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19200" windowHeight="7635" tabRatio="836" firstSheet="8" activeTab="16"/>
  </bookViews>
  <sheets>
    <sheet name="Daftar" sheetId="1" state="hidden" r:id="rId1"/>
    <sheet name="Provinsi" sheetId="2" state="hidden" r:id="rId2"/>
    <sheet name="Kab-Kot" sheetId="3" state="hidden" r:id="rId3"/>
    <sheet name="min-max" sheetId="4" state="hidden" r:id="rId4"/>
    <sheet name="Formula Text" sheetId="5" state="hidden" r:id="rId5"/>
    <sheet name="Penjelasan" sheetId="6" r:id="rId6"/>
    <sheet name="LKE Utama" sheetId="7" r:id="rId7"/>
    <sheet name="LKE Pemkab-kot" sheetId="8" r:id="rId8"/>
    <sheet name="LKE OPD" sheetId="9" r:id="rId9"/>
    <sheet name="Benchmark" sheetId="10" r:id="rId10"/>
    <sheet name="Capaian Kinerja" sheetId="11" r:id="rId11"/>
    <sheet name="Kinerja Lain" sheetId="12" r:id="rId12"/>
    <sheet name="Keselarasan" sheetId="13" r:id="rId13"/>
    <sheet name="XCutting" sheetId="14" r:id="rId14"/>
    <sheet name="Pemkab-kot" sheetId="15" r:id="rId15"/>
    <sheet name="DISDUKCAPIL" sheetId="16" r:id="rId16"/>
    <sheet name="2.3 (pariwisata)" sheetId="17" r:id="rId17"/>
    <sheet name="3" sheetId="18" r:id="rId18"/>
    <sheet name="4" sheetId="19" r:id="rId19"/>
    <sheet name="5" sheetId="20" r:id="rId20"/>
    <sheet name="6" sheetId="21" r:id="rId21"/>
    <sheet name="7" sheetId="22" r:id="rId22"/>
    <sheet name="8" sheetId="23" r:id="rId23"/>
    <sheet name="9" sheetId="24" r:id="rId24"/>
    <sheet name="10" sheetId="25" r:id="rId25"/>
    <sheet name="11" sheetId="26" r:id="rId26"/>
    <sheet name="12" sheetId="27" r:id="rId27"/>
    <sheet name="13" sheetId="28" r:id="rId28"/>
    <sheet name="14" sheetId="29" r:id="rId29"/>
    <sheet name="15" sheetId="30" r:id="rId30"/>
    <sheet name="16" sheetId="31" r:id="rId31"/>
    <sheet name="17" sheetId="32" r:id="rId32"/>
    <sheet name="18" sheetId="33" r:id="rId33"/>
    <sheet name="19" sheetId="34" r:id="rId34"/>
    <sheet name="20" sheetId="35" r:id="rId35"/>
    <sheet name="21" sheetId="36" r:id="rId36"/>
    <sheet name="22" sheetId="37" r:id="rId37"/>
    <sheet name="23" sheetId="38" r:id="rId38"/>
    <sheet name="24" sheetId="39" r:id="rId39"/>
    <sheet name="25" sheetId="40" r:id="rId40"/>
    <sheet name="26" sheetId="41" r:id="rId41"/>
    <sheet name="27" sheetId="42" r:id="rId42"/>
    <sheet name="28" sheetId="43" r:id="rId43"/>
    <sheet name="29" sheetId="44" r:id="rId44"/>
    <sheet name="30" sheetId="45" r:id="rId45"/>
    <sheet name="31" sheetId="46" r:id="rId46"/>
    <sheet name="32" sheetId="47" r:id="rId47"/>
    <sheet name="33" sheetId="48" r:id="rId48"/>
    <sheet name="34" sheetId="49" r:id="rId49"/>
    <sheet name="35" sheetId="50" r:id="rId50"/>
    <sheet name="36" sheetId="51" r:id="rId51"/>
    <sheet name="37" sheetId="52" r:id="rId52"/>
    <sheet name="38" sheetId="53" r:id="rId53"/>
    <sheet name="39" sheetId="54" r:id="rId54"/>
    <sheet name="40" sheetId="55" r:id="rId55"/>
    <sheet name="41" sheetId="56" r:id="rId56"/>
    <sheet name="42" sheetId="57" r:id="rId57"/>
    <sheet name="43" sheetId="58" r:id="rId58"/>
    <sheet name="44" sheetId="59" r:id="rId59"/>
    <sheet name="45" sheetId="60" r:id="rId60"/>
  </sheets>
  <externalReferences>
    <externalReference r:id="rId61"/>
  </externalReferences>
  <definedNames>
    <definedName name="_xlnm._FilterDatabase" localSheetId="2" hidden="1">'Kab-Kot'!$A$3:$AA$517</definedName>
    <definedName name="_xlnm._FilterDatabase" localSheetId="8" hidden="1">'LKE OPD'!$A$6:$EO$108</definedName>
    <definedName name="_xlnm._FilterDatabase" localSheetId="7" hidden="1">'LKE Pemkab-kot'!$F$1:$F$155</definedName>
    <definedName name="_xlnm._FilterDatabase" localSheetId="3" hidden="1">'min-max'!$A$3:$AW$3</definedName>
    <definedName name="_xlnm._FilterDatabase" localSheetId="1" hidden="1">Provinsi!$A$3:$Y$3</definedName>
    <definedName name="BARU1" localSheetId="24">#REF!</definedName>
    <definedName name="BARU1" localSheetId="25">#REF!</definedName>
    <definedName name="BARU1" localSheetId="26">#REF!</definedName>
    <definedName name="BARU1" localSheetId="27">#REF!</definedName>
    <definedName name="BARU1" localSheetId="28">#REF!</definedName>
    <definedName name="BARU1" localSheetId="29">#REF!</definedName>
    <definedName name="BARU1" localSheetId="30">#REF!</definedName>
    <definedName name="BARU1" localSheetId="31">#REF!</definedName>
    <definedName name="BARU1" localSheetId="32">#REF!</definedName>
    <definedName name="BARU1" localSheetId="33">#REF!</definedName>
    <definedName name="BARU1" localSheetId="16">#REF!</definedName>
    <definedName name="BARU1" localSheetId="34">#REF!</definedName>
    <definedName name="BARU1" localSheetId="35">#REF!</definedName>
    <definedName name="BARU1" localSheetId="36">#REF!</definedName>
    <definedName name="BARU1" localSheetId="37">#REF!</definedName>
    <definedName name="BARU1" localSheetId="38">#REF!</definedName>
    <definedName name="BARU1" localSheetId="39">#REF!</definedName>
    <definedName name="BARU1" localSheetId="40">#REF!</definedName>
    <definedName name="BARU1" localSheetId="41">#REF!</definedName>
    <definedName name="BARU1" localSheetId="42">#REF!</definedName>
    <definedName name="BARU1" localSheetId="43">#REF!</definedName>
    <definedName name="BARU1" localSheetId="17">#REF!</definedName>
    <definedName name="BARU1" localSheetId="44">#REF!</definedName>
    <definedName name="BARU1" localSheetId="45">#REF!</definedName>
    <definedName name="BARU1" localSheetId="46">#REF!</definedName>
    <definedName name="BARU1" localSheetId="47">#REF!</definedName>
    <definedName name="BARU1" localSheetId="48">#REF!</definedName>
    <definedName name="BARU1" localSheetId="49">#REF!</definedName>
    <definedName name="BARU1" localSheetId="50">#REF!</definedName>
    <definedName name="BARU1" localSheetId="51">#REF!</definedName>
    <definedName name="BARU1" localSheetId="52">#REF!</definedName>
    <definedName name="BARU1" localSheetId="53">#REF!</definedName>
    <definedName name="BARU1" localSheetId="18">#REF!</definedName>
    <definedName name="BARU1" localSheetId="54">#REF!</definedName>
    <definedName name="BARU1" localSheetId="55">#REF!</definedName>
    <definedName name="BARU1" localSheetId="56">#REF!</definedName>
    <definedName name="BARU1" localSheetId="57">#REF!</definedName>
    <definedName name="BARU1" localSheetId="58">#REF!</definedName>
    <definedName name="BARU1" localSheetId="59">#REF!</definedName>
    <definedName name="BARU1" localSheetId="19">#REF!</definedName>
    <definedName name="BARU1" localSheetId="20">#REF!</definedName>
    <definedName name="BARU1" localSheetId="21">#REF!</definedName>
    <definedName name="BARU1" localSheetId="22">#REF!</definedName>
    <definedName name="BARU1" localSheetId="23">#REF!</definedName>
    <definedName name="BARU1" localSheetId="9">#REF!</definedName>
    <definedName name="BARU1" localSheetId="15">#REF!</definedName>
    <definedName name="BARU1" localSheetId="8">#REF!</definedName>
    <definedName name="BARU1" localSheetId="3">#REF!</definedName>
    <definedName name="BARU1">#REF!</definedName>
    <definedName name="baru2" localSheetId="24">#REF!</definedName>
    <definedName name="baru2" localSheetId="25">#REF!</definedName>
    <definedName name="baru2" localSheetId="26">#REF!</definedName>
    <definedName name="baru2" localSheetId="27">#REF!</definedName>
    <definedName name="baru2" localSheetId="28">#REF!</definedName>
    <definedName name="baru2" localSheetId="29">#REF!</definedName>
    <definedName name="baru2" localSheetId="30">#REF!</definedName>
    <definedName name="baru2" localSheetId="31">#REF!</definedName>
    <definedName name="baru2" localSheetId="32">#REF!</definedName>
    <definedName name="baru2" localSheetId="33">#REF!</definedName>
    <definedName name="baru2" localSheetId="16">#REF!</definedName>
    <definedName name="baru2" localSheetId="34">#REF!</definedName>
    <definedName name="baru2" localSheetId="35">#REF!</definedName>
    <definedName name="baru2" localSheetId="36">#REF!</definedName>
    <definedName name="baru2" localSheetId="37">#REF!</definedName>
    <definedName name="baru2" localSheetId="38">#REF!</definedName>
    <definedName name="baru2" localSheetId="39">#REF!</definedName>
    <definedName name="baru2" localSheetId="40">#REF!</definedName>
    <definedName name="baru2" localSheetId="41">#REF!</definedName>
    <definedName name="baru2" localSheetId="42">#REF!</definedName>
    <definedName name="baru2" localSheetId="43">#REF!</definedName>
    <definedName name="baru2" localSheetId="17">#REF!</definedName>
    <definedName name="baru2" localSheetId="44">#REF!</definedName>
    <definedName name="baru2" localSheetId="45">#REF!</definedName>
    <definedName name="baru2" localSheetId="46">#REF!</definedName>
    <definedName name="baru2" localSheetId="47">#REF!</definedName>
    <definedName name="baru2" localSheetId="48">#REF!</definedName>
    <definedName name="baru2" localSheetId="49">#REF!</definedName>
    <definedName name="baru2" localSheetId="50">#REF!</definedName>
    <definedName name="baru2" localSheetId="51">#REF!</definedName>
    <definedName name="baru2" localSheetId="52">#REF!</definedName>
    <definedName name="baru2" localSheetId="53">#REF!</definedName>
    <definedName name="baru2" localSheetId="18">#REF!</definedName>
    <definedName name="baru2" localSheetId="54">#REF!</definedName>
    <definedName name="baru2" localSheetId="55">#REF!</definedName>
    <definedName name="baru2" localSheetId="56">#REF!</definedName>
    <definedName name="baru2" localSheetId="57">#REF!</definedName>
    <definedName name="baru2" localSheetId="58">#REF!</definedName>
    <definedName name="baru2" localSheetId="59">#REF!</definedName>
    <definedName name="baru2" localSheetId="19">#REF!</definedName>
    <definedName name="baru2" localSheetId="20">#REF!</definedName>
    <definedName name="baru2" localSheetId="21">#REF!</definedName>
    <definedName name="baru2" localSheetId="22">#REF!</definedName>
    <definedName name="baru2" localSheetId="23">#REF!</definedName>
    <definedName name="baru2" localSheetId="9">#REF!</definedName>
    <definedName name="baru2" localSheetId="15">#REF!</definedName>
    <definedName name="baru2" localSheetId="8">#REF!</definedName>
    <definedName name="baru2" localSheetId="3">#REF!</definedName>
    <definedName name="baru2">#REF!</definedName>
    <definedName name="baru3" localSheetId="24">#REF!</definedName>
    <definedName name="baru3" localSheetId="25">#REF!</definedName>
    <definedName name="baru3" localSheetId="26">#REF!</definedName>
    <definedName name="baru3" localSheetId="27">#REF!</definedName>
    <definedName name="baru3" localSheetId="28">#REF!</definedName>
    <definedName name="baru3" localSheetId="29">#REF!</definedName>
    <definedName name="baru3" localSheetId="30">#REF!</definedName>
    <definedName name="baru3" localSheetId="31">#REF!</definedName>
    <definedName name="baru3" localSheetId="32">#REF!</definedName>
    <definedName name="baru3" localSheetId="33">#REF!</definedName>
    <definedName name="baru3" localSheetId="16">#REF!</definedName>
    <definedName name="baru3" localSheetId="34">#REF!</definedName>
    <definedName name="baru3" localSheetId="35">#REF!</definedName>
    <definedName name="baru3" localSheetId="36">#REF!</definedName>
    <definedName name="baru3" localSheetId="37">#REF!</definedName>
    <definedName name="baru3" localSheetId="38">#REF!</definedName>
    <definedName name="baru3" localSheetId="39">#REF!</definedName>
    <definedName name="baru3" localSheetId="40">#REF!</definedName>
    <definedName name="baru3" localSheetId="41">#REF!</definedName>
    <definedName name="baru3" localSheetId="42">#REF!</definedName>
    <definedName name="baru3" localSheetId="43">#REF!</definedName>
    <definedName name="baru3" localSheetId="17">#REF!</definedName>
    <definedName name="baru3" localSheetId="44">#REF!</definedName>
    <definedName name="baru3" localSheetId="45">#REF!</definedName>
    <definedName name="baru3" localSheetId="46">#REF!</definedName>
    <definedName name="baru3" localSheetId="47">#REF!</definedName>
    <definedName name="baru3" localSheetId="48">#REF!</definedName>
    <definedName name="baru3" localSheetId="49">#REF!</definedName>
    <definedName name="baru3" localSheetId="50">#REF!</definedName>
    <definedName name="baru3" localSheetId="51">#REF!</definedName>
    <definedName name="baru3" localSheetId="52">#REF!</definedName>
    <definedName name="baru3" localSheetId="53">#REF!</definedName>
    <definedName name="baru3" localSheetId="18">#REF!</definedName>
    <definedName name="baru3" localSheetId="54">#REF!</definedName>
    <definedName name="baru3" localSheetId="55">#REF!</definedName>
    <definedName name="baru3" localSheetId="56">#REF!</definedName>
    <definedName name="baru3" localSheetId="57">#REF!</definedName>
    <definedName name="baru3" localSheetId="58">#REF!</definedName>
    <definedName name="baru3" localSheetId="59">#REF!</definedName>
    <definedName name="baru3" localSheetId="19">#REF!</definedName>
    <definedName name="baru3" localSheetId="20">#REF!</definedName>
    <definedName name="baru3" localSheetId="21">#REF!</definedName>
    <definedName name="baru3" localSheetId="22">#REF!</definedName>
    <definedName name="baru3" localSheetId="23">#REF!</definedName>
    <definedName name="baru3" localSheetId="9">#REF!</definedName>
    <definedName name="baru3" localSheetId="15">#REF!</definedName>
    <definedName name="baru3" localSheetId="8">#REF!</definedName>
    <definedName name="baru3" localSheetId="3">#REF!</definedName>
    <definedName name="baru3">#REF!</definedName>
    <definedName name="data" localSheetId="3">'min-max'!$C$5:$C$37</definedName>
    <definedName name="databaru" localSheetId="3">'min-max'!$C$5:$C$37</definedName>
    <definedName name="GATAU" localSheetId="24">#REF!</definedName>
    <definedName name="GATAU" localSheetId="25">#REF!</definedName>
    <definedName name="GATAU" localSheetId="26">#REF!</definedName>
    <definedName name="GATAU" localSheetId="27">#REF!</definedName>
    <definedName name="GATAU" localSheetId="28">#REF!</definedName>
    <definedName name="GATAU" localSheetId="29">#REF!</definedName>
    <definedName name="GATAU" localSheetId="30">#REF!</definedName>
    <definedName name="GATAU" localSheetId="31">#REF!</definedName>
    <definedName name="GATAU" localSheetId="32">#REF!</definedName>
    <definedName name="GATAU" localSheetId="33">#REF!</definedName>
    <definedName name="GATAU" localSheetId="16">#REF!</definedName>
    <definedName name="GATAU" localSheetId="34">#REF!</definedName>
    <definedName name="GATAU" localSheetId="35">#REF!</definedName>
    <definedName name="GATAU" localSheetId="36">#REF!</definedName>
    <definedName name="GATAU" localSheetId="37">#REF!</definedName>
    <definedName name="GATAU" localSheetId="38">#REF!</definedName>
    <definedName name="GATAU" localSheetId="39">#REF!</definedName>
    <definedName name="GATAU" localSheetId="40">#REF!</definedName>
    <definedName name="GATAU" localSheetId="41">#REF!</definedName>
    <definedName name="GATAU" localSheetId="42">#REF!</definedName>
    <definedName name="GATAU" localSheetId="43">#REF!</definedName>
    <definedName name="GATAU" localSheetId="17">#REF!</definedName>
    <definedName name="GATAU" localSheetId="44">#REF!</definedName>
    <definedName name="GATAU" localSheetId="45">#REF!</definedName>
    <definedName name="GATAU" localSheetId="46">#REF!</definedName>
    <definedName name="GATAU" localSheetId="47">#REF!</definedName>
    <definedName name="GATAU" localSheetId="48">#REF!</definedName>
    <definedName name="GATAU" localSheetId="49">#REF!</definedName>
    <definedName name="GATAU" localSheetId="50">#REF!</definedName>
    <definedName name="GATAU" localSheetId="51">#REF!</definedName>
    <definedName name="GATAU" localSheetId="52">#REF!</definedName>
    <definedName name="GATAU" localSheetId="53">#REF!</definedName>
    <definedName name="GATAU" localSheetId="18">#REF!</definedName>
    <definedName name="GATAU" localSheetId="54">#REF!</definedName>
    <definedName name="GATAU" localSheetId="55">#REF!</definedName>
    <definedName name="GATAU" localSheetId="56">#REF!</definedName>
    <definedName name="GATAU" localSheetId="57">#REF!</definedName>
    <definedName name="GATAU" localSheetId="58">#REF!</definedName>
    <definedName name="GATAU" localSheetId="59">#REF!</definedName>
    <definedName name="GATAU" localSheetId="19">#REF!</definedName>
    <definedName name="GATAU" localSheetId="20">#REF!</definedName>
    <definedName name="GATAU" localSheetId="21">#REF!</definedName>
    <definedName name="GATAU" localSheetId="22">#REF!</definedName>
    <definedName name="GATAU" localSheetId="23">#REF!</definedName>
    <definedName name="GATAU" localSheetId="9">#REF!</definedName>
    <definedName name="GATAU" localSheetId="15">#REF!</definedName>
    <definedName name="GATAU" localSheetId="8">#REF!</definedName>
    <definedName name="GATAU" localSheetId="3">#REF!</definedName>
    <definedName name="GATAU">#REF!</definedName>
    <definedName name="Pemda1" localSheetId="24">#REF!</definedName>
    <definedName name="Pemda1" localSheetId="25">#REF!</definedName>
    <definedName name="Pemda1" localSheetId="26">#REF!</definedName>
    <definedName name="Pemda1" localSheetId="27">#REF!</definedName>
    <definedName name="Pemda1" localSheetId="28">#REF!</definedName>
    <definedName name="Pemda1" localSheetId="29">#REF!</definedName>
    <definedName name="Pemda1" localSheetId="30">#REF!</definedName>
    <definedName name="Pemda1" localSheetId="31">#REF!</definedName>
    <definedName name="Pemda1" localSheetId="32">#REF!</definedName>
    <definedName name="Pemda1" localSheetId="33">#REF!</definedName>
    <definedName name="Pemda1" localSheetId="16">#REF!</definedName>
    <definedName name="Pemda1" localSheetId="34">#REF!</definedName>
    <definedName name="Pemda1" localSheetId="35">#REF!</definedName>
    <definedName name="Pemda1" localSheetId="36">#REF!</definedName>
    <definedName name="Pemda1" localSheetId="37">#REF!</definedName>
    <definedName name="Pemda1" localSheetId="38">#REF!</definedName>
    <definedName name="Pemda1" localSheetId="39">#REF!</definedName>
    <definedName name="Pemda1" localSheetId="40">#REF!</definedName>
    <definedName name="Pemda1" localSheetId="41">#REF!</definedName>
    <definedName name="Pemda1" localSheetId="42">#REF!</definedName>
    <definedName name="Pemda1" localSheetId="43">#REF!</definedName>
    <definedName name="Pemda1" localSheetId="17">#REF!</definedName>
    <definedName name="Pemda1" localSheetId="44">#REF!</definedName>
    <definedName name="Pemda1" localSheetId="45">#REF!</definedName>
    <definedName name="Pemda1" localSheetId="46">#REF!</definedName>
    <definedName name="Pemda1" localSheetId="47">#REF!</definedName>
    <definedName name="Pemda1" localSheetId="48">#REF!</definedName>
    <definedName name="Pemda1" localSheetId="49">#REF!</definedName>
    <definedName name="Pemda1" localSheetId="50">#REF!</definedName>
    <definedName name="Pemda1" localSheetId="51">#REF!</definedName>
    <definedName name="Pemda1" localSheetId="52">#REF!</definedName>
    <definedName name="Pemda1" localSheetId="53">#REF!</definedName>
    <definedName name="Pemda1" localSheetId="18">#REF!</definedName>
    <definedName name="Pemda1" localSheetId="54">#REF!</definedName>
    <definedName name="Pemda1" localSheetId="55">#REF!</definedName>
    <definedName name="Pemda1" localSheetId="56">#REF!</definedName>
    <definedName name="Pemda1" localSheetId="57">#REF!</definedName>
    <definedName name="Pemda1" localSheetId="58">#REF!</definedName>
    <definedName name="Pemda1" localSheetId="59">#REF!</definedName>
    <definedName name="Pemda1" localSheetId="19">#REF!</definedName>
    <definedName name="Pemda1" localSheetId="20">#REF!</definedName>
    <definedName name="Pemda1" localSheetId="21">#REF!</definedName>
    <definedName name="Pemda1" localSheetId="22">#REF!</definedName>
    <definedName name="Pemda1" localSheetId="23">#REF!</definedName>
    <definedName name="Pemda1" localSheetId="9">#REF!</definedName>
    <definedName name="Pemda1" localSheetId="15">#REF!</definedName>
    <definedName name="Pemda1" localSheetId="8">#REF!</definedName>
    <definedName name="Pemda1" localSheetId="3">#REF!</definedName>
    <definedName name="Pemda1">#REF!</definedName>
    <definedName name="Pemda2" localSheetId="24">#REF!</definedName>
    <definedName name="Pemda2" localSheetId="25">#REF!</definedName>
    <definedName name="Pemda2" localSheetId="26">#REF!</definedName>
    <definedName name="Pemda2" localSheetId="27">#REF!</definedName>
    <definedName name="Pemda2" localSheetId="28">#REF!</definedName>
    <definedName name="Pemda2" localSheetId="29">#REF!</definedName>
    <definedName name="Pemda2" localSheetId="30">#REF!</definedName>
    <definedName name="Pemda2" localSheetId="31">#REF!</definedName>
    <definedName name="Pemda2" localSheetId="32">#REF!</definedName>
    <definedName name="Pemda2" localSheetId="33">#REF!</definedName>
    <definedName name="Pemda2" localSheetId="16">#REF!</definedName>
    <definedName name="Pemda2" localSheetId="34">#REF!</definedName>
    <definedName name="Pemda2" localSheetId="35">#REF!</definedName>
    <definedName name="Pemda2" localSheetId="36">#REF!</definedName>
    <definedName name="Pemda2" localSheetId="37">#REF!</definedName>
    <definedName name="Pemda2" localSheetId="38">#REF!</definedName>
    <definedName name="Pemda2" localSheetId="39">#REF!</definedName>
    <definedName name="Pemda2" localSheetId="40">#REF!</definedName>
    <definedName name="Pemda2" localSheetId="41">#REF!</definedName>
    <definedName name="Pemda2" localSheetId="42">#REF!</definedName>
    <definedName name="Pemda2" localSheetId="43">#REF!</definedName>
    <definedName name="Pemda2" localSheetId="17">#REF!</definedName>
    <definedName name="Pemda2" localSheetId="44">#REF!</definedName>
    <definedName name="Pemda2" localSheetId="45">#REF!</definedName>
    <definedName name="Pemda2" localSheetId="46">#REF!</definedName>
    <definedName name="Pemda2" localSheetId="47">#REF!</definedName>
    <definedName name="Pemda2" localSheetId="48">#REF!</definedName>
    <definedName name="Pemda2" localSheetId="49">#REF!</definedName>
    <definedName name="Pemda2" localSheetId="50">#REF!</definedName>
    <definedName name="Pemda2" localSheetId="51">#REF!</definedName>
    <definedName name="Pemda2" localSheetId="52">#REF!</definedName>
    <definedName name="Pemda2" localSheetId="53">#REF!</definedName>
    <definedName name="Pemda2" localSheetId="18">#REF!</definedName>
    <definedName name="Pemda2" localSheetId="54">#REF!</definedName>
    <definedName name="Pemda2" localSheetId="55">#REF!</definedName>
    <definedName name="Pemda2" localSheetId="56">#REF!</definedName>
    <definedName name="Pemda2" localSheetId="57">#REF!</definedName>
    <definedName name="Pemda2" localSheetId="58">#REF!</definedName>
    <definedName name="Pemda2" localSheetId="59">#REF!</definedName>
    <definedName name="Pemda2" localSheetId="19">#REF!</definedName>
    <definedName name="Pemda2" localSheetId="20">#REF!</definedName>
    <definedName name="Pemda2" localSheetId="21">#REF!</definedName>
    <definedName name="Pemda2" localSheetId="22">#REF!</definedName>
    <definedName name="Pemda2" localSheetId="23">#REF!</definedName>
    <definedName name="Pemda2" localSheetId="9">#REF!</definedName>
    <definedName name="Pemda2" localSheetId="15">#REF!</definedName>
    <definedName name="Pemda2" localSheetId="8">#REF!</definedName>
    <definedName name="Pemda2" localSheetId="3">#REF!</definedName>
    <definedName name="Pemda2">#REF!</definedName>
    <definedName name="_xlnm.Print_Area" localSheetId="24">'10'!$B$1:$N$106</definedName>
    <definedName name="_xlnm.Print_Area" localSheetId="25">'11'!$B$1:$N$106</definedName>
    <definedName name="_xlnm.Print_Area" localSheetId="26">'12'!$B$1:$N$106</definedName>
    <definedName name="_xlnm.Print_Area" localSheetId="27">'13'!$B$1:$N$106</definedName>
    <definedName name="_xlnm.Print_Area" localSheetId="28">'14'!$B$1:$N$106</definedName>
    <definedName name="_xlnm.Print_Area" localSheetId="29">'15'!$B$1:$N$106</definedName>
    <definedName name="_xlnm.Print_Area" localSheetId="30">'16'!$B$1:$N$106</definedName>
    <definedName name="_xlnm.Print_Area" localSheetId="31">'17'!$B$1:$N$106</definedName>
    <definedName name="_xlnm.Print_Area" localSheetId="32">'18'!$B$1:$N$106</definedName>
    <definedName name="_xlnm.Print_Area" localSheetId="33">'19'!$B$1:$N$106</definedName>
    <definedName name="_xlnm.Print_Area" localSheetId="16">'2.3 (pariwisata)'!$B$1:$N$415</definedName>
    <definedName name="_xlnm.Print_Area" localSheetId="34">'20'!$B$1:$N$106</definedName>
    <definedName name="_xlnm.Print_Area" localSheetId="35">'21'!$B$1:$N$106</definedName>
    <definedName name="_xlnm.Print_Area" localSheetId="36">'22'!$B$1:$N$106</definedName>
    <definedName name="_xlnm.Print_Area" localSheetId="37">'23'!$B$1:$N$413</definedName>
    <definedName name="_xlnm.Print_Area" localSheetId="38">'24'!$B$1:$N$106</definedName>
    <definedName name="_xlnm.Print_Area" localSheetId="39">'25'!$B$1:$N$106</definedName>
    <definedName name="_xlnm.Print_Area" localSheetId="40">'26'!$B$1:$N$106</definedName>
    <definedName name="_xlnm.Print_Area" localSheetId="41">'27'!$B$1:$N$106</definedName>
    <definedName name="_xlnm.Print_Area" localSheetId="42">'28'!$B$1:$N$106</definedName>
    <definedName name="_xlnm.Print_Area" localSheetId="43">'29'!$B$1:$N$106</definedName>
    <definedName name="_xlnm.Print_Area" localSheetId="17">'3'!$B$1:$N$106</definedName>
    <definedName name="_xlnm.Print_Area" localSheetId="44">'30'!$B$1:$N$106</definedName>
    <definedName name="_xlnm.Print_Area" localSheetId="45">'31'!$B$1:$N$106</definedName>
    <definedName name="_xlnm.Print_Area" localSheetId="46">'32'!$B$1:$N$106</definedName>
    <definedName name="_xlnm.Print_Area" localSheetId="47">'33'!$B$1:$N$106</definedName>
    <definedName name="_xlnm.Print_Area" localSheetId="48">'34'!$B$1:$N$106</definedName>
    <definedName name="_xlnm.Print_Area" localSheetId="49">'35'!$B$1:$N$106</definedName>
    <definedName name="_xlnm.Print_Area" localSheetId="50">'36'!$B$1:$N$106</definedName>
    <definedName name="_xlnm.Print_Area" localSheetId="51">'37'!$B$1:$N$106</definedName>
    <definedName name="_xlnm.Print_Area" localSheetId="52">'38'!$B$1:$N$106</definedName>
    <definedName name="_xlnm.Print_Area" localSheetId="53">'39'!$B$1:$N$106</definedName>
    <definedName name="_xlnm.Print_Area" localSheetId="18">'4'!$B$1:$N$106</definedName>
    <definedName name="_xlnm.Print_Area" localSheetId="54">'40'!$B$1:$N$106</definedName>
    <definedName name="_xlnm.Print_Area" localSheetId="55">'41'!$B$1:$N$106</definedName>
    <definedName name="_xlnm.Print_Area" localSheetId="56">'42'!$B$1:$N$106</definedName>
    <definedName name="_xlnm.Print_Area" localSheetId="57">'43'!$B$1:$N$106</definedName>
    <definedName name="_xlnm.Print_Area" localSheetId="58">'44'!$B$1:$N$106</definedName>
    <definedName name="_xlnm.Print_Area" localSheetId="59">'45'!$B$1:$N$106</definedName>
    <definedName name="_xlnm.Print_Area" localSheetId="19">'5'!$B$1:$N$106</definedName>
    <definedName name="_xlnm.Print_Area" localSheetId="20">'6'!$B$1:$N$106</definedName>
    <definedName name="_xlnm.Print_Area" localSheetId="21">'7'!$B$1:$N$106</definedName>
    <definedName name="_xlnm.Print_Area" localSheetId="22">'8'!$B$1:$N$106</definedName>
    <definedName name="_xlnm.Print_Area" localSheetId="23">'9'!$B$1:$N$106</definedName>
    <definedName name="_xlnm.Print_Area" localSheetId="9">Benchmark!$A$1:$P$240</definedName>
    <definedName name="_xlnm.Print_Area" localSheetId="10">'Capaian Kinerja'!$A$1:$W$13</definedName>
    <definedName name="_xlnm.Print_Area" localSheetId="15">DISDUKCAPIL!$B$1:$N$106</definedName>
    <definedName name="_xlnm.Print_Area" localSheetId="12">Keselarasan!$B$1:$X$167</definedName>
    <definedName name="_xlnm.Print_Area" localSheetId="11">'Kinerja Lain'!$A$1:$J$27</definedName>
    <definedName name="_xlnm.Print_Area" localSheetId="8">'LKE OPD'!$B$1:$J$118</definedName>
    <definedName name="_xlnm.Print_Area" localSheetId="14">'Pemkab-kot'!$B$1:$N$106</definedName>
    <definedName name="_xlnm.Print_Area" localSheetId="5">Penjelasan!$B$1:$G$265</definedName>
    <definedName name="_xlnm.Print_Titles" localSheetId="24">'10'!$3:$4</definedName>
    <definedName name="_xlnm.Print_Titles" localSheetId="25">'11'!$3:$4</definedName>
    <definedName name="_xlnm.Print_Titles" localSheetId="26">'12'!$3:$4</definedName>
    <definedName name="_xlnm.Print_Titles" localSheetId="27">'13'!$3:$4</definedName>
    <definedName name="_xlnm.Print_Titles" localSheetId="28">'14'!$3:$4</definedName>
    <definedName name="_xlnm.Print_Titles" localSheetId="29">'15'!$3:$4</definedName>
    <definedName name="_xlnm.Print_Titles" localSheetId="30">'16'!$3:$4</definedName>
    <definedName name="_xlnm.Print_Titles" localSheetId="31">'17'!$3:$4</definedName>
    <definedName name="_xlnm.Print_Titles" localSheetId="32">'18'!$3:$4</definedName>
    <definedName name="_xlnm.Print_Titles" localSheetId="33">'19'!$3:$4</definedName>
    <definedName name="_xlnm.Print_Titles" localSheetId="16">'2.3 (pariwisata)'!$3:$4</definedName>
    <definedName name="_xlnm.Print_Titles" localSheetId="34">'20'!$3:$4</definedName>
    <definedName name="_xlnm.Print_Titles" localSheetId="35">'21'!$3:$4</definedName>
    <definedName name="_xlnm.Print_Titles" localSheetId="36">'22'!$3:$4</definedName>
    <definedName name="_xlnm.Print_Titles" localSheetId="37">'23'!$3:$4</definedName>
    <definedName name="_xlnm.Print_Titles" localSheetId="38">'24'!$3:$4</definedName>
    <definedName name="_xlnm.Print_Titles" localSheetId="39">'25'!$3:$4</definedName>
    <definedName name="_xlnm.Print_Titles" localSheetId="40">'26'!$3:$4</definedName>
    <definedName name="_xlnm.Print_Titles" localSheetId="41">'27'!$3:$4</definedName>
    <definedName name="_xlnm.Print_Titles" localSheetId="42">'28'!$3:$4</definedName>
    <definedName name="_xlnm.Print_Titles" localSheetId="43">'29'!$3:$4</definedName>
    <definedName name="_xlnm.Print_Titles" localSheetId="17">'3'!$3:$4</definedName>
    <definedName name="_xlnm.Print_Titles" localSheetId="44">'30'!$3:$4</definedName>
    <definedName name="_xlnm.Print_Titles" localSheetId="45">'31'!$3:$4</definedName>
    <definedName name="_xlnm.Print_Titles" localSheetId="46">'32'!$3:$4</definedName>
    <definedName name="_xlnm.Print_Titles" localSheetId="47">'33'!$3:$4</definedName>
    <definedName name="_xlnm.Print_Titles" localSheetId="48">'34'!$3:$4</definedName>
    <definedName name="_xlnm.Print_Titles" localSheetId="49">'35'!$3:$4</definedName>
    <definedName name="_xlnm.Print_Titles" localSheetId="50">'36'!$3:$4</definedName>
    <definedName name="_xlnm.Print_Titles" localSheetId="51">'37'!$3:$4</definedName>
    <definedName name="_xlnm.Print_Titles" localSheetId="52">'38'!$3:$4</definedName>
    <definedName name="_xlnm.Print_Titles" localSheetId="53">'39'!$3:$4</definedName>
    <definedName name="_xlnm.Print_Titles" localSheetId="18">'4'!$3:$4</definedName>
    <definedName name="_xlnm.Print_Titles" localSheetId="54">'40'!$3:$4</definedName>
    <definedName name="_xlnm.Print_Titles" localSheetId="55">'41'!$3:$4</definedName>
    <definedName name="_xlnm.Print_Titles" localSheetId="56">'42'!$3:$4</definedName>
    <definedName name="_xlnm.Print_Titles" localSheetId="57">'43'!$3:$4</definedName>
    <definedName name="_xlnm.Print_Titles" localSheetId="58">'44'!$3:$4</definedName>
    <definedName name="_xlnm.Print_Titles" localSheetId="59">'45'!$3:$4</definedName>
    <definedName name="_xlnm.Print_Titles" localSheetId="19">'5'!$3:$4</definedName>
    <definedName name="_xlnm.Print_Titles" localSheetId="20">'6'!$3:$4</definedName>
    <definedName name="_xlnm.Print_Titles" localSheetId="21">'7'!$3:$4</definedName>
    <definedName name="_xlnm.Print_Titles" localSheetId="22">'8'!$3:$4</definedName>
    <definedName name="_xlnm.Print_Titles" localSheetId="23">'9'!$3:$4</definedName>
    <definedName name="_xlnm.Print_Titles" localSheetId="10">'Capaian Kinerja'!$5:$6</definedName>
    <definedName name="_xlnm.Print_Titles" localSheetId="15">DISDUKCAPIL!$3:$4</definedName>
    <definedName name="_xlnm.Print_Titles" localSheetId="12">Keselarasan!$3:$3</definedName>
    <definedName name="_xlnm.Print_Titles" localSheetId="11">'Kinerja Lain'!$5:$5</definedName>
    <definedName name="_xlnm.Print_Titles" localSheetId="8">'LKE OPD'!$4:$6</definedName>
    <definedName name="_xlnm.Print_Titles" localSheetId="14">'Pemkab-kot'!$3:$4</definedName>
    <definedName name="_xlnm.Print_Titles" localSheetId="5">Penjelasan!$4:$7</definedName>
    <definedName name="Prov" localSheetId="24">#REF!</definedName>
    <definedName name="Prov" localSheetId="25">#REF!</definedName>
    <definedName name="Prov" localSheetId="26">#REF!</definedName>
    <definedName name="Prov" localSheetId="27">#REF!</definedName>
    <definedName name="Prov" localSheetId="28">#REF!</definedName>
    <definedName name="Prov" localSheetId="29">#REF!</definedName>
    <definedName name="Prov" localSheetId="30">#REF!</definedName>
    <definedName name="Prov" localSheetId="31">#REF!</definedName>
    <definedName name="Prov" localSheetId="32">#REF!</definedName>
    <definedName name="Prov" localSheetId="33">#REF!</definedName>
    <definedName name="Prov" localSheetId="16">#REF!</definedName>
    <definedName name="Prov" localSheetId="34">#REF!</definedName>
    <definedName name="Prov" localSheetId="35">#REF!</definedName>
    <definedName name="Prov" localSheetId="36">#REF!</definedName>
    <definedName name="Prov" localSheetId="37">#REF!</definedName>
    <definedName name="Prov" localSheetId="38">#REF!</definedName>
    <definedName name="Prov" localSheetId="39">#REF!</definedName>
    <definedName name="Prov" localSheetId="40">#REF!</definedName>
    <definedName name="Prov" localSheetId="41">#REF!</definedName>
    <definedName name="Prov" localSheetId="42">#REF!</definedName>
    <definedName name="Prov" localSheetId="43">#REF!</definedName>
    <definedName name="Prov" localSheetId="17">#REF!</definedName>
    <definedName name="Prov" localSheetId="44">#REF!</definedName>
    <definedName name="Prov" localSheetId="45">#REF!</definedName>
    <definedName name="Prov" localSheetId="46">#REF!</definedName>
    <definedName name="Prov" localSheetId="47">#REF!</definedName>
    <definedName name="Prov" localSheetId="48">#REF!</definedName>
    <definedName name="Prov" localSheetId="49">#REF!</definedName>
    <definedName name="Prov" localSheetId="50">#REF!</definedName>
    <definedName name="Prov" localSheetId="51">#REF!</definedName>
    <definedName name="Prov" localSheetId="52">#REF!</definedName>
    <definedName name="Prov" localSheetId="53">#REF!</definedName>
    <definedName name="Prov" localSheetId="18">#REF!</definedName>
    <definedName name="Prov" localSheetId="54">#REF!</definedName>
    <definedName name="Prov" localSheetId="55">#REF!</definedName>
    <definedName name="Prov" localSheetId="56">#REF!</definedName>
    <definedName name="Prov" localSheetId="57">#REF!</definedName>
    <definedName name="Prov" localSheetId="58">#REF!</definedName>
    <definedName name="Prov" localSheetId="59">#REF!</definedName>
    <definedName name="Prov" localSheetId="19">#REF!</definedName>
    <definedName name="Prov" localSheetId="20">#REF!</definedName>
    <definedName name="Prov" localSheetId="21">#REF!</definedName>
    <definedName name="Prov" localSheetId="22">#REF!</definedName>
    <definedName name="Prov" localSheetId="23">#REF!</definedName>
    <definedName name="Prov" localSheetId="9">#REF!</definedName>
    <definedName name="Prov" localSheetId="15">#REF!</definedName>
    <definedName name="Prov" localSheetId="8">#REF!</definedName>
    <definedName name="Prov" localSheetId="3">#REF!</definedName>
    <definedName name="Prov">#REF!</definedName>
  </definedNames>
  <calcPr calcId="144525"/>
</workbook>
</file>

<file path=xl/calcChain.xml><?xml version="1.0" encoding="utf-8"?>
<calcChain xmlns="http://schemas.openxmlformats.org/spreadsheetml/2006/main">
  <c r="L412" i="60" l="1"/>
  <c r="J412" i="60"/>
  <c r="H412" i="60"/>
  <c r="L411" i="60"/>
  <c r="J411" i="60"/>
  <c r="H411" i="60"/>
  <c r="L410" i="60"/>
  <c r="J410" i="60"/>
  <c r="H410" i="60" s="1"/>
  <c r="L409" i="60"/>
  <c r="J409" i="60"/>
  <c r="H409" i="60"/>
  <c r="L408" i="60"/>
  <c r="J408" i="60"/>
  <c r="H408" i="60" s="1"/>
  <c r="N407" i="60"/>
  <c r="L407" i="60"/>
  <c r="J407" i="60"/>
  <c r="H407" i="60" s="1"/>
  <c r="E407" i="60"/>
  <c r="L406" i="60"/>
  <c r="J406" i="60"/>
  <c r="H406" i="60" s="1"/>
  <c r="L405" i="60"/>
  <c r="J405" i="60"/>
  <c r="H405" i="60"/>
  <c r="L404" i="60"/>
  <c r="J404" i="60"/>
  <c r="H404" i="60" s="1"/>
  <c r="L403" i="60"/>
  <c r="J403" i="60"/>
  <c r="H403" i="60"/>
  <c r="N402" i="60"/>
  <c r="L402" i="60"/>
  <c r="J402" i="60"/>
  <c r="H402" i="60"/>
  <c r="E402" i="60"/>
  <c r="L401" i="60"/>
  <c r="J401" i="60"/>
  <c r="H401" i="60"/>
  <c r="L400" i="60"/>
  <c r="J400" i="60"/>
  <c r="H400" i="60" s="1"/>
  <c r="L399" i="60"/>
  <c r="J399" i="60"/>
  <c r="H399" i="60"/>
  <c r="L398" i="60"/>
  <c r="J398" i="60"/>
  <c r="H398" i="60" s="1"/>
  <c r="N397" i="60"/>
  <c r="L397" i="60"/>
  <c r="J397" i="60"/>
  <c r="H397" i="60" s="1"/>
  <c r="E397" i="60"/>
  <c r="L396" i="60"/>
  <c r="J396" i="60"/>
  <c r="H396" i="60" s="1"/>
  <c r="L395" i="60"/>
  <c r="J395" i="60"/>
  <c r="H395" i="60"/>
  <c r="L394" i="60"/>
  <c r="J394" i="60"/>
  <c r="H394" i="60" s="1"/>
  <c r="L393" i="60"/>
  <c r="J393" i="60"/>
  <c r="H393" i="60"/>
  <c r="N392" i="60"/>
  <c r="L392" i="60"/>
  <c r="J392" i="60"/>
  <c r="H392" i="60"/>
  <c r="E392" i="60"/>
  <c r="L391" i="60"/>
  <c r="J391" i="60"/>
  <c r="H391" i="60"/>
  <c r="L390" i="60"/>
  <c r="J390" i="60"/>
  <c r="H390" i="60" s="1"/>
  <c r="L389" i="60"/>
  <c r="J389" i="60"/>
  <c r="H389" i="60"/>
  <c r="L388" i="60"/>
  <c r="J388" i="60"/>
  <c r="H388" i="60" s="1"/>
  <c r="N387" i="60"/>
  <c r="L387" i="60"/>
  <c r="J387" i="60"/>
  <c r="H387" i="60" s="1"/>
  <c r="E387" i="60"/>
  <c r="L386" i="60"/>
  <c r="J386" i="60"/>
  <c r="H386" i="60" s="1"/>
  <c r="L385" i="60"/>
  <c r="J385" i="60"/>
  <c r="H385" i="60"/>
  <c r="L384" i="60"/>
  <c r="J384" i="60"/>
  <c r="H384" i="60" s="1"/>
  <c r="L383" i="60"/>
  <c r="J383" i="60"/>
  <c r="H383" i="60"/>
  <c r="N382" i="60"/>
  <c r="L382" i="60"/>
  <c r="J382" i="60"/>
  <c r="H382" i="60"/>
  <c r="E382" i="60"/>
  <c r="L381" i="60"/>
  <c r="J381" i="60"/>
  <c r="H381" i="60"/>
  <c r="L380" i="60"/>
  <c r="J380" i="60"/>
  <c r="H380" i="60" s="1"/>
  <c r="L379" i="60"/>
  <c r="J379" i="60"/>
  <c r="H379" i="60"/>
  <c r="L378" i="60"/>
  <c r="J378" i="60"/>
  <c r="H378" i="60" s="1"/>
  <c r="N377" i="60"/>
  <c r="L377" i="60"/>
  <c r="J377" i="60"/>
  <c r="H377" i="60" s="1"/>
  <c r="E377" i="60"/>
  <c r="L376" i="60"/>
  <c r="J376" i="60"/>
  <c r="H376" i="60" s="1"/>
  <c r="L375" i="60"/>
  <c r="J375" i="60"/>
  <c r="H375" i="60"/>
  <c r="L374" i="60"/>
  <c r="J374" i="60"/>
  <c r="H374" i="60" s="1"/>
  <c r="L373" i="60"/>
  <c r="J373" i="60"/>
  <c r="H373" i="60"/>
  <c r="N372" i="60"/>
  <c r="L372" i="60"/>
  <c r="J372" i="60"/>
  <c r="H372" i="60"/>
  <c r="E372" i="60"/>
  <c r="L371" i="60"/>
  <c r="J371" i="60"/>
  <c r="H371" i="60"/>
  <c r="L370" i="60"/>
  <c r="J370" i="60"/>
  <c r="H370" i="60" s="1"/>
  <c r="L369" i="60"/>
  <c r="J369" i="60"/>
  <c r="H369" i="60"/>
  <c r="L368" i="60"/>
  <c r="J368" i="60"/>
  <c r="H368" i="60" s="1"/>
  <c r="N367" i="60"/>
  <c r="L367" i="60"/>
  <c r="J367" i="60"/>
  <c r="H367" i="60" s="1"/>
  <c r="E367" i="60"/>
  <c r="L366" i="60"/>
  <c r="J366" i="60"/>
  <c r="H366" i="60" s="1"/>
  <c r="L365" i="60"/>
  <c r="J365" i="60"/>
  <c r="H365" i="60"/>
  <c r="L364" i="60"/>
  <c r="J364" i="60"/>
  <c r="H364" i="60" s="1"/>
  <c r="L363" i="60"/>
  <c r="J363" i="60"/>
  <c r="H363" i="60"/>
  <c r="N362" i="60"/>
  <c r="L362" i="60"/>
  <c r="J362" i="60"/>
  <c r="H362" i="60"/>
  <c r="E362" i="60"/>
  <c r="L361" i="60"/>
  <c r="J361" i="60"/>
  <c r="H361" i="60"/>
  <c r="L360" i="60"/>
  <c r="J360" i="60"/>
  <c r="H360" i="60" s="1"/>
  <c r="L359" i="60"/>
  <c r="J359" i="60"/>
  <c r="H359" i="60"/>
  <c r="L358" i="60"/>
  <c r="J358" i="60"/>
  <c r="H358" i="60" s="1"/>
  <c r="N357" i="60"/>
  <c r="L357" i="60"/>
  <c r="J357" i="60"/>
  <c r="H357" i="60" s="1"/>
  <c r="E357" i="60"/>
  <c r="L356" i="60"/>
  <c r="J356" i="60"/>
  <c r="H356" i="60" s="1"/>
  <c r="L355" i="60"/>
  <c r="J355" i="60"/>
  <c r="H355" i="60"/>
  <c r="L354" i="60"/>
  <c r="J354" i="60"/>
  <c r="H354" i="60" s="1"/>
  <c r="L353" i="60"/>
  <c r="J353" i="60"/>
  <c r="H353" i="60"/>
  <c r="N352" i="60"/>
  <c r="L352" i="60"/>
  <c r="J352" i="60"/>
  <c r="H352" i="60"/>
  <c r="E352" i="60"/>
  <c r="L351" i="60"/>
  <c r="J351" i="60"/>
  <c r="H351" i="60"/>
  <c r="L350" i="60"/>
  <c r="J350" i="60"/>
  <c r="H350" i="60" s="1"/>
  <c r="L349" i="60"/>
  <c r="J349" i="60"/>
  <c r="H349" i="60"/>
  <c r="L348" i="60"/>
  <c r="J348" i="60"/>
  <c r="H348" i="60" s="1"/>
  <c r="N347" i="60"/>
  <c r="L347" i="60"/>
  <c r="J347" i="60"/>
  <c r="H347" i="60" s="1"/>
  <c r="E347" i="60"/>
  <c r="L346" i="60"/>
  <c r="J346" i="60"/>
  <c r="H346" i="60" s="1"/>
  <c r="L345" i="60"/>
  <c r="J345" i="60"/>
  <c r="H345" i="60"/>
  <c r="L344" i="60"/>
  <c r="J344" i="60"/>
  <c r="H344" i="60" s="1"/>
  <c r="L343" i="60"/>
  <c r="J343" i="60"/>
  <c r="H343" i="60"/>
  <c r="N342" i="60"/>
  <c r="L342" i="60"/>
  <c r="J342" i="60"/>
  <c r="H342" i="60"/>
  <c r="E342" i="60"/>
  <c r="L341" i="60"/>
  <c r="J341" i="60"/>
  <c r="H341" i="60"/>
  <c r="L340" i="60"/>
  <c r="J340" i="60"/>
  <c r="H340" i="60" s="1"/>
  <c r="L339" i="60"/>
  <c r="J339" i="60"/>
  <c r="H339" i="60"/>
  <c r="L338" i="60"/>
  <c r="J338" i="60"/>
  <c r="H338" i="60" s="1"/>
  <c r="N337" i="60"/>
  <c r="L337" i="60"/>
  <c r="J337" i="60"/>
  <c r="H337" i="60" s="1"/>
  <c r="E337" i="60"/>
  <c r="L336" i="60"/>
  <c r="J336" i="60"/>
  <c r="H336" i="60" s="1"/>
  <c r="L335" i="60"/>
  <c r="J335" i="60"/>
  <c r="H335" i="60"/>
  <c r="L334" i="60"/>
  <c r="J334" i="60"/>
  <c r="H334" i="60" s="1"/>
  <c r="L333" i="60"/>
  <c r="J333" i="60"/>
  <c r="H333" i="60"/>
  <c r="N332" i="60"/>
  <c r="L332" i="60"/>
  <c r="J332" i="60"/>
  <c r="H332" i="60"/>
  <c r="E332" i="60"/>
  <c r="L331" i="60"/>
  <c r="J331" i="60"/>
  <c r="H331" i="60"/>
  <c r="L330" i="60"/>
  <c r="J330" i="60"/>
  <c r="H330" i="60" s="1"/>
  <c r="L329" i="60"/>
  <c r="J329" i="60"/>
  <c r="H329" i="60"/>
  <c r="L328" i="60"/>
  <c r="J328" i="60"/>
  <c r="H328" i="60" s="1"/>
  <c r="N327" i="60"/>
  <c r="L327" i="60"/>
  <c r="J327" i="60"/>
  <c r="H327" i="60" s="1"/>
  <c r="E327" i="60"/>
  <c r="L326" i="60"/>
  <c r="J326" i="60"/>
  <c r="H326" i="60" s="1"/>
  <c r="L325" i="60"/>
  <c r="J325" i="60"/>
  <c r="H325" i="60"/>
  <c r="L324" i="60"/>
  <c r="J324" i="60"/>
  <c r="H324" i="60" s="1"/>
  <c r="L323" i="60"/>
  <c r="J323" i="60"/>
  <c r="H323" i="60"/>
  <c r="N322" i="60"/>
  <c r="L322" i="60"/>
  <c r="J322" i="60"/>
  <c r="H322" i="60"/>
  <c r="E322" i="60"/>
  <c r="L321" i="60"/>
  <c r="J321" i="60"/>
  <c r="H321" i="60"/>
  <c r="L320" i="60"/>
  <c r="J320" i="60"/>
  <c r="H320" i="60" s="1"/>
  <c r="L319" i="60"/>
  <c r="J319" i="60"/>
  <c r="H319" i="60"/>
  <c r="L318" i="60"/>
  <c r="J318" i="60"/>
  <c r="H318" i="60" s="1"/>
  <c r="N317" i="60"/>
  <c r="L317" i="60"/>
  <c r="J317" i="60"/>
  <c r="H317" i="60" s="1"/>
  <c r="E317" i="60"/>
  <c r="L316" i="60"/>
  <c r="J316" i="60"/>
  <c r="H316" i="60" s="1"/>
  <c r="L315" i="60"/>
  <c r="J315" i="60"/>
  <c r="H315" i="60"/>
  <c r="L314" i="60"/>
  <c r="J314" i="60"/>
  <c r="H314" i="60" s="1"/>
  <c r="L313" i="60"/>
  <c r="J313" i="60"/>
  <c r="H313" i="60"/>
  <c r="N312" i="60"/>
  <c r="N412" i="60" s="1"/>
  <c r="L312" i="60"/>
  <c r="J312" i="60"/>
  <c r="H312" i="60"/>
  <c r="E312" i="60"/>
  <c r="E412" i="60" s="1"/>
  <c r="L310" i="60"/>
  <c r="J310" i="60"/>
  <c r="H310" i="60"/>
  <c r="L309" i="60"/>
  <c r="J309" i="60"/>
  <c r="H309" i="60" s="1"/>
  <c r="L308" i="60"/>
  <c r="J308" i="60"/>
  <c r="H308" i="60"/>
  <c r="L307" i="60"/>
  <c r="J307" i="60"/>
  <c r="H307" i="60" s="1"/>
  <c r="L306" i="60"/>
  <c r="J306" i="60"/>
  <c r="H306" i="60"/>
  <c r="N305" i="60"/>
  <c r="L305" i="60"/>
  <c r="J305" i="60"/>
  <c r="H305" i="60"/>
  <c r="E305" i="60"/>
  <c r="L304" i="60"/>
  <c r="J304" i="60"/>
  <c r="H304" i="60"/>
  <c r="L303" i="60"/>
  <c r="J303" i="60"/>
  <c r="H303" i="60" s="1"/>
  <c r="L302" i="60"/>
  <c r="J302" i="60"/>
  <c r="H302" i="60"/>
  <c r="L301" i="60"/>
  <c r="J301" i="60"/>
  <c r="H301" i="60" s="1"/>
  <c r="N300" i="60"/>
  <c r="L300" i="60"/>
  <c r="J300" i="60"/>
  <c r="H300" i="60" s="1"/>
  <c r="E300" i="60"/>
  <c r="L299" i="60"/>
  <c r="J299" i="60"/>
  <c r="H299" i="60" s="1"/>
  <c r="L298" i="60"/>
  <c r="J298" i="60"/>
  <c r="H298" i="60"/>
  <c r="L297" i="60"/>
  <c r="J297" i="60"/>
  <c r="H297" i="60" s="1"/>
  <c r="L296" i="60"/>
  <c r="J296" i="60"/>
  <c r="H296" i="60"/>
  <c r="N295" i="60"/>
  <c r="L295" i="60"/>
  <c r="J295" i="60"/>
  <c r="H295" i="60"/>
  <c r="E295" i="60"/>
  <c r="L294" i="60"/>
  <c r="J294" i="60"/>
  <c r="H294" i="60"/>
  <c r="L293" i="60"/>
  <c r="J293" i="60"/>
  <c r="H293" i="60" s="1"/>
  <c r="L292" i="60"/>
  <c r="J292" i="60"/>
  <c r="H292" i="60"/>
  <c r="L291" i="60"/>
  <c r="J291" i="60"/>
  <c r="H291" i="60" s="1"/>
  <c r="N290" i="60"/>
  <c r="L290" i="60"/>
  <c r="J290" i="60"/>
  <c r="H290" i="60" s="1"/>
  <c r="E290" i="60"/>
  <c r="L289" i="60"/>
  <c r="J289" i="60"/>
  <c r="H289" i="60" s="1"/>
  <c r="L288" i="60"/>
  <c r="J288" i="60"/>
  <c r="H288" i="60"/>
  <c r="L287" i="60"/>
  <c r="J287" i="60"/>
  <c r="H287" i="60" s="1"/>
  <c r="L286" i="60"/>
  <c r="J286" i="60"/>
  <c r="H286" i="60"/>
  <c r="N285" i="60"/>
  <c r="L285" i="60"/>
  <c r="J285" i="60"/>
  <c r="H285" i="60"/>
  <c r="E285" i="60"/>
  <c r="L284" i="60"/>
  <c r="J284" i="60"/>
  <c r="H284" i="60"/>
  <c r="L283" i="60"/>
  <c r="J283" i="60"/>
  <c r="H283" i="60" s="1"/>
  <c r="L282" i="60"/>
  <c r="J282" i="60"/>
  <c r="H282" i="60"/>
  <c r="L281" i="60"/>
  <c r="J281" i="60"/>
  <c r="H281" i="60" s="1"/>
  <c r="N280" i="60"/>
  <c r="L280" i="60"/>
  <c r="J280" i="60"/>
  <c r="H280" i="60" s="1"/>
  <c r="E280" i="60"/>
  <c r="L279" i="60"/>
  <c r="J279" i="60"/>
  <c r="H279" i="60" s="1"/>
  <c r="L278" i="60"/>
  <c r="J278" i="60"/>
  <c r="H278" i="60"/>
  <c r="L277" i="60"/>
  <c r="J277" i="60"/>
  <c r="H277" i="60" s="1"/>
  <c r="L276" i="60"/>
  <c r="J276" i="60"/>
  <c r="H276" i="60"/>
  <c r="N275" i="60"/>
  <c r="L275" i="60"/>
  <c r="J275" i="60"/>
  <c r="H275" i="60"/>
  <c r="E275" i="60"/>
  <c r="L274" i="60"/>
  <c r="J274" i="60"/>
  <c r="H274" i="60"/>
  <c r="L273" i="60"/>
  <c r="J273" i="60"/>
  <c r="H273" i="60" s="1"/>
  <c r="L272" i="60"/>
  <c r="J272" i="60"/>
  <c r="H272" i="60"/>
  <c r="L271" i="60"/>
  <c r="J271" i="60"/>
  <c r="H271" i="60" s="1"/>
  <c r="N270" i="60"/>
  <c r="L270" i="60"/>
  <c r="J270" i="60"/>
  <c r="H270" i="60" s="1"/>
  <c r="E270" i="60"/>
  <c r="L269" i="60"/>
  <c r="J269" i="60"/>
  <c r="H269" i="60" s="1"/>
  <c r="L268" i="60"/>
  <c r="J268" i="60"/>
  <c r="H268" i="60"/>
  <c r="L267" i="60"/>
  <c r="J267" i="60"/>
  <c r="H267" i="60" s="1"/>
  <c r="L266" i="60"/>
  <c r="J266" i="60"/>
  <c r="H266" i="60"/>
  <c r="N265" i="60"/>
  <c r="L265" i="60"/>
  <c r="J265" i="60"/>
  <c r="H265" i="60"/>
  <c r="E265" i="60"/>
  <c r="L264" i="60"/>
  <c r="J264" i="60"/>
  <c r="H264" i="60"/>
  <c r="L263" i="60"/>
  <c r="J263" i="60"/>
  <c r="H263" i="60" s="1"/>
  <c r="L262" i="60"/>
  <c r="J262" i="60"/>
  <c r="H262" i="60"/>
  <c r="L261" i="60"/>
  <c r="J261" i="60"/>
  <c r="H261" i="60" s="1"/>
  <c r="N260" i="60"/>
  <c r="L260" i="60"/>
  <c r="J260" i="60"/>
  <c r="H260" i="60" s="1"/>
  <c r="E260" i="60"/>
  <c r="L259" i="60"/>
  <c r="J259" i="60"/>
  <c r="H259" i="60" s="1"/>
  <c r="L258" i="60"/>
  <c r="J258" i="60"/>
  <c r="H258" i="60"/>
  <c r="L257" i="60"/>
  <c r="J257" i="60"/>
  <c r="H257" i="60" s="1"/>
  <c r="L256" i="60"/>
  <c r="J256" i="60"/>
  <c r="H256" i="60"/>
  <c r="N255" i="60"/>
  <c r="L255" i="60"/>
  <c r="J255" i="60"/>
  <c r="H255" i="60"/>
  <c r="E255" i="60"/>
  <c r="L254" i="60"/>
  <c r="J254" i="60"/>
  <c r="H254" i="60"/>
  <c r="L253" i="60"/>
  <c r="J253" i="60"/>
  <c r="H253" i="60" s="1"/>
  <c r="L252" i="60"/>
  <c r="J252" i="60"/>
  <c r="H252" i="60"/>
  <c r="L251" i="60"/>
  <c r="J251" i="60"/>
  <c r="H251" i="60" s="1"/>
  <c r="N250" i="60"/>
  <c r="L250" i="60"/>
  <c r="J250" i="60"/>
  <c r="H250" i="60" s="1"/>
  <c r="E250" i="60"/>
  <c r="L249" i="60"/>
  <c r="J249" i="60"/>
  <c r="H249" i="60" s="1"/>
  <c r="L248" i="60"/>
  <c r="J248" i="60"/>
  <c r="H248" i="60"/>
  <c r="L247" i="60"/>
  <c r="J247" i="60"/>
  <c r="H247" i="60" s="1"/>
  <c r="L246" i="60"/>
  <c r="J246" i="60"/>
  <c r="H246" i="60"/>
  <c r="N245" i="60"/>
  <c r="L245" i="60"/>
  <c r="J245" i="60"/>
  <c r="H245" i="60"/>
  <c r="E245" i="60"/>
  <c r="L244" i="60"/>
  <c r="J244" i="60"/>
  <c r="H244" i="60"/>
  <c r="L243" i="60"/>
  <c r="J243" i="60"/>
  <c r="H243" i="60" s="1"/>
  <c r="L242" i="60"/>
  <c r="J242" i="60"/>
  <c r="H242" i="60" s="1"/>
  <c r="L241" i="60"/>
  <c r="J241" i="60"/>
  <c r="H241" i="60"/>
  <c r="N240" i="60"/>
  <c r="L240" i="60"/>
  <c r="J240" i="60"/>
  <c r="H240" i="60"/>
  <c r="E240" i="60"/>
  <c r="L239" i="60"/>
  <c r="J239" i="60"/>
  <c r="H239" i="60"/>
  <c r="L238" i="60"/>
  <c r="J238" i="60"/>
  <c r="H238" i="60" s="1"/>
  <c r="L237" i="60"/>
  <c r="J237" i="60"/>
  <c r="H237" i="60"/>
  <c r="L236" i="60"/>
  <c r="J236" i="60"/>
  <c r="H236" i="60" s="1"/>
  <c r="N235" i="60"/>
  <c r="L235" i="60"/>
  <c r="J235" i="60"/>
  <c r="H235" i="60" s="1"/>
  <c r="E235" i="60"/>
  <c r="L234" i="60"/>
  <c r="J234" i="60"/>
  <c r="H234" i="60" s="1"/>
  <c r="L233" i="60"/>
  <c r="J233" i="60"/>
  <c r="H233" i="60"/>
  <c r="L232" i="60"/>
  <c r="J232" i="60"/>
  <c r="H232" i="60" s="1"/>
  <c r="L231" i="60"/>
  <c r="J231" i="60"/>
  <c r="H231" i="60"/>
  <c r="N230" i="60"/>
  <c r="L230" i="60"/>
  <c r="J230" i="60"/>
  <c r="H230" i="60"/>
  <c r="E230" i="60"/>
  <c r="L229" i="60"/>
  <c r="J229" i="60"/>
  <c r="H229" i="60"/>
  <c r="L228" i="60"/>
  <c r="J228" i="60"/>
  <c r="H228" i="60" s="1"/>
  <c r="L227" i="60"/>
  <c r="J227" i="60"/>
  <c r="H227" i="60"/>
  <c r="L226" i="60"/>
  <c r="J226" i="60"/>
  <c r="H226" i="60" s="1"/>
  <c r="N225" i="60"/>
  <c r="L225" i="60"/>
  <c r="J225" i="60"/>
  <c r="H225" i="60" s="1"/>
  <c r="E225" i="60"/>
  <c r="L224" i="60"/>
  <c r="J224" i="60"/>
  <c r="H224" i="60" s="1"/>
  <c r="L223" i="60"/>
  <c r="J223" i="60"/>
  <c r="H223" i="60"/>
  <c r="L222" i="60"/>
  <c r="J222" i="60"/>
  <c r="H222" i="60" s="1"/>
  <c r="L221" i="60"/>
  <c r="J221" i="60"/>
  <c r="H221" i="60"/>
  <c r="N220" i="60"/>
  <c r="L220" i="60"/>
  <c r="J220" i="60"/>
  <c r="H220" i="60"/>
  <c r="E220" i="60"/>
  <c r="L219" i="60"/>
  <c r="J219" i="60"/>
  <c r="H219" i="60"/>
  <c r="L218" i="60"/>
  <c r="J218" i="60"/>
  <c r="H218" i="60" s="1"/>
  <c r="L217" i="60"/>
  <c r="J217" i="60"/>
  <c r="H217" i="60"/>
  <c r="L216" i="60"/>
  <c r="J216" i="60"/>
  <c r="H216" i="60" s="1"/>
  <c r="N215" i="60"/>
  <c r="L215" i="60"/>
  <c r="J215" i="60"/>
  <c r="H215" i="60" s="1"/>
  <c r="E215" i="60"/>
  <c r="L214" i="60"/>
  <c r="J214" i="60"/>
  <c r="H214" i="60" s="1"/>
  <c r="L213" i="60"/>
  <c r="J213" i="60"/>
  <c r="H213" i="60"/>
  <c r="L212" i="60"/>
  <c r="J212" i="60"/>
  <c r="H212" i="60" s="1"/>
  <c r="L211" i="60"/>
  <c r="J211" i="60"/>
  <c r="H211" i="60"/>
  <c r="N210" i="60"/>
  <c r="N310" i="60" s="1"/>
  <c r="L210" i="60"/>
  <c r="J210" i="60"/>
  <c r="H210" i="60"/>
  <c r="E210" i="60"/>
  <c r="E310" i="60" s="1"/>
  <c r="L208" i="60"/>
  <c r="J208" i="60"/>
  <c r="H208" i="60"/>
  <c r="L207" i="60"/>
  <c r="J207" i="60"/>
  <c r="H207" i="60"/>
  <c r="L206" i="60"/>
  <c r="J206" i="60"/>
  <c r="H206" i="60" s="1"/>
  <c r="L205" i="60"/>
  <c r="J205" i="60"/>
  <c r="H205" i="60"/>
  <c r="L204" i="60"/>
  <c r="J204" i="60"/>
  <c r="H204" i="60" s="1"/>
  <c r="N203" i="60"/>
  <c r="L203" i="60"/>
  <c r="J203" i="60"/>
  <c r="H203" i="60" s="1"/>
  <c r="E203" i="60"/>
  <c r="L202" i="60"/>
  <c r="J202" i="60"/>
  <c r="H202" i="60" s="1"/>
  <c r="L201" i="60"/>
  <c r="J201" i="60"/>
  <c r="H201" i="60"/>
  <c r="L200" i="60"/>
  <c r="J200" i="60"/>
  <c r="H200" i="60" s="1"/>
  <c r="L199" i="60"/>
  <c r="J199" i="60"/>
  <c r="H199" i="60"/>
  <c r="N198" i="60"/>
  <c r="L198" i="60"/>
  <c r="J198" i="60"/>
  <c r="H198" i="60"/>
  <c r="E198" i="60"/>
  <c r="L197" i="60"/>
  <c r="J197" i="60"/>
  <c r="H197" i="60"/>
  <c r="L196" i="60"/>
  <c r="J196" i="60"/>
  <c r="H196" i="60" s="1"/>
  <c r="L195" i="60"/>
  <c r="J195" i="60"/>
  <c r="H195" i="60"/>
  <c r="L194" i="60"/>
  <c r="J194" i="60"/>
  <c r="H194" i="60" s="1"/>
  <c r="N193" i="60"/>
  <c r="L193" i="60"/>
  <c r="J193" i="60"/>
  <c r="H193" i="60" s="1"/>
  <c r="E193" i="60"/>
  <c r="L192" i="60"/>
  <c r="J192" i="60"/>
  <c r="H192" i="60" s="1"/>
  <c r="L191" i="60"/>
  <c r="J191" i="60"/>
  <c r="H191" i="60"/>
  <c r="L190" i="60"/>
  <c r="J190" i="60"/>
  <c r="H190" i="60" s="1"/>
  <c r="L189" i="60"/>
  <c r="J189" i="60"/>
  <c r="H189" i="60"/>
  <c r="N188" i="60"/>
  <c r="L188" i="60"/>
  <c r="J188" i="60"/>
  <c r="H188" i="60"/>
  <c r="E188" i="60"/>
  <c r="L187" i="60"/>
  <c r="J187" i="60"/>
  <c r="H187" i="60"/>
  <c r="L186" i="60"/>
  <c r="J186" i="60"/>
  <c r="H186" i="60" s="1"/>
  <c r="L185" i="60"/>
  <c r="J185" i="60"/>
  <c r="H185" i="60"/>
  <c r="L184" i="60"/>
  <c r="J184" i="60"/>
  <c r="H184" i="60" s="1"/>
  <c r="N183" i="60"/>
  <c r="L183" i="60"/>
  <c r="J183" i="60"/>
  <c r="H183" i="60" s="1"/>
  <c r="E183" i="60"/>
  <c r="L182" i="60"/>
  <c r="J182" i="60"/>
  <c r="H182" i="60" s="1"/>
  <c r="L181" i="60"/>
  <c r="J181" i="60"/>
  <c r="H181" i="60"/>
  <c r="L180" i="60"/>
  <c r="J180" i="60"/>
  <c r="H180" i="60" s="1"/>
  <c r="L179" i="60"/>
  <c r="J179" i="60"/>
  <c r="H179" i="60"/>
  <c r="N178" i="60"/>
  <c r="L178" i="60"/>
  <c r="J178" i="60"/>
  <c r="H178" i="60"/>
  <c r="E178" i="60"/>
  <c r="L177" i="60"/>
  <c r="J177" i="60"/>
  <c r="H177" i="60"/>
  <c r="L176" i="60"/>
  <c r="J176" i="60"/>
  <c r="H176" i="60" s="1"/>
  <c r="L175" i="60"/>
  <c r="J175" i="60"/>
  <c r="H175" i="60"/>
  <c r="L174" i="60"/>
  <c r="J174" i="60"/>
  <c r="H174" i="60" s="1"/>
  <c r="N173" i="60"/>
  <c r="L173" i="60"/>
  <c r="J173" i="60"/>
  <c r="H173" i="60" s="1"/>
  <c r="E173" i="60"/>
  <c r="L172" i="60"/>
  <c r="J172" i="60"/>
  <c r="H172" i="60" s="1"/>
  <c r="L171" i="60"/>
  <c r="J171" i="60"/>
  <c r="H171" i="60"/>
  <c r="L170" i="60"/>
  <c r="J170" i="60"/>
  <c r="H170" i="60" s="1"/>
  <c r="L169" i="60"/>
  <c r="J169" i="60"/>
  <c r="H169" i="60"/>
  <c r="N168" i="60"/>
  <c r="L168" i="60"/>
  <c r="J168" i="60"/>
  <c r="H168" i="60"/>
  <c r="E168" i="60"/>
  <c r="L167" i="60"/>
  <c r="J167" i="60"/>
  <c r="H167" i="60"/>
  <c r="L166" i="60"/>
  <c r="J166" i="60"/>
  <c r="H166" i="60" s="1"/>
  <c r="L165" i="60"/>
  <c r="J165" i="60"/>
  <c r="H165" i="60"/>
  <c r="L164" i="60"/>
  <c r="J164" i="60"/>
  <c r="H164" i="60" s="1"/>
  <c r="N163" i="60"/>
  <c r="L163" i="60"/>
  <c r="J163" i="60"/>
  <c r="H163" i="60" s="1"/>
  <c r="E163" i="60"/>
  <c r="L162" i="60"/>
  <c r="J162" i="60"/>
  <c r="H162" i="60" s="1"/>
  <c r="L161" i="60"/>
  <c r="J161" i="60"/>
  <c r="H161" i="60"/>
  <c r="L160" i="60"/>
  <c r="J160" i="60"/>
  <c r="H160" i="60" s="1"/>
  <c r="L159" i="60"/>
  <c r="J159" i="60"/>
  <c r="H159" i="60"/>
  <c r="N158" i="60"/>
  <c r="L158" i="60"/>
  <c r="J158" i="60"/>
  <c r="H158" i="60"/>
  <c r="E158" i="60"/>
  <c r="L157" i="60"/>
  <c r="J157" i="60"/>
  <c r="H157" i="60"/>
  <c r="L156" i="60"/>
  <c r="J156" i="60"/>
  <c r="H156" i="60" s="1"/>
  <c r="L155" i="60"/>
  <c r="J155" i="60"/>
  <c r="H155" i="60"/>
  <c r="L154" i="60"/>
  <c r="J154" i="60"/>
  <c r="H154" i="60" s="1"/>
  <c r="N153" i="60"/>
  <c r="L153" i="60"/>
  <c r="J153" i="60"/>
  <c r="H153" i="60" s="1"/>
  <c r="E153" i="60"/>
  <c r="L152" i="60"/>
  <c r="J152" i="60"/>
  <c r="H152" i="60" s="1"/>
  <c r="L151" i="60"/>
  <c r="J151" i="60"/>
  <c r="H151" i="60"/>
  <c r="L150" i="60"/>
  <c r="J150" i="60"/>
  <c r="H150" i="60" s="1"/>
  <c r="L149" i="60"/>
  <c r="J149" i="60"/>
  <c r="H149" i="60"/>
  <c r="N148" i="60"/>
  <c r="L148" i="60"/>
  <c r="J148" i="60"/>
  <c r="H148" i="60"/>
  <c r="E148" i="60"/>
  <c r="L147" i="60"/>
  <c r="J147" i="60"/>
  <c r="H147" i="60"/>
  <c r="L146" i="60"/>
  <c r="J146" i="60"/>
  <c r="H146" i="60" s="1"/>
  <c r="L145" i="60"/>
  <c r="J145" i="60"/>
  <c r="H145" i="60"/>
  <c r="L144" i="60"/>
  <c r="J144" i="60"/>
  <c r="H144" i="60" s="1"/>
  <c r="N143" i="60"/>
  <c r="L143" i="60"/>
  <c r="J143" i="60"/>
  <c r="H143" i="60" s="1"/>
  <c r="E143" i="60"/>
  <c r="L142" i="60"/>
  <c r="J142" i="60"/>
  <c r="H142" i="60" s="1"/>
  <c r="L141" i="60"/>
  <c r="J141" i="60"/>
  <c r="H141" i="60"/>
  <c r="L140" i="60"/>
  <c r="J140" i="60"/>
  <c r="H140" i="60" s="1"/>
  <c r="L139" i="60"/>
  <c r="J139" i="60"/>
  <c r="H139" i="60"/>
  <c r="N138" i="60"/>
  <c r="L138" i="60"/>
  <c r="J138" i="60"/>
  <c r="H138" i="60"/>
  <c r="E138" i="60"/>
  <c r="L137" i="60"/>
  <c r="J137" i="60"/>
  <c r="H137" i="60"/>
  <c r="L136" i="60"/>
  <c r="J136" i="60"/>
  <c r="H136" i="60" s="1"/>
  <c r="L135" i="60"/>
  <c r="J135" i="60"/>
  <c r="H135" i="60"/>
  <c r="L134" i="60"/>
  <c r="J134" i="60"/>
  <c r="H134" i="60" s="1"/>
  <c r="N133" i="60"/>
  <c r="L133" i="60"/>
  <c r="J133" i="60"/>
  <c r="H133" i="60" s="1"/>
  <c r="E133" i="60"/>
  <c r="L132" i="60"/>
  <c r="J132" i="60"/>
  <c r="H132" i="60" s="1"/>
  <c r="L131" i="60"/>
  <c r="J131" i="60"/>
  <c r="H131" i="60"/>
  <c r="L130" i="60"/>
  <c r="J130" i="60"/>
  <c r="H130" i="60" s="1"/>
  <c r="L129" i="60"/>
  <c r="J129" i="60"/>
  <c r="H129" i="60"/>
  <c r="N128" i="60"/>
  <c r="L128" i="60"/>
  <c r="J128" i="60"/>
  <c r="H128" i="60"/>
  <c r="E128" i="60"/>
  <c r="L127" i="60"/>
  <c r="J127" i="60"/>
  <c r="H127" i="60"/>
  <c r="L126" i="60"/>
  <c r="J126" i="60"/>
  <c r="H126" i="60" s="1"/>
  <c r="L125" i="60"/>
  <c r="J125" i="60"/>
  <c r="H125" i="60"/>
  <c r="L124" i="60"/>
  <c r="J124" i="60"/>
  <c r="H124" i="60" s="1"/>
  <c r="N123" i="60"/>
  <c r="L123" i="60"/>
  <c r="J123" i="60"/>
  <c r="H123" i="60" s="1"/>
  <c r="E123" i="60"/>
  <c r="L122" i="60"/>
  <c r="J122" i="60"/>
  <c r="H122" i="60" s="1"/>
  <c r="L121" i="60"/>
  <c r="J121" i="60"/>
  <c r="H121" i="60"/>
  <c r="L120" i="60"/>
  <c r="J120" i="60"/>
  <c r="H120" i="60" s="1"/>
  <c r="L119" i="60"/>
  <c r="J119" i="60"/>
  <c r="H119" i="60"/>
  <c r="N118" i="60"/>
  <c r="L118" i="60"/>
  <c r="J118" i="60"/>
  <c r="H118" i="60"/>
  <c r="E118" i="60"/>
  <c r="L117" i="60"/>
  <c r="J117" i="60"/>
  <c r="H117" i="60"/>
  <c r="L116" i="60"/>
  <c r="J116" i="60"/>
  <c r="H116" i="60" s="1"/>
  <c r="L115" i="60"/>
  <c r="J115" i="60"/>
  <c r="H115" i="60"/>
  <c r="L114" i="60"/>
  <c r="J114" i="60"/>
  <c r="H114" i="60" s="1"/>
  <c r="N113" i="60"/>
  <c r="L113" i="60"/>
  <c r="J113" i="60"/>
  <c r="H113" i="60" s="1"/>
  <c r="E113" i="60"/>
  <c r="L112" i="60"/>
  <c r="J112" i="60"/>
  <c r="H112" i="60" s="1"/>
  <c r="L111" i="60"/>
  <c r="J111" i="60"/>
  <c r="H111" i="60"/>
  <c r="L110" i="60"/>
  <c r="J110" i="60"/>
  <c r="H110" i="60" s="1"/>
  <c r="L109" i="60"/>
  <c r="J109" i="60"/>
  <c r="H109" i="60"/>
  <c r="N108" i="60"/>
  <c r="N208" i="60" s="1"/>
  <c r="L108" i="60"/>
  <c r="J108" i="60"/>
  <c r="H108" i="60"/>
  <c r="E108" i="60"/>
  <c r="E208" i="60" s="1"/>
  <c r="L106" i="60"/>
  <c r="J106" i="60"/>
  <c r="H106" i="60"/>
  <c r="L105" i="60"/>
  <c r="J105" i="60"/>
  <c r="H105" i="60" s="1"/>
  <c r="L104" i="60"/>
  <c r="J104" i="60"/>
  <c r="H104" i="60"/>
  <c r="L103" i="60"/>
  <c r="J103" i="60"/>
  <c r="H103" i="60" s="1"/>
  <c r="L102" i="60"/>
  <c r="J102" i="60"/>
  <c r="H102" i="60"/>
  <c r="N101" i="60"/>
  <c r="L101" i="60"/>
  <c r="J101" i="60"/>
  <c r="H101" i="60"/>
  <c r="E101" i="60"/>
  <c r="L100" i="60"/>
  <c r="J100" i="60"/>
  <c r="H100" i="60"/>
  <c r="L99" i="60"/>
  <c r="J99" i="60"/>
  <c r="H99" i="60" s="1"/>
  <c r="L98" i="60"/>
  <c r="J98" i="60"/>
  <c r="H98" i="60"/>
  <c r="L97" i="60"/>
  <c r="J97" i="60"/>
  <c r="H97" i="60" s="1"/>
  <c r="N96" i="60"/>
  <c r="L96" i="60"/>
  <c r="J96" i="60"/>
  <c r="H96" i="60" s="1"/>
  <c r="E96" i="60"/>
  <c r="L95" i="60"/>
  <c r="J95" i="60"/>
  <c r="H95" i="60" s="1"/>
  <c r="L94" i="60"/>
  <c r="J94" i="60"/>
  <c r="H94" i="60"/>
  <c r="L93" i="60"/>
  <c r="J93" i="60"/>
  <c r="H93" i="60" s="1"/>
  <c r="L92" i="60"/>
  <c r="J92" i="60"/>
  <c r="H92" i="60"/>
  <c r="N91" i="60"/>
  <c r="L91" i="60"/>
  <c r="J91" i="60"/>
  <c r="H91" i="60"/>
  <c r="E91" i="60"/>
  <c r="L90" i="60"/>
  <c r="J90" i="60"/>
  <c r="H90" i="60"/>
  <c r="L89" i="60"/>
  <c r="J89" i="60"/>
  <c r="H89" i="60" s="1"/>
  <c r="L88" i="60"/>
  <c r="J88" i="60"/>
  <c r="H88" i="60"/>
  <c r="L87" i="60"/>
  <c r="J87" i="60"/>
  <c r="H87" i="60" s="1"/>
  <c r="N86" i="60"/>
  <c r="L86" i="60"/>
  <c r="J86" i="60"/>
  <c r="H86" i="60" s="1"/>
  <c r="E86" i="60"/>
  <c r="L85" i="60"/>
  <c r="J85" i="60"/>
  <c r="H85" i="60" s="1"/>
  <c r="L84" i="60"/>
  <c r="J84" i="60"/>
  <c r="H84" i="60"/>
  <c r="L83" i="60"/>
  <c r="J83" i="60"/>
  <c r="H83" i="60" s="1"/>
  <c r="L82" i="60"/>
  <c r="J82" i="60"/>
  <c r="H82" i="60"/>
  <c r="N81" i="60"/>
  <c r="L81" i="60"/>
  <c r="J81" i="60"/>
  <c r="H81" i="60"/>
  <c r="E81" i="60"/>
  <c r="L80" i="60"/>
  <c r="J80" i="60"/>
  <c r="H80" i="60"/>
  <c r="L79" i="60"/>
  <c r="J79" i="60"/>
  <c r="H79" i="60" s="1"/>
  <c r="L78" i="60"/>
  <c r="J78" i="60"/>
  <c r="H78" i="60"/>
  <c r="L77" i="60"/>
  <c r="J77" i="60"/>
  <c r="H77" i="60" s="1"/>
  <c r="N76" i="60"/>
  <c r="L76" i="60"/>
  <c r="J76" i="60"/>
  <c r="H76" i="60" s="1"/>
  <c r="E76" i="60"/>
  <c r="L75" i="60"/>
  <c r="J75" i="60"/>
  <c r="H75" i="60" s="1"/>
  <c r="L74" i="60"/>
  <c r="J74" i="60"/>
  <c r="H74" i="60"/>
  <c r="L73" i="60"/>
  <c r="J73" i="60"/>
  <c r="H73" i="60" s="1"/>
  <c r="L72" i="60"/>
  <c r="J72" i="60"/>
  <c r="H72" i="60"/>
  <c r="N71" i="60"/>
  <c r="L71" i="60"/>
  <c r="J71" i="60"/>
  <c r="H71" i="60"/>
  <c r="E71" i="60"/>
  <c r="L70" i="60"/>
  <c r="J70" i="60"/>
  <c r="H70" i="60"/>
  <c r="L69" i="60"/>
  <c r="J69" i="60"/>
  <c r="H69" i="60" s="1"/>
  <c r="L68" i="60"/>
  <c r="J68" i="60"/>
  <c r="H68" i="60"/>
  <c r="L67" i="60"/>
  <c r="J67" i="60"/>
  <c r="H67" i="60" s="1"/>
  <c r="N66" i="60"/>
  <c r="L66" i="60"/>
  <c r="J66" i="60"/>
  <c r="H66" i="60" s="1"/>
  <c r="E66" i="60"/>
  <c r="L65" i="60"/>
  <c r="J65" i="60"/>
  <c r="H65" i="60" s="1"/>
  <c r="L64" i="60"/>
  <c r="J64" i="60"/>
  <c r="H64" i="60"/>
  <c r="L63" i="60"/>
  <c r="J63" i="60"/>
  <c r="H63" i="60" s="1"/>
  <c r="L62" i="60"/>
  <c r="J62" i="60"/>
  <c r="H62" i="60"/>
  <c r="N61" i="60"/>
  <c r="L61" i="60"/>
  <c r="J61" i="60"/>
  <c r="H61" i="60"/>
  <c r="E61" i="60"/>
  <c r="L60" i="60"/>
  <c r="J60" i="60"/>
  <c r="H60" i="60"/>
  <c r="L59" i="60"/>
  <c r="J59" i="60"/>
  <c r="H59" i="60" s="1"/>
  <c r="L58" i="60"/>
  <c r="J58" i="60"/>
  <c r="H58" i="60"/>
  <c r="L57" i="60"/>
  <c r="J57" i="60"/>
  <c r="H57" i="60" s="1"/>
  <c r="N56" i="60"/>
  <c r="L56" i="60"/>
  <c r="J56" i="60"/>
  <c r="H56" i="60" s="1"/>
  <c r="E56" i="60"/>
  <c r="L55" i="60"/>
  <c r="J55" i="60"/>
  <c r="H55" i="60" s="1"/>
  <c r="L54" i="60"/>
  <c r="J54" i="60"/>
  <c r="H54" i="60"/>
  <c r="L53" i="60"/>
  <c r="J53" i="60"/>
  <c r="H53" i="60" s="1"/>
  <c r="L52" i="60"/>
  <c r="J52" i="60"/>
  <c r="H52" i="60"/>
  <c r="N51" i="60"/>
  <c r="L51" i="60"/>
  <c r="J51" i="60"/>
  <c r="H51" i="60"/>
  <c r="E51" i="60"/>
  <c r="L50" i="60"/>
  <c r="J50" i="60"/>
  <c r="H50" i="60"/>
  <c r="L49" i="60"/>
  <c r="J49" i="60"/>
  <c r="H49" i="60" s="1"/>
  <c r="L48" i="60"/>
  <c r="J48" i="60"/>
  <c r="H48" i="60"/>
  <c r="L47" i="60"/>
  <c r="J47" i="60"/>
  <c r="H47" i="60" s="1"/>
  <c r="N46" i="60"/>
  <c r="L46" i="60"/>
  <c r="J46" i="60"/>
  <c r="H46" i="60" s="1"/>
  <c r="E46" i="60"/>
  <c r="L45" i="60"/>
  <c r="J45" i="60"/>
  <c r="H45" i="60" s="1"/>
  <c r="L44" i="60"/>
  <c r="J44" i="60"/>
  <c r="H44" i="60"/>
  <c r="L43" i="60"/>
  <c r="J43" i="60"/>
  <c r="H43" i="60" s="1"/>
  <c r="L42" i="60"/>
  <c r="J42" i="60"/>
  <c r="H42" i="60"/>
  <c r="N41" i="60"/>
  <c r="L41" i="60"/>
  <c r="J41" i="60"/>
  <c r="H41" i="60"/>
  <c r="E41" i="60"/>
  <c r="L40" i="60"/>
  <c r="J40" i="60"/>
  <c r="H40" i="60"/>
  <c r="L39" i="60"/>
  <c r="J39" i="60"/>
  <c r="H39" i="60" s="1"/>
  <c r="L38" i="60"/>
  <c r="J38" i="60"/>
  <c r="H38" i="60"/>
  <c r="L37" i="60"/>
  <c r="J37" i="60"/>
  <c r="H37" i="60" s="1"/>
  <c r="N36" i="60"/>
  <c r="L36" i="60"/>
  <c r="J36" i="60"/>
  <c r="H36" i="60" s="1"/>
  <c r="E36" i="60"/>
  <c r="L35" i="60"/>
  <c r="J35" i="60"/>
  <c r="H35" i="60" s="1"/>
  <c r="L34" i="60"/>
  <c r="J34" i="60"/>
  <c r="H34" i="60"/>
  <c r="L33" i="60"/>
  <c r="J33" i="60"/>
  <c r="H33" i="60" s="1"/>
  <c r="L32" i="60"/>
  <c r="J32" i="60"/>
  <c r="H32" i="60"/>
  <c r="N31" i="60"/>
  <c r="L31" i="60"/>
  <c r="J31" i="60"/>
  <c r="H31" i="60"/>
  <c r="E31" i="60"/>
  <c r="L30" i="60"/>
  <c r="J30" i="60"/>
  <c r="H30" i="60"/>
  <c r="L29" i="60"/>
  <c r="J29" i="60"/>
  <c r="H29" i="60" s="1"/>
  <c r="L28" i="60"/>
  <c r="J28" i="60"/>
  <c r="H28" i="60"/>
  <c r="L27" i="60"/>
  <c r="J27" i="60"/>
  <c r="H27" i="60" s="1"/>
  <c r="N26" i="60"/>
  <c r="L26" i="60"/>
  <c r="J26" i="60"/>
  <c r="H26" i="60" s="1"/>
  <c r="E26" i="60"/>
  <c r="L25" i="60"/>
  <c r="J25" i="60"/>
  <c r="H25" i="60" s="1"/>
  <c r="L24" i="60"/>
  <c r="J24" i="60"/>
  <c r="H24" i="60"/>
  <c r="L23" i="60"/>
  <c r="J23" i="60"/>
  <c r="H23" i="60" s="1"/>
  <c r="L22" i="60"/>
  <c r="J22" i="60"/>
  <c r="H22" i="60"/>
  <c r="N21" i="60"/>
  <c r="L21" i="60"/>
  <c r="J21" i="60"/>
  <c r="H21" i="60"/>
  <c r="E21" i="60"/>
  <c r="L20" i="60"/>
  <c r="J20" i="60"/>
  <c r="H20" i="60"/>
  <c r="L19" i="60"/>
  <c r="J19" i="60"/>
  <c r="H19" i="60" s="1"/>
  <c r="L18" i="60"/>
  <c r="J18" i="60"/>
  <c r="H18" i="60"/>
  <c r="L17" i="60"/>
  <c r="J17" i="60"/>
  <c r="H17" i="60" s="1"/>
  <c r="N16" i="60"/>
  <c r="L16" i="60"/>
  <c r="J16" i="60"/>
  <c r="H16" i="60" s="1"/>
  <c r="E16" i="60"/>
  <c r="L15" i="60"/>
  <c r="J15" i="60"/>
  <c r="H15" i="60" s="1"/>
  <c r="L14" i="60"/>
  <c r="J14" i="60"/>
  <c r="H14" i="60"/>
  <c r="L13" i="60"/>
  <c r="J13" i="60"/>
  <c r="H13" i="60" s="1"/>
  <c r="L12" i="60"/>
  <c r="J12" i="60"/>
  <c r="H12" i="60"/>
  <c r="N11" i="60"/>
  <c r="L11" i="60"/>
  <c r="J11" i="60"/>
  <c r="H11" i="60"/>
  <c r="E11" i="60"/>
  <c r="L10" i="60"/>
  <c r="J10" i="60"/>
  <c r="H10" i="60"/>
  <c r="L9" i="60"/>
  <c r="J9" i="60"/>
  <c r="H9" i="60" s="1"/>
  <c r="L8" i="60"/>
  <c r="J8" i="60"/>
  <c r="H8" i="60"/>
  <c r="L7" i="60"/>
  <c r="J7" i="60"/>
  <c r="H7" i="60" s="1"/>
  <c r="N6" i="60"/>
  <c r="N106" i="60" s="1"/>
  <c r="L6" i="60"/>
  <c r="J6" i="60"/>
  <c r="H6" i="60" s="1"/>
  <c r="E6" i="60"/>
  <c r="E106" i="60" s="1"/>
  <c r="L412" i="59"/>
  <c r="J412" i="59"/>
  <c r="H412" i="59"/>
  <c r="L411" i="59"/>
  <c r="J411" i="59"/>
  <c r="H411" i="59"/>
  <c r="L410" i="59"/>
  <c r="J410" i="59"/>
  <c r="H410" i="59" s="1"/>
  <c r="L409" i="59"/>
  <c r="J409" i="59"/>
  <c r="H409" i="59"/>
  <c r="L408" i="59"/>
  <c r="J408" i="59"/>
  <c r="H408" i="59" s="1"/>
  <c r="N407" i="59"/>
  <c r="L407" i="59"/>
  <c r="J407" i="59"/>
  <c r="H407" i="59" s="1"/>
  <c r="E407" i="59"/>
  <c r="L406" i="59"/>
  <c r="J406" i="59"/>
  <c r="H406" i="59" s="1"/>
  <c r="L405" i="59"/>
  <c r="J405" i="59"/>
  <c r="H405" i="59"/>
  <c r="L404" i="59"/>
  <c r="J404" i="59"/>
  <c r="H404" i="59" s="1"/>
  <c r="L403" i="59"/>
  <c r="J403" i="59"/>
  <c r="H403" i="59"/>
  <c r="N402" i="59"/>
  <c r="L402" i="59"/>
  <c r="J402" i="59"/>
  <c r="H402" i="59"/>
  <c r="E402" i="59"/>
  <c r="L401" i="59"/>
  <c r="J401" i="59"/>
  <c r="H401" i="59"/>
  <c r="L400" i="59"/>
  <c r="J400" i="59"/>
  <c r="H400" i="59" s="1"/>
  <c r="L399" i="59"/>
  <c r="J399" i="59"/>
  <c r="H399" i="59"/>
  <c r="L398" i="59"/>
  <c r="J398" i="59"/>
  <c r="H398" i="59" s="1"/>
  <c r="N397" i="59"/>
  <c r="L397" i="59"/>
  <c r="J397" i="59"/>
  <c r="H397" i="59" s="1"/>
  <c r="E397" i="59"/>
  <c r="L396" i="59"/>
  <c r="J396" i="59"/>
  <c r="H396" i="59" s="1"/>
  <c r="L395" i="59"/>
  <c r="J395" i="59"/>
  <c r="H395" i="59"/>
  <c r="L394" i="59"/>
  <c r="J394" i="59"/>
  <c r="H394" i="59" s="1"/>
  <c r="L393" i="59"/>
  <c r="J393" i="59"/>
  <c r="H393" i="59"/>
  <c r="N392" i="59"/>
  <c r="L392" i="59"/>
  <c r="J392" i="59"/>
  <c r="H392" i="59"/>
  <c r="E392" i="59"/>
  <c r="L391" i="59"/>
  <c r="J391" i="59"/>
  <c r="H391" i="59"/>
  <c r="L390" i="59"/>
  <c r="J390" i="59"/>
  <c r="H390" i="59" s="1"/>
  <c r="L389" i="59"/>
  <c r="J389" i="59"/>
  <c r="H389" i="59"/>
  <c r="L388" i="59"/>
  <c r="J388" i="59"/>
  <c r="H388" i="59" s="1"/>
  <c r="N387" i="59"/>
  <c r="L387" i="59"/>
  <c r="J387" i="59"/>
  <c r="H387" i="59" s="1"/>
  <c r="E387" i="59"/>
  <c r="L386" i="59"/>
  <c r="J386" i="59"/>
  <c r="H386" i="59" s="1"/>
  <c r="L385" i="59"/>
  <c r="J385" i="59"/>
  <c r="H385" i="59"/>
  <c r="L384" i="59"/>
  <c r="J384" i="59"/>
  <c r="H384" i="59" s="1"/>
  <c r="L383" i="59"/>
  <c r="J383" i="59"/>
  <c r="H383" i="59"/>
  <c r="N382" i="59"/>
  <c r="L382" i="59"/>
  <c r="J382" i="59"/>
  <c r="H382" i="59"/>
  <c r="E382" i="59"/>
  <c r="L381" i="59"/>
  <c r="J381" i="59"/>
  <c r="H381" i="59"/>
  <c r="L380" i="59"/>
  <c r="J380" i="59"/>
  <c r="H380" i="59" s="1"/>
  <c r="L379" i="59"/>
  <c r="J379" i="59"/>
  <c r="H379" i="59"/>
  <c r="L378" i="59"/>
  <c r="J378" i="59"/>
  <c r="H378" i="59" s="1"/>
  <c r="N377" i="59"/>
  <c r="L377" i="59"/>
  <c r="J377" i="59"/>
  <c r="H377" i="59" s="1"/>
  <c r="E377" i="59"/>
  <c r="L376" i="59"/>
  <c r="J376" i="59"/>
  <c r="H376" i="59" s="1"/>
  <c r="L375" i="59"/>
  <c r="J375" i="59"/>
  <c r="H375" i="59"/>
  <c r="L374" i="59"/>
  <c r="J374" i="59"/>
  <c r="H374" i="59" s="1"/>
  <c r="L373" i="59"/>
  <c r="J373" i="59"/>
  <c r="H373" i="59"/>
  <c r="N372" i="59"/>
  <c r="L372" i="59"/>
  <c r="J372" i="59"/>
  <c r="H372" i="59"/>
  <c r="E372" i="59"/>
  <c r="L371" i="59"/>
  <c r="J371" i="59"/>
  <c r="H371" i="59"/>
  <c r="L370" i="59"/>
  <c r="J370" i="59"/>
  <c r="H370" i="59" s="1"/>
  <c r="L369" i="59"/>
  <c r="J369" i="59"/>
  <c r="H369" i="59"/>
  <c r="L368" i="59"/>
  <c r="J368" i="59"/>
  <c r="H368" i="59" s="1"/>
  <c r="N367" i="59"/>
  <c r="L367" i="59"/>
  <c r="J367" i="59"/>
  <c r="H367" i="59" s="1"/>
  <c r="E367" i="59"/>
  <c r="L366" i="59"/>
  <c r="J366" i="59"/>
  <c r="H366" i="59" s="1"/>
  <c r="L365" i="59"/>
  <c r="J365" i="59"/>
  <c r="H365" i="59"/>
  <c r="L364" i="59"/>
  <c r="J364" i="59"/>
  <c r="H364" i="59" s="1"/>
  <c r="L363" i="59"/>
  <c r="J363" i="59"/>
  <c r="H363" i="59"/>
  <c r="N362" i="59"/>
  <c r="L362" i="59"/>
  <c r="J362" i="59"/>
  <c r="H362" i="59"/>
  <c r="E362" i="59"/>
  <c r="L361" i="59"/>
  <c r="J361" i="59"/>
  <c r="H361" i="59"/>
  <c r="L360" i="59"/>
  <c r="J360" i="59"/>
  <c r="H360" i="59" s="1"/>
  <c r="L359" i="59"/>
  <c r="J359" i="59"/>
  <c r="H359" i="59"/>
  <c r="L358" i="59"/>
  <c r="J358" i="59"/>
  <c r="H358" i="59" s="1"/>
  <c r="N357" i="59"/>
  <c r="L357" i="59"/>
  <c r="J357" i="59"/>
  <c r="H357" i="59" s="1"/>
  <c r="E357" i="59"/>
  <c r="L356" i="59"/>
  <c r="J356" i="59"/>
  <c r="H356" i="59" s="1"/>
  <c r="L355" i="59"/>
  <c r="J355" i="59"/>
  <c r="H355" i="59"/>
  <c r="L354" i="59"/>
  <c r="J354" i="59"/>
  <c r="H354" i="59" s="1"/>
  <c r="L353" i="59"/>
  <c r="J353" i="59"/>
  <c r="H353" i="59"/>
  <c r="N352" i="59"/>
  <c r="L352" i="59"/>
  <c r="J352" i="59"/>
  <c r="H352" i="59"/>
  <c r="E352" i="59"/>
  <c r="L351" i="59"/>
  <c r="J351" i="59"/>
  <c r="H351" i="59"/>
  <c r="L350" i="59"/>
  <c r="J350" i="59"/>
  <c r="H350" i="59" s="1"/>
  <c r="L349" i="59"/>
  <c r="J349" i="59"/>
  <c r="H349" i="59"/>
  <c r="L348" i="59"/>
  <c r="J348" i="59"/>
  <c r="H348" i="59" s="1"/>
  <c r="N347" i="59"/>
  <c r="L347" i="59"/>
  <c r="J347" i="59"/>
  <c r="H347" i="59" s="1"/>
  <c r="E347" i="59"/>
  <c r="L346" i="59"/>
  <c r="J346" i="59"/>
  <c r="H346" i="59" s="1"/>
  <c r="L345" i="59"/>
  <c r="J345" i="59"/>
  <c r="H345" i="59"/>
  <c r="L344" i="59"/>
  <c r="J344" i="59"/>
  <c r="H344" i="59" s="1"/>
  <c r="L343" i="59"/>
  <c r="J343" i="59"/>
  <c r="H343" i="59"/>
  <c r="N342" i="59"/>
  <c r="L342" i="59"/>
  <c r="J342" i="59"/>
  <c r="H342" i="59"/>
  <c r="E342" i="59"/>
  <c r="L341" i="59"/>
  <c r="J341" i="59"/>
  <c r="H341" i="59"/>
  <c r="L340" i="59"/>
  <c r="J340" i="59"/>
  <c r="H340" i="59" s="1"/>
  <c r="L339" i="59"/>
  <c r="J339" i="59"/>
  <c r="H339" i="59"/>
  <c r="L338" i="59"/>
  <c r="J338" i="59"/>
  <c r="H338" i="59" s="1"/>
  <c r="N337" i="59"/>
  <c r="L337" i="59"/>
  <c r="J337" i="59"/>
  <c r="H337" i="59" s="1"/>
  <c r="E337" i="59"/>
  <c r="L336" i="59"/>
  <c r="J336" i="59"/>
  <c r="H336" i="59" s="1"/>
  <c r="L335" i="59"/>
  <c r="J335" i="59"/>
  <c r="H335" i="59"/>
  <c r="L334" i="59"/>
  <c r="J334" i="59"/>
  <c r="H334" i="59" s="1"/>
  <c r="L333" i="59"/>
  <c r="J333" i="59"/>
  <c r="H333" i="59"/>
  <c r="N332" i="59"/>
  <c r="L332" i="59"/>
  <c r="J332" i="59"/>
  <c r="H332" i="59"/>
  <c r="E332" i="59"/>
  <c r="L331" i="59"/>
  <c r="J331" i="59"/>
  <c r="H331" i="59"/>
  <c r="L330" i="59"/>
  <c r="J330" i="59"/>
  <c r="H330" i="59" s="1"/>
  <c r="L329" i="59"/>
  <c r="J329" i="59"/>
  <c r="H329" i="59"/>
  <c r="L328" i="59"/>
  <c r="J328" i="59"/>
  <c r="H328" i="59" s="1"/>
  <c r="N327" i="59"/>
  <c r="L327" i="59"/>
  <c r="J327" i="59"/>
  <c r="H327" i="59" s="1"/>
  <c r="E327" i="59"/>
  <c r="L326" i="59"/>
  <c r="J326" i="59"/>
  <c r="H326" i="59" s="1"/>
  <c r="L325" i="59"/>
  <c r="J325" i="59"/>
  <c r="H325" i="59"/>
  <c r="L324" i="59"/>
  <c r="J324" i="59"/>
  <c r="H324" i="59" s="1"/>
  <c r="L323" i="59"/>
  <c r="J323" i="59"/>
  <c r="H323" i="59"/>
  <c r="N322" i="59"/>
  <c r="L322" i="59"/>
  <c r="J322" i="59"/>
  <c r="H322" i="59"/>
  <c r="E322" i="59"/>
  <c r="L321" i="59"/>
  <c r="J321" i="59"/>
  <c r="H321" i="59"/>
  <c r="L320" i="59"/>
  <c r="J320" i="59"/>
  <c r="H320" i="59" s="1"/>
  <c r="L319" i="59"/>
  <c r="J319" i="59"/>
  <c r="H319" i="59"/>
  <c r="L318" i="59"/>
  <c r="J318" i="59"/>
  <c r="H318" i="59" s="1"/>
  <c r="N317" i="59"/>
  <c r="L317" i="59"/>
  <c r="J317" i="59"/>
  <c r="H317" i="59" s="1"/>
  <c r="E317" i="59"/>
  <c r="L316" i="59"/>
  <c r="J316" i="59"/>
  <c r="H316" i="59" s="1"/>
  <c r="L315" i="59"/>
  <c r="J315" i="59"/>
  <c r="H315" i="59"/>
  <c r="L314" i="59"/>
  <c r="J314" i="59"/>
  <c r="H314" i="59" s="1"/>
  <c r="L313" i="59"/>
  <c r="J313" i="59"/>
  <c r="H313" i="59"/>
  <c r="N312" i="59"/>
  <c r="N412" i="59" s="1"/>
  <c r="L312" i="59"/>
  <c r="J312" i="59"/>
  <c r="H312" i="59"/>
  <c r="E312" i="59"/>
  <c r="E412" i="59" s="1"/>
  <c r="L310" i="59"/>
  <c r="J310" i="59"/>
  <c r="H310" i="59"/>
  <c r="L309" i="59"/>
  <c r="J309" i="59"/>
  <c r="H309" i="59" s="1"/>
  <c r="L308" i="59"/>
  <c r="J308" i="59"/>
  <c r="H308" i="59"/>
  <c r="L307" i="59"/>
  <c r="J307" i="59"/>
  <c r="H307" i="59" s="1"/>
  <c r="L306" i="59"/>
  <c r="J306" i="59"/>
  <c r="H306" i="59"/>
  <c r="N305" i="59"/>
  <c r="L305" i="59"/>
  <c r="J305" i="59"/>
  <c r="H305" i="59"/>
  <c r="E305" i="59"/>
  <c r="L304" i="59"/>
  <c r="J304" i="59"/>
  <c r="H304" i="59"/>
  <c r="L303" i="59"/>
  <c r="J303" i="59"/>
  <c r="H303" i="59" s="1"/>
  <c r="L302" i="59"/>
  <c r="J302" i="59"/>
  <c r="H302" i="59"/>
  <c r="L301" i="59"/>
  <c r="J301" i="59"/>
  <c r="H301" i="59" s="1"/>
  <c r="N300" i="59"/>
  <c r="L300" i="59"/>
  <c r="J300" i="59"/>
  <c r="H300" i="59" s="1"/>
  <c r="E300" i="59"/>
  <c r="L299" i="59"/>
  <c r="J299" i="59"/>
  <c r="H299" i="59" s="1"/>
  <c r="L298" i="59"/>
  <c r="J298" i="59"/>
  <c r="H298" i="59"/>
  <c r="L297" i="59"/>
  <c r="J297" i="59"/>
  <c r="H297" i="59" s="1"/>
  <c r="L296" i="59"/>
  <c r="J296" i="59"/>
  <c r="H296" i="59"/>
  <c r="N295" i="59"/>
  <c r="L295" i="59"/>
  <c r="J295" i="59"/>
  <c r="H295" i="59"/>
  <c r="E295" i="59"/>
  <c r="L294" i="59"/>
  <c r="J294" i="59"/>
  <c r="H294" i="59"/>
  <c r="L293" i="59"/>
  <c r="J293" i="59"/>
  <c r="H293" i="59" s="1"/>
  <c r="L292" i="59"/>
  <c r="J292" i="59"/>
  <c r="H292" i="59"/>
  <c r="L291" i="59"/>
  <c r="J291" i="59"/>
  <c r="H291" i="59" s="1"/>
  <c r="N290" i="59"/>
  <c r="L290" i="59"/>
  <c r="J290" i="59"/>
  <c r="H290" i="59" s="1"/>
  <c r="E290" i="59"/>
  <c r="L289" i="59"/>
  <c r="J289" i="59"/>
  <c r="H289" i="59" s="1"/>
  <c r="L288" i="59"/>
  <c r="J288" i="59"/>
  <c r="H288" i="59"/>
  <c r="L287" i="59"/>
  <c r="J287" i="59"/>
  <c r="H287" i="59" s="1"/>
  <c r="L286" i="59"/>
  <c r="J286" i="59"/>
  <c r="H286" i="59"/>
  <c r="N285" i="59"/>
  <c r="L285" i="59"/>
  <c r="J285" i="59"/>
  <c r="H285" i="59"/>
  <c r="E285" i="59"/>
  <c r="L284" i="59"/>
  <c r="J284" i="59"/>
  <c r="H284" i="59"/>
  <c r="L283" i="59"/>
  <c r="J283" i="59"/>
  <c r="H283" i="59" s="1"/>
  <c r="L282" i="59"/>
  <c r="J282" i="59"/>
  <c r="H282" i="59"/>
  <c r="L281" i="59"/>
  <c r="J281" i="59"/>
  <c r="H281" i="59" s="1"/>
  <c r="N280" i="59"/>
  <c r="L280" i="59"/>
  <c r="J280" i="59"/>
  <c r="H280" i="59" s="1"/>
  <c r="E280" i="59"/>
  <c r="L279" i="59"/>
  <c r="J279" i="59"/>
  <c r="H279" i="59" s="1"/>
  <c r="L278" i="59"/>
  <c r="J278" i="59"/>
  <c r="H278" i="59"/>
  <c r="L277" i="59"/>
  <c r="J277" i="59"/>
  <c r="H277" i="59" s="1"/>
  <c r="L276" i="59"/>
  <c r="J276" i="59"/>
  <c r="H276" i="59"/>
  <c r="N275" i="59"/>
  <c r="L275" i="59"/>
  <c r="J275" i="59"/>
  <c r="H275" i="59"/>
  <c r="E275" i="59"/>
  <c r="L274" i="59"/>
  <c r="J274" i="59"/>
  <c r="H274" i="59"/>
  <c r="L273" i="59"/>
  <c r="J273" i="59"/>
  <c r="H273" i="59" s="1"/>
  <c r="L272" i="59"/>
  <c r="J272" i="59"/>
  <c r="H272" i="59"/>
  <c r="L271" i="59"/>
  <c r="J271" i="59"/>
  <c r="H271" i="59" s="1"/>
  <c r="N270" i="59"/>
  <c r="L270" i="59"/>
  <c r="J270" i="59"/>
  <c r="H270" i="59" s="1"/>
  <c r="E270" i="59"/>
  <c r="L269" i="59"/>
  <c r="J269" i="59"/>
  <c r="H269" i="59" s="1"/>
  <c r="L268" i="59"/>
  <c r="J268" i="59"/>
  <c r="H268" i="59"/>
  <c r="L267" i="59"/>
  <c r="J267" i="59"/>
  <c r="H267" i="59" s="1"/>
  <c r="L266" i="59"/>
  <c r="J266" i="59"/>
  <c r="H266" i="59"/>
  <c r="N265" i="59"/>
  <c r="L265" i="59"/>
  <c r="J265" i="59"/>
  <c r="H265" i="59"/>
  <c r="E265" i="59"/>
  <c r="L264" i="59"/>
  <c r="J264" i="59"/>
  <c r="H264" i="59"/>
  <c r="L263" i="59"/>
  <c r="J263" i="59"/>
  <c r="H263" i="59" s="1"/>
  <c r="L262" i="59"/>
  <c r="J262" i="59"/>
  <c r="H262" i="59"/>
  <c r="L261" i="59"/>
  <c r="J261" i="59"/>
  <c r="H261" i="59" s="1"/>
  <c r="N260" i="59"/>
  <c r="L260" i="59"/>
  <c r="J260" i="59"/>
  <c r="H260" i="59" s="1"/>
  <c r="E260" i="59"/>
  <c r="L259" i="59"/>
  <c r="J259" i="59"/>
  <c r="H259" i="59" s="1"/>
  <c r="L258" i="59"/>
  <c r="J258" i="59"/>
  <c r="H258" i="59"/>
  <c r="L257" i="59"/>
  <c r="J257" i="59"/>
  <c r="H257" i="59" s="1"/>
  <c r="L256" i="59"/>
  <c r="J256" i="59"/>
  <c r="H256" i="59"/>
  <c r="N255" i="59"/>
  <c r="L255" i="59"/>
  <c r="J255" i="59"/>
  <c r="H255" i="59"/>
  <c r="E255" i="59"/>
  <c r="L254" i="59"/>
  <c r="J254" i="59"/>
  <c r="H254" i="59"/>
  <c r="L253" i="59"/>
  <c r="J253" i="59"/>
  <c r="H253" i="59" s="1"/>
  <c r="L252" i="59"/>
  <c r="J252" i="59"/>
  <c r="H252" i="59"/>
  <c r="L251" i="59"/>
  <c r="J251" i="59"/>
  <c r="H251" i="59" s="1"/>
  <c r="N250" i="59"/>
  <c r="L250" i="59"/>
  <c r="J250" i="59"/>
  <c r="H250" i="59" s="1"/>
  <c r="E250" i="59"/>
  <c r="L249" i="59"/>
  <c r="J249" i="59"/>
  <c r="H249" i="59" s="1"/>
  <c r="L248" i="59"/>
  <c r="J248" i="59"/>
  <c r="H248" i="59"/>
  <c r="L247" i="59"/>
  <c r="J247" i="59"/>
  <c r="H247" i="59" s="1"/>
  <c r="L246" i="59"/>
  <c r="J246" i="59"/>
  <c r="H246" i="59"/>
  <c r="N245" i="59"/>
  <c r="L245" i="59"/>
  <c r="J245" i="59"/>
  <c r="H245" i="59"/>
  <c r="E245" i="59"/>
  <c r="L244" i="59"/>
  <c r="J244" i="59"/>
  <c r="H244" i="59"/>
  <c r="L243" i="59"/>
  <c r="J243" i="59"/>
  <c r="H243" i="59" s="1"/>
  <c r="L242" i="59"/>
  <c r="J242" i="59"/>
  <c r="H242" i="59"/>
  <c r="L241" i="59"/>
  <c r="J241" i="59"/>
  <c r="H241" i="59" s="1"/>
  <c r="N240" i="59"/>
  <c r="L240" i="59"/>
  <c r="J240" i="59"/>
  <c r="H240" i="59" s="1"/>
  <c r="E240" i="59"/>
  <c r="L239" i="59"/>
  <c r="J239" i="59"/>
  <c r="H239" i="59" s="1"/>
  <c r="L238" i="59"/>
  <c r="J238" i="59"/>
  <c r="H238" i="59"/>
  <c r="L237" i="59"/>
  <c r="J237" i="59"/>
  <c r="H237" i="59" s="1"/>
  <c r="L236" i="59"/>
  <c r="J236" i="59"/>
  <c r="H236" i="59"/>
  <c r="N235" i="59"/>
  <c r="L235" i="59"/>
  <c r="J235" i="59"/>
  <c r="H235" i="59"/>
  <c r="E235" i="59"/>
  <c r="L234" i="59"/>
  <c r="J234" i="59"/>
  <c r="H234" i="59"/>
  <c r="L233" i="59"/>
  <c r="J233" i="59"/>
  <c r="H233" i="59" s="1"/>
  <c r="L232" i="59"/>
  <c r="J232" i="59"/>
  <c r="H232" i="59"/>
  <c r="L231" i="59"/>
  <c r="J231" i="59"/>
  <c r="H231" i="59" s="1"/>
  <c r="N230" i="59"/>
  <c r="L230" i="59"/>
  <c r="J230" i="59"/>
  <c r="H230" i="59" s="1"/>
  <c r="E230" i="59"/>
  <c r="L229" i="59"/>
  <c r="J229" i="59"/>
  <c r="H229" i="59" s="1"/>
  <c r="L228" i="59"/>
  <c r="J228" i="59"/>
  <c r="H228" i="59"/>
  <c r="L227" i="59"/>
  <c r="J227" i="59"/>
  <c r="H227" i="59" s="1"/>
  <c r="L226" i="59"/>
  <c r="J226" i="59"/>
  <c r="H226" i="59"/>
  <c r="N225" i="59"/>
  <c r="L225" i="59"/>
  <c r="J225" i="59"/>
  <c r="H225" i="59"/>
  <c r="E225" i="59"/>
  <c r="L224" i="59"/>
  <c r="J224" i="59"/>
  <c r="H224" i="59"/>
  <c r="L223" i="59"/>
  <c r="J223" i="59"/>
  <c r="H223" i="59" s="1"/>
  <c r="L222" i="59"/>
  <c r="J222" i="59"/>
  <c r="H222" i="59"/>
  <c r="L221" i="59"/>
  <c r="J221" i="59"/>
  <c r="H221" i="59" s="1"/>
  <c r="N220" i="59"/>
  <c r="L220" i="59"/>
  <c r="J220" i="59"/>
  <c r="H220" i="59" s="1"/>
  <c r="E220" i="59"/>
  <c r="L219" i="59"/>
  <c r="J219" i="59"/>
  <c r="H219" i="59" s="1"/>
  <c r="L218" i="59"/>
  <c r="J218" i="59"/>
  <c r="H218" i="59"/>
  <c r="L217" i="59"/>
  <c r="J217" i="59"/>
  <c r="H217" i="59" s="1"/>
  <c r="L216" i="59"/>
  <c r="J216" i="59"/>
  <c r="H216" i="59"/>
  <c r="N215" i="59"/>
  <c r="L215" i="59"/>
  <c r="J215" i="59"/>
  <c r="H215" i="59"/>
  <c r="E215" i="59"/>
  <c r="L214" i="59"/>
  <c r="J214" i="59"/>
  <c r="H214" i="59"/>
  <c r="L213" i="59"/>
  <c r="J213" i="59"/>
  <c r="H213" i="59" s="1"/>
  <c r="L212" i="59"/>
  <c r="J212" i="59"/>
  <c r="H212" i="59"/>
  <c r="L211" i="59"/>
  <c r="J211" i="59"/>
  <c r="H211" i="59" s="1"/>
  <c r="N210" i="59"/>
  <c r="N310" i="59" s="1"/>
  <c r="L210" i="59"/>
  <c r="J210" i="59"/>
  <c r="H210" i="59" s="1"/>
  <c r="E210" i="59"/>
  <c r="E310" i="59" s="1"/>
  <c r="L208" i="59"/>
  <c r="J208" i="59"/>
  <c r="H208" i="59"/>
  <c r="L207" i="59"/>
  <c r="J207" i="59"/>
  <c r="H207" i="59"/>
  <c r="L206" i="59"/>
  <c r="J206" i="59"/>
  <c r="H206" i="59" s="1"/>
  <c r="L205" i="59"/>
  <c r="J205" i="59"/>
  <c r="H205" i="59"/>
  <c r="L204" i="59"/>
  <c r="J204" i="59"/>
  <c r="H204" i="59" s="1"/>
  <c r="N203" i="59"/>
  <c r="L203" i="59"/>
  <c r="J203" i="59"/>
  <c r="H203" i="59" s="1"/>
  <c r="E203" i="59"/>
  <c r="L202" i="59"/>
  <c r="J202" i="59"/>
  <c r="H202" i="59" s="1"/>
  <c r="L201" i="59"/>
  <c r="J201" i="59"/>
  <c r="H201" i="59"/>
  <c r="L200" i="59"/>
  <c r="J200" i="59"/>
  <c r="H200" i="59" s="1"/>
  <c r="L199" i="59"/>
  <c r="J199" i="59"/>
  <c r="H199" i="59"/>
  <c r="N198" i="59"/>
  <c r="L198" i="59"/>
  <c r="J198" i="59"/>
  <c r="H198" i="59"/>
  <c r="E198" i="59"/>
  <c r="L197" i="59"/>
  <c r="J197" i="59"/>
  <c r="H197" i="59"/>
  <c r="L196" i="59"/>
  <c r="J196" i="59"/>
  <c r="H196" i="59" s="1"/>
  <c r="L195" i="59"/>
  <c r="J195" i="59"/>
  <c r="H195" i="59"/>
  <c r="L194" i="59"/>
  <c r="J194" i="59"/>
  <c r="H194" i="59" s="1"/>
  <c r="N193" i="59"/>
  <c r="L193" i="59"/>
  <c r="J193" i="59"/>
  <c r="H193" i="59" s="1"/>
  <c r="E193" i="59"/>
  <c r="L192" i="59"/>
  <c r="J192" i="59"/>
  <c r="H192" i="59" s="1"/>
  <c r="L191" i="59"/>
  <c r="J191" i="59"/>
  <c r="H191" i="59"/>
  <c r="L190" i="59"/>
  <c r="J190" i="59"/>
  <c r="H190" i="59" s="1"/>
  <c r="L189" i="59"/>
  <c r="J189" i="59"/>
  <c r="H189" i="59"/>
  <c r="N188" i="59"/>
  <c r="L188" i="59"/>
  <c r="J188" i="59"/>
  <c r="H188" i="59"/>
  <c r="E188" i="59"/>
  <c r="L187" i="59"/>
  <c r="J187" i="59"/>
  <c r="H187" i="59"/>
  <c r="L186" i="59"/>
  <c r="J186" i="59"/>
  <c r="H186" i="59" s="1"/>
  <c r="L185" i="59"/>
  <c r="J185" i="59"/>
  <c r="H185" i="59"/>
  <c r="L184" i="59"/>
  <c r="J184" i="59"/>
  <c r="H184" i="59" s="1"/>
  <c r="N183" i="59"/>
  <c r="L183" i="59"/>
  <c r="J183" i="59"/>
  <c r="H183" i="59" s="1"/>
  <c r="E183" i="59"/>
  <c r="L182" i="59"/>
  <c r="J182" i="59"/>
  <c r="H182" i="59" s="1"/>
  <c r="L181" i="59"/>
  <c r="J181" i="59"/>
  <c r="H181" i="59"/>
  <c r="L180" i="59"/>
  <c r="J180" i="59"/>
  <c r="H180" i="59" s="1"/>
  <c r="L179" i="59"/>
  <c r="J179" i="59"/>
  <c r="H179" i="59"/>
  <c r="N178" i="59"/>
  <c r="L178" i="59"/>
  <c r="J178" i="59"/>
  <c r="H178" i="59"/>
  <c r="E178" i="59"/>
  <c r="L177" i="59"/>
  <c r="J177" i="59"/>
  <c r="H177" i="59"/>
  <c r="L176" i="59"/>
  <c r="J176" i="59"/>
  <c r="H176" i="59" s="1"/>
  <c r="L175" i="59"/>
  <c r="J175" i="59"/>
  <c r="H175" i="59"/>
  <c r="L174" i="59"/>
  <c r="J174" i="59"/>
  <c r="H174" i="59" s="1"/>
  <c r="N173" i="59"/>
  <c r="L173" i="59"/>
  <c r="J173" i="59"/>
  <c r="H173" i="59" s="1"/>
  <c r="E173" i="59"/>
  <c r="L172" i="59"/>
  <c r="J172" i="59"/>
  <c r="H172" i="59" s="1"/>
  <c r="L171" i="59"/>
  <c r="J171" i="59"/>
  <c r="H171" i="59"/>
  <c r="L170" i="59"/>
  <c r="J170" i="59"/>
  <c r="H170" i="59" s="1"/>
  <c r="L169" i="59"/>
  <c r="J169" i="59"/>
  <c r="H169" i="59"/>
  <c r="N168" i="59"/>
  <c r="L168" i="59"/>
  <c r="J168" i="59"/>
  <c r="H168" i="59"/>
  <c r="E168" i="59"/>
  <c r="L167" i="59"/>
  <c r="J167" i="59"/>
  <c r="H167" i="59"/>
  <c r="L166" i="59"/>
  <c r="J166" i="59"/>
  <c r="H166" i="59" s="1"/>
  <c r="L165" i="59"/>
  <c r="J165" i="59"/>
  <c r="H165" i="59"/>
  <c r="L164" i="59"/>
  <c r="J164" i="59"/>
  <c r="H164" i="59" s="1"/>
  <c r="N163" i="59"/>
  <c r="L163" i="59"/>
  <c r="J163" i="59"/>
  <c r="H163" i="59" s="1"/>
  <c r="E163" i="59"/>
  <c r="L162" i="59"/>
  <c r="J162" i="59"/>
  <c r="H162" i="59" s="1"/>
  <c r="L161" i="59"/>
  <c r="J161" i="59"/>
  <c r="H161" i="59"/>
  <c r="L160" i="59"/>
  <c r="J160" i="59"/>
  <c r="H160" i="59" s="1"/>
  <c r="L159" i="59"/>
  <c r="J159" i="59"/>
  <c r="H159" i="59"/>
  <c r="N158" i="59"/>
  <c r="L158" i="59"/>
  <c r="J158" i="59"/>
  <c r="H158" i="59"/>
  <c r="E158" i="59"/>
  <c r="L157" i="59"/>
  <c r="J157" i="59"/>
  <c r="H157" i="59"/>
  <c r="L156" i="59"/>
  <c r="J156" i="59"/>
  <c r="H156" i="59" s="1"/>
  <c r="L155" i="59"/>
  <c r="J155" i="59"/>
  <c r="H155" i="59"/>
  <c r="L154" i="59"/>
  <c r="J154" i="59"/>
  <c r="H154" i="59" s="1"/>
  <c r="N153" i="59"/>
  <c r="L153" i="59"/>
  <c r="J153" i="59"/>
  <c r="H153" i="59" s="1"/>
  <c r="E153" i="59"/>
  <c r="L152" i="59"/>
  <c r="J152" i="59"/>
  <c r="H152" i="59" s="1"/>
  <c r="L151" i="59"/>
  <c r="J151" i="59"/>
  <c r="H151" i="59"/>
  <c r="L150" i="59"/>
  <c r="J150" i="59"/>
  <c r="H150" i="59" s="1"/>
  <c r="L149" i="59"/>
  <c r="J149" i="59"/>
  <c r="H149" i="59"/>
  <c r="N148" i="59"/>
  <c r="L148" i="59"/>
  <c r="J148" i="59"/>
  <c r="H148" i="59"/>
  <c r="E148" i="59"/>
  <c r="L147" i="59"/>
  <c r="J147" i="59"/>
  <c r="H147" i="59"/>
  <c r="L146" i="59"/>
  <c r="J146" i="59"/>
  <c r="H146" i="59" s="1"/>
  <c r="L145" i="59"/>
  <c r="J145" i="59"/>
  <c r="H145" i="59"/>
  <c r="L144" i="59"/>
  <c r="J144" i="59"/>
  <c r="H144" i="59" s="1"/>
  <c r="N143" i="59"/>
  <c r="L143" i="59"/>
  <c r="J143" i="59"/>
  <c r="H143" i="59" s="1"/>
  <c r="E143" i="59"/>
  <c r="L142" i="59"/>
  <c r="J142" i="59"/>
  <c r="H142" i="59" s="1"/>
  <c r="L141" i="59"/>
  <c r="J141" i="59"/>
  <c r="H141" i="59"/>
  <c r="L140" i="59"/>
  <c r="J140" i="59"/>
  <c r="H140" i="59" s="1"/>
  <c r="L139" i="59"/>
  <c r="J139" i="59"/>
  <c r="H139" i="59"/>
  <c r="N138" i="59"/>
  <c r="L138" i="59"/>
  <c r="J138" i="59"/>
  <c r="H138" i="59"/>
  <c r="E138" i="59"/>
  <c r="L137" i="59"/>
  <c r="J137" i="59"/>
  <c r="H137" i="59"/>
  <c r="L136" i="59"/>
  <c r="J136" i="59"/>
  <c r="H136" i="59" s="1"/>
  <c r="L135" i="59"/>
  <c r="J135" i="59"/>
  <c r="H135" i="59"/>
  <c r="L134" i="59"/>
  <c r="J134" i="59"/>
  <c r="H134" i="59" s="1"/>
  <c r="N133" i="59"/>
  <c r="L133" i="59"/>
  <c r="J133" i="59"/>
  <c r="H133" i="59" s="1"/>
  <c r="E133" i="59"/>
  <c r="L132" i="59"/>
  <c r="J132" i="59"/>
  <c r="H132" i="59" s="1"/>
  <c r="L131" i="59"/>
  <c r="J131" i="59"/>
  <c r="H131" i="59"/>
  <c r="L130" i="59"/>
  <c r="J130" i="59"/>
  <c r="H130" i="59" s="1"/>
  <c r="L129" i="59"/>
  <c r="J129" i="59"/>
  <c r="H129" i="59"/>
  <c r="N128" i="59"/>
  <c r="L128" i="59"/>
  <c r="J128" i="59"/>
  <c r="H128" i="59"/>
  <c r="E128" i="59"/>
  <c r="L127" i="59"/>
  <c r="J127" i="59"/>
  <c r="H127" i="59"/>
  <c r="L126" i="59"/>
  <c r="J126" i="59"/>
  <c r="H126" i="59" s="1"/>
  <c r="L125" i="59"/>
  <c r="J125" i="59"/>
  <c r="H125" i="59"/>
  <c r="L124" i="59"/>
  <c r="J124" i="59"/>
  <c r="H124" i="59" s="1"/>
  <c r="N123" i="59"/>
  <c r="L123" i="59"/>
  <c r="J123" i="59"/>
  <c r="H123" i="59" s="1"/>
  <c r="E123" i="59"/>
  <c r="L122" i="59"/>
  <c r="J122" i="59"/>
  <c r="H122" i="59" s="1"/>
  <c r="L121" i="59"/>
  <c r="J121" i="59"/>
  <c r="H121" i="59"/>
  <c r="L120" i="59"/>
  <c r="J120" i="59"/>
  <c r="H120" i="59" s="1"/>
  <c r="L119" i="59"/>
  <c r="J119" i="59"/>
  <c r="H119" i="59" s="1"/>
  <c r="N118" i="59"/>
  <c r="L118" i="59"/>
  <c r="J118" i="59"/>
  <c r="H118" i="59"/>
  <c r="E118" i="59"/>
  <c r="L117" i="59"/>
  <c r="J117" i="59"/>
  <c r="H117" i="59"/>
  <c r="L116" i="59"/>
  <c r="J116" i="59"/>
  <c r="H116" i="59" s="1"/>
  <c r="L115" i="59"/>
  <c r="J115" i="59"/>
  <c r="H115" i="59"/>
  <c r="L114" i="59"/>
  <c r="J114" i="59"/>
  <c r="H114" i="59" s="1"/>
  <c r="N113" i="59"/>
  <c r="L113" i="59"/>
  <c r="J113" i="59"/>
  <c r="H113" i="59" s="1"/>
  <c r="E113" i="59"/>
  <c r="L112" i="59"/>
  <c r="J112" i="59"/>
  <c r="H112" i="59" s="1"/>
  <c r="L111" i="59"/>
  <c r="J111" i="59"/>
  <c r="H111" i="59"/>
  <c r="L110" i="59"/>
  <c r="J110" i="59"/>
  <c r="H110" i="59" s="1"/>
  <c r="L109" i="59"/>
  <c r="J109" i="59"/>
  <c r="H109" i="59"/>
  <c r="N108" i="59"/>
  <c r="L108" i="59"/>
  <c r="J108" i="59"/>
  <c r="H108" i="59"/>
  <c r="E108" i="59"/>
  <c r="L106" i="59"/>
  <c r="J106" i="59"/>
  <c r="H106" i="59"/>
  <c r="L105" i="59"/>
  <c r="J105" i="59"/>
  <c r="H105" i="59"/>
  <c r="L104" i="59"/>
  <c r="J104" i="59"/>
  <c r="H104" i="59" s="1"/>
  <c r="L103" i="59"/>
  <c r="J103" i="59"/>
  <c r="H103" i="59"/>
  <c r="L102" i="59"/>
  <c r="J102" i="59"/>
  <c r="H102" i="59" s="1"/>
  <c r="N101" i="59"/>
  <c r="L101" i="59"/>
  <c r="J101" i="59"/>
  <c r="H101" i="59" s="1"/>
  <c r="E101" i="59"/>
  <c r="L100" i="59"/>
  <c r="J100" i="59"/>
  <c r="H100" i="59" s="1"/>
  <c r="L99" i="59"/>
  <c r="J99" i="59"/>
  <c r="H99" i="59"/>
  <c r="L98" i="59"/>
  <c r="J98" i="59"/>
  <c r="H98" i="59" s="1"/>
  <c r="L97" i="59"/>
  <c r="J97" i="59"/>
  <c r="H97" i="59"/>
  <c r="N96" i="59"/>
  <c r="L96" i="59"/>
  <c r="J96" i="59"/>
  <c r="H96" i="59"/>
  <c r="E96" i="59"/>
  <c r="L95" i="59"/>
  <c r="J95" i="59"/>
  <c r="H95" i="59"/>
  <c r="L94" i="59"/>
  <c r="J94" i="59"/>
  <c r="H94" i="59" s="1"/>
  <c r="L93" i="59"/>
  <c r="J93" i="59"/>
  <c r="H93" i="59"/>
  <c r="L92" i="59"/>
  <c r="J92" i="59"/>
  <c r="H92" i="59" s="1"/>
  <c r="N91" i="59"/>
  <c r="L91" i="59"/>
  <c r="J91" i="59"/>
  <c r="H91" i="59" s="1"/>
  <c r="E91" i="59"/>
  <c r="L90" i="59"/>
  <c r="J90" i="59"/>
  <c r="H90" i="59" s="1"/>
  <c r="L89" i="59"/>
  <c r="J89" i="59"/>
  <c r="H89" i="59"/>
  <c r="L88" i="59"/>
  <c r="J88" i="59"/>
  <c r="H88" i="59" s="1"/>
  <c r="L87" i="59"/>
  <c r="J87" i="59"/>
  <c r="H87" i="59"/>
  <c r="N86" i="59"/>
  <c r="L86" i="59"/>
  <c r="J86" i="59"/>
  <c r="H86" i="59"/>
  <c r="E86" i="59"/>
  <c r="L85" i="59"/>
  <c r="J85" i="59"/>
  <c r="H85" i="59"/>
  <c r="L84" i="59"/>
  <c r="J84" i="59"/>
  <c r="H84" i="59" s="1"/>
  <c r="L83" i="59"/>
  <c r="J83" i="59"/>
  <c r="H83" i="59"/>
  <c r="L82" i="59"/>
  <c r="J82" i="59"/>
  <c r="H82" i="59" s="1"/>
  <c r="N81" i="59"/>
  <c r="L81" i="59"/>
  <c r="J81" i="59"/>
  <c r="H81" i="59" s="1"/>
  <c r="E81" i="59"/>
  <c r="L80" i="59"/>
  <c r="J80" i="59"/>
  <c r="H80" i="59" s="1"/>
  <c r="L79" i="59"/>
  <c r="J79" i="59"/>
  <c r="H79" i="59"/>
  <c r="L78" i="59"/>
  <c r="J78" i="59"/>
  <c r="H78" i="59" s="1"/>
  <c r="L77" i="59"/>
  <c r="J77" i="59"/>
  <c r="H77" i="59"/>
  <c r="N76" i="59"/>
  <c r="L76" i="59"/>
  <c r="J76" i="59"/>
  <c r="H76" i="59"/>
  <c r="E76" i="59"/>
  <c r="L75" i="59"/>
  <c r="J75" i="59"/>
  <c r="H75" i="59"/>
  <c r="L74" i="59"/>
  <c r="J74" i="59"/>
  <c r="H74" i="59" s="1"/>
  <c r="L73" i="59"/>
  <c r="J73" i="59"/>
  <c r="H73" i="59"/>
  <c r="L72" i="59"/>
  <c r="J72" i="59"/>
  <c r="H72" i="59" s="1"/>
  <c r="N71" i="59"/>
  <c r="L71" i="59"/>
  <c r="J71" i="59"/>
  <c r="H71" i="59" s="1"/>
  <c r="E71" i="59"/>
  <c r="L70" i="59"/>
  <c r="J70" i="59"/>
  <c r="H70" i="59" s="1"/>
  <c r="L69" i="59"/>
  <c r="J69" i="59"/>
  <c r="H69" i="59"/>
  <c r="L68" i="59"/>
  <c r="J68" i="59"/>
  <c r="H68" i="59" s="1"/>
  <c r="L67" i="59"/>
  <c r="J67" i="59"/>
  <c r="H67" i="59"/>
  <c r="N66" i="59"/>
  <c r="L66" i="59"/>
  <c r="J66" i="59"/>
  <c r="H66" i="59"/>
  <c r="E66" i="59"/>
  <c r="L65" i="59"/>
  <c r="J65" i="59"/>
  <c r="H65" i="59"/>
  <c r="L64" i="59"/>
  <c r="J64" i="59"/>
  <c r="H64" i="59" s="1"/>
  <c r="L63" i="59"/>
  <c r="J63" i="59"/>
  <c r="H63" i="59"/>
  <c r="L62" i="59"/>
  <c r="J62" i="59"/>
  <c r="H62" i="59" s="1"/>
  <c r="N61" i="59"/>
  <c r="L61" i="59"/>
  <c r="J61" i="59"/>
  <c r="H61" i="59" s="1"/>
  <c r="E61" i="59"/>
  <c r="L60" i="59"/>
  <c r="J60" i="59"/>
  <c r="H60" i="59" s="1"/>
  <c r="L59" i="59"/>
  <c r="J59" i="59"/>
  <c r="H59" i="59"/>
  <c r="L58" i="59"/>
  <c r="J58" i="59"/>
  <c r="H58" i="59" s="1"/>
  <c r="L57" i="59"/>
  <c r="J57" i="59"/>
  <c r="H57" i="59"/>
  <c r="N56" i="59"/>
  <c r="L56" i="59"/>
  <c r="J56" i="59"/>
  <c r="H56" i="59"/>
  <c r="E56" i="59"/>
  <c r="L55" i="59"/>
  <c r="J55" i="59"/>
  <c r="H55" i="59"/>
  <c r="L54" i="59"/>
  <c r="J54" i="59"/>
  <c r="H54" i="59" s="1"/>
  <c r="L53" i="59"/>
  <c r="J53" i="59"/>
  <c r="H53" i="59"/>
  <c r="L52" i="59"/>
  <c r="J52" i="59"/>
  <c r="H52" i="59" s="1"/>
  <c r="N51" i="59"/>
  <c r="L51" i="59"/>
  <c r="J51" i="59"/>
  <c r="H51" i="59" s="1"/>
  <c r="E51" i="59"/>
  <c r="L50" i="59"/>
  <c r="J50" i="59"/>
  <c r="H50" i="59" s="1"/>
  <c r="L49" i="59"/>
  <c r="J49" i="59"/>
  <c r="H49" i="59"/>
  <c r="L48" i="59"/>
  <c r="J48" i="59"/>
  <c r="H48" i="59" s="1"/>
  <c r="L47" i="59"/>
  <c r="J47" i="59"/>
  <c r="H47" i="59"/>
  <c r="N46" i="59"/>
  <c r="L46" i="59"/>
  <c r="J46" i="59"/>
  <c r="H46" i="59"/>
  <c r="E46" i="59"/>
  <c r="L45" i="59"/>
  <c r="J45" i="59"/>
  <c r="H45" i="59"/>
  <c r="L44" i="59"/>
  <c r="J44" i="59"/>
  <c r="H44" i="59" s="1"/>
  <c r="L43" i="59"/>
  <c r="J43" i="59"/>
  <c r="H43" i="59"/>
  <c r="L42" i="59"/>
  <c r="J42" i="59"/>
  <c r="H42" i="59" s="1"/>
  <c r="N41" i="59"/>
  <c r="L41" i="59"/>
  <c r="J41" i="59"/>
  <c r="H41" i="59" s="1"/>
  <c r="E41" i="59"/>
  <c r="L40" i="59"/>
  <c r="J40" i="59"/>
  <c r="H40" i="59" s="1"/>
  <c r="L39" i="59"/>
  <c r="J39" i="59"/>
  <c r="H39" i="59"/>
  <c r="L38" i="59"/>
  <c r="J38" i="59"/>
  <c r="H38" i="59" s="1"/>
  <c r="L37" i="59"/>
  <c r="J37" i="59"/>
  <c r="H37" i="59"/>
  <c r="N36" i="59"/>
  <c r="L36" i="59"/>
  <c r="J36" i="59"/>
  <c r="H36" i="59"/>
  <c r="E36" i="59"/>
  <c r="L35" i="59"/>
  <c r="J35" i="59"/>
  <c r="H35" i="59"/>
  <c r="L34" i="59"/>
  <c r="J34" i="59"/>
  <c r="H34" i="59" s="1"/>
  <c r="L33" i="59"/>
  <c r="J33" i="59"/>
  <c r="H33" i="59"/>
  <c r="L32" i="59"/>
  <c r="J32" i="59"/>
  <c r="H32" i="59" s="1"/>
  <c r="N31" i="59"/>
  <c r="L31" i="59"/>
  <c r="J31" i="59"/>
  <c r="H31" i="59" s="1"/>
  <c r="E31" i="59"/>
  <c r="L30" i="59"/>
  <c r="J30" i="59"/>
  <c r="H30" i="59" s="1"/>
  <c r="L29" i="59"/>
  <c r="J29" i="59"/>
  <c r="H29" i="59"/>
  <c r="L28" i="59"/>
  <c r="J28" i="59"/>
  <c r="H28" i="59" s="1"/>
  <c r="L27" i="59"/>
  <c r="J27" i="59"/>
  <c r="H27" i="59"/>
  <c r="N26" i="59"/>
  <c r="L26" i="59"/>
  <c r="J26" i="59"/>
  <c r="H26" i="59"/>
  <c r="E26" i="59"/>
  <c r="L25" i="59"/>
  <c r="J25" i="59"/>
  <c r="H25" i="59"/>
  <c r="L24" i="59"/>
  <c r="J24" i="59"/>
  <c r="H24" i="59" s="1"/>
  <c r="L23" i="59"/>
  <c r="J23" i="59"/>
  <c r="H23" i="59"/>
  <c r="L22" i="59"/>
  <c r="J22" i="59"/>
  <c r="H22" i="59" s="1"/>
  <c r="N21" i="59"/>
  <c r="L21" i="59"/>
  <c r="J21" i="59"/>
  <c r="H21" i="59" s="1"/>
  <c r="E21" i="59"/>
  <c r="L20" i="59"/>
  <c r="J20" i="59"/>
  <c r="H20" i="59" s="1"/>
  <c r="L19" i="59"/>
  <c r="J19" i="59"/>
  <c r="H19" i="59"/>
  <c r="L18" i="59"/>
  <c r="J18" i="59"/>
  <c r="H18" i="59" s="1"/>
  <c r="L17" i="59"/>
  <c r="J17" i="59"/>
  <c r="H17" i="59"/>
  <c r="N16" i="59"/>
  <c r="L16" i="59"/>
  <c r="J16" i="59"/>
  <c r="H16" i="59"/>
  <c r="E16" i="59"/>
  <c r="L15" i="59"/>
  <c r="J15" i="59"/>
  <c r="H15" i="59"/>
  <c r="L14" i="59"/>
  <c r="J14" i="59"/>
  <c r="H14" i="59" s="1"/>
  <c r="L13" i="59"/>
  <c r="J13" i="59"/>
  <c r="H13" i="59"/>
  <c r="L12" i="59"/>
  <c r="J12" i="59"/>
  <c r="H12" i="59" s="1"/>
  <c r="N11" i="59"/>
  <c r="L11" i="59"/>
  <c r="J11" i="59"/>
  <c r="H11" i="59" s="1"/>
  <c r="E11" i="59"/>
  <c r="L10" i="59"/>
  <c r="J10" i="59"/>
  <c r="H10" i="59" s="1"/>
  <c r="L9" i="59"/>
  <c r="J9" i="59"/>
  <c r="H9" i="59"/>
  <c r="L8" i="59"/>
  <c r="J8" i="59"/>
  <c r="H8" i="59" s="1"/>
  <c r="L7" i="59"/>
  <c r="J7" i="59"/>
  <c r="H7" i="59"/>
  <c r="N6" i="59"/>
  <c r="N106" i="59" s="1"/>
  <c r="L6" i="59"/>
  <c r="J6" i="59"/>
  <c r="H6" i="59"/>
  <c r="E6" i="59"/>
  <c r="E106" i="59" s="1"/>
  <c r="L412" i="58"/>
  <c r="J412" i="58"/>
  <c r="H412" i="58"/>
  <c r="L411" i="58"/>
  <c r="J411" i="58"/>
  <c r="H411" i="58" s="1"/>
  <c r="L410" i="58"/>
  <c r="J410" i="58"/>
  <c r="H410" i="58"/>
  <c r="L409" i="58"/>
  <c r="J409" i="58"/>
  <c r="H409" i="58" s="1"/>
  <c r="L408" i="58"/>
  <c r="J408" i="58"/>
  <c r="H408" i="58"/>
  <c r="N407" i="58"/>
  <c r="L407" i="58"/>
  <c r="J407" i="58"/>
  <c r="H407" i="58"/>
  <c r="E407" i="58"/>
  <c r="L406" i="58"/>
  <c r="J406" i="58"/>
  <c r="H406" i="58"/>
  <c r="L405" i="58"/>
  <c r="J405" i="58"/>
  <c r="H405" i="58" s="1"/>
  <c r="L404" i="58"/>
  <c r="J404" i="58"/>
  <c r="H404" i="58"/>
  <c r="L403" i="58"/>
  <c r="J403" i="58"/>
  <c r="H403" i="58" s="1"/>
  <c r="N402" i="58"/>
  <c r="L402" i="58"/>
  <c r="J402" i="58"/>
  <c r="H402" i="58" s="1"/>
  <c r="E402" i="58"/>
  <c r="L401" i="58"/>
  <c r="J401" i="58"/>
  <c r="H401" i="58" s="1"/>
  <c r="L400" i="58"/>
  <c r="J400" i="58"/>
  <c r="H400" i="58"/>
  <c r="L399" i="58"/>
  <c r="J399" i="58"/>
  <c r="H399" i="58" s="1"/>
  <c r="L398" i="58"/>
  <c r="J398" i="58"/>
  <c r="H398" i="58"/>
  <c r="N397" i="58"/>
  <c r="L397" i="58"/>
  <c r="J397" i="58"/>
  <c r="H397" i="58"/>
  <c r="E397" i="58"/>
  <c r="L396" i="58"/>
  <c r="J396" i="58"/>
  <c r="H396" i="58"/>
  <c r="L395" i="58"/>
  <c r="J395" i="58"/>
  <c r="H395" i="58" s="1"/>
  <c r="L394" i="58"/>
  <c r="J394" i="58"/>
  <c r="H394" i="58"/>
  <c r="L393" i="58"/>
  <c r="J393" i="58"/>
  <c r="H393" i="58" s="1"/>
  <c r="N392" i="58"/>
  <c r="L392" i="58"/>
  <c r="J392" i="58"/>
  <c r="H392" i="58" s="1"/>
  <c r="E392" i="58"/>
  <c r="L391" i="58"/>
  <c r="J391" i="58"/>
  <c r="H391" i="58" s="1"/>
  <c r="L390" i="58"/>
  <c r="J390" i="58"/>
  <c r="H390" i="58"/>
  <c r="L389" i="58"/>
  <c r="J389" i="58"/>
  <c r="H389" i="58" s="1"/>
  <c r="L388" i="58"/>
  <c r="J388" i="58"/>
  <c r="H388" i="58"/>
  <c r="N387" i="58"/>
  <c r="L387" i="58"/>
  <c r="J387" i="58"/>
  <c r="H387" i="58"/>
  <c r="E387" i="58"/>
  <c r="L386" i="58"/>
  <c r="J386" i="58"/>
  <c r="H386" i="58"/>
  <c r="L385" i="58"/>
  <c r="J385" i="58"/>
  <c r="H385" i="58" s="1"/>
  <c r="L384" i="58"/>
  <c r="J384" i="58"/>
  <c r="H384" i="58"/>
  <c r="L383" i="58"/>
  <c r="J383" i="58"/>
  <c r="H383" i="58" s="1"/>
  <c r="N382" i="58"/>
  <c r="L382" i="58"/>
  <c r="J382" i="58"/>
  <c r="H382" i="58" s="1"/>
  <c r="E382" i="58"/>
  <c r="L381" i="58"/>
  <c r="J381" i="58"/>
  <c r="H381" i="58" s="1"/>
  <c r="L380" i="58"/>
  <c r="J380" i="58"/>
  <c r="H380" i="58"/>
  <c r="L379" i="58"/>
  <c r="J379" i="58"/>
  <c r="H379" i="58" s="1"/>
  <c r="L378" i="58"/>
  <c r="J378" i="58"/>
  <c r="H378" i="58"/>
  <c r="N377" i="58"/>
  <c r="L377" i="58"/>
  <c r="J377" i="58"/>
  <c r="H377" i="58"/>
  <c r="E377" i="58"/>
  <c r="L376" i="58"/>
  <c r="J376" i="58"/>
  <c r="H376" i="58"/>
  <c r="L375" i="58"/>
  <c r="J375" i="58"/>
  <c r="H375" i="58" s="1"/>
  <c r="L374" i="58"/>
  <c r="J374" i="58"/>
  <c r="H374" i="58"/>
  <c r="L373" i="58"/>
  <c r="J373" i="58"/>
  <c r="H373" i="58" s="1"/>
  <c r="N372" i="58"/>
  <c r="L372" i="58"/>
  <c r="J372" i="58"/>
  <c r="H372" i="58" s="1"/>
  <c r="E372" i="58"/>
  <c r="L371" i="58"/>
  <c r="J371" i="58"/>
  <c r="H371" i="58" s="1"/>
  <c r="L370" i="58"/>
  <c r="J370" i="58"/>
  <c r="H370" i="58"/>
  <c r="L369" i="58"/>
  <c r="J369" i="58"/>
  <c r="H369" i="58" s="1"/>
  <c r="L368" i="58"/>
  <c r="J368" i="58"/>
  <c r="H368" i="58"/>
  <c r="N367" i="58"/>
  <c r="L367" i="58"/>
  <c r="J367" i="58"/>
  <c r="H367" i="58"/>
  <c r="E367" i="58"/>
  <c r="L366" i="58"/>
  <c r="J366" i="58"/>
  <c r="H366" i="58"/>
  <c r="L365" i="58"/>
  <c r="J365" i="58"/>
  <c r="H365" i="58" s="1"/>
  <c r="L364" i="58"/>
  <c r="J364" i="58"/>
  <c r="H364" i="58"/>
  <c r="L363" i="58"/>
  <c r="J363" i="58"/>
  <c r="H363" i="58" s="1"/>
  <c r="N362" i="58"/>
  <c r="L362" i="58"/>
  <c r="J362" i="58"/>
  <c r="H362" i="58" s="1"/>
  <c r="E362" i="58"/>
  <c r="L361" i="58"/>
  <c r="J361" i="58"/>
  <c r="H361" i="58" s="1"/>
  <c r="L360" i="58"/>
  <c r="J360" i="58"/>
  <c r="H360" i="58"/>
  <c r="L359" i="58"/>
  <c r="J359" i="58"/>
  <c r="H359" i="58" s="1"/>
  <c r="L358" i="58"/>
  <c r="J358" i="58"/>
  <c r="H358" i="58"/>
  <c r="N357" i="58"/>
  <c r="L357" i="58"/>
  <c r="J357" i="58"/>
  <c r="H357" i="58"/>
  <c r="E357" i="58"/>
  <c r="L356" i="58"/>
  <c r="J356" i="58"/>
  <c r="H356" i="58"/>
  <c r="L355" i="58"/>
  <c r="J355" i="58"/>
  <c r="H355" i="58" s="1"/>
  <c r="L354" i="58"/>
  <c r="J354" i="58"/>
  <c r="H354" i="58"/>
  <c r="L353" i="58"/>
  <c r="J353" i="58"/>
  <c r="H353" i="58" s="1"/>
  <c r="N352" i="58"/>
  <c r="L352" i="58"/>
  <c r="J352" i="58"/>
  <c r="H352" i="58" s="1"/>
  <c r="E352" i="58"/>
  <c r="L351" i="58"/>
  <c r="J351" i="58"/>
  <c r="H351" i="58" s="1"/>
  <c r="L350" i="58"/>
  <c r="J350" i="58"/>
  <c r="H350" i="58"/>
  <c r="L349" i="58"/>
  <c r="J349" i="58"/>
  <c r="H349" i="58" s="1"/>
  <c r="L348" i="58"/>
  <c r="J348" i="58"/>
  <c r="H348" i="58"/>
  <c r="N347" i="58"/>
  <c r="L347" i="58"/>
  <c r="J347" i="58"/>
  <c r="H347" i="58"/>
  <c r="E347" i="58"/>
  <c r="L346" i="58"/>
  <c r="J346" i="58"/>
  <c r="H346" i="58"/>
  <c r="L345" i="58"/>
  <c r="J345" i="58"/>
  <c r="H345" i="58" s="1"/>
  <c r="L344" i="58"/>
  <c r="J344" i="58"/>
  <c r="H344" i="58"/>
  <c r="L343" i="58"/>
  <c r="J343" i="58"/>
  <c r="H343" i="58" s="1"/>
  <c r="N342" i="58"/>
  <c r="L342" i="58"/>
  <c r="J342" i="58"/>
  <c r="H342" i="58" s="1"/>
  <c r="E342" i="58"/>
  <c r="L341" i="58"/>
  <c r="J341" i="58"/>
  <c r="H341" i="58" s="1"/>
  <c r="L340" i="58"/>
  <c r="J340" i="58"/>
  <c r="H340" i="58"/>
  <c r="L339" i="58"/>
  <c r="J339" i="58"/>
  <c r="H339" i="58" s="1"/>
  <c r="L338" i="58"/>
  <c r="J338" i="58"/>
  <c r="H338" i="58"/>
  <c r="N337" i="58"/>
  <c r="L337" i="58"/>
  <c r="J337" i="58"/>
  <c r="H337" i="58"/>
  <c r="E337" i="58"/>
  <c r="L336" i="58"/>
  <c r="J336" i="58"/>
  <c r="H336" i="58"/>
  <c r="L335" i="58"/>
  <c r="J335" i="58"/>
  <c r="H335" i="58" s="1"/>
  <c r="L334" i="58"/>
  <c r="J334" i="58"/>
  <c r="H334" i="58"/>
  <c r="L333" i="58"/>
  <c r="J333" i="58"/>
  <c r="H333" i="58" s="1"/>
  <c r="N332" i="58"/>
  <c r="L332" i="58"/>
  <c r="J332" i="58"/>
  <c r="H332" i="58" s="1"/>
  <c r="E332" i="58"/>
  <c r="L331" i="58"/>
  <c r="J331" i="58"/>
  <c r="H331" i="58" s="1"/>
  <c r="L330" i="58"/>
  <c r="J330" i="58"/>
  <c r="H330" i="58"/>
  <c r="L329" i="58"/>
  <c r="J329" i="58"/>
  <c r="H329" i="58" s="1"/>
  <c r="L328" i="58"/>
  <c r="J328" i="58"/>
  <c r="H328" i="58"/>
  <c r="N327" i="58"/>
  <c r="L327" i="58"/>
  <c r="J327" i="58"/>
  <c r="H327" i="58"/>
  <c r="E327" i="58"/>
  <c r="L326" i="58"/>
  <c r="J326" i="58"/>
  <c r="H326" i="58"/>
  <c r="L325" i="58"/>
  <c r="J325" i="58"/>
  <c r="H325" i="58" s="1"/>
  <c r="L324" i="58"/>
  <c r="J324" i="58"/>
  <c r="H324" i="58"/>
  <c r="L323" i="58"/>
  <c r="J323" i="58"/>
  <c r="H323" i="58" s="1"/>
  <c r="N322" i="58"/>
  <c r="L322" i="58"/>
  <c r="J322" i="58"/>
  <c r="H322" i="58" s="1"/>
  <c r="E322" i="58"/>
  <c r="L321" i="58"/>
  <c r="J321" i="58"/>
  <c r="H321" i="58" s="1"/>
  <c r="L320" i="58"/>
  <c r="J320" i="58"/>
  <c r="H320" i="58"/>
  <c r="L319" i="58"/>
  <c r="J319" i="58"/>
  <c r="H319" i="58" s="1"/>
  <c r="L318" i="58"/>
  <c r="J318" i="58"/>
  <c r="H318" i="58"/>
  <c r="N317" i="58"/>
  <c r="L317" i="58"/>
  <c r="J317" i="58"/>
  <c r="H317" i="58"/>
  <c r="E317" i="58"/>
  <c r="L316" i="58"/>
  <c r="J316" i="58"/>
  <c r="H316" i="58"/>
  <c r="L315" i="58"/>
  <c r="J315" i="58"/>
  <c r="H315" i="58" s="1"/>
  <c r="L314" i="58"/>
  <c r="J314" i="58"/>
  <c r="H314" i="58"/>
  <c r="L313" i="58"/>
  <c r="J313" i="58"/>
  <c r="H313" i="58" s="1"/>
  <c r="N312" i="58"/>
  <c r="N412" i="58" s="1"/>
  <c r="L312" i="58"/>
  <c r="J312" i="58"/>
  <c r="H312" i="58" s="1"/>
  <c r="E312" i="58"/>
  <c r="E412" i="58" s="1"/>
  <c r="L310" i="58"/>
  <c r="J310" i="58"/>
  <c r="H310" i="58"/>
  <c r="L309" i="58"/>
  <c r="J309" i="58"/>
  <c r="H309" i="58"/>
  <c r="L308" i="58"/>
  <c r="J308" i="58"/>
  <c r="H308" i="58" s="1"/>
  <c r="L307" i="58"/>
  <c r="J307" i="58"/>
  <c r="H307" i="58"/>
  <c r="L306" i="58"/>
  <c r="J306" i="58"/>
  <c r="H306" i="58" s="1"/>
  <c r="N305" i="58"/>
  <c r="L305" i="58"/>
  <c r="J305" i="58"/>
  <c r="H305" i="58" s="1"/>
  <c r="E305" i="58"/>
  <c r="L304" i="58"/>
  <c r="J304" i="58"/>
  <c r="H304" i="58" s="1"/>
  <c r="L303" i="58"/>
  <c r="J303" i="58"/>
  <c r="H303" i="58"/>
  <c r="L302" i="58"/>
  <c r="J302" i="58"/>
  <c r="H302" i="58" s="1"/>
  <c r="L301" i="58"/>
  <c r="J301" i="58"/>
  <c r="H301" i="58"/>
  <c r="N300" i="58"/>
  <c r="L300" i="58"/>
  <c r="J300" i="58"/>
  <c r="H300" i="58"/>
  <c r="E300" i="58"/>
  <c r="L299" i="58"/>
  <c r="J299" i="58"/>
  <c r="H299" i="58"/>
  <c r="L298" i="58"/>
  <c r="J298" i="58"/>
  <c r="H298" i="58" s="1"/>
  <c r="L297" i="58"/>
  <c r="J297" i="58"/>
  <c r="H297" i="58"/>
  <c r="L296" i="58"/>
  <c r="J296" i="58"/>
  <c r="H296" i="58" s="1"/>
  <c r="N295" i="58"/>
  <c r="L295" i="58"/>
  <c r="J295" i="58"/>
  <c r="H295" i="58" s="1"/>
  <c r="E295" i="58"/>
  <c r="L294" i="58"/>
  <c r="J294" i="58"/>
  <c r="H294" i="58" s="1"/>
  <c r="L293" i="58"/>
  <c r="J293" i="58"/>
  <c r="H293" i="58"/>
  <c r="L292" i="58"/>
  <c r="J292" i="58"/>
  <c r="H292" i="58" s="1"/>
  <c r="L291" i="58"/>
  <c r="J291" i="58"/>
  <c r="H291" i="58"/>
  <c r="N290" i="58"/>
  <c r="L290" i="58"/>
  <c r="J290" i="58"/>
  <c r="H290" i="58"/>
  <c r="E290" i="58"/>
  <c r="L289" i="58"/>
  <c r="J289" i="58"/>
  <c r="H289" i="58"/>
  <c r="L288" i="58"/>
  <c r="J288" i="58"/>
  <c r="H288" i="58" s="1"/>
  <c r="L287" i="58"/>
  <c r="J287" i="58"/>
  <c r="H287" i="58"/>
  <c r="L286" i="58"/>
  <c r="J286" i="58"/>
  <c r="H286" i="58" s="1"/>
  <c r="N285" i="58"/>
  <c r="L285" i="58"/>
  <c r="J285" i="58"/>
  <c r="H285" i="58" s="1"/>
  <c r="E285" i="58"/>
  <c r="L284" i="58"/>
  <c r="J284" i="58"/>
  <c r="H284" i="58" s="1"/>
  <c r="L283" i="58"/>
  <c r="J283" i="58"/>
  <c r="H283" i="58"/>
  <c r="L282" i="58"/>
  <c r="J282" i="58"/>
  <c r="H282" i="58" s="1"/>
  <c r="L281" i="58"/>
  <c r="J281" i="58"/>
  <c r="H281" i="58"/>
  <c r="N280" i="58"/>
  <c r="L280" i="58"/>
  <c r="J280" i="58"/>
  <c r="H280" i="58"/>
  <c r="E280" i="58"/>
  <c r="L279" i="58"/>
  <c r="J279" i="58"/>
  <c r="H279" i="58"/>
  <c r="L278" i="58"/>
  <c r="J278" i="58"/>
  <c r="H278" i="58" s="1"/>
  <c r="L277" i="58"/>
  <c r="J277" i="58"/>
  <c r="H277" i="58"/>
  <c r="L276" i="58"/>
  <c r="J276" i="58"/>
  <c r="H276" i="58" s="1"/>
  <c r="N275" i="58"/>
  <c r="L275" i="58"/>
  <c r="J275" i="58"/>
  <c r="H275" i="58" s="1"/>
  <c r="E275" i="58"/>
  <c r="L274" i="58"/>
  <c r="J274" i="58"/>
  <c r="H274" i="58" s="1"/>
  <c r="L273" i="58"/>
  <c r="J273" i="58"/>
  <c r="H273" i="58"/>
  <c r="L272" i="58"/>
  <c r="J272" i="58"/>
  <c r="H272" i="58" s="1"/>
  <c r="L271" i="58"/>
  <c r="J271" i="58"/>
  <c r="H271" i="58"/>
  <c r="N270" i="58"/>
  <c r="L270" i="58"/>
  <c r="J270" i="58"/>
  <c r="H270" i="58"/>
  <c r="E270" i="58"/>
  <c r="L269" i="58"/>
  <c r="J269" i="58"/>
  <c r="H269" i="58"/>
  <c r="L268" i="58"/>
  <c r="J268" i="58"/>
  <c r="H268" i="58" s="1"/>
  <c r="L267" i="58"/>
  <c r="J267" i="58"/>
  <c r="H267" i="58"/>
  <c r="L266" i="58"/>
  <c r="J266" i="58"/>
  <c r="H266" i="58" s="1"/>
  <c r="N265" i="58"/>
  <c r="L265" i="58"/>
  <c r="J265" i="58"/>
  <c r="H265" i="58" s="1"/>
  <c r="E265" i="58"/>
  <c r="L264" i="58"/>
  <c r="J264" i="58"/>
  <c r="H264" i="58" s="1"/>
  <c r="L263" i="58"/>
  <c r="J263" i="58"/>
  <c r="H263" i="58"/>
  <c r="L262" i="58"/>
  <c r="J262" i="58"/>
  <c r="H262" i="58" s="1"/>
  <c r="L261" i="58"/>
  <c r="J261" i="58"/>
  <c r="H261" i="58"/>
  <c r="N260" i="58"/>
  <c r="L260" i="58"/>
  <c r="J260" i="58"/>
  <c r="H260" i="58"/>
  <c r="E260" i="58"/>
  <c r="L259" i="58"/>
  <c r="J259" i="58"/>
  <c r="H259" i="58"/>
  <c r="L258" i="58"/>
  <c r="J258" i="58"/>
  <c r="H258" i="58" s="1"/>
  <c r="L257" i="58"/>
  <c r="J257" i="58"/>
  <c r="H257" i="58"/>
  <c r="L256" i="58"/>
  <c r="J256" i="58"/>
  <c r="H256" i="58" s="1"/>
  <c r="N255" i="58"/>
  <c r="L255" i="58"/>
  <c r="J255" i="58"/>
  <c r="H255" i="58" s="1"/>
  <c r="E255" i="58"/>
  <c r="L254" i="58"/>
  <c r="J254" i="58"/>
  <c r="H254" i="58" s="1"/>
  <c r="L253" i="58"/>
  <c r="J253" i="58"/>
  <c r="H253" i="58"/>
  <c r="L252" i="58"/>
  <c r="J252" i="58"/>
  <c r="H252" i="58" s="1"/>
  <c r="L251" i="58"/>
  <c r="J251" i="58"/>
  <c r="H251" i="58"/>
  <c r="N250" i="58"/>
  <c r="L250" i="58"/>
  <c r="J250" i="58"/>
  <c r="H250" i="58"/>
  <c r="E250" i="58"/>
  <c r="L249" i="58"/>
  <c r="J249" i="58"/>
  <c r="H249" i="58"/>
  <c r="L248" i="58"/>
  <c r="J248" i="58"/>
  <c r="H248" i="58" s="1"/>
  <c r="L247" i="58"/>
  <c r="J247" i="58"/>
  <c r="H247" i="58"/>
  <c r="L246" i="58"/>
  <c r="J246" i="58"/>
  <c r="H246" i="58" s="1"/>
  <c r="N245" i="58"/>
  <c r="L245" i="58"/>
  <c r="J245" i="58"/>
  <c r="H245" i="58" s="1"/>
  <c r="E245" i="58"/>
  <c r="L244" i="58"/>
  <c r="J244" i="58"/>
  <c r="H244" i="58" s="1"/>
  <c r="L243" i="58"/>
  <c r="J243" i="58"/>
  <c r="H243" i="58"/>
  <c r="L242" i="58"/>
  <c r="J242" i="58"/>
  <c r="H242" i="58" s="1"/>
  <c r="L241" i="58"/>
  <c r="J241" i="58"/>
  <c r="H241" i="58"/>
  <c r="N240" i="58"/>
  <c r="L240" i="58"/>
  <c r="J240" i="58"/>
  <c r="H240" i="58"/>
  <c r="E240" i="58"/>
  <c r="L239" i="58"/>
  <c r="J239" i="58"/>
  <c r="H239" i="58"/>
  <c r="L238" i="58"/>
  <c r="J238" i="58"/>
  <c r="H238" i="58" s="1"/>
  <c r="L237" i="58"/>
  <c r="J237" i="58"/>
  <c r="H237" i="58"/>
  <c r="L236" i="58"/>
  <c r="J236" i="58"/>
  <c r="H236" i="58" s="1"/>
  <c r="N235" i="58"/>
  <c r="L235" i="58"/>
  <c r="J235" i="58"/>
  <c r="H235" i="58" s="1"/>
  <c r="E235" i="58"/>
  <c r="L234" i="58"/>
  <c r="J234" i="58"/>
  <c r="H234" i="58" s="1"/>
  <c r="L233" i="58"/>
  <c r="J233" i="58"/>
  <c r="H233" i="58"/>
  <c r="L232" i="58"/>
  <c r="J232" i="58"/>
  <c r="H232" i="58" s="1"/>
  <c r="L231" i="58"/>
  <c r="J231" i="58"/>
  <c r="H231" i="58"/>
  <c r="N230" i="58"/>
  <c r="L230" i="58"/>
  <c r="J230" i="58"/>
  <c r="H230" i="58"/>
  <c r="E230" i="58"/>
  <c r="L229" i="58"/>
  <c r="J229" i="58"/>
  <c r="H229" i="58"/>
  <c r="L228" i="58"/>
  <c r="J228" i="58"/>
  <c r="H228" i="58" s="1"/>
  <c r="L227" i="58"/>
  <c r="J227" i="58"/>
  <c r="H227" i="58"/>
  <c r="L226" i="58"/>
  <c r="J226" i="58"/>
  <c r="H226" i="58" s="1"/>
  <c r="N225" i="58"/>
  <c r="L225" i="58"/>
  <c r="J225" i="58"/>
  <c r="H225" i="58" s="1"/>
  <c r="E225" i="58"/>
  <c r="L224" i="58"/>
  <c r="J224" i="58"/>
  <c r="H224" i="58" s="1"/>
  <c r="L223" i="58"/>
  <c r="J223" i="58"/>
  <c r="H223" i="58"/>
  <c r="L222" i="58"/>
  <c r="J222" i="58"/>
  <c r="H222" i="58" s="1"/>
  <c r="L221" i="58"/>
  <c r="J221" i="58"/>
  <c r="H221" i="58"/>
  <c r="N220" i="58"/>
  <c r="L220" i="58"/>
  <c r="J220" i="58"/>
  <c r="H220" i="58"/>
  <c r="E220" i="58"/>
  <c r="L219" i="58"/>
  <c r="J219" i="58"/>
  <c r="H219" i="58"/>
  <c r="L218" i="58"/>
  <c r="J218" i="58"/>
  <c r="H218" i="58" s="1"/>
  <c r="L217" i="58"/>
  <c r="J217" i="58"/>
  <c r="H217" i="58"/>
  <c r="L216" i="58"/>
  <c r="J216" i="58"/>
  <c r="H216" i="58" s="1"/>
  <c r="N215" i="58"/>
  <c r="L215" i="58"/>
  <c r="J215" i="58"/>
  <c r="H215" i="58" s="1"/>
  <c r="E215" i="58"/>
  <c r="L214" i="58"/>
  <c r="J214" i="58"/>
  <c r="H214" i="58" s="1"/>
  <c r="L213" i="58"/>
  <c r="J213" i="58"/>
  <c r="H213" i="58"/>
  <c r="L212" i="58"/>
  <c r="J212" i="58"/>
  <c r="H212" i="58" s="1"/>
  <c r="L211" i="58"/>
  <c r="J211" i="58"/>
  <c r="H211" i="58"/>
  <c r="N210" i="58"/>
  <c r="N310" i="58" s="1"/>
  <c r="L210" i="58"/>
  <c r="J210" i="58"/>
  <c r="H210" i="58"/>
  <c r="E210" i="58"/>
  <c r="E310" i="58" s="1"/>
  <c r="L208" i="58"/>
  <c r="J208" i="58"/>
  <c r="H208" i="58"/>
  <c r="L207" i="58"/>
  <c r="J207" i="58"/>
  <c r="H207" i="58" s="1"/>
  <c r="L206" i="58"/>
  <c r="J206" i="58"/>
  <c r="H206" i="58"/>
  <c r="L205" i="58"/>
  <c r="J205" i="58"/>
  <c r="H205" i="58" s="1"/>
  <c r="L204" i="58"/>
  <c r="J204" i="58"/>
  <c r="H204" i="58"/>
  <c r="N203" i="58"/>
  <c r="L203" i="58"/>
  <c r="J203" i="58"/>
  <c r="H203" i="58"/>
  <c r="E203" i="58"/>
  <c r="L202" i="58"/>
  <c r="J202" i="58"/>
  <c r="H202" i="58"/>
  <c r="L201" i="58"/>
  <c r="J201" i="58"/>
  <c r="H201" i="58" s="1"/>
  <c r="L200" i="58"/>
  <c r="J200" i="58"/>
  <c r="H200" i="58"/>
  <c r="L199" i="58"/>
  <c r="J199" i="58"/>
  <c r="H199" i="58" s="1"/>
  <c r="N198" i="58"/>
  <c r="L198" i="58"/>
  <c r="J198" i="58"/>
  <c r="H198" i="58" s="1"/>
  <c r="E198" i="58"/>
  <c r="L197" i="58"/>
  <c r="J197" i="58"/>
  <c r="H197" i="58" s="1"/>
  <c r="L196" i="58"/>
  <c r="J196" i="58"/>
  <c r="H196" i="58"/>
  <c r="L195" i="58"/>
  <c r="J195" i="58"/>
  <c r="H195" i="58" s="1"/>
  <c r="L194" i="58"/>
  <c r="J194" i="58"/>
  <c r="H194" i="58"/>
  <c r="N193" i="58"/>
  <c r="L193" i="58"/>
  <c r="J193" i="58"/>
  <c r="H193" i="58"/>
  <c r="E193" i="58"/>
  <c r="L192" i="58"/>
  <c r="J192" i="58"/>
  <c r="H192" i="58"/>
  <c r="L191" i="58"/>
  <c r="J191" i="58"/>
  <c r="H191" i="58" s="1"/>
  <c r="L190" i="58"/>
  <c r="J190" i="58"/>
  <c r="H190" i="58"/>
  <c r="L189" i="58"/>
  <c r="J189" i="58"/>
  <c r="H189" i="58" s="1"/>
  <c r="N188" i="58"/>
  <c r="L188" i="58"/>
  <c r="J188" i="58"/>
  <c r="H188" i="58" s="1"/>
  <c r="E188" i="58"/>
  <c r="L187" i="58"/>
  <c r="J187" i="58"/>
  <c r="H187" i="58" s="1"/>
  <c r="L186" i="58"/>
  <c r="J186" i="58"/>
  <c r="H186" i="58"/>
  <c r="L185" i="58"/>
  <c r="J185" i="58"/>
  <c r="H185" i="58" s="1"/>
  <c r="L184" i="58"/>
  <c r="J184" i="58"/>
  <c r="H184" i="58"/>
  <c r="N183" i="58"/>
  <c r="L183" i="58"/>
  <c r="J183" i="58"/>
  <c r="H183" i="58"/>
  <c r="E183" i="58"/>
  <c r="L182" i="58"/>
  <c r="J182" i="58"/>
  <c r="H182" i="58"/>
  <c r="L181" i="58"/>
  <c r="J181" i="58"/>
  <c r="H181" i="58" s="1"/>
  <c r="L180" i="58"/>
  <c r="J180" i="58"/>
  <c r="H180" i="58"/>
  <c r="L179" i="58"/>
  <c r="J179" i="58"/>
  <c r="H179" i="58" s="1"/>
  <c r="N178" i="58"/>
  <c r="L178" i="58"/>
  <c r="J178" i="58"/>
  <c r="H178" i="58" s="1"/>
  <c r="E178" i="58"/>
  <c r="L177" i="58"/>
  <c r="J177" i="58"/>
  <c r="H177" i="58"/>
  <c r="L176" i="58"/>
  <c r="J176" i="58"/>
  <c r="H176" i="58" s="1"/>
  <c r="L175" i="58"/>
  <c r="J175" i="58"/>
  <c r="H175" i="58"/>
  <c r="L174" i="58"/>
  <c r="J174" i="58"/>
  <c r="H174" i="58" s="1"/>
  <c r="N173" i="58"/>
  <c r="L173" i="58"/>
  <c r="J173" i="58"/>
  <c r="H173" i="58" s="1"/>
  <c r="E173" i="58"/>
  <c r="L172" i="58"/>
  <c r="J172" i="58"/>
  <c r="H172" i="58" s="1"/>
  <c r="L171" i="58"/>
  <c r="J171" i="58"/>
  <c r="H171" i="58"/>
  <c r="L170" i="58"/>
  <c r="J170" i="58"/>
  <c r="H170" i="58" s="1"/>
  <c r="L169" i="58"/>
  <c r="J169" i="58"/>
  <c r="H169" i="58"/>
  <c r="N168" i="58"/>
  <c r="L168" i="58"/>
  <c r="J168" i="58"/>
  <c r="H168" i="58"/>
  <c r="E168" i="58"/>
  <c r="L167" i="58"/>
  <c r="J167" i="58"/>
  <c r="H167" i="58"/>
  <c r="L166" i="58"/>
  <c r="J166" i="58"/>
  <c r="H166" i="58" s="1"/>
  <c r="L165" i="58"/>
  <c r="J165" i="58"/>
  <c r="H165" i="58"/>
  <c r="L164" i="58"/>
  <c r="J164" i="58"/>
  <c r="H164" i="58" s="1"/>
  <c r="N163" i="58"/>
  <c r="L163" i="58"/>
  <c r="J163" i="58"/>
  <c r="H163" i="58" s="1"/>
  <c r="E163" i="58"/>
  <c r="L162" i="58"/>
  <c r="J162" i="58"/>
  <c r="H162" i="58" s="1"/>
  <c r="L161" i="58"/>
  <c r="J161" i="58"/>
  <c r="H161" i="58"/>
  <c r="L160" i="58"/>
  <c r="J160" i="58"/>
  <c r="H160" i="58" s="1"/>
  <c r="L159" i="58"/>
  <c r="J159" i="58"/>
  <c r="H159" i="58"/>
  <c r="N158" i="58"/>
  <c r="L158" i="58"/>
  <c r="J158" i="58"/>
  <c r="H158" i="58"/>
  <c r="E158" i="58"/>
  <c r="L157" i="58"/>
  <c r="J157" i="58"/>
  <c r="H157" i="58"/>
  <c r="L156" i="58"/>
  <c r="J156" i="58"/>
  <c r="H156" i="58" s="1"/>
  <c r="L155" i="58"/>
  <c r="J155" i="58"/>
  <c r="H155" i="58"/>
  <c r="L154" i="58"/>
  <c r="J154" i="58"/>
  <c r="H154" i="58" s="1"/>
  <c r="N153" i="58"/>
  <c r="L153" i="58"/>
  <c r="J153" i="58"/>
  <c r="H153" i="58" s="1"/>
  <c r="E153" i="58"/>
  <c r="L152" i="58"/>
  <c r="J152" i="58"/>
  <c r="H152" i="58" s="1"/>
  <c r="L151" i="58"/>
  <c r="J151" i="58"/>
  <c r="H151" i="58"/>
  <c r="L150" i="58"/>
  <c r="J150" i="58"/>
  <c r="H150" i="58" s="1"/>
  <c r="L149" i="58"/>
  <c r="J149" i="58"/>
  <c r="H149" i="58"/>
  <c r="N148" i="58"/>
  <c r="L148" i="58"/>
  <c r="J148" i="58"/>
  <c r="H148" i="58"/>
  <c r="E148" i="58"/>
  <c r="L147" i="58"/>
  <c r="J147" i="58"/>
  <c r="H147" i="58"/>
  <c r="L146" i="58"/>
  <c r="J146" i="58"/>
  <c r="H146" i="58" s="1"/>
  <c r="L145" i="58"/>
  <c r="J145" i="58"/>
  <c r="H145" i="58"/>
  <c r="L144" i="58"/>
  <c r="J144" i="58"/>
  <c r="H144" i="58" s="1"/>
  <c r="N143" i="58"/>
  <c r="L143" i="58"/>
  <c r="J143" i="58"/>
  <c r="H143" i="58" s="1"/>
  <c r="E143" i="58"/>
  <c r="L142" i="58"/>
  <c r="J142" i="58"/>
  <c r="H142" i="58" s="1"/>
  <c r="L141" i="58"/>
  <c r="J141" i="58"/>
  <c r="H141" i="58"/>
  <c r="L140" i="58"/>
  <c r="J140" i="58"/>
  <c r="H140" i="58" s="1"/>
  <c r="L139" i="58"/>
  <c r="J139" i="58"/>
  <c r="H139" i="58"/>
  <c r="N138" i="58"/>
  <c r="L138" i="58"/>
  <c r="J138" i="58"/>
  <c r="H138" i="58"/>
  <c r="E138" i="58"/>
  <c r="L137" i="58"/>
  <c r="J137" i="58"/>
  <c r="H137" i="58"/>
  <c r="L136" i="58"/>
  <c r="J136" i="58"/>
  <c r="H136" i="58" s="1"/>
  <c r="L135" i="58"/>
  <c r="J135" i="58"/>
  <c r="H135" i="58"/>
  <c r="L134" i="58"/>
  <c r="J134" i="58"/>
  <c r="H134" i="58" s="1"/>
  <c r="N133" i="58"/>
  <c r="L133" i="58"/>
  <c r="J133" i="58"/>
  <c r="H133" i="58" s="1"/>
  <c r="E133" i="58"/>
  <c r="L132" i="58"/>
  <c r="J132" i="58"/>
  <c r="H132" i="58" s="1"/>
  <c r="L131" i="58"/>
  <c r="J131" i="58"/>
  <c r="H131" i="58"/>
  <c r="L130" i="58"/>
  <c r="J130" i="58"/>
  <c r="H130" i="58" s="1"/>
  <c r="L129" i="58"/>
  <c r="J129" i="58"/>
  <c r="H129" i="58"/>
  <c r="N128" i="58"/>
  <c r="L128" i="58"/>
  <c r="J128" i="58"/>
  <c r="H128" i="58"/>
  <c r="E128" i="58"/>
  <c r="L127" i="58"/>
  <c r="J127" i="58"/>
  <c r="H127" i="58"/>
  <c r="L126" i="58"/>
  <c r="J126" i="58"/>
  <c r="H126" i="58" s="1"/>
  <c r="L125" i="58"/>
  <c r="J125" i="58"/>
  <c r="H125" i="58"/>
  <c r="L124" i="58"/>
  <c r="J124" i="58"/>
  <c r="H124" i="58" s="1"/>
  <c r="N123" i="58"/>
  <c r="L123" i="58"/>
  <c r="J123" i="58"/>
  <c r="H123" i="58" s="1"/>
  <c r="E123" i="58"/>
  <c r="L122" i="58"/>
  <c r="J122" i="58"/>
  <c r="H122" i="58" s="1"/>
  <c r="L121" i="58"/>
  <c r="J121" i="58"/>
  <c r="H121" i="58"/>
  <c r="L120" i="58"/>
  <c r="J120" i="58"/>
  <c r="H120" i="58" s="1"/>
  <c r="L119" i="58"/>
  <c r="J119" i="58"/>
  <c r="H119" i="58"/>
  <c r="N118" i="58"/>
  <c r="L118" i="58"/>
  <c r="J118" i="58"/>
  <c r="H118" i="58"/>
  <c r="E118" i="58"/>
  <c r="L117" i="58"/>
  <c r="J117" i="58"/>
  <c r="H117" i="58"/>
  <c r="L116" i="58"/>
  <c r="J116" i="58"/>
  <c r="H116" i="58" s="1"/>
  <c r="L115" i="58"/>
  <c r="J115" i="58"/>
  <c r="H115" i="58"/>
  <c r="L114" i="58"/>
  <c r="J114" i="58"/>
  <c r="H114" i="58" s="1"/>
  <c r="N113" i="58"/>
  <c r="L113" i="58"/>
  <c r="J113" i="58"/>
  <c r="H113" i="58" s="1"/>
  <c r="E113" i="58"/>
  <c r="L112" i="58"/>
  <c r="J112" i="58"/>
  <c r="H112" i="58" s="1"/>
  <c r="L111" i="58"/>
  <c r="J111" i="58"/>
  <c r="H111" i="58"/>
  <c r="L110" i="58"/>
  <c r="J110" i="58"/>
  <c r="H110" i="58" s="1"/>
  <c r="L109" i="58"/>
  <c r="J109" i="58"/>
  <c r="H109" i="58"/>
  <c r="N108" i="58"/>
  <c r="N208" i="58" s="1"/>
  <c r="L108" i="58"/>
  <c r="J108" i="58"/>
  <c r="H108" i="58"/>
  <c r="E108" i="58"/>
  <c r="E208" i="58" s="1"/>
  <c r="L106" i="58"/>
  <c r="J106" i="58"/>
  <c r="H106" i="58"/>
  <c r="L105" i="58"/>
  <c r="J105" i="58"/>
  <c r="H105" i="58" s="1"/>
  <c r="L104" i="58"/>
  <c r="J104" i="58"/>
  <c r="H104" i="58"/>
  <c r="L103" i="58"/>
  <c r="J103" i="58"/>
  <c r="H103" i="58" s="1"/>
  <c r="L102" i="58"/>
  <c r="J102" i="58"/>
  <c r="H102" i="58"/>
  <c r="N101" i="58"/>
  <c r="L101" i="58"/>
  <c r="J101" i="58"/>
  <c r="H101" i="58"/>
  <c r="E101" i="58"/>
  <c r="L100" i="58"/>
  <c r="J100" i="58"/>
  <c r="H100" i="58"/>
  <c r="L99" i="58"/>
  <c r="J99" i="58"/>
  <c r="H99" i="58" s="1"/>
  <c r="L98" i="58"/>
  <c r="J98" i="58"/>
  <c r="H98" i="58"/>
  <c r="L97" i="58"/>
  <c r="J97" i="58"/>
  <c r="H97" i="58" s="1"/>
  <c r="N96" i="58"/>
  <c r="L96" i="58"/>
  <c r="J96" i="58"/>
  <c r="H96" i="58" s="1"/>
  <c r="E96" i="58"/>
  <c r="L95" i="58"/>
  <c r="J95" i="58"/>
  <c r="H95" i="58" s="1"/>
  <c r="L94" i="58"/>
  <c r="J94" i="58"/>
  <c r="H94" i="58"/>
  <c r="L93" i="58"/>
  <c r="J93" i="58"/>
  <c r="H93" i="58" s="1"/>
  <c r="L92" i="58"/>
  <c r="J92" i="58"/>
  <c r="H92" i="58"/>
  <c r="N91" i="58"/>
  <c r="L91" i="58"/>
  <c r="J91" i="58"/>
  <c r="H91" i="58"/>
  <c r="E91" i="58"/>
  <c r="L90" i="58"/>
  <c r="J90" i="58"/>
  <c r="H90" i="58"/>
  <c r="L89" i="58"/>
  <c r="J89" i="58"/>
  <c r="H89" i="58" s="1"/>
  <c r="L88" i="58"/>
  <c r="J88" i="58"/>
  <c r="H88" i="58"/>
  <c r="L87" i="58"/>
  <c r="J87" i="58"/>
  <c r="H87" i="58" s="1"/>
  <c r="N86" i="58"/>
  <c r="L86" i="58"/>
  <c r="J86" i="58"/>
  <c r="H86" i="58" s="1"/>
  <c r="E86" i="58"/>
  <c r="L85" i="58"/>
  <c r="J85" i="58"/>
  <c r="H85" i="58" s="1"/>
  <c r="L84" i="58"/>
  <c r="J84" i="58"/>
  <c r="H84" i="58"/>
  <c r="L83" i="58"/>
  <c r="J83" i="58"/>
  <c r="H83" i="58" s="1"/>
  <c r="L82" i="58"/>
  <c r="J82" i="58"/>
  <c r="H82" i="58"/>
  <c r="N81" i="58"/>
  <c r="L81" i="58"/>
  <c r="J81" i="58"/>
  <c r="H81" i="58"/>
  <c r="E81" i="58"/>
  <c r="L80" i="58"/>
  <c r="J80" i="58"/>
  <c r="H80" i="58"/>
  <c r="L79" i="58"/>
  <c r="J79" i="58"/>
  <c r="H79" i="58" s="1"/>
  <c r="L78" i="58"/>
  <c r="J78" i="58"/>
  <c r="H78" i="58"/>
  <c r="L77" i="58"/>
  <c r="J77" i="58"/>
  <c r="H77" i="58" s="1"/>
  <c r="N76" i="58"/>
  <c r="L76" i="58"/>
  <c r="J76" i="58"/>
  <c r="H76" i="58" s="1"/>
  <c r="E76" i="58"/>
  <c r="L75" i="58"/>
  <c r="J75" i="58"/>
  <c r="H75" i="58" s="1"/>
  <c r="L74" i="58"/>
  <c r="J74" i="58"/>
  <c r="H74" i="58"/>
  <c r="L73" i="58"/>
  <c r="J73" i="58"/>
  <c r="H73" i="58" s="1"/>
  <c r="L72" i="58"/>
  <c r="J72" i="58"/>
  <c r="H72" i="58"/>
  <c r="N71" i="58"/>
  <c r="L71" i="58"/>
  <c r="J71" i="58"/>
  <c r="H71" i="58"/>
  <c r="E71" i="58"/>
  <c r="L70" i="58"/>
  <c r="J70" i="58"/>
  <c r="H70" i="58"/>
  <c r="L69" i="58"/>
  <c r="J69" i="58"/>
  <c r="H69" i="58" s="1"/>
  <c r="L68" i="58"/>
  <c r="J68" i="58"/>
  <c r="H68" i="58"/>
  <c r="L67" i="58"/>
  <c r="J67" i="58"/>
  <c r="H67" i="58" s="1"/>
  <c r="N66" i="58"/>
  <c r="L66" i="58"/>
  <c r="J66" i="58"/>
  <c r="H66" i="58" s="1"/>
  <c r="E66" i="58"/>
  <c r="L65" i="58"/>
  <c r="J65" i="58"/>
  <c r="H65" i="58" s="1"/>
  <c r="L64" i="58"/>
  <c r="J64" i="58"/>
  <c r="H64" i="58"/>
  <c r="L63" i="58"/>
  <c r="J63" i="58"/>
  <c r="H63" i="58" s="1"/>
  <c r="L62" i="58"/>
  <c r="J62" i="58"/>
  <c r="H62" i="58"/>
  <c r="N61" i="58"/>
  <c r="L61" i="58"/>
  <c r="J61" i="58"/>
  <c r="H61" i="58"/>
  <c r="E61" i="58"/>
  <c r="L60" i="58"/>
  <c r="J60" i="58"/>
  <c r="H60" i="58"/>
  <c r="L59" i="58"/>
  <c r="J59" i="58"/>
  <c r="H59" i="58" s="1"/>
  <c r="L58" i="58"/>
  <c r="J58" i="58"/>
  <c r="H58" i="58"/>
  <c r="L57" i="58"/>
  <c r="J57" i="58"/>
  <c r="H57" i="58" s="1"/>
  <c r="N56" i="58"/>
  <c r="L56" i="58"/>
  <c r="J56" i="58"/>
  <c r="H56" i="58" s="1"/>
  <c r="E56" i="58"/>
  <c r="L55" i="58"/>
  <c r="J55" i="58"/>
  <c r="H55" i="58" s="1"/>
  <c r="L54" i="58"/>
  <c r="J54" i="58"/>
  <c r="H54" i="58"/>
  <c r="L53" i="58"/>
  <c r="J53" i="58"/>
  <c r="H53" i="58" s="1"/>
  <c r="L52" i="58"/>
  <c r="J52" i="58"/>
  <c r="H52" i="58"/>
  <c r="N51" i="58"/>
  <c r="L51" i="58"/>
  <c r="J51" i="58"/>
  <c r="H51" i="58"/>
  <c r="E51" i="58"/>
  <c r="L50" i="58"/>
  <c r="J50" i="58"/>
  <c r="H50" i="58"/>
  <c r="L49" i="58"/>
  <c r="J49" i="58"/>
  <c r="H49" i="58" s="1"/>
  <c r="L48" i="58"/>
  <c r="J48" i="58"/>
  <c r="H48" i="58"/>
  <c r="L47" i="58"/>
  <c r="J47" i="58"/>
  <c r="H47" i="58" s="1"/>
  <c r="N46" i="58"/>
  <c r="L46" i="58"/>
  <c r="J46" i="58"/>
  <c r="H46" i="58" s="1"/>
  <c r="E46" i="58"/>
  <c r="L45" i="58"/>
  <c r="J45" i="58"/>
  <c r="H45" i="58" s="1"/>
  <c r="L44" i="58"/>
  <c r="J44" i="58"/>
  <c r="H44" i="58"/>
  <c r="L43" i="58"/>
  <c r="J43" i="58"/>
  <c r="H43" i="58" s="1"/>
  <c r="L42" i="58"/>
  <c r="J42" i="58"/>
  <c r="H42" i="58"/>
  <c r="N41" i="58"/>
  <c r="L41" i="58"/>
  <c r="J41" i="58"/>
  <c r="H41" i="58"/>
  <c r="E41" i="58"/>
  <c r="L40" i="58"/>
  <c r="J40" i="58"/>
  <c r="H40" i="58"/>
  <c r="L39" i="58"/>
  <c r="J39" i="58"/>
  <c r="H39" i="58" s="1"/>
  <c r="L38" i="58"/>
  <c r="J38" i="58"/>
  <c r="H38" i="58"/>
  <c r="L37" i="58"/>
  <c r="J37" i="58"/>
  <c r="H37" i="58" s="1"/>
  <c r="N36" i="58"/>
  <c r="L36" i="58"/>
  <c r="J36" i="58"/>
  <c r="H36" i="58" s="1"/>
  <c r="E36" i="58"/>
  <c r="L35" i="58"/>
  <c r="J35" i="58"/>
  <c r="H35" i="58" s="1"/>
  <c r="L34" i="58"/>
  <c r="J34" i="58"/>
  <c r="H34" i="58"/>
  <c r="L33" i="58"/>
  <c r="J33" i="58"/>
  <c r="H33" i="58" s="1"/>
  <c r="L32" i="58"/>
  <c r="J32" i="58"/>
  <c r="H32" i="58"/>
  <c r="N31" i="58"/>
  <c r="L31" i="58"/>
  <c r="J31" i="58"/>
  <c r="H31" i="58"/>
  <c r="E31" i="58"/>
  <c r="L30" i="58"/>
  <c r="J30" i="58"/>
  <c r="H30" i="58"/>
  <c r="L29" i="58"/>
  <c r="J29" i="58"/>
  <c r="H29" i="58" s="1"/>
  <c r="L28" i="58"/>
  <c r="J28" i="58"/>
  <c r="H28" i="58"/>
  <c r="L27" i="58"/>
  <c r="J27" i="58"/>
  <c r="H27" i="58" s="1"/>
  <c r="N26" i="58"/>
  <c r="L26" i="58"/>
  <c r="J26" i="58"/>
  <c r="H26" i="58" s="1"/>
  <c r="E26" i="58"/>
  <c r="L25" i="58"/>
  <c r="J25" i="58"/>
  <c r="H25" i="58" s="1"/>
  <c r="L24" i="58"/>
  <c r="J24" i="58"/>
  <c r="H24" i="58"/>
  <c r="L23" i="58"/>
  <c r="J23" i="58"/>
  <c r="H23" i="58" s="1"/>
  <c r="L22" i="58"/>
  <c r="J22" i="58"/>
  <c r="H22" i="58"/>
  <c r="N21" i="58"/>
  <c r="L21" i="58"/>
  <c r="J21" i="58"/>
  <c r="H21" i="58"/>
  <c r="E21" i="58"/>
  <c r="L20" i="58"/>
  <c r="J20" i="58"/>
  <c r="H20" i="58"/>
  <c r="L19" i="58"/>
  <c r="J19" i="58"/>
  <c r="H19" i="58" s="1"/>
  <c r="L18" i="58"/>
  <c r="J18" i="58"/>
  <c r="H18" i="58"/>
  <c r="L17" i="58"/>
  <c r="J17" i="58"/>
  <c r="H17" i="58" s="1"/>
  <c r="N16" i="58"/>
  <c r="L16" i="58"/>
  <c r="J16" i="58"/>
  <c r="H16" i="58" s="1"/>
  <c r="E16" i="58"/>
  <c r="L15" i="58"/>
  <c r="J15" i="58"/>
  <c r="H15" i="58" s="1"/>
  <c r="L14" i="58"/>
  <c r="J14" i="58"/>
  <c r="H14" i="58"/>
  <c r="L13" i="58"/>
  <c r="J13" i="58"/>
  <c r="H13" i="58" s="1"/>
  <c r="L12" i="58"/>
  <c r="J12" i="58"/>
  <c r="H12" i="58"/>
  <c r="N11" i="58"/>
  <c r="L11" i="58"/>
  <c r="J11" i="58"/>
  <c r="H11" i="58"/>
  <c r="E11" i="58"/>
  <c r="L10" i="58"/>
  <c r="J10" i="58"/>
  <c r="H10" i="58"/>
  <c r="L9" i="58"/>
  <c r="J9" i="58"/>
  <c r="H9" i="58" s="1"/>
  <c r="L8" i="58"/>
  <c r="J8" i="58"/>
  <c r="H8" i="58"/>
  <c r="L7" i="58"/>
  <c r="J7" i="58"/>
  <c r="H7" i="58" s="1"/>
  <c r="N6" i="58"/>
  <c r="N106" i="58" s="1"/>
  <c r="L6" i="58"/>
  <c r="J6" i="58"/>
  <c r="H6" i="58" s="1"/>
  <c r="E6" i="58"/>
  <c r="E106" i="58" s="1"/>
  <c r="L412" i="57"/>
  <c r="J412" i="57"/>
  <c r="H412" i="57"/>
  <c r="L411" i="57"/>
  <c r="J411" i="57"/>
  <c r="H411" i="57"/>
  <c r="L410" i="57"/>
  <c r="J410" i="57"/>
  <c r="H410" i="57" s="1"/>
  <c r="L409" i="57"/>
  <c r="J409" i="57"/>
  <c r="H409" i="57"/>
  <c r="L408" i="57"/>
  <c r="J408" i="57"/>
  <c r="H408" i="57" s="1"/>
  <c r="N407" i="57"/>
  <c r="L407" i="57"/>
  <c r="J407" i="57"/>
  <c r="H407" i="57" s="1"/>
  <c r="E407" i="57"/>
  <c r="L406" i="57"/>
  <c r="J406" i="57"/>
  <c r="H406" i="57" s="1"/>
  <c r="L405" i="57"/>
  <c r="J405" i="57"/>
  <c r="H405" i="57"/>
  <c r="L404" i="57"/>
  <c r="J404" i="57"/>
  <c r="H404" i="57" s="1"/>
  <c r="L403" i="57"/>
  <c r="J403" i="57"/>
  <c r="H403" i="57"/>
  <c r="N402" i="57"/>
  <c r="L402" i="57"/>
  <c r="J402" i="57"/>
  <c r="H402" i="57"/>
  <c r="E402" i="57"/>
  <c r="L401" i="57"/>
  <c r="J401" i="57"/>
  <c r="H401" i="57"/>
  <c r="L400" i="57"/>
  <c r="J400" i="57"/>
  <c r="H400" i="57" s="1"/>
  <c r="L399" i="57"/>
  <c r="J399" i="57"/>
  <c r="H399" i="57"/>
  <c r="L398" i="57"/>
  <c r="J398" i="57"/>
  <c r="H398" i="57" s="1"/>
  <c r="N397" i="57"/>
  <c r="L397" i="57"/>
  <c r="J397" i="57"/>
  <c r="H397" i="57" s="1"/>
  <c r="E397" i="57"/>
  <c r="L396" i="57"/>
  <c r="J396" i="57"/>
  <c r="H396" i="57" s="1"/>
  <c r="L395" i="57"/>
  <c r="J395" i="57"/>
  <c r="H395" i="57"/>
  <c r="L394" i="57"/>
  <c r="J394" i="57"/>
  <c r="H394" i="57" s="1"/>
  <c r="L393" i="57"/>
  <c r="J393" i="57"/>
  <c r="H393" i="57"/>
  <c r="N392" i="57"/>
  <c r="L392" i="57"/>
  <c r="J392" i="57"/>
  <c r="H392" i="57"/>
  <c r="E392" i="57"/>
  <c r="L391" i="57"/>
  <c r="J391" i="57"/>
  <c r="H391" i="57"/>
  <c r="L390" i="57"/>
  <c r="J390" i="57"/>
  <c r="H390" i="57" s="1"/>
  <c r="L389" i="57"/>
  <c r="J389" i="57"/>
  <c r="H389" i="57"/>
  <c r="L388" i="57"/>
  <c r="J388" i="57"/>
  <c r="H388" i="57" s="1"/>
  <c r="N387" i="57"/>
  <c r="L387" i="57"/>
  <c r="J387" i="57"/>
  <c r="H387" i="57" s="1"/>
  <c r="E387" i="57"/>
  <c r="L386" i="57"/>
  <c r="J386" i="57"/>
  <c r="H386" i="57" s="1"/>
  <c r="L385" i="57"/>
  <c r="J385" i="57"/>
  <c r="H385" i="57"/>
  <c r="L384" i="57"/>
  <c r="J384" i="57"/>
  <c r="H384" i="57" s="1"/>
  <c r="L383" i="57"/>
  <c r="J383" i="57"/>
  <c r="H383" i="57"/>
  <c r="N382" i="57"/>
  <c r="L382" i="57"/>
  <c r="J382" i="57"/>
  <c r="H382" i="57"/>
  <c r="E382" i="57"/>
  <c r="L381" i="57"/>
  <c r="J381" i="57"/>
  <c r="H381" i="57"/>
  <c r="L380" i="57"/>
  <c r="J380" i="57"/>
  <c r="H380" i="57" s="1"/>
  <c r="L379" i="57"/>
  <c r="J379" i="57"/>
  <c r="H379" i="57"/>
  <c r="L378" i="57"/>
  <c r="J378" i="57"/>
  <c r="H378" i="57" s="1"/>
  <c r="N377" i="57"/>
  <c r="L377" i="57"/>
  <c r="J377" i="57"/>
  <c r="H377" i="57" s="1"/>
  <c r="E377" i="57"/>
  <c r="L376" i="57"/>
  <c r="J376" i="57"/>
  <c r="H376" i="57" s="1"/>
  <c r="L375" i="57"/>
  <c r="J375" i="57"/>
  <c r="H375" i="57"/>
  <c r="L374" i="57"/>
  <c r="J374" i="57"/>
  <c r="H374" i="57" s="1"/>
  <c r="L373" i="57"/>
  <c r="J373" i="57"/>
  <c r="H373" i="57"/>
  <c r="N372" i="57"/>
  <c r="L372" i="57"/>
  <c r="J372" i="57"/>
  <c r="H372" i="57"/>
  <c r="E372" i="57"/>
  <c r="L371" i="57"/>
  <c r="J371" i="57"/>
  <c r="H371" i="57"/>
  <c r="L370" i="57"/>
  <c r="J370" i="57"/>
  <c r="H370" i="57" s="1"/>
  <c r="L369" i="57"/>
  <c r="J369" i="57"/>
  <c r="H369" i="57"/>
  <c r="L368" i="57"/>
  <c r="J368" i="57"/>
  <c r="H368" i="57" s="1"/>
  <c r="N367" i="57"/>
  <c r="L367" i="57"/>
  <c r="J367" i="57"/>
  <c r="H367" i="57" s="1"/>
  <c r="E367" i="57"/>
  <c r="L366" i="57"/>
  <c r="J366" i="57"/>
  <c r="H366" i="57" s="1"/>
  <c r="L365" i="57"/>
  <c r="J365" i="57"/>
  <c r="H365" i="57"/>
  <c r="L364" i="57"/>
  <c r="J364" i="57"/>
  <c r="H364" i="57" s="1"/>
  <c r="L363" i="57"/>
  <c r="J363" i="57"/>
  <c r="H363" i="57"/>
  <c r="N362" i="57"/>
  <c r="L362" i="57"/>
  <c r="J362" i="57"/>
  <c r="H362" i="57"/>
  <c r="E362" i="57"/>
  <c r="L361" i="57"/>
  <c r="J361" i="57"/>
  <c r="H361" i="57"/>
  <c r="L360" i="57"/>
  <c r="J360" i="57"/>
  <c r="H360" i="57" s="1"/>
  <c r="L359" i="57"/>
  <c r="J359" i="57"/>
  <c r="H359" i="57"/>
  <c r="L358" i="57"/>
  <c r="J358" i="57"/>
  <c r="H358" i="57" s="1"/>
  <c r="N357" i="57"/>
  <c r="L357" i="57"/>
  <c r="J357" i="57"/>
  <c r="H357" i="57" s="1"/>
  <c r="E357" i="57"/>
  <c r="L356" i="57"/>
  <c r="J356" i="57"/>
  <c r="H356" i="57" s="1"/>
  <c r="L355" i="57"/>
  <c r="J355" i="57"/>
  <c r="H355" i="57"/>
  <c r="L354" i="57"/>
  <c r="J354" i="57"/>
  <c r="H354" i="57" s="1"/>
  <c r="L353" i="57"/>
  <c r="J353" i="57"/>
  <c r="H353" i="57"/>
  <c r="N352" i="57"/>
  <c r="L352" i="57"/>
  <c r="J352" i="57"/>
  <c r="H352" i="57"/>
  <c r="E352" i="57"/>
  <c r="L351" i="57"/>
  <c r="J351" i="57"/>
  <c r="H351" i="57"/>
  <c r="L350" i="57"/>
  <c r="J350" i="57"/>
  <c r="H350" i="57" s="1"/>
  <c r="L349" i="57"/>
  <c r="J349" i="57"/>
  <c r="H349" i="57"/>
  <c r="L348" i="57"/>
  <c r="J348" i="57"/>
  <c r="H348" i="57" s="1"/>
  <c r="N347" i="57"/>
  <c r="L347" i="57"/>
  <c r="J347" i="57"/>
  <c r="H347" i="57" s="1"/>
  <c r="E347" i="57"/>
  <c r="L346" i="57"/>
  <c r="J346" i="57"/>
  <c r="H346" i="57" s="1"/>
  <c r="L345" i="57"/>
  <c r="J345" i="57"/>
  <c r="H345" i="57"/>
  <c r="L344" i="57"/>
  <c r="J344" i="57"/>
  <c r="H344" i="57" s="1"/>
  <c r="L343" i="57"/>
  <c r="J343" i="57"/>
  <c r="H343" i="57"/>
  <c r="N342" i="57"/>
  <c r="L342" i="57"/>
  <c r="J342" i="57"/>
  <c r="H342" i="57"/>
  <c r="E342" i="57"/>
  <c r="L341" i="57"/>
  <c r="J341" i="57"/>
  <c r="H341" i="57"/>
  <c r="L340" i="57"/>
  <c r="J340" i="57"/>
  <c r="H340" i="57" s="1"/>
  <c r="L339" i="57"/>
  <c r="J339" i="57"/>
  <c r="H339" i="57"/>
  <c r="L338" i="57"/>
  <c r="J338" i="57"/>
  <c r="H338" i="57" s="1"/>
  <c r="N337" i="57"/>
  <c r="L337" i="57"/>
  <c r="J337" i="57"/>
  <c r="H337" i="57" s="1"/>
  <c r="E337" i="57"/>
  <c r="L336" i="57"/>
  <c r="J336" i="57"/>
  <c r="H336" i="57" s="1"/>
  <c r="L335" i="57"/>
  <c r="J335" i="57"/>
  <c r="H335" i="57"/>
  <c r="L334" i="57"/>
  <c r="J334" i="57"/>
  <c r="H334" i="57" s="1"/>
  <c r="L333" i="57"/>
  <c r="J333" i="57"/>
  <c r="H333" i="57"/>
  <c r="N332" i="57"/>
  <c r="L332" i="57"/>
  <c r="J332" i="57"/>
  <c r="H332" i="57"/>
  <c r="E332" i="57"/>
  <c r="L331" i="57"/>
  <c r="J331" i="57"/>
  <c r="H331" i="57"/>
  <c r="L330" i="57"/>
  <c r="J330" i="57"/>
  <c r="H330" i="57" s="1"/>
  <c r="L329" i="57"/>
  <c r="J329" i="57"/>
  <c r="H329" i="57"/>
  <c r="L328" i="57"/>
  <c r="J328" i="57"/>
  <c r="H328" i="57" s="1"/>
  <c r="N327" i="57"/>
  <c r="L327" i="57"/>
  <c r="J327" i="57"/>
  <c r="H327" i="57" s="1"/>
  <c r="E327" i="57"/>
  <c r="L326" i="57"/>
  <c r="J326" i="57"/>
  <c r="H326" i="57" s="1"/>
  <c r="L325" i="57"/>
  <c r="J325" i="57"/>
  <c r="H325" i="57"/>
  <c r="L324" i="57"/>
  <c r="J324" i="57"/>
  <c r="H324" i="57" s="1"/>
  <c r="L323" i="57"/>
  <c r="J323" i="57"/>
  <c r="H323" i="57"/>
  <c r="N322" i="57"/>
  <c r="L322" i="57"/>
  <c r="J322" i="57"/>
  <c r="H322" i="57"/>
  <c r="E322" i="57"/>
  <c r="L321" i="57"/>
  <c r="J321" i="57"/>
  <c r="H321" i="57"/>
  <c r="L320" i="57"/>
  <c r="J320" i="57"/>
  <c r="H320" i="57" s="1"/>
  <c r="L319" i="57"/>
  <c r="J319" i="57"/>
  <c r="H319" i="57"/>
  <c r="L318" i="57"/>
  <c r="J318" i="57"/>
  <c r="H318" i="57" s="1"/>
  <c r="N317" i="57"/>
  <c r="L317" i="57"/>
  <c r="J317" i="57"/>
  <c r="H317" i="57" s="1"/>
  <c r="E317" i="57"/>
  <c r="L316" i="57"/>
  <c r="J316" i="57"/>
  <c r="H316" i="57" s="1"/>
  <c r="L315" i="57"/>
  <c r="J315" i="57"/>
  <c r="H315" i="57"/>
  <c r="L314" i="57"/>
  <c r="J314" i="57"/>
  <c r="H314" i="57" s="1"/>
  <c r="L313" i="57"/>
  <c r="J313" i="57"/>
  <c r="H313" i="57"/>
  <c r="N312" i="57"/>
  <c r="N412" i="57" s="1"/>
  <c r="L312" i="57"/>
  <c r="J312" i="57"/>
  <c r="H312" i="57"/>
  <c r="E312" i="57"/>
  <c r="E412" i="57" s="1"/>
  <c r="L310" i="57"/>
  <c r="J310" i="57"/>
  <c r="H310" i="57"/>
  <c r="L309" i="57"/>
  <c r="J309" i="57"/>
  <c r="H309" i="57" s="1"/>
  <c r="L308" i="57"/>
  <c r="J308" i="57"/>
  <c r="H308" i="57"/>
  <c r="L307" i="57"/>
  <c r="J307" i="57"/>
  <c r="H307" i="57" s="1"/>
  <c r="L306" i="57"/>
  <c r="J306" i="57"/>
  <c r="H306" i="57"/>
  <c r="N305" i="57"/>
  <c r="L305" i="57"/>
  <c r="J305" i="57"/>
  <c r="H305" i="57"/>
  <c r="E305" i="57"/>
  <c r="L304" i="57"/>
  <c r="J304" i="57"/>
  <c r="H304" i="57"/>
  <c r="L303" i="57"/>
  <c r="J303" i="57"/>
  <c r="H303" i="57" s="1"/>
  <c r="L302" i="57"/>
  <c r="J302" i="57"/>
  <c r="H302" i="57"/>
  <c r="L301" i="57"/>
  <c r="J301" i="57"/>
  <c r="H301" i="57" s="1"/>
  <c r="N300" i="57"/>
  <c r="L300" i="57"/>
  <c r="J300" i="57"/>
  <c r="H300" i="57" s="1"/>
  <c r="E300" i="57"/>
  <c r="L299" i="57"/>
  <c r="J299" i="57"/>
  <c r="H299" i="57" s="1"/>
  <c r="L298" i="57"/>
  <c r="J298" i="57"/>
  <c r="H298" i="57"/>
  <c r="L297" i="57"/>
  <c r="J297" i="57"/>
  <c r="H297" i="57" s="1"/>
  <c r="L296" i="57"/>
  <c r="J296" i="57"/>
  <c r="H296" i="57"/>
  <c r="N295" i="57"/>
  <c r="L295" i="57"/>
  <c r="J295" i="57"/>
  <c r="H295" i="57"/>
  <c r="E295" i="57"/>
  <c r="L294" i="57"/>
  <c r="J294" i="57"/>
  <c r="H294" i="57"/>
  <c r="L293" i="57"/>
  <c r="J293" i="57"/>
  <c r="H293" i="57" s="1"/>
  <c r="L292" i="57"/>
  <c r="J292" i="57"/>
  <c r="H292" i="57"/>
  <c r="L291" i="57"/>
  <c r="J291" i="57"/>
  <c r="H291" i="57" s="1"/>
  <c r="N290" i="57"/>
  <c r="L290" i="57"/>
  <c r="J290" i="57"/>
  <c r="H290" i="57" s="1"/>
  <c r="E290" i="57"/>
  <c r="L289" i="57"/>
  <c r="J289" i="57"/>
  <c r="H289" i="57" s="1"/>
  <c r="L288" i="57"/>
  <c r="J288" i="57"/>
  <c r="H288" i="57"/>
  <c r="L287" i="57"/>
  <c r="J287" i="57"/>
  <c r="H287" i="57" s="1"/>
  <c r="L286" i="57"/>
  <c r="J286" i="57"/>
  <c r="H286" i="57"/>
  <c r="N285" i="57"/>
  <c r="L285" i="57"/>
  <c r="J285" i="57"/>
  <c r="H285" i="57"/>
  <c r="E285" i="57"/>
  <c r="L284" i="57"/>
  <c r="J284" i="57"/>
  <c r="H284" i="57"/>
  <c r="L283" i="57"/>
  <c r="J283" i="57"/>
  <c r="H283" i="57" s="1"/>
  <c r="L282" i="57"/>
  <c r="J282" i="57"/>
  <c r="H282" i="57"/>
  <c r="L281" i="57"/>
  <c r="J281" i="57"/>
  <c r="H281" i="57" s="1"/>
  <c r="N280" i="57"/>
  <c r="L280" i="57"/>
  <c r="J280" i="57"/>
  <c r="H280" i="57" s="1"/>
  <c r="E280" i="57"/>
  <c r="L279" i="57"/>
  <c r="J279" i="57"/>
  <c r="H279" i="57" s="1"/>
  <c r="L278" i="57"/>
  <c r="J278" i="57"/>
  <c r="H278" i="57"/>
  <c r="L277" i="57"/>
  <c r="J277" i="57"/>
  <c r="H277" i="57" s="1"/>
  <c r="L276" i="57"/>
  <c r="J276" i="57"/>
  <c r="H276" i="57"/>
  <c r="N275" i="57"/>
  <c r="L275" i="57"/>
  <c r="J275" i="57"/>
  <c r="H275" i="57"/>
  <c r="E275" i="57"/>
  <c r="L274" i="57"/>
  <c r="J274" i="57"/>
  <c r="H274" i="57"/>
  <c r="L273" i="57"/>
  <c r="J273" i="57"/>
  <c r="H273" i="57" s="1"/>
  <c r="L272" i="57"/>
  <c r="J272" i="57"/>
  <c r="H272" i="57"/>
  <c r="L271" i="57"/>
  <c r="J271" i="57"/>
  <c r="H271" i="57" s="1"/>
  <c r="N270" i="57"/>
  <c r="L270" i="57"/>
  <c r="J270" i="57"/>
  <c r="H270" i="57" s="1"/>
  <c r="E270" i="57"/>
  <c r="L269" i="57"/>
  <c r="J269" i="57"/>
  <c r="H269" i="57" s="1"/>
  <c r="L268" i="57"/>
  <c r="J268" i="57"/>
  <c r="H268" i="57"/>
  <c r="L267" i="57"/>
  <c r="J267" i="57"/>
  <c r="H267" i="57" s="1"/>
  <c r="L266" i="57"/>
  <c r="J266" i="57"/>
  <c r="H266" i="57"/>
  <c r="N265" i="57"/>
  <c r="L265" i="57"/>
  <c r="J265" i="57"/>
  <c r="H265" i="57"/>
  <c r="E265" i="57"/>
  <c r="L264" i="57"/>
  <c r="J264" i="57"/>
  <c r="H264" i="57"/>
  <c r="L263" i="57"/>
  <c r="J263" i="57"/>
  <c r="H263" i="57" s="1"/>
  <c r="L262" i="57"/>
  <c r="J262" i="57"/>
  <c r="H262" i="57"/>
  <c r="L261" i="57"/>
  <c r="J261" i="57"/>
  <c r="H261" i="57" s="1"/>
  <c r="N260" i="57"/>
  <c r="L260" i="57"/>
  <c r="J260" i="57"/>
  <c r="H260" i="57" s="1"/>
  <c r="E260" i="57"/>
  <c r="L259" i="57"/>
  <c r="J259" i="57"/>
  <c r="H259" i="57" s="1"/>
  <c r="L258" i="57"/>
  <c r="J258" i="57"/>
  <c r="H258" i="57"/>
  <c r="L257" i="57"/>
  <c r="J257" i="57"/>
  <c r="H257" i="57" s="1"/>
  <c r="L256" i="57"/>
  <c r="J256" i="57"/>
  <c r="H256" i="57"/>
  <c r="N255" i="57"/>
  <c r="L255" i="57"/>
  <c r="J255" i="57"/>
  <c r="H255" i="57"/>
  <c r="E255" i="57"/>
  <c r="L254" i="57"/>
  <c r="J254" i="57"/>
  <c r="H254" i="57"/>
  <c r="L253" i="57"/>
  <c r="J253" i="57"/>
  <c r="H253" i="57" s="1"/>
  <c r="L252" i="57"/>
  <c r="J252" i="57"/>
  <c r="H252" i="57"/>
  <c r="L251" i="57"/>
  <c r="J251" i="57"/>
  <c r="H251" i="57" s="1"/>
  <c r="N250" i="57"/>
  <c r="L250" i="57"/>
  <c r="J250" i="57"/>
  <c r="H250" i="57" s="1"/>
  <c r="E250" i="57"/>
  <c r="L249" i="57"/>
  <c r="J249" i="57"/>
  <c r="H249" i="57" s="1"/>
  <c r="L248" i="57"/>
  <c r="J248" i="57"/>
  <c r="H248" i="57"/>
  <c r="L247" i="57"/>
  <c r="J247" i="57"/>
  <c r="H247" i="57" s="1"/>
  <c r="L246" i="57"/>
  <c r="J246" i="57"/>
  <c r="H246" i="57"/>
  <c r="N245" i="57"/>
  <c r="L245" i="57"/>
  <c r="J245" i="57"/>
  <c r="H245" i="57"/>
  <c r="E245" i="57"/>
  <c r="L244" i="57"/>
  <c r="J244" i="57"/>
  <c r="H244" i="57"/>
  <c r="L243" i="57"/>
  <c r="J243" i="57"/>
  <c r="H243" i="57" s="1"/>
  <c r="L242" i="57"/>
  <c r="J242" i="57"/>
  <c r="H242" i="57"/>
  <c r="L241" i="57"/>
  <c r="J241" i="57"/>
  <c r="H241" i="57" s="1"/>
  <c r="N240" i="57"/>
  <c r="L240" i="57"/>
  <c r="J240" i="57"/>
  <c r="H240" i="57" s="1"/>
  <c r="E240" i="57"/>
  <c r="L239" i="57"/>
  <c r="J239" i="57"/>
  <c r="H239" i="57" s="1"/>
  <c r="L238" i="57"/>
  <c r="J238" i="57"/>
  <c r="H238" i="57"/>
  <c r="L237" i="57"/>
  <c r="J237" i="57"/>
  <c r="H237" i="57" s="1"/>
  <c r="L236" i="57"/>
  <c r="J236" i="57"/>
  <c r="H236" i="57"/>
  <c r="N235" i="57"/>
  <c r="L235" i="57"/>
  <c r="J235" i="57"/>
  <c r="H235" i="57"/>
  <c r="E235" i="57"/>
  <c r="L234" i="57"/>
  <c r="J234" i="57"/>
  <c r="H234" i="57"/>
  <c r="L233" i="57"/>
  <c r="J233" i="57"/>
  <c r="H233" i="57" s="1"/>
  <c r="L232" i="57"/>
  <c r="J232" i="57"/>
  <c r="H232" i="57"/>
  <c r="L231" i="57"/>
  <c r="J231" i="57"/>
  <c r="H231" i="57" s="1"/>
  <c r="N230" i="57"/>
  <c r="L230" i="57"/>
  <c r="J230" i="57"/>
  <c r="H230" i="57" s="1"/>
  <c r="E230" i="57"/>
  <c r="L229" i="57"/>
  <c r="J229" i="57"/>
  <c r="H229" i="57" s="1"/>
  <c r="L228" i="57"/>
  <c r="J228" i="57"/>
  <c r="H228" i="57"/>
  <c r="L227" i="57"/>
  <c r="J227" i="57"/>
  <c r="H227" i="57" s="1"/>
  <c r="L226" i="57"/>
  <c r="J226" i="57"/>
  <c r="H226" i="57"/>
  <c r="N225" i="57"/>
  <c r="L225" i="57"/>
  <c r="J225" i="57"/>
  <c r="H225" i="57"/>
  <c r="E225" i="57"/>
  <c r="L224" i="57"/>
  <c r="J224" i="57"/>
  <c r="H224" i="57"/>
  <c r="L223" i="57"/>
  <c r="J223" i="57"/>
  <c r="H223" i="57" s="1"/>
  <c r="L222" i="57"/>
  <c r="J222" i="57"/>
  <c r="H222" i="57"/>
  <c r="L221" i="57"/>
  <c r="J221" i="57"/>
  <c r="H221" i="57" s="1"/>
  <c r="N220" i="57"/>
  <c r="L220" i="57"/>
  <c r="J220" i="57"/>
  <c r="H220" i="57" s="1"/>
  <c r="E220" i="57"/>
  <c r="L219" i="57"/>
  <c r="J219" i="57"/>
  <c r="H219" i="57" s="1"/>
  <c r="L218" i="57"/>
  <c r="J218" i="57"/>
  <c r="H218" i="57"/>
  <c r="L217" i="57"/>
  <c r="J217" i="57"/>
  <c r="H217" i="57" s="1"/>
  <c r="L216" i="57"/>
  <c r="J216" i="57"/>
  <c r="H216" i="57"/>
  <c r="N215" i="57"/>
  <c r="L215" i="57"/>
  <c r="J215" i="57"/>
  <c r="H215" i="57"/>
  <c r="E215" i="57"/>
  <c r="L214" i="57"/>
  <c r="J214" i="57"/>
  <c r="H214" i="57"/>
  <c r="L213" i="57"/>
  <c r="J213" i="57"/>
  <c r="H213" i="57" s="1"/>
  <c r="L212" i="57"/>
  <c r="J212" i="57"/>
  <c r="H212" i="57"/>
  <c r="L211" i="57"/>
  <c r="J211" i="57"/>
  <c r="H211" i="57" s="1"/>
  <c r="N210" i="57"/>
  <c r="N310" i="57" s="1"/>
  <c r="L210" i="57"/>
  <c r="J210" i="57"/>
  <c r="H210" i="57" s="1"/>
  <c r="E210" i="57"/>
  <c r="E310" i="57" s="1"/>
  <c r="L208" i="57"/>
  <c r="J208" i="57"/>
  <c r="H208" i="57"/>
  <c r="L207" i="57"/>
  <c r="J207" i="57"/>
  <c r="H207" i="57"/>
  <c r="L206" i="57"/>
  <c r="J206" i="57"/>
  <c r="H206" i="57" s="1"/>
  <c r="L205" i="57"/>
  <c r="J205" i="57"/>
  <c r="H205" i="57"/>
  <c r="L204" i="57"/>
  <c r="J204" i="57"/>
  <c r="H204" i="57" s="1"/>
  <c r="N203" i="57"/>
  <c r="L203" i="57"/>
  <c r="J203" i="57"/>
  <c r="H203" i="57" s="1"/>
  <c r="E203" i="57"/>
  <c r="L202" i="57"/>
  <c r="J202" i="57"/>
  <c r="H202" i="57" s="1"/>
  <c r="L201" i="57"/>
  <c r="J201" i="57"/>
  <c r="H201" i="57"/>
  <c r="L200" i="57"/>
  <c r="J200" i="57"/>
  <c r="H200" i="57" s="1"/>
  <c r="L199" i="57"/>
  <c r="J199" i="57"/>
  <c r="H199" i="57"/>
  <c r="N198" i="57"/>
  <c r="L198" i="57"/>
  <c r="J198" i="57"/>
  <c r="H198" i="57"/>
  <c r="E198" i="57"/>
  <c r="L197" i="57"/>
  <c r="J197" i="57"/>
  <c r="H197" i="57"/>
  <c r="L196" i="57"/>
  <c r="J196" i="57"/>
  <c r="H196" i="57" s="1"/>
  <c r="L195" i="57"/>
  <c r="J195" i="57"/>
  <c r="H195" i="57"/>
  <c r="L194" i="57"/>
  <c r="J194" i="57"/>
  <c r="H194" i="57" s="1"/>
  <c r="N193" i="57"/>
  <c r="L193" i="57"/>
  <c r="J193" i="57"/>
  <c r="H193" i="57" s="1"/>
  <c r="E193" i="57"/>
  <c r="L192" i="57"/>
  <c r="J192" i="57"/>
  <c r="H192" i="57" s="1"/>
  <c r="L191" i="57"/>
  <c r="J191" i="57"/>
  <c r="H191" i="57"/>
  <c r="L190" i="57"/>
  <c r="J190" i="57"/>
  <c r="H190" i="57" s="1"/>
  <c r="L189" i="57"/>
  <c r="J189" i="57"/>
  <c r="H189" i="57"/>
  <c r="N188" i="57"/>
  <c r="L188" i="57"/>
  <c r="J188" i="57"/>
  <c r="H188" i="57"/>
  <c r="E188" i="57"/>
  <c r="L187" i="57"/>
  <c r="J187" i="57"/>
  <c r="H187" i="57"/>
  <c r="L186" i="57"/>
  <c r="J186" i="57"/>
  <c r="H186" i="57" s="1"/>
  <c r="L185" i="57"/>
  <c r="J185" i="57"/>
  <c r="H185" i="57"/>
  <c r="L184" i="57"/>
  <c r="J184" i="57"/>
  <c r="H184" i="57" s="1"/>
  <c r="N183" i="57"/>
  <c r="L183" i="57"/>
  <c r="J183" i="57"/>
  <c r="H183" i="57" s="1"/>
  <c r="E183" i="57"/>
  <c r="L182" i="57"/>
  <c r="J182" i="57"/>
  <c r="H182" i="57" s="1"/>
  <c r="L181" i="57"/>
  <c r="J181" i="57"/>
  <c r="H181" i="57"/>
  <c r="L180" i="57"/>
  <c r="J180" i="57"/>
  <c r="H180" i="57" s="1"/>
  <c r="L179" i="57"/>
  <c r="J179" i="57"/>
  <c r="H179" i="57"/>
  <c r="N178" i="57"/>
  <c r="L178" i="57"/>
  <c r="J178" i="57"/>
  <c r="H178" i="57"/>
  <c r="E178" i="57"/>
  <c r="L177" i="57"/>
  <c r="J177" i="57"/>
  <c r="H177" i="57"/>
  <c r="L176" i="57"/>
  <c r="J176" i="57"/>
  <c r="H176" i="57" s="1"/>
  <c r="L175" i="57"/>
  <c r="J175" i="57"/>
  <c r="H175" i="57"/>
  <c r="L174" i="57"/>
  <c r="J174" i="57"/>
  <c r="H174" i="57" s="1"/>
  <c r="N173" i="57"/>
  <c r="L173" i="57"/>
  <c r="J173" i="57"/>
  <c r="H173" i="57" s="1"/>
  <c r="E173" i="57"/>
  <c r="L172" i="57"/>
  <c r="J172" i="57"/>
  <c r="H172" i="57" s="1"/>
  <c r="L171" i="57"/>
  <c r="J171" i="57"/>
  <c r="H171" i="57"/>
  <c r="L170" i="57"/>
  <c r="J170" i="57"/>
  <c r="H170" i="57" s="1"/>
  <c r="L169" i="57"/>
  <c r="J169" i="57"/>
  <c r="H169" i="57"/>
  <c r="N168" i="57"/>
  <c r="L168" i="57"/>
  <c r="J168" i="57"/>
  <c r="H168" i="57"/>
  <c r="E168" i="57"/>
  <c r="L167" i="57"/>
  <c r="J167" i="57"/>
  <c r="H167" i="57"/>
  <c r="L166" i="57"/>
  <c r="J166" i="57"/>
  <c r="H166" i="57" s="1"/>
  <c r="L165" i="57"/>
  <c r="J165" i="57"/>
  <c r="H165" i="57"/>
  <c r="L164" i="57"/>
  <c r="J164" i="57"/>
  <c r="H164" i="57" s="1"/>
  <c r="N163" i="57"/>
  <c r="L163" i="57"/>
  <c r="J163" i="57"/>
  <c r="H163" i="57" s="1"/>
  <c r="E163" i="57"/>
  <c r="L162" i="57"/>
  <c r="J162" i="57"/>
  <c r="H162" i="57" s="1"/>
  <c r="L161" i="57"/>
  <c r="J161" i="57"/>
  <c r="H161" i="57"/>
  <c r="L160" i="57"/>
  <c r="J160" i="57"/>
  <c r="H160" i="57" s="1"/>
  <c r="L159" i="57"/>
  <c r="J159" i="57"/>
  <c r="H159" i="57"/>
  <c r="N158" i="57"/>
  <c r="L158" i="57"/>
  <c r="J158" i="57"/>
  <c r="H158" i="57"/>
  <c r="E158" i="57"/>
  <c r="L157" i="57"/>
  <c r="J157" i="57"/>
  <c r="H157" i="57"/>
  <c r="L156" i="57"/>
  <c r="J156" i="57"/>
  <c r="H156" i="57" s="1"/>
  <c r="L155" i="57"/>
  <c r="J155" i="57"/>
  <c r="H155" i="57"/>
  <c r="L154" i="57"/>
  <c r="J154" i="57"/>
  <c r="H154" i="57" s="1"/>
  <c r="N153" i="57"/>
  <c r="L153" i="57"/>
  <c r="J153" i="57"/>
  <c r="H153" i="57" s="1"/>
  <c r="E153" i="57"/>
  <c r="L152" i="57"/>
  <c r="J152" i="57"/>
  <c r="H152" i="57" s="1"/>
  <c r="L151" i="57"/>
  <c r="J151" i="57"/>
  <c r="H151" i="57"/>
  <c r="L150" i="57"/>
  <c r="J150" i="57"/>
  <c r="H150" i="57" s="1"/>
  <c r="L149" i="57"/>
  <c r="J149" i="57"/>
  <c r="H149" i="57"/>
  <c r="N148" i="57"/>
  <c r="L148" i="57"/>
  <c r="J148" i="57"/>
  <c r="H148" i="57"/>
  <c r="E148" i="57"/>
  <c r="L147" i="57"/>
  <c r="J147" i="57"/>
  <c r="H147" i="57"/>
  <c r="L146" i="57"/>
  <c r="J146" i="57"/>
  <c r="H146" i="57" s="1"/>
  <c r="L145" i="57"/>
  <c r="J145" i="57"/>
  <c r="H145" i="57"/>
  <c r="L144" i="57"/>
  <c r="J144" i="57"/>
  <c r="H144" i="57" s="1"/>
  <c r="N143" i="57"/>
  <c r="L143" i="57"/>
  <c r="J143" i="57"/>
  <c r="H143" i="57" s="1"/>
  <c r="E143" i="57"/>
  <c r="L142" i="57"/>
  <c r="J142" i="57"/>
  <c r="H142" i="57" s="1"/>
  <c r="L141" i="57"/>
  <c r="J141" i="57"/>
  <c r="H141" i="57"/>
  <c r="L140" i="57"/>
  <c r="J140" i="57"/>
  <c r="H140" i="57" s="1"/>
  <c r="L139" i="57"/>
  <c r="J139" i="57"/>
  <c r="H139" i="57"/>
  <c r="N138" i="57"/>
  <c r="L138" i="57"/>
  <c r="J138" i="57"/>
  <c r="H138" i="57"/>
  <c r="E138" i="57"/>
  <c r="L137" i="57"/>
  <c r="J137" i="57"/>
  <c r="H137" i="57"/>
  <c r="L136" i="57"/>
  <c r="J136" i="57"/>
  <c r="H136" i="57" s="1"/>
  <c r="L135" i="57"/>
  <c r="J135" i="57"/>
  <c r="H135" i="57"/>
  <c r="L134" i="57"/>
  <c r="J134" i="57"/>
  <c r="H134" i="57" s="1"/>
  <c r="N133" i="57"/>
  <c r="L133" i="57"/>
  <c r="J133" i="57"/>
  <c r="H133" i="57" s="1"/>
  <c r="E133" i="57"/>
  <c r="L132" i="57"/>
  <c r="J132" i="57"/>
  <c r="H132" i="57" s="1"/>
  <c r="L131" i="57"/>
  <c r="J131" i="57"/>
  <c r="H131" i="57"/>
  <c r="L130" i="57"/>
  <c r="J130" i="57"/>
  <c r="H130" i="57" s="1"/>
  <c r="L129" i="57"/>
  <c r="J129" i="57"/>
  <c r="H129" i="57"/>
  <c r="N128" i="57"/>
  <c r="L128" i="57"/>
  <c r="J128" i="57"/>
  <c r="H128" i="57"/>
  <c r="E128" i="57"/>
  <c r="L127" i="57"/>
  <c r="J127" i="57"/>
  <c r="H127" i="57"/>
  <c r="L126" i="57"/>
  <c r="J126" i="57"/>
  <c r="H126" i="57" s="1"/>
  <c r="L125" i="57"/>
  <c r="J125" i="57"/>
  <c r="H125" i="57"/>
  <c r="L124" i="57"/>
  <c r="J124" i="57"/>
  <c r="H124" i="57" s="1"/>
  <c r="N123" i="57"/>
  <c r="L123" i="57"/>
  <c r="J123" i="57"/>
  <c r="H123" i="57" s="1"/>
  <c r="E123" i="57"/>
  <c r="L122" i="57"/>
  <c r="J122" i="57"/>
  <c r="H122" i="57" s="1"/>
  <c r="L121" i="57"/>
  <c r="J121" i="57"/>
  <c r="H121" i="57"/>
  <c r="L120" i="57"/>
  <c r="J120" i="57"/>
  <c r="H120" i="57" s="1"/>
  <c r="L119" i="57"/>
  <c r="J119" i="57"/>
  <c r="H119" i="57"/>
  <c r="N118" i="57"/>
  <c r="L118" i="57"/>
  <c r="J118" i="57"/>
  <c r="H118" i="57"/>
  <c r="E118" i="57"/>
  <c r="L117" i="57"/>
  <c r="J117" i="57"/>
  <c r="H117" i="57"/>
  <c r="L116" i="57"/>
  <c r="J116" i="57"/>
  <c r="H116" i="57" s="1"/>
  <c r="L115" i="57"/>
  <c r="J115" i="57"/>
  <c r="H115" i="57"/>
  <c r="L114" i="57"/>
  <c r="J114" i="57"/>
  <c r="H114" i="57" s="1"/>
  <c r="N113" i="57"/>
  <c r="L113" i="57"/>
  <c r="J113" i="57"/>
  <c r="H113" i="57" s="1"/>
  <c r="E113" i="57"/>
  <c r="L112" i="57"/>
  <c r="J112" i="57"/>
  <c r="H112" i="57" s="1"/>
  <c r="L111" i="57"/>
  <c r="J111" i="57"/>
  <c r="H111" i="57"/>
  <c r="L110" i="57"/>
  <c r="J110" i="57"/>
  <c r="H110" i="57" s="1"/>
  <c r="L109" i="57"/>
  <c r="J109" i="57"/>
  <c r="H109" i="57"/>
  <c r="N108" i="57"/>
  <c r="N208" i="57" s="1"/>
  <c r="L108" i="57"/>
  <c r="J108" i="57"/>
  <c r="H108" i="57"/>
  <c r="E108" i="57"/>
  <c r="E208" i="57" s="1"/>
  <c r="L106" i="57"/>
  <c r="J106" i="57"/>
  <c r="H106" i="57"/>
  <c r="L105" i="57"/>
  <c r="J105" i="57"/>
  <c r="H105" i="57" s="1"/>
  <c r="L104" i="57"/>
  <c r="J104" i="57"/>
  <c r="H104" i="57"/>
  <c r="L103" i="57"/>
  <c r="J103" i="57"/>
  <c r="H103" i="57" s="1"/>
  <c r="L102" i="57"/>
  <c r="J102" i="57"/>
  <c r="H102" i="57"/>
  <c r="N101" i="57"/>
  <c r="L101" i="57"/>
  <c r="J101" i="57"/>
  <c r="H101" i="57"/>
  <c r="E101" i="57"/>
  <c r="L100" i="57"/>
  <c r="J100" i="57"/>
  <c r="H100" i="57"/>
  <c r="L99" i="57"/>
  <c r="J99" i="57"/>
  <c r="H99" i="57" s="1"/>
  <c r="L98" i="57"/>
  <c r="J98" i="57"/>
  <c r="H98" i="57"/>
  <c r="L97" i="57"/>
  <c r="J97" i="57"/>
  <c r="H97" i="57" s="1"/>
  <c r="N96" i="57"/>
  <c r="L96" i="57"/>
  <c r="J96" i="57"/>
  <c r="H96" i="57" s="1"/>
  <c r="E96" i="57"/>
  <c r="L95" i="57"/>
  <c r="J95" i="57"/>
  <c r="H95" i="57" s="1"/>
  <c r="L94" i="57"/>
  <c r="J94" i="57"/>
  <c r="H94" i="57"/>
  <c r="L93" i="57"/>
  <c r="J93" i="57"/>
  <c r="H93" i="57" s="1"/>
  <c r="L92" i="57"/>
  <c r="J92" i="57"/>
  <c r="H92" i="57"/>
  <c r="N91" i="57"/>
  <c r="L91" i="57"/>
  <c r="J91" i="57"/>
  <c r="H91" i="57"/>
  <c r="E91" i="57"/>
  <c r="L90" i="57"/>
  <c r="J90" i="57"/>
  <c r="H90" i="57"/>
  <c r="L89" i="57"/>
  <c r="J89" i="57"/>
  <c r="H89" i="57" s="1"/>
  <c r="L88" i="57"/>
  <c r="J88" i="57"/>
  <c r="H88" i="57"/>
  <c r="L87" i="57"/>
  <c r="J87" i="57"/>
  <c r="H87" i="57" s="1"/>
  <c r="N86" i="57"/>
  <c r="L86" i="57"/>
  <c r="J86" i="57"/>
  <c r="H86" i="57" s="1"/>
  <c r="E86" i="57"/>
  <c r="L85" i="57"/>
  <c r="J85" i="57"/>
  <c r="H85" i="57" s="1"/>
  <c r="L84" i="57"/>
  <c r="J84" i="57"/>
  <c r="H84" i="57"/>
  <c r="L83" i="57"/>
  <c r="J83" i="57"/>
  <c r="H83" i="57" s="1"/>
  <c r="L82" i="57"/>
  <c r="J82" i="57"/>
  <c r="H82" i="57"/>
  <c r="N81" i="57"/>
  <c r="L81" i="57"/>
  <c r="J81" i="57"/>
  <c r="H81" i="57"/>
  <c r="E81" i="57"/>
  <c r="L80" i="57"/>
  <c r="J80" i="57"/>
  <c r="H80" i="57"/>
  <c r="L79" i="57"/>
  <c r="J79" i="57"/>
  <c r="H79" i="57" s="1"/>
  <c r="L78" i="57"/>
  <c r="J78" i="57"/>
  <c r="H78" i="57"/>
  <c r="L77" i="57"/>
  <c r="J77" i="57"/>
  <c r="H77" i="57" s="1"/>
  <c r="N76" i="57"/>
  <c r="L76" i="57"/>
  <c r="J76" i="57"/>
  <c r="H76" i="57" s="1"/>
  <c r="E76" i="57"/>
  <c r="L75" i="57"/>
  <c r="J75" i="57"/>
  <c r="H75" i="57" s="1"/>
  <c r="L74" i="57"/>
  <c r="J74" i="57"/>
  <c r="H74" i="57"/>
  <c r="L73" i="57"/>
  <c r="J73" i="57"/>
  <c r="H73" i="57" s="1"/>
  <c r="L72" i="57"/>
  <c r="J72" i="57"/>
  <c r="H72" i="57"/>
  <c r="N71" i="57"/>
  <c r="L71" i="57"/>
  <c r="J71" i="57"/>
  <c r="H71" i="57"/>
  <c r="E71" i="57"/>
  <c r="L70" i="57"/>
  <c r="J70" i="57"/>
  <c r="H70" i="57"/>
  <c r="L69" i="57"/>
  <c r="J69" i="57"/>
  <c r="H69" i="57" s="1"/>
  <c r="L68" i="57"/>
  <c r="J68" i="57"/>
  <c r="H68" i="57"/>
  <c r="L67" i="57"/>
  <c r="J67" i="57"/>
  <c r="H67" i="57" s="1"/>
  <c r="N66" i="57"/>
  <c r="L66" i="57"/>
  <c r="J66" i="57"/>
  <c r="H66" i="57" s="1"/>
  <c r="E66" i="57"/>
  <c r="L65" i="57"/>
  <c r="J65" i="57"/>
  <c r="H65" i="57" s="1"/>
  <c r="L64" i="57"/>
  <c r="J64" i="57"/>
  <c r="H64" i="57"/>
  <c r="L63" i="57"/>
  <c r="J63" i="57"/>
  <c r="H63" i="57" s="1"/>
  <c r="L62" i="57"/>
  <c r="J62" i="57"/>
  <c r="H62" i="57"/>
  <c r="N61" i="57"/>
  <c r="L61" i="57"/>
  <c r="J61" i="57"/>
  <c r="H61" i="57"/>
  <c r="E61" i="57"/>
  <c r="L60" i="57"/>
  <c r="J60" i="57"/>
  <c r="H60" i="57"/>
  <c r="L59" i="57"/>
  <c r="J59" i="57"/>
  <c r="H59" i="57" s="1"/>
  <c r="L58" i="57"/>
  <c r="J58" i="57"/>
  <c r="H58" i="57"/>
  <c r="L57" i="57"/>
  <c r="J57" i="57"/>
  <c r="H57" i="57" s="1"/>
  <c r="N56" i="57"/>
  <c r="L56" i="57"/>
  <c r="J56" i="57"/>
  <c r="H56" i="57" s="1"/>
  <c r="E56" i="57"/>
  <c r="L55" i="57"/>
  <c r="J55" i="57"/>
  <c r="H55" i="57" s="1"/>
  <c r="L54" i="57"/>
  <c r="J54" i="57"/>
  <c r="H54" i="57"/>
  <c r="L53" i="57"/>
  <c r="J53" i="57"/>
  <c r="H53" i="57" s="1"/>
  <c r="L52" i="57"/>
  <c r="J52" i="57"/>
  <c r="H52" i="57"/>
  <c r="N51" i="57"/>
  <c r="L51" i="57"/>
  <c r="J51" i="57"/>
  <c r="H51" i="57"/>
  <c r="E51" i="57"/>
  <c r="L50" i="57"/>
  <c r="J50" i="57"/>
  <c r="H50" i="57"/>
  <c r="L49" i="57"/>
  <c r="J49" i="57"/>
  <c r="H49" i="57" s="1"/>
  <c r="L48" i="57"/>
  <c r="J48" i="57"/>
  <c r="H48" i="57"/>
  <c r="L47" i="57"/>
  <c r="J47" i="57"/>
  <c r="H47" i="57" s="1"/>
  <c r="N46" i="57"/>
  <c r="L46" i="57"/>
  <c r="J46" i="57"/>
  <c r="H46" i="57" s="1"/>
  <c r="E46" i="57"/>
  <c r="L45" i="57"/>
  <c r="J45" i="57"/>
  <c r="H45" i="57" s="1"/>
  <c r="L44" i="57"/>
  <c r="J44" i="57"/>
  <c r="H44" i="57"/>
  <c r="L43" i="57"/>
  <c r="J43" i="57"/>
  <c r="H43" i="57" s="1"/>
  <c r="L42" i="57"/>
  <c r="J42" i="57"/>
  <c r="H42" i="57"/>
  <c r="N41" i="57"/>
  <c r="L41" i="57"/>
  <c r="J41" i="57"/>
  <c r="H41" i="57"/>
  <c r="E41" i="57"/>
  <c r="L40" i="57"/>
  <c r="J40" i="57"/>
  <c r="H40" i="57"/>
  <c r="L39" i="57"/>
  <c r="J39" i="57"/>
  <c r="H39" i="57" s="1"/>
  <c r="L38" i="57"/>
  <c r="J38" i="57"/>
  <c r="H38" i="57"/>
  <c r="L37" i="57"/>
  <c r="J37" i="57"/>
  <c r="H37" i="57" s="1"/>
  <c r="N36" i="57"/>
  <c r="L36" i="57"/>
  <c r="J36" i="57"/>
  <c r="H36" i="57" s="1"/>
  <c r="E36" i="57"/>
  <c r="L35" i="57"/>
  <c r="J35" i="57"/>
  <c r="H35" i="57" s="1"/>
  <c r="L34" i="57"/>
  <c r="J34" i="57"/>
  <c r="H34" i="57"/>
  <c r="L33" i="57"/>
  <c r="J33" i="57"/>
  <c r="H33" i="57" s="1"/>
  <c r="L32" i="57"/>
  <c r="J32" i="57"/>
  <c r="H32" i="57"/>
  <c r="N31" i="57"/>
  <c r="L31" i="57"/>
  <c r="J31" i="57"/>
  <c r="H31" i="57"/>
  <c r="E31" i="57"/>
  <c r="L30" i="57"/>
  <c r="J30" i="57"/>
  <c r="H30" i="57"/>
  <c r="L29" i="57"/>
  <c r="J29" i="57"/>
  <c r="H29" i="57" s="1"/>
  <c r="L28" i="57"/>
  <c r="J28" i="57"/>
  <c r="H28" i="57"/>
  <c r="L27" i="57"/>
  <c r="J27" i="57"/>
  <c r="H27" i="57" s="1"/>
  <c r="N26" i="57"/>
  <c r="L26" i="57"/>
  <c r="J26" i="57"/>
  <c r="H26" i="57" s="1"/>
  <c r="E26" i="57"/>
  <c r="L25" i="57"/>
  <c r="J25" i="57"/>
  <c r="H25" i="57" s="1"/>
  <c r="L24" i="57"/>
  <c r="J24" i="57"/>
  <c r="H24" i="57"/>
  <c r="L23" i="57"/>
  <c r="J23" i="57"/>
  <c r="H23" i="57" s="1"/>
  <c r="L22" i="57"/>
  <c r="J22" i="57"/>
  <c r="H22" i="57"/>
  <c r="N21" i="57"/>
  <c r="L21" i="57"/>
  <c r="J21" i="57"/>
  <c r="H21" i="57"/>
  <c r="E21" i="57"/>
  <c r="L20" i="57"/>
  <c r="J20" i="57"/>
  <c r="H20" i="57"/>
  <c r="L19" i="57"/>
  <c r="J19" i="57"/>
  <c r="H19" i="57" s="1"/>
  <c r="L18" i="57"/>
  <c r="J18" i="57"/>
  <c r="H18" i="57"/>
  <c r="L17" i="57"/>
  <c r="J17" i="57"/>
  <c r="H17" i="57" s="1"/>
  <c r="N16" i="57"/>
  <c r="L16" i="57"/>
  <c r="J16" i="57"/>
  <c r="H16" i="57" s="1"/>
  <c r="E16" i="57"/>
  <c r="L15" i="57"/>
  <c r="J15" i="57"/>
  <c r="H15" i="57" s="1"/>
  <c r="L14" i="57"/>
  <c r="J14" i="57"/>
  <c r="H14" i="57"/>
  <c r="L13" i="57"/>
  <c r="J13" i="57"/>
  <c r="H13" i="57" s="1"/>
  <c r="L12" i="57"/>
  <c r="J12" i="57"/>
  <c r="H12" i="57"/>
  <c r="N11" i="57"/>
  <c r="L11" i="57"/>
  <c r="J11" i="57"/>
  <c r="H11" i="57"/>
  <c r="E11" i="57"/>
  <c r="L10" i="57"/>
  <c r="J10" i="57"/>
  <c r="H10" i="57"/>
  <c r="L9" i="57"/>
  <c r="J9" i="57"/>
  <c r="H9" i="57" s="1"/>
  <c r="L8" i="57"/>
  <c r="J8" i="57"/>
  <c r="H8" i="57"/>
  <c r="L7" i="57"/>
  <c r="J7" i="57"/>
  <c r="H7" i="57" s="1"/>
  <c r="N6" i="57"/>
  <c r="N106" i="57" s="1"/>
  <c r="L6" i="57"/>
  <c r="J6" i="57"/>
  <c r="H6" i="57" s="1"/>
  <c r="E6" i="57"/>
  <c r="E106" i="57" s="1"/>
  <c r="L412" i="56"/>
  <c r="J412" i="56"/>
  <c r="H412" i="56"/>
  <c r="L411" i="56"/>
  <c r="J411" i="56"/>
  <c r="H411" i="56"/>
  <c r="L410" i="56"/>
  <c r="J410" i="56"/>
  <c r="H410" i="56" s="1"/>
  <c r="L409" i="56"/>
  <c r="J409" i="56"/>
  <c r="H409" i="56"/>
  <c r="L408" i="56"/>
  <c r="J408" i="56"/>
  <c r="H408" i="56" s="1"/>
  <c r="N407" i="56"/>
  <c r="L407" i="56"/>
  <c r="J407" i="56"/>
  <c r="H407" i="56" s="1"/>
  <c r="E407" i="56"/>
  <c r="L406" i="56"/>
  <c r="J406" i="56"/>
  <c r="H406" i="56" s="1"/>
  <c r="L405" i="56"/>
  <c r="J405" i="56"/>
  <c r="H405" i="56"/>
  <c r="L404" i="56"/>
  <c r="J404" i="56"/>
  <c r="H404" i="56" s="1"/>
  <c r="L403" i="56"/>
  <c r="J403" i="56"/>
  <c r="H403" i="56"/>
  <c r="N402" i="56"/>
  <c r="L402" i="56"/>
  <c r="J402" i="56"/>
  <c r="H402" i="56"/>
  <c r="E402" i="56"/>
  <c r="L401" i="56"/>
  <c r="J401" i="56"/>
  <c r="H401" i="56"/>
  <c r="L400" i="56"/>
  <c r="J400" i="56"/>
  <c r="H400" i="56" s="1"/>
  <c r="L399" i="56"/>
  <c r="J399" i="56"/>
  <c r="H399" i="56"/>
  <c r="L398" i="56"/>
  <c r="J398" i="56"/>
  <c r="H398" i="56" s="1"/>
  <c r="N397" i="56"/>
  <c r="L397" i="56"/>
  <c r="J397" i="56"/>
  <c r="H397" i="56" s="1"/>
  <c r="E397" i="56"/>
  <c r="L396" i="56"/>
  <c r="J396" i="56"/>
  <c r="H396" i="56" s="1"/>
  <c r="L395" i="56"/>
  <c r="J395" i="56"/>
  <c r="H395" i="56"/>
  <c r="L394" i="56"/>
  <c r="J394" i="56"/>
  <c r="H394" i="56" s="1"/>
  <c r="L393" i="56"/>
  <c r="J393" i="56"/>
  <c r="H393" i="56"/>
  <c r="N392" i="56"/>
  <c r="L392" i="56"/>
  <c r="J392" i="56"/>
  <c r="H392" i="56"/>
  <c r="E392" i="56"/>
  <c r="L391" i="56"/>
  <c r="J391" i="56"/>
  <c r="H391" i="56"/>
  <c r="L390" i="56"/>
  <c r="J390" i="56"/>
  <c r="H390" i="56" s="1"/>
  <c r="L389" i="56"/>
  <c r="J389" i="56"/>
  <c r="H389" i="56"/>
  <c r="L388" i="56"/>
  <c r="J388" i="56"/>
  <c r="H388" i="56" s="1"/>
  <c r="N387" i="56"/>
  <c r="L387" i="56"/>
  <c r="J387" i="56"/>
  <c r="H387" i="56" s="1"/>
  <c r="E387" i="56"/>
  <c r="L386" i="56"/>
  <c r="J386" i="56"/>
  <c r="H386" i="56" s="1"/>
  <c r="L385" i="56"/>
  <c r="J385" i="56"/>
  <c r="H385" i="56"/>
  <c r="L384" i="56"/>
  <c r="J384" i="56"/>
  <c r="H384" i="56" s="1"/>
  <c r="L383" i="56"/>
  <c r="J383" i="56"/>
  <c r="H383" i="56"/>
  <c r="N382" i="56"/>
  <c r="L382" i="56"/>
  <c r="J382" i="56"/>
  <c r="H382" i="56"/>
  <c r="E382" i="56"/>
  <c r="L381" i="56"/>
  <c r="J381" i="56"/>
  <c r="H381" i="56"/>
  <c r="L380" i="56"/>
  <c r="J380" i="56"/>
  <c r="H380" i="56" s="1"/>
  <c r="L379" i="56"/>
  <c r="J379" i="56"/>
  <c r="H379" i="56"/>
  <c r="L378" i="56"/>
  <c r="J378" i="56"/>
  <c r="H378" i="56" s="1"/>
  <c r="N377" i="56"/>
  <c r="L377" i="56"/>
  <c r="J377" i="56"/>
  <c r="H377" i="56" s="1"/>
  <c r="E377" i="56"/>
  <c r="L376" i="56"/>
  <c r="J376" i="56"/>
  <c r="H376" i="56" s="1"/>
  <c r="L375" i="56"/>
  <c r="J375" i="56"/>
  <c r="H375" i="56"/>
  <c r="L374" i="56"/>
  <c r="J374" i="56"/>
  <c r="H374" i="56" s="1"/>
  <c r="L373" i="56"/>
  <c r="J373" i="56"/>
  <c r="H373" i="56"/>
  <c r="N372" i="56"/>
  <c r="L372" i="56"/>
  <c r="J372" i="56"/>
  <c r="H372" i="56"/>
  <c r="E372" i="56"/>
  <c r="L371" i="56"/>
  <c r="J371" i="56"/>
  <c r="H371" i="56"/>
  <c r="L370" i="56"/>
  <c r="J370" i="56"/>
  <c r="H370" i="56" s="1"/>
  <c r="L369" i="56"/>
  <c r="J369" i="56"/>
  <c r="H369" i="56"/>
  <c r="L368" i="56"/>
  <c r="J368" i="56"/>
  <c r="H368" i="56" s="1"/>
  <c r="N367" i="56"/>
  <c r="L367" i="56"/>
  <c r="J367" i="56"/>
  <c r="H367" i="56" s="1"/>
  <c r="E367" i="56"/>
  <c r="L366" i="56"/>
  <c r="J366" i="56"/>
  <c r="H366" i="56" s="1"/>
  <c r="L365" i="56"/>
  <c r="J365" i="56"/>
  <c r="H365" i="56"/>
  <c r="L364" i="56"/>
  <c r="J364" i="56"/>
  <c r="H364" i="56" s="1"/>
  <c r="L363" i="56"/>
  <c r="J363" i="56"/>
  <c r="H363" i="56"/>
  <c r="N362" i="56"/>
  <c r="L362" i="56"/>
  <c r="J362" i="56"/>
  <c r="H362" i="56"/>
  <c r="E362" i="56"/>
  <c r="L361" i="56"/>
  <c r="J361" i="56"/>
  <c r="H361" i="56"/>
  <c r="L360" i="56"/>
  <c r="J360" i="56"/>
  <c r="H360" i="56" s="1"/>
  <c r="L359" i="56"/>
  <c r="J359" i="56"/>
  <c r="H359" i="56"/>
  <c r="L358" i="56"/>
  <c r="J358" i="56"/>
  <c r="H358" i="56" s="1"/>
  <c r="N357" i="56"/>
  <c r="L357" i="56"/>
  <c r="J357" i="56"/>
  <c r="H357" i="56" s="1"/>
  <c r="E357" i="56"/>
  <c r="L356" i="56"/>
  <c r="J356" i="56"/>
  <c r="H356" i="56" s="1"/>
  <c r="L355" i="56"/>
  <c r="J355" i="56"/>
  <c r="H355" i="56"/>
  <c r="L354" i="56"/>
  <c r="J354" i="56"/>
  <c r="H354" i="56" s="1"/>
  <c r="L353" i="56"/>
  <c r="J353" i="56"/>
  <c r="H353" i="56"/>
  <c r="N352" i="56"/>
  <c r="L352" i="56"/>
  <c r="J352" i="56"/>
  <c r="H352" i="56"/>
  <c r="E352" i="56"/>
  <c r="L351" i="56"/>
  <c r="J351" i="56"/>
  <c r="H351" i="56"/>
  <c r="L350" i="56"/>
  <c r="J350" i="56"/>
  <c r="H350" i="56" s="1"/>
  <c r="L349" i="56"/>
  <c r="J349" i="56"/>
  <c r="H349" i="56"/>
  <c r="L348" i="56"/>
  <c r="J348" i="56"/>
  <c r="H348" i="56" s="1"/>
  <c r="N347" i="56"/>
  <c r="L347" i="56"/>
  <c r="J347" i="56"/>
  <c r="H347" i="56" s="1"/>
  <c r="E347" i="56"/>
  <c r="L346" i="56"/>
  <c r="J346" i="56"/>
  <c r="H346" i="56" s="1"/>
  <c r="L345" i="56"/>
  <c r="J345" i="56"/>
  <c r="H345" i="56"/>
  <c r="L344" i="56"/>
  <c r="J344" i="56"/>
  <c r="H344" i="56" s="1"/>
  <c r="L343" i="56"/>
  <c r="J343" i="56"/>
  <c r="H343" i="56"/>
  <c r="N342" i="56"/>
  <c r="L342" i="56"/>
  <c r="J342" i="56"/>
  <c r="H342" i="56"/>
  <c r="E342" i="56"/>
  <c r="L341" i="56"/>
  <c r="J341" i="56"/>
  <c r="H341" i="56"/>
  <c r="L340" i="56"/>
  <c r="J340" i="56"/>
  <c r="H340" i="56" s="1"/>
  <c r="L339" i="56"/>
  <c r="J339" i="56"/>
  <c r="H339" i="56"/>
  <c r="L338" i="56"/>
  <c r="J338" i="56"/>
  <c r="H338" i="56" s="1"/>
  <c r="N337" i="56"/>
  <c r="L337" i="56"/>
  <c r="J337" i="56"/>
  <c r="H337" i="56" s="1"/>
  <c r="E337" i="56"/>
  <c r="L336" i="56"/>
  <c r="J336" i="56"/>
  <c r="H336" i="56" s="1"/>
  <c r="L335" i="56"/>
  <c r="J335" i="56"/>
  <c r="H335" i="56"/>
  <c r="L334" i="56"/>
  <c r="J334" i="56"/>
  <c r="H334" i="56" s="1"/>
  <c r="L333" i="56"/>
  <c r="J333" i="56"/>
  <c r="H333" i="56"/>
  <c r="N332" i="56"/>
  <c r="L332" i="56"/>
  <c r="J332" i="56"/>
  <c r="H332" i="56"/>
  <c r="E332" i="56"/>
  <c r="L331" i="56"/>
  <c r="J331" i="56"/>
  <c r="H331" i="56"/>
  <c r="L330" i="56"/>
  <c r="J330" i="56"/>
  <c r="H330" i="56" s="1"/>
  <c r="L329" i="56"/>
  <c r="J329" i="56"/>
  <c r="H329" i="56"/>
  <c r="L328" i="56"/>
  <c r="J328" i="56"/>
  <c r="H328" i="56" s="1"/>
  <c r="N327" i="56"/>
  <c r="L327" i="56"/>
  <c r="J327" i="56"/>
  <c r="H327" i="56" s="1"/>
  <c r="E327" i="56"/>
  <c r="L326" i="56"/>
  <c r="J326" i="56"/>
  <c r="H326" i="56" s="1"/>
  <c r="L325" i="56"/>
  <c r="J325" i="56"/>
  <c r="H325" i="56"/>
  <c r="L324" i="56"/>
  <c r="J324" i="56"/>
  <c r="H324" i="56" s="1"/>
  <c r="L323" i="56"/>
  <c r="J323" i="56"/>
  <c r="H323" i="56"/>
  <c r="N322" i="56"/>
  <c r="L322" i="56"/>
  <c r="J322" i="56"/>
  <c r="H322" i="56"/>
  <c r="E322" i="56"/>
  <c r="L321" i="56"/>
  <c r="J321" i="56"/>
  <c r="H321" i="56"/>
  <c r="L320" i="56"/>
  <c r="J320" i="56"/>
  <c r="H320" i="56" s="1"/>
  <c r="L319" i="56"/>
  <c r="J319" i="56"/>
  <c r="H319" i="56"/>
  <c r="L318" i="56"/>
  <c r="J318" i="56"/>
  <c r="H318" i="56" s="1"/>
  <c r="N317" i="56"/>
  <c r="L317" i="56"/>
  <c r="J317" i="56"/>
  <c r="H317" i="56" s="1"/>
  <c r="E317" i="56"/>
  <c r="L316" i="56"/>
  <c r="J316" i="56"/>
  <c r="H316" i="56" s="1"/>
  <c r="L315" i="56"/>
  <c r="J315" i="56"/>
  <c r="H315" i="56"/>
  <c r="L314" i="56"/>
  <c r="J314" i="56"/>
  <c r="H314" i="56" s="1"/>
  <c r="L313" i="56"/>
  <c r="J313" i="56"/>
  <c r="H313" i="56" s="1"/>
  <c r="N312" i="56"/>
  <c r="N412" i="56" s="1"/>
  <c r="L312" i="56"/>
  <c r="J312" i="56"/>
  <c r="H312" i="56" s="1"/>
  <c r="E312" i="56"/>
  <c r="E412" i="56" s="1"/>
  <c r="L310" i="56"/>
  <c r="J310" i="56"/>
  <c r="H310" i="56"/>
  <c r="L309" i="56"/>
  <c r="J309" i="56"/>
  <c r="H309" i="56"/>
  <c r="L308" i="56"/>
  <c r="J308" i="56"/>
  <c r="H308" i="56" s="1"/>
  <c r="L307" i="56"/>
  <c r="J307" i="56"/>
  <c r="H307" i="56"/>
  <c r="L306" i="56"/>
  <c r="J306" i="56"/>
  <c r="H306" i="56" s="1"/>
  <c r="N305" i="56"/>
  <c r="L305" i="56"/>
  <c r="J305" i="56"/>
  <c r="H305" i="56" s="1"/>
  <c r="E305" i="56"/>
  <c r="L304" i="56"/>
  <c r="J304" i="56"/>
  <c r="H304" i="56" s="1"/>
  <c r="L303" i="56"/>
  <c r="J303" i="56"/>
  <c r="H303" i="56"/>
  <c r="L302" i="56"/>
  <c r="J302" i="56"/>
  <c r="H302" i="56" s="1"/>
  <c r="L301" i="56"/>
  <c r="J301" i="56"/>
  <c r="H301" i="56"/>
  <c r="N300" i="56"/>
  <c r="L300" i="56"/>
  <c r="J300" i="56"/>
  <c r="H300" i="56"/>
  <c r="E300" i="56"/>
  <c r="L299" i="56"/>
  <c r="J299" i="56"/>
  <c r="H299" i="56"/>
  <c r="L298" i="56"/>
  <c r="J298" i="56"/>
  <c r="H298" i="56" s="1"/>
  <c r="L297" i="56"/>
  <c r="J297" i="56"/>
  <c r="H297" i="56"/>
  <c r="L296" i="56"/>
  <c r="J296" i="56"/>
  <c r="H296" i="56" s="1"/>
  <c r="N295" i="56"/>
  <c r="L295" i="56"/>
  <c r="J295" i="56"/>
  <c r="H295" i="56" s="1"/>
  <c r="E295" i="56"/>
  <c r="L294" i="56"/>
  <c r="J294" i="56"/>
  <c r="H294" i="56" s="1"/>
  <c r="L293" i="56"/>
  <c r="J293" i="56"/>
  <c r="H293" i="56"/>
  <c r="L292" i="56"/>
  <c r="J292" i="56"/>
  <c r="H292" i="56" s="1"/>
  <c r="L291" i="56"/>
  <c r="J291" i="56"/>
  <c r="H291" i="56"/>
  <c r="N290" i="56"/>
  <c r="L290" i="56"/>
  <c r="J290" i="56"/>
  <c r="H290" i="56"/>
  <c r="E290" i="56"/>
  <c r="L289" i="56"/>
  <c r="J289" i="56"/>
  <c r="H289" i="56"/>
  <c r="L288" i="56"/>
  <c r="J288" i="56"/>
  <c r="H288" i="56" s="1"/>
  <c r="L287" i="56"/>
  <c r="J287" i="56"/>
  <c r="H287" i="56"/>
  <c r="L286" i="56"/>
  <c r="J286" i="56"/>
  <c r="H286" i="56" s="1"/>
  <c r="N285" i="56"/>
  <c r="L285" i="56"/>
  <c r="J285" i="56"/>
  <c r="H285" i="56" s="1"/>
  <c r="E285" i="56"/>
  <c r="L284" i="56"/>
  <c r="J284" i="56"/>
  <c r="H284" i="56" s="1"/>
  <c r="L283" i="56"/>
  <c r="J283" i="56"/>
  <c r="H283" i="56"/>
  <c r="L282" i="56"/>
  <c r="J282" i="56"/>
  <c r="H282" i="56" s="1"/>
  <c r="L281" i="56"/>
  <c r="J281" i="56"/>
  <c r="H281" i="56"/>
  <c r="N280" i="56"/>
  <c r="L280" i="56"/>
  <c r="J280" i="56"/>
  <c r="H280" i="56"/>
  <c r="E280" i="56"/>
  <c r="L279" i="56"/>
  <c r="J279" i="56"/>
  <c r="H279" i="56"/>
  <c r="L278" i="56"/>
  <c r="J278" i="56"/>
  <c r="H278" i="56" s="1"/>
  <c r="L277" i="56"/>
  <c r="J277" i="56"/>
  <c r="H277" i="56"/>
  <c r="L276" i="56"/>
  <c r="J276" i="56"/>
  <c r="H276" i="56" s="1"/>
  <c r="N275" i="56"/>
  <c r="L275" i="56"/>
  <c r="J275" i="56"/>
  <c r="H275" i="56" s="1"/>
  <c r="E275" i="56"/>
  <c r="L274" i="56"/>
  <c r="J274" i="56"/>
  <c r="H274" i="56" s="1"/>
  <c r="L273" i="56"/>
  <c r="J273" i="56"/>
  <c r="H273" i="56"/>
  <c r="L272" i="56"/>
  <c r="J272" i="56"/>
  <c r="H272" i="56" s="1"/>
  <c r="L271" i="56"/>
  <c r="J271" i="56"/>
  <c r="H271" i="56"/>
  <c r="N270" i="56"/>
  <c r="L270" i="56"/>
  <c r="J270" i="56"/>
  <c r="H270" i="56"/>
  <c r="E270" i="56"/>
  <c r="L269" i="56"/>
  <c r="J269" i="56"/>
  <c r="H269" i="56"/>
  <c r="L268" i="56"/>
  <c r="J268" i="56"/>
  <c r="H268" i="56" s="1"/>
  <c r="L267" i="56"/>
  <c r="J267" i="56"/>
  <c r="H267" i="56"/>
  <c r="L266" i="56"/>
  <c r="J266" i="56"/>
  <c r="H266" i="56" s="1"/>
  <c r="N265" i="56"/>
  <c r="L265" i="56"/>
  <c r="J265" i="56"/>
  <c r="H265" i="56" s="1"/>
  <c r="E265" i="56"/>
  <c r="L264" i="56"/>
  <c r="J264" i="56"/>
  <c r="H264" i="56" s="1"/>
  <c r="L263" i="56"/>
  <c r="J263" i="56"/>
  <c r="H263" i="56"/>
  <c r="L262" i="56"/>
  <c r="J262" i="56"/>
  <c r="H262" i="56" s="1"/>
  <c r="L261" i="56"/>
  <c r="J261" i="56"/>
  <c r="H261" i="56"/>
  <c r="N260" i="56"/>
  <c r="L260" i="56"/>
  <c r="J260" i="56"/>
  <c r="H260" i="56"/>
  <c r="E260" i="56"/>
  <c r="L259" i="56"/>
  <c r="J259" i="56"/>
  <c r="H259" i="56"/>
  <c r="L258" i="56"/>
  <c r="J258" i="56"/>
  <c r="H258" i="56" s="1"/>
  <c r="L257" i="56"/>
  <c r="J257" i="56"/>
  <c r="H257" i="56"/>
  <c r="L256" i="56"/>
  <c r="J256" i="56"/>
  <c r="H256" i="56" s="1"/>
  <c r="N255" i="56"/>
  <c r="L255" i="56"/>
  <c r="J255" i="56"/>
  <c r="H255" i="56" s="1"/>
  <c r="E255" i="56"/>
  <c r="L254" i="56"/>
  <c r="J254" i="56"/>
  <c r="H254" i="56" s="1"/>
  <c r="L253" i="56"/>
  <c r="J253" i="56"/>
  <c r="H253" i="56"/>
  <c r="L252" i="56"/>
  <c r="J252" i="56"/>
  <c r="H252" i="56" s="1"/>
  <c r="L251" i="56"/>
  <c r="J251" i="56"/>
  <c r="H251" i="56"/>
  <c r="N250" i="56"/>
  <c r="L250" i="56"/>
  <c r="J250" i="56"/>
  <c r="H250" i="56"/>
  <c r="E250" i="56"/>
  <c r="L249" i="56"/>
  <c r="J249" i="56"/>
  <c r="H249" i="56"/>
  <c r="L248" i="56"/>
  <c r="J248" i="56"/>
  <c r="H248" i="56" s="1"/>
  <c r="L247" i="56"/>
  <c r="J247" i="56"/>
  <c r="H247" i="56"/>
  <c r="L246" i="56"/>
  <c r="J246" i="56"/>
  <c r="H246" i="56" s="1"/>
  <c r="N245" i="56"/>
  <c r="L245" i="56"/>
  <c r="J245" i="56"/>
  <c r="H245" i="56" s="1"/>
  <c r="E245" i="56"/>
  <c r="L244" i="56"/>
  <c r="J244" i="56"/>
  <c r="H244" i="56" s="1"/>
  <c r="L243" i="56"/>
  <c r="J243" i="56"/>
  <c r="H243" i="56"/>
  <c r="L242" i="56"/>
  <c r="J242" i="56"/>
  <c r="H242" i="56" s="1"/>
  <c r="L241" i="56"/>
  <c r="J241" i="56"/>
  <c r="H241" i="56"/>
  <c r="N240" i="56"/>
  <c r="L240" i="56"/>
  <c r="J240" i="56"/>
  <c r="H240" i="56"/>
  <c r="E240" i="56"/>
  <c r="L239" i="56"/>
  <c r="J239" i="56"/>
  <c r="H239" i="56"/>
  <c r="L238" i="56"/>
  <c r="J238" i="56"/>
  <c r="H238" i="56" s="1"/>
  <c r="L237" i="56"/>
  <c r="J237" i="56"/>
  <c r="H237" i="56"/>
  <c r="L236" i="56"/>
  <c r="J236" i="56"/>
  <c r="H236" i="56" s="1"/>
  <c r="N235" i="56"/>
  <c r="L235" i="56"/>
  <c r="J235" i="56"/>
  <c r="H235" i="56" s="1"/>
  <c r="E235" i="56"/>
  <c r="L234" i="56"/>
  <c r="J234" i="56"/>
  <c r="H234" i="56" s="1"/>
  <c r="L233" i="56"/>
  <c r="J233" i="56"/>
  <c r="H233" i="56"/>
  <c r="L232" i="56"/>
  <c r="J232" i="56"/>
  <c r="H232" i="56" s="1"/>
  <c r="L231" i="56"/>
  <c r="J231" i="56"/>
  <c r="H231" i="56"/>
  <c r="N230" i="56"/>
  <c r="L230" i="56"/>
  <c r="J230" i="56"/>
  <c r="H230" i="56"/>
  <c r="E230" i="56"/>
  <c r="L229" i="56"/>
  <c r="J229" i="56"/>
  <c r="H229" i="56"/>
  <c r="L228" i="56"/>
  <c r="J228" i="56"/>
  <c r="H228" i="56" s="1"/>
  <c r="L227" i="56"/>
  <c r="J227" i="56"/>
  <c r="H227" i="56"/>
  <c r="L226" i="56"/>
  <c r="J226" i="56"/>
  <c r="H226" i="56" s="1"/>
  <c r="N225" i="56"/>
  <c r="L225" i="56"/>
  <c r="J225" i="56"/>
  <c r="H225" i="56" s="1"/>
  <c r="E225" i="56"/>
  <c r="L224" i="56"/>
  <c r="J224" i="56"/>
  <c r="H224" i="56" s="1"/>
  <c r="L223" i="56"/>
  <c r="J223" i="56"/>
  <c r="H223" i="56"/>
  <c r="L222" i="56"/>
  <c r="J222" i="56"/>
  <c r="H222" i="56" s="1"/>
  <c r="L221" i="56"/>
  <c r="J221" i="56"/>
  <c r="H221" i="56"/>
  <c r="N220" i="56"/>
  <c r="L220" i="56"/>
  <c r="J220" i="56"/>
  <c r="H220" i="56"/>
  <c r="E220" i="56"/>
  <c r="L219" i="56"/>
  <c r="J219" i="56"/>
  <c r="H219" i="56"/>
  <c r="L218" i="56"/>
  <c r="J218" i="56"/>
  <c r="H218" i="56" s="1"/>
  <c r="L217" i="56"/>
  <c r="J217" i="56"/>
  <c r="H217" i="56"/>
  <c r="L216" i="56"/>
  <c r="J216" i="56"/>
  <c r="H216" i="56" s="1"/>
  <c r="N215" i="56"/>
  <c r="L215" i="56"/>
  <c r="J215" i="56"/>
  <c r="H215" i="56" s="1"/>
  <c r="E215" i="56"/>
  <c r="L214" i="56"/>
  <c r="J214" i="56"/>
  <c r="H214" i="56" s="1"/>
  <c r="L213" i="56"/>
  <c r="J213" i="56"/>
  <c r="H213" i="56"/>
  <c r="L212" i="56"/>
  <c r="J212" i="56"/>
  <c r="H212" i="56" s="1"/>
  <c r="L211" i="56"/>
  <c r="J211" i="56"/>
  <c r="H211" i="56"/>
  <c r="N210" i="56"/>
  <c r="N310" i="56" s="1"/>
  <c r="L210" i="56"/>
  <c r="J210" i="56"/>
  <c r="H210" i="56"/>
  <c r="E210" i="56"/>
  <c r="E310" i="56" s="1"/>
  <c r="L208" i="56"/>
  <c r="J208" i="56"/>
  <c r="H208" i="56"/>
  <c r="L207" i="56"/>
  <c r="J207" i="56"/>
  <c r="H207" i="56" s="1"/>
  <c r="L206" i="56"/>
  <c r="J206" i="56"/>
  <c r="H206" i="56"/>
  <c r="L205" i="56"/>
  <c r="J205" i="56"/>
  <c r="H205" i="56" s="1"/>
  <c r="L204" i="56"/>
  <c r="J204" i="56"/>
  <c r="H204" i="56"/>
  <c r="N203" i="56"/>
  <c r="L203" i="56"/>
  <c r="J203" i="56"/>
  <c r="H203" i="56"/>
  <c r="E203" i="56"/>
  <c r="L202" i="56"/>
  <c r="J202" i="56"/>
  <c r="H202" i="56"/>
  <c r="L201" i="56"/>
  <c r="J201" i="56"/>
  <c r="H201" i="56" s="1"/>
  <c r="L200" i="56"/>
  <c r="J200" i="56"/>
  <c r="H200" i="56"/>
  <c r="L199" i="56"/>
  <c r="J199" i="56"/>
  <c r="H199" i="56" s="1"/>
  <c r="N198" i="56"/>
  <c r="L198" i="56"/>
  <c r="J198" i="56"/>
  <c r="H198" i="56" s="1"/>
  <c r="E198" i="56"/>
  <c r="L197" i="56"/>
  <c r="J197" i="56"/>
  <c r="H197" i="56" s="1"/>
  <c r="L196" i="56"/>
  <c r="J196" i="56"/>
  <c r="H196" i="56"/>
  <c r="L195" i="56"/>
  <c r="J195" i="56"/>
  <c r="H195" i="56" s="1"/>
  <c r="L194" i="56"/>
  <c r="J194" i="56"/>
  <c r="H194" i="56"/>
  <c r="N193" i="56"/>
  <c r="L193" i="56"/>
  <c r="J193" i="56"/>
  <c r="H193" i="56"/>
  <c r="E193" i="56"/>
  <c r="L192" i="56"/>
  <c r="J192" i="56"/>
  <c r="H192" i="56"/>
  <c r="L191" i="56"/>
  <c r="J191" i="56"/>
  <c r="H191" i="56" s="1"/>
  <c r="L190" i="56"/>
  <c r="J190" i="56"/>
  <c r="H190" i="56"/>
  <c r="L189" i="56"/>
  <c r="J189" i="56"/>
  <c r="H189" i="56" s="1"/>
  <c r="N188" i="56"/>
  <c r="L188" i="56"/>
  <c r="J188" i="56"/>
  <c r="H188" i="56" s="1"/>
  <c r="E188" i="56"/>
  <c r="L187" i="56"/>
  <c r="J187" i="56"/>
  <c r="H187" i="56" s="1"/>
  <c r="L186" i="56"/>
  <c r="J186" i="56"/>
  <c r="H186" i="56"/>
  <c r="L185" i="56"/>
  <c r="J185" i="56"/>
  <c r="H185" i="56" s="1"/>
  <c r="L184" i="56"/>
  <c r="J184" i="56"/>
  <c r="H184" i="56"/>
  <c r="N183" i="56"/>
  <c r="L183" i="56"/>
  <c r="J183" i="56"/>
  <c r="H183" i="56"/>
  <c r="E183" i="56"/>
  <c r="L182" i="56"/>
  <c r="J182" i="56"/>
  <c r="H182" i="56"/>
  <c r="L181" i="56"/>
  <c r="J181" i="56"/>
  <c r="H181" i="56" s="1"/>
  <c r="L180" i="56"/>
  <c r="J180" i="56"/>
  <c r="H180" i="56"/>
  <c r="L179" i="56"/>
  <c r="J179" i="56"/>
  <c r="H179" i="56" s="1"/>
  <c r="N178" i="56"/>
  <c r="L178" i="56"/>
  <c r="J178" i="56"/>
  <c r="H178" i="56" s="1"/>
  <c r="E178" i="56"/>
  <c r="L177" i="56"/>
  <c r="J177" i="56"/>
  <c r="H177" i="56" s="1"/>
  <c r="L176" i="56"/>
  <c r="J176" i="56"/>
  <c r="H176" i="56"/>
  <c r="L175" i="56"/>
  <c r="J175" i="56"/>
  <c r="H175" i="56" s="1"/>
  <c r="L174" i="56"/>
  <c r="J174" i="56"/>
  <c r="H174" i="56"/>
  <c r="N173" i="56"/>
  <c r="L173" i="56"/>
  <c r="J173" i="56"/>
  <c r="H173" i="56"/>
  <c r="E173" i="56"/>
  <c r="L172" i="56"/>
  <c r="J172" i="56"/>
  <c r="H172" i="56"/>
  <c r="L171" i="56"/>
  <c r="J171" i="56"/>
  <c r="H171" i="56" s="1"/>
  <c r="L170" i="56"/>
  <c r="J170" i="56"/>
  <c r="H170" i="56"/>
  <c r="L169" i="56"/>
  <c r="J169" i="56"/>
  <c r="H169" i="56" s="1"/>
  <c r="N168" i="56"/>
  <c r="L168" i="56"/>
  <c r="J168" i="56"/>
  <c r="H168" i="56" s="1"/>
  <c r="E168" i="56"/>
  <c r="L167" i="56"/>
  <c r="J167" i="56"/>
  <c r="H167" i="56" s="1"/>
  <c r="L166" i="56"/>
  <c r="J166" i="56"/>
  <c r="H166" i="56"/>
  <c r="L165" i="56"/>
  <c r="J165" i="56"/>
  <c r="H165" i="56" s="1"/>
  <c r="L164" i="56"/>
  <c r="J164" i="56"/>
  <c r="H164" i="56"/>
  <c r="N163" i="56"/>
  <c r="L163" i="56"/>
  <c r="J163" i="56"/>
  <c r="H163" i="56"/>
  <c r="E163" i="56"/>
  <c r="L162" i="56"/>
  <c r="J162" i="56"/>
  <c r="H162" i="56"/>
  <c r="L161" i="56"/>
  <c r="J161" i="56"/>
  <c r="H161" i="56" s="1"/>
  <c r="L160" i="56"/>
  <c r="J160" i="56"/>
  <c r="H160" i="56"/>
  <c r="L159" i="56"/>
  <c r="J159" i="56"/>
  <c r="H159" i="56" s="1"/>
  <c r="N158" i="56"/>
  <c r="L158" i="56"/>
  <c r="J158" i="56"/>
  <c r="H158" i="56" s="1"/>
  <c r="E158" i="56"/>
  <c r="L157" i="56"/>
  <c r="J157" i="56"/>
  <c r="H157" i="56" s="1"/>
  <c r="L156" i="56"/>
  <c r="J156" i="56"/>
  <c r="H156" i="56"/>
  <c r="L155" i="56"/>
  <c r="J155" i="56"/>
  <c r="H155" i="56" s="1"/>
  <c r="L154" i="56"/>
  <c r="J154" i="56"/>
  <c r="H154" i="56"/>
  <c r="N153" i="56"/>
  <c r="L153" i="56"/>
  <c r="J153" i="56"/>
  <c r="H153" i="56"/>
  <c r="E153" i="56"/>
  <c r="L152" i="56"/>
  <c r="J152" i="56"/>
  <c r="H152" i="56"/>
  <c r="L151" i="56"/>
  <c r="J151" i="56"/>
  <c r="H151" i="56" s="1"/>
  <c r="L150" i="56"/>
  <c r="J150" i="56"/>
  <c r="H150" i="56"/>
  <c r="L149" i="56"/>
  <c r="J149" i="56"/>
  <c r="H149" i="56" s="1"/>
  <c r="N148" i="56"/>
  <c r="L148" i="56"/>
  <c r="J148" i="56"/>
  <c r="H148" i="56" s="1"/>
  <c r="E148" i="56"/>
  <c r="L147" i="56"/>
  <c r="J147" i="56"/>
  <c r="H147" i="56" s="1"/>
  <c r="L146" i="56"/>
  <c r="J146" i="56"/>
  <c r="H146" i="56"/>
  <c r="L145" i="56"/>
  <c r="J145" i="56"/>
  <c r="H145" i="56" s="1"/>
  <c r="L144" i="56"/>
  <c r="J144" i="56"/>
  <c r="H144" i="56"/>
  <c r="N143" i="56"/>
  <c r="L143" i="56"/>
  <c r="J143" i="56"/>
  <c r="H143" i="56"/>
  <c r="E143" i="56"/>
  <c r="L142" i="56"/>
  <c r="J142" i="56"/>
  <c r="H142" i="56"/>
  <c r="L141" i="56"/>
  <c r="J141" i="56"/>
  <c r="H141" i="56" s="1"/>
  <c r="L140" i="56"/>
  <c r="J140" i="56"/>
  <c r="H140" i="56"/>
  <c r="L139" i="56"/>
  <c r="J139" i="56"/>
  <c r="H139" i="56" s="1"/>
  <c r="N138" i="56"/>
  <c r="L138" i="56"/>
  <c r="J138" i="56"/>
  <c r="H138" i="56" s="1"/>
  <c r="E138" i="56"/>
  <c r="L137" i="56"/>
  <c r="J137" i="56"/>
  <c r="H137" i="56" s="1"/>
  <c r="L136" i="56"/>
  <c r="J136" i="56"/>
  <c r="H136" i="56"/>
  <c r="L135" i="56"/>
  <c r="J135" i="56"/>
  <c r="H135" i="56" s="1"/>
  <c r="L134" i="56"/>
  <c r="J134" i="56"/>
  <c r="H134" i="56"/>
  <c r="N133" i="56"/>
  <c r="L133" i="56"/>
  <c r="J133" i="56"/>
  <c r="H133" i="56"/>
  <c r="E133" i="56"/>
  <c r="L132" i="56"/>
  <c r="J132" i="56"/>
  <c r="H132" i="56"/>
  <c r="L131" i="56"/>
  <c r="J131" i="56"/>
  <c r="H131" i="56" s="1"/>
  <c r="L130" i="56"/>
  <c r="J130" i="56"/>
  <c r="H130" i="56"/>
  <c r="L129" i="56"/>
  <c r="J129" i="56"/>
  <c r="H129" i="56" s="1"/>
  <c r="N128" i="56"/>
  <c r="L128" i="56"/>
  <c r="J128" i="56"/>
  <c r="H128" i="56" s="1"/>
  <c r="E128" i="56"/>
  <c r="L127" i="56"/>
  <c r="J127" i="56"/>
  <c r="H127" i="56" s="1"/>
  <c r="L126" i="56"/>
  <c r="J126" i="56"/>
  <c r="H126" i="56"/>
  <c r="L125" i="56"/>
  <c r="J125" i="56"/>
  <c r="H125" i="56" s="1"/>
  <c r="L124" i="56"/>
  <c r="J124" i="56"/>
  <c r="H124" i="56"/>
  <c r="N123" i="56"/>
  <c r="L123" i="56"/>
  <c r="J123" i="56"/>
  <c r="H123" i="56"/>
  <c r="E123" i="56"/>
  <c r="L122" i="56"/>
  <c r="J122" i="56"/>
  <c r="H122" i="56"/>
  <c r="L121" i="56"/>
  <c r="J121" i="56"/>
  <c r="H121" i="56" s="1"/>
  <c r="L120" i="56"/>
  <c r="J120" i="56"/>
  <c r="H120" i="56"/>
  <c r="L119" i="56"/>
  <c r="J119" i="56"/>
  <c r="H119" i="56" s="1"/>
  <c r="N118" i="56"/>
  <c r="L118" i="56"/>
  <c r="J118" i="56"/>
  <c r="H118" i="56" s="1"/>
  <c r="E118" i="56"/>
  <c r="L117" i="56"/>
  <c r="J117" i="56"/>
  <c r="H117" i="56" s="1"/>
  <c r="L116" i="56"/>
  <c r="J116" i="56"/>
  <c r="H116" i="56"/>
  <c r="L115" i="56"/>
  <c r="J115" i="56"/>
  <c r="H115" i="56" s="1"/>
  <c r="L114" i="56"/>
  <c r="J114" i="56"/>
  <c r="H114" i="56"/>
  <c r="N113" i="56"/>
  <c r="L113" i="56"/>
  <c r="J113" i="56"/>
  <c r="H113" i="56"/>
  <c r="E113" i="56"/>
  <c r="L112" i="56"/>
  <c r="J112" i="56"/>
  <c r="H112" i="56"/>
  <c r="L111" i="56"/>
  <c r="J111" i="56"/>
  <c r="H111" i="56" s="1"/>
  <c r="L110" i="56"/>
  <c r="J110" i="56"/>
  <c r="H110" i="56"/>
  <c r="L109" i="56"/>
  <c r="J109" i="56"/>
  <c r="H109" i="56" s="1"/>
  <c r="N108" i="56"/>
  <c r="N208" i="56" s="1"/>
  <c r="L108" i="56"/>
  <c r="J108" i="56"/>
  <c r="H108" i="56" s="1"/>
  <c r="E108" i="56"/>
  <c r="E208" i="56" s="1"/>
  <c r="L106" i="56"/>
  <c r="J106" i="56"/>
  <c r="H106" i="56"/>
  <c r="L105" i="56"/>
  <c r="J105" i="56"/>
  <c r="H105" i="56"/>
  <c r="L104" i="56"/>
  <c r="J104" i="56"/>
  <c r="H104" i="56" s="1"/>
  <c r="L103" i="56"/>
  <c r="J103" i="56"/>
  <c r="H103" i="56"/>
  <c r="L102" i="56"/>
  <c r="J102" i="56"/>
  <c r="H102" i="56" s="1"/>
  <c r="N101" i="56"/>
  <c r="L101" i="56"/>
  <c r="J101" i="56"/>
  <c r="H101" i="56" s="1"/>
  <c r="E101" i="56"/>
  <c r="L100" i="56"/>
  <c r="J100" i="56"/>
  <c r="H100" i="56" s="1"/>
  <c r="L99" i="56"/>
  <c r="J99" i="56"/>
  <c r="H99" i="56"/>
  <c r="L98" i="56"/>
  <c r="J98" i="56"/>
  <c r="H98" i="56" s="1"/>
  <c r="L97" i="56"/>
  <c r="J97" i="56"/>
  <c r="H97" i="56"/>
  <c r="N96" i="56"/>
  <c r="L96" i="56"/>
  <c r="J96" i="56"/>
  <c r="H96" i="56"/>
  <c r="E96" i="56"/>
  <c r="L95" i="56"/>
  <c r="J95" i="56"/>
  <c r="H95" i="56"/>
  <c r="L94" i="56"/>
  <c r="J94" i="56"/>
  <c r="H94" i="56" s="1"/>
  <c r="L93" i="56"/>
  <c r="J93" i="56"/>
  <c r="H93" i="56"/>
  <c r="L92" i="56"/>
  <c r="J92" i="56"/>
  <c r="H92" i="56" s="1"/>
  <c r="N91" i="56"/>
  <c r="L91" i="56"/>
  <c r="J91" i="56"/>
  <c r="H91" i="56" s="1"/>
  <c r="E91" i="56"/>
  <c r="L90" i="56"/>
  <c r="J90" i="56"/>
  <c r="H90" i="56" s="1"/>
  <c r="L89" i="56"/>
  <c r="J89" i="56"/>
  <c r="H89" i="56"/>
  <c r="L88" i="56"/>
  <c r="J88" i="56"/>
  <c r="H88" i="56" s="1"/>
  <c r="L87" i="56"/>
  <c r="J87" i="56"/>
  <c r="H87" i="56"/>
  <c r="N86" i="56"/>
  <c r="L86" i="56"/>
  <c r="J86" i="56"/>
  <c r="H86" i="56"/>
  <c r="E86" i="56"/>
  <c r="L85" i="56"/>
  <c r="J85" i="56"/>
  <c r="H85" i="56"/>
  <c r="L84" i="56"/>
  <c r="J84" i="56"/>
  <c r="H84" i="56" s="1"/>
  <c r="L83" i="56"/>
  <c r="J83" i="56"/>
  <c r="H83" i="56"/>
  <c r="L82" i="56"/>
  <c r="J82" i="56"/>
  <c r="H82" i="56" s="1"/>
  <c r="N81" i="56"/>
  <c r="L81" i="56"/>
  <c r="J81" i="56"/>
  <c r="H81" i="56" s="1"/>
  <c r="E81" i="56"/>
  <c r="L80" i="56"/>
  <c r="J80" i="56"/>
  <c r="H80" i="56" s="1"/>
  <c r="L79" i="56"/>
  <c r="J79" i="56"/>
  <c r="H79" i="56"/>
  <c r="L78" i="56"/>
  <c r="J78" i="56"/>
  <c r="H78" i="56" s="1"/>
  <c r="L77" i="56"/>
  <c r="J77" i="56"/>
  <c r="H77" i="56"/>
  <c r="N76" i="56"/>
  <c r="L76" i="56"/>
  <c r="J76" i="56"/>
  <c r="H76" i="56"/>
  <c r="E76" i="56"/>
  <c r="L75" i="56"/>
  <c r="J75" i="56"/>
  <c r="H75" i="56"/>
  <c r="L74" i="56"/>
  <c r="J74" i="56"/>
  <c r="H74" i="56" s="1"/>
  <c r="L73" i="56"/>
  <c r="J73" i="56"/>
  <c r="H73" i="56"/>
  <c r="L72" i="56"/>
  <c r="J72" i="56"/>
  <c r="H72" i="56" s="1"/>
  <c r="N71" i="56"/>
  <c r="L71" i="56"/>
  <c r="J71" i="56"/>
  <c r="H71" i="56" s="1"/>
  <c r="E71" i="56"/>
  <c r="L70" i="56"/>
  <c r="J70" i="56"/>
  <c r="H70" i="56" s="1"/>
  <c r="L69" i="56"/>
  <c r="J69" i="56"/>
  <c r="H69" i="56"/>
  <c r="L68" i="56"/>
  <c r="J68" i="56"/>
  <c r="H68" i="56" s="1"/>
  <c r="L67" i="56"/>
  <c r="J67" i="56"/>
  <c r="H67" i="56"/>
  <c r="N66" i="56"/>
  <c r="L66" i="56"/>
  <c r="J66" i="56"/>
  <c r="H66" i="56"/>
  <c r="E66" i="56"/>
  <c r="L65" i="56"/>
  <c r="J65" i="56"/>
  <c r="H65" i="56"/>
  <c r="L64" i="56"/>
  <c r="J64" i="56"/>
  <c r="H64" i="56" s="1"/>
  <c r="L63" i="56"/>
  <c r="J63" i="56"/>
  <c r="H63" i="56"/>
  <c r="L62" i="56"/>
  <c r="J62" i="56"/>
  <c r="H62" i="56" s="1"/>
  <c r="N61" i="56"/>
  <c r="L61" i="56"/>
  <c r="J61" i="56"/>
  <c r="H61" i="56" s="1"/>
  <c r="E61" i="56"/>
  <c r="L60" i="56"/>
  <c r="J60" i="56"/>
  <c r="H60" i="56" s="1"/>
  <c r="L59" i="56"/>
  <c r="J59" i="56"/>
  <c r="H59" i="56"/>
  <c r="L58" i="56"/>
  <c r="J58" i="56"/>
  <c r="H58" i="56" s="1"/>
  <c r="L57" i="56"/>
  <c r="J57" i="56"/>
  <c r="H57" i="56"/>
  <c r="N56" i="56"/>
  <c r="L56" i="56"/>
  <c r="J56" i="56"/>
  <c r="H56" i="56"/>
  <c r="E56" i="56"/>
  <c r="L55" i="56"/>
  <c r="J55" i="56"/>
  <c r="H55" i="56"/>
  <c r="L54" i="56"/>
  <c r="J54" i="56"/>
  <c r="H54" i="56" s="1"/>
  <c r="L53" i="56"/>
  <c r="J53" i="56"/>
  <c r="H53" i="56"/>
  <c r="L52" i="56"/>
  <c r="J52" i="56"/>
  <c r="H52" i="56" s="1"/>
  <c r="N51" i="56"/>
  <c r="L51" i="56"/>
  <c r="J51" i="56"/>
  <c r="H51" i="56" s="1"/>
  <c r="E51" i="56"/>
  <c r="L50" i="56"/>
  <c r="J50" i="56"/>
  <c r="H50" i="56" s="1"/>
  <c r="L49" i="56"/>
  <c r="J49" i="56"/>
  <c r="H49" i="56"/>
  <c r="L48" i="56"/>
  <c r="J48" i="56"/>
  <c r="H48" i="56" s="1"/>
  <c r="L47" i="56"/>
  <c r="J47" i="56"/>
  <c r="H47" i="56"/>
  <c r="N46" i="56"/>
  <c r="L46" i="56"/>
  <c r="J46" i="56"/>
  <c r="H46" i="56"/>
  <c r="E46" i="56"/>
  <c r="L45" i="56"/>
  <c r="J45" i="56"/>
  <c r="H45" i="56"/>
  <c r="L44" i="56"/>
  <c r="J44" i="56"/>
  <c r="H44" i="56" s="1"/>
  <c r="L43" i="56"/>
  <c r="J43" i="56"/>
  <c r="H43" i="56"/>
  <c r="L42" i="56"/>
  <c r="J42" i="56"/>
  <c r="H42" i="56" s="1"/>
  <c r="N41" i="56"/>
  <c r="L41" i="56"/>
  <c r="J41" i="56"/>
  <c r="H41" i="56" s="1"/>
  <c r="E41" i="56"/>
  <c r="L40" i="56"/>
  <c r="J40" i="56"/>
  <c r="H40" i="56" s="1"/>
  <c r="L39" i="56"/>
  <c r="J39" i="56"/>
  <c r="H39" i="56"/>
  <c r="L38" i="56"/>
  <c r="J38" i="56"/>
  <c r="H38" i="56" s="1"/>
  <c r="L37" i="56"/>
  <c r="J37" i="56"/>
  <c r="H37" i="56"/>
  <c r="N36" i="56"/>
  <c r="L36" i="56"/>
  <c r="J36" i="56"/>
  <c r="H36" i="56"/>
  <c r="E36" i="56"/>
  <c r="L35" i="56"/>
  <c r="J35" i="56"/>
  <c r="H35" i="56"/>
  <c r="L34" i="56"/>
  <c r="J34" i="56"/>
  <c r="H34" i="56" s="1"/>
  <c r="L33" i="56"/>
  <c r="J33" i="56"/>
  <c r="H33" i="56"/>
  <c r="L32" i="56"/>
  <c r="J32" i="56"/>
  <c r="H32" i="56" s="1"/>
  <c r="N31" i="56"/>
  <c r="L31" i="56"/>
  <c r="J31" i="56"/>
  <c r="H31" i="56" s="1"/>
  <c r="E31" i="56"/>
  <c r="L30" i="56"/>
  <c r="J30" i="56"/>
  <c r="H30" i="56" s="1"/>
  <c r="L29" i="56"/>
  <c r="J29" i="56"/>
  <c r="H29" i="56"/>
  <c r="L28" i="56"/>
  <c r="J28" i="56"/>
  <c r="H28" i="56" s="1"/>
  <c r="L27" i="56"/>
  <c r="J27" i="56"/>
  <c r="H27" i="56"/>
  <c r="N26" i="56"/>
  <c r="L26" i="56"/>
  <c r="J26" i="56"/>
  <c r="H26" i="56"/>
  <c r="E26" i="56"/>
  <c r="L25" i="56"/>
  <c r="J25" i="56"/>
  <c r="H25" i="56"/>
  <c r="L24" i="56"/>
  <c r="J24" i="56"/>
  <c r="H24" i="56" s="1"/>
  <c r="L23" i="56"/>
  <c r="J23" i="56"/>
  <c r="H23" i="56"/>
  <c r="L22" i="56"/>
  <c r="J22" i="56"/>
  <c r="H22" i="56" s="1"/>
  <c r="N21" i="56"/>
  <c r="L21" i="56"/>
  <c r="J21" i="56"/>
  <c r="H21" i="56" s="1"/>
  <c r="E21" i="56"/>
  <c r="L20" i="56"/>
  <c r="J20" i="56"/>
  <c r="H20" i="56" s="1"/>
  <c r="L19" i="56"/>
  <c r="J19" i="56"/>
  <c r="H19" i="56"/>
  <c r="L18" i="56"/>
  <c r="J18" i="56"/>
  <c r="H18" i="56" s="1"/>
  <c r="L17" i="56"/>
  <c r="J17" i="56"/>
  <c r="H17" i="56"/>
  <c r="N16" i="56"/>
  <c r="L16" i="56"/>
  <c r="J16" i="56"/>
  <c r="H16" i="56"/>
  <c r="E16" i="56"/>
  <c r="L15" i="56"/>
  <c r="J15" i="56"/>
  <c r="H15" i="56"/>
  <c r="L14" i="56"/>
  <c r="J14" i="56"/>
  <c r="H14" i="56" s="1"/>
  <c r="L13" i="56"/>
  <c r="J13" i="56"/>
  <c r="H13" i="56"/>
  <c r="L12" i="56"/>
  <c r="J12" i="56"/>
  <c r="H12" i="56" s="1"/>
  <c r="N11" i="56"/>
  <c r="L11" i="56"/>
  <c r="J11" i="56"/>
  <c r="H11" i="56" s="1"/>
  <c r="E11" i="56"/>
  <c r="L10" i="56"/>
  <c r="J10" i="56"/>
  <c r="H10" i="56" s="1"/>
  <c r="L9" i="56"/>
  <c r="J9" i="56"/>
  <c r="H9" i="56"/>
  <c r="L8" i="56"/>
  <c r="J8" i="56"/>
  <c r="H8" i="56" s="1"/>
  <c r="L7" i="56"/>
  <c r="J7" i="56"/>
  <c r="H7" i="56"/>
  <c r="N6" i="56"/>
  <c r="N106" i="56" s="1"/>
  <c r="L6" i="56"/>
  <c r="J6" i="56"/>
  <c r="H6" i="56"/>
  <c r="E6" i="56"/>
  <c r="E106" i="56" s="1"/>
  <c r="L412" i="55"/>
  <c r="J412" i="55"/>
  <c r="H412" i="55"/>
  <c r="L411" i="55"/>
  <c r="J411" i="55"/>
  <c r="H411" i="55" s="1"/>
  <c r="L410" i="55"/>
  <c r="J410" i="55"/>
  <c r="H410" i="55"/>
  <c r="L409" i="55"/>
  <c r="J409" i="55"/>
  <c r="H409" i="55" s="1"/>
  <c r="L408" i="55"/>
  <c r="J408" i="55"/>
  <c r="H408" i="55"/>
  <c r="N407" i="55"/>
  <c r="L407" i="55"/>
  <c r="J407" i="55"/>
  <c r="H407" i="55"/>
  <c r="E407" i="55"/>
  <c r="L406" i="55"/>
  <c r="J406" i="55"/>
  <c r="H406" i="55"/>
  <c r="L405" i="55"/>
  <c r="J405" i="55"/>
  <c r="H405" i="55" s="1"/>
  <c r="L404" i="55"/>
  <c r="J404" i="55"/>
  <c r="H404" i="55"/>
  <c r="L403" i="55"/>
  <c r="J403" i="55"/>
  <c r="H403" i="55" s="1"/>
  <c r="N402" i="55"/>
  <c r="L402" i="55"/>
  <c r="J402" i="55"/>
  <c r="H402" i="55" s="1"/>
  <c r="E402" i="55"/>
  <c r="L401" i="55"/>
  <c r="J401" i="55"/>
  <c r="H401" i="55" s="1"/>
  <c r="L400" i="55"/>
  <c r="J400" i="55"/>
  <c r="H400" i="55"/>
  <c r="L399" i="55"/>
  <c r="J399" i="55"/>
  <c r="H399" i="55" s="1"/>
  <c r="L398" i="55"/>
  <c r="J398" i="55"/>
  <c r="H398" i="55"/>
  <c r="N397" i="55"/>
  <c r="L397" i="55"/>
  <c r="J397" i="55"/>
  <c r="H397" i="55"/>
  <c r="E397" i="55"/>
  <c r="L396" i="55"/>
  <c r="J396" i="55"/>
  <c r="H396" i="55"/>
  <c r="L395" i="55"/>
  <c r="J395" i="55"/>
  <c r="H395" i="55" s="1"/>
  <c r="L394" i="55"/>
  <c r="J394" i="55"/>
  <c r="H394" i="55"/>
  <c r="L393" i="55"/>
  <c r="J393" i="55"/>
  <c r="H393" i="55" s="1"/>
  <c r="N392" i="55"/>
  <c r="L392" i="55"/>
  <c r="J392" i="55"/>
  <c r="H392" i="55" s="1"/>
  <c r="E392" i="55"/>
  <c r="L391" i="55"/>
  <c r="J391" i="55"/>
  <c r="H391" i="55" s="1"/>
  <c r="L390" i="55"/>
  <c r="J390" i="55"/>
  <c r="H390" i="55"/>
  <c r="L389" i="55"/>
  <c r="J389" i="55"/>
  <c r="H389" i="55" s="1"/>
  <c r="L388" i="55"/>
  <c r="J388" i="55"/>
  <c r="H388" i="55"/>
  <c r="N387" i="55"/>
  <c r="L387" i="55"/>
  <c r="J387" i="55"/>
  <c r="H387" i="55"/>
  <c r="E387" i="55"/>
  <c r="L386" i="55"/>
  <c r="J386" i="55"/>
  <c r="H386" i="55"/>
  <c r="L385" i="55"/>
  <c r="J385" i="55"/>
  <c r="H385" i="55" s="1"/>
  <c r="L384" i="55"/>
  <c r="J384" i="55"/>
  <c r="H384" i="55"/>
  <c r="L383" i="55"/>
  <c r="J383" i="55"/>
  <c r="H383" i="55" s="1"/>
  <c r="N382" i="55"/>
  <c r="L382" i="55"/>
  <c r="J382" i="55"/>
  <c r="H382" i="55" s="1"/>
  <c r="E382" i="55"/>
  <c r="L381" i="55"/>
  <c r="J381" i="55"/>
  <c r="H381" i="55" s="1"/>
  <c r="L380" i="55"/>
  <c r="J380" i="55"/>
  <c r="H380" i="55"/>
  <c r="L379" i="55"/>
  <c r="J379" i="55"/>
  <c r="H379" i="55" s="1"/>
  <c r="L378" i="55"/>
  <c r="J378" i="55"/>
  <c r="H378" i="55"/>
  <c r="N377" i="55"/>
  <c r="L377" i="55"/>
  <c r="J377" i="55"/>
  <c r="H377" i="55"/>
  <c r="E377" i="55"/>
  <c r="L376" i="55"/>
  <c r="J376" i="55"/>
  <c r="H376" i="55"/>
  <c r="L375" i="55"/>
  <c r="J375" i="55"/>
  <c r="H375" i="55" s="1"/>
  <c r="L374" i="55"/>
  <c r="J374" i="55"/>
  <c r="H374" i="55"/>
  <c r="L373" i="55"/>
  <c r="J373" i="55"/>
  <c r="H373" i="55" s="1"/>
  <c r="N372" i="55"/>
  <c r="L372" i="55"/>
  <c r="J372" i="55"/>
  <c r="H372" i="55" s="1"/>
  <c r="E372" i="55"/>
  <c r="L371" i="55"/>
  <c r="J371" i="55"/>
  <c r="H371" i="55" s="1"/>
  <c r="L370" i="55"/>
  <c r="J370" i="55"/>
  <c r="H370" i="55"/>
  <c r="L369" i="55"/>
  <c r="J369" i="55"/>
  <c r="H369" i="55" s="1"/>
  <c r="L368" i="55"/>
  <c r="J368" i="55"/>
  <c r="H368" i="55"/>
  <c r="N367" i="55"/>
  <c r="L367" i="55"/>
  <c r="J367" i="55"/>
  <c r="H367" i="55"/>
  <c r="E367" i="55"/>
  <c r="L366" i="55"/>
  <c r="J366" i="55"/>
  <c r="H366" i="55"/>
  <c r="L365" i="55"/>
  <c r="J365" i="55"/>
  <c r="H365" i="55" s="1"/>
  <c r="L364" i="55"/>
  <c r="J364" i="55"/>
  <c r="H364" i="55"/>
  <c r="L363" i="55"/>
  <c r="J363" i="55"/>
  <c r="H363" i="55" s="1"/>
  <c r="N362" i="55"/>
  <c r="L362" i="55"/>
  <c r="J362" i="55"/>
  <c r="H362" i="55" s="1"/>
  <c r="E362" i="55"/>
  <c r="L361" i="55"/>
  <c r="J361" i="55"/>
  <c r="H361" i="55" s="1"/>
  <c r="L360" i="55"/>
  <c r="J360" i="55"/>
  <c r="H360" i="55"/>
  <c r="L359" i="55"/>
  <c r="J359" i="55"/>
  <c r="H359" i="55" s="1"/>
  <c r="L358" i="55"/>
  <c r="J358" i="55"/>
  <c r="H358" i="55"/>
  <c r="N357" i="55"/>
  <c r="L357" i="55"/>
  <c r="J357" i="55"/>
  <c r="H357" i="55"/>
  <c r="E357" i="55"/>
  <c r="L356" i="55"/>
  <c r="J356" i="55"/>
  <c r="H356" i="55"/>
  <c r="L355" i="55"/>
  <c r="J355" i="55"/>
  <c r="H355" i="55" s="1"/>
  <c r="L354" i="55"/>
  <c r="J354" i="55"/>
  <c r="H354" i="55"/>
  <c r="L353" i="55"/>
  <c r="J353" i="55"/>
  <c r="H353" i="55" s="1"/>
  <c r="N352" i="55"/>
  <c r="L352" i="55"/>
  <c r="J352" i="55"/>
  <c r="H352" i="55" s="1"/>
  <c r="E352" i="55"/>
  <c r="L351" i="55"/>
  <c r="J351" i="55"/>
  <c r="H351" i="55" s="1"/>
  <c r="L350" i="55"/>
  <c r="J350" i="55"/>
  <c r="H350" i="55"/>
  <c r="L349" i="55"/>
  <c r="J349" i="55"/>
  <c r="H349" i="55" s="1"/>
  <c r="L348" i="55"/>
  <c r="J348" i="55"/>
  <c r="H348" i="55"/>
  <c r="N347" i="55"/>
  <c r="L347" i="55"/>
  <c r="J347" i="55"/>
  <c r="H347" i="55"/>
  <c r="E347" i="55"/>
  <c r="L346" i="55"/>
  <c r="J346" i="55"/>
  <c r="H346" i="55"/>
  <c r="L345" i="55"/>
  <c r="J345" i="55"/>
  <c r="H345" i="55" s="1"/>
  <c r="L344" i="55"/>
  <c r="J344" i="55"/>
  <c r="H344" i="55"/>
  <c r="L343" i="55"/>
  <c r="J343" i="55"/>
  <c r="H343" i="55" s="1"/>
  <c r="N342" i="55"/>
  <c r="L342" i="55"/>
  <c r="J342" i="55"/>
  <c r="H342" i="55" s="1"/>
  <c r="E342" i="55"/>
  <c r="L341" i="55"/>
  <c r="J341" i="55"/>
  <c r="H341" i="55" s="1"/>
  <c r="L340" i="55"/>
  <c r="J340" i="55"/>
  <c r="H340" i="55"/>
  <c r="L339" i="55"/>
  <c r="J339" i="55"/>
  <c r="H339" i="55" s="1"/>
  <c r="L338" i="55"/>
  <c r="J338" i="55"/>
  <c r="H338" i="55"/>
  <c r="N337" i="55"/>
  <c r="L337" i="55"/>
  <c r="J337" i="55"/>
  <c r="H337" i="55"/>
  <c r="E337" i="55"/>
  <c r="L336" i="55"/>
  <c r="J336" i="55"/>
  <c r="H336" i="55"/>
  <c r="L335" i="55"/>
  <c r="J335" i="55"/>
  <c r="H335" i="55" s="1"/>
  <c r="L334" i="55"/>
  <c r="J334" i="55"/>
  <c r="H334" i="55"/>
  <c r="L333" i="55"/>
  <c r="J333" i="55"/>
  <c r="H333" i="55" s="1"/>
  <c r="N332" i="55"/>
  <c r="L332" i="55"/>
  <c r="J332" i="55"/>
  <c r="H332" i="55" s="1"/>
  <c r="E332" i="55"/>
  <c r="L331" i="55"/>
  <c r="J331" i="55"/>
  <c r="H331" i="55" s="1"/>
  <c r="L330" i="55"/>
  <c r="J330" i="55"/>
  <c r="H330" i="55"/>
  <c r="L329" i="55"/>
  <c r="J329" i="55"/>
  <c r="H329" i="55" s="1"/>
  <c r="L328" i="55"/>
  <c r="J328" i="55"/>
  <c r="H328" i="55"/>
  <c r="N327" i="55"/>
  <c r="L327" i="55"/>
  <c r="J327" i="55"/>
  <c r="H327" i="55"/>
  <c r="E327" i="55"/>
  <c r="L326" i="55"/>
  <c r="J326" i="55"/>
  <c r="H326" i="55"/>
  <c r="L325" i="55"/>
  <c r="J325" i="55"/>
  <c r="H325" i="55" s="1"/>
  <c r="L324" i="55"/>
  <c r="J324" i="55"/>
  <c r="H324" i="55"/>
  <c r="L323" i="55"/>
  <c r="J323" i="55"/>
  <c r="H323" i="55" s="1"/>
  <c r="N322" i="55"/>
  <c r="L322" i="55"/>
  <c r="J322" i="55"/>
  <c r="H322" i="55" s="1"/>
  <c r="E322" i="55"/>
  <c r="L321" i="55"/>
  <c r="J321" i="55"/>
  <c r="H321" i="55" s="1"/>
  <c r="L320" i="55"/>
  <c r="J320" i="55"/>
  <c r="H320" i="55"/>
  <c r="L319" i="55"/>
  <c r="J319" i="55"/>
  <c r="H319" i="55" s="1"/>
  <c r="L318" i="55"/>
  <c r="J318" i="55"/>
  <c r="H318" i="55"/>
  <c r="N317" i="55"/>
  <c r="L317" i="55"/>
  <c r="J317" i="55"/>
  <c r="H317" i="55"/>
  <c r="E317" i="55"/>
  <c r="L316" i="55"/>
  <c r="J316" i="55"/>
  <c r="H316" i="55"/>
  <c r="L315" i="55"/>
  <c r="J315" i="55"/>
  <c r="H315" i="55" s="1"/>
  <c r="L314" i="55"/>
  <c r="J314" i="55"/>
  <c r="H314" i="55"/>
  <c r="L313" i="55"/>
  <c r="J313" i="55"/>
  <c r="H313" i="55" s="1"/>
  <c r="N312" i="55"/>
  <c r="N412" i="55" s="1"/>
  <c r="L312" i="55"/>
  <c r="J312" i="55"/>
  <c r="H312" i="55" s="1"/>
  <c r="E312" i="55"/>
  <c r="E412" i="55" s="1"/>
  <c r="L310" i="55"/>
  <c r="J310" i="55"/>
  <c r="H310" i="55"/>
  <c r="L309" i="55"/>
  <c r="J309" i="55"/>
  <c r="H309" i="55"/>
  <c r="L308" i="55"/>
  <c r="J308" i="55"/>
  <c r="H308" i="55" s="1"/>
  <c r="L307" i="55"/>
  <c r="J307" i="55"/>
  <c r="H307" i="55"/>
  <c r="L306" i="55"/>
  <c r="J306" i="55"/>
  <c r="H306" i="55" s="1"/>
  <c r="N305" i="55"/>
  <c r="L305" i="55"/>
  <c r="J305" i="55"/>
  <c r="H305" i="55" s="1"/>
  <c r="E305" i="55"/>
  <c r="L304" i="55"/>
  <c r="J304" i="55"/>
  <c r="H304" i="55" s="1"/>
  <c r="L303" i="55"/>
  <c r="J303" i="55"/>
  <c r="H303" i="55"/>
  <c r="L302" i="55"/>
  <c r="J302" i="55"/>
  <c r="H302" i="55" s="1"/>
  <c r="L301" i="55"/>
  <c r="J301" i="55"/>
  <c r="H301" i="55"/>
  <c r="N300" i="55"/>
  <c r="L300" i="55"/>
  <c r="J300" i="55"/>
  <c r="H300" i="55"/>
  <c r="E300" i="55"/>
  <c r="L299" i="55"/>
  <c r="J299" i="55"/>
  <c r="H299" i="55"/>
  <c r="L298" i="55"/>
  <c r="J298" i="55"/>
  <c r="H298" i="55" s="1"/>
  <c r="L297" i="55"/>
  <c r="J297" i="55"/>
  <c r="H297" i="55"/>
  <c r="L296" i="55"/>
  <c r="J296" i="55"/>
  <c r="H296" i="55" s="1"/>
  <c r="N295" i="55"/>
  <c r="L295" i="55"/>
  <c r="J295" i="55"/>
  <c r="H295" i="55" s="1"/>
  <c r="E295" i="55"/>
  <c r="L294" i="55"/>
  <c r="J294" i="55"/>
  <c r="H294" i="55" s="1"/>
  <c r="L293" i="55"/>
  <c r="J293" i="55"/>
  <c r="H293" i="55"/>
  <c r="L292" i="55"/>
  <c r="J292" i="55"/>
  <c r="H292" i="55" s="1"/>
  <c r="L291" i="55"/>
  <c r="J291" i="55"/>
  <c r="H291" i="55"/>
  <c r="N290" i="55"/>
  <c r="L290" i="55"/>
  <c r="J290" i="55"/>
  <c r="H290" i="55"/>
  <c r="E290" i="55"/>
  <c r="L289" i="55"/>
  <c r="J289" i="55"/>
  <c r="H289" i="55"/>
  <c r="L288" i="55"/>
  <c r="J288" i="55"/>
  <c r="H288" i="55" s="1"/>
  <c r="L287" i="55"/>
  <c r="J287" i="55"/>
  <c r="H287" i="55"/>
  <c r="L286" i="55"/>
  <c r="J286" i="55"/>
  <c r="H286" i="55" s="1"/>
  <c r="N285" i="55"/>
  <c r="L285" i="55"/>
  <c r="J285" i="55"/>
  <c r="H285" i="55" s="1"/>
  <c r="E285" i="55"/>
  <c r="L284" i="55"/>
  <c r="J284" i="55"/>
  <c r="H284" i="55" s="1"/>
  <c r="L283" i="55"/>
  <c r="J283" i="55"/>
  <c r="H283" i="55"/>
  <c r="L282" i="55"/>
  <c r="J282" i="55"/>
  <c r="H282" i="55" s="1"/>
  <c r="L281" i="55"/>
  <c r="J281" i="55"/>
  <c r="H281" i="55"/>
  <c r="N280" i="55"/>
  <c r="L280" i="55"/>
  <c r="J280" i="55"/>
  <c r="H280" i="55"/>
  <c r="E280" i="55"/>
  <c r="L279" i="55"/>
  <c r="J279" i="55"/>
  <c r="H279" i="55"/>
  <c r="L278" i="55"/>
  <c r="J278" i="55"/>
  <c r="H278" i="55" s="1"/>
  <c r="L277" i="55"/>
  <c r="J277" i="55"/>
  <c r="H277" i="55"/>
  <c r="L276" i="55"/>
  <c r="J276" i="55"/>
  <c r="H276" i="55" s="1"/>
  <c r="N275" i="55"/>
  <c r="L275" i="55"/>
  <c r="J275" i="55"/>
  <c r="H275" i="55" s="1"/>
  <c r="E275" i="55"/>
  <c r="L274" i="55"/>
  <c r="J274" i="55"/>
  <c r="H274" i="55" s="1"/>
  <c r="L273" i="55"/>
  <c r="J273" i="55"/>
  <c r="H273" i="55"/>
  <c r="L272" i="55"/>
  <c r="J272" i="55"/>
  <c r="H272" i="55" s="1"/>
  <c r="L271" i="55"/>
  <c r="J271" i="55"/>
  <c r="H271" i="55"/>
  <c r="N270" i="55"/>
  <c r="L270" i="55"/>
  <c r="J270" i="55"/>
  <c r="H270" i="55"/>
  <c r="E270" i="55"/>
  <c r="L269" i="55"/>
  <c r="J269" i="55"/>
  <c r="H269" i="55"/>
  <c r="L268" i="55"/>
  <c r="J268" i="55"/>
  <c r="H268" i="55" s="1"/>
  <c r="L267" i="55"/>
  <c r="J267" i="55"/>
  <c r="H267" i="55"/>
  <c r="L266" i="55"/>
  <c r="J266" i="55"/>
  <c r="H266" i="55" s="1"/>
  <c r="N265" i="55"/>
  <c r="L265" i="55"/>
  <c r="J265" i="55"/>
  <c r="H265" i="55" s="1"/>
  <c r="E265" i="55"/>
  <c r="L264" i="55"/>
  <c r="J264" i="55"/>
  <c r="H264" i="55" s="1"/>
  <c r="L263" i="55"/>
  <c r="J263" i="55"/>
  <c r="H263" i="55"/>
  <c r="L262" i="55"/>
  <c r="J262" i="55"/>
  <c r="H262" i="55" s="1"/>
  <c r="L261" i="55"/>
  <c r="J261" i="55"/>
  <c r="H261" i="55"/>
  <c r="N260" i="55"/>
  <c r="L260" i="55"/>
  <c r="J260" i="55"/>
  <c r="H260" i="55"/>
  <c r="E260" i="55"/>
  <c r="L259" i="55"/>
  <c r="J259" i="55"/>
  <c r="H259" i="55"/>
  <c r="L258" i="55"/>
  <c r="J258" i="55"/>
  <c r="H258" i="55" s="1"/>
  <c r="L257" i="55"/>
  <c r="J257" i="55"/>
  <c r="H257" i="55"/>
  <c r="L256" i="55"/>
  <c r="J256" i="55"/>
  <c r="H256" i="55" s="1"/>
  <c r="N255" i="55"/>
  <c r="L255" i="55"/>
  <c r="J255" i="55"/>
  <c r="H255" i="55" s="1"/>
  <c r="E255" i="55"/>
  <c r="L254" i="55"/>
  <c r="J254" i="55"/>
  <c r="H254" i="55" s="1"/>
  <c r="L253" i="55"/>
  <c r="J253" i="55"/>
  <c r="H253" i="55"/>
  <c r="L252" i="55"/>
  <c r="J252" i="55"/>
  <c r="H252" i="55" s="1"/>
  <c r="L251" i="55"/>
  <c r="J251" i="55"/>
  <c r="H251" i="55"/>
  <c r="N250" i="55"/>
  <c r="L250" i="55"/>
  <c r="J250" i="55"/>
  <c r="H250" i="55"/>
  <c r="E250" i="55"/>
  <c r="L249" i="55"/>
  <c r="J249" i="55"/>
  <c r="H249" i="55"/>
  <c r="L248" i="55"/>
  <c r="J248" i="55"/>
  <c r="H248" i="55" s="1"/>
  <c r="L247" i="55"/>
  <c r="J247" i="55"/>
  <c r="H247" i="55"/>
  <c r="L246" i="55"/>
  <c r="J246" i="55"/>
  <c r="H246" i="55" s="1"/>
  <c r="N245" i="55"/>
  <c r="L245" i="55"/>
  <c r="J245" i="55"/>
  <c r="H245" i="55" s="1"/>
  <c r="E245" i="55"/>
  <c r="L244" i="55"/>
  <c r="J244" i="55"/>
  <c r="H244" i="55" s="1"/>
  <c r="L243" i="55"/>
  <c r="J243" i="55"/>
  <c r="H243" i="55"/>
  <c r="L242" i="55"/>
  <c r="J242" i="55"/>
  <c r="H242" i="55" s="1"/>
  <c r="L241" i="55"/>
  <c r="J241" i="55"/>
  <c r="H241" i="55"/>
  <c r="N240" i="55"/>
  <c r="L240" i="55"/>
  <c r="J240" i="55"/>
  <c r="H240" i="55"/>
  <c r="E240" i="55"/>
  <c r="L239" i="55"/>
  <c r="J239" i="55"/>
  <c r="H239" i="55"/>
  <c r="L238" i="55"/>
  <c r="J238" i="55"/>
  <c r="H238" i="55" s="1"/>
  <c r="L237" i="55"/>
  <c r="J237" i="55"/>
  <c r="H237" i="55"/>
  <c r="L236" i="55"/>
  <c r="J236" i="55"/>
  <c r="H236" i="55" s="1"/>
  <c r="N235" i="55"/>
  <c r="L235" i="55"/>
  <c r="J235" i="55"/>
  <c r="H235" i="55" s="1"/>
  <c r="E235" i="55"/>
  <c r="L234" i="55"/>
  <c r="J234" i="55"/>
  <c r="H234" i="55" s="1"/>
  <c r="L233" i="55"/>
  <c r="J233" i="55"/>
  <c r="H233" i="55"/>
  <c r="L232" i="55"/>
  <c r="J232" i="55"/>
  <c r="H232" i="55" s="1"/>
  <c r="L231" i="55"/>
  <c r="J231" i="55"/>
  <c r="H231" i="55"/>
  <c r="N230" i="55"/>
  <c r="L230" i="55"/>
  <c r="J230" i="55"/>
  <c r="H230" i="55"/>
  <c r="E230" i="55"/>
  <c r="L229" i="55"/>
  <c r="J229" i="55"/>
  <c r="H229" i="55"/>
  <c r="L228" i="55"/>
  <c r="J228" i="55"/>
  <c r="H228" i="55" s="1"/>
  <c r="L227" i="55"/>
  <c r="J227" i="55"/>
  <c r="H227" i="55"/>
  <c r="L226" i="55"/>
  <c r="J226" i="55"/>
  <c r="H226" i="55" s="1"/>
  <c r="N225" i="55"/>
  <c r="L225" i="55"/>
  <c r="J225" i="55"/>
  <c r="H225" i="55" s="1"/>
  <c r="E225" i="55"/>
  <c r="L224" i="55"/>
  <c r="J224" i="55"/>
  <c r="H224" i="55" s="1"/>
  <c r="L223" i="55"/>
  <c r="J223" i="55"/>
  <c r="H223" i="55"/>
  <c r="L222" i="55"/>
  <c r="J222" i="55"/>
  <c r="H222" i="55" s="1"/>
  <c r="L221" i="55"/>
  <c r="J221" i="55"/>
  <c r="H221" i="55"/>
  <c r="N220" i="55"/>
  <c r="L220" i="55"/>
  <c r="J220" i="55"/>
  <c r="H220" i="55"/>
  <c r="E220" i="55"/>
  <c r="L219" i="55"/>
  <c r="J219" i="55"/>
  <c r="H219" i="55"/>
  <c r="L218" i="55"/>
  <c r="J218" i="55"/>
  <c r="H218" i="55" s="1"/>
  <c r="L217" i="55"/>
  <c r="J217" i="55"/>
  <c r="H217" i="55"/>
  <c r="L216" i="55"/>
  <c r="J216" i="55"/>
  <c r="H216" i="55" s="1"/>
  <c r="N215" i="55"/>
  <c r="L215" i="55"/>
  <c r="J215" i="55"/>
  <c r="H215" i="55" s="1"/>
  <c r="E215" i="55"/>
  <c r="L214" i="55"/>
  <c r="J214" i="55"/>
  <c r="H214" i="55" s="1"/>
  <c r="L213" i="55"/>
  <c r="J213" i="55"/>
  <c r="H213" i="55"/>
  <c r="L212" i="55"/>
  <c r="J212" i="55"/>
  <c r="H212" i="55" s="1"/>
  <c r="L211" i="55"/>
  <c r="J211" i="55"/>
  <c r="H211" i="55"/>
  <c r="N210" i="55"/>
  <c r="N310" i="55" s="1"/>
  <c r="L210" i="55"/>
  <c r="J210" i="55"/>
  <c r="H210" i="55"/>
  <c r="E210" i="55"/>
  <c r="E310" i="55" s="1"/>
  <c r="L208" i="55"/>
  <c r="J208" i="55"/>
  <c r="H208" i="55"/>
  <c r="L207" i="55"/>
  <c r="J207" i="55"/>
  <c r="H207" i="55" s="1"/>
  <c r="L206" i="55"/>
  <c r="J206" i="55"/>
  <c r="H206" i="55"/>
  <c r="L205" i="55"/>
  <c r="J205" i="55"/>
  <c r="H205" i="55" s="1"/>
  <c r="L204" i="55"/>
  <c r="J204" i="55"/>
  <c r="H204" i="55"/>
  <c r="N203" i="55"/>
  <c r="L203" i="55"/>
  <c r="J203" i="55"/>
  <c r="H203" i="55"/>
  <c r="E203" i="55"/>
  <c r="L202" i="55"/>
  <c r="J202" i="55"/>
  <c r="H202" i="55"/>
  <c r="L201" i="55"/>
  <c r="J201" i="55"/>
  <c r="H201" i="55" s="1"/>
  <c r="L200" i="55"/>
  <c r="J200" i="55"/>
  <c r="H200" i="55"/>
  <c r="L199" i="55"/>
  <c r="J199" i="55"/>
  <c r="H199" i="55" s="1"/>
  <c r="N198" i="55"/>
  <c r="L198" i="55"/>
  <c r="J198" i="55"/>
  <c r="H198" i="55" s="1"/>
  <c r="E198" i="55"/>
  <c r="L197" i="55"/>
  <c r="J197" i="55"/>
  <c r="H197" i="55" s="1"/>
  <c r="L196" i="55"/>
  <c r="J196" i="55"/>
  <c r="H196" i="55"/>
  <c r="L195" i="55"/>
  <c r="J195" i="55"/>
  <c r="H195" i="55" s="1"/>
  <c r="L194" i="55"/>
  <c r="J194" i="55"/>
  <c r="H194" i="55"/>
  <c r="N193" i="55"/>
  <c r="L193" i="55"/>
  <c r="J193" i="55"/>
  <c r="H193" i="55"/>
  <c r="E193" i="55"/>
  <c r="L192" i="55"/>
  <c r="J192" i="55"/>
  <c r="H192" i="55"/>
  <c r="L191" i="55"/>
  <c r="J191" i="55"/>
  <c r="H191" i="55" s="1"/>
  <c r="L190" i="55"/>
  <c r="J190" i="55"/>
  <c r="H190" i="55"/>
  <c r="L189" i="55"/>
  <c r="J189" i="55"/>
  <c r="H189" i="55" s="1"/>
  <c r="N188" i="55"/>
  <c r="L188" i="55"/>
  <c r="J188" i="55"/>
  <c r="H188" i="55" s="1"/>
  <c r="E188" i="55"/>
  <c r="L187" i="55"/>
  <c r="J187" i="55"/>
  <c r="H187" i="55" s="1"/>
  <c r="L186" i="55"/>
  <c r="J186" i="55"/>
  <c r="H186" i="55"/>
  <c r="L185" i="55"/>
  <c r="J185" i="55"/>
  <c r="H185" i="55" s="1"/>
  <c r="L184" i="55"/>
  <c r="J184" i="55"/>
  <c r="H184" i="55"/>
  <c r="N183" i="55"/>
  <c r="L183" i="55"/>
  <c r="J183" i="55"/>
  <c r="H183" i="55"/>
  <c r="E183" i="55"/>
  <c r="L182" i="55"/>
  <c r="J182" i="55"/>
  <c r="H182" i="55"/>
  <c r="L181" i="55"/>
  <c r="J181" i="55"/>
  <c r="H181" i="55" s="1"/>
  <c r="L180" i="55"/>
  <c r="J180" i="55"/>
  <c r="H180" i="55"/>
  <c r="L179" i="55"/>
  <c r="J179" i="55"/>
  <c r="H179" i="55" s="1"/>
  <c r="N178" i="55"/>
  <c r="L178" i="55"/>
  <c r="J178" i="55"/>
  <c r="H178" i="55" s="1"/>
  <c r="E178" i="55"/>
  <c r="L177" i="55"/>
  <c r="J177" i="55"/>
  <c r="H177" i="55" s="1"/>
  <c r="L176" i="55"/>
  <c r="J176" i="55"/>
  <c r="H176" i="55"/>
  <c r="L175" i="55"/>
  <c r="J175" i="55"/>
  <c r="H175" i="55" s="1"/>
  <c r="L174" i="55"/>
  <c r="J174" i="55"/>
  <c r="H174" i="55"/>
  <c r="N173" i="55"/>
  <c r="L173" i="55"/>
  <c r="J173" i="55"/>
  <c r="H173" i="55"/>
  <c r="E173" i="55"/>
  <c r="L172" i="55"/>
  <c r="J172" i="55"/>
  <c r="H172" i="55"/>
  <c r="L171" i="55"/>
  <c r="J171" i="55"/>
  <c r="H171" i="55" s="1"/>
  <c r="L170" i="55"/>
  <c r="J170" i="55"/>
  <c r="H170" i="55"/>
  <c r="L169" i="55"/>
  <c r="J169" i="55"/>
  <c r="H169" i="55" s="1"/>
  <c r="N168" i="55"/>
  <c r="L168" i="55"/>
  <c r="J168" i="55"/>
  <c r="H168" i="55" s="1"/>
  <c r="E168" i="55"/>
  <c r="L167" i="55"/>
  <c r="J167" i="55"/>
  <c r="H167" i="55" s="1"/>
  <c r="L166" i="55"/>
  <c r="J166" i="55"/>
  <c r="H166" i="55"/>
  <c r="L165" i="55"/>
  <c r="J165" i="55"/>
  <c r="H165" i="55" s="1"/>
  <c r="L164" i="55"/>
  <c r="J164" i="55"/>
  <c r="H164" i="55"/>
  <c r="N163" i="55"/>
  <c r="L163" i="55"/>
  <c r="J163" i="55"/>
  <c r="H163" i="55"/>
  <c r="E163" i="55"/>
  <c r="L162" i="55"/>
  <c r="J162" i="55"/>
  <c r="H162" i="55"/>
  <c r="L161" i="55"/>
  <c r="J161" i="55"/>
  <c r="H161" i="55" s="1"/>
  <c r="L160" i="55"/>
  <c r="J160" i="55"/>
  <c r="H160" i="55"/>
  <c r="L159" i="55"/>
  <c r="J159" i="55"/>
  <c r="H159" i="55" s="1"/>
  <c r="N158" i="55"/>
  <c r="L158" i="55"/>
  <c r="J158" i="55"/>
  <c r="H158" i="55" s="1"/>
  <c r="E158" i="55"/>
  <c r="L157" i="55"/>
  <c r="J157" i="55"/>
  <c r="H157" i="55" s="1"/>
  <c r="L156" i="55"/>
  <c r="J156" i="55"/>
  <c r="H156" i="55"/>
  <c r="L155" i="55"/>
  <c r="J155" i="55"/>
  <c r="H155" i="55" s="1"/>
  <c r="L154" i="55"/>
  <c r="J154" i="55"/>
  <c r="H154" i="55"/>
  <c r="N153" i="55"/>
  <c r="L153" i="55"/>
  <c r="J153" i="55"/>
  <c r="H153" i="55"/>
  <c r="E153" i="55"/>
  <c r="L152" i="55"/>
  <c r="J152" i="55"/>
  <c r="H152" i="55"/>
  <c r="L151" i="55"/>
  <c r="J151" i="55"/>
  <c r="H151" i="55" s="1"/>
  <c r="L150" i="55"/>
  <c r="J150" i="55"/>
  <c r="H150" i="55"/>
  <c r="L149" i="55"/>
  <c r="J149" i="55"/>
  <c r="H149" i="55" s="1"/>
  <c r="N148" i="55"/>
  <c r="L148" i="55"/>
  <c r="J148" i="55"/>
  <c r="H148" i="55" s="1"/>
  <c r="E148" i="55"/>
  <c r="L147" i="55"/>
  <c r="J147" i="55"/>
  <c r="H147" i="55" s="1"/>
  <c r="L146" i="55"/>
  <c r="J146" i="55"/>
  <c r="H146" i="55"/>
  <c r="L145" i="55"/>
  <c r="J145" i="55"/>
  <c r="H145" i="55" s="1"/>
  <c r="L144" i="55"/>
  <c r="J144" i="55"/>
  <c r="H144" i="55"/>
  <c r="N143" i="55"/>
  <c r="L143" i="55"/>
  <c r="J143" i="55"/>
  <c r="H143" i="55"/>
  <c r="E143" i="55"/>
  <c r="L142" i="55"/>
  <c r="J142" i="55"/>
  <c r="H142" i="55"/>
  <c r="L141" i="55"/>
  <c r="J141" i="55"/>
  <c r="H141" i="55" s="1"/>
  <c r="L140" i="55"/>
  <c r="J140" i="55"/>
  <c r="H140" i="55"/>
  <c r="L139" i="55"/>
  <c r="J139" i="55"/>
  <c r="H139" i="55" s="1"/>
  <c r="N138" i="55"/>
  <c r="L138" i="55"/>
  <c r="J138" i="55"/>
  <c r="H138" i="55" s="1"/>
  <c r="E138" i="55"/>
  <c r="L137" i="55"/>
  <c r="J137" i="55"/>
  <c r="H137" i="55" s="1"/>
  <c r="L136" i="55"/>
  <c r="J136" i="55"/>
  <c r="H136" i="55"/>
  <c r="L135" i="55"/>
  <c r="J135" i="55"/>
  <c r="H135" i="55" s="1"/>
  <c r="L134" i="55"/>
  <c r="J134" i="55"/>
  <c r="H134" i="55"/>
  <c r="N133" i="55"/>
  <c r="L133" i="55"/>
  <c r="J133" i="55"/>
  <c r="H133" i="55"/>
  <c r="E133" i="55"/>
  <c r="L132" i="55"/>
  <c r="J132" i="55"/>
  <c r="H132" i="55"/>
  <c r="L131" i="55"/>
  <c r="J131" i="55"/>
  <c r="H131" i="55" s="1"/>
  <c r="L130" i="55"/>
  <c r="J130" i="55"/>
  <c r="H130" i="55"/>
  <c r="L129" i="55"/>
  <c r="J129" i="55"/>
  <c r="H129" i="55" s="1"/>
  <c r="N128" i="55"/>
  <c r="L128" i="55"/>
  <c r="J128" i="55"/>
  <c r="H128" i="55" s="1"/>
  <c r="E128" i="55"/>
  <c r="L127" i="55"/>
  <c r="J127" i="55"/>
  <c r="H127" i="55" s="1"/>
  <c r="L126" i="55"/>
  <c r="J126" i="55"/>
  <c r="H126" i="55"/>
  <c r="L125" i="55"/>
  <c r="J125" i="55"/>
  <c r="H125" i="55" s="1"/>
  <c r="L124" i="55"/>
  <c r="J124" i="55"/>
  <c r="H124" i="55"/>
  <c r="N123" i="55"/>
  <c r="L123" i="55"/>
  <c r="J123" i="55"/>
  <c r="H123" i="55"/>
  <c r="E123" i="55"/>
  <c r="L122" i="55"/>
  <c r="J122" i="55"/>
  <c r="H122" i="55"/>
  <c r="L121" i="55"/>
  <c r="J121" i="55"/>
  <c r="H121" i="55" s="1"/>
  <c r="L120" i="55"/>
  <c r="J120" i="55"/>
  <c r="H120" i="55"/>
  <c r="L119" i="55"/>
  <c r="J119" i="55"/>
  <c r="H119" i="55" s="1"/>
  <c r="N118" i="55"/>
  <c r="L118" i="55"/>
  <c r="J118" i="55"/>
  <c r="H118" i="55" s="1"/>
  <c r="E118" i="55"/>
  <c r="L117" i="55"/>
  <c r="J117" i="55"/>
  <c r="H117" i="55" s="1"/>
  <c r="L116" i="55"/>
  <c r="J116" i="55"/>
  <c r="H116" i="55"/>
  <c r="L115" i="55"/>
  <c r="J115" i="55"/>
  <c r="H115" i="55" s="1"/>
  <c r="L114" i="55"/>
  <c r="J114" i="55"/>
  <c r="H114" i="55"/>
  <c r="N113" i="55"/>
  <c r="L113" i="55"/>
  <c r="J113" i="55"/>
  <c r="H113" i="55"/>
  <c r="E113" i="55"/>
  <c r="L112" i="55"/>
  <c r="J112" i="55"/>
  <c r="H112" i="55"/>
  <c r="L111" i="55"/>
  <c r="J111" i="55"/>
  <c r="H111" i="55" s="1"/>
  <c r="L110" i="55"/>
  <c r="J110" i="55"/>
  <c r="H110" i="55"/>
  <c r="L109" i="55"/>
  <c r="J109" i="55"/>
  <c r="H109" i="55" s="1"/>
  <c r="N108" i="55"/>
  <c r="N208" i="55" s="1"/>
  <c r="L108" i="55"/>
  <c r="J108" i="55"/>
  <c r="H108" i="55" s="1"/>
  <c r="E108" i="55"/>
  <c r="E208" i="55" s="1"/>
  <c r="L106" i="55"/>
  <c r="J106" i="55"/>
  <c r="H106" i="55"/>
  <c r="L105" i="55"/>
  <c r="J105" i="55"/>
  <c r="H105" i="55"/>
  <c r="L104" i="55"/>
  <c r="J104" i="55"/>
  <c r="H104" i="55" s="1"/>
  <c r="L103" i="55"/>
  <c r="J103" i="55"/>
  <c r="H103" i="55"/>
  <c r="L102" i="55"/>
  <c r="J102" i="55"/>
  <c r="H102" i="55" s="1"/>
  <c r="N101" i="55"/>
  <c r="L101" i="55"/>
  <c r="J101" i="55"/>
  <c r="H101" i="55" s="1"/>
  <c r="E101" i="55"/>
  <c r="L100" i="55"/>
  <c r="J100" i="55"/>
  <c r="H100" i="55" s="1"/>
  <c r="L99" i="55"/>
  <c r="J99" i="55"/>
  <c r="H99" i="55"/>
  <c r="L98" i="55"/>
  <c r="J98" i="55"/>
  <c r="H98" i="55" s="1"/>
  <c r="L97" i="55"/>
  <c r="J97" i="55"/>
  <c r="H97" i="55"/>
  <c r="N96" i="55"/>
  <c r="L96" i="55"/>
  <c r="J96" i="55"/>
  <c r="H96" i="55"/>
  <c r="E96" i="55"/>
  <c r="L95" i="55"/>
  <c r="J95" i="55"/>
  <c r="H95" i="55"/>
  <c r="L94" i="55"/>
  <c r="J94" i="55"/>
  <c r="H94" i="55" s="1"/>
  <c r="L93" i="55"/>
  <c r="J93" i="55"/>
  <c r="H93" i="55"/>
  <c r="L92" i="55"/>
  <c r="J92" i="55"/>
  <c r="H92" i="55" s="1"/>
  <c r="N91" i="55"/>
  <c r="L91" i="55"/>
  <c r="J91" i="55"/>
  <c r="H91" i="55" s="1"/>
  <c r="E91" i="55"/>
  <c r="L90" i="55"/>
  <c r="J90" i="55"/>
  <c r="H90" i="55" s="1"/>
  <c r="L89" i="55"/>
  <c r="J89" i="55"/>
  <c r="H89" i="55"/>
  <c r="L88" i="55"/>
  <c r="J88" i="55"/>
  <c r="H88" i="55" s="1"/>
  <c r="L87" i="55"/>
  <c r="J87" i="55"/>
  <c r="H87" i="55"/>
  <c r="N86" i="55"/>
  <c r="L86" i="55"/>
  <c r="J86" i="55"/>
  <c r="H86" i="55"/>
  <c r="E86" i="55"/>
  <c r="L85" i="55"/>
  <c r="J85" i="55"/>
  <c r="H85" i="55"/>
  <c r="L84" i="55"/>
  <c r="J84" i="55"/>
  <c r="H84" i="55" s="1"/>
  <c r="L83" i="55"/>
  <c r="J83" i="55"/>
  <c r="H83" i="55"/>
  <c r="L82" i="55"/>
  <c r="J82" i="55"/>
  <c r="H82" i="55" s="1"/>
  <c r="N81" i="55"/>
  <c r="L81" i="55"/>
  <c r="J81" i="55"/>
  <c r="H81" i="55" s="1"/>
  <c r="E81" i="55"/>
  <c r="L80" i="55"/>
  <c r="J80" i="55"/>
  <c r="H80" i="55" s="1"/>
  <c r="L79" i="55"/>
  <c r="J79" i="55"/>
  <c r="H79" i="55"/>
  <c r="L78" i="55"/>
  <c r="J78" i="55"/>
  <c r="H78" i="55" s="1"/>
  <c r="L77" i="55"/>
  <c r="J77" i="55"/>
  <c r="H77" i="55"/>
  <c r="N76" i="55"/>
  <c r="L76" i="55"/>
  <c r="J76" i="55"/>
  <c r="H76" i="55"/>
  <c r="E76" i="55"/>
  <c r="L75" i="55"/>
  <c r="J75" i="55"/>
  <c r="H75" i="55"/>
  <c r="L74" i="55"/>
  <c r="J74" i="55"/>
  <c r="H74" i="55" s="1"/>
  <c r="L73" i="55"/>
  <c r="J73" i="55"/>
  <c r="H73" i="55"/>
  <c r="L72" i="55"/>
  <c r="J72" i="55"/>
  <c r="H72" i="55" s="1"/>
  <c r="N71" i="55"/>
  <c r="L71" i="55"/>
  <c r="J71" i="55"/>
  <c r="H71" i="55" s="1"/>
  <c r="E71" i="55"/>
  <c r="L70" i="55"/>
  <c r="J70" i="55"/>
  <c r="H70" i="55" s="1"/>
  <c r="L69" i="55"/>
  <c r="J69" i="55"/>
  <c r="H69" i="55"/>
  <c r="L68" i="55"/>
  <c r="J68" i="55"/>
  <c r="H68" i="55" s="1"/>
  <c r="L67" i="55"/>
  <c r="J67" i="55"/>
  <c r="H67" i="55"/>
  <c r="N66" i="55"/>
  <c r="L66" i="55"/>
  <c r="J66" i="55"/>
  <c r="H66" i="55"/>
  <c r="E66" i="55"/>
  <c r="L65" i="55"/>
  <c r="J65" i="55"/>
  <c r="H65" i="55"/>
  <c r="L64" i="55"/>
  <c r="J64" i="55"/>
  <c r="H64" i="55" s="1"/>
  <c r="L63" i="55"/>
  <c r="J63" i="55"/>
  <c r="H63" i="55"/>
  <c r="L62" i="55"/>
  <c r="J62" i="55"/>
  <c r="H62" i="55" s="1"/>
  <c r="N61" i="55"/>
  <c r="L61" i="55"/>
  <c r="J61" i="55"/>
  <c r="H61" i="55" s="1"/>
  <c r="E61" i="55"/>
  <c r="L60" i="55"/>
  <c r="J60" i="55"/>
  <c r="H60" i="55" s="1"/>
  <c r="L59" i="55"/>
  <c r="J59" i="55"/>
  <c r="H59" i="55"/>
  <c r="L58" i="55"/>
  <c r="J58" i="55"/>
  <c r="H58" i="55" s="1"/>
  <c r="L57" i="55"/>
  <c r="J57" i="55"/>
  <c r="H57" i="55"/>
  <c r="N56" i="55"/>
  <c r="L56" i="55"/>
  <c r="J56" i="55"/>
  <c r="H56" i="55"/>
  <c r="E56" i="55"/>
  <c r="L55" i="55"/>
  <c r="J55" i="55"/>
  <c r="H55" i="55"/>
  <c r="L54" i="55"/>
  <c r="J54" i="55"/>
  <c r="H54" i="55" s="1"/>
  <c r="L53" i="55"/>
  <c r="J53" i="55"/>
  <c r="H53" i="55"/>
  <c r="L52" i="55"/>
  <c r="J52" i="55"/>
  <c r="H52" i="55" s="1"/>
  <c r="N51" i="55"/>
  <c r="L51" i="55"/>
  <c r="J51" i="55"/>
  <c r="H51" i="55" s="1"/>
  <c r="E51" i="55"/>
  <c r="L50" i="55"/>
  <c r="J50" i="55"/>
  <c r="H50" i="55" s="1"/>
  <c r="L49" i="55"/>
  <c r="J49" i="55"/>
  <c r="H49" i="55"/>
  <c r="L48" i="55"/>
  <c r="J48" i="55"/>
  <c r="H48" i="55" s="1"/>
  <c r="L47" i="55"/>
  <c r="J47" i="55"/>
  <c r="H47" i="55"/>
  <c r="N46" i="55"/>
  <c r="L46" i="55"/>
  <c r="J46" i="55"/>
  <c r="H46" i="55"/>
  <c r="E46" i="55"/>
  <c r="L45" i="55"/>
  <c r="J45" i="55"/>
  <c r="H45" i="55"/>
  <c r="L44" i="55"/>
  <c r="J44" i="55"/>
  <c r="H44" i="55" s="1"/>
  <c r="L43" i="55"/>
  <c r="J43" i="55"/>
  <c r="H43" i="55"/>
  <c r="L42" i="55"/>
  <c r="J42" i="55"/>
  <c r="H42" i="55" s="1"/>
  <c r="N41" i="55"/>
  <c r="L41" i="55"/>
  <c r="J41" i="55"/>
  <c r="H41" i="55" s="1"/>
  <c r="E41" i="55"/>
  <c r="L40" i="55"/>
  <c r="J40" i="55"/>
  <c r="H40" i="55" s="1"/>
  <c r="L39" i="55"/>
  <c r="J39" i="55"/>
  <c r="H39" i="55"/>
  <c r="L38" i="55"/>
  <c r="J38" i="55"/>
  <c r="H38" i="55" s="1"/>
  <c r="L37" i="55"/>
  <c r="J37" i="55"/>
  <c r="H37" i="55"/>
  <c r="N36" i="55"/>
  <c r="L36" i="55"/>
  <c r="J36" i="55"/>
  <c r="H36" i="55"/>
  <c r="E36" i="55"/>
  <c r="L35" i="55"/>
  <c r="J35" i="55"/>
  <c r="H35" i="55"/>
  <c r="L34" i="55"/>
  <c r="J34" i="55"/>
  <c r="H34" i="55" s="1"/>
  <c r="L33" i="55"/>
  <c r="J33" i="55"/>
  <c r="H33" i="55"/>
  <c r="L32" i="55"/>
  <c r="J32" i="55"/>
  <c r="H32" i="55" s="1"/>
  <c r="N31" i="55"/>
  <c r="L31" i="55"/>
  <c r="J31" i="55"/>
  <c r="H31" i="55" s="1"/>
  <c r="E31" i="55"/>
  <c r="L30" i="55"/>
  <c r="J30" i="55"/>
  <c r="H30" i="55" s="1"/>
  <c r="L29" i="55"/>
  <c r="J29" i="55"/>
  <c r="H29" i="55"/>
  <c r="L28" i="55"/>
  <c r="J28" i="55"/>
  <c r="H28" i="55" s="1"/>
  <c r="L27" i="55"/>
  <c r="J27" i="55"/>
  <c r="H27" i="55"/>
  <c r="N26" i="55"/>
  <c r="L26" i="55"/>
  <c r="J26" i="55"/>
  <c r="H26" i="55"/>
  <c r="E26" i="55"/>
  <c r="L25" i="55"/>
  <c r="J25" i="55"/>
  <c r="H25" i="55"/>
  <c r="L24" i="55"/>
  <c r="J24" i="55"/>
  <c r="H24" i="55" s="1"/>
  <c r="L23" i="55"/>
  <c r="J23" i="55"/>
  <c r="H23" i="55"/>
  <c r="L22" i="55"/>
  <c r="J22" i="55"/>
  <c r="H22" i="55" s="1"/>
  <c r="N21" i="55"/>
  <c r="L21" i="55"/>
  <c r="J21" i="55"/>
  <c r="H21" i="55" s="1"/>
  <c r="E21" i="55"/>
  <c r="L20" i="55"/>
  <c r="J20" i="55"/>
  <c r="H20" i="55" s="1"/>
  <c r="L19" i="55"/>
  <c r="J19" i="55"/>
  <c r="H19" i="55"/>
  <c r="L18" i="55"/>
  <c r="J18" i="55"/>
  <c r="H18" i="55" s="1"/>
  <c r="L17" i="55"/>
  <c r="J17" i="55"/>
  <c r="H17" i="55"/>
  <c r="N16" i="55"/>
  <c r="L16" i="55"/>
  <c r="J16" i="55"/>
  <c r="H16" i="55"/>
  <c r="E16" i="55"/>
  <c r="L15" i="55"/>
  <c r="J15" i="55"/>
  <c r="H15" i="55"/>
  <c r="L14" i="55"/>
  <c r="J14" i="55"/>
  <c r="H14" i="55" s="1"/>
  <c r="L13" i="55"/>
  <c r="J13" i="55"/>
  <c r="H13" i="55"/>
  <c r="L12" i="55"/>
  <c r="J12" i="55"/>
  <c r="H12" i="55" s="1"/>
  <c r="N11" i="55"/>
  <c r="L11" i="55"/>
  <c r="J11" i="55"/>
  <c r="H11" i="55" s="1"/>
  <c r="E11" i="55"/>
  <c r="L10" i="55"/>
  <c r="J10" i="55"/>
  <c r="H10" i="55" s="1"/>
  <c r="L9" i="55"/>
  <c r="J9" i="55"/>
  <c r="H9" i="55"/>
  <c r="L8" i="55"/>
  <c r="J8" i="55"/>
  <c r="H8" i="55" s="1"/>
  <c r="L7" i="55"/>
  <c r="J7" i="55"/>
  <c r="H7" i="55"/>
  <c r="N6" i="55"/>
  <c r="N106" i="55" s="1"/>
  <c r="L6" i="55"/>
  <c r="J6" i="55"/>
  <c r="H6" i="55"/>
  <c r="E6" i="55"/>
  <c r="E106" i="55" s="1"/>
  <c r="L412" i="54"/>
  <c r="J412" i="54"/>
  <c r="H412" i="54"/>
  <c r="L411" i="54"/>
  <c r="J411" i="54"/>
  <c r="H411" i="54" s="1"/>
  <c r="L410" i="54"/>
  <c r="J410" i="54"/>
  <c r="H410" i="54"/>
  <c r="L409" i="54"/>
  <c r="J409" i="54"/>
  <c r="H409" i="54" s="1"/>
  <c r="L408" i="54"/>
  <c r="J408" i="54"/>
  <c r="H408" i="54"/>
  <c r="N407" i="54"/>
  <c r="L407" i="54"/>
  <c r="J407" i="54"/>
  <c r="H407" i="54"/>
  <c r="E407" i="54"/>
  <c r="L406" i="54"/>
  <c r="J406" i="54"/>
  <c r="H406" i="54"/>
  <c r="L405" i="54"/>
  <c r="J405" i="54"/>
  <c r="H405" i="54" s="1"/>
  <c r="L404" i="54"/>
  <c r="J404" i="54"/>
  <c r="H404" i="54"/>
  <c r="L403" i="54"/>
  <c r="J403" i="54"/>
  <c r="H403" i="54" s="1"/>
  <c r="N402" i="54"/>
  <c r="L402" i="54"/>
  <c r="J402" i="54"/>
  <c r="H402" i="54" s="1"/>
  <c r="E402" i="54"/>
  <c r="L401" i="54"/>
  <c r="J401" i="54"/>
  <c r="H401" i="54" s="1"/>
  <c r="L400" i="54"/>
  <c r="J400" i="54"/>
  <c r="H400" i="54"/>
  <c r="L399" i="54"/>
  <c r="J399" i="54"/>
  <c r="H399" i="54" s="1"/>
  <c r="L398" i="54"/>
  <c r="J398" i="54"/>
  <c r="H398" i="54"/>
  <c r="N397" i="54"/>
  <c r="L397" i="54"/>
  <c r="J397" i="54"/>
  <c r="H397" i="54"/>
  <c r="E397" i="54"/>
  <c r="L396" i="54"/>
  <c r="J396" i="54"/>
  <c r="H396" i="54"/>
  <c r="L395" i="54"/>
  <c r="J395" i="54"/>
  <c r="H395" i="54" s="1"/>
  <c r="L394" i="54"/>
  <c r="J394" i="54"/>
  <c r="H394" i="54"/>
  <c r="L393" i="54"/>
  <c r="J393" i="54"/>
  <c r="H393" i="54" s="1"/>
  <c r="N392" i="54"/>
  <c r="L392" i="54"/>
  <c r="J392" i="54"/>
  <c r="H392" i="54" s="1"/>
  <c r="E392" i="54"/>
  <c r="L391" i="54"/>
  <c r="J391" i="54"/>
  <c r="H391" i="54" s="1"/>
  <c r="L390" i="54"/>
  <c r="J390" i="54"/>
  <c r="H390" i="54"/>
  <c r="L389" i="54"/>
  <c r="J389" i="54"/>
  <c r="H389" i="54" s="1"/>
  <c r="L388" i="54"/>
  <c r="J388" i="54"/>
  <c r="H388" i="54"/>
  <c r="N387" i="54"/>
  <c r="L387" i="54"/>
  <c r="J387" i="54"/>
  <c r="H387" i="54"/>
  <c r="E387" i="54"/>
  <c r="L386" i="54"/>
  <c r="J386" i="54"/>
  <c r="H386" i="54"/>
  <c r="L385" i="54"/>
  <c r="J385" i="54"/>
  <c r="H385" i="54" s="1"/>
  <c r="L384" i="54"/>
  <c r="J384" i="54"/>
  <c r="H384" i="54"/>
  <c r="L383" i="54"/>
  <c r="J383" i="54"/>
  <c r="H383" i="54" s="1"/>
  <c r="N382" i="54"/>
  <c r="L382" i="54"/>
  <c r="J382" i="54"/>
  <c r="H382" i="54" s="1"/>
  <c r="E382" i="54"/>
  <c r="L381" i="54"/>
  <c r="J381" i="54"/>
  <c r="H381" i="54" s="1"/>
  <c r="L380" i="54"/>
  <c r="J380" i="54"/>
  <c r="H380" i="54"/>
  <c r="L379" i="54"/>
  <c r="J379" i="54"/>
  <c r="H379" i="54" s="1"/>
  <c r="L378" i="54"/>
  <c r="J378" i="54"/>
  <c r="H378" i="54"/>
  <c r="N377" i="54"/>
  <c r="L377" i="54"/>
  <c r="J377" i="54"/>
  <c r="H377" i="54"/>
  <c r="E377" i="54"/>
  <c r="L376" i="54"/>
  <c r="J376" i="54"/>
  <c r="H376" i="54"/>
  <c r="L375" i="54"/>
  <c r="J375" i="54"/>
  <c r="H375" i="54" s="1"/>
  <c r="L374" i="54"/>
  <c r="J374" i="54"/>
  <c r="H374" i="54"/>
  <c r="L373" i="54"/>
  <c r="J373" i="54"/>
  <c r="H373" i="54" s="1"/>
  <c r="N372" i="54"/>
  <c r="L372" i="54"/>
  <c r="J372" i="54"/>
  <c r="H372" i="54" s="1"/>
  <c r="E372" i="54"/>
  <c r="L371" i="54"/>
  <c r="J371" i="54"/>
  <c r="H371" i="54" s="1"/>
  <c r="L370" i="54"/>
  <c r="J370" i="54"/>
  <c r="H370" i="54"/>
  <c r="L369" i="54"/>
  <c r="J369" i="54"/>
  <c r="H369" i="54" s="1"/>
  <c r="L368" i="54"/>
  <c r="J368" i="54"/>
  <c r="H368" i="54"/>
  <c r="N367" i="54"/>
  <c r="L367" i="54"/>
  <c r="J367" i="54"/>
  <c r="H367" i="54"/>
  <c r="E367" i="54"/>
  <c r="L366" i="54"/>
  <c r="J366" i="54"/>
  <c r="H366" i="54"/>
  <c r="L365" i="54"/>
  <c r="J365" i="54"/>
  <c r="H365" i="54" s="1"/>
  <c r="L364" i="54"/>
  <c r="J364" i="54"/>
  <c r="H364" i="54"/>
  <c r="L363" i="54"/>
  <c r="J363" i="54"/>
  <c r="H363" i="54" s="1"/>
  <c r="N362" i="54"/>
  <c r="L362" i="54"/>
  <c r="J362" i="54"/>
  <c r="H362" i="54" s="1"/>
  <c r="E362" i="54"/>
  <c r="L361" i="54"/>
  <c r="J361" i="54"/>
  <c r="H361" i="54" s="1"/>
  <c r="L360" i="54"/>
  <c r="J360" i="54"/>
  <c r="H360" i="54"/>
  <c r="L359" i="54"/>
  <c r="J359" i="54"/>
  <c r="H359" i="54" s="1"/>
  <c r="L358" i="54"/>
  <c r="J358" i="54"/>
  <c r="H358" i="54"/>
  <c r="N357" i="54"/>
  <c r="L357" i="54"/>
  <c r="J357" i="54"/>
  <c r="H357" i="54"/>
  <c r="E357" i="54"/>
  <c r="L356" i="54"/>
  <c r="J356" i="54"/>
  <c r="H356" i="54"/>
  <c r="L355" i="54"/>
  <c r="J355" i="54"/>
  <c r="H355" i="54" s="1"/>
  <c r="L354" i="54"/>
  <c r="J354" i="54"/>
  <c r="H354" i="54"/>
  <c r="L353" i="54"/>
  <c r="J353" i="54"/>
  <c r="H353" i="54" s="1"/>
  <c r="N352" i="54"/>
  <c r="L352" i="54"/>
  <c r="J352" i="54"/>
  <c r="H352" i="54" s="1"/>
  <c r="E352" i="54"/>
  <c r="L351" i="54"/>
  <c r="J351" i="54"/>
  <c r="H351" i="54" s="1"/>
  <c r="L350" i="54"/>
  <c r="J350" i="54"/>
  <c r="H350" i="54"/>
  <c r="L349" i="54"/>
  <c r="J349" i="54"/>
  <c r="H349" i="54" s="1"/>
  <c r="L348" i="54"/>
  <c r="J348" i="54"/>
  <c r="H348" i="54"/>
  <c r="N347" i="54"/>
  <c r="L347" i="54"/>
  <c r="J347" i="54"/>
  <c r="H347" i="54"/>
  <c r="E347" i="54"/>
  <c r="L346" i="54"/>
  <c r="J346" i="54"/>
  <c r="H346" i="54"/>
  <c r="L345" i="54"/>
  <c r="J345" i="54"/>
  <c r="H345" i="54" s="1"/>
  <c r="L344" i="54"/>
  <c r="J344" i="54"/>
  <c r="H344" i="54"/>
  <c r="L343" i="54"/>
  <c r="J343" i="54"/>
  <c r="H343" i="54" s="1"/>
  <c r="N342" i="54"/>
  <c r="L342" i="54"/>
  <c r="J342" i="54"/>
  <c r="H342" i="54" s="1"/>
  <c r="E342" i="54"/>
  <c r="L341" i="54"/>
  <c r="J341" i="54"/>
  <c r="H341" i="54" s="1"/>
  <c r="L340" i="54"/>
  <c r="J340" i="54"/>
  <c r="H340" i="54"/>
  <c r="L339" i="54"/>
  <c r="J339" i="54"/>
  <c r="H339" i="54" s="1"/>
  <c r="L338" i="54"/>
  <c r="J338" i="54"/>
  <c r="H338" i="54"/>
  <c r="N337" i="54"/>
  <c r="L337" i="54"/>
  <c r="J337" i="54"/>
  <c r="H337" i="54"/>
  <c r="E337" i="54"/>
  <c r="L336" i="54"/>
  <c r="J336" i="54"/>
  <c r="H336" i="54"/>
  <c r="L335" i="54"/>
  <c r="J335" i="54"/>
  <c r="H335" i="54" s="1"/>
  <c r="L334" i="54"/>
  <c r="J334" i="54"/>
  <c r="H334" i="54"/>
  <c r="L333" i="54"/>
  <c r="J333" i="54"/>
  <c r="H333" i="54" s="1"/>
  <c r="N332" i="54"/>
  <c r="L332" i="54"/>
  <c r="J332" i="54"/>
  <c r="H332" i="54" s="1"/>
  <c r="E332" i="54"/>
  <c r="L331" i="54"/>
  <c r="J331" i="54"/>
  <c r="H331" i="54" s="1"/>
  <c r="L330" i="54"/>
  <c r="J330" i="54"/>
  <c r="H330" i="54"/>
  <c r="L329" i="54"/>
  <c r="J329" i="54"/>
  <c r="H329" i="54" s="1"/>
  <c r="L328" i="54"/>
  <c r="J328" i="54"/>
  <c r="H328" i="54"/>
  <c r="N327" i="54"/>
  <c r="L327" i="54"/>
  <c r="J327" i="54"/>
  <c r="H327" i="54"/>
  <c r="E327" i="54"/>
  <c r="L326" i="54"/>
  <c r="J326" i="54"/>
  <c r="H326" i="54"/>
  <c r="L325" i="54"/>
  <c r="J325" i="54"/>
  <c r="H325" i="54" s="1"/>
  <c r="L324" i="54"/>
  <c r="J324" i="54"/>
  <c r="H324" i="54"/>
  <c r="L323" i="54"/>
  <c r="J323" i="54"/>
  <c r="H323" i="54" s="1"/>
  <c r="N322" i="54"/>
  <c r="L322" i="54"/>
  <c r="J322" i="54"/>
  <c r="H322" i="54" s="1"/>
  <c r="E322" i="54"/>
  <c r="L321" i="54"/>
  <c r="J321" i="54"/>
  <c r="H321" i="54" s="1"/>
  <c r="L320" i="54"/>
  <c r="J320" i="54"/>
  <c r="H320" i="54"/>
  <c r="L319" i="54"/>
  <c r="J319" i="54"/>
  <c r="H319" i="54" s="1"/>
  <c r="L318" i="54"/>
  <c r="J318" i="54"/>
  <c r="H318" i="54"/>
  <c r="N317" i="54"/>
  <c r="L317" i="54"/>
  <c r="J317" i="54"/>
  <c r="H317" i="54"/>
  <c r="E317" i="54"/>
  <c r="L316" i="54"/>
  <c r="J316" i="54"/>
  <c r="H316" i="54"/>
  <c r="L315" i="54"/>
  <c r="J315" i="54"/>
  <c r="H315" i="54" s="1"/>
  <c r="L314" i="54"/>
  <c r="J314" i="54"/>
  <c r="H314" i="54"/>
  <c r="L313" i="54"/>
  <c r="J313" i="54"/>
  <c r="H313" i="54" s="1"/>
  <c r="N312" i="54"/>
  <c r="N412" i="54" s="1"/>
  <c r="L312" i="54"/>
  <c r="J312" i="54"/>
  <c r="H312" i="54" s="1"/>
  <c r="E312" i="54"/>
  <c r="E412" i="54" s="1"/>
  <c r="L310" i="54"/>
  <c r="J310" i="54"/>
  <c r="H310" i="54"/>
  <c r="L309" i="54"/>
  <c r="J309" i="54"/>
  <c r="H309" i="54"/>
  <c r="L308" i="54"/>
  <c r="J308" i="54"/>
  <c r="H308" i="54" s="1"/>
  <c r="L307" i="54"/>
  <c r="J307" i="54"/>
  <c r="H307" i="54"/>
  <c r="L306" i="54"/>
  <c r="J306" i="54"/>
  <c r="H306" i="54" s="1"/>
  <c r="N305" i="54"/>
  <c r="L305" i="54"/>
  <c r="J305" i="54"/>
  <c r="H305" i="54" s="1"/>
  <c r="E305" i="54"/>
  <c r="L304" i="54"/>
  <c r="J304" i="54"/>
  <c r="H304" i="54" s="1"/>
  <c r="L303" i="54"/>
  <c r="J303" i="54"/>
  <c r="H303" i="54"/>
  <c r="L302" i="54"/>
  <c r="J302" i="54"/>
  <c r="H302" i="54" s="1"/>
  <c r="L301" i="54"/>
  <c r="J301" i="54"/>
  <c r="H301" i="54"/>
  <c r="N300" i="54"/>
  <c r="L300" i="54"/>
  <c r="J300" i="54"/>
  <c r="H300" i="54"/>
  <c r="E300" i="54"/>
  <c r="L299" i="54"/>
  <c r="J299" i="54"/>
  <c r="H299" i="54"/>
  <c r="L298" i="54"/>
  <c r="J298" i="54"/>
  <c r="H298" i="54" s="1"/>
  <c r="L297" i="54"/>
  <c r="J297" i="54"/>
  <c r="H297" i="54"/>
  <c r="L296" i="54"/>
  <c r="J296" i="54"/>
  <c r="H296" i="54" s="1"/>
  <c r="N295" i="54"/>
  <c r="L295" i="54"/>
  <c r="J295" i="54"/>
  <c r="H295" i="54" s="1"/>
  <c r="E295" i="54"/>
  <c r="L294" i="54"/>
  <c r="J294" i="54"/>
  <c r="H294" i="54" s="1"/>
  <c r="L293" i="54"/>
  <c r="J293" i="54"/>
  <c r="H293" i="54"/>
  <c r="L292" i="54"/>
  <c r="J292" i="54"/>
  <c r="H292" i="54" s="1"/>
  <c r="L291" i="54"/>
  <c r="J291" i="54"/>
  <c r="H291" i="54"/>
  <c r="N290" i="54"/>
  <c r="L290" i="54"/>
  <c r="J290" i="54"/>
  <c r="H290" i="54"/>
  <c r="E290" i="54"/>
  <c r="L289" i="54"/>
  <c r="J289" i="54"/>
  <c r="H289" i="54"/>
  <c r="L288" i="54"/>
  <c r="J288" i="54"/>
  <c r="H288" i="54" s="1"/>
  <c r="L287" i="54"/>
  <c r="J287" i="54"/>
  <c r="H287" i="54"/>
  <c r="L286" i="54"/>
  <c r="J286" i="54"/>
  <c r="H286" i="54" s="1"/>
  <c r="N285" i="54"/>
  <c r="L285" i="54"/>
  <c r="J285" i="54"/>
  <c r="H285" i="54" s="1"/>
  <c r="E285" i="54"/>
  <c r="L284" i="54"/>
  <c r="J284" i="54"/>
  <c r="H284" i="54" s="1"/>
  <c r="L283" i="54"/>
  <c r="J283" i="54"/>
  <c r="H283" i="54"/>
  <c r="L282" i="54"/>
  <c r="J282" i="54"/>
  <c r="H282" i="54" s="1"/>
  <c r="L281" i="54"/>
  <c r="J281" i="54"/>
  <c r="H281" i="54"/>
  <c r="N280" i="54"/>
  <c r="L280" i="54"/>
  <c r="J280" i="54"/>
  <c r="H280" i="54"/>
  <c r="E280" i="54"/>
  <c r="L279" i="54"/>
  <c r="J279" i="54"/>
  <c r="H279" i="54"/>
  <c r="L278" i="54"/>
  <c r="J278" i="54"/>
  <c r="H278" i="54" s="1"/>
  <c r="L277" i="54"/>
  <c r="J277" i="54"/>
  <c r="H277" i="54"/>
  <c r="L276" i="54"/>
  <c r="J276" i="54"/>
  <c r="H276" i="54" s="1"/>
  <c r="N275" i="54"/>
  <c r="L275" i="54"/>
  <c r="J275" i="54"/>
  <c r="H275" i="54" s="1"/>
  <c r="E275" i="54"/>
  <c r="L274" i="54"/>
  <c r="J274" i="54"/>
  <c r="H274" i="54" s="1"/>
  <c r="L273" i="54"/>
  <c r="J273" i="54"/>
  <c r="H273" i="54"/>
  <c r="L272" i="54"/>
  <c r="J272" i="54"/>
  <c r="H272" i="54" s="1"/>
  <c r="L271" i="54"/>
  <c r="J271" i="54"/>
  <c r="H271" i="54"/>
  <c r="N270" i="54"/>
  <c r="L270" i="54"/>
  <c r="J270" i="54"/>
  <c r="H270" i="54"/>
  <c r="E270" i="54"/>
  <c r="L269" i="54"/>
  <c r="J269" i="54"/>
  <c r="H269" i="54"/>
  <c r="L268" i="54"/>
  <c r="J268" i="54"/>
  <c r="H268" i="54" s="1"/>
  <c r="L267" i="54"/>
  <c r="J267" i="54"/>
  <c r="H267" i="54"/>
  <c r="L266" i="54"/>
  <c r="J266" i="54"/>
  <c r="H266" i="54" s="1"/>
  <c r="N265" i="54"/>
  <c r="L265" i="54"/>
  <c r="J265" i="54"/>
  <c r="H265" i="54" s="1"/>
  <c r="E265" i="54"/>
  <c r="L264" i="54"/>
  <c r="J264" i="54"/>
  <c r="H264" i="54" s="1"/>
  <c r="L263" i="54"/>
  <c r="J263" i="54"/>
  <c r="H263" i="54"/>
  <c r="L262" i="54"/>
  <c r="J262" i="54"/>
  <c r="H262" i="54" s="1"/>
  <c r="L261" i="54"/>
  <c r="J261" i="54"/>
  <c r="H261" i="54"/>
  <c r="N260" i="54"/>
  <c r="L260" i="54"/>
  <c r="J260" i="54"/>
  <c r="H260" i="54"/>
  <c r="E260" i="54"/>
  <c r="L259" i="54"/>
  <c r="J259" i="54"/>
  <c r="H259" i="54"/>
  <c r="L258" i="54"/>
  <c r="J258" i="54"/>
  <c r="H258" i="54" s="1"/>
  <c r="L257" i="54"/>
  <c r="J257" i="54"/>
  <c r="H257" i="54"/>
  <c r="L256" i="54"/>
  <c r="J256" i="54"/>
  <c r="H256" i="54" s="1"/>
  <c r="N255" i="54"/>
  <c r="L255" i="54"/>
  <c r="J255" i="54"/>
  <c r="H255" i="54" s="1"/>
  <c r="E255" i="54"/>
  <c r="L254" i="54"/>
  <c r="J254" i="54"/>
  <c r="H254" i="54" s="1"/>
  <c r="L253" i="54"/>
  <c r="J253" i="54"/>
  <c r="H253" i="54"/>
  <c r="L252" i="54"/>
  <c r="J252" i="54"/>
  <c r="H252" i="54" s="1"/>
  <c r="L251" i="54"/>
  <c r="J251" i="54"/>
  <c r="H251" i="54"/>
  <c r="N250" i="54"/>
  <c r="L250" i="54"/>
  <c r="J250" i="54"/>
  <c r="H250" i="54"/>
  <c r="E250" i="54"/>
  <c r="L249" i="54"/>
  <c r="J249" i="54"/>
  <c r="H249" i="54"/>
  <c r="L248" i="54"/>
  <c r="J248" i="54"/>
  <c r="H248" i="54" s="1"/>
  <c r="L247" i="54"/>
  <c r="J247" i="54"/>
  <c r="H247" i="54"/>
  <c r="L246" i="54"/>
  <c r="J246" i="54"/>
  <c r="H246" i="54" s="1"/>
  <c r="N245" i="54"/>
  <c r="L245" i="54"/>
  <c r="J245" i="54"/>
  <c r="H245" i="54" s="1"/>
  <c r="E245" i="54"/>
  <c r="L244" i="54"/>
  <c r="J244" i="54"/>
  <c r="H244" i="54" s="1"/>
  <c r="L243" i="54"/>
  <c r="J243" i="54"/>
  <c r="H243" i="54"/>
  <c r="L242" i="54"/>
  <c r="J242" i="54"/>
  <c r="H242" i="54" s="1"/>
  <c r="L241" i="54"/>
  <c r="J241" i="54"/>
  <c r="H241" i="54"/>
  <c r="N240" i="54"/>
  <c r="L240" i="54"/>
  <c r="J240" i="54"/>
  <c r="H240" i="54"/>
  <c r="E240" i="54"/>
  <c r="L239" i="54"/>
  <c r="J239" i="54"/>
  <c r="H239" i="54"/>
  <c r="L238" i="54"/>
  <c r="J238" i="54"/>
  <c r="H238" i="54" s="1"/>
  <c r="L237" i="54"/>
  <c r="J237" i="54"/>
  <c r="H237" i="54"/>
  <c r="L236" i="54"/>
  <c r="J236" i="54"/>
  <c r="H236" i="54" s="1"/>
  <c r="N235" i="54"/>
  <c r="L235" i="54"/>
  <c r="J235" i="54"/>
  <c r="H235" i="54" s="1"/>
  <c r="E235" i="54"/>
  <c r="L234" i="54"/>
  <c r="J234" i="54"/>
  <c r="H234" i="54" s="1"/>
  <c r="L233" i="54"/>
  <c r="J233" i="54"/>
  <c r="H233" i="54"/>
  <c r="L232" i="54"/>
  <c r="J232" i="54"/>
  <c r="H232" i="54" s="1"/>
  <c r="L231" i="54"/>
  <c r="J231" i="54"/>
  <c r="H231" i="54"/>
  <c r="N230" i="54"/>
  <c r="L230" i="54"/>
  <c r="J230" i="54"/>
  <c r="H230" i="54"/>
  <c r="E230" i="54"/>
  <c r="L229" i="54"/>
  <c r="J229" i="54"/>
  <c r="H229" i="54"/>
  <c r="L228" i="54"/>
  <c r="J228" i="54"/>
  <c r="H228" i="54" s="1"/>
  <c r="L227" i="54"/>
  <c r="J227" i="54"/>
  <c r="H227" i="54"/>
  <c r="L226" i="54"/>
  <c r="J226" i="54"/>
  <c r="H226" i="54" s="1"/>
  <c r="N225" i="54"/>
  <c r="L225" i="54"/>
  <c r="J225" i="54"/>
  <c r="H225" i="54" s="1"/>
  <c r="E225" i="54"/>
  <c r="L224" i="54"/>
  <c r="J224" i="54"/>
  <c r="H224" i="54" s="1"/>
  <c r="L223" i="54"/>
  <c r="J223" i="54"/>
  <c r="H223" i="54"/>
  <c r="L222" i="54"/>
  <c r="J222" i="54"/>
  <c r="H222" i="54" s="1"/>
  <c r="L221" i="54"/>
  <c r="J221" i="54"/>
  <c r="H221" i="54"/>
  <c r="N220" i="54"/>
  <c r="L220" i="54"/>
  <c r="J220" i="54"/>
  <c r="H220" i="54"/>
  <c r="E220" i="54"/>
  <c r="L219" i="54"/>
  <c r="J219" i="54"/>
  <c r="H219" i="54"/>
  <c r="L218" i="54"/>
  <c r="J218" i="54"/>
  <c r="H218" i="54" s="1"/>
  <c r="L217" i="54"/>
  <c r="J217" i="54"/>
  <c r="H217" i="54"/>
  <c r="L216" i="54"/>
  <c r="J216" i="54"/>
  <c r="H216" i="54" s="1"/>
  <c r="N215" i="54"/>
  <c r="L215" i="54"/>
  <c r="J215" i="54"/>
  <c r="H215" i="54" s="1"/>
  <c r="E215" i="54"/>
  <c r="L214" i="54"/>
  <c r="J214" i="54"/>
  <c r="H214" i="54" s="1"/>
  <c r="L213" i="54"/>
  <c r="J213" i="54"/>
  <c r="H213" i="54"/>
  <c r="L212" i="54"/>
  <c r="J212" i="54"/>
  <c r="H212" i="54" s="1"/>
  <c r="L211" i="54"/>
  <c r="J211" i="54"/>
  <c r="H211" i="54"/>
  <c r="N210" i="54"/>
  <c r="N310" i="54" s="1"/>
  <c r="L210" i="54"/>
  <c r="J210" i="54"/>
  <c r="H210" i="54"/>
  <c r="E210" i="54"/>
  <c r="E310" i="54" s="1"/>
  <c r="L208" i="54"/>
  <c r="J208" i="54"/>
  <c r="H208" i="54"/>
  <c r="L207" i="54"/>
  <c r="J207" i="54"/>
  <c r="H207" i="54" s="1"/>
  <c r="L206" i="54"/>
  <c r="J206" i="54"/>
  <c r="H206" i="54"/>
  <c r="L205" i="54"/>
  <c r="J205" i="54"/>
  <c r="H205" i="54" s="1"/>
  <c r="L204" i="54"/>
  <c r="J204" i="54"/>
  <c r="H204" i="54"/>
  <c r="N203" i="54"/>
  <c r="L203" i="54"/>
  <c r="J203" i="54"/>
  <c r="H203" i="54"/>
  <c r="E203" i="54"/>
  <c r="L202" i="54"/>
  <c r="J202" i="54"/>
  <c r="H202" i="54"/>
  <c r="L201" i="54"/>
  <c r="J201" i="54"/>
  <c r="H201" i="54" s="1"/>
  <c r="L200" i="54"/>
  <c r="J200" i="54"/>
  <c r="H200" i="54"/>
  <c r="L199" i="54"/>
  <c r="J199" i="54"/>
  <c r="H199" i="54" s="1"/>
  <c r="N198" i="54"/>
  <c r="L198" i="54"/>
  <c r="J198" i="54"/>
  <c r="H198" i="54" s="1"/>
  <c r="E198" i="54"/>
  <c r="L197" i="54"/>
  <c r="J197" i="54"/>
  <c r="H197" i="54" s="1"/>
  <c r="L196" i="54"/>
  <c r="J196" i="54"/>
  <c r="H196" i="54"/>
  <c r="L195" i="54"/>
  <c r="J195" i="54"/>
  <c r="H195" i="54" s="1"/>
  <c r="L194" i="54"/>
  <c r="J194" i="54"/>
  <c r="H194" i="54"/>
  <c r="N193" i="54"/>
  <c r="L193" i="54"/>
  <c r="J193" i="54"/>
  <c r="H193" i="54"/>
  <c r="E193" i="54"/>
  <c r="L192" i="54"/>
  <c r="J192" i="54"/>
  <c r="H192" i="54"/>
  <c r="L191" i="54"/>
  <c r="J191" i="54"/>
  <c r="H191" i="54" s="1"/>
  <c r="L190" i="54"/>
  <c r="J190" i="54"/>
  <c r="H190" i="54"/>
  <c r="L189" i="54"/>
  <c r="J189" i="54"/>
  <c r="H189" i="54" s="1"/>
  <c r="N188" i="54"/>
  <c r="L188" i="54"/>
  <c r="J188" i="54"/>
  <c r="H188" i="54" s="1"/>
  <c r="E188" i="54"/>
  <c r="L187" i="54"/>
  <c r="J187" i="54"/>
  <c r="H187" i="54" s="1"/>
  <c r="L186" i="54"/>
  <c r="J186" i="54"/>
  <c r="H186" i="54"/>
  <c r="L185" i="54"/>
  <c r="J185" i="54"/>
  <c r="H185" i="54" s="1"/>
  <c r="L184" i="54"/>
  <c r="J184" i="54"/>
  <c r="H184" i="54"/>
  <c r="N183" i="54"/>
  <c r="L183" i="54"/>
  <c r="J183" i="54"/>
  <c r="H183" i="54"/>
  <c r="E183" i="54"/>
  <c r="L182" i="54"/>
  <c r="J182" i="54"/>
  <c r="H182" i="54"/>
  <c r="L181" i="54"/>
  <c r="J181" i="54"/>
  <c r="H181" i="54" s="1"/>
  <c r="L180" i="54"/>
  <c r="J180" i="54"/>
  <c r="H180" i="54"/>
  <c r="L179" i="54"/>
  <c r="J179" i="54"/>
  <c r="H179" i="54" s="1"/>
  <c r="N178" i="54"/>
  <c r="L178" i="54"/>
  <c r="J178" i="54"/>
  <c r="H178" i="54" s="1"/>
  <c r="E178" i="54"/>
  <c r="L177" i="54"/>
  <c r="J177" i="54"/>
  <c r="H177" i="54" s="1"/>
  <c r="L176" i="54"/>
  <c r="J176" i="54"/>
  <c r="H176" i="54"/>
  <c r="L175" i="54"/>
  <c r="J175" i="54"/>
  <c r="H175" i="54" s="1"/>
  <c r="L174" i="54"/>
  <c r="J174" i="54"/>
  <c r="H174" i="54"/>
  <c r="N173" i="54"/>
  <c r="L173" i="54"/>
  <c r="J173" i="54"/>
  <c r="H173" i="54"/>
  <c r="E173" i="54"/>
  <c r="L172" i="54"/>
  <c r="J172" i="54"/>
  <c r="H172" i="54"/>
  <c r="L171" i="54"/>
  <c r="J171" i="54"/>
  <c r="H171" i="54" s="1"/>
  <c r="L170" i="54"/>
  <c r="J170" i="54"/>
  <c r="H170" i="54"/>
  <c r="L169" i="54"/>
  <c r="J169" i="54"/>
  <c r="H169" i="54" s="1"/>
  <c r="N168" i="54"/>
  <c r="L168" i="54"/>
  <c r="J168" i="54"/>
  <c r="H168" i="54" s="1"/>
  <c r="E168" i="54"/>
  <c r="L167" i="54"/>
  <c r="J167" i="54"/>
  <c r="H167" i="54" s="1"/>
  <c r="L166" i="54"/>
  <c r="J166" i="54"/>
  <c r="H166" i="54"/>
  <c r="L165" i="54"/>
  <c r="J165" i="54"/>
  <c r="H165" i="54" s="1"/>
  <c r="L164" i="54"/>
  <c r="J164" i="54"/>
  <c r="H164" i="54"/>
  <c r="N163" i="54"/>
  <c r="L163" i="54"/>
  <c r="J163" i="54"/>
  <c r="H163" i="54"/>
  <c r="E163" i="54"/>
  <c r="L162" i="54"/>
  <c r="J162" i="54"/>
  <c r="H162" i="54"/>
  <c r="L161" i="54"/>
  <c r="J161" i="54"/>
  <c r="H161" i="54" s="1"/>
  <c r="L160" i="54"/>
  <c r="J160" i="54"/>
  <c r="H160" i="54"/>
  <c r="L159" i="54"/>
  <c r="J159" i="54"/>
  <c r="H159" i="54" s="1"/>
  <c r="N158" i="54"/>
  <c r="L158" i="54"/>
  <c r="J158" i="54"/>
  <c r="H158" i="54" s="1"/>
  <c r="E158" i="54"/>
  <c r="L157" i="54"/>
  <c r="J157" i="54"/>
  <c r="H157" i="54" s="1"/>
  <c r="L156" i="54"/>
  <c r="J156" i="54"/>
  <c r="H156" i="54"/>
  <c r="L155" i="54"/>
  <c r="J155" i="54"/>
  <c r="H155" i="54" s="1"/>
  <c r="L154" i="54"/>
  <c r="J154" i="54"/>
  <c r="H154" i="54"/>
  <c r="N153" i="54"/>
  <c r="L153" i="54"/>
  <c r="J153" i="54"/>
  <c r="H153" i="54"/>
  <c r="E153" i="54"/>
  <c r="L152" i="54"/>
  <c r="J152" i="54"/>
  <c r="H152" i="54"/>
  <c r="L151" i="54"/>
  <c r="J151" i="54"/>
  <c r="H151" i="54" s="1"/>
  <c r="L150" i="54"/>
  <c r="J150" i="54"/>
  <c r="H150" i="54"/>
  <c r="L149" i="54"/>
  <c r="J149" i="54"/>
  <c r="H149" i="54" s="1"/>
  <c r="N148" i="54"/>
  <c r="L148" i="54"/>
  <c r="J148" i="54"/>
  <c r="H148" i="54" s="1"/>
  <c r="E148" i="54"/>
  <c r="L147" i="54"/>
  <c r="J147" i="54"/>
  <c r="H147" i="54" s="1"/>
  <c r="L146" i="54"/>
  <c r="J146" i="54"/>
  <c r="H146" i="54"/>
  <c r="L145" i="54"/>
  <c r="J145" i="54"/>
  <c r="H145" i="54" s="1"/>
  <c r="L144" i="54"/>
  <c r="J144" i="54"/>
  <c r="H144" i="54"/>
  <c r="N143" i="54"/>
  <c r="L143" i="54"/>
  <c r="J143" i="54"/>
  <c r="H143" i="54"/>
  <c r="E143" i="54"/>
  <c r="L142" i="54"/>
  <c r="J142" i="54"/>
  <c r="H142" i="54"/>
  <c r="L141" i="54"/>
  <c r="J141" i="54"/>
  <c r="H141" i="54" s="1"/>
  <c r="L140" i="54"/>
  <c r="J140" i="54"/>
  <c r="H140" i="54"/>
  <c r="L139" i="54"/>
  <c r="J139" i="54"/>
  <c r="H139" i="54" s="1"/>
  <c r="N138" i="54"/>
  <c r="L138" i="54"/>
  <c r="J138" i="54"/>
  <c r="H138" i="54" s="1"/>
  <c r="E138" i="54"/>
  <c r="L137" i="54"/>
  <c r="J137" i="54"/>
  <c r="H137" i="54" s="1"/>
  <c r="L136" i="54"/>
  <c r="J136" i="54"/>
  <c r="H136" i="54"/>
  <c r="L135" i="54"/>
  <c r="J135" i="54"/>
  <c r="H135" i="54" s="1"/>
  <c r="L134" i="54"/>
  <c r="J134" i="54"/>
  <c r="H134" i="54"/>
  <c r="N133" i="54"/>
  <c r="L133" i="54"/>
  <c r="J133" i="54"/>
  <c r="H133" i="54"/>
  <c r="E133" i="54"/>
  <c r="L132" i="54"/>
  <c r="J132" i="54"/>
  <c r="H132" i="54"/>
  <c r="L131" i="54"/>
  <c r="J131" i="54"/>
  <c r="H131" i="54" s="1"/>
  <c r="L130" i="54"/>
  <c r="J130" i="54"/>
  <c r="H130" i="54"/>
  <c r="L129" i="54"/>
  <c r="J129" i="54"/>
  <c r="H129" i="54" s="1"/>
  <c r="N128" i="54"/>
  <c r="L128" i="54"/>
  <c r="J128" i="54"/>
  <c r="H128" i="54" s="1"/>
  <c r="E128" i="54"/>
  <c r="L127" i="54"/>
  <c r="J127" i="54"/>
  <c r="H127" i="54" s="1"/>
  <c r="L126" i="54"/>
  <c r="J126" i="54"/>
  <c r="H126" i="54"/>
  <c r="L125" i="54"/>
  <c r="J125" i="54"/>
  <c r="H125" i="54" s="1"/>
  <c r="L124" i="54"/>
  <c r="J124" i="54"/>
  <c r="H124" i="54"/>
  <c r="N123" i="54"/>
  <c r="L123" i="54"/>
  <c r="J123" i="54"/>
  <c r="H123" i="54"/>
  <c r="E123" i="54"/>
  <c r="L122" i="54"/>
  <c r="J122" i="54"/>
  <c r="H122" i="54"/>
  <c r="L121" i="54"/>
  <c r="J121" i="54"/>
  <c r="H121" i="54" s="1"/>
  <c r="L120" i="54"/>
  <c r="J120" i="54"/>
  <c r="H120" i="54"/>
  <c r="L119" i="54"/>
  <c r="J119" i="54"/>
  <c r="H119" i="54" s="1"/>
  <c r="N118" i="54"/>
  <c r="L118" i="54"/>
  <c r="J118" i="54"/>
  <c r="H118" i="54" s="1"/>
  <c r="E118" i="54"/>
  <c r="L117" i="54"/>
  <c r="J117" i="54"/>
  <c r="H117" i="54" s="1"/>
  <c r="L116" i="54"/>
  <c r="J116" i="54"/>
  <c r="H116" i="54"/>
  <c r="L115" i="54"/>
  <c r="J115" i="54"/>
  <c r="H115" i="54" s="1"/>
  <c r="L114" i="54"/>
  <c r="J114" i="54"/>
  <c r="H114" i="54"/>
  <c r="N113" i="54"/>
  <c r="L113" i="54"/>
  <c r="J113" i="54"/>
  <c r="H113" i="54"/>
  <c r="E113" i="54"/>
  <c r="L112" i="54"/>
  <c r="J112" i="54"/>
  <c r="H112" i="54"/>
  <c r="L111" i="54"/>
  <c r="J111" i="54"/>
  <c r="H111" i="54" s="1"/>
  <c r="L110" i="54"/>
  <c r="J110" i="54"/>
  <c r="H110" i="54"/>
  <c r="L109" i="54"/>
  <c r="J109" i="54"/>
  <c r="H109" i="54" s="1"/>
  <c r="N108" i="54"/>
  <c r="N208" i="54" s="1"/>
  <c r="L108" i="54"/>
  <c r="J108" i="54"/>
  <c r="H108" i="54" s="1"/>
  <c r="E108" i="54"/>
  <c r="L106" i="54"/>
  <c r="J106" i="54"/>
  <c r="H106" i="54"/>
  <c r="L105" i="54"/>
  <c r="J105" i="54"/>
  <c r="H105" i="54"/>
  <c r="L104" i="54"/>
  <c r="J104" i="54"/>
  <c r="H104" i="54" s="1"/>
  <c r="L103" i="54"/>
  <c r="J103" i="54"/>
  <c r="H103" i="54"/>
  <c r="L102" i="54"/>
  <c r="J102" i="54"/>
  <c r="H102" i="54" s="1"/>
  <c r="N101" i="54"/>
  <c r="L101" i="54"/>
  <c r="J101" i="54"/>
  <c r="H101" i="54" s="1"/>
  <c r="E101" i="54"/>
  <c r="L100" i="54"/>
  <c r="J100" i="54"/>
  <c r="H100" i="54" s="1"/>
  <c r="L99" i="54"/>
  <c r="J99" i="54"/>
  <c r="H99" i="54"/>
  <c r="L98" i="54"/>
  <c r="J98" i="54"/>
  <c r="H98" i="54" s="1"/>
  <c r="L97" i="54"/>
  <c r="J97" i="54"/>
  <c r="H97" i="54"/>
  <c r="N96" i="54"/>
  <c r="L96" i="54"/>
  <c r="J96" i="54"/>
  <c r="H96" i="54"/>
  <c r="E96" i="54"/>
  <c r="L95" i="54"/>
  <c r="J95" i="54"/>
  <c r="H95" i="54"/>
  <c r="L94" i="54"/>
  <c r="J94" i="54"/>
  <c r="H94" i="54" s="1"/>
  <c r="L93" i="54"/>
  <c r="J93" i="54"/>
  <c r="H93" i="54"/>
  <c r="L92" i="54"/>
  <c r="J92" i="54"/>
  <c r="H92" i="54" s="1"/>
  <c r="N91" i="54"/>
  <c r="L91" i="54"/>
  <c r="J91" i="54"/>
  <c r="H91" i="54" s="1"/>
  <c r="E91" i="54"/>
  <c r="L90" i="54"/>
  <c r="J90" i="54"/>
  <c r="H90" i="54" s="1"/>
  <c r="L89" i="54"/>
  <c r="J89" i="54"/>
  <c r="H89" i="54"/>
  <c r="L88" i="54"/>
  <c r="J88" i="54"/>
  <c r="H88" i="54" s="1"/>
  <c r="L87" i="54"/>
  <c r="J87" i="54"/>
  <c r="H87" i="54"/>
  <c r="N86" i="54"/>
  <c r="L86" i="54"/>
  <c r="J86" i="54"/>
  <c r="H86" i="54"/>
  <c r="E86" i="54"/>
  <c r="L85" i="54"/>
  <c r="J85" i="54"/>
  <c r="H85" i="54"/>
  <c r="L84" i="54"/>
  <c r="J84" i="54"/>
  <c r="H84" i="54" s="1"/>
  <c r="L83" i="54"/>
  <c r="J83" i="54"/>
  <c r="H83" i="54"/>
  <c r="L82" i="54"/>
  <c r="J82" i="54"/>
  <c r="H82" i="54" s="1"/>
  <c r="N81" i="54"/>
  <c r="L81" i="54"/>
  <c r="J81" i="54"/>
  <c r="H81" i="54" s="1"/>
  <c r="E81" i="54"/>
  <c r="L80" i="54"/>
  <c r="J80" i="54"/>
  <c r="H80" i="54" s="1"/>
  <c r="L79" i="54"/>
  <c r="J79" i="54"/>
  <c r="H79" i="54"/>
  <c r="L78" i="54"/>
  <c r="J78" i="54"/>
  <c r="H78" i="54" s="1"/>
  <c r="L77" i="54"/>
  <c r="J77" i="54"/>
  <c r="H77" i="54"/>
  <c r="N76" i="54"/>
  <c r="L76" i="54"/>
  <c r="J76" i="54"/>
  <c r="H76" i="54"/>
  <c r="E76" i="54"/>
  <c r="L75" i="54"/>
  <c r="J75" i="54"/>
  <c r="H75" i="54"/>
  <c r="L74" i="54"/>
  <c r="J74" i="54"/>
  <c r="H74" i="54" s="1"/>
  <c r="L73" i="54"/>
  <c r="J73" i="54"/>
  <c r="H73" i="54"/>
  <c r="L72" i="54"/>
  <c r="J72" i="54"/>
  <c r="H72" i="54" s="1"/>
  <c r="N71" i="54"/>
  <c r="L71" i="54"/>
  <c r="J71" i="54"/>
  <c r="H71" i="54" s="1"/>
  <c r="E71" i="54"/>
  <c r="L70" i="54"/>
  <c r="J70" i="54"/>
  <c r="H70" i="54" s="1"/>
  <c r="L69" i="54"/>
  <c r="J69" i="54"/>
  <c r="H69" i="54"/>
  <c r="L68" i="54"/>
  <c r="J68" i="54"/>
  <c r="H68" i="54" s="1"/>
  <c r="L67" i="54"/>
  <c r="J67" i="54"/>
  <c r="H67" i="54"/>
  <c r="N66" i="54"/>
  <c r="L66" i="54"/>
  <c r="J66" i="54"/>
  <c r="H66" i="54"/>
  <c r="E66" i="54"/>
  <c r="L65" i="54"/>
  <c r="J65" i="54"/>
  <c r="H65" i="54"/>
  <c r="L64" i="54"/>
  <c r="J64" i="54"/>
  <c r="H64" i="54" s="1"/>
  <c r="L63" i="54"/>
  <c r="J63" i="54"/>
  <c r="H63" i="54"/>
  <c r="L62" i="54"/>
  <c r="J62" i="54"/>
  <c r="H62" i="54" s="1"/>
  <c r="N61" i="54"/>
  <c r="L61" i="54"/>
  <c r="J61" i="54"/>
  <c r="H61" i="54" s="1"/>
  <c r="E61" i="54"/>
  <c r="L60" i="54"/>
  <c r="J60" i="54"/>
  <c r="H60" i="54" s="1"/>
  <c r="L59" i="54"/>
  <c r="J59" i="54"/>
  <c r="H59" i="54"/>
  <c r="L58" i="54"/>
  <c r="J58" i="54"/>
  <c r="H58" i="54" s="1"/>
  <c r="L57" i="54"/>
  <c r="J57" i="54"/>
  <c r="H57" i="54"/>
  <c r="N56" i="54"/>
  <c r="L56" i="54"/>
  <c r="J56" i="54"/>
  <c r="H56" i="54"/>
  <c r="E56" i="54"/>
  <c r="L55" i="54"/>
  <c r="J55" i="54"/>
  <c r="H55" i="54"/>
  <c r="L54" i="54"/>
  <c r="J54" i="54"/>
  <c r="H54" i="54" s="1"/>
  <c r="L53" i="54"/>
  <c r="J53" i="54"/>
  <c r="H53" i="54"/>
  <c r="L52" i="54"/>
  <c r="J52" i="54"/>
  <c r="H52" i="54" s="1"/>
  <c r="N51" i="54"/>
  <c r="L51" i="54"/>
  <c r="J51" i="54"/>
  <c r="H51" i="54" s="1"/>
  <c r="E51" i="54"/>
  <c r="L50" i="54"/>
  <c r="J50" i="54"/>
  <c r="H50" i="54" s="1"/>
  <c r="L49" i="54"/>
  <c r="J49" i="54"/>
  <c r="H49" i="54"/>
  <c r="L48" i="54"/>
  <c r="J48" i="54"/>
  <c r="H48" i="54" s="1"/>
  <c r="L47" i="54"/>
  <c r="J47" i="54"/>
  <c r="H47" i="54"/>
  <c r="N46" i="54"/>
  <c r="L46" i="54"/>
  <c r="J46" i="54"/>
  <c r="H46" i="54"/>
  <c r="E46" i="54"/>
  <c r="L45" i="54"/>
  <c r="J45" i="54"/>
  <c r="H45" i="54"/>
  <c r="L44" i="54"/>
  <c r="J44" i="54"/>
  <c r="H44" i="54" s="1"/>
  <c r="L43" i="54"/>
  <c r="J43" i="54"/>
  <c r="H43" i="54"/>
  <c r="L42" i="54"/>
  <c r="J42" i="54"/>
  <c r="H42" i="54" s="1"/>
  <c r="N41" i="54"/>
  <c r="L41" i="54"/>
  <c r="J41" i="54"/>
  <c r="H41" i="54" s="1"/>
  <c r="E41" i="54"/>
  <c r="L40" i="54"/>
  <c r="J40" i="54"/>
  <c r="H40" i="54" s="1"/>
  <c r="L39" i="54"/>
  <c r="J39" i="54"/>
  <c r="H39" i="54"/>
  <c r="L38" i="54"/>
  <c r="J38" i="54"/>
  <c r="H38" i="54" s="1"/>
  <c r="L37" i="54"/>
  <c r="J37" i="54"/>
  <c r="H37" i="54"/>
  <c r="N36" i="54"/>
  <c r="L36" i="54"/>
  <c r="J36" i="54"/>
  <c r="H36" i="54"/>
  <c r="E36" i="54"/>
  <c r="L35" i="54"/>
  <c r="J35" i="54"/>
  <c r="H35" i="54"/>
  <c r="L34" i="54"/>
  <c r="J34" i="54"/>
  <c r="H34" i="54" s="1"/>
  <c r="L33" i="54"/>
  <c r="J33" i="54"/>
  <c r="H33" i="54"/>
  <c r="L32" i="54"/>
  <c r="J32" i="54"/>
  <c r="H32" i="54" s="1"/>
  <c r="N31" i="54"/>
  <c r="L31" i="54"/>
  <c r="J31" i="54"/>
  <c r="H31" i="54" s="1"/>
  <c r="E31" i="54"/>
  <c r="L30" i="54"/>
  <c r="J30" i="54"/>
  <c r="H30" i="54" s="1"/>
  <c r="L29" i="54"/>
  <c r="J29" i="54"/>
  <c r="H29" i="54"/>
  <c r="L28" i="54"/>
  <c r="J28" i="54"/>
  <c r="H28" i="54" s="1"/>
  <c r="L27" i="54"/>
  <c r="J27" i="54"/>
  <c r="H27" i="54"/>
  <c r="N26" i="54"/>
  <c r="L26" i="54"/>
  <c r="J26" i="54"/>
  <c r="H26" i="54"/>
  <c r="E26" i="54"/>
  <c r="L25" i="54"/>
  <c r="J25" i="54"/>
  <c r="H25" i="54"/>
  <c r="L24" i="54"/>
  <c r="J24" i="54"/>
  <c r="H24" i="54" s="1"/>
  <c r="L23" i="54"/>
  <c r="J23" i="54"/>
  <c r="H23" i="54"/>
  <c r="L22" i="54"/>
  <c r="J22" i="54"/>
  <c r="H22" i="54" s="1"/>
  <c r="N21" i="54"/>
  <c r="L21" i="54"/>
  <c r="J21" i="54"/>
  <c r="H21" i="54" s="1"/>
  <c r="E21" i="54"/>
  <c r="L20" i="54"/>
  <c r="J20" i="54"/>
  <c r="H20" i="54" s="1"/>
  <c r="L19" i="54"/>
  <c r="J19" i="54"/>
  <c r="H19" i="54"/>
  <c r="L18" i="54"/>
  <c r="J18" i="54"/>
  <c r="H18" i="54" s="1"/>
  <c r="L17" i="54"/>
  <c r="J17" i="54"/>
  <c r="H17" i="54"/>
  <c r="N16" i="54"/>
  <c r="L16" i="54"/>
  <c r="J16" i="54"/>
  <c r="H16" i="54"/>
  <c r="E16" i="54"/>
  <c r="L15" i="54"/>
  <c r="J15" i="54"/>
  <c r="H15" i="54"/>
  <c r="L14" i="54"/>
  <c r="J14" i="54"/>
  <c r="H14" i="54" s="1"/>
  <c r="L13" i="54"/>
  <c r="J13" i="54"/>
  <c r="H13" i="54"/>
  <c r="L12" i="54"/>
  <c r="J12" i="54"/>
  <c r="H12" i="54" s="1"/>
  <c r="N11" i="54"/>
  <c r="L11" i="54"/>
  <c r="J11" i="54"/>
  <c r="H11" i="54" s="1"/>
  <c r="E11" i="54"/>
  <c r="L10" i="54"/>
  <c r="J10" i="54"/>
  <c r="H10" i="54" s="1"/>
  <c r="L9" i="54"/>
  <c r="J9" i="54"/>
  <c r="H9" i="54"/>
  <c r="L8" i="54"/>
  <c r="J8" i="54"/>
  <c r="H8" i="54" s="1"/>
  <c r="L7" i="54"/>
  <c r="J7" i="54"/>
  <c r="H7" i="54"/>
  <c r="N6" i="54"/>
  <c r="N106" i="54" s="1"/>
  <c r="L6" i="54"/>
  <c r="J6" i="54"/>
  <c r="H6" i="54"/>
  <c r="E6" i="54"/>
  <c r="E106" i="54" s="1"/>
  <c r="L412" i="53"/>
  <c r="J412" i="53"/>
  <c r="H412" i="53"/>
  <c r="L411" i="53"/>
  <c r="J411" i="53"/>
  <c r="H411" i="53" s="1"/>
  <c r="L410" i="53"/>
  <c r="J410" i="53"/>
  <c r="H410" i="53"/>
  <c r="L409" i="53"/>
  <c r="J409" i="53"/>
  <c r="H409" i="53" s="1"/>
  <c r="L408" i="53"/>
  <c r="J408" i="53"/>
  <c r="H408" i="53"/>
  <c r="N407" i="53"/>
  <c r="L407" i="53"/>
  <c r="J407" i="53"/>
  <c r="H407" i="53"/>
  <c r="E407" i="53"/>
  <c r="L406" i="53"/>
  <c r="J406" i="53"/>
  <c r="H406" i="53"/>
  <c r="L405" i="53"/>
  <c r="J405" i="53"/>
  <c r="H405" i="53" s="1"/>
  <c r="L404" i="53"/>
  <c r="J404" i="53"/>
  <c r="H404" i="53"/>
  <c r="L403" i="53"/>
  <c r="J403" i="53"/>
  <c r="H403" i="53" s="1"/>
  <c r="N402" i="53"/>
  <c r="L402" i="53"/>
  <c r="J402" i="53"/>
  <c r="H402" i="53" s="1"/>
  <c r="E402" i="53"/>
  <c r="L401" i="53"/>
  <c r="J401" i="53"/>
  <c r="H401" i="53" s="1"/>
  <c r="L400" i="53"/>
  <c r="J400" i="53"/>
  <c r="H400" i="53"/>
  <c r="L399" i="53"/>
  <c r="J399" i="53"/>
  <c r="H399" i="53" s="1"/>
  <c r="L398" i="53"/>
  <c r="J398" i="53"/>
  <c r="H398" i="53"/>
  <c r="N397" i="53"/>
  <c r="L397" i="53"/>
  <c r="J397" i="53"/>
  <c r="H397" i="53"/>
  <c r="E397" i="53"/>
  <c r="L396" i="53"/>
  <c r="J396" i="53"/>
  <c r="H396" i="53"/>
  <c r="L395" i="53"/>
  <c r="J395" i="53"/>
  <c r="H395" i="53" s="1"/>
  <c r="L394" i="53"/>
  <c r="J394" i="53"/>
  <c r="H394" i="53"/>
  <c r="L393" i="53"/>
  <c r="J393" i="53"/>
  <c r="H393" i="53" s="1"/>
  <c r="N392" i="53"/>
  <c r="L392" i="53"/>
  <c r="J392" i="53"/>
  <c r="H392" i="53" s="1"/>
  <c r="E392" i="53"/>
  <c r="L391" i="53"/>
  <c r="J391" i="53"/>
  <c r="H391" i="53" s="1"/>
  <c r="L390" i="53"/>
  <c r="J390" i="53"/>
  <c r="H390" i="53"/>
  <c r="L389" i="53"/>
  <c r="J389" i="53"/>
  <c r="H389" i="53" s="1"/>
  <c r="L388" i="53"/>
  <c r="J388" i="53"/>
  <c r="H388" i="53"/>
  <c r="N387" i="53"/>
  <c r="L387" i="53"/>
  <c r="J387" i="53"/>
  <c r="H387" i="53"/>
  <c r="E387" i="53"/>
  <c r="L386" i="53"/>
  <c r="J386" i="53"/>
  <c r="H386" i="53"/>
  <c r="L385" i="53"/>
  <c r="J385" i="53"/>
  <c r="H385" i="53" s="1"/>
  <c r="L384" i="53"/>
  <c r="J384" i="53"/>
  <c r="H384" i="53"/>
  <c r="L383" i="53"/>
  <c r="J383" i="53"/>
  <c r="H383" i="53" s="1"/>
  <c r="N382" i="53"/>
  <c r="L382" i="53"/>
  <c r="J382" i="53"/>
  <c r="H382" i="53" s="1"/>
  <c r="E382" i="53"/>
  <c r="L381" i="53"/>
  <c r="J381" i="53"/>
  <c r="H381" i="53" s="1"/>
  <c r="L380" i="53"/>
  <c r="J380" i="53"/>
  <c r="H380" i="53"/>
  <c r="L379" i="53"/>
  <c r="J379" i="53"/>
  <c r="H379" i="53" s="1"/>
  <c r="L378" i="53"/>
  <c r="J378" i="53"/>
  <c r="H378" i="53"/>
  <c r="N377" i="53"/>
  <c r="L377" i="53"/>
  <c r="J377" i="53"/>
  <c r="H377" i="53"/>
  <c r="E377" i="53"/>
  <c r="L376" i="53"/>
  <c r="J376" i="53"/>
  <c r="H376" i="53"/>
  <c r="L375" i="53"/>
  <c r="J375" i="53"/>
  <c r="H375" i="53" s="1"/>
  <c r="L374" i="53"/>
  <c r="J374" i="53"/>
  <c r="H374" i="53"/>
  <c r="L373" i="53"/>
  <c r="J373" i="53"/>
  <c r="H373" i="53" s="1"/>
  <c r="N372" i="53"/>
  <c r="L372" i="53"/>
  <c r="J372" i="53"/>
  <c r="H372" i="53" s="1"/>
  <c r="E372" i="53"/>
  <c r="L371" i="53"/>
  <c r="J371" i="53"/>
  <c r="H371" i="53" s="1"/>
  <c r="L370" i="53"/>
  <c r="J370" i="53"/>
  <c r="H370" i="53"/>
  <c r="L369" i="53"/>
  <c r="J369" i="53"/>
  <c r="H369" i="53" s="1"/>
  <c r="L368" i="53"/>
  <c r="J368" i="53"/>
  <c r="H368" i="53"/>
  <c r="N367" i="53"/>
  <c r="L367" i="53"/>
  <c r="J367" i="53"/>
  <c r="H367" i="53"/>
  <c r="E367" i="53"/>
  <c r="L366" i="53"/>
  <c r="J366" i="53"/>
  <c r="H366" i="53"/>
  <c r="L365" i="53"/>
  <c r="J365" i="53"/>
  <c r="H365" i="53" s="1"/>
  <c r="L364" i="53"/>
  <c r="J364" i="53"/>
  <c r="H364" i="53"/>
  <c r="L363" i="53"/>
  <c r="J363" i="53"/>
  <c r="H363" i="53" s="1"/>
  <c r="N362" i="53"/>
  <c r="L362" i="53"/>
  <c r="J362" i="53"/>
  <c r="H362" i="53" s="1"/>
  <c r="E362" i="53"/>
  <c r="L361" i="53"/>
  <c r="J361" i="53"/>
  <c r="H361" i="53" s="1"/>
  <c r="L360" i="53"/>
  <c r="J360" i="53"/>
  <c r="H360" i="53"/>
  <c r="L359" i="53"/>
  <c r="J359" i="53"/>
  <c r="H359" i="53" s="1"/>
  <c r="L358" i="53"/>
  <c r="J358" i="53"/>
  <c r="H358" i="53"/>
  <c r="N357" i="53"/>
  <c r="L357" i="53"/>
  <c r="J357" i="53"/>
  <c r="H357" i="53"/>
  <c r="E357" i="53"/>
  <c r="L356" i="53"/>
  <c r="J356" i="53"/>
  <c r="H356" i="53"/>
  <c r="L355" i="53"/>
  <c r="J355" i="53"/>
  <c r="H355" i="53" s="1"/>
  <c r="L354" i="53"/>
  <c r="J354" i="53"/>
  <c r="H354" i="53"/>
  <c r="L353" i="53"/>
  <c r="J353" i="53"/>
  <c r="H353" i="53" s="1"/>
  <c r="N352" i="53"/>
  <c r="L352" i="53"/>
  <c r="J352" i="53"/>
  <c r="H352" i="53" s="1"/>
  <c r="E352" i="53"/>
  <c r="L351" i="53"/>
  <c r="J351" i="53"/>
  <c r="H351" i="53" s="1"/>
  <c r="L350" i="53"/>
  <c r="J350" i="53"/>
  <c r="H350" i="53"/>
  <c r="L349" i="53"/>
  <c r="J349" i="53"/>
  <c r="H349" i="53" s="1"/>
  <c r="L348" i="53"/>
  <c r="J348" i="53"/>
  <c r="H348" i="53"/>
  <c r="N347" i="53"/>
  <c r="L347" i="53"/>
  <c r="J347" i="53"/>
  <c r="H347" i="53"/>
  <c r="E347" i="53"/>
  <c r="L346" i="53"/>
  <c r="J346" i="53"/>
  <c r="H346" i="53"/>
  <c r="L345" i="53"/>
  <c r="J345" i="53"/>
  <c r="H345" i="53" s="1"/>
  <c r="L344" i="53"/>
  <c r="J344" i="53"/>
  <c r="H344" i="53"/>
  <c r="L343" i="53"/>
  <c r="J343" i="53"/>
  <c r="H343" i="53" s="1"/>
  <c r="N342" i="53"/>
  <c r="L342" i="53"/>
  <c r="J342" i="53"/>
  <c r="H342" i="53" s="1"/>
  <c r="E342" i="53"/>
  <c r="L341" i="53"/>
  <c r="J341" i="53"/>
  <c r="H341" i="53" s="1"/>
  <c r="L340" i="53"/>
  <c r="J340" i="53"/>
  <c r="H340" i="53"/>
  <c r="L339" i="53"/>
  <c r="J339" i="53"/>
  <c r="H339" i="53" s="1"/>
  <c r="L338" i="53"/>
  <c r="J338" i="53"/>
  <c r="H338" i="53"/>
  <c r="N337" i="53"/>
  <c r="L337" i="53"/>
  <c r="J337" i="53"/>
  <c r="H337" i="53"/>
  <c r="E337" i="53"/>
  <c r="L336" i="53"/>
  <c r="J336" i="53"/>
  <c r="H336" i="53"/>
  <c r="L335" i="53"/>
  <c r="J335" i="53"/>
  <c r="H335" i="53" s="1"/>
  <c r="L334" i="53"/>
  <c r="J334" i="53"/>
  <c r="H334" i="53"/>
  <c r="L333" i="53"/>
  <c r="J333" i="53"/>
  <c r="H333" i="53" s="1"/>
  <c r="N332" i="53"/>
  <c r="L332" i="53"/>
  <c r="J332" i="53"/>
  <c r="H332" i="53" s="1"/>
  <c r="E332" i="53"/>
  <c r="L331" i="53"/>
  <c r="J331" i="53"/>
  <c r="H331" i="53" s="1"/>
  <c r="L330" i="53"/>
  <c r="J330" i="53"/>
  <c r="H330" i="53"/>
  <c r="L329" i="53"/>
  <c r="J329" i="53"/>
  <c r="H329" i="53" s="1"/>
  <c r="L328" i="53"/>
  <c r="J328" i="53"/>
  <c r="H328" i="53"/>
  <c r="N327" i="53"/>
  <c r="L327" i="53"/>
  <c r="J327" i="53"/>
  <c r="H327" i="53"/>
  <c r="E327" i="53"/>
  <c r="L326" i="53"/>
  <c r="J326" i="53"/>
  <c r="H326" i="53"/>
  <c r="L325" i="53"/>
  <c r="J325" i="53"/>
  <c r="H325" i="53" s="1"/>
  <c r="L324" i="53"/>
  <c r="J324" i="53"/>
  <c r="H324" i="53"/>
  <c r="L323" i="53"/>
  <c r="J323" i="53"/>
  <c r="H323" i="53" s="1"/>
  <c r="N322" i="53"/>
  <c r="L322" i="53"/>
  <c r="J322" i="53"/>
  <c r="H322" i="53" s="1"/>
  <c r="E322" i="53"/>
  <c r="L321" i="53"/>
  <c r="J321" i="53"/>
  <c r="H321" i="53" s="1"/>
  <c r="L320" i="53"/>
  <c r="J320" i="53"/>
  <c r="H320" i="53"/>
  <c r="L319" i="53"/>
  <c r="J319" i="53"/>
  <c r="H319" i="53" s="1"/>
  <c r="L318" i="53"/>
  <c r="J318" i="53"/>
  <c r="H318" i="53"/>
  <c r="N317" i="53"/>
  <c r="L317" i="53"/>
  <c r="J317" i="53"/>
  <c r="H317" i="53"/>
  <c r="E317" i="53"/>
  <c r="L316" i="53"/>
  <c r="J316" i="53"/>
  <c r="H316" i="53"/>
  <c r="L315" i="53"/>
  <c r="J315" i="53"/>
  <c r="H315" i="53" s="1"/>
  <c r="L314" i="53"/>
  <c r="J314" i="53"/>
  <c r="H314" i="53"/>
  <c r="L313" i="53"/>
  <c r="J313" i="53"/>
  <c r="H313" i="53" s="1"/>
  <c r="N312" i="53"/>
  <c r="N412" i="53" s="1"/>
  <c r="L312" i="53"/>
  <c r="J312" i="53"/>
  <c r="H312" i="53" s="1"/>
  <c r="E312" i="53"/>
  <c r="E412" i="53" s="1"/>
  <c r="L310" i="53"/>
  <c r="J310" i="53"/>
  <c r="H310" i="53"/>
  <c r="L309" i="53"/>
  <c r="J309" i="53"/>
  <c r="H309" i="53"/>
  <c r="L308" i="53"/>
  <c r="J308" i="53"/>
  <c r="H308" i="53" s="1"/>
  <c r="L307" i="53"/>
  <c r="J307" i="53"/>
  <c r="H307" i="53"/>
  <c r="L306" i="53"/>
  <c r="J306" i="53"/>
  <c r="H306" i="53" s="1"/>
  <c r="N305" i="53"/>
  <c r="L305" i="53"/>
  <c r="J305" i="53"/>
  <c r="H305" i="53" s="1"/>
  <c r="E305" i="53"/>
  <c r="L304" i="53"/>
  <c r="J304" i="53"/>
  <c r="H304" i="53" s="1"/>
  <c r="L303" i="53"/>
  <c r="J303" i="53"/>
  <c r="H303" i="53"/>
  <c r="L302" i="53"/>
  <c r="J302" i="53"/>
  <c r="H302" i="53" s="1"/>
  <c r="L301" i="53"/>
  <c r="J301" i="53"/>
  <c r="H301" i="53"/>
  <c r="N300" i="53"/>
  <c r="L300" i="53"/>
  <c r="J300" i="53"/>
  <c r="H300" i="53"/>
  <c r="E300" i="53"/>
  <c r="L299" i="53"/>
  <c r="J299" i="53"/>
  <c r="H299" i="53"/>
  <c r="L298" i="53"/>
  <c r="J298" i="53"/>
  <c r="H298" i="53" s="1"/>
  <c r="L297" i="53"/>
  <c r="J297" i="53"/>
  <c r="H297" i="53"/>
  <c r="L296" i="53"/>
  <c r="J296" i="53"/>
  <c r="H296" i="53" s="1"/>
  <c r="N295" i="53"/>
  <c r="L295" i="53"/>
  <c r="J295" i="53"/>
  <c r="H295" i="53" s="1"/>
  <c r="E295" i="53"/>
  <c r="L294" i="53"/>
  <c r="J294" i="53"/>
  <c r="H294" i="53" s="1"/>
  <c r="L293" i="53"/>
  <c r="J293" i="53"/>
  <c r="H293" i="53"/>
  <c r="L292" i="53"/>
  <c r="J292" i="53"/>
  <c r="H292" i="53" s="1"/>
  <c r="L291" i="53"/>
  <c r="J291" i="53"/>
  <c r="H291" i="53"/>
  <c r="N290" i="53"/>
  <c r="L290" i="53"/>
  <c r="J290" i="53"/>
  <c r="H290" i="53"/>
  <c r="E290" i="53"/>
  <c r="L289" i="53"/>
  <c r="J289" i="53"/>
  <c r="H289" i="53"/>
  <c r="L288" i="53"/>
  <c r="J288" i="53"/>
  <c r="H288" i="53" s="1"/>
  <c r="L287" i="53"/>
  <c r="J287" i="53"/>
  <c r="H287" i="53"/>
  <c r="L286" i="53"/>
  <c r="J286" i="53"/>
  <c r="H286" i="53" s="1"/>
  <c r="N285" i="53"/>
  <c r="L285" i="53"/>
  <c r="J285" i="53"/>
  <c r="H285" i="53" s="1"/>
  <c r="E285" i="53"/>
  <c r="L284" i="53"/>
  <c r="J284" i="53"/>
  <c r="H284" i="53" s="1"/>
  <c r="L283" i="53"/>
  <c r="J283" i="53"/>
  <c r="H283" i="53"/>
  <c r="L282" i="53"/>
  <c r="J282" i="53"/>
  <c r="H282" i="53" s="1"/>
  <c r="L281" i="53"/>
  <c r="J281" i="53"/>
  <c r="H281" i="53"/>
  <c r="N280" i="53"/>
  <c r="L280" i="53"/>
  <c r="J280" i="53"/>
  <c r="H280" i="53"/>
  <c r="E280" i="53"/>
  <c r="L279" i="53"/>
  <c r="J279" i="53"/>
  <c r="H279" i="53"/>
  <c r="L278" i="53"/>
  <c r="J278" i="53"/>
  <c r="H278" i="53" s="1"/>
  <c r="L277" i="53"/>
  <c r="J277" i="53"/>
  <c r="H277" i="53"/>
  <c r="L276" i="53"/>
  <c r="J276" i="53"/>
  <c r="H276" i="53" s="1"/>
  <c r="N275" i="53"/>
  <c r="L275" i="53"/>
  <c r="J275" i="53"/>
  <c r="H275" i="53" s="1"/>
  <c r="E275" i="53"/>
  <c r="L274" i="53"/>
  <c r="J274" i="53"/>
  <c r="H274" i="53" s="1"/>
  <c r="L273" i="53"/>
  <c r="J273" i="53"/>
  <c r="H273" i="53"/>
  <c r="L272" i="53"/>
  <c r="J272" i="53"/>
  <c r="H272" i="53" s="1"/>
  <c r="L271" i="53"/>
  <c r="J271" i="53"/>
  <c r="H271" i="53"/>
  <c r="N270" i="53"/>
  <c r="L270" i="53"/>
  <c r="J270" i="53"/>
  <c r="H270" i="53"/>
  <c r="E270" i="53"/>
  <c r="L269" i="53"/>
  <c r="J269" i="53"/>
  <c r="H269" i="53"/>
  <c r="L268" i="53"/>
  <c r="J268" i="53"/>
  <c r="H268" i="53" s="1"/>
  <c r="L267" i="53"/>
  <c r="J267" i="53"/>
  <c r="H267" i="53"/>
  <c r="L266" i="53"/>
  <c r="J266" i="53"/>
  <c r="H266" i="53" s="1"/>
  <c r="N265" i="53"/>
  <c r="L265" i="53"/>
  <c r="J265" i="53"/>
  <c r="H265" i="53" s="1"/>
  <c r="E265" i="53"/>
  <c r="L264" i="53"/>
  <c r="J264" i="53"/>
  <c r="H264" i="53" s="1"/>
  <c r="L263" i="53"/>
  <c r="J263" i="53"/>
  <c r="H263" i="53"/>
  <c r="L262" i="53"/>
  <c r="J262" i="53"/>
  <c r="H262" i="53" s="1"/>
  <c r="L261" i="53"/>
  <c r="J261" i="53"/>
  <c r="H261" i="53"/>
  <c r="N260" i="53"/>
  <c r="L260" i="53"/>
  <c r="J260" i="53"/>
  <c r="H260" i="53"/>
  <c r="E260" i="53"/>
  <c r="L259" i="53"/>
  <c r="J259" i="53"/>
  <c r="H259" i="53"/>
  <c r="L258" i="53"/>
  <c r="J258" i="53"/>
  <c r="H258" i="53" s="1"/>
  <c r="L257" i="53"/>
  <c r="J257" i="53"/>
  <c r="H257" i="53"/>
  <c r="L256" i="53"/>
  <c r="J256" i="53"/>
  <c r="H256" i="53" s="1"/>
  <c r="N255" i="53"/>
  <c r="L255" i="53"/>
  <c r="J255" i="53"/>
  <c r="H255" i="53" s="1"/>
  <c r="E255" i="53"/>
  <c r="L254" i="53"/>
  <c r="J254" i="53"/>
  <c r="H254" i="53" s="1"/>
  <c r="L253" i="53"/>
  <c r="J253" i="53"/>
  <c r="H253" i="53"/>
  <c r="L252" i="53"/>
  <c r="J252" i="53"/>
  <c r="H252" i="53" s="1"/>
  <c r="L251" i="53"/>
  <c r="J251" i="53"/>
  <c r="H251" i="53"/>
  <c r="N250" i="53"/>
  <c r="L250" i="53"/>
  <c r="J250" i="53"/>
  <c r="H250" i="53"/>
  <c r="E250" i="53"/>
  <c r="L249" i="53"/>
  <c r="J249" i="53"/>
  <c r="H249" i="53"/>
  <c r="L248" i="53"/>
  <c r="J248" i="53"/>
  <c r="H248" i="53" s="1"/>
  <c r="L247" i="53"/>
  <c r="J247" i="53"/>
  <c r="H247" i="53"/>
  <c r="L246" i="53"/>
  <c r="J246" i="53"/>
  <c r="H246" i="53" s="1"/>
  <c r="N245" i="53"/>
  <c r="L245" i="53"/>
  <c r="J245" i="53"/>
  <c r="H245" i="53" s="1"/>
  <c r="E245" i="53"/>
  <c r="L244" i="53"/>
  <c r="J244" i="53"/>
  <c r="H244" i="53" s="1"/>
  <c r="L243" i="53"/>
  <c r="J243" i="53"/>
  <c r="H243" i="53"/>
  <c r="L242" i="53"/>
  <c r="J242" i="53"/>
  <c r="H242" i="53" s="1"/>
  <c r="L241" i="53"/>
  <c r="J241" i="53"/>
  <c r="H241" i="53"/>
  <c r="N240" i="53"/>
  <c r="L240" i="53"/>
  <c r="J240" i="53"/>
  <c r="H240" i="53"/>
  <c r="E240" i="53"/>
  <c r="L239" i="53"/>
  <c r="J239" i="53"/>
  <c r="H239" i="53"/>
  <c r="L238" i="53"/>
  <c r="J238" i="53"/>
  <c r="H238" i="53" s="1"/>
  <c r="L237" i="53"/>
  <c r="J237" i="53"/>
  <c r="H237" i="53"/>
  <c r="L236" i="53"/>
  <c r="J236" i="53"/>
  <c r="H236" i="53" s="1"/>
  <c r="N235" i="53"/>
  <c r="L235" i="53"/>
  <c r="J235" i="53"/>
  <c r="H235" i="53" s="1"/>
  <c r="E235" i="53"/>
  <c r="L234" i="53"/>
  <c r="J234" i="53"/>
  <c r="H234" i="53" s="1"/>
  <c r="L233" i="53"/>
  <c r="J233" i="53"/>
  <c r="H233" i="53"/>
  <c r="L232" i="53"/>
  <c r="J232" i="53"/>
  <c r="H232" i="53" s="1"/>
  <c r="L231" i="53"/>
  <c r="J231" i="53"/>
  <c r="H231" i="53"/>
  <c r="N230" i="53"/>
  <c r="L230" i="53"/>
  <c r="J230" i="53"/>
  <c r="H230" i="53"/>
  <c r="E230" i="53"/>
  <c r="L229" i="53"/>
  <c r="J229" i="53"/>
  <c r="H229" i="53"/>
  <c r="L228" i="53"/>
  <c r="J228" i="53"/>
  <c r="H228" i="53" s="1"/>
  <c r="L227" i="53"/>
  <c r="J227" i="53"/>
  <c r="H227" i="53"/>
  <c r="L226" i="53"/>
  <c r="J226" i="53"/>
  <c r="H226" i="53" s="1"/>
  <c r="N225" i="53"/>
  <c r="L225" i="53"/>
  <c r="J225" i="53"/>
  <c r="H225" i="53" s="1"/>
  <c r="E225" i="53"/>
  <c r="L224" i="53"/>
  <c r="J224" i="53"/>
  <c r="H224" i="53" s="1"/>
  <c r="L223" i="53"/>
  <c r="J223" i="53"/>
  <c r="H223" i="53"/>
  <c r="L222" i="53"/>
  <c r="J222" i="53"/>
  <c r="H222" i="53" s="1"/>
  <c r="L221" i="53"/>
  <c r="J221" i="53"/>
  <c r="H221" i="53"/>
  <c r="N220" i="53"/>
  <c r="L220" i="53"/>
  <c r="J220" i="53"/>
  <c r="H220" i="53"/>
  <c r="E220" i="53"/>
  <c r="L219" i="53"/>
  <c r="J219" i="53"/>
  <c r="H219" i="53"/>
  <c r="L218" i="53"/>
  <c r="J218" i="53"/>
  <c r="H218" i="53" s="1"/>
  <c r="L217" i="53"/>
  <c r="J217" i="53"/>
  <c r="H217" i="53"/>
  <c r="L216" i="53"/>
  <c r="J216" i="53"/>
  <c r="H216" i="53" s="1"/>
  <c r="N215" i="53"/>
  <c r="L215" i="53"/>
  <c r="J215" i="53"/>
  <c r="H215" i="53" s="1"/>
  <c r="E215" i="53"/>
  <c r="L214" i="53"/>
  <c r="J214" i="53"/>
  <c r="H214" i="53" s="1"/>
  <c r="L213" i="53"/>
  <c r="J213" i="53"/>
  <c r="H213" i="53"/>
  <c r="L212" i="53"/>
  <c r="J212" i="53"/>
  <c r="H212" i="53" s="1"/>
  <c r="L211" i="53"/>
  <c r="J211" i="53"/>
  <c r="H211" i="53"/>
  <c r="N210" i="53"/>
  <c r="N310" i="53" s="1"/>
  <c r="L210" i="53"/>
  <c r="J210" i="53"/>
  <c r="H210" i="53"/>
  <c r="E210" i="53"/>
  <c r="E310" i="53" s="1"/>
  <c r="L208" i="53"/>
  <c r="J208" i="53"/>
  <c r="H208" i="53"/>
  <c r="L207" i="53"/>
  <c r="J207" i="53"/>
  <c r="H207" i="53" s="1"/>
  <c r="L206" i="53"/>
  <c r="J206" i="53"/>
  <c r="H206" i="53"/>
  <c r="L205" i="53"/>
  <c r="J205" i="53"/>
  <c r="H205" i="53" s="1"/>
  <c r="L204" i="53"/>
  <c r="J204" i="53"/>
  <c r="H204" i="53"/>
  <c r="N203" i="53"/>
  <c r="L203" i="53"/>
  <c r="J203" i="53"/>
  <c r="H203" i="53"/>
  <c r="E203" i="53"/>
  <c r="L202" i="53"/>
  <c r="J202" i="53"/>
  <c r="H202" i="53"/>
  <c r="L201" i="53"/>
  <c r="J201" i="53"/>
  <c r="H201" i="53" s="1"/>
  <c r="L200" i="53"/>
  <c r="J200" i="53"/>
  <c r="H200" i="53"/>
  <c r="L199" i="53"/>
  <c r="J199" i="53"/>
  <c r="H199" i="53" s="1"/>
  <c r="N198" i="53"/>
  <c r="L198" i="53"/>
  <c r="J198" i="53"/>
  <c r="H198" i="53" s="1"/>
  <c r="E198" i="53"/>
  <c r="L197" i="53"/>
  <c r="J197" i="53"/>
  <c r="H197" i="53" s="1"/>
  <c r="L196" i="53"/>
  <c r="J196" i="53"/>
  <c r="H196" i="53"/>
  <c r="L195" i="53"/>
  <c r="J195" i="53"/>
  <c r="H195" i="53" s="1"/>
  <c r="L194" i="53"/>
  <c r="J194" i="53"/>
  <c r="H194" i="53"/>
  <c r="N193" i="53"/>
  <c r="L193" i="53"/>
  <c r="J193" i="53"/>
  <c r="H193" i="53"/>
  <c r="E193" i="53"/>
  <c r="L192" i="53"/>
  <c r="J192" i="53"/>
  <c r="H192" i="53"/>
  <c r="L191" i="53"/>
  <c r="J191" i="53"/>
  <c r="H191" i="53" s="1"/>
  <c r="L190" i="53"/>
  <c r="J190" i="53"/>
  <c r="H190" i="53"/>
  <c r="L189" i="53"/>
  <c r="J189" i="53"/>
  <c r="H189" i="53" s="1"/>
  <c r="N188" i="53"/>
  <c r="L188" i="53"/>
  <c r="J188" i="53"/>
  <c r="H188" i="53" s="1"/>
  <c r="E188" i="53"/>
  <c r="L187" i="53"/>
  <c r="J187" i="53"/>
  <c r="H187" i="53" s="1"/>
  <c r="L186" i="53"/>
  <c r="J186" i="53"/>
  <c r="H186" i="53"/>
  <c r="L185" i="53"/>
  <c r="J185" i="53"/>
  <c r="H185" i="53" s="1"/>
  <c r="L184" i="53"/>
  <c r="J184" i="53"/>
  <c r="H184" i="53"/>
  <c r="N183" i="53"/>
  <c r="L183" i="53"/>
  <c r="J183" i="53"/>
  <c r="H183" i="53"/>
  <c r="E183" i="53"/>
  <c r="L182" i="53"/>
  <c r="J182" i="53"/>
  <c r="H182" i="53"/>
  <c r="L181" i="53"/>
  <c r="J181" i="53"/>
  <c r="H181" i="53" s="1"/>
  <c r="L180" i="53"/>
  <c r="J180" i="53"/>
  <c r="H180" i="53"/>
  <c r="L179" i="53"/>
  <c r="J179" i="53"/>
  <c r="H179" i="53" s="1"/>
  <c r="N178" i="53"/>
  <c r="L178" i="53"/>
  <c r="J178" i="53"/>
  <c r="H178" i="53"/>
  <c r="E178" i="53"/>
  <c r="L177" i="53"/>
  <c r="J177" i="53"/>
  <c r="H177" i="53"/>
  <c r="L176" i="53"/>
  <c r="J176" i="53"/>
  <c r="H176" i="53" s="1"/>
  <c r="L175" i="53"/>
  <c r="J175" i="53"/>
  <c r="H175" i="53"/>
  <c r="L174" i="53"/>
  <c r="J174" i="53"/>
  <c r="H174" i="53" s="1"/>
  <c r="N173" i="53"/>
  <c r="L173" i="53"/>
  <c r="J173" i="53"/>
  <c r="H173" i="53" s="1"/>
  <c r="E173" i="53"/>
  <c r="L172" i="53"/>
  <c r="J172" i="53"/>
  <c r="H172" i="53" s="1"/>
  <c r="L171" i="53"/>
  <c r="J171" i="53"/>
  <c r="H171" i="53"/>
  <c r="L170" i="53"/>
  <c r="J170" i="53"/>
  <c r="H170" i="53" s="1"/>
  <c r="L169" i="53"/>
  <c r="J169" i="53"/>
  <c r="H169" i="53"/>
  <c r="N168" i="53"/>
  <c r="L168" i="53"/>
  <c r="J168" i="53"/>
  <c r="H168" i="53"/>
  <c r="E168" i="53"/>
  <c r="L167" i="53"/>
  <c r="J167" i="53"/>
  <c r="H167" i="53"/>
  <c r="L166" i="53"/>
  <c r="J166" i="53"/>
  <c r="H166" i="53" s="1"/>
  <c r="L165" i="53"/>
  <c r="J165" i="53"/>
  <c r="H165" i="53"/>
  <c r="L164" i="53"/>
  <c r="J164" i="53"/>
  <c r="H164" i="53" s="1"/>
  <c r="N163" i="53"/>
  <c r="L163" i="53"/>
  <c r="J163" i="53"/>
  <c r="H163" i="53" s="1"/>
  <c r="E163" i="53"/>
  <c r="L162" i="53"/>
  <c r="J162" i="53"/>
  <c r="H162" i="53" s="1"/>
  <c r="L161" i="53"/>
  <c r="J161" i="53"/>
  <c r="H161" i="53"/>
  <c r="L160" i="53"/>
  <c r="J160" i="53"/>
  <c r="H160" i="53" s="1"/>
  <c r="L159" i="53"/>
  <c r="J159" i="53"/>
  <c r="H159" i="53"/>
  <c r="N158" i="53"/>
  <c r="L158" i="53"/>
  <c r="J158" i="53"/>
  <c r="H158" i="53"/>
  <c r="E158" i="53"/>
  <c r="L157" i="53"/>
  <c r="J157" i="53"/>
  <c r="H157" i="53"/>
  <c r="L156" i="53"/>
  <c r="J156" i="53"/>
  <c r="H156" i="53" s="1"/>
  <c r="L155" i="53"/>
  <c r="J155" i="53"/>
  <c r="H155" i="53"/>
  <c r="L154" i="53"/>
  <c r="J154" i="53"/>
  <c r="H154" i="53" s="1"/>
  <c r="N153" i="53"/>
  <c r="L153" i="53"/>
  <c r="J153" i="53"/>
  <c r="H153" i="53" s="1"/>
  <c r="E153" i="53"/>
  <c r="L152" i="53"/>
  <c r="J152" i="53"/>
  <c r="H152" i="53" s="1"/>
  <c r="L151" i="53"/>
  <c r="J151" i="53"/>
  <c r="H151" i="53"/>
  <c r="L150" i="53"/>
  <c r="J150" i="53"/>
  <c r="H150" i="53" s="1"/>
  <c r="L149" i="53"/>
  <c r="J149" i="53"/>
  <c r="H149" i="53"/>
  <c r="N148" i="53"/>
  <c r="L148" i="53"/>
  <c r="J148" i="53"/>
  <c r="H148" i="53"/>
  <c r="E148" i="53"/>
  <c r="L147" i="53"/>
  <c r="J147" i="53"/>
  <c r="H147" i="53"/>
  <c r="L146" i="53"/>
  <c r="J146" i="53"/>
  <c r="H146" i="53" s="1"/>
  <c r="L145" i="53"/>
  <c r="J145" i="53"/>
  <c r="H145" i="53"/>
  <c r="L144" i="53"/>
  <c r="J144" i="53"/>
  <c r="H144" i="53" s="1"/>
  <c r="N143" i="53"/>
  <c r="L143" i="53"/>
  <c r="J143" i="53"/>
  <c r="H143" i="53" s="1"/>
  <c r="E143" i="53"/>
  <c r="L142" i="53"/>
  <c r="J142" i="53"/>
  <c r="H142" i="53" s="1"/>
  <c r="L141" i="53"/>
  <c r="J141" i="53"/>
  <c r="H141" i="53"/>
  <c r="L140" i="53"/>
  <c r="J140" i="53"/>
  <c r="H140" i="53" s="1"/>
  <c r="L139" i="53"/>
  <c r="J139" i="53"/>
  <c r="H139" i="53"/>
  <c r="N138" i="53"/>
  <c r="L138" i="53"/>
  <c r="J138" i="53"/>
  <c r="H138" i="53"/>
  <c r="E138" i="53"/>
  <c r="L137" i="53"/>
  <c r="J137" i="53"/>
  <c r="H137" i="53"/>
  <c r="L136" i="53"/>
  <c r="J136" i="53"/>
  <c r="H136" i="53" s="1"/>
  <c r="L135" i="53"/>
  <c r="J135" i="53"/>
  <c r="H135" i="53"/>
  <c r="L134" i="53"/>
  <c r="J134" i="53"/>
  <c r="H134" i="53" s="1"/>
  <c r="N133" i="53"/>
  <c r="L133" i="53"/>
  <c r="J133" i="53"/>
  <c r="H133" i="53" s="1"/>
  <c r="E133" i="53"/>
  <c r="L132" i="53"/>
  <c r="J132" i="53"/>
  <c r="H132" i="53" s="1"/>
  <c r="L131" i="53"/>
  <c r="J131" i="53"/>
  <c r="H131" i="53"/>
  <c r="L130" i="53"/>
  <c r="J130" i="53"/>
  <c r="H130" i="53" s="1"/>
  <c r="L129" i="53"/>
  <c r="J129" i="53"/>
  <c r="H129" i="53"/>
  <c r="N128" i="53"/>
  <c r="L128" i="53"/>
  <c r="J128" i="53"/>
  <c r="H128" i="53"/>
  <c r="E128" i="53"/>
  <c r="L127" i="53"/>
  <c r="J127" i="53"/>
  <c r="H127" i="53"/>
  <c r="L126" i="53"/>
  <c r="J126" i="53"/>
  <c r="H126" i="53" s="1"/>
  <c r="L125" i="53"/>
  <c r="J125" i="53"/>
  <c r="H125" i="53"/>
  <c r="L124" i="53"/>
  <c r="J124" i="53"/>
  <c r="H124" i="53" s="1"/>
  <c r="N123" i="53"/>
  <c r="L123" i="53"/>
  <c r="J123" i="53"/>
  <c r="H123" i="53" s="1"/>
  <c r="E123" i="53"/>
  <c r="L122" i="53"/>
  <c r="J122" i="53"/>
  <c r="H122" i="53" s="1"/>
  <c r="L121" i="53"/>
  <c r="J121" i="53"/>
  <c r="H121" i="53"/>
  <c r="L120" i="53"/>
  <c r="J120" i="53"/>
  <c r="H120" i="53" s="1"/>
  <c r="L119" i="53"/>
  <c r="J119" i="53"/>
  <c r="H119" i="53"/>
  <c r="N118" i="53"/>
  <c r="L118" i="53"/>
  <c r="J118" i="53"/>
  <c r="H118" i="53"/>
  <c r="E118" i="53"/>
  <c r="L117" i="53"/>
  <c r="J117" i="53"/>
  <c r="H117" i="53"/>
  <c r="L116" i="53"/>
  <c r="J116" i="53"/>
  <c r="H116" i="53" s="1"/>
  <c r="L115" i="53"/>
  <c r="J115" i="53"/>
  <c r="H115" i="53"/>
  <c r="L114" i="53"/>
  <c r="J114" i="53"/>
  <c r="H114" i="53" s="1"/>
  <c r="N113" i="53"/>
  <c r="L113" i="53"/>
  <c r="J113" i="53"/>
  <c r="H113" i="53" s="1"/>
  <c r="E113" i="53"/>
  <c r="L112" i="53"/>
  <c r="J112" i="53"/>
  <c r="H112" i="53" s="1"/>
  <c r="L111" i="53"/>
  <c r="J111" i="53"/>
  <c r="H111" i="53"/>
  <c r="L110" i="53"/>
  <c r="J110" i="53"/>
  <c r="H110" i="53" s="1"/>
  <c r="L109" i="53"/>
  <c r="J109" i="53"/>
  <c r="H109" i="53"/>
  <c r="N108" i="53"/>
  <c r="N208" i="53" s="1"/>
  <c r="L108" i="53"/>
  <c r="J108" i="53"/>
  <c r="H108" i="53"/>
  <c r="E108" i="53"/>
  <c r="E208" i="53" s="1"/>
  <c r="L106" i="53"/>
  <c r="J106" i="53"/>
  <c r="H106" i="53"/>
  <c r="L105" i="53"/>
  <c r="J105" i="53"/>
  <c r="H105" i="53" s="1"/>
  <c r="L104" i="53"/>
  <c r="J104" i="53"/>
  <c r="H104" i="53"/>
  <c r="L103" i="53"/>
  <c r="J103" i="53"/>
  <c r="H103" i="53" s="1"/>
  <c r="L102" i="53"/>
  <c r="J102" i="53"/>
  <c r="H102" i="53"/>
  <c r="N101" i="53"/>
  <c r="L101" i="53"/>
  <c r="J101" i="53"/>
  <c r="H101" i="53"/>
  <c r="E101" i="53"/>
  <c r="L100" i="53"/>
  <c r="J100" i="53"/>
  <c r="H100" i="53"/>
  <c r="L99" i="53"/>
  <c r="J99" i="53"/>
  <c r="H99" i="53" s="1"/>
  <c r="L98" i="53"/>
  <c r="J98" i="53"/>
  <c r="H98" i="53"/>
  <c r="L97" i="53"/>
  <c r="J97" i="53"/>
  <c r="H97" i="53" s="1"/>
  <c r="N96" i="53"/>
  <c r="L96" i="53"/>
  <c r="J96" i="53"/>
  <c r="H96" i="53" s="1"/>
  <c r="E96" i="53"/>
  <c r="L95" i="53"/>
  <c r="J95" i="53"/>
  <c r="H95" i="53" s="1"/>
  <c r="L94" i="53"/>
  <c r="J94" i="53"/>
  <c r="H94" i="53"/>
  <c r="L93" i="53"/>
  <c r="J93" i="53"/>
  <c r="H93" i="53" s="1"/>
  <c r="L92" i="53"/>
  <c r="J92" i="53"/>
  <c r="H92" i="53"/>
  <c r="N91" i="53"/>
  <c r="L91" i="53"/>
  <c r="J91" i="53"/>
  <c r="H91" i="53"/>
  <c r="E91" i="53"/>
  <c r="L90" i="53"/>
  <c r="J90" i="53"/>
  <c r="H90" i="53"/>
  <c r="L89" i="53"/>
  <c r="J89" i="53"/>
  <c r="H89" i="53" s="1"/>
  <c r="L88" i="53"/>
  <c r="J88" i="53"/>
  <c r="H88" i="53"/>
  <c r="L87" i="53"/>
  <c r="J87" i="53"/>
  <c r="H87" i="53" s="1"/>
  <c r="N86" i="53"/>
  <c r="L86" i="53"/>
  <c r="J86" i="53"/>
  <c r="H86" i="53" s="1"/>
  <c r="E86" i="53"/>
  <c r="L85" i="53"/>
  <c r="J85" i="53"/>
  <c r="H85" i="53" s="1"/>
  <c r="L84" i="53"/>
  <c r="J84" i="53"/>
  <c r="H84" i="53"/>
  <c r="L83" i="53"/>
  <c r="J83" i="53"/>
  <c r="H83" i="53" s="1"/>
  <c r="L82" i="53"/>
  <c r="J82" i="53"/>
  <c r="H82" i="53"/>
  <c r="N81" i="53"/>
  <c r="L81" i="53"/>
  <c r="J81" i="53"/>
  <c r="H81" i="53"/>
  <c r="E81" i="53"/>
  <c r="L80" i="53"/>
  <c r="J80" i="53"/>
  <c r="H80" i="53"/>
  <c r="L79" i="53"/>
  <c r="J79" i="53"/>
  <c r="H79" i="53" s="1"/>
  <c r="L78" i="53"/>
  <c r="J78" i="53"/>
  <c r="H78" i="53"/>
  <c r="L77" i="53"/>
  <c r="J77" i="53"/>
  <c r="H77" i="53" s="1"/>
  <c r="N76" i="53"/>
  <c r="L76" i="53"/>
  <c r="J76" i="53"/>
  <c r="H76" i="53" s="1"/>
  <c r="E76" i="53"/>
  <c r="L75" i="53"/>
  <c r="J75" i="53"/>
  <c r="H75" i="53" s="1"/>
  <c r="L74" i="53"/>
  <c r="J74" i="53"/>
  <c r="H74" i="53"/>
  <c r="L73" i="53"/>
  <c r="J73" i="53"/>
  <c r="H73" i="53" s="1"/>
  <c r="L72" i="53"/>
  <c r="J72" i="53"/>
  <c r="H72" i="53"/>
  <c r="N71" i="53"/>
  <c r="L71" i="53"/>
  <c r="J71" i="53"/>
  <c r="H71" i="53"/>
  <c r="E71" i="53"/>
  <c r="L70" i="53"/>
  <c r="J70" i="53"/>
  <c r="H70" i="53"/>
  <c r="L69" i="53"/>
  <c r="J69" i="53"/>
  <c r="H69" i="53" s="1"/>
  <c r="L68" i="53"/>
  <c r="J68" i="53"/>
  <c r="H68" i="53"/>
  <c r="L67" i="53"/>
  <c r="J67" i="53"/>
  <c r="H67" i="53" s="1"/>
  <c r="N66" i="53"/>
  <c r="L66" i="53"/>
  <c r="J66" i="53"/>
  <c r="H66" i="53" s="1"/>
  <c r="E66" i="53"/>
  <c r="L65" i="53"/>
  <c r="J65" i="53"/>
  <c r="H65" i="53" s="1"/>
  <c r="L64" i="53"/>
  <c r="J64" i="53"/>
  <c r="H64" i="53"/>
  <c r="L63" i="53"/>
  <c r="J63" i="53"/>
  <c r="H63" i="53" s="1"/>
  <c r="L62" i="53"/>
  <c r="J62" i="53"/>
  <c r="H62" i="53"/>
  <c r="N61" i="53"/>
  <c r="L61" i="53"/>
  <c r="J61" i="53"/>
  <c r="H61" i="53"/>
  <c r="E61" i="53"/>
  <c r="L60" i="53"/>
  <c r="J60" i="53"/>
  <c r="H60" i="53"/>
  <c r="L59" i="53"/>
  <c r="J59" i="53"/>
  <c r="H59" i="53" s="1"/>
  <c r="L58" i="53"/>
  <c r="J58" i="53"/>
  <c r="H58" i="53"/>
  <c r="L57" i="53"/>
  <c r="J57" i="53"/>
  <c r="H57" i="53" s="1"/>
  <c r="N56" i="53"/>
  <c r="L56" i="53"/>
  <c r="J56" i="53"/>
  <c r="H56" i="53" s="1"/>
  <c r="E56" i="53"/>
  <c r="L55" i="53"/>
  <c r="J55" i="53"/>
  <c r="H55" i="53" s="1"/>
  <c r="L54" i="53"/>
  <c r="J54" i="53"/>
  <c r="H54" i="53"/>
  <c r="L53" i="53"/>
  <c r="J53" i="53"/>
  <c r="H53" i="53" s="1"/>
  <c r="L52" i="53"/>
  <c r="J52" i="53"/>
  <c r="H52" i="53"/>
  <c r="N51" i="53"/>
  <c r="L51" i="53"/>
  <c r="J51" i="53"/>
  <c r="H51" i="53"/>
  <c r="E51" i="53"/>
  <c r="L50" i="53"/>
  <c r="J50" i="53"/>
  <c r="H50" i="53"/>
  <c r="L49" i="53"/>
  <c r="J49" i="53"/>
  <c r="H49" i="53" s="1"/>
  <c r="L48" i="53"/>
  <c r="J48" i="53"/>
  <c r="H48" i="53"/>
  <c r="L47" i="53"/>
  <c r="J47" i="53"/>
  <c r="H47" i="53" s="1"/>
  <c r="N46" i="53"/>
  <c r="L46" i="53"/>
  <c r="J46" i="53"/>
  <c r="H46" i="53" s="1"/>
  <c r="E46" i="53"/>
  <c r="L45" i="53"/>
  <c r="J45" i="53"/>
  <c r="H45" i="53" s="1"/>
  <c r="L44" i="53"/>
  <c r="J44" i="53"/>
  <c r="H44" i="53"/>
  <c r="L43" i="53"/>
  <c r="J43" i="53"/>
  <c r="H43" i="53" s="1"/>
  <c r="L42" i="53"/>
  <c r="J42" i="53"/>
  <c r="H42" i="53"/>
  <c r="N41" i="53"/>
  <c r="L41" i="53"/>
  <c r="J41" i="53"/>
  <c r="H41" i="53"/>
  <c r="E41" i="53"/>
  <c r="L40" i="53"/>
  <c r="J40" i="53"/>
  <c r="H40" i="53"/>
  <c r="L39" i="53"/>
  <c r="J39" i="53"/>
  <c r="H39" i="53" s="1"/>
  <c r="L38" i="53"/>
  <c r="J38" i="53"/>
  <c r="H38" i="53"/>
  <c r="L37" i="53"/>
  <c r="J37" i="53"/>
  <c r="H37" i="53" s="1"/>
  <c r="N36" i="53"/>
  <c r="L36" i="53"/>
  <c r="J36" i="53"/>
  <c r="H36" i="53" s="1"/>
  <c r="E36" i="53"/>
  <c r="L35" i="53"/>
  <c r="J35" i="53"/>
  <c r="H35" i="53" s="1"/>
  <c r="L34" i="53"/>
  <c r="J34" i="53"/>
  <c r="H34" i="53"/>
  <c r="L33" i="53"/>
  <c r="J33" i="53"/>
  <c r="H33" i="53" s="1"/>
  <c r="L32" i="53"/>
  <c r="J32" i="53"/>
  <c r="H32" i="53"/>
  <c r="N31" i="53"/>
  <c r="L31" i="53"/>
  <c r="J31" i="53"/>
  <c r="H31" i="53"/>
  <c r="E31" i="53"/>
  <c r="L30" i="53"/>
  <c r="J30" i="53"/>
  <c r="H30" i="53"/>
  <c r="L29" i="53"/>
  <c r="J29" i="53"/>
  <c r="H29" i="53" s="1"/>
  <c r="L28" i="53"/>
  <c r="J28" i="53"/>
  <c r="H28" i="53"/>
  <c r="L27" i="53"/>
  <c r="J27" i="53"/>
  <c r="H27" i="53" s="1"/>
  <c r="N26" i="53"/>
  <c r="L26" i="53"/>
  <c r="J26" i="53"/>
  <c r="H26" i="53" s="1"/>
  <c r="E26" i="53"/>
  <c r="L25" i="53"/>
  <c r="J25" i="53"/>
  <c r="H25" i="53" s="1"/>
  <c r="L24" i="53"/>
  <c r="J24" i="53"/>
  <c r="H24" i="53"/>
  <c r="L23" i="53"/>
  <c r="J23" i="53"/>
  <c r="H23" i="53" s="1"/>
  <c r="L22" i="53"/>
  <c r="J22" i="53"/>
  <c r="H22" i="53"/>
  <c r="N21" i="53"/>
  <c r="L21" i="53"/>
  <c r="J21" i="53"/>
  <c r="H21" i="53"/>
  <c r="E21" i="53"/>
  <c r="L20" i="53"/>
  <c r="J20" i="53"/>
  <c r="H20" i="53"/>
  <c r="L19" i="53"/>
  <c r="J19" i="53"/>
  <c r="H19" i="53" s="1"/>
  <c r="L18" i="53"/>
  <c r="J18" i="53"/>
  <c r="H18" i="53"/>
  <c r="L17" i="53"/>
  <c r="J17" i="53"/>
  <c r="H17" i="53" s="1"/>
  <c r="N16" i="53"/>
  <c r="L16" i="53"/>
  <c r="J16" i="53"/>
  <c r="H16" i="53" s="1"/>
  <c r="E16" i="53"/>
  <c r="L15" i="53"/>
  <c r="J15" i="53"/>
  <c r="H15" i="53" s="1"/>
  <c r="L14" i="53"/>
  <c r="J14" i="53"/>
  <c r="H14" i="53"/>
  <c r="L13" i="53"/>
  <c r="J13" i="53"/>
  <c r="H13" i="53" s="1"/>
  <c r="L12" i="53"/>
  <c r="J12" i="53"/>
  <c r="H12" i="53"/>
  <c r="N11" i="53"/>
  <c r="L11" i="53"/>
  <c r="J11" i="53"/>
  <c r="H11" i="53"/>
  <c r="E11" i="53"/>
  <c r="L10" i="53"/>
  <c r="J10" i="53"/>
  <c r="H10" i="53"/>
  <c r="L9" i="53"/>
  <c r="J9" i="53"/>
  <c r="H9" i="53" s="1"/>
  <c r="L8" i="53"/>
  <c r="J8" i="53"/>
  <c r="H8" i="53"/>
  <c r="L7" i="53"/>
  <c r="J7" i="53"/>
  <c r="H7" i="53" s="1"/>
  <c r="N6" i="53"/>
  <c r="N106" i="53" s="1"/>
  <c r="L6" i="53"/>
  <c r="J6" i="53"/>
  <c r="H6" i="53" s="1"/>
  <c r="E6" i="53"/>
  <c r="E106" i="53" s="1"/>
  <c r="L412" i="52"/>
  <c r="J412" i="52"/>
  <c r="H412" i="52"/>
  <c r="L411" i="52"/>
  <c r="J411" i="52"/>
  <c r="H411" i="52"/>
  <c r="L410" i="52"/>
  <c r="J410" i="52"/>
  <c r="H410" i="52" s="1"/>
  <c r="L409" i="52"/>
  <c r="J409" i="52"/>
  <c r="H409" i="52"/>
  <c r="L408" i="52"/>
  <c r="J408" i="52"/>
  <c r="H408" i="52" s="1"/>
  <c r="N407" i="52"/>
  <c r="L407" i="52"/>
  <c r="J407" i="52"/>
  <c r="H407" i="52" s="1"/>
  <c r="E407" i="52"/>
  <c r="L406" i="52"/>
  <c r="J406" i="52"/>
  <c r="H406" i="52" s="1"/>
  <c r="L405" i="52"/>
  <c r="J405" i="52"/>
  <c r="H405" i="52"/>
  <c r="L404" i="52"/>
  <c r="J404" i="52"/>
  <c r="H404" i="52" s="1"/>
  <c r="L403" i="52"/>
  <c r="J403" i="52"/>
  <c r="H403" i="52"/>
  <c r="N402" i="52"/>
  <c r="L402" i="52"/>
  <c r="J402" i="52"/>
  <c r="H402" i="52"/>
  <c r="E402" i="52"/>
  <c r="L401" i="52"/>
  <c r="J401" i="52"/>
  <c r="H401" i="52"/>
  <c r="L400" i="52"/>
  <c r="J400" i="52"/>
  <c r="H400" i="52" s="1"/>
  <c r="L399" i="52"/>
  <c r="J399" i="52"/>
  <c r="H399" i="52"/>
  <c r="L398" i="52"/>
  <c r="J398" i="52"/>
  <c r="H398" i="52" s="1"/>
  <c r="N397" i="52"/>
  <c r="L397" i="52"/>
  <c r="J397" i="52"/>
  <c r="H397" i="52" s="1"/>
  <c r="E397" i="52"/>
  <c r="L396" i="52"/>
  <c r="J396" i="52"/>
  <c r="H396" i="52" s="1"/>
  <c r="L395" i="52"/>
  <c r="J395" i="52"/>
  <c r="H395" i="52"/>
  <c r="L394" i="52"/>
  <c r="J394" i="52"/>
  <c r="H394" i="52" s="1"/>
  <c r="L393" i="52"/>
  <c r="J393" i="52"/>
  <c r="H393" i="52"/>
  <c r="N392" i="52"/>
  <c r="L392" i="52"/>
  <c r="J392" i="52"/>
  <c r="H392" i="52"/>
  <c r="E392" i="52"/>
  <c r="L391" i="52"/>
  <c r="J391" i="52"/>
  <c r="H391" i="52"/>
  <c r="L390" i="52"/>
  <c r="J390" i="52"/>
  <c r="H390" i="52" s="1"/>
  <c r="L389" i="52"/>
  <c r="J389" i="52"/>
  <c r="H389" i="52"/>
  <c r="L388" i="52"/>
  <c r="J388" i="52"/>
  <c r="H388" i="52" s="1"/>
  <c r="N387" i="52"/>
  <c r="L387" i="52"/>
  <c r="J387" i="52"/>
  <c r="H387" i="52" s="1"/>
  <c r="E387" i="52"/>
  <c r="L386" i="52"/>
  <c r="J386" i="52"/>
  <c r="H386" i="52" s="1"/>
  <c r="L385" i="52"/>
  <c r="J385" i="52"/>
  <c r="H385" i="52"/>
  <c r="L384" i="52"/>
  <c r="J384" i="52"/>
  <c r="H384" i="52" s="1"/>
  <c r="L383" i="52"/>
  <c r="J383" i="52"/>
  <c r="H383" i="52"/>
  <c r="N382" i="52"/>
  <c r="L382" i="52"/>
  <c r="J382" i="52"/>
  <c r="H382" i="52"/>
  <c r="E382" i="52"/>
  <c r="L381" i="52"/>
  <c r="J381" i="52"/>
  <c r="H381" i="52"/>
  <c r="L380" i="52"/>
  <c r="J380" i="52"/>
  <c r="H380" i="52" s="1"/>
  <c r="L379" i="52"/>
  <c r="J379" i="52"/>
  <c r="H379" i="52"/>
  <c r="L378" i="52"/>
  <c r="J378" i="52"/>
  <c r="H378" i="52" s="1"/>
  <c r="N377" i="52"/>
  <c r="L377" i="52"/>
  <c r="J377" i="52"/>
  <c r="H377" i="52" s="1"/>
  <c r="E377" i="52"/>
  <c r="L376" i="52"/>
  <c r="J376" i="52"/>
  <c r="H376" i="52" s="1"/>
  <c r="L375" i="52"/>
  <c r="J375" i="52"/>
  <c r="H375" i="52"/>
  <c r="L374" i="52"/>
  <c r="J374" i="52"/>
  <c r="H374" i="52" s="1"/>
  <c r="L373" i="52"/>
  <c r="J373" i="52"/>
  <c r="H373" i="52"/>
  <c r="N372" i="52"/>
  <c r="L372" i="52"/>
  <c r="J372" i="52"/>
  <c r="H372" i="52"/>
  <c r="E372" i="52"/>
  <c r="L371" i="52"/>
  <c r="J371" i="52"/>
  <c r="H371" i="52"/>
  <c r="L370" i="52"/>
  <c r="J370" i="52"/>
  <c r="H370" i="52" s="1"/>
  <c r="L369" i="52"/>
  <c r="J369" i="52"/>
  <c r="H369" i="52"/>
  <c r="L368" i="52"/>
  <c r="J368" i="52"/>
  <c r="H368" i="52" s="1"/>
  <c r="N367" i="52"/>
  <c r="L367" i="52"/>
  <c r="J367" i="52"/>
  <c r="H367" i="52" s="1"/>
  <c r="E367" i="52"/>
  <c r="L366" i="52"/>
  <c r="J366" i="52"/>
  <c r="H366" i="52" s="1"/>
  <c r="L365" i="52"/>
  <c r="J365" i="52"/>
  <c r="H365" i="52"/>
  <c r="L364" i="52"/>
  <c r="J364" i="52"/>
  <c r="H364" i="52" s="1"/>
  <c r="L363" i="52"/>
  <c r="J363" i="52"/>
  <c r="H363" i="52"/>
  <c r="N362" i="52"/>
  <c r="L362" i="52"/>
  <c r="J362" i="52"/>
  <c r="H362" i="52"/>
  <c r="E362" i="52"/>
  <c r="L361" i="52"/>
  <c r="J361" i="52"/>
  <c r="H361" i="52"/>
  <c r="L360" i="52"/>
  <c r="J360" i="52"/>
  <c r="H360" i="52" s="1"/>
  <c r="L359" i="52"/>
  <c r="J359" i="52"/>
  <c r="H359" i="52"/>
  <c r="L358" i="52"/>
  <c r="J358" i="52"/>
  <c r="H358" i="52" s="1"/>
  <c r="N357" i="52"/>
  <c r="L357" i="52"/>
  <c r="J357" i="52"/>
  <c r="H357" i="52" s="1"/>
  <c r="E357" i="52"/>
  <c r="L356" i="52"/>
  <c r="J356" i="52"/>
  <c r="H356" i="52" s="1"/>
  <c r="L355" i="52"/>
  <c r="J355" i="52"/>
  <c r="H355" i="52"/>
  <c r="L354" i="52"/>
  <c r="J354" i="52"/>
  <c r="H354" i="52" s="1"/>
  <c r="L353" i="52"/>
  <c r="J353" i="52"/>
  <c r="H353" i="52"/>
  <c r="N352" i="52"/>
  <c r="L352" i="52"/>
  <c r="J352" i="52"/>
  <c r="H352" i="52"/>
  <c r="E352" i="52"/>
  <c r="L351" i="52"/>
  <c r="J351" i="52"/>
  <c r="H351" i="52"/>
  <c r="L350" i="52"/>
  <c r="J350" i="52"/>
  <c r="H350" i="52" s="1"/>
  <c r="L349" i="52"/>
  <c r="J349" i="52"/>
  <c r="H349" i="52"/>
  <c r="L348" i="52"/>
  <c r="J348" i="52"/>
  <c r="H348" i="52" s="1"/>
  <c r="N347" i="52"/>
  <c r="L347" i="52"/>
  <c r="J347" i="52"/>
  <c r="H347" i="52" s="1"/>
  <c r="E347" i="52"/>
  <c r="L346" i="52"/>
  <c r="J346" i="52"/>
  <c r="H346" i="52" s="1"/>
  <c r="L345" i="52"/>
  <c r="J345" i="52"/>
  <c r="H345" i="52"/>
  <c r="L344" i="52"/>
  <c r="J344" i="52"/>
  <c r="H344" i="52" s="1"/>
  <c r="L343" i="52"/>
  <c r="J343" i="52"/>
  <c r="H343" i="52"/>
  <c r="N342" i="52"/>
  <c r="L342" i="52"/>
  <c r="J342" i="52"/>
  <c r="H342" i="52"/>
  <c r="E342" i="52"/>
  <c r="L341" i="52"/>
  <c r="J341" i="52"/>
  <c r="H341" i="52"/>
  <c r="L340" i="52"/>
  <c r="J340" i="52"/>
  <c r="H340" i="52" s="1"/>
  <c r="L339" i="52"/>
  <c r="J339" i="52"/>
  <c r="H339" i="52"/>
  <c r="L338" i="52"/>
  <c r="J338" i="52"/>
  <c r="H338" i="52" s="1"/>
  <c r="N337" i="52"/>
  <c r="L337" i="52"/>
  <c r="J337" i="52"/>
  <c r="H337" i="52" s="1"/>
  <c r="E337" i="52"/>
  <c r="L336" i="52"/>
  <c r="J336" i="52"/>
  <c r="H336" i="52" s="1"/>
  <c r="L335" i="52"/>
  <c r="J335" i="52"/>
  <c r="H335" i="52"/>
  <c r="L334" i="52"/>
  <c r="J334" i="52"/>
  <c r="H334" i="52" s="1"/>
  <c r="L333" i="52"/>
  <c r="J333" i="52"/>
  <c r="H333" i="52"/>
  <c r="N332" i="52"/>
  <c r="L332" i="52"/>
  <c r="J332" i="52"/>
  <c r="H332" i="52"/>
  <c r="E332" i="52"/>
  <c r="L331" i="52"/>
  <c r="J331" i="52"/>
  <c r="H331" i="52"/>
  <c r="L330" i="52"/>
  <c r="J330" i="52"/>
  <c r="H330" i="52" s="1"/>
  <c r="L329" i="52"/>
  <c r="J329" i="52"/>
  <c r="H329" i="52"/>
  <c r="L328" i="52"/>
  <c r="J328" i="52"/>
  <c r="H328" i="52" s="1"/>
  <c r="N327" i="52"/>
  <c r="L327" i="52"/>
  <c r="J327" i="52"/>
  <c r="H327" i="52" s="1"/>
  <c r="E327" i="52"/>
  <c r="L326" i="52"/>
  <c r="J326" i="52"/>
  <c r="H326" i="52" s="1"/>
  <c r="L325" i="52"/>
  <c r="J325" i="52"/>
  <c r="H325" i="52"/>
  <c r="L324" i="52"/>
  <c r="J324" i="52"/>
  <c r="H324" i="52" s="1"/>
  <c r="L323" i="52"/>
  <c r="J323" i="52"/>
  <c r="H323" i="52"/>
  <c r="N322" i="52"/>
  <c r="L322" i="52"/>
  <c r="J322" i="52"/>
  <c r="H322" i="52"/>
  <c r="E322" i="52"/>
  <c r="L321" i="52"/>
  <c r="J321" i="52"/>
  <c r="H321" i="52"/>
  <c r="L320" i="52"/>
  <c r="J320" i="52"/>
  <c r="H320" i="52" s="1"/>
  <c r="L319" i="52"/>
  <c r="J319" i="52"/>
  <c r="H319" i="52"/>
  <c r="L318" i="52"/>
  <c r="J318" i="52"/>
  <c r="H318" i="52" s="1"/>
  <c r="N317" i="52"/>
  <c r="L317" i="52"/>
  <c r="J317" i="52"/>
  <c r="H317" i="52" s="1"/>
  <c r="E317" i="52"/>
  <c r="L316" i="52"/>
  <c r="J316" i="52"/>
  <c r="H316" i="52" s="1"/>
  <c r="L315" i="52"/>
  <c r="J315" i="52"/>
  <c r="H315" i="52"/>
  <c r="L314" i="52"/>
  <c r="J314" i="52"/>
  <c r="H314" i="52" s="1"/>
  <c r="L313" i="52"/>
  <c r="J313" i="52"/>
  <c r="H313" i="52"/>
  <c r="N312" i="52"/>
  <c r="N412" i="52" s="1"/>
  <c r="L312" i="52"/>
  <c r="J312" i="52"/>
  <c r="H312" i="52"/>
  <c r="E312" i="52"/>
  <c r="E412" i="52" s="1"/>
  <c r="L310" i="52"/>
  <c r="J310" i="52"/>
  <c r="H310" i="52"/>
  <c r="L309" i="52"/>
  <c r="J309" i="52"/>
  <c r="H309" i="52" s="1"/>
  <c r="L308" i="52"/>
  <c r="J308" i="52"/>
  <c r="H308" i="52"/>
  <c r="L307" i="52"/>
  <c r="J307" i="52"/>
  <c r="H307" i="52" s="1"/>
  <c r="L306" i="52"/>
  <c r="J306" i="52"/>
  <c r="H306" i="52"/>
  <c r="N305" i="52"/>
  <c r="L305" i="52"/>
  <c r="J305" i="52"/>
  <c r="H305" i="52"/>
  <c r="E305" i="52"/>
  <c r="L304" i="52"/>
  <c r="J304" i="52"/>
  <c r="H304" i="52"/>
  <c r="L303" i="52"/>
  <c r="J303" i="52"/>
  <c r="H303" i="52" s="1"/>
  <c r="L302" i="52"/>
  <c r="J302" i="52"/>
  <c r="H302" i="52"/>
  <c r="L301" i="52"/>
  <c r="J301" i="52"/>
  <c r="H301" i="52" s="1"/>
  <c r="N300" i="52"/>
  <c r="L300" i="52"/>
  <c r="J300" i="52"/>
  <c r="H300" i="52" s="1"/>
  <c r="E300" i="52"/>
  <c r="L299" i="52"/>
  <c r="J299" i="52"/>
  <c r="H299" i="52" s="1"/>
  <c r="L298" i="52"/>
  <c r="J298" i="52"/>
  <c r="H298" i="52"/>
  <c r="L297" i="52"/>
  <c r="J297" i="52"/>
  <c r="H297" i="52" s="1"/>
  <c r="L296" i="52"/>
  <c r="J296" i="52"/>
  <c r="H296" i="52"/>
  <c r="N295" i="52"/>
  <c r="L295" i="52"/>
  <c r="J295" i="52"/>
  <c r="H295" i="52"/>
  <c r="E295" i="52"/>
  <c r="L294" i="52"/>
  <c r="J294" i="52"/>
  <c r="H294" i="52"/>
  <c r="L293" i="52"/>
  <c r="J293" i="52"/>
  <c r="H293" i="52" s="1"/>
  <c r="L292" i="52"/>
  <c r="J292" i="52"/>
  <c r="H292" i="52"/>
  <c r="L291" i="52"/>
  <c r="J291" i="52"/>
  <c r="H291" i="52" s="1"/>
  <c r="N290" i="52"/>
  <c r="L290" i="52"/>
  <c r="J290" i="52"/>
  <c r="H290" i="52" s="1"/>
  <c r="E290" i="52"/>
  <c r="L289" i="52"/>
  <c r="J289" i="52"/>
  <c r="H289" i="52" s="1"/>
  <c r="L288" i="52"/>
  <c r="J288" i="52"/>
  <c r="H288" i="52"/>
  <c r="L287" i="52"/>
  <c r="J287" i="52"/>
  <c r="H287" i="52" s="1"/>
  <c r="L286" i="52"/>
  <c r="J286" i="52"/>
  <c r="H286" i="52"/>
  <c r="N285" i="52"/>
  <c r="L285" i="52"/>
  <c r="J285" i="52"/>
  <c r="H285" i="52"/>
  <c r="E285" i="52"/>
  <c r="L284" i="52"/>
  <c r="J284" i="52"/>
  <c r="H284" i="52"/>
  <c r="L283" i="52"/>
  <c r="J283" i="52"/>
  <c r="H283" i="52" s="1"/>
  <c r="L282" i="52"/>
  <c r="J282" i="52"/>
  <c r="H282" i="52"/>
  <c r="L281" i="52"/>
  <c r="J281" i="52"/>
  <c r="H281" i="52" s="1"/>
  <c r="N280" i="52"/>
  <c r="L280" i="52"/>
  <c r="J280" i="52"/>
  <c r="H280" i="52" s="1"/>
  <c r="E280" i="52"/>
  <c r="L279" i="52"/>
  <c r="J279" i="52"/>
  <c r="H279" i="52" s="1"/>
  <c r="L278" i="52"/>
  <c r="J278" i="52"/>
  <c r="H278" i="52"/>
  <c r="L277" i="52"/>
  <c r="J277" i="52"/>
  <c r="H277" i="52" s="1"/>
  <c r="L276" i="52"/>
  <c r="J276" i="52"/>
  <c r="H276" i="52"/>
  <c r="N275" i="52"/>
  <c r="L275" i="52"/>
  <c r="J275" i="52"/>
  <c r="H275" i="52"/>
  <c r="E275" i="52"/>
  <c r="L274" i="52"/>
  <c r="J274" i="52"/>
  <c r="H274" i="52"/>
  <c r="L273" i="52"/>
  <c r="J273" i="52"/>
  <c r="H273" i="52" s="1"/>
  <c r="L272" i="52"/>
  <c r="J272" i="52"/>
  <c r="H272" i="52"/>
  <c r="L271" i="52"/>
  <c r="J271" i="52"/>
  <c r="H271" i="52" s="1"/>
  <c r="N270" i="52"/>
  <c r="L270" i="52"/>
  <c r="J270" i="52"/>
  <c r="H270" i="52" s="1"/>
  <c r="E270" i="52"/>
  <c r="L269" i="52"/>
  <c r="J269" i="52"/>
  <c r="H269" i="52" s="1"/>
  <c r="L268" i="52"/>
  <c r="J268" i="52"/>
  <c r="H268" i="52"/>
  <c r="L267" i="52"/>
  <c r="J267" i="52"/>
  <c r="H267" i="52" s="1"/>
  <c r="L266" i="52"/>
  <c r="J266" i="52"/>
  <c r="H266" i="52"/>
  <c r="N265" i="52"/>
  <c r="L265" i="52"/>
  <c r="J265" i="52"/>
  <c r="H265" i="52"/>
  <c r="E265" i="52"/>
  <c r="L264" i="52"/>
  <c r="J264" i="52"/>
  <c r="H264" i="52"/>
  <c r="L263" i="52"/>
  <c r="J263" i="52"/>
  <c r="H263" i="52" s="1"/>
  <c r="L262" i="52"/>
  <c r="J262" i="52"/>
  <c r="H262" i="52"/>
  <c r="L261" i="52"/>
  <c r="J261" i="52"/>
  <c r="H261" i="52" s="1"/>
  <c r="N260" i="52"/>
  <c r="L260" i="52"/>
  <c r="J260" i="52"/>
  <c r="H260" i="52" s="1"/>
  <c r="E260" i="52"/>
  <c r="L259" i="52"/>
  <c r="J259" i="52"/>
  <c r="H259" i="52" s="1"/>
  <c r="L258" i="52"/>
  <c r="J258" i="52"/>
  <c r="H258" i="52"/>
  <c r="L257" i="52"/>
  <c r="J257" i="52"/>
  <c r="H257" i="52" s="1"/>
  <c r="L256" i="52"/>
  <c r="J256" i="52"/>
  <c r="H256" i="52"/>
  <c r="N255" i="52"/>
  <c r="L255" i="52"/>
  <c r="J255" i="52"/>
  <c r="H255" i="52"/>
  <c r="E255" i="52"/>
  <c r="L254" i="52"/>
  <c r="J254" i="52"/>
  <c r="H254" i="52"/>
  <c r="L253" i="52"/>
  <c r="J253" i="52"/>
  <c r="H253" i="52" s="1"/>
  <c r="L252" i="52"/>
  <c r="J252" i="52"/>
  <c r="H252" i="52"/>
  <c r="L251" i="52"/>
  <c r="J251" i="52"/>
  <c r="H251" i="52" s="1"/>
  <c r="N250" i="52"/>
  <c r="L250" i="52"/>
  <c r="J250" i="52"/>
  <c r="H250" i="52" s="1"/>
  <c r="E250" i="52"/>
  <c r="L249" i="52"/>
  <c r="J249" i="52"/>
  <c r="H249" i="52" s="1"/>
  <c r="L248" i="52"/>
  <c r="J248" i="52"/>
  <c r="H248" i="52"/>
  <c r="L247" i="52"/>
  <c r="J247" i="52"/>
  <c r="H247" i="52" s="1"/>
  <c r="L246" i="52"/>
  <c r="J246" i="52"/>
  <c r="H246" i="52"/>
  <c r="N245" i="52"/>
  <c r="L245" i="52"/>
  <c r="J245" i="52"/>
  <c r="H245" i="52"/>
  <c r="E245" i="52"/>
  <c r="L244" i="52"/>
  <c r="J244" i="52"/>
  <c r="H244" i="52"/>
  <c r="L243" i="52"/>
  <c r="J243" i="52"/>
  <c r="H243" i="52" s="1"/>
  <c r="L242" i="52"/>
  <c r="J242" i="52"/>
  <c r="H242" i="52"/>
  <c r="L241" i="52"/>
  <c r="J241" i="52"/>
  <c r="H241" i="52" s="1"/>
  <c r="N240" i="52"/>
  <c r="L240" i="52"/>
  <c r="J240" i="52"/>
  <c r="H240" i="52" s="1"/>
  <c r="E240" i="52"/>
  <c r="L239" i="52"/>
  <c r="J239" i="52"/>
  <c r="H239" i="52" s="1"/>
  <c r="L238" i="52"/>
  <c r="J238" i="52"/>
  <c r="H238" i="52"/>
  <c r="L237" i="52"/>
  <c r="J237" i="52"/>
  <c r="H237" i="52" s="1"/>
  <c r="L236" i="52"/>
  <c r="J236" i="52"/>
  <c r="H236" i="52"/>
  <c r="N235" i="52"/>
  <c r="L235" i="52"/>
  <c r="J235" i="52"/>
  <c r="H235" i="52"/>
  <c r="E235" i="52"/>
  <c r="L234" i="52"/>
  <c r="J234" i="52"/>
  <c r="H234" i="52"/>
  <c r="L233" i="52"/>
  <c r="J233" i="52"/>
  <c r="H233" i="52" s="1"/>
  <c r="L232" i="52"/>
  <c r="J232" i="52"/>
  <c r="H232" i="52"/>
  <c r="L231" i="52"/>
  <c r="J231" i="52"/>
  <c r="H231" i="52" s="1"/>
  <c r="N230" i="52"/>
  <c r="L230" i="52"/>
  <c r="J230" i="52"/>
  <c r="H230" i="52" s="1"/>
  <c r="E230" i="52"/>
  <c r="L229" i="52"/>
  <c r="J229" i="52"/>
  <c r="H229" i="52" s="1"/>
  <c r="L228" i="52"/>
  <c r="J228" i="52"/>
  <c r="H228" i="52"/>
  <c r="L227" i="52"/>
  <c r="J227" i="52"/>
  <c r="H227" i="52" s="1"/>
  <c r="L226" i="52"/>
  <c r="J226" i="52"/>
  <c r="H226" i="52"/>
  <c r="N225" i="52"/>
  <c r="L225" i="52"/>
  <c r="J225" i="52"/>
  <c r="H225" i="52"/>
  <c r="E225" i="52"/>
  <c r="L224" i="52"/>
  <c r="J224" i="52"/>
  <c r="H224" i="52"/>
  <c r="L223" i="52"/>
  <c r="J223" i="52"/>
  <c r="H223" i="52" s="1"/>
  <c r="L222" i="52"/>
  <c r="J222" i="52"/>
  <c r="H222" i="52"/>
  <c r="L221" i="52"/>
  <c r="J221" i="52"/>
  <c r="H221" i="52" s="1"/>
  <c r="N220" i="52"/>
  <c r="L220" i="52"/>
  <c r="J220" i="52"/>
  <c r="H220" i="52" s="1"/>
  <c r="E220" i="52"/>
  <c r="L219" i="52"/>
  <c r="J219" i="52"/>
  <c r="H219" i="52" s="1"/>
  <c r="L218" i="52"/>
  <c r="J218" i="52"/>
  <c r="H218" i="52"/>
  <c r="L217" i="52"/>
  <c r="J217" i="52"/>
  <c r="H217" i="52" s="1"/>
  <c r="L216" i="52"/>
  <c r="J216" i="52"/>
  <c r="H216" i="52"/>
  <c r="N215" i="52"/>
  <c r="L215" i="52"/>
  <c r="J215" i="52"/>
  <c r="H215" i="52"/>
  <c r="E215" i="52"/>
  <c r="L214" i="52"/>
  <c r="J214" i="52"/>
  <c r="H214" i="52"/>
  <c r="L213" i="52"/>
  <c r="J213" i="52"/>
  <c r="H213" i="52" s="1"/>
  <c r="L212" i="52"/>
  <c r="J212" i="52"/>
  <c r="H212" i="52"/>
  <c r="L211" i="52"/>
  <c r="J211" i="52"/>
  <c r="H211" i="52" s="1"/>
  <c r="N210" i="52"/>
  <c r="N310" i="52" s="1"/>
  <c r="L210" i="52"/>
  <c r="J210" i="52"/>
  <c r="H210" i="52" s="1"/>
  <c r="E210" i="52"/>
  <c r="E310" i="52" s="1"/>
  <c r="L208" i="52"/>
  <c r="J208" i="52"/>
  <c r="H208" i="52"/>
  <c r="L207" i="52"/>
  <c r="J207" i="52"/>
  <c r="H207" i="52"/>
  <c r="L206" i="52"/>
  <c r="J206" i="52"/>
  <c r="H206" i="52" s="1"/>
  <c r="L205" i="52"/>
  <c r="J205" i="52"/>
  <c r="H205" i="52"/>
  <c r="L204" i="52"/>
  <c r="J204" i="52"/>
  <c r="H204" i="52" s="1"/>
  <c r="N203" i="52"/>
  <c r="L203" i="52"/>
  <c r="J203" i="52"/>
  <c r="H203" i="52" s="1"/>
  <c r="E203" i="52"/>
  <c r="L202" i="52"/>
  <c r="J202" i="52"/>
  <c r="H202" i="52" s="1"/>
  <c r="L201" i="52"/>
  <c r="J201" i="52"/>
  <c r="H201" i="52"/>
  <c r="L200" i="52"/>
  <c r="J200" i="52"/>
  <c r="H200" i="52" s="1"/>
  <c r="L199" i="52"/>
  <c r="J199" i="52"/>
  <c r="H199" i="52"/>
  <c r="N198" i="52"/>
  <c r="L198" i="52"/>
  <c r="J198" i="52"/>
  <c r="H198" i="52"/>
  <c r="E198" i="52"/>
  <c r="L197" i="52"/>
  <c r="J197" i="52"/>
  <c r="H197" i="52"/>
  <c r="L196" i="52"/>
  <c r="J196" i="52"/>
  <c r="H196" i="52" s="1"/>
  <c r="L195" i="52"/>
  <c r="J195" i="52"/>
  <c r="H195" i="52"/>
  <c r="L194" i="52"/>
  <c r="J194" i="52"/>
  <c r="H194" i="52" s="1"/>
  <c r="N193" i="52"/>
  <c r="L193" i="52"/>
  <c r="J193" i="52"/>
  <c r="H193" i="52" s="1"/>
  <c r="E193" i="52"/>
  <c r="L192" i="52"/>
  <c r="J192" i="52"/>
  <c r="H192" i="52" s="1"/>
  <c r="L191" i="52"/>
  <c r="J191" i="52"/>
  <c r="H191" i="52"/>
  <c r="L190" i="52"/>
  <c r="J190" i="52"/>
  <c r="H190" i="52" s="1"/>
  <c r="L189" i="52"/>
  <c r="J189" i="52"/>
  <c r="H189" i="52"/>
  <c r="N188" i="52"/>
  <c r="L188" i="52"/>
  <c r="J188" i="52"/>
  <c r="H188" i="52"/>
  <c r="E188" i="52"/>
  <c r="L187" i="52"/>
  <c r="J187" i="52"/>
  <c r="H187" i="52"/>
  <c r="L186" i="52"/>
  <c r="J186" i="52"/>
  <c r="H186" i="52" s="1"/>
  <c r="L185" i="52"/>
  <c r="J185" i="52"/>
  <c r="H185" i="52"/>
  <c r="L184" i="52"/>
  <c r="J184" i="52"/>
  <c r="H184" i="52" s="1"/>
  <c r="N183" i="52"/>
  <c r="L183" i="52"/>
  <c r="J183" i="52"/>
  <c r="H183" i="52" s="1"/>
  <c r="E183" i="52"/>
  <c r="L182" i="52"/>
  <c r="J182" i="52"/>
  <c r="H182" i="52" s="1"/>
  <c r="L181" i="52"/>
  <c r="J181" i="52"/>
  <c r="H181" i="52"/>
  <c r="L180" i="52"/>
  <c r="J180" i="52"/>
  <c r="H180" i="52" s="1"/>
  <c r="L179" i="52"/>
  <c r="J179" i="52"/>
  <c r="H179" i="52"/>
  <c r="N178" i="52"/>
  <c r="L178" i="52"/>
  <c r="J178" i="52"/>
  <c r="H178" i="52"/>
  <c r="E178" i="52"/>
  <c r="L177" i="52"/>
  <c r="J177" i="52"/>
  <c r="H177" i="52"/>
  <c r="L176" i="52"/>
  <c r="J176" i="52"/>
  <c r="H176" i="52" s="1"/>
  <c r="L175" i="52"/>
  <c r="J175" i="52"/>
  <c r="H175" i="52"/>
  <c r="L174" i="52"/>
  <c r="J174" i="52"/>
  <c r="H174" i="52" s="1"/>
  <c r="N173" i="52"/>
  <c r="L173" i="52"/>
  <c r="J173" i="52"/>
  <c r="H173" i="52" s="1"/>
  <c r="E173" i="52"/>
  <c r="L172" i="52"/>
  <c r="J172" i="52"/>
  <c r="H172" i="52" s="1"/>
  <c r="L171" i="52"/>
  <c r="J171" i="52"/>
  <c r="H171" i="52"/>
  <c r="L170" i="52"/>
  <c r="J170" i="52"/>
  <c r="H170" i="52" s="1"/>
  <c r="L169" i="52"/>
  <c r="J169" i="52"/>
  <c r="H169" i="52"/>
  <c r="N168" i="52"/>
  <c r="L168" i="52"/>
  <c r="J168" i="52"/>
  <c r="H168" i="52"/>
  <c r="E168" i="52"/>
  <c r="L167" i="52"/>
  <c r="J167" i="52"/>
  <c r="H167" i="52"/>
  <c r="L166" i="52"/>
  <c r="J166" i="52"/>
  <c r="H166" i="52" s="1"/>
  <c r="L165" i="52"/>
  <c r="J165" i="52"/>
  <c r="H165" i="52"/>
  <c r="L164" i="52"/>
  <c r="J164" i="52"/>
  <c r="H164" i="52" s="1"/>
  <c r="N163" i="52"/>
  <c r="L163" i="52"/>
  <c r="J163" i="52"/>
  <c r="H163" i="52" s="1"/>
  <c r="E163" i="52"/>
  <c r="L162" i="52"/>
  <c r="J162" i="52"/>
  <c r="H162" i="52" s="1"/>
  <c r="L161" i="52"/>
  <c r="J161" i="52"/>
  <c r="H161" i="52"/>
  <c r="L160" i="52"/>
  <c r="J160" i="52"/>
  <c r="H160" i="52" s="1"/>
  <c r="L159" i="52"/>
  <c r="J159" i="52"/>
  <c r="H159" i="52"/>
  <c r="N158" i="52"/>
  <c r="L158" i="52"/>
  <c r="J158" i="52"/>
  <c r="H158" i="52"/>
  <c r="E158" i="52"/>
  <c r="L157" i="52"/>
  <c r="J157" i="52"/>
  <c r="H157" i="52"/>
  <c r="L156" i="52"/>
  <c r="J156" i="52"/>
  <c r="H156" i="52" s="1"/>
  <c r="L155" i="52"/>
  <c r="J155" i="52"/>
  <c r="H155" i="52"/>
  <c r="L154" i="52"/>
  <c r="J154" i="52"/>
  <c r="H154" i="52" s="1"/>
  <c r="N153" i="52"/>
  <c r="L153" i="52"/>
  <c r="J153" i="52"/>
  <c r="H153" i="52" s="1"/>
  <c r="E153" i="52"/>
  <c r="L152" i="52"/>
  <c r="J152" i="52"/>
  <c r="H152" i="52" s="1"/>
  <c r="L151" i="52"/>
  <c r="J151" i="52"/>
  <c r="H151" i="52"/>
  <c r="L150" i="52"/>
  <c r="J150" i="52"/>
  <c r="H150" i="52" s="1"/>
  <c r="L149" i="52"/>
  <c r="J149" i="52"/>
  <c r="H149" i="52"/>
  <c r="N148" i="52"/>
  <c r="L148" i="52"/>
  <c r="J148" i="52"/>
  <c r="H148" i="52"/>
  <c r="E148" i="52"/>
  <c r="L147" i="52"/>
  <c r="J147" i="52"/>
  <c r="H147" i="52"/>
  <c r="L146" i="52"/>
  <c r="J146" i="52"/>
  <c r="H146" i="52" s="1"/>
  <c r="L145" i="52"/>
  <c r="J145" i="52"/>
  <c r="H145" i="52"/>
  <c r="L144" i="52"/>
  <c r="J144" i="52"/>
  <c r="H144" i="52" s="1"/>
  <c r="N143" i="52"/>
  <c r="L143" i="52"/>
  <c r="J143" i="52"/>
  <c r="H143" i="52" s="1"/>
  <c r="E143" i="52"/>
  <c r="L142" i="52"/>
  <c r="J142" i="52"/>
  <c r="H142" i="52" s="1"/>
  <c r="L141" i="52"/>
  <c r="J141" i="52"/>
  <c r="H141" i="52"/>
  <c r="L140" i="52"/>
  <c r="J140" i="52"/>
  <c r="H140" i="52" s="1"/>
  <c r="L139" i="52"/>
  <c r="J139" i="52"/>
  <c r="H139" i="52"/>
  <c r="N138" i="52"/>
  <c r="L138" i="52"/>
  <c r="J138" i="52"/>
  <c r="H138" i="52"/>
  <c r="E138" i="52"/>
  <c r="L137" i="52"/>
  <c r="J137" i="52"/>
  <c r="H137" i="52"/>
  <c r="L136" i="52"/>
  <c r="J136" i="52"/>
  <c r="H136" i="52" s="1"/>
  <c r="L135" i="52"/>
  <c r="J135" i="52"/>
  <c r="H135" i="52"/>
  <c r="L134" i="52"/>
  <c r="J134" i="52"/>
  <c r="H134" i="52" s="1"/>
  <c r="N133" i="52"/>
  <c r="L133" i="52"/>
  <c r="J133" i="52"/>
  <c r="H133" i="52" s="1"/>
  <c r="E133" i="52"/>
  <c r="L132" i="52"/>
  <c r="J132" i="52"/>
  <c r="H132" i="52" s="1"/>
  <c r="L131" i="52"/>
  <c r="J131" i="52"/>
  <c r="H131" i="52"/>
  <c r="L130" i="52"/>
  <c r="J130" i="52"/>
  <c r="H130" i="52" s="1"/>
  <c r="L129" i="52"/>
  <c r="J129" i="52"/>
  <c r="H129" i="52"/>
  <c r="N128" i="52"/>
  <c r="L128" i="52"/>
  <c r="J128" i="52"/>
  <c r="H128" i="52"/>
  <c r="E128" i="52"/>
  <c r="L127" i="52"/>
  <c r="J127" i="52"/>
  <c r="H127" i="52"/>
  <c r="L126" i="52"/>
  <c r="J126" i="52"/>
  <c r="H126" i="52" s="1"/>
  <c r="L125" i="52"/>
  <c r="J125" i="52"/>
  <c r="H125" i="52"/>
  <c r="L124" i="52"/>
  <c r="J124" i="52"/>
  <c r="H124" i="52" s="1"/>
  <c r="N123" i="52"/>
  <c r="L123" i="52"/>
  <c r="J123" i="52"/>
  <c r="H123" i="52" s="1"/>
  <c r="E123" i="52"/>
  <c r="L122" i="52"/>
  <c r="J122" i="52"/>
  <c r="H122" i="52" s="1"/>
  <c r="L121" i="52"/>
  <c r="J121" i="52"/>
  <c r="H121" i="52"/>
  <c r="L120" i="52"/>
  <c r="J120" i="52"/>
  <c r="H120" i="52" s="1"/>
  <c r="L119" i="52"/>
  <c r="J119" i="52"/>
  <c r="H119" i="52"/>
  <c r="N118" i="52"/>
  <c r="L118" i="52"/>
  <c r="J118" i="52"/>
  <c r="H118" i="52"/>
  <c r="E118" i="52"/>
  <c r="L117" i="52"/>
  <c r="J117" i="52"/>
  <c r="H117" i="52"/>
  <c r="L116" i="52"/>
  <c r="J116" i="52"/>
  <c r="H116" i="52" s="1"/>
  <c r="L115" i="52"/>
  <c r="J115" i="52"/>
  <c r="H115" i="52"/>
  <c r="L114" i="52"/>
  <c r="J114" i="52"/>
  <c r="H114" i="52" s="1"/>
  <c r="N113" i="52"/>
  <c r="L113" i="52"/>
  <c r="J113" i="52"/>
  <c r="H113" i="52" s="1"/>
  <c r="E113" i="52"/>
  <c r="L112" i="52"/>
  <c r="J112" i="52"/>
  <c r="H112" i="52" s="1"/>
  <c r="L111" i="52"/>
  <c r="J111" i="52"/>
  <c r="H111" i="52"/>
  <c r="L110" i="52"/>
  <c r="J110" i="52"/>
  <c r="H110" i="52" s="1"/>
  <c r="L109" i="52"/>
  <c r="J109" i="52"/>
  <c r="H109" i="52"/>
  <c r="N108" i="52"/>
  <c r="N208" i="52" s="1"/>
  <c r="L108" i="52"/>
  <c r="J108" i="52"/>
  <c r="H108" i="52"/>
  <c r="E108" i="52"/>
  <c r="E208" i="52" s="1"/>
  <c r="L106" i="52"/>
  <c r="J106" i="52"/>
  <c r="H106" i="52"/>
  <c r="L105" i="52"/>
  <c r="J105" i="52"/>
  <c r="H105" i="52" s="1"/>
  <c r="L104" i="52"/>
  <c r="J104" i="52"/>
  <c r="H104" i="52"/>
  <c r="L103" i="52"/>
  <c r="J103" i="52"/>
  <c r="H103" i="52" s="1"/>
  <c r="L102" i="52"/>
  <c r="J102" i="52"/>
  <c r="H102" i="52"/>
  <c r="N101" i="52"/>
  <c r="L101" i="52"/>
  <c r="J101" i="52"/>
  <c r="H101" i="52"/>
  <c r="E101" i="52"/>
  <c r="L100" i="52"/>
  <c r="J100" i="52"/>
  <c r="H100" i="52"/>
  <c r="L99" i="52"/>
  <c r="J99" i="52"/>
  <c r="H99" i="52" s="1"/>
  <c r="L98" i="52"/>
  <c r="J98" i="52"/>
  <c r="H98" i="52"/>
  <c r="L97" i="52"/>
  <c r="J97" i="52"/>
  <c r="H97" i="52" s="1"/>
  <c r="N96" i="52"/>
  <c r="L96" i="52"/>
  <c r="J96" i="52"/>
  <c r="H96" i="52" s="1"/>
  <c r="E96" i="52"/>
  <c r="L95" i="52"/>
  <c r="J95" i="52"/>
  <c r="H95" i="52" s="1"/>
  <c r="L94" i="52"/>
  <c r="J94" i="52"/>
  <c r="H94" i="52"/>
  <c r="L93" i="52"/>
  <c r="J93" i="52"/>
  <c r="H93" i="52" s="1"/>
  <c r="L92" i="52"/>
  <c r="J92" i="52"/>
  <c r="H92" i="52"/>
  <c r="N91" i="52"/>
  <c r="L91" i="52"/>
  <c r="J91" i="52"/>
  <c r="H91" i="52"/>
  <c r="E91" i="52"/>
  <c r="L90" i="52"/>
  <c r="J90" i="52"/>
  <c r="H90" i="52"/>
  <c r="L89" i="52"/>
  <c r="J89" i="52"/>
  <c r="H89" i="52" s="1"/>
  <c r="L88" i="52"/>
  <c r="J88" i="52"/>
  <c r="H88" i="52"/>
  <c r="L87" i="52"/>
  <c r="J87" i="52"/>
  <c r="H87" i="52" s="1"/>
  <c r="N86" i="52"/>
  <c r="L86" i="52"/>
  <c r="J86" i="52"/>
  <c r="H86" i="52" s="1"/>
  <c r="E86" i="52"/>
  <c r="L85" i="52"/>
  <c r="J85" i="52"/>
  <c r="H85" i="52" s="1"/>
  <c r="L84" i="52"/>
  <c r="J84" i="52"/>
  <c r="H84" i="52"/>
  <c r="L83" i="52"/>
  <c r="J83" i="52"/>
  <c r="H83" i="52" s="1"/>
  <c r="L82" i="52"/>
  <c r="J82" i="52"/>
  <c r="H82" i="52"/>
  <c r="N81" i="52"/>
  <c r="L81" i="52"/>
  <c r="J81" i="52"/>
  <c r="H81" i="52"/>
  <c r="E81" i="52"/>
  <c r="L80" i="52"/>
  <c r="J80" i="52"/>
  <c r="H80" i="52"/>
  <c r="L79" i="52"/>
  <c r="J79" i="52"/>
  <c r="H79" i="52" s="1"/>
  <c r="L78" i="52"/>
  <c r="J78" i="52"/>
  <c r="H78" i="52"/>
  <c r="L77" i="52"/>
  <c r="J77" i="52"/>
  <c r="H77" i="52" s="1"/>
  <c r="N76" i="52"/>
  <c r="L76" i="52"/>
  <c r="J76" i="52"/>
  <c r="H76" i="52" s="1"/>
  <c r="E76" i="52"/>
  <c r="L75" i="52"/>
  <c r="J75" i="52"/>
  <c r="H75" i="52" s="1"/>
  <c r="L74" i="52"/>
  <c r="J74" i="52"/>
  <c r="H74" i="52"/>
  <c r="L73" i="52"/>
  <c r="J73" i="52"/>
  <c r="H73" i="52" s="1"/>
  <c r="L72" i="52"/>
  <c r="J72" i="52"/>
  <c r="H72" i="52"/>
  <c r="N71" i="52"/>
  <c r="L71" i="52"/>
  <c r="J71" i="52"/>
  <c r="H71" i="52"/>
  <c r="E71" i="52"/>
  <c r="L70" i="52"/>
  <c r="J70" i="52"/>
  <c r="H70" i="52"/>
  <c r="L69" i="52"/>
  <c r="J69" i="52"/>
  <c r="H69" i="52" s="1"/>
  <c r="L68" i="52"/>
  <c r="J68" i="52"/>
  <c r="H68" i="52"/>
  <c r="L67" i="52"/>
  <c r="J67" i="52"/>
  <c r="H67" i="52" s="1"/>
  <c r="N66" i="52"/>
  <c r="L66" i="52"/>
  <c r="J66" i="52"/>
  <c r="H66" i="52" s="1"/>
  <c r="E66" i="52"/>
  <c r="L65" i="52"/>
  <c r="J65" i="52"/>
  <c r="H65" i="52" s="1"/>
  <c r="L64" i="52"/>
  <c r="J64" i="52"/>
  <c r="H64" i="52"/>
  <c r="L63" i="52"/>
  <c r="J63" i="52"/>
  <c r="H63" i="52" s="1"/>
  <c r="L62" i="52"/>
  <c r="J62" i="52"/>
  <c r="H62" i="52"/>
  <c r="N61" i="52"/>
  <c r="L61" i="52"/>
  <c r="J61" i="52"/>
  <c r="H61" i="52"/>
  <c r="E61" i="52"/>
  <c r="L60" i="52"/>
  <c r="J60" i="52"/>
  <c r="H60" i="52"/>
  <c r="L59" i="52"/>
  <c r="J59" i="52"/>
  <c r="H59" i="52" s="1"/>
  <c r="L58" i="52"/>
  <c r="J58" i="52"/>
  <c r="H58" i="52"/>
  <c r="L57" i="52"/>
  <c r="J57" i="52"/>
  <c r="H57" i="52" s="1"/>
  <c r="N56" i="52"/>
  <c r="L56" i="52"/>
  <c r="J56" i="52"/>
  <c r="H56" i="52" s="1"/>
  <c r="E56" i="52"/>
  <c r="L55" i="52"/>
  <c r="J55" i="52"/>
  <c r="H55" i="52" s="1"/>
  <c r="L54" i="52"/>
  <c r="J54" i="52"/>
  <c r="H54" i="52"/>
  <c r="L53" i="52"/>
  <c r="J53" i="52"/>
  <c r="H53" i="52" s="1"/>
  <c r="L52" i="52"/>
  <c r="J52" i="52"/>
  <c r="H52" i="52"/>
  <c r="N51" i="52"/>
  <c r="L51" i="52"/>
  <c r="J51" i="52"/>
  <c r="H51" i="52"/>
  <c r="E51" i="52"/>
  <c r="L50" i="52"/>
  <c r="J50" i="52"/>
  <c r="H50" i="52"/>
  <c r="L49" i="52"/>
  <c r="J49" i="52"/>
  <c r="H49" i="52" s="1"/>
  <c r="L48" i="52"/>
  <c r="J48" i="52"/>
  <c r="H48" i="52"/>
  <c r="L47" i="52"/>
  <c r="J47" i="52"/>
  <c r="H47" i="52" s="1"/>
  <c r="N46" i="52"/>
  <c r="L46" i="52"/>
  <c r="J46" i="52"/>
  <c r="H46" i="52" s="1"/>
  <c r="E46" i="52"/>
  <c r="L45" i="52"/>
  <c r="J45" i="52"/>
  <c r="H45" i="52" s="1"/>
  <c r="L44" i="52"/>
  <c r="J44" i="52"/>
  <c r="H44" i="52"/>
  <c r="L43" i="52"/>
  <c r="J43" i="52"/>
  <c r="H43" i="52" s="1"/>
  <c r="L42" i="52"/>
  <c r="J42" i="52"/>
  <c r="H42" i="52"/>
  <c r="N41" i="52"/>
  <c r="L41" i="52"/>
  <c r="J41" i="52"/>
  <c r="H41" i="52"/>
  <c r="E41" i="52"/>
  <c r="L40" i="52"/>
  <c r="J40" i="52"/>
  <c r="H40" i="52"/>
  <c r="L39" i="52"/>
  <c r="J39" i="52"/>
  <c r="H39" i="52" s="1"/>
  <c r="L38" i="52"/>
  <c r="J38" i="52"/>
  <c r="H38" i="52"/>
  <c r="L37" i="52"/>
  <c r="J37" i="52"/>
  <c r="H37" i="52" s="1"/>
  <c r="N36" i="52"/>
  <c r="L36" i="52"/>
  <c r="J36" i="52"/>
  <c r="H36" i="52" s="1"/>
  <c r="E36" i="52"/>
  <c r="L35" i="52"/>
  <c r="J35" i="52"/>
  <c r="H35" i="52" s="1"/>
  <c r="L34" i="52"/>
  <c r="J34" i="52"/>
  <c r="H34" i="52"/>
  <c r="L33" i="52"/>
  <c r="J33" i="52"/>
  <c r="H33" i="52" s="1"/>
  <c r="L32" i="52"/>
  <c r="J32" i="52"/>
  <c r="H32" i="52"/>
  <c r="N31" i="52"/>
  <c r="L31" i="52"/>
  <c r="J31" i="52"/>
  <c r="H31" i="52"/>
  <c r="E31" i="52"/>
  <c r="L30" i="52"/>
  <c r="J30" i="52"/>
  <c r="H30" i="52"/>
  <c r="L29" i="52"/>
  <c r="J29" i="52"/>
  <c r="H29" i="52" s="1"/>
  <c r="L28" i="52"/>
  <c r="J28" i="52"/>
  <c r="H28" i="52"/>
  <c r="L27" i="52"/>
  <c r="J27" i="52"/>
  <c r="H27" i="52" s="1"/>
  <c r="N26" i="52"/>
  <c r="L26" i="52"/>
  <c r="J26" i="52"/>
  <c r="H26" i="52" s="1"/>
  <c r="E26" i="52"/>
  <c r="L25" i="52"/>
  <c r="J25" i="52"/>
  <c r="H25" i="52" s="1"/>
  <c r="L24" i="52"/>
  <c r="J24" i="52"/>
  <c r="H24" i="52"/>
  <c r="L23" i="52"/>
  <c r="J23" i="52"/>
  <c r="H23" i="52" s="1"/>
  <c r="L22" i="52"/>
  <c r="J22" i="52"/>
  <c r="H22" i="52"/>
  <c r="N21" i="52"/>
  <c r="L21" i="52"/>
  <c r="J21" i="52"/>
  <c r="H21" i="52"/>
  <c r="E21" i="52"/>
  <c r="L20" i="52"/>
  <c r="J20" i="52"/>
  <c r="H20" i="52"/>
  <c r="L19" i="52"/>
  <c r="J19" i="52"/>
  <c r="H19" i="52" s="1"/>
  <c r="L18" i="52"/>
  <c r="J18" i="52"/>
  <c r="H18" i="52"/>
  <c r="L17" i="52"/>
  <c r="J17" i="52"/>
  <c r="H17" i="52" s="1"/>
  <c r="N16" i="52"/>
  <c r="L16" i="52"/>
  <c r="J16" i="52"/>
  <c r="H16" i="52" s="1"/>
  <c r="E16" i="52"/>
  <c r="L15" i="52"/>
  <c r="J15" i="52"/>
  <c r="H15" i="52" s="1"/>
  <c r="L14" i="52"/>
  <c r="J14" i="52"/>
  <c r="H14" i="52"/>
  <c r="L13" i="52"/>
  <c r="J13" i="52"/>
  <c r="H13" i="52" s="1"/>
  <c r="L12" i="52"/>
  <c r="J12" i="52"/>
  <c r="H12" i="52"/>
  <c r="N11" i="52"/>
  <c r="L11" i="52"/>
  <c r="J11" i="52"/>
  <c r="H11" i="52"/>
  <c r="E11" i="52"/>
  <c r="L10" i="52"/>
  <c r="J10" i="52"/>
  <c r="H10" i="52"/>
  <c r="L9" i="52"/>
  <c r="J9" i="52"/>
  <c r="H9" i="52" s="1"/>
  <c r="L8" i="52"/>
  <c r="J8" i="52"/>
  <c r="H8" i="52"/>
  <c r="L7" i="52"/>
  <c r="J7" i="52"/>
  <c r="H7" i="52" s="1"/>
  <c r="N6" i="52"/>
  <c r="N106" i="52" s="1"/>
  <c r="L6" i="52"/>
  <c r="J6" i="52"/>
  <c r="H6" i="52" s="1"/>
  <c r="E6" i="52"/>
  <c r="E106" i="52" s="1"/>
  <c r="L412" i="51"/>
  <c r="J412" i="51"/>
  <c r="H412" i="51"/>
  <c r="L411" i="51"/>
  <c r="J411" i="51"/>
  <c r="H411" i="51"/>
  <c r="L410" i="51"/>
  <c r="J410" i="51"/>
  <c r="H410" i="51" s="1"/>
  <c r="L409" i="51"/>
  <c r="J409" i="51"/>
  <c r="H409" i="51"/>
  <c r="L408" i="51"/>
  <c r="J408" i="51"/>
  <c r="H408" i="51" s="1"/>
  <c r="N407" i="51"/>
  <c r="L407" i="51"/>
  <c r="J407" i="51"/>
  <c r="H407" i="51" s="1"/>
  <c r="E407" i="51"/>
  <c r="L406" i="51"/>
  <c r="J406" i="51"/>
  <c r="H406" i="51" s="1"/>
  <c r="L405" i="51"/>
  <c r="J405" i="51"/>
  <c r="H405" i="51"/>
  <c r="L404" i="51"/>
  <c r="J404" i="51"/>
  <c r="H404" i="51" s="1"/>
  <c r="L403" i="51"/>
  <c r="J403" i="51"/>
  <c r="H403" i="51"/>
  <c r="N402" i="51"/>
  <c r="L402" i="51"/>
  <c r="J402" i="51"/>
  <c r="H402" i="51"/>
  <c r="E402" i="51"/>
  <c r="L401" i="51"/>
  <c r="J401" i="51"/>
  <c r="H401" i="51"/>
  <c r="L400" i="51"/>
  <c r="J400" i="51"/>
  <c r="H400" i="51" s="1"/>
  <c r="L399" i="51"/>
  <c r="J399" i="51"/>
  <c r="H399" i="51"/>
  <c r="L398" i="51"/>
  <c r="J398" i="51"/>
  <c r="H398" i="51" s="1"/>
  <c r="N397" i="51"/>
  <c r="L397" i="51"/>
  <c r="J397" i="51"/>
  <c r="H397" i="51" s="1"/>
  <c r="E397" i="51"/>
  <c r="L396" i="51"/>
  <c r="J396" i="51"/>
  <c r="H396" i="51" s="1"/>
  <c r="L395" i="51"/>
  <c r="J395" i="51"/>
  <c r="H395" i="51"/>
  <c r="L394" i="51"/>
  <c r="J394" i="51"/>
  <c r="H394" i="51" s="1"/>
  <c r="L393" i="51"/>
  <c r="J393" i="51"/>
  <c r="H393" i="51"/>
  <c r="N392" i="51"/>
  <c r="L392" i="51"/>
  <c r="J392" i="51"/>
  <c r="H392" i="51"/>
  <c r="E392" i="51"/>
  <c r="L391" i="51"/>
  <c r="J391" i="51"/>
  <c r="H391" i="51"/>
  <c r="L390" i="51"/>
  <c r="J390" i="51"/>
  <c r="H390" i="51" s="1"/>
  <c r="L389" i="51"/>
  <c r="J389" i="51"/>
  <c r="H389" i="51"/>
  <c r="L388" i="51"/>
  <c r="J388" i="51"/>
  <c r="H388" i="51" s="1"/>
  <c r="N387" i="51"/>
  <c r="L387" i="51"/>
  <c r="J387" i="51"/>
  <c r="H387" i="51" s="1"/>
  <c r="E387" i="51"/>
  <c r="L386" i="51"/>
  <c r="J386" i="51"/>
  <c r="H386" i="51" s="1"/>
  <c r="L385" i="51"/>
  <c r="J385" i="51"/>
  <c r="H385" i="51"/>
  <c r="L384" i="51"/>
  <c r="J384" i="51"/>
  <c r="H384" i="51" s="1"/>
  <c r="L383" i="51"/>
  <c r="J383" i="51"/>
  <c r="H383" i="51"/>
  <c r="N382" i="51"/>
  <c r="L382" i="51"/>
  <c r="J382" i="51"/>
  <c r="H382" i="51"/>
  <c r="E382" i="51"/>
  <c r="L381" i="51"/>
  <c r="J381" i="51"/>
  <c r="H381" i="51"/>
  <c r="L380" i="51"/>
  <c r="J380" i="51"/>
  <c r="H380" i="51" s="1"/>
  <c r="L379" i="51"/>
  <c r="J379" i="51"/>
  <c r="H379" i="51"/>
  <c r="L378" i="51"/>
  <c r="J378" i="51"/>
  <c r="H378" i="51" s="1"/>
  <c r="N377" i="51"/>
  <c r="L377" i="51"/>
  <c r="J377" i="51"/>
  <c r="H377" i="51" s="1"/>
  <c r="E377" i="51"/>
  <c r="L376" i="51"/>
  <c r="J376" i="51"/>
  <c r="H376" i="51" s="1"/>
  <c r="L375" i="51"/>
  <c r="J375" i="51"/>
  <c r="H375" i="51"/>
  <c r="L374" i="51"/>
  <c r="J374" i="51"/>
  <c r="H374" i="51" s="1"/>
  <c r="L373" i="51"/>
  <c r="J373" i="51"/>
  <c r="H373" i="51"/>
  <c r="N372" i="51"/>
  <c r="L372" i="51"/>
  <c r="J372" i="51"/>
  <c r="H372" i="51"/>
  <c r="E372" i="51"/>
  <c r="L371" i="51"/>
  <c r="J371" i="51"/>
  <c r="H371" i="51"/>
  <c r="L370" i="51"/>
  <c r="J370" i="51"/>
  <c r="H370" i="51" s="1"/>
  <c r="L369" i="51"/>
  <c r="J369" i="51"/>
  <c r="H369" i="51"/>
  <c r="L368" i="51"/>
  <c r="J368" i="51"/>
  <c r="H368" i="51" s="1"/>
  <c r="N367" i="51"/>
  <c r="L367" i="51"/>
  <c r="J367" i="51"/>
  <c r="H367" i="51" s="1"/>
  <c r="E367" i="51"/>
  <c r="L366" i="51"/>
  <c r="J366" i="51"/>
  <c r="H366" i="51" s="1"/>
  <c r="L365" i="51"/>
  <c r="J365" i="51"/>
  <c r="H365" i="51"/>
  <c r="L364" i="51"/>
  <c r="J364" i="51"/>
  <c r="H364" i="51" s="1"/>
  <c r="L363" i="51"/>
  <c r="J363" i="51"/>
  <c r="H363" i="51"/>
  <c r="N362" i="51"/>
  <c r="L362" i="51"/>
  <c r="J362" i="51"/>
  <c r="H362" i="51"/>
  <c r="E362" i="51"/>
  <c r="L361" i="51"/>
  <c r="J361" i="51"/>
  <c r="H361" i="51"/>
  <c r="L360" i="51"/>
  <c r="J360" i="51"/>
  <c r="H360" i="51" s="1"/>
  <c r="L359" i="51"/>
  <c r="J359" i="51"/>
  <c r="H359" i="51"/>
  <c r="L358" i="51"/>
  <c r="J358" i="51"/>
  <c r="H358" i="51" s="1"/>
  <c r="N357" i="51"/>
  <c r="L357" i="51"/>
  <c r="J357" i="51"/>
  <c r="H357" i="51" s="1"/>
  <c r="E357" i="51"/>
  <c r="L356" i="51"/>
  <c r="J356" i="51"/>
  <c r="H356" i="51" s="1"/>
  <c r="L355" i="51"/>
  <c r="J355" i="51"/>
  <c r="H355" i="51"/>
  <c r="L354" i="51"/>
  <c r="J354" i="51"/>
  <c r="H354" i="51" s="1"/>
  <c r="L353" i="51"/>
  <c r="J353" i="51"/>
  <c r="H353" i="51"/>
  <c r="N352" i="51"/>
  <c r="L352" i="51"/>
  <c r="J352" i="51"/>
  <c r="H352" i="51"/>
  <c r="E352" i="51"/>
  <c r="L351" i="51"/>
  <c r="J351" i="51"/>
  <c r="H351" i="51"/>
  <c r="L350" i="51"/>
  <c r="J350" i="51"/>
  <c r="H350" i="51" s="1"/>
  <c r="L349" i="51"/>
  <c r="J349" i="51"/>
  <c r="H349" i="51"/>
  <c r="L348" i="51"/>
  <c r="J348" i="51"/>
  <c r="H348" i="51" s="1"/>
  <c r="N347" i="51"/>
  <c r="L347" i="51"/>
  <c r="J347" i="51"/>
  <c r="H347" i="51" s="1"/>
  <c r="E347" i="51"/>
  <c r="L346" i="51"/>
  <c r="J346" i="51"/>
  <c r="H346" i="51" s="1"/>
  <c r="L345" i="51"/>
  <c r="J345" i="51"/>
  <c r="H345" i="51"/>
  <c r="L344" i="51"/>
  <c r="J344" i="51"/>
  <c r="H344" i="51" s="1"/>
  <c r="L343" i="51"/>
  <c r="J343" i="51"/>
  <c r="H343" i="51"/>
  <c r="N342" i="51"/>
  <c r="L342" i="51"/>
  <c r="J342" i="51"/>
  <c r="H342" i="51"/>
  <c r="E342" i="51"/>
  <c r="L341" i="51"/>
  <c r="J341" i="51"/>
  <c r="H341" i="51"/>
  <c r="L340" i="51"/>
  <c r="J340" i="51"/>
  <c r="H340" i="51" s="1"/>
  <c r="L339" i="51"/>
  <c r="J339" i="51"/>
  <c r="H339" i="51"/>
  <c r="L338" i="51"/>
  <c r="J338" i="51"/>
  <c r="H338" i="51" s="1"/>
  <c r="N337" i="51"/>
  <c r="L337" i="51"/>
  <c r="J337" i="51"/>
  <c r="H337" i="51" s="1"/>
  <c r="E337" i="51"/>
  <c r="L336" i="51"/>
  <c r="J336" i="51"/>
  <c r="H336" i="51" s="1"/>
  <c r="L335" i="51"/>
  <c r="J335" i="51"/>
  <c r="H335" i="51"/>
  <c r="L334" i="51"/>
  <c r="J334" i="51"/>
  <c r="H334" i="51" s="1"/>
  <c r="L333" i="51"/>
  <c r="J333" i="51"/>
  <c r="H333" i="51"/>
  <c r="N332" i="51"/>
  <c r="L332" i="51"/>
  <c r="J332" i="51"/>
  <c r="H332" i="51"/>
  <c r="E332" i="51"/>
  <c r="L331" i="51"/>
  <c r="J331" i="51"/>
  <c r="H331" i="51"/>
  <c r="L330" i="51"/>
  <c r="J330" i="51"/>
  <c r="H330" i="51" s="1"/>
  <c r="L329" i="51"/>
  <c r="J329" i="51"/>
  <c r="H329" i="51"/>
  <c r="L328" i="51"/>
  <c r="J328" i="51"/>
  <c r="H328" i="51" s="1"/>
  <c r="N327" i="51"/>
  <c r="L327" i="51"/>
  <c r="J327" i="51"/>
  <c r="H327" i="51" s="1"/>
  <c r="E327" i="51"/>
  <c r="L326" i="51"/>
  <c r="J326" i="51"/>
  <c r="H326" i="51" s="1"/>
  <c r="L325" i="51"/>
  <c r="J325" i="51"/>
  <c r="H325" i="51"/>
  <c r="L324" i="51"/>
  <c r="J324" i="51"/>
  <c r="H324" i="51" s="1"/>
  <c r="L323" i="51"/>
  <c r="J323" i="51"/>
  <c r="H323" i="51"/>
  <c r="N322" i="51"/>
  <c r="L322" i="51"/>
  <c r="J322" i="51"/>
  <c r="H322" i="51"/>
  <c r="E322" i="51"/>
  <c r="L321" i="51"/>
  <c r="J321" i="51"/>
  <c r="H321" i="51"/>
  <c r="L320" i="51"/>
  <c r="J320" i="51"/>
  <c r="H320" i="51" s="1"/>
  <c r="L319" i="51"/>
  <c r="J319" i="51"/>
  <c r="H319" i="51"/>
  <c r="L318" i="51"/>
  <c r="J318" i="51"/>
  <c r="H318" i="51" s="1"/>
  <c r="N317" i="51"/>
  <c r="L317" i="51"/>
  <c r="J317" i="51"/>
  <c r="H317" i="51" s="1"/>
  <c r="E317" i="51"/>
  <c r="L316" i="51"/>
  <c r="J316" i="51"/>
  <c r="H316" i="51" s="1"/>
  <c r="L315" i="51"/>
  <c r="J315" i="51"/>
  <c r="H315" i="51"/>
  <c r="L314" i="51"/>
  <c r="J314" i="51"/>
  <c r="H314" i="51" s="1"/>
  <c r="L313" i="51"/>
  <c r="J313" i="51"/>
  <c r="H313" i="51"/>
  <c r="N312" i="51"/>
  <c r="L312" i="51"/>
  <c r="J312" i="51"/>
  <c r="H312" i="51"/>
  <c r="E312" i="51"/>
  <c r="L310" i="51"/>
  <c r="J310" i="51"/>
  <c r="H310" i="51"/>
  <c r="L309" i="51"/>
  <c r="J309" i="51"/>
  <c r="H309" i="51" s="1"/>
  <c r="L308" i="51"/>
  <c r="J308" i="51"/>
  <c r="H308" i="51"/>
  <c r="L307" i="51"/>
  <c r="J307" i="51"/>
  <c r="H307" i="51" s="1"/>
  <c r="L306" i="51"/>
  <c r="J306" i="51"/>
  <c r="H306" i="51"/>
  <c r="N305" i="51"/>
  <c r="L305" i="51"/>
  <c r="J305" i="51"/>
  <c r="H305" i="51"/>
  <c r="E305" i="51"/>
  <c r="L304" i="51"/>
  <c r="J304" i="51"/>
  <c r="H304" i="51"/>
  <c r="L303" i="51"/>
  <c r="J303" i="51"/>
  <c r="H303" i="51" s="1"/>
  <c r="L302" i="51"/>
  <c r="J302" i="51"/>
  <c r="H302" i="51"/>
  <c r="L301" i="51"/>
  <c r="J301" i="51"/>
  <c r="H301" i="51" s="1"/>
  <c r="N300" i="51"/>
  <c r="L300" i="51"/>
  <c r="J300" i="51"/>
  <c r="H300" i="51" s="1"/>
  <c r="E300" i="51"/>
  <c r="L299" i="51"/>
  <c r="J299" i="51"/>
  <c r="H299" i="51" s="1"/>
  <c r="L298" i="51"/>
  <c r="J298" i="51"/>
  <c r="H298" i="51"/>
  <c r="L297" i="51"/>
  <c r="J297" i="51"/>
  <c r="H297" i="51" s="1"/>
  <c r="L296" i="51"/>
  <c r="J296" i="51"/>
  <c r="H296" i="51"/>
  <c r="N295" i="51"/>
  <c r="L295" i="51"/>
  <c r="J295" i="51"/>
  <c r="H295" i="51"/>
  <c r="E295" i="51"/>
  <c r="L294" i="51"/>
  <c r="J294" i="51"/>
  <c r="H294" i="51"/>
  <c r="L293" i="51"/>
  <c r="J293" i="51"/>
  <c r="H293" i="51" s="1"/>
  <c r="L292" i="51"/>
  <c r="J292" i="51"/>
  <c r="H292" i="51"/>
  <c r="L291" i="51"/>
  <c r="J291" i="51"/>
  <c r="H291" i="51" s="1"/>
  <c r="N290" i="51"/>
  <c r="L290" i="51"/>
  <c r="J290" i="51"/>
  <c r="H290" i="51" s="1"/>
  <c r="E290" i="51"/>
  <c r="L289" i="51"/>
  <c r="J289" i="51"/>
  <c r="H289" i="51" s="1"/>
  <c r="L288" i="51"/>
  <c r="J288" i="51"/>
  <c r="H288" i="51"/>
  <c r="L287" i="51"/>
  <c r="J287" i="51"/>
  <c r="H287" i="51" s="1"/>
  <c r="L286" i="51"/>
  <c r="J286" i="51"/>
  <c r="H286" i="51"/>
  <c r="N285" i="51"/>
  <c r="L285" i="51"/>
  <c r="J285" i="51"/>
  <c r="H285" i="51"/>
  <c r="E285" i="51"/>
  <c r="L284" i="51"/>
  <c r="J284" i="51"/>
  <c r="H284" i="51"/>
  <c r="L283" i="51"/>
  <c r="J283" i="51"/>
  <c r="H283" i="51" s="1"/>
  <c r="L282" i="51"/>
  <c r="J282" i="51"/>
  <c r="H282" i="51"/>
  <c r="L281" i="51"/>
  <c r="J281" i="51"/>
  <c r="H281" i="51" s="1"/>
  <c r="N280" i="51"/>
  <c r="L280" i="51"/>
  <c r="J280" i="51"/>
  <c r="H280" i="51" s="1"/>
  <c r="E280" i="51"/>
  <c r="L279" i="51"/>
  <c r="J279" i="51"/>
  <c r="H279" i="51" s="1"/>
  <c r="L278" i="51"/>
  <c r="J278" i="51"/>
  <c r="H278" i="51"/>
  <c r="L277" i="51"/>
  <c r="J277" i="51"/>
  <c r="H277" i="51" s="1"/>
  <c r="L276" i="51"/>
  <c r="J276" i="51"/>
  <c r="H276" i="51"/>
  <c r="N275" i="51"/>
  <c r="L275" i="51"/>
  <c r="J275" i="51"/>
  <c r="H275" i="51"/>
  <c r="E275" i="51"/>
  <c r="L274" i="51"/>
  <c r="J274" i="51"/>
  <c r="H274" i="51"/>
  <c r="L273" i="51"/>
  <c r="J273" i="51"/>
  <c r="H273" i="51" s="1"/>
  <c r="L272" i="51"/>
  <c r="J272" i="51"/>
  <c r="H272" i="51"/>
  <c r="L271" i="51"/>
  <c r="J271" i="51"/>
  <c r="H271" i="51" s="1"/>
  <c r="N270" i="51"/>
  <c r="L270" i="51"/>
  <c r="J270" i="51"/>
  <c r="H270" i="51" s="1"/>
  <c r="E270" i="51"/>
  <c r="L269" i="51"/>
  <c r="J269" i="51"/>
  <c r="H269" i="51" s="1"/>
  <c r="L268" i="51"/>
  <c r="J268" i="51"/>
  <c r="H268" i="51"/>
  <c r="L267" i="51"/>
  <c r="J267" i="51"/>
  <c r="H267" i="51" s="1"/>
  <c r="L266" i="51"/>
  <c r="J266" i="51"/>
  <c r="H266" i="51"/>
  <c r="N265" i="51"/>
  <c r="L265" i="51"/>
  <c r="J265" i="51"/>
  <c r="H265" i="51"/>
  <c r="E265" i="51"/>
  <c r="L264" i="51"/>
  <c r="J264" i="51"/>
  <c r="H264" i="51"/>
  <c r="L263" i="51"/>
  <c r="J263" i="51"/>
  <c r="H263" i="51" s="1"/>
  <c r="L262" i="51"/>
  <c r="J262" i="51"/>
  <c r="H262" i="51"/>
  <c r="L261" i="51"/>
  <c r="J261" i="51"/>
  <c r="H261" i="51" s="1"/>
  <c r="N260" i="51"/>
  <c r="L260" i="51"/>
  <c r="J260" i="51"/>
  <c r="H260" i="51" s="1"/>
  <c r="E260" i="51"/>
  <c r="L259" i="51"/>
  <c r="J259" i="51"/>
  <c r="H259" i="51" s="1"/>
  <c r="L258" i="51"/>
  <c r="J258" i="51"/>
  <c r="H258" i="51"/>
  <c r="L257" i="51"/>
  <c r="J257" i="51"/>
  <c r="H257" i="51" s="1"/>
  <c r="L256" i="51"/>
  <c r="J256" i="51"/>
  <c r="H256" i="51"/>
  <c r="N255" i="51"/>
  <c r="L255" i="51"/>
  <c r="J255" i="51"/>
  <c r="H255" i="51"/>
  <c r="E255" i="51"/>
  <c r="L254" i="51"/>
  <c r="J254" i="51"/>
  <c r="H254" i="51"/>
  <c r="L253" i="51"/>
  <c r="J253" i="51"/>
  <c r="H253" i="51" s="1"/>
  <c r="L252" i="51"/>
  <c r="J252" i="51"/>
  <c r="H252" i="51"/>
  <c r="L251" i="51"/>
  <c r="J251" i="51"/>
  <c r="H251" i="51" s="1"/>
  <c r="N250" i="51"/>
  <c r="L250" i="51"/>
  <c r="J250" i="51"/>
  <c r="H250" i="51" s="1"/>
  <c r="E250" i="51"/>
  <c r="L249" i="51"/>
  <c r="J249" i="51"/>
  <c r="H249" i="51" s="1"/>
  <c r="L248" i="51"/>
  <c r="J248" i="51"/>
  <c r="H248" i="51"/>
  <c r="L247" i="51"/>
  <c r="J247" i="51"/>
  <c r="H247" i="51" s="1"/>
  <c r="L246" i="51"/>
  <c r="J246" i="51"/>
  <c r="H246" i="51"/>
  <c r="N245" i="51"/>
  <c r="L245" i="51"/>
  <c r="J245" i="51"/>
  <c r="H245" i="51"/>
  <c r="E245" i="51"/>
  <c r="L244" i="51"/>
  <c r="J244" i="51"/>
  <c r="H244" i="51"/>
  <c r="L243" i="51"/>
  <c r="J243" i="51"/>
  <c r="H243" i="51" s="1"/>
  <c r="L242" i="51"/>
  <c r="J242" i="51"/>
  <c r="H242" i="51"/>
  <c r="L241" i="51"/>
  <c r="J241" i="51"/>
  <c r="H241" i="51" s="1"/>
  <c r="N240" i="51"/>
  <c r="L240" i="51"/>
  <c r="J240" i="51"/>
  <c r="H240" i="51" s="1"/>
  <c r="E240" i="51"/>
  <c r="L239" i="51"/>
  <c r="J239" i="51"/>
  <c r="H239" i="51" s="1"/>
  <c r="L238" i="51"/>
  <c r="J238" i="51"/>
  <c r="H238" i="51"/>
  <c r="L237" i="51"/>
  <c r="J237" i="51"/>
  <c r="H237" i="51" s="1"/>
  <c r="L236" i="51"/>
  <c r="J236" i="51"/>
  <c r="H236" i="51"/>
  <c r="N235" i="51"/>
  <c r="L235" i="51"/>
  <c r="J235" i="51"/>
  <c r="H235" i="51"/>
  <c r="E235" i="51"/>
  <c r="L234" i="51"/>
  <c r="J234" i="51"/>
  <c r="H234" i="51"/>
  <c r="L233" i="51"/>
  <c r="J233" i="51"/>
  <c r="H233" i="51" s="1"/>
  <c r="L232" i="51"/>
  <c r="J232" i="51"/>
  <c r="H232" i="51"/>
  <c r="L231" i="51"/>
  <c r="J231" i="51"/>
  <c r="H231" i="51" s="1"/>
  <c r="N230" i="51"/>
  <c r="L230" i="51"/>
  <c r="J230" i="51"/>
  <c r="H230" i="51" s="1"/>
  <c r="E230" i="51"/>
  <c r="L229" i="51"/>
  <c r="J229" i="51"/>
  <c r="H229" i="51" s="1"/>
  <c r="L228" i="51"/>
  <c r="J228" i="51"/>
  <c r="H228" i="51"/>
  <c r="L227" i="51"/>
  <c r="J227" i="51"/>
  <c r="H227" i="51" s="1"/>
  <c r="L226" i="51"/>
  <c r="J226" i="51"/>
  <c r="H226" i="51"/>
  <c r="N225" i="51"/>
  <c r="L225" i="51"/>
  <c r="J225" i="51"/>
  <c r="H225" i="51"/>
  <c r="E225" i="51"/>
  <c r="L224" i="51"/>
  <c r="J224" i="51"/>
  <c r="H224" i="51"/>
  <c r="L223" i="51"/>
  <c r="J223" i="51"/>
  <c r="H223" i="51" s="1"/>
  <c r="L222" i="51"/>
  <c r="J222" i="51"/>
  <c r="H222" i="51"/>
  <c r="L221" i="51"/>
  <c r="J221" i="51"/>
  <c r="H221" i="51" s="1"/>
  <c r="N220" i="51"/>
  <c r="L220" i="51"/>
  <c r="J220" i="51"/>
  <c r="H220" i="51" s="1"/>
  <c r="E220" i="51"/>
  <c r="L219" i="51"/>
  <c r="J219" i="51"/>
  <c r="H219" i="51" s="1"/>
  <c r="L218" i="51"/>
  <c r="J218" i="51"/>
  <c r="H218" i="51"/>
  <c r="L217" i="51"/>
  <c r="J217" i="51"/>
  <c r="H217" i="51" s="1"/>
  <c r="L216" i="51"/>
  <c r="J216" i="51"/>
  <c r="H216" i="51"/>
  <c r="N215" i="51"/>
  <c r="L215" i="51"/>
  <c r="J215" i="51"/>
  <c r="H215" i="51"/>
  <c r="E215" i="51"/>
  <c r="L214" i="51"/>
  <c r="J214" i="51"/>
  <c r="H214" i="51"/>
  <c r="L213" i="51"/>
  <c r="J213" i="51"/>
  <c r="H213" i="51" s="1"/>
  <c r="L212" i="51"/>
  <c r="J212" i="51"/>
  <c r="H212" i="51"/>
  <c r="L211" i="51"/>
  <c r="J211" i="51"/>
  <c r="H211" i="51" s="1"/>
  <c r="N210" i="51"/>
  <c r="N310" i="51" s="1"/>
  <c r="L210" i="51"/>
  <c r="J210" i="51"/>
  <c r="H210" i="51" s="1"/>
  <c r="E210" i="51"/>
  <c r="E310" i="51" s="1"/>
  <c r="L208" i="51"/>
  <c r="J208" i="51"/>
  <c r="H208" i="51"/>
  <c r="L207" i="51"/>
  <c r="J207" i="51"/>
  <c r="H207" i="51"/>
  <c r="L206" i="51"/>
  <c r="J206" i="51"/>
  <c r="H206" i="51" s="1"/>
  <c r="L205" i="51"/>
  <c r="J205" i="51"/>
  <c r="H205" i="51"/>
  <c r="L204" i="51"/>
  <c r="J204" i="51"/>
  <c r="H204" i="51" s="1"/>
  <c r="N203" i="51"/>
  <c r="L203" i="51"/>
  <c r="J203" i="51"/>
  <c r="H203" i="51" s="1"/>
  <c r="E203" i="51"/>
  <c r="L202" i="51"/>
  <c r="J202" i="51"/>
  <c r="H202" i="51" s="1"/>
  <c r="L201" i="51"/>
  <c r="J201" i="51"/>
  <c r="H201" i="51"/>
  <c r="L200" i="51"/>
  <c r="J200" i="51"/>
  <c r="H200" i="51" s="1"/>
  <c r="L199" i="51"/>
  <c r="J199" i="51"/>
  <c r="H199" i="51"/>
  <c r="N198" i="51"/>
  <c r="L198" i="51"/>
  <c r="J198" i="51"/>
  <c r="H198" i="51"/>
  <c r="E198" i="51"/>
  <c r="L197" i="51"/>
  <c r="J197" i="51"/>
  <c r="H197" i="51"/>
  <c r="L196" i="51"/>
  <c r="J196" i="51"/>
  <c r="H196" i="51" s="1"/>
  <c r="L195" i="51"/>
  <c r="J195" i="51"/>
  <c r="H195" i="51"/>
  <c r="L194" i="51"/>
  <c r="J194" i="51"/>
  <c r="H194" i="51" s="1"/>
  <c r="N193" i="51"/>
  <c r="L193" i="51"/>
  <c r="J193" i="51"/>
  <c r="H193" i="51" s="1"/>
  <c r="E193" i="51"/>
  <c r="L192" i="51"/>
  <c r="J192" i="51"/>
  <c r="H192" i="51" s="1"/>
  <c r="L191" i="51"/>
  <c r="J191" i="51"/>
  <c r="H191" i="51"/>
  <c r="L190" i="51"/>
  <c r="J190" i="51"/>
  <c r="H190" i="51" s="1"/>
  <c r="L189" i="51"/>
  <c r="J189" i="51"/>
  <c r="H189" i="51"/>
  <c r="N188" i="51"/>
  <c r="L188" i="51"/>
  <c r="J188" i="51"/>
  <c r="H188" i="51"/>
  <c r="E188" i="51"/>
  <c r="L187" i="51"/>
  <c r="J187" i="51"/>
  <c r="H187" i="51"/>
  <c r="L186" i="51"/>
  <c r="J186" i="51"/>
  <c r="H186" i="51" s="1"/>
  <c r="L185" i="51"/>
  <c r="J185" i="51"/>
  <c r="H185" i="51"/>
  <c r="L184" i="51"/>
  <c r="J184" i="51"/>
  <c r="H184" i="51" s="1"/>
  <c r="N183" i="51"/>
  <c r="L183" i="51"/>
  <c r="J183" i="51"/>
  <c r="H183" i="51" s="1"/>
  <c r="E183" i="51"/>
  <c r="L182" i="51"/>
  <c r="J182" i="51"/>
  <c r="H182" i="51" s="1"/>
  <c r="L181" i="51"/>
  <c r="J181" i="51"/>
  <c r="H181" i="51"/>
  <c r="L180" i="51"/>
  <c r="J180" i="51"/>
  <c r="H180" i="51" s="1"/>
  <c r="L179" i="51"/>
  <c r="J179" i="51"/>
  <c r="H179" i="51"/>
  <c r="N178" i="51"/>
  <c r="L178" i="51"/>
  <c r="J178" i="51"/>
  <c r="H178" i="51"/>
  <c r="E178" i="51"/>
  <c r="L177" i="51"/>
  <c r="J177" i="51"/>
  <c r="H177" i="51"/>
  <c r="L176" i="51"/>
  <c r="J176" i="51"/>
  <c r="H176" i="51" s="1"/>
  <c r="L175" i="51"/>
  <c r="J175" i="51"/>
  <c r="H175" i="51"/>
  <c r="L174" i="51"/>
  <c r="J174" i="51"/>
  <c r="H174" i="51" s="1"/>
  <c r="N173" i="51"/>
  <c r="L173" i="51"/>
  <c r="J173" i="51"/>
  <c r="H173" i="51" s="1"/>
  <c r="E173" i="51"/>
  <c r="L172" i="51"/>
  <c r="J172" i="51"/>
  <c r="H172" i="51" s="1"/>
  <c r="L171" i="51"/>
  <c r="J171" i="51"/>
  <c r="H171" i="51"/>
  <c r="L170" i="51"/>
  <c r="J170" i="51"/>
  <c r="H170" i="51" s="1"/>
  <c r="L169" i="51"/>
  <c r="J169" i="51"/>
  <c r="H169" i="51"/>
  <c r="N168" i="51"/>
  <c r="L168" i="51"/>
  <c r="J168" i="51"/>
  <c r="H168" i="51"/>
  <c r="E168" i="51"/>
  <c r="L167" i="51"/>
  <c r="J167" i="51"/>
  <c r="H167" i="51"/>
  <c r="L166" i="51"/>
  <c r="J166" i="51"/>
  <c r="H166" i="51" s="1"/>
  <c r="L165" i="51"/>
  <c r="J165" i="51"/>
  <c r="H165" i="51"/>
  <c r="L164" i="51"/>
  <c r="J164" i="51"/>
  <c r="H164" i="51" s="1"/>
  <c r="N163" i="51"/>
  <c r="L163" i="51"/>
  <c r="J163" i="51"/>
  <c r="H163" i="51" s="1"/>
  <c r="E163" i="51"/>
  <c r="L162" i="51"/>
  <c r="J162" i="51"/>
  <c r="H162" i="51" s="1"/>
  <c r="L161" i="51"/>
  <c r="J161" i="51"/>
  <c r="H161" i="51"/>
  <c r="L160" i="51"/>
  <c r="J160" i="51"/>
  <c r="H160" i="51" s="1"/>
  <c r="L159" i="51"/>
  <c r="J159" i="51"/>
  <c r="H159" i="51"/>
  <c r="N158" i="51"/>
  <c r="L158" i="51"/>
  <c r="J158" i="51"/>
  <c r="H158" i="51"/>
  <c r="E158" i="51"/>
  <c r="L157" i="51"/>
  <c r="J157" i="51"/>
  <c r="H157" i="51"/>
  <c r="L156" i="51"/>
  <c r="J156" i="51"/>
  <c r="H156" i="51" s="1"/>
  <c r="L155" i="51"/>
  <c r="J155" i="51"/>
  <c r="H155" i="51"/>
  <c r="L154" i="51"/>
  <c r="J154" i="51"/>
  <c r="H154" i="51" s="1"/>
  <c r="N153" i="51"/>
  <c r="L153" i="51"/>
  <c r="J153" i="51"/>
  <c r="H153" i="51" s="1"/>
  <c r="E153" i="51"/>
  <c r="L152" i="51"/>
  <c r="J152" i="51"/>
  <c r="H152" i="51" s="1"/>
  <c r="L151" i="51"/>
  <c r="J151" i="51"/>
  <c r="H151" i="51"/>
  <c r="L150" i="51"/>
  <c r="J150" i="51"/>
  <c r="H150" i="51" s="1"/>
  <c r="L149" i="51"/>
  <c r="J149" i="51"/>
  <c r="H149" i="51"/>
  <c r="N148" i="51"/>
  <c r="L148" i="51"/>
  <c r="J148" i="51"/>
  <c r="H148" i="51"/>
  <c r="E148" i="51"/>
  <c r="L147" i="51"/>
  <c r="J147" i="51"/>
  <c r="H147" i="51"/>
  <c r="L146" i="51"/>
  <c r="J146" i="51"/>
  <c r="H146" i="51" s="1"/>
  <c r="L145" i="51"/>
  <c r="J145" i="51"/>
  <c r="H145" i="51"/>
  <c r="L144" i="51"/>
  <c r="J144" i="51"/>
  <c r="H144" i="51" s="1"/>
  <c r="N143" i="51"/>
  <c r="L143" i="51"/>
  <c r="J143" i="51"/>
  <c r="H143" i="51" s="1"/>
  <c r="E143" i="51"/>
  <c r="L142" i="51"/>
  <c r="J142" i="51"/>
  <c r="H142" i="51" s="1"/>
  <c r="L141" i="51"/>
  <c r="J141" i="51"/>
  <c r="H141" i="51"/>
  <c r="L140" i="51"/>
  <c r="J140" i="51"/>
  <c r="H140" i="51" s="1"/>
  <c r="L139" i="51"/>
  <c r="J139" i="51"/>
  <c r="H139" i="51"/>
  <c r="N138" i="51"/>
  <c r="L138" i="51"/>
  <c r="J138" i="51"/>
  <c r="H138" i="51"/>
  <c r="E138" i="51"/>
  <c r="L137" i="51"/>
  <c r="J137" i="51"/>
  <c r="H137" i="51"/>
  <c r="L136" i="51"/>
  <c r="J136" i="51"/>
  <c r="H136" i="51" s="1"/>
  <c r="L135" i="51"/>
  <c r="J135" i="51"/>
  <c r="H135" i="51"/>
  <c r="L134" i="51"/>
  <c r="J134" i="51"/>
  <c r="H134" i="51" s="1"/>
  <c r="N133" i="51"/>
  <c r="L133" i="51"/>
  <c r="J133" i="51"/>
  <c r="H133" i="51" s="1"/>
  <c r="E133" i="51"/>
  <c r="L132" i="51"/>
  <c r="J132" i="51"/>
  <c r="H132" i="51" s="1"/>
  <c r="L131" i="51"/>
  <c r="J131" i="51"/>
  <c r="H131" i="51"/>
  <c r="L130" i="51"/>
  <c r="J130" i="51"/>
  <c r="H130" i="51" s="1"/>
  <c r="L129" i="51"/>
  <c r="J129" i="51"/>
  <c r="H129" i="51"/>
  <c r="N128" i="51"/>
  <c r="L128" i="51"/>
  <c r="J128" i="51"/>
  <c r="H128" i="51"/>
  <c r="E128" i="51"/>
  <c r="L127" i="51"/>
  <c r="J127" i="51"/>
  <c r="H127" i="51"/>
  <c r="L126" i="51"/>
  <c r="J126" i="51"/>
  <c r="H126" i="51" s="1"/>
  <c r="L125" i="51"/>
  <c r="J125" i="51"/>
  <c r="H125" i="51"/>
  <c r="L124" i="51"/>
  <c r="J124" i="51"/>
  <c r="H124" i="51" s="1"/>
  <c r="N123" i="51"/>
  <c r="L123" i="51"/>
  <c r="J123" i="51"/>
  <c r="H123" i="51" s="1"/>
  <c r="E123" i="51"/>
  <c r="L122" i="51"/>
  <c r="J122" i="51"/>
  <c r="H122" i="51" s="1"/>
  <c r="L121" i="51"/>
  <c r="J121" i="51"/>
  <c r="H121" i="51"/>
  <c r="L120" i="51"/>
  <c r="J120" i="51"/>
  <c r="H120" i="51" s="1"/>
  <c r="L119" i="51"/>
  <c r="J119" i="51"/>
  <c r="H119" i="51"/>
  <c r="N118" i="51"/>
  <c r="L118" i="51"/>
  <c r="J118" i="51"/>
  <c r="H118" i="51"/>
  <c r="E118" i="51"/>
  <c r="L117" i="51"/>
  <c r="J117" i="51"/>
  <c r="H117" i="51"/>
  <c r="L116" i="51"/>
  <c r="J116" i="51"/>
  <c r="H116" i="51" s="1"/>
  <c r="L115" i="51"/>
  <c r="J115" i="51"/>
  <c r="H115" i="51"/>
  <c r="L114" i="51"/>
  <c r="J114" i="51"/>
  <c r="H114" i="51" s="1"/>
  <c r="N113" i="51"/>
  <c r="L113" i="51"/>
  <c r="J113" i="51"/>
  <c r="H113" i="51" s="1"/>
  <c r="E113" i="51"/>
  <c r="L112" i="51"/>
  <c r="J112" i="51"/>
  <c r="H112" i="51" s="1"/>
  <c r="L111" i="51"/>
  <c r="J111" i="51"/>
  <c r="H111" i="51"/>
  <c r="L110" i="51"/>
  <c r="J110" i="51"/>
  <c r="H110" i="51" s="1"/>
  <c r="L109" i="51"/>
  <c r="J109" i="51"/>
  <c r="H109" i="51"/>
  <c r="N108" i="51"/>
  <c r="N208" i="51" s="1"/>
  <c r="L108" i="51"/>
  <c r="J108" i="51"/>
  <c r="H108" i="51"/>
  <c r="E108" i="51"/>
  <c r="E208" i="51" s="1"/>
  <c r="L106" i="51"/>
  <c r="J106" i="51"/>
  <c r="H106" i="51"/>
  <c r="L105" i="51"/>
  <c r="J105" i="51"/>
  <c r="H105" i="51" s="1"/>
  <c r="L104" i="51"/>
  <c r="J104" i="51"/>
  <c r="H104" i="51"/>
  <c r="L103" i="51"/>
  <c r="J103" i="51"/>
  <c r="H103" i="51" s="1"/>
  <c r="L102" i="51"/>
  <c r="J102" i="51"/>
  <c r="H102" i="51"/>
  <c r="N101" i="51"/>
  <c r="L101" i="51"/>
  <c r="J101" i="51"/>
  <c r="H101" i="51"/>
  <c r="E101" i="51"/>
  <c r="L100" i="51"/>
  <c r="J100" i="51"/>
  <c r="H100" i="51"/>
  <c r="L99" i="51"/>
  <c r="J99" i="51"/>
  <c r="H99" i="51" s="1"/>
  <c r="L98" i="51"/>
  <c r="J98" i="51"/>
  <c r="H98" i="51"/>
  <c r="L97" i="51"/>
  <c r="J97" i="51"/>
  <c r="H97" i="51" s="1"/>
  <c r="N96" i="51"/>
  <c r="L96" i="51"/>
  <c r="J96" i="51"/>
  <c r="H96" i="51" s="1"/>
  <c r="E96" i="51"/>
  <c r="L95" i="51"/>
  <c r="J95" i="51"/>
  <c r="H95" i="51" s="1"/>
  <c r="L94" i="51"/>
  <c r="J94" i="51"/>
  <c r="H94" i="51"/>
  <c r="L93" i="51"/>
  <c r="J93" i="51"/>
  <c r="H93" i="51" s="1"/>
  <c r="L92" i="51"/>
  <c r="J92" i="51"/>
  <c r="H92" i="51"/>
  <c r="N91" i="51"/>
  <c r="L91" i="51"/>
  <c r="J91" i="51"/>
  <c r="H91" i="51"/>
  <c r="E91" i="51"/>
  <c r="L90" i="51"/>
  <c r="J90" i="51"/>
  <c r="H90" i="51"/>
  <c r="L89" i="51"/>
  <c r="J89" i="51"/>
  <c r="H89" i="51" s="1"/>
  <c r="L88" i="51"/>
  <c r="J88" i="51"/>
  <c r="H88" i="51"/>
  <c r="L87" i="51"/>
  <c r="J87" i="51"/>
  <c r="H87" i="51" s="1"/>
  <c r="N86" i="51"/>
  <c r="L86" i="51"/>
  <c r="J86" i="51"/>
  <c r="H86" i="51" s="1"/>
  <c r="E86" i="51"/>
  <c r="L85" i="51"/>
  <c r="J85" i="51"/>
  <c r="H85" i="51" s="1"/>
  <c r="L84" i="51"/>
  <c r="J84" i="51"/>
  <c r="H84" i="51"/>
  <c r="L83" i="51"/>
  <c r="J83" i="51"/>
  <c r="H83" i="51" s="1"/>
  <c r="L82" i="51"/>
  <c r="J82" i="51"/>
  <c r="H82" i="51"/>
  <c r="N81" i="51"/>
  <c r="L81" i="51"/>
  <c r="J81" i="51"/>
  <c r="H81" i="51"/>
  <c r="E81" i="51"/>
  <c r="L80" i="51"/>
  <c r="J80" i="51"/>
  <c r="H80" i="51"/>
  <c r="L79" i="51"/>
  <c r="J79" i="51"/>
  <c r="H79" i="51" s="1"/>
  <c r="L78" i="51"/>
  <c r="J78" i="51"/>
  <c r="H78" i="51"/>
  <c r="L77" i="51"/>
  <c r="J77" i="51"/>
  <c r="H77" i="51" s="1"/>
  <c r="N76" i="51"/>
  <c r="L76" i="51"/>
  <c r="J76" i="51"/>
  <c r="H76" i="51" s="1"/>
  <c r="E76" i="51"/>
  <c r="L75" i="51"/>
  <c r="J75" i="51"/>
  <c r="H75" i="51" s="1"/>
  <c r="L74" i="51"/>
  <c r="J74" i="51"/>
  <c r="H74" i="51"/>
  <c r="L73" i="51"/>
  <c r="J73" i="51"/>
  <c r="H73" i="51" s="1"/>
  <c r="L72" i="51"/>
  <c r="J72" i="51"/>
  <c r="H72" i="51"/>
  <c r="N71" i="51"/>
  <c r="L71" i="51"/>
  <c r="J71" i="51"/>
  <c r="H71" i="51"/>
  <c r="E71" i="51"/>
  <c r="L70" i="51"/>
  <c r="J70" i="51"/>
  <c r="H70" i="51"/>
  <c r="L69" i="51"/>
  <c r="J69" i="51"/>
  <c r="H69" i="51" s="1"/>
  <c r="L68" i="51"/>
  <c r="J68" i="51"/>
  <c r="H68" i="51"/>
  <c r="L67" i="51"/>
  <c r="J67" i="51"/>
  <c r="H67" i="51" s="1"/>
  <c r="N66" i="51"/>
  <c r="L66" i="51"/>
  <c r="J66" i="51"/>
  <c r="H66" i="51" s="1"/>
  <c r="E66" i="51"/>
  <c r="L65" i="51"/>
  <c r="J65" i="51"/>
  <c r="H65" i="51" s="1"/>
  <c r="L64" i="51"/>
  <c r="J64" i="51"/>
  <c r="H64" i="51"/>
  <c r="L63" i="51"/>
  <c r="J63" i="51"/>
  <c r="H63" i="51" s="1"/>
  <c r="L62" i="51"/>
  <c r="J62" i="51"/>
  <c r="H62" i="51"/>
  <c r="N61" i="51"/>
  <c r="L61" i="51"/>
  <c r="J61" i="51"/>
  <c r="H61" i="51"/>
  <c r="E61" i="51"/>
  <c r="L60" i="51"/>
  <c r="J60" i="51"/>
  <c r="H60" i="51"/>
  <c r="L59" i="51"/>
  <c r="J59" i="51"/>
  <c r="H59" i="51" s="1"/>
  <c r="L58" i="51"/>
  <c r="J58" i="51"/>
  <c r="H58" i="51"/>
  <c r="L57" i="51"/>
  <c r="J57" i="51"/>
  <c r="H57" i="51" s="1"/>
  <c r="N56" i="51"/>
  <c r="L56" i="51"/>
  <c r="J56" i="51"/>
  <c r="H56" i="51" s="1"/>
  <c r="E56" i="51"/>
  <c r="L55" i="51"/>
  <c r="J55" i="51"/>
  <c r="H55" i="51" s="1"/>
  <c r="L54" i="51"/>
  <c r="J54" i="51"/>
  <c r="H54" i="51"/>
  <c r="L53" i="51"/>
  <c r="J53" i="51"/>
  <c r="H53" i="51" s="1"/>
  <c r="L52" i="51"/>
  <c r="J52" i="51"/>
  <c r="H52" i="51"/>
  <c r="N51" i="51"/>
  <c r="L51" i="51"/>
  <c r="J51" i="51"/>
  <c r="H51" i="51"/>
  <c r="E51" i="51"/>
  <c r="L50" i="51"/>
  <c r="J50" i="51"/>
  <c r="H50" i="51"/>
  <c r="L49" i="51"/>
  <c r="J49" i="51"/>
  <c r="H49" i="51" s="1"/>
  <c r="L48" i="51"/>
  <c r="J48" i="51"/>
  <c r="H48" i="51"/>
  <c r="L47" i="51"/>
  <c r="J47" i="51"/>
  <c r="H47" i="51" s="1"/>
  <c r="N46" i="51"/>
  <c r="L46" i="51"/>
  <c r="J46" i="51"/>
  <c r="H46" i="51" s="1"/>
  <c r="E46" i="51"/>
  <c r="L45" i="51"/>
  <c r="J45" i="51"/>
  <c r="H45" i="51" s="1"/>
  <c r="L44" i="51"/>
  <c r="J44" i="51"/>
  <c r="H44" i="51"/>
  <c r="L43" i="51"/>
  <c r="J43" i="51"/>
  <c r="H43" i="51" s="1"/>
  <c r="L42" i="51"/>
  <c r="J42" i="51"/>
  <c r="H42" i="51"/>
  <c r="N41" i="51"/>
  <c r="L41" i="51"/>
  <c r="J41" i="51"/>
  <c r="H41" i="51"/>
  <c r="E41" i="51"/>
  <c r="L40" i="51"/>
  <c r="J40" i="51"/>
  <c r="H40" i="51"/>
  <c r="L39" i="51"/>
  <c r="J39" i="51"/>
  <c r="H39" i="51" s="1"/>
  <c r="L38" i="51"/>
  <c r="J38" i="51"/>
  <c r="H38" i="51"/>
  <c r="L37" i="51"/>
  <c r="J37" i="51"/>
  <c r="H37" i="51" s="1"/>
  <c r="N36" i="51"/>
  <c r="L36" i="51"/>
  <c r="J36" i="51"/>
  <c r="H36" i="51" s="1"/>
  <c r="E36" i="51"/>
  <c r="L35" i="51"/>
  <c r="J35" i="51"/>
  <c r="H35" i="51" s="1"/>
  <c r="L34" i="51"/>
  <c r="J34" i="51"/>
  <c r="H34" i="51"/>
  <c r="L33" i="51"/>
  <c r="J33" i="51"/>
  <c r="H33" i="51" s="1"/>
  <c r="L32" i="51"/>
  <c r="J32" i="51"/>
  <c r="H32" i="51"/>
  <c r="N31" i="51"/>
  <c r="L31" i="51"/>
  <c r="J31" i="51"/>
  <c r="H31" i="51"/>
  <c r="E31" i="51"/>
  <c r="L30" i="51"/>
  <c r="J30" i="51"/>
  <c r="H30" i="51"/>
  <c r="L29" i="51"/>
  <c r="J29" i="51"/>
  <c r="H29" i="51" s="1"/>
  <c r="L28" i="51"/>
  <c r="J28" i="51"/>
  <c r="H28" i="51"/>
  <c r="L27" i="51"/>
  <c r="J27" i="51"/>
  <c r="H27" i="51" s="1"/>
  <c r="N26" i="51"/>
  <c r="L26" i="51"/>
  <c r="J26" i="51"/>
  <c r="H26" i="51" s="1"/>
  <c r="E26" i="51"/>
  <c r="L25" i="51"/>
  <c r="J25" i="51"/>
  <c r="H25" i="51" s="1"/>
  <c r="L24" i="51"/>
  <c r="J24" i="51"/>
  <c r="H24" i="51"/>
  <c r="L23" i="51"/>
  <c r="J23" i="51"/>
  <c r="H23" i="51" s="1"/>
  <c r="L22" i="51"/>
  <c r="J22" i="51"/>
  <c r="H22" i="51"/>
  <c r="N21" i="51"/>
  <c r="L21" i="51"/>
  <c r="J21" i="51"/>
  <c r="H21" i="51"/>
  <c r="E21" i="51"/>
  <c r="L20" i="51"/>
  <c r="J20" i="51"/>
  <c r="H20" i="51"/>
  <c r="L19" i="51"/>
  <c r="J19" i="51"/>
  <c r="H19" i="51" s="1"/>
  <c r="L18" i="51"/>
  <c r="J18" i="51"/>
  <c r="H18" i="51"/>
  <c r="L17" i="51"/>
  <c r="J17" i="51"/>
  <c r="H17" i="51" s="1"/>
  <c r="N16" i="51"/>
  <c r="L16" i="51"/>
  <c r="J16" i="51"/>
  <c r="H16" i="51" s="1"/>
  <c r="E16" i="51"/>
  <c r="L15" i="51"/>
  <c r="J15" i="51"/>
  <c r="H15" i="51" s="1"/>
  <c r="L14" i="51"/>
  <c r="J14" i="51"/>
  <c r="H14" i="51"/>
  <c r="L13" i="51"/>
  <c r="J13" i="51"/>
  <c r="H13" i="51" s="1"/>
  <c r="L12" i="51"/>
  <c r="J12" i="51"/>
  <c r="H12" i="51"/>
  <c r="N11" i="51"/>
  <c r="L11" i="51"/>
  <c r="J11" i="51"/>
  <c r="H11" i="51"/>
  <c r="E11" i="51"/>
  <c r="L10" i="51"/>
  <c r="J10" i="51"/>
  <c r="H10" i="51"/>
  <c r="L9" i="51"/>
  <c r="J9" i="51"/>
  <c r="H9" i="51" s="1"/>
  <c r="L8" i="51"/>
  <c r="J8" i="51"/>
  <c r="H8" i="51"/>
  <c r="L7" i="51"/>
  <c r="J7" i="51"/>
  <c r="H7" i="51" s="1"/>
  <c r="N6" i="51"/>
  <c r="N106" i="51" s="1"/>
  <c r="L6" i="51"/>
  <c r="J6" i="51"/>
  <c r="H6" i="51" s="1"/>
  <c r="E6" i="51"/>
  <c r="E106" i="51" s="1"/>
  <c r="L412" i="50"/>
  <c r="J412" i="50"/>
  <c r="H412" i="50"/>
  <c r="L411" i="50"/>
  <c r="J411" i="50"/>
  <c r="H411" i="50"/>
  <c r="L410" i="50"/>
  <c r="J410" i="50"/>
  <c r="H410" i="50" s="1"/>
  <c r="L409" i="50"/>
  <c r="J409" i="50"/>
  <c r="H409" i="50"/>
  <c r="L408" i="50"/>
  <c r="J408" i="50"/>
  <c r="H408" i="50" s="1"/>
  <c r="N407" i="50"/>
  <c r="L407" i="50"/>
  <c r="J407" i="50"/>
  <c r="H407" i="50" s="1"/>
  <c r="E407" i="50"/>
  <c r="L406" i="50"/>
  <c r="J406" i="50"/>
  <c r="H406" i="50" s="1"/>
  <c r="L405" i="50"/>
  <c r="J405" i="50"/>
  <c r="H405" i="50"/>
  <c r="L404" i="50"/>
  <c r="J404" i="50"/>
  <c r="H404" i="50" s="1"/>
  <c r="L403" i="50"/>
  <c r="J403" i="50"/>
  <c r="H403" i="50"/>
  <c r="N402" i="50"/>
  <c r="L402" i="50"/>
  <c r="J402" i="50"/>
  <c r="H402" i="50"/>
  <c r="E402" i="50"/>
  <c r="L401" i="50"/>
  <c r="J401" i="50"/>
  <c r="H401" i="50"/>
  <c r="L400" i="50"/>
  <c r="J400" i="50"/>
  <c r="H400" i="50" s="1"/>
  <c r="L399" i="50"/>
  <c r="J399" i="50"/>
  <c r="H399" i="50"/>
  <c r="L398" i="50"/>
  <c r="J398" i="50"/>
  <c r="H398" i="50" s="1"/>
  <c r="N397" i="50"/>
  <c r="L397" i="50"/>
  <c r="J397" i="50"/>
  <c r="H397" i="50" s="1"/>
  <c r="E397" i="50"/>
  <c r="L396" i="50"/>
  <c r="J396" i="50"/>
  <c r="H396" i="50" s="1"/>
  <c r="L395" i="50"/>
  <c r="J395" i="50"/>
  <c r="H395" i="50"/>
  <c r="L394" i="50"/>
  <c r="J394" i="50"/>
  <c r="H394" i="50" s="1"/>
  <c r="L393" i="50"/>
  <c r="J393" i="50"/>
  <c r="H393" i="50"/>
  <c r="N392" i="50"/>
  <c r="L392" i="50"/>
  <c r="J392" i="50"/>
  <c r="H392" i="50"/>
  <c r="E392" i="50"/>
  <c r="L391" i="50"/>
  <c r="J391" i="50"/>
  <c r="H391" i="50"/>
  <c r="L390" i="50"/>
  <c r="J390" i="50"/>
  <c r="H390" i="50" s="1"/>
  <c r="L389" i="50"/>
  <c r="J389" i="50"/>
  <c r="H389" i="50"/>
  <c r="L388" i="50"/>
  <c r="J388" i="50"/>
  <c r="H388" i="50" s="1"/>
  <c r="N387" i="50"/>
  <c r="L387" i="50"/>
  <c r="J387" i="50"/>
  <c r="H387" i="50" s="1"/>
  <c r="E387" i="50"/>
  <c r="L386" i="50"/>
  <c r="J386" i="50"/>
  <c r="H386" i="50" s="1"/>
  <c r="L385" i="50"/>
  <c r="J385" i="50"/>
  <c r="H385" i="50"/>
  <c r="L384" i="50"/>
  <c r="J384" i="50"/>
  <c r="H384" i="50" s="1"/>
  <c r="L383" i="50"/>
  <c r="J383" i="50"/>
  <c r="H383" i="50"/>
  <c r="N382" i="50"/>
  <c r="L382" i="50"/>
  <c r="J382" i="50"/>
  <c r="H382" i="50"/>
  <c r="E382" i="50"/>
  <c r="L381" i="50"/>
  <c r="J381" i="50"/>
  <c r="H381" i="50"/>
  <c r="L380" i="50"/>
  <c r="J380" i="50"/>
  <c r="H380" i="50" s="1"/>
  <c r="L379" i="50"/>
  <c r="J379" i="50"/>
  <c r="H379" i="50"/>
  <c r="L378" i="50"/>
  <c r="J378" i="50"/>
  <c r="H378" i="50" s="1"/>
  <c r="N377" i="50"/>
  <c r="L377" i="50"/>
  <c r="J377" i="50"/>
  <c r="H377" i="50" s="1"/>
  <c r="E377" i="50"/>
  <c r="L376" i="50"/>
  <c r="J376" i="50"/>
  <c r="H376" i="50" s="1"/>
  <c r="L375" i="50"/>
  <c r="J375" i="50"/>
  <c r="H375" i="50"/>
  <c r="L374" i="50"/>
  <c r="J374" i="50"/>
  <c r="H374" i="50" s="1"/>
  <c r="L373" i="50"/>
  <c r="J373" i="50"/>
  <c r="H373" i="50"/>
  <c r="N372" i="50"/>
  <c r="L372" i="50"/>
  <c r="J372" i="50"/>
  <c r="H372" i="50"/>
  <c r="E372" i="50"/>
  <c r="L371" i="50"/>
  <c r="J371" i="50"/>
  <c r="H371" i="50"/>
  <c r="L370" i="50"/>
  <c r="J370" i="50"/>
  <c r="H370" i="50" s="1"/>
  <c r="L369" i="50"/>
  <c r="J369" i="50"/>
  <c r="H369" i="50"/>
  <c r="L368" i="50"/>
  <c r="J368" i="50"/>
  <c r="H368" i="50" s="1"/>
  <c r="N367" i="50"/>
  <c r="L367" i="50"/>
  <c r="J367" i="50"/>
  <c r="H367" i="50" s="1"/>
  <c r="E367" i="50"/>
  <c r="L366" i="50"/>
  <c r="J366" i="50"/>
  <c r="H366" i="50" s="1"/>
  <c r="L365" i="50"/>
  <c r="J365" i="50"/>
  <c r="H365" i="50"/>
  <c r="L364" i="50"/>
  <c r="J364" i="50"/>
  <c r="H364" i="50" s="1"/>
  <c r="L363" i="50"/>
  <c r="J363" i="50"/>
  <c r="H363" i="50"/>
  <c r="N362" i="50"/>
  <c r="L362" i="50"/>
  <c r="J362" i="50"/>
  <c r="H362" i="50"/>
  <c r="E362" i="50"/>
  <c r="L361" i="50"/>
  <c r="J361" i="50"/>
  <c r="H361" i="50"/>
  <c r="L360" i="50"/>
  <c r="J360" i="50"/>
  <c r="H360" i="50" s="1"/>
  <c r="L359" i="50"/>
  <c r="J359" i="50"/>
  <c r="H359" i="50"/>
  <c r="L358" i="50"/>
  <c r="J358" i="50"/>
  <c r="H358" i="50" s="1"/>
  <c r="N357" i="50"/>
  <c r="L357" i="50"/>
  <c r="J357" i="50"/>
  <c r="H357" i="50" s="1"/>
  <c r="E357" i="50"/>
  <c r="L356" i="50"/>
  <c r="J356" i="50"/>
  <c r="H356" i="50" s="1"/>
  <c r="L355" i="50"/>
  <c r="J355" i="50"/>
  <c r="H355" i="50"/>
  <c r="L354" i="50"/>
  <c r="J354" i="50"/>
  <c r="H354" i="50" s="1"/>
  <c r="L353" i="50"/>
  <c r="J353" i="50"/>
  <c r="H353" i="50"/>
  <c r="N352" i="50"/>
  <c r="L352" i="50"/>
  <c r="J352" i="50"/>
  <c r="H352" i="50"/>
  <c r="E352" i="50"/>
  <c r="L351" i="50"/>
  <c r="J351" i="50"/>
  <c r="H351" i="50"/>
  <c r="L350" i="50"/>
  <c r="J350" i="50"/>
  <c r="H350" i="50" s="1"/>
  <c r="L349" i="50"/>
  <c r="J349" i="50"/>
  <c r="H349" i="50"/>
  <c r="L348" i="50"/>
  <c r="J348" i="50"/>
  <c r="H348" i="50" s="1"/>
  <c r="N347" i="50"/>
  <c r="L347" i="50"/>
  <c r="J347" i="50"/>
  <c r="H347" i="50" s="1"/>
  <c r="E347" i="50"/>
  <c r="L346" i="50"/>
  <c r="J346" i="50"/>
  <c r="H346" i="50" s="1"/>
  <c r="L345" i="50"/>
  <c r="J345" i="50"/>
  <c r="H345" i="50"/>
  <c r="L344" i="50"/>
  <c r="J344" i="50"/>
  <c r="H344" i="50" s="1"/>
  <c r="L343" i="50"/>
  <c r="J343" i="50"/>
  <c r="H343" i="50"/>
  <c r="N342" i="50"/>
  <c r="L342" i="50"/>
  <c r="J342" i="50"/>
  <c r="H342" i="50"/>
  <c r="E342" i="50"/>
  <c r="L341" i="50"/>
  <c r="J341" i="50"/>
  <c r="H341" i="50"/>
  <c r="L340" i="50"/>
  <c r="J340" i="50"/>
  <c r="H340" i="50" s="1"/>
  <c r="L339" i="50"/>
  <c r="J339" i="50"/>
  <c r="H339" i="50"/>
  <c r="L338" i="50"/>
  <c r="J338" i="50"/>
  <c r="H338" i="50" s="1"/>
  <c r="N337" i="50"/>
  <c r="L337" i="50"/>
  <c r="J337" i="50"/>
  <c r="H337" i="50" s="1"/>
  <c r="E337" i="50"/>
  <c r="L336" i="50"/>
  <c r="J336" i="50"/>
  <c r="H336" i="50" s="1"/>
  <c r="L335" i="50"/>
  <c r="J335" i="50"/>
  <c r="H335" i="50"/>
  <c r="L334" i="50"/>
  <c r="J334" i="50"/>
  <c r="H334" i="50" s="1"/>
  <c r="L333" i="50"/>
  <c r="J333" i="50"/>
  <c r="H333" i="50"/>
  <c r="N332" i="50"/>
  <c r="L332" i="50"/>
  <c r="J332" i="50"/>
  <c r="H332" i="50"/>
  <c r="E332" i="50"/>
  <c r="L331" i="50"/>
  <c r="J331" i="50"/>
  <c r="H331" i="50"/>
  <c r="L330" i="50"/>
  <c r="J330" i="50"/>
  <c r="H330" i="50" s="1"/>
  <c r="L329" i="50"/>
  <c r="J329" i="50"/>
  <c r="H329" i="50"/>
  <c r="L328" i="50"/>
  <c r="J328" i="50"/>
  <c r="H328" i="50" s="1"/>
  <c r="N327" i="50"/>
  <c r="L327" i="50"/>
  <c r="J327" i="50"/>
  <c r="H327" i="50" s="1"/>
  <c r="E327" i="50"/>
  <c r="L326" i="50"/>
  <c r="J326" i="50"/>
  <c r="H326" i="50" s="1"/>
  <c r="L325" i="50"/>
  <c r="J325" i="50"/>
  <c r="H325" i="50"/>
  <c r="L324" i="50"/>
  <c r="J324" i="50"/>
  <c r="H324" i="50" s="1"/>
  <c r="L323" i="50"/>
  <c r="J323" i="50"/>
  <c r="H323" i="50"/>
  <c r="N322" i="50"/>
  <c r="L322" i="50"/>
  <c r="J322" i="50"/>
  <c r="H322" i="50"/>
  <c r="E322" i="50"/>
  <c r="L321" i="50"/>
  <c r="J321" i="50"/>
  <c r="H321" i="50"/>
  <c r="L320" i="50"/>
  <c r="J320" i="50"/>
  <c r="H320" i="50" s="1"/>
  <c r="L319" i="50"/>
  <c r="J319" i="50"/>
  <c r="H319" i="50"/>
  <c r="L318" i="50"/>
  <c r="J318" i="50"/>
  <c r="H318" i="50" s="1"/>
  <c r="N317" i="50"/>
  <c r="L317" i="50"/>
  <c r="J317" i="50"/>
  <c r="H317" i="50" s="1"/>
  <c r="E317" i="50"/>
  <c r="L316" i="50"/>
  <c r="J316" i="50"/>
  <c r="H316" i="50" s="1"/>
  <c r="L315" i="50"/>
  <c r="J315" i="50"/>
  <c r="H315" i="50"/>
  <c r="L314" i="50"/>
  <c r="J314" i="50"/>
  <c r="H314" i="50" s="1"/>
  <c r="L313" i="50"/>
  <c r="J313" i="50"/>
  <c r="H313" i="50"/>
  <c r="N312" i="50"/>
  <c r="N412" i="50" s="1"/>
  <c r="L312" i="50"/>
  <c r="J312" i="50"/>
  <c r="H312" i="50"/>
  <c r="E312" i="50"/>
  <c r="E412" i="50" s="1"/>
  <c r="L310" i="50"/>
  <c r="J310" i="50"/>
  <c r="H310" i="50"/>
  <c r="L309" i="50"/>
  <c r="J309" i="50"/>
  <c r="H309" i="50" s="1"/>
  <c r="L308" i="50"/>
  <c r="J308" i="50"/>
  <c r="H308" i="50"/>
  <c r="L307" i="50"/>
  <c r="J307" i="50"/>
  <c r="H307" i="50" s="1"/>
  <c r="L306" i="50"/>
  <c r="J306" i="50"/>
  <c r="H306" i="50"/>
  <c r="N305" i="50"/>
  <c r="L305" i="50"/>
  <c r="J305" i="50"/>
  <c r="H305" i="50"/>
  <c r="E305" i="50"/>
  <c r="L304" i="50"/>
  <c r="J304" i="50"/>
  <c r="H304" i="50"/>
  <c r="L303" i="50"/>
  <c r="J303" i="50"/>
  <c r="H303" i="50" s="1"/>
  <c r="L302" i="50"/>
  <c r="J302" i="50"/>
  <c r="H302" i="50"/>
  <c r="L301" i="50"/>
  <c r="J301" i="50"/>
  <c r="H301" i="50" s="1"/>
  <c r="N300" i="50"/>
  <c r="L300" i="50"/>
  <c r="J300" i="50"/>
  <c r="H300" i="50" s="1"/>
  <c r="E300" i="50"/>
  <c r="L299" i="50"/>
  <c r="J299" i="50"/>
  <c r="H299" i="50" s="1"/>
  <c r="L298" i="50"/>
  <c r="J298" i="50"/>
  <c r="H298" i="50"/>
  <c r="L297" i="50"/>
  <c r="J297" i="50"/>
  <c r="H297" i="50" s="1"/>
  <c r="L296" i="50"/>
  <c r="J296" i="50"/>
  <c r="H296" i="50"/>
  <c r="N295" i="50"/>
  <c r="L295" i="50"/>
  <c r="J295" i="50"/>
  <c r="H295" i="50"/>
  <c r="E295" i="50"/>
  <c r="L294" i="50"/>
  <c r="J294" i="50"/>
  <c r="H294" i="50"/>
  <c r="L293" i="50"/>
  <c r="J293" i="50"/>
  <c r="H293" i="50" s="1"/>
  <c r="L292" i="50"/>
  <c r="J292" i="50"/>
  <c r="H292" i="50"/>
  <c r="L291" i="50"/>
  <c r="J291" i="50"/>
  <c r="H291" i="50" s="1"/>
  <c r="N290" i="50"/>
  <c r="L290" i="50"/>
  <c r="J290" i="50"/>
  <c r="H290" i="50" s="1"/>
  <c r="E290" i="50"/>
  <c r="L289" i="50"/>
  <c r="J289" i="50"/>
  <c r="H289" i="50" s="1"/>
  <c r="L288" i="50"/>
  <c r="J288" i="50"/>
  <c r="H288" i="50"/>
  <c r="L287" i="50"/>
  <c r="J287" i="50"/>
  <c r="H287" i="50" s="1"/>
  <c r="L286" i="50"/>
  <c r="J286" i="50"/>
  <c r="H286" i="50"/>
  <c r="N285" i="50"/>
  <c r="L285" i="50"/>
  <c r="J285" i="50"/>
  <c r="H285" i="50"/>
  <c r="E285" i="50"/>
  <c r="L284" i="50"/>
  <c r="J284" i="50"/>
  <c r="H284" i="50"/>
  <c r="L283" i="50"/>
  <c r="J283" i="50"/>
  <c r="H283" i="50" s="1"/>
  <c r="L282" i="50"/>
  <c r="J282" i="50"/>
  <c r="H282" i="50"/>
  <c r="L281" i="50"/>
  <c r="J281" i="50"/>
  <c r="H281" i="50" s="1"/>
  <c r="N280" i="50"/>
  <c r="L280" i="50"/>
  <c r="J280" i="50"/>
  <c r="H280" i="50" s="1"/>
  <c r="E280" i="50"/>
  <c r="L279" i="50"/>
  <c r="J279" i="50"/>
  <c r="H279" i="50" s="1"/>
  <c r="L278" i="50"/>
  <c r="J278" i="50"/>
  <c r="H278" i="50"/>
  <c r="L277" i="50"/>
  <c r="J277" i="50"/>
  <c r="H277" i="50" s="1"/>
  <c r="L276" i="50"/>
  <c r="J276" i="50"/>
  <c r="H276" i="50"/>
  <c r="N275" i="50"/>
  <c r="L275" i="50"/>
  <c r="J275" i="50"/>
  <c r="H275" i="50"/>
  <c r="E275" i="50"/>
  <c r="L274" i="50"/>
  <c r="J274" i="50"/>
  <c r="H274" i="50"/>
  <c r="L273" i="50"/>
  <c r="J273" i="50"/>
  <c r="H273" i="50" s="1"/>
  <c r="L272" i="50"/>
  <c r="J272" i="50"/>
  <c r="H272" i="50"/>
  <c r="L271" i="50"/>
  <c r="J271" i="50"/>
  <c r="H271" i="50" s="1"/>
  <c r="N270" i="50"/>
  <c r="L270" i="50"/>
  <c r="J270" i="50"/>
  <c r="H270" i="50" s="1"/>
  <c r="E270" i="50"/>
  <c r="L269" i="50"/>
  <c r="J269" i="50"/>
  <c r="H269" i="50" s="1"/>
  <c r="L268" i="50"/>
  <c r="J268" i="50"/>
  <c r="H268" i="50"/>
  <c r="L267" i="50"/>
  <c r="J267" i="50"/>
  <c r="H267" i="50" s="1"/>
  <c r="L266" i="50"/>
  <c r="J266" i="50"/>
  <c r="H266" i="50"/>
  <c r="N265" i="50"/>
  <c r="L265" i="50"/>
  <c r="J265" i="50"/>
  <c r="H265" i="50"/>
  <c r="E265" i="50"/>
  <c r="L264" i="50"/>
  <c r="J264" i="50"/>
  <c r="H264" i="50"/>
  <c r="L263" i="50"/>
  <c r="J263" i="50"/>
  <c r="H263" i="50" s="1"/>
  <c r="L262" i="50"/>
  <c r="J262" i="50"/>
  <c r="H262" i="50"/>
  <c r="L261" i="50"/>
  <c r="J261" i="50"/>
  <c r="H261" i="50" s="1"/>
  <c r="N260" i="50"/>
  <c r="L260" i="50"/>
  <c r="J260" i="50"/>
  <c r="H260" i="50" s="1"/>
  <c r="E260" i="50"/>
  <c r="L259" i="50"/>
  <c r="J259" i="50"/>
  <c r="H259" i="50" s="1"/>
  <c r="L258" i="50"/>
  <c r="J258" i="50"/>
  <c r="H258" i="50"/>
  <c r="L257" i="50"/>
  <c r="J257" i="50"/>
  <c r="H257" i="50" s="1"/>
  <c r="L256" i="50"/>
  <c r="J256" i="50"/>
  <c r="H256" i="50"/>
  <c r="N255" i="50"/>
  <c r="L255" i="50"/>
  <c r="J255" i="50"/>
  <c r="H255" i="50"/>
  <c r="E255" i="50"/>
  <c r="L254" i="50"/>
  <c r="J254" i="50"/>
  <c r="H254" i="50"/>
  <c r="L253" i="50"/>
  <c r="J253" i="50"/>
  <c r="H253" i="50" s="1"/>
  <c r="L252" i="50"/>
  <c r="J252" i="50"/>
  <c r="H252" i="50"/>
  <c r="L251" i="50"/>
  <c r="J251" i="50"/>
  <c r="H251" i="50" s="1"/>
  <c r="N250" i="50"/>
  <c r="L250" i="50"/>
  <c r="J250" i="50"/>
  <c r="H250" i="50" s="1"/>
  <c r="E250" i="50"/>
  <c r="L249" i="50"/>
  <c r="J249" i="50"/>
  <c r="H249" i="50" s="1"/>
  <c r="L248" i="50"/>
  <c r="J248" i="50"/>
  <c r="H248" i="50"/>
  <c r="L247" i="50"/>
  <c r="J247" i="50"/>
  <c r="H247" i="50" s="1"/>
  <c r="L246" i="50"/>
  <c r="J246" i="50"/>
  <c r="H246" i="50"/>
  <c r="N245" i="50"/>
  <c r="L245" i="50"/>
  <c r="J245" i="50"/>
  <c r="H245" i="50"/>
  <c r="E245" i="50"/>
  <c r="L244" i="50"/>
  <c r="J244" i="50"/>
  <c r="H244" i="50"/>
  <c r="L243" i="50"/>
  <c r="J243" i="50"/>
  <c r="H243" i="50" s="1"/>
  <c r="L242" i="50"/>
  <c r="J242" i="50"/>
  <c r="H242" i="50"/>
  <c r="L241" i="50"/>
  <c r="J241" i="50"/>
  <c r="H241" i="50" s="1"/>
  <c r="N240" i="50"/>
  <c r="L240" i="50"/>
  <c r="J240" i="50"/>
  <c r="H240" i="50" s="1"/>
  <c r="E240" i="50"/>
  <c r="L239" i="50"/>
  <c r="J239" i="50"/>
  <c r="H239" i="50" s="1"/>
  <c r="L238" i="50"/>
  <c r="J238" i="50"/>
  <c r="H238" i="50"/>
  <c r="L237" i="50"/>
  <c r="J237" i="50"/>
  <c r="H237" i="50" s="1"/>
  <c r="L236" i="50"/>
  <c r="J236" i="50"/>
  <c r="H236" i="50"/>
  <c r="N235" i="50"/>
  <c r="L235" i="50"/>
  <c r="J235" i="50"/>
  <c r="H235" i="50"/>
  <c r="E235" i="50"/>
  <c r="L234" i="50"/>
  <c r="J234" i="50"/>
  <c r="H234" i="50"/>
  <c r="L233" i="50"/>
  <c r="J233" i="50"/>
  <c r="H233" i="50" s="1"/>
  <c r="L232" i="50"/>
  <c r="J232" i="50"/>
  <c r="H232" i="50"/>
  <c r="L231" i="50"/>
  <c r="J231" i="50"/>
  <c r="H231" i="50" s="1"/>
  <c r="N230" i="50"/>
  <c r="L230" i="50"/>
  <c r="J230" i="50"/>
  <c r="H230" i="50" s="1"/>
  <c r="E230" i="50"/>
  <c r="L229" i="50"/>
  <c r="J229" i="50"/>
  <c r="H229" i="50" s="1"/>
  <c r="L228" i="50"/>
  <c r="J228" i="50"/>
  <c r="H228" i="50"/>
  <c r="L227" i="50"/>
  <c r="J227" i="50"/>
  <c r="H227" i="50" s="1"/>
  <c r="L226" i="50"/>
  <c r="J226" i="50"/>
  <c r="H226" i="50"/>
  <c r="N225" i="50"/>
  <c r="L225" i="50"/>
  <c r="J225" i="50"/>
  <c r="H225" i="50"/>
  <c r="E225" i="50"/>
  <c r="L224" i="50"/>
  <c r="J224" i="50"/>
  <c r="H224" i="50"/>
  <c r="L223" i="50"/>
  <c r="J223" i="50"/>
  <c r="H223" i="50" s="1"/>
  <c r="L222" i="50"/>
  <c r="J222" i="50"/>
  <c r="H222" i="50"/>
  <c r="L221" i="50"/>
  <c r="J221" i="50"/>
  <c r="H221" i="50" s="1"/>
  <c r="N220" i="50"/>
  <c r="L220" i="50"/>
  <c r="J220" i="50"/>
  <c r="H220" i="50" s="1"/>
  <c r="E220" i="50"/>
  <c r="L219" i="50"/>
  <c r="J219" i="50"/>
  <c r="H219" i="50" s="1"/>
  <c r="L218" i="50"/>
  <c r="J218" i="50"/>
  <c r="H218" i="50"/>
  <c r="L217" i="50"/>
  <c r="J217" i="50"/>
  <c r="H217" i="50" s="1"/>
  <c r="L216" i="50"/>
  <c r="J216" i="50"/>
  <c r="H216" i="50"/>
  <c r="N215" i="50"/>
  <c r="L215" i="50"/>
  <c r="J215" i="50"/>
  <c r="H215" i="50"/>
  <c r="E215" i="50"/>
  <c r="L214" i="50"/>
  <c r="J214" i="50"/>
  <c r="H214" i="50"/>
  <c r="L213" i="50"/>
  <c r="J213" i="50"/>
  <c r="H213" i="50" s="1"/>
  <c r="L212" i="50"/>
  <c r="J212" i="50"/>
  <c r="H212" i="50"/>
  <c r="L211" i="50"/>
  <c r="J211" i="50"/>
  <c r="H211" i="50" s="1"/>
  <c r="N210" i="50"/>
  <c r="N310" i="50" s="1"/>
  <c r="L210" i="50"/>
  <c r="J210" i="50"/>
  <c r="H210" i="50" s="1"/>
  <c r="E210" i="50"/>
  <c r="E310" i="50" s="1"/>
  <c r="L208" i="50"/>
  <c r="J208" i="50"/>
  <c r="H208" i="50"/>
  <c r="L207" i="50"/>
  <c r="J207" i="50"/>
  <c r="H207" i="50"/>
  <c r="L206" i="50"/>
  <c r="J206" i="50"/>
  <c r="H206" i="50" s="1"/>
  <c r="L205" i="50"/>
  <c r="J205" i="50"/>
  <c r="H205" i="50"/>
  <c r="L204" i="50"/>
  <c r="J204" i="50"/>
  <c r="H204" i="50" s="1"/>
  <c r="N203" i="50"/>
  <c r="L203" i="50"/>
  <c r="J203" i="50"/>
  <c r="H203" i="50" s="1"/>
  <c r="E203" i="50"/>
  <c r="L202" i="50"/>
  <c r="J202" i="50"/>
  <c r="H202" i="50" s="1"/>
  <c r="L201" i="50"/>
  <c r="J201" i="50"/>
  <c r="H201" i="50"/>
  <c r="L200" i="50"/>
  <c r="J200" i="50"/>
  <c r="H200" i="50" s="1"/>
  <c r="L199" i="50"/>
  <c r="J199" i="50"/>
  <c r="H199" i="50"/>
  <c r="N198" i="50"/>
  <c r="L198" i="50"/>
  <c r="J198" i="50"/>
  <c r="H198" i="50"/>
  <c r="E198" i="50"/>
  <c r="L197" i="50"/>
  <c r="J197" i="50"/>
  <c r="H197" i="50"/>
  <c r="L196" i="50"/>
  <c r="J196" i="50"/>
  <c r="H196" i="50" s="1"/>
  <c r="L195" i="50"/>
  <c r="J195" i="50"/>
  <c r="H195" i="50"/>
  <c r="L194" i="50"/>
  <c r="J194" i="50"/>
  <c r="H194" i="50" s="1"/>
  <c r="N193" i="50"/>
  <c r="L193" i="50"/>
  <c r="J193" i="50"/>
  <c r="H193" i="50" s="1"/>
  <c r="E193" i="50"/>
  <c r="L192" i="50"/>
  <c r="J192" i="50"/>
  <c r="H192" i="50" s="1"/>
  <c r="L191" i="50"/>
  <c r="J191" i="50"/>
  <c r="H191" i="50"/>
  <c r="L190" i="50"/>
  <c r="J190" i="50"/>
  <c r="H190" i="50" s="1"/>
  <c r="L189" i="50"/>
  <c r="J189" i="50"/>
  <c r="H189" i="50"/>
  <c r="N188" i="50"/>
  <c r="L188" i="50"/>
  <c r="J188" i="50"/>
  <c r="H188" i="50"/>
  <c r="E188" i="50"/>
  <c r="L187" i="50"/>
  <c r="J187" i="50"/>
  <c r="H187" i="50"/>
  <c r="L186" i="50"/>
  <c r="J186" i="50"/>
  <c r="H186" i="50" s="1"/>
  <c r="L185" i="50"/>
  <c r="J185" i="50"/>
  <c r="H185" i="50"/>
  <c r="L184" i="50"/>
  <c r="J184" i="50"/>
  <c r="H184" i="50" s="1"/>
  <c r="N183" i="50"/>
  <c r="L183" i="50"/>
  <c r="J183" i="50"/>
  <c r="H183" i="50" s="1"/>
  <c r="E183" i="50"/>
  <c r="L182" i="50"/>
  <c r="J182" i="50"/>
  <c r="H182" i="50" s="1"/>
  <c r="L181" i="50"/>
  <c r="J181" i="50"/>
  <c r="H181" i="50"/>
  <c r="L180" i="50"/>
  <c r="J180" i="50"/>
  <c r="H180" i="50" s="1"/>
  <c r="L179" i="50"/>
  <c r="J179" i="50"/>
  <c r="H179" i="50"/>
  <c r="N178" i="50"/>
  <c r="L178" i="50"/>
  <c r="J178" i="50"/>
  <c r="H178" i="50"/>
  <c r="E178" i="50"/>
  <c r="L177" i="50"/>
  <c r="J177" i="50"/>
  <c r="H177" i="50"/>
  <c r="L176" i="50"/>
  <c r="J176" i="50"/>
  <c r="H176" i="50" s="1"/>
  <c r="L175" i="50"/>
  <c r="J175" i="50"/>
  <c r="H175" i="50"/>
  <c r="L174" i="50"/>
  <c r="J174" i="50"/>
  <c r="H174" i="50" s="1"/>
  <c r="N173" i="50"/>
  <c r="L173" i="50"/>
  <c r="J173" i="50"/>
  <c r="H173" i="50" s="1"/>
  <c r="E173" i="50"/>
  <c r="L172" i="50"/>
  <c r="J172" i="50"/>
  <c r="H172" i="50" s="1"/>
  <c r="L171" i="50"/>
  <c r="J171" i="50"/>
  <c r="H171" i="50"/>
  <c r="L170" i="50"/>
  <c r="J170" i="50"/>
  <c r="H170" i="50" s="1"/>
  <c r="L169" i="50"/>
  <c r="J169" i="50"/>
  <c r="H169" i="50"/>
  <c r="N168" i="50"/>
  <c r="L168" i="50"/>
  <c r="J168" i="50"/>
  <c r="H168" i="50"/>
  <c r="E168" i="50"/>
  <c r="L167" i="50"/>
  <c r="J167" i="50"/>
  <c r="H167" i="50"/>
  <c r="L166" i="50"/>
  <c r="J166" i="50"/>
  <c r="H166" i="50" s="1"/>
  <c r="L165" i="50"/>
  <c r="J165" i="50"/>
  <c r="H165" i="50"/>
  <c r="L164" i="50"/>
  <c r="J164" i="50"/>
  <c r="H164" i="50" s="1"/>
  <c r="N163" i="50"/>
  <c r="L163" i="50"/>
  <c r="J163" i="50"/>
  <c r="H163" i="50" s="1"/>
  <c r="E163" i="50"/>
  <c r="L162" i="50"/>
  <c r="J162" i="50"/>
  <c r="H162" i="50" s="1"/>
  <c r="L161" i="50"/>
  <c r="J161" i="50"/>
  <c r="H161" i="50"/>
  <c r="L160" i="50"/>
  <c r="J160" i="50"/>
  <c r="H160" i="50" s="1"/>
  <c r="L159" i="50"/>
  <c r="J159" i="50"/>
  <c r="H159" i="50"/>
  <c r="N158" i="50"/>
  <c r="L158" i="50"/>
  <c r="J158" i="50"/>
  <c r="H158" i="50"/>
  <c r="E158" i="50"/>
  <c r="L157" i="50"/>
  <c r="J157" i="50"/>
  <c r="H157" i="50"/>
  <c r="L156" i="50"/>
  <c r="J156" i="50"/>
  <c r="H156" i="50" s="1"/>
  <c r="L155" i="50"/>
  <c r="J155" i="50"/>
  <c r="H155" i="50"/>
  <c r="L154" i="50"/>
  <c r="J154" i="50"/>
  <c r="H154" i="50" s="1"/>
  <c r="N153" i="50"/>
  <c r="L153" i="50"/>
  <c r="J153" i="50"/>
  <c r="H153" i="50" s="1"/>
  <c r="E153" i="50"/>
  <c r="L152" i="50"/>
  <c r="J152" i="50"/>
  <c r="H152" i="50" s="1"/>
  <c r="L151" i="50"/>
  <c r="J151" i="50"/>
  <c r="H151" i="50"/>
  <c r="L150" i="50"/>
  <c r="J150" i="50"/>
  <c r="H150" i="50" s="1"/>
  <c r="L149" i="50"/>
  <c r="J149" i="50"/>
  <c r="H149" i="50"/>
  <c r="N148" i="50"/>
  <c r="L148" i="50"/>
  <c r="J148" i="50"/>
  <c r="H148" i="50"/>
  <c r="E148" i="50"/>
  <c r="L147" i="50"/>
  <c r="J147" i="50"/>
  <c r="H147" i="50"/>
  <c r="L146" i="50"/>
  <c r="J146" i="50"/>
  <c r="H146" i="50" s="1"/>
  <c r="L145" i="50"/>
  <c r="J145" i="50"/>
  <c r="H145" i="50"/>
  <c r="L144" i="50"/>
  <c r="J144" i="50"/>
  <c r="H144" i="50" s="1"/>
  <c r="N143" i="50"/>
  <c r="L143" i="50"/>
  <c r="J143" i="50"/>
  <c r="H143" i="50" s="1"/>
  <c r="E143" i="50"/>
  <c r="L142" i="50"/>
  <c r="J142" i="50"/>
  <c r="H142" i="50" s="1"/>
  <c r="L141" i="50"/>
  <c r="J141" i="50"/>
  <c r="H141" i="50"/>
  <c r="L140" i="50"/>
  <c r="J140" i="50"/>
  <c r="H140" i="50" s="1"/>
  <c r="L139" i="50"/>
  <c r="J139" i="50"/>
  <c r="H139" i="50"/>
  <c r="N138" i="50"/>
  <c r="L138" i="50"/>
  <c r="J138" i="50"/>
  <c r="H138" i="50"/>
  <c r="E138" i="50"/>
  <c r="L137" i="50"/>
  <c r="J137" i="50"/>
  <c r="H137" i="50"/>
  <c r="L136" i="50"/>
  <c r="J136" i="50"/>
  <c r="H136" i="50" s="1"/>
  <c r="L135" i="50"/>
  <c r="J135" i="50"/>
  <c r="H135" i="50"/>
  <c r="L134" i="50"/>
  <c r="J134" i="50"/>
  <c r="H134" i="50" s="1"/>
  <c r="N133" i="50"/>
  <c r="L133" i="50"/>
  <c r="J133" i="50"/>
  <c r="H133" i="50" s="1"/>
  <c r="E133" i="50"/>
  <c r="L132" i="50"/>
  <c r="J132" i="50"/>
  <c r="H132" i="50" s="1"/>
  <c r="L131" i="50"/>
  <c r="J131" i="50"/>
  <c r="H131" i="50"/>
  <c r="L130" i="50"/>
  <c r="J130" i="50"/>
  <c r="H130" i="50" s="1"/>
  <c r="L129" i="50"/>
  <c r="J129" i="50"/>
  <c r="H129" i="50"/>
  <c r="N128" i="50"/>
  <c r="L128" i="50"/>
  <c r="J128" i="50"/>
  <c r="H128" i="50"/>
  <c r="E128" i="50"/>
  <c r="L127" i="50"/>
  <c r="J127" i="50"/>
  <c r="H127" i="50"/>
  <c r="L126" i="50"/>
  <c r="J126" i="50"/>
  <c r="H126" i="50" s="1"/>
  <c r="L125" i="50"/>
  <c r="J125" i="50"/>
  <c r="H125" i="50"/>
  <c r="L124" i="50"/>
  <c r="J124" i="50"/>
  <c r="H124" i="50" s="1"/>
  <c r="N123" i="50"/>
  <c r="L123" i="50"/>
  <c r="J123" i="50"/>
  <c r="H123" i="50" s="1"/>
  <c r="E123" i="50"/>
  <c r="L122" i="50"/>
  <c r="J122" i="50"/>
  <c r="H122" i="50" s="1"/>
  <c r="L121" i="50"/>
  <c r="J121" i="50"/>
  <c r="H121" i="50"/>
  <c r="L120" i="50"/>
  <c r="J120" i="50"/>
  <c r="H120" i="50" s="1"/>
  <c r="L119" i="50"/>
  <c r="J119" i="50"/>
  <c r="H119" i="50"/>
  <c r="N118" i="50"/>
  <c r="L118" i="50"/>
  <c r="J118" i="50"/>
  <c r="H118" i="50"/>
  <c r="E118" i="50"/>
  <c r="L117" i="50"/>
  <c r="J117" i="50"/>
  <c r="H117" i="50"/>
  <c r="L116" i="50"/>
  <c r="J116" i="50"/>
  <c r="H116" i="50" s="1"/>
  <c r="L115" i="50"/>
  <c r="J115" i="50"/>
  <c r="H115" i="50"/>
  <c r="L114" i="50"/>
  <c r="J114" i="50"/>
  <c r="H114" i="50" s="1"/>
  <c r="N113" i="50"/>
  <c r="L113" i="50"/>
  <c r="J113" i="50"/>
  <c r="H113" i="50" s="1"/>
  <c r="E113" i="50"/>
  <c r="L112" i="50"/>
  <c r="J112" i="50"/>
  <c r="H112" i="50" s="1"/>
  <c r="L111" i="50"/>
  <c r="J111" i="50"/>
  <c r="H111" i="50"/>
  <c r="L110" i="50"/>
  <c r="J110" i="50"/>
  <c r="H110" i="50" s="1"/>
  <c r="L109" i="50"/>
  <c r="J109" i="50"/>
  <c r="H109" i="50"/>
  <c r="N108" i="50"/>
  <c r="N208" i="50" s="1"/>
  <c r="L108" i="50"/>
  <c r="J108" i="50"/>
  <c r="H108" i="50"/>
  <c r="E108" i="50"/>
  <c r="E208" i="50" s="1"/>
  <c r="L106" i="50"/>
  <c r="J106" i="50"/>
  <c r="H106" i="50"/>
  <c r="L105" i="50"/>
  <c r="J105" i="50"/>
  <c r="H105" i="50" s="1"/>
  <c r="L104" i="50"/>
  <c r="J104" i="50"/>
  <c r="H104" i="50"/>
  <c r="L103" i="50"/>
  <c r="J103" i="50"/>
  <c r="H103" i="50" s="1"/>
  <c r="L102" i="50"/>
  <c r="J102" i="50"/>
  <c r="H102" i="50"/>
  <c r="N101" i="50"/>
  <c r="L101" i="50"/>
  <c r="J101" i="50"/>
  <c r="H101" i="50"/>
  <c r="E101" i="50"/>
  <c r="L100" i="50"/>
  <c r="J100" i="50"/>
  <c r="H100" i="50"/>
  <c r="L99" i="50"/>
  <c r="J99" i="50"/>
  <c r="H99" i="50" s="1"/>
  <c r="L98" i="50"/>
  <c r="J98" i="50"/>
  <c r="H98" i="50"/>
  <c r="L97" i="50"/>
  <c r="J97" i="50"/>
  <c r="H97" i="50" s="1"/>
  <c r="N96" i="50"/>
  <c r="L96" i="50"/>
  <c r="J96" i="50"/>
  <c r="H96" i="50" s="1"/>
  <c r="E96" i="50"/>
  <c r="L95" i="50"/>
  <c r="J95" i="50"/>
  <c r="H95" i="50" s="1"/>
  <c r="L94" i="50"/>
  <c r="J94" i="50"/>
  <c r="H94" i="50"/>
  <c r="L93" i="50"/>
  <c r="J93" i="50"/>
  <c r="H93" i="50" s="1"/>
  <c r="L92" i="50"/>
  <c r="J92" i="50"/>
  <c r="H92" i="50"/>
  <c r="N91" i="50"/>
  <c r="L91" i="50"/>
  <c r="J91" i="50"/>
  <c r="H91" i="50"/>
  <c r="E91" i="50"/>
  <c r="L90" i="50"/>
  <c r="J90" i="50"/>
  <c r="H90" i="50"/>
  <c r="L89" i="50"/>
  <c r="J89" i="50"/>
  <c r="H89" i="50" s="1"/>
  <c r="L88" i="50"/>
  <c r="J88" i="50"/>
  <c r="H88" i="50"/>
  <c r="L87" i="50"/>
  <c r="J87" i="50"/>
  <c r="H87" i="50" s="1"/>
  <c r="N86" i="50"/>
  <c r="L86" i="50"/>
  <c r="J86" i="50"/>
  <c r="H86" i="50" s="1"/>
  <c r="E86" i="50"/>
  <c r="L85" i="50"/>
  <c r="J85" i="50"/>
  <c r="H85" i="50" s="1"/>
  <c r="L84" i="50"/>
  <c r="J84" i="50"/>
  <c r="H84" i="50"/>
  <c r="L83" i="50"/>
  <c r="J83" i="50"/>
  <c r="H83" i="50" s="1"/>
  <c r="L82" i="50"/>
  <c r="J82" i="50"/>
  <c r="H82" i="50"/>
  <c r="N81" i="50"/>
  <c r="L81" i="50"/>
  <c r="J81" i="50"/>
  <c r="H81" i="50"/>
  <c r="E81" i="50"/>
  <c r="L80" i="50"/>
  <c r="J80" i="50"/>
  <c r="H80" i="50"/>
  <c r="L79" i="50"/>
  <c r="J79" i="50"/>
  <c r="H79" i="50" s="1"/>
  <c r="L78" i="50"/>
  <c r="J78" i="50"/>
  <c r="H78" i="50"/>
  <c r="L77" i="50"/>
  <c r="J77" i="50"/>
  <c r="H77" i="50" s="1"/>
  <c r="N76" i="50"/>
  <c r="L76" i="50"/>
  <c r="J76" i="50"/>
  <c r="H76" i="50" s="1"/>
  <c r="E76" i="50"/>
  <c r="L75" i="50"/>
  <c r="J75" i="50"/>
  <c r="H75" i="50" s="1"/>
  <c r="L74" i="50"/>
  <c r="J74" i="50"/>
  <c r="H74" i="50"/>
  <c r="L73" i="50"/>
  <c r="J73" i="50"/>
  <c r="H73" i="50" s="1"/>
  <c r="L72" i="50"/>
  <c r="J72" i="50"/>
  <c r="H72" i="50"/>
  <c r="N71" i="50"/>
  <c r="L71" i="50"/>
  <c r="J71" i="50"/>
  <c r="H71" i="50"/>
  <c r="E71" i="50"/>
  <c r="L70" i="50"/>
  <c r="J70" i="50"/>
  <c r="H70" i="50"/>
  <c r="L69" i="50"/>
  <c r="J69" i="50"/>
  <c r="H69" i="50" s="1"/>
  <c r="L68" i="50"/>
  <c r="J68" i="50"/>
  <c r="H68" i="50"/>
  <c r="L67" i="50"/>
  <c r="J67" i="50"/>
  <c r="H67" i="50" s="1"/>
  <c r="N66" i="50"/>
  <c r="L66" i="50"/>
  <c r="J66" i="50"/>
  <c r="H66" i="50" s="1"/>
  <c r="E66" i="50"/>
  <c r="L65" i="50"/>
  <c r="J65" i="50"/>
  <c r="H65" i="50" s="1"/>
  <c r="L64" i="50"/>
  <c r="J64" i="50"/>
  <c r="H64" i="50"/>
  <c r="L63" i="50"/>
  <c r="J63" i="50"/>
  <c r="H63" i="50" s="1"/>
  <c r="L62" i="50"/>
  <c r="J62" i="50"/>
  <c r="H62" i="50"/>
  <c r="N61" i="50"/>
  <c r="L61" i="50"/>
  <c r="J61" i="50"/>
  <c r="H61" i="50"/>
  <c r="E61" i="50"/>
  <c r="L60" i="50"/>
  <c r="J60" i="50"/>
  <c r="H60" i="50"/>
  <c r="L59" i="50"/>
  <c r="J59" i="50"/>
  <c r="H59" i="50" s="1"/>
  <c r="L58" i="50"/>
  <c r="J58" i="50"/>
  <c r="H58" i="50"/>
  <c r="L57" i="50"/>
  <c r="J57" i="50"/>
  <c r="H57" i="50" s="1"/>
  <c r="N56" i="50"/>
  <c r="L56" i="50"/>
  <c r="J56" i="50"/>
  <c r="H56" i="50" s="1"/>
  <c r="E56" i="50"/>
  <c r="L55" i="50"/>
  <c r="J55" i="50"/>
  <c r="H55" i="50" s="1"/>
  <c r="L54" i="50"/>
  <c r="J54" i="50"/>
  <c r="H54" i="50"/>
  <c r="L53" i="50"/>
  <c r="J53" i="50"/>
  <c r="H53" i="50" s="1"/>
  <c r="L52" i="50"/>
  <c r="J52" i="50"/>
  <c r="H52" i="50"/>
  <c r="N51" i="50"/>
  <c r="L51" i="50"/>
  <c r="J51" i="50"/>
  <c r="H51" i="50"/>
  <c r="E51" i="50"/>
  <c r="L50" i="50"/>
  <c r="J50" i="50"/>
  <c r="H50" i="50"/>
  <c r="L49" i="50"/>
  <c r="J49" i="50"/>
  <c r="H49" i="50" s="1"/>
  <c r="L48" i="50"/>
  <c r="J48" i="50"/>
  <c r="H48" i="50"/>
  <c r="L47" i="50"/>
  <c r="J47" i="50"/>
  <c r="H47" i="50" s="1"/>
  <c r="N46" i="50"/>
  <c r="L46" i="50"/>
  <c r="J46" i="50"/>
  <c r="H46" i="50" s="1"/>
  <c r="E46" i="50"/>
  <c r="L45" i="50"/>
  <c r="J45" i="50"/>
  <c r="H45" i="50" s="1"/>
  <c r="L44" i="50"/>
  <c r="J44" i="50"/>
  <c r="H44" i="50"/>
  <c r="L43" i="50"/>
  <c r="J43" i="50"/>
  <c r="H43" i="50" s="1"/>
  <c r="L42" i="50"/>
  <c r="J42" i="50"/>
  <c r="H42" i="50"/>
  <c r="N41" i="50"/>
  <c r="L41" i="50"/>
  <c r="J41" i="50"/>
  <c r="H41" i="50"/>
  <c r="E41" i="50"/>
  <c r="L40" i="50"/>
  <c r="J40" i="50"/>
  <c r="H40" i="50"/>
  <c r="L39" i="50"/>
  <c r="J39" i="50"/>
  <c r="H39" i="50" s="1"/>
  <c r="L38" i="50"/>
  <c r="J38" i="50"/>
  <c r="H38" i="50"/>
  <c r="L37" i="50"/>
  <c r="J37" i="50"/>
  <c r="H37" i="50" s="1"/>
  <c r="N36" i="50"/>
  <c r="L36" i="50"/>
  <c r="J36" i="50"/>
  <c r="H36" i="50" s="1"/>
  <c r="E36" i="50"/>
  <c r="L35" i="50"/>
  <c r="J35" i="50"/>
  <c r="H35" i="50" s="1"/>
  <c r="L34" i="50"/>
  <c r="J34" i="50"/>
  <c r="H34" i="50"/>
  <c r="L33" i="50"/>
  <c r="J33" i="50"/>
  <c r="H33" i="50" s="1"/>
  <c r="L32" i="50"/>
  <c r="J32" i="50"/>
  <c r="H32" i="50"/>
  <c r="N31" i="50"/>
  <c r="L31" i="50"/>
  <c r="J31" i="50"/>
  <c r="H31" i="50"/>
  <c r="E31" i="50"/>
  <c r="L30" i="50"/>
  <c r="J30" i="50"/>
  <c r="H30" i="50"/>
  <c r="L29" i="50"/>
  <c r="J29" i="50"/>
  <c r="H29" i="50" s="1"/>
  <c r="L28" i="50"/>
  <c r="J28" i="50"/>
  <c r="H28" i="50"/>
  <c r="L27" i="50"/>
  <c r="J27" i="50"/>
  <c r="H27" i="50" s="1"/>
  <c r="N26" i="50"/>
  <c r="L26" i="50"/>
  <c r="J26" i="50"/>
  <c r="H26" i="50" s="1"/>
  <c r="E26" i="50"/>
  <c r="L25" i="50"/>
  <c r="J25" i="50"/>
  <c r="H25" i="50" s="1"/>
  <c r="L24" i="50"/>
  <c r="J24" i="50"/>
  <c r="H24" i="50"/>
  <c r="L23" i="50"/>
  <c r="J23" i="50"/>
  <c r="H23" i="50" s="1"/>
  <c r="L22" i="50"/>
  <c r="J22" i="50"/>
  <c r="H22" i="50"/>
  <c r="N21" i="50"/>
  <c r="L21" i="50"/>
  <c r="J21" i="50"/>
  <c r="H21" i="50"/>
  <c r="E21" i="50"/>
  <c r="L20" i="50"/>
  <c r="J20" i="50"/>
  <c r="H20" i="50"/>
  <c r="L19" i="50"/>
  <c r="J19" i="50"/>
  <c r="H19" i="50" s="1"/>
  <c r="L18" i="50"/>
  <c r="J18" i="50"/>
  <c r="H18" i="50"/>
  <c r="L17" i="50"/>
  <c r="J17" i="50"/>
  <c r="H17" i="50" s="1"/>
  <c r="N16" i="50"/>
  <c r="L16" i="50"/>
  <c r="J16" i="50"/>
  <c r="H16" i="50" s="1"/>
  <c r="E16" i="50"/>
  <c r="L15" i="50"/>
  <c r="J15" i="50"/>
  <c r="H15" i="50" s="1"/>
  <c r="L14" i="50"/>
  <c r="J14" i="50"/>
  <c r="H14" i="50"/>
  <c r="L13" i="50"/>
  <c r="J13" i="50"/>
  <c r="H13" i="50" s="1"/>
  <c r="L12" i="50"/>
  <c r="J12" i="50"/>
  <c r="H12" i="50"/>
  <c r="N11" i="50"/>
  <c r="L11" i="50"/>
  <c r="J11" i="50"/>
  <c r="H11" i="50"/>
  <c r="E11" i="50"/>
  <c r="L10" i="50"/>
  <c r="J10" i="50"/>
  <c r="H10" i="50"/>
  <c r="L9" i="50"/>
  <c r="J9" i="50"/>
  <c r="H9" i="50" s="1"/>
  <c r="L8" i="50"/>
  <c r="J8" i="50"/>
  <c r="H8" i="50"/>
  <c r="L7" i="50"/>
  <c r="J7" i="50"/>
  <c r="H7" i="50" s="1"/>
  <c r="N6" i="50"/>
  <c r="N106" i="50" s="1"/>
  <c r="L6" i="50"/>
  <c r="J6" i="50"/>
  <c r="H6" i="50" s="1"/>
  <c r="E6" i="50"/>
  <c r="E106" i="50" s="1"/>
  <c r="L412" i="49"/>
  <c r="J412" i="49"/>
  <c r="H412" i="49"/>
  <c r="L411" i="49"/>
  <c r="J411" i="49"/>
  <c r="H411" i="49"/>
  <c r="L410" i="49"/>
  <c r="J410" i="49"/>
  <c r="H410" i="49" s="1"/>
  <c r="L409" i="49"/>
  <c r="J409" i="49"/>
  <c r="H409" i="49"/>
  <c r="L408" i="49"/>
  <c r="J408" i="49"/>
  <c r="H408" i="49" s="1"/>
  <c r="N407" i="49"/>
  <c r="L407" i="49"/>
  <c r="J407" i="49"/>
  <c r="H407" i="49" s="1"/>
  <c r="E407" i="49"/>
  <c r="L406" i="49"/>
  <c r="J406" i="49"/>
  <c r="H406" i="49" s="1"/>
  <c r="L405" i="49"/>
  <c r="J405" i="49"/>
  <c r="H405" i="49"/>
  <c r="L404" i="49"/>
  <c r="J404" i="49"/>
  <c r="H404" i="49" s="1"/>
  <c r="L403" i="49"/>
  <c r="J403" i="49"/>
  <c r="H403" i="49"/>
  <c r="N402" i="49"/>
  <c r="L402" i="49"/>
  <c r="J402" i="49"/>
  <c r="H402" i="49"/>
  <c r="E402" i="49"/>
  <c r="L401" i="49"/>
  <c r="J401" i="49"/>
  <c r="H401" i="49"/>
  <c r="L400" i="49"/>
  <c r="J400" i="49"/>
  <c r="H400" i="49" s="1"/>
  <c r="L399" i="49"/>
  <c r="J399" i="49"/>
  <c r="H399" i="49"/>
  <c r="L398" i="49"/>
  <c r="J398" i="49"/>
  <c r="H398" i="49" s="1"/>
  <c r="N397" i="49"/>
  <c r="L397" i="49"/>
  <c r="J397" i="49"/>
  <c r="H397" i="49" s="1"/>
  <c r="E397" i="49"/>
  <c r="L396" i="49"/>
  <c r="J396" i="49"/>
  <c r="H396" i="49" s="1"/>
  <c r="L395" i="49"/>
  <c r="J395" i="49"/>
  <c r="H395" i="49"/>
  <c r="L394" i="49"/>
  <c r="J394" i="49"/>
  <c r="H394" i="49" s="1"/>
  <c r="L393" i="49"/>
  <c r="J393" i="49"/>
  <c r="H393" i="49"/>
  <c r="N392" i="49"/>
  <c r="L392" i="49"/>
  <c r="J392" i="49"/>
  <c r="H392" i="49"/>
  <c r="E392" i="49"/>
  <c r="L391" i="49"/>
  <c r="J391" i="49"/>
  <c r="H391" i="49"/>
  <c r="L390" i="49"/>
  <c r="J390" i="49"/>
  <c r="H390" i="49" s="1"/>
  <c r="L389" i="49"/>
  <c r="J389" i="49"/>
  <c r="H389" i="49"/>
  <c r="L388" i="49"/>
  <c r="J388" i="49"/>
  <c r="H388" i="49" s="1"/>
  <c r="N387" i="49"/>
  <c r="L387" i="49"/>
  <c r="J387" i="49"/>
  <c r="H387" i="49" s="1"/>
  <c r="E387" i="49"/>
  <c r="L386" i="49"/>
  <c r="J386" i="49"/>
  <c r="H386" i="49" s="1"/>
  <c r="L385" i="49"/>
  <c r="J385" i="49"/>
  <c r="H385" i="49"/>
  <c r="L384" i="49"/>
  <c r="J384" i="49"/>
  <c r="H384" i="49" s="1"/>
  <c r="L383" i="49"/>
  <c r="J383" i="49"/>
  <c r="H383" i="49"/>
  <c r="N382" i="49"/>
  <c r="L382" i="49"/>
  <c r="J382" i="49"/>
  <c r="H382" i="49"/>
  <c r="E382" i="49"/>
  <c r="L381" i="49"/>
  <c r="J381" i="49"/>
  <c r="H381" i="49"/>
  <c r="L380" i="49"/>
  <c r="J380" i="49"/>
  <c r="H380" i="49" s="1"/>
  <c r="L379" i="49"/>
  <c r="J379" i="49"/>
  <c r="H379" i="49"/>
  <c r="L378" i="49"/>
  <c r="J378" i="49"/>
  <c r="H378" i="49" s="1"/>
  <c r="N377" i="49"/>
  <c r="L377" i="49"/>
  <c r="J377" i="49"/>
  <c r="H377" i="49" s="1"/>
  <c r="E377" i="49"/>
  <c r="L376" i="49"/>
  <c r="J376" i="49"/>
  <c r="H376" i="49" s="1"/>
  <c r="L375" i="49"/>
  <c r="J375" i="49"/>
  <c r="H375" i="49"/>
  <c r="L374" i="49"/>
  <c r="J374" i="49"/>
  <c r="H374" i="49" s="1"/>
  <c r="L373" i="49"/>
  <c r="J373" i="49"/>
  <c r="H373" i="49"/>
  <c r="N372" i="49"/>
  <c r="L372" i="49"/>
  <c r="J372" i="49"/>
  <c r="H372" i="49"/>
  <c r="E372" i="49"/>
  <c r="L371" i="49"/>
  <c r="J371" i="49"/>
  <c r="H371" i="49"/>
  <c r="L370" i="49"/>
  <c r="J370" i="49"/>
  <c r="H370" i="49" s="1"/>
  <c r="L369" i="49"/>
  <c r="J369" i="49"/>
  <c r="H369" i="49"/>
  <c r="L368" i="49"/>
  <c r="J368" i="49"/>
  <c r="H368" i="49" s="1"/>
  <c r="N367" i="49"/>
  <c r="L367" i="49"/>
  <c r="J367" i="49"/>
  <c r="H367" i="49" s="1"/>
  <c r="E367" i="49"/>
  <c r="L366" i="49"/>
  <c r="J366" i="49"/>
  <c r="H366" i="49" s="1"/>
  <c r="L365" i="49"/>
  <c r="J365" i="49"/>
  <c r="H365" i="49"/>
  <c r="L364" i="49"/>
  <c r="J364" i="49"/>
  <c r="H364" i="49" s="1"/>
  <c r="L363" i="49"/>
  <c r="J363" i="49"/>
  <c r="H363" i="49"/>
  <c r="N362" i="49"/>
  <c r="L362" i="49"/>
  <c r="J362" i="49"/>
  <c r="H362" i="49"/>
  <c r="E362" i="49"/>
  <c r="L361" i="49"/>
  <c r="J361" i="49"/>
  <c r="H361" i="49"/>
  <c r="L360" i="49"/>
  <c r="J360" i="49"/>
  <c r="H360" i="49" s="1"/>
  <c r="L359" i="49"/>
  <c r="J359" i="49"/>
  <c r="H359" i="49"/>
  <c r="L358" i="49"/>
  <c r="J358" i="49"/>
  <c r="H358" i="49" s="1"/>
  <c r="N357" i="49"/>
  <c r="L357" i="49"/>
  <c r="J357" i="49"/>
  <c r="H357" i="49" s="1"/>
  <c r="E357" i="49"/>
  <c r="L356" i="49"/>
  <c r="J356" i="49"/>
  <c r="H356" i="49" s="1"/>
  <c r="L355" i="49"/>
  <c r="J355" i="49"/>
  <c r="H355" i="49"/>
  <c r="L354" i="49"/>
  <c r="J354" i="49"/>
  <c r="H354" i="49" s="1"/>
  <c r="L353" i="49"/>
  <c r="J353" i="49"/>
  <c r="H353" i="49"/>
  <c r="N352" i="49"/>
  <c r="L352" i="49"/>
  <c r="J352" i="49"/>
  <c r="H352" i="49"/>
  <c r="E352" i="49"/>
  <c r="L351" i="49"/>
  <c r="J351" i="49"/>
  <c r="H351" i="49"/>
  <c r="L350" i="49"/>
  <c r="J350" i="49"/>
  <c r="H350" i="49" s="1"/>
  <c r="L349" i="49"/>
  <c r="J349" i="49"/>
  <c r="H349" i="49"/>
  <c r="L348" i="49"/>
  <c r="J348" i="49"/>
  <c r="H348" i="49" s="1"/>
  <c r="N347" i="49"/>
  <c r="L347" i="49"/>
  <c r="J347" i="49"/>
  <c r="H347" i="49" s="1"/>
  <c r="E347" i="49"/>
  <c r="L346" i="49"/>
  <c r="J346" i="49"/>
  <c r="H346" i="49" s="1"/>
  <c r="L345" i="49"/>
  <c r="J345" i="49"/>
  <c r="H345" i="49"/>
  <c r="L344" i="49"/>
  <c r="J344" i="49"/>
  <c r="H344" i="49" s="1"/>
  <c r="L343" i="49"/>
  <c r="J343" i="49"/>
  <c r="H343" i="49"/>
  <c r="N342" i="49"/>
  <c r="L342" i="49"/>
  <c r="J342" i="49"/>
  <c r="H342" i="49"/>
  <c r="E342" i="49"/>
  <c r="L341" i="49"/>
  <c r="J341" i="49"/>
  <c r="H341" i="49"/>
  <c r="L340" i="49"/>
  <c r="J340" i="49"/>
  <c r="H340" i="49" s="1"/>
  <c r="L339" i="49"/>
  <c r="J339" i="49"/>
  <c r="H339" i="49"/>
  <c r="L338" i="49"/>
  <c r="J338" i="49"/>
  <c r="H338" i="49" s="1"/>
  <c r="N337" i="49"/>
  <c r="L337" i="49"/>
  <c r="J337" i="49"/>
  <c r="H337" i="49" s="1"/>
  <c r="E337" i="49"/>
  <c r="L336" i="49"/>
  <c r="J336" i="49"/>
  <c r="H336" i="49" s="1"/>
  <c r="L335" i="49"/>
  <c r="J335" i="49"/>
  <c r="H335" i="49"/>
  <c r="L334" i="49"/>
  <c r="J334" i="49"/>
  <c r="H334" i="49" s="1"/>
  <c r="L333" i="49"/>
  <c r="J333" i="49"/>
  <c r="H333" i="49"/>
  <c r="N332" i="49"/>
  <c r="L332" i="49"/>
  <c r="J332" i="49"/>
  <c r="H332" i="49"/>
  <c r="E332" i="49"/>
  <c r="L331" i="49"/>
  <c r="J331" i="49"/>
  <c r="H331" i="49"/>
  <c r="L330" i="49"/>
  <c r="J330" i="49"/>
  <c r="H330" i="49" s="1"/>
  <c r="L329" i="49"/>
  <c r="J329" i="49"/>
  <c r="H329" i="49"/>
  <c r="L328" i="49"/>
  <c r="J328" i="49"/>
  <c r="H328" i="49" s="1"/>
  <c r="N327" i="49"/>
  <c r="L327" i="49"/>
  <c r="J327" i="49"/>
  <c r="H327" i="49" s="1"/>
  <c r="E327" i="49"/>
  <c r="L326" i="49"/>
  <c r="J326" i="49"/>
  <c r="H326" i="49" s="1"/>
  <c r="L325" i="49"/>
  <c r="J325" i="49"/>
  <c r="H325" i="49"/>
  <c r="L324" i="49"/>
  <c r="J324" i="49"/>
  <c r="H324" i="49" s="1"/>
  <c r="L323" i="49"/>
  <c r="J323" i="49"/>
  <c r="H323" i="49"/>
  <c r="N322" i="49"/>
  <c r="L322" i="49"/>
  <c r="J322" i="49"/>
  <c r="H322" i="49"/>
  <c r="E322" i="49"/>
  <c r="L321" i="49"/>
  <c r="J321" i="49"/>
  <c r="H321" i="49"/>
  <c r="L320" i="49"/>
  <c r="J320" i="49"/>
  <c r="H320" i="49" s="1"/>
  <c r="L319" i="49"/>
  <c r="J319" i="49"/>
  <c r="H319" i="49"/>
  <c r="L318" i="49"/>
  <c r="J318" i="49"/>
  <c r="H318" i="49" s="1"/>
  <c r="N317" i="49"/>
  <c r="L317" i="49"/>
  <c r="J317" i="49"/>
  <c r="H317" i="49" s="1"/>
  <c r="E317" i="49"/>
  <c r="L316" i="49"/>
  <c r="J316" i="49"/>
  <c r="H316" i="49" s="1"/>
  <c r="L315" i="49"/>
  <c r="J315" i="49"/>
  <c r="H315" i="49"/>
  <c r="L314" i="49"/>
  <c r="J314" i="49"/>
  <c r="H314" i="49" s="1"/>
  <c r="L313" i="49"/>
  <c r="J313" i="49"/>
  <c r="H313" i="49"/>
  <c r="N312" i="49"/>
  <c r="N412" i="49" s="1"/>
  <c r="L312" i="49"/>
  <c r="J312" i="49"/>
  <c r="H312" i="49"/>
  <c r="E312" i="49"/>
  <c r="E412" i="49" s="1"/>
  <c r="L310" i="49"/>
  <c r="J310" i="49"/>
  <c r="H310" i="49"/>
  <c r="L309" i="49"/>
  <c r="J309" i="49"/>
  <c r="H309" i="49" s="1"/>
  <c r="L308" i="49"/>
  <c r="J308" i="49"/>
  <c r="H308" i="49"/>
  <c r="L307" i="49"/>
  <c r="J307" i="49"/>
  <c r="H307" i="49" s="1"/>
  <c r="L306" i="49"/>
  <c r="J306" i="49"/>
  <c r="H306" i="49"/>
  <c r="N305" i="49"/>
  <c r="L305" i="49"/>
  <c r="J305" i="49"/>
  <c r="H305" i="49"/>
  <c r="E305" i="49"/>
  <c r="L304" i="49"/>
  <c r="J304" i="49"/>
  <c r="H304" i="49"/>
  <c r="L303" i="49"/>
  <c r="J303" i="49"/>
  <c r="H303" i="49" s="1"/>
  <c r="L302" i="49"/>
  <c r="J302" i="49"/>
  <c r="H302" i="49"/>
  <c r="L301" i="49"/>
  <c r="J301" i="49"/>
  <c r="H301" i="49" s="1"/>
  <c r="N300" i="49"/>
  <c r="L300" i="49"/>
  <c r="J300" i="49"/>
  <c r="H300" i="49" s="1"/>
  <c r="E300" i="49"/>
  <c r="L299" i="49"/>
  <c r="J299" i="49"/>
  <c r="H299" i="49" s="1"/>
  <c r="L298" i="49"/>
  <c r="J298" i="49"/>
  <c r="H298" i="49"/>
  <c r="L297" i="49"/>
  <c r="J297" i="49"/>
  <c r="H297" i="49" s="1"/>
  <c r="L296" i="49"/>
  <c r="J296" i="49"/>
  <c r="H296" i="49"/>
  <c r="N295" i="49"/>
  <c r="L295" i="49"/>
  <c r="J295" i="49"/>
  <c r="H295" i="49"/>
  <c r="E295" i="49"/>
  <c r="L294" i="49"/>
  <c r="J294" i="49"/>
  <c r="H294" i="49"/>
  <c r="L293" i="49"/>
  <c r="J293" i="49"/>
  <c r="H293" i="49" s="1"/>
  <c r="L292" i="49"/>
  <c r="J292" i="49"/>
  <c r="H292" i="49"/>
  <c r="L291" i="49"/>
  <c r="J291" i="49"/>
  <c r="H291" i="49" s="1"/>
  <c r="N290" i="49"/>
  <c r="L290" i="49"/>
  <c r="J290" i="49"/>
  <c r="H290" i="49" s="1"/>
  <c r="E290" i="49"/>
  <c r="L289" i="49"/>
  <c r="J289" i="49"/>
  <c r="H289" i="49" s="1"/>
  <c r="L288" i="49"/>
  <c r="J288" i="49"/>
  <c r="H288" i="49"/>
  <c r="L287" i="49"/>
  <c r="J287" i="49"/>
  <c r="H287" i="49" s="1"/>
  <c r="L286" i="49"/>
  <c r="J286" i="49"/>
  <c r="H286" i="49"/>
  <c r="N285" i="49"/>
  <c r="L285" i="49"/>
  <c r="J285" i="49"/>
  <c r="H285" i="49"/>
  <c r="E285" i="49"/>
  <c r="L284" i="49"/>
  <c r="J284" i="49"/>
  <c r="H284" i="49"/>
  <c r="L283" i="49"/>
  <c r="J283" i="49"/>
  <c r="H283" i="49" s="1"/>
  <c r="L282" i="49"/>
  <c r="J282" i="49"/>
  <c r="H282" i="49"/>
  <c r="L281" i="49"/>
  <c r="J281" i="49"/>
  <c r="H281" i="49" s="1"/>
  <c r="N280" i="49"/>
  <c r="L280" i="49"/>
  <c r="J280" i="49"/>
  <c r="H280" i="49" s="1"/>
  <c r="E280" i="49"/>
  <c r="L279" i="49"/>
  <c r="J279" i="49"/>
  <c r="H279" i="49" s="1"/>
  <c r="L278" i="49"/>
  <c r="J278" i="49"/>
  <c r="H278" i="49"/>
  <c r="L277" i="49"/>
  <c r="J277" i="49"/>
  <c r="H277" i="49" s="1"/>
  <c r="L276" i="49"/>
  <c r="J276" i="49"/>
  <c r="H276" i="49"/>
  <c r="N275" i="49"/>
  <c r="L275" i="49"/>
  <c r="J275" i="49"/>
  <c r="H275" i="49"/>
  <c r="E275" i="49"/>
  <c r="L274" i="49"/>
  <c r="J274" i="49"/>
  <c r="H274" i="49"/>
  <c r="L273" i="49"/>
  <c r="J273" i="49"/>
  <c r="H273" i="49" s="1"/>
  <c r="L272" i="49"/>
  <c r="J272" i="49"/>
  <c r="H272" i="49"/>
  <c r="L271" i="49"/>
  <c r="J271" i="49"/>
  <c r="H271" i="49" s="1"/>
  <c r="N270" i="49"/>
  <c r="L270" i="49"/>
  <c r="J270" i="49"/>
  <c r="H270" i="49" s="1"/>
  <c r="E270" i="49"/>
  <c r="L269" i="49"/>
  <c r="J269" i="49"/>
  <c r="H269" i="49" s="1"/>
  <c r="L268" i="49"/>
  <c r="J268" i="49"/>
  <c r="H268" i="49"/>
  <c r="L267" i="49"/>
  <c r="J267" i="49"/>
  <c r="H267" i="49" s="1"/>
  <c r="L266" i="49"/>
  <c r="J266" i="49"/>
  <c r="H266" i="49"/>
  <c r="N265" i="49"/>
  <c r="L265" i="49"/>
  <c r="J265" i="49"/>
  <c r="H265" i="49"/>
  <c r="E265" i="49"/>
  <c r="L264" i="49"/>
  <c r="J264" i="49"/>
  <c r="H264" i="49"/>
  <c r="L263" i="49"/>
  <c r="J263" i="49"/>
  <c r="H263" i="49" s="1"/>
  <c r="L262" i="49"/>
  <c r="J262" i="49"/>
  <c r="H262" i="49"/>
  <c r="L261" i="49"/>
  <c r="J261" i="49"/>
  <c r="H261" i="49" s="1"/>
  <c r="N260" i="49"/>
  <c r="L260" i="49"/>
  <c r="J260" i="49"/>
  <c r="H260" i="49" s="1"/>
  <c r="E260" i="49"/>
  <c r="L259" i="49"/>
  <c r="J259" i="49"/>
  <c r="H259" i="49" s="1"/>
  <c r="L258" i="49"/>
  <c r="J258" i="49"/>
  <c r="H258" i="49"/>
  <c r="L257" i="49"/>
  <c r="J257" i="49"/>
  <c r="H257" i="49" s="1"/>
  <c r="L256" i="49"/>
  <c r="J256" i="49"/>
  <c r="H256" i="49"/>
  <c r="N255" i="49"/>
  <c r="L255" i="49"/>
  <c r="J255" i="49"/>
  <c r="H255" i="49"/>
  <c r="E255" i="49"/>
  <c r="L254" i="49"/>
  <c r="J254" i="49"/>
  <c r="H254" i="49"/>
  <c r="L253" i="49"/>
  <c r="J253" i="49"/>
  <c r="H253" i="49" s="1"/>
  <c r="L252" i="49"/>
  <c r="J252" i="49"/>
  <c r="H252" i="49"/>
  <c r="L251" i="49"/>
  <c r="J251" i="49"/>
  <c r="H251" i="49" s="1"/>
  <c r="N250" i="49"/>
  <c r="L250" i="49"/>
  <c r="J250" i="49"/>
  <c r="H250" i="49" s="1"/>
  <c r="E250" i="49"/>
  <c r="L249" i="49"/>
  <c r="J249" i="49"/>
  <c r="H249" i="49" s="1"/>
  <c r="L248" i="49"/>
  <c r="J248" i="49"/>
  <c r="H248" i="49"/>
  <c r="L247" i="49"/>
  <c r="J247" i="49"/>
  <c r="H247" i="49" s="1"/>
  <c r="L246" i="49"/>
  <c r="J246" i="49"/>
  <c r="H246" i="49"/>
  <c r="N245" i="49"/>
  <c r="L245" i="49"/>
  <c r="J245" i="49"/>
  <c r="H245" i="49"/>
  <c r="E245" i="49"/>
  <c r="L244" i="49"/>
  <c r="J244" i="49"/>
  <c r="H244" i="49"/>
  <c r="L243" i="49"/>
  <c r="J243" i="49"/>
  <c r="H243" i="49" s="1"/>
  <c r="L242" i="49"/>
  <c r="J242" i="49"/>
  <c r="H242" i="49"/>
  <c r="L241" i="49"/>
  <c r="J241" i="49"/>
  <c r="H241" i="49" s="1"/>
  <c r="N240" i="49"/>
  <c r="L240" i="49"/>
  <c r="J240" i="49"/>
  <c r="H240" i="49" s="1"/>
  <c r="E240" i="49"/>
  <c r="L239" i="49"/>
  <c r="J239" i="49"/>
  <c r="H239" i="49" s="1"/>
  <c r="L238" i="49"/>
  <c r="J238" i="49"/>
  <c r="H238" i="49"/>
  <c r="L237" i="49"/>
  <c r="J237" i="49"/>
  <c r="H237" i="49" s="1"/>
  <c r="L236" i="49"/>
  <c r="J236" i="49"/>
  <c r="H236" i="49"/>
  <c r="N235" i="49"/>
  <c r="L235" i="49"/>
  <c r="J235" i="49"/>
  <c r="H235" i="49"/>
  <c r="E235" i="49"/>
  <c r="L234" i="49"/>
  <c r="J234" i="49"/>
  <c r="H234" i="49"/>
  <c r="L233" i="49"/>
  <c r="J233" i="49"/>
  <c r="H233" i="49" s="1"/>
  <c r="L232" i="49"/>
  <c r="J232" i="49"/>
  <c r="H232" i="49"/>
  <c r="L231" i="49"/>
  <c r="J231" i="49"/>
  <c r="H231" i="49" s="1"/>
  <c r="N230" i="49"/>
  <c r="L230" i="49"/>
  <c r="J230" i="49"/>
  <c r="H230" i="49" s="1"/>
  <c r="E230" i="49"/>
  <c r="L229" i="49"/>
  <c r="J229" i="49"/>
  <c r="H229" i="49" s="1"/>
  <c r="L228" i="49"/>
  <c r="J228" i="49"/>
  <c r="H228" i="49"/>
  <c r="L227" i="49"/>
  <c r="J227" i="49"/>
  <c r="H227" i="49" s="1"/>
  <c r="L226" i="49"/>
  <c r="J226" i="49"/>
  <c r="H226" i="49"/>
  <c r="N225" i="49"/>
  <c r="L225" i="49"/>
  <c r="J225" i="49"/>
  <c r="H225" i="49"/>
  <c r="E225" i="49"/>
  <c r="L224" i="49"/>
  <c r="J224" i="49"/>
  <c r="H224" i="49"/>
  <c r="L223" i="49"/>
  <c r="J223" i="49"/>
  <c r="H223" i="49" s="1"/>
  <c r="L222" i="49"/>
  <c r="J222" i="49"/>
  <c r="H222" i="49"/>
  <c r="L221" i="49"/>
  <c r="J221" i="49"/>
  <c r="H221" i="49" s="1"/>
  <c r="N220" i="49"/>
  <c r="L220" i="49"/>
  <c r="J220" i="49"/>
  <c r="H220" i="49" s="1"/>
  <c r="E220" i="49"/>
  <c r="L219" i="49"/>
  <c r="J219" i="49"/>
  <c r="H219" i="49" s="1"/>
  <c r="L218" i="49"/>
  <c r="J218" i="49"/>
  <c r="H218" i="49"/>
  <c r="L217" i="49"/>
  <c r="J217" i="49"/>
  <c r="H217" i="49" s="1"/>
  <c r="L216" i="49"/>
  <c r="J216" i="49"/>
  <c r="H216" i="49"/>
  <c r="N215" i="49"/>
  <c r="L215" i="49"/>
  <c r="J215" i="49"/>
  <c r="H215" i="49"/>
  <c r="E215" i="49"/>
  <c r="L214" i="49"/>
  <c r="J214" i="49"/>
  <c r="H214" i="49"/>
  <c r="L213" i="49"/>
  <c r="J213" i="49"/>
  <c r="H213" i="49" s="1"/>
  <c r="L212" i="49"/>
  <c r="J212" i="49"/>
  <c r="H212" i="49"/>
  <c r="L211" i="49"/>
  <c r="J211" i="49"/>
  <c r="H211" i="49" s="1"/>
  <c r="N210" i="49"/>
  <c r="N310" i="49" s="1"/>
  <c r="L210" i="49"/>
  <c r="J210" i="49"/>
  <c r="H210" i="49" s="1"/>
  <c r="E210" i="49"/>
  <c r="E310" i="49" s="1"/>
  <c r="L208" i="49"/>
  <c r="J208" i="49"/>
  <c r="H208" i="49"/>
  <c r="L207" i="49"/>
  <c r="J207" i="49"/>
  <c r="H207" i="49"/>
  <c r="L206" i="49"/>
  <c r="J206" i="49"/>
  <c r="H206" i="49" s="1"/>
  <c r="L205" i="49"/>
  <c r="J205" i="49"/>
  <c r="H205" i="49"/>
  <c r="L204" i="49"/>
  <c r="J204" i="49"/>
  <c r="H204" i="49" s="1"/>
  <c r="N203" i="49"/>
  <c r="L203" i="49"/>
  <c r="J203" i="49"/>
  <c r="H203" i="49" s="1"/>
  <c r="E203" i="49"/>
  <c r="L202" i="49"/>
  <c r="J202" i="49"/>
  <c r="H202" i="49" s="1"/>
  <c r="L201" i="49"/>
  <c r="J201" i="49"/>
  <c r="H201" i="49"/>
  <c r="L200" i="49"/>
  <c r="J200" i="49"/>
  <c r="H200" i="49" s="1"/>
  <c r="L199" i="49"/>
  <c r="J199" i="49"/>
  <c r="H199" i="49"/>
  <c r="N198" i="49"/>
  <c r="L198" i="49"/>
  <c r="J198" i="49"/>
  <c r="H198" i="49"/>
  <c r="E198" i="49"/>
  <c r="L197" i="49"/>
  <c r="J197" i="49"/>
  <c r="H197" i="49"/>
  <c r="L196" i="49"/>
  <c r="J196" i="49"/>
  <c r="H196" i="49" s="1"/>
  <c r="L195" i="49"/>
  <c r="J195" i="49"/>
  <c r="H195" i="49"/>
  <c r="L194" i="49"/>
  <c r="J194" i="49"/>
  <c r="H194" i="49" s="1"/>
  <c r="N193" i="49"/>
  <c r="L193" i="49"/>
  <c r="J193" i="49"/>
  <c r="H193" i="49" s="1"/>
  <c r="E193" i="49"/>
  <c r="L192" i="49"/>
  <c r="J192" i="49"/>
  <c r="H192" i="49" s="1"/>
  <c r="L191" i="49"/>
  <c r="J191" i="49"/>
  <c r="H191" i="49"/>
  <c r="L190" i="49"/>
  <c r="J190" i="49"/>
  <c r="H190" i="49" s="1"/>
  <c r="L189" i="49"/>
  <c r="J189" i="49"/>
  <c r="H189" i="49"/>
  <c r="N188" i="49"/>
  <c r="L188" i="49"/>
  <c r="J188" i="49"/>
  <c r="H188" i="49"/>
  <c r="E188" i="49"/>
  <c r="L187" i="49"/>
  <c r="J187" i="49"/>
  <c r="H187" i="49"/>
  <c r="L186" i="49"/>
  <c r="J186" i="49"/>
  <c r="H186" i="49" s="1"/>
  <c r="L185" i="49"/>
  <c r="J185" i="49"/>
  <c r="H185" i="49"/>
  <c r="L184" i="49"/>
  <c r="J184" i="49"/>
  <c r="H184" i="49" s="1"/>
  <c r="N183" i="49"/>
  <c r="L183" i="49"/>
  <c r="J183" i="49"/>
  <c r="H183" i="49" s="1"/>
  <c r="E183" i="49"/>
  <c r="L182" i="49"/>
  <c r="J182" i="49"/>
  <c r="H182" i="49" s="1"/>
  <c r="L181" i="49"/>
  <c r="J181" i="49"/>
  <c r="H181" i="49"/>
  <c r="L180" i="49"/>
  <c r="J180" i="49"/>
  <c r="H180" i="49" s="1"/>
  <c r="L179" i="49"/>
  <c r="J179" i="49"/>
  <c r="H179" i="49"/>
  <c r="N178" i="49"/>
  <c r="L178" i="49"/>
  <c r="J178" i="49"/>
  <c r="H178" i="49"/>
  <c r="E178" i="49"/>
  <c r="L177" i="49"/>
  <c r="J177" i="49"/>
  <c r="H177" i="49"/>
  <c r="L176" i="49"/>
  <c r="J176" i="49"/>
  <c r="H176" i="49" s="1"/>
  <c r="L175" i="49"/>
  <c r="J175" i="49"/>
  <c r="H175" i="49"/>
  <c r="L174" i="49"/>
  <c r="J174" i="49"/>
  <c r="H174" i="49" s="1"/>
  <c r="N173" i="49"/>
  <c r="L173" i="49"/>
  <c r="J173" i="49"/>
  <c r="H173" i="49" s="1"/>
  <c r="E173" i="49"/>
  <c r="L172" i="49"/>
  <c r="J172" i="49"/>
  <c r="H172" i="49" s="1"/>
  <c r="L171" i="49"/>
  <c r="J171" i="49"/>
  <c r="H171" i="49"/>
  <c r="L170" i="49"/>
  <c r="J170" i="49"/>
  <c r="H170" i="49" s="1"/>
  <c r="L169" i="49"/>
  <c r="J169" i="49"/>
  <c r="H169" i="49"/>
  <c r="N168" i="49"/>
  <c r="L168" i="49"/>
  <c r="J168" i="49"/>
  <c r="H168" i="49"/>
  <c r="E168" i="49"/>
  <c r="L167" i="49"/>
  <c r="J167" i="49"/>
  <c r="H167" i="49"/>
  <c r="L166" i="49"/>
  <c r="J166" i="49"/>
  <c r="H166" i="49" s="1"/>
  <c r="L165" i="49"/>
  <c r="J165" i="49"/>
  <c r="H165" i="49"/>
  <c r="L164" i="49"/>
  <c r="J164" i="49"/>
  <c r="H164" i="49" s="1"/>
  <c r="N163" i="49"/>
  <c r="L163" i="49"/>
  <c r="J163" i="49"/>
  <c r="H163" i="49" s="1"/>
  <c r="E163" i="49"/>
  <c r="L162" i="49"/>
  <c r="J162" i="49"/>
  <c r="H162" i="49" s="1"/>
  <c r="L161" i="49"/>
  <c r="J161" i="49"/>
  <c r="H161" i="49"/>
  <c r="L160" i="49"/>
  <c r="J160" i="49"/>
  <c r="H160" i="49" s="1"/>
  <c r="L159" i="49"/>
  <c r="J159" i="49"/>
  <c r="H159" i="49"/>
  <c r="N158" i="49"/>
  <c r="L158" i="49"/>
  <c r="J158" i="49"/>
  <c r="H158" i="49"/>
  <c r="E158" i="49"/>
  <c r="L157" i="49"/>
  <c r="J157" i="49"/>
  <c r="H157" i="49"/>
  <c r="L156" i="49"/>
  <c r="J156" i="49"/>
  <c r="H156" i="49" s="1"/>
  <c r="L155" i="49"/>
  <c r="J155" i="49"/>
  <c r="H155" i="49"/>
  <c r="L154" i="49"/>
  <c r="J154" i="49"/>
  <c r="H154" i="49" s="1"/>
  <c r="N153" i="49"/>
  <c r="L153" i="49"/>
  <c r="J153" i="49"/>
  <c r="H153" i="49" s="1"/>
  <c r="E153" i="49"/>
  <c r="L152" i="49"/>
  <c r="J152" i="49"/>
  <c r="H152" i="49" s="1"/>
  <c r="L151" i="49"/>
  <c r="J151" i="49"/>
  <c r="H151" i="49"/>
  <c r="L150" i="49"/>
  <c r="J150" i="49"/>
  <c r="H150" i="49" s="1"/>
  <c r="L149" i="49"/>
  <c r="J149" i="49"/>
  <c r="H149" i="49"/>
  <c r="N148" i="49"/>
  <c r="L148" i="49"/>
  <c r="J148" i="49"/>
  <c r="H148" i="49"/>
  <c r="E148" i="49"/>
  <c r="L147" i="49"/>
  <c r="J147" i="49"/>
  <c r="H147" i="49"/>
  <c r="L146" i="49"/>
  <c r="J146" i="49"/>
  <c r="H146" i="49" s="1"/>
  <c r="L145" i="49"/>
  <c r="J145" i="49"/>
  <c r="H145" i="49"/>
  <c r="L144" i="49"/>
  <c r="J144" i="49"/>
  <c r="H144" i="49" s="1"/>
  <c r="N143" i="49"/>
  <c r="L143" i="49"/>
  <c r="J143" i="49"/>
  <c r="H143" i="49" s="1"/>
  <c r="E143" i="49"/>
  <c r="L142" i="49"/>
  <c r="J142" i="49"/>
  <c r="H142" i="49" s="1"/>
  <c r="L141" i="49"/>
  <c r="J141" i="49"/>
  <c r="H141" i="49"/>
  <c r="L140" i="49"/>
  <c r="J140" i="49"/>
  <c r="H140" i="49" s="1"/>
  <c r="L139" i="49"/>
  <c r="J139" i="49"/>
  <c r="H139" i="49"/>
  <c r="N138" i="49"/>
  <c r="L138" i="49"/>
  <c r="J138" i="49"/>
  <c r="H138" i="49"/>
  <c r="E138" i="49"/>
  <c r="L137" i="49"/>
  <c r="J137" i="49"/>
  <c r="H137" i="49"/>
  <c r="L136" i="49"/>
  <c r="J136" i="49"/>
  <c r="H136" i="49" s="1"/>
  <c r="L135" i="49"/>
  <c r="J135" i="49"/>
  <c r="H135" i="49"/>
  <c r="L134" i="49"/>
  <c r="J134" i="49"/>
  <c r="H134" i="49" s="1"/>
  <c r="N133" i="49"/>
  <c r="L133" i="49"/>
  <c r="J133" i="49"/>
  <c r="H133" i="49" s="1"/>
  <c r="E133" i="49"/>
  <c r="L132" i="49"/>
  <c r="J132" i="49"/>
  <c r="H132" i="49" s="1"/>
  <c r="L131" i="49"/>
  <c r="J131" i="49"/>
  <c r="H131" i="49"/>
  <c r="L130" i="49"/>
  <c r="J130" i="49"/>
  <c r="H130" i="49" s="1"/>
  <c r="L129" i="49"/>
  <c r="J129" i="49"/>
  <c r="H129" i="49"/>
  <c r="N128" i="49"/>
  <c r="L128" i="49"/>
  <c r="J128" i="49"/>
  <c r="H128" i="49"/>
  <c r="E128" i="49"/>
  <c r="L127" i="49"/>
  <c r="J127" i="49"/>
  <c r="H127" i="49"/>
  <c r="L126" i="49"/>
  <c r="J126" i="49"/>
  <c r="H126" i="49" s="1"/>
  <c r="L125" i="49"/>
  <c r="J125" i="49"/>
  <c r="H125" i="49"/>
  <c r="L124" i="49"/>
  <c r="J124" i="49"/>
  <c r="H124" i="49" s="1"/>
  <c r="N123" i="49"/>
  <c r="L123" i="49"/>
  <c r="J123" i="49"/>
  <c r="H123" i="49" s="1"/>
  <c r="E123" i="49"/>
  <c r="L122" i="49"/>
  <c r="J122" i="49"/>
  <c r="H122" i="49" s="1"/>
  <c r="L121" i="49"/>
  <c r="J121" i="49"/>
  <c r="H121" i="49"/>
  <c r="L120" i="49"/>
  <c r="J120" i="49"/>
  <c r="H120" i="49" s="1"/>
  <c r="L119" i="49"/>
  <c r="J119" i="49"/>
  <c r="H119" i="49"/>
  <c r="N118" i="49"/>
  <c r="L118" i="49"/>
  <c r="J118" i="49"/>
  <c r="H118" i="49"/>
  <c r="E118" i="49"/>
  <c r="L117" i="49"/>
  <c r="J117" i="49"/>
  <c r="H117" i="49"/>
  <c r="L116" i="49"/>
  <c r="J116" i="49"/>
  <c r="H116" i="49" s="1"/>
  <c r="L115" i="49"/>
  <c r="J115" i="49"/>
  <c r="H115" i="49"/>
  <c r="L114" i="49"/>
  <c r="J114" i="49"/>
  <c r="H114" i="49" s="1"/>
  <c r="N113" i="49"/>
  <c r="L113" i="49"/>
  <c r="J113" i="49"/>
  <c r="H113" i="49" s="1"/>
  <c r="E113" i="49"/>
  <c r="L112" i="49"/>
  <c r="J112" i="49"/>
  <c r="H112" i="49" s="1"/>
  <c r="L111" i="49"/>
  <c r="J111" i="49"/>
  <c r="H111" i="49"/>
  <c r="L110" i="49"/>
  <c r="J110" i="49"/>
  <c r="H110" i="49" s="1"/>
  <c r="L109" i="49"/>
  <c r="J109" i="49"/>
  <c r="H109" i="49"/>
  <c r="N108" i="49"/>
  <c r="L108" i="49"/>
  <c r="J108" i="49"/>
  <c r="H108" i="49"/>
  <c r="E108" i="49"/>
  <c r="L106" i="49"/>
  <c r="J106" i="49"/>
  <c r="H106" i="49"/>
  <c r="L105" i="49"/>
  <c r="J105" i="49"/>
  <c r="H105" i="49" s="1"/>
  <c r="L104" i="49"/>
  <c r="J104" i="49"/>
  <c r="H104" i="49"/>
  <c r="L103" i="49"/>
  <c r="J103" i="49"/>
  <c r="H103" i="49" s="1"/>
  <c r="L102" i="49"/>
  <c r="J102" i="49"/>
  <c r="H102" i="49"/>
  <c r="N101" i="49"/>
  <c r="L101" i="49"/>
  <c r="J101" i="49"/>
  <c r="H101" i="49"/>
  <c r="E101" i="49"/>
  <c r="L100" i="49"/>
  <c r="J100" i="49"/>
  <c r="H100" i="49"/>
  <c r="L99" i="49"/>
  <c r="J99" i="49"/>
  <c r="H99" i="49" s="1"/>
  <c r="L98" i="49"/>
  <c r="J98" i="49"/>
  <c r="H98" i="49"/>
  <c r="L97" i="49"/>
  <c r="J97" i="49"/>
  <c r="H97" i="49" s="1"/>
  <c r="N96" i="49"/>
  <c r="L96" i="49"/>
  <c r="J96" i="49"/>
  <c r="H96" i="49" s="1"/>
  <c r="E96" i="49"/>
  <c r="L95" i="49"/>
  <c r="J95" i="49"/>
  <c r="H95" i="49" s="1"/>
  <c r="L94" i="49"/>
  <c r="J94" i="49"/>
  <c r="H94" i="49"/>
  <c r="L93" i="49"/>
  <c r="J93" i="49"/>
  <c r="H93" i="49" s="1"/>
  <c r="L92" i="49"/>
  <c r="J92" i="49"/>
  <c r="H92" i="49"/>
  <c r="N91" i="49"/>
  <c r="L91" i="49"/>
  <c r="J91" i="49"/>
  <c r="H91" i="49"/>
  <c r="E91" i="49"/>
  <c r="L90" i="49"/>
  <c r="J90" i="49"/>
  <c r="H90" i="49"/>
  <c r="L89" i="49"/>
  <c r="J89" i="49"/>
  <c r="H89" i="49" s="1"/>
  <c r="L88" i="49"/>
  <c r="J88" i="49"/>
  <c r="H88" i="49"/>
  <c r="L87" i="49"/>
  <c r="J87" i="49"/>
  <c r="H87" i="49" s="1"/>
  <c r="N86" i="49"/>
  <c r="L86" i="49"/>
  <c r="J86" i="49"/>
  <c r="H86" i="49" s="1"/>
  <c r="E86" i="49"/>
  <c r="L85" i="49"/>
  <c r="J85" i="49"/>
  <c r="H85" i="49" s="1"/>
  <c r="L84" i="49"/>
  <c r="J84" i="49"/>
  <c r="H84" i="49"/>
  <c r="L83" i="49"/>
  <c r="J83" i="49"/>
  <c r="H83" i="49" s="1"/>
  <c r="L82" i="49"/>
  <c r="J82" i="49"/>
  <c r="H82" i="49"/>
  <c r="N81" i="49"/>
  <c r="L81" i="49"/>
  <c r="J81" i="49"/>
  <c r="H81" i="49"/>
  <c r="E81" i="49"/>
  <c r="L80" i="49"/>
  <c r="J80" i="49"/>
  <c r="H80" i="49"/>
  <c r="L79" i="49"/>
  <c r="J79" i="49"/>
  <c r="H79" i="49" s="1"/>
  <c r="L78" i="49"/>
  <c r="J78" i="49"/>
  <c r="H78" i="49"/>
  <c r="L77" i="49"/>
  <c r="J77" i="49"/>
  <c r="H77" i="49" s="1"/>
  <c r="N76" i="49"/>
  <c r="L76" i="49"/>
  <c r="J76" i="49"/>
  <c r="H76" i="49" s="1"/>
  <c r="E76" i="49"/>
  <c r="L75" i="49"/>
  <c r="J75" i="49"/>
  <c r="H75" i="49" s="1"/>
  <c r="L74" i="49"/>
  <c r="J74" i="49"/>
  <c r="H74" i="49"/>
  <c r="L73" i="49"/>
  <c r="J73" i="49"/>
  <c r="H73" i="49" s="1"/>
  <c r="L72" i="49"/>
  <c r="J72" i="49"/>
  <c r="H72" i="49"/>
  <c r="N71" i="49"/>
  <c r="L71" i="49"/>
  <c r="J71" i="49"/>
  <c r="H71" i="49"/>
  <c r="E71" i="49"/>
  <c r="L70" i="49"/>
  <c r="J70" i="49"/>
  <c r="H70" i="49"/>
  <c r="L69" i="49"/>
  <c r="J69" i="49"/>
  <c r="H69" i="49" s="1"/>
  <c r="L68" i="49"/>
  <c r="J68" i="49"/>
  <c r="H68" i="49"/>
  <c r="L67" i="49"/>
  <c r="J67" i="49"/>
  <c r="H67" i="49" s="1"/>
  <c r="N66" i="49"/>
  <c r="L66" i="49"/>
  <c r="J66" i="49"/>
  <c r="H66" i="49" s="1"/>
  <c r="E66" i="49"/>
  <c r="L65" i="49"/>
  <c r="J65" i="49"/>
  <c r="H65" i="49" s="1"/>
  <c r="L64" i="49"/>
  <c r="J64" i="49"/>
  <c r="H64" i="49"/>
  <c r="L63" i="49"/>
  <c r="J63" i="49"/>
  <c r="H63" i="49" s="1"/>
  <c r="L62" i="49"/>
  <c r="J62" i="49"/>
  <c r="H62" i="49"/>
  <c r="N61" i="49"/>
  <c r="L61" i="49"/>
  <c r="J61" i="49"/>
  <c r="H61" i="49"/>
  <c r="E61" i="49"/>
  <c r="L60" i="49"/>
  <c r="J60" i="49"/>
  <c r="H60" i="49"/>
  <c r="L59" i="49"/>
  <c r="J59" i="49"/>
  <c r="H59" i="49" s="1"/>
  <c r="L58" i="49"/>
  <c r="J58" i="49"/>
  <c r="H58" i="49"/>
  <c r="L57" i="49"/>
  <c r="J57" i="49"/>
  <c r="H57" i="49" s="1"/>
  <c r="N56" i="49"/>
  <c r="L56" i="49"/>
  <c r="J56" i="49"/>
  <c r="H56" i="49" s="1"/>
  <c r="E56" i="49"/>
  <c r="L55" i="49"/>
  <c r="J55" i="49"/>
  <c r="H55" i="49" s="1"/>
  <c r="L54" i="49"/>
  <c r="J54" i="49"/>
  <c r="H54" i="49"/>
  <c r="L53" i="49"/>
  <c r="J53" i="49"/>
  <c r="H53" i="49" s="1"/>
  <c r="L52" i="49"/>
  <c r="J52" i="49"/>
  <c r="H52" i="49"/>
  <c r="N51" i="49"/>
  <c r="L51" i="49"/>
  <c r="J51" i="49"/>
  <c r="H51" i="49"/>
  <c r="E51" i="49"/>
  <c r="L50" i="49"/>
  <c r="J50" i="49"/>
  <c r="H50" i="49"/>
  <c r="L49" i="49"/>
  <c r="J49" i="49"/>
  <c r="H49" i="49" s="1"/>
  <c r="L48" i="49"/>
  <c r="J48" i="49"/>
  <c r="H48" i="49"/>
  <c r="L47" i="49"/>
  <c r="J47" i="49"/>
  <c r="H47" i="49" s="1"/>
  <c r="N46" i="49"/>
  <c r="L46" i="49"/>
  <c r="J46" i="49"/>
  <c r="H46" i="49" s="1"/>
  <c r="E46" i="49"/>
  <c r="L45" i="49"/>
  <c r="J45" i="49"/>
  <c r="H45" i="49" s="1"/>
  <c r="L44" i="49"/>
  <c r="J44" i="49"/>
  <c r="H44" i="49"/>
  <c r="L43" i="49"/>
  <c r="J43" i="49"/>
  <c r="H43" i="49" s="1"/>
  <c r="L42" i="49"/>
  <c r="J42" i="49"/>
  <c r="H42" i="49"/>
  <c r="N41" i="49"/>
  <c r="L41" i="49"/>
  <c r="J41" i="49"/>
  <c r="H41" i="49"/>
  <c r="E41" i="49"/>
  <c r="L40" i="49"/>
  <c r="J40" i="49"/>
  <c r="H40" i="49"/>
  <c r="L39" i="49"/>
  <c r="J39" i="49"/>
  <c r="H39" i="49" s="1"/>
  <c r="L38" i="49"/>
  <c r="J38" i="49"/>
  <c r="H38" i="49"/>
  <c r="L37" i="49"/>
  <c r="J37" i="49"/>
  <c r="H37" i="49" s="1"/>
  <c r="N36" i="49"/>
  <c r="L36" i="49"/>
  <c r="J36" i="49"/>
  <c r="H36" i="49" s="1"/>
  <c r="E36" i="49"/>
  <c r="L35" i="49"/>
  <c r="J35" i="49"/>
  <c r="H35" i="49" s="1"/>
  <c r="L34" i="49"/>
  <c r="J34" i="49"/>
  <c r="H34" i="49"/>
  <c r="L33" i="49"/>
  <c r="J33" i="49"/>
  <c r="H33" i="49" s="1"/>
  <c r="L32" i="49"/>
  <c r="J32" i="49"/>
  <c r="H32" i="49"/>
  <c r="N31" i="49"/>
  <c r="L31" i="49"/>
  <c r="J31" i="49"/>
  <c r="H31" i="49"/>
  <c r="E31" i="49"/>
  <c r="L30" i="49"/>
  <c r="J30" i="49"/>
  <c r="H30" i="49"/>
  <c r="L29" i="49"/>
  <c r="J29" i="49"/>
  <c r="H29" i="49" s="1"/>
  <c r="L28" i="49"/>
  <c r="J28" i="49"/>
  <c r="H28" i="49"/>
  <c r="L27" i="49"/>
  <c r="J27" i="49"/>
  <c r="H27" i="49" s="1"/>
  <c r="N26" i="49"/>
  <c r="L26" i="49"/>
  <c r="J26" i="49"/>
  <c r="H26" i="49" s="1"/>
  <c r="E26" i="49"/>
  <c r="L25" i="49"/>
  <c r="J25" i="49"/>
  <c r="H25" i="49" s="1"/>
  <c r="L24" i="49"/>
  <c r="J24" i="49"/>
  <c r="H24" i="49"/>
  <c r="L23" i="49"/>
  <c r="J23" i="49"/>
  <c r="H23" i="49" s="1"/>
  <c r="L22" i="49"/>
  <c r="J22" i="49"/>
  <c r="H22" i="49"/>
  <c r="N21" i="49"/>
  <c r="L21" i="49"/>
  <c r="J21" i="49"/>
  <c r="H21" i="49"/>
  <c r="E21" i="49"/>
  <c r="L20" i="49"/>
  <c r="J20" i="49"/>
  <c r="H20" i="49"/>
  <c r="L19" i="49"/>
  <c r="J19" i="49"/>
  <c r="H19" i="49" s="1"/>
  <c r="L18" i="49"/>
  <c r="J18" i="49"/>
  <c r="H18" i="49"/>
  <c r="L17" i="49"/>
  <c r="J17" i="49"/>
  <c r="H17" i="49" s="1"/>
  <c r="N16" i="49"/>
  <c r="N106" i="49" s="1"/>
  <c r="L16" i="49"/>
  <c r="J16" i="49"/>
  <c r="H16" i="49" s="1"/>
  <c r="E16" i="49"/>
  <c r="L15" i="49"/>
  <c r="J15" i="49"/>
  <c r="H15" i="49" s="1"/>
  <c r="L14" i="49"/>
  <c r="J14" i="49"/>
  <c r="H14" i="49"/>
  <c r="L13" i="49"/>
  <c r="J13" i="49"/>
  <c r="H13" i="49" s="1"/>
  <c r="L12" i="49"/>
  <c r="J12" i="49"/>
  <c r="H12" i="49"/>
  <c r="N11" i="49"/>
  <c r="L11" i="49"/>
  <c r="J11" i="49"/>
  <c r="H11" i="49"/>
  <c r="E11" i="49"/>
  <c r="L10" i="49"/>
  <c r="J10" i="49"/>
  <c r="H10" i="49"/>
  <c r="L9" i="49"/>
  <c r="J9" i="49"/>
  <c r="H9" i="49" s="1"/>
  <c r="L8" i="49"/>
  <c r="J8" i="49"/>
  <c r="H8" i="49"/>
  <c r="L7" i="49"/>
  <c r="J7" i="49"/>
  <c r="H7" i="49" s="1"/>
  <c r="N6" i="49"/>
  <c r="L6" i="49"/>
  <c r="J6" i="49"/>
  <c r="H6" i="49" s="1"/>
  <c r="E6" i="49"/>
  <c r="E106" i="49" s="1"/>
  <c r="L412" i="48"/>
  <c r="J412" i="48"/>
  <c r="H412" i="48"/>
  <c r="L411" i="48"/>
  <c r="J411" i="48"/>
  <c r="H411" i="48"/>
  <c r="L410" i="48"/>
  <c r="J410" i="48"/>
  <c r="H410" i="48" s="1"/>
  <c r="L409" i="48"/>
  <c r="J409" i="48"/>
  <c r="H409" i="48"/>
  <c r="L408" i="48"/>
  <c r="J408" i="48"/>
  <c r="H408" i="48" s="1"/>
  <c r="N407" i="48"/>
  <c r="L407" i="48"/>
  <c r="J407" i="48"/>
  <c r="H407" i="48" s="1"/>
  <c r="E407" i="48"/>
  <c r="L406" i="48"/>
  <c r="J406" i="48"/>
  <c r="H406" i="48" s="1"/>
  <c r="L405" i="48"/>
  <c r="J405" i="48"/>
  <c r="H405" i="48"/>
  <c r="L404" i="48"/>
  <c r="J404" i="48"/>
  <c r="H404" i="48" s="1"/>
  <c r="L403" i="48"/>
  <c r="J403" i="48"/>
  <c r="H403" i="48"/>
  <c r="N402" i="48"/>
  <c r="L402" i="48"/>
  <c r="J402" i="48"/>
  <c r="H402" i="48"/>
  <c r="E402" i="48"/>
  <c r="L401" i="48"/>
  <c r="J401" i="48"/>
  <c r="H401" i="48"/>
  <c r="L400" i="48"/>
  <c r="J400" i="48"/>
  <c r="H400" i="48" s="1"/>
  <c r="L399" i="48"/>
  <c r="J399" i="48"/>
  <c r="H399" i="48"/>
  <c r="L398" i="48"/>
  <c r="J398" i="48"/>
  <c r="H398" i="48" s="1"/>
  <c r="N397" i="48"/>
  <c r="L397" i="48"/>
  <c r="J397" i="48"/>
  <c r="H397" i="48" s="1"/>
  <c r="E397" i="48"/>
  <c r="L396" i="48"/>
  <c r="J396" i="48"/>
  <c r="H396" i="48" s="1"/>
  <c r="L395" i="48"/>
  <c r="J395" i="48"/>
  <c r="H395" i="48"/>
  <c r="L394" i="48"/>
  <c r="J394" i="48"/>
  <c r="H394" i="48" s="1"/>
  <c r="L393" i="48"/>
  <c r="J393" i="48"/>
  <c r="H393" i="48"/>
  <c r="N392" i="48"/>
  <c r="L392" i="48"/>
  <c r="J392" i="48"/>
  <c r="H392" i="48"/>
  <c r="E392" i="48"/>
  <c r="L391" i="48"/>
  <c r="J391" i="48"/>
  <c r="H391" i="48"/>
  <c r="L390" i="48"/>
  <c r="J390" i="48"/>
  <c r="H390" i="48" s="1"/>
  <c r="L389" i="48"/>
  <c r="J389" i="48"/>
  <c r="H389" i="48"/>
  <c r="L388" i="48"/>
  <c r="J388" i="48"/>
  <c r="H388" i="48" s="1"/>
  <c r="N387" i="48"/>
  <c r="L387" i="48"/>
  <c r="J387" i="48"/>
  <c r="H387" i="48" s="1"/>
  <c r="E387" i="48"/>
  <c r="L386" i="48"/>
  <c r="J386" i="48"/>
  <c r="H386" i="48" s="1"/>
  <c r="L385" i="48"/>
  <c r="J385" i="48"/>
  <c r="H385" i="48"/>
  <c r="L384" i="48"/>
  <c r="J384" i="48"/>
  <c r="H384" i="48" s="1"/>
  <c r="L383" i="48"/>
  <c r="J383" i="48"/>
  <c r="H383" i="48"/>
  <c r="N382" i="48"/>
  <c r="L382" i="48"/>
  <c r="J382" i="48"/>
  <c r="H382" i="48"/>
  <c r="E382" i="48"/>
  <c r="L381" i="48"/>
  <c r="J381" i="48"/>
  <c r="H381" i="48"/>
  <c r="L380" i="48"/>
  <c r="J380" i="48"/>
  <c r="H380" i="48" s="1"/>
  <c r="L379" i="48"/>
  <c r="J379" i="48"/>
  <c r="H379" i="48"/>
  <c r="L378" i="48"/>
  <c r="J378" i="48"/>
  <c r="H378" i="48" s="1"/>
  <c r="N377" i="48"/>
  <c r="L377" i="48"/>
  <c r="J377" i="48"/>
  <c r="H377" i="48" s="1"/>
  <c r="E377" i="48"/>
  <c r="L376" i="48"/>
  <c r="J376" i="48"/>
  <c r="H376" i="48" s="1"/>
  <c r="L375" i="48"/>
  <c r="J375" i="48"/>
  <c r="H375" i="48"/>
  <c r="L374" i="48"/>
  <c r="J374" i="48"/>
  <c r="H374" i="48" s="1"/>
  <c r="L373" i="48"/>
  <c r="J373" i="48"/>
  <c r="H373" i="48"/>
  <c r="N372" i="48"/>
  <c r="L372" i="48"/>
  <c r="J372" i="48"/>
  <c r="H372" i="48"/>
  <c r="E372" i="48"/>
  <c r="L371" i="48"/>
  <c r="J371" i="48"/>
  <c r="H371" i="48"/>
  <c r="L370" i="48"/>
  <c r="J370" i="48"/>
  <c r="H370" i="48" s="1"/>
  <c r="L369" i="48"/>
  <c r="J369" i="48"/>
  <c r="H369" i="48"/>
  <c r="L368" i="48"/>
  <c r="J368" i="48"/>
  <c r="H368" i="48" s="1"/>
  <c r="N367" i="48"/>
  <c r="L367" i="48"/>
  <c r="J367" i="48"/>
  <c r="H367" i="48" s="1"/>
  <c r="E367" i="48"/>
  <c r="L366" i="48"/>
  <c r="J366" i="48"/>
  <c r="H366" i="48" s="1"/>
  <c r="L365" i="48"/>
  <c r="J365" i="48"/>
  <c r="H365" i="48"/>
  <c r="L364" i="48"/>
  <c r="J364" i="48"/>
  <c r="H364" i="48" s="1"/>
  <c r="L363" i="48"/>
  <c r="J363" i="48"/>
  <c r="H363" i="48"/>
  <c r="N362" i="48"/>
  <c r="L362" i="48"/>
  <c r="J362" i="48"/>
  <c r="H362" i="48"/>
  <c r="E362" i="48"/>
  <c r="L361" i="48"/>
  <c r="J361" i="48"/>
  <c r="H361" i="48"/>
  <c r="L360" i="48"/>
  <c r="J360" i="48"/>
  <c r="H360" i="48" s="1"/>
  <c r="L359" i="48"/>
  <c r="J359" i="48"/>
  <c r="H359" i="48"/>
  <c r="L358" i="48"/>
  <c r="J358" i="48"/>
  <c r="H358" i="48" s="1"/>
  <c r="N357" i="48"/>
  <c r="L357" i="48"/>
  <c r="J357" i="48"/>
  <c r="H357" i="48" s="1"/>
  <c r="E357" i="48"/>
  <c r="L356" i="48"/>
  <c r="J356" i="48"/>
  <c r="H356" i="48" s="1"/>
  <c r="L355" i="48"/>
  <c r="J355" i="48"/>
  <c r="H355" i="48"/>
  <c r="L354" i="48"/>
  <c r="J354" i="48"/>
  <c r="H354" i="48" s="1"/>
  <c r="L353" i="48"/>
  <c r="J353" i="48"/>
  <c r="H353" i="48"/>
  <c r="N352" i="48"/>
  <c r="L352" i="48"/>
  <c r="J352" i="48"/>
  <c r="H352" i="48"/>
  <c r="E352" i="48"/>
  <c r="L351" i="48"/>
  <c r="J351" i="48"/>
  <c r="H351" i="48"/>
  <c r="L350" i="48"/>
  <c r="J350" i="48"/>
  <c r="H350" i="48" s="1"/>
  <c r="L349" i="48"/>
  <c r="J349" i="48"/>
  <c r="H349" i="48"/>
  <c r="L348" i="48"/>
  <c r="J348" i="48"/>
  <c r="H348" i="48" s="1"/>
  <c r="N347" i="48"/>
  <c r="L347" i="48"/>
  <c r="J347" i="48"/>
  <c r="H347" i="48" s="1"/>
  <c r="E347" i="48"/>
  <c r="L346" i="48"/>
  <c r="J346" i="48"/>
  <c r="H346" i="48" s="1"/>
  <c r="L345" i="48"/>
  <c r="J345" i="48"/>
  <c r="H345" i="48"/>
  <c r="L344" i="48"/>
  <c r="J344" i="48"/>
  <c r="H344" i="48" s="1"/>
  <c r="L343" i="48"/>
  <c r="J343" i="48"/>
  <c r="H343" i="48"/>
  <c r="N342" i="48"/>
  <c r="L342" i="48"/>
  <c r="J342" i="48"/>
  <c r="H342" i="48"/>
  <c r="E342" i="48"/>
  <c r="L341" i="48"/>
  <c r="J341" i="48"/>
  <c r="H341" i="48"/>
  <c r="L340" i="48"/>
  <c r="J340" i="48"/>
  <c r="H340" i="48" s="1"/>
  <c r="L339" i="48"/>
  <c r="J339" i="48"/>
  <c r="H339" i="48"/>
  <c r="L338" i="48"/>
  <c r="J338" i="48"/>
  <c r="H338" i="48" s="1"/>
  <c r="N337" i="48"/>
  <c r="L337" i="48"/>
  <c r="J337" i="48"/>
  <c r="H337" i="48" s="1"/>
  <c r="E337" i="48"/>
  <c r="L336" i="48"/>
  <c r="J336" i="48"/>
  <c r="H336" i="48" s="1"/>
  <c r="L335" i="48"/>
  <c r="J335" i="48"/>
  <c r="H335" i="48"/>
  <c r="L334" i="48"/>
  <c r="J334" i="48"/>
  <c r="H334" i="48" s="1"/>
  <c r="L333" i="48"/>
  <c r="J333" i="48"/>
  <c r="H333" i="48"/>
  <c r="N332" i="48"/>
  <c r="L332" i="48"/>
  <c r="J332" i="48"/>
  <c r="H332" i="48"/>
  <c r="E332" i="48"/>
  <c r="L331" i="48"/>
  <c r="J331" i="48"/>
  <c r="H331" i="48"/>
  <c r="L330" i="48"/>
  <c r="J330" i="48"/>
  <c r="H330" i="48" s="1"/>
  <c r="L329" i="48"/>
  <c r="J329" i="48"/>
  <c r="H329" i="48"/>
  <c r="L328" i="48"/>
  <c r="J328" i="48"/>
  <c r="H328" i="48" s="1"/>
  <c r="N327" i="48"/>
  <c r="L327" i="48"/>
  <c r="J327" i="48"/>
  <c r="H327" i="48" s="1"/>
  <c r="E327" i="48"/>
  <c r="L326" i="48"/>
  <c r="J326" i="48"/>
  <c r="H326" i="48" s="1"/>
  <c r="L325" i="48"/>
  <c r="J325" i="48"/>
  <c r="H325" i="48"/>
  <c r="L324" i="48"/>
  <c r="J324" i="48"/>
  <c r="H324" i="48" s="1"/>
  <c r="L323" i="48"/>
  <c r="J323" i="48"/>
  <c r="H323" i="48"/>
  <c r="N322" i="48"/>
  <c r="L322" i="48"/>
  <c r="J322" i="48"/>
  <c r="H322" i="48"/>
  <c r="E322" i="48"/>
  <c r="L321" i="48"/>
  <c r="J321" i="48"/>
  <c r="H321" i="48"/>
  <c r="L320" i="48"/>
  <c r="J320" i="48"/>
  <c r="H320" i="48" s="1"/>
  <c r="L319" i="48"/>
  <c r="J319" i="48"/>
  <c r="H319" i="48"/>
  <c r="L318" i="48"/>
  <c r="J318" i="48"/>
  <c r="H318" i="48" s="1"/>
  <c r="N317" i="48"/>
  <c r="L317" i="48"/>
  <c r="J317" i="48"/>
  <c r="H317" i="48" s="1"/>
  <c r="E317" i="48"/>
  <c r="L316" i="48"/>
  <c r="J316" i="48"/>
  <c r="H316" i="48" s="1"/>
  <c r="L315" i="48"/>
  <c r="J315" i="48"/>
  <c r="H315" i="48"/>
  <c r="L314" i="48"/>
  <c r="J314" i="48"/>
  <c r="H314" i="48" s="1"/>
  <c r="L313" i="48"/>
  <c r="J313" i="48"/>
  <c r="H313" i="48"/>
  <c r="N312" i="48"/>
  <c r="L312" i="48"/>
  <c r="J312" i="48"/>
  <c r="H312" i="48"/>
  <c r="E312" i="48"/>
  <c r="L310" i="48"/>
  <c r="J310" i="48"/>
  <c r="H310" i="48"/>
  <c r="L309" i="48"/>
  <c r="J309" i="48"/>
  <c r="H309" i="48" s="1"/>
  <c r="L308" i="48"/>
  <c r="J308" i="48"/>
  <c r="H308" i="48"/>
  <c r="L307" i="48"/>
  <c r="J307" i="48"/>
  <c r="H307" i="48" s="1"/>
  <c r="L306" i="48"/>
  <c r="J306" i="48"/>
  <c r="H306" i="48"/>
  <c r="N305" i="48"/>
  <c r="L305" i="48"/>
  <c r="J305" i="48"/>
  <c r="H305" i="48"/>
  <c r="E305" i="48"/>
  <c r="L304" i="48"/>
  <c r="J304" i="48"/>
  <c r="H304" i="48"/>
  <c r="L303" i="48"/>
  <c r="J303" i="48"/>
  <c r="H303" i="48" s="1"/>
  <c r="L302" i="48"/>
  <c r="J302" i="48"/>
  <c r="H302" i="48"/>
  <c r="L301" i="48"/>
  <c r="J301" i="48"/>
  <c r="H301" i="48" s="1"/>
  <c r="N300" i="48"/>
  <c r="L300" i="48"/>
  <c r="J300" i="48"/>
  <c r="H300" i="48" s="1"/>
  <c r="E300" i="48"/>
  <c r="L299" i="48"/>
  <c r="J299" i="48"/>
  <c r="H299" i="48" s="1"/>
  <c r="L298" i="48"/>
  <c r="J298" i="48"/>
  <c r="H298" i="48"/>
  <c r="L297" i="48"/>
  <c r="J297" i="48"/>
  <c r="H297" i="48" s="1"/>
  <c r="L296" i="48"/>
  <c r="J296" i="48"/>
  <c r="H296" i="48"/>
  <c r="N295" i="48"/>
  <c r="L295" i="48"/>
  <c r="J295" i="48"/>
  <c r="H295" i="48"/>
  <c r="E295" i="48"/>
  <c r="L294" i="48"/>
  <c r="J294" i="48"/>
  <c r="H294" i="48"/>
  <c r="L293" i="48"/>
  <c r="J293" i="48"/>
  <c r="H293" i="48" s="1"/>
  <c r="L292" i="48"/>
  <c r="J292" i="48"/>
  <c r="H292" i="48"/>
  <c r="L291" i="48"/>
  <c r="J291" i="48"/>
  <c r="H291" i="48" s="1"/>
  <c r="N290" i="48"/>
  <c r="L290" i="48"/>
  <c r="J290" i="48"/>
  <c r="H290" i="48" s="1"/>
  <c r="E290" i="48"/>
  <c r="L289" i="48"/>
  <c r="J289" i="48"/>
  <c r="H289" i="48" s="1"/>
  <c r="L288" i="48"/>
  <c r="J288" i="48"/>
  <c r="H288" i="48"/>
  <c r="L287" i="48"/>
  <c r="J287" i="48"/>
  <c r="H287" i="48" s="1"/>
  <c r="L286" i="48"/>
  <c r="J286" i="48"/>
  <c r="H286" i="48"/>
  <c r="N285" i="48"/>
  <c r="L285" i="48"/>
  <c r="J285" i="48"/>
  <c r="H285" i="48"/>
  <c r="E285" i="48"/>
  <c r="L284" i="48"/>
  <c r="J284" i="48"/>
  <c r="H284" i="48"/>
  <c r="L283" i="48"/>
  <c r="J283" i="48"/>
  <c r="H283" i="48" s="1"/>
  <c r="L282" i="48"/>
  <c r="J282" i="48"/>
  <c r="H282" i="48"/>
  <c r="L281" i="48"/>
  <c r="J281" i="48"/>
  <c r="H281" i="48" s="1"/>
  <c r="N280" i="48"/>
  <c r="L280" i="48"/>
  <c r="J280" i="48"/>
  <c r="H280" i="48" s="1"/>
  <c r="E280" i="48"/>
  <c r="L279" i="48"/>
  <c r="J279" i="48"/>
  <c r="H279" i="48" s="1"/>
  <c r="L278" i="48"/>
  <c r="J278" i="48"/>
  <c r="H278" i="48"/>
  <c r="L277" i="48"/>
  <c r="J277" i="48"/>
  <c r="H277" i="48" s="1"/>
  <c r="L276" i="48"/>
  <c r="J276" i="48"/>
  <c r="H276" i="48"/>
  <c r="N275" i="48"/>
  <c r="L275" i="48"/>
  <c r="J275" i="48"/>
  <c r="H275" i="48"/>
  <c r="E275" i="48"/>
  <c r="L274" i="48"/>
  <c r="J274" i="48"/>
  <c r="H274" i="48"/>
  <c r="L273" i="48"/>
  <c r="J273" i="48"/>
  <c r="H273" i="48" s="1"/>
  <c r="L272" i="48"/>
  <c r="J272" i="48"/>
  <c r="H272" i="48"/>
  <c r="L271" i="48"/>
  <c r="J271" i="48"/>
  <c r="H271" i="48" s="1"/>
  <c r="N270" i="48"/>
  <c r="L270" i="48"/>
  <c r="J270" i="48"/>
  <c r="H270" i="48" s="1"/>
  <c r="E270" i="48"/>
  <c r="L269" i="48"/>
  <c r="J269" i="48"/>
  <c r="H269" i="48" s="1"/>
  <c r="L268" i="48"/>
  <c r="J268" i="48"/>
  <c r="H268" i="48"/>
  <c r="L267" i="48"/>
  <c r="J267" i="48"/>
  <c r="H267" i="48" s="1"/>
  <c r="L266" i="48"/>
  <c r="J266" i="48"/>
  <c r="H266" i="48"/>
  <c r="N265" i="48"/>
  <c r="L265" i="48"/>
  <c r="J265" i="48"/>
  <c r="H265" i="48"/>
  <c r="E265" i="48"/>
  <c r="L264" i="48"/>
  <c r="J264" i="48"/>
  <c r="H264" i="48"/>
  <c r="L263" i="48"/>
  <c r="J263" i="48"/>
  <c r="H263" i="48" s="1"/>
  <c r="L262" i="48"/>
  <c r="J262" i="48"/>
  <c r="H262" i="48"/>
  <c r="L261" i="48"/>
  <c r="J261" i="48"/>
  <c r="H261" i="48" s="1"/>
  <c r="N260" i="48"/>
  <c r="L260" i="48"/>
  <c r="J260" i="48"/>
  <c r="H260" i="48" s="1"/>
  <c r="E260" i="48"/>
  <c r="L259" i="48"/>
  <c r="J259" i="48"/>
  <c r="H259" i="48" s="1"/>
  <c r="L258" i="48"/>
  <c r="J258" i="48"/>
  <c r="H258" i="48"/>
  <c r="L257" i="48"/>
  <c r="J257" i="48"/>
  <c r="H257" i="48" s="1"/>
  <c r="L256" i="48"/>
  <c r="J256" i="48"/>
  <c r="H256" i="48"/>
  <c r="N255" i="48"/>
  <c r="L255" i="48"/>
  <c r="J255" i="48"/>
  <c r="H255" i="48"/>
  <c r="E255" i="48"/>
  <c r="L254" i="48"/>
  <c r="J254" i="48"/>
  <c r="H254" i="48"/>
  <c r="L253" i="48"/>
  <c r="J253" i="48"/>
  <c r="H253" i="48" s="1"/>
  <c r="L252" i="48"/>
  <c r="J252" i="48"/>
  <c r="H252" i="48"/>
  <c r="L251" i="48"/>
  <c r="J251" i="48"/>
  <c r="H251" i="48" s="1"/>
  <c r="N250" i="48"/>
  <c r="L250" i="48"/>
  <c r="J250" i="48"/>
  <c r="H250" i="48" s="1"/>
  <c r="E250" i="48"/>
  <c r="L249" i="48"/>
  <c r="J249" i="48"/>
  <c r="H249" i="48" s="1"/>
  <c r="L248" i="48"/>
  <c r="J248" i="48"/>
  <c r="H248" i="48"/>
  <c r="L247" i="48"/>
  <c r="J247" i="48"/>
  <c r="H247" i="48" s="1"/>
  <c r="L246" i="48"/>
  <c r="J246" i="48"/>
  <c r="H246" i="48"/>
  <c r="N245" i="48"/>
  <c r="L245" i="48"/>
  <c r="J245" i="48"/>
  <c r="H245" i="48"/>
  <c r="E245" i="48"/>
  <c r="L244" i="48"/>
  <c r="J244" i="48"/>
  <c r="H244" i="48"/>
  <c r="L243" i="48"/>
  <c r="J243" i="48"/>
  <c r="H243" i="48" s="1"/>
  <c r="L242" i="48"/>
  <c r="J242" i="48"/>
  <c r="H242" i="48"/>
  <c r="L241" i="48"/>
  <c r="J241" i="48"/>
  <c r="H241" i="48" s="1"/>
  <c r="N240" i="48"/>
  <c r="L240" i="48"/>
  <c r="J240" i="48"/>
  <c r="H240" i="48" s="1"/>
  <c r="E240" i="48"/>
  <c r="L239" i="48"/>
  <c r="J239" i="48"/>
  <c r="H239" i="48" s="1"/>
  <c r="L238" i="48"/>
  <c r="J238" i="48"/>
  <c r="H238" i="48"/>
  <c r="L237" i="48"/>
  <c r="J237" i="48"/>
  <c r="H237" i="48" s="1"/>
  <c r="L236" i="48"/>
  <c r="J236" i="48"/>
  <c r="H236" i="48"/>
  <c r="N235" i="48"/>
  <c r="L235" i="48"/>
  <c r="J235" i="48"/>
  <c r="H235" i="48"/>
  <c r="E235" i="48"/>
  <c r="L234" i="48"/>
  <c r="J234" i="48"/>
  <c r="H234" i="48"/>
  <c r="L233" i="48"/>
  <c r="J233" i="48"/>
  <c r="H233" i="48" s="1"/>
  <c r="L232" i="48"/>
  <c r="J232" i="48"/>
  <c r="H232" i="48"/>
  <c r="L231" i="48"/>
  <c r="J231" i="48"/>
  <c r="H231" i="48" s="1"/>
  <c r="N230" i="48"/>
  <c r="L230" i="48"/>
  <c r="J230" i="48"/>
  <c r="H230" i="48" s="1"/>
  <c r="E230" i="48"/>
  <c r="L229" i="48"/>
  <c r="J229" i="48"/>
  <c r="H229" i="48" s="1"/>
  <c r="L228" i="48"/>
  <c r="J228" i="48"/>
  <c r="H228" i="48"/>
  <c r="L227" i="48"/>
  <c r="J227" i="48"/>
  <c r="H227" i="48" s="1"/>
  <c r="L226" i="48"/>
  <c r="J226" i="48"/>
  <c r="H226" i="48"/>
  <c r="N225" i="48"/>
  <c r="L225" i="48"/>
  <c r="J225" i="48"/>
  <c r="H225" i="48"/>
  <c r="E225" i="48"/>
  <c r="L224" i="48"/>
  <c r="J224" i="48"/>
  <c r="H224" i="48"/>
  <c r="L223" i="48"/>
  <c r="J223" i="48"/>
  <c r="H223" i="48" s="1"/>
  <c r="L222" i="48"/>
  <c r="J222" i="48"/>
  <c r="H222" i="48"/>
  <c r="L221" i="48"/>
  <c r="J221" i="48"/>
  <c r="H221" i="48" s="1"/>
  <c r="N220" i="48"/>
  <c r="N310" i="48" s="1"/>
  <c r="L220" i="48"/>
  <c r="J220" i="48"/>
  <c r="H220" i="48" s="1"/>
  <c r="E220" i="48"/>
  <c r="L219" i="48"/>
  <c r="J219" i="48"/>
  <c r="H219" i="48" s="1"/>
  <c r="L218" i="48"/>
  <c r="J218" i="48"/>
  <c r="H218" i="48"/>
  <c r="L217" i="48"/>
  <c r="J217" i="48"/>
  <c r="H217" i="48" s="1"/>
  <c r="L216" i="48"/>
  <c r="J216" i="48"/>
  <c r="H216" i="48"/>
  <c r="N215" i="48"/>
  <c r="L215" i="48"/>
  <c r="J215" i="48"/>
  <c r="H215" i="48"/>
  <c r="E215" i="48"/>
  <c r="L214" i="48"/>
  <c r="J214" i="48"/>
  <c r="H214" i="48"/>
  <c r="L213" i="48"/>
  <c r="J213" i="48"/>
  <c r="H213" i="48" s="1"/>
  <c r="L212" i="48"/>
  <c r="J212" i="48"/>
  <c r="H212" i="48"/>
  <c r="L211" i="48"/>
  <c r="J211" i="48"/>
  <c r="H211" i="48" s="1"/>
  <c r="N210" i="48"/>
  <c r="L210" i="48"/>
  <c r="J210" i="48"/>
  <c r="H210" i="48" s="1"/>
  <c r="E210" i="48"/>
  <c r="E310" i="48" s="1"/>
  <c r="L208" i="48"/>
  <c r="J208" i="48"/>
  <c r="H208" i="48"/>
  <c r="L207" i="48"/>
  <c r="J207" i="48"/>
  <c r="H207" i="48"/>
  <c r="L206" i="48"/>
  <c r="J206" i="48"/>
  <c r="H206" i="48" s="1"/>
  <c r="L205" i="48"/>
  <c r="J205" i="48"/>
  <c r="H205" i="48"/>
  <c r="L204" i="48"/>
  <c r="J204" i="48"/>
  <c r="H204" i="48" s="1"/>
  <c r="N203" i="48"/>
  <c r="L203" i="48"/>
  <c r="J203" i="48"/>
  <c r="H203" i="48" s="1"/>
  <c r="E203" i="48"/>
  <c r="L202" i="48"/>
  <c r="J202" i="48"/>
  <c r="H202" i="48" s="1"/>
  <c r="L201" i="48"/>
  <c r="J201" i="48"/>
  <c r="H201" i="48"/>
  <c r="L200" i="48"/>
  <c r="J200" i="48"/>
  <c r="H200" i="48" s="1"/>
  <c r="L199" i="48"/>
  <c r="J199" i="48"/>
  <c r="H199" i="48"/>
  <c r="N198" i="48"/>
  <c r="L198" i="48"/>
  <c r="J198" i="48"/>
  <c r="H198" i="48"/>
  <c r="E198" i="48"/>
  <c r="L197" i="48"/>
  <c r="J197" i="48"/>
  <c r="H197" i="48"/>
  <c r="L196" i="48"/>
  <c r="J196" i="48"/>
  <c r="H196" i="48" s="1"/>
  <c r="L195" i="48"/>
  <c r="J195" i="48"/>
  <c r="H195" i="48"/>
  <c r="L194" i="48"/>
  <c r="J194" i="48"/>
  <c r="H194" i="48" s="1"/>
  <c r="N193" i="48"/>
  <c r="L193" i="48"/>
  <c r="J193" i="48"/>
  <c r="H193" i="48" s="1"/>
  <c r="E193" i="48"/>
  <c r="L192" i="48"/>
  <c r="J192" i="48"/>
  <c r="H192" i="48" s="1"/>
  <c r="L191" i="48"/>
  <c r="J191" i="48"/>
  <c r="H191" i="48" s="1"/>
  <c r="L190" i="48"/>
  <c r="J190" i="48"/>
  <c r="H190" i="48"/>
  <c r="L189" i="48"/>
  <c r="J189" i="48"/>
  <c r="H189" i="48" s="1"/>
  <c r="N188" i="48"/>
  <c r="L188" i="48"/>
  <c r="J188" i="48"/>
  <c r="H188" i="48" s="1"/>
  <c r="E188" i="48"/>
  <c r="L187" i="48"/>
  <c r="J187" i="48"/>
  <c r="H187" i="48" s="1"/>
  <c r="L186" i="48"/>
  <c r="J186" i="48"/>
  <c r="H186" i="48"/>
  <c r="L185" i="48"/>
  <c r="J185" i="48"/>
  <c r="H185" i="48" s="1"/>
  <c r="L184" i="48"/>
  <c r="J184" i="48"/>
  <c r="H184" i="48"/>
  <c r="N183" i="48"/>
  <c r="L183" i="48"/>
  <c r="J183" i="48"/>
  <c r="H183" i="48"/>
  <c r="E183" i="48"/>
  <c r="L182" i="48"/>
  <c r="J182" i="48"/>
  <c r="H182" i="48"/>
  <c r="L181" i="48"/>
  <c r="J181" i="48"/>
  <c r="H181" i="48" s="1"/>
  <c r="L180" i="48"/>
  <c r="J180" i="48"/>
  <c r="H180" i="48"/>
  <c r="L179" i="48"/>
  <c r="J179" i="48"/>
  <c r="H179" i="48" s="1"/>
  <c r="N178" i="48"/>
  <c r="L178" i="48"/>
  <c r="J178" i="48"/>
  <c r="H178" i="48" s="1"/>
  <c r="E178" i="48"/>
  <c r="L177" i="48"/>
  <c r="J177" i="48"/>
  <c r="H177" i="48" s="1"/>
  <c r="L176" i="48"/>
  <c r="J176" i="48"/>
  <c r="H176" i="48"/>
  <c r="L175" i="48"/>
  <c r="J175" i="48"/>
  <c r="H175" i="48" s="1"/>
  <c r="L174" i="48"/>
  <c r="J174" i="48"/>
  <c r="H174" i="48"/>
  <c r="N173" i="48"/>
  <c r="L173" i="48"/>
  <c r="J173" i="48"/>
  <c r="H173" i="48"/>
  <c r="E173" i="48"/>
  <c r="L172" i="48"/>
  <c r="J172" i="48"/>
  <c r="H172" i="48"/>
  <c r="L171" i="48"/>
  <c r="J171" i="48"/>
  <c r="H171" i="48" s="1"/>
  <c r="L170" i="48"/>
  <c r="J170" i="48"/>
  <c r="H170" i="48"/>
  <c r="L169" i="48"/>
  <c r="J169" i="48"/>
  <c r="H169" i="48" s="1"/>
  <c r="N168" i="48"/>
  <c r="L168" i="48"/>
  <c r="J168" i="48"/>
  <c r="H168" i="48" s="1"/>
  <c r="E168" i="48"/>
  <c r="L167" i="48"/>
  <c r="J167" i="48"/>
  <c r="H167" i="48" s="1"/>
  <c r="L166" i="48"/>
  <c r="J166" i="48"/>
  <c r="H166" i="48"/>
  <c r="L165" i="48"/>
  <c r="J165" i="48"/>
  <c r="H165" i="48" s="1"/>
  <c r="L164" i="48"/>
  <c r="J164" i="48"/>
  <c r="H164" i="48"/>
  <c r="N163" i="48"/>
  <c r="L163" i="48"/>
  <c r="J163" i="48"/>
  <c r="H163" i="48"/>
  <c r="E163" i="48"/>
  <c r="L162" i="48"/>
  <c r="J162" i="48"/>
  <c r="H162" i="48"/>
  <c r="L161" i="48"/>
  <c r="J161" i="48"/>
  <c r="H161" i="48" s="1"/>
  <c r="L160" i="48"/>
  <c r="J160" i="48"/>
  <c r="H160" i="48"/>
  <c r="L159" i="48"/>
  <c r="J159" i="48"/>
  <c r="H159" i="48" s="1"/>
  <c r="N158" i="48"/>
  <c r="L158" i="48"/>
  <c r="J158" i="48"/>
  <c r="H158" i="48" s="1"/>
  <c r="E158" i="48"/>
  <c r="L157" i="48"/>
  <c r="J157" i="48"/>
  <c r="H157" i="48" s="1"/>
  <c r="L156" i="48"/>
  <c r="J156" i="48"/>
  <c r="H156" i="48"/>
  <c r="L155" i="48"/>
  <c r="J155" i="48"/>
  <c r="H155" i="48" s="1"/>
  <c r="L154" i="48"/>
  <c r="J154" i="48"/>
  <c r="H154" i="48"/>
  <c r="N153" i="48"/>
  <c r="L153" i="48"/>
  <c r="J153" i="48"/>
  <c r="H153" i="48"/>
  <c r="E153" i="48"/>
  <c r="L152" i="48"/>
  <c r="J152" i="48"/>
  <c r="H152" i="48"/>
  <c r="L151" i="48"/>
  <c r="J151" i="48"/>
  <c r="H151" i="48" s="1"/>
  <c r="L150" i="48"/>
  <c r="J150" i="48"/>
  <c r="H150" i="48"/>
  <c r="L149" i="48"/>
  <c r="J149" i="48"/>
  <c r="H149" i="48" s="1"/>
  <c r="N148" i="48"/>
  <c r="L148" i="48"/>
  <c r="J148" i="48"/>
  <c r="H148" i="48" s="1"/>
  <c r="E148" i="48"/>
  <c r="L147" i="48"/>
  <c r="J147" i="48"/>
  <c r="H147" i="48" s="1"/>
  <c r="L146" i="48"/>
  <c r="J146" i="48"/>
  <c r="H146" i="48"/>
  <c r="L145" i="48"/>
  <c r="J145" i="48"/>
  <c r="H145" i="48" s="1"/>
  <c r="L144" i="48"/>
  <c r="J144" i="48"/>
  <c r="H144" i="48"/>
  <c r="N143" i="48"/>
  <c r="L143" i="48"/>
  <c r="J143" i="48"/>
  <c r="H143" i="48"/>
  <c r="E143" i="48"/>
  <c r="L142" i="48"/>
  <c r="J142" i="48"/>
  <c r="H142" i="48"/>
  <c r="L141" i="48"/>
  <c r="J141" i="48"/>
  <c r="H141" i="48" s="1"/>
  <c r="L140" i="48"/>
  <c r="J140" i="48"/>
  <c r="H140" i="48"/>
  <c r="L139" i="48"/>
  <c r="J139" i="48"/>
  <c r="H139" i="48" s="1"/>
  <c r="N138" i="48"/>
  <c r="L138" i="48"/>
  <c r="J138" i="48"/>
  <c r="H138" i="48" s="1"/>
  <c r="E138" i="48"/>
  <c r="L137" i="48"/>
  <c r="J137" i="48"/>
  <c r="H137" i="48" s="1"/>
  <c r="L136" i="48"/>
  <c r="J136" i="48"/>
  <c r="H136" i="48"/>
  <c r="L135" i="48"/>
  <c r="J135" i="48"/>
  <c r="H135" i="48" s="1"/>
  <c r="L134" i="48"/>
  <c r="J134" i="48"/>
  <c r="H134" i="48"/>
  <c r="N133" i="48"/>
  <c r="L133" i="48"/>
  <c r="J133" i="48"/>
  <c r="H133" i="48"/>
  <c r="E133" i="48"/>
  <c r="L132" i="48"/>
  <c r="J132" i="48"/>
  <c r="H132" i="48"/>
  <c r="L131" i="48"/>
  <c r="J131" i="48"/>
  <c r="H131" i="48" s="1"/>
  <c r="L130" i="48"/>
  <c r="J130" i="48"/>
  <c r="H130" i="48"/>
  <c r="L129" i="48"/>
  <c r="J129" i="48"/>
  <c r="H129" i="48" s="1"/>
  <c r="N128" i="48"/>
  <c r="L128" i="48"/>
  <c r="J128" i="48"/>
  <c r="H128" i="48" s="1"/>
  <c r="E128" i="48"/>
  <c r="L127" i="48"/>
  <c r="J127" i="48"/>
  <c r="H127" i="48" s="1"/>
  <c r="L126" i="48"/>
  <c r="J126" i="48"/>
  <c r="H126" i="48"/>
  <c r="L125" i="48"/>
  <c r="J125" i="48"/>
  <c r="H125" i="48" s="1"/>
  <c r="L124" i="48"/>
  <c r="J124" i="48"/>
  <c r="H124" i="48"/>
  <c r="N123" i="48"/>
  <c r="L123" i="48"/>
  <c r="J123" i="48"/>
  <c r="H123" i="48"/>
  <c r="E123" i="48"/>
  <c r="L122" i="48"/>
  <c r="J122" i="48"/>
  <c r="H122" i="48"/>
  <c r="L121" i="48"/>
  <c r="J121" i="48"/>
  <c r="H121" i="48" s="1"/>
  <c r="L120" i="48"/>
  <c r="J120" i="48"/>
  <c r="H120" i="48"/>
  <c r="L119" i="48"/>
  <c r="J119" i="48"/>
  <c r="H119" i="48" s="1"/>
  <c r="N118" i="48"/>
  <c r="L118" i="48"/>
  <c r="J118" i="48"/>
  <c r="H118" i="48" s="1"/>
  <c r="E118" i="48"/>
  <c r="L117" i="48"/>
  <c r="J117" i="48"/>
  <c r="H117" i="48" s="1"/>
  <c r="L116" i="48"/>
  <c r="J116" i="48"/>
  <c r="H116" i="48"/>
  <c r="L115" i="48"/>
  <c r="J115" i="48"/>
  <c r="H115" i="48" s="1"/>
  <c r="L114" i="48"/>
  <c r="J114" i="48"/>
  <c r="H114" i="48"/>
  <c r="N113" i="48"/>
  <c r="L113" i="48"/>
  <c r="J113" i="48"/>
  <c r="H113" i="48"/>
  <c r="E113" i="48"/>
  <c r="L112" i="48"/>
  <c r="J112" i="48"/>
  <c r="H112" i="48"/>
  <c r="L111" i="48"/>
  <c r="J111" i="48"/>
  <c r="H111" i="48" s="1"/>
  <c r="L110" i="48"/>
  <c r="J110" i="48"/>
  <c r="H110" i="48"/>
  <c r="L109" i="48"/>
  <c r="J109" i="48"/>
  <c r="H109" i="48" s="1"/>
  <c r="N108" i="48"/>
  <c r="N208" i="48" s="1"/>
  <c r="L108" i="48"/>
  <c r="J108" i="48"/>
  <c r="H108" i="48" s="1"/>
  <c r="E108" i="48"/>
  <c r="E208" i="48" s="1"/>
  <c r="L106" i="48"/>
  <c r="J106" i="48"/>
  <c r="H106" i="48"/>
  <c r="L105" i="48"/>
  <c r="J105" i="48"/>
  <c r="H105" i="48"/>
  <c r="L104" i="48"/>
  <c r="J104" i="48"/>
  <c r="H104" i="48" s="1"/>
  <c r="L103" i="48"/>
  <c r="J103" i="48"/>
  <c r="H103" i="48"/>
  <c r="L102" i="48"/>
  <c r="J102" i="48"/>
  <c r="H102" i="48" s="1"/>
  <c r="N101" i="48"/>
  <c r="L101" i="48"/>
  <c r="J101" i="48"/>
  <c r="H101" i="48" s="1"/>
  <c r="E101" i="48"/>
  <c r="L100" i="48"/>
  <c r="J100" i="48"/>
  <c r="H100" i="48" s="1"/>
  <c r="L99" i="48"/>
  <c r="J99" i="48"/>
  <c r="H99" i="48"/>
  <c r="L98" i="48"/>
  <c r="J98" i="48"/>
  <c r="H98" i="48" s="1"/>
  <c r="L97" i="48"/>
  <c r="J97" i="48"/>
  <c r="H97" i="48"/>
  <c r="N96" i="48"/>
  <c r="L96" i="48"/>
  <c r="J96" i="48"/>
  <c r="H96" i="48"/>
  <c r="E96" i="48"/>
  <c r="L95" i="48"/>
  <c r="J95" i="48"/>
  <c r="H95" i="48"/>
  <c r="L94" i="48"/>
  <c r="J94" i="48"/>
  <c r="H94" i="48" s="1"/>
  <c r="L93" i="48"/>
  <c r="J93" i="48"/>
  <c r="H93" i="48"/>
  <c r="L92" i="48"/>
  <c r="J92" i="48"/>
  <c r="H92" i="48" s="1"/>
  <c r="N91" i="48"/>
  <c r="L91" i="48"/>
  <c r="J91" i="48"/>
  <c r="H91" i="48" s="1"/>
  <c r="E91" i="48"/>
  <c r="L90" i="48"/>
  <c r="J90" i="48"/>
  <c r="H90" i="48" s="1"/>
  <c r="L89" i="48"/>
  <c r="J89" i="48"/>
  <c r="H89" i="48"/>
  <c r="L88" i="48"/>
  <c r="J88" i="48"/>
  <c r="H88" i="48" s="1"/>
  <c r="L87" i="48"/>
  <c r="J87" i="48"/>
  <c r="H87" i="48"/>
  <c r="N86" i="48"/>
  <c r="L86" i="48"/>
  <c r="J86" i="48"/>
  <c r="H86" i="48"/>
  <c r="E86" i="48"/>
  <c r="L85" i="48"/>
  <c r="J85" i="48"/>
  <c r="H85" i="48"/>
  <c r="L84" i="48"/>
  <c r="J84" i="48"/>
  <c r="H84" i="48" s="1"/>
  <c r="L83" i="48"/>
  <c r="J83" i="48"/>
  <c r="H83" i="48"/>
  <c r="L82" i="48"/>
  <c r="J82" i="48"/>
  <c r="H82" i="48" s="1"/>
  <c r="N81" i="48"/>
  <c r="L81" i="48"/>
  <c r="J81" i="48"/>
  <c r="H81" i="48" s="1"/>
  <c r="E81" i="48"/>
  <c r="L80" i="48"/>
  <c r="J80" i="48"/>
  <c r="H80" i="48" s="1"/>
  <c r="L79" i="48"/>
  <c r="J79" i="48"/>
  <c r="H79" i="48"/>
  <c r="L78" i="48"/>
  <c r="J78" i="48"/>
  <c r="H78" i="48" s="1"/>
  <c r="L77" i="48"/>
  <c r="J77" i="48"/>
  <c r="H77" i="48"/>
  <c r="N76" i="48"/>
  <c r="L76" i="48"/>
  <c r="J76" i="48"/>
  <c r="H76" i="48"/>
  <c r="E76" i="48"/>
  <c r="L75" i="48"/>
  <c r="J75" i="48"/>
  <c r="H75" i="48"/>
  <c r="L74" i="48"/>
  <c r="J74" i="48"/>
  <c r="H74" i="48" s="1"/>
  <c r="L73" i="48"/>
  <c r="J73" i="48"/>
  <c r="H73" i="48"/>
  <c r="L72" i="48"/>
  <c r="J72" i="48"/>
  <c r="H72" i="48" s="1"/>
  <c r="N71" i="48"/>
  <c r="L71" i="48"/>
  <c r="J71" i="48"/>
  <c r="H71" i="48" s="1"/>
  <c r="E71" i="48"/>
  <c r="L70" i="48"/>
  <c r="J70" i="48"/>
  <c r="H70" i="48" s="1"/>
  <c r="L69" i="48"/>
  <c r="J69" i="48"/>
  <c r="H69" i="48"/>
  <c r="L68" i="48"/>
  <c r="J68" i="48"/>
  <c r="H68" i="48" s="1"/>
  <c r="L67" i="48"/>
  <c r="J67" i="48"/>
  <c r="H67" i="48"/>
  <c r="N66" i="48"/>
  <c r="L66" i="48"/>
  <c r="J66" i="48"/>
  <c r="H66" i="48"/>
  <c r="E66" i="48"/>
  <c r="L65" i="48"/>
  <c r="J65" i="48"/>
  <c r="H65" i="48"/>
  <c r="L64" i="48"/>
  <c r="J64" i="48"/>
  <c r="H64" i="48" s="1"/>
  <c r="L63" i="48"/>
  <c r="J63" i="48"/>
  <c r="H63" i="48"/>
  <c r="L62" i="48"/>
  <c r="J62" i="48"/>
  <c r="H62" i="48" s="1"/>
  <c r="N61" i="48"/>
  <c r="L61" i="48"/>
  <c r="J61" i="48"/>
  <c r="H61" i="48" s="1"/>
  <c r="E61" i="48"/>
  <c r="L60" i="48"/>
  <c r="J60" i="48"/>
  <c r="H60" i="48" s="1"/>
  <c r="L59" i="48"/>
  <c r="J59" i="48"/>
  <c r="H59" i="48"/>
  <c r="L58" i="48"/>
  <c r="J58" i="48"/>
  <c r="H58" i="48" s="1"/>
  <c r="L57" i="48"/>
  <c r="J57" i="48"/>
  <c r="H57" i="48"/>
  <c r="N56" i="48"/>
  <c r="L56" i="48"/>
  <c r="J56" i="48"/>
  <c r="H56" i="48"/>
  <c r="E56" i="48"/>
  <c r="L55" i="48"/>
  <c r="J55" i="48"/>
  <c r="H55" i="48"/>
  <c r="L54" i="48"/>
  <c r="J54" i="48"/>
  <c r="H54" i="48" s="1"/>
  <c r="L53" i="48"/>
  <c r="J53" i="48"/>
  <c r="H53" i="48"/>
  <c r="L52" i="48"/>
  <c r="J52" i="48"/>
  <c r="H52" i="48" s="1"/>
  <c r="N51" i="48"/>
  <c r="L51" i="48"/>
  <c r="J51" i="48"/>
  <c r="H51" i="48" s="1"/>
  <c r="E51" i="48"/>
  <c r="L50" i="48"/>
  <c r="J50" i="48"/>
  <c r="H50" i="48" s="1"/>
  <c r="L49" i="48"/>
  <c r="J49" i="48"/>
  <c r="H49" i="48"/>
  <c r="L48" i="48"/>
  <c r="J48" i="48"/>
  <c r="H48" i="48" s="1"/>
  <c r="L47" i="48"/>
  <c r="J47" i="48"/>
  <c r="H47" i="48"/>
  <c r="N46" i="48"/>
  <c r="L46" i="48"/>
  <c r="J46" i="48"/>
  <c r="H46" i="48"/>
  <c r="E46" i="48"/>
  <c r="L45" i="48"/>
  <c r="J45" i="48"/>
  <c r="H45" i="48"/>
  <c r="L44" i="48"/>
  <c r="J44" i="48"/>
  <c r="H44" i="48" s="1"/>
  <c r="L43" i="48"/>
  <c r="J43" i="48"/>
  <c r="H43" i="48"/>
  <c r="L42" i="48"/>
  <c r="J42" i="48"/>
  <c r="H42" i="48" s="1"/>
  <c r="N41" i="48"/>
  <c r="L41" i="48"/>
  <c r="J41" i="48"/>
  <c r="H41" i="48" s="1"/>
  <c r="E41" i="48"/>
  <c r="L40" i="48"/>
  <c r="J40" i="48"/>
  <c r="H40" i="48" s="1"/>
  <c r="L39" i="48"/>
  <c r="J39" i="48"/>
  <c r="H39" i="48"/>
  <c r="L38" i="48"/>
  <c r="J38" i="48"/>
  <c r="H38" i="48" s="1"/>
  <c r="L37" i="48"/>
  <c r="J37" i="48"/>
  <c r="H37" i="48"/>
  <c r="N36" i="48"/>
  <c r="L36" i="48"/>
  <c r="J36" i="48"/>
  <c r="H36" i="48"/>
  <c r="E36" i="48"/>
  <c r="L35" i="48"/>
  <c r="J35" i="48"/>
  <c r="H35" i="48"/>
  <c r="L34" i="48"/>
  <c r="J34" i="48"/>
  <c r="H34" i="48" s="1"/>
  <c r="L33" i="48"/>
  <c r="J33" i="48"/>
  <c r="H33" i="48"/>
  <c r="L32" i="48"/>
  <c r="J32" i="48"/>
  <c r="H32" i="48" s="1"/>
  <c r="N31" i="48"/>
  <c r="L31" i="48"/>
  <c r="J31" i="48"/>
  <c r="H31" i="48" s="1"/>
  <c r="E31" i="48"/>
  <c r="L30" i="48"/>
  <c r="J30" i="48"/>
  <c r="H30" i="48" s="1"/>
  <c r="L29" i="48"/>
  <c r="J29" i="48"/>
  <c r="H29" i="48"/>
  <c r="L28" i="48"/>
  <c r="J28" i="48"/>
  <c r="H28" i="48" s="1"/>
  <c r="L27" i="48"/>
  <c r="J27" i="48"/>
  <c r="H27" i="48"/>
  <c r="N26" i="48"/>
  <c r="L26" i="48"/>
  <c r="J26" i="48"/>
  <c r="H26" i="48"/>
  <c r="E26" i="48"/>
  <c r="L25" i="48"/>
  <c r="J25" i="48"/>
  <c r="H25" i="48"/>
  <c r="L24" i="48"/>
  <c r="J24" i="48"/>
  <c r="H24" i="48" s="1"/>
  <c r="L23" i="48"/>
  <c r="J23" i="48"/>
  <c r="H23" i="48"/>
  <c r="L22" i="48"/>
  <c r="J22" i="48"/>
  <c r="H22" i="48" s="1"/>
  <c r="N21" i="48"/>
  <c r="L21" i="48"/>
  <c r="J21" i="48"/>
  <c r="H21" i="48" s="1"/>
  <c r="E21" i="48"/>
  <c r="L20" i="48"/>
  <c r="J20" i="48"/>
  <c r="H20" i="48" s="1"/>
  <c r="L19" i="48"/>
  <c r="J19" i="48"/>
  <c r="H19" i="48"/>
  <c r="L18" i="48"/>
  <c r="J18" i="48"/>
  <c r="H18" i="48" s="1"/>
  <c r="L17" i="48"/>
  <c r="J17" i="48"/>
  <c r="H17" i="48"/>
  <c r="N16" i="48"/>
  <c r="L16" i="48"/>
  <c r="J16" i="48"/>
  <c r="H16" i="48"/>
  <c r="E16" i="48"/>
  <c r="L15" i="48"/>
  <c r="J15" i="48"/>
  <c r="H15" i="48"/>
  <c r="L14" i="48"/>
  <c r="J14" i="48"/>
  <c r="H14" i="48" s="1"/>
  <c r="L13" i="48"/>
  <c r="J13" i="48"/>
  <c r="H13" i="48"/>
  <c r="L12" i="48"/>
  <c r="J12" i="48"/>
  <c r="H12" i="48" s="1"/>
  <c r="N11" i="48"/>
  <c r="L11" i="48"/>
  <c r="J11" i="48"/>
  <c r="H11" i="48" s="1"/>
  <c r="E11" i="48"/>
  <c r="L10" i="48"/>
  <c r="J10" i="48"/>
  <c r="H10" i="48" s="1"/>
  <c r="L9" i="48"/>
  <c r="J9" i="48"/>
  <c r="H9" i="48"/>
  <c r="L8" i="48"/>
  <c r="J8" i="48"/>
  <c r="H8" i="48" s="1"/>
  <c r="L7" i="48"/>
  <c r="J7" i="48"/>
  <c r="H7" i="48"/>
  <c r="N6" i="48"/>
  <c r="N106" i="48" s="1"/>
  <c r="L6" i="48"/>
  <c r="J6" i="48"/>
  <c r="H6" i="48"/>
  <c r="E6" i="48"/>
  <c r="E106" i="48" s="1"/>
  <c r="L412" i="47"/>
  <c r="J412" i="47"/>
  <c r="H412" i="47"/>
  <c r="L411" i="47"/>
  <c r="J411" i="47"/>
  <c r="H411" i="47" s="1"/>
  <c r="L410" i="47"/>
  <c r="J410" i="47"/>
  <c r="H410" i="47"/>
  <c r="L409" i="47"/>
  <c r="J409" i="47"/>
  <c r="H409" i="47" s="1"/>
  <c r="L408" i="47"/>
  <c r="J408" i="47"/>
  <c r="H408" i="47"/>
  <c r="N407" i="47"/>
  <c r="L407" i="47"/>
  <c r="J407" i="47"/>
  <c r="H407" i="47"/>
  <c r="E407" i="47"/>
  <c r="L406" i="47"/>
  <c r="J406" i="47"/>
  <c r="H406" i="47"/>
  <c r="L405" i="47"/>
  <c r="J405" i="47"/>
  <c r="H405" i="47" s="1"/>
  <c r="L404" i="47"/>
  <c r="J404" i="47"/>
  <c r="H404" i="47"/>
  <c r="L403" i="47"/>
  <c r="J403" i="47"/>
  <c r="H403" i="47" s="1"/>
  <c r="N402" i="47"/>
  <c r="L402" i="47"/>
  <c r="J402" i="47"/>
  <c r="H402" i="47" s="1"/>
  <c r="E402" i="47"/>
  <c r="L401" i="47"/>
  <c r="J401" i="47"/>
  <c r="H401" i="47" s="1"/>
  <c r="L400" i="47"/>
  <c r="J400" i="47"/>
  <c r="H400" i="47"/>
  <c r="L399" i="47"/>
  <c r="J399" i="47"/>
  <c r="H399" i="47" s="1"/>
  <c r="L398" i="47"/>
  <c r="J398" i="47"/>
  <c r="H398" i="47"/>
  <c r="N397" i="47"/>
  <c r="L397" i="47"/>
  <c r="J397" i="47"/>
  <c r="H397" i="47"/>
  <c r="E397" i="47"/>
  <c r="L396" i="47"/>
  <c r="J396" i="47"/>
  <c r="H396" i="47"/>
  <c r="L395" i="47"/>
  <c r="J395" i="47"/>
  <c r="H395" i="47" s="1"/>
  <c r="L394" i="47"/>
  <c r="J394" i="47"/>
  <c r="H394" i="47"/>
  <c r="L393" i="47"/>
  <c r="J393" i="47"/>
  <c r="H393" i="47" s="1"/>
  <c r="N392" i="47"/>
  <c r="L392" i="47"/>
  <c r="J392" i="47"/>
  <c r="H392" i="47" s="1"/>
  <c r="E392" i="47"/>
  <c r="L391" i="47"/>
  <c r="J391" i="47"/>
  <c r="H391" i="47" s="1"/>
  <c r="L390" i="47"/>
  <c r="J390" i="47"/>
  <c r="H390" i="47"/>
  <c r="L389" i="47"/>
  <c r="J389" i="47"/>
  <c r="H389" i="47" s="1"/>
  <c r="L388" i="47"/>
  <c r="J388" i="47"/>
  <c r="H388" i="47"/>
  <c r="N387" i="47"/>
  <c r="L387" i="47"/>
  <c r="J387" i="47"/>
  <c r="H387" i="47"/>
  <c r="E387" i="47"/>
  <c r="L386" i="47"/>
  <c r="J386" i="47"/>
  <c r="H386" i="47"/>
  <c r="L385" i="47"/>
  <c r="J385" i="47"/>
  <c r="H385" i="47" s="1"/>
  <c r="L384" i="47"/>
  <c r="J384" i="47"/>
  <c r="H384" i="47"/>
  <c r="L383" i="47"/>
  <c r="J383" i="47"/>
  <c r="H383" i="47" s="1"/>
  <c r="N382" i="47"/>
  <c r="L382" i="47"/>
  <c r="J382" i="47"/>
  <c r="H382" i="47" s="1"/>
  <c r="E382" i="47"/>
  <c r="L381" i="47"/>
  <c r="J381" i="47"/>
  <c r="H381" i="47" s="1"/>
  <c r="L380" i="47"/>
  <c r="J380" i="47"/>
  <c r="H380" i="47"/>
  <c r="L379" i="47"/>
  <c r="J379" i="47"/>
  <c r="H379" i="47" s="1"/>
  <c r="L378" i="47"/>
  <c r="J378" i="47"/>
  <c r="H378" i="47"/>
  <c r="N377" i="47"/>
  <c r="L377" i="47"/>
  <c r="J377" i="47"/>
  <c r="H377" i="47"/>
  <c r="E377" i="47"/>
  <c r="L376" i="47"/>
  <c r="J376" i="47"/>
  <c r="H376" i="47"/>
  <c r="L375" i="47"/>
  <c r="J375" i="47"/>
  <c r="H375" i="47" s="1"/>
  <c r="L374" i="47"/>
  <c r="J374" i="47"/>
  <c r="H374" i="47"/>
  <c r="L373" i="47"/>
  <c r="J373" i="47"/>
  <c r="H373" i="47" s="1"/>
  <c r="N372" i="47"/>
  <c r="L372" i="47"/>
  <c r="J372" i="47"/>
  <c r="H372" i="47" s="1"/>
  <c r="E372" i="47"/>
  <c r="L371" i="47"/>
  <c r="J371" i="47"/>
  <c r="H371" i="47" s="1"/>
  <c r="L370" i="47"/>
  <c r="J370" i="47"/>
  <c r="H370" i="47"/>
  <c r="L369" i="47"/>
  <c r="J369" i="47"/>
  <c r="H369" i="47" s="1"/>
  <c r="L368" i="47"/>
  <c r="J368" i="47"/>
  <c r="H368" i="47"/>
  <c r="N367" i="47"/>
  <c r="L367" i="47"/>
  <c r="J367" i="47"/>
  <c r="H367" i="47"/>
  <c r="E367" i="47"/>
  <c r="L366" i="47"/>
  <c r="J366" i="47"/>
  <c r="H366" i="47"/>
  <c r="L365" i="47"/>
  <c r="J365" i="47"/>
  <c r="H365" i="47" s="1"/>
  <c r="L364" i="47"/>
  <c r="J364" i="47"/>
  <c r="H364" i="47"/>
  <c r="L363" i="47"/>
  <c r="J363" i="47"/>
  <c r="H363" i="47" s="1"/>
  <c r="N362" i="47"/>
  <c r="L362" i="47"/>
  <c r="J362" i="47"/>
  <c r="H362" i="47" s="1"/>
  <c r="E362" i="47"/>
  <c r="L361" i="47"/>
  <c r="J361" i="47"/>
  <c r="H361" i="47" s="1"/>
  <c r="L360" i="47"/>
  <c r="J360" i="47"/>
  <c r="H360" i="47"/>
  <c r="L359" i="47"/>
  <c r="J359" i="47"/>
  <c r="H359" i="47" s="1"/>
  <c r="L358" i="47"/>
  <c r="J358" i="47"/>
  <c r="H358" i="47"/>
  <c r="N357" i="47"/>
  <c r="L357" i="47"/>
  <c r="J357" i="47"/>
  <c r="H357" i="47"/>
  <c r="E357" i="47"/>
  <c r="L356" i="47"/>
  <c r="J356" i="47"/>
  <c r="H356" i="47"/>
  <c r="L355" i="47"/>
  <c r="J355" i="47"/>
  <c r="H355" i="47" s="1"/>
  <c r="L354" i="47"/>
  <c r="J354" i="47"/>
  <c r="H354" i="47"/>
  <c r="L353" i="47"/>
  <c r="J353" i="47"/>
  <c r="H353" i="47" s="1"/>
  <c r="N352" i="47"/>
  <c r="L352" i="47"/>
  <c r="J352" i="47"/>
  <c r="H352" i="47" s="1"/>
  <c r="E352" i="47"/>
  <c r="L351" i="47"/>
  <c r="J351" i="47"/>
  <c r="H351" i="47" s="1"/>
  <c r="L350" i="47"/>
  <c r="J350" i="47"/>
  <c r="H350" i="47"/>
  <c r="L349" i="47"/>
  <c r="J349" i="47"/>
  <c r="H349" i="47" s="1"/>
  <c r="L348" i="47"/>
  <c r="J348" i="47"/>
  <c r="H348" i="47"/>
  <c r="N347" i="47"/>
  <c r="L347" i="47"/>
  <c r="J347" i="47"/>
  <c r="H347" i="47"/>
  <c r="E347" i="47"/>
  <c r="L346" i="47"/>
  <c r="J346" i="47"/>
  <c r="H346" i="47"/>
  <c r="L345" i="47"/>
  <c r="J345" i="47"/>
  <c r="H345" i="47" s="1"/>
  <c r="L344" i="47"/>
  <c r="J344" i="47"/>
  <c r="H344" i="47"/>
  <c r="L343" i="47"/>
  <c r="J343" i="47"/>
  <c r="H343" i="47" s="1"/>
  <c r="N342" i="47"/>
  <c r="L342" i="47"/>
  <c r="J342" i="47"/>
  <c r="H342" i="47" s="1"/>
  <c r="E342" i="47"/>
  <c r="L341" i="47"/>
  <c r="J341" i="47"/>
  <c r="H341" i="47" s="1"/>
  <c r="L340" i="47"/>
  <c r="J340" i="47"/>
  <c r="H340" i="47"/>
  <c r="L339" i="47"/>
  <c r="J339" i="47"/>
  <c r="H339" i="47" s="1"/>
  <c r="L338" i="47"/>
  <c r="J338" i="47"/>
  <c r="H338" i="47"/>
  <c r="N337" i="47"/>
  <c r="L337" i="47"/>
  <c r="J337" i="47"/>
  <c r="H337" i="47"/>
  <c r="E337" i="47"/>
  <c r="L336" i="47"/>
  <c r="J336" i="47"/>
  <c r="H336" i="47"/>
  <c r="L335" i="47"/>
  <c r="J335" i="47"/>
  <c r="H335" i="47" s="1"/>
  <c r="L334" i="47"/>
  <c r="J334" i="47"/>
  <c r="H334" i="47"/>
  <c r="L333" i="47"/>
  <c r="J333" i="47"/>
  <c r="H333" i="47" s="1"/>
  <c r="N332" i="47"/>
  <c r="L332" i="47"/>
  <c r="J332" i="47"/>
  <c r="H332" i="47" s="1"/>
  <c r="E332" i="47"/>
  <c r="L331" i="47"/>
  <c r="J331" i="47"/>
  <c r="H331" i="47" s="1"/>
  <c r="L330" i="47"/>
  <c r="J330" i="47"/>
  <c r="H330" i="47"/>
  <c r="L329" i="47"/>
  <c r="J329" i="47"/>
  <c r="H329" i="47" s="1"/>
  <c r="L328" i="47"/>
  <c r="J328" i="47"/>
  <c r="H328" i="47"/>
  <c r="N327" i="47"/>
  <c r="L327" i="47"/>
  <c r="J327" i="47"/>
  <c r="H327" i="47"/>
  <c r="E327" i="47"/>
  <c r="L326" i="47"/>
  <c r="J326" i="47"/>
  <c r="H326" i="47"/>
  <c r="L325" i="47"/>
  <c r="J325" i="47"/>
  <c r="H325" i="47" s="1"/>
  <c r="L324" i="47"/>
  <c r="J324" i="47"/>
  <c r="H324" i="47"/>
  <c r="L323" i="47"/>
  <c r="J323" i="47"/>
  <c r="H323" i="47" s="1"/>
  <c r="N322" i="47"/>
  <c r="L322" i="47"/>
  <c r="J322" i="47"/>
  <c r="H322" i="47" s="1"/>
  <c r="E322" i="47"/>
  <c r="L321" i="47"/>
  <c r="J321" i="47"/>
  <c r="H321" i="47" s="1"/>
  <c r="L320" i="47"/>
  <c r="J320" i="47"/>
  <c r="H320" i="47"/>
  <c r="L319" i="47"/>
  <c r="J319" i="47"/>
  <c r="H319" i="47" s="1"/>
  <c r="L318" i="47"/>
  <c r="J318" i="47"/>
  <c r="H318" i="47"/>
  <c r="N317" i="47"/>
  <c r="L317" i="47"/>
  <c r="J317" i="47"/>
  <c r="H317" i="47"/>
  <c r="E317" i="47"/>
  <c r="L316" i="47"/>
  <c r="J316" i="47"/>
  <c r="H316" i="47"/>
  <c r="L315" i="47"/>
  <c r="J315" i="47"/>
  <c r="H315" i="47" s="1"/>
  <c r="L314" i="47"/>
  <c r="J314" i="47"/>
  <c r="H314" i="47"/>
  <c r="L313" i="47"/>
  <c r="J313" i="47"/>
  <c r="H313" i="47" s="1"/>
  <c r="N312" i="47"/>
  <c r="N412" i="47" s="1"/>
  <c r="L312" i="47"/>
  <c r="J312" i="47"/>
  <c r="H312" i="47" s="1"/>
  <c r="E312" i="47"/>
  <c r="E412" i="47" s="1"/>
  <c r="L310" i="47"/>
  <c r="J310" i="47"/>
  <c r="H310" i="47"/>
  <c r="L309" i="47"/>
  <c r="J309" i="47"/>
  <c r="H309" i="47"/>
  <c r="L308" i="47"/>
  <c r="J308" i="47"/>
  <c r="H308" i="47" s="1"/>
  <c r="L307" i="47"/>
  <c r="J307" i="47"/>
  <c r="H307" i="47"/>
  <c r="L306" i="47"/>
  <c r="J306" i="47"/>
  <c r="H306" i="47" s="1"/>
  <c r="N305" i="47"/>
  <c r="L305" i="47"/>
  <c r="J305" i="47"/>
  <c r="H305" i="47" s="1"/>
  <c r="E305" i="47"/>
  <c r="L304" i="47"/>
  <c r="J304" i="47"/>
  <c r="H304" i="47" s="1"/>
  <c r="L303" i="47"/>
  <c r="J303" i="47"/>
  <c r="H303" i="47"/>
  <c r="L302" i="47"/>
  <c r="J302" i="47"/>
  <c r="H302" i="47" s="1"/>
  <c r="L301" i="47"/>
  <c r="J301" i="47"/>
  <c r="H301" i="47"/>
  <c r="N300" i="47"/>
  <c r="L300" i="47"/>
  <c r="J300" i="47"/>
  <c r="H300" i="47"/>
  <c r="E300" i="47"/>
  <c r="L299" i="47"/>
  <c r="J299" i="47"/>
  <c r="H299" i="47"/>
  <c r="L298" i="47"/>
  <c r="J298" i="47"/>
  <c r="H298" i="47" s="1"/>
  <c r="L297" i="47"/>
  <c r="J297" i="47"/>
  <c r="H297" i="47"/>
  <c r="L296" i="47"/>
  <c r="J296" i="47"/>
  <c r="H296" i="47" s="1"/>
  <c r="N295" i="47"/>
  <c r="L295" i="47"/>
  <c r="J295" i="47"/>
  <c r="H295" i="47" s="1"/>
  <c r="E295" i="47"/>
  <c r="L294" i="47"/>
  <c r="J294" i="47"/>
  <c r="H294" i="47" s="1"/>
  <c r="L293" i="47"/>
  <c r="J293" i="47"/>
  <c r="H293" i="47"/>
  <c r="L292" i="47"/>
  <c r="J292" i="47"/>
  <c r="H292" i="47" s="1"/>
  <c r="L291" i="47"/>
  <c r="J291" i="47"/>
  <c r="H291" i="47"/>
  <c r="N290" i="47"/>
  <c r="L290" i="47"/>
  <c r="J290" i="47"/>
  <c r="H290" i="47"/>
  <c r="E290" i="47"/>
  <c r="L289" i="47"/>
  <c r="J289" i="47"/>
  <c r="H289" i="47"/>
  <c r="L288" i="47"/>
  <c r="J288" i="47"/>
  <c r="H288" i="47" s="1"/>
  <c r="L287" i="47"/>
  <c r="J287" i="47"/>
  <c r="H287" i="47"/>
  <c r="L286" i="47"/>
  <c r="J286" i="47"/>
  <c r="H286" i="47" s="1"/>
  <c r="N285" i="47"/>
  <c r="L285" i="47"/>
  <c r="J285" i="47"/>
  <c r="H285" i="47" s="1"/>
  <c r="E285" i="47"/>
  <c r="L284" i="47"/>
  <c r="J284" i="47"/>
  <c r="H284" i="47" s="1"/>
  <c r="L283" i="47"/>
  <c r="J283" i="47"/>
  <c r="H283" i="47"/>
  <c r="L282" i="47"/>
  <c r="J282" i="47"/>
  <c r="H282" i="47" s="1"/>
  <c r="L281" i="47"/>
  <c r="J281" i="47"/>
  <c r="H281" i="47"/>
  <c r="N280" i="47"/>
  <c r="L280" i="47"/>
  <c r="J280" i="47"/>
  <c r="H280" i="47"/>
  <c r="E280" i="47"/>
  <c r="L279" i="47"/>
  <c r="J279" i="47"/>
  <c r="H279" i="47"/>
  <c r="L278" i="47"/>
  <c r="J278" i="47"/>
  <c r="H278" i="47" s="1"/>
  <c r="L277" i="47"/>
  <c r="J277" i="47"/>
  <c r="H277" i="47"/>
  <c r="L276" i="47"/>
  <c r="J276" i="47"/>
  <c r="H276" i="47" s="1"/>
  <c r="N275" i="47"/>
  <c r="L275" i="47"/>
  <c r="J275" i="47"/>
  <c r="H275" i="47" s="1"/>
  <c r="E275" i="47"/>
  <c r="L274" i="47"/>
  <c r="J274" i="47"/>
  <c r="H274" i="47" s="1"/>
  <c r="L273" i="47"/>
  <c r="J273" i="47"/>
  <c r="H273" i="47"/>
  <c r="L272" i="47"/>
  <c r="J272" i="47"/>
  <c r="H272" i="47" s="1"/>
  <c r="L271" i="47"/>
  <c r="J271" i="47"/>
  <c r="H271" i="47"/>
  <c r="N270" i="47"/>
  <c r="L270" i="47"/>
  <c r="J270" i="47"/>
  <c r="H270" i="47"/>
  <c r="E270" i="47"/>
  <c r="L269" i="47"/>
  <c r="J269" i="47"/>
  <c r="H269" i="47"/>
  <c r="L268" i="47"/>
  <c r="J268" i="47"/>
  <c r="H268" i="47" s="1"/>
  <c r="L267" i="47"/>
  <c r="J267" i="47"/>
  <c r="H267" i="47"/>
  <c r="L266" i="47"/>
  <c r="J266" i="47"/>
  <c r="H266" i="47" s="1"/>
  <c r="N265" i="47"/>
  <c r="L265" i="47"/>
  <c r="J265" i="47"/>
  <c r="H265" i="47" s="1"/>
  <c r="E265" i="47"/>
  <c r="L264" i="47"/>
  <c r="J264" i="47"/>
  <c r="H264" i="47" s="1"/>
  <c r="L263" i="47"/>
  <c r="J263" i="47"/>
  <c r="H263" i="47"/>
  <c r="L262" i="47"/>
  <c r="J262" i="47"/>
  <c r="H262" i="47" s="1"/>
  <c r="L261" i="47"/>
  <c r="J261" i="47"/>
  <c r="H261" i="47"/>
  <c r="N260" i="47"/>
  <c r="L260" i="47"/>
  <c r="J260" i="47"/>
  <c r="H260" i="47"/>
  <c r="E260" i="47"/>
  <c r="L259" i="47"/>
  <c r="J259" i="47"/>
  <c r="H259" i="47"/>
  <c r="L258" i="47"/>
  <c r="J258" i="47"/>
  <c r="H258" i="47" s="1"/>
  <c r="L257" i="47"/>
  <c r="J257" i="47"/>
  <c r="H257" i="47"/>
  <c r="L256" i="47"/>
  <c r="J256" i="47"/>
  <c r="H256" i="47" s="1"/>
  <c r="N255" i="47"/>
  <c r="L255" i="47"/>
  <c r="J255" i="47"/>
  <c r="H255" i="47" s="1"/>
  <c r="E255" i="47"/>
  <c r="L254" i="47"/>
  <c r="J254" i="47"/>
  <c r="H254" i="47" s="1"/>
  <c r="L253" i="47"/>
  <c r="J253" i="47"/>
  <c r="H253" i="47"/>
  <c r="L252" i="47"/>
  <c r="J252" i="47"/>
  <c r="H252" i="47" s="1"/>
  <c r="L251" i="47"/>
  <c r="J251" i="47"/>
  <c r="H251" i="47"/>
  <c r="N250" i="47"/>
  <c r="L250" i="47"/>
  <c r="J250" i="47"/>
  <c r="H250" i="47"/>
  <c r="E250" i="47"/>
  <c r="L249" i="47"/>
  <c r="J249" i="47"/>
  <c r="H249" i="47"/>
  <c r="L248" i="47"/>
  <c r="J248" i="47"/>
  <c r="H248" i="47" s="1"/>
  <c r="L247" i="47"/>
  <c r="J247" i="47"/>
  <c r="H247" i="47"/>
  <c r="L246" i="47"/>
  <c r="J246" i="47"/>
  <c r="H246" i="47" s="1"/>
  <c r="N245" i="47"/>
  <c r="L245" i="47"/>
  <c r="J245" i="47"/>
  <c r="H245" i="47" s="1"/>
  <c r="E245" i="47"/>
  <c r="L244" i="47"/>
  <c r="J244" i="47"/>
  <c r="H244" i="47" s="1"/>
  <c r="L243" i="47"/>
  <c r="J243" i="47"/>
  <c r="H243" i="47"/>
  <c r="L242" i="47"/>
  <c r="J242" i="47"/>
  <c r="H242" i="47" s="1"/>
  <c r="L241" i="47"/>
  <c r="J241" i="47"/>
  <c r="H241" i="47"/>
  <c r="N240" i="47"/>
  <c r="L240" i="47"/>
  <c r="J240" i="47"/>
  <c r="H240" i="47"/>
  <c r="E240" i="47"/>
  <c r="L239" i="47"/>
  <c r="J239" i="47"/>
  <c r="H239" i="47"/>
  <c r="L238" i="47"/>
  <c r="J238" i="47"/>
  <c r="H238" i="47" s="1"/>
  <c r="L237" i="47"/>
  <c r="J237" i="47"/>
  <c r="H237" i="47"/>
  <c r="L236" i="47"/>
  <c r="J236" i="47"/>
  <c r="H236" i="47" s="1"/>
  <c r="N235" i="47"/>
  <c r="L235" i="47"/>
  <c r="J235" i="47"/>
  <c r="H235" i="47" s="1"/>
  <c r="E235" i="47"/>
  <c r="L234" i="47"/>
  <c r="J234" i="47"/>
  <c r="H234" i="47" s="1"/>
  <c r="L233" i="47"/>
  <c r="J233" i="47"/>
  <c r="H233" i="47"/>
  <c r="L232" i="47"/>
  <c r="J232" i="47"/>
  <c r="H232" i="47" s="1"/>
  <c r="L231" i="47"/>
  <c r="J231" i="47"/>
  <c r="H231" i="47"/>
  <c r="N230" i="47"/>
  <c r="L230" i="47"/>
  <c r="J230" i="47"/>
  <c r="H230" i="47"/>
  <c r="E230" i="47"/>
  <c r="L229" i="47"/>
  <c r="J229" i="47"/>
  <c r="H229" i="47"/>
  <c r="L228" i="47"/>
  <c r="J228" i="47"/>
  <c r="H228" i="47" s="1"/>
  <c r="L227" i="47"/>
  <c r="J227" i="47"/>
  <c r="H227" i="47"/>
  <c r="L226" i="47"/>
  <c r="J226" i="47"/>
  <c r="H226" i="47" s="1"/>
  <c r="N225" i="47"/>
  <c r="L225" i="47"/>
  <c r="J225" i="47"/>
  <c r="H225" i="47" s="1"/>
  <c r="E225" i="47"/>
  <c r="L224" i="47"/>
  <c r="J224" i="47"/>
  <c r="H224" i="47" s="1"/>
  <c r="L223" i="47"/>
  <c r="J223" i="47"/>
  <c r="H223" i="47"/>
  <c r="L222" i="47"/>
  <c r="J222" i="47"/>
  <c r="H222" i="47" s="1"/>
  <c r="L221" i="47"/>
  <c r="J221" i="47"/>
  <c r="H221" i="47"/>
  <c r="N220" i="47"/>
  <c r="L220" i="47"/>
  <c r="J220" i="47"/>
  <c r="H220" i="47"/>
  <c r="E220" i="47"/>
  <c r="L219" i="47"/>
  <c r="J219" i="47"/>
  <c r="H219" i="47"/>
  <c r="L218" i="47"/>
  <c r="J218" i="47"/>
  <c r="H218" i="47" s="1"/>
  <c r="L217" i="47"/>
  <c r="J217" i="47"/>
  <c r="H217" i="47"/>
  <c r="L216" i="47"/>
  <c r="J216" i="47"/>
  <c r="H216" i="47" s="1"/>
  <c r="N215" i="47"/>
  <c r="L215" i="47"/>
  <c r="J215" i="47"/>
  <c r="H215" i="47" s="1"/>
  <c r="E215" i="47"/>
  <c r="L214" i="47"/>
  <c r="J214" i="47"/>
  <c r="H214" i="47" s="1"/>
  <c r="L213" i="47"/>
  <c r="J213" i="47"/>
  <c r="H213" i="47"/>
  <c r="L212" i="47"/>
  <c r="J212" i="47"/>
  <c r="H212" i="47" s="1"/>
  <c r="L211" i="47"/>
  <c r="J211" i="47"/>
  <c r="H211" i="47"/>
  <c r="N210" i="47"/>
  <c r="N310" i="47" s="1"/>
  <c r="L210" i="47"/>
  <c r="J210" i="47"/>
  <c r="H210" i="47"/>
  <c r="E210" i="47"/>
  <c r="E310" i="47" s="1"/>
  <c r="L208" i="47"/>
  <c r="J208" i="47"/>
  <c r="H208" i="47"/>
  <c r="L207" i="47"/>
  <c r="J207" i="47"/>
  <c r="H207" i="47" s="1"/>
  <c r="L206" i="47"/>
  <c r="J206" i="47"/>
  <c r="H206" i="47"/>
  <c r="L205" i="47"/>
  <c r="J205" i="47"/>
  <c r="H205" i="47" s="1"/>
  <c r="L204" i="47"/>
  <c r="J204" i="47"/>
  <c r="H204" i="47"/>
  <c r="N203" i="47"/>
  <c r="L203" i="47"/>
  <c r="J203" i="47"/>
  <c r="H203" i="47"/>
  <c r="E203" i="47"/>
  <c r="L202" i="47"/>
  <c r="J202" i="47"/>
  <c r="H202" i="47"/>
  <c r="L201" i="47"/>
  <c r="J201" i="47"/>
  <c r="H201" i="47" s="1"/>
  <c r="L200" i="47"/>
  <c r="J200" i="47"/>
  <c r="H200" i="47"/>
  <c r="L199" i="47"/>
  <c r="J199" i="47"/>
  <c r="H199" i="47" s="1"/>
  <c r="N198" i="47"/>
  <c r="L198" i="47"/>
  <c r="J198" i="47"/>
  <c r="H198" i="47" s="1"/>
  <c r="E198" i="47"/>
  <c r="L197" i="47"/>
  <c r="J197" i="47"/>
  <c r="H197" i="47" s="1"/>
  <c r="L196" i="47"/>
  <c r="J196" i="47"/>
  <c r="H196" i="47"/>
  <c r="L195" i="47"/>
  <c r="J195" i="47"/>
  <c r="H195" i="47" s="1"/>
  <c r="L194" i="47"/>
  <c r="J194" i="47"/>
  <c r="H194" i="47"/>
  <c r="N193" i="47"/>
  <c r="L193" i="47"/>
  <c r="J193" i="47"/>
  <c r="H193" i="47"/>
  <c r="E193" i="47"/>
  <c r="L192" i="47"/>
  <c r="J192" i="47"/>
  <c r="H192" i="47"/>
  <c r="L191" i="47"/>
  <c r="J191" i="47"/>
  <c r="H191" i="47" s="1"/>
  <c r="L190" i="47"/>
  <c r="J190" i="47"/>
  <c r="H190" i="47"/>
  <c r="L189" i="47"/>
  <c r="J189" i="47"/>
  <c r="H189" i="47" s="1"/>
  <c r="N188" i="47"/>
  <c r="L188" i="47"/>
  <c r="J188" i="47"/>
  <c r="H188" i="47" s="1"/>
  <c r="E188" i="47"/>
  <c r="L187" i="47"/>
  <c r="J187" i="47"/>
  <c r="H187" i="47" s="1"/>
  <c r="L186" i="47"/>
  <c r="J186" i="47"/>
  <c r="H186" i="47"/>
  <c r="L185" i="47"/>
  <c r="J185" i="47"/>
  <c r="H185" i="47" s="1"/>
  <c r="L184" i="47"/>
  <c r="J184" i="47"/>
  <c r="H184" i="47"/>
  <c r="N183" i="47"/>
  <c r="L183" i="47"/>
  <c r="J183" i="47"/>
  <c r="H183" i="47"/>
  <c r="E183" i="47"/>
  <c r="L182" i="47"/>
  <c r="J182" i="47"/>
  <c r="H182" i="47"/>
  <c r="L181" i="47"/>
  <c r="J181" i="47"/>
  <c r="H181" i="47" s="1"/>
  <c r="L180" i="47"/>
  <c r="J180" i="47"/>
  <c r="H180" i="47"/>
  <c r="L179" i="47"/>
  <c r="J179" i="47"/>
  <c r="H179" i="47" s="1"/>
  <c r="N178" i="47"/>
  <c r="L178" i="47"/>
  <c r="J178" i="47"/>
  <c r="H178" i="47" s="1"/>
  <c r="E178" i="47"/>
  <c r="L177" i="47"/>
  <c r="J177" i="47"/>
  <c r="H177" i="47" s="1"/>
  <c r="L176" i="47"/>
  <c r="J176" i="47"/>
  <c r="H176" i="47"/>
  <c r="L175" i="47"/>
  <c r="J175" i="47"/>
  <c r="H175" i="47" s="1"/>
  <c r="L174" i="47"/>
  <c r="J174" i="47"/>
  <c r="H174" i="47"/>
  <c r="N173" i="47"/>
  <c r="L173" i="47"/>
  <c r="J173" i="47"/>
  <c r="H173" i="47"/>
  <c r="E173" i="47"/>
  <c r="L172" i="47"/>
  <c r="J172" i="47"/>
  <c r="H172" i="47"/>
  <c r="L171" i="47"/>
  <c r="J171" i="47"/>
  <c r="H171" i="47" s="1"/>
  <c r="L170" i="47"/>
  <c r="J170" i="47"/>
  <c r="H170" i="47"/>
  <c r="L169" i="47"/>
  <c r="J169" i="47"/>
  <c r="H169" i="47" s="1"/>
  <c r="N168" i="47"/>
  <c r="L168" i="47"/>
  <c r="J168" i="47"/>
  <c r="H168" i="47" s="1"/>
  <c r="E168" i="47"/>
  <c r="L167" i="47"/>
  <c r="J167" i="47"/>
  <c r="H167" i="47" s="1"/>
  <c r="L166" i="47"/>
  <c r="J166" i="47"/>
  <c r="H166" i="47"/>
  <c r="L165" i="47"/>
  <c r="J165" i="47"/>
  <c r="H165" i="47" s="1"/>
  <c r="L164" i="47"/>
  <c r="J164" i="47"/>
  <c r="H164" i="47"/>
  <c r="N163" i="47"/>
  <c r="L163" i="47"/>
  <c r="J163" i="47"/>
  <c r="H163" i="47"/>
  <c r="E163" i="47"/>
  <c r="L162" i="47"/>
  <c r="J162" i="47"/>
  <c r="H162" i="47"/>
  <c r="L161" i="47"/>
  <c r="J161" i="47"/>
  <c r="H161" i="47" s="1"/>
  <c r="L160" i="47"/>
  <c r="J160" i="47"/>
  <c r="H160" i="47"/>
  <c r="L159" i="47"/>
  <c r="J159" i="47"/>
  <c r="H159" i="47" s="1"/>
  <c r="N158" i="47"/>
  <c r="L158" i="47"/>
  <c r="J158" i="47"/>
  <c r="H158" i="47" s="1"/>
  <c r="E158" i="47"/>
  <c r="L157" i="47"/>
  <c r="J157" i="47"/>
  <c r="H157" i="47" s="1"/>
  <c r="L156" i="47"/>
  <c r="J156" i="47"/>
  <c r="H156" i="47"/>
  <c r="L155" i="47"/>
  <c r="J155" i="47"/>
  <c r="H155" i="47" s="1"/>
  <c r="L154" i="47"/>
  <c r="J154" i="47"/>
  <c r="H154" i="47"/>
  <c r="N153" i="47"/>
  <c r="L153" i="47"/>
  <c r="J153" i="47"/>
  <c r="H153" i="47"/>
  <c r="E153" i="47"/>
  <c r="L152" i="47"/>
  <c r="J152" i="47"/>
  <c r="H152" i="47"/>
  <c r="L151" i="47"/>
  <c r="J151" i="47"/>
  <c r="H151" i="47" s="1"/>
  <c r="L150" i="47"/>
  <c r="J150" i="47"/>
  <c r="H150" i="47"/>
  <c r="L149" i="47"/>
  <c r="J149" i="47"/>
  <c r="H149" i="47" s="1"/>
  <c r="N148" i="47"/>
  <c r="L148" i="47"/>
  <c r="J148" i="47"/>
  <c r="H148" i="47" s="1"/>
  <c r="E148" i="47"/>
  <c r="L147" i="47"/>
  <c r="J147" i="47"/>
  <c r="H147" i="47" s="1"/>
  <c r="L146" i="47"/>
  <c r="J146" i="47"/>
  <c r="H146" i="47"/>
  <c r="L145" i="47"/>
  <c r="J145" i="47"/>
  <c r="H145" i="47" s="1"/>
  <c r="L144" i="47"/>
  <c r="J144" i="47"/>
  <c r="H144" i="47"/>
  <c r="N143" i="47"/>
  <c r="L143" i="47"/>
  <c r="J143" i="47"/>
  <c r="H143" i="47"/>
  <c r="E143" i="47"/>
  <c r="L142" i="47"/>
  <c r="J142" i="47"/>
  <c r="H142" i="47"/>
  <c r="L141" i="47"/>
  <c r="J141" i="47"/>
  <c r="H141" i="47" s="1"/>
  <c r="L140" i="47"/>
  <c r="J140" i="47"/>
  <c r="H140" i="47"/>
  <c r="L139" i="47"/>
  <c r="J139" i="47"/>
  <c r="H139" i="47" s="1"/>
  <c r="N138" i="47"/>
  <c r="L138" i="47"/>
  <c r="J138" i="47"/>
  <c r="H138" i="47" s="1"/>
  <c r="E138" i="47"/>
  <c r="L137" i="47"/>
  <c r="J137" i="47"/>
  <c r="H137" i="47" s="1"/>
  <c r="L136" i="47"/>
  <c r="J136" i="47"/>
  <c r="H136" i="47"/>
  <c r="L135" i="47"/>
  <c r="J135" i="47"/>
  <c r="H135" i="47" s="1"/>
  <c r="L134" i="47"/>
  <c r="J134" i="47"/>
  <c r="H134" i="47"/>
  <c r="N133" i="47"/>
  <c r="L133" i="47"/>
  <c r="J133" i="47"/>
  <c r="H133" i="47"/>
  <c r="E133" i="47"/>
  <c r="L132" i="47"/>
  <c r="J132" i="47"/>
  <c r="H132" i="47"/>
  <c r="L131" i="47"/>
  <c r="J131" i="47"/>
  <c r="H131" i="47" s="1"/>
  <c r="L130" i="47"/>
  <c r="J130" i="47"/>
  <c r="H130" i="47"/>
  <c r="L129" i="47"/>
  <c r="J129" i="47"/>
  <c r="H129" i="47" s="1"/>
  <c r="N128" i="47"/>
  <c r="L128" i="47"/>
  <c r="J128" i="47"/>
  <c r="H128" i="47" s="1"/>
  <c r="E128" i="47"/>
  <c r="L127" i="47"/>
  <c r="J127" i="47"/>
  <c r="H127" i="47" s="1"/>
  <c r="L126" i="47"/>
  <c r="J126" i="47"/>
  <c r="H126" i="47"/>
  <c r="L125" i="47"/>
  <c r="J125" i="47"/>
  <c r="H125" i="47" s="1"/>
  <c r="L124" i="47"/>
  <c r="J124" i="47"/>
  <c r="H124" i="47"/>
  <c r="N123" i="47"/>
  <c r="L123" i="47"/>
  <c r="J123" i="47"/>
  <c r="H123" i="47"/>
  <c r="E123" i="47"/>
  <c r="L122" i="47"/>
  <c r="J122" i="47"/>
  <c r="H122" i="47"/>
  <c r="L121" i="47"/>
  <c r="J121" i="47"/>
  <c r="H121" i="47" s="1"/>
  <c r="L120" i="47"/>
  <c r="J120" i="47"/>
  <c r="H120" i="47"/>
  <c r="L119" i="47"/>
  <c r="J119" i="47"/>
  <c r="H119" i="47" s="1"/>
  <c r="N118" i="47"/>
  <c r="L118" i="47"/>
  <c r="J118" i="47"/>
  <c r="H118" i="47" s="1"/>
  <c r="E118" i="47"/>
  <c r="L117" i="47"/>
  <c r="J117" i="47"/>
  <c r="H117" i="47" s="1"/>
  <c r="L116" i="47"/>
  <c r="J116" i="47"/>
  <c r="H116" i="47"/>
  <c r="L115" i="47"/>
  <c r="J115" i="47"/>
  <c r="H115" i="47" s="1"/>
  <c r="L114" i="47"/>
  <c r="J114" i="47"/>
  <c r="H114" i="47"/>
  <c r="N113" i="47"/>
  <c r="L113" i="47"/>
  <c r="J113" i="47"/>
  <c r="H113" i="47"/>
  <c r="E113" i="47"/>
  <c r="L112" i="47"/>
  <c r="J112" i="47"/>
  <c r="H112" i="47"/>
  <c r="L111" i="47"/>
  <c r="J111" i="47"/>
  <c r="H111" i="47" s="1"/>
  <c r="L110" i="47"/>
  <c r="J110" i="47"/>
  <c r="H110" i="47"/>
  <c r="L109" i="47"/>
  <c r="J109" i="47"/>
  <c r="H109" i="47" s="1"/>
  <c r="N108" i="47"/>
  <c r="N208" i="47" s="1"/>
  <c r="L108" i="47"/>
  <c r="J108" i="47"/>
  <c r="H108" i="47" s="1"/>
  <c r="E108" i="47"/>
  <c r="E208" i="47" s="1"/>
  <c r="L106" i="47"/>
  <c r="J106" i="47"/>
  <c r="H106" i="47"/>
  <c r="L105" i="47"/>
  <c r="J105" i="47"/>
  <c r="H105" i="47"/>
  <c r="L104" i="47"/>
  <c r="J104" i="47"/>
  <c r="H104" i="47" s="1"/>
  <c r="L103" i="47"/>
  <c r="J103" i="47"/>
  <c r="H103" i="47"/>
  <c r="L102" i="47"/>
  <c r="J102" i="47"/>
  <c r="H102" i="47" s="1"/>
  <c r="N101" i="47"/>
  <c r="L101" i="47"/>
  <c r="J101" i="47"/>
  <c r="H101" i="47" s="1"/>
  <c r="E101" i="47"/>
  <c r="L100" i="47"/>
  <c r="J100" i="47"/>
  <c r="H100" i="47" s="1"/>
  <c r="L99" i="47"/>
  <c r="J99" i="47"/>
  <c r="H99" i="47"/>
  <c r="L98" i="47"/>
  <c r="J98" i="47"/>
  <c r="H98" i="47" s="1"/>
  <c r="L97" i="47"/>
  <c r="J97" i="47"/>
  <c r="H97" i="47"/>
  <c r="N96" i="47"/>
  <c r="L96" i="47"/>
  <c r="J96" i="47"/>
  <c r="H96" i="47"/>
  <c r="E96" i="47"/>
  <c r="L95" i="47"/>
  <c r="J95" i="47"/>
  <c r="H95" i="47"/>
  <c r="L94" i="47"/>
  <c r="J94" i="47"/>
  <c r="H94" i="47" s="1"/>
  <c r="L93" i="47"/>
  <c r="J93" i="47"/>
  <c r="H93" i="47"/>
  <c r="L92" i="47"/>
  <c r="J92" i="47"/>
  <c r="H92" i="47" s="1"/>
  <c r="N91" i="47"/>
  <c r="L91" i="47"/>
  <c r="J91" i="47"/>
  <c r="H91" i="47" s="1"/>
  <c r="E91" i="47"/>
  <c r="L90" i="47"/>
  <c r="J90" i="47"/>
  <c r="H90" i="47" s="1"/>
  <c r="L89" i="47"/>
  <c r="J89" i="47"/>
  <c r="H89" i="47"/>
  <c r="L88" i="47"/>
  <c r="J88" i="47"/>
  <c r="H88" i="47" s="1"/>
  <c r="L87" i="47"/>
  <c r="J87" i="47"/>
  <c r="H87" i="47"/>
  <c r="N86" i="47"/>
  <c r="L86" i="47"/>
  <c r="J86" i="47"/>
  <c r="H86" i="47"/>
  <c r="E86" i="47"/>
  <c r="L85" i="47"/>
  <c r="J85" i="47"/>
  <c r="H85" i="47"/>
  <c r="L84" i="47"/>
  <c r="J84" i="47"/>
  <c r="H84" i="47" s="1"/>
  <c r="L83" i="47"/>
  <c r="J83" i="47"/>
  <c r="H83" i="47"/>
  <c r="L82" i="47"/>
  <c r="J82" i="47"/>
  <c r="H82" i="47" s="1"/>
  <c r="N81" i="47"/>
  <c r="L81" i="47"/>
  <c r="J81" i="47"/>
  <c r="H81" i="47" s="1"/>
  <c r="E81" i="47"/>
  <c r="L80" i="47"/>
  <c r="J80" i="47"/>
  <c r="H80" i="47" s="1"/>
  <c r="L79" i="47"/>
  <c r="J79" i="47"/>
  <c r="H79" i="47"/>
  <c r="L78" i="47"/>
  <c r="J78" i="47"/>
  <c r="H78" i="47" s="1"/>
  <c r="L77" i="47"/>
  <c r="J77" i="47"/>
  <c r="H77" i="47"/>
  <c r="N76" i="47"/>
  <c r="L76" i="47"/>
  <c r="J76" i="47"/>
  <c r="H76" i="47"/>
  <c r="E76" i="47"/>
  <c r="L75" i="47"/>
  <c r="J75" i="47"/>
  <c r="H75" i="47"/>
  <c r="L74" i="47"/>
  <c r="J74" i="47"/>
  <c r="H74" i="47" s="1"/>
  <c r="L73" i="47"/>
  <c r="J73" i="47"/>
  <c r="H73" i="47"/>
  <c r="L72" i="47"/>
  <c r="J72" i="47"/>
  <c r="H72" i="47" s="1"/>
  <c r="N71" i="47"/>
  <c r="L71" i="47"/>
  <c r="J71" i="47"/>
  <c r="H71" i="47" s="1"/>
  <c r="E71" i="47"/>
  <c r="L70" i="47"/>
  <c r="J70" i="47"/>
  <c r="H70" i="47" s="1"/>
  <c r="L69" i="47"/>
  <c r="J69" i="47"/>
  <c r="H69" i="47"/>
  <c r="L68" i="47"/>
  <c r="J68" i="47"/>
  <c r="H68" i="47" s="1"/>
  <c r="L67" i="47"/>
  <c r="J67" i="47"/>
  <c r="H67" i="47"/>
  <c r="N66" i="47"/>
  <c r="L66" i="47"/>
  <c r="J66" i="47"/>
  <c r="H66" i="47"/>
  <c r="E66" i="47"/>
  <c r="L65" i="47"/>
  <c r="J65" i="47"/>
  <c r="H65" i="47"/>
  <c r="L64" i="47"/>
  <c r="J64" i="47"/>
  <c r="H64" i="47" s="1"/>
  <c r="L63" i="47"/>
  <c r="J63" i="47"/>
  <c r="H63" i="47"/>
  <c r="L62" i="47"/>
  <c r="J62" i="47"/>
  <c r="H62" i="47" s="1"/>
  <c r="N61" i="47"/>
  <c r="L61" i="47"/>
  <c r="J61" i="47"/>
  <c r="H61" i="47" s="1"/>
  <c r="E61" i="47"/>
  <c r="L60" i="47"/>
  <c r="J60" i="47"/>
  <c r="H60" i="47" s="1"/>
  <c r="L59" i="47"/>
  <c r="J59" i="47"/>
  <c r="H59" i="47"/>
  <c r="L58" i="47"/>
  <c r="J58" i="47"/>
  <c r="H58" i="47" s="1"/>
  <c r="L57" i="47"/>
  <c r="J57" i="47"/>
  <c r="H57" i="47"/>
  <c r="N56" i="47"/>
  <c r="L56" i="47"/>
  <c r="J56" i="47"/>
  <c r="H56" i="47"/>
  <c r="E56" i="47"/>
  <c r="L55" i="47"/>
  <c r="J55" i="47"/>
  <c r="H55" i="47"/>
  <c r="L54" i="47"/>
  <c r="J54" i="47"/>
  <c r="H54" i="47" s="1"/>
  <c r="L53" i="47"/>
  <c r="J53" i="47"/>
  <c r="H53" i="47"/>
  <c r="L52" i="47"/>
  <c r="J52" i="47"/>
  <c r="H52" i="47" s="1"/>
  <c r="N51" i="47"/>
  <c r="L51" i="47"/>
  <c r="J51" i="47"/>
  <c r="H51" i="47" s="1"/>
  <c r="E51" i="47"/>
  <c r="L50" i="47"/>
  <c r="J50" i="47"/>
  <c r="H50" i="47" s="1"/>
  <c r="L49" i="47"/>
  <c r="J49" i="47"/>
  <c r="H49" i="47"/>
  <c r="L48" i="47"/>
  <c r="J48" i="47"/>
  <c r="H48" i="47" s="1"/>
  <c r="L47" i="47"/>
  <c r="J47" i="47"/>
  <c r="H47" i="47"/>
  <c r="N46" i="47"/>
  <c r="L46" i="47"/>
  <c r="J46" i="47"/>
  <c r="H46" i="47"/>
  <c r="E46" i="47"/>
  <c r="L45" i="47"/>
  <c r="J45" i="47"/>
  <c r="H45" i="47"/>
  <c r="L44" i="47"/>
  <c r="J44" i="47"/>
  <c r="H44" i="47" s="1"/>
  <c r="L43" i="47"/>
  <c r="J43" i="47"/>
  <c r="H43" i="47"/>
  <c r="L42" i="47"/>
  <c r="J42" i="47"/>
  <c r="H42" i="47" s="1"/>
  <c r="N41" i="47"/>
  <c r="L41" i="47"/>
  <c r="J41" i="47"/>
  <c r="H41" i="47" s="1"/>
  <c r="E41" i="47"/>
  <c r="L40" i="47"/>
  <c r="J40" i="47"/>
  <c r="H40" i="47" s="1"/>
  <c r="L39" i="47"/>
  <c r="J39" i="47"/>
  <c r="H39" i="47"/>
  <c r="L38" i="47"/>
  <c r="J38" i="47"/>
  <c r="H38" i="47" s="1"/>
  <c r="L37" i="47"/>
  <c r="J37" i="47"/>
  <c r="H37" i="47"/>
  <c r="N36" i="47"/>
  <c r="L36" i="47"/>
  <c r="J36" i="47"/>
  <c r="H36" i="47"/>
  <c r="E36" i="47"/>
  <c r="L35" i="47"/>
  <c r="J35" i="47"/>
  <c r="H35" i="47"/>
  <c r="L34" i="47"/>
  <c r="J34" i="47"/>
  <c r="H34" i="47" s="1"/>
  <c r="L33" i="47"/>
  <c r="J33" i="47"/>
  <c r="H33" i="47"/>
  <c r="L32" i="47"/>
  <c r="J32" i="47"/>
  <c r="H32" i="47" s="1"/>
  <c r="N31" i="47"/>
  <c r="L31" i="47"/>
  <c r="J31" i="47"/>
  <c r="H31" i="47" s="1"/>
  <c r="E31" i="47"/>
  <c r="L30" i="47"/>
  <c r="J30" i="47"/>
  <c r="H30" i="47" s="1"/>
  <c r="L29" i="47"/>
  <c r="J29" i="47"/>
  <c r="H29" i="47"/>
  <c r="L28" i="47"/>
  <c r="J28" i="47"/>
  <c r="H28" i="47" s="1"/>
  <c r="L27" i="47"/>
  <c r="J27" i="47"/>
  <c r="H27" i="47"/>
  <c r="N26" i="47"/>
  <c r="L26" i="47"/>
  <c r="J26" i="47"/>
  <c r="H26" i="47"/>
  <c r="E26" i="47"/>
  <c r="L25" i="47"/>
  <c r="J25" i="47"/>
  <c r="H25" i="47"/>
  <c r="L24" i="47"/>
  <c r="J24" i="47"/>
  <c r="H24" i="47" s="1"/>
  <c r="L23" i="47"/>
  <c r="J23" i="47"/>
  <c r="H23" i="47"/>
  <c r="L22" i="47"/>
  <c r="J22" i="47"/>
  <c r="H22" i="47" s="1"/>
  <c r="N21" i="47"/>
  <c r="L21" i="47"/>
  <c r="J21" i="47"/>
  <c r="H21" i="47" s="1"/>
  <c r="E21" i="47"/>
  <c r="L20" i="47"/>
  <c r="J20" i="47"/>
  <c r="H20" i="47" s="1"/>
  <c r="L19" i="47"/>
  <c r="J19" i="47"/>
  <c r="H19" i="47"/>
  <c r="L18" i="47"/>
  <c r="J18" i="47"/>
  <c r="H18" i="47" s="1"/>
  <c r="L17" i="47"/>
  <c r="J17" i="47"/>
  <c r="H17" i="47"/>
  <c r="N16" i="47"/>
  <c r="L16" i="47"/>
  <c r="J16" i="47"/>
  <c r="H16" i="47"/>
  <c r="E16" i="47"/>
  <c r="L15" i="47"/>
  <c r="J15" i="47"/>
  <c r="H15" i="47"/>
  <c r="L14" i="47"/>
  <c r="J14" i="47"/>
  <c r="H14" i="47" s="1"/>
  <c r="L13" i="47"/>
  <c r="J13" i="47"/>
  <c r="H13" i="47"/>
  <c r="L12" i="47"/>
  <c r="J12" i="47"/>
  <c r="H12" i="47" s="1"/>
  <c r="N11" i="47"/>
  <c r="L11" i="47"/>
  <c r="J11" i="47"/>
  <c r="H11" i="47" s="1"/>
  <c r="E11" i="47"/>
  <c r="L10" i="47"/>
  <c r="J10" i="47"/>
  <c r="H10" i="47" s="1"/>
  <c r="L9" i="47"/>
  <c r="J9" i="47"/>
  <c r="H9" i="47"/>
  <c r="L8" i="47"/>
  <c r="J8" i="47"/>
  <c r="H8" i="47" s="1"/>
  <c r="L7" i="47"/>
  <c r="J7" i="47"/>
  <c r="H7" i="47"/>
  <c r="N6" i="47"/>
  <c r="N106" i="47" s="1"/>
  <c r="L6" i="47"/>
  <c r="J6" i="47"/>
  <c r="H6" i="47"/>
  <c r="E6" i="47"/>
  <c r="E106" i="47" s="1"/>
  <c r="L412" i="46"/>
  <c r="J412" i="46"/>
  <c r="H412" i="46"/>
  <c r="L411" i="46"/>
  <c r="J411" i="46"/>
  <c r="H411" i="46" s="1"/>
  <c r="L410" i="46"/>
  <c r="J410" i="46"/>
  <c r="H410" i="46"/>
  <c r="L409" i="46"/>
  <c r="J409" i="46"/>
  <c r="H409" i="46" s="1"/>
  <c r="L408" i="46"/>
  <c r="J408" i="46"/>
  <c r="H408" i="46"/>
  <c r="N407" i="46"/>
  <c r="L407" i="46"/>
  <c r="J407" i="46"/>
  <c r="H407" i="46"/>
  <c r="E407" i="46"/>
  <c r="L406" i="46"/>
  <c r="J406" i="46"/>
  <c r="H406" i="46"/>
  <c r="L405" i="46"/>
  <c r="J405" i="46"/>
  <c r="H405" i="46" s="1"/>
  <c r="L404" i="46"/>
  <c r="J404" i="46"/>
  <c r="H404" i="46"/>
  <c r="L403" i="46"/>
  <c r="J403" i="46"/>
  <c r="H403" i="46" s="1"/>
  <c r="N402" i="46"/>
  <c r="L402" i="46"/>
  <c r="J402" i="46"/>
  <c r="H402" i="46" s="1"/>
  <c r="E402" i="46"/>
  <c r="L401" i="46"/>
  <c r="J401" i="46"/>
  <c r="H401" i="46" s="1"/>
  <c r="L400" i="46"/>
  <c r="J400" i="46"/>
  <c r="H400" i="46"/>
  <c r="L399" i="46"/>
  <c r="J399" i="46"/>
  <c r="H399" i="46" s="1"/>
  <c r="L398" i="46"/>
  <c r="J398" i="46"/>
  <c r="H398" i="46"/>
  <c r="N397" i="46"/>
  <c r="L397" i="46"/>
  <c r="J397" i="46"/>
  <c r="H397" i="46"/>
  <c r="E397" i="46"/>
  <c r="L396" i="46"/>
  <c r="J396" i="46"/>
  <c r="H396" i="46"/>
  <c r="L395" i="46"/>
  <c r="J395" i="46"/>
  <c r="H395" i="46" s="1"/>
  <c r="L394" i="46"/>
  <c r="J394" i="46"/>
  <c r="H394" i="46"/>
  <c r="L393" i="46"/>
  <c r="J393" i="46"/>
  <c r="H393" i="46" s="1"/>
  <c r="N392" i="46"/>
  <c r="L392" i="46"/>
  <c r="J392" i="46"/>
  <c r="H392" i="46" s="1"/>
  <c r="E392" i="46"/>
  <c r="L391" i="46"/>
  <c r="J391" i="46"/>
  <c r="H391" i="46" s="1"/>
  <c r="L390" i="46"/>
  <c r="J390" i="46"/>
  <c r="H390" i="46"/>
  <c r="L389" i="46"/>
  <c r="J389" i="46"/>
  <c r="H389" i="46" s="1"/>
  <c r="L388" i="46"/>
  <c r="J388" i="46"/>
  <c r="H388" i="46"/>
  <c r="N387" i="46"/>
  <c r="L387" i="46"/>
  <c r="J387" i="46"/>
  <c r="H387" i="46"/>
  <c r="E387" i="46"/>
  <c r="L386" i="46"/>
  <c r="J386" i="46"/>
  <c r="H386" i="46"/>
  <c r="L385" i="46"/>
  <c r="J385" i="46"/>
  <c r="H385" i="46" s="1"/>
  <c r="L384" i="46"/>
  <c r="J384" i="46"/>
  <c r="H384" i="46"/>
  <c r="L383" i="46"/>
  <c r="J383" i="46"/>
  <c r="H383" i="46" s="1"/>
  <c r="N382" i="46"/>
  <c r="L382" i="46"/>
  <c r="J382" i="46"/>
  <c r="H382" i="46" s="1"/>
  <c r="E382" i="46"/>
  <c r="L381" i="46"/>
  <c r="J381" i="46"/>
  <c r="H381" i="46" s="1"/>
  <c r="L380" i="46"/>
  <c r="J380" i="46"/>
  <c r="H380" i="46"/>
  <c r="L379" i="46"/>
  <c r="J379" i="46"/>
  <c r="H379" i="46" s="1"/>
  <c r="L378" i="46"/>
  <c r="J378" i="46"/>
  <c r="H378" i="46"/>
  <c r="N377" i="46"/>
  <c r="L377" i="46"/>
  <c r="J377" i="46"/>
  <c r="H377" i="46"/>
  <c r="E377" i="46"/>
  <c r="L376" i="46"/>
  <c r="J376" i="46"/>
  <c r="H376" i="46"/>
  <c r="L375" i="46"/>
  <c r="J375" i="46"/>
  <c r="H375" i="46" s="1"/>
  <c r="L374" i="46"/>
  <c r="J374" i="46"/>
  <c r="H374" i="46"/>
  <c r="L373" i="46"/>
  <c r="J373" i="46"/>
  <c r="H373" i="46" s="1"/>
  <c r="N372" i="46"/>
  <c r="L372" i="46"/>
  <c r="J372" i="46"/>
  <c r="H372" i="46" s="1"/>
  <c r="E372" i="46"/>
  <c r="L371" i="46"/>
  <c r="J371" i="46"/>
  <c r="H371" i="46" s="1"/>
  <c r="L370" i="46"/>
  <c r="J370" i="46"/>
  <c r="H370" i="46"/>
  <c r="L369" i="46"/>
  <c r="J369" i="46"/>
  <c r="H369" i="46" s="1"/>
  <c r="L368" i="46"/>
  <c r="J368" i="46"/>
  <c r="H368" i="46"/>
  <c r="N367" i="46"/>
  <c r="L367" i="46"/>
  <c r="J367" i="46"/>
  <c r="H367" i="46"/>
  <c r="E367" i="46"/>
  <c r="L366" i="46"/>
  <c r="J366" i="46"/>
  <c r="H366" i="46"/>
  <c r="L365" i="46"/>
  <c r="J365" i="46"/>
  <c r="H365" i="46" s="1"/>
  <c r="L364" i="46"/>
  <c r="J364" i="46"/>
  <c r="H364" i="46"/>
  <c r="L363" i="46"/>
  <c r="J363" i="46"/>
  <c r="H363" i="46" s="1"/>
  <c r="N362" i="46"/>
  <c r="L362" i="46"/>
  <c r="J362" i="46"/>
  <c r="H362" i="46" s="1"/>
  <c r="E362" i="46"/>
  <c r="L361" i="46"/>
  <c r="J361" i="46"/>
  <c r="H361" i="46" s="1"/>
  <c r="L360" i="46"/>
  <c r="J360" i="46"/>
  <c r="H360" i="46"/>
  <c r="L359" i="46"/>
  <c r="J359" i="46"/>
  <c r="H359" i="46" s="1"/>
  <c r="L358" i="46"/>
  <c r="J358" i="46"/>
  <c r="H358" i="46"/>
  <c r="N357" i="46"/>
  <c r="L357" i="46"/>
  <c r="J357" i="46"/>
  <c r="H357" i="46"/>
  <c r="E357" i="46"/>
  <c r="L356" i="46"/>
  <c r="J356" i="46"/>
  <c r="H356" i="46"/>
  <c r="L355" i="46"/>
  <c r="J355" i="46"/>
  <c r="H355" i="46" s="1"/>
  <c r="L354" i="46"/>
  <c r="J354" i="46"/>
  <c r="H354" i="46"/>
  <c r="L353" i="46"/>
  <c r="J353" i="46"/>
  <c r="H353" i="46" s="1"/>
  <c r="N352" i="46"/>
  <c r="L352" i="46"/>
  <c r="J352" i="46"/>
  <c r="H352" i="46" s="1"/>
  <c r="E352" i="46"/>
  <c r="L351" i="46"/>
  <c r="J351" i="46"/>
  <c r="H351" i="46" s="1"/>
  <c r="L350" i="46"/>
  <c r="J350" i="46"/>
  <c r="H350" i="46"/>
  <c r="L349" i="46"/>
  <c r="J349" i="46"/>
  <c r="H349" i="46" s="1"/>
  <c r="L348" i="46"/>
  <c r="J348" i="46"/>
  <c r="H348" i="46"/>
  <c r="N347" i="46"/>
  <c r="L347" i="46"/>
  <c r="J347" i="46"/>
  <c r="H347" i="46"/>
  <c r="E347" i="46"/>
  <c r="L346" i="46"/>
  <c r="J346" i="46"/>
  <c r="H346" i="46"/>
  <c r="L345" i="46"/>
  <c r="J345" i="46"/>
  <c r="H345" i="46" s="1"/>
  <c r="L344" i="46"/>
  <c r="J344" i="46"/>
  <c r="H344" i="46"/>
  <c r="L343" i="46"/>
  <c r="J343" i="46"/>
  <c r="H343" i="46" s="1"/>
  <c r="N342" i="46"/>
  <c r="L342" i="46"/>
  <c r="J342" i="46"/>
  <c r="H342" i="46" s="1"/>
  <c r="E342" i="46"/>
  <c r="L341" i="46"/>
  <c r="J341" i="46"/>
  <c r="H341" i="46" s="1"/>
  <c r="L340" i="46"/>
  <c r="J340" i="46"/>
  <c r="H340" i="46"/>
  <c r="L339" i="46"/>
  <c r="J339" i="46"/>
  <c r="H339" i="46" s="1"/>
  <c r="L338" i="46"/>
  <c r="J338" i="46"/>
  <c r="H338" i="46"/>
  <c r="N337" i="46"/>
  <c r="L337" i="46"/>
  <c r="J337" i="46"/>
  <c r="H337" i="46"/>
  <c r="E337" i="46"/>
  <c r="L336" i="46"/>
  <c r="J336" i="46"/>
  <c r="H336" i="46"/>
  <c r="L335" i="46"/>
  <c r="J335" i="46"/>
  <c r="H335" i="46" s="1"/>
  <c r="L334" i="46"/>
  <c r="J334" i="46"/>
  <c r="H334" i="46"/>
  <c r="L333" i="46"/>
  <c r="J333" i="46"/>
  <c r="H333" i="46" s="1"/>
  <c r="N332" i="46"/>
  <c r="L332" i="46"/>
  <c r="J332" i="46"/>
  <c r="H332" i="46" s="1"/>
  <c r="E332" i="46"/>
  <c r="L331" i="46"/>
  <c r="J331" i="46"/>
  <c r="H331" i="46" s="1"/>
  <c r="L330" i="46"/>
  <c r="J330" i="46"/>
  <c r="H330" i="46"/>
  <c r="L329" i="46"/>
  <c r="J329" i="46"/>
  <c r="H329" i="46" s="1"/>
  <c r="L328" i="46"/>
  <c r="J328" i="46"/>
  <c r="H328" i="46"/>
  <c r="N327" i="46"/>
  <c r="L327" i="46"/>
  <c r="J327" i="46"/>
  <c r="H327" i="46"/>
  <c r="E327" i="46"/>
  <c r="L326" i="46"/>
  <c r="J326" i="46"/>
  <c r="H326" i="46"/>
  <c r="L325" i="46"/>
  <c r="J325" i="46"/>
  <c r="H325" i="46" s="1"/>
  <c r="L324" i="46"/>
  <c r="J324" i="46"/>
  <c r="H324" i="46"/>
  <c r="L323" i="46"/>
  <c r="J323" i="46"/>
  <c r="H323" i="46" s="1"/>
  <c r="N322" i="46"/>
  <c r="L322" i="46"/>
  <c r="J322" i="46"/>
  <c r="H322" i="46" s="1"/>
  <c r="E322" i="46"/>
  <c r="L321" i="46"/>
  <c r="J321" i="46"/>
  <c r="H321" i="46" s="1"/>
  <c r="L320" i="46"/>
  <c r="J320" i="46"/>
  <c r="H320" i="46"/>
  <c r="L319" i="46"/>
  <c r="J319" i="46"/>
  <c r="H319" i="46" s="1"/>
  <c r="L318" i="46"/>
  <c r="J318" i="46"/>
  <c r="H318" i="46"/>
  <c r="N317" i="46"/>
  <c r="L317" i="46"/>
  <c r="J317" i="46"/>
  <c r="H317" i="46"/>
  <c r="E317" i="46"/>
  <c r="L316" i="46"/>
  <c r="J316" i="46"/>
  <c r="H316" i="46"/>
  <c r="L315" i="46"/>
  <c r="J315" i="46"/>
  <c r="H315" i="46" s="1"/>
  <c r="L314" i="46"/>
  <c r="J314" i="46"/>
  <c r="H314" i="46"/>
  <c r="L313" i="46"/>
  <c r="J313" i="46"/>
  <c r="H313" i="46" s="1"/>
  <c r="N312" i="46"/>
  <c r="N412" i="46" s="1"/>
  <c r="L312" i="46"/>
  <c r="J312" i="46"/>
  <c r="H312" i="46" s="1"/>
  <c r="E312" i="46"/>
  <c r="E412" i="46" s="1"/>
  <c r="L310" i="46"/>
  <c r="J310" i="46"/>
  <c r="H310" i="46"/>
  <c r="L309" i="46"/>
  <c r="J309" i="46"/>
  <c r="H309" i="46"/>
  <c r="L308" i="46"/>
  <c r="J308" i="46"/>
  <c r="H308" i="46" s="1"/>
  <c r="L307" i="46"/>
  <c r="J307" i="46"/>
  <c r="H307" i="46"/>
  <c r="L306" i="46"/>
  <c r="J306" i="46"/>
  <c r="H306" i="46" s="1"/>
  <c r="N305" i="46"/>
  <c r="L305" i="46"/>
  <c r="J305" i="46"/>
  <c r="H305" i="46" s="1"/>
  <c r="E305" i="46"/>
  <c r="L304" i="46"/>
  <c r="J304" i="46"/>
  <c r="H304" i="46" s="1"/>
  <c r="L303" i="46"/>
  <c r="J303" i="46"/>
  <c r="H303" i="46"/>
  <c r="L302" i="46"/>
  <c r="J302" i="46"/>
  <c r="H302" i="46" s="1"/>
  <c r="L301" i="46"/>
  <c r="J301" i="46"/>
  <c r="H301" i="46"/>
  <c r="N300" i="46"/>
  <c r="L300" i="46"/>
  <c r="J300" i="46"/>
  <c r="H300" i="46"/>
  <c r="E300" i="46"/>
  <c r="L299" i="46"/>
  <c r="J299" i="46"/>
  <c r="H299" i="46"/>
  <c r="L298" i="46"/>
  <c r="J298" i="46"/>
  <c r="H298" i="46" s="1"/>
  <c r="L297" i="46"/>
  <c r="J297" i="46"/>
  <c r="H297" i="46"/>
  <c r="L296" i="46"/>
  <c r="J296" i="46"/>
  <c r="H296" i="46" s="1"/>
  <c r="N295" i="46"/>
  <c r="L295" i="46"/>
  <c r="J295" i="46"/>
  <c r="H295" i="46" s="1"/>
  <c r="E295" i="46"/>
  <c r="L294" i="46"/>
  <c r="J294" i="46"/>
  <c r="H294" i="46" s="1"/>
  <c r="L293" i="46"/>
  <c r="J293" i="46"/>
  <c r="H293" i="46"/>
  <c r="L292" i="46"/>
  <c r="J292" i="46"/>
  <c r="H292" i="46" s="1"/>
  <c r="L291" i="46"/>
  <c r="J291" i="46"/>
  <c r="H291" i="46"/>
  <c r="N290" i="46"/>
  <c r="L290" i="46"/>
  <c r="J290" i="46"/>
  <c r="H290" i="46"/>
  <c r="E290" i="46"/>
  <c r="L289" i="46"/>
  <c r="J289" i="46"/>
  <c r="H289" i="46"/>
  <c r="L288" i="46"/>
  <c r="J288" i="46"/>
  <c r="H288" i="46" s="1"/>
  <c r="L287" i="46"/>
  <c r="J287" i="46"/>
  <c r="H287" i="46"/>
  <c r="L286" i="46"/>
  <c r="J286" i="46"/>
  <c r="H286" i="46" s="1"/>
  <c r="N285" i="46"/>
  <c r="L285" i="46"/>
  <c r="J285" i="46"/>
  <c r="H285" i="46" s="1"/>
  <c r="E285" i="46"/>
  <c r="L284" i="46"/>
  <c r="J284" i="46"/>
  <c r="H284" i="46" s="1"/>
  <c r="L283" i="46"/>
  <c r="J283" i="46"/>
  <c r="H283" i="46"/>
  <c r="L282" i="46"/>
  <c r="J282" i="46"/>
  <c r="H282" i="46" s="1"/>
  <c r="L281" i="46"/>
  <c r="J281" i="46"/>
  <c r="H281" i="46"/>
  <c r="N280" i="46"/>
  <c r="L280" i="46"/>
  <c r="J280" i="46"/>
  <c r="H280" i="46"/>
  <c r="E280" i="46"/>
  <c r="L279" i="46"/>
  <c r="J279" i="46"/>
  <c r="H279" i="46"/>
  <c r="L278" i="46"/>
  <c r="J278" i="46"/>
  <c r="H278" i="46" s="1"/>
  <c r="L277" i="46"/>
  <c r="J277" i="46"/>
  <c r="H277" i="46"/>
  <c r="L276" i="46"/>
  <c r="J276" i="46"/>
  <c r="H276" i="46" s="1"/>
  <c r="N275" i="46"/>
  <c r="L275" i="46"/>
  <c r="J275" i="46"/>
  <c r="H275" i="46" s="1"/>
  <c r="E275" i="46"/>
  <c r="L274" i="46"/>
  <c r="J274" i="46"/>
  <c r="H274" i="46" s="1"/>
  <c r="L273" i="46"/>
  <c r="J273" i="46"/>
  <c r="H273" i="46"/>
  <c r="L272" i="46"/>
  <c r="J272" i="46"/>
  <c r="H272" i="46" s="1"/>
  <c r="L271" i="46"/>
  <c r="J271" i="46"/>
  <c r="H271" i="46"/>
  <c r="N270" i="46"/>
  <c r="L270" i="46"/>
  <c r="J270" i="46"/>
  <c r="H270" i="46"/>
  <c r="E270" i="46"/>
  <c r="L269" i="46"/>
  <c r="J269" i="46"/>
  <c r="H269" i="46"/>
  <c r="L268" i="46"/>
  <c r="J268" i="46"/>
  <c r="H268" i="46" s="1"/>
  <c r="L267" i="46"/>
  <c r="J267" i="46"/>
  <c r="H267" i="46"/>
  <c r="L266" i="46"/>
  <c r="J266" i="46"/>
  <c r="H266" i="46" s="1"/>
  <c r="N265" i="46"/>
  <c r="L265" i="46"/>
  <c r="J265" i="46"/>
  <c r="H265" i="46" s="1"/>
  <c r="E265" i="46"/>
  <c r="L264" i="46"/>
  <c r="J264" i="46"/>
  <c r="H264" i="46" s="1"/>
  <c r="L263" i="46"/>
  <c r="J263" i="46"/>
  <c r="H263" i="46"/>
  <c r="L262" i="46"/>
  <c r="J262" i="46"/>
  <c r="H262" i="46" s="1"/>
  <c r="L261" i="46"/>
  <c r="J261" i="46"/>
  <c r="H261" i="46"/>
  <c r="N260" i="46"/>
  <c r="L260" i="46"/>
  <c r="J260" i="46"/>
  <c r="H260" i="46"/>
  <c r="E260" i="46"/>
  <c r="L259" i="46"/>
  <c r="J259" i="46"/>
  <c r="H259" i="46"/>
  <c r="L258" i="46"/>
  <c r="J258" i="46"/>
  <c r="H258" i="46" s="1"/>
  <c r="L257" i="46"/>
  <c r="J257" i="46"/>
  <c r="H257" i="46"/>
  <c r="L256" i="46"/>
  <c r="J256" i="46"/>
  <c r="H256" i="46" s="1"/>
  <c r="N255" i="46"/>
  <c r="L255" i="46"/>
  <c r="J255" i="46"/>
  <c r="H255" i="46" s="1"/>
  <c r="E255" i="46"/>
  <c r="L254" i="46"/>
  <c r="J254" i="46"/>
  <c r="H254" i="46" s="1"/>
  <c r="L253" i="46"/>
  <c r="J253" i="46"/>
  <c r="H253" i="46"/>
  <c r="L252" i="46"/>
  <c r="J252" i="46"/>
  <c r="H252" i="46" s="1"/>
  <c r="L251" i="46"/>
  <c r="J251" i="46"/>
  <c r="H251" i="46"/>
  <c r="N250" i="46"/>
  <c r="L250" i="46"/>
  <c r="J250" i="46"/>
  <c r="H250" i="46"/>
  <c r="E250" i="46"/>
  <c r="L249" i="46"/>
  <c r="J249" i="46"/>
  <c r="H249" i="46"/>
  <c r="L248" i="46"/>
  <c r="J248" i="46"/>
  <c r="H248" i="46" s="1"/>
  <c r="L247" i="46"/>
  <c r="J247" i="46"/>
  <c r="H247" i="46"/>
  <c r="L246" i="46"/>
  <c r="J246" i="46"/>
  <c r="H246" i="46" s="1"/>
  <c r="N245" i="46"/>
  <c r="L245" i="46"/>
  <c r="J245" i="46"/>
  <c r="H245" i="46" s="1"/>
  <c r="E245" i="46"/>
  <c r="L244" i="46"/>
  <c r="J244" i="46"/>
  <c r="H244" i="46" s="1"/>
  <c r="L243" i="46"/>
  <c r="J243" i="46"/>
  <c r="H243" i="46"/>
  <c r="L242" i="46"/>
  <c r="J242" i="46"/>
  <c r="H242" i="46" s="1"/>
  <c r="L241" i="46"/>
  <c r="J241" i="46"/>
  <c r="H241" i="46"/>
  <c r="N240" i="46"/>
  <c r="L240" i="46"/>
  <c r="J240" i="46"/>
  <c r="H240" i="46"/>
  <c r="E240" i="46"/>
  <c r="L239" i="46"/>
  <c r="J239" i="46"/>
  <c r="H239" i="46"/>
  <c r="L238" i="46"/>
  <c r="J238" i="46"/>
  <c r="H238" i="46" s="1"/>
  <c r="L237" i="46"/>
  <c r="J237" i="46"/>
  <c r="H237" i="46"/>
  <c r="L236" i="46"/>
  <c r="J236" i="46"/>
  <c r="H236" i="46" s="1"/>
  <c r="N235" i="46"/>
  <c r="L235" i="46"/>
  <c r="J235" i="46"/>
  <c r="H235" i="46" s="1"/>
  <c r="E235" i="46"/>
  <c r="L234" i="46"/>
  <c r="J234" i="46"/>
  <c r="H234" i="46" s="1"/>
  <c r="L233" i="46"/>
  <c r="J233" i="46"/>
  <c r="H233" i="46"/>
  <c r="L232" i="46"/>
  <c r="J232" i="46"/>
  <c r="H232" i="46" s="1"/>
  <c r="L231" i="46"/>
  <c r="J231" i="46"/>
  <c r="H231" i="46"/>
  <c r="N230" i="46"/>
  <c r="L230" i="46"/>
  <c r="J230" i="46"/>
  <c r="H230" i="46"/>
  <c r="E230" i="46"/>
  <c r="L229" i="46"/>
  <c r="J229" i="46"/>
  <c r="H229" i="46"/>
  <c r="L228" i="46"/>
  <c r="J228" i="46"/>
  <c r="H228" i="46" s="1"/>
  <c r="L227" i="46"/>
  <c r="J227" i="46"/>
  <c r="H227" i="46"/>
  <c r="L226" i="46"/>
  <c r="J226" i="46"/>
  <c r="H226" i="46" s="1"/>
  <c r="N225" i="46"/>
  <c r="L225" i="46"/>
  <c r="J225" i="46"/>
  <c r="H225" i="46" s="1"/>
  <c r="E225" i="46"/>
  <c r="L224" i="46"/>
  <c r="J224" i="46"/>
  <c r="H224" i="46" s="1"/>
  <c r="L223" i="46"/>
  <c r="J223" i="46"/>
  <c r="H223" i="46"/>
  <c r="L222" i="46"/>
  <c r="J222" i="46"/>
  <c r="H222" i="46" s="1"/>
  <c r="L221" i="46"/>
  <c r="J221" i="46"/>
  <c r="H221" i="46"/>
  <c r="N220" i="46"/>
  <c r="L220" i="46"/>
  <c r="J220" i="46"/>
  <c r="H220" i="46"/>
  <c r="E220" i="46"/>
  <c r="L219" i="46"/>
  <c r="J219" i="46"/>
  <c r="H219" i="46"/>
  <c r="L218" i="46"/>
  <c r="J218" i="46"/>
  <c r="H218" i="46" s="1"/>
  <c r="L217" i="46"/>
  <c r="J217" i="46"/>
  <c r="H217" i="46"/>
  <c r="L216" i="46"/>
  <c r="J216" i="46"/>
  <c r="H216" i="46" s="1"/>
  <c r="N215" i="46"/>
  <c r="L215" i="46"/>
  <c r="J215" i="46"/>
  <c r="H215" i="46" s="1"/>
  <c r="E215" i="46"/>
  <c r="L214" i="46"/>
  <c r="J214" i="46"/>
  <c r="H214" i="46" s="1"/>
  <c r="L213" i="46"/>
  <c r="J213" i="46"/>
  <c r="H213" i="46"/>
  <c r="L212" i="46"/>
  <c r="J212" i="46"/>
  <c r="H212" i="46" s="1"/>
  <c r="L211" i="46"/>
  <c r="J211" i="46"/>
  <c r="H211" i="46"/>
  <c r="N210" i="46"/>
  <c r="N310" i="46" s="1"/>
  <c r="L210" i="46"/>
  <c r="J210" i="46"/>
  <c r="H210" i="46"/>
  <c r="E210" i="46"/>
  <c r="E310" i="46" s="1"/>
  <c r="L208" i="46"/>
  <c r="J208" i="46"/>
  <c r="H208" i="46"/>
  <c r="L207" i="46"/>
  <c r="J207" i="46"/>
  <c r="H207" i="46" s="1"/>
  <c r="L206" i="46"/>
  <c r="J206" i="46"/>
  <c r="H206" i="46"/>
  <c r="L205" i="46"/>
  <c r="J205" i="46"/>
  <c r="H205" i="46" s="1"/>
  <c r="L204" i="46"/>
  <c r="J204" i="46"/>
  <c r="H204" i="46"/>
  <c r="N203" i="46"/>
  <c r="L203" i="46"/>
  <c r="J203" i="46"/>
  <c r="H203" i="46"/>
  <c r="E203" i="46"/>
  <c r="L202" i="46"/>
  <c r="J202" i="46"/>
  <c r="H202" i="46"/>
  <c r="L201" i="46"/>
  <c r="J201" i="46"/>
  <c r="H201" i="46" s="1"/>
  <c r="L200" i="46"/>
  <c r="J200" i="46"/>
  <c r="H200" i="46"/>
  <c r="L199" i="46"/>
  <c r="J199" i="46"/>
  <c r="H199" i="46" s="1"/>
  <c r="N198" i="46"/>
  <c r="L198" i="46"/>
  <c r="J198" i="46"/>
  <c r="H198" i="46" s="1"/>
  <c r="E198" i="46"/>
  <c r="L197" i="46"/>
  <c r="J197" i="46"/>
  <c r="H197" i="46" s="1"/>
  <c r="L196" i="46"/>
  <c r="J196" i="46"/>
  <c r="H196" i="46"/>
  <c r="L195" i="46"/>
  <c r="J195" i="46"/>
  <c r="H195" i="46" s="1"/>
  <c r="L194" i="46"/>
  <c r="J194" i="46"/>
  <c r="H194" i="46"/>
  <c r="N193" i="46"/>
  <c r="L193" i="46"/>
  <c r="J193" i="46"/>
  <c r="H193" i="46"/>
  <c r="E193" i="46"/>
  <c r="L192" i="46"/>
  <c r="J192" i="46"/>
  <c r="H192" i="46"/>
  <c r="L191" i="46"/>
  <c r="J191" i="46"/>
  <c r="H191" i="46" s="1"/>
  <c r="L190" i="46"/>
  <c r="J190" i="46"/>
  <c r="H190" i="46"/>
  <c r="L189" i="46"/>
  <c r="J189" i="46"/>
  <c r="H189" i="46" s="1"/>
  <c r="N188" i="46"/>
  <c r="L188" i="46"/>
  <c r="J188" i="46"/>
  <c r="H188" i="46" s="1"/>
  <c r="E188" i="46"/>
  <c r="L187" i="46"/>
  <c r="J187" i="46"/>
  <c r="H187" i="46" s="1"/>
  <c r="L186" i="46"/>
  <c r="J186" i="46"/>
  <c r="H186" i="46"/>
  <c r="L185" i="46"/>
  <c r="J185" i="46"/>
  <c r="H185" i="46" s="1"/>
  <c r="L184" i="46"/>
  <c r="J184" i="46"/>
  <c r="H184" i="46"/>
  <c r="N183" i="46"/>
  <c r="L183" i="46"/>
  <c r="J183" i="46"/>
  <c r="H183" i="46"/>
  <c r="E183" i="46"/>
  <c r="L182" i="46"/>
  <c r="J182" i="46"/>
  <c r="H182" i="46"/>
  <c r="L181" i="46"/>
  <c r="J181" i="46"/>
  <c r="H181" i="46" s="1"/>
  <c r="L180" i="46"/>
  <c r="J180" i="46"/>
  <c r="H180" i="46"/>
  <c r="L179" i="46"/>
  <c r="J179" i="46"/>
  <c r="H179" i="46" s="1"/>
  <c r="N178" i="46"/>
  <c r="L178" i="46"/>
  <c r="J178" i="46"/>
  <c r="H178" i="46" s="1"/>
  <c r="E178" i="46"/>
  <c r="L177" i="46"/>
  <c r="J177" i="46"/>
  <c r="H177" i="46" s="1"/>
  <c r="L176" i="46"/>
  <c r="J176" i="46"/>
  <c r="H176" i="46"/>
  <c r="L175" i="46"/>
  <c r="J175" i="46"/>
  <c r="H175" i="46" s="1"/>
  <c r="L174" i="46"/>
  <c r="J174" i="46"/>
  <c r="H174" i="46"/>
  <c r="N173" i="46"/>
  <c r="L173" i="46"/>
  <c r="J173" i="46"/>
  <c r="H173" i="46"/>
  <c r="E173" i="46"/>
  <c r="L172" i="46"/>
  <c r="J172" i="46"/>
  <c r="H172" i="46"/>
  <c r="L171" i="46"/>
  <c r="J171" i="46"/>
  <c r="H171" i="46" s="1"/>
  <c r="L170" i="46"/>
  <c r="J170" i="46"/>
  <c r="H170" i="46"/>
  <c r="L169" i="46"/>
  <c r="J169" i="46"/>
  <c r="H169" i="46" s="1"/>
  <c r="N168" i="46"/>
  <c r="L168" i="46"/>
  <c r="J168" i="46"/>
  <c r="H168" i="46" s="1"/>
  <c r="E168" i="46"/>
  <c r="L167" i="46"/>
  <c r="J167" i="46"/>
  <c r="H167" i="46" s="1"/>
  <c r="L166" i="46"/>
  <c r="J166" i="46"/>
  <c r="H166" i="46"/>
  <c r="L165" i="46"/>
  <c r="J165" i="46"/>
  <c r="H165" i="46" s="1"/>
  <c r="L164" i="46"/>
  <c r="J164" i="46"/>
  <c r="H164" i="46"/>
  <c r="N163" i="46"/>
  <c r="L163" i="46"/>
  <c r="J163" i="46"/>
  <c r="H163" i="46"/>
  <c r="E163" i="46"/>
  <c r="L162" i="46"/>
  <c r="J162" i="46"/>
  <c r="H162" i="46"/>
  <c r="L161" i="46"/>
  <c r="J161" i="46"/>
  <c r="H161" i="46" s="1"/>
  <c r="L160" i="46"/>
  <c r="J160" i="46"/>
  <c r="H160" i="46"/>
  <c r="L159" i="46"/>
  <c r="J159" i="46"/>
  <c r="H159" i="46" s="1"/>
  <c r="N158" i="46"/>
  <c r="L158" i="46"/>
  <c r="J158" i="46"/>
  <c r="H158" i="46" s="1"/>
  <c r="E158" i="46"/>
  <c r="L157" i="46"/>
  <c r="J157" i="46"/>
  <c r="H157" i="46" s="1"/>
  <c r="L156" i="46"/>
  <c r="J156" i="46"/>
  <c r="H156" i="46"/>
  <c r="L155" i="46"/>
  <c r="J155" i="46"/>
  <c r="H155" i="46" s="1"/>
  <c r="L154" i="46"/>
  <c r="J154" i="46"/>
  <c r="H154" i="46"/>
  <c r="N153" i="46"/>
  <c r="L153" i="46"/>
  <c r="J153" i="46"/>
  <c r="H153" i="46"/>
  <c r="E153" i="46"/>
  <c r="L152" i="46"/>
  <c r="J152" i="46"/>
  <c r="H152" i="46"/>
  <c r="L151" i="46"/>
  <c r="J151" i="46"/>
  <c r="H151" i="46" s="1"/>
  <c r="L150" i="46"/>
  <c r="J150" i="46"/>
  <c r="H150" i="46"/>
  <c r="L149" i="46"/>
  <c r="J149" i="46"/>
  <c r="H149" i="46" s="1"/>
  <c r="N148" i="46"/>
  <c r="L148" i="46"/>
  <c r="J148" i="46"/>
  <c r="H148" i="46" s="1"/>
  <c r="E148" i="46"/>
  <c r="L147" i="46"/>
  <c r="J147" i="46"/>
  <c r="H147" i="46" s="1"/>
  <c r="L146" i="46"/>
  <c r="J146" i="46"/>
  <c r="H146" i="46"/>
  <c r="L145" i="46"/>
  <c r="J145" i="46"/>
  <c r="H145" i="46" s="1"/>
  <c r="L144" i="46"/>
  <c r="J144" i="46"/>
  <c r="H144" i="46"/>
  <c r="N143" i="46"/>
  <c r="L143" i="46"/>
  <c r="J143" i="46"/>
  <c r="H143" i="46"/>
  <c r="E143" i="46"/>
  <c r="L142" i="46"/>
  <c r="J142" i="46"/>
  <c r="H142" i="46"/>
  <c r="L141" i="46"/>
  <c r="J141" i="46"/>
  <c r="H141" i="46" s="1"/>
  <c r="L140" i="46"/>
  <c r="J140" i="46"/>
  <c r="H140" i="46"/>
  <c r="L139" i="46"/>
  <c r="J139" i="46"/>
  <c r="H139" i="46" s="1"/>
  <c r="N138" i="46"/>
  <c r="L138" i="46"/>
  <c r="J138" i="46"/>
  <c r="H138" i="46" s="1"/>
  <c r="E138" i="46"/>
  <c r="L137" i="46"/>
  <c r="J137" i="46"/>
  <c r="H137" i="46" s="1"/>
  <c r="L136" i="46"/>
  <c r="J136" i="46"/>
  <c r="H136" i="46"/>
  <c r="L135" i="46"/>
  <c r="J135" i="46"/>
  <c r="H135" i="46" s="1"/>
  <c r="L134" i="46"/>
  <c r="J134" i="46"/>
  <c r="H134" i="46"/>
  <c r="N133" i="46"/>
  <c r="L133" i="46"/>
  <c r="J133" i="46"/>
  <c r="H133" i="46"/>
  <c r="E133" i="46"/>
  <c r="L132" i="46"/>
  <c r="J132" i="46"/>
  <c r="H132" i="46"/>
  <c r="L131" i="46"/>
  <c r="J131" i="46"/>
  <c r="H131" i="46" s="1"/>
  <c r="L130" i="46"/>
  <c r="J130" i="46"/>
  <c r="H130" i="46"/>
  <c r="L129" i="46"/>
  <c r="J129" i="46"/>
  <c r="H129" i="46" s="1"/>
  <c r="N128" i="46"/>
  <c r="L128" i="46"/>
  <c r="J128" i="46"/>
  <c r="H128" i="46" s="1"/>
  <c r="E128" i="46"/>
  <c r="L127" i="46"/>
  <c r="J127" i="46"/>
  <c r="H127" i="46" s="1"/>
  <c r="L126" i="46"/>
  <c r="J126" i="46"/>
  <c r="H126" i="46"/>
  <c r="L125" i="46"/>
  <c r="J125" i="46"/>
  <c r="H125" i="46" s="1"/>
  <c r="L124" i="46"/>
  <c r="J124" i="46"/>
  <c r="H124" i="46"/>
  <c r="N123" i="46"/>
  <c r="L123" i="46"/>
  <c r="J123" i="46"/>
  <c r="H123" i="46"/>
  <c r="E123" i="46"/>
  <c r="L122" i="46"/>
  <c r="J122" i="46"/>
  <c r="H122" i="46"/>
  <c r="L121" i="46"/>
  <c r="J121" i="46"/>
  <c r="H121" i="46" s="1"/>
  <c r="L120" i="46"/>
  <c r="J120" i="46"/>
  <c r="H120" i="46"/>
  <c r="L119" i="46"/>
  <c r="J119" i="46"/>
  <c r="H119" i="46" s="1"/>
  <c r="N118" i="46"/>
  <c r="L118" i="46"/>
  <c r="J118" i="46"/>
  <c r="H118" i="46" s="1"/>
  <c r="E118" i="46"/>
  <c r="L117" i="46"/>
  <c r="J117" i="46"/>
  <c r="H117" i="46" s="1"/>
  <c r="L116" i="46"/>
  <c r="J116" i="46"/>
  <c r="H116" i="46"/>
  <c r="L115" i="46"/>
  <c r="J115" i="46"/>
  <c r="H115" i="46" s="1"/>
  <c r="L114" i="46"/>
  <c r="J114" i="46"/>
  <c r="H114" i="46"/>
  <c r="N113" i="46"/>
  <c r="L113" i="46"/>
  <c r="J113" i="46"/>
  <c r="H113" i="46"/>
  <c r="E113" i="46"/>
  <c r="L112" i="46"/>
  <c r="J112" i="46"/>
  <c r="H112" i="46"/>
  <c r="L111" i="46"/>
  <c r="J111" i="46"/>
  <c r="H111" i="46" s="1"/>
  <c r="L110" i="46"/>
  <c r="J110" i="46"/>
  <c r="H110" i="46"/>
  <c r="L109" i="46"/>
  <c r="J109" i="46"/>
  <c r="H109" i="46" s="1"/>
  <c r="N108" i="46"/>
  <c r="N208" i="46" s="1"/>
  <c r="L108" i="46"/>
  <c r="J108" i="46"/>
  <c r="H108" i="46" s="1"/>
  <c r="E108" i="46"/>
  <c r="E208" i="46" s="1"/>
  <c r="L106" i="46"/>
  <c r="J106" i="46"/>
  <c r="H106" i="46"/>
  <c r="L105" i="46"/>
  <c r="J105" i="46"/>
  <c r="H105" i="46"/>
  <c r="L104" i="46"/>
  <c r="J104" i="46"/>
  <c r="H104" i="46" s="1"/>
  <c r="L103" i="46"/>
  <c r="J103" i="46"/>
  <c r="H103" i="46"/>
  <c r="L102" i="46"/>
  <c r="J102" i="46"/>
  <c r="H102" i="46" s="1"/>
  <c r="N101" i="46"/>
  <c r="L101" i="46"/>
  <c r="J101" i="46"/>
  <c r="H101" i="46" s="1"/>
  <c r="E101" i="46"/>
  <c r="L100" i="46"/>
  <c r="J100" i="46"/>
  <c r="H100" i="46" s="1"/>
  <c r="L99" i="46"/>
  <c r="J99" i="46"/>
  <c r="H99" i="46"/>
  <c r="L98" i="46"/>
  <c r="J98" i="46"/>
  <c r="H98" i="46" s="1"/>
  <c r="L97" i="46"/>
  <c r="J97" i="46"/>
  <c r="H97" i="46"/>
  <c r="N96" i="46"/>
  <c r="L96" i="46"/>
  <c r="J96" i="46"/>
  <c r="H96" i="46"/>
  <c r="E96" i="46"/>
  <c r="L95" i="46"/>
  <c r="J95" i="46"/>
  <c r="H95" i="46"/>
  <c r="L94" i="46"/>
  <c r="J94" i="46"/>
  <c r="H94" i="46" s="1"/>
  <c r="L93" i="46"/>
  <c r="J93" i="46"/>
  <c r="H93" i="46"/>
  <c r="L92" i="46"/>
  <c r="J92" i="46"/>
  <c r="H92" i="46" s="1"/>
  <c r="N91" i="46"/>
  <c r="L91" i="46"/>
  <c r="J91" i="46"/>
  <c r="H91" i="46" s="1"/>
  <c r="E91" i="46"/>
  <c r="L90" i="46"/>
  <c r="J90" i="46"/>
  <c r="H90" i="46" s="1"/>
  <c r="L89" i="46"/>
  <c r="J89" i="46"/>
  <c r="H89" i="46"/>
  <c r="L88" i="46"/>
  <c r="J88" i="46"/>
  <c r="H88" i="46" s="1"/>
  <c r="L87" i="46"/>
  <c r="J87" i="46"/>
  <c r="H87" i="46"/>
  <c r="N86" i="46"/>
  <c r="L86" i="46"/>
  <c r="J86" i="46"/>
  <c r="H86" i="46"/>
  <c r="E86" i="46"/>
  <c r="L85" i="46"/>
  <c r="J85" i="46"/>
  <c r="H85" i="46"/>
  <c r="L84" i="46"/>
  <c r="J84" i="46"/>
  <c r="H84" i="46" s="1"/>
  <c r="L83" i="46"/>
  <c r="J83" i="46"/>
  <c r="H83" i="46"/>
  <c r="L82" i="46"/>
  <c r="J82" i="46"/>
  <c r="H82" i="46" s="1"/>
  <c r="N81" i="46"/>
  <c r="L81" i="46"/>
  <c r="J81" i="46"/>
  <c r="H81" i="46" s="1"/>
  <c r="E81" i="46"/>
  <c r="L80" i="46"/>
  <c r="J80" i="46"/>
  <c r="H80" i="46" s="1"/>
  <c r="L79" i="46"/>
  <c r="J79" i="46"/>
  <c r="H79" i="46"/>
  <c r="L78" i="46"/>
  <c r="J78" i="46"/>
  <c r="H78" i="46" s="1"/>
  <c r="L77" i="46"/>
  <c r="J77" i="46"/>
  <c r="H77" i="46"/>
  <c r="N76" i="46"/>
  <c r="L76" i="46"/>
  <c r="J76" i="46"/>
  <c r="H76" i="46"/>
  <c r="E76" i="46"/>
  <c r="L75" i="46"/>
  <c r="J75" i="46"/>
  <c r="H75" i="46"/>
  <c r="L74" i="46"/>
  <c r="J74" i="46"/>
  <c r="H74" i="46" s="1"/>
  <c r="L73" i="46"/>
  <c r="J73" i="46"/>
  <c r="H73" i="46"/>
  <c r="L72" i="46"/>
  <c r="J72" i="46"/>
  <c r="H72" i="46" s="1"/>
  <c r="N71" i="46"/>
  <c r="L71" i="46"/>
  <c r="J71" i="46"/>
  <c r="H71" i="46" s="1"/>
  <c r="E71" i="46"/>
  <c r="L70" i="46"/>
  <c r="J70" i="46"/>
  <c r="H70" i="46" s="1"/>
  <c r="L69" i="46"/>
  <c r="J69" i="46"/>
  <c r="H69" i="46"/>
  <c r="L68" i="46"/>
  <c r="J68" i="46"/>
  <c r="H68" i="46" s="1"/>
  <c r="L67" i="46"/>
  <c r="J67" i="46"/>
  <c r="H67" i="46"/>
  <c r="N66" i="46"/>
  <c r="L66" i="46"/>
  <c r="J66" i="46"/>
  <c r="H66" i="46"/>
  <c r="E66" i="46"/>
  <c r="L65" i="46"/>
  <c r="J65" i="46"/>
  <c r="H65" i="46"/>
  <c r="L64" i="46"/>
  <c r="J64" i="46"/>
  <c r="H64" i="46" s="1"/>
  <c r="L63" i="46"/>
  <c r="J63" i="46"/>
  <c r="H63" i="46"/>
  <c r="L62" i="46"/>
  <c r="J62" i="46"/>
  <c r="H62" i="46" s="1"/>
  <c r="N61" i="46"/>
  <c r="L61" i="46"/>
  <c r="J61" i="46"/>
  <c r="H61" i="46" s="1"/>
  <c r="E61" i="46"/>
  <c r="L60" i="46"/>
  <c r="J60" i="46"/>
  <c r="H60" i="46" s="1"/>
  <c r="L59" i="46"/>
  <c r="J59" i="46"/>
  <c r="H59" i="46"/>
  <c r="L58" i="46"/>
  <c r="J58" i="46"/>
  <c r="H58" i="46" s="1"/>
  <c r="L57" i="46"/>
  <c r="J57" i="46"/>
  <c r="H57" i="46"/>
  <c r="N56" i="46"/>
  <c r="L56" i="46"/>
  <c r="J56" i="46"/>
  <c r="H56" i="46"/>
  <c r="E56" i="46"/>
  <c r="L55" i="46"/>
  <c r="J55" i="46"/>
  <c r="H55" i="46"/>
  <c r="L54" i="46"/>
  <c r="J54" i="46"/>
  <c r="H54" i="46" s="1"/>
  <c r="L53" i="46"/>
  <c r="J53" i="46"/>
  <c r="H53" i="46"/>
  <c r="L52" i="46"/>
  <c r="J52" i="46"/>
  <c r="H52" i="46" s="1"/>
  <c r="N51" i="46"/>
  <c r="L51" i="46"/>
  <c r="J51" i="46"/>
  <c r="H51" i="46" s="1"/>
  <c r="E51" i="46"/>
  <c r="L50" i="46"/>
  <c r="J50" i="46"/>
  <c r="H50" i="46" s="1"/>
  <c r="L49" i="46"/>
  <c r="J49" i="46"/>
  <c r="H49" i="46"/>
  <c r="L48" i="46"/>
  <c r="J48" i="46"/>
  <c r="H48" i="46" s="1"/>
  <c r="L47" i="46"/>
  <c r="J47" i="46"/>
  <c r="H47" i="46"/>
  <c r="N46" i="46"/>
  <c r="L46" i="46"/>
  <c r="J46" i="46"/>
  <c r="H46" i="46"/>
  <c r="E46" i="46"/>
  <c r="L45" i="46"/>
  <c r="J45" i="46"/>
  <c r="H45" i="46"/>
  <c r="L44" i="46"/>
  <c r="J44" i="46"/>
  <c r="H44" i="46" s="1"/>
  <c r="L43" i="46"/>
  <c r="J43" i="46"/>
  <c r="H43" i="46"/>
  <c r="L42" i="46"/>
  <c r="J42" i="46"/>
  <c r="H42" i="46" s="1"/>
  <c r="N41" i="46"/>
  <c r="L41" i="46"/>
  <c r="J41" i="46"/>
  <c r="H41" i="46" s="1"/>
  <c r="E41" i="46"/>
  <c r="L40" i="46"/>
  <c r="J40" i="46"/>
  <c r="H40" i="46" s="1"/>
  <c r="L39" i="46"/>
  <c r="J39" i="46"/>
  <c r="H39" i="46"/>
  <c r="L38" i="46"/>
  <c r="J38" i="46"/>
  <c r="H38" i="46" s="1"/>
  <c r="L37" i="46"/>
  <c r="J37" i="46"/>
  <c r="H37" i="46"/>
  <c r="N36" i="46"/>
  <c r="L36" i="46"/>
  <c r="J36" i="46"/>
  <c r="H36" i="46"/>
  <c r="E36" i="46"/>
  <c r="L35" i="46"/>
  <c r="J35" i="46"/>
  <c r="H35" i="46"/>
  <c r="L34" i="46"/>
  <c r="J34" i="46"/>
  <c r="H34" i="46" s="1"/>
  <c r="L33" i="46"/>
  <c r="J33" i="46"/>
  <c r="H33" i="46"/>
  <c r="L32" i="46"/>
  <c r="J32" i="46"/>
  <c r="H32" i="46" s="1"/>
  <c r="N31" i="46"/>
  <c r="L31" i="46"/>
  <c r="J31" i="46"/>
  <c r="H31" i="46" s="1"/>
  <c r="E31" i="46"/>
  <c r="L30" i="46"/>
  <c r="J30" i="46"/>
  <c r="H30" i="46" s="1"/>
  <c r="L29" i="46"/>
  <c r="J29" i="46"/>
  <c r="H29" i="46"/>
  <c r="L28" i="46"/>
  <c r="J28" i="46"/>
  <c r="H28" i="46" s="1"/>
  <c r="L27" i="46"/>
  <c r="J27" i="46"/>
  <c r="H27" i="46"/>
  <c r="N26" i="46"/>
  <c r="L26" i="46"/>
  <c r="J26" i="46"/>
  <c r="H26" i="46"/>
  <c r="E26" i="46"/>
  <c r="L25" i="46"/>
  <c r="J25" i="46"/>
  <c r="H25" i="46"/>
  <c r="L24" i="46"/>
  <c r="J24" i="46"/>
  <c r="H24" i="46" s="1"/>
  <c r="L23" i="46"/>
  <c r="J23" i="46"/>
  <c r="H23" i="46"/>
  <c r="L22" i="46"/>
  <c r="J22" i="46"/>
  <c r="H22" i="46" s="1"/>
  <c r="N21" i="46"/>
  <c r="L21" i="46"/>
  <c r="J21" i="46"/>
  <c r="H21" i="46" s="1"/>
  <c r="E21" i="46"/>
  <c r="L20" i="46"/>
  <c r="J20" i="46"/>
  <c r="H20" i="46" s="1"/>
  <c r="L19" i="46"/>
  <c r="J19" i="46"/>
  <c r="H19" i="46"/>
  <c r="L18" i="46"/>
  <c r="J18" i="46"/>
  <c r="H18" i="46" s="1"/>
  <c r="L17" i="46"/>
  <c r="J17" i="46"/>
  <c r="H17" i="46"/>
  <c r="N16" i="46"/>
  <c r="L16" i="46"/>
  <c r="J16" i="46"/>
  <c r="H16" i="46"/>
  <c r="E16" i="46"/>
  <c r="L15" i="46"/>
  <c r="J15" i="46"/>
  <c r="H15" i="46"/>
  <c r="L14" i="46"/>
  <c r="J14" i="46"/>
  <c r="H14" i="46" s="1"/>
  <c r="L13" i="46"/>
  <c r="J13" i="46"/>
  <c r="H13" i="46"/>
  <c r="L12" i="46"/>
  <c r="J12" i="46"/>
  <c r="H12" i="46" s="1"/>
  <c r="N11" i="46"/>
  <c r="L11" i="46"/>
  <c r="J11" i="46"/>
  <c r="H11" i="46" s="1"/>
  <c r="E11" i="46"/>
  <c r="L10" i="46"/>
  <c r="J10" i="46"/>
  <c r="H10" i="46" s="1"/>
  <c r="L9" i="46"/>
  <c r="J9" i="46"/>
  <c r="H9" i="46"/>
  <c r="L8" i="46"/>
  <c r="J8" i="46"/>
  <c r="H8" i="46" s="1"/>
  <c r="L7" i="46"/>
  <c r="J7" i="46"/>
  <c r="H7" i="46"/>
  <c r="N6" i="46"/>
  <c r="N106" i="46" s="1"/>
  <c r="L6" i="46"/>
  <c r="J6" i="46"/>
  <c r="H6" i="46"/>
  <c r="E6" i="46"/>
  <c r="E106" i="46" s="1"/>
  <c r="L412" i="45"/>
  <c r="J412" i="45"/>
  <c r="H412" i="45"/>
  <c r="L411" i="45"/>
  <c r="J411" i="45"/>
  <c r="H411" i="45" s="1"/>
  <c r="L410" i="45"/>
  <c r="J410" i="45"/>
  <c r="H410" i="45"/>
  <c r="L409" i="45"/>
  <c r="J409" i="45"/>
  <c r="H409" i="45" s="1"/>
  <c r="L408" i="45"/>
  <c r="J408" i="45"/>
  <c r="H408" i="45"/>
  <c r="N407" i="45"/>
  <c r="L407" i="45"/>
  <c r="J407" i="45"/>
  <c r="H407" i="45"/>
  <c r="E407" i="45"/>
  <c r="L406" i="45"/>
  <c r="J406" i="45"/>
  <c r="H406" i="45"/>
  <c r="L405" i="45"/>
  <c r="J405" i="45"/>
  <c r="H405" i="45" s="1"/>
  <c r="L404" i="45"/>
  <c r="J404" i="45"/>
  <c r="H404" i="45"/>
  <c r="L403" i="45"/>
  <c r="J403" i="45"/>
  <c r="H403" i="45" s="1"/>
  <c r="N402" i="45"/>
  <c r="L402" i="45"/>
  <c r="J402" i="45"/>
  <c r="H402" i="45" s="1"/>
  <c r="E402" i="45"/>
  <c r="L401" i="45"/>
  <c r="J401" i="45"/>
  <c r="H401" i="45" s="1"/>
  <c r="L400" i="45"/>
  <c r="J400" i="45"/>
  <c r="H400" i="45"/>
  <c r="L399" i="45"/>
  <c r="J399" i="45"/>
  <c r="H399" i="45" s="1"/>
  <c r="L398" i="45"/>
  <c r="J398" i="45"/>
  <c r="H398" i="45"/>
  <c r="N397" i="45"/>
  <c r="L397" i="45"/>
  <c r="J397" i="45"/>
  <c r="H397" i="45"/>
  <c r="E397" i="45"/>
  <c r="L396" i="45"/>
  <c r="J396" i="45"/>
  <c r="H396" i="45"/>
  <c r="L395" i="45"/>
  <c r="J395" i="45"/>
  <c r="H395" i="45" s="1"/>
  <c r="L394" i="45"/>
  <c r="J394" i="45"/>
  <c r="H394" i="45"/>
  <c r="L393" i="45"/>
  <c r="J393" i="45"/>
  <c r="H393" i="45" s="1"/>
  <c r="N392" i="45"/>
  <c r="L392" i="45"/>
  <c r="J392" i="45"/>
  <c r="H392" i="45" s="1"/>
  <c r="E392" i="45"/>
  <c r="L391" i="45"/>
  <c r="J391" i="45"/>
  <c r="H391" i="45" s="1"/>
  <c r="L390" i="45"/>
  <c r="J390" i="45"/>
  <c r="H390" i="45"/>
  <c r="L389" i="45"/>
  <c r="J389" i="45"/>
  <c r="H389" i="45" s="1"/>
  <c r="L388" i="45"/>
  <c r="J388" i="45"/>
  <c r="H388" i="45"/>
  <c r="N387" i="45"/>
  <c r="L387" i="45"/>
  <c r="J387" i="45"/>
  <c r="H387" i="45"/>
  <c r="E387" i="45"/>
  <c r="L386" i="45"/>
  <c r="J386" i="45"/>
  <c r="H386" i="45"/>
  <c r="L385" i="45"/>
  <c r="J385" i="45"/>
  <c r="H385" i="45" s="1"/>
  <c r="L384" i="45"/>
  <c r="J384" i="45"/>
  <c r="H384" i="45"/>
  <c r="L383" i="45"/>
  <c r="J383" i="45"/>
  <c r="H383" i="45" s="1"/>
  <c r="N382" i="45"/>
  <c r="L382" i="45"/>
  <c r="J382" i="45"/>
  <c r="H382" i="45" s="1"/>
  <c r="E382" i="45"/>
  <c r="L381" i="45"/>
  <c r="J381" i="45"/>
  <c r="H381" i="45" s="1"/>
  <c r="L380" i="45"/>
  <c r="J380" i="45"/>
  <c r="H380" i="45"/>
  <c r="L379" i="45"/>
  <c r="J379" i="45"/>
  <c r="H379" i="45" s="1"/>
  <c r="L378" i="45"/>
  <c r="J378" i="45"/>
  <c r="H378" i="45"/>
  <c r="N377" i="45"/>
  <c r="L377" i="45"/>
  <c r="J377" i="45"/>
  <c r="H377" i="45"/>
  <c r="E377" i="45"/>
  <c r="L376" i="45"/>
  <c r="J376" i="45"/>
  <c r="H376" i="45"/>
  <c r="L375" i="45"/>
  <c r="J375" i="45"/>
  <c r="H375" i="45" s="1"/>
  <c r="L374" i="45"/>
  <c r="J374" i="45"/>
  <c r="H374" i="45"/>
  <c r="L373" i="45"/>
  <c r="J373" i="45"/>
  <c r="H373" i="45" s="1"/>
  <c r="N372" i="45"/>
  <c r="L372" i="45"/>
  <c r="J372" i="45"/>
  <c r="H372" i="45" s="1"/>
  <c r="E372" i="45"/>
  <c r="L371" i="45"/>
  <c r="J371" i="45"/>
  <c r="H371" i="45" s="1"/>
  <c r="L370" i="45"/>
  <c r="J370" i="45"/>
  <c r="H370" i="45"/>
  <c r="L369" i="45"/>
  <c r="J369" i="45"/>
  <c r="H369" i="45" s="1"/>
  <c r="L368" i="45"/>
  <c r="J368" i="45"/>
  <c r="H368" i="45"/>
  <c r="N367" i="45"/>
  <c r="L367" i="45"/>
  <c r="J367" i="45"/>
  <c r="H367" i="45"/>
  <c r="E367" i="45"/>
  <c r="L366" i="45"/>
  <c r="J366" i="45"/>
  <c r="H366" i="45"/>
  <c r="L365" i="45"/>
  <c r="J365" i="45"/>
  <c r="H365" i="45" s="1"/>
  <c r="L364" i="45"/>
  <c r="J364" i="45"/>
  <c r="H364" i="45"/>
  <c r="L363" i="45"/>
  <c r="J363" i="45"/>
  <c r="H363" i="45" s="1"/>
  <c r="N362" i="45"/>
  <c r="L362" i="45"/>
  <c r="J362" i="45"/>
  <c r="H362" i="45" s="1"/>
  <c r="E362" i="45"/>
  <c r="L361" i="45"/>
  <c r="J361" i="45"/>
  <c r="H361" i="45" s="1"/>
  <c r="L360" i="45"/>
  <c r="J360" i="45"/>
  <c r="H360" i="45"/>
  <c r="L359" i="45"/>
  <c r="J359" i="45"/>
  <c r="H359" i="45" s="1"/>
  <c r="L358" i="45"/>
  <c r="J358" i="45"/>
  <c r="H358" i="45"/>
  <c r="N357" i="45"/>
  <c r="L357" i="45"/>
  <c r="J357" i="45"/>
  <c r="H357" i="45"/>
  <c r="E357" i="45"/>
  <c r="L356" i="45"/>
  <c r="J356" i="45"/>
  <c r="H356" i="45"/>
  <c r="L355" i="45"/>
  <c r="J355" i="45"/>
  <c r="H355" i="45" s="1"/>
  <c r="L354" i="45"/>
  <c r="J354" i="45"/>
  <c r="H354" i="45"/>
  <c r="L353" i="45"/>
  <c r="J353" i="45"/>
  <c r="H353" i="45" s="1"/>
  <c r="N352" i="45"/>
  <c r="L352" i="45"/>
  <c r="J352" i="45"/>
  <c r="H352" i="45" s="1"/>
  <c r="E352" i="45"/>
  <c r="L351" i="45"/>
  <c r="J351" i="45"/>
  <c r="H351" i="45" s="1"/>
  <c r="L350" i="45"/>
  <c r="J350" i="45"/>
  <c r="H350" i="45"/>
  <c r="L349" i="45"/>
  <c r="J349" i="45"/>
  <c r="H349" i="45" s="1"/>
  <c r="L348" i="45"/>
  <c r="J348" i="45"/>
  <c r="H348" i="45"/>
  <c r="N347" i="45"/>
  <c r="L347" i="45"/>
  <c r="J347" i="45"/>
  <c r="H347" i="45"/>
  <c r="E347" i="45"/>
  <c r="L346" i="45"/>
  <c r="J346" i="45"/>
  <c r="H346" i="45"/>
  <c r="L345" i="45"/>
  <c r="J345" i="45"/>
  <c r="H345" i="45" s="1"/>
  <c r="L344" i="45"/>
  <c r="J344" i="45"/>
  <c r="H344" i="45"/>
  <c r="L343" i="45"/>
  <c r="J343" i="45"/>
  <c r="H343" i="45" s="1"/>
  <c r="N342" i="45"/>
  <c r="L342" i="45"/>
  <c r="J342" i="45"/>
  <c r="H342" i="45" s="1"/>
  <c r="E342" i="45"/>
  <c r="L341" i="45"/>
  <c r="J341" i="45"/>
  <c r="H341" i="45" s="1"/>
  <c r="L340" i="45"/>
  <c r="J340" i="45"/>
  <c r="H340" i="45"/>
  <c r="L339" i="45"/>
  <c r="J339" i="45"/>
  <c r="H339" i="45" s="1"/>
  <c r="L338" i="45"/>
  <c r="J338" i="45"/>
  <c r="H338" i="45"/>
  <c r="N337" i="45"/>
  <c r="L337" i="45"/>
  <c r="J337" i="45"/>
  <c r="H337" i="45"/>
  <c r="E337" i="45"/>
  <c r="L336" i="45"/>
  <c r="J336" i="45"/>
  <c r="H336" i="45"/>
  <c r="L335" i="45"/>
  <c r="J335" i="45"/>
  <c r="H335" i="45" s="1"/>
  <c r="L334" i="45"/>
  <c r="J334" i="45"/>
  <c r="H334" i="45"/>
  <c r="L333" i="45"/>
  <c r="J333" i="45"/>
  <c r="H333" i="45" s="1"/>
  <c r="N332" i="45"/>
  <c r="L332" i="45"/>
  <c r="J332" i="45"/>
  <c r="H332" i="45" s="1"/>
  <c r="E332" i="45"/>
  <c r="L331" i="45"/>
  <c r="J331" i="45"/>
  <c r="H331" i="45" s="1"/>
  <c r="L330" i="45"/>
  <c r="J330" i="45"/>
  <c r="H330" i="45"/>
  <c r="L329" i="45"/>
  <c r="J329" i="45"/>
  <c r="H329" i="45" s="1"/>
  <c r="L328" i="45"/>
  <c r="J328" i="45"/>
  <c r="H328" i="45"/>
  <c r="N327" i="45"/>
  <c r="L327" i="45"/>
  <c r="J327" i="45"/>
  <c r="H327" i="45"/>
  <c r="E327" i="45"/>
  <c r="L326" i="45"/>
  <c r="J326" i="45"/>
  <c r="H326" i="45"/>
  <c r="L325" i="45"/>
  <c r="J325" i="45"/>
  <c r="H325" i="45" s="1"/>
  <c r="L324" i="45"/>
  <c r="J324" i="45"/>
  <c r="H324" i="45"/>
  <c r="L323" i="45"/>
  <c r="J323" i="45"/>
  <c r="H323" i="45" s="1"/>
  <c r="N322" i="45"/>
  <c r="L322" i="45"/>
  <c r="J322" i="45"/>
  <c r="H322" i="45" s="1"/>
  <c r="E322" i="45"/>
  <c r="L321" i="45"/>
  <c r="J321" i="45"/>
  <c r="H321" i="45" s="1"/>
  <c r="L320" i="45"/>
  <c r="J320" i="45"/>
  <c r="H320" i="45"/>
  <c r="L319" i="45"/>
  <c r="J319" i="45"/>
  <c r="H319" i="45" s="1"/>
  <c r="L318" i="45"/>
  <c r="J318" i="45"/>
  <c r="H318" i="45"/>
  <c r="N317" i="45"/>
  <c r="L317" i="45"/>
  <c r="J317" i="45"/>
  <c r="H317" i="45"/>
  <c r="E317" i="45"/>
  <c r="L316" i="45"/>
  <c r="J316" i="45"/>
  <c r="H316" i="45"/>
  <c r="L315" i="45"/>
  <c r="J315" i="45"/>
  <c r="H315" i="45" s="1"/>
  <c r="L314" i="45"/>
  <c r="J314" i="45"/>
  <c r="H314" i="45"/>
  <c r="L313" i="45"/>
  <c r="J313" i="45"/>
  <c r="H313" i="45" s="1"/>
  <c r="N312" i="45"/>
  <c r="N412" i="45" s="1"/>
  <c r="L312" i="45"/>
  <c r="J312" i="45"/>
  <c r="H312" i="45" s="1"/>
  <c r="E312" i="45"/>
  <c r="E412" i="45" s="1"/>
  <c r="L310" i="45"/>
  <c r="J310" i="45"/>
  <c r="H310" i="45"/>
  <c r="L309" i="45"/>
  <c r="J309" i="45"/>
  <c r="H309" i="45"/>
  <c r="L308" i="45"/>
  <c r="J308" i="45"/>
  <c r="H308" i="45" s="1"/>
  <c r="L307" i="45"/>
  <c r="J307" i="45"/>
  <c r="H307" i="45"/>
  <c r="L306" i="45"/>
  <c r="J306" i="45"/>
  <c r="H306" i="45" s="1"/>
  <c r="N305" i="45"/>
  <c r="L305" i="45"/>
  <c r="J305" i="45"/>
  <c r="H305" i="45" s="1"/>
  <c r="E305" i="45"/>
  <c r="L304" i="45"/>
  <c r="J304" i="45"/>
  <c r="H304" i="45" s="1"/>
  <c r="L303" i="45"/>
  <c r="J303" i="45"/>
  <c r="H303" i="45"/>
  <c r="L302" i="45"/>
  <c r="J302" i="45"/>
  <c r="H302" i="45" s="1"/>
  <c r="L301" i="45"/>
  <c r="J301" i="45"/>
  <c r="H301" i="45"/>
  <c r="N300" i="45"/>
  <c r="L300" i="45"/>
  <c r="J300" i="45"/>
  <c r="H300" i="45"/>
  <c r="E300" i="45"/>
  <c r="L299" i="45"/>
  <c r="J299" i="45"/>
  <c r="H299" i="45"/>
  <c r="L298" i="45"/>
  <c r="J298" i="45"/>
  <c r="H298" i="45" s="1"/>
  <c r="L297" i="45"/>
  <c r="J297" i="45"/>
  <c r="H297" i="45"/>
  <c r="L296" i="45"/>
  <c r="J296" i="45"/>
  <c r="H296" i="45" s="1"/>
  <c r="N295" i="45"/>
  <c r="L295" i="45"/>
  <c r="J295" i="45"/>
  <c r="H295" i="45" s="1"/>
  <c r="E295" i="45"/>
  <c r="L294" i="45"/>
  <c r="J294" i="45"/>
  <c r="H294" i="45" s="1"/>
  <c r="L293" i="45"/>
  <c r="J293" i="45"/>
  <c r="H293" i="45"/>
  <c r="L292" i="45"/>
  <c r="J292" i="45"/>
  <c r="H292" i="45" s="1"/>
  <c r="L291" i="45"/>
  <c r="J291" i="45"/>
  <c r="H291" i="45"/>
  <c r="N290" i="45"/>
  <c r="L290" i="45"/>
  <c r="J290" i="45"/>
  <c r="H290" i="45"/>
  <c r="E290" i="45"/>
  <c r="L289" i="45"/>
  <c r="J289" i="45"/>
  <c r="H289" i="45"/>
  <c r="L288" i="45"/>
  <c r="J288" i="45"/>
  <c r="H288" i="45" s="1"/>
  <c r="L287" i="45"/>
  <c r="J287" i="45"/>
  <c r="H287" i="45"/>
  <c r="L286" i="45"/>
  <c r="J286" i="45"/>
  <c r="H286" i="45" s="1"/>
  <c r="N285" i="45"/>
  <c r="L285" i="45"/>
  <c r="J285" i="45"/>
  <c r="H285" i="45" s="1"/>
  <c r="E285" i="45"/>
  <c r="L284" i="45"/>
  <c r="J284" i="45"/>
  <c r="H284" i="45" s="1"/>
  <c r="L283" i="45"/>
  <c r="J283" i="45"/>
  <c r="H283" i="45"/>
  <c r="L282" i="45"/>
  <c r="J282" i="45"/>
  <c r="H282" i="45" s="1"/>
  <c r="L281" i="45"/>
  <c r="J281" i="45"/>
  <c r="H281" i="45"/>
  <c r="N280" i="45"/>
  <c r="L280" i="45"/>
  <c r="J280" i="45"/>
  <c r="H280" i="45"/>
  <c r="E280" i="45"/>
  <c r="L279" i="45"/>
  <c r="J279" i="45"/>
  <c r="H279" i="45"/>
  <c r="L278" i="45"/>
  <c r="J278" i="45"/>
  <c r="H278" i="45" s="1"/>
  <c r="L277" i="45"/>
  <c r="J277" i="45"/>
  <c r="H277" i="45"/>
  <c r="L276" i="45"/>
  <c r="J276" i="45"/>
  <c r="H276" i="45" s="1"/>
  <c r="N275" i="45"/>
  <c r="L275" i="45"/>
  <c r="J275" i="45"/>
  <c r="H275" i="45" s="1"/>
  <c r="E275" i="45"/>
  <c r="L274" i="45"/>
  <c r="J274" i="45"/>
  <c r="H274" i="45" s="1"/>
  <c r="L273" i="45"/>
  <c r="J273" i="45"/>
  <c r="H273" i="45"/>
  <c r="L272" i="45"/>
  <c r="J272" i="45"/>
  <c r="H272" i="45" s="1"/>
  <c r="L271" i="45"/>
  <c r="J271" i="45"/>
  <c r="H271" i="45"/>
  <c r="N270" i="45"/>
  <c r="L270" i="45"/>
  <c r="J270" i="45"/>
  <c r="H270" i="45"/>
  <c r="E270" i="45"/>
  <c r="L269" i="45"/>
  <c r="J269" i="45"/>
  <c r="H269" i="45"/>
  <c r="L268" i="45"/>
  <c r="J268" i="45"/>
  <c r="H268" i="45" s="1"/>
  <c r="L267" i="45"/>
  <c r="J267" i="45"/>
  <c r="H267" i="45"/>
  <c r="L266" i="45"/>
  <c r="J266" i="45"/>
  <c r="H266" i="45" s="1"/>
  <c r="N265" i="45"/>
  <c r="L265" i="45"/>
  <c r="J265" i="45"/>
  <c r="H265" i="45" s="1"/>
  <c r="E265" i="45"/>
  <c r="L264" i="45"/>
  <c r="J264" i="45"/>
  <c r="H264" i="45" s="1"/>
  <c r="L263" i="45"/>
  <c r="J263" i="45"/>
  <c r="H263" i="45"/>
  <c r="L262" i="45"/>
  <c r="J262" i="45"/>
  <c r="H262" i="45" s="1"/>
  <c r="L261" i="45"/>
  <c r="J261" i="45"/>
  <c r="H261" i="45"/>
  <c r="N260" i="45"/>
  <c r="L260" i="45"/>
  <c r="J260" i="45"/>
  <c r="H260" i="45"/>
  <c r="E260" i="45"/>
  <c r="L259" i="45"/>
  <c r="J259" i="45"/>
  <c r="H259" i="45"/>
  <c r="L258" i="45"/>
  <c r="J258" i="45"/>
  <c r="H258" i="45" s="1"/>
  <c r="L257" i="45"/>
  <c r="J257" i="45"/>
  <c r="H257" i="45"/>
  <c r="L256" i="45"/>
  <c r="J256" i="45"/>
  <c r="H256" i="45" s="1"/>
  <c r="N255" i="45"/>
  <c r="L255" i="45"/>
  <c r="J255" i="45"/>
  <c r="H255" i="45" s="1"/>
  <c r="E255" i="45"/>
  <c r="L254" i="45"/>
  <c r="J254" i="45"/>
  <c r="H254" i="45" s="1"/>
  <c r="L253" i="45"/>
  <c r="J253" i="45"/>
  <c r="H253" i="45"/>
  <c r="L252" i="45"/>
  <c r="J252" i="45"/>
  <c r="H252" i="45" s="1"/>
  <c r="L251" i="45"/>
  <c r="J251" i="45"/>
  <c r="H251" i="45"/>
  <c r="N250" i="45"/>
  <c r="L250" i="45"/>
  <c r="J250" i="45"/>
  <c r="H250" i="45"/>
  <c r="E250" i="45"/>
  <c r="L249" i="45"/>
  <c r="J249" i="45"/>
  <c r="H249" i="45"/>
  <c r="L248" i="45"/>
  <c r="J248" i="45"/>
  <c r="H248" i="45" s="1"/>
  <c r="L247" i="45"/>
  <c r="J247" i="45"/>
  <c r="H247" i="45"/>
  <c r="L246" i="45"/>
  <c r="J246" i="45"/>
  <c r="H246" i="45" s="1"/>
  <c r="N245" i="45"/>
  <c r="L245" i="45"/>
  <c r="J245" i="45"/>
  <c r="H245" i="45" s="1"/>
  <c r="E245" i="45"/>
  <c r="L244" i="45"/>
  <c r="J244" i="45"/>
  <c r="H244" i="45" s="1"/>
  <c r="L243" i="45"/>
  <c r="J243" i="45"/>
  <c r="H243" i="45"/>
  <c r="L242" i="45"/>
  <c r="J242" i="45"/>
  <c r="H242" i="45" s="1"/>
  <c r="L241" i="45"/>
  <c r="J241" i="45"/>
  <c r="H241" i="45"/>
  <c r="N240" i="45"/>
  <c r="L240" i="45"/>
  <c r="J240" i="45"/>
  <c r="H240" i="45"/>
  <c r="E240" i="45"/>
  <c r="L239" i="45"/>
  <c r="J239" i="45"/>
  <c r="H239" i="45"/>
  <c r="L238" i="45"/>
  <c r="J238" i="45"/>
  <c r="H238" i="45" s="1"/>
  <c r="L237" i="45"/>
  <c r="J237" i="45"/>
  <c r="H237" i="45"/>
  <c r="L236" i="45"/>
  <c r="J236" i="45"/>
  <c r="H236" i="45" s="1"/>
  <c r="N235" i="45"/>
  <c r="L235" i="45"/>
  <c r="J235" i="45"/>
  <c r="H235" i="45" s="1"/>
  <c r="E235" i="45"/>
  <c r="L234" i="45"/>
  <c r="J234" i="45"/>
  <c r="H234" i="45" s="1"/>
  <c r="L233" i="45"/>
  <c r="J233" i="45"/>
  <c r="H233" i="45"/>
  <c r="L232" i="45"/>
  <c r="J232" i="45"/>
  <c r="H232" i="45" s="1"/>
  <c r="L231" i="45"/>
  <c r="J231" i="45"/>
  <c r="H231" i="45"/>
  <c r="N230" i="45"/>
  <c r="L230" i="45"/>
  <c r="J230" i="45"/>
  <c r="H230" i="45"/>
  <c r="E230" i="45"/>
  <c r="L229" i="45"/>
  <c r="J229" i="45"/>
  <c r="H229" i="45"/>
  <c r="L228" i="45"/>
  <c r="J228" i="45"/>
  <c r="H228" i="45" s="1"/>
  <c r="L227" i="45"/>
  <c r="J227" i="45"/>
  <c r="H227" i="45"/>
  <c r="L226" i="45"/>
  <c r="J226" i="45"/>
  <c r="H226" i="45" s="1"/>
  <c r="N225" i="45"/>
  <c r="L225" i="45"/>
  <c r="J225" i="45"/>
  <c r="H225" i="45" s="1"/>
  <c r="E225" i="45"/>
  <c r="L224" i="45"/>
  <c r="J224" i="45"/>
  <c r="H224" i="45" s="1"/>
  <c r="L223" i="45"/>
  <c r="J223" i="45"/>
  <c r="H223" i="45"/>
  <c r="L222" i="45"/>
  <c r="J222" i="45"/>
  <c r="H222" i="45" s="1"/>
  <c r="L221" i="45"/>
  <c r="J221" i="45"/>
  <c r="H221" i="45"/>
  <c r="N220" i="45"/>
  <c r="L220" i="45"/>
  <c r="J220" i="45"/>
  <c r="H220" i="45"/>
  <c r="E220" i="45"/>
  <c r="L219" i="45"/>
  <c r="J219" i="45"/>
  <c r="H219" i="45"/>
  <c r="L218" i="45"/>
  <c r="J218" i="45"/>
  <c r="H218" i="45" s="1"/>
  <c r="L217" i="45"/>
  <c r="J217" i="45"/>
  <c r="H217" i="45"/>
  <c r="L216" i="45"/>
  <c r="J216" i="45"/>
  <c r="H216" i="45" s="1"/>
  <c r="N215" i="45"/>
  <c r="L215" i="45"/>
  <c r="J215" i="45"/>
  <c r="H215" i="45" s="1"/>
  <c r="E215" i="45"/>
  <c r="L214" i="45"/>
  <c r="J214" i="45"/>
  <c r="H214" i="45" s="1"/>
  <c r="L213" i="45"/>
  <c r="J213" i="45"/>
  <c r="H213" i="45"/>
  <c r="L212" i="45"/>
  <c r="J212" i="45"/>
  <c r="H212" i="45" s="1"/>
  <c r="L211" i="45"/>
  <c r="J211" i="45"/>
  <c r="H211" i="45"/>
  <c r="N210" i="45"/>
  <c r="N310" i="45" s="1"/>
  <c r="L210" i="45"/>
  <c r="J210" i="45"/>
  <c r="H210" i="45"/>
  <c r="E210" i="45"/>
  <c r="E310" i="45" s="1"/>
  <c r="L208" i="45"/>
  <c r="J208" i="45"/>
  <c r="H208" i="45"/>
  <c r="L207" i="45"/>
  <c r="J207" i="45"/>
  <c r="H207" i="45" s="1"/>
  <c r="L206" i="45"/>
  <c r="J206" i="45"/>
  <c r="H206" i="45"/>
  <c r="L205" i="45"/>
  <c r="J205" i="45"/>
  <c r="H205" i="45" s="1"/>
  <c r="L204" i="45"/>
  <c r="J204" i="45"/>
  <c r="H204" i="45"/>
  <c r="N203" i="45"/>
  <c r="L203" i="45"/>
  <c r="J203" i="45"/>
  <c r="H203" i="45"/>
  <c r="E203" i="45"/>
  <c r="L202" i="45"/>
  <c r="J202" i="45"/>
  <c r="H202" i="45"/>
  <c r="L201" i="45"/>
  <c r="J201" i="45"/>
  <c r="H201" i="45" s="1"/>
  <c r="L200" i="45"/>
  <c r="J200" i="45"/>
  <c r="H200" i="45"/>
  <c r="L199" i="45"/>
  <c r="J199" i="45"/>
  <c r="H199" i="45" s="1"/>
  <c r="N198" i="45"/>
  <c r="L198" i="45"/>
  <c r="J198" i="45"/>
  <c r="H198" i="45" s="1"/>
  <c r="E198" i="45"/>
  <c r="L197" i="45"/>
  <c r="J197" i="45"/>
  <c r="H197" i="45" s="1"/>
  <c r="L196" i="45"/>
  <c r="J196" i="45"/>
  <c r="H196" i="45"/>
  <c r="L195" i="45"/>
  <c r="J195" i="45"/>
  <c r="H195" i="45" s="1"/>
  <c r="L194" i="45"/>
  <c r="J194" i="45"/>
  <c r="H194" i="45"/>
  <c r="N193" i="45"/>
  <c r="L193" i="45"/>
  <c r="J193" i="45"/>
  <c r="H193" i="45"/>
  <c r="E193" i="45"/>
  <c r="L192" i="45"/>
  <c r="J192" i="45"/>
  <c r="H192" i="45"/>
  <c r="L191" i="45"/>
  <c r="J191" i="45"/>
  <c r="H191" i="45" s="1"/>
  <c r="L190" i="45"/>
  <c r="J190" i="45"/>
  <c r="H190" i="45"/>
  <c r="L189" i="45"/>
  <c r="J189" i="45"/>
  <c r="H189" i="45" s="1"/>
  <c r="N188" i="45"/>
  <c r="L188" i="45"/>
  <c r="J188" i="45"/>
  <c r="H188" i="45" s="1"/>
  <c r="E188" i="45"/>
  <c r="L187" i="45"/>
  <c r="J187" i="45"/>
  <c r="H187" i="45" s="1"/>
  <c r="L186" i="45"/>
  <c r="J186" i="45"/>
  <c r="H186" i="45"/>
  <c r="L185" i="45"/>
  <c r="J185" i="45"/>
  <c r="H185" i="45" s="1"/>
  <c r="L184" i="45"/>
  <c r="J184" i="45"/>
  <c r="H184" i="45"/>
  <c r="N183" i="45"/>
  <c r="L183" i="45"/>
  <c r="J183" i="45"/>
  <c r="H183" i="45"/>
  <c r="E183" i="45"/>
  <c r="L182" i="45"/>
  <c r="J182" i="45"/>
  <c r="H182" i="45"/>
  <c r="L181" i="45"/>
  <c r="J181" i="45"/>
  <c r="H181" i="45" s="1"/>
  <c r="L180" i="45"/>
  <c r="J180" i="45"/>
  <c r="H180" i="45"/>
  <c r="L179" i="45"/>
  <c r="J179" i="45"/>
  <c r="H179" i="45" s="1"/>
  <c r="N178" i="45"/>
  <c r="L178" i="45"/>
  <c r="J178" i="45"/>
  <c r="H178" i="45" s="1"/>
  <c r="E178" i="45"/>
  <c r="L177" i="45"/>
  <c r="J177" i="45"/>
  <c r="H177" i="45" s="1"/>
  <c r="L176" i="45"/>
  <c r="J176" i="45"/>
  <c r="H176" i="45"/>
  <c r="L175" i="45"/>
  <c r="J175" i="45"/>
  <c r="H175" i="45" s="1"/>
  <c r="L174" i="45"/>
  <c r="J174" i="45"/>
  <c r="H174" i="45"/>
  <c r="N173" i="45"/>
  <c r="L173" i="45"/>
  <c r="J173" i="45"/>
  <c r="H173" i="45"/>
  <c r="E173" i="45"/>
  <c r="L172" i="45"/>
  <c r="J172" i="45"/>
  <c r="H172" i="45"/>
  <c r="L171" i="45"/>
  <c r="J171" i="45"/>
  <c r="H171" i="45" s="1"/>
  <c r="L170" i="45"/>
  <c r="J170" i="45"/>
  <c r="H170" i="45"/>
  <c r="L169" i="45"/>
  <c r="J169" i="45"/>
  <c r="H169" i="45" s="1"/>
  <c r="N168" i="45"/>
  <c r="L168" i="45"/>
  <c r="J168" i="45"/>
  <c r="H168" i="45" s="1"/>
  <c r="E168" i="45"/>
  <c r="L167" i="45"/>
  <c r="J167" i="45"/>
  <c r="H167" i="45" s="1"/>
  <c r="L166" i="45"/>
  <c r="J166" i="45"/>
  <c r="H166" i="45"/>
  <c r="L165" i="45"/>
  <c r="J165" i="45"/>
  <c r="H165" i="45" s="1"/>
  <c r="L164" i="45"/>
  <c r="J164" i="45"/>
  <c r="H164" i="45"/>
  <c r="N163" i="45"/>
  <c r="L163" i="45"/>
  <c r="J163" i="45"/>
  <c r="H163" i="45"/>
  <c r="E163" i="45"/>
  <c r="L162" i="45"/>
  <c r="J162" i="45"/>
  <c r="H162" i="45"/>
  <c r="L161" i="45"/>
  <c r="J161" i="45"/>
  <c r="H161" i="45" s="1"/>
  <c r="L160" i="45"/>
  <c r="J160" i="45"/>
  <c r="H160" i="45"/>
  <c r="L159" i="45"/>
  <c r="J159" i="45"/>
  <c r="H159" i="45" s="1"/>
  <c r="N158" i="45"/>
  <c r="L158" i="45"/>
  <c r="J158" i="45"/>
  <c r="H158" i="45" s="1"/>
  <c r="E158" i="45"/>
  <c r="L157" i="45"/>
  <c r="J157" i="45"/>
  <c r="H157" i="45" s="1"/>
  <c r="L156" i="45"/>
  <c r="J156" i="45"/>
  <c r="H156" i="45"/>
  <c r="L155" i="45"/>
  <c r="J155" i="45"/>
  <c r="H155" i="45" s="1"/>
  <c r="L154" i="45"/>
  <c r="J154" i="45"/>
  <c r="H154" i="45"/>
  <c r="N153" i="45"/>
  <c r="L153" i="45"/>
  <c r="J153" i="45"/>
  <c r="H153" i="45"/>
  <c r="E153" i="45"/>
  <c r="L152" i="45"/>
  <c r="J152" i="45"/>
  <c r="H152" i="45"/>
  <c r="L151" i="45"/>
  <c r="J151" i="45"/>
  <c r="H151" i="45" s="1"/>
  <c r="L150" i="45"/>
  <c r="J150" i="45"/>
  <c r="H150" i="45"/>
  <c r="L149" i="45"/>
  <c r="J149" i="45"/>
  <c r="H149" i="45" s="1"/>
  <c r="N148" i="45"/>
  <c r="L148" i="45"/>
  <c r="J148" i="45"/>
  <c r="H148" i="45" s="1"/>
  <c r="E148" i="45"/>
  <c r="L147" i="45"/>
  <c r="J147" i="45"/>
  <c r="H147" i="45" s="1"/>
  <c r="L146" i="45"/>
  <c r="J146" i="45"/>
  <c r="H146" i="45"/>
  <c r="L145" i="45"/>
  <c r="J145" i="45"/>
  <c r="H145" i="45" s="1"/>
  <c r="L144" i="45"/>
  <c r="J144" i="45"/>
  <c r="H144" i="45"/>
  <c r="N143" i="45"/>
  <c r="L143" i="45"/>
  <c r="J143" i="45"/>
  <c r="H143" i="45"/>
  <c r="E143" i="45"/>
  <c r="L142" i="45"/>
  <c r="J142" i="45"/>
  <c r="H142" i="45"/>
  <c r="L141" i="45"/>
  <c r="J141" i="45"/>
  <c r="H141" i="45" s="1"/>
  <c r="L140" i="45"/>
  <c r="J140" i="45"/>
  <c r="H140" i="45"/>
  <c r="L139" i="45"/>
  <c r="J139" i="45"/>
  <c r="H139" i="45" s="1"/>
  <c r="N138" i="45"/>
  <c r="L138" i="45"/>
  <c r="J138" i="45"/>
  <c r="H138" i="45" s="1"/>
  <c r="E138" i="45"/>
  <c r="L137" i="45"/>
  <c r="J137" i="45"/>
  <c r="H137" i="45" s="1"/>
  <c r="L136" i="45"/>
  <c r="J136" i="45"/>
  <c r="H136" i="45"/>
  <c r="L135" i="45"/>
  <c r="J135" i="45"/>
  <c r="H135" i="45" s="1"/>
  <c r="L134" i="45"/>
  <c r="J134" i="45"/>
  <c r="H134" i="45"/>
  <c r="N133" i="45"/>
  <c r="L133" i="45"/>
  <c r="J133" i="45"/>
  <c r="H133" i="45"/>
  <c r="E133" i="45"/>
  <c r="L132" i="45"/>
  <c r="J132" i="45"/>
  <c r="H132" i="45"/>
  <c r="L131" i="45"/>
  <c r="J131" i="45"/>
  <c r="H131" i="45" s="1"/>
  <c r="L130" i="45"/>
  <c r="J130" i="45"/>
  <c r="H130" i="45"/>
  <c r="L129" i="45"/>
  <c r="J129" i="45"/>
  <c r="H129" i="45" s="1"/>
  <c r="N128" i="45"/>
  <c r="L128" i="45"/>
  <c r="J128" i="45"/>
  <c r="H128" i="45" s="1"/>
  <c r="E128" i="45"/>
  <c r="L127" i="45"/>
  <c r="J127" i="45"/>
  <c r="H127" i="45" s="1"/>
  <c r="L126" i="45"/>
  <c r="J126" i="45"/>
  <c r="H126" i="45"/>
  <c r="L125" i="45"/>
  <c r="J125" i="45"/>
  <c r="H125" i="45" s="1"/>
  <c r="L124" i="45"/>
  <c r="J124" i="45"/>
  <c r="H124" i="45"/>
  <c r="N123" i="45"/>
  <c r="L123" i="45"/>
  <c r="J123" i="45"/>
  <c r="H123" i="45"/>
  <c r="E123" i="45"/>
  <c r="L122" i="45"/>
  <c r="J122" i="45"/>
  <c r="H122" i="45"/>
  <c r="L121" i="45"/>
  <c r="J121" i="45"/>
  <c r="H121" i="45" s="1"/>
  <c r="L120" i="45"/>
  <c r="J120" i="45"/>
  <c r="H120" i="45"/>
  <c r="L119" i="45"/>
  <c r="J119" i="45"/>
  <c r="H119" i="45" s="1"/>
  <c r="N118" i="45"/>
  <c r="L118" i="45"/>
  <c r="J118" i="45"/>
  <c r="H118" i="45" s="1"/>
  <c r="E118" i="45"/>
  <c r="L117" i="45"/>
  <c r="J117" i="45"/>
  <c r="H117" i="45" s="1"/>
  <c r="L116" i="45"/>
  <c r="J116" i="45"/>
  <c r="H116" i="45"/>
  <c r="L115" i="45"/>
  <c r="J115" i="45"/>
  <c r="H115" i="45" s="1"/>
  <c r="L114" i="45"/>
  <c r="J114" i="45"/>
  <c r="H114" i="45"/>
  <c r="N113" i="45"/>
  <c r="L113" i="45"/>
  <c r="J113" i="45"/>
  <c r="H113" i="45"/>
  <c r="E113" i="45"/>
  <c r="L112" i="45"/>
  <c r="J112" i="45"/>
  <c r="H112" i="45"/>
  <c r="L111" i="45"/>
  <c r="J111" i="45"/>
  <c r="H111" i="45" s="1"/>
  <c r="L110" i="45"/>
  <c r="J110" i="45"/>
  <c r="H110" i="45"/>
  <c r="L109" i="45"/>
  <c r="J109" i="45"/>
  <c r="H109" i="45" s="1"/>
  <c r="N108" i="45"/>
  <c r="N208" i="45" s="1"/>
  <c r="L108" i="45"/>
  <c r="J108" i="45"/>
  <c r="H108" i="45" s="1"/>
  <c r="E108" i="45"/>
  <c r="E208" i="45" s="1"/>
  <c r="L106" i="45"/>
  <c r="J106" i="45"/>
  <c r="H106" i="45"/>
  <c r="L105" i="45"/>
  <c r="J105" i="45"/>
  <c r="H105" i="45"/>
  <c r="L104" i="45"/>
  <c r="J104" i="45"/>
  <c r="H104" i="45" s="1"/>
  <c r="L103" i="45"/>
  <c r="J103" i="45"/>
  <c r="H103" i="45"/>
  <c r="L102" i="45"/>
  <c r="J102" i="45"/>
  <c r="H102" i="45" s="1"/>
  <c r="N101" i="45"/>
  <c r="L101" i="45"/>
  <c r="J101" i="45"/>
  <c r="H101" i="45" s="1"/>
  <c r="E101" i="45"/>
  <c r="L100" i="45"/>
  <c r="J100" i="45"/>
  <c r="H100" i="45" s="1"/>
  <c r="L99" i="45"/>
  <c r="J99" i="45"/>
  <c r="H99" i="45"/>
  <c r="L98" i="45"/>
  <c r="J98" i="45"/>
  <c r="H98" i="45" s="1"/>
  <c r="L97" i="45"/>
  <c r="J97" i="45"/>
  <c r="H97" i="45"/>
  <c r="N96" i="45"/>
  <c r="L96" i="45"/>
  <c r="J96" i="45"/>
  <c r="H96" i="45"/>
  <c r="E96" i="45"/>
  <c r="L95" i="45"/>
  <c r="J95" i="45"/>
  <c r="H95" i="45"/>
  <c r="L94" i="45"/>
  <c r="J94" i="45"/>
  <c r="H94" i="45" s="1"/>
  <c r="L93" i="45"/>
  <c r="J93" i="45"/>
  <c r="H93" i="45"/>
  <c r="L92" i="45"/>
  <c r="J92" i="45"/>
  <c r="H92" i="45" s="1"/>
  <c r="N91" i="45"/>
  <c r="L91" i="45"/>
  <c r="J91" i="45"/>
  <c r="H91" i="45" s="1"/>
  <c r="E91" i="45"/>
  <c r="L90" i="45"/>
  <c r="J90" i="45"/>
  <c r="H90" i="45" s="1"/>
  <c r="L89" i="45"/>
  <c r="J89" i="45"/>
  <c r="H89" i="45"/>
  <c r="L88" i="45"/>
  <c r="J88" i="45"/>
  <c r="H88" i="45" s="1"/>
  <c r="L87" i="45"/>
  <c r="J87" i="45"/>
  <c r="H87" i="45"/>
  <c r="N86" i="45"/>
  <c r="L86" i="45"/>
  <c r="J86" i="45"/>
  <c r="H86" i="45"/>
  <c r="E86" i="45"/>
  <c r="L85" i="45"/>
  <c r="J85" i="45"/>
  <c r="H85" i="45"/>
  <c r="L84" i="45"/>
  <c r="J84" i="45"/>
  <c r="H84" i="45" s="1"/>
  <c r="L83" i="45"/>
  <c r="J83" i="45"/>
  <c r="H83" i="45"/>
  <c r="L82" i="45"/>
  <c r="J82" i="45"/>
  <c r="H82" i="45" s="1"/>
  <c r="N81" i="45"/>
  <c r="L81" i="45"/>
  <c r="J81" i="45"/>
  <c r="H81" i="45" s="1"/>
  <c r="E81" i="45"/>
  <c r="L80" i="45"/>
  <c r="J80" i="45"/>
  <c r="H80" i="45" s="1"/>
  <c r="L79" i="45"/>
  <c r="J79" i="45"/>
  <c r="H79" i="45"/>
  <c r="L78" i="45"/>
  <c r="J78" i="45"/>
  <c r="H78" i="45" s="1"/>
  <c r="L77" i="45"/>
  <c r="J77" i="45"/>
  <c r="H77" i="45"/>
  <c r="N76" i="45"/>
  <c r="L76" i="45"/>
  <c r="J76" i="45"/>
  <c r="H76" i="45"/>
  <c r="E76" i="45"/>
  <c r="L75" i="45"/>
  <c r="J75" i="45"/>
  <c r="H75" i="45"/>
  <c r="L74" i="45"/>
  <c r="J74" i="45"/>
  <c r="H74" i="45" s="1"/>
  <c r="L73" i="45"/>
  <c r="J73" i="45"/>
  <c r="H73" i="45"/>
  <c r="L72" i="45"/>
  <c r="J72" i="45"/>
  <c r="H72" i="45" s="1"/>
  <c r="N71" i="45"/>
  <c r="L71" i="45"/>
  <c r="J71" i="45"/>
  <c r="H71" i="45" s="1"/>
  <c r="E71" i="45"/>
  <c r="L70" i="45"/>
  <c r="J70" i="45"/>
  <c r="H70" i="45" s="1"/>
  <c r="L69" i="45"/>
  <c r="J69" i="45"/>
  <c r="H69" i="45"/>
  <c r="L68" i="45"/>
  <c r="J68" i="45"/>
  <c r="H68" i="45" s="1"/>
  <c r="L67" i="45"/>
  <c r="J67" i="45"/>
  <c r="H67" i="45"/>
  <c r="N66" i="45"/>
  <c r="L66" i="45"/>
  <c r="J66" i="45"/>
  <c r="H66" i="45"/>
  <c r="E66" i="45"/>
  <c r="L65" i="45"/>
  <c r="J65" i="45"/>
  <c r="H65" i="45"/>
  <c r="L64" i="45"/>
  <c r="J64" i="45"/>
  <c r="H64" i="45" s="1"/>
  <c r="L63" i="45"/>
  <c r="J63" i="45"/>
  <c r="H63" i="45"/>
  <c r="L62" i="45"/>
  <c r="J62" i="45"/>
  <c r="H62" i="45" s="1"/>
  <c r="N61" i="45"/>
  <c r="L61" i="45"/>
  <c r="J61" i="45"/>
  <c r="H61" i="45" s="1"/>
  <c r="E61" i="45"/>
  <c r="L60" i="45"/>
  <c r="J60" i="45"/>
  <c r="H60" i="45" s="1"/>
  <c r="L59" i="45"/>
  <c r="J59" i="45"/>
  <c r="H59" i="45"/>
  <c r="L58" i="45"/>
  <c r="J58" i="45"/>
  <c r="H58" i="45" s="1"/>
  <c r="L57" i="45"/>
  <c r="J57" i="45"/>
  <c r="H57" i="45"/>
  <c r="N56" i="45"/>
  <c r="L56" i="45"/>
  <c r="J56" i="45"/>
  <c r="H56" i="45"/>
  <c r="E56" i="45"/>
  <c r="L55" i="45"/>
  <c r="J55" i="45"/>
  <c r="H55" i="45"/>
  <c r="L54" i="45"/>
  <c r="J54" i="45"/>
  <c r="H54" i="45" s="1"/>
  <c r="L53" i="45"/>
  <c r="J53" i="45"/>
  <c r="H53" i="45"/>
  <c r="L52" i="45"/>
  <c r="J52" i="45"/>
  <c r="H52" i="45" s="1"/>
  <c r="N51" i="45"/>
  <c r="L51" i="45"/>
  <c r="J51" i="45"/>
  <c r="H51" i="45" s="1"/>
  <c r="E51" i="45"/>
  <c r="L50" i="45"/>
  <c r="J50" i="45"/>
  <c r="H50" i="45" s="1"/>
  <c r="L49" i="45"/>
  <c r="J49" i="45"/>
  <c r="H49" i="45"/>
  <c r="L48" i="45"/>
  <c r="J48" i="45"/>
  <c r="H48" i="45" s="1"/>
  <c r="L47" i="45"/>
  <c r="J47" i="45"/>
  <c r="H47" i="45"/>
  <c r="N46" i="45"/>
  <c r="L46" i="45"/>
  <c r="J46" i="45"/>
  <c r="H46" i="45"/>
  <c r="E46" i="45"/>
  <c r="L45" i="45"/>
  <c r="J45" i="45"/>
  <c r="H45" i="45"/>
  <c r="L44" i="45"/>
  <c r="J44" i="45"/>
  <c r="H44" i="45" s="1"/>
  <c r="L43" i="45"/>
  <c r="J43" i="45"/>
  <c r="H43" i="45"/>
  <c r="L42" i="45"/>
  <c r="J42" i="45"/>
  <c r="H42" i="45" s="1"/>
  <c r="N41" i="45"/>
  <c r="L41" i="45"/>
  <c r="J41" i="45"/>
  <c r="H41" i="45" s="1"/>
  <c r="E41" i="45"/>
  <c r="L40" i="45"/>
  <c r="J40" i="45"/>
  <c r="H40" i="45" s="1"/>
  <c r="L39" i="45"/>
  <c r="J39" i="45"/>
  <c r="H39" i="45"/>
  <c r="L38" i="45"/>
  <c r="J38" i="45"/>
  <c r="H38" i="45" s="1"/>
  <c r="L37" i="45"/>
  <c r="J37" i="45"/>
  <c r="H37" i="45"/>
  <c r="N36" i="45"/>
  <c r="L36" i="45"/>
  <c r="J36" i="45"/>
  <c r="H36" i="45"/>
  <c r="E36" i="45"/>
  <c r="L35" i="45"/>
  <c r="J35" i="45"/>
  <c r="H35" i="45"/>
  <c r="L34" i="45"/>
  <c r="J34" i="45"/>
  <c r="H34" i="45" s="1"/>
  <c r="L33" i="45"/>
  <c r="J33" i="45"/>
  <c r="H33" i="45"/>
  <c r="L32" i="45"/>
  <c r="J32" i="45"/>
  <c r="H32" i="45" s="1"/>
  <c r="N31" i="45"/>
  <c r="L31" i="45"/>
  <c r="J31" i="45"/>
  <c r="H31" i="45" s="1"/>
  <c r="E31" i="45"/>
  <c r="L30" i="45"/>
  <c r="J30" i="45"/>
  <c r="H30" i="45" s="1"/>
  <c r="L29" i="45"/>
  <c r="J29" i="45"/>
  <c r="H29" i="45"/>
  <c r="L28" i="45"/>
  <c r="J28" i="45"/>
  <c r="H28" i="45" s="1"/>
  <c r="L27" i="45"/>
  <c r="J27" i="45"/>
  <c r="H27" i="45"/>
  <c r="N26" i="45"/>
  <c r="L26" i="45"/>
  <c r="J26" i="45"/>
  <c r="H26" i="45"/>
  <c r="E26" i="45"/>
  <c r="L25" i="45"/>
  <c r="J25" i="45"/>
  <c r="H25" i="45"/>
  <c r="L24" i="45"/>
  <c r="J24" i="45"/>
  <c r="H24" i="45" s="1"/>
  <c r="L23" i="45"/>
  <c r="J23" i="45"/>
  <c r="H23" i="45"/>
  <c r="L22" i="45"/>
  <c r="J22" i="45"/>
  <c r="H22" i="45" s="1"/>
  <c r="N21" i="45"/>
  <c r="L21" i="45"/>
  <c r="J21" i="45"/>
  <c r="H21" i="45" s="1"/>
  <c r="E21" i="45"/>
  <c r="L20" i="45"/>
  <c r="J20" i="45"/>
  <c r="H20" i="45" s="1"/>
  <c r="L19" i="45"/>
  <c r="J19" i="45"/>
  <c r="H19" i="45"/>
  <c r="L18" i="45"/>
  <c r="J18" i="45"/>
  <c r="H18" i="45" s="1"/>
  <c r="L17" i="45"/>
  <c r="J17" i="45"/>
  <c r="H17" i="45"/>
  <c r="N16" i="45"/>
  <c r="L16" i="45"/>
  <c r="J16" i="45"/>
  <c r="H16" i="45"/>
  <c r="E16" i="45"/>
  <c r="L15" i="45"/>
  <c r="J15" i="45"/>
  <c r="H15" i="45"/>
  <c r="L14" i="45"/>
  <c r="J14" i="45"/>
  <c r="H14" i="45" s="1"/>
  <c r="L13" i="45"/>
  <c r="J13" i="45"/>
  <c r="H13" i="45"/>
  <c r="L12" i="45"/>
  <c r="J12" i="45"/>
  <c r="H12" i="45" s="1"/>
  <c r="N11" i="45"/>
  <c r="L11" i="45"/>
  <c r="J11" i="45"/>
  <c r="H11" i="45" s="1"/>
  <c r="E11" i="45"/>
  <c r="L10" i="45"/>
  <c r="J10" i="45"/>
  <c r="H10" i="45" s="1"/>
  <c r="L9" i="45"/>
  <c r="J9" i="45"/>
  <c r="H9" i="45"/>
  <c r="L8" i="45"/>
  <c r="J8" i="45"/>
  <c r="H8" i="45" s="1"/>
  <c r="L7" i="45"/>
  <c r="J7" i="45"/>
  <c r="H7" i="45"/>
  <c r="N6" i="45"/>
  <c r="N106" i="45" s="1"/>
  <c r="L6" i="45"/>
  <c r="J6" i="45"/>
  <c r="H6" i="45"/>
  <c r="E6" i="45"/>
  <c r="E106" i="45" s="1"/>
  <c r="L412" i="44"/>
  <c r="J412" i="44"/>
  <c r="H412" i="44"/>
  <c r="L411" i="44"/>
  <c r="J411" i="44"/>
  <c r="H411" i="44" s="1"/>
  <c r="L410" i="44"/>
  <c r="J410" i="44"/>
  <c r="H410" i="44"/>
  <c r="L409" i="44"/>
  <c r="J409" i="44"/>
  <c r="H409" i="44" s="1"/>
  <c r="L408" i="44"/>
  <c r="J408" i="44"/>
  <c r="H408" i="44"/>
  <c r="N407" i="44"/>
  <c r="L407" i="44"/>
  <c r="J407" i="44"/>
  <c r="H407" i="44"/>
  <c r="E407" i="44"/>
  <c r="L406" i="44"/>
  <c r="J406" i="44"/>
  <c r="H406" i="44"/>
  <c r="L405" i="44"/>
  <c r="J405" i="44"/>
  <c r="H405" i="44" s="1"/>
  <c r="L404" i="44"/>
  <c r="J404" i="44"/>
  <c r="H404" i="44"/>
  <c r="L403" i="44"/>
  <c r="J403" i="44"/>
  <c r="H403" i="44" s="1"/>
  <c r="N402" i="44"/>
  <c r="L402" i="44"/>
  <c r="J402" i="44"/>
  <c r="H402" i="44" s="1"/>
  <c r="E402" i="44"/>
  <c r="L401" i="44"/>
  <c r="J401" i="44"/>
  <c r="H401" i="44" s="1"/>
  <c r="L400" i="44"/>
  <c r="J400" i="44"/>
  <c r="H400" i="44"/>
  <c r="L399" i="44"/>
  <c r="J399" i="44"/>
  <c r="H399" i="44" s="1"/>
  <c r="L398" i="44"/>
  <c r="J398" i="44"/>
  <c r="H398" i="44"/>
  <c r="N397" i="44"/>
  <c r="L397" i="44"/>
  <c r="J397" i="44"/>
  <c r="H397" i="44"/>
  <c r="E397" i="44"/>
  <c r="L396" i="44"/>
  <c r="J396" i="44"/>
  <c r="H396" i="44"/>
  <c r="L395" i="44"/>
  <c r="J395" i="44"/>
  <c r="H395" i="44" s="1"/>
  <c r="L394" i="44"/>
  <c r="J394" i="44"/>
  <c r="H394" i="44"/>
  <c r="L393" i="44"/>
  <c r="J393" i="44"/>
  <c r="H393" i="44" s="1"/>
  <c r="N392" i="44"/>
  <c r="L392" i="44"/>
  <c r="J392" i="44"/>
  <c r="H392" i="44" s="1"/>
  <c r="E392" i="44"/>
  <c r="L391" i="44"/>
  <c r="J391" i="44"/>
  <c r="H391" i="44" s="1"/>
  <c r="L390" i="44"/>
  <c r="J390" i="44"/>
  <c r="H390" i="44"/>
  <c r="L389" i="44"/>
  <c r="J389" i="44"/>
  <c r="H389" i="44" s="1"/>
  <c r="L388" i="44"/>
  <c r="J388" i="44"/>
  <c r="H388" i="44"/>
  <c r="N387" i="44"/>
  <c r="L387" i="44"/>
  <c r="J387" i="44"/>
  <c r="H387" i="44"/>
  <c r="E387" i="44"/>
  <c r="L386" i="44"/>
  <c r="J386" i="44"/>
  <c r="H386" i="44"/>
  <c r="L385" i="44"/>
  <c r="J385" i="44"/>
  <c r="H385" i="44" s="1"/>
  <c r="L384" i="44"/>
  <c r="J384" i="44"/>
  <c r="H384" i="44"/>
  <c r="L383" i="44"/>
  <c r="J383" i="44"/>
  <c r="H383" i="44" s="1"/>
  <c r="N382" i="44"/>
  <c r="L382" i="44"/>
  <c r="J382" i="44"/>
  <c r="H382" i="44" s="1"/>
  <c r="E382" i="44"/>
  <c r="L381" i="44"/>
  <c r="J381" i="44"/>
  <c r="H381" i="44" s="1"/>
  <c r="L380" i="44"/>
  <c r="J380" i="44"/>
  <c r="H380" i="44"/>
  <c r="L379" i="44"/>
  <c r="J379" i="44"/>
  <c r="H379" i="44" s="1"/>
  <c r="L378" i="44"/>
  <c r="J378" i="44"/>
  <c r="H378" i="44"/>
  <c r="N377" i="44"/>
  <c r="L377" i="44"/>
  <c r="J377" i="44"/>
  <c r="H377" i="44"/>
  <c r="E377" i="44"/>
  <c r="L376" i="44"/>
  <c r="J376" i="44"/>
  <c r="H376" i="44"/>
  <c r="L375" i="44"/>
  <c r="J375" i="44"/>
  <c r="H375" i="44" s="1"/>
  <c r="L374" i="44"/>
  <c r="J374" i="44"/>
  <c r="H374" i="44"/>
  <c r="L373" i="44"/>
  <c r="J373" i="44"/>
  <c r="H373" i="44" s="1"/>
  <c r="N372" i="44"/>
  <c r="L372" i="44"/>
  <c r="J372" i="44"/>
  <c r="H372" i="44" s="1"/>
  <c r="E372" i="44"/>
  <c r="L371" i="44"/>
  <c r="J371" i="44"/>
  <c r="H371" i="44" s="1"/>
  <c r="L370" i="44"/>
  <c r="J370" i="44"/>
  <c r="H370" i="44"/>
  <c r="L369" i="44"/>
  <c r="J369" i="44"/>
  <c r="H369" i="44" s="1"/>
  <c r="L368" i="44"/>
  <c r="J368" i="44"/>
  <c r="H368" i="44"/>
  <c r="N367" i="44"/>
  <c r="L367" i="44"/>
  <c r="J367" i="44"/>
  <c r="H367" i="44"/>
  <c r="E367" i="44"/>
  <c r="L366" i="44"/>
  <c r="J366" i="44"/>
  <c r="H366" i="44"/>
  <c r="L365" i="44"/>
  <c r="J365" i="44"/>
  <c r="H365" i="44" s="1"/>
  <c r="L364" i="44"/>
  <c r="J364" i="44"/>
  <c r="H364" i="44"/>
  <c r="L363" i="44"/>
  <c r="J363" i="44"/>
  <c r="H363" i="44" s="1"/>
  <c r="N362" i="44"/>
  <c r="L362" i="44"/>
  <c r="J362" i="44"/>
  <c r="H362" i="44" s="1"/>
  <c r="E362" i="44"/>
  <c r="L361" i="44"/>
  <c r="J361" i="44"/>
  <c r="H361" i="44" s="1"/>
  <c r="L360" i="44"/>
  <c r="J360" i="44"/>
  <c r="H360" i="44"/>
  <c r="L359" i="44"/>
  <c r="J359" i="44"/>
  <c r="H359" i="44" s="1"/>
  <c r="L358" i="44"/>
  <c r="J358" i="44"/>
  <c r="H358" i="44"/>
  <c r="N357" i="44"/>
  <c r="L357" i="44"/>
  <c r="J357" i="44"/>
  <c r="H357" i="44"/>
  <c r="E357" i="44"/>
  <c r="L356" i="44"/>
  <c r="J356" i="44"/>
  <c r="H356" i="44"/>
  <c r="L355" i="44"/>
  <c r="J355" i="44"/>
  <c r="H355" i="44" s="1"/>
  <c r="L354" i="44"/>
  <c r="J354" i="44"/>
  <c r="H354" i="44"/>
  <c r="L353" i="44"/>
  <c r="J353" i="44"/>
  <c r="H353" i="44" s="1"/>
  <c r="N352" i="44"/>
  <c r="L352" i="44"/>
  <c r="J352" i="44"/>
  <c r="H352" i="44" s="1"/>
  <c r="E352" i="44"/>
  <c r="L351" i="44"/>
  <c r="J351" i="44"/>
  <c r="H351" i="44" s="1"/>
  <c r="L350" i="44"/>
  <c r="J350" i="44"/>
  <c r="H350" i="44"/>
  <c r="L349" i="44"/>
  <c r="J349" i="44"/>
  <c r="H349" i="44" s="1"/>
  <c r="L348" i="44"/>
  <c r="J348" i="44"/>
  <c r="H348" i="44"/>
  <c r="N347" i="44"/>
  <c r="L347" i="44"/>
  <c r="J347" i="44"/>
  <c r="H347" i="44"/>
  <c r="E347" i="44"/>
  <c r="L346" i="44"/>
  <c r="J346" i="44"/>
  <c r="H346" i="44"/>
  <c r="L345" i="44"/>
  <c r="J345" i="44"/>
  <c r="H345" i="44" s="1"/>
  <c r="L344" i="44"/>
  <c r="J344" i="44"/>
  <c r="H344" i="44"/>
  <c r="L343" i="44"/>
  <c r="J343" i="44"/>
  <c r="H343" i="44" s="1"/>
  <c r="N342" i="44"/>
  <c r="L342" i="44"/>
  <c r="J342" i="44"/>
  <c r="H342" i="44" s="1"/>
  <c r="E342" i="44"/>
  <c r="L341" i="44"/>
  <c r="J341" i="44"/>
  <c r="H341" i="44" s="1"/>
  <c r="L340" i="44"/>
  <c r="J340" i="44"/>
  <c r="H340" i="44"/>
  <c r="L339" i="44"/>
  <c r="J339" i="44"/>
  <c r="H339" i="44" s="1"/>
  <c r="L338" i="44"/>
  <c r="J338" i="44"/>
  <c r="H338" i="44"/>
  <c r="N337" i="44"/>
  <c r="L337" i="44"/>
  <c r="J337" i="44"/>
  <c r="H337" i="44"/>
  <c r="E337" i="44"/>
  <c r="L336" i="44"/>
  <c r="J336" i="44"/>
  <c r="H336" i="44"/>
  <c r="L335" i="44"/>
  <c r="J335" i="44"/>
  <c r="H335" i="44" s="1"/>
  <c r="L334" i="44"/>
  <c r="J334" i="44"/>
  <c r="H334" i="44"/>
  <c r="L333" i="44"/>
  <c r="J333" i="44"/>
  <c r="H333" i="44" s="1"/>
  <c r="N332" i="44"/>
  <c r="L332" i="44"/>
  <c r="J332" i="44"/>
  <c r="H332" i="44" s="1"/>
  <c r="E332" i="44"/>
  <c r="L331" i="44"/>
  <c r="J331" i="44"/>
  <c r="H331" i="44" s="1"/>
  <c r="L330" i="44"/>
  <c r="J330" i="44"/>
  <c r="H330" i="44"/>
  <c r="L329" i="44"/>
  <c r="J329" i="44"/>
  <c r="H329" i="44" s="1"/>
  <c r="L328" i="44"/>
  <c r="J328" i="44"/>
  <c r="H328" i="44"/>
  <c r="N327" i="44"/>
  <c r="L327" i="44"/>
  <c r="J327" i="44"/>
  <c r="H327" i="44"/>
  <c r="E327" i="44"/>
  <c r="L326" i="44"/>
  <c r="J326" i="44"/>
  <c r="H326" i="44"/>
  <c r="L325" i="44"/>
  <c r="J325" i="44"/>
  <c r="H325" i="44" s="1"/>
  <c r="L324" i="44"/>
  <c r="J324" i="44"/>
  <c r="H324" i="44"/>
  <c r="L323" i="44"/>
  <c r="J323" i="44"/>
  <c r="H323" i="44" s="1"/>
  <c r="N322" i="44"/>
  <c r="L322" i="44"/>
  <c r="J322" i="44"/>
  <c r="H322" i="44" s="1"/>
  <c r="E322" i="44"/>
  <c r="L321" i="44"/>
  <c r="J321" i="44"/>
  <c r="H321" i="44" s="1"/>
  <c r="L320" i="44"/>
  <c r="J320" i="44"/>
  <c r="H320" i="44"/>
  <c r="L319" i="44"/>
  <c r="J319" i="44"/>
  <c r="H319" i="44" s="1"/>
  <c r="L318" i="44"/>
  <c r="J318" i="44"/>
  <c r="H318" i="44"/>
  <c r="N317" i="44"/>
  <c r="L317" i="44"/>
  <c r="J317" i="44"/>
  <c r="H317" i="44"/>
  <c r="E317" i="44"/>
  <c r="L316" i="44"/>
  <c r="J316" i="44"/>
  <c r="H316" i="44"/>
  <c r="L315" i="44"/>
  <c r="J315" i="44"/>
  <c r="H315" i="44" s="1"/>
  <c r="L314" i="44"/>
  <c r="J314" i="44"/>
  <c r="H314" i="44"/>
  <c r="L313" i="44"/>
  <c r="J313" i="44"/>
  <c r="H313" i="44" s="1"/>
  <c r="N312" i="44"/>
  <c r="N412" i="44" s="1"/>
  <c r="L312" i="44"/>
  <c r="J312" i="44"/>
  <c r="H312" i="44" s="1"/>
  <c r="E312" i="44"/>
  <c r="E412" i="44" s="1"/>
  <c r="L310" i="44"/>
  <c r="J310" i="44"/>
  <c r="H310" i="44"/>
  <c r="L309" i="44"/>
  <c r="J309" i="44"/>
  <c r="H309" i="44"/>
  <c r="L308" i="44"/>
  <c r="J308" i="44"/>
  <c r="H308" i="44" s="1"/>
  <c r="L307" i="44"/>
  <c r="J307" i="44"/>
  <c r="H307" i="44"/>
  <c r="L306" i="44"/>
  <c r="J306" i="44"/>
  <c r="H306" i="44" s="1"/>
  <c r="N305" i="44"/>
  <c r="L305" i="44"/>
  <c r="J305" i="44"/>
  <c r="H305" i="44" s="1"/>
  <c r="E305" i="44"/>
  <c r="L304" i="44"/>
  <c r="J304" i="44"/>
  <c r="H304" i="44" s="1"/>
  <c r="L303" i="44"/>
  <c r="J303" i="44"/>
  <c r="H303" i="44"/>
  <c r="L302" i="44"/>
  <c r="J302" i="44"/>
  <c r="H302" i="44" s="1"/>
  <c r="L301" i="44"/>
  <c r="J301" i="44"/>
  <c r="H301" i="44"/>
  <c r="N300" i="44"/>
  <c r="L300" i="44"/>
  <c r="J300" i="44"/>
  <c r="H300" i="44"/>
  <c r="E300" i="44"/>
  <c r="L299" i="44"/>
  <c r="J299" i="44"/>
  <c r="H299" i="44"/>
  <c r="L298" i="44"/>
  <c r="J298" i="44"/>
  <c r="H298" i="44" s="1"/>
  <c r="L297" i="44"/>
  <c r="J297" i="44"/>
  <c r="H297" i="44"/>
  <c r="L296" i="44"/>
  <c r="J296" i="44"/>
  <c r="H296" i="44" s="1"/>
  <c r="N295" i="44"/>
  <c r="L295" i="44"/>
  <c r="J295" i="44"/>
  <c r="H295" i="44" s="1"/>
  <c r="E295" i="44"/>
  <c r="L294" i="44"/>
  <c r="J294" i="44"/>
  <c r="H294" i="44" s="1"/>
  <c r="L293" i="44"/>
  <c r="J293" i="44"/>
  <c r="H293" i="44"/>
  <c r="L292" i="44"/>
  <c r="J292" i="44"/>
  <c r="H292" i="44" s="1"/>
  <c r="L291" i="44"/>
  <c r="J291" i="44"/>
  <c r="H291" i="44"/>
  <c r="N290" i="44"/>
  <c r="L290" i="44"/>
  <c r="J290" i="44"/>
  <c r="H290" i="44"/>
  <c r="E290" i="44"/>
  <c r="L289" i="44"/>
  <c r="J289" i="44"/>
  <c r="H289" i="44"/>
  <c r="L288" i="44"/>
  <c r="J288" i="44"/>
  <c r="H288" i="44" s="1"/>
  <c r="L287" i="44"/>
  <c r="J287" i="44"/>
  <c r="H287" i="44"/>
  <c r="L286" i="44"/>
  <c r="J286" i="44"/>
  <c r="H286" i="44" s="1"/>
  <c r="N285" i="44"/>
  <c r="L285" i="44"/>
  <c r="J285" i="44"/>
  <c r="H285" i="44" s="1"/>
  <c r="E285" i="44"/>
  <c r="L284" i="44"/>
  <c r="J284" i="44"/>
  <c r="H284" i="44" s="1"/>
  <c r="L283" i="44"/>
  <c r="J283" i="44"/>
  <c r="H283" i="44"/>
  <c r="L282" i="44"/>
  <c r="J282" i="44"/>
  <c r="H282" i="44" s="1"/>
  <c r="L281" i="44"/>
  <c r="J281" i="44"/>
  <c r="H281" i="44"/>
  <c r="N280" i="44"/>
  <c r="L280" i="44"/>
  <c r="J280" i="44"/>
  <c r="H280" i="44"/>
  <c r="E280" i="44"/>
  <c r="L279" i="44"/>
  <c r="J279" i="44"/>
  <c r="H279" i="44"/>
  <c r="L278" i="44"/>
  <c r="J278" i="44"/>
  <c r="H278" i="44" s="1"/>
  <c r="L277" i="44"/>
  <c r="J277" i="44"/>
  <c r="H277" i="44"/>
  <c r="L276" i="44"/>
  <c r="J276" i="44"/>
  <c r="H276" i="44" s="1"/>
  <c r="N275" i="44"/>
  <c r="L275" i="44"/>
  <c r="J275" i="44"/>
  <c r="H275" i="44" s="1"/>
  <c r="E275" i="44"/>
  <c r="L274" i="44"/>
  <c r="J274" i="44"/>
  <c r="H274" i="44" s="1"/>
  <c r="L273" i="44"/>
  <c r="J273" i="44"/>
  <c r="H273" i="44"/>
  <c r="L272" i="44"/>
  <c r="J272" i="44"/>
  <c r="H272" i="44" s="1"/>
  <c r="L271" i="44"/>
  <c r="J271" i="44"/>
  <c r="H271" i="44"/>
  <c r="N270" i="44"/>
  <c r="L270" i="44"/>
  <c r="J270" i="44"/>
  <c r="H270" i="44"/>
  <c r="E270" i="44"/>
  <c r="L269" i="44"/>
  <c r="J269" i="44"/>
  <c r="H269" i="44"/>
  <c r="L268" i="44"/>
  <c r="J268" i="44"/>
  <c r="H268" i="44" s="1"/>
  <c r="L267" i="44"/>
  <c r="J267" i="44"/>
  <c r="H267" i="44"/>
  <c r="L266" i="44"/>
  <c r="J266" i="44"/>
  <c r="H266" i="44" s="1"/>
  <c r="N265" i="44"/>
  <c r="L265" i="44"/>
  <c r="J265" i="44"/>
  <c r="H265" i="44" s="1"/>
  <c r="E265" i="44"/>
  <c r="L264" i="44"/>
  <c r="J264" i="44"/>
  <c r="H264" i="44" s="1"/>
  <c r="L263" i="44"/>
  <c r="J263" i="44"/>
  <c r="H263" i="44"/>
  <c r="L262" i="44"/>
  <c r="J262" i="44"/>
  <c r="H262" i="44" s="1"/>
  <c r="L261" i="44"/>
  <c r="J261" i="44"/>
  <c r="H261" i="44"/>
  <c r="N260" i="44"/>
  <c r="L260" i="44"/>
  <c r="J260" i="44"/>
  <c r="H260" i="44"/>
  <c r="E260" i="44"/>
  <c r="L259" i="44"/>
  <c r="J259" i="44"/>
  <c r="H259" i="44"/>
  <c r="L258" i="44"/>
  <c r="J258" i="44"/>
  <c r="H258" i="44" s="1"/>
  <c r="L257" i="44"/>
  <c r="J257" i="44"/>
  <c r="H257" i="44"/>
  <c r="L256" i="44"/>
  <c r="J256" i="44"/>
  <c r="H256" i="44" s="1"/>
  <c r="N255" i="44"/>
  <c r="L255" i="44"/>
  <c r="J255" i="44"/>
  <c r="H255" i="44" s="1"/>
  <c r="E255" i="44"/>
  <c r="L254" i="44"/>
  <c r="J254" i="44"/>
  <c r="H254" i="44" s="1"/>
  <c r="L253" i="44"/>
  <c r="J253" i="44"/>
  <c r="H253" i="44"/>
  <c r="L252" i="44"/>
  <c r="J252" i="44"/>
  <c r="H252" i="44" s="1"/>
  <c r="L251" i="44"/>
  <c r="J251" i="44"/>
  <c r="H251" i="44"/>
  <c r="N250" i="44"/>
  <c r="L250" i="44"/>
  <c r="J250" i="44"/>
  <c r="H250" i="44"/>
  <c r="E250" i="44"/>
  <c r="L249" i="44"/>
  <c r="J249" i="44"/>
  <c r="H249" i="44"/>
  <c r="L248" i="44"/>
  <c r="J248" i="44"/>
  <c r="H248" i="44" s="1"/>
  <c r="L247" i="44"/>
  <c r="J247" i="44"/>
  <c r="H247" i="44"/>
  <c r="L246" i="44"/>
  <c r="J246" i="44"/>
  <c r="H246" i="44" s="1"/>
  <c r="N245" i="44"/>
  <c r="L245" i="44"/>
  <c r="J245" i="44"/>
  <c r="H245" i="44" s="1"/>
  <c r="E245" i="44"/>
  <c r="L244" i="44"/>
  <c r="J244" i="44"/>
  <c r="H244" i="44" s="1"/>
  <c r="L243" i="44"/>
  <c r="J243" i="44"/>
  <c r="H243" i="44"/>
  <c r="L242" i="44"/>
  <c r="J242" i="44"/>
  <c r="H242" i="44" s="1"/>
  <c r="L241" i="44"/>
  <c r="J241" i="44"/>
  <c r="H241" i="44"/>
  <c r="N240" i="44"/>
  <c r="L240" i="44"/>
  <c r="J240" i="44"/>
  <c r="H240" i="44"/>
  <c r="E240" i="44"/>
  <c r="L239" i="44"/>
  <c r="J239" i="44"/>
  <c r="H239" i="44"/>
  <c r="L238" i="44"/>
  <c r="J238" i="44"/>
  <c r="H238" i="44" s="1"/>
  <c r="L237" i="44"/>
  <c r="J237" i="44"/>
  <c r="H237" i="44"/>
  <c r="L236" i="44"/>
  <c r="J236" i="44"/>
  <c r="H236" i="44" s="1"/>
  <c r="N235" i="44"/>
  <c r="L235" i="44"/>
  <c r="J235" i="44"/>
  <c r="H235" i="44" s="1"/>
  <c r="E235" i="44"/>
  <c r="L234" i="44"/>
  <c r="J234" i="44"/>
  <c r="H234" i="44" s="1"/>
  <c r="L233" i="44"/>
  <c r="J233" i="44"/>
  <c r="H233" i="44"/>
  <c r="L232" i="44"/>
  <c r="J232" i="44"/>
  <c r="H232" i="44" s="1"/>
  <c r="L231" i="44"/>
  <c r="J231" i="44"/>
  <c r="H231" i="44"/>
  <c r="N230" i="44"/>
  <c r="L230" i="44"/>
  <c r="J230" i="44"/>
  <c r="H230" i="44"/>
  <c r="E230" i="44"/>
  <c r="L229" i="44"/>
  <c r="J229" i="44"/>
  <c r="H229" i="44"/>
  <c r="L228" i="44"/>
  <c r="J228" i="44"/>
  <c r="H228" i="44" s="1"/>
  <c r="L227" i="44"/>
  <c r="J227" i="44"/>
  <c r="H227" i="44"/>
  <c r="L226" i="44"/>
  <c r="J226" i="44"/>
  <c r="H226" i="44" s="1"/>
  <c r="N225" i="44"/>
  <c r="L225" i="44"/>
  <c r="J225" i="44"/>
  <c r="H225" i="44" s="1"/>
  <c r="E225" i="44"/>
  <c r="L224" i="44"/>
  <c r="J224" i="44"/>
  <c r="H224" i="44" s="1"/>
  <c r="L223" i="44"/>
  <c r="J223" i="44"/>
  <c r="H223" i="44"/>
  <c r="L222" i="44"/>
  <c r="J222" i="44"/>
  <c r="H222" i="44" s="1"/>
  <c r="L221" i="44"/>
  <c r="J221" i="44"/>
  <c r="H221" i="44"/>
  <c r="N220" i="44"/>
  <c r="L220" i="44"/>
  <c r="J220" i="44"/>
  <c r="H220" i="44"/>
  <c r="E220" i="44"/>
  <c r="L219" i="44"/>
  <c r="J219" i="44"/>
  <c r="H219" i="44"/>
  <c r="L218" i="44"/>
  <c r="J218" i="44"/>
  <c r="H218" i="44" s="1"/>
  <c r="L217" i="44"/>
  <c r="J217" i="44"/>
  <c r="H217" i="44"/>
  <c r="L216" i="44"/>
  <c r="J216" i="44"/>
  <c r="H216" i="44" s="1"/>
  <c r="N215" i="44"/>
  <c r="L215" i="44"/>
  <c r="J215" i="44"/>
  <c r="H215" i="44" s="1"/>
  <c r="E215" i="44"/>
  <c r="L214" i="44"/>
  <c r="J214" i="44"/>
  <c r="H214" i="44" s="1"/>
  <c r="L213" i="44"/>
  <c r="J213" i="44"/>
  <c r="H213" i="44"/>
  <c r="L212" i="44"/>
  <c r="J212" i="44"/>
  <c r="H212" i="44" s="1"/>
  <c r="L211" i="44"/>
  <c r="J211" i="44"/>
  <c r="H211" i="44"/>
  <c r="N210" i="44"/>
  <c r="N310" i="44" s="1"/>
  <c r="L210" i="44"/>
  <c r="J210" i="44"/>
  <c r="H210" i="44"/>
  <c r="E210" i="44"/>
  <c r="E310" i="44" s="1"/>
  <c r="L208" i="44"/>
  <c r="J208" i="44"/>
  <c r="H208" i="44"/>
  <c r="L207" i="44"/>
  <c r="J207" i="44"/>
  <c r="H207" i="44" s="1"/>
  <c r="L206" i="44"/>
  <c r="J206" i="44"/>
  <c r="H206" i="44"/>
  <c r="L205" i="44"/>
  <c r="J205" i="44"/>
  <c r="H205" i="44" s="1"/>
  <c r="L204" i="44"/>
  <c r="J204" i="44"/>
  <c r="H204" i="44"/>
  <c r="N203" i="44"/>
  <c r="L203" i="44"/>
  <c r="J203" i="44"/>
  <c r="H203" i="44"/>
  <c r="E203" i="44"/>
  <c r="L202" i="44"/>
  <c r="J202" i="44"/>
  <c r="H202" i="44"/>
  <c r="L201" i="44"/>
  <c r="J201" i="44"/>
  <c r="H201" i="44" s="1"/>
  <c r="L200" i="44"/>
  <c r="J200" i="44"/>
  <c r="H200" i="44"/>
  <c r="L199" i="44"/>
  <c r="J199" i="44"/>
  <c r="H199" i="44" s="1"/>
  <c r="N198" i="44"/>
  <c r="L198" i="44"/>
  <c r="J198" i="44"/>
  <c r="H198" i="44" s="1"/>
  <c r="E198" i="44"/>
  <c r="L197" i="44"/>
  <c r="J197" i="44"/>
  <c r="H197" i="44" s="1"/>
  <c r="L196" i="44"/>
  <c r="J196" i="44"/>
  <c r="H196" i="44"/>
  <c r="L195" i="44"/>
  <c r="J195" i="44"/>
  <c r="H195" i="44" s="1"/>
  <c r="L194" i="44"/>
  <c r="J194" i="44"/>
  <c r="H194" i="44"/>
  <c r="N193" i="44"/>
  <c r="L193" i="44"/>
  <c r="J193" i="44"/>
  <c r="H193" i="44"/>
  <c r="E193" i="44"/>
  <c r="L192" i="44"/>
  <c r="J192" i="44"/>
  <c r="H192" i="44"/>
  <c r="L191" i="44"/>
  <c r="J191" i="44"/>
  <c r="H191" i="44" s="1"/>
  <c r="L190" i="44"/>
  <c r="J190" i="44"/>
  <c r="H190" i="44"/>
  <c r="L189" i="44"/>
  <c r="J189" i="44"/>
  <c r="H189" i="44" s="1"/>
  <c r="N188" i="44"/>
  <c r="L188" i="44"/>
  <c r="J188" i="44"/>
  <c r="H188" i="44" s="1"/>
  <c r="E188" i="44"/>
  <c r="L187" i="44"/>
  <c r="J187" i="44"/>
  <c r="H187" i="44" s="1"/>
  <c r="L186" i="44"/>
  <c r="J186" i="44"/>
  <c r="H186" i="44"/>
  <c r="L185" i="44"/>
  <c r="J185" i="44"/>
  <c r="H185" i="44" s="1"/>
  <c r="L184" i="44"/>
  <c r="J184" i="44"/>
  <c r="H184" i="44"/>
  <c r="N183" i="44"/>
  <c r="L183" i="44"/>
  <c r="J183" i="44"/>
  <c r="H183" i="44"/>
  <c r="E183" i="44"/>
  <c r="L182" i="44"/>
  <c r="J182" i="44"/>
  <c r="H182" i="44"/>
  <c r="L181" i="44"/>
  <c r="J181" i="44"/>
  <c r="H181" i="44" s="1"/>
  <c r="L180" i="44"/>
  <c r="J180" i="44"/>
  <c r="H180" i="44"/>
  <c r="L179" i="44"/>
  <c r="J179" i="44"/>
  <c r="H179" i="44" s="1"/>
  <c r="N178" i="44"/>
  <c r="L178" i="44"/>
  <c r="J178" i="44"/>
  <c r="H178" i="44" s="1"/>
  <c r="E178" i="44"/>
  <c r="L177" i="44"/>
  <c r="J177" i="44"/>
  <c r="H177" i="44" s="1"/>
  <c r="L176" i="44"/>
  <c r="J176" i="44"/>
  <c r="H176" i="44"/>
  <c r="L175" i="44"/>
  <c r="J175" i="44"/>
  <c r="H175" i="44" s="1"/>
  <c r="L174" i="44"/>
  <c r="J174" i="44"/>
  <c r="H174" i="44"/>
  <c r="N173" i="44"/>
  <c r="L173" i="44"/>
  <c r="J173" i="44"/>
  <c r="H173" i="44"/>
  <c r="E173" i="44"/>
  <c r="L172" i="44"/>
  <c r="J172" i="44"/>
  <c r="H172" i="44"/>
  <c r="L171" i="44"/>
  <c r="J171" i="44"/>
  <c r="H171" i="44" s="1"/>
  <c r="L170" i="44"/>
  <c r="J170" i="44"/>
  <c r="H170" i="44"/>
  <c r="L169" i="44"/>
  <c r="J169" i="44"/>
  <c r="H169" i="44" s="1"/>
  <c r="N168" i="44"/>
  <c r="L168" i="44"/>
  <c r="J168" i="44"/>
  <c r="H168" i="44" s="1"/>
  <c r="E168" i="44"/>
  <c r="L167" i="44"/>
  <c r="J167" i="44"/>
  <c r="H167" i="44" s="1"/>
  <c r="L166" i="44"/>
  <c r="J166" i="44"/>
  <c r="H166" i="44"/>
  <c r="L165" i="44"/>
  <c r="J165" i="44"/>
  <c r="H165" i="44" s="1"/>
  <c r="L164" i="44"/>
  <c r="J164" i="44"/>
  <c r="H164" i="44"/>
  <c r="N163" i="44"/>
  <c r="L163" i="44"/>
  <c r="J163" i="44"/>
  <c r="H163" i="44"/>
  <c r="E163" i="44"/>
  <c r="L162" i="44"/>
  <c r="J162" i="44"/>
  <c r="H162" i="44"/>
  <c r="L161" i="44"/>
  <c r="J161" i="44"/>
  <c r="H161" i="44" s="1"/>
  <c r="L160" i="44"/>
  <c r="J160" i="44"/>
  <c r="H160" i="44"/>
  <c r="L159" i="44"/>
  <c r="J159" i="44"/>
  <c r="H159" i="44" s="1"/>
  <c r="N158" i="44"/>
  <c r="L158" i="44"/>
  <c r="J158" i="44"/>
  <c r="H158" i="44" s="1"/>
  <c r="E158" i="44"/>
  <c r="L157" i="44"/>
  <c r="J157" i="44"/>
  <c r="H157" i="44" s="1"/>
  <c r="L156" i="44"/>
  <c r="J156" i="44"/>
  <c r="H156" i="44"/>
  <c r="L155" i="44"/>
  <c r="J155" i="44"/>
  <c r="H155" i="44" s="1"/>
  <c r="L154" i="44"/>
  <c r="J154" i="44"/>
  <c r="H154" i="44"/>
  <c r="N153" i="44"/>
  <c r="L153" i="44"/>
  <c r="J153" i="44"/>
  <c r="H153" i="44"/>
  <c r="E153" i="44"/>
  <c r="L152" i="44"/>
  <c r="J152" i="44"/>
  <c r="H152" i="44"/>
  <c r="L151" i="44"/>
  <c r="J151" i="44"/>
  <c r="H151" i="44" s="1"/>
  <c r="L150" i="44"/>
  <c r="J150" i="44"/>
  <c r="H150" i="44"/>
  <c r="L149" i="44"/>
  <c r="J149" i="44"/>
  <c r="H149" i="44" s="1"/>
  <c r="N148" i="44"/>
  <c r="L148" i="44"/>
  <c r="J148" i="44"/>
  <c r="H148" i="44" s="1"/>
  <c r="E148" i="44"/>
  <c r="L147" i="44"/>
  <c r="J147" i="44"/>
  <c r="H147" i="44" s="1"/>
  <c r="L146" i="44"/>
  <c r="J146" i="44"/>
  <c r="H146" i="44"/>
  <c r="L145" i="44"/>
  <c r="J145" i="44"/>
  <c r="H145" i="44" s="1"/>
  <c r="L144" i="44"/>
  <c r="J144" i="44"/>
  <c r="H144" i="44"/>
  <c r="N143" i="44"/>
  <c r="L143" i="44"/>
  <c r="J143" i="44"/>
  <c r="H143" i="44"/>
  <c r="E143" i="44"/>
  <c r="L142" i="44"/>
  <c r="J142" i="44"/>
  <c r="H142" i="44"/>
  <c r="L141" i="44"/>
  <c r="J141" i="44"/>
  <c r="H141" i="44" s="1"/>
  <c r="L140" i="44"/>
  <c r="J140" i="44"/>
  <c r="H140" i="44"/>
  <c r="L139" i="44"/>
  <c r="J139" i="44"/>
  <c r="H139" i="44" s="1"/>
  <c r="N138" i="44"/>
  <c r="L138" i="44"/>
  <c r="J138" i="44"/>
  <c r="H138" i="44" s="1"/>
  <c r="E138" i="44"/>
  <c r="L137" i="44"/>
  <c r="J137" i="44"/>
  <c r="H137" i="44" s="1"/>
  <c r="L136" i="44"/>
  <c r="J136" i="44"/>
  <c r="H136" i="44"/>
  <c r="L135" i="44"/>
  <c r="J135" i="44"/>
  <c r="H135" i="44" s="1"/>
  <c r="L134" i="44"/>
  <c r="J134" i="44"/>
  <c r="H134" i="44"/>
  <c r="N133" i="44"/>
  <c r="L133" i="44"/>
  <c r="J133" i="44"/>
  <c r="H133" i="44"/>
  <c r="E133" i="44"/>
  <c r="L132" i="44"/>
  <c r="J132" i="44"/>
  <c r="H132" i="44"/>
  <c r="L131" i="44"/>
  <c r="J131" i="44"/>
  <c r="H131" i="44" s="1"/>
  <c r="L130" i="44"/>
  <c r="J130" i="44"/>
  <c r="H130" i="44"/>
  <c r="L129" i="44"/>
  <c r="J129" i="44"/>
  <c r="H129" i="44" s="1"/>
  <c r="N128" i="44"/>
  <c r="L128" i="44"/>
  <c r="J128" i="44"/>
  <c r="H128" i="44" s="1"/>
  <c r="E128" i="44"/>
  <c r="L127" i="44"/>
  <c r="J127" i="44"/>
  <c r="H127" i="44" s="1"/>
  <c r="L126" i="44"/>
  <c r="J126" i="44"/>
  <c r="H126" i="44"/>
  <c r="L125" i="44"/>
  <c r="J125" i="44"/>
  <c r="H125" i="44" s="1"/>
  <c r="L124" i="44"/>
  <c r="J124" i="44"/>
  <c r="H124" i="44"/>
  <c r="N123" i="44"/>
  <c r="L123" i="44"/>
  <c r="J123" i="44"/>
  <c r="H123" i="44"/>
  <c r="E123" i="44"/>
  <c r="L122" i="44"/>
  <c r="J122" i="44"/>
  <c r="H122" i="44"/>
  <c r="L121" i="44"/>
  <c r="J121" i="44"/>
  <c r="H121" i="44" s="1"/>
  <c r="L120" i="44"/>
  <c r="J120" i="44"/>
  <c r="H120" i="44"/>
  <c r="L119" i="44"/>
  <c r="J119" i="44"/>
  <c r="H119" i="44" s="1"/>
  <c r="N118" i="44"/>
  <c r="L118" i="44"/>
  <c r="J118" i="44"/>
  <c r="H118" i="44" s="1"/>
  <c r="E118" i="44"/>
  <c r="L117" i="44"/>
  <c r="J117" i="44"/>
  <c r="H117" i="44" s="1"/>
  <c r="L116" i="44"/>
  <c r="J116" i="44"/>
  <c r="H116" i="44"/>
  <c r="L115" i="44"/>
  <c r="J115" i="44"/>
  <c r="H115" i="44" s="1"/>
  <c r="L114" i="44"/>
  <c r="J114" i="44"/>
  <c r="H114" i="44"/>
  <c r="N113" i="44"/>
  <c r="L113" i="44"/>
  <c r="J113" i="44"/>
  <c r="H113" i="44"/>
  <c r="E113" i="44"/>
  <c r="L112" i="44"/>
  <c r="J112" i="44"/>
  <c r="H112" i="44"/>
  <c r="L111" i="44"/>
  <c r="J111" i="44"/>
  <c r="H111" i="44" s="1"/>
  <c r="L110" i="44"/>
  <c r="J110" i="44"/>
  <c r="H110" i="44"/>
  <c r="L109" i="44"/>
  <c r="J109" i="44"/>
  <c r="H109" i="44" s="1"/>
  <c r="N108" i="44"/>
  <c r="N208" i="44" s="1"/>
  <c r="L108" i="44"/>
  <c r="J108" i="44"/>
  <c r="H108" i="44" s="1"/>
  <c r="E108" i="44"/>
  <c r="E208" i="44" s="1"/>
  <c r="L106" i="44"/>
  <c r="J106" i="44"/>
  <c r="H106" i="44"/>
  <c r="L105" i="44"/>
  <c r="J105" i="44"/>
  <c r="H105" i="44"/>
  <c r="L104" i="44"/>
  <c r="J104" i="44"/>
  <c r="H104" i="44" s="1"/>
  <c r="L103" i="44"/>
  <c r="J103" i="44"/>
  <c r="H103" i="44"/>
  <c r="L102" i="44"/>
  <c r="J102" i="44"/>
  <c r="H102" i="44" s="1"/>
  <c r="N101" i="44"/>
  <c r="L101" i="44"/>
  <c r="J101" i="44"/>
  <c r="H101" i="44" s="1"/>
  <c r="E101" i="44"/>
  <c r="L100" i="44"/>
  <c r="J100" i="44"/>
  <c r="H100" i="44" s="1"/>
  <c r="L99" i="44"/>
  <c r="J99" i="44"/>
  <c r="H99" i="44"/>
  <c r="L98" i="44"/>
  <c r="J98" i="44"/>
  <c r="H98" i="44" s="1"/>
  <c r="L97" i="44"/>
  <c r="J97" i="44"/>
  <c r="H97" i="44"/>
  <c r="N96" i="44"/>
  <c r="L96" i="44"/>
  <c r="J96" i="44"/>
  <c r="H96" i="44"/>
  <c r="E96" i="44"/>
  <c r="L95" i="44"/>
  <c r="J95" i="44"/>
  <c r="H95" i="44"/>
  <c r="L94" i="44"/>
  <c r="J94" i="44"/>
  <c r="H94" i="44" s="1"/>
  <c r="L93" i="44"/>
  <c r="J93" i="44"/>
  <c r="H93" i="44"/>
  <c r="L92" i="44"/>
  <c r="J92" i="44"/>
  <c r="H92" i="44" s="1"/>
  <c r="N91" i="44"/>
  <c r="L91" i="44"/>
  <c r="J91" i="44"/>
  <c r="H91" i="44" s="1"/>
  <c r="E91" i="44"/>
  <c r="L90" i="44"/>
  <c r="J90" i="44"/>
  <c r="H90" i="44" s="1"/>
  <c r="L89" i="44"/>
  <c r="J89" i="44"/>
  <c r="H89" i="44"/>
  <c r="L88" i="44"/>
  <c r="J88" i="44"/>
  <c r="H88" i="44" s="1"/>
  <c r="L87" i="44"/>
  <c r="J87" i="44"/>
  <c r="H87" i="44"/>
  <c r="N86" i="44"/>
  <c r="L86" i="44"/>
  <c r="J86" i="44"/>
  <c r="H86" i="44"/>
  <c r="E86" i="44"/>
  <c r="L85" i="44"/>
  <c r="J85" i="44"/>
  <c r="H85" i="44"/>
  <c r="L84" i="44"/>
  <c r="J84" i="44"/>
  <c r="H84" i="44" s="1"/>
  <c r="L83" i="44"/>
  <c r="J83" i="44"/>
  <c r="H83" i="44"/>
  <c r="L82" i="44"/>
  <c r="J82" i="44"/>
  <c r="H82" i="44" s="1"/>
  <c r="N81" i="44"/>
  <c r="L81" i="44"/>
  <c r="J81" i="44"/>
  <c r="H81" i="44" s="1"/>
  <c r="E81" i="44"/>
  <c r="L80" i="44"/>
  <c r="J80" i="44"/>
  <c r="H80" i="44" s="1"/>
  <c r="L79" i="44"/>
  <c r="J79" i="44"/>
  <c r="H79" i="44"/>
  <c r="L78" i="44"/>
  <c r="J78" i="44"/>
  <c r="H78" i="44" s="1"/>
  <c r="L77" i="44"/>
  <c r="J77" i="44"/>
  <c r="H77" i="44"/>
  <c r="N76" i="44"/>
  <c r="L76" i="44"/>
  <c r="J76" i="44"/>
  <c r="H76" i="44"/>
  <c r="E76" i="44"/>
  <c r="L75" i="44"/>
  <c r="J75" i="44"/>
  <c r="H75" i="44"/>
  <c r="L74" i="44"/>
  <c r="J74" i="44"/>
  <c r="H74" i="44" s="1"/>
  <c r="L73" i="44"/>
  <c r="J73" i="44"/>
  <c r="H73" i="44"/>
  <c r="L72" i="44"/>
  <c r="J72" i="44"/>
  <c r="H72" i="44" s="1"/>
  <c r="N71" i="44"/>
  <c r="L71" i="44"/>
  <c r="J71" i="44"/>
  <c r="H71" i="44" s="1"/>
  <c r="E71" i="44"/>
  <c r="L70" i="44"/>
  <c r="J70" i="44"/>
  <c r="H70" i="44" s="1"/>
  <c r="L69" i="44"/>
  <c r="J69" i="44"/>
  <c r="H69" i="44"/>
  <c r="L68" i="44"/>
  <c r="J68" i="44"/>
  <c r="H68" i="44" s="1"/>
  <c r="L67" i="44"/>
  <c r="J67" i="44"/>
  <c r="H67" i="44"/>
  <c r="N66" i="44"/>
  <c r="L66" i="44"/>
  <c r="J66" i="44"/>
  <c r="H66" i="44"/>
  <c r="E66" i="44"/>
  <c r="L65" i="44"/>
  <c r="J65" i="44"/>
  <c r="H65" i="44"/>
  <c r="L64" i="44"/>
  <c r="J64" i="44"/>
  <c r="H64" i="44" s="1"/>
  <c r="L63" i="44"/>
  <c r="J63" i="44"/>
  <c r="H63" i="44"/>
  <c r="L62" i="44"/>
  <c r="J62" i="44"/>
  <c r="H62" i="44" s="1"/>
  <c r="N61" i="44"/>
  <c r="L61" i="44"/>
  <c r="J61" i="44"/>
  <c r="H61" i="44" s="1"/>
  <c r="E61" i="44"/>
  <c r="L60" i="44"/>
  <c r="J60" i="44"/>
  <c r="H60" i="44" s="1"/>
  <c r="L59" i="44"/>
  <c r="J59" i="44"/>
  <c r="H59" i="44"/>
  <c r="L58" i="44"/>
  <c r="J58" i="44"/>
  <c r="H58" i="44" s="1"/>
  <c r="L57" i="44"/>
  <c r="J57" i="44"/>
  <c r="H57" i="44"/>
  <c r="N56" i="44"/>
  <c r="L56" i="44"/>
  <c r="J56" i="44"/>
  <c r="H56" i="44"/>
  <c r="E56" i="44"/>
  <c r="L55" i="44"/>
  <c r="J55" i="44"/>
  <c r="H55" i="44"/>
  <c r="L54" i="44"/>
  <c r="J54" i="44"/>
  <c r="H54" i="44" s="1"/>
  <c r="L53" i="44"/>
  <c r="J53" i="44"/>
  <c r="H53" i="44"/>
  <c r="L52" i="44"/>
  <c r="J52" i="44"/>
  <c r="H52" i="44" s="1"/>
  <c r="N51" i="44"/>
  <c r="L51" i="44"/>
  <c r="J51" i="44"/>
  <c r="H51" i="44" s="1"/>
  <c r="E51" i="44"/>
  <c r="L50" i="44"/>
  <c r="J50" i="44"/>
  <c r="H50" i="44" s="1"/>
  <c r="L49" i="44"/>
  <c r="J49" i="44"/>
  <c r="H49" i="44"/>
  <c r="L48" i="44"/>
  <c r="J48" i="44"/>
  <c r="H48" i="44" s="1"/>
  <c r="L47" i="44"/>
  <c r="J47" i="44"/>
  <c r="H47" i="44"/>
  <c r="N46" i="44"/>
  <c r="L46" i="44"/>
  <c r="J46" i="44"/>
  <c r="H46" i="44"/>
  <c r="E46" i="44"/>
  <c r="L45" i="44"/>
  <c r="J45" i="44"/>
  <c r="H45" i="44"/>
  <c r="L44" i="44"/>
  <c r="J44" i="44"/>
  <c r="H44" i="44" s="1"/>
  <c r="L43" i="44"/>
  <c r="J43" i="44"/>
  <c r="H43" i="44"/>
  <c r="L42" i="44"/>
  <c r="J42" i="44"/>
  <c r="H42" i="44" s="1"/>
  <c r="N41" i="44"/>
  <c r="L41" i="44"/>
  <c r="J41" i="44"/>
  <c r="H41" i="44" s="1"/>
  <c r="E41" i="44"/>
  <c r="L40" i="44"/>
  <c r="J40" i="44"/>
  <c r="H40" i="44" s="1"/>
  <c r="L39" i="44"/>
  <c r="J39" i="44"/>
  <c r="H39" i="44"/>
  <c r="L38" i="44"/>
  <c r="J38" i="44"/>
  <c r="H38" i="44" s="1"/>
  <c r="L37" i="44"/>
  <c r="J37" i="44"/>
  <c r="H37" i="44"/>
  <c r="N36" i="44"/>
  <c r="L36" i="44"/>
  <c r="J36" i="44"/>
  <c r="H36" i="44"/>
  <c r="E36" i="44"/>
  <c r="L35" i="44"/>
  <c r="J35" i="44"/>
  <c r="H35" i="44"/>
  <c r="L34" i="44"/>
  <c r="J34" i="44"/>
  <c r="H34" i="44" s="1"/>
  <c r="L33" i="44"/>
  <c r="J33" i="44"/>
  <c r="H33" i="44"/>
  <c r="L32" i="44"/>
  <c r="J32" i="44"/>
  <c r="H32" i="44" s="1"/>
  <c r="N31" i="44"/>
  <c r="L31" i="44"/>
  <c r="J31" i="44"/>
  <c r="H31" i="44" s="1"/>
  <c r="E31" i="44"/>
  <c r="L30" i="44"/>
  <c r="J30" i="44"/>
  <c r="H30" i="44" s="1"/>
  <c r="L29" i="44"/>
  <c r="J29" i="44"/>
  <c r="H29" i="44"/>
  <c r="L28" i="44"/>
  <c r="J28" i="44"/>
  <c r="H28" i="44" s="1"/>
  <c r="L27" i="44"/>
  <c r="J27" i="44"/>
  <c r="H27" i="44"/>
  <c r="N26" i="44"/>
  <c r="L26" i="44"/>
  <c r="J26" i="44"/>
  <c r="H26" i="44"/>
  <c r="E26" i="44"/>
  <c r="L25" i="44"/>
  <c r="J25" i="44"/>
  <c r="H25" i="44"/>
  <c r="L24" i="44"/>
  <c r="J24" i="44"/>
  <c r="H24" i="44" s="1"/>
  <c r="L23" i="44"/>
  <c r="J23" i="44"/>
  <c r="H23" i="44"/>
  <c r="L22" i="44"/>
  <c r="J22" i="44"/>
  <c r="H22" i="44" s="1"/>
  <c r="N21" i="44"/>
  <c r="L21" i="44"/>
  <c r="J21" i="44"/>
  <c r="H21" i="44" s="1"/>
  <c r="E21" i="44"/>
  <c r="L20" i="44"/>
  <c r="J20" i="44"/>
  <c r="H20" i="44" s="1"/>
  <c r="L19" i="44"/>
  <c r="J19" i="44"/>
  <c r="H19" i="44"/>
  <c r="L18" i="44"/>
  <c r="J18" i="44"/>
  <c r="H18" i="44" s="1"/>
  <c r="L17" i="44"/>
  <c r="J17" i="44"/>
  <c r="H17" i="44"/>
  <c r="N16" i="44"/>
  <c r="L16" i="44"/>
  <c r="J16" i="44"/>
  <c r="H16" i="44"/>
  <c r="E16" i="44"/>
  <c r="L15" i="44"/>
  <c r="J15" i="44"/>
  <c r="H15" i="44"/>
  <c r="L14" i="44"/>
  <c r="J14" i="44"/>
  <c r="H14" i="44" s="1"/>
  <c r="L13" i="44"/>
  <c r="J13" i="44"/>
  <c r="H13" i="44"/>
  <c r="L12" i="44"/>
  <c r="J12" i="44"/>
  <c r="H12" i="44" s="1"/>
  <c r="N11" i="44"/>
  <c r="L11" i="44"/>
  <c r="J11" i="44"/>
  <c r="H11" i="44" s="1"/>
  <c r="E11" i="44"/>
  <c r="L10" i="44"/>
  <c r="J10" i="44"/>
  <c r="H10" i="44" s="1"/>
  <c r="L9" i="44"/>
  <c r="J9" i="44"/>
  <c r="H9" i="44"/>
  <c r="L8" i="44"/>
  <c r="J8" i="44"/>
  <c r="H8" i="44" s="1"/>
  <c r="L7" i="44"/>
  <c r="J7" i="44"/>
  <c r="H7" i="44"/>
  <c r="N6" i="44"/>
  <c r="N106" i="44" s="1"/>
  <c r="L6" i="44"/>
  <c r="J6" i="44"/>
  <c r="H6" i="44"/>
  <c r="E6" i="44"/>
  <c r="E106" i="44" s="1"/>
  <c r="L412" i="43"/>
  <c r="J412" i="43"/>
  <c r="H412" i="43"/>
  <c r="L411" i="43"/>
  <c r="J411" i="43"/>
  <c r="H411" i="43" s="1"/>
  <c r="L410" i="43"/>
  <c r="J410" i="43"/>
  <c r="H410" i="43"/>
  <c r="L409" i="43"/>
  <c r="J409" i="43"/>
  <c r="H409" i="43" s="1"/>
  <c r="L408" i="43"/>
  <c r="J408" i="43"/>
  <c r="H408" i="43"/>
  <c r="N407" i="43"/>
  <c r="L407" i="43"/>
  <c r="J407" i="43"/>
  <c r="H407" i="43"/>
  <c r="E407" i="43"/>
  <c r="L406" i="43"/>
  <c r="J406" i="43"/>
  <c r="H406" i="43"/>
  <c r="L405" i="43"/>
  <c r="J405" i="43"/>
  <c r="H405" i="43" s="1"/>
  <c r="L404" i="43"/>
  <c r="J404" i="43"/>
  <c r="H404" i="43"/>
  <c r="L403" i="43"/>
  <c r="J403" i="43"/>
  <c r="H403" i="43" s="1"/>
  <c r="N402" i="43"/>
  <c r="L402" i="43"/>
  <c r="J402" i="43"/>
  <c r="H402" i="43" s="1"/>
  <c r="E402" i="43"/>
  <c r="L401" i="43"/>
  <c r="J401" i="43"/>
  <c r="H401" i="43" s="1"/>
  <c r="L400" i="43"/>
  <c r="J400" i="43"/>
  <c r="H400" i="43"/>
  <c r="L399" i="43"/>
  <c r="J399" i="43"/>
  <c r="H399" i="43" s="1"/>
  <c r="L398" i="43"/>
  <c r="J398" i="43"/>
  <c r="H398" i="43"/>
  <c r="N397" i="43"/>
  <c r="L397" i="43"/>
  <c r="J397" i="43"/>
  <c r="H397" i="43"/>
  <c r="E397" i="43"/>
  <c r="L396" i="43"/>
  <c r="J396" i="43"/>
  <c r="H396" i="43"/>
  <c r="L395" i="43"/>
  <c r="J395" i="43"/>
  <c r="H395" i="43" s="1"/>
  <c r="L394" i="43"/>
  <c r="J394" i="43"/>
  <c r="H394" i="43"/>
  <c r="L393" i="43"/>
  <c r="J393" i="43"/>
  <c r="H393" i="43" s="1"/>
  <c r="N392" i="43"/>
  <c r="L392" i="43"/>
  <c r="J392" i="43"/>
  <c r="H392" i="43" s="1"/>
  <c r="E392" i="43"/>
  <c r="L391" i="43"/>
  <c r="J391" i="43"/>
  <c r="H391" i="43" s="1"/>
  <c r="L390" i="43"/>
  <c r="J390" i="43"/>
  <c r="H390" i="43"/>
  <c r="L389" i="43"/>
  <c r="J389" i="43"/>
  <c r="H389" i="43" s="1"/>
  <c r="L388" i="43"/>
  <c r="J388" i="43"/>
  <c r="H388" i="43"/>
  <c r="N387" i="43"/>
  <c r="L387" i="43"/>
  <c r="J387" i="43"/>
  <c r="H387" i="43"/>
  <c r="E387" i="43"/>
  <c r="L386" i="43"/>
  <c r="J386" i="43"/>
  <c r="H386" i="43"/>
  <c r="L385" i="43"/>
  <c r="J385" i="43"/>
  <c r="H385" i="43" s="1"/>
  <c r="L384" i="43"/>
  <c r="J384" i="43"/>
  <c r="H384" i="43"/>
  <c r="L383" i="43"/>
  <c r="J383" i="43"/>
  <c r="H383" i="43" s="1"/>
  <c r="N382" i="43"/>
  <c r="L382" i="43"/>
  <c r="J382" i="43"/>
  <c r="H382" i="43" s="1"/>
  <c r="E382" i="43"/>
  <c r="L381" i="43"/>
  <c r="J381" i="43"/>
  <c r="H381" i="43" s="1"/>
  <c r="L380" i="43"/>
  <c r="J380" i="43"/>
  <c r="H380" i="43"/>
  <c r="L379" i="43"/>
  <c r="J379" i="43"/>
  <c r="H379" i="43" s="1"/>
  <c r="L378" i="43"/>
  <c r="J378" i="43"/>
  <c r="H378" i="43"/>
  <c r="N377" i="43"/>
  <c r="L377" i="43"/>
  <c r="J377" i="43"/>
  <c r="H377" i="43"/>
  <c r="E377" i="43"/>
  <c r="L376" i="43"/>
  <c r="J376" i="43"/>
  <c r="H376" i="43"/>
  <c r="L375" i="43"/>
  <c r="J375" i="43"/>
  <c r="H375" i="43" s="1"/>
  <c r="L374" i="43"/>
  <c r="J374" i="43"/>
  <c r="H374" i="43"/>
  <c r="L373" i="43"/>
  <c r="J373" i="43"/>
  <c r="H373" i="43" s="1"/>
  <c r="N372" i="43"/>
  <c r="L372" i="43"/>
  <c r="J372" i="43"/>
  <c r="H372" i="43" s="1"/>
  <c r="E372" i="43"/>
  <c r="L371" i="43"/>
  <c r="J371" i="43"/>
  <c r="H371" i="43" s="1"/>
  <c r="L370" i="43"/>
  <c r="J370" i="43"/>
  <c r="H370" i="43"/>
  <c r="L369" i="43"/>
  <c r="J369" i="43"/>
  <c r="H369" i="43" s="1"/>
  <c r="L368" i="43"/>
  <c r="J368" i="43"/>
  <c r="H368" i="43"/>
  <c r="N367" i="43"/>
  <c r="L367" i="43"/>
  <c r="J367" i="43"/>
  <c r="H367" i="43"/>
  <c r="E367" i="43"/>
  <c r="L366" i="43"/>
  <c r="J366" i="43"/>
  <c r="H366" i="43"/>
  <c r="L365" i="43"/>
  <c r="J365" i="43"/>
  <c r="H365" i="43" s="1"/>
  <c r="L364" i="43"/>
  <c r="J364" i="43"/>
  <c r="H364" i="43"/>
  <c r="L363" i="43"/>
  <c r="J363" i="43"/>
  <c r="H363" i="43" s="1"/>
  <c r="N362" i="43"/>
  <c r="L362" i="43"/>
  <c r="J362" i="43"/>
  <c r="H362" i="43" s="1"/>
  <c r="E362" i="43"/>
  <c r="L361" i="43"/>
  <c r="J361" i="43"/>
  <c r="H361" i="43" s="1"/>
  <c r="L360" i="43"/>
  <c r="J360" i="43"/>
  <c r="H360" i="43"/>
  <c r="L359" i="43"/>
  <c r="J359" i="43"/>
  <c r="H359" i="43" s="1"/>
  <c r="L358" i="43"/>
  <c r="J358" i="43"/>
  <c r="H358" i="43"/>
  <c r="N357" i="43"/>
  <c r="L357" i="43"/>
  <c r="J357" i="43"/>
  <c r="H357" i="43"/>
  <c r="E357" i="43"/>
  <c r="L356" i="43"/>
  <c r="J356" i="43"/>
  <c r="H356" i="43"/>
  <c r="L355" i="43"/>
  <c r="J355" i="43"/>
  <c r="H355" i="43" s="1"/>
  <c r="L354" i="43"/>
  <c r="J354" i="43"/>
  <c r="H354" i="43"/>
  <c r="L353" i="43"/>
  <c r="J353" i="43"/>
  <c r="H353" i="43" s="1"/>
  <c r="N352" i="43"/>
  <c r="L352" i="43"/>
  <c r="J352" i="43"/>
  <c r="H352" i="43" s="1"/>
  <c r="E352" i="43"/>
  <c r="L351" i="43"/>
  <c r="J351" i="43"/>
  <c r="H351" i="43" s="1"/>
  <c r="L350" i="43"/>
  <c r="J350" i="43"/>
  <c r="H350" i="43"/>
  <c r="L349" i="43"/>
  <c r="J349" i="43"/>
  <c r="H349" i="43" s="1"/>
  <c r="L348" i="43"/>
  <c r="J348" i="43"/>
  <c r="H348" i="43"/>
  <c r="N347" i="43"/>
  <c r="L347" i="43"/>
  <c r="J347" i="43"/>
  <c r="H347" i="43"/>
  <c r="E347" i="43"/>
  <c r="L346" i="43"/>
  <c r="J346" i="43"/>
  <c r="H346" i="43"/>
  <c r="L345" i="43"/>
  <c r="J345" i="43"/>
  <c r="H345" i="43" s="1"/>
  <c r="L344" i="43"/>
  <c r="J344" i="43"/>
  <c r="H344" i="43"/>
  <c r="L343" i="43"/>
  <c r="J343" i="43"/>
  <c r="H343" i="43" s="1"/>
  <c r="N342" i="43"/>
  <c r="L342" i="43"/>
  <c r="J342" i="43"/>
  <c r="H342" i="43" s="1"/>
  <c r="E342" i="43"/>
  <c r="L341" i="43"/>
  <c r="J341" i="43"/>
  <c r="H341" i="43" s="1"/>
  <c r="L340" i="43"/>
  <c r="J340" i="43"/>
  <c r="H340" i="43"/>
  <c r="L339" i="43"/>
  <c r="J339" i="43"/>
  <c r="H339" i="43" s="1"/>
  <c r="L338" i="43"/>
  <c r="J338" i="43"/>
  <c r="H338" i="43"/>
  <c r="N337" i="43"/>
  <c r="L337" i="43"/>
  <c r="J337" i="43"/>
  <c r="H337" i="43"/>
  <c r="E337" i="43"/>
  <c r="L336" i="43"/>
  <c r="J336" i="43"/>
  <c r="H336" i="43"/>
  <c r="L335" i="43"/>
  <c r="J335" i="43"/>
  <c r="H335" i="43" s="1"/>
  <c r="L334" i="43"/>
  <c r="J334" i="43"/>
  <c r="H334" i="43"/>
  <c r="L333" i="43"/>
  <c r="J333" i="43"/>
  <c r="H333" i="43" s="1"/>
  <c r="N332" i="43"/>
  <c r="L332" i="43"/>
  <c r="J332" i="43"/>
  <c r="H332" i="43" s="1"/>
  <c r="E332" i="43"/>
  <c r="L331" i="43"/>
  <c r="J331" i="43"/>
  <c r="H331" i="43" s="1"/>
  <c r="L330" i="43"/>
  <c r="J330" i="43"/>
  <c r="H330" i="43"/>
  <c r="L329" i="43"/>
  <c r="J329" i="43"/>
  <c r="H329" i="43" s="1"/>
  <c r="L328" i="43"/>
  <c r="J328" i="43"/>
  <c r="H328" i="43"/>
  <c r="N327" i="43"/>
  <c r="L327" i="43"/>
  <c r="J327" i="43"/>
  <c r="H327" i="43"/>
  <c r="E327" i="43"/>
  <c r="L326" i="43"/>
  <c r="J326" i="43"/>
  <c r="H326" i="43"/>
  <c r="L325" i="43"/>
  <c r="J325" i="43"/>
  <c r="H325" i="43" s="1"/>
  <c r="L324" i="43"/>
  <c r="J324" i="43"/>
  <c r="H324" i="43"/>
  <c r="L323" i="43"/>
  <c r="J323" i="43"/>
  <c r="H323" i="43" s="1"/>
  <c r="N322" i="43"/>
  <c r="L322" i="43"/>
  <c r="J322" i="43"/>
  <c r="H322" i="43" s="1"/>
  <c r="E322" i="43"/>
  <c r="L321" i="43"/>
  <c r="J321" i="43"/>
  <c r="H321" i="43" s="1"/>
  <c r="L320" i="43"/>
  <c r="J320" i="43"/>
  <c r="H320" i="43"/>
  <c r="L319" i="43"/>
  <c r="J319" i="43"/>
  <c r="H319" i="43" s="1"/>
  <c r="L318" i="43"/>
  <c r="J318" i="43"/>
  <c r="H318" i="43"/>
  <c r="N317" i="43"/>
  <c r="L317" i="43"/>
  <c r="J317" i="43"/>
  <c r="H317" i="43"/>
  <c r="E317" i="43"/>
  <c r="L316" i="43"/>
  <c r="J316" i="43"/>
  <c r="H316" i="43"/>
  <c r="L315" i="43"/>
  <c r="J315" i="43"/>
  <c r="H315" i="43" s="1"/>
  <c r="L314" i="43"/>
  <c r="J314" i="43"/>
  <c r="H314" i="43"/>
  <c r="L313" i="43"/>
  <c r="J313" i="43"/>
  <c r="H313" i="43" s="1"/>
  <c r="N312" i="43"/>
  <c r="N412" i="43" s="1"/>
  <c r="L312" i="43"/>
  <c r="J312" i="43"/>
  <c r="H312" i="43" s="1"/>
  <c r="E312" i="43"/>
  <c r="E412" i="43" s="1"/>
  <c r="L310" i="43"/>
  <c r="J310" i="43"/>
  <c r="H310" i="43"/>
  <c r="L309" i="43"/>
  <c r="J309" i="43"/>
  <c r="H309" i="43"/>
  <c r="L308" i="43"/>
  <c r="J308" i="43"/>
  <c r="H308" i="43" s="1"/>
  <c r="L307" i="43"/>
  <c r="J307" i="43"/>
  <c r="H307" i="43"/>
  <c r="L306" i="43"/>
  <c r="J306" i="43"/>
  <c r="H306" i="43" s="1"/>
  <c r="N305" i="43"/>
  <c r="L305" i="43"/>
  <c r="J305" i="43"/>
  <c r="H305" i="43" s="1"/>
  <c r="E305" i="43"/>
  <c r="L304" i="43"/>
  <c r="J304" i="43"/>
  <c r="H304" i="43" s="1"/>
  <c r="L303" i="43"/>
  <c r="J303" i="43"/>
  <c r="H303" i="43"/>
  <c r="L302" i="43"/>
  <c r="J302" i="43"/>
  <c r="H302" i="43" s="1"/>
  <c r="L301" i="43"/>
  <c r="J301" i="43"/>
  <c r="H301" i="43"/>
  <c r="N300" i="43"/>
  <c r="L300" i="43"/>
  <c r="J300" i="43"/>
  <c r="H300" i="43"/>
  <c r="E300" i="43"/>
  <c r="L299" i="43"/>
  <c r="J299" i="43"/>
  <c r="H299" i="43"/>
  <c r="L298" i="43"/>
  <c r="J298" i="43"/>
  <c r="H298" i="43" s="1"/>
  <c r="L297" i="43"/>
  <c r="J297" i="43"/>
  <c r="H297" i="43"/>
  <c r="L296" i="43"/>
  <c r="J296" i="43"/>
  <c r="H296" i="43" s="1"/>
  <c r="N295" i="43"/>
  <c r="L295" i="43"/>
  <c r="J295" i="43"/>
  <c r="H295" i="43" s="1"/>
  <c r="E295" i="43"/>
  <c r="L294" i="43"/>
  <c r="J294" i="43"/>
  <c r="H294" i="43" s="1"/>
  <c r="L293" i="43"/>
  <c r="J293" i="43"/>
  <c r="H293" i="43"/>
  <c r="L292" i="43"/>
  <c r="J292" i="43"/>
  <c r="H292" i="43" s="1"/>
  <c r="L291" i="43"/>
  <c r="J291" i="43"/>
  <c r="H291" i="43"/>
  <c r="N290" i="43"/>
  <c r="L290" i="43"/>
  <c r="J290" i="43"/>
  <c r="H290" i="43"/>
  <c r="E290" i="43"/>
  <c r="L289" i="43"/>
  <c r="J289" i="43"/>
  <c r="H289" i="43"/>
  <c r="L288" i="43"/>
  <c r="J288" i="43"/>
  <c r="H288" i="43" s="1"/>
  <c r="L287" i="43"/>
  <c r="J287" i="43"/>
  <c r="H287" i="43"/>
  <c r="L286" i="43"/>
  <c r="J286" i="43"/>
  <c r="H286" i="43" s="1"/>
  <c r="N285" i="43"/>
  <c r="L285" i="43"/>
  <c r="J285" i="43"/>
  <c r="H285" i="43" s="1"/>
  <c r="E285" i="43"/>
  <c r="L284" i="43"/>
  <c r="J284" i="43"/>
  <c r="H284" i="43" s="1"/>
  <c r="L283" i="43"/>
  <c r="J283" i="43"/>
  <c r="H283" i="43"/>
  <c r="L282" i="43"/>
  <c r="J282" i="43"/>
  <c r="H282" i="43" s="1"/>
  <c r="L281" i="43"/>
  <c r="J281" i="43"/>
  <c r="H281" i="43"/>
  <c r="N280" i="43"/>
  <c r="L280" i="43"/>
  <c r="J280" i="43"/>
  <c r="H280" i="43"/>
  <c r="E280" i="43"/>
  <c r="L279" i="43"/>
  <c r="J279" i="43"/>
  <c r="H279" i="43"/>
  <c r="L278" i="43"/>
  <c r="J278" i="43"/>
  <c r="H278" i="43" s="1"/>
  <c r="L277" i="43"/>
  <c r="J277" i="43"/>
  <c r="H277" i="43"/>
  <c r="L276" i="43"/>
  <c r="J276" i="43"/>
  <c r="H276" i="43" s="1"/>
  <c r="N275" i="43"/>
  <c r="L275" i="43"/>
  <c r="J275" i="43"/>
  <c r="H275" i="43" s="1"/>
  <c r="E275" i="43"/>
  <c r="L274" i="43"/>
  <c r="J274" i="43"/>
  <c r="H274" i="43" s="1"/>
  <c r="L273" i="43"/>
  <c r="J273" i="43"/>
  <c r="H273" i="43"/>
  <c r="L272" i="43"/>
  <c r="J272" i="43"/>
  <c r="H272" i="43" s="1"/>
  <c r="L271" i="43"/>
  <c r="J271" i="43"/>
  <c r="H271" i="43"/>
  <c r="N270" i="43"/>
  <c r="L270" i="43"/>
  <c r="J270" i="43"/>
  <c r="H270" i="43"/>
  <c r="E270" i="43"/>
  <c r="L269" i="43"/>
  <c r="J269" i="43"/>
  <c r="H269" i="43"/>
  <c r="L268" i="43"/>
  <c r="J268" i="43"/>
  <c r="H268" i="43" s="1"/>
  <c r="L267" i="43"/>
  <c r="J267" i="43"/>
  <c r="H267" i="43"/>
  <c r="L266" i="43"/>
  <c r="J266" i="43"/>
  <c r="H266" i="43" s="1"/>
  <c r="N265" i="43"/>
  <c r="L265" i="43"/>
  <c r="J265" i="43"/>
  <c r="H265" i="43" s="1"/>
  <c r="E265" i="43"/>
  <c r="L264" i="43"/>
  <c r="J264" i="43"/>
  <c r="H264" i="43" s="1"/>
  <c r="L263" i="43"/>
  <c r="J263" i="43"/>
  <c r="H263" i="43"/>
  <c r="L262" i="43"/>
  <c r="J262" i="43"/>
  <c r="H262" i="43" s="1"/>
  <c r="L261" i="43"/>
  <c r="J261" i="43"/>
  <c r="H261" i="43"/>
  <c r="N260" i="43"/>
  <c r="L260" i="43"/>
  <c r="J260" i="43"/>
  <c r="H260" i="43"/>
  <c r="E260" i="43"/>
  <c r="L259" i="43"/>
  <c r="J259" i="43"/>
  <c r="H259" i="43"/>
  <c r="L258" i="43"/>
  <c r="J258" i="43"/>
  <c r="H258" i="43" s="1"/>
  <c r="L257" i="43"/>
  <c r="J257" i="43"/>
  <c r="H257" i="43"/>
  <c r="L256" i="43"/>
  <c r="J256" i="43"/>
  <c r="H256" i="43" s="1"/>
  <c r="N255" i="43"/>
  <c r="L255" i="43"/>
  <c r="J255" i="43"/>
  <c r="H255" i="43" s="1"/>
  <c r="E255" i="43"/>
  <c r="L254" i="43"/>
  <c r="J254" i="43"/>
  <c r="H254" i="43" s="1"/>
  <c r="L253" i="43"/>
  <c r="J253" i="43"/>
  <c r="H253" i="43"/>
  <c r="L252" i="43"/>
  <c r="J252" i="43"/>
  <c r="H252" i="43" s="1"/>
  <c r="L251" i="43"/>
  <c r="J251" i="43"/>
  <c r="H251" i="43"/>
  <c r="N250" i="43"/>
  <c r="L250" i="43"/>
  <c r="J250" i="43"/>
  <c r="H250" i="43"/>
  <c r="E250" i="43"/>
  <c r="L249" i="43"/>
  <c r="J249" i="43"/>
  <c r="H249" i="43"/>
  <c r="L248" i="43"/>
  <c r="J248" i="43"/>
  <c r="H248" i="43" s="1"/>
  <c r="L247" i="43"/>
  <c r="J247" i="43"/>
  <c r="H247" i="43"/>
  <c r="L246" i="43"/>
  <c r="J246" i="43"/>
  <c r="H246" i="43" s="1"/>
  <c r="N245" i="43"/>
  <c r="L245" i="43"/>
  <c r="J245" i="43"/>
  <c r="H245" i="43" s="1"/>
  <c r="E245" i="43"/>
  <c r="L244" i="43"/>
  <c r="J244" i="43"/>
  <c r="H244" i="43" s="1"/>
  <c r="L243" i="43"/>
  <c r="J243" i="43"/>
  <c r="H243" i="43"/>
  <c r="L242" i="43"/>
  <c r="J242" i="43"/>
  <c r="H242" i="43" s="1"/>
  <c r="L241" i="43"/>
  <c r="J241" i="43"/>
  <c r="H241" i="43"/>
  <c r="N240" i="43"/>
  <c r="L240" i="43"/>
  <c r="J240" i="43"/>
  <c r="H240" i="43"/>
  <c r="E240" i="43"/>
  <c r="L239" i="43"/>
  <c r="J239" i="43"/>
  <c r="H239" i="43"/>
  <c r="L238" i="43"/>
  <c r="J238" i="43"/>
  <c r="H238" i="43" s="1"/>
  <c r="L237" i="43"/>
  <c r="J237" i="43"/>
  <c r="H237" i="43"/>
  <c r="L236" i="43"/>
  <c r="J236" i="43"/>
  <c r="H236" i="43" s="1"/>
  <c r="N235" i="43"/>
  <c r="L235" i="43"/>
  <c r="J235" i="43"/>
  <c r="H235" i="43" s="1"/>
  <c r="E235" i="43"/>
  <c r="L234" i="43"/>
  <c r="J234" i="43"/>
  <c r="H234" i="43" s="1"/>
  <c r="L233" i="43"/>
  <c r="J233" i="43"/>
  <c r="H233" i="43"/>
  <c r="L232" i="43"/>
  <c r="J232" i="43"/>
  <c r="H232" i="43" s="1"/>
  <c r="L231" i="43"/>
  <c r="J231" i="43"/>
  <c r="H231" i="43"/>
  <c r="N230" i="43"/>
  <c r="L230" i="43"/>
  <c r="J230" i="43"/>
  <c r="H230" i="43"/>
  <c r="E230" i="43"/>
  <c r="L229" i="43"/>
  <c r="J229" i="43"/>
  <c r="H229" i="43"/>
  <c r="L228" i="43"/>
  <c r="J228" i="43"/>
  <c r="H228" i="43" s="1"/>
  <c r="L227" i="43"/>
  <c r="J227" i="43"/>
  <c r="H227" i="43"/>
  <c r="L226" i="43"/>
  <c r="J226" i="43"/>
  <c r="H226" i="43" s="1"/>
  <c r="N225" i="43"/>
  <c r="L225" i="43"/>
  <c r="J225" i="43"/>
  <c r="H225" i="43" s="1"/>
  <c r="E225" i="43"/>
  <c r="L224" i="43"/>
  <c r="J224" i="43"/>
  <c r="H224" i="43" s="1"/>
  <c r="L223" i="43"/>
  <c r="J223" i="43"/>
  <c r="H223" i="43"/>
  <c r="L222" i="43"/>
  <c r="J222" i="43"/>
  <c r="H222" i="43" s="1"/>
  <c r="L221" i="43"/>
  <c r="J221" i="43"/>
  <c r="H221" i="43"/>
  <c r="N220" i="43"/>
  <c r="L220" i="43"/>
  <c r="J220" i="43"/>
  <c r="H220" i="43"/>
  <c r="E220" i="43"/>
  <c r="L219" i="43"/>
  <c r="J219" i="43"/>
  <c r="H219" i="43"/>
  <c r="L218" i="43"/>
  <c r="J218" i="43"/>
  <c r="H218" i="43" s="1"/>
  <c r="L217" i="43"/>
  <c r="J217" i="43"/>
  <c r="H217" i="43"/>
  <c r="L216" i="43"/>
  <c r="J216" i="43"/>
  <c r="H216" i="43" s="1"/>
  <c r="N215" i="43"/>
  <c r="L215" i="43"/>
  <c r="J215" i="43"/>
  <c r="H215" i="43" s="1"/>
  <c r="E215" i="43"/>
  <c r="L214" i="43"/>
  <c r="J214" i="43"/>
  <c r="H214" i="43" s="1"/>
  <c r="L213" i="43"/>
  <c r="J213" i="43"/>
  <c r="H213" i="43"/>
  <c r="L212" i="43"/>
  <c r="J212" i="43"/>
  <c r="H212" i="43" s="1"/>
  <c r="L211" i="43"/>
  <c r="J211" i="43"/>
  <c r="H211" i="43"/>
  <c r="N210" i="43"/>
  <c r="N310" i="43" s="1"/>
  <c r="L210" i="43"/>
  <c r="J210" i="43"/>
  <c r="H210" i="43"/>
  <c r="E210" i="43"/>
  <c r="E310" i="43" s="1"/>
  <c r="L208" i="43"/>
  <c r="J208" i="43"/>
  <c r="H208" i="43"/>
  <c r="L207" i="43"/>
  <c r="J207" i="43"/>
  <c r="H207" i="43" s="1"/>
  <c r="L206" i="43"/>
  <c r="J206" i="43"/>
  <c r="H206" i="43"/>
  <c r="L205" i="43"/>
  <c r="J205" i="43"/>
  <c r="H205" i="43" s="1"/>
  <c r="L204" i="43"/>
  <c r="J204" i="43"/>
  <c r="H204" i="43"/>
  <c r="N203" i="43"/>
  <c r="L203" i="43"/>
  <c r="J203" i="43"/>
  <c r="H203" i="43"/>
  <c r="E203" i="43"/>
  <c r="L202" i="43"/>
  <c r="J202" i="43"/>
  <c r="H202" i="43"/>
  <c r="L201" i="43"/>
  <c r="J201" i="43"/>
  <c r="H201" i="43" s="1"/>
  <c r="L200" i="43"/>
  <c r="J200" i="43"/>
  <c r="H200" i="43"/>
  <c r="L199" i="43"/>
  <c r="J199" i="43"/>
  <c r="H199" i="43" s="1"/>
  <c r="N198" i="43"/>
  <c r="L198" i="43"/>
  <c r="J198" i="43"/>
  <c r="H198" i="43" s="1"/>
  <c r="E198" i="43"/>
  <c r="L197" i="43"/>
  <c r="J197" i="43"/>
  <c r="H197" i="43" s="1"/>
  <c r="L196" i="43"/>
  <c r="J196" i="43"/>
  <c r="H196" i="43"/>
  <c r="L195" i="43"/>
  <c r="J195" i="43"/>
  <c r="H195" i="43" s="1"/>
  <c r="L194" i="43"/>
  <c r="J194" i="43"/>
  <c r="H194" i="43"/>
  <c r="N193" i="43"/>
  <c r="L193" i="43"/>
  <c r="J193" i="43"/>
  <c r="H193" i="43"/>
  <c r="E193" i="43"/>
  <c r="L192" i="43"/>
  <c r="J192" i="43"/>
  <c r="H192" i="43"/>
  <c r="L191" i="43"/>
  <c r="J191" i="43"/>
  <c r="H191" i="43" s="1"/>
  <c r="L190" i="43"/>
  <c r="J190" i="43"/>
  <c r="H190" i="43"/>
  <c r="L189" i="43"/>
  <c r="J189" i="43"/>
  <c r="H189" i="43" s="1"/>
  <c r="N188" i="43"/>
  <c r="L188" i="43"/>
  <c r="J188" i="43"/>
  <c r="H188" i="43" s="1"/>
  <c r="E188" i="43"/>
  <c r="L187" i="43"/>
  <c r="J187" i="43"/>
  <c r="H187" i="43" s="1"/>
  <c r="L186" i="43"/>
  <c r="J186" i="43"/>
  <c r="H186" i="43"/>
  <c r="L185" i="43"/>
  <c r="J185" i="43"/>
  <c r="H185" i="43" s="1"/>
  <c r="L184" i="43"/>
  <c r="J184" i="43"/>
  <c r="H184" i="43"/>
  <c r="N183" i="43"/>
  <c r="L183" i="43"/>
  <c r="J183" i="43"/>
  <c r="H183" i="43"/>
  <c r="E183" i="43"/>
  <c r="L182" i="43"/>
  <c r="J182" i="43"/>
  <c r="H182" i="43"/>
  <c r="L181" i="43"/>
  <c r="J181" i="43"/>
  <c r="H181" i="43" s="1"/>
  <c r="L180" i="43"/>
  <c r="J180" i="43"/>
  <c r="H180" i="43"/>
  <c r="L179" i="43"/>
  <c r="J179" i="43"/>
  <c r="H179" i="43" s="1"/>
  <c r="N178" i="43"/>
  <c r="L178" i="43"/>
  <c r="J178" i="43"/>
  <c r="H178" i="43" s="1"/>
  <c r="E178" i="43"/>
  <c r="L177" i="43"/>
  <c r="J177" i="43"/>
  <c r="H177" i="43" s="1"/>
  <c r="L176" i="43"/>
  <c r="J176" i="43"/>
  <c r="H176" i="43"/>
  <c r="L175" i="43"/>
  <c r="J175" i="43"/>
  <c r="H175" i="43" s="1"/>
  <c r="L174" i="43"/>
  <c r="J174" i="43"/>
  <c r="H174" i="43"/>
  <c r="N173" i="43"/>
  <c r="L173" i="43"/>
  <c r="J173" i="43"/>
  <c r="H173" i="43"/>
  <c r="E173" i="43"/>
  <c r="L172" i="43"/>
  <c r="J172" i="43"/>
  <c r="H172" i="43"/>
  <c r="L171" i="43"/>
  <c r="J171" i="43"/>
  <c r="H171" i="43" s="1"/>
  <c r="L170" i="43"/>
  <c r="J170" i="43"/>
  <c r="H170" i="43"/>
  <c r="L169" i="43"/>
  <c r="J169" i="43"/>
  <c r="H169" i="43" s="1"/>
  <c r="N168" i="43"/>
  <c r="L168" i="43"/>
  <c r="J168" i="43"/>
  <c r="H168" i="43" s="1"/>
  <c r="E168" i="43"/>
  <c r="L167" i="43"/>
  <c r="J167" i="43"/>
  <c r="H167" i="43" s="1"/>
  <c r="L166" i="43"/>
  <c r="J166" i="43"/>
  <c r="H166" i="43"/>
  <c r="L165" i="43"/>
  <c r="J165" i="43"/>
  <c r="H165" i="43" s="1"/>
  <c r="L164" i="43"/>
  <c r="J164" i="43"/>
  <c r="H164" i="43"/>
  <c r="N163" i="43"/>
  <c r="L163" i="43"/>
  <c r="J163" i="43"/>
  <c r="H163" i="43"/>
  <c r="E163" i="43"/>
  <c r="L162" i="43"/>
  <c r="J162" i="43"/>
  <c r="H162" i="43"/>
  <c r="L161" i="43"/>
  <c r="J161" i="43"/>
  <c r="H161" i="43" s="1"/>
  <c r="L160" i="43"/>
  <c r="J160" i="43"/>
  <c r="H160" i="43"/>
  <c r="L159" i="43"/>
  <c r="J159" i="43"/>
  <c r="H159" i="43" s="1"/>
  <c r="N158" i="43"/>
  <c r="L158" i="43"/>
  <c r="J158" i="43"/>
  <c r="H158" i="43" s="1"/>
  <c r="E158" i="43"/>
  <c r="L157" i="43"/>
  <c r="J157" i="43"/>
  <c r="H157" i="43" s="1"/>
  <c r="L156" i="43"/>
  <c r="J156" i="43"/>
  <c r="H156" i="43"/>
  <c r="L155" i="43"/>
  <c r="J155" i="43"/>
  <c r="H155" i="43" s="1"/>
  <c r="L154" i="43"/>
  <c r="J154" i="43"/>
  <c r="H154" i="43"/>
  <c r="N153" i="43"/>
  <c r="L153" i="43"/>
  <c r="J153" i="43"/>
  <c r="H153" i="43"/>
  <c r="E153" i="43"/>
  <c r="L152" i="43"/>
  <c r="J152" i="43"/>
  <c r="H152" i="43"/>
  <c r="L151" i="43"/>
  <c r="J151" i="43"/>
  <c r="H151" i="43" s="1"/>
  <c r="L150" i="43"/>
  <c r="J150" i="43"/>
  <c r="H150" i="43"/>
  <c r="L149" i="43"/>
  <c r="J149" i="43"/>
  <c r="H149" i="43" s="1"/>
  <c r="N148" i="43"/>
  <c r="L148" i="43"/>
  <c r="J148" i="43"/>
  <c r="H148" i="43" s="1"/>
  <c r="E148" i="43"/>
  <c r="L147" i="43"/>
  <c r="J147" i="43"/>
  <c r="H147" i="43" s="1"/>
  <c r="L146" i="43"/>
  <c r="J146" i="43"/>
  <c r="H146" i="43"/>
  <c r="L145" i="43"/>
  <c r="J145" i="43"/>
  <c r="H145" i="43" s="1"/>
  <c r="L144" i="43"/>
  <c r="J144" i="43"/>
  <c r="H144" i="43"/>
  <c r="N143" i="43"/>
  <c r="L143" i="43"/>
  <c r="J143" i="43"/>
  <c r="H143" i="43"/>
  <c r="E143" i="43"/>
  <c r="L142" i="43"/>
  <c r="J142" i="43"/>
  <c r="H142" i="43"/>
  <c r="L141" i="43"/>
  <c r="J141" i="43"/>
  <c r="H141" i="43" s="1"/>
  <c r="L140" i="43"/>
  <c r="J140" i="43"/>
  <c r="H140" i="43"/>
  <c r="L139" i="43"/>
  <c r="J139" i="43"/>
  <c r="H139" i="43" s="1"/>
  <c r="N138" i="43"/>
  <c r="L138" i="43"/>
  <c r="J138" i="43"/>
  <c r="H138" i="43" s="1"/>
  <c r="E138" i="43"/>
  <c r="L137" i="43"/>
  <c r="J137" i="43"/>
  <c r="H137" i="43" s="1"/>
  <c r="L136" i="43"/>
  <c r="J136" i="43"/>
  <c r="H136" i="43"/>
  <c r="L135" i="43"/>
  <c r="J135" i="43"/>
  <c r="H135" i="43" s="1"/>
  <c r="L134" i="43"/>
  <c r="J134" i="43"/>
  <c r="H134" i="43"/>
  <c r="N133" i="43"/>
  <c r="L133" i="43"/>
  <c r="J133" i="43"/>
  <c r="H133" i="43"/>
  <c r="E133" i="43"/>
  <c r="L132" i="43"/>
  <c r="J132" i="43"/>
  <c r="H132" i="43"/>
  <c r="L131" i="43"/>
  <c r="J131" i="43"/>
  <c r="H131" i="43" s="1"/>
  <c r="L130" i="43"/>
  <c r="J130" i="43"/>
  <c r="H130" i="43"/>
  <c r="L129" i="43"/>
  <c r="J129" i="43"/>
  <c r="H129" i="43" s="1"/>
  <c r="N128" i="43"/>
  <c r="L128" i="43"/>
  <c r="J128" i="43"/>
  <c r="H128" i="43" s="1"/>
  <c r="E128" i="43"/>
  <c r="L127" i="43"/>
  <c r="J127" i="43"/>
  <c r="H127" i="43" s="1"/>
  <c r="L126" i="43"/>
  <c r="J126" i="43"/>
  <c r="H126" i="43"/>
  <c r="L125" i="43"/>
  <c r="J125" i="43"/>
  <c r="H125" i="43" s="1"/>
  <c r="L124" i="43"/>
  <c r="J124" i="43"/>
  <c r="H124" i="43"/>
  <c r="N123" i="43"/>
  <c r="L123" i="43"/>
  <c r="J123" i="43"/>
  <c r="H123" i="43"/>
  <c r="E123" i="43"/>
  <c r="L122" i="43"/>
  <c r="J122" i="43"/>
  <c r="H122" i="43"/>
  <c r="L121" i="43"/>
  <c r="J121" i="43"/>
  <c r="H121" i="43" s="1"/>
  <c r="L120" i="43"/>
  <c r="J120" i="43"/>
  <c r="H120" i="43"/>
  <c r="L119" i="43"/>
  <c r="J119" i="43"/>
  <c r="H119" i="43" s="1"/>
  <c r="N118" i="43"/>
  <c r="L118" i="43"/>
  <c r="J118" i="43"/>
  <c r="H118" i="43" s="1"/>
  <c r="E118" i="43"/>
  <c r="L117" i="43"/>
  <c r="J117" i="43"/>
  <c r="H117" i="43" s="1"/>
  <c r="L116" i="43"/>
  <c r="J116" i="43"/>
  <c r="H116" i="43"/>
  <c r="L115" i="43"/>
  <c r="J115" i="43"/>
  <c r="H115" i="43" s="1"/>
  <c r="L114" i="43"/>
  <c r="J114" i="43"/>
  <c r="H114" i="43"/>
  <c r="N113" i="43"/>
  <c r="L113" i="43"/>
  <c r="J113" i="43"/>
  <c r="H113" i="43"/>
  <c r="E113" i="43"/>
  <c r="L112" i="43"/>
  <c r="J112" i="43"/>
  <c r="H112" i="43"/>
  <c r="L111" i="43"/>
  <c r="J111" i="43"/>
  <c r="H111" i="43" s="1"/>
  <c r="L110" i="43"/>
  <c r="J110" i="43"/>
  <c r="H110" i="43"/>
  <c r="L109" i="43"/>
  <c r="J109" i="43"/>
  <c r="H109" i="43" s="1"/>
  <c r="N108" i="43"/>
  <c r="N208" i="43" s="1"/>
  <c r="L108" i="43"/>
  <c r="J108" i="43"/>
  <c r="H108" i="43" s="1"/>
  <c r="E108" i="43"/>
  <c r="E208" i="43" s="1"/>
  <c r="L106" i="43"/>
  <c r="J106" i="43"/>
  <c r="H106" i="43"/>
  <c r="L105" i="43"/>
  <c r="J105" i="43"/>
  <c r="H105" i="43"/>
  <c r="L104" i="43"/>
  <c r="J104" i="43"/>
  <c r="H104" i="43" s="1"/>
  <c r="L103" i="43"/>
  <c r="J103" i="43"/>
  <c r="H103" i="43"/>
  <c r="L102" i="43"/>
  <c r="J102" i="43"/>
  <c r="H102" i="43" s="1"/>
  <c r="N101" i="43"/>
  <c r="L101" i="43"/>
  <c r="J101" i="43"/>
  <c r="H101" i="43" s="1"/>
  <c r="E101" i="43"/>
  <c r="L100" i="43"/>
  <c r="J100" i="43"/>
  <c r="H100" i="43" s="1"/>
  <c r="L99" i="43"/>
  <c r="J99" i="43"/>
  <c r="H99" i="43"/>
  <c r="L98" i="43"/>
  <c r="J98" i="43"/>
  <c r="H98" i="43" s="1"/>
  <c r="L97" i="43"/>
  <c r="J97" i="43"/>
  <c r="H97" i="43"/>
  <c r="N96" i="43"/>
  <c r="L96" i="43"/>
  <c r="J96" i="43"/>
  <c r="H96" i="43"/>
  <c r="E96" i="43"/>
  <c r="L95" i="43"/>
  <c r="J95" i="43"/>
  <c r="H95" i="43"/>
  <c r="L94" i="43"/>
  <c r="J94" i="43"/>
  <c r="H94" i="43" s="1"/>
  <c r="L93" i="43"/>
  <c r="J93" i="43"/>
  <c r="H93" i="43"/>
  <c r="L92" i="43"/>
  <c r="J92" i="43"/>
  <c r="H92" i="43" s="1"/>
  <c r="N91" i="43"/>
  <c r="L91" i="43"/>
  <c r="J91" i="43"/>
  <c r="H91" i="43" s="1"/>
  <c r="E91" i="43"/>
  <c r="L90" i="43"/>
  <c r="J90" i="43"/>
  <c r="H90" i="43" s="1"/>
  <c r="L89" i="43"/>
  <c r="J89" i="43"/>
  <c r="H89" i="43"/>
  <c r="L88" i="43"/>
  <c r="J88" i="43"/>
  <c r="H88" i="43" s="1"/>
  <c r="L87" i="43"/>
  <c r="J87" i="43"/>
  <c r="H87" i="43"/>
  <c r="N86" i="43"/>
  <c r="L86" i="43"/>
  <c r="J86" i="43"/>
  <c r="H86" i="43"/>
  <c r="E86" i="43"/>
  <c r="L85" i="43"/>
  <c r="J85" i="43"/>
  <c r="H85" i="43"/>
  <c r="L84" i="43"/>
  <c r="J84" i="43"/>
  <c r="H84" i="43" s="1"/>
  <c r="L83" i="43"/>
  <c r="J83" i="43"/>
  <c r="H83" i="43"/>
  <c r="L82" i="43"/>
  <c r="J82" i="43"/>
  <c r="H82" i="43" s="1"/>
  <c r="N81" i="43"/>
  <c r="L81" i="43"/>
  <c r="J81" i="43"/>
  <c r="H81" i="43" s="1"/>
  <c r="E81" i="43"/>
  <c r="L80" i="43"/>
  <c r="J80" i="43"/>
  <c r="H80" i="43" s="1"/>
  <c r="L79" i="43"/>
  <c r="J79" i="43"/>
  <c r="H79" i="43"/>
  <c r="L78" i="43"/>
  <c r="J78" i="43"/>
  <c r="H78" i="43" s="1"/>
  <c r="L77" i="43"/>
  <c r="J77" i="43"/>
  <c r="H77" i="43"/>
  <c r="N76" i="43"/>
  <c r="L76" i="43"/>
  <c r="J76" i="43"/>
  <c r="H76" i="43"/>
  <c r="E76" i="43"/>
  <c r="L75" i="43"/>
  <c r="J75" i="43"/>
  <c r="H75" i="43"/>
  <c r="L74" i="43"/>
  <c r="J74" i="43"/>
  <c r="H74" i="43" s="1"/>
  <c r="L73" i="43"/>
  <c r="J73" i="43"/>
  <c r="H73" i="43"/>
  <c r="L72" i="43"/>
  <c r="J72" i="43"/>
  <c r="H72" i="43" s="1"/>
  <c r="N71" i="43"/>
  <c r="L71" i="43"/>
  <c r="J71" i="43"/>
  <c r="H71" i="43" s="1"/>
  <c r="E71" i="43"/>
  <c r="L70" i="43"/>
  <c r="J70" i="43"/>
  <c r="H70" i="43" s="1"/>
  <c r="L69" i="43"/>
  <c r="J69" i="43"/>
  <c r="H69" i="43"/>
  <c r="L68" i="43"/>
  <c r="J68" i="43"/>
  <c r="H68" i="43" s="1"/>
  <c r="L67" i="43"/>
  <c r="J67" i="43"/>
  <c r="H67" i="43"/>
  <c r="N66" i="43"/>
  <c r="L66" i="43"/>
  <c r="J66" i="43"/>
  <c r="H66" i="43"/>
  <c r="E66" i="43"/>
  <c r="L65" i="43"/>
  <c r="J65" i="43"/>
  <c r="H65" i="43"/>
  <c r="L64" i="43"/>
  <c r="J64" i="43"/>
  <c r="H64" i="43" s="1"/>
  <c r="L63" i="43"/>
  <c r="J63" i="43"/>
  <c r="H63" i="43"/>
  <c r="L62" i="43"/>
  <c r="J62" i="43"/>
  <c r="H62" i="43" s="1"/>
  <c r="N61" i="43"/>
  <c r="L61" i="43"/>
  <c r="J61" i="43"/>
  <c r="H61" i="43" s="1"/>
  <c r="E61" i="43"/>
  <c r="L60" i="43"/>
  <c r="J60" i="43"/>
  <c r="H60" i="43" s="1"/>
  <c r="L59" i="43"/>
  <c r="J59" i="43"/>
  <c r="H59" i="43"/>
  <c r="L58" i="43"/>
  <c r="J58" i="43"/>
  <c r="H58" i="43" s="1"/>
  <c r="L57" i="43"/>
  <c r="J57" i="43"/>
  <c r="H57" i="43"/>
  <c r="N56" i="43"/>
  <c r="L56" i="43"/>
  <c r="J56" i="43"/>
  <c r="H56" i="43"/>
  <c r="E56" i="43"/>
  <c r="L55" i="43"/>
  <c r="J55" i="43"/>
  <c r="H55" i="43"/>
  <c r="L54" i="43"/>
  <c r="J54" i="43"/>
  <c r="H54" i="43" s="1"/>
  <c r="L53" i="43"/>
  <c r="J53" i="43"/>
  <c r="H53" i="43"/>
  <c r="L52" i="43"/>
  <c r="J52" i="43"/>
  <c r="H52" i="43" s="1"/>
  <c r="N51" i="43"/>
  <c r="L51" i="43"/>
  <c r="J51" i="43"/>
  <c r="H51" i="43" s="1"/>
  <c r="E51" i="43"/>
  <c r="L50" i="43"/>
  <c r="J50" i="43"/>
  <c r="H50" i="43" s="1"/>
  <c r="L49" i="43"/>
  <c r="J49" i="43"/>
  <c r="H49" i="43"/>
  <c r="L48" i="43"/>
  <c r="J48" i="43"/>
  <c r="H48" i="43" s="1"/>
  <c r="L47" i="43"/>
  <c r="J47" i="43"/>
  <c r="H47" i="43"/>
  <c r="N46" i="43"/>
  <c r="L46" i="43"/>
  <c r="J46" i="43"/>
  <c r="H46" i="43"/>
  <c r="E46" i="43"/>
  <c r="L45" i="43"/>
  <c r="J45" i="43"/>
  <c r="H45" i="43"/>
  <c r="L44" i="43"/>
  <c r="J44" i="43"/>
  <c r="H44" i="43" s="1"/>
  <c r="L43" i="43"/>
  <c r="J43" i="43"/>
  <c r="H43" i="43"/>
  <c r="L42" i="43"/>
  <c r="J42" i="43"/>
  <c r="H42" i="43" s="1"/>
  <c r="N41" i="43"/>
  <c r="L41" i="43"/>
  <c r="J41" i="43"/>
  <c r="H41" i="43" s="1"/>
  <c r="E41" i="43"/>
  <c r="L40" i="43"/>
  <c r="J40" i="43"/>
  <c r="H40" i="43" s="1"/>
  <c r="L39" i="43"/>
  <c r="J39" i="43"/>
  <c r="H39" i="43"/>
  <c r="L38" i="43"/>
  <c r="J38" i="43"/>
  <c r="H38" i="43" s="1"/>
  <c r="L37" i="43"/>
  <c r="J37" i="43"/>
  <c r="H37" i="43"/>
  <c r="N36" i="43"/>
  <c r="L36" i="43"/>
  <c r="J36" i="43"/>
  <c r="H36" i="43"/>
  <c r="E36" i="43"/>
  <c r="L35" i="43"/>
  <c r="J35" i="43"/>
  <c r="H35" i="43"/>
  <c r="L34" i="43"/>
  <c r="J34" i="43"/>
  <c r="H34" i="43" s="1"/>
  <c r="L33" i="43"/>
  <c r="J33" i="43"/>
  <c r="H33" i="43"/>
  <c r="L32" i="43"/>
  <c r="J32" i="43"/>
  <c r="H32" i="43" s="1"/>
  <c r="N31" i="43"/>
  <c r="L31" i="43"/>
  <c r="J31" i="43"/>
  <c r="H31" i="43" s="1"/>
  <c r="E31" i="43"/>
  <c r="L30" i="43"/>
  <c r="J30" i="43"/>
  <c r="H30" i="43" s="1"/>
  <c r="L29" i="43"/>
  <c r="J29" i="43"/>
  <c r="H29" i="43"/>
  <c r="L28" i="43"/>
  <c r="J28" i="43"/>
  <c r="H28" i="43" s="1"/>
  <c r="L27" i="43"/>
  <c r="J27" i="43"/>
  <c r="H27" i="43"/>
  <c r="N26" i="43"/>
  <c r="L26" i="43"/>
  <c r="J26" i="43"/>
  <c r="H26" i="43"/>
  <c r="E26" i="43"/>
  <c r="L25" i="43"/>
  <c r="J25" i="43"/>
  <c r="H25" i="43"/>
  <c r="L24" i="43"/>
  <c r="J24" i="43"/>
  <c r="H24" i="43" s="1"/>
  <c r="L23" i="43"/>
  <c r="J23" i="43"/>
  <c r="H23" i="43"/>
  <c r="L22" i="43"/>
  <c r="J22" i="43"/>
  <c r="H22" i="43" s="1"/>
  <c r="N21" i="43"/>
  <c r="L21" i="43"/>
  <c r="J21" i="43"/>
  <c r="H21" i="43" s="1"/>
  <c r="E21" i="43"/>
  <c r="L20" i="43"/>
  <c r="J20" i="43"/>
  <c r="H20" i="43" s="1"/>
  <c r="L19" i="43"/>
  <c r="J19" i="43"/>
  <c r="H19" i="43"/>
  <c r="L18" i="43"/>
  <c r="J18" i="43"/>
  <c r="H18" i="43" s="1"/>
  <c r="L17" i="43"/>
  <c r="J17" i="43"/>
  <c r="H17" i="43"/>
  <c r="N16" i="43"/>
  <c r="L16" i="43"/>
  <c r="J16" i="43"/>
  <c r="H16" i="43"/>
  <c r="E16" i="43"/>
  <c r="L15" i="43"/>
  <c r="J15" i="43"/>
  <c r="H15" i="43"/>
  <c r="L14" i="43"/>
  <c r="J14" i="43"/>
  <c r="H14" i="43" s="1"/>
  <c r="L13" i="43"/>
  <c r="J13" i="43"/>
  <c r="H13" i="43"/>
  <c r="L12" i="43"/>
  <c r="J12" i="43"/>
  <c r="H12" i="43" s="1"/>
  <c r="N11" i="43"/>
  <c r="L11" i="43"/>
  <c r="J11" i="43"/>
  <c r="H11" i="43" s="1"/>
  <c r="E11" i="43"/>
  <c r="L10" i="43"/>
  <c r="J10" i="43"/>
  <c r="H10" i="43" s="1"/>
  <c r="L9" i="43"/>
  <c r="J9" i="43"/>
  <c r="H9" i="43"/>
  <c r="L8" i="43"/>
  <c r="J8" i="43"/>
  <c r="H8" i="43" s="1"/>
  <c r="L7" i="43"/>
  <c r="J7" i="43"/>
  <c r="H7" i="43"/>
  <c r="N6" i="43"/>
  <c r="N106" i="43" s="1"/>
  <c r="L6" i="43"/>
  <c r="J6" i="43"/>
  <c r="H6" i="43"/>
  <c r="E6" i="43"/>
  <c r="E106" i="43" s="1"/>
  <c r="L412" i="42"/>
  <c r="J412" i="42"/>
  <c r="H412" i="42"/>
  <c r="L411" i="42"/>
  <c r="J411" i="42"/>
  <c r="H411" i="42" s="1"/>
  <c r="L410" i="42"/>
  <c r="J410" i="42"/>
  <c r="H410" i="42"/>
  <c r="L409" i="42"/>
  <c r="J409" i="42"/>
  <c r="H409" i="42" s="1"/>
  <c r="L408" i="42"/>
  <c r="J408" i="42"/>
  <c r="H408" i="42"/>
  <c r="N407" i="42"/>
  <c r="L407" i="42"/>
  <c r="J407" i="42"/>
  <c r="H407" i="42"/>
  <c r="E407" i="42"/>
  <c r="L406" i="42"/>
  <c r="J406" i="42"/>
  <c r="H406" i="42"/>
  <c r="L405" i="42"/>
  <c r="J405" i="42"/>
  <c r="H405" i="42" s="1"/>
  <c r="L404" i="42"/>
  <c r="J404" i="42"/>
  <c r="H404" i="42"/>
  <c r="L403" i="42"/>
  <c r="J403" i="42"/>
  <c r="H403" i="42" s="1"/>
  <c r="N402" i="42"/>
  <c r="L402" i="42"/>
  <c r="J402" i="42"/>
  <c r="H402" i="42" s="1"/>
  <c r="E402" i="42"/>
  <c r="L401" i="42"/>
  <c r="J401" i="42"/>
  <c r="H401" i="42" s="1"/>
  <c r="L400" i="42"/>
  <c r="J400" i="42"/>
  <c r="H400" i="42"/>
  <c r="L399" i="42"/>
  <c r="J399" i="42"/>
  <c r="H399" i="42" s="1"/>
  <c r="L398" i="42"/>
  <c r="J398" i="42"/>
  <c r="H398" i="42"/>
  <c r="N397" i="42"/>
  <c r="L397" i="42"/>
  <c r="J397" i="42"/>
  <c r="H397" i="42"/>
  <c r="E397" i="42"/>
  <c r="L396" i="42"/>
  <c r="J396" i="42"/>
  <c r="H396" i="42"/>
  <c r="L395" i="42"/>
  <c r="J395" i="42"/>
  <c r="H395" i="42" s="1"/>
  <c r="L394" i="42"/>
  <c r="J394" i="42"/>
  <c r="H394" i="42"/>
  <c r="L393" i="42"/>
  <c r="J393" i="42"/>
  <c r="H393" i="42" s="1"/>
  <c r="N392" i="42"/>
  <c r="L392" i="42"/>
  <c r="J392" i="42"/>
  <c r="H392" i="42" s="1"/>
  <c r="E392" i="42"/>
  <c r="L391" i="42"/>
  <c r="J391" i="42"/>
  <c r="H391" i="42" s="1"/>
  <c r="L390" i="42"/>
  <c r="J390" i="42"/>
  <c r="H390" i="42"/>
  <c r="L389" i="42"/>
  <c r="J389" i="42"/>
  <c r="H389" i="42" s="1"/>
  <c r="L388" i="42"/>
  <c r="J388" i="42"/>
  <c r="H388" i="42"/>
  <c r="N387" i="42"/>
  <c r="L387" i="42"/>
  <c r="J387" i="42"/>
  <c r="H387" i="42"/>
  <c r="E387" i="42"/>
  <c r="L386" i="42"/>
  <c r="J386" i="42"/>
  <c r="H386" i="42"/>
  <c r="L385" i="42"/>
  <c r="J385" i="42"/>
  <c r="H385" i="42" s="1"/>
  <c r="L384" i="42"/>
  <c r="J384" i="42"/>
  <c r="H384" i="42"/>
  <c r="L383" i="42"/>
  <c r="J383" i="42"/>
  <c r="H383" i="42" s="1"/>
  <c r="N382" i="42"/>
  <c r="L382" i="42"/>
  <c r="J382" i="42"/>
  <c r="H382" i="42" s="1"/>
  <c r="E382" i="42"/>
  <c r="L381" i="42"/>
  <c r="J381" i="42"/>
  <c r="H381" i="42" s="1"/>
  <c r="L380" i="42"/>
  <c r="J380" i="42"/>
  <c r="H380" i="42"/>
  <c r="L379" i="42"/>
  <c r="J379" i="42"/>
  <c r="H379" i="42" s="1"/>
  <c r="L378" i="42"/>
  <c r="J378" i="42"/>
  <c r="H378" i="42"/>
  <c r="N377" i="42"/>
  <c r="L377" i="42"/>
  <c r="J377" i="42"/>
  <c r="H377" i="42"/>
  <c r="E377" i="42"/>
  <c r="L376" i="42"/>
  <c r="J376" i="42"/>
  <c r="H376" i="42"/>
  <c r="L375" i="42"/>
  <c r="J375" i="42"/>
  <c r="H375" i="42" s="1"/>
  <c r="L374" i="42"/>
  <c r="J374" i="42"/>
  <c r="H374" i="42"/>
  <c r="L373" i="42"/>
  <c r="J373" i="42"/>
  <c r="H373" i="42" s="1"/>
  <c r="N372" i="42"/>
  <c r="L372" i="42"/>
  <c r="J372" i="42"/>
  <c r="H372" i="42" s="1"/>
  <c r="E372" i="42"/>
  <c r="L371" i="42"/>
  <c r="J371" i="42"/>
  <c r="H371" i="42" s="1"/>
  <c r="L370" i="42"/>
  <c r="J370" i="42"/>
  <c r="H370" i="42"/>
  <c r="L369" i="42"/>
  <c r="J369" i="42"/>
  <c r="H369" i="42" s="1"/>
  <c r="L368" i="42"/>
  <c r="J368" i="42"/>
  <c r="H368" i="42"/>
  <c r="N367" i="42"/>
  <c r="L367" i="42"/>
  <c r="J367" i="42"/>
  <c r="H367" i="42"/>
  <c r="E367" i="42"/>
  <c r="L366" i="42"/>
  <c r="J366" i="42"/>
  <c r="H366" i="42"/>
  <c r="L365" i="42"/>
  <c r="J365" i="42"/>
  <c r="H365" i="42" s="1"/>
  <c r="L364" i="42"/>
  <c r="J364" i="42"/>
  <c r="H364" i="42"/>
  <c r="L363" i="42"/>
  <c r="J363" i="42"/>
  <c r="H363" i="42" s="1"/>
  <c r="N362" i="42"/>
  <c r="L362" i="42"/>
  <c r="J362" i="42"/>
  <c r="H362" i="42" s="1"/>
  <c r="E362" i="42"/>
  <c r="L361" i="42"/>
  <c r="J361" i="42"/>
  <c r="H361" i="42" s="1"/>
  <c r="L360" i="42"/>
  <c r="J360" i="42"/>
  <c r="H360" i="42"/>
  <c r="L359" i="42"/>
  <c r="J359" i="42"/>
  <c r="H359" i="42" s="1"/>
  <c r="L358" i="42"/>
  <c r="J358" i="42"/>
  <c r="H358" i="42"/>
  <c r="N357" i="42"/>
  <c r="L357" i="42"/>
  <c r="J357" i="42"/>
  <c r="H357" i="42"/>
  <c r="E357" i="42"/>
  <c r="L356" i="42"/>
  <c r="J356" i="42"/>
  <c r="H356" i="42"/>
  <c r="L355" i="42"/>
  <c r="J355" i="42"/>
  <c r="H355" i="42" s="1"/>
  <c r="L354" i="42"/>
  <c r="J354" i="42"/>
  <c r="H354" i="42"/>
  <c r="L353" i="42"/>
  <c r="J353" i="42"/>
  <c r="H353" i="42" s="1"/>
  <c r="N352" i="42"/>
  <c r="L352" i="42"/>
  <c r="J352" i="42"/>
  <c r="H352" i="42" s="1"/>
  <c r="E352" i="42"/>
  <c r="L351" i="42"/>
  <c r="J351" i="42"/>
  <c r="H351" i="42" s="1"/>
  <c r="L350" i="42"/>
  <c r="J350" i="42"/>
  <c r="H350" i="42"/>
  <c r="L349" i="42"/>
  <c r="J349" i="42"/>
  <c r="H349" i="42" s="1"/>
  <c r="L348" i="42"/>
  <c r="J348" i="42"/>
  <c r="H348" i="42"/>
  <c r="N347" i="42"/>
  <c r="L347" i="42"/>
  <c r="J347" i="42"/>
  <c r="H347" i="42"/>
  <c r="E347" i="42"/>
  <c r="L346" i="42"/>
  <c r="J346" i="42"/>
  <c r="H346" i="42"/>
  <c r="L345" i="42"/>
  <c r="J345" i="42"/>
  <c r="H345" i="42" s="1"/>
  <c r="L344" i="42"/>
  <c r="J344" i="42"/>
  <c r="H344" i="42"/>
  <c r="L343" i="42"/>
  <c r="J343" i="42"/>
  <c r="H343" i="42" s="1"/>
  <c r="N342" i="42"/>
  <c r="L342" i="42"/>
  <c r="J342" i="42"/>
  <c r="H342" i="42" s="1"/>
  <c r="E342" i="42"/>
  <c r="L341" i="42"/>
  <c r="J341" i="42"/>
  <c r="H341" i="42" s="1"/>
  <c r="L340" i="42"/>
  <c r="J340" i="42"/>
  <c r="H340" i="42"/>
  <c r="L339" i="42"/>
  <c r="J339" i="42"/>
  <c r="H339" i="42" s="1"/>
  <c r="L338" i="42"/>
  <c r="J338" i="42"/>
  <c r="H338" i="42"/>
  <c r="N337" i="42"/>
  <c r="L337" i="42"/>
  <c r="J337" i="42"/>
  <c r="H337" i="42"/>
  <c r="E337" i="42"/>
  <c r="L336" i="42"/>
  <c r="J336" i="42"/>
  <c r="H336" i="42"/>
  <c r="L335" i="42"/>
  <c r="J335" i="42"/>
  <c r="H335" i="42" s="1"/>
  <c r="L334" i="42"/>
  <c r="J334" i="42"/>
  <c r="H334" i="42"/>
  <c r="L333" i="42"/>
  <c r="J333" i="42"/>
  <c r="H333" i="42" s="1"/>
  <c r="N332" i="42"/>
  <c r="L332" i="42"/>
  <c r="J332" i="42"/>
  <c r="H332" i="42" s="1"/>
  <c r="E332" i="42"/>
  <c r="L331" i="42"/>
  <c r="J331" i="42"/>
  <c r="H331" i="42" s="1"/>
  <c r="L330" i="42"/>
  <c r="J330" i="42"/>
  <c r="H330" i="42"/>
  <c r="L329" i="42"/>
  <c r="J329" i="42"/>
  <c r="H329" i="42" s="1"/>
  <c r="L328" i="42"/>
  <c r="J328" i="42"/>
  <c r="H328" i="42"/>
  <c r="N327" i="42"/>
  <c r="L327" i="42"/>
  <c r="J327" i="42"/>
  <c r="H327" i="42"/>
  <c r="E327" i="42"/>
  <c r="L326" i="42"/>
  <c r="J326" i="42"/>
  <c r="H326" i="42"/>
  <c r="L325" i="42"/>
  <c r="J325" i="42"/>
  <c r="H325" i="42" s="1"/>
  <c r="L324" i="42"/>
  <c r="J324" i="42"/>
  <c r="H324" i="42"/>
  <c r="L323" i="42"/>
  <c r="J323" i="42"/>
  <c r="H323" i="42" s="1"/>
  <c r="N322" i="42"/>
  <c r="L322" i="42"/>
  <c r="J322" i="42"/>
  <c r="H322" i="42" s="1"/>
  <c r="E322" i="42"/>
  <c r="L321" i="42"/>
  <c r="J321" i="42"/>
  <c r="H321" i="42" s="1"/>
  <c r="L320" i="42"/>
  <c r="J320" i="42"/>
  <c r="H320" i="42"/>
  <c r="L319" i="42"/>
  <c r="J319" i="42"/>
  <c r="H319" i="42" s="1"/>
  <c r="L318" i="42"/>
  <c r="J318" i="42"/>
  <c r="H318" i="42"/>
  <c r="N317" i="42"/>
  <c r="L317" i="42"/>
  <c r="J317" i="42"/>
  <c r="H317" i="42"/>
  <c r="E317" i="42"/>
  <c r="L316" i="42"/>
  <c r="J316" i="42"/>
  <c r="H316" i="42"/>
  <c r="L315" i="42"/>
  <c r="J315" i="42"/>
  <c r="H315" i="42" s="1"/>
  <c r="L314" i="42"/>
  <c r="J314" i="42"/>
  <c r="H314" i="42"/>
  <c r="L313" i="42"/>
  <c r="J313" i="42"/>
  <c r="H313" i="42" s="1"/>
  <c r="N312" i="42"/>
  <c r="N412" i="42" s="1"/>
  <c r="L312" i="42"/>
  <c r="J312" i="42"/>
  <c r="H312" i="42" s="1"/>
  <c r="E312" i="42"/>
  <c r="E412" i="42" s="1"/>
  <c r="L310" i="42"/>
  <c r="J310" i="42"/>
  <c r="H310" i="42"/>
  <c r="L309" i="42"/>
  <c r="J309" i="42"/>
  <c r="H309" i="42"/>
  <c r="L308" i="42"/>
  <c r="J308" i="42"/>
  <c r="H308" i="42" s="1"/>
  <c r="L307" i="42"/>
  <c r="J307" i="42"/>
  <c r="H307" i="42"/>
  <c r="L306" i="42"/>
  <c r="J306" i="42"/>
  <c r="H306" i="42" s="1"/>
  <c r="N305" i="42"/>
  <c r="L305" i="42"/>
  <c r="J305" i="42"/>
  <c r="H305" i="42" s="1"/>
  <c r="E305" i="42"/>
  <c r="L304" i="42"/>
  <c r="J304" i="42"/>
  <c r="H304" i="42" s="1"/>
  <c r="L303" i="42"/>
  <c r="J303" i="42"/>
  <c r="H303" i="42"/>
  <c r="L302" i="42"/>
  <c r="J302" i="42"/>
  <c r="H302" i="42" s="1"/>
  <c r="L301" i="42"/>
  <c r="J301" i="42"/>
  <c r="H301" i="42"/>
  <c r="N300" i="42"/>
  <c r="L300" i="42"/>
  <c r="J300" i="42"/>
  <c r="H300" i="42"/>
  <c r="E300" i="42"/>
  <c r="L299" i="42"/>
  <c r="J299" i="42"/>
  <c r="H299" i="42"/>
  <c r="L298" i="42"/>
  <c r="J298" i="42"/>
  <c r="H298" i="42" s="1"/>
  <c r="L297" i="42"/>
  <c r="J297" i="42"/>
  <c r="H297" i="42"/>
  <c r="L296" i="42"/>
  <c r="J296" i="42"/>
  <c r="H296" i="42" s="1"/>
  <c r="N295" i="42"/>
  <c r="L295" i="42"/>
  <c r="J295" i="42"/>
  <c r="H295" i="42" s="1"/>
  <c r="E295" i="42"/>
  <c r="L294" i="42"/>
  <c r="J294" i="42"/>
  <c r="H294" i="42" s="1"/>
  <c r="L293" i="42"/>
  <c r="J293" i="42"/>
  <c r="H293" i="42"/>
  <c r="L292" i="42"/>
  <c r="J292" i="42"/>
  <c r="H292" i="42" s="1"/>
  <c r="L291" i="42"/>
  <c r="J291" i="42"/>
  <c r="H291" i="42"/>
  <c r="N290" i="42"/>
  <c r="L290" i="42"/>
  <c r="J290" i="42"/>
  <c r="H290" i="42"/>
  <c r="E290" i="42"/>
  <c r="L289" i="42"/>
  <c r="J289" i="42"/>
  <c r="H289" i="42"/>
  <c r="L288" i="42"/>
  <c r="J288" i="42"/>
  <c r="H288" i="42" s="1"/>
  <c r="L287" i="42"/>
  <c r="J287" i="42"/>
  <c r="H287" i="42"/>
  <c r="L286" i="42"/>
  <c r="J286" i="42"/>
  <c r="H286" i="42" s="1"/>
  <c r="N285" i="42"/>
  <c r="L285" i="42"/>
  <c r="J285" i="42"/>
  <c r="H285" i="42" s="1"/>
  <c r="E285" i="42"/>
  <c r="L284" i="42"/>
  <c r="J284" i="42"/>
  <c r="H284" i="42" s="1"/>
  <c r="L283" i="42"/>
  <c r="J283" i="42"/>
  <c r="H283" i="42"/>
  <c r="L282" i="42"/>
  <c r="J282" i="42"/>
  <c r="H282" i="42" s="1"/>
  <c r="L281" i="42"/>
  <c r="J281" i="42"/>
  <c r="H281" i="42"/>
  <c r="N280" i="42"/>
  <c r="L280" i="42"/>
  <c r="J280" i="42"/>
  <c r="H280" i="42"/>
  <c r="E280" i="42"/>
  <c r="L279" i="42"/>
  <c r="J279" i="42"/>
  <c r="H279" i="42"/>
  <c r="L278" i="42"/>
  <c r="J278" i="42"/>
  <c r="H278" i="42" s="1"/>
  <c r="L277" i="42"/>
  <c r="J277" i="42"/>
  <c r="H277" i="42"/>
  <c r="L276" i="42"/>
  <c r="J276" i="42"/>
  <c r="H276" i="42" s="1"/>
  <c r="N275" i="42"/>
  <c r="L275" i="42"/>
  <c r="J275" i="42"/>
  <c r="H275" i="42" s="1"/>
  <c r="E275" i="42"/>
  <c r="L274" i="42"/>
  <c r="J274" i="42"/>
  <c r="H274" i="42" s="1"/>
  <c r="L273" i="42"/>
  <c r="J273" i="42"/>
  <c r="H273" i="42"/>
  <c r="L272" i="42"/>
  <c r="J272" i="42"/>
  <c r="H272" i="42" s="1"/>
  <c r="L271" i="42"/>
  <c r="J271" i="42"/>
  <c r="H271" i="42"/>
  <c r="N270" i="42"/>
  <c r="L270" i="42"/>
  <c r="J270" i="42"/>
  <c r="H270" i="42"/>
  <c r="E270" i="42"/>
  <c r="L269" i="42"/>
  <c r="J269" i="42"/>
  <c r="H269" i="42"/>
  <c r="L268" i="42"/>
  <c r="J268" i="42"/>
  <c r="H268" i="42" s="1"/>
  <c r="L267" i="42"/>
  <c r="J267" i="42"/>
  <c r="H267" i="42"/>
  <c r="L266" i="42"/>
  <c r="J266" i="42"/>
  <c r="H266" i="42" s="1"/>
  <c r="N265" i="42"/>
  <c r="L265" i="42"/>
  <c r="J265" i="42"/>
  <c r="H265" i="42" s="1"/>
  <c r="E265" i="42"/>
  <c r="L264" i="42"/>
  <c r="J264" i="42"/>
  <c r="H264" i="42" s="1"/>
  <c r="L263" i="42"/>
  <c r="J263" i="42"/>
  <c r="H263" i="42"/>
  <c r="L262" i="42"/>
  <c r="J262" i="42"/>
  <c r="H262" i="42" s="1"/>
  <c r="L261" i="42"/>
  <c r="J261" i="42"/>
  <c r="H261" i="42"/>
  <c r="N260" i="42"/>
  <c r="L260" i="42"/>
  <c r="J260" i="42"/>
  <c r="H260" i="42"/>
  <c r="E260" i="42"/>
  <c r="L259" i="42"/>
  <c r="J259" i="42"/>
  <c r="H259" i="42"/>
  <c r="L258" i="42"/>
  <c r="J258" i="42"/>
  <c r="H258" i="42" s="1"/>
  <c r="L257" i="42"/>
  <c r="J257" i="42"/>
  <c r="H257" i="42"/>
  <c r="L256" i="42"/>
  <c r="J256" i="42"/>
  <c r="H256" i="42" s="1"/>
  <c r="N255" i="42"/>
  <c r="L255" i="42"/>
  <c r="J255" i="42"/>
  <c r="H255" i="42" s="1"/>
  <c r="E255" i="42"/>
  <c r="L254" i="42"/>
  <c r="J254" i="42"/>
  <c r="H254" i="42" s="1"/>
  <c r="L253" i="42"/>
  <c r="J253" i="42"/>
  <c r="H253" i="42"/>
  <c r="L252" i="42"/>
  <c r="J252" i="42"/>
  <c r="H252" i="42" s="1"/>
  <c r="L251" i="42"/>
  <c r="J251" i="42"/>
  <c r="H251" i="42"/>
  <c r="N250" i="42"/>
  <c r="L250" i="42"/>
  <c r="J250" i="42"/>
  <c r="H250" i="42"/>
  <c r="E250" i="42"/>
  <c r="L249" i="42"/>
  <c r="J249" i="42"/>
  <c r="H249" i="42"/>
  <c r="L248" i="42"/>
  <c r="J248" i="42"/>
  <c r="H248" i="42" s="1"/>
  <c r="L247" i="42"/>
  <c r="J247" i="42"/>
  <c r="H247" i="42"/>
  <c r="L246" i="42"/>
  <c r="J246" i="42"/>
  <c r="H246" i="42" s="1"/>
  <c r="N245" i="42"/>
  <c r="L245" i="42"/>
  <c r="J245" i="42"/>
  <c r="H245" i="42" s="1"/>
  <c r="E245" i="42"/>
  <c r="L244" i="42"/>
  <c r="J244" i="42"/>
  <c r="H244" i="42" s="1"/>
  <c r="L243" i="42"/>
  <c r="J243" i="42"/>
  <c r="H243" i="42"/>
  <c r="L242" i="42"/>
  <c r="J242" i="42"/>
  <c r="H242" i="42" s="1"/>
  <c r="L241" i="42"/>
  <c r="J241" i="42"/>
  <c r="H241" i="42"/>
  <c r="N240" i="42"/>
  <c r="L240" i="42"/>
  <c r="J240" i="42"/>
  <c r="H240" i="42"/>
  <c r="E240" i="42"/>
  <c r="L239" i="42"/>
  <c r="J239" i="42"/>
  <c r="H239" i="42"/>
  <c r="L238" i="42"/>
  <c r="J238" i="42"/>
  <c r="H238" i="42" s="1"/>
  <c r="L237" i="42"/>
  <c r="J237" i="42"/>
  <c r="H237" i="42"/>
  <c r="L236" i="42"/>
  <c r="J236" i="42"/>
  <c r="H236" i="42" s="1"/>
  <c r="N235" i="42"/>
  <c r="L235" i="42"/>
  <c r="J235" i="42"/>
  <c r="H235" i="42" s="1"/>
  <c r="E235" i="42"/>
  <c r="L234" i="42"/>
  <c r="J234" i="42"/>
  <c r="H234" i="42" s="1"/>
  <c r="L233" i="42"/>
  <c r="J233" i="42"/>
  <c r="H233" i="42"/>
  <c r="L232" i="42"/>
  <c r="J232" i="42"/>
  <c r="H232" i="42" s="1"/>
  <c r="L231" i="42"/>
  <c r="J231" i="42"/>
  <c r="H231" i="42"/>
  <c r="N230" i="42"/>
  <c r="L230" i="42"/>
  <c r="J230" i="42"/>
  <c r="H230" i="42"/>
  <c r="E230" i="42"/>
  <c r="L229" i="42"/>
  <c r="J229" i="42"/>
  <c r="H229" i="42"/>
  <c r="L228" i="42"/>
  <c r="J228" i="42"/>
  <c r="H228" i="42" s="1"/>
  <c r="L227" i="42"/>
  <c r="J227" i="42"/>
  <c r="H227" i="42"/>
  <c r="L226" i="42"/>
  <c r="J226" i="42"/>
  <c r="H226" i="42" s="1"/>
  <c r="N225" i="42"/>
  <c r="L225" i="42"/>
  <c r="J225" i="42"/>
  <c r="H225" i="42" s="1"/>
  <c r="E225" i="42"/>
  <c r="L224" i="42"/>
  <c r="J224" i="42"/>
  <c r="H224" i="42" s="1"/>
  <c r="L223" i="42"/>
  <c r="J223" i="42"/>
  <c r="H223" i="42"/>
  <c r="L222" i="42"/>
  <c r="J222" i="42"/>
  <c r="H222" i="42" s="1"/>
  <c r="L221" i="42"/>
  <c r="J221" i="42"/>
  <c r="H221" i="42"/>
  <c r="N220" i="42"/>
  <c r="L220" i="42"/>
  <c r="J220" i="42"/>
  <c r="H220" i="42"/>
  <c r="E220" i="42"/>
  <c r="L219" i="42"/>
  <c r="J219" i="42"/>
  <c r="H219" i="42"/>
  <c r="L218" i="42"/>
  <c r="J218" i="42"/>
  <c r="H218" i="42" s="1"/>
  <c r="L217" i="42"/>
  <c r="J217" i="42"/>
  <c r="H217" i="42"/>
  <c r="L216" i="42"/>
  <c r="J216" i="42"/>
  <c r="H216" i="42" s="1"/>
  <c r="N215" i="42"/>
  <c r="L215" i="42"/>
  <c r="J215" i="42"/>
  <c r="H215" i="42" s="1"/>
  <c r="E215" i="42"/>
  <c r="L214" i="42"/>
  <c r="J214" i="42"/>
  <c r="H214" i="42" s="1"/>
  <c r="L213" i="42"/>
  <c r="J213" i="42"/>
  <c r="H213" i="42"/>
  <c r="L212" i="42"/>
  <c r="J212" i="42"/>
  <c r="H212" i="42" s="1"/>
  <c r="L211" i="42"/>
  <c r="J211" i="42"/>
  <c r="H211" i="42"/>
  <c r="N210" i="42"/>
  <c r="N310" i="42" s="1"/>
  <c r="L210" i="42"/>
  <c r="J210" i="42"/>
  <c r="H210" i="42"/>
  <c r="E210" i="42"/>
  <c r="E310" i="42" s="1"/>
  <c r="L208" i="42"/>
  <c r="J208" i="42"/>
  <c r="H208" i="42"/>
  <c r="L207" i="42"/>
  <c r="J207" i="42"/>
  <c r="H207" i="42" s="1"/>
  <c r="L206" i="42"/>
  <c r="J206" i="42"/>
  <c r="H206" i="42"/>
  <c r="L205" i="42"/>
  <c r="J205" i="42"/>
  <c r="H205" i="42" s="1"/>
  <c r="L204" i="42"/>
  <c r="J204" i="42"/>
  <c r="H204" i="42"/>
  <c r="N203" i="42"/>
  <c r="L203" i="42"/>
  <c r="J203" i="42"/>
  <c r="H203" i="42"/>
  <c r="E203" i="42"/>
  <c r="L202" i="42"/>
  <c r="J202" i="42"/>
  <c r="H202" i="42"/>
  <c r="L201" i="42"/>
  <c r="J201" i="42"/>
  <c r="H201" i="42" s="1"/>
  <c r="L200" i="42"/>
  <c r="J200" i="42"/>
  <c r="H200" i="42"/>
  <c r="L199" i="42"/>
  <c r="J199" i="42"/>
  <c r="H199" i="42" s="1"/>
  <c r="N198" i="42"/>
  <c r="L198" i="42"/>
  <c r="J198" i="42"/>
  <c r="H198" i="42" s="1"/>
  <c r="E198" i="42"/>
  <c r="L197" i="42"/>
  <c r="J197" i="42"/>
  <c r="H197" i="42" s="1"/>
  <c r="L196" i="42"/>
  <c r="J196" i="42"/>
  <c r="H196" i="42"/>
  <c r="L195" i="42"/>
  <c r="J195" i="42"/>
  <c r="H195" i="42" s="1"/>
  <c r="L194" i="42"/>
  <c r="J194" i="42"/>
  <c r="H194" i="42"/>
  <c r="N193" i="42"/>
  <c r="L193" i="42"/>
  <c r="J193" i="42"/>
  <c r="H193" i="42"/>
  <c r="E193" i="42"/>
  <c r="L192" i="42"/>
  <c r="J192" i="42"/>
  <c r="H192" i="42"/>
  <c r="L191" i="42"/>
  <c r="J191" i="42"/>
  <c r="H191" i="42" s="1"/>
  <c r="L190" i="42"/>
  <c r="J190" i="42"/>
  <c r="H190" i="42"/>
  <c r="L189" i="42"/>
  <c r="J189" i="42"/>
  <c r="H189" i="42" s="1"/>
  <c r="N188" i="42"/>
  <c r="L188" i="42"/>
  <c r="J188" i="42"/>
  <c r="H188" i="42" s="1"/>
  <c r="E188" i="42"/>
  <c r="L187" i="42"/>
  <c r="J187" i="42"/>
  <c r="H187" i="42" s="1"/>
  <c r="L186" i="42"/>
  <c r="J186" i="42"/>
  <c r="H186" i="42"/>
  <c r="L185" i="42"/>
  <c r="J185" i="42"/>
  <c r="H185" i="42" s="1"/>
  <c r="L184" i="42"/>
  <c r="J184" i="42"/>
  <c r="H184" i="42"/>
  <c r="N183" i="42"/>
  <c r="L183" i="42"/>
  <c r="J183" i="42"/>
  <c r="H183" i="42"/>
  <c r="E183" i="42"/>
  <c r="L182" i="42"/>
  <c r="J182" i="42"/>
  <c r="H182" i="42"/>
  <c r="L181" i="42"/>
  <c r="J181" i="42"/>
  <c r="H181" i="42" s="1"/>
  <c r="L180" i="42"/>
  <c r="J180" i="42"/>
  <c r="H180" i="42"/>
  <c r="L179" i="42"/>
  <c r="J179" i="42"/>
  <c r="H179" i="42" s="1"/>
  <c r="N178" i="42"/>
  <c r="L178" i="42"/>
  <c r="J178" i="42"/>
  <c r="H178" i="42" s="1"/>
  <c r="E178" i="42"/>
  <c r="L177" i="42"/>
  <c r="J177" i="42"/>
  <c r="H177" i="42" s="1"/>
  <c r="L176" i="42"/>
  <c r="J176" i="42"/>
  <c r="H176" i="42"/>
  <c r="L175" i="42"/>
  <c r="J175" i="42"/>
  <c r="H175" i="42" s="1"/>
  <c r="L174" i="42"/>
  <c r="J174" i="42"/>
  <c r="H174" i="42"/>
  <c r="N173" i="42"/>
  <c r="L173" i="42"/>
  <c r="J173" i="42"/>
  <c r="H173" i="42"/>
  <c r="E173" i="42"/>
  <c r="L172" i="42"/>
  <c r="J172" i="42"/>
  <c r="H172" i="42"/>
  <c r="L171" i="42"/>
  <c r="J171" i="42"/>
  <c r="H171" i="42" s="1"/>
  <c r="L170" i="42"/>
  <c r="J170" i="42"/>
  <c r="H170" i="42"/>
  <c r="L169" i="42"/>
  <c r="J169" i="42"/>
  <c r="H169" i="42" s="1"/>
  <c r="N168" i="42"/>
  <c r="L168" i="42"/>
  <c r="J168" i="42"/>
  <c r="H168" i="42" s="1"/>
  <c r="E168" i="42"/>
  <c r="L167" i="42"/>
  <c r="J167" i="42"/>
  <c r="H167" i="42" s="1"/>
  <c r="L166" i="42"/>
  <c r="J166" i="42"/>
  <c r="H166" i="42"/>
  <c r="L165" i="42"/>
  <c r="J165" i="42"/>
  <c r="H165" i="42" s="1"/>
  <c r="L164" i="42"/>
  <c r="J164" i="42"/>
  <c r="H164" i="42"/>
  <c r="N163" i="42"/>
  <c r="L163" i="42"/>
  <c r="J163" i="42"/>
  <c r="H163" i="42"/>
  <c r="E163" i="42"/>
  <c r="L162" i="42"/>
  <c r="J162" i="42"/>
  <c r="H162" i="42"/>
  <c r="L161" i="42"/>
  <c r="J161" i="42"/>
  <c r="H161" i="42" s="1"/>
  <c r="L160" i="42"/>
  <c r="J160" i="42"/>
  <c r="H160" i="42"/>
  <c r="L159" i="42"/>
  <c r="J159" i="42"/>
  <c r="H159" i="42" s="1"/>
  <c r="N158" i="42"/>
  <c r="L158" i="42"/>
  <c r="J158" i="42"/>
  <c r="H158" i="42" s="1"/>
  <c r="E158" i="42"/>
  <c r="L157" i="42"/>
  <c r="J157" i="42"/>
  <c r="H157" i="42" s="1"/>
  <c r="L156" i="42"/>
  <c r="J156" i="42"/>
  <c r="H156" i="42"/>
  <c r="L155" i="42"/>
  <c r="J155" i="42"/>
  <c r="H155" i="42" s="1"/>
  <c r="L154" i="42"/>
  <c r="J154" i="42"/>
  <c r="H154" i="42"/>
  <c r="N153" i="42"/>
  <c r="L153" i="42"/>
  <c r="J153" i="42"/>
  <c r="H153" i="42"/>
  <c r="E153" i="42"/>
  <c r="L152" i="42"/>
  <c r="J152" i="42"/>
  <c r="H152" i="42"/>
  <c r="L151" i="42"/>
  <c r="J151" i="42"/>
  <c r="H151" i="42" s="1"/>
  <c r="L150" i="42"/>
  <c r="J150" i="42"/>
  <c r="H150" i="42"/>
  <c r="L149" i="42"/>
  <c r="J149" i="42"/>
  <c r="H149" i="42" s="1"/>
  <c r="N148" i="42"/>
  <c r="L148" i="42"/>
  <c r="J148" i="42"/>
  <c r="H148" i="42" s="1"/>
  <c r="E148" i="42"/>
  <c r="L147" i="42"/>
  <c r="J147" i="42"/>
  <c r="H147" i="42" s="1"/>
  <c r="L146" i="42"/>
  <c r="J146" i="42"/>
  <c r="H146" i="42"/>
  <c r="L145" i="42"/>
  <c r="J145" i="42"/>
  <c r="H145" i="42" s="1"/>
  <c r="L144" i="42"/>
  <c r="J144" i="42"/>
  <c r="H144" i="42"/>
  <c r="N143" i="42"/>
  <c r="L143" i="42"/>
  <c r="J143" i="42"/>
  <c r="H143" i="42"/>
  <c r="E143" i="42"/>
  <c r="L142" i="42"/>
  <c r="J142" i="42"/>
  <c r="H142" i="42"/>
  <c r="L141" i="42"/>
  <c r="J141" i="42"/>
  <c r="H141" i="42" s="1"/>
  <c r="L140" i="42"/>
  <c r="J140" i="42"/>
  <c r="H140" i="42"/>
  <c r="L139" i="42"/>
  <c r="J139" i="42"/>
  <c r="H139" i="42" s="1"/>
  <c r="N138" i="42"/>
  <c r="L138" i="42"/>
  <c r="J138" i="42"/>
  <c r="H138" i="42" s="1"/>
  <c r="E138" i="42"/>
  <c r="L137" i="42"/>
  <c r="J137" i="42"/>
  <c r="H137" i="42" s="1"/>
  <c r="L136" i="42"/>
  <c r="J136" i="42"/>
  <c r="H136" i="42"/>
  <c r="L135" i="42"/>
  <c r="J135" i="42"/>
  <c r="H135" i="42" s="1"/>
  <c r="L134" i="42"/>
  <c r="J134" i="42"/>
  <c r="H134" i="42"/>
  <c r="N133" i="42"/>
  <c r="L133" i="42"/>
  <c r="J133" i="42"/>
  <c r="H133" i="42"/>
  <c r="E133" i="42"/>
  <c r="L132" i="42"/>
  <c r="J132" i="42"/>
  <c r="H132" i="42"/>
  <c r="L131" i="42"/>
  <c r="J131" i="42"/>
  <c r="H131" i="42" s="1"/>
  <c r="L130" i="42"/>
  <c r="J130" i="42"/>
  <c r="H130" i="42"/>
  <c r="L129" i="42"/>
  <c r="J129" i="42"/>
  <c r="H129" i="42" s="1"/>
  <c r="N128" i="42"/>
  <c r="L128" i="42"/>
  <c r="J128" i="42"/>
  <c r="H128" i="42" s="1"/>
  <c r="E128" i="42"/>
  <c r="L127" i="42"/>
  <c r="J127" i="42"/>
  <c r="H127" i="42" s="1"/>
  <c r="L126" i="42"/>
  <c r="J126" i="42"/>
  <c r="H126" i="42"/>
  <c r="L125" i="42"/>
  <c r="J125" i="42"/>
  <c r="H125" i="42" s="1"/>
  <c r="L124" i="42"/>
  <c r="J124" i="42"/>
  <c r="H124" i="42"/>
  <c r="N123" i="42"/>
  <c r="L123" i="42"/>
  <c r="J123" i="42"/>
  <c r="H123" i="42"/>
  <c r="E123" i="42"/>
  <c r="L122" i="42"/>
  <c r="J122" i="42"/>
  <c r="H122" i="42"/>
  <c r="L121" i="42"/>
  <c r="J121" i="42"/>
  <c r="H121" i="42" s="1"/>
  <c r="L120" i="42"/>
  <c r="J120" i="42"/>
  <c r="H120" i="42"/>
  <c r="L119" i="42"/>
  <c r="J119" i="42"/>
  <c r="H119" i="42" s="1"/>
  <c r="N118" i="42"/>
  <c r="L118" i="42"/>
  <c r="J118" i="42"/>
  <c r="H118" i="42" s="1"/>
  <c r="E118" i="42"/>
  <c r="L117" i="42"/>
  <c r="J117" i="42"/>
  <c r="H117" i="42" s="1"/>
  <c r="L116" i="42"/>
  <c r="J116" i="42"/>
  <c r="H116" i="42"/>
  <c r="L115" i="42"/>
  <c r="J115" i="42"/>
  <c r="H115" i="42" s="1"/>
  <c r="L114" i="42"/>
  <c r="J114" i="42"/>
  <c r="H114" i="42"/>
  <c r="N113" i="42"/>
  <c r="L113" i="42"/>
  <c r="J113" i="42"/>
  <c r="H113" i="42"/>
  <c r="E113" i="42"/>
  <c r="L112" i="42"/>
  <c r="J112" i="42"/>
  <c r="H112" i="42"/>
  <c r="L111" i="42"/>
  <c r="J111" i="42"/>
  <c r="H111" i="42" s="1"/>
  <c r="L110" i="42"/>
  <c r="J110" i="42"/>
  <c r="H110" i="42"/>
  <c r="L109" i="42"/>
  <c r="J109" i="42"/>
  <c r="H109" i="42" s="1"/>
  <c r="N108" i="42"/>
  <c r="N208" i="42" s="1"/>
  <c r="L108" i="42"/>
  <c r="J108" i="42"/>
  <c r="H108" i="42" s="1"/>
  <c r="E108" i="42"/>
  <c r="E208" i="42" s="1"/>
  <c r="L106" i="42"/>
  <c r="J106" i="42"/>
  <c r="H106" i="42"/>
  <c r="L105" i="42"/>
  <c r="J105" i="42"/>
  <c r="H105" i="42"/>
  <c r="L104" i="42"/>
  <c r="J104" i="42"/>
  <c r="H104" i="42" s="1"/>
  <c r="L103" i="42"/>
  <c r="J103" i="42"/>
  <c r="H103" i="42"/>
  <c r="L102" i="42"/>
  <c r="J102" i="42"/>
  <c r="H102" i="42" s="1"/>
  <c r="N101" i="42"/>
  <c r="L101" i="42"/>
  <c r="J101" i="42"/>
  <c r="H101" i="42" s="1"/>
  <c r="E101" i="42"/>
  <c r="L100" i="42"/>
  <c r="J100" i="42"/>
  <c r="H100" i="42" s="1"/>
  <c r="L99" i="42"/>
  <c r="J99" i="42"/>
  <c r="H99" i="42"/>
  <c r="L98" i="42"/>
  <c r="J98" i="42"/>
  <c r="H98" i="42" s="1"/>
  <c r="L97" i="42"/>
  <c r="J97" i="42"/>
  <c r="H97" i="42"/>
  <c r="N96" i="42"/>
  <c r="L96" i="42"/>
  <c r="J96" i="42"/>
  <c r="H96" i="42"/>
  <c r="E96" i="42"/>
  <c r="L95" i="42"/>
  <c r="J95" i="42"/>
  <c r="H95" i="42"/>
  <c r="L94" i="42"/>
  <c r="J94" i="42"/>
  <c r="H94" i="42" s="1"/>
  <c r="L93" i="42"/>
  <c r="J93" i="42"/>
  <c r="H93" i="42"/>
  <c r="L92" i="42"/>
  <c r="J92" i="42"/>
  <c r="H92" i="42" s="1"/>
  <c r="N91" i="42"/>
  <c r="L91" i="42"/>
  <c r="J91" i="42"/>
  <c r="H91" i="42" s="1"/>
  <c r="E91" i="42"/>
  <c r="L90" i="42"/>
  <c r="J90" i="42"/>
  <c r="H90" i="42" s="1"/>
  <c r="L89" i="42"/>
  <c r="J89" i="42"/>
  <c r="H89" i="42"/>
  <c r="L88" i="42"/>
  <c r="J88" i="42"/>
  <c r="H88" i="42" s="1"/>
  <c r="L87" i="42"/>
  <c r="J87" i="42"/>
  <c r="H87" i="42"/>
  <c r="N86" i="42"/>
  <c r="L86" i="42"/>
  <c r="J86" i="42"/>
  <c r="H86" i="42"/>
  <c r="E86" i="42"/>
  <c r="L85" i="42"/>
  <c r="J85" i="42"/>
  <c r="H85" i="42"/>
  <c r="L84" i="42"/>
  <c r="J84" i="42"/>
  <c r="H84" i="42" s="1"/>
  <c r="L83" i="42"/>
  <c r="J83" i="42"/>
  <c r="H83" i="42"/>
  <c r="L82" i="42"/>
  <c r="J82" i="42"/>
  <c r="H82" i="42" s="1"/>
  <c r="N81" i="42"/>
  <c r="L81" i="42"/>
  <c r="J81" i="42"/>
  <c r="H81" i="42" s="1"/>
  <c r="E81" i="42"/>
  <c r="L80" i="42"/>
  <c r="J80" i="42"/>
  <c r="H80" i="42" s="1"/>
  <c r="L79" i="42"/>
  <c r="J79" i="42"/>
  <c r="H79" i="42"/>
  <c r="L78" i="42"/>
  <c r="J78" i="42"/>
  <c r="H78" i="42" s="1"/>
  <c r="L77" i="42"/>
  <c r="J77" i="42"/>
  <c r="H77" i="42"/>
  <c r="N76" i="42"/>
  <c r="L76" i="42"/>
  <c r="J76" i="42"/>
  <c r="H76" i="42"/>
  <c r="E76" i="42"/>
  <c r="L75" i="42"/>
  <c r="J75" i="42"/>
  <c r="H75" i="42"/>
  <c r="L74" i="42"/>
  <c r="J74" i="42"/>
  <c r="H74" i="42" s="1"/>
  <c r="L73" i="42"/>
  <c r="J73" i="42"/>
  <c r="H73" i="42"/>
  <c r="L72" i="42"/>
  <c r="J72" i="42"/>
  <c r="H72" i="42" s="1"/>
  <c r="N71" i="42"/>
  <c r="L71" i="42"/>
  <c r="J71" i="42"/>
  <c r="H71" i="42" s="1"/>
  <c r="E71" i="42"/>
  <c r="L70" i="42"/>
  <c r="J70" i="42"/>
  <c r="H70" i="42" s="1"/>
  <c r="L69" i="42"/>
  <c r="J69" i="42"/>
  <c r="H69" i="42"/>
  <c r="L68" i="42"/>
  <c r="J68" i="42"/>
  <c r="H68" i="42" s="1"/>
  <c r="L67" i="42"/>
  <c r="J67" i="42"/>
  <c r="H67" i="42"/>
  <c r="N66" i="42"/>
  <c r="L66" i="42"/>
  <c r="J66" i="42"/>
  <c r="H66" i="42"/>
  <c r="E66" i="42"/>
  <c r="L65" i="42"/>
  <c r="J65" i="42"/>
  <c r="H65" i="42"/>
  <c r="L64" i="42"/>
  <c r="J64" i="42"/>
  <c r="H64" i="42" s="1"/>
  <c r="L63" i="42"/>
  <c r="J63" i="42"/>
  <c r="H63" i="42"/>
  <c r="L62" i="42"/>
  <c r="J62" i="42"/>
  <c r="H62" i="42" s="1"/>
  <c r="N61" i="42"/>
  <c r="L61" i="42"/>
  <c r="J61" i="42"/>
  <c r="H61" i="42" s="1"/>
  <c r="E61" i="42"/>
  <c r="L60" i="42"/>
  <c r="J60" i="42"/>
  <c r="H60" i="42" s="1"/>
  <c r="L59" i="42"/>
  <c r="J59" i="42"/>
  <c r="H59" i="42"/>
  <c r="L58" i="42"/>
  <c r="J58" i="42"/>
  <c r="H58" i="42" s="1"/>
  <c r="L57" i="42"/>
  <c r="J57" i="42"/>
  <c r="H57" i="42"/>
  <c r="N56" i="42"/>
  <c r="L56" i="42"/>
  <c r="J56" i="42"/>
  <c r="H56" i="42"/>
  <c r="E56" i="42"/>
  <c r="L55" i="42"/>
  <c r="J55" i="42"/>
  <c r="H55" i="42"/>
  <c r="L54" i="42"/>
  <c r="J54" i="42"/>
  <c r="H54" i="42" s="1"/>
  <c r="L53" i="42"/>
  <c r="J53" i="42"/>
  <c r="H53" i="42"/>
  <c r="L52" i="42"/>
  <c r="J52" i="42"/>
  <c r="H52" i="42" s="1"/>
  <c r="N51" i="42"/>
  <c r="L51" i="42"/>
  <c r="J51" i="42"/>
  <c r="H51" i="42" s="1"/>
  <c r="E51" i="42"/>
  <c r="L50" i="42"/>
  <c r="J50" i="42"/>
  <c r="H50" i="42" s="1"/>
  <c r="L49" i="42"/>
  <c r="J49" i="42"/>
  <c r="H49" i="42"/>
  <c r="L48" i="42"/>
  <c r="J48" i="42"/>
  <c r="H48" i="42" s="1"/>
  <c r="L47" i="42"/>
  <c r="J47" i="42"/>
  <c r="H47" i="42"/>
  <c r="N46" i="42"/>
  <c r="L46" i="42"/>
  <c r="J46" i="42"/>
  <c r="H46" i="42"/>
  <c r="E46" i="42"/>
  <c r="L45" i="42"/>
  <c r="J45" i="42"/>
  <c r="H45" i="42"/>
  <c r="L44" i="42"/>
  <c r="J44" i="42"/>
  <c r="H44" i="42" s="1"/>
  <c r="L43" i="42"/>
  <c r="J43" i="42"/>
  <c r="H43" i="42"/>
  <c r="L42" i="42"/>
  <c r="J42" i="42"/>
  <c r="H42" i="42" s="1"/>
  <c r="N41" i="42"/>
  <c r="L41" i="42"/>
  <c r="J41" i="42"/>
  <c r="H41" i="42" s="1"/>
  <c r="E41" i="42"/>
  <c r="L40" i="42"/>
  <c r="J40" i="42"/>
  <c r="H40" i="42" s="1"/>
  <c r="L39" i="42"/>
  <c r="J39" i="42"/>
  <c r="H39" i="42"/>
  <c r="L38" i="42"/>
  <c r="J38" i="42"/>
  <c r="H38" i="42" s="1"/>
  <c r="L37" i="42"/>
  <c r="J37" i="42"/>
  <c r="H37" i="42"/>
  <c r="N36" i="42"/>
  <c r="L36" i="42"/>
  <c r="J36" i="42"/>
  <c r="H36" i="42"/>
  <c r="E36" i="42"/>
  <c r="L35" i="42"/>
  <c r="J35" i="42"/>
  <c r="H35" i="42"/>
  <c r="L34" i="42"/>
  <c r="J34" i="42"/>
  <c r="H34" i="42" s="1"/>
  <c r="L33" i="42"/>
  <c r="J33" i="42"/>
  <c r="H33" i="42"/>
  <c r="L32" i="42"/>
  <c r="J32" i="42"/>
  <c r="H32" i="42" s="1"/>
  <c r="N31" i="42"/>
  <c r="L31" i="42"/>
  <c r="J31" i="42"/>
  <c r="H31" i="42" s="1"/>
  <c r="E31" i="42"/>
  <c r="L30" i="42"/>
  <c r="J30" i="42"/>
  <c r="H30" i="42" s="1"/>
  <c r="L29" i="42"/>
  <c r="J29" i="42"/>
  <c r="H29" i="42"/>
  <c r="L28" i="42"/>
  <c r="J28" i="42"/>
  <c r="H28" i="42" s="1"/>
  <c r="L27" i="42"/>
  <c r="J27" i="42"/>
  <c r="H27" i="42"/>
  <c r="N26" i="42"/>
  <c r="L26" i="42"/>
  <c r="J26" i="42"/>
  <c r="H26" i="42"/>
  <c r="E26" i="42"/>
  <c r="L25" i="42"/>
  <c r="J25" i="42"/>
  <c r="H25" i="42"/>
  <c r="L24" i="42"/>
  <c r="J24" i="42"/>
  <c r="H24" i="42" s="1"/>
  <c r="L23" i="42"/>
  <c r="J23" i="42"/>
  <c r="H23" i="42"/>
  <c r="L22" i="42"/>
  <c r="J22" i="42"/>
  <c r="H22" i="42" s="1"/>
  <c r="N21" i="42"/>
  <c r="L21" i="42"/>
  <c r="J21" i="42"/>
  <c r="H21" i="42" s="1"/>
  <c r="E21" i="42"/>
  <c r="L20" i="42"/>
  <c r="J20" i="42"/>
  <c r="H20" i="42" s="1"/>
  <c r="L19" i="42"/>
  <c r="J19" i="42"/>
  <c r="H19" i="42"/>
  <c r="L18" i="42"/>
  <c r="J18" i="42"/>
  <c r="H18" i="42" s="1"/>
  <c r="L17" i="42"/>
  <c r="J17" i="42"/>
  <c r="H17" i="42"/>
  <c r="N16" i="42"/>
  <c r="L16" i="42"/>
  <c r="J16" i="42"/>
  <c r="H16" i="42"/>
  <c r="E16" i="42"/>
  <c r="L15" i="42"/>
  <c r="J15" i="42"/>
  <c r="H15" i="42"/>
  <c r="L14" i="42"/>
  <c r="J14" i="42"/>
  <c r="H14" i="42" s="1"/>
  <c r="L13" i="42"/>
  <c r="J13" i="42"/>
  <c r="H13" i="42"/>
  <c r="L12" i="42"/>
  <c r="J12" i="42"/>
  <c r="H12" i="42" s="1"/>
  <c r="N11" i="42"/>
  <c r="L11" i="42"/>
  <c r="J11" i="42"/>
  <c r="H11" i="42" s="1"/>
  <c r="E11" i="42"/>
  <c r="L10" i="42"/>
  <c r="J10" i="42"/>
  <c r="H10" i="42" s="1"/>
  <c r="L9" i="42"/>
  <c r="J9" i="42"/>
  <c r="H9" i="42"/>
  <c r="L8" i="42"/>
  <c r="J8" i="42"/>
  <c r="H8" i="42" s="1"/>
  <c r="L7" i="42"/>
  <c r="J7" i="42"/>
  <c r="H7" i="42"/>
  <c r="N6" i="42"/>
  <c r="N106" i="42" s="1"/>
  <c r="L6" i="42"/>
  <c r="J6" i="42"/>
  <c r="H6" i="42"/>
  <c r="E6" i="42"/>
  <c r="E106" i="42" s="1"/>
  <c r="L412" i="41"/>
  <c r="J412" i="41"/>
  <c r="H412" i="41"/>
  <c r="L411" i="41"/>
  <c r="J411" i="41"/>
  <c r="H411" i="41" s="1"/>
  <c r="L410" i="41"/>
  <c r="J410" i="41"/>
  <c r="H410" i="41"/>
  <c r="L409" i="41"/>
  <c r="J409" i="41"/>
  <c r="H409" i="41" s="1"/>
  <c r="L408" i="41"/>
  <c r="J408" i="41"/>
  <c r="H408" i="41"/>
  <c r="N407" i="41"/>
  <c r="L407" i="41"/>
  <c r="J407" i="41"/>
  <c r="H407" i="41"/>
  <c r="E407" i="41"/>
  <c r="L406" i="41"/>
  <c r="J406" i="41"/>
  <c r="H406" i="41"/>
  <c r="L405" i="41"/>
  <c r="J405" i="41"/>
  <c r="H405" i="41" s="1"/>
  <c r="L404" i="41"/>
  <c r="J404" i="41"/>
  <c r="H404" i="41"/>
  <c r="L403" i="41"/>
  <c r="J403" i="41"/>
  <c r="H403" i="41" s="1"/>
  <c r="N402" i="41"/>
  <c r="L402" i="41"/>
  <c r="J402" i="41"/>
  <c r="H402" i="41" s="1"/>
  <c r="E402" i="41"/>
  <c r="L401" i="41"/>
  <c r="J401" i="41"/>
  <c r="H401" i="41" s="1"/>
  <c r="L400" i="41"/>
  <c r="J400" i="41"/>
  <c r="H400" i="41"/>
  <c r="L399" i="41"/>
  <c r="J399" i="41"/>
  <c r="H399" i="41" s="1"/>
  <c r="L398" i="41"/>
  <c r="J398" i="41"/>
  <c r="H398" i="41"/>
  <c r="N397" i="41"/>
  <c r="L397" i="41"/>
  <c r="J397" i="41"/>
  <c r="H397" i="41"/>
  <c r="E397" i="41"/>
  <c r="L396" i="41"/>
  <c r="J396" i="41"/>
  <c r="H396" i="41"/>
  <c r="L395" i="41"/>
  <c r="J395" i="41"/>
  <c r="H395" i="41" s="1"/>
  <c r="L394" i="41"/>
  <c r="J394" i="41"/>
  <c r="H394" i="41"/>
  <c r="L393" i="41"/>
  <c r="J393" i="41"/>
  <c r="H393" i="41" s="1"/>
  <c r="N392" i="41"/>
  <c r="L392" i="41"/>
  <c r="J392" i="41"/>
  <c r="H392" i="41" s="1"/>
  <c r="E392" i="41"/>
  <c r="L391" i="41"/>
  <c r="J391" i="41"/>
  <c r="H391" i="41" s="1"/>
  <c r="L390" i="41"/>
  <c r="J390" i="41"/>
  <c r="H390" i="41"/>
  <c r="L389" i="41"/>
  <c r="J389" i="41"/>
  <c r="H389" i="41" s="1"/>
  <c r="L388" i="41"/>
  <c r="J388" i="41"/>
  <c r="H388" i="41"/>
  <c r="N387" i="41"/>
  <c r="L387" i="41"/>
  <c r="J387" i="41"/>
  <c r="H387" i="41"/>
  <c r="E387" i="41"/>
  <c r="L386" i="41"/>
  <c r="J386" i="41"/>
  <c r="H386" i="41"/>
  <c r="L385" i="41"/>
  <c r="J385" i="41"/>
  <c r="H385" i="41" s="1"/>
  <c r="L384" i="41"/>
  <c r="J384" i="41"/>
  <c r="H384" i="41"/>
  <c r="L383" i="41"/>
  <c r="J383" i="41"/>
  <c r="H383" i="41" s="1"/>
  <c r="N382" i="41"/>
  <c r="L382" i="41"/>
  <c r="J382" i="41"/>
  <c r="H382" i="41" s="1"/>
  <c r="E382" i="41"/>
  <c r="L381" i="41"/>
  <c r="J381" i="41"/>
  <c r="H381" i="41" s="1"/>
  <c r="L380" i="41"/>
  <c r="J380" i="41"/>
  <c r="H380" i="41"/>
  <c r="L379" i="41"/>
  <c r="J379" i="41"/>
  <c r="H379" i="41" s="1"/>
  <c r="L378" i="41"/>
  <c r="J378" i="41"/>
  <c r="H378" i="41"/>
  <c r="N377" i="41"/>
  <c r="L377" i="41"/>
  <c r="J377" i="41"/>
  <c r="H377" i="41"/>
  <c r="E377" i="41"/>
  <c r="L376" i="41"/>
  <c r="J376" i="41"/>
  <c r="H376" i="41"/>
  <c r="L375" i="41"/>
  <c r="J375" i="41"/>
  <c r="H375" i="41" s="1"/>
  <c r="L374" i="41"/>
  <c r="J374" i="41"/>
  <c r="H374" i="41"/>
  <c r="L373" i="41"/>
  <c r="J373" i="41"/>
  <c r="H373" i="41" s="1"/>
  <c r="N372" i="41"/>
  <c r="L372" i="41"/>
  <c r="J372" i="41"/>
  <c r="H372" i="41" s="1"/>
  <c r="E372" i="41"/>
  <c r="L371" i="41"/>
  <c r="J371" i="41"/>
  <c r="H371" i="41" s="1"/>
  <c r="L370" i="41"/>
  <c r="J370" i="41"/>
  <c r="H370" i="41"/>
  <c r="L369" i="41"/>
  <c r="J369" i="41"/>
  <c r="H369" i="41" s="1"/>
  <c r="L368" i="41"/>
  <c r="J368" i="41"/>
  <c r="H368" i="41"/>
  <c r="N367" i="41"/>
  <c r="L367" i="41"/>
  <c r="J367" i="41"/>
  <c r="H367" i="41"/>
  <c r="E367" i="41"/>
  <c r="L366" i="41"/>
  <c r="J366" i="41"/>
  <c r="H366" i="41"/>
  <c r="L365" i="41"/>
  <c r="J365" i="41"/>
  <c r="H365" i="41" s="1"/>
  <c r="L364" i="41"/>
  <c r="J364" i="41"/>
  <c r="H364" i="41"/>
  <c r="L363" i="41"/>
  <c r="J363" i="41"/>
  <c r="H363" i="41" s="1"/>
  <c r="N362" i="41"/>
  <c r="L362" i="41"/>
  <c r="J362" i="41"/>
  <c r="H362" i="41" s="1"/>
  <c r="E362" i="41"/>
  <c r="L361" i="41"/>
  <c r="J361" i="41"/>
  <c r="H361" i="41" s="1"/>
  <c r="L360" i="41"/>
  <c r="J360" i="41"/>
  <c r="H360" i="41"/>
  <c r="L359" i="41"/>
  <c r="J359" i="41"/>
  <c r="H359" i="41" s="1"/>
  <c r="L358" i="41"/>
  <c r="J358" i="41"/>
  <c r="H358" i="41"/>
  <c r="N357" i="41"/>
  <c r="L357" i="41"/>
  <c r="J357" i="41"/>
  <c r="H357" i="41"/>
  <c r="E357" i="41"/>
  <c r="L356" i="41"/>
  <c r="J356" i="41"/>
  <c r="H356" i="41"/>
  <c r="L355" i="41"/>
  <c r="J355" i="41"/>
  <c r="H355" i="41" s="1"/>
  <c r="L354" i="41"/>
  <c r="J354" i="41"/>
  <c r="H354" i="41"/>
  <c r="L353" i="41"/>
  <c r="J353" i="41"/>
  <c r="H353" i="41" s="1"/>
  <c r="N352" i="41"/>
  <c r="L352" i="41"/>
  <c r="J352" i="41"/>
  <c r="H352" i="41" s="1"/>
  <c r="E352" i="41"/>
  <c r="L351" i="41"/>
  <c r="J351" i="41"/>
  <c r="H351" i="41" s="1"/>
  <c r="L350" i="41"/>
  <c r="J350" i="41"/>
  <c r="H350" i="41"/>
  <c r="L349" i="41"/>
  <c r="J349" i="41"/>
  <c r="H349" i="41" s="1"/>
  <c r="L348" i="41"/>
  <c r="J348" i="41"/>
  <c r="H348" i="41"/>
  <c r="N347" i="41"/>
  <c r="L347" i="41"/>
  <c r="J347" i="41"/>
  <c r="H347" i="41"/>
  <c r="E347" i="41"/>
  <c r="L346" i="41"/>
  <c r="J346" i="41"/>
  <c r="H346" i="41"/>
  <c r="L345" i="41"/>
  <c r="J345" i="41"/>
  <c r="H345" i="41" s="1"/>
  <c r="L344" i="41"/>
  <c r="J344" i="41"/>
  <c r="H344" i="41"/>
  <c r="L343" i="41"/>
  <c r="J343" i="41"/>
  <c r="H343" i="41" s="1"/>
  <c r="N342" i="41"/>
  <c r="L342" i="41"/>
  <c r="J342" i="41"/>
  <c r="H342" i="41" s="1"/>
  <c r="E342" i="41"/>
  <c r="L341" i="41"/>
  <c r="J341" i="41"/>
  <c r="H341" i="41" s="1"/>
  <c r="L340" i="41"/>
  <c r="J340" i="41"/>
  <c r="H340" i="41"/>
  <c r="L339" i="41"/>
  <c r="J339" i="41"/>
  <c r="H339" i="41" s="1"/>
  <c r="L338" i="41"/>
  <c r="J338" i="41"/>
  <c r="H338" i="41"/>
  <c r="N337" i="41"/>
  <c r="L337" i="41"/>
  <c r="J337" i="41"/>
  <c r="H337" i="41"/>
  <c r="E337" i="41"/>
  <c r="L336" i="41"/>
  <c r="J336" i="41"/>
  <c r="H336" i="41"/>
  <c r="L335" i="41"/>
  <c r="J335" i="41"/>
  <c r="H335" i="41" s="1"/>
  <c r="L334" i="41"/>
  <c r="J334" i="41"/>
  <c r="H334" i="41"/>
  <c r="L333" i="41"/>
  <c r="J333" i="41"/>
  <c r="H333" i="41" s="1"/>
  <c r="N332" i="41"/>
  <c r="L332" i="41"/>
  <c r="J332" i="41"/>
  <c r="H332" i="41" s="1"/>
  <c r="E332" i="41"/>
  <c r="L331" i="41"/>
  <c r="J331" i="41"/>
  <c r="H331" i="41" s="1"/>
  <c r="L330" i="41"/>
  <c r="J330" i="41"/>
  <c r="H330" i="41"/>
  <c r="L329" i="41"/>
  <c r="J329" i="41"/>
  <c r="H329" i="41" s="1"/>
  <c r="L328" i="41"/>
  <c r="J328" i="41"/>
  <c r="H328" i="41" s="1"/>
  <c r="N327" i="41"/>
  <c r="L327" i="41"/>
  <c r="J327" i="41"/>
  <c r="H327" i="41" s="1"/>
  <c r="E327" i="41"/>
  <c r="L326" i="41"/>
  <c r="J326" i="41"/>
  <c r="H326" i="41" s="1"/>
  <c r="L325" i="41"/>
  <c r="J325" i="41"/>
  <c r="H325" i="41"/>
  <c r="L324" i="41"/>
  <c r="J324" i="41"/>
  <c r="H324" i="41" s="1"/>
  <c r="L323" i="41"/>
  <c r="J323" i="41"/>
  <c r="H323" i="41"/>
  <c r="N322" i="41"/>
  <c r="L322" i="41"/>
  <c r="J322" i="41"/>
  <c r="H322" i="41"/>
  <c r="E322" i="41"/>
  <c r="L321" i="41"/>
  <c r="J321" i="41"/>
  <c r="H321" i="41"/>
  <c r="L320" i="41"/>
  <c r="J320" i="41"/>
  <c r="H320" i="41" s="1"/>
  <c r="L319" i="41"/>
  <c r="J319" i="41"/>
  <c r="H319" i="41"/>
  <c r="L318" i="41"/>
  <c r="J318" i="41"/>
  <c r="H318" i="41" s="1"/>
  <c r="N317" i="41"/>
  <c r="L317" i="41"/>
  <c r="J317" i="41"/>
  <c r="H317" i="41" s="1"/>
  <c r="E317" i="41"/>
  <c r="L316" i="41"/>
  <c r="J316" i="41"/>
  <c r="H316" i="41" s="1"/>
  <c r="L315" i="41"/>
  <c r="J315" i="41"/>
  <c r="H315" i="41"/>
  <c r="L314" i="41"/>
  <c r="J314" i="41"/>
  <c r="H314" i="41" s="1"/>
  <c r="L313" i="41"/>
  <c r="J313" i="41"/>
  <c r="H313" i="41"/>
  <c r="N312" i="41"/>
  <c r="N412" i="41" s="1"/>
  <c r="L312" i="41"/>
  <c r="J312" i="41"/>
  <c r="H312" i="41"/>
  <c r="E312" i="41"/>
  <c r="E412" i="41" s="1"/>
  <c r="L310" i="41"/>
  <c r="J310" i="41"/>
  <c r="H310" i="41"/>
  <c r="L309" i="41"/>
  <c r="J309" i="41"/>
  <c r="H309" i="41" s="1"/>
  <c r="L308" i="41"/>
  <c r="J308" i="41"/>
  <c r="H308" i="41"/>
  <c r="L307" i="41"/>
  <c r="J307" i="41"/>
  <c r="H307" i="41" s="1"/>
  <c r="L306" i="41"/>
  <c r="J306" i="41"/>
  <c r="H306" i="41"/>
  <c r="N305" i="41"/>
  <c r="L305" i="41"/>
  <c r="J305" i="41"/>
  <c r="H305" i="41"/>
  <c r="E305" i="41"/>
  <c r="L304" i="41"/>
  <c r="J304" i="41"/>
  <c r="H304" i="41"/>
  <c r="L303" i="41"/>
  <c r="J303" i="41"/>
  <c r="H303" i="41" s="1"/>
  <c r="L302" i="41"/>
  <c r="J302" i="41"/>
  <c r="H302" i="41"/>
  <c r="L301" i="41"/>
  <c r="J301" i="41"/>
  <c r="H301" i="41" s="1"/>
  <c r="N300" i="41"/>
  <c r="L300" i="41"/>
  <c r="J300" i="41"/>
  <c r="H300" i="41" s="1"/>
  <c r="E300" i="41"/>
  <c r="L299" i="41"/>
  <c r="J299" i="41"/>
  <c r="H299" i="41" s="1"/>
  <c r="L298" i="41"/>
  <c r="J298" i="41"/>
  <c r="H298" i="41"/>
  <c r="L297" i="41"/>
  <c r="J297" i="41"/>
  <c r="H297" i="41" s="1"/>
  <c r="L296" i="41"/>
  <c r="J296" i="41"/>
  <c r="H296" i="41"/>
  <c r="N295" i="41"/>
  <c r="L295" i="41"/>
  <c r="J295" i="41"/>
  <c r="H295" i="41"/>
  <c r="E295" i="41"/>
  <c r="L294" i="41"/>
  <c r="J294" i="41"/>
  <c r="H294" i="41"/>
  <c r="L293" i="41"/>
  <c r="J293" i="41"/>
  <c r="H293" i="41" s="1"/>
  <c r="L292" i="41"/>
  <c r="J292" i="41"/>
  <c r="H292" i="41"/>
  <c r="L291" i="41"/>
  <c r="J291" i="41"/>
  <c r="H291" i="41" s="1"/>
  <c r="N290" i="41"/>
  <c r="L290" i="41"/>
  <c r="J290" i="41"/>
  <c r="H290" i="41" s="1"/>
  <c r="E290" i="41"/>
  <c r="L289" i="41"/>
  <c r="J289" i="41"/>
  <c r="H289" i="41" s="1"/>
  <c r="L288" i="41"/>
  <c r="J288" i="41"/>
  <c r="H288" i="41"/>
  <c r="L287" i="41"/>
  <c r="J287" i="41"/>
  <c r="H287" i="41" s="1"/>
  <c r="L286" i="41"/>
  <c r="J286" i="41"/>
  <c r="H286" i="41"/>
  <c r="N285" i="41"/>
  <c r="L285" i="41"/>
  <c r="J285" i="41"/>
  <c r="H285" i="41"/>
  <c r="E285" i="41"/>
  <c r="L284" i="41"/>
  <c r="J284" i="41"/>
  <c r="H284" i="41"/>
  <c r="L283" i="41"/>
  <c r="J283" i="41"/>
  <c r="H283" i="41" s="1"/>
  <c r="L282" i="41"/>
  <c r="J282" i="41"/>
  <c r="H282" i="41"/>
  <c r="L281" i="41"/>
  <c r="J281" i="41"/>
  <c r="H281" i="41" s="1"/>
  <c r="N280" i="41"/>
  <c r="L280" i="41"/>
  <c r="J280" i="41"/>
  <c r="H280" i="41" s="1"/>
  <c r="E280" i="41"/>
  <c r="L279" i="41"/>
  <c r="J279" i="41"/>
  <c r="H279" i="41" s="1"/>
  <c r="L278" i="41"/>
  <c r="J278" i="41"/>
  <c r="H278" i="41"/>
  <c r="L277" i="41"/>
  <c r="J277" i="41"/>
  <c r="H277" i="41" s="1"/>
  <c r="L276" i="41"/>
  <c r="J276" i="41"/>
  <c r="H276" i="41"/>
  <c r="N275" i="41"/>
  <c r="L275" i="41"/>
  <c r="J275" i="41"/>
  <c r="H275" i="41"/>
  <c r="E275" i="41"/>
  <c r="L274" i="41"/>
  <c r="J274" i="41"/>
  <c r="H274" i="41"/>
  <c r="L273" i="41"/>
  <c r="J273" i="41"/>
  <c r="H273" i="41" s="1"/>
  <c r="L272" i="41"/>
  <c r="J272" i="41"/>
  <c r="H272" i="41"/>
  <c r="L271" i="41"/>
  <c r="J271" i="41"/>
  <c r="H271" i="41" s="1"/>
  <c r="N270" i="41"/>
  <c r="L270" i="41"/>
  <c r="J270" i="41"/>
  <c r="H270" i="41" s="1"/>
  <c r="E270" i="41"/>
  <c r="L269" i="41"/>
  <c r="J269" i="41"/>
  <c r="H269" i="41" s="1"/>
  <c r="L268" i="41"/>
  <c r="J268" i="41"/>
  <c r="H268" i="41"/>
  <c r="L267" i="41"/>
  <c r="J267" i="41"/>
  <c r="H267" i="41" s="1"/>
  <c r="L266" i="41"/>
  <c r="J266" i="41"/>
  <c r="H266" i="41"/>
  <c r="N265" i="41"/>
  <c r="L265" i="41"/>
  <c r="J265" i="41"/>
  <c r="H265" i="41"/>
  <c r="E265" i="41"/>
  <c r="L264" i="41"/>
  <c r="J264" i="41"/>
  <c r="H264" i="41"/>
  <c r="L263" i="41"/>
  <c r="J263" i="41"/>
  <c r="H263" i="41" s="1"/>
  <c r="L262" i="41"/>
  <c r="J262" i="41"/>
  <c r="H262" i="41"/>
  <c r="L261" i="41"/>
  <c r="J261" i="41"/>
  <c r="H261" i="41" s="1"/>
  <c r="N260" i="41"/>
  <c r="L260" i="41"/>
  <c r="J260" i="41"/>
  <c r="H260" i="41" s="1"/>
  <c r="E260" i="41"/>
  <c r="L259" i="41"/>
  <c r="J259" i="41"/>
  <c r="H259" i="41" s="1"/>
  <c r="L258" i="41"/>
  <c r="J258" i="41"/>
  <c r="H258" i="41"/>
  <c r="L257" i="41"/>
  <c r="J257" i="41"/>
  <c r="H257" i="41" s="1"/>
  <c r="L256" i="41"/>
  <c r="J256" i="41"/>
  <c r="H256" i="41"/>
  <c r="N255" i="41"/>
  <c r="L255" i="41"/>
  <c r="J255" i="41"/>
  <c r="H255" i="41"/>
  <c r="E255" i="41"/>
  <c r="L254" i="41"/>
  <c r="J254" i="41"/>
  <c r="H254" i="41"/>
  <c r="L253" i="41"/>
  <c r="J253" i="41"/>
  <c r="H253" i="41" s="1"/>
  <c r="L252" i="41"/>
  <c r="J252" i="41"/>
  <c r="H252" i="41"/>
  <c r="L251" i="41"/>
  <c r="J251" i="41"/>
  <c r="H251" i="41" s="1"/>
  <c r="N250" i="41"/>
  <c r="L250" i="41"/>
  <c r="J250" i="41"/>
  <c r="H250" i="41" s="1"/>
  <c r="E250" i="41"/>
  <c r="L249" i="41"/>
  <c r="J249" i="41"/>
  <c r="H249" i="41" s="1"/>
  <c r="L248" i="41"/>
  <c r="J248" i="41"/>
  <c r="H248" i="41"/>
  <c r="L247" i="41"/>
  <c r="J247" i="41"/>
  <c r="H247" i="41" s="1"/>
  <c r="L246" i="41"/>
  <c r="J246" i="41"/>
  <c r="H246" i="41"/>
  <c r="N245" i="41"/>
  <c r="L245" i="41"/>
  <c r="J245" i="41"/>
  <c r="H245" i="41"/>
  <c r="E245" i="41"/>
  <c r="L244" i="41"/>
  <c r="J244" i="41"/>
  <c r="H244" i="41"/>
  <c r="L243" i="41"/>
  <c r="J243" i="41"/>
  <c r="H243" i="41" s="1"/>
  <c r="L242" i="41"/>
  <c r="J242" i="41"/>
  <c r="H242" i="41"/>
  <c r="L241" i="41"/>
  <c r="J241" i="41"/>
  <c r="H241" i="41" s="1"/>
  <c r="N240" i="41"/>
  <c r="L240" i="41"/>
  <c r="J240" i="41"/>
  <c r="H240" i="41" s="1"/>
  <c r="E240" i="41"/>
  <c r="L239" i="41"/>
  <c r="J239" i="41"/>
  <c r="H239" i="41" s="1"/>
  <c r="L238" i="41"/>
  <c r="J238" i="41"/>
  <c r="H238" i="41"/>
  <c r="L237" i="41"/>
  <c r="J237" i="41"/>
  <c r="H237" i="41" s="1"/>
  <c r="L236" i="41"/>
  <c r="J236" i="41"/>
  <c r="H236" i="41"/>
  <c r="N235" i="41"/>
  <c r="L235" i="41"/>
  <c r="J235" i="41"/>
  <c r="H235" i="41"/>
  <c r="E235" i="41"/>
  <c r="L234" i="41"/>
  <c r="J234" i="41"/>
  <c r="H234" i="41"/>
  <c r="L233" i="41"/>
  <c r="J233" i="41"/>
  <c r="H233" i="41" s="1"/>
  <c r="L232" i="41"/>
  <c r="J232" i="41"/>
  <c r="H232" i="41"/>
  <c r="L231" i="41"/>
  <c r="J231" i="41"/>
  <c r="H231" i="41" s="1"/>
  <c r="N230" i="41"/>
  <c r="L230" i="41"/>
  <c r="J230" i="41"/>
  <c r="H230" i="41" s="1"/>
  <c r="E230" i="41"/>
  <c r="L229" i="41"/>
  <c r="J229" i="41"/>
  <c r="H229" i="41" s="1"/>
  <c r="L228" i="41"/>
  <c r="J228" i="41"/>
  <c r="H228" i="41"/>
  <c r="L227" i="41"/>
  <c r="J227" i="41"/>
  <c r="H227" i="41" s="1"/>
  <c r="L226" i="41"/>
  <c r="J226" i="41"/>
  <c r="H226" i="41"/>
  <c r="N225" i="41"/>
  <c r="L225" i="41"/>
  <c r="J225" i="41"/>
  <c r="H225" i="41"/>
  <c r="E225" i="41"/>
  <c r="L224" i="41"/>
  <c r="J224" i="41"/>
  <c r="H224" i="41"/>
  <c r="L223" i="41"/>
  <c r="J223" i="41"/>
  <c r="H223" i="41" s="1"/>
  <c r="L222" i="41"/>
  <c r="J222" i="41"/>
  <c r="H222" i="41"/>
  <c r="L221" i="41"/>
  <c r="J221" i="41"/>
  <c r="H221" i="41" s="1"/>
  <c r="N220" i="41"/>
  <c r="L220" i="41"/>
  <c r="J220" i="41"/>
  <c r="H220" i="41" s="1"/>
  <c r="E220" i="41"/>
  <c r="L219" i="41"/>
  <c r="J219" i="41"/>
  <c r="H219" i="41" s="1"/>
  <c r="L218" i="41"/>
  <c r="J218" i="41"/>
  <c r="H218" i="41"/>
  <c r="L217" i="41"/>
  <c r="J217" i="41"/>
  <c r="H217" i="41" s="1"/>
  <c r="L216" i="41"/>
  <c r="J216" i="41"/>
  <c r="H216" i="41"/>
  <c r="N215" i="41"/>
  <c r="L215" i="41"/>
  <c r="J215" i="41"/>
  <c r="H215" i="41"/>
  <c r="E215" i="41"/>
  <c r="L214" i="41"/>
  <c r="J214" i="41"/>
  <c r="H214" i="41"/>
  <c r="L213" i="41"/>
  <c r="J213" i="41"/>
  <c r="H213" i="41" s="1"/>
  <c r="L212" i="41"/>
  <c r="J212" i="41"/>
  <c r="H212" i="41"/>
  <c r="L211" i="41"/>
  <c r="J211" i="41"/>
  <c r="H211" i="41" s="1"/>
  <c r="N210" i="41"/>
  <c r="N310" i="41" s="1"/>
  <c r="L210" i="41"/>
  <c r="J210" i="41"/>
  <c r="H210" i="41" s="1"/>
  <c r="E210" i="41"/>
  <c r="E310" i="41" s="1"/>
  <c r="L208" i="41"/>
  <c r="J208" i="41"/>
  <c r="H208" i="41"/>
  <c r="L207" i="41"/>
  <c r="J207" i="41"/>
  <c r="H207" i="41"/>
  <c r="L206" i="41"/>
  <c r="J206" i="41"/>
  <c r="H206" i="41" s="1"/>
  <c r="L205" i="41"/>
  <c r="J205" i="41"/>
  <c r="H205" i="41"/>
  <c r="L204" i="41"/>
  <c r="J204" i="41"/>
  <c r="H204" i="41" s="1"/>
  <c r="N203" i="41"/>
  <c r="L203" i="41"/>
  <c r="J203" i="41"/>
  <c r="H203" i="41" s="1"/>
  <c r="E203" i="41"/>
  <c r="L202" i="41"/>
  <c r="J202" i="41"/>
  <c r="H202" i="41" s="1"/>
  <c r="L201" i="41"/>
  <c r="J201" i="41"/>
  <c r="H201" i="41"/>
  <c r="L200" i="41"/>
  <c r="J200" i="41"/>
  <c r="H200" i="41" s="1"/>
  <c r="L199" i="41"/>
  <c r="J199" i="41"/>
  <c r="H199" i="41"/>
  <c r="N198" i="41"/>
  <c r="L198" i="41"/>
  <c r="J198" i="41"/>
  <c r="H198" i="41"/>
  <c r="E198" i="41"/>
  <c r="L197" i="41"/>
  <c r="J197" i="41"/>
  <c r="H197" i="41"/>
  <c r="L196" i="41"/>
  <c r="J196" i="41"/>
  <c r="H196" i="41" s="1"/>
  <c r="L195" i="41"/>
  <c r="J195" i="41"/>
  <c r="H195" i="41"/>
  <c r="L194" i="41"/>
  <c r="J194" i="41"/>
  <c r="H194" i="41" s="1"/>
  <c r="N193" i="41"/>
  <c r="L193" i="41"/>
  <c r="J193" i="41"/>
  <c r="H193" i="41" s="1"/>
  <c r="E193" i="41"/>
  <c r="L192" i="41"/>
  <c r="J192" i="41"/>
  <c r="H192" i="41" s="1"/>
  <c r="L191" i="41"/>
  <c r="J191" i="41"/>
  <c r="H191" i="41"/>
  <c r="L190" i="41"/>
  <c r="J190" i="41"/>
  <c r="H190" i="41" s="1"/>
  <c r="L189" i="41"/>
  <c r="J189" i="41"/>
  <c r="H189" i="41"/>
  <c r="N188" i="41"/>
  <c r="L188" i="41"/>
  <c r="J188" i="41"/>
  <c r="H188" i="41"/>
  <c r="E188" i="41"/>
  <c r="L187" i="41"/>
  <c r="J187" i="41"/>
  <c r="H187" i="41"/>
  <c r="L186" i="41"/>
  <c r="J186" i="41"/>
  <c r="H186" i="41" s="1"/>
  <c r="L185" i="41"/>
  <c r="J185" i="41"/>
  <c r="H185" i="41"/>
  <c r="L184" i="41"/>
  <c r="J184" i="41"/>
  <c r="H184" i="41" s="1"/>
  <c r="N183" i="41"/>
  <c r="L183" i="41"/>
  <c r="J183" i="41"/>
  <c r="H183" i="41" s="1"/>
  <c r="E183" i="41"/>
  <c r="L182" i="41"/>
  <c r="J182" i="41"/>
  <c r="H182" i="41" s="1"/>
  <c r="L181" i="41"/>
  <c r="J181" i="41"/>
  <c r="H181" i="41"/>
  <c r="L180" i="41"/>
  <c r="J180" i="41"/>
  <c r="H180" i="41" s="1"/>
  <c r="L179" i="41"/>
  <c r="J179" i="41"/>
  <c r="H179" i="41"/>
  <c r="N178" i="41"/>
  <c r="L178" i="41"/>
  <c r="J178" i="41"/>
  <c r="H178" i="41"/>
  <c r="E178" i="41"/>
  <c r="L177" i="41"/>
  <c r="J177" i="41"/>
  <c r="H177" i="41"/>
  <c r="L176" i="41"/>
  <c r="J176" i="41"/>
  <c r="H176" i="41" s="1"/>
  <c r="L175" i="41"/>
  <c r="J175" i="41"/>
  <c r="H175" i="41"/>
  <c r="L174" i="41"/>
  <c r="J174" i="41"/>
  <c r="H174" i="41" s="1"/>
  <c r="N173" i="41"/>
  <c r="L173" i="41"/>
  <c r="J173" i="41"/>
  <c r="H173" i="41" s="1"/>
  <c r="E173" i="41"/>
  <c r="L172" i="41"/>
  <c r="J172" i="41"/>
  <c r="H172" i="41" s="1"/>
  <c r="L171" i="41"/>
  <c r="J171" i="41"/>
  <c r="H171" i="41"/>
  <c r="L170" i="41"/>
  <c r="J170" i="41"/>
  <c r="H170" i="41" s="1"/>
  <c r="L169" i="41"/>
  <c r="J169" i="41"/>
  <c r="H169" i="41"/>
  <c r="N168" i="41"/>
  <c r="L168" i="41"/>
  <c r="J168" i="41"/>
  <c r="H168" i="41"/>
  <c r="E168" i="41"/>
  <c r="L167" i="41"/>
  <c r="J167" i="41"/>
  <c r="H167" i="41"/>
  <c r="L166" i="41"/>
  <c r="J166" i="41"/>
  <c r="H166" i="41" s="1"/>
  <c r="L165" i="41"/>
  <c r="J165" i="41"/>
  <c r="H165" i="41"/>
  <c r="L164" i="41"/>
  <c r="J164" i="41"/>
  <c r="H164" i="41" s="1"/>
  <c r="N163" i="41"/>
  <c r="L163" i="41"/>
  <c r="J163" i="41"/>
  <c r="H163" i="41" s="1"/>
  <c r="E163" i="41"/>
  <c r="L162" i="41"/>
  <c r="J162" i="41"/>
  <c r="H162" i="41" s="1"/>
  <c r="L161" i="41"/>
  <c r="J161" i="41"/>
  <c r="H161" i="41"/>
  <c r="L160" i="41"/>
  <c r="J160" i="41"/>
  <c r="H160" i="41" s="1"/>
  <c r="L159" i="41"/>
  <c r="J159" i="41"/>
  <c r="H159" i="41"/>
  <c r="N158" i="41"/>
  <c r="L158" i="41"/>
  <c r="J158" i="41"/>
  <c r="H158" i="41"/>
  <c r="E158" i="41"/>
  <c r="L157" i="41"/>
  <c r="J157" i="41"/>
  <c r="H157" i="41"/>
  <c r="L156" i="41"/>
  <c r="J156" i="41"/>
  <c r="H156" i="41" s="1"/>
  <c r="L155" i="41"/>
  <c r="J155" i="41"/>
  <c r="H155" i="41"/>
  <c r="L154" i="41"/>
  <c r="J154" i="41"/>
  <c r="H154" i="41" s="1"/>
  <c r="N153" i="41"/>
  <c r="L153" i="41"/>
  <c r="J153" i="41"/>
  <c r="H153" i="41" s="1"/>
  <c r="E153" i="41"/>
  <c r="L152" i="41"/>
  <c r="J152" i="41"/>
  <c r="H152" i="41" s="1"/>
  <c r="L151" i="41"/>
  <c r="J151" i="41"/>
  <c r="H151" i="41"/>
  <c r="L150" i="41"/>
  <c r="J150" i="41"/>
  <c r="H150" i="41" s="1"/>
  <c r="L149" i="41"/>
  <c r="J149" i="41"/>
  <c r="H149" i="41"/>
  <c r="N148" i="41"/>
  <c r="L148" i="41"/>
  <c r="J148" i="41"/>
  <c r="H148" i="41"/>
  <c r="E148" i="41"/>
  <c r="L147" i="41"/>
  <c r="J147" i="41"/>
  <c r="H147" i="41"/>
  <c r="L146" i="41"/>
  <c r="J146" i="41"/>
  <c r="H146" i="41" s="1"/>
  <c r="L145" i="41"/>
  <c r="J145" i="41"/>
  <c r="H145" i="41"/>
  <c r="L144" i="41"/>
  <c r="J144" i="41"/>
  <c r="H144" i="41" s="1"/>
  <c r="N143" i="41"/>
  <c r="L143" i="41"/>
  <c r="J143" i="41"/>
  <c r="H143" i="41" s="1"/>
  <c r="E143" i="41"/>
  <c r="L142" i="41"/>
  <c r="J142" i="41"/>
  <c r="H142" i="41" s="1"/>
  <c r="L141" i="41"/>
  <c r="J141" i="41"/>
  <c r="H141" i="41"/>
  <c r="L140" i="41"/>
  <c r="J140" i="41"/>
  <c r="H140" i="41" s="1"/>
  <c r="L139" i="41"/>
  <c r="J139" i="41"/>
  <c r="H139" i="41"/>
  <c r="N138" i="41"/>
  <c r="L138" i="41"/>
  <c r="J138" i="41"/>
  <c r="H138" i="41"/>
  <c r="E138" i="41"/>
  <c r="L137" i="41"/>
  <c r="J137" i="41"/>
  <c r="H137" i="41"/>
  <c r="L136" i="41"/>
  <c r="J136" i="41"/>
  <c r="H136" i="41" s="1"/>
  <c r="L135" i="41"/>
  <c r="J135" i="41"/>
  <c r="H135" i="41"/>
  <c r="L134" i="41"/>
  <c r="J134" i="41"/>
  <c r="H134" i="41" s="1"/>
  <c r="N133" i="41"/>
  <c r="L133" i="41"/>
  <c r="J133" i="41"/>
  <c r="H133" i="41" s="1"/>
  <c r="E133" i="41"/>
  <c r="L132" i="41"/>
  <c r="J132" i="41"/>
  <c r="H132" i="41" s="1"/>
  <c r="L131" i="41"/>
  <c r="J131" i="41"/>
  <c r="H131" i="41"/>
  <c r="L130" i="41"/>
  <c r="J130" i="41"/>
  <c r="H130" i="41" s="1"/>
  <c r="L129" i="41"/>
  <c r="J129" i="41"/>
  <c r="H129" i="41"/>
  <c r="N128" i="41"/>
  <c r="L128" i="41"/>
  <c r="J128" i="41"/>
  <c r="H128" i="41"/>
  <c r="E128" i="41"/>
  <c r="L127" i="41"/>
  <c r="J127" i="41"/>
  <c r="H127" i="41"/>
  <c r="L126" i="41"/>
  <c r="J126" i="41"/>
  <c r="H126" i="41" s="1"/>
  <c r="L125" i="41"/>
  <c r="J125" i="41"/>
  <c r="H125" i="41"/>
  <c r="L124" i="41"/>
  <c r="J124" i="41"/>
  <c r="H124" i="41" s="1"/>
  <c r="N123" i="41"/>
  <c r="L123" i="41"/>
  <c r="J123" i="41"/>
  <c r="H123" i="41" s="1"/>
  <c r="E123" i="41"/>
  <c r="L122" i="41"/>
  <c r="J122" i="41"/>
  <c r="H122" i="41" s="1"/>
  <c r="L121" i="41"/>
  <c r="J121" i="41"/>
  <c r="H121" i="41"/>
  <c r="L120" i="41"/>
  <c r="J120" i="41"/>
  <c r="H120" i="41" s="1"/>
  <c r="L119" i="41"/>
  <c r="J119" i="41"/>
  <c r="H119" i="41"/>
  <c r="N118" i="41"/>
  <c r="L118" i="41"/>
  <c r="J118" i="41"/>
  <c r="H118" i="41"/>
  <c r="E118" i="41"/>
  <c r="L117" i="41"/>
  <c r="J117" i="41"/>
  <c r="H117" i="41"/>
  <c r="L116" i="41"/>
  <c r="J116" i="41"/>
  <c r="H116" i="41" s="1"/>
  <c r="L115" i="41"/>
  <c r="J115" i="41"/>
  <c r="H115" i="41"/>
  <c r="L114" i="41"/>
  <c r="J114" i="41"/>
  <c r="H114" i="41" s="1"/>
  <c r="N113" i="41"/>
  <c r="L113" i="41"/>
  <c r="J113" i="41"/>
  <c r="H113" i="41" s="1"/>
  <c r="E113" i="41"/>
  <c r="L112" i="41"/>
  <c r="J112" i="41"/>
  <c r="H112" i="41" s="1"/>
  <c r="L111" i="41"/>
  <c r="J111" i="41"/>
  <c r="H111" i="41"/>
  <c r="L110" i="41"/>
  <c r="J110" i="41"/>
  <c r="H110" i="41" s="1"/>
  <c r="L109" i="41"/>
  <c r="J109" i="41"/>
  <c r="H109" i="41"/>
  <c r="N108" i="41"/>
  <c r="N208" i="41" s="1"/>
  <c r="L108" i="41"/>
  <c r="J108" i="41"/>
  <c r="H108" i="41"/>
  <c r="E108" i="41"/>
  <c r="E208" i="41" s="1"/>
  <c r="L106" i="41"/>
  <c r="J106" i="41"/>
  <c r="H106" i="41"/>
  <c r="L105" i="41"/>
  <c r="J105" i="41"/>
  <c r="H105" i="41" s="1"/>
  <c r="L104" i="41"/>
  <c r="J104" i="41"/>
  <c r="H104" i="41"/>
  <c r="L103" i="41"/>
  <c r="J103" i="41"/>
  <c r="H103" i="41" s="1"/>
  <c r="L102" i="41"/>
  <c r="J102" i="41"/>
  <c r="H102" i="41"/>
  <c r="N101" i="41"/>
  <c r="L101" i="41"/>
  <c r="J101" i="41"/>
  <c r="H101" i="41"/>
  <c r="E101" i="41"/>
  <c r="L100" i="41"/>
  <c r="J100" i="41"/>
  <c r="H100" i="41"/>
  <c r="L99" i="41"/>
  <c r="J99" i="41"/>
  <c r="H99" i="41" s="1"/>
  <c r="L98" i="41"/>
  <c r="J98" i="41"/>
  <c r="H98" i="41"/>
  <c r="L97" i="41"/>
  <c r="J97" i="41"/>
  <c r="H97" i="41" s="1"/>
  <c r="N96" i="41"/>
  <c r="L96" i="41"/>
  <c r="J96" i="41"/>
  <c r="H96" i="41" s="1"/>
  <c r="E96" i="41"/>
  <c r="L95" i="41"/>
  <c r="J95" i="41"/>
  <c r="H95" i="41" s="1"/>
  <c r="L94" i="41"/>
  <c r="J94" i="41"/>
  <c r="H94" i="41"/>
  <c r="L93" i="41"/>
  <c r="J93" i="41"/>
  <c r="H93" i="41" s="1"/>
  <c r="L92" i="41"/>
  <c r="J92" i="41"/>
  <c r="H92" i="41"/>
  <c r="N91" i="41"/>
  <c r="L91" i="41"/>
  <c r="J91" i="41"/>
  <c r="H91" i="41"/>
  <c r="E91" i="41"/>
  <c r="L90" i="41"/>
  <c r="J90" i="41"/>
  <c r="H90" i="41"/>
  <c r="L89" i="41"/>
  <c r="J89" i="41"/>
  <c r="H89" i="41" s="1"/>
  <c r="L88" i="41"/>
  <c r="J88" i="41"/>
  <c r="H88" i="41"/>
  <c r="L87" i="41"/>
  <c r="J87" i="41"/>
  <c r="H87" i="41" s="1"/>
  <c r="N86" i="41"/>
  <c r="L86" i="41"/>
  <c r="J86" i="41"/>
  <c r="H86" i="41" s="1"/>
  <c r="E86" i="41"/>
  <c r="L85" i="41"/>
  <c r="J85" i="41"/>
  <c r="H85" i="41" s="1"/>
  <c r="L84" i="41"/>
  <c r="J84" i="41"/>
  <c r="H84" i="41"/>
  <c r="L83" i="41"/>
  <c r="J83" i="41"/>
  <c r="H83" i="41" s="1"/>
  <c r="L82" i="41"/>
  <c r="J82" i="41"/>
  <c r="H82" i="41"/>
  <c r="N81" i="41"/>
  <c r="L81" i="41"/>
  <c r="J81" i="41"/>
  <c r="H81" i="41"/>
  <c r="E81" i="41"/>
  <c r="L80" i="41"/>
  <c r="J80" i="41"/>
  <c r="H80" i="41"/>
  <c r="L79" i="41"/>
  <c r="J79" i="41"/>
  <c r="H79" i="41" s="1"/>
  <c r="L78" i="41"/>
  <c r="J78" i="41"/>
  <c r="H78" i="41"/>
  <c r="L77" i="41"/>
  <c r="J77" i="41"/>
  <c r="H77" i="41" s="1"/>
  <c r="N76" i="41"/>
  <c r="L76" i="41"/>
  <c r="J76" i="41"/>
  <c r="H76" i="41" s="1"/>
  <c r="E76" i="41"/>
  <c r="L75" i="41"/>
  <c r="J75" i="41"/>
  <c r="H75" i="41" s="1"/>
  <c r="L74" i="41"/>
  <c r="J74" i="41"/>
  <c r="H74" i="41"/>
  <c r="L73" i="41"/>
  <c r="J73" i="41"/>
  <c r="H73" i="41" s="1"/>
  <c r="L72" i="41"/>
  <c r="J72" i="41"/>
  <c r="H72" i="41"/>
  <c r="N71" i="41"/>
  <c r="L71" i="41"/>
  <c r="J71" i="41"/>
  <c r="H71" i="41"/>
  <c r="E71" i="41"/>
  <c r="L70" i="41"/>
  <c r="J70" i="41"/>
  <c r="H70" i="41"/>
  <c r="L69" i="41"/>
  <c r="J69" i="41"/>
  <c r="H69" i="41" s="1"/>
  <c r="L68" i="41"/>
  <c r="J68" i="41"/>
  <c r="H68" i="41"/>
  <c r="L67" i="41"/>
  <c r="J67" i="41"/>
  <c r="H67" i="41" s="1"/>
  <c r="N66" i="41"/>
  <c r="L66" i="41"/>
  <c r="J66" i="41"/>
  <c r="H66" i="41" s="1"/>
  <c r="E66" i="41"/>
  <c r="L65" i="41"/>
  <c r="J65" i="41"/>
  <c r="H65" i="41" s="1"/>
  <c r="L64" i="41"/>
  <c r="J64" i="41"/>
  <c r="H64" i="41"/>
  <c r="L63" i="41"/>
  <c r="J63" i="41"/>
  <c r="H63" i="41" s="1"/>
  <c r="L62" i="41"/>
  <c r="J62" i="41"/>
  <c r="H62" i="41"/>
  <c r="N61" i="41"/>
  <c r="L61" i="41"/>
  <c r="J61" i="41"/>
  <c r="H61" i="41"/>
  <c r="E61" i="41"/>
  <c r="L60" i="41"/>
  <c r="J60" i="41"/>
  <c r="H60" i="41"/>
  <c r="L59" i="41"/>
  <c r="J59" i="41"/>
  <c r="H59" i="41" s="1"/>
  <c r="L58" i="41"/>
  <c r="J58" i="41"/>
  <c r="H58" i="41"/>
  <c r="L57" i="41"/>
  <c r="J57" i="41"/>
  <c r="H57" i="41" s="1"/>
  <c r="N56" i="41"/>
  <c r="L56" i="41"/>
  <c r="J56" i="41"/>
  <c r="H56" i="41" s="1"/>
  <c r="E56" i="41"/>
  <c r="L55" i="41"/>
  <c r="J55" i="41"/>
  <c r="H55" i="41" s="1"/>
  <c r="L54" i="41"/>
  <c r="J54" i="41"/>
  <c r="H54" i="41"/>
  <c r="L53" i="41"/>
  <c r="J53" i="41"/>
  <c r="H53" i="41" s="1"/>
  <c r="L52" i="41"/>
  <c r="J52" i="41"/>
  <c r="H52" i="41"/>
  <c r="N51" i="41"/>
  <c r="L51" i="41"/>
  <c r="J51" i="41"/>
  <c r="H51" i="41"/>
  <c r="E51" i="41"/>
  <c r="L50" i="41"/>
  <c r="J50" i="41"/>
  <c r="H50" i="41"/>
  <c r="L49" i="41"/>
  <c r="J49" i="41"/>
  <c r="H49" i="41" s="1"/>
  <c r="L48" i="41"/>
  <c r="J48" i="41"/>
  <c r="H48" i="41"/>
  <c r="L47" i="41"/>
  <c r="J47" i="41"/>
  <c r="H47" i="41" s="1"/>
  <c r="N46" i="41"/>
  <c r="L46" i="41"/>
  <c r="J46" i="41"/>
  <c r="H46" i="41" s="1"/>
  <c r="E46" i="41"/>
  <c r="L45" i="41"/>
  <c r="J45" i="41"/>
  <c r="H45" i="41" s="1"/>
  <c r="L44" i="41"/>
  <c r="J44" i="41"/>
  <c r="H44" i="41"/>
  <c r="L43" i="41"/>
  <c r="J43" i="41"/>
  <c r="H43" i="41" s="1"/>
  <c r="L42" i="41"/>
  <c r="J42" i="41"/>
  <c r="H42" i="41"/>
  <c r="N41" i="41"/>
  <c r="L41" i="41"/>
  <c r="J41" i="41"/>
  <c r="H41" i="41"/>
  <c r="E41" i="41"/>
  <c r="L40" i="41"/>
  <c r="J40" i="41"/>
  <c r="H40" i="41"/>
  <c r="L39" i="41"/>
  <c r="J39" i="41"/>
  <c r="H39" i="41" s="1"/>
  <c r="L38" i="41"/>
  <c r="J38" i="41"/>
  <c r="H38" i="41"/>
  <c r="L37" i="41"/>
  <c r="J37" i="41"/>
  <c r="H37" i="41" s="1"/>
  <c r="N36" i="41"/>
  <c r="L36" i="41"/>
  <c r="J36" i="41"/>
  <c r="H36" i="41" s="1"/>
  <c r="E36" i="41"/>
  <c r="L35" i="41"/>
  <c r="J35" i="41"/>
  <c r="H35" i="41" s="1"/>
  <c r="L34" i="41"/>
  <c r="J34" i="41"/>
  <c r="H34" i="41"/>
  <c r="L33" i="41"/>
  <c r="J33" i="41"/>
  <c r="H33" i="41" s="1"/>
  <c r="L32" i="41"/>
  <c r="J32" i="41"/>
  <c r="H32" i="41"/>
  <c r="N31" i="41"/>
  <c r="L31" i="41"/>
  <c r="J31" i="41"/>
  <c r="H31" i="41"/>
  <c r="E31" i="41"/>
  <c r="L30" i="41"/>
  <c r="J30" i="41"/>
  <c r="H30" i="41"/>
  <c r="L29" i="41"/>
  <c r="J29" i="41"/>
  <c r="H29" i="41" s="1"/>
  <c r="L28" i="41"/>
  <c r="J28" i="41"/>
  <c r="H28" i="41"/>
  <c r="L27" i="41"/>
  <c r="J27" i="41"/>
  <c r="H27" i="41" s="1"/>
  <c r="N26" i="41"/>
  <c r="L26" i="41"/>
  <c r="J26" i="41"/>
  <c r="H26" i="41" s="1"/>
  <c r="E26" i="41"/>
  <c r="L25" i="41"/>
  <c r="J25" i="41"/>
  <c r="H25" i="41" s="1"/>
  <c r="L24" i="41"/>
  <c r="J24" i="41"/>
  <c r="H24" i="41"/>
  <c r="L23" i="41"/>
  <c r="J23" i="41"/>
  <c r="H23" i="41" s="1"/>
  <c r="L22" i="41"/>
  <c r="J22" i="41"/>
  <c r="H22" i="41"/>
  <c r="N21" i="41"/>
  <c r="L21" i="41"/>
  <c r="J21" i="41"/>
  <c r="H21" i="41"/>
  <c r="E21" i="41"/>
  <c r="L20" i="41"/>
  <c r="J20" i="41"/>
  <c r="H20" i="41"/>
  <c r="L19" i="41"/>
  <c r="J19" i="41"/>
  <c r="H19" i="41" s="1"/>
  <c r="L18" i="41"/>
  <c r="J18" i="41"/>
  <c r="H18" i="41"/>
  <c r="L17" i="41"/>
  <c r="J17" i="41"/>
  <c r="H17" i="41" s="1"/>
  <c r="N16" i="41"/>
  <c r="L16" i="41"/>
  <c r="J16" i="41"/>
  <c r="H16" i="41" s="1"/>
  <c r="E16" i="41"/>
  <c r="L15" i="41"/>
  <c r="J15" i="41"/>
  <c r="H15" i="41" s="1"/>
  <c r="L14" i="41"/>
  <c r="J14" i="41"/>
  <c r="H14" i="41"/>
  <c r="L13" i="41"/>
  <c r="J13" i="41"/>
  <c r="H13" i="41" s="1"/>
  <c r="L12" i="41"/>
  <c r="J12" i="41"/>
  <c r="H12" i="41"/>
  <c r="N11" i="41"/>
  <c r="L11" i="41"/>
  <c r="J11" i="41"/>
  <c r="H11" i="41"/>
  <c r="E11" i="41"/>
  <c r="L10" i="41"/>
  <c r="J10" i="41"/>
  <c r="H10" i="41"/>
  <c r="L9" i="41"/>
  <c r="J9" i="41"/>
  <c r="H9" i="41" s="1"/>
  <c r="L8" i="41"/>
  <c r="J8" i="41"/>
  <c r="H8" i="41"/>
  <c r="L7" i="41"/>
  <c r="J7" i="41"/>
  <c r="H7" i="41" s="1"/>
  <c r="N6" i="41"/>
  <c r="N106" i="41" s="1"/>
  <c r="L6" i="41"/>
  <c r="J6" i="41"/>
  <c r="H6" i="41" s="1"/>
  <c r="E6" i="41"/>
  <c r="E106" i="41" s="1"/>
  <c r="L412" i="40"/>
  <c r="J412" i="40"/>
  <c r="H412" i="40"/>
  <c r="L411" i="40"/>
  <c r="J411" i="40"/>
  <c r="H411" i="40"/>
  <c r="L410" i="40"/>
  <c r="J410" i="40"/>
  <c r="H410" i="40" s="1"/>
  <c r="L409" i="40"/>
  <c r="J409" i="40"/>
  <c r="H409" i="40"/>
  <c r="L408" i="40"/>
  <c r="J408" i="40"/>
  <c r="H408" i="40" s="1"/>
  <c r="N407" i="40"/>
  <c r="L407" i="40"/>
  <c r="J407" i="40"/>
  <c r="H407" i="40" s="1"/>
  <c r="E407" i="40"/>
  <c r="L406" i="40"/>
  <c r="J406" i="40"/>
  <c r="H406" i="40" s="1"/>
  <c r="L405" i="40"/>
  <c r="J405" i="40"/>
  <c r="H405" i="40"/>
  <c r="L404" i="40"/>
  <c r="J404" i="40"/>
  <c r="H404" i="40" s="1"/>
  <c r="L403" i="40"/>
  <c r="J403" i="40"/>
  <c r="H403" i="40"/>
  <c r="N402" i="40"/>
  <c r="L402" i="40"/>
  <c r="J402" i="40"/>
  <c r="H402" i="40"/>
  <c r="E402" i="40"/>
  <c r="L401" i="40"/>
  <c r="J401" i="40"/>
  <c r="H401" i="40"/>
  <c r="L400" i="40"/>
  <c r="J400" i="40"/>
  <c r="H400" i="40" s="1"/>
  <c r="L399" i="40"/>
  <c r="J399" i="40"/>
  <c r="H399" i="40"/>
  <c r="L398" i="40"/>
  <c r="J398" i="40"/>
  <c r="H398" i="40" s="1"/>
  <c r="N397" i="40"/>
  <c r="L397" i="40"/>
  <c r="J397" i="40"/>
  <c r="H397" i="40" s="1"/>
  <c r="E397" i="40"/>
  <c r="L396" i="40"/>
  <c r="J396" i="40"/>
  <c r="H396" i="40" s="1"/>
  <c r="L395" i="40"/>
  <c r="J395" i="40"/>
  <c r="H395" i="40"/>
  <c r="L394" i="40"/>
  <c r="J394" i="40"/>
  <c r="H394" i="40" s="1"/>
  <c r="L393" i="40"/>
  <c r="J393" i="40"/>
  <c r="H393" i="40"/>
  <c r="N392" i="40"/>
  <c r="L392" i="40"/>
  <c r="J392" i="40"/>
  <c r="H392" i="40"/>
  <c r="E392" i="40"/>
  <c r="L391" i="40"/>
  <c r="J391" i="40"/>
  <c r="H391" i="40"/>
  <c r="L390" i="40"/>
  <c r="J390" i="40"/>
  <c r="H390" i="40" s="1"/>
  <c r="L389" i="40"/>
  <c r="J389" i="40"/>
  <c r="H389" i="40"/>
  <c r="L388" i="40"/>
  <c r="J388" i="40"/>
  <c r="H388" i="40" s="1"/>
  <c r="N387" i="40"/>
  <c r="L387" i="40"/>
  <c r="J387" i="40"/>
  <c r="H387" i="40" s="1"/>
  <c r="E387" i="40"/>
  <c r="L386" i="40"/>
  <c r="J386" i="40"/>
  <c r="H386" i="40" s="1"/>
  <c r="L385" i="40"/>
  <c r="J385" i="40"/>
  <c r="H385" i="40"/>
  <c r="L384" i="40"/>
  <c r="J384" i="40"/>
  <c r="H384" i="40" s="1"/>
  <c r="L383" i="40"/>
  <c r="J383" i="40"/>
  <c r="H383" i="40"/>
  <c r="N382" i="40"/>
  <c r="L382" i="40"/>
  <c r="J382" i="40"/>
  <c r="H382" i="40"/>
  <c r="E382" i="40"/>
  <c r="L381" i="40"/>
  <c r="J381" i="40"/>
  <c r="H381" i="40"/>
  <c r="L380" i="40"/>
  <c r="J380" i="40"/>
  <c r="H380" i="40" s="1"/>
  <c r="L379" i="40"/>
  <c r="J379" i="40"/>
  <c r="H379" i="40"/>
  <c r="L378" i="40"/>
  <c r="J378" i="40"/>
  <c r="H378" i="40" s="1"/>
  <c r="N377" i="40"/>
  <c r="L377" i="40"/>
  <c r="J377" i="40"/>
  <c r="H377" i="40" s="1"/>
  <c r="E377" i="40"/>
  <c r="L376" i="40"/>
  <c r="J376" i="40"/>
  <c r="H376" i="40" s="1"/>
  <c r="L375" i="40"/>
  <c r="J375" i="40"/>
  <c r="H375" i="40"/>
  <c r="L374" i="40"/>
  <c r="J374" i="40"/>
  <c r="H374" i="40" s="1"/>
  <c r="L373" i="40"/>
  <c r="J373" i="40"/>
  <c r="H373" i="40"/>
  <c r="N372" i="40"/>
  <c r="L372" i="40"/>
  <c r="J372" i="40"/>
  <c r="H372" i="40"/>
  <c r="E372" i="40"/>
  <c r="L371" i="40"/>
  <c r="J371" i="40"/>
  <c r="H371" i="40"/>
  <c r="L370" i="40"/>
  <c r="J370" i="40"/>
  <c r="H370" i="40" s="1"/>
  <c r="L369" i="40"/>
  <c r="J369" i="40"/>
  <c r="H369" i="40"/>
  <c r="L368" i="40"/>
  <c r="J368" i="40"/>
  <c r="H368" i="40" s="1"/>
  <c r="N367" i="40"/>
  <c r="L367" i="40"/>
  <c r="J367" i="40"/>
  <c r="H367" i="40" s="1"/>
  <c r="E367" i="40"/>
  <c r="L366" i="40"/>
  <c r="J366" i="40"/>
  <c r="H366" i="40" s="1"/>
  <c r="L365" i="40"/>
  <c r="J365" i="40"/>
  <c r="H365" i="40"/>
  <c r="L364" i="40"/>
  <c r="J364" i="40"/>
  <c r="H364" i="40" s="1"/>
  <c r="L363" i="40"/>
  <c r="J363" i="40"/>
  <c r="H363" i="40"/>
  <c r="N362" i="40"/>
  <c r="L362" i="40"/>
  <c r="J362" i="40"/>
  <c r="H362" i="40"/>
  <c r="E362" i="40"/>
  <c r="L361" i="40"/>
  <c r="J361" i="40"/>
  <c r="H361" i="40"/>
  <c r="L360" i="40"/>
  <c r="J360" i="40"/>
  <c r="H360" i="40" s="1"/>
  <c r="L359" i="40"/>
  <c r="J359" i="40"/>
  <c r="H359" i="40"/>
  <c r="L358" i="40"/>
  <c r="J358" i="40"/>
  <c r="H358" i="40" s="1"/>
  <c r="N357" i="40"/>
  <c r="L357" i="40"/>
  <c r="J357" i="40"/>
  <c r="H357" i="40" s="1"/>
  <c r="E357" i="40"/>
  <c r="L356" i="40"/>
  <c r="J356" i="40"/>
  <c r="H356" i="40" s="1"/>
  <c r="L355" i="40"/>
  <c r="J355" i="40"/>
  <c r="H355" i="40"/>
  <c r="L354" i="40"/>
  <c r="J354" i="40"/>
  <c r="H354" i="40" s="1"/>
  <c r="L353" i="40"/>
  <c r="J353" i="40"/>
  <c r="H353" i="40"/>
  <c r="N352" i="40"/>
  <c r="L352" i="40"/>
  <c r="J352" i="40"/>
  <c r="H352" i="40"/>
  <c r="E352" i="40"/>
  <c r="L351" i="40"/>
  <c r="J351" i="40"/>
  <c r="H351" i="40"/>
  <c r="L350" i="40"/>
  <c r="J350" i="40"/>
  <c r="H350" i="40" s="1"/>
  <c r="L349" i="40"/>
  <c r="J349" i="40"/>
  <c r="H349" i="40"/>
  <c r="L348" i="40"/>
  <c r="J348" i="40"/>
  <c r="H348" i="40" s="1"/>
  <c r="N347" i="40"/>
  <c r="L347" i="40"/>
  <c r="J347" i="40"/>
  <c r="H347" i="40" s="1"/>
  <c r="E347" i="40"/>
  <c r="L346" i="40"/>
  <c r="J346" i="40"/>
  <c r="H346" i="40" s="1"/>
  <c r="L345" i="40"/>
  <c r="J345" i="40"/>
  <c r="H345" i="40"/>
  <c r="L344" i="40"/>
  <c r="J344" i="40"/>
  <c r="H344" i="40" s="1"/>
  <c r="L343" i="40"/>
  <c r="J343" i="40"/>
  <c r="H343" i="40"/>
  <c r="N342" i="40"/>
  <c r="L342" i="40"/>
  <c r="J342" i="40"/>
  <c r="H342" i="40"/>
  <c r="E342" i="40"/>
  <c r="L341" i="40"/>
  <c r="J341" i="40"/>
  <c r="H341" i="40"/>
  <c r="L340" i="40"/>
  <c r="J340" i="40"/>
  <c r="H340" i="40" s="1"/>
  <c r="L339" i="40"/>
  <c r="J339" i="40"/>
  <c r="H339" i="40"/>
  <c r="L338" i="40"/>
  <c r="J338" i="40"/>
  <c r="H338" i="40" s="1"/>
  <c r="N337" i="40"/>
  <c r="L337" i="40"/>
  <c r="J337" i="40"/>
  <c r="H337" i="40" s="1"/>
  <c r="E337" i="40"/>
  <c r="L336" i="40"/>
  <c r="J336" i="40"/>
  <c r="H336" i="40" s="1"/>
  <c r="L335" i="40"/>
  <c r="J335" i="40"/>
  <c r="H335" i="40"/>
  <c r="L334" i="40"/>
  <c r="J334" i="40"/>
  <c r="H334" i="40" s="1"/>
  <c r="L333" i="40"/>
  <c r="J333" i="40"/>
  <c r="H333" i="40"/>
  <c r="N332" i="40"/>
  <c r="L332" i="40"/>
  <c r="J332" i="40"/>
  <c r="H332" i="40"/>
  <c r="E332" i="40"/>
  <c r="L331" i="40"/>
  <c r="J331" i="40"/>
  <c r="H331" i="40"/>
  <c r="L330" i="40"/>
  <c r="J330" i="40"/>
  <c r="H330" i="40" s="1"/>
  <c r="L329" i="40"/>
  <c r="J329" i="40"/>
  <c r="H329" i="40"/>
  <c r="L328" i="40"/>
  <c r="J328" i="40"/>
  <c r="H328" i="40" s="1"/>
  <c r="N327" i="40"/>
  <c r="L327" i="40"/>
  <c r="J327" i="40"/>
  <c r="H327" i="40" s="1"/>
  <c r="E327" i="40"/>
  <c r="L326" i="40"/>
  <c r="J326" i="40"/>
  <c r="H326" i="40" s="1"/>
  <c r="L325" i="40"/>
  <c r="J325" i="40"/>
  <c r="H325" i="40"/>
  <c r="L324" i="40"/>
  <c r="J324" i="40"/>
  <c r="H324" i="40" s="1"/>
  <c r="L323" i="40"/>
  <c r="J323" i="40"/>
  <c r="H323" i="40"/>
  <c r="N322" i="40"/>
  <c r="L322" i="40"/>
  <c r="J322" i="40"/>
  <c r="H322" i="40"/>
  <c r="E322" i="40"/>
  <c r="L321" i="40"/>
  <c r="J321" i="40"/>
  <c r="H321" i="40"/>
  <c r="L320" i="40"/>
  <c r="J320" i="40"/>
  <c r="H320" i="40" s="1"/>
  <c r="L319" i="40"/>
  <c r="J319" i="40"/>
  <c r="H319" i="40"/>
  <c r="L318" i="40"/>
  <c r="J318" i="40"/>
  <c r="H318" i="40" s="1"/>
  <c r="N317" i="40"/>
  <c r="L317" i="40"/>
  <c r="J317" i="40"/>
  <c r="H317" i="40" s="1"/>
  <c r="E317" i="40"/>
  <c r="L316" i="40"/>
  <c r="J316" i="40"/>
  <c r="H316" i="40" s="1"/>
  <c r="L315" i="40"/>
  <c r="J315" i="40"/>
  <c r="H315" i="40"/>
  <c r="L314" i="40"/>
  <c r="J314" i="40"/>
  <c r="H314" i="40" s="1"/>
  <c r="L313" i="40"/>
  <c r="J313" i="40"/>
  <c r="H313" i="40"/>
  <c r="N312" i="40"/>
  <c r="N412" i="40" s="1"/>
  <c r="L312" i="40"/>
  <c r="J312" i="40"/>
  <c r="H312" i="40"/>
  <c r="E312" i="40"/>
  <c r="E412" i="40" s="1"/>
  <c r="L310" i="40"/>
  <c r="J310" i="40"/>
  <c r="H310" i="40"/>
  <c r="L309" i="40"/>
  <c r="J309" i="40"/>
  <c r="H309" i="40" s="1"/>
  <c r="L308" i="40"/>
  <c r="J308" i="40"/>
  <c r="H308" i="40"/>
  <c r="L307" i="40"/>
  <c r="J307" i="40"/>
  <c r="H307" i="40" s="1"/>
  <c r="L306" i="40"/>
  <c r="J306" i="40"/>
  <c r="H306" i="40"/>
  <c r="N305" i="40"/>
  <c r="L305" i="40"/>
  <c r="J305" i="40"/>
  <c r="H305" i="40"/>
  <c r="E305" i="40"/>
  <c r="L304" i="40"/>
  <c r="J304" i="40"/>
  <c r="H304" i="40"/>
  <c r="L303" i="40"/>
  <c r="J303" i="40"/>
  <c r="H303" i="40" s="1"/>
  <c r="L302" i="40"/>
  <c r="J302" i="40"/>
  <c r="H302" i="40"/>
  <c r="L301" i="40"/>
  <c r="J301" i="40"/>
  <c r="H301" i="40" s="1"/>
  <c r="N300" i="40"/>
  <c r="L300" i="40"/>
  <c r="J300" i="40"/>
  <c r="H300" i="40" s="1"/>
  <c r="E300" i="40"/>
  <c r="L299" i="40"/>
  <c r="J299" i="40"/>
  <c r="H299" i="40" s="1"/>
  <c r="L298" i="40"/>
  <c r="J298" i="40"/>
  <c r="H298" i="40"/>
  <c r="L297" i="40"/>
  <c r="J297" i="40"/>
  <c r="H297" i="40" s="1"/>
  <c r="L296" i="40"/>
  <c r="J296" i="40"/>
  <c r="H296" i="40"/>
  <c r="N295" i="40"/>
  <c r="L295" i="40"/>
  <c r="J295" i="40"/>
  <c r="H295" i="40"/>
  <c r="E295" i="40"/>
  <c r="L294" i="40"/>
  <c r="J294" i="40"/>
  <c r="H294" i="40"/>
  <c r="L293" i="40"/>
  <c r="J293" i="40"/>
  <c r="H293" i="40" s="1"/>
  <c r="L292" i="40"/>
  <c r="J292" i="40"/>
  <c r="H292" i="40"/>
  <c r="L291" i="40"/>
  <c r="J291" i="40"/>
  <c r="H291" i="40" s="1"/>
  <c r="N290" i="40"/>
  <c r="L290" i="40"/>
  <c r="J290" i="40"/>
  <c r="H290" i="40" s="1"/>
  <c r="E290" i="40"/>
  <c r="L289" i="40"/>
  <c r="J289" i="40"/>
  <c r="H289" i="40" s="1"/>
  <c r="L288" i="40"/>
  <c r="J288" i="40"/>
  <c r="H288" i="40"/>
  <c r="L287" i="40"/>
  <c r="J287" i="40"/>
  <c r="H287" i="40" s="1"/>
  <c r="L286" i="40"/>
  <c r="J286" i="40"/>
  <c r="H286" i="40"/>
  <c r="N285" i="40"/>
  <c r="L285" i="40"/>
  <c r="J285" i="40"/>
  <c r="H285" i="40"/>
  <c r="E285" i="40"/>
  <c r="L284" i="40"/>
  <c r="J284" i="40"/>
  <c r="H284" i="40"/>
  <c r="L283" i="40"/>
  <c r="J283" i="40"/>
  <c r="H283" i="40" s="1"/>
  <c r="L282" i="40"/>
  <c r="J282" i="40"/>
  <c r="H282" i="40"/>
  <c r="L281" i="40"/>
  <c r="J281" i="40"/>
  <c r="H281" i="40" s="1"/>
  <c r="N280" i="40"/>
  <c r="L280" i="40"/>
  <c r="J280" i="40"/>
  <c r="H280" i="40" s="1"/>
  <c r="E280" i="40"/>
  <c r="L279" i="40"/>
  <c r="J279" i="40"/>
  <c r="H279" i="40" s="1"/>
  <c r="L278" i="40"/>
  <c r="J278" i="40"/>
  <c r="H278" i="40"/>
  <c r="L277" i="40"/>
  <c r="J277" i="40"/>
  <c r="H277" i="40" s="1"/>
  <c r="L276" i="40"/>
  <c r="J276" i="40"/>
  <c r="H276" i="40"/>
  <c r="N275" i="40"/>
  <c r="L275" i="40"/>
  <c r="J275" i="40"/>
  <c r="H275" i="40"/>
  <c r="E275" i="40"/>
  <c r="L274" i="40"/>
  <c r="J274" i="40"/>
  <c r="H274" i="40"/>
  <c r="L273" i="40"/>
  <c r="J273" i="40"/>
  <c r="H273" i="40" s="1"/>
  <c r="L272" i="40"/>
  <c r="J272" i="40"/>
  <c r="H272" i="40"/>
  <c r="L271" i="40"/>
  <c r="J271" i="40"/>
  <c r="H271" i="40" s="1"/>
  <c r="N270" i="40"/>
  <c r="L270" i="40"/>
  <c r="J270" i="40"/>
  <c r="H270" i="40" s="1"/>
  <c r="E270" i="40"/>
  <c r="L269" i="40"/>
  <c r="J269" i="40"/>
  <c r="H269" i="40" s="1"/>
  <c r="L268" i="40"/>
  <c r="J268" i="40"/>
  <c r="H268" i="40"/>
  <c r="L267" i="40"/>
  <c r="J267" i="40"/>
  <c r="H267" i="40" s="1"/>
  <c r="L266" i="40"/>
  <c r="J266" i="40"/>
  <c r="H266" i="40"/>
  <c r="N265" i="40"/>
  <c r="L265" i="40"/>
  <c r="J265" i="40"/>
  <c r="H265" i="40"/>
  <c r="E265" i="40"/>
  <c r="L264" i="40"/>
  <c r="J264" i="40"/>
  <c r="H264" i="40"/>
  <c r="L263" i="40"/>
  <c r="J263" i="40"/>
  <c r="H263" i="40" s="1"/>
  <c r="L262" i="40"/>
  <c r="J262" i="40"/>
  <c r="H262" i="40"/>
  <c r="L261" i="40"/>
  <c r="J261" i="40"/>
  <c r="H261" i="40" s="1"/>
  <c r="N260" i="40"/>
  <c r="L260" i="40"/>
  <c r="J260" i="40"/>
  <c r="H260" i="40" s="1"/>
  <c r="E260" i="40"/>
  <c r="L259" i="40"/>
  <c r="J259" i="40"/>
  <c r="H259" i="40" s="1"/>
  <c r="L258" i="40"/>
  <c r="J258" i="40"/>
  <c r="H258" i="40"/>
  <c r="L257" i="40"/>
  <c r="J257" i="40"/>
  <c r="H257" i="40" s="1"/>
  <c r="L256" i="40"/>
  <c r="J256" i="40"/>
  <c r="H256" i="40"/>
  <c r="N255" i="40"/>
  <c r="L255" i="40"/>
  <c r="J255" i="40"/>
  <c r="H255" i="40"/>
  <c r="E255" i="40"/>
  <c r="L254" i="40"/>
  <c r="J254" i="40"/>
  <c r="H254" i="40"/>
  <c r="L253" i="40"/>
  <c r="J253" i="40"/>
  <c r="H253" i="40" s="1"/>
  <c r="L252" i="40"/>
  <c r="J252" i="40"/>
  <c r="H252" i="40"/>
  <c r="L251" i="40"/>
  <c r="J251" i="40"/>
  <c r="H251" i="40" s="1"/>
  <c r="N250" i="40"/>
  <c r="L250" i="40"/>
  <c r="J250" i="40"/>
  <c r="H250" i="40" s="1"/>
  <c r="E250" i="40"/>
  <c r="L249" i="40"/>
  <c r="J249" i="40"/>
  <c r="H249" i="40" s="1"/>
  <c r="L248" i="40"/>
  <c r="J248" i="40"/>
  <c r="H248" i="40"/>
  <c r="L247" i="40"/>
  <c r="J247" i="40"/>
  <c r="H247" i="40" s="1"/>
  <c r="L246" i="40"/>
  <c r="J246" i="40"/>
  <c r="H246" i="40"/>
  <c r="N245" i="40"/>
  <c r="L245" i="40"/>
  <c r="J245" i="40"/>
  <c r="H245" i="40"/>
  <c r="E245" i="40"/>
  <c r="L244" i="40"/>
  <c r="J244" i="40"/>
  <c r="H244" i="40"/>
  <c r="L243" i="40"/>
  <c r="J243" i="40"/>
  <c r="H243" i="40" s="1"/>
  <c r="L242" i="40"/>
  <c r="J242" i="40"/>
  <c r="H242" i="40"/>
  <c r="L241" i="40"/>
  <c r="J241" i="40"/>
  <c r="H241" i="40" s="1"/>
  <c r="N240" i="40"/>
  <c r="L240" i="40"/>
  <c r="J240" i="40"/>
  <c r="H240" i="40" s="1"/>
  <c r="E240" i="40"/>
  <c r="L239" i="40"/>
  <c r="J239" i="40"/>
  <c r="H239" i="40" s="1"/>
  <c r="L238" i="40"/>
  <c r="J238" i="40"/>
  <c r="H238" i="40"/>
  <c r="L237" i="40"/>
  <c r="J237" i="40"/>
  <c r="H237" i="40" s="1"/>
  <c r="L236" i="40"/>
  <c r="J236" i="40"/>
  <c r="H236" i="40"/>
  <c r="N235" i="40"/>
  <c r="L235" i="40"/>
  <c r="J235" i="40"/>
  <c r="H235" i="40"/>
  <c r="E235" i="40"/>
  <c r="L234" i="40"/>
  <c r="J234" i="40"/>
  <c r="H234" i="40"/>
  <c r="L233" i="40"/>
  <c r="J233" i="40"/>
  <c r="H233" i="40" s="1"/>
  <c r="L232" i="40"/>
  <c r="J232" i="40"/>
  <c r="H232" i="40"/>
  <c r="L231" i="40"/>
  <c r="J231" i="40"/>
  <c r="H231" i="40" s="1"/>
  <c r="N230" i="40"/>
  <c r="L230" i="40"/>
  <c r="J230" i="40"/>
  <c r="H230" i="40" s="1"/>
  <c r="E230" i="40"/>
  <c r="L229" i="40"/>
  <c r="J229" i="40"/>
  <c r="H229" i="40" s="1"/>
  <c r="L228" i="40"/>
  <c r="J228" i="40"/>
  <c r="H228" i="40"/>
  <c r="L227" i="40"/>
  <c r="J227" i="40"/>
  <c r="H227" i="40" s="1"/>
  <c r="L226" i="40"/>
  <c r="J226" i="40"/>
  <c r="H226" i="40"/>
  <c r="N225" i="40"/>
  <c r="L225" i="40"/>
  <c r="J225" i="40"/>
  <c r="H225" i="40"/>
  <c r="E225" i="40"/>
  <c r="L224" i="40"/>
  <c r="J224" i="40"/>
  <c r="H224" i="40"/>
  <c r="L223" i="40"/>
  <c r="J223" i="40"/>
  <c r="H223" i="40" s="1"/>
  <c r="L222" i="40"/>
  <c r="J222" i="40"/>
  <c r="H222" i="40"/>
  <c r="L221" i="40"/>
  <c r="J221" i="40"/>
  <c r="H221" i="40" s="1"/>
  <c r="N220" i="40"/>
  <c r="L220" i="40"/>
  <c r="J220" i="40"/>
  <c r="H220" i="40" s="1"/>
  <c r="E220" i="40"/>
  <c r="L219" i="40"/>
  <c r="J219" i="40"/>
  <c r="H219" i="40" s="1"/>
  <c r="L218" i="40"/>
  <c r="J218" i="40"/>
  <c r="H218" i="40"/>
  <c r="L217" i="40"/>
  <c r="J217" i="40"/>
  <c r="H217" i="40" s="1"/>
  <c r="L216" i="40"/>
  <c r="J216" i="40"/>
  <c r="H216" i="40"/>
  <c r="N215" i="40"/>
  <c r="L215" i="40"/>
  <c r="J215" i="40"/>
  <c r="H215" i="40"/>
  <c r="E215" i="40"/>
  <c r="L214" i="40"/>
  <c r="J214" i="40"/>
  <c r="H214" i="40"/>
  <c r="L213" i="40"/>
  <c r="J213" i="40"/>
  <c r="H213" i="40" s="1"/>
  <c r="L212" i="40"/>
  <c r="J212" i="40"/>
  <c r="H212" i="40"/>
  <c r="L211" i="40"/>
  <c r="J211" i="40"/>
  <c r="H211" i="40" s="1"/>
  <c r="N210" i="40"/>
  <c r="N310" i="40" s="1"/>
  <c r="L210" i="40"/>
  <c r="J210" i="40"/>
  <c r="H210" i="40" s="1"/>
  <c r="E210" i="40"/>
  <c r="E310" i="40" s="1"/>
  <c r="L208" i="40"/>
  <c r="J208" i="40"/>
  <c r="H208" i="40"/>
  <c r="L207" i="40"/>
  <c r="J207" i="40"/>
  <c r="H207" i="40"/>
  <c r="L206" i="40"/>
  <c r="J206" i="40"/>
  <c r="H206" i="40" s="1"/>
  <c r="L205" i="40"/>
  <c r="J205" i="40"/>
  <c r="H205" i="40"/>
  <c r="L204" i="40"/>
  <c r="J204" i="40"/>
  <c r="H204" i="40" s="1"/>
  <c r="N203" i="40"/>
  <c r="L203" i="40"/>
  <c r="J203" i="40"/>
  <c r="H203" i="40" s="1"/>
  <c r="E203" i="40"/>
  <c r="L202" i="40"/>
  <c r="J202" i="40"/>
  <c r="H202" i="40" s="1"/>
  <c r="L201" i="40"/>
  <c r="J201" i="40"/>
  <c r="H201" i="40"/>
  <c r="L200" i="40"/>
  <c r="J200" i="40"/>
  <c r="H200" i="40" s="1"/>
  <c r="L199" i="40"/>
  <c r="J199" i="40"/>
  <c r="H199" i="40"/>
  <c r="N198" i="40"/>
  <c r="L198" i="40"/>
  <c r="J198" i="40"/>
  <c r="H198" i="40"/>
  <c r="E198" i="40"/>
  <c r="L197" i="40"/>
  <c r="J197" i="40"/>
  <c r="H197" i="40"/>
  <c r="L196" i="40"/>
  <c r="J196" i="40"/>
  <c r="H196" i="40" s="1"/>
  <c r="L195" i="40"/>
  <c r="J195" i="40"/>
  <c r="H195" i="40"/>
  <c r="L194" i="40"/>
  <c r="J194" i="40"/>
  <c r="H194" i="40" s="1"/>
  <c r="N193" i="40"/>
  <c r="L193" i="40"/>
  <c r="J193" i="40"/>
  <c r="H193" i="40" s="1"/>
  <c r="E193" i="40"/>
  <c r="L192" i="40"/>
  <c r="J192" i="40"/>
  <c r="H192" i="40" s="1"/>
  <c r="L191" i="40"/>
  <c r="J191" i="40"/>
  <c r="H191" i="40"/>
  <c r="L190" i="40"/>
  <c r="J190" i="40"/>
  <c r="H190" i="40" s="1"/>
  <c r="L189" i="40"/>
  <c r="J189" i="40"/>
  <c r="H189" i="40"/>
  <c r="N188" i="40"/>
  <c r="L188" i="40"/>
  <c r="J188" i="40"/>
  <c r="H188" i="40"/>
  <c r="E188" i="40"/>
  <c r="L187" i="40"/>
  <c r="J187" i="40"/>
  <c r="H187" i="40"/>
  <c r="L186" i="40"/>
  <c r="J186" i="40"/>
  <c r="H186" i="40" s="1"/>
  <c r="L185" i="40"/>
  <c r="J185" i="40"/>
  <c r="H185" i="40"/>
  <c r="L184" i="40"/>
  <c r="J184" i="40"/>
  <c r="H184" i="40" s="1"/>
  <c r="N183" i="40"/>
  <c r="L183" i="40"/>
  <c r="J183" i="40"/>
  <c r="H183" i="40" s="1"/>
  <c r="E183" i="40"/>
  <c r="L182" i="40"/>
  <c r="J182" i="40"/>
  <c r="H182" i="40" s="1"/>
  <c r="L181" i="40"/>
  <c r="J181" i="40"/>
  <c r="H181" i="40"/>
  <c r="L180" i="40"/>
  <c r="J180" i="40"/>
  <c r="H180" i="40" s="1"/>
  <c r="L179" i="40"/>
  <c r="J179" i="40"/>
  <c r="H179" i="40"/>
  <c r="N178" i="40"/>
  <c r="L178" i="40"/>
  <c r="J178" i="40"/>
  <c r="H178" i="40"/>
  <c r="E178" i="40"/>
  <c r="L177" i="40"/>
  <c r="J177" i="40"/>
  <c r="H177" i="40"/>
  <c r="L176" i="40"/>
  <c r="J176" i="40"/>
  <c r="H176" i="40" s="1"/>
  <c r="L175" i="40"/>
  <c r="J175" i="40"/>
  <c r="H175" i="40"/>
  <c r="L174" i="40"/>
  <c r="J174" i="40"/>
  <c r="H174" i="40" s="1"/>
  <c r="N173" i="40"/>
  <c r="L173" i="40"/>
  <c r="J173" i="40"/>
  <c r="H173" i="40" s="1"/>
  <c r="E173" i="40"/>
  <c r="L172" i="40"/>
  <c r="J172" i="40"/>
  <c r="H172" i="40" s="1"/>
  <c r="L171" i="40"/>
  <c r="J171" i="40"/>
  <c r="H171" i="40"/>
  <c r="L170" i="40"/>
  <c r="J170" i="40"/>
  <c r="H170" i="40" s="1"/>
  <c r="L169" i="40"/>
  <c r="J169" i="40"/>
  <c r="H169" i="40"/>
  <c r="N168" i="40"/>
  <c r="L168" i="40"/>
  <c r="J168" i="40"/>
  <c r="H168" i="40"/>
  <c r="E168" i="40"/>
  <c r="L167" i="40"/>
  <c r="J167" i="40"/>
  <c r="H167" i="40"/>
  <c r="L166" i="40"/>
  <c r="J166" i="40"/>
  <c r="H166" i="40" s="1"/>
  <c r="L165" i="40"/>
  <c r="J165" i="40"/>
  <c r="H165" i="40"/>
  <c r="L164" i="40"/>
  <c r="J164" i="40"/>
  <c r="H164" i="40" s="1"/>
  <c r="N163" i="40"/>
  <c r="L163" i="40"/>
  <c r="J163" i="40"/>
  <c r="H163" i="40" s="1"/>
  <c r="E163" i="40"/>
  <c r="L162" i="40"/>
  <c r="J162" i="40"/>
  <c r="H162" i="40" s="1"/>
  <c r="L161" i="40"/>
  <c r="J161" i="40"/>
  <c r="H161" i="40"/>
  <c r="L160" i="40"/>
  <c r="J160" i="40"/>
  <c r="H160" i="40" s="1"/>
  <c r="L159" i="40"/>
  <c r="J159" i="40"/>
  <c r="H159" i="40"/>
  <c r="N158" i="40"/>
  <c r="L158" i="40"/>
  <c r="J158" i="40"/>
  <c r="H158" i="40"/>
  <c r="E158" i="40"/>
  <c r="L157" i="40"/>
  <c r="J157" i="40"/>
  <c r="H157" i="40"/>
  <c r="L156" i="40"/>
  <c r="J156" i="40"/>
  <c r="H156" i="40" s="1"/>
  <c r="L155" i="40"/>
  <c r="J155" i="40"/>
  <c r="H155" i="40"/>
  <c r="L154" i="40"/>
  <c r="J154" i="40"/>
  <c r="H154" i="40" s="1"/>
  <c r="N153" i="40"/>
  <c r="L153" i="40"/>
  <c r="J153" i="40"/>
  <c r="H153" i="40" s="1"/>
  <c r="E153" i="40"/>
  <c r="L152" i="40"/>
  <c r="J152" i="40"/>
  <c r="H152" i="40" s="1"/>
  <c r="L151" i="40"/>
  <c r="J151" i="40"/>
  <c r="H151" i="40"/>
  <c r="L150" i="40"/>
  <c r="J150" i="40"/>
  <c r="H150" i="40" s="1"/>
  <c r="L149" i="40"/>
  <c r="J149" i="40"/>
  <c r="H149" i="40"/>
  <c r="N148" i="40"/>
  <c r="L148" i="40"/>
  <c r="J148" i="40"/>
  <c r="H148" i="40"/>
  <c r="E148" i="40"/>
  <c r="L147" i="40"/>
  <c r="J147" i="40"/>
  <c r="H147" i="40"/>
  <c r="L146" i="40"/>
  <c r="J146" i="40"/>
  <c r="H146" i="40" s="1"/>
  <c r="L145" i="40"/>
  <c r="J145" i="40"/>
  <c r="H145" i="40"/>
  <c r="L144" i="40"/>
  <c r="J144" i="40"/>
  <c r="H144" i="40" s="1"/>
  <c r="N143" i="40"/>
  <c r="L143" i="40"/>
  <c r="J143" i="40"/>
  <c r="H143" i="40" s="1"/>
  <c r="E143" i="40"/>
  <c r="L142" i="40"/>
  <c r="J142" i="40"/>
  <c r="H142" i="40" s="1"/>
  <c r="L141" i="40"/>
  <c r="J141" i="40"/>
  <c r="H141" i="40"/>
  <c r="L140" i="40"/>
  <c r="J140" i="40"/>
  <c r="H140" i="40" s="1"/>
  <c r="L139" i="40"/>
  <c r="J139" i="40"/>
  <c r="H139" i="40"/>
  <c r="N138" i="40"/>
  <c r="L138" i="40"/>
  <c r="J138" i="40"/>
  <c r="H138" i="40"/>
  <c r="E138" i="40"/>
  <c r="L137" i="40"/>
  <c r="J137" i="40"/>
  <c r="H137" i="40"/>
  <c r="L136" i="40"/>
  <c r="J136" i="40"/>
  <c r="H136" i="40" s="1"/>
  <c r="L135" i="40"/>
  <c r="J135" i="40"/>
  <c r="H135" i="40"/>
  <c r="L134" i="40"/>
  <c r="J134" i="40"/>
  <c r="H134" i="40" s="1"/>
  <c r="N133" i="40"/>
  <c r="L133" i="40"/>
  <c r="J133" i="40"/>
  <c r="H133" i="40" s="1"/>
  <c r="E133" i="40"/>
  <c r="L132" i="40"/>
  <c r="J132" i="40"/>
  <c r="H132" i="40" s="1"/>
  <c r="L131" i="40"/>
  <c r="J131" i="40"/>
  <c r="H131" i="40"/>
  <c r="L130" i="40"/>
  <c r="J130" i="40"/>
  <c r="H130" i="40" s="1"/>
  <c r="L129" i="40"/>
  <c r="J129" i="40"/>
  <c r="H129" i="40"/>
  <c r="N128" i="40"/>
  <c r="L128" i="40"/>
  <c r="J128" i="40"/>
  <c r="H128" i="40"/>
  <c r="E128" i="40"/>
  <c r="L127" i="40"/>
  <c r="J127" i="40"/>
  <c r="H127" i="40"/>
  <c r="L126" i="40"/>
  <c r="J126" i="40"/>
  <c r="H126" i="40" s="1"/>
  <c r="L125" i="40"/>
  <c r="J125" i="40"/>
  <c r="H125" i="40"/>
  <c r="L124" i="40"/>
  <c r="J124" i="40"/>
  <c r="H124" i="40" s="1"/>
  <c r="N123" i="40"/>
  <c r="L123" i="40"/>
  <c r="J123" i="40"/>
  <c r="H123" i="40" s="1"/>
  <c r="E123" i="40"/>
  <c r="L122" i="40"/>
  <c r="J122" i="40"/>
  <c r="H122" i="40" s="1"/>
  <c r="L121" i="40"/>
  <c r="J121" i="40"/>
  <c r="H121" i="40"/>
  <c r="L120" i="40"/>
  <c r="J120" i="40"/>
  <c r="H120" i="40" s="1"/>
  <c r="L119" i="40"/>
  <c r="J119" i="40"/>
  <c r="H119" i="40"/>
  <c r="N118" i="40"/>
  <c r="L118" i="40"/>
  <c r="J118" i="40"/>
  <c r="H118" i="40"/>
  <c r="E118" i="40"/>
  <c r="L117" i="40"/>
  <c r="J117" i="40"/>
  <c r="H117" i="40"/>
  <c r="L116" i="40"/>
  <c r="J116" i="40"/>
  <c r="H116" i="40" s="1"/>
  <c r="L115" i="40"/>
  <c r="J115" i="40"/>
  <c r="H115" i="40"/>
  <c r="L114" i="40"/>
  <c r="J114" i="40"/>
  <c r="H114" i="40" s="1"/>
  <c r="N113" i="40"/>
  <c r="L113" i="40"/>
  <c r="J113" i="40"/>
  <c r="H113" i="40" s="1"/>
  <c r="E113" i="40"/>
  <c r="L112" i="40"/>
  <c r="J112" i="40"/>
  <c r="H112" i="40" s="1"/>
  <c r="L111" i="40"/>
  <c r="J111" i="40"/>
  <c r="H111" i="40"/>
  <c r="L110" i="40"/>
  <c r="J110" i="40"/>
  <c r="H110" i="40" s="1"/>
  <c r="L109" i="40"/>
  <c r="J109" i="40"/>
  <c r="H109" i="40"/>
  <c r="N108" i="40"/>
  <c r="N208" i="40" s="1"/>
  <c r="L108" i="40"/>
  <c r="J108" i="40"/>
  <c r="H108" i="40"/>
  <c r="E108" i="40"/>
  <c r="E208" i="40" s="1"/>
  <c r="L106" i="40"/>
  <c r="J106" i="40"/>
  <c r="H106" i="40"/>
  <c r="L105" i="40"/>
  <c r="J105" i="40"/>
  <c r="H105" i="40" s="1"/>
  <c r="L104" i="40"/>
  <c r="J104" i="40"/>
  <c r="H104" i="40"/>
  <c r="L103" i="40"/>
  <c r="J103" i="40"/>
  <c r="H103" i="40" s="1"/>
  <c r="L102" i="40"/>
  <c r="J102" i="40"/>
  <c r="H102" i="40"/>
  <c r="N101" i="40"/>
  <c r="L101" i="40"/>
  <c r="J101" i="40"/>
  <c r="H101" i="40"/>
  <c r="E101" i="40"/>
  <c r="L100" i="40"/>
  <c r="J100" i="40"/>
  <c r="H100" i="40"/>
  <c r="L99" i="40"/>
  <c r="J99" i="40"/>
  <c r="H99" i="40" s="1"/>
  <c r="L98" i="40"/>
  <c r="J98" i="40"/>
  <c r="H98" i="40"/>
  <c r="L97" i="40"/>
  <c r="J97" i="40"/>
  <c r="H97" i="40" s="1"/>
  <c r="N96" i="40"/>
  <c r="L96" i="40"/>
  <c r="J96" i="40"/>
  <c r="H96" i="40" s="1"/>
  <c r="E96" i="40"/>
  <c r="L95" i="40"/>
  <c r="J95" i="40"/>
  <c r="H95" i="40" s="1"/>
  <c r="L94" i="40"/>
  <c r="J94" i="40"/>
  <c r="H94" i="40"/>
  <c r="L93" i="40"/>
  <c r="J93" i="40"/>
  <c r="H93" i="40" s="1"/>
  <c r="L92" i="40"/>
  <c r="J92" i="40"/>
  <c r="H92" i="40"/>
  <c r="N91" i="40"/>
  <c r="L91" i="40"/>
  <c r="J91" i="40"/>
  <c r="H91" i="40"/>
  <c r="E91" i="40"/>
  <c r="L90" i="40"/>
  <c r="J90" i="40"/>
  <c r="H90" i="40"/>
  <c r="L89" i="40"/>
  <c r="J89" i="40"/>
  <c r="H89" i="40" s="1"/>
  <c r="L88" i="40"/>
  <c r="J88" i="40"/>
  <c r="H88" i="40"/>
  <c r="L87" i="40"/>
  <c r="J87" i="40"/>
  <c r="H87" i="40" s="1"/>
  <c r="N86" i="40"/>
  <c r="L86" i="40"/>
  <c r="J86" i="40"/>
  <c r="H86" i="40" s="1"/>
  <c r="E86" i="40"/>
  <c r="L85" i="40"/>
  <c r="J85" i="40"/>
  <c r="H85" i="40" s="1"/>
  <c r="L84" i="40"/>
  <c r="J84" i="40"/>
  <c r="H84" i="40"/>
  <c r="L83" i="40"/>
  <c r="J83" i="40"/>
  <c r="H83" i="40" s="1"/>
  <c r="L82" i="40"/>
  <c r="J82" i="40"/>
  <c r="H82" i="40"/>
  <c r="N81" i="40"/>
  <c r="L81" i="40"/>
  <c r="J81" i="40"/>
  <c r="H81" i="40"/>
  <c r="E81" i="40"/>
  <c r="L80" i="40"/>
  <c r="J80" i="40"/>
  <c r="H80" i="40"/>
  <c r="L79" i="40"/>
  <c r="J79" i="40"/>
  <c r="H79" i="40" s="1"/>
  <c r="L78" i="40"/>
  <c r="J78" i="40"/>
  <c r="H78" i="40"/>
  <c r="L77" i="40"/>
  <c r="J77" i="40"/>
  <c r="H77" i="40" s="1"/>
  <c r="N76" i="40"/>
  <c r="L76" i="40"/>
  <c r="J76" i="40"/>
  <c r="H76" i="40" s="1"/>
  <c r="E76" i="40"/>
  <c r="L75" i="40"/>
  <c r="J75" i="40"/>
  <c r="H75" i="40" s="1"/>
  <c r="L74" i="40"/>
  <c r="J74" i="40"/>
  <c r="H74" i="40"/>
  <c r="L73" i="40"/>
  <c r="J73" i="40"/>
  <c r="H73" i="40" s="1"/>
  <c r="L72" i="40"/>
  <c r="J72" i="40"/>
  <c r="H72" i="40"/>
  <c r="N71" i="40"/>
  <c r="L71" i="40"/>
  <c r="J71" i="40"/>
  <c r="H71" i="40"/>
  <c r="E71" i="40"/>
  <c r="L70" i="40"/>
  <c r="J70" i="40"/>
  <c r="H70" i="40"/>
  <c r="L69" i="40"/>
  <c r="J69" i="40"/>
  <c r="H69" i="40" s="1"/>
  <c r="L68" i="40"/>
  <c r="J68" i="40"/>
  <c r="H68" i="40"/>
  <c r="L67" i="40"/>
  <c r="J67" i="40"/>
  <c r="H67" i="40" s="1"/>
  <c r="N66" i="40"/>
  <c r="L66" i="40"/>
  <c r="J66" i="40"/>
  <c r="H66" i="40" s="1"/>
  <c r="E66" i="40"/>
  <c r="L65" i="40"/>
  <c r="J65" i="40"/>
  <c r="H65" i="40" s="1"/>
  <c r="L64" i="40"/>
  <c r="J64" i="40"/>
  <c r="H64" i="40"/>
  <c r="L63" i="40"/>
  <c r="J63" i="40"/>
  <c r="H63" i="40" s="1"/>
  <c r="L62" i="40"/>
  <c r="J62" i="40"/>
  <c r="H62" i="40"/>
  <c r="N61" i="40"/>
  <c r="L61" i="40"/>
  <c r="J61" i="40"/>
  <c r="H61" i="40"/>
  <c r="E61" i="40"/>
  <c r="L60" i="40"/>
  <c r="J60" i="40"/>
  <c r="H60" i="40"/>
  <c r="L59" i="40"/>
  <c r="J59" i="40"/>
  <c r="H59" i="40" s="1"/>
  <c r="L58" i="40"/>
  <c r="J58" i="40"/>
  <c r="H58" i="40"/>
  <c r="L57" i="40"/>
  <c r="J57" i="40"/>
  <c r="H57" i="40" s="1"/>
  <c r="N56" i="40"/>
  <c r="L56" i="40"/>
  <c r="J56" i="40"/>
  <c r="H56" i="40" s="1"/>
  <c r="E56" i="40"/>
  <c r="L55" i="40"/>
  <c r="J55" i="40"/>
  <c r="H55" i="40" s="1"/>
  <c r="L54" i="40"/>
  <c r="J54" i="40"/>
  <c r="H54" i="40"/>
  <c r="L53" i="40"/>
  <c r="J53" i="40"/>
  <c r="H53" i="40" s="1"/>
  <c r="L52" i="40"/>
  <c r="J52" i="40"/>
  <c r="H52" i="40"/>
  <c r="N51" i="40"/>
  <c r="L51" i="40"/>
  <c r="J51" i="40"/>
  <c r="H51" i="40"/>
  <c r="E51" i="40"/>
  <c r="L50" i="40"/>
  <c r="J50" i="40"/>
  <c r="H50" i="40"/>
  <c r="L49" i="40"/>
  <c r="J49" i="40"/>
  <c r="H49" i="40" s="1"/>
  <c r="L48" i="40"/>
  <c r="J48" i="40"/>
  <c r="H48" i="40"/>
  <c r="L47" i="40"/>
  <c r="J47" i="40"/>
  <c r="H47" i="40" s="1"/>
  <c r="N46" i="40"/>
  <c r="L46" i="40"/>
  <c r="J46" i="40"/>
  <c r="H46" i="40" s="1"/>
  <c r="E46" i="40"/>
  <c r="L45" i="40"/>
  <c r="J45" i="40"/>
  <c r="H45" i="40" s="1"/>
  <c r="L44" i="40"/>
  <c r="J44" i="40"/>
  <c r="H44" i="40"/>
  <c r="L43" i="40"/>
  <c r="J43" i="40"/>
  <c r="H43" i="40" s="1"/>
  <c r="L42" i="40"/>
  <c r="J42" i="40"/>
  <c r="H42" i="40"/>
  <c r="N41" i="40"/>
  <c r="L41" i="40"/>
  <c r="J41" i="40"/>
  <c r="H41" i="40"/>
  <c r="E41" i="40"/>
  <c r="L40" i="40"/>
  <c r="J40" i="40"/>
  <c r="H40" i="40"/>
  <c r="L39" i="40"/>
  <c r="J39" i="40"/>
  <c r="H39" i="40" s="1"/>
  <c r="L38" i="40"/>
  <c r="J38" i="40"/>
  <c r="H38" i="40"/>
  <c r="L37" i="40"/>
  <c r="J37" i="40"/>
  <c r="H37" i="40" s="1"/>
  <c r="N36" i="40"/>
  <c r="L36" i="40"/>
  <c r="J36" i="40"/>
  <c r="H36" i="40" s="1"/>
  <c r="E36" i="40"/>
  <c r="L35" i="40"/>
  <c r="J35" i="40"/>
  <c r="H35" i="40" s="1"/>
  <c r="L34" i="40"/>
  <c r="J34" i="40"/>
  <c r="H34" i="40"/>
  <c r="L33" i="40"/>
  <c r="J33" i="40"/>
  <c r="H33" i="40" s="1"/>
  <c r="L32" i="40"/>
  <c r="J32" i="40"/>
  <c r="H32" i="40"/>
  <c r="N31" i="40"/>
  <c r="L31" i="40"/>
  <c r="J31" i="40"/>
  <c r="H31" i="40"/>
  <c r="E31" i="40"/>
  <c r="L30" i="40"/>
  <c r="J30" i="40"/>
  <c r="H30" i="40"/>
  <c r="L29" i="40"/>
  <c r="J29" i="40"/>
  <c r="H29" i="40" s="1"/>
  <c r="L28" i="40"/>
  <c r="J28" i="40"/>
  <c r="H28" i="40"/>
  <c r="L27" i="40"/>
  <c r="J27" i="40"/>
  <c r="H27" i="40" s="1"/>
  <c r="N26" i="40"/>
  <c r="L26" i="40"/>
  <c r="J26" i="40"/>
  <c r="H26" i="40" s="1"/>
  <c r="E26" i="40"/>
  <c r="L25" i="40"/>
  <c r="J25" i="40"/>
  <c r="H25" i="40" s="1"/>
  <c r="L24" i="40"/>
  <c r="J24" i="40"/>
  <c r="H24" i="40"/>
  <c r="L23" i="40"/>
  <c r="J23" i="40"/>
  <c r="H23" i="40" s="1"/>
  <c r="L22" i="40"/>
  <c r="J22" i="40"/>
  <c r="H22" i="40"/>
  <c r="N21" i="40"/>
  <c r="L21" i="40"/>
  <c r="J21" i="40"/>
  <c r="H21" i="40"/>
  <c r="E21" i="40"/>
  <c r="L20" i="40"/>
  <c r="J20" i="40"/>
  <c r="H20" i="40"/>
  <c r="L19" i="40"/>
  <c r="J19" i="40"/>
  <c r="H19" i="40" s="1"/>
  <c r="L18" i="40"/>
  <c r="J18" i="40"/>
  <c r="H18" i="40"/>
  <c r="L17" i="40"/>
  <c r="J17" i="40"/>
  <c r="H17" i="40" s="1"/>
  <c r="N16" i="40"/>
  <c r="L16" i="40"/>
  <c r="J16" i="40"/>
  <c r="H16" i="40" s="1"/>
  <c r="E16" i="40"/>
  <c r="L15" i="40"/>
  <c r="J15" i="40"/>
  <c r="H15" i="40" s="1"/>
  <c r="L14" i="40"/>
  <c r="J14" i="40"/>
  <c r="H14" i="40"/>
  <c r="L13" i="40"/>
  <c r="J13" i="40"/>
  <c r="H13" i="40" s="1"/>
  <c r="L12" i="40"/>
  <c r="J12" i="40"/>
  <c r="H12" i="40"/>
  <c r="N11" i="40"/>
  <c r="L11" i="40"/>
  <c r="J11" i="40"/>
  <c r="H11" i="40"/>
  <c r="E11" i="40"/>
  <c r="L10" i="40"/>
  <c r="J10" i="40"/>
  <c r="H10" i="40"/>
  <c r="L9" i="40"/>
  <c r="J9" i="40"/>
  <c r="H9" i="40" s="1"/>
  <c r="L8" i="40"/>
  <c r="J8" i="40"/>
  <c r="H8" i="40"/>
  <c r="L7" i="40"/>
  <c r="J7" i="40"/>
  <c r="H7" i="40" s="1"/>
  <c r="N6" i="40"/>
  <c r="N106" i="40" s="1"/>
  <c r="L6" i="40"/>
  <c r="J6" i="40"/>
  <c r="H6" i="40" s="1"/>
  <c r="E6" i="40"/>
  <c r="E106" i="40" s="1"/>
  <c r="L412" i="39"/>
  <c r="J412" i="39"/>
  <c r="H412" i="39"/>
  <c r="L411" i="39"/>
  <c r="J411" i="39"/>
  <c r="H411" i="39"/>
  <c r="L410" i="39"/>
  <c r="J410" i="39"/>
  <c r="H410" i="39" s="1"/>
  <c r="L409" i="39"/>
  <c r="J409" i="39"/>
  <c r="H409" i="39"/>
  <c r="L408" i="39"/>
  <c r="J408" i="39"/>
  <c r="H408" i="39" s="1"/>
  <c r="N407" i="39"/>
  <c r="L407" i="39"/>
  <c r="J407" i="39"/>
  <c r="H407" i="39" s="1"/>
  <c r="E407" i="39"/>
  <c r="L406" i="39"/>
  <c r="J406" i="39"/>
  <c r="H406" i="39" s="1"/>
  <c r="L405" i="39"/>
  <c r="J405" i="39"/>
  <c r="H405" i="39"/>
  <c r="L404" i="39"/>
  <c r="J404" i="39"/>
  <c r="H404" i="39" s="1"/>
  <c r="L403" i="39"/>
  <c r="J403" i="39"/>
  <c r="H403" i="39"/>
  <c r="N402" i="39"/>
  <c r="L402" i="39"/>
  <c r="J402" i="39"/>
  <c r="H402" i="39"/>
  <c r="E402" i="39"/>
  <c r="L401" i="39"/>
  <c r="J401" i="39"/>
  <c r="H401" i="39"/>
  <c r="L400" i="39"/>
  <c r="J400" i="39"/>
  <c r="H400" i="39" s="1"/>
  <c r="L399" i="39"/>
  <c r="J399" i="39"/>
  <c r="H399" i="39"/>
  <c r="L398" i="39"/>
  <c r="J398" i="39"/>
  <c r="H398" i="39" s="1"/>
  <c r="N397" i="39"/>
  <c r="L397" i="39"/>
  <c r="J397" i="39"/>
  <c r="H397" i="39" s="1"/>
  <c r="E397" i="39"/>
  <c r="L396" i="39"/>
  <c r="J396" i="39"/>
  <c r="H396" i="39" s="1"/>
  <c r="L395" i="39"/>
  <c r="J395" i="39"/>
  <c r="H395" i="39"/>
  <c r="L394" i="39"/>
  <c r="J394" i="39"/>
  <c r="H394" i="39" s="1"/>
  <c r="L393" i="39"/>
  <c r="J393" i="39"/>
  <c r="H393" i="39"/>
  <c r="N392" i="39"/>
  <c r="L392" i="39"/>
  <c r="J392" i="39"/>
  <c r="H392" i="39"/>
  <c r="E392" i="39"/>
  <c r="L391" i="39"/>
  <c r="J391" i="39"/>
  <c r="H391" i="39"/>
  <c r="L390" i="39"/>
  <c r="J390" i="39"/>
  <c r="H390" i="39" s="1"/>
  <c r="L389" i="39"/>
  <c r="J389" i="39"/>
  <c r="H389" i="39"/>
  <c r="L388" i="39"/>
  <c r="J388" i="39"/>
  <c r="H388" i="39" s="1"/>
  <c r="N387" i="39"/>
  <c r="L387" i="39"/>
  <c r="J387" i="39"/>
  <c r="H387" i="39" s="1"/>
  <c r="E387" i="39"/>
  <c r="L386" i="39"/>
  <c r="J386" i="39"/>
  <c r="H386" i="39" s="1"/>
  <c r="L385" i="39"/>
  <c r="J385" i="39"/>
  <c r="H385" i="39"/>
  <c r="L384" i="39"/>
  <c r="J384" i="39"/>
  <c r="H384" i="39" s="1"/>
  <c r="L383" i="39"/>
  <c r="J383" i="39"/>
  <c r="H383" i="39"/>
  <c r="N382" i="39"/>
  <c r="L382" i="39"/>
  <c r="J382" i="39"/>
  <c r="H382" i="39"/>
  <c r="E382" i="39"/>
  <c r="L381" i="39"/>
  <c r="J381" i="39"/>
  <c r="H381" i="39"/>
  <c r="L380" i="39"/>
  <c r="J380" i="39"/>
  <c r="H380" i="39" s="1"/>
  <c r="L379" i="39"/>
  <c r="J379" i="39"/>
  <c r="H379" i="39"/>
  <c r="L378" i="39"/>
  <c r="J378" i="39"/>
  <c r="H378" i="39" s="1"/>
  <c r="N377" i="39"/>
  <c r="L377" i="39"/>
  <c r="J377" i="39"/>
  <c r="H377" i="39" s="1"/>
  <c r="E377" i="39"/>
  <c r="L376" i="39"/>
  <c r="J376" i="39"/>
  <c r="H376" i="39" s="1"/>
  <c r="L375" i="39"/>
  <c r="J375" i="39"/>
  <c r="H375" i="39"/>
  <c r="L374" i="39"/>
  <c r="J374" i="39"/>
  <c r="H374" i="39" s="1"/>
  <c r="L373" i="39"/>
  <c r="J373" i="39"/>
  <c r="H373" i="39"/>
  <c r="N372" i="39"/>
  <c r="L372" i="39"/>
  <c r="J372" i="39"/>
  <c r="H372" i="39"/>
  <c r="E372" i="39"/>
  <c r="L371" i="39"/>
  <c r="J371" i="39"/>
  <c r="H371" i="39"/>
  <c r="L370" i="39"/>
  <c r="J370" i="39"/>
  <c r="H370" i="39" s="1"/>
  <c r="L369" i="39"/>
  <c r="J369" i="39"/>
  <c r="H369" i="39"/>
  <c r="L368" i="39"/>
  <c r="J368" i="39"/>
  <c r="H368" i="39" s="1"/>
  <c r="N367" i="39"/>
  <c r="L367" i="39"/>
  <c r="J367" i="39"/>
  <c r="H367" i="39" s="1"/>
  <c r="E367" i="39"/>
  <c r="L366" i="39"/>
  <c r="J366" i="39"/>
  <c r="H366" i="39" s="1"/>
  <c r="L365" i="39"/>
  <c r="J365" i="39"/>
  <c r="H365" i="39"/>
  <c r="L364" i="39"/>
  <c r="J364" i="39"/>
  <c r="H364" i="39" s="1"/>
  <c r="L363" i="39"/>
  <c r="J363" i="39"/>
  <c r="H363" i="39"/>
  <c r="N362" i="39"/>
  <c r="L362" i="39"/>
  <c r="J362" i="39"/>
  <c r="H362" i="39"/>
  <c r="E362" i="39"/>
  <c r="L361" i="39"/>
  <c r="J361" i="39"/>
  <c r="H361" i="39"/>
  <c r="L360" i="39"/>
  <c r="J360" i="39"/>
  <c r="H360" i="39" s="1"/>
  <c r="L359" i="39"/>
  <c r="J359" i="39"/>
  <c r="H359" i="39"/>
  <c r="L358" i="39"/>
  <c r="J358" i="39"/>
  <c r="H358" i="39" s="1"/>
  <c r="N357" i="39"/>
  <c r="L357" i="39"/>
  <c r="J357" i="39"/>
  <c r="H357" i="39" s="1"/>
  <c r="E357" i="39"/>
  <c r="L356" i="39"/>
  <c r="J356" i="39"/>
  <c r="H356" i="39" s="1"/>
  <c r="L355" i="39"/>
  <c r="J355" i="39"/>
  <c r="H355" i="39"/>
  <c r="L354" i="39"/>
  <c r="J354" i="39"/>
  <c r="H354" i="39" s="1"/>
  <c r="L353" i="39"/>
  <c r="J353" i="39"/>
  <c r="H353" i="39"/>
  <c r="N352" i="39"/>
  <c r="L352" i="39"/>
  <c r="J352" i="39"/>
  <c r="H352" i="39"/>
  <c r="E352" i="39"/>
  <c r="L351" i="39"/>
  <c r="J351" i="39"/>
  <c r="H351" i="39"/>
  <c r="L350" i="39"/>
  <c r="J350" i="39"/>
  <c r="H350" i="39" s="1"/>
  <c r="L349" i="39"/>
  <c r="J349" i="39"/>
  <c r="H349" i="39"/>
  <c r="L348" i="39"/>
  <c r="J348" i="39"/>
  <c r="H348" i="39" s="1"/>
  <c r="N347" i="39"/>
  <c r="L347" i="39"/>
  <c r="J347" i="39"/>
  <c r="H347" i="39" s="1"/>
  <c r="E347" i="39"/>
  <c r="L346" i="39"/>
  <c r="J346" i="39"/>
  <c r="H346" i="39" s="1"/>
  <c r="L345" i="39"/>
  <c r="J345" i="39"/>
  <c r="H345" i="39"/>
  <c r="L344" i="39"/>
  <c r="J344" i="39"/>
  <c r="H344" i="39" s="1"/>
  <c r="L343" i="39"/>
  <c r="J343" i="39"/>
  <c r="H343" i="39"/>
  <c r="N342" i="39"/>
  <c r="L342" i="39"/>
  <c r="J342" i="39"/>
  <c r="H342" i="39"/>
  <c r="E342" i="39"/>
  <c r="L341" i="39"/>
  <c r="J341" i="39"/>
  <c r="H341" i="39"/>
  <c r="L340" i="39"/>
  <c r="J340" i="39"/>
  <c r="H340" i="39" s="1"/>
  <c r="L339" i="39"/>
  <c r="J339" i="39"/>
  <c r="H339" i="39"/>
  <c r="L338" i="39"/>
  <c r="J338" i="39"/>
  <c r="H338" i="39" s="1"/>
  <c r="N337" i="39"/>
  <c r="L337" i="39"/>
  <c r="J337" i="39"/>
  <c r="H337" i="39" s="1"/>
  <c r="E337" i="39"/>
  <c r="L336" i="39"/>
  <c r="J336" i="39"/>
  <c r="H336" i="39" s="1"/>
  <c r="L335" i="39"/>
  <c r="J335" i="39"/>
  <c r="H335" i="39"/>
  <c r="L334" i="39"/>
  <c r="J334" i="39"/>
  <c r="H334" i="39" s="1"/>
  <c r="L333" i="39"/>
  <c r="J333" i="39"/>
  <c r="H333" i="39"/>
  <c r="N332" i="39"/>
  <c r="L332" i="39"/>
  <c r="J332" i="39"/>
  <c r="H332" i="39"/>
  <c r="E332" i="39"/>
  <c r="L331" i="39"/>
  <c r="J331" i="39"/>
  <c r="H331" i="39"/>
  <c r="L330" i="39"/>
  <c r="J330" i="39"/>
  <c r="H330" i="39" s="1"/>
  <c r="L329" i="39"/>
  <c r="J329" i="39"/>
  <c r="H329" i="39"/>
  <c r="L328" i="39"/>
  <c r="J328" i="39"/>
  <c r="H328" i="39" s="1"/>
  <c r="N327" i="39"/>
  <c r="L327" i="39"/>
  <c r="J327" i="39"/>
  <c r="H327" i="39" s="1"/>
  <c r="E327" i="39"/>
  <c r="L326" i="39"/>
  <c r="J326" i="39"/>
  <c r="H326" i="39" s="1"/>
  <c r="L325" i="39"/>
  <c r="J325" i="39"/>
  <c r="H325" i="39"/>
  <c r="L324" i="39"/>
  <c r="J324" i="39"/>
  <c r="H324" i="39" s="1"/>
  <c r="L323" i="39"/>
  <c r="J323" i="39"/>
  <c r="H323" i="39"/>
  <c r="N322" i="39"/>
  <c r="L322" i="39"/>
  <c r="J322" i="39"/>
  <c r="H322" i="39"/>
  <c r="E322" i="39"/>
  <c r="L321" i="39"/>
  <c r="J321" i="39"/>
  <c r="H321" i="39"/>
  <c r="L320" i="39"/>
  <c r="J320" i="39"/>
  <c r="H320" i="39" s="1"/>
  <c r="L319" i="39"/>
  <c r="J319" i="39"/>
  <c r="H319" i="39"/>
  <c r="L318" i="39"/>
  <c r="J318" i="39"/>
  <c r="H318" i="39" s="1"/>
  <c r="N317" i="39"/>
  <c r="L317" i="39"/>
  <c r="J317" i="39"/>
  <c r="H317" i="39" s="1"/>
  <c r="E317" i="39"/>
  <c r="L316" i="39"/>
  <c r="J316" i="39"/>
  <c r="H316" i="39" s="1"/>
  <c r="L315" i="39"/>
  <c r="J315" i="39"/>
  <c r="H315" i="39"/>
  <c r="L314" i="39"/>
  <c r="J314" i="39"/>
  <c r="H314" i="39" s="1"/>
  <c r="L313" i="39"/>
  <c r="J313" i="39"/>
  <c r="H313" i="39"/>
  <c r="N312" i="39"/>
  <c r="N412" i="39" s="1"/>
  <c r="L312" i="39"/>
  <c r="J312" i="39"/>
  <c r="H312" i="39"/>
  <c r="E312" i="39"/>
  <c r="E412" i="39" s="1"/>
  <c r="L310" i="39"/>
  <c r="J310" i="39"/>
  <c r="H310" i="39"/>
  <c r="L309" i="39"/>
  <c r="J309" i="39"/>
  <c r="H309" i="39" s="1"/>
  <c r="L308" i="39"/>
  <c r="J308" i="39"/>
  <c r="H308" i="39"/>
  <c r="L307" i="39"/>
  <c r="J307" i="39"/>
  <c r="H307" i="39" s="1"/>
  <c r="L306" i="39"/>
  <c r="J306" i="39"/>
  <c r="H306" i="39"/>
  <c r="N305" i="39"/>
  <c r="L305" i="39"/>
  <c r="J305" i="39"/>
  <c r="H305" i="39"/>
  <c r="E305" i="39"/>
  <c r="L304" i="39"/>
  <c r="J304" i="39"/>
  <c r="H304" i="39"/>
  <c r="L303" i="39"/>
  <c r="J303" i="39"/>
  <c r="H303" i="39" s="1"/>
  <c r="L302" i="39"/>
  <c r="J302" i="39"/>
  <c r="H302" i="39"/>
  <c r="L301" i="39"/>
  <c r="J301" i="39"/>
  <c r="H301" i="39" s="1"/>
  <c r="N300" i="39"/>
  <c r="L300" i="39"/>
  <c r="J300" i="39"/>
  <c r="H300" i="39" s="1"/>
  <c r="E300" i="39"/>
  <c r="L299" i="39"/>
  <c r="J299" i="39"/>
  <c r="H299" i="39" s="1"/>
  <c r="L298" i="39"/>
  <c r="J298" i="39"/>
  <c r="H298" i="39"/>
  <c r="L297" i="39"/>
  <c r="J297" i="39"/>
  <c r="H297" i="39" s="1"/>
  <c r="L296" i="39"/>
  <c r="J296" i="39"/>
  <c r="H296" i="39"/>
  <c r="N295" i="39"/>
  <c r="L295" i="39"/>
  <c r="J295" i="39"/>
  <c r="H295" i="39"/>
  <c r="E295" i="39"/>
  <c r="L294" i="39"/>
  <c r="J294" i="39"/>
  <c r="H294" i="39"/>
  <c r="L293" i="39"/>
  <c r="J293" i="39"/>
  <c r="H293" i="39" s="1"/>
  <c r="L292" i="39"/>
  <c r="J292" i="39"/>
  <c r="H292" i="39"/>
  <c r="L291" i="39"/>
  <c r="J291" i="39"/>
  <c r="H291" i="39" s="1"/>
  <c r="N290" i="39"/>
  <c r="L290" i="39"/>
  <c r="J290" i="39"/>
  <c r="H290" i="39" s="1"/>
  <c r="E290" i="39"/>
  <c r="L289" i="39"/>
  <c r="J289" i="39"/>
  <c r="H289" i="39" s="1"/>
  <c r="L288" i="39"/>
  <c r="J288" i="39"/>
  <c r="H288" i="39"/>
  <c r="L287" i="39"/>
  <c r="J287" i="39"/>
  <c r="H287" i="39" s="1"/>
  <c r="L286" i="39"/>
  <c r="J286" i="39"/>
  <c r="H286" i="39"/>
  <c r="N285" i="39"/>
  <c r="L285" i="39"/>
  <c r="J285" i="39"/>
  <c r="H285" i="39"/>
  <c r="E285" i="39"/>
  <c r="L284" i="39"/>
  <c r="J284" i="39"/>
  <c r="H284" i="39"/>
  <c r="L283" i="39"/>
  <c r="J283" i="39"/>
  <c r="H283" i="39" s="1"/>
  <c r="L282" i="39"/>
  <c r="J282" i="39"/>
  <c r="H282" i="39"/>
  <c r="L281" i="39"/>
  <c r="J281" i="39"/>
  <c r="H281" i="39" s="1"/>
  <c r="N280" i="39"/>
  <c r="L280" i="39"/>
  <c r="J280" i="39"/>
  <c r="H280" i="39" s="1"/>
  <c r="E280" i="39"/>
  <c r="L279" i="39"/>
  <c r="J279" i="39"/>
  <c r="H279" i="39" s="1"/>
  <c r="L278" i="39"/>
  <c r="J278" i="39"/>
  <c r="H278" i="39"/>
  <c r="L277" i="39"/>
  <c r="J277" i="39"/>
  <c r="H277" i="39" s="1"/>
  <c r="L276" i="39"/>
  <c r="J276" i="39"/>
  <c r="H276" i="39"/>
  <c r="N275" i="39"/>
  <c r="L275" i="39"/>
  <c r="J275" i="39"/>
  <c r="H275" i="39"/>
  <c r="E275" i="39"/>
  <c r="L274" i="39"/>
  <c r="J274" i="39"/>
  <c r="H274" i="39"/>
  <c r="L273" i="39"/>
  <c r="J273" i="39"/>
  <c r="H273" i="39" s="1"/>
  <c r="L272" i="39"/>
  <c r="J272" i="39"/>
  <c r="H272" i="39"/>
  <c r="L271" i="39"/>
  <c r="J271" i="39"/>
  <c r="H271" i="39" s="1"/>
  <c r="N270" i="39"/>
  <c r="L270" i="39"/>
  <c r="J270" i="39"/>
  <c r="H270" i="39" s="1"/>
  <c r="E270" i="39"/>
  <c r="L269" i="39"/>
  <c r="J269" i="39"/>
  <c r="H269" i="39" s="1"/>
  <c r="L268" i="39"/>
  <c r="J268" i="39"/>
  <c r="H268" i="39"/>
  <c r="L267" i="39"/>
  <c r="J267" i="39"/>
  <c r="H267" i="39" s="1"/>
  <c r="L266" i="39"/>
  <c r="J266" i="39"/>
  <c r="H266" i="39"/>
  <c r="N265" i="39"/>
  <c r="L265" i="39"/>
  <c r="J265" i="39"/>
  <c r="H265" i="39"/>
  <c r="E265" i="39"/>
  <c r="L264" i="39"/>
  <c r="J264" i="39"/>
  <c r="H264" i="39"/>
  <c r="L263" i="39"/>
  <c r="J263" i="39"/>
  <c r="H263" i="39" s="1"/>
  <c r="L262" i="39"/>
  <c r="J262" i="39"/>
  <c r="H262" i="39"/>
  <c r="L261" i="39"/>
  <c r="J261" i="39"/>
  <c r="H261" i="39" s="1"/>
  <c r="N260" i="39"/>
  <c r="L260" i="39"/>
  <c r="J260" i="39"/>
  <c r="H260" i="39" s="1"/>
  <c r="E260" i="39"/>
  <c r="L259" i="39"/>
  <c r="J259" i="39"/>
  <c r="H259" i="39" s="1"/>
  <c r="L258" i="39"/>
  <c r="J258" i="39"/>
  <c r="H258" i="39"/>
  <c r="L257" i="39"/>
  <c r="J257" i="39"/>
  <c r="H257" i="39" s="1"/>
  <c r="L256" i="39"/>
  <c r="J256" i="39"/>
  <c r="H256" i="39"/>
  <c r="N255" i="39"/>
  <c r="L255" i="39"/>
  <c r="J255" i="39"/>
  <c r="H255" i="39"/>
  <c r="E255" i="39"/>
  <c r="L254" i="39"/>
  <c r="J254" i="39"/>
  <c r="H254" i="39"/>
  <c r="L253" i="39"/>
  <c r="J253" i="39"/>
  <c r="H253" i="39" s="1"/>
  <c r="L252" i="39"/>
  <c r="J252" i="39"/>
  <c r="H252" i="39"/>
  <c r="L251" i="39"/>
  <c r="J251" i="39"/>
  <c r="H251" i="39" s="1"/>
  <c r="N250" i="39"/>
  <c r="L250" i="39"/>
  <c r="J250" i="39"/>
  <c r="H250" i="39" s="1"/>
  <c r="E250" i="39"/>
  <c r="L249" i="39"/>
  <c r="J249" i="39"/>
  <c r="H249" i="39" s="1"/>
  <c r="L248" i="39"/>
  <c r="J248" i="39"/>
  <c r="H248" i="39"/>
  <c r="L247" i="39"/>
  <c r="J247" i="39"/>
  <c r="H247" i="39" s="1"/>
  <c r="L246" i="39"/>
  <c r="J246" i="39"/>
  <c r="H246" i="39"/>
  <c r="N245" i="39"/>
  <c r="L245" i="39"/>
  <c r="J245" i="39"/>
  <c r="H245" i="39"/>
  <c r="E245" i="39"/>
  <c r="L244" i="39"/>
  <c r="J244" i="39"/>
  <c r="H244" i="39"/>
  <c r="L243" i="39"/>
  <c r="J243" i="39"/>
  <c r="H243" i="39" s="1"/>
  <c r="L242" i="39"/>
  <c r="J242" i="39"/>
  <c r="H242" i="39"/>
  <c r="L241" i="39"/>
  <c r="J241" i="39"/>
  <c r="H241" i="39" s="1"/>
  <c r="N240" i="39"/>
  <c r="L240" i="39"/>
  <c r="J240" i="39"/>
  <c r="H240" i="39" s="1"/>
  <c r="E240" i="39"/>
  <c r="L239" i="39"/>
  <c r="J239" i="39"/>
  <c r="H239" i="39" s="1"/>
  <c r="L238" i="39"/>
  <c r="J238" i="39"/>
  <c r="H238" i="39"/>
  <c r="L237" i="39"/>
  <c r="J237" i="39"/>
  <c r="H237" i="39" s="1"/>
  <c r="L236" i="39"/>
  <c r="J236" i="39"/>
  <c r="H236" i="39"/>
  <c r="N235" i="39"/>
  <c r="L235" i="39"/>
  <c r="J235" i="39"/>
  <c r="H235" i="39"/>
  <c r="E235" i="39"/>
  <c r="L234" i="39"/>
  <c r="J234" i="39"/>
  <c r="H234" i="39"/>
  <c r="L233" i="39"/>
  <c r="J233" i="39"/>
  <c r="H233" i="39" s="1"/>
  <c r="L232" i="39"/>
  <c r="J232" i="39"/>
  <c r="H232" i="39"/>
  <c r="L231" i="39"/>
  <c r="J231" i="39"/>
  <c r="H231" i="39" s="1"/>
  <c r="N230" i="39"/>
  <c r="L230" i="39"/>
  <c r="J230" i="39"/>
  <c r="H230" i="39" s="1"/>
  <c r="E230" i="39"/>
  <c r="L229" i="39"/>
  <c r="J229" i="39"/>
  <c r="H229" i="39" s="1"/>
  <c r="L228" i="39"/>
  <c r="J228" i="39"/>
  <c r="H228" i="39"/>
  <c r="L227" i="39"/>
  <c r="J227" i="39"/>
  <c r="H227" i="39" s="1"/>
  <c r="L226" i="39"/>
  <c r="J226" i="39"/>
  <c r="H226" i="39"/>
  <c r="N225" i="39"/>
  <c r="L225" i="39"/>
  <c r="J225" i="39"/>
  <c r="H225" i="39"/>
  <c r="E225" i="39"/>
  <c r="L224" i="39"/>
  <c r="J224" i="39"/>
  <c r="H224" i="39"/>
  <c r="L223" i="39"/>
  <c r="J223" i="39"/>
  <c r="H223" i="39" s="1"/>
  <c r="L222" i="39"/>
  <c r="J222" i="39"/>
  <c r="H222" i="39"/>
  <c r="L221" i="39"/>
  <c r="J221" i="39"/>
  <c r="H221" i="39" s="1"/>
  <c r="N220" i="39"/>
  <c r="L220" i="39"/>
  <c r="J220" i="39"/>
  <c r="H220" i="39" s="1"/>
  <c r="E220" i="39"/>
  <c r="L219" i="39"/>
  <c r="J219" i="39"/>
  <c r="H219" i="39" s="1"/>
  <c r="L218" i="39"/>
  <c r="J218" i="39"/>
  <c r="H218" i="39"/>
  <c r="L217" i="39"/>
  <c r="J217" i="39"/>
  <c r="H217" i="39" s="1"/>
  <c r="L216" i="39"/>
  <c r="J216" i="39"/>
  <c r="H216" i="39"/>
  <c r="N215" i="39"/>
  <c r="L215" i="39"/>
  <c r="J215" i="39"/>
  <c r="H215" i="39"/>
  <c r="E215" i="39"/>
  <c r="L214" i="39"/>
  <c r="J214" i="39"/>
  <c r="H214" i="39"/>
  <c r="L213" i="39"/>
  <c r="J213" i="39"/>
  <c r="H213" i="39" s="1"/>
  <c r="L212" i="39"/>
  <c r="J212" i="39"/>
  <c r="H212" i="39"/>
  <c r="L211" i="39"/>
  <c r="J211" i="39"/>
  <c r="H211" i="39" s="1"/>
  <c r="N210" i="39"/>
  <c r="N310" i="39" s="1"/>
  <c r="L210" i="39"/>
  <c r="J210" i="39"/>
  <c r="H210" i="39" s="1"/>
  <c r="E210" i="39"/>
  <c r="E310" i="39" s="1"/>
  <c r="L208" i="39"/>
  <c r="J208" i="39"/>
  <c r="H208" i="39"/>
  <c r="L207" i="39"/>
  <c r="J207" i="39"/>
  <c r="H207" i="39"/>
  <c r="L206" i="39"/>
  <c r="J206" i="39"/>
  <c r="H206" i="39" s="1"/>
  <c r="L205" i="39"/>
  <c r="J205" i="39"/>
  <c r="H205" i="39"/>
  <c r="L204" i="39"/>
  <c r="J204" i="39"/>
  <c r="H204" i="39" s="1"/>
  <c r="N203" i="39"/>
  <c r="L203" i="39"/>
  <c r="J203" i="39"/>
  <c r="H203" i="39" s="1"/>
  <c r="E203" i="39"/>
  <c r="L202" i="39"/>
  <c r="J202" i="39"/>
  <c r="H202" i="39" s="1"/>
  <c r="L201" i="39"/>
  <c r="J201" i="39"/>
  <c r="H201" i="39"/>
  <c r="L200" i="39"/>
  <c r="J200" i="39"/>
  <c r="H200" i="39" s="1"/>
  <c r="L199" i="39"/>
  <c r="J199" i="39"/>
  <c r="H199" i="39"/>
  <c r="N198" i="39"/>
  <c r="L198" i="39"/>
  <c r="J198" i="39"/>
  <c r="H198" i="39"/>
  <c r="E198" i="39"/>
  <c r="L197" i="39"/>
  <c r="J197" i="39"/>
  <c r="H197" i="39"/>
  <c r="L196" i="39"/>
  <c r="J196" i="39"/>
  <c r="H196" i="39" s="1"/>
  <c r="L195" i="39"/>
  <c r="J195" i="39"/>
  <c r="H195" i="39"/>
  <c r="L194" i="39"/>
  <c r="J194" i="39"/>
  <c r="H194" i="39" s="1"/>
  <c r="N193" i="39"/>
  <c r="L193" i="39"/>
  <c r="J193" i="39"/>
  <c r="H193" i="39" s="1"/>
  <c r="E193" i="39"/>
  <c r="L192" i="39"/>
  <c r="J192" i="39"/>
  <c r="H192" i="39" s="1"/>
  <c r="L191" i="39"/>
  <c r="J191" i="39"/>
  <c r="H191" i="39"/>
  <c r="L190" i="39"/>
  <c r="J190" i="39"/>
  <c r="H190" i="39" s="1"/>
  <c r="L189" i="39"/>
  <c r="J189" i="39"/>
  <c r="H189" i="39"/>
  <c r="N188" i="39"/>
  <c r="L188" i="39"/>
  <c r="J188" i="39"/>
  <c r="H188" i="39"/>
  <c r="E188" i="39"/>
  <c r="L187" i="39"/>
  <c r="J187" i="39"/>
  <c r="H187" i="39"/>
  <c r="L186" i="39"/>
  <c r="J186" i="39"/>
  <c r="H186" i="39" s="1"/>
  <c r="L185" i="39"/>
  <c r="J185" i="39"/>
  <c r="H185" i="39"/>
  <c r="L184" i="39"/>
  <c r="J184" i="39"/>
  <c r="H184" i="39" s="1"/>
  <c r="N183" i="39"/>
  <c r="L183" i="39"/>
  <c r="J183" i="39"/>
  <c r="H183" i="39" s="1"/>
  <c r="E183" i="39"/>
  <c r="L182" i="39"/>
  <c r="J182" i="39"/>
  <c r="H182" i="39" s="1"/>
  <c r="L181" i="39"/>
  <c r="J181" i="39"/>
  <c r="H181" i="39"/>
  <c r="L180" i="39"/>
  <c r="J180" i="39"/>
  <c r="H180" i="39" s="1"/>
  <c r="L179" i="39"/>
  <c r="J179" i="39"/>
  <c r="H179" i="39"/>
  <c r="N178" i="39"/>
  <c r="L178" i="39"/>
  <c r="J178" i="39"/>
  <c r="H178" i="39"/>
  <c r="E178" i="39"/>
  <c r="L177" i="39"/>
  <c r="J177" i="39"/>
  <c r="H177" i="39"/>
  <c r="L176" i="39"/>
  <c r="J176" i="39"/>
  <c r="H176" i="39" s="1"/>
  <c r="L175" i="39"/>
  <c r="J175" i="39"/>
  <c r="H175" i="39"/>
  <c r="L174" i="39"/>
  <c r="J174" i="39"/>
  <c r="H174" i="39" s="1"/>
  <c r="N173" i="39"/>
  <c r="L173" i="39"/>
  <c r="J173" i="39"/>
  <c r="H173" i="39" s="1"/>
  <c r="E173" i="39"/>
  <c r="L172" i="39"/>
  <c r="J172" i="39"/>
  <c r="H172" i="39" s="1"/>
  <c r="L171" i="39"/>
  <c r="J171" i="39"/>
  <c r="H171" i="39"/>
  <c r="L170" i="39"/>
  <c r="J170" i="39"/>
  <c r="H170" i="39" s="1"/>
  <c r="L169" i="39"/>
  <c r="J169" i="39"/>
  <c r="H169" i="39"/>
  <c r="N168" i="39"/>
  <c r="L168" i="39"/>
  <c r="J168" i="39"/>
  <c r="H168" i="39"/>
  <c r="E168" i="39"/>
  <c r="L167" i="39"/>
  <c r="J167" i="39"/>
  <c r="H167" i="39"/>
  <c r="L166" i="39"/>
  <c r="J166" i="39"/>
  <c r="H166" i="39" s="1"/>
  <c r="L165" i="39"/>
  <c r="J165" i="39"/>
  <c r="H165" i="39"/>
  <c r="L164" i="39"/>
  <c r="J164" i="39"/>
  <c r="H164" i="39" s="1"/>
  <c r="N163" i="39"/>
  <c r="L163" i="39"/>
  <c r="J163" i="39"/>
  <c r="H163" i="39" s="1"/>
  <c r="E163" i="39"/>
  <c r="L162" i="39"/>
  <c r="J162" i="39"/>
  <c r="H162" i="39" s="1"/>
  <c r="L161" i="39"/>
  <c r="J161" i="39"/>
  <c r="H161" i="39"/>
  <c r="L160" i="39"/>
  <c r="J160" i="39"/>
  <c r="H160" i="39" s="1"/>
  <c r="L159" i="39"/>
  <c r="J159" i="39"/>
  <c r="H159" i="39"/>
  <c r="N158" i="39"/>
  <c r="L158" i="39"/>
  <c r="J158" i="39"/>
  <c r="H158" i="39"/>
  <c r="E158" i="39"/>
  <c r="L157" i="39"/>
  <c r="J157" i="39"/>
  <c r="H157" i="39"/>
  <c r="L156" i="39"/>
  <c r="J156" i="39"/>
  <c r="H156" i="39" s="1"/>
  <c r="L155" i="39"/>
  <c r="J155" i="39"/>
  <c r="H155" i="39"/>
  <c r="L154" i="39"/>
  <c r="J154" i="39"/>
  <c r="H154" i="39" s="1"/>
  <c r="N153" i="39"/>
  <c r="L153" i="39"/>
  <c r="J153" i="39"/>
  <c r="H153" i="39" s="1"/>
  <c r="E153" i="39"/>
  <c r="L152" i="39"/>
  <c r="J152" i="39"/>
  <c r="H152" i="39" s="1"/>
  <c r="L151" i="39"/>
  <c r="J151" i="39"/>
  <c r="H151" i="39"/>
  <c r="L150" i="39"/>
  <c r="J150" i="39"/>
  <c r="H150" i="39" s="1"/>
  <c r="L149" i="39"/>
  <c r="J149" i="39"/>
  <c r="H149" i="39"/>
  <c r="N148" i="39"/>
  <c r="L148" i="39"/>
  <c r="J148" i="39"/>
  <c r="H148" i="39"/>
  <c r="E148" i="39"/>
  <c r="L147" i="39"/>
  <c r="J147" i="39"/>
  <c r="H147" i="39"/>
  <c r="L146" i="39"/>
  <c r="J146" i="39"/>
  <c r="H146" i="39" s="1"/>
  <c r="L145" i="39"/>
  <c r="J145" i="39"/>
  <c r="H145" i="39"/>
  <c r="L144" i="39"/>
  <c r="J144" i="39"/>
  <c r="H144" i="39" s="1"/>
  <c r="N143" i="39"/>
  <c r="L143" i="39"/>
  <c r="J143" i="39"/>
  <c r="H143" i="39" s="1"/>
  <c r="E143" i="39"/>
  <c r="L142" i="39"/>
  <c r="J142" i="39"/>
  <c r="H142" i="39" s="1"/>
  <c r="L141" i="39"/>
  <c r="J141" i="39"/>
  <c r="H141" i="39"/>
  <c r="L140" i="39"/>
  <c r="J140" i="39"/>
  <c r="H140" i="39" s="1"/>
  <c r="L139" i="39"/>
  <c r="J139" i="39"/>
  <c r="H139" i="39"/>
  <c r="N138" i="39"/>
  <c r="L138" i="39"/>
  <c r="J138" i="39"/>
  <c r="H138" i="39"/>
  <c r="E138" i="39"/>
  <c r="L137" i="39"/>
  <c r="J137" i="39"/>
  <c r="H137" i="39"/>
  <c r="L136" i="39"/>
  <c r="J136" i="39"/>
  <c r="H136" i="39" s="1"/>
  <c r="L135" i="39"/>
  <c r="J135" i="39"/>
  <c r="H135" i="39"/>
  <c r="L134" i="39"/>
  <c r="J134" i="39"/>
  <c r="H134" i="39" s="1"/>
  <c r="N133" i="39"/>
  <c r="L133" i="39"/>
  <c r="J133" i="39"/>
  <c r="H133" i="39" s="1"/>
  <c r="E133" i="39"/>
  <c r="L132" i="39"/>
  <c r="J132" i="39"/>
  <c r="H132" i="39" s="1"/>
  <c r="L131" i="39"/>
  <c r="J131" i="39"/>
  <c r="H131" i="39"/>
  <c r="L130" i="39"/>
  <c r="J130" i="39"/>
  <c r="H130" i="39" s="1"/>
  <c r="L129" i="39"/>
  <c r="J129" i="39"/>
  <c r="H129" i="39"/>
  <c r="N128" i="39"/>
  <c r="L128" i="39"/>
  <c r="J128" i="39"/>
  <c r="H128" i="39"/>
  <c r="E128" i="39"/>
  <c r="L127" i="39"/>
  <c r="J127" i="39"/>
  <c r="H127" i="39"/>
  <c r="L126" i="39"/>
  <c r="J126" i="39"/>
  <c r="H126" i="39" s="1"/>
  <c r="L125" i="39"/>
  <c r="J125" i="39"/>
  <c r="H125" i="39"/>
  <c r="L124" i="39"/>
  <c r="J124" i="39"/>
  <c r="H124" i="39" s="1"/>
  <c r="N123" i="39"/>
  <c r="L123" i="39"/>
  <c r="J123" i="39"/>
  <c r="H123" i="39" s="1"/>
  <c r="E123" i="39"/>
  <c r="L122" i="39"/>
  <c r="J122" i="39"/>
  <c r="H122" i="39" s="1"/>
  <c r="L121" i="39"/>
  <c r="J121" i="39"/>
  <c r="H121" i="39"/>
  <c r="L120" i="39"/>
  <c r="J120" i="39"/>
  <c r="H120" i="39" s="1"/>
  <c r="L119" i="39"/>
  <c r="J119" i="39"/>
  <c r="H119" i="39"/>
  <c r="N118" i="39"/>
  <c r="L118" i="39"/>
  <c r="J118" i="39"/>
  <c r="H118" i="39"/>
  <c r="E118" i="39"/>
  <c r="L117" i="39"/>
  <c r="J117" i="39"/>
  <c r="H117" i="39"/>
  <c r="L116" i="39"/>
  <c r="J116" i="39"/>
  <c r="H116" i="39" s="1"/>
  <c r="L115" i="39"/>
  <c r="J115" i="39"/>
  <c r="H115" i="39"/>
  <c r="L114" i="39"/>
  <c r="J114" i="39"/>
  <c r="H114" i="39" s="1"/>
  <c r="N113" i="39"/>
  <c r="L113" i="39"/>
  <c r="J113" i="39"/>
  <c r="H113" i="39" s="1"/>
  <c r="E113" i="39"/>
  <c r="L112" i="39"/>
  <c r="J112" i="39"/>
  <c r="H112" i="39" s="1"/>
  <c r="L111" i="39"/>
  <c r="J111" i="39"/>
  <c r="H111" i="39"/>
  <c r="L110" i="39"/>
  <c r="J110" i="39"/>
  <c r="H110" i="39" s="1"/>
  <c r="L109" i="39"/>
  <c r="J109" i="39"/>
  <c r="H109" i="39"/>
  <c r="N108" i="39"/>
  <c r="N208" i="39" s="1"/>
  <c r="L108" i="39"/>
  <c r="J108" i="39"/>
  <c r="H108" i="39"/>
  <c r="E108" i="39"/>
  <c r="E208" i="39" s="1"/>
  <c r="L106" i="39"/>
  <c r="J106" i="39"/>
  <c r="H106" i="39"/>
  <c r="L105" i="39"/>
  <c r="J105" i="39"/>
  <c r="H105" i="39" s="1"/>
  <c r="L104" i="39"/>
  <c r="J104" i="39"/>
  <c r="H104" i="39"/>
  <c r="L103" i="39"/>
  <c r="J103" i="39"/>
  <c r="H103" i="39" s="1"/>
  <c r="L102" i="39"/>
  <c r="J102" i="39"/>
  <c r="H102" i="39"/>
  <c r="N101" i="39"/>
  <c r="L101" i="39"/>
  <c r="J101" i="39"/>
  <c r="H101" i="39"/>
  <c r="E101" i="39"/>
  <c r="L100" i="39"/>
  <c r="J100" i="39"/>
  <c r="H100" i="39"/>
  <c r="L99" i="39"/>
  <c r="J99" i="39"/>
  <c r="H99" i="39" s="1"/>
  <c r="L98" i="39"/>
  <c r="J98" i="39"/>
  <c r="H98" i="39"/>
  <c r="L97" i="39"/>
  <c r="J97" i="39"/>
  <c r="H97" i="39" s="1"/>
  <c r="N96" i="39"/>
  <c r="L96" i="39"/>
  <c r="J96" i="39"/>
  <c r="H96" i="39" s="1"/>
  <c r="E96" i="39"/>
  <c r="L95" i="39"/>
  <c r="J95" i="39"/>
  <c r="H95" i="39" s="1"/>
  <c r="L94" i="39"/>
  <c r="J94" i="39"/>
  <c r="H94" i="39"/>
  <c r="L93" i="39"/>
  <c r="J93" i="39"/>
  <c r="H93" i="39" s="1"/>
  <c r="L92" i="39"/>
  <c r="J92" i="39"/>
  <c r="H92" i="39"/>
  <c r="N91" i="39"/>
  <c r="L91" i="39"/>
  <c r="J91" i="39"/>
  <c r="H91" i="39"/>
  <c r="E91" i="39"/>
  <c r="L90" i="39"/>
  <c r="J90" i="39"/>
  <c r="H90" i="39"/>
  <c r="L89" i="39"/>
  <c r="J89" i="39"/>
  <c r="H89" i="39" s="1"/>
  <c r="L88" i="39"/>
  <c r="J88" i="39"/>
  <c r="H88" i="39"/>
  <c r="L87" i="39"/>
  <c r="J87" i="39"/>
  <c r="H87" i="39" s="1"/>
  <c r="N86" i="39"/>
  <c r="L86" i="39"/>
  <c r="J86" i="39"/>
  <c r="H86" i="39" s="1"/>
  <c r="E86" i="39"/>
  <c r="L85" i="39"/>
  <c r="J85" i="39"/>
  <c r="H85" i="39" s="1"/>
  <c r="L84" i="39"/>
  <c r="J84" i="39"/>
  <c r="H84" i="39"/>
  <c r="L83" i="39"/>
  <c r="J83" i="39"/>
  <c r="H83" i="39" s="1"/>
  <c r="L82" i="39"/>
  <c r="J82" i="39"/>
  <c r="H82" i="39"/>
  <c r="N81" i="39"/>
  <c r="L81" i="39"/>
  <c r="J81" i="39"/>
  <c r="H81" i="39"/>
  <c r="E81" i="39"/>
  <c r="L80" i="39"/>
  <c r="J80" i="39"/>
  <c r="H80" i="39"/>
  <c r="L79" i="39"/>
  <c r="J79" i="39"/>
  <c r="H79" i="39" s="1"/>
  <c r="L78" i="39"/>
  <c r="J78" i="39"/>
  <c r="H78" i="39"/>
  <c r="L77" i="39"/>
  <c r="J77" i="39"/>
  <c r="H77" i="39" s="1"/>
  <c r="N76" i="39"/>
  <c r="L76" i="39"/>
  <c r="J76" i="39"/>
  <c r="H76" i="39" s="1"/>
  <c r="E76" i="39"/>
  <c r="L75" i="39"/>
  <c r="J75" i="39"/>
  <c r="H75" i="39" s="1"/>
  <c r="L74" i="39"/>
  <c r="J74" i="39"/>
  <c r="H74" i="39"/>
  <c r="L73" i="39"/>
  <c r="J73" i="39"/>
  <c r="H73" i="39" s="1"/>
  <c r="L72" i="39"/>
  <c r="J72" i="39"/>
  <c r="H72" i="39"/>
  <c r="N71" i="39"/>
  <c r="L71" i="39"/>
  <c r="J71" i="39"/>
  <c r="H71" i="39"/>
  <c r="E71" i="39"/>
  <c r="L70" i="39"/>
  <c r="J70" i="39"/>
  <c r="H70" i="39"/>
  <c r="L69" i="39"/>
  <c r="J69" i="39"/>
  <c r="H69" i="39" s="1"/>
  <c r="L68" i="39"/>
  <c r="J68" i="39"/>
  <c r="H68" i="39"/>
  <c r="L67" i="39"/>
  <c r="J67" i="39"/>
  <c r="H67" i="39" s="1"/>
  <c r="N66" i="39"/>
  <c r="L66" i="39"/>
  <c r="J66" i="39"/>
  <c r="H66" i="39" s="1"/>
  <c r="E66" i="39"/>
  <c r="L65" i="39"/>
  <c r="J65" i="39"/>
  <c r="H65" i="39" s="1"/>
  <c r="L64" i="39"/>
  <c r="J64" i="39"/>
  <c r="H64" i="39"/>
  <c r="L63" i="39"/>
  <c r="J63" i="39"/>
  <c r="H63" i="39" s="1"/>
  <c r="L62" i="39"/>
  <c r="J62" i="39"/>
  <c r="H62" i="39"/>
  <c r="N61" i="39"/>
  <c r="L61" i="39"/>
  <c r="J61" i="39"/>
  <c r="H61" i="39"/>
  <c r="E61" i="39"/>
  <c r="L60" i="39"/>
  <c r="J60" i="39"/>
  <c r="H60" i="39"/>
  <c r="L59" i="39"/>
  <c r="J59" i="39"/>
  <c r="H59" i="39" s="1"/>
  <c r="L58" i="39"/>
  <c r="J58" i="39"/>
  <c r="H58" i="39"/>
  <c r="L57" i="39"/>
  <c r="J57" i="39"/>
  <c r="H57" i="39" s="1"/>
  <c r="N56" i="39"/>
  <c r="L56" i="39"/>
  <c r="J56" i="39"/>
  <c r="H56" i="39" s="1"/>
  <c r="E56" i="39"/>
  <c r="L55" i="39"/>
  <c r="J55" i="39"/>
  <c r="H55" i="39" s="1"/>
  <c r="L54" i="39"/>
  <c r="J54" i="39"/>
  <c r="H54" i="39"/>
  <c r="L53" i="39"/>
  <c r="J53" i="39"/>
  <c r="H53" i="39" s="1"/>
  <c r="L52" i="39"/>
  <c r="J52" i="39"/>
  <c r="H52" i="39"/>
  <c r="N51" i="39"/>
  <c r="L51" i="39"/>
  <c r="J51" i="39"/>
  <c r="H51" i="39"/>
  <c r="E51" i="39"/>
  <c r="L50" i="39"/>
  <c r="J50" i="39"/>
  <c r="H50" i="39"/>
  <c r="L49" i="39"/>
  <c r="J49" i="39"/>
  <c r="H49" i="39" s="1"/>
  <c r="L48" i="39"/>
  <c r="J48" i="39"/>
  <c r="H48" i="39"/>
  <c r="L47" i="39"/>
  <c r="J47" i="39"/>
  <c r="H47" i="39" s="1"/>
  <c r="N46" i="39"/>
  <c r="L46" i="39"/>
  <c r="J46" i="39"/>
  <c r="H46" i="39" s="1"/>
  <c r="E46" i="39"/>
  <c r="L45" i="39"/>
  <c r="J45" i="39"/>
  <c r="H45" i="39" s="1"/>
  <c r="L44" i="39"/>
  <c r="J44" i="39"/>
  <c r="H44" i="39"/>
  <c r="L43" i="39"/>
  <c r="J43" i="39"/>
  <c r="H43" i="39" s="1"/>
  <c r="L42" i="39"/>
  <c r="J42" i="39"/>
  <c r="H42" i="39"/>
  <c r="N41" i="39"/>
  <c r="L41" i="39"/>
  <c r="J41" i="39"/>
  <c r="H41" i="39"/>
  <c r="E41" i="39"/>
  <c r="L40" i="39"/>
  <c r="J40" i="39"/>
  <c r="H40" i="39"/>
  <c r="L39" i="39"/>
  <c r="J39" i="39"/>
  <c r="H39" i="39" s="1"/>
  <c r="L38" i="39"/>
  <c r="J38" i="39"/>
  <c r="H38" i="39"/>
  <c r="L37" i="39"/>
  <c r="J37" i="39"/>
  <c r="H37" i="39" s="1"/>
  <c r="N36" i="39"/>
  <c r="L36" i="39"/>
  <c r="J36" i="39"/>
  <c r="H36" i="39" s="1"/>
  <c r="E36" i="39"/>
  <c r="L35" i="39"/>
  <c r="J35" i="39"/>
  <c r="H35" i="39" s="1"/>
  <c r="L34" i="39"/>
  <c r="J34" i="39"/>
  <c r="H34" i="39"/>
  <c r="L33" i="39"/>
  <c r="J33" i="39"/>
  <c r="H33" i="39" s="1"/>
  <c r="L32" i="39"/>
  <c r="J32" i="39"/>
  <c r="H32" i="39"/>
  <c r="N31" i="39"/>
  <c r="L31" i="39"/>
  <c r="J31" i="39"/>
  <c r="H31" i="39"/>
  <c r="E31" i="39"/>
  <c r="L30" i="39"/>
  <c r="J30" i="39"/>
  <c r="H30" i="39"/>
  <c r="L29" i="39"/>
  <c r="J29" i="39"/>
  <c r="H29" i="39" s="1"/>
  <c r="L28" i="39"/>
  <c r="J28" i="39"/>
  <c r="H28" i="39"/>
  <c r="L27" i="39"/>
  <c r="J27" i="39"/>
  <c r="H27" i="39" s="1"/>
  <c r="N26" i="39"/>
  <c r="L26" i="39"/>
  <c r="J26" i="39"/>
  <c r="H26" i="39" s="1"/>
  <c r="E26" i="39"/>
  <c r="L25" i="39"/>
  <c r="J25" i="39"/>
  <c r="H25" i="39" s="1"/>
  <c r="L24" i="39"/>
  <c r="J24" i="39"/>
  <c r="H24" i="39"/>
  <c r="L23" i="39"/>
  <c r="J23" i="39"/>
  <c r="H23" i="39" s="1"/>
  <c r="L22" i="39"/>
  <c r="J22" i="39"/>
  <c r="H22" i="39"/>
  <c r="N21" i="39"/>
  <c r="L21" i="39"/>
  <c r="J21" i="39"/>
  <c r="H21" i="39"/>
  <c r="E21" i="39"/>
  <c r="L20" i="39"/>
  <c r="J20" i="39"/>
  <c r="H20" i="39"/>
  <c r="L19" i="39"/>
  <c r="J19" i="39"/>
  <c r="H19" i="39" s="1"/>
  <c r="L18" i="39"/>
  <c r="J18" i="39"/>
  <c r="H18" i="39"/>
  <c r="L17" i="39"/>
  <c r="J17" i="39"/>
  <c r="H17" i="39" s="1"/>
  <c r="N16" i="39"/>
  <c r="L16" i="39"/>
  <c r="J16" i="39"/>
  <c r="H16" i="39" s="1"/>
  <c r="E16" i="39"/>
  <c r="L15" i="39"/>
  <c r="J15" i="39"/>
  <c r="H15" i="39" s="1"/>
  <c r="L14" i="39"/>
  <c r="J14" i="39"/>
  <c r="H14" i="39"/>
  <c r="L13" i="39"/>
  <c r="J13" i="39"/>
  <c r="H13" i="39" s="1"/>
  <c r="L12" i="39"/>
  <c r="J12" i="39"/>
  <c r="H12" i="39"/>
  <c r="N11" i="39"/>
  <c r="L11" i="39"/>
  <c r="J11" i="39"/>
  <c r="H11" i="39"/>
  <c r="E11" i="39"/>
  <c r="L10" i="39"/>
  <c r="J10" i="39"/>
  <c r="H10" i="39"/>
  <c r="L9" i="39"/>
  <c r="J9" i="39"/>
  <c r="H9" i="39" s="1"/>
  <c r="L8" i="39"/>
  <c r="J8" i="39"/>
  <c r="H8" i="39"/>
  <c r="L7" i="39"/>
  <c r="J7" i="39"/>
  <c r="H7" i="39" s="1"/>
  <c r="N6" i="39"/>
  <c r="N106" i="39" s="1"/>
  <c r="L6" i="39"/>
  <c r="J6" i="39"/>
  <c r="H6" i="39" s="1"/>
  <c r="E6" i="39"/>
  <c r="E106" i="39" s="1"/>
  <c r="L412" i="38"/>
  <c r="J412" i="38"/>
  <c r="H412" i="38"/>
  <c r="L411" i="38"/>
  <c r="J411" i="38"/>
  <c r="H411" i="38"/>
  <c r="L410" i="38"/>
  <c r="J410" i="38"/>
  <c r="H410" i="38" s="1"/>
  <c r="L409" i="38"/>
  <c r="J409" i="38"/>
  <c r="H409" i="38"/>
  <c r="L408" i="38"/>
  <c r="J408" i="38"/>
  <c r="H408" i="38" s="1"/>
  <c r="N407" i="38"/>
  <c r="L407" i="38"/>
  <c r="J407" i="38"/>
  <c r="H407" i="38" s="1"/>
  <c r="E407" i="38"/>
  <c r="L406" i="38"/>
  <c r="J406" i="38"/>
  <c r="H406" i="38" s="1"/>
  <c r="L405" i="38"/>
  <c r="J405" i="38"/>
  <c r="H405" i="38"/>
  <c r="L404" i="38"/>
  <c r="J404" i="38"/>
  <c r="H404" i="38" s="1"/>
  <c r="L403" i="38"/>
  <c r="J403" i="38"/>
  <c r="H403" i="38"/>
  <c r="N402" i="38"/>
  <c r="L402" i="38"/>
  <c r="J402" i="38"/>
  <c r="H402" i="38"/>
  <c r="E402" i="38"/>
  <c r="L401" i="38"/>
  <c r="J401" i="38"/>
  <c r="H401" i="38"/>
  <c r="L400" i="38"/>
  <c r="J400" i="38"/>
  <c r="H400" i="38" s="1"/>
  <c r="L399" i="38"/>
  <c r="J399" i="38"/>
  <c r="H399" i="38"/>
  <c r="L398" i="38"/>
  <c r="J398" i="38"/>
  <c r="H398" i="38" s="1"/>
  <c r="N397" i="38"/>
  <c r="L397" i="38"/>
  <c r="J397" i="38"/>
  <c r="H397" i="38" s="1"/>
  <c r="E397" i="38"/>
  <c r="L396" i="38"/>
  <c r="J396" i="38"/>
  <c r="H396" i="38" s="1"/>
  <c r="L395" i="38"/>
  <c r="J395" i="38"/>
  <c r="H395" i="38"/>
  <c r="L394" i="38"/>
  <c r="J394" i="38"/>
  <c r="H394" i="38" s="1"/>
  <c r="L393" i="38"/>
  <c r="J393" i="38"/>
  <c r="H393" i="38"/>
  <c r="N392" i="38"/>
  <c r="L392" i="38"/>
  <c r="J392" i="38"/>
  <c r="H392" i="38"/>
  <c r="E392" i="38"/>
  <c r="L391" i="38"/>
  <c r="J391" i="38"/>
  <c r="H391" i="38"/>
  <c r="L390" i="38"/>
  <c r="J390" i="38"/>
  <c r="H390" i="38" s="1"/>
  <c r="L389" i="38"/>
  <c r="J389" i="38"/>
  <c r="H389" i="38"/>
  <c r="L388" i="38"/>
  <c r="J388" i="38"/>
  <c r="H388" i="38" s="1"/>
  <c r="N387" i="38"/>
  <c r="L387" i="38"/>
  <c r="J387" i="38"/>
  <c r="H387" i="38" s="1"/>
  <c r="E387" i="38"/>
  <c r="L386" i="38"/>
  <c r="J386" i="38"/>
  <c r="H386" i="38" s="1"/>
  <c r="L385" i="38"/>
  <c r="J385" i="38"/>
  <c r="H385" i="38"/>
  <c r="L384" i="38"/>
  <c r="J384" i="38"/>
  <c r="H384" i="38" s="1"/>
  <c r="L383" i="38"/>
  <c r="J383" i="38"/>
  <c r="H383" i="38"/>
  <c r="N382" i="38"/>
  <c r="L382" i="38"/>
  <c r="J382" i="38"/>
  <c r="H382" i="38"/>
  <c r="E382" i="38"/>
  <c r="L381" i="38"/>
  <c r="J381" i="38"/>
  <c r="H381" i="38"/>
  <c r="L380" i="38"/>
  <c r="J380" i="38"/>
  <c r="H380" i="38" s="1"/>
  <c r="L379" i="38"/>
  <c r="J379" i="38"/>
  <c r="H379" i="38"/>
  <c r="L378" i="38"/>
  <c r="J378" i="38"/>
  <c r="H378" i="38" s="1"/>
  <c r="N377" i="38"/>
  <c r="L377" i="38"/>
  <c r="J377" i="38"/>
  <c r="H377" i="38" s="1"/>
  <c r="E377" i="38"/>
  <c r="L376" i="38"/>
  <c r="J376" i="38"/>
  <c r="H376" i="38" s="1"/>
  <c r="L375" i="38"/>
  <c r="J375" i="38"/>
  <c r="H375" i="38"/>
  <c r="L374" i="38"/>
  <c r="J374" i="38"/>
  <c r="H374" i="38" s="1"/>
  <c r="L373" i="38"/>
  <c r="J373" i="38"/>
  <c r="H373" i="38"/>
  <c r="N372" i="38"/>
  <c r="L372" i="38"/>
  <c r="J372" i="38"/>
  <c r="H372" i="38"/>
  <c r="E372" i="38"/>
  <c r="L371" i="38"/>
  <c r="J371" i="38"/>
  <c r="H371" i="38"/>
  <c r="L370" i="38"/>
  <c r="J370" i="38"/>
  <c r="H370" i="38" s="1"/>
  <c r="L369" i="38"/>
  <c r="J369" i="38"/>
  <c r="H369" i="38"/>
  <c r="L368" i="38"/>
  <c r="J368" i="38"/>
  <c r="H368" i="38" s="1"/>
  <c r="N367" i="38"/>
  <c r="L367" i="38"/>
  <c r="J367" i="38"/>
  <c r="H367" i="38" s="1"/>
  <c r="E367" i="38"/>
  <c r="L366" i="38"/>
  <c r="J366" i="38"/>
  <c r="H366" i="38" s="1"/>
  <c r="L365" i="38"/>
  <c r="J365" i="38"/>
  <c r="H365" i="38"/>
  <c r="L364" i="38"/>
  <c r="J364" i="38"/>
  <c r="H364" i="38" s="1"/>
  <c r="L363" i="38"/>
  <c r="J363" i="38"/>
  <c r="H363" i="38"/>
  <c r="N362" i="38"/>
  <c r="L362" i="38"/>
  <c r="J362" i="38"/>
  <c r="H362" i="38"/>
  <c r="E362" i="38"/>
  <c r="L361" i="38"/>
  <c r="J361" i="38"/>
  <c r="H361" i="38"/>
  <c r="L360" i="38"/>
  <c r="J360" i="38"/>
  <c r="H360" i="38" s="1"/>
  <c r="L359" i="38"/>
  <c r="J359" i="38"/>
  <c r="H359" i="38"/>
  <c r="L358" i="38"/>
  <c r="J358" i="38"/>
  <c r="H358" i="38" s="1"/>
  <c r="N357" i="38"/>
  <c r="L357" i="38"/>
  <c r="J357" i="38"/>
  <c r="H357" i="38" s="1"/>
  <c r="E357" i="38"/>
  <c r="L356" i="38"/>
  <c r="J356" i="38"/>
  <c r="H356" i="38" s="1"/>
  <c r="L355" i="38"/>
  <c r="J355" i="38"/>
  <c r="H355" i="38"/>
  <c r="L354" i="38"/>
  <c r="J354" i="38"/>
  <c r="H354" i="38" s="1"/>
  <c r="L353" i="38"/>
  <c r="J353" i="38"/>
  <c r="H353" i="38"/>
  <c r="N352" i="38"/>
  <c r="L352" i="38"/>
  <c r="J352" i="38"/>
  <c r="H352" i="38"/>
  <c r="E352" i="38"/>
  <c r="L351" i="38"/>
  <c r="J351" i="38"/>
  <c r="H351" i="38"/>
  <c r="L350" i="38"/>
  <c r="J350" i="38"/>
  <c r="H350" i="38" s="1"/>
  <c r="L349" i="38"/>
  <c r="J349" i="38"/>
  <c r="H349" i="38"/>
  <c r="L348" i="38"/>
  <c r="J348" i="38"/>
  <c r="H348" i="38" s="1"/>
  <c r="N347" i="38"/>
  <c r="L347" i="38"/>
  <c r="J347" i="38"/>
  <c r="H347" i="38" s="1"/>
  <c r="E347" i="38"/>
  <c r="L346" i="38"/>
  <c r="J346" i="38"/>
  <c r="H346" i="38" s="1"/>
  <c r="L345" i="38"/>
  <c r="J345" i="38"/>
  <c r="H345" i="38"/>
  <c r="L344" i="38"/>
  <c r="J344" i="38"/>
  <c r="H344" i="38" s="1"/>
  <c r="L343" i="38"/>
  <c r="J343" i="38"/>
  <c r="H343" i="38"/>
  <c r="N342" i="38"/>
  <c r="L342" i="38"/>
  <c r="J342" i="38"/>
  <c r="H342" i="38"/>
  <c r="E342" i="38"/>
  <c r="L341" i="38"/>
  <c r="J341" i="38"/>
  <c r="H341" i="38"/>
  <c r="L340" i="38"/>
  <c r="J340" i="38"/>
  <c r="H340" i="38" s="1"/>
  <c r="L339" i="38"/>
  <c r="J339" i="38"/>
  <c r="H339" i="38"/>
  <c r="L338" i="38"/>
  <c r="J338" i="38"/>
  <c r="H338" i="38" s="1"/>
  <c r="N337" i="38"/>
  <c r="L337" i="38"/>
  <c r="J337" i="38"/>
  <c r="H337" i="38" s="1"/>
  <c r="E337" i="38"/>
  <c r="L336" i="38"/>
  <c r="J336" i="38"/>
  <c r="H336" i="38" s="1"/>
  <c r="L335" i="38"/>
  <c r="J335" i="38"/>
  <c r="H335" i="38"/>
  <c r="L334" i="38"/>
  <c r="J334" i="38"/>
  <c r="H334" i="38" s="1"/>
  <c r="L333" i="38"/>
  <c r="J333" i="38"/>
  <c r="H333" i="38"/>
  <c r="N332" i="38"/>
  <c r="L332" i="38"/>
  <c r="J332" i="38"/>
  <c r="H332" i="38"/>
  <c r="E332" i="38"/>
  <c r="L331" i="38"/>
  <c r="J331" i="38"/>
  <c r="H331" i="38"/>
  <c r="L330" i="38"/>
  <c r="J330" i="38"/>
  <c r="H330" i="38" s="1"/>
  <c r="L329" i="38"/>
  <c r="J329" i="38"/>
  <c r="H329" i="38"/>
  <c r="L328" i="38"/>
  <c r="J328" i="38"/>
  <c r="H328" i="38" s="1"/>
  <c r="N327" i="38"/>
  <c r="L327" i="38"/>
  <c r="J327" i="38"/>
  <c r="H327" i="38" s="1"/>
  <c r="E327" i="38"/>
  <c r="L326" i="38"/>
  <c r="J326" i="38"/>
  <c r="H326" i="38" s="1"/>
  <c r="L325" i="38"/>
  <c r="J325" i="38"/>
  <c r="H325" i="38"/>
  <c r="L324" i="38"/>
  <c r="J324" i="38"/>
  <c r="H324" i="38" s="1"/>
  <c r="L323" i="38"/>
  <c r="J323" i="38"/>
  <c r="H323" i="38"/>
  <c r="N322" i="38"/>
  <c r="L322" i="38"/>
  <c r="J322" i="38"/>
  <c r="H322" i="38"/>
  <c r="E322" i="38"/>
  <c r="L321" i="38"/>
  <c r="J321" i="38"/>
  <c r="H321" i="38"/>
  <c r="L320" i="38"/>
  <c r="J320" i="38"/>
  <c r="H320" i="38" s="1"/>
  <c r="L319" i="38"/>
  <c r="J319" i="38"/>
  <c r="H319" i="38"/>
  <c r="L318" i="38"/>
  <c r="J318" i="38"/>
  <c r="H318" i="38" s="1"/>
  <c r="N317" i="38"/>
  <c r="L317" i="38"/>
  <c r="J317" i="38"/>
  <c r="H317" i="38" s="1"/>
  <c r="E317" i="38"/>
  <c r="L316" i="38"/>
  <c r="J316" i="38"/>
  <c r="H316" i="38" s="1"/>
  <c r="L315" i="38"/>
  <c r="J315" i="38"/>
  <c r="H315" i="38"/>
  <c r="L314" i="38"/>
  <c r="J314" i="38"/>
  <c r="H314" i="38" s="1"/>
  <c r="L313" i="38"/>
  <c r="J313" i="38"/>
  <c r="H313" i="38"/>
  <c r="N312" i="38"/>
  <c r="N412" i="38" s="1"/>
  <c r="L312" i="38"/>
  <c r="J312" i="38"/>
  <c r="H312" i="38"/>
  <c r="E312" i="38"/>
  <c r="E412" i="38" s="1"/>
  <c r="L310" i="38"/>
  <c r="J310" i="38"/>
  <c r="H310" i="38"/>
  <c r="L309" i="38"/>
  <c r="J309" i="38"/>
  <c r="H309" i="38" s="1"/>
  <c r="L308" i="38"/>
  <c r="J308" i="38"/>
  <c r="H308" i="38"/>
  <c r="L307" i="38"/>
  <c r="J307" i="38"/>
  <c r="H307" i="38" s="1"/>
  <c r="L306" i="38"/>
  <c r="J306" i="38"/>
  <c r="H306" i="38"/>
  <c r="N305" i="38"/>
  <c r="L305" i="38"/>
  <c r="J305" i="38"/>
  <c r="H305" i="38"/>
  <c r="E305" i="38"/>
  <c r="L304" i="38"/>
  <c r="J304" i="38"/>
  <c r="H304" i="38"/>
  <c r="L303" i="38"/>
  <c r="J303" i="38"/>
  <c r="H303" i="38" s="1"/>
  <c r="L302" i="38"/>
  <c r="J302" i="38"/>
  <c r="H302" i="38"/>
  <c r="L301" i="38"/>
  <c r="J301" i="38"/>
  <c r="H301" i="38" s="1"/>
  <c r="N300" i="38"/>
  <c r="L300" i="38"/>
  <c r="J300" i="38"/>
  <c r="H300" i="38" s="1"/>
  <c r="E300" i="38"/>
  <c r="L299" i="38"/>
  <c r="J299" i="38"/>
  <c r="H299" i="38" s="1"/>
  <c r="L298" i="38"/>
  <c r="J298" i="38"/>
  <c r="H298" i="38"/>
  <c r="L297" i="38"/>
  <c r="J297" i="38"/>
  <c r="H297" i="38" s="1"/>
  <c r="L296" i="38"/>
  <c r="J296" i="38"/>
  <c r="H296" i="38"/>
  <c r="N295" i="38"/>
  <c r="L295" i="38"/>
  <c r="J295" i="38"/>
  <c r="H295" i="38"/>
  <c r="E295" i="38"/>
  <c r="L294" i="38"/>
  <c r="J294" i="38"/>
  <c r="H294" i="38"/>
  <c r="L293" i="38"/>
  <c r="J293" i="38"/>
  <c r="H293" i="38" s="1"/>
  <c r="L292" i="38"/>
  <c r="J292" i="38"/>
  <c r="H292" i="38"/>
  <c r="L291" i="38"/>
  <c r="J291" i="38"/>
  <c r="H291" i="38" s="1"/>
  <c r="N290" i="38"/>
  <c r="L290" i="38"/>
  <c r="J290" i="38"/>
  <c r="H290" i="38" s="1"/>
  <c r="E290" i="38"/>
  <c r="L289" i="38"/>
  <c r="J289" i="38"/>
  <c r="H289" i="38" s="1"/>
  <c r="L288" i="38"/>
  <c r="J288" i="38"/>
  <c r="H288" i="38"/>
  <c r="L287" i="38"/>
  <c r="J287" i="38"/>
  <c r="H287" i="38" s="1"/>
  <c r="L286" i="38"/>
  <c r="J286" i="38"/>
  <c r="H286" i="38"/>
  <c r="N285" i="38"/>
  <c r="L285" i="38"/>
  <c r="J285" i="38"/>
  <c r="H285" i="38"/>
  <c r="E285" i="38"/>
  <c r="L284" i="38"/>
  <c r="J284" i="38"/>
  <c r="H284" i="38"/>
  <c r="L283" i="38"/>
  <c r="J283" i="38"/>
  <c r="H283" i="38" s="1"/>
  <c r="L282" i="38"/>
  <c r="J282" i="38"/>
  <c r="H282" i="38"/>
  <c r="L281" i="38"/>
  <c r="J281" i="38"/>
  <c r="H281" i="38" s="1"/>
  <c r="N280" i="38"/>
  <c r="L280" i="38"/>
  <c r="J280" i="38"/>
  <c r="H280" i="38" s="1"/>
  <c r="E280" i="38"/>
  <c r="L279" i="38"/>
  <c r="J279" i="38"/>
  <c r="H279" i="38" s="1"/>
  <c r="L278" i="38"/>
  <c r="J278" i="38"/>
  <c r="H278" i="38"/>
  <c r="L277" i="38"/>
  <c r="J277" i="38"/>
  <c r="H277" i="38" s="1"/>
  <c r="L276" i="38"/>
  <c r="J276" i="38"/>
  <c r="H276" i="38"/>
  <c r="N275" i="38"/>
  <c r="L275" i="38"/>
  <c r="J275" i="38"/>
  <c r="H275" i="38"/>
  <c r="E275" i="38"/>
  <c r="L274" i="38"/>
  <c r="J274" i="38"/>
  <c r="H274" i="38"/>
  <c r="L273" i="38"/>
  <c r="J273" i="38"/>
  <c r="H273" i="38" s="1"/>
  <c r="L272" i="38"/>
  <c r="J272" i="38"/>
  <c r="H272" i="38"/>
  <c r="L271" i="38"/>
  <c r="J271" i="38"/>
  <c r="H271" i="38" s="1"/>
  <c r="N270" i="38"/>
  <c r="L270" i="38"/>
  <c r="J270" i="38"/>
  <c r="H270" i="38" s="1"/>
  <c r="E270" i="38"/>
  <c r="L269" i="38"/>
  <c r="J269" i="38"/>
  <c r="H269" i="38" s="1"/>
  <c r="L268" i="38"/>
  <c r="J268" i="38"/>
  <c r="H268" i="38"/>
  <c r="L267" i="38"/>
  <c r="J267" i="38"/>
  <c r="H267" i="38" s="1"/>
  <c r="L266" i="38"/>
  <c r="J266" i="38"/>
  <c r="H266" i="38"/>
  <c r="N265" i="38"/>
  <c r="L265" i="38"/>
  <c r="J265" i="38"/>
  <c r="H265" i="38"/>
  <c r="E265" i="38"/>
  <c r="L264" i="38"/>
  <c r="J264" i="38"/>
  <c r="H264" i="38"/>
  <c r="L263" i="38"/>
  <c r="J263" i="38"/>
  <c r="H263" i="38" s="1"/>
  <c r="L262" i="38"/>
  <c r="J262" i="38"/>
  <c r="H262" i="38"/>
  <c r="L261" i="38"/>
  <c r="J261" i="38"/>
  <c r="H261" i="38" s="1"/>
  <c r="N260" i="38"/>
  <c r="L260" i="38"/>
  <c r="J260" i="38"/>
  <c r="H260" i="38" s="1"/>
  <c r="E260" i="38"/>
  <c r="L259" i="38"/>
  <c r="J259" i="38"/>
  <c r="H259" i="38" s="1"/>
  <c r="L258" i="38"/>
  <c r="J258" i="38"/>
  <c r="H258" i="38"/>
  <c r="L257" i="38"/>
  <c r="J257" i="38"/>
  <c r="H257" i="38" s="1"/>
  <c r="L256" i="38"/>
  <c r="J256" i="38"/>
  <c r="H256" i="38"/>
  <c r="N255" i="38"/>
  <c r="L255" i="38"/>
  <c r="J255" i="38"/>
  <c r="H255" i="38"/>
  <c r="E255" i="38"/>
  <c r="L254" i="38"/>
  <c r="J254" i="38"/>
  <c r="H254" i="38"/>
  <c r="L253" i="38"/>
  <c r="J253" i="38"/>
  <c r="H253" i="38" s="1"/>
  <c r="L252" i="38"/>
  <c r="J252" i="38"/>
  <c r="H252" i="38"/>
  <c r="L251" i="38"/>
  <c r="J251" i="38"/>
  <c r="H251" i="38" s="1"/>
  <c r="N250" i="38"/>
  <c r="L250" i="38"/>
  <c r="J250" i="38"/>
  <c r="H250" i="38" s="1"/>
  <c r="E250" i="38"/>
  <c r="L249" i="38"/>
  <c r="J249" i="38"/>
  <c r="H249" i="38" s="1"/>
  <c r="L248" i="38"/>
  <c r="J248" i="38"/>
  <c r="H248" i="38"/>
  <c r="L247" i="38"/>
  <c r="J247" i="38"/>
  <c r="H247" i="38" s="1"/>
  <c r="L246" i="38"/>
  <c r="J246" i="38"/>
  <c r="H246" i="38"/>
  <c r="N245" i="38"/>
  <c r="L245" i="38"/>
  <c r="J245" i="38"/>
  <c r="H245" i="38"/>
  <c r="E245" i="38"/>
  <c r="L244" i="38"/>
  <c r="J244" i="38"/>
  <c r="H244" i="38"/>
  <c r="L243" i="38"/>
  <c r="J243" i="38"/>
  <c r="H243" i="38" s="1"/>
  <c r="L242" i="38"/>
  <c r="J242" i="38"/>
  <c r="H242" i="38"/>
  <c r="L241" i="38"/>
  <c r="J241" i="38"/>
  <c r="H241" i="38" s="1"/>
  <c r="N240" i="38"/>
  <c r="L240" i="38"/>
  <c r="J240" i="38"/>
  <c r="H240" i="38" s="1"/>
  <c r="E240" i="38"/>
  <c r="L239" i="38"/>
  <c r="J239" i="38"/>
  <c r="H239" i="38" s="1"/>
  <c r="L238" i="38"/>
  <c r="J238" i="38"/>
  <c r="H238" i="38"/>
  <c r="L237" i="38"/>
  <c r="J237" i="38"/>
  <c r="H237" i="38" s="1"/>
  <c r="L236" i="38"/>
  <c r="J236" i="38"/>
  <c r="H236" i="38"/>
  <c r="N235" i="38"/>
  <c r="L235" i="38"/>
  <c r="J235" i="38"/>
  <c r="H235" i="38"/>
  <c r="E235" i="38"/>
  <c r="L234" i="38"/>
  <c r="J234" i="38"/>
  <c r="H234" i="38"/>
  <c r="L233" i="38"/>
  <c r="J233" i="38"/>
  <c r="H233" i="38" s="1"/>
  <c r="L232" i="38"/>
  <c r="J232" i="38"/>
  <c r="H232" i="38"/>
  <c r="L231" i="38"/>
  <c r="J231" i="38"/>
  <c r="H231" i="38" s="1"/>
  <c r="N230" i="38"/>
  <c r="L230" i="38"/>
  <c r="J230" i="38"/>
  <c r="H230" i="38" s="1"/>
  <c r="E230" i="38"/>
  <c r="L229" i="38"/>
  <c r="J229" i="38"/>
  <c r="H229" i="38" s="1"/>
  <c r="L228" i="38"/>
  <c r="J228" i="38"/>
  <c r="H228" i="38"/>
  <c r="L227" i="38"/>
  <c r="J227" i="38"/>
  <c r="H227" i="38" s="1"/>
  <c r="L226" i="38"/>
  <c r="J226" i="38"/>
  <c r="H226" i="38"/>
  <c r="N225" i="38"/>
  <c r="L225" i="38"/>
  <c r="J225" i="38"/>
  <c r="H225" i="38"/>
  <c r="E225" i="38"/>
  <c r="L224" i="38"/>
  <c r="J224" i="38"/>
  <c r="H224" i="38"/>
  <c r="L223" i="38"/>
  <c r="J223" i="38"/>
  <c r="H223" i="38" s="1"/>
  <c r="L222" i="38"/>
  <c r="J222" i="38"/>
  <c r="H222" i="38"/>
  <c r="L221" i="38"/>
  <c r="J221" i="38"/>
  <c r="H221" i="38" s="1"/>
  <c r="N220" i="38"/>
  <c r="L220" i="38"/>
  <c r="J220" i="38"/>
  <c r="H220" i="38" s="1"/>
  <c r="E220" i="38"/>
  <c r="L219" i="38"/>
  <c r="J219" i="38"/>
  <c r="H219" i="38" s="1"/>
  <c r="L218" i="38"/>
  <c r="J218" i="38"/>
  <c r="H218" i="38"/>
  <c r="L217" i="38"/>
  <c r="J217" i="38"/>
  <c r="H217" i="38" s="1"/>
  <c r="L216" i="38"/>
  <c r="J216" i="38"/>
  <c r="H216" i="38"/>
  <c r="N215" i="38"/>
  <c r="L215" i="38"/>
  <c r="J215" i="38"/>
  <c r="H215" i="38"/>
  <c r="E215" i="38"/>
  <c r="L214" i="38"/>
  <c r="J214" i="38"/>
  <c r="H214" i="38"/>
  <c r="L213" i="38"/>
  <c r="J213" i="38"/>
  <c r="H213" i="38" s="1"/>
  <c r="L212" i="38"/>
  <c r="J212" i="38"/>
  <c r="H212" i="38"/>
  <c r="L211" i="38"/>
  <c r="J211" i="38"/>
  <c r="H211" i="38" s="1"/>
  <c r="N210" i="38"/>
  <c r="N310" i="38" s="1"/>
  <c r="L210" i="38"/>
  <c r="J210" i="38"/>
  <c r="H210" i="38" s="1"/>
  <c r="E210" i="38"/>
  <c r="E310" i="38" s="1"/>
  <c r="L208" i="38"/>
  <c r="J208" i="38"/>
  <c r="H208" i="38"/>
  <c r="L207" i="38"/>
  <c r="J207" i="38"/>
  <c r="H207" i="38"/>
  <c r="L206" i="38"/>
  <c r="J206" i="38"/>
  <c r="H206" i="38" s="1"/>
  <c r="L205" i="38"/>
  <c r="J205" i="38"/>
  <c r="H205" i="38"/>
  <c r="L204" i="38"/>
  <c r="J204" i="38"/>
  <c r="H204" i="38" s="1"/>
  <c r="N203" i="38"/>
  <c r="L203" i="38"/>
  <c r="J203" i="38"/>
  <c r="H203" i="38" s="1"/>
  <c r="E203" i="38"/>
  <c r="L202" i="38"/>
  <c r="J202" i="38"/>
  <c r="H202" i="38" s="1"/>
  <c r="L201" i="38"/>
  <c r="J201" i="38"/>
  <c r="H201" i="38"/>
  <c r="L200" i="38"/>
  <c r="J200" i="38"/>
  <c r="H200" i="38" s="1"/>
  <c r="L199" i="38"/>
  <c r="J199" i="38"/>
  <c r="H199" i="38"/>
  <c r="N198" i="38"/>
  <c r="L198" i="38"/>
  <c r="J198" i="38"/>
  <c r="H198" i="38"/>
  <c r="E198" i="38"/>
  <c r="L197" i="38"/>
  <c r="J197" i="38"/>
  <c r="H197" i="38"/>
  <c r="L196" i="38"/>
  <c r="J196" i="38"/>
  <c r="H196" i="38" s="1"/>
  <c r="L195" i="38"/>
  <c r="J195" i="38"/>
  <c r="H195" i="38"/>
  <c r="L194" i="38"/>
  <c r="J194" i="38"/>
  <c r="H194" i="38" s="1"/>
  <c r="N193" i="38"/>
  <c r="L193" i="38"/>
  <c r="J193" i="38"/>
  <c r="H193" i="38" s="1"/>
  <c r="E193" i="38"/>
  <c r="L192" i="38"/>
  <c r="J192" i="38"/>
  <c r="H192" i="38" s="1"/>
  <c r="L191" i="38"/>
  <c r="J191" i="38"/>
  <c r="H191" i="38"/>
  <c r="L190" i="38"/>
  <c r="J190" i="38"/>
  <c r="H190" i="38" s="1"/>
  <c r="L189" i="38"/>
  <c r="J189" i="38"/>
  <c r="H189" i="38"/>
  <c r="N188" i="38"/>
  <c r="L188" i="38"/>
  <c r="J188" i="38"/>
  <c r="H188" i="38"/>
  <c r="E188" i="38"/>
  <c r="L187" i="38"/>
  <c r="J187" i="38"/>
  <c r="H187" i="38"/>
  <c r="L186" i="38"/>
  <c r="J186" i="38"/>
  <c r="H186" i="38" s="1"/>
  <c r="L185" i="38"/>
  <c r="J185" i="38"/>
  <c r="H185" i="38"/>
  <c r="L184" i="38"/>
  <c r="J184" i="38"/>
  <c r="H184" i="38" s="1"/>
  <c r="N183" i="38"/>
  <c r="L183" i="38"/>
  <c r="J183" i="38"/>
  <c r="H183" i="38" s="1"/>
  <c r="E183" i="38"/>
  <c r="L182" i="38"/>
  <c r="J182" i="38"/>
  <c r="H182" i="38" s="1"/>
  <c r="L181" i="38"/>
  <c r="J181" i="38"/>
  <c r="H181" i="38"/>
  <c r="L180" i="38"/>
  <c r="J180" i="38"/>
  <c r="H180" i="38" s="1"/>
  <c r="L179" i="38"/>
  <c r="J179" i="38"/>
  <c r="H179" i="38"/>
  <c r="N178" i="38"/>
  <c r="L178" i="38"/>
  <c r="J178" i="38"/>
  <c r="H178" i="38"/>
  <c r="E178" i="38"/>
  <c r="L177" i="38"/>
  <c r="J177" i="38"/>
  <c r="H177" i="38"/>
  <c r="L176" i="38"/>
  <c r="J176" i="38"/>
  <c r="H176" i="38" s="1"/>
  <c r="L175" i="38"/>
  <c r="J175" i="38"/>
  <c r="H175" i="38"/>
  <c r="L174" i="38"/>
  <c r="J174" i="38"/>
  <c r="H174" i="38" s="1"/>
  <c r="N173" i="38"/>
  <c r="L173" i="38"/>
  <c r="J173" i="38"/>
  <c r="H173" i="38" s="1"/>
  <c r="E173" i="38"/>
  <c r="L172" i="38"/>
  <c r="J172" i="38"/>
  <c r="H172" i="38" s="1"/>
  <c r="L171" i="38"/>
  <c r="J171" i="38"/>
  <c r="H171" i="38"/>
  <c r="L170" i="38"/>
  <c r="J170" i="38"/>
  <c r="H170" i="38" s="1"/>
  <c r="L169" i="38"/>
  <c r="J169" i="38"/>
  <c r="H169" i="38"/>
  <c r="N168" i="38"/>
  <c r="L168" i="38"/>
  <c r="J168" i="38"/>
  <c r="H168" i="38"/>
  <c r="E168" i="38"/>
  <c r="L167" i="38"/>
  <c r="J167" i="38"/>
  <c r="H167" i="38"/>
  <c r="L166" i="38"/>
  <c r="J166" i="38"/>
  <c r="H166" i="38" s="1"/>
  <c r="L165" i="38"/>
  <c r="J165" i="38"/>
  <c r="H165" i="38"/>
  <c r="L164" i="38"/>
  <c r="J164" i="38"/>
  <c r="H164" i="38" s="1"/>
  <c r="N163" i="38"/>
  <c r="L163" i="38"/>
  <c r="J163" i="38"/>
  <c r="H163" i="38" s="1"/>
  <c r="E163" i="38"/>
  <c r="L162" i="38"/>
  <c r="J162" i="38"/>
  <c r="H162" i="38" s="1"/>
  <c r="L161" i="38"/>
  <c r="J161" i="38"/>
  <c r="H161" i="38"/>
  <c r="L160" i="38"/>
  <c r="J160" i="38"/>
  <c r="H160" i="38" s="1"/>
  <c r="L159" i="38"/>
  <c r="J159" i="38"/>
  <c r="H159" i="38"/>
  <c r="N158" i="38"/>
  <c r="L158" i="38"/>
  <c r="J158" i="38"/>
  <c r="H158" i="38"/>
  <c r="E158" i="38"/>
  <c r="L157" i="38"/>
  <c r="J157" i="38"/>
  <c r="H157" i="38"/>
  <c r="L156" i="38"/>
  <c r="J156" i="38"/>
  <c r="H156" i="38" s="1"/>
  <c r="L155" i="38"/>
  <c r="J155" i="38"/>
  <c r="H155" i="38"/>
  <c r="L154" i="38"/>
  <c r="J154" i="38"/>
  <c r="H154" i="38" s="1"/>
  <c r="N153" i="38"/>
  <c r="L153" i="38"/>
  <c r="J153" i="38"/>
  <c r="H153" i="38" s="1"/>
  <c r="E153" i="38"/>
  <c r="L152" i="38"/>
  <c r="J152" i="38"/>
  <c r="H152" i="38" s="1"/>
  <c r="L151" i="38"/>
  <c r="J151" i="38"/>
  <c r="H151" i="38"/>
  <c r="L150" i="38"/>
  <c r="J150" i="38"/>
  <c r="H150" i="38" s="1"/>
  <c r="L149" i="38"/>
  <c r="J149" i="38"/>
  <c r="H149" i="38"/>
  <c r="N148" i="38"/>
  <c r="L148" i="38"/>
  <c r="J148" i="38"/>
  <c r="H148" i="38"/>
  <c r="E148" i="38"/>
  <c r="L147" i="38"/>
  <c r="J147" i="38"/>
  <c r="H147" i="38"/>
  <c r="L146" i="38"/>
  <c r="J146" i="38"/>
  <c r="H146" i="38" s="1"/>
  <c r="L145" i="38"/>
  <c r="J145" i="38"/>
  <c r="H145" i="38"/>
  <c r="L144" i="38"/>
  <c r="J144" i="38"/>
  <c r="H144" i="38" s="1"/>
  <c r="N143" i="38"/>
  <c r="L143" i="38"/>
  <c r="J143" i="38"/>
  <c r="H143" i="38" s="1"/>
  <c r="E143" i="38"/>
  <c r="L142" i="38"/>
  <c r="J142" i="38"/>
  <c r="H142" i="38" s="1"/>
  <c r="L141" i="38"/>
  <c r="J141" i="38"/>
  <c r="H141" i="38"/>
  <c r="L140" i="38"/>
  <c r="J140" i="38"/>
  <c r="H140" i="38" s="1"/>
  <c r="L139" i="38"/>
  <c r="J139" i="38"/>
  <c r="H139" i="38"/>
  <c r="N138" i="38"/>
  <c r="L138" i="38"/>
  <c r="J138" i="38"/>
  <c r="H138" i="38"/>
  <c r="E138" i="38"/>
  <c r="L137" i="38"/>
  <c r="J137" i="38"/>
  <c r="H137" i="38"/>
  <c r="L136" i="38"/>
  <c r="J136" i="38"/>
  <c r="H136" i="38" s="1"/>
  <c r="L135" i="38"/>
  <c r="J135" i="38"/>
  <c r="H135" i="38"/>
  <c r="L134" i="38"/>
  <c r="J134" i="38"/>
  <c r="H134" i="38" s="1"/>
  <c r="N133" i="38"/>
  <c r="L133" i="38"/>
  <c r="J133" i="38"/>
  <c r="H133" i="38" s="1"/>
  <c r="E133" i="38"/>
  <c r="L132" i="38"/>
  <c r="J132" i="38"/>
  <c r="H132" i="38" s="1"/>
  <c r="L131" i="38"/>
  <c r="J131" i="38"/>
  <c r="H131" i="38"/>
  <c r="L130" i="38"/>
  <c r="J130" i="38"/>
  <c r="H130" i="38" s="1"/>
  <c r="L129" i="38"/>
  <c r="J129" i="38"/>
  <c r="H129" i="38"/>
  <c r="N128" i="38"/>
  <c r="L128" i="38"/>
  <c r="J128" i="38"/>
  <c r="H128" i="38"/>
  <c r="E128" i="38"/>
  <c r="L127" i="38"/>
  <c r="J127" i="38"/>
  <c r="H127" i="38"/>
  <c r="L126" i="38"/>
  <c r="J126" i="38"/>
  <c r="H126" i="38" s="1"/>
  <c r="L125" i="38"/>
  <c r="J125" i="38"/>
  <c r="H125" i="38"/>
  <c r="L124" i="38"/>
  <c r="J124" i="38"/>
  <c r="H124" i="38" s="1"/>
  <c r="N123" i="38"/>
  <c r="L123" i="38"/>
  <c r="J123" i="38"/>
  <c r="H123" i="38" s="1"/>
  <c r="E123" i="38"/>
  <c r="L122" i="38"/>
  <c r="J122" i="38"/>
  <c r="H122" i="38" s="1"/>
  <c r="L121" i="38"/>
  <c r="J121" i="38"/>
  <c r="H121" i="38"/>
  <c r="L120" i="38"/>
  <c r="J120" i="38"/>
  <c r="H120" i="38" s="1"/>
  <c r="L119" i="38"/>
  <c r="J119" i="38"/>
  <c r="H119" i="38"/>
  <c r="N118" i="38"/>
  <c r="L118" i="38"/>
  <c r="J118" i="38"/>
  <c r="H118" i="38"/>
  <c r="E118" i="38"/>
  <c r="L117" i="38"/>
  <c r="J117" i="38"/>
  <c r="H117" i="38"/>
  <c r="L116" i="38"/>
  <c r="J116" i="38"/>
  <c r="H116" i="38" s="1"/>
  <c r="L115" i="38"/>
  <c r="J115" i="38"/>
  <c r="H115" i="38"/>
  <c r="L114" i="38"/>
  <c r="J114" i="38"/>
  <c r="H114" i="38" s="1"/>
  <c r="N113" i="38"/>
  <c r="L113" i="38"/>
  <c r="J113" i="38"/>
  <c r="H113" i="38" s="1"/>
  <c r="E113" i="38"/>
  <c r="L112" i="38"/>
  <c r="J112" i="38"/>
  <c r="H112" i="38" s="1"/>
  <c r="L111" i="38"/>
  <c r="J111" i="38"/>
  <c r="H111" i="38"/>
  <c r="L110" i="38"/>
  <c r="J110" i="38"/>
  <c r="H110" i="38" s="1"/>
  <c r="L109" i="38"/>
  <c r="J109" i="38"/>
  <c r="H109" i="38"/>
  <c r="N108" i="38"/>
  <c r="N208" i="38" s="1"/>
  <c r="L108" i="38"/>
  <c r="J108" i="38"/>
  <c r="H108" i="38"/>
  <c r="E108" i="38"/>
  <c r="E208" i="38" s="1"/>
  <c r="L106" i="38"/>
  <c r="J106" i="38"/>
  <c r="H106" i="38"/>
  <c r="L105" i="38"/>
  <c r="J105" i="38"/>
  <c r="H105" i="38" s="1"/>
  <c r="L104" i="38"/>
  <c r="J104" i="38"/>
  <c r="H104" i="38"/>
  <c r="L103" i="38"/>
  <c r="J103" i="38"/>
  <c r="H103" i="38" s="1"/>
  <c r="L102" i="38"/>
  <c r="J102" i="38"/>
  <c r="H102" i="38"/>
  <c r="N101" i="38"/>
  <c r="L101" i="38"/>
  <c r="J101" i="38"/>
  <c r="H101" i="38"/>
  <c r="E101" i="38"/>
  <c r="L100" i="38"/>
  <c r="J100" i="38"/>
  <c r="H100" i="38"/>
  <c r="L99" i="38"/>
  <c r="J99" i="38"/>
  <c r="H99" i="38" s="1"/>
  <c r="L98" i="38"/>
  <c r="J98" i="38"/>
  <c r="H98" i="38"/>
  <c r="L97" i="38"/>
  <c r="J97" i="38"/>
  <c r="H97" i="38" s="1"/>
  <c r="N96" i="38"/>
  <c r="L96" i="38"/>
  <c r="J96" i="38"/>
  <c r="H96" i="38" s="1"/>
  <c r="E96" i="38"/>
  <c r="L95" i="38"/>
  <c r="J95" i="38"/>
  <c r="H95" i="38" s="1"/>
  <c r="L94" i="38"/>
  <c r="J94" i="38"/>
  <c r="H94" i="38"/>
  <c r="L93" i="38"/>
  <c r="J93" i="38"/>
  <c r="H93" i="38" s="1"/>
  <c r="L92" i="38"/>
  <c r="J92" i="38"/>
  <c r="H92" i="38"/>
  <c r="N91" i="38"/>
  <c r="L91" i="38"/>
  <c r="J91" i="38"/>
  <c r="H91" i="38"/>
  <c r="E91" i="38"/>
  <c r="L90" i="38"/>
  <c r="J90" i="38"/>
  <c r="H90" i="38"/>
  <c r="L89" i="38"/>
  <c r="J89" i="38"/>
  <c r="H89" i="38" s="1"/>
  <c r="L88" i="38"/>
  <c r="J88" i="38"/>
  <c r="H88" i="38"/>
  <c r="L87" i="38"/>
  <c r="J87" i="38"/>
  <c r="H87" i="38" s="1"/>
  <c r="N86" i="38"/>
  <c r="L86" i="38"/>
  <c r="J86" i="38"/>
  <c r="H86" i="38" s="1"/>
  <c r="E86" i="38"/>
  <c r="L85" i="38"/>
  <c r="J85" i="38"/>
  <c r="H85" i="38" s="1"/>
  <c r="L84" i="38"/>
  <c r="J84" i="38"/>
  <c r="H84" i="38"/>
  <c r="L83" i="38"/>
  <c r="J83" i="38"/>
  <c r="H83" i="38" s="1"/>
  <c r="L82" i="38"/>
  <c r="J82" i="38"/>
  <c r="H82" i="38"/>
  <c r="N81" i="38"/>
  <c r="L81" i="38"/>
  <c r="J81" i="38"/>
  <c r="H81" i="38"/>
  <c r="E81" i="38"/>
  <c r="L80" i="38"/>
  <c r="J80" i="38"/>
  <c r="H80" i="38"/>
  <c r="L79" i="38"/>
  <c r="J79" i="38"/>
  <c r="H79" i="38" s="1"/>
  <c r="L78" i="38"/>
  <c r="J78" i="38"/>
  <c r="H78" i="38"/>
  <c r="L77" i="38"/>
  <c r="J77" i="38"/>
  <c r="H77" i="38" s="1"/>
  <c r="N76" i="38"/>
  <c r="L76" i="38"/>
  <c r="J76" i="38"/>
  <c r="H76" i="38" s="1"/>
  <c r="E76" i="38"/>
  <c r="L75" i="38"/>
  <c r="J75" i="38"/>
  <c r="H75" i="38" s="1"/>
  <c r="L74" i="38"/>
  <c r="J74" i="38"/>
  <c r="H74" i="38"/>
  <c r="L73" i="38"/>
  <c r="J73" i="38"/>
  <c r="H73" i="38" s="1"/>
  <c r="L72" i="38"/>
  <c r="J72" i="38"/>
  <c r="H72" i="38"/>
  <c r="N71" i="38"/>
  <c r="L71" i="38"/>
  <c r="J71" i="38"/>
  <c r="H71" i="38"/>
  <c r="E71" i="38"/>
  <c r="L70" i="38"/>
  <c r="J70" i="38"/>
  <c r="H70" i="38"/>
  <c r="L69" i="38"/>
  <c r="J69" i="38"/>
  <c r="H69" i="38" s="1"/>
  <c r="L68" i="38"/>
  <c r="J68" i="38"/>
  <c r="H68" i="38"/>
  <c r="L67" i="38"/>
  <c r="J67" i="38"/>
  <c r="H67" i="38" s="1"/>
  <c r="N66" i="38"/>
  <c r="L66" i="38"/>
  <c r="J66" i="38"/>
  <c r="H66" i="38" s="1"/>
  <c r="E66" i="38"/>
  <c r="L65" i="38"/>
  <c r="J65" i="38"/>
  <c r="H65" i="38" s="1"/>
  <c r="L64" i="38"/>
  <c r="J64" i="38"/>
  <c r="H64" i="38"/>
  <c r="L63" i="38"/>
  <c r="J63" i="38"/>
  <c r="H63" i="38" s="1"/>
  <c r="L62" i="38"/>
  <c r="J62" i="38"/>
  <c r="H62" i="38"/>
  <c r="N61" i="38"/>
  <c r="L61" i="38"/>
  <c r="J61" i="38"/>
  <c r="H61" i="38"/>
  <c r="E61" i="38"/>
  <c r="L60" i="38"/>
  <c r="J60" i="38"/>
  <c r="H60" i="38"/>
  <c r="L59" i="38"/>
  <c r="J59" i="38"/>
  <c r="H59" i="38" s="1"/>
  <c r="L58" i="38"/>
  <c r="J58" i="38"/>
  <c r="H58" i="38"/>
  <c r="L57" i="38"/>
  <c r="J57" i="38"/>
  <c r="H57" i="38" s="1"/>
  <c r="N56" i="38"/>
  <c r="L56" i="38"/>
  <c r="J56" i="38"/>
  <c r="H56" i="38" s="1"/>
  <c r="E56" i="38"/>
  <c r="L55" i="38"/>
  <c r="J55" i="38"/>
  <c r="H55" i="38" s="1"/>
  <c r="L54" i="38"/>
  <c r="J54" i="38"/>
  <c r="H54" i="38"/>
  <c r="L53" i="38"/>
  <c r="J53" i="38"/>
  <c r="H53" i="38" s="1"/>
  <c r="L52" i="38"/>
  <c r="J52" i="38"/>
  <c r="H52" i="38"/>
  <c r="N51" i="38"/>
  <c r="L51" i="38"/>
  <c r="J51" i="38"/>
  <c r="H51" i="38"/>
  <c r="E51" i="38"/>
  <c r="L50" i="38"/>
  <c r="J50" i="38"/>
  <c r="H50" i="38"/>
  <c r="L49" i="38"/>
  <c r="J49" i="38"/>
  <c r="H49" i="38" s="1"/>
  <c r="L48" i="38"/>
  <c r="J48" i="38"/>
  <c r="H48" i="38"/>
  <c r="L47" i="38"/>
  <c r="J47" i="38"/>
  <c r="H47" i="38" s="1"/>
  <c r="N46" i="38"/>
  <c r="L46" i="38"/>
  <c r="J46" i="38"/>
  <c r="H46" i="38" s="1"/>
  <c r="E46" i="38"/>
  <c r="L45" i="38"/>
  <c r="J45" i="38"/>
  <c r="H45" i="38" s="1"/>
  <c r="L44" i="38"/>
  <c r="J44" i="38"/>
  <c r="H44" i="38"/>
  <c r="L43" i="38"/>
  <c r="J43" i="38"/>
  <c r="H43" i="38" s="1"/>
  <c r="L42" i="38"/>
  <c r="J42" i="38"/>
  <c r="H42" i="38"/>
  <c r="N41" i="38"/>
  <c r="L41" i="38"/>
  <c r="J41" i="38"/>
  <c r="H41" i="38"/>
  <c r="E41" i="38"/>
  <c r="L40" i="38"/>
  <c r="J40" i="38"/>
  <c r="H40" i="38"/>
  <c r="L39" i="38"/>
  <c r="J39" i="38"/>
  <c r="H39" i="38" s="1"/>
  <c r="L38" i="38"/>
  <c r="J38" i="38"/>
  <c r="H38" i="38"/>
  <c r="L37" i="38"/>
  <c r="J37" i="38"/>
  <c r="H37" i="38" s="1"/>
  <c r="N36" i="38"/>
  <c r="L36" i="38"/>
  <c r="J36" i="38"/>
  <c r="H36" i="38" s="1"/>
  <c r="E36" i="38"/>
  <c r="L35" i="38"/>
  <c r="J35" i="38"/>
  <c r="H35" i="38" s="1"/>
  <c r="L34" i="38"/>
  <c r="J34" i="38"/>
  <c r="H34" i="38"/>
  <c r="L33" i="38"/>
  <c r="J33" i="38"/>
  <c r="H33" i="38" s="1"/>
  <c r="L32" i="38"/>
  <c r="J32" i="38"/>
  <c r="H32" i="38"/>
  <c r="N31" i="38"/>
  <c r="L31" i="38"/>
  <c r="J31" i="38"/>
  <c r="H31" i="38"/>
  <c r="E31" i="38"/>
  <c r="L30" i="38"/>
  <c r="J30" i="38"/>
  <c r="H30" i="38"/>
  <c r="L29" i="38"/>
  <c r="J29" i="38"/>
  <c r="H29" i="38" s="1"/>
  <c r="L28" i="38"/>
  <c r="J28" i="38"/>
  <c r="H28" i="38"/>
  <c r="L27" i="38"/>
  <c r="J27" i="38"/>
  <c r="H27" i="38" s="1"/>
  <c r="N26" i="38"/>
  <c r="L26" i="38"/>
  <c r="J26" i="38"/>
  <c r="H26" i="38" s="1"/>
  <c r="E26" i="38"/>
  <c r="L25" i="38"/>
  <c r="J25" i="38"/>
  <c r="H25" i="38" s="1"/>
  <c r="L24" i="38"/>
  <c r="J24" i="38"/>
  <c r="H24" i="38"/>
  <c r="L23" i="38"/>
  <c r="J23" i="38"/>
  <c r="H23" i="38" s="1"/>
  <c r="L22" i="38"/>
  <c r="J22" i="38"/>
  <c r="H22" i="38"/>
  <c r="N21" i="38"/>
  <c r="L21" i="38"/>
  <c r="J21" i="38"/>
  <c r="H21" i="38"/>
  <c r="E21" i="38"/>
  <c r="L20" i="38"/>
  <c r="J20" i="38"/>
  <c r="H20" i="38"/>
  <c r="L19" i="38"/>
  <c r="J19" i="38"/>
  <c r="H19" i="38" s="1"/>
  <c r="L18" i="38"/>
  <c r="J18" i="38"/>
  <c r="H18" i="38"/>
  <c r="L17" i="38"/>
  <c r="J17" i="38"/>
  <c r="H17" i="38" s="1"/>
  <c r="N16" i="38"/>
  <c r="L16" i="38"/>
  <c r="J16" i="38"/>
  <c r="H16" i="38" s="1"/>
  <c r="E16" i="38"/>
  <c r="L15" i="38"/>
  <c r="J15" i="38"/>
  <c r="H15" i="38" s="1"/>
  <c r="L14" i="38"/>
  <c r="J14" i="38"/>
  <c r="H14" i="38"/>
  <c r="L13" i="38"/>
  <c r="J13" i="38"/>
  <c r="H13" i="38" s="1"/>
  <c r="L12" i="38"/>
  <c r="J12" i="38"/>
  <c r="H12" i="38"/>
  <c r="N11" i="38"/>
  <c r="L11" i="38"/>
  <c r="J11" i="38"/>
  <c r="H11" i="38"/>
  <c r="E11" i="38"/>
  <c r="L10" i="38"/>
  <c r="J10" i="38"/>
  <c r="H10" i="38"/>
  <c r="L9" i="38"/>
  <c r="J9" i="38"/>
  <c r="H9" i="38" s="1"/>
  <c r="L8" i="38"/>
  <c r="J8" i="38"/>
  <c r="H8" i="38"/>
  <c r="L7" i="38"/>
  <c r="J7" i="38"/>
  <c r="H7" i="38" s="1"/>
  <c r="N6" i="38"/>
  <c r="N106" i="38" s="1"/>
  <c r="L6" i="38"/>
  <c r="J6" i="38"/>
  <c r="H6" i="38" s="1"/>
  <c r="E6" i="38"/>
  <c r="E106" i="38" s="1"/>
  <c r="L412" i="37"/>
  <c r="J412" i="37"/>
  <c r="H412" i="37"/>
  <c r="L411" i="37"/>
  <c r="J411" i="37"/>
  <c r="H411" i="37"/>
  <c r="L410" i="37"/>
  <c r="J410" i="37"/>
  <c r="H410" i="37" s="1"/>
  <c r="L409" i="37"/>
  <c r="J409" i="37"/>
  <c r="H409" i="37"/>
  <c r="L408" i="37"/>
  <c r="J408" i="37"/>
  <c r="H408" i="37" s="1"/>
  <c r="N407" i="37"/>
  <c r="L407" i="37"/>
  <c r="J407" i="37"/>
  <c r="H407" i="37" s="1"/>
  <c r="E407" i="37"/>
  <c r="L406" i="37"/>
  <c r="J406" i="37"/>
  <c r="H406" i="37" s="1"/>
  <c r="L405" i="37"/>
  <c r="J405" i="37"/>
  <c r="H405" i="37"/>
  <c r="L404" i="37"/>
  <c r="J404" i="37"/>
  <c r="H404" i="37" s="1"/>
  <c r="L403" i="37"/>
  <c r="J403" i="37"/>
  <c r="H403" i="37"/>
  <c r="N402" i="37"/>
  <c r="L402" i="37"/>
  <c r="J402" i="37"/>
  <c r="H402" i="37"/>
  <c r="E402" i="37"/>
  <c r="L401" i="37"/>
  <c r="J401" i="37"/>
  <c r="H401" i="37"/>
  <c r="L400" i="37"/>
  <c r="J400" i="37"/>
  <c r="H400" i="37" s="1"/>
  <c r="L399" i="37"/>
  <c r="J399" i="37"/>
  <c r="H399" i="37"/>
  <c r="L398" i="37"/>
  <c r="J398" i="37"/>
  <c r="H398" i="37" s="1"/>
  <c r="N397" i="37"/>
  <c r="L397" i="37"/>
  <c r="J397" i="37"/>
  <c r="H397" i="37" s="1"/>
  <c r="E397" i="37"/>
  <c r="L396" i="37"/>
  <c r="J396" i="37"/>
  <c r="H396" i="37" s="1"/>
  <c r="L395" i="37"/>
  <c r="J395" i="37"/>
  <c r="H395" i="37"/>
  <c r="L394" i="37"/>
  <c r="J394" i="37"/>
  <c r="H394" i="37" s="1"/>
  <c r="L393" i="37"/>
  <c r="J393" i="37"/>
  <c r="H393" i="37"/>
  <c r="N392" i="37"/>
  <c r="L392" i="37"/>
  <c r="J392" i="37"/>
  <c r="H392" i="37"/>
  <c r="E392" i="37"/>
  <c r="L391" i="37"/>
  <c r="J391" i="37"/>
  <c r="H391" i="37"/>
  <c r="L390" i="37"/>
  <c r="J390" i="37"/>
  <c r="H390" i="37" s="1"/>
  <c r="L389" i="37"/>
  <c r="J389" i="37"/>
  <c r="H389" i="37"/>
  <c r="L388" i="37"/>
  <c r="J388" i="37"/>
  <c r="H388" i="37" s="1"/>
  <c r="N387" i="37"/>
  <c r="L387" i="37"/>
  <c r="J387" i="37"/>
  <c r="H387" i="37" s="1"/>
  <c r="E387" i="37"/>
  <c r="L386" i="37"/>
  <c r="J386" i="37"/>
  <c r="H386" i="37" s="1"/>
  <c r="L385" i="37"/>
  <c r="J385" i="37"/>
  <c r="H385" i="37"/>
  <c r="L384" i="37"/>
  <c r="J384" i="37"/>
  <c r="H384" i="37" s="1"/>
  <c r="L383" i="37"/>
  <c r="J383" i="37"/>
  <c r="H383" i="37"/>
  <c r="N382" i="37"/>
  <c r="L382" i="37"/>
  <c r="J382" i="37"/>
  <c r="H382" i="37"/>
  <c r="E382" i="37"/>
  <c r="L381" i="37"/>
  <c r="J381" i="37"/>
  <c r="H381" i="37"/>
  <c r="L380" i="37"/>
  <c r="J380" i="37"/>
  <c r="H380" i="37" s="1"/>
  <c r="L379" i="37"/>
  <c r="J379" i="37"/>
  <c r="H379" i="37"/>
  <c r="L378" i="37"/>
  <c r="J378" i="37"/>
  <c r="H378" i="37" s="1"/>
  <c r="N377" i="37"/>
  <c r="L377" i="37"/>
  <c r="J377" i="37"/>
  <c r="H377" i="37" s="1"/>
  <c r="E377" i="37"/>
  <c r="L376" i="37"/>
  <c r="J376" i="37"/>
  <c r="H376" i="37" s="1"/>
  <c r="L375" i="37"/>
  <c r="J375" i="37"/>
  <c r="H375" i="37"/>
  <c r="L374" i="37"/>
  <c r="J374" i="37"/>
  <c r="H374" i="37" s="1"/>
  <c r="L373" i="37"/>
  <c r="J373" i="37"/>
  <c r="H373" i="37"/>
  <c r="N372" i="37"/>
  <c r="L372" i="37"/>
  <c r="J372" i="37"/>
  <c r="H372" i="37"/>
  <c r="E372" i="37"/>
  <c r="L371" i="37"/>
  <c r="J371" i="37"/>
  <c r="H371" i="37"/>
  <c r="L370" i="37"/>
  <c r="J370" i="37"/>
  <c r="H370" i="37" s="1"/>
  <c r="L369" i="37"/>
  <c r="J369" i="37"/>
  <c r="H369" i="37"/>
  <c r="L368" i="37"/>
  <c r="J368" i="37"/>
  <c r="H368" i="37" s="1"/>
  <c r="N367" i="37"/>
  <c r="L367" i="37"/>
  <c r="J367" i="37"/>
  <c r="H367" i="37" s="1"/>
  <c r="E367" i="37"/>
  <c r="L366" i="37"/>
  <c r="J366" i="37"/>
  <c r="H366" i="37" s="1"/>
  <c r="L365" i="37"/>
  <c r="J365" i="37"/>
  <c r="H365" i="37"/>
  <c r="L364" i="37"/>
  <c r="J364" i="37"/>
  <c r="H364" i="37" s="1"/>
  <c r="L363" i="37"/>
  <c r="J363" i="37"/>
  <c r="H363" i="37"/>
  <c r="N362" i="37"/>
  <c r="L362" i="37"/>
  <c r="J362" i="37"/>
  <c r="H362" i="37"/>
  <c r="E362" i="37"/>
  <c r="L361" i="37"/>
  <c r="J361" i="37"/>
  <c r="H361" i="37"/>
  <c r="L360" i="37"/>
  <c r="J360" i="37"/>
  <c r="H360" i="37" s="1"/>
  <c r="L359" i="37"/>
  <c r="J359" i="37"/>
  <c r="H359" i="37"/>
  <c r="L358" i="37"/>
  <c r="J358" i="37"/>
  <c r="H358" i="37" s="1"/>
  <c r="N357" i="37"/>
  <c r="L357" i="37"/>
  <c r="J357" i="37"/>
  <c r="H357" i="37" s="1"/>
  <c r="E357" i="37"/>
  <c r="L356" i="37"/>
  <c r="J356" i="37"/>
  <c r="H356" i="37" s="1"/>
  <c r="L355" i="37"/>
  <c r="J355" i="37"/>
  <c r="H355" i="37"/>
  <c r="L354" i="37"/>
  <c r="J354" i="37"/>
  <c r="H354" i="37" s="1"/>
  <c r="L353" i="37"/>
  <c r="J353" i="37"/>
  <c r="H353" i="37"/>
  <c r="N352" i="37"/>
  <c r="L352" i="37"/>
  <c r="J352" i="37"/>
  <c r="H352" i="37"/>
  <c r="E352" i="37"/>
  <c r="L351" i="37"/>
  <c r="J351" i="37"/>
  <c r="H351" i="37"/>
  <c r="L350" i="37"/>
  <c r="J350" i="37"/>
  <c r="H350" i="37" s="1"/>
  <c r="L349" i="37"/>
  <c r="J349" i="37"/>
  <c r="H349" i="37"/>
  <c r="L348" i="37"/>
  <c r="J348" i="37"/>
  <c r="H348" i="37" s="1"/>
  <c r="N347" i="37"/>
  <c r="L347" i="37"/>
  <c r="J347" i="37"/>
  <c r="H347" i="37" s="1"/>
  <c r="E347" i="37"/>
  <c r="L346" i="37"/>
  <c r="J346" i="37"/>
  <c r="H346" i="37" s="1"/>
  <c r="L345" i="37"/>
  <c r="J345" i="37"/>
  <c r="H345" i="37"/>
  <c r="L344" i="37"/>
  <c r="J344" i="37"/>
  <c r="H344" i="37" s="1"/>
  <c r="L343" i="37"/>
  <c r="J343" i="37"/>
  <c r="H343" i="37"/>
  <c r="N342" i="37"/>
  <c r="L342" i="37"/>
  <c r="J342" i="37"/>
  <c r="H342" i="37"/>
  <c r="E342" i="37"/>
  <c r="L341" i="37"/>
  <c r="J341" i="37"/>
  <c r="H341" i="37"/>
  <c r="L340" i="37"/>
  <c r="J340" i="37"/>
  <c r="H340" i="37" s="1"/>
  <c r="L339" i="37"/>
  <c r="J339" i="37"/>
  <c r="H339" i="37"/>
  <c r="L338" i="37"/>
  <c r="J338" i="37"/>
  <c r="H338" i="37" s="1"/>
  <c r="N337" i="37"/>
  <c r="L337" i="37"/>
  <c r="J337" i="37"/>
  <c r="H337" i="37" s="1"/>
  <c r="E337" i="37"/>
  <c r="L336" i="37"/>
  <c r="J336" i="37"/>
  <c r="H336" i="37" s="1"/>
  <c r="L335" i="37"/>
  <c r="J335" i="37"/>
  <c r="H335" i="37"/>
  <c r="L334" i="37"/>
  <c r="J334" i="37"/>
  <c r="H334" i="37" s="1"/>
  <c r="L333" i="37"/>
  <c r="J333" i="37"/>
  <c r="H333" i="37"/>
  <c r="N332" i="37"/>
  <c r="L332" i="37"/>
  <c r="J332" i="37"/>
  <c r="H332" i="37"/>
  <c r="E332" i="37"/>
  <c r="L331" i="37"/>
  <c r="J331" i="37"/>
  <c r="H331" i="37"/>
  <c r="L330" i="37"/>
  <c r="J330" i="37"/>
  <c r="H330" i="37" s="1"/>
  <c r="L329" i="37"/>
  <c r="J329" i="37"/>
  <c r="H329" i="37"/>
  <c r="L328" i="37"/>
  <c r="J328" i="37"/>
  <c r="H328" i="37" s="1"/>
  <c r="N327" i="37"/>
  <c r="L327" i="37"/>
  <c r="J327" i="37"/>
  <c r="H327" i="37" s="1"/>
  <c r="E327" i="37"/>
  <c r="L326" i="37"/>
  <c r="J326" i="37"/>
  <c r="H326" i="37" s="1"/>
  <c r="L325" i="37"/>
  <c r="J325" i="37"/>
  <c r="H325" i="37"/>
  <c r="L324" i="37"/>
  <c r="J324" i="37"/>
  <c r="H324" i="37" s="1"/>
  <c r="L323" i="37"/>
  <c r="J323" i="37"/>
  <c r="H323" i="37"/>
  <c r="N322" i="37"/>
  <c r="L322" i="37"/>
  <c r="J322" i="37"/>
  <c r="H322" i="37"/>
  <c r="E322" i="37"/>
  <c r="L321" i="37"/>
  <c r="J321" i="37"/>
  <c r="H321" i="37"/>
  <c r="L320" i="37"/>
  <c r="J320" i="37"/>
  <c r="H320" i="37" s="1"/>
  <c r="L319" i="37"/>
  <c r="J319" i="37"/>
  <c r="H319" i="37"/>
  <c r="L318" i="37"/>
  <c r="J318" i="37"/>
  <c r="H318" i="37" s="1"/>
  <c r="N317" i="37"/>
  <c r="L317" i="37"/>
  <c r="J317" i="37"/>
  <c r="H317" i="37" s="1"/>
  <c r="E317" i="37"/>
  <c r="L316" i="37"/>
  <c r="J316" i="37"/>
  <c r="H316" i="37" s="1"/>
  <c r="L315" i="37"/>
  <c r="J315" i="37"/>
  <c r="H315" i="37"/>
  <c r="L314" i="37"/>
  <c r="J314" i="37"/>
  <c r="H314" i="37" s="1"/>
  <c r="L313" i="37"/>
  <c r="J313" i="37"/>
  <c r="H313" i="37"/>
  <c r="N312" i="37"/>
  <c r="N412" i="37" s="1"/>
  <c r="L312" i="37"/>
  <c r="J312" i="37"/>
  <c r="H312" i="37"/>
  <c r="E312" i="37"/>
  <c r="E412" i="37" s="1"/>
  <c r="L310" i="37"/>
  <c r="J310" i="37"/>
  <c r="H310" i="37"/>
  <c r="L309" i="37"/>
  <c r="J309" i="37"/>
  <c r="H309" i="37" s="1"/>
  <c r="L308" i="37"/>
  <c r="J308" i="37"/>
  <c r="H308" i="37"/>
  <c r="L307" i="37"/>
  <c r="J307" i="37"/>
  <c r="H307" i="37" s="1"/>
  <c r="L306" i="37"/>
  <c r="J306" i="37"/>
  <c r="H306" i="37"/>
  <c r="N305" i="37"/>
  <c r="L305" i="37"/>
  <c r="J305" i="37"/>
  <c r="H305" i="37"/>
  <c r="E305" i="37"/>
  <c r="L304" i="37"/>
  <c r="J304" i="37"/>
  <c r="H304" i="37"/>
  <c r="L303" i="37"/>
  <c r="J303" i="37"/>
  <c r="H303" i="37" s="1"/>
  <c r="L302" i="37"/>
  <c r="J302" i="37"/>
  <c r="H302" i="37"/>
  <c r="L301" i="37"/>
  <c r="J301" i="37"/>
  <c r="H301" i="37" s="1"/>
  <c r="N300" i="37"/>
  <c r="L300" i="37"/>
  <c r="J300" i="37"/>
  <c r="H300" i="37" s="1"/>
  <c r="E300" i="37"/>
  <c r="L299" i="37"/>
  <c r="J299" i="37"/>
  <c r="H299" i="37" s="1"/>
  <c r="L298" i="37"/>
  <c r="J298" i="37"/>
  <c r="H298" i="37"/>
  <c r="L297" i="37"/>
  <c r="J297" i="37"/>
  <c r="H297" i="37" s="1"/>
  <c r="L296" i="37"/>
  <c r="J296" i="37"/>
  <c r="H296" i="37"/>
  <c r="N295" i="37"/>
  <c r="L295" i="37"/>
  <c r="J295" i="37"/>
  <c r="H295" i="37"/>
  <c r="E295" i="37"/>
  <c r="L294" i="37"/>
  <c r="J294" i="37"/>
  <c r="H294" i="37"/>
  <c r="L293" i="37"/>
  <c r="J293" i="37"/>
  <c r="H293" i="37" s="1"/>
  <c r="L292" i="37"/>
  <c r="J292" i="37"/>
  <c r="H292" i="37"/>
  <c r="L291" i="37"/>
  <c r="J291" i="37"/>
  <c r="H291" i="37" s="1"/>
  <c r="N290" i="37"/>
  <c r="L290" i="37"/>
  <c r="J290" i="37"/>
  <c r="H290" i="37" s="1"/>
  <c r="E290" i="37"/>
  <c r="L289" i="37"/>
  <c r="J289" i="37"/>
  <c r="H289" i="37" s="1"/>
  <c r="L288" i="37"/>
  <c r="J288" i="37"/>
  <c r="H288" i="37"/>
  <c r="L287" i="37"/>
  <c r="J287" i="37"/>
  <c r="H287" i="37" s="1"/>
  <c r="L286" i="37"/>
  <c r="J286" i="37"/>
  <c r="H286" i="37"/>
  <c r="N285" i="37"/>
  <c r="L285" i="37"/>
  <c r="J285" i="37"/>
  <c r="H285" i="37"/>
  <c r="E285" i="37"/>
  <c r="L284" i="37"/>
  <c r="J284" i="37"/>
  <c r="H284" i="37"/>
  <c r="L283" i="37"/>
  <c r="J283" i="37"/>
  <c r="H283" i="37" s="1"/>
  <c r="L282" i="37"/>
  <c r="J282" i="37"/>
  <c r="H282" i="37"/>
  <c r="L281" i="37"/>
  <c r="J281" i="37"/>
  <c r="H281" i="37" s="1"/>
  <c r="N280" i="37"/>
  <c r="L280" i="37"/>
  <c r="J280" i="37"/>
  <c r="H280" i="37" s="1"/>
  <c r="E280" i="37"/>
  <c r="L279" i="37"/>
  <c r="J279" i="37"/>
  <c r="H279" i="37" s="1"/>
  <c r="L278" i="37"/>
  <c r="J278" i="37"/>
  <c r="H278" i="37"/>
  <c r="L277" i="37"/>
  <c r="J277" i="37"/>
  <c r="H277" i="37" s="1"/>
  <c r="L276" i="37"/>
  <c r="J276" i="37"/>
  <c r="H276" i="37"/>
  <c r="N275" i="37"/>
  <c r="L275" i="37"/>
  <c r="J275" i="37"/>
  <c r="H275" i="37"/>
  <c r="E275" i="37"/>
  <c r="L274" i="37"/>
  <c r="J274" i="37"/>
  <c r="H274" i="37"/>
  <c r="L273" i="37"/>
  <c r="J273" i="37"/>
  <c r="H273" i="37" s="1"/>
  <c r="L272" i="37"/>
  <c r="J272" i="37"/>
  <c r="H272" i="37"/>
  <c r="L271" i="37"/>
  <c r="J271" i="37"/>
  <c r="H271" i="37" s="1"/>
  <c r="N270" i="37"/>
  <c r="L270" i="37"/>
  <c r="J270" i="37"/>
  <c r="H270" i="37" s="1"/>
  <c r="E270" i="37"/>
  <c r="L269" i="37"/>
  <c r="J269" i="37"/>
  <c r="H269" i="37" s="1"/>
  <c r="L268" i="37"/>
  <c r="J268" i="37"/>
  <c r="H268" i="37"/>
  <c r="L267" i="37"/>
  <c r="J267" i="37"/>
  <c r="H267" i="37" s="1"/>
  <c r="L266" i="37"/>
  <c r="J266" i="37"/>
  <c r="H266" i="37"/>
  <c r="N265" i="37"/>
  <c r="L265" i="37"/>
  <c r="J265" i="37"/>
  <c r="H265" i="37"/>
  <c r="E265" i="37"/>
  <c r="L264" i="37"/>
  <c r="J264" i="37"/>
  <c r="H264" i="37"/>
  <c r="L263" i="37"/>
  <c r="J263" i="37"/>
  <c r="H263" i="37" s="1"/>
  <c r="L262" i="37"/>
  <c r="J262" i="37"/>
  <c r="H262" i="37"/>
  <c r="L261" i="37"/>
  <c r="J261" i="37"/>
  <c r="H261" i="37" s="1"/>
  <c r="N260" i="37"/>
  <c r="L260" i="37"/>
  <c r="J260" i="37"/>
  <c r="H260" i="37" s="1"/>
  <c r="E260" i="37"/>
  <c r="L259" i="37"/>
  <c r="J259" i="37"/>
  <c r="H259" i="37" s="1"/>
  <c r="L258" i="37"/>
  <c r="J258" i="37"/>
  <c r="H258" i="37"/>
  <c r="L257" i="37"/>
  <c r="J257" i="37"/>
  <c r="H257" i="37" s="1"/>
  <c r="L256" i="37"/>
  <c r="J256" i="37"/>
  <c r="H256" i="37"/>
  <c r="N255" i="37"/>
  <c r="L255" i="37"/>
  <c r="J255" i="37"/>
  <c r="H255" i="37"/>
  <c r="E255" i="37"/>
  <c r="L254" i="37"/>
  <c r="J254" i="37"/>
  <c r="H254" i="37"/>
  <c r="L253" i="37"/>
  <c r="J253" i="37"/>
  <c r="H253" i="37" s="1"/>
  <c r="L252" i="37"/>
  <c r="J252" i="37"/>
  <c r="H252" i="37"/>
  <c r="L251" i="37"/>
  <c r="J251" i="37"/>
  <c r="H251" i="37" s="1"/>
  <c r="N250" i="37"/>
  <c r="L250" i="37"/>
  <c r="J250" i="37"/>
  <c r="H250" i="37" s="1"/>
  <c r="E250" i="37"/>
  <c r="L249" i="37"/>
  <c r="J249" i="37"/>
  <c r="H249" i="37" s="1"/>
  <c r="L248" i="37"/>
  <c r="J248" i="37"/>
  <c r="H248" i="37"/>
  <c r="L247" i="37"/>
  <c r="J247" i="37"/>
  <c r="H247" i="37" s="1"/>
  <c r="L246" i="37"/>
  <c r="J246" i="37"/>
  <c r="H246" i="37"/>
  <c r="N245" i="37"/>
  <c r="L245" i="37"/>
  <c r="J245" i="37"/>
  <c r="H245" i="37"/>
  <c r="E245" i="37"/>
  <c r="L244" i="37"/>
  <c r="J244" i="37"/>
  <c r="H244" i="37"/>
  <c r="L243" i="37"/>
  <c r="J243" i="37"/>
  <c r="H243" i="37" s="1"/>
  <c r="L242" i="37"/>
  <c r="J242" i="37"/>
  <c r="H242" i="37"/>
  <c r="L241" i="37"/>
  <c r="J241" i="37"/>
  <c r="H241" i="37" s="1"/>
  <c r="N240" i="37"/>
  <c r="L240" i="37"/>
  <c r="J240" i="37"/>
  <c r="H240" i="37" s="1"/>
  <c r="E240" i="37"/>
  <c r="L239" i="37"/>
  <c r="J239" i="37"/>
  <c r="H239" i="37" s="1"/>
  <c r="L238" i="37"/>
  <c r="J238" i="37"/>
  <c r="H238" i="37"/>
  <c r="L237" i="37"/>
  <c r="J237" i="37"/>
  <c r="H237" i="37" s="1"/>
  <c r="L236" i="37"/>
  <c r="J236" i="37"/>
  <c r="H236" i="37"/>
  <c r="N235" i="37"/>
  <c r="L235" i="37"/>
  <c r="J235" i="37"/>
  <c r="H235" i="37"/>
  <c r="E235" i="37"/>
  <c r="L234" i="37"/>
  <c r="J234" i="37"/>
  <c r="H234" i="37"/>
  <c r="L233" i="37"/>
  <c r="J233" i="37"/>
  <c r="H233" i="37" s="1"/>
  <c r="L232" i="37"/>
  <c r="J232" i="37"/>
  <c r="H232" i="37"/>
  <c r="L231" i="37"/>
  <c r="J231" i="37"/>
  <c r="H231" i="37" s="1"/>
  <c r="N230" i="37"/>
  <c r="L230" i="37"/>
  <c r="J230" i="37"/>
  <c r="H230" i="37" s="1"/>
  <c r="E230" i="37"/>
  <c r="L229" i="37"/>
  <c r="J229" i="37"/>
  <c r="H229" i="37" s="1"/>
  <c r="L228" i="37"/>
  <c r="J228" i="37"/>
  <c r="H228" i="37"/>
  <c r="L227" i="37"/>
  <c r="J227" i="37"/>
  <c r="H227" i="37" s="1"/>
  <c r="L226" i="37"/>
  <c r="J226" i="37"/>
  <c r="H226" i="37"/>
  <c r="N225" i="37"/>
  <c r="L225" i="37"/>
  <c r="J225" i="37"/>
  <c r="H225" i="37"/>
  <c r="E225" i="37"/>
  <c r="L224" i="37"/>
  <c r="J224" i="37"/>
  <c r="H224" i="37"/>
  <c r="L223" i="37"/>
  <c r="J223" i="37"/>
  <c r="H223" i="37" s="1"/>
  <c r="L222" i="37"/>
  <c r="J222" i="37"/>
  <c r="H222" i="37"/>
  <c r="L221" i="37"/>
  <c r="J221" i="37"/>
  <c r="H221" i="37" s="1"/>
  <c r="N220" i="37"/>
  <c r="L220" i="37"/>
  <c r="J220" i="37"/>
  <c r="H220" i="37" s="1"/>
  <c r="E220" i="37"/>
  <c r="L219" i="37"/>
  <c r="J219" i="37"/>
  <c r="H219" i="37" s="1"/>
  <c r="L218" i="37"/>
  <c r="J218" i="37"/>
  <c r="H218" i="37"/>
  <c r="L217" i="37"/>
  <c r="J217" i="37"/>
  <c r="H217" i="37" s="1"/>
  <c r="L216" i="37"/>
  <c r="J216" i="37"/>
  <c r="H216" i="37"/>
  <c r="N215" i="37"/>
  <c r="L215" i="37"/>
  <c r="J215" i="37"/>
  <c r="H215" i="37"/>
  <c r="E215" i="37"/>
  <c r="L214" i="37"/>
  <c r="J214" i="37"/>
  <c r="H214" i="37"/>
  <c r="L213" i="37"/>
  <c r="J213" i="37"/>
  <c r="H213" i="37" s="1"/>
  <c r="L212" i="37"/>
  <c r="J212" i="37"/>
  <c r="H212" i="37"/>
  <c r="L211" i="37"/>
  <c r="J211" i="37"/>
  <c r="H211" i="37" s="1"/>
  <c r="N210" i="37"/>
  <c r="N310" i="37" s="1"/>
  <c r="L210" i="37"/>
  <c r="J210" i="37"/>
  <c r="H210" i="37" s="1"/>
  <c r="E210" i="37"/>
  <c r="E310" i="37" s="1"/>
  <c r="L208" i="37"/>
  <c r="J208" i="37"/>
  <c r="H208" i="37"/>
  <c r="L207" i="37"/>
  <c r="J207" i="37"/>
  <c r="H207" i="37"/>
  <c r="L206" i="37"/>
  <c r="J206" i="37"/>
  <c r="H206" i="37" s="1"/>
  <c r="L205" i="37"/>
  <c r="J205" i="37"/>
  <c r="H205" i="37"/>
  <c r="L204" i="37"/>
  <c r="J204" i="37"/>
  <c r="H204" i="37" s="1"/>
  <c r="N203" i="37"/>
  <c r="L203" i="37"/>
  <c r="J203" i="37"/>
  <c r="H203" i="37" s="1"/>
  <c r="E203" i="37"/>
  <c r="L202" i="37"/>
  <c r="J202" i="37"/>
  <c r="H202" i="37" s="1"/>
  <c r="L201" i="37"/>
  <c r="J201" i="37"/>
  <c r="H201" i="37"/>
  <c r="L200" i="37"/>
  <c r="J200" i="37"/>
  <c r="H200" i="37" s="1"/>
  <c r="L199" i="37"/>
  <c r="J199" i="37"/>
  <c r="H199" i="37"/>
  <c r="N198" i="37"/>
  <c r="L198" i="37"/>
  <c r="J198" i="37"/>
  <c r="H198" i="37"/>
  <c r="E198" i="37"/>
  <c r="L197" i="37"/>
  <c r="J197" i="37"/>
  <c r="H197" i="37"/>
  <c r="L196" i="37"/>
  <c r="J196" i="37"/>
  <c r="H196" i="37" s="1"/>
  <c r="L195" i="37"/>
  <c r="J195" i="37"/>
  <c r="H195" i="37"/>
  <c r="L194" i="37"/>
  <c r="J194" i="37"/>
  <c r="H194" i="37" s="1"/>
  <c r="N193" i="37"/>
  <c r="L193" i="37"/>
  <c r="J193" i="37"/>
  <c r="H193" i="37" s="1"/>
  <c r="E193" i="37"/>
  <c r="L192" i="37"/>
  <c r="J192" i="37"/>
  <c r="H192" i="37" s="1"/>
  <c r="L191" i="37"/>
  <c r="J191" i="37"/>
  <c r="H191" i="37"/>
  <c r="L190" i="37"/>
  <c r="J190" i="37"/>
  <c r="H190" i="37" s="1"/>
  <c r="L189" i="37"/>
  <c r="J189" i="37"/>
  <c r="H189" i="37"/>
  <c r="N188" i="37"/>
  <c r="L188" i="37"/>
  <c r="J188" i="37"/>
  <c r="H188" i="37"/>
  <c r="E188" i="37"/>
  <c r="L187" i="37"/>
  <c r="J187" i="37"/>
  <c r="H187" i="37"/>
  <c r="L186" i="37"/>
  <c r="J186" i="37"/>
  <c r="H186" i="37" s="1"/>
  <c r="L185" i="37"/>
  <c r="J185" i="37"/>
  <c r="H185" i="37"/>
  <c r="L184" i="37"/>
  <c r="J184" i="37"/>
  <c r="H184" i="37" s="1"/>
  <c r="N183" i="37"/>
  <c r="L183" i="37"/>
  <c r="J183" i="37"/>
  <c r="H183" i="37" s="1"/>
  <c r="E183" i="37"/>
  <c r="L182" i="37"/>
  <c r="J182" i="37"/>
  <c r="H182" i="37" s="1"/>
  <c r="L181" i="37"/>
  <c r="J181" i="37"/>
  <c r="H181" i="37"/>
  <c r="L180" i="37"/>
  <c r="J180" i="37"/>
  <c r="H180" i="37" s="1"/>
  <c r="L179" i="37"/>
  <c r="J179" i="37"/>
  <c r="H179" i="37"/>
  <c r="N178" i="37"/>
  <c r="L178" i="37"/>
  <c r="J178" i="37"/>
  <c r="H178" i="37"/>
  <c r="E178" i="37"/>
  <c r="L177" i="37"/>
  <c r="J177" i="37"/>
  <c r="H177" i="37"/>
  <c r="L176" i="37"/>
  <c r="J176" i="37"/>
  <c r="H176" i="37" s="1"/>
  <c r="L175" i="37"/>
  <c r="J175" i="37"/>
  <c r="H175" i="37"/>
  <c r="L174" i="37"/>
  <c r="J174" i="37"/>
  <c r="H174" i="37" s="1"/>
  <c r="N173" i="37"/>
  <c r="L173" i="37"/>
  <c r="J173" i="37"/>
  <c r="H173" i="37" s="1"/>
  <c r="E173" i="37"/>
  <c r="L172" i="37"/>
  <c r="J172" i="37"/>
  <c r="H172" i="37" s="1"/>
  <c r="L171" i="37"/>
  <c r="J171" i="37"/>
  <c r="H171" i="37"/>
  <c r="L170" i="37"/>
  <c r="J170" i="37"/>
  <c r="H170" i="37" s="1"/>
  <c r="L169" i="37"/>
  <c r="J169" i="37"/>
  <c r="H169" i="37"/>
  <c r="N168" i="37"/>
  <c r="L168" i="37"/>
  <c r="J168" i="37"/>
  <c r="H168" i="37"/>
  <c r="E168" i="37"/>
  <c r="L167" i="37"/>
  <c r="J167" i="37"/>
  <c r="H167" i="37"/>
  <c r="L166" i="37"/>
  <c r="J166" i="37"/>
  <c r="H166" i="37" s="1"/>
  <c r="L165" i="37"/>
  <c r="J165" i="37"/>
  <c r="H165" i="37"/>
  <c r="L164" i="37"/>
  <c r="J164" i="37"/>
  <c r="H164" i="37" s="1"/>
  <c r="N163" i="37"/>
  <c r="L163" i="37"/>
  <c r="J163" i="37"/>
  <c r="H163" i="37" s="1"/>
  <c r="E163" i="37"/>
  <c r="L162" i="37"/>
  <c r="J162" i="37"/>
  <c r="H162" i="37" s="1"/>
  <c r="L161" i="37"/>
  <c r="J161" i="37"/>
  <c r="H161" i="37"/>
  <c r="L160" i="37"/>
  <c r="J160" i="37"/>
  <c r="H160" i="37" s="1"/>
  <c r="L159" i="37"/>
  <c r="J159" i="37"/>
  <c r="H159" i="37"/>
  <c r="N158" i="37"/>
  <c r="L158" i="37"/>
  <c r="J158" i="37"/>
  <c r="H158" i="37"/>
  <c r="E158" i="37"/>
  <c r="L157" i="37"/>
  <c r="J157" i="37"/>
  <c r="H157" i="37"/>
  <c r="L156" i="37"/>
  <c r="J156" i="37"/>
  <c r="H156" i="37" s="1"/>
  <c r="L155" i="37"/>
  <c r="J155" i="37"/>
  <c r="H155" i="37"/>
  <c r="L154" i="37"/>
  <c r="J154" i="37"/>
  <c r="H154" i="37" s="1"/>
  <c r="N153" i="37"/>
  <c r="L153" i="37"/>
  <c r="J153" i="37"/>
  <c r="H153" i="37" s="1"/>
  <c r="E153" i="37"/>
  <c r="L152" i="37"/>
  <c r="J152" i="37"/>
  <c r="H152" i="37" s="1"/>
  <c r="L151" i="37"/>
  <c r="J151" i="37"/>
  <c r="H151" i="37"/>
  <c r="L150" i="37"/>
  <c r="J150" i="37"/>
  <c r="H150" i="37" s="1"/>
  <c r="L149" i="37"/>
  <c r="J149" i="37"/>
  <c r="H149" i="37"/>
  <c r="N148" i="37"/>
  <c r="L148" i="37"/>
  <c r="J148" i="37"/>
  <c r="H148" i="37"/>
  <c r="E148" i="37"/>
  <c r="L147" i="37"/>
  <c r="J147" i="37"/>
  <c r="H147" i="37"/>
  <c r="L146" i="37"/>
  <c r="J146" i="37"/>
  <c r="H146" i="37" s="1"/>
  <c r="L145" i="37"/>
  <c r="J145" i="37"/>
  <c r="H145" i="37"/>
  <c r="L144" i="37"/>
  <c r="J144" i="37"/>
  <c r="H144" i="37" s="1"/>
  <c r="N143" i="37"/>
  <c r="L143" i="37"/>
  <c r="J143" i="37"/>
  <c r="H143" i="37" s="1"/>
  <c r="E143" i="37"/>
  <c r="L142" i="37"/>
  <c r="J142" i="37"/>
  <c r="H142" i="37" s="1"/>
  <c r="L141" i="37"/>
  <c r="J141" i="37"/>
  <c r="H141" i="37"/>
  <c r="L140" i="37"/>
  <c r="J140" i="37"/>
  <c r="H140" i="37" s="1"/>
  <c r="L139" i="37"/>
  <c r="J139" i="37"/>
  <c r="H139" i="37"/>
  <c r="N138" i="37"/>
  <c r="L138" i="37"/>
  <c r="J138" i="37"/>
  <c r="H138" i="37"/>
  <c r="E138" i="37"/>
  <c r="L137" i="37"/>
  <c r="J137" i="37"/>
  <c r="H137" i="37"/>
  <c r="L136" i="37"/>
  <c r="J136" i="37"/>
  <c r="H136" i="37" s="1"/>
  <c r="L135" i="37"/>
  <c r="J135" i="37"/>
  <c r="H135" i="37"/>
  <c r="L134" i="37"/>
  <c r="J134" i="37"/>
  <c r="H134" i="37" s="1"/>
  <c r="N133" i="37"/>
  <c r="L133" i="37"/>
  <c r="J133" i="37"/>
  <c r="H133" i="37" s="1"/>
  <c r="E133" i="37"/>
  <c r="L132" i="37"/>
  <c r="J132" i="37"/>
  <c r="H132" i="37" s="1"/>
  <c r="L131" i="37"/>
  <c r="J131" i="37"/>
  <c r="H131" i="37"/>
  <c r="L130" i="37"/>
  <c r="J130" i="37"/>
  <c r="H130" i="37" s="1"/>
  <c r="L129" i="37"/>
  <c r="J129" i="37"/>
  <c r="H129" i="37"/>
  <c r="N128" i="37"/>
  <c r="L128" i="37"/>
  <c r="J128" i="37"/>
  <c r="H128" i="37"/>
  <c r="E128" i="37"/>
  <c r="L127" i="37"/>
  <c r="J127" i="37"/>
  <c r="H127" i="37"/>
  <c r="L126" i="37"/>
  <c r="J126" i="37"/>
  <c r="H126" i="37" s="1"/>
  <c r="L125" i="37"/>
  <c r="J125" i="37"/>
  <c r="H125" i="37"/>
  <c r="L124" i="37"/>
  <c r="J124" i="37"/>
  <c r="H124" i="37" s="1"/>
  <c r="N123" i="37"/>
  <c r="L123" i="37"/>
  <c r="J123" i="37"/>
  <c r="H123" i="37" s="1"/>
  <c r="E123" i="37"/>
  <c r="L122" i="37"/>
  <c r="J122" i="37"/>
  <c r="H122" i="37" s="1"/>
  <c r="L121" i="37"/>
  <c r="J121" i="37"/>
  <c r="H121" i="37"/>
  <c r="L120" i="37"/>
  <c r="J120" i="37"/>
  <c r="H120" i="37" s="1"/>
  <c r="L119" i="37"/>
  <c r="J119" i="37"/>
  <c r="H119" i="37"/>
  <c r="N118" i="37"/>
  <c r="L118" i="37"/>
  <c r="J118" i="37"/>
  <c r="H118" i="37"/>
  <c r="E118" i="37"/>
  <c r="L117" i="37"/>
  <c r="J117" i="37"/>
  <c r="H117" i="37"/>
  <c r="L116" i="37"/>
  <c r="J116" i="37"/>
  <c r="H116" i="37" s="1"/>
  <c r="L115" i="37"/>
  <c r="J115" i="37"/>
  <c r="H115" i="37"/>
  <c r="L114" i="37"/>
  <c r="J114" i="37"/>
  <c r="H114" i="37" s="1"/>
  <c r="N113" i="37"/>
  <c r="L113" i="37"/>
  <c r="J113" i="37"/>
  <c r="H113" i="37" s="1"/>
  <c r="E113" i="37"/>
  <c r="L112" i="37"/>
  <c r="J112" i="37"/>
  <c r="H112" i="37" s="1"/>
  <c r="L111" i="37"/>
  <c r="J111" i="37"/>
  <c r="H111" i="37"/>
  <c r="L110" i="37"/>
  <c r="J110" i="37"/>
  <c r="H110" i="37" s="1"/>
  <c r="L109" i="37"/>
  <c r="J109" i="37"/>
  <c r="H109" i="37"/>
  <c r="N108" i="37"/>
  <c r="N208" i="37" s="1"/>
  <c r="L108" i="37"/>
  <c r="J108" i="37"/>
  <c r="H108" i="37"/>
  <c r="E108" i="37"/>
  <c r="E208" i="37" s="1"/>
  <c r="L106" i="37"/>
  <c r="J106" i="37"/>
  <c r="H106" i="37"/>
  <c r="L105" i="37"/>
  <c r="J105" i="37"/>
  <c r="H105" i="37" s="1"/>
  <c r="L104" i="37"/>
  <c r="J104" i="37"/>
  <c r="H104" i="37"/>
  <c r="L103" i="37"/>
  <c r="J103" i="37"/>
  <c r="H103" i="37" s="1"/>
  <c r="L102" i="37"/>
  <c r="J102" i="37"/>
  <c r="H102" i="37"/>
  <c r="N101" i="37"/>
  <c r="L101" i="37"/>
  <c r="J101" i="37"/>
  <c r="H101" i="37"/>
  <c r="E101" i="37"/>
  <c r="L100" i="37"/>
  <c r="J100" i="37"/>
  <c r="H100" i="37"/>
  <c r="L99" i="37"/>
  <c r="J99" i="37"/>
  <c r="H99" i="37" s="1"/>
  <c r="L98" i="37"/>
  <c r="J98" i="37"/>
  <c r="H98" i="37"/>
  <c r="L97" i="37"/>
  <c r="J97" i="37"/>
  <c r="H97" i="37" s="1"/>
  <c r="N96" i="37"/>
  <c r="L96" i="37"/>
  <c r="J96" i="37"/>
  <c r="H96" i="37" s="1"/>
  <c r="E96" i="37"/>
  <c r="L95" i="37"/>
  <c r="J95" i="37"/>
  <c r="H95" i="37" s="1"/>
  <c r="L94" i="37"/>
  <c r="J94" i="37"/>
  <c r="H94" i="37"/>
  <c r="L93" i="37"/>
  <c r="J93" i="37"/>
  <c r="H93" i="37" s="1"/>
  <c r="L92" i="37"/>
  <c r="J92" i="37"/>
  <c r="H92" i="37"/>
  <c r="N91" i="37"/>
  <c r="L91" i="37"/>
  <c r="J91" i="37"/>
  <c r="H91" i="37"/>
  <c r="E91" i="37"/>
  <c r="L90" i="37"/>
  <c r="J90" i="37"/>
  <c r="H90" i="37"/>
  <c r="L89" i="37"/>
  <c r="J89" i="37"/>
  <c r="H89" i="37" s="1"/>
  <c r="L88" i="37"/>
  <c r="J88" i="37"/>
  <c r="H88" i="37"/>
  <c r="L87" i="37"/>
  <c r="J87" i="37"/>
  <c r="H87" i="37" s="1"/>
  <c r="N86" i="37"/>
  <c r="L86" i="37"/>
  <c r="J86" i="37"/>
  <c r="H86" i="37" s="1"/>
  <c r="E86" i="37"/>
  <c r="L85" i="37"/>
  <c r="J85" i="37"/>
  <c r="H85" i="37" s="1"/>
  <c r="L84" i="37"/>
  <c r="J84" i="37"/>
  <c r="H84" i="37"/>
  <c r="L83" i="37"/>
  <c r="J83" i="37"/>
  <c r="H83" i="37" s="1"/>
  <c r="L82" i="37"/>
  <c r="J82" i="37"/>
  <c r="H82" i="37"/>
  <c r="N81" i="37"/>
  <c r="L81" i="37"/>
  <c r="J81" i="37"/>
  <c r="H81" i="37"/>
  <c r="E81" i="37"/>
  <c r="L80" i="37"/>
  <c r="J80" i="37"/>
  <c r="H80" i="37"/>
  <c r="L79" i="37"/>
  <c r="J79" i="37"/>
  <c r="H79" i="37" s="1"/>
  <c r="L78" i="37"/>
  <c r="J78" i="37"/>
  <c r="H78" i="37"/>
  <c r="L77" i="37"/>
  <c r="J77" i="37"/>
  <c r="H77" i="37" s="1"/>
  <c r="N76" i="37"/>
  <c r="L76" i="37"/>
  <c r="J76" i="37"/>
  <c r="H76" i="37" s="1"/>
  <c r="E76" i="37"/>
  <c r="L75" i="37"/>
  <c r="J75" i="37"/>
  <c r="H75" i="37" s="1"/>
  <c r="L74" i="37"/>
  <c r="J74" i="37"/>
  <c r="H74" i="37"/>
  <c r="L73" i="37"/>
  <c r="J73" i="37"/>
  <c r="H73" i="37" s="1"/>
  <c r="L72" i="37"/>
  <c r="J72" i="37"/>
  <c r="H72" i="37"/>
  <c r="N71" i="37"/>
  <c r="L71" i="37"/>
  <c r="J71" i="37"/>
  <c r="H71" i="37"/>
  <c r="E71" i="37"/>
  <c r="L70" i="37"/>
  <c r="J70" i="37"/>
  <c r="H70" i="37"/>
  <c r="L69" i="37"/>
  <c r="J69" i="37"/>
  <c r="H69" i="37" s="1"/>
  <c r="L68" i="37"/>
  <c r="J68" i="37"/>
  <c r="H68" i="37"/>
  <c r="L67" i="37"/>
  <c r="J67" i="37"/>
  <c r="H67" i="37" s="1"/>
  <c r="N66" i="37"/>
  <c r="L66" i="37"/>
  <c r="J66" i="37"/>
  <c r="H66" i="37" s="1"/>
  <c r="E66" i="37"/>
  <c r="L65" i="37"/>
  <c r="J65" i="37"/>
  <c r="H65" i="37" s="1"/>
  <c r="L64" i="37"/>
  <c r="J64" i="37"/>
  <c r="H64" i="37"/>
  <c r="L63" i="37"/>
  <c r="J63" i="37"/>
  <c r="H63" i="37" s="1"/>
  <c r="L62" i="37"/>
  <c r="J62" i="37"/>
  <c r="H62" i="37"/>
  <c r="N61" i="37"/>
  <c r="L61" i="37"/>
  <c r="J61" i="37"/>
  <c r="H61" i="37"/>
  <c r="E61" i="37"/>
  <c r="L60" i="37"/>
  <c r="J60" i="37"/>
  <c r="H60" i="37"/>
  <c r="L59" i="37"/>
  <c r="J59" i="37"/>
  <c r="H59" i="37" s="1"/>
  <c r="L58" i="37"/>
  <c r="J58" i="37"/>
  <c r="H58" i="37"/>
  <c r="L57" i="37"/>
  <c r="J57" i="37"/>
  <c r="H57" i="37" s="1"/>
  <c r="N56" i="37"/>
  <c r="L56" i="37"/>
  <c r="J56" i="37"/>
  <c r="H56" i="37" s="1"/>
  <c r="E56" i="37"/>
  <c r="L55" i="37"/>
  <c r="J55" i="37"/>
  <c r="H55" i="37" s="1"/>
  <c r="L54" i="37"/>
  <c r="J54" i="37"/>
  <c r="H54" i="37"/>
  <c r="L53" i="37"/>
  <c r="J53" i="37"/>
  <c r="H53" i="37" s="1"/>
  <c r="L52" i="37"/>
  <c r="J52" i="37"/>
  <c r="H52" i="37"/>
  <c r="N51" i="37"/>
  <c r="L51" i="37"/>
  <c r="J51" i="37"/>
  <c r="H51" i="37"/>
  <c r="E51" i="37"/>
  <c r="L50" i="37"/>
  <c r="J50" i="37"/>
  <c r="H50" i="37"/>
  <c r="L49" i="37"/>
  <c r="J49" i="37"/>
  <c r="H49" i="37" s="1"/>
  <c r="L48" i="37"/>
  <c r="J48" i="37"/>
  <c r="H48" i="37"/>
  <c r="L47" i="37"/>
  <c r="J47" i="37"/>
  <c r="H47" i="37" s="1"/>
  <c r="N46" i="37"/>
  <c r="L46" i="37"/>
  <c r="J46" i="37"/>
  <c r="H46" i="37" s="1"/>
  <c r="E46" i="37"/>
  <c r="L45" i="37"/>
  <c r="J45" i="37"/>
  <c r="H45" i="37" s="1"/>
  <c r="L44" i="37"/>
  <c r="J44" i="37"/>
  <c r="H44" i="37"/>
  <c r="L43" i="37"/>
  <c r="J43" i="37"/>
  <c r="H43" i="37" s="1"/>
  <c r="L42" i="37"/>
  <c r="J42" i="37"/>
  <c r="H42" i="37"/>
  <c r="N41" i="37"/>
  <c r="L41" i="37"/>
  <c r="J41" i="37"/>
  <c r="H41" i="37"/>
  <c r="E41" i="37"/>
  <c r="L40" i="37"/>
  <c r="J40" i="37"/>
  <c r="H40" i="37"/>
  <c r="L39" i="37"/>
  <c r="J39" i="37"/>
  <c r="H39" i="37" s="1"/>
  <c r="L38" i="37"/>
  <c r="J38" i="37"/>
  <c r="H38" i="37"/>
  <c r="L37" i="37"/>
  <c r="J37" i="37"/>
  <c r="H37" i="37" s="1"/>
  <c r="N36" i="37"/>
  <c r="L36" i="37"/>
  <c r="J36" i="37"/>
  <c r="H36" i="37" s="1"/>
  <c r="E36" i="37"/>
  <c r="L35" i="37"/>
  <c r="J35" i="37"/>
  <c r="H35" i="37" s="1"/>
  <c r="L34" i="37"/>
  <c r="J34" i="37"/>
  <c r="H34" i="37"/>
  <c r="L33" i="37"/>
  <c r="J33" i="37"/>
  <c r="H33" i="37" s="1"/>
  <c r="L32" i="37"/>
  <c r="J32" i="37"/>
  <c r="H32" i="37"/>
  <c r="N31" i="37"/>
  <c r="L31" i="37"/>
  <c r="J31" i="37"/>
  <c r="H31" i="37"/>
  <c r="E31" i="37"/>
  <c r="L30" i="37"/>
  <c r="J30" i="37"/>
  <c r="H30" i="37"/>
  <c r="L29" i="37"/>
  <c r="J29" i="37"/>
  <c r="H29" i="37" s="1"/>
  <c r="L28" i="37"/>
  <c r="J28" i="37"/>
  <c r="H28" i="37"/>
  <c r="L27" i="37"/>
  <c r="J27" i="37"/>
  <c r="H27" i="37" s="1"/>
  <c r="N26" i="37"/>
  <c r="L26" i="37"/>
  <c r="J26" i="37"/>
  <c r="H26" i="37" s="1"/>
  <c r="E26" i="37"/>
  <c r="L25" i="37"/>
  <c r="J25" i="37"/>
  <c r="H25" i="37" s="1"/>
  <c r="L24" i="37"/>
  <c r="J24" i="37"/>
  <c r="H24" i="37"/>
  <c r="L23" i="37"/>
  <c r="J23" i="37"/>
  <c r="H23" i="37" s="1"/>
  <c r="L22" i="37"/>
  <c r="J22" i="37"/>
  <c r="H22" i="37"/>
  <c r="N21" i="37"/>
  <c r="L21" i="37"/>
  <c r="J21" i="37"/>
  <c r="H21" i="37"/>
  <c r="E21" i="37"/>
  <c r="L20" i="37"/>
  <c r="J20" i="37"/>
  <c r="H20" i="37"/>
  <c r="L19" i="37"/>
  <c r="J19" i="37"/>
  <c r="H19" i="37" s="1"/>
  <c r="L18" i="37"/>
  <c r="J18" i="37"/>
  <c r="H18" i="37"/>
  <c r="L17" i="37"/>
  <c r="J17" i="37"/>
  <c r="H17" i="37" s="1"/>
  <c r="N16" i="37"/>
  <c r="L16" i="37"/>
  <c r="J16" i="37"/>
  <c r="H16" i="37" s="1"/>
  <c r="E16" i="37"/>
  <c r="L15" i="37"/>
  <c r="J15" i="37"/>
  <c r="H15" i="37" s="1"/>
  <c r="L14" i="37"/>
  <c r="J14" i="37"/>
  <c r="H14" i="37"/>
  <c r="L13" i="37"/>
  <c r="J13" i="37"/>
  <c r="H13" i="37" s="1"/>
  <c r="L12" i="37"/>
  <c r="J12" i="37"/>
  <c r="H12" i="37"/>
  <c r="N11" i="37"/>
  <c r="L11" i="37"/>
  <c r="J11" i="37"/>
  <c r="H11" i="37"/>
  <c r="E11" i="37"/>
  <c r="L10" i="37"/>
  <c r="J10" i="37"/>
  <c r="H10" i="37"/>
  <c r="L9" i="37"/>
  <c r="J9" i="37"/>
  <c r="H9" i="37" s="1"/>
  <c r="L8" i="37"/>
  <c r="J8" i="37"/>
  <c r="H8" i="37"/>
  <c r="L7" i="37"/>
  <c r="J7" i="37"/>
  <c r="H7" i="37" s="1"/>
  <c r="N6" i="37"/>
  <c r="N106" i="37" s="1"/>
  <c r="L6" i="37"/>
  <c r="J6" i="37"/>
  <c r="H6" i="37" s="1"/>
  <c r="E6" i="37"/>
  <c r="E106" i="37" s="1"/>
  <c r="L412" i="36"/>
  <c r="J412" i="36"/>
  <c r="H412" i="36"/>
  <c r="L411" i="36"/>
  <c r="J411" i="36"/>
  <c r="H411" i="36"/>
  <c r="L410" i="36"/>
  <c r="J410" i="36"/>
  <c r="H410" i="36" s="1"/>
  <c r="L409" i="36"/>
  <c r="J409" i="36"/>
  <c r="H409" i="36"/>
  <c r="L408" i="36"/>
  <c r="J408" i="36"/>
  <c r="H408" i="36" s="1"/>
  <c r="N407" i="36"/>
  <c r="L407" i="36"/>
  <c r="J407" i="36"/>
  <c r="H407" i="36" s="1"/>
  <c r="E407" i="36"/>
  <c r="L406" i="36"/>
  <c r="J406" i="36"/>
  <c r="H406" i="36" s="1"/>
  <c r="L405" i="36"/>
  <c r="J405" i="36"/>
  <c r="H405" i="36"/>
  <c r="L404" i="36"/>
  <c r="J404" i="36"/>
  <c r="H404" i="36" s="1"/>
  <c r="L403" i="36"/>
  <c r="J403" i="36"/>
  <c r="H403" i="36"/>
  <c r="N402" i="36"/>
  <c r="L402" i="36"/>
  <c r="J402" i="36"/>
  <c r="H402" i="36"/>
  <c r="E402" i="36"/>
  <c r="L401" i="36"/>
  <c r="J401" i="36"/>
  <c r="H401" i="36"/>
  <c r="L400" i="36"/>
  <c r="J400" i="36"/>
  <c r="H400" i="36" s="1"/>
  <c r="L399" i="36"/>
  <c r="J399" i="36"/>
  <c r="H399" i="36"/>
  <c r="L398" i="36"/>
  <c r="J398" i="36"/>
  <c r="H398" i="36" s="1"/>
  <c r="N397" i="36"/>
  <c r="L397" i="36"/>
  <c r="J397" i="36"/>
  <c r="H397" i="36" s="1"/>
  <c r="E397" i="36"/>
  <c r="L396" i="36"/>
  <c r="J396" i="36"/>
  <c r="H396" i="36" s="1"/>
  <c r="L395" i="36"/>
  <c r="J395" i="36"/>
  <c r="H395" i="36"/>
  <c r="L394" i="36"/>
  <c r="J394" i="36"/>
  <c r="H394" i="36" s="1"/>
  <c r="L393" i="36"/>
  <c r="J393" i="36"/>
  <c r="H393" i="36"/>
  <c r="N392" i="36"/>
  <c r="L392" i="36"/>
  <c r="J392" i="36"/>
  <c r="H392" i="36"/>
  <c r="E392" i="36"/>
  <c r="L391" i="36"/>
  <c r="J391" i="36"/>
  <c r="H391" i="36"/>
  <c r="L390" i="36"/>
  <c r="J390" i="36"/>
  <c r="H390" i="36" s="1"/>
  <c r="L389" i="36"/>
  <c r="J389" i="36"/>
  <c r="H389" i="36"/>
  <c r="L388" i="36"/>
  <c r="J388" i="36"/>
  <c r="H388" i="36" s="1"/>
  <c r="N387" i="36"/>
  <c r="L387" i="36"/>
  <c r="J387" i="36"/>
  <c r="H387" i="36" s="1"/>
  <c r="E387" i="36"/>
  <c r="L386" i="36"/>
  <c r="J386" i="36"/>
  <c r="H386" i="36" s="1"/>
  <c r="L385" i="36"/>
  <c r="J385" i="36"/>
  <c r="H385" i="36"/>
  <c r="L384" i="36"/>
  <c r="J384" i="36"/>
  <c r="H384" i="36" s="1"/>
  <c r="L383" i="36"/>
  <c r="J383" i="36"/>
  <c r="H383" i="36"/>
  <c r="N382" i="36"/>
  <c r="L382" i="36"/>
  <c r="J382" i="36"/>
  <c r="H382" i="36"/>
  <c r="E382" i="36"/>
  <c r="L381" i="36"/>
  <c r="J381" i="36"/>
  <c r="H381" i="36"/>
  <c r="L380" i="36"/>
  <c r="J380" i="36"/>
  <c r="H380" i="36" s="1"/>
  <c r="L379" i="36"/>
  <c r="J379" i="36"/>
  <c r="H379" i="36"/>
  <c r="L378" i="36"/>
  <c r="J378" i="36"/>
  <c r="H378" i="36" s="1"/>
  <c r="N377" i="36"/>
  <c r="L377" i="36"/>
  <c r="J377" i="36"/>
  <c r="H377" i="36" s="1"/>
  <c r="E377" i="36"/>
  <c r="L376" i="36"/>
  <c r="J376" i="36"/>
  <c r="H376" i="36" s="1"/>
  <c r="L375" i="36"/>
  <c r="J375" i="36"/>
  <c r="H375" i="36"/>
  <c r="L374" i="36"/>
  <c r="J374" i="36"/>
  <c r="H374" i="36" s="1"/>
  <c r="L373" i="36"/>
  <c r="J373" i="36"/>
  <c r="H373" i="36"/>
  <c r="N372" i="36"/>
  <c r="L372" i="36"/>
  <c r="J372" i="36"/>
  <c r="H372" i="36"/>
  <c r="E372" i="36"/>
  <c r="L371" i="36"/>
  <c r="J371" i="36"/>
  <c r="H371" i="36"/>
  <c r="L370" i="36"/>
  <c r="J370" i="36"/>
  <c r="H370" i="36" s="1"/>
  <c r="L369" i="36"/>
  <c r="J369" i="36"/>
  <c r="H369" i="36"/>
  <c r="L368" i="36"/>
  <c r="J368" i="36"/>
  <c r="H368" i="36" s="1"/>
  <c r="N367" i="36"/>
  <c r="L367" i="36"/>
  <c r="J367" i="36"/>
  <c r="H367" i="36" s="1"/>
  <c r="E367" i="36"/>
  <c r="L366" i="36"/>
  <c r="J366" i="36"/>
  <c r="H366" i="36" s="1"/>
  <c r="L365" i="36"/>
  <c r="J365" i="36"/>
  <c r="H365" i="36"/>
  <c r="L364" i="36"/>
  <c r="J364" i="36"/>
  <c r="H364" i="36" s="1"/>
  <c r="L363" i="36"/>
  <c r="J363" i="36"/>
  <c r="H363" i="36"/>
  <c r="N362" i="36"/>
  <c r="L362" i="36"/>
  <c r="J362" i="36"/>
  <c r="H362" i="36"/>
  <c r="E362" i="36"/>
  <c r="L361" i="36"/>
  <c r="J361" i="36"/>
  <c r="H361" i="36"/>
  <c r="L360" i="36"/>
  <c r="J360" i="36"/>
  <c r="H360" i="36" s="1"/>
  <c r="L359" i="36"/>
  <c r="J359" i="36"/>
  <c r="H359" i="36"/>
  <c r="L358" i="36"/>
  <c r="J358" i="36"/>
  <c r="H358" i="36" s="1"/>
  <c r="N357" i="36"/>
  <c r="L357" i="36"/>
  <c r="J357" i="36"/>
  <c r="H357" i="36" s="1"/>
  <c r="E357" i="36"/>
  <c r="L356" i="36"/>
  <c r="J356" i="36"/>
  <c r="H356" i="36" s="1"/>
  <c r="L355" i="36"/>
  <c r="J355" i="36"/>
  <c r="H355" i="36"/>
  <c r="L354" i="36"/>
  <c r="J354" i="36"/>
  <c r="H354" i="36" s="1"/>
  <c r="L353" i="36"/>
  <c r="J353" i="36"/>
  <c r="H353" i="36"/>
  <c r="N352" i="36"/>
  <c r="L352" i="36"/>
  <c r="J352" i="36"/>
  <c r="H352" i="36"/>
  <c r="E352" i="36"/>
  <c r="L351" i="36"/>
  <c r="J351" i="36"/>
  <c r="H351" i="36"/>
  <c r="L350" i="36"/>
  <c r="J350" i="36"/>
  <c r="H350" i="36" s="1"/>
  <c r="L349" i="36"/>
  <c r="J349" i="36"/>
  <c r="H349" i="36"/>
  <c r="L348" i="36"/>
  <c r="J348" i="36"/>
  <c r="H348" i="36" s="1"/>
  <c r="N347" i="36"/>
  <c r="L347" i="36"/>
  <c r="J347" i="36"/>
  <c r="H347" i="36" s="1"/>
  <c r="E347" i="36"/>
  <c r="L346" i="36"/>
  <c r="J346" i="36"/>
  <c r="H346" i="36" s="1"/>
  <c r="L345" i="36"/>
  <c r="J345" i="36"/>
  <c r="H345" i="36"/>
  <c r="L344" i="36"/>
  <c r="J344" i="36"/>
  <c r="H344" i="36" s="1"/>
  <c r="L343" i="36"/>
  <c r="J343" i="36"/>
  <c r="H343" i="36"/>
  <c r="N342" i="36"/>
  <c r="L342" i="36"/>
  <c r="J342" i="36"/>
  <c r="H342" i="36"/>
  <c r="E342" i="36"/>
  <c r="L341" i="36"/>
  <c r="J341" i="36"/>
  <c r="H341" i="36"/>
  <c r="L340" i="36"/>
  <c r="J340" i="36"/>
  <c r="H340" i="36" s="1"/>
  <c r="L339" i="36"/>
  <c r="J339" i="36"/>
  <c r="H339" i="36"/>
  <c r="L338" i="36"/>
  <c r="J338" i="36"/>
  <c r="H338" i="36" s="1"/>
  <c r="N337" i="36"/>
  <c r="L337" i="36"/>
  <c r="J337" i="36"/>
  <c r="H337" i="36" s="1"/>
  <c r="E337" i="36"/>
  <c r="L336" i="36"/>
  <c r="J336" i="36"/>
  <c r="H336" i="36" s="1"/>
  <c r="L335" i="36"/>
  <c r="J335" i="36"/>
  <c r="H335" i="36"/>
  <c r="L334" i="36"/>
  <c r="J334" i="36"/>
  <c r="H334" i="36" s="1"/>
  <c r="L333" i="36"/>
  <c r="J333" i="36"/>
  <c r="H333" i="36"/>
  <c r="N332" i="36"/>
  <c r="L332" i="36"/>
  <c r="J332" i="36"/>
  <c r="H332" i="36"/>
  <c r="E332" i="36"/>
  <c r="L331" i="36"/>
  <c r="J331" i="36"/>
  <c r="H331" i="36"/>
  <c r="L330" i="36"/>
  <c r="J330" i="36"/>
  <c r="H330" i="36" s="1"/>
  <c r="L329" i="36"/>
  <c r="J329" i="36"/>
  <c r="H329" i="36"/>
  <c r="L328" i="36"/>
  <c r="J328" i="36"/>
  <c r="H328" i="36" s="1"/>
  <c r="N327" i="36"/>
  <c r="L327" i="36"/>
  <c r="J327" i="36"/>
  <c r="H327" i="36" s="1"/>
  <c r="E327" i="36"/>
  <c r="L326" i="36"/>
  <c r="J326" i="36"/>
  <c r="H326" i="36" s="1"/>
  <c r="L325" i="36"/>
  <c r="J325" i="36"/>
  <c r="H325" i="36"/>
  <c r="L324" i="36"/>
  <c r="J324" i="36"/>
  <c r="H324" i="36" s="1"/>
  <c r="L323" i="36"/>
  <c r="J323" i="36"/>
  <c r="H323" i="36"/>
  <c r="N322" i="36"/>
  <c r="L322" i="36"/>
  <c r="J322" i="36"/>
  <c r="H322" i="36"/>
  <c r="E322" i="36"/>
  <c r="L321" i="36"/>
  <c r="J321" i="36"/>
  <c r="H321" i="36"/>
  <c r="L320" i="36"/>
  <c r="J320" i="36"/>
  <c r="H320" i="36" s="1"/>
  <c r="L319" i="36"/>
  <c r="J319" i="36"/>
  <c r="H319" i="36"/>
  <c r="L318" i="36"/>
  <c r="J318" i="36"/>
  <c r="H318" i="36" s="1"/>
  <c r="N317" i="36"/>
  <c r="L317" i="36"/>
  <c r="J317" i="36"/>
  <c r="H317" i="36" s="1"/>
  <c r="E317" i="36"/>
  <c r="L316" i="36"/>
  <c r="J316" i="36"/>
  <c r="H316" i="36" s="1"/>
  <c r="L315" i="36"/>
  <c r="J315" i="36"/>
  <c r="H315" i="36"/>
  <c r="L314" i="36"/>
  <c r="J314" i="36"/>
  <c r="H314" i="36" s="1"/>
  <c r="L313" i="36"/>
  <c r="J313" i="36"/>
  <c r="H313" i="36"/>
  <c r="N312" i="36"/>
  <c r="N412" i="36" s="1"/>
  <c r="L312" i="36"/>
  <c r="J312" i="36"/>
  <c r="H312" i="36"/>
  <c r="E312" i="36"/>
  <c r="E412" i="36" s="1"/>
  <c r="L310" i="36"/>
  <c r="J310" i="36"/>
  <c r="H310" i="36"/>
  <c r="L309" i="36"/>
  <c r="J309" i="36"/>
  <c r="H309" i="36" s="1"/>
  <c r="L308" i="36"/>
  <c r="J308" i="36"/>
  <c r="H308" i="36"/>
  <c r="L307" i="36"/>
  <c r="J307" i="36"/>
  <c r="H307" i="36" s="1"/>
  <c r="L306" i="36"/>
  <c r="J306" i="36"/>
  <c r="H306" i="36"/>
  <c r="N305" i="36"/>
  <c r="L305" i="36"/>
  <c r="J305" i="36"/>
  <c r="H305" i="36"/>
  <c r="E305" i="36"/>
  <c r="L304" i="36"/>
  <c r="J304" i="36"/>
  <c r="H304" i="36"/>
  <c r="L303" i="36"/>
  <c r="J303" i="36"/>
  <c r="H303" i="36" s="1"/>
  <c r="L302" i="36"/>
  <c r="J302" i="36"/>
  <c r="H302" i="36"/>
  <c r="L301" i="36"/>
  <c r="J301" i="36"/>
  <c r="H301" i="36" s="1"/>
  <c r="N300" i="36"/>
  <c r="L300" i="36"/>
  <c r="J300" i="36"/>
  <c r="H300" i="36" s="1"/>
  <c r="E300" i="36"/>
  <c r="L299" i="36"/>
  <c r="J299" i="36"/>
  <c r="H299" i="36" s="1"/>
  <c r="L298" i="36"/>
  <c r="J298" i="36"/>
  <c r="H298" i="36"/>
  <c r="L297" i="36"/>
  <c r="J297" i="36"/>
  <c r="H297" i="36" s="1"/>
  <c r="L296" i="36"/>
  <c r="J296" i="36"/>
  <c r="H296" i="36"/>
  <c r="N295" i="36"/>
  <c r="L295" i="36"/>
  <c r="J295" i="36"/>
  <c r="H295" i="36"/>
  <c r="E295" i="36"/>
  <c r="L294" i="36"/>
  <c r="J294" i="36"/>
  <c r="H294" i="36"/>
  <c r="L293" i="36"/>
  <c r="J293" i="36"/>
  <c r="H293" i="36" s="1"/>
  <c r="L292" i="36"/>
  <c r="J292" i="36"/>
  <c r="H292" i="36"/>
  <c r="L291" i="36"/>
  <c r="J291" i="36"/>
  <c r="H291" i="36" s="1"/>
  <c r="N290" i="36"/>
  <c r="L290" i="36"/>
  <c r="J290" i="36"/>
  <c r="H290" i="36" s="1"/>
  <c r="E290" i="36"/>
  <c r="L289" i="36"/>
  <c r="J289" i="36"/>
  <c r="H289" i="36" s="1"/>
  <c r="L288" i="36"/>
  <c r="J288" i="36"/>
  <c r="H288" i="36"/>
  <c r="L287" i="36"/>
  <c r="J287" i="36"/>
  <c r="H287" i="36" s="1"/>
  <c r="L286" i="36"/>
  <c r="J286" i="36"/>
  <c r="H286" i="36"/>
  <c r="N285" i="36"/>
  <c r="L285" i="36"/>
  <c r="J285" i="36"/>
  <c r="H285" i="36"/>
  <c r="E285" i="36"/>
  <c r="L284" i="36"/>
  <c r="J284" i="36"/>
  <c r="H284" i="36"/>
  <c r="L283" i="36"/>
  <c r="J283" i="36"/>
  <c r="H283" i="36" s="1"/>
  <c r="L282" i="36"/>
  <c r="J282" i="36"/>
  <c r="H282" i="36"/>
  <c r="L281" i="36"/>
  <c r="J281" i="36"/>
  <c r="H281" i="36" s="1"/>
  <c r="N280" i="36"/>
  <c r="L280" i="36"/>
  <c r="J280" i="36"/>
  <c r="H280" i="36" s="1"/>
  <c r="E280" i="36"/>
  <c r="L279" i="36"/>
  <c r="J279" i="36"/>
  <c r="H279" i="36" s="1"/>
  <c r="L278" i="36"/>
  <c r="J278" i="36"/>
  <c r="H278" i="36"/>
  <c r="L277" i="36"/>
  <c r="J277" i="36"/>
  <c r="H277" i="36" s="1"/>
  <c r="L276" i="36"/>
  <c r="J276" i="36"/>
  <c r="H276" i="36"/>
  <c r="N275" i="36"/>
  <c r="L275" i="36"/>
  <c r="J275" i="36"/>
  <c r="H275" i="36"/>
  <c r="E275" i="36"/>
  <c r="L274" i="36"/>
  <c r="J274" i="36"/>
  <c r="H274" i="36"/>
  <c r="L273" i="36"/>
  <c r="J273" i="36"/>
  <c r="H273" i="36" s="1"/>
  <c r="L272" i="36"/>
  <c r="J272" i="36"/>
  <c r="H272" i="36"/>
  <c r="L271" i="36"/>
  <c r="J271" i="36"/>
  <c r="H271" i="36" s="1"/>
  <c r="N270" i="36"/>
  <c r="L270" i="36"/>
  <c r="J270" i="36"/>
  <c r="H270" i="36" s="1"/>
  <c r="E270" i="36"/>
  <c r="L269" i="36"/>
  <c r="J269" i="36"/>
  <c r="H269" i="36" s="1"/>
  <c r="L268" i="36"/>
  <c r="J268" i="36"/>
  <c r="H268" i="36"/>
  <c r="L267" i="36"/>
  <c r="J267" i="36"/>
  <c r="H267" i="36" s="1"/>
  <c r="L266" i="36"/>
  <c r="J266" i="36"/>
  <c r="H266" i="36"/>
  <c r="N265" i="36"/>
  <c r="L265" i="36"/>
  <c r="J265" i="36"/>
  <c r="H265" i="36"/>
  <c r="E265" i="36"/>
  <c r="L264" i="36"/>
  <c r="J264" i="36"/>
  <c r="H264" i="36"/>
  <c r="L263" i="36"/>
  <c r="J263" i="36"/>
  <c r="H263" i="36" s="1"/>
  <c r="L262" i="36"/>
  <c r="J262" i="36"/>
  <c r="H262" i="36"/>
  <c r="L261" i="36"/>
  <c r="J261" i="36"/>
  <c r="H261" i="36" s="1"/>
  <c r="N260" i="36"/>
  <c r="L260" i="36"/>
  <c r="J260" i="36"/>
  <c r="H260" i="36" s="1"/>
  <c r="E260" i="36"/>
  <c r="L259" i="36"/>
  <c r="J259" i="36"/>
  <c r="H259" i="36" s="1"/>
  <c r="L258" i="36"/>
  <c r="J258" i="36"/>
  <c r="H258" i="36"/>
  <c r="L257" i="36"/>
  <c r="J257" i="36"/>
  <c r="H257" i="36" s="1"/>
  <c r="L256" i="36"/>
  <c r="J256" i="36"/>
  <c r="H256" i="36"/>
  <c r="N255" i="36"/>
  <c r="L255" i="36"/>
  <c r="J255" i="36"/>
  <c r="H255" i="36"/>
  <c r="E255" i="36"/>
  <c r="L254" i="36"/>
  <c r="J254" i="36"/>
  <c r="H254" i="36"/>
  <c r="L253" i="36"/>
  <c r="J253" i="36"/>
  <c r="H253" i="36" s="1"/>
  <c r="L252" i="36"/>
  <c r="J252" i="36"/>
  <c r="H252" i="36"/>
  <c r="L251" i="36"/>
  <c r="J251" i="36"/>
  <c r="H251" i="36" s="1"/>
  <c r="N250" i="36"/>
  <c r="L250" i="36"/>
  <c r="J250" i="36"/>
  <c r="H250" i="36" s="1"/>
  <c r="E250" i="36"/>
  <c r="L249" i="36"/>
  <c r="J249" i="36"/>
  <c r="H249" i="36" s="1"/>
  <c r="L248" i="36"/>
  <c r="J248" i="36"/>
  <c r="H248" i="36"/>
  <c r="L247" i="36"/>
  <c r="J247" i="36"/>
  <c r="H247" i="36" s="1"/>
  <c r="L246" i="36"/>
  <c r="J246" i="36"/>
  <c r="H246" i="36"/>
  <c r="N245" i="36"/>
  <c r="L245" i="36"/>
  <c r="J245" i="36"/>
  <c r="H245" i="36"/>
  <c r="E245" i="36"/>
  <c r="L244" i="36"/>
  <c r="J244" i="36"/>
  <c r="H244" i="36"/>
  <c r="L243" i="36"/>
  <c r="J243" i="36"/>
  <c r="H243" i="36" s="1"/>
  <c r="L242" i="36"/>
  <c r="J242" i="36"/>
  <c r="H242" i="36"/>
  <c r="L241" i="36"/>
  <c r="J241" i="36"/>
  <c r="H241" i="36" s="1"/>
  <c r="N240" i="36"/>
  <c r="L240" i="36"/>
  <c r="J240" i="36"/>
  <c r="H240" i="36" s="1"/>
  <c r="E240" i="36"/>
  <c r="L239" i="36"/>
  <c r="J239" i="36"/>
  <c r="H239" i="36" s="1"/>
  <c r="L238" i="36"/>
  <c r="J238" i="36"/>
  <c r="H238" i="36"/>
  <c r="L237" i="36"/>
  <c r="J237" i="36"/>
  <c r="H237" i="36" s="1"/>
  <c r="L236" i="36"/>
  <c r="J236" i="36"/>
  <c r="H236" i="36"/>
  <c r="N235" i="36"/>
  <c r="L235" i="36"/>
  <c r="J235" i="36"/>
  <c r="H235" i="36"/>
  <c r="E235" i="36"/>
  <c r="L234" i="36"/>
  <c r="J234" i="36"/>
  <c r="H234" i="36"/>
  <c r="L233" i="36"/>
  <c r="J233" i="36"/>
  <c r="H233" i="36" s="1"/>
  <c r="L232" i="36"/>
  <c r="J232" i="36"/>
  <c r="H232" i="36"/>
  <c r="L231" i="36"/>
  <c r="J231" i="36"/>
  <c r="H231" i="36" s="1"/>
  <c r="N230" i="36"/>
  <c r="L230" i="36"/>
  <c r="J230" i="36"/>
  <c r="H230" i="36" s="1"/>
  <c r="E230" i="36"/>
  <c r="L229" i="36"/>
  <c r="J229" i="36"/>
  <c r="H229" i="36" s="1"/>
  <c r="L228" i="36"/>
  <c r="J228" i="36"/>
  <c r="H228" i="36"/>
  <c r="L227" i="36"/>
  <c r="J227" i="36"/>
  <c r="H227" i="36" s="1"/>
  <c r="L226" i="36"/>
  <c r="J226" i="36"/>
  <c r="H226" i="36"/>
  <c r="N225" i="36"/>
  <c r="L225" i="36"/>
  <c r="J225" i="36"/>
  <c r="H225" i="36"/>
  <c r="E225" i="36"/>
  <c r="L224" i="36"/>
  <c r="J224" i="36"/>
  <c r="H224" i="36"/>
  <c r="L223" i="36"/>
  <c r="J223" i="36"/>
  <c r="H223" i="36" s="1"/>
  <c r="L222" i="36"/>
  <c r="J222" i="36"/>
  <c r="H222" i="36"/>
  <c r="L221" i="36"/>
  <c r="J221" i="36"/>
  <c r="H221" i="36" s="1"/>
  <c r="N220" i="36"/>
  <c r="L220" i="36"/>
  <c r="J220" i="36"/>
  <c r="H220" i="36" s="1"/>
  <c r="E220" i="36"/>
  <c r="L219" i="36"/>
  <c r="J219" i="36"/>
  <c r="H219" i="36" s="1"/>
  <c r="L218" i="36"/>
  <c r="J218" i="36"/>
  <c r="H218" i="36"/>
  <c r="L217" i="36"/>
  <c r="J217" i="36"/>
  <c r="H217" i="36" s="1"/>
  <c r="L216" i="36"/>
  <c r="J216" i="36"/>
  <c r="H216" i="36"/>
  <c r="N215" i="36"/>
  <c r="L215" i="36"/>
  <c r="J215" i="36"/>
  <c r="H215" i="36"/>
  <c r="E215" i="36"/>
  <c r="L214" i="36"/>
  <c r="J214" i="36"/>
  <c r="H214" i="36"/>
  <c r="L213" i="36"/>
  <c r="J213" i="36"/>
  <c r="H213" i="36" s="1"/>
  <c r="L212" i="36"/>
  <c r="J212" i="36"/>
  <c r="H212" i="36"/>
  <c r="L211" i="36"/>
  <c r="J211" i="36"/>
  <c r="H211" i="36" s="1"/>
  <c r="N210" i="36"/>
  <c r="N310" i="36" s="1"/>
  <c r="L210" i="36"/>
  <c r="J210" i="36"/>
  <c r="H210" i="36" s="1"/>
  <c r="E210" i="36"/>
  <c r="E310" i="36" s="1"/>
  <c r="L208" i="36"/>
  <c r="J208" i="36"/>
  <c r="H208" i="36"/>
  <c r="L207" i="36"/>
  <c r="J207" i="36"/>
  <c r="H207" i="36"/>
  <c r="L206" i="36"/>
  <c r="J206" i="36"/>
  <c r="H206" i="36" s="1"/>
  <c r="L205" i="36"/>
  <c r="J205" i="36"/>
  <c r="H205" i="36"/>
  <c r="L204" i="36"/>
  <c r="J204" i="36"/>
  <c r="H204" i="36" s="1"/>
  <c r="N203" i="36"/>
  <c r="L203" i="36"/>
  <c r="J203" i="36"/>
  <c r="H203" i="36" s="1"/>
  <c r="E203" i="36"/>
  <c r="L202" i="36"/>
  <c r="J202" i="36"/>
  <c r="H202" i="36" s="1"/>
  <c r="L201" i="36"/>
  <c r="J201" i="36"/>
  <c r="H201" i="36"/>
  <c r="L200" i="36"/>
  <c r="J200" i="36"/>
  <c r="H200" i="36" s="1"/>
  <c r="L199" i="36"/>
  <c r="J199" i="36"/>
  <c r="H199" i="36"/>
  <c r="N198" i="36"/>
  <c r="L198" i="36"/>
  <c r="J198" i="36"/>
  <c r="H198" i="36"/>
  <c r="E198" i="36"/>
  <c r="L197" i="36"/>
  <c r="J197" i="36"/>
  <c r="H197" i="36"/>
  <c r="L196" i="36"/>
  <c r="J196" i="36"/>
  <c r="H196" i="36" s="1"/>
  <c r="L195" i="36"/>
  <c r="J195" i="36"/>
  <c r="H195" i="36"/>
  <c r="L194" i="36"/>
  <c r="J194" i="36"/>
  <c r="H194" i="36" s="1"/>
  <c r="N193" i="36"/>
  <c r="L193" i="36"/>
  <c r="J193" i="36"/>
  <c r="H193" i="36" s="1"/>
  <c r="E193" i="36"/>
  <c r="L192" i="36"/>
  <c r="J192" i="36"/>
  <c r="H192" i="36" s="1"/>
  <c r="L191" i="36"/>
  <c r="J191" i="36"/>
  <c r="H191" i="36"/>
  <c r="L190" i="36"/>
  <c r="J190" i="36"/>
  <c r="H190" i="36" s="1"/>
  <c r="L189" i="36"/>
  <c r="J189" i="36"/>
  <c r="H189" i="36"/>
  <c r="N188" i="36"/>
  <c r="L188" i="36"/>
  <c r="J188" i="36"/>
  <c r="H188" i="36"/>
  <c r="E188" i="36"/>
  <c r="L187" i="36"/>
  <c r="J187" i="36"/>
  <c r="H187" i="36"/>
  <c r="L186" i="36"/>
  <c r="J186" i="36"/>
  <c r="H186" i="36" s="1"/>
  <c r="L185" i="36"/>
  <c r="J185" i="36"/>
  <c r="H185" i="36"/>
  <c r="L184" i="36"/>
  <c r="J184" i="36"/>
  <c r="H184" i="36" s="1"/>
  <c r="N183" i="36"/>
  <c r="L183" i="36"/>
  <c r="J183" i="36"/>
  <c r="H183" i="36" s="1"/>
  <c r="E183" i="36"/>
  <c r="L182" i="36"/>
  <c r="J182" i="36"/>
  <c r="H182" i="36" s="1"/>
  <c r="L181" i="36"/>
  <c r="J181" i="36"/>
  <c r="H181" i="36"/>
  <c r="L180" i="36"/>
  <c r="J180" i="36"/>
  <c r="H180" i="36" s="1"/>
  <c r="L179" i="36"/>
  <c r="J179" i="36"/>
  <c r="H179" i="36"/>
  <c r="N178" i="36"/>
  <c r="L178" i="36"/>
  <c r="J178" i="36"/>
  <c r="H178" i="36"/>
  <c r="E178" i="36"/>
  <c r="L177" i="36"/>
  <c r="J177" i="36"/>
  <c r="H177" i="36"/>
  <c r="L176" i="36"/>
  <c r="J176" i="36"/>
  <c r="H176" i="36" s="1"/>
  <c r="L175" i="36"/>
  <c r="J175" i="36"/>
  <c r="H175" i="36"/>
  <c r="L174" i="36"/>
  <c r="J174" i="36"/>
  <c r="H174" i="36" s="1"/>
  <c r="N173" i="36"/>
  <c r="L173" i="36"/>
  <c r="J173" i="36"/>
  <c r="H173" i="36" s="1"/>
  <c r="E173" i="36"/>
  <c r="L172" i="36"/>
  <c r="J172" i="36"/>
  <c r="H172" i="36" s="1"/>
  <c r="L171" i="36"/>
  <c r="J171" i="36"/>
  <c r="H171" i="36"/>
  <c r="L170" i="36"/>
  <c r="J170" i="36"/>
  <c r="H170" i="36" s="1"/>
  <c r="L169" i="36"/>
  <c r="J169" i="36"/>
  <c r="H169" i="36"/>
  <c r="N168" i="36"/>
  <c r="L168" i="36"/>
  <c r="J168" i="36"/>
  <c r="H168" i="36"/>
  <c r="E168" i="36"/>
  <c r="L167" i="36"/>
  <c r="J167" i="36"/>
  <c r="H167" i="36"/>
  <c r="L166" i="36"/>
  <c r="J166" i="36"/>
  <c r="H166" i="36" s="1"/>
  <c r="L165" i="36"/>
  <c r="J165" i="36"/>
  <c r="H165" i="36"/>
  <c r="L164" i="36"/>
  <c r="J164" i="36"/>
  <c r="H164" i="36" s="1"/>
  <c r="N163" i="36"/>
  <c r="L163" i="36"/>
  <c r="J163" i="36"/>
  <c r="H163" i="36" s="1"/>
  <c r="E163" i="36"/>
  <c r="L162" i="36"/>
  <c r="J162" i="36"/>
  <c r="H162" i="36" s="1"/>
  <c r="L161" i="36"/>
  <c r="J161" i="36"/>
  <c r="H161" i="36"/>
  <c r="L160" i="36"/>
  <c r="J160" i="36"/>
  <c r="H160" i="36" s="1"/>
  <c r="L159" i="36"/>
  <c r="J159" i="36"/>
  <c r="H159" i="36"/>
  <c r="N158" i="36"/>
  <c r="L158" i="36"/>
  <c r="J158" i="36"/>
  <c r="H158" i="36"/>
  <c r="E158" i="36"/>
  <c r="L157" i="36"/>
  <c r="J157" i="36"/>
  <c r="H157" i="36"/>
  <c r="L156" i="36"/>
  <c r="J156" i="36"/>
  <c r="H156" i="36" s="1"/>
  <c r="L155" i="36"/>
  <c r="J155" i="36"/>
  <c r="H155" i="36"/>
  <c r="L154" i="36"/>
  <c r="J154" i="36"/>
  <c r="H154" i="36" s="1"/>
  <c r="N153" i="36"/>
  <c r="L153" i="36"/>
  <c r="J153" i="36"/>
  <c r="H153" i="36" s="1"/>
  <c r="E153" i="36"/>
  <c r="L152" i="36"/>
  <c r="J152" i="36"/>
  <c r="H152" i="36" s="1"/>
  <c r="L151" i="36"/>
  <c r="J151" i="36"/>
  <c r="H151" i="36"/>
  <c r="L150" i="36"/>
  <c r="J150" i="36"/>
  <c r="H150" i="36" s="1"/>
  <c r="L149" i="36"/>
  <c r="J149" i="36"/>
  <c r="H149" i="36"/>
  <c r="N148" i="36"/>
  <c r="L148" i="36"/>
  <c r="J148" i="36"/>
  <c r="H148" i="36"/>
  <c r="E148" i="36"/>
  <c r="L147" i="36"/>
  <c r="J147" i="36"/>
  <c r="H147" i="36"/>
  <c r="L146" i="36"/>
  <c r="J146" i="36"/>
  <c r="H146" i="36" s="1"/>
  <c r="L145" i="36"/>
  <c r="J145" i="36"/>
  <c r="H145" i="36"/>
  <c r="L144" i="36"/>
  <c r="J144" i="36"/>
  <c r="H144" i="36" s="1"/>
  <c r="N143" i="36"/>
  <c r="L143" i="36"/>
  <c r="J143" i="36"/>
  <c r="H143" i="36" s="1"/>
  <c r="E143" i="36"/>
  <c r="L142" i="36"/>
  <c r="J142" i="36"/>
  <c r="H142" i="36" s="1"/>
  <c r="L141" i="36"/>
  <c r="J141" i="36"/>
  <c r="H141" i="36"/>
  <c r="L140" i="36"/>
  <c r="J140" i="36"/>
  <c r="H140" i="36" s="1"/>
  <c r="L139" i="36"/>
  <c r="J139" i="36"/>
  <c r="H139" i="36"/>
  <c r="N138" i="36"/>
  <c r="L138" i="36"/>
  <c r="J138" i="36"/>
  <c r="H138" i="36"/>
  <c r="E138" i="36"/>
  <c r="L137" i="36"/>
  <c r="J137" i="36"/>
  <c r="H137" i="36"/>
  <c r="L136" i="36"/>
  <c r="J136" i="36"/>
  <c r="H136" i="36" s="1"/>
  <c r="L135" i="36"/>
  <c r="J135" i="36"/>
  <c r="H135" i="36"/>
  <c r="L134" i="36"/>
  <c r="J134" i="36"/>
  <c r="H134" i="36" s="1"/>
  <c r="N133" i="36"/>
  <c r="L133" i="36"/>
  <c r="J133" i="36"/>
  <c r="H133" i="36" s="1"/>
  <c r="E133" i="36"/>
  <c r="L132" i="36"/>
  <c r="J132" i="36"/>
  <c r="H132" i="36" s="1"/>
  <c r="L131" i="36"/>
  <c r="J131" i="36"/>
  <c r="H131" i="36"/>
  <c r="L130" i="36"/>
  <c r="J130" i="36"/>
  <c r="H130" i="36" s="1"/>
  <c r="L129" i="36"/>
  <c r="J129" i="36"/>
  <c r="H129" i="36"/>
  <c r="N128" i="36"/>
  <c r="L128" i="36"/>
  <c r="J128" i="36"/>
  <c r="H128" i="36"/>
  <c r="E128" i="36"/>
  <c r="L127" i="36"/>
  <c r="J127" i="36"/>
  <c r="H127" i="36"/>
  <c r="L126" i="36"/>
  <c r="J126" i="36"/>
  <c r="H126" i="36" s="1"/>
  <c r="L125" i="36"/>
  <c r="J125" i="36"/>
  <c r="H125" i="36"/>
  <c r="L124" i="36"/>
  <c r="J124" i="36"/>
  <c r="H124" i="36" s="1"/>
  <c r="N123" i="36"/>
  <c r="L123" i="36"/>
  <c r="J123" i="36"/>
  <c r="H123" i="36" s="1"/>
  <c r="E123" i="36"/>
  <c r="L122" i="36"/>
  <c r="J122" i="36"/>
  <c r="H122" i="36" s="1"/>
  <c r="L121" i="36"/>
  <c r="J121" i="36"/>
  <c r="H121" i="36"/>
  <c r="L120" i="36"/>
  <c r="J120" i="36"/>
  <c r="H120" i="36" s="1"/>
  <c r="L119" i="36"/>
  <c r="J119" i="36"/>
  <c r="H119" i="36"/>
  <c r="N118" i="36"/>
  <c r="L118" i="36"/>
  <c r="J118" i="36"/>
  <c r="H118" i="36"/>
  <c r="E118" i="36"/>
  <c r="L117" i="36"/>
  <c r="J117" i="36"/>
  <c r="H117" i="36"/>
  <c r="L116" i="36"/>
  <c r="J116" i="36"/>
  <c r="H116" i="36" s="1"/>
  <c r="L115" i="36"/>
  <c r="J115" i="36"/>
  <c r="H115" i="36"/>
  <c r="L114" i="36"/>
  <c r="J114" i="36"/>
  <c r="H114" i="36" s="1"/>
  <c r="N113" i="36"/>
  <c r="L113" i="36"/>
  <c r="J113" i="36"/>
  <c r="H113" i="36" s="1"/>
  <c r="E113" i="36"/>
  <c r="L112" i="36"/>
  <c r="J112" i="36"/>
  <c r="H112" i="36" s="1"/>
  <c r="L111" i="36"/>
  <c r="J111" i="36"/>
  <c r="H111" i="36"/>
  <c r="L110" i="36"/>
  <c r="J110" i="36"/>
  <c r="H110" i="36" s="1"/>
  <c r="L109" i="36"/>
  <c r="J109" i="36"/>
  <c r="H109" i="36"/>
  <c r="N108" i="36"/>
  <c r="N208" i="36" s="1"/>
  <c r="L108" i="36"/>
  <c r="J108" i="36"/>
  <c r="H108" i="36"/>
  <c r="E108" i="36"/>
  <c r="E208" i="36" s="1"/>
  <c r="L106" i="36"/>
  <c r="J106" i="36"/>
  <c r="H106" i="36"/>
  <c r="L105" i="36"/>
  <c r="J105" i="36"/>
  <c r="H105" i="36" s="1"/>
  <c r="L104" i="36"/>
  <c r="J104" i="36"/>
  <c r="H104" i="36"/>
  <c r="L103" i="36"/>
  <c r="J103" i="36"/>
  <c r="H103" i="36" s="1"/>
  <c r="L102" i="36"/>
  <c r="J102" i="36"/>
  <c r="H102" i="36"/>
  <c r="N101" i="36"/>
  <c r="L101" i="36"/>
  <c r="J101" i="36"/>
  <c r="H101" i="36"/>
  <c r="E101" i="36"/>
  <c r="L100" i="36"/>
  <c r="J100" i="36"/>
  <c r="H100" i="36"/>
  <c r="L99" i="36"/>
  <c r="J99" i="36"/>
  <c r="H99" i="36" s="1"/>
  <c r="L98" i="36"/>
  <c r="J98" i="36"/>
  <c r="H98" i="36"/>
  <c r="L97" i="36"/>
  <c r="J97" i="36"/>
  <c r="H97" i="36" s="1"/>
  <c r="N96" i="36"/>
  <c r="L96" i="36"/>
  <c r="J96" i="36"/>
  <c r="H96" i="36" s="1"/>
  <c r="E96" i="36"/>
  <c r="L95" i="36"/>
  <c r="J95" i="36"/>
  <c r="H95" i="36" s="1"/>
  <c r="L94" i="36"/>
  <c r="J94" i="36"/>
  <c r="H94" i="36"/>
  <c r="L93" i="36"/>
  <c r="J93" i="36"/>
  <c r="H93" i="36" s="1"/>
  <c r="L92" i="36"/>
  <c r="J92" i="36"/>
  <c r="H92" i="36"/>
  <c r="N91" i="36"/>
  <c r="L91" i="36"/>
  <c r="J91" i="36"/>
  <c r="H91" i="36"/>
  <c r="E91" i="36"/>
  <c r="L90" i="36"/>
  <c r="J90" i="36"/>
  <c r="H90" i="36"/>
  <c r="L89" i="36"/>
  <c r="J89" i="36"/>
  <c r="H89" i="36" s="1"/>
  <c r="L88" i="36"/>
  <c r="J88" i="36"/>
  <c r="H88" i="36"/>
  <c r="L87" i="36"/>
  <c r="J87" i="36"/>
  <c r="H87" i="36" s="1"/>
  <c r="N86" i="36"/>
  <c r="L86" i="36"/>
  <c r="J86" i="36"/>
  <c r="H86" i="36" s="1"/>
  <c r="E86" i="36"/>
  <c r="L85" i="36"/>
  <c r="J85" i="36"/>
  <c r="H85" i="36" s="1"/>
  <c r="L84" i="36"/>
  <c r="J84" i="36"/>
  <c r="H84" i="36"/>
  <c r="L83" i="36"/>
  <c r="J83" i="36"/>
  <c r="H83" i="36" s="1"/>
  <c r="L82" i="36"/>
  <c r="J82" i="36"/>
  <c r="H82" i="36"/>
  <c r="N81" i="36"/>
  <c r="L81" i="36"/>
  <c r="J81" i="36"/>
  <c r="H81" i="36"/>
  <c r="E81" i="36"/>
  <c r="L80" i="36"/>
  <c r="J80" i="36"/>
  <c r="H80" i="36"/>
  <c r="L79" i="36"/>
  <c r="J79" i="36"/>
  <c r="H79" i="36" s="1"/>
  <c r="L78" i="36"/>
  <c r="J78" i="36"/>
  <c r="H78" i="36"/>
  <c r="L77" i="36"/>
  <c r="J77" i="36"/>
  <c r="H77" i="36" s="1"/>
  <c r="N76" i="36"/>
  <c r="L76" i="36"/>
  <c r="J76" i="36"/>
  <c r="H76" i="36" s="1"/>
  <c r="E76" i="36"/>
  <c r="L75" i="36"/>
  <c r="J75" i="36"/>
  <c r="H75" i="36" s="1"/>
  <c r="L74" i="36"/>
  <c r="J74" i="36"/>
  <c r="H74" i="36"/>
  <c r="L73" i="36"/>
  <c r="J73" i="36"/>
  <c r="H73" i="36" s="1"/>
  <c r="L72" i="36"/>
  <c r="J72" i="36"/>
  <c r="H72" i="36"/>
  <c r="N71" i="36"/>
  <c r="L71" i="36"/>
  <c r="J71" i="36"/>
  <c r="H71" i="36"/>
  <c r="E71" i="36"/>
  <c r="L70" i="36"/>
  <c r="J70" i="36"/>
  <c r="H70" i="36"/>
  <c r="L69" i="36"/>
  <c r="J69" i="36"/>
  <c r="H69" i="36" s="1"/>
  <c r="L68" i="36"/>
  <c r="J68" i="36"/>
  <c r="H68" i="36"/>
  <c r="L67" i="36"/>
  <c r="J67" i="36"/>
  <c r="H67" i="36" s="1"/>
  <c r="N66" i="36"/>
  <c r="L66" i="36"/>
  <c r="J66" i="36"/>
  <c r="H66" i="36" s="1"/>
  <c r="E66" i="36"/>
  <c r="L65" i="36"/>
  <c r="J65" i="36"/>
  <c r="H65" i="36" s="1"/>
  <c r="L64" i="36"/>
  <c r="J64" i="36"/>
  <c r="H64" i="36"/>
  <c r="L63" i="36"/>
  <c r="J63" i="36"/>
  <c r="H63" i="36" s="1"/>
  <c r="L62" i="36"/>
  <c r="J62" i="36"/>
  <c r="H62" i="36"/>
  <c r="N61" i="36"/>
  <c r="L61" i="36"/>
  <c r="J61" i="36"/>
  <c r="H61" i="36"/>
  <c r="E61" i="36"/>
  <c r="L60" i="36"/>
  <c r="J60" i="36"/>
  <c r="H60" i="36"/>
  <c r="L59" i="36"/>
  <c r="J59" i="36"/>
  <c r="H59" i="36" s="1"/>
  <c r="L58" i="36"/>
  <c r="J58" i="36"/>
  <c r="H58" i="36"/>
  <c r="L57" i="36"/>
  <c r="J57" i="36"/>
  <c r="H57" i="36" s="1"/>
  <c r="N56" i="36"/>
  <c r="L56" i="36"/>
  <c r="J56" i="36"/>
  <c r="H56" i="36" s="1"/>
  <c r="E56" i="36"/>
  <c r="L55" i="36"/>
  <c r="J55" i="36"/>
  <c r="H55" i="36" s="1"/>
  <c r="L54" i="36"/>
  <c r="J54" i="36"/>
  <c r="H54" i="36"/>
  <c r="L53" i="36"/>
  <c r="J53" i="36"/>
  <c r="H53" i="36" s="1"/>
  <c r="L52" i="36"/>
  <c r="J52" i="36"/>
  <c r="H52" i="36"/>
  <c r="N51" i="36"/>
  <c r="L51" i="36"/>
  <c r="J51" i="36"/>
  <c r="H51" i="36"/>
  <c r="E51" i="36"/>
  <c r="L50" i="36"/>
  <c r="J50" i="36"/>
  <c r="H50" i="36"/>
  <c r="L49" i="36"/>
  <c r="J49" i="36"/>
  <c r="H49" i="36" s="1"/>
  <c r="L48" i="36"/>
  <c r="J48" i="36"/>
  <c r="H48" i="36"/>
  <c r="L47" i="36"/>
  <c r="J47" i="36"/>
  <c r="H47" i="36" s="1"/>
  <c r="N46" i="36"/>
  <c r="L46" i="36"/>
  <c r="J46" i="36"/>
  <c r="H46" i="36" s="1"/>
  <c r="E46" i="36"/>
  <c r="L45" i="36"/>
  <c r="J45" i="36"/>
  <c r="H45" i="36" s="1"/>
  <c r="L44" i="36"/>
  <c r="J44" i="36"/>
  <c r="H44" i="36"/>
  <c r="L43" i="36"/>
  <c r="J43" i="36"/>
  <c r="H43" i="36" s="1"/>
  <c r="L42" i="36"/>
  <c r="J42" i="36"/>
  <c r="H42" i="36"/>
  <c r="N41" i="36"/>
  <c r="L41" i="36"/>
  <c r="J41" i="36"/>
  <c r="H41" i="36"/>
  <c r="E41" i="36"/>
  <c r="L40" i="36"/>
  <c r="J40" i="36"/>
  <c r="H40" i="36"/>
  <c r="L39" i="36"/>
  <c r="J39" i="36"/>
  <c r="H39" i="36" s="1"/>
  <c r="L38" i="36"/>
  <c r="J38" i="36"/>
  <c r="H38" i="36"/>
  <c r="L37" i="36"/>
  <c r="J37" i="36"/>
  <c r="H37" i="36" s="1"/>
  <c r="N36" i="36"/>
  <c r="L36" i="36"/>
  <c r="J36" i="36"/>
  <c r="H36" i="36" s="1"/>
  <c r="E36" i="36"/>
  <c r="L35" i="36"/>
  <c r="J35" i="36"/>
  <c r="H35" i="36" s="1"/>
  <c r="L34" i="36"/>
  <c r="J34" i="36"/>
  <c r="H34" i="36"/>
  <c r="L33" i="36"/>
  <c r="J33" i="36"/>
  <c r="H33" i="36" s="1"/>
  <c r="L32" i="36"/>
  <c r="J32" i="36"/>
  <c r="H32" i="36"/>
  <c r="N31" i="36"/>
  <c r="L31" i="36"/>
  <c r="J31" i="36"/>
  <c r="H31" i="36"/>
  <c r="E31" i="36"/>
  <c r="L30" i="36"/>
  <c r="J30" i="36"/>
  <c r="H30" i="36"/>
  <c r="L29" i="36"/>
  <c r="J29" i="36"/>
  <c r="H29" i="36" s="1"/>
  <c r="L28" i="36"/>
  <c r="J28" i="36"/>
  <c r="H28" i="36"/>
  <c r="L27" i="36"/>
  <c r="J27" i="36"/>
  <c r="H27" i="36" s="1"/>
  <c r="N26" i="36"/>
  <c r="L26" i="36"/>
  <c r="J26" i="36"/>
  <c r="H26" i="36" s="1"/>
  <c r="E26" i="36"/>
  <c r="L25" i="36"/>
  <c r="J25" i="36"/>
  <c r="H25" i="36" s="1"/>
  <c r="L24" i="36"/>
  <c r="J24" i="36"/>
  <c r="H24" i="36"/>
  <c r="L23" i="36"/>
  <c r="J23" i="36"/>
  <c r="H23" i="36" s="1"/>
  <c r="L22" i="36"/>
  <c r="J22" i="36"/>
  <c r="H22" i="36"/>
  <c r="N21" i="36"/>
  <c r="L21" i="36"/>
  <c r="J21" i="36"/>
  <c r="H21" i="36"/>
  <c r="E21" i="36"/>
  <c r="L20" i="36"/>
  <c r="J20" i="36"/>
  <c r="H20" i="36"/>
  <c r="L19" i="36"/>
  <c r="J19" i="36"/>
  <c r="H19" i="36" s="1"/>
  <c r="L18" i="36"/>
  <c r="J18" i="36"/>
  <c r="H18" i="36"/>
  <c r="L17" i="36"/>
  <c r="J17" i="36"/>
  <c r="H17" i="36" s="1"/>
  <c r="N16" i="36"/>
  <c r="L16" i="36"/>
  <c r="J16" i="36"/>
  <c r="H16" i="36" s="1"/>
  <c r="E16" i="36"/>
  <c r="L15" i="36"/>
  <c r="J15" i="36"/>
  <c r="H15" i="36" s="1"/>
  <c r="L14" i="36"/>
  <c r="J14" i="36"/>
  <c r="H14" i="36"/>
  <c r="L13" i="36"/>
  <c r="J13" i="36"/>
  <c r="H13" i="36" s="1"/>
  <c r="L12" i="36"/>
  <c r="J12" i="36"/>
  <c r="H12" i="36"/>
  <c r="N11" i="36"/>
  <c r="L11" i="36"/>
  <c r="J11" i="36"/>
  <c r="H11" i="36"/>
  <c r="E11" i="36"/>
  <c r="L10" i="36"/>
  <c r="J10" i="36"/>
  <c r="H10" i="36"/>
  <c r="L9" i="36"/>
  <c r="J9" i="36"/>
  <c r="H9" i="36" s="1"/>
  <c r="L8" i="36"/>
  <c r="J8" i="36"/>
  <c r="H8" i="36"/>
  <c r="L7" i="36"/>
  <c r="J7" i="36"/>
  <c r="H7" i="36" s="1"/>
  <c r="N6" i="36"/>
  <c r="N106" i="36" s="1"/>
  <c r="L6" i="36"/>
  <c r="J6" i="36"/>
  <c r="H6" i="36" s="1"/>
  <c r="E6" i="36"/>
  <c r="E106" i="36" s="1"/>
  <c r="L412" i="35"/>
  <c r="J412" i="35"/>
  <c r="H412" i="35"/>
  <c r="L411" i="35"/>
  <c r="J411" i="35"/>
  <c r="H411" i="35"/>
  <c r="L410" i="35"/>
  <c r="J410" i="35"/>
  <c r="H410" i="35" s="1"/>
  <c r="L409" i="35"/>
  <c r="J409" i="35"/>
  <c r="H409" i="35"/>
  <c r="L408" i="35"/>
  <c r="J408" i="35"/>
  <c r="H408" i="35" s="1"/>
  <c r="N407" i="35"/>
  <c r="L407" i="35"/>
  <c r="J407" i="35"/>
  <c r="H407" i="35" s="1"/>
  <c r="E407" i="35"/>
  <c r="L406" i="35"/>
  <c r="J406" i="35"/>
  <c r="H406" i="35" s="1"/>
  <c r="L405" i="35"/>
  <c r="J405" i="35"/>
  <c r="H405" i="35"/>
  <c r="L404" i="35"/>
  <c r="J404" i="35"/>
  <c r="H404" i="35" s="1"/>
  <c r="L403" i="35"/>
  <c r="J403" i="35"/>
  <c r="H403" i="35"/>
  <c r="N402" i="35"/>
  <c r="L402" i="35"/>
  <c r="J402" i="35"/>
  <c r="H402" i="35"/>
  <c r="E402" i="35"/>
  <c r="L401" i="35"/>
  <c r="J401" i="35"/>
  <c r="H401" i="35"/>
  <c r="L400" i="35"/>
  <c r="J400" i="35"/>
  <c r="H400" i="35" s="1"/>
  <c r="L399" i="35"/>
  <c r="J399" i="35"/>
  <c r="H399" i="35"/>
  <c r="L398" i="35"/>
  <c r="J398" i="35"/>
  <c r="H398" i="35" s="1"/>
  <c r="N397" i="35"/>
  <c r="L397" i="35"/>
  <c r="J397" i="35"/>
  <c r="H397" i="35" s="1"/>
  <c r="E397" i="35"/>
  <c r="L396" i="35"/>
  <c r="J396" i="35"/>
  <c r="H396" i="35" s="1"/>
  <c r="L395" i="35"/>
  <c r="J395" i="35"/>
  <c r="H395" i="35"/>
  <c r="L394" i="35"/>
  <c r="J394" i="35"/>
  <c r="H394" i="35" s="1"/>
  <c r="L393" i="35"/>
  <c r="J393" i="35"/>
  <c r="H393" i="35"/>
  <c r="N392" i="35"/>
  <c r="L392" i="35"/>
  <c r="J392" i="35"/>
  <c r="H392" i="35"/>
  <c r="E392" i="35"/>
  <c r="L391" i="35"/>
  <c r="J391" i="35"/>
  <c r="H391" i="35"/>
  <c r="L390" i="35"/>
  <c r="J390" i="35"/>
  <c r="H390" i="35" s="1"/>
  <c r="L389" i="35"/>
  <c r="J389" i="35"/>
  <c r="H389" i="35"/>
  <c r="L388" i="35"/>
  <c r="J388" i="35"/>
  <c r="H388" i="35" s="1"/>
  <c r="N387" i="35"/>
  <c r="L387" i="35"/>
  <c r="J387" i="35"/>
  <c r="H387" i="35" s="1"/>
  <c r="E387" i="35"/>
  <c r="L386" i="35"/>
  <c r="J386" i="35"/>
  <c r="H386" i="35" s="1"/>
  <c r="L385" i="35"/>
  <c r="J385" i="35"/>
  <c r="H385" i="35"/>
  <c r="L384" i="35"/>
  <c r="J384" i="35"/>
  <c r="H384" i="35" s="1"/>
  <c r="L383" i="35"/>
  <c r="J383" i="35"/>
  <c r="H383" i="35"/>
  <c r="N382" i="35"/>
  <c r="L382" i="35"/>
  <c r="J382" i="35"/>
  <c r="H382" i="35"/>
  <c r="E382" i="35"/>
  <c r="L381" i="35"/>
  <c r="J381" i="35"/>
  <c r="H381" i="35"/>
  <c r="L380" i="35"/>
  <c r="J380" i="35"/>
  <c r="H380" i="35" s="1"/>
  <c r="L379" i="35"/>
  <c r="J379" i="35"/>
  <c r="H379" i="35"/>
  <c r="L378" i="35"/>
  <c r="J378" i="35"/>
  <c r="H378" i="35" s="1"/>
  <c r="N377" i="35"/>
  <c r="L377" i="35"/>
  <c r="J377" i="35"/>
  <c r="H377" i="35" s="1"/>
  <c r="E377" i="35"/>
  <c r="L376" i="35"/>
  <c r="J376" i="35"/>
  <c r="H376" i="35" s="1"/>
  <c r="L375" i="35"/>
  <c r="J375" i="35"/>
  <c r="H375" i="35"/>
  <c r="L374" i="35"/>
  <c r="J374" i="35"/>
  <c r="H374" i="35" s="1"/>
  <c r="L373" i="35"/>
  <c r="J373" i="35"/>
  <c r="H373" i="35"/>
  <c r="N372" i="35"/>
  <c r="L372" i="35"/>
  <c r="J372" i="35"/>
  <c r="H372" i="35"/>
  <c r="E372" i="35"/>
  <c r="L371" i="35"/>
  <c r="J371" i="35"/>
  <c r="H371" i="35"/>
  <c r="L370" i="35"/>
  <c r="J370" i="35"/>
  <c r="H370" i="35" s="1"/>
  <c r="L369" i="35"/>
  <c r="J369" i="35"/>
  <c r="H369" i="35"/>
  <c r="L368" i="35"/>
  <c r="J368" i="35"/>
  <c r="H368" i="35" s="1"/>
  <c r="N367" i="35"/>
  <c r="L367" i="35"/>
  <c r="J367" i="35"/>
  <c r="H367" i="35" s="1"/>
  <c r="E367" i="35"/>
  <c r="L366" i="35"/>
  <c r="J366" i="35"/>
  <c r="H366" i="35" s="1"/>
  <c r="L365" i="35"/>
  <c r="J365" i="35"/>
  <c r="H365" i="35"/>
  <c r="L364" i="35"/>
  <c r="J364" i="35"/>
  <c r="H364" i="35" s="1"/>
  <c r="L363" i="35"/>
  <c r="J363" i="35"/>
  <c r="H363" i="35"/>
  <c r="N362" i="35"/>
  <c r="L362" i="35"/>
  <c r="J362" i="35"/>
  <c r="H362" i="35"/>
  <c r="E362" i="35"/>
  <c r="L361" i="35"/>
  <c r="J361" i="35"/>
  <c r="H361" i="35"/>
  <c r="L360" i="35"/>
  <c r="J360" i="35"/>
  <c r="H360" i="35" s="1"/>
  <c r="L359" i="35"/>
  <c r="J359" i="35"/>
  <c r="H359" i="35"/>
  <c r="L358" i="35"/>
  <c r="J358" i="35"/>
  <c r="H358" i="35" s="1"/>
  <c r="N357" i="35"/>
  <c r="L357" i="35"/>
  <c r="J357" i="35"/>
  <c r="H357" i="35" s="1"/>
  <c r="E357" i="35"/>
  <c r="L356" i="35"/>
  <c r="J356" i="35"/>
  <c r="H356" i="35" s="1"/>
  <c r="L355" i="35"/>
  <c r="J355" i="35"/>
  <c r="H355" i="35"/>
  <c r="L354" i="35"/>
  <c r="J354" i="35"/>
  <c r="H354" i="35" s="1"/>
  <c r="L353" i="35"/>
  <c r="J353" i="35"/>
  <c r="H353" i="35"/>
  <c r="N352" i="35"/>
  <c r="L352" i="35"/>
  <c r="J352" i="35"/>
  <c r="H352" i="35"/>
  <c r="E352" i="35"/>
  <c r="L351" i="35"/>
  <c r="J351" i="35"/>
  <c r="H351" i="35"/>
  <c r="L350" i="35"/>
  <c r="J350" i="35"/>
  <c r="H350" i="35" s="1"/>
  <c r="L349" i="35"/>
  <c r="J349" i="35"/>
  <c r="H349" i="35"/>
  <c r="L348" i="35"/>
  <c r="J348" i="35"/>
  <c r="H348" i="35" s="1"/>
  <c r="N347" i="35"/>
  <c r="L347" i="35"/>
  <c r="J347" i="35"/>
  <c r="H347" i="35" s="1"/>
  <c r="E347" i="35"/>
  <c r="L346" i="35"/>
  <c r="J346" i="35"/>
  <c r="H346" i="35" s="1"/>
  <c r="L345" i="35"/>
  <c r="J345" i="35"/>
  <c r="H345" i="35"/>
  <c r="L344" i="35"/>
  <c r="J344" i="35"/>
  <c r="H344" i="35" s="1"/>
  <c r="L343" i="35"/>
  <c r="J343" i="35"/>
  <c r="H343" i="35"/>
  <c r="N342" i="35"/>
  <c r="L342" i="35"/>
  <c r="J342" i="35"/>
  <c r="H342" i="35"/>
  <c r="E342" i="35"/>
  <c r="L341" i="35"/>
  <c r="J341" i="35"/>
  <c r="H341" i="35"/>
  <c r="L340" i="35"/>
  <c r="J340" i="35"/>
  <c r="H340" i="35" s="1"/>
  <c r="L339" i="35"/>
  <c r="J339" i="35"/>
  <c r="H339" i="35"/>
  <c r="L338" i="35"/>
  <c r="J338" i="35"/>
  <c r="H338" i="35" s="1"/>
  <c r="N337" i="35"/>
  <c r="L337" i="35"/>
  <c r="J337" i="35"/>
  <c r="H337" i="35" s="1"/>
  <c r="E337" i="35"/>
  <c r="L336" i="35"/>
  <c r="J336" i="35"/>
  <c r="H336" i="35" s="1"/>
  <c r="L335" i="35"/>
  <c r="J335" i="35"/>
  <c r="H335" i="35"/>
  <c r="L334" i="35"/>
  <c r="J334" i="35"/>
  <c r="H334" i="35" s="1"/>
  <c r="L333" i="35"/>
  <c r="J333" i="35"/>
  <c r="H333" i="35"/>
  <c r="N332" i="35"/>
  <c r="L332" i="35"/>
  <c r="J332" i="35"/>
  <c r="H332" i="35"/>
  <c r="E332" i="35"/>
  <c r="L331" i="35"/>
  <c r="J331" i="35"/>
  <c r="H331" i="35"/>
  <c r="L330" i="35"/>
  <c r="J330" i="35"/>
  <c r="H330" i="35" s="1"/>
  <c r="L329" i="35"/>
  <c r="J329" i="35"/>
  <c r="H329" i="35"/>
  <c r="L328" i="35"/>
  <c r="J328" i="35"/>
  <c r="H328" i="35" s="1"/>
  <c r="N327" i="35"/>
  <c r="L327" i="35"/>
  <c r="J327" i="35"/>
  <c r="H327" i="35" s="1"/>
  <c r="E327" i="35"/>
  <c r="L326" i="35"/>
  <c r="J326" i="35"/>
  <c r="H326" i="35" s="1"/>
  <c r="L325" i="35"/>
  <c r="J325" i="35"/>
  <c r="H325" i="35"/>
  <c r="L324" i="35"/>
  <c r="J324" i="35"/>
  <c r="H324" i="35" s="1"/>
  <c r="L323" i="35"/>
  <c r="J323" i="35"/>
  <c r="H323" i="35"/>
  <c r="N322" i="35"/>
  <c r="L322" i="35"/>
  <c r="J322" i="35"/>
  <c r="H322" i="35"/>
  <c r="E322" i="35"/>
  <c r="L321" i="35"/>
  <c r="J321" i="35"/>
  <c r="H321" i="35"/>
  <c r="L320" i="35"/>
  <c r="J320" i="35"/>
  <c r="H320" i="35" s="1"/>
  <c r="L319" i="35"/>
  <c r="J319" i="35"/>
  <c r="H319" i="35"/>
  <c r="L318" i="35"/>
  <c r="J318" i="35"/>
  <c r="H318" i="35" s="1"/>
  <c r="N317" i="35"/>
  <c r="L317" i="35"/>
  <c r="J317" i="35"/>
  <c r="H317" i="35" s="1"/>
  <c r="E317" i="35"/>
  <c r="L316" i="35"/>
  <c r="J316" i="35"/>
  <c r="H316" i="35" s="1"/>
  <c r="L315" i="35"/>
  <c r="J315" i="35"/>
  <c r="H315" i="35"/>
  <c r="L314" i="35"/>
  <c r="J314" i="35"/>
  <c r="H314" i="35" s="1"/>
  <c r="L313" i="35"/>
  <c r="J313" i="35"/>
  <c r="H313" i="35"/>
  <c r="N312" i="35"/>
  <c r="N412" i="35" s="1"/>
  <c r="L312" i="35"/>
  <c r="J312" i="35"/>
  <c r="H312" i="35"/>
  <c r="E312" i="35"/>
  <c r="E412" i="35" s="1"/>
  <c r="L310" i="35"/>
  <c r="J310" i="35"/>
  <c r="H310" i="35"/>
  <c r="L309" i="35"/>
  <c r="J309" i="35"/>
  <c r="H309" i="35" s="1"/>
  <c r="L308" i="35"/>
  <c r="J308" i="35"/>
  <c r="H308" i="35"/>
  <c r="L307" i="35"/>
  <c r="J307" i="35"/>
  <c r="H307" i="35" s="1"/>
  <c r="L306" i="35"/>
  <c r="J306" i="35"/>
  <c r="H306" i="35"/>
  <c r="N305" i="35"/>
  <c r="L305" i="35"/>
  <c r="J305" i="35"/>
  <c r="H305" i="35"/>
  <c r="E305" i="35"/>
  <c r="L304" i="35"/>
  <c r="J304" i="35"/>
  <c r="H304" i="35"/>
  <c r="L303" i="35"/>
  <c r="J303" i="35"/>
  <c r="H303" i="35" s="1"/>
  <c r="L302" i="35"/>
  <c r="J302" i="35"/>
  <c r="H302" i="35"/>
  <c r="L301" i="35"/>
  <c r="J301" i="35"/>
  <c r="H301" i="35" s="1"/>
  <c r="N300" i="35"/>
  <c r="L300" i="35"/>
  <c r="J300" i="35"/>
  <c r="H300" i="35" s="1"/>
  <c r="E300" i="35"/>
  <c r="L299" i="35"/>
  <c r="J299" i="35"/>
  <c r="H299" i="35" s="1"/>
  <c r="L298" i="35"/>
  <c r="J298" i="35"/>
  <c r="H298" i="35"/>
  <c r="L297" i="35"/>
  <c r="J297" i="35"/>
  <c r="H297" i="35" s="1"/>
  <c r="L296" i="35"/>
  <c r="J296" i="35"/>
  <c r="H296" i="35"/>
  <c r="N295" i="35"/>
  <c r="L295" i="35"/>
  <c r="J295" i="35"/>
  <c r="H295" i="35"/>
  <c r="E295" i="35"/>
  <c r="L294" i="35"/>
  <c r="J294" i="35"/>
  <c r="H294" i="35"/>
  <c r="L293" i="35"/>
  <c r="J293" i="35"/>
  <c r="H293" i="35" s="1"/>
  <c r="L292" i="35"/>
  <c r="J292" i="35"/>
  <c r="H292" i="35"/>
  <c r="L291" i="35"/>
  <c r="J291" i="35"/>
  <c r="H291" i="35" s="1"/>
  <c r="N290" i="35"/>
  <c r="L290" i="35"/>
  <c r="J290" i="35"/>
  <c r="H290" i="35" s="1"/>
  <c r="E290" i="35"/>
  <c r="L289" i="35"/>
  <c r="J289" i="35"/>
  <c r="H289" i="35" s="1"/>
  <c r="L288" i="35"/>
  <c r="J288" i="35"/>
  <c r="H288" i="35"/>
  <c r="L287" i="35"/>
  <c r="J287" i="35"/>
  <c r="H287" i="35" s="1"/>
  <c r="L286" i="35"/>
  <c r="J286" i="35"/>
  <c r="H286" i="35"/>
  <c r="N285" i="35"/>
  <c r="L285" i="35"/>
  <c r="J285" i="35"/>
  <c r="H285" i="35"/>
  <c r="E285" i="35"/>
  <c r="L284" i="35"/>
  <c r="J284" i="35"/>
  <c r="H284" i="35"/>
  <c r="L283" i="35"/>
  <c r="J283" i="35"/>
  <c r="H283" i="35" s="1"/>
  <c r="L282" i="35"/>
  <c r="J282" i="35"/>
  <c r="H282" i="35"/>
  <c r="L281" i="35"/>
  <c r="J281" i="35"/>
  <c r="H281" i="35" s="1"/>
  <c r="N280" i="35"/>
  <c r="L280" i="35"/>
  <c r="J280" i="35"/>
  <c r="H280" i="35" s="1"/>
  <c r="E280" i="35"/>
  <c r="L279" i="35"/>
  <c r="J279" i="35"/>
  <c r="H279" i="35" s="1"/>
  <c r="L278" i="35"/>
  <c r="J278" i="35"/>
  <c r="H278" i="35"/>
  <c r="L277" i="35"/>
  <c r="J277" i="35"/>
  <c r="H277" i="35" s="1"/>
  <c r="L276" i="35"/>
  <c r="J276" i="35"/>
  <c r="H276" i="35"/>
  <c r="N275" i="35"/>
  <c r="L275" i="35"/>
  <c r="J275" i="35"/>
  <c r="H275" i="35"/>
  <c r="E275" i="35"/>
  <c r="L274" i="35"/>
  <c r="J274" i="35"/>
  <c r="H274" i="35"/>
  <c r="L273" i="35"/>
  <c r="J273" i="35"/>
  <c r="H273" i="35" s="1"/>
  <c r="L272" i="35"/>
  <c r="J272" i="35"/>
  <c r="H272" i="35"/>
  <c r="L271" i="35"/>
  <c r="J271" i="35"/>
  <c r="H271" i="35" s="1"/>
  <c r="N270" i="35"/>
  <c r="L270" i="35"/>
  <c r="J270" i="35"/>
  <c r="H270" i="35" s="1"/>
  <c r="E270" i="35"/>
  <c r="L269" i="35"/>
  <c r="J269" i="35"/>
  <c r="H269" i="35" s="1"/>
  <c r="L268" i="35"/>
  <c r="J268" i="35"/>
  <c r="H268" i="35"/>
  <c r="L267" i="35"/>
  <c r="J267" i="35"/>
  <c r="H267" i="35" s="1"/>
  <c r="L266" i="35"/>
  <c r="J266" i="35"/>
  <c r="H266" i="35"/>
  <c r="N265" i="35"/>
  <c r="L265" i="35"/>
  <c r="J265" i="35"/>
  <c r="H265" i="35"/>
  <c r="E265" i="35"/>
  <c r="L264" i="35"/>
  <c r="J264" i="35"/>
  <c r="H264" i="35"/>
  <c r="L263" i="35"/>
  <c r="J263" i="35"/>
  <c r="H263" i="35" s="1"/>
  <c r="L262" i="35"/>
  <c r="J262" i="35"/>
  <c r="H262" i="35"/>
  <c r="L261" i="35"/>
  <c r="J261" i="35"/>
  <c r="H261" i="35" s="1"/>
  <c r="N260" i="35"/>
  <c r="L260" i="35"/>
  <c r="J260" i="35"/>
  <c r="H260" i="35" s="1"/>
  <c r="E260" i="35"/>
  <c r="L259" i="35"/>
  <c r="J259" i="35"/>
  <c r="H259" i="35" s="1"/>
  <c r="L258" i="35"/>
  <c r="J258" i="35"/>
  <c r="H258" i="35"/>
  <c r="L257" i="35"/>
  <c r="J257" i="35"/>
  <c r="H257" i="35" s="1"/>
  <c r="L256" i="35"/>
  <c r="J256" i="35"/>
  <c r="H256" i="35"/>
  <c r="N255" i="35"/>
  <c r="L255" i="35"/>
  <c r="J255" i="35"/>
  <c r="H255" i="35"/>
  <c r="E255" i="35"/>
  <c r="L254" i="35"/>
  <c r="J254" i="35"/>
  <c r="H254" i="35"/>
  <c r="L253" i="35"/>
  <c r="J253" i="35"/>
  <c r="H253" i="35" s="1"/>
  <c r="L252" i="35"/>
  <c r="J252" i="35"/>
  <c r="H252" i="35"/>
  <c r="L251" i="35"/>
  <c r="J251" i="35"/>
  <c r="H251" i="35" s="1"/>
  <c r="N250" i="35"/>
  <c r="L250" i="35"/>
  <c r="J250" i="35"/>
  <c r="H250" i="35" s="1"/>
  <c r="E250" i="35"/>
  <c r="L249" i="35"/>
  <c r="J249" i="35"/>
  <c r="H249" i="35" s="1"/>
  <c r="L248" i="35"/>
  <c r="J248" i="35"/>
  <c r="H248" i="35"/>
  <c r="L247" i="35"/>
  <c r="J247" i="35"/>
  <c r="H247" i="35" s="1"/>
  <c r="L246" i="35"/>
  <c r="J246" i="35"/>
  <c r="H246" i="35"/>
  <c r="N245" i="35"/>
  <c r="L245" i="35"/>
  <c r="J245" i="35"/>
  <c r="H245" i="35"/>
  <c r="E245" i="35"/>
  <c r="L244" i="35"/>
  <c r="J244" i="35"/>
  <c r="H244" i="35"/>
  <c r="L243" i="35"/>
  <c r="J243" i="35"/>
  <c r="H243" i="35" s="1"/>
  <c r="L242" i="35"/>
  <c r="J242" i="35"/>
  <c r="H242" i="35"/>
  <c r="L241" i="35"/>
  <c r="J241" i="35"/>
  <c r="H241" i="35" s="1"/>
  <c r="N240" i="35"/>
  <c r="L240" i="35"/>
  <c r="J240" i="35"/>
  <c r="H240" i="35" s="1"/>
  <c r="E240" i="35"/>
  <c r="L239" i="35"/>
  <c r="J239" i="35"/>
  <c r="H239" i="35" s="1"/>
  <c r="L238" i="35"/>
  <c r="J238" i="35"/>
  <c r="H238" i="35"/>
  <c r="L237" i="35"/>
  <c r="J237" i="35"/>
  <c r="H237" i="35" s="1"/>
  <c r="L236" i="35"/>
  <c r="J236" i="35"/>
  <c r="H236" i="35"/>
  <c r="N235" i="35"/>
  <c r="L235" i="35"/>
  <c r="J235" i="35"/>
  <c r="H235" i="35"/>
  <c r="E235" i="35"/>
  <c r="L234" i="35"/>
  <c r="J234" i="35"/>
  <c r="H234" i="35"/>
  <c r="L233" i="35"/>
  <c r="J233" i="35"/>
  <c r="H233" i="35" s="1"/>
  <c r="L232" i="35"/>
  <c r="J232" i="35"/>
  <c r="H232" i="35"/>
  <c r="L231" i="35"/>
  <c r="J231" i="35"/>
  <c r="H231" i="35" s="1"/>
  <c r="N230" i="35"/>
  <c r="L230" i="35"/>
  <c r="J230" i="35"/>
  <c r="H230" i="35" s="1"/>
  <c r="E230" i="35"/>
  <c r="L229" i="35"/>
  <c r="J229" i="35"/>
  <c r="H229" i="35" s="1"/>
  <c r="L228" i="35"/>
  <c r="J228" i="35"/>
  <c r="H228" i="35"/>
  <c r="L227" i="35"/>
  <c r="J227" i="35"/>
  <c r="H227" i="35" s="1"/>
  <c r="L226" i="35"/>
  <c r="J226" i="35"/>
  <c r="H226" i="35"/>
  <c r="N225" i="35"/>
  <c r="L225" i="35"/>
  <c r="J225" i="35"/>
  <c r="H225" i="35"/>
  <c r="E225" i="35"/>
  <c r="L224" i="35"/>
  <c r="J224" i="35"/>
  <c r="H224" i="35"/>
  <c r="L223" i="35"/>
  <c r="J223" i="35"/>
  <c r="H223" i="35" s="1"/>
  <c r="L222" i="35"/>
  <c r="J222" i="35"/>
  <c r="H222" i="35"/>
  <c r="L221" i="35"/>
  <c r="J221" i="35"/>
  <c r="H221" i="35" s="1"/>
  <c r="N220" i="35"/>
  <c r="L220" i="35"/>
  <c r="J220" i="35"/>
  <c r="H220" i="35" s="1"/>
  <c r="E220" i="35"/>
  <c r="L219" i="35"/>
  <c r="J219" i="35"/>
  <c r="H219" i="35" s="1"/>
  <c r="L218" i="35"/>
  <c r="J218" i="35"/>
  <c r="H218" i="35"/>
  <c r="L217" i="35"/>
  <c r="J217" i="35"/>
  <c r="H217" i="35" s="1"/>
  <c r="L216" i="35"/>
  <c r="J216" i="35"/>
  <c r="H216" i="35"/>
  <c r="N215" i="35"/>
  <c r="L215" i="35"/>
  <c r="J215" i="35"/>
  <c r="H215" i="35"/>
  <c r="E215" i="35"/>
  <c r="L214" i="35"/>
  <c r="J214" i="35"/>
  <c r="H214" i="35"/>
  <c r="L213" i="35"/>
  <c r="J213" i="35"/>
  <c r="H213" i="35" s="1"/>
  <c r="L212" i="35"/>
  <c r="J212" i="35"/>
  <c r="H212" i="35"/>
  <c r="L211" i="35"/>
  <c r="J211" i="35"/>
  <c r="H211" i="35" s="1"/>
  <c r="N210" i="35"/>
  <c r="N310" i="35" s="1"/>
  <c r="L210" i="35"/>
  <c r="J210" i="35"/>
  <c r="H210" i="35" s="1"/>
  <c r="E210" i="35"/>
  <c r="E310" i="35" s="1"/>
  <c r="L208" i="35"/>
  <c r="J208" i="35"/>
  <c r="H208" i="35"/>
  <c r="L207" i="35"/>
  <c r="J207" i="35"/>
  <c r="H207" i="35"/>
  <c r="L206" i="35"/>
  <c r="J206" i="35"/>
  <c r="H206" i="35" s="1"/>
  <c r="L205" i="35"/>
  <c r="J205" i="35"/>
  <c r="H205" i="35"/>
  <c r="L204" i="35"/>
  <c r="J204" i="35"/>
  <c r="H204" i="35" s="1"/>
  <c r="N203" i="35"/>
  <c r="L203" i="35"/>
  <c r="J203" i="35"/>
  <c r="H203" i="35" s="1"/>
  <c r="E203" i="35"/>
  <c r="L202" i="35"/>
  <c r="J202" i="35"/>
  <c r="H202" i="35" s="1"/>
  <c r="L201" i="35"/>
  <c r="J201" i="35"/>
  <c r="H201" i="35"/>
  <c r="L200" i="35"/>
  <c r="J200" i="35"/>
  <c r="H200" i="35" s="1"/>
  <c r="L199" i="35"/>
  <c r="J199" i="35"/>
  <c r="H199" i="35"/>
  <c r="N198" i="35"/>
  <c r="L198" i="35"/>
  <c r="J198" i="35"/>
  <c r="H198" i="35"/>
  <c r="E198" i="35"/>
  <c r="L197" i="35"/>
  <c r="J197" i="35"/>
  <c r="H197" i="35"/>
  <c r="L196" i="35"/>
  <c r="J196" i="35"/>
  <c r="H196" i="35" s="1"/>
  <c r="L195" i="35"/>
  <c r="J195" i="35"/>
  <c r="H195" i="35"/>
  <c r="L194" i="35"/>
  <c r="J194" i="35"/>
  <c r="H194" i="35" s="1"/>
  <c r="N193" i="35"/>
  <c r="L193" i="35"/>
  <c r="J193" i="35"/>
  <c r="H193" i="35" s="1"/>
  <c r="E193" i="35"/>
  <c r="L192" i="35"/>
  <c r="J192" i="35"/>
  <c r="H192" i="35" s="1"/>
  <c r="L191" i="35"/>
  <c r="J191" i="35"/>
  <c r="H191" i="35"/>
  <c r="L190" i="35"/>
  <c r="J190" i="35"/>
  <c r="H190" i="35" s="1"/>
  <c r="L189" i="35"/>
  <c r="J189" i="35"/>
  <c r="H189" i="35"/>
  <c r="N188" i="35"/>
  <c r="L188" i="35"/>
  <c r="J188" i="35"/>
  <c r="H188" i="35"/>
  <c r="E188" i="35"/>
  <c r="L187" i="35"/>
  <c r="J187" i="35"/>
  <c r="H187" i="35"/>
  <c r="L186" i="35"/>
  <c r="J186" i="35"/>
  <c r="H186" i="35" s="1"/>
  <c r="L185" i="35"/>
  <c r="J185" i="35"/>
  <c r="H185" i="35"/>
  <c r="L184" i="35"/>
  <c r="J184" i="35"/>
  <c r="H184" i="35" s="1"/>
  <c r="N183" i="35"/>
  <c r="L183" i="35"/>
  <c r="J183" i="35"/>
  <c r="H183" i="35" s="1"/>
  <c r="E183" i="35"/>
  <c r="L182" i="35"/>
  <c r="J182" i="35"/>
  <c r="H182" i="35" s="1"/>
  <c r="L181" i="35"/>
  <c r="J181" i="35"/>
  <c r="H181" i="35"/>
  <c r="L180" i="35"/>
  <c r="J180" i="35"/>
  <c r="H180" i="35" s="1"/>
  <c r="L179" i="35"/>
  <c r="J179" i="35"/>
  <c r="H179" i="35"/>
  <c r="N178" i="35"/>
  <c r="L178" i="35"/>
  <c r="J178" i="35"/>
  <c r="H178" i="35"/>
  <c r="E178" i="35"/>
  <c r="L177" i="35"/>
  <c r="J177" i="35"/>
  <c r="H177" i="35"/>
  <c r="L176" i="35"/>
  <c r="J176" i="35"/>
  <c r="H176" i="35" s="1"/>
  <c r="L175" i="35"/>
  <c r="J175" i="35"/>
  <c r="H175" i="35"/>
  <c r="L174" i="35"/>
  <c r="J174" i="35"/>
  <c r="H174" i="35" s="1"/>
  <c r="N173" i="35"/>
  <c r="L173" i="35"/>
  <c r="J173" i="35"/>
  <c r="H173" i="35" s="1"/>
  <c r="E173" i="35"/>
  <c r="L172" i="35"/>
  <c r="J172" i="35"/>
  <c r="H172" i="35" s="1"/>
  <c r="L171" i="35"/>
  <c r="J171" i="35"/>
  <c r="H171" i="35"/>
  <c r="L170" i="35"/>
  <c r="J170" i="35"/>
  <c r="H170" i="35" s="1"/>
  <c r="L169" i="35"/>
  <c r="J169" i="35"/>
  <c r="H169" i="35"/>
  <c r="N168" i="35"/>
  <c r="L168" i="35"/>
  <c r="J168" i="35"/>
  <c r="H168" i="35"/>
  <c r="E168" i="35"/>
  <c r="L167" i="35"/>
  <c r="J167" i="35"/>
  <c r="H167" i="35"/>
  <c r="L166" i="35"/>
  <c r="J166" i="35"/>
  <c r="H166" i="35" s="1"/>
  <c r="L165" i="35"/>
  <c r="J165" i="35"/>
  <c r="H165" i="35"/>
  <c r="L164" i="35"/>
  <c r="J164" i="35"/>
  <c r="H164" i="35" s="1"/>
  <c r="N163" i="35"/>
  <c r="L163" i="35"/>
  <c r="J163" i="35"/>
  <c r="H163" i="35" s="1"/>
  <c r="E163" i="35"/>
  <c r="L162" i="35"/>
  <c r="J162" i="35"/>
  <c r="H162" i="35" s="1"/>
  <c r="L161" i="35"/>
  <c r="J161" i="35"/>
  <c r="H161" i="35"/>
  <c r="L160" i="35"/>
  <c r="J160" i="35"/>
  <c r="H160" i="35" s="1"/>
  <c r="L159" i="35"/>
  <c r="J159" i="35"/>
  <c r="H159" i="35"/>
  <c r="N158" i="35"/>
  <c r="L158" i="35"/>
  <c r="J158" i="35"/>
  <c r="H158" i="35"/>
  <c r="E158" i="35"/>
  <c r="L157" i="35"/>
  <c r="J157" i="35"/>
  <c r="H157" i="35"/>
  <c r="L156" i="35"/>
  <c r="J156" i="35"/>
  <c r="H156" i="35" s="1"/>
  <c r="L155" i="35"/>
  <c r="J155" i="35"/>
  <c r="H155" i="35"/>
  <c r="L154" i="35"/>
  <c r="J154" i="35"/>
  <c r="H154" i="35" s="1"/>
  <c r="N153" i="35"/>
  <c r="L153" i="35"/>
  <c r="J153" i="35"/>
  <c r="H153" i="35" s="1"/>
  <c r="E153" i="35"/>
  <c r="L152" i="35"/>
  <c r="J152" i="35"/>
  <c r="H152" i="35" s="1"/>
  <c r="L151" i="35"/>
  <c r="J151" i="35"/>
  <c r="H151" i="35"/>
  <c r="L150" i="35"/>
  <c r="J150" i="35"/>
  <c r="H150" i="35" s="1"/>
  <c r="L149" i="35"/>
  <c r="J149" i="35"/>
  <c r="H149" i="35"/>
  <c r="N148" i="35"/>
  <c r="L148" i="35"/>
  <c r="J148" i="35"/>
  <c r="H148" i="35"/>
  <c r="E148" i="35"/>
  <c r="L147" i="35"/>
  <c r="J147" i="35"/>
  <c r="H147" i="35"/>
  <c r="L146" i="35"/>
  <c r="J146" i="35"/>
  <c r="H146" i="35" s="1"/>
  <c r="L145" i="35"/>
  <c r="J145" i="35"/>
  <c r="H145" i="35"/>
  <c r="L144" i="35"/>
  <c r="J144" i="35"/>
  <c r="H144" i="35" s="1"/>
  <c r="N143" i="35"/>
  <c r="L143" i="35"/>
  <c r="J143" i="35"/>
  <c r="H143" i="35" s="1"/>
  <c r="E143" i="35"/>
  <c r="L142" i="35"/>
  <c r="J142" i="35"/>
  <c r="H142" i="35" s="1"/>
  <c r="L141" i="35"/>
  <c r="J141" i="35"/>
  <c r="H141" i="35"/>
  <c r="L140" i="35"/>
  <c r="J140" i="35"/>
  <c r="H140" i="35" s="1"/>
  <c r="L139" i="35"/>
  <c r="J139" i="35"/>
  <c r="H139" i="35"/>
  <c r="N138" i="35"/>
  <c r="L138" i="35"/>
  <c r="J138" i="35"/>
  <c r="H138" i="35"/>
  <c r="E138" i="35"/>
  <c r="L137" i="35"/>
  <c r="J137" i="35"/>
  <c r="H137" i="35"/>
  <c r="L136" i="35"/>
  <c r="J136" i="35"/>
  <c r="H136" i="35" s="1"/>
  <c r="L135" i="35"/>
  <c r="J135" i="35"/>
  <c r="H135" i="35"/>
  <c r="L134" i="35"/>
  <c r="J134" i="35"/>
  <c r="H134" i="35" s="1"/>
  <c r="N133" i="35"/>
  <c r="L133" i="35"/>
  <c r="J133" i="35"/>
  <c r="H133" i="35" s="1"/>
  <c r="E133" i="35"/>
  <c r="L132" i="35"/>
  <c r="J132" i="35"/>
  <c r="H132" i="35" s="1"/>
  <c r="L131" i="35"/>
  <c r="J131" i="35"/>
  <c r="H131" i="35"/>
  <c r="L130" i="35"/>
  <c r="J130" i="35"/>
  <c r="H130" i="35" s="1"/>
  <c r="L129" i="35"/>
  <c r="J129" i="35"/>
  <c r="H129" i="35"/>
  <c r="N128" i="35"/>
  <c r="L128" i="35"/>
  <c r="J128" i="35"/>
  <c r="H128" i="35"/>
  <c r="E128" i="35"/>
  <c r="L127" i="35"/>
  <c r="J127" i="35"/>
  <c r="H127" i="35"/>
  <c r="L126" i="35"/>
  <c r="J126" i="35"/>
  <c r="H126" i="35" s="1"/>
  <c r="L125" i="35"/>
  <c r="J125" i="35"/>
  <c r="H125" i="35"/>
  <c r="L124" i="35"/>
  <c r="J124" i="35"/>
  <c r="H124" i="35" s="1"/>
  <c r="N123" i="35"/>
  <c r="L123" i="35"/>
  <c r="J123" i="35"/>
  <c r="H123" i="35" s="1"/>
  <c r="E123" i="35"/>
  <c r="L122" i="35"/>
  <c r="J122" i="35"/>
  <c r="H122" i="35" s="1"/>
  <c r="L121" i="35"/>
  <c r="J121" i="35"/>
  <c r="H121" i="35"/>
  <c r="L120" i="35"/>
  <c r="J120" i="35"/>
  <c r="H120" i="35" s="1"/>
  <c r="L119" i="35"/>
  <c r="J119" i="35"/>
  <c r="H119" i="35"/>
  <c r="N118" i="35"/>
  <c r="L118" i="35"/>
  <c r="J118" i="35"/>
  <c r="H118" i="35"/>
  <c r="E118" i="35"/>
  <c r="L117" i="35"/>
  <c r="J117" i="35"/>
  <c r="H117" i="35"/>
  <c r="L116" i="35"/>
  <c r="J116" i="35"/>
  <c r="H116" i="35" s="1"/>
  <c r="L115" i="35"/>
  <c r="J115" i="35"/>
  <c r="H115" i="35"/>
  <c r="L114" i="35"/>
  <c r="J114" i="35"/>
  <c r="H114" i="35" s="1"/>
  <c r="N113" i="35"/>
  <c r="L113" i="35"/>
  <c r="J113" i="35"/>
  <c r="H113" i="35" s="1"/>
  <c r="E113" i="35"/>
  <c r="L112" i="35"/>
  <c r="J112" i="35"/>
  <c r="H112" i="35" s="1"/>
  <c r="L111" i="35"/>
  <c r="J111" i="35"/>
  <c r="H111" i="35"/>
  <c r="L110" i="35"/>
  <c r="J110" i="35"/>
  <c r="H110" i="35" s="1"/>
  <c r="L109" i="35"/>
  <c r="J109" i="35"/>
  <c r="H109" i="35"/>
  <c r="N108" i="35"/>
  <c r="N208" i="35" s="1"/>
  <c r="L108" i="35"/>
  <c r="J108" i="35"/>
  <c r="H108" i="35"/>
  <c r="E108" i="35"/>
  <c r="E208" i="35" s="1"/>
  <c r="L106" i="35"/>
  <c r="J106" i="35"/>
  <c r="H106" i="35"/>
  <c r="L105" i="35"/>
  <c r="J105" i="35"/>
  <c r="H105" i="35" s="1"/>
  <c r="L104" i="35"/>
  <c r="J104" i="35"/>
  <c r="H104" i="35"/>
  <c r="L103" i="35"/>
  <c r="J103" i="35"/>
  <c r="H103" i="35" s="1"/>
  <c r="L102" i="35"/>
  <c r="J102" i="35"/>
  <c r="H102" i="35"/>
  <c r="N101" i="35"/>
  <c r="L101" i="35"/>
  <c r="J101" i="35"/>
  <c r="H101" i="35"/>
  <c r="E101" i="35"/>
  <c r="L100" i="35"/>
  <c r="J100" i="35"/>
  <c r="H100" i="35"/>
  <c r="L99" i="35"/>
  <c r="J99" i="35"/>
  <c r="H99" i="35" s="1"/>
  <c r="L98" i="35"/>
  <c r="J98" i="35"/>
  <c r="H98" i="35"/>
  <c r="L97" i="35"/>
  <c r="J97" i="35"/>
  <c r="H97" i="35" s="1"/>
  <c r="N96" i="35"/>
  <c r="L96" i="35"/>
  <c r="J96" i="35"/>
  <c r="H96" i="35" s="1"/>
  <c r="E96" i="35"/>
  <c r="L95" i="35"/>
  <c r="J95" i="35"/>
  <c r="H95" i="35" s="1"/>
  <c r="L94" i="35"/>
  <c r="J94" i="35"/>
  <c r="H94" i="35"/>
  <c r="L93" i="35"/>
  <c r="J93" i="35"/>
  <c r="H93" i="35" s="1"/>
  <c r="L92" i="35"/>
  <c r="J92" i="35"/>
  <c r="H92" i="35"/>
  <c r="N91" i="35"/>
  <c r="L91" i="35"/>
  <c r="J91" i="35"/>
  <c r="H91" i="35"/>
  <c r="E91" i="35"/>
  <c r="L90" i="35"/>
  <c r="J90" i="35"/>
  <c r="H90" i="35"/>
  <c r="L89" i="35"/>
  <c r="J89" i="35"/>
  <c r="H89" i="35" s="1"/>
  <c r="L88" i="35"/>
  <c r="J88" i="35"/>
  <c r="H88" i="35"/>
  <c r="L87" i="35"/>
  <c r="J87" i="35"/>
  <c r="H87" i="35" s="1"/>
  <c r="N86" i="35"/>
  <c r="L86" i="35"/>
  <c r="J86" i="35"/>
  <c r="H86" i="35" s="1"/>
  <c r="E86" i="35"/>
  <c r="L85" i="35"/>
  <c r="J85" i="35"/>
  <c r="H85" i="35" s="1"/>
  <c r="L84" i="35"/>
  <c r="J84" i="35"/>
  <c r="H84" i="35"/>
  <c r="L83" i="35"/>
  <c r="J83" i="35"/>
  <c r="H83" i="35" s="1"/>
  <c r="L82" i="35"/>
  <c r="J82" i="35"/>
  <c r="H82" i="35"/>
  <c r="N81" i="35"/>
  <c r="L81" i="35"/>
  <c r="J81" i="35"/>
  <c r="H81" i="35"/>
  <c r="E81" i="35"/>
  <c r="L80" i="35"/>
  <c r="J80" i="35"/>
  <c r="H80" i="35"/>
  <c r="L79" i="35"/>
  <c r="J79" i="35"/>
  <c r="H79" i="35" s="1"/>
  <c r="L78" i="35"/>
  <c r="J78" i="35"/>
  <c r="H78" i="35"/>
  <c r="L77" i="35"/>
  <c r="J77" i="35"/>
  <c r="H77" i="35" s="1"/>
  <c r="N76" i="35"/>
  <c r="L76" i="35"/>
  <c r="J76" i="35"/>
  <c r="H76" i="35" s="1"/>
  <c r="E76" i="35"/>
  <c r="L75" i="35"/>
  <c r="J75" i="35"/>
  <c r="H75" i="35" s="1"/>
  <c r="L74" i="35"/>
  <c r="J74" i="35"/>
  <c r="H74" i="35"/>
  <c r="L73" i="35"/>
  <c r="J73" i="35"/>
  <c r="H73" i="35" s="1"/>
  <c r="L72" i="35"/>
  <c r="J72" i="35"/>
  <c r="H72" i="35"/>
  <c r="N71" i="35"/>
  <c r="L71" i="35"/>
  <c r="J71" i="35"/>
  <c r="H71" i="35"/>
  <c r="E71" i="35"/>
  <c r="L70" i="35"/>
  <c r="J70" i="35"/>
  <c r="H70" i="35"/>
  <c r="L69" i="35"/>
  <c r="J69" i="35"/>
  <c r="H69" i="35" s="1"/>
  <c r="L68" i="35"/>
  <c r="J68" i="35"/>
  <c r="H68" i="35"/>
  <c r="L67" i="35"/>
  <c r="J67" i="35"/>
  <c r="H67" i="35" s="1"/>
  <c r="N66" i="35"/>
  <c r="L66" i="35"/>
  <c r="J66" i="35"/>
  <c r="H66" i="35" s="1"/>
  <c r="E66" i="35"/>
  <c r="L65" i="35"/>
  <c r="J65" i="35"/>
  <c r="H65" i="35" s="1"/>
  <c r="L64" i="35"/>
  <c r="J64" i="35"/>
  <c r="H64" i="35"/>
  <c r="L63" i="35"/>
  <c r="J63" i="35"/>
  <c r="H63" i="35" s="1"/>
  <c r="L62" i="35"/>
  <c r="J62" i="35"/>
  <c r="H62" i="35"/>
  <c r="N61" i="35"/>
  <c r="L61" i="35"/>
  <c r="J61" i="35"/>
  <c r="H61" i="35"/>
  <c r="E61" i="35"/>
  <c r="L60" i="35"/>
  <c r="J60" i="35"/>
  <c r="H60" i="35"/>
  <c r="L59" i="35"/>
  <c r="J59" i="35"/>
  <c r="H59" i="35" s="1"/>
  <c r="L58" i="35"/>
  <c r="J58" i="35"/>
  <c r="H58" i="35"/>
  <c r="L57" i="35"/>
  <c r="J57" i="35"/>
  <c r="H57" i="35" s="1"/>
  <c r="N56" i="35"/>
  <c r="L56" i="35"/>
  <c r="J56" i="35"/>
  <c r="H56" i="35" s="1"/>
  <c r="E56" i="35"/>
  <c r="L55" i="35"/>
  <c r="J55" i="35"/>
  <c r="H55" i="35" s="1"/>
  <c r="L54" i="35"/>
  <c r="J54" i="35"/>
  <c r="H54" i="35"/>
  <c r="L53" i="35"/>
  <c r="J53" i="35"/>
  <c r="H53" i="35" s="1"/>
  <c r="L52" i="35"/>
  <c r="J52" i="35"/>
  <c r="H52" i="35"/>
  <c r="N51" i="35"/>
  <c r="L51" i="35"/>
  <c r="J51" i="35"/>
  <c r="H51" i="35"/>
  <c r="E51" i="35"/>
  <c r="L50" i="35"/>
  <c r="J50" i="35"/>
  <c r="H50" i="35"/>
  <c r="L49" i="35"/>
  <c r="J49" i="35"/>
  <c r="H49" i="35" s="1"/>
  <c r="L48" i="35"/>
  <c r="J48" i="35"/>
  <c r="H48" i="35"/>
  <c r="L47" i="35"/>
  <c r="J47" i="35"/>
  <c r="H47" i="35" s="1"/>
  <c r="N46" i="35"/>
  <c r="L46" i="35"/>
  <c r="J46" i="35"/>
  <c r="H46" i="35" s="1"/>
  <c r="E46" i="35"/>
  <c r="L45" i="35"/>
  <c r="J45" i="35"/>
  <c r="H45" i="35" s="1"/>
  <c r="L44" i="35"/>
  <c r="J44" i="35"/>
  <c r="H44" i="35"/>
  <c r="L43" i="35"/>
  <c r="J43" i="35"/>
  <c r="H43" i="35" s="1"/>
  <c r="L42" i="35"/>
  <c r="J42" i="35"/>
  <c r="H42" i="35"/>
  <c r="N41" i="35"/>
  <c r="L41" i="35"/>
  <c r="J41" i="35"/>
  <c r="H41" i="35"/>
  <c r="E41" i="35"/>
  <c r="L40" i="35"/>
  <c r="J40" i="35"/>
  <c r="H40" i="35"/>
  <c r="L39" i="35"/>
  <c r="J39" i="35"/>
  <c r="H39" i="35" s="1"/>
  <c r="L38" i="35"/>
  <c r="J38" i="35"/>
  <c r="H38" i="35"/>
  <c r="L37" i="35"/>
  <c r="J37" i="35"/>
  <c r="H37" i="35" s="1"/>
  <c r="N36" i="35"/>
  <c r="L36" i="35"/>
  <c r="J36" i="35"/>
  <c r="H36" i="35" s="1"/>
  <c r="E36" i="35"/>
  <c r="L35" i="35"/>
  <c r="J35" i="35"/>
  <c r="H35" i="35" s="1"/>
  <c r="L34" i="35"/>
  <c r="J34" i="35"/>
  <c r="H34" i="35"/>
  <c r="L33" i="35"/>
  <c r="J33" i="35"/>
  <c r="H33" i="35" s="1"/>
  <c r="L32" i="35"/>
  <c r="J32" i="35"/>
  <c r="H32" i="35"/>
  <c r="N31" i="35"/>
  <c r="L31" i="35"/>
  <c r="J31" i="35"/>
  <c r="H31" i="35"/>
  <c r="E31" i="35"/>
  <c r="L30" i="35"/>
  <c r="J30" i="35"/>
  <c r="H30" i="35"/>
  <c r="L29" i="35"/>
  <c r="J29" i="35"/>
  <c r="H29" i="35" s="1"/>
  <c r="L28" i="35"/>
  <c r="J28" i="35"/>
  <c r="H28" i="35"/>
  <c r="L27" i="35"/>
  <c r="J27" i="35"/>
  <c r="H27" i="35" s="1"/>
  <c r="N26" i="35"/>
  <c r="L26" i="35"/>
  <c r="J26" i="35"/>
  <c r="H26" i="35" s="1"/>
  <c r="E26" i="35"/>
  <c r="L25" i="35"/>
  <c r="J25" i="35"/>
  <c r="H25" i="35" s="1"/>
  <c r="L24" i="35"/>
  <c r="J24" i="35"/>
  <c r="H24" i="35"/>
  <c r="L23" i="35"/>
  <c r="J23" i="35"/>
  <c r="H23" i="35" s="1"/>
  <c r="L22" i="35"/>
  <c r="J22" i="35"/>
  <c r="H22" i="35"/>
  <c r="N21" i="35"/>
  <c r="L21" i="35"/>
  <c r="J21" i="35"/>
  <c r="H21" i="35"/>
  <c r="E21" i="35"/>
  <c r="L20" i="35"/>
  <c r="J20" i="35"/>
  <c r="H20" i="35"/>
  <c r="L19" i="35"/>
  <c r="J19" i="35"/>
  <c r="H19" i="35" s="1"/>
  <c r="L18" i="35"/>
  <c r="J18" i="35"/>
  <c r="H18" i="35"/>
  <c r="L17" i="35"/>
  <c r="J17" i="35"/>
  <c r="H17" i="35" s="1"/>
  <c r="N16" i="35"/>
  <c r="L16" i="35"/>
  <c r="J16" i="35"/>
  <c r="H16" i="35" s="1"/>
  <c r="E16" i="35"/>
  <c r="L15" i="35"/>
  <c r="J15" i="35"/>
  <c r="H15" i="35" s="1"/>
  <c r="L14" i="35"/>
  <c r="J14" i="35"/>
  <c r="H14" i="35"/>
  <c r="L13" i="35"/>
  <c r="J13" i="35"/>
  <c r="H13" i="35" s="1"/>
  <c r="L12" i="35"/>
  <c r="J12" i="35"/>
  <c r="H12" i="35"/>
  <c r="N11" i="35"/>
  <c r="L11" i="35"/>
  <c r="J11" i="35"/>
  <c r="H11" i="35"/>
  <c r="E11" i="35"/>
  <c r="L10" i="35"/>
  <c r="J10" i="35"/>
  <c r="H10" i="35"/>
  <c r="L9" i="35"/>
  <c r="J9" i="35"/>
  <c r="H9" i="35" s="1"/>
  <c r="L8" i="35"/>
  <c r="J8" i="35"/>
  <c r="H8" i="35"/>
  <c r="L7" i="35"/>
  <c r="J7" i="35"/>
  <c r="H7" i="35" s="1"/>
  <c r="N6" i="35"/>
  <c r="N106" i="35" s="1"/>
  <c r="L6" i="35"/>
  <c r="J6" i="35"/>
  <c r="H6" i="35" s="1"/>
  <c r="E6" i="35"/>
  <c r="E106" i="35" s="1"/>
  <c r="L412" i="34"/>
  <c r="J412" i="34"/>
  <c r="H412" i="34"/>
  <c r="L411" i="34"/>
  <c r="J411" i="34"/>
  <c r="H411" i="34"/>
  <c r="L410" i="34"/>
  <c r="J410" i="34"/>
  <c r="H410" i="34" s="1"/>
  <c r="L409" i="34"/>
  <c r="J409" i="34"/>
  <c r="H409" i="34"/>
  <c r="L408" i="34"/>
  <c r="J408" i="34"/>
  <c r="H408" i="34" s="1"/>
  <c r="N407" i="34"/>
  <c r="L407" i="34"/>
  <c r="J407" i="34"/>
  <c r="H407" i="34" s="1"/>
  <c r="E407" i="34"/>
  <c r="L406" i="34"/>
  <c r="J406" i="34"/>
  <c r="H406" i="34" s="1"/>
  <c r="L405" i="34"/>
  <c r="J405" i="34"/>
  <c r="H405" i="34"/>
  <c r="L404" i="34"/>
  <c r="J404" i="34"/>
  <c r="H404" i="34" s="1"/>
  <c r="L403" i="34"/>
  <c r="J403" i="34"/>
  <c r="H403" i="34"/>
  <c r="N402" i="34"/>
  <c r="L402" i="34"/>
  <c r="J402" i="34"/>
  <c r="H402" i="34"/>
  <c r="E402" i="34"/>
  <c r="L401" i="34"/>
  <c r="J401" i="34"/>
  <c r="H401" i="34"/>
  <c r="L400" i="34"/>
  <c r="J400" i="34"/>
  <c r="H400" i="34" s="1"/>
  <c r="L399" i="34"/>
  <c r="J399" i="34"/>
  <c r="H399" i="34"/>
  <c r="L398" i="34"/>
  <c r="J398" i="34"/>
  <c r="H398" i="34" s="1"/>
  <c r="N397" i="34"/>
  <c r="L397" i="34"/>
  <c r="J397" i="34"/>
  <c r="H397" i="34" s="1"/>
  <c r="E397" i="34"/>
  <c r="L396" i="34"/>
  <c r="J396" i="34"/>
  <c r="H396" i="34" s="1"/>
  <c r="L395" i="34"/>
  <c r="J395" i="34"/>
  <c r="H395" i="34"/>
  <c r="L394" i="34"/>
  <c r="J394" i="34"/>
  <c r="H394" i="34" s="1"/>
  <c r="L393" i="34"/>
  <c r="J393" i="34"/>
  <c r="H393" i="34"/>
  <c r="N392" i="34"/>
  <c r="L392" i="34"/>
  <c r="J392" i="34"/>
  <c r="H392" i="34"/>
  <c r="E392" i="34"/>
  <c r="L391" i="34"/>
  <c r="J391" i="34"/>
  <c r="H391" i="34"/>
  <c r="L390" i="34"/>
  <c r="J390" i="34"/>
  <c r="H390" i="34" s="1"/>
  <c r="L389" i="34"/>
  <c r="J389" i="34"/>
  <c r="H389" i="34"/>
  <c r="L388" i="34"/>
  <c r="J388" i="34"/>
  <c r="H388" i="34" s="1"/>
  <c r="N387" i="34"/>
  <c r="L387" i="34"/>
  <c r="J387" i="34"/>
  <c r="H387" i="34" s="1"/>
  <c r="E387" i="34"/>
  <c r="L386" i="34"/>
  <c r="J386" i="34"/>
  <c r="H386" i="34" s="1"/>
  <c r="L385" i="34"/>
  <c r="J385" i="34"/>
  <c r="H385" i="34"/>
  <c r="L384" i="34"/>
  <c r="J384" i="34"/>
  <c r="H384" i="34" s="1"/>
  <c r="L383" i="34"/>
  <c r="J383" i="34"/>
  <c r="H383" i="34"/>
  <c r="N382" i="34"/>
  <c r="L382" i="34"/>
  <c r="J382" i="34"/>
  <c r="H382" i="34"/>
  <c r="E382" i="34"/>
  <c r="L381" i="34"/>
  <c r="J381" i="34"/>
  <c r="H381" i="34"/>
  <c r="L380" i="34"/>
  <c r="J380" i="34"/>
  <c r="H380" i="34" s="1"/>
  <c r="L379" i="34"/>
  <c r="J379" i="34"/>
  <c r="H379" i="34"/>
  <c r="L378" i="34"/>
  <c r="J378" i="34"/>
  <c r="H378" i="34" s="1"/>
  <c r="N377" i="34"/>
  <c r="L377" i="34"/>
  <c r="J377" i="34"/>
  <c r="H377" i="34" s="1"/>
  <c r="E377" i="34"/>
  <c r="L376" i="34"/>
  <c r="J376" i="34"/>
  <c r="H376" i="34" s="1"/>
  <c r="L375" i="34"/>
  <c r="J375" i="34"/>
  <c r="H375" i="34"/>
  <c r="L374" i="34"/>
  <c r="J374" i="34"/>
  <c r="H374" i="34" s="1"/>
  <c r="L373" i="34"/>
  <c r="J373" i="34"/>
  <c r="H373" i="34"/>
  <c r="N372" i="34"/>
  <c r="L372" i="34"/>
  <c r="J372" i="34"/>
  <c r="H372" i="34"/>
  <c r="E372" i="34"/>
  <c r="L371" i="34"/>
  <c r="J371" i="34"/>
  <c r="H371" i="34"/>
  <c r="L370" i="34"/>
  <c r="J370" i="34"/>
  <c r="H370" i="34" s="1"/>
  <c r="L369" i="34"/>
  <c r="J369" i="34"/>
  <c r="H369" i="34"/>
  <c r="L368" i="34"/>
  <c r="J368" i="34"/>
  <c r="H368" i="34" s="1"/>
  <c r="N367" i="34"/>
  <c r="L367" i="34"/>
  <c r="J367" i="34"/>
  <c r="H367" i="34" s="1"/>
  <c r="E367" i="34"/>
  <c r="L366" i="34"/>
  <c r="J366" i="34"/>
  <c r="H366" i="34" s="1"/>
  <c r="L365" i="34"/>
  <c r="J365" i="34"/>
  <c r="H365" i="34"/>
  <c r="L364" i="34"/>
  <c r="J364" i="34"/>
  <c r="H364" i="34" s="1"/>
  <c r="L363" i="34"/>
  <c r="J363" i="34"/>
  <c r="H363" i="34"/>
  <c r="N362" i="34"/>
  <c r="L362" i="34"/>
  <c r="J362" i="34"/>
  <c r="H362" i="34"/>
  <c r="E362" i="34"/>
  <c r="L361" i="34"/>
  <c r="J361" i="34"/>
  <c r="H361" i="34"/>
  <c r="L360" i="34"/>
  <c r="J360" i="34"/>
  <c r="H360" i="34" s="1"/>
  <c r="L359" i="34"/>
  <c r="J359" i="34"/>
  <c r="H359" i="34"/>
  <c r="L358" i="34"/>
  <c r="J358" i="34"/>
  <c r="H358" i="34" s="1"/>
  <c r="N357" i="34"/>
  <c r="L357" i="34"/>
  <c r="J357" i="34"/>
  <c r="H357" i="34" s="1"/>
  <c r="E357" i="34"/>
  <c r="L356" i="34"/>
  <c r="J356" i="34"/>
  <c r="H356" i="34" s="1"/>
  <c r="L355" i="34"/>
  <c r="J355" i="34"/>
  <c r="H355" i="34"/>
  <c r="L354" i="34"/>
  <c r="J354" i="34"/>
  <c r="H354" i="34" s="1"/>
  <c r="L353" i="34"/>
  <c r="J353" i="34"/>
  <c r="H353" i="34"/>
  <c r="N352" i="34"/>
  <c r="L352" i="34"/>
  <c r="J352" i="34"/>
  <c r="H352" i="34"/>
  <c r="E352" i="34"/>
  <c r="L351" i="34"/>
  <c r="J351" i="34"/>
  <c r="H351" i="34"/>
  <c r="L350" i="34"/>
  <c r="J350" i="34"/>
  <c r="H350" i="34" s="1"/>
  <c r="L349" i="34"/>
  <c r="J349" i="34"/>
  <c r="H349" i="34"/>
  <c r="L348" i="34"/>
  <c r="J348" i="34"/>
  <c r="H348" i="34" s="1"/>
  <c r="N347" i="34"/>
  <c r="L347" i="34"/>
  <c r="J347" i="34"/>
  <c r="H347" i="34" s="1"/>
  <c r="E347" i="34"/>
  <c r="L346" i="34"/>
  <c r="J346" i="34"/>
  <c r="H346" i="34" s="1"/>
  <c r="L345" i="34"/>
  <c r="J345" i="34"/>
  <c r="H345" i="34"/>
  <c r="L344" i="34"/>
  <c r="J344" i="34"/>
  <c r="H344" i="34" s="1"/>
  <c r="L343" i="34"/>
  <c r="J343" i="34"/>
  <c r="H343" i="34"/>
  <c r="N342" i="34"/>
  <c r="L342" i="34"/>
  <c r="J342" i="34"/>
  <c r="H342" i="34"/>
  <c r="E342" i="34"/>
  <c r="L341" i="34"/>
  <c r="J341" i="34"/>
  <c r="H341" i="34"/>
  <c r="L340" i="34"/>
  <c r="J340" i="34"/>
  <c r="H340" i="34" s="1"/>
  <c r="L339" i="34"/>
  <c r="J339" i="34"/>
  <c r="H339" i="34"/>
  <c r="L338" i="34"/>
  <c r="J338" i="34"/>
  <c r="H338" i="34" s="1"/>
  <c r="N337" i="34"/>
  <c r="L337" i="34"/>
  <c r="J337" i="34"/>
  <c r="H337" i="34" s="1"/>
  <c r="E337" i="34"/>
  <c r="L336" i="34"/>
  <c r="J336" i="34"/>
  <c r="H336" i="34" s="1"/>
  <c r="L335" i="34"/>
  <c r="J335" i="34"/>
  <c r="H335" i="34"/>
  <c r="L334" i="34"/>
  <c r="J334" i="34"/>
  <c r="H334" i="34" s="1"/>
  <c r="L333" i="34"/>
  <c r="J333" i="34"/>
  <c r="H333" i="34"/>
  <c r="N332" i="34"/>
  <c r="L332" i="34"/>
  <c r="J332" i="34"/>
  <c r="H332" i="34"/>
  <c r="E332" i="34"/>
  <c r="L331" i="34"/>
  <c r="J331" i="34"/>
  <c r="H331" i="34"/>
  <c r="L330" i="34"/>
  <c r="J330" i="34"/>
  <c r="H330" i="34" s="1"/>
  <c r="L329" i="34"/>
  <c r="J329" i="34"/>
  <c r="H329" i="34"/>
  <c r="L328" i="34"/>
  <c r="J328" i="34"/>
  <c r="H328" i="34" s="1"/>
  <c r="N327" i="34"/>
  <c r="L327" i="34"/>
  <c r="J327" i="34"/>
  <c r="H327" i="34" s="1"/>
  <c r="E327" i="34"/>
  <c r="L326" i="34"/>
  <c r="J326" i="34"/>
  <c r="H326" i="34" s="1"/>
  <c r="L325" i="34"/>
  <c r="J325" i="34"/>
  <c r="H325" i="34"/>
  <c r="L324" i="34"/>
  <c r="J324" i="34"/>
  <c r="H324" i="34" s="1"/>
  <c r="L323" i="34"/>
  <c r="J323" i="34"/>
  <c r="H323" i="34"/>
  <c r="N322" i="34"/>
  <c r="L322" i="34"/>
  <c r="J322" i="34"/>
  <c r="H322" i="34"/>
  <c r="E322" i="34"/>
  <c r="L321" i="34"/>
  <c r="J321" i="34"/>
  <c r="H321" i="34"/>
  <c r="L320" i="34"/>
  <c r="J320" i="34"/>
  <c r="H320" i="34" s="1"/>
  <c r="L319" i="34"/>
  <c r="J319" i="34"/>
  <c r="H319" i="34"/>
  <c r="L318" i="34"/>
  <c r="J318" i="34"/>
  <c r="H318" i="34" s="1"/>
  <c r="N317" i="34"/>
  <c r="L317" i="34"/>
  <c r="J317" i="34"/>
  <c r="H317" i="34" s="1"/>
  <c r="E317" i="34"/>
  <c r="L316" i="34"/>
  <c r="J316" i="34"/>
  <c r="H316" i="34" s="1"/>
  <c r="L315" i="34"/>
  <c r="J315" i="34"/>
  <c r="H315" i="34"/>
  <c r="L314" i="34"/>
  <c r="J314" i="34"/>
  <c r="H314" i="34" s="1"/>
  <c r="L313" i="34"/>
  <c r="J313" i="34"/>
  <c r="H313" i="34"/>
  <c r="N312" i="34"/>
  <c r="N412" i="34" s="1"/>
  <c r="L312" i="34"/>
  <c r="J312" i="34"/>
  <c r="H312" i="34"/>
  <c r="E312" i="34"/>
  <c r="E412" i="34" s="1"/>
  <c r="L310" i="34"/>
  <c r="J310" i="34"/>
  <c r="H310" i="34"/>
  <c r="L309" i="34"/>
  <c r="J309" i="34"/>
  <c r="H309" i="34" s="1"/>
  <c r="L308" i="34"/>
  <c r="J308" i="34"/>
  <c r="H308" i="34"/>
  <c r="L307" i="34"/>
  <c r="J307" i="34"/>
  <c r="H307" i="34" s="1"/>
  <c r="L306" i="34"/>
  <c r="J306" i="34"/>
  <c r="H306" i="34"/>
  <c r="N305" i="34"/>
  <c r="L305" i="34"/>
  <c r="J305" i="34"/>
  <c r="H305" i="34"/>
  <c r="E305" i="34"/>
  <c r="L304" i="34"/>
  <c r="J304" i="34"/>
  <c r="H304" i="34"/>
  <c r="L303" i="34"/>
  <c r="J303" i="34"/>
  <c r="H303" i="34" s="1"/>
  <c r="L302" i="34"/>
  <c r="J302" i="34"/>
  <c r="H302" i="34"/>
  <c r="L301" i="34"/>
  <c r="J301" i="34"/>
  <c r="H301" i="34" s="1"/>
  <c r="N300" i="34"/>
  <c r="L300" i="34"/>
  <c r="J300" i="34"/>
  <c r="H300" i="34" s="1"/>
  <c r="E300" i="34"/>
  <c r="L299" i="34"/>
  <c r="J299" i="34"/>
  <c r="H299" i="34" s="1"/>
  <c r="L298" i="34"/>
  <c r="J298" i="34"/>
  <c r="H298" i="34"/>
  <c r="L297" i="34"/>
  <c r="J297" i="34"/>
  <c r="H297" i="34" s="1"/>
  <c r="L296" i="34"/>
  <c r="J296" i="34"/>
  <c r="H296" i="34"/>
  <c r="N295" i="34"/>
  <c r="L295" i="34"/>
  <c r="J295" i="34"/>
  <c r="H295" i="34"/>
  <c r="E295" i="34"/>
  <c r="L294" i="34"/>
  <c r="J294" i="34"/>
  <c r="H294" i="34"/>
  <c r="L293" i="34"/>
  <c r="J293" i="34"/>
  <c r="H293" i="34" s="1"/>
  <c r="L292" i="34"/>
  <c r="J292" i="34"/>
  <c r="H292" i="34"/>
  <c r="L291" i="34"/>
  <c r="J291" i="34"/>
  <c r="H291" i="34" s="1"/>
  <c r="N290" i="34"/>
  <c r="L290" i="34"/>
  <c r="J290" i="34"/>
  <c r="H290" i="34" s="1"/>
  <c r="E290" i="34"/>
  <c r="L289" i="34"/>
  <c r="J289" i="34"/>
  <c r="H289" i="34" s="1"/>
  <c r="L288" i="34"/>
  <c r="J288" i="34"/>
  <c r="H288" i="34"/>
  <c r="L287" i="34"/>
  <c r="J287" i="34"/>
  <c r="H287" i="34" s="1"/>
  <c r="L286" i="34"/>
  <c r="J286" i="34"/>
  <c r="H286" i="34"/>
  <c r="N285" i="34"/>
  <c r="L285" i="34"/>
  <c r="J285" i="34"/>
  <c r="H285" i="34"/>
  <c r="E285" i="34"/>
  <c r="L284" i="34"/>
  <c r="J284" i="34"/>
  <c r="H284" i="34"/>
  <c r="L283" i="34"/>
  <c r="J283" i="34"/>
  <c r="H283" i="34" s="1"/>
  <c r="L282" i="34"/>
  <c r="J282" i="34"/>
  <c r="H282" i="34"/>
  <c r="L281" i="34"/>
  <c r="J281" i="34"/>
  <c r="H281" i="34" s="1"/>
  <c r="N280" i="34"/>
  <c r="L280" i="34"/>
  <c r="J280" i="34"/>
  <c r="H280" i="34" s="1"/>
  <c r="E280" i="34"/>
  <c r="L279" i="34"/>
  <c r="J279" i="34"/>
  <c r="H279" i="34" s="1"/>
  <c r="L278" i="34"/>
  <c r="J278" i="34"/>
  <c r="H278" i="34"/>
  <c r="L277" i="34"/>
  <c r="J277" i="34"/>
  <c r="H277" i="34" s="1"/>
  <c r="L276" i="34"/>
  <c r="J276" i="34"/>
  <c r="H276" i="34"/>
  <c r="N275" i="34"/>
  <c r="L275" i="34"/>
  <c r="J275" i="34"/>
  <c r="H275" i="34"/>
  <c r="E275" i="34"/>
  <c r="L274" i="34"/>
  <c r="J274" i="34"/>
  <c r="H274" i="34"/>
  <c r="L273" i="34"/>
  <c r="J273" i="34"/>
  <c r="H273" i="34" s="1"/>
  <c r="L272" i="34"/>
  <c r="J272" i="34"/>
  <c r="H272" i="34"/>
  <c r="L271" i="34"/>
  <c r="J271" i="34"/>
  <c r="H271" i="34" s="1"/>
  <c r="N270" i="34"/>
  <c r="L270" i="34"/>
  <c r="J270" i="34"/>
  <c r="H270" i="34" s="1"/>
  <c r="E270" i="34"/>
  <c r="L269" i="34"/>
  <c r="J269" i="34"/>
  <c r="H269" i="34" s="1"/>
  <c r="L268" i="34"/>
  <c r="J268" i="34"/>
  <c r="H268" i="34"/>
  <c r="L267" i="34"/>
  <c r="J267" i="34"/>
  <c r="H267" i="34" s="1"/>
  <c r="L266" i="34"/>
  <c r="J266" i="34"/>
  <c r="H266" i="34"/>
  <c r="N265" i="34"/>
  <c r="L265" i="34"/>
  <c r="J265" i="34"/>
  <c r="H265" i="34"/>
  <c r="E265" i="34"/>
  <c r="L264" i="34"/>
  <c r="J264" i="34"/>
  <c r="H264" i="34"/>
  <c r="L263" i="34"/>
  <c r="J263" i="34"/>
  <c r="H263" i="34" s="1"/>
  <c r="L262" i="34"/>
  <c r="J262" i="34"/>
  <c r="H262" i="34"/>
  <c r="L261" i="34"/>
  <c r="J261" i="34"/>
  <c r="H261" i="34" s="1"/>
  <c r="N260" i="34"/>
  <c r="L260" i="34"/>
  <c r="J260" i="34"/>
  <c r="H260" i="34" s="1"/>
  <c r="E260" i="34"/>
  <c r="L259" i="34"/>
  <c r="J259" i="34"/>
  <c r="H259" i="34" s="1"/>
  <c r="L258" i="34"/>
  <c r="J258" i="34"/>
  <c r="H258" i="34"/>
  <c r="L257" i="34"/>
  <c r="J257" i="34"/>
  <c r="H257" i="34" s="1"/>
  <c r="L256" i="34"/>
  <c r="J256" i="34"/>
  <c r="H256" i="34"/>
  <c r="N255" i="34"/>
  <c r="L255" i="34"/>
  <c r="J255" i="34"/>
  <c r="H255" i="34"/>
  <c r="E255" i="34"/>
  <c r="L254" i="34"/>
  <c r="J254" i="34"/>
  <c r="H254" i="34"/>
  <c r="L253" i="34"/>
  <c r="J253" i="34"/>
  <c r="H253" i="34" s="1"/>
  <c r="L252" i="34"/>
  <c r="J252" i="34"/>
  <c r="H252" i="34"/>
  <c r="L251" i="34"/>
  <c r="J251" i="34"/>
  <c r="H251" i="34" s="1"/>
  <c r="N250" i="34"/>
  <c r="L250" i="34"/>
  <c r="J250" i="34"/>
  <c r="H250" i="34" s="1"/>
  <c r="E250" i="34"/>
  <c r="L249" i="34"/>
  <c r="J249" i="34"/>
  <c r="H249" i="34" s="1"/>
  <c r="L248" i="34"/>
  <c r="J248" i="34"/>
  <c r="H248" i="34"/>
  <c r="L247" i="34"/>
  <c r="J247" i="34"/>
  <c r="H247" i="34" s="1"/>
  <c r="L246" i="34"/>
  <c r="J246" i="34"/>
  <c r="H246" i="34"/>
  <c r="N245" i="34"/>
  <c r="L245" i="34"/>
  <c r="J245" i="34"/>
  <c r="H245" i="34"/>
  <c r="E245" i="34"/>
  <c r="L244" i="34"/>
  <c r="J244" i="34"/>
  <c r="H244" i="34"/>
  <c r="L243" i="34"/>
  <c r="J243" i="34"/>
  <c r="H243" i="34" s="1"/>
  <c r="L242" i="34"/>
  <c r="J242" i="34"/>
  <c r="H242" i="34"/>
  <c r="L241" i="34"/>
  <c r="J241" i="34"/>
  <c r="H241" i="34" s="1"/>
  <c r="N240" i="34"/>
  <c r="L240" i="34"/>
  <c r="J240" i="34"/>
  <c r="H240" i="34" s="1"/>
  <c r="E240" i="34"/>
  <c r="L239" i="34"/>
  <c r="J239" i="34"/>
  <c r="H239" i="34" s="1"/>
  <c r="L238" i="34"/>
  <c r="J238" i="34"/>
  <c r="H238" i="34"/>
  <c r="L237" i="34"/>
  <c r="J237" i="34"/>
  <c r="H237" i="34" s="1"/>
  <c r="L236" i="34"/>
  <c r="J236" i="34"/>
  <c r="H236" i="34"/>
  <c r="N235" i="34"/>
  <c r="L235" i="34"/>
  <c r="J235" i="34"/>
  <c r="H235" i="34"/>
  <c r="E235" i="34"/>
  <c r="L234" i="34"/>
  <c r="J234" i="34"/>
  <c r="H234" i="34"/>
  <c r="L233" i="34"/>
  <c r="J233" i="34"/>
  <c r="H233" i="34" s="1"/>
  <c r="L232" i="34"/>
  <c r="J232" i="34"/>
  <c r="H232" i="34"/>
  <c r="L231" i="34"/>
  <c r="J231" i="34"/>
  <c r="H231" i="34" s="1"/>
  <c r="N230" i="34"/>
  <c r="L230" i="34"/>
  <c r="J230" i="34"/>
  <c r="H230" i="34" s="1"/>
  <c r="E230" i="34"/>
  <c r="L229" i="34"/>
  <c r="J229" i="34"/>
  <c r="H229" i="34" s="1"/>
  <c r="L228" i="34"/>
  <c r="J228" i="34"/>
  <c r="H228" i="34"/>
  <c r="L227" i="34"/>
  <c r="J227" i="34"/>
  <c r="H227" i="34" s="1"/>
  <c r="L226" i="34"/>
  <c r="J226" i="34"/>
  <c r="H226" i="34"/>
  <c r="N225" i="34"/>
  <c r="L225" i="34"/>
  <c r="J225" i="34"/>
  <c r="H225" i="34"/>
  <c r="E225" i="34"/>
  <c r="L224" i="34"/>
  <c r="J224" i="34"/>
  <c r="H224" i="34"/>
  <c r="L223" i="34"/>
  <c r="J223" i="34"/>
  <c r="H223" i="34" s="1"/>
  <c r="L222" i="34"/>
  <c r="J222" i="34"/>
  <c r="H222" i="34"/>
  <c r="L221" i="34"/>
  <c r="J221" i="34"/>
  <c r="H221" i="34" s="1"/>
  <c r="N220" i="34"/>
  <c r="L220" i="34"/>
  <c r="J220" i="34"/>
  <c r="H220" i="34" s="1"/>
  <c r="E220" i="34"/>
  <c r="L219" i="34"/>
  <c r="J219" i="34"/>
  <c r="H219" i="34" s="1"/>
  <c r="L218" i="34"/>
  <c r="J218" i="34"/>
  <c r="H218" i="34"/>
  <c r="L217" i="34"/>
  <c r="J217" i="34"/>
  <c r="H217" i="34" s="1"/>
  <c r="L216" i="34"/>
  <c r="J216" i="34"/>
  <c r="H216" i="34"/>
  <c r="N215" i="34"/>
  <c r="L215" i="34"/>
  <c r="J215" i="34"/>
  <c r="H215" i="34"/>
  <c r="E215" i="34"/>
  <c r="L214" i="34"/>
  <c r="J214" i="34"/>
  <c r="H214" i="34"/>
  <c r="L213" i="34"/>
  <c r="J213" i="34"/>
  <c r="H213" i="34" s="1"/>
  <c r="L212" i="34"/>
  <c r="J212" i="34"/>
  <c r="H212" i="34"/>
  <c r="L211" i="34"/>
  <c r="J211" i="34"/>
  <c r="H211" i="34" s="1"/>
  <c r="N210" i="34"/>
  <c r="N310" i="34" s="1"/>
  <c r="L210" i="34"/>
  <c r="J210" i="34"/>
  <c r="H210" i="34" s="1"/>
  <c r="E210" i="34"/>
  <c r="E310" i="34" s="1"/>
  <c r="L208" i="34"/>
  <c r="J208" i="34"/>
  <c r="H208" i="34"/>
  <c r="L207" i="34"/>
  <c r="J207" i="34"/>
  <c r="H207" i="34"/>
  <c r="L206" i="34"/>
  <c r="J206" i="34"/>
  <c r="H206" i="34" s="1"/>
  <c r="L205" i="34"/>
  <c r="J205" i="34"/>
  <c r="H205" i="34"/>
  <c r="L204" i="34"/>
  <c r="J204" i="34"/>
  <c r="H204" i="34" s="1"/>
  <c r="N203" i="34"/>
  <c r="L203" i="34"/>
  <c r="J203" i="34"/>
  <c r="H203" i="34" s="1"/>
  <c r="E203" i="34"/>
  <c r="L202" i="34"/>
  <c r="J202" i="34"/>
  <c r="H202" i="34" s="1"/>
  <c r="L201" i="34"/>
  <c r="J201" i="34"/>
  <c r="H201" i="34"/>
  <c r="L200" i="34"/>
  <c r="J200" i="34"/>
  <c r="H200" i="34" s="1"/>
  <c r="L199" i="34"/>
  <c r="J199" i="34"/>
  <c r="H199" i="34"/>
  <c r="N198" i="34"/>
  <c r="L198" i="34"/>
  <c r="J198" i="34"/>
  <c r="H198" i="34"/>
  <c r="E198" i="34"/>
  <c r="L197" i="34"/>
  <c r="J197" i="34"/>
  <c r="H197" i="34"/>
  <c r="L196" i="34"/>
  <c r="J196" i="34"/>
  <c r="H196" i="34" s="1"/>
  <c r="L195" i="34"/>
  <c r="J195" i="34"/>
  <c r="H195" i="34"/>
  <c r="L194" i="34"/>
  <c r="J194" i="34"/>
  <c r="H194" i="34" s="1"/>
  <c r="N193" i="34"/>
  <c r="L193" i="34"/>
  <c r="J193" i="34"/>
  <c r="H193" i="34" s="1"/>
  <c r="E193" i="34"/>
  <c r="L192" i="34"/>
  <c r="J192" i="34"/>
  <c r="H192" i="34" s="1"/>
  <c r="L191" i="34"/>
  <c r="J191" i="34"/>
  <c r="H191" i="34"/>
  <c r="L190" i="34"/>
  <c r="J190" i="34"/>
  <c r="H190" i="34" s="1"/>
  <c r="L189" i="34"/>
  <c r="J189" i="34"/>
  <c r="H189" i="34"/>
  <c r="N188" i="34"/>
  <c r="L188" i="34"/>
  <c r="J188" i="34"/>
  <c r="H188" i="34"/>
  <c r="E188" i="34"/>
  <c r="L187" i="34"/>
  <c r="J187" i="34"/>
  <c r="H187" i="34"/>
  <c r="L186" i="34"/>
  <c r="J186" i="34"/>
  <c r="H186" i="34" s="1"/>
  <c r="L185" i="34"/>
  <c r="J185" i="34"/>
  <c r="H185" i="34"/>
  <c r="L184" i="34"/>
  <c r="J184" i="34"/>
  <c r="H184" i="34" s="1"/>
  <c r="N183" i="34"/>
  <c r="L183" i="34"/>
  <c r="J183" i="34"/>
  <c r="H183" i="34" s="1"/>
  <c r="E183" i="34"/>
  <c r="L182" i="34"/>
  <c r="J182" i="34"/>
  <c r="H182" i="34" s="1"/>
  <c r="L181" i="34"/>
  <c r="J181" i="34"/>
  <c r="H181" i="34"/>
  <c r="L180" i="34"/>
  <c r="J180" i="34"/>
  <c r="H180" i="34" s="1"/>
  <c r="L179" i="34"/>
  <c r="J179" i="34"/>
  <c r="H179" i="34"/>
  <c r="N178" i="34"/>
  <c r="L178" i="34"/>
  <c r="J178" i="34"/>
  <c r="H178" i="34"/>
  <c r="E178" i="34"/>
  <c r="L177" i="34"/>
  <c r="J177" i="34"/>
  <c r="H177" i="34"/>
  <c r="L176" i="34"/>
  <c r="J176" i="34"/>
  <c r="H176" i="34" s="1"/>
  <c r="L175" i="34"/>
  <c r="J175" i="34"/>
  <c r="H175" i="34"/>
  <c r="L174" i="34"/>
  <c r="J174" i="34"/>
  <c r="H174" i="34" s="1"/>
  <c r="N173" i="34"/>
  <c r="L173" i="34"/>
  <c r="J173" i="34"/>
  <c r="H173" i="34" s="1"/>
  <c r="E173" i="34"/>
  <c r="L172" i="34"/>
  <c r="J172" i="34"/>
  <c r="H172" i="34" s="1"/>
  <c r="L171" i="34"/>
  <c r="J171" i="34"/>
  <c r="H171" i="34"/>
  <c r="L170" i="34"/>
  <c r="J170" i="34"/>
  <c r="H170" i="34" s="1"/>
  <c r="L169" i="34"/>
  <c r="J169" i="34"/>
  <c r="H169" i="34"/>
  <c r="N168" i="34"/>
  <c r="L168" i="34"/>
  <c r="J168" i="34"/>
  <c r="H168" i="34"/>
  <c r="E168" i="34"/>
  <c r="L167" i="34"/>
  <c r="J167" i="34"/>
  <c r="H167" i="34"/>
  <c r="L166" i="34"/>
  <c r="J166" i="34"/>
  <c r="H166" i="34" s="1"/>
  <c r="L165" i="34"/>
  <c r="J165" i="34"/>
  <c r="H165" i="34"/>
  <c r="L164" i="34"/>
  <c r="J164" i="34"/>
  <c r="H164" i="34" s="1"/>
  <c r="N163" i="34"/>
  <c r="L163" i="34"/>
  <c r="J163" i="34"/>
  <c r="H163" i="34" s="1"/>
  <c r="E163" i="34"/>
  <c r="L162" i="34"/>
  <c r="J162" i="34"/>
  <c r="H162" i="34" s="1"/>
  <c r="L161" i="34"/>
  <c r="J161" i="34"/>
  <c r="H161" i="34"/>
  <c r="L160" i="34"/>
  <c r="J160" i="34"/>
  <c r="H160" i="34" s="1"/>
  <c r="L159" i="34"/>
  <c r="J159" i="34"/>
  <c r="H159" i="34"/>
  <c r="N158" i="34"/>
  <c r="L158" i="34"/>
  <c r="J158" i="34"/>
  <c r="H158" i="34"/>
  <c r="E158" i="34"/>
  <c r="L157" i="34"/>
  <c r="J157" i="34"/>
  <c r="H157" i="34"/>
  <c r="L156" i="34"/>
  <c r="J156" i="34"/>
  <c r="H156" i="34" s="1"/>
  <c r="L155" i="34"/>
  <c r="J155" i="34"/>
  <c r="H155" i="34"/>
  <c r="L154" i="34"/>
  <c r="J154" i="34"/>
  <c r="H154" i="34" s="1"/>
  <c r="N153" i="34"/>
  <c r="L153" i="34"/>
  <c r="J153" i="34"/>
  <c r="H153" i="34" s="1"/>
  <c r="E153" i="34"/>
  <c r="L152" i="34"/>
  <c r="J152" i="34"/>
  <c r="H152" i="34" s="1"/>
  <c r="L151" i="34"/>
  <c r="J151" i="34"/>
  <c r="H151" i="34"/>
  <c r="L150" i="34"/>
  <c r="J150" i="34"/>
  <c r="H150" i="34" s="1"/>
  <c r="L149" i="34"/>
  <c r="J149" i="34"/>
  <c r="H149" i="34"/>
  <c r="N148" i="34"/>
  <c r="L148" i="34"/>
  <c r="J148" i="34"/>
  <c r="H148" i="34"/>
  <c r="E148" i="34"/>
  <c r="L147" i="34"/>
  <c r="J147" i="34"/>
  <c r="H147" i="34"/>
  <c r="L146" i="34"/>
  <c r="J146" i="34"/>
  <c r="H146" i="34" s="1"/>
  <c r="L145" i="34"/>
  <c r="J145" i="34"/>
  <c r="H145" i="34"/>
  <c r="L144" i="34"/>
  <c r="J144" i="34"/>
  <c r="H144" i="34" s="1"/>
  <c r="N143" i="34"/>
  <c r="L143" i="34"/>
  <c r="J143" i="34"/>
  <c r="H143" i="34" s="1"/>
  <c r="E143" i="34"/>
  <c r="L142" i="34"/>
  <c r="J142" i="34"/>
  <c r="H142" i="34" s="1"/>
  <c r="L141" i="34"/>
  <c r="J141" i="34"/>
  <c r="H141" i="34"/>
  <c r="L140" i="34"/>
  <c r="J140" i="34"/>
  <c r="H140" i="34" s="1"/>
  <c r="L139" i="34"/>
  <c r="J139" i="34"/>
  <c r="H139" i="34"/>
  <c r="N138" i="34"/>
  <c r="L138" i="34"/>
  <c r="J138" i="34"/>
  <c r="H138" i="34"/>
  <c r="E138" i="34"/>
  <c r="L137" i="34"/>
  <c r="J137" i="34"/>
  <c r="H137" i="34"/>
  <c r="L136" i="34"/>
  <c r="J136" i="34"/>
  <c r="H136" i="34" s="1"/>
  <c r="L135" i="34"/>
  <c r="J135" i="34"/>
  <c r="H135" i="34"/>
  <c r="L134" i="34"/>
  <c r="J134" i="34"/>
  <c r="H134" i="34" s="1"/>
  <c r="N133" i="34"/>
  <c r="L133" i="34"/>
  <c r="J133" i="34"/>
  <c r="H133" i="34" s="1"/>
  <c r="E133" i="34"/>
  <c r="L132" i="34"/>
  <c r="J132" i="34"/>
  <c r="H132" i="34" s="1"/>
  <c r="L131" i="34"/>
  <c r="J131" i="34"/>
  <c r="H131" i="34"/>
  <c r="L130" i="34"/>
  <c r="J130" i="34"/>
  <c r="H130" i="34" s="1"/>
  <c r="L129" i="34"/>
  <c r="J129" i="34"/>
  <c r="H129" i="34"/>
  <c r="N128" i="34"/>
  <c r="L128" i="34"/>
  <c r="J128" i="34"/>
  <c r="H128" i="34"/>
  <c r="E128" i="34"/>
  <c r="L127" i="34"/>
  <c r="J127" i="34"/>
  <c r="H127" i="34"/>
  <c r="L126" i="34"/>
  <c r="J126" i="34"/>
  <c r="H126" i="34" s="1"/>
  <c r="L125" i="34"/>
  <c r="J125" i="34"/>
  <c r="H125" i="34"/>
  <c r="L124" i="34"/>
  <c r="J124" i="34"/>
  <c r="H124" i="34" s="1"/>
  <c r="N123" i="34"/>
  <c r="L123" i="34"/>
  <c r="J123" i="34"/>
  <c r="H123" i="34" s="1"/>
  <c r="E123" i="34"/>
  <c r="L122" i="34"/>
  <c r="J122" i="34"/>
  <c r="H122" i="34" s="1"/>
  <c r="L121" i="34"/>
  <c r="J121" i="34"/>
  <c r="H121" i="34"/>
  <c r="L120" i="34"/>
  <c r="J120" i="34"/>
  <c r="H120" i="34" s="1"/>
  <c r="L119" i="34"/>
  <c r="J119" i="34"/>
  <c r="H119" i="34"/>
  <c r="N118" i="34"/>
  <c r="L118" i="34"/>
  <c r="J118" i="34"/>
  <c r="H118" i="34"/>
  <c r="E118" i="34"/>
  <c r="L117" i="34"/>
  <c r="J117" i="34"/>
  <c r="H117" i="34"/>
  <c r="L116" i="34"/>
  <c r="J116" i="34"/>
  <c r="H116" i="34" s="1"/>
  <c r="L115" i="34"/>
  <c r="J115" i="34"/>
  <c r="H115" i="34"/>
  <c r="L114" i="34"/>
  <c r="J114" i="34"/>
  <c r="H114" i="34" s="1"/>
  <c r="N113" i="34"/>
  <c r="L113" i="34"/>
  <c r="J113" i="34"/>
  <c r="H113" i="34" s="1"/>
  <c r="E113" i="34"/>
  <c r="L112" i="34"/>
  <c r="J112" i="34"/>
  <c r="H112" i="34" s="1"/>
  <c r="L111" i="34"/>
  <c r="J111" i="34"/>
  <c r="H111" i="34"/>
  <c r="L110" i="34"/>
  <c r="J110" i="34"/>
  <c r="H110" i="34" s="1"/>
  <c r="L109" i="34"/>
  <c r="J109" i="34"/>
  <c r="H109" i="34"/>
  <c r="N108" i="34"/>
  <c r="N208" i="34" s="1"/>
  <c r="L108" i="34"/>
  <c r="J108" i="34"/>
  <c r="H108" i="34"/>
  <c r="E108" i="34"/>
  <c r="E208" i="34" s="1"/>
  <c r="L106" i="34"/>
  <c r="J106" i="34"/>
  <c r="H106" i="34"/>
  <c r="L105" i="34"/>
  <c r="J105" i="34"/>
  <c r="H105" i="34" s="1"/>
  <c r="L104" i="34"/>
  <c r="J104" i="34"/>
  <c r="H104" i="34"/>
  <c r="L103" i="34"/>
  <c r="J103" i="34"/>
  <c r="H103" i="34" s="1"/>
  <c r="L102" i="34"/>
  <c r="J102" i="34"/>
  <c r="H102" i="34"/>
  <c r="N101" i="34"/>
  <c r="L101" i="34"/>
  <c r="J101" i="34"/>
  <c r="H101" i="34"/>
  <c r="E101" i="34"/>
  <c r="L100" i="34"/>
  <c r="J100" i="34"/>
  <c r="H100" i="34"/>
  <c r="L99" i="34"/>
  <c r="J99" i="34"/>
  <c r="H99" i="34" s="1"/>
  <c r="L98" i="34"/>
  <c r="J98" i="34"/>
  <c r="H98" i="34"/>
  <c r="L97" i="34"/>
  <c r="J97" i="34"/>
  <c r="H97" i="34" s="1"/>
  <c r="N96" i="34"/>
  <c r="L96" i="34"/>
  <c r="J96" i="34"/>
  <c r="H96" i="34" s="1"/>
  <c r="E96" i="34"/>
  <c r="L95" i="34"/>
  <c r="J95" i="34"/>
  <c r="H95" i="34" s="1"/>
  <c r="L94" i="34"/>
  <c r="J94" i="34"/>
  <c r="H94" i="34"/>
  <c r="L93" i="34"/>
  <c r="J93" i="34"/>
  <c r="H93" i="34" s="1"/>
  <c r="L92" i="34"/>
  <c r="J92" i="34"/>
  <c r="H92" i="34"/>
  <c r="N91" i="34"/>
  <c r="L91" i="34"/>
  <c r="J91" i="34"/>
  <c r="H91" i="34"/>
  <c r="E91" i="34"/>
  <c r="L90" i="34"/>
  <c r="J90" i="34"/>
  <c r="H90" i="34"/>
  <c r="L89" i="34"/>
  <c r="J89" i="34"/>
  <c r="H89" i="34" s="1"/>
  <c r="L88" i="34"/>
  <c r="J88" i="34"/>
  <c r="H88" i="34"/>
  <c r="L87" i="34"/>
  <c r="J87" i="34"/>
  <c r="H87" i="34" s="1"/>
  <c r="N86" i="34"/>
  <c r="L86" i="34"/>
  <c r="J86" i="34"/>
  <c r="H86" i="34" s="1"/>
  <c r="E86" i="34"/>
  <c r="L85" i="34"/>
  <c r="J85" i="34"/>
  <c r="H85" i="34" s="1"/>
  <c r="L84" i="34"/>
  <c r="J84" i="34"/>
  <c r="H84" i="34"/>
  <c r="L83" i="34"/>
  <c r="J83" i="34"/>
  <c r="H83" i="34" s="1"/>
  <c r="L82" i="34"/>
  <c r="J82" i="34"/>
  <c r="H82" i="34"/>
  <c r="N81" i="34"/>
  <c r="L81" i="34"/>
  <c r="J81" i="34"/>
  <c r="H81" i="34"/>
  <c r="E81" i="34"/>
  <c r="L80" i="34"/>
  <c r="J80" i="34"/>
  <c r="H80" i="34"/>
  <c r="L79" i="34"/>
  <c r="J79" i="34"/>
  <c r="H79" i="34" s="1"/>
  <c r="L78" i="34"/>
  <c r="J78" i="34"/>
  <c r="H78" i="34"/>
  <c r="L77" i="34"/>
  <c r="J77" i="34"/>
  <c r="H77" i="34" s="1"/>
  <c r="N76" i="34"/>
  <c r="L76" i="34"/>
  <c r="J76" i="34"/>
  <c r="H76" i="34" s="1"/>
  <c r="E76" i="34"/>
  <c r="L75" i="34"/>
  <c r="J75" i="34"/>
  <c r="H75" i="34" s="1"/>
  <c r="L74" i="34"/>
  <c r="J74" i="34"/>
  <c r="H74" i="34"/>
  <c r="L73" i="34"/>
  <c r="J73" i="34"/>
  <c r="H73" i="34" s="1"/>
  <c r="L72" i="34"/>
  <c r="J72" i="34"/>
  <c r="H72" i="34"/>
  <c r="N71" i="34"/>
  <c r="L71" i="34"/>
  <c r="J71" i="34"/>
  <c r="H71" i="34"/>
  <c r="E71" i="34"/>
  <c r="L70" i="34"/>
  <c r="J70" i="34"/>
  <c r="H70" i="34"/>
  <c r="L69" i="34"/>
  <c r="J69" i="34"/>
  <c r="H69" i="34" s="1"/>
  <c r="L68" i="34"/>
  <c r="J68" i="34"/>
  <c r="H68" i="34"/>
  <c r="L67" i="34"/>
  <c r="J67" i="34"/>
  <c r="H67" i="34" s="1"/>
  <c r="N66" i="34"/>
  <c r="L66" i="34"/>
  <c r="J66" i="34"/>
  <c r="H66" i="34" s="1"/>
  <c r="E66" i="34"/>
  <c r="L65" i="34"/>
  <c r="J65" i="34"/>
  <c r="H65" i="34" s="1"/>
  <c r="L64" i="34"/>
  <c r="J64" i="34"/>
  <c r="H64" i="34"/>
  <c r="L63" i="34"/>
  <c r="J63" i="34"/>
  <c r="H63" i="34" s="1"/>
  <c r="L62" i="34"/>
  <c r="J62" i="34"/>
  <c r="H62" i="34"/>
  <c r="N61" i="34"/>
  <c r="L61" i="34"/>
  <c r="J61" i="34"/>
  <c r="H61" i="34"/>
  <c r="E61" i="34"/>
  <c r="L60" i="34"/>
  <c r="J60" i="34"/>
  <c r="H60" i="34"/>
  <c r="L59" i="34"/>
  <c r="J59" i="34"/>
  <c r="H59" i="34" s="1"/>
  <c r="L58" i="34"/>
  <c r="J58" i="34"/>
  <c r="H58" i="34"/>
  <c r="L57" i="34"/>
  <c r="J57" i="34"/>
  <c r="H57" i="34" s="1"/>
  <c r="N56" i="34"/>
  <c r="L56" i="34"/>
  <c r="J56" i="34"/>
  <c r="H56" i="34" s="1"/>
  <c r="E56" i="34"/>
  <c r="L55" i="34"/>
  <c r="J55" i="34"/>
  <c r="H55" i="34" s="1"/>
  <c r="L54" i="34"/>
  <c r="J54" i="34"/>
  <c r="H54" i="34"/>
  <c r="L53" i="34"/>
  <c r="J53" i="34"/>
  <c r="H53" i="34" s="1"/>
  <c r="L52" i="34"/>
  <c r="J52" i="34"/>
  <c r="H52" i="34"/>
  <c r="N51" i="34"/>
  <c r="L51" i="34"/>
  <c r="J51" i="34"/>
  <c r="H51" i="34"/>
  <c r="E51" i="34"/>
  <c r="L50" i="34"/>
  <c r="J50" i="34"/>
  <c r="H50" i="34"/>
  <c r="L49" i="34"/>
  <c r="J49" i="34"/>
  <c r="H49" i="34" s="1"/>
  <c r="L48" i="34"/>
  <c r="J48" i="34"/>
  <c r="H48" i="34"/>
  <c r="L47" i="34"/>
  <c r="J47" i="34"/>
  <c r="H47" i="34" s="1"/>
  <c r="N46" i="34"/>
  <c r="L46" i="34"/>
  <c r="J46" i="34"/>
  <c r="H46" i="34" s="1"/>
  <c r="E46" i="34"/>
  <c r="L45" i="34"/>
  <c r="J45" i="34"/>
  <c r="H45" i="34" s="1"/>
  <c r="L44" i="34"/>
  <c r="J44" i="34"/>
  <c r="H44" i="34"/>
  <c r="L43" i="34"/>
  <c r="J43" i="34"/>
  <c r="H43" i="34" s="1"/>
  <c r="L42" i="34"/>
  <c r="J42" i="34"/>
  <c r="H42" i="34"/>
  <c r="N41" i="34"/>
  <c r="L41" i="34"/>
  <c r="J41" i="34"/>
  <c r="H41" i="34"/>
  <c r="E41" i="34"/>
  <c r="L40" i="34"/>
  <c r="J40" i="34"/>
  <c r="H40" i="34"/>
  <c r="L39" i="34"/>
  <c r="J39" i="34"/>
  <c r="H39" i="34" s="1"/>
  <c r="L38" i="34"/>
  <c r="J38" i="34"/>
  <c r="H38" i="34"/>
  <c r="L37" i="34"/>
  <c r="J37" i="34"/>
  <c r="H37" i="34" s="1"/>
  <c r="N36" i="34"/>
  <c r="L36" i="34"/>
  <c r="J36" i="34"/>
  <c r="H36" i="34" s="1"/>
  <c r="E36" i="34"/>
  <c r="L35" i="34"/>
  <c r="J35" i="34"/>
  <c r="H35" i="34" s="1"/>
  <c r="L34" i="34"/>
  <c r="J34" i="34"/>
  <c r="H34" i="34"/>
  <c r="L33" i="34"/>
  <c r="J33" i="34"/>
  <c r="H33" i="34" s="1"/>
  <c r="L32" i="34"/>
  <c r="J32" i="34"/>
  <c r="H32" i="34"/>
  <c r="N31" i="34"/>
  <c r="L31" i="34"/>
  <c r="J31" i="34"/>
  <c r="H31" i="34"/>
  <c r="E31" i="34"/>
  <c r="L30" i="34"/>
  <c r="J30" i="34"/>
  <c r="H30" i="34"/>
  <c r="L29" i="34"/>
  <c r="J29" i="34"/>
  <c r="H29" i="34" s="1"/>
  <c r="L28" i="34"/>
  <c r="J28" i="34"/>
  <c r="H28" i="34"/>
  <c r="L27" i="34"/>
  <c r="J27" i="34"/>
  <c r="H27" i="34" s="1"/>
  <c r="N26" i="34"/>
  <c r="L26" i="34"/>
  <c r="J26" i="34"/>
  <c r="H26" i="34" s="1"/>
  <c r="E26" i="34"/>
  <c r="L25" i="34"/>
  <c r="J25" i="34"/>
  <c r="H25" i="34" s="1"/>
  <c r="L24" i="34"/>
  <c r="J24" i="34"/>
  <c r="H24" i="34"/>
  <c r="L23" i="34"/>
  <c r="J23" i="34"/>
  <c r="H23" i="34" s="1"/>
  <c r="L22" i="34"/>
  <c r="J22" i="34"/>
  <c r="H22" i="34"/>
  <c r="N21" i="34"/>
  <c r="L21" i="34"/>
  <c r="J21" i="34"/>
  <c r="H21" i="34"/>
  <c r="E21" i="34"/>
  <c r="L20" i="34"/>
  <c r="J20" i="34"/>
  <c r="H20" i="34"/>
  <c r="L19" i="34"/>
  <c r="J19" i="34"/>
  <c r="H19" i="34" s="1"/>
  <c r="L18" i="34"/>
  <c r="J18" i="34"/>
  <c r="H18" i="34"/>
  <c r="L17" i="34"/>
  <c r="J17" i="34"/>
  <c r="H17" i="34" s="1"/>
  <c r="N16" i="34"/>
  <c r="L16" i="34"/>
  <c r="J16" i="34"/>
  <c r="H16" i="34" s="1"/>
  <c r="E16" i="34"/>
  <c r="L15" i="34"/>
  <c r="J15" i="34"/>
  <c r="H15" i="34" s="1"/>
  <c r="L14" i="34"/>
  <c r="J14" i="34"/>
  <c r="H14" i="34"/>
  <c r="L13" i="34"/>
  <c r="J13" i="34"/>
  <c r="H13" i="34" s="1"/>
  <c r="L12" i="34"/>
  <c r="J12" i="34"/>
  <c r="H12" i="34"/>
  <c r="N11" i="34"/>
  <c r="L11" i="34"/>
  <c r="J11" i="34"/>
  <c r="H11" i="34"/>
  <c r="E11" i="34"/>
  <c r="L10" i="34"/>
  <c r="J10" i="34"/>
  <c r="H10" i="34"/>
  <c r="L9" i="34"/>
  <c r="J9" i="34"/>
  <c r="H9" i="34" s="1"/>
  <c r="L8" i="34"/>
  <c r="J8" i="34"/>
  <c r="H8" i="34"/>
  <c r="L7" i="34"/>
  <c r="J7" i="34"/>
  <c r="H7" i="34" s="1"/>
  <c r="N6" i="34"/>
  <c r="N106" i="34" s="1"/>
  <c r="L6" i="34"/>
  <c r="J6" i="34"/>
  <c r="H6" i="34" s="1"/>
  <c r="E6" i="34"/>
  <c r="E106" i="34" s="1"/>
  <c r="L412" i="33"/>
  <c r="J412" i="33"/>
  <c r="H412" i="33"/>
  <c r="L411" i="33"/>
  <c r="J411" i="33"/>
  <c r="H411" i="33"/>
  <c r="L410" i="33"/>
  <c r="J410" i="33"/>
  <c r="H410" i="33" s="1"/>
  <c r="L409" i="33"/>
  <c r="J409" i="33"/>
  <c r="H409" i="33"/>
  <c r="L408" i="33"/>
  <c r="J408" i="33"/>
  <c r="H408" i="33" s="1"/>
  <c r="N407" i="33"/>
  <c r="L407" i="33"/>
  <c r="J407" i="33"/>
  <c r="H407" i="33" s="1"/>
  <c r="E407" i="33"/>
  <c r="L406" i="33"/>
  <c r="J406" i="33"/>
  <c r="H406" i="33" s="1"/>
  <c r="L405" i="33"/>
  <c r="J405" i="33"/>
  <c r="H405" i="33"/>
  <c r="L404" i="33"/>
  <c r="J404" i="33"/>
  <c r="H404" i="33" s="1"/>
  <c r="L403" i="33"/>
  <c r="J403" i="33"/>
  <c r="H403" i="33"/>
  <c r="N402" i="33"/>
  <c r="L402" i="33"/>
  <c r="J402" i="33"/>
  <c r="H402" i="33"/>
  <c r="E402" i="33"/>
  <c r="L401" i="33"/>
  <c r="J401" i="33"/>
  <c r="H401" i="33"/>
  <c r="L400" i="33"/>
  <c r="J400" i="33"/>
  <c r="H400" i="33" s="1"/>
  <c r="L399" i="33"/>
  <c r="J399" i="33"/>
  <c r="H399" i="33"/>
  <c r="L398" i="33"/>
  <c r="J398" i="33"/>
  <c r="H398" i="33" s="1"/>
  <c r="N397" i="33"/>
  <c r="L397" i="33"/>
  <c r="J397" i="33"/>
  <c r="H397" i="33" s="1"/>
  <c r="E397" i="33"/>
  <c r="L396" i="33"/>
  <c r="J396" i="33"/>
  <c r="H396" i="33" s="1"/>
  <c r="L395" i="33"/>
  <c r="J395" i="33"/>
  <c r="H395" i="33"/>
  <c r="L394" i="33"/>
  <c r="J394" i="33"/>
  <c r="H394" i="33" s="1"/>
  <c r="L393" i="33"/>
  <c r="J393" i="33"/>
  <c r="H393" i="33"/>
  <c r="N392" i="33"/>
  <c r="L392" i="33"/>
  <c r="J392" i="33"/>
  <c r="H392" i="33"/>
  <c r="E392" i="33"/>
  <c r="L391" i="33"/>
  <c r="J391" i="33"/>
  <c r="H391" i="33"/>
  <c r="L390" i="33"/>
  <c r="J390" i="33"/>
  <c r="H390" i="33" s="1"/>
  <c r="L389" i="33"/>
  <c r="J389" i="33"/>
  <c r="H389" i="33"/>
  <c r="L388" i="33"/>
  <c r="J388" i="33"/>
  <c r="H388" i="33" s="1"/>
  <c r="N387" i="33"/>
  <c r="L387" i="33"/>
  <c r="J387" i="33"/>
  <c r="H387" i="33" s="1"/>
  <c r="E387" i="33"/>
  <c r="L386" i="33"/>
  <c r="J386" i="33"/>
  <c r="H386" i="33" s="1"/>
  <c r="L385" i="33"/>
  <c r="J385" i="33"/>
  <c r="H385" i="33"/>
  <c r="L384" i="33"/>
  <c r="J384" i="33"/>
  <c r="H384" i="33" s="1"/>
  <c r="L383" i="33"/>
  <c r="J383" i="33"/>
  <c r="H383" i="33"/>
  <c r="N382" i="33"/>
  <c r="L382" i="33"/>
  <c r="J382" i="33"/>
  <c r="H382" i="33"/>
  <c r="E382" i="33"/>
  <c r="L381" i="33"/>
  <c r="J381" i="33"/>
  <c r="H381" i="33"/>
  <c r="L380" i="33"/>
  <c r="J380" i="33"/>
  <c r="H380" i="33" s="1"/>
  <c r="L379" i="33"/>
  <c r="J379" i="33"/>
  <c r="H379" i="33"/>
  <c r="L378" i="33"/>
  <c r="J378" i="33"/>
  <c r="H378" i="33" s="1"/>
  <c r="N377" i="33"/>
  <c r="L377" i="33"/>
  <c r="J377" i="33"/>
  <c r="H377" i="33" s="1"/>
  <c r="E377" i="33"/>
  <c r="L376" i="33"/>
  <c r="J376" i="33"/>
  <c r="H376" i="33" s="1"/>
  <c r="L375" i="33"/>
  <c r="J375" i="33"/>
  <c r="H375" i="33"/>
  <c r="L374" i="33"/>
  <c r="J374" i="33"/>
  <c r="H374" i="33" s="1"/>
  <c r="L373" i="33"/>
  <c r="J373" i="33"/>
  <c r="H373" i="33"/>
  <c r="N372" i="33"/>
  <c r="L372" i="33"/>
  <c r="J372" i="33"/>
  <c r="H372" i="33"/>
  <c r="E372" i="33"/>
  <c r="L371" i="33"/>
  <c r="J371" i="33"/>
  <c r="H371" i="33"/>
  <c r="L370" i="33"/>
  <c r="J370" i="33"/>
  <c r="H370" i="33" s="1"/>
  <c r="L369" i="33"/>
  <c r="J369" i="33"/>
  <c r="H369" i="33"/>
  <c r="L368" i="33"/>
  <c r="J368" i="33"/>
  <c r="H368" i="33" s="1"/>
  <c r="N367" i="33"/>
  <c r="L367" i="33"/>
  <c r="J367" i="33"/>
  <c r="H367" i="33" s="1"/>
  <c r="E367" i="33"/>
  <c r="L366" i="33"/>
  <c r="J366" i="33"/>
  <c r="H366" i="33" s="1"/>
  <c r="L365" i="33"/>
  <c r="J365" i="33"/>
  <c r="H365" i="33"/>
  <c r="L364" i="33"/>
  <c r="J364" i="33"/>
  <c r="H364" i="33" s="1"/>
  <c r="L363" i="33"/>
  <c r="J363" i="33"/>
  <c r="H363" i="33"/>
  <c r="N362" i="33"/>
  <c r="L362" i="33"/>
  <c r="J362" i="33"/>
  <c r="H362" i="33"/>
  <c r="E362" i="33"/>
  <c r="L361" i="33"/>
  <c r="J361" i="33"/>
  <c r="H361" i="33"/>
  <c r="L360" i="33"/>
  <c r="J360" i="33"/>
  <c r="H360" i="33" s="1"/>
  <c r="L359" i="33"/>
  <c r="J359" i="33"/>
  <c r="H359" i="33"/>
  <c r="L358" i="33"/>
  <c r="J358" i="33"/>
  <c r="H358" i="33" s="1"/>
  <c r="N357" i="33"/>
  <c r="L357" i="33"/>
  <c r="J357" i="33"/>
  <c r="H357" i="33" s="1"/>
  <c r="E357" i="33"/>
  <c r="L356" i="33"/>
  <c r="J356" i="33"/>
  <c r="H356" i="33" s="1"/>
  <c r="L355" i="33"/>
  <c r="J355" i="33"/>
  <c r="H355" i="33"/>
  <c r="L354" i="33"/>
  <c r="J354" i="33"/>
  <c r="H354" i="33" s="1"/>
  <c r="L353" i="33"/>
  <c r="J353" i="33"/>
  <c r="H353" i="33"/>
  <c r="N352" i="33"/>
  <c r="L352" i="33"/>
  <c r="J352" i="33"/>
  <c r="H352" i="33"/>
  <c r="E352" i="33"/>
  <c r="L351" i="33"/>
  <c r="J351" i="33"/>
  <c r="H351" i="33"/>
  <c r="L350" i="33"/>
  <c r="J350" i="33"/>
  <c r="H350" i="33" s="1"/>
  <c r="L349" i="33"/>
  <c r="J349" i="33"/>
  <c r="H349" i="33"/>
  <c r="L348" i="33"/>
  <c r="J348" i="33"/>
  <c r="H348" i="33" s="1"/>
  <c r="N347" i="33"/>
  <c r="L347" i="33"/>
  <c r="J347" i="33"/>
  <c r="H347" i="33" s="1"/>
  <c r="E347" i="33"/>
  <c r="L346" i="33"/>
  <c r="J346" i="33"/>
  <c r="H346" i="33" s="1"/>
  <c r="L345" i="33"/>
  <c r="J345" i="33"/>
  <c r="H345" i="33"/>
  <c r="L344" i="33"/>
  <c r="J344" i="33"/>
  <c r="H344" i="33" s="1"/>
  <c r="L343" i="33"/>
  <c r="J343" i="33"/>
  <c r="H343" i="33"/>
  <c r="N342" i="33"/>
  <c r="L342" i="33"/>
  <c r="J342" i="33"/>
  <c r="H342" i="33"/>
  <c r="E342" i="33"/>
  <c r="L341" i="33"/>
  <c r="J341" i="33"/>
  <c r="H341" i="33"/>
  <c r="L340" i="33"/>
  <c r="J340" i="33"/>
  <c r="H340" i="33" s="1"/>
  <c r="L339" i="33"/>
  <c r="J339" i="33"/>
  <c r="H339" i="33"/>
  <c r="L338" i="33"/>
  <c r="J338" i="33"/>
  <c r="H338" i="33" s="1"/>
  <c r="N337" i="33"/>
  <c r="L337" i="33"/>
  <c r="J337" i="33"/>
  <c r="H337" i="33" s="1"/>
  <c r="E337" i="33"/>
  <c r="L336" i="33"/>
  <c r="J336" i="33"/>
  <c r="H336" i="33" s="1"/>
  <c r="L335" i="33"/>
  <c r="J335" i="33"/>
  <c r="H335" i="33"/>
  <c r="L334" i="33"/>
  <c r="J334" i="33"/>
  <c r="H334" i="33" s="1"/>
  <c r="L333" i="33"/>
  <c r="J333" i="33"/>
  <c r="H333" i="33"/>
  <c r="N332" i="33"/>
  <c r="L332" i="33"/>
  <c r="J332" i="33"/>
  <c r="H332" i="33"/>
  <c r="E332" i="33"/>
  <c r="L331" i="33"/>
  <c r="J331" i="33"/>
  <c r="H331" i="33"/>
  <c r="L330" i="33"/>
  <c r="J330" i="33"/>
  <c r="H330" i="33" s="1"/>
  <c r="L329" i="33"/>
  <c r="J329" i="33"/>
  <c r="H329" i="33"/>
  <c r="L328" i="33"/>
  <c r="J328" i="33"/>
  <c r="H328" i="33" s="1"/>
  <c r="N327" i="33"/>
  <c r="L327" i="33"/>
  <c r="J327" i="33"/>
  <c r="H327" i="33" s="1"/>
  <c r="E327" i="33"/>
  <c r="L326" i="33"/>
  <c r="J326" i="33"/>
  <c r="H326" i="33" s="1"/>
  <c r="L325" i="33"/>
  <c r="J325" i="33"/>
  <c r="H325" i="33"/>
  <c r="L324" i="33"/>
  <c r="J324" i="33"/>
  <c r="H324" i="33" s="1"/>
  <c r="L323" i="33"/>
  <c r="J323" i="33"/>
  <c r="H323" i="33"/>
  <c r="N322" i="33"/>
  <c r="L322" i="33"/>
  <c r="J322" i="33"/>
  <c r="H322" i="33"/>
  <c r="E322" i="33"/>
  <c r="L321" i="33"/>
  <c r="J321" i="33"/>
  <c r="H321" i="33"/>
  <c r="L320" i="33"/>
  <c r="J320" i="33"/>
  <c r="H320" i="33" s="1"/>
  <c r="L319" i="33"/>
  <c r="J319" i="33"/>
  <c r="H319" i="33"/>
  <c r="L318" i="33"/>
  <c r="J318" i="33"/>
  <c r="H318" i="33" s="1"/>
  <c r="N317" i="33"/>
  <c r="L317" i="33"/>
  <c r="J317" i="33"/>
  <c r="H317" i="33" s="1"/>
  <c r="E317" i="33"/>
  <c r="L316" i="33"/>
  <c r="J316" i="33"/>
  <c r="H316" i="33" s="1"/>
  <c r="L315" i="33"/>
  <c r="J315" i="33"/>
  <c r="H315" i="33"/>
  <c r="L314" i="33"/>
  <c r="J314" i="33"/>
  <c r="H314" i="33" s="1"/>
  <c r="L313" i="33"/>
  <c r="J313" i="33"/>
  <c r="H313" i="33"/>
  <c r="N312" i="33"/>
  <c r="N412" i="33" s="1"/>
  <c r="L312" i="33"/>
  <c r="J312" i="33"/>
  <c r="H312" i="33"/>
  <c r="E312" i="33"/>
  <c r="E412" i="33" s="1"/>
  <c r="L310" i="33"/>
  <c r="J310" i="33"/>
  <c r="H310" i="33"/>
  <c r="L309" i="33"/>
  <c r="J309" i="33"/>
  <c r="H309" i="33" s="1"/>
  <c r="L308" i="33"/>
  <c r="J308" i="33"/>
  <c r="H308" i="33"/>
  <c r="L307" i="33"/>
  <c r="J307" i="33"/>
  <c r="H307" i="33" s="1"/>
  <c r="L306" i="33"/>
  <c r="J306" i="33"/>
  <c r="H306" i="33"/>
  <c r="N305" i="33"/>
  <c r="L305" i="33"/>
  <c r="J305" i="33"/>
  <c r="H305" i="33"/>
  <c r="E305" i="33"/>
  <c r="L304" i="33"/>
  <c r="J304" i="33"/>
  <c r="H304" i="33"/>
  <c r="L303" i="33"/>
  <c r="J303" i="33"/>
  <c r="H303" i="33" s="1"/>
  <c r="L302" i="33"/>
  <c r="J302" i="33"/>
  <c r="H302" i="33"/>
  <c r="L301" i="33"/>
  <c r="J301" i="33"/>
  <c r="H301" i="33" s="1"/>
  <c r="N300" i="33"/>
  <c r="L300" i="33"/>
  <c r="J300" i="33"/>
  <c r="H300" i="33" s="1"/>
  <c r="E300" i="33"/>
  <c r="L299" i="33"/>
  <c r="J299" i="33"/>
  <c r="H299" i="33" s="1"/>
  <c r="L298" i="33"/>
  <c r="J298" i="33"/>
  <c r="H298" i="33"/>
  <c r="L297" i="33"/>
  <c r="J297" i="33"/>
  <c r="H297" i="33" s="1"/>
  <c r="L296" i="33"/>
  <c r="J296" i="33"/>
  <c r="H296" i="33"/>
  <c r="N295" i="33"/>
  <c r="L295" i="33"/>
  <c r="J295" i="33"/>
  <c r="H295" i="33"/>
  <c r="E295" i="33"/>
  <c r="L294" i="33"/>
  <c r="J294" i="33"/>
  <c r="H294" i="33"/>
  <c r="L293" i="33"/>
  <c r="J293" i="33"/>
  <c r="H293" i="33" s="1"/>
  <c r="L292" i="33"/>
  <c r="J292" i="33"/>
  <c r="H292" i="33"/>
  <c r="L291" i="33"/>
  <c r="J291" i="33"/>
  <c r="H291" i="33" s="1"/>
  <c r="N290" i="33"/>
  <c r="L290" i="33"/>
  <c r="J290" i="33"/>
  <c r="H290" i="33" s="1"/>
  <c r="E290" i="33"/>
  <c r="L289" i="33"/>
  <c r="J289" i="33"/>
  <c r="H289" i="33" s="1"/>
  <c r="L288" i="33"/>
  <c r="J288" i="33"/>
  <c r="H288" i="33"/>
  <c r="L287" i="33"/>
  <c r="J287" i="33"/>
  <c r="H287" i="33" s="1"/>
  <c r="L286" i="33"/>
  <c r="J286" i="33"/>
  <c r="H286" i="33"/>
  <c r="N285" i="33"/>
  <c r="L285" i="33"/>
  <c r="J285" i="33"/>
  <c r="H285" i="33"/>
  <c r="E285" i="33"/>
  <c r="L284" i="33"/>
  <c r="J284" i="33"/>
  <c r="H284" i="33"/>
  <c r="L283" i="33"/>
  <c r="J283" i="33"/>
  <c r="H283" i="33" s="1"/>
  <c r="L282" i="33"/>
  <c r="J282" i="33"/>
  <c r="H282" i="33"/>
  <c r="L281" i="33"/>
  <c r="J281" i="33"/>
  <c r="H281" i="33" s="1"/>
  <c r="N280" i="33"/>
  <c r="L280" i="33"/>
  <c r="J280" i="33"/>
  <c r="H280" i="33" s="1"/>
  <c r="E280" i="33"/>
  <c r="L279" i="33"/>
  <c r="J279" i="33"/>
  <c r="H279" i="33" s="1"/>
  <c r="L278" i="33"/>
  <c r="J278" i="33"/>
  <c r="H278" i="33"/>
  <c r="L277" i="33"/>
  <c r="J277" i="33"/>
  <c r="H277" i="33" s="1"/>
  <c r="L276" i="33"/>
  <c r="J276" i="33"/>
  <c r="H276" i="33"/>
  <c r="N275" i="33"/>
  <c r="L275" i="33"/>
  <c r="J275" i="33"/>
  <c r="H275" i="33"/>
  <c r="E275" i="33"/>
  <c r="L274" i="33"/>
  <c r="J274" i="33"/>
  <c r="H274" i="33"/>
  <c r="L273" i="33"/>
  <c r="J273" i="33"/>
  <c r="H273" i="33" s="1"/>
  <c r="L272" i="33"/>
  <c r="J272" i="33"/>
  <c r="H272" i="33"/>
  <c r="L271" i="33"/>
  <c r="J271" i="33"/>
  <c r="H271" i="33" s="1"/>
  <c r="N270" i="33"/>
  <c r="L270" i="33"/>
  <c r="J270" i="33"/>
  <c r="H270" i="33" s="1"/>
  <c r="E270" i="33"/>
  <c r="L269" i="33"/>
  <c r="J269" i="33"/>
  <c r="H269" i="33" s="1"/>
  <c r="L268" i="33"/>
  <c r="J268" i="33"/>
  <c r="H268" i="33"/>
  <c r="L267" i="33"/>
  <c r="J267" i="33"/>
  <c r="H267" i="33" s="1"/>
  <c r="L266" i="33"/>
  <c r="J266" i="33"/>
  <c r="H266" i="33"/>
  <c r="N265" i="33"/>
  <c r="L265" i="33"/>
  <c r="J265" i="33"/>
  <c r="H265" i="33"/>
  <c r="E265" i="33"/>
  <c r="L264" i="33"/>
  <c r="J264" i="33"/>
  <c r="H264" i="33"/>
  <c r="L263" i="33"/>
  <c r="J263" i="33"/>
  <c r="H263" i="33" s="1"/>
  <c r="L262" i="33"/>
  <c r="J262" i="33"/>
  <c r="H262" i="33"/>
  <c r="L261" i="33"/>
  <c r="J261" i="33"/>
  <c r="H261" i="33" s="1"/>
  <c r="N260" i="33"/>
  <c r="L260" i="33"/>
  <c r="J260" i="33"/>
  <c r="H260" i="33" s="1"/>
  <c r="E260" i="33"/>
  <c r="L259" i="33"/>
  <c r="J259" i="33"/>
  <c r="H259" i="33" s="1"/>
  <c r="L258" i="33"/>
  <c r="J258" i="33"/>
  <c r="H258" i="33"/>
  <c r="L257" i="33"/>
  <c r="J257" i="33"/>
  <c r="H257" i="33" s="1"/>
  <c r="L256" i="33"/>
  <c r="J256" i="33"/>
  <c r="H256" i="33"/>
  <c r="N255" i="33"/>
  <c r="L255" i="33"/>
  <c r="J255" i="33"/>
  <c r="H255" i="33"/>
  <c r="E255" i="33"/>
  <c r="L254" i="33"/>
  <c r="J254" i="33"/>
  <c r="H254" i="33"/>
  <c r="L253" i="33"/>
  <c r="J253" i="33"/>
  <c r="H253" i="33" s="1"/>
  <c r="L252" i="33"/>
  <c r="J252" i="33"/>
  <c r="H252" i="33"/>
  <c r="L251" i="33"/>
  <c r="J251" i="33"/>
  <c r="H251" i="33" s="1"/>
  <c r="N250" i="33"/>
  <c r="L250" i="33"/>
  <c r="J250" i="33"/>
  <c r="H250" i="33" s="1"/>
  <c r="E250" i="33"/>
  <c r="L249" i="33"/>
  <c r="J249" i="33"/>
  <c r="H249" i="33" s="1"/>
  <c r="L248" i="33"/>
  <c r="J248" i="33"/>
  <c r="H248" i="33"/>
  <c r="L247" i="33"/>
  <c r="J247" i="33"/>
  <c r="H247" i="33" s="1"/>
  <c r="L246" i="33"/>
  <c r="J246" i="33"/>
  <c r="H246" i="33"/>
  <c r="N245" i="33"/>
  <c r="L245" i="33"/>
  <c r="J245" i="33"/>
  <c r="H245" i="33"/>
  <c r="E245" i="33"/>
  <c r="L244" i="33"/>
  <c r="J244" i="33"/>
  <c r="H244" i="33"/>
  <c r="L243" i="33"/>
  <c r="J243" i="33"/>
  <c r="H243" i="33" s="1"/>
  <c r="L242" i="33"/>
  <c r="J242" i="33"/>
  <c r="H242" i="33"/>
  <c r="L241" i="33"/>
  <c r="J241" i="33"/>
  <c r="H241" i="33" s="1"/>
  <c r="N240" i="33"/>
  <c r="L240" i="33"/>
  <c r="J240" i="33"/>
  <c r="H240" i="33" s="1"/>
  <c r="E240" i="33"/>
  <c r="L239" i="33"/>
  <c r="J239" i="33"/>
  <c r="H239" i="33" s="1"/>
  <c r="L238" i="33"/>
  <c r="J238" i="33"/>
  <c r="H238" i="33"/>
  <c r="L237" i="33"/>
  <c r="J237" i="33"/>
  <c r="H237" i="33" s="1"/>
  <c r="L236" i="33"/>
  <c r="J236" i="33"/>
  <c r="H236" i="33"/>
  <c r="N235" i="33"/>
  <c r="L235" i="33"/>
  <c r="J235" i="33"/>
  <c r="H235" i="33"/>
  <c r="E235" i="33"/>
  <c r="L234" i="33"/>
  <c r="J234" i="33"/>
  <c r="H234" i="33"/>
  <c r="L233" i="33"/>
  <c r="J233" i="33"/>
  <c r="H233" i="33" s="1"/>
  <c r="L232" i="33"/>
  <c r="J232" i="33"/>
  <c r="H232" i="33"/>
  <c r="L231" i="33"/>
  <c r="J231" i="33"/>
  <c r="H231" i="33" s="1"/>
  <c r="N230" i="33"/>
  <c r="L230" i="33"/>
  <c r="J230" i="33"/>
  <c r="H230" i="33" s="1"/>
  <c r="E230" i="33"/>
  <c r="L229" i="33"/>
  <c r="J229" i="33"/>
  <c r="H229" i="33" s="1"/>
  <c r="L228" i="33"/>
  <c r="J228" i="33"/>
  <c r="H228" i="33"/>
  <c r="L227" i="33"/>
  <c r="J227" i="33"/>
  <c r="H227" i="33" s="1"/>
  <c r="L226" i="33"/>
  <c r="J226" i="33"/>
  <c r="H226" i="33"/>
  <c r="N225" i="33"/>
  <c r="L225" i="33"/>
  <c r="J225" i="33"/>
  <c r="H225" i="33"/>
  <c r="E225" i="33"/>
  <c r="L224" i="33"/>
  <c r="J224" i="33"/>
  <c r="H224" i="33"/>
  <c r="L223" i="33"/>
  <c r="J223" i="33"/>
  <c r="H223" i="33" s="1"/>
  <c r="L222" i="33"/>
  <c r="J222" i="33"/>
  <c r="H222" i="33"/>
  <c r="L221" i="33"/>
  <c r="J221" i="33"/>
  <c r="H221" i="33" s="1"/>
  <c r="N220" i="33"/>
  <c r="L220" i="33"/>
  <c r="J220" i="33"/>
  <c r="H220" i="33" s="1"/>
  <c r="E220" i="33"/>
  <c r="L219" i="33"/>
  <c r="J219" i="33"/>
  <c r="H219" i="33" s="1"/>
  <c r="L218" i="33"/>
  <c r="J218" i="33"/>
  <c r="H218" i="33"/>
  <c r="L217" i="33"/>
  <c r="J217" i="33"/>
  <c r="H217" i="33" s="1"/>
  <c r="L216" i="33"/>
  <c r="J216" i="33"/>
  <c r="H216" i="33"/>
  <c r="N215" i="33"/>
  <c r="L215" i="33"/>
  <c r="J215" i="33"/>
  <c r="H215" i="33"/>
  <c r="E215" i="33"/>
  <c r="L214" i="33"/>
  <c r="J214" i="33"/>
  <c r="H214" i="33"/>
  <c r="L213" i="33"/>
  <c r="J213" i="33"/>
  <c r="H213" i="33" s="1"/>
  <c r="L212" i="33"/>
  <c r="J212" i="33"/>
  <c r="H212" i="33"/>
  <c r="L211" i="33"/>
  <c r="J211" i="33"/>
  <c r="H211" i="33" s="1"/>
  <c r="N210" i="33"/>
  <c r="N310" i="33" s="1"/>
  <c r="L210" i="33"/>
  <c r="J210" i="33"/>
  <c r="H210" i="33" s="1"/>
  <c r="E210" i="33"/>
  <c r="E310" i="33" s="1"/>
  <c r="L208" i="33"/>
  <c r="J208" i="33"/>
  <c r="H208" i="33"/>
  <c r="L207" i="33"/>
  <c r="J207" i="33"/>
  <c r="H207" i="33"/>
  <c r="L206" i="33"/>
  <c r="J206" i="33"/>
  <c r="H206" i="33" s="1"/>
  <c r="L205" i="33"/>
  <c r="J205" i="33"/>
  <c r="H205" i="33"/>
  <c r="L204" i="33"/>
  <c r="J204" i="33"/>
  <c r="H204" i="33" s="1"/>
  <c r="N203" i="33"/>
  <c r="L203" i="33"/>
  <c r="J203" i="33"/>
  <c r="H203" i="33" s="1"/>
  <c r="E203" i="33"/>
  <c r="L202" i="33"/>
  <c r="J202" i="33"/>
  <c r="H202" i="33" s="1"/>
  <c r="L201" i="33"/>
  <c r="J201" i="33"/>
  <c r="H201" i="33"/>
  <c r="L200" i="33"/>
  <c r="J200" i="33"/>
  <c r="H200" i="33" s="1"/>
  <c r="L199" i="33"/>
  <c r="J199" i="33"/>
  <c r="H199" i="33"/>
  <c r="N198" i="33"/>
  <c r="L198" i="33"/>
  <c r="J198" i="33"/>
  <c r="H198" i="33"/>
  <c r="E198" i="33"/>
  <c r="L197" i="33"/>
  <c r="J197" i="33"/>
  <c r="H197" i="33"/>
  <c r="L196" i="33"/>
  <c r="J196" i="33"/>
  <c r="H196" i="33" s="1"/>
  <c r="L195" i="33"/>
  <c r="J195" i="33"/>
  <c r="H195" i="33"/>
  <c r="L194" i="33"/>
  <c r="J194" i="33"/>
  <c r="H194" i="33" s="1"/>
  <c r="N193" i="33"/>
  <c r="L193" i="33"/>
  <c r="J193" i="33"/>
  <c r="H193" i="33" s="1"/>
  <c r="E193" i="33"/>
  <c r="L192" i="33"/>
  <c r="J192" i="33"/>
  <c r="H192" i="33" s="1"/>
  <c r="L191" i="33"/>
  <c r="J191" i="33"/>
  <c r="H191" i="33"/>
  <c r="L190" i="33"/>
  <c r="J190" i="33"/>
  <c r="H190" i="33" s="1"/>
  <c r="L189" i="33"/>
  <c r="J189" i="33"/>
  <c r="H189" i="33"/>
  <c r="N188" i="33"/>
  <c r="L188" i="33"/>
  <c r="J188" i="33"/>
  <c r="H188" i="33"/>
  <c r="E188" i="33"/>
  <c r="L187" i="33"/>
  <c r="J187" i="33"/>
  <c r="H187" i="33"/>
  <c r="L186" i="33"/>
  <c r="J186" i="33"/>
  <c r="H186" i="33" s="1"/>
  <c r="L185" i="33"/>
  <c r="J185" i="33"/>
  <c r="H185" i="33"/>
  <c r="L184" i="33"/>
  <c r="J184" i="33"/>
  <c r="H184" i="33" s="1"/>
  <c r="N183" i="33"/>
  <c r="L183" i="33"/>
  <c r="J183" i="33"/>
  <c r="H183" i="33" s="1"/>
  <c r="E183" i="33"/>
  <c r="L182" i="33"/>
  <c r="J182" i="33"/>
  <c r="H182" i="33" s="1"/>
  <c r="L181" i="33"/>
  <c r="J181" i="33"/>
  <c r="H181" i="33"/>
  <c r="L180" i="33"/>
  <c r="J180" i="33"/>
  <c r="H180" i="33" s="1"/>
  <c r="L179" i="33"/>
  <c r="J179" i="33"/>
  <c r="H179" i="33"/>
  <c r="N178" i="33"/>
  <c r="L178" i="33"/>
  <c r="J178" i="33"/>
  <c r="H178" i="33"/>
  <c r="E178" i="33"/>
  <c r="L177" i="33"/>
  <c r="J177" i="33"/>
  <c r="H177" i="33"/>
  <c r="L176" i="33"/>
  <c r="J176" i="33"/>
  <c r="H176" i="33" s="1"/>
  <c r="L175" i="33"/>
  <c r="J175" i="33"/>
  <c r="H175" i="33"/>
  <c r="L174" i="33"/>
  <c r="J174" i="33"/>
  <c r="H174" i="33" s="1"/>
  <c r="N173" i="33"/>
  <c r="L173" i="33"/>
  <c r="J173" i="33"/>
  <c r="H173" i="33" s="1"/>
  <c r="E173" i="33"/>
  <c r="L172" i="33"/>
  <c r="J172" i="33"/>
  <c r="H172" i="33" s="1"/>
  <c r="L171" i="33"/>
  <c r="J171" i="33"/>
  <c r="H171" i="33"/>
  <c r="L170" i="33"/>
  <c r="J170" i="33"/>
  <c r="H170" i="33" s="1"/>
  <c r="L169" i="33"/>
  <c r="J169" i="33"/>
  <c r="H169" i="33"/>
  <c r="N168" i="33"/>
  <c r="L168" i="33"/>
  <c r="J168" i="33"/>
  <c r="H168" i="33"/>
  <c r="E168" i="33"/>
  <c r="L167" i="33"/>
  <c r="J167" i="33"/>
  <c r="H167" i="33"/>
  <c r="L166" i="33"/>
  <c r="J166" i="33"/>
  <c r="H166" i="33" s="1"/>
  <c r="L165" i="33"/>
  <c r="J165" i="33"/>
  <c r="H165" i="33"/>
  <c r="L164" i="33"/>
  <c r="J164" i="33"/>
  <c r="H164" i="33" s="1"/>
  <c r="N163" i="33"/>
  <c r="L163" i="33"/>
  <c r="J163" i="33"/>
  <c r="H163" i="33" s="1"/>
  <c r="E163" i="33"/>
  <c r="L162" i="33"/>
  <c r="J162" i="33"/>
  <c r="H162" i="33" s="1"/>
  <c r="L161" i="33"/>
  <c r="J161" i="33"/>
  <c r="H161" i="33"/>
  <c r="L160" i="33"/>
  <c r="J160" i="33"/>
  <c r="H160" i="33" s="1"/>
  <c r="L159" i="33"/>
  <c r="J159" i="33"/>
  <c r="H159" i="33"/>
  <c r="N158" i="33"/>
  <c r="L158" i="33"/>
  <c r="J158" i="33"/>
  <c r="H158" i="33"/>
  <c r="E158" i="33"/>
  <c r="L157" i="33"/>
  <c r="J157" i="33"/>
  <c r="H157" i="33"/>
  <c r="L156" i="33"/>
  <c r="J156" i="33"/>
  <c r="H156" i="33" s="1"/>
  <c r="L155" i="33"/>
  <c r="J155" i="33"/>
  <c r="H155" i="33"/>
  <c r="L154" i="33"/>
  <c r="J154" i="33"/>
  <c r="H154" i="33" s="1"/>
  <c r="N153" i="33"/>
  <c r="L153" i="33"/>
  <c r="J153" i="33"/>
  <c r="H153" i="33" s="1"/>
  <c r="E153" i="33"/>
  <c r="L152" i="33"/>
  <c r="J152" i="33"/>
  <c r="H152" i="33" s="1"/>
  <c r="L151" i="33"/>
  <c r="J151" i="33"/>
  <c r="H151" i="33"/>
  <c r="L150" i="33"/>
  <c r="J150" i="33"/>
  <c r="H150" i="33" s="1"/>
  <c r="L149" i="33"/>
  <c r="J149" i="33"/>
  <c r="H149" i="33"/>
  <c r="N148" i="33"/>
  <c r="L148" i="33"/>
  <c r="J148" i="33"/>
  <c r="H148" i="33"/>
  <c r="E148" i="33"/>
  <c r="L147" i="33"/>
  <c r="J147" i="33"/>
  <c r="H147" i="33"/>
  <c r="L146" i="33"/>
  <c r="J146" i="33"/>
  <c r="H146" i="33" s="1"/>
  <c r="L145" i="33"/>
  <c r="J145" i="33"/>
  <c r="H145" i="33"/>
  <c r="L144" i="33"/>
  <c r="J144" i="33"/>
  <c r="H144" i="33" s="1"/>
  <c r="N143" i="33"/>
  <c r="L143" i="33"/>
  <c r="J143" i="33"/>
  <c r="H143" i="33" s="1"/>
  <c r="E143" i="33"/>
  <c r="L142" i="33"/>
  <c r="J142" i="33"/>
  <c r="H142" i="33" s="1"/>
  <c r="L141" i="33"/>
  <c r="J141" i="33"/>
  <c r="H141" i="33"/>
  <c r="L140" i="33"/>
  <c r="J140" i="33"/>
  <c r="H140" i="33" s="1"/>
  <c r="L139" i="33"/>
  <c r="J139" i="33"/>
  <c r="H139" i="33"/>
  <c r="N138" i="33"/>
  <c r="L138" i="33"/>
  <c r="J138" i="33"/>
  <c r="H138" i="33"/>
  <c r="E138" i="33"/>
  <c r="L137" i="33"/>
  <c r="J137" i="33"/>
  <c r="H137" i="33"/>
  <c r="L136" i="33"/>
  <c r="J136" i="33"/>
  <c r="H136" i="33" s="1"/>
  <c r="L135" i="33"/>
  <c r="J135" i="33"/>
  <c r="H135" i="33"/>
  <c r="L134" i="33"/>
  <c r="J134" i="33"/>
  <c r="H134" i="33" s="1"/>
  <c r="N133" i="33"/>
  <c r="L133" i="33"/>
  <c r="J133" i="33"/>
  <c r="H133" i="33" s="1"/>
  <c r="E133" i="33"/>
  <c r="L132" i="33"/>
  <c r="J132" i="33"/>
  <c r="H132" i="33" s="1"/>
  <c r="L131" i="33"/>
  <c r="J131" i="33"/>
  <c r="H131" i="33"/>
  <c r="L130" i="33"/>
  <c r="J130" i="33"/>
  <c r="H130" i="33" s="1"/>
  <c r="L129" i="33"/>
  <c r="J129" i="33"/>
  <c r="H129" i="33"/>
  <c r="N128" i="33"/>
  <c r="L128" i="33"/>
  <c r="J128" i="33"/>
  <c r="H128" i="33"/>
  <c r="E128" i="33"/>
  <c r="L127" i="33"/>
  <c r="J127" i="33"/>
  <c r="H127" i="33"/>
  <c r="L126" i="33"/>
  <c r="J126" i="33"/>
  <c r="H126" i="33" s="1"/>
  <c r="L125" i="33"/>
  <c r="J125" i="33"/>
  <c r="H125" i="33"/>
  <c r="L124" i="33"/>
  <c r="J124" i="33"/>
  <c r="H124" i="33" s="1"/>
  <c r="N123" i="33"/>
  <c r="L123" i="33"/>
  <c r="J123" i="33"/>
  <c r="H123" i="33" s="1"/>
  <c r="E123" i="33"/>
  <c r="L122" i="33"/>
  <c r="J122" i="33"/>
  <c r="H122" i="33" s="1"/>
  <c r="L121" i="33"/>
  <c r="J121" i="33"/>
  <c r="H121" i="33"/>
  <c r="L120" i="33"/>
  <c r="J120" i="33"/>
  <c r="H120" i="33" s="1"/>
  <c r="L119" i="33"/>
  <c r="J119" i="33"/>
  <c r="H119" i="33"/>
  <c r="N118" i="33"/>
  <c r="L118" i="33"/>
  <c r="J118" i="33"/>
  <c r="H118" i="33"/>
  <c r="E118" i="33"/>
  <c r="L117" i="33"/>
  <c r="J117" i="33"/>
  <c r="H117" i="33"/>
  <c r="L116" i="33"/>
  <c r="J116" i="33"/>
  <c r="H116" i="33" s="1"/>
  <c r="L115" i="33"/>
  <c r="J115" i="33"/>
  <c r="H115" i="33"/>
  <c r="L114" i="33"/>
  <c r="J114" i="33"/>
  <c r="H114" i="33" s="1"/>
  <c r="N113" i="33"/>
  <c r="L113" i="33"/>
  <c r="J113" i="33"/>
  <c r="H113" i="33" s="1"/>
  <c r="E113" i="33"/>
  <c r="L112" i="33"/>
  <c r="J112" i="33"/>
  <c r="H112" i="33" s="1"/>
  <c r="L111" i="33"/>
  <c r="J111" i="33"/>
  <c r="H111" i="33"/>
  <c r="L110" i="33"/>
  <c r="J110" i="33"/>
  <c r="H110" i="33" s="1"/>
  <c r="L109" i="33"/>
  <c r="J109" i="33"/>
  <c r="H109" i="33"/>
  <c r="N108" i="33"/>
  <c r="N208" i="33" s="1"/>
  <c r="L108" i="33"/>
  <c r="J108" i="33"/>
  <c r="H108" i="33"/>
  <c r="E108" i="33"/>
  <c r="E208" i="33" s="1"/>
  <c r="L106" i="33"/>
  <c r="J106" i="33"/>
  <c r="H106" i="33"/>
  <c r="L105" i="33"/>
  <c r="J105" i="33"/>
  <c r="H105" i="33" s="1"/>
  <c r="L104" i="33"/>
  <c r="J104" i="33"/>
  <c r="H104" i="33"/>
  <c r="L103" i="33"/>
  <c r="J103" i="33"/>
  <c r="H103" i="33" s="1"/>
  <c r="L102" i="33"/>
  <c r="J102" i="33"/>
  <c r="H102" i="33"/>
  <c r="N101" i="33"/>
  <c r="L101" i="33"/>
  <c r="J101" i="33"/>
  <c r="H101" i="33"/>
  <c r="E101" i="33"/>
  <c r="L100" i="33"/>
  <c r="J100" i="33"/>
  <c r="H100" i="33"/>
  <c r="L99" i="33"/>
  <c r="J99" i="33"/>
  <c r="H99" i="33" s="1"/>
  <c r="L98" i="33"/>
  <c r="J98" i="33"/>
  <c r="H98" i="33"/>
  <c r="L97" i="33"/>
  <c r="J97" i="33"/>
  <c r="H97" i="33" s="1"/>
  <c r="N96" i="33"/>
  <c r="L96" i="33"/>
  <c r="J96" i="33"/>
  <c r="H96" i="33" s="1"/>
  <c r="E96" i="33"/>
  <c r="L95" i="33"/>
  <c r="J95" i="33"/>
  <c r="H95" i="33" s="1"/>
  <c r="L94" i="33"/>
  <c r="J94" i="33"/>
  <c r="H94" i="33"/>
  <c r="L93" i="33"/>
  <c r="J93" i="33"/>
  <c r="H93" i="33" s="1"/>
  <c r="L92" i="33"/>
  <c r="J92" i="33"/>
  <c r="H92" i="33"/>
  <c r="N91" i="33"/>
  <c r="L91" i="33"/>
  <c r="J91" i="33"/>
  <c r="H91" i="33"/>
  <c r="E91" i="33"/>
  <c r="L90" i="33"/>
  <c r="J90" i="33"/>
  <c r="H90" i="33"/>
  <c r="L89" i="33"/>
  <c r="J89" i="33"/>
  <c r="H89" i="33" s="1"/>
  <c r="L88" i="33"/>
  <c r="J88" i="33"/>
  <c r="H88" i="33"/>
  <c r="L87" i="33"/>
  <c r="J87" i="33"/>
  <c r="H87" i="33" s="1"/>
  <c r="N86" i="33"/>
  <c r="L86" i="33"/>
  <c r="J86" i="33"/>
  <c r="H86" i="33" s="1"/>
  <c r="E86" i="33"/>
  <c r="L85" i="33"/>
  <c r="J85" i="33"/>
  <c r="H85" i="33" s="1"/>
  <c r="L84" i="33"/>
  <c r="J84" i="33"/>
  <c r="H84" i="33"/>
  <c r="L83" i="33"/>
  <c r="J83" i="33"/>
  <c r="H83" i="33" s="1"/>
  <c r="L82" i="33"/>
  <c r="J82" i="33"/>
  <c r="H82" i="33"/>
  <c r="N81" i="33"/>
  <c r="L81" i="33"/>
  <c r="J81" i="33"/>
  <c r="H81" i="33"/>
  <c r="E81" i="33"/>
  <c r="L80" i="33"/>
  <c r="J80" i="33"/>
  <c r="H80" i="33"/>
  <c r="L79" i="33"/>
  <c r="J79" i="33"/>
  <c r="H79" i="33" s="1"/>
  <c r="L78" i="33"/>
  <c r="J78" i="33"/>
  <c r="H78" i="33"/>
  <c r="L77" i="33"/>
  <c r="J77" i="33"/>
  <c r="H77" i="33" s="1"/>
  <c r="N76" i="33"/>
  <c r="L76" i="33"/>
  <c r="J76" i="33"/>
  <c r="H76" i="33" s="1"/>
  <c r="E76" i="33"/>
  <c r="L75" i="33"/>
  <c r="J75" i="33"/>
  <c r="H75" i="33" s="1"/>
  <c r="L74" i="33"/>
  <c r="J74" i="33"/>
  <c r="H74" i="33"/>
  <c r="L73" i="33"/>
  <c r="J73" i="33"/>
  <c r="H73" i="33" s="1"/>
  <c r="L72" i="33"/>
  <c r="J72" i="33"/>
  <c r="H72" i="33"/>
  <c r="N71" i="33"/>
  <c r="L71" i="33"/>
  <c r="J71" i="33"/>
  <c r="H71" i="33"/>
  <c r="E71" i="33"/>
  <c r="L70" i="33"/>
  <c r="J70" i="33"/>
  <c r="H70" i="33"/>
  <c r="L69" i="33"/>
  <c r="J69" i="33"/>
  <c r="H69" i="33" s="1"/>
  <c r="L68" i="33"/>
  <c r="J68" i="33"/>
  <c r="H68" i="33"/>
  <c r="L67" i="33"/>
  <c r="J67" i="33"/>
  <c r="H67" i="33" s="1"/>
  <c r="N66" i="33"/>
  <c r="L66" i="33"/>
  <c r="J66" i="33"/>
  <c r="H66" i="33" s="1"/>
  <c r="E66" i="33"/>
  <c r="L65" i="33"/>
  <c r="J65" i="33"/>
  <c r="H65" i="33" s="1"/>
  <c r="L64" i="33"/>
  <c r="J64" i="33"/>
  <c r="H64" i="33"/>
  <c r="L63" i="33"/>
  <c r="J63" i="33"/>
  <c r="H63" i="33" s="1"/>
  <c r="L62" i="33"/>
  <c r="J62" i="33"/>
  <c r="H62" i="33"/>
  <c r="N61" i="33"/>
  <c r="L61" i="33"/>
  <c r="J61" i="33"/>
  <c r="H61" i="33"/>
  <c r="E61" i="33"/>
  <c r="L60" i="33"/>
  <c r="J60" i="33"/>
  <c r="H60" i="33"/>
  <c r="L59" i="33"/>
  <c r="J59" i="33"/>
  <c r="H59" i="33" s="1"/>
  <c r="L58" i="33"/>
  <c r="J58" i="33"/>
  <c r="H58" i="33"/>
  <c r="L57" i="33"/>
  <c r="J57" i="33"/>
  <c r="H57" i="33" s="1"/>
  <c r="N56" i="33"/>
  <c r="L56" i="33"/>
  <c r="J56" i="33"/>
  <c r="H56" i="33" s="1"/>
  <c r="E56" i="33"/>
  <c r="L55" i="33"/>
  <c r="J55" i="33"/>
  <c r="H55" i="33" s="1"/>
  <c r="L54" i="33"/>
  <c r="J54" i="33"/>
  <c r="H54" i="33"/>
  <c r="L53" i="33"/>
  <c r="J53" i="33"/>
  <c r="H53" i="33" s="1"/>
  <c r="L52" i="33"/>
  <c r="J52" i="33"/>
  <c r="H52" i="33"/>
  <c r="N51" i="33"/>
  <c r="L51" i="33"/>
  <c r="J51" i="33"/>
  <c r="H51" i="33"/>
  <c r="E51" i="33"/>
  <c r="L50" i="33"/>
  <c r="J50" i="33"/>
  <c r="H50" i="33"/>
  <c r="L49" i="33"/>
  <c r="J49" i="33"/>
  <c r="H49" i="33" s="1"/>
  <c r="L48" i="33"/>
  <c r="J48" i="33"/>
  <c r="H48" i="33"/>
  <c r="L47" i="33"/>
  <c r="J47" i="33"/>
  <c r="H47" i="33" s="1"/>
  <c r="N46" i="33"/>
  <c r="L46" i="33"/>
  <c r="J46" i="33"/>
  <c r="H46" i="33" s="1"/>
  <c r="E46" i="33"/>
  <c r="L45" i="33"/>
  <c r="J45" i="33"/>
  <c r="H45" i="33" s="1"/>
  <c r="L44" i="33"/>
  <c r="J44" i="33"/>
  <c r="H44" i="33"/>
  <c r="L43" i="33"/>
  <c r="J43" i="33"/>
  <c r="H43" i="33" s="1"/>
  <c r="L42" i="33"/>
  <c r="J42" i="33"/>
  <c r="H42" i="33"/>
  <c r="N41" i="33"/>
  <c r="L41" i="33"/>
  <c r="J41" i="33"/>
  <c r="H41" i="33"/>
  <c r="E41" i="33"/>
  <c r="L40" i="33"/>
  <c r="J40" i="33"/>
  <c r="H40" i="33"/>
  <c r="L39" i="33"/>
  <c r="J39" i="33"/>
  <c r="H39" i="33" s="1"/>
  <c r="L38" i="33"/>
  <c r="J38" i="33"/>
  <c r="H38" i="33"/>
  <c r="L37" i="33"/>
  <c r="J37" i="33"/>
  <c r="H37" i="33" s="1"/>
  <c r="N36" i="33"/>
  <c r="L36" i="33"/>
  <c r="J36" i="33"/>
  <c r="H36" i="33" s="1"/>
  <c r="E36" i="33"/>
  <c r="L35" i="33"/>
  <c r="J35" i="33"/>
  <c r="H35" i="33" s="1"/>
  <c r="L34" i="33"/>
  <c r="J34" i="33"/>
  <c r="H34" i="33"/>
  <c r="L33" i="33"/>
  <c r="J33" i="33"/>
  <c r="H33" i="33" s="1"/>
  <c r="L32" i="33"/>
  <c r="J32" i="33"/>
  <c r="H32" i="33"/>
  <c r="N31" i="33"/>
  <c r="L31" i="33"/>
  <c r="J31" i="33"/>
  <c r="H31" i="33"/>
  <c r="E31" i="33"/>
  <c r="L30" i="33"/>
  <c r="J30" i="33"/>
  <c r="H30" i="33"/>
  <c r="L29" i="33"/>
  <c r="J29" i="33"/>
  <c r="H29" i="33" s="1"/>
  <c r="L28" i="33"/>
  <c r="J28" i="33"/>
  <c r="H28" i="33"/>
  <c r="L27" i="33"/>
  <c r="J27" i="33"/>
  <c r="H27" i="33" s="1"/>
  <c r="N26" i="33"/>
  <c r="L26" i="33"/>
  <c r="J26" i="33"/>
  <c r="H26" i="33" s="1"/>
  <c r="E26" i="33"/>
  <c r="L25" i="33"/>
  <c r="J25" i="33"/>
  <c r="H25" i="33" s="1"/>
  <c r="L24" i="33"/>
  <c r="J24" i="33"/>
  <c r="H24" i="33"/>
  <c r="L23" i="33"/>
  <c r="J23" i="33"/>
  <c r="H23" i="33" s="1"/>
  <c r="L22" i="33"/>
  <c r="J22" i="33"/>
  <c r="H22" i="33"/>
  <c r="N21" i="33"/>
  <c r="L21" i="33"/>
  <c r="J21" i="33"/>
  <c r="H21" i="33"/>
  <c r="E21" i="33"/>
  <c r="L20" i="33"/>
  <c r="J20" i="33"/>
  <c r="H20" i="33"/>
  <c r="L19" i="33"/>
  <c r="J19" i="33"/>
  <c r="H19" i="33" s="1"/>
  <c r="L18" i="33"/>
  <c r="J18" i="33"/>
  <c r="H18" i="33"/>
  <c r="L17" i="33"/>
  <c r="J17" i="33"/>
  <c r="H17" i="33" s="1"/>
  <c r="N16" i="33"/>
  <c r="L16" i="33"/>
  <c r="J16" i="33"/>
  <c r="H16" i="33" s="1"/>
  <c r="E16" i="33"/>
  <c r="L15" i="33"/>
  <c r="J15" i="33"/>
  <c r="H15" i="33" s="1"/>
  <c r="L14" i="33"/>
  <c r="J14" i="33"/>
  <c r="H14" i="33"/>
  <c r="L13" i="33"/>
  <c r="J13" i="33"/>
  <c r="H13" i="33" s="1"/>
  <c r="L12" i="33"/>
  <c r="J12" i="33"/>
  <c r="H12" i="33"/>
  <c r="N11" i="33"/>
  <c r="L11" i="33"/>
  <c r="J11" i="33"/>
  <c r="H11" i="33"/>
  <c r="E11" i="33"/>
  <c r="L10" i="33"/>
  <c r="J10" i="33"/>
  <c r="H10" i="33"/>
  <c r="L9" i="33"/>
  <c r="J9" i="33"/>
  <c r="H9" i="33" s="1"/>
  <c r="L8" i="33"/>
  <c r="J8" i="33"/>
  <c r="H8" i="33"/>
  <c r="L7" i="33"/>
  <c r="J7" i="33"/>
  <c r="H7" i="33" s="1"/>
  <c r="N6" i="33"/>
  <c r="N106" i="33" s="1"/>
  <c r="L6" i="33"/>
  <c r="J6" i="33"/>
  <c r="H6" i="33" s="1"/>
  <c r="E6" i="33"/>
  <c r="E106" i="33" s="1"/>
  <c r="L412" i="32"/>
  <c r="J412" i="32"/>
  <c r="H412" i="32"/>
  <c r="L411" i="32"/>
  <c r="J411" i="32"/>
  <c r="H411" i="32"/>
  <c r="L410" i="32"/>
  <c r="J410" i="32"/>
  <c r="H410" i="32" s="1"/>
  <c r="L409" i="32"/>
  <c r="J409" i="32"/>
  <c r="H409" i="32"/>
  <c r="L408" i="32"/>
  <c r="J408" i="32"/>
  <c r="H408" i="32" s="1"/>
  <c r="N407" i="32"/>
  <c r="L407" i="32"/>
  <c r="J407" i="32"/>
  <c r="H407" i="32" s="1"/>
  <c r="E407" i="32"/>
  <c r="L406" i="32"/>
  <c r="J406" i="32"/>
  <c r="H406" i="32" s="1"/>
  <c r="L405" i="32"/>
  <c r="J405" i="32"/>
  <c r="H405" i="32"/>
  <c r="L404" i="32"/>
  <c r="J404" i="32"/>
  <c r="H404" i="32" s="1"/>
  <c r="L403" i="32"/>
  <c r="J403" i="32"/>
  <c r="H403" i="32"/>
  <c r="N402" i="32"/>
  <c r="L402" i="32"/>
  <c r="J402" i="32"/>
  <c r="H402" i="32"/>
  <c r="E402" i="32"/>
  <c r="L401" i="32"/>
  <c r="J401" i="32"/>
  <c r="H401" i="32"/>
  <c r="L400" i="32"/>
  <c r="J400" i="32"/>
  <c r="H400" i="32" s="1"/>
  <c r="L399" i="32"/>
  <c r="J399" i="32"/>
  <c r="H399" i="32"/>
  <c r="L398" i="32"/>
  <c r="J398" i="32"/>
  <c r="H398" i="32" s="1"/>
  <c r="N397" i="32"/>
  <c r="L397" i="32"/>
  <c r="J397" i="32"/>
  <c r="H397" i="32" s="1"/>
  <c r="E397" i="32"/>
  <c r="L396" i="32"/>
  <c r="J396" i="32"/>
  <c r="H396" i="32" s="1"/>
  <c r="L395" i="32"/>
  <c r="J395" i="32"/>
  <c r="H395" i="32"/>
  <c r="L394" i="32"/>
  <c r="J394" i="32"/>
  <c r="H394" i="32" s="1"/>
  <c r="L393" i="32"/>
  <c r="J393" i="32"/>
  <c r="H393" i="32"/>
  <c r="N392" i="32"/>
  <c r="L392" i="32"/>
  <c r="J392" i="32"/>
  <c r="H392" i="32"/>
  <c r="E392" i="32"/>
  <c r="L391" i="32"/>
  <c r="J391" i="32"/>
  <c r="H391" i="32"/>
  <c r="L390" i="32"/>
  <c r="J390" i="32"/>
  <c r="H390" i="32" s="1"/>
  <c r="L389" i="32"/>
  <c r="J389" i="32"/>
  <c r="H389" i="32"/>
  <c r="L388" i="32"/>
  <c r="J388" i="32"/>
  <c r="H388" i="32" s="1"/>
  <c r="N387" i="32"/>
  <c r="L387" i="32"/>
  <c r="J387" i="32"/>
  <c r="H387" i="32" s="1"/>
  <c r="E387" i="32"/>
  <c r="L386" i="32"/>
  <c r="J386" i="32"/>
  <c r="H386" i="32" s="1"/>
  <c r="L385" i="32"/>
  <c r="J385" i="32"/>
  <c r="H385" i="32"/>
  <c r="L384" i="32"/>
  <c r="J384" i="32"/>
  <c r="H384" i="32" s="1"/>
  <c r="L383" i="32"/>
  <c r="J383" i="32"/>
  <c r="H383" i="32"/>
  <c r="N382" i="32"/>
  <c r="L382" i="32"/>
  <c r="J382" i="32"/>
  <c r="H382" i="32"/>
  <c r="E382" i="32"/>
  <c r="L381" i="32"/>
  <c r="J381" i="32"/>
  <c r="H381" i="32"/>
  <c r="L380" i="32"/>
  <c r="J380" i="32"/>
  <c r="H380" i="32" s="1"/>
  <c r="L379" i="32"/>
  <c r="J379" i="32"/>
  <c r="H379" i="32"/>
  <c r="L378" i="32"/>
  <c r="J378" i="32"/>
  <c r="H378" i="32" s="1"/>
  <c r="N377" i="32"/>
  <c r="L377" i="32"/>
  <c r="J377" i="32"/>
  <c r="H377" i="32" s="1"/>
  <c r="E377" i="32"/>
  <c r="L376" i="32"/>
  <c r="J376" i="32"/>
  <c r="H376" i="32" s="1"/>
  <c r="L375" i="32"/>
  <c r="J375" i="32"/>
  <c r="H375" i="32"/>
  <c r="L374" i="32"/>
  <c r="J374" i="32"/>
  <c r="H374" i="32" s="1"/>
  <c r="L373" i="32"/>
  <c r="J373" i="32"/>
  <c r="H373" i="32"/>
  <c r="N372" i="32"/>
  <c r="L372" i="32"/>
  <c r="J372" i="32"/>
  <c r="H372" i="32"/>
  <c r="E372" i="32"/>
  <c r="L371" i="32"/>
  <c r="J371" i="32"/>
  <c r="H371" i="32"/>
  <c r="L370" i="32"/>
  <c r="J370" i="32"/>
  <c r="H370" i="32" s="1"/>
  <c r="L369" i="32"/>
  <c r="J369" i="32"/>
  <c r="H369" i="32"/>
  <c r="L368" i="32"/>
  <c r="J368" i="32"/>
  <c r="H368" i="32" s="1"/>
  <c r="N367" i="32"/>
  <c r="L367" i="32"/>
  <c r="J367" i="32"/>
  <c r="H367" i="32" s="1"/>
  <c r="E367" i="32"/>
  <c r="L366" i="32"/>
  <c r="J366" i="32"/>
  <c r="H366" i="32" s="1"/>
  <c r="L365" i="32"/>
  <c r="J365" i="32"/>
  <c r="H365" i="32"/>
  <c r="L364" i="32"/>
  <c r="J364" i="32"/>
  <c r="H364" i="32" s="1"/>
  <c r="L363" i="32"/>
  <c r="J363" i="32"/>
  <c r="H363" i="32"/>
  <c r="N362" i="32"/>
  <c r="L362" i="32"/>
  <c r="J362" i="32"/>
  <c r="H362" i="32"/>
  <c r="E362" i="32"/>
  <c r="L361" i="32"/>
  <c r="J361" i="32"/>
  <c r="H361" i="32"/>
  <c r="L360" i="32"/>
  <c r="J360" i="32"/>
  <c r="H360" i="32" s="1"/>
  <c r="L359" i="32"/>
  <c r="J359" i="32"/>
  <c r="H359" i="32"/>
  <c r="L358" i="32"/>
  <c r="J358" i="32"/>
  <c r="H358" i="32" s="1"/>
  <c r="N357" i="32"/>
  <c r="L357" i="32"/>
  <c r="J357" i="32"/>
  <c r="H357" i="32" s="1"/>
  <c r="E357" i="32"/>
  <c r="L356" i="32"/>
  <c r="J356" i="32"/>
  <c r="H356" i="32" s="1"/>
  <c r="L355" i="32"/>
  <c r="J355" i="32"/>
  <c r="H355" i="32"/>
  <c r="L354" i="32"/>
  <c r="J354" i="32"/>
  <c r="H354" i="32" s="1"/>
  <c r="L353" i="32"/>
  <c r="J353" i="32"/>
  <c r="H353" i="32"/>
  <c r="N352" i="32"/>
  <c r="L352" i="32"/>
  <c r="J352" i="32"/>
  <c r="H352" i="32"/>
  <c r="E352" i="32"/>
  <c r="L351" i="32"/>
  <c r="J351" i="32"/>
  <c r="H351" i="32"/>
  <c r="L350" i="32"/>
  <c r="J350" i="32"/>
  <c r="H350" i="32" s="1"/>
  <c r="L349" i="32"/>
  <c r="J349" i="32"/>
  <c r="H349" i="32"/>
  <c r="L348" i="32"/>
  <c r="J348" i="32"/>
  <c r="H348" i="32" s="1"/>
  <c r="N347" i="32"/>
  <c r="L347" i="32"/>
  <c r="J347" i="32"/>
  <c r="H347" i="32" s="1"/>
  <c r="E347" i="32"/>
  <c r="L346" i="32"/>
  <c r="J346" i="32"/>
  <c r="H346" i="32" s="1"/>
  <c r="L345" i="32"/>
  <c r="J345" i="32"/>
  <c r="H345" i="32"/>
  <c r="L344" i="32"/>
  <c r="J344" i="32"/>
  <c r="H344" i="32" s="1"/>
  <c r="L343" i="32"/>
  <c r="J343" i="32"/>
  <c r="H343" i="32"/>
  <c r="N342" i="32"/>
  <c r="L342" i="32"/>
  <c r="J342" i="32"/>
  <c r="H342" i="32"/>
  <c r="E342" i="32"/>
  <c r="L341" i="32"/>
  <c r="J341" i="32"/>
  <c r="H341" i="32"/>
  <c r="L340" i="32"/>
  <c r="J340" i="32"/>
  <c r="H340" i="32" s="1"/>
  <c r="L339" i="32"/>
  <c r="J339" i="32"/>
  <c r="H339" i="32"/>
  <c r="L338" i="32"/>
  <c r="J338" i="32"/>
  <c r="H338" i="32" s="1"/>
  <c r="N337" i="32"/>
  <c r="L337" i="32"/>
  <c r="J337" i="32"/>
  <c r="H337" i="32" s="1"/>
  <c r="E337" i="32"/>
  <c r="L336" i="32"/>
  <c r="J336" i="32"/>
  <c r="H336" i="32" s="1"/>
  <c r="L335" i="32"/>
  <c r="J335" i="32"/>
  <c r="H335" i="32"/>
  <c r="L334" i="32"/>
  <c r="J334" i="32"/>
  <c r="H334" i="32" s="1"/>
  <c r="L333" i="32"/>
  <c r="J333" i="32"/>
  <c r="H333" i="32"/>
  <c r="N332" i="32"/>
  <c r="L332" i="32"/>
  <c r="J332" i="32"/>
  <c r="H332" i="32"/>
  <c r="E332" i="32"/>
  <c r="L331" i="32"/>
  <c r="J331" i="32"/>
  <c r="H331" i="32"/>
  <c r="L330" i="32"/>
  <c r="J330" i="32"/>
  <c r="H330" i="32" s="1"/>
  <c r="L329" i="32"/>
  <c r="J329" i="32"/>
  <c r="H329" i="32"/>
  <c r="L328" i="32"/>
  <c r="J328" i="32"/>
  <c r="H328" i="32" s="1"/>
  <c r="N327" i="32"/>
  <c r="L327" i="32"/>
  <c r="J327" i="32"/>
  <c r="H327" i="32" s="1"/>
  <c r="E327" i="32"/>
  <c r="L326" i="32"/>
  <c r="J326" i="32"/>
  <c r="H326" i="32" s="1"/>
  <c r="L325" i="32"/>
  <c r="J325" i="32"/>
  <c r="H325" i="32"/>
  <c r="L324" i="32"/>
  <c r="J324" i="32"/>
  <c r="H324" i="32" s="1"/>
  <c r="L323" i="32"/>
  <c r="J323" i="32"/>
  <c r="H323" i="32"/>
  <c r="N322" i="32"/>
  <c r="L322" i="32"/>
  <c r="J322" i="32"/>
  <c r="H322" i="32"/>
  <c r="E322" i="32"/>
  <c r="L321" i="32"/>
  <c r="J321" i="32"/>
  <c r="H321" i="32"/>
  <c r="L320" i="32"/>
  <c r="J320" i="32"/>
  <c r="H320" i="32" s="1"/>
  <c r="L319" i="32"/>
  <c r="J319" i="32"/>
  <c r="H319" i="32"/>
  <c r="L318" i="32"/>
  <c r="J318" i="32"/>
  <c r="H318" i="32" s="1"/>
  <c r="N317" i="32"/>
  <c r="L317" i="32"/>
  <c r="J317" i="32"/>
  <c r="H317" i="32" s="1"/>
  <c r="E317" i="32"/>
  <c r="L316" i="32"/>
  <c r="J316" i="32"/>
  <c r="H316" i="32" s="1"/>
  <c r="L315" i="32"/>
  <c r="J315" i="32"/>
  <c r="H315" i="32"/>
  <c r="L314" i="32"/>
  <c r="J314" i="32"/>
  <c r="H314" i="32" s="1"/>
  <c r="L313" i="32"/>
  <c r="J313" i="32"/>
  <c r="H313" i="32"/>
  <c r="N312" i="32"/>
  <c r="N412" i="32" s="1"/>
  <c r="L312" i="32"/>
  <c r="J312" i="32"/>
  <c r="H312" i="32"/>
  <c r="E312" i="32"/>
  <c r="E412" i="32" s="1"/>
  <c r="L310" i="32"/>
  <c r="J310" i="32"/>
  <c r="H310" i="32"/>
  <c r="L309" i="32"/>
  <c r="J309" i="32"/>
  <c r="H309" i="32" s="1"/>
  <c r="L308" i="32"/>
  <c r="J308" i="32"/>
  <c r="H308" i="32"/>
  <c r="L307" i="32"/>
  <c r="J307" i="32"/>
  <c r="H307" i="32" s="1"/>
  <c r="L306" i="32"/>
  <c r="J306" i="32"/>
  <c r="H306" i="32"/>
  <c r="N305" i="32"/>
  <c r="L305" i="32"/>
  <c r="J305" i="32"/>
  <c r="H305" i="32"/>
  <c r="E305" i="32"/>
  <c r="L304" i="32"/>
  <c r="J304" i="32"/>
  <c r="H304" i="32"/>
  <c r="L303" i="32"/>
  <c r="J303" i="32"/>
  <c r="H303" i="32" s="1"/>
  <c r="L302" i="32"/>
  <c r="J302" i="32"/>
  <c r="H302" i="32"/>
  <c r="L301" i="32"/>
  <c r="J301" i="32"/>
  <c r="H301" i="32" s="1"/>
  <c r="N300" i="32"/>
  <c r="L300" i="32"/>
  <c r="J300" i="32"/>
  <c r="H300" i="32" s="1"/>
  <c r="E300" i="32"/>
  <c r="L299" i="32"/>
  <c r="J299" i="32"/>
  <c r="H299" i="32" s="1"/>
  <c r="L298" i="32"/>
  <c r="J298" i="32"/>
  <c r="H298" i="32"/>
  <c r="L297" i="32"/>
  <c r="J297" i="32"/>
  <c r="H297" i="32" s="1"/>
  <c r="L296" i="32"/>
  <c r="J296" i="32"/>
  <c r="H296" i="32"/>
  <c r="N295" i="32"/>
  <c r="L295" i="32"/>
  <c r="J295" i="32"/>
  <c r="H295" i="32"/>
  <c r="E295" i="32"/>
  <c r="L294" i="32"/>
  <c r="J294" i="32"/>
  <c r="H294" i="32"/>
  <c r="L293" i="32"/>
  <c r="J293" i="32"/>
  <c r="H293" i="32" s="1"/>
  <c r="L292" i="32"/>
  <c r="J292" i="32"/>
  <c r="H292" i="32"/>
  <c r="L291" i="32"/>
  <c r="J291" i="32"/>
  <c r="H291" i="32" s="1"/>
  <c r="N290" i="32"/>
  <c r="L290" i="32"/>
  <c r="J290" i="32"/>
  <c r="H290" i="32" s="1"/>
  <c r="E290" i="32"/>
  <c r="L289" i="32"/>
  <c r="J289" i="32"/>
  <c r="H289" i="32" s="1"/>
  <c r="L288" i="32"/>
  <c r="J288" i="32"/>
  <c r="H288" i="32"/>
  <c r="L287" i="32"/>
  <c r="J287" i="32"/>
  <c r="H287" i="32" s="1"/>
  <c r="L286" i="32"/>
  <c r="J286" i="32"/>
  <c r="H286" i="32"/>
  <c r="N285" i="32"/>
  <c r="L285" i="32"/>
  <c r="J285" i="32"/>
  <c r="H285" i="32"/>
  <c r="E285" i="32"/>
  <c r="L284" i="32"/>
  <c r="J284" i="32"/>
  <c r="H284" i="32"/>
  <c r="L283" i="32"/>
  <c r="J283" i="32"/>
  <c r="H283" i="32" s="1"/>
  <c r="L282" i="32"/>
  <c r="J282" i="32"/>
  <c r="H282" i="32"/>
  <c r="L281" i="32"/>
  <c r="J281" i="32"/>
  <c r="H281" i="32" s="1"/>
  <c r="N280" i="32"/>
  <c r="L280" i="32"/>
  <c r="J280" i="32"/>
  <c r="H280" i="32" s="1"/>
  <c r="E280" i="32"/>
  <c r="L279" i="32"/>
  <c r="J279" i="32"/>
  <c r="H279" i="32" s="1"/>
  <c r="L278" i="32"/>
  <c r="J278" i="32"/>
  <c r="H278" i="32"/>
  <c r="L277" i="32"/>
  <c r="J277" i="32"/>
  <c r="H277" i="32" s="1"/>
  <c r="L276" i="32"/>
  <c r="J276" i="32"/>
  <c r="H276" i="32"/>
  <c r="N275" i="32"/>
  <c r="L275" i="32"/>
  <c r="J275" i="32"/>
  <c r="H275" i="32"/>
  <c r="E275" i="32"/>
  <c r="L274" i="32"/>
  <c r="J274" i="32"/>
  <c r="H274" i="32"/>
  <c r="L273" i="32"/>
  <c r="J273" i="32"/>
  <c r="H273" i="32" s="1"/>
  <c r="L272" i="32"/>
  <c r="J272" i="32"/>
  <c r="H272" i="32"/>
  <c r="L271" i="32"/>
  <c r="J271" i="32"/>
  <c r="H271" i="32" s="1"/>
  <c r="N270" i="32"/>
  <c r="L270" i="32"/>
  <c r="J270" i="32"/>
  <c r="H270" i="32" s="1"/>
  <c r="E270" i="32"/>
  <c r="L269" i="32"/>
  <c r="J269" i="32"/>
  <c r="H269" i="32" s="1"/>
  <c r="L268" i="32"/>
  <c r="J268" i="32"/>
  <c r="H268" i="32"/>
  <c r="L267" i="32"/>
  <c r="J267" i="32"/>
  <c r="H267" i="32" s="1"/>
  <c r="L266" i="32"/>
  <c r="J266" i="32"/>
  <c r="H266" i="32"/>
  <c r="N265" i="32"/>
  <c r="L265" i="32"/>
  <c r="J265" i="32"/>
  <c r="H265" i="32"/>
  <c r="E265" i="32"/>
  <c r="L264" i="32"/>
  <c r="J264" i="32"/>
  <c r="H264" i="32"/>
  <c r="L263" i="32"/>
  <c r="J263" i="32"/>
  <c r="H263" i="32" s="1"/>
  <c r="L262" i="32"/>
  <c r="J262" i="32"/>
  <c r="H262" i="32"/>
  <c r="L261" i="32"/>
  <c r="J261" i="32"/>
  <c r="H261" i="32" s="1"/>
  <c r="N260" i="32"/>
  <c r="L260" i="32"/>
  <c r="J260" i="32"/>
  <c r="H260" i="32" s="1"/>
  <c r="E260" i="32"/>
  <c r="L259" i="32"/>
  <c r="J259" i="32"/>
  <c r="H259" i="32" s="1"/>
  <c r="L258" i="32"/>
  <c r="J258" i="32"/>
  <c r="H258" i="32"/>
  <c r="L257" i="32"/>
  <c r="J257" i="32"/>
  <c r="H257" i="32" s="1"/>
  <c r="L256" i="32"/>
  <c r="J256" i="32"/>
  <c r="H256" i="32"/>
  <c r="N255" i="32"/>
  <c r="L255" i="32"/>
  <c r="J255" i="32"/>
  <c r="H255" i="32"/>
  <c r="E255" i="32"/>
  <c r="L254" i="32"/>
  <c r="J254" i="32"/>
  <c r="H254" i="32"/>
  <c r="L253" i="32"/>
  <c r="J253" i="32"/>
  <c r="H253" i="32" s="1"/>
  <c r="L252" i="32"/>
  <c r="J252" i="32"/>
  <c r="H252" i="32"/>
  <c r="L251" i="32"/>
  <c r="J251" i="32"/>
  <c r="H251" i="32" s="1"/>
  <c r="N250" i="32"/>
  <c r="L250" i="32"/>
  <c r="J250" i="32"/>
  <c r="H250" i="32" s="1"/>
  <c r="E250" i="32"/>
  <c r="L249" i="32"/>
  <c r="J249" i="32"/>
  <c r="H249" i="32" s="1"/>
  <c r="L248" i="32"/>
  <c r="J248" i="32"/>
  <c r="H248" i="32"/>
  <c r="L247" i="32"/>
  <c r="J247" i="32"/>
  <c r="H247" i="32" s="1"/>
  <c r="L246" i="32"/>
  <c r="J246" i="32"/>
  <c r="H246" i="32"/>
  <c r="N245" i="32"/>
  <c r="L245" i="32"/>
  <c r="J245" i="32"/>
  <c r="H245" i="32"/>
  <c r="E245" i="32"/>
  <c r="L244" i="32"/>
  <c r="J244" i="32"/>
  <c r="H244" i="32"/>
  <c r="L243" i="32"/>
  <c r="J243" i="32"/>
  <c r="H243" i="32" s="1"/>
  <c r="L242" i="32"/>
  <c r="J242" i="32"/>
  <c r="H242" i="32"/>
  <c r="L241" i="32"/>
  <c r="J241" i="32"/>
  <c r="H241" i="32" s="1"/>
  <c r="N240" i="32"/>
  <c r="L240" i="32"/>
  <c r="J240" i="32"/>
  <c r="H240" i="32" s="1"/>
  <c r="E240" i="32"/>
  <c r="L239" i="32"/>
  <c r="J239" i="32"/>
  <c r="H239" i="32" s="1"/>
  <c r="L238" i="32"/>
  <c r="J238" i="32"/>
  <c r="H238" i="32"/>
  <c r="L237" i="32"/>
  <c r="J237" i="32"/>
  <c r="H237" i="32" s="1"/>
  <c r="L236" i="32"/>
  <c r="J236" i="32"/>
  <c r="H236" i="32"/>
  <c r="N235" i="32"/>
  <c r="L235" i="32"/>
  <c r="J235" i="32"/>
  <c r="H235" i="32"/>
  <c r="E235" i="32"/>
  <c r="L234" i="32"/>
  <c r="J234" i="32"/>
  <c r="H234" i="32"/>
  <c r="L233" i="32"/>
  <c r="J233" i="32"/>
  <c r="H233" i="32" s="1"/>
  <c r="L232" i="32"/>
  <c r="J232" i="32"/>
  <c r="H232" i="32"/>
  <c r="L231" i="32"/>
  <c r="J231" i="32"/>
  <c r="H231" i="32" s="1"/>
  <c r="N230" i="32"/>
  <c r="L230" i="32"/>
  <c r="J230" i="32"/>
  <c r="H230" i="32" s="1"/>
  <c r="E230" i="32"/>
  <c r="L229" i="32"/>
  <c r="J229" i="32"/>
  <c r="H229" i="32" s="1"/>
  <c r="L228" i="32"/>
  <c r="J228" i="32"/>
  <c r="H228" i="32"/>
  <c r="L227" i="32"/>
  <c r="J227" i="32"/>
  <c r="H227" i="32" s="1"/>
  <c r="L226" i="32"/>
  <c r="J226" i="32"/>
  <c r="H226" i="32"/>
  <c r="N225" i="32"/>
  <c r="L225" i="32"/>
  <c r="J225" i="32"/>
  <c r="H225" i="32"/>
  <c r="E225" i="32"/>
  <c r="L224" i="32"/>
  <c r="J224" i="32"/>
  <c r="H224" i="32"/>
  <c r="L223" i="32"/>
  <c r="J223" i="32"/>
  <c r="H223" i="32" s="1"/>
  <c r="L222" i="32"/>
  <c r="J222" i="32"/>
  <c r="H222" i="32"/>
  <c r="L221" i="32"/>
  <c r="J221" i="32"/>
  <c r="H221" i="32" s="1"/>
  <c r="N220" i="32"/>
  <c r="L220" i="32"/>
  <c r="J220" i="32"/>
  <c r="H220" i="32" s="1"/>
  <c r="E220" i="32"/>
  <c r="L219" i="32"/>
  <c r="J219" i="32"/>
  <c r="H219" i="32" s="1"/>
  <c r="L218" i="32"/>
  <c r="J218" i="32"/>
  <c r="H218" i="32"/>
  <c r="L217" i="32"/>
  <c r="J217" i="32"/>
  <c r="H217" i="32" s="1"/>
  <c r="L216" i="32"/>
  <c r="J216" i="32"/>
  <c r="H216" i="32"/>
  <c r="N215" i="32"/>
  <c r="L215" i="32"/>
  <c r="J215" i="32"/>
  <c r="H215" i="32"/>
  <c r="E215" i="32"/>
  <c r="L214" i="32"/>
  <c r="J214" i="32"/>
  <c r="H214" i="32"/>
  <c r="L213" i="32"/>
  <c r="J213" i="32"/>
  <c r="H213" i="32" s="1"/>
  <c r="L212" i="32"/>
  <c r="J212" i="32"/>
  <c r="H212" i="32"/>
  <c r="L211" i="32"/>
  <c r="J211" i="32"/>
  <c r="H211" i="32" s="1"/>
  <c r="N210" i="32"/>
  <c r="N310" i="32" s="1"/>
  <c r="L210" i="32"/>
  <c r="J210" i="32"/>
  <c r="H210" i="32" s="1"/>
  <c r="E210" i="32"/>
  <c r="E310" i="32" s="1"/>
  <c r="L208" i="32"/>
  <c r="J208" i="32"/>
  <c r="H208" i="32"/>
  <c r="L207" i="32"/>
  <c r="J207" i="32"/>
  <c r="H207" i="32"/>
  <c r="L206" i="32"/>
  <c r="J206" i="32"/>
  <c r="H206" i="32" s="1"/>
  <c r="L205" i="32"/>
  <c r="J205" i="32"/>
  <c r="H205" i="32"/>
  <c r="L204" i="32"/>
  <c r="J204" i="32"/>
  <c r="H204" i="32" s="1"/>
  <c r="N203" i="32"/>
  <c r="L203" i="32"/>
  <c r="J203" i="32"/>
  <c r="H203" i="32" s="1"/>
  <c r="E203" i="32"/>
  <c r="L202" i="32"/>
  <c r="J202" i="32"/>
  <c r="H202" i="32" s="1"/>
  <c r="L201" i="32"/>
  <c r="J201" i="32"/>
  <c r="H201" i="32"/>
  <c r="L200" i="32"/>
  <c r="J200" i="32"/>
  <c r="H200" i="32" s="1"/>
  <c r="L199" i="32"/>
  <c r="J199" i="32"/>
  <c r="H199" i="32"/>
  <c r="N198" i="32"/>
  <c r="L198" i="32"/>
  <c r="J198" i="32"/>
  <c r="H198" i="32"/>
  <c r="E198" i="32"/>
  <c r="L197" i="32"/>
  <c r="J197" i="32"/>
  <c r="H197" i="32"/>
  <c r="L196" i="32"/>
  <c r="J196" i="32"/>
  <c r="H196" i="32" s="1"/>
  <c r="L195" i="32"/>
  <c r="J195" i="32"/>
  <c r="H195" i="32"/>
  <c r="L194" i="32"/>
  <c r="J194" i="32"/>
  <c r="H194" i="32" s="1"/>
  <c r="N193" i="32"/>
  <c r="L193" i="32"/>
  <c r="J193" i="32"/>
  <c r="H193" i="32" s="1"/>
  <c r="E193" i="32"/>
  <c r="L192" i="32"/>
  <c r="J192" i="32"/>
  <c r="H192" i="32" s="1"/>
  <c r="L191" i="32"/>
  <c r="J191" i="32"/>
  <c r="H191" i="32"/>
  <c r="L190" i="32"/>
  <c r="J190" i="32"/>
  <c r="H190" i="32" s="1"/>
  <c r="L189" i="32"/>
  <c r="J189" i="32"/>
  <c r="H189" i="32"/>
  <c r="N188" i="32"/>
  <c r="L188" i="32"/>
  <c r="J188" i="32"/>
  <c r="H188" i="32"/>
  <c r="E188" i="32"/>
  <c r="L187" i="32"/>
  <c r="J187" i="32"/>
  <c r="H187" i="32"/>
  <c r="L186" i="32"/>
  <c r="J186" i="32"/>
  <c r="H186" i="32" s="1"/>
  <c r="L185" i="32"/>
  <c r="J185" i="32"/>
  <c r="H185" i="32"/>
  <c r="L184" i="32"/>
  <c r="J184" i="32"/>
  <c r="H184" i="32" s="1"/>
  <c r="N183" i="32"/>
  <c r="L183" i="32"/>
  <c r="J183" i="32"/>
  <c r="H183" i="32" s="1"/>
  <c r="E183" i="32"/>
  <c r="L182" i="32"/>
  <c r="J182" i="32"/>
  <c r="H182" i="32" s="1"/>
  <c r="L181" i="32"/>
  <c r="J181" i="32"/>
  <c r="H181" i="32"/>
  <c r="L180" i="32"/>
  <c r="J180" i="32"/>
  <c r="H180" i="32" s="1"/>
  <c r="L179" i="32"/>
  <c r="J179" i="32"/>
  <c r="H179" i="32"/>
  <c r="N178" i="32"/>
  <c r="L178" i="32"/>
  <c r="J178" i="32"/>
  <c r="H178" i="32"/>
  <c r="E178" i="32"/>
  <c r="L177" i="32"/>
  <c r="J177" i="32"/>
  <c r="H177" i="32"/>
  <c r="L176" i="32"/>
  <c r="J176" i="32"/>
  <c r="H176" i="32" s="1"/>
  <c r="L175" i="32"/>
  <c r="J175" i="32"/>
  <c r="H175" i="32"/>
  <c r="L174" i="32"/>
  <c r="J174" i="32"/>
  <c r="H174" i="32" s="1"/>
  <c r="N173" i="32"/>
  <c r="L173" i="32"/>
  <c r="J173" i="32"/>
  <c r="H173" i="32" s="1"/>
  <c r="E173" i="32"/>
  <c r="L172" i="32"/>
  <c r="J172" i="32"/>
  <c r="H172" i="32" s="1"/>
  <c r="L171" i="32"/>
  <c r="J171" i="32"/>
  <c r="H171" i="32"/>
  <c r="L170" i="32"/>
  <c r="J170" i="32"/>
  <c r="H170" i="32" s="1"/>
  <c r="L169" i="32"/>
  <c r="J169" i="32"/>
  <c r="H169" i="32"/>
  <c r="N168" i="32"/>
  <c r="L168" i="32"/>
  <c r="J168" i="32"/>
  <c r="H168" i="32"/>
  <c r="E168" i="32"/>
  <c r="L167" i="32"/>
  <c r="J167" i="32"/>
  <c r="H167" i="32"/>
  <c r="L166" i="32"/>
  <c r="J166" i="32"/>
  <c r="H166" i="32" s="1"/>
  <c r="L165" i="32"/>
  <c r="J165" i="32"/>
  <c r="H165" i="32"/>
  <c r="L164" i="32"/>
  <c r="J164" i="32"/>
  <c r="H164" i="32" s="1"/>
  <c r="N163" i="32"/>
  <c r="L163" i="32"/>
  <c r="J163" i="32"/>
  <c r="H163" i="32" s="1"/>
  <c r="E163" i="32"/>
  <c r="L162" i="32"/>
  <c r="J162" i="32"/>
  <c r="H162" i="32" s="1"/>
  <c r="L161" i="32"/>
  <c r="J161" i="32"/>
  <c r="H161" i="32"/>
  <c r="L160" i="32"/>
  <c r="J160" i="32"/>
  <c r="H160" i="32" s="1"/>
  <c r="L159" i="32"/>
  <c r="J159" i="32"/>
  <c r="H159" i="32"/>
  <c r="N158" i="32"/>
  <c r="L158" i="32"/>
  <c r="J158" i="32"/>
  <c r="H158" i="32"/>
  <c r="E158" i="32"/>
  <c r="L157" i="32"/>
  <c r="J157" i="32"/>
  <c r="H157" i="32"/>
  <c r="L156" i="32"/>
  <c r="J156" i="32"/>
  <c r="H156" i="32" s="1"/>
  <c r="L155" i="32"/>
  <c r="J155" i="32"/>
  <c r="H155" i="32"/>
  <c r="L154" i="32"/>
  <c r="J154" i="32"/>
  <c r="H154" i="32" s="1"/>
  <c r="N153" i="32"/>
  <c r="L153" i="32"/>
  <c r="J153" i="32"/>
  <c r="H153" i="32" s="1"/>
  <c r="E153" i="32"/>
  <c r="L152" i="32"/>
  <c r="J152" i="32"/>
  <c r="H152" i="32" s="1"/>
  <c r="L151" i="32"/>
  <c r="J151" i="32"/>
  <c r="H151" i="32"/>
  <c r="L150" i="32"/>
  <c r="J150" i="32"/>
  <c r="H150" i="32" s="1"/>
  <c r="L149" i="32"/>
  <c r="J149" i="32"/>
  <c r="H149" i="32"/>
  <c r="N148" i="32"/>
  <c r="L148" i="32"/>
  <c r="J148" i="32"/>
  <c r="H148" i="32"/>
  <c r="E148" i="32"/>
  <c r="L147" i="32"/>
  <c r="J147" i="32"/>
  <c r="H147" i="32"/>
  <c r="L146" i="32"/>
  <c r="J146" i="32"/>
  <c r="H146" i="32" s="1"/>
  <c r="L145" i="32"/>
  <c r="J145" i="32"/>
  <c r="H145" i="32"/>
  <c r="L144" i="32"/>
  <c r="J144" i="32"/>
  <c r="H144" i="32" s="1"/>
  <c r="N143" i="32"/>
  <c r="L143" i="32"/>
  <c r="J143" i="32"/>
  <c r="H143" i="32" s="1"/>
  <c r="E143" i="32"/>
  <c r="L142" i="32"/>
  <c r="J142" i="32"/>
  <c r="H142" i="32" s="1"/>
  <c r="L141" i="32"/>
  <c r="J141" i="32"/>
  <c r="H141" i="32"/>
  <c r="L140" i="32"/>
  <c r="J140" i="32"/>
  <c r="H140" i="32" s="1"/>
  <c r="L139" i="32"/>
  <c r="J139" i="32"/>
  <c r="H139" i="32"/>
  <c r="N138" i="32"/>
  <c r="L138" i="32"/>
  <c r="J138" i="32"/>
  <c r="H138" i="32"/>
  <c r="E138" i="32"/>
  <c r="L137" i="32"/>
  <c r="J137" i="32"/>
  <c r="H137" i="32"/>
  <c r="L136" i="32"/>
  <c r="J136" i="32"/>
  <c r="H136" i="32" s="1"/>
  <c r="L135" i="32"/>
  <c r="J135" i="32"/>
  <c r="H135" i="32"/>
  <c r="L134" i="32"/>
  <c r="J134" i="32"/>
  <c r="H134" i="32" s="1"/>
  <c r="N133" i="32"/>
  <c r="L133" i="32"/>
  <c r="J133" i="32"/>
  <c r="H133" i="32" s="1"/>
  <c r="E133" i="32"/>
  <c r="L132" i="32"/>
  <c r="J132" i="32"/>
  <c r="H132" i="32" s="1"/>
  <c r="L131" i="32"/>
  <c r="J131" i="32"/>
  <c r="H131" i="32"/>
  <c r="L130" i="32"/>
  <c r="J130" i="32"/>
  <c r="H130" i="32" s="1"/>
  <c r="L129" i="32"/>
  <c r="J129" i="32"/>
  <c r="H129" i="32"/>
  <c r="N128" i="32"/>
  <c r="L128" i="32"/>
  <c r="J128" i="32"/>
  <c r="H128" i="32"/>
  <c r="E128" i="32"/>
  <c r="L127" i="32"/>
  <c r="J127" i="32"/>
  <c r="H127" i="32"/>
  <c r="L126" i="32"/>
  <c r="J126" i="32"/>
  <c r="H126" i="32" s="1"/>
  <c r="L125" i="32"/>
  <c r="J125" i="32"/>
  <c r="H125" i="32"/>
  <c r="L124" i="32"/>
  <c r="J124" i="32"/>
  <c r="H124" i="32" s="1"/>
  <c r="N123" i="32"/>
  <c r="L123" i="32"/>
  <c r="J123" i="32"/>
  <c r="H123" i="32" s="1"/>
  <c r="E123" i="32"/>
  <c r="L122" i="32"/>
  <c r="J122" i="32"/>
  <c r="H122" i="32" s="1"/>
  <c r="L121" i="32"/>
  <c r="J121" i="32"/>
  <c r="H121" i="32"/>
  <c r="L120" i="32"/>
  <c r="J120" i="32"/>
  <c r="H120" i="32" s="1"/>
  <c r="L119" i="32"/>
  <c r="J119" i="32"/>
  <c r="H119" i="32"/>
  <c r="N118" i="32"/>
  <c r="L118" i="32"/>
  <c r="J118" i="32"/>
  <c r="H118" i="32"/>
  <c r="E118" i="32"/>
  <c r="L117" i="32"/>
  <c r="J117" i="32"/>
  <c r="H117" i="32"/>
  <c r="L116" i="32"/>
  <c r="J116" i="32"/>
  <c r="H116" i="32" s="1"/>
  <c r="L115" i="32"/>
  <c r="J115" i="32"/>
  <c r="H115" i="32"/>
  <c r="L114" i="32"/>
  <c r="J114" i="32"/>
  <c r="H114" i="32" s="1"/>
  <c r="N113" i="32"/>
  <c r="L113" i="32"/>
  <c r="J113" i="32"/>
  <c r="H113" i="32" s="1"/>
  <c r="E113" i="32"/>
  <c r="L112" i="32"/>
  <c r="J112" i="32"/>
  <c r="H112" i="32" s="1"/>
  <c r="L111" i="32"/>
  <c r="J111" i="32"/>
  <c r="H111" i="32"/>
  <c r="L110" i="32"/>
  <c r="J110" i="32"/>
  <c r="H110" i="32" s="1"/>
  <c r="L109" i="32"/>
  <c r="J109" i="32"/>
  <c r="H109" i="32"/>
  <c r="N108" i="32"/>
  <c r="N208" i="32" s="1"/>
  <c r="L108" i="32"/>
  <c r="J108" i="32"/>
  <c r="H108" i="32"/>
  <c r="E108" i="32"/>
  <c r="E208" i="32" s="1"/>
  <c r="L106" i="32"/>
  <c r="J106" i="32"/>
  <c r="H106" i="32"/>
  <c r="L105" i="32"/>
  <c r="J105" i="32"/>
  <c r="H105" i="32" s="1"/>
  <c r="L104" i="32"/>
  <c r="J104" i="32"/>
  <c r="H104" i="32"/>
  <c r="L103" i="32"/>
  <c r="J103" i="32"/>
  <c r="H103" i="32" s="1"/>
  <c r="L102" i="32"/>
  <c r="J102" i="32"/>
  <c r="H102" i="32"/>
  <c r="N101" i="32"/>
  <c r="L101" i="32"/>
  <c r="J101" i="32"/>
  <c r="H101" i="32"/>
  <c r="E101" i="32"/>
  <c r="L100" i="32"/>
  <c r="J100" i="32"/>
  <c r="H100" i="32"/>
  <c r="L99" i="32"/>
  <c r="J99" i="32"/>
  <c r="H99" i="32" s="1"/>
  <c r="L98" i="32"/>
  <c r="J98" i="32"/>
  <c r="H98" i="32"/>
  <c r="L97" i="32"/>
  <c r="J97" i="32"/>
  <c r="H97" i="32" s="1"/>
  <c r="N96" i="32"/>
  <c r="L96" i="32"/>
  <c r="J96" i="32"/>
  <c r="H96" i="32" s="1"/>
  <c r="E96" i="32"/>
  <c r="L95" i="32"/>
  <c r="J95" i="32"/>
  <c r="H95" i="32" s="1"/>
  <c r="L94" i="32"/>
  <c r="J94" i="32"/>
  <c r="H94" i="32"/>
  <c r="L93" i="32"/>
  <c r="J93" i="32"/>
  <c r="H93" i="32" s="1"/>
  <c r="L92" i="32"/>
  <c r="J92" i="32"/>
  <c r="H92" i="32"/>
  <c r="N91" i="32"/>
  <c r="L91" i="32"/>
  <c r="J91" i="32"/>
  <c r="H91" i="32"/>
  <c r="E91" i="32"/>
  <c r="L90" i="32"/>
  <c r="J90" i="32"/>
  <c r="H90" i="32"/>
  <c r="L89" i="32"/>
  <c r="J89" i="32"/>
  <c r="H89" i="32" s="1"/>
  <c r="L88" i="32"/>
  <c r="J88" i="32"/>
  <c r="H88" i="32"/>
  <c r="L87" i="32"/>
  <c r="J87" i="32"/>
  <c r="H87" i="32" s="1"/>
  <c r="N86" i="32"/>
  <c r="L86" i="32"/>
  <c r="J86" i="32"/>
  <c r="H86" i="32" s="1"/>
  <c r="E86" i="32"/>
  <c r="L85" i="32"/>
  <c r="J85" i="32"/>
  <c r="H85" i="32" s="1"/>
  <c r="L84" i="32"/>
  <c r="J84" i="32"/>
  <c r="H84" i="32"/>
  <c r="L83" i="32"/>
  <c r="J83" i="32"/>
  <c r="H83" i="32" s="1"/>
  <c r="L82" i="32"/>
  <c r="J82" i="32"/>
  <c r="H82" i="32"/>
  <c r="N81" i="32"/>
  <c r="L81" i="32"/>
  <c r="J81" i="32"/>
  <c r="H81" i="32"/>
  <c r="E81" i="32"/>
  <c r="L80" i="32"/>
  <c r="J80" i="32"/>
  <c r="H80" i="32"/>
  <c r="L79" i="32"/>
  <c r="J79" i="32"/>
  <c r="H79" i="32" s="1"/>
  <c r="L78" i="32"/>
  <c r="J78" i="32"/>
  <c r="H78" i="32"/>
  <c r="L77" i="32"/>
  <c r="J77" i="32"/>
  <c r="H77" i="32" s="1"/>
  <c r="N76" i="32"/>
  <c r="L76" i="32"/>
  <c r="J76" i="32"/>
  <c r="H76" i="32" s="1"/>
  <c r="E76" i="32"/>
  <c r="L75" i="32"/>
  <c r="J75" i="32"/>
  <c r="H75" i="32" s="1"/>
  <c r="L74" i="32"/>
  <c r="J74" i="32"/>
  <c r="H74" i="32"/>
  <c r="L73" i="32"/>
  <c r="J73" i="32"/>
  <c r="H73" i="32" s="1"/>
  <c r="L72" i="32"/>
  <c r="J72" i="32"/>
  <c r="H72" i="32"/>
  <c r="N71" i="32"/>
  <c r="L71" i="32"/>
  <c r="J71" i="32"/>
  <c r="H71" i="32"/>
  <c r="E71" i="32"/>
  <c r="L70" i="32"/>
  <c r="J70" i="32"/>
  <c r="H70" i="32"/>
  <c r="L69" i="32"/>
  <c r="J69" i="32"/>
  <c r="H69" i="32" s="1"/>
  <c r="L68" i="32"/>
  <c r="J68" i="32"/>
  <c r="H68" i="32"/>
  <c r="L67" i="32"/>
  <c r="J67" i="32"/>
  <c r="H67" i="32" s="1"/>
  <c r="N66" i="32"/>
  <c r="L66" i="32"/>
  <c r="J66" i="32"/>
  <c r="H66" i="32" s="1"/>
  <c r="E66" i="32"/>
  <c r="L65" i="32"/>
  <c r="J65" i="32"/>
  <c r="H65" i="32" s="1"/>
  <c r="L64" i="32"/>
  <c r="J64" i="32"/>
  <c r="H64" i="32"/>
  <c r="L63" i="32"/>
  <c r="J63" i="32"/>
  <c r="H63" i="32" s="1"/>
  <c r="L62" i="32"/>
  <c r="J62" i="32"/>
  <c r="H62" i="32"/>
  <c r="N61" i="32"/>
  <c r="L61" i="32"/>
  <c r="J61" i="32"/>
  <c r="H61" i="32"/>
  <c r="E61" i="32"/>
  <c r="L60" i="32"/>
  <c r="J60" i="32"/>
  <c r="H60" i="32"/>
  <c r="L59" i="32"/>
  <c r="J59" i="32"/>
  <c r="H59" i="32" s="1"/>
  <c r="L58" i="32"/>
  <c r="J58" i="32"/>
  <c r="H58" i="32"/>
  <c r="L57" i="32"/>
  <c r="J57" i="32"/>
  <c r="H57" i="32" s="1"/>
  <c r="N56" i="32"/>
  <c r="L56" i="32"/>
  <c r="J56" i="32"/>
  <c r="H56" i="32" s="1"/>
  <c r="E56" i="32"/>
  <c r="L55" i="32"/>
  <c r="J55" i="32"/>
  <c r="H55" i="32" s="1"/>
  <c r="L54" i="32"/>
  <c r="J54" i="32"/>
  <c r="H54" i="32"/>
  <c r="L53" i="32"/>
  <c r="J53" i="32"/>
  <c r="H53" i="32" s="1"/>
  <c r="L52" i="32"/>
  <c r="J52" i="32"/>
  <c r="H52" i="32"/>
  <c r="N51" i="32"/>
  <c r="L51" i="32"/>
  <c r="J51" i="32"/>
  <c r="H51" i="32"/>
  <c r="E51" i="32"/>
  <c r="L50" i="32"/>
  <c r="J50" i="32"/>
  <c r="H50" i="32"/>
  <c r="L49" i="32"/>
  <c r="J49" i="32"/>
  <c r="H49" i="32" s="1"/>
  <c r="L48" i="32"/>
  <c r="J48" i="32"/>
  <c r="H48" i="32"/>
  <c r="L47" i="32"/>
  <c r="J47" i="32"/>
  <c r="H47" i="32" s="1"/>
  <c r="N46" i="32"/>
  <c r="L46" i="32"/>
  <c r="J46" i="32"/>
  <c r="H46" i="32" s="1"/>
  <c r="E46" i="32"/>
  <c r="L45" i="32"/>
  <c r="J45" i="32"/>
  <c r="H45" i="32" s="1"/>
  <c r="L44" i="32"/>
  <c r="J44" i="32"/>
  <c r="H44" i="32"/>
  <c r="L43" i="32"/>
  <c r="J43" i="32"/>
  <c r="H43" i="32" s="1"/>
  <c r="L42" i="32"/>
  <c r="J42" i="32"/>
  <c r="H42" i="32"/>
  <c r="N41" i="32"/>
  <c r="L41" i="32"/>
  <c r="J41" i="32"/>
  <c r="H41" i="32"/>
  <c r="E41" i="32"/>
  <c r="L40" i="32"/>
  <c r="J40" i="32"/>
  <c r="H40" i="32"/>
  <c r="L39" i="32"/>
  <c r="J39" i="32"/>
  <c r="H39" i="32" s="1"/>
  <c r="L38" i="32"/>
  <c r="J38" i="32"/>
  <c r="H38" i="32"/>
  <c r="L37" i="32"/>
  <c r="J37" i="32"/>
  <c r="H37" i="32" s="1"/>
  <c r="N36" i="32"/>
  <c r="L36" i="32"/>
  <c r="J36" i="32"/>
  <c r="H36" i="32" s="1"/>
  <c r="E36" i="32"/>
  <c r="L35" i="32"/>
  <c r="J35" i="32"/>
  <c r="H35" i="32" s="1"/>
  <c r="L34" i="32"/>
  <c r="J34" i="32"/>
  <c r="H34" i="32"/>
  <c r="L33" i="32"/>
  <c r="J33" i="32"/>
  <c r="H33" i="32" s="1"/>
  <c r="L32" i="32"/>
  <c r="J32" i="32"/>
  <c r="H32" i="32"/>
  <c r="N31" i="32"/>
  <c r="L31" i="32"/>
  <c r="J31" i="32"/>
  <c r="H31" i="32"/>
  <c r="E31" i="32"/>
  <c r="L30" i="32"/>
  <c r="J30" i="32"/>
  <c r="H30" i="32"/>
  <c r="L29" i="32"/>
  <c r="J29" i="32"/>
  <c r="H29" i="32" s="1"/>
  <c r="L28" i="32"/>
  <c r="J28" i="32"/>
  <c r="H28" i="32"/>
  <c r="L27" i="32"/>
  <c r="J27" i="32"/>
  <c r="H27" i="32" s="1"/>
  <c r="N26" i="32"/>
  <c r="L26" i="32"/>
  <c r="J26" i="32"/>
  <c r="H26" i="32" s="1"/>
  <c r="E26" i="32"/>
  <c r="L25" i="32"/>
  <c r="J25" i="32"/>
  <c r="H25" i="32" s="1"/>
  <c r="L24" i="32"/>
  <c r="J24" i="32"/>
  <c r="H24" i="32"/>
  <c r="L23" i="32"/>
  <c r="J23" i="32"/>
  <c r="H23" i="32" s="1"/>
  <c r="L22" i="32"/>
  <c r="J22" i="32"/>
  <c r="H22" i="32"/>
  <c r="N21" i="32"/>
  <c r="L21" i="32"/>
  <c r="J21" i="32"/>
  <c r="H21" i="32"/>
  <c r="E21" i="32"/>
  <c r="L20" i="32"/>
  <c r="J20" i="32"/>
  <c r="H20" i="32"/>
  <c r="L19" i="32"/>
  <c r="J19" i="32"/>
  <c r="H19" i="32" s="1"/>
  <c r="L18" i="32"/>
  <c r="J18" i="32"/>
  <c r="H18" i="32"/>
  <c r="L17" i="32"/>
  <c r="J17" i="32"/>
  <c r="H17" i="32" s="1"/>
  <c r="N16" i="32"/>
  <c r="L16" i="32"/>
  <c r="J16" i="32"/>
  <c r="H16" i="32" s="1"/>
  <c r="E16" i="32"/>
  <c r="L15" i="32"/>
  <c r="J15" i="32"/>
  <c r="H15" i="32" s="1"/>
  <c r="L14" i="32"/>
  <c r="J14" i="32"/>
  <c r="H14" i="32"/>
  <c r="L13" i="32"/>
  <c r="J13" i="32"/>
  <c r="H13" i="32" s="1"/>
  <c r="L12" i="32"/>
  <c r="J12" i="32"/>
  <c r="H12" i="32"/>
  <c r="N11" i="32"/>
  <c r="L11" i="32"/>
  <c r="J11" i="32"/>
  <c r="H11" i="32"/>
  <c r="E11" i="32"/>
  <c r="L10" i="32"/>
  <c r="J10" i="32"/>
  <c r="H10" i="32"/>
  <c r="L9" i="32"/>
  <c r="J9" i="32"/>
  <c r="H9" i="32" s="1"/>
  <c r="L8" i="32"/>
  <c r="J8" i="32"/>
  <c r="H8" i="32"/>
  <c r="L7" i="32"/>
  <c r="J7" i="32"/>
  <c r="H7" i="32" s="1"/>
  <c r="N6" i="32"/>
  <c r="N106" i="32" s="1"/>
  <c r="L6" i="32"/>
  <c r="J6" i="32"/>
  <c r="H6" i="32" s="1"/>
  <c r="E6" i="32"/>
  <c r="E106" i="32" s="1"/>
  <c r="L412" i="31"/>
  <c r="J412" i="31"/>
  <c r="H412" i="31"/>
  <c r="L411" i="31"/>
  <c r="J411" i="31"/>
  <c r="H411" i="31"/>
  <c r="L410" i="31"/>
  <c r="J410" i="31"/>
  <c r="H410" i="31" s="1"/>
  <c r="L409" i="31"/>
  <c r="J409" i="31"/>
  <c r="H409" i="31"/>
  <c r="L408" i="31"/>
  <c r="J408" i="31"/>
  <c r="H408" i="31" s="1"/>
  <c r="N407" i="31"/>
  <c r="L407" i="31"/>
  <c r="J407" i="31"/>
  <c r="H407" i="31" s="1"/>
  <c r="E407" i="31"/>
  <c r="L406" i="31"/>
  <c r="J406" i="31"/>
  <c r="H406" i="31" s="1"/>
  <c r="L405" i="31"/>
  <c r="J405" i="31"/>
  <c r="H405" i="31"/>
  <c r="L404" i="31"/>
  <c r="J404" i="31"/>
  <c r="H404" i="31" s="1"/>
  <c r="L403" i="31"/>
  <c r="J403" i="31"/>
  <c r="H403" i="31"/>
  <c r="N402" i="31"/>
  <c r="L402" i="31"/>
  <c r="J402" i="31"/>
  <c r="H402" i="31"/>
  <c r="E402" i="31"/>
  <c r="L401" i="31"/>
  <c r="J401" i="31"/>
  <c r="H401" i="31"/>
  <c r="L400" i="31"/>
  <c r="J400" i="31"/>
  <c r="H400" i="31" s="1"/>
  <c r="L399" i="31"/>
  <c r="J399" i="31"/>
  <c r="H399" i="31"/>
  <c r="L398" i="31"/>
  <c r="J398" i="31"/>
  <c r="H398" i="31" s="1"/>
  <c r="N397" i="31"/>
  <c r="L397" i="31"/>
  <c r="J397" i="31"/>
  <c r="H397" i="31" s="1"/>
  <c r="E397" i="31"/>
  <c r="L396" i="31"/>
  <c r="J396" i="31"/>
  <c r="H396" i="31" s="1"/>
  <c r="L395" i="31"/>
  <c r="J395" i="31"/>
  <c r="H395" i="31"/>
  <c r="L394" i="31"/>
  <c r="J394" i="31"/>
  <c r="H394" i="31" s="1"/>
  <c r="L393" i="31"/>
  <c r="J393" i="31"/>
  <c r="H393" i="31"/>
  <c r="N392" i="31"/>
  <c r="L392" i="31"/>
  <c r="J392" i="31"/>
  <c r="H392" i="31"/>
  <c r="E392" i="31"/>
  <c r="L391" i="31"/>
  <c r="J391" i="31"/>
  <c r="H391" i="31"/>
  <c r="L390" i="31"/>
  <c r="J390" i="31"/>
  <c r="H390" i="31" s="1"/>
  <c r="L389" i="31"/>
  <c r="J389" i="31"/>
  <c r="H389" i="31"/>
  <c r="L388" i="31"/>
  <c r="J388" i="31"/>
  <c r="H388" i="31" s="1"/>
  <c r="N387" i="31"/>
  <c r="L387" i="31"/>
  <c r="J387" i="31"/>
  <c r="H387" i="31" s="1"/>
  <c r="E387" i="31"/>
  <c r="L386" i="31"/>
  <c r="J386" i="31"/>
  <c r="H386" i="31" s="1"/>
  <c r="L385" i="31"/>
  <c r="J385" i="31"/>
  <c r="H385" i="31"/>
  <c r="L384" i="31"/>
  <c r="J384" i="31"/>
  <c r="H384" i="31" s="1"/>
  <c r="L383" i="31"/>
  <c r="J383" i="31"/>
  <c r="H383" i="31"/>
  <c r="N382" i="31"/>
  <c r="L382" i="31"/>
  <c r="J382" i="31"/>
  <c r="H382" i="31"/>
  <c r="E382" i="31"/>
  <c r="L381" i="31"/>
  <c r="J381" i="31"/>
  <c r="H381" i="31"/>
  <c r="L380" i="31"/>
  <c r="J380" i="31"/>
  <c r="H380" i="31" s="1"/>
  <c r="L379" i="31"/>
  <c r="J379" i="31"/>
  <c r="H379" i="31"/>
  <c r="L378" i="31"/>
  <c r="J378" i="31"/>
  <c r="H378" i="31" s="1"/>
  <c r="N377" i="31"/>
  <c r="L377" i="31"/>
  <c r="J377" i="31"/>
  <c r="H377" i="31" s="1"/>
  <c r="E377" i="31"/>
  <c r="L376" i="31"/>
  <c r="J376" i="31"/>
  <c r="H376" i="31" s="1"/>
  <c r="L375" i="31"/>
  <c r="J375" i="31"/>
  <c r="H375" i="31"/>
  <c r="L374" i="31"/>
  <c r="J374" i="31"/>
  <c r="H374" i="31" s="1"/>
  <c r="L373" i="31"/>
  <c r="J373" i="31"/>
  <c r="H373" i="31"/>
  <c r="N372" i="31"/>
  <c r="L372" i="31"/>
  <c r="J372" i="31"/>
  <c r="H372" i="31"/>
  <c r="E372" i="31"/>
  <c r="L371" i="31"/>
  <c r="J371" i="31"/>
  <c r="H371" i="31"/>
  <c r="L370" i="31"/>
  <c r="J370" i="31"/>
  <c r="H370" i="31" s="1"/>
  <c r="L369" i="31"/>
  <c r="J369" i="31"/>
  <c r="H369" i="31"/>
  <c r="L368" i="31"/>
  <c r="J368" i="31"/>
  <c r="H368" i="31" s="1"/>
  <c r="N367" i="31"/>
  <c r="L367" i="31"/>
  <c r="J367" i="31"/>
  <c r="H367" i="31" s="1"/>
  <c r="E367" i="31"/>
  <c r="L366" i="31"/>
  <c r="J366" i="31"/>
  <c r="H366" i="31" s="1"/>
  <c r="L365" i="31"/>
  <c r="J365" i="31"/>
  <c r="H365" i="31"/>
  <c r="L364" i="31"/>
  <c r="J364" i="31"/>
  <c r="H364" i="31" s="1"/>
  <c r="L363" i="31"/>
  <c r="J363" i="31"/>
  <c r="H363" i="31"/>
  <c r="N362" i="31"/>
  <c r="L362" i="31"/>
  <c r="J362" i="31"/>
  <c r="H362" i="31"/>
  <c r="E362" i="31"/>
  <c r="L361" i="31"/>
  <c r="J361" i="31"/>
  <c r="H361" i="31"/>
  <c r="L360" i="31"/>
  <c r="J360" i="31"/>
  <c r="H360" i="31" s="1"/>
  <c r="L359" i="31"/>
  <c r="J359" i="31"/>
  <c r="H359" i="31"/>
  <c r="L358" i="31"/>
  <c r="J358" i="31"/>
  <c r="H358" i="31" s="1"/>
  <c r="N357" i="31"/>
  <c r="L357" i="31"/>
  <c r="J357" i="31"/>
  <c r="H357" i="31" s="1"/>
  <c r="E357" i="31"/>
  <c r="L356" i="31"/>
  <c r="J356" i="31"/>
  <c r="H356" i="31" s="1"/>
  <c r="L355" i="31"/>
  <c r="J355" i="31"/>
  <c r="H355" i="31"/>
  <c r="L354" i="31"/>
  <c r="J354" i="31"/>
  <c r="H354" i="31" s="1"/>
  <c r="L353" i="31"/>
  <c r="J353" i="31"/>
  <c r="H353" i="31"/>
  <c r="N352" i="31"/>
  <c r="L352" i="31"/>
  <c r="J352" i="31"/>
  <c r="H352" i="31"/>
  <c r="E352" i="31"/>
  <c r="L351" i="31"/>
  <c r="J351" i="31"/>
  <c r="H351" i="31"/>
  <c r="L350" i="31"/>
  <c r="J350" i="31"/>
  <c r="H350" i="31" s="1"/>
  <c r="L349" i="31"/>
  <c r="J349" i="31"/>
  <c r="H349" i="31"/>
  <c r="L348" i="31"/>
  <c r="J348" i="31"/>
  <c r="H348" i="31" s="1"/>
  <c r="N347" i="31"/>
  <c r="L347" i="31"/>
  <c r="J347" i="31"/>
  <c r="H347" i="31" s="1"/>
  <c r="E347" i="31"/>
  <c r="L346" i="31"/>
  <c r="J346" i="31"/>
  <c r="H346" i="31" s="1"/>
  <c r="L345" i="31"/>
  <c r="J345" i="31"/>
  <c r="H345" i="31"/>
  <c r="L344" i="31"/>
  <c r="J344" i="31"/>
  <c r="H344" i="31" s="1"/>
  <c r="L343" i="31"/>
  <c r="J343" i="31"/>
  <c r="H343" i="31"/>
  <c r="N342" i="31"/>
  <c r="L342" i="31"/>
  <c r="J342" i="31"/>
  <c r="H342" i="31"/>
  <c r="E342" i="31"/>
  <c r="L341" i="31"/>
  <c r="J341" i="31"/>
  <c r="H341" i="31"/>
  <c r="L340" i="31"/>
  <c r="J340" i="31"/>
  <c r="H340" i="31" s="1"/>
  <c r="L339" i="31"/>
  <c r="J339" i="31"/>
  <c r="H339" i="31"/>
  <c r="L338" i="31"/>
  <c r="J338" i="31"/>
  <c r="H338" i="31" s="1"/>
  <c r="N337" i="31"/>
  <c r="L337" i="31"/>
  <c r="J337" i="31"/>
  <c r="H337" i="31" s="1"/>
  <c r="E337" i="31"/>
  <c r="L336" i="31"/>
  <c r="J336" i="31"/>
  <c r="H336" i="31" s="1"/>
  <c r="L335" i="31"/>
  <c r="J335" i="31"/>
  <c r="H335" i="31"/>
  <c r="L334" i="31"/>
  <c r="J334" i="31"/>
  <c r="H334" i="31" s="1"/>
  <c r="L333" i="31"/>
  <c r="J333" i="31"/>
  <c r="H333" i="31"/>
  <c r="N332" i="31"/>
  <c r="L332" i="31"/>
  <c r="J332" i="31"/>
  <c r="H332" i="31"/>
  <c r="E332" i="31"/>
  <c r="L331" i="31"/>
  <c r="J331" i="31"/>
  <c r="H331" i="31"/>
  <c r="L330" i="31"/>
  <c r="J330" i="31"/>
  <c r="H330" i="31" s="1"/>
  <c r="L329" i="31"/>
  <c r="J329" i="31"/>
  <c r="H329" i="31"/>
  <c r="L328" i="31"/>
  <c r="J328" i="31"/>
  <c r="H328" i="31" s="1"/>
  <c r="N327" i="31"/>
  <c r="L327" i="31"/>
  <c r="J327" i="31"/>
  <c r="H327" i="31" s="1"/>
  <c r="E327" i="31"/>
  <c r="L326" i="31"/>
  <c r="J326" i="31"/>
  <c r="H326" i="31" s="1"/>
  <c r="L325" i="31"/>
  <c r="J325" i="31"/>
  <c r="H325" i="31"/>
  <c r="L324" i="31"/>
  <c r="J324" i="31"/>
  <c r="H324" i="31" s="1"/>
  <c r="L323" i="31"/>
  <c r="J323" i="31"/>
  <c r="H323" i="31"/>
  <c r="N322" i="31"/>
  <c r="L322" i="31"/>
  <c r="J322" i="31"/>
  <c r="H322" i="31"/>
  <c r="E322" i="31"/>
  <c r="L321" i="31"/>
  <c r="J321" i="31"/>
  <c r="H321" i="31"/>
  <c r="L320" i="31"/>
  <c r="J320" i="31"/>
  <c r="H320" i="31" s="1"/>
  <c r="L319" i="31"/>
  <c r="J319" i="31"/>
  <c r="H319" i="31"/>
  <c r="L318" i="31"/>
  <c r="J318" i="31"/>
  <c r="H318" i="31" s="1"/>
  <c r="N317" i="31"/>
  <c r="L317" i="31"/>
  <c r="J317" i="31"/>
  <c r="H317" i="31" s="1"/>
  <c r="E317" i="31"/>
  <c r="L316" i="31"/>
  <c r="J316" i="31"/>
  <c r="H316" i="31" s="1"/>
  <c r="L315" i="31"/>
  <c r="J315" i="31"/>
  <c r="H315" i="31"/>
  <c r="L314" i="31"/>
  <c r="J314" i="31"/>
  <c r="H314" i="31" s="1"/>
  <c r="L313" i="31"/>
  <c r="J313" i="31"/>
  <c r="H313" i="31"/>
  <c r="N312" i="31"/>
  <c r="N412" i="31" s="1"/>
  <c r="L312" i="31"/>
  <c r="J312" i="31"/>
  <c r="H312" i="31"/>
  <c r="E312" i="31"/>
  <c r="E412" i="31" s="1"/>
  <c r="L310" i="31"/>
  <c r="J310" i="31"/>
  <c r="H310" i="31"/>
  <c r="L309" i="31"/>
  <c r="J309" i="31"/>
  <c r="H309" i="31" s="1"/>
  <c r="L308" i="31"/>
  <c r="J308" i="31"/>
  <c r="H308" i="31"/>
  <c r="L307" i="31"/>
  <c r="J307" i="31"/>
  <c r="H307" i="31" s="1"/>
  <c r="L306" i="31"/>
  <c r="J306" i="31"/>
  <c r="H306" i="31"/>
  <c r="N305" i="31"/>
  <c r="L305" i="31"/>
  <c r="J305" i="31"/>
  <c r="H305" i="31"/>
  <c r="E305" i="31"/>
  <c r="L304" i="31"/>
  <c r="J304" i="31"/>
  <c r="H304" i="31"/>
  <c r="L303" i="31"/>
  <c r="J303" i="31"/>
  <c r="H303" i="31" s="1"/>
  <c r="L302" i="31"/>
  <c r="J302" i="31"/>
  <c r="H302" i="31"/>
  <c r="L301" i="31"/>
  <c r="J301" i="31"/>
  <c r="H301" i="31" s="1"/>
  <c r="N300" i="31"/>
  <c r="L300" i="31"/>
  <c r="J300" i="31"/>
  <c r="H300" i="31" s="1"/>
  <c r="E300" i="31"/>
  <c r="L299" i="31"/>
  <c r="J299" i="31"/>
  <c r="H299" i="31" s="1"/>
  <c r="L298" i="31"/>
  <c r="J298" i="31"/>
  <c r="H298" i="31"/>
  <c r="L297" i="31"/>
  <c r="J297" i="31"/>
  <c r="H297" i="31" s="1"/>
  <c r="L296" i="31"/>
  <c r="J296" i="31"/>
  <c r="H296" i="31"/>
  <c r="N295" i="31"/>
  <c r="L295" i="31"/>
  <c r="J295" i="31"/>
  <c r="H295" i="31"/>
  <c r="E295" i="31"/>
  <c r="L294" i="31"/>
  <c r="J294" i="31"/>
  <c r="H294" i="31"/>
  <c r="L293" i="31"/>
  <c r="J293" i="31"/>
  <c r="H293" i="31" s="1"/>
  <c r="L292" i="31"/>
  <c r="J292" i="31"/>
  <c r="H292" i="31"/>
  <c r="L291" i="31"/>
  <c r="J291" i="31"/>
  <c r="H291" i="31" s="1"/>
  <c r="N290" i="31"/>
  <c r="L290" i="31"/>
  <c r="J290" i="31"/>
  <c r="H290" i="31" s="1"/>
  <c r="E290" i="31"/>
  <c r="L289" i="31"/>
  <c r="J289" i="31"/>
  <c r="H289" i="31" s="1"/>
  <c r="L288" i="31"/>
  <c r="J288" i="31"/>
  <c r="H288" i="31"/>
  <c r="L287" i="31"/>
  <c r="J287" i="31"/>
  <c r="H287" i="31" s="1"/>
  <c r="L286" i="31"/>
  <c r="J286" i="31"/>
  <c r="H286" i="31"/>
  <c r="N285" i="31"/>
  <c r="L285" i="31"/>
  <c r="J285" i="31"/>
  <c r="H285" i="31"/>
  <c r="E285" i="31"/>
  <c r="L284" i="31"/>
  <c r="J284" i="31"/>
  <c r="H284" i="31"/>
  <c r="L283" i="31"/>
  <c r="J283" i="31"/>
  <c r="H283" i="31" s="1"/>
  <c r="L282" i="31"/>
  <c r="J282" i="31"/>
  <c r="H282" i="31"/>
  <c r="L281" i="31"/>
  <c r="J281" i="31"/>
  <c r="H281" i="31" s="1"/>
  <c r="N280" i="31"/>
  <c r="L280" i="31"/>
  <c r="J280" i="31"/>
  <c r="H280" i="31" s="1"/>
  <c r="E280" i="31"/>
  <c r="L279" i="31"/>
  <c r="J279" i="31"/>
  <c r="H279" i="31" s="1"/>
  <c r="L278" i="31"/>
  <c r="J278" i="31"/>
  <c r="H278" i="31"/>
  <c r="L277" i="31"/>
  <c r="J277" i="31"/>
  <c r="H277" i="31" s="1"/>
  <c r="L276" i="31"/>
  <c r="J276" i="31"/>
  <c r="H276" i="31"/>
  <c r="N275" i="31"/>
  <c r="L275" i="31"/>
  <c r="J275" i="31"/>
  <c r="H275" i="31"/>
  <c r="E275" i="31"/>
  <c r="L274" i="31"/>
  <c r="J274" i="31"/>
  <c r="H274" i="31"/>
  <c r="L273" i="31"/>
  <c r="J273" i="31"/>
  <c r="H273" i="31" s="1"/>
  <c r="L272" i="31"/>
  <c r="J272" i="31"/>
  <c r="H272" i="31"/>
  <c r="L271" i="31"/>
  <c r="J271" i="31"/>
  <c r="H271" i="31" s="1"/>
  <c r="N270" i="31"/>
  <c r="L270" i="31"/>
  <c r="J270" i="31"/>
  <c r="H270" i="31" s="1"/>
  <c r="E270" i="31"/>
  <c r="L269" i="31"/>
  <c r="J269" i="31"/>
  <c r="H269" i="31" s="1"/>
  <c r="L268" i="31"/>
  <c r="J268" i="31"/>
  <c r="H268" i="31"/>
  <c r="L267" i="31"/>
  <c r="J267" i="31"/>
  <c r="H267" i="31" s="1"/>
  <c r="L266" i="31"/>
  <c r="J266" i="31"/>
  <c r="H266" i="31"/>
  <c r="N265" i="31"/>
  <c r="L265" i="31"/>
  <c r="J265" i="31"/>
  <c r="H265" i="31"/>
  <c r="E265" i="31"/>
  <c r="L264" i="31"/>
  <c r="J264" i="31"/>
  <c r="H264" i="31"/>
  <c r="L263" i="31"/>
  <c r="J263" i="31"/>
  <c r="H263" i="31" s="1"/>
  <c r="L262" i="31"/>
  <c r="J262" i="31"/>
  <c r="H262" i="31"/>
  <c r="L261" i="31"/>
  <c r="J261" i="31"/>
  <c r="H261" i="31" s="1"/>
  <c r="N260" i="31"/>
  <c r="L260" i="31"/>
  <c r="J260" i="31"/>
  <c r="H260" i="31" s="1"/>
  <c r="E260" i="31"/>
  <c r="L259" i="31"/>
  <c r="J259" i="31"/>
  <c r="H259" i="31" s="1"/>
  <c r="L258" i="31"/>
  <c r="J258" i="31"/>
  <c r="H258" i="31"/>
  <c r="L257" i="31"/>
  <c r="J257" i="31"/>
  <c r="H257" i="31" s="1"/>
  <c r="L256" i="31"/>
  <c r="J256" i="31"/>
  <c r="H256" i="31"/>
  <c r="N255" i="31"/>
  <c r="L255" i="31"/>
  <c r="J255" i="31"/>
  <c r="H255" i="31"/>
  <c r="E255" i="31"/>
  <c r="L254" i="31"/>
  <c r="J254" i="31"/>
  <c r="H254" i="31"/>
  <c r="L253" i="31"/>
  <c r="J253" i="31"/>
  <c r="H253" i="31" s="1"/>
  <c r="L252" i="31"/>
  <c r="J252" i="31"/>
  <c r="H252" i="31"/>
  <c r="L251" i="31"/>
  <c r="J251" i="31"/>
  <c r="H251" i="31" s="1"/>
  <c r="N250" i="31"/>
  <c r="L250" i="31"/>
  <c r="J250" i="31"/>
  <c r="H250" i="31" s="1"/>
  <c r="E250" i="31"/>
  <c r="L249" i="31"/>
  <c r="J249" i="31"/>
  <c r="H249" i="31" s="1"/>
  <c r="L248" i="31"/>
  <c r="J248" i="31"/>
  <c r="H248" i="31"/>
  <c r="L247" i="31"/>
  <c r="J247" i="31"/>
  <c r="H247" i="31" s="1"/>
  <c r="L246" i="31"/>
  <c r="J246" i="31"/>
  <c r="H246" i="31"/>
  <c r="N245" i="31"/>
  <c r="L245" i="31"/>
  <c r="J245" i="31"/>
  <c r="H245" i="31"/>
  <c r="E245" i="31"/>
  <c r="L244" i="31"/>
  <c r="J244" i="31"/>
  <c r="H244" i="31"/>
  <c r="L243" i="31"/>
  <c r="J243" i="31"/>
  <c r="H243" i="31" s="1"/>
  <c r="L242" i="31"/>
  <c r="J242" i="31"/>
  <c r="H242" i="31"/>
  <c r="L241" i="31"/>
  <c r="J241" i="31"/>
  <c r="H241" i="31" s="1"/>
  <c r="N240" i="31"/>
  <c r="L240" i="31"/>
  <c r="J240" i="31"/>
  <c r="H240" i="31" s="1"/>
  <c r="E240" i="31"/>
  <c r="L239" i="31"/>
  <c r="J239" i="31"/>
  <c r="H239" i="31" s="1"/>
  <c r="L238" i="31"/>
  <c r="J238" i="31"/>
  <c r="H238" i="31"/>
  <c r="L237" i="31"/>
  <c r="J237" i="31"/>
  <c r="H237" i="31" s="1"/>
  <c r="L236" i="31"/>
  <c r="J236" i="31"/>
  <c r="H236" i="31"/>
  <c r="N235" i="31"/>
  <c r="L235" i="31"/>
  <c r="J235" i="31"/>
  <c r="H235" i="31"/>
  <c r="E235" i="31"/>
  <c r="L234" i="31"/>
  <c r="J234" i="31"/>
  <c r="H234" i="31"/>
  <c r="L233" i="31"/>
  <c r="J233" i="31"/>
  <c r="H233" i="31" s="1"/>
  <c r="L232" i="31"/>
  <c r="J232" i="31"/>
  <c r="H232" i="31"/>
  <c r="L231" i="31"/>
  <c r="J231" i="31"/>
  <c r="H231" i="31" s="1"/>
  <c r="N230" i="31"/>
  <c r="L230" i="31"/>
  <c r="J230" i="31"/>
  <c r="H230" i="31" s="1"/>
  <c r="E230" i="31"/>
  <c r="L229" i="31"/>
  <c r="J229" i="31"/>
  <c r="H229" i="31" s="1"/>
  <c r="L228" i="31"/>
  <c r="J228" i="31"/>
  <c r="H228" i="31"/>
  <c r="L227" i="31"/>
  <c r="J227" i="31"/>
  <c r="H227" i="31" s="1"/>
  <c r="L226" i="31"/>
  <c r="J226" i="31"/>
  <c r="H226" i="31"/>
  <c r="N225" i="31"/>
  <c r="L225" i="31"/>
  <c r="J225" i="31"/>
  <c r="H225" i="31"/>
  <c r="E225" i="31"/>
  <c r="L224" i="31"/>
  <c r="J224" i="31"/>
  <c r="H224" i="31"/>
  <c r="L223" i="31"/>
  <c r="J223" i="31"/>
  <c r="H223" i="31" s="1"/>
  <c r="L222" i="31"/>
  <c r="J222" i="31"/>
  <c r="H222" i="31"/>
  <c r="L221" i="31"/>
  <c r="J221" i="31"/>
  <c r="H221" i="31" s="1"/>
  <c r="N220" i="31"/>
  <c r="L220" i="31"/>
  <c r="J220" i="31"/>
  <c r="H220" i="31" s="1"/>
  <c r="E220" i="31"/>
  <c r="L219" i="31"/>
  <c r="J219" i="31"/>
  <c r="H219" i="31" s="1"/>
  <c r="L218" i="31"/>
  <c r="J218" i="31"/>
  <c r="H218" i="31"/>
  <c r="L217" i="31"/>
  <c r="J217" i="31"/>
  <c r="H217" i="31" s="1"/>
  <c r="L216" i="31"/>
  <c r="J216" i="31"/>
  <c r="H216" i="31"/>
  <c r="N215" i="31"/>
  <c r="L215" i="31"/>
  <c r="J215" i="31"/>
  <c r="H215" i="31"/>
  <c r="E215" i="31"/>
  <c r="L214" i="31"/>
  <c r="J214" i="31"/>
  <c r="H214" i="31"/>
  <c r="L213" i="31"/>
  <c r="J213" i="31"/>
  <c r="H213" i="31" s="1"/>
  <c r="L212" i="31"/>
  <c r="J212" i="31"/>
  <c r="H212" i="31"/>
  <c r="L211" i="31"/>
  <c r="J211" i="31"/>
  <c r="H211" i="31" s="1"/>
  <c r="N210" i="31"/>
  <c r="N310" i="31" s="1"/>
  <c r="L210" i="31"/>
  <c r="J210" i="31"/>
  <c r="H210" i="31" s="1"/>
  <c r="E210" i="31"/>
  <c r="E310" i="31" s="1"/>
  <c r="L208" i="31"/>
  <c r="J208" i="31"/>
  <c r="H208" i="31"/>
  <c r="L207" i="31"/>
  <c r="J207" i="31"/>
  <c r="H207" i="31"/>
  <c r="L206" i="31"/>
  <c r="J206" i="31"/>
  <c r="H206" i="31" s="1"/>
  <c r="L205" i="31"/>
  <c r="J205" i="31"/>
  <c r="H205" i="31"/>
  <c r="L204" i="31"/>
  <c r="J204" i="31"/>
  <c r="H204" i="31" s="1"/>
  <c r="N203" i="31"/>
  <c r="L203" i="31"/>
  <c r="J203" i="31"/>
  <c r="H203" i="31" s="1"/>
  <c r="E203" i="31"/>
  <c r="L202" i="31"/>
  <c r="J202" i="31"/>
  <c r="H202" i="31" s="1"/>
  <c r="L201" i="31"/>
  <c r="J201" i="31"/>
  <c r="H201" i="31"/>
  <c r="L200" i="31"/>
  <c r="J200" i="31"/>
  <c r="H200" i="31" s="1"/>
  <c r="L199" i="31"/>
  <c r="J199" i="31"/>
  <c r="H199" i="31"/>
  <c r="N198" i="31"/>
  <c r="L198" i="31"/>
  <c r="J198" i="31"/>
  <c r="H198" i="31"/>
  <c r="E198" i="31"/>
  <c r="L197" i="31"/>
  <c r="J197" i="31"/>
  <c r="H197" i="31"/>
  <c r="L196" i="31"/>
  <c r="J196" i="31"/>
  <c r="H196" i="31" s="1"/>
  <c r="L195" i="31"/>
  <c r="J195" i="31"/>
  <c r="H195" i="31"/>
  <c r="L194" i="31"/>
  <c r="J194" i="31"/>
  <c r="H194" i="31" s="1"/>
  <c r="N193" i="31"/>
  <c r="L193" i="31"/>
  <c r="J193" i="31"/>
  <c r="H193" i="31" s="1"/>
  <c r="E193" i="31"/>
  <c r="L192" i="31"/>
  <c r="J192" i="31"/>
  <c r="H192" i="31" s="1"/>
  <c r="L191" i="31"/>
  <c r="J191" i="31"/>
  <c r="H191" i="31"/>
  <c r="L190" i="31"/>
  <c r="J190" i="31"/>
  <c r="H190" i="31" s="1"/>
  <c r="L189" i="31"/>
  <c r="J189" i="31"/>
  <c r="H189" i="31"/>
  <c r="N188" i="31"/>
  <c r="L188" i="31"/>
  <c r="J188" i="31"/>
  <c r="H188" i="31"/>
  <c r="E188" i="31"/>
  <c r="L187" i="31"/>
  <c r="J187" i="31"/>
  <c r="H187" i="31"/>
  <c r="L186" i="31"/>
  <c r="J186" i="31"/>
  <c r="H186" i="31" s="1"/>
  <c r="L185" i="31"/>
  <c r="J185" i="31"/>
  <c r="H185" i="31"/>
  <c r="L184" i="31"/>
  <c r="J184" i="31"/>
  <c r="H184" i="31" s="1"/>
  <c r="N183" i="31"/>
  <c r="L183" i="31"/>
  <c r="J183" i="31"/>
  <c r="H183" i="31" s="1"/>
  <c r="E183" i="31"/>
  <c r="L182" i="31"/>
  <c r="J182" i="31"/>
  <c r="H182" i="31" s="1"/>
  <c r="L181" i="31"/>
  <c r="J181" i="31"/>
  <c r="H181" i="31"/>
  <c r="L180" i="31"/>
  <c r="J180" i="31"/>
  <c r="H180" i="31" s="1"/>
  <c r="L179" i="31"/>
  <c r="J179" i="31"/>
  <c r="H179" i="31"/>
  <c r="N178" i="31"/>
  <c r="L178" i="31"/>
  <c r="J178" i="31"/>
  <c r="H178" i="31"/>
  <c r="E178" i="31"/>
  <c r="L177" i="31"/>
  <c r="J177" i="31"/>
  <c r="H177" i="31"/>
  <c r="L176" i="31"/>
  <c r="J176" i="31"/>
  <c r="H176" i="31" s="1"/>
  <c r="L175" i="31"/>
  <c r="J175" i="31"/>
  <c r="H175" i="31"/>
  <c r="L174" i="31"/>
  <c r="J174" i="31"/>
  <c r="H174" i="31" s="1"/>
  <c r="N173" i="31"/>
  <c r="L173" i="31"/>
  <c r="J173" i="31"/>
  <c r="H173" i="31" s="1"/>
  <c r="E173" i="31"/>
  <c r="L172" i="31"/>
  <c r="J172" i="31"/>
  <c r="H172" i="31" s="1"/>
  <c r="L171" i="31"/>
  <c r="J171" i="31"/>
  <c r="H171" i="31"/>
  <c r="L170" i="31"/>
  <c r="J170" i="31"/>
  <c r="H170" i="31" s="1"/>
  <c r="L169" i="31"/>
  <c r="J169" i="31"/>
  <c r="H169" i="31"/>
  <c r="N168" i="31"/>
  <c r="L168" i="31"/>
  <c r="J168" i="31"/>
  <c r="H168" i="31"/>
  <c r="E168" i="31"/>
  <c r="L167" i="31"/>
  <c r="J167" i="31"/>
  <c r="H167" i="31"/>
  <c r="L166" i="31"/>
  <c r="J166" i="31"/>
  <c r="H166" i="31" s="1"/>
  <c r="L165" i="31"/>
  <c r="J165" i="31"/>
  <c r="H165" i="31"/>
  <c r="L164" i="31"/>
  <c r="J164" i="31"/>
  <c r="H164" i="31" s="1"/>
  <c r="N163" i="31"/>
  <c r="L163" i="31"/>
  <c r="J163" i="31"/>
  <c r="H163" i="31" s="1"/>
  <c r="E163" i="31"/>
  <c r="L162" i="31"/>
  <c r="J162" i="31"/>
  <c r="H162" i="31" s="1"/>
  <c r="L161" i="31"/>
  <c r="J161" i="31"/>
  <c r="H161" i="31"/>
  <c r="L160" i="31"/>
  <c r="J160" i="31"/>
  <c r="H160" i="31" s="1"/>
  <c r="L159" i="31"/>
  <c r="J159" i="31"/>
  <c r="H159" i="31"/>
  <c r="N158" i="31"/>
  <c r="L158" i="31"/>
  <c r="J158" i="31"/>
  <c r="H158" i="31"/>
  <c r="E158" i="31"/>
  <c r="L157" i="31"/>
  <c r="J157" i="31"/>
  <c r="H157" i="31"/>
  <c r="L156" i="31"/>
  <c r="J156" i="31"/>
  <c r="H156" i="31" s="1"/>
  <c r="L155" i="31"/>
  <c r="J155" i="31"/>
  <c r="H155" i="31"/>
  <c r="L154" i="31"/>
  <c r="J154" i="31"/>
  <c r="H154" i="31" s="1"/>
  <c r="N153" i="31"/>
  <c r="L153" i="31"/>
  <c r="J153" i="31"/>
  <c r="H153" i="31" s="1"/>
  <c r="E153" i="31"/>
  <c r="L152" i="31"/>
  <c r="J152" i="31"/>
  <c r="H152" i="31" s="1"/>
  <c r="L151" i="31"/>
  <c r="J151" i="31"/>
  <c r="H151" i="31"/>
  <c r="L150" i="31"/>
  <c r="J150" i="31"/>
  <c r="H150" i="31" s="1"/>
  <c r="L149" i="31"/>
  <c r="J149" i="31"/>
  <c r="H149" i="31"/>
  <c r="N148" i="31"/>
  <c r="L148" i="31"/>
  <c r="J148" i="31"/>
  <c r="H148" i="31"/>
  <c r="E148" i="31"/>
  <c r="L147" i="31"/>
  <c r="J147" i="31"/>
  <c r="H147" i="31"/>
  <c r="L146" i="31"/>
  <c r="J146" i="31"/>
  <c r="H146" i="31" s="1"/>
  <c r="L145" i="31"/>
  <c r="J145" i="31"/>
  <c r="H145" i="31"/>
  <c r="L144" i="31"/>
  <c r="J144" i="31"/>
  <c r="H144" i="31" s="1"/>
  <c r="N143" i="31"/>
  <c r="L143" i="31"/>
  <c r="J143" i="31"/>
  <c r="H143" i="31" s="1"/>
  <c r="E143" i="31"/>
  <c r="L142" i="31"/>
  <c r="J142" i="31"/>
  <c r="H142" i="31" s="1"/>
  <c r="L141" i="31"/>
  <c r="J141" i="31"/>
  <c r="H141" i="31"/>
  <c r="L140" i="31"/>
  <c r="J140" i="31"/>
  <c r="H140" i="31" s="1"/>
  <c r="L139" i="31"/>
  <c r="J139" i="31"/>
  <c r="H139" i="31"/>
  <c r="N138" i="31"/>
  <c r="L138" i="31"/>
  <c r="J138" i="31"/>
  <c r="H138" i="31"/>
  <c r="E138" i="31"/>
  <c r="L137" i="31"/>
  <c r="J137" i="31"/>
  <c r="H137" i="31"/>
  <c r="L136" i="31"/>
  <c r="J136" i="31"/>
  <c r="H136" i="31" s="1"/>
  <c r="L135" i="31"/>
  <c r="J135" i="31"/>
  <c r="H135" i="31"/>
  <c r="L134" i="31"/>
  <c r="J134" i="31"/>
  <c r="H134" i="31" s="1"/>
  <c r="N133" i="31"/>
  <c r="L133" i="31"/>
  <c r="J133" i="31"/>
  <c r="H133" i="31" s="1"/>
  <c r="E133" i="31"/>
  <c r="L132" i="31"/>
  <c r="J132" i="31"/>
  <c r="H132" i="31" s="1"/>
  <c r="L131" i="31"/>
  <c r="J131" i="31"/>
  <c r="H131" i="31"/>
  <c r="L130" i="31"/>
  <c r="J130" i="31"/>
  <c r="H130" i="31" s="1"/>
  <c r="L129" i="31"/>
  <c r="J129" i="31"/>
  <c r="H129" i="31"/>
  <c r="N128" i="31"/>
  <c r="L128" i="31"/>
  <c r="J128" i="31"/>
  <c r="H128" i="31"/>
  <c r="E128" i="31"/>
  <c r="L127" i="31"/>
  <c r="J127" i="31"/>
  <c r="H127" i="31"/>
  <c r="L126" i="31"/>
  <c r="J126" i="31"/>
  <c r="H126" i="31" s="1"/>
  <c r="L125" i="31"/>
  <c r="J125" i="31"/>
  <c r="H125" i="31"/>
  <c r="L124" i="31"/>
  <c r="J124" i="31"/>
  <c r="H124" i="31" s="1"/>
  <c r="N123" i="31"/>
  <c r="L123" i="31"/>
  <c r="J123" i="31"/>
  <c r="H123" i="31" s="1"/>
  <c r="E123" i="31"/>
  <c r="L122" i="31"/>
  <c r="J122" i="31"/>
  <c r="H122" i="31" s="1"/>
  <c r="L121" i="31"/>
  <c r="J121" i="31"/>
  <c r="H121" i="31"/>
  <c r="L120" i="31"/>
  <c r="J120" i="31"/>
  <c r="H120" i="31" s="1"/>
  <c r="L119" i="31"/>
  <c r="J119" i="31"/>
  <c r="H119" i="31"/>
  <c r="N118" i="31"/>
  <c r="L118" i="31"/>
  <c r="J118" i="31"/>
  <c r="H118" i="31"/>
  <c r="E118" i="31"/>
  <c r="L117" i="31"/>
  <c r="J117" i="31"/>
  <c r="H117" i="31"/>
  <c r="L116" i="31"/>
  <c r="J116" i="31"/>
  <c r="H116" i="31" s="1"/>
  <c r="L115" i="31"/>
  <c r="J115" i="31"/>
  <c r="H115" i="31"/>
  <c r="L114" i="31"/>
  <c r="J114" i="31"/>
  <c r="H114" i="31" s="1"/>
  <c r="N113" i="31"/>
  <c r="L113" i="31"/>
  <c r="J113" i="31"/>
  <c r="H113" i="31" s="1"/>
  <c r="E113" i="31"/>
  <c r="L112" i="31"/>
  <c r="J112" i="31"/>
  <c r="H112" i="31" s="1"/>
  <c r="L111" i="31"/>
  <c r="J111" i="31"/>
  <c r="H111" i="31"/>
  <c r="L110" i="31"/>
  <c r="J110" i="31"/>
  <c r="H110" i="31" s="1"/>
  <c r="L109" i="31"/>
  <c r="J109" i="31"/>
  <c r="H109" i="31"/>
  <c r="N108" i="31"/>
  <c r="L108" i="31"/>
  <c r="J108" i="31"/>
  <c r="H108" i="31"/>
  <c r="E108" i="31"/>
  <c r="L106" i="31"/>
  <c r="J106" i="31"/>
  <c r="H106" i="31"/>
  <c r="L105" i="31"/>
  <c r="J105" i="31"/>
  <c r="H105" i="31" s="1"/>
  <c r="L104" i="31"/>
  <c r="J104" i="31"/>
  <c r="H104" i="31"/>
  <c r="L103" i="31"/>
  <c r="J103" i="31"/>
  <c r="H103" i="31" s="1"/>
  <c r="L102" i="31"/>
  <c r="J102" i="31"/>
  <c r="H102" i="31"/>
  <c r="N101" i="31"/>
  <c r="L101" i="31"/>
  <c r="J101" i="31"/>
  <c r="H101" i="31"/>
  <c r="E101" i="31"/>
  <c r="L100" i="31"/>
  <c r="J100" i="31"/>
  <c r="H100" i="31"/>
  <c r="L99" i="31"/>
  <c r="J99" i="31"/>
  <c r="H99" i="31" s="1"/>
  <c r="L98" i="31"/>
  <c r="J98" i="31"/>
  <c r="H98" i="31"/>
  <c r="L97" i="31"/>
  <c r="J97" i="31"/>
  <c r="H97" i="31" s="1"/>
  <c r="N96" i="31"/>
  <c r="L96" i="31"/>
  <c r="J96" i="31"/>
  <c r="H96" i="31" s="1"/>
  <c r="E96" i="31"/>
  <c r="L95" i="31"/>
  <c r="J95" i="31"/>
  <c r="H95" i="31" s="1"/>
  <c r="L94" i="31"/>
  <c r="J94" i="31"/>
  <c r="H94" i="31"/>
  <c r="L93" i="31"/>
  <c r="J93" i="31"/>
  <c r="H93" i="31" s="1"/>
  <c r="L92" i="31"/>
  <c r="J92" i="31"/>
  <c r="H92" i="31"/>
  <c r="N91" i="31"/>
  <c r="L91" i="31"/>
  <c r="J91" i="31"/>
  <c r="H91" i="31"/>
  <c r="E91" i="31"/>
  <c r="L90" i="31"/>
  <c r="J90" i="31"/>
  <c r="H90" i="31"/>
  <c r="L89" i="31"/>
  <c r="J89" i="31"/>
  <c r="H89" i="31" s="1"/>
  <c r="L88" i="31"/>
  <c r="J88" i="31"/>
  <c r="H88" i="31"/>
  <c r="L87" i="31"/>
  <c r="J87" i="31"/>
  <c r="H87" i="31" s="1"/>
  <c r="N86" i="31"/>
  <c r="L86" i="31"/>
  <c r="J86" i="31"/>
  <c r="H86" i="31" s="1"/>
  <c r="E86" i="31"/>
  <c r="L85" i="31"/>
  <c r="J85" i="31"/>
  <c r="H85" i="31" s="1"/>
  <c r="L84" i="31"/>
  <c r="J84" i="31"/>
  <c r="H84" i="31"/>
  <c r="L83" i="31"/>
  <c r="J83" i="31"/>
  <c r="H83" i="31" s="1"/>
  <c r="L82" i="31"/>
  <c r="J82" i="31"/>
  <c r="H82" i="31"/>
  <c r="N81" i="31"/>
  <c r="L81" i="31"/>
  <c r="J81" i="31"/>
  <c r="H81" i="31"/>
  <c r="E81" i="31"/>
  <c r="L80" i="31"/>
  <c r="J80" i="31"/>
  <c r="H80" i="31"/>
  <c r="L79" i="31"/>
  <c r="J79" i="31"/>
  <c r="H79" i="31" s="1"/>
  <c r="L78" i="31"/>
  <c r="J78" i="31"/>
  <c r="H78" i="31"/>
  <c r="L77" i="31"/>
  <c r="J77" i="31"/>
  <c r="H77" i="31" s="1"/>
  <c r="N76" i="31"/>
  <c r="L76" i="31"/>
  <c r="J76" i="31"/>
  <c r="H76" i="31" s="1"/>
  <c r="E76" i="31"/>
  <c r="L75" i="31"/>
  <c r="J75" i="31"/>
  <c r="H75" i="31" s="1"/>
  <c r="L74" i="31"/>
  <c r="J74" i="31"/>
  <c r="H74" i="31"/>
  <c r="L73" i="31"/>
  <c r="J73" i="31"/>
  <c r="H73" i="31" s="1"/>
  <c r="L72" i="31"/>
  <c r="J72" i="31"/>
  <c r="H72" i="31"/>
  <c r="N71" i="31"/>
  <c r="L71" i="31"/>
  <c r="J71" i="31"/>
  <c r="H71" i="31"/>
  <c r="E71" i="31"/>
  <c r="L70" i="31"/>
  <c r="J70" i="31"/>
  <c r="H70" i="31"/>
  <c r="L69" i="31"/>
  <c r="J69" i="31"/>
  <c r="H69" i="31" s="1"/>
  <c r="L68" i="31"/>
  <c r="J68" i="31"/>
  <c r="H68" i="31"/>
  <c r="L67" i="31"/>
  <c r="J67" i="31"/>
  <c r="H67" i="31" s="1"/>
  <c r="N66" i="31"/>
  <c r="L66" i="31"/>
  <c r="J66" i="31"/>
  <c r="H66" i="31" s="1"/>
  <c r="E66" i="31"/>
  <c r="L65" i="31"/>
  <c r="J65" i="31"/>
  <c r="H65" i="31" s="1"/>
  <c r="L64" i="31"/>
  <c r="J64" i="31"/>
  <c r="H64" i="31"/>
  <c r="L63" i="31"/>
  <c r="J63" i="31"/>
  <c r="H63" i="31" s="1"/>
  <c r="L62" i="31"/>
  <c r="J62" i="31"/>
  <c r="H62" i="31"/>
  <c r="N61" i="31"/>
  <c r="L61" i="31"/>
  <c r="J61" i="31"/>
  <c r="H61" i="31"/>
  <c r="E61" i="31"/>
  <c r="L60" i="31"/>
  <c r="J60" i="31"/>
  <c r="H60" i="31"/>
  <c r="L59" i="31"/>
  <c r="J59" i="31"/>
  <c r="H59" i="31" s="1"/>
  <c r="L58" i="31"/>
  <c r="J58" i="31"/>
  <c r="H58" i="31"/>
  <c r="L57" i="31"/>
  <c r="J57" i="31"/>
  <c r="H57" i="31" s="1"/>
  <c r="N56" i="31"/>
  <c r="L56" i="31"/>
  <c r="J56" i="31"/>
  <c r="H56" i="31" s="1"/>
  <c r="E56" i="31"/>
  <c r="L55" i="31"/>
  <c r="J55" i="31"/>
  <c r="H55" i="31" s="1"/>
  <c r="L54" i="31"/>
  <c r="J54" i="31"/>
  <c r="H54" i="31"/>
  <c r="L53" i="31"/>
  <c r="J53" i="31"/>
  <c r="H53" i="31" s="1"/>
  <c r="L52" i="31"/>
  <c r="J52" i="31"/>
  <c r="H52" i="31"/>
  <c r="N51" i="31"/>
  <c r="L51" i="31"/>
  <c r="J51" i="31"/>
  <c r="H51" i="31"/>
  <c r="E51" i="31"/>
  <c r="L50" i="31"/>
  <c r="J50" i="31"/>
  <c r="H50" i="31"/>
  <c r="L49" i="31"/>
  <c r="J49" i="31"/>
  <c r="H49" i="31" s="1"/>
  <c r="L48" i="31"/>
  <c r="J48" i="31"/>
  <c r="H48" i="31"/>
  <c r="L47" i="31"/>
  <c r="J47" i="31"/>
  <c r="H47" i="31" s="1"/>
  <c r="N46" i="31"/>
  <c r="L46" i="31"/>
  <c r="J46" i="31"/>
  <c r="H46" i="31" s="1"/>
  <c r="E46" i="31"/>
  <c r="L45" i="31"/>
  <c r="J45" i="31"/>
  <c r="H45" i="31" s="1"/>
  <c r="L44" i="31"/>
  <c r="J44" i="31"/>
  <c r="H44" i="31"/>
  <c r="L43" i="31"/>
  <c r="J43" i="31"/>
  <c r="H43" i="31" s="1"/>
  <c r="L42" i="31"/>
  <c r="J42" i="31"/>
  <c r="H42" i="31"/>
  <c r="N41" i="31"/>
  <c r="L41" i="31"/>
  <c r="J41" i="31"/>
  <c r="H41" i="31"/>
  <c r="E41" i="31"/>
  <c r="L40" i="31"/>
  <c r="J40" i="31"/>
  <c r="H40" i="31"/>
  <c r="L39" i="31"/>
  <c r="J39" i="31"/>
  <c r="H39" i="31" s="1"/>
  <c r="L38" i="31"/>
  <c r="J38" i="31"/>
  <c r="H38" i="31"/>
  <c r="L37" i="31"/>
  <c r="J37" i="31"/>
  <c r="H37" i="31" s="1"/>
  <c r="N36" i="31"/>
  <c r="L36" i="31"/>
  <c r="J36" i="31"/>
  <c r="H36" i="31" s="1"/>
  <c r="E36" i="31"/>
  <c r="L35" i="31"/>
  <c r="J35" i="31"/>
  <c r="H35" i="31" s="1"/>
  <c r="L34" i="31"/>
  <c r="J34" i="31"/>
  <c r="H34" i="31"/>
  <c r="L33" i="31"/>
  <c r="J33" i="31"/>
  <c r="H33" i="31" s="1"/>
  <c r="L32" i="31"/>
  <c r="J32" i="31"/>
  <c r="H32" i="31"/>
  <c r="N31" i="31"/>
  <c r="L31" i="31"/>
  <c r="J31" i="31"/>
  <c r="H31" i="31"/>
  <c r="E31" i="31"/>
  <c r="L30" i="31"/>
  <c r="J30" i="31"/>
  <c r="H30" i="31"/>
  <c r="L29" i="31"/>
  <c r="J29" i="31"/>
  <c r="H29" i="31" s="1"/>
  <c r="L28" i="31"/>
  <c r="J28" i="31"/>
  <c r="H28" i="31"/>
  <c r="L27" i="31"/>
  <c r="J27" i="31"/>
  <c r="H27" i="31" s="1"/>
  <c r="N26" i="31"/>
  <c r="L26" i="31"/>
  <c r="J26" i="31"/>
  <c r="H26" i="31" s="1"/>
  <c r="E26" i="31"/>
  <c r="L25" i="31"/>
  <c r="J25" i="31"/>
  <c r="H25" i="31" s="1"/>
  <c r="L24" i="31"/>
  <c r="J24" i="31"/>
  <c r="H24" i="31"/>
  <c r="L23" i="31"/>
  <c r="J23" i="31"/>
  <c r="H23" i="31" s="1"/>
  <c r="L22" i="31"/>
  <c r="J22" i="31"/>
  <c r="H22" i="31"/>
  <c r="N21" i="31"/>
  <c r="L21" i="31"/>
  <c r="J21" i="31"/>
  <c r="H21" i="31"/>
  <c r="E21" i="31"/>
  <c r="L20" i="31"/>
  <c r="J20" i="31"/>
  <c r="H20" i="31"/>
  <c r="L19" i="31"/>
  <c r="J19" i="31"/>
  <c r="H19" i="31" s="1"/>
  <c r="L18" i="31"/>
  <c r="J18" i="31"/>
  <c r="H18" i="31"/>
  <c r="L17" i="31"/>
  <c r="J17" i="31"/>
  <c r="H17" i="31" s="1"/>
  <c r="N16" i="31"/>
  <c r="L16" i="31"/>
  <c r="J16" i="31"/>
  <c r="H16" i="31" s="1"/>
  <c r="E16" i="31"/>
  <c r="L15" i="31"/>
  <c r="J15" i="31"/>
  <c r="H15" i="31" s="1"/>
  <c r="L14" i="31"/>
  <c r="J14" i="31"/>
  <c r="H14" i="31"/>
  <c r="L13" i="31"/>
  <c r="J13" i="31"/>
  <c r="H13" i="31" s="1"/>
  <c r="L12" i="31"/>
  <c r="J12" i="31"/>
  <c r="H12" i="31"/>
  <c r="N11" i="31"/>
  <c r="L11" i="31"/>
  <c r="J11" i="31"/>
  <c r="H11" i="31"/>
  <c r="E11" i="31"/>
  <c r="L10" i="31"/>
  <c r="J10" i="31"/>
  <c r="H10" i="31"/>
  <c r="L9" i="31"/>
  <c r="J9" i="31"/>
  <c r="H9" i="31" s="1"/>
  <c r="L8" i="31"/>
  <c r="J8" i="31"/>
  <c r="H8" i="31"/>
  <c r="L7" i="31"/>
  <c r="J7" i="31"/>
  <c r="H7" i="31" s="1"/>
  <c r="N6" i="31"/>
  <c r="N106" i="31" s="1"/>
  <c r="L6" i="31"/>
  <c r="J6" i="31"/>
  <c r="H6" i="31" s="1"/>
  <c r="E6" i="31"/>
  <c r="E106" i="31" s="1"/>
  <c r="L412" i="30"/>
  <c r="J412" i="30"/>
  <c r="H412" i="30"/>
  <c r="L411" i="30"/>
  <c r="J411" i="30"/>
  <c r="H411" i="30"/>
  <c r="L410" i="30"/>
  <c r="J410" i="30"/>
  <c r="H410" i="30" s="1"/>
  <c r="L409" i="30"/>
  <c r="J409" i="30"/>
  <c r="H409" i="30"/>
  <c r="L408" i="30"/>
  <c r="J408" i="30"/>
  <c r="H408" i="30" s="1"/>
  <c r="N407" i="30"/>
  <c r="L407" i="30"/>
  <c r="J407" i="30"/>
  <c r="H407" i="30" s="1"/>
  <c r="E407" i="30"/>
  <c r="L406" i="30"/>
  <c r="J406" i="30"/>
  <c r="H406" i="30" s="1"/>
  <c r="L405" i="30"/>
  <c r="J405" i="30"/>
  <c r="H405" i="30"/>
  <c r="L404" i="30"/>
  <c r="J404" i="30"/>
  <c r="H404" i="30" s="1"/>
  <c r="L403" i="30"/>
  <c r="J403" i="30"/>
  <c r="H403" i="30"/>
  <c r="N402" i="30"/>
  <c r="L402" i="30"/>
  <c r="J402" i="30"/>
  <c r="H402" i="30"/>
  <c r="E402" i="30"/>
  <c r="L401" i="30"/>
  <c r="J401" i="30"/>
  <c r="H401" i="30"/>
  <c r="L400" i="30"/>
  <c r="J400" i="30"/>
  <c r="H400" i="30" s="1"/>
  <c r="L399" i="30"/>
  <c r="J399" i="30"/>
  <c r="H399" i="30"/>
  <c r="L398" i="30"/>
  <c r="J398" i="30"/>
  <c r="H398" i="30" s="1"/>
  <c r="N397" i="30"/>
  <c r="L397" i="30"/>
  <c r="J397" i="30"/>
  <c r="H397" i="30" s="1"/>
  <c r="E397" i="30"/>
  <c r="L396" i="30"/>
  <c r="J396" i="30"/>
  <c r="H396" i="30" s="1"/>
  <c r="L395" i="30"/>
  <c r="J395" i="30"/>
  <c r="H395" i="30"/>
  <c r="L394" i="30"/>
  <c r="J394" i="30"/>
  <c r="H394" i="30" s="1"/>
  <c r="L393" i="30"/>
  <c r="J393" i="30"/>
  <c r="H393" i="30"/>
  <c r="N392" i="30"/>
  <c r="L392" i="30"/>
  <c r="J392" i="30"/>
  <c r="H392" i="30"/>
  <c r="E392" i="30"/>
  <c r="L391" i="30"/>
  <c r="J391" i="30"/>
  <c r="H391" i="30"/>
  <c r="L390" i="30"/>
  <c r="J390" i="30"/>
  <c r="H390" i="30" s="1"/>
  <c r="L389" i="30"/>
  <c r="J389" i="30"/>
  <c r="H389" i="30"/>
  <c r="L388" i="30"/>
  <c r="J388" i="30"/>
  <c r="H388" i="30" s="1"/>
  <c r="N387" i="30"/>
  <c r="L387" i="30"/>
  <c r="J387" i="30"/>
  <c r="H387" i="30" s="1"/>
  <c r="E387" i="30"/>
  <c r="L386" i="30"/>
  <c r="J386" i="30"/>
  <c r="H386" i="30" s="1"/>
  <c r="L385" i="30"/>
  <c r="J385" i="30"/>
  <c r="H385" i="30"/>
  <c r="L384" i="30"/>
  <c r="J384" i="30"/>
  <c r="H384" i="30" s="1"/>
  <c r="L383" i="30"/>
  <c r="J383" i="30"/>
  <c r="H383" i="30"/>
  <c r="N382" i="30"/>
  <c r="L382" i="30"/>
  <c r="J382" i="30"/>
  <c r="H382" i="30"/>
  <c r="E382" i="30"/>
  <c r="L381" i="30"/>
  <c r="J381" i="30"/>
  <c r="H381" i="30"/>
  <c r="L380" i="30"/>
  <c r="J380" i="30"/>
  <c r="H380" i="30" s="1"/>
  <c r="L379" i="30"/>
  <c r="J379" i="30"/>
  <c r="H379" i="30"/>
  <c r="L378" i="30"/>
  <c r="J378" i="30"/>
  <c r="H378" i="30" s="1"/>
  <c r="N377" i="30"/>
  <c r="L377" i="30"/>
  <c r="J377" i="30"/>
  <c r="H377" i="30" s="1"/>
  <c r="E377" i="30"/>
  <c r="L376" i="30"/>
  <c r="J376" i="30"/>
  <c r="H376" i="30" s="1"/>
  <c r="L375" i="30"/>
  <c r="J375" i="30"/>
  <c r="H375" i="30"/>
  <c r="L374" i="30"/>
  <c r="J374" i="30"/>
  <c r="H374" i="30" s="1"/>
  <c r="L373" i="30"/>
  <c r="J373" i="30"/>
  <c r="H373" i="30"/>
  <c r="N372" i="30"/>
  <c r="L372" i="30"/>
  <c r="J372" i="30"/>
  <c r="H372" i="30"/>
  <c r="E372" i="30"/>
  <c r="L371" i="30"/>
  <c r="J371" i="30"/>
  <c r="H371" i="30"/>
  <c r="L370" i="30"/>
  <c r="J370" i="30"/>
  <c r="H370" i="30" s="1"/>
  <c r="L369" i="30"/>
  <c r="J369" i="30"/>
  <c r="H369" i="30"/>
  <c r="L368" i="30"/>
  <c r="J368" i="30"/>
  <c r="H368" i="30" s="1"/>
  <c r="N367" i="30"/>
  <c r="L367" i="30"/>
  <c r="J367" i="30"/>
  <c r="H367" i="30" s="1"/>
  <c r="E367" i="30"/>
  <c r="L366" i="30"/>
  <c r="J366" i="30"/>
  <c r="H366" i="30" s="1"/>
  <c r="L365" i="30"/>
  <c r="J365" i="30"/>
  <c r="H365" i="30"/>
  <c r="L364" i="30"/>
  <c r="J364" i="30"/>
  <c r="H364" i="30" s="1"/>
  <c r="L363" i="30"/>
  <c r="J363" i="30"/>
  <c r="H363" i="30"/>
  <c r="N362" i="30"/>
  <c r="L362" i="30"/>
  <c r="J362" i="30"/>
  <c r="H362" i="30"/>
  <c r="E362" i="30"/>
  <c r="L361" i="30"/>
  <c r="J361" i="30"/>
  <c r="H361" i="30"/>
  <c r="L360" i="30"/>
  <c r="J360" i="30"/>
  <c r="H360" i="30" s="1"/>
  <c r="L359" i="30"/>
  <c r="J359" i="30"/>
  <c r="H359" i="30"/>
  <c r="L358" i="30"/>
  <c r="J358" i="30"/>
  <c r="H358" i="30" s="1"/>
  <c r="N357" i="30"/>
  <c r="L357" i="30"/>
  <c r="J357" i="30"/>
  <c r="H357" i="30" s="1"/>
  <c r="E357" i="30"/>
  <c r="L356" i="30"/>
  <c r="J356" i="30"/>
  <c r="H356" i="30" s="1"/>
  <c r="L355" i="30"/>
  <c r="J355" i="30"/>
  <c r="H355" i="30"/>
  <c r="L354" i="30"/>
  <c r="J354" i="30"/>
  <c r="H354" i="30" s="1"/>
  <c r="L353" i="30"/>
  <c r="J353" i="30"/>
  <c r="H353" i="30"/>
  <c r="N352" i="30"/>
  <c r="L352" i="30"/>
  <c r="J352" i="30"/>
  <c r="H352" i="30"/>
  <c r="E352" i="30"/>
  <c r="L351" i="30"/>
  <c r="J351" i="30"/>
  <c r="H351" i="30"/>
  <c r="L350" i="30"/>
  <c r="J350" i="30"/>
  <c r="H350" i="30" s="1"/>
  <c r="L349" i="30"/>
  <c r="J349" i="30"/>
  <c r="H349" i="30"/>
  <c r="L348" i="30"/>
  <c r="J348" i="30"/>
  <c r="H348" i="30" s="1"/>
  <c r="N347" i="30"/>
  <c r="L347" i="30"/>
  <c r="J347" i="30"/>
  <c r="H347" i="30" s="1"/>
  <c r="E347" i="30"/>
  <c r="L346" i="30"/>
  <c r="J346" i="30"/>
  <c r="H346" i="30" s="1"/>
  <c r="L345" i="30"/>
  <c r="J345" i="30"/>
  <c r="H345" i="30"/>
  <c r="L344" i="30"/>
  <c r="J344" i="30"/>
  <c r="H344" i="30" s="1"/>
  <c r="L343" i="30"/>
  <c r="J343" i="30"/>
  <c r="H343" i="30"/>
  <c r="N342" i="30"/>
  <c r="L342" i="30"/>
  <c r="J342" i="30"/>
  <c r="H342" i="30"/>
  <c r="E342" i="30"/>
  <c r="L341" i="30"/>
  <c r="J341" i="30"/>
  <c r="H341" i="30"/>
  <c r="L340" i="30"/>
  <c r="J340" i="30"/>
  <c r="H340" i="30" s="1"/>
  <c r="L339" i="30"/>
  <c r="J339" i="30"/>
  <c r="H339" i="30"/>
  <c r="L338" i="30"/>
  <c r="J338" i="30"/>
  <c r="H338" i="30" s="1"/>
  <c r="N337" i="30"/>
  <c r="L337" i="30"/>
  <c r="J337" i="30"/>
  <c r="H337" i="30" s="1"/>
  <c r="E337" i="30"/>
  <c r="L336" i="30"/>
  <c r="J336" i="30"/>
  <c r="H336" i="30" s="1"/>
  <c r="L335" i="30"/>
  <c r="J335" i="30"/>
  <c r="H335" i="30"/>
  <c r="L334" i="30"/>
  <c r="J334" i="30"/>
  <c r="H334" i="30" s="1"/>
  <c r="L333" i="30"/>
  <c r="J333" i="30"/>
  <c r="H333" i="30"/>
  <c r="N332" i="30"/>
  <c r="L332" i="30"/>
  <c r="J332" i="30"/>
  <c r="H332" i="30"/>
  <c r="E332" i="30"/>
  <c r="L331" i="30"/>
  <c r="J331" i="30"/>
  <c r="H331" i="30"/>
  <c r="L330" i="30"/>
  <c r="J330" i="30"/>
  <c r="H330" i="30" s="1"/>
  <c r="L329" i="30"/>
  <c r="J329" i="30"/>
  <c r="H329" i="30"/>
  <c r="L328" i="30"/>
  <c r="J328" i="30"/>
  <c r="H328" i="30" s="1"/>
  <c r="N327" i="30"/>
  <c r="L327" i="30"/>
  <c r="J327" i="30"/>
  <c r="H327" i="30" s="1"/>
  <c r="E327" i="30"/>
  <c r="L326" i="30"/>
  <c r="J326" i="30"/>
  <c r="H326" i="30" s="1"/>
  <c r="L325" i="30"/>
  <c r="J325" i="30"/>
  <c r="H325" i="30"/>
  <c r="L324" i="30"/>
  <c r="J324" i="30"/>
  <c r="H324" i="30" s="1"/>
  <c r="L323" i="30"/>
  <c r="J323" i="30"/>
  <c r="H323" i="30"/>
  <c r="N322" i="30"/>
  <c r="L322" i="30"/>
  <c r="J322" i="30"/>
  <c r="H322" i="30"/>
  <c r="E322" i="30"/>
  <c r="L321" i="30"/>
  <c r="J321" i="30"/>
  <c r="H321" i="30"/>
  <c r="L320" i="30"/>
  <c r="J320" i="30"/>
  <c r="H320" i="30" s="1"/>
  <c r="L319" i="30"/>
  <c r="J319" i="30"/>
  <c r="H319" i="30"/>
  <c r="L318" i="30"/>
  <c r="J318" i="30"/>
  <c r="H318" i="30" s="1"/>
  <c r="N317" i="30"/>
  <c r="L317" i="30"/>
  <c r="J317" i="30"/>
  <c r="H317" i="30" s="1"/>
  <c r="E317" i="30"/>
  <c r="L316" i="30"/>
  <c r="J316" i="30"/>
  <c r="H316" i="30" s="1"/>
  <c r="L315" i="30"/>
  <c r="J315" i="30"/>
  <c r="H315" i="30"/>
  <c r="L314" i="30"/>
  <c r="J314" i="30"/>
  <c r="H314" i="30" s="1"/>
  <c r="L313" i="30"/>
  <c r="J313" i="30"/>
  <c r="H313" i="30"/>
  <c r="N312" i="30"/>
  <c r="L312" i="30"/>
  <c r="J312" i="30"/>
  <c r="H312" i="30"/>
  <c r="E312" i="30"/>
  <c r="L310" i="30"/>
  <c r="J310" i="30"/>
  <c r="H310" i="30"/>
  <c r="L309" i="30"/>
  <c r="J309" i="30"/>
  <c r="H309" i="30" s="1"/>
  <c r="L308" i="30"/>
  <c r="J308" i="30"/>
  <c r="H308" i="30"/>
  <c r="L307" i="30"/>
  <c r="J307" i="30"/>
  <c r="H307" i="30" s="1"/>
  <c r="L306" i="30"/>
  <c r="J306" i="30"/>
  <c r="H306" i="30"/>
  <c r="N305" i="30"/>
  <c r="L305" i="30"/>
  <c r="J305" i="30"/>
  <c r="H305" i="30"/>
  <c r="E305" i="30"/>
  <c r="L304" i="30"/>
  <c r="J304" i="30"/>
  <c r="H304" i="30"/>
  <c r="L303" i="30"/>
  <c r="J303" i="30"/>
  <c r="H303" i="30" s="1"/>
  <c r="L302" i="30"/>
  <c r="J302" i="30"/>
  <c r="H302" i="30"/>
  <c r="L301" i="30"/>
  <c r="J301" i="30"/>
  <c r="H301" i="30" s="1"/>
  <c r="N300" i="30"/>
  <c r="L300" i="30"/>
  <c r="J300" i="30"/>
  <c r="H300" i="30" s="1"/>
  <c r="E300" i="30"/>
  <c r="L299" i="30"/>
  <c r="J299" i="30"/>
  <c r="H299" i="30" s="1"/>
  <c r="L298" i="30"/>
  <c r="J298" i="30"/>
  <c r="H298" i="30"/>
  <c r="L297" i="30"/>
  <c r="J297" i="30"/>
  <c r="H297" i="30" s="1"/>
  <c r="L296" i="30"/>
  <c r="J296" i="30"/>
  <c r="H296" i="30"/>
  <c r="N295" i="30"/>
  <c r="L295" i="30"/>
  <c r="J295" i="30"/>
  <c r="H295" i="30"/>
  <c r="E295" i="30"/>
  <c r="L294" i="30"/>
  <c r="J294" i="30"/>
  <c r="H294" i="30"/>
  <c r="L293" i="30"/>
  <c r="J293" i="30"/>
  <c r="H293" i="30" s="1"/>
  <c r="L292" i="30"/>
  <c r="J292" i="30"/>
  <c r="H292" i="30"/>
  <c r="L291" i="30"/>
  <c r="J291" i="30"/>
  <c r="H291" i="30" s="1"/>
  <c r="N290" i="30"/>
  <c r="L290" i="30"/>
  <c r="J290" i="30"/>
  <c r="H290" i="30" s="1"/>
  <c r="E290" i="30"/>
  <c r="L289" i="30"/>
  <c r="J289" i="30"/>
  <c r="H289" i="30" s="1"/>
  <c r="L288" i="30"/>
  <c r="J288" i="30"/>
  <c r="H288" i="30"/>
  <c r="L287" i="30"/>
  <c r="J287" i="30"/>
  <c r="H287" i="30" s="1"/>
  <c r="L286" i="30"/>
  <c r="J286" i="30"/>
  <c r="H286" i="30"/>
  <c r="N285" i="30"/>
  <c r="L285" i="30"/>
  <c r="J285" i="30"/>
  <c r="H285" i="30"/>
  <c r="E285" i="30"/>
  <c r="L284" i="30"/>
  <c r="J284" i="30"/>
  <c r="H284" i="30"/>
  <c r="L283" i="30"/>
  <c r="J283" i="30"/>
  <c r="H283" i="30" s="1"/>
  <c r="L282" i="30"/>
  <c r="J282" i="30"/>
  <c r="H282" i="30"/>
  <c r="L281" i="30"/>
  <c r="J281" i="30"/>
  <c r="H281" i="30" s="1"/>
  <c r="N280" i="30"/>
  <c r="L280" i="30"/>
  <c r="J280" i="30"/>
  <c r="H280" i="30" s="1"/>
  <c r="E280" i="30"/>
  <c r="L279" i="30"/>
  <c r="J279" i="30"/>
  <c r="H279" i="30" s="1"/>
  <c r="L278" i="30"/>
  <c r="J278" i="30"/>
  <c r="H278" i="30"/>
  <c r="L277" i="30"/>
  <c r="J277" i="30"/>
  <c r="H277" i="30" s="1"/>
  <c r="L276" i="30"/>
  <c r="J276" i="30"/>
  <c r="H276" i="30"/>
  <c r="N275" i="30"/>
  <c r="L275" i="30"/>
  <c r="J275" i="30"/>
  <c r="H275" i="30"/>
  <c r="E275" i="30"/>
  <c r="L274" i="30"/>
  <c r="J274" i="30"/>
  <c r="H274" i="30"/>
  <c r="L273" i="30"/>
  <c r="J273" i="30"/>
  <c r="H273" i="30" s="1"/>
  <c r="L272" i="30"/>
  <c r="J272" i="30"/>
  <c r="H272" i="30"/>
  <c r="L271" i="30"/>
  <c r="J271" i="30"/>
  <c r="H271" i="30" s="1"/>
  <c r="N270" i="30"/>
  <c r="L270" i="30"/>
  <c r="J270" i="30"/>
  <c r="H270" i="30" s="1"/>
  <c r="E270" i="30"/>
  <c r="L269" i="30"/>
  <c r="J269" i="30"/>
  <c r="H269" i="30" s="1"/>
  <c r="L268" i="30"/>
  <c r="J268" i="30"/>
  <c r="H268" i="30"/>
  <c r="L267" i="30"/>
  <c r="J267" i="30"/>
  <c r="H267" i="30" s="1"/>
  <c r="L266" i="30"/>
  <c r="J266" i="30"/>
  <c r="H266" i="30"/>
  <c r="N265" i="30"/>
  <c r="L265" i="30"/>
  <c r="J265" i="30"/>
  <c r="H265" i="30"/>
  <c r="E265" i="30"/>
  <c r="L264" i="30"/>
  <c r="J264" i="30"/>
  <c r="H264" i="30"/>
  <c r="L263" i="30"/>
  <c r="J263" i="30"/>
  <c r="H263" i="30" s="1"/>
  <c r="L262" i="30"/>
  <c r="J262" i="30"/>
  <c r="H262" i="30"/>
  <c r="L261" i="30"/>
  <c r="J261" i="30"/>
  <c r="H261" i="30" s="1"/>
  <c r="N260" i="30"/>
  <c r="L260" i="30"/>
  <c r="J260" i="30"/>
  <c r="H260" i="30" s="1"/>
  <c r="E260" i="30"/>
  <c r="L259" i="30"/>
  <c r="J259" i="30"/>
  <c r="H259" i="30" s="1"/>
  <c r="L258" i="30"/>
  <c r="J258" i="30"/>
  <c r="H258" i="30"/>
  <c r="L257" i="30"/>
  <c r="J257" i="30"/>
  <c r="H257" i="30" s="1"/>
  <c r="L256" i="30"/>
  <c r="J256" i="30"/>
  <c r="H256" i="30"/>
  <c r="N255" i="30"/>
  <c r="L255" i="30"/>
  <c r="J255" i="30"/>
  <c r="H255" i="30"/>
  <c r="E255" i="30"/>
  <c r="L254" i="30"/>
  <c r="J254" i="30"/>
  <c r="H254" i="30"/>
  <c r="L253" i="30"/>
  <c r="J253" i="30"/>
  <c r="H253" i="30" s="1"/>
  <c r="L252" i="30"/>
  <c r="J252" i="30"/>
  <c r="H252" i="30"/>
  <c r="L251" i="30"/>
  <c r="J251" i="30"/>
  <c r="H251" i="30" s="1"/>
  <c r="N250" i="30"/>
  <c r="L250" i="30"/>
  <c r="J250" i="30"/>
  <c r="H250" i="30" s="1"/>
  <c r="E250" i="30"/>
  <c r="L249" i="30"/>
  <c r="J249" i="30"/>
  <c r="H249" i="30" s="1"/>
  <c r="L248" i="30"/>
  <c r="J248" i="30"/>
  <c r="H248" i="30"/>
  <c r="L247" i="30"/>
  <c r="J247" i="30"/>
  <c r="H247" i="30" s="1"/>
  <c r="L246" i="30"/>
  <c r="J246" i="30"/>
  <c r="H246" i="30"/>
  <c r="N245" i="30"/>
  <c r="L245" i="30"/>
  <c r="J245" i="30"/>
  <c r="H245" i="30"/>
  <c r="E245" i="30"/>
  <c r="L244" i="30"/>
  <c r="J244" i="30"/>
  <c r="H244" i="30"/>
  <c r="L243" i="30"/>
  <c r="J243" i="30"/>
  <c r="H243" i="30" s="1"/>
  <c r="L242" i="30"/>
  <c r="J242" i="30"/>
  <c r="H242" i="30"/>
  <c r="L241" i="30"/>
  <c r="J241" i="30"/>
  <c r="H241" i="30" s="1"/>
  <c r="N240" i="30"/>
  <c r="L240" i="30"/>
  <c r="J240" i="30"/>
  <c r="H240" i="30" s="1"/>
  <c r="E240" i="30"/>
  <c r="L239" i="30"/>
  <c r="J239" i="30"/>
  <c r="H239" i="30" s="1"/>
  <c r="L238" i="30"/>
  <c r="J238" i="30"/>
  <c r="H238" i="30"/>
  <c r="L237" i="30"/>
  <c r="J237" i="30"/>
  <c r="H237" i="30" s="1"/>
  <c r="L236" i="30"/>
  <c r="J236" i="30"/>
  <c r="H236" i="30"/>
  <c r="N235" i="30"/>
  <c r="L235" i="30"/>
  <c r="J235" i="30"/>
  <c r="H235" i="30"/>
  <c r="E235" i="30"/>
  <c r="L234" i="30"/>
  <c r="J234" i="30"/>
  <c r="H234" i="30"/>
  <c r="L233" i="30"/>
  <c r="J233" i="30"/>
  <c r="H233" i="30" s="1"/>
  <c r="L232" i="30"/>
  <c r="J232" i="30"/>
  <c r="H232" i="30"/>
  <c r="L231" i="30"/>
  <c r="J231" i="30"/>
  <c r="H231" i="30" s="1"/>
  <c r="N230" i="30"/>
  <c r="L230" i="30"/>
  <c r="J230" i="30"/>
  <c r="H230" i="30" s="1"/>
  <c r="E230" i="30"/>
  <c r="L229" i="30"/>
  <c r="J229" i="30"/>
  <c r="H229" i="30" s="1"/>
  <c r="L228" i="30"/>
  <c r="J228" i="30"/>
  <c r="H228" i="30"/>
  <c r="L227" i="30"/>
  <c r="J227" i="30"/>
  <c r="H227" i="30" s="1"/>
  <c r="L226" i="30"/>
  <c r="J226" i="30"/>
  <c r="H226" i="30"/>
  <c r="N225" i="30"/>
  <c r="L225" i="30"/>
  <c r="J225" i="30"/>
  <c r="H225" i="30"/>
  <c r="E225" i="30"/>
  <c r="L224" i="30"/>
  <c r="J224" i="30"/>
  <c r="H224" i="30"/>
  <c r="L223" i="30"/>
  <c r="J223" i="30"/>
  <c r="H223" i="30" s="1"/>
  <c r="L222" i="30"/>
  <c r="J222" i="30"/>
  <c r="H222" i="30"/>
  <c r="L221" i="30"/>
  <c r="J221" i="30"/>
  <c r="H221" i="30" s="1"/>
  <c r="N220" i="30"/>
  <c r="L220" i="30"/>
  <c r="J220" i="30"/>
  <c r="H220" i="30" s="1"/>
  <c r="E220" i="30"/>
  <c r="L219" i="30"/>
  <c r="J219" i="30"/>
  <c r="H219" i="30" s="1"/>
  <c r="L218" i="30"/>
  <c r="J218" i="30"/>
  <c r="H218" i="30"/>
  <c r="L217" i="30"/>
  <c r="J217" i="30"/>
  <c r="H217" i="30" s="1"/>
  <c r="L216" i="30"/>
  <c r="J216" i="30"/>
  <c r="H216" i="30"/>
  <c r="N215" i="30"/>
  <c r="L215" i="30"/>
  <c r="J215" i="30"/>
  <c r="H215" i="30"/>
  <c r="E215" i="30"/>
  <c r="L214" i="30"/>
  <c r="J214" i="30"/>
  <c r="H214" i="30"/>
  <c r="L213" i="30"/>
  <c r="J213" i="30"/>
  <c r="H213" i="30" s="1"/>
  <c r="L212" i="30"/>
  <c r="J212" i="30"/>
  <c r="H212" i="30"/>
  <c r="L211" i="30"/>
  <c r="J211" i="30"/>
  <c r="H211" i="30" s="1"/>
  <c r="N210" i="30"/>
  <c r="N310" i="30" s="1"/>
  <c r="L210" i="30"/>
  <c r="J210" i="30"/>
  <c r="H210" i="30" s="1"/>
  <c r="E210" i="30"/>
  <c r="E310" i="30" s="1"/>
  <c r="L208" i="30"/>
  <c r="J208" i="30"/>
  <c r="H208" i="30"/>
  <c r="L207" i="30"/>
  <c r="J207" i="30"/>
  <c r="H207" i="30"/>
  <c r="L206" i="30"/>
  <c r="J206" i="30"/>
  <c r="H206" i="30" s="1"/>
  <c r="L205" i="30"/>
  <c r="J205" i="30"/>
  <c r="H205" i="30"/>
  <c r="L204" i="30"/>
  <c r="J204" i="30"/>
  <c r="H204" i="30" s="1"/>
  <c r="N203" i="30"/>
  <c r="L203" i="30"/>
  <c r="J203" i="30"/>
  <c r="H203" i="30" s="1"/>
  <c r="E203" i="30"/>
  <c r="L202" i="30"/>
  <c r="J202" i="30"/>
  <c r="H202" i="30" s="1"/>
  <c r="L201" i="30"/>
  <c r="J201" i="30"/>
  <c r="H201" i="30"/>
  <c r="L200" i="30"/>
  <c r="J200" i="30"/>
  <c r="H200" i="30" s="1"/>
  <c r="L199" i="30"/>
  <c r="J199" i="30"/>
  <c r="H199" i="30"/>
  <c r="N198" i="30"/>
  <c r="L198" i="30"/>
  <c r="J198" i="30"/>
  <c r="H198" i="30"/>
  <c r="E198" i="30"/>
  <c r="L197" i="30"/>
  <c r="J197" i="30"/>
  <c r="H197" i="30"/>
  <c r="L196" i="30"/>
  <c r="J196" i="30"/>
  <c r="H196" i="30" s="1"/>
  <c r="L195" i="30"/>
  <c r="J195" i="30"/>
  <c r="H195" i="30"/>
  <c r="L194" i="30"/>
  <c r="J194" i="30"/>
  <c r="H194" i="30" s="1"/>
  <c r="N193" i="30"/>
  <c r="L193" i="30"/>
  <c r="J193" i="30"/>
  <c r="H193" i="30" s="1"/>
  <c r="E193" i="30"/>
  <c r="L192" i="30"/>
  <c r="J192" i="30"/>
  <c r="H192" i="30" s="1"/>
  <c r="L191" i="30"/>
  <c r="J191" i="30"/>
  <c r="H191" i="30"/>
  <c r="L190" i="30"/>
  <c r="J190" i="30"/>
  <c r="H190" i="30" s="1"/>
  <c r="L189" i="30"/>
  <c r="J189" i="30"/>
  <c r="H189" i="30"/>
  <c r="N188" i="30"/>
  <c r="L188" i="30"/>
  <c r="J188" i="30"/>
  <c r="H188" i="30"/>
  <c r="E188" i="30"/>
  <c r="L187" i="30"/>
  <c r="J187" i="30"/>
  <c r="H187" i="30"/>
  <c r="L186" i="30"/>
  <c r="J186" i="30"/>
  <c r="H186" i="30" s="1"/>
  <c r="L185" i="30"/>
  <c r="J185" i="30"/>
  <c r="H185" i="30"/>
  <c r="L184" i="30"/>
  <c r="J184" i="30"/>
  <c r="H184" i="30" s="1"/>
  <c r="N183" i="30"/>
  <c r="L183" i="30"/>
  <c r="J183" i="30"/>
  <c r="H183" i="30" s="1"/>
  <c r="E183" i="30"/>
  <c r="L182" i="30"/>
  <c r="J182" i="30"/>
  <c r="H182" i="30" s="1"/>
  <c r="L181" i="30"/>
  <c r="J181" i="30"/>
  <c r="H181" i="30"/>
  <c r="L180" i="30"/>
  <c r="J180" i="30"/>
  <c r="H180" i="30" s="1"/>
  <c r="L179" i="30"/>
  <c r="J179" i="30"/>
  <c r="H179" i="30"/>
  <c r="N178" i="30"/>
  <c r="L178" i="30"/>
  <c r="J178" i="30"/>
  <c r="H178" i="30"/>
  <c r="E178" i="30"/>
  <c r="L177" i="30"/>
  <c r="J177" i="30"/>
  <c r="H177" i="30"/>
  <c r="L176" i="30"/>
  <c r="J176" i="30"/>
  <c r="H176" i="30" s="1"/>
  <c r="L175" i="30"/>
  <c r="J175" i="30"/>
  <c r="H175" i="30"/>
  <c r="L174" i="30"/>
  <c r="J174" i="30"/>
  <c r="H174" i="30" s="1"/>
  <c r="N173" i="30"/>
  <c r="L173" i="30"/>
  <c r="J173" i="30"/>
  <c r="H173" i="30" s="1"/>
  <c r="E173" i="30"/>
  <c r="L172" i="30"/>
  <c r="J172" i="30"/>
  <c r="H172" i="30" s="1"/>
  <c r="L171" i="30"/>
  <c r="J171" i="30"/>
  <c r="H171" i="30"/>
  <c r="L170" i="30"/>
  <c r="J170" i="30"/>
  <c r="H170" i="30" s="1"/>
  <c r="L169" i="30"/>
  <c r="J169" i="30"/>
  <c r="H169" i="30"/>
  <c r="N168" i="30"/>
  <c r="L168" i="30"/>
  <c r="J168" i="30"/>
  <c r="H168" i="30"/>
  <c r="E168" i="30"/>
  <c r="L167" i="30"/>
  <c r="J167" i="30"/>
  <c r="H167" i="30"/>
  <c r="L166" i="30"/>
  <c r="J166" i="30"/>
  <c r="H166" i="30" s="1"/>
  <c r="L165" i="30"/>
  <c r="J165" i="30"/>
  <c r="H165" i="30"/>
  <c r="L164" i="30"/>
  <c r="J164" i="30"/>
  <c r="H164" i="30" s="1"/>
  <c r="N163" i="30"/>
  <c r="L163" i="30"/>
  <c r="J163" i="30"/>
  <c r="H163" i="30" s="1"/>
  <c r="E163" i="30"/>
  <c r="L162" i="30"/>
  <c r="J162" i="30"/>
  <c r="H162" i="30" s="1"/>
  <c r="L161" i="30"/>
  <c r="J161" i="30"/>
  <c r="H161" i="30"/>
  <c r="L160" i="30"/>
  <c r="J160" i="30"/>
  <c r="H160" i="30" s="1"/>
  <c r="L159" i="30"/>
  <c r="J159" i="30"/>
  <c r="H159" i="30"/>
  <c r="N158" i="30"/>
  <c r="L158" i="30"/>
  <c r="J158" i="30"/>
  <c r="H158" i="30"/>
  <c r="E158" i="30"/>
  <c r="L157" i="30"/>
  <c r="J157" i="30"/>
  <c r="H157" i="30"/>
  <c r="L156" i="30"/>
  <c r="J156" i="30"/>
  <c r="H156" i="30" s="1"/>
  <c r="L155" i="30"/>
  <c r="J155" i="30"/>
  <c r="H155" i="30"/>
  <c r="L154" i="30"/>
  <c r="J154" i="30"/>
  <c r="H154" i="30" s="1"/>
  <c r="N153" i="30"/>
  <c r="L153" i="30"/>
  <c r="J153" i="30"/>
  <c r="H153" i="30" s="1"/>
  <c r="E153" i="30"/>
  <c r="L152" i="30"/>
  <c r="J152" i="30"/>
  <c r="H152" i="30" s="1"/>
  <c r="L151" i="30"/>
  <c r="J151" i="30"/>
  <c r="H151" i="30"/>
  <c r="L150" i="30"/>
  <c r="J150" i="30"/>
  <c r="H150" i="30" s="1"/>
  <c r="L149" i="30"/>
  <c r="J149" i="30"/>
  <c r="H149" i="30"/>
  <c r="N148" i="30"/>
  <c r="L148" i="30"/>
  <c r="J148" i="30"/>
  <c r="H148" i="30"/>
  <c r="E148" i="30"/>
  <c r="L147" i="30"/>
  <c r="J147" i="30"/>
  <c r="H147" i="30"/>
  <c r="L146" i="30"/>
  <c r="J146" i="30"/>
  <c r="H146" i="30" s="1"/>
  <c r="L145" i="30"/>
  <c r="J145" i="30"/>
  <c r="H145" i="30"/>
  <c r="L144" i="30"/>
  <c r="J144" i="30"/>
  <c r="H144" i="30" s="1"/>
  <c r="N143" i="30"/>
  <c r="L143" i="30"/>
  <c r="J143" i="30"/>
  <c r="H143" i="30" s="1"/>
  <c r="E143" i="30"/>
  <c r="L142" i="30"/>
  <c r="J142" i="30"/>
  <c r="H142" i="30" s="1"/>
  <c r="L141" i="30"/>
  <c r="J141" i="30"/>
  <c r="H141" i="30"/>
  <c r="L140" i="30"/>
  <c r="J140" i="30"/>
  <c r="H140" i="30" s="1"/>
  <c r="L139" i="30"/>
  <c r="J139" i="30"/>
  <c r="H139" i="30"/>
  <c r="N138" i="30"/>
  <c r="L138" i="30"/>
  <c r="J138" i="30"/>
  <c r="H138" i="30"/>
  <c r="E138" i="30"/>
  <c r="L137" i="30"/>
  <c r="J137" i="30"/>
  <c r="H137" i="30"/>
  <c r="L136" i="30"/>
  <c r="J136" i="30"/>
  <c r="H136" i="30" s="1"/>
  <c r="L135" i="30"/>
  <c r="J135" i="30"/>
  <c r="H135" i="30"/>
  <c r="L134" i="30"/>
  <c r="J134" i="30"/>
  <c r="H134" i="30" s="1"/>
  <c r="N133" i="30"/>
  <c r="L133" i="30"/>
  <c r="J133" i="30"/>
  <c r="H133" i="30" s="1"/>
  <c r="E133" i="30"/>
  <c r="L132" i="30"/>
  <c r="J132" i="30"/>
  <c r="H132" i="30" s="1"/>
  <c r="L131" i="30"/>
  <c r="J131" i="30"/>
  <c r="H131" i="30"/>
  <c r="L130" i="30"/>
  <c r="J130" i="30"/>
  <c r="H130" i="30" s="1"/>
  <c r="L129" i="30"/>
  <c r="J129" i="30"/>
  <c r="H129" i="30"/>
  <c r="N128" i="30"/>
  <c r="L128" i="30"/>
  <c r="J128" i="30"/>
  <c r="H128" i="30"/>
  <c r="E128" i="30"/>
  <c r="L127" i="30"/>
  <c r="J127" i="30"/>
  <c r="H127" i="30"/>
  <c r="L126" i="30"/>
  <c r="J126" i="30"/>
  <c r="H126" i="30" s="1"/>
  <c r="L125" i="30"/>
  <c r="J125" i="30"/>
  <c r="H125" i="30"/>
  <c r="L124" i="30"/>
  <c r="J124" i="30"/>
  <c r="H124" i="30" s="1"/>
  <c r="N123" i="30"/>
  <c r="L123" i="30"/>
  <c r="J123" i="30"/>
  <c r="H123" i="30" s="1"/>
  <c r="E123" i="30"/>
  <c r="L122" i="30"/>
  <c r="J122" i="30"/>
  <c r="H122" i="30" s="1"/>
  <c r="L121" i="30"/>
  <c r="J121" i="30"/>
  <c r="H121" i="30"/>
  <c r="L120" i="30"/>
  <c r="J120" i="30"/>
  <c r="H120" i="30" s="1"/>
  <c r="L119" i="30"/>
  <c r="J119" i="30"/>
  <c r="H119" i="30"/>
  <c r="N118" i="30"/>
  <c r="L118" i="30"/>
  <c r="J118" i="30"/>
  <c r="H118" i="30"/>
  <c r="E118" i="30"/>
  <c r="L117" i="30"/>
  <c r="J117" i="30"/>
  <c r="H117" i="30"/>
  <c r="L116" i="30"/>
  <c r="J116" i="30"/>
  <c r="H116" i="30" s="1"/>
  <c r="L115" i="30"/>
  <c r="J115" i="30"/>
  <c r="H115" i="30"/>
  <c r="L114" i="30"/>
  <c r="J114" i="30"/>
  <c r="H114" i="30" s="1"/>
  <c r="N113" i="30"/>
  <c r="L113" i="30"/>
  <c r="J113" i="30"/>
  <c r="H113" i="30" s="1"/>
  <c r="E113" i="30"/>
  <c r="L112" i="30"/>
  <c r="J112" i="30"/>
  <c r="H112" i="30" s="1"/>
  <c r="L111" i="30"/>
  <c r="J111" i="30"/>
  <c r="H111" i="30"/>
  <c r="L110" i="30"/>
  <c r="J110" i="30"/>
  <c r="H110" i="30" s="1"/>
  <c r="L109" i="30"/>
  <c r="J109" i="30"/>
  <c r="H109" i="30"/>
  <c r="N108" i="30"/>
  <c r="L108" i="30"/>
  <c r="J108" i="30"/>
  <c r="H108" i="30"/>
  <c r="E108" i="30"/>
  <c r="L106" i="30"/>
  <c r="J106" i="30"/>
  <c r="H106" i="30"/>
  <c r="L105" i="30"/>
  <c r="J105" i="30"/>
  <c r="H105" i="30" s="1"/>
  <c r="L104" i="30"/>
  <c r="J104" i="30"/>
  <c r="H104" i="30"/>
  <c r="L103" i="30"/>
  <c r="J103" i="30"/>
  <c r="H103" i="30" s="1"/>
  <c r="L102" i="30"/>
  <c r="J102" i="30"/>
  <c r="H102" i="30"/>
  <c r="N101" i="30"/>
  <c r="L101" i="30"/>
  <c r="J101" i="30"/>
  <c r="H101" i="30"/>
  <c r="E101" i="30"/>
  <c r="L100" i="30"/>
  <c r="J100" i="30"/>
  <c r="H100" i="30"/>
  <c r="L99" i="30"/>
  <c r="J99" i="30"/>
  <c r="H99" i="30" s="1"/>
  <c r="L98" i="30"/>
  <c r="J98" i="30"/>
  <c r="H98" i="30"/>
  <c r="L97" i="30"/>
  <c r="J97" i="30"/>
  <c r="H97" i="30" s="1"/>
  <c r="N96" i="30"/>
  <c r="L96" i="30"/>
  <c r="J96" i="30"/>
  <c r="H96" i="30" s="1"/>
  <c r="E96" i="30"/>
  <c r="L95" i="30"/>
  <c r="J95" i="30"/>
  <c r="H95" i="30" s="1"/>
  <c r="L94" i="30"/>
  <c r="J94" i="30"/>
  <c r="H94" i="30"/>
  <c r="L93" i="30"/>
  <c r="J93" i="30"/>
  <c r="H93" i="30" s="1"/>
  <c r="L92" i="30"/>
  <c r="J92" i="30"/>
  <c r="H92" i="30"/>
  <c r="N91" i="30"/>
  <c r="L91" i="30"/>
  <c r="J91" i="30"/>
  <c r="H91" i="30"/>
  <c r="E91" i="30"/>
  <c r="L90" i="30"/>
  <c r="J90" i="30"/>
  <c r="H90" i="30"/>
  <c r="L89" i="30"/>
  <c r="J89" i="30"/>
  <c r="H89" i="30" s="1"/>
  <c r="L88" i="30"/>
  <c r="J88" i="30"/>
  <c r="H88" i="30"/>
  <c r="L87" i="30"/>
  <c r="J87" i="30"/>
  <c r="H87" i="30" s="1"/>
  <c r="N86" i="30"/>
  <c r="L86" i="30"/>
  <c r="J86" i="30"/>
  <c r="H86" i="30" s="1"/>
  <c r="E86" i="30"/>
  <c r="L85" i="30"/>
  <c r="J85" i="30"/>
  <c r="H85" i="30" s="1"/>
  <c r="L84" i="30"/>
  <c r="J84" i="30"/>
  <c r="H84" i="30"/>
  <c r="L83" i="30"/>
  <c r="J83" i="30"/>
  <c r="H83" i="30" s="1"/>
  <c r="L82" i="30"/>
  <c r="J82" i="30"/>
  <c r="H82" i="30"/>
  <c r="N81" i="30"/>
  <c r="L81" i="30"/>
  <c r="J81" i="30"/>
  <c r="H81" i="30"/>
  <c r="E81" i="30"/>
  <c r="L80" i="30"/>
  <c r="J80" i="30"/>
  <c r="H80" i="30"/>
  <c r="L79" i="30"/>
  <c r="J79" i="30"/>
  <c r="H79" i="30" s="1"/>
  <c r="L78" i="30"/>
  <c r="J78" i="30"/>
  <c r="H78" i="30"/>
  <c r="L77" i="30"/>
  <c r="J77" i="30"/>
  <c r="H77" i="30" s="1"/>
  <c r="N76" i="30"/>
  <c r="L76" i="30"/>
  <c r="J76" i="30"/>
  <c r="H76" i="30" s="1"/>
  <c r="E76" i="30"/>
  <c r="L75" i="30"/>
  <c r="J75" i="30"/>
  <c r="H75" i="30" s="1"/>
  <c r="L74" i="30"/>
  <c r="J74" i="30"/>
  <c r="H74" i="30"/>
  <c r="L73" i="30"/>
  <c r="J73" i="30"/>
  <c r="H73" i="30" s="1"/>
  <c r="L72" i="30"/>
  <c r="J72" i="30"/>
  <c r="H72" i="30"/>
  <c r="N71" i="30"/>
  <c r="L71" i="30"/>
  <c r="J71" i="30"/>
  <c r="H71" i="30"/>
  <c r="E71" i="30"/>
  <c r="L70" i="30"/>
  <c r="J70" i="30"/>
  <c r="H70" i="30"/>
  <c r="L69" i="30"/>
  <c r="J69" i="30"/>
  <c r="H69" i="30" s="1"/>
  <c r="L68" i="30"/>
  <c r="J68" i="30"/>
  <c r="H68" i="30"/>
  <c r="L67" i="30"/>
  <c r="J67" i="30"/>
  <c r="H67" i="30" s="1"/>
  <c r="N66" i="30"/>
  <c r="L66" i="30"/>
  <c r="J66" i="30"/>
  <c r="H66" i="30" s="1"/>
  <c r="E66" i="30"/>
  <c r="L65" i="30"/>
  <c r="J65" i="30"/>
  <c r="H65" i="30" s="1"/>
  <c r="L64" i="30"/>
  <c r="J64" i="30"/>
  <c r="H64" i="30"/>
  <c r="L63" i="30"/>
  <c r="J63" i="30"/>
  <c r="H63" i="30" s="1"/>
  <c r="L62" i="30"/>
  <c r="J62" i="30"/>
  <c r="H62" i="30"/>
  <c r="N61" i="30"/>
  <c r="L61" i="30"/>
  <c r="J61" i="30"/>
  <c r="H61" i="30"/>
  <c r="E61" i="30"/>
  <c r="L60" i="30"/>
  <c r="J60" i="30"/>
  <c r="H60" i="30"/>
  <c r="L59" i="30"/>
  <c r="J59" i="30"/>
  <c r="H59" i="30" s="1"/>
  <c r="L58" i="30"/>
  <c r="J58" i="30"/>
  <c r="H58" i="30"/>
  <c r="L57" i="30"/>
  <c r="J57" i="30"/>
  <c r="H57" i="30" s="1"/>
  <c r="N56" i="30"/>
  <c r="L56" i="30"/>
  <c r="J56" i="30"/>
  <c r="H56" i="30" s="1"/>
  <c r="E56" i="30"/>
  <c r="L55" i="30"/>
  <c r="J55" i="30"/>
  <c r="H55" i="30" s="1"/>
  <c r="L54" i="30"/>
  <c r="J54" i="30"/>
  <c r="H54" i="30"/>
  <c r="L53" i="30"/>
  <c r="J53" i="30"/>
  <c r="H53" i="30" s="1"/>
  <c r="L52" i="30"/>
  <c r="J52" i="30"/>
  <c r="H52" i="30"/>
  <c r="N51" i="30"/>
  <c r="L51" i="30"/>
  <c r="J51" i="30"/>
  <c r="H51" i="30"/>
  <c r="E51" i="30"/>
  <c r="L50" i="30"/>
  <c r="J50" i="30"/>
  <c r="H50" i="30"/>
  <c r="L49" i="30"/>
  <c r="J49" i="30"/>
  <c r="H49" i="30" s="1"/>
  <c r="L48" i="30"/>
  <c r="J48" i="30"/>
  <c r="H48" i="30"/>
  <c r="L47" i="30"/>
  <c r="J47" i="30"/>
  <c r="H47" i="30" s="1"/>
  <c r="N46" i="30"/>
  <c r="L46" i="30"/>
  <c r="J46" i="30"/>
  <c r="H46" i="30" s="1"/>
  <c r="E46" i="30"/>
  <c r="L45" i="30"/>
  <c r="J45" i="30"/>
  <c r="H45" i="30" s="1"/>
  <c r="L44" i="30"/>
  <c r="J44" i="30"/>
  <c r="H44" i="30"/>
  <c r="L43" i="30"/>
  <c r="J43" i="30"/>
  <c r="H43" i="30" s="1"/>
  <c r="L42" i="30"/>
  <c r="J42" i="30"/>
  <c r="H42" i="30"/>
  <c r="N41" i="30"/>
  <c r="L41" i="30"/>
  <c r="J41" i="30"/>
  <c r="H41" i="30"/>
  <c r="E41" i="30"/>
  <c r="L40" i="30"/>
  <c r="J40" i="30"/>
  <c r="H40" i="30"/>
  <c r="L39" i="30"/>
  <c r="J39" i="30"/>
  <c r="H39" i="30" s="1"/>
  <c r="L38" i="30"/>
  <c r="J38" i="30"/>
  <c r="H38" i="30"/>
  <c r="L37" i="30"/>
  <c r="J37" i="30"/>
  <c r="H37" i="30" s="1"/>
  <c r="N36" i="30"/>
  <c r="L36" i="30"/>
  <c r="J36" i="30"/>
  <c r="H36" i="30" s="1"/>
  <c r="E36" i="30"/>
  <c r="L35" i="30"/>
  <c r="J35" i="30"/>
  <c r="H35" i="30" s="1"/>
  <c r="L34" i="30"/>
  <c r="J34" i="30"/>
  <c r="H34" i="30"/>
  <c r="L33" i="30"/>
  <c r="J33" i="30"/>
  <c r="H33" i="30" s="1"/>
  <c r="L32" i="30"/>
  <c r="J32" i="30"/>
  <c r="H32" i="30"/>
  <c r="N31" i="30"/>
  <c r="L31" i="30"/>
  <c r="J31" i="30"/>
  <c r="H31" i="30"/>
  <c r="E31" i="30"/>
  <c r="L30" i="30"/>
  <c r="J30" i="30"/>
  <c r="H30" i="30"/>
  <c r="L29" i="30"/>
  <c r="J29" i="30"/>
  <c r="H29" i="30" s="1"/>
  <c r="L28" i="30"/>
  <c r="J28" i="30"/>
  <c r="H28" i="30"/>
  <c r="L27" i="30"/>
  <c r="J27" i="30"/>
  <c r="H27" i="30" s="1"/>
  <c r="N26" i="30"/>
  <c r="L26" i="30"/>
  <c r="J26" i="30"/>
  <c r="H26" i="30" s="1"/>
  <c r="E26" i="30"/>
  <c r="L25" i="30"/>
  <c r="J25" i="30"/>
  <c r="H25" i="30" s="1"/>
  <c r="L24" i="30"/>
  <c r="J24" i="30"/>
  <c r="H24" i="30"/>
  <c r="L23" i="30"/>
  <c r="J23" i="30"/>
  <c r="H23" i="30" s="1"/>
  <c r="L22" i="30"/>
  <c r="J22" i="30"/>
  <c r="H22" i="30"/>
  <c r="N21" i="30"/>
  <c r="L21" i="30"/>
  <c r="J21" i="30"/>
  <c r="H21" i="30"/>
  <c r="E21" i="30"/>
  <c r="L20" i="30"/>
  <c r="J20" i="30"/>
  <c r="H20" i="30"/>
  <c r="L19" i="30"/>
  <c r="J19" i="30"/>
  <c r="H19" i="30" s="1"/>
  <c r="L18" i="30"/>
  <c r="J18" i="30"/>
  <c r="H18" i="30"/>
  <c r="L17" i="30"/>
  <c r="J17" i="30"/>
  <c r="H17" i="30" s="1"/>
  <c r="N16" i="30"/>
  <c r="L16" i="30"/>
  <c r="J16" i="30"/>
  <c r="H16" i="30" s="1"/>
  <c r="E16" i="30"/>
  <c r="L15" i="30"/>
  <c r="J15" i="30"/>
  <c r="H15" i="30" s="1"/>
  <c r="L14" i="30"/>
  <c r="J14" i="30"/>
  <c r="H14" i="30"/>
  <c r="L13" i="30"/>
  <c r="J13" i="30"/>
  <c r="H13" i="30" s="1"/>
  <c r="L12" i="30"/>
  <c r="J12" i="30"/>
  <c r="H12" i="30"/>
  <c r="N11" i="30"/>
  <c r="L11" i="30"/>
  <c r="J11" i="30"/>
  <c r="H11" i="30"/>
  <c r="E11" i="30"/>
  <c r="L10" i="30"/>
  <c r="J10" i="30"/>
  <c r="H10" i="30"/>
  <c r="L9" i="30"/>
  <c r="J9" i="30"/>
  <c r="H9" i="30" s="1"/>
  <c r="L8" i="30"/>
  <c r="J8" i="30"/>
  <c r="H8" i="30"/>
  <c r="L7" i="30"/>
  <c r="J7" i="30"/>
  <c r="H7" i="30" s="1"/>
  <c r="N6" i="30"/>
  <c r="N106" i="30" s="1"/>
  <c r="L6" i="30"/>
  <c r="J6" i="30"/>
  <c r="H6" i="30" s="1"/>
  <c r="E6" i="30"/>
  <c r="E106" i="30" s="1"/>
  <c r="L412" i="29"/>
  <c r="J412" i="29"/>
  <c r="H412" i="29"/>
  <c r="L411" i="29"/>
  <c r="J411" i="29"/>
  <c r="H411" i="29"/>
  <c r="L410" i="29"/>
  <c r="J410" i="29"/>
  <c r="H410" i="29" s="1"/>
  <c r="L409" i="29"/>
  <c r="J409" i="29"/>
  <c r="H409" i="29"/>
  <c r="L408" i="29"/>
  <c r="J408" i="29"/>
  <c r="H408" i="29" s="1"/>
  <c r="N407" i="29"/>
  <c r="L407" i="29"/>
  <c r="J407" i="29"/>
  <c r="H407" i="29" s="1"/>
  <c r="E407" i="29"/>
  <c r="L406" i="29"/>
  <c r="J406" i="29"/>
  <c r="H406" i="29" s="1"/>
  <c r="L405" i="29"/>
  <c r="J405" i="29"/>
  <c r="H405" i="29"/>
  <c r="L404" i="29"/>
  <c r="J404" i="29"/>
  <c r="H404" i="29" s="1"/>
  <c r="L403" i="29"/>
  <c r="J403" i="29"/>
  <c r="H403" i="29"/>
  <c r="N402" i="29"/>
  <c r="L402" i="29"/>
  <c r="J402" i="29"/>
  <c r="H402" i="29"/>
  <c r="E402" i="29"/>
  <c r="L401" i="29"/>
  <c r="J401" i="29"/>
  <c r="H401" i="29"/>
  <c r="L400" i="29"/>
  <c r="J400" i="29"/>
  <c r="H400" i="29" s="1"/>
  <c r="L399" i="29"/>
  <c r="J399" i="29"/>
  <c r="H399" i="29"/>
  <c r="L398" i="29"/>
  <c r="J398" i="29"/>
  <c r="H398" i="29" s="1"/>
  <c r="N397" i="29"/>
  <c r="L397" i="29"/>
  <c r="J397" i="29"/>
  <c r="H397" i="29" s="1"/>
  <c r="E397" i="29"/>
  <c r="L396" i="29"/>
  <c r="J396" i="29"/>
  <c r="H396" i="29" s="1"/>
  <c r="L395" i="29"/>
  <c r="J395" i="29"/>
  <c r="H395" i="29"/>
  <c r="L394" i="29"/>
  <c r="J394" i="29"/>
  <c r="H394" i="29" s="1"/>
  <c r="L393" i="29"/>
  <c r="J393" i="29"/>
  <c r="H393" i="29"/>
  <c r="N392" i="29"/>
  <c r="L392" i="29"/>
  <c r="J392" i="29"/>
  <c r="H392" i="29"/>
  <c r="E392" i="29"/>
  <c r="L391" i="29"/>
  <c r="J391" i="29"/>
  <c r="H391" i="29"/>
  <c r="L390" i="29"/>
  <c r="J390" i="29"/>
  <c r="H390" i="29" s="1"/>
  <c r="L389" i="29"/>
  <c r="J389" i="29"/>
  <c r="H389" i="29"/>
  <c r="L388" i="29"/>
  <c r="J388" i="29"/>
  <c r="H388" i="29" s="1"/>
  <c r="N387" i="29"/>
  <c r="L387" i="29"/>
  <c r="J387" i="29"/>
  <c r="H387" i="29" s="1"/>
  <c r="E387" i="29"/>
  <c r="L386" i="29"/>
  <c r="J386" i="29"/>
  <c r="H386" i="29" s="1"/>
  <c r="L385" i="29"/>
  <c r="J385" i="29"/>
  <c r="H385" i="29"/>
  <c r="L384" i="29"/>
  <c r="J384" i="29"/>
  <c r="H384" i="29" s="1"/>
  <c r="L383" i="29"/>
  <c r="J383" i="29"/>
  <c r="H383" i="29"/>
  <c r="N382" i="29"/>
  <c r="L382" i="29"/>
  <c r="J382" i="29"/>
  <c r="H382" i="29"/>
  <c r="E382" i="29"/>
  <c r="L381" i="29"/>
  <c r="J381" i="29"/>
  <c r="H381" i="29"/>
  <c r="L380" i="29"/>
  <c r="J380" i="29"/>
  <c r="H380" i="29" s="1"/>
  <c r="L379" i="29"/>
  <c r="J379" i="29"/>
  <c r="H379" i="29"/>
  <c r="L378" i="29"/>
  <c r="J378" i="29"/>
  <c r="H378" i="29" s="1"/>
  <c r="N377" i="29"/>
  <c r="L377" i="29"/>
  <c r="J377" i="29"/>
  <c r="H377" i="29" s="1"/>
  <c r="E377" i="29"/>
  <c r="L376" i="29"/>
  <c r="J376" i="29"/>
  <c r="H376" i="29" s="1"/>
  <c r="L375" i="29"/>
  <c r="J375" i="29"/>
  <c r="H375" i="29"/>
  <c r="L374" i="29"/>
  <c r="J374" i="29"/>
  <c r="H374" i="29" s="1"/>
  <c r="L373" i="29"/>
  <c r="J373" i="29"/>
  <c r="H373" i="29"/>
  <c r="N372" i="29"/>
  <c r="L372" i="29"/>
  <c r="J372" i="29"/>
  <c r="H372" i="29"/>
  <c r="E372" i="29"/>
  <c r="L371" i="29"/>
  <c r="J371" i="29"/>
  <c r="H371" i="29"/>
  <c r="L370" i="29"/>
  <c r="J370" i="29"/>
  <c r="H370" i="29" s="1"/>
  <c r="L369" i="29"/>
  <c r="J369" i="29"/>
  <c r="H369" i="29"/>
  <c r="L368" i="29"/>
  <c r="J368" i="29"/>
  <c r="H368" i="29" s="1"/>
  <c r="N367" i="29"/>
  <c r="L367" i="29"/>
  <c r="J367" i="29"/>
  <c r="H367" i="29" s="1"/>
  <c r="E367" i="29"/>
  <c r="L366" i="29"/>
  <c r="J366" i="29"/>
  <c r="H366" i="29" s="1"/>
  <c r="L365" i="29"/>
  <c r="J365" i="29"/>
  <c r="H365" i="29"/>
  <c r="L364" i="29"/>
  <c r="J364" i="29"/>
  <c r="H364" i="29" s="1"/>
  <c r="L363" i="29"/>
  <c r="J363" i="29"/>
  <c r="H363" i="29"/>
  <c r="N362" i="29"/>
  <c r="L362" i="29"/>
  <c r="J362" i="29"/>
  <c r="H362" i="29"/>
  <c r="E362" i="29"/>
  <c r="L361" i="29"/>
  <c r="J361" i="29"/>
  <c r="H361" i="29"/>
  <c r="L360" i="29"/>
  <c r="J360" i="29"/>
  <c r="H360" i="29" s="1"/>
  <c r="L359" i="29"/>
  <c r="J359" i="29"/>
  <c r="H359" i="29"/>
  <c r="L358" i="29"/>
  <c r="J358" i="29"/>
  <c r="H358" i="29" s="1"/>
  <c r="N357" i="29"/>
  <c r="L357" i="29"/>
  <c r="J357" i="29"/>
  <c r="H357" i="29" s="1"/>
  <c r="E357" i="29"/>
  <c r="L356" i="29"/>
  <c r="J356" i="29"/>
  <c r="H356" i="29" s="1"/>
  <c r="L355" i="29"/>
  <c r="J355" i="29"/>
  <c r="H355" i="29"/>
  <c r="L354" i="29"/>
  <c r="J354" i="29"/>
  <c r="H354" i="29" s="1"/>
  <c r="L353" i="29"/>
  <c r="J353" i="29"/>
  <c r="H353" i="29"/>
  <c r="N352" i="29"/>
  <c r="L352" i="29"/>
  <c r="J352" i="29"/>
  <c r="H352" i="29"/>
  <c r="E352" i="29"/>
  <c r="L351" i="29"/>
  <c r="J351" i="29"/>
  <c r="H351" i="29"/>
  <c r="L350" i="29"/>
  <c r="J350" i="29"/>
  <c r="H350" i="29" s="1"/>
  <c r="L349" i="29"/>
  <c r="J349" i="29"/>
  <c r="H349" i="29"/>
  <c r="L348" i="29"/>
  <c r="J348" i="29"/>
  <c r="H348" i="29" s="1"/>
  <c r="N347" i="29"/>
  <c r="L347" i="29"/>
  <c r="J347" i="29"/>
  <c r="H347" i="29" s="1"/>
  <c r="E347" i="29"/>
  <c r="L346" i="29"/>
  <c r="J346" i="29"/>
  <c r="H346" i="29" s="1"/>
  <c r="L345" i="29"/>
  <c r="J345" i="29"/>
  <c r="H345" i="29"/>
  <c r="L344" i="29"/>
  <c r="J344" i="29"/>
  <c r="H344" i="29" s="1"/>
  <c r="L343" i="29"/>
  <c r="J343" i="29"/>
  <c r="H343" i="29"/>
  <c r="N342" i="29"/>
  <c r="L342" i="29"/>
  <c r="J342" i="29"/>
  <c r="H342" i="29"/>
  <c r="E342" i="29"/>
  <c r="L341" i="29"/>
  <c r="J341" i="29"/>
  <c r="H341" i="29"/>
  <c r="L340" i="29"/>
  <c r="J340" i="29"/>
  <c r="H340" i="29" s="1"/>
  <c r="L339" i="29"/>
  <c r="J339" i="29"/>
  <c r="H339" i="29"/>
  <c r="L338" i="29"/>
  <c r="J338" i="29"/>
  <c r="H338" i="29" s="1"/>
  <c r="N337" i="29"/>
  <c r="L337" i="29"/>
  <c r="J337" i="29"/>
  <c r="H337" i="29" s="1"/>
  <c r="E337" i="29"/>
  <c r="L336" i="29"/>
  <c r="J336" i="29"/>
  <c r="H336" i="29" s="1"/>
  <c r="L335" i="29"/>
  <c r="J335" i="29"/>
  <c r="H335" i="29"/>
  <c r="L334" i="29"/>
  <c r="J334" i="29"/>
  <c r="H334" i="29" s="1"/>
  <c r="L333" i="29"/>
  <c r="J333" i="29"/>
  <c r="H333" i="29"/>
  <c r="N332" i="29"/>
  <c r="L332" i="29"/>
  <c r="J332" i="29"/>
  <c r="H332" i="29"/>
  <c r="E332" i="29"/>
  <c r="L331" i="29"/>
  <c r="J331" i="29"/>
  <c r="H331" i="29"/>
  <c r="L330" i="29"/>
  <c r="J330" i="29"/>
  <c r="H330" i="29" s="1"/>
  <c r="L329" i="29"/>
  <c r="J329" i="29"/>
  <c r="H329" i="29"/>
  <c r="L328" i="29"/>
  <c r="J328" i="29"/>
  <c r="H328" i="29" s="1"/>
  <c r="N327" i="29"/>
  <c r="L327" i="29"/>
  <c r="J327" i="29"/>
  <c r="H327" i="29" s="1"/>
  <c r="E327" i="29"/>
  <c r="L326" i="29"/>
  <c r="J326" i="29"/>
  <c r="H326" i="29" s="1"/>
  <c r="L325" i="29"/>
  <c r="J325" i="29"/>
  <c r="H325" i="29"/>
  <c r="L324" i="29"/>
  <c r="J324" i="29"/>
  <c r="H324" i="29" s="1"/>
  <c r="L323" i="29"/>
  <c r="J323" i="29"/>
  <c r="H323" i="29"/>
  <c r="N322" i="29"/>
  <c r="L322" i="29"/>
  <c r="J322" i="29"/>
  <c r="H322" i="29"/>
  <c r="E322" i="29"/>
  <c r="L321" i="29"/>
  <c r="J321" i="29"/>
  <c r="H321" i="29"/>
  <c r="L320" i="29"/>
  <c r="J320" i="29"/>
  <c r="H320" i="29" s="1"/>
  <c r="L319" i="29"/>
  <c r="J319" i="29"/>
  <c r="H319" i="29"/>
  <c r="L318" i="29"/>
  <c r="J318" i="29"/>
  <c r="H318" i="29" s="1"/>
  <c r="N317" i="29"/>
  <c r="L317" i="29"/>
  <c r="J317" i="29"/>
  <c r="H317" i="29" s="1"/>
  <c r="E317" i="29"/>
  <c r="L316" i="29"/>
  <c r="J316" i="29"/>
  <c r="H316" i="29" s="1"/>
  <c r="L315" i="29"/>
  <c r="J315" i="29"/>
  <c r="H315" i="29"/>
  <c r="L314" i="29"/>
  <c r="J314" i="29"/>
  <c r="H314" i="29" s="1"/>
  <c r="L313" i="29"/>
  <c r="J313" i="29"/>
  <c r="H313" i="29"/>
  <c r="N312" i="29"/>
  <c r="N412" i="29" s="1"/>
  <c r="L312" i="29"/>
  <c r="J312" i="29"/>
  <c r="H312" i="29"/>
  <c r="E312" i="29"/>
  <c r="L310" i="29"/>
  <c r="J310" i="29"/>
  <c r="H310" i="29"/>
  <c r="L309" i="29"/>
  <c r="J309" i="29"/>
  <c r="H309" i="29" s="1"/>
  <c r="L308" i="29"/>
  <c r="J308" i="29"/>
  <c r="H308" i="29"/>
  <c r="L307" i="29"/>
  <c r="J307" i="29"/>
  <c r="H307" i="29" s="1"/>
  <c r="L306" i="29"/>
  <c r="J306" i="29"/>
  <c r="H306" i="29"/>
  <c r="N305" i="29"/>
  <c r="L305" i="29"/>
  <c r="J305" i="29"/>
  <c r="H305" i="29"/>
  <c r="E305" i="29"/>
  <c r="L304" i="29"/>
  <c r="J304" i="29"/>
  <c r="H304" i="29"/>
  <c r="L303" i="29"/>
  <c r="J303" i="29"/>
  <c r="H303" i="29" s="1"/>
  <c r="L302" i="29"/>
  <c r="J302" i="29"/>
  <c r="H302" i="29"/>
  <c r="L301" i="29"/>
  <c r="J301" i="29"/>
  <c r="H301" i="29" s="1"/>
  <c r="N300" i="29"/>
  <c r="L300" i="29"/>
  <c r="J300" i="29"/>
  <c r="H300" i="29" s="1"/>
  <c r="E300" i="29"/>
  <c r="L299" i="29"/>
  <c r="J299" i="29"/>
  <c r="H299" i="29" s="1"/>
  <c r="L298" i="29"/>
  <c r="J298" i="29"/>
  <c r="H298" i="29"/>
  <c r="L297" i="29"/>
  <c r="J297" i="29"/>
  <c r="H297" i="29" s="1"/>
  <c r="L296" i="29"/>
  <c r="J296" i="29"/>
  <c r="H296" i="29"/>
  <c r="N295" i="29"/>
  <c r="L295" i="29"/>
  <c r="J295" i="29"/>
  <c r="H295" i="29"/>
  <c r="E295" i="29"/>
  <c r="L294" i="29"/>
  <c r="J294" i="29"/>
  <c r="H294" i="29"/>
  <c r="L293" i="29"/>
  <c r="J293" i="29"/>
  <c r="H293" i="29" s="1"/>
  <c r="L292" i="29"/>
  <c r="J292" i="29"/>
  <c r="H292" i="29"/>
  <c r="L291" i="29"/>
  <c r="J291" i="29"/>
  <c r="H291" i="29" s="1"/>
  <c r="N290" i="29"/>
  <c r="L290" i="29"/>
  <c r="J290" i="29"/>
  <c r="H290" i="29" s="1"/>
  <c r="E290" i="29"/>
  <c r="L289" i="29"/>
  <c r="J289" i="29"/>
  <c r="H289" i="29" s="1"/>
  <c r="L288" i="29"/>
  <c r="J288" i="29"/>
  <c r="H288" i="29"/>
  <c r="L287" i="29"/>
  <c r="J287" i="29"/>
  <c r="H287" i="29" s="1"/>
  <c r="L286" i="29"/>
  <c r="J286" i="29"/>
  <c r="H286" i="29"/>
  <c r="N285" i="29"/>
  <c r="L285" i="29"/>
  <c r="J285" i="29"/>
  <c r="H285" i="29"/>
  <c r="E285" i="29"/>
  <c r="L284" i="29"/>
  <c r="J284" i="29"/>
  <c r="H284" i="29"/>
  <c r="L283" i="29"/>
  <c r="J283" i="29"/>
  <c r="H283" i="29" s="1"/>
  <c r="L282" i="29"/>
  <c r="J282" i="29"/>
  <c r="H282" i="29"/>
  <c r="L281" i="29"/>
  <c r="J281" i="29"/>
  <c r="H281" i="29" s="1"/>
  <c r="N280" i="29"/>
  <c r="L280" i="29"/>
  <c r="J280" i="29"/>
  <c r="H280" i="29" s="1"/>
  <c r="E280" i="29"/>
  <c r="L279" i="29"/>
  <c r="J279" i="29"/>
  <c r="H279" i="29" s="1"/>
  <c r="L278" i="29"/>
  <c r="J278" i="29"/>
  <c r="H278" i="29"/>
  <c r="L277" i="29"/>
  <c r="J277" i="29"/>
  <c r="H277" i="29" s="1"/>
  <c r="L276" i="29"/>
  <c r="J276" i="29"/>
  <c r="H276" i="29"/>
  <c r="N275" i="29"/>
  <c r="L275" i="29"/>
  <c r="J275" i="29"/>
  <c r="H275" i="29"/>
  <c r="E275" i="29"/>
  <c r="L274" i="29"/>
  <c r="J274" i="29"/>
  <c r="H274" i="29"/>
  <c r="L273" i="29"/>
  <c r="J273" i="29"/>
  <c r="H273" i="29" s="1"/>
  <c r="L272" i="29"/>
  <c r="J272" i="29"/>
  <c r="H272" i="29"/>
  <c r="L271" i="29"/>
  <c r="J271" i="29"/>
  <c r="H271" i="29" s="1"/>
  <c r="N270" i="29"/>
  <c r="L270" i="29"/>
  <c r="J270" i="29"/>
  <c r="H270" i="29" s="1"/>
  <c r="E270" i="29"/>
  <c r="L269" i="29"/>
  <c r="J269" i="29"/>
  <c r="H269" i="29" s="1"/>
  <c r="L268" i="29"/>
  <c r="J268" i="29"/>
  <c r="H268" i="29"/>
  <c r="L267" i="29"/>
  <c r="J267" i="29"/>
  <c r="H267" i="29" s="1"/>
  <c r="L266" i="29"/>
  <c r="J266" i="29"/>
  <c r="H266" i="29"/>
  <c r="N265" i="29"/>
  <c r="L265" i="29"/>
  <c r="J265" i="29"/>
  <c r="H265" i="29"/>
  <c r="E265" i="29"/>
  <c r="L264" i="29"/>
  <c r="J264" i="29"/>
  <c r="H264" i="29"/>
  <c r="L263" i="29"/>
  <c r="J263" i="29"/>
  <c r="H263" i="29" s="1"/>
  <c r="L262" i="29"/>
  <c r="J262" i="29"/>
  <c r="H262" i="29"/>
  <c r="L261" i="29"/>
  <c r="J261" i="29"/>
  <c r="H261" i="29" s="1"/>
  <c r="N260" i="29"/>
  <c r="L260" i="29"/>
  <c r="J260" i="29"/>
  <c r="H260" i="29" s="1"/>
  <c r="E260" i="29"/>
  <c r="L259" i="29"/>
  <c r="J259" i="29"/>
  <c r="H259" i="29" s="1"/>
  <c r="L258" i="29"/>
  <c r="J258" i="29"/>
  <c r="H258" i="29"/>
  <c r="L257" i="29"/>
  <c r="J257" i="29"/>
  <c r="H257" i="29" s="1"/>
  <c r="L256" i="29"/>
  <c r="J256" i="29"/>
  <c r="H256" i="29"/>
  <c r="N255" i="29"/>
  <c r="L255" i="29"/>
  <c r="J255" i="29"/>
  <c r="H255" i="29"/>
  <c r="E255" i="29"/>
  <c r="L254" i="29"/>
  <c r="J254" i="29"/>
  <c r="H254" i="29"/>
  <c r="L253" i="29"/>
  <c r="J253" i="29"/>
  <c r="H253" i="29" s="1"/>
  <c r="L252" i="29"/>
  <c r="J252" i="29"/>
  <c r="H252" i="29"/>
  <c r="L251" i="29"/>
  <c r="J251" i="29"/>
  <c r="H251" i="29" s="1"/>
  <c r="N250" i="29"/>
  <c r="L250" i="29"/>
  <c r="J250" i="29"/>
  <c r="H250" i="29" s="1"/>
  <c r="E250" i="29"/>
  <c r="L249" i="29"/>
  <c r="J249" i="29"/>
  <c r="H249" i="29" s="1"/>
  <c r="L248" i="29"/>
  <c r="J248" i="29"/>
  <c r="H248" i="29"/>
  <c r="L247" i="29"/>
  <c r="J247" i="29"/>
  <c r="H247" i="29" s="1"/>
  <c r="L246" i="29"/>
  <c r="J246" i="29"/>
  <c r="H246" i="29"/>
  <c r="N245" i="29"/>
  <c r="L245" i="29"/>
  <c r="J245" i="29"/>
  <c r="H245" i="29"/>
  <c r="E245" i="29"/>
  <c r="L244" i="29"/>
  <c r="J244" i="29"/>
  <c r="H244" i="29"/>
  <c r="L243" i="29"/>
  <c r="J243" i="29"/>
  <c r="H243" i="29" s="1"/>
  <c r="L242" i="29"/>
  <c r="J242" i="29"/>
  <c r="H242" i="29"/>
  <c r="L241" i="29"/>
  <c r="J241" i="29"/>
  <c r="H241" i="29" s="1"/>
  <c r="N240" i="29"/>
  <c r="L240" i="29"/>
  <c r="J240" i="29"/>
  <c r="H240" i="29" s="1"/>
  <c r="E240" i="29"/>
  <c r="L239" i="29"/>
  <c r="J239" i="29"/>
  <c r="H239" i="29" s="1"/>
  <c r="L238" i="29"/>
  <c r="J238" i="29"/>
  <c r="H238" i="29"/>
  <c r="L237" i="29"/>
  <c r="J237" i="29"/>
  <c r="H237" i="29" s="1"/>
  <c r="L236" i="29"/>
  <c r="J236" i="29"/>
  <c r="H236" i="29"/>
  <c r="N235" i="29"/>
  <c r="L235" i="29"/>
  <c r="J235" i="29"/>
  <c r="H235" i="29"/>
  <c r="E235" i="29"/>
  <c r="L234" i="29"/>
  <c r="J234" i="29"/>
  <c r="H234" i="29"/>
  <c r="L233" i="29"/>
  <c r="J233" i="29"/>
  <c r="H233" i="29" s="1"/>
  <c r="L232" i="29"/>
  <c r="J232" i="29"/>
  <c r="H232" i="29"/>
  <c r="L231" i="29"/>
  <c r="J231" i="29"/>
  <c r="H231" i="29" s="1"/>
  <c r="N230" i="29"/>
  <c r="L230" i="29"/>
  <c r="J230" i="29"/>
  <c r="H230" i="29" s="1"/>
  <c r="E230" i="29"/>
  <c r="L229" i="29"/>
  <c r="J229" i="29"/>
  <c r="H229" i="29" s="1"/>
  <c r="L228" i="29"/>
  <c r="J228" i="29"/>
  <c r="H228" i="29"/>
  <c r="L227" i="29"/>
  <c r="J227" i="29"/>
  <c r="H227" i="29" s="1"/>
  <c r="L226" i="29"/>
  <c r="J226" i="29"/>
  <c r="H226" i="29"/>
  <c r="N225" i="29"/>
  <c r="L225" i="29"/>
  <c r="J225" i="29"/>
  <c r="H225" i="29"/>
  <c r="E225" i="29"/>
  <c r="L224" i="29"/>
  <c r="J224" i="29"/>
  <c r="H224" i="29"/>
  <c r="L223" i="29"/>
  <c r="J223" i="29"/>
  <c r="H223" i="29" s="1"/>
  <c r="L222" i="29"/>
  <c r="J222" i="29"/>
  <c r="H222" i="29"/>
  <c r="L221" i="29"/>
  <c r="J221" i="29"/>
  <c r="H221" i="29" s="1"/>
  <c r="N220" i="29"/>
  <c r="L220" i="29"/>
  <c r="J220" i="29"/>
  <c r="H220" i="29" s="1"/>
  <c r="E220" i="29"/>
  <c r="L219" i="29"/>
  <c r="J219" i="29"/>
  <c r="H219" i="29" s="1"/>
  <c r="L218" i="29"/>
  <c r="J218" i="29"/>
  <c r="H218" i="29"/>
  <c r="L217" i="29"/>
  <c r="J217" i="29"/>
  <c r="H217" i="29" s="1"/>
  <c r="L216" i="29"/>
  <c r="J216" i="29"/>
  <c r="H216" i="29"/>
  <c r="N215" i="29"/>
  <c r="L215" i="29"/>
  <c r="J215" i="29"/>
  <c r="H215" i="29"/>
  <c r="E215" i="29"/>
  <c r="L214" i="29"/>
  <c r="J214" i="29"/>
  <c r="H214" i="29"/>
  <c r="L213" i="29"/>
  <c r="J213" i="29"/>
  <c r="H213" i="29" s="1"/>
  <c r="L212" i="29"/>
  <c r="J212" i="29"/>
  <c r="H212" i="29"/>
  <c r="L211" i="29"/>
  <c r="J211" i="29"/>
  <c r="H211" i="29" s="1"/>
  <c r="N210" i="29"/>
  <c r="N310" i="29" s="1"/>
  <c r="L210" i="29"/>
  <c r="J210" i="29"/>
  <c r="H210" i="29" s="1"/>
  <c r="E210" i="29"/>
  <c r="E310" i="29" s="1"/>
  <c r="L208" i="29"/>
  <c r="J208" i="29"/>
  <c r="H208" i="29"/>
  <c r="L207" i="29"/>
  <c r="J207" i="29"/>
  <c r="H207" i="29"/>
  <c r="L206" i="29"/>
  <c r="J206" i="29"/>
  <c r="H206" i="29" s="1"/>
  <c r="L205" i="29"/>
  <c r="J205" i="29"/>
  <c r="H205" i="29"/>
  <c r="L204" i="29"/>
  <c r="J204" i="29"/>
  <c r="H204" i="29" s="1"/>
  <c r="N203" i="29"/>
  <c r="L203" i="29"/>
  <c r="J203" i="29"/>
  <c r="H203" i="29" s="1"/>
  <c r="E203" i="29"/>
  <c r="L202" i="29"/>
  <c r="J202" i="29"/>
  <c r="H202" i="29" s="1"/>
  <c r="L201" i="29"/>
  <c r="J201" i="29"/>
  <c r="H201" i="29"/>
  <c r="L200" i="29"/>
  <c r="J200" i="29"/>
  <c r="H200" i="29" s="1"/>
  <c r="L199" i="29"/>
  <c r="J199" i="29"/>
  <c r="H199" i="29"/>
  <c r="N198" i="29"/>
  <c r="L198" i="29"/>
  <c r="J198" i="29"/>
  <c r="H198" i="29"/>
  <c r="E198" i="29"/>
  <c r="L197" i="29"/>
  <c r="J197" i="29"/>
  <c r="H197" i="29"/>
  <c r="L196" i="29"/>
  <c r="J196" i="29"/>
  <c r="H196" i="29" s="1"/>
  <c r="L195" i="29"/>
  <c r="J195" i="29"/>
  <c r="H195" i="29"/>
  <c r="L194" i="29"/>
  <c r="J194" i="29"/>
  <c r="H194" i="29" s="1"/>
  <c r="N193" i="29"/>
  <c r="L193" i="29"/>
  <c r="J193" i="29"/>
  <c r="H193" i="29" s="1"/>
  <c r="E193" i="29"/>
  <c r="L192" i="29"/>
  <c r="J192" i="29"/>
  <c r="H192" i="29" s="1"/>
  <c r="L191" i="29"/>
  <c r="J191" i="29"/>
  <c r="H191" i="29"/>
  <c r="L190" i="29"/>
  <c r="J190" i="29"/>
  <c r="H190" i="29" s="1"/>
  <c r="L189" i="29"/>
  <c r="J189" i="29"/>
  <c r="H189" i="29"/>
  <c r="N188" i="29"/>
  <c r="L188" i="29"/>
  <c r="J188" i="29"/>
  <c r="H188" i="29"/>
  <c r="E188" i="29"/>
  <c r="L187" i="29"/>
  <c r="J187" i="29"/>
  <c r="H187" i="29"/>
  <c r="L186" i="29"/>
  <c r="J186" i="29"/>
  <c r="H186" i="29" s="1"/>
  <c r="L185" i="29"/>
  <c r="J185" i="29"/>
  <c r="H185" i="29"/>
  <c r="L184" i="29"/>
  <c r="J184" i="29"/>
  <c r="H184" i="29" s="1"/>
  <c r="N183" i="29"/>
  <c r="L183" i="29"/>
  <c r="J183" i="29"/>
  <c r="H183" i="29" s="1"/>
  <c r="E183" i="29"/>
  <c r="L182" i="29"/>
  <c r="J182" i="29"/>
  <c r="H182" i="29" s="1"/>
  <c r="L181" i="29"/>
  <c r="J181" i="29"/>
  <c r="H181" i="29"/>
  <c r="L180" i="29"/>
  <c r="J180" i="29"/>
  <c r="H180" i="29" s="1"/>
  <c r="L179" i="29"/>
  <c r="J179" i="29"/>
  <c r="H179" i="29"/>
  <c r="N178" i="29"/>
  <c r="L178" i="29"/>
  <c r="J178" i="29"/>
  <c r="H178" i="29"/>
  <c r="E178" i="29"/>
  <c r="L177" i="29"/>
  <c r="J177" i="29"/>
  <c r="H177" i="29"/>
  <c r="L176" i="29"/>
  <c r="J176" i="29"/>
  <c r="H176" i="29" s="1"/>
  <c r="L175" i="29"/>
  <c r="J175" i="29"/>
  <c r="H175" i="29"/>
  <c r="L174" i="29"/>
  <c r="J174" i="29"/>
  <c r="H174" i="29" s="1"/>
  <c r="N173" i="29"/>
  <c r="L173" i="29"/>
  <c r="J173" i="29"/>
  <c r="H173" i="29" s="1"/>
  <c r="E173" i="29"/>
  <c r="L172" i="29"/>
  <c r="J172" i="29"/>
  <c r="H172" i="29" s="1"/>
  <c r="L171" i="29"/>
  <c r="J171" i="29"/>
  <c r="H171" i="29"/>
  <c r="L170" i="29"/>
  <c r="J170" i="29"/>
  <c r="H170" i="29" s="1"/>
  <c r="L169" i="29"/>
  <c r="J169" i="29"/>
  <c r="H169" i="29"/>
  <c r="N168" i="29"/>
  <c r="L168" i="29"/>
  <c r="J168" i="29"/>
  <c r="H168" i="29"/>
  <c r="E168" i="29"/>
  <c r="L167" i="29"/>
  <c r="J167" i="29"/>
  <c r="H167" i="29"/>
  <c r="L166" i="29"/>
  <c r="J166" i="29"/>
  <c r="H166" i="29" s="1"/>
  <c r="L165" i="29"/>
  <c r="J165" i="29"/>
  <c r="H165" i="29"/>
  <c r="L164" i="29"/>
  <c r="J164" i="29"/>
  <c r="H164" i="29" s="1"/>
  <c r="N163" i="29"/>
  <c r="L163" i="29"/>
  <c r="J163" i="29"/>
  <c r="H163" i="29" s="1"/>
  <c r="E163" i="29"/>
  <c r="L162" i="29"/>
  <c r="J162" i="29"/>
  <c r="H162" i="29" s="1"/>
  <c r="L161" i="29"/>
  <c r="J161" i="29"/>
  <c r="H161" i="29"/>
  <c r="L160" i="29"/>
  <c r="J160" i="29"/>
  <c r="H160" i="29" s="1"/>
  <c r="L159" i="29"/>
  <c r="J159" i="29"/>
  <c r="H159" i="29"/>
  <c r="N158" i="29"/>
  <c r="L158" i="29"/>
  <c r="J158" i="29"/>
  <c r="H158" i="29"/>
  <c r="E158" i="29"/>
  <c r="L157" i="29"/>
  <c r="J157" i="29"/>
  <c r="H157" i="29"/>
  <c r="L156" i="29"/>
  <c r="J156" i="29"/>
  <c r="H156" i="29" s="1"/>
  <c r="L155" i="29"/>
  <c r="J155" i="29"/>
  <c r="H155" i="29"/>
  <c r="L154" i="29"/>
  <c r="J154" i="29"/>
  <c r="H154" i="29" s="1"/>
  <c r="N153" i="29"/>
  <c r="L153" i="29"/>
  <c r="J153" i="29"/>
  <c r="H153" i="29" s="1"/>
  <c r="E153" i="29"/>
  <c r="L152" i="29"/>
  <c r="J152" i="29"/>
  <c r="H152" i="29" s="1"/>
  <c r="L151" i="29"/>
  <c r="J151" i="29"/>
  <c r="H151" i="29"/>
  <c r="L150" i="29"/>
  <c r="J150" i="29"/>
  <c r="H150" i="29" s="1"/>
  <c r="L149" i="29"/>
  <c r="J149" i="29"/>
  <c r="H149" i="29"/>
  <c r="N148" i="29"/>
  <c r="L148" i="29"/>
  <c r="J148" i="29"/>
  <c r="H148" i="29"/>
  <c r="E148" i="29"/>
  <c r="L147" i="29"/>
  <c r="J147" i="29"/>
  <c r="H147" i="29"/>
  <c r="L146" i="29"/>
  <c r="J146" i="29"/>
  <c r="H146" i="29" s="1"/>
  <c r="L145" i="29"/>
  <c r="J145" i="29"/>
  <c r="H145" i="29"/>
  <c r="L144" i="29"/>
  <c r="J144" i="29"/>
  <c r="H144" i="29" s="1"/>
  <c r="N143" i="29"/>
  <c r="L143" i="29"/>
  <c r="J143" i="29"/>
  <c r="H143" i="29" s="1"/>
  <c r="E143" i="29"/>
  <c r="L142" i="29"/>
  <c r="J142" i="29"/>
  <c r="H142" i="29" s="1"/>
  <c r="L141" i="29"/>
  <c r="J141" i="29"/>
  <c r="H141" i="29"/>
  <c r="L140" i="29"/>
  <c r="J140" i="29"/>
  <c r="H140" i="29" s="1"/>
  <c r="L139" i="29"/>
  <c r="J139" i="29"/>
  <c r="H139" i="29"/>
  <c r="N138" i="29"/>
  <c r="L138" i="29"/>
  <c r="J138" i="29"/>
  <c r="H138" i="29"/>
  <c r="E138" i="29"/>
  <c r="L137" i="29"/>
  <c r="J137" i="29"/>
  <c r="H137" i="29"/>
  <c r="L136" i="29"/>
  <c r="J136" i="29"/>
  <c r="H136" i="29" s="1"/>
  <c r="L135" i="29"/>
  <c r="J135" i="29"/>
  <c r="H135" i="29"/>
  <c r="L134" i="29"/>
  <c r="J134" i="29"/>
  <c r="H134" i="29" s="1"/>
  <c r="N133" i="29"/>
  <c r="L133" i="29"/>
  <c r="J133" i="29"/>
  <c r="H133" i="29" s="1"/>
  <c r="E133" i="29"/>
  <c r="L132" i="29"/>
  <c r="J132" i="29"/>
  <c r="H132" i="29" s="1"/>
  <c r="L131" i="29"/>
  <c r="J131" i="29"/>
  <c r="H131" i="29"/>
  <c r="L130" i="29"/>
  <c r="J130" i="29"/>
  <c r="H130" i="29" s="1"/>
  <c r="L129" i="29"/>
  <c r="J129" i="29"/>
  <c r="H129" i="29"/>
  <c r="N128" i="29"/>
  <c r="L128" i="29"/>
  <c r="J128" i="29"/>
  <c r="H128" i="29"/>
  <c r="E128" i="29"/>
  <c r="L127" i="29"/>
  <c r="J127" i="29"/>
  <c r="H127" i="29"/>
  <c r="L126" i="29"/>
  <c r="J126" i="29"/>
  <c r="H126" i="29" s="1"/>
  <c r="L125" i="29"/>
  <c r="J125" i="29"/>
  <c r="H125" i="29"/>
  <c r="L124" i="29"/>
  <c r="J124" i="29"/>
  <c r="H124" i="29" s="1"/>
  <c r="N123" i="29"/>
  <c r="L123" i="29"/>
  <c r="J123" i="29"/>
  <c r="H123" i="29" s="1"/>
  <c r="E123" i="29"/>
  <c r="L122" i="29"/>
  <c r="J122" i="29"/>
  <c r="H122" i="29" s="1"/>
  <c r="L121" i="29"/>
  <c r="J121" i="29"/>
  <c r="H121" i="29"/>
  <c r="L120" i="29"/>
  <c r="J120" i="29"/>
  <c r="H120" i="29" s="1"/>
  <c r="L119" i="29"/>
  <c r="J119" i="29"/>
  <c r="H119" i="29"/>
  <c r="N118" i="29"/>
  <c r="L118" i="29"/>
  <c r="J118" i="29"/>
  <c r="H118" i="29"/>
  <c r="E118" i="29"/>
  <c r="L117" i="29"/>
  <c r="J117" i="29"/>
  <c r="H117" i="29"/>
  <c r="L116" i="29"/>
  <c r="J116" i="29"/>
  <c r="H116" i="29" s="1"/>
  <c r="L115" i="29"/>
  <c r="J115" i="29"/>
  <c r="H115" i="29"/>
  <c r="L114" i="29"/>
  <c r="J114" i="29"/>
  <c r="H114" i="29" s="1"/>
  <c r="N113" i="29"/>
  <c r="L113" i="29"/>
  <c r="J113" i="29"/>
  <c r="H113" i="29" s="1"/>
  <c r="E113" i="29"/>
  <c r="L112" i="29"/>
  <c r="J112" i="29"/>
  <c r="H112" i="29" s="1"/>
  <c r="L111" i="29"/>
  <c r="J111" i="29"/>
  <c r="H111" i="29"/>
  <c r="L110" i="29"/>
  <c r="J110" i="29"/>
  <c r="H110" i="29" s="1"/>
  <c r="L109" i="29"/>
  <c r="J109" i="29"/>
  <c r="H109" i="29"/>
  <c r="N108" i="29"/>
  <c r="L108" i="29"/>
  <c r="J108" i="29"/>
  <c r="H108" i="29"/>
  <c r="E108" i="29"/>
  <c r="L106" i="29"/>
  <c r="J106" i="29"/>
  <c r="H106" i="29"/>
  <c r="L105" i="29"/>
  <c r="J105" i="29"/>
  <c r="H105" i="29" s="1"/>
  <c r="L104" i="29"/>
  <c r="J104" i="29"/>
  <c r="H104" i="29"/>
  <c r="L103" i="29"/>
  <c r="J103" i="29"/>
  <c r="H103" i="29" s="1"/>
  <c r="L102" i="29"/>
  <c r="J102" i="29"/>
  <c r="H102" i="29"/>
  <c r="N101" i="29"/>
  <c r="L101" i="29"/>
  <c r="J101" i="29"/>
  <c r="H101" i="29"/>
  <c r="E101" i="29"/>
  <c r="L100" i="29"/>
  <c r="J100" i="29"/>
  <c r="H100" i="29"/>
  <c r="L99" i="29"/>
  <c r="J99" i="29"/>
  <c r="H99" i="29" s="1"/>
  <c r="L98" i="29"/>
  <c r="J98" i="29"/>
  <c r="H98" i="29"/>
  <c r="L97" i="29"/>
  <c r="J97" i="29"/>
  <c r="H97" i="29" s="1"/>
  <c r="N96" i="29"/>
  <c r="L96" i="29"/>
  <c r="J96" i="29"/>
  <c r="H96" i="29" s="1"/>
  <c r="E96" i="29"/>
  <c r="L95" i="29"/>
  <c r="J95" i="29"/>
  <c r="H95" i="29" s="1"/>
  <c r="L94" i="29"/>
  <c r="J94" i="29"/>
  <c r="H94" i="29"/>
  <c r="L93" i="29"/>
  <c r="J93" i="29"/>
  <c r="H93" i="29" s="1"/>
  <c r="L92" i="29"/>
  <c r="J92" i="29"/>
  <c r="H92" i="29"/>
  <c r="N91" i="29"/>
  <c r="L91" i="29"/>
  <c r="J91" i="29"/>
  <c r="H91" i="29"/>
  <c r="E91" i="29"/>
  <c r="L90" i="29"/>
  <c r="J90" i="29"/>
  <c r="H90" i="29"/>
  <c r="L89" i="29"/>
  <c r="J89" i="29"/>
  <c r="H89" i="29" s="1"/>
  <c r="L88" i="29"/>
  <c r="J88" i="29"/>
  <c r="H88" i="29"/>
  <c r="L87" i="29"/>
  <c r="J87" i="29"/>
  <c r="H87" i="29" s="1"/>
  <c r="N86" i="29"/>
  <c r="L86" i="29"/>
  <c r="J86" i="29"/>
  <c r="H86" i="29" s="1"/>
  <c r="E86" i="29"/>
  <c r="L85" i="29"/>
  <c r="J85" i="29"/>
  <c r="H85" i="29" s="1"/>
  <c r="L84" i="29"/>
  <c r="J84" i="29"/>
  <c r="H84" i="29"/>
  <c r="L83" i="29"/>
  <c r="J83" i="29"/>
  <c r="H83" i="29" s="1"/>
  <c r="L82" i="29"/>
  <c r="J82" i="29"/>
  <c r="H82" i="29"/>
  <c r="N81" i="29"/>
  <c r="L81" i="29"/>
  <c r="J81" i="29"/>
  <c r="H81" i="29"/>
  <c r="E81" i="29"/>
  <c r="L80" i="29"/>
  <c r="J80" i="29"/>
  <c r="H80" i="29"/>
  <c r="L79" i="29"/>
  <c r="J79" i="29"/>
  <c r="H79" i="29" s="1"/>
  <c r="L78" i="29"/>
  <c r="J78" i="29"/>
  <c r="H78" i="29"/>
  <c r="L77" i="29"/>
  <c r="J77" i="29"/>
  <c r="H77" i="29" s="1"/>
  <c r="N76" i="29"/>
  <c r="L76" i="29"/>
  <c r="J76" i="29"/>
  <c r="H76" i="29" s="1"/>
  <c r="E76" i="29"/>
  <c r="L75" i="29"/>
  <c r="J75" i="29"/>
  <c r="H75" i="29" s="1"/>
  <c r="L74" i="29"/>
  <c r="J74" i="29"/>
  <c r="H74" i="29"/>
  <c r="L73" i="29"/>
  <c r="J73" i="29"/>
  <c r="H73" i="29" s="1"/>
  <c r="L72" i="29"/>
  <c r="J72" i="29"/>
  <c r="H72" i="29"/>
  <c r="N71" i="29"/>
  <c r="L71" i="29"/>
  <c r="J71" i="29"/>
  <c r="H71" i="29"/>
  <c r="E71" i="29"/>
  <c r="L70" i="29"/>
  <c r="J70" i="29"/>
  <c r="H70" i="29"/>
  <c r="L69" i="29"/>
  <c r="J69" i="29"/>
  <c r="H69" i="29" s="1"/>
  <c r="L68" i="29"/>
  <c r="J68" i="29"/>
  <c r="H68" i="29"/>
  <c r="L67" i="29"/>
  <c r="J67" i="29"/>
  <c r="H67" i="29" s="1"/>
  <c r="N66" i="29"/>
  <c r="L66" i="29"/>
  <c r="J66" i="29"/>
  <c r="H66" i="29" s="1"/>
  <c r="E66" i="29"/>
  <c r="L65" i="29"/>
  <c r="J65" i="29"/>
  <c r="H65" i="29" s="1"/>
  <c r="L64" i="29"/>
  <c r="J64" i="29"/>
  <c r="H64" i="29"/>
  <c r="L63" i="29"/>
  <c r="J63" i="29"/>
  <c r="H63" i="29" s="1"/>
  <c r="L62" i="29"/>
  <c r="J62" i="29"/>
  <c r="H62" i="29"/>
  <c r="N61" i="29"/>
  <c r="L61" i="29"/>
  <c r="J61" i="29"/>
  <c r="H61" i="29"/>
  <c r="E61" i="29"/>
  <c r="L60" i="29"/>
  <c r="J60" i="29"/>
  <c r="H60" i="29"/>
  <c r="L59" i="29"/>
  <c r="J59" i="29"/>
  <c r="H59" i="29" s="1"/>
  <c r="L58" i="29"/>
  <c r="J58" i="29"/>
  <c r="H58" i="29"/>
  <c r="L57" i="29"/>
  <c r="J57" i="29"/>
  <c r="H57" i="29" s="1"/>
  <c r="N56" i="29"/>
  <c r="L56" i="29"/>
  <c r="J56" i="29"/>
  <c r="H56" i="29" s="1"/>
  <c r="E56" i="29"/>
  <c r="L55" i="29"/>
  <c r="J55" i="29"/>
  <c r="H55" i="29" s="1"/>
  <c r="L54" i="29"/>
  <c r="J54" i="29"/>
  <c r="H54" i="29"/>
  <c r="L53" i="29"/>
  <c r="J53" i="29"/>
  <c r="H53" i="29" s="1"/>
  <c r="L52" i="29"/>
  <c r="J52" i="29"/>
  <c r="H52" i="29"/>
  <c r="N51" i="29"/>
  <c r="L51" i="29"/>
  <c r="J51" i="29"/>
  <c r="H51" i="29"/>
  <c r="E51" i="29"/>
  <c r="L50" i="29"/>
  <c r="J50" i="29"/>
  <c r="H50" i="29"/>
  <c r="L49" i="29"/>
  <c r="J49" i="29"/>
  <c r="H49" i="29" s="1"/>
  <c r="L48" i="29"/>
  <c r="J48" i="29"/>
  <c r="H48" i="29"/>
  <c r="L47" i="29"/>
  <c r="J47" i="29"/>
  <c r="H47" i="29" s="1"/>
  <c r="N46" i="29"/>
  <c r="L46" i="29"/>
  <c r="J46" i="29"/>
  <c r="H46" i="29" s="1"/>
  <c r="E46" i="29"/>
  <c r="L45" i="29"/>
  <c r="J45" i="29"/>
  <c r="H45" i="29" s="1"/>
  <c r="L44" i="29"/>
  <c r="J44" i="29"/>
  <c r="H44" i="29"/>
  <c r="L43" i="29"/>
  <c r="J43" i="29"/>
  <c r="H43" i="29" s="1"/>
  <c r="L42" i="29"/>
  <c r="J42" i="29"/>
  <c r="H42" i="29"/>
  <c r="N41" i="29"/>
  <c r="L41" i="29"/>
  <c r="J41" i="29"/>
  <c r="H41" i="29"/>
  <c r="E41" i="29"/>
  <c r="L40" i="29"/>
  <c r="J40" i="29"/>
  <c r="H40" i="29"/>
  <c r="L39" i="29"/>
  <c r="J39" i="29"/>
  <c r="H39" i="29" s="1"/>
  <c r="L38" i="29"/>
  <c r="J38" i="29"/>
  <c r="H38" i="29"/>
  <c r="L37" i="29"/>
  <c r="J37" i="29"/>
  <c r="H37" i="29" s="1"/>
  <c r="N36" i="29"/>
  <c r="L36" i="29"/>
  <c r="J36" i="29"/>
  <c r="H36" i="29" s="1"/>
  <c r="E36" i="29"/>
  <c r="L35" i="29"/>
  <c r="J35" i="29"/>
  <c r="H35" i="29" s="1"/>
  <c r="L34" i="29"/>
  <c r="J34" i="29"/>
  <c r="H34" i="29"/>
  <c r="L33" i="29"/>
  <c r="J33" i="29"/>
  <c r="H33" i="29" s="1"/>
  <c r="L32" i="29"/>
  <c r="J32" i="29"/>
  <c r="H32" i="29"/>
  <c r="N31" i="29"/>
  <c r="L31" i="29"/>
  <c r="J31" i="29"/>
  <c r="H31" i="29"/>
  <c r="E31" i="29"/>
  <c r="L30" i="29"/>
  <c r="J30" i="29"/>
  <c r="H30" i="29"/>
  <c r="L29" i="29"/>
  <c r="J29" i="29"/>
  <c r="H29" i="29" s="1"/>
  <c r="L28" i="29"/>
  <c r="J28" i="29"/>
  <c r="H28" i="29"/>
  <c r="L27" i="29"/>
  <c r="J27" i="29"/>
  <c r="H27" i="29" s="1"/>
  <c r="N26" i="29"/>
  <c r="L26" i="29"/>
  <c r="J26" i="29"/>
  <c r="H26" i="29" s="1"/>
  <c r="E26" i="29"/>
  <c r="L25" i="29"/>
  <c r="J25" i="29"/>
  <c r="H25" i="29" s="1"/>
  <c r="L24" i="29"/>
  <c r="J24" i="29"/>
  <c r="H24" i="29"/>
  <c r="L23" i="29"/>
  <c r="J23" i="29"/>
  <c r="H23" i="29" s="1"/>
  <c r="L22" i="29"/>
  <c r="J22" i="29"/>
  <c r="H22" i="29"/>
  <c r="N21" i="29"/>
  <c r="L21" i="29"/>
  <c r="J21" i="29"/>
  <c r="H21" i="29"/>
  <c r="E21" i="29"/>
  <c r="L20" i="29"/>
  <c r="J20" i="29"/>
  <c r="H20" i="29"/>
  <c r="L19" i="29"/>
  <c r="J19" i="29"/>
  <c r="H19" i="29" s="1"/>
  <c r="L18" i="29"/>
  <c r="J18" i="29"/>
  <c r="H18" i="29"/>
  <c r="L17" i="29"/>
  <c r="J17" i="29"/>
  <c r="H17" i="29" s="1"/>
  <c r="N16" i="29"/>
  <c r="L16" i="29"/>
  <c r="J16" i="29"/>
  <c r="H16" i="29" s="1"/>
  <c r="E16" i="29"/>
  <c r="L15" i="29"/>
  <c r="J15" i="29"/>
  <c r="H15" i="29" s="1"/>
  <c r="L14" i="29"/>
  <c r="J14" i="29"/>
  <c r="H14" i="29"/>
  <c r="L13" i="29"/>
  <c r="J13" i="29"/>
  <c r="H13" i="29" s="1"/>
  <c r="L12" i="29"/>
  <c r="J12" i="29"/>
  <c r="H12" i="29"/>
  <c r="N11" i="29"/>
  <c r="L11" i="29"/>
  <c r="J11" i="29"/>
  <c r="H11" i="29"/>
  <c r="E11" i="29"/>
  <c r="L10" i="29"/>
  <c r="J10" i="29"/>
  <c r="H10" i="29"/>
  <c r="L9" i="29"/>
  <c r="J9" i="29"/>
  <c r="H9" i="29" s="1"/>
  <c r="L8" i="29"/>
  <c r="J8" i="29"/>
  <c r="H8" i="29"/>
  <c r="L7" i="29"/>
  <c r="J7" i="29"/>
  <c r="H7" i="29" s="1"/>
  <c r="N6" i="29"/>
  <c r="N106" i="29" s="1"/>
  <c r="L6" i="29"/>
  <c r="J6" i="29"/>
  <c r="H6" i="29" s="1"/>
  <c r="E6" i="29"/>
  <c r="E106" i="29" s="1"/>
  <c r="L412" i="28"/>
  <c r="J412" i="28"/>
  <c r="H412" i="28"/>
  <c r="L411" i="28"/>
  <c r="J411" i="28"/>
  <c r="H411" i="28"/>
  <c r="L410" i="28"/>
  <c r="J410" i="28"/>
  <c r="H410" i="28" s="1"/>
  <c r="L409" i="28"/>
  <c r="J409" i="28"/>
  <c r="H409" i="28"/>
  <c r="L408" i="28"/>
  <c r="J408" i="28"/>
  <c r="H408" i="28" s="1"/>
  <c r="N407" i="28"/>
  <c r="L407" i="28"/>
  <c r="J407" i="28"/>
  <c r="H407" i="28" s="1"/>
  <c r="E407" i="28"/>
  <c r="L406" i="28"/>
  <c r="J406" i="28"/>
  <c r="H406" i="28" s="1"/>
  <c r="L405" i="28"/>
  <c r="J405" i="28"/>
  <c r="H405" i="28"/>
  <c r="L404" i="28"/>
  <c r="J404" i="28"/>
  <c r="H404" i="28" s="1"/>
  <c r="L403" i="28"/>
  <c r="J403" i="28"/>
  <c r="H403" i="28"/>
  <c r="N402" i="28"/>
  <c r="L402" i="28"/>
  <c r="J402" i="28"/>
  <c r="H402" i="28"/>
  <c r="E402" i="28"/>
  <c r="L401" i="28"/>
  <c r="J401" i="28"/>
  <c r="H401" i="28"/>
  <c r="L400" i="28"/>
  <c r="J400" i="28"/>
  <c r="H400" i="28" s="1"/>
  <c r="L399" i="28"/>
  <c r="J399" i="28"/>
  <c r="H399" i="28"/>
  <c r="L398" i="28"/>
  <c r="J398" i="28"/>
  <c r="H398" i="28" s="1"/>
  <c r="N397" i="28"/>
  <c r="L397" i="28"/>
  <c r="J397" i="28"/>
  <c r="H397" i="28" s="1"/>
  <c r="E397" i="28"/>
  <c r="L396" i="28"/>
  <c r="J396" i="28"/>
  <c r="H396" i="28" s="1"/>
  <c r="L395" i="28"/>
  <c r="J395" i="28"/>
  <c r="H395" i="28"/>
  <c r="L394" i="28"/>
  <c r="J394" i="28"/>
  <c r="H394" i="28" s="1"/>
  <c r="L393" i="28"/>
  <c r="J393" i="28"/>
  <c r="H393" i="28"/>
  <c r="N392" i="28"/>
  <c r="L392" i="28"/>
  <c r="J392" i="28"/>
  <c r="H392" i="28"/>
  <c r="E392" i="28"/>
  <c r="L391" i="28"/>
  <c r="J391" i="28"/>
  <c r="H391" i="28"/>
  <c r="L390" i="28"/>
  <c r="J390" i="28"/>
  <c r="H390" i="28" s="1"/>
  <c r="L389" i="28"/>
  <c r="J389" i="28"/>
  <c r="H389" i="28"/>
  <c r="L388" i="28"/>
  <c r="J388" i="28"/>
  <c r="H388" i="28" s="1"/>
  <c r="N387" i="28"/>
  <c r="L387" i="28"/>
  <c r="J387" i="28"/>
  <c r="H387" i="28" s="1"/>
  <c r="E387" i="28"/>
  <c r="L386" i="28"/>
  <c r="J386" i="28"/>
  <c r="H386" i="28" s="1"/>
  <c r="L385" i="28"/>
  <c r="J385" i="28"/>
  <c r="H385" i="28"/>
  <c r="L384" i="28"/>
  <c r="J384" i="28"/>
  <c r="H384" i="28" s="1"/>
  <c r="L383" i="28"/>
  <c r="J383" i="28"/>
  <c r="H383" i="28"/>
  <c r="N382" i="28"/>
  <c r="L382" i="28"/>
  <c r="J382" i="28"/>
  <c r="H382" i="28"/>
  <c r="E382" i="28"/>
  <c r="L381" i="28"/>
  <c r="J381" i="28"/>
  <c r="H381" i="28"/>
  <c r="L380" i="28"/>
  <c r="J380" i="28"/>
  <c r="H380" i="28" s="1"/>
  <c r="L379" i="28"/>
  <c r="J379" i="28"/>
  <c r="H379" i="28"/>
  <c r="L378" i="28"/>
  <c r="J378" i="28"/>
  <c r="H378" i="28" s="1"/>
  <c r="N377" i="28"/>
  <c r="L377" i="28"/>
  <c r="J377" i="28"/>
  <c r="H377" i="28" s="1"/>
  <c r="E377" i="28"/>
  <c r="L376" i="28"/>
  <c r="J376" i="28"/>
  <c r="H376" i="28" s="1"/>
  <c r="L375" i="28"/>
  <c r="J375" i="28"/>
  <c r="H375" i="28"/>
  <c r="L374" i="28"/>
  <c r="J374" i="28"/>
  <c r="H374" i="28" s="1"/>
  <c r="L373" i="28"/>
  <c r="J373" i="28"/>
  <c r="H373" i="28"/>
  <c r="N372" i="28"/>
  <c r="L372" i="28"/>
  <c r="J372" i="28"/>
  <c r="H372" i="28"/>
  <c r="E372" i="28"/>
  <c r="L371" i="28"/>
  <c r="J371" i="28"/>
  <c r="H371" i="28"/>
  <c r="L370" i="28"/>
  <c r="J370" i="28"/>
  <c r="H370" i="28" s="1"/>
  <c r="L369" i="28"/>
  <c r="J369" i="28"/>
  <c r="H369" i="28"/>
  <c r="L368" i="28"/>
  <c r="J368" i="28"/>
  <c r="H368" i="28" s="1"/>
  <c r="N367" i="28"/>
  <c r="L367" i="28"/>
  <c r="J367" i="28"/>
  <c r="H367" i="28" s="1"/>
  <c r="E367" i="28"/>
  <c r="L366" i="28"/>
  <c r="J366" i="28"/>
  <c r="H366" i="28" s="1"/>
  <c r="L365" i="28"/>
  <c r="J365" i="28"/>
  <c r="H365" i="28"/>
  <c r="L364" i="28"/>
  <c r="J364" i="28"/>
  <c r="H364" i="28" s="1"/>
  <c r="L363" i="28"/>
  <c r="J363" i="28"/>
  <c r="H363" i="28"/>
  <c r="N362" i="28"/>
  <c r="L362" i="28"/>
  <c r="J362" i="28"/>
  <c r="H362" i="28"/>
  <c r="E362" i="28"/>
  <c r="L361" i="28"/>
  <c r="J361" i="28"/>
  <c r="H361" i="28"/>
  <c r="L360" i="28"/>
  <c r="J360" i="28"/>
  <c r="H360" i="28" s="1"/>
  <c r="L359" i="28"/>
  <c r="J359" i="28"/>
  <c r="H359" i="28"/>
  <c r="L358" i="28"/>
  <c r="J358" i="28"/>
  <c r="H358" i="28" s="1"/>
  <c r="N357" i="28"/>
  <c r="L357" i="28"/>
  <c r="J357" i="28"/>
  <c r="H357" i="28" s="1"/>
  <c r="E357" i="28"/>
  <c r="L356" i="28"/>
  <c r="J356" i="28"/>
  <c r="H356" i="28" s="1"/>
  <c r="L355" i="28"/>
  <c r="J355" i="28"/>
  <c r="H355" i="28"/>
  <c r="L354" i="28"/>
  <c r="J354" i="28"/>
  <c r="H354" i="28" s="1"/>
  <c r="L353" i="28"/>
  <c r="J353" i="28"/>
  <c r="H353" i="28"/>
  <c r="N352" i="28"/>
  <c r="L352" i="28"/>
  <c r="J352" i="28"/>
  <c r="H352" i="28"/>
  <c r="E352" i="28"/>
  <c r="L351" i="28"/>
  <c r="J351" i="28"/>
  <c r="H351" i="28"/>
  <c r="L350" i="28"/>
  <c r="J350" i="28"/>
  <c r="H350" i="28" s="1"/>
  <c r="L349" i="28"/>
  <c r="J349" i="28"/>
  <c r="H349" i="28"/>
  <c r="L348" i="28"/>
  <c r="J348" i="28"/>
  <c r="H348" i="28" s="1"/>
  <c r="N347" i="28"/>
  <c r="L347" i="28"/>
  <c r="J347" i="28"/>
  <c r="H347" i="28" s="1"/>
  <c r="E347" i="28"/>
  <c r="L346" i="28"/>
  <c r="J346" i="28"/>
  <c r="H346" i="28" s="1"/>
  <c r="L345" i="28"/>
  <c r="J345" i="28"/>
  <c r="H345" i="28"/>
  <c r="L344" i="28"/>
  <c r="J344" i="28"/>
  <c r="H344" i="28" s="1"/>
  <c r="L343" i="28"/>
  <c r="J343" i="28"/>
  <c r="H343" i="28"/>
  <c r="N342" i="28"/>
  <c r="L342" i="28"/>
  <c r="J342" i="28"/>
  <c r="H342" i="28"/>
  <c r="E342" i="28"/>
  <c r="L341" i="28"/>
  <c r="J341" i="28"/>
  <c r="H341" i="28"/>
  <c r="L340" i="28"/>
  <c r="J340" i="28"/>
  <c r="H340" i="28" s="1"/>
  <c r="L339" i="28"/>
  <c r="J339" i="28"/>
  <c r="H339" i="28"/>
  <c r="L338" i="28"/>
  <c r="J338" i="28"/>
  <c r="H338" i="28" s="1"/>
  <c r="N337" i="28"/>
  <c r="L337" i="28"/>
  <c r="J337" i="28"/>
  <c r="H337" i="28" s="1"/>
  <c r="E337" i="28"/>
  <c r="L336" i="28"/>
  <c r="J336" i="28"/>
  <c r="H336" i="28" s="1"/>
  <c r="L335" i="28"/>
  <c r="J335" i="28"/>
  <c r="H335" i="28"/>
  <c r="L334" i="28"/>
  <c r="J334" i="28"/>
  <c r="H334" i="28" s="1"/>
  <c r="L333" i="28"/>
  <c r="J333" i="28"/>
  <c r="H333" i="28"/>
  <c r="N332" i="28"/>
  <c r="L332" i="28"/>
  <c r="J332" i="28"/>
  <c r="H332" i="28"/>
  <c r="E332" i="28"/>
  <c r="L331" i="28"/>
  <c r="J331" i="28"/>
  <c r="H331" i="28"/>
  <c r="L330" i="28"/>
  <c r="J330" i="28"/>
  <c r="H330" i="28" s="1"/>
  <c r="L329" i="28"/>
  <c r="J329" i="28"/>
  <c r="H329" i="28"/>
  <c r="L328" i="28"/>
  <c r="J328" i="28"/>
  <c r="H328" i="28" s="1"/>
  <c r="N327" i="28"/>
  <c r="L327" i="28"/>
  <c r="J327" i="28"/>
  <c r="H327" i="28" s="1"/>
  <c r="E327" i="28"/>
  <c r="L326" i="28"/>
  <c r="J326" i="28"/>
  <c r="H326" i="28" s="1"/>
  <c r="L325" i="28"/>
  <c r="J325" i="28"/>
  <c r="H325" i="28"/>
  <c r="L324" i="28"/>
  <c r="J324" i="28"/>
  <c r="H324" i="28" s="1"/>
  <c r="L323" i="28"/>
  <c r="J323" i="28"/>
  <c r="H323" i="28"/>
  <c r="N322" i="28"/>
  <c r="L322" i="28"/>
  <c r="J322" i="28"/>
  <c r="H322" i="28"/>
  <c r="E322" i="28"/>
  <c r="L321" i="28"/>
  <c r="J321" i="28"/>
  <c r="H321" i="28"/>
  <c r="L320" i="28"/>
  <c r="J320" i="28"/>
  <c r="H320" i="28" s="1"/>
  <c r="L319" i="28"/>
  <c r="J319" i="28"/>
  <c r="H319" i="28"/>
  <c r="L318" i="28"/>
  <c r="J318" i="28"/>
  <c r="H318" i="28" s="1"/>
  <c r="N317" i="28"/>
  <c r="L317" i="28"/>
  <c r="J317" i="28"/>
  <c r="H317" i="28" s="1"/>
  <c r="E317" i="28"/>
  <c r="L316" i="28"/>
  <c r="J316" i="28"/>
  <c r="H316" i="28" s="1"/>
  <c r="L315" i="28"/>
  <c r="J315" i="28"/>
  <c r="H315" i="28"/>
  <c r="L314" i="28"/>
  <c r="J314" i="28"/>
  <c r="H314" i="28" s="1"/>
  <c r="L313" i="28"/>
  <c r="J313" i="28"/>
  <c r="H313" i="28"/>
  <c r="N312" i="28"/>
  <c r="N412" i="28" s="1"/>
  <c r="L312" i="28"/>
  <c r="J312" i="28"/>
  <c r="H312" i="28"/>
  <c r="E312" i="28"/>
  <c r="L310" i="28"/>
  <c r="J310" i="28"/>
  <c r="H310" i="28"/>
  <c r="L309" i="28"/>
  <c r="J309" i="28"/>
  <c r="H309" i="28" s="1"/>
  <c r="L308" i="28"/>
  <c r="J308" i="28"/>
  <c r="H308" i="28"/>
  <c r="L307" i="28"/>
  <c r="J307" i="28"/>
  <c r="H307" i="28" s="1"/>
  <c r="L306" i="28"/>
  <c r="J306" i="28"/>
  <c r="H306" i="28"/>
  <c r="N305" i="28"/>
  <c r="L305" i="28"/>
  <c r="J305" i="28"/>
  <c r="H305" i="28"/>
  <c r="E305" i="28"/>
  <c r="L304" i="28"/>
  <c r="J304" i="28"/>
  <c r="H304" i="28"/>
  <c r="L303" i="28"/>
  <c r="J303" i="28"/>
  <c r="H303" i="28" s="1"/>
  <c r="L302" i="28"/>
  <c r="J302" i="28"/>
  <c r="H302" i="28"/>
  <c r="L301" i="28"/>
  <c r="J301" i="28"/>
  <c r="H301" i="28" s="1"/>
  <c r="N300" i="28"/>
  <c r="L300" i="28"/>
  <c r="J300" i="28"/>
  <c r="H300" i="28" s="1"/>
  <c r="E300" i="28"/>
  <c r="L299" i="28"/>
  <c r="J299" i="28"/>
  <c r="H299" i="28" s="1"/>
  <c r="L298" i="28"/>
  <c r="J298" i="28"/>
  <c r="H298" i="28"/>
  <c r="L297" i="28"/>
  <c r="J297" i="28"/>
  <c r="H297" i="28" s="1"/>
  <c r="L296" i="28"/>
  <c r="J296" i="28"/>
  <c r="H296" i="28"/>
  <c r="N295" i="28"/>
  <c r="L295" i="28"/>
  <c r="J295" i="28"/>
  <c r="H295" i="28"/>
  <c r="E295" i="28"/>
  <c r="L294" i="28"/>
  <c r="J294" i="28"/>
  <c r="H294" i="28"/>
  <c r="L293" i="28"/>
  <c r="J293" i="28"/>
  <c r="H293" i="28" s="1"/>
  <c r="L292" i="28"/>
  <c r="J292" i="28"/>
  <c r="H292" i="28"/>
  <c r="L291" i="28"/>
  <c r="J291" i="28"/>
  <c r="H291" i="28" s="1"/>
  <c r="N290" i="28"/>
  <c r="L290" i="28"/>
  <c r="J290" i="28"/>
  <c r="H290" i="28" s="1"/>
  <c r="E290" i="28"/>
  <c r="L289" i="28"/>
  <c r="J289" i="28"/>
  <c r="H289" i="28" s="1"/>
  <c r="L288" i="28"/>
  <c r="J288" i="28"/>
  <c r="H288" i="28"/>
  <c r="L287" i="28"/>
  <c r="J287" i="28"/>
  <c r="H287" i="28" s="1"/>
  <c r="L286" i="28"/>
  <c r="J286" i="28"/>
  <c r="H286" i="28"/>
  <c r="N285" i="28"/>
  <c r="L285" i="28"/>
  <c r="J285" i="28"/>
  <c r="H285" i="28"/>
  <c r="E285" i="28"/>
  <c r="L284" i="28"/>
  <c r="J284" i="28"/>
  <c r="H284" i="28"/>
  <c r="L283" i="28"/>
  <c r="J283" i="28"/>
  <c r="H283" i="28" s="1"/>
  <c r="L282" i="28"/>
  <c r="J282" i="28"/>
  <c r="H282" i="28"/>
  <c r="L281" i="28"/>
  <c r="J281" i="28"/>
  <c r="H281" i="28" s="1"/>
  <c r="N280" i="28"/>
  <c r="L280" i="28"/>
  <c r="J280" i="28"/>
  <c r="H280" i="28" s="1"/>
  <c r="E280" i="28"/>
  <c r="L279" i="28"/>
  <c r="J279" i="28"/>
  <c r="H279" i="28" s="1"/>
  <c r="L278" i="28"/>
  <c r="J278" i="28"/>
  <c r="H278" i="28"/>
  <c r="L277" i="28"/>
  <c r="J277" i="28"/>
  <c r="H277" i="28" s="1"/>
  <c r="L276" i="28"/>
  <c r="J276" i="28"/>
  <c r="H276" i="28"/>
  <c r="N275" i="28"/>
  <c r="L275" i="28"/>
  <c r="J275" i="28"/>
  <c r="H275" i="28"/>
  <c r="E275" i="28"/>
  <c r="L274" i="28"/>
  <c r="J274" i="28"/>
  <c r="H274" i="28"/>
  <c r="L273" i="28"/>
  <c r="J273" i="28"/>
  <c r="H273" i="28" s="1"/>
  <c r="L272" i="28"/>
  <c r="J272" i="28"/>
  <c r="H272" i="28"/>
  <c r="L271" i="28"/>
  <c r="J271" i="28"/>
  <c r="H271" i="28" s="1"/>
  <c r="N270" i="28"/>
  <c r="L270" i="28"/>
  <c r="J270" i="28"/>
  <c r="H270" i="28" s="1"/>
  <c r="E270" i="28"/>
  <c r="L269" i="28"/>
  <c r="J269" i="28"/>
  <c r="H269" i="28" s="1"/>
  <c r="L268" i="28"/>
  <c r="J268" i="28"/>
  <c r="H268" i="28"/>
  <c r="L267" i="28"/>
  <c r="J267" i="28"/>
  <c r="H267" i="28" s="1"/>
  <c r="L266" i="28"/>
  <c r="J266" i="28"/>
  <c r="H266" i="28"/>
  <c r="N265" i="28"/>
  <c r="L265" i="28"/>
  <c r="J265" i="28"/>
  <c r="H265" i="28"/>
  <c r="E265" i="28"/>
  <c r="L264" i="28"/>
  <c r="J264" i="28"/>
  <c r="H264" i="28"/>
  <c r="L263" i="28"/>
  <c r="J263" i="28"/>
  <c r="H263" i="28" s="1"/>
  <c r="L262" i="28"/>
  <c r="J262" i="28"/>
  <c r="H262" i="28"/>
  <c r="L261" i="28"/>
  <c r="J261" i="28"/>
  <c r="H261" i="28" s="1"/>
  <c r="N260" i="28"/>
  <c r="L260" i="28"/>
  <c r="J260" i="28"/>
  <c r="H260" i="28" s="1"/>
  <c r="E260" i="28"/>
  <c r="L259" i="28"/>
  <c r="J259" i="28"/>
  <c r="H259" i="28" s="1"/>
  <c r="L258" i="28"/>
  <c r="J258" i="28"/>
  <c r="H258" i="28"/>
  <c r="L257" i="28"/>
  <c r="J257" i="28"/>
  <c r="H257" i="28" s="1"/>
  <c r="L256" i="28"/>
  <c r="J256" i="28"/>
  <c r="H256" i="28"/>
  <c r="N255" i="28"/>
  <c r="L255" i="28"/>
  <c r="J255" i="28"/>
  <c r="H255" i="28"/>
  <c r="E255" i="28"/>
  <c r="L254" i="28"/>
  <c r="J254" i="28"/>
  <c r="H254" i="28"/>
  <c r="L253" i="28"/>
  <c r="J253" i="28"/>
  <c r="H253" i="28" s="1"/>
  <c r="L252" i="28"/>
  <c r="J252" i="28"/>
  <c r="H252" i="28"/>
  <c r="L251" i="28"/>
  <c r="J251" i="28"/>
  <c r="H251" i="28" s="1"/>
  <c r="N250" i="28"/>
  <c r="L250" i="28"/>
  <c r="J250" i="28"/>
  <c r="H250" i="28" s="1"/>
  <c r="E250" i="28"/>
  <c r="L249" i="28"/>
  <c r="J249" i="28"/>
  <c r="H249" i="28" s="1"/>
  <c r="L248" i="28"/>
  <c r="J248" i="28"/>
  <c r="H248" i="28"/>
  <c r="L247" i="28"/>
  <c r="J247" i="28"/>
  <c r="H247" i="28" s="1"/>
  <c r="L246" i="28"/>
  <c r="J246" i="28"/>
  <c r="H246" i="28"/>
  <c r="N245" i="28"/>
  <c r="L245" i="28"/>
  <c r="J245" i="28"/>
  <c r="H245" i="28"/>
  <c r="E245" i="28"/>
  <c r="L244" i="28"/>
  <c r="J244" i="28"/>
  <c r="H244" i="28"/>
  <c r="L243" i="28"/>
  <c r="J243" i="28"/>
  <c r="H243" i="28" s="1"/>
  <c r="L242" i="28"/>
  <c r="J242" i="28"/>
  <c r="H242" i="28"/>
  <c r="L241" i="28"/>
  <c r="J241" i="28"/>
  <c r="H241" i="28" s="1"/>
  <c r="N240" i="28"/>
  <c r="L240" i="28"/>
  <c r="J240" i="28"/>
  <c r="H240" i="28" s="1"/>
  <c r="E240" i="28"/>
  <c r="L239" i="28"/>
  <c r="J239" i="28"/>
  <c r="H239" i="28" s="1"/>
  <c r="L238" i="28"/>
  <c r="J238" i="28"/>
  <c r="H238" i="28"/>
  <c r="L237" i="28"/>
  <c r="J237" i="28"/>
  <c r="H237" i="28" s="1"/>
  <c r="L236" i="28"/>
  <c r="J236" i="28"/>
  <c r="H236" i="28"/>
  <c r="N235" i="28"/>
  <c r="L235" i="28"/>
  <c r="J235" i="28"/>
  <c r="H235" i="28"/>
  <c r="E235" i="28"/>
  <c r="L234" i="28"/>
  <c r="J234" i="28"/>
  <c r="H234" i="28"/>
  <c r="L233" i="28"/>
  <c r="J233" i="28"/>
  <c r="H233" i="28" s="1"/>
  <c r="L232" i="28"/>
  <c r="J232" i="28"/>
  <c r="H232" i="28"/>
  <c r="L231" i="28"/>
  <c r="J231" i="28"/>
  <c r="H231" i="28" s="1"/>
  <c r="N230" i="28"/>
  <c r="L230" i="28"/>
  <c r="J230" i="28"/>
  <c r="H230" i="28" s="1"/>
  <c r="E230" i="28"/>
  <c r="L229" i="28"/>
  <c r="J229" i="28"/>
  <c r="H229" i="28" s="1"/>
  <c r="L228" i="28"/>
  <c r="J228" i="28"/>
  <c r="H228" i="28"/>
  <c r="L227" i="28"/>
  <c r="J227" i="28"/>
  <c r="H227" i="28" s="1"/>
  <c r="L226" i="28"/>
  <c r="J226" i="28"/>
  <c r="H226" i="28"/>
  <c r="N225" i="28"/>
  <c r="L225" i="28"/>
  <c r="J225" i="28"/>
  <c r="H225" i="28"/>
  <c r="E225" i="28"/>
  <c r="L224" i="28"/>
  <c r="J224" i="28"/>
  <c r="H224" i="28"/>
  <c r="L223" i="28"/>
  <c r="J223" i="28"/>
  <c r="H223" i="28" s="1"/>
  <c r="L222" i="28"/>
  <c r="J222" i="28"/>
  <c r="H222" i="28"/>
  <c r="L221" i="28"/>
  <c r="J221" i="28"/>
  <c r="H221" i="28" s="1"/>
  <c r="N220" i="28"/>
  <c r="L220" i="28"/>
  <c r="J220" i="28"/>
  <c r="H220" i="28" s="1"/>
  <c r="E220" i="28"/>
  <c r="L219" i="28"/>
  <c r="J219" i="28"/>
  <c r="H219" i="28" s="1"/>
  <c r="L218" i="28"/>
  <c r="J218" i="28"/>
  <c r="H218" i="28"/>
  <c r="L217" i="28"/>
  <c r="J217" i="28"/>
  <c r="H217" i="28" s="1"/>
  <c r="L216" i="28"/>
  <c r="J216" i="28"/>
  <c r="H216" i="28"/>
  <c r="N215" i="28"/>
  <c r="L215" i="28"/>
  <c r="J215" i="28"/>
  <c r="H215" i="28"/>
  <c r="E215" i="28"/>
  <c r="L214" i="28"/>
  <c r="J214" i="28"/>
  <c r="H214" i="28"/>
  <c r="L213" i="28"/>
  <c r="J213" i="28"/>
  <c r="H213" i="28" s="1"/>
  <c r="L212" i="28"/>
  <c r="J212" i="28"/>
  <c r="H212" i="28"/>
  <c r="L211" i="28"/>
  <c r="J211" i="28"/>
  <c r="H211" i="28" s="1"/>
  <c r="N210" i="28"/>
  <c r="N310" i="28" s="1"/>
  <c r="L210" i="28"/>
  <c r="J210" i="28"/>
  <c r="H210" i="28" s="1"/>
  <c r="E210" i="28"/>
  <c r="E310" i="28" s="1"/>
  <c r="L208" i="28"/>
  <c r="J208" i="28"/>
  <c r="H208" i="28"/>
  <c r="L207" i="28"/>
  <c r="J207" i="28"/>
  <c r="H207" i="28"/>
  <c r="L206" i="28"/>
  <c r="J206" i="28"/>
  <c r="H206" i="28" s="1"/>
  <c r="L205" i="28"/>
  <c r="J205" i="28"/>
  <c r="H205" i="28"/>
  <c r="L204" i="28"/>
  <c r="J204" i="28"/>
  <c r="H204" i="28" s="1"/>
  <c r="N203" i="28"/>
  <c r="L203" i="28"/>
  <c r="J203" i="28"/>
  <c r="H203" i="28" s="1"/>
  <c r="E203" i="28"/>
  <c r="L202" i="28"/>
  <c r="J202" i="28"/>
  <c r="H202" i="28" s="1"/>
  <c r="L201" i="28"/>
  <c r="J201" i="28"/>
  <c r="H201" i="28"/>
  <c r="L200" i="28"/>
  <c r="J200" i="28"/>
  <c r="H200" i="28" s="1"/>
  <c r="L199" i="28"/>
  <c r="J199" i="28"/>
  <c r="H199" i="28" s="1"/>
  <c r="N198" i="28"/>
  <c r="L198" i="28"/>
  <c r="J198" i="28"/>
  <c r="H198" i="28" s="1"/>
  <c r="E198" i="28"/>
  <c r="L197" i="28"/>
  <c r="J197" i="28"/>
  <c r="H197" i="28" s="1"/>
  <c r="L196" i="28"/>
  <c r="J196" i="28"/>
  <c r="H196" i="28"/>
  <c r="L195" i="28"/>
  <c r="J195" i="28"/>
  <c r="H195" i="28" s="1"/>
  <c r="L194" i="28"/>
  <c r="J194" i="28"/>
  <c r="H194" i="28"/>
  <c r="N193" i="28"/>
  <c r="L193" i="28"/>
  <c r="J193" i="28"/>
  <c r="H193" i="28"/>
  <c r="E193" i="28"/>
  <c r="L192" i="28"/>
  <c r="J192" i="28"/>
  <c r="H192" i="28"/>
  <c r="L191" i="28"/>
  <c r="J191" i="28"/>
  <c r="H191" i="28" s="1"/>
  <c r="L190" i="28"/>
  <c r="J190" i="28"/>
  <c r="H190" i="28"/>
  <c r="L189" i="28"/>
  <c r="J189" i="28"/>
  <c r="H189" i="28" s="1"/>
  <c r="N188" i="28"/>
  <c r="L188" i="28"/>
  <c r="J188" i="28"/>
  <c r="H188" i="28" s="1"/>
  <c r="E188" i="28"/>
  <c r="L187" i="28"/>
  <c r="J187" i="28"/>
  <c r="H187" i="28" s="1"/>
  <c r="L186" i="28"/>
  <c r="J186" i="28"/>
  <c r="H186" i="28"/>
  <c r="L185" i="28"/>
  <c r="J185" i="28"/>
  <c r="H185" i="28" s="1"/>
  <c r="L184" i="28"/>
  <c r="J184" i="28"/>
  <c r="H184" i="28"/>
  <c r="N183" i="28"/>
  <c r="L183" i="28"/>
  <c r="J183" i="28"/>
  <c r="H183" i="28"/>
  <c r="E183" i="28"/>
  <c r="L182" i="28"/>
  <c r="J182" i="28"/>
  <c r="H182" i="28"/>
  <c r="L181" i="28"/>
  <c r="J181" i="28"/>
  <c r="H181" i="28" s="1"/>
  <c r="L180" i="28"/>
  <c r="J180" i="28"/>
  <c r="H180" i="28"/>
  <c r="L179" i="28"/>
  <c r="J179" i="28"/>
  <c r="H179" i="28" s="1"/>
  <c r="N178" i="28"/>
  <c r="L178" i="28"/>
  <c r="J178" i="28"/>
  <c r="H178" i="28" s="1"/>
  <c r="E178" i="28"/>
  <c r="L177" i="28"/>
  <c r="J177" i="28"/>
  <c r="H177" i="28" s="1"/>
  <c r="L176" i="28"/>
  <c r="J176" i="28"/>
  <c r="H176" i="28"/>
  <c r="L175" i="28"/>
  <c r="J175" i="28"/>
  <c r="H175" i="28" s="1"/>
  <c r="L174" i="28"/>
  <c r="J174" i="28"/>
  <c r="H174" i="28"/>
  <c r="N173" i="28"/>
  <c r="L173" i="28"/>
  <c r="J173" i="28"/>
  <c r="H173" i="28"/>
  <c r="E173" i="28"/>
  <c r="L172" i="28"/>
  <c r="J172" i="28"/>
  <c r="H172" i="28"/>
  <c r="L171" i="28"/>
  <c r="J171" i="28"/>
  <c r="H171" i="28" s="1"/>
  <c r="L170" i="28"/>
  <c r="J170" i="28"/>
  <c r="H170" i="28"/>
  <c r="L169" i="28"/>
  <c r="J169" i="28"/>
  <c r="H169" i="28" s="1"/>
  <c r="N168" i="28"/>
  <c r="L168" i="28"/>
  <c r="J168" i="28"/>
  <c r="H168" i="28" s="1"/>
  <c r="E168" i="28"/>
  <c r="L167" i="28"/>
  <c r="J167" i="28"/>
  <c r="H167" i="28" s="1"/>
  <c r="L166" i="28"/>
  <c r="J166" i="28"/>
  <c r="H166" i="28"/>
  <c r="L165" i="28"/>
  <c r="J165" i="28"/>
  <c r="H165" i="28" s="1"/>
  <c r="L164" i="28"/>
  <c r="J164" i="28"/>
  <c r="H164" i="28"/>
  <c r="N163" i="28"/>
  <c r="L163" i="28"/>
  <c r="J163" i="28"/>
  <c r="H163" i="28"/>
  <c r="E163" i="28"/>
  <c r="L162" i="28"/>
  <c r="J162" i="28"/>
  <c r="H162" i="28"/>
  <c r="L161" i="28"/>
  <c r="J161" i="28"/>
  <c r="H161" i="28" s="1"/>
  <c r="L160" i="28"/>
  <c r="J160" i="28"/>
  <c r="H160" i="28"/>
  <c r="L159" i="28"/>
  <c r="J159" i="28"/>
  <c r="H159" i="28" s="1"/>
  <c r="N158" i="28"/>
  <c r="L158" i="28"/>
  <c r="J158" i="28"/>
  <c r="H158" i="28" s="1"/>
  <c r="E158" i="28"/>
  <c r="L157" i="28"/>
  <c r="J157" i="28"/>
  <c r="H157" i="28" s="1"/>
  <c r="L156" i="28"/>
  <c r="J156" i="28"/>
  <c r="H156" i="28"/>
  <c r="L155" i="28"/>
  <c r="J155" i="28"/>
  <c r="H155" i="28" s="1"/>
  <c r="L154" i="28"/>
  <c r="J154" i="28"/>
  <c r="H154" i="28"/>
  <c r="N153" i="28"/>
  <c r="L153" i="28"/>
  <c r="J153" i="28"/>
  <c r="H153" i="28"/>
  <c r="E153" i="28"/>
  <c r="L152" i="28"/>
  <c r="J152" i="28"/>
  <c r="H152" i="28"/>
  <c r="L151" i="28"/>
  <c r="J151" i="28"/>
  <c r="H151" i="28" s="1"/>
  <c r="L150" i="28"/>
  <c r="J150" i="28"/>
  <c r="H150" i="28"/>
  <c r="L149" i="28"/>
  <c r="J149" i="28"/>
  <c r="H149" i="28" s="1"/>
  <c r="N148" i="28"/>
  <c r="L148" i="28"/>
  <c r="J148" i="28"/>
  <c r="H148" i="28" s="1"/>
  <c r="E148" i="28"/>
  <c r="L147" i="28"/>
  <c r="J147" i="28"/>
  <c r="H147" i="28" s="1"/>
  <c r="L146" i="28"/>
  <c r="J146" i="28"/>
  <c r="H146" i="28"/>
  <c r="L145" i="28"/>
  <c r="J145" i="28"/>
  <c r="H145" i="28" s="1"/>
  <c r="L144" i="28"/>
  <c r="J144" i="28"/>
  <c r="H144" i="28"/>
  <c r="N143" i="28"/>
  <c r="L143" i="28"/>
  <c r="J143" i="28"/>
  <c r="H143" i="28"/>
  <c r="E143" i="28"/>
  <c r="L142" i="28"/>
  <c r="J142" i="28"/>
  <c r="H142" i="28"/>
  <c r="L141" i="28"/>
  <c r="J141" i="28"/>
  <c r="H141" i="28" s="1"/>
  <c r="L140" i="28"/>
  <c r="J140" i="28"/>
  <c r="H140" i="28"/>
  <c r="L139" i="28"/>
  <c r="J139" i="28"/>
  <c r="H139" i="28" s="1"/>
  <c r="N138" i="28"/>
  <c r="L138" i="28"/>
  <c r="J138" i="28"/>
  <c r="H138" i="28" s="1"/>
  <c r="E138" i="28"/>
  <c r="L137" i="28"/>
  <c r="J137" i="28"/>
  <c r="H137" i="28" s="1"/>
  <c r="L136" i="28"/>
  <c r="J136" i="28"/>
  <c r="H136" i="28"/>
  <c r="L135" i="28"/>
  <c r="J135" i="28"/>
  <c r="H135" i="28" s="1"/>
  <c r="L134" i="28"/>
  <c r="J134" i="28"/>
  <c r="H134" i="28"/>
  <c r="N133" i="28"/>
  <c r="L133" i="28"/>
  <c r="J133" i="28"/>
  <c r="H133" i="28"/>
  <c r="E133" i="28"/>
  <c r="L132" i="28"/>
  <c r="J132" i="28"/>
  <c r="H132" i="28"/>
  <c r="L131" i="28"/>
  <c r="J131" i="28"/>
  <c r="H131" i="28" s="1"/>
  <c r="L130" i="28"/>
  <c r="J130" i="28"/>
  <c r="H130" i="28"/>
  <c r="L129" i="28"/>
  <c r="J129" i="28"/>
  <c r="H129" i="28" s="1"/>
  <c r="N128" i="28"/>
  <c r="L128" i="28"/>
  <c r="J128" i="28"/>
  <c r="H128" i="28" s="1"/>
  <c r="E128" i="28"/>
  <c r="L127" i="28"/>
  <c r="J127" i="28"/>
  <c r="H127" i="28" s="1"/>
  <c r="L126" i="28"/>
  <c r="J126" i="28"/>
  <c r="H126" i="28"/>
  <c r="L125" i="28"/>
  <c r="J125" i="28"/>
  <c r="H125" i="28" s="1"/>
  <c r="L124" i="28"/>
  <c r="J124" i="28"/>
  <c r="H124" i="28"/>
  <c r="N123" i="28"/>
  <c r="L123" i="28"/>
  <c r="J123" i="28"/>
  <c r="H123" i="28"/>
  <c r="E123" i="28"/>
  <c r="L122" i="28"/>
  <c r="J122" i="28"/>
  <c r="H122" i="28"/>
  <c r="L121" i="28"/>
  <c r="J121" i="28"/>
  <c r="H121" i="28" s="1"/>
  <c r="L120" i="28"/>
  <c r="J120" i="28"/>
  <c r="H120" i="28"/>
  <c r="L119" i="28"/>
  <c r="J119" i="28"/>
  <c r="H119" i="28" s="1"/>
  <c r="N118" i="28"/>
  <c r="L118" i="28"/>
  <c r="J118" i="28"/>
  <c r="H118" i="28" s="1"/>
  <c r="E118" i="28"/>
  <c r="L117" i="28"/>
  <c r="J117" i="28"/>
  <c r="H117" i="28" s="1"/>
  <c r="L116" i="28"/>
  <c r="J116" i="28"/>
  <c r="H116" i="28"/>
  <c r="L115" i="28"/>
  <c r="J115" i="28"/>
  <c r="H115" i="28" s="1"/>
  <c r="L114" i="28"/>
  <c r="J114" i="28"/>
  <c r="H114" i="28"/>
  <c r="N113" i="28"/>
  <c r="L113" i="28"/>
  <c r="J113" i="28"/>
  <c r="H113" i="28"/>
  <c r="E113" i="28"/>
  <c r="L112" i="28"/>
  <c r="J112" i="28"/>
  <c r="H112" i="28"/>
  <c r="L111" i="28"/>
  <c r="J111" i="28"/>
  <c r="H111" i="28" s="1"/>
  <c r="L110" i="28"/>
  <c r="J110" i="28"/>
  <c r="H110" i="28"/>
  <c r="L109" i="28"/>
  <c r="J109" i="28"/>
  <c r="H109" i="28" s="1"/>
  <c r="N108" i="28"/>
  <c r="N208" i="28" s="1"/>
  <c r="L108" i="28"/>
  <c r="J108" i="28"/>
  <c r="H108" i="28" s="1"/>
  <c r="E108" i="28"/>
  <c r="E208" i="28" s="1"/>
  <c r="L106" i="28"/>
  <c r="J106" i="28"/>
  <c r="H106" i="28"/>
  <c r="L105" i="28"/>
  <c r="J105" i="28"/>
  <c r="H105" i="28"/>
  <c r="L104" i="28"/>
  <c r="J104" i="28"/>
  <c r="H104" i="28" s="1"/>
  <c r="L103" i="28"/>
  <c r="J103" i="28"/>
  <c r="H103" i="28"/>
  <c r="L102" i="28"/>
  <c r="J102" i="28"/>
  <c r="H102" i="28" s="1"/>
  <c r="N101" i="28"/>
  <c r="L101" i="28"/>
  <c r="J101" i="28"/>
  <c r="H101" i="28" s="1"/>
  <c r="E101" i="28"/>
  <c r="L100" i="28"/>
  <c r="J100" i="28"/>
  <c r="H100" i="28" s="1"/>
  <c r="L99" i="28"/>
  <c r="J99" i="28"/>
  <c r="H99" i="28"/>
  <c r="L98" i="28"/>
  <c r="J98" i="28"/>
  <c r="H98" i="28" s="1"/>
  <c r="L97" i="28"/>
  <c r="J97" i="28"/>
  <c r="H97" i="28"/>
  <c r="N96" i="28"/>
  <c r="L96" i="28"/>
  <c r="J96" i="28"/>
  <c r="H96" i="28"/>
  <c r="E96" i="28"/>
  <c r="L95" i="28"/>
  <c r="J95" i="28"/>
  <c r="H95" i="28"/>
  <c r="L94" i="28"/>
  <c r="J94" i="28"/>
  <c r="H94" i="28" s="1"/>
  <c r="L93" i="28"/>
  <c r="J93" i="28"/>
  <c r="H93" i="28"/>
  <c r="L92" i="28"/>
  <c r="J92" i="28"/>
  <c r="H92" i="28" s="1"/>
  <c r="N91" i="28"/>
  <c r="L91" i="28"/>
  <c r="J91" i="28"/>
  <c r="H91" i="28" s="1"/>
  <c r="E91" i="28"/>
  <c r="L90" i="28"/>
  <c r="J90" i="28"/>
  <c r="H90" i="28" s="1"/>
  <c r="L89" i="28"/>
  <c r="J89" i="28"/>
  <c r="H89" i="28"/>
  <c r="L88" i="28"/>
  <c r="J88" i="28"/>
  <c r="H88" i="28" s="1"/>
  <c r="L87" i="28"/>
  <c r="J87" i="28"/>
  <c r="H87" i="28"/>
  <c r="N86" i="28"/>
  <c r="L86" i="28"/>
  <c r="J86" i="28"/>
  <c r="H86" i="28"/>
  <c r="E86" i="28"/>
  <c r="L85" i="28"/>
  <c r="J85" i="28"/>
  <c r="H85" i="28"/>
  <c r="L84" i="28"/>
  <c r="J84" i="28"/>
  <c r="H84" i="28" s="1"/>
  <c r="L83" i="28"/>
  <c r="J83" i="28"/>
  <c r="H83" i="28"/>
  <c r="L82" i="28"/>
  <c r="J82" i="28"/>
  <c r="H82" i="28" s="1"/>
  <c r="N81" i="28"/>
  <c r="L81" i="28"/>
  <c r="J81" i="28"/>
  <c r="H81" i="28" s="1"/>
  <c r="E81" i="28"/>
  <c r="L80" i="28"/>
  <c r="J80" i="28"/>
  <c r="H80" i="28" s="1"/>
  <c r="L79" i="28"/>
  <c r="J79" i="28"/>
  <c r="H79" i="28"/>
  <c r="L78" i="28"/>
  <c r="J78" i="28"/>
  <c r="H78" i="28" s="1"/>
  <c r="L77" i="28"/>
  <c r="J77" i="28"/>
  <c r="H77" i="28"/>
  <c r="N76" i="28"/>
  <c r="L76" i="28"/>
  <c r="J76" i="28"/>
  <c r="H76" i="28"/>
  <c r="E76" i="28"/>
  <c r="L75" i="28"/>
  <c r="J75" i="28"/>
  <c r="H75" i="28"/>
  <c r="L74" i="28"/>
  <c r="J74" i="28"/>
  <c r="H74" i="28" s="1"/>
  <c r="L73" i="28"/>
  <c r="J73" i="28"/>
  <c r="H73" i="28"/>
  <c r="L72" i="28"/>
  <c r="J72" i="28"/>
  <c r="H72" i="28" s="1"/>
  <c r="N71" i="28"/>
  <c r="L71" i="28"/>
  <c r="J71" i="28"/>
  <c r="H71" i="28" s="1"/>
  <c r="E71" i="28"/>
  <c r="L70" i="28"/>
  <c r="J70" i="28"/>
  <c r="H70" i="28" s="1"/>
  <c r="L69" i="28"/>
  <c r="J69" i="28"/>
  <c r="H69" i="28"/>
  <c r="L68" i="28"/>
  <c r="J68" i="28"/>
  <c r="H68" i="28" s="1"/>
  <c r="L67" i="28"/>
  <c r="J67" i="28"/>
  <c r="H67" i="28"/>
  <c r="N66" i="28"/>
  <c r="L66" i="28"/>
  <c r="J66" i="28"/>
  <c r="H66" i="28"/>
  <c r="E66" i="28"/>
  <c r="L65" i="28"/>
  <c r="J65" i="28"/>
  <c r="H65" i="28"/>
  <c r="L64" i="28"/>
  <c r="J64" i="28"/>
  <c r="H64" i="28" s="1"/>
  <c r="L63" i="28"/>
  <c r="J63" i="28"/>
  <c r="H63" i="28"/>
  <c r="L62" i="28"/>
  <c r="J62" i="28"/>
  <c r="H62" i="28" s="1"/>
  <c r="N61" i="28"/>
  <c r="L61" i="28"/>
  <c r="J61" i="28"/>
  <c r="H61" i="28" s="1"/>
  <c r="E61" i="28"/>
  <c r="L60" i="28"/>
  <c r="J60" i="28"/>
  <c r="H60" i="28" s="1"/>
  <c r="L59" i="28"/>
  <c r="J59" i="28"/>
  <c r="H59" i="28"/>
  <c r="L58" i="28"/>
  <c r="J58" i="28"/>
  <c r="H58" i="28" s="1"/>
  <c r="L57" i="28"/>
  <c r="J57" i="28"/>
  <c r="H57" i="28"/>
  <c r="N56" i="28"/>
  <c r="L56" i="28"/>
  <c r="J56" i="28"/>
  <c r="H56" i="28"/>
  <c r="E56" i="28"/>
  <c r="L55" i="28"/>
  <c r="J55" i="28"/>
  <c r="H55" i="28"/>
  <c r="L54" i="28"/>
  <c r="J54" i="28"/>
  <c r="H54" i="28" s="1"/>
  <c r="L53" i="28"/>
  <c r="J53" i="28"/>
  <c r="H53" i="28"/>
  <c r="L52" i="28"/>
  <c r="J52" i="28"/>
  <c r="H52" i="28" s="1"/>
  <c r="N51" i="28"/>
  <c r="L51" i="28"/>
  <c r="J51" i="28"/>
  <c r="H51" i="28" s="1"/>
  <c r="E51" i="28"/>
  <c r="L50" i="28"/>
  <c r="J50" i="28"/>
  <c r="H50" i="28" s="1"/>
  <c r="L49" i="28"/>
  <c r="J49" i="28"/>
  <c r="H49" i="28"/>
  <c r="L48" i="28"/>
  <c r="J48" i="28"/>
  <c r="H48" i="28" s="1"/>
  <c r="L47" i="28"/>
  <c r="J47" i="28"/>
  <c r="H47" i="28"/>
  <c r="N46" i="28"/>
  <c r="L46" i="28"/>
  <c r="J46" i="28"/>
  <c r="H46" i="28"/>
  <c r="E46" i="28"/>
  <c r="L45" i="28"/>
  <c r="J45" i="28"/>
  <c r="H45" i="28"/>
  <c r="L44" i="28"/>
  <c r="J44" i="28"/>
  <c r="H44" i="28" s="1"/>
  <c r="L43" i="28"/>
  <c r="J43" i="28"/>
  <c r="H43" i="28"/>
  <c r="L42" i="28"/>
  <c r="J42" i="28"/>
  <c r="H42" i="28" s="1"/>
  <c r="N41" i="28"/>
  <c r="L41" i="28"/>
  <c r="J41" i="28"/>
  <c r="H41" i="28" s="1"/>
  <c r="E41" i="28"/>
  <c r="L40" i="28"/>
  <c r="J40" i="28"/>
  <c r="H40" i="28" s="1"/>
  <c r="L39" i="28"/>
  <c r="J39" i="28"/>
  <c r="H39" i="28"/>
  <c r="L38" i="28"/>
  <c r="J38" i="28"/>
  <c r="H38" i="28" s="1"/>
  <c r="L37" i="28"/>
  <c r="J37" i="28"/>
  <c r="H37" i="28"/>
  <c r="N36" i="28"/>
  <c r="L36" i="28"/>
  <c r="J36" i="28"/>
  <c r="H36" i="28"/>
  <c r="E36" i="28"/>
  <c r="L35" i="28"/>
  <c r="J35" i="28"/>
  <c r="H35" i="28"/>
  <c r="L34" i="28"/>
  <c r="J34" i="28"/>
  <c r="H34" i="28" s="1"/>
  <c r="L33" i="28"/>
  <c r="J33" i="28"/>
  <c r="H33" i="28"/>
  <c r="L32" i="28"/>
  <c r="J32" i="28"/>
  <c r="H32" i="28" s="1"/>
  <c r="N31" i="28"/>
  <c r="L31" i="28"/>
  <c r="J31" i="28"/>
  <c r="H31" i="28" s="1"/>
  <c r="E31" i="28"/>
  <c r="L30" i="28"/>
  <c r="J30" i="28"/>
  <c r="H30" i="28" s="1"/>
  <c r="L29" i="28"/>
  <c r="J29" i="28"/>
  <c r="H29" i="28"/>
  <c r="L28" i="28"/>
  <c r="J28" i="28"/>
  <c r="H28" i="28" s="1"/>
  <c r="L27" i="28"/>
  <c r="J27" i="28"/>
  <c r="H27" i="28"/>
  <c r="N26" i="28"/>
  <c r="L26" i="28"/>
  <c r="J26" i="28"/>
  <c r="H26" i="28"/>
  <c r="E26" i="28"/>
  <c r="L25" i="28"/>
  <c r="J25" i="28"/>
  <c r="H25" i="28"/>
  <c r="L24" i="28"/>
  <c r="J24" i="28"/>
  <c r="H24" i="28" s="1"/>
  <c r="L23" i="28"/>
  <c r="J23" i="28"/>
  <c r="H23" i="28"/>
  <c r="L22" i="28"/>
  <c r="J22" i="28"/>
  <c r="H22" i="28" s="1"/>
  <c r="N21" i="28"/>
  <c r="L21" i="28"/>
  <c r="J21" i="28"/>
  <c r="H21" i="28" s="1"/>
  <c r="E21" i="28"/>
  <c r="L20" i="28"/>
  <c r="J20" i="28"/>
  <c r="H20" i="28" s="1"/>
  <c r="L19" i="28"/>
  <c r="J19" i="28"/>
  <c r="H19" i="28"/>
  <c r="L18" i="28"/>
  <c r="J18" i="28"/>
  <c r="H18" i="28" s="1"/>
  <c r="L17" i="28"/>
  <c r="J17" i="28"/>
  <c r="H17" i="28"/>
  <c r="N16" i="28"/>
  <c r="L16" i="28"/>
  <c r="J16" i="28"/>
  <c r="H16" i="28"/>
  <c r="E16" i="28"/>
  <c r="L15" i="28"/>
  <c r="J15" i="28"/>
  <c r="H15" i="28"/>
  <c r="L14" i="28"/>
  <c r="J14" i="28"/>
  <c r="H14" i="28" s="1"/>
  <c r="L13" i="28"/>
  <c r="J13" i="28"/>
  <c r="H13" i="28"/>
  <c r="L12" i="28"/>
  <c r="J12" i="28"/>
  <c r="H12" i="28" s="1"/>
  <c r="N11" i="28"/>
  <c r="L11" i="28"/>
  <c r="J11" i="28"/>
  <c r="H11" i="28" s="1"/>
  <c r="E11" i="28"/>
  <c r="L10" i="28"/>
  <c r="J10" i="28"/>
  <c r="H10" i="28" s="1"/>
  <c r="L9" i="28"/>
  <c r="J9" i="28"/>
  <c r="H9" i="28"/>
  <c r="L8" i="28"/>
  <c r="J8" i="28"/>
  <c r="H8" i="28" s="1"/>
  <c r="L7" i="28"/>
  <c r="J7" i="28"/>
  <c r="H7" i="28"/>
  <c r="N6" i="28"/>
  <c r="N106" i="28" s="1"/>
  <c r="L6" i="28"/>
  <c r="J6" i="28"/>
  <c r="H6" i="28"/>
  <c r="E6" i="28"/>
  <c r="E106" i="28" s="1"/>
  <c r="L412" i="27"/>
  <c r="J412" i="27"/>
  <c r="H412" i="27"/>
  <c r="L411" i="27"/>
  <c r="J411" i="27"/>
  <c r="H411" i="27" s="1"/>
  <c r="L410" i="27"/>
  <c r="J410" i="27"/>
  <c r="H410" i="27"/>
  <c r="L409" i="27"/>
  <c r="J409" i="27"/>
  <c r="H409" i="27" s="1"/>
  <c r="L408" i="27"/>
  <c r="J408" i="27"/>
  <c r="H408" i="27"/>
  <c r="N407" i="27"/>
  <c r="L407" i="27"/>
  <c r="J407" i="27"/>
  <c r="H407" i="27"/>
  <c r="E407" i="27"/>
  <c r="L406" i="27"/>
  <c r="J406" i="27"/>
  <c r="H406" i="27"/>
  <c r="L405" i="27"/>
  <c r="J405" i="27"/>
  <c r="H405" i="27" s="1"/>
  <c r="L404" i="27"/>
  <c r="J404" i="27"/>
  <c r="H404" i="27"/>
  <c r="L403" i="27"/>
  <c r="J403" i="27"/>
  <c r="H403" i="27" s="1"/>
  <c r="N402" i="27"/>
  <c r="L402" i="27"/>
  <c r="J402" i="27"/>
  <c r="H402" i="27" s="1"/>
  <c r="E402" i="27"/>
  <c r="L401" i="27"/>
  <c r="J401" i="27"/>
  <c r="H401" i="27" s="1"/>
  <c r="L400" i="27"/>
  <c r="J400" i="27"/>
  <c r="H400" i="27"/>
  <c r="L399" i="27"/>
  <c r="J399" i="27"/>
  <c r="H399" i="27" s="1"/>
  <c r="L398" i="27"/>
  <c r="J398" i="27"/>
  <c r="H398" i="27"/>
  <c r="N397" i="27"/>
  <c r="L397" i="27"/>
  <c r="J397" i="27"/>
  <c r="H397" i="27"/>
  <c r="E397" i="27"/>
  <c r="L396" i="27"/>
  <c r="J396" i="27"/>
  <c r="H396" i="27"/>
  <c r="L395" i="27"/>
  <c r="J395" i="27"/>
  <c r="H395" i="27" s="1"/>
  <c r="L394" i="27"/>
  <c r="J394" i="27"/>
  <c r="H394" i="27"/>
  <c r="L393" i="27"/>
  <c r="J393" i="27"/>
  <c r="H393" i="27" s="1"/>
  <c r="N392" i="27"/>
  <c r="L392" i="27"/>
  <c r="J392" i="27"/>
  <c r="H392" i="27" s="1"/>
  <c r="E392" i="27"/>
  <c r="L391" i="27"/>
  <c r="J391" i="27"/>
  <c r="H391" i="27" s="1"/>
  <c r="L390" i="27"/>
  <c r="J390" i="27"/>
  <c r="H390" i="27"/>
  <c r="L389" i="27"/>
  <c r="J389" i="27"/>
  <c r="H389" i="27" s="1"/>
  <c r="L388" i="27"/>
  <c r="J388" i="27"/>
  <c r="H388" i="27"/>
  <c r="N387" i="27"/>
  <c r="L387" i="27"/>
  <c r="J387" i="27"/>
  <c r="H387" i="27"/>
  <c r="E387" i="27"/>
  <c r="L386" i="27"/>
  <c r="J386" i="27"/>
  <c r="H386" i="27"/>
  <c r="L385" i="27"/>
  <c r="J385" i="27"/>
  <c r="H385" i="27" s="1"/>
  <c r="L384" i="27"/>
  <c r="J384" i="27"/>
  <c r="H384" i="27"/>
  <c r="L383" i="27"/>
  <c r="J383" i="27"/>
  <c r="H383" i="27" s="1"/>
  <c r="N382" i="27"/>
  <c r="L382" i="27"/>
  <c r="J382" i="27"/>
  <c r="H382" i="27" s="1"/>
  <c r="E382" i="27"/>
  <c r="L381" i="27"/>
  <c r="J381" i="27"/>
  <c r="H381" i="27" s="1"/>
  <c r="L380" i="27"/>
  <c r="J380" i="27"/>
  <c r="H380" i="27"/>
  <c r="L379" i="27"/>
  <c r="J379" i="27"/>
  <c r="H379" i="27" s="1"/>
  <c r="L378" i="27"/>
  <c r="J378" i="27"/>
  <c r="H378" i="27"/>
  <c r="N377" i="27"/>
  <c r="L377" i="27"/>
  <c r="J377" i="27"/>
  <c r="H377" i="27"/>
  <c r="E377" i="27"/>
  <c r="L376" i="27"/>
  <c r="J376" i="27"/>
  <c r="H376" i="27"/>
  <c r="L375" i="27"/>
  <c r="J375" i="27"/>
  <c r="H375" i="27" s="1"/>
  <c r="L374" i="27"/>
  <c r="J374" i="27"/>
  <c r="H374" i="27"/>
  <c r="L373" i="27"/>
  <c r="J373" i="27"/>
  <c r="H373" i="27" s="1"/>
  <c r="N372" i="27"/>
  <c r="L372" i="27"/>
  <c r="J372" i="27"/>
  <c r="H372" i="27" s="1"/>
  <c r="E372" i="27"/>
  <c r="L371" i="27"/>
  <c r="J371" i="27"/>
  <c r="H371" i="27" s="1"/>
  <c r="L370" i="27"/>
  <c r="J370" i="27"/>
  <c r="H370" i="27"/>
  <c r="L369" i="27"/>
  <c r="J369" i="27"/>
  <c r="H369" i="27" s="1"/>
  <c r="L368" i="27"/>
  <c r="J368" i="27"/>
  <c r="H368" i="27"/>
  <c r="N367" i="27"/>
  <c r="L367" i="27"/>
  <c r="J367" i="27"/>
  <c r="H367" i="27"/>
  <c r="E367" i="27"/>
  <c r="L366" i="27"/>
  <c r="J366" i="27"/>
  <c r="H366" i="27"/>
  <c r="L365" i="27"/>
  <c r="J365" i="27"/>
  <c r="H365" i="27" s="1"/>
  <c r="L364" i="27"/>
  <c r="J364" i="27"/>
  <c r="H364" i="27"/>
  <c r="L363" i="27"/>
  <c r="J363" i="27"/>
  <c r="H363" i="27" s="1"/>
  <c r="N362" i="27"/>
  <c r="L362" i="27"/>
  <c r="J362" i="27"/>
  <c r="H362" i="27" s="1"/>
  <c r="E362" i="27"/>
  <c r="L361" i="27"/>
  <c r="J361" i="27"/>
  <c r="H361" i="27" s="1"/>
  <c r="L360" i="27"/>
  <c r="J360" i="27"/>
  <c r="H360" i="27"/>
  <c r="L359" i="27"/>
  <c r="J359" i="27"/>
  <c r="H359" i="27" s="1"/>
  <c r="L358" i="27"/>
  <c r="J358" i="27"/>
  <c r="H358" i="27"/>
  <c r="N357" i="27"/>
  <c r="L357" i="27"/>
  <c r="J357" i="27"/>
  <c r="H357" i="27"/>
  <c r="E357" i="27"/>
  <c r="L356" i="27"/>
  <c r="J356" i="27"/>
  <c r="H356" i="27"/>
  <c r="L355" i="27"/>
  <c r="J355" i="27"/>
  <c r="H355" i="27" s="1"/>
  <c r="L354" i="27"/>
  <c r="J354" i="27"/>
  <c r="H354" i="27"/>
  <c r="L353" i="27"/>
  <c r="J353" i="27"/>
  <c r="H353" i="27" s="1"/>
  <c r="N352" i="27"/>
  <c r="L352" i="27"/>
  <c r="J352" i="27"/>
  <c r="H352" i="27" s="1"/>
  <c r="E352" i="27"/>
  <c r="L351" i="27"/>
  <c r="J351" i="27"/>
  <c r="H351" i="27" s="1"/>
  <c r="L350" i="27"/>
  <c r="J350" i="27"/>
  <c r="H350" i="27"/>
  <c r="L349" i="27"/>
  <c r="J349" i="27"/>
  <c r="H349" i="27" s="1"/>
  <c r="L348" i="27"/>
  <c r="J348" i="27"/>
  <c r="H348" i="27"/>
  <c r="N347" i="27"/>
  <c r="L347" i="27"/>
  <c r="J347" i="27"/>
  <c r="H347" i="27"/>
  <c r="E347" i="27"/>
  <c r="L346" i="27"/>
  <c r="J346" i="27"/>
  <c r="H346" i="27"/>
  <c r="L345" i="27"/>
  <c r="J345" i="27"/>
  <c r="H345" i="27" s="1"/>
  <c r="L344" i="27"/>
  <c r="J344" i="27"/>
  <c r="H344" i="27"/>
  <c r="L343" i="27"/>
  <c r="J343" i="27"/>
  <c r="H343" i="27" s="1"/>
  <c r="N342" i="27"/>
  <c r="L342" i="27"/>
  <c r="J342" i="27"/>
  <c r="H342" i="27" s="1"/>
  <c r="E342" i="27"/>
  <c r="L341" i="27"/>
  <c r="J341" i="27"/>
  <c r="H341" i="27" s="1"/>
  <c r="L340" i="27"/>
  <c r="J340" i="27"/>
  <c r="H340" i="27"/>
  <c r="L339" i="27"/>
  <c r="J339" i="27"/>
  <c r="H339" i="27" s="1"/>
  <c r="L338" i="27"/>
  <c r="J338" i="27"/>
  <c r="H338" i="27"/>
  <c r="N337" i="27"/>
  <c r="L337" i="27"/>
  <c r="J337" i="27"/>
  <c r="H337" i="27"/>
  <c r="E337" i="27"/>
  <c r="L336" i="27"/>
  <c r="J336" i="27"/>
  <c r="H336" i="27"/>
  <c r="L335" i="27"/>
  <c r="J335" i="27"/>
  <c r="H335" i="27" s="1"/>
  <c r="L334" i="27"/>
  <c r="J334" i="27"/>
  <c r="H334" i="27"/>
  <c r="L333" i="27"/>
  <c r="J333" i="27"/>
  <c r="H333" i="27" s="1"/>
  <c r="N332" i="27"/>
  <c r="L332" i="27"/>
  <c r="J332" i="27"/>
  <c r="H332" i="27" s="1"/>
  <c r="E332" i="27"/>
  <c r="L331" i="27"/>
  <c r="J331" i="27"/>
  <c r="H331" i="27" s="1"/>
  <c r="L330" i="27"/>
  <c r="J330" i="27"/>
  <c r="H330" i="27"/>
  <c r="L329" i="27"/>
  <c r="J329" i="27"/>
  <c r="H329" i="27" s="1"/>
  <c r="L328" i="27"/>
  <c r="J328" i="27"/>
  <c r="H328" i="27"/>
  <c r="N327" i="27"/>
  <c r="L327" i="27"/>
  <c r="J327" i="27"/>
  <c r="H327" i="27"/>
  <c r="E327" i="27"/>
  <c r="L326" i="27"/>
  <c r="J326" i="27"/>
  <c r="H326" i="27"/>
  <c r="L325" i="27"/>
  <c r="J325" i="27"/>
  <c r="H325" i="27" s="1"/>
  <c r="L324" i="27"/>
  <c r="J324" i="27"/>
  <c r="H324" i="27"/>
  <c r="L323" i="27"/>
  <c r="J323" i="27"/>
  <c r="H323" i="27" s="1"/>
  <c r="N322" i="27"/>
  <c r="L322" i="27"/>
  <c r="J322" i="27"/>
  <c r="H322" i="27" s="1"/>
  <c r="E322" i="27"/>
  <c r="L321" i="27"/>
  <c r="J321" i="27"/>
  <c r="H321" i="27" s="1"/>
  <c r="L320" i="27"/>
  <c r="J320" i="27"/>
  <c r="H320" i="27"/>
  <c r="L319" i="27"/>
  <c r="J319" i="27"/>
  <c r="H319" i="27" s="1"/>
  <c r="L318" i="27"/>
  <c r="J318" i="27"/>
  <c r="H318" i="27"/>
  <c r="N317" i="27"/>
  <c r="L317" i="27"/>
  <c r="J317" i="27"/>
  <c r="H317" i="27"/>
  <c r="E317" i="27"/>
  <c r="L316" i="27"/>
  <c r="J316" i="27"/>
  <c r="H316" i="27"/>
  <c r="L315" i="27"/>
  <c r="J315" i="27"/>
  <c r="H315" i="27" s="1"/>
  <c r="L314" i="27"/>
  <c r="J314" i="27"/>
  <c r="H314" i="27"/>
  <c r="L313" i="27"/>
  <c r="J313" i="27"/>
  <c r="H313" i="27" s="1"/>
  <c r="N312" i="27"/>
  <c r="N412" i="27" s="1"/>
  <c r="L312" i="27"/>
  <c r="J312" i="27"/>
  <c r="H312" i="27" s="1"/>
  <c r="E312" i="27"/>
  <c r="E412" i="27" s="1"/>
  <c r="L310" i="27"/>
  <c r="J310" i="27"/>
  <c r="H310" i="27"/>
  <c r="L309" i="27"/>
  <c r="J309" i="27"/>
  <c r="H309" i="27"/>
  <c r="L308" i="27"/>
  <c r="J308" i="27"/>
  <c r="H308" i="27" s="1"/>
  <c r="L307" i="27"/>
  <c r="J307" i="27"/>
  <c r="H307" i="27"/>
  <c r="L306" i="27"/>
  <c r="J306" i="27"/>
  <c r="H306" i="27" s="1"/>
  <c r="N305" i="27"/>
  <c r="L305" i="27"/>
  <c r="J305" i="27"/>
  <c r="H305" i="27" s="1"/>
  <c r="E305" i="27"/>
  <c r="L304" i="27"/>
  <c r="J304" i="27"/>
  <c r="H304" i="27" s="1"/>
  <c r="L303" i="27"/>
  <c r="J303" i="27"/>
  <c r="H303" i="27"/>
  <c r="L302" i="27"/>
  <c r="J302" i="27"/>
  <c r="H302" i="27" s="1"/>
  <c r="L301" i="27"/>
  <c r="J301" i="27"/>
  <c r="H301" i="27"/>
  <c r="N300" i="27"/>
  <c r="L300" i="27"/>
  <c r="J300" i="27"/>
  <c r="H300" i="27"/>
  <c r="E300" i="27"/>
  <c r="L299" i="27"/>
  <c r="J299" i="27"/>
  <c r="H299" i="27"/>
  <c r="L298" i="27"/>
  <c r="J298" i="27"/>
  <c r="H298" i="27" s="1"/>
  <c r="L297" i="27"/>
  <c r="J297" i="27"/>
  <c r="H297" i="27"/>
  <c r="L296" i="27"/>
  <c r="J296" i="27"/>
  <c r="H296" i="27" s="1"/>
  <c r="N295" i="27"/>
  <c r="L295" i="27"/>
  <c r="J295" i="27"/>
  <c r="H295" i="27" s="1"/>
  <c r="E295" i="27"/>
  <c r="L294" i="27"/>
  <c r="J294" i="27"/>
  <c r="H294" i="27" s="1"/>
  <c r="L293" i="27"/>
  <c r="J293" i="27"/>
  <c r="H293" i="27"/>
  <c r="L292" i="27"/>
  <c r="J292" i="27"/>
  <c r="H292" i="27" s="1"/>
  <c r="L291" i="27"/>
  <c r="J291" i="27"/>
  <c r="H291" i="27"/>
  <c r="N290" i="27"/>
  <c r="L290" i="27"/>
  <c r="J290" i="27"/>
  <c r="H290" i="27"/>
  <c r="E290" i="27"/>
  <c r="L289" i="27"/>
  <c r="J289" i="27"/>
  <c r="H289" i="27"/>
  <c r="L288" i="27"/>
  <c r="J288" i="27"/>
  <c r="H288" i="27" s="1"/>
  <c r="L287" i="27"/>
  <c r="J287" i="27"/>
  <c r="H287" i="27"/>
  <c r="L286" i="27"/>
  <c r="J286" i="27"/>
  <c r="H286" i="27" s="1"/>
  <c r="N285" i="27"/>
  <c r="L285" i="27"/>
  <c r="J285" i="27"/>
  <c r="H285" i="27" s="1"/>
  <c r="E285" i="27"/>
  <c r="L284" i="27"/>
  <c r="J284" i="27"/>
  <c r="H284" i="27" s="1"/>
  <c r="L283" i="27"/>
  <c r="J283" i="27"/>
  <c r="H283" i="27"/>
  <c r="L282" i="27"/>
  <c r="J282" i="27"/>
  <c r="H282" i="27" s="1"/>
  <c r="L281" i="27"/>
  <c r="J281" i="27"/>
  <c r="H281" i="27"/>
  <c r="N280" i="27"/>
  <c r="L280" i="27"/>
  <c r="J280" i="27"/>
  <c r="H280" i="27"/>
  <c r="E280" i="27"/>
  <c r="L279" i="27"/>
  <c r="J279" i="27"/>
  <c r="H279" i="27"/>
  <c r="L278" i="27"/>
  <c r="J278" i="27"/>
  <c r="H278" i="27" s="1"/>
  <c r="L277" i="27"/>
  <c r="J277" i="27"/>
  <c r="H277" i="27"/>
  <c r="L276" i="27"/>
  <c r="J276" i="27"/>
  <c r="H276" i="27" s="1"/>
  <c r="N275" i="27"/>
  <c r="L275" i="27"/>
  <c r="J275" i="27"/>
  <c r="H275" i="27" s="1"/>
  <c r="E275" i="27"/>
  <c r="L274" i="27"/>
  <c r="J274" i="27"/>
  <c r="H274" i="27" s="1"/>
  <c r="L273" i="27"/>
  <c r="J273" i="27"/>
  <c r="H273" i="27"/>
  <c r="L272" i="27"/>
  <c r="J272" i="27"/>
  <c r="H272" i="27" s="1"/>
  <c r="L271" i="27"/>
  <c r="J271" i="27"/>
  <c r="H271" i="27"/>
  <c r="N270" i="27"/>
  <c r="L270" i="27"/>
  <c r="J270" i="27"/>
  <c r="H270" i="27"/>
  <c r="E270" i="27"/>
  <c r="L269" i="27"/>
  <c r="J269" i="27"/>
  <c r="H269" i="27"/>
  <c r="L268" i="27"/>
  <c r="J268" i="27"/>
  <c r="H268" i="27" s="1"/>
  <c r="L267" i="27"/>
  <c r="J267" i="27"/>
  <c r="H267" i="27"/>
  <c r="L266" i="27"/>
  <c r="J266" i="27"/>
  <c r="H266" i="27" s="1"/>
  <c r="N265" i="27"/>
  <c r="L265" i="27"/>
  <c r="J265" i="27"/>
  <c r="H265" i="27" s="1"/>
  <c r="E265" i="27"/>
  <c r="L264" i="27"/>
  <c r="J264" i="27"/>
  <c r="H264" i="27" s="1"/>
  <c r="L263" i="27"/>
  <c r="J263" i="27"/>
  <c r="H263" i="27"/>
  <c r="L262" i="27"/>
  <c r="J262" i="27"/>
  <c r="H262" i="27" s="1"/>
  <c r="L261" i="27"/>
  <c r="J261" i="27"/>
  <c r="H261" i="27"/>
  <c r="N260" i="27"/>
  <c r="L260" i="27"/>
  <c r="J260" i="27"/>
  <c r="H260" i="27"/>
  <c r="E260" i="27"/>
  <c r="L259" i="27"/>
  <c r="J259" i="27"/>
  <c r="H259" i="27"/>
  <c r="L258" i="27"/>
  <c r="J258" i="27"/>
  <c r="H258" i="27" s="1"/>
  <c r="L257" i="27"/>
  <c r="J257" i="27"/>
  <c r="H257" i="27"/>
  <c r="L256" i="27"/>
  <c r="J256" i="27"/>
  <c r="H256" i="27" s="1"/>
  <c r="N255" i="27"/>
  <c r="L255" i="27"/>
  <c r="J255" i="27"/>
  <c r="H255" i="27" s="1"/>
  <c r="E255" i="27"/>
  <c r="L254" i="27"/>
  <c r="J254" i="27"/>
  <c r="H254" i="27" s="1"/>
  <c r="L253" i="27"/>
  <c r="J253" i="27"/>
  <c r="H253" i="27"/>
  <c r="L252" i="27"/>
  <c r="J252" i="27"/>
  <c r="H252" i="27" s="1"/>
  <c r="L251" i="27"/>
  <c r="J251" i="27"/>
  <c r="H251" i="27"/>
  <c r="N250" i="27"/>
  <c r="L250" i="27"/>
  <c r="J250" i="27"/>
  <c r="H250" i="27"/>
  <c r="E250" i="27"/>
  <c r="L249" i="27"/>
  <c r="J249" i="27"/>
  <c r="H249" i="27"/>
  <c r="L248" i="27"/>
  <c r="J248" i="27"/>
  <c r="H248" i="27" s="1"/>
  <c r="L247" i="27"/>
  <c r="J247" i="27"/>
  <c r="H247" i="27"/>
  <c r="L246" i="27"/>
  <c r="J246" i="27"/>
  <c r="H246" i="27" s="1"/>
  <c r="N245" i="27"/>
  <c r="L245" i="27"/>
  <c r="J245" i="27"/>
  <c r="H245" i="27" s="1"/>
  <c r="E245" i="27"/>
  <c r="L244" i="27"/>
  <c r="J244" i="27"/>
  <c r="H244" i="27" s="1"/>
  <c r="L243" i="27"/>
  <c r="J243" i="27"/>
  <c r="H243" i="27"/>
  <c r="L242" i="27"/>
  <c r="J242" i="27"/>
  <c r="H242" i="27" s="1"/>
  <c r="L241" i="27"/>
  <c r="J241" i="27"/>
  <c r="H241" i="27"/>
  <c r="N240" i="27"/>
  <c r="L240" i="27"/>
  <c r="J240" i="27"/>
  <c r="H240" i="27"/>
  <c r="E240" i="27"/>
  <c r="L239" i="27"/>
  <c r="J239" i="27"/>
  <c r="H239" i="27"/>
  <c r="L238" i="27"/>
  <c r="J238" i="27"/>
  <c r="H238" i="27" s="1"/>
  <c r="L237" i="27"/>
  <c r="J237" i="27"/>
  <c r="H237" i="27"/>
  <c r="L236" i="27"/>
  <c r="J236" i="27"/>
  <c r="H236" i="27" s="1"/>
  <c r="N235" i="27"/>
  <c r="L235" i="27"/>
  <c r="J235" i="27"/>
  <c r="H235" i="27" s="1"/>
  <c r="E235" i="27"/>
  <c r="L234" i="27"/>
  <c r="J234" i="27"/>
  <c r="H234" i="27" s="1"/>
  <c r="L233" i="27"/>
  <c r="J233" i="27"/>
  <c r="H233" i="27"/>
  <c r="L232" i="27"/>
  <c r="J232" i="27"/>
  <c r="H232" i="27" s="1"/>
  <c r="L231" i="27"/>
  <c r="J231" i="27"/>
  <c r="H231" i="27"/>
  <c r="N230" i="27"/>
  <c r="L230" i="27"/>
  <c r="J230" i="27"/>
  <c r="H230" i="27"/>
  <c r="E230" i="27"/>
  <c r="L229" i="27"/>
  <c r="J229" i="27"/>
  <c r="H229" i="27"/>
  <c r="L228" i="27"/>
  <c r="J228" i="27"/>
  <c r="H228" i="27" s="1"/>
  <c r="L227" i="27"/>
  <c r="J227" i="27"/>
  <c r="H227" i="27"/>
  <c r="L226" i="27"/>
  <c r="J226" i="27"/>
  <c r="H226" i="27" s="1"/>
  <c r="N225" i="27"/>
  <c r="L225" i="27"/>
  <c r="J225" i="27"/>
  <c r="H225" i="27" s="1"/>
  <c r="E225" i="27"/>
  <c r="L224" i="27"/>
  <c r="J224" i="27"/>
  <c r="H224" i="27" s="1"/>
  <c r="L223" i="27"/>
  <c r="J223" i="27"/>
  <c r="H223" i="27"/>
  <c r="L222" i="27"/>
  <c r="J222" i="27"/>
  <c r="H222" i="27" s="1"/>
  <c r="L221" i="27"/>
  <c r="J221" i="27"/>
  <c r="H221" i="27"/>
  <c r="N220" i="27"/>
  <c r="L220" i="27"/>
  <c r="J220" i="27"/>
  <c r="H220" i="27"/>
  <c r="E220" i="27"/>
  <c r="L219" i="27"/>
  <c r="J219" i="27"/>
  <c r="H219" i="27"/>
  <c r="L218" i="27"/>
  <c r="J218" i="27"/>
  <c r="H218" i="27" s="1"/>
  <c r="L217" i="27"/>
  <c r="J217" i="27"/>
  <c r="H217" i="27"/>
  <c r="L216" i="27"/>
  <c r="J216" i="27"/>
  <c r="H216" i="27" s="1"/>
  <c r="N215" i="27"/>
  <c r="L215" i="27"/>
  <c r="J215" i="27"/>
  <c r="H215" i="27" s="1"/>
  <c r="E215" i="27"/>
  <c r="L214" i="27"/>
  <c r="J214" i="27"/>
  <c r="H214" i="27" s="1"/>
  <c r="L213" i="27"/>
  <c r="J213" i="27"/>
  <c r="H213" i="27"/>
  <c r="L212" i="27"/>
  <c r="J212" i="27"/>
  <c r="H212" i="27" s="1"/>
  <c r="L211" i="27"/>
  <c r="J211" i="27"/>
  <c r="H211" i="27"/>
  <c r="N210" i="27"/>
  <c r="N310" i="27" s="1"/>
  <c r="L210" i="27"/>
  <c r="J210" i="27"/>
  <c r="H210" i="27"/>
  <c r="E210" i="27"/>
  <c r="E310" i="27" s="1"/>
  <c r="L208" i="27"/>
  <c r="J208" i="27"/>
  <c r="H208" i="27"/>
  <c r="L207" i="27"/>
  <c r="J207" i="27"/>
  <c r="H207" i="27" s="1"/>
  <c r="L206" i="27"/>
  <c r="J206" i="27"/>
  <c r="H206" i="27"/>
  <c r="L205" i="27"/>
  <c r="J205" i="27"/>
  <c r="H205" i="27" s="1"/>
  <c r="L204" i="27"/>
  <c r="J204" i="27"/>
  <c r="H204" i="27"/>
  <c r="N203" i="27"/>
  <c r="L203" i="27"/>
  <c r="J203" i="27"/>
  <c r="H203" i="27"/>
  <c r="E203" i="27"/>
  <c r="L202" i="27"/>
  <c r="J202" i="27"/>
  <c r="H202" i="27"/>
  <c r="L201" i="27"/>
  <c r="J201" i="27"/>
  <c r="H201" i="27" s="1"/>
  <c r="L200" i="27"/>
  <c r="J200" i="27"/>
  <c r="H200" i="27"/>
  <c r="L199" i="27"/>
  <c r="J199" i="27"/>
  <c r="H199" i="27" s="1"/>
  <c r="N198" i="27"/>
  <c r="L198" i="27"/>
  <c r="J198" i="27"/>
  <c r="H198" i="27" s="1"/>
  <c r="E198" i="27"/>
  <c r="L197" i="27"/>
  <c r="J197" i="27"/>
  <c r="H197" i="27" s="1"/>
  <c r="L196" i="27"/>
  <c r="J196" i="27"/>
  <c r="H196" i="27"/>
  <c r="L195" i="27"/>
  <c r="J195" i="27"/>
  <c r="H195" i="27" s="1"/>
  <c r="L194" i="27"/>
  <c r="J194" i="27"/>
  <c r="H194" i="27"/>
  <c r="N193" i="27"/>
  <c r="L193" i="27"/>
  <c r="J193" i="27"/>
  <c r="H193" i="27"/>
  <c r="E193" i="27"/>
  <c r="L192" i="27"/>
  <c r="J192" i="27"/>
  <c r="H192" i="27"/>
  <c r="L191" i="27"/>
  <c r="J191" i="27"/>
  <c r="H191" i="27" s="1"/>
  <c r="L190" i="27"/>
  <c r="J190" i="27"/>
  <c r="H190" i="27"/>
  <c r="L189" i="27"/>
  <c r="J189" i="27"/>
  <c r="H189" i="27" s="1"/>
  <c r="N188" i="27"/>
  <c r="L188" i="27"/>
  <c r="J188" i="27"/>
  <c r="H188" i="27" s="1"/>
  <c r="E188" i="27"/>
  <c r="L187" i="27"/>
  <c r="J187" i="27"/>
  <c r="H187" i="27" s="1"/>
  <c r="L186" i="27"/>
  <c r="J186" i="27"/>
  <c r="H186" i="27"/>
  <c r="L185" i="27"/>
  <c r="J185" i="27"/>
  <c r="H185" i="27" s="1"/>
  <c r="L184" i="27"/>
  <c r="J184" i="27"/>
  <c r="H184" i="27"/>
  <c r="N183" i="27"/>
  <c r="L183" i="27"/>
  <c r="J183" i="27"/>
  <c r="H183" i="27"/>
  <c r="E183" i="27"/>
  <c r="L182" i="27"/>
  <c r="J182" i="27"/>
  <c r="H182" i="27"/>
  <c r="L181" i="27"/>
  <c r="J181" i="27"/>
  <c r="H181" i="27" s="1"/>
  <c r="L180" i="27"/>
  <c r="J180" i="27"/>
  <c r="H180" i="27"/>
  <c r="L179" i="27"/>
  <c r="J179" i="27"/>
  <c r="H179" i="27" s="1"/>
  <c r="N178" i="27"/>
  <c r="L178" i="27"/>
  <c r="J178" i="27"/>
  <c r="H178" i="27" s="1"/>
  <c r="E178" i="27"/>
  <c r="L177" i="27"/>
  <c r="J177" i="27"/>
  <c r="H177" i="27" s="1"/>
  <c r="L176" i="27"/>
  <c r="J176" i="27"/>
  <c r="H176" i="27"/>
  <c r="L175" i="27"/>
  <c r="J175" i="27"/>
  <c r="H175" i="27" s="1"/>
  <c r="L174" i="27"/>
  <c r="J174" i="27"/>
  <c r="H174" i="27"/>
  <c r="N173" i="27"/>
  <c r="L173" i="27"/>
  <c r="J173" i="27"/>
  <c r="H173" i="27"/>
  <c r="E173" i="27"/>
  <c r="L172" i="27"/>
  <c r="J172" i="27"/>
  <c r="H172" i="27"/>
  <c r="L171" i="27"/>
  <c r="J171" i="27"/>
  <c r="H171" i="27" s="1"/>
  <c r="L170" i="27"/>
  <c r="J170" i="27"/>
  <c r="H170" i="27"/>
  <c r="L169" i="27"/>
  <c r="J169" i="27"/>
  <c r="H169" i="27" s="1"/>
  <c r="N168" i="27"/>
  <c r="L168" i="27"/>
  <c r="J168" i="27"/>
  <c r="H168" i="27" s="1"/>
  <c r="E168" i="27"/>
  <c r="L167" i="27"/>
  <c r="J167" i="27"/>
  <c r="H167" i="27" s="1"/>
  <c r="L166" i="27"/>
  <c r="J166" i="27"/>
  <c r="H166" i="27"/>
  <c r="L165" i="27"/>
  <c r="J165" i="27"/>
  <c r="H165" i="27" s="1"/>
  <c r="L164" i="27"/>
  <c r="J164" i="27"/>
  <c r="H164" i="27"/>
  <c r="N163" i="27"/>
  <c r="L163" i="27"/>
  <c r="J163" i="27"/>
  <c r="H163" i="27"/>
  <c r="E163" i="27"/>
  <c r="L162" i="27"/>
  <c r="J162" i="27"/>
  <c r="H162" i="27"/>
  <c r="L161" i="27"/>
  <c r="J161" i="27"/>
  <c r="H161" i="27" s="1"/>
  <c r="L160" i="27"/>
  <c r="J160" i="27"/>
  <c r="H160" i="27"/>
  <c r="L159" i="27"/>
  <c r="J159" i="27"/>
  <c r="H159" i="27" s="1"/>
  <c r="N158" i="27"/>
  <c r="L158" i="27"/>
  <c r="J158" i="27"/>
  <c r="H158" i="27" s="1"/>
  <c r="E158" i="27"/>
  <c r="L157" i="27"/>
  <c r="J157" i="27"/>
  <c r="H157" i="27" s="1"/>
  <c r="L156" i="27"/>
  <c r="J156" i="27"/>
  <c r="H156" i="27"/>
  <c r="L155" i="27"/>
  <c r="J155" i="27"/>
  <c r="H155" i="27" s="1"/>
  <c r="L154" i="27"/>
  <c r="J154" i="27"/>
  <c r="H154" i="27"/>
  <c r="N153" i="27"/>
  <c r="L153" i="27"/>
  <c r="J153" i="27"/>
  <c r="H153" i="27"/>
  <c r="E153" i="27"/>
  <c r="L152" i="27"/>
  <c r="J152" i="27"/>
  <c r="H152" i="27"/>
  <c r="L151" i="27"/>
  <c r="J151" i="27"/>
  <c r="H151" i="27" s="1"/>
  <c r="L150" i="27"/>
  <c r="J150" i="27"/>
  <c r="H150" i="27"/>
  <c r="L149" i="27"/>
  <c r="J149" i="27"/>
  <c r="H149" i="27" s="1"/>
  <c r="N148" i="27"/>
  <c r="L148" i="27"/>
  <c r="J148" i="27"/>
  <c r="H148" i="27" s="1"/>
  <c r="E148" i="27"/>
  <c r="L147" i="27"/>
  <c r="J147" i="27"/>
  <c r="H147" i="27" s="1"/>
  <c r="L146" i="27"/>
  <c r="J146" i="27"/>
  <c r="H146" i="27"/>
  <c r="L145" i="27"/>
  <c r="J145" i="27"/>
  <c r="H145" i="27" s="1"/>
  <c r="L144" i="27"/>
  <c r="J144" i="27"/>
  <c r="H144" i="27"/>
  <c r="N143" i="27"/>
  <c r="L143" i="27"/>
  <c r="J143" i="27"/>
  <c r="H143" i="27"/>
  <c r="E143" i="27"/>
  <c r="L142" i="27"/>
  <c r="J142" i="27"/>
  <c r="H142" i="27"/>
  <c r="L141" i="27"/>
  <c r="J141" i="27"/>
  <c r="H141" i="27" s="1"/>
  <c r="L140" i="27"/>
  <c r="J140" i="27"/>
  <c r="H140" i="27"/>
  <c r="L139" i="27"/>
  <c r="J139" i="27"/>
  <c r="H139" i="27" s="1"/>
  <c r="N138" i="27"/>
  <c r="L138" i="27"/>
  <c r="J138" i="27"/>
  <c r="H138" i="27" s="1"/>
  <c r="E138" i="27"/>
  <c r="L137" i="27"/>
  <c r="J137" i="27"/>
  <c r="H137" i="27" s="1"/>
  <c r="L136" i="27"/>
  <c r="J136" i="27"/>
  <c r="H136" i="27"/>
  <c r="L135" i="27"/>
  <c r="J135" i="27"/>
  <c r="H135" i="27" s="1"/>
  <c r="L134" i="27"/>
  <c r="J134" i="27"/>
  <c r="H134" i="27"/>
  <c r="N133" i="27"/>
  <c r="L133" i="27"/>
  <c r="J133" i="27"/>
  <c r="H133" i="27"/>
  <c r="E133" i="27"/>
  <c r="L132" i="27"/>
  <c r="J132" i="27"/>
  <c r="H132" i="27"/>
  <c r="L131" i="27"/>
  <c r="J131" i="27"/>
  <c r="H131" i="27" s="1"/>
  <c r="L130" i="27"/>
  <c r="J130" i="27"/>
  <c r="H130" i="27"/>
  <c r="L129" i="27"/>
  <c r="J129" i="27"/>
  <c r="H129" i="27" s="1"/>
  <c r="N128" i="27"/>
  <c r="L128" i="27"/>
  <c r="J128" i="27"/>
  <c r="H128" i="27" s="1"/>
  <c r="E128" i="27"/>
  <c r="L127" i="27"/>
  <c r="J127" i="27"/>
  <c r="H127" i="27" s="1"/>
  <c r="L126" i="27"/>
  <c r="J126" i="27"/>
  <c r="H126" i="27"/>
  <c r="L125" i="27"/>
  <c r="J125" i="27"/>
  <c r="H125" i="27" s="1"/>
  <c r="L124" i="27"/>
  <c r="J124" i="27"/>
  <c r="H124" i="27"/>
  <c r="N123" i="27"/>
  <c r="L123" i="27"/>
  <c r="J123" i="27"/>
  <c r="H123" i="27"/>
  <c r="E123" i="27"/>
  <c r="L122" i="27"/>
  <c r="J122" i="27"/>
  <c r="H122" i="27"/>
  <c r="L121" i="27"/>
  <c r="J121" i="27"/>
  <c r="H121" i="27" s="1"/>
  <c r="L120" i="27"/>
  <c r="J120" i="27"/>
  <c r="H120" i="27"/>
  <c r="L119" i="27"/>
  <c r="J119" i="27"/>
  <c r="H119" i="27" s="1"/>
  <c r="N118" i="27"/>
  <c r="L118" i="27"/>
  <c r="J118" i="27"/>
  <c r="H118" i="27" s="1"/>
  <c r="E118" i="27"/>
  <c r="L117" i="27"/>
  <c r="J117" i="27"/>
  <c r="H117" i="27" s="1"/>
  <c r="L116" i="27"/>
  <c r="J116" i="27"/>
  <c r="H116" i="27"/>
  <c r="L115" i="27"/>
  <c r="J115" i="27"/>
  <c r="H115" i="27" s="1"/>
  <c r="L114" i="27"/>
  <c r="J114" i="27"/>
  <c r="H114" i="27"/>
  <c r="N113" i="27"/>
  <c r="L113" i="27"/>
  <c r="J113" i="27"/>
  <c r="H113" i="27"/>
  <c r="E113" i="27"/>
  <c r="L112" i="27"/>
  <c r="J112" i="27"/>
  <c r="H112" i="27"/>
  <c r="L111" i="27"/>
  <c r="J111" i="27"/>
  <c r="H111" i="27" s="1"/>
  <c r="L110" i="27"/>
  <c r="J110" i="27"/>
  <c r="H110" i="27"/>
  <c r="L109" i="27"/>
  <c r="J109" i="27"/>
  <c r="H109" i="27" s="1"/>
  <c r="N108" i="27"/>
  <c r="N208" i="27" s="1"/>
  <c r="L108" i="27"/>
  <c r="J108" i="27"/>
  <c r="H108" i="27" s="1"/>
  <c r="E108" i="27"/>
  <c r="E208" i="27" s="1"/>
  <c r="L106" i="27"/>
  <c r="J106" i="27"/>
  <c r="H106" i="27"/>
  <c r="L105" i="27"/>
  <c r="J105" i="27"/>
  <c r="H105" i="27"/>
  <c r="L104" i="27"/>
  <c r="J104" i="27"/>
  <c r="H104" i="27" s="1"/>
  <c r="L103" i="27"/>
  <c r="J103" i="27"/>
  <c r="H103" i="27"/>
  <c r="L102" i="27"/>
  <c r="J102" i="27"/>
  <c r="H102" i="27" s="1"/>
  <c r="N101" i="27"/>
  <c r="L101" i="27"/>
  <c r="J101" i="27"/>
  <c r="H101" i="27" s="1"/>
  <c r="E101" i="27"/>
  <c r="L100" i="27"/>
  <c r="J100" i="27"/>
  <c r="H100" i="27" s="1"/>
  <c r="L99" i="27"/>
  <c r="J99" i="27"/>
  <c r="H99" i="27"/>
  <c r="L98" i="27"/>
  <c r="J98" i="27"/>
  <c r="H98" i="27" s="1"/>
  <c r="L97" i="27"/>
  <c r="J97" i="27"/>
  <c r="H97" i="27"/>
  <c r="N96" i="27"/>
  <c r="L96" i="27"/>
  <c r="J96" i="27"/>
  <c r="H96" i="27"/>
  <c r="E96" i="27"/>
  <c r="L95" i="27"/>
  <c r="J95" i="27"/>
  <c r="H95" i="27"/>
  <c r="L94" i="27"/>
  <c r="J94" i="27"/>
  <c r="H94" i="27" s="1"/>
  <c r="L93" i="27"/>
  <c r="J93" i="27"/>
  <c r="H93" i="27"/>
  <c r="L92" i="27"/>
  <c r="J92" i="27"/>
  <c r="H92" i="27" s="1"/>
  <c r="N91" i="27"/>
  <c r="L91" i="27"/>
  <c r="J91" i="27"/>
  <c r="H91" i="27" s="1"/>
  <c r="E91" i="27"/>
  <c r="L90" i="27"/>
  <c r="J90" i="27"/>
  <c r="H90" i="27" s="1"/>
  <c r="L89" i="27"/>
  <c r="J89" i="27"/>
  <c r="H89" i="27"/>
  <c r="L88" i="27"/>
  <c r="J88" i="27"/>
  <c r="H88" i="27" s="1"/>
  <c r="L87" i="27"/>
  <c r="J87" i="27"/>
  <c r="H87" i="27"/>
  <c r="N86" i="27"/>
  <c r="L86" i="27"/>
  <c r="J86" i="27"/>
  <c r="H86" i="27"/>
  <c r="E86" i="27"/>
  <c r="L85" i="27"/>
  <c r="J85" i="27"/>
  <c r="H85" i="27"/>
  <c r="L84" i="27"/>
  <c r="J84" i="27"/>
  <c r="H84" i="27" s="1"/>
  <c r="L83" i="27"/>
  <c r="J83" i="27"/>
  <c r="H83" i="27"/>
  <c r="L82" i="27"/>
  <c r="J82" i="27"/>
  <c r="H82" i="27" s="1"/>
  <c r="N81" i="27"/>
  <c r="L81" i="27"/>
  <c r="J81" i="27"/>
  <c r="H81" i="27" s="1"/>
  <c r="E81" i="27"/>
  <c r="L80" i="27"/>
  <c r="J80" i="27"/>
  <c r="H80" i="27" s="1"/>
  <c r="L79" i="27"/>
  <c r="J79" i="27"/>
  <c r="H79" i="27"/>
  <c r="L78" i="27"/>
  <c r="J78" i="27"/>
  <c r="H78" i="27" s="1"/>
  <c r="L77" i="27"/>
  <c r="J77" i="27"/>
  <c r="H77" i="27"/>
  <c r="N76" i="27"/>
  <c r="L76" i="27"/>
  <c r="J76" i="27"/>
  <c r="H76" i="27"/>
  <c r="E76" i="27"/>
  <c r="L75" i="27"/>
  <c r="J75" i="27"/>
  <c r="H75" i="27"/>
  <c r="L74" i="27"/>
  <c r="J74" i="27"/>
  <c r="H74" i="27" s="1"/>
  <c r="L73" i="27"/>
  <c r="J73" i="27"/>
  <c r="H73" i="27"/>
  <c r="L72" i="27"/>
  <c r="J72" i="27"/>
  <c r="H72" i="27" s="1"/>
  <c r="N71" i="27"/>
  <c r="L71" i="27"/>
  <c r="J71" i="27"/>
  <c r="H71" i="27" s="1"/>
  <c r="E71" i="27"/>
  <c r="L70" i="27"/>
  <c r="J70" i="27"/>
  <c r="H70" i="27" s="1"/>
  <c r="L69" i="27"/>
  <c r="J69" i="27"/>
  <c r="H69" i="27"/>
  <c r="L68" i="27"/>
  <c r="J68" i="27"/>
  <c r="H68" i="27" s="1"/>
  <c r="L67" i="27"/>
  <c r="J67" i="27"/>
  <c r="H67" i="27"/>
  <c r="N66" i="27"/>
  <c r="L66" i="27"/>
  <c r="J66" i="27"/>
  <c r="H66" i="27"/>
  <c r="E66" i="27"/>
  <c r="L65" i="27"/>
  <c r="J65" i="27"/>
  <c r="H65" i="27"/>
  <c r="L64" i="27"/>
  <c r="J64" i="27"/>
  <c r="H64" i="27" s="1"/>
  <c r="L63" i="27"/>
  <c r="J63" i="27"/>
  <c r="H63" i="27"/>
  <c r="L62" i="27"/>
  <c r="J62" i="27"/>
  <c r="H62" i="27" s="1"/>
  <c r="N61" i="27"/>
  <c r="L61" i="27"/>
  <c r="J61" i="27"/>
  <c r="H61" i="27" s="1"/>
  <c r="E61" i="27"/>
  <c r="L60" i="27"/>
  <c r="J60" i="27"/>
  <c r="H60" i="27" s="1"/>
  <c r="L59" i="27"/>
  <c r="J59" i="27"/>
  <c r="H59" i="27"/>
  <c r="L58" i="27"/>
  <c r="J58" i="27"/>
  <c r="H58" i="27" s="1"/>
  <c r="L57" i="27"/>
  <c r="J57" i="27"/>
  <c r="H57" i="27"/>
  <c r="N56" i="27"/>
  <c r="L56" i="27"/>
  <c r="J56" i="27"/>
  <c r="H56" i="27"/>
  <c r="E56" i="27"/>
  <c r="L55" i="27"/>
  <c r="J55" i="27"/>
  <c r="H55" i="27"/>
  <c r="L54" i="27"/>
  <c r="J54" i="27"/>
  <c r="H54" i="27" s="1"/>
  <c r="L53" i="27"/>
  <c r="J53" i="27"/>
  <c r="H53" i="27"/>
  <c r="L52" i="27"/>
  <c r="J52" i="27"/>
  <c r="H52" i="27" s="1"/>
  <c r="N51" i="27"/>
  <c r="L51" i="27"/>
  <c r="J51" i="27"/>
  <c r="H51" i="27" s="1"/>
  <c r="E51" i="27"/>
  <c r="L50" i="27"/>
  <c r="J50" i="27"/>
  <c r="H50" i="27" s="1"/>
  <c r="L49" i="27"/>
  <c r="J49" i="27"/>
  <c r="H49" i="27"/>
  <c r="L48" i="27"/>
  <c r="J48" i="27"/>
  <c r="H48" i="27" s="1"/>
  <c r="L47" i="27"/>
  <c r="J47" i="27"/>
  <c r="H47" i="27"/>
  <c r="N46" i="27"/>
  <c r="L46" i="27"/>
  <c r="J46" i="27"/>
  <c r="H46" i="27"/>
  <c r="E46" i="27"/>
  <c r="L45" i="27"/>
  <c r="J45" i="27"/>
  <c r="H45" i="27"/>
  <c r="L44" i="27"/>
  <c r="J44" i="27"/>
  <c r="H44" i="27" s="1"/>
  <c r="L43" i="27"/>
  <c r="J43" i="27"/>
  <c r="H43" i="27"/>
  <c r="L42" i="27"/>
  <c r="J42" i="27"/>
  <c r="H42" i="27" s="1"/>
  <c r="N41" i="27"/>
  <c r="L41" i="27"/>
  <c r="J41" i="27"/>
  <c r="H41" i="27" s="1"/>
  <c r="E41" i="27"/>
  <c r="L40" i="27"/>
  <c r="J40" i="27"/>
  <c r="H40" i="27" s="1"/>
  <c r="L39" i="27"/>
  <c r="J39" i="27"/>
  <c r="H39" i="27"/>
  <c r="L38" i="27"/>
  <c r="J38" i="27"/>
  <c r="H38" i="27" s="1"/>
  <c r="L37" i="27"/>
  <c r="J37" i="27"/>
  <c r="H37" i="27"/>
  <c r="N36" i="27"/>
  <c r="L36" i="27"/>
  <c r="J36" i="27"/>
  <c r="H36" i="27"/>
  <c r="E36" i="27"/>
  <c r="L35" i="27"/>
  <c r="J35" i="27"/>
  <c r="H35" i="27"/>
  <c r="L34" i="27"/>
  <c r="J34" i="27"/>
  <c r="H34" i="27" s="1"/>
  <c r="L33" i="27"/>
  <c r="J33" i="27"/>
  <c r="H33" i="27"/>
  <c r="L32" i="27"/>
  <c r="J32" i="27"/>
  <c r="H32" i="27" s="1"/>
  <c r="N31" i="27"/>
  <c r="L31" i="27"/>
  <c r="J31" i="27"/>
  <c r="H31" i="27" s="1"/>
  <c r="E31" i="27"/>
  <c r="L30" i="27"/>
  <c r="J30" i="27"/>
  <c r="H30" i="27" s="1"/>
  <c r="L29" i="27"/>
  <c r="J29" i="27"/>
  <c r="H29" i="27"/>
  <c r="L28" i="27"/>
  <c r="J28" i="27"/>
  <c r="H28" i="27" s="1"/>
  <c r="L27" i="27"/>
  <c r="J27" i="27"/>
  <c r="H27" i="27"/>
  <c r="N26" i="27"/>
  <c r="L26" i="27"/>
  <c r="J26" i="27"/>
  <c r="H26" i="27"/>
  <c r="E26" i="27"/>
  <c r="L25" i="27"/>
  <c r="J25" i="27"/>
  <c r="H25" i="27"/>
  <c r="L24" i="27"/>
  <c r="J24" i="27"/>
  <c r="H24" i="27" s="1"/>
  <c r="L23" i="27"/>
  <c r="J23" i="27"/>
  <c r="H23" i="27"/>
  <c r="L22" i="27"/>
  <c r="J22" i="27"/>
  <c r="H22" i="27" s="1"/>
  <c r="N21" i="27"/>
  <c r="L21" i="27"/>
  <c r="J21" i="27"/>
  <c r="H21" i="27" s="1"/>
  <c r="E21" i="27"/>
  <c r="L20" i="27"/>
  <c r="J20" i="27"/>
  <c r="H20" i="27" s="1"/>
  <c r="L19" i="27"/>
  <c r="J19" i="27"/>
  <c r="H19" i="27"/>
  <c r="L18" i="27"/>
  <c r="J18" i="27"/>
  <c r="H18" i="27" s="1"/>
  <c r="L17" i="27"/>
  <c r="J17" i="27"/>
  <c r="H17" i="27"/>
  <c r="N16" i="27"/>
  <c r="L16" i="27"/>
  <c r="J16" i="27"/>
  <c r="H16" i="27"/>
  <c r="E16" i="27"/>
  <c r="L15" i="27"/>
  <c r="J15" i="27"/>
  <c r="H15" i="27"/>
  <c r="L14" i="27"/>
  <c r="J14" i="27"/>
  <c r="H14" i="27" s="1"/>
  <c r="L13" i="27"/>
  <c r="J13" i="27"/>
  <c r="H13" i="27"/>
  <c r="L12" i="27"/>
  <c r="J12" i="27"/>
  <c r="H12" i="27" s="1"/>
  <c r="N11" i="27"/>
  <c r="L11" i="27"/>
  <c r="J11" i="27"/>
  <c r="H11" i="27" s="1"/>
  <c r="E11" i="27"/>
  <c r="L10" i="27"/>
  <c r="J10" i="27"/>
  <c r="H10" i="27" s="1"/>
  <c r="L9" i="27"/>
  <c r="J9" i="27"/>
  <c r="H9" i="27"/>
  <c r="L8" i="27"/>
  <c r="J8" i="27"/>
  <c r="H8" i="27" s="1"/>
  <c r="L7" i="27"/>
  <c r="J7" i="27"/>
  <c r="H7" i="27"/>
  <c r="N6" i="27"/>
  <c r="N106" i="27" s="1"/>
  <c r="L6" i="27"/>
  <c r="J6" i="27"/>
  <c r="H6" i="27"/>
  <c r="E6" i="27"/>
  <c r="E106" i="27" s="1"/>
  <c r="L412" i="26"/>
  <c r="J412" i="26"/>
  <c r="H412" i="26"/>
  <c r="L411" i="26"/>
  <c r="J411" i="26"/>
  <c r="H411" i="26" s="1"/>
  <c r="L410" i="26"/>
  <c r="J410" i="26"/>
  <c r="H410" i="26"/>
  <c r="L409" i="26"/>
  <c r="J409" i="26"/>
  <c r="H409" i="26" s="1"/>
  <c r="L408" i="26"/>
  <c r="J408" i="26"/>
  <c r="H408" i="26"/>
  <c r="N407" i="26"/>
  <c r="L407" i="26"/>
  <c r="J407" i="26"/>
  <c r="H407" i="26"/>
  <c r="E407" i="26"/>
  <c r="L406" i="26"/>
  <c r="J406" i="26"/>
  <c r="H406" i="26"/>
  <c r="L405" i="26"/>
  <c r="J405" i="26"/>
  <c r="H405" i="26" s="1"/>
  <c r="L404" i="26"/>
  <c r="J404" i="26"/>
  <c r="H404" i="26"/>
  <c r="L403" i="26"/>
  <c r="J403" i="26"/>
  <c r="H403" i="26" s="1"/>
  <c r="N402" i="26"/>
  <c r="L402" i="26"/>
  <c r="J402" i="26"/>
  <c r="H402" i="26" s="1"/>
  <c r="E402" i="26"/>
  <c r="L401" i="26"/>
  <c r="J401" i="26"/>
  <c r="H401" i="26" s="1"/>
  <c r="L400" i="26"/>
  <c r="J400" i="26"/>
  <c r="H400" i="26"/>
  <c r="L399" i="26"/>
  <c r="J399" i="26"/>
  <c r="H399" i="26" s="1"/>
  <c r="L398" i="26"/>
  <c r="J398" i="26"/>
  <c r="H398" i="26"/>
  <c r="N397" i="26"/>
  <c r="L397" i="26"/>
  <c r="J397" i="26"/>
  <c r="H397" i="26"/>
  <c r="E397" i="26"/>
  <c r="L396" i="26"/>
  <c r="J396" i="26"/>
  <c r="H396" i="26"/>
  <c r="L395" i="26"/>
  <c r="J395" i="26"/>
  <c r="H395" i="26" s="1"/>
  <c r="L394" i="26"/>
  <c r="J394" i="26"/>
  <c r="H394" i="26"/>
  <c r="L393" i="26"/>
  <c r="J393" i="26"/>
  <c r="H393" i="26" s="1"/>
  <c r="N392" i="26"/>
  <c r="L392" i="26"/>
  <c r="J392" i="26"/>
  <c r="H392" i="26" s="1"/>
  <c r="E392" i="26"/>
  <c r="L391" i="26"/>
  <c r="J391" i="26"/>
  <c r="H391" i="26" s="1"/>
  <c r="L390" i="26"/>
  <c r="J390" i="26"/>
  <c r="H390" i="26"/>
  <c r="L389" i="26"/>
  <c r="J389" i="26"/>
  <c r="H389" i="26" s="1"/>
  <c r="L388" i="26"/>
  <c r="J388" i="26"/>
  <c r="H388" i="26"/>
  <c r="N387" i="26"/>
  <c r="L387" i="26"/>
  <c r="J387" i="26"/>
  <c r="H387" i="26"/>
  <c r="E387" i="26"/>
  <c r="L386" i="26"/>
  <c r="J386" i="26"/>
  <c r="H386" i="26"/>
  <c r="L385" i="26"/>
  <c r="J385" i="26"/>
  <c r="H385" i="26" s="1"/>
  <c r="L384" i="26"/>
  <c r="J384" i="26"/>
  <c r="H384" i="26"/>
  <c r="L383" i="26"/>
  <c r="J383" i="26"/>
  <c r="H383" i="26" s="1"/>
  <c r="N382" i="26"/>
  <c r="L382" i="26"/>
  <c r="J382" i="26"/>
  <c r="H382" i="26" s="1"/>
  <c r="E382" i="26"/>
  <c r="L381" i="26"/>
  <c r="J381" i="26"/>
  <c r="H381" i="26" s="1"/>
  <c r="L380" i="26"/>
  <c r="J380" i="26"/>
  <c r="H380" i="26"/>
  <c r="L379" i="26"/>
  <c r="J379" i="26"/>
  <c r="H379" i="26" s="1"/>
  <c r="L378" i="26"/>
  <c r="J378" i="26"/>
  <c r="H378" i="26"/>
  <c r="N377" i="26"/>
  <c r="L377" i="26"/>
  <c r="J377" i="26"/>
  <c r="H377" i="26"/>
  <c r="E377" i="26"/>
  <c r="L376" i="26"/>
  <c r="J376" i="26"/>
  <c r="H376" i="26"/>
  <c r="L375" i="26"/>
  <c r="J375" i="26"/>
  <c r="H375" i="26" s="1"/>
  <c r="L374" i="26"/>
  <c r="J374" i="26"/>
  <c r="H374" i="26"/>
  <c r="L373" i="26"/>
  <c r="J373" i="26"/>
  <c r="H373" i="26" s="1"/>
  <c r="N372" i="26"/>
  <c r="L372" i="26"/>
  <c r="J372" i="26"/>
  <c r="H372" i="26" s="1"/>
  <c r="E372" i="26"/>
  <c r="L371" i="26"/>
  <c r="J371" i="26"/>
  <c r="H371" i="26" s="1"/>
  <c r="L370" i="26"/>
  <c r="J370" i="26"/>
  <c r="H370" i="26"/>
  <c r="L369" i="26"/>
  <c r="J369" i="26"/>
  <c r="H369" i="26" s="1"/>
  <c r="L368" i="26"/>
  <c r="J368" i="26"/>
  <c r="H368" i="26"/>
  <c r="N367" i="26"/>
  <c r="L367" i="26"/>
  <c r="J367" i="26"/>
  <c r="H367" i="26"/>
  <c r="E367" i="26"/>
  <c r="L366" i="26"/>
  <c r="J366" i="26"/>
  <c r="H366" i="26"/>
  <c r="L365" i="26"/>
  <c r="J365" i="26"/>
  <c r="H365" i="26" s="1"/>
  <c r="L364" i="26"/>
  <c r="J364" i="26"/>
  <c r="H364" i="26"/>
  <c r="L363" i="26"/>
  <c r="J363" i="26"/>
  <c r="H363" i="26" s="1"/>
  <c r="N362" i="26"/>
  <c r="L362" i="26"/>
  <c r="J362" i="26"/>
  <c r="H362" i="26" s="1"/>
  <c r="E362" i="26"/>
  <c r="L361" i="26"/>
  <c r="J361" i="26"/>
  <c r="H361" i="26" s="1"/>
  <c r="L360" i="26"/>
  <c r="J360" i="26"/>
  <c r="H360" i="26"/>
  <c r="L359" i="26"/>
  <c r="J359" i="26"/>
  <c r="H359" i="26" s="1"/>
  <c r="L358" i="26"/>
  <c r="J358" i="26"/>
  <c r="H358" i="26"/>
  <c r="N357" i="26"/>
  <c r="L357" i="26"/>
  <c r="J357" i="26"/>
  <c r="H357" i="26"/>
  <c r="E357" i="26"/>
  <c r="L356" i="26"/>
  <c r="J356" i="26"/>
  <c r="H356" i="26"/>
  <c r="L355" i="26"/>
  <c r="J355" i="26"/>
  <c r="H355" i="26" s="1"/>
  <c r="L354" i="26"/>
  <c r="J354" i="26"/>
  <c r="H354" i="26"/>
  <c r="L353" i="26"/>
  <c r="J353" i="26"/>
  <c r="H353" i="26" s="1"/>
  <c r="N352" i="26"/>
  <c r="L352" i="26"/>
  <c r="J352" i="26"/>
  <c r="H352" i="26" s="1"/>
  <c r="E352" i="26"/>
  <c r="L351" i="26"/>
  <c r="J351" i="26"/>
  <c r="H351" i="26" s="1"/>
  <c r="L350" i="26"/>
  <c r="J350" i="26"/>
  <c r="H350" i="26"/>
  <c r="L349" i="26"/>
  <c r="J349" i="26"/>
  <c r="H349" i="26" s="1"/>
  <c r="L348" i="26"/>
  <c r="J348" i="26"/>
  <c r="H348" i="26"/>
  <c r="N347" i="26"/>
  <c r="L347" i="26"/>
  <c r="J347" i="26"/>
  <c r="H347" i="26"/>
  <c r="E347" i="26"/>
  <c r="L346" i="26"/>
  <c r="J346" i="26"/>
  <c r="H346" i="26"/>
  <c r="L345" i="26"/>
  <c r="J345" i="26"/>
  <c r="H345" i="26" s="1"/>
  <c r="L344" i="26"/>
  <c r="J344" i="26"/>
  <c r="H344" i="26"/>
  <c r="L343" i="26"/>
  <c r="J343" i="26"/>
  <c r="H343" i="26" s="1"/>
  <c r="N342" i="26"/>
  <c r="L342" i="26"/>
  <c r="J342" i="26"/>
  <c r="H342" i="26" s="1"/>
  <c r="E342" i="26"/>
  <c r="L341" i="26"/>
  <c r="J341" i="26"/>
  <c r="H341" i="26" s="1"/>
  <c r="L340" i="26"/>
  <c r="J340" i="26"/>
  <c r="H340" i="26"/>
  <c r="L339" i="26"/>
  <c r="J339" i="26"/>
  <c r="H339" i="26" s="1"/>
  <c r="L338" i="26"/>
  <c r="J338" i="26"/>
  <c r="H338" i="26"/>
  <c r="N337" i="26"/>
  <c r="L337" i="26"/>
  <c r="J337" i="26"/>
  <c r="H337" i="26"/>
  <c r="E337" i="26"/>
  <c r="L336" i="26"/>
  <c r="J336" i="26"/>
  <c r="H336" i="26"/>
  <c r="L335" i="26"/>
  <c r="J335" i="26"/>
  <c r="H335" i="26" s="1"/>
  <c r="L334" i="26"/>
  <c r="J334" i="26"/>
  <c r="H334" i="26"/>
  <c r="L333" i="26"/>
  <c r="J333" i="26"/>
  <c r="H333" i="26" s="1"/>
  <c r="N332" i="26"/>
  <c r="L332" i="26"/>
  <c r="J332" i="26"/>
  <c r="H332" i="26" s="1"/>
  <c r="E332" i="26"/>
  <c r="L331" i="26"/>
  <c r="J331" i="26"/>
  <c r="H331" i="26" s="1"/>
  <c r="L330" i="26"/>
  <c r="J330" i="26"/>
  <c r="H330" i="26"/>
  <c r="L329" i="26"/>
  <c r="J329" i="26"/>
  <c r="H329" i="26" s="1"/>
  <c r="L328" i="26"/>
  <c r="J328" i="26"/>
  <c r="H328" i="26"/>
  <c r="N327" i="26"/>
  <c r="L327" i="26"/>
  <c r="J327" i="26"/>
  <c r="H327" i="26"/>
  <c r="E327" i="26"/>
  <c r="L326" i="26"/>
  <c r="J326" i="26"/>
  <c r="H326" i="26"/>
  <c r="L325" i="26"/>
  <c r="J325" i="26"/>
  <c r="H325" i="26" s="1"/>
  <c r="L324" i="26"/>
  <c r="J324" i="26"/>
  <c r="H324" i="26"/>
  <c r="L323" i="26"/>
  <c r="J323" i="26"/>
  <c r="H323" i="26" s="1"/>
  <c r="N322" i="26"/>
  <c r="L322" i="26"/>
  <c r="J322" i="26"/>
  <c r="H322" i="26" s="1"/>
  <c r="E322" i="26"/>
  <c r="L321" i="26"/>
  <c r="J321" i="26"/>
  <c r="H321" i="26" s="1"/>
  <c r="L320" i="26"/>
  <c r="J320" i="26"/>
  <c r="H320" i="26"/>
  <c r="L319" i="26"/>
  <c r="J319" i="26"/>
  <c r="H319" i="26" s="1"/>
  <c r="L318" i="26"/>
  <c r="J318" i="26"/>
  <c r="H318" i="26"/>
  <c r="N317" i="26"/>
  <c r="L317" i="26"/>
  <c r="J317" i="26"/>
  <c r="H317" i="26"/>
  <c r="E317" i="26"/>
  <c r="L316" i="26"/>
  <c r="J316" i="26"/>
  <c r="H316" i="26"/>
  <c r="L315" i="26"/>
  <c r="J315" i="26"/>
  <c r="H315" i="26" s="1"/>
  <c r="L314" i="26"/>
  <c r="J314" i="26"/>
  <c r="H314" i="26"/>
  <c r="L313" i="26"/>
  <c r="J313" i="26"/>
  <c r="H313" i="26" s="1"/>
  <c r="N312" i="26"/>
  <c r="N412" i="26" s="1"/>
  <c r="L312" i="26"/>
  <c r="J312" i="26"/>
  <c r="H312" i="26" s="1"/>
  <c r="E312" i="26"/>
  <c r="E412" i="26" s="1"/>
  <c r="L310" i="26"/>
  <c r="J310" i="26"/>
  <c r="H310" i="26"/>
  <c r="L309" i="26"/>
  <c r="J309" i="26"/>
  <c r="H309" i="26"/>
  <c r="L308" i="26"/>
  <c r="J308" i="26"/>
  <c r="H308" i="26" s="1"/>
  <c r="L307" i="26"/>
  <c r="J307" i="26"/>
  <c r="H307" i="26"/>
  <c r="L306" i="26"/>
  <c r="J306" i="26"/>
  <c r="H306" i="26" s="1"/>
  <c r="N305" i="26"/>
  <c r="L305" i="26"/>
  <c r="J305" i="26"/>
  <c r="H305" i="26" s="1"/>
  <c r="E305" i="26"/>
  <c r="L304" i="26"/>
  <c r="J304" i="26"/>
  <c r="H304" i="26" s="1"/>
  <c r="L303" i="26"/>
  <c r="J303" i="26"/>
  <c r="H303" i="26"/>
  <c r="L302" i="26"/>
  <c r="J302" i="26"/>
  <c r="H302" i="26" s="1"/>
  <c r="L301" i="26"/>
  <c r="J301" i="26"/>
  <c r="H301" i="26"/>
  <c r="N300" i="26"/>
  <c r="L300" i="26"/>
  <c r="J300" i="26"/>
  <c r="H300" i="26"/>
  <c r="E300" i="26"/>
  <c r="L299" i="26"/>
  <c r="J299" i="26"/>
  <c r="H299" i="26"/>
  <c r="L298" i="26"/>
  <c r="J298" i="26"/>
  <c r="H298" i="26" s="1"/>
  <c r="L297" i="26"/>
  <c r="J297" i="26"/>
  <c r="H297" i="26"/>
  <c r="L296" i="26"/>
  <c r="J296" i="26"/>
  <c r="H296" i="26" s="1"/>
  <c r="N295" i="26"/>
  <c r="L295" i="26"/>
  <c r="J295" i="26"/>
  <c r="H295" i="26" s="1"/>
  <c r="E295" i="26"/>
  <c r="L294" i="26"/>
  <c r="J294" i="26"/>
  <c r="H294" i="26" s="1"/>
  <c r="L293" i="26"/>
  <c r="J293" i="26"/>
  <c r="H293" i="26"/>
  <c r="L292" i="26"/>
  <c r="J292" i="26"/>
  <c r="H292" i="26" s="1"/>
  <c r="L291" i="26"/>
  <c r="J291" i="26"/>
  <c r="H291" i="26"/>
  <c r="N290" i="26"/>
  <c r="L290" i="26"/>
  <c r="J290" i="26"/>
  <c r="H290" i="26"/>
  <c r="E290" i="26"/>
  <c r="L289" i="26"/>
  <c r="J289" i="26"/>
  <c r="H289" i="26"/>
  <c r="L288" i="26"/>
  <c r="J288" i="26"/>
  <c r="H288" i="26" s="1"/>
  <c r="L287" i="26"/>
  <c r="J287" i="26"/>
  <c r="H287" i="26"/>
  <c r="L286" i="26"/>
  <c r="J286" i="26"/>
  <c r="H286" i="26" s="1"/>
  <c r="N285" i="26"/>
  <c r="L285" i="26"/>
  <c r="J285" i="26"/>
  <c r="H285" i="26" s="1"/>
  <c r="E285" i="26"/>
  <c r="L284" i="26"/>
  <c r="J284" i="26"/>
  <c r="H284" i="26" s="1"/>
  <c r="L283" i="26"/>
  <c r="J283" i="26"/>
  <c r="H283" i="26"/>
  <c r="L282" i="26"/>
  <c r="J282" i="26"/>
  <c r="H282" i="26" s="1"/>
  <c r="L281" i="26"/>
  <c r="J281" i="26"/>
  <c r="H281" i="26"/>
  <c r="N280" i="26"/>
  <c r="L280" i="26"/>
  <c r="J280" i="26"/>
  <c r="H280" i="26"/>
  <c r="E280" i="26"/>
  <c r="L279" i="26"/>
  <c r="J279" i="26"/>
  <c r="H279" i="26"/>
  <c r="L278" i="26"/>
  <c r="J278" i="26"/>
  <c r="H278" i="26" s="1"/>
  <c r="L277" i="26"/>
  <c r="J277" i="26"/>
  <c r="H277" i="26"/>
  <c r="L276" i="26"/>
  <c r="J276" i="26"/>
  <c r="H276" i="26" s="1"/>
  <c r="N275" i="26"/>
  <c r="L275" i="26"/>
  <c r="J275" i="26"/>
  <c r="H275" i="26" s="1"/>
  <c r="E275" i="26"/>
  <c r="L274" i="26"/>
  <c r="J274" i="26"/>
  <c r="H274" i="26" s="1"/>
  <c r="L273" i="26"/>
  <c r="J273" i="26"/>
  <c r="H273" i="26"/>
  <c r="L272" i="26"/>
  <c r="J272" i="26"/>
  <c r="H272" i="26" s="1"/>
  <c r="L271" i="26"/>
  <c r="J271" i="26"/>
  <c r="H271" i="26"/>
  <c r="N270" i="26"/>
  <c r="L270" i="26"/>
  <c r="J270" i="26"/>
  <c r="H270" i="26"/>
  <c r="E270" i="26"/>
  <c r="L269" i="26"/>
  <c r="J269" i="26"/>
  <c r="H269" i="26"/>
  <c r="L268" i="26"/>
  <c r="J268" i="26"/>
  <c r="H268" i="26" s="1"/>
  <c r="L267" i="26"/>
  <c r="J267" i="26"/>
  <c r="H267" i="26"/>
  <c r="L266" i="26"/>
  <c r="J266" i="26"/>
  <c r="H266" i="26" s="1"/>
  <c r="N265" i="26"/>
  <c r="L265" i="26"/>
  <c r="J265" i="26"/>
  <c r="H265" i="26" s="1"/>
  <c r="E265" i="26"/>
  <c r="L264" i="26"/>
  <c r="J264" i="26"/>
  <c r="H264" i="26" s="1"/>
  <c r="L263" i="26"/>
  <c r="J263" i="26"/>
  <c r="H263" i="26"/>
  <c r="L262" i="26"/>
  <c r="J262" i="26"/>
  <c r="H262" i="26" s="1"/>
  <c r="L261" i="26"/>
  <c r="J261" i="26"/>
  <c r="H261" i="26"/>
  <c r="N260" i="26"/>
  <c r="L260" i="26"/>
  <c r="J260" i="26"/>
  <c r="H260" i="26"/>
  <c r="E260" i="26"/>
  <c r="L259" i="26"/>
  <c r="J259" i="26"/>
  <c r="H259" i="26"/>
  <c r="L258" i="26"/>
  <c r="J258" i="26"/>
  <c r="H258" i="26" s="1"/>
  <c r="L257" i="26"/>
  <c r="J257" i="26"/>
  <c r="H257" i="26"/>
  <c r="L256" i="26"/>
  <c r="J256" i="26"/>
  <c r="H256" i="26" s="1"/>
  <c r="N255" i="26"/>
  <c r="L255" i="26"/>
  <c r="J255" i="26"/>
  <c r="H255" i="26" s="1"/>
  <c r="E255" i="26"/>
  <c r="L254" i="26"/>
  <c r="J254" i="26"/>
  <c r="H254" i="26" s="1"/>
  <c r="L253" i="26"/>
  <c r="J253" i="26"/>
  <c r="H253" i="26"/>
  <c r="L252" i="26"/>
  <c r="J252" i="26"/>
  <c r="H252" i="26" s="1"/>
  <c r="L251" i="26"/>
  <c r="J251" i="26"/>
  <c r="H251" i="26"/>
  <c r="N250" i="26"/>
  <c r="L250" i="26"/>
  <c r="J250" i="26"/>
  <c r="H250" i="26"/>
  <c r="E250" i="26"/>
  <c r="L249" i="26"/>
  <c r="J249" i="26"/>
  <c r="H249" i="26"/>
  <c r="L248" i="26"/>
  <c r="J248" i="26"/>
  <c r="H248" i="26" s="1"/>
  <c r="L247" i="26"/>
  <c r="J247" i="26"/>
  <c r="H247" i="26"/>
  <c r="L246" i="26"/>
  <c r="J246" i="26"/>
  <c r="H246" i="26" s="1"/>
  <c r="N245" i="26"/>
  <c r="L245" i="26"/>
  <c r="J245" i="26"/>
  <c r="H245" i="26" s="1"/>
  <c r="E245" i="26"/>
  <c r="L244" i="26"/>
  <c r="J244" i="26"/>
  <c r="H244" i="26" s="1"/>
  <c r="L243" i="26"/>
  <c r="J243" i="26"/>
  <c r="H243" i="26"/>
  <c r="L242" i="26"/>
  <c r="J242" i="26"/>
  <c r="H242" i="26" s="1"/>
  <c r="L241" i="26"/>
  <c r="J241" i="26"/>
  <c r="H241" i="26"/>
  <c r="N240" i="26"/>
  <c r="L240" i="26"/>
  <c r="J240" i="26"/>
  <c r="H240" i="26"/>
  <c r="E240" i="26"/>
  <c r="L239" i="26"/>
  <c r="J239" i="26"/>
  <c r="H239" i="26"/>
  <c r="L238" i="26"/>
  <c r="J238" i="26"/>
  <c r="H238" i="26" s="1"/>
  <c r="L237" i="26"/>
  <c r="J237" i="26"/>
  <c r="H237" i="26"/>
  <c r="L236" i="26"/>
  <c r="J236" i="26"/>
  <c r="H236" i="26" s="1"/>
  <c r="N235" i="26"/>
  <c r="L235" i="26"/>
  <c r="J235" i="26"/>
  <c r="H235" i="26" s="1"/>
  <c r="E235" i="26"/>
  <c r="L234" i="26"/>
  <c r="J234" i="26"/>
  <c r="H234" i="26" s="1"/>
  <c r="L233" i="26"/>
  <c r="J233" i="26"/>
  <c r="H233" i="26"/>
  <c r="L232" i="26"/>
  <c r="J232" i="26"/>
  <c r="H232" i="26" s="1"/>
  <c r="L231" i="26"/>
  <c r="J231" i="26"/>
  <c r="H231" i="26"/>
  <c r="N230" i="26"/>
  <c r="L230" i="26"/>
  <c r="J230" i="26"/>
  <c r="H230" i="26"/>
  <c r="E230" i="26"/>
  <c r="L229" i="26"/>
  <c r="J229" i="26"/>
  <c r="H229" i="26"/>
  <c r="L228" i="26"/>
  <c r="J228" i="26"/>
  <c r="H228" i="26" s="1"/>
  <c r="L227" i="26"/>
  <c r="J227" i="26"/>
  <c r="H227" i="26"/>
  <c r="L226" i="26"/>
  <c r="J226" i="26"/>
  <c r="H226" i="26" s="1"/>
  <c r="N225" i="26"/>
  <c r="L225" i="26"/>
  <c r="J225" i="26"/>
  <c r="H225" i="26" s="1"/>
  <c r="E225" i="26"/>
  <c r="L224" i="26"/>
  <c r="J224" i="26"/>
  <c r="H224" i="26" s="1"/>
  <c r="L223" i="26"/>
  <c r="J223" i="26"/>
  <c r="H223" i="26"/>
  <c r="L222" i="26"/>
  <c r="J222" i="26"/>
  <c r="H222" i="26" s="1"/>
  <c r="L221" i="26"/>
  <c r="J221" i="26"/>
  <c r="H221" i="26"/>
  <c r="N220" i="26"/>
  <c r="L220" i="26"/>
  <c r="J220" i="26"/>
  <c r="H220" i="26"/>
  <c r="E220" i="26"/>
  <c r="L219" i="26"/>
  <c r="J219" i="26"/>
  <c r="H219" i="26"/>
  <c r="L218" i="26"/>
  <c r="J218" i="26"/>
  <c r="H218" i="26" s="1"/>
  <c r="L217" i="26"/>
  <c r="J217" i="26"/>
  <c r="H217" i="26"/>
  <c r="L216" i="26"/>
  <c r="J216" i="26"/>
  <c r="H216" i="26" s="1"/>
  <c r="N215" i="26"/>
  <c r="L215" i="26"/>
  <c r="J215" i="26"/>
  <c r="H215" i="26" s="1"/>
  <c r="E215" i="26"/>
  <c r="L214" i="26"/>
  <c r="J214" i="26"/>
  <c r="H214" i="26" s="1"/>
  <c r="L213" i="26"/>
  <c r="J213" i="26"/>
  <c r="H213" i="26"/>
  <c r="L212" i="26"/>
  <c r="J212" i="26"/>
  <c r="H212" i="26" s="1"/>
  <c r="L211" i="26"/>
  <c r="J211" i="26"/>
  <c r="H211" i="26"/>
  <c r="N210" i="26"/>
  <c r="N310" i="26" s="1"/>
  <c r="L210" i="26"/>
  <c r="J210" i="26"/>
  <c r="H210" i="26"/>
  <c r="E210" i="26"/>
  <c r="E310" i="26" s="1"/>
  <c r="L208" i="26"/>
  <c r="J208" i="26"/>
  <c r="H208" i="26"/>
  <c r="L207" i="26"/>
  <c r="J207" i="26"/>
  <c r="H207" i="26" s="1"/>
  <c r="L206" i="26"/>
  <c r="J206" i="26"/>
  <c r="H206" i="26"/>
  <c r="L205" i="26"/>
  <c r="J205" i="26"/>
  <c r="H205" i="26" s="1"/>
  <c r="L204" i="26"/>
  <c r="J204" i="26"/>
  <c r="H204" i="26"/>
  <c r="N203" i="26"/>
  <c r="L203" i="26"/>
  <c r="J203" i="26"/>
  <c r="H203" i="26"/>
  <c r="E203" i="26"/>
  <c r="L202" i="26"/>
  <c r="J202" i="26"/>
  <c r="H202" i="26"/>
  <c r="L201" i="26"/>
  <c r="J201" i="26"/>
  <c r="H201" i="26" s="1"/>
  <c r="L200" i="26"/>
  <c r="J200" i="26"/>
  <c r="H200" i="26"/>
  <c r="L199" i="26"/>
  <c r="J199" i="26"/>
  <c r="H199" i="26" s="1"/>
  <c r="N198" i="26"/>
  <c r="L198" i="26"/>
  <c r="J198" i="26"/>
  <c r="H198" i="26" s="1"/>
  <c r="E198" i="26"/>
  <c r="L197" i="26"/>
  <c r="J197" i="26"/>
  <c r="H197" i="26" s="1"/>
  <c r="L196" i="26"/>
  <c r="J196" i="26"/>
  <c r="H196" i="26"/>
  <c r="L195" i="26"/>
  <c r="J195" i="26"/>
  <c r="H195" i="26" s="1"/>
  <c r="L194" i="26"/>
  <c r="J194" i="26"/>
  <c r="H194" i="26"/>
  <c r="N193" i="26"/>
  <c r="L193" i="26"/>
  <c r="J193" i="26"/>
  <c r="H193" i="26"/>
  <c r="E193" i="26"/>
  <c r="L192" i="26"/>
  <c r="J192" i="26"/>
  <c r="H192" i="26"/>
  <c r="L191" i="26"/>
  <c r="J191" i="26"/>
  <c r="H191" i="26" s="1"/>
  <c r="L190" i="26"/>
  <c r="J190" i="26"/>
  <c r="H190" i="26"/>
  <c r="L189" i="26"/>
  <c r="J189" i="26"/>
  <c r="H189" i="26" s="1"/>
  <c r="N188" i="26"/>
  <c r="L188" i="26"/>
  <c r="J188" i="26"/>
  <c r="H188" i="26" s="1"/>
  <c r="E188" i="26"/>
  <c r="L187" i="26"/>
  <c r="J187" i="26"/>
  <c r="H187" i="26" s="1"/>
  <c r="L186" i="26"/>
  <c r="J186" i="26"/>
  <c r="H186" i="26"/>
  <c r="L185" i="26"/>
  <c r="J185" i="26"/>
  <c r="H185" i="26" s="1"/>
  <c r="L184" i="26"/>
  <c r="J184" i="26"/>
  <c r="H184" i="26"/>
  <c r="N183" i="26"/>
  <c r="L183" i="26"/>
  <c r="J183" i="26"/>
  <c r="H183" i="26"/>
  <c r="E183" i="26"/>
  <c r="L182" i="26"/>
  <c r="J182" i="26"/>
  <c r="H182" i="26"/>
  <c r="L181" i="26"/>
  <c r="J181" i="26"/>
  <c r="H181" i="26" s="1"/>
  <c r="L180" i="26"/>
  <c r="J180" i="26"/>
  <c r="H180" i="26"/>
  <c r="L179" i="26"/>
  <c r="J179" i="26"/>
  <c r="H179" i="26" s="1"/>
  <c r="N178" i="26"/>
  <c r="L178" i="26"/>
  <c r="J178" i="26"/>
  <c r="H178" i="26" s="1"/>
  <c r="E178" i="26"/>
  <c r="L177" i="26"/>
  <c r="J177" i="26"/>
  <c r="H177" i="26" s="1"/>
  <c r="L176" i="26"/>
  <c r="J176" i="26"/>
  <c r="H176" i="26"/>
  <c r="L175" i="26"/>
  <c r="J175" i="26"/>
  <c r="H175" i="26" s="1"/>
  <c r="L174" i="26"/>
  <c r="J174" i="26"/>
  <c r="H174" i="26"/>
  <c r="N173" i="26"/>
  <c r="L173" i="26"/>
  <c r="J173" i="26"/>
  <c r="H173" i="26"/>
  <c r="E173" i="26"/>
  <c r="L172" i="26"/>
  <c r="J172" i="26"/>
  <c r="H172" i="26"/>
  <c r="L171" i="26"/>
  <c r="J171" i="26"/>
  <c r="H171" i="26" s="1"/>
  <c r="L170" i="26"/>
  <c r="J170" i="26"/>
  <c r="H170" i="26"/>
  <c r="L169" i="26"/>
  <c r="J169" i="26"/>
  <c r="H169" i="26" s="1"/>
  <c r="N168" i="26"/>
  <c r="L168" i="26"/>
  <c r="J168" i="26"/>
  <c r="H168" i="26" s="1"/>
  <c r="E168" i="26"/>
  <c r="L167" i="26"/>
  <c r="J167" i="26"/>
  <c r="H167" i="26" s="1"/>
  <c r="L166" i="26"/>
  <c r="J166" i="26"/>
  <c r="H166" i="26"/>
  <c r="L165" i="26"/>
  <c r="J165" i="26"/>
  <c r="H165" i="26" s="1"/>
  <c r="L164" i="26"/>
  <c r="J164" i="26"/>
  <c r="H164" i="26"/>
  <c r="N163" i="26"/>
  <c r="L163" i="26"/>
  <c r="J163" i="26"/>
  <c r="H163" i="26"/>
  <c r="E163" i="26"/>
  <c r="L162" i="26"/>
  <c r="J162" i="26"/>
  <c r="H162" i="26"/>
  <c r="L161" i="26"/>
  <c r="J161" i="26"/>
  <c r="H161" i="26" s="1"/>
  <c r="L160" i="26"/>
  <c r="J160" i="26"/>
  <c r="H160" i="26"/>
  <c r="L159" i="26"/>
  <c r="J159" i="26"/>
  <c r="H159" i="26" s="1"/>
  <c r="N158" i="26"/>
  <c r="L158" i="26"/>
  <c r="J158" i="26"/>
  <c r="H158" i="26" s="1"/>
  <c r="E158" i="26"/>
  <c r="L157" i="26"/>
  <c r="J157" i="26"/>
  <c r="H157" i="26" s="1"/>
  <c r="L156" i="26"/>
  <c r="J156" i="26"/>
  <c r="H156" i="26"/>
  <c r="L155" i="26"/>
  <c r="J155" i="26"/>
  <c r="H155" i="26" s="1"/>
  <c r="L154" i="26"/>
  <c r="J154" i="26"/>
  <c r="H154" i="26"/>
  <c r="N153" i="26"/>
  <c r="L153" i="26"/>
  <c r="J153" i="26"/>
  <c r="H153" i="26"/>
  <c r="E153" i="26"/>
  <c r="L152" i="26"/>
  <c r="J152" i="26"/>
  <c r="H152" i="26"/>
  <c r="L151" i="26"/>
  <c r="J151" i="26"/>
  <c r="H151" i="26" s="1"/>
  <c r="L150" i="26"/>
  <c r="J150" i="26"/>
  <c r="H150" i="26"/>
  <c r="L149" i="26"/>
  <c r="J149" i="26"/>
  <c r="H149" i="26" s="1"/>
  <c r="N148" i="26"/>
  <c r="L148" i="26"/>
  <c r="J148" i="26"/>
  <c r="H148" i="26" s="1"/>
  <c r="E148" i="26"/>
  <c r="L147" i="26"/>
  <c r="J147" i="26"/>
  <c r="H147" i="26" s="1"/>
  <c r="L146" i="26"/>
  <c r="J146" i="26"/>
  <c r="H146" i="26"/>
  <c r="L145" i="26"/>
  <c r="J145" i="26"/>
  <c r="H145" i="26" s="1"/>
  <c r="L144" i="26"/>
  <c r="J144" i="26"/>
  <c r="H144" i="26"/>
  <c r="N143" i="26"/>
  <c r="L143" i="26"/>
  <c r="J143" i="26"/>
  <c r="H143" i="26"/>
  <c r="E143" i="26"/>
  <c r="L142" i="26"/>
  <c r="J142" i="26"/>
  <c r="H142" i="26"/>
  <c r="L141" i="26"/>
  <c r="J141" i="26"/>
  <c r="H141" i="26" s="1"/>
  <c r="L140" i="26"/>
  <c r="J140" i="26"/>
  <c r="H140" i="26"/>
  <c r="L139" i="26"/>
  <c r="J139" i="26"/>
  <c r="H139" i="26" s="1"/>
  <c r="N138" i="26"/>
  <c r="L138" i="26"/>
  <c r="J138" i="26"/>
  <c r="H138" i="26" s="1"/>
  <c r="E138" i="26"/>
  <c r="L137" i="26"/>
  <c r="J137" i="26"/>
  <c r="H137" i="26" s="1"/>
  <c r="L136" i="26"/>
  <c r="J136" i="26"/>
  <c r="H136" i="26"/>
  <c r="L135" i="26"/>
  <c r="J135" i="26"/>
  <c r="H135" i="26" s="1"/>
  <c r="L134" i="26"/>
  <c r="J134" i="26"/>
  <c r="H134" i="26"/>
  <c r="N133" i="26"/>
  <c r="L133" i="26"/>
  <c r="J133" i="26"/>
  <c r="H133" i="26"/>
  <c r="E133" i="26"/>
  <c r="L132" i="26"/>
  <c r="J132" i="26"/>
  <c r="H132" i="26"/>
  <c r="L131" i="26"/>
  <c r="J131" i="26"/>
  <c r="H131" i="26" s="1"/>
  <c r="L130" i="26"/>
  <c r="J130" i="26"/>
  <c r="H130" i="26"/>
  <c r="L129" i="26"/>
  <c r="J129" i="26"/>
  <c r="H129" i="26" s="1"/>
  <c r="N128" i="26"/>
  <c r="L128" i="26"/>
  <c r="J128" i="26"/>
  <c r="H128" i="26" s="1"/>
  <c r="E128" i="26"/>
  <c r="L127" i="26"/>
  <c r="J127" i="26"/>
  <c r="H127" i="26" s="1"/>
  <c r="L126" i="26"/>
  <c r="J126" i="26"/>
  <c r="H126" i="26"/>
  <c r="L125" i="26"/>
  <c r="J125" i="26"/>
  <c r="H125" i="26" s="1"/>
  <c r="L124" i="26"/>
  <c r="J124" i="26"/>
  <c r="H124" i="26"/>
  <c r="N123" i="26"/>
  <c r="L123" i="26"/>
  <c r="J123" i="26"/>
  <c r="H123" i="26"/>
  <c r="E123" i="26"/>
  <c r="L122" i="26"/>
  <c r="J122" i="26"/>
  <c r="H122" i="26"/>
  <c r="L121" i="26"/>
  <c r="J121" i="26"/>
  <c r="H121" i="26" s="1"/>
  <c r="L120" i="26"/>
  <c r="J120" i="26"/>
  <c r="H120" i="26"/>
  <c r="L119" i="26"/>
  <c r="J119" i="26"/>
  <c r="H119" i="26" s="1"/>
  <c r="N118" i="26"/>
  <c r="L118" i="26"/>
  <c r="J118" i="26"/>
  <c r="H118" i="26" s="1"/>
  <c r="E118" i="26"/>
  <c r="L117" i="26"/>
  <c r="J117" i="26"/>
  <c r="H117" i="26" s="1"/>
  <c r="L116" i="26"/>
  <c r="J116" i="26"/>
  <c r="H116" i="26"/>
  <c r="L115" i="26"/>
  <c r="J115" i="26"/>
  <c r="H115" i="26" s="1"/>
  <c r="L114" i="26"/>
  <c r="J114" i="26"/>
  <c r="H114" i="26"/>
  <c r="N113" i="26"/>
  <c r="L113" i="26"/>
  <c r="J113" i="26"/>
  <c r="H113" i="26"/>
  <c r="E113" i="26"/>
  <c r="L112" i="26"/>
  <c r="J112" i="26"/>
  <c r="H112" i="26"/>
  <c r="L111" i="26"/>
  <c r="J111" i="26"/>
  <c r="H111" i="26" s="1"/>
  <c r="L110" i="26"/>
  <c r="J110" i="26"/>
  <c r="H110" i="26"/>
  <c r="L109" i="26"/>
  <c r="J109" i="26"/>
  <c r="H109" i="26" s="1"/>
  <c r="N108" i="26"/>
  <c r="N208" i="26" s="1"/>
  <c r="L108" i="26"/>
  <c r="J108" i="26"/>
  <c r="H108" i="26" s="1"/>
  <c r="E108" i="26"/>
  <c r="E208" i="26" s="1"/>
  <c r="L106" i="26"/>
  <c r="J106" i="26"/>
  <c r="H106" i="26"/>
  <c r="L105" i="26"/>
  <c r="J105" i="26"/>
  <c r="H105" i="26"/>
  <c r="L104" i="26"/>
  <c r="J104" i="26"/>
  <c r="H104" i="26" s="1"/>
  <c r="L103" i="26"/>
  <c r="J103" i="26"/>
  <c r="H103" i="26"/>
  <c r="L102" i="26"/>
  <c r="J102" i="26"/>
  <c r="H102" i="26" s="1"/>
  <c r="N101" i="26"/>
  <c r="L101" i="26"/>
  <c r="J101" i="26"/>
  <c r="H101" i="26" s="1"/>
  <c r="E101" i="26"/>
  <c r="L100" i="26"/>
  <c r="J100" i="26"/>
  <c r="H100" i="26" s="1"/>
  <c r="L99" i="26"/>
  <c r="J99" i="26"/>
  <c r="H99" i="26"/>
  <c r="L98" i="26"/>
  <c r="J98" i="26"/>
  <c r="H98" i="26" s="1"/>
  <c r="L97" i="26"/>
  <c r="J97" i="26"/>
  <c r="H97" i="26"/>
  <c r="N96" i="26"/>
  <c r="L96" i="26"/>
  <c r="J96" i="26"/>
  <c r="H96" i="26"/>
  <c r="E96" i="26"/>
  <c r="L95" i="26"/>
  <c r="J95" i="26"/>
  <c r="H95" i="26"/>
  <c r="L94" i="26"/>
  <c r="J94" i="26"/>
  <c r="H94" i="26" s="1"/>
  <c r="L93" i="26"/>
  <c r="J93" i="26"/>
  <c r="H93" i="26"/>
  <c r="L92" i="26"/>
  <c r="J92" i="26"/>
  <c r="H92" i="26" s="1"/>
  <c r="N91" i="26"/>
  <c r="L91" i="26"/>
  <c r="J91" i="26"/>
  <c r="H91" i="26" s="1"/>
  <c r="E91" i="26"/>
  <c r="L90" i="26"/>
  <c r="J90" i="26"/>
  <c r="H90" i="26" s="1"/>
  <c r="L89" i="26"/>
  <c r="J89" i="26"/>
  <c r="H89" i="26"/>
  <c r="L88" i="26"/>
  <c r="J88" i="26"/>
  <c r="H88" i="26" s="1"/>
  <c r="L87" i="26"/>
  <c r="J87" i="26"/>
  <c r="H87" i="26"/>
  <c r="N86" i="26"/>
  <c r="L86" i="26"/>
  <c r="J86" i="26"/>
  <c r="H86" i="26"/>
  <c r="E86" i="26"/>
  <c r="L85" i="26"/>
  <c r="J85" i="26"/>
  <c r="H85" i="26"/>
  <c r="L84" i="26"/>
  <c r="J84" i="26"/>
  <c r="H84" i="26" s="1"/>
  <c r="L83" i="26"/>
  <c r="J83" i="26"/>
  <c r="H83" i="26"/>
  <c r="L82" i="26"/>
  <c r="J82" i="26"/>
  <c r="H82" i="26" s="1"/>
  <c r="N81" i="26"/>
  <c r="L81" i="26"/>
  <c r="J81" i="26"/>
  <c r="H81" i="26" s="1"/>
  <c r="E81" i="26"/>
  <c r="L80" i="26"/>
  <c r="J80" i="26"/>
  <c r="H80" i="26" s="1"/>
  <c r="L79" i="26"/>
  <c r="J79" i="26"/>
  <c r="H79" i="26"/>
  <c r="L78" i="26"/>
  <c r="J78" i="26"/>
  <c r="H78" i="26" s="1"/>
  <c r="L77" i="26"/>
  <c r="J77" i="26"/>
  <c r="H77" i="26"/>
  <c r="N76" i="26"/>
  <c r="L76" i="26"/>
  <c r="J76" i="26"/>
  <c r="H76" i="26"/>
  <c r="E76" i="26"/>
  <c r="L75" i="26"/>
  <c r="J75" i="26"/>
  <c r="H75" i="26"/>
  <c r="L74" i="26"/>
  <c r="J74" i="26"/>
  <c r="H74" i="26" s="1"/>
  <c r="L73" i="26"/>
  <c r="J73" i="26"/>
  <c r="H73" i="26"/>
  <c r="L72" i="26"/>
  <c r="J72" i="26"/>
  <c r="H72" i="26" s="1"/>
  <c r="N71" i="26"/>
  <c r="L71" i="26"/>
  <c r="J71" i="26"/>
  <c r="H71" i="26" s="1"/>
  <c r="E71" i="26"/>
  <c r="L70" i="26"/>
  <c r="J70" i="26"/>
  <c r="H70" i="26" s="1"/>
  <c r="L69" i="26"/>
  <c r="J69" i="26"/>
  <c r="H69" i="26"/>
  <c r="L68" i="26"/>
  <c r="J68" i="26"/>
  <c r="H68" i="26" s="1"/>
  <c r="L67" i="26"/>
  <c r="J67" i="26"/>
  <c r="H67" i="26"/>
  <c r="N66" i="26"/>
  <c r="L66" i="26"/>
  <c r="J66" i="26"/>
  <c r="H66" i="26"/>
  <c r="E66" i="26"/>
  <c r="L65" i="26"/>
  <c r="J65" i="26"/>
  <c r="H65" i="26"/>
  <c r="L64" i="26"/>
  <c r="J64" i="26"/>
  <c r="H64" i="26" s="1"/>
  <c r="L63" i="26"/>
  <c r="J63" i="26"/>
  <c r="H63" i="26"/>
  <c r="L62" i="26"/>
  <c r="J62" i="26"/>
  <c r="H62" i="26" s="1"/>
  <c r="N61" i="26"/>
  <c r="L61" i="26"/>
  <c r="J61" i="26"/>
  <c r="H61" i="26" s="1"/>
  <c r="E61" i="26"/>
  <c r="L60" i="26"/>
  <c r="J60" i="26"/>
  <c r="H60" i="26" s="1"/>
  <c r="L59" i="26"/>
  <c r="J59" i="26"/>
  <c r="H59" i="26"/>
  <c r="L58" i="26"/>
  <c r="J58" i="26"/>
  <c r="H58" i="26" s="1"/>
  <c r="L57" i="26"/>
  <c r="J57" i="26"/>
  <c r="H57" i="26"/>
  <c r="N56" i="26"/>
  <c r="L56" i="26"/>
  <c r="J56" i="26"/>
  <c r="H56" i="26"/>
  <c r="E56" i="26"/>
  <c r="L55" i="26"/>
  <c r="J55" i="26"/>
  <c r="H55" i="26"/>
  <c r="L54" i="26"/>
  <c r="J54" i="26"/>
  <c r="H54" i="26" s="1"/>
  <c r="L53" i="26"/>
  <c r="J53" i="26"/>
  <c r="H53" i="26"/>
  <c r="L52" i="26"/>
  <c r="J52" i="26"/>
  <c r="H52" i="26" s="1"/>
  <c r="N51" i="26"/>
  <c r="L51" i="26"/>
  <c r="J51" i="26"/>
  <c r="H51" i="26" s="1"/>
  <c r="E51" i="26"/>
  <c r="L50" i="26"/>
  <c r="J50" i="26"/>
  <c r="H50" i="26" s="1"/>
  <c r="L49" i="26"/>
  <c r="J49" i="26"/>
  <c r="H49" i="26"/>
  <c r="L48" i="26"/>
  <c r="J48" i="26"/>
  <c r="H48" i="26" s="1"/>
  <c r="L47" i="26"/>
  <c r="J47" i="26"/>
  <c r="H47" i="26"/>
  <c r="N46" i="26"/>
  <c r="L46" i="26"/>
  <c r="J46" i="26"/>
  <c r="H46" i="26"/>
  <c r="E46" i="26"/>
  <c r="L45" i="26"/>
  <c r="J45" i="26"/>
  <c r="H45" i="26"/>
  <c r="L44" i="26"/>
  <c r="J44" i="26"/>
  <c r="H44" i="26" s="1"/>
  <c r="L43" i="26"/>
  <c r="J43" i="26"/>
  <c r="H43" i="26"/>
  <c r="L42" i="26"/>
  <c r="J42" i="26"/>
  <c r="H42" i="26" s="1"/>
  <c r="N41" i="26"/>
  <c r="L41" i="26"/>
  <c r="J41" i="26"/>
  <c r="H41" i="26" s="1"/>
  <c r="E41" i="26"/>
  <c r="L40" i="26"/>
  <c r="J40" i="26"/>
  <c r="H40" i="26" s="1"/>
  <c r="L39" i="26"/>
  <c r="J39" i="26"/>
  <c r="H39" i="26"/>
  <c r="L38" i="26"/>
  <c r="J38" i="26"/>
  <c r="H38" i="26" s="1"/>
  <c r="L37" i="26"/>
  <c r="J37" i="26"/>
  <c r="H37" i="26"/>
  <c r="N36" i="26"/>
  <c r="L36" i="26"/>
  <c r="J36" i="26"/>
  <c r="H36" i="26"/>
  <c r="E36" i="26"/>
  <c r="L35" i="26"/>
  <c r="J35" i="26"/>
  <c r="H35" i="26"/>
  <c r="L34" i="26"/>
  <c r="J34" i="26"/>
  <c r="H34" i="26" s="1"/>
  <c r="L33" i="26"/>
  <c r="J33" i="26"/>
  <c r="H33" i="26"/>
  <c r="L32" i="26"/>
  <c r="J32" i="26"/>
  <c r="H32" i="26" s="1"/>
  <c r="N31" i="26"/>
  <c r="L31" i="26"/>
  <c r="J31" i="26"/>
  <c r="H31" i="26" s="1"/>
  <c r="E31" i="26"/>
  <c r="L30" i="26"/>
  <c r="J30" i="26"/>
  <c r="H30" i="26" s="1"/>
  <c r="L29" i="26"/>
  <c r="J29" i="26"/>
  <c r="H29" i="26"/>
  <c r="L28" i="26"/>
  <c r="J28" i="26"/>
  <c r="H28" i="26" s="1"/>
  <c r="L27" i="26"/>
  <c r="J27" i="26"/>
  <c r="H27" i="26"/>
  <c r="N26" i="26"/>
  <c r="L26" i="26"/>
  <c r="J26" i="26"/>
  <c r="H26" i="26"/>
  <c r="E26" i="26"/>
  <c r="L25" i="26"/>
  <c r="J25" i="26"/>
  <c r="H25" i="26"/>
  <c r="L24" i="26"/>
  <c r="J24" i="26"/>
  <c r="H24" i="26" s="1"/>
  <c r="L23" i="26"/>
  <c r="J23" i="26"/>
  <c r="H23" i="26"/>
  <c r="L22" i="26"/>
  <c r="J22" i="26"/>
  <c r="H22" i="26" s="1"/>
  <c r="N21" i="26"/>
  <c r="L21" i="26"/>
  <c r="J21" i="26"/>
  <c r="H21" i="26" s="1"/>
  <c r="E21" i="26"/>
  <c r="L20" i="26"/>
  <c r="J20" i="26"/>
  <c r="H20" i="26" s="1"/>
  <c r="L19" i="26"/>
  <c r="J19" i="26"/>
  <c r="H19" i="26"/>
  <c r="L18" i="26"/>
  <c r="J18" i="26"/>
  <c r="H18" i="26" s="1"/>
  <c r="L17" i="26"/>
  <c r="J17" i="26"/>
  <c r="H17" i="26"/>
  <c r="N16" i="26"/>
  <c r="L16" i="26"/>
  <c r="J16" i="26"/>
  <c r="H16" i="26"/>
  <c r="E16" i="26"/>
  <c r="L15" i="26"/>
  <c r="J15" i="26"/>
  <c r="H15" i="26"/>
  <c r="L14" i="26"/>
  <c r="J14" i="26"/>
  <c r="H14" i="26" s="1"/>
  <c r="L13" i="26"/>
  <c r="J13" i="26"/>
  <c r="H13" i="26"/>
  <c r="L12" i="26"/>
  <c r="J12" i="26"/>
  <c r="H12" i="26" s="1"/>
  <c r="N11" i="26"/>
  <c r="L11" i="26"/>
  <c r="J11" i="26"/>
  <c r="H11" i="26" s="1"/>
  <c r="E11" i="26"/>
  <c r="L10" i="26"/>
  <c r="J10" i="26"/>
  <c r="H10" i="26" s="1"/>
  <c r="L9" i="26"/>
  <c r="J9" i="26"/>
  <c r="H9" i="26"/>
  <c r="L8" i="26"/>
  <c r="J8" i="26"/>
  <c r="H8" i="26" s="1"/>
  <c r="L7" i="26"/>
  <c r="J7" i="26"/>
  <c r="H7" i="26"/>
  <c r="N6" i="26"/>
  <c r="N106" i="26" s="1"/>
  <c r="L6" i="26"/>
  <c r="J6" i="26"/>
  <c r="H6" i="26"/>
  <c r="E6" i="26"/>
  <c r="E106" i="26" s="1"/>
  <c r="L412" i="25"/>
  <c r="J412" i="25"/>
  <c r="H412" i="25"/>
  <c r="L411" i="25"/>
  <c r="J411" i="25"/>
  <c r="H411" i="25" s="1"/>
  <c r="L410" i="25"/>
  <c r="J410" i="25"/>
  <c r="H410" i="25"/>
  <c r="L409" i="25"/>
  <c r="J409" i="25"/>
  <c r="H409" i="25" s="1"/>
  <c r="L408" i="25"/>
  <c r="J408" i="25"/>
  <c r="H408" i="25"/>
  <c r="N407" i="25"/>
  <c r="L407" i="25"/>
  <c r="J407" i="25"/>
  <c r="H407" i="25"/>
  <c r="E407" i="25"/>
  <c r="L406" i="25"/>
  <c r="J406" i="25"/>
  <c r="H406" i="25"/>
  <c r="L405" i="25"/>
  <c r="J405" i="25"/>
  <c r="H405" i="25" s="1"/>
  <c r="L404" i="25"/>
  <c r="J404" i="25"/>
  <c r="H404" i="25"/>
  <c r="L403" i="25"/>
  <c r="J403" i="25"/>
  <c r="H403" i="25" s="1"/>
  <c r="N402" i="25"/>
  <c r="L402" i="25"/>
  <c r="J402" i="25"/>
  <c r="H402" i="25" s="1"/>
  <c r="E402" i="25"/>
  <c r="L401" i="25"/>
  <c r="J401" i="25"/>
  <c r="H401" i="25" s="1"/>
  <c r="L400" i="25"/>
  <c r="J400" i="25"/>
  <c r="H400" i="25"/>
  <c r="L399" i="25"/>
  <c r="J399" i="25"/>
  <c r="H399" i="25" s="1"/>
  <c r="L398" i="25"/>
  <c r="J398" i="25"/>
  <c r="H398" i="25"/>
  <c r="N397" i="25"/>
  <c r="L397" i="25"/>
  <c r="J397" i="25"/>
  <c r="H397" i="25"/>
  <c r="E397" i="25"/>
  <c r="L396" i="25"/>
  <c r="J396" i="25"/>
  <c r="H396" i="25"/>
  <c r="L395" i="25"/>
  <c r="J395" i="25"/>
  <c r="H395" i="25" s="1"/>
  <c r="L394" i="25"/>
  <c r="J394" i="25"/>
  <c r="H394" i="25"/>
  <c r="L393" i="25"/>
  <c r="J393" i="25"/>
  <c r="H393" i="25" s="1"/>
  <c r="N392" i="25"/>
  <c r="L392" i="25"/>
  <c r="J392" i="25"/>
  <c r="H392" i="25" s="1"/>
  <c r="E392" i="25"/>
  <c r="L391" i="25"/>
  <c r="J391" i="25"/>
  <c r="H391" i="25" s="1"/>
  <c r="L390" i="25"/>
  <c r="J390" i="25"/>
  <c r="H390" i="25"/>
  <c r="L389" i="25"/>
  <c r="J389" i="25"/>
  <c r="H389" i="25" s="1"/>
  <c r="L388" i="25"/>
  <c r="J388" i="25"/>
  <c r="H388" i="25"/>
  <c r="N387" i="25"/>
  <c r="L387" i="25"/>
  <c r="J387" i="25"/>
  <c r="H387" i="25"/>
  <c r="E387" i="25"/>
  <c r="L386" i="25"/>
  <c r="J386" i="25"/>
  <c r="H386" i="25"/>
  <c r="L385" i="25"/>
  <c r="J385" i="25"/>
  <c r="H385" i="25" s="1"/>
  <c r="L384" i="25"/>
  <c r="J384" i="25"/>
  <c r="H384" i="25"/>
  <c r="L383" i="25"/>
  <c r="J383" i="25"/>
  <c r="H383" i="25" s="1"/>
  <c r="N382" i="25"/>
  <c r="L382" i="25"/>
  <c r="J382" i="25"/>
  <c r="H382" i="25" s="1"/>
  <c r="E382" i="25"/>
  <c r="L381" i="25"/>
  <c r="J381" i="25"/>
  <c r="H381" i="25" s="1"/>
  <c r="L380" i="25"/>
  <c r="J380" i="25"/>
  <c r="H380" i="25"/>
  <c r="L379" i="25"/>
  <c r="J379" i="25"/>
  <c r="H379" i="25" s="1"/>
  <c r="L378" i="25"/>
  <c r="J378" i="25"/>
  <c r="H378" i="25"/>
  <c r="N377" i="25"/>
  <c r="L377" i="25"/>
  <c r="J377" i="25"/>
  <c r="H377" i="25"/>
  <c r="E377" i="25"/>
  <c r="L376" i="25"/>
  <c r="J376" i="25"/>
  <c r="H376" i="25"/>
  <c r="L375" i="25"/>
  <c r="J375" i="25"/>
  <c r="H375" i="25" s="1"/>
  <c r="L374" i="25"/>
  <c r="J374" i="25"/>
  <c r="H374" i="25"/>
  <c r="L373" i="25"/>
  <c r="J373" i="25"/>
  <c r="H373" i="25" s="1"/>
  <c r="N372" i="25"/>
  <c r="L372" i="25"/>
  <c r="J372" i="25"/>
  <c r="H372" i="25" s="1"/>
  <c r="E372" i="25"/>
  <c r="L371" i="25"/>
  <c r="J371" i="25"/>
  <c r="H371" i="25" s="1"/>
  <c r="L370" i="25"/>
  <c r="J370" i="25"/>
  <c r="H370" i="25"/>
  <c r="L369" i="25"/>
  <c r="J369" i="25"/>
  <c r="H369" i="25" s="1"/>
  <c r="L368" i="25"/>
  <c r="J368" i="25"/>
  <c r="H368" i="25"/>
  <c r="N367" i="25"/>
  <c r="L367" i="25"/>
  <c r="J367" i="25"/>
  <c r="H367" i="25"/>
  <c r="E367" i="25"/>
  <c r="L366" i="25"/>
  <c r="J366" i="25"/>
  <c r="H366" i="25"/>
  <c r="L365" i="25"/>
  <c r="J365" i="25"/>
  <c r="H365" i="25" s="1"/>
  <c r="L364" i="25"/>
  <c r="J364" i="25"/>
  <c r="H364" i="25"/>
  <c r="L363" i="25"/>
  <c r="J363" i="25"/>
  <c r="H363" i="25" s="1"/>
  <c r="N362" i="25"/>
  <c r="L362" i="25"/>
  <c r="J362" i="25"/>
  <c r="H362" i="25" s="1"/>
  <c r="E362" i="25"/>
  <c r="L361" i="25"/>
  <c r="J361" i="25"/>
  <c r="H361" i="25" s="1"/>
  <c r="L360" i="25"/>
  <c r="J360" i="25"/>
  <c r="H360" i="25"/>
  <c r="L359" i="25"/>
  <c r="J359" i="25"/>
  <c r="H359" i="25" s="1"/>
  <c r="L358" i="25"/>
  <c r="J358" i="25"/>
  <c r="H358" i="25"/>
  <c r="N357" i="25"/>
  <c r="L357" i="25"/>
  <c r="J357" i="25"/>
  <c r="H357" i="25"/>
  <c r="E357" i="25"/>
  <c r="L356" i="25"/>
  <c r="J356" i="25"/>
  <c r="H356" i="25"/>
  <c r="L355" i="25"/>
  <c r="J355" i="25"/>
  <c r="H355" i="25" s="1"/>
  <c r="L354" i="25"/>
  <c r="J354" i="25"/>
  <c r="H354" i="25"/>
  <c r="L353" i="25"/>
  <c r="J353" i="25"/>
  <c r="H353" i="25" s="1"/>
  <c r="N352" i="25"/>
  <c r="L352" i="25"/>
  <c r="J352" i="25"/>
  <c r="H352" i="25" s="1"/>
  <c r="E352" i="25"/>
  <c r="L351" i="25"/>
  <c r="J351" i="25"/>
  <c r="H351" i="25" s="1"/>
  <c r="L350" i="25"/>
  <c r="J350" i="25"/>
  <c r="H350" i="25"/>
  <c r="L349" i="25"/>
  <c r="J349" i="25"/>
  <c r="H349" i="25" s="1"/>
  <c r="L348" i="25"/>
  <c r="J348" i="25"/>
  <c r="H348" i="25"/>
  <c r="N347" i="25"/>
  <c r="L347" i="25"/>
  <c r="J347" i="25"/>
  <c r="H347" i="25"/>
  <c r="E347" i="25"/>
  <c r="L346" i="25"/>
  <c r="J346" i="25"/>
  <c r="H346" i="25"/>
  <c r="L345" i="25"/>
  <c r="J345" i="25"/>
  <c r="H345" i="25" s="1"/>
  <c r="L344" i="25"/>
  <c r="J344" i="25"/>
  <c r="H344" i="25"/>
  <c r="L343" i="25"/>
  <c r="J343" i="25"/>
  <c r="H343" i="25" s="1"/>
  <c r="N342" i="25"/>
  <c r="L342" i="25"/>
  <c r="J342" i="25"/>
  <c r="H342" i="25" s="1"/>
  <c r="E342" i="25"/>
  <c r="L341" i="25"/>
  <c r="J341" i="25"/>
  <c r="H341" i="25" s="1"/>
  <c r="L340" i="25"/>
  <c r="J340" i="25"/>
  <c r="H340" i="25"/>
  <c r="L339" i="25"/>
  <c r="J339" i="25"/>
  <c r="H339" i="25" s="1"/>
  <c r="L338" i="25"/>
  <c r="J338" i="25"/>
  <c r="H338" i="25"/>
  <c r="N337" i="25"/>
  <c r="L337" i="25"/>
  <c r="J337" i="25"/>
  <c r="H337" i="25"/>
  <c r="E337" i="25"/>
  <c r="L336" i="25"/>
  <c r="J336" i="25"/>
  <c r="H336" i="25"/>
  <c r="L335" i="25"/>
  <c r="J335" i="25"/>
  <c r="H335" i="25" s="1"/>
  <c r="L334" i="25"/>
  <c r="J334" i="25"/>
  <c r="H334" i="25"/>
  <c r="L333" i="25"/>
  <c r="J333" i="25"/>
  <c r="H333" i="25" s="1"/>
  <c r="N332" i="25"/>
  <c r="L332" i="25"/>
  <c r="J332" i="25"/>
  <c r="H332" i="25" s="1"/>
  <c r="E332" i="25"/>
  <c r="L331" i="25"/>
  <c r="J331" i="25"/>
  <c r="H331" i="25" s="1"/>
  <c r="L330" i="25"/>
  <c r="J330" i="25"/>
  <c r="H330" i="25"/>
  <c r="L329" i="25"/>
  <c r="J329" i="25"/>
  <c r="H329" i="25" s="1"/>
  <c r="L328" i="25"/>
  <c r="J328" i="25"/>
  <c r="H328" i="25"/>
  <c r="N327" i="25"/>
  <c r="L327" i="25"/>
  <c r="J327" i="25"/>
  <c r="H327" i="25"/>
  <c r="E327" i="25"/>
  <c r="L326" i="25"/>
  <c r="J326" i="25"/>
  <c r="H326" i="25"/>
  <c r="L325" i="25"/>
  <c r="J325" i="25"/>
  <c r="H325" i="25" s="1"/>
  <c r="L324" i="25"/>
  <c r="J324" i="25"/>
  <c r="H324" i="25"/>
  <c r="L323" i="25"/>
  <c r="J323" i="25"/>
  <c r="H323" i="25" s="1"/>
  <c r="N322" i="25"/>
  <c r="L322" i="25"/>
  <c r="J322" i="25"/>
  <c r="H322" i="25" s="1"/>
  <c r="E322" i="25"/>
  <c r="L321" i="25"/>
  <c r="J321" i="25"/>
  <c r="H321" i="25" s="1"/>
  <c r="L320" i="25"/>
  <c r="J320" i="25"/>
  <c r="H320" i="25"/>
  <c r="L319" i="25"/>
  <c r="J319" i="25"/>
  <c r="H319" i="25" s="1"/>
  <c r="L318" i="25"/>
  <c r="J318" i="25"/>
  <c r="H318" i="25"/>
  <c r="N317" i="25"/>
  <c r="L317" i="25"/>
  <c r="J317" i="25"/>
  <c r="H317" i="25"/>
  <c r="E317" i="25"/>
  <c r="L316" i="25"/>
  <c r="J316" i="25"/>
  <c r="H316" i="25"/>
  <c r="L315" i="25"/>
  <c r="J315" i="25"/>
  <c r="H315" i="25" s="1"/>
  <c r="L314" i="25"/>
  <c r="J314" i="25"/>
  <c r="H314" i="25"/>
  <c r="L313" i="25"/>
  <c r="J313" i="25"/>
  <c r="H313" i="25" s="1"/>
  <c r="N312" i="25"/>
  <c r="N412" i="25" s="1"/>
  <c r="L312" i="25"/>
  <c r="J312" i="25"/>
  <c r="H312" i="25" s="1"/>
  <c r="E312" i="25"/>
  <c r="E412" i="25" s="1"/>
  <c r="L310" i="25"/>
  <c r="J310" i="25"/>
  <c r="H310" i="25"/>
  <c r="L309" i="25"/>
  <c r="J309" i="25"/>
  <c r="H309" i="25"/>
  <c r="L308" i="25"/>
  <c r="J308" i="25"/>
  <c r="H308" i="25" s="1"/>
  <c r="L307" i="25"/>
  <c r="J307" i="25"/>
  <c r="H307" i="25"/>
  <c r="L306" i="25"/>
  <c r="J306" i="25"/>
  <c r="H306" i="25" s="1"/>
  <c r="N305" i="25"/>
  <c r="L305" i="25"/>
  <c r="J305" i="25"/>
  <c r="H305" i="25" s="1"/>
  <c r="E305" i="25"/>
  <c r="L304" i="25"/>
  <c r="J304" i="25"/>
  <c r="H304" i="25" s="1"/>
  <c r="L303" i="25"/>
  <c r="J303" i="25"/>
  <c r="H303" i="25"/>
  <c r="L302" i="25"/>
  <c r="J302" i="25"/>
  <c r="H302" i="25" s="1"/>
  <c r="L301" i="25"/>
  <c r="J301" i="25"/>
  <c r="H301" i="25"/>
  <c r="N300" i="25"/>
  <c r="L300" i="25"/>
  <c r="J300" i="25"/>
  <c r="H300" i="25"/>
  <c r="E300" i="25"/>
  <c r="L299" i="25"/>
  <c r="J299" i="25"/>
  <c r="H299" i="25"/>
  <c r="L298" i="25"/>
  <c r="J298" i="25"/>
  <c r="H298" i="25" s="1"/>
  <c r="L297" i="25"/>
  <c r="J297" i="25"/>
  <c r="H297" i="25"/>
  <c r="L296" i="25"/>
  <c r="J296" i="25"/>
  <c r="H296" i="25" s="1"/>
  <c r="N295" i="25"/>
  <c r="L295" i="25"/>
  <c r="J295" i="25"/>
  <c r="H295" i="25" s="1"/>
  <c r="E295" i="25"/>
  <c r="L294" i="25"/>
  <c r="J294" i="25"/>
  <c r="H294" i="25" s="1"/>
  <c r="L293" i="25"/>
  <c r="J293" i="25"/>
  <c r="H293" i="25"/>
  <c r="L292" i="25"/>
  <c r="J292" i="25"/>
  <c r="H292" i="25" s="1"/>
  <c r="L291" i="25"/>
  <c r="J291" i="25"/>
  <c r="H291" i="25"/>
  <c r="N290" i="25"/>
  <c r="L290" i="25"/>
  <c r="J290" i="25"/>
  <c r="H290" i="25"/>
  <c r="E290" i="25"/>
  <c r="L289" i="25"/>
  <c r="J289" i="25"/>
  <c r="H289" i="25"/>
  <c r="L288" i="25"/>
  <c r="J288" i="25"/>
  <c r="H288" i="25" s="1"/>
  <c r="L287" i="25"/>
  <c r="J287" i="25"/>
  <c r="H287" i="25"/>
  <c r="L286" i="25"/>
  <c r="J286" i="25"/>
  <c r="H286" i="25" s="1"/>
  <c r="N285" i="25"/>
  <c r="L285" i="25"/>
  <c r="J285" i="25"/>
  <c r="H285" i="25" s="1"/>
  <c r="E285" i="25"/>
  <c r="L284" i="25"/>
  <c r="J284" i="25"/>
  <c r="H284" i="25" s="1"/>
  <c r="L283" i="25"/>
  <c r="J283" i="25"/>
  <c r="H283" i="25"/>
  <c r="L282" i="25"/>
  <c r="J282" i="25"/>
  <c r="H282" i="25" s="1"/>
  <c r="L281" i="25"/>
  <c r="J281" i="25"/>
  <c r="H281" i="25"/>
  <c r="N280" i="25"/>
  <c r="L280" i="25"/>
  <c r="J280" i="25"/>
  <c r="H280" i="25"/>
  <c r="E280" i="25"/>
  <c r="L279" i="25"/>
  <c r="J279" i="25"/>
  <c r="H279" i="25"/>
  <c r="L278" i="25"/>
  <c r="J278" i="25"/>
  <c r="H278" i="25" s="1"/>
  <c r="L277" i="25"/>
  <c r="J277" i="25"/>
  <c r="H277" i="25"/>
  <c r="L276" i="25"/>
  <c r="J276" i="25"/>
  <c r="H276" i="25" s="1"/>
  <c r="N275" i="25"/>
  <c r="L275" i="25"/>
  <c r="J275" i="25"/>
  <c r="H275" i="25" s="1"/>
  <c r="E275" i="25"/>
  <c r="L274" i="25"/>
  <c r="J274" i="25"/>
  <c r="H274" i="25" s="1"/>
  <c r="L273" i="25"/>
  <c r="J273" i="25"/>
  <c r="H273" i="25"/>
  <c r="L272" i="25"/>
  <c r="J272" i="25"/>
  <c r="H272" i="25" s="1"/>
  <c r="L271" i="25"/>
  <c r="J271" i="25"/>
  <c r="H271" i="25"/>
  <c r="N270" i="25"/>
  <c r="L270" i="25"/>
  <c r="J270" i="25"/>
  <c r="H270" i="25"/>
  <c r="E270" i="25"/>
  <c r="L269" i="25"/>
  <c r="J269" i="25"/>
  <c r="H269" i="25"/>
  <c r="L268" i="25"/>
  <c r="J268" i="25"/>
  <c r="H268" i="25" s="1"/>
  <c r="L267" i="25"/>
  <c r="J267" i="25"/>
  <c r="H267" i="25"/>
  <c r="L266" i="25"/>
  <c r="J266" i="25"/>
  <c r="H266" i="25" s="1"/>
  <c r="N265" i="25"/>
  <c r="L265" i="25"/>
  <c r="J265" i="25"/>
  <c r="H265" i="25" s="1"/>
  <c r="E265" i="25"/>
  <c r="L264" i="25"/>
  <c r="J264" i="25"/>
  <c r="H264" i="25" s="1"/>
  <c r="L263" i="25"/>
  <c r="J263" i="25"/>
  <c r="H263" i="25"/>
  <c r="L262" i="25"/>
  <c r="J262" i="25"/>
  <c r="H262" i="25" s="1"/>
  <c r="L261" i="25"/>
  <c r="J261" i="25"/>
  <c r="H261" i="25"/>
  <c r="N260" i="25"/>
  <c r="L260" i="25"/>
  <c r="J260" i="25"/>
  <c r="H260" i="25"/>
  <c r="E260" i="25"/>
  <c r="L259" i="25"/>
  <c r="J259" i="25"/>
  <c r="H259" i="25"/>
  <c r="L258" i="25"/>
  <c r="J258" i="25"/>
  <c r="H258" i="25" s="1"/>
  <c r="L257" i="25"/>
  <c r="J257" i="25"/>
  <c r="H257" i="25"/>
  <c r="L256" i="25"/>
  <c r="J256" i="25"/>
  <c r="H256" i="25" s="1"/>
  <c r="N255" i="25"/>
  <c r="L255" i="25"/>
  <c r="J255" i="25"/>
  <c r="H255" i="25" s="1"/>
  <c r="E255" i="25"/>
  <c r="L254" i="25"/>
  <c r="J254" i="25"/>
  <c r="H254" i="25" s="1"/>
  <c r="L253" i="25"/>
  <c r="J253" i="25"/>
  <c r="H253" i="25"/>
  <c r="L252" i="25"/>
  <c r="J252" i="25"/>
  <c r="H252" i="25" s="1"/>
  <c r="L251" i="25"/>
  <c r="J251" i="25"/>
  <c r="H251" i="25"/>
  <c r="N250" i="25"/>
  <c r="L250" i="25"/>
  <c r="J250" i="25"/>
  <c r="H250" i="25"/>
  <c r="E250" i="25"/>
  <c r="L249" i="25"/>
  <c r="J249" i="25"/>
  <c r="H249" i="25"/>
  <c r="L248" i="25"/>
  <c r="J248" i="25"/>
  <c r="H248" i="25" s="1"/>
  <c r="L247" i="25"/>
  <c r="J247" i="25"/>
  <c r="H247" i="25"/>
  <c r="L246" i="25"/>
  <c r="J246" i="25"/>
  <c r="H246" i="25" s="1"/>
  <c r="N245" i="25"/>
  <c r="L245" i="25"/>
  <c r="J245" i="25"/>
  <c r="H245" i="25" s="1"/>
  <c r="E245" i="25"/>
  <c r="L244" i="25"/>
  <c r="J244" i="25"/>
  <c r="H244" i="25" s="1"/>
  <c r="L243" i="25"/>
  <c r="J243" i="25"/>
  <c r="H243" i="25"/>
  <c r="L242" i="25"/>
  <c r="J242" i="25"/>
  <c r="H242" i="25" s="1"/>
  <c r="L241" i="25"/>
  <c r="J241" i="25"/>
  <c r="H241" i="25"/>
  <c r="N240" i="25"/>
  <c r="L240" i="25"/>
  <c r="J240" i="25"/>
  <c r="H240" i="25"/>
  <c r="E240" i="25"/>
  <c r="L239" i="25"/>
  <c r="J239" i="25"/>
  <c r="H239" i="25"/>
  <c r="L238" i="25"/>
  <c r="J238" i="25"/>
  <c r="H238" i="25" s="1"/>
  <c r="L237" i="25"/>
  <c r="J237" i="25"/>
  <c r="H237" i="25"/>
  <c r="L236" i="25"/>
  <c r="J236" i="25"/>
  <c r="H236" i="25" s="1"/>
  <c r="N235" i="25"/>
  <c r="L235" i="25"/>
  <c r="J235" i="25"/>
  <c r="H235" i="25" s="1"/>
  <c r="E235" i="25"/>
  <c r="L234" i="25"/>
  <c r="J234" i="25"/>
  <c r="H234" i="25" s="1"/>
  <c r="L233" i="25"/>
  <c r="J233" i="25"/>
  <c r="H233" i="25"/>
  <c r="L232" i="25"/>
  <c r="J232" i="25"/>
  <c r="H232" i="25" s="1"/>
  <c r="L231" i="25"/>
  <c r="J231" i="25"/>
  <c r="H231" i="25"/>
  <c r="N230" i="25"/>
  <c r="L230" i="25"/>
  <c r="J230" i="25"/>
  <c r="H230" i="25"/>
  <c r="E230" i="25"/>
  <c r="L229" i="25"/>
  <c r="J229" i="25"/>
  <c r="H229" i="25"/>
  <c r="L228" i="25"/>
  <c r="J228" i="25"/>
  <c r="H228" i="25" s="1"/>
  <c r="L227" i="25"/>
  <c r="J227" i="25"/>
  <c r="H227" i="25"/>
  <c r="L226" i="25"/>
  <c r="J226" i="25"/>
  <c r="H226" i="25" s="1"/>
  <c r="N225" i="25"/>
  <c r="L225" i="25"/>
  <c r="J225" i="25"/>
  <c r="H225" i="25" s="1"/>
  <c r="E225" i="25"/>
  <c r="L224" i="25"/>
  <c r="J224" i="25"/>
  <c r="H224" i="25" s="1"/>
  <c r="L223" i="25"/>
  <c r="J223" i="25"/>
  <c r="H223" i="25"/>
  <c r="L222" i="25"/>
  <c r="J222" i="25"/>
  <c r="H222" i="25" s="1"/>
  <c r="L221" i="25"/>
  <c r="J221" i="25"/>
  <c r="H221" i="25"/>
  <c r="N220" i="25"/>
  <c r="L220" i="25"/>
  <c r="J220" i="25"/>
  <c r="H220" i="25"/>
  <c r="E220" i="25"/>
  <c r="L219" i="25"/>
  <c r="J219" i="25"/>
  <c r="H219" i="25"/>
  <c r="L218" i="25"/>
  <c r="J218" i="25"/>
  <c r="H218" i="25" s="1"/>
  <c r="L217" i="25"/>
  <c r="J217" i="25"/>
  <c r="H217" i="25"/>
  <c r="L216" i="25"/>
  <c r="J216" i="25"/>
  <c r="H216" i="25" s="1"/>
  <c r="N215" i="25"/>
  <c r="L215" i="25"/>
  <c r="J215" i="25"/>
  <c r="H215" i="25" s="1"/>
  <c r="E215" i="25"/>
  <c r="L214" i="25"/>
  <c r="J214" i="25"/>
  <c r="H214" i="25" s="1"/>
  <c r="L213" i="25"/>
  <c r="J213" i="25"/>
  <c r="H213" i="25"/>
  <c r="L212" i="25"/>
  <c r="J212" i="25"/>
  <c r="H212" i="25" s="1"/>
  <c r="L211" i="25"/>
  <c r="J211" i="25"/>
  <c r="H211" i="25"/>
  <c r="N210" i="25"/>
  <c r="N310" i="25" s="1"/>
  <c r="L210" i="25"/>
  <c r="J210" i="25"/>
  <c r="H210" i="25"/>
  <c r="E210" i="25"/>
  <c r="E310" i="25" s="1"/>
  <c r="L208" i="25"/>
  <c r="J208" i="25"/>
  <c r="H208" i="25"/>
  <c r="L207" i="25"/>
  <c r="J207" i="25"/>
  <c r="H207" i="25" s="1"/>
  <c r="L206" i="25"/>
  <c r="J206" i="25"/>
  <c r="H206" i="25"/>
  <c r="L205" i="25"/>
  <c r="J205" i="25"/>
  <c r="H205" i="25" s="1"/>
  <c r="L204" i="25"/>
  <c r="J204" i="25"/>
  <c r="H204" i="25"/>
  <c r="N203" i="25"/>
  <c r="L203" i="25"/>
  <c r="J203" i="25"/>
  <c r="H203" i="25"/>
  <c r="E203" i="25"/>
  <c r="L202" i="25"/>
  <c r="J202" i="25"/>
  <c r="H202" i="25"/>
  <c r="L201" i="25"/>
  <c r="J201" i="25"/>
  <c r="H201" i="25" s="1"/>
  <c r="L200" i="25"/>
  <c r="J200" i="25"/>
  <c r="H200" i="25"/>
  <c r="L199" i="25"/>
  <c r="J199" i="25"/>
  <c r="H199" i="25" s="1"/>
  <c r="N198" i="25"/>
  <c r="L198" i="25"/>
  <c r="J198" i="25"/>
  <c r="H198" i="25" s="1"/>
  <c r="E198" i="25"/>
  <c r="L197" i="25"/>
  <c r="J197" i="25"/>
  <c r="H197" i="25" s="1"/>
  <c r="L196" i="25"/>
  <c r="J196" i="25"/>
  <c r="H196" i="25"/>
  <c r="L195" i="25"/>
  <c r="J195" i="25"/>
  <c r="H195" i="25" s="1"/>
  <c r="L194" i="25"/>
  <c r="J194" i="25"/>
  <c r="H194" i="25"/>
  <c r="N193" i="25"/>
  <c r="L193" i="25"/>
  <c r="J193" i="25"/>
  <c r="H193" i="25"/>
  <c r="E193" i="25"/>
  <c r="L192" i="25"/>
  <c r="J192" i="25"/>
  <c r="H192" i="25"/>
  <c r="L191" i="25"/>
  <c r="J191" i="25"/>
  <c r="H191" i="25" s="1"/>
  <c r="L190" i="25"/>
  <c r="J190" i="25"/>
  <c r="H190" i="25"/>
  <c r="L189" i="25"/>
  <c r="J189" i="25"/>
  <c r="H189" i="25" s="1"/>
  <c r="N188" i="25"/>
  <c r="L188" i="25"/>
  <c r="J188" i="25"/>
  <c r="H188" i="25" s="1"/>
  <c r="E188" i="25"/>
  <c r="L187" i="25"/>
  <c r="J187" i="25"/>
  <c r="H187" i="25" s="1"/>
  <c r="L186" i="25"/>
  <c r="J186" i="25"/>
  <c r="H186" i="25"/>
  <c r="L185" i="25"/>
  <c r="J185" i="25"/>
  <c r="H185" i="25" s="1"/>
  <c r="L184" i="25"/>
  <c r="J184" i="25"/>
  <c r="H184" i="25"/>
  <c r="N183" i="25"/>
  <c r="L183" i="25"/>
  <c r="J183" i="25"/>
  <c r="H183" i="25"/>
  <c r="E183" i="25"/>
  <c r="L182" i="25"/>
  <c r="J182" i="25"/>
  <c r="H182" i="25"/>
  <c r="L181" i="25"/>
  <c r="J181" i="25"/>
  <c r="H181" i="25" s="1"/>
  <c r="L180" i="25"/>
  <c r="J180" i="25"/>
  <c r="H180" i="25"/>
  <c r="L179" i="25"/>
  <c r="J179" i="25"/>
  <c r="H179" i="25" s="1"/>
  <c r="N178" i="25"/>
  <c r="L178" i="25"/>
  <c r="J178" i="25"/>
  <c r="H178" i="25" s="1"/>
  <c r="E178" i="25"/>
  <c r="L177" i="25"/>
  <c r="J177" i="25"/>
  <c r="H177" i="25" s="1"/>
  <c r="L176" i="25"/>
  <c r="J176" i="25"/>
  <c r="H176" i="25"/>
  <c r="L175" i="25"/>
  <c r="J175" i="25"/>
  <c r="H175" i="25" s="1"/>
  <c r="L174" i="25"/>
  <c r="J174" i="25"/>
  <c r="H174" i="25"/>
  <c r="N173" i="25"/>
  <c r="L173" i="25"/>
  <c r="J173" i="25"/>
  <c r="H173" i="25"/>
  <c r="E173" i="25"/>
  <c r="L172" i="25"/>
  <c r="J172" i="25"/>
  <c r="H172" i="25"/>
  <c r="L171" i="25"/>
  <c r="J171" i="25"/>
  <c r="H171" i="25" s="1"/>
  <c r="L170" i="25"/>
  <c r="J170" i="25"/>
  <c r="H170" i="25"/>
  <c r="L169" i="25"/>
  <c r="J169" i="25"/>
  <c r="H169" i="25" s="1"/>
  <c r="N168" i="25"/>
  <c r="L168" i="25"/>
  <c r="J168" i="25"/>
  <c r="H168" i="25" s="1"/>
  <c r="E168" i="25"/>
  <c r="L167" i="25"/>
  <c r="J167" i="25"/>
  <c r="H167" i="25" s="1"/>
  <c r="L166" i="25"/>
  <c r="J166" i="25"/>
  <c r="H166" i="25"/>
  <c r="L165" i="25"/>
  <c r="J165" i="25"/>
  <c r="H165" i="25" s="1"/>
  <c r="L164" i="25"/>
  <c r="J164" i="25"/>
  <c r="H164" i="25"/>
  <c r="N163" i="25"/>
  <c r="L163" i="25"/>
  <c r="J163" i="25"/>
  <c r="H163" i="25"/>
  <c r="E163" i="25"/>
  <c r="L162" i="25"/>
  <c r="J162" i="25"/>
  <c r="H162" i="25"/>
  <c r="L161" i="25"/>
  <c r="J161" i="25"/>
  <c r="H161" i="25" s="1"/>
  <c r="L160" i="25"/>
  <c r="J160" i="25"/>
  <c r="H160" i="25"/>
  <c r="L159" i="25"/>
  <c r="J159" i="25"/>
  <c r="H159" i="25" s="1"/>
  <c r="N158" i="25"/>
  <c r="L158" i="25"/>
  <c r="J158" i="25"/>
  <c r="H158" i="25" s="1"/>
  <c r="E158" i="25"/>
  <c r="L157" i="25"/>
  <c r="J157" i="25"/>
  <c r="H157" i="25" s="1"/>
  <c r="L156" i="25"/>
  <c r="J156" i="25"/>
  <c r="H156" i="25"/>
  <c r="L155" i="25"/>
  <c r="J155" i="25"/>
  <c r="H155" i="25" s="1"/>
  <c r="L154" i="25"/>
  <c r="J154" i="25"/>
  <c r="H154" i="25"/>
  <c r="N153" i="25"/>
  <c r="L153" i="25"/>
  <c r="J153" i="25"/>
  <c r="H153" i="25"/>
  <c r="E153" i="25"/>
  <c r="L152" i="25"/>
  <c r="J152" i="25"/>
  <c r="H152" i="25"/>
  <c r="L151" i="25"/>
  <c r="J151" i="25"/>
  <c r="H151" i="25" s="1"/>
  <c r="L150" i="25"/>
  <c r="J150" i="25"/>
  <c r="H150" i="25"/>
  <c r="L149" i="25"/>
  <c r="J149" i="25"/>
  <c r="H149" i="25" s="1"/>
  <c r="N148" i="25"/>
  <c r="L148" i="25"/>
  <c r="J148" i="25"/>
  <c r="H148" i="25" s="1"/>
  <c r="E148" i="25"/>
  <c r="L147" i="25"/>
  <c r="J147" i="25"/>
  <c r="H147" i="25" s="1"/>
  <c r="L146" i="25"/>
  <c r="J146" i="25"/>
  <c r="H146" i="25"/>
  <c r="L145" i="25"/>
  <c r="J145" i="25"/>
  <c r="H145" i="25" s="1"/>
  <c r="L144" i="25"/>
  <c r="J144" i="25"/>
  <c r="H144" i="25"/>
  <c r="N143" i="25"/>
  <c r="L143" i="25"/>
  <c r="J143" i="25"/>
  <c r="H143" i="25"/>
  <c r="E143" i="25"/>
  <c r="L142" i="25"/>
  <c r="J142" i="25"/>
  <c r="H142" i="25"/>
  <c r="L141" i="25"/>
  <c r="J141" i="25"/>
  <c r="H141" i="25" s="1"/>
  <c r="L140" i="25"/>
  <c r="J140" i="25"/>
  <c r="H140" i="25"/>
  <c r="L139" i="25"/>
  <c r="J139" i="25"/>
  <c r="H139" i="25" s="1"/>
  <c r="N138" i="25"/>
  <c r="L138" i="25"/>
  <c r="J138" i="25"/>
  <c r="H138" i="25" s="1"/>
  <c r="E138" i="25"/>
  <c r="L137" i="25"/>
  <c r="J137" i="25"/>
  <c r="H137" i="25" s="1"/>
  <c r="L136" i="25"/>
  <c r="J136" i="25"/>
  <c r="H136" i="25"/>
  <c r="L135" i="25"/>
  <c r="J135" i="25"/>
  <c r="H135" i="25" s="1"/>
  <c r="L134" i="25"/>
  <c r="J134" i="25"/>
  <c r="H134" i="25"/>
  <c r="N133" i="25"/>
  <c r="L133" i="25"/>
  <c r="J133" i="25"/>
  <c r="H133" i="25"/>
  <c r="E133" i="25"/>
  <c r="L132" i="25"/>
  <c r="J132" i="25"/>
  <c r="H132" i="25"/>
  <c r="L131" i="25"/>
  <c r="J131" i="25"/>
  <c r="H131" i="25" s="1"/>
  <c r="L130" i="25"/>
  <c r="J130" i="25"/>
  <c r="H130" i="25"/>
  <c r="L129" i="25"/>
  <c r="J129" i="25"/>
  <c r="H129" i="25" s="1"/>
  <c r="N128" i="25"/>
  <c r="L128" i="25"/>
  <c r="J128" i="25"/>
  <c r="H128" i="25" s="1"/>
  <c r="E128" i="25"/>
  <c r="L127" i="25"/>
  <c r="J127" i="25"/>
  <c r="H127" i="25" s="1"/>
  <c r="L126" i="25"/>
  <c r="J126" i="25"/>
  <c r="H126" i="25"/>
  <c r="L125" i="25"/>
  <c r="J125" i="25"/>
  <c r="H125" i="25" s="1"/>
  <c r="L124" i="25"/>
  <c r="J124" i="25"/>
  <c r="H124" i="25"/>
  <c r="N123" i="25"/>
  <c r="L123" i="25"/>
  <c r="J123" i="25"/>
  <c r="H123" i="25"/>
  <c r="E123" i="25"/>
  <c r="L122" i="25"/>
  <c r="J122" i="25"/>
  <c r="H122" i="25"/>
  <c r="L121" i="25"/>
  <c r="J121" i="25"/>
  <c r="H121" i="25" s="1"/>
  <c r="L120" i="25"/>
  <c r="J120" i="25"/>
  <c r="H120" i="25"/>
  <c r="L119" i="25"/>
  <c r="J119" i="25"/>
  <c r="H119" i="25" s="1"/>
  <c r="N118" i="25"/>
  <c r="L118" i="25"/>
  <c r="J118" i="25"/>
  <c r="H118" i="25" s="1"/>
  <c r="E118" i="25"/>
  <c r="L117" i="25"/>
  <c r="J117" i="25"/>
  <c r="H117" i="25" s="1"/>
  <c r="L116" i="25"/>
  <c r="J116" i="25"/>
  <c r="H116" i="25"/>
  <c r="L115" i="25"/>
  <c r="J115" i="25"/>
  <c r="H115" i="25" s="1"/>
  <c r="L114" i="25"/>
  <c r="J114" i="25"/>
  <c r="H114" i="25"/>
  <c r="N113" i="25"/>
  <c r="L113" i="25"/>
  <c r="J113" i="25"/>
  <c r="H113" i="25"/>
  <c r="E113" i="25"/>
  <c r="L112" i="25"/>
  <c r="J112" i="25"/>
  <c r="H112" i="25"/>
  <c r="L111" i="25"/>
  <c r="J111" i="25"/>
  <c r="H111" i="25" s="1"/>
  <c r="L110" i="25"/>
  <c r="J110" i="25"/>
  <c r="H110" i="25"/>
  <c r="L109" i="25"/>
  <c r="J109" i="25"/>
  <c r="H109" i="25" s="1"/>
  <c r="N108" i="25"/>
  <c r="N208" i="25" s="1"/>
  <c r="L108" i="25"/>
  <c r="J108" i="25"/>
  <c r="H108" i="25" s="1"/>
  <c r="E108" i="25"/>
  <c r="E208" i="25" s="1"/>
  <c r="L106" i="25"/>
  <c r="J106" i="25"/>
  <c r="H106" i="25"/>
  <c r="L105" i="25"/>
  <c r="J105" i="25"/>
  <c r="H105" i="25"/>
  <c r="L104" i="25"/>
  <c r="J104" i="25"/>
  <c r="H104" i="25" s="1"/>
  <c r="L103" i="25"/>
  <c r="J103" i="25"/>
  <c r="H103" i="25"/>
  <c r="L102" i="25"/>
  <c r="J102" i="25"/>
  <c r="H102" i="25" s="1"/>
  <c r="N101" i="25"/>
  <c r="L101" i="25"/>
  <c r="J101" i="25"/>
  <c r="H101" i="25" s="1"/>
  <c r="E101" i="25"/>
  <c r="L100" i="25"/>
  <c r="J100" i="25"/>
  <c r="H100" i="25" s="1"/>
  <c r="L99" i="25"/>
  <c r="J99" i="25"/>
  <c r="H99" i="25"/>
  <c r="L98" i="25"/>
  <c r="J98" i="25"/>
  <c r="H98" i="25" s="1"/>
  <c r="L97" i="25"/>
  <c r="J97" i="25"/>
  <c r="H97" i="25"/>
  <c r="N96" i="25"/>
  <c r="L96" i="25"/>
  <c r="J96" i="25"/>
  <c r="H96" i="25"/>
  <c r="E96" i="25"/>
  <c r="L95" i="25"/>
  <c r="J95" i="25"/>
  <c r="H95" i="25"/>
  <c r="L94" i="25"/>
  <c r="J94" i="25"/>
  <c r="H94" i="25" s="1"/>
  <c r="L93" i="25"/>
  <c r="J93" i="25"/>
  <c r="H93" i="25"/>
  <c r="L92" i="25"/>
  <c r="J92" i="25"/>
  <c r="H92" i="25" s="1"/>
  <c r="N91" i="25"/>
  <c r="L91" i="25"/>
  <c r="J91" i="25"/>
  <c r="H91" i="25" s="1"/>
  <c r="E91" i="25"/>
  <c r="L90" i="25"/>
  <c r="J90" i="25"/>
  <c r="H90" i="25" s="1"/>
  <c r="L89" i="25"/>
  <c r="J89" i="25"/>
  <c r="H89" i="25"/>
  <c r="L88" i="25"/>
  <c r="J88" i="25"/>
  <c r="H88" i="25" s="1"/>
  <c r="L87" i="25"/>
  <c r="J87" i="25"/>
  <c r="H87" i="25"/>
  <c r="N86" i="25"/>
  <c r="L86" i="25"/>
  <c r="J86" i="25"/>
  <c r="H86" i="25"/>
  <c r="E86" i="25"/>
  <c r="L85" i="25"/>
  <c r="J85" i="25"/>
  <c r="H85" i="25"/>
  <c r="L84" i="25"/>
  <c r="J84" i="25"/>
  <c r="H84" i="25" s="1"/>
  <c r="L83" i="25"/>
  <c r="J83" i="25"/>
  <c r="H83" i="25"/>
  <c r="L82" i="25"/>
  <c r="J82" i="25"/>
  <c r="H82" i="25" s="1"/>
  <c r="N81" i="25"/>
  <c r="L81" i="25"/>
  <c r="J81" i="25"/>
  <c r="H81" i="25" s="1"/>
  <c r="E81" i="25"/>
  <c r="L80" i="25"/>
  <c r="J80" i="25"/>
  <c r="H80" i="25" s="1"/>
  <c r="L79" i="25"/>
  <c r="J79" i="25"/>
  <c r="H79" i="25"/>
  <c r="L78" i="25"/>
  <c r="J78" i="25"/>
  <c r="H78" i="25" s="1"/>
  <c r="L77" i="25"/>
  <c r="J77" i="25"/>
  <c r="H77" i="25"/>
  <c r="N76" i="25"/>
  <c r="L76" i="25"/>
  <c r="J76" i="25"/>
  <c r="H76" i="25"/>
  <c r="E76" i="25"/>
  <c r="L75" i="25"/>
  <c r="J75" i="25"/>
  <c r="H75" i="25"/>
  <c r="L74" i="25"/>
  <c r="J74" i="25"/>
  <c r="H74" i="25" s="1"/>
  <c r="L73" i="25"/>
  <c r="J73" i="25"/>
  <c r="H73" i="25"/>
  <c r="L72" i="25"/>
  <c r="J72" i="25"/>
  <c r="H72" i="25" s="1"/>
  <c r="N71" i="25"/>
  <c r="L71" i="25"/>
  <c r="J71" i="25"/>
  <c r="H71" i="25" s="1"/>
  <c r="E71" i="25"/>
  <c r="L70" i="25"/>
  <c r="J70" i="25"/>
  <c r="H70" i="25" s="1"/>
  <c r="L69" i="25"/>
  <c r="J69" i="25"/>
  <c r="H69" i="25"/>
  <c r="L68" i="25"/>
  <c r="J68" i="25"/>
  <c r="H68" i="25" s="1"/>
  <c r="L67" i="25"/>
  <c r="J67" i="25"/>
  <c r="H67" i="25"/>
  <c r="N66" i="25"/>
  <c r="L66" i="25"/>
  <c r="J66" i="25"/>
  <c r="H66" i="25"/>
  <c r="E66" i="25"/>
  <c r="L65" i="25"/>
  <c r="J65" i="25"/>
  <c r="H65" i="25"/>
  <c r="L64" i="25"/>
  <c r="J64" i="25"/>
  <c r="H64" i="25" s="1"/>
  <c r="L63" i="25"/>
  <c r="J63" i="25"/>
  <c r="H63" i="25"/>
  <c r="L62" i="25"/>
  <c r="J62" i="25"/>
  <c r="H62" i="25" s="1"/>
  <c r="N61" i="25"/>
  <c r="L61" i="25"/>
  <c r="J61" i="25"/>
  <c r="H61" i="25" s="1"/>
  <c r="E61" i="25"/>
  <c r="L60" i="25"/>
  <c r="J60" i="25"/>
  <c r="H60" i="25" s="1"/>
  <c r="L59" i="25"/>
  <c r="J59" i="25"/>
  <c r="H59" i="25"/>
  <c r="L58" i="25"/>
  <c r="J58" i="25"/>
  <c r="H58" i="25" s="1"/>
  <c r="L57" i="25"/>
  <c r="J57" i="25"/>
  <c r="H57" i="25"/>
  <c r="N56" i="25"/>
  <c r="L56" i="25"/>
  <c r="J56" i="25"/>
  <c r="H56" i="25"/>
  <c r="E56" i="25"/>
  <c r="L55" i="25"/>
  <c r="J55" i="25"/>
  <c r="H55" i="25"/>
  <c r="L54" i="25"/>
  <c r="J54" i="25"/>
  <c r="H54" i="25" s="1"/>
  <c r="L53" i="25"/>
  <c r="J53" i="25"/>
  <c r="H53" i="25"/>
  <c r="L52" i="25"/>
  <c r="J52" i="25"/>
  <c r="H52" i="25" s="1"/>
  <c r="N51" i="25"/>
  <c r="L51" i="25"/>
  <c r="J51" i="25"/>
  <c r="H51" i="25" s="1"/>
  <c r="E51" i="25"/>
  <c r="L50" i="25"/>
  <c r="J50" i="25"/>
  <c r="H50" i="25" s="1"/>
  <c r="L49" i="25"/>
  <c r="J49" i="25"/>
  <c r="H49" i="25"/>
  <c r="L48" i="25"/>
  <c r="J48" i="25"/>
  <c r="H48" i="25" s="1"/>
  <c r="L47" i="25"/>
  <c r="J47" i="25"/>
  <c r="H47" i="25"/>
  <c r="N46" i="25"/>
  <c r="L46" i="25"/>
  <c r="J46" i="25"/>
  <c r="H46" i="25"/>
  <c r="E46" i="25"/>
  <c r="L45" i="25"/>
  <c r="J45" i="25"/>
  <c r="H45" i="25"/>
  <c r="L44" i="25"/>
  <c r="J44" i="25"/>
  <c r="H44" i="25" s="1"/>
  <c r="L43" i="25"/>
  <c r="J43" i="25"/>
  <c r="H43" i="25"/>
  <c r="L42" i="25"/>
  <c r="J42" i="25"/>
  <c r="H42" i="25" s="1"/>
  <c r="N41" i="25"/>
  <c r="L41" i="25"/>
  <c r="J41" i="25"/>
  <c r="H41" i="25" s="1"/>
  <c r="E41" i="25"/>
  <c r="L40" i="25"/>
  <c r="J40" i="25"/>
  <c r="H40" i="25" s="1"/>
  <c r="L39" i="25"/>
  <c r="J39" i="25"/>
  <c r="H39" i="25"/>
  <c r="L38" i="25"/>
  <c r="J38" i="25"/>
  <c r="H38" i="25" s="1"/>
  <c r="L37" i="25"/>
  <c r="J37" i="25"/>
  <c r="H37" i="25"/>
  <c r="N36" i="25"/>
  <c r="L36" i="25"/>
  <c r="J36" i="25"/>
  <c r="H36" i="25"/>
  <c r="E36" i="25"/>
  <c r="L35" i="25"/>
  <c r="J35" i="25"/>
  <c r="H35" i="25"/>
  <c r="L34" i="25"/>
  <c r="J34" i="25"/>
  <c r="H34" i="25" s="1"/>
  <c r="L33" i="25"/>
  <c r="J33" i="25"/>
  <c r="H33" i="25"/>
  <c r="L32" i="25"/>
  <c r="J32" i="25"/>
  <c r="H32" i="25" s="1"/>
  <c r="N31" i="25"/>
  <c r="L31" i="25"/>
  <c r="J31" i="25"/>
  <c r="H31" i="25" s="1"/>
  <c r="E31" i="25"/>
  <c r="L30" i="25"/>
  <c r="J30" i="25"/>
  <c r="H30" i="25" s="1"/>
  <c r="L29" i="25"/>
  <c r="J29" i="25"/>
  <c r="H29" i="25"/>
  <c r="L28" i="25"/>
  <c r="J28" i="25"/>
  <c r="H28" i="25" s="1"/>
  <c r="L27" i="25"/>
  <c r="J27" i="25"/>
  <c r="H27" i="25"/>
  <c r="N26" i="25"/>
  <c r="L26" i="25"/>
  <c r="J26" i="25"/>
  <c r="H26" i="25"/>
  <c r="E26" i="25"/>
  <c r="L25" i="25"/>
  <c r="J25" i="25"/>
  <c r="H25" i="25"/>
  <c r="L24" i="25"/>
  <c r="J24" i="25"/>
  <c r="H24" i="25" s="1"/>
  <c r="L23" i="25"/>
  <c r="J23" i="25"/>
  <c r="H23" i="25"/>
  <c r="L22" i="25"/>
  <c r="J22" i="25"/>
  <c r="H22" i="25" s="1"/>
  <c r="N21" i="25"/>
  <c r="L21" i="25"/>
  <c r="J21" i="25"/>
  <c r="H21" i="25" s="1"/>
  <c r="E21" i="25"/>
  <c r="L20" i="25"/>
  <c r="J20" i="25"/>
  <c r="H20" i="25" s="1"/>
  <c r="L19" i="25"/>
  <c r="J19" i="25"/>
  <c r="H19" i="25"/>
  <c r="L18" i="25"/>
  <c r="J18" i="25"/>
  <c r="H18" i="25" s="1"/>
  <c r="L17" i="25"/>
  <c r="J17" i="25"/>
  <c r="H17" i="25"/>
  <c r="N16" i="25"/>
  <c r="L16" i="25"/>
  <c r="J16" i="25"/>
  <c r="H16" i="25"/>
  <c r="E16" i="25"/>
  <c r="L15" i="25"/>
  <c r="J15" i="25"/>
  <c r="H15" i="25"/>
  <c r="L14" i="25"/>
  <c r="J14" i="25"/>
  <c r="H14" i="25" s="1"/>
  <c r="L13" i="25"/>
  <c r="J13" i="25"/>
  <c r="H13" i="25"/>
  <c r="L12" i="25"/>
  <c r="J12" i="25"/>
  <c r="H12" i="25" s="1"/>
  <c r="N11" i="25"/>
  <c r="L11" i="25"/>
  <c r="J11" i="25"/>
  <c r="H11" i="25" s="1"/>
  <c r="E11" i="25"/>
  <c r="L10" i="25"/>
  <c r="J10" i="25"/>
  <c r="H10" i="25" s="1"/>
  <c r="L9" i="25"/>
  <c r="J9" i="25"/>
  <c r="H9" i="25"/>
  <c r="L8" i="25"/>
  <c r="J8" i="25"/>
  <c r="H8" i="25" s="1"/>
  <c r="L7" i="25"/>
  <c r="J7" i="25"/>
  <c r="H7" i="25"/>
  <c r="N6" i="25"/>
  <c r="N106" i="25" s="1"/>
  <c r="L6" i="25"/>
  <c r="J6" i="25"/>
  <c r="H6" i="25"/>
  <c r="E6" i="25"/>
  <c r="E106" i="25" s="1"/>
  <c r="L412" i="24"/>
  <c r="J412" i="24"/>
  <c r="H412" i="24"/>
  <c r="L411" i="24"/>
  <c r="J411" i="24"/>
  <c r="H411" i="24" s="1"/>
  <c r="L410" i="24"/>
  <c r="J410" i="24"/>
  <c r="H410" i="24"/>
  <c r="L409" i="24"/>
  <c r="J409" i="24"/>
  <c r="H409" i="24" s="1"/>
  <c r="L408" i="24"/>
  <c r="J408" i="24"/>
  <c r="H408" i="24"/>
  <c r="N407" i="24"/>
  <c r="L407" i="24"/>
  <c r="J407" i="24"/>
  <c r="H407" i="24"/>
  <c r="E407" i="24"/>
  <c r="L406" i="24"/>
  <c r="J406" i="24"/>
  <c r="H406" i="24"/>
  <c r="L405" i="24"/>
  <c r="J405" i="24"/>
  <c r="H405" i="24" s="1"/>
  <c r="L404" i="24"/>
  <c r="J404" i="24"/>
  <c r="H404" i="24"/>
  <c r="L403" i="24"/>
  <c r="J403" i="24"/>
  <c r="H403" i="24" s="1"/>
  <c r="N402" i="24"/>
  <c r="L402" i="24"/>
  <c r="J402" i="24"/>
  <c r="H402" i="24" s="1"/>
  <c r="E402" i="24"/>
  <c r="L401" i="24"/>
  <c r="J401" i="24"/>
  <c r="H401" i="24" s="1"/>
  <c r="L400" i="24"/>
  <c r="J400" i="24"/>
  <c r="H400" i="24"/>
  <c r="L399" i="24"/>
  <c r="J399" i="24"/>
  <c r="H399" i="24" s="1"/>
  <c r="L398" i="24"/>
  <c r="J398" i="24"/>
  <c r="H398" i="24"/>
  <c r="N397" i="24"/>
  <c r="L397" i="24"/>
  <c r="J397" i="24"/>
  <c r="H397" i="24"/>
  <c r="E397" i="24"/>
  <c r="L396" i="24"/>
  <c r="J396" i="24"/>
  <c r="H396" i="24"/>
  <c r="L395" i="24"/>
  <c r="J395" i="24"/>
  <c r="H395" i="24" s="1"/>
  <c r="L394" i="24"/>
  <c r="J394" i="24"/>
  <c r="H394" i="24"/>
  <c r="L393" i="24"/>
  <c r="J393" i="24"/>
  <c r="H393" i="24" s="1"/>
  <c r="N392" i="24"/>
  <c r="L392" i="24"/>
  <c r="J392" i="24"/>
  <c r="H392" i="24" s="1"/>
  <c r="E392" i="24"/>
  <c r="L391" i="24"/>
  <c r="J391" i="24"/>
  <c r="H391" i="24" s="1"/>
  <c r="L390" i="24"/>
  <c r="J390" i="24"/>
  <c r="H390" i="24"/>
  <c r="L389" i="24"/>
  <c r="J389" i="24"/>
  <c r="H389" i="24" s="1"/>
  <c r="L388" i="24"/>
  <c r="J388" i="24"/>
  <c r="H388" i="24"/>
  <c r="N387" i="24"/>
  <c r="L387" i="24"/>
  <c r="J387" i="24"/>
  <c r="H387" i="24"/>
  <c r="E387" i="24"/>
  <c r="L386" i="24"/>
  <c r="J386" i="24"/>
  <c r="H386" i="24"/>
  <c r="L385" i="24"/>
  <c r="J385" i="24"/>
  <c r="H385" i="24" s="1"/>
  <c r="L384" i="24"/>
  <c r="J384" i="24"/>
  <c r="H384" i="24"/>
  <c r="L383" i="24"/>
  <c r="J383" i="24"/>
  <c r="H383" i="24" s="1"/>
  <c r="N382" i="24"/>
  <c r="L382" i="24"/>
  <c r="J382" i="24"/>
  <c r="H382" i="24" s="1"/>
  <c r="E382" i="24"/>
  <c r="L381" i="24"/>
  <c r="J381" i="24"/>
  <c r="H381" i="24" s="1"/>
  <c r="L380" i="24"/>
  <c r="J380" i="24"/>
  <c r="H380" i="24"/>
  <c r="L379" i="24"/>
  <c r="J379" i="24"/>
  <c r="H379" i="24" s="1"/>
  <c r="L378" i="24"/>
  <c r="J378" i="24"/>
  <c r="H378" i="24"/>
  <c r="N377" i="24"/>
  <c r="L377" i="24"/>
  <c r="J377" i="24"/>
  <c r="H377" i="24"/>
  <c r="E377" i="24"/>
  <c r="L376" i="24"/>
  <c r="J376" i="24"/>
  <c r="H376" i="24"/>
  <c r="L375" i="24"/>
  <c r="J375" i="24"/>
  <c r="H375" i="24" s="1"/>
  <c r="L374" i="24"/>
  <c r="J374" i="24"/>
  <c r="H374" i="24"/>
  <c r="L373" i="24"/>
  <c r="J373" i="24"/>
  <c r="H373" i="24" s="1"/>
  <c r="N372" i="24"/>
  <c r="L372" i="24"/>
  <c r="J372" i="24"/>
  <c r="H372" i="24" s="1"/>
  <c r="E372" i="24"/>
  <c r="L371" i="24"/>
  <c r="J371" i="24"/>
  <c r="H371" i="24" s="1"/>
  <c r="L370" i="24"/>
  <c r="J370" i="24"/>
  <c r="H370" i="24"/>
  <c r="L369" i="24"/>
  <c r="J369" i="24"/>
  <c r="H369" i="24" s="1"/>
  <c r="L368" i="24"/>
  <c r="J368" i="24"/>
  <c r="H368" i="24"/>
  <c r="N367" i="24"/>
  <c r="L367" i="24"/>
  <c r="J367" i="24"/>
  <c r="H367" i="24"/>
  <c r="E367" i="24"/>
  <c r="L366" i="24"/>
  <c r="J366" i="24"/>
  <c r="H366" i="24"/>
  <c r="L365" i="24"/>
  <c r="J365" i="24"/>
  <c r="H365" i="24" s="1"/>
  <c r="L364" i="24"/>
  <c r="J364" i="24"/>
  <c r="H364" i="24"/>
  <c r="L363" i="24"/>
  <c r="J363" i="24"/>
  <c r="H363" i="24" s="1"/>
  <c r="N362" i="24"/>
  <c r="L362" i="24"/>
  <c r="J362" i="24"/>
  <c r="H362" i="24" s="1"/>
  <c r="E362" i="24"/>
  <c r="L361" i="24"/>
  <c r="J361" i="24"/>
  <c r="H361" i="24" s="1"/>
  <c r="L360" i="24"/>
  <c r="J360" i="24"/>
  <c r="H360" i="24"/>
  <c r="L359" i="24"/>
  <c r="J359" i="24"/>
  <c r="H359" i="24" s="1"/>
  <c r="L358" i="24"/>
  <c r="J358" i="24"/>
  <c r="H358" i="24"/>
  <c r="N357" i="24"/>
  <c r="L357" i="24"/>
  <c r="J357" i="24"/>
  <c r="H357" i="24"/>
  <c r="E357" i="24"/>
  <c r="L356" i="24"/>
  <c r="J356" i="24"/>
  <c r="H356" i="24"/>
  <c r="L355" i="24"/>
  <c r="J355" i="24"/>
  <c r="H355" i="24" s="1"/>
  <c r="L354" i="24"/>
  <c r="J354" i="24"/>
  <c r="H354" i="24"/>
  <c r="L353" i="24"/>
  <c r="J353" i="24"/>
  <c r="H353" i="24" s="1"/>
  <c r="N352" i="24"/>
  <c r="L352" i="24"/>
  <c r="J352" i="24"/>
  <c r="H352" i="24" s="1"/>
  <c r="E352" i="24"/>
  <c r="L351" i="24"/>
  <c r="J351" i="24"/>
  <c r="H351" i="24" s="1"/>
  <c r="L350" i="24"/>
  <c r="J350" i="24"/>
  <c r="H350" i="24"/>
  <c r="L349" i="24"/>
  <c r="J349" i="24"/>
  <c r="H349" i="24" s="1"/>
  <c r="L348" i="24"/>
  <c r="J348" i="24"/>
  <c r="H348" i="24"/>
  <c r="N347" i="24"/>
  <c r="L347" i="24"/>
  <c r="J347" i="24"/>
  <c r="H347" i="24"/>
  <c r="E347" i="24"/>
  <c r="L346" i="24"/>
  <c r="J346" i="24"/>
  <c r="H346" i="24"/>
  <c r="L345" i="24"/>
  <c r="J345" i="24"/>
  <c r="H345" i="24" s="1"/>
  <c r="L344" i="24"/>
  <c r="J344" i="24"/>
  <c r="H344" i="24"/>
  <c r="L343" i="24"/>
  <c r="J343" i="24"/>
  <c r="H343" i="24" s="1"/>
  <c r="N342" i="24"/>
  <c r="L342" i="24"/>
  <c r="J342" i="24"/>
  <c r="H342" i="24" s="1"/>
  <c r="E342" i="24"/>
  <c r="L341" i="24"/>
  <c r="J341" i="24"/>
  <c r="H341" i="24" s="1"/>
  <c r="L340" i="24"/>
  <c r="J340" i="24"/>
  <c r="H340" i="24"/>
  <c r="L339" i="24"/>
  <c r="J339" i="24"/>
  <c r="H339" i="24" s="1"/>
  <c r="L338" i="24"/>
  <c r="J338" i="24"/>
  <c r="H338" i="24"/>
  <c r="N337" i="24"/>
  <c r="L337" i="24"/>
  <c r="J337" i="24"/>
  <c r="H337" i="24"/>
  <c r="E337" i="24"/>
  <c r="L336" i="24"/>
  <c r="J336" i="24"/>
  <c r="H336" i="24"/>
  <c r="L335" i="24"/>
  <c r="J335" i="24"/>
  <c r="H335" i="24" s="1"/>
  <c r="L334" i="24"/>
  <c r="J334" i="24"/>
  <c r="H334" i="24"/>
  <c r="L333" i="24"/>
  <c r="J333" i="24"/>
  <c r="H333" i="24" s="1"/>
  <c r="N332" i="24"/>
  <c r="L332" i="24"/>
  <c r="J332" i="24"/>
  <c r="H332" i="24" s="1"/>
  <c r="E332" i="24"/>
  <c r="L331" i="24"/>
  <c r="J331" i="24"/>
  <c r="H331" i="24" s="1"/>
  <c r="L330" i="24"/>
  <c r="J330" i="24"/>
  <c r="H330" i="24"/>
  <c r="L329" i="24"/>
  <c r="J329" i="24"/>
  <c r="H329" i="24" s="1"/>
  <c r="L328" i="24"/>
  <c r="J328" i="24"/>
  <c r="H328" i="24"/>
  <c r="N327" i="24"/>
  <c r="L327" i="24"/>
  <c r="J327" i="24"/>
  <c r="H327" i="24"/>
  <c r="E327" i="24"/>
  <c r="L326" i="24"/>
  <c r="J326" i="24"/>
  <c r="H326" i="24"/>
  <c r="L325" i="24"/>
  <c r="J325" i="24"/>
  <c r="H325" i="24" s="1"/>
  <c r="L324" i="24"/>
  <c r="J324" i="24"/>
  <c r="H324" i="24"/>
  <c r="L323" i="24"/>
  <c r="J323" i="24"/>
  <c r="H323" i="24" s="1"/>
  <c r="N322" i="24"/>
  <c r="L322" i="24"/>
  <c r="J322" i="24"/>
  <c r="H322" i="24" s="1"/>
  <c r="E322" i="24"/>
  <c r="L321" i="24"/>
  <c r="J321" i="24"/>
  <c r="H321" i="24" s="1"/>
  <c r="L320" i="24"/>
  <c r="J320" i="24"/>
  <c r="H320" i="24"/>
  <c r="L319" i="24"/>
  <c r="J319" i="24"/>
  <c r="H319" i="24" s="1"/>
  <c r="L318" i="24"/>
  <c r="J318" i="24"/>
  <c r="H318" i="24"/>
  <c r="N317" i="24"/>
  <c r="L317" i="24"/>
  <c r="J317" i="24"/>
  <c r="H317" i="24"/>
  <c r="E317" i="24"/>
  <c r="L316" i="24"/>
  <c r="J316" i="24"/>
  <c r="H316" i="24"/>
  <c r="L315" i="24"/>
  <c r="J315" i="24"/>
  <c r="H315" i="24" s="1"/>
  <c r="L314" i="24"/>
  <c r="J314" i="24"/>
  <c r="H314" i="24"/>
  <c r="L313" i="24"/>
  <c r="J313" i="24"/>
  <c r="H313" i="24" s="1"/>
  <c r="N312" i="24"/>
  <c r="N412" i="24" s="1"/>
  <c r="L312" i="24"/>
  <c r="J312" i="24"/>
  <c r="H312" i="24" s="1"/>
  <c r="E312" i="24"/>
  <c r="E412" i="24" s="1"/>
  <c r="L310" i="24"/>
  <c r="J310" i="24"/>
  <c r="H310" i="24"/>
  <c r="L309" i="24"/>
  <c r="J309" i="24"/>
  <c r="H309" i="24"/>
  <c r="L308" i="24"/>
  <c r="J308" i="24"/>
  <c r="H308" i="24" s="1"/>
  <c r="L307" i="24"/>
  <c r="J307" i="24"/>
  <c r="H307" i="24"/>
  <c r="L306" i="24"/>
  <c r="J306" i="24"/>
  <c r="H306" i="24" s="1"/>
  <c r="N305" i="24"/>
  <c r="L305" i="24"/>
  <c r="J305" i="24"/>
  <c r="H305" i="24" s="1"/>
  <c r="E305" i="24"/>
  <c r="L304" i="24"/>
  <c r="J304" i="24"/>
  <c r="H304" i="24" s="1"/>
  <c r="L303" i="24"/>
  <c r="J303" i="24"/>
  <c r="H303" i="24"/>
  <c r="L302" i="24"/>
  <c r="J302" i="24"/>
  <c r="H302" i="24" s="1"/>
  <c r="L301" i="24"/>
  <c r="J301" i="24"/>
  <c r="H301" i="24"/>
  <c r="N300" i="24"/>
  <c r="L300" i="24"/>
  <c r="J300" i="24"/>
  <c r="H300" i="24"/>
  <c r="E300" i="24"/>
  <c r="L299" i="24"/>
  <c r="J299" i="24"/>
  <c r="H299" i="24"/>
  <c r="L298" i="24"/>
  <c r="J298" i="24"/>
  <c r="H298" i="24" s="1"/>
  <c r="L297" i="24"/>
  <c r="J297" i="24"/>
  <c r="H297" i="24"/>
  <c r="L296" i="24"/>
  <c r="J296" i="24"/>
  <c r="H296" i="24" s="1"/>
  <c r="N295" i="24"/>
  <c r="L295" i="24"/>
  <c r="J295" i="24"/>
  <c r="H295" i="24" s="1"/>
  <c r="E295" i="24"/>
  <c r="L294" i="24"/>
  <c r="J294" i="24"/>
  <c r="H294" i="24" s="1"/>
  <c r="L293" i="24"/>
  <c r="J293" i="24"/>
  <c r="H293" i="24"/>
  <c r="L292" i="24"/>
  <c r="J292" i="24"/>
  <c r="H292" i="24" s="1"/>
  <c r="L291" i="24"/>
  <c r="J291" i="24"/>
  <c r="H291" i="24"/>
  <c r="N290" i="24"/>
  <c r="L290" i="24"/>
  <c r="J290" i="24"/>
  <c r="H290" i="24"/>
  <c r="E290" i="24"/>
  <c r="L289" i="24"/>
  <c r="J289" i="24"/>
  <c r="H289" i="24"/>
  <c r="L288" i="24"/>
  <c r="J288" i="24"/>
  <c r="H288" i="24" s="1"/>
  <c r="L287" i="24"/>
  <c r="J287" i="24"/>
  <c r="H287" i="24"/>
  <c r="L286" i="24"/>
  <c r="J286" i="24"/>
  <c r="H286" i="24" s="1"/>
  <c r="N285" i="24"/>
  <c r="L285" i="24"/>
  <c r="J285" i="24"/>
  <c r="H285" i="24" s="1"/>
  <c r="E285" i="24"/>
  <c r="L284" i="24"/>
  <c r="J284" i="24"/>
  <c r="H284" i="24" s="1"/>
  <c r="L283" i="24"/>
  <c r="J283" i="24"/>
  <c r="H283" i="24"/>
  <c r="L282" i="24"/>
  <c r="J282" i="24"/>
  <c r="H282" i="24" s="1"/>
  <c r="L281" i="24"/>
  <c r="J281" i="24"/>
  <c r="H281" i="24"/>
  <c r="N280" i="24"/>
  <c r="L280" i="24"/>
  <c r="J280" i="24"/>
  <c r="H280" i="24"/>
  <c r="E280" i="24"/>
  <c r="L279" i="24"/>
  <c r="J279" i="24"/>
  <c r="H279" i="24"/>
  <c r="L278" i="24"/>
  <c r="J278" i="24"/>
  <c r="H278" i="24" s="1"/>
  <c r="L277" i="24"/>
  <c r="J277" i="24"/>
  <c r="H277" i="24"/>
  <c r="L276" i="24"/>
  <c r="J276" i="24"/>
  <c r="H276" i="24" s="1"/>
  <c r="N275" i="24"/>
  <c r="L275" i="24"/>
  <c r="J275" i="24"/>
  <c r="H275" i="24" s="1"/>
  <c r="E275" i="24"/>
  <c r="L274" i="24"/>
  <c r="J274" i="24"/>
  <c r="H274" i="24" s="1"/>
  <c r="L273" i="24"/>
  <c r="J273" i="24"/>
  <c r="H273" i="24"/>
  <c r="L272" i="24"/>
  <c r="J272" i="24"/>
  <c r="H272" i="24" s="1"/>
  <c r="L271" i="24"/>
  <c r="J271" i="24"/>
  <c r="H271" i="24"/>
  <c r="N270" i="24"/>
  <c r="L270" i="24"/>
  <c r="J270" i="24"/>
  <c r="H270" i="24"/>
  <c r="E270" i="24"/>
  <c r="L269" i="24"/>
  <c r="J269" i="24"/>
  <c r="H269" i="24"/>
  <c r="L268" i="24"/>
  <c r="J268" i="24"/>
  <c r="H268" i="24" s="1"/>
  <c r="L267" i="24"/>
  <c r="J267" i="24"/>
  <c r="H267" i="24"/>
  <c r="L266" i="24"/>
  <c r="J266" i="24"/>
  <c r="H266" i="24" s="1"/>
  <c r="N265" i="24"/>
  <c r="L265" i="24"/>
  <c r="J265" i="24"/>
  <c r="H265" i="24" s="1"/>
  <c r="E265" i="24"/>
  <c r="L264" i="24"/>
  <c r="J264" i="24"/>
  <c r="H264" i="24" s="1"/>
  <c r="L263" i="24"/>
  <c r="J263" i="24"/>
  <c r="H263" i="24"/>
  <c r="L262" i="24"/>
  <c r="J262" i="24"/>
  <c r="H262" i="24" s="1"/>
  <c r="L261" i="24"/>
  <c r="J261" i="24"/>
  <c r="H261" i="24"/>
  <c r="N260" i="24"/>
  <c r="L260" i="24"/>
  <c r="J260" i="24"/>
  <c r="H260" i="24"/>
  <c r="E260" i="24"/>
  <c r="L259" i="24"/>
  <c r="J259" i="24"/>
  <c r="H259" i="24"/>
  <c r="L258" i="24"/>
  <c r="J258" i="24"/>
  <c r="H258" i="24" s="1"/>
  <c r="L257" i="24"/>
  <c r="J257" i="24"/>
  <c r="H257" i="24"/>
  <c r="L256" i="24"/>
  <c r="J256" i="24"/>
  <c r="H256" i="24" s="1"/>
  <c r="N255" i="24"/>
  <c r="L255" i="24"/>
  <c r="J255" i="24"/>
  <c r="H255" i="24" s="1"/>
  <c r="E255" i="24"/>
  <c r="L254" i="24"/>
  <c r="J254" i="24"/>
  <c r="H254" i="24" s="1"/>
  <c r="L253" i="24"/>
  <c r="J253" i="24"/>
  <c r="H253" i="24"/>
  <c r="L252" i="24"/>
  <c r="J252" i="24"/>
  <c r="H252" i="24" s="1"/>
  <c r="L251" i="24"/>
  <c r="J251" i="24"/>
  <c r="H251" i="24"/>
  <c r="N250" i="24"/>
  <c r="L250" i="24"/>
  <c r="J250" i="24"/>
  <c r="H250" i="24"/>
  <c r="E250" i="24"/>
  <c r="L249" i="24"/>
  <c r="J249" i="24"/>
  <c r="H249" i="24"/>
  <c r="L248" i="24"/>
  <c r="J248" i="24"/>
  <c r="H248" i="24" s="1"/>
  <c r="L247" i="24"/>
  <c r="J247" i="24"/>
  <c r="H247" i="24"/>
  <c r="L246" i="24"/>
  <c r="J246" i="24"/>
  <c r="H246" i="24" s="1"/>
  <c r="N245" i="24"/>
  <c r="L245" i="24"/>
  <c r="J245" i="24"/>
  <c r="H245" i="24" s="1"/>
  <c r="E245" i="24"/>
  <c r="L244" i="24"/>
  <c r="J244" i="24"/>
  <c r="H244" i="24" s="1"/>
  <c r="L243" i="24"/>
  <c r="J243" i="24"/>
  <c r="H243" i="24"/>
  <c r="L242" i="24"/>
  <c r="J242" i="24"/>
  <c r="H242" i="24" s="1"/>
  <c r="L241" i="24"/>
  <c r="J241" i="24"/>
  <c r="H241" i="24"/>
  <c r="N240" i="24"/>
  <c r="L240" i="24"/>
  <c r="J240" i="24"/>
  <c r="H240" i="24"/>
  <c r="E240" i="24"/>
  <c r="L239" i="24"/>
  <c r="J239" i="24"/>
  <c r="H239" i="24"/>
  <c r="L238" i="24"/>
  <c r="J238" i="24"/>
  <c r="H238" i="24" s="1"/>
  <c r="L237" i="24"/>
  <c r="J237" i="24"/>
  <c r="H237" i="24"/>
  <c r="L236" i="24"/>
  <c r="J236" i="24"/>
  <c r="H236" i="24" s="1"/>
  <c r="N235" i="24"/>
  <c r="L235" i="24"/>
  <c r="J235" i="24"/>
  <c r="H235" i="24" s="1"/>
  <c r="E235" i="24"/>
  <c r="L234" i="24"/>
  <c r="J234" i="24"/>
  <c r="H234" i="24" s="1"/>
  <c r="L233" i="24"/>
  <c r="J233" i="24"/>
  <c r="H233" i="24"/>
  <c r="L232" i="24"/>
  <c r="J232" i="24"/>
  <c r="H232" i="24" s="1"/>
  <c r="L231" i="24"/>
  <c r="J231" i="24"/>
  <c r="H231" i="24"/>
  <c r="N230" i="24"/>
  <c r="L230" i="24"/>
  <c r="J230" i="24"/>
  <c r="H230" i="24"/>
  <c r="E230" i="24"/>
  <c r="L229" i="24"/>
  <c r="J229" i="24"/>
  <c r="H229" i="24"/>
  <c r="L228" i="24"/>
  <c r="J228" i="24"/>
  <c r="H228" i="24" s="1"/>
  <c r="L227" i="24"/>
  <c r="J227" i="24"/>
  <c r="H227" i="24"/>
  <c r="L226" i="24"/>
  <c r="J226" i="24"/>
  <c r="H226" i="24" s="1"/>
  <c r="N225" i="24"/>
  <c r="L225" i="24"/>
  <c r="J225" i="24"/>
  <c r="H225" i="24" s="1"/>
  <c r="E225" i="24"/>
  <c r="L224" i="24"/>
  <c r="J224" i="24"/>
  <c r="H224" i="24" s="1"/>
  <c r="L223" i="24"/>
  <c r="J223" i="24"/>
  <c r="H223" i="24"/>
  <c r="L222" i="24"/>
  <c r="J222" i="24"/>
  <c r="H222" i="24" s="1"/>
  <c r="L221" i="24"/>
  <c r="J221" i="24"/>
  <c r="H221" i="24"/>
  <c r="N220" i="24"/>
  <c r="L220" i="24"/>
  <c r="J220" i="24"/>
  <c r="H220" i="24"/>
  <c r="E220" i="24"/>
  <c r="L219" i="24"/>
  <c r="J219" i="24"/>
  <c r="H219" i="24"/>
  <c r="L218" i="24"/>
  <c r="J218" i="24"/>
  <c r="H218" i="24" s="1"/>
  <c r="L217" i="24"/>
  <c r="J217" i="24"/>
  <c r="H217" i="24"/>
  <c r="L216" i="24"/>
  <c r="J216" i="24"/>
  <c r="H216" i="24" s="1"/>
  <c r="N215" i="24"/>
  <c r="L215" i="24"/>
  <c r="J215" i="24"/>
  <c r="H215" i="24" s="1"/>
  <c r="E215" i="24"/>
  <c r="L214" i="24"/>
  <c r="J214" i="24"/>
  <c r="H214" i="24" s="1"/>
  <c r="L213" i="24"/>
  <c r="J213" i="24"/>
  <c r="H213" i="24"/>
  <c r="L212" i="24"/>
  <c r="J212" i="24"/>
  <c r="H212" i="24" s="1"/>
  <c r="L211" i="24"/>
  <c r="J211" i="24"/>
  <c r="H211" i="24"/>
  <c r="N210" i="24"/>
  <c r="N310" i="24" s="1"/>
  <c r="L210" i="24"/>
  <c r="J210" i="24"/>
  <c r="H210" i="24"/>
  <c r="E210" i="24"/>
  <c r="E310" i="24" s="1"/>
  <c r="L208" i="24"/>
  <c r="J208" i="24"/>
  <c r="H208" i="24"/>
  <c r="L207" i="24"/>
  <c r="J207" i="24"/>
  <c r="H207" i="24" s="1"/>
  <c r="L206" i="24"/>
  <c r="J206" i="24"/>
  <c r="H206" i="24"/>
  <c r="L205" i="24"/>
  <c r="J205" i="24"/>
  <c r="H205" i="24" s="1"/>
  <c r="L204" i="24"/>
  <c r="J204" i="24"/>
  <c r="H204" i="24"/>
  <c r="N203" i="24"/>
  <c r="L203" i="24"/>
  <c r="J203" i="24"/>
  <c r="H203" i="24"/>
  <c r="E203" i="24"/>
  <c r="L202" i="24"/>
  <c r="J202" i="24"/>
  <c r="H202" i="24"/>
  <c r="L201" i="24"/>
  <c r="J201" i="24"/>
  <c r="H201" i="24" s="1"/>
  <c r="L200" i="24"/>
  <c r="J200" i="24"/>
  <c r="H200" i="24"/>
  <c r="L199" i="24"/>
  <c r="J199" i="24"/>
  <c r="H199" i="24" s="1"/>
  <c r="N198" i="24"/>
  <c r="L198" i="24"/>
  <c r="J198" i="24"/>
  <c r="H198" i="24" s="1"/>
  <c r="E198" i="24"/>
  <c r="L197" i="24"/>
  <c r="J197" i="24"/>
  <c r="H197" i="24" s="1"/>
  <c r="L196" i="24"/>
  <c r="J196" i="24"/>
  <c r="H196" i="24"/>
  <c r="L195" i="24"/>
  <c r="J195" i="24"/>
  <c r="H195" i="24" s="1"/>
  <c r="L194" i="24"/>
  <c r="J194" i="24"/>
  <c r="H194" i="24"/>
  <c r="N193" i="24"/>
  <c r="L193" i="24"/>
  <c r="J193" i="24"/>
  <c r="H193" i="24"/>
  <c r="E193" i="24"/>
  <c r="L192" i="24"/>
  <c r="J192" i="24"/>
  <c r="H192" i="24"/>
  <c r="L191" i="24"/>
  <c r="J191" i="24"/>
  <c r="H191" i="24" s="1"/>
  <c r="L190" i="24"/>
  <c r="J190" i="24"/>
  <c r="H190" i="24"/>
  <c r="L189" i="24"/>
  <c r="J189" i="24"/>
  <c r="H189" i="24" s="1"/>
  <c r="N188" i="24"/>
  <c r="L188" i="24"/>
  <c r="J188" i="24"/>
  <c r="H188" i="24" s="1"/>
  <c r="E188" i="24"/>
  <c r="L187" i="24"/>
  <c r="J187" i="24"/>
  <c r="H187" i="24" s="1"/>
  <c r="L186" i="24"/>
  <c r="J186" i="24"/>
  <c r="H186" i="24"/>
  <c r="L185" i="24"/>
  <c r="J185" i="24"/>
  <c r="H185" i="24" s="1"/>
  <c r="L184" i="24"/>
  <c r="J184" i="24"/>
  <c r="H184" i="24"/>
  <c r="N183" i="24"/>
  <c r="L183" i="24"/>
  <c r="J183" i="24"/>
  <c r="H183" i="24"/>
  <c r="E183" i="24"/>
  <c r="L182" i="24"/>
  <c r="J182" i="24"/>
  <c r="H182" i="24"/>
  <c r="L181" i="24"/>
  <c r="J181" i="24"/>
  <c r="H181" i="24" s="1"/>
  <c r="L180" i="24"/>
  <c r="J180" i="24"/>
  <c r="H180" i="24"/>
  <c r="L179" i="24"/>
  <c r="J179" i="24"/>
  <c r="H179" i="24" s="1"/>
  <c r="N178" i="24"/>
  <c r="L178" i="24"/>
  <c r="J178" i="24"/>
  <c r="H178" i="24" s="1"/>
  <c r="E178" i="24"/>
  <c r="L177" i="24"/>
  <c r="J177" i="24"/>
  <c r="H177" i="24" s="1"/>
  <c r="L176" i="24"/>
  <c r="J176" i="24"/>
  <c r="H176" i="24"/>
  <c r="L175" i="24"/>
  <c r="J175" i="24"/>
  <c r="H175" i="24" s="1"/>
  <c r="L174" i="24"/>
  <c r="J174" i="24"/>
  <c r="H174" i="24"/>
  <c r="N173" i="24"/>
  <c r="L173" i="24"/>
  <c r="J173" i="24"/>
  <c r="H173" i="24"/>
  <c r="E173" i="24"/>
  <c r="L172" i="24"/>
  <c r="J172" i="24"/>
  <c r="H172" i="24"/>
  <c r="L171" i="24"/>
  <c r="J171" i="24"/>
  <c r="H171" i="24" s="1"/>
  <c r="L170" i="24"/>
  <c r="J170" i="24"/>
  <c r="H170" i="24"/>
  <c r="L169" i="24"/>
  <c r="J169" i="24"/>
  <c r="H169" i="24" s="1"/>
  <c r="N168" i="24"/>
  <c r="L168" i="24"/>
  <c r="J168" i="24"/>
  <c r="H168" i="24" s="1"/>
  <c r="E168" i="24"/>
  <c r="L167" i="24"/>
  <c r="J167" i="24"/>
  <c r="H167" i="24" s="1"/>
  <c r="L166" i="24"/>
  <c r="J166" i="24"/>
  <c r="H166" i="24"/>
  <c r="L165" i="24"/>
  <c r="J165" i="24"/>
  <c r="H165" i="24" s="1"/>
  <c r="L164" i="24"/>
  <c r="J164" i="24"/>
  <c r="H164" i="24"/>
  <c r="N163" i="24"/>
  <c r="L163" i="24"/>
  <c r="J163" i="24"/>
  <c r="H163" i="24"/>
  <c r="E163" i="24"/>
  <c r="L162" i="24"/>
  <c r="J162" i="24"/>
  <c r="H162" i="24"/>
  <c r="L161" i="24"/>
  <c r="J161" i="24"/>
  <c r="H161" i="24" s="1"/>
  <c r="L160" i="24"/>
  <c r="J160" i="24"/>
  <c r="H160" i="24"/>
  <c r="L159" i="24"/>
  <c r="J159" i="24"/>
  <c r="H159" i="24" s="1"/>
  <c r="N158" i="24"/>
  <c r="L158" i="24"/>
  <c r="J158" i="24"/>
  <c r="H158" i="24" s="1"/>
  <c r="E158" i="24"/>
  <c r="L157" i="24"/>
  <c r="J157" i="24"/>
  <c r="H157" i="24" s="1"/>
  <c r="L156" i="24"/>
  <c r="J156" i="24"/>
  <c r="H156" i="24"/>
  <c r="L155" i="24"/>
  <c r="J155" i="24"/>
  <c r="H155" i="24" s="1"/>
  <c r="L154" i="24"/>
  <c r="J154" i="24"/>
  <c r="H154" i="24"/>
  <c r="N153" i="24"/>
  <c r="L153" i="24"/>
  <c r="J153" i="24"/>
  <c r="H153" i="24"/>
  <c r="E153" i="24"/>
  <c r="L152" i="24"/>
  <c r="J152" i="24"/>
  <c r="H152" i="24"/>
  <c r="L151" i="24"/>
  <c r="J151" i="24"/>
  <c r="H151" i="24" s="1"/>
  <c r="L150" i="24"/>
  <c r="J150" i="24"/>
  <c r="H150" i="24"/>
  <c r="L149" i="24"/>
  <c r="J149" i="24"/>
  <c r="H149" i="24" s="1"/>
  <c r="N148" i="24"/>
  <c r="L148" i="24"/>
  <c r="J148" i="24"/>
  <c r="H148" i="24" s="1"/>
  <c r="E148" i="24"/>
  <c r="L147" i="24"/>
  <c r="J147" i="24"/>
  <c r="H147" i="24" s="1"/>
  <c r="L146" i="24"/>
  <c r="J146" i="24"/>
  <c r="H146" i="24"/>
  <c r="L145" i="24"/>
  <c r="J145" i="24"/>
  <c r="H145" i="24" s="1"/>
  <c r="L144" i="24"/>
  <c r="J144" i="24"/>
  <c r="H144" i="24"/>
  <c r="N143" i="24"/>
  <c r="L143" i="24"/>
  <c r="J143" i="24"/>
  <c r="H143" i="24"/>
  <c r="E143" i="24"/>
  <c r="L142" i="24"/>
  <c r="J142" i="24"/>
  <c r="H142" i="24"/>
  <c r="L141" i="24"/>
  <c r="J141" i="24"/>
  <c r="H141" i="24" s="1"/>
  <c r="L140" i="24"/>
  <c r="J140" i="24"/>
  <c r="H140" i="24"/>
  <c r="L139" i="24"/>
  <c r="J139" i="24"/>
  <c r="H139" i="24" s="1"/>
  <c r="N138" i="24"/>
  <c r="L138" i="24"/>
  <c r="J138" i="24"/>
  <c r="H138" i="24" s="1"/>
  <c r="E138" i="24"/>
  <c r="L137" i="24"/>
  <c r="J137" i="24"/>
  <c r="H137" i="24" s="1"/>
  <c r="L136" i="24"/>
  <c r="J136" i="24"/>
  <c r="H136" i="24"/>
  <c r="L135" i="24"/>
  <c r="J135" i="24"/>
  <c r="H135" i="24" s="1"/>
  <c r="L134" i="24"/>
  <c r="J134" i="24"/>
  <c r="H134" i="24"/>
  <c r="N133" i="24"/>
  <c r="L133" i="24"/>
  <c r="J133" i="24"/>
  <c r="H133" i="24"/>
  <c r="E133" i="24"/>
  <c r="L132" i="24"/>
  <c r="J132" i="24"/>
  <c r="H132" i="24"/>
  <c r="L131" i="24"/>
  <c r="J131" i="24"/>
  <c r="H131" i="24" s="1"/>
  <c r="L130" i="24"/>
  <c r="J130" i="24"/>
  <c r="H130" i="24"/>
  <c r="L129" i="24"/>
  <c r="J129" i="24"/>
  <c r="H129" i="24" s="1"/>
  <c r="N128" i="24"/>
  <c r="L128" i="24"/>
  <c r="J128" i="24"/>
  <c r="H128" i="24" s="1"/>
  <c r="E128" i="24"/>
  <c r="L127" i="24"/>
  <c r="J127" i="24"/>
  <c r="H127" i="24" s="1"/>
  <c r="L126" i="24"/>
  <c r="J126" i="24"/>
  <c r="H126" i="24"/>
  <c r="L125" i="24"/>
  <c r="J125" i="24"/>
  <c r="H125" i="24" s="1"/>
  <c r="L124" i="24"/>
  <c r="J124" i="24"/>
  <c r="H124" i="24"/>
  <c r="N123" i="24"/>
  <c r="L123" i="24"/>
  <c r="J123" i="24"/>
  <c r="H123" i="24"/>
  <c r="E123" i="24"/>
  <c r="L122" i="24"/>
  <c r="J122" i="24"/>
  <c r="H122" i="24"/>
  <c r="L121" i="24"/>
  <c r="J121" i="24"/>
  <c r="H121" i="24" s="1"/>
  <c r="L120" i="24"/>
  <c r="J120" i="24"/>
  <c r="H120" i="24"/>
  <c r="L119" i="24"/>
  <c r="J119" i="24"/>
  <c r="H119" i="24" s="1"/>
  <c r="N118" i="24"/>
  <c r="L118" i="24"/>
  <c r="J118" i="24"/>
  <c r="H118" i="24" s="1"/>
  <c r="E118" i="24"/>
  <c r="L117" i="24"/>
  <c r="J117" i="24"/>
  <c r="H117" i="24" s="1"/>
  <c r="L116" i="24"/>
  <c r="J116" i="24"/>
  <c r="H116" i="24"/>
  <c r="L115" i="24"/>
  <c r="J115" i="24"/>
  <c r="H115" i="24" s="1"/>
  <c r="L114" i="24"/>
  <c r="J114" i="24"/>
  <c r="H114" i="24"/>
  <c r="N113" i="24"/>
  <c r="L113" i="24"/>
  <c r="J113" i="24"/>
  <c r="H113" i="24"/>
  <c r="E113" i="24"/>
  <c r="L112" i="24"/>
  <c r="J112" i="24"/>
  <c r="H112" i="24"/>
  <c r="L111" i="24"/>
  <c r="J111" i="24"/>
  <c r="H111" i="24" s="1"/>
  <c r="L110" i="24"/>
  <c r="J110" i="24"/>
  <c r="H110" i="24"/>
  <c r="L109" i="24"/>
  <c r="J109" i="24"/>
  <c r="H109" i="24" s="1"/>
  <c r="N108" i="24"/>
  <c r="N208" i="24" s="1"/>
  <c r="L108" i="24"/>
  <c r="J108" i="24"/>
  <c r="H108" i="24" s="1"/>
  <c r="E108" i="24"/>
  <c r="E208" i="24" s="1"/>
  <c r="L106" i="24"/>
  <c r="J106" i="24"/>
  <c r="H106" i="24"/>
  <c r="L105" i="24"/>
  <c r="J105" i="24"/>
  <c r="H105" i="24"/>
  <c r="L104" i="24"/>
  <c r="J104" i="24"/>
  <c r="H104" i="24" s="1"/>
  <c r="L103" i="24"/>
  <c r="J103" i="24"/>
  <c r="H103" i="24"/>
  <c r="L102" i="24"/>
  <c r="J102" i="24"/>
  <c r="H102" i="24" s="1"/>
  <c r="N101" i="24"/>
  <c r="L101" i="24"/>
  <c r="J101" i="24"/>
  <c r="H101" i="24" s="1"/>
  <c r="E101" i="24"/>
  <c r="L100" i="24"/>
  <c r="J100" i="24"/>
  <c r="H100" i="24" s="1"/>
  <c r="L99" i="24"/>
  <c r="J99" i="24"/>
  <c r="H99" i="24"/>
  <c r="L98" i="24"/>
  <c r="J98" i="24"/>
  <c r="H98" i="24" s="1"/>
  <c r="L97" i="24"/>
  <c r="J97" i="24"/>
  <c r="H97" i="24"/>
  <c r="N96" i="24"/>
  <c r="L96" i="24"/>
  <c r="J96" i="24"/>
  <c r="H96" i="24"/>
  <c r="E96" i="24"/>
  <c r="L95" i="24"/>
  <c r="J95" i="24"/>
  <c r="H95" i="24"/>
  <c r="L94" i="24"/>
  <c r="J94" i="24"/>
  <c r="H94" i="24" s="1"/>
  <c r="L93" i="24"/>
  <c r="J93" i="24"/>
  <c r="H93" i="24"/>
  <c r="L92" i="24"/>
  <c r="J92" i="24"/>
  <c r="H92" i="24" s="1"/>
  <c r="N91" i="24"/>
  <c r="L91" i="24"/>
  <c r="J91" i="24"/>
  <c r="H91" i="24" s="1"/>
  <c r="E91" i="24"/>
  <c r="L90" i="24"/>
  <c r="J90" i="24"/>
  <c r="H90" i="24" s="1"/>
  <c r="L89" i="24"/>
  <c r="J89" i="24"/>
  <c r="H89" i="24"/>
  <c r="L88" i="24"/>
  <c r="J88" i="24"/>
  <c r="H88" i="24" s="1"/>
  <c r="L87" i="24"/>
  <c r="J87" i="24"/>
  <c r="H87" i="24"/>
  <c r="N86" i="24"/>
  <c r="L86" i="24"/>
  <c r="J86" i="24"/>
  <c r="H86" i="24"/>
  <c r="E86" i="24"/>
  <c r="L85" i="24"/>
  <c r="J85" i="24"/>
  <c r="H85" i="24"/>
  <c r="L84" i="24"/>
  <c r="J84" i="24"/>
  <c r="H84" i="24" s="1"/>
  <c r="L83" i="24"/>
  <c r="J83" i="24"/>
  <c r="H83" i="24"/>
  <c r="L82" i="24"/>
  <c r="J82" i="24"/>
  <c r="H82" i="24" s="1"/>
  <c r="N81" i="24"/>
  <c r="L81" i="24"/>
  <c r="J81" i="24"/>
  <c r="H81" i="24" s="1"/>
  <c r="E81" i="24"/>
  <c r="L80" i="24"/>
  <c r="J80" i="24"/>
  <c r="H80" i="24" s="1"/>
  <c r="L79" i="24"/>
  <c r="J79" i="24"/>
  <c r="H79" i="24"/>
  <c r="L78" i="24"/>
  <c r="J78" i="24"/>
  <c r="H78" i="24" s="1"/>
  <c r="L77" i="24"/>
  <c r="J77" i="24"/>
  <c r="H77" i="24"/>
  <c r="N76" i="24"/>
  <c r="L76" i="24"/>
  <c r="J76" i="24"/>
  <c r="H76" i="24"/>
  <c r="E76" i="24"/>
  <c r="L75" i="24"/>
  <c r="J75" i="24"/>
  <c r="H75" i="24"/>
  <c r="L74" i="24"/>
  <c r="J74" i="24"/>
  <c r="H74" i="24" s="1"/>
  <c r="L73" i="24"/>
  <c r="J73" i="24"/>
  <c r="H73" i="24"/>
  <c r="L72" i="24"/>
  <c r="J72" i="24"/>
  <c r="H72" i="24" s="1"/>
  <c r="N71" i="24"/>
  <c r="L71" i="24"/>
  <c r="J71" i="24"/>
  <c r="H71" i="24" s="1"/>
  <c r="E71" i="24"/>
  <c r="L70" i="24"/>
  <c r="J70" i="24"/>
  <c r="H70" i="24" s="1"/>
  <c r="L69" i="24"/>
  <c r="J69" i="24"/>
  <c r="H69" i="24"/>
  <c r="L68" i="24"/>
  <c r="J68" i="24"/>
  <c r="H68" i="24" s="1"/>
  <c r="L67" i="24"/>
  <c r="J67" i="24"/>
  <c r="H67" i="24"/>
  <c r="N66" i="24"/>
  <c r="L66" i="24"/>
  <c r="J66" i="24"/>
  <c r="H66" i="24"/>
  <c r="E66" i="24"/>
  <c r="L65" i="24"/>
  <c r="J65" i="24"/>
  <c r="H65" i="24"/>
  <c r="L64" i="24"/>
  <c r="J64" i="24"/>
  <c r="H64" i="24" s="1"/>
  <c r="L63" i="24"/>
  <c r="J63" i="24"/>
  <c r="H63" i="24"/>
  <c r="L62" i="24"/>
  <c r="J62" i="24"/>
  <c r="H62" i="24" s="1"/>
  <c r="N61" i="24"/>
  <c r="L61" i="24"/>
  <c r="J61" i="24"/>
  <c r="H61" i="24" s="1"/>
  <c r="E61" i="24"/>
  <c r="L60" i="24"/>
  <c r="J60" i="24"/>
  <c r="H60" i="24" s="1"/>
  <c r="L59" i="24"/>
  <c r="J59" i="24"/>
  <c r="H59" i="24"/>
  <c r="L58" i="24"/>
  <c r="J58" i="24"/>
  <c r="H58" i="24" s="1"/>
  <c r="L57" i="24"/>
  <c r="J57" i="24"/>
  <c r="H57" i="24"/>
  <c r="N56" i="24"/>
  <c r="L56" i="24"/>
  <c r="J56" i="24"/>
  <c r="H56" i="24"/>
  <c r="E56" i="24"/>
  <c r="L55" i="24"/>
  <c r="J55" i="24"/>
  <c r="H55" i="24"/>
  <c r="L54" i="24"/>
  <c r="J54" i="24"/>
  <c r="H54" i="24" s="1"/>
  <c r="L53" i="24"/>
  <c r="J53" i="24"/>
  <c r="H53" i="24"/>
  <c r="L52" i="24"/>
  <c r="J52" i="24"/>
  <c r="H52" i="24" s="1"/>
  <c r="N51" i="24"/>
  <c r="L51" i="24"/>
  <c r="J51" i="24"/>
  <c r="H51" i="24" s="1"/>
  <c r="E51" i="24"/>
  <c r="L50" i="24"/>
  <c r="J50" i="24"/>
  <c r="H50" i="24" s="1"/>
  <c r="L49" i="24"/>
  <c r="J49" i="24"/>
  <c r="H49" i="24"/>
  <c r="L48" i="24"/>
  <c r="J48" i="24"/>
  <c r="H48" i="24" s="1"/>
  <c r="L47" i="24"/>
  <c r="J47" i="24"/>
  <c r="H47" i="24"/>
  <c r="N46" i="24"/>
  <c r="L46" i="24"/>
  <c r="J46" i="24"/>
  <c r="H46" i="24"/>
  <c r="E46" i="24"/>
  <c r="L45" i="24"/>
  <c r="J45" i="24"/>
  <c r="H45" i="24"/>
  <c r="L44" i="24"/>
  <c r="J44" i="24"/>
  <c r="H44" i="24" s="1"/>
  <c r="L43" i="24"/>
  <c r="J43" i="24"/>
  <c r="H43" i="24"/>
  <c r="L42" i="24"/>
  <c r="J42" i="24"/>
  <c r="H42" i="24" s="1"/>
  <c r="N41" i="24"/>
  <c r="L41" i="24"/>
  <c r="J41" i="24"/>
  <c r="H41" i="24" s="1"/>
  <c r="E41" i="24"/>
  <c r="L40" i="24"/>
  <c r="J40" i="24"/>
  <c r="H40" i="24" s="1"/>
  <c r="L39" i="24"/>
  <c r="J39" i="24"/>
  <c r="H39" i="24"/>
  <c r="L38" i="24"/>
  <c r="J38" i="24"/>
  <c r="H38" i="24" s="1"/>
  <c r="L37" i="24"/>
  <c r="J37" i="24"/>
  <c r="H37" i="24"/>
  <c r="N36" i="24"/>
  <c r="L36" i="24"/>
  <c r="J36" i="24"/>
  <c r="H36" i="24"/>
  <c r="E36" i="24"/>
  <c r="L35" i="24"/>
  <c r="J35" i="24"/>
  <c r="H35" i="24"/>
  <c r="L34" i="24"/>
  <c r="J34" i="24"/>
  <c r="H34" i="24" s="1"/>
  <c r="L33" i="24"/>
  <c r="J33" i="24"/>
  <c r="H33" i="24"/>
  <c r="L32" i="24"/>
  <c r="J32" i="24"/>
  <c r="H32" i="24" s="1"/>
  <c r="N31" i="24"/>
  <c r="L31" i="24"/>
  <c r="J31" i="24"/>
  <c r="H31" i="24" s="1"/>
  <c r="E31" i="24"/>
  <c r="L30" i="24"/>
  <c r="J30" i="24"/>
  <c r="H30" i="24" s="1"/>
  <c r="L29" i="24"/>
  <c r="J29" i="24"/>
  <c r="H29" i="24"/>
  <c r="L28" i="24"/>
  <c r="J28" i="24"/>
  <c r="H28" i="24" s="1"/>
  <c r="L27" i="24"/>
  <c r="J27" i="24"/>
  <c r="H27" i="24"/>
  <c r="N26" i="24"/>
  <c r="L26" i="24"/>
  <c r="J26" i="24"/>
  <c r="H26" i="24"/>
  <c r="E26" i="24"/>
  <c r="L25" i="24"/>
  <c r="J25" i="24"/>
  <c r="H25" i="24"/>
  <c r="L24" i="24"/>
  <c r="J24" i="24"/>
  <c r="H24" i="24" s="1"/>
  <c r="L23" i="24"/>
  <c r="J23" i="24"/>
  <c r="H23" i="24"/>
  <c r="L22" i="24"/>
  <c r="J22" i="24"/>
  <c r="H22" i="24" s="1"/>
  <c r="N21" i="24"/>
  <c r="L21" i="24"/>
  <c r="J21" i="24"/>
  <c r="H21" i="24" s="1"/>
  <c r="E21" i="24"/>
  <c r="L20" i="24"/>
  <c r="J20" i="24"/>
  <c r="H20" i="24" s="1"/>
  <c r="L19" i="24"/>
  <c r="J19" i="24"/>
  <c r="H19" i="24"/>
  <c r="L18" i="24"/>
  <c r="J18" i="24"/>
  <c r="H18" i="24" s="1"/>
  <c r="L17" i="24"/>
  <c r="J17" i="24"/>
  <c r="H17" i="24"/>
  <c r="N16" i="24"/>
  <c r="L16" i="24"/>
  <c r="J16" i="24"/>
  <c r="H16" i="24"/>
  <c r="E16" i="24"/>
  <c r="L15" i="24"/>
  <c r="J15" i="24"/>
  <c r="H15" i="24"/>
  <c r="L14" i="24"/>
  <c r="J14" i="24"/>
  <c r="H14" i="24" s="1"/>
  <c r="L13" i="24"/>
  <c r="J13" i="24"/>
  <c r="H13" i="24"/>
  <c r="L12" i="24"/>
  <c r="J12" i="24"/>
  <c r="H12" i="24" s="1"/>
  <c r="N11" i="24"/>
  <c r="L11" i="24"/>
  <c r="J11" i="24"/>
  <c r="H11" i="24" s="1"/>
  <c r="E11" i="24"/>
  <c r="L10" i="24"/>
  <c r="J10" i="24"/>
  <c r="H10" i="24" s="1"/>
  <c r="L9" i="24"/>
  <c r="J9" i="24"/>
  <c r="H9" i="24"/>
  <c r="L8" i="24"/>
  <c r="J8" i="24"/>
  <c r="H8" i="24" s="1"/>
  <c r="L7" i="24"/>
  <c r="J7" i="24"/>
  <c r="H7" i="24"/>
  <c r="N6" i="24"/>
  <c r="N106" i="24" s="1"/>
  <c r="L6" i="24"/>
  <c r="J6" i="24"/>
  <c r="H6" i="24"/>
  <c r="E6" i="24"/>
  <c r="E106" i="24" s="1"/>
  <c r="L412" i="23"/>
  <c r="J412" i="23"/>
  <c r="H412" i="23"/>
  <c r="L411" i="23"/>
  <c r="J411" i="23"/>
  <c r="H411" i="23" s="1"/>
  <c r="L410" i="23"/>
  <c r="J410" i="23"/>
  <c r="H410" i="23"/>
  <c r="L409" i="23"/>
  <c r="J409" i="23"/>
  <c r="H409" i="23" s="1"/>
  <c r="L408" i="23"/>
  <c r="J408" i="23"/>
  <c r="H408" i="23"/>
  <c r="N407" i="23"/>
  <c r="L407" i="23"/>
  <c r="J407" i="23"/>
  <c r="H407" i="23"/>
  <c r="E407" i="23"/>
  <c r="L406" i="23"/>
  <c r="J406" i="23"/>
  <c r="H406" i="23"/>
  <c r="L405" i="23"/>
  <c r="J405" i="23"/>
  <c r="H405" i="23" s="1"/>
  <c r="L404" i="23"/>
  <c r="J404" i="23"/>
  <c r="H404" i="23"/>
  <c r="L403" i="23"/>
  <c r="J403" i="23"/>
  <c r="H403" i="23" s="1"/>
  <c r="N402" i="23"/>
  <c r="L402" i="23"/>
  <c r="J402" i="23"/>
  <c r="H402" i="23" s="1"/>
  <c r="E402" i="23"/>
  <c r="L401" i="23"/>
  <c r="J401" i="23"/>
  <c r="H401" i="23" s="1"/>
  <c r="L400" i="23"/>
  <c r="J400" i="23"/>
  <c r="H400" i="23"/>
  <c r="L399" i="23"/>
  <c r="J399" i="23"/>
  <c r="H399" i="23" s="1"/>
  <c r="L398" i="23"/>
  <c r="J398" i="23"/>
  <c r="H398" i="23"/>
  <c r="N397" i="23"/>
  <c r="L397" i="23"/>
  <c r="J397" i="23"/>
  <c r="H397" i="23"/>
  <c r="E397" i="23"/>
  <c r="L396" i="23"/>
  <c r="J396" i="23"/>
  <c r="H396" i="23"/>
  <c r="L395" i="23"/>
  <c r="J395" i="23"/>
  <c r="H395" i="23" s="1"/>
  <c r="L394" i="23"/>
  <c r="J394" i="23"/>
  <c r="H394" i="23"/>
  <c r="L393" i="23"/>
  <c r="J393" i="23"/>
  <c r="H393" i="23" s="1"/>
  <c r="N392" i="23"/>
  <c r="L392" i="23"/>
  <c r="J392" i="23"/>
  <c r="H392" i="23" s="1"/>
  <c r="E392" i="23"/>
  <c r="L391" i="23"/>
  <c r="J391" i="23"/>
  <c r="H391" i="23" s="1"/>
  <c r="L390" i="23"/>
  <c r="J390" i="23"/>
  <c r="H390" i="23"/>
  <c r="L389" i="23"/>
  <c r="J389" i="23"/>
  <c r="H389" i="23" s="1"/>
  <c r="L388" i="23"/>
  <c r="J388" i="23"/>
  <c r="H388" i="23"/>
  <c r="N387" i="23"/>
  <c r="L387" i="23"/>
  <c r="J387" i="23"/>
  <c r="H387" i="23"/>
  <c r="E387" i="23"/>
  <c r="L386" i="23"/>
  <c r="J386" i="23"/>
  <c r="H386" i="23"/>
  <c r="L385" i="23"/>
  <c r="J385" i="23"/>
  <c r="H385" i="23" s="1"/>
  <c r="L384" i="23"/>
  <c r="J384" i="23"/>
  <c r="H384" i="23"/>
  <c r="L383" i="23"/>
  <c r="J383" i="23"/>
  <c r="H383" i="23" s="1"/>
  <c r="N382" i="23"/>
  <c r="L382" i="23"/>
  <c r="J382" i="23"/>
  <c r="H382" i="23" s="1"/>
  <c r="E382" i="23"/>
  <c r="L381" i="23"/>
  <c r="J381" i="23"/>
  <c r="H381" i="23" s="1"/>
  <c r="L380" i="23"/>
  <c r="J380" i="23"/>
  <c r="H380" i="23"/>
  <c r="L379" i="23"/>
  <c r="J379" i="23"/>
  <c r="H379" i="23" s="1"/>
  <c r="L378" i="23"/>
  <c r="J378" i="23"/>
  <c r="H378" i="23"/>
  <c r="N377" i="23"/>
  <c r="L377" i="23"/>
  <c r="J377" i="23"/>
  <c r="H377" i="23"/>
  <c r="E377" i="23"/>
  <c r="L376" i="23"/>
  <c r="J376" i="23"/>
  <c r="H376" i="23"/>
  <c r="L375" i="23"/>
  <c r="J375" i="23"/>
  <c r="H375" i="23" s="1"/>
  <c r="L374" i="23"/>
  <c r="J374" i="23"/>
  <c r="H374" i="23"/>
  <c r="L373" i="23"/>
  <c r="J373" i="23"/>
  <c r="H373" i="23" s="1"/>
  <c r="N372" i="23"/>
  <c r="L372" i="23"/>
  <c r="J372" i="23"/>
  <c r="H372" i="23" s="1"/>
  <c r="E372" i="23"/>
  <c r="L371" i="23"/>
  <c r="J371" i="23"/>
  <c r="H371" i="23" s="1"/>
  <c r="L370" i="23"/>
  <c r="J370" i="23"/>
  <c r="H370" i="23"/>
  <c r="L369" i="23"/>
  <c r="J369" i="23"/>
  <c r="H369" i="23" s="1"/>
  <c r="L368" i="23"/>
  <c r="J368" i="23"/>
  <c r="H368" i="23"/>
  <c r="N367" i="23"/>
  <c r="L367" i="23"/>
  <c r="J367" i="23"/>
  <c r="H367" i="23"/>
  <c r="E367" i="23"/>
  <c r="L366" i="23"/>
  <c r="J366" i="23"/>
  <c r="H366" i="23"/>
  <c r="L365" i="23"/>
  <c r="J365" i="23"/>
  <c r="H365" i="23" s="1"/>
  <c r="L364" i="23"/>
  <c r="J364" i="23"/>
  <c r="H364" i="23"/>
  <c r="L363" i="23"/>
  <c r="J363" i="23"/>
  <c r="H363" i="23" s="1"/>
  <c r="N362" i="23"/>
  <c r="L362" i="23"/>
  <c r="J362" i="23"/>
  <c r="H362" i="23" s="1"/>
  <c r="E362" i="23"/>
  <c r="L361" i="23"/>
  <c r="J361" i="23"/>
  <c r="H361" i="23" s="1"/>
  <c r="L360" i="23"/>
  <c r="J360" i="23"/>
  <c r="H360" i="23"/>
  <c r="L359" i="23"/>
  <c r="J359" i="23"/>
  <c r="H359" i="23" s="1"/>
  <c r="L358" i="23"/>
  <c r="J358" i="23"/>
  <c r="H358" i="23"/>
  <c r="N357" i="23"/>
  <c r="L357" i="23"/>
  <c r="J357" i="23"/>
  <c r="H357" i="23"/>
  <c r="E357" i="23"/>
  <c r="L356" i="23"/>
  <c r="J356" i="23"/>
  <c r="H356" i="23"/>
  <c r="L355" i="23"/>
  <c r="J355" i="23"/>
  <c r="H355" i="23" s="1"/>
  <c r="L354" i="23"/>
  <c r="J354" i="23"/>
  <c r="H354" i="23"/>
  <c r="L353" i="23"/>
  <c r="J353" i="23"/>
  <c r="H353" i="23" s="1"/>
  <c r="N352" i="23"/>
  <c r="L352" i="23"/>
  <c r="J352" i="23"/>
  <c r="H352" i="23" s="1"/>
  <c r="E352" i="23"/>
  <c r="L351" i="23"/>
  <c r="J351" i="23"/>
  <c r="H351" i="23" s="1"/>
  <c r="L350" i="23"/>
  <c r="J350" i="23"/>
  <c r="H350" i="23"/>
  <c r="L349" i="23"/>
  <c r="J349" i="23"/>
  <c r="H349" i="23" s="1"/>
  <c r="L348" i="23"/>
  <c r="J348" i="23"/>
  <c r="H348" i="23"/>
  <c r="N347" i="23"/>
  <c r="L347" i="23"/>
  <c r="J347" i="23"/>
  <c r="H347" i="23"/>
  <c r="E347" i="23"/>
  <c r="L346" i="23"/>
  <c r="J346" i="23"/>
  <c r="H346" i="23"/>
  <c r="L345" i="23"/>
  <c r="J345" i="23"/>
  <c r="H345" i="23" s="1"/>
  <c r="L344" i="23"/>
  <c r="J344" i="23"/>
  <c r="H344" i="23"/>
  <c r="L343" i="23"/>
  <c r="J343" i="23"/>
  <c r="H343" i="23" s="1"/>
  <c r="N342" i="23"/>
  <c r="L342" i="23"/>
  <c r="J342" i="23"/>
  <c r="H342" i="23" s="1"/>
  <c r="E342" i="23"/>
  <c r="L341" i="23"/>
  <c r="J341" i="23"/>
  <c r="H341" i="23" s="1"/>
  <c r="L340" i="23"/>
  <c r="J340" i="23"/>
  <c r="H340" i="23"/>
  <c r="L339" i="23"/>
  <c r="J339" i="23"/>
  <c r="H339" i="23" s="1"/>
  <c r="L338" i="23"/>
  <c r="J338" i="23"/>
  <c r="H338" i="23"/>
  <c r="N337" i="23"/>
  <c r="L337" i="23"/>
  <c r="J337" i="23"/>
  <c r="H337" i="23"/>
  <c r="E337" i="23"/>
  <c r="L336" i="23"/>
  <c r="J336" i="23"/>
  <c r="H336" i="23"/>
  <c r="L335" i="23"/>
  <c r="J335" i="23"/>
  <c r="H335" i="23" s="1"/>
  <c r="L334" i="23"/>
  <c r="J334" i="23"/>
  <c r="H334" i="23"/>
  <c r="L333" i="23"/>
  <c r="J333" i="23"/>
  <c r="H333" i="23" s="1"/>
  <c r="N332" i="23"/>
  <c r="L332" i="23"/>
  <c r="J332" i="23"/>
  <c r="H332" i="23" s="1"/>
  <c r="E332" i="23"/>
  <c r="L331" i="23"/>
  <c r="J331" i="23"/>
  <c r="H331" i="23" s="1"/>
  <c r="L330" i="23"/>
  <c r="J330" i="23"/>
  <c r="H330" i="23"/>
  <c r="L329" i="23"/>
  <c r="J329" i="23"/>
  <c r="H329" i="23" s="1"/>
  <c r="L328" i="23"/>
  <c r="J328" i="23"/>
  <c r="H328" i="23"/>
  <c r="N327" i="23"/>
  <c r="L327" i="23"/>
  <c r="J327" i="23"/>
  <c r="H327" i="23"/>
  <c r="E327" i="23"/>
  <c r="L326" i="23"/>
  <c r="J326" i="23"/>
  <c r="H326" i="23"/>
  <c r="L325" i="23"/>
  <c r="J325" i="23"/>
  <c r="H325" i="23" s="1"/>
  <c r="L324" i="23"/>
  <c r="J324" i="23"/>
  <c r="H324" i="23"/>
  <c r="L323" i="23"/>
  <c r="J323" i="23"/>
  <c r="H323" i="23" s="1"/>
  <c r="N322" i="23"/>
  <c r="L322" i="23"/>
  <c r="J322" i="23"/>
  <c r="H322" i="23" s="1"/>
  <c r="E322" i="23"/>
  <c r="L321" i="23"/>
  <c r="J321" i="23"/>
  <c r="H321" i="23" s="1"/>
  <c r="L320" i="23"/>
  <c r="J320" i="23"/>
  <c r="H320" i="23"/>
  <c r="L319" i="23"/>
  <c r="J319" i="23"/>
  <c r="H319" i="23" s="1"/>
  <c r="L318" i="23"/>
  <c r="J318" i="23"/>
  <c r="H318" i="23"/>
  <c r="N317" i="23"/>
  <c r="L317" i="23"/>
  <c r="J317" i="23"/>
  <c r="H317" i="23"/>
  <c r="E317" i="23"/>
  <c r="L316" i="23"/>
  <c r="J316" i="23"/>
  <c r="H316" i="23"/>
  <c r="L315" i="23"/>
  <c r="J315" i="23"/>
  <c r="H315" i="23" s="1"/>
  <c r="L314" i="23"/>
  <c r="J314" i="23"/>
  <c r="H314" i="23"/>
  <c r="L313" i="23"/>
  <c r="J313" i="23"/>
  <c r="H313" i="23" s="1"/>
  <c r="N312" i="23"/>
  <c r="L312" i="23"/>
  <c r="J312" i="23"/>
  <c r="H312" i="23" s="1"/>
  <c r="E312" i="23"/>
  <c r="E412" i="23" s="1"/>
  <c r="L310" i="23"/>
  <c r="J310" i="23"/>
  <c r="H310" i="23"/>
  <c r="L309" i="23"/>
  <c r="J309" i="23"/>
  <c r="H309" i="23"/>
  <c r="L308" i="23"/>
  <c r="J308" i="23"/>
  <c r="H308" i="23" s="1"/>
  <c r="L307" i="23"/>
  <c r="J307" i="23"/>
  <c r="H307" i="23"/>
  <c r="L306" i="23"/>
  <c r="J306" i="23"/>
  <c r="H306" i="23" s="1"/>
  <c r="N305" i="23"/>
  <c r="L305" i="23"/>
  <c r="J305" i="23"/>
  <c r="H305" i="23" s="1"/>
  <c r="E305" i="23"/>
  <c r="L304" i="23"/>
  <c r="J304" i="23"/>
  <c r="H304" i="23" s="1"/>
  <c r="L303" i="23"/>
  <c r="J303" i="23"/>
  <c r="H303" i="23"/>
  <c r="L302" i="23"/>
  <c r="J302" i="23"/>
  <c r="H302" i="23" s="1"/>
  <c r="L301" i="23"/>
  <c r="J301" i="23"/>
  <c r="H301" i="23"/>
  <c r="N300" i="23"/>
  <c r="L300" i="23"/>
  <c r="J300" i="23"/>
  <c r="H300" i="23"/>
  <c r="E300" i="23"/>
  <c r="L299" i="23"/>
  <c r="J299" i="23"/>
  <c r="H299" i="23"/>
  <c r="L298" i="23"/>
  <c r="J298" i="23"/>
  <c r="H298" i="23" s="1"/>
  <c r="L297" i="23"/>
  <c r="J297" i="23"/>
  <c r="H297" i="23"/>
  <c r="L296" i="23"/>
  <c r="J296" i="23"/>
  <c r="H296" i="23" s="1"/>
  <c r="N295" i="23"/>
  <c r="L295" i="23"/>
  <c r="J295" i="23"/>
  <c r="H295" i="23" s="1"/>
  <c r="E295" i="23"/>
  <c r="L294" i="23"/>
  <c r="J294" i="23"/>
  <c r="H294" i="23" s="1"/>
  <c r="L293" i="23"/>
  <c r="J293" i="23"/>
  <c r="H293" i="23"/>
  <c r="L292" i="23"/>
  <c r="J292" i="23"/>
  <c r="H292" i="23" s="1"/>
  <c r="L291" i="23"/>
  <c r="J291" i="23"/>
  <c r="H291" i="23"/>
  <c r="N290" i="23"/>
  <c r="L290" i="23"/>
  <c r="J290" i="23"/>
  <c r="H290" i="23"/>
  <c r="E290" i="23"/>
  <c r="L289" i="23"/>
  <c r="J289" i="23"/>
  <c r="H289" i="23"/>
  <c r="L288" i="23"/>
  <c r="J288" i="23"/>
  <c r="H288" i="23" s="1"/>
  <c r="L287" i="23"/>
  <c r="J287" i="23"/>
  <c r="H287" i="23"/>
  <c r="L286" i="23"/>
  <c r="J286" i="23"/>
  <c r="H286" i="23" s="1"/>
  <c r="N285" i="23"/>
  <c r="L285" i="23"/>
  <c r="J285" i="23"/>
  <c r="H285" i="23" s="1"/>
  <c r="E285" i="23"/>
  <c r="L284" i="23"/>
  <c r="J284" i="23"/>
  <c r="H284" i="23" s="1"/>
  <c r="L283" i="23"/>
  <c r="J283" i="23"/>
  <c r="H283" i="23"/>
  <c r="L282" i="23"/>
  <c r="J282" i="23"/>
  <c r="H282" i="23" s="1"/>
  <c r="L281" i="23"/>
  <c r="J281" i="23"/>
  <c r="H281" i="23"/>
  <c r="N280" i="23"/>
  <c r="L280" i="23"/>
  <c r="J280" i="23"/>
  <c r="H280" i="23"/>
  <c r="E280" i="23"/>
  <c r="L279" i="23"/>
  <c r="J279" i="23"/>
  <c r="H279" i="23"/>
  <c r="L278" i="23"/>
  <c r="J278" i="23"/>
  <c r="H278" i="23" s="1"/>
  <c r="L277" i="23"/>
  <c r="J277" i="23"/>
  <c r="H277" i="23"/>
  <c r="L276" i="23"/>
  <c r="J276" i="23"/>
  <c r="H276" i="23" s="1"/>
  <c r="N275" i="23"/>
  <c r="L275" i="23"/>
  <c r="J275" i="23"/>
  <c r="H275" i="23" s="1"/>
  <c r="E275" i="23"/>
  <c r="L274" i="23"/>
  <c r="J274" i="23"/>
  <c r="H274" i="23" s="1"/>
  <c r="L273" i="23"/>
  <c r="J273" i="23"/>
  <c r="H273" i="23"/>
  <c r="L272" i="23"/>
  <c r="J272" i="23"/>
  <c r="H272" i="23" s="1"/>
  <c r="L271" i="23"/>
  <c r="J271" i="23"/>
  <c r="H271" i="23"/>
  <c r="N270" i="23"/>
  <c r="L270" i="23"/>
  <c r="J270" i="23"/>
  <c r="H270" i="23"/>
  <c r="E270" i="23"/>
  <c r="L269" i="23"/>
  <c r="J269" i="23"/>
  <c r="H269" i="23"/>
  <c r="L268" i="23"/>
  <c r="J268" i="23"/>
  <c r="H268" i="23" s="1"/>
  <c r="L267" i="23"/>
  <c r="J267" i="23"/>
  <c r="H267" i="23"/>
  <c r="L266" i="23"/>
  <c r="J266" i="23"/>
  <c r="H266" i="23" s="1"/>
  <c r="N265" i="23"/>
  <c r="L265" i="23"/>
  <c r="J265" i="23"/>
  <c r="H265" i="23" s="1"/>
  <c r="E265" i="23"/>
  <c r="L264" i="23"/>
  <c r="J264" i="23"/>
  <c r="H264" i="23" s="1"/>
  <c r="L263" i="23"/>
  <c r="J263" i="23"/>
  <c r="H263" i="23"/>
  <c r="L262" i="23"/>
  <c r="J262" i="23"/>
  <c r="H262" i="23" s="1"/>
  <c r="L261" i="23"/>
  <c r="J261" i="23"/>
  <c r="H261" i="23"/>
  <c r="N260" i="23"/>
  <c r="L260" i="23"/>
  <c r="J260" i="23"/>
  <c r="H260" i="23"/>
  <c r="E260" i="23"/>
  <c r="L259" i="23"/>
  <c r="J259" i="23"/>
  <c r="H259" i="23"/>
  <c r="L258" i="23"/>
  <c r="J258" i="23"/>
  <c r="H258" i="23" s="1"/>
  <c r="L257" i="23"/>
  <c r="J257" i="23"/>
  <c r="H257" i="23"/>
  <c r="L256" i="23"/>
  <c r="J256" i="23"/>
  <c r="H256" i="23" s="1"/>
  <c r="N255" i="23"/>
  <c r="L255" i="23"/>
  <c r="J255" i="23"/>
  <c r="H255" i="23" s="1"/>
  <c r="E255" i="23"/>
  <c r="L254" i="23"/>
  <c r="J254" i="23"/>
  <c r="H254" i="23" s="1"/>
  <c r="L253" i="23"/>
  <c r="J253" i="23"/>
  <c r="H253" i="23"/>
  <c r="L252" i="23"/>
  <c r="J252" i="23"/>
  <c r="H252" i="23" s="1"/>
  <c r="L251" i="23"/>
  <c r="J251" i="23"/>
  <c r="H251" i="23"/>
  <c r="N250" i="23"/>
  <c r="L250" i="23"/>
  <c r="J250" i="23"/>
  <c r="H250" i="23"/>
  <c r="E250" i="23"/>
  <c r="L249" i="23"/>
  <c r="J249" i="23"/>
  <c r="H249" i="23"/>
  <c r="L248" i="23"/>
  <c r="J248" i="23"/>
  <c r="H248" i="23" s="1"/>
  <c r="L247" i="23"/>
  <c r="J247" i="23"/>
  <c r="H247" i="23"/>
  <c r="L246" i="23"/>
  <c r="J246" i="23"/>
  <c r="H246" i="23" s="1"/>
  <c r="N245" i="23"/>
  <c r="L245" i="23"/>
  <c r="J245" i="23"/>
  <c r="H245" i="23" s="1"/>
  <c r="E245" i="23"/>
  <c r="L244" i="23"/>
  <c r="J244" i="23"/>
  <c r="H244" i="23" s="1"/>
  <c r="L243" i="23"/>
  <c r="J243" i="23"/>
  <c r="H243" i="23"/>
  <c r="L242" i="23"/>
  <c r="J242" i="23"/>
  <c r="H242" i="23" s="1"/>
  <c r="L241" i="23"/>
  <c r="J241" i="23"/>
  <c r="H241" i="23"/>
  <c r="N240" i="23"/>
  <c r="L240" i="23"/>
  <c r="J240" i="23"/>
  <c r="H240" i="23"/>
  <c r="E240" i="23"/>
  <c r="L239" i="23"/>
  <c r="J239" i="23"/>
  <c r="H239" i="23"/>
  <c r="L238" i="23"/>
  <c r="J238" i="23"/>
  <c r="H238" i="23" s="1"/>
  <c r="L237" i="23"/>
  <c r="J237" i="23"/>
  <c r="H237" i="23"/>
  <c r="L236" i="23"/>
  <c r="J236" i="23"/>
  <c r="H236" i="23" s="1"/>
  <c r="N235" i="23"/>
  <c r="L235" i="23"/>
  <c r="J235" i="23"/>
  <c r="H235" i="23" s="1"/>
  <c r="E235" i="23"/>
  <c r="L234" i="23"/>
  <c r="J234" i="23"/>
  <c r="H234" i="23" s="1"/>
  <c r="L233" i="23"/>
  <c r="J233" i="23"/>
  <c r="H233" i="23"/>
  <c r="L232" i="23"/>
  <c r="J232" i="23"/>
  <c r="H232" i="23" s="1"/>
  <c r="L231" i="23"/>
  <c r="J231" i="23"/>
  <c r="H231" i="23"/>
  <c r="N230" i="23"/>
  <c r="L230" i="23"/>
  <c r="J230" i="23"/>
  <c r="H230" i="23"/>
  <c r="E230" i="23"/>
  <c r="L229" i="23"/>
  <c r="J229" i="23"/>
  <c r="H229" i="23"/>
  <c r="L228" i="23"/>
  <c r="J228" i="23"/>
  <c r="H228" i="23" s="1"/>
  <c r="L227" i="23"/>
  <c r="J227" i="23"/>
  <c r="H227" i="23"/>
  <c r="L226" i="23"/>
  <c r="J226" i="23"/>
  <c r="H226" i="23" s="1"/>
  <c r="N225" i="23"/>
  <c r="L225" i="23"/>
  <c r="J225" i="23"/>
  <c r="H225" i="23" s="1"/>
  <c r="E225" i="23"/>
  <c r="L224" i="23"/>
  <c r="J224" i="23"/>
  <c r="H224" i="23" s="1"/>
  <c r="L223" i="23"/>
  <c r="J223" i="23"/>
  <c r="H223" i="23"/>
  <c r="L222" i="23"/>
  <c r="J222" i="23"/>
  <c r="H222" i="23" s="1"/>
  <c r="L221" i="23"/>
  <c r="J221" i="23"/>
  <c r="H221" i="23"/>
  <c r="N220" i="23"/>
  <c r="L220" i="23"/>
  <c r="J220" i="23"/>
  <c r="H220" i="23"/>
  <c r="E220" i="23"/>
  <c r="L219" i="23"/>
  <c r="J219" i="23"/>
  <c r="H219" i="23"/>
  <c r="L218" i="23"/>
  <c r="J218" i="23"/>
  <c r="H218" i="23" s="1"/>
  <c r="L217" i="23"/>
  <c r="J217" i="23"/>
  <c r="H217" i="23"/>
  <c r="L216" i="23"/>
  <c r="J216" i="23"/>
  <c r="H216" i="23" s="1"/>
  <c r="N215" i="23"/>
  <c r="L215" i="23"/>
  <c r="J215" i="23"/>
  <c r="H215" i="23" s="1"/>
  <c r="E215" i="23"/>
  <c r="L214" i="23"/>
  <c r="J214" i="23"/>
  <c r="H214" i="23" s="1"/>
  <c r="L213" i="23"/>
  <c r="J213" i="23"/>
  <c r="H213" i="23"/>
  <c r="L212" i="23"/>
  <c r="J212" i="23"/>
  <c r="H212" i="23" s="1"/>
  <c r="L211" i="23"/>
  <c r="J211" i="23"/>
  <c r="H211" i="23"/>
  <c r="N210" i="23"/>
  <c r="L210" i="23"/>
  <c r="J210" i="23"/>
  <c r="H210" i="23"/>
  <c r="E210" i="23"/>
  <c r="L208" i="23"/>
  <c r="J208" i="23"/>
  <c r="H208" i="23"/>
  <c r="L207" i="23"/>
  <c r="J207" i="23"/>
  <c r="H207" i="23" s="1"/>
  <c r="L206" i="23"/>
  <c r="J206" i="23"/>
  <c r="H206" i="23"/>
  <c r="L205" i="23"/>
  <c r="J205" i="23"/>
  <c r="H205" i="23" s="1"/>
  <c r="L204" i="23"/>
  <c r="J204" i="23"/>
  <c r="H204" i="23"/>
  <c r="N203" i="23"/>
  <c r="L203" i="23"/>
  <c r="J203" i="23"/>
  <c r="H203" i="23"/>
  <c r="E203" i="23"/>
  <c r="L202" i="23"/>
  <c r="J202" i="23"/>
  <c r="H202" i="23"/>
  <c r="L201" i="23"/>
  <c r="J201" i="23"/>
  <c r="H201" i="23" s="1"/>
  <c r="L200" i="23"/>
  <c r="J200" i="23"/>
  <c r="H200" i="23"/>
  <c r="L199" i="23"/>
  <c r="J199" i="23"/>
  <c r="H199" i="23" s="1"/>
  <c r="N198" i="23"/>
  <c r="L198" i="23"/>
  <c r="J198" i="23"/>
  <c r="H198" i="23" s="1"/>
  <c r="E198" i="23"/>
  <c r="L197" i="23"/>
  <c r="J197" i="23"/>
  <c r="H197" i="23" s="1"/>
  <c r="L196" i="23"/>
  <c r="J196" i="23"/>
  <c r="H196" i="23"/>
  <c r="L195" i="23"/>
  <c r="J195" i="23"/>
  <c r="H195" i="23" s="1"/>
  <c r="L194" i="23"/>
  <c r="J194" i="23"/>
  <c r="H194" i="23"/>
  <c r="N193" i="23"/>
  <c r="L193" i="23"/>
  <c r="J193" i="23"/>
  <c r="H193" i="23"/>
  <c r="E193" i="23"/>
  <c r="L192" i="23"/>
  <c r="J192" i="23"/>
  <c r="H192" i="23"/>
  <c r="L191" i="23"/>
  <c r="J191" i="23"/>
  <c r="H191" i="23" s="1"/>
  <c r="L190" i="23"/>
  <c r="J190" i="23"/>
  <c r="H190" i="23"/>
  <c r="L189" i="23"/>
  <c r="J189" i="23"/>
  <c r="H189" i="23" s="1"/>
  <c r="N188" i="23"/>
  <c r="L188" i="23"/>
  <c r="J188" i="23"/>
  <c r="H188" i="23" s="1"/>
  <c r="E188" i="23"/>
  <c r="L187" i="23"/>
  <c r="J187" i="23"/>
  <c r="H187" i="23" s="1"/>
  <c r="L186" i="23"/>
  <c r="J186" i="23"/>
  <c r="H186" i="23"/>
  <c r="L185" i="23"/>
  <c r="J185" i="23"/>
  <c r="H185" i="23" s="1"/>
  <c r="L184" i="23"/>
  <c r="J184" i="23"/>
  <c r="H184" i="23"/>
  <c r="N183" i="23"/>
  <c r="L183" i="23"/>
  <c r="J183" i="23"/>
  <c r="H183" i="23"/>
  <c r="E183" i="23"/>
  <c r="L182" i="23"/>
  <c r="J182" i="23"/>
  <c r="H182" i="23"/>
  <c r="L181" i="23"/>
  <c r="J181" i="23"/>
  <c r="H181" i="23" s="1"/>
  <c r="L180" i="23"/>
  <c r="J180" i="23"/>
  <c r="H180" i="23"/>
  <c r="L179" i="23"/>
  <c r="J179" i="23"/>
  <c r="H179" i="23" s="1"/>
  <c r="N178" i="23"/>
  <c r="L178" i="23"/>
  <c r="J178" i="23"/>
  <c r="H178" i="23" s="1"/>
  <c r="E178" i="23"/>
  <c r="L177" i="23"/>
  <c r="J177" i="23"/>
  <c r="H177" i="23" s="1"/>
  <c r="L176" i="23"/>
  <c r="J176" i="23"/>
  <c r="H176" i="23"/>
  <c r="L175" i="23"/>
  <c r="J175" i="23"/>
  <c r="H175" i="23" s="1"/>
  <c r="L174" i="23"/>
  <c r="J174" i="23"/>
  <c r="H174" i="23"/>
  <c r="N173" i="23"/>
  <c r="L173" i="23"/>
  <c r="J173" i="23"/>
  <c r="H173" i="23"/>
  <c r="E173" i="23"/>
  <c r="L172" i="23"/>
  <c r="J172" i="23"/>
  <c r="H172" i="23"/>
  <c r="L171" i="23"/>
  <c r="J171" i="23"/>
  <c r="H171" i="23" s="1"/>
  <c r="L170" i="23"/>
  <c r="J170" i="23"/>
  <c r="H170" i="23"/>
  <c r="L169" i="23"/>
  <c r="J169" i="23"/>
  <c r="H169" i="23" s="1"/>
  <c r="N168" i="23"/>
  <c r="L168" i="23"/>
  <c r="J168" i="23"/>
  <c r="H168" i="23" s="1"/>
  <c r="E168" i="23"/>
  <c r="L167" i="23"/>
  <c r="J167" i="23"/>
  <c r="H167" i="23" s="1"/>
  <c r="L166" i="23"/>
  <c r="J166" i="23"/>
  <c r="H166" i="23"/>
  <c r="L165" i="23"/>
  <c r="J165" i="23"/>
  <c r="H165" i="23" s="1"/>
  <c r="L164" i="23"/>
  <c r="J164" i="23"/>
  <c r="H164" i="23"/>
  <c r="N163" i="23"/>
  <c r="L163" i="23"/>
  <c r="J163" i="23"/>
  <c r="H163" i="23"/>
  <c r="E163" i="23"/>
  <c r="L162" i="23"/>
  <c r="J162" i="23"/>
  <c r="H162" i="23"/>
  <c r="L161" i="23"/>
  <c r="J161" i="23"/>
  <c r="H161" i="23" s="1"/>
  <c r="L160" i="23"/>
  <c r="J160" i="23"/>
  <c r="H160" i="23"/>
  <c r="L159" i="23"/>
  <c r="J159" i="23"/>
  <c r="H159" i="23" s="1"/>
  <c r="N158" i="23"/>
  <c r="L158" i="23"/>
  <c r="J158" i="23"/>
  <c r="H158" i="23" s="1"/>
  <c r="E158" i="23"/>
  <c r="L157" i="23"/>
  <c r="J157" i="23"/>
  <c r="H157" i="23" s="1"/>
  <c r="L156" i="23"/>
  <c r="J156" i="23"/>
  <c r="H156" i="23"/>
  <c r="L155" i="23"/>
  <c r="J155" i="23"/>
  <c r="H155" i="23" s="1"/>
  <c r="L154" i="23"/>
  <c r="J154" i="23"/>
  <c r="H154" i="23"/>
  <c r="N153" i="23"/>
  <c r="L153" i="23"/>
  <c r="J153" i="23"/>
  <c r="H153" i="23"/>
  <c r="E153" i="23"/>
  <c r="L152" i="23"/>
  <c r="J152" i="23"/>
  <c r="H152" i="23"/>
  <c r="L151" i="23"/>
  <c r="J151" i="23"/>
  <c r="H151" i="23" s="1"/>
  <c r="L150" i="23"/>
  <c r="J150" i="23"/>
  <c r="H150" i="23"/>
  <c r="L149" i="23"/>
  <c r="J149" i="23"/>
  <c r="H149" i="23" s="1"/>
  <c r="N148" i="23"/>
  <c r="L148" i="23"/>
  <c r="J148" i="23"/>
  <c r="H148" i="23" s="1"/>
  <c r="E148" i="23"/>
  <c r="L147" i="23"/>
  <c r="J147" i="23"/>
  <c r="H147" i="23" s="1"/>
  <c r="L146" i="23"/>
  <c r="J146" i="23"/>
  <c r="H146" i="23"/>
  <c r="L145" i="23"/>
  <c r="J145" i="23"/>
  <c r="H145" i="23" s="1"/>
  <c r="L144" i="23"/>
  <c r="J144" i="23"/>
  <c r="H144" i="23"/>
  <c r="N143" i="23"/>
  <c r="L143" i="23"/>
  <c r="J143" i="23"/>
  <c r="H143" i="23"/>
  <c r="E143" i="23"/>
  <c r="L142" i="23"/>
  <c r="J142" i="23"/>
  <c r="H142" i="23"/>
  <c r="L141" i="23"/>
  <c r="J141" i="23"/>
  <c r="H141" i="23" s="1"/>
  <c r="L140" i="23"/>
  <c r="J140" i="23"/>
  <c r="H140" i="23"/>
  <c r="L139" i="23"/>
  <c r="J139" i="23"/>
  <c r="H139" i="23" s="1"/>
  <c r="N138" i="23"/>
  <c r="L138" i="23"/>
  <c r="J138" i="23"/>
  <c r="H138" i="23" s="1"/>
  <c r="E138" i="23"/>
  <c r="L137" i="23"/>
  <c r="J137" i="23"/>
  <c r="H137" i="23" s="1"/>
  <c r="L136" i="23"/>
  <c r="J136" i="23"/>
  <c r="H136" i="23"/>
  <c r="L135" i="23"/>
  <c r="J135" i="23"/>
  <c r="H135" i="23" s="1"/>
  <c r="L134" i="23"/>
  <c r="J134" i="23"/>
  <c r="H134" i="23"/>
  <c r="N133" i="23"/>
  <c r="L133" i="23"/>
  <c r="J133" i="23"/>
  <c r="H133" i="23"/>
  <c r="E133" i="23"/>
  <c r="L132" i="23"/>
  <c r="J132" i="23"/>
  <c r="H132" i="23"/>
  <c r="L131" i="23"/>
  <c r="J131" i="23"/>
  <c r="H131" i="23" s="1"/>
  <c r="L130" i="23"/>
  <c r="J130" i="23"/>
  <c r="H130" i="23"/>
  <c r="L129" i="23"/>
  <c r="J129" i="23"/>
  <c r="H129" i="23" s="1"/>
  <c r="N128" i="23"/>
  <c r="L128" i="23"/>
  <c r="J128" i="23"/>
  <c r="H128" i="23" s="1"/>
  <c r="E128" i="23"/>
  <c r="L127" i="23"/>
  <c r="J127" i="23"/>
  <c r="H127" i="23" s="1"/>
  <c r="L126" i="23"/>
  <c r="J126" i="23"/>
  <c r="H126" i="23"/>
  <c r="L125" i="23"/>
  <c r="J125" i="23"/>
  <c r="H125" i="23" s="1"/>
  <c r="L124" i="23"/>
  <c r="J124" i="23"/>
  <c r="H124" i="23"/>
  <c r="N123" i="23"/>
  <c r="L123" i="23"/>
  <c r="J123" i="23"/>
  <c r="H123" i="23"/>
  <c r="E123" i="23"/>
  <c r="L122" i="23"/>
  <c r="J122" i="23"/>
  <c r="H122" i="23"/>
  <c r="L121" i="23"/>
  <c r="J121" i="23"/>
  <c r="H121" i="23" s="1"/>
  <c r="L120" i="23"/>
  <c r="J120" i="23"/>
  <c r="H120" i="23"/>
  <c r="L119" i="23"/>
  <c r="J119" i="23"/>
  <c r="H119" i="23" s="1"/>
  <c r="N118" i="23"/>
  <c r="N208" i="23" s="1"/>
  <c r="L118" i="23"/>
  <c r="J118" i="23"/>
  <c r="H118" i="23" s="1"/>
  <c r="E118" i="23"/>
  <c r="L117" i="23"/>
  <c r="J117" i="23"/>
  <c r="H117" i="23" s="1"/>
  <c r="L116" i="23"/>
  <c r="J116" i="23"/>
  <c r="H116" i="23"/>
  <c r="L115" i="23"/>
  <c r="J115" i="23"/>
  <c r="H115" i="23" s="1"/>
  <c r="L114" i="23"/>
  <c r="J114" i="23"/>
  <c r="H114" i="23"/>
  <c r="N113" i="23"/>
  <c r="L113" i="23"/>
  <c r="J113" i="23"/>
  <c r="H113" i="23"/>
  <c r="E113" i="23"/>
  <c r="L112" i="23"/>
  <c r="J112" i="23"/>
  <c r="H112" i="23"/>
  <c r="L111" i="23"/>
  <c r="J111" i="23"/>
  <c r="H111" i="23" s="1"/>
  <c r="L110" i="23"/>
  <c r="J110" i="23"/>
  <c r="H110" i="23"/>
  <c r="L109" i="23"/>
  <c r="J109" i="23"/>
  <c r="H109" i="23" s="1"/>
  <c r="N108" i="23"/>
  <c r="L108" i="23"/>
  <c r="J108" i="23"/>
  <c r="H108" i="23" s="1"/>
  <c r="E108" i="23"/>
  <c r="E208" i="23" s="1"/>
  <c r="AF23" i="9" s="1"/>
  <c r="L106" i="23"/>
  <c r="J106" i="23"/>
  <c r="H106" i="23"/>
  <c r="L105" i="23"/>
  <c r="J105" i="23"/>
  <c r="H105" i="23"/>
  <c r="L104" i="23"/>
  <c r="J104" i="23"/>
  <c r="H104" i="23" s="1"/>
  <c r="L103" i="23"/>
  <c r="J103" i="23"/>
  <c r="H103" i="23"/>
  <c r="L102" i="23"/>
  <c r="J102" i="23"/>
  <c r="H102" i="23" s="1"/>
  <c r="N101" i="23"/>
  <c r="L101" i="23"/>
  <c r="J101" i="23"/>
  <c r="H101" i="23" s="1"/>
  <c r="E101" i="23"/>
  <c r="L100" i="23"/>
  <c r="J100" i="23"/>
  <c r="H100" i="23" s="1"/>
  <c r="L99" i="23"/>
  <c r="J99" i="23"/>
  <c r="H99" i="23"/>
  <c r="L98" i="23"/>
  <c r="J98" i="23"/>
  <c r="H98" i="23" s="1"/>
  <c r="L97" i="23"/>
  <c r="J97" i="23"/>
  <c r="H97" i="23"/>
  <c r="N96" i="23"/>
  <c r="L96" i="23"/>
  <c r="J96" i="23"/>
  <c r="H96" i="23"/>
  <c r="E96" i="23"/>
  <c r="L95" i="23"/>
  <c r="J95" i="23"/>
  <c r="H95" i="23"/>
  <c r="L94" i="23"/>
  <c r="J94" i="23"/>
  <c r="H94" i="23" s="1"/>
  <c r="L93" i="23"/>
  <c r="J93" i="23"/>
  <c r="H93" i="23"/>
  <c r="L92" i="23"/>
  <c r="J92" i="23"/>
  <c r="H92" i="23" s="1"/>
  <c r="N91" i="23"/>
  <c r="L91" i="23"/>
  <c r="J91" i="23"/>
  <c r="H91" i="23" s="1"/>
  <c r="E91" i="23"/>
  <c r="L90" i="23"/>
  <c r="J90" i="23"/>
  <c r="H90" i="23" s="1"/>
  <c r="L89" i="23"/>
  <c r="J89" i="23"/>
  <c r="H89" i="23"/>
  <c r="L88" i="23"/>
  <c r="J88" i="23"/>
  <c r="H88" i="23" s="1"/>
  <c r="L87" i="23"/>
  <c r="J87" i="23"/>
  <c r="H87" i="23"/>
  <c r="N86" i="23"/>
  <c r="L86" i="23"/>
  <c r="J86" i="23"/>
  <c r="H86" i="23"/>
  <c r="E86" i="23"/>
  <c r="L85" i="23"/>
  <c r="J85" i="23"/>
  <c r="H85" i="23"/>
  <c r="L84" i="23"/>
  <c r="J84" i="23"/>
  <c r="H84" i="23" s="1"/>
  <c r="L83" i="23"/>
  <c r="J83" i="23"/>
  <c r="H83" i="23"/>
  <c r="L82" i="23"/>
  <c r="J82" i="23"/>
  <c r="H82" i="23" s="1"/>
  <c r="N81" i="23"/>
  <c r="L81" i="23"/>
  <c r="J81" i="23"/>
  <c r="H81" i="23" s="1"/>
  <c r="E81" i="23"/>
  <c r="L80" i="23"/>
  <c r="J80" i="23"/>
  <c r="H80" i="23" s="1"/>
  <c r="L79" i="23"/>
  <c r="J79" i="23"/>
  <c r="H79" i="23"/>
  <c r="L78" i="23"/>
  <c r="J78" i="23"/>
  <c r="H78" i="23" s="1"/>
  <c r="L77" i="23"/>
  <c r="J77" i="23"/>
  <c r="H77" i="23"/>
  <c r="N76" i="23"/>
  <c r="L76" i="23"/>
  <c r="J76" i="23"/>
  <c r="H76" i="23"/>
  <c r="E76" i="23"/>
  <c r="L75" i="23"/>
  <c r="J75" i="23"/>
  <c r="H75" i="23"/>
  <c r="L74" i="23"/>
  <c r="J74" i="23"/>
  <c r="H74" i="23" s="1"/>
  <c r="L73" i="23"/>
  <c r="J73" i="23"/>
  <c r="H73" i="23"/>
  <c r="L72" i="23"/>
  <c r="J72" i="23"/>
  <c r="H72" i="23" s="1"/>
  <c r="N71" i="23"/>
  <c r="L71" i="23"/>
  <c r="J71" i="23"/>
  <c r="H71" i="23" s="1"/>
  <c r="E71" i="23"/>
  <c r="L70" i="23"/>
  <c r="J70" i="23"/>
  <c r="H70" i="23" s="1"/>
  <c r="L69" i="23"/>
  <c r="J69" i="23"/>
  <c r="H69" i="23"/>
  <c r="L68" i="23"/>
  <c r="J68" i="23"/>
  <c r="H68" i="23" s="1"/>
  <c r="L67" i="23"/>
  <c r="J67" i="23"/>
  <c r="H67" i="23"/>
  <c r="N66" i="23"/>
  <c r="L66" i="23"/>
  <c r="J66" i="23"/>
  <c r="H66" i="23"/>
  <c r="E66" i="23"/>
  <c r="L65" i="23"/>
  <c r="J65" i="23"/>
  <c r="H65" i="23"/>
  <c r="L64" i="23"/>
  <c r="J64" i="23"/>
  <c r="H64" i="23" s="1"/>
  <c r="L63" i="23"/>
  <c r="J63" i="23"/>
  <c r="H63" i="23"/>
  <c r="L62" i="23"/>
  <c r="J62" i="23"/>
  <c r="H62" i="23" s="1"/>
  <c r="N61" i="23"/>
  <c r="L61" i="23"/>
  <c r="J61" i="23"/>
  <c r="H61" i="23" s="1"/>
  <c r="E61" i="23"/>
  <c r="L60" i="23"/>
  <c r="J60" i="23"/>
  <c r="H60" i="23" s="1"/>
  <c r="L59" i="23"/>
  <c r="J59" i="23"/>
  <c r="H59" i="23"/>
  <c r="L58" i="23"/>
  <c r="J58" i="23"/>
  <c r="H58" i="23" s="1"/>
  <c r="L57" i="23"/>
  <c r="J57" i="23"/>
  <c r="H57" i="23"/>
  <c r="N56" i="23"/>
  <c r="L56" i="23"/>
  <c r="J56" i="23"/>
  <c r="H56" i="23"/>
  <c r="E56" i="23"/>
  <c r="L55" i="23"/>
  <c r="J55" i="23"/>
  <c r="H55" i="23"/>
  <c r="L54" i="23"/>
  <c r="J54" i="23"/>
  <c r="H54" i="23" s="1"/>
  <c r="L53" i="23"/>
  <c r="J53" i="23"/>
  <c r="H53" i="23"/>
  <c r="L52" i="23"/>
  <c r="J52" i="23"/>
  <c r="H52" i="23" s="1"/>
  <c r="N51" i="23"/>
  <c r="L51" i="23"/>
  <c r="J51" i="23"/>
  <c r="H51" i="23" s="1"/>
  <c r="E51" i="23"/>
  <c r="L50" i="23"/>
  <c r="J50" i="23"/>
  <c r="H50" i="23" s="1"/>
  <c r="L49" i="23"/>
  <c r="J49" i="23"/>
  <c r="H49" i="23"/>
  <c r="L48" i="23"/>
  <c r="J48" i="23"/>
  <c r="H48" i="23" s="1"/>
  <c r="L47" i="23"/>
  <c r="J47" i="23"/>
  <c r="H47" i="23"/>
  <c r="N46" i="23"/>
  <c r="L46" i="23"/>
  <c r="J46" i="23"/>
  <c r="H46" i="23"/>
  <c r="E46" i="23"/>
  <c r="L45" i="23"/>
  <c r="J45" i="23"/>
  <c r="H45" i="23"/>
  <c r="L44" i="23"/>
  <c r="J44" i="23"/>
  <c r="H44" i="23" s="1"/>
  <c r="L43" i="23"/>
  <c r="J43" i="23"/>
  <c r="H43" i="23"/>
  <c r="L42" i="23"/>
  <c r="J42" i="23"/>
  <c r="H42" i="23" s="1"/>
  <c r="N41" i="23"/>
  <c r="L41" i="23"/>
  <c r="J41" i="23"/>
  <c r="H41" i="23" s="1"/>
  <c r="E41" i="23"/>
  <c r="L40" i="23"/>
  <c r="J40" i="23"/>
  <c r="H40" i="23" s="1"/>
  <c r="L39" i="23"/>
  <c r="J39" i="23"/>
  <c r="H39" i="23"/>
  <c r="L38" i="23"/>
  <c r="J38" i="23"/>
  <c r="H38" i="23" s="1"/>
  <c r="L37" i="23"/>
  <c r="J37" i="23"/>
  <c r="H37" i="23"/>
  <c r="N36" i="23"/>
  <c r="L36" i="23"/>
  <c r="J36" i="23"/>
  <c r="H36" i="23"/>
  <c r="E36" i="23"/>
  <c r="L35" i="23"/>
  <c r="J35" i="23"/>
  <c r="H35" i="23"/>
  <c r="L34" i="23"/>
  <c r="J34" i="23"/>
  <c r="H34" i="23" s="1"/>
  <c r="L33" i="23"/>
  <c r="J33" i="23"/>
  <c r="H33" i="23"/>
  <c r="L32" i="23"/>
  <c r="J32" i="23"/>
  <c r="H32" i="23" s="1"/>
  <c r="N31" i="23"/>
  <c r="L31" i="23"/>
  <c r="J31" i="23"/>
  <c r="H31" i="23" s="1"/>
  <c r="E31" i="23"/>
  <c r="L30" i="23"/>
  <c r="J30" i="23"/>
  <c r="H30" i="23" s="1"/>
  <c r="L29" i="23"/>
  <c r="J29" i="23"/>
  <c r="H29" i="23"/>
  <c r="L28" i="23"/>
  <c r="J28" i="23"/>
  <c r="H28" i="23" s="1"/>
  <c r="L27" i="23"/>
  <c r="J27" i="23"/>
  <c r="H27" i="23"/>
  <c r="N26" i="23"/>
  <c r="L26" i="23"/>
  <c r="J26" i="23"/>
  <c r="H26" i="23"/>
  <c r="E26" i="23"/>
  <c r="L25" i="23"/>
  <c r="J25" i="23"/>
  <c r="H25" i="23"/>
  <c r="L24" i="23"/>
  <c r="J24" i="23"/>
  <c r="H24" i="23" s="1"/>
  <c r="L23" i="23"/>
  <c r="J23" i="23"/>
  <c r="H23" i="23"/>
  <c r="L22" i="23"/>
  <c r="J22" i="23"/>
  <c r="H22" i="23" s="1"/>
  <c r="N21" i="23"/>
  <c r="L21" i="23"/>
  <c r="J21" i="23"/>
  <c r="H21" i="23" s="1"/>
  <c r="E21" i="23"/>
  <c r="L20" i="23"/>
  <c r="J20" i="23"/>
  <c r="H20" i="23" s="1"/>
  <c r="L19" i="23"/>
  <c r="J19" i="23"/>
  <c r="H19" i="23"/>
  <c r="L18" i="23"/>
  <c r="J18" i="23"/>
  <c r="H18" i="23" s="1"/>
  <c r="L17" i="23"/>
  <c r="J17" i="23"/>
  <c r="H17" i="23"/>
  <c r="N16" i="23"/>
  <c r="L16" i="23"/>
  <c r="J16" i="23"/>
  <c r="H16" i="23"/>
  <c r="E16" i="23"/>
  <c r="L15" i="23"/>
  <c r="J15" i="23"/>
  <c r="H15" i="23"/>
  <c r="L14" i="23"/>
  <c r="J14" i="23"/>
  <c r="H14" i="23" s="1"/>
  <c r="L13" i="23"/>
  <c r="J13" i="23"/>
  <c r="H13" i="23"/>
  <c r="L12" i="23"/>
  <c r="J12" i="23"/>
  <c r="H12" i="23" s="1"/>
  <c r="N11" i="23"/>
  <c r="L11" i="23"/>
  <c r="J11" i="23"/>
  <c r="H11" i="23" s="1"/>
  <c r="E11" i="23"/>
  <c r="L10" i="23"/>
  <c r="J10" i="23"/>
  <c r="H10" i="23" s="1"/>
  <c r="L9" i="23"/>
  <c r="J9" i="23"/>
  <c r="H9" i="23"/>
  <c r="L8" i="23"/>
  <c r="J8" i="23"/>
  <c r="H8" i="23" s="1"/>
  <c r="L7" i="23"/>
  <c r="J7" i="23"/>
  <c r="H7" i="23"/>
  <c r="N6" i="23"/>
  <c r="L6" i="23"/>
  <c r="J6" i="23"/>
  <c r="H6" i="23"/>
  <c r="E6" i="23"/>
  <c r="L412" i="22"/>
  <c r="J412" i="22"/>
  <c r="H412" i="22"/>
  <c r="L411" i="22"/>
  <c r="J411" i="22"/>
  <c r="H411" i="22" s="1"/>
  <c r="L410" i="22"/>
  <c r="J410" i="22"/>
  <c r="H410" i="22"/>
  <c r="L409" i="22"/>
  <c r="J409" i="22"/>
  <c r="H409" i="22" s="1"/>
  <c r="L408" i="22"/>
  <c r="J408" i="22"/>
  <c r="H408" i="22"/>
  <c r="N407" i="22"/>
  <c r="L407" i="22"/>
  <c r="J407" i="22"/>
  <c r="H407" i="22"/>
  <c r="E407" i="22"/>
  <c r="L406" i="22"/>
  <c r="J406" i="22"/>
  <c r="H406" i="22"/>
  <c r="L405" i="22"/>
  <c r="J405" i="22"/>
  <c r="H405" i="22" s="1"/>
  <c r="L404" i="22"/>
  <c r="J404" i="22"/>
  <c r="H404" i="22"/>
  <c r="L403" i="22"/>
  <c r="J403" i="22"/>
  <c r="H403" i="22" s="1"/>
  <c r="N402" i="22"/>
  <c r="L402" i="22"/>
  <c r="J402" i="22"/>
  <c r="H402" i="22" s="1"/>
  <c r="E402" i="22"/>
  <c r="L401" i="22"/>
  <c r="J401" i="22"/>
  <c r="H401" i="22" s="1"/>
  <c r="L400" i="22"/>
  <c r="J400" i="22"/>
  <c r="H400" i="22"/>
  <c r="L399" i="22"/>
  <c r="J399" i="22"/>
  <c r="H399" i="22" s="1"/>
  <c r="L398" i="22"/>
  <c r="J398" i="22"/>
  <c r="H398" i="22"/>
  <c r="N397" i="22"/>
  <c r="L397" i="22"/>
  <c r="J397" i="22"/>
  <c r="H397" i="22"/>
  <c r="E397" i="22"/>
  <c r="L396" i="22"/>
  <c r="J396" i="22"/>
  <c r="H396" i="22"/>
  <c r="L395" i="22"/>
  <c r="J395" i="22"/>
  <c r="H395" i="22" s="1"/>
  <c r="L394" i="22"/>
  <c r="J394" i="22"/>
  <c r="H394" i="22"/>
  <c r="L393" i="22"/>
  <c r="J393" i="22"/>
  <c r="H393" i="22" s="1"/>
  <c r="N392" i="22"/>
  <c r="L392" i="22"/>
  <c r="J392" i="22"/>
  <c r="H392" i="22" s="1"/>
  <c r="E392" i="22"/>
  <c r="L391" i="22"/>
  <c r="J391" i="22"/>
  <c r="H391" i="22" s="1"/>
  <c r="L390" i="22"/>
  <c r="J390" i="22"/>
  <c r="H390" i="22"/>
  <c r="L389" i="22"/>
  <c r="J389" i="22"/>
  <c r="H389" i="22" s="1"/>
  <c r="L388" i="22"/>
  <c r="J388" i="22"/>
  <c r="H388" i="22"/>
  <c r="N387" i="22"/>
  <c r="L387" i="22"/>
  <c r="J387" i="22"/>
  <c r="H387" i="22"/>
  <c r="E387" i="22"/>
  <c r="L386" i="22"/>
  <c r="J386" i="22"/>
  <c r="H386" i="22"/>
  <c r="L385" i="22"/>
  <c r="J385" i="22"/>
  <c r="H385" i="22" s="1"/>
  <c r="L384" i="22"/>
  <c r="J384" i="22"/>
  <c r="H384" i="22"/>
  <c r="L383" i="22"/>
  <c r="J383" i="22"/>
  <c r="H383" i="22" s="1"/>
  <c r="N382" i="22"/>
  <c r="L382" i="22"/>
  <c r="J382" i="22"/>
  <c r="H382" i="22" s="1"/>
  <c r="E382" i="22"/>
  <c r="L381" i="22"/>
  <c r="J381" i="22"/>
  <c r="H381" i="22" s="1"/>
  <c r="L380" i="22"/>
  <c r="J380" i="22"/>
  <c r="H380" i="22"/>
  <c r="L379" i="22"/>
  <c r="J379" i="22"/>
  <c r="H379" i="22" s="1"/>
  <c r="L378" i="22"/>
  <c r="J378" i="22"/>
  <c r="H378" i="22"/>
  <c r="N377" i="22"/>
  <c r="L377" i="22"/>
  <c r="J377" i="22"/>
  <c r="H377" i="22"/>
  <c r="E377" i="22"/>
  <c r="L376" i="22"/>
  <c r="J376" i="22"/>
  <c r="H376" i="22"/>
  <c r="L375" i="22"/>
  <c r="J375" i="22"/>
  <c r="H375" i="22" s="1"/>
  <c r="L374" i="22"/>
  <c r="J374" i="22"/>
  <c r="H374" i="22"/>
  <c r="L373" i="22"/>
  <c r="J373" i="22"/>
  <c r="H373" i="22" s="1"/>
  <c r="N372" i="22"/>
  <c r="L372" i="22"/>
  <c r="J372" i="22"/>
  <c r="H372" i="22" s="1"/>
  <c r="E372" i="22"/>
  <c r="L371" i="22"/>
  <c r="J371" i="22"/>
  <c r="H371" i="22" s="1"/>
  <c r="L370" i="22"/>
  <c r="J370" i="22"/>
  <c r="H370" i="22"/>
  <c r="L369" i="22"/>
  <c r="J369" i="22"/>
  <c r="H369" i="22" s="1"/>
  <c r="L368" i="22"/>
  <c r="J368" i="22"/>
  <c r="H368" i="22"/>
  <c r="N367" i="22"/>
  <c r="L367" i="22"/>
  <c r="J367" i="22"/>
  <c r="H367" i="22"/>
  <c r="E367" i="22"/>
  <c r="L366" i="22"/>
  <c r="J366" i="22"/>
  <c r="H366" i="22"/>
  <c r="L365" i="22"/>
  <c r="J365" i="22"/>
  <c r="H365" i="22" s="1"/>
  <c r="L364" i="22"/>
  <c r="J364" i="22"/>
  <c r="H364" i="22"/>
  <c r="L363" i="22"/>
  <c r="J363" i="22"/>
  <c r="H363" i="22" s="1"/>
  <c r="N362" i="22"/>
  <c r="L362" i="22"/>
  <c r="J362" i="22"/>
  <c r="H362" i="22" s="1"/>
  <c r="E362" i="22"/>
  <c r="L361" i="22"/>
  <c r="J361" i="22"/>
  <c r="H361" i="22" s="1"/>
  <c r="L360" i="22"/>
  <c r="J360" i="22"/>
  <c r="H360" i="22"/>
  <c r="L359" i="22"/>
  <c r="J359" i="22"/>
  <c r="H359" i="22" s="1"/>
  <c r="L358" i="22"/>
  <c r="J358" i="22"/>
  <c r="H358" i="22"/>
  <c r="N357" i="22"/>
  <c r="L357" i="22"/>
  <c r="J357" i="22"/>
  <c r="H357" i="22"/>
  <c r="E357" i="22"/>
  <c r="L356" i="22"/>
  <c r="J356" i="22"/>
  <c r="H356" i="22"/>
  <c r="L355" i="22"/>
  <c r="J355" i="22"/>
  <c r="H355" i="22" s="1"/>
  <c r="L354" i="22"/>
  <c r="J354" i="22"/>
  <c r="H354" i="22"/>
  <c r="L353" i="22"/>
  <c r="J353" i="22"/>
  <c r="H353" i="22" s="1"/>
  <c r="N352" i="22"/>
  <c r="L352" i="22"/>
  <c r="J352" i="22"/>
  <c r="H352" i="22" s="1"/>
  <c r="E352" i="22"/>
  <c r="L351" i="22"/>
  <c r="J351" i="22"/>
  <c r="H351" i="22" s="1"/>
  <c r="L350" i="22"/>
  <c r="J350" i="22"/>
  <c r="H350" i="22"/>
  <c r="L349" i="22"/>
  <c r="J349" i="22"/>
  <c r="H349" i="22" s="1"/>
  <c r="L348" i="22"/>
  <c r="J348" i="22"/>
  <c r="H348" i="22"/>
  <c r="N347" i="22"/>
  <c r="L347" i="22"/>
  <c r="J347" i="22"/>
  <c r="H347" i="22"/>
  <c r="E347" i="22"/>
  <c r="L346" i="22"/>
  <c r="J346" i="22"/>
  <c r="H346" i="22"/>
  <c r="L345" i="22"/>
  <c r="J345" i="22"/>
  <c r="H345" i="22" s="1"/>
  <c r="L344" i="22"/>
  <c r="J344" i="22"/>
  <c r="H344" i="22"/>
  <c r="L343" i="22"/>
  <c r="J343" i="22"/>
  <c r="H343" i="22" s="1"/>
  <c r="N342" i="22"/>
  <c r="L342" i="22"/>
  <c r="J342" i="22"/>
  <c r="H342" i="22" s="1"/>
  <c r="E342" i="22"/>
  <c r="L341" i="22"/>
  <c r="J341" i="22"/>
  <c r="H341" i="22" s="1"/>
  <c r="L340" i="22"/>
  <c r="J340" i="22"/>
  <c r="H340" i="22"/>
  <c r="L339" i="22"/>
  <c r="J339" i="22"/>
  <c r="H339" i="22" s="1"/>
  <c r="L338" i="22"/>
  <c r="J338" i="22"/>
  <c r="H338" i="22"/>
  <c r="N337" i="22"/>
  <c r="L337" i="22"/>
  <c r="J337" i="22"/>
  <c r="H337" i="22"/>
  <c r="E337" i="22"/>
  <c r="L336" i="22"/>
  <c r="J336" i="22"/>
  <c r="H336" i="22"/>
  <c r="L335" i="22"/>
  <c r="J335" i="22"/>
  <c r="H335" i="22" s="1"/>
  <c r="L334" i="22"/>
  <c r="J334" i="22"/>
  <c r="H334" i="22"/>
  <c r="L333" i="22"/>
  <c r="J333" i="22"/>
  <c r="H333" i="22" s="1"/>
  <c r="N332" i="22"/>
  <c r="L332" i="22"/>
  <c r="J332" i="22"/>
  <c r="H332" i="22" s="1"/>
  <c r="E332" i="22"/>
  <c r="L331" i="22"/>
  <c r="J331" i="22"/>
  <c r="H331" i="22" s="1"/>
  <c r="L330" i="22"/>
  <c r="J330" i="22"/>
  <c r="H330" i="22"/>
  <c r="L329" i="22"/>
  <c r="J329" i="22"/>
  <c r="H329" i="22" s="1"/>
  <c r="L328" i="22"/>
  <c r="J328" i="22"/>
  <c r="H328" i="22"/>
  <c r="N327" i="22"/>
  <c r="L327" i="22"/>
  <c r="J327" i="22"/>
  <c r="H327" i="22"/>
  <c r="E327" i="22"/>
  <c r="L326" i="22"/>
  <c r="J326" i="22"/>
  <c r="H326" i="22"/>
  <c r="L325" i="22"/>
  <c r="J325" i="22"/>
  <c r="H325" i="22" s="1"/>
  <c r="L324" i="22"/>
  <c r="J324" i="22"/>
  <c r="H324" i="22"/>
  <c r="L323" i="22"/>
  <c r="J323" i="22"/>
  <c r="H323" i="22" s="1"/>
  <c r="N322" i="22"/>
  <c r="N412" i="22" s="1"/>
  <c r="L322" i="22"/>
  <c r="J322" i="22"/>
  <c r="H322" i="22" s="1"/>
  <c r="E322" i="22"/>
  <c r="L321" i="22"/>
  <c r="J321" i="22"/>
  <c r="H321" i="22" s="1"/>
  <c r="L320" i="22"/>
  <c r="J320" i="22"/>
  <c r="H320" i="22"/>
  <c r="L319" i="22"/>
  <c r="J319" i="22"/>
  <c r="H319" i="22" s="1"/>
  <c r="L318" i="22"/>
  <c r="J318" i="22"/>
  <c r="H318" i="22"/>
  <c r="N317" i="22"/>
  <c r="L317" i="22"/>
  <c r="J317" i="22"/>
  <c r="H317" i="22"/>
  <c r="E317" i="22"/>
  <c r="L316" i="22"/>
  <c r="J316" i="22"/>
  <c r="H316" i="22"/>
  <c r="L315" i="22"/>
  <c r="J315" i="22"/>
  <c r="H315" i="22" s="1"/>
  <c r="L314" i="22"/>
  <c r="J314" i="22"/>
  <c r="H314" i="22"/>
  <c r="L313" i="22"/>
  <c r="J313" i="22"/>
  <c r="H313" i="22" s="1"/>
  <c r="N312" i="22"/>
  <c r="L312" i="22"/>
  <c r="J312" i="22"/>
  <c r="H312" i="22" s="1"/>
  <c r="E312" i="22"/>
  <c r="E412" i="22" s="1"/>
  <c r="L310" i="22"/>
  <c r="J310" i="22"/>
  <c r="H310" i="22"/>
  <c r="L309" i="22"/>
  <c r="J309" i="22"/>
  <c r="H309" i="22"/>
  <c r="L308" i="22"/>
  <c r="J308" i="22"/>
  <c r="H308" i="22" s="1"/>
  <c r="L307" i="22"/>
  <c r="J307" i="22"/>
  <c r="H307" i="22"/>
  <c r="L306" i="22"/>
  <c r="J306" i="22"/>
  <c r="H306" i="22" s="1"/>
  <c r="N305" i="22"/>
  <c r="L305" i="22"/>
  <c r="J305" i="22"/>
  <c r="H305" i="22" s="1"/>
  <c r="E305" i="22"/>
  <c r="L304" i="22"/>
  <c r="J304" i="22"/>
  <c r="H304" i="22" s="1"/>
  <c r="L303" i="22"/>
  <c r="J303" i="22"/>
  <c r="H303" i="22"/>
  <c r="L302" i="22"/>
  <c r="J302" i="22"/>
  <c r="H302" i="22" s="1"/>
  <c r="L301" i="22"/>
  <c r="J301" i="22"/>
  <c r="H301" i="22"/>
  <c r="N300" i="22"/>
  <c r="L300" i="22"/>
  <c r="J300" i="22"/>
  <c r="H300" i="22"/>
  <c r="E300" i="22"/>
  <c r="L299" i="22"/>
  <c r="J299" i="22"/>
  <c r="H299" i="22"/>
  <c r="L298" i="22"/>
  <c r="J298" i="22"/>
  <c r="H298" i="22" s="1"/>
  <c r="L297" i="22"/>
  <c r="J297" i="22"/>
  <c r="H297" i="22"/>
  <c r="L296" i="22"/>
  <c r="J296" i="22"/>
  <c r="H296" i="22" s="1"/>
  <c r="N295" i="22"/>
  <c r="L295" i="22"/>
  <c r="J295" i="22"/>
  <c r="H295" i="22" s="1"/>
  <c r="E295" i="22"/>
  <c r="L294" i="22"/>
  <c r="J294" i="22"/>
  <c r="H294" i="22" s="1"/>
  <c r="L293" i="22"/>
  <c r="J293" i="22"/>
  <c r="H293" i="22"/>
  <c r="L292" i="22"/>
  <c r="J292" i="22"/>
  <c r="H292" i="22" s="1"/>
  <c r="L291" i="22"/>
  <c r="J291" i="22"/>
  <c r="H291" i="22"/>
  <c r="N290" i="22"/>
  <c r="L290" i="22"/>
  <c r="J290" i="22"/>
  <c r="H290" i="22"/>
  <c r="E290" i="22"/>
  <c r="L289" i="22"/>
  <c r="J289" i="22"/>
  <c r="H289" i="22"/>
  <c r="L288" i="22"/>
  <c r="J288" i="22"/>
  <c r="H288" i="22" s="1"/>
  <c r="L287" i="22"/>
  <c r="J287" i="22"/>
  <c r="H287" i="22"/>
  <c r="L286" i="22"/>
  <c r="J286" i="22"/>
  <c r="H286" i="22" s="1"/>
  <c r="N285" i="22"/>
  <c r="L285" i="22"/>
  <c r="J285" i="22"/>
  <c r="H285" i="22" s="1"/>
  <c r="E285" i="22"/>
  <c r="L284" i="22"/>
  <c r="J284" i="22"/>
  <c r="H284" i="22" s="1"/>
  <c r="L283" i="22"/>
  <c r="J283" i="22"/>
  <c r="H283" i="22"/>
  <c r="L282" i="22"/>
  <c r="J282" i="22"/>
  <c r="H282" i="22" s="1"/>
  <c r="L281" i="22"/>
  <c r="J281" i="22"/>
  <c r="H281" i="22"/>
  <c r="N280" i="22"/>
  <c r="L280" i="22"/>
  <c r="J280" i="22"/>
  <c r="H280" i="22"/>
  <c r="E280" i="22"/>
  <c r="L279" i="22"/>
  <c r="J279" i="22"/>
  <c r="H279" i="22"/>
  <c r="L278" i="22"/>
  <c r="J278" i="22"/>
  <c r="H278" i="22" s="1"/>
  <c r="L277" i="22"/>
  <c r="J277" i="22"/>
  <c r="H277" i="22"/>
  <c r="L276" i="22"/>
  <c r="J276" i="22"/>
  <c r="H276" i="22" s="1"/>
  <c r="N275" i="22"/>
  <c r="L275" i="22"/>
  <c r="J275" i="22"/>
  <c r="H275" i="22" s="1"/>
  <c r="E275" i="22"/>
  <c r="L274" i="22"/>
  <c r="J274" i="22"/>
  <c r="H274" i="22" s="1"/>
  <c r="L273" i="22"/>
  <c r="J273" i="22"/>
  <c r="H273" i="22"/>
  <c r="L272" i="22"/>
  <c r="J272" i="22"/>
  <c r="H272" i="22" s="1"/>
  <c r="L271" i="22"/>
  <c r="J271" i="22"/>
  <c r="H271" i="22"/>
  <c r="N270" i="22"/>
  <c r="L270" i="22"/>
  <c r="J270" i="22"/>
  <c r="H270" i="22"/>
  <c r="E270" i="22"/>
  <c r="L269" i="22"/>
  <c r="J269" i="22"/>
  <c r="H269" i="22"/>
  <c r="L268" i="22"/>
  <c r="J268" i="22"/>
  <c r="H268" i="22" s="1"/>
  <c r="L267" i="22"/>
  <c r="J267" i="22"/>
  <c r="H267" i="22"/>
  <c r="L266" i="22"/>
  <c r="J266" i="22"/>
  <c r="H266" i="22" s="1"/>
  <c r="N265" i="22"/>
  <c r="L265" i="22"/>
  <c r="J265" i="22"/>
  <c r="H265" i="22" s="1"/>
  <c r="E265" i="22"/>
  <c r="L264" i="22"/>
  <c r="J264" i="22"/>
  <c r="H264" i="22" s="1"/>
  <c r="L263" i="22"/>
  <c r="J263" i="22"/>
  <c r="H263" i="22"/>
  <c r="L262" i="22"/>
  <c r="J262" i="22"/>
  <c r="H262" i="22" s="1"/>
  <c r="L261" i="22"/>
  <c r="J261" i="22"/>
  <c r="H261" i="22"/>
  <c r="N260" i="22"/>
  <c r="L260" i="22"/>
  <c r="J260" i="22"/>
  <c r="H260" i="22"/>
  <c r="E260" i="22"/>
  <c r="L259" i="22"/>
  <c r="J259" i="22"/>
  <c r="H259" i="22"/>
  <c r="L258" i="22"/>
  <c r="J258" i="22"/>
  <c r="H258" i="22" s="1"/>
  <c r="L257" i="22"/>
  <c r="J257" i="22"/>
  <c r="H257" i="22"/>
  <c r="L256" i="22"/>
  <c r="J256" i="22"/>
  <c r="H256" i="22" s="1"/>
  <c r="N255" i="22"/>
  <c r="L255" i="22"/>
  <c r="J255" i="22"/>
  <c r="H255" i="22" s="1"/>
  <c r="E255" i="22"/>
  <c r="L254" i="22"/>
  <c r="J254" i="22"/>
  <c r="H254" i="22" s="1"/>
  <c r="L253" i="22"/>
  <c r="J253" i="22"/>
  <c r="H253" i="22"/>
  <c r="L252" i="22"/>
  <c r="J252" i="22"/>
  <c r="H252" i="22" s="1"/>
  <c r="L251" i="22"/>
  <c r="J251" i="22"/>
  <c r="H251" i="22"/>
  <c r="N250" i="22"/>
  <c r="L250" i="22"/>
  <c r="J250" i="22"/>
  <c r="H250" i="22"/>
  <c r="E250" i="22"/>
  <c r="L249" i="22"/>
  <c r="J249" i="22"/>
  <c r="H249" i="22"/>
  <c r="L248" i="22"/>
  <c r="J248" i="22"/>
  <c r="H248" i="22" s="1"/>
  <c r="L247" i="22"/>
  <c r="J247" i="22"/>
  <c r="H247" i="22"/>
  <c r="L246" i="22"/>
  <c r="J246" i="22"/>
  <c r="H246" i="22" s="1"/>
  <c r="N245" i="22"/>
  <c r="L245" i="22"/>
  <c r="J245" i="22"/>
  <c r="H245" i="22" s="1"/>
  <c r="E245" i="22"/>
  <c r="L244" i="22"/>
  <c r="J244" i="22"/>
  <c r="H244" i="22" s="1"/>
  <c r="L243" i="22"/>
  <c r="J243" i="22"/>
  <c r="H243" i="22"/>
  <c r="L242" i="22"/>
  <c r="J242" i="22"/>
  <c r="H242" i="22" s="1"/>
  <c r="L241" i="22"/>
  <c r="J241" i="22"/>
  <c r="H241" i="22"/>
  <c r="N240" i="22"/>
  <c r="L240" i="22"/>
  <c r="J240" i="22"/>
  <c r="H240" i="22"/>
  <c r="E240" i="22"/>
  <c r="L239" i="22"/>
  <c r="J239" i="22"/>
  <c r="H239" i="22"/>
  <c r="L238" i="22"/>
  <c r="J238" i="22"/>
  <c r="H238" i="22" s="1"/>
  <c r="L237" i="22"/>
  <c r="J237" i="22"/>
  <c r="H237" i="22"/>
  <c r="L236" i="22"/>
  <c r="J236" i="22"/>
  <c r="H236" i="22" s="1"/>
  <c r="N235" i="22"/>
  <c r="L235" i="22"/>
  <c r="J235" i="22"/>
  <c r="H235" i="22" s="1"/>
  <c r="E235" i="22"/>
  <c r="L234" i="22"/>
  <c r="J234" i="22"/>
  <c r="H234" i="22" s="1"/>
  <c r="L233" i="22"/>
  <c r="J233" i="22"/>
  <c r="H233" i="22"/>
  <c r="L232" i="22"/>
  <c r="J232" i="22"/>
  <c r="H232" i="22" s="1"/>
  <c r="L231" i="22"/>
  <c r="J231" i="22"/>
  <c r="H231" i="22"/>
  <c r="N230" i="22"/>
  <c r="L230" i="22"/>
  <c r="J230" i="22"/>
  <c r="H230" i="22"/>
  <c r="E230" i="22"/>
  <c r="L229" i="22"/>
  <c r="J229" i="22"/>
  <c r="H229" i="22"/>
  <c r="L228" i="22"/>
  <c r="J228" i="22"/>
  <c r="H228" i="22" s="1"/>
  <c r="L227" i="22"/>
  <c r="J227" i="22"/>
  <c r="H227" i="22"/>
  <c r="L226" i="22"/>
  <c r="J226" i="22"/>
  <c r="H226" i="22" s="1"/>
  <c r="N225" i="22"/>
  <c r="L225" i="22"/>
  <c r="J225" i="22"/>
  <c r="H225" i="22" s="1"/>
  <c r="E225" i="22"/>
  <c r="L224" i="22"/>
  <c r="J224" i="22"/>
  <c r="H224" i="22" s="1"/>
  <c r="L223" i="22"/>
  <c r="J223" i="22"/>
  <c r="H223" i="22"/>
  <c r="L222" i="22"/>
  <c r="J222" i="22"/>
  <c r="H222" i="22" s="1"/>
  <c r="L221" i="22"/>
  <c r="J221" i="22"/>
  <c r="H221" i="22"/>
  <c r="N220" i="22"/>
  <c r="L220" i="22"/>
  <c r="J220" i="22"/>
  <c r="H220" i="22"/>
  <c r="E220" i="22"/>
  <c r="L219" i="22"/>
  <c r="J219" i="22"/>
  <c r="H219" i="22"/>
  <c r="L218" i="22"/>
  <c r="J218" i="22"/>
  <c r="H218" i="22" s="1"/>
  <c r="L217" i="22"/>
  <c r="J217" i="22"/>
  <c r="H217" i="22"/>
  <c r="L216" i="22"/>
  <c r="J216" i="22"/>
  <c r="H216" i="22" s="1"/>
  <c r="N215" i="22"/>
  <c r="L215" i="22"/>
  <c r="J215" i="22"/>
  <c r="H215" i="22" s="1"/>
  <c r="E215" i="22"/>
  <c r="L214" i="22"/>
  <c r="J214" i="22"/>
  <c r="H214" i="22" s="1"/>
  <c r="L213" i="22"/>
  <c r="J213" i="22"/>
  <c r="H213" i="22"/>
  <c r="L212" i="22"/>
  <c r="J212" i="22"/>
  <c r="H212" i="22" s="1"/>
  <c r="L211" i="22"/>
  <c r="J211" i="22"/>
  <c r="H211" i="22"/>
  <c r="N210" i="22"/>
  <c r="L210" i="22"/>
  <c r="J210" i="22"/>
  <c r="H210" i="22"/>
  <c r="E210" i="22"/>
  <c r="L208" i="22"/>
  <c r="J208" i="22"/>
  <c r="H208" i="22"/>
  <c r="L207" i="22"/>
  <c r="J207" i="22"/>
  <c r="H207" i="22" s="1"/>
  <c r="L206" i="22"/>
  <c r="J206" i="22"/>
  <c r="H206" i="22"/>
  <c r="L205" i="22"/>
  <c r="J205" i="22"/>
  <c r="H205" i="22" s="1"/>
  <c r="L204" i="22"/>
  <c r="J204" i="22"/>
  <c r="H204" i="22"/>
  <c r="N203" i="22"/>
  <c r="L203" i="22"/>
  <c r="J203" i="22"/>
  <c r="H203" i="22"/>
  <c r="E203" i="22"/>
  <c r="L202" i="22"/>
  <c r="J202" i="22"/>
  <c r="H202" i="22"/>
  <c r="L201" i="22"/>
  <c r="J201" i="22"/>
  <c r="H201" i="22" s="1"/>
  <c r="L200" i="22"/>
  <c r="J200" i="22"/>
  <c r="H200" i="22"/>
  <c r="L199" i="22"/>
  <c r="J199" i="22"/>
  <c r="H199" i="22" s="1"/>
  <c r="N198" i="22"/>
  <c r="L198" i="22"/>
  <c r="J198" i="22"/>
  <c r="H198" i="22" s="1"/>
  <c r="E198" i="22"/>
  <c r="L197" i="22"/>
  <c r="J197" i="22"/>
  <c r="H197" i="22" s="1"/>
  <c r="L196" i="22"/>
  <c r="J196" i="22"/>
  <c r="H196" i="22"/>
  <c r="L195" i="22"/>
  <c r="J195" i="22"/>
  <c r="H195" i="22" s="1"/>
  <c r="L194" i="22"/>
  <c r="J194" i="22"/>
  <c r="H194" i="22"/>
  <c r="N193" i="22"/>
  <c r="L193" i="22"/>
  <c r="J193" i="22"/>
  <c r="H193" i="22"/>
  <c r="E193" i="22"/>
  <c r="L192" i="22"/>
  <c r="J192" i="22"/>
  <c r="H192" i="22"/>
  <c r="L191" i="22"/>
  <c r="J191" i="22"/>
  <c r="H191" i="22" s="1"/>
  <c r="L190" i="22"/>
  <c r="J190" i="22"/>
  <c r="H190" i="22"/>
  <c r="L189" i="22"/>
  <c r="J189" i="22"/>
  <c r="H189" i="22" s="1"/>
  <c r="N188" i="22"/>
  <c r="L188" i="22"/>
  <c r="J188" i="22"/>
  <c r="H188" i="22" s="1"/>
  <c r="E188" i="22"/>
  <c r="L187" i="22"/>
  <c r="J187" i="22"/>
  <c r="H187" i="22" s="1"/>
  <c r="L186" i="22"/>
  <c r="J186" i="22"/>
  <c r="H186" i="22"/>
  <c r="L185" i="22"/>
  <c r="J185" i="22"/>
  <c r="H185" i="22" s="1"/>
  <c r="L184" i="22"/>
  <c r="J184" i="22"/>
  <c r="H184" i="22"/>
  <c r="N183" i="22"/>
  <c r="L183" i="22"/>
  <c r="J183" i="22"/>
  <c r="H183" i="22"/>
  <c r="E183" i="22"/>
  <c r="L182" i="22"/>
  <c r="J182" i="22"/>
  <c r="H182" i="22"/>
  <c r="L181" i="22"/>
  <c r="J181" i="22"/>
  <c r="H181" i="22" s="1"/>
  <c r="L180" i="22"/>
  <c r="J180" i="22"/>
  <c r="H180" i="22"/>
  <c r="L179" i="22"/>
  <c r="J179" i="22"/>
  <c r="H179" i="22" s="1"/>
  <c r="N178" i="22"/>
  <c r="L178" i="22"/>
  <c r="J178" i="22"/>
  <c r="H178" i="22" s="1"/>
  <c r="E178" i="22"/>
  <c r="L177" i="22"/>
  <c r="J177" i="22"/>
  <c r="H177" i="22" s="1"/>
  <c r="L176" i="22"/>
  <c r="J176" i="22"/>
  <c r="H176" i="22"/>
  <c r="L175" i="22"/>
  <c r="J175" i="22"/>
  <c r="H175" i="22" s="1"/>
  <c r="L174" i="22"/>
  <c r="J174" i="22"/>
  <c r="H174" i="22"/>
  <c r="N173" i="22"/>
  <c r="L173" i="22"/>
  <c r="J173" i="22"/>
  <c r="H173" i="22"/>
  <c r="E173" i="22"/>
  <c r="L172" i="22"/>
  <c r="J172" i="22"/>
  <c r="H172" i="22"/>
  <c r="L171" i="22"/>
  <c r="J171" i="22"/>
  <c r="H171" i="22" s="1"/>
  <c r="L170" i="22"/>
  <c r="J170" i="22"/>
  <c r="H170" i="22"/>
  <c r="L169" i="22"/>
  <c r="J169" i="22"/>
  <c r="H169" i="22" s="1"/>
  <c r="N168" i="22"/>
  <c r="L168" i="22"/>
  <c r="J168" i="22"/>
  <c r="H168" i="22" s="1"/>
  <c r="E168" i="22"/>
  <c r="L167" i="22"/>
  <c r="J167" i="22"/>
  <c r="H167" i="22" s="1"/>
  <c r="L166" i="22"/>
  <c r="J166" i="22"/>
  <c r="H166" i="22"/>
  <c r="L165" i="22"/>
  <c r="J165" i="22"/>
  <c r="H165" i="22" s="1"/>
  <c r="L164" i="22"/>
  <c r="J164" i="22"/>
  <c r="H164" i="22"/>
  <c r="N163" i="22"/>
  <c r="L163" i="22"/>
  <c r="J163" i="22"/>
  <c r="H163" i="22"/>
  <c r="E163" i="22"/>
  <c r="L162" i="22"/>
  <c r="J162" i="22"/>
  <c r="H162" i="22"/>
  <c r="L161" i="22"/>
  <c r="J161" i="22"/>
  <c r="H161" i="22" s="1"/>
  <c r="L160" i="22"/>
  <c r="J160" i="22"/>
  <c r="H160" i="22"/>
  <c r="L159" i="22"/>
  <c r="J159" i="22"/>
  <c r="H159" i="22" s="1"/>
  <c r="N158" i="22"/>
  <c r="L158" i="22"/>
  <c r="J158" i="22"/>
  <c r="H158" i="22" s="1"/>
  <c r="E158" i="22"/>
  <c r="L157" i="22"/>
  <c r="J157" i="22"/>
  <c r="H157" i="22" s="1"/>
  <c r="L156" i="22"/>
  <c r="J156" i="22"/>
  <c r="H156" i="22"/>
  <c r="L155" i="22"/>
  <c r="J155" i="22"/>
  <c r="H155" i="22" s="1"/>
  <c r="L154" i="22"/>
  <c r="J154" i="22"/>
  <c r="H154" i="22"/>
  <c r="N153" i="22"/>
  <c r="L153" i="22"/>
  <c r="J153" i="22"/>
  <c r="H153" i="22"/>
  <c r="E153" i="22"/>
  <c r="L152" i="22"/>
  <c r="J152" i="22"/>
  <c r="H152" i="22"/>
  <c r="L151" i="22"/>
  <c r="J151" i="22"/>
  <c r="H151" i="22" s="1"/>
  <c r="L150" i="22"/>
  <c r="J150" i="22"/>
  <c r="H150" i="22"/>
  <c r="L149" i="22"/>
  <c r="J149" i="22"/>
  <c r="H149" i="22" s="1"/>
  <c r="N148" i="22"/>
  <c r="L148" i="22"/>
  <c r="J148" i="22"/>
  <c r="H148" i="22" s="1"/>
  <c r="E148" i="22"/>
  <c r="L147" i="22"/>
  <c r="J147" i="22"/>
  <c r="H147" i="22" s="1"/>
  <c r="L146" i="22"/>
  <c r="J146" i="22"/>
  <c r="H146" i="22"/>
  <c r="L145" i="22"/>
  <c r="J145" i="22"/>
  <c r="H145" i="22" s="1"/>
  <c r="L144" i="22"/>
  <c r="J144" i="22"/>
  <c r="H144" i="22"/>
  <c r="N143" i="22"/>
  <c r="L143" i="22"/>
  <c r="J143" i="22"/>
  <c r="H143" i="22"/>
  <c r="E143" i="22"/>
  <c r="L142" i="22"/>
  <c r="J142" i="22"/>
  <c r="H142" i="22"/>
  <c r="L141" i="22"/>
  <c r="J141" i="22"/>
  <c r="H141" i="22" s="1"/>
  <c r="L140" i="22"/>
  <c r="J140" i="22"/>
  <c r="H140" i="22"/>
  <c r="L139" i="22"/>
  <c r="J139" i="22"/>
  <c r="H139" i="22" s="1"/>
  <c r="N138" i="22"/>
  <c r="L138" i="22"/>
  <c r="J138" i="22"/>
  <c r="H138" i="22" s="1"/>
  <c r="E138" i="22"/>
  <c r="L137" i="22"/>
  <c r="J137" i="22"/>
  <c r="H137" i="22" s="1"/>
  <c r="L136" i="22"/>
  <c r="J136" i="22"/>
  <c r="H136" i="22"/>
  <c r="L135" i="22"/>
  <c r="J135" i="22"/>
  <c r="H135" i="22" s="1"/>
  <c r="L134" i="22"/>
  <c r="J134" i="22"/>
  <c r="H134" i="22"/>
  <c r="N133" i="22"/>
  <c r="L133" i="22"/>
  <c r="J133" i="22"/>
  <c r="H133" i="22"/>
  <c r="E133" i="22"/>
  <c r="L132" i="22"/>
  <c r="J132" i="22"/>
  <c r="H132" i="22"/>
  <c r="L131" i="22"/>
  <c r="J131" i="22"/>
  <c r="H131" i="22" s="1"/>
  <c r="L130" i="22"/>
  <c r="J130" i="22"/>
  <c r="H130" i="22"/>
  <c r="L129" i="22"/>
  <c r="J129" i="22"/>
  <c r="H129" i="22" s="1"/>
  <c r="N128" i="22"/>
  <c r="L128" i="22"/>
  <c r="J128" i="22"/>
  <c r="H128" i="22" s="1"/>
  <c r="E128" i="22"/>
  <c r="L127" i="22"/>
  <c r="J127" i="22"/>
  <c r="H127" i="22" s="1"/>
  <c r="L126" i="22"/>
  <c r="J126" i="22"/>
  <c r="H126" i="22"/>
  <c r="L125" i="22"/>
  <c r="J125" i="22"/>
  <c r="H125" i="22" s="1"/>
  <c r="L124" i="22"/>
  <c r="J124" i="22"/>
  <c r="H124" i="22"/>
  <c r="N123" i="22"/>
  <c r="L123" i="22"/>
  <c r="J123" i="22"/>
  <c r="H123" i="22"/>
  <c r="E123" i="22"/>
  <c r="L122" i="22"/>
  <c r="J122" i="22"/>
  <c r="H122" i="22"/>
  <c r="L121" i="22"/>
  <c r="J121" i="22"/>
  <c r="H121" i="22" s="1"/>
  <c r="L120" i="22"/>
  <c r="J120" i="22"/>
  <c r="H120" i="22"/>
  <c r="L119" i="22"/>
  <c r="J119" i="22"/>
  <c r="H119" i="22" s="1"/>
  <c r="N118" i="22"/>
  <c r="N208" i="22" s="1"/>
  <c r="L118" i="22"/>
  <c r="J118" i="22"/>
  <c r="H118" i="22" s="1"/>
  <c r="E118" i="22"/>
  <c r="L117" i="22"/>
  <c r="J117" i="22"/>
  <c r="H117" i="22" s="1"/>
  <c r="L116" i="22"/>
  <c r="J116" i="22"/>
  <c r="H116" i="22"/>
  <c r="L115" i="22"/>
  <c r="J115" i="22"/>
  <c r="H115" i="22" s="1"/>
  <c r="L114" i="22"/>
  <c r="J114" i="22"/>
  <c r="H114" i="22"/>
  <c r="N113" i="22"/>
  <c r="L113" i="22"/>
  <c r="J113" i="22"/>
  <c r="H113" i="22"/>
  <c r="E113" i="22"/>
  <c r="L112" i="22"/>
  <c r="J112" i="22"/>
  <c r="H112" i="22"/>
  <c r="L111" i="22"/>
  <c r="J111" i="22"/>
  <c r="H111" i="22" s="1"/>
  <c r="L110" i="22"/>
  <c r="J110" i="22"/>
  <c r="H110" i="22"/>
  <c r="L109" i="22"/>
  <c r="J109" i="22"/>
  <c r="H109" i="22" s="1"/>
  <c r="N108" i="22"/>
  <c r="L108" i="22"/>
  <c r="J108" i="22"/>
  <c r="H108" i="22" s="1"/>
  <c r="E108" i="22"/>
  <c r="E208" i="22" s="1"/>
  <c r="L106" i="22"/>
  <c r="J106" i="22"/>
  <c r="H106" i="22"/>
  <c r="L105" i="22"/>
  <c r="J105" i="22"/>
  <c r="H105" i="22"/>
  <c r="L104" i="22"/>
  <c r="J104" i="22"/>
  <c r="H104" i="22" s="1"/>
  <c r="L103" i="22"/>
  <c r="J103" i="22"/>
  <c r="H103" i="22"/>
  <c r="L102" i="22"/>
  <c r="J102" i="22"/>
  <c r="H102" i="22" s="1"/>
  <c r="N101" i="22"/>
  <c r="L101" i="22"/>
  <c r="J101" i="22"/>
  <c r="H101" i="22" s="1"/>
  <c r="E101" i="22"/>
  <c r="L100" i="22"/>
  <c r="J100" i="22"/>
  <c r="H100" i="22" s="1"/>
  <c r="L99" i="22"/>
  <c r="J99" i="22"/>
  <c r="H99" i="22"/>
  <c r="L98" i="22"/>
  <c r="J98" i="22"/>
  <c r="H98" i="22" s="1"/>
  <c r="L97" i="22"/>
  <c r="J97" i="22"/>
  <c r="H97" i="22"/>
  <c r="N96" i="22"/>
  <c r="L96" i="22"/>
  <c r="J96" i="22"/>
  <c r="H96" i="22"/>
  <c r="E96" i="22"/>
  <c r="L95" i="22"/>
  <c r="J95" i="22"/>
  <c r="H95" i="22"/>
  <c r="L94" i="22"/>
  <c r="J94" i="22"/>
  <c r="H94" i="22" s="1"/>
  <c r="L93" i="22"/>
  <c r="J93" i="22"/>
  <c r="H93" i="22"/>
  <c r="L92" i="22"/>
  <c r="J92" i="22"/>
  <c r="H92" i="22" s="1"/>
  <c r="N91" i="22"/>
  <c r="L91" i="22"/>
  <c r="J91" i="22"/>
  <c r="H91" i="22" s="1"/>
  <c r="E91" i="22"/>
  <c r="L90" i="22"/>
  <c r="J90" i="22"/>
  <c r="H90" i="22" s="1"/>
  <c r="L89" i="22"/>
  <c r="J89" i="22"/>
  <c r="H89" i="22"/>
  <c r="L88" i="22"/>
  <c r="J88" i="22"/>
  <c r="H88" i="22" s="1"/>
  <c r="L87" i="22"/>
  <c r="J87" i="22"/>
  <c r="H87" i="22"/>
  <c r="N86" i="22"/>
  <c r="L86" i="22"/>
  <c r="J86" i="22"/>
  <c r="H86" i="22"/>
  <c r="E86" i="22"/>
  <c r="L85" i="22"/>
  <c r="J85" i="22"/>
  <c r="H85" i="22"/>
  <c r="L84" i="22"/>
  <c r="J84" i="22"/>
  <c r="H84" i="22" s="1"/>
  <c r="L83" i="22"/>
  <c r="J83" i="22"/>
  <c r="H83" i="22"/>
  <c r="L82" i="22"/>
  <c r="J82" i="22"/>
  <c r="H82" i="22" s="1"/>
  <c r="N81" i="22"/>
  <c r="L81" i="22"/>
  <c r="J81" i="22"/>
  <c r="H81" i="22" s="1"/>
  <c r="E81" i="22"/>
  <c r="L80" i="22"/>
  <c r="J80" i="22"/>
  <c r="H80" i="22" s="1"/>
  <c r="L79" i="22"/>
  <c r="J79" i="22"/>
  <c r="H79" i="22"/>
  <c r="L78" i="22"/>
  <c r="J78" i="22"/>
  <c r="H78" i="22" s="1"/>
  <c r="L77" i="22"/>
  <c r="J77" i="22"/>
  <c r="H77" i="22"/>
  <c r="N76" i="22"/>
  <c r="L76" i="22"/>
  <c r="J76" i="22"/>
  <c r="H76" i="22"/>
  <c r="E76" i="22"/>
  <c r="L75" i="22"/>
  <c r="J75" i="22"/>
  <c r="H75" i="22"/>
  <c r="L74" i="22"/>
  <c r="J74" i="22"/>
  <c r="H74" i="22" s="1"/>
  <c r="L73" i="22"/>
  <c r="J73" i="22"/>
  <c r="H73" i="22"/>
  <c r="L72" i="22"/>
  <c r="J72" i="22"/>
  <c r="H72" i="22" s="1"/>
  <c r="N71" i="22"/>
  <c r="L71" i="22"/>
  <c r="J71" i="22"/>
  <c r="H71" i="22" s="1"/>
  <c r="E71" i="22"/>
  <c r="L70" i="22"/>
  <c r="J70" i="22"/>
  <c r="H70" i="22" s="1"/>
  <c r="L69" i="22"/>
  <c r="J69" i="22"/>
  <c r="H69" i="22"/>
  <c r="L68" i="22"/>
  <c r="J68" i="22"/>
  <c r="H68" i="22" s="1"/>
  <c r="L67" i="22"/>
  <c r="J67" i="22"/>
  <c r="H67" i="22"/>
  <c r="N66" i="22"/>
  <c r="L66" i="22"/>
  <c r="J66" i="22"/>
  <c r="H66" i="22"/>
  <c r="E66" i="22"/>
  <c r="L65" i="22"/>
  <c r="J65" i="22"/>
  <c r="H65" i="22"/>
  <c r="L64" i="22"/>
  <c r="J64" i="22"/>
  <c r="H64" i="22" s="1"/>
  <c r="L63" i="22"/>
  <c r="J63" i="22"/>
  <c r="H63" i="22"/>
  <c r="L62" i="22"/>
  <c r="J62" i="22"/>
  <c r="H62" i="22" s="1"/>
  <c r="N61" i="22"/>
  <c r="L61" i="22"/>
  <c r="J61" i="22"/>
  <c r="H61" i="22" s="1"/>
  <c r="E61" i="22"/>
  <c r="L60" i="22"/>
  <c r="J60" i="22"/>
  <c r="H60" i="22" s="1"/>
  <c r="L59" i="22"/>
  <c r="J59" i="22"/>
  <c r="H59" i="22"/>
  <c r="L58" i="22"/>
  <c r="J58" i="22"/>
  <c r="H58" i="22" s="1"/>
  <c r="L57" i="22"/>
  <c r="J57" i="22"/>
  <c r="H57" i="22"/>
  <c r="N56" i="22"/>
  <c r="L56" i="22"/>
  <c r="J56" i="22"/>
  <c r="H56" i="22"/>
  <c r="E56" i="22"/>
  <c r="L55" i="22"/>
  <c r="J55" i="22"/>
  <c r="H55" i="22"/>
  <c r="L54" i="22"/>
  <c r="J54" i="22"/>
  <c r="H54" i="22" s="1"/>
  <c r="L53" i="22"/>
  <c r="J53" i="22"/>
  <c r="H53" i="22"/>
  <c r="L52" i="22"/>
  <c r="J52" i="22"/>
  <c r="H52" i="22" s="1"/>
  <c r="N51" i="22"/>
  <c r="L51" i="22"/>
  <c r="J51" i="22"/>
  <c r="H51" i="22" s="1"/>
  <c r="E51" i="22"/>
  <c r="L50" i="22"/>
  <c r="J50" i="22"/>
  <c r="H50" i="22" s="1"/>
  <c r="L49" i="22"/>
  <c r="J49" i="22"/>
  <c r="H49" i="22"/>
  <c r="L48" i="22"/>
  <c r="J48" i="22"/>
  <c r="H48" i="22" s="1"/>
  <c r="L47" i="22"/>
  <c r="J47" i="22"/>
  <c r="H47" i="22"/>
  <c r="N46" i="22"/>
  <c r="L46" i="22"/>
  <c r="J46" i="22"/>
  <c r="H46" i="22"/>
  <c r="E46" i="22"/>
  <c r="L45" i="22"/>
  <c r="J45" i="22"/>
  <c r="H45" i="22"/>
  <c r="L44" i="22"/>
  <c r="J44" i="22"/>
  <c r="H44" i="22" s="1"/>
  <c r="L43" i="22"/>
  <c r="J43" i="22"/>
  <c r="H43" i="22"/>
  <c r="L42" i="22"/>
  <c r="J42" i="22"/>
  <c r="H42" i="22" s="1"/>
  <c r="N41" i="22"/>
  <c r="L41" i="22"/>
  <c r="J41" i="22"/>
  <c r="H41" i="22" s="1"/>
  <c r="E41" i="22"/>
  <c r="L40" i="22"/>
  <c r="J40" i="22"/>
  <c r="H40" i="22" s="1"/>
  <c r="L39" i="22"/>
  <c r="J39" i="22"/>
  <c r="H39" i="22"/>
  <c r="L38" i="22"/>
  <c r="J38" i="22"/>
  <c r="H38" i="22" s="1"/>
  <c r="L37" i="22"/>
  <c r="J37" i="22"/>
  <c r="H37" i="22"/>
  <c r="N36" i="22"/>
  <c r="L36" i="22"/>
  <c r="J36" i="22"/>
  <c r="H36" i="22"/>
  <c r="E36" i="22"/>
  <c r="L35" i="22"/>
  <c r="J35" i="22"/>
  <c r="H35" i="22"/>
  <c r="L34" i="22"/>
  <c r="J34" i="22"/>
  <c r="H34" i="22" s="1"/>
  <c r="L33" i="22"/>
  <c r="J33" i="22"/>
  <c r="H33" i="22"/>
  <c r="L32" i="22"/>
  <c r="J32" i="22"/>
  <c r="H32" i="22" s="1"/>
  <c r="N31" i="22"/>
  <c r="L31" i="22"/>
  <c r="J31" i="22"/>
  <c r="H31" i="22" s="1"/>
  <c r="E31" i="22"/>
  <c r="L30" i="22"/>
  <c r="J30" i="22"/>
  <c r="H30" i="22" s="1"/>
  <c r="L29" i="22"/>
  <c r="J29" i="22"/>
  <c r="H29" i="22"/>
  <c r="L28" i="22"/>
  <c r="J28" i="22"/>
  <c r="H28" i="22" s="1"/>
  <c r="L27" i="22"/>
  <c r="J27" i="22"/>
  <c r="H27" i="22"/>
  <c r="N26" i="22"/>
  <c r="L26" i="22"/>
  <c r="J26" i="22"/>
  <c r="H26" i="22"/>
  <c r="E26" i="22"/>
  <c r="L25" i="22"/>
  <c r="J25" i="22"/>
  <c r="H25" i="22"/>
  <c r="L24" i="22"/>
  <c r="J24" i="22"/>
  <c r="H24" i="22" s="1"/>
  <c r="L23" i="22"/>
  <c r="J23" i="22"/>
  <c r="H23" i="22"/>
  <c r="L22" i="22"/>
  <c r="J22" i="22"/>
  <c r="H22" i="22" s="1"/>
  <c r="N21" i="22"/>
  <c r="L21" i="22"/>
  <c r="J21" i="22"/>
  <c r="H21" i="22" s="1"/>
  <c r="E21" i="22"/>
  <c r="L20" i="22"/>
  <c r="J20" i="22"/>
  <c r="H20" i="22" s="1"/>
  <c r="L19" i="22"/>
  <c r="J19" i="22"/>
  <c r="H19" i="22"/>
  <c r="L18" i="22"/>
  <c r="J18" i="22"/>
  <c r="H18" i="22" s="1"/>
  <c r="L17" i="22"/>
  <c r="J17" i="22"/>
  <c r="H17" i="22"/>
  <c r="N16" i="22"/>
  <c r="L16" i="22"/>
  <c r="J16" i="22"/>
  <c r="H16" i="22"/>
  <c r="E16" i="22"/>
  <c r="L15" i="22"/>
  <c r="J15" i="22"/>
  <c r="H15" i="22"/>
  <c r="L14" i="22"/>
  <c r="J14" i="22"/>
  <c r="H14" i="22" s="1"/>
  <c r="L13" i="22"/>
  <c r="J13" i="22"/>
  <c r="H13" i="22"/>
  <c r="L12" i="22"/>
  <c r="J12" i="22"/>
  <c r="H12" i="22" s="1"/>
  <c r="N11" i="22"/>
  <c r="L11" i="22"/>
  <c r="J11" i="22"/>
  <c r="H11" i="22" s="1"/>
  <c r="E11" i="22"/>
  <c r="L10" i="22"/>
  <c r="J10" i="22"/>
  <c r="H10" i="22" s="1"/>
  <c r="L9" i="22"/>
  <c r="J9" i="22"/>
  <c r="H9" i="22"/>
  <c r="L8" i="22"/>
  <c r="J8" i="22"/>
  <c r="H8" i="22" s="1"/>
  <c r="L7" i="22"/>
  <c r="J7" i="22"/>
  <c r="H7" i="22"/>
  <c r="N6" i="22"/>
  <c r="L6" i="22"/>
  <c r="J6" i="22"/>
  <c r="H6" i="22"/>
  <c r="E6" i="22"/>
  <c r="L412" i="21"/>
  <c r="J412" i="21"/>
  <c r="H412" i="21"/>
  <c r="L411" i="21"/>
  <c r="J411" i="21"/>
  <c r="H411" i="21" s="1"/>
  <c r="L410" i="21"/>
  <c r="J410" i="21"/>
  <c r="H410" i="21"/>
  <c r="L409" i="21"/>
  <c r="J409" i="21"/>
  <c r="H409" i="21" s="1"/>
  <c r="L408" i="21"/>
  <c r="J408" i="21"/>
  <c r="H408" i="21"/>
  <c r="N407" i="21"/>
  <c r="L407" i="21"/>
  <c r="J407" i="21"/>
  <c r="H407" i="21"/>
  <c r="E407" i="21"/>
  <c r="L406" i="21"/>
  <c r="J406" i="21"/>
  <c r="H406" i="21"/>
  <c r="L405" i="21"/>
  <c r="J405" i="21"/>
  <c r="H405" i="21" s="1"/>
  <c r="L404" i="21"/>
  <c r="J404" i="21"/>
  <c r="H404" i="21"/>
  <c r="L403" i="21"/>
  <c r="J403" i="21"/>
  <c r="H403" i="21" s="1"/>
  <c r="N402" i="21"/>
  <c r="L402" i="21"/>
  <c r="J402" i="21"/>
  <c r="H402" i="21" s="1"/>
  <c r="E402" i="21"/>
  <c r="L401" i="21"/>
  <c r="J401" i="21"/>
  <c r="H401" i="21" s="1"/>
  <c r="L400" i="21"/>
  <c r="J400" i="21"/>
  <c r="H400" i="21"/>
  <c r="L399" i="21"/>
  <c r="J399" i="21"/>
  <c r="H399" i="21" s="1"/>
  <c r="L398" i="21"/>
  <c r="J398" i="21"/>
  <c r="H398" i="21"/>
  <c r="N397" i="21"/>
  <c r="L397" i="21"/>
  <c r="J397" i="21"/>
  <c r="H397" i="21"/>
  <c r="E397" i="21"/>
  <c r="L396" i="21"/>
  <c r="J396" i="21"/>
  <c r="H396" i="21"/>
  <c r="L395" i="21"/>
  <c r="J395" i="21"/>
  <c r="H395" i="21" s="1"/>
  <c r="L394" i="21"/>
  <c r="J394" i="21"/>
  <c r="H394" i="21"/>
  <c r="L393" i="21"/>
  <c r="J393" i="21"/>
  <c r="H393" i="21" s="1"/>
  <c r="N392" i="21"/>
  <c r="L392" i="21"/>
  <c r="J392" i="21"/>
  <c r="H392" i="21" s="1"/>
  <c r="E392" i="21"/>
  <c r="L391" i="21"/>
  <c r="J391" i="21"/>
  <c r="H391" i="21" s="1"/>
  <c r="L390" i="21"/>
  <c r="J390" i="21"/>
  <c r="H390" i="21"/>
  <c r="L389" i="21"/>
  <c r="J389" i="21"/>
  <c r="H389" i="21" s="1"/>
  <c r="L388" i="21"/>
  <c r="J388" i="21"/>
  <c r="H388" i="21"/>
  <c r="N387" i="21"/>
  <c r="L387" i="21"/>
  <c r="J387" i="21"/>
  <c r="H387" i="21"/>
  <c r="E387" i="21"/>
  <c r="L386" i="21"/>
  <c r="J386" i="21"/>
  <c r="H386" i="21"/>
  <c r="L385" i="21"/>
  <c r="J385" i="21"/>
  <c r="H385" i="21" s="1"/>
  <c r="L384" i="21"/>
  <c r="J384" i="21"/>
  <c r="H384" i="21"/>
  <c r="L383" i="21"/>
  <c r="J383" i="21"/>
  <c r="H383" i="21" s="1"/>
  <c r="N382" i="21"/>
  <c r="L382" i="21"/>
  <c r="J382" i="21"/>
  <c r="H382" i="21" s="1"/>
  <c r="E382" i="21"/>
  <c r="L381" i="21"/>
  <c r="J381" i="21"/>
  <c r="H381" i="21" s="1"/>
  <c r="L380" i="21"/>
  <c r="J380" i="21"/>
  <c r="H380" i="21"/>
  <c r="L379" i="21"/>
  <c r="J379" i="21"/>
  <c r="H379" i="21" s="1"/>
  <c r="L378" i="21"/>
  <c r="J378" i="21"/>
  <c r="H378" i="21"/>
  <c r="N377" i="21"/>
  <c r="L377" i="21"/>
  <c r="J377" i="21"/>
  <c r="H377" i="21"/>
  <c r="E377" i="21"/>
  <c r="L376" i="21"/>
  <c r="J376" i="21"/>
  <c r="H376" i="21"/>
  <c r="L375" i="21"/>
  <c r="J375" i="21"/>
  <c r="H375" i="21" s="1"/>
  <c r="L374" i="21"/>
  <c r="J374" i="21"/>
  <c r="H374" i="21"/>
  <c r="L373" i="21"/>
  <c r="J373" i="21"/>
  <c r="H373" i="21" s="1"/>
  <c r="N372" i="21"/>
  <c r="L372" i="21"/>
  <c r="J372" i="21"/>
  <c r="H372" i="21" s="1"/>
  <c r="E372" i="21"/>
  <c r="L371" i="21"/>
  <c r="J371" i="21"/>
  <c r="H371" i="21" s="1"/>
  <c r="L370" i="21"/>
  <c r="J370" i="21"/>
  <c r="H370" i="21"/>
  <c r="L369" i="21"/>
  <c r="J369" i="21"/>
  <c r="H369" i="21" s="1"/>
  <c r="L368" i="21"/>
  <c r="J368" i="21"/>
  <c r="H368" i="21"/>
  <c r="N367" i="21"/>
  <c r="L367" i="21"/>
  <c r="J367" i="21"/>
  <c r="H367" i="21"/>
  <c r="E367" i="21"/>
  <c r="L366" i="21"/>
  <c r="J366" i="21"/>
  <c r="H366" i="21"/>
  <c r="L365" i="21"/>
  <c r="J365" i="21"/>
  <c r="H365" i="21" s="1"/>
  <c r="L364" i="21"/>
  <c r="J364" i="21"/>
  <c r="H364" i="21"/>
  <c r="L363" i="21"/>
  <c r="J363" i="21"/>
  <c r="H363" i="21" s="1"/>
  <c r="N362" i="21"/>
  <c r="L362" i="21"/>
  <c r="J362" i="21"/>
  <c r="H362" i="21" s="1"/>
  <c r="E362" i="21"/>
  <c r="L361" i="21"/>
  <c r="J361" i="21"/>
  <c r="H361" i="21" s="1"/>
  <c r="L360" i="21"/>
  <c r="J360" i="21"/>
  <c r="H360" i="21"/>
  <c r="L359" i="21"/>
  <c r="J359" i="21"/>
  <c r="H359" i="21" s="1"/>
  <c r="L358" i="21"/>
  <c r="J358" i="21"/>
  <c r="H358" i="21"/>
  <c r="N357" i="21"/>
  <c r="L357" i="21"/>
  <c r="J357" i="21"/>
  <c r="H357" i="21"/>
  <c r="E357" i="21"/>
  <c r="L356" i="21"/>
  <c r="J356" i="21"/>
  <c r="H356" i="21"/>
  <c r="L355" i="21"/>
  <c r="J355" i="21"/>
  <c r="H355" i="21" s="1"/>
  <c r="L354" i="21"/>
  <c r="J354" i="21"/>
  <c r="H354" i="21"/>
  <c r="L353" i="21"/>
  <c r="J353" i="21"/>
  <c r="H353" i="21" s="1"/>
  <c r="N352" i="21"/>
  <c r="L352" i="21"/>
  <c r="J352" i="21"/>
  <c r="H352" i="21" s="1"/>
  <c r="E352" i="21"/>
  <c r="L351" i="21"/>
  <c r="J351" i="21"/>
  <c r="H351" i="21" s="1"/>
  <c r="L350" i="21"/>
  <c r="J350" i="21"/>
  <c r="H350" i="21"/>
  <c r="L349" i="21"/>
  <c r="J349" i="21"/>
  <c r="H349" i="21" s="1"/>
  <c r="L348" i="21"/>
  <c r="J348" i="21"/>
  <c r="H348" i="21"/>
  <c r="N347" i="21"/>
  <c r="L347" i="21"/>
  <c r="J347" i="21"/>
  <c r="H347" i="21"/>
  <c r="E347" i="21"/>
  <c r="L346" i="21"/>
  <c r="J346" i="21"/>
  <c r="H346" i="21"/>
  <c r="L345" i="21"/>
  <c r="J345" i="21"/>
  <c r="H345" i="21" s="1"/>
  <c r="L344" i="21"/>
  <c r="J344" i="21"/>
  <c r="H344" i="21"/>
  <c r="L343" i="21"/>
  <c r="J343" i="21"/>
  <c r="H343" i="21" s="1"/>
  <c r="N342" i="21"/>
  <c r="L342" i="21"/>
  <c r="J342" i="21"/>
  <c r="H342" i="21" s="1"/>
  <c r="E342" i="21"/>
  <c r="L341" i="21"/>
  <c r="J341" i="21"/>
  <c r="H341" i="21" s="1"/>
  <c r="L340" i="21"/>
  <c r="J340" i="21"/>
  <c r="H340" i="21"/>
  <c r="L339" i="21"/>
  <c r="J339" i="21"/>
  <c r="H339" i="21" s="1"/>
  <c r="L338" i="21"/>
  <c r="J338" i="21"/>
  <c r="H338" i="21"/>
  <c r="N337" i="21"/>
  <c r="L337" i="21"/>
  <c r="J337" i="21"/>
  <c r="H337" i="21"/>
  <c r="E337" i="21"/>
  <c r="L336" i="21"/>
  <c r="J336" i="21"/>
  <c r="H336" i="21"/>
  <c r="L335" i="21"/>
  <c r="J335" i="21"/>
  <c r="H335" i="21" s="1"/>
  <c r="L334" i="21"/>
  <c r="J334" i="21"/>
  <c r="H334" i="21"/>
  <c r="L333" i="21"/>
  <c r="J333" i="21"/>
  <c r="H333" i="21" s="1"/>
  <c r="N332" i="21"/>
  <c r="L332" i="21"/>
  <c r="J332" i="21"/>
  <c r="H332" i="21" s="1"/>
  <c r="E332" i="21"/>
  <c r="L331" i="21"/>
  <c r="J331" i="21"/>
  <c r="H331" i="21" s="1"/>
  <c r="L330" i="21"/>
  <c r="J330" i="21"/>
  <c r="H330" i="21"/>
  <c r="L329" i="21"/>
  <c r="J329" i="21"/>
  <c r="H329" i="21" s="1"/>
  <c r="L328" i="21"/>
  <c r="J328" i="21"/>
  <c r="H328" i="21"/>
  <c r="N327" i="21"/>
  <c r="L327" i="21"/>
  <c r="J327" i="21"/>
  <c r="H327" i="21"/>
  <c r="E327" i="21"/>
  <c r="L326" i="21"/>
  <c r="J326" i="21"/>
  <c r="H326" i="21"/>
  <c r="L325" i="21"/>
  <c r="J325" i="21"/>
  <c r="H325" i="21" s="1"/>
  <c r="L324" i="21"/>
  <c r="J324" i="21"/>
  <c r="H324" i="21"/>
  <c r="L323" i="21"/>
  <c r="J323" i="21"/>
  <c r="H323" i="21" s="1"/>
  <c r="N322" i="21"/>
  <c r="L322" i="21"/>
  <c r="J322" i="21"/>
  <c r="H322" i="21" s="1"/>
  <c r="E322" i="21"/>
  <c r="L321" i="21"/>
  <c r="J321" i="21"/>
  <c r="H321" i="21" s="1"/>
  <c r="L320" i="21"/>
  <c r="J320" i="21"/>
  <c r="H320" i="21"/>
  <c r="L319" i="21"/>
  <c r="J319" i="21"/>
  <c r="H319" i="21" s="1"/>
  <c r="L318" i="21"/>
  <c r="J318" i="21"/>
  <c r="H318" i="21"/>
  <c r="N317" i="21"/>
  <c r="L317" i="21"/>
  <c r="J317" i="21"/>
  <c r="H317" i="21"/>
  <c r="E317" i="21"/>
  <c r="L316" i="21"/>
  <c r="J316" i="21"/>
  <c r="H316" i="21"/>
  <c r="L315" i="21"/>
  <c r="J315" i="21"/>
  <c r="H315" i="21" s="1"/>
  <c r="L314" i="21"/>
  <c r="J314" i="21"/>
  <c r="H314" i="21"/>
  <c r="L313" i="21"/>
  <c r="J313" i="21"/>
  <c r="H313" i="21" s="1"/>
  <c r="N312" i="21"/>
  <c r="N412" i="21" s="1"/>
  <c r="Z70" i="9" s="1"/>
  <c r="L312" i="21"/>
  <c r="J312" i="21"/>
  <c r="H312" i="21" s="1"/>
  <c r="E312" i="21"/>
  <c r="E412" i="21" s="1"/>
  <c r="L310" i="21"/>
  <c r="J310" i="21"/>
  <c r="H310" i="21"/>
  <c r="L309" i="21"/>
  <c r="J309" i="21"/>
  <c r="H309" i="21"/>
  <c r="L308" i="21"/>
  <c r="J308" i="21"/>
  <c r="H308" i="21" s="1"/>
  <c r="L307" i="21"/>
  <c r="J307" i="21"/>
  <c r="H307" i="21"/>
  <c r="L306" i="21"/>
  <c r="J306" i="21"/>
  <c r="H306" i="21" s="1"/>
  <c r="N305" i="21"/>
  <c r="L305" i="21"/>
  <c r="J305" i="21"/>
  <c r="H305" i="21" s="1"/>
  <c r="E305" i="21"/>
  <c r="L304" i="21"/>
  <c r="J304" i="21"/>
  <c r="H304" i="21" s="1"/>
  <c r="L303" i="21"/>
  <c r="J303" i="21"/>
  <c r="H303" i="21"/>
  <c r="L302" i="21"/>
  <c r="J302" i="21"/>
  <c r="H302" i="21" s="1"/>
  <c r="L301" i="21"/>
  <c r="J301" i="21"/>
  <c r="H301" i="21"/>
  <c r="N300" i="21"/>
  <c r="L300" i="21"/>
  <c r="J300" i="21"/>
  <c r="H300" i="21"/>
  <c r="E300" i="21"/>
  <c r="L299" i="21"/>
  <c r="J299" i="21"/>
  <c r="H299" i="21"/>
  <c r="L298" i="21"/>
  <c r="J298" i="21"/>
  <c r="H298" i="21" s="1"/>
  <c r="L297" i="21"/>
  <c r="J297" i="21"/>
  <c r="H297" i="21"/>
  <c r="L296" i="21"/>
  <c r="J296" i="21"/>
  <c r="H296" i="21" s="1"/>
  <c r="N295" i="21"/>
  <c r="L295" i="21"/>
  <c r="J295" i="21"/>
  <c r="H295" i="21" s="1"/>
  <c r="E295" i="21"/>
  <c r="L294" i="21"/>
  <c r="J294" i="21"/>
  <c r="H294" i="21" s="1"/>
  <c r="L293" i="21"/>
  <c r="J293" i="21"/>
  <c r="H293" i="21"/>
  <c r="L292" i="21"/>
  <c r="J292" i="21"/>
  <c r="H292" i="21" s="1"/>
  <c r="L291" i="21"/>
  <c r="J291" i="21"/>
  <c r="H291" i="21"/>
  <c r="N290" i="21"/>
  <c r="L290" i="21"/>
  <c r="J290" i="21"/>
  <c r="H290" i="21"/>
  <c r="E290" i="21"/>
  <c r="L289" i="21"/>
  <c r="J289" i="21"/>
  <c r="H289" i="21"/>
  <c r="L288" i="21"/>
  <c r="J288" i="21"/>
  <c r="H288" i="21" s="1"/>
  <c r="L287" i="21"/>
  <c r="J287" i="21"/>
  <c r="H287" i="21"/>
  <c r="L286" i="21"/>
  <c r="J286" i="21"/>
  <c r="H286" i="21" s="1"/>
  <c r="N285" i="21"/>
  <c r="L285" i="21"/>
  <c r="J285" i="21"/>
  <c r="H285" i="21" s="1"/>
  <c r="E285" i="21"/>
  <c r="L284" i="21"/>
  <c r="J284" i="21"/>
  <c r="H284" i="21" s="1"/>
  <c r="L283" i="21"/>
  <c r="J283" i="21"/>
  <c r="H283" i="21"/>
  <c r="L282" i="21"/>
  <c r="J282" i="21"/>
  <c r="H282" i="21" s="1"/>
  <c r="L281" i="21"/>
  <c r="J281" i="21"/>
  <c r="H281" i="21"/>
  <c r="N280" i="21"/>
  <c r="L280" i="21"/>
  <c r="J280" i="21"/>
  <c r="H280" i="21"/>
  <c r="E280" i="21"/>
  <c r="L279" i="21"/>
  <c r="J279" i="21"/>
  <c r="H279" i="21"/>
  <c r="L278" i="21"/>
  <c r="J278" i="21"/>
  <c r="H278" i="21" s="1"/>
  <c r="L277" i="21"/>
  <c r="J277" i="21"/>
  <c r="H277" i="21"/>
  <c r="L276" i="21"/>
  <c r="J276" i="21"/>
  <c r="H276" i="21" s="1"/>
  <c r="N275" i="21"/>
  <c r="L275" i="21"/>
  <c r="J275" i="21"/>
  <c r="H275" i="21" s="1"/>
  <c r="E275" i="21"/>
  <c r="L274" i="21"/>
  <c r="J274" i="21"/>
  <c r="H274" i="21" s="1"/>
  <c r="L273" i="21"/>
  <c r="J273" i="21"/>
  <c r="H273" i="21"/>
  <c r="L272" i="21"/>
  <c r="J272" i="21"/>
  <c r="H272" i="21" s="1"/>
  <c r="L271" i="21"/>
  <c r="J271" i="21"/>
  <c r="H271" i="21"/>
  <c r="N270" i="21"/>
  <c r="L270" i="21"/>
  <c r="J270" i="21"/>
  <c r="H270" i="21"/>
  <c r="E270" i="21"/>
  <c r="L269" i="21"/>
  <c r="J269" i="21"/>
  <c r="H269" i="21"/>
  <c r="L268" i="21"/>
  <c r="J268" i="21"/>
  <c r="H268" i="21" s="1"/>
  <c r="L267" i="21"/>
  <c r="J267" i="21"/>
  <c r="H267" i="21"/>
  <c r="L266" i="21"/>
  <c r="J266" i="21"/>
  <c r="H266" i="21" s="1"/>
  <c r="N265" i="21"/>
  <c r="L265" i="21"/>
  <c r="J265" i="21"/>
  <c r="H265" i="21" s="1"/>
  <c r="E265" i="21"/>
  <c r="L264" i="21"/>
  <c r="J264" i="21"/>
  <c r="H264" i="21" s="1"/>
  <c r="L263" i="21"/>
  <c r="J263" i="21"/>
  <c r="H263" i="21"/>
  <c r="L262" i="21"/>
  <c r="J262" i="21"/>
  <c r="H262" i="21" s="1"/>
  <c r="L261" i="21"/>
  <c r="J261" i="21"/>
  <c r="H261" i="21"/>
  <c r="N260" i="21"/>
  <c r="L260" i="21"/>
  <c r="J260" i="21"/>
  <c r="H260" i="21"/>
  <c r="E260" i="21"/>
  <c r="L259" i="21"/>
  <c r="J259" i="21"/>
  <c r="H259" i="21"/>
  <c r="L258" i="21"/>
  <c r="J258" i="21"/>
  <c r="H258" i="21" s="1"/>
  <c r="L257" i="21"/>
  <c r="J257" i="21"/>
  <c r="H257" i="21"/>
  <c r="L256" i="21"/>
  <c r="J256" i="21"/>
  <c r="H256" i="21" s="1"/>
  <c r="N255" i="21"/>
  <c r="L255" i="21"/>
  <c r="J255" i="21"/>
  <c r="H255" i="21" s="1"/>
  <c r="E255" i="21"/>
  <c r="L254" i="21"/>
  <c r="J254" i="21"/>
  <c r="H254" i="21" s="1"/>
  <c r="L253" i="21"/>
  <c r="J253" i="21"/>
  <c r="H253" i="21"/>
  <c r="L252" i="21"/>
  <c r="J252" i="21"/>
  <c r="H252" i="21" s="1"/>
  <c r="L251" i="21"/>
  <c r="J251" i="21"/>
  <c r="H251" i="21"/>
  <c r="N250" i="21"/>
  <c r="L250" i="21"/>
  <c r="J250" i="21"/>
  <c r="H250" i="21"/>
  <c r="E250" i="21"/>
  <c r="L249" i="21"/>
  <c r="J249" i="21"/>
  <c r="H249" i="21"/>
  <c r="L248" i="21"/>
  <c r="J248" i="21"/>
  <c r="H248" i="21" s="1"/>
  <c r="L247" i="21"/>
  <c r="J247" i="21"/>
  <c r="H247" i="21"/>
  <c r="L246" i="21"/>
  <c r="J246" i="21"/>
  <c r="H246" i="21" s="1"/>
  <c r="N245" i="21"/>
  <c r="L245" i="21"/>
  <c r="J245" i="21"/>
  <c r="H245" i="21" s="1"/>
  <c r="E245" i="21"/>
  <c r="L244" i="21"/>
  <c r="J244" i="21"/>
  <c r="H244" i="21" s="1"/>
  <c r="L243" i="21"/>
  <c r="J243" i="21"/>
  <c r="H243" i="21"/>
  <c r="L242" i="21"/>
  <c r="J242" i="21"/>
  <c r="H242" i="21" s="1"/>
  <c r="L241" i="21"/>
  <c r="J241" i="21"/>
  <c r="H241" i="21"/>
  <c r="N240" i="21"/>
  <c r="L240" i="21"/>
  <c r="J240" i="21"/>
  <c r="H240" i="21"/>
  <c r="E240" i="21"/>
  <c r="L239" i="21"/>
  <c r="J239" i="21"/>
  <c r="H239" i="21"/>
  <c r="L238" i="21"/>
  <c r="J238" i="21"/>
  <c r="H238" i="21" s="1"/>
  <c r="L237" i="21"/>
  <c r="J237" i="21"/>
  <c r="H237" i="21"/>
  <c r="L236" i="21"/>
  <c r="J236" i="21"/>
  <c r="H236" i="21" s="1"/>
  <c r="N235" i="21"/>
  <c r="L235" i="21"/>
  <c r="J235" i="21"/>
  <c r="H235" i="21" s="1"/>
  <c r="E235" i="21"/>
  <c r="L234" i="21"/>
  <c r="J234" i="21"/>
  <c r="H234" i="21" s="1"/>
  <c r="L233" i="21"/>
  <c r="J233" i="21"/>
  <c r="H233" i="21"/>
  <c r="L232" i="21"/>
  <c r="J232" i="21"/>
  <c r="H232" i="21" s="1"/>
  <c r="L231" i="21"/>
  <c r="J231" i="21"/>
  <c r="H231" i="21"/>
  <c r="N230" i="21"/>
  <c r="L230" i="21"/>
  <c r="J230" i="21"/>
  <c r="H230" i="21"/>
  <c r="E230" i="21"/>
  <c r="L229" i="21"/>
  <c r="J229" i="21"/>
  <c r="H229" i="21"/>
  <c r="L228" i="21"/>
  <c r="J228" i="21"/>
  <c r="H228" i="21" s="1"/>
  <c r="L227" i="21"/>
  <c r="J227" i="21"/>
  <c r="H227" i="21"/>
  <c r="L226" i="21"/>
  <c r="J226" i="21"/>
  <c r="H226" i="21" s="1"/>
  <c r="N225" i="21"/>
  <c r="L225" i="21"/>
  <c r="J225" i="21"/>
  <c r="H225" i="21" s="1"/>
  <c r="E225" i="21"/>
  <c r="L224" i="21"/>
  <c r="J224" i="21"/>
  <c r="H224" i="21" s="1"/>
  <c r="L223" i="21"/>
  <c r="J223" i="21"/>
  <c r="H223" i="21"/>
  <c r="L222" i="21"/>
  <c r="J222" i="21"/>
  <c r="H222" i="21" s="1"/>
  <c r="L221" i="21"/>
  <c r="J221" i="21"/>
  <c r="H221" i="21"/>
  <c r="N220" i="21"/>
  <c r="L220" i="21"/>
  <c r="J220" i="21"/>
  <c r="H220" i="21"/>
  <c r="E220" i="21"/>
  <c r="L219" i="21"/>
  <c r="J219" i="21"/>
  <c r="H219" i="21"/>
  <c r="L218" i="21"/>
  <c r="J218" i="21"/>
  <c r="H218" i="21" s="1"/>
  <c r="L217" i="21"/>
  <c r="J217" i="21"/>
  <c r="H217" i="21"/>
  <c r="L216" i="21"/>
  <c r="J216" i="21"/>
  <c r="H216" i="21" s="1"/>
  <c r="N215" i="21"/>
  <c r="L215" i="21"/>
  <c r="J215" i="21"/>
  <c r="H215" i="21" s="1"/>
  <c r="E215" i="21"/>
  <c r="L214" i="21"/>
  <c r="J214" i="21"/>
  <c r="H214" i="21" s="1"/>
  <c r="L213" i="21"/>
  <c r="J213" i="21"/>
  <c r="H213" i="21"/>
  <c r="L212" i="21"/>
  <c r="J212" i="21"/>
  <c r="H212" i="21" s="1"/>
  <c r="L211" i="21"/>
  <c r="J211" i="21"/>
  <c r="H211" i="21"/>
  <c r="N210" i="21"/>
  <c r="N310" i="21" s="1"/>
  <c r="L210" i="21"/>
  <c r="J210" i="21"/>
  <c r="H210" i="21"/>
  <c r="E210" i="21"/>
  <c r="E310" i="21" s="1"/>
  <c r="Z44" i="9" s="1"/>
  <c r="L208" i="21"/>
  <c r="J208" i="21"/>
  <c r="H208" i="21"/>
  <c r="L207" i="21"/>
  <c r="J207" i="21"/>
  <c r="H207" i="21" s="1"/>
  <c r="L206" i="21"/>
  <c r="J206" i="21"/>
  <c r="H206" i="21"/>
  <c r="L205" i="21"/>
  <c r="J205" i="21"/>
  <c r="H205" i="21" s="1"/>
  <c r="L204" i="21"/>
  <c r="J204" i="21"/>
  <c r="H204" i="21"/>
  <c r="N203" i="21"/>
  <c r="L203" i="21"/>
  <c r="J203" i="21"/>
  <c r="H203" i="21"/>
  <c r="E203" i="21"/>
  <c r="L202" i="21"/>
  <c r="J202" i="21"/>
  <c r="H202" i="21"/>
  <c r="L201" i="21"/>
  <c r="J201" i="21"/>
  <c r="H201" i="21" s="1"/>
  <c r="L200" i="21"/>
  <c r="J200" i="21"/>
  <c r="H200" i="21"/>
  <c r="L199" i="21"/>
  <c r="J199" i="21"/>
  <c r="H199" i="21" s="1"/>
  <c r="N198" i="21"/>
  <c r="L198" i="21"/>
  <c r="J198" i="21"/>
  <c r="H198" i="21" s="1"/>
  <c r="E198" i="21"/>
  <c r="L197" i="21"/>
  <c r="J197" i="21"/>
  <c r="H197" i="21" s="1"/>
  <c r="L196" i="21"/>
  <c r="J196" i="21"/>
  <c r="H196" i="21"/>
  <c r="L195" i="21"/>
  <c r="J195" i="21"/>
  <c r="H195" i="21" s="1"/>
  <c r="L194" i="21"/>
  <c r="J194" i="21"/>
  <c r="H194" i="21"/>
  <c r="N193" i="21"/>
  <c r="L193" i="21"/>
  <c r="J193" i="21"/>
  <c r="H193" i="21"/>
  <c r="E193" i="21"/>
  <c r="L192" i="21"/>
  <c r="J192" i="21"/>
  <c r="H192" i="21"/>
  <c r="L191" i="21"/>
  <c r="J191" i="21"/>
  <c r="H191" i="21" s="1"/>
  <c r="L190" i="21"/>
  <c r="J190" i="21"/>
  <c r="H190" i="21"/>
  <c r="L189" i="21"/>
  <c r="J189" i="21"/>
  <c r="H189" i="21" s="1"/>
  <c r="N188" i="21"/>
  <c r="L188" i="21"/>
  <c r="J188" i="21"/>
  <c r="H188" i="21" s="1"/>
  <c r="E188" i="21"/>
  <c r="L187" i="21"/>
  <c r="J187" i="21"/>
  <c r="H187" i="21" s="1"/>
  <c r="L186" i="21"/>
  <c r="J186" i="21"/>
  <c r="H186" i="21"/>
  <c r="L185" i="21"/>
  <c r="J185" i="21"/>
  <c r="H185" i="21" s="1"/>
  <c r="L184" i="21"/>
  <c r="J184" i="21"/>
  <c r="H184" i="21"/>
  <c r="N183" i="21"/>
  <c r="L183" i="21"/>
  <c r="J183" i="21"/>
  <c r="H183" i="21"/>
  <c r="E183" i="21"/>
  <c r="L182" i="21"/>
  <c r="J182" i="21"/>
  <c r="H182" i="21"/>
  <c r="L181" i="21"/>
  <c r="J181" i="21"/>
  <c r="H181" i="21" s="1"/>
  <c r="L180" i="21"/>
  <c r="J180" i="21"/>
  <c r="H180" i="21"/>
  <c r="L179" i="21"/>
  <c r="J179" i="21"/>
  <c r="H179" i="21" s="1"/>
  <c r="N178" i="21"/>
  <c r="L178" i="21"/>
  <c r="J178" i="21"/>
  <c r="H178" i="21" s="1"/>
  <c r="E178" i="21"/>
  <c r="L177" i="21"/>
  <c r="J177" i="21"/>
  <c r="H177" i="21" s="1"/>
  <c r="L176" i="21"/>
  <c r="J176" i="21"/>
  <c r="H176" i="21"/>
  <c r="L175" i="21"/>
  <c r="J175" i="21"/>
  <c r="H175" i="21" s="1"/>
  <c r="L174" i="21"/>
  <c r="J174" i="21"/>
  <c r="H174" i="21"/>
  <c r="N173" i="21"/>
  <c r="L173" i="21"/>
  <c r="J173" i="21"/>
  <c r="H173" i="21"/>
  <c r="E173" i="21"/>
  <c r="L172" i="21"/>
  <c r="J172" i="21"/>
  <c r="H172" i="21"/>
  <c r="L171" i="21"/>
  <c r="J171" i="21"/>
  <c r="H171" i="21" s="1"/>
  <c r="L170" i="21"/>
  <c r="J170" i="21"/>
  <c r="H170" i="21"/>
  <c r="L169" i="21"/>
  <c r="J169" i="21"/>
  <c r="H169" i="21" s="1"/>
  <c r="N168" i="21"/>
  <c r="L168" i="21"/>
  <c r="J168" i="21"/>
  <c r="H168" i="21" s="1"/>
  <c r="E168" i="21"/>
  <c r="L167" i="21"/>
  <c r="J167" i="21"/>
  <c r="H167" i="21" s="1"/>
  <c r="L166" i="21"/>
  <c r="J166" i="21"/>
  <c r="H166" i="21"/>
  <c r="L165" i="21"/>
  <c r="J165" i="21"/>
  <c r="H165" i="21" s="1"/>
  <c r="L164" i="21"/>
  <c r="J164" i="21"/>
  <c r="H164" i="21"/>
  <c r="N163" i="21"/>
  <c r="L163" i="21"/>
  <c r="J163" i="21"/>
  <c r="H163" i="21"/>
  <c r="E163" i="21"/>
  <c r="L162" i="21"/>
  <c r="J162" i="21"/>
  <c r="H162" i="21"/>
  <c r="L161" i="21"/>
  <c r="J161" i="21"/>
  <c r="H161" i="21" s="1"/>
  <c r="L160" i="21"/>
  <c r="J160" i="21"/>
  <c r="H160" i="21"/>
  <c r="L159" i="21"/>
  <c r="J159" i="21"/>
  <c r="H159" i="21" s="1"/>
  <c r="N158" i="21"/>
  <c r="L158" i="21"/>
  <c r="J158" i="21"/>
  <c r="H158" i="21" s="1"/>
  <c r="E158" i="21"/>
  <c r="L157" i="21"/>
  <c r="J157" i="21"/>
  <c r="H157" i="21" s="1"/>
  <c r="L156" i="21"/>
  <c r="J156" i="21"/>
  <c r="H156" i="21"/>
  <c r="L155" i="21"/>
  <c r="J155" i="21"/>
  <c r="H155" i="21" s="1"/>
  <c r="L154" i="21"/>
  <c r="J154" i="21"/>
  <c r="H154" i="21"/>
  <c r="N153" i="21"/>
  <c r="L153" i="21"/>
  <c r="J153" i="21"/>
  <c r="H153" i="21"/>
  <c r="E153" i="21"/>
  <c r="L152" i="21"/>
  <c r="J152" i="21"/>
  <c r="H152" i="21"/>
  <c r="L151" i="21"/>
  <c r="J151" i="21"/>
  <c r="H151" i="21" s="1"/>
  <c r="L150" i="21"/>
  <c r="J150" i="21"/>
  <c r="H150" i="21"/>
  <c r="L149" i="21"/>
  <c r="J149" i="21"/>
  <c r="H149" i="21" s="1"/>
  <c r="N148" i="21"/>
  <c r="L148" i="21"/>
  <c r="J148" i="21"/>
  <c r="H148" i="21" s="1"/>
  <c r="E148" i="21"/>
  <c r="L147" i="21"/>
  <c r="J147" i="21"/>
  <c r="H147" i="21" s="1"/>
  <c r="L146" i="21"/>
  <c r="J146" i="21"/>
  <c r="H146" i="21"/>
  <c r="L145" i="21"/>
  <c r="J145" i="21"/>
  <c r="H145" i="21" s="1"/>
  <c r="L144" i="21"/>
  <c r="J144" i="21"/>
  <c r="H144" i="21"/>
  <c r="N143" i="21"/>
  <c r="L143" i="21"/>
  <c r="J143" i="21"/>
  <c r="H143" i="21"/>
  <c r="E143" i="21"/>
  <c r="L142" i="21"/>
  <c r="J142" i="21"/>
  <c r="H142" i="21"/>
  <c r="L141" i="21"/>
  <c r="J141" i="21"/>
  <c r="H141" i="21" s="1"/>
  <c r="L140" i="21"/>
  <c r="J140" i="21"/>
  <c r="H140" i="21"/>
  <c r="L139" i="21"/>
  <c r="J139" i="21"/>
  <c r="H139" i="21" s="1"/>
  <c r="N138" i="21"/>
  <c r="L138" i="21"/>
  <c r="J138" i="21"/>
  <c r="H138" i="21" s="1"/>
  <c r="E138" i="21"/>
  <c r="L137" i="21"/>
  <c r="J137" i="21"/>
  <c r="H137" i="21" s="1"/>
  <c r="L136" i="21"/>
  <c r="J136" i="21"/>
  <c r="H136" i="21"/>
  <c r="L135" i="21"/>
  <c r="J135" i="21"/>
  <c r="H135" i="21" s="1"/>
  <c r="L134" i="21"/>
  <c r="J134" i="21"/>
  <c r="H134" i="21"/>
  <c r="N133" i="21"/>
  <c r="L133" i="21"/>
  <c r="J133" i="21"/>
  <c r="H133" i="21"/>
  <c r="E133" i="21"/>
  <c r="L132" i="21"/>
  <c r="J132" i="21"/>
  <c r="H132" i="21"/>
  <c r="L131" i="21"/>
  <c r="J131" i="21"/>
  <c r="H131" i="21" s="1"/>
  <c r="L130" i="21"/>
  <c r="J130" i="21"/>
  <c r="H130" i="21"/>
  <c r="L129" i="21"/>
  <c r="J129" i="21"/>
  <c r="H129" i="21" s="1"/>
  <c r="N128" i="21"/>
  <c r="L128" i="21"/>
  <c r="J128" i="21"/>
  <c r="H128" i="21" s="1"/>
  <c r="E128" i="21"/>
  <c r="L127" i="21"/>
  <c r="J127" i="21"/>
  <c r="H127" i="21" s="1"/>
  <c r="L126" i="21"/>
  <c r="J126" i="21"/>
  <c r="H126" i="21"/>
  <c r="L125" i="21"/>
  <c r="J125" i="21"/>
  <c r="H125" i="21" s="1"/>
  <c r="L124" i="21"/>
  <c r="J124" i="21"/>
  <c r="H124" i="21"/>
  <c r="N123" i="21"/>
  <c r="L123" i="21"/>
  <c r="J123" i="21"/>
  <c r="H123" i="21"/>
  <c r="E123" i="21"/>
  <c r="L122" i="21"/>
  <c r="J122" i="21"/>
  <c r="H122" i="21"/>
  <c r="L121" i="21"/>
  <c r="J121" i="21"/>
  <c r="H121" i="21" s="1"/>
  <c r="L120" i="21"/>
  <c r="J120" i="21"/>
  <c r="H120" i="21"/>
  <c r="L119" i="21"/>
  <c r="J119" i="21"/>
  <c r="H119" i="21" s="1"/>
  <c r="N118" i="21"/>
  <c r="L118" i="21"/>
  <c r="J118" i="21"/>
  <c r="H118" i="21" s="1"/>
  <c r="E118" i="21"/>
  <c r="L117" i="21"/>
  <c r="J117" i="21"/>
  <c r="H117" i="21" s="1"/>
  <c r="L116" i="21"/>
  <c r="J116" i="21"/>
  <c r="H116" i="21"/>
  <c r="L115" i="21"/>
  <c r="J115" i="21"/>
  <c r="H115" i="21" s="1"/>
  <c r="L114" i="21"/>
  <c r="J114" i="21"/>
  <c r="H114" i="21"/>
  <c r="N113" i="21"/>
  <c r="L113" i="21"/>
  <c r="J113" i="21"/>
  <c r="H113" i="21"/>
  <c r="E113" i="21"/>
  <c r="L112" i="21"/>
  <c r="J112" i="21"/>
  <c r="H112" i="21"/>
  <c r="L111" i="21"/>
  <c r="J111" i="21"/>
  <c r="H111" i="21" s="1"/>
  <c r="L110" i="21"/>
  <c r="J110" i="21"/>
  <c r="H110" i="21"/>
  <c r="L109" i="21"/>
  <c r="J109" i="21"/>
  <c r="H109" i="21" s="1"/>
  <c r="N108" i="21"/>
  <c r="N208" i="21" s="1"/>
  <c r="L108" i="21"/>
  <c r="J108" i="21"/>
  <c r="H108" i="21" s="1"/>
  <c r="E108" i="21"/>
  <c r="E208" i="21" s="1"/>
  <c r="Z23" i="9" s="1"/>
  <c r="L106" i="21"/>
  <c r="J106" i="21"/>
  <c r="H106" i="21"/>
  <c r="L105" i="21"/>
  <c r="J105" i="21"/>
  <c r="H105" i="21"/>
  <c r="L104" i="21"/>
  <c r="J104" i="21"/>
  <c r="H104" i="21" s="1"/>
  <c r="L103" i="21"/>
  <c r="J103" i="21"/>
  <c r="H103" i="21"/>
  <c r="L102" i="21"/>
  <c r="J102" i="21"/>
  <c r="H102" i="21" s="1"/>
  <c r="N101" i="21"/>
  <c r="L101" i="21"/>
  <c r="J101" i="21"/>
  <c r="H101" i="21" s="1"/>
  <c r="E101" i="21"/>
  <c r="L100" i="21"/>
  <c r="J100" i="21"/>
  <c r="H100" i="21" s="1"/>
  <c r="L99" i="21"/>
  <c r="J99" i="21"/>
  <c r="H99" i="21"/>
  <c r="L98" i="21"/>
  <c r="J98" i="21"/>
  <c r="H98" i="21" s="1"/>
  <c r="L97" i="21"/>
  <c r="J97" i="21"/>
  <c r="H97" i="21"/>
  <c r="N96" i="21"/>
  <c r="L96" i="21"/>
  <c r="J96" i="21"/>
  <c r="H96" i="21"/>
  <c r="E96" i="21"/>
  <c r="L95" i="21"/>
  <c r="J95" i="21"/>
  <c r="H95" i="21"/>
  <c r="L94" i="21"/>
  <c r="J94" i="21"/>
  <c r="H94" i="21" s="1"/>
  <c r="L93" i="21"/>
  <c r="J93" i="21"/>
  <c r="H93" i="21"/>
  <c r="L92" i="21"/>
  <c r="J92" i="21"/>
  <c r="H92" i="21" s="1"/>
  <c r="N91" i="21"/>
  <c r="L91" i="21"/>
  <c r="J91" i="21"/>
  <c r="H91" i="21" s="1"/>
  <c r="E91" i="21"/>
  <c r="L90" i="21"/>
  <c r="J90" i="21"/>
  <c r="H90" i="21" s="1"/>
  <c r="L89" i="21"/>
  <c r="J89" i="21"/>
  <c r="H89" i="21"/>
  <c r="L88" i="21"/>
  <c r="J88" i="21"/>
  <c r="H88" i="21" s="1"/>
  <c r="L87" i="21"/>
  <c r="J87" i="21"/>
  <c r="H87" i="21"/>
  <c r="N86" i="21"/>
  <c r="L86" i="21"/>
  <c r="J86" i="21"/>
  <c r="H86" i="21"/>
  <c r="E86" i="21"/>
  <c r="L85" i="21"/>
  <c r="J85" i="21"/>
  <c r="H85" i="21"/>
  <c r="L84" i="21"/>
  <c r="J84" i="21"/>
  <c r="H84" i="21" s="1"/>
  <c r="L83" i="21"/>
  <c r="J83" i="21"/>
  <c r="H83" i="21"/>
  <c r="L82" i="21"/>
  <c r="J82" i="21"/>
  <c r="H82" i="21" s="1"/>
  <c r="N81" i="21"/>
  <c r="L81" i="21"/>
  <c r="J81" i="21"/>
  <c r="H81" i="21" s="1"/>
  <c r="E81" i="21"/>
  <c r="L80" i="21"/>
  <c r="J80" i="21"/>
  <c r="H80" i="21" s="1"/>
  <c r="L79" i="21"/>
  <c r="J79" i="21"/>
  <c r="H79" i="21"/>
  <c r="L78" i="21"/>
  <c r="J78" i="21"/>
  <c r="H78" i="21" s="1"/>
  <c r="L77" i="21"/>
  <c r="J77" i="21"/>
  <c r="H77" i="21"/>
  <c r="N76" i="21"/>
  <c r="L76" i="21"/>
  <c r="J76" i="21"/>
  <c r="H76" i="21"/>
  <c r="E76" i="21"/>
  <c r="L75" i="21"/>
  <c r="J75" i="21"/>
  <c r="H75" i="21"/>
  <c r="L74" i="21"/>
  <c r="J74" i="21"/>
  <c r="H74" i="21" s="1"/>
  <c r="L73" i="21"/>
  <c r="J73" i="21"/>
  <c r="H73" i="21"/>
  <c r="L72" i="21"/>
  <c r="J72" i="21"/>
  <c r="H72" i="21" s="1"/>
  <c r="N71" i="21"/>
  <c r="L71" i="21"/>
  <c r="J71" i="21"/>
  <c r="H71" i="21" s="1"/>
  <c r="E71" i="21"/>
  <c r="L70" i="21"/>
  <c r="J70" i="21"/>
  <c r="H70" i="21" s="1"/>
  <c r="L69" i="21"/>
  <c r="J69" i="21"/>
  <c r="H69" i="21"/>
  <c r="L68" i="21"/>
  <c r="J68" i="21"/>
  <c r="H68" i="21" s="1"/>
  <c r="L67" i="21"/>
  <c r="J67" i="21"/>
  <c r="H67" i="21"/>
  <c r="N66" i="21"/>
  <c r="L66" i="21"/>
  <c r="J66" i="21"/>
  <c r="H66" i="21"/>
  <c r="E66" i="21"/>
  <c r="L65" i="21"/>
  <c r="J65" i="21"/>
  <c r="H65" i="21"/>
  <c r="L64" i="21"/>
  <c r="J64" i="21"/>
  <c r="H64" i="21" s="1"/>
  <c r="L63" i="21"/>
  <c r="J63" i="21"/>
  <c r="H63" i="21"/>
  <c r="L62" i="21"/>
  <c r="J62" i="21"/>
  <c r="H62" i="21" s="1"/>
  <c r="N61" i="21"/>
  <c r="L61" i="21"/>
  <c r="J61" i="21"/>
  <c r="H61" i="21" s="1"/>
  <c r="E61" i="21"/>
  <c r="L60" i="21"/>
  <c r="J60" i="21"/>
  <c r="H60" i="21" s="1"/>
  <c r="L59" i="21"/>
  <c r="J59" i="21"/>
  <c r="H59" i="21"/>
  <c r="L58" i="21"/>
  <c r="J58" i="21"/>
  <c r="H58" i="21" s="1"/>
  <c r="L57" i="21"/>
  <c r="J57" i="21"/>
  <c r="H57" i="21"/>
  <c r="N56" i="21"/>
  <c r="L56" i="21"/>
  <c r="J56" i="21"/>
  <c r="H56" i="21"/>
  <c r="E56" i="21"/>
  <c r="L55" i="21"/>
  <c r="J55" i="21"/>
  <c r="H55" i="21"/>
  <c r="L54" i="21"/>
  <c r="J54" i="21"/>
  <c r="H54" i="21" s="1"/>
  <c r="L53" i="21"/>
  <c r="J53" i="21"/>
  <c r="H53" i="21"/>
  <c r="L52" i="21"/>
  <c r="J52" i="21"/>
  <c r="H52" i="21" s="1"/>
  <c r="N51" i="21"/>
  <c r="L51" i="21"/>
  <c r="J51" i="21"/>
  <c r="H51" i="21" s="1"/>
  <c r="E51" i="21"/>
  <c r="L50" i="21"/>
  <c r="J50" i="21"/>
  <c r="H50" i="21" s="1"/>
  <c r="L49" i="21"/>
  <c r="J49" i="21"/>
  <c r="H49" i="21"/>
  <c r="L48" i="21"/>
  <c r="J48" i="21"/>
  <c r="H48" i="21" s="1"/>
  <c r="L47" i="21"/>
  <c r="J47" i="21"/>
  <c r="H47" i="21"/>
  <c r="N46" i="21"/>
  <c r="L46" i="21"/>
  <c r="J46" i="21"/>
  <c r="H46" i="21"/>
  <c r="E46" i="21"/>
  <c r="L45" i="21"/>
  <c r="J45" i="21"/>
  <c r="H45" i="21"/>
  <c r="L44" i="21"/>
  <c r="J44" i="21"/>
  <c r="H44" i="21" s="1"/>
  <c r="L43" i="21"/>
  <c r="J43" i="21"/>
  <c r="H43" i="21"/>
  <c r="L42" i="21"/>
  <c r="J42" i="21"/>
  <c r="H42" i="21" s="1"/>
  <c r="N41" i="21"/>
  <c r="L41" i="21"/>
  <c r="J41" i="21"/>
  <c r="H41" i="21" s="1"/>
  <c r="E41" i="21"/>
  <c r="L40" i="21"/>
  <c r="J40" i="21"/>
  <c r="H40" i="21" s="1"/>
  <c r="L39" i="21"/>
  <c r="J39" i="21"/>
  <c r="H39" i="21"/>
  <c r="L38" i="21"/>
  <c r="J38" i="21"/>
  <c r="H38" i="21" s="1"/>
  <c r="L37" i="21"/>
  <c r="J37" i="21"/>
  <c r="H37" i="21"/>
  <c r="N36" i="21"/>
  <c r="L36" i="21"/>
  <c r="J36" i="21"/>
  <c r="H36" i="21"/>
  <c r="E36" i="21"/>
  <c r="L35" i="21"/>
  <c r="J35" i="21"/>
  <c r="H35" i="21"/>
  <c r="L34" i="21"/>
  <c r="J34" i="21"/>
  <c r="H34" i="21" s="1"/>
  <c r="L33" i="21"/>
  <c r="J33" i="21"/>
  <c r="H33" i="21"/>
  <c r="L32" i="21"/>
  <c r="J32" i="21"/>
  <c r="H32" i="21" s="1"/>
  <c r="N31" i="21"/>
  <c r="L31" i="21"/>
  <c r="J31" i="21"/>
  <c r="H31" i="21" s="1"/>
  <c r="E31" i="21"/>
  <c r="L30" i="21"/>
  <c r="J30" i="21"/>
  <c r="H30" i="21" s="1"/>
  <c r="L29" i="21"/>
  <c r="J29" i="21"/>
  <c r="H29" i="21"/>
  <c r="L28" i="21"/>
  <c r="J28" i="21"/>
  <c r="H28" i="21" s="1"/>
  <c r="L27" i="21"/>
  <c r="J27" i="21"/>
  <c r="H27" i="21"/>
  <c r="N26" i="21"/>
  <c r="L26" i="21"/>
  <c r="J26" i="21"/>
  <c r="H26" i="21"/>
  <c r="E26" i="21"/>
  <c r="L25" i="21"/>
  <c r="J25" i="21"/>
  <c r="H25" i="21"/>
  <c r="L24" i="21"/>
  <c r="J24" i="21"/>
  <c r="H24" i="21" s="1"/>
  <c r="L23" i="21"/>
  <c r="J23" i="21"/>
  <c r="H23" i="21"/>
  <c r="L22" i="21"/>
  <c r="J22" i="21"/>
  <c r="H22" i="21" s="1"/>
  <c r="N21" i="21"/>
  <c r="L21" i="21"/>
  <c r="J21" i="21"/>
  <c r="H21" i="21" s="1"/>
  <c r="E21" i="21"/>
  <c r="L20" i="21"/>
  <c r="J20" i="21"/>
  <c r="H20" i="21" s="1"/>
  <c r="L19" i="21"/>
  <c r="J19" i="21"/>
  <c r="H19" i="21"/>
  <c r="L18" i="21"/>
  <c r="J18" i="21"/>
  <c r="H18" i="21" s="1"/>
  <c r="L17" i="21"/>
  <c r="J17" i="21"/>
  <c r="H17" i="21"/>
  <c r="N16" i="21"/>
  <c r="L16" i="21"/>
  <c r="J16" i="21"/>
  <c r="H16" i="21"/>
  <c r="E16" i="21"/>
  <c r="L15" i="21"/>
  <c r="J15" i="21"/>
  <c r="H15" i="21"/>
  <c r="L14" i="21"/>
  <c r="J14" i="21"/>
  <c r="H14" i="21" s="1"/>
  <c r="L13" i="21"/>
  <c r="J13" i="21"/>
  <c r="H13" i="21"/>
  <c r="L12" i="21"/>
  <c r="J12" i="21"/>
  <c r="H12" i="21" s="1"/>
  <c r="N11" i="21"/>
  <c r="L11" i="21"/>
  <c r="J11" i="21"/>
  <c r="H11" i="21" s="1"/>
  <c r="E11" i="21"/>
  <c r="L10" i="21"/>
  <c r="J10" i="21"/>
  <c r="H10" i="21" s="1"/>
  <c r="L9" i="21"/>
  <c r="J9" i="21"/>
  <c r="H9" i="21"/>
  <c r="L8" i="21"/>
  <c r="J8" i="21"/>
  <c r="H8" i="21" s="1"/>
  <c r="L7" i="21"/>
  <c r="J7" i="21"/>
  <c r="H7" i="21"/>
  <c r="N6" i="21"/>
  <c r="N106" i="21" s="1"/>
  <c r="L6" i="21"/>
  <c r="J6" i="21"/>
  <c r="H6" i="21"/>
  <c r="E6" i="21"/>
  <c r="E106" i="21" s="1"/>
  <c r="Z21" i="9" s="1"/>
  <c r="L412" i="20"/>
  <c r="J412" i="20"/>
  <c r="H412" i="20"/>
  <c r="L411" i="20"/>
  <c r="J411" i="20"/>
  <c r="H411" i="20" s="1"/>
  <c r="L410" i="20"/>
  <c r="J410" i="20"/>
  <c r="H410" i="20"/>
  <c r="L409" i="20"/>
  <c r="J409" i="20"/>
  <c r="H409" i="20" s="1"/>
  <c r="L408" i="20"/>
  <c r="J408" i="20"/>
  <c r="H408" i="20"/>
  <c r="N407" i="20"/>
  <c r="L407" i="20"/>
  <c r="J407" i="20"/>
  <c r="H407" i="20"/>
  <c r="E407" i="20"/>
  <c r="L406" i="20"/>
  <c r="J406" i="20"/>
  <c r="H406" i="20"/>
  <c r="L405" i="20"/>
  <c r="J405" i="20"/>
  <c r="H405" i="20" s="1"/>
  <c r="L404" i="20"/>
  <c r="J404" i="20"/>
  <c r="H404" i="20"/>
  <c r="L403" i="20"/>
  <c r="J403" i="20"/>
  <c r="H403" i="20" s="1"/>
  <c r="N402" i="20"/>
  <c r="L402" i="20"/>
  <c r="J402" i="20"/>
  <c r="H402" i="20" s="1"/>
  <c r="E402" i="20"/>
  <c r="L401" i="20"/>
  <c r="J401" i="20"/>
  <c r="H401" i="20" s="1"/>
  <c r="L400" i="20"/>
  <c r="J400" i="20"/>
  <c r="H400" i="20"/>
  <c r="L399" i="20"/>
  <c r="J399" i="20"/>
  <c r="H399" i="20" s="1"/>
  <c r="L398" i="20"/>
  <c r="J398" i="20"/>
  <c r="H398" i="20"/>
  <c r="N397" i="20"/>
  <c r="L397" i="20"/>
  <c r="J397" i="20"/>
  <c r="H397" i="20"/>
  <c r="E397" i="20"/>
  <c r="L396" i="20"/>
  <c r="J396" i="20"/>
  <c r="H396" i="20"/>
  <c r="L395" i="20"/>
  <c r="J395" i="20"/>
  <c r="H395" i="20" s="1"/>
  <c r="L394" i="20"/>
  <c r="J394" i="20"/>
  <c r="H394" i="20"/>
  <c r="L393" i="20"/>
  <c r="J393" i="20"/>
  <c r="H393" i="20" s="1"/>
  <c r="N392" i="20"/>
  <c r="L392" i="20"/>
  <c r="J392" i="20"/>
  <c r="H392" i="20" s="1"/>
  <c r="E392" i="20"/>
  <c r="L391" i="20"/>
  <c r="J391" i="20"/>
  <c r="H391" i="20" s="1"/>
  <c r="L390" i="20"/>
  <c r="J390" i="20"/>
  <c r="H390" i="20"/>
  <c r="L389" i="20"/>
  <c r="J389" i="20"/>
  <c r="H389" i="20" s="1"/>
  <c r="L388" i="20"/>
  <c r="J388" i="20"/>
  <c r="H388" i="20"/>
  <c r="N387" i="20"/>
  <c r="L387" i="20"/>
  <c r="J387" i="20"/>
  <c r="H387" i="20"/>
  <c r="E387" i="20"/>
  <c r="L386" i="20"/>
  <c r="J386" i="20"/>
  <c r="H386" i="20"/>
  <c r="L385" i="20"/>
  <c r="J385" i="20"/>
  <c r="H385" i="20" s="1"/>
  <c r="L384" i="20"/>
  <c r="J384" i="20"/>
  <c r="H384" i="20"/>
  <c r="L383" i="20"/>
  <c r="J383" i="20"/>
  <c r="H383" i="20" s="1"/>
  <c r="N382" i="20"/>
  <c r="L382" i="20"/>
  <c r="J382" i="20"/>
  <c r="H382" i="20" s="1"/>
  <c r="E382" i="20"/>
  <c r="L381" i="20"/>
  <c r="J381" i="20"/>
  <c r="H381" i="20" s="1"/>
  <c r="L380" i="20"/>
  <c r="J380" i="20"/>
  <c r="H380" i="20"/>
  <c r="L379" i="20"/>
  <c r="J379" i="20"/>
  <c r="H379" i="20" s="1"/>
  <c r="L378" i="20"/>
  <c r="J378" i="20"/>
  <c r="H378" i="20"/>
  <c r="N377" i="20"/>
  <c r="L377" i="20"/>
  <c r="J377" i="20"/>
  <c r="H377" i="20"/>
  <c r="E377" i="20"/>
  <c r="L376" i="20"/>
  <c r="J376" i="20"/>
  <c r="H376" i="20"/>
  <c r="L375" i="20"/>
  <c r="J375" i="20"/>
  <c r="H375" i="20" s="1"/>
  <c r="L374" i="20"/>
  <c r="J374" i="20"/>
  <c r="H374" i="20"/>
  <c r="L373" i="20"/>
  <c r="J373" i="20"/>
  <c r="H373" i="20" s="1"/>
  <c r="N372" i="20"/>
  <c r="L372" i="20"/>
  <c r="J372" i="20"/>
  <c r="H372" i="20" s="1"/>
  <c r="E372" i="20"/>
  <c r="L371" i="20"/>
  <c r="J371" i="20"/>
  <c r="H371" i="20" s="1"/>
  <c r="L370" i="20"/>
  <c r="J370" i="20"/>
  <c r="H370" i="20"/>
  <c r="L369" i="20"/>
  <c r="J369" i="20"/>
  <c r="H369" i="20" s="1"/>
  <c r="L368" i="20"/>
  <c r="J368" i="20"/>
  <c r="H368" i="20"/>
  <c r="N367" i="20"/>
  <c r="L367" i="20"/>
  <c r="J367" i="20"/>
  <c r="H367" i="20"/>
  <c r="E367" i="20"/>
  <c r="L366" i="20"/>
  <c r="J366" i="20"/>
  <c r="H366" i="20"/>
  <c r="L365" i="20"/>
  <c r="J365" i="20"/>
  <c r="H365" i="20" s="1"/>
  <c r="L364" i="20"/>
  <c r="J364" i="20"/>
  <c r="H364" i="20"/>
  <c r="L363" i="20"/>
  <c r="J363" i="20"/>
  <c r="H363" i="20" s="1"/>
  <c r="N362" i="20"/>
  <c r="L362" i="20"/>
  <c r="J362" i="20"/>
  <c r="H362" i="20" s="1"/>
  <c r="E362" i="20"/>
  <c r="L361" i="20"/>
  <c r="J361" i="20"/>
  <c r="H361" i="20" s="1"/>
  <c r="L360" i="20"/>
  <c r="J360" i="20"/>
  <c r="H360" i="20"/>
  <c r="L359" i="20"/>
  <c r="J359" i="20"/>
  <c r="H359" i="20" s="1"/>
  <c r="L358" i="20"/>
  <c r="J358" i="20"/>
  <c r="H358" i="20"/>
  <c r="N357" i="20"/>
  <c r="L357" i="20"/>
  <c r="J357" i="20"/>
  <c r="H357" i="20"/>
  <c r="E357" i="20"/>
  <c r="L356" i="20"/>
  <c r="J356" i="20"/>
  <c r="H356" i="20"/>
  <c r="L355" i="20"/>
  <c r="J355" i="20"/>
  <c r="H355" i="20" s="1"/>
  <c r="L354" i="20"/>
  <c r="J354" i="20"/>
  <c r="H354" i="20"/>
  <c r="L353" i="20"/>
  <c r="J353" i="20"/>
  <c r="H353" i="20" s="1"/>
  <c r="N352" i="20"/>
  <c r="L352" i="20"/>
  <c r="J352" i="20"/>
  <c r="H352" i="20" s="1"/>
  <c r="E352" i="20"/>
  <c r="L351" i="20"/>
  <c r="J351" i="20"/>
  <c r="H351" i="20" s="1"/>
  <c r="L350" i="20"/>
  <c r="J350" i="20"/>
  <c r="H350" i="20"/>
  <c r="L349" i="20"/>
  <c r="J349" i="20"/>
  <c r="H349" i="20" s="1"/>
  <c r="L348" i="20"/>
  <c r="J348" i="20"/>
  <c r="H348" i="20"/>
  <c r="N347" i="20"/>
  <c r="L347" i="20"/>
  <c r="J347" i="20"/>
  <c r="H347" i="20"/>
  <c r="E347" i="20"/>
  <c r="L346" i="20"/>
  <c r="J346" i="20"/>
  <c r="H346" i="20"/>
  <c r="L345" i="20"/>
  <c r="J345" i="20"/>
  <c r="H345" i="20" s="1"/>
  <c r="L344" i="20"/>
  <c r="J344" i="20"/>
  <c r="H344" i="20"/>
  <c r="L343" i="20"/>
  <c r="J343" i="20"/>
  <c r="H343" i="20" s="1"/>
  <c r="N342" i="20"/>
  <c r="L342" i="20"/>
  <c r="J342" i="20"/>
  <c r="H342" i="20" s="1"/>
  <c r="E342" i="20"/>
  <c r="L341" i="20"/>
  <c r="J341" i="20"/>
  <c r="H341" i="20" s="1"/>
  <c r="L340" i="20"/>
  <c r="J340" i="20"/>
  <c r="H340" i="20"/>
  <c r="L339" i="20"/>
  <c r="J339" i="20"/>
  <c r="H339" i="20" s="1"/>
  <c r="L338" i="20"/>
  <c r="J338" i="20"/>
  <c r="H338" i="20"/>
  <c r="N337" i="20"/>
  <c r="L337" i="20"/>
  <c r="J337" i="20"/>
  <c r="H337" i="20"/>
  <c r="E337" i="20"/>
  <c r="L336" i="20"/>
  <c r="J336" i="20"/>
  <c r="H336" i="20"/>
  <c r="L335" i="20"/>
  <c r="J335" i="20"/>
  <c r="H335" i="20" s="1"/>
  <c r="L334" i="20"/>
  <c r="J334" i="20"/>
  <c r="H334" i="20"/>
  <c r="L333" i="20"/>
  <c r="J333" i="20"/>
  <c r="H333" i="20" s="1"/>
  <c r="N332" i="20"/>
  <c r="L332" i="20"/>
  <c r="J332" i="20"/>
  <c r="H332" i="20" s="1"/>
  <c r="E332" i="20"/>
  <c r="L331" i="20"/>
  <c r="J331" i="20"/>
  <c r="H331" i="20" s="1"/>
  <c r="L330" i="20"/>
  <c r="J330" i="20"/>
  <c r="H330" i="20"/>
  <c r="L329" i="20"/>
  <c r="J329" i="20"/>
  <c r="H329" i="20" s="1"/>
  <c r="L328" i="20"/>
  <c r="J328" i="20"/>
  <c r="H328" i="20"/>
  <c r="N327" i="20"/>
  <c r="L327" i="20"/>
  <c r="J327" i="20"/>
  <c r="H327" i="20"/>
  <c r="E327" i="20"/>
  <c r="L326" i="20"/>
  <c r="J326" i="20"/>
  <c r="H326" i="20"/>
  <c r="L325" i="20"/>
  <c r="J325" i="20"/>
  <c r="H325" i="20" s="1"/>
  <c r="L324" i="20"/>
  <c r="J324" i="20"/>
  <c r="H324" i="20"/>
  <c r="L323" i="20"/>
  <c r="J323" i="20"/>
  <c r="H323" i="20" s="1"/>
  <c r="N322" i="20"/>
  <c r="L322" i="20"/>
  <c r="J322" i="20"/>
  <c r="H322" i="20" s="1"/>
  <c r="E322" i="20"/>
  <c r="L321" i="20"/>
  <c r="J321" i="20"/>
  <c r="H321" i="20" s="1"/>
  <c r="L320" i="20"/>
  <c r="J320" i="20"/>
  <c r="H320" i="20"/>
  <c r="L319" i="20"/>
  <c r="J319" i="20"/>
  <c r="H319" i="20" s="1"/>
  <c r="L318" i="20"/>
  <c r="J318" i="20"/>
  <c r="H318" i="20"/>
  <c r="N317" i="20"/>
  <c r="L317" i="20"/>
  <c r="J317" i="20"/>
  <c r="H317" i="20"/>
  <c r="E317" i="20"/>
  <c r="L316" i="20"/>
  <c r="J316" i="20"/>
  <c r="H316" i="20"/>
  <c r="L315" i="20"/>
  <c r="J315" i="20"/>
  <c r="H315" i="20" s="1"/>
  <c r="L314" i="20"/>
  <c r="J314" i="20"/>
  <c r="H314" i="20"/>
  <c r="L313" i="20"/>
  <c r="J313" i="20"/>
  <c r="H313" i="20" s="1"/>
  <c r="N312" i="20"/>
  <c r="N412" i="20" s="1"/>
  <c r="L312" i="20"/>
  <c r="J312" i="20"/>
  <c r="H312" i="20" s="1"/>
  <c r="E312" i="20"/>
  <c r="E412" i="20" s="1"/>
  <c r="L310" i="20"/>
  <c r="J310" i="20"/>
  <c r="H310" i="20"/>
  <c r="L309" i="20"/>
  <c r="J309" i="20"/>
  <c r="H309" i="20"/>
  <c r="L308" i="20"/>
  <c r="J308" i="20"/>
  <c r="H308" i="20" s="1"/>
  <c r="L307" i="20"/>
  <c r="J307" i="20"/>
  <c r="H307" i="20"/>
  <c r="L306" i="20"/>
  <c r="J306" i="20"/>
  <c r="H306" i="20" s="1"/>
  <c r="N305" i="20"/>
  <c r="L305" i="20"/>
  <c r="J305" i="20"/>
  <c r="H305" i="20" s="1"/>
  <c r="E305" i="20"/>
  <c r="L304" i="20"/>
  <c r="J304" i="20"/>
  <c r="H304" i="20" s="1"/>
  <c r="L303" i="20"/>
  <c r="J303" i="20"/>
  <c r="H303" i="20"/>
  <c r="L302" i="20"/>
  <c r="J302" i="20"/>
  <c r="H302" i="20" s="1"/>
  <c r="L301" i="20"/>
  <c r="J301" i="20"/>
  <c r="H301" i="20"/>
  <c r="N300" i="20"/>
  <c r="L300" i="20"/>
  <c r="J300" i="20"/>
  <c r="H300" i="20"/>
  <c r="E300" i="20"/>
  <c r="L299" i="20"/>
  <c r="J299" i="20"/>
  <c r="H299" i="20"/>
  <c r="L298" i="20"/>
  <c r="J298" i="20"/>
  <c r="H298" i="20" s="1"/>
  <c r="L297" i="20"/>
  <c r="J297" i="20"/>
  <c r="H297" i="20"/>
  <c r="L296" i="20"/>
  <c r="J296" i="20"/>
  <c r="H296" i="20" s="1"/>
  <c r="N295" i="20"/>
  <c r="L295" i="20"/>
  <c r="J295" i="20"/>
  <c r="H295" i="20" s="1"/>
  <c r="E295" i="20"/>
  <c r="L294" i="20"/>
  <c r="J294" i="20"/>
  <c r="H294" i="20" s="1"/>
  <c r="L293" i="20"/>
  <c r="J293" i="20"/>
  <c r="H293" i="20"/>
  <c r="L292" i="20"/>
  <c r="J292" i="20"/>
  <c r="H292" i="20" s="1"/>
  <c r="L291" i="20"/>
  <c r="J291" i="20"/>
  <c r="H291" i="20"/>
  <c r="N290" i="20"/>
  <c r="L290" i="20"/>
  <c r="J290" i="20"/>
  <c r="H290" i="20"/>
  <c r="E290" i="20"/>
  <c r="L289" i="20"/>
  <c r="J289" i="20"/>
  <c r="H289" i="20"/>
  <c r="L288" i="20"/>
  <c r="J288" i="20"/>
  <c r="H288" i="20" s="1"/>
  <c r="L287" i="20"/>
  <c r="J287" i="20"/>
  <c r="H287" i="20"/>
  <c r="L286" i="20"/>
  <c r="J286" i="20"/>
  <c r="H286" i="20" s="1"/>
  <c r="N285" i="20"/>
  <c r="L285" i="20"/>
  <c r="J285" i="20"/>
  <c r="H285" i="20" s="1"/>
  <c r="E285" i="20"/>
  <c r="L284" i="20"/>
  <c r="J284" i="20"/>
  <c r="H284" i="20" s="1"/>
  <c r="L283" i="20"/>
  <c r="J283" i="20"/>
  <c r="H283" i="20"/>
  <c r="L282" i="20"/>
  <c r="J282" i="20"/>
  <c r="H282" i="20" s="1"/>
  <c r="L281" i="20"/>
  <c r="J281" i="20"/>
  <c r="H281" i="20"/>
  <c r="N280" i="20"/>
  <c r="L280" i="20"/>
  <c r="J280" i="20"/>
  <c r="H280" i="20"/>
  <c r="E280" i="20"/>
  <c r="L279" i="20"/>
  <c r="J279" i="20"/>
  <c r="H279" i="20"/>
  <c r="L278" i="20"/>
  <c r="J278" i="20"/>
  <c r="H278" i="20" s="1"/>
  <c r="L277" i="20"/>
  <c r="J277" i="20"/>
  <c r="H277" i="20"/>
  <c r="L276" i="20"/>
  <c r="J276" i="20"/>
  <c r="H276" i="20" s="1"/>
  <c r="N275" i="20"/>
  <c r="L275" i="20"/>
  <c r="J275" i="20"/>
  <c r="H275" i="20" s="1"/>
  <c r="E275" i="20"/>
  <c r="L274" i="20"/>
  <c r="J274" i="20"/>
  <c r="H274" i="20" s="1"/>
  <c r="L273" i="20"/>
  <c r="J273" i="20"/>
  <c r="H273" i="20"/>
  <c r="L272" i="20"/>
  <c r="J272" i="20"/>
  <c r="H272" i="20" s="1"/>
  <c r="L271" i="20"/>
  <c r="J271" i="20"/>
  <c r="H271" i="20"/>
  <c r="N270" i="20"/>
  <c r="L270" i="20"/>
  <c r="J270" i="20"/>
  <c r="H270" i="20"/>
  <c r="E270" i="20"/>
  <c r="L269" i="20"/>
  <c r="J269" i="20"/>
  <c r="H269" i="20"/>
  <c r="L268" i="20"/>
  <c r="J268" i="20"/>
  <c r="H268" i="20" s="1"/>
  <c r="L267" i="20"/>
  <c r="J267" i="20"/>
  <c r="H267" i="20"/>
  <c r="L266" i="20"/>
  <c r="J266" i="20"/>
  <c r="H266" i="20" s="1"/>
  <c r="N265" i="20"/>
  <c r="L265" i="20"/>
  <c r="J265" i="20"/>
  <c r="H265" i="20" s="1"/>
  <c r="E265" i="20"/>
  <c r="L264" i="20"/>
  <c r="J264" i="20"/>
  <c r="H264" i="20" s="1"/>
  <c r="L263" i="20"/>
  <c r="J263" i="20"/>
  <c r="H263" i="20"/>
  <c r="L262" i="20"/>
  <c r="J262" i="20"/>
  <c r="H262" i="20" s="1"/>
  <c r="L261" i="20"/>
  <c r="J261" i="20"/>
  <c r="H261" i="20"/>
  <c r="N260" i="20"/>
  <c r="L260" i="20"/>
  <c r="J260" i="20"/>
  <c r="H260" i="20"/>
  <c r="E260" i="20"/>
  <c r="L259" i="20"/>
  <c r="J259" i="20"/>
  <c r="H259" i="20"/>
  <c r="L258" i="20"/>
  <c r="J258" i="20"/>
  <c r="H258" i="20" s="1"/>
  <c r="L257" i="20"/>
  <c r="J257" i="20"/>
  <c r="H257" i="20"/>
  <c r="L256" i="20"/>
  <c r="J256" i="20"/>
  <c r="H256" i="20" s="1"/>
  <c r="N255" i="20"/>
  <c r="L255" i="20"/>
  <c r="J255" i="20"/>
  <c r="H255" i="20" s="1"/>
  <c r="E255" i="20"/>
  <c r="L254" i="20"/>
  <c r="J254" i="20"/>
  <c r="H254" i="20" s="1"/>
  <c r="L253" i="20"/>
  <c r="J253" i="20"/>
  <c r="H253" i="20"/>
  <c r="L252" i="20"/>
  <c r="J252" i="20"/>
  <c r="H252" i="20" s="1"/>
  <c r="L251" i="20"/>
  <c r="J251" i="20"/>
  <c r="H251" i="20"/>
  <c r="N250" i="20"/>
  <c r="L250" i="20"/>
  <c r="J250" i="20"/>
  <c r="H250" i="20"/>
  <c r="E250" i="20"/>
  <c r="L249" i="20"/>
  <c r="J249" i="20"/>
  <c r="H249" i="20"/>
  <c r="L248" i="20"/>
  <c r="J248" i="20"/>
  <c r="H248" i="20" s="1"/>
  <c r="L247" i="20"/>
  <c r="J247" i="20"/>
  <c r="H247" i="20"/>
  <c r="L246" i="20"/>
  <c r="J246" i="20"/>
  <c r="H246" i="20" s="1"/>
  <c r="N245" i="20"/>
  <c r="L245" i="20"/>
  <c r="J245" i="20"/>
  <c r="H245" i="20" s="1"/>
  <c r="E245" i="20"/>
  <c r="L244" i="20"/>
  <c r="J244" i="20"/>
  <c r="H244" i="20" s="1"/>
  <c r="L243" i="20"/>
  <c r="J243" i="20"/>
  <c r="H243" i="20"/>
  <c r="L242" i="20"/>
  <c r="J242" i="20"/>
  <c r="H242" i="20" s="1"/>
  <c r="L241" i="20"/>
  <c r="J241" i="20"/>
  <c r="H241" i="20"/>
  <c r="N240" i="20"/>
  <c r="L240" i="20"/>
  <c r="J240" i="20"/>
  <c r="H240" i="20"/>
  <c r="E240" i="20"/>
  <c r="L239" i="20"/>
  <c r="J239" i="20"/>
  <c r="H239" i="20"/>
  <c r="L238" i="20"/>
  <c r="J238" i="20"/>
  <c r="H238" i="20" s="1"/>
  <c r="L237" i="20"/>
  <c r="J237" i="20"/>
  <c r="H237" i="20"/>
  <c r="L236" i="20"/>
  <c r="J236" i="20"/>
  <c r="H236" i="20" s="1"/>
  <c r="N235" i="20"/>
  <c r="L235" i="20"/>
  <c r="J235" i="20"/>
  <c r="H235" i="20" s="1"/>
  <c r="E235" i="20"/>
  <c r="L234" i="20"/>
  <c r="J234" i="20"/>
  <c r="H234" i="20" s="1"/>
  <c r="L233" i="20"/>
  <c r="J233" i="20"/>
  <c r="H233" i="20"/>
  <c r="L232" i="20"/>
  <c r="J232" i="20"/>
  <c r="H232" i="20" s="1"/>
  <c r="L231" i="20"/>
  <c r="J231" i="20"/>
  <c r="H231" i="20"/>
  <c r="N230" i="20"/>
  <c r="L230" i="20"/>
  <c r="J230" i="20"/>
  <c r="H230" i="20"/>
  <c r="E230" i="20"/>
  <c r="L229" i="20"/>
  <c r="J229" i="20"/>
  <c r="H229" i="20"/>
  <c r="L228" i="20"/>
  <c r="J228" i="20"/>
  <c r="H228" i="20" s="1"/>
  <c r="L227" i="20"/>
  <c r="J227" i="20"/>
  <c r="H227" i="20"/>
  <c r="L226" i="20"/>
  <c r="J226" i="20"/>
  <c r="H226" i="20" s="1"/>
  <c r="N225" i="20"/>
  <c r="L225" i="20"/>
  <c r="J225" i="20"/>
  <c r="H225" i="20" s="1"/>
  <c r="E225" i="20"/>
  <c r="L224" i="20"/>
  <c r="J224" i="20"/>
  <c r="H224" i="20" s="1"/>
  <c r="L223" i="20"/>
  <c r="J223" i="20"/>
  <c r="H223" i="20"/>
  <c r="L222" i="20"/>
  <c r="J222" i="20"/>
  <c r="H222" i="20" s="1"/>
  <c r="L221" i="20"/>
  <c r="J221" i="20"/>
  <c r="H221" i="20"/>
  <c r="N220" i="20"/>
  <c r="L220" i="20"/>
  <c r="J220" i="20"/>
  <c r="H220" i="20"/>
  <c r="E220" i="20"/>
  <c r="L219" i="20"/>
  <c r="J219" i="20"/>
  <c r="H219" i="20"/>
  <c r="L218" i="20"/>
  <c r="J218" i="20"/>
  <c r="H218" i="20" s="1"/>
  <c r="L217" i="20"/>
  <c r="J217" i="20"/>
  <c r="H217" i="20"/>
  <c r="L216" i="20"/>
  <c r="J216" i="20"/>
  <c r="H216" i="20" s="1"/>
  <c r="N215" i="20"/>
  <c r="L215" i="20"/>
  <c r="J215" i="20"/>
  <c r="H215" i="20" s="1"/>
  <c r="E215" i="20"/>
  <c r="L214" i="20"/>
  <c r="J214" i="20"/>
  <c r="H214" i="20" s="1"/>
  <c r="L213" i="20"/>
  <c r="J213" i="20"/>
  <c r="H213" i="20"/>
  <c r="L212" i="20"/>
  <c r="J212" i="20"/>
  <c r="H212" i="20" s="1"/>
  <c r="L211" i="20"/>
  <c r="J211" i="20"/>
  <c r="H211" i="20"/>
  <c r="N210" i="20"/>
  <c r="N310" i="20" s="1"/>
  <c r="L210" i="20"/>
  <c r="J210" i="20"/>
  <c r="H210" i="20"/>
  <c r="E210" i="20"/>
  <c r="E310" i="20" s="1"/>
  <c r="L208" i="20"/>
  <c r="J208" i="20"/>
  <c r="H208" i="20"/>
  <c r="L207" i="20"/>
  <c r="J207" i="20"/>
  <c r="H207" i="20" s="1"/>
  <c r="L206" i="20"/>
  <c r="J206" i="20"/>
  <c r="H206" i="20"/>
  <c r="L205" i="20"/>
  <c r="J205" i="20"/>
  <c r="H205" i="20" s="1"/>
  <c r="L204" i="20"/>
  <c r="J204" i="20"/>
  <c r="H204" i="20"/>
  <c r="N203" i="20"/>
  <c r="L203" i="20"/>
  <c r="J203" i="20"/>
  <c r="H203" i="20"/>
  <c r="E203" i="20"/>
  <c r="L202" i="20"/>
  <c r="J202" i="20"/>
  <c r="H202" i="20"/>
  <c r="L201" i="20"/>
  <c r="J201" i="20"/>
  <c r="H201" i="20" s="1"/>
  <c r="L200" i="20"/>
  <c r="J200" i="20"/>
  <c r="H200" i="20"/>
  <c r="L199" i="20"/>
  <c r="J199" i="20"/>
  <c r="H199" i="20" s="1"/>
  <c r="N198" i="20"/>
  <c r="L198" i="20"/>
  <c r="J198" i="20"/>
  <c r="H198" i="20" s="1"/>
  <c r="E198" i="20"/>
  <c r="L197" i="20"/>
  <c r="J197" i="20"/>
  <c r="H197" i="20" s="1"/>
  <c r="L196" i="20"/>
  <c r="J196" i="20"/>
  <c r="H196" i="20"/>
  <c r="L195" i="20"/>
  <c r="J195" i="20"/>
  <c r="H195" i="20" s="1"/>
  <c r="L194" i="20"/>
  <c r="J194" i="20"/>
  <c r="H194" i="20"/>
  <c r="N193" i="20"/>
  <c r="L193" i="20"/>
  <c r="J193" i="20"/>
  <c r="H193" i="20"/>
  <c r="E193" i="20"/>
  <c r="L192" i="20"/>
  <c r="J192" i="20"/>
  <c r="H192" i="20"/>
  <c r="L191" i="20"/>
  <c r="J191" i="20"/>
  <c r="H191" i="20" s="1"/>
  <c r="L190" i="20"/>
  <c r="J190" i="20"/>
  <c r="H190" i="20"/>
  <c r="L189" i="20"/>
  <c r="J189" i="20"/>
  <c r="H189" i="20" s="1"/>
  <c r="N188" i="20"/>
  <c r="L188" i="20"/>
  <c r="J188" i="20"/>
  <c r="H188" i="20" s="1"/>
  <c r="E188" i="20"/>
  <c r="L187" i="20"/>
  <c r="J187" i="20"/>
  <c r="H187" i="20" s="1"/>
  <c r="L186" i="20"/>
  <c r="J186" i="20"/>
  <c r="H186" i="20"/>
  <c r="L185" i="20"/>
  <c r="J185" i="20"/>
  <c r="H185" i="20" s="1"/>
  <c r="L184" i="20"/>
  <c r="J184" i="20"/>
  <c r="H184" i="20"/>
  <c r="N183" i="20"/>
  <c r="L183" i="20"/>
  <c r="J183" i="20"/>
  <c r="H183" i="20"/>
  <c r="E183" i="20"/>
  <c r="L182" i="20"/>
  <c r="J182" i="20"/>
  <c r="H182" i="20"/>
  <c r="L181" i="20"/>
  <c r="J181" i="20"/>
  <c r="H181" i="20" s="1"/>
  <c r="L180" i="20"/>
  <c r="J180" i="20"/>
  <c r="H180" i="20"/>
  <c r="L179" i="20"/>
  <c r="J179" i="20"/>
  <c r="H179" i="20" s="1"/>
  <c r="N178" i="20"/>
  <c r="L178" i="20"/>
  <c r="J178" i="20"/>
  <c r="H178" i="20" s="1"/>
  <c r="E178" i="20"/>
  <c r="L177" i="20"/>
  <c r="J177" i="20"/>
  <c r="H177" i="20" s="1"/>
  <c r="L176" i="20"/>
  <c r="J176" i="20"/>
  <c r="H176" i="20"/>
  <c r="L175" i="20"/>
  <c r="J175" i="20"/>
  <c r="H175" i="20" s="1"/>
  <c r="L174" i="20"/>
  <c r="J174" i="20"/>
  <c r="H174" i="20"/>
  <c r="N173" i="20"/>
  <c r="L173" i="20"/>
  <c r="J173" i="20"/>
  <c r="H173" i="20"/>
  <c r="E173" i="20"/>
  <c r="L172" i="20"/>
  <c r="J172" i="20"/>
  <c r="H172" i="20"/>
  <c r="L171" i="20"/>
  <c r="J171" i="20"/>
  <c r="H171" i="20" s="1"/>
  <c r="L170" i="20"/>
  <c r="J170" i="20"/>
  <c r="H170" i="20"/>
  <c r="L169" i="20"/>
  <c r="J169" i="20"/>
  <c r="H169" i="20" s="1"/>
  <c r="N168" i="20"/>
  <c r="L168" i="20"/>
  <c r="J168" i="20"/>
  <c r="H168" i="20" s="1"/>
  <c r="E168" i="20"/>
  <c r="L167" i="20"/>
  <c r="J167" i="20"/>
  <c r="H167" i="20" s="1"/>
  <c r="L166" i="20"/>
  <c r="J166" i="20"/>
  <c r="H166" i="20"/>
  <c r="L165" i="20"/>
  <c r="J165" i="20"/>
  <c r="H165" i="20" s="1"/>
  <c r="L164" i="20"/>
  <c r="J164" i="20"/>
  <c r="H164" i="20"/>
  <c r="N163" i="20"/>
  <c r="L163" i="20"/>
  <c r="J163" i="20"/>
  <c r="H163" i="20"/>
  <c r="E163" i="20"/>
  <c r="L162" i="20"/>
  <c r="J162" i="20"/>
  <c r="H162" i="20"/>
  <c r="L161" i="20"/>
  <c r="J161" i="20"/>
  <c r="H161" i="20" s="1"/>
  <c r="L160" i="20"/>
  <c r="J160" i="20"/>
  <c r="H160" i="20"/>
  <c r="L159" i="20"/>
  <c r="J159" i="20"/>
  <c r="H159" i="20" s="1"/>
  <c r="N158" i="20"/>
  <c r="L158" i="20"/>
  <c r="J158" i="20"/>
  <c r="H158" i="20" s="1"/>
  <c r="E158" i="20"/>
  <c r="L157" i="20"/>
  <c r="J157" i="20"/>
  <c r="H157" i="20" s="1"/>
  <c r="L156" i="20"/>
  <c r="J156" i="20"/>
  <c r="H156" i="20"/>
  <c r="L155" i="20"/>
  <c r="J155" i="20"/>
  <c r="H155" i="20" s="1"/>
  <c r="L154" i="20"/>
  <c r="J154" i="20"/>
  <c r="H154" i="20"/>
  <c r="N153" i="20"/>
  <c r="L153" i="20"/>
  <c r="J153" i="20"/>
  <c r="H153" i="20"/>
  <c r="E153" i="20"/>
  <c r="L152" i="20"/>
  <c r="J152" i="20"/>
  <c r="H152" i="20"/>
  <c r="L151" i="20"/>
  <c r="J151" i="20"/>
  <c r="H151" i="20" s="1"/>
  <c r="L150" i="20"/>
  <c r="J150" i="20"/>
  <c r="H150" i="20"/>
  <c r="L149" i="20"/>
  <c r="J149" i="20"/>
  <c r="H149" i="20" s="1"/>
  <c r="N148" i="20"/>
  <c r="L148" i="20"/>
  <c r="J148" i="20"/>
  <c r="H148" i="20" s="1"/>
  <c r="E148" i="20"/>
  <c r="L147" i="20"/>
  <c r="J147" i="20"/>
  <c r="H147" i="20" s="1"/>
  <c r="L146" i="20"/>
  <c r="J146" i="20"/>
  <c r="H146" i="20"/>
  <c r="L145" i="20"/>
  <c r="J145" i="20"/>
  <c r="H145" i="20" s="1"/>
  <c r="L144" i="20"/>
  <c r="J144" i="20"/>
  <c r="H144" i="20"/>
  <c r="N143" i="20"/>
  <c r="L143" i="20"/>
  <c r="J143" i="20"/>
  <c r="H143" i="20"/>
  <c r="E143" i="20"/>
  <c r="L142" i="20"/>
  <c r="J142" i="20"/>
  <c r="H142" i="20"/>
  <c r="L141" i="20"/>
  <c r="J141" i="20"/>
  <c r="H141" i="20" s="1"/>
  <c r="L140" i="20"/>
  <c r="J140" i="20"/>
  <c r="H140" i="20"/>
  <c r="L139" i="20"/>
  <c r="J139" i="20"/>
  <c r="H139" i="20" s="1"/>
  <c r="N138" i="20"/>
  <c r="L138" i="20"/>
  <c r="J138" i="20"/>
  <c r="H138" i="20" s="1"/>
  <c r="E138" i="20"/>
  <c r="L137" i="20"/>
  <c r="J137" i="20"/>
  <c r="H137" i="20" s="1"/>
  <c r="L136" i="20"/>
  <c r="J136" i="20"/>
  <c r="H136" i="20"/>
  <c r="L135" i="20"/>
  <c r="J135" i="20"/>
  <c r="H135" i="20" s="1"/>
  <c r="L134" i="20"/>
  <c r="J134" i="20"/>
  <c r="H134" i="20"/>
  <c r="N133" i="20"/>
  <c r="L133" i="20"/>
  <c r="J133" i="20"/>
  <c r="H133" i="20"/>
  <c r="E133" i="20"/>
  <c r="L132" i="20"/>
  <c r="J132" i="20"/>
  <c r="H132" i="20"/>
  <c r="L131" i="20"/>
  <c r="J131" i="20"/>
  <c r="H131" i="20" s="1"/>
  <c r="L130" i="20"/>
  <c r="J130" i="20"/>
  <c r="H130" i="20"/>
  <c r="L129" i="20"/>
  <c r="J129" i="20"/>
  <c r="H129" i="20" s="1"/>
  <c r="N128" i="20"/>
  <c r="L128" i="20"/>
  <c r="J128" i="20"/>
  <c r="H128" i="20" s="1"/>
  <c r="E128" i="20"/>
  <c r="L127" i="20"/>
  <c r="J127" i="20"/>
  <c r="H127" i="20" s="1"/>
  <c r="L126" i="20"/>
  <c r="J126" i="20"/>
  <c r="H126" i="20"/>
  <c r="L125" i="20"/>
  <c r="J125" i="20"/>
  <c r="H125" i="20" s="1"/>
  <c r="L124" i="20"/>
  <c r="J124" i="20"/>
  <c r="H124" i="20"/>
  <c r="N123" i="20"/>
  <c r="L123" i="20"/>
  <c r="J123" i="20"/>
  <c r="H123" i="20"/>
  <c r="E123" i="20"/>
  <c r="L122" i="20"/>
  <c r="J122" i="20"/>
  <c r="H122" i="20"/>
  <c r="L121" i="20"/>
  <c r="J121" i="20"/>
  <c r="H121" i="20" s="1"/>
  <c r="L120" i="20"/>
  <c r="J120" i="20"/>
  <c r="H120" i="20"/>
  <c r="L119" i="20"/>
  <c r="J119" i="20"/>
  <c r="H119" i="20" s="1"/>
  <c r="N118" i="20"/>
  <c r="L118" i="20"/>
  <c r="J118" i="20"/>
  <c r="H118" i="20" s="1"/>
  <c r="E118" i="20"/>
  <c r="L117" i="20"/>
  <c r="J117" i="20"/>
  <c r="H117" i="20" s="1"/>
  <c r="L116" i="20"/>
  <c r="J116" i="20"/>
  <c r="H116" i="20"/>
  <c r="L115" i="20"/>
  <c r="J115" i="20"/>
  <c r="H115" i="20" s="1"/>
  <c r="L114" i="20"/>
  <c r="J114" i="20"/>
  <c r="H114" i="20"/>
  <c r="N113" i="20"/>
  <c r="L113" i="20"/>
  <c r="J113" i="20"/>
  <c r="H113" i="20"/>
  <c r="E113" i="20"/>
  <c r="L112" i="20"/>
  <c r="J112" i="20"/>
  <c r="H112" i="20"/>
  <c r="L111" i="20"/>
  <c r="J111" i="20"/>
  <c r="H111" i="20" s="1"/>
  <c r="L110" i="20"/>
  <c r="J110" i="20"/>
  <c r="H110" i="20"/>
  <c r="L109" i="20"/>
  <c r="J109" i="20"/>
  <c r="H109" i="20" s="1"/>
  <c r="N108" i="20"/>
  <c r="N208" i="20" s="1"/>
  <c r="L108" i="20"/>
  <c r="J108" i="20"/>
  <c r="H108" i="20" s="1"/>
  <c r="E108" i="20"/>
  <c r="E208" i="20" s="1"/>
  <c r="L106" i="20"/>
  <c r="J106" i="20"/>
  <c r="H106" i="20"/>
  <c r="L105" i="20"/>
  <c r="J105" i="20"/>
  <c r="H105" i="20"/>
  <c r="L104" i="20"/>
  <c r="J104" i="20"/>
  <c r="H104" i="20" s="1"/>
  <c r="L103" i="20"/>
  <c r="J103" i="20"/>
  <c r="H103" i="20"/>
  <c r="L102" i="20"/>
  <c r="J102" i="20"/>
  <c r="H102" i="20" s="1"/>
  <c r="N101" i="20"/>
  <c r="L101" i="20"/>
  <c r="J101" i="20"/>
  <c r="H101" i="20" s="1"/>
  <c r="E101" i="20"/>
  <c r="L100" i="20"/>
  <c r="J100" i="20"/>
  <c r="H100" i="20" s="1"/>
  <c r="L99" i="20"/>
  <c r="J99" i="20"/>
  <c r="H99" i="20"/>
  <c r="L98" i="20"/>
  <c r="J98" i="20"/>
  <c r="H98" i="20" s="1"/>
  <c r="L97" i="20"/>
  <c r="J97" i="20"/>
  <c r="H97" i="20"/>
  <c r="N96" i="20"/>
  <c r="L96" i="20"/>
  <c r="J96" i="20"/>
  <c r="H96" i="20"/>
  <c r="E96" i="20"/>
  <c r="L95" i="20"/>
  <c r="J95" i="20"/>
  <c r="H95" i="20"/>
  <c r="L94" i="20"/>
  <c r="J94" i="20"/>
  <c r="H94" i="20" s="1"/>
  <c r="L93" i="20"/>
  <c r="J93" i="20"/>
  <c r="H93" i="20"/>
  <c r="L92" i="20"/>
  <c r="J92" i="20"/>
  <c r="H92" i="20" s="1"/>
  <c r="N91" i="20"/>
  <c r="L91" i="20"/>
  <c r="J91" i="20"/>
  <c r="H91" i="20" s="1"/>
  <c r="E91" i="20"/>
  <c r="L90" i="20"/>
  <c r="J90" i="20"/>
  <c r="H90" i="20" s="1"/>
  <c r="L89" i="20"/>
  <c r="J89" i="20"/>
  <c r="H89" i="20"/>
  <c r="L88" i="20"/>
  <c r="J88" i="20"/>
  <c r="H88" i="20" s="1"/>
  <c r="L87" i="20"/>
  <c r="J87" i="20"/>
  <c r="H87" i="20"/>
  <c r="N86" i="20"/>
  <c r="L86" i="20"/>
  <c r="J86" i="20"/>
  <c r="H86" i="20"/>
  <c r="E86" i="20"/>
  <c r="L85" i="20"/>
  <c r="J85" i="20"/>
  <c r="H85" i="20"/>
  <c r="L84" i="20"/>
  <c r="J84" i="20"/>
  <c r="H84" i="20" s="1"/>
  <c r="L83" i="20"/>
  <c r="J83" i="20"/>
  <c r="H83" i="20"/>
  <c r="L82" i="20"/>
  <c r="J82" i="20"/>
  <c r="H82" i="20" s="1"/>
  <c r="N81" i="20"/>
  <c r="L81" i="20"/>
  <c r="J81" i="20"/>
  <c r="H81" i="20" s="1"/>
  <c r="E81" i="20"/>
  <c r="L80" i="20"/>
  <c r="J80" i="20"/>
  <c r="H80" i="20" s="1"/>
  <c r="L79" i="20"/>
  <c r="J79" i="20"/>
  <c r="H79" i="20"/>
  <c r="L78" i="20"/>
  <c r="J78" i="20"/>
  <c r="H78" i="20" s="1"/>
  <c r="L77" i="20"/>
  <c r="J77" i="20"/>
  <c r="H77" i="20"/>
  <c r="N76" i="20"/>
  <c r="L76" i="20"/>
  <c r="J76" i="20"/>
  <c r="H76" i="20"/>
  <c r="E76" i="20"/>
  <c r="L75" i="20"/>
  <c r="J75" i="20"/>
  <c r="H75" i="20"/>
  <c r="L74" i="20"/>
  <c r="J74" i="20"/>
  <c r="H74" i="20" s="1"/>
  <c r="L73" i="20"/>
  <c r="J73" i="20"/>
  <c r="H73" i="20"/>
  <c r="L72" i="20"/>
  <c r="J72" i="20"/>
  <c r="H72" i="20" s="1"/>
  <c r="N71" i="20"/>
  <c r="L71" i="20"/>
  <c r="J71" i="20"/>
  <c r="H71" i="20" s="1"/>
  <c r="E71" i="20"/>
  <c r="L70" i="20"/>
  <c r="J70" i="20"/>
  <c r="H70" i="20" s="1"/>
  <c r="L69" i="20"/>
  <c r="J69" i="20"/>
  <c r="H69" i="20"/>
  <c r="L68" i="20"/>
  <c r="J68" i="20"/>
  <c r="H68" i="20" s="1"/>
  <c r="L67" i="20"/>
  <c r="J67" i="20"/>
  <c r="H67" i="20"/>
  <c r="N66" i="20"/>
  <c r="L66" i="20"/>
  <c r="J66" i="20"/>
  <c r="H66" i="20"/>
  <c r="E66" i="20"/>
  <c r="L65" i="20"/>
  <c r="J65" i="20"/>
  <c r="H65" i="20"/>
  <c r="L64" i="20"/>
  <c r="J64" i="20"/>
  <c r="H64" i="20" s="1"/>
  <c r="L63" i="20"/>
  <c r="J63" i="20"/>
  <c r="H63" i="20"/>
  <c r="L62" i="20"/>
  <c r="J62" i="20"/>
  <c r="H62" i="20" s="1"/>
  <c r="N61" i="20"/>
  <c r="L61" i="20"/>
  <c r="J61" i="20"/>
  <c r="H61" i="20" s="1"/>
  <c r="E61" i="20"/>
  <c r="L60" i="20"/>
  <c r="J60" i="20"/>
  <c r="H60" i="20" s="1"/>
  <c r="L59" i="20"/>
  <c r="J59" i="20"/>
  <c r="H59" i="20"/>
  <c r="L58" i="20"/>
  <c r="J58" i="20"/>
  <c r="H58" i="20" s="1"/>
  <c r="L57" i="20"/>
  <c r="J57" i="20"/>
  <c r="H57" i="20"/>
  <c r="N56" i="20"/>
  <c r="L56" i="20"/>
  <c r="J56" i="20"/>
  <c r="H56" i="20"/>
  <c r="E56" i="20"/>
  <c r="L55" i="20"/>
  <c r="J55" i="20"/>
  <c r="H55" i="20"/>
  <c r="L54" i="20"/>
  <c r="J54" i="20"/>
  <c r="H54" i="20" s="1"/>
  <c r="L53" i="20"/>
  <c r="J53" i="20"/>
  <c r="H53" i="20"/>
  <c r="L52" i="20"/>
  <c r="J52" i="20"/>
  <c r="H52" i="20" s="1"/>
  <c r="N51" i="20"/>
  <c r="L51" i="20"/>
  <c r="J51" i="20"/>
  <c r="H51" i="20" s="1"/>
  <c r="E51" i="20"/>
  <c r="L50" i="20"/>
  <c r="J50" i="20"/>
  <c r="H50" i="20" s="1"/>
  <c r="L49" i="20"/>
  <c r="J49" i="20"/>
  <c r="H49" i="20"/>
  <c r="L48" i="20"/>
  <c r="J48" i="20"/>
  <c r="H48" i="20" s="1"/>
  <c r="L47" i="20"/>
  <c r="J47" i="20"/>
  <c r="H47" i="20"/>
  <c r="N46" i="20"/>
  <c r="L46" i="20"/>
  <c r="J46" i="20"/>
  <c r="H46" i="20"/>
  <c r="E46" i="20"/>
  <c r="L45" i="20"/>
  <c r="J45" i="20"/>
  <c r="H45" i="20"/>
  <c r="L44" i="20"/>
  <c r="J44" i="20"/>
  <c r="H44" i="20" s="1"/>
  <c r="L43" i="20"/>
  <c r="J43" i="20"/>
  <c r="H43" i="20"/>
  <c r="L42" i="20"/>
  <c r="J42" i="20"/>
  <c r="H42" i="20" s="1"/>
  <c r="N41" i="20"/>
  <c r="L41" i="20"/>
  <c r="J41" i="20"/>
  <c r="H41" i="20" s="1"/>
  <c r="E41" i="20"/>
  <c r="L40" i="20"/>
  <c r="J40" i="20"/>
  <c r="H40" i="20" s="1"/>
  <c r="L39" i="20"/>
  <c r="J39" i="20"/>
  <c r="H39" i="20"/>
  <c r="L38" i="20"/>
  <c r="J38" i="20"/>
  <c r="H38" i="20" s="1"/>
  <c r="L37" i="20"/>
  <c r="J37" i="20"/>
  <c r="H37" i="20"/>
  <c r="N36" i="20"/>
  <c r="L36" i="20"/>
  <c r="J36" i="20"/>
  <c r="H36" i="20"/>
  <c r="E36" i="20"/>
  <c r="L35" i="20"/>
  <c r="J35" i="20"/>
  <c r="H35" i="20"/>
  <c r="L34" i="20"/>
  <c r="J34" i="20"/>
  <c r="H34" i="20" s="1"/>
  <c r="L33" i="20"/>
  <c r="J33" i="20"/>
  <c r="H33" i="20"/>
  <c r="L32" i="20"/>
  <c r="J32" i="20"/>
  <c r="H32" i="20" s="1"/>
  <c r="N31" i="20"/>
  <c r="L31" i="20"/>
  <c r="J31" i="20"/>
  <c r="H31" i="20" s="1"/>
  <c r="E31" i="20"/>
  <c r="L30" i="20"/>
  <c r="J30" i="20"/>
  <c r="H30" i="20" s="1"/>
  <c r="L29" i="20"/>
  <c r="J29" i="20"/>
  <c r="H29" i="20"/>
  <c r="L28" i="20"/>
  <c r="J28" i="20"/>
  <c r="H28" i="20" s="1"/>
  <c r="L27" i="20"/>
  <c r="J27" i="20"/>
  <c r="H27" i="20"/>
  <c r="N26" i="20"/>
  <c r="L26" i="20"/>
  <c r="J26" i="20"/>
  <c r="H26" i="20"/>
  <c r="E26" i="20"/>
  <c r="L25" i="20"/>
  <c r="J25" i="20"/>
  <c r="H25" i="20"/>
  <c r="L24" i="20"/>
  <c r="J24" i="20"/>
  <c r="H24" i="20" s="1"/>
  <c r="L23" i="20"/>
  <c r="J23" i="20"/>
  <c r="H23" i="20"/>
  <c r="L22" i="20"/>
  <c r="J22" i="20"/>
  <c r="H22" i="20" s="1"/>
  <c r="N21" i="20"/>
  <c r="L21" i="20"/>
  <c r="J21" i="20"/>
  <c r="H21" i="20" s="1"/>
  <c r="E21" i="20"/>
  <c r="L20" i="20"/>
  <c r="J20" i="20"/>
  <c r="H20" i="20" s="1"/>
  <c r="L19" i="20"/>
  <c r="J19" i="20"/>
  <c r="H19" i="20"/>
  <c r="L18" i="20"/>
  <c r="J18" i="20"/>
  <c r="H18" i="20" s="1"/>
  <c r="L17" i="20"/>
  <c r="J17" i="20"/>
  <c r="H17" i="20"/>
  <c r="N16" i="20"/>
  <c r="L16" i="20"/>
  <c r="J16" i="20"/>
  <c r="H16" i="20"/>
  <c r="E16" i="20"/>
  <c r="L15" i="20"/>
  <c r="J15" i="20"/>
  <c r="H15" i="20"/>
  <c r="L14" i="20"/>
  <c r="J14" i="20"/>
  <c r="H14" i="20" s="1"/>
  <c r="L13" i="20"/>
  <c r="J13" i="20"/>
  <c r="H13" i="20"/>
  <c r="L12" i="20"/>
  <c r="J12" i="20"/>
  <c r="H12" i="20" s="1"/>
  <c r="N11" i="20"/>
  <c r="L11" i="20"/>
  <c r="J11" i="20"/>
  <c r="H11" i="20" s="1"/>
  <c r="E11" i="20"/>
  <c r="L10" i="20"/>
  <c r="J10" i="20"/>
  <c r="H10" i="20" s="1"/>
  <c r="L9" i="20"/>
  <c r="J9" i="20"/>
  <c r="H9" i="20"/>
  <c r="L8" i="20"/>
  <c r="J8" i="20"/>
  <c r="H8" i="20" s="1"/>
  <c r="L7" i="20"/>
  <c r="J7" i="20"/>
  <c r="H7" i="20"/>
  <c r="N6" i="20"/>
  <c r="N106" i="20" s="1"/>
  <c r="L6" i="20"/>
  <c r="J6" i="20"/>
  <c r="H6" i="20"/>
  <c r="E6" i="20"/>
  <c r="E106" i="20" s="1"/>
  <c r="L412" i="19"/>
  <c r="J412" i="19"/>
  <c r="H412" i="19"/>
  <c r="L411" i="19"/>
  <c r="J411" i="19"/>
  <c r="H411" i="19" s="1"/>
  <c r="L410" i="19"/>
  <c r="J410" i="19"/>
  <c r="H410" i="19"/>
  <c r="L409" i="19"/>
  <c r="J409" i="19"/>
  <c r="H409" i="19" s="1"/>
  <c r="L408" i="19"/>
  <c r="J408" i="19"/>
  <c r="H408" i="19"/>
  <c r="N407" i="19"/>
  <c r="L407" i="19"/>
  <c r="J407" i="19"/>
  <c r="H407" i="19"/>
  <c r="E407" i="19"/>
  <c r="L406" i="19"/>
  <c r="J406" i="19"/>
  <c r="H406" i="19"/>
  <c r="L405" i="19"/>
  <c r="J405" i="19"/>
  <c r="H405" i="19" s="1"/>
  <c r="L404" i="19"/>
  <c r="J404" i="19"/>
  <c r="H404" i="19"/>
  <c r="L403" i="19"/>
  <c r="J403" i="19"/>
  <c r="H403" i="19" s="1"/>
  <c r="N402" i="19"/>
  <c r="L402" i="19"/>
  <c r="J402" i="19"/>
  <c r="H402" i="19" s="1"/>
  <c r="E402" i="19"/>
  <c r="L401" i="19"/>
  <c r="J401" i="19"/>
  <c r="H401" i="19" s="1"/>
  <c r="L400" i="19"/>
  <c r="J400" i="19"/>
  <c r="H400" i="19"/>
  <c r="L399" i="19"/>
  <c r="J399" i="19"/>
  <c r="H399" i="19" s="1"/>
  <c r="L398" i="19"/>
  <c r="J398" i="19"/>
  <c r="H398" i="19"/>
  <c r="N397" i="19"/>
  <c r="L397" i="19"/>
  <c r="J397" i="19"/>
  <c r="H397" i="19"/>
  <c r="E397" i="19"/>
  <c r="L396" i="19"/>
  <c r="J396" i="19"/>
  <c r="H396" i="19"/>
  <c r="L395" i="19"/>
  <c r="J395" i="19"/>
  <c r="H395" i="19" s="1"/>
  <c r="L394" i="19"/>
  <c r="J394" i="19"/>
  <c r="H394" i="19"/>
  <c r="L393" i="19"/>
  <c r="J393" i="19"/>
  <c r="H393" i="19" s="1"/>
  <c r="N392" i="19"/>
  <c r="L392" i="19"/>
  <c r="J392" i="19"/>
  <c r="H392" i="19" s="1"/>
  <c r="E392" i="19"/>
  <c r="L391" i="19"/>
  <c r="J391" i="19"/>
  <c r="H391" i="19" s="1"/>
  <c r="L390" i="19"/>
  <c r="J390" i="19"/>
  <c r="H390" i="19"/>
  <c r="L389" i="19"/>
  <c r="J389" i="19"/>
  <c r="H389" i="19" s="1"/>
  <c r="L388" i="19"/>
  <c r="J388" i="19"/>
  <c r="H388" i="19"/>
  <c r="N387" i="19"/>
  <c r="L387" i="19"/>
  <c r="J387" i="19"/>
  <c r="H387" i="19"/>
  <c r="E387" i="19"/>
  <c r="L386" i="19"/>
  <c r="J386" i="19"/>
  <c r="H386" i="19"/>
  <c r="L385" i="19"/>
  <c r="J385" i="19"/>
  <c r="H385" i="19" s="1"/>
  <c r="L384" i="19"/>
  <c r="J384" i="19"/>
  <c r="H384" i="19"/>
  <c r="L383" i="19"/>
  <c r="J383" i="19"/>
  <c r="H383" i="19" s="1"/>
  <c r="N382" i="19"/>
  <c r="L382" i="19"/>
  <c r="J382" i="19"/>
  <c r="H382" i="19" s="1"/>
  <c r="E382" i="19"/>
  <c r="L381" i="19"/>
  <c r="J381" i="19"/>
  <c r="H381" i="19" s="1"/>
  <c r="L380" i="19"/>
  <c r="J380" i="19"/>
  <c r="H380" i="19"/>
  <c r="L379" i="19"/>
  <c r="J379" i="19"/>
  <c r="H379" i="19" s="1"/>
  <c r="L378" i="19"/>
  <c r="J378" i="19"/>
  <c r="H378" i="19"/>
  <c r="N377" i="19"/>
  <c r="L377" i="19"/>
  <c r="J377" i="19"/>
  <c r="H377" i="19"/>
  <c r="E377" i="19"/>
  <c r="L376" i="19"/>
  <c r="J376" i="19"/>
  <c r="H376" i="19"/>
  <c r="L375" i="19"/>
  <c r="J375" i="19"/>
  <c r="H375" i="19" s="1"/>
  <c r="L374" i="19"/>
  <c r="J374" i="19"/>
  <c r="H374" i="19"/>
  <c r="L373" i="19"/>
  <c r="J373" i="19"/>
  <c r="H373" i="19" s="1"/>
  <c r="N372" i="19"/>
  <c r="L372" i="19"/>
  <c r="J372" i="19"/>
  <c r="H372" i="19" s="1"/>
  <c r="E372" i="19"/>
  <c r="L371" i="19"/>
  <c r="J371" i="19"/>
  <c r="H371" i="19" s="1"/>
  <c r="L370" i="19"/>
  <c r="J370" i="19"/>
  <c r="H370" i="19"/>
  <c r="L369" i="19"/>
  <c r="J369" i="19"/>
  <c r="H369" i="19" s="1"/>
  <c r="L368" i="19"/>
  <c r="J368" i="19"/>
  <c r="H368" i="19"/>
  <c r="N367" i="19"/>
  <c r="L367" i="19"/>
  <c r="J367" i="19"/>
  <c r="H367" i="19"/>
  <c r="E367" i="19"/>
  <c r="L366" i="19"/>
  <c r="J366" i="19"/>
  <c r="H366" i="19"/>
  <c r="L365" i="19"/>
  <c r="J365" i="19"/>
  <c r="H365" i="19" s="1"/>
  <c r="L364" i="19"/>
  <c r="J364" i="19"/>
  <c r="H364" i="19"/>
  <c r="L363" i="19"/>
  <c r="J363" i="19"/>
  <c r="H363" i="19" s="1"/>
  <c r="N362" i="19"/>
  <c r="L362" i="19"/>
  <c r="J362" i="19"/>
  <c r="H362" i="19" s="1"/>
  <c r="E362" i="19"/>
  <c r="L361" i="19"/>
  <c r="J361" i="19"/>
  <c r="H361" i="19" s="1"/>
  <c r="L360" i="19"/>
  <c r="J360" i="19"/>
  <c r="H360" i="19"/>
  <c r="L359" i="19"/>
  <c r="J359" i="19"/>
  <c r="H359" i="19" s="1"/>
  <c r="L358" i="19"/>
  <c r="J358" i="19"/>
  <c r="H358" i="19"/>
  <c r="N357" i="19"/>
  <c r="L357" i="19"/>
  <c r="J357" i="19"/>
  <c r="H357" i="19"/>
  <c r="E357" i="19"/>
  <c r="L356" i="19"/>
  <c r="J356" i="19"/>
  <c r="H356" i="19"/>
  <c r="L355" i="19"/>
  <c r="J355" i="19"/>
  <c r="H355" i="19" s="1"/>
  <c r="L354" i="19"/>
  <c r="J354" i="19"/>
  <c r="H354" i="19"/>
  <c r="L353" i="19"/>
  <c r="J353" i="19"/>
  <c r="H353" i="19" s="1"/>
  <c r="N352" i="19"/>
  <c r="L352" i="19"/>
  <c r="J352" i="19"/>
  <c r="H352" i="19" s="1"/>
  <c r="E352" i="19"/>
  <c r="L351" i="19"/>
  <c r="J351" i="19"/>
  <c r="H351" i="19" s="1"/>
  <c r="L350" i="19"/>
  <c r="J350" i="19"/>
  <c r="H350" i="19"/>
  <c r="L349" i="19"/>
  <c r="J349" i="19"/>
  <c r="H349" i="19" s="1"/>
  <c r="L348" i="19"/>
  <c r="J348" i="19"/>
  <c r="H348" i="19"/>
  <c r="N347" i="19"/>
  <c r="L347" i="19"/>
  <c r="J347" i="19"/>
  <c r="H347" i="19"/>
  <c r="E347" i="19"/>
  <c r="L346" i="19"/>
  <c r="J346" i="19"/>
  <c r="H346" i="19"/>
  <c r="L345" i="19"/>
  <c r="J345" i="19"/>
  <c r="H345" i="19" s="1"/>
  <c r="L344" i="19"/>
  <c r="J344" i="19"/>
  <c r="H344" i="19"/>
  <c r="L343" i="19"/>
  <c r="J343" i="19"/>
  <c r="H343" i="19" s="1"/>
  <c r="N342" i="19"/>
  <c r="L342" i="19"/>
  <c r="J342" i="19"/>
  <c r="H342" i="19" s="1"/>
  <c r="E342" i="19"/>
  <c r="L341" i="19"/>
  <c r="J341" i="19"/>
  <c r="H341" i="19" s="1"/>
  <c r="L340" i="19"/>
  <c r="J340" i="19"/>
  <c r="H340" i="19"/>
  <c r="L339" i="19"/>
  <c r="J339" i="19"/>
  <c r="H339" i="19" s="1"/>
  <c r="L338" i="19"/>
  <c r="J338" i="19"/>
  <c r="H338" i="19"/>
  <c r="N337" i="19"/>
  <c r="L337" i="19"/>
  <c r="J337" i="19"/>
  <c r="H337" i="19"/>
  <c r="E337" i="19"/>
  <c r="L336" i="19"/>
  <c r="J336" i="19"/>
  <c r="H336" i="19"/>
  <c r="L335" i="19"/>
  <c r="J335" i="19"/>
  <c r="H335" i="19" s="1"/>
  <c r="L334" i="19"/>
  <c r="J334" i="19"/>
  <c r="H334" i="19"/>
  <c r="L333" i="19"/>
  <c r="J333" i="19"/>
  <c r="H333" i="19" s="1"/>
  <c r="N332" i="19"/>
  <c r="L332" i="19"/>
  <c r="J332" i="19"/>
  <c r="H332" i="19" s="1"/>
  <c r="E332" i="19"/>
  <c r="L331" i="19"/>
  <c r="J331" i="19"/>
  <c r="H331" i="19" s="1"/>
  <c r="L330" i="19"/>
  <c r="J330" i="19"/>
  <c r="H330" i="19"/>
  <c r="L329" i="19"/>
  <c r="J329" i="19"/>
  <c r="H329" i="19" s="1"/>
  <c r="L328" i="19"/>
  <c r="J328" i="19"/>
  <c r="H328" i="19"/>
  <c r="N327" i="19"/>
  <c r="L327" i="19"/>
  <c r="J327" i="19"/>
  <c r="H327" i="19"/>
  <c r="E327" i="19"/>
  <c r="L326" i="19"/>
  <c r="J326" i="19"/>
  <c r="H326" i="19"/>
  <c r="L325" i="19"/>
  <c r="J325" i="19"/>
  <c r="H325" i="19" s="1"/>
  <c r="L324" i="19"/>
  <c r="J324" i="19"/>
  <c r="H324" i="19"/>
  <c r="L323" i="19"/>
  <c r="J323" i="19"/>
  <c r="H323" i="19" s="1"/>
  <c r="N322" i="19"/>
  <c r="L322" i="19"/>
  <c r="J322" i="19"/>
  <c r="H322" i="19" s="1"/>
  <c r="E322" i="19"/>
  <c r="L321" i="19"/>
  <c r="J321" i="19"/>
  <c r="H321" i="19" s="1"/>
  <c r="L320" i="19"/>
  <c r="J320" i="19"/>
  <c r="H320" i="19"/>
  <c r="L319" i="19"/>
  <c r="J319" i="19"/>
  <c r="H319" i="19" s="1"/>
  <c r="L318" i="19"/>
  <c r="J318" i="19"/>
  <c r="H318" i="19"/>
  <c r="N317" i="19"/>
  <c r="L317" i="19"/>
  <c r="J317" i="19"/>
  <c r="H317" i="19"/>
  <c r="E317" i="19"/>
  <c r="L316" i="19"/>
  <c r="J316" i="19"/>
  <c r="H316" i="19"/>
  <c r="L315" i="19"/>
  <c r="J315" i="19"/>
  <c r="H315" i="19" s="1"/>
  <c r="L314" i="19"/>
  <c r="J314" i="19"/>
  <c r="H314" i="19"/>
  <c r="L313" i="19"/>
  <c r="J313" i="19"/>
  <c r="H313" i="19" s="1"/>
  <c r="N312" i="19"/>
  <c r="N412" i="19" s="1"/>
  <c r="T70" i="9" s="1"/>
  <c r="L312" i="19"/>
  <c r="J312" i="19"/>
  <c r="H312" i="19" s="1"/>
  <c r="E312" i="19"/>
  <c r="E412" i="19" s="1"/>
  <c r="L310" i="19"/>
  <c r="J310" i="19"/>
  <c r="H310" i="19"/>
  <c r="L309" i="19"/>
  <c r="J309" i="19"/>
  <c r="H309" i="19"/>
  <c r="L308" i="19"/>
  <c r="J308" i="19"/>
  <c r="H308" i="19" s="1"/>
  <c r="L307" i="19"/>
  <c r="J307" i="19"/>
  <c r="H307" i="19"/>
  <c r="L306" i="19"/>
  <c r="J306" i="19"/>
  <c r="H306" i="19" s="1"/>
  <c r="N305" i="19"/>
  <c r="L305" i="19"/>
  <c r="J305" i="19"/>
  <c r="H305" i="19" s="1"/>
  <c r="E305" i="19"/>
  <c r="L304" i="19"/>
  <c r="J304" i="19"/>
  <c r="H304" i="19" s="1"/>
  <c r="L303" i="19"/>
  <c r="J303" i="19"/>
  <c r="H303" i="19"/>
  <c r="L302" i="19"/>
  <c r="J302" i="19"/>
  <c r="H302" i="19" s="1"/>
  <c r="L301" i="19"/>
  <c r="J301" i="19"/>
  <c r="H301" i="19"/>
  <c r="N300" i="19"/>
  <c r="L300" i="19"/>
  <c r="J300" i="19"/>
  <c r="H300" i="19"/>
  <c r="E300" i="19"/>
  <c r="L299" i="19"/>
  <c r="J299" i="19"/>
  <c r="H299" i="19"/>
  <c r="L298" i="19"/>
  <c r="J298" i="19"/>
  <c r="H298" i="19" s="1"/>
  <c r="L297" i="19"/>
  <c r="J297" i="19"/>
  <c r="H297" i="19"/>
  <c r="L296" i="19"/>
  <c r="J296" i="19"/>
  <c r="H296" i="19" s="1"/>
  <c r="N295" i="19"/>
  <c r="L295" i="19"/>
  <c r="J295" i="19"/>
  <c r="H295" i="19" s="1"/>
  <c r="E295" i="19"/>
  <c r="L294" i="19"/>
  <c r="J294" i="19"/>
  <c r="H294" i="19" s="1"/>
  <c r="L293" i="19"/>
  <c r="J293" i="19"/>
  <c r="H293" i="19"/>
  <c r="L292" i="19"/>
  <c r="J292" i="19"/>
  <c r="H292" i="19" s="1"/>
  <c r="L291" i="19"/>
  <c r="J291" i="19"/>
  <c r="H291" i="19"/>
  <c r="N290" i="19"/>
  <c r="L290" i="19"/>
  <c r="J290" i="19"/>
  <c r="H290" i="19"/>
  <c r="E290" i="19"/>
  <c r="L289" i="19"/>
  <c r="J289" i="19"/>
  <c r="H289" i="19"/>
  <c r="L288" i="19"/>
  <c r="J288" i="19"/>
  <c r="H288" i="19" s="1"/>
  <c r="L287" i="19"/>
  <c r="J287" i="19"/>
  <c r="H287" i="19"/>
  <c r="L286" i="19"/>
  <c r="J286" i="19"/>
  <c r="H286" i="19" s="1"/>
  <c r="N285" i="19"/>
  <c r="L285" i="19"/>
  <c r="J285" i="19"/>
  <c r="H285" i="19" s="1"/>
  <c r="E285" i="19"/>
  <c r="L284" i="19"/>
  <c r="J284" i="19"/>
  <c r="H284" i="19" s="1"/>
  <c r="L283" i="19"/>
  <c r="J283" i="19"/>
  <c r="H283" i="19"/>
  <c r="L282" i="19"/>
  <c r="J282" i="19"/>
  <c r="H282" i="19" s="1"/>
  <c r="L281" i="19"/>
  <c r="J281" i="19"/>
  <c r="H281" i="19"/>
  <c r="N280" i="19"/>
  <c r="L280" i="19"/>
  <c r="J280" i="19"/>
  <c r="H280" i="19"/>
  <c r="E280" i="19"/>
  <c r="L279" i="19"/>
  <c r="J279" i="19"/>
  <c r="H279" i="19"/>
  <c r="L278" i="19"/>
  <c r="J278" i="19"/>
  <c r="H278" i="19" s="1"/>
  <c r="L277" i="19"/>
  <c r="J277" i="19"/>
  <c r="H277" i="19"/>
  <c r="L276" i="19"/>
  <c r="J276" i="19"/>
  <c r="H276" i="19" s="1"/>
  <c r="N275" i="19"/>
  <c r="L275" i="19"/>
  <c r="J275" i="19"/>
  <c r="H275" i="19" s="1"/>
  <c r="E275" i="19"/>
  <c r="L274" i="19"/>
  <c r="J274" i="19"/>
  <c r="H274" i="19" s="1"/>
  <c r="L273" i="19"/>
  <c r="J273" i="19"/>
  <c r="H273" i="19"/>
  <c r="L272" i="19"/>
  <c r="J272" i="19"/>
  <c r="H272" i="19" s="1"/>
  <c r="L271" i="19"/>
  <c r="J271" i="19"/>
  <c r="H271" i="19"/>
  <c r="N270" i="19"/>
  <c r="L270" i="19"/>
  <c r="J270" i="19"/>
  <c r="H270" i="19"/>
  <c r="E270" i="19"/>
  <c r="L269" i="19"/>
  <c r="J269" i="19"/>
  <c r="H269" i="19"/>
  <c r="L268" i="19"/>
  <c r="J268" i="19"/>
  <c r="H268" i="19" s="1"/>
  <c r="L267" i="19"/>
  <c r="J267" i="19"/>
  <c r="H267" i="19"/>
  <c r="L266" i="19"/>
  <c r="J266" i="19"/>
  <c r="H266" i="19" s="1"/>
  <c r="N265" i="19"/>
  <c r="L265" i="19"/>
  <c r="J265" i="19"/>
  <c r="H265" i="19" s="1"/>
  <c r="E265" i="19"/>
  <c r="L264" i="19"/>
  <c r="J264" i="19"/>
  <c r="H264" i="19" s="1"/>
  <c r="L263" i="19"/>
  <c r="J263" i="19"/>
  <c r="H263" i="19"/>
  <c r="L262" i="19"/>
  <c r="J262" i="19"/>
  <c r="H262" i="19" s="1"/>
  <c r="L261" i="19"/>
  <c r="J261" i="19"/>
  <c r="H261" i="19"/>
  <c r="N260" i="19"/>
  <c r="L260" i="19"/>
  <c r="J260" i="19"/>
  <c r="H260" i="19"/>
  <c r="E260" i="19"/>
  <c r="L259" i="19"/>
  <c r="J259" i="19"/>
  <c r="H259" i="19"/>
  <c r="L258" i="19"/>
  <c r="J258" i="19"/>
  <c r="H258" i="19" s="1"/>
  <c r="L257" i="19"/>
  <c r="J257" i="19"/>
  <c r="H257" i="19"/>
  <c r="L256" i="19"/>
  <c r="J256" i="19"/>
  <c r="H256" i="19" s="1"/>
  <c r="N255" i="19"/>
  <c r="L255" i="19"/>
  <c r="J255" i="19"/>
  <c r="H255" i="19" s="1"/>
  <c r="E255" i="19"/>
  <c r="L254" i="19"/>
  <c r="J254" i="19"/>
  <c r="H254" i="19" s="1"/>
  <c r="L253" i="19"/>
  <c r="J253" i="19"/>
  <c r="H253" i="19"/>
  <c r="L252" i="19"/>
  <c r="J252" i="19"/>
  <c r="H252" i="19" s="1"/>
  <c r="L251" i="19"/>
  <c r="J251" i="19"/>
  <c r="H251" i="19"/>
  <c r="N250" i="19"/>
  <c r="L250" i="19"/>
  <c r="J250" i="19"/>
  <c r="H250" i="19"/>
  <c r="E250" i="19"/>
  <c r="L249" i="19"/>
  <c r="J249" i="19"/>
  <c r="H249" i="19"/>
  <c r="L248" i="19"/>
  <c r="J248" i="19"/>
  <c r="H248" i="19" s="1"/>
  <c r="L247" i="19"/>
  <c r="J247" i="19"/>
  <c r="H247" i="19"/>
  <c r="L246" i="19"/>
  <c r="J246" i="19"/>
  <c r="H246" i="19" s="1"/>
  <c r="N245" i="19"/>
  <c r="L245" i="19"/>
  <c r="J245" i="19"/>
  <c r="H245" i="19" s="1"/>
  <c r="E245" i="19"/>
  <c r="L244" i="19"/>
  <c r="J244" i="19"/>
  <c r="H244" i="19" s="1"/>
  <c r="L243" i="19"/>
  <c r="J243" i="19"/>
  <c r="H243" i="19"/>
  <c r="L242" i="19"/>
  <c r="J242" i="19"/>
  <c r="H242" i="19" s="1"/>
  <c r="L241" i="19"/>
  <c r="J241" i="19"/>
  <c r="H241" i="19"/>
  <c r="N240" i="19"/>
  <c r="L240" i="19"/>
  <c r="J240" i="19"/>
  <c r="H240" i="19"/>
  <c r="E240" i="19"/>
  <c r="L239" i="19"/>
  <c r="J239" i="19"/>
  <c r="H239" i="19"/>
  <c r="L238" i="19"/>
  <c r="J238" i="19"/>
  <c r="H238" i="19" s="1"/>
  <c r="L237" i="19"/>
  <c r="J237" i="19"/>
  <c r="H237" i="19"/>
  <c r="L236" i="19"/>
  <c r="J236" i="19"/>
  <c r="H236" i="19" s="1"/>
  <c r="N235" i="19"/>
  <c r="L235" i="19"/>
  <c r="J235" i="19"/>
  <c r="H235" i="19" s="1"/>
  <c r="E235" i="19"/>
  <c r="L234" i="19"/>
  <c r="J234" i="19"/>
  <c r="H234" i="19" s="1"/>
  <c r="L233" i="19"/>
  <c r="J233" i="19"/>
  <c r="H233" i="19"/>
  <c r="L232" i="19"/>
  <c r="J232" i="19"/>
  <c r="H232" i="19" s="1"/>
  <c r="L231" i="19"/>
  <c r="J231" i="19"/>
  <c r="H231" i="19"/>
  <c r="N230" i="19"/>
  <c r="L230" i="19"/>
  <c r="J230" i="19"/>
  <c r="H230" i="19"/>
  <c r="E230" i="19"/>
  <c r="L229" i="19"/>
  <c r="J229" i="19"/>
  <c r="H229" i="19"/>
  <c r="L228" i="19"/>
  <c r="J228" i="19"/>
  <c r="H228" i="19" s="1"/>
  <c r="L227" i="19"/>
  <c r="J227" i="19"/>
  <c r="H227" i="19"/>
  <c r="L226" i="19"/>
  <c r="J226" i="19"/>
  <c r="H226" i="19" s="1"/>
  <c r="N225" i="19"/>
  <c r="L225" i="19"/>
  <c r="J225" i="19"/>
  <c r="H225" i="19" s="1"/>
  <c r="E225" i="19"/>
  <c r="L224" i="19"/>
  <c r="J224" i="19"/>
  <c r="H224" i="19" s="1"/>
  <c r="L223" i="19"/>
  <c r="J223" i="19"/>
  <c r="H223" i="19"/>
  <c r="L222" i="19"/>
  <c r="J222" i="19"/>
  <c r="H222" i="19" s="1"/>
  <c r="L221" i="19"/>
  <c r="J221" i="19"/>
  <c r="H221" i="19"/>
  <c r="N220" i="19"/>
  <c r="L220" i="19"/>
  <c r="J220" i="19"/>
  <c r="H220" i="19"/>
  <c r="E220" i="19"/>
  <c r="L219" i="19"/>
  <c r="J219" i="19"/>
  <c r="H219" i="19"/>
  <c r="L218" i="19"/>
  <c r="J218" i="19"/>
  <c r="H218" i="19" s="1"/>
  <c r="L217" i="19"/>
  <c r="J217" i="19"/>
  <c r="H217" i="19"/>
  <c r="L216" i="19"/>
  <c r="J216" i="19"/>
  <c r="H216" i="19" s="1"/>
  <c r="N215" i="19"/>
  <c r="L215" i="19"/>
  <c r="J215" i="19"/>
  <c r="H215" i="19" s="1"/>
  <c r="E215" i="19"/>
  <c r="L214" i="19"/>
  <c r="J214" i="19"/>
  <c r="H214" i="19" s="1"/>
  <c r="L213" i="19"/>
  <c r="J213" i="19"/>
  <c r="H213" i="19"/>
  <c r="L212" i="19"/>
  <c r="J212" i="19"/>
  <c r="H212" i="19" s="1"/>
  <c r="L211" i="19"/>
  <c r="J211" i="19"/>
  <c r="H211" i="19"/>
  <c r="N210" i="19"/>
  <c r="N310" i="19" s="1"/>
  <c r="L210" i="19"/>
  <c r="J210" i="19"/>
  <c r="H210" i="19"/>
  <c r="E210" i="19"/>
  <c r="E310" i="19" s="1"/>
  <c r="T44" i="9" s="1"/>
  <c r="L208" i="19"/>
  <c r="J208" i="19"/>
  <c r="H208" i="19"/>
  <c r="L207" i="19"/>
  <c r="J207" i="19"/>
  <c r="H207" i="19" s="1"/>
  <c r="L206" i="19"/>
  <c r="J206" i="19"/>
  <c r="H206" i="19"/>
  <c r="L205" i="19"/>
  <c r="J205" i="19"/>
  <c r="H205" i="19" s="1"/>
  <c r="L204" i="19"/>
  <c r="J204" i="19"/>
  <c r="H204" i="19"/>
  <c r="N203" i="19"/>
  <c r="L203" i="19"/>
  <c r="J203" i="19"/>
  <c r="H203" i="19"/>
  <c r="E203" i="19"/>
  <c r="L202" i="19"/>
  <c r="J202" i="19"/>
  <c r="H202" i="19"/>
  <c r="L201" i="19"/>
  <c r="J201" i="19"/>
  <c r="H201" i="19" s="1"/>
  <c r="L200" i="19"/>
  <c r="J200" i="19"/>
  <c r="H200" i="19"/>
  <c r="L199" i="19"/>
  <c r="J199" i="19"/>
  <c r="H199" i="19" s="1"/>
  <c r="N198" i="19"/>
  <c r="L198" i="19"/>
  <c r="J198" i="19"/>
  <c r="H198" i="19" s="1"/>
  <c r="E198" i="19"/>
  <c r="L197" i="19"/>
  <c r="J197" i="19"/>
  <c r="H197" i="19" s="1"/>
  <c r="L196" i="19"/>
  <c r="J196" i="19"/>
  <c r="H196" i="19"/>
  <c r="L195" i="19"/>
  <c r="J195" i="19"/>
  <c r="H195" i="19" s="1"/>
  <c r="L194" i="19"/>
  <c r="J194" i="19"/>
  <c r="H194" i="19"/>
  <c r="N193" i="19"/>
  <c r="L193" i="19"/>
  <c r="J193" i="19"/>
  <c r="H193" i="19"/>
  <c r="E193" i="19"/>
  <c r="L192" i="19"/>
  <c r="J192" i="19"/>
  <c r="H192" i="19"/>
  <c r="L191" i="19"/>
  <c r="J191" i="19"/>
  <c r="H191" i="19" s="1"/>
  <c r="L190" i="19"/>
  <c r="J190" i="19"/>
  <c r="H190" i="19"/>
  <c r="L189" i="19"/>
  <c r="J189" i="19"/>
  <c r="H189" i="19" s="1"/>
  <c r="N188" i="19"/>
  <c r="L188" i="19"/>
  <c r="J188" i="19"/>
  <c r="H188" i="19" s="1"/>
  <c r="E188" i="19"/>
  <c r="L187" i="19"/>
  <c r="J187" i="19"/>
  <c r="H187" i="19" s="1"/>
  <c r="L186" i="19"/>
  <c r="J186" i="19"/>
  <c r="H186" i="19"/>
  <c r="L185" i="19"/>
  <c r="J185" i="19"/>
  <c r="H185" i="19" s="1"/>
  <c r="L184" i="19"/>
  <c r="J184" i="19"/>
  <c r="H184" i="19"/>
  <c r="N183" i="19"/>
  <c r="L183" i="19"/>
  <c r="J183" i="19"/>
  <c r="H183" i="19"/>
  <c r="E183" i="19"/>
  <c r="L182" i="19"/>
  <c r="J182" i="19"/>
  <c r="H182" i="19"/>
  <c r="L181" i="19"/>
  <c r="J181" i="19"/>
  <c r="H181" i="19" s="1"/>
  <c r="L180" i="19"/>
  <c r="J180" i="19"/>
  <c r="H180" i="19"/>
  <c r="L179" i="19"/>
  <c r="J179" i="19"/>
  <c r="H179" i="19" s="1"/>
  <c r="N178" i="19"/>
  <c r="L178" i="19"/>
  <c r="J178" i="19"/>
  <c r="H178" i="19" s="1"/>
  <c r="E178" i="19"/>
  <c r="L177" i="19"/>
  <c r="J177" i="19"/>
  <c r="H177" i="19" s="1"/>
  <c r="L176" i="19"/>
  <c r="J176" i="19"/>
  <c r="H176" i="19"/>
  <c r="L175" i="19"/>
  <c r="J175" i="19"/>
  <c r="H175" i="19" s="1"/>
  <c r="L174" i="19"/>
  <c r="J174" i="19"/>
  <c r="H174" i="19"/>
  <c r="N173" i="19"/>
  <c r="L173" i="19"/>
  <c r="J173" i="19"/>
  <c r="H173" i="19"/>
  <c r="E173" i="19"/>
  <c r="L172" i="19"/>
  <c r="J172" i="19"/>
  <c r="H172" i="19"/>
  <c r="L171" i="19"/>
  <c r="J171" i="19"/>
  <c r="H171" i="19" s="1"/>
  <c r="L170" i="19"/>
  <c r="J170" i="19"/>
  <c r="H170" i="19"/>
  <c r="L169" i="19"/>
  <c r="J169" i="19"/>
  <c r="H169" i="19" s="1"/>
  <c r="N168" i="19"/>
  <c r="L168" i="19"/>
  <c r="J168" i="19"/>
  <c r="H168" i="19" s="1"/>
  <c r="E168" i="19"/>
  <c r="L167" i="19"/>
  <c r="J167" i="19"/>
  <c r="H167" i="19" s="1"/>
  <c r="L166" i="19"/>
  <c r="J166" i="19"/>
  <c r="H166" i="19"/>
  <c r="L165" i="19"/>
  <c r="J165" i="19"/>
  <c r="H165" i="19" s="1"/>
  <c r="L164" i="19"/>
  <c r="J164" i="19"/>
  <c r="H164" i="19"/>
  <c r="N163" i="19"/>
  <c r="L163" i="19"/>
  <c r="J163" i="19"/>
  <c r="H163" i="19"/>
  <c r="E163" i="19"/>
  <c r="L162" i="19"/>
  <c r="J162" i="19"/>
  <c r="H162" i="19"/>
  <c r="L161" i="19"/>
  <c r="J161" i="19"/>
  <c r="H161" i="19" s="1"/>
  <c r="L160" i="19"/>
  <c r="J160" i="19"/>
  <c r="H160" i="19"/>
  <c r="L159" i="19"/>
  <c r="J159" i="19"/>
  <c r="H159" i="19" s="1"/>
  <c r="N158" i="19"/>
  <c r="L158" i="19"/>
  <c r="J158" i="19"/>
  <c r="H158" i="19" s="1"/>
  <c r="E158" i="19"/>
  <c r="L157" i="19"/>
  <c r="J157" i="19"/>
  <c r="H157" i="19" s="1"/>
  <c r="L156" i="19"/>
  <c r="J156" i="19"/>
  <c r="H156" i="19"/>
  <c r="L155" i="19"/>
  <c r="J155" i="19"/>
  <c r="H155" i="19" s="1"/>
  <c r="L154" i="19"/>
  <c r="J154" i="19"/>
  <c r="H154" i="19"/>
  <c r="N153" i="19"/>
  <c r="L153" i="19"/>
  <c r="J153" i="19"/>
  <c r="H153" i="19"/>
  <c r="E153" i="19"/>
  <c r="L152" i="19"/>
  <c r="J152" i="19"/>
  <c r="H152" i="19"/>
  <c r="L151" i="19"/>
  <c r="J151" i="19"/>
  <c r="H151" i="19" s="1"/>
  <c r="L150" i="19"/>
  <c r="J150" i="19"/>
  <c r="H150" i="19"/>
  <c r="L149" i="19"/>
  <c r="J149" i="19"/>
  <c r="H149" i="19" s="1"/>
  <c r="N148" i="19"/>
  <c r="L148" i="19"/>
  <c r="J148" i="19"/>
  <c r="H148" i="19" s="1"/>
  <c r="E148" i="19"/>
  <c r="L147" i="19"/>
  <c r="J147" i="19"/>
  <c r="H147" i="19" s="1"/>
  <c r="L146" i="19"/>
  <c r="J146" i="19"/>
  <c r="H146" i="19"/>
  <c r="L145" i="19"/>
  <c r="J145" i="19"/>
  <c r="H145" i="19" s="1"/>
  <c r="L144" i="19"/>
  <c r="J144" i="19"/>
  <c r="H144" i="19"/>
  <c r="N143" i="19"/>
  <c r="L143" i="19"/>
  <c r="J143" i="19"/>
  <c r="H143" i="19"/>
  <c r="E143" i="19"/>
  <c r="L142" i="19"/>
  <c r="J142" i="19"/>
  <c r="H142" i="19"/>
  <c r="L141" i="19"/>
  <c r="J141" i="19"/>
  <c r="H141" i="19" s="1"/>
  <c r="L140" i="19"/>
  <c r="J140" i="19"/>
  <c r="H140" i="19"/>
  <c r="L139" i="19"/>
  <c r="J139" i="19"/>
  <c r="H139" i="19" s="1"/>
  <c r="N138" i="19"/>
  <c r="L138" i="19"/>
  <c r="J138" i="19"/>
  <c r="H138" i="19" s="1"/>
  <c r="E138" i="19"/>
  <c r="L137" i="19"/>
  <c r="J137" i="19"/>
  <c r="H137" i="19" s="1"/>
  <c r="L136" i="19"/>
  <c r="J136" i="19"/>
  <c r="H136" i="19"/>
  <c r="L135" i="19"/>
  <c r="J135" i="19"/>
  <c r="H135" i="19" s="1"/>
  <c r="L134" i="19"/>
  <c r="J134" i="19"/>
  <c r="H134" i="19"/>
  <c r="N133" i="19"/>
  <c r="L133" i="19"/>
  <c r="J133" i="19"/>
  <c r="H133" i="19"/>
  <c r="E133" i="19"/>
  <c r="L132" i="19"/>
  <c r="J132" i="19"/>
  <c r="H132" i="19"/>
  <c r="L131" i="19"/>
  <c r="J131" i="19"/>
  <c r="H131" i="19" s="1"/>
  <c r="L130" i="19"/>
  <c r="J130" i="19"/>
  <c r="H130" i="19"/>
  <c r="L129" i="19"/>
  <c r="J129" i="19"/>
  <c r="H129" i="19" s="1"/>
  <c r="N128" i="19"/>
  <c r="L128" i="19"/>
  <c r="J128" i="19"/>
  <c r="H128" i="19" s="1"/>
  <c r="E128" i="19"/>
  <c r="L127" i="19"/>
  <c r="J127" i="19"/>
  <c r="H127" i="19" s="1"/>
  <c r="L126" i="19"/>
  <c r="J126" i="19"/>
  <c r="H126" i="19"/>
  <c r="L125" i="19"/>
  <c r="J125" i="19"/>
  <c r="H125" i="19" s="1"/>
  <c r="L124" i="19"/>
  <c r="J124" i="19"/>
  <c r="H124" i="19"/>
  <c r="N123" i="19"/>
  <c r="L123" i="19"/>
  <c r="J123" i="19"/>
  <c r="H123" i="19"/>
  <c r="E123" i="19"/>
  <c r="L122" i="19"/>
  <c r="J122" i="19"/>
  <c r="H122" i="19"/>
  <c r="L121" i="19"/>
  <c r="J121" i="19"/>
  <c r="H121" i="19" s="1"/>
  <c r="L120" i="19"/>
  <c r="J120" i="19"/>
  <c r="H120" i="19"/>
  <c r="L119" i="19"/>
  <c r="J119" i="19"/>
  <c r="H119" i="19" s="1"/>
  <c r="N118" i="19"/>
  <c r="L118" i="19"/>
  <c r="J118" i="19"/>
  <c r="H118" i="19" s="1"/>
  <c r="E118" i="19"/>
  <c r="L117" i="19"/>
  <c r="J117" i="19"/>
  <c r="H117" i="19" s="1"/>
  <c r="L116" i="19"/>
  <c r="J116" i="19"/>
  <c r="H116" i="19"/>
  <c r="L115" i="19"/>
  <c r="J115" i="19"/>
  <c r="H115" i="19" s="1"/>
  <c r="L114" i="19"/>
  <c r="J114" i="19"/>
  <c r="H114" i="19"/>
  <c r="N113" i="19"/>
  <c r="L113" i="19"/>
  <c r="J113" i="19"/>
  <c r="H113" i="19"/>
  <c r="E113" i="19"/>
  <c r="L112" i="19"/>
  <c r="J112" i="19"/>
  <c r="H112" i="19"/>
  <c r="L111" i="19"/>
  <c r="J111" i="19"/>
  <c r="H111" i="19" s="1"/>
  <c r="L110" i="19"/>
  <c r="J110" i="19"/>
  <c r="H110" i="19"/>
  <c r="L109" i="19"/>
  <c r="J109" i="19"/>
  <c r="H109" i="19" s="1"/>
  <c r="N108" i="19"/>
  <c r="N208" i="19" s="1"/>
  <c r="L108" i="19"/>
  <c r="J108" i="19"/>
  <c r="H108" i="19" s="1"/>
  <c r="E108" i="19"/>
  <c r="E208" i="19" s="1"/>
  <c r="T23" i="9" s="1"/>
  <c r="L106" i="19"/>
  <c r="J106" i="19"/>
  <c r="H106" i="19"/>
  <c r="L105" i="19"/>
  <c r="J105" i="19"/>
  <c r="H105" i="19"/>
  <c r="L104" i="19"/>
  <c r="J104" i="19"/>
  <c r="H104" i="19" s="1"/>
  <c r="L103" i="19"/>
  <c r="J103" i="19"/>
  <c r="H103" i="19"/>
  <c r="L102" i="19"/>
  <c r="J102" i="19"/>
  <c r="H102" i="19" s="1"/>
  <c r="N101" i="19"/>
  <c r="L101" i="19"/>
  <c r="J101" i="19"/>
  <c r="H101" i="19" s="1"/>
  <c r="E101" i="19"/>
  <c r="L100" i="19"/>
  <c r="J100" i="19"/>
  <c r="H100" i="19" s="1"/>
  <c r="L99" i="19"/>
  <c r="J99" i="19"/>
  <c r="H99" i="19"/>
  <c r="L98" i="19"/>
  <c r="J98" i="19"/>
  <c r="H98" i="19" s="1"/>
  <c r="L97" i="19"/>
  <c r="J97" i="19"/>
  <c r="H97" i="19"/>
  <c r="N96" i="19"/>
  <c r="L96" i="19"/>
  <c r="J96" i="19"/>
  <c r="H96" i="19"/>
  <c r="E96" i="19"/>
  <c r="L95" i="19"/>
  <c r="J95" i="19"/>
  <c r="H95" i="19"/>
  <c r="L94" i="19"/>
  <c r="J94" i="19"/>
  <c r="H94" i="19" s="1"/>
  <c r="L93" i="19"/>
  <c r="J93" i="19"/>
  <c r="H93" i="19"/>
  <c r="L92" i="19"/>
  <c r="J92" i="19"/>
  <c r="H92" i="19" s="1"/>
  <c r="N91" i="19"/>
  <c r="L91" i="19"/>
  <c r="J91" i="19"/>
  <c r="H91" i="19" s="1"/>
  <c r="E91" i="19"/>
  <c r="L90" i="19"/>
  <c r="J90" i="19"/>
  <c r="H90" i="19" s="1"/>
  <c r="L89" i="19"/>
  <c r="J89" i="19"/>
  <c r="H89" i="19"/>
  <c r="L88" i="19"/>
  <c r="J88" i="19"/>
  <c r="H88" i="19" s="1"/>
  <c r="L87" i="19"/>
  <c r="J87" i="19"/>
  <c r="H87" i="19"/>
  <c r="N86" i="19"/>
  <c r="L86" i="19"/>
  <c r="J86" i="19"/>
  <c r="H86" i="19"/>
  <c r="E86" i="19"/>
  <c r="L85" i="19"/>
  <c r="J85" i="19"/>
  <c r="H85" i="19"/>
  <c r="L84" i="19"/>
  <c r="J84" i="19"/>
  <c r="H84" i="19" s="1"/>
  <c r="L83" i="19"/>
  <c r="J83" i="19"/>
  <c r="H83" i="19"/>
  <c r="L82" i="19"/>
  <c r="J82" i="19"/>
  <c r="H82" i="19" s="1"/>
  <c r="N81" i="19"/>
  <c r="L81" i="19"/>
  <c r="J81" i="19"/>
  <c r="H81" i="19" s="1"/>
  <c r="E81" i="19"/>
  <c r="L80" i="19"/>
  <c r="J80" i="19"/>
  <c r="H80" i="19" s="1"/>
  <c r="L79" i="19"/>
  <c r="J79" i="19"/>
  <c r="H79" i="19"/>
  <c r="L78" i="19"/>
  <c r="J78" i="19"/>
  <c r="H78" i="19" s="1"/>
  <c r="L77" i="19"/>
  <c r="J77" i="19"/>
  <c r="H77" i="19"/>
  <c r="N76" i="19"/>
  <c r="L76" i="19"/>
  <c r="J76" i="19"/>
  <c r="H76" i="19"/>
  <c r="E76" i="19"/>
  <c r="L75" i="19"/>
  <c r="J75" i="19"/>
  <c r="H75" i="19"/>
  <c r="L74" i="19"/>
  <c r="J74" i="19"/>
  <c r="H74" i="19" s="1"/>
  <c r="L73" i="19"/>
  <c r="J73" i="19"/>
  <c r="H73" i="19"/>
  <c r="L72" i="19"/>
  <c r="J72" i="19"/>
  <c r="H72" i="19" s="1"/>
  <c r="N71" i="19"/>
  <c r="L71" i="19"/>
  <c r="J71" i="19"/>
  <c r="H71" i="19" s="1"/>
  <c r="E71" i="19"/>
  <c r="L70" i="19"/>
  <c r="J70" i="19"/>
  <c r="H70" i="19" s="1"/>
  <c r="L69" i="19"/>
  <c r="J69" i="19"/>
  <c r="H69" i="19"/>
  <c r="L68" i="19"/>
  <c r="J68" i="19"/>
  <c r="H68" i="19" s="1"/>
  <c r="L67" i="19"/>
  <c r="J67" i="19"/>
  <c r="H67" i="19"/>
  <c r="N66" i="19"/>
  <c r="L66" i="19"/>
  <c r="J66" i="19"/>
  <c r="H66" i="19"/>
  <c r="E66" i="19"/>
  <c r="L65" i="19"/>
  <c r="J65" i="19"/>
  <c r="H65" i="19"/>
  <c r="L64" i="19"/>
  <c r="J64" i="19"/>
  <c r="H64" i="19" s="1"/>
  <c r="L63" i="19"/>
  <c r="J63" i="19"/>
  <c r="H63" i="19"/>
  <c r="L62" i="19"/>
  <c r="J62" i="19"/>
  <c r="H62" i="19" s="1"/>
  <c r="N61" i="19"/>
  <c r="L61" i="19"/>
  <c r="J61" i="19"/>
  <c r="H61" i="19" s="1"/>
  <c r="E61" i="19"/>
  <c r="L60" i="19"/>
  <c r="J60" i="19"/>
  <c r="H60" i="19" s="1"/>
  <c r="L59" i="19"/>
  <c r="J59" i="19"/>
  <c r="H59" i="19"/>
  <c r="L58" i="19"/>
  <c r="J58" i="19"/>
  <c r="H58" i="19" s="1"/>
  <c r="L57" i="19"/>
  <c r="J57" i="19"/>
  <c r="H57" i="19"/>
  <c r="N56" i="19"/>
  <c r="L56" i="19"/>
  <c r="J56" i="19"/>
  <c r="H56" i="19"/>
  <c r="E56" i="19"/>
  <c r="L55" i="19"/>
  <c r="J55" i="19"/>
  <c r="H55" i="19"/>
  <c r="L54" i="19"/>
  <c r="J54" i="19"/>
  <c r="H54" i="19" s="1"/>
  <c r="L53" i="19"/>
  <c r="J53" i="19"/>
  <c r="H53" i="19"/>
  <c r="L52" i="19"/>
  <c r="J52" i="19"/>
  <c r="H52" i="19" s="1"/>
  <c r="N51" i="19"/>
  <c r="L51" i="19"/>
  <c r="J51" i="19"/>
  <c r="H51" i="19" s="1"/>
  <c r="E51" i="19"/>
  <c r="L50" i="19"/>
  <c r="J50" i="19"/>
  <c r="H50" i="19" s="1"/>
  <c r="L49" i="19"/>
  <c r="J49" i="19"/>
  <c r="H49" i="19"/>
  <c r="L48" i="19"/>
  <c r="J48" i="19"/>
  <c r="H48" i="19" s="1"/>
  <c r="L47" i="19"/>
  <c r="J47" i="19"/>
  <c r="H47" i="19"/>
  <c r="N46" i="19"/>
  <c r="L46" i="19"/>
  <c r="J46" i="19"/>
  <c r="H46" i="19"/>
  <c r="E46" i="19"/>
  <c r="L45" i="19"/>
  <c r="J45" i="19"/>
  <c r="H45" i="19"/>
  <c r="L44" i="19"/>
  <c r="J44" i="19"/>
  <c r="H44" i="19" s="1"/>
  <c r="L43" i="19"/>
  <c r="J43" i="19"/>
  <c r="H43" i="19"/>
  <c r="L42" i="19"/>
  <c r="J42" i="19"/>
  <c r="H42" i="19" s="1"/>
  <c r="N41" i="19"/>
  <c r="L41" i="19"/>
  <c r="J41" i="19"/>
  <c r="H41" i="19" s="1"/>
  <c r="E41" i="19"/>
  <c r="L40" i="19"/>
  <c r="J40" i="19"/>
  <c r="H40" i="19" s="1"/>
  <c r="L39" i="19"/>
  <c r="J39" i="19"/>
  <c r="H39" i="19"/>
  <c r="L38" i="19"/>
  <c r="J38" i="19"/>
  <c r="H38" i="19" s="1"/>
  <c r="L37" i="19"/>
  <c r="J37" i="19"/>
  <c r="H37" i="19"/>
  <c r="N36" i="19"/>
  <c r="L36" i="19"/>
  <c r="J36" i="19"/>
  <c r="H36" i="19"/>
  <c r="E36" i="19"/>
  <c r="L35" i="19"/>
  <c r="J35" i="19"/>
  <c r="H35" i="19"/>
  <c r="L34" i="19"/>
  <c r="J34" i="19"/>
  <c r="H34" i="19" s="1"/>
  <c r="L33" i="19"/>
  <c r="J33" i="19"/>
  <c r="H33" i="19"/>
  <c r="L32" i="19"/>
  <c r="J32" i="19"/>
  <c r="H32" i="19" s="1"/>
  <c r="N31" i="19"/>
  <c r="L31" i="19"/>
  <c r="J31" i="19"/>
  <c r="H31" i="19" s="1"/>
  <c r="E31" i="19"/>
  <c r="L30" i="19"/>
  <c r="J30" i="19"/>
  <c r="H30" i="19" s="1"/>
  <c r="L29" i="19"/>
  <c r="J29" i="19"/>
  <c r="H29" i="19"/>
  <c r="L28" i="19"/>
  <c r="J28" i="19"/>
  <c r="H28" i="19" s="1"/>
  <c r="L27" i="19"/>
  <c r="J27" i="19"/>
  <c r="H27" i="19"/>
  <c r="N26" i="19"/>
  <c r="L26" i="19"/>
  <c r="J26" i="19"/>
  <c r="H26" i="19"/>
  <c r="E26" i="19"/>
  <c r="L25" i="19"/>
  <c r="J25" i="19"/>
  <c r="H25" i="19"/>
  <c r="L24" i="19"/>
  <c r="J24" i="19"/>
  <c r="H24" i="19" s="1"/>
  <c r="L23" i="19"/>
  <c r="J23" i="19"/>
  <c r="H23" i="19"/>
  <c r="L22" i="19"/>
  <c r="J22" i="19"/>
  <c r="H22" i="19" s="1"/>
  <c r="N21" i="19"/>
  <c r="L21" i="19"/>
  <c r="J21" i="19"/>
  <c r="H21" i="19" s="1"/>
  <c r="E21" i="19"/>
  <c r="L20" i="19"/>
  <c r="J20" i="19"/>
  <c r="H20" i="19" s="1"/>
  <c r="L19" i="19"/>
  <c r="J19" i="19"/>
  <c r="H19" i="19"/>
  <c r="L18" i="19"/>
  <c r="J18" i="19"/>
  <c r="H18" i="19" s="1"/>
  <c r="L17" i="19"/>
  <c r="J17" i="19"/>
  <c r="H17" i="19"/>
  <c r="N16" i="19"/>
  <c r="L16" i="19"/>
  <c r="J16" i="19"/>
  <c r="H16" i="19"/>
  <c r="E16" i="19"/>
  <c r="L15" i="19"/>
  <c r="J15" i="19"/>
  <c r="H15" i="19"/>
  <c r="L14" i="19"/>
  <c r="J14" i="19"/>
  <c r="H14" i="19" s="1"/>
  <c r="L13" i="19"/>
  <c r="J13" i="19"/>
  <c r="H13" i="19"/>
  <c r="L12" i="19"/>
  <c r="J12" i="19"/>
  <c r="H12" i="19" s="1"/>
  <c r="N11" i="19"/>
  <c r="L11" i="19"/>
  <c r="J11" i="19"/>
  <c r="H11" i="19" s="1"/>
  <c r="E11" i="19"/>
  <c r="L10" i="19"/>
  <c r="J10" i="19"/>
  <c r="H10" i="19" s="1"/>
  <c r="L9" i="19"/>
  <c r="J9" i="19"/>
  <c r="H9" i="19"/>
  <c r="L8" i="19"/>
  <c r="J8" i="19"/>
  <c r="H8" i="19" s="1"/>
  <c r="L7" i="19"/>
  <c r="J7" i="19"/>
  <c r="H7" i="19"/>
  <c r="N6" i="19"/>
  <c r="N106" i="19" s="1"/>
  <c r="L6" i="19"/>
  <c r="J6" i="19"/>
  <c r="H6" i="19"/>
  <c r="E6" i="19"/>
  <c r="E106" i="19" s="1"/>
  <c r="T21" i="9" s="1"/>
  <c r="L412" i="18"/>
  <c r="J412" i="18"/>
  <c r="H412" i="18"/>
  <c r="L411" i="18"/>
  <c r="J411" i="18"/>
  <c r="H411" i="18" s="1"/>
  <c r="L410" i="18"/>
  <c r="J410" i="18"/>
  <c r="H410" i="18"/>
  <c r="L409" i="18"/>
  <c r="J409" i="18"/>
  <c r="H409" i="18" s="1"/>
  <c r="L408" i="18"/>
  <c r="J408" i="18"/>
  <c r="H408" i="18"/>
  <c r="N407" i="18"/>
  <c r="L407" i="18"/>
  <c r="J407" i="18"/>
  <c r="H407" i="18"/>
  <c r="E407" i="18"/>
  <c r="L406" i="18"/>
  <c r="J406" i="18"/>
  <c r="H406" i="18"/>
  <c r="L405" i="18"/>
  <c r="J405" i="18"/>
  <c r="H405" i="18" s="1"/>
  <c r="L404" i="18"/>
  <c r="J404" i="18"/>
  <c r="H404" i="18"/>
  <c r="L403" i="18"/>
  <c r="J403" i="18"/>
  <c r="H403" i="18" s="1"/>
  <c r="N402" i="18"/>
  <c r="L402" i="18"/>
  <c r="J402" i="18"/>
  <c r="H402" i="18" s="1"/>
  <c r="E402" i="18"/>
  <c r="L401" i="18"/>
  <c r="J401" i="18"/>
  <c r="H401" i="18" s="1"/>
  <c r="L400" i="18"/>
  <c r="J400" i="18"/>
  <c r="H400" i="18"/>
  <c r="L399" i="18"/>
  <c r="J399" i="18"/>
  <c r="H399" i="18" s="1"/>
  <c r="L398" i="18"/>
  <c r="J398" i="18"/>
  <c r="H398" i="18"/>
  <c r="N397" i="18"/>
  <c r="L397" i="18"/>
  <c r="J397" i="18"/>
  <c r="H397" i="18"/>
  <c r="E397" i="18"/>
  <c r="L396" i="18"/>
  <c r="J396" i="18"/>
  <c r="H396" i="18"/>
  <c r="L395" i="18"/>
  <c r="J395" i="18"/>
  <c r="H395" i="18" s="1"/>
  <c r="L394" i="18"/>
  <c r="J394" i="18"/>
  <c r="H394" i="18"/>
  <c r="L393" i="18"/>
  <c r="J393" i="18"/>
  <c r="H393" i="18" s="1"/>
  <c r="N392" i="18"/>
  <c r="L392" i="18"/>
  <c r="J392" i="18"/>
  <c r="H392" i="18" s="1"/>
  <c r="E392" i="18"/>
  <c r="L391" i="18"/>
  <c r="J391" i="18"/>
  <c r="H391" i="18" s="1"/>
  <c r="L390" i="18"/>
  <c r="J390" i="18"/>
  <c r="H390" i="18"/>
  <c r="L389" i="18"/>
  <c r="J389" i="18"/>
  <c r="H389" i="18" s="1"/>
  <c r="L388" i="18"/>
  <c r="J388" i="18"/>
  <c r="H388" i="18"/>
  <c r="N387" i="18"/>
  <c r="L387" i="18"/>
  <c r="J387" i="18"/>
  <c r="H387" i="18"/>
  <c r="E387" i="18"/>
  <c r="L386" i="18"/>
  <c r="J386" i="18"/>
  <c r="H386" i="18"/>
  <c r="L385" i="18"/>
  <c r="J385" i="18"/>
  <c r="H385" i="18" s="1"/>
  <c r="L384" i="18"/>
  <c r="J384" i="18"/>
  <c r="H384" i="18"/>
  <c r="L383" i="18"/>
  <c r="J383" i="18"/>
  <c r="H383" i="18" s="1"/>
  <c r="N382" i="18"/>
  <c r="L382" i="18"/>
  <c r="J382" i="18"/>
  <c r="H382" i="18" s="1"/>
  <c r="E382" i="18"/>
  <c r="L381" i="18"/>
  <c r="J381" i="18"/>
  <c r="H381" i="18" s="1"/>
  <c r="L380" i="18"/>
  <c r="J380" i="18"/>
  <c r="H380" i="18"/>
  <c r="L379" i="18"/>
  <c r="J379" i="18"/>
  <c r="H379" i="18" s="1"/>
  <c r="L378" i="18"/>
  <c r="J378" i="18"/>
  <c r="H378" i="18"/>
  <c r="N377" i="18"/>
  <c r="L377" i="18"/>
  <c r="J377" i="18"/>
  <c r="H377" i="18"/>
  <c r="E377" i="18"/>
  <c r="L376" i="18"/>
  <c r="J376" i="18"/>
  <c r="H376" i="18"/>
  <c r="L375" i="18"/>
  <c r="J375" i="18"/>
  <c r="H375" i="18" s="1"/>
  <c r="L374" i="18"/>
  <c r="J374" i="18"/>
  <c r="H374" i="18"/>
  <c r="L373" i="18"/>
  <c r="J373" i="18"/>
  <c r="H373" i="18" s="1"/>
  <c r="N372" i="18"/>
  <c r="L372" i="18"/>
  <c r="J372" i="18"/>
  <c r="H372" i="18" s="1"/>
  <c r="E372" i="18"/>
  <c r="L371" i="18"/>
  <c r="J371" i="18"/>
  <c r="H371" i="18" s="1"/>
  <c r="L370" i="18"/>
  <c r="J370" i="18"/>
  <c r="H370" i="18"/>
  <c r="L369" i="18"/>
  <c r="J369" i="18"/>
  <c r="H369" i="18" s="1"/>
  <c r="L368" i="18"/>
  <c r="J368" i="18"/>
  <c r="H368" i="18"/>
  <c r="N367" i="18"/>
  <c r="L367" i="18"/>
  <c r="J367" i="18"/>
  <c r="H367" i="18"/>
  <c r="E367" i="18"/>
  <c r="L366" i="18"/>
  <c r="J366" i="18"/>
  <c r="H366" i="18"/>
  <c r="L365" i="18"/>
  <c r="J365" i="18"/>
  <c r="H365" i="18" s="1"/>
  <c r="L364" i="18"/>
  <c r="J364" i="18"/>
  <c r="H364" i="18"/>
  <c r="L363" i="18"/>
  <c r="J363" i="18"/>
  <c r="H363" i="18" s="1"/>
  <c r="N362" i="18"/>
  <c r="L362" i="18"/>
  <c r="J362" i="18"/>
  <c r="H362" i="18" s="1"/>
  <c r="E362" i="18"/>
  <c r="L361" i="18"/>
  <c r="J361" i="18"/>
  <c r="H361" i="18" s="1"/>
  <c r="L360" i="18"/>
  <c r="J360" i="18"/>
  <c r="H360" i="18"/>
  <c r="L359" i="18"/>
  <c r="J359" i="18"/>
  <c r="H359" i="18" s="1"/>
  <c r="L358" i="18"/>
  <c r="J358" i="18"/>
  <c r="H358" i="18"/>
  <c r="N357" i="18"/>
  <c r="L357" i="18"/>
  <c r="J357" i="18"/>
  <c r="H357" i="18"/>
  <c r="E357" i="18"/>
  <c r="L356" i="18"/>
  <c r="J356" i="18"/>
  <c r="H356" i="18"/>
  <c r="L355" i="18"/>
  <c r="J355" i="18"/>
  <c r="H355" i="18" s="1"/>
  <c r="L354" i="18"/>
  <c r="J354" i="18"/>
  <c r="H354" i="18"/>
  <c r="L353" i="18"/>
  <c r="J353" i="18"/>
  <c r="H353" i="18" s="1"/>
  <c r="N352" i="18"/>
  <c r="L352" i="18"/>
  <c r="J352" i="18"/>
  <c r="H352" i="18" s="1"/>
  <c r="E352" i="18"/>
  <c r="L351" i="18"/>
  <c r="J351" i="18"/>
  <c r="H351" i="18" s="1"/>
  <c r="L350" i="18"/>
  <c r="J350" i="18"/>
  <c r="H350" i="18"/>
  <c r="L349" i="18"/>
  <c r="J349" i="18"/>
  <c r="H349" i="18" s="1"/>
  <c r="L348" i="18"/>
  <c r="J348" i="18"/>
  <c r="H348" i="18"/>
  <c r="N347" i="18"/>
  <c r="L347" i="18"/>
  <c r="J347" i="18"/>
  <c r="H347" i="18"/>
  <c r="E347" i="18"/>
  <c r="L346" i="18"/>
  <c r="J346" i="18"/>
  <c r="H346" i="18"/>
  <c r="L345" i="18"/>
  <c r="J345" i="18"/>
  <c r="H345" i="18" s="1"/>
  <c r="L344" i="18"/>
  <c r="J344" i="18"/>
  <c r="H344" i="18"/>
  <c r="L343" i="18"/>
  <c r="J343" i="18"/>
  <c r="H343" i="18" s="1"/>
  <c r="N342" i="18"/>
  <c r="L342" i="18"/>
  <c r="J342" i="18"/>
  <c r="H342" i="18" s="1"/>
  <c r="E342" i="18"/>
  <c r="L341" i="18"/>
  <c r="J341" i="18"/>
  <c r="H341" i="18" s="1"/>
  <c r="L340" i="18"/>
  <c r="J340" i="18"/>
  <c r="H340" i="18"/>
  <c r="L339" i="18"/>
  <c r="J339" i="18"/>
  <c r="H339" i="18" s="1"/>
  <c r="L338" i="18"/>
  <c r="J338" i="18"/>
  <c r="H338" i="18"/>
  <c r="N337" i="18"/>
  <c r="L337" i="18"/>
  <c r="J337" i="18"/>
  <c r="H337" i="18"/>
  <c r="E337" i="18"/>
  <c r="L336" i="18"/>
  <c r="J336" i="18"/>
  <c r="H336" i="18"/>
  <c r="L335" i="18"/>
  <c r="J335" i="18"/>
  <c r="H335" i="18" s="1"/>
  <c r="L334" i="18"/>
  <c r="J334" i="18"/>
  <c r="H334" i="18"/>
  <c r="L333" i="18"/>
  <c r="J333" i="18"/>
  <c r="H333" i="18" s="1"/>
  <c r="N332" i="18"/>
  <c r="L332" i="18"/>
  <c r="J332" i="18"/>
  <c r="H332" i="18" s="1"/>
  <c r="E332" i="18"/>
  <c r="L331" i="18"/>
  <c r="J331" i="18"/>
  <c r="H331" i="18" s="1"/>
  <c r="L330" i="18"/>
  <c r="J330" i="18"/>
  <c r="H330" i="18"/>
  <c r="L329" i="18"/>
  <c r="J329" i="18"/>
  <c r="H329" i="18" s="1"/>
  <c r="L328" i="18"/>
  <c r="J328" i="18"/>
  <c r="H328" i="18"/>
  <c r="N327" i="18"/>
  <c r="L327" i="18"/>
  <c r="J327" i="18"/>
  <c r="H327" i="18"/>
  <c r="E327" i="18"/>
  <c r="L326" i="18"/>
  <c r="J326" i="18"/>
  <c r="H326" i="18"/>
  <c r="L325" i="18"/>
  <c r="J325" i="18"/>
  <c r="H325" i="18" s="1"/>
  <c r="L324" i="18"/>
  <c r="J324" i="18"/>
  <c r="H324" i="18"/>
  <c r="L323" i="18"/>
  <c r="J323" i="18"/>
  <c r="H323" i="18" s="1"/>
  <c r="N322" i="18"/>
  <c r="L322" i="18"/>
  <c r="J322" i="18"/>
  <c r="H322" i="18" s="1"/>
  <c r="E322" i="18"/>
  <c r="L321" i="18"/>
  <c r="J321" i="18"/>
  <c r="H321" i="18" s="1"/>
  <c r="L320" i="18"/>
  <c r="J320" i="18"/>
  <c r="H320" i="18"/>
  <c r="L319" i="18"/>
  <c r="J319" i="18"/>
  <c r="H319" i="18" s="1"/>
  <c r="L318" i="18"/>
  <c r="J318" i="18"/>
  <c r="H318" i="18"/>
  <c r="N317" i="18"/>
  <c r="L317" i="18"/>
  <c r="J317" i="18"/>
  <c r="H317" i="18"/>
  <c r="E317" i="18"/>
  <c r="L316" i="18"/>
  <c r="J316" i="18"/>
  <c r="H316" i="18"/>
  <c r="L315" i="18"/>
  <c r="J315" i="18"/>
  <c r="H315" i="18" s="1"/>
  <c r="L314" i="18"/>
  <c r="J314" i="18"/>
  <c r="H314" i="18"/>
  <c r="L313" i="18"/>
  <c r="J313" i="18"/>
  <c r="H313" i="18" s="1"/>
  <c r="N312" i="18"/>
  <c r="N412" i="18" s="1"/>
  <c r="L312" i="18"/>
  <c r="J312" i="18"/>
  <c r="H312" i="18" s="1"/>
  <c r="E312" i="18"/>
  <c r="E412" i="18" s="1"/>
  <c r="L310" i="18"/>
  <c r="J310" i="18"/>
  <c r="H310" i="18"/>
  <c r="L309" i="18"/>
  <c r="J309" i="18"/>
  <c r="H309" i="18"/>
  <c r="L308" i="18"/>
  <c r="J308" i="18"/>
  <c r="H308" i="18" s="1"/>
  <c r="L307" i="18"/>
  <c r="J307" i="18"/>
  <c r="H307" i="18"/>
  <c r="L306" i="18"/>
  <c r="J306" i="18"/>
  <c r="H306" i="18" s="1"/>
  <c r="N305" i="18"/>
  <c r="L305" i="18"/>
  <c r="J305" i="18"/>
  <c r="H305" i="18" s="1"/>
  <c r="E305" i="18"/>
  <c r="L304" i="18"/>
  <c r="J304" i="18"/>
  <c r="H304" i="18" s="1"/>
  <c r="L303" i="18"/>
  <c r="J303" i="18"/>
  <c r="H303" i="18"/>
  <c r="L302" i="18"/>
  <c r="J302" i="18"/>
  <c r="H302" i="18" s="1"/>
  <c r="L301" i="18"/>
  <c r="J301" i="18"/>
  <c r="H301" i="18"/>
  <c r="N300" i="18"/>
  <c r="L300" i="18"/>
  <c r="J300" i="18"/>
  <c r="H300" i="18"/>
  <c r="E300" i="18"/>
  <c r="L299" i="18"/>
  <c r="J299" i="18"/>
  <c r="H299" i="18"/>
  <c r="L298" i="18"/>
  <c r="J298" i="18"/>
  <c r="H298" i="18" s="1"/>
  <c r="L297" i="18"/>
  <c r="J297" i="18"/>
  <c r="H297" i="18"/>
  <c r="L296" i="18"/>
  <c r="J296" i="18"/>
  <c r="H296" i="18" s="1"/>
  <c r="N295" i="18"/>
  <c r="L295" i="18"/>
  <c r="J295" i="18"/>
  <c r="H295" i="18" s="1"/>
  <c r="E295" i="18"/>
  <c r="L294" i="18"/>
  <c r="J294" i="18"/>
  <c r="H294" i="18" s="1"/>
  <c r="L293" i="18"/>
  <c r="J293" i="18"/>
  <c r="H293" i="18"/>
  <c r="L292" i="18"/>
  <c r="J292" i="18"/>
  <c r="H292" i="18" s="1"/>
  <c r="L291" i="18"/>
  <c r="J291" i="18"/>
  <c r="H291" i="18"/>
  <c r="N290" i="18"/>
  <c r="L290" i="18"/>
  <c r="J290" i="18"/>
  <c r="H290" i="18"/>
  <c r="E290" i="18"/>
  <c r="L289" i="18"/>
  <c r="J289" i="18"/>
  <c r="H289" i="18"/>
  <c r="L288" i="18"/>
  <c r="J288" i="18"/>
  <c r="H288" i="18" s="1"/>
  <c r="L287" i="18"/>
  <c r="J287" i="18"/>
  <c r="H287" i="18"/>
  <c r="L286" i="18"/>
  <c r="J286" i="18"/>
  <c r="H286" i="18" s="1"/>
  <c r="N285" i="18"/>
  <c r="L285" i="18"/>
  <c r="J285" i="18"/>
  <c r="H285" i="18" s="1"/>
  <c r="E285" i="18"/>
  <c r="L284" i="18"/>
  <c r="J284" i="18"/>
  <c r="H284" i="18" s="1"/>
  <c r="L283" i="18"/>
  <c r="J283" i="18"/>
  <c r="H283" i="18"/>
  <c r="L282" i="18"/>
  <c r="J282" i="18"/>
  <c r="H282" i="18" s="1"/>
  <c r="L281" i="18"/>
  <c r="J281" i="18"/>
  <c r="H281" i="18"/>
  <c r="N280" i="18"/>
  <c r="L280" i="18"/>
  <c r="J280" i="18"/>
  <c r="H280" i="18"/>
  <c r="E280" i="18"/>
  <c r="L279" i="18"/>
  <c r="J279" i="18"/>
  <c r="H279" i="18"/>
  <c r="L278" i="18"/>
  <c r="J278" i="18"/>
  <c r="H278" i="18" s="1"/>
  <c r="L277" i="18"/>
  <c r="J277" i="18"/>
  <c r="H277" i="18"/>
  <c r="L276" i="18"/>
  <c r="J276" i="18"/>
  <c r="H276" i="18" s="1"/>
  <c r="N275" i="18"/>
  <c r="L275" i="18"/>
  <c r="J275" i="18"/>
  <c r="H275" i="18" s="1"/>
  <c r="E275" i="18"/>
  <c r="L274" i="18"/>
  <c r="J274" i="18"/>
  <c r="H274" i="18" s="1"/>
  <c r="L273" i="18"/>
  <c r="J273" i="18"/>
  <c r="H273" i="18"/>
  <c r="L272" i="18"/>
  <c r="J272" i="18"/>
  <c r="H272" i="18" s="1"/>
  <c r="L271" i="18"/>
  <c r="J271" i="18"/>
  <c r="H271" i="18"/>
  <c r="N270" i="18"/>
  <c r="L270" i="18"/>
  <c r="J270" i="18"/>
  <c r="H270" i="18"/>
  <c r="E270" i="18"/>
  <c r="L269" i="18"/>
  <c r="J269" i="18"/>
  <c r="H269" i="18"/>
  <c r="L268" i="18"/>
  <c r="J268" i="18"/>
  <c r="H268" i="18" s="1"/>
  <c r="L267" i="18"/>
  <c r="J267" i="18"/>
  <c r="H267" i="18"/>
  <c r="L266" i="18"/>
  <c r="J266" i="18"/>
  <c r="H266" i="18" s="1"/>
  <c r="N265" i="18"/>
  <c r="L265" i="18"/>
  <c r="J265" i="18"/>
  <c r="H265" i="18" s="1"/>
  <c r="E265" i="18"/>
  <c r="L264" i="18"/>
  <c r="J264" i="18"/>
  <c r="H264" i="18" s="1"/>
  <c r="L263" i="18"/>
  <c r="J263" i="18"/>
  <c r="H263" i="18"/>
  <c r="L262" i="18"/>
  <c r="J262" i="18"/>
  <c r="H262" i="18" s="1"/>
  <c r="L261" i="18"/>
  <c r="J261" i="18"/>
  <c r="H261" i="18"/>
  <c r="N260" i="18"/>
  <c r="L260" i="18"/>
  <c r="J260" i="18"/>
  <c r="H260" i="18"/>
  <c r="E260" i="18"/>
  <c r="L259" i="18"/>
  <c r="J259" i="18"/>
  <c r="H259" i="18"/>
  <c r="L258" i="18"/>
  <c r="J258" i="18"/>
  <c r="H258" i="18" s="1"/>
  <c r="L257" i="18"/>
  <c r="J257" i="18"/>
  <c r="H257" i="18"/>
  <c r="L256" i="18"/>
  <c r="J256" i="18"/>
  <c r="H256" i="18" s="1"/>
  <c r="N255" i="18"/>
  <c r="L255" i="18"/>
  <c r="J255" i="18"/>
  <c r="H255" i="18" s="1"/>
  <c r="E255" i="18"/>
  <c r="L254" i="18"/>
  <c r="J254" i="18"/>
  <c r="H254" i="18" s="1"/>
  <c r="L253" i="18"/>
  <c r="J253" i="18"/>
  <c r="H253" i="18"/>
  <c r="L252" i="18"/>
  <c r="J252" i="18"/>
  <c r="H252" i="18" s="1"/>
  <c r="L251" i="18"/>
  <c r="J251" i="18"/>
  <c r="H251" i="18"/>
  <c r="N250" i="18"/>
  <c r="L250" i="18"/>
  <c r="J250" i="18"/>
  <c r="H250" i="18"/>
  <c r="E250" i="18"/>
  <c r="L249" i="18"/>
  <c r="J249" i="18"/>
  <c r="H249" i="18"/>
  <c r="L248" i="18"/>
  <c r="J248" i="18"/>
  <c r="H248" i="18" s="1"/>
  <c r="L247" i="18"/>
  <c r="J247" i="18"/>
  <c r="H247" i="18"/>
  <c r="L246" i="18"/>
  <c r="J246" i="18"/>
  <c r="H246" i="18" s="1"/>
  <c r="N245" i="18"/>
  <c r="L245" i="18"/>
  <c r="J245" i="18"/>
  <c r="H245" i="18" s="1"/>
  <c r="E245" i="18"/>
  <c r="L244" i="18"/>
  <c r="J244" i="18"/>
  <c r="H244" i="18" s="1"/>
  <c r="L243" i="18"/>
  <c r="J243" i="18"/>
  <c r="H243" i="18"/>
  <c r="L242" i="18"/>
  <c r="J242" i="18"/>
  <c r="H242" i="18" s="1"/>
  <c r="L241" i="18"/>
  <c r="J241" i="18"/>
  <c r="H241" i="18"/>
  <c r="N240" i="18"/>
  <c r="L240" i="18"/>
  <c r="J240" i="18"/>
  <c r="H240" i="18"/>
  <c r="E240" i="18"/>
  <c r="L239" i="18"/>
  <c r="J239" i="18"/>
  <c r="H239" i="18"/>
  <c r="L238" i="18"/>
  <c r="J238" i="18"/>
  <c r="H238" i="18" s="1"/>
  <c r="L237" i="18"/>
  <c r="J237" i="18"/>
  <c r="H237" i="18"/>
  <c r="L236" i="18"/>
  <c r="J236" i="18"/>
  <c r="H236" i="18" s="1"/>
  <c r="N235" i="18"/>
  <c r="L235" i="18"/>
  <c r="J235" i="18"/>
  <c r="H235" i="18" s="1"/>
  <c r="E235" i="18"/>
  <c r="L234" i="18"/>
  <c r="J234" i="18"/>
  <c r="H234" i="18" s="1"/>
  <c r="L233" i="18"/>
  <c r="J233" i="18"/>
  <c r="H233" i="18"/>
  <c r="L232" i="18"/>
  <c r="J232" i="18"/>
  <c r="H232" i="18" s="1"/>
  <c r="L231" i="18"/>
  <c r="J231" i="18"/>
  <c r="H231" i="18"/>
  <c r="N230" i="18"/>
  <c r="L230" i="18"/>
  <c r="J230" i="18"/>
  <c r="H230" i="18"/>
  <c r="E230" i="18"/>
  <c r="L229" i="18"/>
  <c r="J229" i="18"/>
  <c r="H229" i="18"/>
  <c r="L228" i="18"/>
  <c r="J228" i="18"/>
  <c r="H228" i="18" s="1"/>
  <c r="L227" i="18"/>
  <c r="J227" i="18"/>
  <c r="H227" i="18"/>
  <c r="L226" i="18"/>
  <c r="J226" i="18"/>
  <c r="H226" i="18" s="1"/>
  <c r="N225" i="18"/>
  <c r="L225" i="18"/>
  <c r="J225" i="18"/>
  <c r="H225" i="18" s="1"/>
  <c r="E225" i="18"/>
  <c r="L224" i="18"/>
  <c r="J224" i="18"/>
  <c r="H224" i="18" s="1"/>
  <c r="L223" i="18"/>
  <c r="J223" i="18"/>
  <c r="H223" i="18"/>
  <c r="L222" i="18"/>
  <c r="J222" i="18"/>
  <c r="H222" i="18" s="1"/>
  <c r="L221" i="18"/>
  <c r="J221" i="18"/>
  <c r="H221" i="18"/>
  <c r="N220" i="18"/>
  <c r="L220" i="18"/>
  <c r="J220" i="18"/>
  <c r="H220" i="18"/>
  <c r="E220" i="18"/>
  <c r="L219" i="18"/>
  <c r="J219" i="18"/>
  <c r="H219" i="18"/>
  <c r="L218" i="18"/>
  <c r="J218" i="18"/>
  <c r="H218" i="18" s="1"/>
  <c r="L217" i="18"/>
  <c r="J217" i="18"/>
  <c r="H217" i="18"/>
  <c r="L216" i="18"/>
  <c r="J216" i="18"/>
  <c r="H216" i="18" s="1"/>
  <c r="N215" i="18"/>
  <c r="L215" i="18"/>
  <c r="J215" i="18"/>
  <c r="H215" i="18" s="1"/>
  <c r="E215" i="18"/>
  <c r="L214" i="18"/>
  <c r="J214" i="18"/>
  <c r="H214" i="18" s="1"/>
  <c r="L213" i="18"/>
  <c r="J213" i="18"/>
  <c r="H213" i="18"/>
  <c r="L212" i="18"/>
  <c r="J212" i="18"/>
  <c r="H212" i="18" s="1"/>
  <c r="L211" i="18"/>
  <c r="J211" i="18"/>
  <c r="H211" i="18"/>
  <c r="N210" i="18"/>
  <c r="N310" i="18" s="1"/>
  <c r="L210" i="18"/>
  <c r="J210" i="18"/>
  <c r="H210" i="18"/>
  <c r="E210" i="18"/>
  <c r="E310" i="18" s="1"/>
  <c r="L208" i="18"/>
  <c r="J208" i="18"/>
  <c r="H208" i="18"/>
  <c r="L207" i="18"/>
  <c r="J207" i="18"/>
  <c r="H207" i="18" s="1"/>
  <c r="L206" i="18"/>
  <c r="J206" i="18"/>
  <c r="H206" i="18"/>
  <c r="L205" i="18"/>
  <c r="J205" i="18"/>
  <c r="H205" i="18" s="1"/>
  <c r="L204" i="18"/>
  <c r="J204" i="18"/>
  <c r="H204" i="18"/>
  <c r="N203" i="18"/>
  <c r="L203" i="18"/>
  <c r="J203" i="18"/>
  <c r="H203" i="18"/>
  <c r="E203" i="18"/>
  <c r="L202" i="18"/>
  <c r="J202" i="18"/>
  <c r="H202" i="18"/>
  <c r="L201" i="18"/>
  <c r="J201" i="18"/>
  <c r="H201" i="18" s="1"/>
  <c r="L200" i="18"/>
  <c r="J200" i="18"/>
  <c r="H200" i="18"/>
  <c r="L199" i="18"/>
  <c r="J199" i="18"/>
  <c r="H199" i="18" s="1"/>
  <c r="N198" i="18"/>
  <c r="L198" i="18"/>
  <c r="J198" i="18"/>
  <c r="H198" i="18" s="1"/>
  <c r="E198" i="18"/>
  <c r="L197" i="18"/>
  <c r="J197" i="18"/>
  <c r="H197" i="18" s="1"/>
  <c r="L196" i="18"/>
  <c r="J196" i="18"/>
  <c r="H196" i="18"/>
  <c r="L195" i="18"/>
  <c r="J195" i="18"/>
  <c r="H195" i="18" s="1"/>
  <c r="L194" i="18"/>
  <c r="J194" i="18"/>
  <c r="H194" i="18"/>
  <c r="N193" i="18"/>
  <c r="L193" i="18"/>
  <c r="J193" i="18"/>
  <c r="H193" i="18"/>
  <c r="E193" i="18"/>
  <c r="L192" i="18"/>
  <c r="J192" i="18"/>
  <c r="H192" i="18"/>
  <c r="L191" i="18"/>
  <c r="J191" i="18"/>
  <c r="H191" i="18" s="1"/>
  <c r="L190" i="18"/>
  <c r="J190" i="18"/>
  <c r="H190" i="18"/>
  <c r="L189" i="18"/>
  <c r="J189" i="18"/>
  <c r="H189" i="18" s="1"/>
  <c r="N188" i="18"/>
  <c r="L188" i="18"/>
  <c r="J188" i="18"/>
  <c r="H188" i="18" s="1"/>
  <c r="E188" i="18"/>
  <c r="L187" i="18"/>
  <c r="J187" i="18"/>
  <c r="H187" i="18" s="1"/>
  <c r="L186" i="18"/>
  <c r="J186" i="18"/>
  <c r="H186" i="18"/>
  <c r="L185" i="18"/>
  <c r="J185" i="18"/>
  <c r="H185" i="18" s="1"/>
  <c r="L184" i="18"/>
  <c r="J184" i="18"/>
  <c r="H184" i="18"/>
  <c r="N183" i="18"/>
  <c r="L183" i="18"/>
  <c r="J183" i="18"/>
  <c r="H183" i="18"/>
  <c r="E183" i="18"/>
  <c r="L182" i="18"/>
  <c r="J182" i="18"/>
  <c r="H182" i="18"/>
  <c r="L181" i="18"/>
  <c r="J181" i="18"/>
  <c r="H181" i="18" s="1"/>
  <c r="L180" i="18"/>
  <c r="J180" i="18"/>
  <c r="H180" i="18"/>
  <c r="L179" i="18"/>
  <c r="J179" i="18"/>
  <c r="H179" i="18" s="1"/>
  <c r="N178" i="18"/>
  <c r="L178" i="18"/>
  <c r="J178" i="18"/>
  <c r="H178" i="18" s="1"/>
  <c r="E178" i="18"/>
  <c r="L177" i="18"/>
  <c r="J177" i="18"/>
  <c r="H177" i="18" s="1"/>
  <c r="L176" i="18"/>
  <c r="J176" i="18"/>
  <c r="H176" i="18"/>
  <c r="L175" i="18"/>
  <c r="J175" i="18"/>
  <c r="H175" i="18" s="1"/>
  <c r="L174" i="18"/>
  <c r="J174" i="18"/>
  <c r="H174" i="18"/>
  <c r="N173" i="18"/>
  <c r="L173" i="18"/>
  <c r="J173" i="18"/>
  <c r="H173" i="18"/>
  <c r="E173" i="18"/>
  <c r="L172" i="18"/>
  <c r="J172" i="18"/>
  <c r="H172" i="18"/>
  <c r="L171" i="18"/>
  <c r="J171" i="18"/>
  <c r="H171" i="18" s="1"/>
  <c r="L170" i="18"/>
  <c r="J170" i="18"/>
  <c r="H170" i="18"/>
  <c r="L169" i="18"/>
  <c r="J169" i="18"/>
  <c r="H169" i="18" s="1"/>
  <c r="N168" i="18"/>
  <c r="L168" i="18"/>
  <c r="J168" i="18"/>
  <c r="H168" i="18" s="1"/>
  <c r="E168" i="18"/>
  <c r="L167" i="18"/>
  <c r="J167" i="18"/>
  <c r="H167" i="18" s="1"/>
  <c r="L166" i="18"/>
  <c r="J166" i="18"/>
  <c r="H166" i="18"/>
  <c r="L165" i="18"/>
  <c r="J165" i="18"/>
  <c r="H165" i="18" s="1"/>
  <c r="L164" i="18"/>
  <c r="J164" i="18"/>
  <c r="H164" i="18"/>
  <c r="N163" i="18"/>
  <c r="L163" i="18"/>
  <c r="J163" i="18"/>
  <c r="H163" i="18"/>
  <c r="E163" i="18"/>
  <c r="L162" i="18"/>
  <c r="J162" i="18"/>
  <c r="H162" i="18"/>
  <c r="L161" i="18"/>
  <c r="J161" i="18"/>
  <c r="H161" i="18" s="1"/>
  <c r="L160" i="18"/>
  <c r="J160" i="18"/>
  <c r="H160" i="18"/>
  <c r="L159" i="18"/>
  <c r="J159" i="18"/>
  <c r="H159" i="18" s="1"/>
  <c r="N158" i="18"/>
  <c r="L158" i="18"/>
  <c r="J158" i="18"/>
  <c r="H158" i="18" s="1"/>
  <c r="E158" i="18"/>
  <c r="L157" i="18"/>
  <c r="J157" i="18"/>
  <c r="H157" i="18" s="1"/>
  <c r="L156" i="18"/>
  <c r="J156" i="18"/>
  <c r="H156" i="18"/>
  <c r="L155" i="18"/>
  <c r="J155" i="18"/>
  <c r="H155" i="18" s="1"/>
  <c r="L154" i="18"/>
  <c r="J154" i="18"/>
  <c r="H154" i="18"/>
  <c r="N153" i="18"/>
  <c r="L153" i="18"/>
  <c r="J153" i="18"/>
  <c r="H153" i="18"/>
  <c r="E153" i="18"/>
  <c r="L152" i="18"/>
  <c r="J152" i="18"/>
  <c r="H152" i="18"/>
  <c r="L151" i="18"/>
  <c r="J151" i="18"/>
  <c r="H151" i="18" s="1"/>
  <c r="L150" i="18"/>
  <c r="J150" i="18"/>
  <c r="H150" i="18"/>
  <c r="L149" i="18"/>
  <c r="J149" i="18"/>
  <c r="H149" i="18" s="1"/>
  <c r="N148" i="18"/>
  <c r="L148" i="18"/>
  <c r="J148" i="18"/>
  <c r="H148" i="18" s="1"/>
  <c r="E148" i="18"/>
  <c r="L147" i="18"/>
  <c r="J147" i="18"/>
  <c r="H147" i="18" s="1"/>
  <c r="L146" i="18"/>
  <c r="J146" i="18"/>
  <c r="H146" i="18"/>
  <c r="L145" i="18"/>
  <c r="J145" i="18"/>
  <c r="H145" i="18" s="1"/>
  <c r="L144" i="18"/>
  <c r="J144" i="18"/>
  <c r="H144" i="18"/>
  <c r="N143" i="18"/>
  <c r="L143" i="18"/>
  <c r="J143" i="18"/>
  <c r="H143" i="18"/>
  <c r="E143" i="18"/>
  <c r="L142" i="18"/>
  <c r="J142" i="18"/>
  <c r="H142" i="18"/>
  <c r="L141" i="18"/>
  <c r="J141" i="18"/>
  <c r="H141" i="18" s="1"/>
  <c r="L140" i="18"/>
  <c r="J140" i="18"/>
  <c r="H140" i="18"/>
  <c r="L139" i="18"/>
  <c r="J139" i="18"/>
  <c r="H139" i="18" s="1"/>
  <c r="N138" i="18"/>
  <c r="L138" i="18"/>
  <c r="J138" i="18"/>
  <c r="H138" i="18" s="1"/>
  <c r="E138" i="18"/>
  <c r="L137" i="18"/>
  <c r="J137" i="18"/>
  <c r="H137" i="18" s="1"/>
  <c r="L136" i="18"/>
  <c r="J136" i="18"/>
  <c r="H136" i="18"/>
  <c r="L135" i="18"/>
  <c r="J135" i="18"/>
  <c r="H135" i="18" s="1"/>
  <c r="L134" i="18"/>
  <c r="J134" i="18"/>
  <c r="H134" i="18"/>
  <c r="N133" i="18"/>
  <c r="L133" i="18"/>
  <c r="J133" i="18"/>
  <c r="H133" i="18"/>
  <c r="E133" i="18"/>
  <c r="L132" i="18"/>
  <c r="J132" i="18"/>
  <c r="H132" i="18"/>
  <c r="L131" i="18"/>
  <c r="J131" i="18"/>
  <c r="H131" i="18" s="1"/>
  <c r="L130" i="18"/>
  <c r="J130" i="18"/>
  <c r="H130" i="18"/>
  <c r="L129" i="18"/>
  <c r="J129" i="18"/>
  <c r="H129" i="18" s="1"/>
  <c r="N128" i="18"/>
  <c r="L128" i="18"/>
  <c r="J128" i="18"/>
  <c r="H128" i="18" s="1"/>
  <c r="E128" i="18"/>
  <c r="L127" i="18"/>
  <c r="J127" i="18"/>
  <c r="H127" i="18" s="1"/>
  <c r="L126" i="18"/>
  <c r="J126" i="18"/>
  <c r="H126" i="18"/>
  <c r="L125" i="18"/>
  <c r="J125" i="18"/>
  <c r="H125" i="18" s="1"/>
  <c r="L124" i="18"/>
  <c r="J124" i="18"/>
  <c r="H124" i="18"/>
  <c r="N123" i="18"/>
  <c r="L123" i="18"/>
  <c r="J123" i="18"/>
  <c r="H123" i="18"/>
  <c r="E123" i="18"/>
  <c r="L122" i="18"/>
  <c r="J122" i="18"/>
  <c r="H122" i="18"/>
  <c r="L121" i="18"/>
  <c r="J121" i="18"/>
  <c r="H121" i="18" s="1"/>
  <c r="L120" i="18"/>
  <c r="J120" i="18"/>
  <c r="H120" i="18"/>
  <c r="L119" i="18"/>
  <c r="J119" i="18"/>
  <c r="H119" i="18" s="1"/>
  <c r="N118" i="18"/>
  <c r="L118" i="18"/>
  <c r="J118" i="18"/>
  <c r="H118" i="18" s="1"/>
  <c r="E118" i="18"/>
  <c r="L117" i="18"/>
  <c r="J117" i="18"/>
  <c r="H117" i="18" s="1"/>
  <c r="L116" i="18"/>
  <c r="J116" i="18"/>
  <c r="H116" i="18"/>
  <c r="L115" i="18"/>
  <c r="J115" i="18"/>
  <c r="H115" i="18" s="1"/>
  <c r="L114" i="18"/>
  <c r="J114" i="18"/>
  <c r="H114" i="18"/>
  <c r="N113" i="18"/>
  <c r="L113" i="18"/>
  <c r="J113" i="18"/>
  <c r="H113" i="18"/>
  <c r="E113" i="18"/>
  <c r="L112" i="18"/>
  <c r="J112" i="18"/>
  <c r="H112" i="18"/>
  <c r="L111" i="18"/>
  <c r="J111" i="18"/>
  <c r="H111" i="18" s="1"/>
  <c r="L110" i="18"/>
  <c r="J110" i="18"/>
  <c r="H110" i="18"/>
  <c r="L109" i="18"/>
  <c r="J109" i="18"/>
  <c r="H109" i="18" s="1"/>
  <c r="N108" i="18"/>
  <c r="N208" i="18" s="1"/>
  <c r="L108" i="18"/>
  <c r="J108" i="18"/>
  <c r="H108" i="18" s="1"/>
  <c r="E108" i="18"/>
  <c r="E208" i="18" s="1"/>
  <c r="L106" i="18"/>
  <c r="J106" i="18"/>
  <c r="H106" i="18"/>
  <c r="L105" i="18"/>
  <c r="J105" i="18"/>
  <c r="H105" i="18"/>
  <c r="L104" i="18"/>
  <c r="J104" i="18"/>
  <c r="H104" i="18" s="1"/>
  <c r="L103" i="18"/>
  <c r="J103" i="18"/>
  <c r="H103" i="18"/>
  <c r="L102" i="18"/>
  <c r="J102" i="18"/>
  <c r="H102" i="18" s="1"/>
  <c r="N101" i="18"/>
  <c r="L101" i="18"/>
  <c r="J101" i="18"/>
  <c r="H101" i="18" s="1"/>
  <c r="E101" i="18"/>
  <c r="L100" i="18"/>
  <c r="J100" i="18"/>
  <c r="H100" i="18" s="1"/>
  <c r="L99" i="18"/>
  <c r="J99" i="18"/>
  <c r="H99" i="18"/>
  <c r="L98" i="18"/>
  <c r="J98" i="18"/>
  <c r="H98" i="18" s="1"/>
  <c r="L97" i="18"/>
  <c r="J97" i="18"/>
  <c r="H97" i="18"/>
  <c r="N96" i="18"/>
  <c r="L96" i="18"/>
  <c r="J96" i="18"/>
  <c r="H96" i="18"/>
  <c r="E96" i="18"/>
  <c r="L95" i="18"/>
  <c r="J95" i="18"/>
  <c r="H95" i="18"/>
  <c r="L94" i="18"/>
  <c r="J94" i="18"/>
  <c r="H94" i="18" s="1"/>
  <c r="L93" i="18"/>
  <c r="J93" i="18"/>
  <c r="H93" i="18"/>
  <c r="L92" i="18"/>
  <c r="J92" i="18"/>
  <c r="H92" i="18" s="1"/>
  <c r="N91" i="18"/>
  <c r="L91" i="18"/>
  <c r="J91" i="18"/>
  <c r="H91" i="18" s="1"/>
  <c r="E91" i="18"/>
  <c r="L90" i="18"/>
  <c r="J90" i="18"/>
  <c r="H90" i="18" s="1"/>
  <c r="L89" i="18"/>
  <c r="J89" i="18"/>
  <c r="H89" i="18"/>
  <c r="L88" i="18"/>
  <c r="J88" i="18"/>
  <c r="H88" i="18" s="1"/>
  <c r="L87" i="18"/>
  <c r="J87" i="18"/>
  <c r="H87" i="18"/>
  <c r="N86" i="18"/>
  <c r="L86" i="18"/>
  <c r="J86" i="18"/>
  <c r="H86" i="18"/>
  <c r="E86" i="18"/>
  <c r="L85" i="18"/>
  <c r="J85" i="18"/>
  <c r="H85" i="18"/>
  <c r="L84" i="18"/>
  <c r="J84" i="18"/>
  <c r="H84" i="18" s="1"/>
  <c r="L83" i="18"/>
  <c r="J83" i="18"/>
  <c r="H83" i="18"/>
  <c r="L82" i="18"/>
  <c r="J82" i="18"/>
  <c r="H82" i="18" s="1"/>
  <c r="N81" i="18"/>
  <c r="L81" i="18"/>
  <c r="J81" i="18"/>
  <c r="H81" i="18" s="1"/>
  <c r="E81" i="18"/>
  <c r="L80" i="18"/>
  <c r="J80" i="18"/>
  <c r="H80" i="18" s="1"/>
  <c r="L79" i="18"/>
  <c r="J79" i="18"/>
  <c r="H79" i="18"/>
  <c r="L78" i="18"/>
  <c r="J78" i="18"/>
  <c r="H78" i="18" s="1"/>
  <c r="L77" i="18"/>
  <c r="J77" i="18"/>
  <c r="H77" i="18"/>
  <c r="N76" i="18"/>
  <c r="L76" i="18"/>
  <c r="J76" i="18"/>
  <c r="H76" i="18"/>
  <c r="E76" i="18"/>
  <c r="L75" i="18"/>
  <c r="J75" i="18"/>
  <c r="H75" i="18"/>
  <c r="L74" i="18"/>
  <c r="J74" i="18"/>
  <c r="H74" i="18" s="1"/>
  <c r="L73" i="18"/>
  <c r="J73" i="18"/>
  <c r="H73" i="18"/>
  <c r="L72" i="18"/>
  <c r="J72" i="18"/>
  <c r="H72" i="18" s="1"/>
  <c r="N71" i="18"/>
  <c r="L71" i="18"/>
  <c r="J71" i="18"/>
  <c r="H71" i="18" s="1"/>
  <c r="E71" i="18"/>
  <c r="L70" i="18"/>
  <c r="J70" i="18"/>
  <c r="H70" i="18" s="1"/>
  <c r="L69" i="18"/>
  <c r="J69" i="18"/>
  <c r="H69" i="18"/>
  <c r="L68" i="18"/>
  <c r="J68" i="18"/>
  <c r="H68" i="18" s="1"/>
  <c r="L67" i="18"/>
  <c r="J67" i="18"/>
  <c r="H67" i="18"/>
  <c r="N66" i="18"/>
  <c r="L66" i="18"/>
  <c r="J66" i="18"/>
  <c r="H66" i="18"/>
  <c r="E66" i="18"/>
  <c r="L65" i="18"/>
  <c r="J65" i="18"/>
  <c r="H65" i="18"/>
  <c r="L64" i="18"/>
  <c r="J64" i="18"/>
  <c r="H64" i="18" s="1"/>
  <c r="L63" i="18"/>
  <c r="J63" i="18"/>
  <c r="H63" i="18"/>
  <c r="L62" i="18"/>
  <c r="J62" i="18"/>
  <c r="H62" i="18" s="1"/>
  <c r="N61" i="18"/>
  <c r="L61" i="18"/>
  <c r="J61" i="18"/>
  <c r="H61" i="18" s="1"/>
  <c r="E61" i="18"/>
  <c r="L60" i="18"/>
  <c r="J60" i="18"/>
  <c r="H60" i="18" s="1"/>
  <c r="L59" i="18"/>
  <c r="J59" i="18"/>
  <c r="H59" i="18"/>
  <c r="L58" i="18"/>
  <c r="J58" i="18"/>
  <c r="H58" i="18" s="1"/>
  <c r="L57" i="18"/>
  <c r="J57" i="18"/>
  <c r="H57" i="18"/>
  <c r="N56" i="18"/>
  <c r="L56" i="18"/>
  <c r="J56" i="18"/>
  <c r="H56" i="18"/>
  <c r="E56" i="18"/>
  <c r="L55" i="18"/>
  <c r="J55" i="18"/>
  <c r="H55" i="18"/>
  <c r="L54" i="18"/>
  <c r="J54" i="18"/>
  <c r="H54" i="18" s="1"/>
  <c r="L53" i="18"/>
  <c r="J53" i="18"/>
  <c r="H53" i="18"/>
  <c r="L52" i="18"/>
  <c r="J52" i="18"/>
  <c r="H52" i="18" s="1"/>
  <c r="N51" i="18"/>
  <c r="L51" i="18"/>
  <c r="J51" i="18"/>
  <c r="H51" i="18" s="1"/>
  <c r="E51" i="18"/>
  <c r="L50" i="18"/>
  <c r="J50" i="18"/>
  <c r="H50" i="18" s="1"/>
  <c r="L49" i="18"/>
  <c r="J49" i="18"/>
  <c r="H49" i="18"/>
  <c r="L48" i="18"/>
  <c r="J48" i="18"/>
  <c r="H48" i="18" s="1"/>
  <c r="L47" i="18"/>
  <c r="J47" i="18"/>
  <c r="H47" i="18"/>
  <c r="N46" i="18"/>
  <c r="L46" i="18"/>
  <c r="J46" i="18"/>
  <c r="H46" i="18"/>
  <c r="E46" i="18"/>
  <c r="L45" i="18"/>
  <c r="J45" i="18"/>
  <c r="H45" i="18"/>
  <c r="L44" i="18"/>
  <c r="J44" i="18"/>
  <c r="H44" i="18" s="1"/>
  <c r="L43" i="18"/>
  <c r="J43" i="18"/>
  <c r="H43" i="18"/>
  <c r="L42" i="18"/>
  <c r="J42" i="18"/>
  <c r="H42" i="18" s="1"/>
  <c r="N41" i="18"/>
  <c r="L41" i="18"/>
  <c r="J41" i="18"/>
  <c r="H41" i="18" s="1"/>
  <c r="E41" i="18"/>
  <c r="L40" i="18"/>
  <c r="J40" i="18"/>
  <c r="H40" i="18" s="1"/>
  <c r="L39" i="18"/>
  <c r="J39" i="18"/>
  <c r="H39" i="18"/>
  <c r="L38" i="18"/>
  <c r="J38" i="18"/>
  <c r="H38" i="18" s="1"/>
  <c r="L37" i="18"/>
  <c r="J37" i="18"/>
  <c r="H37" i="18"/>
  <c r="N36" i="18"/>
  <c r="L36" i="18"/>
  <c r="J36" i="18"/>
  <c r="H36" i="18"/>
  <c r="E36" i="18"/>
  <c r="L35" i="18"/>
  <c r="J35" i="18"/>
  <c r="H35" i="18"/>
  <c r="L34" i="18"/>
  <c r="J34" i="18"/>
  <c r="H34" i="18" s="1"/>
  <c r="L33" i="18"/>
  <c r="J33" i="18"/>
  <c r="H33" i="18"/>
  <c r="L32" i="18"/>
  <c r="J32" i="18"/>
  <c r="H32" i="18" s="1"/>
  <c r="N31" i="18"/>
  <c r="L31" i="18"/>
  <c r="J31" i="18"/>
  <c r="H31" i="18" s="1"/>
  <c r="E31" i="18"/>
  <c r="L30" i="18"/>
  <c r="J30" i="18"/>
  <c r="H30" i="18" s="1"/>
  <c r="L29" i="18"/>
  <c r="J29" i="18"/>
  <c r="H29" i="18"/>
  <c r="L28" i="18"/>
  <c r="J28" i="18"/>
  <c r="H28" i="18" s="1"/>
  <c r="L27" i="18"/>
  <c r="J27" i="18"/>
  <c r="H27" i="18"/>
  <c r="N26" i="18"/>
  <c r="L26" i="18"/>
  <c r="J26" i="18"/>
  <c r="H26" i="18"/>
  <c r="E26" i="18"/>
  <c r="L25" i="18"/>
  <c r="J25" i="18"/>
  <c r="H25" i="18"/>
  <c r="L24" i="18"/>
  <c r="J24" i="18"/>
  <c r="H24" i="18" s="1"/>
  <c r="L23" i="18"/>
  <c r="J23" i="18"/>
  <c r="H23" i="18"/>
  <c r="L22" i="18"/>
  <c r="J22" i="18"/>
  <c r="H22" i="18" s="1"/>
  <c r="N21" i="18"/>
  <c r="L21" i="18"/>
  <c r="J21" i="18"/>
  <c r="H21" i="18" s="1"/>
  <c r="E21" i="18"/>
  <c r="L20" i="18"/>
  <c r="J20" i="18"/>
  <c r="H20" i="18" s="1"/>
  <c r="L19" i="18"/>
  <c r="J19" i="18"/>
  <c r="H19" i="18"/>
  <c r="L18" i="18"/>
  <c r="J18" i="18"/>
  <c r="H18" i="18" s="1"/>
  <c r="L17" i="18"/>
  <c r="J17" i="18"/>
  <c r="H17" i="18"/>
  <c r="N16" i="18"/>
  <c r="L16" i="18"/>
  <c r="J16" i="18"/>
  <c r="H16" i="18"/>
  <c r="E16" i="18"/>
  <c r="L15" i="18"/>
  <c r="J15" i="18"/>
  <c r="H15" i="18"/>
  <c r="L14" i="18"/>
  <c r="J14" i="18"/>
  <c r="H14" i="18" s="1"/>
  <c r="L13" i="18"/>
  <c r="J13" i="18"/>
  <c r="H13" i="18"/>
  <c r="L12" i="18"/>
  <c r="J12" i="18"/>
  <c r="H12" i="18" s="1"/>
  <c r="N11" i="18"/>
  <c r="L11" i="18"/>
  <c r="J11" i="18"/>
  <c r="H11" i="18" s="1"/>
  <c r="E11" i="18"/>
  <c r="L10" i="18"/>
  <c r="J10" i="18"/>
  <c r="H10" i="18" s="1"/>
  <c r="L9" i="18"/>
  <c r="J9" i="18"/>
  <c r="H9" i="18"/>
  <c r="L8" i="18"/>
  <c r="J8" i="18"/>
  <c r="H8" i="18" s="1"/>
  <c r="L7" i="18"/>
  <c r="J7" i="18"/>
  <c r="H7" i="18"/>
  <c r="N6" i="18"/>
  <c r="N106" i="18" s="1"/>
  <c r="L6" i="18"/>
  <c r="J6" i="18"/>
  <c r="H6" i="18"/>
  <c r="E6" i="18"/>
  <c r="E106" i="18" s="1"/>
  <c r="L412" i="17"/>
  <c r="J412" i="17"/>
  <c r="H412" i="17"/>
  <c r="L411" i="17"/>
  <c r="J411" i="17"/>
  <c r="H411" i="17" s="1"/>
  <c r="L410" i="17"/>
  <c r="J410" i="17"/>
  <c r="H410" i="17"/>
  <c r="L409" i="17"/>
  <c r="J409" i="17"/>
  <c r="H409" i="17" s="1"/>
  <c r="L408" i="17"/>
  <c r="J408" i="17"/>
  <c r="H408" i="17"/>
  <c r="N407" i="17"/>
  <c r="L407" i="17"/>
  <c r="J407" i="17"/>
  <c r="H407" i="17"/>
  <c r="E407" i="17"/>
  <c r="L406" i="17"/>
  <c r="J406" i="17"/>
  <c r="H406" i="17"/>
  <c r="L405" i="17"/>
  <c r="J405" i="17"/>
  <c r="H405" i="17" s="1"/>
  <c r="L404" i="17"/>
  <c r="J404" i="17"/>
  <c r="H404" i="17"/>
  <c r="L403" i="17"/>
  <c r="J403" i="17"/>
  <c r="H403" i="17" s="1"/>
  <c r="N402" i="17"/>
  <c r="L402" i="17"/>
  <c r="J402" i="17"/>
  <c r="H402" i="17" s="1"/>
  <c r="E402" i="17"/>
  <c r="L401" i="17"/>
  <c r="J401" i="17"/>
  <c r="H401" i="17" s="1"/>
  <c r="L400" i="17"/>
  <c r="J400" i="17"/>
  <c r="H400" i="17"/>
  <c r="L399" i="17"/>
  <c r="J399" i="17"/>
  <c r="H399" i="17" s="1"/>
  <c r="L398" i="17"/>
  <c r="J398" i="17"/>
  <c r="H398" i="17"/>
  <c r="N397" i="17"/>
  <c r="L397" i="17"/>
  <c r="J397" i="17"/>
  <c r="H397" i="17"/>
  <c r="E397" i="17"/>
  <c r="L396" i="17"/>
  <c r="J396" i="17"/>
  <c r="H396" i="17"/>
  <c r="L395" i="17"/>
  <c r="J395" i="17"/>
  <c r="H395" i="17" s="1"/>
  <c r="L394" i="17"/>
  <c r="J394" i="17"/>
  <c r="H394" i="17"/>
  <c r="L393" i="17"/>
  <c r="J393" i="17"/>
  <c r="H393" i="17" s="1"/>
  <c r="N392" i="17"/>
  <c r="L392" i="17"/>
  <c r="J392" i="17"/>
  <c r="H392" i="17" s="1"/>
  <c r="E392" i="17"/>
  <c r="L391" i="17"/>
  <c r="J391" i="17"/>
  <c r="H391" i="17" s="1"/>
  <c r="L390" i="17"/>
  <c r="J390" i="17"/>
  <c r="H390" i="17"/>
  <c r="L389" i="17"/>
  <c r="J389" i="17"/>
  <c r="H389" i="17" s="1"/>
  <c r="L388" i="17"/>
  <c r="J388" i="17"/>
  <c r="H388" i="17"/>
  <c r="N387" i="17"/>
  <c r="L387" i="17"/>
  <c r="J387" i="17"/>
  <c r="H387" i="17"/>
  <c r="E387" i="17"/>
  <c r="L386" i="17"/>
  <c r="J386" i="17"/>
  <c r="H386" i="17"/>
  <c r="L385" i="17"/>
  <c r="J385" i="17"/>
  <c r="H385" i="17" s="1"/>
  <c r="L384" i="17"/>
  <c r="J384" i="17"/>
  <c r="H384" i="17"/>
  <c r="L383" i="17"/>
  <c r="J383" i="17"/>
  <c r="H383" i="17" s="1"/>
  <c r="N382" i="17"/>
  <c r="L382" i="17"/>
  <c r="J382" i="17"/>
  <c r="H382" i="17" s="1"/>
  <c r="E382" i="17"/>
  <c r="L381" i="17"/>
  <c r="J381" i="17"/>
  <c r="H381" i="17" s="1"/>
  <c r="L380" i="17"/>
  <c r="J380" i="17"/>
  <c r="H380" i="17"/>
  <c r="L379" i="17"/>
  <c r="J379" i="17"/>
  <c r="H379" i="17" s="1"/>
  <c r="L378" i="17"/>
  <c r="J378" i="17"/>
  <c r="H378" i="17"/>
  <c r="N377" i="17"/>
  <c r="L377" i="17"/>
  <c r="J377" i="17"/>
  <c r="H377" i="17"/>
  <c r="E377" i="17"/>
  <c r="L376" i="17"/>
  <c r="J376" i="17"/>
  <c r="H376" i="17"/>
  <c r="L375" i="17"/>
  <c r="J375" i="17"/>
  <c r="H375" i="17" s="1"/>
  <c r="L374" i="17"/>
  <c r="J374" i="17"/>
  <c r="H374" i="17"/>
  <c r="L373" i="17"/>
  <c r="J373" i="17"/>
  <c r="H373" i="17" s="1"/>
  <c r="N372" i="17"/>
  <c r="L372" i="17"/>
  <c r="J372" i="17"/>
  <c r="H372" i="17" s="1"/>
  <c r="E372" i="17"/>
  <c r="L371" i="17"/>
  <c r="J371" i="17"/>
  <c r="H371" i="17" s="1"/>
  <c r="L370" i="17"/>
  <c r="J370" i="17"/>
  <c r="H370" i="17"/>
  <c r="L369" i="17"/>
  <c r="J369" i="17"/>
  <c r="H369" i="17" s="1"/>
  <c r="L368" i="17"/>
  <c r="J368" i="17"/>
  <c r="H368" i="17"/>
  <c r="N367" i="17"/>
  <c r="L367" i="17"/>
  <c r="J367" i="17"/>
  <c r="H367" i="17"/>
  <c r="E367" i="17"/>
  <c r="L366" i="17"/>
  <c r="J366" i="17"/>
  <c r="H366" i="17"/>
  <c r="L365" i="17"/>
  <c r="J365" i="17"/>
  <c r="H365" i="17" s="1"/>
  <c r="L364" i="17"/>
  <c r="J364" i="17"/>
  <c r="H364" i="17"/>
  <c r="L363" i="17"/>
  <c r="J363" i="17"/>
  <c r="H363" i="17" s="1"/>
  <c r="N362" i="17"/>
  <c r="L362" i="17"/>
  <c r="J362" i="17"/>
  <c r="H362" i="17" s="1"/>
  <c r="E362" i="17"/>
  <c r="L361" i="17"/>
  <c r="J361" i="17"/>
  <c r="H361" i="17" s="1"/>
  <c r="L360" i="17"/>
  <c r="J360" i="17"/>
  <c r="H360" i="17"/>
  <c r="L359" i="17"/>
  <c r="J359" i="17"/>
  <c r="H359" i="17" s="1"/>
  <c r="L358" i="17"/>
  <c r="J358" i="17"/>
  <c r="H358" i="17"/>
  <c r="N357" i="17"/>
  <c r="L357" i="17"/>
  <c r="J357" i="17"/>
  <c r="H357" i="17"/>
  <c r="E357" i="17"/>
  <c r="L356" i="17"/>
  <c r="J356" i="17"/>
  <c r="H356" i="17"/>
  <c r="L355" i="17"/>
  <c r="J355" i="17"/>
  <c r="H355" i="17" s="1"/>
  <c r="L354" i="17"/>
  <c r="J354" i="17"/>
  <c r="H354" i="17"/>
  <c r="L353" i="17"/>
  <c r="J353" i="17"/>
  <c r="H353" i="17" s="1"/>
  <c r="N352" i="17"/>
  <c r="L352" i="17"/>
  <c r="J352" i="17"/>
  <c r="H352" i="17" s="1"/>
  <c r="E352" i="17"/>
  <c r="L351" i="17"/>
  <c r="J351" i="17"/>
  <c r="H351" i="17" s="1"/>
  <c r="L350" i="17"/>
  <c r="J350" i="17"/>
  <c r="H350" i="17"/>
  <c r="L349" i="17"/>
  <c r="J349" i="17"/>
  <c r="H349" i="17" s="1"/>
  <c r="L348" i="17"/>
  <c r="J348" i="17"/>
  <c r="H348" i="17"/>
  <c r="N347" i="17"/>
  <c r="L347" i="17"/>
  <c r="J347" i="17"/>
  <c r="H347" i="17"/>
  <c r="E347" i="17"/>
  <c r="L346" i="17"/>
  <c r="J346" i="17"/>
  <c r="H346" i="17"/>
  <c r="L345" i="17"/>
  <c r="J345" i="17"/>
  <c r="H345" i="17" s="1"/>
  <c r="L344" i="17"/>
  <c r="J344" i="17"/>
  <c r="H344" i="17"/>
  <c r="L343" i="17"/>
  <c r="J343" i="17"/>
  <c r="H343" i="17" s="1"/>
  <c r="N342" i="17"/>
  <c r="L342" i="17"/>
  <c r="J342" i="17"/>
  <c r="H342" i="17" s="1"/>
  <c r="E342" i="17"/>
  <c r="L341" i="17"/>
  <c r="J341" i="17"/>
  <c r="H341" i="17" s="1"/>
  <c r="L340" i="17"/>
  <c r="J340" i="17"/>
  <c r="H340" i="17"/>
  <c r="L339" i="17"/>
  <c r="J339" i="17"/>
  <c r="H339" i="17" s="1"/>
  <c r="L338" i="17"/>
  <c r="J338" i="17"/>
  <c r="H338" i="17"/>
  <c r="N337" i="17"/>
  <c r="L337" i="17"/>
  <c r="J337" i="17"/>
  <c r="H337" i="17"/>
  <c r="E337" i="17"/>
  <c r="L336" i="17"/>
  <c r="J336" i="17"/>
  <c r="H336" i="17"/>
  <c r="L335" i="17"/>
  <c r="J335" i="17"/>
  <c r="H335" i="17" s="1"/>
  <c r="L334" i="17"/>
  <c r="J334" i="17"/>
  <c r="H334" i="17"/>
  <c r="L333" i="17"/>
  <c r="J333" i="17"/>
  <c r="H333" i="17" s="1"/>
  <c r="N332" i="17"/>
  <c r="L332" i="17"/>
  <c r="J332" i="17"/>
  <c r="H332" i="17" s="1"/>
  <c r="E332" i="17"/>
  <c r="L331" i="17"/>
  <c r="J331" i="17"/>
  <c r="H331" i="17" s="1"/>
  <c r="L330" i="17"/>
  <c r="J330" i="17"/>
  <c r="H330" i="17"/>
  <c r="L329" i="17"/>
  <c r="J329" i="17"/>
  <c r="H329" i="17" s="1"/>
  <c r="L328" i="17"/>
  <c r="J328" i="17"/>
  <c r="H328" i="17"/>
  <c r="N327" i="17"/>
  <c r="L327" i="17"/>
  <c r="J327" i="17"/>
  <c r="H327" i="17"/>
  <c r="E327" i="17"/>
  <c r="L326" i="17"/>
  <c r="J326" i="17"/>
  <c r="H326" i="17"/>
  <c r="L325" i="17"/>
  <c r="J325" i="17"/>
  <c r="H325" i="17" s="1"/>
  <c r="L324" i="17"/>
  <c r="J324" i="17"/>
  <c r="H324" i="17"/>
  <c r="L323" i="17"/>
  <c r="J323" i="17"/>
  <c r="H323" i="17" s="1"/>
  <c r="N322" i="17"/>
  <c r="L322" i="17"/>
  <c r="J322" i="17"/>
  <c r="H322" i="17" s="1"/>
  <c r="E322" i="17"/>
  <c r="L321" i="17"/>
  <c r="J321" i="17"/>
  <c r="H321" i="17" s="1"/>
  <c r="L320" i="17"/>
  <c r="J320" i="17"/>
  <c r="H320" i="17"/>
  <c r="L319" i="17"/>
  <c r="J319" i="17"/>
  <c r="H319" i="17" s="1"/>
  <c r="L318" i="17"/>
  <c r="J318" i="17"/>
  <c r="H318" i="17"/>
  <c r="N317" i="17"/>
  <c r="L317" i="17"/>
  <c r="J317" i="17"/>
  <c r="H317" i="17"/>
  <c r="E317" i="17"/>
  <c r="L316" i="17"/>
  <c r="J316" i="17"/>
  <c r="H316" i="17"/>
  <c r="L315" i="17"/>
  <c r="J315" i="17"/>
  <c r="H315" i="17" s="1"/>
  <c r="L314" i="17"/>
  <c r="J314" i="17"/>
  <c r="H314" i="17"/>
  <c r="L313" i="17"/>
  <c r="J313" i="17"/>
  <c r="H313" i="17" s="1"/>
  <c r="N312" i="17"/>
  <c r="N412" i="17" s="1"/>
  <c r="N70" i="9" s="1"/>
  <c r="L312" i="17"/>
  <c r="J312" i="17"/>
  <c r="H312" i="17" s="1"/>
  <c r="E312" i="17"/>
  <c r="E412" i="17" s="1"/>
  <c r="L310" i="17"/>
  <c r="J310" i="17"/>
  <c r="H310" i="17"/>
  <c r="L309" i="17"/>
  <c r="J309" i="17"/>
  <c r="H309" i="17"/>
  <c r="L308" i="17"/>
  <c r="J308" i="17"/>
  <c r="H308" i="17" s="1"/>
  <c r="L307" i="17"/>
  <c r="J307" i="17"/>
  <c r="H307" i="17"/>
  <c r="L306" i="17"/>
  <c r="J306" i="17"/>
  <c r="H306" i="17" s="1"/>
  <c r="N305" i="17"/>
  <c r="L305" i="17"/>
  <c r="J305" i="17"/>
  <c r="H305" i="17" s="1"/>
  <c r="E305" i="17"/>
  <c r="L304" i="17"/>
  <c r="J304" i="17"/>
  <c r="H304" i="17" s="1"/>
  <c r="L303" i="17"/>
  <c r="J303" i="17"/>
  <c r="H303" i="17"/>
  <c r="L302" i="17"/>
  <c r="J302" i="17"/>
  <c r="H302" i="17" s="1"/>
  <c r="L301" i="17"/>
  <c r="J301" i="17"/>
  <c r="H301" i="17"/>
  <c r="N300" i="17"/>
  <c r="L300" i="17"/>
  <c r="J300" i="17"/>
  <c r="H300" i="17"/>
  <c r="E300" i="17"/>
  <c r="L299" i="17"/>
  <c r="J299" i="17"/>
  <c r="H299" i="17"/>
  <c r="L298" i="17"/>
  <c r="J298" i="17"/>
  <c r="H298" i="17" s="1"/>
  <c r="L297" i="17"/>
  <c r="J297" i="17"/>
  <c r="H297" i="17"/>
  <c r="L296" i="17"/>
  <c r="J296" i="17"/>
  <c r="H296" i="17" s="1"/>
  <c r="N295" i="17"/>
  <c r="L295" i="17"/>
  <c r="J295" i="17"/>
  <c r="H295" i="17" s="1"/>
  <c r="E295" i="17"/>
  <c r="L294" i="17"/>
  <c r="J294" i="17"/>
  <c r="H294" i="17" s="1"/>
  <c r="L293" i="17"/>
  <c r="J293" i="17"/>
  <c r="H293" i="17"/>
  <c r="L292" i="17"/>
  <c r="J292" i="17"/>
  <c r="H292" i="17" s="1"/>
  <c r="L291" i="17"/>
  <c r="J291" i="17"/>
  <c r="H291" i="17"/>
  <c r="N290" i="17"/>
  <c r="L290" i="17"/>
  <c r="J290" i="17"/>
  <c r="H290" i="17"/>
  <c r="E290" i="17"/>
  <c r="L289" i="17"/>
  <c r="J289" i="17"/>
  <c r="H289" i="17"/>
  <c r="L288" i="17"/>
  <c r="J288" i="17"/>
  <c r="H288" i="17" s="1"/>
  <c r="L287" i="17"/>
  <c r="J287" i="17"/>
  <c r="H287" i="17"/>
  <c r="L286" i="17"/>
  <c r="J286" i="17"/>
  <c r="H286" i="17" s="1"/>
  <c r="N285" i="17"/>
  <c r="L285" i="17"/>
  <c r="J285" i="17"/>
  <c r="H285" i="17" s="1"/>
  <c r="E285" i="17"/>
  <c r="L284" i="17"/>
  <c r="J284" i="17"/>
  <c r="H284" i="17" s="1"/>
  <c r="L283" i="17"/>
  <c r="J283" i="17"/>
  <c r="H283" i="17"/>
  <c r="L282" i="17"/>
  <c r="J282" i="17"/>
  <c r="H282" i="17" s="1"/>
  <c r="L281" i="17"/>
  <c r="J281" i="17"/>
  <c r="H281" i="17"/>
  <c r="N280" i="17"/>
  <c r="L280" i="17"/>
  <c r="J280" i="17"/>
  <c r="H280" i="17"/>
  <c r="E280" i="17"/>
  <c r="L279" i="17"/>
  <c r="J279" i="17"/>
  <c r="H279" i="17"/>
  <c r="L278" i="17"/>
  <c r="J278" i="17"/>
  <c r="H278" i="17" s="1"/>
  <c r="L277" i="17"/>
  <c r="J277" i="17"/>
  <c r="H277" i="17"/>
  <c r="L276" i="17"/>
  <c r="J276" i="17"/>
  <c r="H276" i="17" s="1"/>
  <c r="N275" i="17"/>
  <c r="L275" i="17"/>
  <c r="J275" i="17"/>
  <c r="H275" i="17" s="1"/>
  <c r="E275" i="17"/>
  <c r="L274" i="17"/>
  <c r="J274" i="17"/>
  <c r="H274" i="17" s="1"/>
  <c r="L273" i="17"/>
  <c r="J273" i="17"/>
  <c r="H273" i="17"/>
  <c r="L272" i="17"/>
  <c r="J272" i="17"/>
  <c r="H272" i="17" s="1"/>
  <c r="L271" i="17"/>
  <c r="J271" i="17"/>
  <c r="H271" i="17"/>
  <c r="N270" i="17"/>
  <c r="L270" i="17"/>
  <c r="J270" i="17"/>
  <c r="H270" i="17"/>
  <c r="E270" i="17"/>
  <c r="L269" i="17"/>
  <c r="J269" i="17"/>
  <c r="H269" i="17"/>
  <c r="L268" i="17"/>
  <c r="J268" i="17"/>
  <c r="H268" i="17" s="1"/>
  <c r="L267" i="17"/>
  <c r="J267" i="17"/>
  <c r="H267" i="17"/>
  <c r="L266" i="17"/>
  <c r="J266" i="17"/>
  <c r="H266" i="17" s="1"/>
  <c r="N265" i="17"/>
  <c r="L265" i="17"/>
  <c r="J265" i="17"/>
  <c r="H265" i="17" s="1"/>
  <c r="E265" i="17"/>
  <c r="L264" i="17"/>
  <c r="J264" i="17"/>
  <c r="H264" i="17" s="1"/>
  <c r="L263" i="17"/>
  <c r="J263" i="17"/>
  <c r="H263" i="17"/>
  <c r="L262" i="17"/>
  <c r="J262" i="17"/>
  <c r="H262" i="17" s="1"/>
  <c r="L261" i="17"/>
  <c r="J261" i="17"/>
  <c r="H261" i="17"/>
  <c r="N260" i="17"/>
  <c r="L260" i="17"/>
  <c r="J260" i="17"/>
  <c r="H260" i="17"/>
  <c r="E260" i="17"/>
  <c r="L259" i="17"/>
  <c r="J259" i="17"/>
  <c r="H259" i="17"/>
  <c r="L258" i="17"/>
  <c r="J258" i="17"/>
  <c r="H258" i="17" s="1"/>
  <c r="L257" i="17"/>
  <c r="J257" i="17"/>
  <c r="H257" i="17"/>
  <c r="L256" i="17"/>
  <c r="J256" i="17"/>
  <c r="H256" i="17" s="1"/>
  <c r="N255" i="17"/>
  <c r="L255" i="17"/>
  <c r="J255" i="17"/>
  <c r="H255" i="17" s="1"/>
  <c r="E255" i="17"/>
  <c r="L254" i="17"/>
  <c r="J254" i="17"/>
  <c r="H254" i="17" s="1"/>
  <c r="L253" i="17"/>
  <c r="J253" i="17"/>
  <c r="H253" i="17"/>
  <c r="L252" i="17"/>
  <c r="J252" i="17"/>
  <c r="H252" i="17" s="1"/>
  <c r="L251" i="17"/>
  <c r="J251" i="17"/>
  <c r="H251" i="17"/>
  <c r="N250" i="17"/>
  <c r="L250" i="17"/>
  <c r="J250" i="17"/>
  <c r="H250" i="17"/>
  <c r="E250" i="17"/>
  <c r="L249" i="17"/>
  <c r="J249" i="17"/>
  <c r="H249" i="17"/>
  <c r="L248" i="17"/>
  <c r="J248" i="17"/>
  <c r="H248" i="17" s="1"/>
  <c r="L247" i="17"/>
  <c r="J247" i="17"/>
  <c r="H247" i="17"/>
  <c r="L246" i="17"/>
  <c r="J246" i="17"/>
  <c r="H246" i="17" s="1"/>
  <c r="N245" i="17"/>
  <c r="L245" i="17"/>
  <c r="J245" i="17"/>
  <c r="H245" i="17" s="1"/>
  <c r="E245" i="17"/>
  <c r="L244" i="17"/>
  <c r="J244" i="17"/>
  <c r="H244" i="17" s="1"/>
  <c r="L243" i="17"/>
  <c r="J243" i="17"/>
  <c r="H243" i="17"/>
  <c r="L242" i="17"/>
  <c r="J242" i="17"/>
  <c r="H242" i="17" s="1"/>
  <c r="L241" i="17"/>
  <c r="J241" i="17"/>
  <c r="H241" i="17"/>
  <c r="N240" i="17"/>
  <c r="L240" i="17"/>
  <c r="J240" i="17"/>
  <c r="H240" i="17"/>
  <c r="E240" i="17"/>
  <c r="L239" i="17"/>
  <c r="J239" i="17"/>
  <c r="H239" i="17"/>
  <c r="L238" i="17"/>
  <c r="J238" i="17"/>
  <c r="H238" i="17" s="1"/>
  <c r="L237" i="17"/>
  <c r="J237" i="17"/>
  <c r="H237" i="17"/>
  <c r="L236" i="17"/>
  <c r="J236" i="17"/>
  <c r="H236" i="17" s="1"/>
  <c r="N235" i="17"/>
  <c r="L235" i="17"/>
  <c r="J235" i="17"/>
  <c r="H235" i="17" s="1"/>
  <c r="E235" i="17"/>
  <c r="L234" i="17"/>
  <c r="J234" i="17"/>
  <c r="H234" i="17" s="1"/>
  <c r="L233" i="17"/>
  <c r="J233" i="17"/>
  <c r="H233" i="17"/>
  <c r="L232" i="17"/>
  <c r="J232" i="17"/>
  <c r="H232" i="17" s="1"/>
  <c r="L231" i="17"/>
  <c r="J231" i="17"/>
  <c r="H231" i="17"/>
  <c r="N230" i="17"/>
  <c r="L230" i="17"/>
  <c r="J230" i="17"/>
  <c r="H230" i="17"/>
  <c r="E230" i="17"/>
  <c r="L229" i="17"/>
  <c r="J229" i="17"/>
  <c r="H229" i="17"/>
  <c r="L228" i="17"/>
  <c r="J228" i="17"/>
  <c r="H228" i="17" s="1"/>
  <c r="L227" i="17"/>
  <c r="J227" i="17"/>
  <c r="H227" i="17"/>
  <c r="L226" i="17"/>
  <c r="J226" i="17"/>
  <c r="H226" i="17" s="1"/>
  <c r="N225" i="17"/>
  <c r="L225" i="17"/>
  <c r="J225" i="17"/>
  <c r="H225" i="17" s="1"/>
  <c r="E225" i="17"/>
  <c r="L224" i="17"/>
  <c r="J224" i="17"/>
  <c r="H224" i="17" s="1"/>
  <c r="L223" i="17"/>
  <c r="J223" i="17"/>
  <c r="H223" i="17"/>
  <c r="L222" i="17"/>
  <c r="J222" i="17"/>
  <c r="H222" i="17" s="1"/>
  <c r="L221" i="17"/>
  <c r="J221" i="17"/>
  <c r="H221" i="17"/>
  <c r="N220" i="17"/>
  <c r="L220" i="17"/>
  <c r="J220" i="17"/>
  <c r="H220" i="17"/>
  <c r="E220" i="17"/>
  <c r="L219" i="17"/>
  <c r="J219" i="17"/>
  <c r="H219" i="17"/>
  <c r="L218" i="17"/>
  <c r="J218" i="17"/>
  <c r="H218" i="17" s="1"/>
  <c r="L217" i="17"/>
  <c r="J217" i="17"/>
  <c r="H217" i="17"/>
  <c r="L216" i="17"/>
  <c r="J216" i="17"/>
  <c r="H216" i="17" s="1"/>
  <c r="N215" i="17"/>
  <c r="L215" i="17"/>
  <c r="J215" i="17"/>
  <c r="H215" i="17" s="1"/>
  <c r="E215" i="17"/>
  <c r="L214" i="17"/>
  <c r="J214" i="17"/>
  <c r="H214" i="17" s="1"/>
  <c r="L213" i="17"/>
  <c r="J213" i="17"/>
  <c r="H213" i="17"/>
  <c r="L212" i="17"/>
  <c r="J212" i="17"/>
  <c r="H212" i="17" s="1"/>
  <c r="L211" i="17"/>
  <c r="J211" i="17"/>
  <c r="H211" i="17"/>
  <c r="N210" i="17"/>
  <c r="N310" i="17" s="1"/>
  <c r="L210" i="17"/>
  <c r="J210" i="17"/>
  <c r="H210" i="17"/>
  <c r="E210" i="17"/>
  <c r="E310" i="17" s="1"/>
  <c r="N44" i="9" s="1"/>
  <c r="L208" i="17"/>
  <c r="J208" i="17"/>
  <c r="H208" i="17"/>
  <c r="L207" i="17"/>
  <c r="J207" i="17"/>
  <c r="H207" i="17" s="1"/>
  <c r="L206" i="17"/>
  <c r="J206" i="17"/>
  <c r="H206" i="17"/>
  <c r="L205" i="17"/>
  <c r="J205" i="17"/>
  <c r="H205" i="17" s="1"/>
  <c r="L204" i="17"/>
  <c r="J204" i="17"/>
  <c r="H204" i="17"/>
  <c r="N203" i="17"/>
  <c r="L203" i="17"/>
  <c r="J203" i="17"/>
  <c r="H203" i="17"/>
  <c r="E203" i="17"/>
  <c r="L202" i="17"/>
  <c r="J202" i="17"/>
  <c r="H202" i="17"/>
  <c r="L201" i="17"/>
  <c r="J201" i="17"/>
  <c r="H201" i="17" s="1"/>
  <c r="L200" i="17"/>
  <c r="J200" i="17"/>
  <c r="H200" i="17"/>
  <c r="L199" i="17"/>
  <c r="J199" i="17"/>
  <c r="H199" i="17" s="1"/>
  <c r="N198" i="17"/>
  <c r="L198" i="17"/>
  <c r="J198" i="17"/>
  <c r="H198" i="17" s="1"/>
  <c r="E198" i="17"/>
  <c r="L197" i="17"/>
  <c r="J197" i="17"/>
  <c r="H197" i="17" s="1"/>
  <c r="L196" i="17"/>
  <c r="J196" i="17"/>
  <c r="H196" i="17"/>
  <c r="L195" i="17"/>
  <c r="J195" i="17"/>
  <c r="H195" i="17" s="1"/>
  <c r="L194" i="17"/>
  <c r="J194" i="17"/>
  <c r="H194" i="17"/>
  <c r="N193" i="17"/>
  <c r="L193" i="17"/>
  <c r="J193" i="17"/>
  <c r="H193" i="17"/>
  <c r="E193" i="17"/>
  <c r="L192" i="17"/>
  <c r="J192" i="17"/>
  <c r="H192" i="17"/>
  <c r="L191" i="17"/>
  <c r="J191" i="17"/>
  <c r="H191" i="17" s="1"/>
  <c r="L190" i="17"/>
  <c r="J190" i="17"/>
  <c r="H190" i="17"/>
  <c r="L189" i="17"/>
  <c r="J189" i="17"/>
  <c r="H189" i="17" s="1"/>
  <c r="N188" i="17"/>
  <c r="L188" i="17"/>
  <c r="J188" i="17"/>
  <c r="H188" i="17" s="1"/>
  <c r="E188" i="17"/>
  <c r="L187" i="17"/>
  <c r="J187" i="17"/>
  <c r="H187" i="17" s="1"/>
  <c r="L186" i="17"/>
  <c r="J186" i="17"/>
  <c r="H186" i="17"/>
  <c r="L185" i="17"/>
  <c r="J185" i="17"/>
  <c r="H185" i="17" s="1"/>
  <c r="L184" i="17"/>
  <c r="J184" i="17"/>
  <c r="H184" i="17"/>
  <c r="N183" i="17"/>
  <c r="L183" i="17"/>
  <c r="J183" i="17"/>
  <c r="H183" i="17"/>
  <c r="E183" i="17"/>
  <c r="L182" i="17"/>
  <c r="J182" i="17"/>
  <c r="H182" i="17"/>
  <c r="L181" i="17"/>
  <c r="J181" i="17"/>
  <c r="H181" i="17" s="1"/>
  <c r="L180" i="17"/>
  <c r="J180" i="17"/>
  <c r="H180" i="17"/>
  <c r="L179" i="17"/>
  <c r="J179" i="17"/>
  <c r="H179" i="17" s="1"/>
  <c r="N178" i="17"/>
  <c r="L178" i="17"/>
  <c r="J178" i="17"/>
  <c r="H178" i="17" s="1"/>
  <c r="E178" i="17"/>
  <c r="L177" i="17"/>
  <c r="J177" i="17"/>
  <c r="H177" i="17" s="1"/>
  <c r="L176" i="17"/>
  <c r="J176" i="17"/>
  <c r="H176" i="17"/>
  <c r="L175" i="17"/>
  <c r="J175" i="17"/>
  <c r="H175" i="17" s="1"/>
  <c r="L174" i="17"/>
  <c r="J174" i="17"/>
  <c r="H174" i="17"/>
  <c r="N173" i="17"/>
  <c r="L173" i="17"/>
  <c r="J173" i="17"/>
  <c r="H173" i="17"/>
  <c r="E173" i="17"/>
  <c r="L172" i="17"/>
  <c r="J172" i="17"/>
  <c r="H172" i="17"/>
  <c r="L171" i="17"/>
  <c r="J171" i="17"/>
  <c r="H171" i="17" s="1"/>
  <c r="L170" i="17"/>
  <c r="J170" i="17"/>
  <c r="H170" i="17"/>
  <c r="L169" i="17"/>
  <c r="J169" i="17"/>
  <c r="H169" i="17" s="1"/>
  <c r="N168" i="17"/>
  <c r="L168" i="17"/>
  <c r="J168" i="17"/>
  <c r="H168" i="17" s="1"/>
  <c r="E168" i="17"/>
  <c r="L167" i="17"/>
  <c r="J167" i="17"/>
  <c r="H167" i="17" s="1"/>
  <c r="L166" i="17"/>
  <c r="J166" i="17"/>
  <c r="H166" i="17"/>
  <c r="L165" i="17"/>
  <c r="J165" i="17"/>
  <c r="H165" i="17" s="1"/>
  <c r="L164" i="17"/>
  <c r="J164" i="17"/>
  <c r="H164" i="17"/>
  <c r="N163" i="17"/>
  <c r="L163" i="17"/>
  <c r="J163" i="17"/>
  <c r="H163" i="17"/>
  <c r="E163" i="17"/>
  <c r="L162" i="17"/>
  <c r="J162" i="17"/>
  <c r="H162" i="17"/>
  <c r="L161" i="17"/>
  <c r="J161" i="17"/>
  <c r="H161" i="17" s="1"/>
  <c r="L160" i="17"/>
  <c r="J160" i="17"/>
  <c r="H160" i="17"/>
  <c r="L159" i="17"/>
  <c r="J159" i="17"/>
  <c r="H159" i="17" s="1"/>
  <c r="N158" i="17"/>
  <c r="L158" i="17"/>
  <c r="J158" i="17"/>
  <c r="H158" i="17" s="1"/>
  <c r="E158" i="17"/>
  <c r="L157" i="17"/>
  <c r="J157" i="17"/>
  <c r="H157" i="17" s="1"/>
  <c r="L156" i="17"/>
  <c r="J156" i="17"/>
  <c r="H156" i="17"/>
  <c r="L155" i="17"/>
  <c r="J155" i="17"/>
  <c r="H155" i="17" s="1"/>
  <c r="L154" i="17"/>
  <c r="J154" i="17"/>
  <c r="H154" i="17"/>
  <c r="N153" i="17"/>
  <c r="L153" i="17"/>
  <c r="J153" i="17"/>
  <c r="H153" i="17"/>
  <c r="E153" i="17"/>
  <c r="L152" i="17"/>
  <c r="J152" i="17"/>
  <c r="H152" i="17"/>
  <c r="L151" i="17"/>
  <c r="J151" i="17"/>
  <c r="H151" i="17" s="1"/>
  <c r="L150" i="17"/>
  <c r="J150" i="17"/>
  <c r="H150" i="17"/>
  <c r="L149" i="17"/>
  <c r="J149" i="17"/>
  <c r="H149" i="17" s="1"/>
  <c r="N148" i="17"/>
  <c r="L148" i="17"/>
  <c r="J148" i="17"/>
  <c r="H148" i="17" s="1"/>
  <c r="E148" i="17"/>
  <c r="L147" i="17"/>
  <c r="J147" i="17"/>
  <c r="H147" i="17" s="1"/>
  <c r="L146" i="17"/>
  <c r="J146" i="17"/>
  <c r="H146" i="17"/>
  <c r="L145" i="17"/>
  <c r="J145" i="17"/>
  <c r="H145" i="17" s="1"/>
  <c r="L144" i="17"/>
  <c r="J144" i="17"/>
  <c r="H144" i="17"/>
  <c r="N143" i="17"/>
  <c r="L143" i="17"/>
  <c r="J143" i="17"/>
  <c r="H143" i="17"/>
  <c r="E143" i="17"/>
  <c r="L142" i="17"/>
  <c r="J142" i="17"/>
  <c r="H142" i="17"/>
  <c r="L141" i="17"/>
  <c r="J141" i="17"/>
  <c r="H141" i="17" s="1"/>
  <c r="L140" i="17"/>
  <c r="J140" i="17"/>
  <c r="H140" i="17"/>
  <c r="L139" i="17"/>
  <c r="J139" i="17"/>
  <c r="H139" i="17" s="1"/>
  <c r="N138" i="17"/>
  <c r="L138" i="17"/>
  <c r="J138" i="17"/>
  <c r="H138" i="17" s="1"/>
  <c r="E138" i="17"/>
  <c r="L137" i="17"/>
  <c r="J137" i="17"/>
  <c r="H137" i="17" s="1"/>
  <c r="L136" i="17"/>
  <c r="J136" i="17"/>
  <c r="H136" i="17"/>
  <c r="L135" i="17"/>
  <c r="J135" i="17"/>
  <c r="H135" i="17" s="1"/>
  <c r="L134" i="17"/>
  <c r="J134" i="17"/>
  <c r="H134" i="17"/>
  <c r="N133" i="17"/>
  <c r="L133" i="17"/>
  <c r="J133" i="17"/>
  <c r="H133" i="17"/>
  <c r="E133" i="17"/>
  <c r="L132" i="17"/>
  <c r="J132" i="17"/>
  <c r="H132" i="17"/>
  <c r="L131" i="17"/>
  <c r="J131" i="17"/>
  <c r="H131" i="17" s="1"/>
  <c r="L130" i="17"/>
  <c r="J130" i="17"/>
  <c r="H130" i="17"/>
  <c r="L129" i="17"/>
  <c r="J129" i="17"/>
  <c r="H129" i="17" s="1"/>
  <c r="N128" i="17"/>
  <c r="L128" i="17"/>
  <c r="J128" i="17"/>
  <c r="H128" i="17" s="1"/>
  <c r="E128" i="17"/>
  <c r="L127" i="17"/>
  <c r="J127" i="17"/>
  <c r="H127" i="17" s="1"/>
  <c r="L126" i="17"/>
  <c r="J126" i="17"/>
  <c r="H126" i="17"/>
  <c r="L125" i="17"/>
  <c r="J125" i="17"/>
  <c r="H125" i="17" s="1"/>
  <c r="L124" i="17"/>
  <c r="J124" i="17"/>
  <c r="H124" i="17"/>
  <c r="N123" i="17"/>
  <c r="L123" i="17"/>
  <c r="J123" i="17"/>
  <c r="H123" i="17"/>
  <c r="E123" i="17"/>
  <c r="L122" i="17"/>
  <c r="J122" i="17"/>
  <c r="H122" i="17"/>
  <c r="L121" i="17"/>
  <c r="J121" i="17"/>
  <c r="H121" i="17" s="1"/>
  <c r="L120" i="17"/>
  <c r="J120" i="17"/>
  <c r="H120" i="17" s="1"/>
  <c r="L119" i="17"/>
  <c r="J119" i="17"/>
  <c r="H119" i="17" s="1"/>
  <c r="N118" i="17"/>
  <c r="L118" i="17"/>
  <c r="J118" i="17"/>
  <c r="H118" i="17" s="1"/>
  <c r="E118" i="17"/>
  <c r="L117" i="17"/>
  <c r="J117" i="17"/>
  <c r="L116" i="17"/>
  <c r="J116" i="17"/>
  <c r="H116" i="17" s="1"/>
  <c r="L115" i="17"/>
  <c r="J115" i="17"/>
  <c r="L114" i="17"/>
  <c r="J114" i="17"/>
  <c r="H114" i="17"/>
  <c r="N113" i="17"/>
  <c r="L113" i="17"/>
  <c r="J113" i="17"/>
  <c r="H113" i="17"/>
  <c r="E113" i="17"/>
  <c r="L112" i="17"/>
  <c r="J112" i="17"/>
  <c r="H112" i="17" s="1"/>
  <c r="L111" i="17"/>
  <c r="J111" i="17"/>
  <c r="L110" i="17"/>
  <c r="J110" i="17"/>
  <c r="H110" i="17"/>
  <c r="L109" i="17"/>
  <c r="J109" i="17"/>
  <c r="H109" i="17" s="1"/>
  <c r="N108" i="17"/>
  <c r="N208" i="17" s="1"/>
  <c r="L108" i="17"/>
  <c r="J108" i="17"/>
  <c r="H108" i="17" s="1"/>
  <c r="E108" i="17"/>
  <c r="E208" i="17" s="1"/>
  <c r="N23" i="9" s="1"/>
  <c r="L106" i="17"/>
  <c r="J106" i="17"/>
  <c r="H106" i="17"/>
  <c r="L105" i="17"/>
  <c r="J105" i="17"/>
  <c r="H105" i="17"/>
  <c r="L104" i="17"/>
  <c r="J104" i="17"/>
  <c r="H104" i="17" s="1"/>
  <c r="L103" i="17"/>
  <c r="J103" i="17"/>
  <c r="H103" i="17"/>
  <c r="L102" i="17"/>
  <c r="J102" i="17"/>
  <c r="H102" i="17" s="1"/>
  <c r="N101" i="17"/>
  <c r="L101" i="17"/>
  <c r="J101" i="17"/>
  <c r="H101" i="17" s="1"/>
  <c r="E101" i="17"/>
  <c r="L100" i="17"/>
  <c r="J100" i="17"/>
  <c r="H100" i="17" s="1"/>
  <c r="L99" i="17"/>
  <c r="J99" i="17"/>
  <c r="H99" i="17"/>
  <c r="L98" i="17"/>
  <c r="J98" i="17"/>
  <c r="H98" i="17" s="1"/>
  <c r="L97" i="17"/>
  <c r="J97" i="17"/>
  <c r="H97" i="17"/>
  <c r="N96" i="17"/>
  <c r="L96" i="17"/>
  <c r="J96" i="17"/>
  <c r="H96" i="17"/>
  <c r="E96" i="17"/>
  <c r="L95" i="17"/>
  <c r="J95" i="17"/>
  <c r="H95" i="17"/>
  <c r="L94" i="17"/>
  <c r="J94" i="17"/>
  <c r="H94" i="17" s="1"/>
  <c r="L93" i="17"/>
  <c r="J93" i="17"/>
  <c r="H93" i="17"/>
  <c r="L92" i="17"/>
  <c r="J92" i="17"/>
  <c r="H92" i="17" s="1"/>
  <c r="N91" i="17"/>
  <c r="L91" i="17"/>
  <c r="J91" i="17"/>
  <c r="H91" i="17" s="1"/>
  <c r="E91" i="17"/>
  <c r="L90" i="17"/>
  <c r="J90" i="17"/>
  <c r="H90" i="17" s="1"/>
  <c r="L89" i="17"/>
  <c r="J89" i="17"/>
  <c r="H89" i="17"/>
  <c r="L88" i="17"/>
  <c r="J88" i="17"/>
  <c r="H88" i="17" s="1"/>
  <c r="L87" i="17"/>
  <c r="J87" i="17"/>
  <c r="H87" i="17"/>
  <c r="N86" i="17"/>
  <c r="L86" i="17"/>
  <c r="J86" i="17"/>
  <c r="H86" i="17"/>
  <c r="E86" i="17"/>
  <c r="L85" i="17"/>
  <c r="J85" i="17"/>
  <c r="H85" i="17"/>
  <c r="L84" i="17"/>
  <c r="J84" i="17"/>
  <c r="H84" i="17" s="1"/>
  <c r="L83" i="17"/>
  <c r="J83" i="17"/>
  <c r="H83" i="17"/>
  <c r="L82" i="17"/>
  <c r="J82" i="17"/>
  <c r="H82" i="17" s="1"/>
  <c r="N81" i="17"/>
  <c r="L81" i="17"/>
  <c r="J81" i="17"/>
  <c r="H81" i="17" s="1"/>
  <c r="E81" i="17"/>
  <c r="L80" i="17"/>
  <c r="J80" i="17"/>
  <c r="H80" i="17" s="1"/>
  <c r="L79" i="17"/>
  <c r="J79" i="17"/>
  <c r="H79" i="17"/>
  <c r="L78" i="17"/>
  <c r="J78" i="17"/>
  <c r="H78" i="17" s="1"/>
  <c r="L77" i="17"/>
  <c r="J77" i="17"/>
  <c r="H77" i="17"/>
  <c r="N76" i="17"/>
  <c r="L76" i="17"/>
  <c r="J76" i="17"/>
  <c r="H76" i="17"/>
  <c r="E76" i="17"/>
  <c r="L75" i="17"/>
  <c r="J75" i="17"/>
  <c r="H75" i="17"/>
  <c r="L74" i="17"/>
  <c r="J74" i="17"/>
  <c r="H74" i="17" s="1"/>
  <c r="L73" i="17"/>
  <c r="J73" i="17"/>
  <c r="H73" i="17"/>
  <c r="L72" i="17"/>
  <c r="J72" i="17"/>
  <c r="H72" i="17" s="1"/>
  <c r="N71" i="17"/>
  <c r="L71" i="17"/>
  <c r="J71" i="17"/>
  <c r="H71" i="17" s="1"/>
  <c r="E71" i="17"/>
  <c r="L70" i="17"/>
  <c r="J70" i="17"/>
  <c r="H70" i="17" s="1"/>
  <c r="L69" i="17"/>
  <c r="J69" i="17"/>
  <c r="H69" i="17"/>
  <c r="L68" i="17"/>
  <c r="J68" i="17"/>
  <c r="H68" i="17" s="1"/>
  <c r="L67" i="17"/>
  <c r="J67" i="17"/>
  <c r="H67" i="17"/>
  <c r="N66" i="17"/>
  <c r="L66" i="17"/>
  <c r="J66" i="17"/>
  <c r="H66" i="17"/>
  <c r="E66" i="17"/>
  <c r="L65" i="17"/>
  <c r="J65" i="17"/>
  <c r="H65" i="17"/>
  <c r="L64" i="17"/>
  <c r="J64" i="17"/>
  <c r="H64" i="17" s="1"/>
  <c r="L63" i="17"/>
  <c r="J63" i="17"/>
  <c r="H63" i="17"/>
  <c r="L62" i="17"/>
  <c r="J62" i="17"/>
  <c r="H62" i="17" s="1"/>
  <c r="N61" i="17"/>
  <c r="L61" i="17"/>
  <c r="J61" i="17"/>
  <c r="H61" i="17" s="1"/>
  <c r="E61" i="17"/>
  <c r="L60" i="17"/>
  <c r="J60" i="17"/>
  <c r="H60" i="17" s="1"/>
  <c r="L59" i="17"/>
  <c r="J59" i="17"/>
  <c r="H59" i="17"/>
  <c r="L58" i="17"/>
  <c r="J58" i="17"/>
  <c r="H58" i="17" s="1"/>
  <c r="L57" i="17"/>
  <c r="J57" i="17"/>
  <c r="H57" i="17"/>
  <c r="N56" i="17"/>
  <c r="L56" i="17"/>
  <c r="J56" i="17"/>
  <c r="H56" i="17"/>
  <c r="E56" i="17"/>
  <c r="L55" i="17"/>
  <c r="J55" i="17"/>
  <c r="H55" i="17"/>
  <c r="L54" i="17"/>
  <c r="J54" i="17"/>
  <c r="H54" i="17" s="1"/>
  <c r="L53" i="17"/>
  <c r="J53" i="17"/>
  <c r="H53" i="17"/>
  <c r="L52" i="17"/>
  <c r="J52" i="17"/>
  <c r="H52" i="17" s="1"/>
  <c r="N51" i="17"/>
  <c r="L51" i="17"/>
  <c r="J51" i="17"/>
  <c r="H51" i="17" s="1"/>
  <c r="E51" i="17"/>
  <c r="L50" i="17"/>
  <c r="J50" i="17"/>
  <c r="H50" i="17" s="1"/>
  <c r="L49" i="17"/>
  <c r="J49" i="17"/>
  <c r="H49" i="17"/>
  <c r="L48" i="17"/>
  <c r="J48" i="17"/>
  <c r="H48" i="17" s="1"/>
  <c r="L47" i="17"/>
  <c r="J47" i="17"/>
  <c r="H47" i="17"/>
  <c r="N46" i="17"/>
  <c r="L46" i="17"/>
  <c r="J46" i="17"/>
  <c r="H46" i="17"/>
  <c r="E46" i="17"/>
  <c r="L45" i="17"/>
  <c r="J45" i="17"/>
  <c r="H45" i="17"/>
  <c r="L44" i="17"/>
  <c r="J44" i="17"/>
  <c r="H44" i="17" s="1"/>
  <c r="L43" i="17"/>
  <c r="J43" i="17"/>
  <c r="H43" i="17"/>
  <c r="L42" i="17"/>
  <c r="J42" i="17"/>
  <c r="H42" i="17" s="1"/>
  <c r="N41" i="17"/>
  <c r="L41" i="17"/>
  <c r="J41" i="17"/>
  <c r="H41" i="17" s="1"/>
  <c r="E41" i="17"/>
  <c r="L40" i="17"/>
  <c r="J40" i="17"/>
  <c r="H40" i="17" s="1"/>
  <c r="L39" i="17"/>
  <c r="J39" i="17"/>
  <c r="H39" i="17"/>
  <c r="L38" i="17"/>
  <c r="J38" i="17"/>
  <c r="H38" i="17" s="1"/>
  <c r="L37" i="17"/>
  <c r="J37" i="17"/>
  <c r="H37" i="17"/>
  <c r="N36" i="17"/>
  <c r="L36" i="17"/>
  <c r="J36" i="17"/>
  <c r="H36" i="17"/>
  <c r="E36" i="17"/>
  <c r="L35" i="17"/>
  <c r="J35" i="17"/>
  <c r="H35" i="17"/>
  <c r="L34" i="17"/>
  <c r="J34" i="17"/>
  <c r="H34" i="17" s="1"/>
  <c r="L33" i="17"/>
  <c r="J33" i="17"/>
  <c r="H33" i="17"/>
  <c r="L32" i="17"/>
  <c r="J32" i="17"/>
  <c r="H32" i="17" s="1"/>
  <c r="N31" i="17"/>
  <c r="L31" i="17"/>
  <c r="J31" i="17"/>
  <c r="H31" i="17" s="1"/>
  <c r="E31" i="17"/>
  <c r="L30" i="17"/>
  <c r="J30" i="17"/>
  <c r="H30" i="17" s="1"/>
  <c r="L29" i="17"/>
  <c r="J29" i="17"/>
  <c r="H29" i="17"/>
  <c r="L28" i="17"/>
  <c r="J28" i="17"/>
  <c r="H28" i="17" s="1"/>
  <c r="L27" i="17"/>
  <c r="J27" i="17"/>
  <c r="H27" i="17"/>
  <c r="N26" i="17"/>
  <c r="L26" i="17"/>
  <c r="J26" i="17"/>
  <c r="H26" i="17"/>
  <c r="E26" i="17"/>
  <c r="L25" i="17"/>
  <c r="J25" i="17"/>
  <c r="H25" i="17"/>
  <c r="L24" i="17"/>
  <c r="J24" i="17"/>
  <c r="H24" i="17" s="1"/>
  <c r="L23" i="17"/>
  <c r="J23" i="17"/>
  <c r="H23" i="17"/>
  <c r="L22" i="17"/>
  <c r="J22" i="17"/>
  <c r="H22" i="17" s="1"/>
  <c r="N21" i="17"/>
  <c r="L21" i="17"/>
  <c r="J21" i="17"/>
  <c r="H21" i="17" s="1"/>
  <c r="E21" i="17"/>
  <c r="L20" i="17"/>
  <c r="J20" i="17"/>
  <c r="H20" i="17" s="1"/>
  <c r="L19" i="17"/>
  <c r="J19" i="17"/>
  <c r="H19" i="17"/>
  <c r="L18" i="17"/>
  <c r="J18" i="17"/>
  <c r="H18" i="17" s="1"/>
  <c r="L17" i="17"/>
  <c r="J17" i="17"/>
  <c r="H17" i="17"/>
  <c r="N16" i="17"/>
  <c r="L16" i="17"/>
  <c r="J16" i="17"/>
  <c r="H16" i="17"/>
  <c r="E16" i="17"/>
  <c r="L15" i="17"/>
  <c r="J15" i="17"/>
  <c r="H15" i="17"/>
  <c r="L14" i="17"/>
  <c r="J14" i="17"/>
  <c r="H14" i="17" s="1"/>
  <c r="L13" i="17"/>
  <c r="J13" i="17"/>
  <c r="H13" i="17"/>
  <c r="L12" i="17"/>
  <c r="J12" i="17"/>
  <c r="H12" i="17" s="1"/>
  <c r="N11" i="17"/>
  <c r="L11" i="17"/>
  <c r="J11" i="17"/>
  <c r="H11" i="17" s="1"/>
  <c r="E11" i="17"/>
  <c r="L10" i="17"/>
  <c r="J10" i="17"/>
  <c r="H10" i="17" s="1"/>
  <c r="L9" i="17"/>
  <c r="J9" i="17"/>
  <c r="H9" i="17"/>
  <c r="L8" i="17"/>
  <c r="J8" i="17"/>
  <c r="H8" i="17" s="1"/>
  <c r="L7" i="17"/>
  <c r="J7" i="17"/>
  <c r="H7" i="17"/>
  <c r="N6" i="17"/>
  <c r="N106" i="17" s="1"/>
  <c r="L6" i="17"/>
  <c r="J6" i="17"/>
  <c r="H6" i="17"/>
  <c r="E6" i="17"/>
  <c r="E106" i="17" s="1"/>
  <c r="N21" i="9" s="1"/>
  <c r="L411" i="16"/>
  <c r="J411" i="16"/>
  <c r="H411" i="16" s="1"/>
  <c r="L410" i="16"/>
  <c r="J410" i="16"/>
  <c r="H410" i="16"/>
  <c r="L409" i="16"/>
  <c r="J409" i="16"/>
  <c r="H409" i="16" s="1"/>
  <c r="L408" i="16"/>
  <c r="J408" i="16"/>
  <c r="H408" i="16"/>
  <c r="N407" i="16"/>
  <c r="L407" i="16"/>
  <c r="J407" i="16"/>
  <c r="H407" i="16"/>
  <c r="E407" i="16"/>
  <c r="L406" i="16"/>
  <c r="J406" i="16"/>
  <c r="H406" i="16"/>
  <c r="L405" i="16"/>
  <c r="J405" i="16"/>
  <c r="H405" i="16" s="1"/>
  <c r="L404" i="16"/>
  <c r="J404" i="16"/>
  <c r="H404" i="16"/>
  <c r="L403" i="16"/>
  <c r="J403" i="16"/>
  <c r="H403" i="16" s="1"/>
  <c r="N402" i="16"/>
  <c r="L402" i="16"/>
  <c r="J402" i="16"/>
  <c r="H402" i="16" s="1"/>
  <c r="E402" i="16"/>
  <c r="L401" i="16"/>
  <c r="J401" i="16"/>
  <c r="H401" i="16" s="1"/>
  <c r="L400" i="16"/>
  <c r="J400" i="16"/>
  <c r="H400" i="16"/>
  <c r="L399" i="16"/>
  <c r="J399" i="16"/>
  <c r="H399" i="16" s="1"/>
  <c r="L398" i="16"/>
  <c r="J398" i="16"/>
  <c r="H398" i="16"/>
  <c r="N397" i="16"/>
  <c r="L397" i="16"/>
  <c r="J397" i="16"/>
  <c r="H397" i="16"/>
  <c r="E397" i="16"/>
  <c r="L396" i="16"/>
  <c r="J396" i="16"/>
  <c r="H396" i="16"/>
  <c r="L395" i="16"/>
  <c r="J395" i="16"/>
  <c r="H395" i="16" s="1"/>
  <c r="L394" i="16"/>
  <c r="J394" i="16"/>
  <c r="H394" i="16"/>
  <c r="L393" i="16"/>
  <c r="J393" i="16"/>
  <c r="H393" i="16" s="1"/>
  <c r="N392" i="16"/>
  <c r="L392" i="16"/>
  <c r="J392" i="16"/>
  <c r="H392" i="16" s="1"/>
  <c r="E392" i="16"/>
  <c r="L391" i="16"/>
  <c r="J391" i="16"/>
  <c r="H391" i="16" s="1"/>
  <c r="L390" i="16"/>
  <c r="J390" i="16"/>
  <c r="H390" i="16"/>
  <c r="L389" i="16"/>
  <c r="J389" i="16"/>
  <c r="H389" i="16" s="1"/>
  <c r="L388" i="16"/>
  <c r="J388" i="16"/>
  <c r="H388" i="16"/>
  <c r="N387" i="16"/>
  <c r="L387" i="16"/>
  <c r="J387" i="16"/>
  <c r="H387" i="16"/>
  <c r="E387" i="16"/>
  <c r="L386" i="16"/>
  <c r="J386" i="16"/>
  <c r="H386" i="16"/>
  <c r="L385" i="16"/>
  <c r="J385" i="16"/>
  <c r="H385" i="16" s="1"/>
  <c r="L384" i="16"/>
  <c r="J384" i="16"/>
  <c r="H384" i="16"/>
  <c r="L383" i="16"/>
  <c r="J383" i="16"/>
  <c r="H383" i="16" s="1"/>
  <c r="N382" i="16"/>
  <c r="L382" i="16"/>
  <c r="J382" i="16"/>
  <c r="H382" i="16" s="1"/>
  <c r="E382" i="16"/>
  <c r="L381" i="16"/>
  <c r="J381" i="16"/>
  <c r="H381" i="16" s="1"/>
  <c r="L380" i="16"/>
  <c r="J380" i="16"/>
  <c r="H380" i="16"/>
  <c r="L379" i="16"/>
  <c r="J379" i="16"/>
  <c r="H379" i="16" s="1"/>
  <c r="L378" i="16"/>
  <c r="J378" i="16"/>
  <c r="H378" i="16"/>
  <c r="N377" i="16"/>
  <c r="L377" i="16"/>
  <c r="J377" i="16"/>
  <c r="H377" i="16"/>
  <c r="E377" i="16"/>
  <c r="L376" i="16"/>
  <c r="J376" i="16"/>
  <c r="H376" i="16"/>
  <c r="L375" i="16"/>
  <c r="J375" i="16"/>
  <c r="H375" i="16" s="1"/>
  <c r="L374" i="16"/>
  <c r="J374" i="16"/>
  <c r="H374" i="16"/>
  <c r="L373" i="16"/>
  <c r="J373" i="16"/>
  <c r="H373" i="16" s="1"/>
  <c r="N372" i="16"/>
  <c r="L372" i="16"/>
  <c r="J372" i="16"/>
  <c r="H372" i="16" s="1"/>
  <c r="E372" i="16"/>
  <c r="L371" i="16"/>
  <c r="J371" i="16"/>
  <c r="H371" i="16" s="1"/>
  <c r="L370" i="16"/>
  <c r="J370" i="16"/>
  <c r="H370" i="16"/>
  <c r="L369" i="16"/>
  <c r="J369" i="16"/>
  <c r="H369" i="16" s="1"/>
  <c r="L368" i="16"/>
  <c r="J368" i="16"/>
  <c r="H368" i="16"/>
  <c r="N367" i="16"/>
  <c r="L367" i="16"/>
  <c r="J367" i="16"/>
  <c r="H367" i="16"/>
  <c r="E367" i="16"/>
  <c r="L366" i="16"/>
  <c r="J366" i="16"/>
  <c r="H366" i="16"/>
  <c r="L365" i="16"/>
  <c r="J365" i="16"/>
  <c r="H365" i="16" s="1"/>
  <c r="L364" i="16"/>
  <c r="J364" i="16"/>
  <c r="H364" i="16"/>
  <c r="L363" i="16"/>
  <c r="J363" i="16"/>
  <c r="H363" i="16" s="1"/>
  <c r="N362" i="16"/>
  <c r="L362" i="16"/>
  <c r="J362" i="16"/>
  <c r="H362" i="16" s="1"/>
  <c r="E362" i="16"/>
  <c r="L361" i="16"/>
  <c r="J361" i="16"/>
  <c r="H361" i="16" s="1"/>
  <c r="L360" i="16"/>
  <c r="J360" i="16"/>
  <c r="H360" i="16"/>
  <c r="L359" i="16"/>
  <c r="J359" i="16"/>
  <c r="H359" i="16" s="1"/>
  <c r="L358" i="16"/>
  <c r="J358" i="16"/>
  <c r="H358" i="16"/>
  <c r="N357" i="16"/>
  <c r="L357" i="16"/>
  <c r="J357" i="16"/>
  <c r="H357" i="16"/>
  <c r="E357" i="16"/>
  <c r="L356" i="16"/>
  <c r="J356" i="16"/>
  <c r="H356" i="16"/>
  <c r="L355" i="16"/>
  <c r="J355" i="16"/>
  <c r="H355" i="16" s="1"/>
  <c r="L354" i="16"/>
  <c r="J354" i="16"/>
  <c r="H354" i="16"/>
  <c r="L353" i="16"/>
  <c r="J353" i="16"/>
  <c r="H353" i="16" s="1"/>
  <c r="N352" i="16"/>
  <c r="L352" i="16"/>
  <c r="J352" i="16"/>
  <c r="H352" i="16" s="1"/>
  <c r="E352" i="16"/>
  <c r="L351" i="16"/>
  <c r="J351" i="16"/>
  <c r="H351" i="16" s="1"/>
  <c r="L350" i="16"/>
  <c r="J350" i="16"/>
  <c r="H350" i="16"/>
  <c r="L349" i="16"/>
  <c r="J349" i="16"/>
  <c r="H349" i="16" s="1"/>
  <c r="L348" i="16"/>
  <c r="J348" i="16"/>
  <c r="H348" i="16"/>
  <c r="N347" i="16"/>
  <c r="L347" i="16"/>
  <c r="J347" i="16"/>
  <c r="H347" i="16"/>
  <c r="E347" i="16"/>
  <c r="L346" i="16"/>
  <c r="J346" i="16"/>
  <c r="H346" i="16"/>
  <c r="L345" i="16"/>
  <c r="J345" i="16"/>
  <c r="H345" i="16" s="1"/>
  <c r="L344" i="16"/>
  <c r="J344" i="16"/>
  <c r="H344" i="16"/>
  <c r="L343" i="16"/>
  <c r="J343" i="16"/>
  <c r="H343" i="16" s="1"/>
  <c r="N342" i="16"/>
  <c r="L342" i="16"/>
  <c r="J342" i="16"/>
  <c r="H342" i="16" s="1"/>
  <c r="E342" i="16"/>
  <c r="L341" i="16"/>
  <c r="J341" i="16"/>
  <c r="H341" i="16" s="1"/>
  <c r="L340" i="16"/>
  <c r="J340" i="16"/>
  <c r="H340" i="16"/>
  <c r="L339" i="16"/>
  <c r="J339" i="16"/>
  <c r="H339" i="16" s="1"/>
  <c r="L338" i="16"/>
  <c r="J338" i="16"/>
  <c r="H338" i="16"/>
  <c r="N337" i="16"/>
  <c r="L337" i="16"/>
  <c r="J337" i="16"/>
  <c r="H337" i="16"/>
  <c r="E337" i="16"/>
  <c r="L336" i="16"/>
  <c r="J336" i="16"/>
  <c r="H336" i="16"/>
  <c r="L335" i="16"/>
  <c r="J335" i="16"/>
  <c r="H335" i="16" s="1"/>
  <c r="L334" i="16"/>
  <c r="J334" i="16"/>
  <c r="H334" i="16"/>
  <c r="L333" i="16"/>
  <c r="J333" i="16"/>
  <c r="H333" i="16" s="1"/>
  <c r="N332" i="16"/>
  <c r="L332" i="16"/>
  <c r="J332" i="16"/>
  <c r="H332" i="16" s="1"/>
  <c r="E332" i="16"/>
  <c r="L331" i="16"/>
  <c r="J331" i="16"/>
  <c r="H331" i="16" s="1"/>
  <c r="L330" i="16"/>
  <c r="J330" i="16"/>
  <c r="H330" i="16"/>
  <c r="L329" i="16"/>
  <c r="J329" i="16"/>
  <c r="H329" i="16" s="1"/>
  <c r="L328" i="16"/>
  <c r="J328" i="16"/>
  <c r="H328" i="16"/>
  <c r="N327" i="16"/>
  <c r="L327" i="16"/>
  <c r="J327" i="16"/>
  <c r="H327" i="16"/>
  <c r="E327" i="16"/>
  <c r="L326" i="16"/>
  <c r="J326" i="16"/>
  <c r="H326" i="16"/>
  <c r="L325" i="16"/>
  <c r="J325" i="16"/>
  <c r="H325" i="16" s="1"/>
  <c r="L324" i="16"/>
  <c r="J324" i="16"/>
  <c r="H324" i="16"/>
  <c r="L323" i="16"/>
  <c r="J323" i="16"/>
  <c r="H323" i="16" s="1"/>
  <c r="N322" i="16"/>
  <c r="L322" i="16"/>
  <c r="J322" i="16"/>
  <c r="H322" i="16" s="1"/>
  <c r="E322" i="16"/>
  <c r="L321" i="16"/>
  <c r="J321" i="16"/>
  <c r="H321" i="16" s="1"/>
  <c r="L320" i="16"/>
  <c r="J320" i="16"/>
  <c r="H320" i="16"/>
  <c r="L319" i="16"/>
  <c r="J319" i="16"/>
  <c r="H319" i="16" s="1"/>
  <c r="L318" i="16"/>
  <c r="J318" i="16"/>
  <c r="H318" i="16"/>
  <c r="N317" i="16"/>
  <c r="L317" i="16"/>
  <c r="J317" i="16"/>
  <c r="H317" i="16"/>
  <c r="E317" i="16"/>
  <c r="N312" i="16"/>
  <c r="N412" i="16" s="1"/>
  <c r="E312" i="16"/>
  <c r="E412" i="16" s="1"/>
  <c r="L309" i="16"/>
  <c r="J309" i="16"/>
  <c r="H309" i="16"/>
  <c r="L308" i="16"/>
  <c r="J308" i="16"/>
  <c r="H308" i="16" s="1"/>
  <c r="L307" i="16"/>
  <c r="J307" i="16"/>
  <c r="H307" i="16"/>
  <c r="L306" i="16"/>
  <c r="J306" i="16"/>
  <c r="H306" i="16" s="1"/>
  <c r="N305" i="16"/>
  <c r="L305" i="16"/>
  <c r="J305" i="16"/>
  <c r="H305" i="16" s="1"/>
  <c r="E305" i="16"/>
  <c r="L304" i="16"/>
  <c r="J304" i="16"/>
  <c r="H304" i="16" s="1"/>
  <c r="L303" i="16"/>
  <c r="J303" i="16"/>
  <c r="H303" i="16"/>
  <c r="L302" i="16"/>
  <c r="J302" i="16"/>
  <c r="H302" i="16" s="1"/>
  <c r="L301" i="16"/>
  <c r="J301" i="16"/>
  <c r="H301" i="16"/>
  <c r="N300" i="16"/>
  <c r="L300" i="16"/>
  <c r="J300" i="16"/>
  <c r="H300" i="16"/>
  <c r="E300" i="16"/>
  <c r="L299" i="16"/>
  <c r="J299" i="16"/>
  <c r="H299" i="16"/>
  <c r="L298" i="16"/>
  <c r="J298" i="16"/>
  <c r="H298" i="16" s="1"/>
  <c r="L297" i="16"/>
  <c r="J297" i="16"/>
  <c r="H297" i="16"/>
  <c r="L296" i="16"/>
  <c r="J296" i="16"/>
  <c r="H296" i="16" s="1"/>
  <c r="N295" i="16"/>
  <c r="L295" i="16"/>
  <c r="J295" i="16"/>
  <c r="H295" i="16" s="1"/>
  <c r="E295" i="16"/>
  <c r="L294" i="16"/>
  <c r="J294" i="16"/>
  <c r="H294" i="16" s="1"/>
  <c r="L293" i="16"/>
  <c r="J293" i="16"/>
  <c r="H293" i="16"/>
  <c r="L292" i="16"/>
  <c r="J292" i="16"/>
  <c r="H292" i="16" s="1"/>
  <c r="L291" i="16"/>
  <c r="J291" i="16"/>
  <c r="H291" i="16"/>
  <c r="N290" i="16"/>
  <c r="L290" i="16"/>
  <c r="J290" i="16"/>
  <c r="H290" i="16"/>
  <c r="E290" i="16"/>
  <c r="L289" i="16"/>
  <c r="J289" i="16"/>
  <c r="H289" i="16"/>
  <c r="L288" i="16"/>
  <c r="J288" i="16"/>
  <c r="H288" i="16" s="1"/>
  <c r="L287" i="16"/>
  <c r="J287" i="16"/>
  <c r="H287" i="16"/>
  <c r="L286" i="16"/>
  <c r="J286" i="16"/>
  <c r="H286" i="16" s="1"/>
  <c r="N285" i="16"/>
  <c r="L285" i="16"/>
  <c r="J285" i="16"/>
  <c r="H285" i="16" s="1"/>
  <c r="E285" i="16"/>
  <c r="L284" i="16"/>
  <c r="J284" i="16"/>
  <c r="H284" i="16" s="1"/>
  <c r="L283" i="16"/>
  <c r="J283" i="16"/>
  <c r="H283" i="16"/>
  <c r="L282" i="16"/>
  <c r="J282" i="16"/>
  <c r="H282" i="16" s="1"/>
  <c r="L281" i="16"/>
  <c r="J281" i="16"/>
  <c r="H281" i="16"/>
  <c r="N280" i="16"/>
  <c r="L280" i="16"/>
  <c r="J280" i="16"/>
  <c r="H280" i="16"/>
  <c r="E280" i="16"/>
  <c r="L279" i="16"/>
  <c r="J279" i="16"/>
  <c r="H279" i="16"/>
  <c r="L278" i="16"/>
  <c r="J278" i="16"/>
  <c r="H278" i="16" s="1"/>
  <c r="L277" i="16"/>
  <c r="J277" i="16"/>
  <c r="H277" i="16"/>
  <c r="L276" i="16"/>
  <c r="J276" i="16"/>
  <c r="H276" i="16" s="1"/>
  <c r="N275" i="16"/>
  <c r="L275" i="16"/>
  <c r="J275" i="16"/>
  <c r="H275" i="16" s="1"/>
  <c r="E275" i="16"/>
  <c r="L274" i="16"/>
  <c r="J274" i="16"/>
  <c r="H274" i="16" s="1"/>
  <c r="L273" i="16"/>
  <c r="J273" i="16"/>
  <c r="H273" i="16"/>
  <c r="L272" i="16"/>
  <c r="J272" i="16"/>
  <c r="H272" i="16" s="1"/>
  <c r="L271" i="16"/>
  <c r="J271" i="16"/>
  <c r="H271" i="16"/>
  <c r="N270" i="16"/>
  <c r="L270" i="16"/>
  <c r="J270" i="16"/>
  <c r="H270" i="16"/>
  <c r="E270" i="16"/>
  <c r="L269" i="16"/>
  <c r="J269" i="16"/>
  <c r="H269" i="16"/>
  <c r="L268" i="16"/>
  <c r="J268" i="16"/>
  <c r="H268" i="16" s="1"/>
  <c r="L267" i="16"/>
  <c r="J267" i="16"/>
  <c r="H267" i="16"/>
  <c r="L266" i="16"/>
  <c r="J266" i="16"/>
  <c r="H266" i="16" s="1"/>
  <c r="N265" i="16"/>
  <c r="L265" i="16"/>
  <c r="J265" i="16"/>
  <c r="H265" i="16" s="1"/>
  <c r="E265" i="16"/>
  <c r="L264" i="16"/>
  <c r="J264" i="16"/>
  <c r="H264" i="16" s="1"/>
  <c r="L263" i="16"/>
  <c r="J263" i="16"/>
  <c r="H263" i="16"/>
  <c r="L262" i="16"/>
  <c r="J262" i="16"/>
  <c r="H262" i="16" s="1"/>
  <c r="L261" i="16"/>
  <c r="J261" i="16"/>
  <c r="H261" i="16"/>
  <c r="N260" i="16"/>
  <c r="L260" i="16"/>
  <c r="J260" i="16"/>
  <c r="H260" i="16"/>
  <c r="E260" i="16"/>
  <c r="L259" i="16"/>
  <c r="J259" i="16"/>
  <c r="H259" i="16"/>
  <c r="L258" i="16"/>
  <c r="J258" i="16"/>
  <c r="H258" i="16" s="1"/>
  <c r="L257" i="16"/>
  <c r="J257" i="16"/>
  <c r="H257" i="16"/>
  <c r="L256" i="16"/>
  <c r="J256" i="16"/>
  <c r="H256" i="16" s="1"/>
  <c r="N255" i="16"/>
  <c r="L255" i="16"/>
  <c r="J255" i="16"/>
  <c r="H255" i="16" s="1"/>
  <c r="E255" i="16"/>
  <c r="L254" i="16"/>
  <c r="J254" i="16"/>
  <c r="H254" i="16" s="1"/>
  <c r="L253" i="16"/>
  <c r="J253" i="16"/>
  <c r="H253" i="16"/>
  <c r="L252" i="16"/>
  <c r="J252" i="16"/>
  <c r="H252" i="16" s="1"/>
  <c r="L251" i="16"/>
  <c r="J251" i="16"/>
  <c r="H251" i="16"/>
  <c r="N250" i="16"/>
  <c r="L250" i="16"/>
  <c r="J250" i="16"/>
  <c r="H250" i="16"/>
  <c r="E250" i="16"/>
  <c r="L249" i="16"/>
  <c r="J249" i="16"/>
  <c r="H249" i="16"/>
  <c r="L248" i="16"/>
  <c r="J248" i="16"/>
  <c r="H248" i="16" s="1"/>
  <c r="L247" i="16"/>
  <c r="J247" i="16"/>
  <c r="H247" i="16"/>
  <c r="L246" i="16"/>
  <c r="J246" i="16"/>
  <c r="H246" i="16" s="1"/>
  <c r="N245" i="16"/>
  <c r="L245" i="16"/>
  <c r="J245" i="16"/>
  <c r="H245" i="16" s="1"/>
  <c r="E245" i="16"/>
  <c r="L244" i="16"/>
  <c r="J244" i="16"/>
  <c r="H244" i="16" s="1"/>
  <c r="L243" i="16"/>
  <c r="J243" i="16"/>
  <c r="H243" i="16"/>
  <c r="L242" i="16"/>
  <c r="J242" i="16"/>
  <c r="H242" i="16" s="1"/>
  <c r="L241" i="16"/>
  <c r="J241" i="16"/>
  <c r="H241" i="16"/>
  <c r="N240" i="16"/>
  <c r="L240" i="16"/>
  <c r="J240" i="16"/>
  <c r="H240" i="16"/>
  <c r="E240" i="16"/>
  <c r="L239" i="16"/>
  <c r="J239" i="16"/>
  <c r="H239" i="16"/>
  <c r="L238" i="16"/>
  <c r="J238" i="16"/>
  <c r="H238" i="16" s="1"/>
  <c r="L237" i="16"/>
  <c r="J237" i="16"/>
  <c r="H237" i="16"/>
  <c r="L236" i="16"/>
  <c r="J236" i="16"/>
  <c r="H236" i="16" s="1"/>
  <c r="N235" i="16"/>
  <c r="L235" i="16"/>
  <c r="J235" i="16"/>
  <c r="H235" i="16" s="1"/>
  <c r="E235" i="16"/>
  <c r="L234" i="16"/>
  <c r="J234" i="16"/>
  <c r="H234" i="16" s="1"/>
  <c r="L233" i="16"/>
  <c r="J233" i="16"/>
  <c r="H233" i="16"/>
  <c r="L232" i="16"/>
  <c r="J232" i="16"/>
  <c r="H232" i="16" s="1"/>
  <c r="L231" i="16"/>
  <c r="J231" i="16"/>
  <c r="H231" i="16"/>
  <c r="N230" i="16"/>
  <c r="L230" i="16"/>
  <c r="J230" i="16"/>
  <c r="H230" i="16"/>
  <c r="E230" i="16"/>
  <c r="L229" i="16"/>
  <c r="J229" i="16"/>
  <c r="H229" i="16"/>
  <c r="L228" i="16"/>
  <c r="J228" i="16"/>
  <c r="H228" i="16" s="1"/>
  <c r="L227" i="16"/>
  <c r="J227" i="16"/>
  <c r="H227" i="16"/>
  <c r="L226" i="16"/>
  <c r="J226" i="16"/>
  <c r="H226" i="16" s="1"/>
  <c r="N225" i="16"/>
  <c r="L225" i="16"/>
  <c r="J225" i="16"/>
  <c r="H225" i="16" s="1"/>
  <c r="E225" i="16"/>
  <c r="L224" i="16"/>
  <c r="J224" i="16"/>
  <c r="H224" i="16" s="1"/>
  <c r="L223" i="16"/>
  <c r="J223" i="16"/>
  <c r="H223" i="16"/>
  <c r="L222" i="16"/>
  <c r="J222" i="16"/>
  <c r="H222" i="16" s="1"/>
  <c r="L221" i="16"/>
  <c r="J221" i="16"/>
  <c r="H221" i="16"/>
  <c r="N220" i="16"/>
  <c r="L220" i="16"/>
  <c r="J220" i="16"/>
  <c r="H220" i="16"/>
  <c r="E220" i="16"/>
  <c r="L219" i="16"/>
  <c r="J219" i="16"/>
  <c r="H219" i="16"/>
  <c r="L218" i="16"/>
  <c r="J218" i="16"/>
  <c r="H218" i="16" s="1"/>
  <c r="L217" i="16"/>
  <c r="J217" i="16"/>
  <c r="H217" i="16"/>
  <c r="L216" i="16"/>
  <c r="J216" i="16"/>
  <c r="H216" i="16" s="1"/>
  <c r="N215" i="16"/>
  <c r="L215" i="16"/>
  <c r="J215" i="16"/>
  <c r="H215" i="16" s="1"/>
  <c r="E215" i="16"/>
  <c r="J214" i="16"/>
  <c r="L213" i="16"/>
  <c r="J212" i="16"/>
  <c r="L211" i="16"/>
  <c r="N210" i="16"/>
  <c r="N310" i="16" s="1"/>
  <c r="L210" i="16"/>
  <c r="E210" i="16"/>
  <c r="E310" i="16" s="1"/>
  <c r="L207" i="16"/>
  <c r="J207" i="16"/>
  <c r="H207" i="16" s="1"/>
  <c r="L206" i="16"/>
  <c r="J206" i="16"/>
  <c r="H206" i="16"/>
  <c r="L205" i="16"/>
  <c r="J205" i="16"/>
  <c r="H205" i="16" s="1"/>
  <c r="L204" i="16"/>
  <c r="J204" i="16"/>
  <c r="H204" i="16"/>
  <c r="N203" i="16"/>
  <c r="L203" i="16"/>
  <c r="J203" i="16"/>
  <c r="H203" i="16"/>
  <c r="E203" i="16"/>
  <c r="L202" i="16"/>
  <c r="J202" i="16"/>
  <c r="H202" i="16"/>
  <c r="L201" i="16"/>
  <c r="J201" i="16"/>
  <c r="H201" i="16" s="1"/>
  <c r="L200" i="16"/>
  <c r="J200" i="16"/>
  <c r="H200" i="16"/>
  <c r="L199" i="16"/>
  <c r="J199" i="16"/>
  <c r="H199" i="16" s="1"/>
  <c r="N198" i="16"/>
  <c r="L198" i="16"/>
  <c r="J198" i="16"/>
  <c r="H198" i="16" s="1"/>
  <c r="E198" i="16"/>
  <c r="L197" i="16"/>
  <c r="J197" i="16"/>
  <c r="H197" i="16" s="1"/>
  <c r="L196" i="16"/>
  <c r="J196" i="16"/>
  <c r="H196" i="16"/>
  <c r="L195" i="16"/>
  <c r="J195" i="16"/>
  <c r="H195" i="16" s="1"/>
  <c r="L194" i="16"/>
  <c r="J194" i="16"/>
  <c r="H194" i="16"/>
  <c r="N193" i="16"/>
  <c r="L193" i="16"/>
  <c r="J193" i="16"/>
  <c r="H193" i="16"/>
  <c r="E193" i="16"/>
  <c r="L192" i="16"/>
  <c r="J192" i="16"/>
  <c r="H192" i="16"/>
  <c r="L191" i="16"/>
  <c r="J191" i="16"/>
  <c r="H191" i="16" s="1"/>
  <c r="L190" i="16"/>
  <c r="J190" i="16"/>
  <c r="H190" i="16"/>
  <c r="L189" i="16"/>
  <c r="J189" i="16"/>
  <c r="H189" i="16" s="1"/>
  <c r="N188" i="16"/>
  <c r="L188" i="16"/>
  <c r="J188" i="16"/>
  <c r="H188" i="16" s="1"/>
  <c r="E188" i="16"/>
  <c r="L187" i="16"/>
  <c r="J187" i="16"/>
  <c r="H187" i="16" s="1"/>
  <c r="L186" i="16"/>
  <c r="J186" i="16"/>
  <c r="H186" i="16"/>
  <c r="L185" i="16"/>
  <c r="J185" i="16"/>
  <c r="H185" i="16" s="1"/>
  <c r="L184" i="16"/>
  <c r="J184" i="16"/>
  <c r="H184" i="16"/>
  <c r="N183" i="16"/>
  <c r="L183" i="16"/>
  <c r="J183" i="16"/>
  <c r="H183" i="16"/>
  <c r="E183" i="16"/>
  <c r="L182" i="16"/>
  <c r="J182" i="16"/>
  <c r="H182" i="16"/>
  <c r="L181" i="16"/>
  <c r="J181" i="16"/>
  <c r="H181" i="16" s="1"/>
  <c r="L180" i="16"/>
  <c r="J180" i="16"/>
  <c r="H180" i="16"/>
  <c r="L179" i="16"/>
  <c r="J179" i="16"/>
  <c r="H179" i="16" s="1"/>
  <c r="N178" i="16"/>
  <c r="L178" i="16"/>
  <c r="J178" i="16"/>
  <c r="H178" i="16" s="1"/>
  <c r="E178" i="16"/>
  <c r="L177" i="16"/>
  <c r="J177" i="16"/>
  <c r="H177" i="16" s="1"/>
  <c r="L176" i="16"/>
  <c r="J176" i="16"/>
  <c r="H176" i="16"/>
  <c r="L175" i="16"/>
  <c r="J175" i="16"/>
  <c r="H175" i="16" s="1"/>
  <c r="L174" i="16"/>
  <c r="J174" i="16"/>
  <c r="H174" i="16"/>
  <c r="N173" i="16"/>
  <c r="L173" i="16"/>
  <c r="J173" i="16"/>
  <c r="H173" i="16"/>
  <c r="E173" i="16"/>
  <c r="L172" i="16"/>
  <c r="J172" i="16"/>
  <c r="H172" i="16"/>
  <c r="L171" i="16"/>
  <c r="J171" i="16"/>
  <c r="H171" i="16" s="1"/>
  <c r="L170" i="16"/>
  <c r="J170" i="16"/>
  <c r="H170" i="16"/>
  <c r="L169" i="16"/>
  <c r="J169" i="16"/>
  <c r="H169" i="16" s="1"/>
  <c r="N168" i="16"/>
  <c r="L168" i="16"/>
  <c r="J168" i="16"/>
  <c r="H168" i="16" s="1"/>
  <c r="E168" i="16"/>
  <c r="L167" i="16"/>
  <c r="J167" i="16"/>
  <c r="H167" i="16" s="1"/>
  <c r="L166" i="16"/>
  <c r="J166" i="16"/>
  <c r="H166" i="16"/>
  <c r="L165" i="16"/>
  <c r="J165" i="16"/>
  <c r="H165" i="16" s="1"/>
  <c r="L164" i="16"/>
  <c r="J164" i="16"/>
  <c r="H164" i="16"/>
  <c r="N163" i="16"/>
  <c r="L163" i="16"/>
  <c r="J163" i="16"/>
  <c r="H163" i="16"/>
  <c r="E163" i="16"/>
  <c r="L162" i="16"/>
  <c r="J162" i="16"/>
  <c r="H162" i="16"/>
  <c r="L161" i="16"/>
  <c r="J161" i="16"/>
  <c r="H161" i="16" s="1"/>
  <c r="L160" i="16"/>
  <c r="J160" i="16"/>
  <c r="H160" i="16"/>
  <c r="L159" i="16"/>
  <c r="J159" i="16"/>
  <c r="H159" i="16" s="1"/>
  <c r="N158" i="16"/>
  <c r="L158" i="16"/>
  <c r="J158" i="16"/>
  <c r="H158" i="16" s="1"/>
  <c r="E158" i="16"/>
  <c r="L157" i="16"/>
  <c r="J157" i="16"/>
  <c r="H157" i="16" s="1"/>
  <c r="L156" i="16"/>
  <c r="J156" i="16"/>
  <c r="H156" i="16"/>
  <c r="L155" i="16"/>
  <c r="J155" i="16"/>
  <c r="H155" i="16" s="1"/>
  <c r="L154" i="16"/>
  <c r="J154" i="16"/>
  <c r="H154" i="16"/>
  <c r="N153" i="16"/>
  <c r="L153" i="16"/>
  <c r="J153" i="16"/>
  <c r="H153" i="16"/>
  <c r="E153" i="16"/>
  <c r="L152" i="16"/>
  <c r="J152" i="16"/>
  <c r="H152" i="16"/>
  <c r="L151" i="16"/>
  <c r="J151" i="16"/>
  <c r="H151" i="16" s="1"/>
  <c r="L150" i="16"/>
  <c r="J150" i="16"/>
  <c r="H150" i="16"/>
  <c r="L149" i="16"/>
  <c r="J149" i="16"/>
  <c r="H149" i="16" s="1"/>
  <c r="N148" i="16"/>
  <c r="L148" i="16"/>
  <c r="J148" i="16"/>
  <c r="H148" i="16" s="1"/>
  <c r="E148" i="16"/>
  <c r="L147" i="16"/>
  <c r="J147" i="16"/>
  <c r="H147" i="16" s="1"/>
  <c r="L146" i="16"/>
  <c r="J146" i="16"/>
  <c r="H146" i="16"/>
  <c r="L145" i="16"/>
  <c r="J145" i="16"/>
  <c r="H145" i="16" s="1"/>
  <c r="L144" i="16"/>
  <c r="J144" i="16"/>
  <c r="H144" i="16"/>
  <c r="N143" i="16"/>
  <c r="L143" i="16"/>
  <c r="J143" i="16"/>
  <c r="H143" i="16"/>
  <c r="E143" i="16"/>
  <c r="L142" i="16"/>
  <c r="J142" i="16"/>
  <c r="H142" i="16"/>
  <c r="L141" i="16"/>
  <c r="J141" i="16"/>
  <c r="H141" i="16" s="1"/>
  <c r="L140" i="16"/>
  <c r="J140" i="16"/>
  <c r="H140" i="16"/>
  <c r="L139" i="16"/>
  <c r="J139" i="16"/>
  <c r="H139" i="16" s="1"/>
  <c r="N138" i="16"/>
  <c r="L138" i="16"/>
  <c r="J138" i="16"/>
  <c r="H138" i="16" s="1"/>
  <c r="E138" i="16"/>
  <c r="L137" i="16"/>
  <c r="J137" i="16"/>
  <c r="H137" i="16" s="1"/>
  <c r="L136" i="16"/>
  <c r="J136" i="16"/>
  <c r="H136" i="16"/>
  <c r="L135" i="16"/>
  <c r="J135" i="16"/>
  <c r="H135" i="16" s="1"/>
  <c r="L134" i="16"/>
  <c r="J134" i="16"/>
  <c r="H134" i="16"/>
  <c r="N133" i="16"/>
  <c r="L133" i="16"/>
  <c r="J133" i="16"/>
  <c r="H133" i="16"/>
  <c r="E133" i="16"/>
  <c r="L132" i="16"/>
  <c r="J132" i="16"/>
  <c r="H132" i="16"/>
  <c r="L131" i="16"/>
  <c r="J131" i="16"/>
  <c r="H131" i="16" s="1"/>
  <c r="L130" i="16"/>
  <c r="J130" i="16"/>
  <c r="H130" i="16"/>
  <c r="L129" i="16"/>
  <c r="J129" i="16"/>
  <c r="H129" i="16" s="1"/>
  <c r="N128" i="16"/>
  <c r="L128" i="16"/>
  <c r="J128" i="16"/>
  <c r="H128" i="16" s="1"/>
  <c r="E128" i="16"/>
  <c r="L127" i="16"/>
  <c r="J127" i="16"/>
  <c r="H127" i="16" s="1"/>
  <c r="L126" i="16"/>
  <c r="J126" i="16"/>
  <c r="H126" i="16"/>
  <c r="L125" i="16"/>
  <c r="J125" i="16"/>
  <c r="H125" i="16" s="1"/>
  <c r="L124" i="16"/>
  <c r="J124" i="16"/>
  <c r="H124" i="16"/>
  <c r="N123" i="16"/>
  <c r="L123" i="16"/>
  <c r="J123" i="16"/>
  <c r="H123" i="16"/>
  <c r="E123" i="16"/>
  <c r="L122" i="16"/>
  <c r="J122" i="16"/>
  <c r="H122" i="16"/>
  <c r="L121" i="16"/>
  <c r="J121" i="16"/>
  <c r="H121" i="16" s="1"/>
  <c r="L120" i="16"/>
  <c r="J120" i="16"/>
  <c r="H120" i="16"/>
  <c r="L119" i="16"/>
  <c r="J119" i="16"/>
  <c r="H119" i="16" s="1"/>
  <c r="N118" i="16"/>
  <c r="L118" i="16"/>
  <c r="J118" i="16"/>
  <c r="H118" i="16" s="1"/>
  <c r="E118" i="16"/>
  <c r="L117" i="16"/>
  <c r="J117" i="16"/>
  <c r="H117" i="16" s="1"/>
  <c r="L116" i="16"/>
  <c r="J116" i="16"/>
  <c r="H116" i="16"/>
  <c r="L115" i="16"/>
  <c r="J115" i="16"/>
  <c r="H115" i="16" s="1"/>
  <c r="L114" i="16"/>
  <c r="J114" i="16"/>
  <c r="H114" i="16"/>
  <c r="N113" i="16"/>
  <c r="L113" i="16"/>
  <c r="J113" i="16"/>
  <c r="H113" i="16"/>
  <c r="E113" i="16"/>
  <c r="N108" i="16"/>
  <c r="N208" i="16" s="1"/>
  <c r="E108" i="16"/>
  <c r="E208" i="16" s="1"/>
  <c r="L105" i="16"/>
  <c r="J105" i="16"/>
  <c r="H105" i="16"/>
  <c r="L104" i="16"/>
  <c r="J104" i="16"/>
  <c r="H104" i="16" s="1"/>
  <c r="L103" i="16"/>
  <c r="J103" i="16"/>
  <c r="H103" i="16"/>
  <c r="L102" i="16"/>
  <c r="J102" i="16"/>
  <c r="H102" i="16" s="1"/>
  <c r="N101" i="16"/>
  <c r="L101" i="16"/>
  <c r="J101" i="16"/>
  <c r="H101" i="16" s="1"/>
  <c r="E101" i="16"/>
  <c r="L100" i="16"/>
  <c r="J100" i="16"/>
  <c r="H100" i="16" s="1"/>
  <c r="L99" i="16"/>
  <c r="J99" i="16"/>
  <c r="H99" i="16"/>
  <c r="L98" i="16"/>
  <c r="J98" i="16"/>
  <c r="H98" i="16" s="1"/>
  <c r="L97" i="16"/>
  <c r="J97" i="16"/>
  <c r="H97" i="16"/>
  <c r="N96" i="16"/>
  <c r="L96" i="16"/>
  <c r="J96" i="16"/>
  <c r="H96" i="16"/>
  <c r="E96" i="16"/>
  <c r="L95" i="16"/>
  <c r="J95" i="16"/>
  <c r="H95" i="16"/>
  <c r="L94" i="16"/>
  <c r="J94" i="16"/>
  <c r="H94" i="16" s="1"/>
  <c r="L93" i="16"/>
  <c r="J93" i="16"/>
  <c r="H93" i="16"/>
  <c r="L92" i="16"/>
  <c r="J92" i="16"/>
  <c r="H92" i="16" s="1"/>
  <c r="N91" i="16"/>
  <c r="L91" i="16"/>
  <c r="J91" i="16"/>
  <c r="H91" i="16" s="1"/>
  <c r="E91" i="16"/>
  <c r="L90" i="16"/>
  <c r="J90" i="16"/>
  <c r="H90" i="16" s="1"/>
  <c r="L89" i="16"/>
  <c r="J89" i="16"/>
  <c r="H89" i="16"/>
  <c r="L88" i="16"/>
  <c r="J88" i="16"/>
  <c r="H88" i="16" s="1"/>
  <c r="L87" i="16"/>
  <c r="J87" i="16"/>
  <c r="H87" i="16"/>
  <c r="N86" i="16"/>
  <c r="L86" i="16"/>
  <c r="J86" i="16"/>
  <c r="H86" i="16"/>
  <c r="E86" i="16"/>
  <c r="L85" i="16"/>
  <c r="J85" i="16"/>
  <c r="H85" i="16"/>
  <c r="L84" i="16"/>
  <c r="J84" i="16"/>
  <c r="H84" i="16" s="1"/>
  <c r="L83" i="16"/>
  <c r="J83" i="16"/>
  <c r="H83" i="16"/>
  <c r="L82" i="16"/>
  <c r="J82" i="16"/>
  <c r="H82" i="16" s="1"/>
  <c r="N81" i="16"/>
  <c r="L81" i="16"/>
  <c r="J81" i="16"/>
  <c r="H81" i="16" s="1"/>
  <c r="E81" i="16"/>
  <c r="L80" i="16"/>
  <c r="J80" i="16"/>
  <c r="H80" i="16" s="1"/>
  <c r="L79" i="16"/>
  <c r="J79" i="16"/>
  <c r="H79" i="16"/>
  <c r="L78" i="16"/>
  <c r="J78" i="16"/>
  <c r="H78" i="16" s="1"/>
  <c r="L77" i="16"/>
  <c r="J77" i="16"/>
  <c r="H77" i="16"/>
  <c r="N76" i="16"/>
  <c r="L76" i="16"/>
  <c r="J76" i="16"/>
  <c r="H76" i="16"/>
  <c r="E76" i="16"/>
  <c r="L75" i="16"/>
  <c r="J75" i="16"/>
  <c r="H75" i="16"/>
  <c r="L74" i="16"/>
  <c r="J74" i="16"/>
  <c r="H74" i="16" s="1"/>
  <c r="L73" i="16"/>
  <c r="J73" i="16"/>
  <c r="H73" i="16"/>
  <c r="L72" i="16"/>
  <c r="J72" i="16"/>
  <c r="H72" i="16" s="1"/>
  <c r="N71" i="16"/>
  <c r="L71" i="16"/>
  <c r="J71" i="16"/>
  <c r="H71" i="16" s="1"/>
  <c r="E71" i="16"/>
  <c r="L70" i="16"/>
  <c r="J70" i="16"/>
  <c r="H70" i="16" s="1"/>
  <c r="L69" i="16"/>
  <c r="J69" i="16"/>
  <c r="H69" i="16"/>
  <c r="L68" i="16"/>
  <c r="J68" i="16"/>
  <c r="H68" i="16" s="1"/>
  <c r="L67" i="16"/>
  <c r="J67" i="16"/>
  <c r="H67" i="16"/>
  <c r="N66" i="16"/>
  <c r="L66" i="16"/>
  <c r="J66" i="16"/>
  <c r="H66" i="16"/>
  <c r="E66" i="16"/>
  <c r="L65" i="16"/>
  <c r="J65" i="16"/>
  <c r="H65" i="16"/>
  <c r="L64" i="16"/>
  <c r="J64" i="16"/>
  <c r="H64" i="16" s="1"/>
  <c r="L63" i="16"/>
  <c r="J63" i="16"/>
  <c r="H63" i="16"/>
  <c r="L62" i="16"/>
  <c r="J62" i="16"/>
  <c r="H62" i="16" s="1"/>
  <c r="N61" i="16"/>
  <c r="L61" i="16"/>
  <c r="J61" i="16"/>
  <c r="H61" i="16" s="1"/>
  <c r="E61" i="16"/>
  <c r="L60" i="16"/>
  <c r="J60" i="16"/>
  <c r="H60" i="16" s="1"/>
  <c r="L59" i="16"/>
  <c r="J59" i="16"/>
  <c r="H59" i="16"/>
  <c r="L58" i="16"/>
  <c r="J58" i="16"/>
  <c r="H58" i="16" s="1"/>
  <c r="L57" i="16"/>
  <c r="J57" i="16"/>
  <c r="H57" i="16"/>
  <c r="N56" i="16"/>
  <c r="L56" i="16"/>
  <c r="J56" i="16"/>
  <c r="H56" i="16"/>
  <c r="E56" i="16"/>
  <c r="L55" i="16"/>
  <c r="J55" i="16"/>
  <c r="H55" i="16"/>
  <c r="L54" i="16"/>
  <c r="J54" i="16"/>
  <c r="H54" i="16" s="1"/>
  <c r="L53" i="16"/>
  <c r="J53" i="16"/>
  <c r="H53" i="16"/>
  <c r="L52" i="16"/>
  <c r="J52" i="16"/>
  <c r="H52" i="16" s="1"/>
  <c r="N51" i="16"/>
  <c r="L51" i="16"/>
  <c r="J51" i="16"/>
  <c r="H51" i="16" s="1"/>
  <c r="E51" i="16"/>
  <c r="L50" i="16"/>
  <c r="J50" i="16"/>
  <c r="H50" i="16" s="1"/>
  <c r="L49" i="16"/>
  <c r="J49" i="16"/>
  <c r="H49" i="16"/>
  <c r="L48" i="16"/>
  <c r="J48" i="16"/>
  <c r="H48" i="16" s="1"/>
  <c r="L47" i="16"/>
  <c r="J47" i="16"/>
  <c r="H47" i="16"/>
  <c r="N46" i="16"/>
  <c r="L46" i="16"/>
  <c r="J46" i="16"/>
  <c r="H46" i="16"/>
  <c r="E46" i="16"/>
  <c r="L45" i="16"/>
  <c r="J45" i="16"/>
  <c r="H45" i="16"/>
  <c r="L44" i="16"/>
  <c r="J44" i="16"/>
  <c r="H44" i="16" s="1"/>
  <c r="L43" i="16"/>
  <c r="J43" i="16"/>
  <c r="H43" i="16"/>
  <c r="L42" i="16"/>
  <c r="J42" i="16"/>
  <c r="H42" i="16" s="1"/>
  <c r="N41" i="16"/>
  <c r="L41" i="16"/>
  <c r="J41" i="16"/>
  <c r="H41" i="16" s="1"/>
  <c r="E41" i="16"/>
  <c r="L40" i="16"/>
  <c r="J40" i="16"/>
  <c r="H40" i="16" s="1"/>
  <c r="L39" i="16"/>
  <c r="J39" i="16"/>
  <c r="H39" i="16"/>
  <c r="L38" i="16"/>
  <c r="J38" i="16"/>
  <c r="H38" i="16" s="1"/>
  <c r="L37" i="16"/>
  <c r="J37" i="16"/>
  <c r="H37" i="16"/>
  <c r="N36" i="16"/>
  <c r="L36" i="16"/>
  <c r="J36" i="16"/>
  <c r="H36" i="16"/>
  <c r="E36" i="16"/>
  <c r="L35" i="16"/>
  <c r="J35" i="16"/>
  <c r="H35" i="16"/>
  <c r="L34" i="16"/>
  <c r="J34" i="16"/>
  <c r="H34" i="16" s="1"/>
  <c r="L33" i="16"/>
  <c r="J33" i="16"/>
  <c r="H33" i="16"/>
  <c r="L32" i="16"/>
  <c r="J32" i="16"/>
  <c r="H32" i="16" s="1"/>
  <c r="N31" i="16"/>
  <c r="L31" i="16"/>
  <c r="J31" i="16"/>
  <c r="H31" i="16" s="1"/>
  <c r="E31" i="16"/>
  <c r="L30" i="16"/>
  <c r="J30" i="16"/>
  <c r="H30" i="16" s="1"/>
  <c r="L29" i="16"/>
  <c r="J29" i="16"/>
  <c r="H29" i="16"/>
  <c r="L28" i="16"/>
  <c r="J28" i="16"/>
  <c r="H28" i="16" s="1"/>
  <c r="L27" i="16"/>
  <c r="J27" i="16"/>
  <c r="H27" i="16"/>
  <c r="N26" i="16"/>
  <c r="L26" i="16"/>
  <c r="J26" i="16"/>
  <c r="H26" i="16"/>
  <c r="E26" i="16"/>
  <c r="L25" i="16"/>
  <c r="J25" i="16"/>
  <c r="H25" i="16"/>
  <c r="L24" i="16"/>
  <c r="J24" i="16"/>
  <c r="H24" i="16" s="1"/>
  <c r="L23" i="16"/>
  <c r="J23" i="16"/>
  <c r="H23" i="16"/>
  <c r="L22" i="16"/>
  <c r="J22" i="16"/>
  <c r="H22" i="16" s="1"/>
  <c r="N21" i="16"/>
  <c r="L21" i="16"/>
  <c r="J21" i="16"/>
  <c r="H21" i="16" s="1"/>
  <c r="E21" i="16"/>
  <c r="L20" i="16"/>
  <c r="J20" i="16"/>
  <c r="H20" i="16" s="1"/>
  <c r="L19" i="16"/>
  <c r="J19" i="16"/>
  <c r="H19" i="16"/>
  <c r="L18" i="16"/>
  <c r="J18" i="16"/>
  <c r="H18" i="16" s="1"/>
  <c r="L17" i="16"/>
  <c r="J17" i="16"/>
  <c r="H17" i="16"/>
  <c r="N16" i="16"/>
  <c r="L16" i="16"/>
  <c r="J16" i="16"/>
  <c r="H16" i="16"/>
  <c r="E16" i="16"/>
  <c r="L15" i="16"/>
  <c r="J15" i="16"/>
  <c r="H15" i="16"/>
  <c r="L14" i="16"/>
  <c r="J14" i="16"/>
  <c r="H14" i="16" s="1"/>
  <c r="L13" i="16"/>
  <c r="J13" i="16"/>
  <c r="H13" i="16"/>
  <c r="L12" i="16"/>
  <c r="J12" i="16"/>
  <c r="H12" i="16" s="1"/>
  <c r="N11" i="16"/>
  <c r="L11" i="16"/>
  <c r="J11" i="16"/>
  <c r="H11" i="16" s="1"/>
  <c r="E11" i="16"/>
  <c r="J10" i="16"/>
  <c r="L9" i="16"/>
  <c r="J8" i="16"/>
  <c r="L7" i="16"/>
  <c r="N6" i="16"/>
  <c r="N106" i="16" s="1"/>
  <c r="L6" i="16"/>
  <c r="E6" i="16"/>
  <c r="E106" i="16" s="1"/>
  <c r="L411" i="15"/>
  <c r="J411" i="15"/>
  <c r="H411" i="15" s="1"/>
  <c r="L410" i="15"/>
  <c r="J410" i="15"/>
  <c r="H410" i="15"/>
  <c r="L409" i="15"/>
  <c r="J409" i="15"/>
  <c r="H409" i="15" s="1"/>
  <c r="L408" i="15"/>
  <c r="J408" i="15"/>
  <c r="H408" i="15"/>
  <c r="N407" i="15"/>
  <c r="L407" i="15"/>
  <c r="J407" i="15"/>
  <c r="H407" i="15"/>
  <c r="E407" i="15"/>
  <c r="L406" i="15"/>
  <c r="J406" i="15"/>
  <c r="H406" i="15"/>
  <c r="L405" i="15"/>
  <c r="J405" i="15"/>
  <c r="H405" i="15" s="1"/>
  <c r="L404" i="15"/>
  <c r="J404" i="15"/>
  <c r="H404" i="15"/>
  <c r="L403" i="15"/>
  <c r="J403" i="15"/>
  <c r="H403" i="15" s="1"/>
  <c r="N402" i="15"/>
  <c r="L402" i="15"/>
  <c r="J402" i="15"/>
  <c r="H402" i="15" s="1"/>
  <c r="E402" i="15"/>
  <c r="L401" i="15"/>
  <c r="J401" i="15"/>
  <c r="H401" i="15" s="1"/>
  <c r="L400" i="15"/>
  <c r="J400" i="15"/>
  <c r="H400" i="15"/>
  <c r="L399" i="15"/>
  <c r="J399" i="15"/>
  <c r="H399" i="15" s="1"/>
  <c r="L398" i="15"/>
  <c r="J398" i="15"/>
  <c r="H398" i="15"/>
  <c r="N397" i="15"/>
  <c r="L397" i="15"/>
  <c r="J397" i="15"/>
  <c r="H397" i="15"/>
  <c r="E397" i="15"/>
  <c r="L396" i="15"/>
  <c r="J396" i="15"/>
  <c r="H396" i="15"/>
  <c r="L395" i="15"/>
  <c r="J395" i="15"/>
  <c r="H395" i="15" s="1"/>
  <c r="L394" i="15"/>
  <c r="J394" i="15"/>
  <c r="H394" i="15"/>
  <c r="L393" i="15"/>
  <c r="J393" i="15"/>
  <c r="H393" i="15" s="1"/>
  <c r="N392" i="15"/>
  <c r="L392" i="15"/>
  <c r="J392" i="15"/>
  <c r="H392" i="15" s="1"/>
  <c r="E392" i="15"/>
  <c r="L391" i="15"/>
  <c r="J391" i="15"/>
  <c r="H391" i="15" s="1"/>
  <c r="L390" i="15"/>
  <c r="J390" i="15"/>
  <c r="H390" i="15"/>
  <c r="L389" i="15"/>
  <c r="J389" i="15"/>
  <c r="H389" i="15" s="1"/>
  <c r="L388" i="15"/>
  <c r="J388" i="15"/>
  <c r="H388" i="15"/>
  <c r="N387" i="15"/>
  <c r="L387" i="15"/>
  <c r="J387" i="15"/>
  <c r="H387" i="15"/>
  <c r="E387" i="15"/>
  <c r="L386" i="15"/>
  <c r="J386" i="15"/>
  <c r="H386" i="15"/>
  <c r="L385" i="15"/>
  <c r="J385" i="15"/>
  <c r="H385" i="15" s="1"/>
  <c r="L384" i="15"/>
  <c r="J384" i="15"/>
  <c r="H384" i="15"/>
  <c r="L383" i="15"/>
  <c r="J383" i="15"/>
  <c r="H383" i="15" s="1"/>
  <c r="N382" i="15"/>
  <c r="L382" i="15"/>
  <c r="J382" i="15"/>
  <c r="H382" i="15" s="1"/>
  <c r="E382" i="15"/>
  <c r="L381" i="15"/>
  <c r="J381" i="15"/>
  <c r="H381" i="15" s="1"/>
  <c r="L380" i="15"/>
  <c r="J380" i="15"/>
  <c r="H380" i="15"/>
  <c r="L379" i="15"/>
  <c r="J379" i="15"/>
  <c r="H379" i="15" s="1"/>
  <c r="L378" i="15"/>
  <c r="J378" i="15"/>
  <c r="H378" i="15"/>
  <c r="N377" i="15"/>
  <c r="L377" i="15"/>
  <c r="J377" i="15"/>
  <c r="H377" i="15"/>
  <c r="E377" i="15"/>
  <c r="L376" i="15"/>
  <c r="J376" i="15"/>
  <c r="H376" i="15"/>
  <c r="L375" i="15"/>
  <c r="J375" i="15"/>
  <c r="H375" i="15" s="1"/>
  <c r="L374" i="15"/>
  <c r="J374" i="15"/>
  <c r="H374" i="15"/>
  <c r="L373" i="15"/>
  <c r="J373" i="15"/>
  <c r="H373" i="15" s="1"/>
  <c r="N372" i="15"/>
  <c r="L372" i="15"/>
  <c r="J372" i="15"/>
  <c r="H372" i="15" s="1"/>
  <c r="E372" i="15"/>
  <c r="L371" i="15"/>
  <c r="J371" i="15"/>
  <c r="H371" i="15" s="1"/>
  <c r="L370" i="15"/>
  <c r="J370" i="15"/>
  <c r="H370" i="15"/>
  <c r="L369" i="15"/>
  <c r="J369" i="15"/>
  <c r="H369" i="15" s="1"/>
  <c r="L368" i="15"/>
  <c r="J368" i="15"/>
  <c r="H368" i="15"/>
  <c r="N367" i="15"/>
  <c r="L367" i="15"/>
  <c r="J367" i="15"/>
  <c r="H367" i="15"/>
  <c r="E367" i="15"/>
  <c r="L366" i="15"/>
  <c r="J366" i="15"/>
  <c r="H366" i="15"/>
  <c r="L365" i="15"/>
  <c r="J365" i="15"/>
  <c r="H365" i="15" s="1"/>
  <c r="L364" i="15"/>
  <c r="J364" i="15"/>
  <c r="H364" i="15"/>
  <c r="L363" i="15"/>
  <c r="J363" i="15"/>
  <c r="H363" i="15" s="1"/>
  <c r="N362" i="15"/>
  <c r="L362" i="15"/>
  <c r="J362" i="15"/>
  <c r="H362" i="15" s="1"/>
  <c r="E362" i="15"/>
  <c r="L361" i="15"/>
  <c r="J361" i="15"/>
  <c r="H361" i="15" s="1"/>
  <c r="L360" i="15"/>
  <c r="J360" i="15"/>
  <c r="H360" i="15"/>
  <c r="L359" i="15"/>
  <c r="J359" i="15"/>
  <c r="H359" i="15" s="1"/>
  <c r="L358" i="15"/>
  <c r="J358" i="15"/>
  <c r="H358" i="15"/>
  <c r="N357" i="15"/>
  <c r="L357" i="15"/>
  <c r="J357" i="15"/>
  <c r="H357" i="15"/>
  <c r="E357" i="15"/>
  <c r="L356" i="15"/>
  <c r="J356" i="15"/>
  <c r="H356" i="15"/>
  <c r="L355" i="15"/>
  <c r="J355" i="15"/>
  <c r="H355" i="15" s="1"/>
  <c r="L354" i="15"/>
  <c r="J354" i="15"/>
  <c r="H354" i="15"/>
  <c r="L353" i="15"/>
  <c r="J353" i="15"/>
  <c r="H353" i="15" s="1"/>
  <c r="N352" i="15"/>
  <c r="L352" i="15"/>
  <c r="J352" i="15"/>
  <c r="H352" i="15" s="1"/>
  <c r="E352" i="15"/>
  <c r="L351" i="15"/>
  <c r="J351" i="15"/>
  <c r="H351" i="15" s="1"/>
  <c r="L350" i="15"/>
  <c r="J350" i="15"/>
  <c r="H350" i="15"/>
  <c r="L349" i="15"/>
  <c r="J349" i="15"/>
  <c r="H349" i="15" s="1"/>
  <c r="L348" i="15"/>
  <c r="J348" i="15"/>
  <c r="H348" i="15"/>
  <c r="N347" i="15"/>
  <c r="L347" i="15"/>
  <c r="J347" i="15"/>
  <c r="H347" i="15"/>
  <c r="E347" i="15"/>
  <c r="L346" i="15"/>
  <c r="J346" i="15"/>
  <c r="H346" i="15"/>
  <c r="L345" i="15"/>
  <c r="J345" i="15"/>
  <c r="H345" i="15" s="1"/>
  <c r="L344" i="15"/>
  <c r="J344" i="15"/>
  <c r="H344" i="15"/>
  <c r="L343" i="15"/>
  <c r="J343" i="15"/>
  <c r="H343" i="15" s="1"/>
  <c r="N342" i="15"/>
  <c r="L342" i="15"/>
  <c r="J342" i="15"/>
  <c r="H342" i="15" s="1"/>
  <c r="E342" i="15"/>
  <c r="L341" i="15"/>
  <c r="J341" i="15"/>
  <c r="H341" i="15" s="1"/>
  <c r="L340" i="15"/>
  <c r="J340" i="15"/>
  <c r="H340" i="15"/>
  <c r="L339" i="15"/>
  <c r="J339" i="15"/>
  <c r="H339" i="15" s="1"/>
  <c r="L338" i="15"/>
  <c r="J338" i="15"/>
  <c r="H338" i="15"/>
  <c r="N337" i="15"/>
  <c r="L337" i="15"/>
  <c r="J337" i="15"/>
  <c r="H337" i="15"/>
  <c r="E337" i="15"/>
  <c r="L336" i="15"/>
  <c r="J336" i="15"/>
  <c r="H336" i="15"/>
  <c r="L335" i="15"/>
  <c r="J335" i="15"/>
  <c r="H335" i="15" s="1"/>
  <c r="L334" i="15"/>
  <c r="J334" i="15"/>
  <c r="H334" i="15"/>
  <c r="L333" i="15"/>
  <c r="J333" i="15"/>
  <c r="H333" i="15" s="1"/>
  <c r="N332" i="15"/>
  <c r="L332" i="15"/>
  <c r="J332" i="15"/>
  <c r="H332" i="15" s="1"/>
  <c r="E332" i="15"/>
  <c r="L331" i="15"/>
  <c r="J331" i="15"/>
  <c r="H331" i="15" s="1"/>
  <c r="L330" i="15"/>
  <c r="J330" i="15"/>
  <c r="H330" i="15"/>
  <c r="L329" i="15"/>
  <c r="J329" i="15"/>
  <c r="H329" i="15" s="1"/>
  <c r="L328" i="15"/>
  <c r="J328" i="15"/>
  <c r="H328" i="15"/>
  <c r="N327" i="15"/>
  <c r="L327" i="15"/>
  <c r="J327" i="15"/>
  <c r="H327" i="15"/>
  <c r="E327" i="15"/>
  <c r="L326" i="15"/>
  <c r="J326" i="15"/>
  <c r="H326" i="15"/>
  <c r="L325" i="15"/>
  <c r="J325" i="15"/>
  <c r="H325" i="15" s="1"/>
  <c r="L324" i="15"/>
  <c r="J324" i="15"/>
  <c r="H324" i="15"/>
  <c r="L323" i="15"/>
  <c r="J323" i="15"/>
  <c r="H323" i="15" s="1"/>
  <c r="N322" i="15"/>
  <c r="L322" i="15"/>
  <c r="J322" i="15"/>
  <c r="H322" i="15" s="1"/>
  <c r="E322" i="15"/>
  <c r="L321" i="15"/>
  <c r="J321" i="15"/>
  <c r="H321" i="15" s="1"/>
  <c r="L320" i="15"/>
  <c r="J320" i="15"/>
  <c r="H320" i="15"/>
  <c r="L319" i="15"/>
  <c r="J319" i="15"/>
  <c r="H319" i="15" s="1"/>
  <c r="L318" i="15"/>
  <c r="J318" i="15"/>
  <c r="H318" i="15"/>
  <c r="N317" i="15"/>
  <c r="L317" i="15"/>
  <c r="J317" i="15"/>
  <c r="H317" i="15"/>
  <c r="E317" i="15"/>
  <c r="N312" i="15"/>
  <c r="N412" i="15" s="1"/>
  <c r="E312" i="15"/>
  <c r="E412" i="15" s="1"/>
  <c r="L309" i="15"/>
  <c r="J309" i="15"/>
  <c r="H309" i="15"/>
  <c r="L308" i="15"/>
  <c r="J308" i="15"/>
  <c r="H308" i="15" s="1"/>
  <c r="L307" i="15"/>
  <c r="J307" i="15"/>
  <c r="H307" i="15"/>
  <c r="L306" i="15"/>
  <c r="J306" i="15"/>
  <c r="H306" i="15" s="1"/>
  <c r="N305" i="15"/>
  <c r="L305" i="15"/>
  <c r="J305" i="15"/>
  <c r="H305" i="15" s="1"/>
  <c r="E305" i="15"/>
  <c r="L304" i="15"/>
  <c r="J304" i="15"/>
  <c r="H304" i="15" s="1"/>
  <c r="L303" i="15"/>
  <c r="J303" i="15"/>
  <c r="H303" i="15"/>
  <c r="L302" i="15"/>
  <c r="J302" i="15"/>
  <c r="H302" i="15" s="1"/>
  <c r="L301" i="15"/>
  <c r="J301" i="15"/>
  <c r="H301" i="15"/>
  <c r="N300" i="15"/>
  <c r="L300" i="15"/>
  <c r="J300" i="15"/>
  <c r="H300" i="15"/>
  <c r="E300" i="15"/>
  <c r="L299" i="15"/>
  <c r="J299" i="15"/>
  <c r="H299" i="15"/>
  <c r="L298" i="15"/>
  <c r="J298" i="15"/>
  <c r="H298" i="15" s="1"/>
  <c r="L297" i="15"/>
  <c r="J297" i="15"/>
  <c r="H297" i="15"/>
  <c r="L296" i="15"/>
  <c r="J296" i="15"/>
  <c r="H296" i="15" s="1"/>
  <c r="N295" i="15"/>
  <c r="L295" i="15"/>
  <c r="J295" i="15"/>
  <c r="H295" i="15" s="1"/>
  <c r="E295" i="15"/>
  <c r="L294" i="15"/>
  <c r="J294" i="15"/>
  <c r="H294" i="15" s="1"/>
  <c r="L293" i="15"/>
  <c r="J293" i="15"/>
  <c r="H293" i="15"/>
  <c r="L292" i="15"/>
  <c r="J292" i="15"/>
  <c r="H292" i="15" s="1"/>
  <c r="L291" i="15"/>
  <c r="J291" i="15"/>
  <c r="H291" i="15"/>
  <c r="N290" i="15"/>
  <c r="L290" i="15"/>
  <c r="J290" i="15"/>
  <c r="H290" i="15"/>
  <c r="E290" i="15"/>
  <c r="L289" i="15"/>
  <c r="J289" i="15"/>
  <c r="H289" i="15"/>
  <c r="L288" i="15"/>
  <c r="J288" i="15"/>
  <c r="H288" i="15" s="1"/>
  <c r="L287" i="15"/>
  <c r="J287" i="15"/>
  <c r="H287" i="15"/>
  <c r="L286" i="15"/>
  <c r="J286" i="15"/>
  <c r="H286" i="15" s="1"/>
  <c r="N285" i="15"/>
  <c r="L285" i="15"/>
  <c r="J285" i="15"/>
  <c r="H285" i="15" s="1"/>
  <c r="E285" i="15"/>
  <c r="L284" i="15"/>
  <c r="J284" i="15"/>
  <c r="H284" i="15" s="1"/>
  <c r="L283" i="15"/>
  <c r="J283" i="15"/>
  <c r="H283" i="15"/>
  <c r="L282" i="15"/>
  <c r="J282" i="15"/>
  <c r="H282" i="15" s="1"/>
  <c r="L281" i="15"/>
  <c r="J281" i="15"/>
  <c r="H281" i="15"/>
  <c r="N280" i="15"/>
  <c r="L280" i="15"/>
  <c r="J280" i="15"/>
  <c r="H280" i="15"/>
  <c r="E280" i="15"/>
  <c r="L279" i="15"/>
  <c r="J279" i="15"/>
  <c r="H279" i="15"/>
  <c r="L278" i="15"/>
  <c r="J278" i="15"/>
  <c r="H278" i="15" s="1"/>
  <c r="L277" i="15"/>
  <c r="J277" i="15"/>
  <c r="H277" i="15"/>
  <c r="L276" i="15"/>
  <c r="J276" i="15"/>
  <c r="H276" i="15" s="1"/>
  <c r="N275" i="15"/>
  <c r="L275" i="15"/>
  <c r="J275" i="15"/>
  <c r="H275" i="15" s="1"/>
  <c r="E275" i="15"/>
  <c r="L274" i="15"/>
  <c r="J274" i="15"/>
  <c r="H274" i="15" s="1"/>
  <c r="L273" i="15"/>
  <c r="J273" i="15"/>
  <c r="H273" i="15"/>
  <c r="L272" i="15"/>
  <c r="J272" i="15"/>
  <c r="H272" i="15" s="1"/>
  <c r="L271" i="15"/>
  <c r="J271" i="15"/>
  <c r="H271" i="15"/>
  <c r="N270" i="15"/>
  <c r="L270" i="15"/>
  <c r="J270" i="15"/>
  <c r="H270" i="15"/>
  <c r="E270" i="15"/>
  <c r="L269" i="15"/>
  <c r="J269" i="15"/>
  <c r="H269" i="15"/>
  <c r="L268" i="15"/>
  <c r="J268" i="15"/>
  <c r="H268" i="15" s="1"/>
  <c r="L267" i="15"/>
  <c r="J267" i="15"/>
  <c r="H267" i="15"/>
  <c r="L266" i="15"/>
  <c r="J266" i="15"/>
  <c r="H266" i="15" s="1"/>
  <c r="N265" i="15"/>
  <c r="L265" i="15"/>
  <c r="J265" i="15"/>
  <c r="H265" i="15" s="1"/>
  <c r="E265" i="15"/>
  <c r="L264" i="15"/>
  <c r="J264" i="15"/>
  <c r="H264" i="15" s="1"/>
  <c r="L263" i="15"/>
  <c r="J263" i="15"/>
  <c r="H263" i="15"/>
  <c r="L262" i="15"/>
  <c r="J262" i="15"/>
  <c r="H262" i="15" s="1"/>
  <c r="L261" i="15"/>
  <c r="J261" i="15"/>
  <c r="H261" i="15"/>
  <c r="N260" i="15"/>
  <c r="L260" i="15"/>
  <c r="J260" i="15"/>
  <c r="H260" i="15"/>
  <c r="E260" i="15"/>
  <c r="L259" i="15"/>
  <c r="J259" i="15"/>
  <c r="H259" i="15"/>
  <c r="L258" i="15"/>
  <c r="J258" i="15"/>
  <c r="H258" i="15" s="1"/>
  <c r="L257" i="15"/>
  <c r="J257" i="15"/>
  <c r="H257" i="15"/>
  <c r="L256" i="15"/>
  <c r="J256" i="15"/>
  <c r="H256" i="15" s="1"/>
  <c r="N255" i="15"/>
  <c r="L255" i="15"/>
  <c r="J255" i="15"/>
  <c r="H255" i="15" s="1"/>
  <c r="E255" i="15"/>
  <c r="L254" i="15"/>
  <c r="J254" i="15"/>
  <c r="H254" i="15" s="1"/>
  <c r="L253" i="15"/>
  <c r="J253" i="15"/>
  <c r="H253" i="15"/>
  <c r="L252" i="15"/>
  <c r="J252" i="15"/>
  <c r="H252" i="15" s="1"/>
  <c r="L251" i="15"/>
  <c r="J251" i="15"/>
  <c r="H251" i="15"/>
  <c r="N250" i="15"/>
  <c r="L250" i="15"/>
  <c r="J250" i="15"/>
  <c r="H250" i="15"/>
  <c r="E250" i="15"/>
  <c r="L249" i="15"/>
  <c r="J249" i="15"/>
  <c r="H249" i="15"/>
  <c r="L248" i="15"/>
  <c r="J248" i="15"/>
  <c r="H248" i="15" s="1"/>
  <c r="L247" i="15"/>
  <c r="J247" i="15"/>
  <c r="H247" i="15"/>
  <c r="L246" i="15"/>
  <c r="J246" i="15"/>
  <c r="H246" i="15" s="1"/>
  <c r="N245" i="15"/>
  <c r="L245" i="15"/>
  <c r="J245" i="15"/>
  <c r="H245" i="15" s="1"/>
  <c r="E245" i="15"/>
  <c r="L244" i="15"/>
  <c r="J244" i="15"/>
  <c r="H244" i="15" s="1"/>
  <c r="L243" i="15"/>
  <c r="J243" i="15"/>
  <c r="H243" i="15"/>
  <c r="L242" i="15"/>
  <c r="J242" i="15"/>
  <c r="H242" i="15" s="1"/>
  <c r="L241" i="15"/>
  <c r="J241" i="15"/>
  <c r="H241" i="15"/>
  <c r="N240" i="15"/>
  <c r="L240" i="15"/>
  <c r="J240" i="15"/>
  <c r="H240" i="15"/>
  <c r="E240" i="15"/>
  <c r="L239" i="15"/>
  <c r="J239" i="15"/>
  <c r="H239" i="15"/>
  <c r="L238" i="15"/>
  <c r="J238" i="15"/>
  <c r="H238" i="15" s="1"/>
  <c r="L237" i="15"/>
  <c r="J237" i="15"/>
  <c r="H237" i="15"/>
  <c r="L236" i="15"/>
  <c r="J236" i="15"/>
  <c r="H236" i="15" s="1"/>
  <c r="N235" i="15"/>
  <c r="L235" i="15"/>
  <c r="J235" i="15"/>
  <c r="H235" i="15" s="1"/>
  <c r="E235" i="15"/>
  <c r="L234" i="15"/>
  <c r="J234" i="15"/>
  <c r="H234" i="15" s="1"/>
  <c r="L233" i="15"/>
  <c r="J233" i="15"/>
  <c r="H233" i="15"/>
  <c r="L232" i="15"/>
  <c r="J232" i="15"/>
  <c r="H232" i="15" s="1"/>
  <c r="L231" i="15"/>
  <c r="J231" i="15"/>
  <c r="H231" i="15"/>
  <c r="N230" i="15"/>
  <c r="L230" i="15"/>
  <c r="J230" i="15"/>
  <c r="H230" i="15"/>
  <c r="E230" i="15"/>
  <c r="L229" i="15"/>
  <c r="J229" i="15"/>
  <c r="H229" i="15"/>
  <c r="L228" i="15"/>
  <c r="J228" i="15"/>
  <c r="H228" i="15" s="1"/>
  <c r="L227" i="15"/>
  <c r="J227" i="15"/>
  <c r="H227" i="15"/>
  <c r="L226" i="15"/>
  <c r="J226" i="15"/>
  <c r="H226" i="15" s="1"/>
  <c r="N225" i="15"/>
  <c r="L225" i="15"/>
  <c r="J225" i="15"/>
  <c r="H225" i="15" s="1"/>
  <c r="E225" i="15"/>
  <c r="L224" i="15"/>
  <c r="J224" i="15"/>
  <c r="H224" i="15" s="1"/>
  <c r="L223" i="15"/>
  <c r="J223" i="15"/>
  <c r="H223" i="15"/>
  <c r="L222" i="15"/>
  <c r="J222" i="15"/>
  <c r="H222" i="15" s="1"/>
  <c r="L221" i="15"/>
  <c r="J221" i="15"/>
  <c r="H221" i="15"/>
  <c r="N220" i="15"/>
  <c r="L220" i="15"/>
  <c r="J220" i="15"/>
  <c r="H220" i="15"/>
  <c r="E220" i="15"/>
  <c r="L219" i="15"/>
  <c r="J219" i="15"/>
  <c r="H219" i="15"/>
  <c r="L218" i="15"/>
  <c r="J218" i="15"/>
  <c r="H218" i="15" s="1"/>
  <c r="L217" i="15"/>
  <c r="J217" i="15"/>
  <c r="H217" i="15"/>
  <c r="L216" i="15"/>
  <c r="J216" i="15"/>
  <c r="H216" i="15" s="1"/>
  <c r="N215" i="15"/>
  <c r="L215" i="15"/>
  <c r="J215" i="15"/>
  <c r="H215" i="15" s="1"/>
  <c r="E215" i="15"/>
  <c r="J214" i="15"/>
  <c r="L213" i="15"/>
  <c r="J212" i="15"/>
  <c r="L211" i="15"/>
  <c r="N210" i="15"/>
  <c r="N310" i="15" s="1"/>
  <c r="L210" i="15"/>
  <c r="E210" i="15"/>
  <c r="E310" i="15" s="1"/>
  <c r="L207" i="15"/>
  <c r="J207" i="15"/>
  <c r="H207" i="15" s="1"/>
  <c r="L206" i="15"/>
  <c r="J206" i="15"/>
  <c r="H206" i="15"/>
  <c r="L205" i="15"/>
  <c r="J205" i="15"/>
  <c r="H205" i="15" s="1"/>
  <c r="L204" i="15"/>
  <c r="J204" i="15"/>
  <c r="H204" i="15"/>
  <c r="N203" i="15"/>
  <c r="L203" i="15"/>
  <c r="J203" i="15"/>
  <c r="H203" i="15"/>
  <c r="E203" i="15"/>
  <c r="L202" i="15"/>
  <c r="J202" i="15"/>
  <c r="H202" i="15"/>
  <c r="L201" i="15"/>
  <c r="J201" i="15"/>
  <c r="H201" i="15" s="1"/>
  <c r="L200" i="15"/>
  <c r="J200" i="15"/>
  <c r="H200" i="15"/>
  <c r="L199" i="15"/>
  <c r="J199" i="15"/>
  <c r="H199" i="15" s="1"/>
  <c r="N198" i="15"/>
  <c r="L198" i="15"/>
  <c r="J198" i="15"/>
  <c r="H198" i="15" s="1"/>
  <c r="E198" i="15"/>
  <c r="L197" i="15"/>
  <c r="J197" i="15"/>
  <c r="H197" i="15" s="1"/>
  <c r="L196" i="15"/>
  <c r="J196" i="15"/>
  <c r="H196" i="15"/>
  <c r="L195" i="15"/>
  <c r="J195" i="15"/>
  <c r="H195" i="15" s="1"/>
  <c r="L194" i="15"/>
  <c r="J194" i="15"/>
  <c r="H194" i="15"/>
  <c r="N193" i="15"/>
  <c r="L193" i="15"/>
  <c r="J193" i="15"/>
  <c r="H193" i="15"/>
  <c r="E193" i="15"/>
  <c r="L192" i="15"/>
  <c r="J192" i="15"/>
  <c r="H192" i="15"/>
  <c r="L191" i="15"/>
  <c r="J191" i="15"/>
  <c r="H191" i="15" s="1"/>
  <c r="L190" i="15"/>
  <c r="J190" i="15"/>
  <c r="H190" i="15"/>
  <c r="L189" i="15"/>
  <c r="J189" i="15"/>
  <c r="H189" i="15" s="1"/>
  <c r="N188" i="15"/>
  <c r="L188" i="15"/>
  <c r="J188" i="15"/>
  <c r="H188" i="15" s="1"/>
  <c r="E188" i="15"/>
  <c r="L187" i="15"/>
  <c r="J187" i="15"/>
  <c r="H187" i="15" s="1"/>
  <c r="L186" i="15"/>
  <c r="J186" i="15"/>
  <c r="H186" i="15"/>
  <c r="L185" i="15"/>
  <c r="J185" i="15"/>
  <c r="H185" i="15" s="1"/>
  <c r="L184" i="15"/>
  <c r="J184" i="15"/>
  <c r="H184" i="15"/>
  <c r="N183" i="15"/>
  <c r="L183" i="15"/>
  <c r="J183" i="15"/>
  <c r="H183" i="15"/>
  <c r="E183" i="15"/>
  <c r="L182" i="15"/>
  <c r="J182" i="15"/>
  <c r="H182" i="15"/>
  <c r="L181" i="15"/>
  <c r="J181" i="15"/>
  <c r="H181" i="15" s="1"/>
  <c r="L180" i="15"/>
  <c r="J180" i="15"/>
  <c r="H180" i="15"/>
  <c r="L179" i="15"/>
  <c r="J179" i="15"/>
  <c r="H179" i="15" s="1"/>
  <c r="N178" i="15"/>
  <c r="L178" i="15"/>
  <c r="J178" i="15"/>
  <c r="H178" i="15" s="1"/>
  <c r="E178" i="15"/>
  <c r="L177" i="15"/>
  <c r="J177" i="15"/>
  <c r="H177" i="15" s="1"/>
  <c r="L176" i="15"/>
  <c r="J176" i="15"/>
  <c r="H176" i="15"/>
  <c r="L175" i="15"/>
  <c r="J175" i="15"/>
  <c r="H175" i="15" s="1"/>
  <c r="L174" i="15"/>
  <c r="J174" i="15"/>
  <c r="H174" i="15"/>
  <c r="N173" i="15"/>
  <c r="L173" i="15"/>
  <c r="J173" i="15"/>
  <c r="H173" i="15"/>
  <c r="E173" i="15"/>
  <c r="L172" i="15"/>
  <c r="J172" i="15"/>
  <c r="H172" i="15"/>
  <c r="L171" i="15"/>
  <c r="J171" i="15"/>
  <c r="H171" i="15" s="1"/>
  <c r="L170" i="15"/>
  <c r="J170" i="15"/>
  <c r="H170" i="15"/>
  <c r="L169" i="15"/>
  <c r="J169" i="15"/>
  <c r="H169" i="15" s="1"/>
  <c r="N168" i="15"/>
  <c r="L168" i="15"/>
  <c r="J168" i="15"/>
  <c r="H168" i="15" s="1"/>
  <c r="E168" i="15"/>
  <c r="L167" i="15"/>
  <c r="J167" i="15"/>
  <c r="H167" i="15" s="1"/>
  <c r="L166" i="15"/>
  <c r="J166" i="15"/>
  <c r="H166" i="15"/>
  <c r="L165" i="15"/>
  <c r="J165" i="15"/>
  <c r="H165" i="15" s="1"/>
  <c r="L164" i="15"/>
  <c r="J164" i="15"/>
  <c r="H164" i="15"/>
  <c r="N163" i="15"/>
  <c r="L163" i="15"/>
  <c r="J163" i="15"/>
  <c r="H163" i="15"/>
  <c r="E163" i="15"/>
  <c r="L162" i="15"/>
  <c r="J162" i="15"/>
  <c r="H162" i="15"/>
  <c r="L161" i="15"/>
  <c r="J161" i="15"/>
  <c r="H161" i="15" s="1"/>
  <c r="L160" i="15"/>
  <c r="J160" i="15"/>
  <c r="H160" i="15"/>
  <c r="L159" i="15"/>
  <c r="J159" i="15"/>
  <c r="H159" i="15" s="1"/>
  <c r="N158" i="15"/>
  <c r="L158" i="15"/>
  <c r="J158" i="15"/>
  <c r="H158" i="15" s="1"/>
  <c r="E158" i="15"/>
  <c r="L157" i="15"/>
  <c r="J157" i="15"/>
  <c r="H157" i="15" s="1"/>
  <c r="L156" i="15"/>
  <c r="J156" i="15"/>
  <c r="H156" i="15"/>
  <c r="L155" i="15"/>
  <c r="J155" i="15"/>
  <c r="H155" i="15" s="1"/>
  <c r="L154" i="15"/>
  <c r="J154" i="15"/>
  <c r="H154" i="15"/>
  <c r="N153" i="15"/>
  <c r="L153" i="15"/>
  <c r="J153" i="15"/>
  <c r="H153" i="15"/>
  <c r="E153" i="15"/>
  <c r="L152" i="15"/>
  <c r="J152" i="15"/>
  <c r="H152" i="15"/>
  <c r="L151" i="15"/>
  <c r="J151" i="15"/>
  <c r="H151" i="15" s="1"/>
  <c r="L150" i="15"/>
  <c r="J150" i="15"/>
  <c r="H150" i="15"/>
  <c r="L149" i="15"/>
  <c r="J149" i="15"/>
  <c r="H149" i="15" s="1"/>
  <c r="N148" i="15"/>
  <c r="L148" i="15"/>
  <c r="J148" i="15"/>
  <c r="H148" i="15" s="1"/>
  <c r="E148" i="15"/>
  <c r="L147" i="15"/>
  <c r="J147" i="15"/>
  <c r="H147" i="15" s="1"/>
  <c r="L146" i="15"/>
  <c r="J146" i="15"/>
  <c r="H146" i="15"/>
  <c r="L145" i="15"/>
  <c r="J145" i="15"/>
  <c r="H145" i="15" s="1"/>
  <c r="L144" i="15"/>
  <c r="J144" i="15"/>
  <c r="H144" i="15"/>
  <c r="N143" i="15"/>
  <c r="L143" i="15"/>
  <c r="J143" i="15"/>
  <c r="H143" i="15"/>
  <c r="E143" i="15"/>
  <c r="L142" i="15"/>
  <c r="J142" i="15"/>
  <c r="H142" i="15"/>
  <c r="L141" i="15"/>
  <c r="J141" i="15"/>
  <c r="H141" i="15" s="1"/>
  <c r="L140" i="15"/>
  <c r="J140" i="15"/>
  <c r="H140" i="15"/>
  <c r="L139" i="15"/>
  <c r="J139" i="15"/>
  <c r="H139" i="15" s="1"/>
  <c r="N138" i="15"/>
  <c r="L138" i="15"/>
  <c r="J138" i="15"/>
  <c r="H138" i="15" s="1"/>
  <c r="E138" i="15"/>
  <c r="L137" i="15"/>
  <c r="J137" i="15"/>
  <c r="H137" i="15" s="1"/>
  <c r="L136" i="15"/>
  <c r="J136" i="15"/>
  <c r="H136" i="15"/>
  <c r="L135" i="15"/>
  <c r="J135" i="15"/>
  <c r="H135" i="15" s="1"/>
  <c r="L134" i="15"/>
  <c r="J134" i="15"/>
  <c r="H134" i="15"/>
  <c r="N133" i="15"/>
  <c r="L133" i="15"/>
  <c r="J133" i="15"/>
  <c r="H133" i="15"/>
  <c r="E133" i="15"/>
  <c r="L132" i="15"/>
  <c r="J132" i="15"/>
  <c r="H132" i="15"/>
  <c r="L131" i="15"/>
  <c r="J131" i="15"/>
  <c r="H131" i="15" s="1"/>
  <c r="L130" i="15"/>
  <c r="J130" i="15"/>
  <c r="H130" i="15"/>
  <c r="L129" i="15"/>
  <c r="J129" i="15"/>
  <c r="H129" i="15" s="1"/>
  <c r="N128" i="15"/>
  <c r="L128" i="15"/>
  <c r="J128" i="15"/>
  <c r="H128" i="15" s="1"/>
  <c r="E128" i="15"/>
  <c r="L127" i="15"/>
  <c r="J127" i="15"/>
  <c r="H127" i="15" s="1"/>
  <c r="L126" i="15"/>
  <c r="J126" i="15"/>
  <c r="H126" i="15"/>
  <c r="L125" i="15"/>
  <c r="J125" i="15"/>
  <c r="H125" i="15" s="1"/>
  <c r="L124" i="15"/>
  <c r="J124" i="15"/>
  <c r="H124" i="15"/>
  <c r="N123" i="15"/>
  <c r="L123" i="15"/>
  <c r="J123" i="15"/>
  <c r="H123" i="15"/>
  <c r="E123" i="15"/>
  <c r="L122" i="15"/>
  <c r="J122" i="15"/>
  <c r="H122" i="15"/>
  <c r="L121" i="15"/>
  <c r="J121" i="15"/>
  <c r="H121" i="15" s="1"/>
  <c r="L120" i="15"/>
  <c r="J120" i="15"/>
  <c r="H120" i="15"/>
  <c r="L119" i="15"/>
  <c r="J119" i="15"/>
  <c r="H119" i="15" s="1"/>
  <c r="N118" i="15"/>
  <c r="L118" i="15"/>
  <c r="J118" i="15"/>
  <c r="H118" i="15" s="1"/>
  <c r="E118" i="15"/>
  <c r="L117" i="15"/>
  <c r="J117" i="15"/>
  <c r="H117" i="15" s="1"/>
  <c r="L116" i="15"/>
  <c r="J116" i="15"/>
  <c r="H116" i="15"/>
  <c r="L115" i="15"/>
  <c r="J115" i="15"/>
  <c r="H115" i="15" s="1"/>
  <c r="L114" i="15"/>
  <c r="J114" i="15"/>
  <c r="H114" i="15"/>
  <c r="N113" i="15"/>
  <c r="L113" i="15"/>
  <c r="J113" i="15"/>
  <c r="H113" i="15"/>
  <c r="E113" i="15"/>
  <c r="N108" i="15"/>
  <c r="N208" i="15" s="1"/>
  <c r="E108" i="15"/>
  <c r="E208" i="15" s="1"/>
  <c r="L105" i="15"/>
  <c r="J105" i="15"/>
  <c r="H105" i="15"/>
  <c r="L104" i="15"/>
  <c r="J104" i="15"/>
  <c r="H104" i="15" s="1"/>
  <c r="L103" i="15"/>
  <c r="J103" i="15"/>
  <c r="H103" i="15"/>
  <c r="L102" i="15"/>
  <c r="J102" i="15"/>
  <c r="H102" i="15" s="1"/>
  <c r="N101" i="15"/>
  <c r="L101" i="15"/>
  <c r="J101" i="15"/>
  <c r="H101" i="15" s="1"/>
  <c r="E101" i="15"/>
  <c r="L100" i="15"/>
  <c r="J100" i="15"/>
  <c r="H100" i="15" s="1"/>
  <c r="L99" i="15"/>
  <c r="J99" i="15"/>
  <c r="H99" i="15"/>
  <c r="L98" i="15"/>
  <c r="J98" i="15"/>
  <c r="H98" i="15" s="1"/>
  <c r="L97" i="15"/>
  <c r="J97" i="15"/>
  <c r="H97" i="15"/>
  <c r="N96" i="15"/>
  <c r="L96" i="15"/>
  <c r="J96" i="15"/>
  <c r="H96" i="15"/>
  <c r="E96" i="15"/>
  <c r="L95" i="15"/>
  <c r="J95" i="15"/>
  <c r="H95" i="15"/>
  <c r="L94" i="15"/>
  <c r="J94" i="15"/>
  <c r="H94" i="15" s="1"/>
  <c r="L93" i="15"/>
  <c r="J93" i="15"/>
  <c r="H93" i="15"/>
  <c r="L92" i="15"/>
  <c r="J92" i="15"/>
  <c r="H92" i="15" s="1"/>
  <c r="N91" i="15"/>
  <c r="L91" i="15"/>
  <c r="J91" i="15"/>
  <c r="H91" i="15" s="1"/>
  <c r="E91" i="15"/>
  <c r="L90" i="15"/>
  <c r="J90" i="15"/>
  <c r="H90" i="15" s="1"/>
  <c r="L89" i="15"/>
  <c r="J89" i="15"/>
  <c r="H89" i="15"/>
  <c r="L88" i="15"/>
  <c r="J88" i="15"/>
  <c r="H88" i="15" s="1"/>
  <c r="L87" i="15"/>
  <c r="J87" i="15"/>
  <c r="H87" i="15"/>
  <c r="N86" i="15"/>
  <c r="L86" i="15"/>
  <c r="J86" i="15"/>
  <c r="H86" i="15"/>
  <c r="E86" i="15"/>
  <c r="L85" i="15"/>
  <c r="J85" i="15"/>
  <c r="H85" i="15"/>
  <c r="L84" i="15"/>
  <c r="J84" i="15"/>
  <c r="H84" i="15" s="1"/>
  <c r="L83" i="15"/>
  <c r="J83" i="15"/>
  <c r="H83" i="15"/>
  <c r="L82" i="15"/>
  <c r="J82" i="15"/>
  <c r="H82" i="15" s="1"/>
  <c r="N81" i="15"/>
  <c r="L81" i="15"/>
  <c r="J81" i="15"/>
  <c r="H81" i="15" s="1"/>
  <c r="E81" i="15"/>
  <c r="L80" i="15"/>
  <c r="J80" i="15"/>
  <c r="H80" i="15" s="1"/>
  <c r="L79" i="15"/>
  <c r="J79" i="15"/>
  <c r="H79" i="15"/>
  <c r="L78" i="15"/>
  <c r="J78" i="15"/>
  <c r="H78" i="15" s="1"/>
  <c r="L77" i="15"/>
  <c r="J77" i="15"/>
  <c r="H77" i="15"/>
  <c r="N76" i="15"/>
  <c r="L76" i="15"/>
  <c r="J76" i="15"/>
  <c r="H76" i="15"/>
  <c r="E76" i="15"/>
  <c r="L75" i="15"/>
  <c r="J75" i="15"/>
  <c r="H75" i="15"/>
  <c r="L74" i="15"/>
  <c r="J74" i="15"/>
  <c r="H74" i="15" s="1"/>
  <c r="L73" i="15"/>
  <c r="J73" i="15"/>
  <c r="H73" i="15"/>
  <c r="L72" i="15"/>
  <c r="J72" i="15"/>
  <c r="H72" i="15" s="1"/>
  <c r="N71" i="15"/>
  <c r="L71" i="15"/>
  <c r="J71" i="15"/>
  <c r="H71" i="15" s="1"/>
  <c r="E71" i="15"/>
  <c r="L70" i="15"/>
  <c r="J70" i="15"/>
  <c r="H70" i="15" s="1"/>
  <c r="L69" i="15"/>
  <c r="J69" i="15"/>
  <c r="H69" i="15"/>
  <c r="L68" i="15"/>
  <c r="J68" i="15"/>
  <c r="H68" i="15" s="1"/>
  <c r="L67" i="15"/>
  <c r="J67" i="15"/>
  <c r="H67" i="15"/>
  <c r="N66" i="15"/>
  <c r="L66" i="15"/>
  <c r="J66" i="15"/>
  <c r="H66" i="15"/>
  <c r="E66" i="15"/>
  <c r="L65" i="15"/>
  <c r="J65" i="15"/>
  <c r="H65" i="15"/>
  <c r="L64" i="15"/>
  <c r="J64" i="15"/>
  <c r="H64" i="15" s="1"/>
  <c r="L63" i="15"/>
  <c r="J63" i="15"/>
  <c r="H63" i="15"/>
  <c r="L62" i="15"/>
  <c r="J62" i="15"/>
  <c r="H62" i="15" s="1"/>
  <c r="N61" i="15"/>
  <c r="L61" i="15"/>
  <c r="J61" i="15"/>
  <c r="H61" i="15" s="1"/>
  <c r="E61" i="15"/>
  <c r="L60" i="15"/>
  <c r="J60" i="15"/>
  <c r="H60" i="15" s="1"/>
  <c r="L59" i="15"/>
  <c r="J59" i="15"/>
  <c r="H59" i="15"/>
  <c r="L58" i="15"/>
  <c r="J58" i="15"/>
  <c r="H58" i="15" s="1"/>
  <c r="L57" i="15"/>
  <c r="J57" i="15"/>
  <c r="H57" i="15"/>
  <c r="N56" i="15"/>
  <c r="L56" i="15"/>
  <c r="J56" i="15"/>
  <c r="H56" i="15"/>
  <c r="E56" i="15"/>
  <c r="L55" i="15"/>
  <c r="J55" i="15"/>
  <c r="H55" i="15"/>
  <c r="L54" i="15"/>
  <c r="J54" i="15"/>
  <c r="H54" i="15" s="1"/>
  <c r="L53" i="15"/>
  <c r="J53" i="15"/>
  <c r="H53" i="15"/>
  <c r="L52" i="15"/>
  <c r="J52" i="15"/>
  <c r="H52" i="15" s="1"/>
  <c r="N51" i="15"/>
  <c r="L51" i="15"/>
  <c r="J51" i="15"/>
  <c r="H51" i="15" s="1"/>
  <c r="E51" i="15"/>
  <c r="L50" i="15"/>
  <c r="J50" i="15"/>
  <c r="H50" i="15" s="1"/>
  <c r="L49" i="15"/>
  <c r="J49" i="15"/>
  <c r="H49" i="15"/>
  <c r="L48" i="15"/>
  <c r="J48" i="15"/>
  <c r="H48" i="15" s="1"/>
  <c r="L47" i="15"/>
  <c r="J47" i="15"/>
  <c r="H47" i="15"/>
  <c r="N46" i="15"/>
  <c r="L46" i="15"/>
  <c r="J46" i="15"/>
  <c r="H46" i="15"/>
  <c r="E46" i="15"/>
  <c r="L45" i="15"/>
  <c r="J45" i="15"/>
  <c r="H45" i="15"/>
  <c r="L44" i="15"/>
  <c r="J44" i="15"/>
  <c r="H44" i="15" s="1"/>
  <c r="L43" i="15"/>
  <c r="J43" i="15"/>
  <c r="H43" i="15"/>
  <c r="L42" i="15"/>
  <c r="J42" i="15"/>
  <c r="H42" i="15" s="1"/>
  <c r="N41" i="15"/>
  <c r="L41" i="15"/>
  <c r="J41" i="15"/>
  <c r="H41" i="15" s="1"/>
  <c r="E41" i="15"/>
  <c r="L40" i="15"/>
  <c r="J40" i="15"/>
  <c r="H40" i="15" s="1"/>
  <c r="L39" i="15"/>
  <c r="J39" i="15"/>
  <c r="H39" i="15"/>
  <c r="L38" i="15"/>
  <c r="J38" i="15"/>
  <c r="H38" i="15" s="1"/>
  <c r="L37" i="15"/>
  <c r="J37" i="15"/>
  <c r="H37" i="15"/>
  <c r="N36" i="15"/>
  <c r="L36" i="15"/>
  <c r="J36" i="15"/>
  <c r="H36" i="15"/>
  <c r="E36" i="15"/>
  <c r="L35" i="15"/>
  <c r="J35" i="15"/>
  <c r="H35" i="15"/>
  <c r="L34" i="15"/>
  <c r="J34" i="15"/>
  <c r="H34" i="15" s="1"/>
  <c r="L33" i="15"/>
  <c r="J33" i="15"/>
  <c r="H33" i="15"/>
  <c r="L32" i="15"/>
  <c r="J32" i="15"/>
  <c r="H32" i="15" s="1"/>
  <c r="N31" i="15"/>
  <c r="L31" i="15"/>
  <c r="J31" i="15"/>
  <c r="H31" i="15" s="1"/>
  <c r="E31" i="15"/>
  <c r="L30" i="15"/>
  <c r="J30" i="15"/>
  <c r="H30" i="15" s="1"/>
  <c r="L29" i="15"/>
  <c r="J29" i="15"/>
  <c r="H29" i="15"/>
  <c r="L28" i="15"/>
  <c r="J28" i="15"/>
  <c r="H28" i="15" s="1"/>
  <c r="L27" i="15"/>
  <c r="J27" i="15"/>
  <c r="H27" i="15"/>
  <c r="N26" i="15"/>
  <c r="L26" i="15"/>
  <c r="J26" i="15"/>
  <c r="H26" i="15"/>
  <c r="E26" i="15"/>
  <c r="L25" i="15"/>
  <c r="J25" i="15"/>
  <c r="H25" i="15"/>
  <c r="L24" i="15"/>
  <c r="J24" i="15"/>
  <c r="H24" i="15" s="1"/>
  <c r="L23" i="15"/>
  <c r="J23" i="15"/>
  <c r="H23" i="15"/>
  <c r="L22" i="15"/>
  <c r="J22" i="15"/>
  <c r="H22" i="15" s="1"/>
  <c r="N21" i="15"/>
  <c r="L21" i="15"/>
  <c r="J21" i="15"/>
  <c r="H21" i="15" s="1"/>
  <c r="E21" i="15"/>
  <c r="L20" i="15"/>
  <c r="J20" i="15"/>
  <c r="H20" i="15" s="1"/>
  <c r="L19" i="15"/>
  <c r="J19" i="15"/>
  <c r="H19" i="15"/>
  <c r="L18" i="15"/>
  <c r="J18" i="15"/>
  <c r="H18" i="15" s="1"/>
  <c r="L17" i="15"/>
  <c r="J17" i="15"/>
  <c r="H17" i="15"/>
  <c r="N16" i="15"/>
  <c r="L16" i="15"/>
  <c r="J16" i="15"/>
  <c r="H16" i="15"/>
  <c r="E16" i="15"/>
  <c r="N11" i="15"/>
  <c r="E11" i="15"/>
  <c r="L15" i="15" s="1"/>
  <c r="J10" i="15"/>
  <c r="L9" i="15"/>
  <c r="J8" i="15"/>
  <c r="L7" i="15"/>
  <c r="N6" i="15"/>
  <c r="N106" i="15" s="1"/>
  <c r="L6" i="15"/>
  <c r="E6" i="15"/>
  <c r="E106" i="15" s="1"/>
  <c r="W167" i="13"/>
  <c r="V167" i="13"/>
  <c r="J26" i="12"/>
  <c r="F26" i="12"/>
  <c r="J15" i="12"/>
  <c r="H11" i="12"/>
  <c r="H26" i="12" s="1"/>
  <c r="F7" i="12"/>
  <c r="G10" i="11"/>
  <c r="U10" i="11" s="1"/>
  <c r="G8" i="11"/>
  <c r="U8" i="11" s="1"/>
  <c r="E8" i="11"/>
  <c r="G9" i="11" s="1"/>
  <c r="E237" i="10"/>
  <c r="F237" i="10" s="1"/>
  <c r="E236" i="10"/>
  <c r="F236" i="10" s="1"/>
  <c r="F235" i="10"/>
  <c r="E235" i="10"/>
  <c r="E233" i="10"/>
  <c r="E232" i="10"/>
  <c r="F232" i="10" s="1"/>
  <c r="E231" i="10"/>
  <c r="F231" i="10" s="1"/>
  <c r="F229" i="10"/>
  <c r="E229" i="10"/>
  <c r="F230" i="10" s="1"/>
  <c r="E227" i="10"/>
  <c r="E226" i="10"/>
  <c r="E225" i="10"/>
  <c r="F225" i="10" s="1"/>
  <c r="E223" i="10"/>
  <c r="E222" i="10"/>
  <c r="E221" i="10"/>
  <c r="F221" i="10" s="1"/>
  <c r="F219" i="10"/>
  <c r="E219" i="10"/>
  <c r="F220" i="10" s="1"/>
  <c r="F217" i="10"/>
  <c r="E217" i="10"/>
  <c r="F216" i="10"/>
  <c r="E216" i="10"/>
  <c r="O215" i="10"/>
  <c r="E215" i="10"/>
  <c r="F215" i="10" s="1"/>
  <c r="E213" i="10"/>
  <c r="E212" i="10"/>
  <c r="E211" i="10"/>
  <c r="F211" i="10" s="1"/>
  <c r="F209" i="10"/>
  <c r="E209" i="10"/>
  <c r="F210" i="10" s="1"/>
  <c r="F207" i="10"/>
  <c r="E207" i="10"/>
  <c r="F206" i="10"/>
  <c r="E206" i="10"/>
  <c r="O205" i="10"/>
  <c r="E205" i="10"/>
  <c r="F205" i="10" s="1"/>
  <c r="E203" i="10"/>
  <c r="E202" i="10"/>
  <c r="E201" i="10"/>
  <c r="F201" i="10" s="1"/>
  <c r="F199" i="10"/>
  <c r="E199" i="10"/>
  <c r="F200" i="10" s="1"/>
  <c r="F197" i="10"/>
  <c r="E197" i="10"/>
  <c r="F196" i="10"/>
  <c r="E196" i="10"/>
  <c r="M195" i="10"/>
  <c r="E195" i="10"/>
  <c r="F195" i="10" s="1"/>
  <c r="E193" i="10"/>
  <c r="E192" i="10"/>
  <c r="E191" i="10"/>
  <c r="F191" i="10" s="1"/>
  <c r="F189" i="10"/>
  <c r="E189" i="10"/>
  <c r="F190" i="10" s="1"/>
  <c r="F187" i="10"/>
  <c r="E187" i="10"/>
  <c r="F186" i="10"/>
  <c r="E186" i="10"/>
  <c r="M185" i="10"/>
  <c r="E185" i="10"/>
  <c r="F185" i="10" s="1"/>
  <c r="E183" i="10"/>
  <c r="E182" i="10"/>
  <c r="E181" i="10"/>
  <c r="F181" i="10" s="1"/>
  <c r="F179" i="10"/>
  <c r="E179" i="10"/>
  <c r="F180" i="10" s="1"/>
  <c r="F177" i="10"/>
  <c r="E177" i="10"/>
  <c r="F176" i="10"/>
  <c r="E176" i="10"/>
  <c r="M175" i="10"/>
  <c r="E175" i="10"/>
  <c r="F175" i="10" s="1"/>
  <c r="E173" i="10"/>
  <c r="E172" i="10"/>
  <c r="E171" i="10"/>
  <c r="F171" i="10" s="1"/>
  <c r="F169" i="10"/>
  <c r="E169" i="10"/>
  <c r="F170" i="10" s="1"/>
  <c r="F167" i="10"/>
  <c r="E167" i="10"/>
  <c r="F166" i="10"/>
  <c r="E166" i="10"/>
  <c r="K165" i="10"/>
  <c r="E165" i="10"/>
  <c r="F165" i="10" s="1"/>
  <c r="E163" i="10"/>
  <c r="E162" i="10"/>
  <c r="E161" i="10"/>
  <c r="F161" i="10" s="1"/>
  <c r="F159" i="10"/>
  <c r="E159" i="10"/>
  <c r="F160" i="10" s="1"/>
  <c r="F157" i="10"/>
  <c r="E157" i="10"/>
  <c r="F156" i="10"/>
  <c r="E156" i="10"/>
  <c r="K155" i="10"/>
  <c r="E155" i="10"/>
  <c r="F155" i="10" s="1"/>
  <c r="E153" i="10"/>
  <c r="E152" i="10"/>
  <c r="E151" i="10"/>
  <c r="F151" i="10" s="1"/>
  <c r="F149" i="10"/>
  <c r="E149" i="10"/>
  <c r="F150" i="10" s="1"/>
  <c r="F147" i="10"/>
  <c r="E147" i="10"/>
  <c r="F146" i="10"/>
  <c r="E146" i="10"/>
  <c r="K145" i="10"/>
  <c r="E145" i="10"/>
  <c r="F145" i="10" s="1"/>
  <c r="E143" i="10"/>
  <c r="E142" i="10"/>
  <c r="E141" i="10"/>
  <c r="F141" i="10" s="1"/>
  <c r="F139" i="10"/>
  <c r="E139" i="10"/>
  <c r="F140" i="10" s="1"/>
  <c r="F137" i="10"/>
  <c r="E137" i="10"/>
  <c r="F136" i="10"/>
  <c r="E136" i="10"/>
  <c r="I135" i="10"/>
  <c r="E135" i="10"/>
  <c r="F135" i="10" s="1"/>
  <c r="E133" i="10"/>
  <c r="E132" i="10"/>
  <c r="E131" i="10"/>
  <c r="F131" i="10" s="1"/>
  <c r="F129" i="10"/>
  <c r="E129" i="10"/>
  <c r="F130" i="10" s="1"/>
  <c r="F127" i="10"/>
  <c r="E127" i="10"/>
  <c r="F126" i="10"/>
  <c r="E126" i="10"/>
  <c r="I125" i="10"/>
  <c r="E125" i="10"/>
  <c r="F125" i="10" s="1"/>
  <c r="E123" i="10"/>
  <c r="E122" i="10"/>
  <c r="E121" i="10"/>
  <c r="F121" i="10" s="1"/>
  <c r="F119" i="10"/>
  <c r="E119" i="10"/>
  <c r="F120" i="10" s="1"/>
  <c r="F117" i="10"/>
  <c r="E117" i="10"/>
  <c r="F116" i="10"/>
  <c r="E116" i="10"/>
  <c r="I115" i="10"/>
  <c r="E115" i="10"/>
  <c r="F115" i="10" s="1"/>
  <c r="E113" i="10"/>
  <c r="E112" i="10"/>
  <c r="E111" i="10"/>
  <c r="F111" i="10" s="1"/>
  <c r="F109" i="10"/>
  <c r="E109" i="10"/>
  <c r="F110" i="10" s="1"/>
  <c r="F107" i="10"/>
  <c r="E107" i="10"/>
  <c r="F106" i="10"/>
  <c r="E106" i="10"/>
  <c r="I105" i="10"/>
  <c r="E105" i="10"/>
  <c r="F105" i="10" s="1"/>
  <c r="E103" i="10"/>
  <c r="F103" i="10" s="1"/>
  <c r="E102" i="10"/>
  <c r="E101" i="10"/>
  <c r="F101" i="10" s="1"/>
  <c r="F99" i="10"/>
  <c r="E99" i="10"/>
  <c r="F100" i="10" s="1"/>
  <c r="F97" i="10"/>
  <c r="E97" i="10"/>
  <c r="F96" i="10"/>
  <c r="E96" i="10"/>
  <c r="I95" i="10"/>
  <c r="E95" i="10"/>
  <c r="F95" i="10" s="1"/>
  <c r="E93" i="10"/>
  <c r="F93" i="10" s="1"/>
  <c r="E92" i="10"/>
  <c r="E91" i="10"/>
  <c r="F91" i="10" s="1"/>
  <c r="F89" i="10"/>
  <c r="E89" i="10"/>
  <c r="F90" i="10" s="1"/>
  <c r="F87" i="10"/>
  <c r="E87" i="10"/>
  <c r="F86" i="10"/>
  <c r="E86" i="10"/>
  <c r="G85" i="10"/>
  <c r="E85" i="10"/>
  <c r="F85" i="10" s="1"/>
  <c r="E83" i="10"/>
  <c r="F83" i="10" s="1"/>
  <c r="E82" i="10"/>
  <c r="E81" i="10"/>
  <c r="F81" i="10" s="1"/>
  <c r="F79" i="10"/>
  <c r="E79" i="10"/>
  <c r="F80" i="10" s="1"/>
  <c r="F77" i="10"/>
  <c r="E77" i="10"/>
  <c r="F76" i="10"/>
  <c r="E76" i="10"/>
  <c r="G75" i="10"/>
  <c r="E75" i="10"/>
  <c r="F75" i="10" s="1"/>
  <c r="E73" i="10"/>
  <c r="F73" i="10" s="1"/>
  <c r="E72" i="10"/>
  <c r="E71" i="10"/>
  <c r="F71" i="10" s="1"/>
  <c r="F69" i="10"/>
  <c r="E69" i="10"/>
  <c r="F70" i="10" s="1"/>
  <c r="F67" i="10"/>
  <c r="E67" i="10"/>
  <c r="F66" i="10"/>
  <c r="E66" i="10"/>
  <c r="G65" i="10"/>
  <c r="E65" i="10"/>
  <c r="F65" i="10" s="1"/>
  <c r="E63" i="10"/>
  <c r="F63" i="10" s="1"/>
  <c r="E62" i="10"/>
  <c r="E61" i="10"/>
  <c r="F61" i="10" s="1"/>
  <c r="F59" i="10"/>
  <c r="E59" i="10"/>
  <c r="F60" i="10" s="1"/>
  <c r="F57" i="10"/>
  <c r="E57" i="10"/>
  <c r="F56" i="10"/>
  <c r="E56" i="10"/>
  <c r="G55" i="10"/>
  <c r="E55" i="10"/>
  <c r="F55" i="10" s="1"/>
  <c r="E53" i="10"/>
  <c r="F53" i="10" s="1"/>
  <c r="E52" i="10"/>
  <c r="E51" i="10"/>
  <c r="F51" i="10" s="1"/>
  <c r="F49" i="10"/>
  <c r="E49" i="10"/>
  <c r="F50" i="10" s="1"/>
  <c r="F47" i="10"/>
  <c r="E47" i="10"/>
  <c r="F46" i="10"/>
  <c r="E46" i="10"/>
  <c r="G45" i="10"/>
  <c r="E45" i="10"/>
  <c r="F45" i="10" s="1"/>
  <c r="E43" i="10"/>
  <c r="E42" i="10"/>
  <c r="E41" i="10"/>
  <c r="F41" i="10" s="1"/>
  <c r="F39" i="10"/>
  <c r="E39" i="10"/>
  <c r="F40" i="10" s="1"/>
  <c r="F37" i="10"/>
  <c r="E37" i="10"/>
  <c r="F36" i="10"/>
  <c r="E36" i="10"/>
  <c r="G35" i="10"/>
  <c r="E35" i="10"/>
  <c r="F35" i="10" s="1"/>
  <c r="E33" i="10"/>
  <c r="F33" i="10" s="1"/>
  <c r="E32" i="10"/>
  <c r="E31" i="10"/>
  <c r="F31" i="10" s="1"/>
  <c r="F29" i="10"/>
  <c r="E29" i="10"/>
  <c r="F30" i="10" s="1"/>
  <c r="F27" i="10"/>
  <c r="E27" i="10"/>
  <c r="F26" i="10"/>
  <c r="E26" i="10"/>
  <c r="G25" i="10"/>
  <c r="E25" i="10"/>
  <c r="F25" i="10" s="1"/>
  <c r="E23" i="10"/>
  <c r="F23" i="10" s="1"/>
  <c r="E22" i="10"/>
  <c r="E21" i="10"/>
  <c r="F21" i="10" s="1"/>
  <c r="F19" i="10"/>
  <c r="E19" i="10"/>
  <c r="F20" i="10" s="1"/>
  <c r="F17" i="10"/>
  <c r="E17" i="10"/>
  <c r="F16" i="10"/>
  <c r="E16" i="10"/>
  <c r="G15" i="10"/>
  <c r="E15" i="10"/>
  <c r="F15" i="10" s="1"/>
  <c r="E13" i="10"/>
  <c r="F13" i="10" s="1"/>
  <c r="E12" i="10"/>
  <c r="E11" i="10"/>
  <c r="F11" i="10" s="1"/>
  <c r="F9" i="10"/>
  <c r="E9" i="10"/>
  <c r="F10" i="10" s="1"/>
  <c r="EN108" i="9"/>
  <c r="EL108" i="9"/>
  <c r="EK108" i="9"/>
  <c r="EH108" i="9"/>
  <c r="EF108" i="9"/>
  <c r="EE108" i="9"/>
  <c r="EB108" i="9"/>
  <c r="DZ108" i="9"/>
  <c r="DY108" i="9"/>
  <c r="DV108" i="9"/>
  <c r="DT108" i="9"/>
  <c r="DS108" i="9"/>
  <c r="DP108" i="9"/>
  <c r="DN108" i="9"/>
  <c r="DM108" i="9"/>
  <c r="DJ108" i="9"/>
  <c r="DH108" i="9"/>
  <c r="DG108" i="9"/>
  <c r="DD108" i="9"/>
  <c r="DB108" i="9"/>
  <c r="DA108" i="9"/>
  <c r="CX108" i="9"/>
  <c r="CV108" i="9"/>
  <c r="CU108" i="9"/>
  <c r="CR108" i="9"/>
  <c r="CP108" i="9"/>
  <c r="CO108" i="9"/>
  <c r="CL108" i="9"/>
  <c r="CJ108" i="9"/>
  <c r="CI108" i="9"/>
  <c r="CF108" i="9"/>
  <c r="CD108" i="9"/>
  <c r="CC108" i="9"/>
  <c r="BZ108" i="9"/>
  <c r="BX108" i="9"/>
  <c r="BW108" i="9"/>
  <c r="BT108" i="9"/>
  <c r="BR108" i="9"/>
  <c r="BQ108" i="9"/>
  <c r="BN108" i="9"/>
  <c r="BL108" i="9"/>
  <c r="BK108" i="9"/>
  <c r="BH108" i="9"/>
  <c r="BF108" i="9"/>
  <c r="BE108" i="9"/>
  <c r="BB108" i="9"/>
  <c r="AZ108" i="9"/>
  <c r="AY108" i="9"/>
  <c r="AV108" i="9"/>
  <c r="AT108" i="9"/>
  <c r="AS108" i="9"/>
  <c r="AP108" i="9"/>
  <c r="AN108" i="9"/>
  <c r="AM108" i="9"/>
  <c r="AJ108" i="9"/>
  <c r="AH108" i="9"/>
  <c r="AG108" i="9"/>
  <c r="AD108" i="9"/>
  <c r="AB108" i="9"/>
  <c r="AA108" i="9"/>
  <c r="X108" i="9"/>
  <c r="V108" i="9"/>
  <c r="U108" i="9"/>
  <c r="R108" i="9"/>
  <c r="P108" i="9"/>
  <c r="O108" i="9"/>
  <c r="L108" i="9"/>
  <c r="EN107" i="9"/>
  <c r="EL107" i="9"/>
  <c r="EK107" i="9"/>
  <c r="EH107" i="9"/>
  <c r="EF107" i="9"/>
  <c r="EE107" i="9"/>
  <c r="EB107" i="9"/>
  <c r="DZ107" i="9"/>
  <c r="DY107" i="9"/>
  <c r="DV107" i="9"/>
  <c r="DT107" i="9"/>
  <c r="DS107" i="9"/>
  <c r="DP107" i="9"/>
  <c r="DN107" i="9"/>
  <c r="DM107" i="9"/>
  <c r="DJ107" i="9"/>
  <c r="DH107" i="9"/>
  <c r="DG107" i="9"/>
  <c r="DD107" i="9"/>
  <c r="DB107" i="9"/>
  <c r="DA107" i="9"/>
  <c r="CX107" i="9"/>
  <c r="CV107" i="9"/>
  <c r="CU107" i="9"/>
  <c r="CR107" i="9"/>
  <c r="CP107" i="9"/>
  <c r="CO107" i="9"/>
  <c r="CL107" i="9"/>
  <c r="CJ107" i="9"/>
  <c r="CI107" i="9"/>
  <c r="CF107" i="9"/>
  <c r="CD107" i="9"/>
  <c r="CC107" i="9"/>
  <c r="BZ107" i="9"/>
  <c r="BX107" i="9"/>
  <c r="BW107" i="9"/>
  <c r="BT107" i="9"/>
  <c r="BR107" i="9"/>
  <c r="BQ107" i="9"/>
  <c r="BN107" i="9"/>
  <c r="BL107" i="9"/>
  <c r="BK107" i="9"/>
  <c r="BH107" i="9"/>
  <c r="BF107" i="9"/>
  <c r="BE107" i="9"/>
  <c r="BB107" i="9"/>
  <c r="AZ107" i="9"/>
  <c r="AY107" i="9"/>
  <c r="AV107" i="9"/>
  <c r="AT107" i="9"/>
  <c r="AS107" i="9"/>
  <c r="AP107" i="9"/>
  <c r="AN107" i="9"/>
  <c r="AM107" i="9"/>
  <c r="AJ107" i="9"/>
  <c r="AH107" i="9"/>
  <c r="AG107" i="9"/>
  <c r="AD107" i="9"/>
  <c r="AB107" i="9"/>
  <c r="AA107" i="9"/>
  <c r="X107" i="9"/>
  <c r="V107" i="9"/>
  <c r="U107" i="9"/>
  <c r="R107" i="9"/>
  <c r="P107" i="9"/>
  <c r="O107" i="9"/>
  <c r="L107" i="9"/>
  <c r="EN106" i="9"/>
  <c r="EL106" i="9"/>
  <c r="EK106" i="9"/>
  <c r="EH106" i="9"/>
  <c r="EF106" i="9"/>
  <c r="EE106" i="9"/>
  <c r="EB106" i="9"/>
  <c r="DZ106" i="9"/>
  <c r="DY106" i="9"/>
  <c r="DV106" i="9"/>
  <c r="DT106" i="9"/>
  <c r="DS106" i="9"/>
  <c r="DP106" i="9"/>
  <c r="DN106" i="9"/>
  <c r="DM106" i="9"/>
  <c r="DJ106" i="9"/>
  <c r="DH106" i="9"/>
  <c r="DG106" i="9"/>
  <c r="DD106" i="9"/>
  <c r="DB106" i="9"/>
  <c r="DA106" i="9"/>
  <c r="CX106" i="9"/>
  <c r="CV106" i="9"/>
  <c r="CU106" i="9"/>
  <c r="CR106" i="9"/>
  <c r="CP106" i="9"/>
  <c r="CO106" i="9"/>
  <c r="CL106" i="9"/>
  <c r="CJ106" i="9"/>
  <c r="CI106" i="9"/>
  <c r="CF106" i="9"/>
  <c r="CD106" i="9"/>
  <c r="CC106" i="9"/>
  <c r="BZ106" i="9"/>
  <c r="BX106" i="9"/>
  <c r="BW106" i="9"/>
  <c r="BT106" i="9"/>
  <c r="BR106" i="9"/>
  <c r="BQ106" i="9"/>
  <c r="BN106" i="9"/>
  <c r="BL106" i="9"/>
  <c r="BK106" i="9"/>
  <c r="BH106" i="9"/>
  <c r="BF106" i="9"/>
  <c r="BE106" i="9"/>
  <c r="BB106" i="9"/>
  <c r="AZ106" i="9"/>
  <c r="AY106" i="9"/>
  <c r="AV106" i="9"/>
  <c r="AT106" i="9"/>
  <c r="AS106" i="9"/>
  <c r="AP106" i="9"/>
  <c r="AN106" i="9"/>
  <c r="AM106" i="9"/>
  <c r="AJ106" i="9"/>
  <c r="AH106" i="9"/>
  <c r="AG106" i="9"/>
  <c r="AD106" i="9"/>
  <c r="AB106" i="9"/>
  <c r="AA106" i="9"/>
  <c r="X106" i="9"/>
  <c r="V106" i="9"/>
  <c r="U106" i="9"/>
  <c r="R106" i="9"/>
  <c r="P106" i="9"/>
  <c r="O106" i="9"/>
  <c r="L106" i="9"/>
  <c r="EN105" i="9"/>
  <c r="EL105" i="9"/>
  <c r="EK105" i="9"/>
  <c r="EH105" i="9"/>
  <c r="EF105" i="9"/>
  <c r="EE105" i="9"/>
  <c r="EB105" i="9"/>
  <c r="DZ105" i="9"/>
  <c r="DY105" i="9"/>
  <c r="DV105" i="9"/>
  <c r="DT105" i="9"/>
  <c r="DS105" i="9"/>
  <c r="DP105" i="9"/>
  <c r="DN105" i="9"/>
  <c r="DM105" i="9"/>
  <c r="DJ105" i="9"/>
  <c r="DH105" i="9"/>
  <c r="DG105" i="9"/>
  <c r="DD105" i="9"/>
  <c r="DB105" i="9"/>
  <c r="DA105" i="9"/>
  <c r="CX105" i="9"/>
  <c r="CV105" i="9"/>
  <c r="CU105" i="9"/>
  <c r="CR105" i="9"/>
  <c r="CP105" i="9"/>
  <c r="CO105" i="9"/>
  <c r="CL105" i="9"/>
  <c r="CJ105" i="9"/>
  <c r="CI105" i="9"/>
  <c r="CF105" i="9"/>
  <c r="CD105" i="9"/>
  <c r="CC105" i="9"/>
  <c r="BZ105" i="9"/>
  <c r="BX105" i="9"/>
  <c r="BW105" i="9"/>
  <c r="BT105" i="9"/>
  <c r="BR105" i="9"/>
  <c r="BQ105" i="9"/>
  <c r="BN105" i="9"/>
  <c r="BL105" i="9"/>
  <c r="BK105" i="9"/>
  <c r="BH105" i="9"/>
  <c r="BF105" i="9"/>
  <c r="BE105" i="9"/>
  <c r="BB105" i="9"/>
  <c r="AZ105" i="9"/>
  <c r="AY105" i="9"/>
  <c r="AV105" i="9"/>
  <c r="AT105" i="9"/>
  <c r="AS105" i="9"/>
  <c r="AP105" i="9"/>
  <c r="AN105" i="9"/>
  <c r="AM105" i="9"/>
  <c r="AJ105" i="9"/>
  <c r="AH105" i="9"/>
  <c r="AG105" i="9"/>
  <c r="AD105" i="9"/>
  <c r="AB105" i="9"/>
  <c r="AA105" i="9"/>
  <c r="X105" i="9"/>
  <c r="V105" i="9"/>
  <c r="U105" i="9"/>
  <c r="R105" i="9"/>
  <c r="P105" i="9"/>
  <c r="O105" i="9"/>
  <c r="L105" i="9"/>
  <c r="EN104" i="9"/>
  <c r="EM104" i="9"/>
  <c r="EK104" i="9"/>
  <c r="EJ104" i="9"/>
  <c r="EH104" i="9"/>
  <c r="EG104" i="9"/>
  <c r="EE104" i="9"/>
  <c r="ED104" i="9"/>
  <c r="EB104" i="9"/>
  <c r="EA104" i="9"/>
  <c r="DY104" i="9"/>
  <c r="DX104" i="9"/>
  <c r="DV104" i="9"/>
  <c r="DU104" i="9"/>
  <c r="DS104" i="9"/>
  <c r="DR104" i="9"/>
  <c r="DP104" i="9"/>
  <c r="DO104" i="9"/>
  <c r="DM104" i="9"/>
  <c r="DL104" i="9"/>
  <c r="DJ104" i="9"/>
  <c r="DI104" i="9"/>
  <c r="DG104" i="9"/>
  <c r="DF104" i="9"/>
  <c r="DD104" i="9"/>
  <c r="DC104" i="9"/>
  <c r="DA104" i="9"/>
  <c r="CZ104" i="9"/>
  <c r="CX104" i="9"/>
  <c r="CW104" i="9"/>
  <c r="CU104" i="9"/>
  <c r="CT104" i="9"/>
  <c r="CR104" i="9"/>
  <c r="CQ104" i="9"/>
  <c r="CO104" i="9"/>
  <c r="CN104" i="9"/>
  <c r="CL104" i="9"/>
  <c r="CK104" i="9"/>
  <c r="CI104" i="9"/>
  <c r="CH104" i="9"/>
  <c r="CF104" i="9"/>
  <c r="CE104" i="9"/>
  <c r="CC104" i="9"/>
  <c r="CB104" i="9"/>
  <c r="BZ104" i="9"/>
  <c r="BY104" i="9"/>
  <c r="BW104" i="9"/>
  <c r="BV104" i="9"/>
  <c r="BT104" i="9"/>
  <c r="BS104" i="9"/>
  <c r="BQ104" i="9"/>
  <c r="BP104" i="9"/>
  <c r="BN104" i="9"/>
  <c r="BM104" i="9"/>
  <c r="BK104" i="9"/>
  <c r="BJ104" i="9"/>
  <c r="BH104" i="9"/>
  <c r="BG104" i="9"/>
  <c r="BE104" i="9"/>
  <c r="BD104" i="9"/>
  <c r="BB104" i="9"/>
  <c r="BA104" i="9"/>
  <c r="AY104" i="9"/>
  <c r="AX104" i="9"/>
  <c r="AV104" i="9"/>
  <c r="AU104" i="9"/>
  <c r="AS104" i="9"/>
  <c r="AR104" i="9"/>
  <c r="AP104" i="9"/>
  <c r="AO104" i="9"/>
  <c r="AM104" i="9"/>
  <c r="AL104" i="9"/>
  <c r="AJ104" i="9"/>
  <c r="AI104" i="9"/>
  <c r="AG104" i="9"/>
  <c r="AF104" i="9"/>
  <c r="AD104" i="9"/>
  <c r="AC104" i="9"/>
  <c r="AA104" i="9"/>
  <c r="Z104" i="9"/>
  <c r="X104" i="9"/>
  <c r="W104" i="9"/>
  <c r="U104" i="9"/>
  <c r="T104" i="9"/>
  <c r="R104" i="9"/>
  <c r="Q104" i="9"/>
  <c r="O104" i="9"/>
  <c r="N104" i="9"/>
  <c r="L104" i="9"/>
  <c r="K104" i="9"/>
  <c r="EN102" i="9"/>
  <c r="EL102" i="9"/>
  <c r="EK102" i="9"/>
  <c r="EH102" i="9"/>
  <c r="EF102" i="9"/>
  <c r="EE102" i="9"/>
  <c r="EB102" i="9"/>
  <c r="DZ102" i="9"/>
  <c r="DY102" i="9"/>
  <c r="DV102" i="9"/>
  <c r="DT102" i="9"/>
  <c r="DS102" i="9"/>
  <c r="DP102" i="9"/>
  <c r="DN102" i="9"/>
  <c r="DM102" i="9"/>
  <c r="DJ102" i="9"/>
  <c r="DH102" i="9"/>
  <c r="DG102" i="9"/>
  <c r="DD102" i="9"/>
  <c r="DB102" i="9"/>
  <c r="DA102" i="9"/>
  <c r="CX102" i="9"/>
  <c r="CV102" i="9"/>
  <c r="CU102" i="9"/>
  <c r="CR102" i="9"/>
  <c r="CP102" i="9"/>
  <c r="CO102" i="9"/>
  <c r="CL102" i="9"/>
  <c r="CJ102" i="9"/>
  <c r="CI102" i="9"/>
  <c r="CF102" i="9"/>
  <c r="CD102" i="9"/>
  <c r="CC102" i="9"/>
  <c r="BZ102" i="9"/>
  <c r="BX102" i="9"/>
  <c r="BW102" i="9"/>
  <c r="BT102" i="9"/>
  <c r="BR102" i="9"/>
  <c r="BQ102" i="9"/>
  <c r="BN102" i="9"/>
  <c r="BL102" i="9"/>
  <c r="BK102" i="9"/>
  <c r="BH102" i="9"/>
  <c r="BF102" i="9"/>
  <c r="BE102" i="9"/>
  <c r="BB102" i="9"/>
  <c r="AZ102" i="9"/>
  <c r="AY102" i="9"/>
  <c r="AV102" i="9"/>
  <c r="AT102" i="9"/>
  <c r="AS102" i="9"/>
  <c r="AP102" i="9"/>
  <c r="AN102" i="9"/>
  <c r="AM102" i="9"/>
  <c r="AJ102" i="9"/>
  <c r="AH102" i="9"/>
  <c r="AG102" i="9"/>
  <c r="AD102" i="9"/>
  <c r="AB102" i="9"/>
  <c r="AA102" i="9"/>
  <c r="X102" i="9"/>
  <c r="V102" i="9"/>
  <c r="U102" i="9"/>
  <c r="R102" i="9"/>
  <c r="P102" i="9"/>
  <c r="O102" i="9"/>
  <c r="L102" i="9"/>
  <c r="EN101" i="9"/>
  <c r="EL101" i="9"/>
  <c r="EK101" i="9"/>
  <c r="EH101" i="9"/>
  <c r="EF101" i="9"/>
  <c r="EE101" i="9"/>
  <c r="EB101" i="9"/>
  <c r="DZ101" i="9"/>
  <c r="DY101" i="9"/>
  <c r="DV101" i="9"/>
  <c r="DT101" i="9"/>
  <c r="DS101" i="9"/>
  <c r="DP101" i="9"/>
  <c r="DN101" i="9"/>
  <c r="DM101" i="9"/>
  <c r="DJ101" i="9"/>
  <c r="DH101" i="9"/>
  <c r="DG101" i="9"/>
  <c r="DD101" i="9"/>
  <c r="DB101" i="9"/>
  <c r="DA101" i="9"/>
  <c r="CX101" i="9"/>
  <c r="CV101" i="9"/>
  <c r="CU101" i="9"/>
  <c r="CR101" i="9"/>
  <c r="CP101" i="9"/>
  <c r="CO101" i="9"/>
  <c r="CL101" i="9"/>
  <c r="CJ101" i="9"/>
  <c r="CI101" i="9"/>
  <c r="CF101" i="9"/>
  <c r="CD101" i="9"/>
  <c r="CC101" i="9"/>
  <c r="BZ101" i="9"/>
  <c r="BX101" i="9"/>
  <c r="BW101" i="9"/>
  <c r="BT101" i="9"/>
  <c r="BR101" i="9"/>
  <c r="BQ101" i="9"/>
  <c r="BN101" i="9"/>
  <c r="BL101" i="9"/>
  <c r="BK101" i="9"/>
  <c r="BH101" i="9"/>
  <c r="BF101" i="9"/>
  <c r="BE101" i="9"/>
  <c r="BB101" i="9"/>
  <c r="AZ101" i="9"/>
  <c r="AY101" i="9"/>
  <c r="AV101" i="9"/>
  <c r="AT101" i="9"/>
  <c r="AS101" i="9"/>
  <c r="AP101" i="9"/>
  <c r="AN101" i="9"/>
  <c r="AM101" i="9"/>
  <c r="AJ101" i="9"/>
  <c r="AH101" i="9"/>
  <c r="AG101" i="9"/>
  <c r="AD101" i="9"/>
  <c r="AB101" i="9"/>
  <c r="AA101" i="9"/>
  <c r="X101" i="9"/>
  <c r="V101" i="9"/>
  <c r="U101" i="9"/>
  <c r="R101" i="9"/>
  <c r="P101" i="9"/>
  <c r="O101" i="9"/>
  <c r="L101" i="9"/>
  <c r="EN100" i="9"/>
  <c r="EL100" i="9"/>
  <c r="EK100" i="9"/>
  <c r="EH100" i="9"/>
  <c r="EF100" i="9"/>
  <c r="EE100" i="9"/>
  <c r="EB100" i="9"/>
  <c r="DZ100" i="9"/>
  <c r="DY100" i="9"/>
  <c r="DV100" i="9"/>
  <c r="DT100" i="9"/>
  <c r="DS100" i="9"/>
  <c r="DP100" i="9"/>
  <c r="DN100" i="9"/>
  <c r="DM100" i="9"/>
  <c r="DJ100" i="9"/>
  <c r="DH100" i="9"/>
  <c r="DG100" i="9"/>
  <c r="DD100" i="9"/>
  <c r="DB100" i="9"/>
  <c r="DA100" i="9"/>
  <c r="CX100" i="9"/>
  <c r="CV100" i="9"/>
  <c r="CU100" i="9"/>
  <c r="CR100" i="9"/>
  <c r="CP100" i="9"/>
  <c r="CO100" i="9"/>
  <c r="CL100" i="9"/>
  <c r="CJ100" i="9"/>
  <c r="CI100" i="9"/>
  <c r="CF100" i="9"/>
  <c r="CD100" i="9"/>
  <c r="CC100" i="9"/>
  <c r="BZ100" i="9"/>
  <c r="BX100" i="9"/>
  <c r="BW100" i="9"/>
  <c r="BT100" i="9"/>
  <c r="BR100" i="9"/>
  <c r="BQ100" i="9"/>
  <c r="BN100" i="9"/>
  <c r="BL100" i="9"/>
  <c r="BK100" i="9"/>
  <c r="BH100" i="9"/>
  <c r="BF100" i="9"/>
  <c r="BE100" i="9"/>
  <c r="BB100" i="9"/>
  <c r="AZ100" i="9"/>
  <c r="AY100" i="9"/>
  <c r="AV100" i="9"/>
  <c r="AT100" i="9"/>
  <c r="AS100" i="9"/>
  <c r="AP100" i="9"/>
  <c r="AN100" i="9"/>
  <c r="AM100" i="9"/>
  <c r="AJ100" i="9"/>
  <c r="AH100" i="9"/>
  <c r="AG100" i="9"/>
  <c r="AD100" i="9"/>
  <c r="AB100" i="9"/>
  <c r="AA100" i="9"/>
  <c r="X100" i="9"/>
  <c r="V100" i="9"/>
  <c r="U100" i="9"/>
  <c r="R100" i="9"/>
  <c r="P100" i="9"/>
  <c r="O100" i="9"/>
  <c r="L100" i="9"/>
  <c r="EN99" i="9"/>
  <c r="EL99" i="9"/>
  <c r="EK99" i="9"/>
  <c r="EH99" i="9"/>
  <c r="EF99" i="9"/>
  <c r="EE99" i="9"/>
  <c r="EB99" i="9"/>
  <c r="DZ99" i="9"/>
  <c r="DY99" i="9"/>
  <c r="DV99" i="9"/>
  <c r="DT99" i="9"/>
  <c r="DS99" i="9"/>
  <c r="DP99" i="9"/>
  <c r="DN99" i="9"/>
  <c r="DM99" i="9"/>
  <c r="DJ99" i="9"/>
  <c r="DH99" i="9"/>
  <c r="DG99" i="9"/>
  <c r="DD99" i="9"/>
  <c r="DB99" i="9"/>
  <c r="DA99" i="9"/>
  <c r="CX99" i="9"/>
  <c r="CV99" i="9"/>
  <c r="CU99" i="9"/>
  <c r="CR99" i="9"/>
  <c r="CP99" i="9"/>
  <c r="CO99" i="9"/>
  <c r="CL99" i="9"/>
  <c r="CJ99" i="9"/>
  <c r="CI99" i="9"/>
  <c r="CF99" i="9"/>
  <c r="CD99" i="9"/>
  <c r="CC99" i="9"/>
  <c r="BZ99" i="9"/>
  <c r="BX99" i="9"/>
  <c r="BW99" i="9"/>
  <c r="BT99" i="9"/>
  <c r="BR99" i="9"/>
  <c r="BQ99" i="9"/>
  <c r="BN99" i="9"/>
  <c r="BL99" i="9"/>
  <c r="BK99" i="9"/>
  <c r="BH99" i="9"/>
  <c r="BF99" i="9"/>
  <c r="BE99" i="9"/>
  <c r="BB99" i="9"/>
  <c r="AZ99" i="9"/>
  <c r="AY99" i="9"/>
  <c r="AV99" i="9"/>
  <c r="AT99" i="9"/>
  <c r="AS99" i="9"/>
  <c r="AP99" i="9"/>
  <c r="AN99" i="9"/>
  <c r="AM99" i="9"/>
  <c r="AJ99" i="9"/>
  <c r="AH99" i="9"/>
  <c r="AG99" i="9"/>
  <c r="AD99" i="9"/>
  <c r="AB99" i="9"/>
  <c r="AA99" i="9"/>
  <c r="X99" i="9"/>
  <c r="V99" i="9"/>
  <c r="U99" i="9"/>
  <c r="R99" i="9"/>
  <c r="P99" i="9"/>
  <c r="O99" i="9"/>
  <c r="L99" i="9"/>
  <c r="EN98" i="9"/>
  <c r="EL98" i="9"/>
  <c r="EK98" i="9"/>
  <c r="EH98" i="9"/>
  <c r="EF98" i="9"/>
  <c r="EE98" i="9"/>
  <c r="EB98" i="9"/>
  <c r="DZ98" i="9"/>
  <c r="DY98" i="9"/>
  <c r="DV98" i="9"/>
  <c r="DT98" i="9"/>
  <c r="DS98" i="9"/>
  <c r="DP98" i="9"/>
  <c r="DN98" i="9"/>
  <c r="DM98" i="9"/>
  <c r="DJ98" i="9"/>
  <c r="DH98" i="9"/>
  <c r="DG98" i="9"/>
  <c r="DD98" i="9"/>
  <c r="DB98" i="9"/>
  <c r="DA98" i="9"/>
  <c r="CX98" i="9"/>
  <c r="CV98" i="9"/>
  <c r="CU98" i="9"/>
  <c r="CR98" i="9"/>
  <c r="CP98" i="9"/>
  <c r="CO98" i="9"/>
  <c r="CL98" i="9"/>
  <c r="CJ98" i="9"/>
  <c r="CI98" i="9"/>
  <c r="CF98" i="9"/>
  <c r="CD98" i="9"/>
  <c r="CC98" i="9"/>
  <c r="BZ98" i="9"/>
  <c r="BX98" i="9"/>
  <c r="BW98" i="9"/>
  <c r="BT98" i="9"/>
  <c r="BR98" i="9"/>
  <c r="BQ98" i="9"/>
  <c r="BN98" i="9"/>
  <c r="BL98" i="9"/>
  <c r="BK98" i="9"/>
  <c r="BH98" i="9"/>
  <c r="BF98" i="9"/>
  <c r="BE98" i="9"/>
  <c r="BB98" i="9"/>
  <c r="AZ98" i="9"/>
  <c r="AY98" i="9"/>
  <c r="AV98" i="9"/>
  <c r="AT98" i="9"/>
  <c r="AS98" i="9"/>
  <c r="AP98" i="9"/>
  <c r="AN98" i="9"/>
  <c r="AM98" i="9"/>
  <c r="AJ98" i="9"/>
  <c r="AH98" i="9"/>
  <c r="AG98" i="9"/>
  <c r="AD98" i="9"/>
  <c r="AB98" i="9"/>
  <c r="AA98" i="9"/>
  <c r="X98" i="9"/>
  <c r="V98" i="9"/>
  <c r="U98" i="9"/>
  <c r="R98" i="9"/>
  <c r="P98" i="9"/>
  <c r="O98" i="9"/>
  <c r="L98" i="9"/>
  <c r="EN97" i="9"/>
  <c r="EL97" i="9"/>
  <c r="EK97" i="9"/>
  <c r="EH97" i="9"/>
  <c r="EF97" i="9"/>
  <c r="EE97" i="9"/>
  <c r="EB97" i="9"/>
  <c r="DZ97" i="9"/>
  <c r="DY97" i="9"/>
  <c r="DV97" i="9"/>
  <c r="DT97" i="9"/>
  <c r="DS97" i="9"/>
  <c r="DP97" i="9"/>
  <c r="DN97" i="9"/>
  <c r="DM97" i="9"/>
  <c r="DJ97" i="9"/>
  <c r="DH97" i="9"/>
  <c r="DG97" i="9"/>
  <c r="DD97" i="9"/>
  <c r="DB97" i="9"/>
  <c r="DA97" i="9"/>
  <c r="CX97" i="9"/>
  <c r="CV97" i="9"/>
  <c r="CU97" i="9"/>
  <c r="CR97" i="9"/>
  <c r="CP97" i="9"/>
  <c r="CO97" i="9"/>
  <c r="CL97" i="9"/>
  <c r="CJ97" i="9"/>
  <c r="CI97" i="9"/>
  <c r="CF97" i="9"/>
  <c r="CD97" i="9"/>
  <c r="CC97" i="9"/>
  <c r="BZ97" i="9"/>
  <c r="BX97" i="9"/>
  <c r="BW97" i="9"/>
  <c r="BT97" i="9"/>
  <c r="BR97" i="9"/>
  <c r="BQ97" i="9"/>
  <c r="BN97" i="9"/>
  <c r="BL97" i="9"/>
  <c r="BK97" i="9"/>
  <c r="BH97" i="9"/>
  <c r="BF97" i="9"/>
  <c r="BE97" i="9"/>
  <c r="BB97" i="9"/>
  <c r="AZ97" i="9"/>
  <c r="AY97" i="9"/>
  <c r="AV97" i="9"/>
  <c r="AT97" i="9"/>
  <c r="AS97" i="9"/>
  <c r="AP97" i="9"/>
  <c r="AN97" i="9"/>
  <c r="AM97" i="9"/>
  <c r="AJ97" i="9"/>
  <c r="AH97" i="9"/>
  <c r="AG97" i="9"/>
  <c r="AD97" i="9"/>
  <c r="AB97" i="9"/>
  <c r="AA97" i="9"/>
  <c r="X97" i="9"/>
  <c r="V97" i="9"/>
  <c r="U97" i="9"/>
  <c r="R97" i="9"/>
  <c r="P97" i="9"/>
  <c r="O97" i="9"/>
  <c r="L97" i="9"/>
  <c r="EN96" i="9"/>
  <c r="EK96" i="9"/>
  <c r="EH96" i="9"/>
  <c r="EE96" i="9"/>
  <c r="EB96" i="9"/>
  <c r="DY96" i="9"/>
  <c r="DV96" i="9"/>
  <c r="DS96" i="9"/>
  <c r="DP96" i="9"/>
  <c r="DM96" i="9"/>
  <c r="DJ96" i="9"/>
  <c r="DG96" i="9"/>
  <c r="DD96" i="9"/>
  <c r="DA96" i="9"/>
  <c r="CX96" i="9"/>
  <c r="CU96" i="9"/>
  <c r="CR96" i="9"/>
  <c r="CO96" i="9"/>
  <c r="CL96" i="9"/>
  <c r="CI96" i="9"/>
  <c r="CF96" i="9"/>
  <c r="CC96" i="9"/>
  <c r="BZ96" i="9"/>
  <c r="BW96" i="9"/>
  <c r="BT96" i="9"/>
  <c r="BQ96" i="9"/>
  <c r="BN96" i="9"/>
  <c r="BK96" i="9"/>
  <c r="BH96" i="9"/>
  <c r="BE96" i="9"/>
  <c r="BB96" i="9"/>
  <c r="AY96" i="9"/>
  <c r="AV96" i="9"/>
  <c r="AS96" i="9"/>
  <c r="AP96" i="9"/>
  <c r="AM96" i="9"/>
  <c r="AJ96" i="9"/>
  <c r="AG96" i="9"/>
  <c r="AD96" i="9"/>
  <c r="AA96" i="9"/>
  <c r="X96" i="9"/>
  <c r="U96" i="9"/>
  <c r="R96" i="9"/>
  <c r="O96" i="9"/>
  <c r="L96" i="9"/>
  <c r="EN95" i="9"/>
  <c r="EM95" i="9"/>
  <c r="EK95" i="9"/>
  <c r="EJ95" i="9"/>
  <c r="EH95" i="9"/>
  <c r="EG95" i="9"/>
  <c r="EE95" i="9"/>
  <c r="ED95" i="9"/>
  <c r="EB95" i="9"/>
  <c r="EA95" i="9"/>
  <c r="DY95" i="9"/>
  <c r="DX95" i="9"/>
  <c r="DV95" i="9"/>
  <c r="DU95" i="9"/>
  <c r="DS95" i="9"/>
  <c r="DR95" i="9"/>
  <c r="DP95" i="9"/>
  <c r="DO95" i="9"/>
  <c r="DM95" i="9"/>
  <c r="DL95" i="9"/>
  <c r="DJ95" i="9"/>
  <c r="DI95" i="9"/>
  <c r="DG95" i="9"/>
  <c r="DF95" i="9"/>
  <c r="DD95" i="9"/>
  <c r="DC95" i="9"/>
  <c r="DA95" i="9"/>
  <c r="CZ95" i="9"/>
  <c r="CX95" i="9"/>
  <c r="CW95" i="9"/>
  <c r="CU95" i="9"/>
  <c r="CT95" i="9"/>
  <c r="CR95" i="9"/>
  <c r="CQ95" i="9"/>
  <c r="CO95" i="9"/>
  <c r="CN95" i="9"/>
  <c r="CL95" i="9"/>
  <c r="CK95" i="9"/>
  <c r="CI95" i="9"/>
  <c r="CH95" i="9"/>
  <c r="CF95" i="9"/>
  <c r="CE95" i="9"/>
  <c r="CC95" i="9"/>
  <c r="CB95" i="9"/>
  <c r="BZ95" i="9"/>
  <c r="BY95" i="9"/>
  <c r="BW95" i="9"/>
  <c r="BV95" i="9"/>
  <c r="BT95" i="9"/>
  <c r="BS95" i="9"/>
  <c r="BQ95" i="9"/>
  <c r="BP95" i="9"/>
  <c r="BN95" i="9"/>
  <c r="BM95" i="9"/>
  <c r="BK95" i="9"/>
  <c r="BJ95" i="9"/>
  <c r="BH95" i="9"/>
  <c r="BG95" i="9"/>
  <c r="BE95" i="9"/>
  <c r="BD95" i="9"/>
  <c r="BB95" i="9"/>
  <c r="BA95" i="9"/>
  <c r="AY95" i="9"/>
  <c r="AX95" i="9"/>
  <c r="AV95" i="9"/>
  <c r="AU95" i="9"/>
  <c r="AS95" i="9"/>
  <c r="AR95" i="9"/>
  <c r="AP95" i="9"/>
  <c r="AO95" i="9"/>
  <c r="AM95" i="9"/>
  <c r="AL95" i="9"/>
  <c r="AJ95" i="9"/>
  <c r="AI95" i="9"/>
  <c r="AG95" i="9"/>
  <c r="AF95" i="9"/>
  <c r="AD95" i="9"/>
  <c r="AC95" i="9"/>
  <c r="AA95" i="9"/>
  <c r="Z95" i="9"/>
  <c r="X95" i="9"/>
  <c r="W95" i="9"/>
  <c r="U95" i="9"/>
  <c r="T95" i="9"/>
  <c r="R95" i="9"/>
  <c r="Q95" i="9"/>
  <c r="O95" i="9"/>
  <c r="N95" i="9"/>
  <c r="L95" i="9"/>
  <c r="K95" i="9"/>
  <c r="EN93" i="9"/>
  <c r="EL93" i="9"/>
  <c r="EK93" i="9"/>
  <c r="EH93" i="9"/>
  <c r="EF93" i="9"/>
  <c r="EE93" i="9"/>
  <c r="EB93" i="9"/>
  <c r="DZ93" i="9"/>
  <c r="DY93" i="9"/>
  <c r="DV93" i="9"/>
  <c r="DT93" i="9"/>
  <c r="DS93" i="9"/>
  <c r="DP93" i="9"/>
  <c r="DN93" i="9"/>
  <c r="DM93" i="9"/>
  <c r="DJ93" i="9"/>
  <c r="DH93" i="9"/>
  <c r="DG93" i="9"/>
  <c r="DD93" i="9"/>
  <c r="DB93" i="9"/>
  <c r="DA93" i="9"/>
  <c r="CX93" i="9"/>
  <c r="CV93" i="9"/>
  <c r="CU93" i="9"/>
  <c r="CR93" i="9"/>
  <c r="CP93" i="9"/>
  <c r="CO93" i="9"/>
  <c r="CL93" i="9"/>
  <c r="CJ93" i="9"/>
  <c r="CI93" i="9"/>
  <c r="CF93" i="9"/>
  <c r="CD93" i="9"/>
  <c r="CC93" i="9"/>
  <c r="BZ93" i="9"/>
  <c r="BX93" i="9"/>
  <c r="BW93" i="9"/>
  <c r="BT93" i="9"/>
  <c r="BR93" i="9"/>
  <c r="BQ93" i="9"/>
  <c r="BN93" i="9"/>
  <c r="BL93" i="9"/>
  <c r="BK93" i="9"/>
  <c r="BH93" i="9"/>
  <c r="BF93" i="9"/>
  <c r="BE93" i="9"/>
  <c r="BB93" i="9"/>
  <c r="AZ93" i="9"/>
  <c r="AY93" i="9"/>
  <c r="AV93" i="9"/>
  <c r="AT93" i="9"/>
  <c r="AS93" i="9"/>
  <c r="AP93" i="9"/>
  <c r="AN93" i="9"/>
  <c r="AM93" i="9"/>
  <c r="AJ93" i="9"/>
  <c r="AH93" i="9"/>
  <c r="AG93" i="9"/>
  <c r="AD93" i="9"/>
  <c r="AB93" i="9"/>
  <c r="AA93" i="9"/>
  <c r="X93" i="9"/>
  <c r="V93" i="9"/>
  <c r="U93" i="9"/>
  <c r="R93" i="9"/>
  <c r="P93" i="9"/>
  <c r="O93" i="9"/>
  <c r="L93" i="9"/>
  <c r="EN92" i="9"/>
  <c r="EL92" i="9"/>
  <c r="EK92" i="9"/>
  <c r="EH92" i="9"/>
  <c r="EF92" i="9"/>
  <c r="EE92" i="9"/>
  <c r="EB92" i="9"/>
  <c r="DZ92" i="9"/>
  <c r="DY92" i="9"/>
  <c r="DV92" i="9"/>
  <c r="DT92" i="9"/>
  <c r="DS92" i="9"/>
  <c r="DP92" i="9"/>
  <c r="DN92" i="9"/>
  <c r="DM92" i="9"/>
  <c r="DJ92" i="9"/>
  <c r="DH92" i="9"/>
  <c r="DG92" i="9"/>
  <c r="DD92" i="9"/>
  <c r="DB92" i="9"/>
  <c r="DA92" i="9"/>
  <c r="CX92" i="9"/>
  <c r="CV92" i="9"/>
  <c r="CU92" i="9"/>
  <c r="CR92" i="9"/>
  <c r="CP92" i="9"/>
  <c r="CO92" i="9"/>
  <c r="CL92" i="9"/>
  <c r="CJ92" i="9"/>
  <c r="CI92" i="9"/>
  <c r="CF92" i="9"/>
  <c r="CD92" i="9"/>
  <c r="CC92" i="9"/>
  <c r="BZ92" i="9"/>
  <c r="BX92" i="9"/>
  <c r="BW92" i="9"/>
  <c r="BT92" i="9"/>
  <c r="BR92" i="9"/>
  <c r="BQ92" i="9"/>
  <c r="BN92" i="9"/>
  <c r="BL92" i="9"/>
  <c r="BK92" i="9"/>
  <c r="BH92" i="9"/>
  <c r="BF92" i="9"/>
  <c r="BE92" i="9"/>
  <c r="BB92" i="9"/>
  <c r="AZ92" i="9"/>
  <c r="AY92" i="9"/>
  <c r="AV92" i="9"/>
  <c r="AT92" i="9"/>
  <c r="AS92" i="9"/>
  <c r="AP92" i="9"/>
  <c r="AN92" i="9"/>
  <c r="AM92" i="9"/>
  <c r="AJ92" i="9"/>
  <c r="AH92" i="9"/>
  <c r="AG92" i="9"/>
  <c r="AD92" i="9"/>
  <c r="AB92" i="9"/>
  <c r="AA92" i="9"/>
  <c r="X92" i="9"/>
  <c r="V92" i="9"/>
  <c r="U92" i="9"/>
  <c r="R92" i="9"/>
  <c r="P92" i="9"/>
  <c r="O92" i="9"/>
  <c r="L92" i="9"/>
  <c r="EN91" i="9"/>
  <c r="EL91" i="9"/>
  <c r="EK91" i="9"/>
  <c r="EH91" i="9"/>
  <c r="EF91" i="9"/>
  <c r="EE91" i="9"/>
  <c r="EB91" i="9"/>
  <c r="DZ91" i="9"/>
  <c r="DY91" i="9"/>
  <c r="DV91" i="9"/>
  <c r="DT91" i="9"/>
  <c r="DS91" i="9"/>
  <c r="DP91" i="9"/>
  <c r="DN91" i="9"/>
  <c r="DM91" i="9"/>
  <c r="DJ91" i="9"/>
  <c r="DH91" i="9"/>
  <c r="DG91" i="9"/>
  <c r="DD91" i="9"/>
  <c r="DB91" i="9"/>
  <c r="DA91" i="9"/>
  <c r="CX91" i="9"/>
  <c r="CV91" i="9"/>
  <c r="CU91" i="9"/>
  <c r="CR91" i="9"/>
  <c r="CP91" i="9"/>
  <c r="CO91" i="9"/>
  <c r="CL91" i="9"/>
  <c r="CJ91" i="9"/>
  <c r="CI91" i="9"/>
  <c r="CF91" i="9"/>
  <c r="CD91" i="9"/>
  <c r="CC91" i="9"/>
  <c r="BZ91" i="9"/>
  <c r="BX91" i="9"/>
  <c r="BW91" i="9"/>
  <c r="BT91" i="9"/>
  <c r="BR91" i="9"/>
  <c r="BQ91" i="9"/>
  <c r="BN91" i="9"/>
  <c r="BL91" i="9"/>
  <c r="BK91" i="9"/>
  <c r="BH91" i="9"/>
  <c r="BF91" i="9"/>
  <c r="BE91" i="9"/>
  <c r="BB91" i="9"/>
  <c r="AZ91" i="9"/>
  <c r="AY91" i="9"/>
  <c r="AV91" i="9"/>
  <c r="AT91" i="9"/>
  <c r="AS91" i="9"/>
  <c r="AP91" i="9"/>
  <c r="AN91" i="9"/>
  <c r="AM91" i="9"/>
  <c r="AJ91" i="9"/>
  <c r="AH91" i="9"/>
  <c r="AG91" i="9"/>
  <c r="AD91" i="9"/>
  <c r="AB91" i="9"/>
  <c r="AA91" i="9"/>
  <c r="X91" i="9"/>
  <c r="V91" i="9"/>
  <c r="U91" i="9"/>
  <c r="R91" i="9"/>
  <c r="P91" i="9"/>
  <c r="O91" i="9"/>
  <c r="L91" i="9"/>
  <c r="EN90" i="9"/>
  <c r="EO107" i="9" s="1"/>
  <c r="EK90" i="9"/>
  <c r="EH90" i="9"/>
  <c r="EI107" i="9" s="1"/>
  <c r="EE90" i="9"/>
  <c r="EB90" i="9"/>
  <c r="EC107" i="9" s="1"/>
  <c r="DY90" i="9"/>
  <c r="DV90" i="9"/>
  <c r="DW107" i="9" s="1"/>
  <c r="DS90" i="9"/>
  <c r="DP90" i="9"/>
  <c r="DQ107" i="9" s="1"/>
  <c r="DM90" i="9"/>
  <c r="DJ90" i="9"/>
  <c r="DK107" i="9" s="1"/>
  <c r="DG90" i="9"/>
  <c r="DD90" i="9"/>
  <c r="DE107" i="9" s="1"/>
  <c r="DA90" i="9"/>
  <c r="CX90" i="9"/>
  <c r="CY107" i="9" s="1"/>
  <c r="CU90" i="9"/>
  <c r="CR90" i="9"/>
  <c r="CS107" i="9" s="1"/>
  <c r="CO90" i="9"/>
  <c r="CL90" i="9"/>
  <c r="CM107" i="9" s="1"/>
  <c r="CI90" i="9"/>
  <c r="CF90" i="9"/>
  <c r="CG107" i="9" s="1"/>
  <c r="CC90" i="9"/>
  <c r="BZ90" i="9"/>
  <c r="CA107" i="9" s="1"/>
  <c r="BW90" i="9"/>
  <c r="BT90" i="9"/>
  <c r="BU107" i="9" s="1"/>
  <c r="BQ90" i="9"/>
  <c r="BN90" i="9"/>
  <c r="BO107" i="9" s="1"/>
  <c r="BK90" i="9"/>
  <c r="BH90" i="9"/>
  <c r="BI107" i="9" s="1"/>
  <c r="BE90" i="9"/>
  <c r="BB90" i="9"/>
  <c r="BC107" i="9" s="1"/>
  <c r="AY90" i="9"/>
  <c r="AV90" i="9"/>
  <c r="AW107" i="9" s="1"/>
  <c r="AS90" i="9"/>
  <c r="AP90" i="9"/>
  <c r="AQ107" i="9" s="1"/>
  <c r="AM90" i="9"/>
  <c r="AJ90" i="9"/>
  <c r="AK107" i="9" s="1"/>
  <c r="AG90" i="9"/>
  <c r="AD90" i="9"/>
  <c r="AE107" i="9" s="1"/>
  <c r="AA90" i="9"/>
  <c r="X90" i="9"/>
  <c r="Y107" i="9" s="1"/>
  <c r="U90" i="9"/>
  <c r="R90" i="9"/>
  <c r="S107" i="9" s="1"/>
  <c r="O90" i="9"/>
  <c r="L90" i="9"/>
  <c r="F90" i="9" s="1"/>
  <c r="E90" i="9" s="1"/>
  <c r="EM89" i="9"/>
  <c r="EN89" i="9" s="1"/>
  <c r="EN88" i="9" s="1"/>
  <c r="EJ89" i="9"/>
  <c r="EK89" i="9" s="1"/>
  <c r="EG89" i="9"/>
  <c r="EH89" i="9" s="1"/>
  <c r="EH88" i="9" s="1"/>
  <c r="ED89" i="9"/>
  <c r="EE89" i="9" s="1"/>
  <c r="EA89" i="9"/>
  <c r="EB89" i="9" s="1"/>
  <c r="EB88" i="9" s="1"/>
  <c r="DX89" i="9"/>
  <c r="DY89" i="9" s="1"/>
  <c r="DU89" i="9"/>
  <c r="DV89" i="9" s="1"/>
  <c r="DV88" i="9" s="1"/>
  <c r="DR89" i="9"/>
  <c r="DS89" i="9" s="1"/>
  <c r="DO89" i="9"/>
  <c r="DP89" i="9" s="1"/>
  <c r="DP88" i="9" s="1"/>
  <c r="DL89" i="9"/>
  <c r="DM89" i="9" s="1"/>
  <c r="DI89" i="9"/>
  <c r="DJ89" i="9" s="1"/>
  <c r="DJ88" i="9" s="1"/>
  <c r="DF89" i="9"/>
  <c r="DG89" i="9" s="1"/>
  <c r="DC89" i="9"/>
  <c r="DD89" i="9" s="1"/>
  <c r="DD88" i="9" s="1"/>
  <c r="CZ89" i="9"/>
  <c r="DA89" i="9" s="1"/>
  <c r="CW89" i="9"/>
  <c r="CX89" i="9" s="1"/>
  <c r="CX88" i="9" s="1"/>
  <c r="CT89" i="9"/>
  <c r="CU89" i="9" s="1"/>
  <c r="CQ89" i="9"/>
  <c r="CR89" i="9" s="1"/>
  <c r="CR88" i="9" s="1"/>
  <c r="CN89" i="9"/>
  <c r="CO89" i="9" s="1"/>
  <c r="CK89" i="9"/>
  <c r="CL89" i="9" s="1"/>
  <c r="CL88" i="9" s="1"/>
  <c r="CH89" i="9"/>
  <c r="CI89" i="9" s="1"/>
  <c r="CE89" i="9"/>
  <c r="CF89" i="9" s="1"/>
  <c r="CF88" i="9" s="1"/>
  <c r="CB89" i="9"/>
  <c r="CC89" i="9" s="1"/>
  <c r="BY89" i="9"/>
  <c r="BZ89" i="9" s="1"/>
  <c r="BZ88" i="9" s="1"/>
  <c r="BV89" i="9"/>
  <c r="BW89" i="9" s="1"/>
  <c r="BS89" i="9"/>
  <c r="BT89" i="9" s="1"/>
  <c r="BT88" i="9" s="1"/>
  <c r="BP89" i="9"/>
  <c r="BQ89" i="9" s="1"/>
  <c r="BM89" i="9"/>
  <c r="BN89" i="9" s="1"/>
  <c r="BN88" i="9" s="1"/>
  <c r="BJ89" i="9"/>
  <c r="BK89" i="9" s="1"/>
  <c r="BG89" i="9"/>
  <c r="BH89" i="9" s="1"/>
  <c r="BH88" i="9" s="1"/>
  <c r="BD89" i="9"/>
  <c r="BE89" i="9" s="1"/>
  <c r="BA89" i="9"/>
  <c r="BB89" i="9" s="1"/>
  <c r="BB88" i="9" s="1"/>
  <c r="AX89" i="9"/>
  <c r="AY89" i="9" s="1"/>
  <c r="AU89" i="9"/>
  <c r="AV89" i="9" s="1"/>
  <c r="AV88" i="9" s="1"/>
  <c r="AR89" i="9"/>
  <c r="AS89" i="9" s="1"/>
  <c r="AO89" i="9"/>
  <c r="AP89" i="9" s="1"/>
  <c r="AP88" i="9" s="1"/>
  <c r="AL89" i="9"/>
  <c r="AM89" i="9" s="1"/>
  <c r="AI89" i="9"/>
  <c r="AJ89" i="9" s="1"/>
  <c r="AJ88" i="9" s="1"/>
  <c r="AF89" i="9"/>
  <c r="AG89" i="9" s="1"/>
  <c r="AC89" i="9"/>
  <c r="AD89" i="9" s="1"/>
  <c r="AD88" i="9" s="1"/>
  <c r="Z89" i="9"/>
  <c r="AA89" i="9" s="1"/>
  <c r="W89" i="9"/>
  <c r="X89" i="9" s="1"/>
  <c r="X88" i="9" s="1"/>
  <c r="T89" i="9"/>
  <c r="U89" i="9" s="1"/>
  <c r="Q89" i="9"/>
  <c r="R89" i="9" s="1"/>
  <c r="R88" i="9" s="1"/>
  <c r="N89" i="9"/>
  <c r="O89" i="9" s="1"/>
  <c r="K89" i="9"/>
  <c r="L89" i="9" s="1"/>
  <c r="L88" i="9" s="1"/>
  <c r="EM88" i="9"/>
  <c r="EG88" i="9"/>
  <c r="EA88" i="9"/>
  <c r="DU88" i="9"/>
  <c r="DO88" i="9"/>
  <c r="DI88" i="9"/>
  <c r="DC88" i="9"/>
  <c r="CW88" i="9"/>
  <c r="CQ88" i="9"/>
  <c r="CK88" i="9"/>
  <c r="CE88" i="9"/>
  <c r="BY88" i="9"/>
  <c r="BS88" i="9"/>
  <c r="BM88" i="9"/>
  <c r="BG88" i="9"/>
  <c r="BA88" i="9"/>
  <c r="AU88" i="9"/>
  <c r="AO88" i="9"/>
  <c r="AI88" i="9"/>
  <c r="AC88" i="9"/>
  <c r="W88" i="9"/>
  <c r="Q88" i="9"/>
  <c r="K88" i="9"/>
  <c r="EN86" i="9"/>
  <c r="EK86" i="9"/>
  <c r="EH86" i="9"/>
  <c r="EE86" i="9"/>
  <c r="EB86" i="9"/>
  <c r="DY86" i="9"/>
  <c r="DV86" i="9"/>
  <c r="DS86" i="9"/>
  <c r="DP86" i="9"/>
  <c r="DM86" i="9"/>
  <c r="DJ86" i="9"/>
  <c r="DG86" i="9"/>
  <c r="DD86" i="9"/>
  <c r="DA86" i="9"/>
  <c r="CX86" i="9"/>
  <c r="CU86" i="9"/>
  <c r="CR86" i="9"/>
  <c r="CO86" i="9"/>
  <c r="CL86" i="9"/>
  <c r="CI86" i="9"/>
  <c r="CF86" i="9"/>
  <c r="CC86" i="9"/>
  <c r="BZ86" i="9"/>
  <c r="BW86" i="9"/>
  <c r="BT86" i="9"/>
  <c r="BQ86" i="9"/>
  <c r="BN86" i="9"/>
  <c r="BK86" i="9"/>
  <c r="BH86" i="9"/>
  <c r="BE86" i="9"/>
  <c r="BB86" i="9"/>
  <c r="AY86" i="9"/>
  <c r="AV86" i="9"/>
  <c r="AS86" i="9"/>
  <c r="AP86" i="9"/>
  <c r="AM86" i="9"/>
  <c r="AJ86" i="9"/>
  <c r="AG86" i="9"/>
  <c r="AD86" i="9"/>
  <c r="AA86" i="9"/>
  <c r="X86" i="9"/>
  <c r="U86" i="9"/>
  <c r="R86" i="9"/>
  <c r="O86" i="9"/>
  <c r="L86" i="9"/>
  <c r="EN85" i="9"/>
  <c r="EK85" i="9"/>
  <c r="EH85" i="9"/>
  <c r="EE85" i="9"/>
  <c r="EB85" i="9"/>
  <c r="DY85" i="9"/>
  <c r="DV85" i="9"/>
  <c r="DS85" i="9"/>
  <c r="DP85" i="9"/>
  <c r="DM85" i="9"/>
  <c r="DJ85" i="9"/>
  <c r="DG85" i="9"/>
  <c r="DD85" i="9"/>
  <c r="DA85" i="9"/>
  <c r="CX85" i="9"/>
  <c r="CU85" i="9"/>
  <c r="CR85" i="9"/>
  <c r="CO85" i="9"/>
  <c r="CL85" i="9"/>
  <c r="CI85" i="9"/>
  <c r="CF85" i="9"/>
  <c r="CC85" i="9"/>
  <c r="BZ85" i="9"/>
  <c r="BW85" i="9"/>
  <c r="BT85" i="9"/>
  <c r="BQ85" i="9"/>
  <c r="BN85" i="9"/>
  <c r="BK85" i="9"/>
  <c r="BH85" i="9"/>
  <c r="BE85" i="9"/>
  <c r="BB85" i="9"/>
  <c r="AY85" i="9"/>
  <c r="AV85" i="9"/>
  <c r="AS85" i="9"/>
  <c r="AP85" i="9"/>
  <c r="AM85" i="9"/>
  <c r="AJ85" i="9"/>
  <c r="AG85" i="9"/>
  <c r="AD85" i="9"/>
  <c r="AA85" i="9"/>
  <c r="X85" i="9"/>
  <c r="U85" i="9"/>
  <c r="R85" i="9"/>
  <c r="O85" i="9"/>
  <c r="L85" i="9"/>
  <c r="EN84" i="9"/>
  <c r="EK84" i="9"/>
  <c r="EH84" i="9"/>
  <c r="EE84" i="9"/>
  <c r="EB84" i="9"/>
  <c r="DY84" i="9"/>
  <c r="DV84" i="9"/>
  <c r="DS84" i="9"/>
  <c r="DP84" i="9"/>
  <c r="DM84" i="9"/>
  <c r="DJ84" i="9"/>
  <c r="DG84" i="9"/>
  <c r="DD84" i="9"/>
  <c r="DA84" i="9"/>
  <c r="CX84" i="9"/>
  <c r="CU84" i="9"/>
  <c r="CR84" i="9"/>
  <c r="CO84" i="9"/>
  <c r="CL84" i="9"/>
  <c r="CI84" i="9"/>
  <c r="CF84" i="9"/>
  <c r="CC84" i="9"/>
  <c r="BZ84" i="9"/>
  <c r="BW84" i="9"/>
  <c r="BT84" i="9"/>
  <c r="BQ84" i="9"/>
  <c r="BN84" i="9"/>
  <c r="BK84" i="9"/>
  <c r="BH84" i="9"/>
  <c r="BE84" i="9"/>
  <c r="BB84" i="9"/>
  <c r="AY84" i="9"/>
  <c r="AV84" i="9"/>
  <c r="AS84" i="9"/>
  <c r="AP84" i="9"/>
  <c r="AM84" i="9"/>
  <c r="AJ84" i="9"/>
  <c r="AG84" i="9"/>
  <c r="AD84" i="9"/>
  <c r="AA84" i="9"/>
  <c r="X84" i="9"/>
  <c r="U84" i="9"/>
  <c r="R84" i="9"/>
  <c r="O84" i="9"/>
  <c r="L84" i="9"/>
  <c r="EN83" i="9"/>
  <c r="EK83" i="9"/>
  <c r="EH83" i="9"/>
  <c r="EE83" i="9"/>
  <c r="EB83" i="9"/>
  <c r="DY83" i="9"/>
  <c r="DV83" i="9"/>
  <c r="DS83" i="9"/>
  <c r="DP83" i="9"/>
  <c r="DM83" i="9"/>
  <c r="DJ83" i="9"/>
  <c r="DG83" i="9"/>
  <c r="DD83" i="9"/>
  <c r="DA83" i="9"/>
  <c r="CX83" i="9"/>
  <c r="CU83" i="9"/>
  <c r="CR83" i="9"/>
  <c r="CO83" i="9"/>
  <c r="CL83" i="9"/>
  <c r="CI83" i="9"/>
  <c r="CF83" i="9"/>
  <c r="CC83" i="9"/>
  <c r="BZ83" i="9"/>
  <c r="BW83" i="9"/>
  <c r="BT83" i="9"/>
  <c r="BQ83" i="9"/>
  <c r="BN83" i="9"/>
  <c r="BK83" i="9"/>
  <c r="BH83" i="9"/>
  <c r="BE83" i="9"/>
  <c r="BB83" i="9"/>
  <c r="AY83" i="9"/>
  <c r="AV83" i="9"/>
  <c r="AS83" i="9"/>
  <c r="AP83" i="9"/>
  <c r="AM83" i="9"/>
  <c r="AJ83" i="9"/>
  <c r="AG83" i="9"/>
  <c r="AD83" i="9"/>
  <c r="AA83" i="9"/>
  <c r="X83" i="9"/>
  <c r="U83" i="9"/>
  <c r="R83" i="9"/>
  <c r="O83" i="9"/>
  <c r="L83" i="9"/>
  <c r="EN82" i="9"/>
  <c r="EK82" i="9"/>
  <c r="EH82" i="9"/>
  <c r="EE82" i="9"/>
  <c r="EB82" i="9"/>
  <c r="DY82" i="9"/>
  <c r="DV82" i="9"/>
  <c r="DS82" i="9"/>
  <c r="DP82" i="9"/>
  <c r="DM82" i="9"/>
  <c r="DJ82" i="9"/>
  <c r="DG82" i="9"/>
  <c r="DD82" i="9"/>
  <c r="DA82" i="9"/>
  <c r="CX82" i="9"/>
  <c r="CU82" i="9"/>
  <c r="CR82" i="9"/>
  <c r="CO82" i="9"/>
  <c r="CL82" i="9"/>
  <c r="CI82" i="9"/>
  <c r="CF82" i="9"/>
  <c r="CC82" i="9"/>
  <c r="BZ82" i="9"/>
  <c r="BW82" i="9"/>
  <c r="BT82" i="9"/>
  <c r="BQ82" i="9"/>
  <c r="BN82" i="9"/>
  <c r="BK82" i="9"/>
  <c r="BH82" i="9"/>
  <c r="BE82" i="9"/>
  <c r="BB82" i="9"/>
  <c r="AY82" i="9"/>
  <c r="AV82" i="9"/>
  <c r="AS82" i="9"/>
  <c r="AP82" i="9"/>
  <c r="AM82" i="9"/>
  <c r="AJ82" i="9"/>
  <c r="AG82" i="9"/>
  <c r="AD82" i="9"/>
  <c r="AA82" i="9"/>
  <c r="X82" i="9"/>
  <c r="U82" i="9"/>
  <c r="R82" i="9"/>
  <c r="O82" i="9"/>
  <c r="L82" i="9"/>
  <c r="EN81" i="9"/>
  <c r="EK81" i="9"/>
  <c r="EH81" i="9"/>
  <c r="EE81" i="9"/>
  <c r="EB81" i="9"/>
  <c r="DY81" i="9"/>
  <c r="DV81" i="9"/>
  <c r="DS81" i="9"/>
  <c r="DP81" i="9"/>
  <c r="DM81" i="9"/>
  <c r="DJ81" i="9"/>
  <c r="DG81" i="9"/>
  <c r="DD81" i="9"/>
  <c r="DA81" i="9"/>
  <c r="CX81" i="9"/>
  <c r="CU81" i="9"/>
  <c r="CR81" i="9"/>
  <c r="CO81" i="9"/>
  <c r="CL81" i="9"/>
  <c r="CI81" i="9"/>
  <c r="CF81" i="9"/>
  <c r="CC81" i="9"/>
  <c r="BZ81" i="9"/>
  <c r="BW81" i="9"/>
  <c r="BT81" i="9"/>
  <c r="BQ81" i="9"/>
  <c r="BN81" i="9"/>
  <c r="BK81" i="9"/>
  <c r="BH81" i="9"/>
  <c r="BE81" i="9"/>
  <c r="BB81" i="9"/>
  <c r="AY81" i="9"/>
  <c r="AV81" i="9"/>
  <c r="AS81" i="9"/>
  <c r="AP81" i="9"/>
  <c r="AM81" i="9"/>
  <c r="AJ81" i="9"/>
  <c r="AG81" i="9"/>
  <c r="AD81" i="9"/>
  <c r="AA81" i="9"/>
  <c r="X81" i="9"/>
  <c r="U81" i="9"/>
  <c r="R81" i="9"/>
  <c r="O81" i="9"/>
  <c r="L81" i="9"/>
  <c r="EM80" i="9"/>
  <c r="EN80" i="9" s="1"/>
  <c r="EJ80" i="9"/>
  <c r="EK80" i="9" s="1"/>
  <c r="EG80" i="9"/>
  <c r="EH80" i="9" s="1"/>
  <c r="ED80" i="9"/>
  <c r="EE80" i="9" s="1"/>
  <c r="EA80" i="9"/>
  <c r="EB80" i="9" s="1"/>
  <c r="DX80" i="9"/>
  <c r="DY80" i="9" s="1"/>
  <c r="DU80" i="9"/>
  <c r="DV80" i="9" s="1"/>
  <c r="DR80" i="9"/>
  <c r="DS80" i="9" s="1"/>
  <c r="DO80" i="9"/>
  <c r="DP80" i="9" s="1"/>
  <c r="DL80" i="9"/>
  <c r="DM80" i="9" s="1"/>
  <c r="DI80" i="9"/>
  <c r="DJ80" i="9" s="1"/>
  <c r="DF80" i="9"/>
  <c r="DG80" i="9" s="1"/>
  <c r="DC80" i="9"/>
  <c r="DD80" i="9" s="1"/>
  <c r="CZ80" i="9"/>
  <c r="DA80" i="9" s="1"/>
  <c r="CW80" i="9"/>
  <c r="CX80" i="9" s="1"/>
  <c r="CT80" i="9"/>
  <c r="CU80" i="9" s="1"/>
  <c r="CQ80" i="9"/>
  <c r="CR80" i="9" s="1"/>
  <c r="CN80" i="9"/>
  <c r="CO80" i="9" s="1"/>
  <c r="CK80" i="9"/>
  <c r="CL80" i="9" s="1"/>
  <c r="CH80" i="9"/>
  <c r="CI80" i="9" s="1"/>
  <c r="CE80" i="9"/>
  <c r="CF80" i="9" s="1"/>
  <c r="CB80" i="9"/>
  <c r="CC80" i="9" s="1"/>
  <c r="BY80" i="9"/>
  <c r="BZ80" i="9" s="1"/>
  <c r="BV80" i="9"/>
  <c r="BW80" i="9" s="1"/>
  <c r="BS80" i="9"/>
  <c r="BT80" i="9" s="1"/>
  <c r="BP80" i="9"/>
  <c r="BQ80" i="9" s="1"/>
  <c r="BM80" i="9"/>
  <c r="BN80" i="9" s="1"/>
  <c r="BJ80" i="9"/>
  <c r="BK80" i="9" s="1"/>
  <c r="BG80" i="9"/>
  <c r="BH80" i="9" s="1"/>
  <c r="BD80" i="9"/>
  <c r="BE80" i="9" s="1"/>
  <c r="BA80" i="9"/>
  <c r="BB80" i="9" s="1"/>
  <c r="AX80" i="9"/>
  <c r="AY80" i="9" s="1"/>
  <c r="AU80" i="9"/>
  <c r="AV80" i="9" s="1"/>
  <c r="AR80" i="9"/>
  <c r="AS80" i="9" s="1"/>
  <c r="AO80" i="9"/>
  <c r="AP80" i="9" s="1"/>
  <c r="AL80" i="9"/>
  <c r="AM80" i="9" s="1"/>
  <c r="AI80" i="9"/>
  <c r="AJ80" i="9" s="1"/>
  <c r="AF80" i="9"/>
  <c r="AG80" i="9" s="1"/>
  <c r="AC80" i="9"/>
  <c r="AD80" i="9" s="1"/>
  <c r="Z80" i="9"/>
  <c r="AA80" i="9" s="1"/>
  <c r="W80" i="9"/>
  <c r="X80" i="9" s="1"/>
  <c r="T80" i="9"/>
  <c r="U80" i="9" s="1"/>
  <c r="Q80" i="9"/>
  <c r="R80" i="9" s="1"/>
  <c r="N80" i="9"/>
  <c r="O80" i="9" s="1"/>
  <c r="K80" i="9"/>
  <c r="L80" i="9" s="1"/>
  <c r="EN78" i="9"/>
  <c r="EK78" i="9"/>
  <c r="EH78" i="9"/>
  <c r="EE78" i="9"/>
  <c r="EB78" i="9"/>
  <c r="DY78" i="9"/>
  <c r="DV78" i="9"/>
  <c r="DS78" i="9"/>
  <c r="DP78" i="9"/>
  <c r="DM78" i="9"/>
  <c r="DJ78" i="9"/>
  <c r="DG78" i="9"/>
  <c r="DD78" i="9"/>
  <c r="DA78" i="9"/>
  <c r="CX78" i="9"/>
  <c r="CU78" i="9"/>
  <c r="CR78" i="9"/>
  <c r="CO78" i="9"/>
  <c r="CL78" i="9"/>
  <c r="CI78" i="9"/>
  <c r="CF78" i="9"/>
  <c r="CC78" i="9"/>
  <c r="BZ78" i="9"/>
  <c r="BW78" i="9"/>
  <c r="BT78" i="9"/>
  <c r="BQ78" i="9"/>
  <c r="BN78" i="9"/>
  <c r="BK78" i="9"/>
  <c r="BH78" i="9"/>
  <c r="BE78" i="9"/>
  <c r="BB78" i="9"/>
  <c r="AY78" i="9"/>
  <c r="AV78" i="9"/>
  <c r="AS78" i="9"/>
  <c r="AP78" i="9"/>
  <c r="AM78" i="9"/>
  <c r="AJ78" i="9"/>
  <c r="AG78" i="9"/>
  <c r="AD78" i="9"/>
  <c r="AA78" i="9"/>
  <c r="X78" i="9"/>
  <c r="U78" i="9"/>
  <c r="R78" i="9"/>
  <c r="O78" i="9"/>
  <c r="L78" i="9"/>
  <c r="F78" i="9"/>
  <c r="E78" i="9" s="1"/>
  <c r="EO77" i="9"/>
  <c r="EN77" i="9"/>
  <c r="EK77" i="9"/>
  <c r="EI77" i="9"/>
  <c r="EH77" i="9"/>
  <c r="EE77" i="9"/>
  <c r="EC77" i="9"/>
  <c r="EB77" i="9"/>
  <c r="DY77" i="9"/>
  <c r="DW77" i="9"/>
  <c r="DV77" i="9"/>
  <c r="DS77" i="9"/>
  <c r="DQ77" i="9"/>
  <c r="DP77" i="9"/>
  <c r="DM77" i="9"/>
  <c r="DK77" i="9"/>
  <c r="DJ77" i="9"/>
  <c r="DG77" i="9"/>
  <c r="DE77" i="9"/>
  <c r="DD77" i="9"/>
  <c r="DA77" i="9"/>
  <c r="CY77" i="9"/>
  <c r="CX77" i="9"/>
  <c r="CU77" i="9"/>
  <c r="CS77" i="9"/>
  <c r="CR77" i="9"/>
  <c r="CO77" i="9"/>
  <c r="CM77" i="9"/>
  <c r="CL77" i="9"/>
  <c r="CI77" i="9"/>
  <c r="CG77" i="9"/>
  <c r="CF77" i="9"/>
  <c r="CC77" i="9"/>
  <c r="CA77" i="9"/>
  <c r="BZ77" i="9"/>
  <c r="BW77" i="9"/>
  <c r="BU77" i="9"/>
  <c r="BT77" i="9"/>
  <c r="BQ77" i="9"/>
  <c r="BO77" i="9"/>
  <c r="BN77" i="9"/>
  <c r="BK77" i="9"/>
  <c r="BI77" i="9"/>
  <c r="BH77" i="9"/>
  <c r="BE77" i="9"/>
  <c r="BC77" i="9"/>
  <c r="BB77" i="9"/>
  <c r="AY77" i="9"/>
  <c r="AW77" i="9"/>
  <c r="AV77" i="9"/>
  <c r="AS77" i="9"/>
  <c r="AQ77" i="9"/>
  <c r="AP77" i="9"/>
  <c r="AM77" i="9"/>
  <c r="AK77" i="9"/>
  <c r="AJ77" i="9"/>
  <c r="AG77" i="9"/>
  <c r="AE77" i="9"/>
  <c r="AD77" i="9"/>
  <c r="AA77" i="9"/>
  <c r="Y77" i="9"/>
  <c r="X77" i="9"/>
  <c r="U77" i="9"/>
  <c r="S77" i="9"/>
  <c r="R77" i="9"/>
  <c r="O77" i="9"/>
  <c r="M77" i="9"/>
  <c r="L77" i="9"/>
  <c r="EO76" i="9"/>
  <c r="EN76" i="9"/>
  <c r="EL76" i="9"/>
  <c r="EK76" i="9"/>
  <c r="EI76" i="9"/>
  <c r="EH76" i="9"/>
  <c r="EF76" i="9"/>
  <c r="EE76" i="9"/>
  <c r="EC76" i="9"/>
  <c r="EB76" i="9"/>
  <c r="DZ76" i="9"/>
  <c r="DY76" i="9"/>
  <c r="DW76" i="9"/>
  <c r="DV76" i="9"/>
  <c r="DT76" i="9"/>
  <c r="DS76" i="9"/>
  <c r="DQ76" i="9"/>
  <c r="DP76" i="9"/>
  <c r="DN76" i="9"/>
  <c r="DM76" i="9"/>
  <c r="DK76" i="9"/>
  <c r="DJ76" i="9"/>
  <c r="DH76" i="9"/>
  <c r="DG76" i="9"/>
  <c r="DE76" i="9"/>
  <c r="DD76" i="9"/>
  <c r="DB76" i="9"/>
  <c r="DA76" i="9"/>
  <c r="CY76" i="9"/>
  <c r="CX76" i="9"/>
  <c r="CV76" i="9"/>
  <c r="CU76" i="9"/>
  <c r="CS76" i="9"/>
  <c r="CR76" i="9"/>
  <c r="CP76" i="9"/>
  <c r="CO76" i="9"/>
  <c r="CM76" i="9"/>
  <c r="CL76" i="9"/>
  <c r="CJ76" i="9"/>
  <c r="CI76" i="9"/>
  <c r="CG76" i="9"/>
  <c r="CF76" i="9"/>
  <c r="CD76" i="9"/>
  <c r="CC76" i="9"/>
  <c r="CA76" i="9"/>
  <c r="BZ76" i="9"/>
  <c r="BX76" i="9"/>
  <c r="BW76" i="9"/>
  <c r="BU76" i="9"/>
  <c r="BT76" i="9"/>
  <c r="BR76" i="9"/>
  <c r="BQ76" i="9"/>
  <c r="BO76" i="9"/>
  <c r="BN76" i="9"/>
  <c r="BL76" i="9"/>
  <c r="BK76" i="9"/>
  <c r="BI76" i="9"/>
  <c r="BH76" i="9"/>
  <c r="BF76" i="9"/>
  <c r="BE76" i="9"/>
  <c r="BC76" i="9"/>
  <c r="BB76" i="9"/>
  <c r="AZ76" i="9"/>
  <c r="AY76" i="9"/>
  <c r="AW76" i="9"/>
  <c r="AV76" i="9"/>
  <c r="AT76" i="9"/>
  <c r="AS76" i="9"/>
  <c r="AQ76" i="9"/>
  <c r="AP76" i="9"/>
  <c r="AN76" i="9"/>
  <c r="AM76" i="9"/>
  <c r="AK76" i="9"/>
  <c r="AJ76" i="9"/>
  <c r="AH76" i="9"/>
  <c r="AG76" i="9"/>
  <c r="AE76" i="9"/>
  <c r="AD76" i="9"/>
  <c r="AB76" i="9"/>
  <c r="AA76" i="9"/>
  <c r="Y76" i="9"/>
  <c r="X76" i="9"/>
  <c r="V76" i="9"/>
  <c r="U76" i="9"/>
  <c r="S76" i="9"/>
  <c r="R76" i="9"/>
  <c r="P76" i="9"/>
  <c r="O76" i="9"/>
  <c r="M76" i="9"/>
  <c r="L76" i="9"/>
  <c r="F76" i="9"/>
  <c r="E76" i="9" s="1"/>
  <c r="EN75" i="9"/>
  <c r="EL75" i="9"/>
  <c r="EK75" i="9"/>
  <c r="EH75" i="9"/>
  <c r="EF75" i="9"/>
  <c r="EE75" i="9"/>
  <c r="EB75" i="9"/>
  <c r="DZ75" i="9"/>
  <c r="DY75" i="9"/>
  <c r="DV75" i="9"/>
  <c r="DT75" i="9"/>
  <c r="DS75" i="9"/>
  <c r="DP75" i="9"/>
  <c r="DN75" i="9"/>
  <c r="DM75" i="9"/>
  <c r="DJ75" i="9"/>
  <c r="DH75" i="9"/>
  <c r="DG75" i="9"/>
  <c r="DD75" i="9"/>
  <c r="DB75" i="9"/>
  <c r="DA75" i="9"/>
  <c r="CX75" i="9"/>
  <c r="CV75" i="9"/>
  <c r="CU75" i="9"/>
  <c r="CR75" i="9"/>
  <c r="CP75" i="9"/>
  <c r="CO75" i="9"/>
  <c r="CL75" i="9"/>
  <c r="CJ75" i="9"/>
  <c r="CI75" i="9"/>
  <c r="CF75" i="9"/>
  <c r="CD75" i="9"/>
  <c r="CC75" i="9"/>
  <c r="BZ75" i="9"/>
  <c r="BX75" i="9"/>
  <c r="BW75" i="9"/>
  <c r="BT75" i="9"/>
  <c r="BR75" i="9"/>
  <c r="BQ75" i="9"/>
  <c r="BN75" i="9"/>
  <c r="BL75" i="9"/>
  <c r="BK75" i="9"/>
  <c r="BH75" i="9"/>
  <c r="BF75" i="9"/>
  <c r="BE75" i="9"/>
  <c r="BB75" i="9"/>
  <c r="AZ75" i="9"/>
  <c r="AY75" i="9"/>
  <c r="AV75" i="9"/>
  <c r="AT75" i="9"/>
  <c r="AS75" i="9"/>
  <c r="AP75" i="9"/>
  <c r="AN75" i="9"/>
  <c r="AM75" i="9"/>
  <c r="AJ75" i="9"/>
  <c r="AH75" i="9"/>
  <c r="AG75" i="9"/>
  <c r="AD75" i="9"/>
  <c r="AB75" i="9"/>
  <c r="AA75" i="9"/>
  <c r="X75" i="9"/>
  <c r="V75" i="9"/>
  <c r="U75" i="9"/>
  <c r="R75" i="9"/>
  <c r="P75" i="9"/>
  <c r="O75" i="9"/>
  <c r="L75" i="9"/>
  <c r="EN74" i="9"/>
  <c r="EL74" i="9"/>
  <c r="EK74" i="9"/>
  <c r="EH74" i="9"/>
  <c r="EF74" i="9"/>
  <c r="EE74" i="9"/>
  <c r="EB74" i="9"/>
  <c r="DZ74" i="9"/>
  <c r="DY74" i="9"/>
  <c r="DV74" i="9"/>
  <c r="DT74" i="9"/>
  <c r="DS74" i="9"/>
  <c r="DP74" i="9"/>
  <c r="DN74" i="9"/>
  <c r="DM74" i="9"/>
  <c r="DJ74" i="9"/>
  <c r="DH74" i="9"/>
  <c r="DG74" i="9"/>
  <c r="DD74" i="9"/>
  <c r="DB74" i="9"/>
  <c r="DA74" i="9"/>
  <c r="CX74" i="9"/>
  <c r="CV74" i="9"/>
  <c r="CU74" i="9"/>
  <c r="CR74" i="9"/>
  <c r="CP74" i="9"/>
  <c r="CO74" i="9"/>
  <c r="CL74" i="9"/>
  <c r="CJ74" i="9"/>
  <c r="CI74" i="9"/>
  <c r="CF74" i="9"/>
  <c r="CD74" i="9"/>
  <c r="CC74" i="9"/>
  <c r="BZ74" i="9"/>
  <c r="BX74" i="9"/>
  <c r="BW74" i="9"/>
  <c r="BT74" i="9"/>
  <c r="BR74" i="9"/>
  <c r="BQ74" i="9"/>
  <c r="BN74" i="9"/>
  <c r="BL74" i="9"/>
  <c r="BK74" i="9"/>
  <c r="BH74" i="9"/>
  <c r="BF74" i="9"/>
  <c r="BE74" i="9"/>
  <c r="BB74" i="9"/>
  <c r="AZ74" i="9"/>
  <c r="AY74" i="9"/>
  <c r="AV74" i="9"/>
  <c r="AT74" i="9"/>
  <c r="AS74" i="9"/>
  <c r="AP74" i="9"/>
  <c r="AN74" i="9"/>
  <c r="AM74" i="9"/>
  <c r="AJ74" i="9"/>
  <c r="AH74" i="9"/>
  <c r="AG74" i="9"/>
  <c r="AD74" i="9"/>
  <c r="AB74" i="9"/>
  <c r="AA74" i="9"/>
  <c r="X74" i="9"/>
  <c r="V74" i="9"/>
  <c r="U74" i="9"/>
  <c r="R74" i="9"/>
  <c r="P74" i="9"/>
  <c r="O74" i="9"/>
  <c r="L74" i="9"/>
  <c r="EO73" i="9"/>
  <c r="EN73" i="9"/>
  <c r="EK73" i="9"/>
  <c r="EI73" i="9"/>
  <c r="EH73" i="9"/>
  <c r="EE73" i="9"/>
  <c r="EC73" i="9"/>
  <c r="EB73" i="9"/>
  <c r="DY73" i="9"/>
  <c r="DW73" i="9"/>
  <c r="DV73" i="9"/>
  <c r="DS73" i="9"/>
  <c r="DQ73" i="9"/>
  <c r="DP73" i="9"/>
  <c r="DM73" i="9"/>
  <c r="DK73" i="9"/>
  <c r="DJ73" i="9"/>
  <c r="DG73" i="9"/>
  <c r="DE73" i="9"/>
  <c r="DD73" i="9"/>
  <c r="DA73" i="9"/>
  <c r="CY73" i="9"/>
  <c r="CX73" i="9"/>
  <c r="CU73" i="9"/>
  <c r="CS73" i="9"/>
  <c r="CR73" i="9"/>
  <c r="CO73" i="9"/>
  <c r="CM73" i="9"/>
  <c r="CL73" i="9"/>
  <c r="CI73" i="9"/>
  <c r="CG73" i="9"/>
  <c r="CF73" i="9"/>
  <c r="CC73" i="9"/>
  <c r="CA73" i="9"/>
  <c r="BZ73" i="9"/>
  <c r="BW73" i="9"/>
  <c r="BU73" i="9"/>
  <c r="BT73" i="9"/>
  <c r="BQ73" i="9"/>
  <c r="BO73" i="9"/>
  <c r="BN73" i="9"/>
  <c r="BK73" i="9"/>
  <c r="BI73" i="9"/>
  <c r="BH73" i="9"/>
  <c r="BE73" i="9"/>
  <c r="BC73" i="9"/>
  <c r="BB73" i="9"/>
  <c r="AY73" i="9"/>
  <c r="AW73" i="9"/>
  <c r="AV73" i="9"/>
  <c r="AS73" i="9"/>
  <c r="AQ73" i="9"/>
  <c r="AP73" i="9"/>
  <c r="AM73" i="9"/>
  <c r="AK73" i="9"/>
  <c r="AJ73" i="9"/>
  <c r="AG73" i="9"/>
  <c r="AE73" i="9"/>
  <c r="AD73" i="9"/>
  <c r="AA73" i="9"/>
  <c r="Y73" i="9"/>
  <c r="X73" i="9"/>
  <c r="U73" i="9"/>
  <c r="S73" i="9"/>
  <c r="R73" i="9"/>
  <c r="O73" i="9"/>
  <c r="L73" i="9"/>
  <c r="EN72" i="9"/>
  <c r="EK72" i="9"/>
  <c r="EH72" i="9"/>
  <c r="EE72" i="9"/>
  <c r="EB72" i="9"/>
  <c r="DY72" i="9"/>
  <c r="DV72" i="9"/>
  <c r="DS72" i="9"/>
  <c r="DP72" i="9"/>
  <c r="DM72" i="9"/>
  <c r="DJ72" i="9"/>
  <c r="DG72" i="9"/>
  <c r="DD72" i="9"/>
  <c r="DA72" i="9"/>
  <c r="CX72" i="9"/>
  <c r="CU72" i="9"/>
  <c r="CR72" i="9"/>
  <c r="CO72" i="9"/>
  <c r="CL72" i="9"/>
  <c r="CI72" i="9"/>
  <c r="CF72" i="9"/>
  <c r="CC72" i="9"/>
  <c r="BZ72" i="9"/>
  <c r="BW72" i="9"/>
  <c r="BT72" i="9"/>
  <c r="BQ72" i="9"/>
  <c r="BN72" i="9"/>
  <c r="BK72" i="9"/>
  <c r="BH72" i="9"/>
  <c r="BE72" i="9"/>
  <c r="BB72" i="9"/>
  <c r="AY72" i="9"/>
  <c r="AV72" i="9"/>
  <c r="AS72" i="9"/>
  <c r="AP72" i="9"/>
  <c r="AM72" i="9"/>
  <c r="AJ72" i="9"/>
  <c r="AG72" i="9"/>
  <c r="AD72" i="9"/>
  <c r="AA72" i="9"/>
  <c r="X72" i="9"/>
  <c r="U72" i="9"/>
  <c r="R72" i="9"/>
  <c r="O72" i="9"/>
  <c r="L72" i="9"/>
  <c r="EN71" i="9"/>
  <c r="EK71" i="9"/>
  <c r="EH71" i="9"/>
  <c r="EE71" i="9"/>
  <c r="EB71" i="9"/>
  <c r="DY71" i="9"/>
  <c r="DV71" i="9"/>
  <c r="DS71" i="9"/>
  <c r="DP71" i="9"/>
  <c r="DM71" i="9"/>
  <c r="DJ71" i="9"/>
  <c r="DG71" i="9"/>
  <c r="DD71" i="9"/>
  <c r="DA71" i="9"/>
  <c r="CX71" i="9"/>
  <c r="CU71" i="9"/>
  <c r="CR71" i="9"/>
  <c r="CO71" i="9"/>
  <c r="CL71" i="9"/>
  <c r="CI71" i="9"/>
  <c r="CF71" i="9"/>
  <c r="CC71" i="9"/>
  <c r="BZ71" i="9"/>
  <c r="BW71" i="9"/>
  <c r="BT71" i="9"/>
  <c r="BQ71" i="9"/>
  <c r="BN71" i="9"/>
  <c r="BK71" i="9"/>
  <c r="BH71" i="9"/>
  <c r="BE71" i="9"/>
  <c r="BB71" i="9"/>
  <c r="AY71" i="9"/>
  <c r="AV71" i="9"/>
  <c r="AS71" i="9"/>
  <c r="AP71" i="9"/>
  <c r="AM71" i="9"/>
  <c r="AJ71" i="9"/>
  <c r="AG71" i="9"/>
  <c r="AD71" i="9"/>
  <c r="AA71" i="9"/>
  <c r="X71" i="9"/>
  <c r="U71" i="9"/>
  <c r="R71" i="9"/>
  <c r="O71" i="9"/>
  <c r="L71" i="9"/>
  <c r="EM70" i="9"/>
  <c r="EN70" i="9" s="1"/>
  <c r="EO70" i="9" s="1"/>
  <c r="EK70" i="9"/>
  <c r="EL70" i="9" s="1"/>
  <c r="EJ70" i="9"/>
  <c r="EG70" i="9"/>
  <c r="EH70" i="9" s="1"/>
  <c r="EI70" i="9" s="1"/>
  <c r="EE70" i="9"/>
  <c r="EF70" i="9" s="1"/>
  <c r="ED70" i="9"/>
  <c r="EA70" i="9"/>
  <c r="EB70" i="9" s="1"/>
  <c r="EC70" i="9" s="1"/>
  <c r="DY70" i="9"/>
  <c r="DZ70" i="9" s="1"/>
  <c r="DX70" i="9"/>
  <c r="DU70" i="9"/>
  <c r="DV70" i="9" s="1"/>
  <c r="DW70" i="9" s="1"/>
  <c r="DS70" i="9"/>
  <c r="DT70" i="9" s="1"/>
  <c r="DR70" i="9"/>
  <c r="DO70" i="9"/>
  <c r="DP70" i="9" s="1"/>
  <c r="DQ70" i="9" s="1"/>
  <c r="DI70" i="9"/>
  <c r="DJ70" i="9" s="1"/>
  <c r="DG70" i="9"/>
  <c r="DH70" i="9" s="1"/>
  <c r="DF70" i="9"/>
  <c r="DA70" i="9"/>
  <c r="DB70" i="9" s="1"/>
  <c r="CZ70" i="9"/>
  <c r="CW70" i="9"/>
  <c r="CX70" i="9" s="1"/>
  <c r="CU70" i="9"/>
  <c r="CV70" i="9" s="1"/>
  <c r="CT70" i="9"/>
  <c r="CQ70" i="9"/>
  <c r="CR70" i="9" s="1"/>
  <c r="CO70" i="9"/>
  <c r="CP70" i="9" s="1"/>
  <c r="CN70" i="9"/>
  <c r="CK70" i="9"/>
  <c r="CL70" i="9" s="1"/>
  <c r="CI70" i="9"/>
  <c r="CJ70" i="9" s="1"/>
  <c r="CH70" i="9"/>
  <c r="CE70" i="9"/>
  <c r="CF70" i="9" s="1"/>
  <c r="CC70" i="9"/>
  <c r="CD70" i="9" s="1"/>
  <c r="CB70" i="9"/>
  <c r="BY70" i="9"/>
  <c r="BZ70" i="9" s="1"/>
  <c r="BW70" i="9"/>
  <c r="BX70" i="9" s="1"/>
  <c r="BV70" i="9"/>
  <c r="BS70" i="9"/>
  <c r="BT70" i="9" s="1"/>
  <c r="BQ70" i="9"/>
  <c r="BR70" i="9" s="1"/>
  <c r="BP70" i="9"/>
  <c r="BM70" i="9"/>
  <c r="BN70" i="9" s="1"/>
  <c r="BK70" i="9"/>
  <c r="BL70" i="9" s="1"/>
  <c r="BJ70" i="9"/>
  <c r="BG70" i="9"/>
  <c r="BH70" i="9" s="1"/>
  <c r="BE70" i="9"/>
  <c r="BF70" i="9" s="1"/>
  <c r="BD70" i="9"/>
  <c r="AY70" i="9"/>
  <c r="AZ70" i="9" s="1"/>
  <c r="AX70" i="9"/>
  <c r="AU70" i="9"/>
  <c r="AV70" i="9" s="1"/>
  <c r="AS70" i="9"/>
  <c r="AT70" i="9" s="1"/>
  <c r="AR70" i="9"/>
  <c r="AO70" i="9"/>
  <c r="AP70" i="9" s="1"/>
  <c r="AM70" i="9"/>
  <c r="AN70" i="9" s="1"/>
  <c r="AL70" i="9"/>
  <c r="AI70" i="9"/>
  <c r="AJ70" i="9" s="1"/>
  <c r="AC70" i="9"/>
  <c r="AD70" i="9" s="1"/>
  <c r="AE70" i="9" s="1"/>
  <c r="AA70" i="9"/>
  <c r="AB70" i="9" s="1"/>
  <c r="W70" i="9"/>
  <c r="X70" i="9" s="1"/>
  <c r="U70" i="9"/>
  <c r="V70" i="9" s="1"/>
  <c r="Q70" i="9"/>
  <c r="R70" i="9" s="1"/>
  <c r="S70" i="9" s="1"/>
  <c r="O70" i="9"/>
  <c r="P70" i="9" s="1"/>
  <c r="K70" i="9"/>
  <c r="EN69" i="9"/>
  <c r="EM69" i="9"/>
  <c r="EJ69" i="9"/>
  <c r="EK69" i="9" s="1"/>
  <c r="EJ68" i="9" s="1"/>
  <c r="EH69" i="9"/>
  <c r="EG69" i="9"/>
  <c r="ED69" i="9"/>
  <c r="EE69" i="9" s="1"/>
  <c r="ED68" i="9" s="1"/>
  <c r="EB69" i="9"/>
  <c r="EA69" i="9"/>
  <c r="DX69" i="9"/>
  <c r="DY69" i="9" s="1"/>
  <c r="DX68" i="9" s="1"/>
  <c r="DV69" i="9"/>
  <c r="DU69" i="9"/>
  <c r="DR69" i="9"/>
  <c r="DS69" i="9" s="1"/>
  <c r="DR68" i="9" s="1"/>
  <c r="DP69" i="9"/>
  <c r="DO69" i="9"/>
  <c r="DL69" i="9"/>
  <c r="DM69" i="9" s="1"/>
  <c r="DJ69" i="9"/>
  <c r="DI69" i="9"/>
  <c r="DF69" i="9"/>
  <c r="DG69" i="9" s="1"/>
  <c r="DF68" i="9" s="1"/>
  <c r="DD69" i="9"/>
  <c r="DC69" i="9"/>
  <c r="CZ69" i="9"/>
  <c r="DA69" i="9" s="1"/>
  <c r="CZ68" i="9" s="1"/>
  <c r="CX69" i="9"/>
  <c r="CW69" i="9"/>
  <c r="CT69" i="9"/>
  <c r="CU69" i="9" s="1"/>
  <c r="CT68" i="9" s="1"/>
  <c r="CR69" i="9"/>
  <c r="CQ69" i="9"/>
  <c r="CN69" i="9"/>
  <c r="CO69" i="9" s="1"/>
  <c r="CN68" i="9" s="1"/>
  <c r="CL69" i="9"/>
  <c r="CK69" i="9"/>
  <c r="CH69" i="9"/>
  <c r="CI69" i="9" s="1"/>
  <c r="CH68" i="9" s="1"/>
  <c r="CF69" i="9"/>
  <c r="CE69" i="9"/>
  <c r="CB69" i="9"/>
  <c r="CC69" i="9" s="1"/>
  <c r="CB68" i="9" s="1"/>
  <c r="BZ69" i="9"/>
  <c r="BY69" i="9"/>
  <c r="BV69" i="9"/>
  <c r="BW69" i="9" s="1"/>
  <c r="BV68" i="9" s="1"/>
  <c r="BT69" i="9"/>
  <c r="BS69" i="9"/>
  <c r="BP69" i="9"/>
  <c r="BQ69" i="9" s="1"/>
  <c r="BP68" i="9" s="1"/>
  <c r="BN69" i="9"/>
  <c r="BM69" i="9"/>
  <c r="BJ69" i="9"/>
  <c r="BK69" i="9" s="1"/>
  <c r="BJ68" i="9" s="1"/>
  <c r="BH69" i="9"/>
  <c r="BG69" i="9"/>
  <c r="BD69" i="9"/>
  <c r="BE69" i="9" s="1"/>
  <c r="BD68" i="9" s="1"/>
  <c r="BB69" i="9"/>
  <c r="BA69" i="9"/>
  <c r="AX69" i="9"/>
  <c r="AY69" i="9" s="1"/>
  <c r="AX68" i="9" s="1"/>
  <c r="AV69" i="9"/>
  <c r="AU69" i="9"/>
  <c r="AR69" i="9"/>
  <c r="AS69" i="9" s="1"/>
  <c r="AR68" i="9" s="1"/>
  <c r="AP69" i="9"/>
  <c r="AO69" i="9"/>
  <c r="AL69" i="9"/>
  <c r="AM69" i="9" s="1"/>
  <c r="AL68" i="9" s="1"/>
  <c r="AJ69" i="9"/>
  <c r="AI69" i="9"/>
  <c r="AF69" i="9"/>
  <c r="AG69" i="9" s="1"/>
  <c r="AH72" i="9" s="1"/>
  <c r="AD69" i="9"/>
  <c r="AC69" i="9"/>
  <c r="Z69" i="9"/>
  <c r="AA69" i="9" s="1"/>
  <c r="Z68" i="9" s="1"/>
  <c r="X69" i="9"/>
  <c r="W69" i="9"/>
  <c r="T69" i="9"/>
  <c r="U69" i="9" s="1"/>
  <c r="T68" i="9" s="1"/>
  <c r="R69" i="9"/>
  <c r="Q69" i="9"/>
  <c r="N69" i="9"/>
  <c r="O69" i="9" s="1"/>
  <c r="N68" i="9" s="1"/>
  <c r="EK68" i="9"/>
  <c r="EE68" i="9"/>
  <c r="DY68" i="9"/>
  <c r="DS68" i="9"/>
  <c r="DG68" i="9"/>
  <c r="DA68" i="9"/>
  <c r="CU68" i="9"/>
  <c r="CO68" i="9"/>
  <c r="CI68" i="9"/>
  <c r="CC68" i="9"/>
  <c r="BW68" i="9"/>
  <c r="BQ68" i="9"/>
  <c r="BK68" i="9"/>
  <c r="BE68" i="9"/>
  <c r="AY68" i="9"/>
  <c r="AS68" i="9"/>
  <c r="AM68" i="9"/>
  <c r="AA68" i="9"/>
  <c r="U68" i="9"/>
  <c r="O68" i="9"/>
  <c r="EN66" i="9"/>
  <c r="EL66" i="9"/>
  <c r="EK66" i="9"/>
  <c r="EH66" i="9"/>
  <c r="EF66" i="9"/>
  <c r="EE66" i="9"/>
  <c r="EB66" i="9"/>
  <c r="DZ66" i="9"/>
  <c r="DY66" i="9"/>
  <c r="DV66" i="9"/>
  <c r="DT66" i="9"/>
  <c r="DS66" i="9"/>
  <c r="DP66" i="9"/>
  <c r="DN66" i="9"/>
  <c r="DM66" i="9"/>
  <c r="DJ66" i="9"/>
  <c r="DH66" i="9"/>
  <c r="DG66" i="9"/>
  <c r="DD66" i="9"/>
  <c r="DB66" i="9"/>
  <c r="DA66" i="9"/>
  <c r="CX66" i="9"/>
  <c r="CV66" i="9"/>
  <c r="CU66" i="9"/>
  <c r="CR66" i="9"/>
  <c r="CP66" i="9"/>
  <c r="CO66" i="9"/>
  <c r="CL66" i="9"/>
  <c r="CJ66" i="9"/>
  <c r="CI66" i="9"/>
  <c r="CF66" i="9"/>
  <c r="CD66" i="9"/>
  <c r="CC66" i="9"/>
  <c r="BZ66" i="9"/>
  <c r="BX66" i="9"/>
  <c r="BW66" i="9"/>
  <c r="BT66" i="9"/>
  <c r="BR66" i="9"/>
  <c r="BQ66" i="9"/>
  <c r="BN66" i="9"/>
  <c r="BL66" i="9"/>
  <c r="BK66" i="9"/>
  <c r="BH66" i="9"/>
  <c r="BF66" i="9"/>
  <c r="BE66" i="9"/>
  <c r="BB66" i="9"/>
  <c r="AZ66" i="9"/>
  <c r="AY66" i="9"/>
  <c r="AV66" i="9"/>
  <c r="AT66" i="9"/>
  <c r="AS66" i="9"/>
  <c r="AP66" i="9"/>
  <c r="AN66" i="9"/>
  <c r="AM66" i="9"/>
  <c r="AJ66" i="9"/>
  <c r="AH66" i="9"/>
  <c r="AG66" i="9"/>
  <c r="AD66" i="9"/>
  <c r="AB66" i="9"/>
  <c r="AA66" i="9"/>
  <c r="X66" i="9"/>
  <c r="V66" i="9"/>
  <c r="U66" i="9"/>
  <c r="R66" i="9"/>
  <c r="P66" i="9"/>
  <c r="O66" i="9"/>
  <c r="L66" i="9"/>
  <c r="EN65" i="9"/>
  <c r="EL65" i="9"/>
  <c r="EK65" i="9"/>
  <c r="EH65" i="9"/>
  <c r="EF65" i="9"/>
  <c r="EE65" i="9"/>
  <c r="EB65" i="9"/>
  <c r="DZ65" i="9"/>
  <c r="DY65" i="9"/>
  <c r="DV65" i="9"/>
  <c r="DT65" i="9"/>
  <c r="DS65" i="9"/>
  <c r="DP65" i="9"/>
  <c r="DN65" i="9"/>
  <c r="DM65" i="9"/>
  <c r="DJ65" i="9"/>
  <c r="DH65" i="9"/>
  <c r="DG65" i="9"/>
  <c r="DD65" i="9"/>
  <c r="DB65" i="9"/>
  <c r="DA65" i="9"/>
  <c r="CX65" i="9"/>
  <c r="CV65" i="9"/>
  <c r="CU65" i="9"/>
  <c r="CR65" i="9"/>
  <c r="CP65" i="9"/>
  <c r="CO65" i="9"/>
  <c r="CL65" i="9"/>
  <c r="CJ65" i="9"/>
  <c r="CI65" i="9"/>
  <c r="CF65" i="9"/>
  <c r="CD65" i="9"/>
  <c r="CC65" i="9"/>
  <c r="BZ65" i="9"/>
  <c r="BX65" i="9"/>
  <c r="BW65" i="9"/>
  <c r="BT65" i="9"/>
  <c r="BR65" i="9"/>
  <c r="BQ65" i="9"/>
  <c r="BN65" i="9"/>
  <c r="BL65" i="9"/>
  <c r="BK65" i="9"/>
  <c r="BH65" i="9"/>
  <c r="BF65" i="9"/>
  <c r="BE65" i="9"/>
  <c r="BB65" i="9"/>
  <c r="AZ65" i="9"/>
  <c r="AY65" i="9"/>
  <c r="AV65" i="9"/>
  <c r="AT65" i="9"/>
  <c r="AS65" i="9"/>
  <c r="AP65" i="9"/>
  <c r="AN65" i="9"/>
  <c r="AM65" i="9"/>
  <c r="AJ65" i="9"/>
  <c r="AH65" i="9"/>
  <c r="AG65" i="9"/>
  <c r="AD65" i="9"/>
  <c r="AB65" i="9"/>
  <c r="AA65" i="9"/>
  <c r="X65" i="9"/>
  <c r="V65" i="9"/>
  <c r="U65" i="9"/>
  <c r="R65" i="9"/>
  <c r="P65" i="9"/>
  <c r="O65" i="9"/>
  <c r="L65" i="9"/>
  <c r="EN64" i="9"/>
  <c r="EK64" i="9"/>
  <c r="EH64" i="9"/>
  <c r="EE64" i="9"/>
  <c r="EB64" i="9"/>
  <c r="DY64" i="9"/>
  <c r="DV64" i="9"/>
  <c r="DS64" i="9"/>
  <c r="DP64" i="9"/>
  <c r="DM64" i="9"/>
  <c r="DJ64" i="9"/>
  <c r="DG64" i="9"/>
  <c r="DD64" i="9"/>
  <c r="DA64" i="9"/>
  <c r="CX64" i="9"/>
  <c r="CU64" i="9"/>
  <c r="CR64" i="9"/>
  <c r="CO64" i="9"/>
  <c r="CL64" i="9"/>
  <c r="CI64" i="9"/>
  <c r="CF64" i="9"/>
  <c r="CC64" i="9"/>
  <c r="BZ64" i="9"/>
  <c r="BW64" i="9"/>
  <c r="BT64" i="9"/>
  <c r="BQ64" i="9"/>
  <c r="BN64" i="9"/>
  <c r="BK64" i="9"/>
  <c r="BH64" i="9"/>
  <c r="BE64" i="9"/>
  <c r="BB64" i="9"/>
  <c r="AY64" i="9"/>
  <c r="AV64" i="9"/>
  <c r="AS64" i="9"/>
  <c r="AP64" i="9"/>
  <c r="AM64" i="9"/>
  <c r="AJ64" i="9"/>
  <c r="AG64" i="9"/>
  <c r="AD64" i="9"/>
  <c r="AA64" i="9"/>
  <c r="X64" i="9"/>
  <c r="U64" i="9"/>
  <c r="R64" i="9"/>
  <c r="O64" i="9"/>
  <c r="L64" i="9"/>
  <c r="EN63" i="9"/>
  <c r="EO75" i="9" s="1"/>
  <c r="EK63" i="9"/>
  <c r="EH63" i="9"/>
  <c r="EI75" i="9" s="1"/>
  <c r="EE63" i="9"/>
  <c r="EB63" i="9"/>
  <c r="EC75" i="9" s="1"/>
  <c r="DY63" i="9"/>
  <c r="DV63" i="9"/>
  <c r="DW74" i="9" s="1"/>
  <c r="DS63" i="9"/>
  <c r="DP63" i="9"/>
  <c r="DQ75" i="9" s="1"/>
  <c r="DM63" i="9"/>
  <c r="DJ63" i="9"/>
  <c r="DK75" i="9" s="1"/>
  <c r="DG63" i="9"/>
  <c r="DD63" i="9"/>
  <c r="DE71" i="9" s="1"/>
  <c r="DA63" i="9"/>
  <c r="CX63" i="9"/>
  <c r="CY75" i="9" s="1"/>
  <c r="CU63" i="9"/>
  <c r="CR63" i="9"/>
  <c r="CS71" i="9" s="1"/>
  <c r="CO63" i="9"/>
  <c r="CL63" i="9"/>
  <c r="CM75" i="9" s="1"/>
  <c r="CI63" i="9"/>
  <c r="CF63" i="9"/>
  <c r="CG71" i="9" s="1"/>
  <c r="CC63" i="9"/>
  <c r="BZ63" i="9"/>
  <c r="CA75" i="9" s="1"/>
  <c r="BW63" i="9"/>
  <c r="BT63" i="9"/>
  <c r="BU71" i="9" s="1"/>
  <c r="BQ63" i="9"/>
  <c r="BN63" i="9"/>
  <c r="BO75" i="9" s="1"/>
  <c r="BK63" i="9"/>
  <c r="BH63" i="9"/>
  <c r="BI71" i="9" s="1"/>
  <c r="BE63" i="9"/>
  <c r="BB63" i="9"/>
  <c r="BC75" i="9" s="1"/>
  <c r="AY63" i="9"/>
  <c r="AV63" i="9"/>
  <c r="AW71" i="9" s="1"/>
  <c r="AS63" i="9"/>
  <c r="AP63" i="9"/>
  <c r="AQ75" i="9" s="1"/>
  <c r="AM63" i="9"/>
  <c r="AJ63" i="9"/>
  <c r="AK71" i="9" s="1"/>
  <c r="AG63" i="9"/>
  <c r="AD63" i="9"/>
  <c r="AE75" i="9" s="1"/>
  <c r="AA63" i="9"/>
  <c r="X63" i="9"/>
  <c r="Y71" i="9" s="1"/>
  <c r="U63" i="9"/>
  <c r="R63" i="9"/>
  <c r="S75" i="9" s="1"/>
  <c r="O63" i="9"/>
  <c r="L63" i="9"/>
  <c r="F63" i="9" s="1"/>
  <c r="E63" i="9" s="1"/>
  <c r="EM62" i="9"/>
  <c r="EN62" i="9" s="1"/>
  <c r="EJ62" i="9"/>
  <c r="EK62" i="9" s="1"/>
  <c r="EG62" i="9"/>
  <c r="EH62" i="9" s="1"/>
  <c r="ED62" i="9"/>
  <c r="EE62" i="9" s="1"/>
  <c r="EA62" i="9"/>
  <c r="EB62" i="9" s="1"/>
  <c r="DX62" i="9"/>
  <c r="DY62" i="9" s="1"/>
  <c r="DU62" i="9"/>
  <c r="DV62" i="9" s="1"/>
  <c r="DR62" i="9"/>
  <c r="DS62" i="9" s="1"/>
  <c r="DO62" i="9"/>
  <c r="DP62" i="9" s="1"/>
  <c r="DL62" i="9"/>
  <c r="DM62" i="9" s="1"/>
  <c r="DI62" i="9"/>
  <c r="DJ62" i="9" s="1"/>
  <c r="DF62" i="9"/>
  <c r="DG62" i="9" s="1"/>
  <c r="DC62" i="9"/>
  <c r="DD62" i="9" s="1"/>
  <c r="CZ62" i="9"/>
  <c r="DA62" i="9" s="1"/>
  <c r="CW62" i="9"/>
  <c r="CX62" i="9" s="1"/>
  <c r="CT62" i="9"/>
  <c r="CU62" i="9" s="1"/>
  <c r="CQ62" i="9"/>
  <c r="CR62" i="9" s="1"/>
  <c r="CN62" i="9"/>
  <c r="CO62" i="9" s="1"/>
  <c r="CK62" i="9"/>
  <c r="CL62" i="9" s="1"/>
  <c r="CH62" i="9"/>
  <c r="CI62" i="9" s="1"/>
  <c r="CE62" i="9"/>
  <c r="CF62" i="9" s="1"/>
  <c r="CB62" i="9"/>
  <c r="CC62" i="9" s="1"/>
  <c r="BY62" i="9"/>
  <c r="BZ62" i="9" s="1"/>
  <c r="BV62" i="9"/>
  <c r="BW62" i="9" s="1"/>
  <c r="BS62" i="9"/>
  <c r="BT62" i="9" s="1"/>
  <c r="BP62" i="9"/>
  <c r="BQ62" i="9" s="1"/>
  <c r="BM62" i="9"/>
  <c r="BN62" i="9" s="1"/>
  <c r="BJ62" i="9"/>
  <c r="BK62" i="9" s="1"/>
  <c r="BG62" i="9"/>
  <c r="BH62" i="9" s="1"/>
  <c r="BD62" i="9"/>
  <c r="BE62" i="9" s="1"/>
  <c r="BA62" i="9"/>
  <c r="BB62" i="9" s="1"/>
  <c r="AX62" i="9"/>
  <c r="AY62" i="9" s="1"/>
  <c r="AU62" i="9"/>
  <c r="AV62" i="9" s="1"/>
  <c r="AR62" i="9"/>
  <c r="AS62" i="9" s="1"/>
  <c r="AO62" i="9"/>
  <c r="AP62" i="9" s="1"/>
  <c r="AL62" i="9"/>
  <c r="AM62" i="9" s="1"/>
  <c r="AI62" i="9"/>
  <c r="AJ62" i="9" s="1"/>
  <c r="AF62" i="9"/>
  <c r="AG62" i="9" s="1"/>
  <c r="AC62" i="9"/>
  <c r="AD62" i="9" s="1"/>
  <c r="Z62" i="9"/>
  <c r="AA62" i="9" s="1"/>
  <c r="W62" i="9"/>
  <c r="X62" i="9" s="1"/>
  <c r="T62" i="9"/>
  <c r="U62" i="9" s="1"/>
  <c r="Q62" i="9"/>
  <c r="R62" i="9" s="1"/>
  <c r="N62" i="9"/>
  <c r="O62" i="9" s="1"/>
  <c r="K62" i="9"/>
  <c r="L62" i="9" s="1"/>
  <c r="EN59" i="9"/>
  <c r="EK59" i="9"/>
  <c r="EH59" i="9"/>
  <c r="EE59" i="9"/>
  <c r="EB59" i="9"/>
  <c r="DY59" i="9"/>
  <c r="DV59" i="9"/>
  <c r="DS59" i="9"/>
  <c r="DP59" i="9"/>
  <c r="DM59" i="9"/>
  <c r="DJ59" i="9"/>
  <c r="DG59" i="9"/>
  <c r="DD59" i="9"/>
  <c r="DA59" i="9"/>
  <c r="CX59" i="9"/>
  <c r="CU59" i="9"/>
  <c r="CR59" i="9"/>
  <c r="CO59" i="9"/>
  <c r="CL59" i="9"/>
  <c r="CI59" i="9"/>
  <c r="CF59" i="9"/>
  <c r="CC59" i="9"/>
  <c r="BZ59" i="9"/>
  <c r="BW59" i="9"/>
  <c r="BT59" i="9"/>
  <c r="BQ59" i="9"/>
  <c r="BN59" i="9"/>
  <c r="BK59" i="9"/>
  <c r="BH59" i="9"/>
  <c r="BE59" i="9"/>
  <c r="BB59" i="9"/>
  <c r="AY59" i="9"/>
  <c r="AV59" i="9"/>
  <c r="AS59" i="9"/>
  <c r="AP59" i="9"/>
  <c r="AM59" i="9"/>
  <c r="AJ59" i="9"/>
  <c r="AG59" i="9"/>
  <c r="AD59" i="9"/>
  <c r="AA59" i="9"/>
  <c r="X59" i="9"/>
  <c r="U59" i="9"/>
  <c r="R59" i="9"/>
  <c r="O59" i="9"/>
  <c r="L59" i="9"/>
  <c r="EN58" i="9"/>
  <c r="EK58" i="9"/>
  <c r="EH58" i="9"/>
  <c r="EE58" i="9"/>
  <c r="EB58" i="9"/>
  <c r="DY58" i="9"/>
  <c r="DV58" i="9"/>
  <c r="DS58" i="9"/>
  <c r="DP58" i="9"/>
  <c r="DM58" i="9"/>
  <c r="DJ58" i="9"/>
  <c r="DG58" i="9"/>
  <c r="DD58" i="9"/>
  <c r="DA58" i="9"/>
  <c r="CX58" i="9"/>
  <c r="CU58" i="9"/>
  <c r="CR58" i="9"/>
  <c r="CO58" i="9"/>
  <c r="CL58" i="9"/>
  <c r="CI58" i="9"/>
  <c r="CF58" i="9"/>
  <c r="CC58" i="9"/>
  <c r="BZ58" i="9"/>
  <c r="BW58" i="9"/>
  <c r="BT58" i="9"/>
  <c r="BQ58" i="9"/>
  <c r="BN58" i="9"/>
  <c r="BK58" i="9"/>
  <c r="BH58" i="9"/>
  <c r="BE58" i="9"/>
  <c r="BB58" i="9"/>
  <c r="AY58" i="9"/>
  <c r="AV58" i="9"/>
  <c r="AS58" i="9"/>
  <c r="AP58" i="9"/>
  <c r="AM58" i="9"/>
  <c r="AJ58" i="9"/>
  <c r="AG58" i="9"/>
  <c r="AD58" i="9"/>
  <c r="AA58" i="9"/>
  <c r="X58" i="9"/>
  <c r="U58" i="9"/>
  <c r="R58" i="9"/>
  <c r="O58" i="9"/>
  <c r="L58" i="9"/>
  <c r="EN57" i="9"/>
  <c r="EK57" i="9"/>
  <c r="EH57" i="9"/>
  <c r="EE57" i="9"/>
  <c r="EB57" i="9"/>
  <c r="DY57" i="9"/>
  <c r="DV57" i="9"/>
  <c r="DS57" i="9"/>
  <c r="DP57" i="9"/>
  <c r="DM57" i="9"/>
  <c r="DJ57" i="9"/>
  <c r="DG57" i="9"/>
  <c r="DD57" i="9"/>
  <c r="DA57" i="9"/>
  <c r="CX57" i="9"/>
  <c r="CU57" i="9"/>
  <c r="CR57" i="9"/>
  <c r="CO57" i="9"/>
  <c r="CL57" i="9"/>
  <c r="CI57" i="9"/>
  <c r="CF57" i="9"/>
  <c r="CC57" i="9"/>
  <c r="BZ57" i="9"/>
  <c r="BW57" i="9"/>
  <c r="BT57" i="9"/>
  <c r="BQ57" i="9"/>
  <c r="BN57" i="9"/>
  <c r="BK57" i="9"/>
  <c r="BH57" i="9"/>
  <c r="BE57" i="9"/>
  <c r="BB57" i="9"/>
  <c r="AY57" i="9"/>
  <c r="AV57" i="9"/>
  <c r="AS57" i="9"/>
  <c r="AP57" i="9"/>
  <c r="AM57" i="9"/>
  <c r="AJ57" i="9"/>
  <c r="AG57" i="9"/>
  <c r="AD57" i="9"/>
  <c r="AA57" i="9"/>
  <c r="X57" i="9"/>
  <c r="U57" i="9"/>
  <c r="R57" i="9"/>
  <c r="O57" i="9"/>
  <c r="L57" i="9"/>
  <c r="EN56" i="9"/>
  <c r="EK56" i="9"/>
  <c r="EH56" i="9"/>
  <c r="EE56" i="9"/>
  <c r="EB56" i="9"/>
  <c r="DY56" i="9"/>
  <c r="DV56" i="9"/>
  <c r="DS56" i="9"/>
  <c r="DP56" i="9"/>
  <c r="DM56" i="9"/>
  <c r="DJ56" i="9"/>
  <c r="DG56" i="9"/>
  <c r="DD56" i="9"/>
  <c r="DA56" i="9"/>
  <c r="CX56" i="9"/>
  <c r="CU56" i="9"/>
  <c r="CR56" i="9"/>
  <c r="CO56" i="9"/>
  <c r="CL56" i="9"/>
  <c r="CI56" i="9"/>
  <c r="CF56" i="9"/>
  <c r="CC56" i="9"/>
  <c r="BZ56" i="9"/>
  <c r="BW56" i="9"/>
  <c r="BT56" i="9"/>
  <c r="BQ56" i="9"/>
  <c r="BN56" i="9"/>
  <c r="BK56" i="9"/>
  <c r="BH56" i="9"/>
  <c r="BE56" i="9"/>
  <c r="BB56" i="9"/>
  <c r="AY56" i="9"/>
  <c r="AV56" i="9"/>
  <c r="AS56" i="9"/>
  <c r="AP56" i="9"/>
  <c r="AM56" i="9"/>
  <c r="AJ56" i="9"/>
  <c r="AG56" i="9"/>
  <c r="AD56" i="9"/>
  <c r="AA56" i="9"/>
  <c r="X56" i="9"/>
  <c r="U56" i="9"/>
  <c r="R56" i="9"/>
  <c r="O56" i="9"/>
  <c r="L56" i="9"/>
  <c r="EN55" i="9"/>
  <c r="EK55" i="9"/>
  <c r="EH55" i="9"/>
  <c r="EE55" i="9"/>
  <c r="EB55" i="9"/>
  <c r="DY55" i="9"/>
  <c r="DV55" i="9"/>
  <c r="DS55" i="9"/>
  <c r="DP55" i="9"/>
  <c r="DM55" i="9"/>
  <c r="DJ55" i="9"/>
  <c r="DG55" i="9"/>
  <c r="DD55" i="9"/>
  <c r="DA55" i="9"/>
  <c r="CX55" i="9"/>
  <c r="CU55" i="9"/>
  <c r="CR55" i="9"/>
  <c r="CO55" i="9"/>
  <c r="CL55" i="9"/>
  <c r="CI55" i="9"/>
  <c r="CF55" i="9"/>
  <c r="CC55" i="9"/>
  <c r="BZ55" i="9"/>
  <c r="BW55" i="9"/>
  <c r="BT55" i="9"/>
  <c r="BQ55" i="9"/>
  <c r="BN55" i="9"/>
  <c r="BK55" i="9"/>
  <c r="BH55" i="9"/>
  <c r="BE55" i="9"/>
  <c r="BB55" i="9"/>
  <c r="AY55" i="9"/>
  <c r="AV55" i="9"/>
  <c r="AS55" i="9"/>
  <c r="AP55" i="9"/>
  <c r="AM55" i="9"/>
  <c r="AJ55" i="9"/>
  <c r="AG55" i="9"/>
  <c r="AD55" i="9"/>
  <c r="AA55" i="9"/>
  <c r="X55" i="9"/>
  <c r="U55" i="9"/>
  <c r="R55" i="9"/>
  <c r="O55" i="9"/>
  <c r="L55" i="9"/>
  <c r="EM54" i="9"/>
  <c r="EN54" i="9" s="1"/>
  <c r="EJ54" i="9"/>
  <c r="EK54" i="9" s="1"/>
  <c r="EG54" i="9"/>
  <c r="EH54" i="9" s="1"/>
  <c r="ED54" i="9"/>
  <c r="EE54" i="9" s="1"/>
  <c r="EA54" i="9"/>
  <c r="EB54" i="9" s="1"/>
  <c r="DX54" i="9"/>
  <c r="DY54" i="9" s="1"/>
  <c r="DU54" i="9"/>
  <c r="DV54" i="9" s="1"/>
  <c r="DR54" i="9"/>
  <c r="DS54" i="9" s="1"/>
  <c r="DO54" i="9"/>
  <c r="DP54" i="9" s="1"/>
  <c r="DL54" i="9"/>
  <c r="DM54" i="9" s="1"/>
  <c r="DI54" i="9"/>
  <c r="DJ54" i="9" s="1"/>
  <c r="DF54" i="9"/>
  <c r="DG54" i="9" s="1"/>
  <c r="DC54" i="9"/>
  <c r="DD54" i="9" s="1"/>
  <c r="CZ54" i="9"/>
  <c r="DA54" i="9" s="1"/>
  <c r="CW54" i="9"/>
  <c r="CX54" i="9" s="1"/>
  <c r="CT54" i="9"/>
  <c r="CU54" i="9" s="1"/>
  <c r="CQ54" i="9"/>
  <c r="CR54" i="9" s="1"/>
  <c r="CN54" i="9"/>
  <c r="CO54" i="9" s="1"/>
  <c r="CK54" i="9"/>
  <c r="CL54" i="9" s="1"/>
  <c r="CH54" i="9"/>
  <c r="CI54" i="9" s="1"/>
  <c r="CE54" i="9"/>
  <c r="CF54" i="9" s="1"/>
  <c r="CB54" i="9"/>
  <c r="CC54" i="9" s="1"/>
  <c r="BY54" i="9"/>
  <c r="BZ54" i="9" s="1"/>
  <c r="BV54" i="9"/>
  <c r="BW54" i="9" s="1"/>
  <c r="BS54" i="9"/>
  <c r="BT54" i="9" s="1"/>
  <c r="BP54" i="9"/>
  <c r="BQ54" i="9" s="1"/>
  <c r="BM54" i="9"/>
  <c r="BN54" i="9" s="1"/>
  <c r="BJ54" i="9"/>
  <c r="BK54" i="9" s="1"/>
  <c r="BG54" i="9"/>
  <c r="BH54" i="9" s="1"/>
  <c r="BD54" i="9"/>
  <c r="BE54" i="9" s="1"/>
  <c r="BA54" i="9"/>
  <c r="BB54" i="9" s="1"/>
  <c r="AX54" i="9"/>
  <c r="AY54" i="9" s="1"/>
  <c r="AU54" i="9"/>
  <c r="AV54" i="9" s="1"/>
  <c r="AR54" i="9"/>
  <c r="AS54" i="9" s="1"/>
  <c r="AO54" i="9"/>
  <c r="AP54" i="9" s="1"/>
  <c r="AL54" i="9"/>
  <c r="AM54" i="9" s="1"/>
  <c r="AI54" i="9"/>
  <c r="AJ54" i="9" s="1"/>
  <c r="AF54" i="9"/>
  <c r="AG54" i="9" s="1"/>
  <c r="AC54" i="9"/>
  <c r="AD54" i="9" s="1"/>
  <c r="Z54" i="9"/>
  <c r="AA54" i="9" s="1"/>
  <c r="W54" i="9"/>
  <c r="X54" i="9" s="1"/>
  <c r="T54" i="9"/>
  <c r="U54" i="9" s="1"/>
  <c r="Q54" i="9"/>
  <c r="R54" i="9" s="1"/>
  <c r="N54" i="9"/>
  <c r="O54" i="9" s="1"/>
  <c r="K54" i="9"/>
  <c r="L54" i="9" s="1"/>
  <c r="EN52" i="9"/>
  <c r="EO52" i="9" s="1"/>
  <c r="EK52" i="9"/>
  <c r="EH52" i="9"/>
  <c r="EI52" i="9" s="1"/>
  <c r="EE52" i="9"/>
  <c r="EB52" i="9"/>
  <c r="EC52" i="9" s="1"/>
  <c r="DY52" i="9"/>
  <c r="DV52" i="9"/>
  <c r="DW52" i="9" s="1"/>
  <c r="DS52" i="9"/>
  <c r="DP52" i="9"/>
  <c r="DQ52" i="9" s="1"/>
  <c r="DM52" i="9"/>
  <c r="DJ52" i="9"/>
  <c r="DK52" i="9" s="1"/>
  <c r="DG52" i="9"/>
  <c r="DD52" i="9"/>
  <c r="DE52" i="9" s="1"/>
  <c r="DA52" i="9"/>
  <c r="CX52" i="9"/>
  <c r="CY52" i="9" s="1"/>
  <c r="CU52" i="9"/>
  <c r="CR52" i="9"/>
  <c r="CS52" i="9" s="1"/>
  <c r="CO52" i="9"/>
  <c r="CL52" i="9"/>
  <c r="CM52" i="9" s="1"/>
  <c r="CI52" i="9"/>
  <c r="CF52" i="9"/>
  <c r="CG52" i="9" s="1"/>
  <c r="CC52" i="9"/>
  <c r="BZ52" i="9"/>
  <c r="CA52" i="9" s="1"/>
  <c r="BW52" i="9"/>
  <c r="BT52" i="9"/>
  <c r="BU52" i="9" s="1"/>
  <c r="BQ52" i="9"/>
  <c r="BN52" i="9"/>
  <c r="BO52" i="9" s="1"/>
  <c r="BK52" i="9"/>
  <c r="BH52" i="9"/>
  <c r="BI52" i="9" s="1"/>
  <c r="BE52" i="9"/>
  <c r="BB52" i="9"/>
  <c r="BC52" i="9" s="1"/>
  <c r="AY52" i="9"/>
  <c r="AV52" i="9"/>
  <c r="AW52" i="9" s="1"/>
  <c r="AS52" i="9"/>
  <c r="AP52" i="9"/>
  <c r="AQ52" i="9" s="1"/>
  <c r="AM52" i="9"/>
  <c r="AJ52" i="9"/>
  <c r="AK52" i="9" s="1"/>
  <c r="AG52" i="9"/>
  <c r="AD52" i="9"/>
  <c r="AE52" i="9" s="1"/>
  <c r="AA52" i="9"/>
  <c r="X52" i="9"/>
  <c r="Y52" i="9" s="1"/>
  <c r="U52" i="9"/>
  <c r="R52" i="9"/>
  <c r="S52" i="9" s="1"/>
  <c r="O52" i="9"/>
  <c r="L52" i="9"/>
  <c r="EN51" i="9"/>
  <c r="EK51" i="9"/>
  <c r="EH51" i="9"/>
  <c r="EE51" i="9"/>
  <c r="EB51" i="9"/>
  <c r="DY51" i="9"/>
  <c r="DV51" i="9"/>
  <c r="DS51" i="9"/>
  <c r="DP51" i="9"/>
  <c r="DM51" i="9"/>
  <c r="DJ51" i="9"/>
  <c r="DG51" i="9"/>
  <c r="DD51" i="9"/>
  <c r="DA51" i="9"/>
  <c r="CX51" i="9"/>
  <c r="CU51" i="9"/>
  <c r="CR51" i="9"/>
  <c r="CO51" i="9"/>
  <c r="CL51" i="9"/>
  <c r="CI51" i="9"/>
  <c r="CF51" i="9"/>
  <c r="CC51" i="9"/>
  <c r="BZ51" i="9"/>
  <c r="BW51" i="9"/>
  <c r="BT51" i="9"/>
  <c r="BQ51" i="9"/>
  <c r="BN51" i="9"/>
  <c r="BK51" i="9"/>
  <c r="BH51" i="9"/>
  <c r="BE51" i="9"/>
  <c r="BB51" i="9"/>
  <c r="AY51" i="9"/>
  <c r="AV51" i="9"/>
  <c r="AS51" i="9"/>
  <c r="AP51" i="9"/>
  <c r="AM51" i="9"/>
  <c r="AJ51" i="9"/>
  <c r="AG51" i="9"/>
  <c r="AD51" i="9"/>
  <c r="AA51" i="9"/>
  <c r="X51" i="9"/>
  <c r="U51" i="9"/>
  <c r="R51" i="9"/>
  <c r="O51" i="9"/>
  <c r="L51" i="9"/>
  <c r="EN50" i="9"/>
  <c r="EK50" i="9"/>
  <c r="EH50" i="9"/>
  <c r="EE50" i="9"/>
  <c r="EB50" i="9"/>
  <c r="DY50" i="9"/>
  <c r="DV50" i="9"/>
  <c r="DS50" i="9"/>
  <c r="DP50" i="9"/>
  <c r="DM50" i="9"/>
  <c r="DJ50" i="9"/>
  <c r="DG50" i="9"/>
  <c r="DD50" i="9"/>
  <c r="DA50" i="9"/>
  <c r="CX50" i="9"/>
  <c r="CU50" i="9"/>
  <c r="CR50" i="9"/>
  <c r="CO50" i="9"/>
  <c r="CL50" i="9"/>
  <c r="CI50" i="9"/>
  <c r="CF50" i="9"/>
  <c r="CC50" i="9"/>
  <c r="BZ50" i="9"/>
  <c r="BW50" i="9"/>
  <c r="BT50" i="9"/>
  <c r="BQ50" i="9"/>
  <c r="BN50" i="9"/>
  <c r="BK50" i="9"/>
  <c r="BH50" i="9"/>
  <c r="BE50" i="9"/>
  <c r="BB50" i="9"/>
  <c r="AY50" i="9"/>
  <c r="AV50" i="9"/>
  <c r="AS50" i="9"/>
  <c r="AP50" i="9"/>
  <c r="AM50" i="9"/>
  <c r="AJ50" i="9"/>
  <c r="AG50" i="9"/>
  <c r="AD50" i="9"/>
  <c r="AA50" i="9"/>
  <c r="X50" i="9"/>
  <c r="U50" i="9"/>
  <c r="R50" i="9"/>
  <c r="O50" i="9"/>
  <c r="L50" i="9"/>
  <c r="EN49" i="9"/>
  <c r="EK49" i="9"/>
  <c r="EH49" i="9"/>
  <c r="EE49" i="9"/>
  <c r="EB49" i="9"/>
  <c r="DY49" i="9"/>
  <c r="DV49" i="9"/>
  <c r="DS49" i="9"/>
  <c r="DP49" i="9"/>
  <c r="DM49" i="9"/>
  <c r="DJ49" i="9"/>
  <c r="DG49" i="9"/>
  <c r="DD49" i="9"/>
  <c r="DA49" i="9"/>
  <c r="CX49" i="9"/>
  <c r="CU49" i="9"/>
  <c r="CR49" i="9"/>
  <c r="CO49" i="9"/>
  <c r="CL49" i="9"/>
  <c r="CI49" i="9"/>
  <c r="CF49" i="9"/>
  <c r="CC49" i="9"/>
  <c r="BZ49" i="9"/>
  <c r="BW49" i="9"/>
  <c r="BT49" i="9"/>
  <c r="BQ49" i="9"/>
  <c r="BN49" i="9"/>
  <c r="BK49" i="9"/>
  <c r="BH49" i="9"/>
  <c r="BE49" i="9"/>
  <c r="BB49" i="9"/>
  <c r="AY49" i="9"/>
  <c r="AV49" i="9"/>
  <c r="AS49" i="9"/>
  <c r="AP49" i="9"/>
  <c r="AM49" i="9"/>
  <c r="AJ49" i="9"/>
  <c r="AG49" i="9"/>
  <c r="AD49" i="9"/>
  <c r="AA49" i="9"/>
  <c r="X49" i="9"/>
  <c r="U49" i="9"/>
  <c r="R49" i="9"/>
  <c r="O49" i="9"/>
  <c r="L49" i="9"/>
  <c r="EN48" i="9"/>
  <c r="EK48" i="9"/>
  <c r="EH48" i="9"/>
  <c r="EE48" i="9"/>
  <c r="EB48" i="9"/>
  <c r="DY48" i="9"/>
  <c r="DV48" i="9"/>
  <c r="DS48" i="9"/>
  <c r="DP48" i="9"/>
  <c r="DM48" i="9"/>
  <c r="DJ48" i="9"/>
  <c r="DG48" i="9"/>
  <c r="DD48" i="9"/>
  <c r="DA48" i="9"/>
  <c r="CX48" i="9"/>
  <c r="CU48" i="9"/>
  <c r="CR48" i="9"/>
  <c r="CO48" i="9"/>
  <c r="CL48" i="9"/>
  <c r="CI48" i="9"/>
  <c r="CF48" i="9"/>
  <c r="CC48" i="9"/>
  <c r="BZ48" i="9"/>
  <c r="BW48" i="9"/>
  <c r="BT48" i="9"/>
  <c r="BQ48" i="9"/>
  <c r="BN48" i="9"/>
  <c r="BK48" i="9"/>
  <c r="BH48" i="9"/>
  <c r="BE48" i="9"/>
  <c r="BB48" i="9"/>
  <c r="AY48" i="9"/>
  <c r="AV48" i="9"/>
  <c r="AS48" i="9"/>
  <c r="AP48" i="9"/>
  <c r="AM48" i="9"/>
  <c r="AJ48" i="9"/>
  <c r="AG48" i="9"/>
  <c r="AD48" i="9"/>
  <c r="AA48" i="9"/>
  <c r="X48" i="9"/>
  <c r="U48" i="9"/>
  <c r="R48" i="9"/>
  <c r="O48" i="9"/>
  <c r="L48" i="9"/>
  <c r="EN47" i="9"/>
  <c r="EO47" i="9" s="1"/>
  <c r="EK47" i="9"/>
  <c r="EH47" i="9"/>
  <c r="EI47" i="9" s="1"/>
  <c r="EE47" i="9"/>
  <c r="EB47" i="9"/>
  <c r="EC47" i="9" s="1"/>
  <c r="DY47" i="9"/>
  <c r="DV47" i="9"/>
  <c r="DW47" i="9" s="1"/>
  <c r="DS47" i="9"/>
  <c r="DP47" i="9"/>
  <c r="DQ47" i="9" s="1"/>
  <c r="DM47" i="9"/>
  <c r="DJ47" i="9"/>
  <c r="DK47" i="9" s="1"/>
  <c r="DG47" i="9"/>
  <c r="DD47" i="9"/>
  <c r="DE47" i="9" s="1"/>
  <c r="DA47" i="9"/>
  <c r="CX47" i="9"/>
  <c r="CY47" i="9" s="1"/>
  <c r="CU47" i="9"/>
  <c r="CR47" i="9"/>
  <c r="CS47" i="9" s="1"/>
  <c r="CO47" i="9"/>
  <c r="CL47" i="9"/>
  <c r="CM47" i="9" s="1"/>
  <c r="CI47" i="9"/>
  <c r="CF47" i="9"/>
  <c r="CG47" i="9" s="1"/>
  <c r="CC47" i="9"/>
  <c r="BZ47" i="9"/>
  <c r="CA47" i="9" s="1"/>
  <c r="BW47" i="9"/>
  <c r="BT47" i="9"/>
  <c r="BU47" i="9" s="1"/>
  <c r="BQ47" i="9"/>
  <c r="BN47" i="9"/>
  <c r="BO47" i="9" s="1"/>
  <c r="BK47" i="9"/>
  <c r="BH47" i="9"/>
  <c r="BI47" i="9" s="1"/>
  <c r="BE47" i="9"/>
  <c r="BB47" i="9"/>
  <c r="BC47" i="9" s="1"/>
  <c r="AY47" i="9"/>
  <c r="AV47" i="9"/>
  <c r="AW47" i="9" s="1"/>
  <c r="AS47" i="9"/>
  <c r="AP47" i="9"/>
  <c r="AQ47" i="9" s="1"/>
  <c r="AM47" i="9"/>
  <c r="AJ47" i="9"/>
  <c r="AK47" i="9" s="1"/>
  <c r="AG47" i="9"/>
  <c r="AD47" i="9"/>
  <c r="AA47" i="9"/>
  <c r="X47" i="9"/>
  <c r="Y47" i="9" s="1"/>
  <c r="U47" i="9"/>
  <c r="R47" i="9"/>
  <c r="O47" i="9"/>
  <c r="L47" i="9"/>
  <c r="EN46" i="9"/>
  <c r="EO46" i="9" s="1"/>
  <c r="EK46" i="9"/>
  <c r="EH46" i="9"/>
  <c r="EI46" i="9" s="1"/>
  <c r="EE46" i="9"/>
  <c r="EB46" i="9"/>
  <c r="EC46" i="9" s="1"/>
  <c r="DY46" i="9"/>
  <c r="DV46" i="9"/>
  <c r="DW46" i="9" s="1"/>
  <c r="DS46" i="9"/>
  <c r="DP46" i="9"/>
  <c r="DQ46" i="9" s="1"/>
  <c r="DM46" i="9"/>
  <c r="DJ46" i="9"/>
  <c r="DK46" i="9" s="1"/>
  <c r="DG46" i="9"/>
  <c r="DD46" i="9"/>
  <c r="DE46" i="9" s="1"/>
  <c r="DA46" i="9"/>
  <c r="CX46" i="9"/>
  <c r="CY46" i="9" s="1"/>
  <c r="CU46" i="9"/>
  <c r="CR46" i="9"/>
  <c r="CS46" i="9" s="1"/>
  <c r="CO46" i="9"/>
  <c r="CL46" i="9"/>
  <c r="CM46" i="9" s="1"/>
  <c r="CI46" i="9"/>
  <c r="CF46" i="9"/>
  <c r="CG46" i="9" s="1"/>
  <c r="CC46" i="9"/>
  <c r="BZ46" i="9"/>
  <c r="CA46" i="9" s="1"/>
  <c r="BW46" i="9"/>
  <c r="BT46" i="9"/>
  <c r="BU46" i="9" s="1"/>
  <c r="BQ46" i="9"/>
  <c r="BN46" i="9"/>
  <c r="BO46" i="9" s="1"/>
  <c r="BK46" i="9"/>
  <c r="BH46" i="9"/>
  <c r="BI46" i="9" s="1"/>
  <c r="BE46" i="9"/>
  <c r="BB46" i="9"/>
  <c r="BC46" i="9" s="1"/>
  <c r="AY46" i="9"/>
  <c r="AV46" i="9"/>
  <c r="AW46" i="9" s="1"/>
  <c r="AS46" i="9"/>
  <c r="AP46" i="9"/>
  <c r="AQ46" i="9" s="1"/>
  <c r="AM46" i="9"/>
  <c r="AJ46" i="9"/>
  <c r="AK46" i="9" s="1"/>
  <c r="AG46" i="9"/>
  <c r="AD46" i="9"/>
  <c r="AA46" i="9"/>
  <c r="X46" i="9"/>
  <c r="Y46" i="9" s="1"/>
  <c r="U46" i="9"/>
  <c r="R46" i="9"/>
  <c r="O46" i="9"/>
  <c r="L46" i="9"/>
  <c r="EN45" i="9"/>
  <c r="EO45" i="9" s="1"/>
  <c r="EM45" i="9"/>
  <c r="EJ45" i="9"/>
  <c r="EK45" i="9" s="1"/>
  <c r="EL64" i="9" s="1"/>
  <c r="EH45" i="9"/>
  <c r="EI45" i="9" s="1"/>
  <c r="EG45" i="9"/>
  <c r="ED45" i="9"/>
  <c r="EE45" i="9" s="1"/>
  <c r="EF64" i="9" s="1"/>
  <c r="EB45" i="9"/>
  <c r="EC45" i="9" s="1"/>
  <c r="EA45" i="9"/>
  <c r="DX45" i="9"/>
  <c r="DY45" i="9" s="1"/>
  <c r="DZ64" i="9" s="1"/>
  <c r="DV45" i="9"/>
  <c r="DW45" i="9" s="1"/>
  <c r="DU45" i="9"/>
  <c r="DR45" i="9"/>
  <c r="DS45" i="9" s="1"/>
  <c r="DT64" i="9" s="1"/>
  <c r="DP45" i="9"/>
  <c r="DQ45" i="9" s="1"/>
  <c r="DO45" i="9"/>
  <c r="DL45" i="9"/>
  <c r="DM45" i="9" s="1"/>
  <c r="DN64" i="9" s="1"/>
  <c r="DJ45" i="9"/>
  <c r="DK45" i="9" s="1"/>
  <c r="DI45" i="9"/>
  <c r="DF45" i="9"/>
  <c r="DG45" i="9" s="1"/>
  <c r="DH64" i="9" s="1"/>
  <c r="DD45" i="9"/>
  <c r="DE45" i="9" s="1"/>
  <c r="DC45" i="9"/>
  <c r="CZ45" i="9"/>
  <c r="DA45" i="9" s="1"/>
  <c r="DB64" i="9" s="1"/>
  <c r="CX45" i="9"/>
  <c r="CY45" i="9" s="1"/>
  <c r="CW45" i="9"/>
  <c r="CT45" i="9"/>
  <c r="CU45" i="9" s="1"/>
  <c r="CV64" i="9" s="1"/>
  <c r="CR45" i="9"/>
  <c r="CS45" i="9" s="1"/>
  <c r="CQ45" i="9"/>
  <c r="CN45" i="9"/>
  <c r="CO45" i="9" s="1"/>
  <c r="CP64" i="9" s="1"/>
  <c r="CL45" i="9"/>
  <c r="CM45" i="9" s="1"/>
  <c r="CK45" i="9"/>
  <c r="CH45" i="9"/>
  <c r="CI45" i="9" s="1"/>
  <c r="CJ64" i="9" s="1"/>
  <c r="CF45" i="9"/>
  <c r="CG45" i="9" s="1"/>
  <c r="CE45" i="9"/>
  <c r="CB45" i="9"/>
  <c r="CC45" i="9" s="1"/>
  <c r="CD64" i="9" s="1"/>
  <c r="BZ45" i="9"/>
  <c r="CA45" i="9" s="1"/>
  <c r="BY45" i="9"/>
  <c r="BV45" i="9"/>
  <c r="BW45" i="9" s="1"/>
  <c r="BX64" i="9" s="1"/>
  <c r="BT45" i="9"/>
  <c r="BU45" i="9" s="1"/>
  <c r="BS45" i="9"/>
  <c r="BP45" i="9"/>
  <c r="BQ45" i="9" s="1"/>
  <c r="BR64" i="9" s="1"/>
  <c r="BN45" i="9"/>
  <c r="BO45" i="9" s="1"/>
  <c r="BM45" i="9"/>
  <c r="BJ45" i="9"/>
  <c r="BK45" i="9" s="1"/>
  <c r="BL64" i="9" s="1"/>
  <c r="BH45" i="9"/>
  <c r="BI45" i="9" s="1"/>
  <c r="BG45" i="9"/>
  <c r="BD45" i="9"/>
  <c r="BE45" i="9" s="1"/>
  <c r="BF64" i="9" s="1"/>
  <c r="BB45" i="9"/>
  <c r="BC45" i="9" s="1"/>
  <c r="BA45" i="9"/>
  <c r="AX45" i="9"/>
  <c r="AY45" i="9" s="1"/>
  <c r="AZ64" i="9" s="1"/>
  <c r="AV45" i="9"/>
  <c r="AW45" i="9" s="1"/>
  <c r="AU45" i="9"/>
  <c r="AR45" i="9"/>
  <c r="AS45" i="9" s="1"/>
  <c r="AT64" i="9" s="1"/>
  <c r="AP45" i="9"/>
  <c r="AQ45" i="9" s="1"/>
  <c r="AO45" i="9"/>
  <c r="AL45" i="9"/>
  <c r="AM45" i="9" s="1"/>
  <c r="AN64" i="9" s="1"/>
  <c r="AJ45" i="9"/>
  <c r="AK45" i="9" s="1"/>
  <c r="AI45" i="9"/>
  <c r="AF45" i="9"/>
  <c r="AG45" i="9" s="1"/>
  <c r="AH64" i="9" s="1"/>
  <c r="AD45" i="9"/>
  <c r="AE45" i="9" s="1"/>
  <c r="AC45" i="9"/>
  <c r="Z45" i="9"/>
  <c r="AA45" i="9" s="1"/>
  <c r="AB64" i="9" s="1"/>
  <c r="X45" i="9"/>
  <c r="Y45" i="9" s="1"/>
  <c r="W45" i="9"/>
  <c r="T45" i="9"/>
  <c r="U45" i="9" s="1"/>
  <c r="V64" i="9" s="1"/>
  <c r="R45" i="9"/>
  <c r="S45" i="9" s="1"/>
  <c r="Q45" i="9"/>
  <c r="N45" i="9"/>
  <c r="O45" i="9" s="1"/>
  <c r="P64" i="9" s="1"/>
  <c r="EO44" i="9"/>
  <c r="EM44" i="9"/>
  <c r="EN44" i="9" s="1"/>
  <c r="EK44" i="9"/>
  <c r="EL96" i="9" s="1"/>
  <c r="EJ44" i="9"/>
  <c r="EI44" i="9"/>
  <c r="EG44" i="9"/>
  <c r="EH44" i="9" s="1"/>
  <c r="EE44" i="9"/>
  <c r="EF96" i="9" s="1"/>
  <c r="ED44" i="9"/>
  <c r="EC44" i="9"/>
  <c r="EA44" i="9"/>
  <c r="EB44" i="9" s="1"/>
  <c r="DY44" i="9"/>
  <c r="DZ96" i="9" s="1"/>
  <c r="DX44" i="9"/>
  <c r="DW44" i="9"/>
  <c r="DU44" i="9"/>
  <c r="DV44" i="9" s="1"/>
  <c r="DS44" i="9"/>
  <c r="DR44" i="9"/>
  <c r="DQ44" i="9"/>
  <c r="DO44" i="9"/>
  <c r="DP44" i="9" s="1"/>
  <c r="DM44" i="9"/>
  <c r="DL44" i="9"/>
  <c r="DK44" i="9"/>
  <c r="DI44" i="9"/>
  <c r="DJ44" i="9" s="1"/>
  <c r="DG44" i="9"/>
  <c r="DH96" i="9" s="1"/>
  <c r="DF44" i="9"/>
  <c r="DE44" i="9"/>
  <c r="DC44" i="9"/>
  <c r="DD44" i="9" s="1"/>
  <c r="DA44" i="9"/>
  <c r="CZ44" i="9"/>
  <c r="CY44" i="9"/>
  <c r="CW44" i="9"/>
  <c r="CX44" i="9" s="1"/>
  <c r="CU44" i="9"/>
  <c r="CV96" i="9" s="1"/>
  <c r="CT44" i="9"/>
  <c r="CS44" i="9"/>
  <c r="CQ44" i="9"/>
  <c r="CR44" i="9" s="1"/>
  <c r="CO44" i="9"/>
  <c r="CP96" i="9" s="1"/>
  <c r="CN44" i="9"/>
  <c r="CM44" i="9"/>
  <c r="CK44" i="9"/>
  <c r="CL44" i="9" s="1"/>
  <c r="CI44" i="9"/>
  <c r="CJ96" i="9" s="1"/>
  <c r="CH44" i="9"/>
  <c r="CG44" i="9"/>
  <c r="CE44" i="9"/>
  <c r="CF44" i="9" s="1"/>
  <c r="CC44" i="9"/>
  <c r="CB44" i="9"/>
  <c r="CA44" i="9"/>
  <c r="BY44" i="9"/>
  <c r="BZ44" i="9" s="1"/>
  <c r="BW44" i="9"/>
  <c r="BX96" i="9" s="1"/>
  <c r="BV44" i="9"/>
  <c r="BU44" i="9"/>
  <c r="BS44" i="9"/>
  <c r="BT44" i="9" s="1"/>
  <c r="BQ44" i="9"/>
  <c r="BR96" i="9" s="1"/>
  <c r="BP44" i="9"/>
  <c r="BO44" i="9"/>
  <c r="BM44" i="9"/>
  <c r="BN44" i="9" s="1"/>
  <c r="BK44" i="9"/>
  <c r="BJ44" i="9"/>
  <c r="BI44" i="9"/>
  <c r="BG44" i="9"/>
  <c r="BH44" i="9" s="1"/>
  <c r="BE44" i="9"/>
  <c r="BD44" i="9"/>
  <c r="BC44" i="9"/>
  <c r="BA44" i="9"/>
  <c r="BB44" i="9" s="1"/>
  <c r="AY44" i="9"/>
  <c r="AX44" i="9"/>
  <c r="AW44" i="9"/>
  <c r="AU44" i="9"/>
  <c r="AV44" i="9" s="1"/>
  <c r="AS44" i="9"/>
  <c r="AR44" i="9"/>
  <c r="AQ44" i="9"/>
  <c r="AO44" i="9"/>
  <c r="AP44" i="9" s="1"/>
  <c r="AM44" i="9"/>
  <c r="AN96" i="9" s="1"/>
  <c r="AL44" i="9"/>
  <c r="AK44" i="9"/>
  <c r="AI44" i="9"/>
  <c r="AJ44" i="9" s="1"/>
  <c r="AA44" i="9"/>
  <c r="Y44" i="9"/>
  <c r="W44" i="9"/>
  <c r="X44" i="9" s="1"/>
  <c r="U44" i="9"/>
  <c r="Q44" i="9"/>
  <c r="R44" i="9" s="1"/>
  <c r="S44" i="9" s="1"/>
  <c r="O44" i="9"/>
  <c r="K44" i="9"/>
  <c r="EJ43" i="9"/>
  <c r="EK43" i="9" s="1"/>
  <c r="ED43" i="9"/>
  <c r="EE43" i="9" s="1"/>
  <c r="DX43" i="9"/>
  <c r="DY43" i="9" s="1"/>
  <c r="DR43" i="9"/>
  <c r="DS43" i="9" s="1"/>
  <c r="DL43" i="9"/>
  <c r="DM43" i="9" s="1"/>
  <c r="DF43" i="9"/>
  <c r="DG43" i="9" s="1"/>
  <c r="CZ43" i="9"/>
  <c r="DA43" i="9" s="1"/>
  <c r="CT43" i="9"/>
  <c r="CU43" i="9" s="1"/>
  <c r="CN43" i="9"/>
  <c r="CO43" i="9" s="1"/>
  <c r="CH43" i="9"/>
  <c r="CI43" i="9" s="1"/>
  <c r="CB43" i="9"/>
  <c r="CC43" i="9" s="1"/>
  <c r="BV43" i="9"/>
  <c r="BW43" i="9" s="1"/>
  <c r="BP43" i="9"/>
  <c r="BQ43" i="9" s="1"/>
  <c r="BJ43" i="9"/>
  <c r="BK43" i="9" s="1"/>
  <c r="BD43" i="9"/>
  <c r="BE43" i="9" s="1"/>
  <c r="AX43" i="9"/>
  <c r="AY43" i="9" s="1"/>
  <c r="AR43" i="9"/>
  <c r="AS43" i="9" s="1"/>
  <c r="AL43" i="9"/>
  <c r="AM43" i="9" s="1"/>
  <c r="Z43" i="9"/>
  <c r="AA43" i="9" s="1"/>
  <c r="T43" i="9"/>
  <c r="U43" i="9" s="1"/>
  <c r="N43" i="9"/>
  <c r="O43" i="9" s="1"/>
  <c r="EN41" i="9"/>
  <c r="EK41" i="9"/>
  <c r="EH41" i="9"/>
  <c r="EE41" i="9"/>
  <c r="EF77" i="9" s="1"/>
  <c r="EB41" i="9"/>
  <c r="DY41" i="9"/>
  <c r="DV41" i="9"/>
  <c r="DS41" i="9"/>
  <c r="DP41" i="9"/>
  <c r="DM41" i="9"/>
  <c r="DJ41" i="9"/>
  <c r="DG41" i="9"/>
  <c r="DD41" i="9"/>
  <c r="DA41" i="9"/>
  <c r="CX41" i="9"/>
  <c r="CU41" i="9"/>
  <c r="CR41" i="9"/>
  <c r="CO41" i="9"/>
  <c r="CL41" i="9"/>
  <c r="CI41" i="9"/>
  <c r="CJ77" i="9" s="1"/>
  <c r="CF41" i="9"/>
  <c r="CC41" i="9"/>
  <c r="BZ41" i="9"/>
  <c r="BW41" i="9"/>
  <c r="BX77" i="9" s="1"/>
  <c r="BT41" i="9"/>
  <c r="BQ41" i="9"/>
  <c r="BN41" i="9"/>
  <c r="BK41" i="9"/>
  <c r="BH41" i="9"/>
  <c r="BE41" i="9"/>
  <c r="BB41" i="9"/>
  <c r="AY41" i="9"/>
  <c r="AV41" i="9"/>
  <c r="AS41" i="9"/>
  <c r="AP41" i="9"/>
  <c r="AM41" i="9"/>
  <c r="AN77" i="9" s="1"/>
  <c r="AJ41" i="9"/>
  <c r="AG41" i="9"/>
  <c r="AD41" i="9"/>
  <c r="AA41" i="9"/>
  <c r="X41" i="9"/>
  <c r="U41" i="9"/>
  <c r="R41" i="9"/>
  <c r="O41" i="9"/>
  <c r="L41" i="9"/>
  <c r="EN40" i="9"/>
  <c r="EO40" i="9" s="1"/>
  <c r="EK40" i="9"/>
  <c r="EH40" i="9"/>
  <c r="EI40" i="9" s="1"/>
  <c r="EE40" i="9"/>
  <c r="EB40" i="9"/>
  <c r="EC40" i="9" s="1"/>
  <c r="DY40" i="9"/>
  <c r="DV40" i="9"/>
  <c r="DW40" i="9" s="1"/>
  <c r="DS40" i="9"/>
  <c r="DP40" i="9"/>
  <c r="DQ40" i="9" s="1"/>
  <c r="DM40" i="9"/>
  <c r="DJ40" i="9"/>
  <c r="DK40" i="9" s="1"/>
  <c r="DG40" i="9"/>
  <c r="DD40" i="9"/>
  <c r="DE40" i="9" s="1"/>
  <c r="DA40" i="9"/>
  <c r="CX40" i="9"/>
  <c r="CY40" i="9" s="1"/>
  <c r="CU40" i="9"/>
  <c r="CR40" i="9"/>
  <c r="CS40" i="9" s="1"/>
  <c r="CO40" i="9"/>
  <c r="CL40" i="9"/>
  <c r="CM40" i="9" s="1"/>
  <c r="CI40" i="9"/>
  <c r="CF40" i="9"/>
  <c r="CG40" i="9" s="1"/>
  <c r="CC40" i="9"/>
  <c r="BZ40" i="9"/>
  <c r="CA40" i="9" s="1"/>
  <c r="BW40" i="9"/>
  <c r="BT40" i="9"/>
  <c r="BU40" i="9" s="1"/>
  <c r="BQ40" i="9"/>
  <c r="BN40" i="9"/>
  <c r="BO40" i="9" s="1"/>
  <c r="BK40" i="9"/>
  <c r="BH40" i="9"/>
  <c r="BI40" i="9" s="1"/>
  <c r="BE40" i="9"/>
  <c r="BB40" i="9"/>
  <c r="BC40" i="9" s="1"/>
  <c r="AY40" i="9"/>
  <c r="AV40" i="9"/>
  <c r="AW40" i="9" s="1"/>
  <c r="AS40" i="9"/>
  <c r="AP40" i="9"/>
  <c r="AQ40" i="9" s="1"/>
  <c r="AM40" i="9"/>
  <c r="AJ40" i="9"/>
  <c r="AK40" i="9" s="1"/>
  <c r="AG40" i="9"/>
  <c r="AD40" i="9"/>
  <c r="AE40" i="9" s="1"/>
  <c r="AA40" i="9"/>
  <c r="X40" i="9"/>
  <c r="Y40" i="9" s="1"/>
  <c r="U40" i="9"/>
  <c r="R40" i="9"/>
  <c r="S40" i="9" s="1"/>
  <c r="O40" i="9"/>
  <c r="L40" i="9"/>
  <c r="EN39" i="9"/>
  <c r="EK39" i="9"/>
  <c r="EH39" i="9"/>
  <c r="EE39" i="9"/>
  <c r="EB39" i="9"/>
  <c r="DY39" i="9"/>
  <c r="DV39" i="9"/>
  <c r="DS39" i="9"/>
  <c r="DP39" i="9"/>
  <c r="DM39" i="9"/>
  <c r="DJ39" i="9"/>
  <c r="DG39" i="9"/>
  <c r="DD39" i="9"/>
  <c r="DA39" i="9"/>
  <c r="CX39" i="9"/>
  <c r="CU39" i="9"/>
  <c r="CR39" i="9"/>
  <c r="CO39" i="9"/>
  <c r="CL39" i="9"/>
  <c r="CI39" i="9"/>
  <c r="CF39" i="9"/>
  <c r="CC39" i="9"/>
  <c r="BZ39" i="9"/>
  <c r="BW39" i="9"/>
  <c r="BT39" i="9"/>
  <c r="BQ39" i="9"/>
  <c r="BN39" i="9"/>
  <c r="BK39" i="9"/>
  <c r="BH39" i="9"/>
  <c r="BE39" i="9"/>
  <c r="BB39" i="9"/>
  <c r="AY39" i="9"/>
  <c r="AV39" i="9"/>
  <c r="AS39" i="9"/>
  <c r="AP39" i="9"/>
  <c r="AM39" i="9"/>
  <c r="AJ39" i="9"/>
  <c r="AG39" i="9"/>
  <c r="AD39" i="9"/>
  <c r="AA39" i="9"/>
  <c r="X39" i="9"/>
  <c r="U39" i="9"/>
  <c r="R39" i="9"/>
  <c r="O39" i="9"/>
  <c r="L39" i="9"/>
  <c r="EN38" i="9"/>
  <c r="EK38" i="9"/>
  <c r="EL45" i="9" s="1"/>
  <c r="EH38" i="9"/>
  <c r="EE38" i="9"/>
  <c r="EF45" i="9" s="1"/>
  <c r="EB38" i="9"/>
  <c r="DY38" i="9"/>
  <c r="DZ45" i="9" s="1"/>
  <c r="DV38" i="9"/>
  <c r="DS38" i="9"/>
  <c r="DT45" i="9" s="1"/>
  <c r="DP38" i="9"/>
  <c r="DM38" i="9"/>
  <c r="DN45" i="9" s="1"/>
  <c r="DJ38" i="9"/>
  <c r="DG38" i="9"/>
  <c r="DH45" i="9" s="1"/>
  <c r="DD38" i="9"/>
  <c r="DA38" i="9"/>
  <c r="DB45" i="9" s="1"/>
  <c r="CX38" i="9"/>
  <c r="CU38" i="9"/>
  <c r="CV45" i="9" s="1"/>
  <c r="CR38" i="9"/>
  <c r="CO38" i="9"/>
  <c r="CP45" i="9" s="1"/>
  <c r="CL38" i="9"/>
  <c r="CI38" i="9"/>
  <c r="CJ45" i="9" s="1"/>
  <c r="CF38" i="9"/>
  <c r="CC38" i="9"/>
  <c r="CD45" i="9" s="1"/>
  <c r="BZ38" i="9"/>
  <c r="BW38" i="9"/>
  <c r="BX45" i="9" s="1"/>
  <c r="BT38" i="9"/>
  <c r="BQ38" i="9"/>
  <c r="BR45" i="9" s="1"/>
  <c r="BN38" i="9"/>
  <c r="BK38" i="9"/>
  <c r="BL45" i="9" s="1"/>
  <c r="BH38" i="9"/>
  <c r="BE38" i="9"/>
  <c r="BF45" i="9" s="1"/>
  <c r="BB38" i="9"/>
  <c r="AY38" i="9"/>
  <c r="AZ45" i="9" s="1"/>
  <c r="AV38" i="9"/>
  <c r="AS38" i="9"/>
  <c r="AT45" i="9" s="1"/>
  <c r="AP38" i="9"/>
  <c r="AM38" i="9"/>
  <c r="AN45" i="9" s="1"/>
  <c r="AJ38" i="9"/>
  <c r="AG38" i="9"/>
  <c r="AH45" i="9" s="1"/>
  <c r="AD38" i="9"/>
  <c r="AA38" i="9"/>
  <c r="AB45" i="9" s="1"/>
  <c r="X38" i="9"/>
  <c r="U38" i="9"/>
  <c r="V45" i="9" s="1"/>
  <c r="R38" i="9"/>
  <c r="O38" i="9"/>
  <c r="P45" i="9" s="1"/>
  <c r="L38" i="9"/>
  <c r="F38" i="9"/>
  <c r="E38" i="9" s="1"/>
  <c r="EN37" i="9"/>
  <c r="EK37" i="9"/>
  <c r="EH37" i="9"/>
  <c r="EE37" i="9"/>
  <c r="EB37" i="9"/>
  <c r="DY37" i="9"/>
  <c r="DV37" i="9"/>
  <c r="DS37" i="9"/>
  <c r="DP37" i="9"/>
  <c r="DM37" i="9"/>
  <c r="DJ37" i="9"/>
  <c r="DG37" i="9"/>
  <c r="DD37" i="9"/>
  <c r="DA37" i="9"/>
  <c r="CX37" i="9"/>
  <c r="CU37" i="9"/>
  <c r="CR37" i="9"/>
  <c r="CO37" i="9"/>
  <c r="CL37" i="9"/>
  <c r="CI37" i="9"/>
  <c r="CF37" i="9"/>
  <c r="CC37" i="9"/>
  <c r="BZ37" i="9"/>
  <c r="BW37" i="9"/>
  <c r="BT37" i="9"/>
  <c r="BQ37" i="9"/>
  <c r="BN37" i="9"/>
  <c r="BK37" i="9"/>
  <c r="BH37" i="9"/>
  <c r="BE37" i="9"/>
  <c r="BB37" i="9"/>
  <c r="AY37" i="9"/>
  <c r="AV37" i="9"/>
  <c r="AS37" i="9"/>
  <c r="AP37" i="9"/>
  <c r="AM37" i="9"/>
  <c r="AJ37" i="9"/>
  <c r="AG37" i="9"/>
  <c r="AD37" i="9"/>
  <c r="AA37" i="9"/>
  <c r="X37" i="9"/>
  <c r="U37" i="9"/>
  <c r="R37" i="9"/>
  <c r="O37" i="9"/>
  <c r="L37" i="9"/>
  <c r="F37" i="9" s="1"/>
  <c r="E37" i="9"/>
  <c r="EM36" i="9"/>
  <c r="EN36" i="9" s="1"/>
  <c r="EJ36" i="9"/>
  <c r="EK36" i="9" s="1"/>
  <c r="EK35" i="9" s="1"/>
  <c r="EG36" i="9"/>
  <c r="EH36" i="9" s="1"/>
  <c r="ED36" i="9"/>
  <c r="EE36" i="9" s="1"/>
  <c r="EE35" i="9" s="1"/>
  <c r="EA36" i="9"/>
  <c r="EB36" i="9" s="1"/>
  <c r="DX36" i="9"/>
  <c r="DY36" i="9" s="1"/>
  <c r="DY35" i="9" s="1"/>
  <c r="DU36" i="9"/>
  <c r="DV36" i="9" s="1"/>
  <c r="DR36" i="9"/>
  <c r="DS36" i="9" s="1"/>
  <c r="DS35" i="9" s="1"/>
  <c r="DO36" i="9"/>
  <c r="DP36" i="9" s="1"/>
  <c r="DL36" i="9"/>
  <c r="DM36" i="9" s="1"/>
  <c r="DM35" i="9" s="1"/>
  <c r="DI36" i="9"/>
  <c r="DJ36" i="9" s="1"/>
  <c r="DF36" i="9"/>
  <c r="DG36" i="9" s="1"/>
  <c r="DG35" i="9" s="1"/>
  <c r="DC36" i="9"/>
  <c r="DD36" i="9" s="1"/>
  <c r="CZ36" i="9"/>
  <c r="DA36" i="9" s="1"/>
  <c r="DA35" i="9" s="1"/>
  <c r="CW36" i="9"/>
  <c r="CX36" i="9" s="1"/>
  <c r="CT36" i="9"/>
  <c r="CU36" i="9" s="1"/>
  <c r="CU35" i="9" s="1"/>
  <c r="CQ36" i="9"/>
  <c r="CR36" i="9" s="1"/>
  <c r="CN36" i="9"/>
  <c r="CO36" i="9" s="1"/>
  <c r="CO35" i="9" s="1"/>
  <c r="CK36" i="9"/>
  <c r="CL36" i="9" s="1"/>
  <c r="CH36" i="9"/>
  <c r="CI36" i="9" s="1"/>
  <c r="CI35" i="9" s="1"/>
  <c r="CE36" i="9"/>
  <c r="CF36" i="9" s="1"/>
  <c r="CB36" i="9"/>
  <c r="CC36" i="9" s="1"/>
  <c r="CC35" i="9" s="1"/>
  <c r="BY36" i="9"/>
  <c r="BZ36" i="9" s="1"/>
  <c r="BV36" i="9"/>
  <c r="BW36" i="9" s="1"/>
  <c r="BW35" i="9" s="1"/>
  <c r="BS36" i="9"/>
  <c r="BT36" i="9" s="1"/>
  <c r="BP36" i="9"/>
  <c r="BQ36" i="9" s="1"/>
  <c r="BQ35" i="9" s="1"/>
  <c r="BM36" i="9"/>
  <c r="BN36" i="9" s="1"/>
  <c r="BJ36" i="9"/>
  <c r="BK36" i="9" s="1"/>
  <c r="BK35" i="9" s="1"/>
  <c r="BG36" i="9"/>
  <c r="BH36" i="9" s="1"/>
  <c r="BD36" i="9"/>
  <c r="BE36" i="9" s="1"/>
  <c r="BE35" i="9" s="1"/>
  <c r="BA36" i="9"/>
  <c r="BB36" i="9" s="1"/>
  <c r="AX36" i="9"/>
  <c r="AY36" i="9" s="1"/>
  <c r="AY35" i="9" s="1"/>
  <c r="AU36" i="9"/>
  <c r="AV36" i="9" s="1"/>
  <c r="AR36" i="9"/>
  <c r="AS36" i="9" s="1"/>
  <c r="AS35" i="9" s="1"/>
  <c r="AO36" i="9"/>
  <c r="AP36" i="9" s="1"/>
  <c r="AL36" i="9"/>
  <c r="AM36" i="9" s="1"/>
  <c r="AM35" i="9" s="1"/>
  <c r="AI36" i="9"/>
  <c r="AJ36" i="9" s="1"/>
  <c r="AF36" i="9"/>
  <c r="AG36" i="9" s="1"/>
  <c r="AC36" i="9"/>
  <c r="AD36" i="9" s="1"/>
  <c r="Z36" i="9"/>
  <c r="AA36" i="9" s="1"/>
  <c r="AA35" i="9" s="1"/>
  <c r="W36" i="9"/>
  <c r="X36" i="9" s="1"/>
  <c r="T36" i="9"/>
  <c r="U36" i="9" s="1"/>
  <c r="U35" i="9" s="1"/>
  <c r="Q36" i="9"/>
  <c r="R36" i="9" s="1"/>
  <c r="N36" i="9"/>
  <c r="O36" i="9" s="1"/>
  <c r="O35" i="9" s="1"/>
  <c r="K36" i="9"/>
  <c r="L36" i="9" s="1"/>
  <c r="EJ35" i="9"/>
  <c r="ED35" i="9"/>
  <c r="DX35" i="9"/>
  <c r="DR35" i="9"/>
  <c r="DL35" i="9"/>
  <c r="DF35" i="9"/>
  <c r="CZ35" i="9"/>
  <c r="CT35" i="9"/>
  <c r="CN35" i="9"/>
  <c r="CH35" i="9"/>
  <c r="CB35" i="9"/>
  <c r="BV35" i="9"/>
  <c r="BP35" i="9"/>
  <c r="BJ35" i="9"/>
  <c r="BD35" i="9"/>
  <c r="AX35" i="9"/>
  <c r="AR35" i="9"/>
  <c r="AL35" i="9"/>
  <c r="Z35" i="9"/>
  <c r="T35" i="9"/>
  <c r="N35" i="9"/>
  <c r="EN33" i="9"/>
  <c r="EK33" i="9"/>
  <c r="EH33" i="9"/>
  <c r="EE33" i="9"/>
  <c r="EB33" i="9"/>
  <c r="DY33" i="9"/>
  <c r="DV33" i="9"/>
  <c r="DS33" i="9"/>
  <c r="DP33" i="9"/>
  <c r="DM33" i="9"/>
  <c r="DJ33" i="9"/>
  <c r="DG33" i="9"/>
  <c r="DD33" i="9"/>
  <c r="DA33" i="9"/>
  <c r="CX33" i="9"/>
  <c r="CU33" i="9"/>
  <c r="CR33" i="9"/>
  <c r="CO33" i="9"/>
  <c r="CL33" i="9"/>
  <c r="CI33" i="9"/>
  <c r="CF33" i="9"/>
  <c r="CC33" i="9"/>
  <c r="BZ33" i="9"/>
  <c r="BW33" i="9"/>
  <c r="BT33" i="9"/>
  <c r="BQ33" i="9"/>
  <c r="BN33" i="9"/>
  <c r="BK33" i="9"/>
  <c r="BH33" i="9"/>
  <c r="BE33" i="9"/>
  <c r="BB33" i="9"/>
  <c r="AY33" i="9"/>
  <c r="AV33" i="9"/>
  <c r="AS33" i="9"/>
  <c r="AP33" i="9"/>
  <c r="AM33" i="9"/>
  <c r="AJ33" i="9"/>
  <c r="AG33" i="9"/>
  <c r="AD33" i="9"/>
  <c r="AA33" i="9"/>
  <c r="AB33" i="9" s="1"/>
  <c r="X33" i="9"/>
  <c r="U33" i="9"/>
  <c r="R33" i="9"/>
  <c r="O33" i="9"/>
  <c r="P33" i="9" s="1"/>
  <c r="L33" i="9"/>
  <c r="EN32" i="9"/>
  <c r="EK32" i="9"/>
  <c r="EH32" i="9"/>
  <c r="EE32" i="9"/>
  <c r="EB32" i="9"/>
  <c r="DY32" i="9"/>
  <c r="DV32" i="9"/>
  <c r="DS32" i="9"/>
  <c r="DP32" i="9"/>
  <c r="DM32" i="9"/>
  <c r="DJ32" i="9"/>
  <c r="DG32" i="9"/>
  <c r="DD32" i="9"/>
  <c r="DA32" i="9"/>
  <c r="CX32" i="9"/>
  <c r="CU32" i="9"/>
  <c r="CR32" i="9"/>
  <c r="CO32" i="9"/>
  <c r="CL32" i="9"/>
  <c r="CI32" i="9"/>
  <c r="CF32" i="9"/>
  <c r="CC32" i="9"/>
  <c r="BZ32" i="9"/>
  <c r="BW32" i="9"/>
  <c r="BT32" i="9"/>
  <c r="BQ32" i="9"/>
  <c r="BN32" i="9"/>
  <c r="BK32" i="9"/>
  <c r="BH32" i="9"/>
  <c r="BE32" i="9"/>
  <c r="BB32" i="9"/>
  <c r="AY32" i="9"/>
  <c r="AV32" i="9"/>
  <c r="AS32" i="9"/>
  <c r="AP32" i="9"/>
  <c r="AM32" i="9"/>
  <c r="AJ32" i="9"/>
  <c r="AG32" i="9"/>
  <c r="AD32" i="9"/>
  <c r="AA32" i="9"/>
  <c r="AB32" i="9" s="1"/>
  <c r="X32" i="9"/>
  <c r="U32" i="9"/>
  <c r="R32" i="9"/>
  <c r="O32" i="9"/>
  <c r="P32" i="9" s="1"/>
  <c r="L32" i="9"/>
  <c r="EN31" i="9"/>
  <c r="EK31" i="9"/>
  <c r="EH31" i="9"/>
  <c r="EE31" i="9"/>
  <c r="EB31" i="9"/>
  <c r="DY31" i="9"/>
  <c r="DV31" i="9"/>
  <c r="DS31" i="9"/>
  <c r="DP31" i="9"/>
  <c r="DM31" i="9"/>
  <c r="DJ31" i="9"/>
  <c r="DG31" i="9"/>
  <c r="DD31" i="9"/>
  <c r="DA31" i="9"/>
  <c r="CX31" i="9"/>
  <c r="CU31" i="9"/>
  <c r="CR31" i="9"/>
  <c r="CO31" i="9"/>
  <c r="CL31" i="9"/>
  <c r="CI31" i="9"/>
  <c r="CF31" i="9"/>
  <c r="CC31" i="9"/>
  <c r="BZ31" i="9"/>
  <c r="BW31" i="9"/>
  <c r="BT31" i="9"/>
  <c r="BQ31" i="9"/>
  <c r="BN31" i="9"/>
  <c r="BK31" i="9"/>
  <c r="BH31" i="9"/>
  <c r="BE31" i="9"/>
  <c r="BB31" i="9"/>
  <c r="AY31" i="9"/>
  <c r="AV31" i="9"/>
  <c r="AS31" i="9"/>
  <c r="AP31" i="9"/>
  <c r="AM31" i="9"/>
  <c r="AJ31" i="9"/>
  <c r="AG31" i="9"/>
  <c r="AD31" i="9"/>
  <c r="AA31" i="9"/>
  <c r="AB31" i="9" s="1"/>
  <c r="X31" i="9"/>
  <c r="U31" i="9"/>
  <c r="R31" i="9"/>
  <c r="O31" i="9"/>
  <c r="P31" i="9" s="1"/>
  <c r="L31" i="9"/>
  <c r="EM30" i="9"/>
  <c r="EN30" i="9" s="1"/>
  <c r="EJ30" i="9"/>
  <c r="EK30" i="9" s="1"/>
  <c r="EG30" i="9"/>
  <c r="EH30" i="9" s="1"/>
  <c r="ED30" i="9"/>
  <c r="EE30" i="9" s="1"/>
  <c r="EA30" i="9"/>
  <c r="EB30" i="9" s="1"/>
  <c r="DX30" i="9"/>
  <c r="DY30" i="9" s="1"/>
  <c r="DU30" i="9"/>
  <c r="DV30" i="9" s="1"/>
  <c r="DR30" i="9"/>
  <c r="DS30" i="9" s="1"/>
  <c r="DO30" i="9"/>
  <c r="DP30" i="9" s="1"/>
  <c r="DL30" i="9"/>
  <c r="DM30" i="9" s="1"/>
  <c r="DI30" i="9"/>
  <c r="DJ30" i="9" s="1"/>
  <c r="DF30" i="9"/>
  <c r="DG30" i="9" s="1"/>
  <c r="DC30" i="9"/>
  <c r="DD30" i="9" s="1"/>
  <c r="CZ30" i="9"/>
  <c r="DA30" i="9" s="1"/>
  <c r="CW30" i="9"/>
  <c r="CX30" i="9" s="1"/>
  <c r="CT30" i="9"/>
  <c r="CU30" i="9" s="1"/>
  <c r="CQ30" i="9"/>
  <c r="CR30" i="9" s="1"/>
  <c r="CN30" i="9"/>
  <c r="CO30" i="9" s="1"/>
  <c r="CK30" i="9"/>
  <c r="CL30" i="9" s="1"/>
  <c r="CH30" i="9"/>
  <c r="CI30" i="9" s="1"/>
  <c r="CE30" i="9"/>
  <c r="CF30" i="9" s="1"/>
  <c r="CB30" i="9"/>
  <c r="CC30" i="9" s="1"/>
  <c r="BY30" i="9"/>
  <c r="BZ30" i="9" s="1"/>
  <c r="BV30" i="9"/>
  <c r="BW30" i="9" s="1"/>
  <c r="BS30" i="9"/>
  <c r="BT30" i="9" s="1"/>
  <c r="BP30" i="9"/>
  <c r="BQ30" i="9" s="1"/>
  <c r="BM30" i="9"/>
  <c r="BN30" i="9" s="1"/>
  <c r="BJ30" i="9"/>
  <c r="BK30" i="9" s="1"/>
  <c r="BG30" i="9"/>
  <c r="BH30" i="9" s="1"/>
  <c r="BD30" i="9"/>
  <c r="BE30" i="9" s="1"/>
  <c r="BA30" i="9"/>
  <c r="BB30" i="9" s="1"/>
  <c r="AX30" i="9"/>
  <c r="AY30" i="9" s="1"/>
  <c r="AU30" i="9"/>
  <c r="AV30" i="9" s="1"/>
  <c r="AR30" i="9"/>
  <c r="AS30" i="9" s="1"/>
  <c r="AO30" i="9"/>
  <c r="AP30" i="9" s="1"/>
  <c r="AL30" i="9"/>
  <c r="AM30" i="9" s="1"/>
  <c r="AI30" i="9"/>
  <c r="AJ30" i="9" s="1"/>
  <c r="AF30" i="9"/>
  <c r="AG30" i="9" s="1"/>
  <c r="AC30" i="9"/>
  <c r="AD30" i="9" s="1"/>
  <c r="Z30" i="9"/>
  <c r="AA30" i="9" s="1"/>
  <c r="W30" i="9"/>
  <c r="X30" i="9" s="1"/>
  <c r="T30" i="9"/>
  <c r="U30" i="9" s="1"/>
  <c r="Q30" i="9"/>
  <c r="R30" i="9" s="1"/>
  <c r="N30" i="9"/>
  <c r="O30" i="9" s="1"/>
  <c r="K30" i="9"/>
  <c r="L30" i="9" s="1"/>
  <c r="EN28" i="9"/>
  <c r="EK28" i="9"/>
  <c r="EH28" i="9"/>
  <c r="EE28" i="9"/>
  <c r="EB28" i="9"/>
  <c r="DY28" i="9"/>
  <c r="DV28" i="9"/>
  <c r="DS28" i="9"/>
  <c r="DP28" i="9"/>
  <c r="DM28" i="9"/>
  <c r="DJ28" i="9"/>
  <c r="DG28" i="9"/>
  <c r="DD28" i="9"/>
  <c r="DA28" i="9"/>
  <c r="CX28" i="9"/>
  <c r="CU28" i="9"/>
  <c r="CR28" i="9"/>
  <c r="CO28" i="9"/>
  <c r="CL28" i="9"/>
  <c r="CI28" i="9"/>
  <c r="CF28" i="9"/>
  <c r="CC28" i="9"/>
  <c r="BZ28" i="9"/>
  <c r="BW28" i="9"/>
  <c r="BT28" i="9"/>
  <c r="BQ28" i="9"/>
  <c r="BN28" i="9"/>
  <c r="BK28" i="9"/>
  <c r="BH28" i="9"/>
  <c r="BE28" i="9"/>
  <c r="BB28" i="9"/>
  <c r="AY28" i="9"/>
  <c r="AV28" i="9"/>
  <c r="AS28" i="9"/>
  <c r="AP28" i="9"/>
  <c r="AM28" i="9"/>
  <c r="AJ28" i="9"/>
  <c r="AG28" i="9"/>
  <c r="AD28" i="9"/>
  <c r="AA28" i="9"/>
  <c r="X28" i="9"/>
  <c r="U28" i="9"/>
  <c r="R28" i="9"/>
  <c r="O28" i="9"/>
  <c r="L28" i="9"/>
  <c r="EN27" i="9"/>
  <c r="EK27" i="9"/>
  <c r="EH27" i="9"/>
  <c r="EE27" i="9"/>
  <c r="EB27" i="9"/>
  <c r="DY27" i="9"/>
  <c r="DV27" i="9"/>
  <c r="DS27" i="9"/>
  <c r="DP27" i="9"/>
  <c r="DM27" i="9"/>
  <c r="DJ27" i="9"/>
  <c r="DG27" i="9"/>
  <c r="DD27" i="9"/>
  <c r="DA27" i="9"/>
  <c r="CX27" i="9"/>
  <c r="CU27" i="9"/>
  <c r="CR27" i="9"/>
  <c r="CO27" i="9"/>
  <c r="CL27" i="9"/>
  <c r="CI27" i="9"/>
  <c r="CF27" i="9"/>
  <c r="CC27" i="9"/>
  <c r="BZ27" i="9"/>
  <c r="BW27" i="9"/>
  <c r="BT27" i="9"/>
  <c r="BQ27" i="9"/>
  <c r="BN27" i="9"/>
  <c r="BK27" i="9"/>
  <c r="BH27" i="9"/>
  <c r="BE27" i="9"/>
  <c r="BB27" i="9"/>
  <c r="AY27" i="9"/>
  <c r="AV27" i="9"/>
  <c r="AS27" i="9"/>
  <c r="AP27" i="9"/>
  <c r="AM27" i="9"/>
  <c r="AJ27" i="9"/>
  <c r="AG27" i="9"/>
  <c r="AD27" i="9"/>
  <c r="AA27" i="9"/>
  <c r="X27" i="9"/>
  <c r="U27" i="9"/>
  <c r="R27" i="9"/>
  <c r="O27" i="9"/>
  <c r="L27" i="9"/>
  <c r="EN26" i="9"/>
  <c r="EK26" i="9"/>
  <c r="EH26" i="9"/>
  <c r="EE26" i="9"/>
  <c r="EB26" i="9"/>
  <c r="DY26" i="9"/>
  <c r="DV26" i="9"/>
  <c r="DS26" i="9"/>
  <c r="DP26" i="9"/>
  <c r="DM26" i="9"/>
  <c r="DJ26" i="9"/>
  <c r="DG26" i="9"/>
  <c r="DD26" i="9"/>
  <c r="DA26" i="9"/>
  <c r="CX26" i="9"/>
  <c r="CU26" i="9"/>
  <c r="CR26" i="9"/>
  <c r="CO26" i="9"/>
  <c r="CL26" i="9"/>
  <c r="CI26" i="9"/>
  <c r="CF26" i="9"/>
  <c r="CC26" i="9"/>
  <c r="BZ26" i="9"/>
  <c r="BW26" i="9"/>
  <c r="BT26" i="9"/>
  <c r="BQ26" i="9"/>
  <c r="BN26" i="9"/>
  <c r="BK26" i="9"/>
  <c r="BH26" i="9"/>
  <c r="BE26" i="9"/>
  <c r="BB26" i="9"/>
  <c r="AY26" i="9"/>
  <c r="AV26" i="9"/>
  <c r="AS26" i="9"/>
  <c r="AP26" i="9"/>
  <c r="AM26" i="9"/>
  <c r="AJ26" i="9"/>
  <c r="AG26" i="9"/>
  <c r="AD26" i="9"/>
  <c r="AA26" i="9"/>
  <c r="AB26" i="9" s="1"/>
  <c r="X26" i="9"/>
  <c r="U26" i="9"/>
  <c r="V26" i="9" s="1"/>
  <c r="R26" i="9"/>
  <c r="O26" i="9"/>
  <c r="P26" i="9" s="1"/>
  <c r="L26" i="9"/>
  <c r="EN25" i="9"/>
  <c r="EK25" i="9"/>
  <c r="EH25" i="9"/>
  <c r="EE25" i="9"/>
  <c r="EB25" i="9"/>
  <c r="DY25" i="9"/>
  <c r="DV25" i="9"/>
  <c r="DS25" i="9"/>
  <c r="DP25" i="9"/>
  <c r="DM25" i="9"/>
  <c r="DJ25" i="9"/>
  <c r="DG25" i="9"/>
  <c r="DD25" i="9"/>
  <c r="DA25" i="9"/>
  <c r="CX25" i="9"/>
  <c r="CU25" i="9"/>
  <c r="CR25" i="9"/>
  <c r="CO25" i="9"/>
  <c r="CL25" i="9"/>
  <c r="CI25" i="9"/>
  <c r="CF25" i="9"/>
  <c r="CC25" i="9"/>
  <c r="BZ25" i="9"/>
  <c r="BW25" i="9"/>
  <c r="BT25" i="9"/>
  <c r="BQ25" i="9"/>
  <c r="BN25" i="9"/>
  <c r="BK25" i="9"/>
  <c r="BH25" i="9"/>
  <c r="BE25" i="9"/>
  <c r="BB25" i="9"/>
  <c r="AY25" i="9"/>
  <c r="AV25" i="9"/>
  <c r="AS25" i="9"/>
  <c r="AP25" i="9"/>
  <c r="AM25" i="9"/>
  <c r="AJ25" i="9"/>
  <c r="AG25" i="9"/>
  <c r="AD25" i="9"/>
  <c r="AA25" i="9"/>
  <c r="X25" i="9"/>
  <c r="U25" i="9"/>
  <c r="R25" i="9"/>
  <c r="O25" i="9"/>
  <c r="L25" i="9"/>
  <c r="EN24" i="9"/>
  <c r="EM24" i="9"/>
  <c r="EJ24" i="9"/>
  <c r="EK24" i="9" s="1"/>
  <c r="EL24" i="9" s="1"/>
  <c r="EH24" i="9"/>
  <c r="EG24" i="9"/>
  <c r="ED24" i="9"/>
  <c r="EE24" i="9" s="1"/>
  <c r="EF24" i="9" s="1"/>
  <c r="EB24" i="9"/>
  <c r="EA24" i="9"/>
  <c r="DX24" i="9"/>
  <c r="DY24" i="9" s="1"/>
  <c r="DZ24" i="9" s="1"/>
  <c r="DV24" i="9"/>
  <c r="DU24" i="9"/>
  <c r="DR24" i="9"/>
  <c r="DS24" i="9" s="1"/>
  <c r="DT24" i="9" s="1"/>
  <c r="DP24" i="9"/>
  <c r="DO24" i="9"/>
  <c r="DL24" i="9"/>
  <c r="DM24" i="9" s="1"/>
  <c r="DN24" i="9" s="1"/>
  <c r="DJ24" i="9"/>
  <c r="DI24" i="9"/>
  <c r="DF24" i="9"/>
  <c r="DG24" i="9" s="1"/>
  <c r="DH24" i="9" s="1"/>
  <c r="DD24" i="9"/>
  <c r="DC24" i="9"/>
  <c r="CZ24" i="9"/>
  <c r="DA24" i="9" s="1"/>
  <c r="DB24" i="9" s="1"/>
  <c r="CX24" i="9"/>
  <c r="CW24" i="9"/>
  <c r="CT24" i="9"/>
  <c r="CU24" i="9" s="1"/>
  <c r="CV24" i="9" s="1"/>
  <c r="CR24" i="9"/>
  <c r="CQ24" i="9"/>
  <c r="CN24" i="9"/>
  <c r="CO24" i="9" s="1"/>
  <c r="CP24" i="9" s="1"/>
  <c r="CL24" i="9"/>
  <c r="CK24" i="9"/>
  <c r="CH24" i="9"/>
  <c r="CI24" i="9" s="1"/>
  <c r="CJ24" i="9" s="1"/>
  <c r="CF24" i="9"/>
  <c r="CE24" i="9"/>
  <c r="CB24" i="9"/>
  <c r="CC24" i="9" s="1"/>
  <c r="CD24" i="9" s="1"/>
  <c r="BZ24" i="9"/>
  <c r="BY24" i="9"/>
  <c r="BV24" i="9"/>
  <c r="BW24" i="9" s="1"/>
  <c r="BX24" i="9" s="1"/>
  <c r="BT24" i="9"/>
  <c r="BS24" i="9"/>
  <c r="BP24" i="9"/>
  <c r="BQ24" i="9" s="1"/>
  <c r="BR24" i="9" s="1"/>
  <c r="BN24" i="9"/>
  <c r="BM24" i="9"/>
  <c r="BJ24" i="9"/>
  <c r="BK24" i="9" s="1"/>
  <c r="BL24" i="9" s="1"/>
  <c r="BH24" i="9"/>
  <c r="BG24" i="9"/>
  <c r="BD24" i="9"/>
  <c r="BE24" i="9" s="1"/>
  <c r="BF24" i="9" s="1"/>
  <c r="BB24" i="9"/>
  <c r="BA24" i="9"/>
  <c r="AX24" i="9"/>
  <c r="AY24" i="9" s="1"/>
  <c r="AZ24" i="9" s="1"/>
  <c r="AV24" i="9"/>
  <c r="AU24" i="9"/>
  <c r="AR24" i="9"/>
  <c r="AS24" i="9" s="1"/>
  <c r="AT24" i="9" s="1"/>
  <c r="AP24" i="9"/>
  <c r="AO24" i="9"/>
  <c r="AL24" i="9"/>
  <c r="AM24" i="9" s="1"/>
  <c r="AN24" i="9" s="1"/>
  <c r="AJ24" i="9"/>
  <c r="AI24" i="9"/>
  <c r="AF24" i="9"/>
  <c r="AG24" i="9" s="1"/>
  <c r="AH24" i="9" s="1"/>
  <c r="AD24" i="9"/>
  <c r="AC24" i="9"/>
  <c r="Z24" i="9"/>
  <c r="AA24" i="9" s="1"/>
  <c r="AB24" i="9" s="1"/>
  <c r="X24" i="9"/>
  <c r="W24" i="9"/>
  <c r="T24" i="9"/>
  <c r="U24" i="9" s="1"/>
  <c r="V24" i="9" s="1"/>
  <c r="R24" i="9"/>
  <c r="Q24" i="9"/>
  <c r="N24" i="9"/>
  <c r="O24" i="9" s="1"/>
  <c r="P24" i="9" s="1"/>
  <c r="EM23" i="9"/>
  <c r="EN23" i="9" s="1"/>
  <c r="EO23" i="9" s="1"/>
  <c r="EG23" i="9"/>
  <c r="EH23" i="9" s="1"/>
  <c r="EE23" i="9"/>
  <c r="EF23" i="9" s="1"/>
  <c r="ED23" i="9"/>
  <c r="EA23" i="9"/>
  <c r="EB23" i="9" s="1"/>
  <c r="DY23" i="9"/>
  <c r="DZ23" i="9" s="1"/>
  <c r="DX23" i="9"/>
  <c r="DS23" i="9"/>
  <c r="DT23" i="9" s="1"/>
  <c r="DR23" i="9"/>
  <c r="DO23" i="9"/>
  <c r="DP23" i="9" s="1"/>
  <c r="DM23" i="9"/>
  <c r="DN23" i="9" s="1"/>
  <c r="DL23" i="9"/>
  <c r="DI23" i="9"/>
  <c r="DJ23" i="9" s="1"/>
  <c r="DC23" i="9"/>
  <c r="DD23" i="9" s="1"/>
  <c r="DE23" i="9" s="1"/>
  <c r="DA23" i="9"/>
  <c r="CZ23" i="9"/>
  <c r="CW23" i="9"/>
  <c r="CX23" i="9" s="1"/>
  <c r="CY23" i="9" s="1"/>
  <c r="CU23" i="9"/>
  <c r="CT23" i="9"/>
  <c r="CQ23" i="9"/>
  <c r="CR23" i="9" s="1"/>
  <c r="CS23" i="9" s="1"/>
  <c r="CO23" i="9"/>
  <c r="CN23" i="9"/>
  <c r="CK23" i="9"/>
  <c r="CL23" i="9" s="1"/>
  <c r="CM23" i="9" s="1"/>
  <c r="CI23" i="9"/>
  <c r="CH23" i="9"/>
  <c r="CE23" i="9"/>
  <c r="CF23" i="9" s="1"/>
  <c r="CG23" i="9" s="1"/>
  <c r="CC23" i="9"/>
  <c r="CB23" i="9"/>
  <c r="BY23" i="9"/>
  <c r="BZ23" i="9" s="1"/>
  <c r="CA23" i="9" s="1"/>
  <c r="BW23" i="9"/>
  <c r="BV23" i="9"/>
  <c r="BS23" i="9"/>
  <c r="BT23" i="9" s="1"/>
  <c r="BU23" i="9" s="1"/>
  <c r="BQ23" i="9"/>
  <c r="BP23" i="9"/>
  <c r="BM23" i="9"/>
  <c r="BN23" i="9" s="1"/>
  <c r="BO23" i="9" s="1"/>
  <c r="BK23" i="9"/>
  <c r="BJ23" i="9"/>
  <c r="BG23" i="9"/>
  <c r="BH23" i="9" s="1"/>
  <c r="BI23" i="9" s="1"/>
  <c r="AU23" i="9"/>
  <c r="AV23" i="9" s="1"/>
  <c r="AW23" i="9" s="1"/>
  <c r="AS23" i="9"/>
  <c r="AR23" i="9"/>
  <c r="AO23" i="9"/>
  <c r="AP23" i="9" s="1"/>
  <c r="AQ23" i="9" s="1"/>
  <c r="AM23" i="9"/>
  <c r="AL23" i="9"/>
  <c r="AI23" i="9"/>
  <c r="AJ23" i="9" s="1"/>
  <c r="AK23" i="9" s="1"/>
  <c r="AG23" i="9"/>
  <c r="AC23" i="9"/>
  <c r="AD23" i="9" s="1"/>
  <c r="AA23" i="9"/>
  <c r="AB23" i="9" s="1"/>
  <c r="W23" i="9"/>
  <c r="X23" i="9" s="1"/>
  <c r="Y23" i="9" s="1"/>
  <c r="U23" i="9"/>
  <c r="Q23" i="9"/>
  <c r="R23" i="9" s="1"/>
  <c r="O23" i="9"/>
  <c r="P23" i="9" s="1"/>
  <c r="K23" i="9"/>
  <c r="EN22" i="9"/>
  <c r="EM20" i="9" s="1"/>
  <c r="EN20" i="9" s="1"/>
  <c r="EM22" i="9"/>
  <c r="EL22" i="9"/>
  <c r="EJ22" i="9"/>
  <c r="EK22" i="9" s="1"/>
  <c r="EH22" i="9"/>
  <c r="EG20" i="9" s="1"/>
  <c r="EH20" i="9" s="1"/>
  <c r="EG22" i="9"/>
  <c r="EF22" i="9"/>
  <c r="ED22" i="9"/>
  <c r="EE22" i="9" s="1"/>
  <c r="EB22" i="9"/>
  <c r="EA22" i="9"/>
  <c r="DZ22" i="9"/>
  <c r="DX22" i="9"/>
  <c r="DY22" i="9" s="1"/>
  <c r="DV22" i="9"/>
  <c r="DU22" i="9"/>
  <c r="DT22" i="9"/>
  <c r="DR22" i="9"/>
  <c r="DS22" i="9" s="1"/>
  <c r="DP22" i="9"/>
  <c r="DO20" i="9" s="1"/>
  <c r="DP20" i="9" s="1"/>
  <c r="DO22" i="9"/>
  <c r="DN22" i="9"/>
  <c r="DL22" i="9"/>
  <c r="DM22" i="9" s="1"/>
  <c r="DJ22" i="9"/>
  <c r="DI20" i="9" s="1"/>
  <c r="DJ20" i="9" s="1"/>
  <c r="DI22" i="9"/>
  <c r="DH22" i="9"/>
  <c r="DF22" i="9"/>
  <c r="DG22" i="9" s="1"/>
  <c r="DD22" i="9"/>
  <c r="DC22" i="9"/>
  <c r="DB22" i="9"/>
  <c r="CZ22" i="9"/>
  <c r="DA22" i="9" s="1"/>
  <c r="CX22" i="9"/>
  <c r="CW20" i="9" s="1"/>
  <c r="CX20" i="9" s="1"/>
  <c r="CW22" i="9"/>
  <c r="CV22" i="9"/>
  <c r="CT22" i="9"/>
  <c r="CU22" i="9" s="1"/>
  <c r="CR22" i="9"/>
  <c r="CQ20" i="9" s="1"/>
  <c r="CR20" i="9" s="1"/>
  <c r="CQ22" i="9"/>
  <c r="CP22" i="9"/>
  <c r="CN22" i="9"/>
  <c r="CO22" i="9" s="1"/>
  <c r="CL22" i="9"/>
  <c r="CK22" i="9"/>
  <c r="CJ22" i="9"/>
  <c r="CH22" i="9"/>
  <c r="CI22" i="9" s="1"/>
  <c r="CF22" i="9"/>
  <c r="CE20" i="9" s="1"/>
  <c r="CF20" i="9" s="1"/>
  <c r="CE22" i="9"/>
  <c r="CD22" i="9"/>
  <c r="CB22" i="9"/>
  <c r="CC22" i="9" s="1"/>
  <c r="BZ22" i="9"/>
  <c r="BY20" i="9" s="1"/>
  <c r="BZ20" i="9" s="1"/>
  <c r="BY22" i="9"/>
  <c r="BX22" i="9"/>
  <c r="BV22" i="9"/>
  <c r="BW22" i="9" s="1"/>
  <c r="BT22" i="9"/>
  <c r="BS22" i="9"/>
  <c r="BR22" i="9"/>
  <c r="BP22" i="9"/>
  <c r="BQ22" i="9" s="1"/>
  <c r="BN22" i="9"/>
  <c r="BM20" i="9" s="1"/>
  <c r="BN20" i="9" s="1"/>
  <c r="BM22" i="9"/>
  <c r="BL22" i="9"/>
  <c r="BJ22" i="9"/>
  <c r="BK22" i="9" s="1"/>
  <c r="BH22" i="9"/>
  <c r="BG20" i="9" s="1"/>
  <c r="BH20" i="9" s="1"/>
  <c r="BG22" i="9"/>
  <c r="BF22" i="9"/>
  <c r="BD22" i="9"/>
  <c r="BE22" i="9" s="1"/>
  <c r="BB22" i="9"/>
  <c r="BA22" i="9"/>
  <c r="AZ22" i="9"/>
  <c r="AX22" i="9"/>
  <c r="AY22" i="9" s="1"/>
  <c r="AV22" i="9"/>
  <c r="AU22" i="9"/>
  <c r="AT22" i="9"/>
  <c r="AR22" i="9"/>
  <c r="AS22" i="9" s="1"/>
  <c r="AP22" i="9"/>
  <c r="AO22" i="9"/>
  <c r="AN22" i="9"/>
  <c r="AL22" i="9"/>
  <c r="AM22" i="9" s="1"/>
  <c r="AJ22" i="9"/>
  <c r="AI22" i="9"/>
  <c r="AH22" i="9"/>
  <c r="AF22" i="9"/>
  <c r="AG22" i="9" s="1"/>
  <c r="AD22" i="9"/>
  <c r="AC22" i="9"/>
  <c r="AB22" i="9"/>
  <c r="Z22" i="9"/>
  <c r="AA22" i="9" s="1"/>
  <c r="X22" i="9"/>
  <c r="W22" i="9"/>
  <c r="V22" i="9"/>
  <c r="T22" i="9"/>
  <c r="U22" i="9" s="1"/>
  <c r="R22" i="9"/>
  <c r="Q22" i="9"/>
  <c r="P22" i="9"/>
  <c r="N22" i="9"/>
  <c r="O22" i="9" s="1"/>
  <c r="EM21" i="9"/>
  <c r="EN21" i="9" s="1"/>
  <c r="EK21" i="9"/>
  <c r="EL21" i="9" s="1"/>
  <c r="EJ21" i="9"/>
  <c r="EG21" i="9"/>
  <c r="EH21" i="9" s="1"/>
  <c r="EE21" i="9"/>
  <c r="EF21" i="9" s="1"/>
  <c r="ED21" i="9"/>
  <c r="EA21" i="9"/>
  <c r="EB21" i="9" s="1"/>
  <c r="DY21" i="9"/>
  <c r="DZ21" i="9" s="1"/>
  <c r="DX21" i="9"/>
  <c r="DU21" i="9"/>
  <c r="DV21" i="9" s="1"/>
  <c r="DS21" i="9"/>
  <c r="DT21" i="9" s="1"/>
  <c r="DR21" i="9"/>
  <c r="DO21" i="9"/>
  <c r="DP21" i="9" s="1"/>
  <c r="DM21" i="9"/>
  <c r="DN21" i="9" s="1"/>
  <c r="DL21" i="9"/>
  <c r="DI21" i="9"/>
  <c r="DJ21" i="9" s="1"/>
  <c r="DG21" i="9"/>
  <c r="DH21" i="9" s="1"/>
  <c r="DF21" i="9"/>
  <c r="DC21" i="9"/>
  <c r="DD21" i="9" s="1"/>
  <c r="DA21" i="9"/>
  <c r="DB21" i="9" s="1"/>
  <c r="CZ21" i="9"/>
  <c r="CW21" i="9"/>
  <c r="CX21" i="9" s="1"/>
  <c r="CU21" i="9"/>
  <c r="CV21" i="9" s="1"/>
  <c r="CT21" i="9"/>
  <c r="CQ21" i="9"/>
  <c r="CR21" i="9" s="1"/>
  <c r="CO21" i="9"/>
  <c r="CP21" i="9" s="1"/>
  <c r="CN21" i="9"/>
  <c r="CK21" i="9"/>
  <c r="CL21" i="9" s="1"/>
  <c r="CI21" i="9"/>
  <c r="CJ21" i="9" s="1"/>
  <c r="CH21" i="9"/>
  <c r="CE21" i="9"/>
  <c r="CF21" i="9" s="1"/>
  <c r="CC21" i="9"/>
  <c r="CD21" i="9" s="1"/>
  <c r="CB21" i="9"/>
  <c r="BY21" i="9"/>
  <c r="BZ21" i="9" s="1"/>
  <c r="BW21" i="9"/>
  <c r="BX21" i="9" s="1"/>
  <c r="BV21" i="9"/>
  <c r="BS21" i="9"/>
  <c r="BT21" i="9" s="1"/>
  <c r="BQ21" i="9"/>
  <c r="BR21" i="9" s="1"/>
  <c r="BP21" i="9"/>
  <c r="BM21" i="9"/>
  <c r="BN21" i="9" s="1"/>
  <c r="BK21" i="9"/>
  <c r="BL21" i="9" s="1"/>
  <c r="BJ21" i="9"/>
  <c r="BG21" i="9"/>
  <c r="BH21" i="9" s="1"/>
  <c r="BE21" i="9"/>
  <c r="BF21" i="9" s="1"/>
  <c r="BD21" i="9"/>
  <c r="BA21" i="9"/>
  <c r="BB21" i="9" s="1"/>
  <c r="AY21" i="9"/>
  <c r="AZ21" i="9" s="1"/>
  <c r="AX21" i="9"/>
  <c r="AU21" i="9"/>
  <c r="AV21" i="9" s="1"/>
  <c r="AS21" i="9"/>
  <c r="AT21" i="9" s="1"/>
  <c r="AR21" i="9"/>
  <c r="AO21" i="9"/>
  <c r="AP21" i="9" s="1"/>
  <c r="AM21" i="9"/>
  <c r="AN21" i="9" s="1"/>
  <c r="AL21" i="9"/>
  <c r="AI21" i="9"/>
  <c r="AJ21" i="9" s="1"/>
  <c r="AA21" i="9"/>
  <c r="W21" i="9"/>
  <c r="X21" i="9" s="1"/>
  <c r="U21" i="9"/>
  <c r="V21" i="9" s="1"/>
  <c r="Q21" i="9"/>
  <c r="R21" i="9" s="1"/>
  <c r="S21" i="9" s="1"/>
  <c r="O21" i="9"/>
  <c r="K21" i="9"/>
  <c r="ED20" i="9"/>
  <c r="EE20" i="9" s="1"/>
  <c r="DX20" i="9"/>
  <c r="DY20" i="9" s="1"/>
  <c r="DR20" i="9"/>
  <c r="DS20" i="9" s="1"/>
  <c r="DL20" i="9"/>
  <c r="DM20" i="9" s="1"/>
  <c r="CZ20" i="9"/>
  <c r="DA20" i="9" s="1"/>
  <c r="CT20" i="9"/>
  <c r="CU20" i="9" s="1"/>
  <c r="CN20" i="9"/>
  <c r="CO20" i="9" s="1"/>
  <c r="CH20" i="9"/>
  <c r="CI20" i="9" s="1"/>
  <c r="CB20" i="9"/>
  <c r="CC20" i="9" s="1"/>
  <c r="BV20" i="9"/>
  <c r="BW20" i="9" s="1"/>
  <c r="BP20" i="9"/>
  <c r="BQ20" i="9" s="1"/>
  <c r="BJ20" i="9"/>
  <c r="BK20" i="9" s="1"/>
  <c r="AR20" i="9"/>
  <c r="AS20" i="9" s="1"/>
  <c r="AL20" i="9"/>
  <c r="AM20" i="9" s="1"/>
  <c r="Z20" i="9"/>
  <c r="AA20" i="9" s="1"/>
  <c r="T20" i="9"/>
  <c r="U20" i="9" s="1"/>
  <c r="EN18" i="9"/>
  <c r="EK18" i="9"/>
  <c r="EL18" i="9" s="1"/>
  <c r="EH18" i="9"/>
  <c r="EE18" i="9"/>
  <c r="EF18" i="9" s="1"/>
  <c r="EB18" i="9"/>
  <c r="DY18" i="9"/>
  <c r="DZ18" i="9" s="1"/>
  <c r="DV18" i="9"/>
  <c r="DS18" i="9"/>
  <c r="DT18" i="9" s="1"/>
  <c r="DP18" i="9"/>
  <c r="DM18" i="9"/>
  <c r="DN18" i="9" s="1"/>
  <c r="DJ18" i="9"/>
  <c r="DG18" i="9"/>
  <c r="DH18" i="9" s="1"/>
  <c r="DD18" i="9"/>
  <c r="DA18" i="9"/>
  <c r="DB18" i="9" s="1"/>
  <c r="CX18" i="9"/>
  <c r="CU18" i="9"/>
  <c r="CV18" i="9" s="1"/>
  <c r="CR18" i="9"/>
  <c r="CO18" i="9"/>
  <c r="CP18" i="9" s="1"/>
  <c r="CL18" i="9"/>
  <c r="CI18" i="9"/>
  <c r="CJ18" i="9" s="1"/>
  <c r="CF18" i="9"/>
  <c r="CC18" i="9"/>
  <c r="CD18" i="9" s="1"/>
  <c r="BZ18" i="9"/>
  <c r="BW18" i="9"/>
  <c r="BX18" i="9" s="1"/>
  <c r="BT18" i="9"/>
  <c r="BQ18" i="9"/>
  <c r="BR18" i="9" s="1"/>
  <c r="BN18" i="9"/>
  <c r="BK18" i="9"/>
  <c r="BL18" i="9" s="1"/>
  <c r="BH18" i="9"/>
  <c r="BE18" i="9"/>
  <c r="BF18" i="9" s="1"/>
  <c r="BB18" i="9"/>
  <c r="AY18" i="9"/>
  <c r="AZ18" i="9" s="1"/>
  <c r="AV18" i="9"/>
  <c r="AS18" i="9"/>
  <c r="AT18" i="9" s="1"/>
  <c r="AP18" i="9"/>
  <c r="AM18" i="9"/>
  <c r="AN18" i="9" s="1"/>
  <c r="AJ18" i="9"/>
  <c r="AG18" i="9"/>
  <c r="AH18" i="9" s="1"/>
  <c r="AD18" i="9"/>
  <c r="AA18" i="9"/>
  <c r="AB18" i="9" s="1"/>
  <c r="X18" i="9"/>
  <c r="U18" i="9"/>
  <c r="V18" i="9" s="1"/>
  <c r="R18" i="9"/>
  <c r="O18" i="9"/>
  <c r="P18" i="9" s="1"/>
  <c r="L18" i="9"/>
  <c r="EN17" i="9"/>
  <c r="EK17" i="9"/>
  <c r="EL17" i="9" s="1"/>
  <c r="EH17" i="9"/>
  <c r="EE17" i="9"/>
  <c r="EF17" i="9" s="1"/>
  <c r="EB17" i="9"/>
  <c r="DY17" i="9"/>
  <c r="DZ17" i="9" s="1"/>
  <c r="DV17" i="9"/>
  <c r="DS17" i="9"/>
  <c r="DT17" i="9" s="1"/>
  <c r="DP17" i="9"/>
  <c r="DM17" i="9"/>
  <c r="DN17" i="9" s="1"/>
  <c r="DJ17" i="9"/>
  <c r="DG17" i="9"/>
  <c r="DH17" i="9" s="1"/>
  <c r="DD17" i="9"/>
  <c r="DA17" i="9"/>
  <c r="DB17" i="9" s="1"/>
  <c r="CX17" i="9"/>
  <c r="CU17" i="9"/>
  <c r="CV17" i="9" s="1"/>
  <c r="CR17" i="9"/>
  <c r="CO17" i="9"/>
  <c r="CP17" i="9" s="1"/>
  <c r="CL17" i="9"/>
  <c r="CI17" i="9"/>
  <c r="CJ17" i="9" s="1"/>
  <c r="CF17" i="9"/>
  <c r="CC17" i="9"/>
  <c r="CD17" i="9" s="1"/>
  <c r="BZ17" i="9"/>
  <c r="BW17" i="9"/>
  <c r="BX17" i="9" s="1"/>
  <c r="BT17" i="9"/>
  <c r="BQ17" i="9"/>
  <c r="BR17" i="9" s="1"/>
  <c r="BN17" i="9"/>
  <c r="BK17" i="9"/>
  <c r="BL17" i="9" s="1"/>
  <c r="BH17" i="9"/>
  <c r="BE17" i="9"/>
  <c r="BF17" i="9" s="1"/>
  <c r="BB17" i="9"/>
  <c r="AY17" i="9"/>
  <c r="AZ17" i="9" s="1"/>
  <c r="AV17" i="9"/>
  <c r="AS17" i="9"/>
  <c r="AT17" i="9" s="1"/>
  <c r="AP17" i="9"/>
  <c r="AM17" i="9"/>
  <c r="AN17" i="9" s="1"/>
  <c r="AJ17" i="9"/>
  <c r="AG17" i="9"/>
  <c r="AH17" i="9" s="1"/>
  <c r="AD17" i="9"/>
  <c r="AA17" i="9"/>
  <c r="AB17" i="9" s="1"/>
  <c r="X17" i="9"/>
  <c r="U17" i="9"/>
  <c r="V17" i="9" s="1"/>
  <c r="R17" i="9"/>
  <c r="O17" i="9"/>
  <c r="P17" i="9" s="1"/>
  <c r="L17" i="9"/>
  <c r="EN16" i="9"/>
  <c r="EK16" i="9"/>
  <c r="EH16" i="9"/>
  <c r="EE16" i="9"/>
  <c r="EB16" i="9"/>
  <c r="DY16" i="9"/>
  <c r="DV16" i="9"/>
  <c r="DS16" i="9"/>
  <c r="DP16" i="9"/>
  <c r="DM16" i="9"/>
  <c r="DJ16" i="9"/>
  <c r="DG16" i="9"/>
  <c r="DD16" i="9"/>
  <c r="DA16" i="9"/>
  <c r="CX16" i="9"/>
  <c r="CU16" i="9"/>
  <c r="CR16" i="9"/>
  <c r="CO16" i="9"/>
  <c r="CL16" i="9"/>
  <c r="CI16" i="9"/>
  <c r="CF16" i="9"/>
  <c r="CC16" i="9"/>
  <c r="BZ16" i="9"/>
  <c r="BW16" i="9"/>
  <c r="BT16" i="9"/>
  <c r="BQ16" i="9"/>
  <c r="BN16" i="9"/>
  <c r="BK16" i="9"/>
  <c r="BH16" i="9"/>
  <c r="BE16" i="9"/>
  <c r="BB16" i="9"/>
  <c r="AY16" i="9"/>
  <c r="AV16" i="9"/>
  <c r="AS16" i="9"/>
  <c r="AP16" i="9"/>
  <c r="AM16" i="9"/>
  <c r="AJ16" i="9"/>
  <c r="AG16" i="9"/>
  <c r="AD16" i="9"/>
  <c r="AA16" i="9"/>
  <c r="AB16" i="9" s="1"/>
  <c r="X16" i="9"/>
  <c r="U16" i="9"/>
  <c r="V16" i="9" s="1"/>
  <c r="R16" i="9"/>
  <c r="O16" i="9"/>
  <c r="P16" i="9" s="1"/>
  <c r="L16" i="9"/>
  <c r="EN15" i="9"/>
  <c r="EK15" i="9"/>
  <c r="EL15" i="9" s="1"/>
  <c r="EH15" i="9"/>
  <c r="EE15" i="9"/>
  <c r="EF15" i="9" s="1"/>
  <c r="EB15" i="9"/>
  <c r="DY15" i="9"/>
  <c r="DZ15" i="9" s="1"/>
  <c r="DV15" i="9"/>
  <c r="DS15" i="9"/>
  <c r="DT15" i="9" s="1"/>
  <c r="DP15" i="9"/>
  <c r="DM15" i="9"/>
  <c r="DN15" i="9" s="1"/>
  <c r="DJ15" i="9"/>
  <c r="DG15" i="9"/>
  <c r="DH15" i="9" s="1"/>
  <c r="DD15" i="9"/>
  <c r="DA15" i="9"/>
  <c r="DB15" i="9" s="1"/>
  <c r="CX15" i="9"/>
  <c r="CU15" i="9"/>
  <c r="CV15" i="9" s="1"/>
  <c r="CR15" i="9"/>
  <c r="CO15" i="9"/>
  <c r="CP15" i="9" s="1"/>
  <c r="CL15" i="9"/>
  <c r="CI15" i="9"/>
  <c r="CJ15" i="9" s="1"/>
  <c r="CF15" i="9"/>
  <c r="CC15" i="9"/>
  <c r="CD15" i="9" s="1"/>
  <c r="BZ15" i="9"/>
  <c r="BW15" i="9"/>
  <c r="BX15" i="9" s="1"/>
  <c r="BT15" i="9"/>
  <c r="BQ15" i="9"/>
  <c r="BR15" i="9" s="1"/>
  <c r="BN15" i="9"/>
  <c r="BK15" i="9"/>
  <c r="BL15" i="9" s="1"/>
  <c r="BH15" i="9"/>
  <c r="BE15" i="9"/>
  <c r="BF15" i="9" s="1"/>
  <c r="BB15" i="9"/>
  <c r="AY15" i="9"/>
  <c r="AZ15" i="9" s="1"/>
  <c r="AV15" i="9"/>
  <c r="AS15" i="9"/>
  <c r="AT15" i="9" s="1"/>
  <c r="AP15" i="9"/>
  <c r="AM15" i="9"/>
  <c r="AN15" i="9" s="1"/>
  <c r="AJ15" i="9"/>
  <c r="AG15" i="9"/>
  <c r="AH15" i="9" s="1"/>
  <c r="AD15" i="9"/>
  <c r="AB15" i="9"/>
  <c r="AA15" i="9"/>
  <c r="X15" i="9"/>
  <c r="V15" i="9"/>
  <c r="U15" i="9"/>
  <c r="R15" i="9"/>
  <c r="P15" i="9"/>
  <c r="O15" i="9"/>
  <c r="L15" i="9"/>
  <c r="EN14" i="9"/>
  <c r="EL14" i="9"/>
  <c r="EK14" i="9"/>
  <c r="EH14" i="9"/>
  <c r="EF14" i="9"/>
  <c r="EE14" i="9"/>
  <c r="EB14" i="9"/>
  <c r="DZ14" i="9"/>
  <c r="DY14" i="9"/>
  <c r="DV14" i="9"/>
  <c r="DT14" i="9"/>
  <c r="DS14" i="9"/>
  <c r="DP14" i="9"/>
  <c r="DN14" i="9"/>
  <c r="DM14" i="9"/>
  <c r="DJ14" i="9"/>
  <c r="DH14" i="9"/>
  <c r="DG14" i="9"/>
  <c r="DD14" i="9"/>
  <c r="DB14" i="9"/>
  <c r="DA14" i="9"/>
  <c r="CX14" i="9"/>
  <c r="CV14" i="9"/>
  <c r="CU14" i="9"/>
  <c r="CR14" i="9"/>
  <c r="CP14" i="9"/>
  <c r="CO14" i="9"/>
  <c r="CL14" i="9"/>
  <c r="CJ14" i="9"/>
  <c r="CI14" i="9"/>
  <c r="CF14" i="9"/>
  <c r="CD14" i="9"/>
  <c r="CC14" i="9"/>
  <c r="BZ14" i="9"/>
  <c r="BX14" i="9"/>
  <c r="BW14" i="9"/>
  <c r="BT14" i="9"/>
  <c r="BR14" i="9"/>
  <c r="BQ14" i="9"/>
  <c r="BN14" i="9"/>
  <c r="BL14" i="9"/>
  <c r="BK14" i="9"/>
  <c r="BH14" i="9"/>
  <c r="BF14" i="9"/>
  <c r="BE14" i="9"/>
  <c r="BB14" i="9"/>
  <c r="AZ14" i="9"/>
  <c r="AY14" i="9"/>
  <c r="AV14" i="9"/>
  <c r="AT14" i="9"/>
  <c r="AS14" i="9"/>
  <c r="AP14" i="9"/>
  <c r="AN14" i="9"/>
  <c r="AM14" i="9"/>
  <c r="AJ14" i="9"/>
  <c r="AH14" i="9"/>
  <c r="AG14" i="9"/>
  <c r="AD14" i="9"/>
  <c r="AB14" i="9"/>
  <c r="AA14" i="9"/>
  <c r="X14" i="9"/>
  <c r="V14" i="9"/>
  <c r="U14" i="9"/>
  <c r="R14" i="9"/>
  <c r="P14" i="9"/>
  <c r="O14" i="9"/>
  <c r="L14" i="9"/>
  <c r="EN13" i="9"/>
  <c r="EL13" i="9"/>
  <c r="EK13" i="9"/>
  <c r="EH13" i="9"/>
  <c r="EF13" i="9"/>
  <c r="EE13" i="9"/>
  <c r="EB13" i="9"/>
  <c r="DZ13" i="9"/>
  <c r="DY13" i="9"/>
  <c r="DV13" i="9"/>
  <c r="DT13" i="9"/>
  <c r="DS13" i="9"/>
  <c r="DP13" i="9"/>
  <c r="DN13" i="9"/>
  <c r="DM13" i="9"/>
  <c r="DJ13" i="9"/>
  <c r="DH13" i="9"/>
  <c r="DG13" i="9"/>
  <c r="DD13" i="9"/>
  <c r="DB13" i="9"/>
  <c r="DA13" i="9"/>
  <c r="CX13" i="9"/>
  <c r="CV13" i="9"/>
  <c r="CU13" i="9"/>
  <c r="CR13" i="9"/>
  <c r="CP13" i="9"/>
  <c r="CO13" i="9"/>
  <c r="CL13" i="9"/>
  <c r="CJ13" i="9"/>
  <c r="CI13" i="9"/>
  <c r="CF13" i="9"/>
  <c r="CD13" i="9"/>
  <c r="CC13" i="9"/>
  <c r="BZ13" i="9"/>
  <c r="BX13" i="9"/>
  <c r="BW13" i="9"/>
  <c r="BT13" i="9"/>
  <c r="BR13" i="9"/>
  <c r="BQ13" i="9"/>
  <c r="BN13" i="9"/>
  <c r="BL13" i="9"/>
  <c r="BK13" i="9"/>
  <c r="BH13" i="9"/>
  <c r="BF13" i="9"/>
  <c r="BE13" i="9"/>
  <c r="BB13" i="9"/>
  <c r="AZ13" i="9"/>
  <c r="AY13" i="9"/>
  <c r="AV13" i="9"/>
  <c r="AT13" i="9"/>
  <c r="AS13" i="9"/>
  <c r="AP13" i="9"/>
  <c r="AN13" i="9"/>
  <c r="AM13" i="9"/>
  <c r="AJ13" i="9"/>
  <c r="AH13" i="9"/>
  <c r="AG13" i="9"/>
  <c r="AD13" i="9"/>
  <c r="AB13" i="9"/>
  <c r="AA13" i="9"/>
  <c r="X13" i="9"/>
  <c r="V13" i="9"/>
  <c r="U13" i="9"/>
  <c r="R13" i="9"/>
  <c r="P13" i="9"/>
  <c r="O13" i="9"/>
  <c r="L13" i="9"/>
  <c r="EN12" i="9"/>
  <c r="EL12" i="9"/>
  <c r="EK12" i="9"/>
  <c r="EH12" i="9"/>
  <c r="EF12" i="9"/>
  <c r="EE12" i="9"/>
  <c r="EB12" i="9"/>
  <c r="DZ12" i="9"/>
  <c r="DY12" i="9"/>
  <c r="DV12" i="9"/>
  <c r="DT12" i="9"/>
  <c r="DS12" i="9"/>
  <c r="DP12" i="9"/>
  <c r="DN12" i="9"/>
  <c r="DM12" i="9"/>
  <c r="DJ12" i="9"/>
  <c r="DH12" i="9"/>
  <c r="DG12" i="9"/>
  <c r="DD12" i="9"/>
  <c r="DB12" i="9"/>
  <c r="DA12" i="9"/>
  <c r="CX12" i="9"/>
  <c r="CV12" i="9"/>
  <c r="CU12" i="9"/>
  <c r="CR12" i="9"/>
  <c r="CP12" i="9"/>
  <c r="CO12" i="9"/>
  <c r="CL12" i="9"/>
  <c r="CJ12" i="9"/>
  <c r="CI12" i="9"/>
  <c r="CF12" i="9"/>
  <c r="CD12" i="9"/>
  <c r="CC12" i="9"/>
  <c r="BZ12" i="9"/>
  <c r="BX12" i="9"/>
  <c r="BW12" i="9"/>
  <c r="BT12" i="9"/>
  <c r="BR12" i="9"/>
  <c r="BQ12" i="9"/>
  <c r="BN12" i="9"/>
  <c r="BL12" i="9"/>
  <c r="BK12" i="9"/>
  <c r="BH12" i="9"/>
  <c r="BF12" i="9"/>
  <c r="BE12" i="9"/>
  <c r="BB12" i="9"/>
  <c r="AZ12" i="9"/>
  <c r="AY12" i="9"/>
  <c r="AV12" i="9"/>
  <c r="AT12" i="9"/>
  <c r="AS12" i="9"/>
  <c r="AP12" i="9"/>
  <c r="AN12" i="9"/>
  <c r="AM12" i="9"/>
  <c r="AJ12" i="9"/>
  <c r="AH12" i="9"/>
  <c r="AG12" i="9"/>
  <c r="AD12" i="9"/>
  <c r="AB12" i="9"/>
  <c r="AA12" i="9"/>
  <c r="X12" i="9"/>
  <c r="V12" i="9"/>
  <c r="U12" i="9"/>
  <c r="R12" i="9"/>
  <c r="P12" i="9"/>
  <c r="O12" i="9"/>
  <c r="L12" i="9"/>
  <c r="EN11" i="9"/>
  <c r="EL11" i="9"/>
  <c r="EK11" i="9"/>
  <c r="EH11" i="9"/>
  <c r="EF11" i="9"/>
  <c r="EE11" i="9"/>
  <c r="EB11" i="9"/>
  <c r="DZ11" i="9"/>
  <c r="DY11" i="9"/>
  <c r="DV11" i="9"/>
  <c r="DT11" i="9"/>
  <c r="DS11" i="9"/>
  <c r="DP11" i="9"/>
  <c r="DN11" i="9"/>
  <c r="DM11" i="9"/>
  <c r="DJ11" i="9"/>
  <c r="DH11" i="9"/>
  <c r="DG11" i="9"/>
  <c r="DD11" i="9"/>
  <c r="DB11" i="9"/>
  <c r="DA11" i="9"/>
  <c r="CX11" i="9"/>
  <c r="CV11" i="9"/>
  <c r="CU11" i="9"/>
  <c r="CR11" i="9"/>
  <c r="CP11" i="9"/>
  <c r="CO11" i="9"/>
  <c r="CL11" i="9"/>
  <c r="CJ11" i="9"/>
  <c r="CI11" i="9"/>
  <c r="CF11" i="9"/>
  <c r="CD11" i="9"/>
  <c r="CC11" i="9"/>
  <c r="BZ11" i="9"/>
  <c r="BX11" i="9"/>
  <c r="BW11" i="9"/>
  <c r="BT11" i="9"/>
  <c r="BR11" i="9"/>
  <c r="BQ11" i="9"/>
  <c r="BN11" i="9"/>
  <c r="BL11" i="9"/>
  <c r="BK11" i="9"/>
  <c r="BH11" i="9"/>
  <c r="BF11" i="9"/>
  <c r="BE11" i="9"/>
  <c r="BB11" i="9"/>
  <c r="AZ11" i="9"/>
  <c r="AY11" i="9"/>
  <c r="AV11" i="9"/>
  <c r="AT11" i="9"/>
  <c r="AS11" i="9"/>
  <c r="AP11" i="9"/>
  <c r="AN11" i="9"/>
  <c r="AM11" i="9"/>
  <c r="AJ11" i="9"/>
  <c r="AH11" i="9"/>
  <c r="AG11" i="9"/>
  <c r="AD11" i="9"/>
  <c r="AB11" i="9"/>
  <c r="AA11" i="9"/>
  <c r="X11" i="9"/>
  <c r="V11" i="9"/>
  <c r="U11" i="9"/>
  <c r="R11" i="9"/>
  <c r="P11" i="9"/>
  <c r="O11" i="9"/>
  <c r="L11" i="9"/>
  <c r="EN10" i="9"/>
  <c r="EO21" i="9" s="1"/>
  <c r="EK10" i="9"/>
  <c r="EH10" i="9"/>
  <c r="EI21" i="9" s="1"/>
  <c r="EE10" i="9"/>
  <c r="EB10" i="9"/>
  <c r="EC13" i="9" s="1"/>
  <c r="DY10" i="9"/>
  <c r="DV10" i="9"/>
  <c r="DW21" i="9" s="1"/>
  <c r="DS10" i="9"/>
  <c r="DP10" i="9"/>
  <c r="DQ23" i="9" s="1"/>
  <c r="DM10" i="9"/>
  <c r="DJ10" i="9"/>
  <c r="DK23" i="9" s="1"/>
  <c r="DG10" i="9"/>
  <c r="DD10" i="9"/>
  <c r="DE21" i="9" s="1"/>
  <c r="DA10" i="9"/>
  <c r="CX10" i="9"/>
  <c r="CY21" i="9" s="1"/>
  <c r="CU10" i="9"/>
  <c r="CR10" i="9"/>
  <c r="CS21" i="9" s="1"/>
  <c r="CO10" i="9"/>
  <c r="CL10" i="9"/>
  <c r="CM21" i="9" s="1"/>
  <c r="CI10" i="9"/>
  <c r="CF10" i="9"/>
  <c r="CG21" i="9" s="1"/>
  <c r="CC10" i="9"/>
  <c r="BZ10" i="9"/>
  <c r="CA13" i="9" s="1"/>
  <c r="BW10" i="9"/>
  <c r="BT10" i="9"/>
  <c r="BU21" i="9" s="1"/>
  <c r="BQ10" i="9"/>
  <c r="BN10" i="9"/>
  <c r="BO13" i="9" s="1"/>
  <c r="BK10" i="9"/>
  <c r="BH10" i="9"/>
  <c r="BI21" i="9" s="1"/>
  <c r="BE10" i="9"/>
  <c r="BB10" i="9"/>
  <c r="BC21" i="9" s="1"/>
  <c r="AY10" i="9"/>
  <c r="AV10" i="9"/>
  <c r="AW21" i="9" s="1"/>
  <c r="AS10" i="9"/>
  <c r="AP10" i="9"/>
  <c r="AQ13" i="9" s="1"/>
  <c r="AM10" i="9"/>
  <c r="AJ10" i="9"/>
  <c r="AK21" i="9" s="1"/>
  <c r="AG10" i="9"/>
  <c r="AD10" i="9"/>
  <c r="AE23" i="9" s="1"/>
  <c r="AA10" i="9"/>
  <c r="X10" i="9"/>
  <c r="Y15" i="9" s="1"/>
  <c r="U10" i="9"/>
  <c r="R10" i="9"/>
  <c r="S23" i="9" s="1"/>
  <c r="O10" i="9"/>
  <c r="L10" i="9"/>
  <c r="M15" i="9" s="1"/>
  <c r="EM9" i="9"/>
  <c r="EN9" i="9" s="1"/>
  <c r="EN8" i="9" s="1"/>
  <c r="EJ9" i="9"/>
  <c r="EK9" i="9" s="1"/>
  <c r="EG9" i="9"/>
  <c r="EH9" i="9" s="1"/>
  <c r="EH8" i="9" s="1"/>
  <c r="ED9" i="9"/>
  <c r="EE9" i="9" s="1"/>
  <c r="EE8" i="9" s="1"/>
  <c r="EA9" i="9"/>
  <c r="EB9" i="9" s="1"/>
  <c r="DX9" i="9"/>
  <c r="DY9" i="9" s="1"/>
  <c r="DY8" i="9" s="1"/>
  <c r="DU9" i="9"/>
  <c r="DV9" i="9" s="1"/>
  <c r="DR9" i="9"/>
  <c r="DS9" i="9" s="1"/>
  <c r="DS8" i="9" s="1"/>
  <c r="DO9" i="9"/>
  <c r="DP9" i="9" s="1"/>
  <c r="DP8" i="9" s="1"/>
  <c r="DL9" i="9"/>
  <c r="DM9" i="9" s="1"/>
  <c r="DM8" i="9" s="1"/>
  <c r="DI9" i="9"/>
  <c r="DJ9" i="9" s="1"/>
  <c r="DJ8" i="9" s="1"/>
  <c r="DF9" i="9"/>
  <c r="DG9" i="9" s="1"/>
  <c r="DC9" i="9"/>
  <c r="DD9" i="9" s="1"/>
  <c r="CZ9" i="9"/>
  <c r="DA9" i="9" s="1"/>
  <c r="DA8" i="9" s="1"/>
  <c r="CW9" i="9"/>
  <c r="CX9" i="9" s="1"/>
  <c r="CX8" i="9" s="1"/>
  <c r="CT9" i="9"/>
  <c r="CU9" i="9" s="1"/>
  <c r="CU8" i="9" s="1"/>
  <c r="CQ9" i="9"/>
  <c r="CR9" i="9" s="1"/>
  <c r="CR8" i="9" s="1"/>
  <c r="CN9" i="9"/>
  <c r="CO9" i="9" s="1"/>
  <c r="CO8" i="9" s="1"/>
  <c r="CK9" i="9"/>
  <c r="CL9" i="9" s="1"/>
  <c r="CH9" i="9"/>
  <c r="CI9" i="9" s="1"/>
  <c r="CI8" i="9" s="1"/>
  <c r="CE9" i="9"/>
  <c r="CF9" i="9" s="1"/>
  <c r="CF8" i="9" s="1"/>
  <c r="CB9" i="9"/>
  <c r="CC9" i="9" s="1"/>
  <c r="CC8" i="9" s="1"/>
  <c r="BY9" i="9"/>
  <c r="BZ9" i="9" s="1"/>
  <c r="BZ8" i="9" s="1"/>
  <c r="BV9" i="9"/>
  <c r="BW9" i="9" s="1"/>
  <c r="BW8" i="9" s="1"/>
  <c r="BS9" i="9"/>
  <c r="BT9" i="9" s="1"/>
  <c r="BP9" i="9"/>
  <c r="BQ9" i="9" s="1"/>
  <c r="BQ8" i="9" s="1"/>
  <c r="BM9" i="9"/>
  <c r="BN9" i="9" s="1"/>
  <c r="BN8" i="9" s="1"/>
  <c r="BJ9" i="9"/>
  <c r="BK9" i="9" s="1"/>
  <c r="BK8" i="9" s="1"/>
  <c r="BG9" i="9"/>
  <c r="BH9" i="9" s="1"/>
  <c r="BH8" i="9" s="1"/>
  <c r="BD9" i="9"/>
  <c r="BE9" i="9" s="1"/>
  <c r="BA9" i="9"/>
  <c r="BB9" i="9" s="1"/>
  <c r="AX9" i="9"/>
  <c r="AY9" i="9" s="1"/>
  <c r="AU9" i="9"/>
  <c r="AV9" i="9" s="1"/>
  <c r="AR9" i="9"/>
  <c r="AS9" i="9" s="1"/>
  <c r="AS8" i="9" s="1"/>
  <c r="AO9" i="9"/>
  <c r="AP9" i="9" s="1"/>
  <c r="AL9" i="9"/>
  <c r="AM9" i="9" s="1"/>
  <c r="AM8" i="9" s="1"/>
  <c r="AI9" i="9"/>
  <c r="AJ9" i="9" s="1"/>
  <c r="AF9" i="9"/>
  <c r="AG9" i="9" s="1"/>
  <c r="AC9" i="9"/>
  <c r="AD9" i="9" s="1"/>
  <c r="Z9" i="9"/>
  <c r="AA9" i="9" s="1"/>
  <c r="AA8" i="9" s="1"/>
  <c r="W9" i="9"/>
  <c r="X9" i="9" s="1"/>
  <c r="T9" i="9"/>
  <c r="U9" i="9" s="1"/>
  <c r="U8" i="9" s="1"/>
  <c r="Q9" i="9"/>
  <c r="R9" i="9" s="1"/>
  <c r="N9" i="9"/>
  <c r="O9" i="9" s="1"/>
  <c r="K9" i="9"/>
  <c r="L9" i="9" s="1"/>
  <c r="EJ4" i="9"/>
  <c r="ED4" i="9"/>
  <c r="DX4" i="9"/>
  <c r="DR4" i="9"/>
  <c r="DL4" i="9"/>
  <c r="DF4" i="9"/>
  <c r="CZ4" i="9"/>
  <c r="CT4" i="9"/>
  <c r="CN4" i="9"/>
  <c r="CH4" i="9"/>
  <c r="CB4" i="9"/>
  <c r="BV4" i="9"/>
  <c r="BP4" i="9"/>
  <c r="BJ4" i="9"/>
  <c r="BD4" i="9"/>
  <c r="AX4" i="9"/>
  <c r="AR4" i="9"/>
  <c r="AL4" i="9"/>
  <c r="AF4" i="9"/>
  <c r="Z4" i="9"/>
  <c r="T4" i="9"/>
  <c r="N4" i="9"/>
  <c r="G145" i="8"/>
  <c r="G144" i="8"/>
  <c r="F142" i="8" s="1"/>
  <c r="G142" i="8" s="1"/>
  <c r="F36" i="7" s="1"/>
  <c r="G143" i="8"/>
  <c r="G127" i="8"/>
  <c r="G126" i="8"/>
  <c r="G124" i="8" s="1"/>
  <c r="G125" i="8"/>
  <c r="H121" i="8"/>
  <c r="G121" i="8"/>
  <c r="H120" i="8"/>
  <c r="G120" i="8"/>
  <c r="G119" i="8"/>
  <c r="G118" i="8"/>
  <c r="G117" i="8"/>
  <c r="G116" i="8"/>
  <c r="F116" i="8"/>
  <c r="G114" i="8"/>
  <c r="G113" i="8"/>
  <c r="G112" i="8"/>
  <c r="G111" i="8"/>
  <c r="G110" i="8"/>
  <c r="G109" i="8"/>
  <c r="G108" i="8"/>
  <c r="G107" i="8"/>
  <c r="G106" i="8"/>
  <c r="F29" i="7" s="1"/>
  <c r="F106" i="8"/>
  <c r="G104" i="8"/>
  <c r="G103" i="8"/>
  <c r="H119" i="8" s="1"/>
  <c r="G102" i="8"/>
  <c r="G101" i="8"/>
  <c r="H104" i="8" s="1"/>
  <c r="G100" i="8"/>
  <c r="G96" i="8"/>
  <c r="G95" i="8"/>
  <c r="G94" i="8"/>
  <c r="G93" i="8"/>
  <c r="G92" i="8"/>
  <c r="F92" i="8"/>
  <c r="G90" i="8"/>
  <c r="G89" i="8"/>
  <c r="G88" i="8"/>
  <c r="G87" i="8"/>
  <c r="G86" i="8"/>
  <c r="G85" i="8"/>
  <c r="G84" i="8"/>
  <c r="G83" i="8"/>
  <c r="F83" i="8"/>
  <c r="G81" i="8"/>
  <c r="G80" i="8"/>
  <c r="G79" i="8"/>
  <c r="G78" i="8"/>
  <c r="G77" i="8"/>
  <c r="H96" i="8" s="1"/>
  <c r="G73" i="8"/>
  <c r="G72" i="8"/>
  <c r="G71" i="8"/>
  <c r="G70" i="8"/>
  <c r="F69" i="8"/>
  <c r="G69" i="8" s="1"/>
  <c r="G67" i="8"/>
  <c r="H66" i="8"/>
  <c r="G66" i="8"/>
  <c r="H65" i="8"/>
  <c r="G65" i="8"/>
  <c r="G64" i="8"/>
  <c r="F63" i="8"/>
  <c r="G63" i="8" s="1"/>
  <c r="H63" i="8" s="1"/>
  <c r="G59" i="8"/>
  <c r="G58" i="8"/>
  <c r="G57" i="8"/>
  <c r="F56" i="8"/>
  <c r="G56" i="8" s="1"/>
  <c r="G53" i="8"/>
  <c r="G52" i="8"/>
  <c r="H52" i="8" s="1"/>
  <c r="F51" i="8"/>
  <c r="G51" i="8" s="1"/>
  <c r="G49" i="8"/>
  <c r="G48" i="8"/>
  <c r="G47" i="8"/>
  <c r="G46" i="8"/>
  <c r="G45" i="8"/>
  <c r="F43" i="8"/>
  <c r="G43" i="8" s="1"/>
  <c r="G40" i="8"/>
  <c r="H40" i="8" s="1"/>
  <c r="G39" i="8"/>
  <c r="H39" i="8" s="1"/>
  <c r="G38" i="8"/>
  <c r="G37" i="8"/>
  <c r="F36" i="8"/>
  <c r="G36" i="8" s="1"/>
  <c r="G33" i="8"/>
  <c r="G32" i="8"/>
  <c r="G31" i="8"/>
  <c r="G28" i="8"/>
  <c r="H28" i="8" s="1"/>
  <c r="G27" i="8"/>
  <c r="H27" i="8" s="1"/>
  <c r="G26" i="8"/>
  <c r="H113" i="8" s="1"/>
  <c r="G25" i="8"/>
  <c r="F23" i="8"/>
  <c r="G23" i="8" s="1"/>
  <c r="H23" i="8" s="1"/>
  <c r="F21" i="8"/>
  <c r="G21" i="8" s="1"/>
  <c r="G18" i="8"/>
  <c r="H18" i="8" s="1"/>
  <c r="G17" i="8"/>
  <c r="H17" i="8" s="1"/>
  <c r="G16" i="8"/>
  <c r="H16" i="8" s="1"/>
  <c r="G15" i="8"/>
  <c r="H15" i="8" s="1"/>
  <c r="G14" i="8"/>
  <c r="H14" i="8" s="1"/>
  <c r="G13" i="8"/>
  <c r="H13" i="8" s="1"/>
  <c r="G12" i="8"/>
  <c r="H12" i="8" s="1"/>
  <c r="G11" i="8"/>
  <c r="H11" i="8" s="1"/>
  <c r="G10" i="8"/>
  <c r="F30" i="7"/>
  <c r="C45" i="5"/>
  <c r="EM4" i="9" s="1"/>
  <c r="A45" i="5"/>
  <c r="C44" i="5"/>
  <c r="A44" i="5"/>
  <c r="C43" i="5"/>
  <c r="EG4" i="9" s="1"/>
  <c r="A43" i="5"/>
  <c r="C42" i="5"/>
  <c r="A42" i="5"/>
  <c r="C41" i="5"/>
  <c r="EA4" i="9" s="1"/>
  <c r="A41" i="5"/>
  <c r="C40" i="5"/>
  <c r="A40" i="5"/>
  <c r="C39" i="5"/>
  <c r="DU4" i="9" s="1"/>
  <c r="A39" i="5"/>
  <c r="C38" i="5"/>
  <c r="A38" i="5"/>
  <c r="C37" i="5"/>
  <c r="DO4" i="9" s="1"/>
  <c r="A37" i="5"/>
  <c r="C36" i="5"/>
  <c r="A36" i="5"/>
  <c r="C35" i="5"/>
  <c r="DI4" i="9" s="1"/>
  <c r="A35" i="5"/>
  <c r="C34" i="5"/>
  <c r="A34" i="5"/>
  <c r="C33" i="5"/>
  <c r="DC4" i="9" s="1"/>
  <c r="A33" i="5"/>
  <c r="C32" i="5"/>
  <c r="A32" i="5"/>
  <c r="C31" i="5"/>
  <c r="CW4" i="9" s="1"/>
  <c r="A31" i="5"/>
  <c r="C30" i="5"/>
  <c r="A30" i="5"/>
  <c r="C29" i="5"/>
  <c r="CQ4" i="9" s="1"/>
  <c r="A29" i="5"/>
  <c r="C28" i="5"/>
  <c r="A28" i="5"/>
  <c r="C27" i="5"/>
  <c r="CK4" i="9" s="1"/>
  <c r="A27" i="5"/>
  <c r="C26" i="5"/>
  <c r="A26" i="5"/>
  <c r="C25" i="5"/>
  <c r="CE4" i="9" s="1"/>
  <c r="A25" i="5"/>
  <c r="C24" i="5"/>
  <c r="A24" i="5"/>
  <c r="C23" i="5"/>
  <c r="BY4" i="9" s="1"/>
  <c r="A23" i="5"/>
  <c r="C22" i="5"/>
  <c r="A22" i="5"/>
  <c r="C21" i="5"/>
  <c r="BS4" i="9" s="1"/>
  <c r="A21" i="5"/>
  <c r="C20" i="5"/>
  <c r="A20" i="5"/>
  <c r="C19" i="5"/>
  <c r="BM4" i="9" s="1"/>
  <c r="A19" i="5"/>
  <c r="C18" i="5"/>
  <c r="A18" i="5"/>
  <c r="C17" i="5"/>
  <c r="BG4" i="9" s="1"/>
  <c r="A17" i="5"/>
  <c r="C16" i="5"/>
  <c r="A16" i="5"/>
  <c r="C15" i="5"/>
  <c r="BA4" i="9" s="1"/>
  <c r="A15" i="5"/>
  <c r="C14" i="5"/>
  <c r="A14" i="5"/>
  <c r="C13" i="5"/>
  <c r="AU4" i="9" s="1"/>
  <c r="A13" i="5"/>
  <c r="C12" i="5"/>
  <c r="A12" i="5"/>
  <c r="C11" i="5"/>
  <c r="AO4" i="9" s="1"/>
  <c r="A11" i="5"/>
  <c r="C10" i="5"/>
  <c r="A10" i="5"/>
  <c r="C9" i="5"/>
  <c r="AI4" i="9" s="1"/>
  <c r="A9" i="5"/>
  <c r="C8" i="5"/>
  <c r="A8" i="5"/>
  <c r="C7" i="5"/>
  <c r="AC4" i="9" s="1"/>
  <c r="A7" i="5"/>
  <c r="C6" i="5"/>
  <c r="A6" i="5"/>
  <c r="C5" i="5"/>
  <c r="W4" i="9" s="1"/>
  <c r="A5" i="5"/>
  <c r="C4" i="5"/>
  <c r="A4" i="5"/>
  <c r="C3" i="5"/>
  <c r="Q4" i="9" s="1"/>
  <c r="A3" i="5"/>
  <c r="C2" i="5"/>
  <c r="A2" i="5"/>
  <c r="C1" i="5"/>
  <c r="K4" i="9" s="1"/>
  <c r="A1" i="5"/>
  <c r="AW37" i="4"/>
  <c r="AV37" i="4"/>
  <c r="AU37" i="4"/>
  <c r="AT37" i="4"/>
  <c r="AS37" i="4"/>
  <c r="AR37" i="4"/>
  <c r="AQ37" i="4"/>
  <c r="AP37" i="4"/>
  <c r="AO37" i="4"/>
  <c r="AN37" i="4"/>
  <c r="AM37" i="4"/>
  <c r="AL37" i="4"/>
  <c r="AK37" i="4"/>
  <c r="AJ37" i="4"/>
  <c r="AI37" i="4"/>
  <c r="AH37" i="4"/>
  <c r="AG37" i="4"/>
  <c r="AF37" i="4"/>
  <c r="AE37" i="4"/>
  <c r="AD37" i="4"/>
  <c r="AC37" i="4"/>
  <c r="AB37" i="4"/>
  <c r="AA37" i="4"/>
  <c r="Z37" i="4"/>
  <c r="Y37" i="4"/>
  <c r="X37" i="4"/>
  <c r="W37" i="4"/>
  <c r="V37" i="4"/>
  <c r="U37" i="4"/>
  <c r="T37" i="4"/>
  <c r="S37" i="4"/>
  <c r="R37" i="4"/>
  <c r="Q37" i="4"/>
  <c r="P37" i="4"/>
  <c r="O37" i="4"/>
  <c r="N37" i="4"/>
  <c r="M37" i="4"/>
  <c r="L37" i="4"/>
  <c r="K37" i="4"/>
  <c r="J37" i="4"/>
  <c r="I37" i="4"/>
  <c r="H37" i="4"/>
  <c r="G37" i="4"/>
  <c r="F37" i="4"/>
  <c r="E37" i="4"/>
  <c r="D37" i="4"/>
  <c r="AW36" i="4"/>
  <c r="AV36" i="4"/>
  <c r="AU36" i="4"/>
  <c r="AT36" i="4"/>
  <c r="AS36" i="4"/>
  <c r="AR36" i="4"/>
  <c r="AQ36" i="4"/>
  <c r="AP36" i="4"/>
  <c r="AO36" i="4"/>
  <c r="AN36" i="4"/>
  <c r="AM36" i="4"/>
  <c r="AL36" i="4"/>
  <c r="AK36" i="4"/>
  <c r="AJ36" i="4"/>
  <c r="AI36" i="4"/>
  <c r="AH36" i="4"/>
  <c r="AG36" i="4"/>
  <c r="AF36" i="4"/>
  <c r="AE36" i="4"/>
  <c r="AD36" i="4"/>
  <c r="AC36" i="4"/>
  <c r="AB36" i="4"/>
  <c r="AA36" i="4"/>
  <c r="Z36" i="4"/>
  <c r="Y36" i="4"/>
  <c r="X36" i="4"/>
  <c r="W36" i="4"/>
  <c r="V36" i="4"/>
  <c r="U36" i="4"/>
  <c r="T36" i="4"/>
  <c r="S36" i="4"/>
  <c r="R36" i="4"/>
  <c r="Q36" i="4"/>
  <c r="P36" i="4"/>
  <c r="O36" i="4"/>
  <c r="N36" i="4"/>
  <c r="M36" i="4"/>
  <c r="L36" i="4"/>
  <c r="K36" i="4"/>
  <c r="J36" i="4"/>
  <c r="I36" i="4"/>
  <c r="H36" i="4"/>
  <c r="G36" i="4"/>
  <c r="F36" i="4"/>
  <c r="E36" i="4"/>
  <c r="D36" i="4"/>
  <c r="AW35" i="4"/>
  <c r="AV35" i="4"/>
  <c r="AU35" i="4"/>
  <c r="AT35" i="4"/>
  <c r="AS35" i="4"/>
  <c r="AR35" i="4"/>
  <c r="AQ35" i="4"/>
  <c r="AP35" i="4"/>
  <c r="AO35" i="4"/>
  <c r="AN35" i="4"/>
  <c r="AM35" i="4"/>
  <c r="AL35" i="4"/>
  <c r="AK35" i="4"/>
  <c r="AJ35" i="4"/>
  <c r="AI35" i="4"/>
  <c r="AH35" i="4"/>
  <c r="AG35" i="4"/>
  <c r="AF35" i="4"/>
  <c r="AE35" i="4"/>
  <c r="AD35" i="4"/>
  <c r="AC35" i="4"/>
  <c r="AB35" i="4"/>
  <c r="AA35" i="4"/>
  <c r="Z35" i="4"/>
  <c r="Y35" i="4"/>
  <c r="X35" i="4"/>
  <c r="W35" i="4"/>
  <c r="V35" i="4"/>
  <c r="U35" i="4"/>
  <c r="T35" i="4"/>
  <c r="S35" i="4"/>
  <c r="R35" i="4"/>
  <c r="Q35" i="4"/>
  <c r="P35" i="4"/>
  <c r="O35" i="4"/>
  <c r="N35" i="4"/>
  <c r="M35" i="4"/>
  <c r="L35" i="4"/>
  <c r="K35" i="4"/>
  <c r="J35" i="4"/>
  <c r="I35" i="4"/>
  <c r="H35" i="4"/>
  <c r="G35" i="4"/>
  <c r="F35" i="4"/>
  <c r="E35" i="4"/>
  <c r="D35" i="4"/>
  <c r="AW34" i="4"/>
  <c r="AV34" i="4"/>
  <c r="AU34" i="4"/>
  <c r="AT34" i="4"/>
  <c r="AS34" i="4"/>
  <c r="AR34" i="4"/>
  <c r="AQ34" i="4"/>
  <c r="AP34" i="4"/>
  <c r="AO34" i="4"/>
  <c r="AN34" i="4"/>
  <c r="AM34" i="4"/>
  <c r="AL34" i="4"/>
  <c r="AK34" i="4"/>
  <c r="AJ34" i="4"/>
  <c r="AI34" i="4"/>
  <c r="AH34" i="4"/>
  <c r="AG34" i="4"/>
  <c r="AF34" i="4"/>
  <c r="AE34" i="4"/>
  <c r="AD34" i="4"/>
  <c r="AC34" i="4"/>
  <c r="AB34" i="4"/>
  <c r="AA34" i="4"/>
  <c r="Z34" i="4"/>
  <c r="Y34" i="4"/>
  <c r="X34" i="4"/>
  <c r="W34" i="4"/>
  <c r="V34" i="4"/>
  <c r="U34" i="4"/>
  <c r="T34" i="4"/>
  <c r="S34" i="4"/>
  <c r="R34" i="4"/>
  <c r="Q34" i="4"/>
  <c r="P34" i="4"/>
  <c r="O34" i="4"/>
  <c r="N34" i="4"/>
  <c r="M34" i="4"/>
  <c r="L34" i="4"/>
  <c r="K34" i="4"/>
  <c r="J34" i="4"/>
  <c r="I34" i="4"/>
  <c r="H34" i="4"/>
  <c r="G34" i="4"/>
  <c r="F34" i="4"/>
  <c r="E34" i="4"/>
  <c r="D34" i="4"/>
  <c r="AW33" i="4"/>
  <c r="AV33" i="4"/>
  <c r="AU33" i="4"/>
  <c r="AT33" i="4"/>
  <c r="AS33" i="4"/>
  <c r="AR33" i="4"/>
  <c r="AQ33" i="4"/>
  <c r="AP33" i="4"/>
  <c r="AO33" i="4"/>
  <c r="AN33" i="4"/>
  <c r="AM33" i="4"/>
  <c r="AL33" i="4"/>
  <c r="AK33" i="4"/>
  <c r="AJ33" i="4"/>
  <c r="AI33" i="4"/>
  <c r="AH33" i="4"/>
  <c r="AG33" i="4"/>
  <c r="AF33" i="4"/>
  <c r="AE33" i="4"/>
  <c r="AD33" i="4"/>
  <c r="AC33" i="4"/>
  <c r="AB33" i="4"/>
  <c r="AA33" i="4"/>
  <c r="Z33" i="4"/>
  <c r="Y33" i="4"/>
  <c r="X33" i="4"/>
  <c r="W33" i="4"/>
  <c r="V33" i="4"/>
  <c r="U33" i="4"/>
  <c r="T33" i="4"/>
  <c r="S33" i="4"/>
  <c r="R33" i="4"/>
  <c r="Q33" i="4"/>
  <c r="P33" i="4"/>
  <c r="O33" i="4"/>
  <c r="N33" i="4"/>
  <c r="M33" i="4"/>
  <c r="L33" i="4"/>
  <c r="K33" i="4"/>
  <c r="J33" i="4"/>
  <c r="I33" i="4"/>
  <c r="H33" i="4"/>
  <c r="G33" i="4"/>
  <c r="F33" i="4"/>
  <c r="E33" i="4"/>
  <c r="D33" i="4"/>
  <c r="AW32" i="4"/>
  <c r="AV32" i="4"/>
  <c r="AU32" i="4"/>
  <c r="AT32" i="4"/>
  <c r="AS32" i="4"/>
  <c r="AR32" i="4"/>
  <c r="AQ32" i="4"/>
  <c r="AP32" i="4"/>
  <c r="AO32" i="4"/>
  <c r="AN32" i="4"/>
  <c r="AM32" i="4"/>
  <c r="AL32" i="4"/>
  <c r="AK32" i="4"/>
  <c r="AJ32" i="4"/>
  <c r="AI32" i="4"/>
  <c r="AH32" i="4"/>
  <c r="AG32" i="4"/>
  <c r="AF32" i="4"/>
  <c r="AE32" i="4"/>
  <c r="AD32" i="4"/>
  <c r="AC32" i="4"/>
  <c r="AB32" i="4"/>
  <c r="AA32" i="4"/>
  <c r="Z32" i="4"/>
  <c r="Y32" i="4"/>
  <c r="X32" i="4"/>
  <c r="W32" i="4"/>
  <c r="V32" i="4"/>
  <c r="U32" i="4"/>
  <c r="T32" i="4"/>
  <c r="S32" i="4"/>
  <c r="R32" i="4"/>
  <c r="Q32" i="4"/>
  <c r="P32" i="4"/>
  <c r="O32" i="4"/>
  <c r="N32" i="4"/>
  <c r="M32" i="4"/>
  <c r="L32" i="4"/>
  <c r="K32" i="4"/>
  <c r="J32" i="4"/>
  <c r="I32" i="4"/>
  <c r="H32" i="4"/>
  <c r="G32" i="4"/>
  <c r="F32" i="4"/>
  <c r="E32" i="4"/>
  <c r="D32" i="4"/>
  <c r="AW31" i="4"/>
  <c r="AV31" i="4"/>
  <c r="AU31" i="4"/>
  <c r="AT31" i="4"/>
  <c r="AS31" i="4"/>
  <c r="AR31" i="4"/>
  <c r="AQ31" i="4"/>
  <c r="AP31" i="4"/>
  <c r="AO31" i="4"/>
  <c r="AN31" i="4"/>
  <c r="AM31" i="4"/>
  <c r="AL31" i="4"/>
  <c r="AK31" i="4"/>
  <c r="AJ31" i="4"/>
  <c r="AI31" i="4"/>
  <c r="AH31" i="4"/>
  <c r="AG31" i="4"/>
  <c r="AF31" i="4"/>
  <c r="AE31" i="4"/>
  <c r="AD31" i="4"/>
  <c r="AC31" i="4"/>
  <c r="AB31" i="4"/>
  <c r="AA31" i="4"/>
  <c r="Z31" i="4"/>
  <c r="Y31" i="4"/>
  <c r="X31" i="4"/>
  <c r="W31" i="4"/>
  <c r="V31" i="4"/>
  <c r="U31" i="4"/>
  <c r="T31" i="4"/>
  <c r="S31" i="4"/>
  <c r="R31" i="4"/>
  <c r="Q31" i="4"/>
  <c r="P31" i="4"/>
  <c r="O31" i="4"/>
  <c r="N31" i="4"/>
  <c r="M31" i="4"/>
  <c r="L31" i="4"/>
  <c r="K31" i="4"/>
  <c r="J31" i="4"/>
  <c r="I31" i="4"/>
  <c r="H31" i="4"/>
  <c r="G31" i="4"/>
  <c r="F31" i="4"/>
  <c r="E31" i="4"/>
  <c r="D31" i="4"/>
  <c r="AW30" i="4"/>
  <c r="AV30" i="4"/>
  <c r="AU30" i="4"/>
  <c r="AT30" i="4"/>
  <c r="AS30" i="4"/>
  <c r="AR30" i="4"/>
  <c r="AQ30" i="4"/>
  <c r="AP30" i="4"/>
  <c r="AO30" i="4"/>
  <c r="AN30" i="4"/>
  <c r="AM30" i="4"/>
  <c r="AL30" i="4"/>
  <c r="AK30" i="4"/>
  <c r="AJ30" i="4"/>
  <c r="AI30" i="4"/>
  <c r="AH30" i="4"/>
  <c r="AG30" i="4"/>
  <c r="AF30" i="4"/>
  <c r="AE30" i="4"/>
  <c r="AD30" i="4"/>
  <c r="AC30" i="4"/>
  <c r="AB30" i="4"/>
  <c r="AA30" i="4"/>
  <c r="Z30" i="4"/>
  <c r="Y30" i="4"/>
  <c r="X30" i="4"/>
  <c r="W30" i="4"/>
  <c r="V30" i="4"/>
  <c r="U30" i="4"/>
  <c r="T30" i="4"/>
  <c r="S30" i="4"/>
  <c r="R30" i="4"/>
  <c r="Q30" i="4"/>
  <c r="P30" i="4"/>
  <c r="O30" i="4"/>
  <c r="N30" i="4"/>
  <c r="M30" i="4"/>
  <c r="L30" i="4"/>
  <c r="K30" i="4"/>
  <c r="J30" i="4"/>
  <c r="I30" i="4"/>
  <c r="H30" i="4"/>
  <c r="G30" i="4"/>
  <c r="F30" i="4"/>
  <c r="E30" i="4"/>
  <c r="D30" i="4"/>
  <c r="AW29" i="4"/>
  <c r="AV29" i="4"/>
  <c r="AU29" i="4"/>
  <c r="AT29" i="4"/>
  <c r="AS29" i="4"/>
  <c r="AR29" i="4"/>
  <c r="AQ29" i="4"/>
  <c r="AP29" i="4"/>
  <c r="AO29" i="4"/>
  <c r="AN29" i="4"/>
  <c r="AM29" i="4"/>
  <c r="AL29" i="4"/>
  <c r="AK29" i="4"/>
  <c r="AJ29" i="4"/>
  <c r="AI29" i="4"/>
  <c r="AH29" i="4"/>
  <c r="AG29" i="4"/>
  <c r="AF29" i="4"/>
  <c r="AE29" i="4"/>
  <c r="AD29" i="4"/>
  <c r="AC29" i="4"/>
  <c r="AB29" i="4"/>
  <c r="AA29" i="4"/>
  <c r="Z29" i="4"/>
  <c r="Y29" i="4"/>
  <c r="X29" i="4"/>
  <c r="W29" i="4"/>
  <c r="V29" i="4"/>
  <c r="U29" i="4"/>
  <c r="T29" i="4"/>
  <c r="S29" i="4"/>
  <c r="R29" i="4"/>
  <c r="Q29" i="4"/>
  <c r="P29" i="4"/>
  <c r="O29" i="4"/>
  <c r="N29" i="4"/>
  <c r="M29" i="4"/>
  <c r="L29" i="4"/>
  <c r="K29" i="4"/>
  <c r="J29" i="4"/>
  <c r="I29" i="4"/>
  <c r="H29" i="4"/>
  <c r="G29" i="4"/>
  <c r="F29" i="4"/>
  <c r="E29" i="4"/>
  <c r="D29" i="4"/>
  <c r="AW28" i="4"/>
  <c r="AV28" i="4"/>
  <c r="AU28" i="4"/>
  <c r="AT28" i="4"/>
  <c r="AS28" i="4"/>
  <c r="AR28" i="4"/>
  <c r="AQ28" i="4"/>
  <c r="AP28" i="4"/>
  <c r="AO28" i="4"/>
  <c r="AN28" i="4"/>
  <c r="AM28" i="4"/>
  <c r="AL28" i="4"/>
  <c r="AK28" i="4"/>
  <c r="AJ28" i="4"/>
  <c r="AI28" i="4"/>
  <c r="AH28" i="4"/>
  <c r="AG28" i="4"/>
  <c r="AF28" i="4"/>
  <c r="AE28" i="4"/>
  <c r="AD28" i="4"/>
  <c r="AC28" i="4"/>
  <c r="AB28" i="4"/>
  <c r="AA28" i="4"/>
  <c r="Z28" i="4"/>
  <c r="Y28" i="4"/>
  <c r="X28" i="4"/>
  <c r="W28" i="4"/>
  <c r="V28" i="4"/>
  <c r="U28" i="4"/>
  <c r="T28" i="4"/>
  <c r="S28" i="4"/>
  <c r="R28" i="4"/>
  <c r="Q28" i="4"/>
  <c r="P28" i="4"/>
  <c r="O28" i="4"/>
  <c r="N28" i="4"/>
  <c r="M28" i="4"/>
  <c r="L28" i="4"/>
  <c r="K28" i="4"/>
  <c r="J28" i="4"/>
  <c r="I28" i="4"/>
  <c r="H28" i="4"/>
  <c r="G28" i="4"/>
  <c r="F28" i="4"/>
  <c r="E28" i="4"/>
  <c r="D28" i="4"/>
  <c r="AW27" i="4"/>
  <c r="AV27" i="4"/>
  <c r="AU27" i="4"/>
  <c r="AT27" i="4"/>
  <c r="AS27" i="4"/>
  <c r="AR27" i="4"/>
  <c r="AQ27" i="4"/>
  <c r="AP27" i="4"/>
  <c r="AO27" i="4"/>
  <c r="AN27" i="4"/>
  <c r="AM27" i="4"/>
  <c r="AL27" i="4"/>
  <c r="AK27" i="4"/>
  <c r="AJ27" i="4"/>
  <c r="AI27" i="4"/>
  <c r="AH27" i="4"/>
  <c r="AG27" i="4"/>
  <c r="AF27" i="4"/>
  <c r="AE27" i="4"/>
  <c r="AD27" i="4"/>
  <c r="AC27" i="4"/>
  <c r="AB27" i="4"/>
  <c r="AA27" i="4"/>
  <c r="Z27" i="4"/>
  <c r="Y27" i="4"/>
  <c r="X27" i="4"/>
  <c r="W27" i="4"/>
  <c r="V27" i="4"/>
  <c r="U27" i="4"/>
  <c r="T27" i="4"/>
  <c r="S27" i="4"/>
  <c r="R27" i="4"/>
  <c r="Q27" i="4"/>
  <c r="P27" i="4"/>
  <c r="O27" i="4"/>
  <c r="N27" i="4"/>
  <c r="M27" i="4"/>
  <c r="L27" i="4"/>
  <c r="K27" i="4"/>
  <c r="J27" i="4"/>
  <c r="I27" i="4"/>
  <c r="H27" i="4"/>
  <c r="G27" i="4"/>
  <c r="F27" i="4"/>
  <c r="E27" i="4"/>
  <c r="D27" i="4"/>
  <c r="AW26" i="4"/>
  <c r="AV26" i="4"/>
  <c r="AU26" i="4"/>
  <c r="AT26" i="4"/>
  <c r="AS26" i="4"/>
  <c r="AR26" i="4"/>
  <c r="AQ26" i="4"/>
  <c r="AP26" i="4"/>
  <c r="AO26" i="4"/>
  <c r="AN26" i="4"/>
  <c r="AM26" i="4"/>
  <c r="AL26" i="4"/>
  <c r="AK26" i="4"/>
  <c r="AJ26" i="4"/>
  <c r="AI26" i="4"/>
  <c r="AH26" i="4"/>
  <c r="AG26" i="4"/>
  <c r="AF26" i="4"/>
  <c r="AE26" i="4"/>
  <c r="AD26" i="4"/>
  <c r="AC26" i="4"/>
  <c r="AB26" i="4"/>
  <c r="AA26" i="4"/>
  <c r="Z26" i="4"/>
  <c r="Y26" i="4"/>
  <c r="X26" i="4"/>
  <c r="W26" i="4"/>
  <c r="V26" i="4"/>
  <c r="U26" i="4"/>
  <c r="T26" i="4"/>
  <c r="S26" i="4"/>
  <c r="R26" i="4"/>
  <c r="Q26" i="4"/>
  <c r="P26" i="4"/>
  <c r="O26" i="4"/>
  <c r="N26" i="4"/>
  <c r="M26" i="4"/>
  <c r="L26" i="4"/>
  <c r="K26" i="4"/>
  <c r="J26" i="4"/>
  <c r="I26" i="4"/>
  <c r="H26" i="4"/>
  <c r="G26" i="4"/>
  <c r="F26" i="4"/>
  <c r="E26" i="4"/>
  <c r="D26" i="4"/>
  <c r="AW25" i="4"/>
  <c r="AV25" i="4"/>
  <c r="AU25" i="4"/>
  <c r="AT25" i="4"/>
  <c r="AS25" i="4"/>
  <c r="AR25" i="4"/>
  <c r="AQ25" i="4"/>
  <c r="AP25" i="4"/>
  <c r="AO25" i="4"/>
  <c r="AN25" i="4"/>
  <c r="AM25" i="4"/>
  <c r="AL25" i="4"/>
  <c r="AK25" i="4"/>
  <c r="AJ25" i="4"/>
  <c r="AI25" i="4"/>
  <c r="AH25" i="4"/>
  <c r="AG25" i="4"/>
  <c r="AF25" i="4"/>
  <c r="AE25" i="4"/>
  <c r="AD25" i="4"/>
  <c r="AC25" i="4"/>
  <c r="AB25" i="4"/>
  <c r="AA25" i="4"/>
  <c r="Z25" i="4"/>
  <c r="Y25" i="4"/>
  <c r="X25" i="4"/>
  <c r="W25" i="4"/>
  <c r="V25" i="4"/>
  <c r="U25" i="4"/>
  <c r="T25" i="4"/>
  <c r="S25" i="4"/>
  <c r="R25" i="4"/>
  <c r="Q25" i="4"/>
  <c r="P25" i="4"/>
  <c r="O25" i="4"/>
  <c r="N25" i="4"/>
  <c r="M25" i="4"/>
  <c r="L25" i="4"/>
  <c r="K25" i="4"/>
  <c r="J25" i="4"/>
  <c r="I25" i="4"/>
  <c r="H25" i="4"/>
  <c r="G25" i="4"/>
  <c r="F25" i="4"/>
  <c r="E25" i="4"/>
  <c r="D25" i="4"/>
  <c r="AW24" i="4"/>
  <c r="AV24" i="4"/>
  <c r="AU24" i="4"/>
  <c r="AT24" i="4"/>
  <c r="AS24" i="4"/>
  <c r="AR24" i="4"/>
  <c r="AQ24" i="4"/>
  <c r="AP24" i="4"/>
  <c r="AO24" i="4"/>
  <c r="AN24" i="4"/>
  <c r="AM24" i="4"/>
  <c r="AL24" i="4"/>
  <c r="AK24" i="4"/>
  <c r="AJ24" i="4"/>
  <c r="AI24" i="4"/>
  <c r="AH24" i="4"/>
  <c r="AG24" i="4"/>
  <c r="AF24" i="4"/>
  <c r="AE24" i="4"/>
  <c r="AD24" i="4"/>
  <c r="AC24" i="4"/>
  <c r="AB24" i="4"/>
  <c r="AA24" i="4"/>
  <c r="Z24" i="4"/>
  <c r="Y24" i="4"/>
  <c r="X24" i="4"/>
  <c r="W24" i="4"/>
  <c r="V24" i="4"/>
  <c r="U24" i="4"/>
  <c r="T24" i="4"/>
  <c r="S24" i="4"/>
  <c r="R24" i="4"/>
  <c r="Q24" i="4"/>
  <c r="P24" i="4"/>
  <c r="O24" i="4"/>
  <c r="N24" i="4"/>
  <c r="M24" i="4"/>
  <c r="L24" i="4"/>
  <c r="K24" i="4"/>
  <c r="J24" i="4"/>
  <c r="I24" i="4"/>
  <c r="H24" i="4"/>
  <c r="G24" i="4"/>
  <c r="F24" i="4"/>
  <c r="E24" i="4"/>
  <c r="D24" i="4"/>
  <c r="AW23" i="4"/>
  <c r="AV23" i="4"/>
  <c r="AU23" i="4"/>
  <c r="AT23" i="4"/>
  <c r="AS23" i="4"/>
  <c r="AR23" i="4"/>
  <c r="AQ23" i="4"/>
  <c r="AP23" i="4"/>
  <c r="AO23" i="4"/>
  <c r="AN23" i="4"/>
  <c r="AM23" i="4"/>
  <c r="AL23" i="4"/>
  <c r="AK23" i="4"/>
  <c r="AJ23" i="4"/>
  <c r="AI23" i="4"/>
  <c r="AH23" i="4"/>
  <c r="AG23" i="4"/>
  <c r="AF23" i="4"/>
  <c r="AE23" i="4"/>
  <c r="AD23" i="4"/>
  <c r="AC23" i="4"/>
  <c r="AB23" i="4"/>
  <c r="AA23" i="4"/>
  <c r="Z23" i="4"/>
  <c r="Y23" i="4"/>
  <c r="X23" i="4"/>
  <c r="W23" i="4"/>
  <c r="V23" i="4"/>
  <c r="U23" i="4"/>
  <c r="T23" i="4"/>
  <c r="S23" i="4"/>
  <c r="R23" i="4"/>
  <c r="Q23" i="4"/>
  <c r="P23" i="4"/>
  <c r="O23" i="4"/>
  <c r="N23" i="4"/>
  <c r="M23" i="4"/>
  <c r="L23" i="4"/>
  <c r="K23" i="4"/>
  <c r="J23" i="4"/>
  <c r="I23" i="4"/>
  <c r="H23" i="4"/>
  <c r="G23" i="4"/>
  <c r="F23" i="4"/>
  <c r="E23" i="4"/>
  <c r="D23" i="4"/>
  <c r="AW22" i="4"/>
  <c r="AV22" i="4"/>
  <c r="AU22" i="4"/>
  <c r="AT22" i="4"/>
  <c r="AS22" i="4"/>
  <c r="AR22" i="4"/>
  <c r="AQ22" i="4"/>
  <c r="AP22" i="4"/>
  <c r="AO22" i="4"/>
  <c r="AN22"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I22" i="4"/>
  <c r="H22" i="4"/>
  <c r="G22" i="4"/>
  <c r="F22" i="4"/>
  <c r="E22" i="4"/>
  <c r="D22" i="4"/>
  <c r="AW21" i="4"/>
  <c r="AV21" i="4"/>
  <c r="AU21" i="4"/>
  <c r="AT21" i="4"/>
  <c r="AS21" i="4"/>
  <c r="AR21" i="4"/>
  <c r="AQ21" i="4"/>
  <c r="AP21" i="4"/>
  <c r="AO21" i="4"/>
  <c r="AN21" i="4"/>
  <c r="AM21" i="4"/>
  <c r="AL21" i="4"/>
  <c r="AK21" i="4"/>
  <c r="AJ21" i="4"/>
  <c r="AI21" i="4"/>
  <c r="AH21" i="4"/>
  <c r="AG21" i="4"/>
  <c r="AF21" i="4"/>
  <c r="AE21" i="4"/>
  <c r="AD21" i="4"/>
  <c r="AC21" i="4"/>
  <c r="AB21" i="4"/>
  <c r="AA21" i="4"/>
  <c r="Z21" i="4"/>
  <c r="Y21" i="4"/>
  <c r="X21" i="4"/>
  <c r="W21" i="4"/>
  <c r="V21" i="4"/>
  <c r="U21" i="4"/>
  <c r="T21" i="4"/>
  <c r="S21" i="4"/>
  <c r="R21" i="4"/>
  <c r="Q21" i="4"/>
  <c r="P21" i="4"/>
  <c r="O21" i="4"/>
  <c r="N21" i="4"/>
  <c r="M21" i="4"/>
  <c r="L21" i="4"/>
  <c r="K21" i="4"/>
  <c r="J21" i="4"/>
  <c r="I21" i="4"/>
  <c r="H21" i="4"/>
  <c r="G21" i="4"/>
  <c r="F21" i="4"/>
  <c r="E21" i="4"/>
  <c r="D21" i="4"/>
  <c r="AW20" i="4"/>
  <c r="AV20" i="4"/>
  <c r="AU20" i="4"/>
  <c r="AT20" i="4"/>
  <c r="AS20" i="4"/>
  <c r="AR20" i="4"/>
  <c r="AQ20" i="4"/>
  <c r="AP20" i="4"/>
  <c r="AO20" i="4"/>
  <c r="AN20" i="4"/>
  <c r="AM20" i="4"/>
  <c r="AL20" i="4"/>
  <c r="AK20" i="4"/>
  <c r="AJ20" i="4"/>
  <c r="AI20" i="4"/>
  <c r="AH20" i="4"/>
  <c r="AG20" i="4"/>
  <c r="AF20" i="4"/>
  <c r="AE20" i="4"/>
  <c r="AD20" i="4"/>
  <c r="AC20" i="4"/>
  <c r="AB20" i="4"/>
  <c r="AA20" i="4"/>
  <c r="Z20" i="4"/>
  <c r="Y20" i="4"/>
  <c r="X20" i="4"/>
  <c r="W20" i="4"/>
  <c r="V20" i="4"/>
  <c r="U20" i="4"/>
  <c r="T20" i="4"/>
  <c r="S20" i="4"/>
  <c r="R20" i="4"/>
  <c r="Q20" i="4"/>
  <c r="P20" i="4"/>
  <c r="O20" i="4"/>
  <c r="N20" i="4"/>
  <c r="M20" i="4"/>
  <c r="L20" i="4"/>
  <c r="K20" i="4"/>
  <c r="J20" i="4"/>
  <c r="I20" i="4"/>
  <c r="H20" i="4"/>
  <c r="G20" i="4"/>
  <c r="F20" i="4"/>
  <c r="E20" i="4"/>
  <c r="D20" i="4"/>
  <c r="AW19" i="4"/>
  <c r="AV19" i="4"/>
  <c r="AU19" i="4"/>
  <c r="AT19" i="4"/>
  <c r="AS19" i="4"/>
  <c r="AR19" i="4"/>
  <c r="AQ19" i="4"/>
  <c r="AP19" i="4"/>
  <c r="AO19" i="4"/>
  <c r="AN19" i="4"/>
  <c r="AM19" i="4"/>
  <c r="AL19" i="4"/>
  <c r="AK19" i="4"/>
  <c r="AJ19" i="4"/>
  <c r="AI19" i="4"/>
  <c r="AH19" i="4"/>
  <c r="AG19" i="4"/>
  <c r="AF19" i="4"/>
  <c r="AE19" i="4"/>
  <c r="AD19" i="4"/>
  <c r="AC19" i="4"/>
  <c r="AB19" i="4"/>
  <c r="AA19" i="4"/>
  <c r="Z19" i="4"/>
  <c r="Y19" i="4"/>
  <c r="X19" i="4"/>
  <c r="W19" i="4"/>
  <c r="V19" i="4"/>
  <c r="U19" i="4"/>
  <c r="T19" i="4"/>
  <c r="S19" i="4"/>
  <c r="R19" i="4"/>
  <c r="Q19" i="4"/>
  <c r="P19" i="4"/>
  <c r="O19" i="4"/>
  <c r="N19" i="4"/>
  <c r="M19" i="4"/>
  <c r="L19" i="4"/>
  <c r="K19" i="4"/>
  <c r="J19" i="4"/>
  <c r="I19" i="4"/>
  <c r="H19" i="4"/>
  <c r="G19" i="4"/>
  <c r="F19" i="4"/>
  <c r="E19" i="4"/>
  <c r="D19" i="4"/>
  <c r="AW18" i="4"/>
  <c r="AV18" i="4"/>
  <c r="AU18" i="4"/>
  <c r="AT18" i="4"/>
  <c r="AS18" i="4"/>
  <c r="AR18" i="4"/>
  <c r="AQ18" i="4"/>
  <c r="AP18" i="4"/>
  <c r="AO18" i="4"/>
  <c r="AN18" i="4"/>
  <c r="AM18" i="4"/>
  <c r="AL18" i="4"/>
  <c r="AK18" i="4"/>
  <c r="AJ18" i="4"/>
  <c r="AI18" i="4"/>
  <c r="AH18" i="4"/>
  <c r="AG18" i="4"/>
  <c r="AF18" i="4"/>
  <c r="AE18" i="4"/>
  <c r="AD18" i="4"/>
  <c r="AC18" i="4"/>
  <c r="AB18" i="4"/>
  <c r="AA18" i="4"/>
  <c r="Z18" i="4"/>
  <c r="Y18" i="4"/>
  <c r="X18" i="4"/>
  <c r="W18" i="4"/>
  <c r="V18" i="4"/>
  <c r="U18" i="4"/>
  <c r="T18" i="4"/>
  <c r="S18" i="4"/>
  <c r="R18" i="4"/>
  <c r="Q18" i="4"/>
  <c r="P18" i="4"/>
  <c r="O18" i="4"/>
  <c r="N18" i="4"/>
  <c r="M18" i="4"/>
  <c r="L18" i="4"/>
  <c r="K18" i="4"/>
  <c r="J18" i="4"/>
  <c r="I18" i="4"/>
  <c r="H18" i="4"/>
  <c r="G18" i="4"/>
  <c r="F18" i="4"/>
  <c r="E18" i="4"/>
  <c r="D18" i="4"/>
  <c r="AW17" i="4"/>
  <c r="AV17" i="4"/>
  <c r="AU17" i="4"/>
  <c r="AT17" i="4"/>
  <c r="AS17" i="4"/>
  <c r="AR17" i="4"/>
  <c r="AQ17" i="4"/>
  <c r="AP17" i="4"/>
  <c r="AO17" i="4"/>
  <c r="AN17" i="4"/>
  <c r="AM17" i="4"/>
  <c r="AL17" i="4"/>
  <c r="AK17" i="4"/>
  <c r="AJ17" i="4"/>
  <c r="AI17" i="4"/>
  <c r="AH17" i="4"/>
  <c r="AG17" i="4"/>
  <c r="AF17" i="4"/>
  <c r="AE17" i="4"/>
  <c r="AD17" i="4"/>
  <c r="AC17" i="4"/>
  <c r="AB17" i="4"/>
  <c r="AA17" i="4"/>
  <c r="Z17" i="4"/>
  <c r="Y17" i="4"/>
  <c r="X17" i="4"/>
  <c r="W17" i="4"/>
  <c r="V17" i="4"/>
  <c r="U17" i="4"/>
  <c r="T17" i="4"/>
  <c r="S17" i="4"/>
  <c r="R17" i="4"/>
  <c r="Q17" i="4"/>
  <c r="P17" i="4"/>
  <c r="O17" i="4"/>
  <c r="N17" i="4"/>
  <c r="M17" i="4"/>
  <c r="L17" i="4"/>
  <c r="K17" i="4"/>
  <c r="J17" i="4"/>
  <c r="I17" i="4"/>
  <c r="H17" i="4"/>
  <c r="G17" i="4"/>
  <c r="F17" i="4"/>
  <c r="E17" i="4"/>
  <c r="D17" i="4"/>
  <c r="AW16" i="4"/>
  <c r="AV16" i="4"/>
  <c r="AU16" i="4"/>
  <c r="AT16" i="4"/>
  <c r="AS16" i="4"/>
  <c r="AR16" i="4"/>
  <c r="AQ16" i="4"/>
  <c r="AP16" i="4"/>
  <c r="AO16" i="4"/>
  <c r="AN16" i="4"/>
  <c r="AM16" i="4"/>
  <c r="AL16" i="4"/>
  <c r="AK16" i="4"/>
  <c r="AJ16" i="4"/>
  <c r="AI16" i="4"/>
  <c r="AH16" i="4"/>
  <c r="AG16" i="4"/>
  <c r="AF16" i="4"/>
  <c r="AE16" i="4"/>
  <c r="AD16" i="4"/>
  <c r="AC16" i="4"/>
  <c r="AB16" i="4"/>
  <c r="AA16" i="4"/>
  <c r="Z16" i="4"/>
  <c r="Y16" i="4"/>
  <c r="X16" i="4"/>
  <c r="W16" i="4"/>
  <c r="V16" i="4"/>
  <c r="U16" i="4"/>
  <c r="T16" i="4"/>
  <c r="S16" i="4"/>
  <c r="R16" i="4"/>
  <c r="Q16" i="4"/>
  <c r="P16" i="4"/>
  <c r="O16" i="4"/>
  <c r="N16" i="4"/>
  <c r="M16" i="4"/>
  <c r="L16" i="4"/>
  <c r="K16" i="4"/>
  <c r="J16" i="4"/>
  <c r="I16" i="4"/>
  <c r="H16" i="4"/>
  <c r="G16" i="4"/>
  <c r="F16" i="4"/>
  <c r="E16" i="4"/>
  <c r="D16" i="4"/>
  <c r="AW15" i="4"/>
  <c r="AV15" i="4"/>
  <c r="AU15" i="4"/>
  <c r="AT15" i="4"/>
  <c r="AS15" i="4"/>
  <c r="AR15" i="4"/>
  <c r="AQ15" i="4"/>
  <c r="AP15" i="4"/>
  <c r="AO15" i="4"/>
  <c r="AN15" i="4"/>
  <c r="AM15" i="4"/>
  <c r="AL15" i="4"/>
  <c r="AK15" i="4"/>
  <c r="AJ15" i="4"/>
  <c r="AI15" i="4"/>
  <c r="AH15" i="4"/>
  <c r="AG15" i="4"/>
  <c r="AF15" i="4"/>
  <c r="AE15" i="4"/>
  <c r="AD15" i="4"/>
  <c r="AC15" i="4"/>
  <c r="AB15" i="4"/>
  <c r="AA15" i="4"/>
  <c r="Z15" i="4"/>
  <c r="Y15" i="4"/>
  <c r="X15" i="4"/>
  <c r="W15" i="4"/>
  <c r="V15" i="4"/>
  <c r="U15" i="4"/>
  <c r="T15" i="4"/>
  <c r="S15" i="4"/>
  <c r="R15" i="4"/>
  <c r="Q15" i="4"/>
  <c r="P15" i="4"/>
  <c r="O15" i="4"/>
  <c r="N15" i="4"/>
  <c r="M15" i="4"/>
  <c r="L15" i="4"/>
  <c r="K15" i="4"/>
  <c r="J15" i="4"/>
  <c r="I15" i="4"/>
  <c r="H15" i="4"/>
  <c r="G15" i="4"/>
  <c r="F15" i="4"/>
  <c r="E15" i="4"/>
  <c r="D15" i="4"/>
  <c r="AW14" i="4"/>
  <c r="AV14" i="4"/>
  <c r="AU14" i="4"/>
  <c r="AT14" i="4"/>
  <c r="AS14" i="4"/>
  <c r="AR14" i="4"/>
  <c r="AQ14" i="4"/>
  <c r="AP14" i="4"/>
  <c r="AO14" i="4"/>
  <c r="AN14" i="4"/>
  <c r="AM14" i="4"/>
  <c r="AL14" i="4"/>
  <c r="AK14" i="4"/>
  <c r="AJ14" i="4"/>
  <c r="AI14" i="4"/>
  <c r="AH14" i="4"/>
  <c r="AG14" i="4"/>
  <c r="AF14" i="4"/>
  <c r="AE14" i="4"/>
  <c r="AD14" i="4"/>
  <c r="AC14" i="4"/>
  <c r="AB14" i="4"/>
  <c r="AA14" i="4"/>
  <c r="Z14" i="4"/>
  <c r="Y14" i="4"/>
  <c r="X14" i="4"/>
  <c r="W14" i="4"/>
  <c r="V14" i="4"/>
  <c r="U14" i="4"/>
  <c r="T14" i="4"/>
  <c r="S14" i="4"/>
  <c r="R14" i="4"/>
  <c r="Q14" i="4"/>
  <c r="P14" i="4"/>
  <c r="O14" i="4"/>
  <c r="N14" i="4"/>
  <c r="M14" i="4"/>
  <c r="L14" i="4"/>
  <c r="K14" i="4"/>
  <c r="J14" i="4"/>
  <c r="I14" i="4"/>
  <c r="H14" i="4"/>
  <c r="G14" i="4"/>
  <c r="F14" i="4"/>
  <c r="E14" i="4"/>
  <c r="D14" i="4"/>
  <c r="AW13" i="4"/>
  <c r="AV13" i="4"/>
  <c r="AU13" i="4"/>
  <c r="AT13" i="4"/>
  <c r="AS13" i="4"/>
  <c r="AR13" i="4"/>
  <c r="AQ13" i="4"/>
  <c r="AP13" i="4"/>
  <c r="AO13" i="4"/>
  <c r="AN13" i="4"/>
  <c r="AM13" i="4"/>
  <c r="AL13" i="4"/>
  <c r="AK13" i="4"/>
  <c r="AJ13" i="4"/>
  <c r="AI13" i="4"/>
  <c r="AH13" i="4"/>
  <c r="AG13" i="4"/>
  <c r="AF13" i="4"/>
  <c r="AE13" i="4"/>
  <c r="AD13" i="4"/>
  <c r="AC13" i="4"/>
  <c r="AB13" i="4"/>
  <c r="AA13" i="4"/>
  <c r="Z13" i="4"/>
  <c r="Y13" i="4"/>
  <c r="X13" i="4"/>
  <c r="W13" i="4"/>
  <c r="V13" i="4"/>
  <c r="U13" i="4"/>
  <c r="T13" i="4"/>
  <c r="S13" i="4"/>
  <c r="R13" i="4"/>
  <c r="Q13" i="4"/>
  <c r="P13" i="4"/>
  <c r="O13" i="4"/>
  <c r="N13" i="4"/>
  <c r="M13" i="4"/>
  <c r="L13" i="4"/>
  <c r="K13" i="4"/>
  <c r="J13" i="4"/>
  <c r="I13" i="4"/>
  <c r="H13" i="4"/>
  <c r="G13" i="4"/>
  <c r="F13" i="4"/>
  <c r="E13" i="4"/>
  <c r="D13" i="4"/>
  <c r="AW12" i="4"/>
  <c r="AV12" i="4"/>
  <c r="AU12" i="4"/>
  <c r="AT12" i="4"/>
  <c r="AS12" i="4"/>
  <c r="AR12" i="4"/>
  <c r="AQ12" i="4"/>
  <c r="AP12" i="4"/>
  <c r="AO12" i="4"/>
  <c r="AN12" i="4"/>
  <c r="AM12" i="4"/>
  <c r="AL12" i="4"/>
  <c r="AK12" i="4"/>
  <c r="AJ12" i="4"/>
  <c r="AI12" i="4"/>
  <c r="AH12" i="4"/>
  <c r="AG12" i="4"/>
  <c r="AF12" i="4"/>
  <c r="AE12" i="4"/>
  <c r="AD12" i="4"/>
  <c r="AC12" i="4"/>
  <c r="AB12" i="4"/>
  <c r="AA12" i="4"/>
  <c r="Z12" i="4"/>
  <c r="Y12" i="4"/>
  <c r="X12" i="4"/>
  <c r="W12" i="4"/>
  <c r="V12" i="4"/>
  <c r="U12" i="4"/>
  <c r="T12" i="4"/>
  <c r="S12" i="4"/>
  <c r="R12" i="4"/>
  <c r="Q12" i="4"/>
  <c r="P12" i="4"/>
  <c r="O12" i="4"/>
  <c r="N12" i="4"/>
  <c r="M12" i="4"/>
  <c r="L12" i="4"/>
  <c r="K12" i="4"/>
  <c r="J12" i="4"/>
  <c r="I12" i="4"/>
  <c r="H12" i="4"/>
  <c r="G12" i="4"/>
  <c r="F12" i="4"/>
  <c r="E12" i="4"/>
  <c r="D12" i="4"/>
  <c r="AW11" i="4"/>
  <c r="AV11" i="4"/>
  <c r="AU11" i="4"/>
  <c r="AT11" i="4"/>
  <c r="AS11" i="4"/>
  <c r="AR11" i="4"/>
  <c r="AQ11" i="4"/>
  <c r="AP11" i="4"/>
  <c r="AO11" i="4"/>
  <c r="AN11" i="4"/>
  <c r="AM11" i="4"/>
  <c r="AL11" i="4"/>
  <c r="AK11" i="4"/>
  <c r="AJ11" i="4"/>
  <c r="AI11" i="4"/>
  <c r="AH11" i="4"/>
  <c r="AG11" i="4"/>
  <c r="AF11" i="4"/>
  <c r="AE11" i="4"/>
  <c r="AD11" i="4"/>
  <c r="AC11" i="4"/>
  <c r="AB11" i="4"/>
  <c r="AA11" i="4"/>
  <c r="Z11" i="4"/>
  <c r="Y11" i="4"/>
  <c r="X11" i="4"/>
  <c r="W11" i="4"/>
  <c r="V11" i="4"/>
  <c r="U11" i="4"/>
  <c r="T11" i="4"/>
  <c r="S11" i="4"/>
  <c r="R11" i="4"/>
  <c r="Q11" i="4"/>
  <c r="P11" i="4"/>
  <c r="O11" i="4"/>
  <c r="N11" i="4"/>
  <c r="M11" i="4"/>
  <c r="L11" i="4"/>
  <c r="K11" i="4"/>
  <c r="J11" i="4"/>
  <c r="I11" i="4"/>
  <c r="H11" i="4"/>
  <c r="G11" i="4"/>
  <c r="F11" i="4"/>
  <c r="E11" i="4"/>
  <c r="D11" i="4"/>
  <c r="AW10" i="4"/>
  <c r="AV10" i="4"/>
  <c r="AU10" i="4"/>
  <c r="AT10" i="4"/>
  <c r="AS10" i="4"/>
  <c r="AR10" i="4"/>
  <c r="AQ10" i="4"/>
  <c r="AP10" i="4"/>
  <c r="AO10" i="4"/>
  <c r="AN10" i="4"/>
  <c r="AM10" i="4"/>
  <c r="AL10" i="4"/>
  <c r="AK10" i="4"/>
  <c r="AJ10" i="4"/>
  <c r="AI10" i="4"/>
  <c r="AH10" i="4"/>
  <c r="AG10" i="4"/>
  <c r="AF10" i="4"/>
  <c r="AE10" i="4"/>
  <c r="AD10" i="4"/>
  <c r="AC10" i="4"/>
  <c r="AB10" i="4"/>
  <c r="AA10" i="4"/>
  <c r="Z10" i="4"/>
  <c r="Y10" i="4"/>
  <c r="X10" i="4"/>
  <c r="W10" i="4"/>
  <c r="V10" i="4"/>
  <c r="U10" i="4"/>
  <c r="T10" i="4"/>
  <c r="S10" i="4"/>
  <c r="R10" i="4"/>
  <c r="Q10" i="4"/>
  <c r="P10" i="4"/>
  <c r="O10" i="4"/>
  <c r="N10" i="4"/>
  <c r="M10" i="4"/>
  <c r="L10" i="4"/>
  <c r="K10" i="4"/>
  <c r="J10" i="4"/>
  <c r="I10" i="4"/>
  <c r="H10" i="4"/>
  <c r="G10" i="4"/>
  <c r="F10" i="4"/>
  <c r="E10" i="4"/>
  <c r="D10" i="4"/>
  <c r="AW9" i="4"/>
  <c r="AV9" i="4"/>
  <c r="AU9" i="4"/>
  <c r="AT9" i="4"/>
  <c r="AS9" i="4"/>
  <c r="AR9" i="4"/>
  <c r="AQ9" i="4"/>
  <c r="AP9" i="4"/>
  <c r="AO9" i="4"/>
  <c r="AN9" i="4"/>
  <c r="AM9" i="4"/>
  <c r="AL9" i="4"/>
  <c r="AK9" i="4"/>
  <c r="AJ9" i="4"/>
  <c r="AI9" i="4"/>
  <c r="AH9" i="4"/>
  <c r="AG9" i="4"/>
  <c r="AF9" i="4"/>
  <c r="AE9" i="4"/>
  <c r="AD9" i="4"/>
  <c r="AC9" i="4"/>
  <c r="AB9" i="4"/>
  <c r="AA9" i="4"/>
  <c r="Z9" i="4"/>
  <c r="Y9" i="4"/>
  <c r="X9" i="4"/>
  <c r="W9" i="4"/>
  <c r="V9" i="4"/>
  <c r="U9" i="4"/>
  <c r="T9" i="4"/>
  <c r="S9" i="4"/>
  <c r="R9" i="4"/>
  <c r="Q9" i="4"/>
  <c r="P9" i="4"/>
  <c r="O9" i="4"/>
  <c r="N9" i="4"/>
  <c r="M9" i="4"/>
  <c r="L9" i="4"/>
  <c r="K9" i="4"/>
  <c r="J9" i="4"/>
  <c r="I9" i="4"/>
  <c r="H9" i="4"/>
  <c r="G9" i="4"/>
  <c r="F9" i="4"/>
  <c r="E9" i="4"/>
  <c r="D9" i="4"/>
  <c r="AW8" i="4"/>
  <c r="AV8" i="4"/>
  <c r="AU8" i="4"/>
  <c r="AT8" i="4"/>
  <c r="AS8" i="4"/>
  <c r="AR8" i="4"/>
  <c r="AQ8" i="4"/>
  <c r="AP8" i="4"/>
  <c r="AO8" i="4"/>
  <c r="AN8" i="4"/>
  <c r="AM8" i="4"/>
  <c r="AL8" i="4"/>
  <c r="AK8" i="4"/>
  <c r="AJ8" i="4"/>
  <c r="AI8" i="4"/>
  <c r="AH8" i="4"/>
  <c r="AG8" i="4"/>
  <c r="AF8" i="4"/>
  <c r="AE8" i="4"/>
  <c r="AD8" i="4"/>
  <c r="AC8" i="4"/>
  <c r="AB8" i="4"/>
  <c r="AA8" i="4"/>
  <c r="Z8" i="4"/>
  <c r="Y8" i="4"/>
  <c r="X8" i="4"/>
  <c r="W8" i="4"/>
  <c r="V8" i="4"/>
  <c r="U8" i="4"/>
  <c r="T8" i="4"/>
  <c r="S8" i="4"/>
  <c r="R8" i="4"/>
  <c r="Q8" i="4"/>
  <c r="P8" i="4"/>
  <c r="O8" i="4"/>
  <c r="N8" i="4"/>
  <c r="M8" i="4"/>
  <c r="L8" i="4"/>
  <c r="K8" i="4"/>
  <c r="J8" i="4"/>
  <c r="I8" i="4"/>
  <c r="H8" i="4"/>
  <c r="G8" i="4"/>
  <c r="F8" i="4"/>
  <c r="E8" i="4"/>
  <c r="D8"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AW6" i="4"/>
  <c r="AV6" i="4"/>
  <c r="AU6" i="4"/>
  <c r="AT6" i="4"/>
  <c r="AS6" i="4"/>
  <c r="AR6" i="4"/>
  <c r="AQ6" i="4"/>
  <c r="AP6" i="4"/>
  <c r="AO6" i="4"/>
  <c r="AN6" i="4"/>
  <c r="AM6" i="4"/>
  <c r="AL6" i="4"/>
  <c r="AK6" i="4"/>
  <c r="AJ6" i="4"/>
  <c r="AI6" i="4"/>
  <c r="AH6" i="4"/>
  <c r="AG6" i="4"/>
  <c r="AF6" i="4"/>
  <c r="AE6" i="4"/>
  <c r="AD6" i="4"/>
  <c r="AC6" i="4"/>
  <c r="AB6" i="4"/>
  <c r="AA6" i="4"/>
  <c r="Z6" i="4"/>
  <c r="Y6" i="4"/>
  <c r="X6" i="4"/>
  <c r="W6" i="4"/>
  <c r="V6" i="4"/>
  <c r="U6" i="4"/>
  <c r="T6" i="4"/>
  <c r="S6" i="4"/>
  <c r="R6" i="4"/>
  <c r="Q6" i="4"/>
  <c r="P6" i="4"/>
  <c r="O6" i="4"/>
  <c r="N6" i="4"/>
  <c r="M6" i="4"/>
  <c r="L6" i="4"/>
  <c r="K6" i="4"/>
  <c r="J6" i="4"/>
  <c r="I6" i="4"/>
  <c r="H6" i="4"/>
  <c r="G6" i="4"/>
  <c r="F6" i="4"/>
  <c r="E6" i="4"/>
  <c r="D6" i="4"/>
  <c r="AW5" i="4"/>
  <c r="AV5" i="4"/>
  <c r="AU5" i="4"/>
  <c r="AT5" i="4"/>
  <c r="AS5" i="4"/>
  <c r="AR5" i="4"/>
  <c r="AQ5" i="4"/>
  <c r="AP5" i="4"/>
  <c r="AO5" i="4"/>
  <c r="AN5" i="4"/>
  <c r="AM5" i="4"/>
  <c r="AL5" i="4"/>
  <c r="AK5" i="4"/>
  <c r="AJ5" i="4"/>
  <c r="AI5" i="4"/>
  <c r="AH5" i="4"/>
  <c r="AG5" i="4"/>
  <c r="AF5" i="4"/>
  <c r="AE5" i="4"/>
  <c r="AD5" i="4"/>
  <c r="AC5" i="4"/>
  <c r="AB5" i="4"/>
  <c r="AA5" i="4"/>
  <c r="Z5" i="4"/>
  <c r="Y5" i="4"/>
  <c r="X5" i="4"/>
  <c r="W5" i="4"/>
  <c r="V5" i="4"/>
  <c r="U5" i="4"/>
  <c r="T5" i="4"/>
  <c r="S5" i="4"/>
  <c r="R5" i="4"/>
  <c r="Q5" i="4"/>
  <c r="P5" i="4"/>
  <c r="O5" i="4"/>
  <c r="N5" i="4"/>
  <c r="M5" i="4"/>
  <c r="L5" i="4"/>
  <c r="K5" i="4"/>
  <c r="J5" i="4"/>
  <c r="I5" i="4"/>
  <c r="H5" i="4"/>
  <c r="G5" i="4"/>
  <c r="F5" i="4"/>
  <c r="E5" i="4"/>
  <c r="D5" i="4"/>
  <c r="AW4" i="4"/>
  <c r="AV4" i="4"/>
  <c r="AU4" i="4"/>
  <c r="AT4" i="4"/>
  <c r="AS4" i="4"/>
  <c r="AR4" i="4"/>
  <c r="AQ4" i="4"/>
  <c r="AP4" i="4"/>
  <c r="AO4" i="4"/>
  <c r="AN4" i="4"/>
  <c r="AM4" i="4"/>
  <c r="AL4" i="4"/>
  <c r="AK4" i="4"/>
  <c r="AJ4" i="4"/>
  <c r="AI4" i="4"/>
  <c r="AH4" i="4"/>
  <c r="AG4" i="4"/>
  <c r="AF4" i="4"/>
  <c r="AE4" i="4"/>
  <c r="AD4" i="4"/>
  <c r="AC4" i="4"/>
  <c r="AB4" i="4"/>
  <c r="AA4" i="4"/>
  <c r="Z4" i="4"/>
  <c r="Y4" i="4"/>
  <c r="X4" i="4"/>
  <c r="W4" i="4"/>
  <c r="V4" i="4"/>
  <c r="U4" i="4"/>
  <c r="T4" i="4"/>
  <c r="S4" i="4"/>
  <c r="R4" i="4"/>
  <c r="Q4" i="4"/>
  <c r="P4" i="4"/>
  <c r="O4" i="4"/>
  <c r="N4" i="4"/>
  <c r="M4" i="4"/>
  <c r="L4" i="4"/>
  <c r="K4" i="4"/>
  <c r="J4" i="4"/>
  <c r="I4" i="4"/>
  <c r="H4" i="4"/>
  <c r="G4" i="4"/>
  <c r="F4" i="4"/>
  <c r="E4" i="4"/>
  <c r="D4" i="4"/>
  <c r="H111" i="17" l="1"/>
  <c r="H115" i="17"/>
  <c r="N20" i="9"/>
  <c r="O20" i="9" s="1"/>
  <c r="O8" i="9" s="1"/>
  <c r="H117" i="17"/>
  <c r="BM8" i="9"/>
  <c r="BY8" i="9"/>
  <c r="CQ8" i="9"/>
  <c r="DO8" i="9"/>
  <c r="EG8" i="9"/>
  <c r="H21" i="8"/>
  <c r="H43" i="8"/>
  <c r="F124" i="8"/>
  <c r="F33" i="7"/>
  <c r="T8" i="9"/>
  <c r="U7" i="9"/>
  <c r="Z8" i="9"/>
  <c r="AA7" i="9"/>
  <c r="AL8" i="9"/>
  <c r="AM7" i="9"/>
  <c r="AR8" i="9"/>
  <c r="AS7" i="9"/>
  <c r="BJ8" i="9"/>
  <c r="BK7" i="9"/>
  <c r="BP8" i="9"/>
  <c r="BQ7" i="9"/>
  <c r="BV8" i="9"/>
  <c r="BW7" i="9"/>
  <c r="CB8" i="9"/>
  <c r="CC7" i="9"/>
  <c r="CH8" i="9"/>
  <c r="CI7" i="9"/>
  <c r="CN8" i="9"/>
  <c r="CO7" i="9"/>
  <c r="CT8" i="9"/>
  <c r="CU7" i="9"/>
  <c r="CZ8" i="9"/>
  <c r="DA7" i="9"/>
  <c r="DL8" i="9"/>
  <c r="DM7" i="9"/>
  <c r="DR8" i="9"/>
  <c r="DS7" i="9"/>
  <c r="DX8" i="9"/>
  <c r="DY7" i="9"/>
  <c r="ED8" i="9"/>
  <c r="EE7" i="9"/>
  <c r="BG8" i="9"/>
  <c r="CE8" i="9"/>
  <c r="CW8" i="9"/>
  <c r="DI8" i="9"/>
  <c r="EM8" i="9"/>
  <c r="F30" i="8"/>
  <c r="G30" i="8" s="1"/>
  <c r="H59" i="8"/>
  <c r="H79" i="8"/>
  <c r="H81" i="8"/>
  <c r="H86" i="8"/>
  <c r="H89" i="8"/>
  <c r="H94" i="8"/>
  <c r="H95" i="8"/>
  <c r="H107" i="8"/>
  <c r="H109" i="8"/>
  <c r="H112" i="8"/>
  <c r="H114" i="8"/>
  <c r="H117" i="8"/>
  <c r="H118" i="8"/>
  <c r="S11" i="9"/>
  <c r="AE11" i="9"/>
  <c r="AQ11" i="9"/>
  <c r="BC11" i="9"/>
  <c r="BO11" i="9"/>
  <c r="CA11" i="9"/>
  <c r="CM11" i="9"/>
  <c r="CY11" i="9"/>
  <c r="DE11" i="9"/>
  <c r="DQ11" i="9"/>
  <c r="DW11" i="9"/>
  <c r="M12" i="9"/>
  <c r="Y12" i="9"/>
  <c r="AK12" i="9"/>
  <c r="BC12" i="9"/>
  <c r="BO12" i="9"/>
  <c r="CA12" i="9"/>
  <c r="CM12" i="9"/>
  <c r="CY12" i="9"/>
  <c r="DK12" i="9"/>
  <c r="DW12" i="9"/>
  <c r="EI12" i="9"/>
  <c r="EO12" i="9"/>
  <c r="M13" i="9"/>
  <c r="Y13" i="9"/>
  <c r="AK13" i="9"/>
  <c r="BC13" i="9"/>
  <c r="BI13" i="9"/>
  <c r="BU13" i="9"/>
  <c r="CM13" i="9"/>
  <c r="CY13" i="9"/>
  <c r="DK13" i="9"/>
  <c r="DW13" i="9"/>
  <c r="EO13" i="9"/>
  <c r="S14" i="9"/>
  <c r="AE14" i="9"/>
  <c r="AQ14" i="9"/>
  <c r="BC14" i="9"/>
  <c r="BO14" i="9"/>
  <c r="CA14" i="9"/>
  <c r="CM14" i="9"/>
  <c r="CY14" i="9"/>
  <c r="DQ14" i="9"/>
  <c r="EC14" i="9"/>
  <c r="EI14" i="9"/>
  <c r="EO14" i="9"/>
  <c r="S15" i="9"/>
  <c r="F15" i="9" s="1"/>
  <c r="E15" i="9" s="1"/>
  <c r="AH16" i="9"/>
  <c r="AT16" i="9"/>
  <c r="BF16" i="9"/>
  <c r="BR16" i="9"/>
  <c r="CD16" i="9"/>
  <c r="CP16" i="9"/>
  <c r="DB16" i="9"/>
  <c r="DN16" i="9"/>
  <c r="DZ16" i="9"/>
  <c r="EF16" i="9"/>
  <c r="Y21" i="9"/>
  <c r="AQ21" i="9"/>
  <c r="BO21" i="9"/>
  <c r="CA21" i="9"/>
  <c r="DK21" i="9"/>
  <c r="DQ21" i="9"/>
  <c r="EC21" i="9"/>
  <c r="Y22" i="9"/>
  <c r="AK22" i="9"/>
  <c r="AQ22" i="9"/>
  <c r="AW22" i="9"/>
  <c r="BU22" i="9"/>
  <c r="CM22" i="9"/>
  <c r="DE22" i="9"/>
  <c r="EC22" i="9"/>
  <c r="L23" i="9"/>
  <c r="M23" i="9" s="1"/>
  <c r="EC23" i="9"/>
  <c r="EI23" i="9"/>
  <c r="P25" i="9"/>
  <c r="AB25" i="9"/>
  <c r="AN25" i="9"/>
  <c r="AZ25" i="9"/>
  <c r="BL25" i="9"/>
  <c r="BX25" i="9"/>
  <c r="CJ25" i="9"/>
  <c r="CV25" i="9"/>
  <c r="DH25" i="9"/>
  <c r="DT25" i="9"/>
  <c r="EF25" i="9"/>
  <c r="AH26" i="9"/>
  <c r="AT26" i="9"/>
  <c r="BF26" i="9"/>
  <c r="BR26" i="9"/>
  <c r="CD26" i="9"/>
  <c r="CP26" i="9"/>
  <c r="CV26" i="9"/>
  <c r="DH26" i="9"/>
  <c r="DT26" i="9"/>
  <c r="EF26" i="9"/>
  <c r="V27" i="9"/>
  <c r="AH27" i="9"/>
  <c r="AT27" i="9"/>
  <c r="BF27" i="9"/>
  <c r="BR27" i="9"/>
  <c r="CD27" i="9"/>
  <c r="CP27" i="9"/>
  <c r="DB27" i="9"/>
  <c r="DH27" i="9"/>
  <c r="DT27" i="9"/>
  <c r="EF27" i="9"/>
  <c r="V28" i="9"/>
  <c r="AH28" i="9"/>
  <c r="AT28" i="9"/>
  <c r="BF28" i="9"/>
  <c r="BR28" i="9"/>
  <c r="CD28" i="9"/>
  <c r="CP28" i="9"/>
  <c r="DB28" i="9"/>
  <c r="DN28" i="9"/>
  <c r="DZ28" i="9"/>
  <c r="EL28" i="9"/>
  <c r="V31" i="9"/>
  <c r="AT31" i="9"/>
  <c r="BF31" i="9"/>
  <c r="BR31" i="9"/>
  <c r="CD31" i="9"/>
  <c r="CP31" i="9"/>
  <c r="DB31" i="9"/>
  <c r="DN31" i="9"/>
  <c r="DZ31" i="9"/>
  <c r="EL31" i="9"/>
  <c r="AN32" i="9"/>
  <c r="AZ32" i="9"/>
  <c r="BL32" i="9"/>
  <c r="BX32" i="9"/>
  <c r="CJ32" i="9"/>
  <c r="CV32" i="9"/>
  <c r="DH32" i="9"/>
  <c r="DT32" i="9"/>
  <c r="EF32" i="9"/>
  <c r="V33" i="9"/>
  <c r="AT33" i="9"/>
  <c r="BF33" i="9"/>
  <c r="BR33" i="9"/>
  <c r="CD33" i="9"/>
  <c r="CP33" i="9"/>
  <c r="DB33" i="9"/>
  <c r="DN33" i="9"/>
  <c r="DZ33" i="9"/>
  <c r="EL33" i="9"/>
  <c r="V39" i="9"/>
  <c r="AH39" i="9"/>
  <c r="AT39" i="9"/>
  <c r="BF39" i="9"/>
  <c r="BR39" i="9"/>
  <c r="CD39" i="9"/>
  <c r="CP39" i="9"/>
  <c r="DB39" i="9"/>
  <c r="DN39" i="9"/>
  <c r="DZ39" i="9"/>
  <c r="EF39" i="9"/>
  <c r="P40" i="9"/>
  <c r="AB40" i="9"/>
  <c r="AN40" i="9"/>
  <c r="AZ40" i="9"/>
  <c r="BL40" i="9"/>
  <c r="BX40" i="9"/>
  <c r="CD40" i="9"/>
  <c r="CP40" i="9"/>
  <c r="DB40" i="9"/>
  <c r="DN40" i="9"/>
  <c r="DT40" i="9"/>
  <c r="EF40" i="9"/>
  <c r="EL40" i="9"/>
  <c r="P41" i="9"/>
  <c r="V41" i="9"/>
  <c r="AB41" i="9"/>
  <c r="AH41" i="9"/>
  <c r="AT41" i="9"/>
  <c r="BF41" i="9"/>
  <c r="BR41" i="9"/>
  <c r="CD41" i="9"/>
  <c r="CP41" i="9"/>
  <c r="DB41" i="9"/>
  <c r="DN41" i="9"/>
  <c r="DZ41" i="9"/>
  <c r="EL41" i="9"/>
  <c r="V44" i="9"/>
  <c r="AT44" i="9"/>
  <c r="AZ44" i="9"/>
  <c r="BF44" i="9"/>
  <c r="BL44" i="9"/>
  <c r="CD44" i="9"/>
  <c r="DB44" i="9"/>
  <c r="DN44" i="9"/>
  <c r="DT44" i="9"/>
  <c r="S46" i="9"/>
  <c r="S47" i="9"/>
  <c r="S48" i="9"/>
  <c r="AQ48" i="9"/>
  <c r="BC48" i="9"/>
  <c r="BO48" i="9"/>
  <c r="CA48" i="9"/>
  <c r="CM48" i="9"/>
  <c r="CY48" i="9"/>
  <c r="DK48" i="9"/>
  <c r="DW48" i="9"/>
  <c r="EI48" i="9"/>
  <c r="S49" i="9"/>
  <c r="AQ49" i="9"/>
  <c r="BC49" i="9"/>
  <c r="BO49" i="9"/>
  <c r="CA49" i="9"/>
  <c r="CM49" i="9"/>
  <c r="CY49" i="9"/>
  <c r="DK49" i="9"/>
  <c r="DW49" i="9"/>
  <c r="EI49" i="9"/>
  <c r="S50" i="9"/>
  <c r="AQ50" i="9"/>
  <c r="BC50" i="9"/>
  <c r="BO50" i="9"/>
  <c r="CA50" i="9"/>
  <c r="CM50" i="9"/>
  <c r="CY50" i="9"/>
  <c r="DK50" i="9"/>
  <c r="DW50" i="9"/>
  <c r="EI50" i="9"/>
  <c r="S51" i="9"/>
  <c r="AE51" i="9"/>
  <c r="AQ51" i="9"/>
  <c r="BC51" i="9"/>
  <c r="BO51" i="9"/>
  <c r="CA51" i="9"/>
  <c r="CM51" i="9"/>
  <c r="CY51" i="9"/>
  <c r="DK51" i="9"/>
  <c r="DW51" i="9"/>
  <c r="EI51" i="9"/>
  <c r="M55" i="9"/>
  <c r="F55" i="9" s="1"/>
  <c r="Y55" i="9"/>
  <c r="AK55" i="9"/>
  <c r="AW55" i="9"/>
  <c r="BI55" i="9"/>
  <c r="BU55" i="9"/>
  <c r="CG55" i="9"/>
  <c r="CS55" i="9"/>
  <c r="DE55" i="9"/>
  <c r="DQ55" i="9"/>
  <c r="EC55" i="9"/>
  <c r="EO55" i="9"/>
  <c r="Y56" i="9"/>
  <c r="AK56" i="9"/>
  <c r="AW56" i="9"/>
  <c r="BI56" i="9"/>
  <c r="BU56" i="9"/>
  <c r="CG56" i="9"/>
  <c r="CS56" i="9"/>
  <c r="DE56" i="9"/>
  <c r="DQ56" i="9"/>
  <c r="EC56" i="9"/>
  <c r="EO56" i="9"/>
  <c r="S57" i="9"/>
  <c r="AE57" i="9"/>
  <c r="AQ57" i="9"/>
  <c r="BC57" i="9"/>
  <c r="BO57" i="9"/>
  <c r="CA57" i="9"/>
  <c r="CM57" i="9"/>
  <c r="CY57" i="9"/>
  <c r="DK57" i="9"/>
  <c r="DW57" i="9"/>
  <c r="EO57" i="9"/>
  <c r="Y58" i="9"/>
  <c r="AK58" i="9"/>
  <c r="AW58" i="9"/>
  <c r="BI58" i="9"/>
  <c r="BU58" i="9"/>
  <c r="CG58" i="9"/>
  <c r="CS58" i="9"/>
  <c r="DE58" i="9"/>
  <c r="DQ58" i="9"/>
  <c r="EC58" i="9"/>
  <c r="EO58" i="9"/>
  <c r="Y59" i="9"/>
  <c r="AK59" i="9"/>
  <c r="AW59" i="9"/>
  <c r="BI59" i="9"/>
  <c r="BU59" i="9"/>
  <c r="CG59" i="9"/>
  <c r="CS59" i="9"/>
  <c r="DE59" i="9"/>
  <c r="DQ59" i="9"/>
  <c r="EC59" i="9"/>
  <c r="AE65" i="9"/>
  <c r="AQ65" i="9"/>
  <c r="BC65" i="9"/>
  <c r="BO65" i="9"/>
  <c r="CA65" i="9"/>
  <c r="CM65" i="9"/>
  <c r="DE65" i="9"/>
  <c r="DK65" i="9"/>
  <c r="DW65" i="9"/>
  <c r="EI65" i="9"/>
  <c r="EO65" i="9"/>
  <c r="BI70" i="9"/>
  <c r="BU70" i="9"/>
  <c r="CG70" i="9"/>
  <c r="CS70" i="9"/>
  <c r="P71" i="9"/>
  <c r="S71" i="9"/>
  <c r="AB71" i="9"/>
  <c r="AE71" i="9"/>
  <c r="AN71" i="9"/>
  <c r="AQ71" i="9"/>
  <c r="AZ71" i="9"/>
  <c r="BC71" i="9"/>
  <c r="BL71" i="9"/>
  <c r="BO71" i="9"/>
  <c r="BX71" i="9"/>
  <c r="CA71" i="9"/>
  <c r="CJ71" i="9"/>
  <c r="CM71" i="9"/>
  <c r="CV71" i="9"/>
  <c r="CY71" i="9"/>
  <c r="DH71" i="9"/>
  <c r="DK71" i="9"/>
  <c r="DT71" i="9"/>
  <c r="DW71" i="9"/>
  <c r="DZ71" i="9"/>
  <c r="EC71" i="9"/>
  <c r="EI71" i="9"/>
  <c r="EL71" i="9"/>
  <c r="EO71" i="9"/>
  <c r="P73" i="9"/>
  <c r="V73" i="9"/>
  <c r="AB73" i="9"/>
  <c r="AH73" i="9"/>
  <c r="AZ73" i="9"/>
  <c r="BF73" i="9"/>
  <c r="CJ73" i="9"/>
  <c r="CP73" i="9"/>
  <c r="DB73" i="9"/>
  <c r="DN73" i="9"/>
  <c r="DT73" i="9"/>
  <c r="DZ73" i="9"/>
  <c r="EF73" i="9"/>
  <c r="EL73" i="9"/>
  <c r="M75" i="9"/>
  <c r="Y75" i="9"/>
  <c r="AK75" i="9"/>
  <c r="AW75" i="9"/>
  <c r="BI75" i="9"/>
  <c r="BU75" i="9"/>
  <c r="CG75" i="9"/>
  <c r="CS75" i="9"/>
  <c r="DE75" i="9"/>
  <c r="DW75" i="9"/>
  <c r="V77" i="9"/>
  <c r="AT77" i="9"/>
  <c r="BF77" i="9"/>
  <c r="DB77" i="9"/>
  <c r="DN77" i="9"/>
  <c r="DZ77" i="9"/>
  <c r="S81" i="9"/>
  <c r="AE81" i="9"/>
  <c r="AQ81" i="9"/>
  <c r="BC81" i="9"/>
  <c r="BO81" i="9"/>
  <c r="CA81" i="9"/>
  <c r="CM81" i="9"/>
  <c r="CY81" i="9"/>
  <c r="DK81" i="9"/>
  <c r="DW81" i="9"/>
  <c r="EI81" i="9"/>
  <c r="Y82" i="9"/>
  <c r="AK82" i="9"/>
  <c r="AW82" i="9"/>
  <c r="BI82" i="9"/>
  <c r="BU82" i="9"/>
  <c r="CG82" i="9"/>
  <c r="CS82" i="9"/>
  <c r="DE82" i="9"/>
  <c r="DQ82" i="9"/>
  <c r="EC82" i="9"/>
  <c r="EO82" i="9"/>
  <c r="S83" i="9"/>
  <c r="AE83" i="9"/>
  <c r="AQ83" i="9"/>
  <c r="BC83" i="9"/>
  <c r="BO83" i="9"/>
  <c r="CA83" i="9"/>
  <c r="CM83" i="9"/>
  <c r="CY83" i="9"/>
  <c r="DK83" i="9"/>
  <c r="DW83" i="9"/>
  <c r="EI83" i="9"/>
  <c r="S84" i="9"/>
  <c r="AE84" i="9"/>
  <c r="AQ84" i="9"/>
  <c r="BC84" i="9"/>
  <c r="BO84" i="9"/>
  <c r="CA84" i="9"/>
  <c r="CM84" i="9"/>
  <c r="CY84" i="9"/>
  <c r="DK84" i="9"/>
  <c r="DW84" i="9"/>
  <c r="EI84" i="9"/>
  <c r="S85" i="9"/>
  <c r="AE85" i="9"/>
  <c r="AQ85" i="9"/>
  <c r="BC85" i="9"/>
  <c r="BO85" i="9"/>
  <c r="CA85" i="9"/>
  <c r="CM85" i="9"/>
  <c r="CY85" i="9"/>
  <c r="DQ85" i="9"/>
  <c r="EC85" i="9"/>
  <c r="EO85" i="9"/>
  <c r="Y86" i="9"/>
  <c r="AK86" i="9"/>
  <c r="AW86" i="9"/>
  <c r="BI86" i="9"/>
  <c r="BU86" i="9"/>
  <c r="CG86" i="9"/>
  <c r="CS86" i="9"/>
  <c r="DE86" i="9"/>
  <c r="DQ86" i="9"/>
  <c r="EC86" i="9"/>
  <c r="EI86" i="9"/>
  <c r="M92" i="9"/>
  <c r="S92" i="9"/>
  <c r="Y92" i="9"/>
  <c r="AE92" i="9"/>
  <c r="AK92" i="9"/>
  <c r="AQ92" i="9"/>
  <c r="AW92" i="9"/>
  <c r="BC92" i="9"/>
  <c r="BI92" i="9"/>
  <c r="BO92" i="9"/>
  <c r="BU92" i="9"/>
  <c r="CA92" i="9"/>
  <c r="CG92" i="9"/>
  <c r="CM92" i="9"/>
  <c r="CS92" i="9"/>
  <c r="CY92" i="9"/>
  <c r="DE92" i="9"/>
  <c r="DK92" i="9"/>
  <c r="DQ92" i="9"/>
  <c r="DW92" i="9"/>
  <c r="EC92" i="9"/>
  <c r="EI92" i="9"/>
  <c r="EO92" i="9"/>
  <c r="M97" i="9"/>
  <c r="S97" i="9"/>
  <c r="Y97" i="9"/>
  <c r="AE97" i="9"/>
  <c r="AK97" i="9"/>
  <c r="AQ97" i="9"/>
  <c r="AW97" i="9"/>
  <c r="BC97" i="9"/>
  <c r="BI97" i="9"/>
  <c r="BO97" i="9"/>
  <c r="BU97" i="9"/>
  <c r="CA97" i="9"/>
  <c r="CG97" i="9"/>
  <c r="CM97" i="9"/>
  <c r="CS97" i="9"/>
  <c r="CY97" i="9"/>
  <c r="DE97" i="9"/>
  <c r="DK97" i="9"/>
  <c r="DQ97" i="9"/>
  <c r="DW97" i="9"/>
  <c r="EC97" i="9"/>
  <c r="EI97" i="9"/>
  <c r="EO97" i="9"/>
  <c r="M99" i="9"/>
  <c r="S99" i="9"/>
  <c r="Y99" i="9"/>
  <c r="AE99" i="9"/>
  <c r="AK99" i="9"/>
  <c r="AQ99" i="9"/>
  <c r="AW99" i="9"/>
  <c r="BC99" i="9"/>
  <c r="BI99" i="9"/>
  <c r="BO99" i="9"/>
  <c r="BU99" i="9"/>
  <c r="CA99" i="9"/>
  <c r="CG99" i="9"/>
  <c r="CM99" i="9"/>
  <c r="CS99" i="9"/>
  <c r="CY99" i="9"/>
  <c r="DE99" i="9"/>
  <c r="DK99" i="9"/>
  <c r="DQ99" i="9"/>
  <c r="DW99" i="9"/>
  <c r="EC99" i="9"/>
  <c r="EI99" i="9"/>
  <c r="EO99" i="9"/>
  <c r="M101" i="9"/>
  <c r="S101" i="9"/>
  <c r="Y101" i="9"/>
  <c r="AE101" i="9"/>
  <c r="AK101" i="9"/>
  <c r="AQ101" i="9"/>
  <c r="AW101" i="9"/>
  <c r="BC101" i="9"/>
  <c r="BI101" i="9"/>
  <c r="BO101" i="9"/>
  <c r="BU101" i="9"/>
  <c r="CA101" i="9"/>
  <c r="CG101" i="9"/>
  <c r="CM101" i="9"/>
  <c r="CS101" i="9"/>
  <c r="CY101" i="9"/>
  <c r="DE101" i="9"/>
  <c r="DK101" i="9"/>
  <c r="DQ101" i="9"/>
  <c r="DW101" i="9"/>
  <c r="EC101" i="9"/>
  <c r="EI101" i="9"/>
  <c r="EO101" i="9"/>
  <c r="M106" i="9"/>
  <c r="S106" i="9"/>
  <c r="Y106" i="9"/>
  <c r="AE106" i="9"/>
  <c r="AK106" i="9"/>
  <c r="AQ106" i="9"/>
  <c r="AW106" i="9"/>
  <c r="BC106" i="9"/>
  <c r="BI106" i="9"/>
  <c r="BO106" i="9"/>
  <c r="BU106" i="9"/>
  <c r="CA106" i="9"/>
  <c r="CG106" i="9"/>
  <c r="CM106" i="9"/>
  <c r="CS106" i="9"/>
  <c r="CY106" i="9"/>
  <c r="DE106" i="9"/>
  <c r="DK106" i="9"/>
  <c r="DQ106" i="9"/>
  <c r="DW106" i="9"/>
  <c r="EC106" i="9"/>
  <c r="EI106" i="9"/>
  <c r="EO106" i="9"/>
  <c r="M108" i="9"/>
  <c r="S108" i="9"/>
  <c r="Y108" i="9"/>
  <c r="AE108" i="9"/>
  <c r="AK108" i="9"/>
  <c r="AQ108" i="9"/>
  <c r="AW108" i="9"/>
  <c r="BC108" i="9"/>
  <c r="BI108" i="9"/>
  <c r="BO108" i="9"/>
  <c r="BU108" i="9"/>
  <c r="CA108" i="9"/>
  <c r="CG108" i="9"/>
  <c r="CM108" i="9"/>
  <c r="CS108" i="9"/>
  <c r="CY108" i="9"/>
  <c r="DE108" i="9"/>
  <c r="DK108" i="9"/>
  <c r="DQ108" i="9"/>
  <c r="DW108" i="9"/>
  <c r="EC108" i="9"/>
  <c r="EI108" i="9"/>
  <c r="EO108" i="9"/>
  <c r="F9" i="8"/>
  <c r="G9" i="8" s="1"/>
  <c r="F99" i="8"/>
  <c r="G99" i="8" s="1"/>
  <c r="F10" i="9"/>
  <c r="AE15" i="9"/>
  <c r="AK15" i="9"/>
  <c r="AQ15" i="9"/>
  <c r="AW15" i="9"/>
  <c r="BC15" i="9"/>
  <c r="BI15" i="9"/>
  <c r="BO15" i="9"/>
  <c r="BU15" i="9"/>
  <c r="CA15" i="9"/>
  <c r="CG15" i="9"/>
  <c r="CM15" i="9"/>
  <c r="CS15" i="9"/>
  <c r="CY15" i="9"/>
  <c r="DE15" i="9"/>
  <c r="DK15" i="9"/>
  <c r="DQ15" i="9"/>
  <c r="DW15" i="9"/>
  <c r="EC15" i="9"/>
  <c r="EI15" i="9"/>
  <c r="EO15" i="9"/>
  <c r="M16" i="9"/>
  <c r="S16" i="9"/>
  <c r="Y16" i="9"/>
  <c r="F16" i="9" s="1"/>
  <c r="E16" i="9" s="1"/>
  <c r="AE16" i="9"/>
  <c r="AK16" i="9"/>
  <c r="AQ16" i="9"/>
  <c r="AW16" i="9"/>
  <c r="BC16" i="9"/>
  <c r="BI16" i="9"/>
  <c r="BO16" i="9"/>
  <c r="BU16" i="9"/>
  <c r="CA16" i="9"/>
  <c r="CG16" i="9"/>
  <c r="CM16" i="9"/>
  <c r="CS16" i="9"/>
  <c r="CY16" i="9"/>
  <c r="DE16" i="9"/>
  <c r="DK16" i="9"/>
  <c r="DQ16" i="9"/>
  <c r="DW16" i="9"/>
  <c r="EC16" i="9"/>
  <c r="EI16" i="9"/>
  <c r="EO16" i="9"/>
  <c r="M17" i="9"/>
  <c r="S17" i="9"/>
  <c r="Y17" i="9"/>
  <c r="F17" i="9" s="1"/>
  <c r="E17" i="9" s="1"/>
  <c r="AE17" i="9"/>
  <c r="AK17" i="9"/>
  <c r="AQ17" i="9"/>
  <c r="AW17" i="9"/>
  <c r="BC17" i="9"/>
  <c r="BI17" i="9"/>
  <c r="BO17" i="9"/>
  <c r="BU17" i="9"/>
  <c r="CA17" i="9"/>
  <c r="CG17" i="9"/>
  <c r="CM17" i="9"/>
  <c r="CS17" i="9"/>
  <c r="CY17" i="9"/>
  <c r="DE17" i="9"/>
  <c r="DK17" i="9"/>
  <c r="DQ17" i="9"/>
  <c r="DW17" i="9"/>
  <c r="EC17" i="9"/>
  <c r="EI17" i="9"/>
  <c r="EO17" i="9"/>
  <c r="M18" i="9"/>
  <c r="S18" i="9"/>
  <c r="Y18" i="9"/>
  <c r="F18" i="9" s="1"/>
  <c r="E18" i="9" s="1"/>
  <c r="AE18" i="9"/>
  <c r="AK18" i="9"/>
  <c r="AQ18" i="9"/>
  <c r="AW18" i="9"/>
  <c r="BC18" i="9"/>
  <c r="BI18" i="9"/>
  <c r="BO18" i="9"/>
  <c r="BU18" i="9"/>
  <c r="CA18" i="9"/>
  <c r="CG18" i="9"/>
  <c r="CM18" i="9"/>
  <c r="CS18" i="9"/>
  <c r="CY18" i="9"/>
  <c r="DE18" i="9"/>
  <c r="DK18" i="9"/>
  <c r="DQ18" i="9"/>
  <c r="DW18" i="9"/>
  <c r="EC18" i="9"/>
  <c r="EI18" i="9"/>
  <c r="EO18" i="9"/>
  <c r="Q20" i="9"/>
  <c r="R20" i="9" s="1"/>
  <c r="R8" i="9" s="1"/>
  <c r="W20" i="9"/>
  <c r="X20" i="9" s="1"/>
  <c r="X8" i="9" s="1"/>
  <c r="AI20" i="9"/>
  <c r="AJ20" i="9" s="1"/>
  <c r="AJ8" i="9" s="1"/>
  <c r="AO20" i="9"/>
  <c r="AP20" i="9" s="1"/>
  <c r="AP8" i="9" s="1"/>
  <c r="AU20" i="9"/>
  <c r="AV20" i="9" s="1"/>
  <c r="AV8" i="9" s="1"/>
  <c r="BS20" i="9"/>
  <c r="BT20" i="9" s="1"/>
  <c r="BT8" i="9" s="1"/>
  <c r="CK20" i="9"/>
  <c r="CL20" i="9" s="1"/>
  <c r="CL8" i="9" s="1"/>
  <c r="DC20" i="9"/>
  <c r="DD20" i="9" s="1"/>
  <c r="DD8" i="9" s="1"/>
  <c r="EA20" i="9"/>
  <c r="EB20" i="9" s="1"/>
  <c r="EB8" i="9" s="1"/>
  <c r="L21" i="9"/>
  <c r="P21" i="9"/>
  <c r="AB21" i="9"/>
  <c r="V23" i="9"/>
  <c r="AH23" i="9"/>
  <c r="AN23" i="9"/>
  <c r="AT23" i="9"/>
  <c r="BL23" i="9"/>
  <c r="BR23" i="9"/>
  <c r="BX23" i="9"/>
  <c r="CD23" i="9"/>
  <c r="CJ23" i="9"/>
  <c r="CP23" i="9"/>
  <c r="CV23" i="9"/>
  <c r="DB23" i="9"/>
  <c r="S24" i="9"/>
  <c r="Y24" i="9"/>
  <c r="AE24" i="9"/>
  <c r="AK24" i="9"/>
  <c r="AQ24" i="9"/>
  <c r="AW24" i="9"/>
  <c r="BC24" i="9"/>
  <c r="BI24" i="9"/>
  <c r="BO24" i="9"/>
  <c r="BU24" i="9"/>
  <c r="CA24" i="9"/>
  <c r="CG24" i="9"/>
  <c r="CM24" i="9"/>
  <c r="CS24" i="9"/>
  <c r="CY24" i="9"/>
  <c r="DE24" i="9"/>
  <c r="DK24" i="9"/>
  <c r="DQ24" i="9"/>
  <c r="DW24" i="9"/>
  <c r="EC24" i="9"/>
  <c r="EI24" i="9"/>
  <c r="EO24" i="9"/>
  <c r="S25" i="9"/>
  <c r="Y25" i="9"/>
  <c r="AE25" i="9"/>
  <c r="AK25" i="9"/>
  <c r="AQ25" i="9"/>
  <c r="AW25" i="9"/>
  <c r="BC25" i="9"/>
  <c r="BI25" i="9"/>
  <c r="BO25" i="9"/>
  <c r="BU25" i="9"/>
  <c r="CA25" i="9"/>
  <c r="CG25" i="9"/>
  <c r="CM25" i="9"/>
  <c r="CS25" i="9"/>
  <c r="CY25" i="9"/>
  <c r="DE25" i="9"/>
  <c r="DK25" i="9"/>
  <c r="DQ25" i="9"/>
  <c r="DW25" i="9"/>
  <c r="EC25" i="9"/>
  <c r="EI25" i="9"/>
  <c r="EO25" i="9"/>
  <c r="S26" i="9"/>
  <c r="Y26" i="9"/>
  <c r="AE26" i="9"/>
  <c r="AK26" i="9"/>
  <c r="AQ26" i="9"/>
  <c r="AW26" i="9"/>
  <c r="BC26" i="9"/>
  <c r="BI26" i="9"/>
  <c r="BO26" i="9"/>
  <c r="BU26" i="9"/>
  <c r="CA26" i="9"/>
  <c r="CG26" i="9"/>
  <c r="CM26" i="9"/>
  <c r="CS26" i="9"/>
  <c r="CY26" i="9"/>
  <c r="DE26" i="9"/>
  <c r="DK26" i="9"/>
  <c r="DQ26" i="9"/>
  <c r="DW26" i="9"/>
  <c r="EC26" i="9"/>
  <c r="EI26" i="9"/>
  <c r="EO26" i="9"/>
  <c r="M27" i="9"/>
  <c r="F27" i="9" s="1"/>
  <c r="E27" i="9" s="1"/>
  <c r="S27" i="9"/>
  <c r="Y27" i="9"/>
  <c r="AE27" i="9"/>
  <c r="AK27" i="9"/>
  <c r="AQ27" i="9"/>
  <c r="AW27" i="9"/>
  <c r="BC27" i="9"/>
  <c r="BI27" i="9"/>
  <c r="BO27" i="9"/>
  <c r="BU27" i="9"/>
  <c r="CA27" i="9"/>
  <c r="CG27" i="9"/>
  <c r="CM27" i="9"/>
  <c r="CS27" i="9"/>
  <c r="CY27" i="9"/>
  <c r="DE27" i="9"/>
  <c r="DK27" i="9"/>
  <c r="DQ27" i="9"/>
  <c r="DW27" i="9"/>
  <c r="EC27" i="9"/>
  <c r="EI27" i="9"/>
  <c r="EO27" i="9"/>
  <c r="M28" i="9"/>
  <c r="S28" i="9"/>
  <c r="Y28" i="9"/>
  <c r="AE28" i="9"/>
  <c r="AK28" i="9"/>
  <c r="AQ28" i="9"/>
  <c r="AW28" i="9"/>
  <c r="BC28" i="9"/>
  <c r="BI28" i="9"/>
  <c r="BO28" i="9"/>
  <c r="BU28" i="9"/>
  <c r="CA28" i="9"/>
  <c r="CG28" i="9"/>
  <c r="CM28" i="9"/>
  <c r="CS28" i="9"/>
  <c r="CY28" i="9"/>
  <c r="DE28" i="9"/>
  <c r="DK28" i="9"/>
  <c r="DQ28" i="9"/>
  <c r="DW28" i="9"/>
  <c r="EC28" i="9"/>
  <c r="EI28" i="9"/>
  <c r="EO28" i="9"/>
  <c r="S31" i="9"/>
  <c r="Y31" i="9"/>
  <c r="AK31" i="9"/>
  <c r="AQ31" i="9"/>
  <c r="AW31" i="9"/>
  <c r="BC31" i="9"/>
  <c r="BI31" i="9"/>
  <c r="BO31" i="9"/>
  <c r="BU31" i="9"/>
  <c r="CA31" i="9"/>
  <c r="CG31" i="9"/>
  <c r="CM31" i="9"/>
  <c r="CS31" i="9"/>
  <c r="CY31" i="9"/>
  <c r="DE31" i="9"/>
  <c r="DK31" i="9"/>
  <c r="DQ31" i="9"/>
  <c r="DW31" i="9"/>
  <c r="EC31" i="9"/>
  <c r="EI31" i="9"/>
  <c r="EO31" i="9"/>
  <c r="S32" i="9"/>
  <c r="Y32" i="9"/>
  <c r="AK32" i="9"/>
  <c r="AQ32" i="9"/>
  <c r="AW32" i="9"/>
  <c r="BC32" i="9"/>
  <c r="BI32" i="9"/>
  <c r="BO32" i="9"/>
  <c r="BU32" i="9"/>
  <c r="CA32" i="9"/>
  <c r="CG32" i="9"/>
  <c r="CM32" i="9"/>
  <c r="CS32" i="9"/>
  <c r="CY32" i="9"/>
  <c r="DE32" i="9"/>
  <c r="DK32" i="9"/>
  <c r="DQ32" i="9"/>
  <c r="DW32" i="9"/>
  <c r="EC32" i="9"/>
  <c r="EI32" i="9"/>
  <c r="EO32" i="9"/>
  <c r="S33" i="9"/>
  <c r="Y33" i="9"/>
  <c r="AK33" i="9"/>
  <c r="AQ33" i="9"/>
  <c r="AW33" i="9"/>
  <c r="BC33" i="9"/>
  <c r="BI33" i="9"/>
  <c r="BO33" i="9"/>
  <c r="BU33" i="9"/>
  <c r="CA33" i="9"/>
  <c r="CG33" i="9"/>
  <c r="CM33" i="9"/>
  <c r="CS33" i="9"/>
  <c r="CY33" i="9"/>
  <c r="DE33" i="9"/>
  <c r="DK33" i="9"/>
  <c r="DQ33" i="9"/>
  <c r="DW33" i="9"/>
  <c r="EC33" i="9"/>
  <c r="EI33" i="9"/>
  <c r="EO33" i="9"/>
  <c r="M39" i="9"/>
  <c r="F39" i="9" s="1"/>
  <c r="S39" i="9"/>
  <c r="Y39" i="9"/>
  <c r="AE39" i="9"/>
  <c r="AK39" i="9"/>
  <c r="AQ39" i="9"/>
  <c r="AW39" i="9"/>
  <c r="BC39" i="9"/>
  <c r="BI39" i="9"/>
  <c r="BO39" i="9"/>
  <c r="BU39" i="9"/>
  <c r="CA39" i="9"/>
  <c r="CG39" i="9"/>
  <c r="CM39" i="9"/>
  <c r="CS39" i="9"/>
  <c r="CY39" i="9"/>
  <c r="DE39" i="9"/>
  <c r="DK39" i="9"/>
  <c r="DQ39" i="9"/>
  <c r="DW39" i="9"/>
  <c r="EC39" i="9"/>
  <c r="EI39" i="9"/>
  <c r="EO39" i="9"/>
  <c r="M40" i="9"/>
  <c r="F40" i="9" s="1"/>
  <c r="E40" i="9" s="1"/>
  <c r="M41" i="9"/>
  <c r="F41" i="9" s="1"/>
  <c r="E41" i="9" s="1"/>
  <c r="S41" i="9"/>
  <c r="Y41" i="9"/>
  <c r="AE41" i="9"/>
  <c r="AK41" i="9"/>
  <c r="AQ41" i="9"/>
  <c r="AW41" i="9"/>
  <c r="BC41" i="9"/>
  <c r="BI41" i="9"/>
  <c r="BO41" i="9"/>
  <c r="BU41" i="9"/>
  <c r="CA41" i="9"/>
  <c r="CG41" i="9"/>
  <c r="CM41" i="9"/>
  <c r="CS41" i="9"/>
  <c r="CY41" i="9"/>
  <c r="DE41" i="9"/>
  <c r="DK41" i="9"/>
  <c r="DQ41" i="9"/>
  <c r="DW41" i="9"/>
  <c r="EC41" i="9"/>
  <c r="EI41" i="9"/>
  <c r="EO41" i="9"/>
  <c r="Q43" i="9"/>
  <c r="R43" i="9" s="1"/>
  <c r="R35" i="9" s="1"/>
  <c r="Q35" i="9" s="1"/>
  <c r="W43" i="9"/>
  <c r="X43" i="9" s="1"/>
  <c r="X35" i="9" s="1"/>
  <c r="W35" i="9" s="1"/>
  <c r="AI43" i="9"/>
  <c r="AJ43" i="9" s="1"/>
  <c r="AJ35" i="9" s="1"/>
  <c r="AI35" i="9" s="1"/>
  <c r="AO43" i="9"/>
  <c r="AP43" i="9" s="1"/>
  <c r="AP35" i="9" s="1"/>
  <c r="AO35" i="9" s="1"/>
  <c r="AU43" i="9"/>
  <c r="AV43" i="9" s="1"/>
  <c r="AV35" i="9" s="1"/>
  <c r="AU35" i="9" s="1"/>
  <c r="BA43" i="9"/>
  <c r="BB43" i="9" s="1"/>
  <c r="BB35" i="9" s="1"/>
  <c r="BA35" i="9" s="1"/>
  <c r="BG43" i="9"/>
  <c r="BH43" i="9" s="1"/>
  <c r="BH35" i="9" s="1"/>
  <c r="BM43" i="9"/>
  <c r="BN43" i="9" s="1"/>
  <c r="BN35" i="9" s="1"/>
  <c r="BS43" i="9"/>
  <c r="BT43" i="9" s="1"/>
  <c r="BT35" i="9" s="1"/>
  <c r="BS35" i="9" s="1"/>
  <c r="BY43" i="9"/>
  <c r="BZ43" i="9" s="1"/>
  <c r="BZ35" i="9" s="1"/>
  <c r="CE43" i="9"/>
  <c r="CF43" i="9" s="1"/>
  <c r="CF35" i="9" s="1"/>
  <c r="CK43" i="9"/>
  <c r="CL43" i="9" s="1"/>
  <c r="CL35" i="9" s="1"/>
  <c r="CK35" i="9" s="1"/>
  <c r="CQ43" i="9"/>
  <c r="CR43" i="9" s="1"/>
  <c r="CR35" i="9" s="1"/>
  <c r="CW43" i="9"/>
  <c r="CX43" i="9" s="1"/>
  <c r="CX35" i="9" s="1"/>
  <c r="DC43" i="9"/>
  <c r="DD43" i="9" s="1"/>
  <c r="DD35" i="9" s="1"/>
  <c r="DC35" i="9" s="1"/>
  <c r="DI43" i="9"/>
  <c r="DJ43" i="9" s="1"/>
  <c r="DJ35" i="9" s="1"/>
  <c r="DO43" i="9"/>
  <c r="DP43" i="9" s="1"/>
  <c r="DP35" i="9" s="1"/>
  <c r="DU43" i="9"/>
  <c r="DV43" i="9" s="1"/>
  <c r="DV35" i="9" s="1"/>
  <c r="DU35" i="9" s="1"/>
  <c r="EA43" i="9"/>
  <c r="EB43" i="9" s="1"/>
  <c r="EB35" i="9" s="1"/>
  <c r="EA35" i="9" s="1"/>
  <c r="EG43" i="9"/>
  <c r="EH43" i="9" s="1"/>
  <c r="EH35" i="9" s="1"/>
  <c r="EM43" i="9"/>
  <c r="EN43" i="9" s="1"/>
  <c r="EN35" i="9" s="1"/>
  <c r="L44" i="9"/>
  <c r="P44" i="9"/>
  <c r="AB44" i="9"/>
  <c r="P46" i="9"/>
  <c r="V46" i="9"/>
  <c r="AB46" i="9"/>
  <c r="AN46" i="9"/>
  <c r="AT46" i="9"/>
  <c r="AZ46" i="9"/>
  <c r="BF46" i="9"/>
  <c r="BL46" i="9"/>
  <c r="BR46" i="9"/>
  <c r="BX46" i="9"/>
  <c r="CD46" i="9"/>
  <c r="CJ46" i="9"/>
  <c r="CP46" i="9"/>
  <c r="CV46" i="9"/>
  <c r="DB46" i="9"/>
  <c r="DH46" i="9"/>
  <c r="DN46" i="9"/>
  <c r="DT46" i="9"/>
  <c r="DZ46" i="9"/>
  <c r="EF46" i="9"/>
  <c r="EL46" i="9"/>
  <c r="P47" i="9"/>
  <c r="V47" i="9"/>
  <c r="AB47" i="9"/>
  <c r="AN47" i="9"/>
  <c r="AT47" i="9"/>
  <c r="AZ47" i="9"/>
  <c r="BF47" i="9"/>
  <c r="BL47" i="9"/>
  <c r="BR47" i="9"/>
  <c r="BX47" i="9"/>
  <c r="CD47" i="9"/>
  <c r="CJ47" i="9"/>
  <c r="CP47" i="9"/>
  <c r="CV47" i="9"/>
  <c r="DB47" i="9"/>
  <c r="DH47" i="9"/>
  <c r="DN47" i="9"/>
  <c r="DT47" i="9"/>
  <c r="DZ47" i="9"/>
  <c r="EF47" i="9"/>
  <c r="EL47" i="9"/>
  <c r="P48" i="9"/>
  <c r="V48" i="9"/>
  <c r="AB48" i="9"/>
  <c r="AN48" i="9"/>
  <c r="AT48" i="9"/>
  <c r="AZ48" i="9"/>
  <c r="BF48" i="9"/>
  <c r="BL48" i="9"/>
  <c r="BR48" i="9"/>
  <c r="BX48" i="9"/>
  <c r="CD48" i="9"/>
  <c r="CJ48" i="9"/>
  <c r="CP48" i="9"/>
  <c r="CV48" i="9"/>
  <c r="DB48" i="9"/>
  <c r="DH48" i="9"/>
  <c r="DN48" i="9"/>
  <c r="DT48" i="9"/>
  <c r="DZ48" i="9"/>
  <c r="EF48" i="9"/>
  <c r="EL48" i="9"/>
  <c r="P49" i="9"/>
  <c r="V49" i="9"/>
  <c r="AB49" i="9"/>
  <c r="AN49" i="9"/>
  <c r="AT49" i="9"/>
  <c r="AZ49" i="9"/>
  <c r="BF49" i="9"/>
  <c r="BL49" i="9"/>
  <c r="BR49" i="9"/>
  <c r="BX49" i="9"/>
  <c r="CD49" i="9"/>
  <c r="CJ49" i="9"/>
  <c r="CP49" i="9"/>
  <c r="CV49" i="9"/>
  <c r="DB49" i="9"/>
  <c r="DH49" i="9"/>
  <c r="DN49" i="9"/>
  <c r="DT49" i="9"/>
  <c r="DZ49" i="9"/>
  <c r="EF49" i="9"/>
  <c r="EL49" i="9"/>
  <c r="P50" i="9"/>
  <c r="V50" i="9"/>
  <c r="AB50" i="9"/>
  <c r="AN50" i="9"/>
  <c r="AT50" i="9"/>
  <c r="AZ50" i="9"/>
  <c r="BF50" i="9"/>
  <c r="BL50" i="9"/>
  <c r="BR50" i="9"/>
  <c r="BX50" i="9"/>
  <c r="CD50" i="9"/>
  <c r="CJ50" i="9"/>
  <c r="CP50" i="9"/>
  <c r="CV50" i="9"/>
  <c r="DB50" i="9"/>
  <c r="DH50" i="9"/>
  <c r="DN50" i="9"/>
  <c r="DT50" i="9"/>
  <c r="DZ50" i="9"/>
  <c r="EF50" i="9"/>
  <c r="EL50" i="9"/>
  <c r="P51" i="9"/>
  <c r="V51" i="9"/>
  <c r="AB51" i="9"/>
  <c r="AH51" i="9"/>
  <c r="AN51" i="9"/>
  <c r="AT51" i="9"/>
  <c r="AZ51" i="9"/>
  <c r="BF51" i="9"/>
  <c r="BL51" i="9"/>
  <c r="BR51" i="9"/>
  <c r="BX51" i="9"/>
  <c r="CD51" i="9"/>
  <c r="CJ51" i="9"/>
  <c r="CP51" i="9"/>
  <c r="CV51" i="9"/>
  <c r="DB51" i="9"/>
  <c r="DH51" i="9"/>
  <c r="DN51" i="9"/>
  <c r="DT51" i="9"/>
  <c r="DZ51" i="9"/>
  <c r="EF51" i="9"/>
  <c r="EL51" i="9"/>
  <c r="P52" i="9"/>
  <c r="V52" i="9"/>
  <c r="AB52" i="9"/>
  <c r="AH52" i="9"/>
  <c r="AN52" i="9"/>
  <c r="AT52" i="9"/>
  <c r="AZ52" i="9"/>
  <c r="BF52" i="9"/>
  <c r="BL52" i="9"/>
  <c r="BR52" i="9"/>
  <c r="BX52" i="9"/>
  <c r="CD52" i="9"/>
  <c r="CJ52" i="9"/>
  <c r="CP52" i="9"/>
  <c r="CV52" i="9"/>
  <c r="DB52" i="9"/>
  <c r="DH52" i="9"/>
  <c r="DN52" i="9"/>
  <c r="DT52" i="9"/>
  <c r="DZ52" i="9"/>
  <c r="EF52" i="9"/>
  <c r="EL52" i="9"/>
  <c r="P55" i="9"/>
  <c r="V55" i="9"/>
  <c r="AB55" i="9"/>
  <c r="AH55" i="9"/>
  <c r="AN55" i="9"/>
  <c r="AT55" i="9"/>
  <c r="AZ55" i="9"/>
  <c r="BF55" i="9"/>
  <c r="BL55" i="9"/>
  <c r="BR55" i="9"/>
  <c r="BX55" i="9"/>
  <c r="CD55" i="9"/>
  <c r="CJ55" i="9"/>
  <c r="CP55" i="9"/>
  <c r="CV55" i="9"/>
  <c r="DB55" i="9"/>
  <c r="DH55" i="9"/>
  <c r="DN55" i="9"/>
  <c r="DT55" i="9"/>
  <c r="DZ55" i="9"/>
  <c r="EF55" i="9"/>
  <c r="EL55" i="9"/>
  <c r="P56" i="9"/>
  <c r="V56" i="9"/>
  <c r="AB56" i="9"/>
  <c r="AH56" i="9"/>
  <c r="AN56" i="9"/>
  <c r="AT56" i="9"/>
  <c r="AZ56" i="9"/>
  <c r="BF56" i="9"/>
  <c r="BL56" i="9"/>
  <c r="BR56" i="9"/>
  <c r="BX56" i="9"/>
  <c r="CD56" i="9"/>
  <c r="CJ56" i="9"/>
  <c r="CP56" i="9"/>
  <c r="CV56" i="9"/>
  <c r="DB56" i="9"/>
  <c r="DH56" i="9"/>
  <c r="DN56" i="9"/>
  <c r="DT56" i="9"/>
  <c r="DZ56" i="9"/>
  <c r="EF56" i="9"/>
  <c r="EL56" i="9"/>
  <c r="P57" i="9"/>
  <c r="V57" i="9"/>
  <c r="AB57" i="9"/>
  <c r="AH57" i="9"/>
  <c r="AN57" i="9"/>
  <c r="AT57" i="9"/>
  <c r="AZ57" i="9"/>
  <c r="BF57" i="9"/>
  <c r="BL57" i="9"/>
  <c r="BR57" i="9"/>
  <c r="BX57" i="9"/>
  <c r="CD57" i="9"/>
  <c r="CJ57" i="9"/>
  <c r="CP57" i="9"/>
  <c r="CV57" i="9"/>
  <c r="DB57" i="9"/>
  <c r="DH57" i="9"/>
  <c r="DN57" i="9"/>
  <c r="DT57" i="9"/>
  <c r="DZ57" i="9"/>
  <c r="EF57" i="9"/>
  <c r="EL57" i="9"/>
  <c r="P58" i="9"/>
  <c r="V58" i="9"/>
  <c r="AB58" i="9"/>
  <c r="AH58" i="9"/>
  <c r="AN58" i="9"/>
  <c r="AT58" i="9"/>
  <c r="AZ58" i="9"/>
  <c r="BF58" i="9"/>
  <c r="BL58" i="9"/>
  <c r="BR58" i="9"/>
  <c r="BX58" i="9"/>
  <c r="CD58" i="9"/>
  <c r="CJ58" i="9"/>
  <c r="CP58" i="9"/>
  <c r="CV58" i="9"/>
  <c r="DB58" i="9"/>
  <c r="DH58" i="9"/>
  <c r="DN58" i="9"/>
  <c r="DT58" i="9"/>
  <c r="DZ58" i="9"/>
  <c r="EF58" i="9"/>
  <c r="EL58" i="9"/>
  <c r="P59" i="9"/>
  <c r="V59" i="9"/>
  <c r="AB59" i="9"/>
  <c r="AH59" i="9"/>
  <c r="AN59" i="9"/>
  <c r="AT59" i="9"/>
  <c r="AZ59" i="9"/>
  <c r="BF59" i="9"/>
  <c r="BL59" i="9"/>
  <c r="BR59" i="9"/>
  <c r="BX59" i="9"/>
  <c r="CD59" i="9"/>
  <c r="CJ59" i="9"/>
  <c r="CP59" i="9"/>
  <c r="CV59" i="9"/>
  <c r="DB59" i="9"/>
  <c r="DH59" i="9"/>
  <c r="DN59" i="9"/>
  <c r="DT59" i="9"/>
  <c r="DZ59" i="9"/>
  <c r="EF59" i="9"/>
  <c r="EL59" i="9"/>
  <c r="O61" i="9"/>
  <c r="N61" i="9" s="1"/>
  <c r="U61" i="9"/>
  <c r="T61" i="9" s="1"/>
  <c r="AA61" i="9"/>
  <c r="Z61" i="9" s="1"/>
  <c r="AM61" i="9"/>
  <c r="AL61" i="9" s="1"/>
  <c r="AS61" i="9"/>
  <c r="AR61" i="9" s="1"/>
  <c r="AY61" i="9"/>
  <c r="AX61" i="9" s="1"/>
  <c r="BE61" i="9"/>
  <c r="BD61" i="9" s="1"/>
  <c r="BK61" i="9"/>
  <c r="BJ61" i="9" s="1"/>
  <c r="BQ61" i="9"/>
  <c r="BP61" i="9" s="1"/>
  <c r="BW61" i="9"/>
  <c r="BV61" i="9" s="1"/>
  <c r="CC61" i="9"/>
  <c r="CB61" i="9" s="1"/>
  <c r="CI61" i="9"/>
  <c r="CH61" i="9" s="1"/>
  <c r="CO61" i="9"/>
  <c r="CN61" i="9" s="1"/>
  <c r="CU61" i="9"/>
  <c r="CT61" i="9" s="1"/>
  <c r="DA61" i="9"/>
  <c r="CZ61" i="9" s="1"/>
  <c r="DG61" i="9"/>
  <c r="DF61" i="9" s="1"/>
  <c r="DS61" i="9"/>
  <c r="DR61" i="9" s="1"/>
  <c r="DY61" i="9"/>
  <c r="DX61" i="9" s="1"/>
  <c r="EE61" i="9"/>
  <c r="ED61" i="9" s="1"/>
  <c r="EK61" i="9"/>
  <c r="EJ61" i="9" s="1"/>
  <c r="S64" i="9"/>
  <c r="Y64" i="9"/>
  <c r="AE64" i="9"/>
  <c r="AK64" i="9"/>
  <c r="AQ64" i="9"/>
  <c r="AW64" i="9"/>
  <c r="BC64" i="9"/>
  <c r="BI64" i="9"/>
  <c r="BO64" i="9"/>
  <c r="BU64" i="9"/>
  <c r="CA64" i="9"/>
  <c r="CG64" i="9"/>
  <c r="CM64" i="9"/>
  <c r="CS64" i="9"/>
  <c r="CY64" i="9"/>
  <c r="DE64" i="9"/>
  <c r="DK64" i="9"/>
  <c r="DQ64" i="9"/>
  <c r="DW64" i="9"/>
  <c r="EC64" i="9"/>
  <c r="EI64" i="9"/>
  <c r="EO64" i="9"/>
  <c r="M66" i="9"/>
  <c r="S66" i="9"/>
  <c r="Y66" i="9"/>
  <c r="AE66" i="9"/>
  <c r="AK66" i="9"/>
  <c r="AQ66" i="9"/>
  <c r="AW66" i="9"/>
  <c r="BC66" i="9"/>
  <c r="BI66" i="9"/>
  <c r="BO66" i="9"/>
  <c r="BU66" i="9"/>
  <c r="CA66" i="9"/>
  <c r="CG66" i="9"/>
  <c r="CM66" i="9"/>
  <c r="CS66" i="9"/>
  <c r="CY66" i="9"/>
  <c r="DE66" i="9"/>
  <c r="DK66" i="9"/>
  <c r="DQ66" i="9"/>
  <c r="DW66" i="9"/>
  <c r="EC66" i="9"/>
  <c r="EI66" i="9"/>
  <c r="EO66" i="9"/>
  <c r="P69" i="9"/>
  <c r="S69" i="9"/>
  <c r="Q68" i="9"/>
  <c r="R68" i="9" s="1"/>
  <c r="R61" i="9" s="1"/>
  <c r="Q61" i="9" s="1"/>
  <c r="V69" i="9"/>
  <c r="Y69" i="9"/>
  <c r="W68" i="9"/>
  <c r="X68" i="9" s="1"/>
  <c r="AB69" i="9"/>
  <c r="AE69" i="9"/>
  <c r="AC68" i="9"/>
  <c r="AD68" i="9" s="1"/>
  <c r="AD61" i="9" s="1"/>
  <c r="AC61" i="9" s="1"/>
  <c r="AH69" i="9"/>
  <c r="AK69" i="9"/>
  <c r="AI68" i="9"/>
  <c r="AJ68" i="9" s="1"/>
  <c r="AN69" i="9"/>
  <c r="AQ69" i="9"/>
  <c r="AO68" i="9"/>
  <c r="AP68" i="9" s="1"/>
  <c r="AP61" i="9" s="1"/>
  <c r="AO61" i="9" s="1"/>
  <c r="AT69" i="9"/>
  <c r="AW69" i="9"/>
  <c r="AU68" i="9"/>
  <c r="AV68" i="9" s="1"/>
  <c r="AZ69" i="9"/>
  <c r="BC69" i="9"/>
  <c r="BF69" i="9"/>
  <c r="BI69" i="9"/>
  <c r="BG68" i="9"/>
  <c r="BH68" i="9" s="1"/>
  <c r="BL69" i="9"/>
  <c r="BO69" i="9"/>
  <c r="BM68" i="9"/>
  <c r="BN68" i="9" s="1"/>
  <c r="BN61" i="9" s="1"/>
  <c r="BM61" i="9" s="1"/>
  <c r="BR69" i="9"/>
  <c r="BU69" i="9"/>
  <c r="BS68" i="9"/>
  <c r="BT68" i="9" s="1"/>
  <c r="BX69" i="9"/>
  <c r="CA69" i="9"/>
  <c r="BY68" i="9"/>
  <c r="BZ68" i="9" s="1"/>
  <c r="BZ61" i="9" s="1"/>
  <c r="BY61" i="9" s="1"/>
  <c r="CD69" i="9"/>
  <c r="CG69" i="9"/>
  <c r="CE68" i="9"/>
  <c r="CF68" i="9" s="1"/>
  <c r="CJ69" i="9"/>
  <c r="CM69" i="9"/>
  <c r="CK68" i="9"/>
  <c r="CL68" i="9" s="1"/>
  <c r="CL61" i="9" s="1"/>
  <c r="CK61" i="9" s="1"/>
  <c r="CP69" i="9"/>
  <c r="CS69" i="9"/>
  <c r="CQ68" i="9"/>
  <c r="CR68" i="9" s="1"/>
  <c r="CV69" i="9"/>
  <c r="CY69" i="9"/>
  <c r="CW68" i="9"/>
  <c r="CX68" i="9" s="1"/>
  <c r="DB69" i="9"/>
  <c r="DE69" i="9"/>
  <c r="DH69" i="9"/>
  <c r="DK69" i="9"/>
  <c r="DI68" i="9"/>
  <c r="DJ68" i="9" s="1"/>
  <c r="DN69" i="9"/>
  <c r="DQ69" i="9"/>
  <c r="DO68" i="9"/>
  <c r="DP68" i="9" s="1"/>
  <c r="DT69" i="9"/>
  <c r="DW69" i="9"/>
  <c r="DU68" i="9"/>
  <c r="DV68" i="9" s="1"/>
  <c r="DZ69" i="9"/>
  <c r="EC69" i="9"/>
  <c r="EA68" i="9"/>
  <c r="EB68" i="9" s="1"/>
  <c r="EF69" i="9"/>
  <c r="EI69" i="9"/>
  <c r="EG68" i="9"/>
  <c r="EH68" i="9" s="1"/>
  <c r="EL69" i="9"/>
  <c r="EO69" i="9"/>
  <c r="EM68" i="9"/>
  <c r="EN68" i="9" s="1"/>
  <c r="L70" i="9"/>
  <c r="M70" i="9" s="1"/>
  <c r="P72" i="9"/>
  <c r="S72" i="9"/>
  <c r="V72" i="9"/>
  <c r="Y72" i="9"/>
  <c r="AB72" i="9"/>
  <c r="AE72" i="9"/>
  <c r="AK72" i="9"/>
  <c r="AN72" i="9"/>
  <c r="AQ72" i="9"/>
  <c r="AT72" i="9"/>
  <c r="AW72" i="9"/>
  <c r="AZ72" i="9"/>
  <c r="BC72" i="9"/>
  <c r="BF72" i="9"/>
  <c r="BI72" i="9"/>
  <c r="BL72" i="9"/>
  <c r="BO72" i="9"/>
  <c r="BR72" i="9"/>
  <c r="BU72" i="9"/>
  <c r="BX72" i="9"/>
  <c r="CA72" i="9"/>
  <c r="CD72" i="9"/>
  <c r="CG72" i="9"/>
  <c r="CJ72" i="9"/>
  <c r="CM72" i="9"/>
  <c r="CP72" i="9"/>
  <c r="CS72" i="9"/>
  <c r="CV72" i="9"/>
  <c r="CY72" i="9"/>
  <c r="DB72" i="9"/>
  <c r="DE72" i="9"/>
  <c r="DH72" i="9"/>
  <c r="DK72" i="9"/>
  <c r="DN72" i="9"/>
  <c r="DQ72" i="9"/>
  <c r="DT72" i="9"/>
  <c r="DW72" i="9"/>
  <c r="DZ72" i="9"/>
  <c r="EC72" i="9"/>
  <c r="EF72" i="9"/>
  <c r="EI72" i="9"/>
  <c r="EL72" i="9"/>
  <c r="EO72" i="9"/>
  <c r="M74" i="9"/>
  <c r="S74" i="9"/>
  <c r="Y74" i="9"/>
  <c r="AE74" i="9"/>
  <c r="AK74" i="9"/>
  <c r="AQ74" i="9"/>
  <c r="AW74" i="9"/>
  <c r="BC74" i="9"/>
  <c r="BI74" i="9"/>
  <c r="BO74" i="9"/>
  <c r="BU74" i="9"/>
  <c r="CA74" i="9"/>
  <c r="CG74" i="9"/>
  <c r="CM74" i="9"/>
  <c r="CS74" i="9"/>
  <c r="CY74" i="9"/>
  <c r="DE74" i="9"/>
  <c r="DK74" i="9"/>
  <c r="DQ74" i="9"/>
  <c r="EC74" i="9"/>
  <c r="EI74" i="9"/>
  <c r="EO74" i="9"/>
  <c r="P81" i="9"/>
  <c r="V81" i="9"/>
  <c r="AB81" i="9"/>
  <c r="AH81" i="9"/>
  <c r="AN81" i="9"/>
  <c r="AT81" i="9"/>
  <c r="AZ81" i="9"/>
  <c r="BF81" i="9"/>
  <c r="BL81" i="9"/>
  <c r="BR81" i="9"/>
  <c r="BX81" i="9"/>
  <c r="CD81" i="9"/>
  <c r="CJ81" i="9"/>
  <c r="CP81" i="9"/>
  <c r="CV81" i="9"/>
  <c r="DB81" i="9"/>
  <c r="DH81" i="9"/>
  <c r="DN81" i="9"/>
  <c r="DT81" i="9"/>
  <c r="DZ81" i="9"/>
  <c r="EF81" i="9"/>
  <c r="EL81" i="9"/>
  <c r="P82" i="9"/>
  <c r="V82" i="9"/>
  <c r="AB82" i="9"/>
  <c r="AH82" i="9"/>
  <c r="AN82" i="9"/>
  <c r="AT82" i="9"/>
  <c r="AZ82" i="9"/>
  <c r="BF82" i="9"/>
  <c r="BL82" i="9"/>
  <c r="BR82" i="9"/>
  <c r="BX82" i="9"/>
  <c r="CD82" i="9"/>
  <c r="CJ82" i="9"/>
  <c r="CP82" i="9"/>
  <c r="CV82" i="9"/>
  <c r="DB82" i="9"/>
  <c r="DH82" i="9"/>
  <c r="DN82" i="9"/>
  <c r="DT82" i="9"/>
  <c r="DZ82" i="9"/>
  <c r="EF82" i="9"/>
  <c r="EL82" i="9"/>
  <c r="P83" i="9"/>
  <c r="V83" i="9"/>
  <c r="AB83" i="9"/>
  <c r="AH83" i="9"/>
  <c r="AN83" i="9"/>
  <c r="AT83" i="9"/>
  <c r="AZ83" i="9"/>
  <c r="BF83" i="9"/>
  <c r="BL83" i="9"/>
  <c r="BR83" i="9"/>
  <c r="BX83" i="9"/>
  <c r="CD83" i="9"/>
  <c r="CJ83" i="9"/>
  <c r="CP83" i="9"/>
  <c r="CV83" i="9"/>
  <c r="DB83" i="9"/>
  <c r="DH83" i="9"/>
  <c r="DN83" i="9"/>
  <c r="DT83" i="9"/>
  <c r="DZ83" i="9"/>
  <c r="EF83" i="9"/>
  <c r="EL83" i="9"/>
  <c r="P84" i="9"/>
  <c r="V84" i="9"/>
  <c r="AB84" i="9"/>
  <c r="AH84" i="9"/>
  <c r="AN84" i="9"/>
  <c r="AT84" i="9"/>
  <c r="AZ84" i="9"/>
  <c r="BF84" i="9"/>
  <c r="BL84" i="9"/>
  <c r="BR84" i="9"/>
  <c r="BX84" i="9"/>
  <c r="CD84" i="9"/>
  <c r="CJ84" i="9"/>
  <c r="CP84" i="9"/>
  <c r="CV84" i="9"/>
  <c r="DB84" i="9"/>
  <c r="DH84" i="9"/>
  <c r="DN84" i="9"/>
  <c r="DT84" i="9"/>
  <c r="DZ84" i="9"/>
  <c r="EF84" i="9"/>
  <c r="EL84" i="9"/>
  <c r="P85" i="9"/>
  <c r="V85" i="9"/>
  <c r="AB85" i="9"/>
  <c r="AH85" i="9"/>
  <c r="AN85" i="9"/>
  <c r="AT85" i="9"/>
  <c r="AZ85" i="9"/>
  <c r="BF85" i="9"/>
  <c r="BL85" i="9"/>
  <c r="BR85" i="9"/>
  <c r="BX85" i="9"/>
  <c r="CD85" i="9"/>
  <c r="CJ85" i="9"/>
  <c r="CP85" i="9"/>
  <c r="CV85" i="9"/>
  <c r="DB85" i="9"/>
  <c r="DH85" i="9"/>
  <c r="DN85" i="9"/>
  <c r="DT85" i="9"/>
  <c r="DZ85" i="9"/>
  <c r="EF85" i="9"/>
  <c r="EL85" i="9"/>
  <c r="P86" i="9"/>
  <c r="V86" i="9"/>
  <c r="AB86" i="9"/>
  <c r="AH86" i="9"/>
  <c r="AN86" i="9"/>
  <c r="AT86" i="9"/>
  <c r="AZ86" i="9"/>
  <c r="BF86" i="9"/>
  <c r="BL86" i="9"/>
  <c r="BR86" i="9"/>
  <c r="BX86" i="9"/>
  <c r="CD86" i="9"/>
  <c r="CJ86" i="9"/>
  <c r="CP86" i="9"/>
  <c r="CV86" i="9"/>
  <c r="DB86" i="9"/>
  <c r="DH86" i="9"/>
  <c r="DN86" i="9"/>
  <c r="DT86" i="9"/>
  <c r="DZ86" i="9"/>
  <c r="EF86" i="9"/>
  <c r="EL86" i="9"/>
  <c r="O88" i="9"/>
  <c r="N88" i="9" s="1"/>
  <c r="U88" i="9"/>
  <c r="T88" i="9" s="1"/>
  <c r="AA88" i="9"/>
  <c r="Z88" i="9" s="1"/>
  <c r="AG88" i="9"/>
  <c r="AF88" i="9" s="1"/>
  <c r="AM88" i="9"/>
  <c r="AL88" i="9" s="1"/>
  <c r="AS88" i="9"/>
  <c r="AR88" i="9" s="1"/>
  <c r="AY88" i="9"/>
  <c r="AX88" i="9" s="1"/>
  <c r="BE88" i="9"/>
  <c r="BD88" i="9" s="1"/>
  <c r="BK88" i="9"/>
  <c r="BJ88" i="9" s="1"/>
  <c r="BQ88" i="9"/>
  <c r="BP88" i="9" s="1"/>
  <c r="BW88" i="9"/>
  <c r="BV88" i="9" s="1"/>
  <c r="CC88" i="9"/>
  <c r="CB88" i="9" s="1"/>
  <c r="CI88" i="9"/>
  <c r="CH88" i="9" s="1"/>
  <c r="CO88" i="9"/>
  <c r="CN88" i="9" s="1"/>
  <c r="CU88" i="9"/>
  <c r="CT88" i="9" s="1"/>
  <c r="DA88" i="9"/>
  <c r="CZ88" i="9" s="1"/>
  <c r="DG88" i="9"/>
  <c r="DF88" i="9" s="1"/>
  <c r="DM88" i="9"/>
  <c r="DL88" i="9" s="1"/>
  <c r="DS88" i="9"/>
  <c r="DR88" i="9" s="1"/>
  <c r="DY88" i="9"/>
  <c r="DX88" i="9" s="1"/>
  <c r="EE88" i="9"/>
  <c r="ED88" i="9" s="1"/>
  <c r="EK88" i="9"/>
  <c r="EJ88" i="9" s="1"/>
  <c r="M91" i="9"/>
  <c r="S91" i="9"/>
  <c r="Y91" i="9"/>
  <c r="AE91" i="9"/>
  <c r="AK91" i="9"/>
  <c r="AQ91" i="9"/>
  <c r="AW91" i="9"/>
  <c r="BC91" i="9"/>
  <c r="BI91" i="9"/>
  <c r="BO91" i="9"/>
  <c r="BU91" i="9"/>
  <c r="CA91" i="9"/>
  <c r="CG91" i="9"/>
  <c r="CM91" i="9"/>
  <c r="CS91" i="9"/>
  <c r="CY91" i="9"/>
  <c r="DE91" i="9"/>
  <c r="DK91" i="9"/>
  <c r="DQ91" i="9"/>
  <c r="DW91" i="9"/>
  <c r="EC91" i="9"/>
  <c r="EI91" i="9"/>
  <c r="EO91" i="9"/>
  <c r="M93" i="9"/>
  <c r="S93" i="9"/>
  <c r="Y93" i="9"/>
  <c r="AE93" i="9"/>
  <c r="AK93" i="9"/>
  <c r="AQ93" i="9"/>
  <c r="AW93" i="9"/>
  <c r="BC93" i="9"/>
  <c r="BI93" i="9"/>
  <c r="BO93" i="9"/>
  <c r="BU93" i="9"/>
  <c r="CA93" i="9"/>
  <c r="CG93" i="9"/>
  <c r="CM93" i="9"/>
  <c r="CS93" i="9"/>
  <c r="CY93" i="9"/>
  <c r="DE93" i="9"/>
  <c r="DK93" i="9"/>
  <c r="DQ93" i="9"/>
  <c r="DW93" i="9"/>
  <c r="EC93" i="9"/>
  <c r="EI93" i="9"/>
  <c r="EO93" i="9"/>
  <c r="P96" i="9"/>
  <c r="S96" i="9"/>
  <c r="V96" i="9"/>
  <c r="Y96" i="9"/>
  <c r="AB96" i="9"/>
  <c r="AK96" i="9"/>
  <c r="AQ96" i="9"/>
  <c r="AT96" i="9"/>
  <c r="AW96" i="9"/>
  <c r="AZ96" i="9"/>
  <c r="BC96" i="9"/>
  <c r="BF96" i="9"/>
  <c r="BI96" i="9"/>
  <c r="BL96" i="9"/>
  <c r="BO96" i="9"/>
  <c r="BU96" i="9"/>
  <c r="CA96" i="9"/>
  <c r="CD96" i="9"/>
  <c r="CG96" i="9"/>
  <c r="CM96" i="9"/>
  <c r="CS96" i="9"/>
  <c r="CY96" i="9"/>
  <c r="DB96" i="9"/>
  <c r="DE96" i="9"/>
  <c r="DK96" i="9"/>
  <c r="DN96" i="9"/>
  <c r="DQ96" i="9"/>
  <c r="DT96" i="9"/>
  <c r="DW96" i="9"/>
  <c r="EC96" i="9"/>
  <c r="EI96" i="9"/>
  <c r="EO96" i="9"/>
  <c r="M98" i="9"/>
  <c r="S98" i="9"/>
  <c r="Y98" i="9"/>
  <c r="AE98" i="9"/>
  <c r="AK98" i="9"/>
  <c r="AQ98" i="9"/>
  <c r="AW98" i="9"/>
  <c r="BC98" i="9"/>
  <c r="BI98" i="9"/>
  <c r="BO98" i="9"/>
  <c r="BU98" i="9"/>
  <c r="CA98" i="9"/>
  <c r="CG98" i="9"/>
  <c r="CM98" i="9"/>
  <c r="CS98" i="9"/>
  <c r="CY98" i="9"/>
  <c r="DE98" i="9"/>
  <c r="DK98" i="9"/>
  <c r="DQ98" i="9"/>
  <c r="DW98" i="9"/>
  <c r="EC98" i="9"/>
  <c r="EI98" i="9"/>
  <c r="EO98" i="9"/>
  <c r="M100" i="9"/>
  <c r="S100" i="9"/>
  <c r="Y100" i="9"/>
  <c r="AE100" i="9"/>
  <c r="AK100" i="9"/>
  <c r="AQ100" i="9"/>
  <c r="AW100" i="9"/>
  <c r="BC100" i="9"/>
  <c r="BI100" i="9"/>
  <c r="BO100" i="9"/>
  <c r="BU100" i="9"/>
  <c r="CA100" i="9"/>
  <c r="CG100" i="9"/>
  <c r="CM100" i="9"/>
  <c r="CS100" i="9"/>
  <c r="CY100" i="9"/>
  <c r="DE100" i="9"/>
  <c r="DK100" i="9"/>
  <c r="DQ100" i="9"/>
  <c r="DW100" i="9"/>
  <c r="EC100" i="9"/>
  <c r="EI100" i="9"/>
  <c r="EO100" i="9"/>
  <c r="M102" i="9"/>
  <c r="S102" i="9"/>
  <c r="Y102" i="9"/>
  <c r="AE102" i="9"/>
  <c r="AK102" i="9"/>
  <c r="AQ102" i="9"/>
  <c r="AW102" i="9"/>
  <c r="BC102" i="9"/>
  <c r="BI102" i="9"/>
  <c r="BO102" i="9"/>
  <c r="BU102" i="9"/>
  <c r="CA102" i="9"/>
  <c r="CG102" i="9"/>
  <c r="CM102" i="9"/>
  <c r="CS102" i="9"/>
  <c r="CY102" i="9"/>
  <c r="DE102" i="9"/>
  <c r="DK102" i="9"/>
  <c r="DQ102" i="9"/>
  <c r="DW102" i="9"/>
  <c r="EC102" i="9"/>
  <c r="EI102" i="9"/>
  <c r="EO102" i="9"/>
  <c r="M105" i="9"/>
  <c r="S105" i="9"/>
  <c r="Y105" i="9"/>
  <c r="AE105" i="9"/>
  <c r="AK105" i="9"/>
  <c r="AQ105" i="9"/>
  <c r="AW105" i="9"/>
  <c r="BC105" i="9"/>
  <c r="BI105" i="9"/>
  <c r="BO105" i="9"/>
  <c r="BU105" i="9"/>
  <c r="CA105" i="9"/>
  <c r="CG105" i="9"/>
  <c r="CM105" i="9"/>
  <c r="CS105" i="9"/>
  <c r="CY105" i="9"/>
  <c r="DE105" i="9"/>
  <c r="DK105" i="9"/>
  <c r="DQ105" i="9"/>
  <c r="DW105" i="9"/>
  <c r="EC105" i="9"/>
  <c r="EI105" i="9"/>
  <c r="EO105" i="9"/>
  <c r="M107" i="9"/>
  <c r="F107" i="9" s="1"/>
  <c r="E107" i="9" s="1"/>
  <c r="F12" i="10"/>
  <c r="F22" i="10"/>
  <c r="F32" i="10"/>
  <c r="F42" i="10"/>
  <c r="F52" i="10"/>
  <c r="F62" i="10"/>
  <c r="F72" i="10"/>
  <c r="F82" i="10"/>
  <c r="F92" i="10"/>
  <c r="F102" i="10"/>
  <c r="F112" i="10"/>
  <c r="F122" i="10"/>
  <c r="F132" i="10"/>
  <c r="F142" i="10"/>
  <c r="F152" i="10"/>
  <c r="F162" i="10"/>
  <c r="F172" i="10"/>
  <c r="F182" i="10"/>
  <c r="F192" i="10"/>
  <c r="F202" i="10"/>
  <c r="F212" i="10"/>
  <c r="F222" i="10"/>
  <c r="Q9" i="11"/>
  <c r="I9" i="11"/>
  <c r="U9" i="11"/>
  <c r="M9" i="11"/>
  <c r="F76" i="8"/>
  <c r="G76" i="8" s="1"/>
  <c r="H78" i="8"/>
  <c r="H80" i="8"/>
  <c r="H85" i="8"/>
  <c r="H87" i="8"/>
  <c r="H88" i="8"/>
  <c r="H90" i="8"/>
  <c r="H93" i="8"/>
  <c r="H108" i="8"/>
  <c r="H110" i="8"/>
  <c r="H111" i="8"/>
  <c r="M11" i="9"/>
  <c r="Y11" i="9"/>
  <c r="AK11" i="9"/>
  <c r="AW11" i="9"/>
  <c r="BI11" i="9"/>
  <c r="BU11" i="9"/>
  <c r="CG11" i="9"/>
  <c r="CS11" i="9"/>
  <c r="DK11" i="9"/>
  <c r="EC11" i="9"/>
  <c r="EI11" i="9"/>
  <c r="EO11" i="9"/>
  <c r="S12" i="9"/>
  <c r="AE12" i="9"/>
  <c r="AQ12" i="9"/>
  <c r="AW12" i="9"/>
  <c r="BI12" i="9"/>
  <c r="BU12" i="9"/>
  <c r="CG12" i="9"/>
  <c r="CS12" i="9"/>
  <c r="DE12" i="9"/>
  <c r="DQ12" i="9"/>
  <c r="EC12" i="9"/>
  <c r="S13" i="9"/>
  <c r="AE13" i="9"/>
  <c r="AW13" i="9"/>
  <c r="CG13" i="9"/>
  <c r="CS13" i="9"/>
  <c r="DE13" i="9"/>
  <c r="DQ13" i="9"/>
  <c r="EI13" i="9"/>
  <c r="M14" i="9"/>
  <c r="Y14" i="9"/>
  <c r="AK14" i="9"/>
  <c r="AW14" i="9"/>
  <c r="BI14" i="9"/>
  <c r="BU14" i="9"/>
  <c r="CG14" i="9"/>
  <c r="CS14" i="9"/>
  <c r="DE14" i="9"/>
  <c r="DK14" i="9"/>
  <c r="DW14" i="9"/>
  <c r="AN16" i="9"/>
  <c r="AZ16" i="9"/>
  <c r="BL16" i="9"/>
  <c r="BX16" i="9"/>
  <c r="CJ16" i="9"/>
  <c r="CV16" i="9"/>
  <c r="DH16" i="9"/>
  <c r="DT16" i="9"/>
  <c r="EL16" i="9"/>
  <c r="S22" i="9"/>
  <c r="AE22" i="9"/>
  <c r="BC22" i="9"/>
  <c r="BI22" i="9"/>
  <c r="BO22" i="9"/>
  <c r="CA22" i="9"/>
  <c r="CG22" i="9"/>
  <c r="CS22" i="9"/>
  <c r="CY22" i="9"/>
  <c r="DK22" i="9"/>
  <c r="DQ22" i="9"/>
  <c r="DW22" i="9"/>
  <c r="EI22" i="9"/>
  <c r="EO22" i="9"/>
  <c r="V25" i="9"/>
  <c r="AH25" i="9"/>
  <c r="AT25" i="9"/>
  <c r="BF25" i="9"/>
  <c r="BR25" i="9"/>
  <c r="CD25" i="9"/>
  <c r="CP25" i="9"/>
  <c r="DB25" i="9"/>
  <c r="DN25" i="9"/>
  <c r="DZ25" i="9"/>
  <c r="EL25" i="9"/>
  <c r="AN26" i="9"/>
  <c r="AZ26" i="9"/>
  <c r="BL26" i="9"/>
  <c r="BX26" i="9"/>
  <c r="CJ26" i="9"/>
  <c r="DB26" i="9"/>
  <c r="DN26" i="9"/>
  <c r="DZ26" i="9"/>
  <c r="EL26" i="9"/>
  <c r="P27" i="9"/>
  <c r="AB27" i="9"/>
  <c r="AN27" i="9"/>
  <c r="AZ27" i="9"/>
  <c r="BL27" i="9"/>
  <c r="BX27" i="9"/>
  <c r="CJ27" i="9"/>
  <c r="CV27" i="9"/>
  <c r="DN27" i="9"/>
  <c r="DZ27" i="9"/>
  <c r="EL27" i="9"/>
  <c r="P28" i="9"/>
  <c r="F28" i="9" s="1"/>
  <c r="E28" i="9" s="1"/>
  <c r="AB28" i="9"/>
  <c r="AN28" i="9"/>
  <c r="AZ28" i="9"/>
  <c r="BL28" i="9"/>
  <c r="BX28" i="9"/>
  <c r="CJ28" i="9"/>
  <c r="CV28" i="9"/>
  <c r="DH28" i="9"/>
  <c r="DT28" i="9"/>
  <c r="EF28" i="9"/>
  <c r="AN31" i="9"/>
  <c r="AZ31" i="9"/>
  <c r="BL31" i="9"/>
  <c r="BX31" i="9"/>
  <c r="CJ31" i="9"/>
  <c r="CV31" i="9"/>
  <c r="DH31" i="9"/>
  <c r="DT31" i="9"/>
  <c r="EF31" i="9"/>
  <c r="V32" i="9"/>
  <c r="AT32" i="9"/>
  <c r="BF32" i="9"/>
  <c r="BR32" i="9"/>
  <c r="CD32" i="9"/>
  <c r="CP32" i="9"/>
  <c r="DB32" i="9"/>
  <c r="DN32" i="9"/>
  <c r="DZ32" i="9"/>
  <c r="EL32" i="9"/>
  <c r="AN33" i="9"/>
  <c r="AZ33" i="9"/>
  <c r="BL33" i="9"/>
  <c r="BX33" i="9"/>
  <c r="CJ33" i="9"/>
  <c r="CV33" i="9"/>
  <c r="DH33" i="9"/>
  <c r="DT33" i="9"/>
  <c r="EF33" i="9"/>
  <c r="P39" i="9"/>
  <c r="AB39" i="9"/>
  <c r="AN39" i="9"/>
  <c r="AZ39" i="9"/>
  <c r="BL39" i="9"/>
  <c r="BX39" i="9"/>
  <c r="CJ39" i="9"/>
  <c r="CV39" i="9"/>
  <c r="DH39" i="9"/>
  <c r="DT39" i="9"/>
  <c r="EL39" i="9"/>
  <c r="V40" i="9"/>
  <c r="AH40" i="9"/>
  <c r="AT40" i="9"/>
  <c r="BF40" i="9"/>
  <c r="BR40" i="9"/>
  <c r="CJ40" i="9"/>
  <c r="CV40" i="9"/>
  <c r="DH40" i="9"/>
  <c r="DZ40" i="9"/>
  <c r="AN41" i="9"/>
  <c r="AZ41" i="9"/>
  <c r="BL41" i="9"/>
  <c r="BX41" i="9"/>
  <c r="CJ41" i="9"/>
  <c r="CV41" i="9"/>
  <c r="DH41" i="9"/>
  <c r="DT41" i="9"/>
  <c r="EF41" i="9"/>
  <c r="AN44" i="9"/>
  <c r="BR44" i="9"/>
  <c r="BX44" i="9"/>
  <c r="CJ44" i="9"/>
  <c r="CP44" i="9"/>
  <c r="CV44" i="9"/>
  <c r="DH44" i="9"/>
  <c r="DZ44" i="9"/>
  <c r="EF44" i="9"/>
  <c r="EL44" i="9"/>
  <c r="Y48" i="9"/>
  <c r="AK48" i="9"/>
  <c r="AW48" i="9"/>
  <c r="BI48" i="9"/>
  <c r="BU48" i="9"/>
  <c r="CG48" i="9"/>
  <c r="CS48" i="9"/>
  <c r="DE48" i="9"/>
  <c r="DQ48" i="9"/>
  <c r="EC48" i="9"/>
  <c r="EO48" i="9"/>
  <c r="Y49" i="9"/>
  <c r="AK49" i="9"/>
  <c r="AW49" i="9"/>
  <c r="BI49" i="9"/>
  <c r="BU49" i="9"/>
  <c r="CG49" i="9"/>
  <c r="CS49" i="9"/>
  <c r="DE49" i="9"/>
  <c r="DQ49" i="9"/>
  <c r="EC49" i="9"/>
  <c r="EO49" i="9"/>
  <c r="Y50" i="9"/>
  <c r="AK50" i="9"/>
  <c r="AW50" i="9"/>
  <c r="BI50" i="9"/>
  <c r="BU50" i="9"/>
  <c r="CG50" i="9"/>
  <c r="CS50" i="9"/>
  <c r="DE50" i="9"/>
  <c r="DQ50" i="9"/>
  <c r="EC50" i="9"/>
  <c r="EO50" i="9"/>
  <c r="M51" i="9"/>
  <c r="Y51" i="9"/>
  <c r="F51" i="9" s="1"/>
  <c r="E51" i="9" s="1"/>
  <c r="AK51" i="9"/>
  <c r="AW51" i="9"/>
  <c r="BI51" i="9"/>
  <c r="BU51" i="9"/>
  <c r="CG51" i="9"/>
  <c r="CS51" i="9"/>
  <c r="DE51" i="9"/>
  <c r="DQ51" i="9"/>
  <c r="EC51" i="9"/>
  <c r="EO51" i="9"/>
  <c r="M52" i="9"/>
  <c r="F52" i="9"/>
  <c r="E52" i="9" s="1"/>
  <c r="S55" i="9"/>
  <c r="AE55" i="9"/>
  <c r="AQ55" i="9"/>
  <c r="BC55" i="9"/>
  <c r="BO55" i="9"/>
  <c r="CA55" i="9"/>
  <c r="CM55" i="9"/>
  <c r="CY55" i="9"/>
  <c r="DK55" i="9"/>
  <c r="DW55" i="9"/>
  <c r="EI55" i="9"/>
  <c r="S56" i="9"/>
  <c r="AE56" i="9"/>
  <c r="AQ56" i="9"/>
  <c r="BC56" i="9"/>
  <c r="BO56" i="9"/>
  <c r="CA56" i="9"/>
  <c r="CM56" i="9"/>
  <c r="CY56" i="9"/>
  <c r="DK56" i="9"/>
  <c r="DW56" i="9"/>
  <c r="EI56" i="9"/>
  <c r="Y57" i="9"/>
  <c r="AK57" i="9"/>
  <c r="AW57" i="9"/>
  <c r="BI57" i="9"/>
  <c r="BU57" i="9"/>
  <c r="CG57" i="9"/>
  <c r="CS57" i="9"/>
  <c r="DE57" i="9"/>
  <c r="DQ57" i="9"/>
  <c r="EC57" i="9"/>
  <c r="EI57" i="9"/>
  <c r="S58" i="9"/>
  <c r="AE58" i="9"/>
  <c r="AQ58" i="9"/>
  <c r="BC58" i="9"/>
  <c r="BO58" i="9"/>
  <c r="CA58" i="9"/>
  <c r="CM58" i="9"/>
  <c r="CY58" i="9"/>
  <c r="DK58" i="9"/>
  <c r="DW58" i="9"/>
  <c r="EI58" i="9"/>
  <c r="S59" i="9"/>
  <c r="AE59" i="9"/>
  <c r="AQ59" i="9"/>
  <c r="BC59" i="9"/>
  <c r="BO59" i="9"/>
  <c r="CA59" i="9"/>
  <c r="CM59" i="9"/>
  <c r="CY59" i="9"/>
  <c r="DK59" i="9"/>
  <c r="DW59" i="9"/>
  <c r="EI59" i="9"/>
  <c r="EO59" i="9"/>
  <c r="X61" i="9"/>
  <c r="W61" i="9" s="1"/>
  <c r="AJ61" i="9"/>
  <c r="AI61" i="9" s="1"/>
  <c r="AV61" i="9"/>
  <c r="AU61" i="9" s="1"/>
  <c r="BH61" i="9"/>
  <c r="BG61" i="9" s="1"/>
  <c r="BT61" i="9"/>
  <c r="BS61" i="9" s="1"/>
  <c r="CF61" i="9"/>
  <c r="CE61" i="9" s="1"/>
  <c r="CR61" i="9"/>
  <c r="CQ61" i="9" s="1"/>
  <c r="CX61" i="9"/>
  <c r="CW61" i="9" s="1"/>
  <c r="DJ61" i="9"/>
  <c r="DI61" i="9" s="1"/>
  <c r="DP61" i="9"/>
  <c r="DO61" i="9" s="1"/>
  <c r="DV61" i="9"/>
  <c r="DU61" i="9" s="1"/>
  <c r="EB61" i="9"/>
  <c r="EA61" i="9" s="1"/>
  <c r="EH61" i="9"/>
  <c r="EG61" i="9" s="1"/>
  <c r="EN61" i="9"/>
  <c r="EM61" i="9" s="1"/>
  <c r="S65" i="9"/>
  <c r="Y65" i="9"/>
  <c r="AK65" i="9"/>
  <c r="AW65" i="9"/>
  <c r="BI65" i="9"/>
  <c r="BU65" i="9"/>
  <c r="CG65" i="9"/>
  <c r="CS65" i="9"/>
  <c r="CY65" i="9"/>
  <c r="DQ65" i="9"/>
  <c r="EC65" i="9"/>
  <c r="Y70" i="9"/>
  <c r="F70" i="9" s="1"/>
  <c r="E70" i="9" s="1"/>
  <c r="AK70" i="9"/>
  <c r="AQ70" i="9"/>
  <c r="AW70" i="9"/>
  <c r="BO70" i="9"/>
  <c r="CA70" i="9"/>
  <c r="CM70" i="9"/>
  <c r="CY70" i="9"/>
  <c r="DK70" i="9"/>
  <c r="V71" i="9"/>
  <c r="AH71" i="9"/>
  <c r="AT71" i="9"/>
  <c r="BF71" i="9"/>
  <c r="BR71" i="9"/>
  <c r="CD71" i="9"/>
  <c r="CP71" i="9"/>
  <c r="DB71" i="9"/>
  <c r="DN71" i="9"/>
  <c r="DQ71" i="9"/>
  <c r="EF71" i="9"/>
  <c r="AN73" i="9"/>
  <c r="AT73" i="9"/>
  <c r="BL73" i="9"/>
  <c r="BR73" i="9"/>
  <c r="BX73" i="9"/>
  <c r="CD73" i="9"/>
  <c r="CV73" i="9"/>
  <c r="DH73" i="9"/>
  <c r="P77" i="9"/>
  <c r="AB77" i="9"/>
  <c r="AH77" i="9"/>
  <c r="AZ77" i="9"/>
  <c r="BL77" i="9"/>
  <c r="BR77" i="9"/>
  <c r="CD77" i="9"/>
  <c r="CP77" i="9"/>
  <c r="CV77" i="9"/>
  <c r="DH77" i="9"/>
  <c r="DT77" i="9"/>
  <c r="EL77" i="9"/>
  <c r="Y81" i="9"/>
  <c r="AK81" i="9"/>
  <c r="AW81" i="9"/>
  <c r="BI81" i="9"/>
  <c r="BU81" i="9"/>
  <c r="CG81" i="9"/>
  <c r="CS81" i="9"/>
  <c r="DE81" i="9"/>
  <c r="DQ81" i="9"/>
  <c r="EC81" i="9"/>
  <c r="EO81" i="9"/>
  <c r="S82" i="9"/>
  <c r="AE82" i="9"/>
  <c r="AQ82" i="9"/>
  <c r="BC82" i="9"/>
  <c r="BO82" i="9"/>
  <c r="CA82" i="9"/>
  <c r="CM82" i="9"/>
  <c r="CY82" i="9"/>
  <c r="DK82" i="9"/>
  <c r="DW82" i="9"/>
  <c r="EI82" i="9"/>
  <c r="Y83" i="9"/>
  <c r="AK83" i="9"/>
  <c r="AW83" i="9"/>
  <c r="BI83" i="9"/>
  <c r="BU83" i="9"/>
  <c r="CG83" i="9"/>
  <c r="CS83" i="9"/>
  <c r="DE83" i="9"/>
  <c r="DQ83" i="9"/>
  <c r="EC83" i="9"/>
  <c r="EO83" i="9"/>
  <c r="Y84" i="9"/>
  <c r="AK84" i="9"/>
  <c r="AW84" i="9"/>
  <c r="BI84" i="9"/>
  <c r="BU84" i="9"/>
  <c r="CG84" i="9"/>
  <c r="CS84" i="9"/>
  <c r="DE84" i="9"/>
  <c r="DQ84" i="9"/>
  <c r="EC84" i="9"/>
  <c r="EO84" i="9"/>
  <c r="Y85" i="9"/>
  <c r="AK85" i="9"/>
  <c r="AW85" i="9"/>
  <c r="BI85" i="9"/>
  <c r="BU85" i="9"/>
  <c r="CG85" i="9"/>
  <c r="CS85" i="9"/>
  <c r="DE85" i="9"/>
  <c r="DK85" i="9"/>
  <c r="DW85" i="9"/>
  <c r="EI85" i="9"/>
  <c r="S86" i="9"/>
  <c r="AE86" i="9"/>
  <c r="AQ86" i="9"/>
  <c r="BC86" i="9"/>
  <c r="BO86" i="9"/>
  <c r="CA86" i="9"/>
  <c r="CM86" i="9"/>
  <c r="CY86" i="9"/>
  <c r="DK86" i="9"/>
  <c r="DW86" i="9"/>
  <c r="EO86" i="9"/>
  <c r="F43" i="10"/>
  <c r="F113" i="10"/>
  <c r="F123" i="10"/>
  <c r="F133" i="10"/>
  <c r="F143" i="10"/>
  <c r="F153" i="10"/>
  <c r="F163" i="10"/>
  <c r="F173" i="10"/>
  <c r="F183" i="10"/>
  <c r="F193" i="10"/>
  <c r="F203" i="10"/>
  <c r="F213" i="10"/>
  <c r="F223" i="10"/>
  <c r="O225" i="10"/>
  <c r="F226" i="10"/>
  <c r="F227" i="10"/>
  <c r="F233" i="10"/>
  <c r="V8" i="11"/>
  <c r="W12" i="11" s="1"/>
  <c r="G133" i="8" s="1"/>
  <c r="O235" i="10"/>
  <c r="I8" i="11"/>
  <c r="J8" i="11" s="1"/>
  <c r="K12" i="11" s="1"/>
  <c r="G130" i="8" s="1"/>
  <c r="M8" i="11"/>
  <c r="Q8" i="11"/>
  <c r="I10" i="11"/>
  <c r="Q10" i="11"/>
  <c r="J6" i="15"/>
  <c r="J7" i="15"/>
  <c r="H7" i="15" s="1"/>
  <c r="L8" i="15"/>
  <c r="H8" i="15" s="1"/>
  <c r="J9" i="15"/>
  <c r="H9" i="15" s="1"/>
  <c r="L10" i="15"/>
  <c r="H10" i="15" s="1"/>
  <c r="L11" i="15"/>
  <c r="L12" i="15"/>
  <c r="J13" i="15"/>
  <c r="L14" i="15"/>
  <c r="J15" i="15"/>
  <c r="H15" i="15" s="1"/>
  <c r="L108" i="15"/>
  <c r="L109" i="15"/>
  <c r="J110" i="15"/>
  <c r="L111" i="15"/>
  <c r="J112" i="15"/>
  <c r="J210" i="15"/>
  <c r="J211" i="15"/>
  <c r="H211" i="15" s="1"/>
  <c r="L212" i="15"/>
  <c r="L310" i="15" s="1"/>
  <c r="J213" i="15"/>
  <c r="H213" i="15" s="1"/>
  <c r="L214" i="15"/>
  <c r="H214" i="15" s="1"/>
  <c r="L312" i="15"/>
  <c r="L313" i="15"/>
  <c r="J314" i="15"/>
  <c r="L315" i="15"/>
  <c r="J316" i="15"/>
  <c r="J6" i="16"/>
  <c r="J7" i="16"/>
  <c r="H7" i="16" s="1"/>
  <c r="L8" i="16"/>
  <c r="H8" i="16" s="1"/>
  <c r="J9" i="16"/>
  <c r="H9" i="16" s="1"/>
  <c r="L10" i="16"/>
  <c r="H10" i="16" s="1"/>
  <c r="L108" i="16"/>
  <c r="L109" i="16"/>
  <c r="J110" i="16"/>
  <c r="L111" i="16"/>
  <c r="J112" i="16"/>
  <c r="J210" i="16"/>
  <c r="J211" i="16"/>
  <c r="H211" i="16" s="1"/>
  <c r="L212" i="16"/>
  <c r="L310" i="16" s="1"/>
  <c r="J213" i="16"/>
  <c r="H213" i="16" s="1"/>
  <c r="L214" i="16"/>
  <c r="H214" i="16" s="1"/>
  <c r="L312" i="16"/>
  <c r="L313" i="16"/>
  <c r="J314" i="16"/>
  <c r="L315" i="16"/>
  <c r="J316" i="16"/>
  <c r="E106" i="22"/>
  <c r="AC21" i="9" s="1"/>
  <c r="AD21" i="9" s="1"/>
  <c r="N106" i="22"/>
  <c r="E310" i="22"/>
  <c r="AC44" i="9" s="1"/>
  <c r="AD44" i="9" s="1"/>
  <c r="AE46" i="9" s="1"/>
  <c r="N310" i="22"/>
  <c r="E106" i="23"/>
  <c r="AF21" i="9" s="1"/>
  <c r="AG21" i="9" s="1"/>
  <c r="AH31" i="9" s="1"/>
  <c r="N106" i="23"/>
  <c r="E310" i="23"/>
  <c r="AF44" i="9" s="1"/>
  <c r="AG44" i="9" s="1"/>
  <c r="AH46" i="9" s="1"/>
  <c r="N310" i="23"/>
  <c r="N412" i="23"/>
  <c r="AF70" i="9" s="1"/>
  <c r="AG70" i="9" s="1"/>
  <c r="AH70" i="9" s="1"/>
  <c r="G9" i="10"/>
  <c r="H9" i="10" s="1"/>
  <c r="H239" i="10" s="1"/>
  <c r="G136" i="8" s="1"/>
  <c r="F135" i="8" s="1"/>
  <c r="G135" i="8" s="1"/>
  <c r="F35" i="7" s="1"/>
  <c r="G19" i="10"/>
  <c r="H19" i="10" s="1"/>
  <c r="G29" i="10"/>
  <c r="H29" i="10" s="1"/>
  <c r="G39" i="10"/>
  <c r="H39" i="10" s="1"/>
  <c r="G49" i="10"/>
  <c r="H49" i="10" s="1"/>
  <c r="G59" i="10"/>
  <c r="H59" i="10" s="1"/>
  <c r="G69" i="10"/>
  <c r="H69" i="10" s="1"/>
  <c r="G79" i="10"/>
  <c r="H79" i="10" s="1"/>
  <c r="I89" i="10"/>
  <c r="J89" i="10" s="1"/>
  <c r="J239" i="10" s="1"/>
  <c r="G137" i="8" s="1"/>
  <c r="I99" i="10"/>
  <c r="J99" i="10" s="1"/>
  <c r="I109" i="10"/>
  <c r="J109" i="10" s="1"/>
  <c r="I119" i="10"/>
  <c r="J119" i="10" s="1"/>
  <c r="I129" i="10"/>
  <c r="J129" i="10" s="1"/>
  <c r="K139" i="10"/>
  <c r="L139" i="10" s="1"/>
  <c r="L239" i="10" s="1"/>
  <c r="G138" i="8" s="1"/>
  <c r="K149" i="10"/>
  <c r="L149" i="10" s="1"/>
  <c r="K159" i="10"/>
  <c r="L159" i="10" s="1"/>
  <c r="M169" i="10"/>
  <c r="N169" i="10" s="1"/>
  <c r="N239" i="10" s="1"/>
  <c r="G139" i="8" s="1"/>
  <c r="M179" i="10"/>
  <c r="N179" i="10" s="1"/>
  <c r="M189" i="10"/>
  <c r="N189" i="10" s="1"/>
  <c r="O199" i="10"/>
  <c r="P199" i="10" s="1"/>
  <c r="P239" i="10" s="1"/>
  <c r="G140" i="8" s="1"/>
  <c r="O209" i="10"/>
  <c r="P209" i="10" s="1"/>
  <c r="O219" i="10"/>
  <c r="P219" i="10" s="1"/>
  <c r="O229" i="10"/>
  <c r="P229" i="10" s="1"/>
  <c r="M10" i="11"/>
  <c r="J11" i="15"/>
  <c r="H11" i="15" s="1"/>
  <c r="J12" i="15"/>
  <c r="H12" i="15" s="1"/>
  <c r="L13" i="15"/>
  <c r="J14" i="15"/>
  <c r="H14" i="15" s="1"/>
  <c r="J108" i="15"/>
  <c r="J109" i="15"/>
  <c r="H109" i="15" s="1"/>
  <c r="L110" i="15"/>
  <c r="J111" i="15"/>
  <c r="H111" i="15" s="1"/>
  <c r="L112" i="15"/>
  <c r="J312" i="15"/>
  <c r="J313" i="15"/>
  <c r="H313" i="15" s="1"/>
  <c r="L314" i="15"/>
  <c r="J315" i="15"/>
  <c r="H315" i="15" s="1"/>
  <c r="L316" i="15"/>
  <c r="J108" i="16"/>
  <c r="J109" i="16"/>
  <c r="H109" i="16" s="1"/>
  <c r="L110" i="16"/>
  <c r="J111" i="16"/>
  <c r="H111" i="16" s="1"/>
  <c r="L112" i="16"/>
  <c r="J312" i="16"/>
  <c r="J313" i="16"/>
  <c r="H313" i="16" s="1"/>
  <c r="L314" i="16"/>
  <c r="J315" i="16"/>
  <c r="H315" i="16" s="1"/>
  <c r="L316" i="16"/>
  <c r="E412" i="28"/>
  <c r="E208" i="29"/>
  <c r="AX23" i="9" s="1"/>
  <c r="AY23" i="9" s="1"/>
  <c r="N208" i="29"/>
  <c r="E412" i="29"/>
  <c r="E208" i="30"/>
  <c r="BA23" i="9" s="1"/>
  <c r="BB23" i="9" s="1"/>
  <c r="BC23" i="9" s="1"/>
  <c r="N208" i="30"/>
  <c r="E412" i="30"/>
  <c r="N412" i="30"/>
  <c r="BA70" i="9" s="1"/>
  <c r="BB70" i="9" s="1"/>
  <c r="BC70" i="9" s="1"/>
  <c r="E208" i="31"/>
  <c r="BD23" i="9" s="1"/>
  <c r="BE23" i="9" s="1"/>
  <c r="N208" i="31"/>
  <c r="E412" i="48"/>
  <c r="N412" i="48"/>
  <c r="DC70" i="9" s="1"/>
  <c r="DD70" i="9" s="1"/>
  <c r="DE70" i="9" s="1"/>
  <c r="E208" i="49"/>
  <c r="DF23" i="9" s="1"/>
  <c r="DG23" i="9" s="1"/>
  <c r="N208" i="49"/>
  <c r="E412" i="51"/>
  <c r="N412" i="51"/>
  <c r="DL70" i="9" s="1"/>
  <c r="DM70" i="9" s="1"/>
  <c r="DN70" i="9" s="1"/>
  <c r="E208" i="54"/>
  <c r="DU23" i="9" s="1"/>
  <c r="DV23" i="9" s="1"/>
  <c r="DW23" i="9" s="1"/>
  <c r="E208" i="59"/>
  <c r="EJ23" i="9" s="1"/>
  <c r="EK23" i="9" s="1"/>
  <c r="N208" i="59"/>
  <c r="N8" i="9" l="1"/>
  <c r="O7" i="9"/>
  <c r="N7" i="9" s="1"/>
  <c r="EM35" i="9"/>
  <c r="EN7" i="9"/>
  <c r="DO35" i="9"/>
  <c r="DP7" i="9"/>
  <c r="CQ35" i="9"/>
  <c r="CR7" i="9"/>
  <c r="CE35" i="9"/>
  <c r="CF7" i="9"/>
  <c r="BG35" i="9"/>
  <c r="BH7" i="9"/>
  <c r="EA8" i="9"/>
  <c r="EB7" i="9"/>
  <c r="CK8" i="9"/>
  <c r="CL7" i="9"/>
  <c r="AU8" i="9"/>
  <c r="AV7" i="9"/>
  <c r="AI8" i="9"/>
  <c r="AJ7" i="9"/>
  <c r="Q8" i="9"/>
  <c r="R7" i="9"/>
  <c r="EG35" i="9"/>
  <c r="EH7" i="9"/>
  <c r="DI35" i="9"/>
  <c r="DJ7" i="9"/>
  <c r="CW35" i="9"/>
  <c r="CX7" i="9"/>
  <c r="BY35" i="9"/>
  <c r="BZ7" i="9"/>
  <c r="BM35" i="9"/>
  <c r="BN7" i="9"/>
  <c r="E39" i="9"/>
  <c r="E36" i="9"/>
  <c r="F36" i="9" s="1"/>
  <c r="DC8" i="9"/>
  <c r="DD7" i="9"/>
  <c r="BS8" i="9"/>
  <c r="BT7" i="9"/>
  <c r="AO8" i="9"/>
  <c r="AP7" i="9"/>
  <c r="W8" i="9"/>
  <c r="X7" i="9"/>
  <c r="E55" i="9"/>
  <c r="DH23" i="9"/>
  <c r="DF20" i="9"/>
  <c r="DG20" i="9" s="1"/>
  <c r="DG8" i="9" s="1"/>
  <c r="BF23" i="9"/>
  <c r="BD20" i="9"/>
  <c r="BE20" i="9" s="1"/>
  <c r="BE8" i="9" s="1"/>
  <c r="J208" i="16"/>
  <c r="H108" i="16"/>
  <c r="J208" i="15"/>
  <c r="H108" i="15"/>
  <c r="H316" i="16"/>
  <c r="H314" i="16"/>
  <c r="L412" i="16"/>
  <c r="H112" i="16"/>
  <c r="H110" i="16"/>
  <c r="L208" i="16"/>
  <c r="H316" i="15"/>
  <c r="H314" i="15"/>
  <c r="L412" i="15"/>
  <c r="H112" i="15"/>
  <c r="H110" i="15"/>
  <c r="L208" i="15"/>
  <c r="H6" i="15"/>
  <c r="J106" i="15"/>
  <c r="N8" i="11"/>
  <c r="O12" i="11" s="1"/>
  <c r="G131" i="8" s="1"/>
  <c r="L106" i="16"/>
  <c r="L106" i="15"/>
  <c r="F77" i="9"/>
  <c r="E77" i="9" s="1"/>
  <c r="AF68" i="9"/>
  <c r="AG68" i="9" s="1"/>
  <c r="AG61" i="9" s="1"/>
  <c r="AF61" i="9" s="1"/>
  <c r="AH32" i="9"/>
  <c r="F14" i="9"/>
  <c r="E14" i="9" s="1"/>
  <c r="G75" i="8"/>
  <c r="F75" i="8" s="1"/>
  <c r="H212" i="16"/>
  <c r="H212" i="15"/>
  <c r="F105" i="9"/>
  <c r="F100" i="9"/>
  <c r="E100" i="9" s="1"/>
  <c r="F93" i="9"/>
  <c r="E93" i="9" s="1"/>
  <c r="F74" i="9"/>
  <c r="E74" i="9" s="1"/>
  <c r="DC68" i="9"/>
  <c r="DD68" i="9" s="1"/>
  <c r="DD61" i="9" s="1"/>
  <c r="DC61" i="9" s="1"/>
  <c r="F66" i="9"/>
  <c r="E66" i="9" s="1"/>
  <c r="AH50" i="9"/>
  <c r="AH49" i="9"/>
  <c r="AH48" i="9"/>
  <c r="AH47" i="9"/>
  <c r="F28" i="7"/>
  <c r="F27" i="7" s="1"/>
  <c r="G98" i="8"/>
  <c r="F98" i="8" s="1"/>
  <c r="F106" i="9"/>
  <c r="E106" i="9" s="1"/>
  <c r="F99" i="9"/>
  <c r="E99" i="9" s="1"/>
  <c r="F92" i="9"/>
  <c r="E92" i="9" s="1"/>
  <c r="F75" i="9"/>
  <c r="E75" i="9" s="1"/>
  <c r="DL68" i="9"/>
  <c r="DM68" i="9" s="1"/>
  <c r="DM61" i="9" s="1"/>
  <c r="DL61" i="9" s="1"/>
  <c r="AE50" i="9"/>
  <c r="AE48" i="9"/>
  <c r="AE47" i="9"/>
  <c r="AH33" i="9"/>
  <c r="BA20" i="9"/>
  <c r="BB20" i="9" s="1"/>
  <c r="BB8" i="9" s="1"/>
  <c r="CZ7" i="9"/>
  <c r="DA110" i="9"/>
  <c r="CZ110" i="9" s="1"/>
  <c r="CT7" i="9"/>
  <c r="CU110" i="9"/>
  <c r="CT110" i="9" s="1"/>
  <c r="CN7" i="9"/>
  <c r="CO110" i="9"/>
  <c r="CN110" i="9" s="1"/>
  <c r="CH7" i="9"/>
  <c r="CI110" i="9"/>
  <c r="CH110" i="9" s="1"/>
  <c r="CB7" i="9"/>
  <c r="CC110" i="9"/>
  <c r="CB110" i="9" s="1"/>
  <c r="BV7" i="9"/>
  <c r="BW110" i="9"/>
  <c r="BV110" i="9" s="1"/>
  <c r="BP7" i="9"/>
  <c r="BQ110" i="9"/>
  <c r="BP110" i="9" s="1"/>
  <c r="BJ7" i="9"/>
  <c r="BK110" i="9"/>
  <c r="BJ110" i="9" s="1"/>
  <c r="AR7" i="9"/>
  <c r="AS110" i="9"/>
  <c r="AR110" i="9" s="1"/>
  <c r="AM110" i="9"/>
  <c r="AL110" i="9" s="1"/>
  <c r="AL7" i="9"/>
  <c r="EL23" i="9"/>
  <c r="EJ20" i="9"/>
  <c r="EK20" i="9" s="1"/>
  <c r="EK8" i="9" s="1"/>
  <c r="AZ23" i="9"/>
  <c r="F23" i="9" s="1"/>
  <c r="E23" i="9" s="1"/>
  <c r="AX20" i="9"/>
  <c r="AY20" i="9" s="1"/>
  <c r="AY8" i="9" s="1"/>
  <c r="J412" i="16"/>
  <c r="H312" i="16"/>
  <c r="H412" i="16" s="1"/>
  <c r="K69" i="9" s="1"/>
  <c r="J412" i="15"/>
  <c r="H312" i="15"/>
  <c r="H412" i="15" s="1"/>
  <c r="F62" i="8" s="1"/>
  <c r="G62" i="8" s="1"/>
  <c r="AH44" i="9"/>
  <c r="AF43" i="9"/>
  <c r="AG43" i="9" s="1"/>
  <c r="AG35" i="9" s="1"/>
  <c r="AF35" i="9" s="1"/>
  <c r="AH96" i="9"/>
  <c r="AH21" i="9"/>
  <c r="AF20" i="9"/>
  <c r="AG20" i="9" s="1"/>
  <c r="AG8" i="9" s="1"/>
  <c r="AE44" i="9"/>
  <c r="AC43" i="9"/>
  <c r="AD43" i="9" s="1"/>
  <c r="AD35" i="9" s="1"/>
  <c r="AC35" i="9" s="1"/>
  <c r="AE21" i="9"/>
  <c r="AC20" i="9"/>
  <c r="AD20" i="9" s="1"/>
  <c r="AD8" i="9" s="1"/>
  <c r="H210" i="16"/>
  <c r="H310" i="16" s="1"/>
  <c r="K45" i="9" s="1"/>
  <c r="J310" i="16"/>
  <c r="H6" i="16"/>
  <c r="H106" i="16" s="1"/>
  <c r="K22" i="9" s="1"/>
  <c r="J106" i="16"/>
  <c r="H210" i="15"/>
  <c r="H310" i="15" s="1"/>
  <c r="F44" i="8" s="1"/>
  <c r="G44" i="8" s="1"/>
  <c r="J310" i="15"/>
  <c r="H13" i="15"/>
  <c r="R8" i="11"/>
  <c r="S12" i="11" s="1"/>
  <c r="G132" i="8" s="1"/>
  <c r="G129" i="8"/>
  <c r="F11" i="9"/>
  <c r="E11" i="9" s="1"/>
  <c r="F102" i="9"/>
  <c r="E102" i="9" s="1"/>
  <c r="F98" i="9"/>
  <c r="E98" i="9" s="1"/>
  <c r="AE96" i="9"/>
  <c r="F91" i="9"/>
  <c r="BA68" i="9"/>
  <c r="BB68" i="9" s="1"/>
  <c r="BB61" i="9" s="1"/>
  <c r="BA61" i="9" s="1"/>
  <c r="M44" i="9"/>
  <c r="F44" i="9" s="1"/>
  <c r="AE33" i="9"/>
  <c r="AE32" i="9"/>
  <c r="AE31" i="9"/>
  <c r="M21" i="9"/>
  <c r="F21" i="9" s="1"/>
  <c r="E10" i="9"/>
  <c r="F108" i="9"/>
  <c r="E108" i="9" s="1"/>
  <c r="F101" i="9"/>
  <c r="E101" i="9" s="1"/>
  <c r="F97" i="9"/>
  <c r="E97" i="9" s="1"/>
  <c r="AE49" i="9"/>
  <c r="F13" i="9"/>
  <c r="E13" i="9" s="1"/>
  <c r="F12" i="9"/>
  <c r="E12" i="9" s="1"/>
  <c r="ED7" i="9"/>
  <c r="EE110" i="9"/>
  <c r="ED110" i="9" s="1"/>
  <c r="DX7" i="9"/>
  <c r="DY110" i="9"/>
  <c r="DX110" i="9" s="1"/>
  <c r="DR7" i="9"/>
  <c r="DS110" i="9"/>
  <c r="DR110" i="9" s="1"/>
  <c r="DL7" i="9"/>
  <c r="DM110" i="9"/>
  <c r="DL110" i="9" s="1"/>
  <c r="Z7" i="9"/>
  <c r="AA110" i="9"/>
  <c r="Z110" i="9" s="1"/>
  <c r="T7" i="9"/>
  <c r="U110" i="9"/>
  <c r="T110" i="9" s="1"/>
  <c r="O110" i="9"/>
  <c r="N110" i="9" s="1"/>
  <c r="DU20" i="9"/>
  <c r="DV20" i="9" s="1"/>
  <c r="DV8" i="9" s="1"/>
  <c r="E21" i="9" l="1"/>
  <c r="H44" i="8"/>
  <c r="H58" i="8"/>
  <c r="H45" i="8"/>
  <c r="H46" i="8"/>
  <c r="H49" i="8"/>
  <c r="H84" i="8"/>
  <c r="H47" i="8"/>
  <c r="F42" i="8"/>
  <c r="G42" i="8" s="1"/>
  <c r="H48" i="8"/>
  <c r="H53" i="8"/>
  <c r="L45" i="9"/>
  <c r="H62" i="8"/>
  <c r="F61" i="8"/>
  <c r="G61" i="8" s="1"/>
  <c r="H70" i="8"/>
  <c r="H64" i="8"/>
  <c r="H71" i="8"/>
  <c r="H72" i="8"/>
  <c r="H73" i="8"/>
  <c r="EJ8" i="9"/>
  <c r="EK7" i="9"/>
  <c r="E9" i="9"/>
  <c r="F9" i="9" s="1"/>
  <c r="E91" i="9"/>
  <c r="E89" i="9"/>
  <c r="F89" i="9" s="1"/>
  <c r="AC8" i="9"/>
  <c r="AD7" i="9"/>
  <c r="AF8" i="9"/>
  <c r="AG7" i="9"/>
  <c r="E105" i="9"/>
  <c r="E104" i="9"/>
  <c r="F104" i="9" s="1"/>
  <c r="F25" i="7" s="1"/>
  <c r="H208" i="15"/>
  <c r="F24" i="8" s="1"/>
  <c r="G24" i="8" s="1"/>
  <c r="H208" i="16"/>
  <c r="K24" i="9" s="1"/>
  <c r="BD8" i="9"/>
  <c r="BE7" i="9"/>
  <c r="DF8" i="9"/>
  <c r="DG7" i="9"/>
  <c r="X110" i="9"/>
  <c r="W110" i="9" s="1"/>
  <c r="W7" i="9"/>
  <c r="AO7" i="9"/>
  <c r="AP110" i="9"/>
  <c r="AO110" i="9" s="1"/>
  <c r="BS7" i="9"/>
  <c r="BT110" i="9"/>
  <c r="BS110" i="9" s="1"/>
  <c r="DC7" i="9"/>
  <c r="DD110" i="9"/>
  <c r="DC110" i="9" s="1"/>
  <c r="BG7" i="9"/>
  <c r="BH110" i="9"/>
  <c r="BG110" i="9" s="1"/>
  <c r="CE7" i="9"/>
  <c r="CF110" i="9"/>
  <c r="CE110" i="9" s="1"/>
  <c r="CQ7" i="9"/>
  <c r="CR110" i="9"/>
  <c r="CQ110" i="9" s="1"/>
  <c r="DO7" i="9"/>
  <c r="DP110" i="9"/>
  <c r="DO110" i="9" s="1"/>
  <c r="EM7" i="9"/>
  <c r="EN110" i="9"/>
  <c r="EM110" i="9" s="1"/>
  <c r="DU8" i="9"/>
  <c r="DV7" i="9"/>
  <c r="E44" i="9"/>
  <c r="F129" i="8"/>
  <c r="F34" i="7"/>
  <c r="F32" i="7" s="1"/>
  <c r="G123" i="8"/>
  <c r="F123" i="8" s="1"/>
  <c r="L22" i="9"/>
  <c r="L69" i="9"/>
  <c r="AX8" i="9"/>
  <c r="AY7" i="9"/>
  <c r="BA8" i="9"/>
  <c r="BB7" i="9"/>
  <c r="H106" i="15"/>
  <c r="F22" i="8" s="1"/>
  <c r="G22" i="8" s="1"/>
  <c r="F13" i="7"/>
  <c r="BN110" i="9"/>
  <c r="BM110" i="9" s="1"/>
  <c r="BM7" i="9"/>
  <c r="BY7" i="9"/>
  <c r="BZ110" i="9"/>
  <c r="BY110" i="9" s="1"/>
  <c r="CW7" i="9"/>
  <c r="CX110" i="9"/>
  <c r="CW110" i="9" s="1"/>
  <c r="DI7" i="9"/>
  <c r="DJ110" i="9"/>
  <c r="DI110" i="9" s="1"/>
  <c r="EG7" i="9"/>
  <c r="EH110" i="9"/>
  <c r="EG110" i="9" s="1"/>
  <c r="Q7" i="9"/>
  <c r="R110" i="9"/>
  <c r="Q110" i="9" s="1"/>
  <c r="AI7" i="9"/>
  <c r="AJ110" i="9"/>
  <c r="AI110" i="9" s="1"/>
  <c r="AU7" i="9"/>
  <c r="AV110" i="9"/>
  <c r="AU110" i="9" s="1"/>
  <c r="CK7" i="9"/>
  <c r="CL110" i="9"/>
  <c r="CK110" i="9" s="1"/>
  <c r="EA7" i="9"/>
  <c r="EB110" i="9"/>
  <c r="EA110" i="9" s="1"/>
  <c r="H22" i="8" l="1"/>
  <c r="F20" i="8"/>
  <c r="G20" i="8" s="1"/>
  <c r="H31" i="8"/>
  <c r="H26" i="8"/>
  <c r="H33" i="8"/>
  <c r="H32" i="8"/>
  <c r="DU7" i="9"/>
  <c r="DV110" i="9"/>
  <c r="DU110" i="9" s="1"/>
  <c r="DF7" i="9"/>
  <c r="DG110" i="9"/>
  <c r="DF110" i="9" s="1"/>
  <c r="BD7" i="9"/>
  <c r="BE110" i="9"/>
  <c r="BD110" i="9" s="1"/>
  <c r="L24" i="9"/>
  <c r="AF7" i="9"/>
  <c r="AG110" i="9"/>
  <c r="AF110" i="9" s="1"/>
  <c r="AD110" i="9"/>
  <c r="AC110" i="9" s="1"/>
  <c r="AC7" i="9"/>
  <c r="F23" i="7"/>
  <c r="F9" i="7"/>
  <c r="G55" i="8"/>
  <c r="F55" i="8" s="1"/>
  <c r="G35" i="8"/>
  <c r="F35" i="8" s="1"/>
  <c r="BA7" i="9"/>
  <c r="BB110" i="9"/>
  <c r="BA110" i="9" s="1"/>
  <c r="AX7" i="9"/>
  <c r="AY110" i="9"/>
  <c r="AX110" i="9" s="1"/>
  <c r="M69" i="9"/>
  <c r="F69" i="9" s="1"/>
  <c r="K68" i="9"/>
  <c r="L68" i="9" s="1"/>
  <c r="L61" i="9" s="1"/>
  <c r="K61" i="9" s="1"/>
  <c r="M72" i="9"/>
  <c r="F72" i="9" s="1"/>
  <c r="E72" i="9" s="1"/>
  <c r="M73" i="9"/>
  <c r="F73" i="9" s="1"/>
  <c r="E73" i="9" s="1"/>
  <c r="M82" i="9"/>
  <c r="F82" i="9" s="1"/>
  <c r="E82" i="9" s="1"/>
  <c r="M86" i="9"/>
  <c r="F86" i="9" s="1"/>
  <c r="E86" i="9" s="1"/>
  <c r="M84" i="9"/>
  <c r="F84" i="9" s="1"/>
  <c r="E84" i="9" s="1"/>
  <c r="M71" i="9"/>
  <c r="F71" i="9" s="1"/>
  <c r="E71" i="9" s="1"/>
  <c r="M81" i="9"/>
  <c r="F81" i="9" s="1"/>
  <c r="M83" i="9"/>
  <c r="F83" i="9" s="1"/>
  <c r="E83" i="9" s="1"/>
  <c r="M85" i="9"/>
  <c r="F85" i="9" s="1"/>
  <c r="E85" i="9" s="1"/>
  <c r="M22" i="9"/>
  <c r="F22" i="9" s="1"/>
  <c r="M26" i="9"/>
  <c r="F26" i="9" s="1"/>
  <c r="E26" i="9" s="1"/>
  <c r="M31" i="9"/>
  <c r="F31" i="9" s="1"/>
  <c r="M32" i="9"/>
  <c r="F32" i="9" s="1"/>
  <c r="E32" i="9" s="1"/>
  <c r="M33" i="9"/>
  <c r="F33" i="9" s="1"/>
  <c r="E33" i="9" s="1"/>
  <c r="K20" i="9"/>
  <c r="L20" i="9" s="1"/>
  <c r="L8" i="9" s="1"/>
  <c r="H24" i="8"/>
  <c r="H25" i="8"/>
  <c r="EJ7" i="9"/>
  <c r="EK110" i="9"/>
  <c r="EJ110" i="9" s="1"/>
  <c r="M45" i="9"/>
  <c r="F45" i="9" s="1"/>
  <c r="M64" i="9"/>
  <c r="F64" i="9" s="1"/>
  <c r="M65" i="9"/>
  <c r="F65" i="9" s="1"/>
  <c r="E65" i="9" s="1"/>
  <c r="M59" i="9"/>
  <c r="F59" i="9" s="1"/>
  <c r="E59" i="9" s="1"/>
  <c r="M96" i="9"/>
  <c r="F96" i="9" s="1"/>
  <c r="M49" i="9"/>
  <c r="F49" i="9" s="1"/>
  <c r="E49" i="9" s="1"/>
  <c r="M56" i="9"/>
  <c r="F56" i="9" s="1"/>
  <c r="M58" i="9"/>
  <c r="F58" i="9" s="1"/>
  <c r="E58" i="9" s="1"/>
  <c r="M46" i="9"/>
  <c r="F46" i="9" s="1"/>
  <c r="E46" i="9" s="1"/>
  <c r="M47" i="9"/>
  <c r="F47" i="9" s="1"/>
  <c r="E47" i="9" s="1"/>
  <c r="M48" i="9"/>
  <c r="F48" i="9" s="1"/>
  <c r="E48" i="9" s="1"/>
  <c r="M50" i="9"/>
  <c r="F50" i="9" s="1"/>
  <c r="E50" i="9" s="1"/>
  <c r="M57" i="9"/>
  <c r="F57" i="9" s="1"/>
  <c r="E57" i="9" s="1"/>
  <c r="K43" i="9"/>
  <c r="L43" i="9" s="1"/>
  <c r="L35" i="9" s="1"/>
  <c r="K35" i="9" s="1"/>
  <c r="E64" i="9" l="1"/>
  <c r="E62" i="9"/>
  <c r="F62" i="9" s="1"/>
  <c r="K8" i="9"/>
  <c r="L7" i="9"/>
  <c r="E81" i="9"/>
  <c r="E80" i="9"/>
  <c r="F80" i="9" s="1"/>
  <c r="F20" i="7" s="1"/>
  <c r="E69" i="9"/>
  <c r="E68" i="9"/>
  <c r="F68" i="9" s="1"/>
  <c r="F19" i="7" s="1"/>
  <c r="M24" i="9"/>
  <c r="M25" i="9"/>
  <c r="F25" i="9" s="1"/>
  <c r="E25" i="9" s="1"/>
  <c r="G8" i="8"/>
  <c r="E56" i="9"/>
  <c r="E54" i="9"/>
  <c r="F54" i="9" s="1"/>
  <c r="F15" i="7" s="1"/>
  <c r="E96" i="9"/>
  <c r="E95" i="9"/>
  <c r="F95" i="9" s="1"/>
  <c r="E45" i="9"/>
  <c r="E43" i="9"/>
  <c r="F43" i="9" s="1"/>
  <c r="E30" i="9"/>
  <c r="F30" i="9" s="1"/>
  <c r="F11" i="7" s="1"/>
  <c r="E31" i="9"/>
  <c r="E22" i="9"/>
  <c r="F24" i="9"/>
  <c r="E24" i="9" s="1"/>
  <c r="E20" i="9" l="1"/>
  <c r="F20" i="9" s="1"/>
  <c r="F8" i="9" s="1"/>
  <c r="E8" i="9" s="1"/>
  <c r="F24" i="7"/>
  <c r="F22" i="7" s="1"/>
  <c r="F88" i="9"/>
  <c r="E88" i="9" s="1"/>
  <c r="F8" i="8"/>
  <c r="G7" i="8"/>
  <c r="K7" i="9"/>
  <c r="L110" i="9"/>
  <c r="K110" i="9" s="1"/>
  <c r="F61" i="9"/>
  <c r="E61" i="9" s="1"/>
  <c r="F18" i="7"/>
  <c r="F17" i="7" s="1"/>
  <c r="F7" i="9"/>
  <c r="F35" i="9"/>
  <c r="E35" i="9" s="1"/>
  <c r="F14" i="7"/>
  <c r="F12" i="7" s="1"/>
  <c r="F10" i="7" l="1"/>
  <c r="F8" i="7" s="1"/>
  <c r="F110" i="9"/>
  <c r="E110" i="9" s="1"/>
  <c r="E7" i="9"/>
  <c r="F7" i="8"/>
  <c r="G147" i="8"/>
  <c r="F147" i="8" s="1"/>
  <c r="E147" i="8" s="1"/>
  <c r="F7" i="7"/>
  <c r="F38" i="7" s="1"/>
</calcChain>
</file>

<file path=xl/comments1.xml><?xml version="1.0" encoding="utf-8"?>
<comments xmlns="http://schemas.openxmlformats.org/spreadsheetml/2006/main">
  <authors>
    <author>BibenBoer</author>
  </authors>
  <commentList>
    <comment ref="D8" authorId="0">
      <text>
        <r>
          <rPr>
            <b/>
            <sz val="9"/>
            <color indexed="81"/>
            <rFont val="Tahoma"/>
            <family val="2"/>
          </rPr>
          <t>BibenBoer:</t>
        </r>
        <r>
          <rPr>
            <sz val="9"/>
            <color indexed="81"/>
            <rFont val="Tahoma"/>
            <family val="2"/>
          </rPr>
          <t xml:space="preserve">
MENPAN YANG ISI
</t>
        </r>
      </text>
    </comment>
  </commentList>
</comments>
</file>

<file path=xl/comments2.xml><?xml version="1.0" encoding="utf-8"?>
<comments xmlns="http://schemas.openxmlformats.org/spreadsheetml/2006/main">
  <authors>
    <author>BibenBoer</author>
  </authors>
  <commentList>
    <comment ref="C2" authorId="0">
      <text>
        <r>
          <rPr>
            <b/>
            <sz val="9"/>
            <color indexed="81"/>
            <rFont val="Tahoma"/>
            <family val="2"/>
          </rPr>
          <t>BibenBoer:</t>
        </r>
        <r>
          <rPr>
            <sz val="9"/>
            <color indexed="81"/>
            <rFont val="Tahoma"/>
            <family val="2"/>
          </rPr>
          <t xml:space="preserve">
sumber dari RENSTRA atau casscading dengan asumsi renstra dan casscading sudah sesuai dengan PK dan dokumen2 terkait</t>
        </r>
      </text>
    </comment>
    <comment ref="J3" authorId="0">
      <text>
        <r>
          <rPr>
            <b/>
            <sz val="9"/>
            <color indexed="81"/>
            <rFont val="Tahoma"/>
            <family val="2"/>
          </rPr>
          <t>BibenBoer:</t>
        </r>
        <r>
          <rPr>
            <sz val="9"/>
            <color indexed="81"/>
            <rFont val="Tahoma"/>
            <family val="2"/>
          </rPr>
          <t xml:space="preserve">
Di ISI OPD</t>
        </r>
      </text>
    </comment>
    <comment ref="K3" authorId="0">
      <text>
        <r>
          <rPr>
            <b/>
            <sz val="9"/>
            <color indexed="81"/>
            <rFont val="Tahoma"/>
            <family val="2"/>
          </rPr>
          <t>BibenBoer:</t>
        </r>
        <r>
          <rPr>
            <sz val="9"/>
            <color indexed="81"/>
            <rFont val="Tahoma"/>
            <family val="2"/>
          </rPr>
          <t xml:space="preserve">
Di ISI OPD</t>
        </r>
      </text>
    </comment>
    <comment ref="L3" authorId="0">
      <text>
        <r>
          <rPr>
            <b/>
            <sz val="9"/>
            <color indexed="81"/>
            <rFont val="Tahoma"/>
            <family val="2"/>
          </rPr>
          <t>BibenBoer:</t>
        </r>
        <r>
          <rPr>
            <sz val="9"/>
            <color indexed="81"/>
            <rFont val="Tahoma"/>
            <family val="2"/>
          </rPr>
          <t xml:space="preserve">
Di ISI OPD</t>
        </r>
      </text>
    </comment>
    <comment ref="N3" authorId="0">
      <text>
        <r>
          <rPr>
            <b/>
            <sz val="9"/>
            <color indexed="81"/>
            <rFont val="Tahoma"/>
            <family val="2"/>
          </rPr>
          <t>BibenBoer:</t>
        </r>
        <r>
          <rPr>
            <sz val="9"/>
            <color indexed="81"/>
            <rFont val="Tahoma"/>
            <family val="2"/>
          </rPr>
          <t xml:space="preserve">
Di ISI OPD</t>
        </r>
      </text>
    </comment>
    <comment ref="O3" authorId="0">
      <text>
        <r>
          <rPr>
            <b/>
            <sz val="9"/>
            <color indexed="81"/>
            <rFont val="Tahoma"/>
            <family val="2"/>
          </rPr>
          <t>BibenBoer:</t>
        </r>
        <r>
          <rPr>
            <sz val="9"/>
            <color indexed="81"/>
            <rFont val="Tahoma"/>
            <family val="2"/>
          </rPr>
          <t xml:space="preserve">
Di ISI OPD</t>
        </r>
      </text>
    </comment>
    <comment ref="P3" authorId="0">
      <text>
        <r>
          <rPr>
            <b/>
            <sz val="9"/>
            <color indexed="81"/>
            <rFont val="Tahoma"/>
            <family val="2"/>
          </rPr>
          <t>BibenBoer:</t>
        </r>
        <r>
          <rPr>
            <sz val="9"/>
            <color indexed="81"/>
            <rFont val="Tahoma"/>
            <family val="2"/>
          </rPr>
          <t xml:space="preserve">
Di ISI OPD</t>
        </r>
      </text>
    </comment>
    <comment ref="V3" authorId="0">
      <text>
        <r>
          <rPr>
            <b/>
            <sz val="9"/>
            <color indexed="81"/>
            <rFont val="Tahoma"/>
            <family val="2"/>
          </rPr>
          <t>BibenBoer:</t>
        </r>
        <r>
          <rPr>
            <sz val="9"/>
            <color indexed="81"/>
            <rFont val="Tahoma"/>
            <family val="2"/>
          </rPr>
          <t xml:space="preserve">
Di ISI OPD</t>
        </r>
      </text>
    </comment>
  </commentList>
</comments>
</file>

<file path=xl/sharedStrings.xml><?xml version="1.0" encoding="utf-8"?>
<sst xmlns="http://schemas.openxmlformats.org/spreadsheetml/2006/main" count="52389" uniqueCount="1430">
  <si>
    <t>PEMENUHAN PELAPORAN (3%)</t>
  </si>
  <si>
    <t>SASARAN</t>
  </si>
  <si>
    <t>Persentase pemenuhan kriteria</t>
  </si>
  <si>
    <t>RELEVAN</t>
  </si>
  <si>
    <t>MEASURABLE</t>
  </si>
  <si>
    <t>Pengumpulan data kinerja dapat diandalkan</t>
  </si>
  <si>
    <t>KRITERIA</t>
  </si>
  <si>
    <t>E. PENCAPAIAN SASARAN/KINERJA ORGANISASI (20%)</t>
  </si>
  <si>
    <t xml:space="preserve">Informasi mengenai kinerja dapat diandalkan </t>
  </si>
  <si>
    <t>SASARAN TEPAT</t>
  </si>
  <si>
    <t>Target dapat dicapai</t>
  </si>
  <si>
    <t>CAPAIAN SASARAN/KINERJA</t>
  </si>
  <si>
    <t>PENJELASAN</t>
  </si>
  <si>
    <t>TOTAL</t>
  </si>
  <si>
    <t>IP</t>
  </si>
  <si>
    <t>cukup jelas</t>
  </si>
  <si>
    <r>
      <t>Terdapat pemantauan mengenai kemajuan</t>
    </r>
    <r>
      <rPr>
        <sz val="12"/>
        <rFont val="Arial"/>
        <family val="2"/>
      </rPr>
      <t xml:space="preserve"> pencapaian kinerja beserta hambatannya </t>
    </r>
  </si>
  <si>
    <r>
      <t>Evaluasi program</t>
    </r>
    <r>
      <rPr>
        <sz val="12"/>
        <rFont val="Arial"/>
        <family val="2"/>
      </rPr>
      <t xml:space="preserve"> telah dilakukan</t>
    </r>
  </si>
  <si>
    <r>
      <t>Hasil evaluasi telah disampaikan dan dikomunikasikan</t>
    </r>
    <r>
      <rPr>
        <sz val="12"/>
        <rFont val="Arial"/>
        <family val="2"/>
      </rPr>
      <t xml:space="preserve"> kepada pihak-pihak yang berkepentingan</t>
    </r>
  </si>
  <si>
    <t>IK TEPAT</t>
  </si>
  <si>
    <t>TARGET TERCAPAI</t>
  </si>
  <si>
    <t>INDIKATOR KINERJA</t>
  </si>
  <si>
    <t>HASIL EVALUASI AKUNTABILITAS KINERJA (100%)</t>
  </si>
  <si>
    <t>NO</t>
  </si>
  <si>
    <t>C. PELAPORAN KINERJA (15%)</t>
  </si>
  <si>
    <t>D. EVALUASI KINERJA (10%)</t>
  </si>
  <si>
    <t>Y/T</t>
  </si>
  <si>
    <t>I.</t>
  </si>
  <si>
    <t>II.</t>
  </si>
  <si>
    <t>III.</t>
  </si>
  <si>
    <t>KOMPONEN/SUB KOMPONEN</t>
  </si>
  <si>
    <t>NILAI</t>
  </si>
  <si>
    <t>UNIT KERJA</t>
  </si>
  <si>
    <t xml:space="preserve">KERTAS KERJA EVALUASI  </t>
  </si>
  <si>
    <t xml:space="preserve"> </t>
  </si>
  <si>
    <t xml:space="preserve">KERTAS  KERJA  EVALUASI  </t>
  </si>
  <si>
    <t>IKU telah dimanfaatkan dalam dokumen-dokumen perencanaan dan penganggaran</t>
  </si>
  <si>
    <t>KINERJA YANG DILAPORKAN (OUTPUT) (5%)</t>
  </si>
  <si>
    <t xml:space="preserve">Target kinerja yang diperjanjikan telah digunakan untuk mengukur keberhasilan </t>
  </si>
  <si>
    <t>Target kinerja ditetapkan dengan baik</t>
  </si>
  <si>
    <t>KINERJA LEBIH BAIK</t>
  </si>
  <si>
    <t>PK telah menyajikan IKU</t>
  </si>
  <si>
    <t>Terdapat mekanisme pengumpulan data kinerja</t>
  </si>
  <si>
    <t>DATA ANDAL</t>
  </si>
  <si>
    <t>PEMENUHAN EVALUASI (2%)</t>
  </si>
  <si>
    <t>KUALITAS EVALUASI (5%)</t>
  </si>
  <si>
    <t>PEMANFAATAN EVALUASI (3%)</t>
  </si>
  <si>
    <t>a.</t>
  </si>
  <si>
    <t>b.</t>
  </si>
  <si>
    <t>c.</t>
  </si>
  <si>
    <t>Jawaban tentang Implemetasi Pengukuran harus selalu dikaitkan dengan (dipengaruhi oleh) kondisi (jawaban) tentang Pemenuhan dan Kualitas Pengukuran</t>
  </si>
  <si>
    <t>Penghargaan-penghargaan lainnya</t>
  </si>
  <si>
    <t>CUKUP</t>
  </si>
  <si>
    <t>Capaian kinerja lebih baik dari tahun sebelumnya</t>
  </si>
  <si>
    <r>
      <t xml:space="preserve">Pelaksanaan evaluasi </t>
    </r>
    <r>
      <rPr>
        <u/>
        <sz val="12"/>
        <rFont val="Arial"/>
        <family val="2"/>
      </rPr>
      <t xml:space="preserve">akuntabilitas kinerja </t>
    </r>
    <r>
      <rPr>
        <sz val="12"/>
        <rFont val="Arial"/>
        <family val="2"/>
      </rPr>
      <t>telah disupervisi dengan baik melalui pembahasan-pembahasan yang reguler dan bertahap</t>
    </r>
  </si>
  <si>
    <r>
      <t xml:space="preserve">Evaluasi </t>
    </r>
    <r>
      <rPr>
        <u/>
        <sz val="12"/>
        <rFont val="Arial"/>
        <family val="2"/>
      </rPr>
      <t xml:space="preserve">akuntabilitas kinerja </t>
    </r>
    <r>
      <rPr>
        <sz val="12"/>
        <rFont val="Arial"/>
        <family val="2"/>
      </rPr>
      <t>telah memberikan rekomendasi-rekomendasi perbaikan manajemen kinerja yang dapat dilaksanakan</t>
    </r>
  </si>
  <si>
    <r>
      <t xml:space="preserve">Evaluasi </t>
    </r>
    <r>
      <rPr>
        <u/>
        <sz val="12"/>
        <rFont val="Arial"/>
        <family val="2"/>
      </rPr>
      <t xml:space="preserve">program </t>
    </r>
    <r>
      <rPr>
        <sz val="12"/>
        <rFont val="Arial"/>
        <family val="2"/>
      </rPr>
      <t>dilaksanakan dalam rangka menilai keberhasilan program</t>
    </r>
  </si>
  <si>
    <r>
      <t xml:space="preserve">Evaluasi </t>
    </r>
    <r>
      <rPr>
        <u/>
        <sz val="12"/>
        <rFont val="Arial"/>
        <family val="2"/>
      </rPr>
      <t xml:space="preserve">program </t>
    </r>
    <r>
      <rPr>
        <sz val="12"/>
        <rFont val="Arial"/>
        <family val="2"/>
      </rPr>
      <t>telah memberikan rekomendasi-rekomendasi perbaikan perencanaan kinerja yang dapat dilaksanakan</t>
    </r>
  </si>
  <si>
    <r>
      <t xml:space="preserve">Evaluasi </t>
    </r>
    <r>
      <rPr>
        <u/>
        <sz val="12"/>
        <rFont val="Arial"/>
        <family val="2"/>
      </rPr>
      <t xml:space="preserve">program </t>
    </r>
    <r>
      <rPr>
        <sz val="12"/>
        <rFont val="Arial"/>
        <family val="2"/>
      </rPr>
      <t>telah memberikan rekomendasi-rekomendasi peningkatan kinerja yang dapat dilaksanakan</t>
    </r>
  </si>
  <si>
    <t>Jawaban tentang pemanfaatan evaluasi harus selalu dikaitkan dengan (dipengaruhi oleh) kondisi (jawaban) tentang Pemenuhan Evaluasi dan Kualitas Evaluasi</t>
  </si>
  <si>
    <r>
      <t xml:space="preserve">Hasil evaluasi </t>
    </r>
    <r>
      <rPr>
        <u/>
        <sz val="12"/>
        <rFont val="Arial"/>
        <family val="2"/>
      </rPr>
      <t xml:space="preserve">akuntabilitas kinerja </t>
    </r>
    <r>
      <rPr>
        <sz val="12"/>
        <rFont val="Arial"/>
        <family val="2"/>
      </rPr>
      <t>telah ditindaklanjuti untuk perbaikan penerapan manajemen kinerja</t>
    </r>
  </si>
  <si>
    <t>AKUNTABILITAS KINERJA INSTANSI PEMERINTAH PUSAT</t>
  </si>
  <si>
    <t>KEM/LPND</t>
  </si>
  <si>
    <t>Renstra telah menyajikan IKU</t>
  </si>
  <si>
    <t>Dokumen Renstra telah selaras dengan Dokumen RPJMN/Dokumen Renstra atasannya</t>
  </si>
  <si>
    <t>Dokumen Renstra telah direviu secara berkala</t>
  </si>
  <si>
    <t>Evaluasi akuntabilitas kinerja atas unit kerja telah dilakukan</t>
  </si>
  <si>
    <t>Jawaban tentang pemanfaatan informasi kinerja harus selalu dikaitkan dengan (dipengaruhi oleh) kondisi (jawaban) tentang Pemenuhan Pelaporan dan Penyajian Informasi Kinerja</t>
  </si>
  <si>
    <r>
      <t xml:space="preserve">Sasaran telah </t>
    </r>
    <r>
      <rPr>
        <b/>
        <i/>
        <sz val="12"/>
        <rFont val="Arial"/>
        <family val="2"/>
      </rPr>
      <t>berorientasi hasil</t>
    </r>
    <r>
      <rPr>
        <sz val="12"/>
        <rFont val="Arial"/>
        <family val="2"/>
      </rPr>
      <t xml:space="preserve"> </t>
    </r>
  </si>
  <si>
    <r>
      <t xml:space="preserve">Telah terdapat </t>
    </r>
    <r>
      <rPr>
        <i/>
        <sz val="12"/>
        <rFont val="Arial"/>
        <family val="2"/>
      </rPr>
      <t>indikator kinerja utama (IKU) sebagai ukuran kinerja secara formal</t>
    </r>
    <r>
      <rPr>
        <sz val="12"/>
        <rFont val="Arial"/>
        <family val="2"/>
      </rPr>
      <t xml:space="preserve"> </t>
    </r>
  </si>
  <si>
    <r>
      <t xml:space="preserve">IKU telah </t>
    </r>
    <r>
      <rPr>
        <b/>
        <i/>
        <sz val="12"/>
        <rFont val="Arial"/>
        <family val="2"/>
      </rPr>
      <t>cukup untuk mengukur</t>
    </r>
    <r>
      <rPr>
        <sz val="12"/>
        <rFont val="Arial"/>
        <family val="2"/>
      </rPr>
      <t xml:space="preserve"> kinerja </t>
    </r>
  </si>
  <si>
    <r>
      <t xml:space="preserve">IKU telah </t>
    </r>
    <r>
      <rPr>
        <b/>
        <i/>
        <sz val="12"/>
        <rFont val="Arial"/>
        <family val="2"/>
      </rPr>
      <t>direviu secara berkala</t>
    </r>
  </si>
  <si>
    <t>Program/kegiatan merupakan cara untuk mencapai tujuan/sasaran/hasil program/hasil kegiatan</t>
  </si>
  <si>
    <r>
      <t xml:space="preserve">Evaluasi </t>
    </r>
    <r>
      <rPr>
        <u/>
        <sz val="12"/>
        <rFont val="Arial"/>
        <family val="2"/>
      </rPr>
      <t xml:space="preserve">akuntabilitas kinerja </t>
    </r>
    <r>
      <rPr>
        <sz val="12"/>
        <rFont val="Arial"/>
        <family val="2"/>
      </rPr>
      <t>dilaksanakan dengan menggunakan pedoman/juklak evaluasi yang selaras dengan pedoman/juklak evaluasi Menpan dan RB</t>
    </r>
  </si>
  <si>
    <r>
      <t>Informasi yang disajikan telah</t>
    </r>
    <r>
      <rPr>
        <b/>
        <i/>
        <sz val="12"/>
        <rFont val="Arial"/>
        <family val="2"/>
      </rPr>
      <t xml:space="preserve"> digunakan untuk menilai dan memperbaiki pelaksanaan program dan kegiatan organisasi</t>
    </r>
  </si>
  <si>
    <r>
      <t xml:space="preserve">Informasi yang disajikan </t>
    </r>
    <r>
      <rPr>
        <b/>
        <i/>
        <sz val="12"/>
        <rFont val="Arial"/>
        <family val="2"/>
      </rPr>
      <t>telah digunakan untuk peningkatan kinerja</t>
    </r>
    <r>
      <rPr>
        <sz val="12"/>
        <rFont val="Arial"/>
        <family val="2"/>
      </rPr>
      <t xml:space="preserve"> </t>
    </r>
  </si>
  <si>
    <r>
      <t xml:space="preserve">Hasil evaluasi </t>
    </r>
    <r>
      <rPr>
        <u/>
        <sz val="12"/>
        <rFont val="Arial"/>
        <family val="2"/>
      </rPr>
      <t xml:space="preserve">akuntabilitas kinerja </t>
    </r>
    <r>
      <rPr>
        <sz val="12"/>
        <rFont val="Arial"/>
        <family val="2"/>
      </rPr>
      <t>telah ditindaklanjuti untuk mengukur keberhasilan unit kerja</t>
    </r>
  </si>
  <si>
    <t xml:space="preserve">LEMBAR KRITERIA  EVALUASI  </t>
  </si>
  <si>
    <t xml:space="preserve">Jawaban tentang Implemetasi Renstra harus selalu dikaitkan dengan (dipengaruhi oleh) kondisi (jawaban) tentang Pemenuhan dan Kualitas Renstra </t>
  </si>
  <si>
    <t>Rencana Aksi atas Kinerja telah mencantumkan target secara periodik atas kinerja</t>
  </si>
  <si>
    <t>Rencana Aksi atas Kinerja telah dimonitor pencapaiannya secara berkala</t>
  </si>
  <si>
    <t>Dokumen Renstra telah menetapkan hal-hal yang seharusnya ditetapkan (dalam kontrak kinerja/tugas fungsi/latar belakang pendirian)</t>
  </si>
  <si>
    <t>Pengumpulan data kinerja atas Rencana Aksi dilakukan secara berkala (bulanan/triwulanan/semester)</t>
  </si>
  <si>
    <t xml:space="preserve">Pengukuran kinerja atas Rencana Aksi digunakan untuk pengendalian dan pemantauan kinerja secara berkala </t>
  </si>
  <si>
    <t>Evaluasi atas pelaksanaan Rencana Aksi telah dilakukan</t>
  </si>
  <si>
    <r>
      <t xml:space="preserve">Hasil evaluasi </t>
    </r>
    <r>
      <rPr>
        <u/>
        <sz val="12"/>
        <rFont val="Arial"/>
        <family val="2"/>
      </rPr>
      <t xml:space="preserve">Rencana Aksi </t>
    </r>
    <r>
      <rPr>
        <sz val="12"/>
        <rFont val="Arial"/>
        <family val="2"/>
      </rPr>
      <t>telah ditindaklanjuti dalam bentuk langkah-langkah nyata</t>
    </r>
  </si>
  <si>
    <t>Dokumen PK telah menetapkan hal-hal yang seharusnya ditetapkan (dalam kontrak kinerja/tugas fungsi)</t>
  </si>
  <si>
    <t>D. EVALUASI INTERNAL (10%)</t>
  </si>
  <si>
    <t>Rencana Aksi atas Kinerja sudah ada</t>
  </si>
  <si>
    <t>Inisiatif dalam pemberantasan korupsi</t>
  </si>
  <si>
    <t>Inovasi dalam manajemen kinerja</t>
  </si>
  <si>
    <t>Pengukuran kinerja sudah dilakukan secara berjenjang</t>
  </si>
  <si>
    <t>IKU unit kerja telah selaras dengan IKU IP</t>
  </si>
  <si>
    <t>Pengukuran kinerja sudah dikembangkan menggunakan teknologi informasi</t>
  </si>
  <si>
    <t>Jawaban tentang Implemetasi perencanaan kinerja tahunan harus selalu dikaitkan dengan (dipengaruhi oleh) kondisi (jawaban) tentang Pemenuhan dan Kualitas perencanaan kinerja tahunan</t>
  </si>
  <si>
    <t xml:space="preserve">Rencana Aksi telah dimanfaatkan dalam pengarahan dan pengorganisasian kegiatan </t>
  </si>
  <si>
    <t xml:space="preserve">Kegiatan merupakan cara untuk mencapai sasaran </t>
  </si>
  <si>
    <t>Dokumen Renstra telah memuat sasaran</t>
  </si>
  <si>
    <r>
      <t>Sasaran telah</t>
    </r>
    <r>
      <rPr>
        <b/>
        <i/>
        <sz val="12"/>
        <rFont val="Arial"/>
        <family val="2"/>
      </rPr>
      <t xml:space="preserve"> berorientasi hasil </t>
    </r>
  </si>
  <si>
    <t>Dokumen Renstra telah memuat indikator kinerja sasaran</t>
  </si>
  <si>
    <t>Dokumen Renstra telah memuat target tahunan</t>
  </si>
  <si>
    <t>Indikator kinerja sasaran (outcome dan output) telah memenuhi kriteria indikator kinerja yang baik</t>
  </si>
  <si>
    <r>
      <t xml:space="preserve">Hasil evaluasi </t>
    </r>
    <r>
      <rPr>
        <u/>
        <sz val="12"/>
        <rFont val="Arial"/>
        <family val="2"/>
      </rPr>
      <t xml:space="preserve">akuntabilitas kinerja </t>
    </r>
    <r>
      <rPr>
        <sz val="12"/>
        <rFont val="Arial"/>
        <family val="2"/>
      </rPr>
      <t>telah ditindaklanjuti untuk perbaikan perencanaan</t>
    </r>
  </si>
  <si>
    <t>Cukup Jelas</t>
  </si>
  <si>
    <t>Target jangka menengah dalam Renstra telah dimonitor pencapaiannya sampai dengan tahun berjalan</t>
  </si>
  <si>
    <r>
      <t xml:space="preserve">Evaluasi </t>
    </r>
    <r>
      <rPr>
        <u/>
        <sz val="12"/>
        <rFont val="Arial"/>
        <family val="2"/>
      </rPr>
      <t xml:space="preserve">akuntabilitas kinerja </t>
    </r>
    <r>
      <rPr>
        <sz val="12"/>
        <rFont val="Arial"/>
        <family val="2"/>
      </rPr>
      <t>dilaksanakan oleh SDM yang berkompeten</t>
    </r>
  </si>
  <si>
    <r>
      <t xml:space="preserve">Hasil evaluasi </t>
    </r>
    <r>
      <rPr>
        <u/>
        <sz val="12"/>
        <rFont val="Arial"/>
        <family val="2"/>
      </rPr>
      <t xml:space="preserve">akuntabilitas kinerja </t>
    </r>
    <r>
      <rPr>
        <sz val="12"/>
        <rFont val="Arial"/>
        <family val="2"/>
      </rPr>
      <t>menggambarkan</t>
    </r>
    <r>
      <rPr>
        <sz val="12"/>
        <rFont val="Arial"/>
        <family val="2"/>
      </rPr>
      <t xml:space="preserve"> </t>
    </r>
    <r>
      <rPr>
        <u/>
        <sz val="12"/>
        <rFont val="Arial"/>
        <family val="2"/>
      </rPr>
      <t xml:space="preserve">akuntabilitas kinerja </t>
    </r>
    <r>
      <rPr>
        <sz val="12"/>
        <rFont val="Arial"/>
        <family val="2"/>
      </rPr>
      <t>yang dievaluasi</t>
    </r>
  </si>
  <si>
    <t>KONTROL KERANGKA LOGIS</t>
  </si>
  <si>
    <t>CATATAN</t>
  </si>
  <si>
    <t>TH LALU</t>
  </si>
  <si>
    <t>Cukup jelas
(Y/T)</t>
  </si>
  <si>
    <t xml:space="preserve">Rencana Aksi atas kinerja telah mencantumkan sub kegiatan/ komponen rinci setiap periode yang akan dilakukan dalam rangka mencapai kinerja </t>
  </si>
  <si>
    <t>ya,</t>
  </si>
  <si>
    <t xml:space="preserve">a,
b,
c,
d,
e,
</t>
  </si>
  <si>
    <r>
      <t xml:space="preserve">berkualitas outcome atau output penting
bukan proses/kegiatan
menggambarkan kondisi atau output penting yang ingin diwujudkan </t>
    </r>
    <r>
      <rPr>
        <b/>
        <i/>
        <sz val="12"/>
        <rFont val="Arial"/>
        <family val="2"/>
      </rPr>
      <t>atau seharusnya terwujud</t>
    </r>
    <r>
      <rPr>
        <i/>
        <sz val="12"/>
        <rFont val="Arial"/>
        <family val="2"/>
      </rPr>
      <t xml:space="preserve">
terkait dengan isu strategis organisasi
sesuai dengan tugas dan fungsi organisasi
</t>
    </r>
  </si>
  <si>
    <t>Kriteria keselarasan mengacu pada kondisi-kondisi berikut:</t>
  </si>
  <si>
    <t>Penetapan hal-hal yg seharusnya mengacu pada kriteria sbb:</t>
  </si>
  <si>
    <t xml:space="preserve">-
-
-
-
-
-
-
</t>
  </si>
  <si>
    <t xml:space="preserve">-
-
-
</t>
  </si>
  <si>
    <t>Kriteria Selaras atau (dapat) dijadikan acuan:</t>
  </si>
  <si>
    <t>Monitoring target (kinerja) jangka menengah mengacu pada kriteria sbb:</t>
  </si>
  <si>
    <t>apabila target jangka menengah (JM) telah dimonitor dan memenuhi seluruh kriteria yang disebutkan dibawah;
apabila target JM telah dimonitor berdasarkan kriteria yang disebutkan dibawah, namun belum seluruh rekomendasi ditindaklanjuti;
apabila target JM telah dimonitor dengan kriteria tersebut namun tidak ada tindak lanjut terhadap rekomendasi yang diberikan
apabila monitoring target JM dilakukan secara insidentil, tidak terjadual, tanpa SOP atau mekanisme yang jelas;
Target JM tidak dimonitor</t>
  </si>
  <si>
    <t xml:space="preserve">-
-
-
-
-
</t>
  </si>
  <si>
    <t>Terdapat breakdown target kinerja jangka menegah kedalam target2 tahunan dan periodik yang selaras dan terukur;
Terdapat pihak atau bagian yang bertanggungjawab untuk melaporkan dan yang memonitor kinerja secara periodik;
Terdapat jadual, mekanisme atau SOP yang jelas tentang mekanisme monitoring Renstra secara periodik;
Terdapat dokumentasi hasil monitoring 
Terdapat tindak lanjut atas hasil monitoring</t>
  </si>
  <si>
    <t>apabila terdapat dokumen PK yang secara formal telah ditandatangani oleh (para) pihak yang berkepentingan (Sesuai PerMenpan No 53/2014)</t>
  </si>
  <si>
    <t xml:space="preserve">a,
b.
c,
d,
e,
</t>
  </si>
  <si>
    <t>sasaran dikatakan berorientasi hasil dengan kriteria sbb:</t>
  </si>
  <si>
    <t xml:space="preserve">berkualitas outcome atau output penting
bukan proses/kegiatan
menggambarkan kondisi yang seharusnya atau output penting yang ingin diwujudkan
terkait dengan isu strategis organisasi
</t>
  </si>
  <si>
    <t xml:space="preserve">-
-
-
-
</t>
  </si>
  <si>
    <t xml:space="preserve">Kegiatan dikatakan  merupakan cara untuk mencapai (selaras dengan) sasaran jika memenuhi kriteria sbb: </t>
  </si>
  <si>
    <r>
      <t xml:space="preserve">apabila kegiatan yang ditetapkan memenuhi seluruh kriteria 
apabila kegiatan yang ditetapkan telah memenuhi sebagian besar kriteria;
apabila kegiatan yang ditetapkan menjadi </t>
    </r>
    <r>
      <rPr>
        <b/>
        <i/>
        <sz val="12"/>
        <rFont val="Arial"/>
        <family val="2"/>
      </rPr>
      <t>penyebab tidak langsung</t>
    </r>
    <r>
      <rPr>
        <i/>
        <sz val="12"/>
        <rFont val="Arial"/>
        <family val="2"/>
      </rPr>
      <t xml:space="preserve"> terwujudnya sasaran;
apabila kegiatan yang ditetapkan dianggap </t>
    </r>
    <r>
      <rPr>
        <b/>
        <i/>
        <sz val="12"/>
        <rFont val="Arial"/>
        <family val="2"/>
      </rPr>
      <t xml:space="preserve">tidak cukup </t>
    </r>
    <r>
      <rPr>
        <i/>
        <sz val="12"/>
        <rFont val="Arial"/>
        <family val="2"/>
      </rPr>
      <t>untuk mencapai sasaran;
apabila kegiatan yang ditetapkan</t>
    </r>
    <r>
      <rPr>
        <b/>
        <i/>
        <sz val="12"/>
        <rFont val="Arial"/>
        <family val="2"/>
      </rPr>
      <t xml:space="preserve"> tidak relevan </t>
    </r>
    <r>
      <rPr>
        <i/>
        <sz val="12"/>
        <rFont val="Arial"/>
        <family val="2"/>
      </rPr>
      <t xml:space="preserve">dengan pencapaian sasaran </t>
    </r>
  </si>
  <si>
    <t>kriteria selaras:</t>
  </si>
  <si>
    <t xml:space="preserve">Sasaran2 yang ada di PK merupakan  sasaran2 yang akan diwujudkan dalam Renstra;
Target2 kinerja PK merupakan breakdown dari target2 kinerja dalam Renstra/RKP;
Sasaran, indikator dan target yang ditetapkan dalam PK menjadi penyebab (memiliki hubungan kausalitas) terwujudnya tujuan dan sasaran yang ada di Renstra/RKP 
</t>
  </si>
  <si>
    <t xml:space="preserve">-
-
-
</t>
  </si>
  <si>
    <t>Kriteria Pemanfaatan target kinerja untuk mengukur keberhasilan;</t>
  </si>
  <si>
    <t xml:space="preserve">apabila terdapat bukti yang cukup bahwa pemanfaatan PK yang di-ttd-i memenuhi seluruh kriteria yang ditetapkan;
apabila terdapat bukti yang cukup bahwa PK yang di-ttd-i dijadikan dasar untuk mengukur dan menyimpulkan keberhasilan maupun kegagalan ;
apabila terdapat bukti yang cukup bahwa PK yang di-ttd-i telah diukur dan hasil pengukuran telah diketahui oleh atasan (pemberi amanah);
apabila PK yang di-ttd-i sebatas telah dilakukan monitoring
apabila terhadap PK yang ditandatangani tidak dilakukan pengukuran atau monitoring
</t>
  </si>
  <si>
    <t xml:space="preserve">(Capaian) target kinerja dijadikan dasar untuk memberikan penghargaan (reward);
(Capaian) target kinerja dijadikan dasar untuk memilih dan memilah yang berkinerja dengan yang kurang (tidak) berkinerja;
(Capaian) target kinerja digunakan sebagai cara untuk menyimpulkan atau memberikan predikat (baik, cukup, kurang, tercapai, tidak tercapai, berhasil, gagal, dll) suatu kondisi atau keadaan
</t>
  </si>
  <si>
    <t xml:space="preserve">-
-
-
</t>
  </si>
  <si>
    <r>
      <t>apabila monitoring kinerja telah memenuhi seluruh kriteria yang ditetapkan;
apabila monitoring dilakukan sesuai kriteria, kecuali penerapan reward and punishment;
apabila monitoring dilakukan terbatas pada penyerahan atau pengumpulan hasil pengukuran capaian kinerja;
apabila pengukuran capaian kinerja periodik tidak lebih dari 80%;
apabila monitoring atau pengukuran capaian target periodik</t>
    </r>
    <r>
      <rPr>
        <i/>
        <u/>
        <sz val="12"/>
        <rFont val="Arial"/>
        <family val="2"/>
      </rPr>
      <t>&lt;</t>
    </r>
    <r>
      <rPr>
        <i/>
        <sz val="12"/>
        <rFont val="Arial"/>
        <family val="2"/>
      </rPr>
      <t xml:space="preserve"> 50% 
</t>
    </r>
  </si>
  <si>
    <t>Monitoring pencapaian target periodik dengan kriteria sbb:</t>
  </si>
  <si>
    <t>Capaian target dalam rencana aksi secara periodik (minimal setiap 3 bulan) dipantau kemajuannya;
Setiap ada deviasi segera dilakukan analisis dan dicarikan alternatif solusinya;
Terdapat mekanisme yang memungkinkan pimpinan untuk mengetahui progress kinerja yang terbaru (up dated performance)
Terdapat mekanisme dan implementasi reward and punishment terhadap keberhasilan atau kegagalan pencapain target kinerja</t>
  </si>
  <si>
    <t>-
-
-
-</t>
  </si>
  <si>
    <r>
      <t>apabila pemanfaatan RA telah memenuhi seluruh kriteria yang ditetapkan;
apabila pemanfaatan RA memenuhi kriteria yang ditetapkan kecuali hal terkait dengan otorisasi dan eksekusi pelaksanaan atau penundaan kegiatan;
apabila pemamfaatan RA terbatas pada pelaporan atau dokumentasi semata tanpa ada tindakan nyata selanjutnya;
apabila capaian RA tidak berpengaruh terhadap penilaian atau penyimpulan capaian kinerja;
apabila target2 dalam RA yang disusun memiliki keselarasan &lt; 50% dari target2 kinerja dalam PK</t>
    </r>
    <r>
      <rPr>
        <i/>
        <sz val="12"/>
        <rFont val="Arial"/>
        <family val="2"/>
      </rPr>
      <t xml:space="preserve"> 
</t>
    </r>
  </si>
  <si>
    <t>Pemanfaatan rencana aksi dalam pengarahan dan pengorganisasian kegiatan meliputi kriteria sbb:</t>
  </si>
  <si>
    <t>Target2 dalam rencana aksi dijadikan dasar (acuan) untuk (memulai) pelaksanaan setiap kegiatan;
Target2 kinerja dalam rencana aksi dijadikan acuan untuk mengevaluasi capaian output2 kegiatan;
Target2 kinerja dalam rencana aksi dijadikan alasan untuk memberikan otorisasi dan eksekusi diteruskan  atau ditundanya suatu kegiatan 
Terdapat hubungan yang logis antara setiap output kegiatan dengan sasaran (outcome) yang akan dicapai;</t>
  </si>
  <si>
    <t>-
-
-
-</t>
  </si>
  <si>
    <t>Ya</t>
  </si>
  <si>
    <t>Mekanisme pengumpulan data yang memadai dengan kriteria sbb:</t>
  </si>
  <si>
    <t>Terdapat pedoman atau SOP tentang pengumpulan data kinerja yang up to date;
Ada kemudahan untuk menelusuri sumber datanya yang valid;
Ada kemudahan untuk mengakses data bagi pihak yang berkepentingan;
Terdapat penanggungjawab yang jelas;
Jelas waktu deliverynya;
Terdapat SOP yang jelas jika terjadi kesalahan data</t>
  </si>
  <si>
    <t>-
-
-
-
-
-</t>
  </si>
  <si>
    <t xml:space="preserve">jelas satuan ukurannya;
formulasi perhitungan dapat diidentifikasi
cara perhitungannya disepakati banyak pihak </t>
  </si>
  <si>
    <t>-
-
-</t>
  </si>
  <si>
    <t>terkait langsung dengan kinerja (sasaran) utama atau kondisi yang akan diukur
Mewakili (representatif) kinerja (sasaran) utama atau kondisi yang akan diwujudkan
IKU mengindikasikan (mencerminkan) terwujudnya Kinerja Utama atau sasaran strategis yang ditetapkan</t>
  </si>
  <si>
    <t>kriteria cukup:</t>
  </si>
  <si>
    <t>-
-</t>
  </si>
  <si>
    <t>Kriteria IKU yang selaras:</t>
  </si>
  <si>
    <t xml:space="preserve">IKU Unit Kerja merupakan breakdown dari IKU Kem/LPND;
Indikator Kinerja Utama Unit Kerja menjadi penyebab (memiliki hubungan kausalitas) terwujudnya tujuan dan sasaran yang ditetapkan Kem/LPND
</t>
  </si>
  <si>
    <t>Kriteria Target yg baik:</t>
  </si>
  <si>
    <t>Kriteria dimanfaatkan dalam dokumen perencanaan dan penganggaran:</t>
  </si>
  <si>
    <t xml:space="preserve">dijadikan alat ukur pencapaian kondisi jangka menengah/sasaran utama dalam dokumen Rencana Kinerja Jangka Menengah, Rencana Kinerja Tahunan, Penganggaran dan Perjanjian Kinerja
dijadikan alat ukur tercapainya outcome atau hasil-hasil program yang ditetapkan dalam dokumen anggaran (RKA)
</t>
  </si>
  <si>
    <t>-
-</t>
  </si>
  <si>
    <t>Pengumpulan data kinerja dapat diandalkan;</t>
  </si>
  <si>
    <t>apabila seluruh target yang ada dalam Rencana Aksi telah diukur realisasinya secara berkala (bulanan/triwulanan/ semester)</t>
  </si>
  <si>
    <t>Dimanfaatkan untuk penilaian kinerja memenuhi kriteria sbb:</t>
  </si>
  <si>
    <r>
      <t xml:space="preserve">apabila IKU telah </t>
    </r>
    <r>
      <rPr>
        <b/>
        <i/>
        <sz val="12"/>
        <rFont val="Arial"/>
        <family val="2"/>
      </rPr>
      <t xml:space="preserve">direvisi </t>
    </r>
    <r>
      <rPr>
        <i/>
        <sz val="12"/>
        <rFont val="Arial"/>
        <family val="2"/>
      </rPr>
      <t xml:space="preserve">dan hasilnya </t>
    </r>
    <r>
      <rPr>
        <b/>
        <i/>
        <sz val="12"/>
        <rFont val="Arial"/>
        <family val="2"/>
      </rPr>
      <t>menunjukkan kondisi yang lebih baik (inovatif)</t>
    </r>
    <r>
      <rPr>
        <i/>
        <sz val="12"/>
        <rFont val="Arial"/>
        <family val="2"/>
      </rPr>
      <t xml:space="preserve">;
</t>
    </r>
    <r>
      <rPr>
        <i/>
        <sz val="12"/>
        <rFont val="Arial"/>
        <family val="2"/>
      </rPr>
      <t xml:space="preserve">apabila IKU telah direviu secara berkala dan hasilnya masih relevan dengan kondisi saat ini;
</t>
    </r>
    <r>
      <rPr>
        <i/>
        <sz val="12"/>
        <rFont val="Arial"/>
        <family val="2"/>
      </rPr>
      <t xml:space="preserve">apabila IKU telah direviu, ada upaya perbaikan namun belum ada perbaikan yang signifikan ;
</t>
    </r>
    <r>
      <rPr>
        <i/>
        <sz val="12"/>
        <rFont val="Arial"/>
        <family val="2"/>
      </rPr>
      <t xml:space="preserve">apabila IKU telah direviu </t>
    </r>
    <r>
      <rPr>
        <b/>
        <i/>
        <sz val="12"/>
        <rFont val="Arial"/>
        <family val="2"/>
      </rPr>
      <t xml:space="preserve">
</t>
    </r>
    <r>
      <rPr>
        <i/>
        <sz val="12"/>
        <rFont val="Arial"/>
        <family val="2"/>
      </rPr>
      <t>Tidak ada reviu</t>
    </r>
  </si>
  <si>
    <t>Kriteria digunakan untuk pengendalian dan pemantauan:</t>
  </si>
  <si>
    <t xml:space="preserve">Hasil pengukuran RA menjadi dasar untuk menyimpulkan kemajuan (progress) kinerja 
Hasil pengukuran RA menjadi dasar (ditindaklanjuti) untuk mengambil tindakan (action) dalam rangka mencapai target kinerja yang ditetapkan
Hasil pengukuran RA menjadi dasar (ditindaklanjuti) untuk menyesuaikan strategi untuk mencapai tujuan dan sasaran
</t>
  </si>
  <si>
    <t xml:space="preserve">-
-
-
</t>
  </si>
  <si>
    <t>Pengukuran berjenjang memenuhi kriteria sbb:</t>
  </si>
  <si>
    <t>-
-
-
-
-
-
-
-</t>
  </si>
  <si>
    <t>Keselarasan IKU:</t>
  </si>
  <si>
    <t>IKU individu merupakan breakdown dari IKU atasannya;
Indikator Kinerja Utama individu menjadi penyebab (memiliki hubungan kausalitas) terwujudnya kinerja utama atasannya</t>
  </si>
  <si>
    <t xml:space="preserve">-
-
</t>
  </si>
  <si>
    <t>apabila Kem/LPND telah melakukan pengukuran kinerja secara berjenjang mulai dari staf, manajerial sampai kepada pimpinan teringgi dan tingkat instansi dan pengukuran tersebut menggunakan bantuan teknologi sehingga capaian atau progres kinerja dapat diidentifikasi secara lebih tepat dan cepat</t>
  </si>
  <si>
    <t xml:space="preserve">-
-
-
-
</t>
  </si>
  <si>
    <t>Laporan Kinerja telah disusun</t>
  </si>
  <si>
    <t xml:space="preserve">Laporan Kinerja telah disampaikan tepat waktu </t>
  </si>
  <si>
    <t>Laporan Kinerja menyajikan informasi mengenai pencapaian IKU</t>
  </si>
  <si>
    <t>Laporan Kinerja menyajikan informasi mengenai kinerja yang telah diperjanjikan</t>
  </si>
  <si>
    <t xml:space="preserve">Laporan Kinerja menyajikan evaluasi dan analisis mengenai capaian kinerja </t>
  </si>
  <si>
    <t>Laporan Kinerja menyajikan pembandingan data kinerja yang memadai antara realisasi tahun ini dengan realisasi tahun sebelumnya dan pembandingan lain yang diperlukan</t>
  </si>
  <si>
    <t>Informasi kinerja dalam Laporan Kinerja dapat diandalkan</t>
  </si>
  <si>
    <t>Laporan Kinerja telah disertai pernyataan telah direviu oleh APIP</t>
  </si>
  <si>
    <t>tidak berlaku untuk unit kerja</t>
  </si>
  <si>
    <t>sesuai dengan tugas dan fungsi
menggambarkan core business
mempertimbangkan isu strategis yang berkembang
menggambarkan hubungan kausalitas (antara outcome - output - process - input)
mengacu pada praktik2 terbaik</t>
  </si>
  <si>
    <t>-
-
-
-
-</t>
  </si>
  <si>
    <t>Informasi Laporan Kinerja berorientasi outcome artinya:</t>
  </si>
  <si>
    <t>-
-
-</t>
  </si>
  <si>
    <t xml:space="preserve">Laporan Kinerja menguraikan hasil evaluasi dan analisis tentang capaian2 kinerja outcome atau output penting, bukan hanya proses atau realisasi kegiatan2 yang ada di dokumen anggaran (DIPA) </t>
  </si>
  <si>
    <t xml:space="preserve">apabila Laporan Kinerja menyajikan seluruh pembandingan sebagaimana yang tercakup dalam kriteria dibawah;
Laporan Kinerja menyajikan seluruh pembandingan sebagaimana yang tercakup dalam kriteria dibawah, kecuali pembandingan dengan standar nasional;
apabila Laporan Kinerja hanya menyajikan pembandingan Realisasi vs Target dan Kinerja tahun berjalan vs kinerja tahun sebelumnya;
apabila Laporan Kinerja hanya menyajikan pembandingan Realisasi vs Target;
apabila tidak ada pembandingan data kinerja (capaian sasaran)
</t>
  </si>
  <si>
    <t xml:space="preserve">Target vs Realisasi;
Realisasi tahun berjalan vs realisasi tahun sebelumnya;
Realisasi sampai dengan tahun berjalan vs target jangka menengah;
Realisasi atau capaian tahun berjalan dibanding standar nasional atau RPJMN
Realisasi atau capaian organisasi/instansi dibanding realisasi atau capaian organisasi/instansi sejenis yang setara atau sekelas
</t>
  </si>
  <si>
    <t>Dapat diandalkan dengan kriteria:</t>
  </si>
  <si>
    <t>datanya valid
dapat ditelusuri kesumber datanya
diperoleh dari sumber yang kompeten
dapat diverifikasi
konsisten</t>
  </si>
  <si>
    <t>Pemilihan a, b, c, d, atau e didasarkan pada professional judgement evaluator, dengan tetap memperhatikan kriteria yang ditetapkan.
Sebagai ilustrasi:
apabila pemanfaatan bersifat ekstensif dan menyeluruh
apabila pemanfaatan bersifat ekstensif namun belum menyeluruh (sebagian)
apabila pemanfaatan hanya bersifat sebagian
apabila kurang dimanfaatkan
apabila tidak ada pemanfaatan</t>
  </si>
  <si>
    <t>Laporan Kinerja yang disusun sampai dengan saat ini telah berdampak kepada perbaikan perencanaan, baik perencanaan jangka menengah, tahunan maupun dalam penetapan atau perjanjian kinerja yang disusun.</t>
  </si>
  <si>
    <t xml:space="preserve">informasi yang disajikan dalam Laporan Kinerja telah mengakibatkan perbaikan dalam pengelolaan program dan kegiatan dan dapat menyimpulkan keberhasilan atau kegagalan program secara terukur
</t>
  </si>
  <si>
    <t xml:space="preserve">terdapat bukti yang cukup bahwa informasi dalam Laporan Kinerja ( termasuk Laporan Kinerja tahun sebelumnya) telah digunakan  untuk perbaikan capaian kinerja organisasi yang lebih baik periode berikutnya
</t>
  </si>
  <si>
    <t>apabila terdapat pemantauan kemajuan kinerja dan hambatan yang ekstensif dan memenuhi kriteria sebagaimana disebutkan dibawah;
apabila pemantauan hanya melalui pertemuan-pertemuan yang tidak terdokumentasi;</t>
  </si>
  <si>
    <t>mengidentifikasikan, mencatat (membuat catatan), mencari tahu, mengadministrasikan kemajuan (progress) kinerja;
dapat menjawab atau menyimpulkan posisi (prestasi atau capaian) kinerja terakhir;
mengambil langkah yang diperlukan untuk mengatasi hambatan pencapaian kinerja;
melaporkan hasil pemantauan tersebut kepada pimpinan</t>
  </si>
  <si>
    <t>-
-
-
-</t>
  </si>
  <si>
    <t>Program telah dievaluasi:</t>
  </si>
  <si>
    <t xml:space="preserve">apabila seluruh program telah dievaluasi dan mampu menjawab seluruh kriteria sebagaimana ditetapkan; 
apabila evaluasi program hanya menginformasikan pelaksanaan program serta kegiatannya, tanpa menginformasikan atau menyimpulkan keberhasilan atau kegagalan program;
</t>
  </si>
  <si>
    <t>Terdapat informasi tentang capaian hasil2 rencana atau agenda;
Terdapat simpulan keberhasilan atau ketidakberhasilan rencana atau agenda;
Terdapat analisis dan simpulan tentang kondisi sebelum dan sesudah dilaksanakannya suatu rencana atau agenda;
Terdapat ukuran yang memadai tentang keberhasilan rencana atau agenda</t>
  </si>
  <si>
    <t>-
-
-
-</t>
  </si>
  <si>
    <t>apabila evaluasi dilaksanakan dengan mengacu pada pedoman evaluasi yang dibuat sendiri yang selaras dengan pedoman evaluasi Menpan &amp; RB dan dimodifikasi sesuai dengan kebutuhan;
apabila evaluasi dilaksanakan dengan menggunakan pedoman evaluasi yang dibuat sendiri mengacu pedoman evaluasi Menpan &amp; RB, namun modifikasi pedoman belum sesuai dengan kondisi yang diharapkan;
apabila evaluasi dilaksanakan dengan menggunakan pedoman evaluasi yang dibuat sendiri yang sama persis pedoman evaluasi Menpan &amp; RB 
apabila evaluasi dilaksanakan dengan menggunakan pedoman evaluasi Menpan &amp; RB
apabila evaluasi dilaksanakan dengan metode lain dan hasilnya tidak menyimpulkan tingkat akuntabilitas instansi terhadap kinerjanya</t>
  </si>
  <si>
    <t xml:space="preserve">apabila telah dilakukan kegiatan supervisi dan terdapat dokumentasi komunikasi yang reguler (teratur)
apabila telah dilakukan kegiatan supervisi, namun belum terdokumentasi
terdapat supervisi namun tidak reguler
supervisi sangat minimal
tdk disupervisi </t>
  </si>
  <si>
    <t xml:space="preserve">apabila simpulan hasil evaluasi  mencerminkan tingkat akuntabilitas unit kerja terhadap kinerja, atau outcome atau output penting. Bukan sekedar simpulan atas pelaksanaan kerja (kegiatan) semata, dan simpulan tersebut disepakati baik oleh evaluator internal maupun external;
apabila simpulan hasil evaluasi  mencerminkan tingkat akuntabilitas unit kerja terhadap kinerja atau outcome atau output penting, bukan sekedar simpulan atas pelaksanaan kerja (kegiatan) semata. Terdapat kesepakatan (diantara evaluator) terhadap minimal 70% dari  simpulan tersebut; 
apabila simpulan hasil evaluasi  mencerminkan tingkat akuntabilitas unit kerja terhadap kinerja atau outcome atau output penting dan minimal 60% dari simpulan tersebut dapat diverifikasi kebenarannya
apabila evaluator merasa yakin simpulan yang diberikan menggambarkan kondisi yang sebenarnya
apabila simpulan hasil evaluasi 
hasil evaluasi tidak menggambarkan kondisi yang sebenarnya
</t>
  </si>
  <si>
    <t>apabila terdapat simpulan mengenai keberhasilan atau kegagalan program yang dievaluasi dan terdapat bukti yang cukup rekomendasi telah (akan) ditindaklanjuti
apabila terdapat simpulan mengenai keberhasilan atau kegagalan program yang dievaluasi 
apabila evaluasi program telah dilaksanakan namun belum menyimpulkan keberhasilan atau kegagalan program (karena ukuran keberhasilan program masih belum jelas) 
apabila evaluasi telah dilakukan sebatas pelaksanaan program dan kegiatan serta penyerapan anggaran.
belum dilakukan evaluasi program</t>
  </si>
  <si>
    <t>apabila evaluasi program telah disertai rekomendasi yg terkait dengan perencanaan kinerja dan rekomendasi tsb telah (disetujui untuk) dilaksanakan
apabila evaluasi program telah disertai rekomendasi yg terkait dengan perencanaan kinerja dan 80% rekomendasi tsb disetujui untuk dilaksanakan
apabila evaluasi program telah disertai rekomendasi yg terkait dengan perencanaan kinerja dan 60% rekomendasi tsb disetujui untuk dilaksanakan;
apabila evaluasi program telah disertai rekomendasi yg terkait dengan perencanaan kinerja dan rekomendasi yang  disetujui untuk dilaksanakan tidak lebih dari 50%
apabila evaluasi program tidak disertai rekomendasi perbaikan perencanaan atau rekomendasi tersebut tidak dapat dilaksanakan</t>
  </si>
  <si>
    <t>apabila evaluasi program telah disertai rekomendasi yg terkait dengan peningkatan kinerja dan rekomendasi tsb telah (disetujui untuk) dilaksanakan
apabila evaluasi program telah disertai rekomendasi yg terkait dengan peningkatan kinerja dan 80% rekomendasi tsb disetujui untuk dilaksanakan
apabila evaluasi program telah disertai rekomendasi yg terkait dengan peningkatan kinerja dan 60% rekomendasi tsb disetujui untuk dilaksanakan;
apabila evaluasi program telah disertai rekomendasi yg terkait dengan peningkatan kinerja dan rekomendasi yang  disetujui untuk dilaksanakan tidak lebih dari 50%
apabila evaluasi program tidak disertai rekomendasi perbaikan peningkatan kinerja atau rekomendasi tersebut tidak dapat dilaksanakan</t>
  </si>
  <si>
    <r>
      <t xml:space="preserve">Pemantauan </t>
    </r>
    <r>
      <rPr>
        <u/>
        <sz val="12"/>
        <rFont val="Arial"/>
        <family val="2"/>
      </rPr>
      <t xml:space="preserve">Rencana Aksi </t>
    </r>
    <r>
      <rPr>
        <sz val="12"/>
        <rFont val="Arial"/>
        <family val="2"/>
      </rPr>
      <t>dilaksanakan dalam rangka mengendalikan kinerja</t>
    </r>
  </si>
  <si>
    <r>
      <t>apabila pemantauan atas Rencana aksi telah dilakukan secara bulanan</t>
    </r>
    <r>
      <rPr>
        <i/>
        <strike/>
        <sz val="12"/>
        <rFont val="Arial"/>
        <family val="2"/>
      </rPr>
      <t>;</t>
    </r>
    <r>
      <rPr>
        <i/>
        <sz val="12"/>
        <rFont val="Arial"/>
        <family val="2"/>
      </rPr>
      <t xml:space="preserve">
apabila pemantauan atas Rencana aksi telah dilakukan secara triwulan</t>
    </r>
    <r>
      <rPr>
        <i/>
        <strike/>
        <sz val="12"/>
        <rFont val="Arial"/>
        <family val="2"/>
      </rPr>
      <t>;</t>
    </r>
    <r>
      <rPr>
        <i/>
        <sz val="12"/>
        <rFont val="Arial"/>
        <family val="2"/>
      </rPr>
      <t xml:space="preserve">
apabila pemantauan atas Rencana aksi telah dilakukan secara semesteran</t>
    </r>
    <r>
      <rPr>
        <i/>
        <strike/>
        <sz val="12"/>
        <rFont val="Arial"/>
        <family val="2"/>
      </rPr>
      <t>;</t>
    </r>
    <r>
      <rPr>
        <i/>
        <sz val="12"/>
        <rFont val="Arial"/>
        <family val="2"/>
      </rPr>
      <t xml:space="preserve">
apabila evaluasi atas Rencana aksi telah dilakukan secara tahunan; 
apabila tidak dilakukan pemantauan Rencana aksi</t>
    </r>
  </si>
  <si>
    <r>
      <t xml:space="preserve">Pemantauan </t>
    </r>
    <r>
      <rPr>
        <u/>
        <sz val="12"/>
        <rFont val="Arial"/>
        <family val="2"/>
      </rPr>
      <t xml:space="preserve">Rencana Aksi </t>
    </r>
    <r>
      <rPr>
        <sz val="12"/>
        <rFont val="Arial"/>
        <family val="2"/>
      </rPr>
      <t>telah memberikan alternatif perbaikan yang dapat dilaksanakan</t>
    </r>
  </si>
  <si>
    <t xml:space="preserve">jika terdapat penilaian atas seluruh aksi yang dilaksanakan dan alternatif yang diberikan; 
jika terdapat penilaian atas seluruh aksi yang dilaksanakan dan sebagian alternatif yang diberikan 
jika terdapat penilaian atas seluruh aksi yang dilaksanakan dan tidak ada alternatif yang diberikan   
jika tidak terdapat penilaian dan tidak ada alternatif yang diberikan  
jika tidak terdapat pemantauan                      </t>
  </si>
  <si>
    <r>
      <t xml:space="preserve">Hasil evaluasi </t>
    </r>
    <r>
      <rPr>
        <u/>
        <sz val="12"/>
        <rFont val="Arial"/>
        <family val="2"/>
      </rPr>
      <t xml:space="preserve">program </t>
    </r>
    <r>
      <rPr>
        <sz val="12"/>
        <rFont val="Arial"/>
        <family val="2"/>
      </rPr>
      <t>telah ditindaklanjuti untuk perbaikan pelaksanaan program di masa yang akan datang</t>
    </r>
  </si>
  <si>
    <r>
      <t xml:space="preserve">apabila rata2 capaian kinerja lebih dari </t>
    </r>
    <r>
      <rPr>
        <b/>
        <i/>
        <sz val="12"/>
        <rFont val="Arial"/>
        <family val="2"/>
      </rPr>
      <t xml:space="preserve">110%; </t>
    </r>
    <r>
      <rPr>
        <i/>
        <sz val="12"/>
        <rFont val="Arial"/>
        <family val="2"/>
      </rPr>
      <t xml:space="preserve">
apabila </t>
    </r>
    <r>
      <rPr>
        <b/>
        <i/>
        <sz val="12"/>
        <rFont val="Arial"/>
        <family val="2"/>
      </rPr>
      <t>90%</t>
    </r>
    <r>
      <rPr>
        <i/>
        <sz val="12"/>
        <rFont val="Arial"/>
        <family val="2"/>
      </rPr>
      <t xml:space="preserve"> &lt; rata2 capaian kinerja</t>
    </r>
    <r>
      <rPr>
        <i/>
        <u/>
        <sz val="12"/>
        <rFont val="Arial"/>
        <family val="2"/>
      </rPr>
      <t>&lt;</t>
    </r>
    <r>
      <rPr>
        <i/>
        <sz val="12"/>
        <rFont val="Arial"/>
        <family val="2"/>
      </rPr>
      <t xml:space="preserve"> </t>
    </r>
    <r>
      <rPr>
        <b/>
        <i/>
        <sz val="12"/>
        <rFont val="Arial"/>
        <family val="2"/>
      </rPr>
      <t>110%;</t>
    </r>
    <r>
      <rPr>
        <i/>
        <sz val="12"/>
        <rFont val="Arial"/>
        <family val="2"/>
      </rPr>
      <t xml:space="preserve">
apabila </t>
    </r>
    <r>
      <rPr>
        <b/>
        <i/>
        <sz val="12"/>
        <rFont val="Arial"/>
        <family val="2"/>
      </rPr>
      <t>60%</t>
    </r>
    <r>
      <rPr>
        <i/>
        <sz val="12"/>
        <rFont val="Arial"/>
        <family val="2"/>
      </rPr>
      <t xml:space="preserve"> &lt; rata2 capaian kinerja </t>
    </r>
    <r>
      <rPr>
        <i/>
        <u/>
        <sz val="12"/>
        <rFont val="Arial"/>
        <family val="2"/>
      </rPr>
      <t>&lt;</t>
    </r>
    <r>
      <rPr>
        <i/>
        <sz val="12"/>
        <rFont val="Arial"/>
        <family val="2"/>
      </rPr>
      <t xml:space="preserve"> </t>
    </r>
    <r>
      <rPr>
        <b/>
        <i/>
        <sz val="12"/>
        <rFont val="Arial"/>
        <family val="2"/>
      </rPr>
      <t>90%</t>
    </r>
    <r>
      <rPr>
        <b/>
        <i/>
        <u/>
        <sz val="12"/>
        <rFont val="Arial"/>
        <family val="2"/>
      </rPr>
      <t>;</t>
    </r>
    <r>
      <rPr>
        <i/>
        <sz val="12"/>
        <rFont val="Arial"/>
        <family val="2"/>
      </rPr>
      <t xml:space="preserve">
apabila </t>
    </r>
    <r>
      <rPr>
        <b/>
        <i/>
        <sz val="12"/>
        <rFont val="Arial"/>
        <family val="2"/>
      </rPr>
      <t>40%</t>
    </r>
    <r>
      <rPr>
        <i/>
        <sz val="12"/>
        <rFont val="Arial"/>
        <family val="2"/>
      </rPr>
      <t xml:space="preserve"> &lt; rata2 capaian kinerja </t>
    </r>
    <r>
      <rPr>
        <i/>
        <u/>
        <sz val="12"/>
        <rFont val="Arial"/>
        <family val="2"/>
      </rPr>
      <t>&lt;</t>
    </r>
    <r>
      <rPr>
        <i/>
        <sz val="12"/>
        <rFont val="Arial"/>
        <family val="2"/>
      </rPr>
      <t xml:space="preserve"> </t>
    </r>
    <r>
      <rPr>
        <b/>
        <i/>
        <sz val="12"/>
        <rFont val="Arial"/>
        <family val="2"/>
      </rPr>
      <t>60%</t>
    </r>
    <r>
      <rPr>
        <i/>
        <sz val="12"/>
        <rFont val="Arial"/>
        <family val="2"/>
      </rPr>
      <t xml:space="preserve">
apabila rata2 capaian kinerja </t>
    </r>
    <r>
      <rPr>
        <i/>
        <u/>
        <sz val="12"/>
        <rFont val="Arial"/>
        <family val="2"/>
      </rPr>
      <t>&lt;</t>
    </r>
    <r>
      <rPr>
        <i/>
        <sz val="12"/>
        <rFont val="Arial"/>
        <family val="2"/>
      </rPr>
      <t xml:space="preserve"> </t>
    </r>
    <r>
      <rPr>
        <b/>
        <i/>
        <sz val="12"/>
        <rFont val="Arial"/>
        <family val="2"/>
      </rPr>
      <t>40%</t>
    </r>
    <r>
      <rPr>
        <i/>
        <sz val="12"/>
        <rFont val="Arial"/>
        <family val="2"/>
      </rPr>
      <t xml:space="preserve"> 
</t>
    </r>
  </si>
  <si>
    <r>
      <t xml:space="preserve">apabila lebih dari </t>
    </r>
    <r>
      <rPr>
        <b/>
        <i/>
        <sz val="12"/>
        <rFont val="Arial"/>
        <family val="2"/>
      </rPr>
      <t>120%</t>
    </r>
    <r>
      <rPr>
        <i/>
        <sz val="12"/>
        <rFont val="Arial"/>
        <family val="2"/>
      </rPr>
      <t xml:space="preserve"> rata2 capaian kinerja tahun berjalan melebihi capaian tahun sebelumnya; 
apabila </t>
    </r>
    <r>
      <rPr>
        <b/>
        <i/>
        <sz val="12"/>
        <rFont val="Arial"/>
        <family val="2"/>
      </rPr>
      <t>110%</t>
    </r>
    <r>
      <rPr>
        <i/>
        <sz val="12"/>
        <rFont val="Arial"/>
        <family val="2"/>
      </rPr>
      <t xml:space="preserve"> &lt; rata2 capaian kinerja tahun berjalan yang melebihi tahun sebelumnya</t>
    </r>
    <r>
      <rPr>
        <i/>
        <u/>
        <sz val="12"/>
        <rFont val="Arial"/>
        <family val="2"/>
      </rPr>
      <t>&lt;</t>
    </r>
    <r>
      <rPr>
        <i/>
        <sz val="12"/>
        <rFont val="Arial"/>
        <family val="2"/>
      </rPr>
      <t xml:space="preserve"> </t>
    </r>
    <r>
      <rPr>
        <b/>
        <i/>
        <sz val="12"/>
        <rFont val="Arial"/>
        <family val="2"/>
      </rPr>
      <t>120%</t>
    </r>
    <r>
      <rPr>
        <i/>
        <sz val="12"/>
        <rFont val="Arial"/>
        <family val="2"/>
      </rPr>
      <t xml:space="preserve">;
apabila </t>
    </r>
    <r>
      <rPr>
        <b/>
        <i/>
        <sz val="12"/>
        <rFont val="Arial"/>
        <family val="2"/>
      </rPr>
      <t>90%</t>
    </r>
    <r>
      <rPr>
        <i/>
        <sz val="12"/>
        <rFont val="Arial"/>
        <family val="2"/>
      </rPr>
      <t xml:space="preserve"> &lt; rata2 capaian kinerja tahun berjalan yang melebihi tahun sebelumnya </t>
    </r>
    <r>
      <rPr>
        <i/>
        <u/>
        <sz val="12"/>
        <rFont val="Arial"/>
        <family val="2"/>
      </rPr>
      <t>&lt;</t>
    </r>
    <r>
      <rPr>
        <i/>
        <sz val="12"/>
        <rFont val="Arial"/>
        <family val="2"/>
      </rPr>
      <t xml:space="preserve"> </t>
    </r>
    <r>
      <rPr>
        <b/>
        <i/>
        <sz val="12"/>
        <rFont val="Arial"/>
        <family val="2"/>
      </rPr>
      <t>110%;</t>
    </r>
    <r>
      <rPr>
        <i/>
        <sz val="12"/>
        <rFont val="Arial"/>
        <family val="2"/>
      </rPr>
      <t xml:space="preserve">
apabila </t>
    </r>
    <r>
      <rPr>
        <b/>
        <i/>
        <sz val="12"/>
        <rFont val="Arial"/>
        <family val="2"/>
      </rPr>
      <t xml:space="preserve">60% </t>
    </r>
    <r>
      <rPr>
        <b/>
        <i/>
        <u/>
        <sz val="12"/>
        <rFont val="Arial"/>
        <family val="2"/>
      </rPr>
      <t>&lt;</t>
    </r>
    <r>
      <rPr>
        <i/>
        <sz val="12"/>
        <rFont val="Arial"/>
        <family val="2"/>
      </rPr>
      <t xml:space="preserve"> rata2 capaian kinerja tahun berjalan yang melebihi tahun sebelumnya </t>
    </r>
    <r>
      <rPr>
        <i/>
        <u/>
        <sz val="12"/>
        <rFont val="Arial"/>
        <family val="2"/>
      </rPr>
      <t>&lt;</t>
    </r>
    <r>
      <rPr>
        <i/>
        <sz val="12"/>
        <rFont val="Arial"/>
        <family val="2"/>
      </rPr>
      <t xml:space="preserve"> </t>
    </r>
    <r>
      <rPr>
        <b/>
        <i/>
        <sz val="12"/>
        <rFont val="Arial"/>
        <family val="2"/>
      </rPr>
      <t>90%</t>
    </r>
    <r>
      <rPr>
        <i/>
        <sz val="12"/>
        <rFont val="Arial"/>
        <family val="2"/>
      </rPr>
      <t xml:space="preserve">
apabila rata2 capaian kinerja tahun berjalan yang melebihi tahun sebelumnya </t>
    </r>
    <r>
      <rPr>
        <i/>
        <u/>
        <sz val="12"/>
        <rFont val="Arial"/>
        <family val="2"/>
      </rPr>
      <t>&lt;</t>
    </r>
    <r>
      <rPr>
        <i/>
        <sz val="12"/>
        <rFont val="Arial"/>
        <family val="2"/>
      </rPr>
      <t xml:space="preserve"> </t>
    </r>
    <r>
      <rPr>
        <b/>
        <i/>
        <sz val="12"/>
        <rFont val="Arial"/>
        <family val="2"/>
      </rPr>
      <t>60%</t>
    </r>
    <r>
      <rPr>
        <i/>
        <sz val="12"/>
        <rFont val="Arial"/>
        <family val="2"/>
      </rPr>
      <t xml:space="preserve"> 
</t>
    </r>
  </si>
  <si>
    <t xml:space="preserve">Diperoleh dari dasar perhitungan (formulasi) yang valid;
Dihasilkan dari sumber2 atau basis data yang dapat dipercaya (kompeten);
Dapat ditelusuri sumber datanya;
dapat diverifikasi
up to date
</t>
  </si>
  <si>
    <t>-
-
-
-
-</t>
  </si>
  <si>
    <r>
      <t xml:space="preserve">apabila rata2 capaian kinerja lebih dari </t>
    </r>
    <r>
      <rPr>
        <b/>
        <i/>
        <sz val="12"/>
        <rFont val="Arial"/>
        <family val="2"/>
      </rPr>
      <t>110%;</t>
    </r>
    <r>
      <rPr>
        <i/>
        <sz val="12"/>
        <rFont val="Arial"/>
        <family val="2"/>
      </rPr>
      <t xml:space="preserve"> 
apabila </t>
    </r>
    <r>
      <rPr>
        <b/>
        <i/>
        <sz val="12"/>
        <rFont val="Arial"/>
        <family val="2"/>
      </rPr>
      <t>90%</t>
    </r>
    <r>
      <rPr>
        <i/>
        <sz val="12"/>
        <rFont val="Arial"/>
        <family val="2"/>
      </rPr>
      <t xml:space="preserve"> &lt; rata2 capaian kinerja&lt; </t>
    </r>
    <r>
      <rPr>
        <b/>
        <i/>
        <sz val="12"/>
        <rFont val="Arial"/>
        <family val="2"/>
      </rPr>
      <t>110%;</t>
    </r>
    <r>
      <rPr>
        <i/>
        <sz val="12"/>
        <rFont val="Arial"/>
        <family val="2"/>
      </rPr>
      <t xml:space="preserve">
apabila </t>
    </r>
    <r>
      <rPr>
        <b/>
        <i/>
        <sz val="12"/>
        <rFont val="Arial"/>
        <family val="2"/>
      </rPr>
      <t>60%</t>
    </r>
    <r>
      <rPr>
        <i/>
        <sz val="12"/>
        <rFont val="Arial"/>
        <family val="2"/>
      </rPr>
      <t xml:space="preserve"> &lt; rata2 capaian kinerja &lt; </t>
    </r>
    <r>
      <rPr>
        <b/>
        <i/>
        <sz val="12"/>
        <rFont val="Arial"/>
        <family val="2"/>
      </rPr>
      <t>90%;</t>
    </r>
    <r>
      <rPr>
        <i/>
        <sz val="12"/>
        <rFont val="Arial"/>
        <family val="2"/>
      </rPr>
      <t xml:space="preserve">
apabila </t>
    </r>
    <r>
      <rPr>
        <b/>
        <i/>
        <sz val="12"/>
        <rFont val="Arial"/>
        <family val="2"/>
      </rPr>
      <t>40%</t>
    </r>
    <r>
      <rPr>
        <i/>
        <sz val="12"/>
        <rFont val="Arial"/>
        <family val="2"/>
      </rPr>
      <t xml:space="preserve"> &lt; rata2 capaian kinerja &lt; </t>
    </r>
    <r>
      <rPr>
        <b/>
        <i/>
        <sz val="12"/>
        <rFont val="Arial"/>
        <family val="2"/>
      </rPr>
      <t>60%</t>
    </r>
    <r>
      <rPr>
        <i/>
        <sz val="12"/>
        <rFont val="Arial"/>
        <family val="2"/>
      </rPr>
      <t xml:space="preserve">
apabila rata2 capaian kinerja &lt; </t>
    </r>
    <r>
      <rPr>
        <b/>
        <i/>
        <sz val="12"/>
        <rFont val="Arial"/>
        <family val="2"/>
      </rPr>
      <t xml:space="preserve">40% </t>
    </r>
    <r>
      <rPr>
        <i/>
        <sz val="12"/>
        <rFont val="Arial"/>
        <family val="2"/>
      </rPr>
      <t xml:space="preserve">
(Jawaban ditulis pada lembar KKE1-I Capaian)</t>
    </r>
  </si>
  <si>
    <r>
      <t xml:space="preserve">apabila lebih dari </t>
    </r>
    <r>
      <rPr>
        <b/>
        <i/>
        <sz val="12"/>
        <rFont val="Arial"/>
        <family val="2"/>
      </rPr>
      <t>120%</t>
    </r>
    <r>
      <rPr>
        <i/>
        <sz val="12"/>
        <rFont val="Arial"/>
        <family val="2"/>
      </rPr>
      <t xml:space="preserve"> rata2 capaian kinerja tahun berjalan melebihi capaian tahun sebelumnya; 
apabila </t>
    </r>
    <r>
      <rPr>
        <b/>
        <i/>
        <sz val="12"/>
        <rFont val="Arial"/>
        <family val="2"/>
      </rPr>
      <t>110%</t>
    </r>
    <r>
      <rPr>
        <i/>
        <sz val="12"/>
        <rFont val="Arial"/>
        <family val="2"/>
      </rPr>
      <t xml:space="preserve"> &lt; rata2 capaian kinerja tahun berjalan yang melebihi tahun sebelumnya&lt; </t>
    </r>
    <r>
      <rPr>
        <b/>
        <i/>
        <sz val="12"/>
        <rFont val="Arial"/>
        <family val="2"/>
      </rPr>
      <t>120%;</t>
    </r>
    <r>
      <rPr>
        <i/>
        <sz val="12"/>
        <rFont val="Arial"/>
        <family val="2"/>
      </rPr>
      <t xml:space="preserve">
apabila </t>
    </r>
    <r>
      <rPr>
        <b/>
        <i/>
        <sz val="12"/>
        <rFont val="Arial"/>
        <family val="2"/>
      </rPr>
      <t>90%</t>
    </r>
    <r>
      <rPr>
        <b/>
        <i/>
        <u/>
        <sz val="12"/>
        <rFont val="Arial"/>
        <family val="2"/>
      </rPr>
      <t xml:space="preserve"> </t>
    </r>
    <r>
      <rPr>
        <i/>
        <sz val="12"/>
        <rFont val="Arial"/>
        <family val="2"/>
      </rPr>
      <t xml:space="preserve">&lt; rata2 capaian kinerja tahun berjalan yang melebihi tahun sebelumnya &lt; </t>
    </r>
    <r>
      <rPr>
        <b/>
        <i/>
        <sz val="12"/>
        <rFont val="Arial"/>
        <family val="2"/>
      </rPr>
      <t>110%</t>
    </r>
    <r>
      <rPr>
        <i/>
        <sz val="12"/>
        <rFont val="Arial"/>
        <family val="2"/>
      </rPr>
      <t xml:space="preserve">;
apabila </t>
    </r>
    <r>
      <rPr>
        <b/>
        <i/>
        <sz val="12"/>
        <rFont val="Arial"/>
        <family val="2"/>
      </rPr>
      <t xml:space="preserve">60% </t>
    </r>
    <r>
      <rPr>
        <i/>
        <sz val="12"/>
        <rFont val="Arial"/>
        <family val="2"/>
      </rPr>
      <t xml:space="preserve">&lt; rata2 capaian kinerja tahun berjalan yang melebihi tahun sebelumnya &lt; </t>
    </r>
    <r>
      <rPr>
        <b/>
        <i/>
        <sz val="12"/>
        <rFont val="Arial"/>
        <family val="2"/>
      </rPr>
      <t>90%</t>
    </r>
    <r>
      <rPr>
        <i/>
        <sz val="12"/>
        <rFont val="Arial"/>
        <family val="2"/>
      </rPr>
      <t xml:space="preserve">
apabila rata2 capaian kinerja tahun berjalan yang melebihi tahun sebelumnya &lt; </t>
    </r>
    <r>
      <rPr>
        <b/>
        <i/>
        <sz val="12"/>
        <rFont val="Arial"/>
        <family val="2"/>
      </rPr>
      <t>60%</t>
    </r>
    <r>
      <rPr>
        <i/>
        <sz val="12"/>
        <rFont val="Arial"/>
        <family val="2"/>
      </rPr>
      <t xml:space="preserve"> 
(Jawaban ditulis pada lembar KKE1-I Capaian)</t>
    </r>
  </si>
  <si>
    <t>Tujuan/Hasil Program telah disertai target keberhasilannya</t>
  </si>
  <si>
    <t>Program/Kegiatan dikatakan  merupakan cara untuk mencapai (selaras dengan) tujuan/hasil program dan sasaran jika memenuhi kriteria sbb: 
- Menjadi penyebab langsung terwujudnya tujuan/hasil program dan sasaran;
- Relevan;
- Memiliki hubungan sebab akibat (kausalitas)
- Cukup untuk mewujudkan tujuan/hasil program dan sasaran dalam Renstra</t>
  </si>
  <si>
    <t xml:space="preserve">apabila &gt; 90% tujuan/hasil program dan sasaran yg ditetapkan telah selaras;
apabila 75% &lt; tujuan/hasil program dan sasaran yg selaras &lt; 90%;
apabila 40% &lt; tujuan/hasil program dan sasaran yg selaras &lt; 75%;
apabila 10%&lt; tujuan/hasil program dan sasaran yg selaras &lt; 40%
apabila tujuan/hasil program dan sasaran yg selaras &lt; 10% </t>
  </si>
  <si>
    <r>
      <rPr>
        <i/>
        <u/>
        <sz val="12"/>
        <rFont val="Arial"/>
        <family val="2"/>
      </rPr>
      <t>Catatan:</t>
    </r>
    <r>
      <rPr>
        <i/>
        <sz val="12"/>
        <rFont val="Arial"/>
        <family val="2"/>
      </rPr>
      <t xml:space="preserve">
Kondisi yang akan diubah oleh suatu program,harus dapat dapat diukur dan jelas targetnya, seberapa besar perubahan yang diinginkan</t>
    </r>
  </si>
  <si>
    <t xml:space="preserve">jika dokumen renstra memuat kondisi atau keadaan yang menggambarkan hasil atau manfaat di setiap akhir tahun (sasaran), baik pada tingkat K/L maupun tingkat Unit Kerja </t>
  </si>
  <si>
    <t>Renstra dikatakan menyajikan (memanfaatkan) IKU jika tujuan/hasil program dan atau sasaran yang ada dapat direpresentasikan (relevan) dengan IKU yang sudah diformalkan.
Kriteria ini berlaku dengan asumsi IKU yang diformalkan telah memenuhi kriteria IKU yang baik seperti Spesifik, Dapat Diukur dan Relevan dengan Kinerja Utama K/L atau Unit Kerja</t>
  </si>
  <si>
    <t>Kriteria berorientasi hasil:</t>
  </si>
  <si>
    <t>Mengacu /selaras dengan RPJMN
Mengacu /selaras dengan kontrak kinerja (jika ada)
Mengacu /selaras dengan tugas dan fungsi
menggambarkan core business
menggambarkan isu strategis yang berkembang
menggambarkan hubungan kausalitas
mengacu pada praktik2 terbaik</t>
  </si>
  <si>
    <t>Menjadi penyebab langsung terwujudnya sasaran;
Relevan;
Memiliki hubungan sebab akibat (kausalitas)
Cukup untuk mewujudkan sasaran dalam rencana kinerja tahunan</t>
  </si>
  <si>
    <t>Dokumen perencanaan kinerja tahunan telah disusun</t>
  </si>
  <si>
    <t>Kriteria keselarasan perjanjian kinerja atasan dengan bawahan:</t>
  </si>
  <si>
    <t>IKU telah memenuhi kriteria indikator yang baik</t>
  </si>
  <si>
    <t>Kriteria minimal IKU yang baik adalah relevan dan dapat diukur (measureable)</t>
  </si>
  <si>
    <t>Indikator dikategorikan dapat diukur apabila:</t>
  </si>
  <si>
    <t>Indikator dikategorikan relevan apabila:</t>
  </si>
  <si>
    <t>Tujuan/hasil program yang ditetapkan telah dilengkapi dengan ukuran keberhasilan</t>
  </si>
  <si>
    <t>Ukuran keberhasilan program adalah ukuran atau parameter terukur yang merepresentasikan kondisi yang terjadi akibat dilaksanakannya suatu program (perubahan terukur atas kondisi yang ada, sebelum, selama dan setelah suatu program di jalankan)</t>
  </si>
  <si>
    <t xml:space="preserve">a,
b,
c,
d,
e,
</t>
  </si>
  <si>
    <t>Kriteria ukuran keberhasilan yang baik; SMART</t>
  </si>
  <si>
    <t xml:space="preserve">Spesific: Tidak berdwimakna
Measureable: Dapat diukur, dapat diidentifikasi satuan atau parameternya
Achievable: Dapat dicapai, relevan dengan tugas fungsinya (domainnya) dan dalam kendalinya (contollable)
Relevance: Terkait langsung dengan (merepresentasikan) apa yang akan diukur
Timebound: Mengacu atau menggambarkan kurun waktu tertentu
Cukup, dari segi jumlah, ukuran keberhasilan yang ada harus cukup mengindikasikan tercapainya tujuan, sasaran dan hasil program
</t>
  </si>
  <si>
    <t>Kriteria minimal indikator kinerja yang baik adalah relevan dan dapat diukur (measureable)</t>
  </si>
  <si>
    <t>Indikator kinerja eselon III dan IV telah selaras dengan indikator kinerja atasannya</t>
  </si>
  <si>
    <t>Kriteria indikator yang selaras:</t>
  </si>
  <si>
    <t xml:space="preserve">Indikator kinerja eselon III dan IV merupakan breakdown dari indikator atasan;
Indikator kinerja eselon III dan IV menjadi penyebab (memiliki hubungan kausalitas) terwujudnya kinerja atasan
</t>
  </si>
  <si>
    <t>Target kinerja eselon III dan IV telah dimonitor pencapaiannya</t>
  </si>
  <si>
    <t>apabila target kinerja telah dimonitor dan memenuhi seluruh kriteria yang disebutkan dibawah;
apabila target kinerja telah dimonitor berdasarkan kriteria yang disebutkan dibawah, namun belum seluruh rekomendasi ditindaklanjuti;
apabila target kinerja telah dimonitor dengan kriteria tersebut namun tidak ada tindak lanjut terhadap rekomendasi yang diberikan
apabila monitoring target kinerja dilakukan secara insidentil, tidak terjadual, tanpa SOP atau mekanisme yang jelas;
Target kinerja tidak dimonitor</t>
  </si>
  <si>
    <t>Terdapat breakdown target kinerja tahunan kedalam target2 bulanan/periodik yang selaras dan terukur;
Terdapat pihak atau bagian yang bertanggungjawab untuk melaporkan dan yang memonitor kinerja secara periodik;
Terdapat jadual, mekanisme atau SOP yang jelas tentang mekanisme monitoring kinerja secara periodik;
Terdapat dokumentasi hasil monitoring 
Terdapat tindak lanjut atas hasil monitoring</t>
  </si>
  <si>
    <t>-
-</t>
  </si>
  <si>
    <t>Representatif (alat ukur yg mewakili) untuk mengukur kinerja yang seharusnya 
Jumlahnya memadai utk menyimpulkan tercapainya kondisi yang seharusnya (kinerja utamanya)</t>
  </si>
  <si>
    <t>Kinerja (kondisi) yang seharusnya mengacu pada kriteria sbb:</t>
  </si>
  <si>
    <r>
      <t xml:space="preserve">Informasi yang disajikan </t>
    </r>
    <r>
      <rPr>
        <b/>
        <i/>
        <sz val="12"/>
        <rFont val="Arial"/>
        <family val="2"/>
      </rPr>
      <t>telah digunakan dalam perbaikan perencanaan</t>
    </r>
    <r>
      <rPr>
        <sz val="12"/>
        <rFont val="Arial"/>
        <family val="2"/>
      </rPr>
      <t xml:space="preserve"> 
</t>
    </r>
  </si>
  <si>
    <t>Informasi kinerja telah digunakan dalam pelaksanaan evaluasi akuntabilitas kinerja</t>
  </si>
  <si>
    <t>jika informasi kinerja dalam laporan kinerja dapat dimanfaatkan dalam evaluasi AKIP</t>
  </si>
  <si>
    <t>-
-
-
-</t>
  </si>
  <si>
    <t xml:space="preserve">-
-
-
</t>
  </si>
  <si>
    <t>Pengertian kegiatan juga mencakup sub kegiatan/komponen kegiatan</t>
  </si>
  <si>
    <t>Dokumen PK telah selaras dengan Renstra</t>
  </si>
  <si>
    <t>-
-
-
-
-
-
-
-</t>
  </si>
  <si>
    <t>Mengacu /selaras dengan tugas dan fungsi
menggambarkan core business (sesuai karakteristik organisasi)
menggambarkan keunikan/sifat khas yang membedakannya dengan organisasi/unit kerja lain
menggambarkan isu strategis yang berkembang
menjawab permasalahan yang teridentifikasi (di organisasi/daerah)
menggambarkan kearifan lokal
mengacu pada praktik2 terbaik</t>
  </si>
  <si>
    <t xml:space="preserve">a,
b.
c,
d,
e,
</t>
  </si>
  <si>
    <t xml:space="preserve">a,
b,
c,
d,
e,
</t>
  </si>
  <si>
    <t xml:space="preserve">-
-
-
-
-
</t>
  </si>
  <si>
    <t xml:space="preserve">-
-
-
-
-
-
</t>
  </si>
  <si>
    <t>B. PENGUKURAN KINERJA (25%)</t>
  </si>
  <si>
    <t>jika laporan kinerja disampaikan sesaui dengan batas waktu yang ditetapkan</t>
  </si>
  <si>
    <t>Rencana Strategis (Renstra) telah disusun</t>
  </si>
  <si>
    <t>Renstra telah memuat tujuan</t>
  </si>
  <si>
    <t>Perjanjian Kinerja (PK) telah disusun</t>
  </si>
  <si>
    <t>PK dikatakan menyajikan (memanfaatkan) IKU jika tujuan/hasil program dan atau sasaran yang ada dapat direpresentasikan (relevan) dengan IKU yang sudah diformalkan.
Kriteria ini berlaku dengan asumsi IKU yang diformalkan telah memenuhi kriteria IKU yang baik seperti Spesifik, Dapat Diukur dan Relevan dengan Kinerja Utama K/L atau Unit Kerja</t>
  </si>
  <si>
    <t xml:space="preserve">*) 
*) </t>
  </si>
  <si>
    <t>Indikator kinerja sasaran dan hasil program (outcome) telah memenuhi kriteria indikator kinerja yang baik</t>
  </si>
  <si>
    <t>Perjanjian Kinerja telah dimanfaatkan untuk penyusunan (identifikasi) kinerja sampai kepada tingkat eselon III dan IV</t>
  </si>
  <si>
    <t>Target2 kinerja dalam PK atasan telah di-breakdown dalam (selaras dengan) target2 kinerja  bawahan (eselon III dan IV)
Sasaran, indikator dan target kinerja bawahan (eselon III dan IV) menjadi penyebab (memiliki hubungan kausalitas) terwujudnya outcome atau hasil2 program yang ada di PK atasan
Catatan:
pemilihan a/b/c/d/e dengan asumsi indikator sasaran/hasil program di PK atasan telah memenuhi kriteria SMART</t>
  </si>
  <si>
    <t xml:space="preserve">-
-
-
</t>
  </si>
  <si>
    <r>
      <t xml:space="preserve">Indikator-indikator yang ada sudah SMART dan cukup 
terdapat alur penjenjangan kinerja yang jelas mulai dari pimpinan </t>
    </r>
    <r>
      <rPr>
        <b/>
        <i/>
        <sz val="12"/>
        <rFont val="Arial"/>
        <family val="2"/>
      </rPr>
      <t>sampai dengan staf operasional (individu);</t>
    </r>
    <r>
      <rPr>
        <i/>
        <sz val="12"/>
        <rFont val="Arial"/>
        <family val="2"/>
      </rPr>
      <t xml:space="preserve">
Setiap jenjang atau tingkatan memiliki indikator kinerja SMART yang formal
setiap jenjang atau tingkatan memiliki target-target terukur
terdapat hubungan kausalitas antara setiap jenjang atau tingkatan
Terdapat pengukuran kinerja pada setiap jenjangnya
Hasil pengukuran dapat diverifikasi atau ditelusuri sampai ke sumbernya
Hasil pengukuran berjenjang tersebut sudah divalidasi</t>
    </r>
  </si>
  <si>
    <t>Telah terdapat ukuran kinerja tingkat eselon III dan IV sebagai turunan kinerja atasannya</t>
  </si>
  <si>
    <t>Ukuran (Indikator) kinerja eselon III dan IV telah memenuhi kriteria indikator kinerja yang baik</t>
  </si>
  <si>
    <t>-
-
-
-</t>
  </si>
  <si>
    <t>Menggambarkan kinerja atau hasil sesuai dengan levelnya
terkait langsung dengan kinerja (sasaran) atau kondisi yang akan diukur
Mewakili (representatif) kinerja (sasaran) atau kondisi yang akan diwujudkan
Indikator tersebut mengindikasikan (mencerminkan) terwujudnya kinerja atau sasaran yang ditetapkan</t>
  </si>
  <si>
    <t>Sudah terdapat ukuran (indikator) kinerja individu yang mengacu pada IKU unit kerja organisasi/atasannya</t>
  </si>
  <si>
    <t>Informasi capaian kinerja berdasarkan fakta sebenarnya atau bukti yang memadai dan dapat dipertanggungjawabkan;
Data yang dikumpulkan didasarkan suatu mekanisme yang memadai atau terstruktur (jelas mekanisme pengumpulan datanya, siapa yg mengumpulkan data, mencatat, dan siapa yg mensupervisi, serta sumber data valid);
Data kinerja yang diperoleh tepat waktu;
Data yang dikumpulkan memiliki tingkat kesalahan yang minimal;</t>
  </si>
  <si>
    <t xml:space="preserve">Capaian IKU dijadikan dasar penilaian kinerja
Capaian IKU dijadikan dasar insentif atau disinsentif
Capaian IKU dijadikan dasar promosi atau kenaikan/penurunan peringkat </t>
  </si>
  <si>
    <t>Dapat dimanfaatkan untuk penilaian kinerja memenuhi kriteria sbb:</t>
  </si>
  <si>
    <t xml:space="preserve">Capaian IKU dapat dijadikan dasar penilaian kinerja
Capaian IKU dapat dijadikan dasar insentif atau disinsentif
Capaian IKU dapat dijadikan dasar promosi atau kenaikan/penurunan peringkat </t>
  </si>
  <si>
    <t>Rencana kinerja tahunan dimanfaatkan dalam penyusunan anggaran</t>
  </si>
  <si>
    <t>Jika target-target kinerja sasaran dalam rencana kinerja tahunan menjadi prasyarat dalam pengajuan dan pengaloksian anggaran
Jika target-target kinerja sasaran dalam rencana kinerja dimaksud tidak menjadi prasyarat dalam pengajuan anggaran, maka jawaban harus "Tidak"</t>
  </si>
  <si>
    <t>Monitoring target (kinerja) mengacu pada prasyarat sbb:</t>
  </si>
  <si>
    <r>
      <t xml:space="preserve">Hasil pengukuran (capaian) kinerja mulai dari setingkat eselon IV keatas telah dikaitkan dengan (dimanfaatkan sebagai dasar pemberian) </t>
    </r>
    <r>
      <rPr>
        <i/>
        <sz val="12"/>
        <rFont val="Arial"/>
        <family val="2"/>
      </rPr>
      <t>reward &amp; punishment</t>
    </r>
  </si>
  <si>
    <t xml:space="preserve">hasil pengukuran dikatakan terkait dengan reward &amp; punishment apabila terdapat perbedaan (dapat diidentifikasi) tingkat reward &amp; punishment antara:
</t>
  </si>
  <si>
    <t xml:space="preserve">-
-
-
-
</t>
  </si>
  <si>
    <t>pejabat/pegawai yang berkinerja dengan yang tidak berkinerja (tidak jelas kinerjanya)
pejabat/pegawai yang mencapai target dengan yang tidak mencapai target
pejabat/pegawai yang selesai tepat waktu dengan yang tidak tepat waktu (tidak selesai)
pejabat/pegawai dengan capaian diatas standar dengan yang standar</t>
  </si>
  <si>
    <r>
      <t xml:space="preserve">Informasi yang disajikan dalam Laporan Kinerja menggambarkan hasil2 (termasuk output2 penting) yang telah dicapai </t>
    </r>
    <r>
      <rPr>
        <b/>
        <i/>
        <sz val="12"/>
        <rFont val="Arial"/>
        <family val="2"/>
      </rPr>
      <t>dan seharusnya</t>
    </r>
    <r>
      <rPr>
        <i/>
        <sz val="12"/>
        <rFont val="Arial"/>
        <family val="2"/>
      </rPr>
      <t xml:space="preserve"> tercapai sampai dengan saat ini
Laporan Kinerja tidak hanya berfokus pada informasi tentang kegiatan atau proses yang telah dilaksanakan pada tahun ybs
Laporan Kinerja tidak berorientasi hanya pada informasi tentang realisasi seluruh anggaran yang telah digunakan</t>
    </r>
  </si>
  <si>
    <t>PK telah dipublikasikan</t>
  </si>
  <si>
    <t>Renstra telah dipublikasikan</t>
  </si>
  <si>
    <t>Indikator Kinerja Utama telah dipublikasikan</t>
  </si>
  <si>
    <r>
      <t xml:space="preserve">IKU </t>
    </r>
    <r>
      <rPr>
        <u/>
        <sz val="12"/>
        <color indexed="8"/>
        <rFont val="Arial"/>
        <family val="2"/>
      </rPr>
      <t>telah</t>
    </r>
    <r>
      <rPr>
        <sz val="12"/>
        <color indexed="8"/>
        <rFont val="Arial"/>
        <family val="2"/>
      </rPr>
      <t xml:space="preserve"> dimanfaatkan untuk penilaian kinerja</t>
    </r>
  </si>
  <si>
    <t>apabila dokumen yang memuat Indikator Kinerja Utama dapat diakses dengan mudah setiap saat (misalnya: website resmi K/L)</t>
  </si>
  <si>
    <t>Laporan Kinerja telah dipublikasikan</t>
  </si>
  <si>
    <t xml:space="preserve">-
-
-
-
-
</t>
  </si>
  <si>
    <t xml:space="preserve">Tujuan/Hasil program telah berorientasi hasil </t>
  </si>
  <si>
    <t>ukuran keberhasilan tujuan (outcome)/Hasil Program telah memenuhi kriteria ukuran keberhasilan yang baik</t>
  </si>
  <si>
    <t>Menggambarkan suatu tingkatan tertentu yang seharusnya dicapai (termasuk tingkatan yang standar, generally accepted)
Selaras dengan RPJMN/Renstra;
Berdasarkan (relevan dgn) indikator yg SMART;
Berdasarkan basis data yang memadai
Berdasarkan argumen dan perhitungan yang logis</t>
  </si>
  <si>
    <t>Dokumen Renstra digunakan sebagai acuan penyusunan Dokumen rencana kinerja tahunan</t>
  </si>
  <si>
    <t>Target2 kinerja jangka menengah dalam Renstra telah di-breakdown dalam (selaras dengan) target2 kinerja tahunan dalam rencana kinerja tahunan
Sasaran2 yang ada di Renstra dijadikan outcome atau hasil2 program yang akan diwujudkan dalam rencana kinerja tahunan
Sasaran, indikator dan target yang ditetapkan dalam perencanaan unit kerja menjadi penyebab (memiliki hubungan kausalitas) terwujudnya outcome atau hasil2 program yang ada di rencana kinerja tahunan
Catatan:
pemilihan a/b/c/d/e dengan asumsi indikator tujuan/hasil program dan sasaran di Renstra telah memenuhi kriteria SMART</t>
  </si>
  <si>
    <t>apabila dokumen Perjanjian Kinerja dapat diakses dengan mudah setiap saat (misalnya: website resmi K/L atau media lain yang memungkinkan publik dapat mengakses)</t>
  </si>
  <si>
    <t>Dokumen rencana kinerja tahunan telah selaras dengan dokumen pengajuan anggaran</t>
  </si>
  <si>
    <t>Mengacu /selaras dengan RPJMN/RKP/Renstra
Mengacu /selaras dengan kontrak kinerja atau kontrak lain yang pernah dibuat (jika ada)
Mengacu /selaras dengan tugas dan fungsi
Menggambarkan core business
Menggambarkan isu strategis yang berkembang dan menjawab permasalahan yang teridentifikasi saat proses perencanaan
Menggambarkan hubungan kausalitas, (menjadi penyebab terwujudnya tujuan dan sasaran yang ada di Renstra/RKP)
Mengacu pada praktik2 terbaik
Menggambarkan keadaan yang seharusnya terwujud pada tahun itu (memperhitungkan outcome yang seharusnya terwujud dalam tahun ybs akibat kegiatan tahun2 sebelumnya</t>
  </si>
  <si>
    <t>PEMENUHAN PENGUKURAN (5%)</t>
  </si>
  <si>
    <t>KUALITAS PENGUKURAN (12,5%)</t>
  </si>
  <si>
    <t>IMPLEMENTASI PENGUKURAN (7,5%)</t>
  </si>
  <si>
    <t>jika laporran kinerja dapat diakses dengan mudah setiap saat (misalnya melalui website resmi K/Latau media lain yang dapat diakses secara mudah oleh publik)</t>
  </si>
  <si>
    <r>
      <t xml:space="preserve">Laporan Kinerja menyajikan informasi pencapaian sasaran yang berorientasi </t>
    </r>
    <r>
      <rPr>
        <i/>
        <sz val="12"/>
        <rFont val="Arial"/>
        <family val="2"/>
      </rPr>
      <t>outcome</t>
    </r>
  </si>
  <si>
    <t>KINERJA YANG DILAPORKAN (OUTCOME) (12,5%)</t>
  </si>
  <si>
    <t>a,
b.
c,
d.
e.</t>
  </si>
  <si>
    <r>
      <t xml:space="preserve">Hasil evaluasi </t>
    </r>
    <r>
      <rPr>
        <u/>
        <sz val="12"/>
        <rFont val="Arial"/>
        <family val="2"/>
      </rPr>
      <t xml:space="preserve">program </t>
    </r>
    <r>
      <rPr>
        <sz val="12"/>
        <rFont val="Arial"/>
        <family val="2"/>
      </rPr>
      <t>telah ditindaklanjuti untuk perbaikan perencanaan program di masa yang akan datang</t>
    </r>
  </si>
  <si>
    <t>apabila kemajuan rencana aksi dapat diketahui setiap saat dibutuhkan
pemantauan rencana aksi dilakukan periodik minimal triwulan
pemantauan rencana aksi dilakukan periodik semesteran
pemantauan rencana aksi dilakukan periodik tahunan
tidak dilakukan evaluasi rencana aksi</t>
  </si>
  <si>
    <t xml:space="preserve">apabila informasi capaian output memenuhi kriteria sebagaimana yang ditetapkan; 
apabila lebih dari 80% capaian output memenuhi kriteria sebagaimana yang ditetapkan;
apabila lebih dari 60% capaian output memenuhi kriteria sebagaimana yang ditetapkan
apabila sebagin besar informasi capaian output sangat diragukan validitas datanya;
apabila capaian output tidak dapat diandalkan
</t>
  </si>
  <si>
    <t xml:space="preserve">apabila informasi capaian outcome memenuhi kriteria sebagaimana yang ditetapkan; 
apabila lebih dari 80% capaian outcome memenuhi kriteria sebagaimana yang ditetapkan;
apabila lebih dari 60% capaian outcome memenuhi kriteria sebagaimana yang ditetapkan
apabila sebagin besar informasi capaian outcome sangat diragukan validitas datanya;
apabila capaian outcome tidak dapat diandalkan
</t>
  </si>
  <si>
    <t>a,</t>
  </si>
  <si>
    <t>Jika unit kerja telah menyusun dokumen rencana strategis tersendiri (mendapat poin 1)</t>
  </si>
  <si>
    <t xml:space="preserve">b, </t>
  </si>
  <si>
    <t>Jika unit kerja tidak secara khusus menyusun atau memiliki dokumen rencana strategis, namun kondisi jangka menengah yang akan diwujudkan oleh unit kerja tersebut tercantum dalam renstra K/L
(mendapat poin 0,5)</t>
  </si>
  <si>
    <t>c,</t>
  </si>
  <si>
    <t>Jika unit kerja tidak menyusun/memiliki dokumen renstra atau tidak dapat mengidentifikasikan kondisi jangka menengah yang akan diwujudkan
(poin 0)</t>
  </si>
  <si>
    <t xml:space="preserve">jika unit kerja telah memuat atau menetapkan tujuan atau hasil akhir dari program teknis (kondisi akhir tahun ke-5) yang menggambarkan kondisi terukur yang akan diwujudkan dengan program teknis tersebut </t>
  </si>
  <si>
    <t>jika dokumen renstra dapat diakses dengan mudah setiap saat (misalnya: website resmi K/L atau media lain yang memudahkan publik untuk mengakses)</t>
  </si>
  <si>
    <t xml:space="preserve">tujuan/hasil program dan Sasaran2 yang ada di Renstra  merupakan  tujuan/hasil program dan sasaran2 yang akan diwujudkan dalam RPJMN/Renstra atasannya;
Target2 kinerja Renstra merupakan breakdown (turunan) dari target2 kinerja dalam RPJMN/Renstra atasannya;
Sasaran, indikator dan target yang ditetapkan dalam Renstra menjadi penyebab (memiliki hubungan kausalitas) terwujudnya tujuan/hasil program dan sasaran yang ada di RPJMN/Renstra atasannya 
</t>
  </si>
  <si>
    <r>
      <t>apabila secara formal ada dokumen atau media yang memuat sasaran (kinerja/hasil), indikator dan target kinerja (</t>
    </r>
    <r>
      <rPr>
        <b/>
        <i/>
        <sz val="12"/>
        <rFont val="Arial"/>
        <family val="2"/>
      </rPr>
      <t>bukan kerja</t>
    </r>
    <r>
      <rPr>
        <i/>
        <sz val="12"/>
        <rFont val="Arial"/>
        <family val="2"/>
      </rPr>
      <t xml:space="preserve">) tahunan yang akan dicapai serta strategi (program dan kegiatan) untuk mencapai sasaran tersebut dan dibuat </t>
    </r>
    <r>
      <rPr>
        <b/>
        <i/>
        <sz val="12"/>
        <rFont val="Arial"/>
        <family val="2"/>
      </rPr>
      <t xml:space="preserve">sebelum </t>
    </r>
    <r>
      <rPr>
        <i/>
        <sz val="12"/>
        <rFont val="Arial"/>
        <family val="2"/>
      </rPr>
      <t xml:space="preserve">mengajukan anggaran. 
Jika rencana kinerja dimaksud </t>
    </r>
    <r>
      <rPr>
        <b/>
        <i/>
        <u/>
        <sz val="12"/>
        <rFont val="Arial"/>
        <family val="2"/>
      </rPr>
      <t>tidak</t>
    </r>
    <r>
      <rPr>
        <i/>
        <sz val="12"/>
        <rFont val="Arial"/>
        <family val="2"/>
      </rPr>
      <t xml:space="preserve"> menjadi prasyarat dalam pengajuan anggaran, maka jawaban harus "Tidak"</t>
    </r>
  </si>
  <si>
    <t>Dokumen rencana kinerja tahunan dimanfaatkan dalam penyusunan anggaran</t>
  </si>
  <si>
    <t>apabila Kem/LPND/unit kerja telah memiliki Indikator Kinerja Utama  (IKU)  level Kem/LPND dan level unit kerja yang telah  ditetapkan secara formal dalam suatu keputusan pimpinan.</t>
  </si>
  <si>
    <t>Laporan Kinerja menyajikan informasi tentang analisis efisiensi penggunaan sumber daya</t>
  </si>
  <si>
    <t>Jika besaran efisiensi yang terjadi dapat dikuantifikasikan
Jika hanya berupa info tentang efisiensi yang telah dilakukan
Jika hanya berupa info tentang upaya efisiensi yang dilakukan 
Jika tidak ada informasi tentang efisiensi.</t>
  </si>
  <si>
    <t>Laporan Kinerja menyajikan informasi keuangan yang terkait dengan pencapaian sasaran kinerja instansi</t>
  </si>
  <si>
    <r>
      <t xml:space="preserve">apabila Laporan Kinerja mampu menyajikan informasi keuangan yang terkait langsung dengan seluruh pencapaian sasaran (outcome);
apabila Laporan Kinerja mampu menyajikan informasi keuangan atas </t>
    </r>
    <r>
      <rPr>
        <i/>
        <u/>
        <sz val="12"/>
        <rFont val="Arial"/>
        <family val="2"/>
      </rPr>
      <t>&gt;</t>
    </r>
    <r>
      <rPr>
        <i/>
        <sz val="12"/>
        <rFont val="Arial"/>
        <family val="2"/>
      </rPr>
      <t xml:space="preserve"> 80% sasaran 
apabila Laporan Kinerja hanya menyajikan informasi keuangan atas </t>
    </r>
    <r>
      <rPr>
        <i/>
        <u/>
        <sz val="12"/>
        <rFont val="Arial"/>
        <family val="2"/>
      </rPr>
      <t>&gt;</t>
    </r>
    <r>
      <rPr>
        <i/>
        <sz val="12"/>
        <rFont val="Arial"/>
        <family val="2"/>
      </rPr>
      <t xml:space="preserve"> 50% sasaran;
apabila Laporan Kinerja hanya menyajikan realisasi keuangan atas &lt; 50% sasaran
apabila tidak ada informasi keuangan yang dapat dikaitkan dengan sasaran atau kinerja tertentu 
</t>
    </r>
  </si>
  <si>
    <r>
      <t>Terdapat pedoman</t>
    </r>
    <r>
      <rPr>
        <sz val="12"/>
        <rFont val="Arial"/>
        <family val="2"/>
      </rPr>
      <t xml:space="preserve"> evaluasi akuntabilitas kinerja internal</t>
    </r>
  </si>
  <si>
    <r>
      <t>Terdapat pemantauan kemajuan</t>
    </r>
    <r>
      <rPr>
        <sz val="12"/>
        <rFont val="Arial"/>
        <family val="2"/>
      </rPr>
      <t xml:space="preserve"> pencapaian kinerja beserta hambatannya </t>
    </r>
  </si>
  <si>
    <t>-
-
-
-
-</t>
  </si>
  <si>
    <t>Terdapat informasi tentang capaian hasil2 program;
Terdapat simpulan keberhasilan atau ketidakberhasilan program;
Terdapat analisis dan simpulan tentang kondisi sebelum dan sesudah dilaksanakannya suatu program;
Terdapat analisis tentang perubahan target grup yang dituju oleh program tersebut;
Terdapat ukuran yang memadai tentang keberhasilan program</t>
  </si>
  <si>
    <t>ORIENTSI HASIL</t>
  </si>
  <si>
    <t>A. PERENCANAAN KINERJA (30%)</t>
  </si>
  <si>
    <t>PERENCANAAN STRATEGIS (10%)</t>
  </si>
  <si>
    <t>PEMENUHAN RENSTRA (2%)</t>
  </si>
  <si>
    <t>KUALITAS RENSTRA (5%)</t>
  </si>
  <si>
    <t>IMPLEMENTASI RENSTRA (3%)</t>
  </si>
  <si>
    <t>PERENCANAAN KINERJA TAHUNAN (20%)</t>
  </si>
  <si>
    <t>PEMENUHAN PERENCANAAN KINERJA TAHUNAN (4%)</t>
  </si>
  <si>
    <t>KUALITAS PERENCANAAN KINERJA TAHUNAN (10%)</t>
  </si>
  <si>
    <t>IMPLEMENTASI PERENCANAAN KINERJA TAHUNAN (6%)</t>
  </si>
  <si>
    <t>PENYAJIAN INFORMASI KINERJA (7,5%)</t>
  </si>
  <si>
    <t>PEMANFAATAN INFORMASI KINERJA (4,5%)</t>
  </si>
  <si>
    <t>PEMENUHAN (2%)</t>
  </si>
  <si>
    <t>Tujuan/hasil program yang ditetapkan telah dilengkapi dengan ukuran keberhasilan (dapat diidentifikasi ukuran keberhasilannya).</t>
  </si>
  <si>
    <r>
      <t xml:space="preserve">apabila seluruh tujuan/hasil program/kondisi akhir periode renstra, telah dilengkapi dengan ukuran keberhasilan;
apabila 80% &lt; tujuan/hasil program yang telah dilengkapi dengan ukuran keberhasilan &lt; 100%; 
apabila 40% &lt; tujuan/hasil program yang telah dilengkapi dengan ukuran keberhasilan </t>
    </r>
    <r>
      <rPr>
        <i/>
        <u/>
        <sz val="12"/>
        <rFont val="Arial"/>
        <family val="2"/>
      </rPr>
      <t>&lt;</t>
    </r>
    <r>
      <rPr>
        <i/>
        <sz val="12"/>
        <rFont val="Arial"/>
        <family val="2"/>
      </rPr>
      <t xml:space="preserve"> 80%;
apabila 20% &lt; tujuan/hasil program yang telah dilengkapi dengan ukuran keberhasilan </t>
    </r>
    <r>
      <rPr>
        <i/>
        <u/>
        <sz val="12"/>
        <rFont val="Arial"/>
        <family val="2"/>
      </rPr>
      <t>&lt;</t>
    </r>
    <r>
      <rPr>
        <i/>
        <sz val="12"/>
        <rFont val="Arial"/>
        <family val="2"/>
      </rPr>
      <t xml:space="preserve"> 40%
apabila tujuan/hasil program yang telah dilengkapi dengan ukuran keberhasilan </t>
    </r>
    <r>
      <rPr>
        <i/>
        <u/>
        <sz val="12"/>
        <rFont val="Arial"/>
        <family val="2"/>
      </rPr>
      <t>&lt;</t>
    </r>
    <r>
      <rPr>
        <i/>
        <sz val="12"/>
        <rFont val="Arial"/>
        <family val="2"/>
      </rPr>
      <t xml:space="preserve"> 20%</t>
    </r>
  </si>
  <si>
    <t>Tujuan/Hasil Program telah disertai target keberhasilannya (dapat diidentifikasi target keberhasilannya)</t>
  </si>
  <si>
    <r>
      <t xml:space="preserve">apabila seluruh tujuan/hasil program telah dilengkapi dengan target  pencapaiannya;
apabila 80% &lt; tujuan/hasil program yang telah dilengkapi dengan target pencapaiannya &lt; 100%;
apabila 40% &lt; tujuan/hasil program yang telah dilengkapi dengan target pencapaiannya </t>
    </r>
    <r>
      <rPr>
        <i/>
        <u/>
        <sz val="12"/>
        <rFont val="Arial"/>
        <family val="2"/>
      </rPr>
      <t>&lt;</t>
    </r>
    <r>
      <rPr>
        <i/>
        <sz val="12"/>
        <rFont val="Arial"/>
        <family val="2"/>
      </rPr>
      <t xml:space="preserve"> 80%;
apabila 20% &lt; tujuan/hasil program yang telah dilengkapi dengan target pencapaiannya </t>
    </r>
    <r>
      <rPr>
        <i/>
        <u/>
        <sz val="12"/>
        <rFont val="Arial"/>
        <family val="2"/>
      </rPr>
      <t>&lt;</t>
    </r>
    <r>
      <rPr>
        <i/>
        <sz val="12"/>
        <rFont val="Arial"/>
        <family val="2"/>
      </rPr>
      <t xml:space="preserve"> 40%
apabila tujuan/hasil program yang telah dilengkapi dengan target pencapaiannya </t>
    </r>
    <r>
      <rPr>
        <i/>
        <u/>
        <sz val="12"/>
        <rFont val="Arial"/>
        <family val="2"/>
      </rPr>
      <t>&lt;</t>
    </r>
    <r>
      <rPr>
        <i/>
        <sz val="12"/>
        <rFont val="Arial"/>
        <family val="2"/>
      </rPr>
      <t xml:space="preserve"> 20%</t>
    </r>
  </si>
  <si>
    <r>
      <t xml:space="preserve">apabila seluruh sasaran telah dilengkapi dengan indikatornya;
apabila 80% &lt; sasaran yang telah dilengkapi dengan indikatornya &lt; 100%;
apabila 40% &lt; sasaran yang telah dilengkapi dengan indikatornya </t>
    </r>
    <r>
      <rPr>
        <i/>
        <u/>
        <sz val="12"/>
        <rFont val="Arial"/>
        <family val="2"/>
      </rPr>
      <t>&lt;</t>
    </r>
    <r>
      <rPr>
        <i/>
        <sz val="12"/>
        <rFont val="Arial"/>
        <family val="2"/>
      </rPr>
      <t xml:space="preserve"> 80%;
apabila 20% &lt; sasaran yang telah dilengkapi dengan indikatornya </t>
    </r>
    <r>
      <rPr>
        <i/>
        <u/>
        <sz val="12"/>
        <rFont val="Arial"/>
        <family val="2"/>
      </rPr>
      <t>&lt;</t>
    </r>
    <r>
      <rPr>
        <i/>
        <sz val="12"/>
        <rFont val="Arial"/>
        <family val="2"/>
      </rPr>
      <t xml:space="preserve"> 40%
apabila sasaran yang telah dilengkapi dengan indikatornya </t>
    </r>
    <r>
      <rPr>
        <i/>
        <u/>
        <sz val="12"/>
        <rFont val="Arial"/>
        <family val="2"/>
      </rPr>
      <t>&lt;</t>
    </r>
    <r>
      <rPr>
        <i/>
        <sz val="12"/>
        <rFont val="Arial"/>
        <family val="2"/>
      </rPr>
      <t xml:space="preserve"> 20%</t>
    </r>
  </si>
  <si>
    <r>
      <t xml:space="preserve">apabila seluruh sasaran telah dilengkapi dengan target  pencapaiannya;
apabila 80% &lt; sasaran yang telah dilengkapi dengan target pencapaiannya &lt; 100%;
apabila 40% &lt; sasaran yang telah dilengkapi dengan target pencapaiannya </t>
    </r>
    <r>
      <rPr>
        <i/>
        <u/>
        <sz val="12"/>
        <rFont val="Arial"/>
        <family val="2"/>
      </rPr>
      <t>&lt;</t>
    </r>
    <r>
      <rPr>
        <i/>
        <sz val="12"/>
        <rFont val="Arial"/>
        <family val="2"/>
      </rPr>
      <t xml:space="preserve"> 80%;
apabila 20% &lt; sasaran yang telah dilengkapi dengan target pencapaiannya </t>
    </r>
    <r>
      <rPr>
        <i/>
        <u/>
        <sz val="12"/>
        <rFont val="Arial"/>
        <family val="2"/>
      </rPr>
      <t>&lt;</t>
    </r>
    <r>
      <rPr>
        <i/>
        <sz val="12"/>
        <rFont val="Arial"/>
        <family val="2"/>
      </rPr>
      <t xml:space="preserve"> 40%
apabila sasaran yang telah dilengkapi dengan target pencapaiannya </t>
    </r>
    <r>
      <rPr>
        <i/>
        <u/>
        <sz val="12"/>
        <rFont val="Arial"/>
        <family val="2"/>
      </rPr>
      <t>&lt;</t>
    </r>
    <r>
      <rPr>
        <i/>
        <sz val="12"/>
        <rFont val="Arial"/>
        <family val="2"/>
      </rPr>
      <t xml:space="preserve"> 20%</t>
    </r>
  </si>
  <si>
    <r>
      <t xml:space="preserve">apabila lebih dari 95% indikator yang ada di Renstra telah menggambarkan Kinerja Utama K/L;
apabila 80% &lt; indikator yang menggambarkan Kinerja Utama K/L </t>
    </r>
    <r>
      <rPr>
        <i/>
        <u/>
        <sz val="12"/>
        <rFont val="Arial"/>
        <family val="2"/>
      </rPr>
      <t>&lt;</t>
    </r>
    <r>
      <rPr>
        <i/>
        <sz val="12"/>
        <rFont val="Arial"/>
        <family val="2"/>
      </rPr>
      <t xml:space="preserve"> 95%;
apabila </t>
    </r>
    <r>
      <rPr>
        <b/>
        <i/>
        <sz val="12"/>
        <rFont val="Arial"/>
        <family val="2"/>
      </rPr>
      <t xml:space="preserve">40% </t>
    </r>
    <r>
      <rPr>
        <i/>
        <sz val="12"/>
        <rFont val="Arial"/>
        <family val="2"/>
      </rPr>
      <t xml:space="preserve">&lt; indikator yang menggambarkan Kinerja Utama K/L </t>
    </r>
    <r>
      <rPr>
        <i/>
        <u/>
        <sz val="12"/>
        <rFont val="Arial"/>
        <family val="2"/>
      </rPr>
      <t>&lt;</t>
    </r>
    <r>
      <rPr>
        <i/>
        <sz val="12"/>
        <rFont val="Arial"/>
        <family val="2"/>
      </rPr>
      <t xml:space="preserve"> 80%;
apabila 20</t>
    </r>
    <r>
      <rPr>
        <b/>
        <i/>
        <sz val="12"/>
        <rFont val="Arial"/>
        <family val="2"/>
      </rPr>
      <t xml:space="preserve">% </t>
    </r>
    <r>
      <rPr>
        <i/>
        <sz val="12"/>
        <rFont val="Arial"/>
        <family val="2"/>
      </rPr>
      <t xml:space="preserve">&lt; indikator yang menggambarkan Kinerja Utama K/L </t>
    </r>
    <r>
      <rPr>
        <i/>
        <u/>
        <sz val="12"/>
        <rFont val="Arial"/>
        <family val="2"/>
      </rPr>
      <t>&lt;</t>
    </r>
    <r>
      <rPr>
        <i/>
        <sz val="12"/>
        <rFont val="Arial"/>
        <family val="2"/>
      </rPr>
      <t xml:space="preserve"> </t>
    </r>
    <r>
      <rPr>
        <b/>
        <i/>
        <sz val="12"/>
        <rFont val="Arial"/>
        <family val="2"/>
      </rPr>
      <t>40%</t>
    </r>
    <r>
      <rPr>
        <i/>
        <sz val="12"/>
        <rFont val="Arial"/>
        <family val="2"/>
      </rPr>
      <t xml:space="preserve">
apabila indikator yang menggambarkan Kinerja Utama K/L </t>
    </r>
    <r>
      <rPr>
        <i/>
        <u/>
        <sz val="12"/>
        <rFont val="Arial"/>
        <family val="2"/>
      </rPr>
      <t>&lt;</t>
    </r>
    <r>
      <rPr>
        <i/>
        <sz val="12"/>
        <rFont val="Arial"/>
        <family val="2"/>
      </rPr>
      <t xml:space="preserve"> 20</t>
    </r>
    <r>
      <rPr>
        <b/>
        <i/>
        <sz val="12"/>
        <rFont val="Arial"/>
        <family val="2"/>
      </rPr>
      <t xml:space="preserve">% </t>
    </r>
  </si>
  <si>
    <t xml:space="preserve">a,
b,
c,
d,
e,
</t>
  </si>
  <si>
    <r>
      <t xml:space="preserve">apabila lebih dari 95% indikator hasil program telah menggambarkan Kinerja Utama Unit Kerja;
apabila 80% &lt; indikator hasil program yang menggambarkan Kinerja Utama Unit Kerja </t>
    </r>
    <r>
      <rPr>
        <i/>
        <u/>
        <sz val="12"/>
        <rFont val="Arial"/>
        <family val="2"/>
      </rPr>
      <t>&lt;</t>
    </r>
    <r>
      <rPr>
        <i/>
        <sz val="12"/>
        <rFont val="Arial"/>
        <family val="2"/>
      </rPr>
      <t xml:space="preserve"> 95%;
apabila </t>
    </r>
    <r>
      <rPr>
        <b/>
        <i/>
        <sz val="12"/>
        <rFont val="Arial"/>
        <family val="2"/>
      </rPr>
      <t>40%</t>
    </r>
    <r>
      <rPr>
        <i/>
        <sz val="12"/>
        <rFont val="Arial"/>
        <family val="2"/>
      </rPr>
      <t xml:space="preserve">&lt; indikator hasil program yang menggambarkan Kinerja Utama Unit Kerja </t>
    </r>
    <r>
      <rPr>
        <i/>
        <u/>
        <sz val="12"/>
        <rFont val="Arial"/>
        <family val="2"/>
      </rPr>
      <t>&lt;</t>
    </r>
    <r>
      <rPr>
        <i/>
        <sz val="12"/>
        <rFont val="Arial"/>
        <family val="2"/>
      </rPr>
      <t xml:space="preserve"> 80%;
apabila 20</t>
    </r>
    <r>
      <rPr>
        <b/>
        <i/>
        <sz val="12"/>
        <rFont val="Arial"/>
        <family val="2"/>
      </rPr>
      <t xml:space="preserve">% </t>
    </r>
    <r>
      <rPr>
        <i/>
        <sz val="12"/>
        <rFont val="Arial"/>
        <family val="2"/>
      </rPr>
      <t xml:space="preserve">&lt; indikator hasil program yang menggambarkan Kinerja Utama Unit Kerja </t>
    </r>
    <r>
      <rPr>
        <i/>
        <u/>
        <sz val="12"/>
        <rFont val="Arial"/>
        <family val="2"/>
      </rPr>
      <t>&lt;</t>
    </r>
    <r>
      <rPr>
        <i/>
        <sz val="12"/>
        <rFont val="Arial"/>
        <family val="2"/>
      </rPr>
      <t xml:space="preserve"> </t>
    </r>
    <r>
      <rPr>
        <b/>
        <i/>
        <sz val="12"/>
        <rFont val="Arial"/>
        <family val="2"/>
      </rPr>
      <t>40%</t>
    </r>
    <r>
      <rPr>
        <i/>
        <sz val="12"/>
        <rFont val="Arial"/>
        <family val="2"/>
      </rPr>
      <t xml:space="preserve">
apabila indikator hasil program yang menggambarkan Kinerja Utama Unit Kerja </t>
    </r>
    <r>
      <rPr>
        <i/>
        <u/>
        <sz val="12"/>
        <rFont val="Arial"/>
        <family val="2"/>
      </rPr>
      <t>&lt;</t>
    </r>
    <r>
      <rPr>
        <i/>
        <sz val="12"/>
        <rFont val="Arial"/>
        <family val="2"/>
      </rPr>
      <t xml:space="preserve"> 2</t>
    </r>
    <r>
      <rPr>
        <b/>
        <i/>
        <sz val="12"/>
        <rFont val="Arial"/>
        <family val="2"/>
      </rPr>
      <t xml:space="preserve">0% </t>
    </r>
  </si>
  <si>
    <r>
      <t xml:space="preserve">apabila lebih dari 95% tujuan yang ditetapkan telah berorientasi hasil;
apabila 80%&lt; tujuan yang berorientasi hasil </t>
    </r>
    <r>
      <rPr>
        <i/>
        <u/>
        <sz val="12"/>
        <rFont val="Arial"/>
        <family val="2"/>
      </rPr>
      <t>&lt;</t>
    </r>
    <r>
      <rPr>
        <i/>
        <sz val="12"/>
        <rFont val="Arial"/>
        <family val="2"/>
      </rPr>
      <t xml:space="preserve"> 95%;
apabila 40%&lt; tujuan yang berorientasi hasil </t>
    </r>
    <r>
      <rPr>
        <i/>
        <u/>
        <sz val="12"/>
        <rFont val="Arial"/>
        <family val="2"/>
      </rPr>
      <t>&lt;</t>
    </r>
    <r>
      <rPr>
        <i/>
        <sz val="12"/>
        <rFont val="Arial"/>
        <family val="2"/>
      </rPr>
      <t>80%;
apabila 20% &lt; tujuan yang berorientasi hasil</t>
    </r>
    <r>
      <rPr>
        <i/>
        <u/>
        <sz val="12"/>
        <rFont val="Arial"/>
        <family val="2"/>
      </rPr>
      <t>&lt;</t>
    </r>
    <r>
      <rPr>
        <i/>
        <sz val="12"/>
        <rFont val="Arial"/>
        <family val="2"/>
      </rPr>
      <t xml:space="preserve">40%
apabila tujuan yang ditetapkan berorientasi hasil </t>
    </r>
    <r>
      <rPr>
        <i/>
        <u/>
        <sz val="12"/>
        <rFont val="Arial"/>
        <family val="2"/>
      </rPr>
      <t>&lt;</t>
    </r>
    <r>
      <rPr>
        <i/>
        <sz val="12"/>
        <rFont val="Arial"/>
        <family val="2"/>
      </rPr>
      <t xml:space="preserve"> 20% </t>
    </r>
  </si>
  <si>
    <r>
      <t xml:space="preserve">apabila lebih dari 95% hasil program yang ditetapkan telah berorientasi hasil;
apabila 80%&lt; hasil program yang berorientasi hasil </t>
    </r>
    <r>
      <rPr>
        <i/>
        <u/>
        <sz val="12"/>
        <rFont val="Arial"/>
        <family val="2"/>
      </rPr>
      <t>&lt;</t>
    </r>
    <r>
      <rPr>
        <i/>
        <sz val="12"/>
        <rFont val="Arial"/>
        <family val="2"/>
      </rPr>
      <t xml:space="preserve"> 95%;
apabila 40%&lt; hasil program yang berorientasi hasil </t>
    </r>
    <r>
      <rPr>
        <i/>
        <u/>
        <sz val="12"/>
        <rFont val="Arial"/>
        <family val="2"/>
      </rPr>
      <t>&lt;</t>
    </r>
    <r>
      <rPr>
        <i/>
        <sz val="12"/>
        <rFont val="Arial"/>
        <family val="2"/>
      </rPr>
      <t>80%;
apabila 20% &lt; hasil program yang berorientasi hasil</t>
    </r>
    <r>
      <rPr>
        <i/>
        <u/>
        <sz val="12"/>
        <rFont val="Arial"/>
        <family val="2"/>
      </rPr>
      <t>&lt;</t>
    </r>
    <r>
      <rPr>
        <i/>
        <sz val="12"/>
        <rFont val="Arial"/>
        <family val="2"/>
      </rPr>
      <t xml:space="preserve">40%
apabila tujuan yang ditetapkan berorientasi hasil </t>
    </r>
    <r>
      <rPr>
        <i/>
        <u/>
        <sz val="12"/>
        <rFont val="Arial"/>
        <family val="2"/>
      </rPr>
      <t>&lt;</t>
    </r>
    <r>
      <rPr>
        <i/>
        <sz val="12"/>
        <rFont val="Arial"/>
        <family val="2"/>
      </rPr>
      <t xml:space="preserve"> 20% </t>
    </r>
  </si>
  <si>
    <r>
      <t xml:space="preserve">apabila lebih dari 95% ukuran keberhasilan tujuan dalam Renstra telah memenuhi kriteria SMART dan Cukup;
apabila 80% &lt; ukuran keberhasilan SMART </t>
    </r>
    <r>
      <rPr>
        <i/>
        <u/>
        <sz val="12"/>
        <rFont val="Arial"/>
        <family val="2"/>
      </rPr>
      <t>&lt;</t>
    </r>
    <r>
      <rPr>
        <i/>
        <sz val="12"/>
        <rFont val="Arial"/>
        <family val="2"/>
      </rPr>
      <t xml:space="preserve"> 95%;
apabila 40% &lt; ukuran keberhasilan SMART </t>
    </r>
    <r>
      <rPr>
        <i/>
        <u/>
        <sz val="12"/>
        <rFont val="Arial"/>
        <family val="2"/>
      </rPr>
      <t>&lt;</t>
    </r>
    <r>
      <rPr>
        <i/>
        <sz val="12"/>
        <rFont val="Arial"/>
        <family val="2"/>
      </rPr>
      <t xml:space="preserve">80%;
apabila 20% &lt; ukuran keberhasilan SMART </t>
    </r>
    <r>
      <rPr>
        <i/>
        <u/>
        <sz val="12"/>
        <rFont val="Arial"/>
        <family val="2"/>
      </rPr>
      <t>&lt;</t>
    </r>
    <r>
      <rPr>
        <i/>
        <sz val="12"/>
        <rFont val="Arial"/>
        <family val="2"/>
      </rPr>
      <t xml:space="preserve">40%
apabila ukuran keberhasilan yang SMART </t>
    </r>
    <r>
      <rPr>
        <i/>
        <u/>
        <sz val="12"/>
        <rFont val="Arial"/>
        <family val="2"/>
      </rPr>
      <t>&lt;</t>
    </r>
    <r>
      <rPr>
        <i/>
        <sz val="12"/>
        <rFont val="Arial"/>
        <family val="2"/>
      </rPr>
      <t xml:space="preserve"> 20% </t>
    </r>
  </si>
  <si>
    <r>
      <t xml:space="preserve">apabila lebih dari 95% ukuran keberhasilan hasil program telah memenuhi kriteria SMART dan Cukup;
apabila 80% &lt; ukuran keberhasilan hasil program yang SMART </t>
    </r>
    <r>
      <rPr>
        <i/>
        <u/>
        <sz val="12"/>
        <rFont val="Arial"/>
        <family val="2"/>
      </rPr>
      <t>&lt;</t>
    </r>
    <r>
      <rPr>
        <i/>
        <sz val="12"/>
        <rFont val="Arial"/>
        <family val="2"/>
      </rPr>
      <t xml:space="preserve"> 95%;
apabila 40% &lt; ukuran keberhasilan hasil program yang SMART </t>
    </r>
    <r>
      <rPr>
        <i/>
        <u/>
        <sz val="12"/>
        <rFont val="Arial"/>
        <family val="2"/>
      </rPr>
      <t>&lt;</t>
    </r>
    <r>
      <rPr>
        <i/>
        <sz val="12"/>
        <rFont val="Arial"/>
        <family val="2"/>
      </rPr>
      <t xml:space="preserve">80%;
apabila 20% &lt; ukuran keberhasilan hasil program yang SMART &lt;40%
apabila ukuran keberhasilan hasil program yang SMART </t>
    </r>
    <r>
      <rPr>
        <i/>
        <u/>
        <sz val="12"/>
        <rFont val="Arial"/>
        <family val="2"/>
      </rPr>
      <t>&lt;</t>
    </r>
    <r>
      <rPr>
        <i/>
        <sz val="12"/>
        <rFont val="Arial"/>
        <family val="2"/>
      </rPr>
      <t xml:space="preserve"> 20% </t>
    </r>
  </si>
  <si>
    <r>
      <t xml:space="preserve">apabila lebih dari 95% sasaran dalam renstra/hasil program telah berorientasi hasil;
apabila 80%&lt; berorientasi hasil &lt; 95%;
apabila 40%&lt; berorientasi hasil </t>
    </r>
    <r>
      <rPr>
        <i/>
        <u/>
        <sz val="12"/>
        <rFont val="Arial"/>
        <family val="2"/>
      </rPr>
      <t>&lt;</t>
    </r>
    <r>
      <rPr>
        <i/>
        <sz val="12"/>
        <rFont val="Arial"/>
        <family val="2"/>
      </rPr>
      <t xml:space="preserve">80%;
apabila 20% &lt; berorientasi hasil </t>
    </r>
    <r>
      <rPr>
        <i/>
        <u/>
        <sz val="12"/>
        <rFont val="Arial"/>
        <family val="2"/>
      </rPr>
      <t>&lt;</t>
    </r>
    <r>
      <rPr>
        <i/>
        <sz val="12"/>
        <rFont val="Arial"/>
        <family val="2"/>
      </rPr>
      <t xml:space="preserve">40%
apabila sasaran yg berorientasi hasil </t>
    </r>
    <r>
      <rPr>
        <i/>
        <u/>
        <sz val="12"/>
        <rFont val="Arial"/>
        <family val="2"/>
      </rPr>
      <t>&lt;</t>
    </r>
    <r>
      <rPr>
        <i/>
        <sz val="12"/>
        <rFont val="Arial"/>
        <family val="2"/>
      </rPr>
      <t xml:space="preserve"> 20% </t>
    </r>
  </si>
  <si>
    <r>
      <t xml:space="preserve">apabila lebih dari 90% indikator sasaran dalam Renstra telah memenuhi kriteria SMART dan Cukup;
apabila 80% &lt; Indikator SMART </t>
    </r>
    <r>
      <rPr>
        <i/>
        <u/>
        <sz val="12"/>
        <rFont val="Arial"/>
        <family val="2"/>
      </rPr>
      <t>&lt;</t>
    </r>
    <r>
      <rPr>
        <i/>
        <sz val="12"/>
        <rFont val="Arial"/>
        <family val="2"/>
      </rPr>
      <t xml:space="preserve"> 95%;
apabila 40% &lt; Indikator SMART </t>
    </r>
    <r>
      <rPr>
        <i/>
        <u/>
        <sz val="12"/>
        <rFont val="Arial"/>
        <family val="2"/>
      </rPr>
      <t>&lt;</t>
    </r>
    <r>
      <rPr>
        <i/>
        <sz val="12"/>
        <rFont val="Arial"/>
        <family val="2"/>
      </rPr>
      <t xml:space="preserve"> 80%;
apabila 20% &lt; Indikator SMART </t>
    </r>
    <r>
      <rPr>
        <i/>
        <u/>
        <sz val="12"/>
        <rFont val="Arial"/>
        <family val="2"/>
      </rPr>
      <t>&lt;</t>
    </r>
    <r>
      <rPr>
        <i/>
        <sz val="12"/>
        <rFont val="Arial"/>
        <family val="2"/>
      </rPr>
      <t xml:space="preserve"> 40%
apabila indikator yang SMART </t>
    </r>
    <r>
      <rPr>
        <i/>
        <u/>
        <sz val="12"/>
        <rFont val="Arial"/>
        <family val="2"/>
      </rPr>
      <t>&lt;</t>
    </r>
    <r>
      <rPr>
        <i/>
        <sz val="12"/>
        <rFont val="Arial"/>
        <family val="2"/>
      </rPr>
      <t xml:space="preserve"> 20% </t>
    </r>
  </si>
  <si>
    <r>
      <t xml:space="preserve">apabila &gt; 95% target yang ditetapkan memenuhi seluruh kriteria target yang baik;
apabila 80% &lt; target yang memenuhi seluruh kriteria </t>
    </r>
    <r>
      <rPr>
        <i/>
        <u/>
        <sz val="12"/>
        <rFont val="Arial"/>
        <family val="2"/>
      </rPr>
      <t>&lt;</t>
    </r>
    <r>
      <rPr>
        <i/>
        <sz val="12"/>
        <rFont val="Arial"/>
        <family val="2"/>
      </rPr>
      <t xml:space="preserve"> 95%;
apabila 40% &lt; target yang memenuhi seluruh kriteria </t>
    </r>
    <r>
      <rPr>
        <i/>
        <u/>
        <sz val="12"/>
        <rFont val="Arial"/>
        <family val="2"/>
      </rPr>
      <t>&lt;</t>
    </r>
    <r>
      <rPr>
        <i/>
        <sz val="12"/>
        <rFont val="Arial"/>
        <family val="2"/>
      </rPr>
      <t xml:space="preserve"> 80%;;
apabila 20% &lt; target yang memenuhi seluruh kriteria </t>
    </r>
    <r>
      <rPr>
        <i/>
        <u/>
        <sz val="12"/>
        <rFont val="Arial"/>
        <family val="2"/>
      </rPr>
      <t>&lt;</t>
    </r>
    <r>
      <rPr>
        <i/>
        <sz val="12"/>
        <rFont val="Arial"/>
        <family val="2"/>
      </rPr>
      <t xml:space="preserve"> 40%;;
apabila target yang memenuhi seluruh kriteria </t>
    </r>
    <r>
      <rPr>
        <i/>
        <u/>
        <sz val="12"/>
        <rFont val="Arial"/>
        <family val="2"/>
      </rPr>
      <t>&lt;</t>
    </r>
    <r>
      <rPr>
        <i/>
        <sz val="12"/>
        <rFont val="Arial"/>
        <family val="2"/>
      </rPr>
      <t xml:space="preserve"> 20%;
</t>
    </r>
  </si>
  <si>
    <r>
      <t xml:space="preserve">apabila program/kegiatan yang ditetapkan telah memenuhi seluruh kriteria;
apabila program/kegiatan yang ditetapkan telah memenuhi sebagian besar kriteria;
apabila program/kegiatan yang ditetapkan menjadi penyebab tidak langsung terwujudnya tujuan/hasil program dan sasaran;
apabila program/kegiatan yang ditetapkan dianggap tidak cukup untuk mencapai tujuan/hasil program dan sasaran;
</t>
    </r>
    <r>
      <rPr>
        <b/>
        <i/>
        <sz val="12"/>
        <rFont val="Arial"/>
        <family val="2"/>
      </rPr>
      <t xml:space="preserve">apabila penetapan  program/kegiatan mendahului (atau tidak disertai dengan) penetapan tujuan/hasil program dan sasaran </t>
    </r>
  </si>
  <si>
    <r>
      <t xml:space="preserve">apabila lebih dari 95% tujuan/hasil program, Sasaran dan indikator Renstra telah mengacu pada seluruh kriteria yang ditetapkan; 
apabila 80% &lt; tujuan/hasil program, Sasaran dan indikator Renstra telah mengacu pada seluruh kriteria yang ditetapkan </t>
    </r>
    <r>
      <rPr>
        <i/>
        <u/>
        <sz val="12"/>
        <rFont val="Arial"/>
        <family val="2"/>
      </rPr>
      <t>&lt;</t>
    </r>
    <r>
      <rPr>
        <i/>
        <sz val="12"/>
        <rFont val="Arial"/>
        <family val="2"/>
      </rPr>
      <t xml:space="preserve"> 95%;
apabila tujuan/hasil program, Sasaran dan indikator Renstra tidak mengacu pada isu strategis atau praktik terbaik;
apabila tujuan/hasil program, Sasaran dan indikator Renstra yang mengacu pada seluruh kriteria yang ditetapkan tidak lebih dari 10% 
apabila  lebih dari 75% tujuan/hasil program, Sasaran dan indikator Renstra yang ditetapkan tidak menggambarkan core business dan isu strategis yang berkembang</t>
    </r>
  </si>
  <si>
    <r>
      <t xml:space="preserve">apabila lebih dari 95% indikator tujuan/hasil program dan sasaran yang ada di Renstra telah selaras dengan indikator hasil/capaian program yang ada dalam rencana kinerja tahunan;
apabila 80% &lt; keselarasan indikator tujuan/hasil program dan sasaran Renstra dengan indikator hasil/capaian program dalam rencana kinerja tahunan </t>
    </r>
    <r>
      <rPr>
        <i/>
        <u/>
        <sz val="12"/>
        <rFont val="Arial"/>
        <family val="2"/>
      </rPr>
      <t>&lt;</t>
    </r>
    <r>
      <rPr>
        <i/>
        <sz val="12"/>
        <rFont val="Arial"/>
        <family val="2"/>
      </rPr>
      <t xml:space="preserve"> 95%;
apabila 40% &lt; keselarasan indikator tujuan/hasil program dan sasaran Renstra dengan indikator hasil/capaian program dalam rencana kinerja tahunan </t>
    </r>
    <r>
      <rPr>
        <i/>
        <u/>
        <sz val="12"/>
        <rFont val="Arial"/>
        <family val="2"/>
      </rPr>
      <t>&lt;</t>
    </r>
    <r>
      <rPr>
        <i/>
        <sz val="12"/>
        <rFont val="Arial"/>
        <family val="2"/>
      </rPr>
      <t xml:space="preserve"> 80%;
apabila 20% &lt; keselarasan indikator tujuan/hasil program dan sasaran Renstra dengan indikator hasil/capaian program dalam rencana kinerja tahunan </t>
    </r>
    <r>
      <rPr>
        <i/>
        <u/>
        <sz val="12"/>
        <rFont val="Arial"/>
        <family val="2"/>
      </rPr>
      <t>&lt;</t>
    </r>
    <r>
      <rPr>
        <i/>
        <sz val="12"/>
        <rFont val="Arial"/>
        <family val="2"/>
      </rPr>
      <t xml:space="preserve"> 40%
apabila keselarasan indikator tujuan/hasil program dan sasaran Renstra dengan indikator hasil/capaian program dalam rencana kinerja tahunan </t>
    </r>
    <r>
      <rPr>
        <i/>
        <u/>
        <sz val="12"/>
        <rFont val="Arial"/>
        <family val="2"/>
      </rPr>
      <t>&lt;</t>
    </r>
    <r>
      <rPr>
        <i/>
        <sz val="12"/>
        <rFont val="Arial"/>
        <family val="2"/>
      </rPr>
      <t xml:space="preserve"> 20% 
</t>
    </r>
  </si>
  <si>
    <r>
      <t xml:space="preserve">apabila Renstra telah </t>
    </r>
    <r>
      <rPr>
        <b/>
        <i/>
        <sz val="12"/>
        <rFont val="Arial"/>
        <family val="2"/>
      </rPr>
      <t xml:space="preserve">direviu </t>
    </r>
    <r>
      <rPr>
        <i/>
        <sz val="12"/>
        <rFont val="Arial"/>
        <family val="2"/>
      </rPr>
      <t xml:space="preserve">dan hasilnya </t>
    </r>
    <r>
      <rPr>
        <b/>
        <i/>
        <sz val="12"/>
        <rFont val="Arial"/>
        <family val="2"/>
      </rPr>
      <t>menunjukkan kondisi yang lebih baik (terdapat inovasi)</t>
    </r>
    <r>
      <rPr>
        <i/>
        <sz val="12"/>
        <rFont val="Arial"/>
        <family val="2"/>
      </rPr>
      <t>;
Apabila ada perbaikan tapi masih terdapat kesalahan dalam perumusan sasaran dan IK;
Apabila ada perbaikan tapi belum signifikan; 
Apabila Renstra telah direviu namun tidak ada perbaikan;
Apabila Renstra tidak direviu</t>
    </r>
  </si>
  <si>
    <r>
      <t xml:space="preserve">apabila lebih dari 95% IKU telah diperjanjikan dalam PK K/L/Unit Kerja
apabila 80%&lt; IKU yang telah diperjanjikan dalam PK K/L/Unit Kerja </t>
    </r>
    <r>
      <rPr>
        <i/>
        <u/>
        <sz val="12"/>
        <rFont val="Arial"/>
        <family val="2"/>
      </rPr>
      <t>&lt;</t>
    </r>
    <r>
      <rPr>
        <i/>
        <sz val="12"/>
        <rFont val="Arial"/>
        <family val="2"/>
      </rPr>
      <t xml:space="preserve"> 95%;
apabila 40</t>
    </r>
    <r>
      <rPr>
        <b/>
        <i/>
        <sz val="12"/>
        <rFont val="Arial"/>
        <family val="2"/>
      </rPr>
      <t>%</t>
    </r>
    <r>
      <rPr>
        <i/>
        <u/>
        <sz val="12"/>
        <rFont val="Arial"/>
        <family val="2"/>
      </rPr>
      <t>&lt;</t>
    </r>
    <r>
      <rPr>
        <i/>
        <sz val="12"/>
        <rFont val="Arial"/>
        <family val="2"/>
      </rPr>
      <t xml:space="preserve"> IKU yang telah diperjanjikan dalam PK K/L/Unit Kerja </t>
    </r>
    <r>
      <rPr>
        <i/>
        <u/>
        <sz val="12"/>
        <rFont val="Arial"/>
        <family val="2"/>
      </rPr>
      <t>&lt;</t>
    </r>
    <r>
      <rPr>
        <i/>
        <sz val="12"/>
        <rFont val="Arial"/>
        <family val="2"/>
      </rPr>
      <t xml:space="preserve"> 80%;
apabila 2</t>
    </r>
    <r>
      <rPr>
        <b/>
        <i/>
        <sz val="12"/>
        <rFont val="Arial"/>
        <family val="2"/>
      </rPr>
      <t>0%</t>
    </r>
    <r>
      <rPr>
        <i/>
        <u/>
        <sz val="12"/>
        <rFont val="Arial"/>
        <family val="2"/>
      </rPr>
      <t>&lt;</t>
    </r>
    <r>
      <rPr>
        <i/>
        <sz val="12"/>
        <rFont val="Arial"/>
        <family val="2"/>
      </rPr>
      <t xml:space="preserve"> IKU yang telah diperjanjikan dalam PK K/L/Unit Kerja </t>
    </r>
    <r>
      <rPr>
        <i/>
        <u/>
        <sz val="12"/>
        <rFont val="Arial"/>
        <family val="2"/>
      </rPr>
      <t>&lt;</t>
    </r>
    <r>
      <rPr>
        <i/>
        <sz val="12"/>
        <rFont val="Arial"/>
        <family val="2"/>
      </rPr>
      <t xml:space="preserve"> 20</t>
    </r>
    <r>
      <rPr>
        <b/>
        <i/>
        <sz val="12"/>
        <rFont val="Arial"/>
        <family val="2"/>
      </rPr>
      <t>%</t>
    </r>
    <r>
      <rPr>
        <i/>
        <sz val="12"/>
        <rFont val="Arial"/>
        <family val="2"/>
      </rPr>
      <t xml:space="preserve">
apabila IKU yang telah diperjanjikan dalam PK K/L/Unit Kerja </t>
    </r>
    <r>
      <rPr>
        <i/>
        <u/>
        <sz val="12"/>
        <rFont val="Arial"/>
        <family val="2"/>
      </rPr>
      <t>&lt;</t>
    </r>
    <r>
      <rPr>
        <i/>
        <sz val="12"/>
        <rFont val="Arial"/>
        <family val="2"/>
      </rPr>
      <t xml:space="preserve"> 2</t>
    </r>
    <r>
      <rPr>
        <b/>
        <i/>
        <sz val="12"/>
        <rFont val="Arial"/>
        <family val="2"/>
      </rPr>
      <t xml:space="preserve">0% </t>
    </r>
  </si>
  <si>
    <r>
      <t xml:space="preserve">apabila lebih dari 95% sasaran yang ada di dokumen rencana kinerja tahunan dan di dokumen perjanjian kinerja telah berorientasi hasil;
apabila 80% &lt; sasaran telah berorientasi hasil </t>
    </r>
    <r>
      <rPr>
        <i/>
        <u/>
        <sz val="12"/>
        <rFont val="Arial"/>
        <family val="2"/>
      </rPr>
      <t>&lt;</t>
    </r>
    <r>
      <rPr>
        <i/>
        <sz val="12"/>
        <rFont val="Arial"/>
        <family val="2"/>
      </rPr>
      <t xml:space="preserve"> 95%;
apabila 40% &lt; sasaran telah berorientasi hasil </t>
    </r>
    <r>
      <rPr>
        <i/>
        <u/>
        <sz val="12"/>
        <rFont val="Arial"/>
        <family val="2"/>
      </rPr>
      <t>&lt;</t>
    </r>
    <r>
      <rPr>
        <i/>
        <sz val="12"/>
        <rFont val="Arial"/>
        <family val="2"/>
      </rPr>
      <t xml:space="preserve"> 80%;
apabila 20% &lt; sasaran telah berorientasi hasil </t>
    </r>
    <r>
      <rPr>
        <i/>
        <u/>
        <sz val="12"/>
        <rFont val="Arial"/>
        <family val="2"/>
      </rPr>
      <t>&lt;</t>
    </r>
    <r>
      <rPr>
        <i/>
        <sz val="12"/>
        <rFont val="Arial"/>
        <family val="2"/>
      </rPr>
      <t xml:space="preserve"> 40%
apabila sasaran telah berorientasi hasil </t>
    </r>
    <r>
      <rPr>
        <i/>
        <u/>
        <sz val="12"/>
        <rFont val="Arial"/>
        <family val="2"/>
      </rPr>
      <t>&lt;</t>
    </r>
    <r>
      <rPr>
        <i/>
        <sz val="12"/>
        <rFont val="Arial"/>
        <family val="2"/>
      </rPr>
      <t xml:space="preserve"> 20% 
</t>
    </r>
  </si>
  <si>
    <r>
      <t xml:space="preserve">apabila lebih dari 95% indikator sasaran dan hasil program dalam rencana kinerja tahunan dan PK telah memenuhi kriteria SMART dan Cukup;
apabila 80% &lt; Indikator SMART </t>
    </r>
    <r>
      <rPr>
        <i/>
        <u/>
        <sz val="12"/>
        <rFont val="Arial"/>
        <family val="2"/>
      </rPr>
      <t>&lt;</t>
    </r>
    <r>
      <rPr>
        <i/>
        <sz val="12"/>
        <rFont val="Arial"/>
        <family val="2"/>
      </rPr>
      <t xml:space="preserve"> 95%;
apabila 40% &lt; Indikator SMART</t>
    </r>
    <r>
      <rPr>
        <i/>
        <u/>
        <sz val="12"/>
        <rFont val="Arial"/>
        <family val="2"/>
      </rPr>
      <t>&lt;</t>
    </r>
    <r>
      <rPr>
        <i/>
        <sz val="12"/>
        <rFont val="Arial"/>
        <family val="2"/>
      </rPr>
      <t xml:space="preserve"> 80%;
apabila 20% &lt; Indikator SMART </t>
    </r>
    <r>
      <rPr>
        <i/>
        <u/>
        <sz val="12"/>
        <rFont val="Arial"/>
        <family val="2"/>
      </rPr>
      <t xml:space="preserve">&lt; </t>
    </r>
    <r>
      <rPr>
        <i/>
        <sz val="12"/>
        <rFont val="Arial"/>
        <family val="2"/>
      </rPr>
      <t xml:space="preserve">40%
apabila indikator yang SMART </t>
    </r>
    <r>
      <rPr>
        <i/>
        <u/>
        <sz val="12"/>
        <rFont val="Arial"/>
        <family val="2"/>
      </rPr>
      <t>&lt;</t>
    </r>
    <r>
      <rPr>
        <i/>
        <sz val="12"/>
        <rFont val="Arial"/>
        <family val="2"/>
      </rPr>
      <t xml:space="preserve"> 20% </t>
    </r>
  </si>
  <si>
    <r>
      <t xml:space="preserve">apabila &gt; 95% target yang ditetapkan dalam rencana kinerja tahunan dan di PK memenuhi seluruh kriteria target yang baik;
apabila 80% &lt; target yang memenuhi seluruh kriteria </t>
    </r>
    <r>
      <rPr>
        <i/>
        <u/>
        <sz val="12"/>
        <rFont val="Arial"/>
        <family val="2"/>
      </rPr>
      <t>&lt;</t>
    </r>
    <r>
      <rPr>
        <i/>
        <sz val="12"/>
        <rFont val="Arial"/>
        <family val="2"/>
      </rPr>
      <t xml:space="preserve"> 95%;
apabila 40% &lt; target yang memenuhi seluruh kriteria </t>
    </r>
    <r>
      <rPr>
        <i/>
        <u/>
        <sz val="12"/>
        <rFont val="Arial"/>
        <family val="2"/>
      </rPr>
      <t>&lt;</t>
    </r>
    <r>
      <rPr>
        <i/>
        <sz val="12"/>
        <rFont val="Arial"/>
        <family val="2"/>
      </rPr>
      <t xml:space="preserve"> 80%;
apabila 20% &lt; target yang memenuhi seluruh kriteria </t>
    </r>
    <r>
      <rPr>
        <i/>
        <u/>
        <sz val="12"/>
        <rFont val="Arial"/>
        <family val="2"/>
      </rPr>
      <t>&lt;</t>
    </r>
    <r>
      <rPr>
        <i/>
        <sz val="12"/>
        <rFont val="Arial"/>
        <family val="2"/>
      </rPr>
      <t xml:space="preserve"> 40%;
apabila target yang memenuhi seluruh kriteria </t>
    </r>
    <r>
      <rPr>
        <i/>
        <u/>
        <sz val="12"/>
        <rFont val="Arial"/>
        <family val="2"/>
      </rPr>
      <t>&lt;</t>
    </r>
    <r>
      <rPr>
        <i/>
        <sz val="12"/>
        <rFont val="Arial"/>
        <family val="2"/>
      </rPr>
      <t xml:space="preserve"> 20%;
</t>
    </r>
  </si>
  <si>
    <r>
      <t xml:space="preserve">Jika untuk seluruh sasaran (hasil) yang ditetapkan dalam dokumen rencana kinerja tahunan dapat diidentifikasikan dengan kegiatan dan anggaran dalam dokumen pengajuan anggaran, baik yang bersifat langsung maupun tidak langsung.
Jika 80% &lt; sasaran yang teridentifikasi sampai kepada anggarannya (langsung dan tidak langsung) </t>
    </r>
    <r>
      <rPr>
        <i/>
        <u/>
        <sz val="12"/>
        <rFont val="Arial"/>
        <family val="2"/>
      </rPr>
      <t>&lt;</t>
    </r>
    <r>
      <rPr>
        <i/>
        <sz val="12"/>
        <rFont val="Arial"/>
        <family val="2"/>
      </rPr>
      <t xml:space="preserve"> 100%
Jika sasaran hanya dapat dikaitkan dengan anggaran yang bersifat langsung saja
JIka sasaran yang terkait dengan anggaran langsung </t>
    </r>
    <r>
      <rPr>
        <i/>
        <u/>
        <sz val="12"/>
        <rFont val="Arial"/>
        <family val="2"/>
      </rPr>
      <t>&lt;</t>
    </r>
    <r>
      <rPr>
        <i/>
        <sz val="12"/>
        <rFont val="Arial"/>
        <family val="2"/>
      </rPr>
      <t xml:space="preserve"> 50%
Jika sasaran atau hasil tidak menjadi prasyarat alokasi anggaran</t>
    </r>
  </si>
  <si>
    <r>
      <t xml:space="preserve">apabila lebih dari 95% sasaran dalam PK telah selaras dengan tujuan/sasaran Renstra/RKP;
apabila 80% &lt; keselarasan sasaran PK dengan Renstra/RKP </t>
    </r>
    <r>
      <rPr>
        <i/>
        <u/>
        <sz val="12"/>
        <rFont val="Arial"/>
        <family val="2"/>
      </rPr>
      <t>&lt;</t>
    </r>
    <r>
      <rPr>
        <i/>
        <sz val="12"/>
        <rFont val="Arial"/>
        <family val="2"/>
      </rPr>
      <t xml:space="preserve"> 95%</t>
    </r>
    <r>
      <rPr>
        <i/>
        <u/>
        <sz val="12"/>
        <rFont val="Arial"/>
        <family val="2"/>
      </rPr>
      <t>;</t>
    </r>
    <r>
      <rPr>
        <i/>
        <sz val="12"/>
        <rFont val="Arial"/>
        <family val="2"/>
      </rPr>
      <t xml:space="preserve">
apabila 40% &lt; keselarasan sasaran PK dengan Renstra/RKP </t>
    </r>
    <r>
      <rPr>
        <i/>
        <u/>
        <sz val="12"/>
        <rFont val="Arial"/>
        <family val="2"/>
      </rPr>
      <t>&lt;</t>
    </r>
    <r>
      <rPr>
        <i/>
        <sz val="12"/>
        <rFont val="Arial"/>
        <family val="2"/>
      </rPr>
      <t xml:space="preserve"> 80</t>
    </r>
    <r>
      <rPr>
        <b/>
        <i/>
        <sz val="12"/>
        <rFont val="Arial"/>
        <family val="2"/>
      </rPr>
      <t>%</t>
    </r>
    <r>
      <rPr>
        <b/>
        <i/>
        <u/>
        <sz val="12"/>
        <rFont val="Arial"/>
        <family val="2"/>
      </rPr>
      <t>;</t>
    </r>
    <r>
      <rPr>
        <i/>
        <sz val="12"/>
        <rFont val="Arial"/>
        <family val="2"/>
      </rPr>
      <t xml:space="preserve">
apabila 20% &lt; keselarasan sasaran PK dengan Renstra/RKP </t>
    </r>
    <r>
      <rPr>
        <i/>
        <u/>
        <sz val="12"/>
        <rFont val="Arial"/>
        <family val="2"/>
      </rPr>
      <t>&lt;</t>
    </r>
    <r>
      <rPr>
        <i/>
        <sz val="12"/>
        <rFont val="Arial"/>
        <family val="2"/>
      </rPr>
      <t xml:space="preserve"> 40%
apabila keselarasan sasaran PK dengan Renstra/RKP </t>
    </r>
    <r>
      <rPr>
        <i/>
        <u/>
        <sz val="12"/>
        <rFont val="Arial"/>
        <family val="2"/>
      </rPr>
      <t>&lt;</t>
    </r>
    <r>
      <rPr>
        <i/>
        <sz val="12"/>
        <rFont val="Arial"/>
        <family val="2"/>
      </rPr>
      <t xml:space="preserve"> 20% 
</t>
    </r>
  </si>
  <si>
    <r>
      <t xml:space="preserve">apabila lebih dari 95% Sasaran dan indikator PK telah mengacu pada seluruh kriteria yang ditetapkan; 
apabila 80% &lt; Sasaran dan indikator PK yang telah mengacu pada seluruh kriteria yang ditetapkan </t>
    </r>
    <r>
      <rPr>
        <i/>
        <u/>
        <sz val="12"/>
        <rFont val="Arial"/>
        <family val="2"/>
      </rPr>
      <t>&lt;</t>
    </r>
    <r>
      <rPr>
        <i/>
        <sz val="12"/>
        <rFont val="Arial"/>
        <family val="2"/>
      </rPr>
      <t xml:space="preserve"> 95%;
apabila 40% &lt; Sasaran dan indikator PK yang telah mengacu pada seluruh kriteria yang ditetapkan </t>
    </r>
    <r>
      <rPr>
        <i/>
        <u/>
        <sz val="12"/>
        <rFont val="Arial"/>
        <family val="2"/>
      </rPr>
      <t>&lt;</t>
    </r>
    <r>
      <rPr>
        <i/>
        <sz val="12"/>
        <rFont val="Arial"/>
        <family val="2"/>
      </rPr>
      <t xml:space="preserve"> 80%;
apabila 20% &lt; Sasaran dan indikator PK yang telah mengacu pada seluruh kriteria yang ditetapkan </t>
    </r>
    <r>
      <rPr>
        <i/>
        <u/>
        <sz val="12"/>
        <rFont val="Arial"/>
        <family val="2"/>
      </rPr>
      <t>&lt;</t>
    </r>
    <r>
      <rPr>
        <i/>
        <sz val="12"/>
        <rFont val="Arial"/>
        <family val="2"/>
      </rPr>
      <t xml:space="preserve"> 40% 
apabila Sasaran dan indikator PK yang telah mengacu pada seluruh kriteria yang ditetapkan </t>
    </r>
    <r>
      <rPr>
        <i/>
        <u/>
        <sz val="12"/>
        <rFont val="Arial"/>
        <family val="2"/>
      </rPr>
      <t>&lt;</t>
    </r>
    <r>
      <rPr>
        <i/>
        <sz val="12"/>
        <rFont val="Arial"/>
        <family val="2"/>
      </rPr>
      <t xml:space="preserve"> 20%</t>
    </r>
  </si>
  <si>
    <r>
      <t xml:space="preserve">apabila lebih dari 95% target kinerja dalam rencana/perjanjian kinerja tahunan telah (dapat) dijabarkan lebih lanjut menjadi target periodik dalam Rencana Aksi (RA);
apabila 80% &lt; keselarasan target  PK dengan target periodik dalam RA </t>
    </r>
    <r>
      <rPr>
        <i/>
        <u/>
        <sz val="12"/>
        <rFont val="Arial"/>
        <family val="2"/>
      </rPr>
      <t>&lt;</t>
    </r>
    <r>
      <rPr>
        <i/>
        <sz val="12"/>
        <rFont val="Arial"/>
        <family val="2"/>
      </rPr>
      <t xml:space="preserve"> 95%;
apabila 40% &lt; keselarasan target  PK dengan target periodik dalam RA </t>
    </r>
    <r>
      <rPr>
        <i/>
        <u/>
        <sz val="12"/>
        <rFont val="Arial"/>
        <family val="2"/>
      </rPr>
      <t>&lt;</t>
    </r>
    <r>
      <rPr>
        <i/>
        <sz val="12"/>
        <rFont val="Arial"/>
        <family val="2"/>
      </rPr>
      <t xml:space="preserve"> 80%;
apabila 20% &lt; keselarasan target  PK dengan target periodik dalam RA </t>
    </r>
    <r>
      <rPr>
        <i/>
        <u/>
        <sz val="12"/>
        <rFont val="Arial"/>
        <family val="2"/>
      </rPr>
      <t>&lt;</t>
    </r>
    <r>
      <rPr>
        <i/>
        <sz val="12"/>
        <rFont val="Arial"/>
        <family val="2"/>
      </rPr>
      <t xml:space="preserve"> 40%
apabila keselarasan target  PK dengan target periodik dalam RA</t>
    </r>
    <r>
      <rPr>
        <i/>
        <u/>
        <sz val="12"/>
        <rFont val="Arial"/>
        <family val="2"/>
      </rPr>
      <t>&lt;</t>
    </r>
    <r>
      <rPr>
        <i/>
        <sz val="12"/>
        <rFont val="Arial"/>
        <family val="2"/>
      </rPr>
      <t xml:space="preserve"> 20% 
</t>
    </r>
  </si>
  <si>
    <r>
      <t xml:space="preserve">apabila lebih dari 95% target kinerja dalam rencana/perjanjian kinerja tahunan telah (dapat) dijabarkan lebih lanjut menjadi target kinerja eselon III dan IV;
apabila 80% &lt; keselarasan target  PK dengan target kinerja eselon III dan IV </t>
    </r>
    <r>
      <rPr>
        <i/>
        <u/>
        <sz val="12"/>
        <rFont val="Arial"/>
        <family val="2"/>
      </rPr>
      <t>&lt;</t>
    </r>
    <r>
      <rPr>
        <i/>
        <sz val="12"/>
        <rFont val="Arial"/>
        <family val="2"/>
      </rPr>
      <t xml:space="preserve"> 95%;
apabila 40% &lt; keselarasan target  PK dengan target kinerja eselon III dan IV </t>
    </r>
    <r>
      <rPr>
        <i/>
        <u/>
        <sz val="12"/>
        <rFont val="Arial"/>
        <family val="2"/>
      </rPr>
      <t>&lt;</t>
    </r>
    <r>
      <rPr>
        <i/>
        <sz val="12"/>
        <rFont val="Arial"/>
        <family val="2"/>
      </rPr>
      <t xml:space="preserve"> 80%;
apabila 20% &lt; keselarasan target  PK dengan target kinerja eselon III dan IV </t>
    </r>
    <r>
      <rPr>
        <i/>
        <u/>
        <sz val="12"/>
        <rFont val="Arial"/>
        <family val="2"/>
      </rPr>
      <t>&lt;</t>
    </r>
    <r>
      <rPr>
        <i/>
        <sz val="12"/>
        <rFont val="Arial"/>
        <family val="2"/>
      </rPr>
      <t xml:space="preserve"> 40%
apabila keselarasan target  PK dengan target kinerja eselon III dan IV</t>
    </r>
    <r>
      <rPr>
        <i/>
        <u/>
        <sz val="12"/>
        <rFont val="Arial"/>
        <family val="2"/>
      </rPr>
      <t>&lt;</t>
    </r>
    <r>
      <rPr>
        <i/>
        <sz val="12"/>
        <rFont val="Arial"/>
        <family val="2"/>
      </rPr>
      <t xml:space="preserve"> 20% 
</t>
    </r>
  </si>
  <si>
    <r>
      <t xml:space="preserve">apabila lebih dari 95% eselon III dan IV telah memiliki ukuran kinerja yang terukur;
apabila 80% &lt; eselon III dan IV yang memiliki ukuran kinerja yang terukur </t>
    </r>
    <r>
      <rPr>
        <i/>
        <u/>
        <sz val="12"/>
        <rFont val="Arial"/>
        <family val="2"/>
      </rPr>
      <t>&lt;</t>
    </r>
    <r>
      <rPr>
        <i/>
        <sz val="12"/>
        <rFont val="Arial"/>
        <family val="2"/>
      </rPr>
      <t xml:space="preserve"> 95%;
apabila 40% &lt; eselon III dan IV yang memiliki ukuran kinerja yang terukur </t>
    </r>
    <r>
      <rPr>
        <i/>
        <u/>
        <sz val="12"/>
        <rFont val="Arial"/>
        <family val="2"/>
      </rPr>
      <t>&lt;</t>
    </r>
    <r>
      <rPr>
        <i/>
        <sz val="12"/>
        <rFont val="Arial"/>
        <family val="2"/>
      </rPr>
      <t xml:space="preserve"> 80%;
apabila 20% &lt; eselon III dan IV yang memiliki ukuran kinerja yang terukur </t>
    </r>
    <r>
      <rPr>
        <i/>
        <u/>
        <sz val="12"/>
        <rFont val="Arial"/>
        <family val="2"/>
      </rPr>
      <t>&lt;</t>
    </r>
    <r>
      <rPr>
        <i/>
        <sz val="12"/>
        <rFont val="Arial"/>
        <family val="2"/>
      </rPr>
      <t xml:space="preserve"> 40%
apabila eselon III dan IV yang memiliki ukuran kinerja yang terukur </t>
    </r>
    <r>
      <rPr>
        <i/>
        <u/>
        <sz val="12"/>
        <rFont val="Arial"/>
        <family val="2"/>
      </rPr>
      <t>&lt;</t>
    </r>
    <r>
      <rPr>
        <i/>
        <sz val="12"/>
        <rFont val="Arial"/>
        <family val="2"/>
      </rPr>
      <t xml:space="preserve"> 20% 
</t>
    </r>
  </si>
  <si>
    <t xml:space="preserve">apabila mekanisme pengumpulan data kinerja memenuhi seluruh kriteria yang ditetapkan;
apabila mekanisme pengumpulan data kinerja memenuhi kriteria yang ditetapkan kecuali penanggung jawab yang jelas;
apabila &gt; 50% capaian (realisasi) kinerja dapat diyakini validitas datanya;
apabila realisasi data kinerja kurang dapat diyakini validitasnya (validitas sumber data diragukan) 
apabila realisasi data kinerja tidak dapat diverifikasi 
</t>
  </si>
  <si>
    <r>
      <t xml:space="preserve">apabila lebih dari 95% IKU telah memenuhi kriteria;
apabila 80% &lt; IKU yang telah memenuhi kriteria </t>
    </r>
    <r>
      <rPr>
        <i/>
        <u/>
        <sz val="12"/>
        <rFont val="Arial"/>
        <family val="2"/>
      </rPr>
      <t>&lt;</t>
    </r>
    <r>
      <rPr>
        <i/>
        <sz val="12"/>
        <rFont val="Arial"/>
        <family val="2"/>
      </rPr>
      <t xml:space="preserve"> 95%;
apabila 40% &lt; IKU yang telah memenuhi kriteria </t>
    </r>
    <r>
      <rPr>
        <i/>
        <u/>
        <sz val="12"/>
        <rFont val="Arial"/>
        <family val="2"/>
      </rPr>
      <t>&lt;</t>
    </r>
    <r>
      <rPr>
        <i/>
        <sz val="12"/>
        <rFont val="Arial"/>
        <family val="2"/>
      </rPr>
      <t xml:space="preserve"> 80%;
apabila 20% &lt; IKU yang telah memenuhi kriteria </t>
    </r>
    <r>
      <rPr>
        <i/>
        <u/>
        <sz val="12"/>
        <rFont val="Arial"/>
        <family val="2"/>
      </rPr>
      <t>&lt;</t>
    </r>
    <r>
      <rPr>
        <i/>
        <sz val="12"/>
        <rFont val="Arial"/>
        <family val="2"/>
      </rPr>
      <t xml:space="preserve"> 40%
apabila IKU yang telah memenuhi kriteria </t>
    </r>
    <r>
      <rPr>
        <i/>
        <u/>
        <sz val="12"/>
        <rFont val="Arial"/>
        <family val="2"/>
      </rPr>
      <t>&lt;</t>
    </r>
    <r>
      <rPr>
        <i/>
        <sz val="12"/>
        <rFont val="Arial"/>
        <family val="2"/>
      </rPr>
      <t xml:space="preserve"> 20% 
</t>
    </r>
  </si>
  <si>
    <r>
      <t xml:space="preserve">apabila lebih dari 95% IKU yang ditetapkan telah cukup untuk mengukur atau menggambarkan sasaran atau kondisi yang akan diwujudkan;
apabila 80% &lt; IKU yang cukup  </t>
    </r>
    <r>
      <rPr>
        <i/>
        <u/>
        <sz val="12"/>
        <rFont val="Arial"/>
        <family val="2"/>
      </rPr>
      <t>&lt;</t>
    </r>
    <r>
      <rPr>
        <i/>
        <sz val="12"/>
        <rFont val="Arial"/>
        <family val="2"/>
      </rPr>
      <t xml:space="preserve"> 95%;
apabila 40% &lt; IKU yang cukup  </t>
    </r>
    <r>
      <rPr>
        <i/>
        <u/>
        <sz val="12"/>
        <rFont val="Arial"/>
        <family val="2"/>
      </rPr>
      <t>&lt;</t>
    </r>
    <r>
      <rPr>
        <i/>
        <sz val="12"/>
        <rFont val="Arial"/>
        <family val="2"/>
      </rPr>
      <t xml:space="preserve"> 80%;
apabila 20% &lt; IKU yang cukup  </t>
    </r>
    <r>
      <rPr>
        <i/>
        <u/>
        <sz val="12"/>
        <rFont val="Arial"/>
        <family val="2"/>
      </rPr>
      <t>&lt;</t>
    </r>
    <r>
      <rPr>
        <i/>
        <sz val="12"/>
        <rFont val="Arial"/>
        <family val="2"/>
      </rPr>
      <t xml:space="preserve"> 40%
apabila IKU yang cukup  </t>
    </r>
    <r>
      <rPr>
        <i/>
        <u/>
        <sz val="12"/>
        <rFont val="Arial"/>
        <family val="2"/>
      </rPr>
      <t>&lt;</t>
    </r>
    <r>
      <rPr>
        <i/>
        <sz val="12"/>
        <rFont val="Arial"/>
        <family val="2"/>
      </rPr>
      <t xml:space="preserve"> 20% 
</t>
    </r>
  </si>
  <si>
    <r>
      <t xml:space="preserve">apabila lebih dari 95% IKU unit kerja telah selaras dengan IKU KEM/LPND;
apabila 80% </t>
    </r>
    <r>
      <rPr>
        <i/>
        <u/>
        <sz val="12"/>
        <rFont val="Arial"/>
        <family val="2"/>
      </rPr>
      <t>&lt;</t>
    </r>
    <r>
      <rPr>
        <i/>
        <sz val="12"/>
        <rFont val="Arial"/>
        <family val="2"/>
      </rPr>
      <t xml:space="preserve"> keselarasan IKU </t>
    </r>
    <r>
      <rPr>
        <i/>
        <u/>
        <sz val="12"/>
        <rFont val="Arial"/>
        <family val="2"/>
      </rPr>
      <t>&lt;</t>
    </r>
    <r>
      <rPr>
        <i/>
        <sz val="12"/>
        <rFont val="Arial"/>
        <family val="2"/>
      </rPr>
      <t xml:space="preserve"> 95%;
apabila 40% &lt; keselarasan IKU </t>
    </r>
    <r>
      <rPr>
        <i/>
        <u/>
        <sz val="12"/>
        <rFont val="Arial"/>
        <family val="2"/>
      </rPr>
      <t>&lt;</t>
    </r>
    <r>
      <rPr>
        <i/>
        <sz val="12"/>
        <rFont val="Arial"/>
        <family val="2"/>
      </rPr>
      <t xml:space="preserve"> 80%;
apabila 20% &lt; keselarasan IKU </t>
    </r>
    <r>
      <rPr>
        <i/>
        <u/>
        <sz val="12"/>
        <rFont val="Arial"/>
        <family val="2"/>
      </rPr>
      <t>&lt;</t>
    </r>
    <r>
      <rPr>
        <i/>
        <sz val="12"/>
        <rFont val="Arial"/>
        <family val="2"/>
      </rPr>
      <t xml:space="preserve"> 40%
apabila keselarasan IKU </t>
    </r>
    <r>
      <rPr>
        <i/>
        <u/>
        <sz val="12"/>
        <rFont val="Arial"/>
        <family val="2"/>
      </rPr>
      <t>&lt;</t>
    </r>
    <r>
      <rPr>
        <i/>
        <sz val="12"/>
        <rFont val="Arial"/>
        <family val="2"/>
      </rPr>
      <t xml:space="preserve"> 20% 
</t>
    </r>
  </si>
  <si>
    <r>
      <t xml:space="preserve">apabila lebih dari 95% indikator yang ditetapkan telah memenuhi kriteria;
apabila 80% &lt; indikator yang ditetapkan yang telah memenuhi kriteria </t>
    </r>
    <r>
      <rPr>
        <i/>
        <u/>
        <sz val="12"/>
        <rFont val="Arial"/>
        <family val="2"/>
      </rPr>
      <t>&lt;</t>
    </r>
    <r>
      <rPr>
        <i/>
        <sz val="12"/>
        <rFont val="Arial"/>
        <family val="2"/>
      </rPr>
      <t xml:space="preserve"> 95%;
apabila 40% &lt; indikator yang ditetapkan yang telah memenuhi kriteria </t>
    </r>
    <r>
      <rPr>
        <i/>
        <u/>
        <sz val="12"/>
        <rFont val="Arial"/>
        <family val="2"/>
      </rPr>
      <t>&lt;</t>
    </r>
    <r>
      <rPr>
        <i/>
        <sz val="12"/>
        <rFont val="Arial"/>
        <family val="2"/>
      </rPr>
      <t xml:space="preserve"> 80%;
apabila 20% &lt; indikator yang ditetapkan yang telah memenuhi kriteria </t>
    </r>
    <r>
      <rPr>
        <i/>
        <u/>
        <sz val="12"/>
        <rFont val="Arial"/>
        <family val="2"/>
      </rPr>
      <t>&lt;</t>
    </r>
    <r>
      <rPr>
        <i/>
        <sz val="12"/>
        <rFont val="Arial"/>
        <family val="2"/>
      </rPr>
      <t xml:space="preserve"> 40%
apabila indikator yang ditetapkan yang telah memenuhi kriteria </t>
    </r>
    <r>
      <rPr>
        <i/>
        <u/>
        <sz val="12"/>
        <rFont val="Arial"/>
        <family val="2"/>
      </rPr>
      <t>&lt;</t>
    </r>
    <r>
      <rPr>
        <i/>
        <sz val="12"/>
        <rFont val="Arial"/>
        <family val="2"/>
      </rPr>
      <t xml:space="preserve"> 20% 
</t>
    </r>
  </si>
  <si>
    <r>
      <t xml:space="preserve">apabila lebih dari 95% indikator kinerja eselon III dan IV kerja telah selaras dengan indikator kinerja atasannya;
apabila 80% </t>
    </r>
    <r>
      <rPr>
        <i/>
        <u/>
        <sz val="12"/>
        <rFont val="Arial"/>
        <family val="2"/>
      </rPr>
      <t>&lt;</t>
    </r>
    <r>
      <rPr>
        <i/>
        <sz val="12"/>
        <rFont val="Arial"/>
        <family val="2"/>
      </rPr>
      <t xml:space="preserve"> keselarasan indikator </t>
    </r>
    <r>
      <rPr>
        <i/>
        <u/>
        <sz val="12"/>
        <rFont val="Arial"/>
        <family val="2"/>
      </rPr>
      <t>&lt;</t>
    </r>
    <r>
      <rPr>
        <i/>
        <sz val="12"/>
        <rFont val="Arial"/>
        <family val="2"/>
      </rPr>
      <t xml:space="preserve"> 95%;
apabila 40% &lt; keselarasan indikator </t>
    </r>
    <r>
      <rPr>
        <i/>
        <u/>
        <sz val="12"/>
        <rFont val="Arial"/>
        <family val="2"/>
      </rPr>
      <t>&lt;</t>
    </r>
    <r>
      <rPr>
        <i/>
        <sz val="12"/>
        <rFont val="Arial"/>
        <family val="2"/>
      </rPr>
      <t xml:space="preserve"> 80%;
apabila 20% &lt; keselarasan indikator </t>
    </r>
    <r>
      <rPr>
        <i/>
        <u/>
        <sz val="12"/>
        <rFont val="Arial"/>
        <family val="2"/>
      </rPr>
      <t>&lt;</t>
    </r>
    <r>
      <rPr>
        <i/>
        <sz val="12"/>
        <rFont val="Arial"/>
        <family val="2"/>
      </rPr>
      <t xml:space="preserve"> 40%
apabila keselarasan indikator </t>
    </r>
    <r>
      <rPr>
        <i/>
        <u/>
        <sz val="12"/>
        <rFont val="Arial"/>
        <family val="2"/>
      </rPr>
      <t>&lt;</t>
    </r>
    <r>
      <rPr>
        <i/>
        <sz val="12"/>
        <rFont val="Arial"/>
        <family val="2"/>
      </rPr>
      <t xml:space="preserve"> 20% 
</t>
    </r>
  </si>
  <si>
    <r>
      <t xml:space="preserve">apabila lebih dari 95% individu telah memiliki indikator (alat ukur) yang menggambarkan keselarasan kinerja dengan IKU atasannya;
apabila 80% &lt; individu yang telah memiliki keselarasan indikator (alat ukur) kinerja </t>
    </r>
    <r>
      <rPr>
        <i/>
        <u/>
        <sz val="12"/>
        <rFont val="Arial"/>
        <family val="2"/>
      </rPr>
      <t>&lt;</t>
    </r>
    <r>
      <rPr>
        <i/>
        <sz val="12"/>
        <rFont val="Arial"/>
        <family val="2"/>
      </rPr>
      <t xml:space="preserve"> 95%;
apabila 40% &lt; individu yang telah memiliki keselarasan indikator (alat ukur) kinerja </t>
    </r>
    <r>
      <rPr>
        <i/>
        <u/>
        <sz val="12"/>
        <rFont val="Arial"/>
        <family val="2"/>
      </rPr>
      <t>&lt;</t>
    </r>
    <r>
      <rPr>
        <i/>
        <sz val="12"/>
        <rFont val="Arial"/>
        <family val="2"/>
      </rPr>
      <t xml:space="preserve"> 80%;
apabila 20% &lt; individu yang telah memiliki keselarasan indikator (alat ukur) kinerja </t>
    </r>
    <r>
      <rPr>
        <i/>
        <u/>
        <sz val="12"/>
        <rFont val="Arial"/>
        <family val="2"/>
      </rPr>
      <t>&lt;</t>
    </r>
    <r>
      <rPr>
        <i/>
        <sz val="12"/>
        <rFont val="Arial"/>
        <family val="2"/>
      </rPr>
      <t xml:space="preserve"> 40%
apabila individu yang telah memiliki keselarasan indikator (alat ukur) kinerja </t>
    </r>
    <r>
      <rPr>
        <i/>
        <u/>
        <sz val="12"/>
        <rFont val="Arial"/>
        <family val="2"/>
      </rPr>
      <t>&lt;</t>
    </r>
    <r>
      <rPr>
        <i/>
        <sz val="12"/>
        <rFont val="Arial"/>
        <family val="2"/>
      </rPr>
      <t xml:space="preserve"> 20% 
</t>
    </r>
  </si>
  <si>
    <t>apabila pengukuran kinerja sudah dilakukan sampai ke tingkat individu dengan memenuhi kriteria sebagaimana disebutkan dibawah;
apabila pengukuran kinerja sudah dilakukan terhadap seluruh pejabat struktural dengan memenuhi kriteria sebagaimana disebutkan;
apabila pengukuran kinerja sudah dilakukan sampai kepada eselon II dengan memenuhi kriteria sebagaimana disebutkan;
apabila pengukuran kinerja dilakukan hanya sampai ke eselon I yang menyusun PK;
apabila tidak ada pengukuran kinerja yang berjenjang atau pengukuran kinerja setiap jenjang tidak menggambarkan relevansi atau tidak ada hubungan kausalitas antara tiap jenjangnya</t>
  </si>
  <si>
    <r>
      <t xml:space="preserve">apabila lebih dari 95% data (capaian) kinerja yang dihasilkan dapat diandalkan;
apabila 80% &lt; data (capaian) kinerja yang dapat diandalkan </t>
    </r>
    <r>
      <rPr>
        <i/>
        <u/>
        <sz val="12"/>
        <rFont val="Arial"/>
        <family val="2"/>
      </rPr>
      <t>&lt;</t>
    </r>
    <r>
      <rPr>
        <i/>
        <sz val="12"/>
        <rFont val="Arial"/>
        <family val="2"/>
      </rPr>
      <t xml:space="preserve"> 95%;
apabila 40% &lt; data (capaian) kinerja yang dapat diandalkan </t>
    </r>
    <r>
      <rPr>
        <i/>
        <u/>
        <sz val="12"/>
        <rFont val="Arial"/>
        <family val="2"/>
      </rPr>
      <t>&lt;</t>
    </r>
    <r>
      <rPr>
        <i/>
        <sz val="12"/>
        <rFont val="Arial"/>
        <family val="2"/>
      </rPr>
      <t xml:space="preserve"> 80%;
apabila 20% &lt; data (capaian) kinerja yang dapat diandalkan </t>
    </r>
    <r>
      <rPr>
        <i/>
        <u/>
        <sz val="12"/>
        <rFont val="Arial"/>
        <family val="2"/>
      </rPr>
      <t>&lt;</t>
    </r>
    <r>
      <rPr>
        <i/>
        <sz val="12"/>
        <rFont val="Arial"/>
        <family val="2"/>
      </rPr>
      <t xml:space="preserve"> 40%
apabila data (capaian) kinerja yang dapat diandalkan </t>
    </r>
    <r>
      <rPr>
        <i/>
        <u/>
        <sz val="12"/>
        <rFont val="Arial"/>
        <family val="2"/>
      </rPr>
      <t>&lt;</t>
    </r>
    <r>
      <rPr>
        <i/>
        <sz val="12"/>
        <rFont val="Arial"/>
        <family val="2"/>
      </rPr>
      <t xml:space="preserve"> 20% 
</t>
    </r>
  </si>
  <si>
    <r>
      <t xml:space="preserve">apabila lebih dari 95% IKU yang ditetapkan telah dimanfaatkan sesuai dengan kriteria yang ditetapkan;
apabila 80% &lt; IKU yang telah dimanfaatkan </t>
    </r>
    <r>
      <rPr>
        <i/>
        <u/>
        <sz val="12"/>
        <rFont val="Arial"/>
        <family val="2"/>
      </rPr>
      <t>&lt;</t>
    </r>
    <r>
      <rPr>
        <i/>
        <sz val="12"/>
        <rFont val="Arial"/>
        <family val="2"/>
      </rPr>
      <t xml:space="preserve"> 95%;
apabila 40% &lt; IKU yang telah dimanfaatkan </t>
    </r>
    <r>
      <rPr>
        <i/>
        <u/>
        <sz val="12"/>
        <rFont val="Arial"/>
        <family val="2"/>
      </rPr>
      <t>&lt;</t>
    </r>
    <r>
      <rPr>
        <i/>
        <sz val="12"/>
        <rFont val="Arial"/>
        <family val="2"/>
      </rPr>
      <t xml:space="preserve"> 80%;
apabila 20% &lt; IKU yang telah dimanfaatkan </t>
    </r>
    <r>
      <rPr>
        <i/>
        <u/>
        <sz val="12"/>
        <rFont val="Arial"/>
        <family val="2"/>
      </rPr>
      <t>&lt;</t>
    </r>
    <r>
      <rPr>
        <i/>
        <sz val="12"/>
        <rFont val="Arial"/>
        <family val="2"/>
      </rPr>
      <t xml:space="preserve"> 40%;
apabila IKU yang telah dimanfaatkan </t>
    </r>
    <r>
      <rPr>
        <i/>
        <u/>
        <sz val="12"/>
        <rFont val="Arial"/>
        <family val="2"/>
      </rPr>
      <t>&lt;</t>
    </r>
    <r>
      <rPr>
        <i/>
        <sz val="12"/>
        <rFont val="Arial"/>
        <family val="2"/>
      </rPr>
      <t xml:space="preserve"> 20%;</t>
    </r>
  </si>
  <si>
    <r>
      <t xml:space="preserve">IKU </t>
    </r>
    <r>
      <rPr>
        <u/>
        <sz val="12"/>
        <color indexed="10"/>
        <rFont val="Arial"/>
        <family val="2"/>
      </rPr>
      <t>dapat</t>
    </r>
    <r>
      <rPr>
        <sz val="12"/>
        <color indexed="10"/>
        <rFont val="Arial"/>
        <family val="2"/>
      </rPr>
      <t xml:space="preserve"> dimanfaatkan untuk penilaian kinerja</t>
    </r>
  </si>
  <si>
    <r>
      <t xml:space="preserve">apabila terdapat bukti yang cukup IKU </t>
    </r>
    <r>
      <rPr>
        <i/>
        <u/>
        <sz val="12"/>
        <color indexed="10"/>
        <rFont val="Arial"/>
        <family val="2"/>
      </rPr>
      <t>dapat</t>
    </r>
    <r>
      <rPr>
        <i/>
        <sz val="12"/>
        <color indexed="10"/>
        <rFont val="Arial"/>
        <family val="2"/>
      </rPr>
      <t xml:space="preserve"> dimanfaatkan sepenuhnya sebagaimana kriteria yang ditetapkan;
apabila minimal 80% capaian IKU yang ada </t>
    </r>
    <r>
      <rPr>
        <i/>
        <u/>
        <sz val="12"/>
        <color indexed="10"/>
        <rFont val="Arial"/>
        <family val="2"/>
      </rPr>
      <t>dapat</t>
    </r>
    <r>
      <rPr>
        <i/>
        <sz val="12"/>
        <color indexed="10"/>
        <rFont val="Arial"/>
        <family val="2"/>
      </rPr>
      <t xml:space="preserve"> dimanfaatkan sesuai kriteria ;
apabila minimal 60% capaian IKU yang ada dapat dimanfaatkan sesuai kriteria
apabila minimal 30% capaian IKU yang ada dapat dimanfaatkan sesuai kriteria
apabila hasil pengukuran IKU tidak dapat dimanfaatkan untuk menilai kinerja</t>
    </r>
  </si>
  <si>
    <t>apabila terdapat bukti yang cukup bahwa capaian IKU telah dimanfaatkan sepenuhnya sebagaimana kriteria yang ditetapkan;
apabila penilaian kinerja didasarkan pada capaian IKU minimal 80%;
apabila penilaian kinerja didasarkan pada capaian IKU minimal 40%;
apabila penilaian kinerja didasarkan pada capaian IKU minimal 20%
apabila hasil pengukuran IKU tidak berdampak apapun bagi entitas</t>
  </si>
  <si>
    <r>
      <t xml:space="preserve">Jika seluruh jabatan setingkat eselon IV keatas telah menerima reward &amp; punishment yang sebanding (terkait) dengan hasil pengukuran (capaian) kinerjanya
Jika 80% &lt; pejabat yg memiliki keterkaitan capaian dengan reward &amp; punishmentnya </t>
    </r>
    <r>
      <rPr>
        <i/>
        <u/>
        <sz val="12"/>
        <rFont val="Arial"/>
        <family val="2"/>
      </rPr>
      <t>&lt;</t>
    </r>
    <r>
      <rPr>
        <i/>
        <sz val="12"/>
        <rFont val="Arial"/>
        <family val="2"/>
      </rPr>
      <t xml:space="preserve"> 100%
Jika 40% &lt; pejabat yg memiliki keterkaitan capaian dengan reward &amp; punishmentnya </t>
    </r>
    <r>
      <rPr>
        <i/>
        <u/>
        <sz val="12"/>
        <rFont val="Arial"/>
        <family val="2"/>
      </rPr>
      <t>&lt;</t>
    </r>
    <r>
      <rPr>
        <i/>
        <sz val="12"/>
        <rFont val="Arial"/>
        <family val="2"/>
      </rPr>
      <t xml:space="preserve"> 80%
Jika 20% &lt; pejabat yg memiliki keterkaitan capaian dengan reward &amp; punishmentnya </t>
    </r>
    <r>
      <rPr>
        <i/>
        <u/>
        <sz val="12"/>
        <rFont val="Arial"/>
        <family val="2"/>
      </rPr>
      <t>&lt;</t>
    </r>
    <r>
      <rPr>
        <i/>
        <sz val="12"/>
        <rFont val="Arial"/>
        <family val="2"/>
      </rPr>
      <t xml:space="preserve"> 40%
Jika capaian kinerja tidak memiliki keterkaitan  dengan reward &amp; punishmentnya  </t>
    </r>
  </si>
  <si>
    <t xml:space="preserve">apabila seluruh hasil pengukuran Rencana Aksi (RA) telah dimanfaatkan sebagaimana kriteria yang ditetapkan 
apabila (rekomendasi) hasil pengukuran rencana aksi telah ditindaklanjuti minimal 80%
apabila (rekomendasi) hasil pengukuran rencana aksi telah ditindaklanjuti minimal 40%
apabila hasil pengukuran sebatas hanya untuk menyimpulkan (tidak sampai mempengaruhi strategi)
apabila hasil pengukuran RA tidak ditindaklanjuti
</t>
  </si>
  <si>
    <r>
      <t>apabila lebih dari 95% capaian yang disajikan bersifat Kinerja Utama (IKU);
apabila 80</t>
    </r>
    <r>
      <rPr>
        <b/>
        <i/>
        <sz val="12"/>
        <rFont val="Arial"/>
        <family val="2"/>
      </rPr>
      <t>%</t>
    </r>
    <r>
      <rPr>
        <i/>
        <sz val="12"/>
        <rFont val="Arial"/>
        <family val="2"/>
      </rPr>
      <t xml:space="preserve"> &lt; capaian yang disajikan bersifat Kinerja Utama (IKU) </t>
    </r>
    <r>
      <rPr>
        <i/>
        <u/>
        <sz val="12"/>
        <rFont val="Arial"/>
        <family val="2"/>
      </rPr>
      <t>&lt;</t>
    </r>
    <r>
      <rPr>
        <i/>
        <sz val="12"/>
        <rFont val="Arial"/>
        <family val="2"/>
      </rPr>
      <t xml:space="preserve"> </t>
    </r>
    <r>
      <rPr>
        <b/>
        <i/>
        <sz val="12"/>
        <rFont val="Arial"/>
        <family val="2"/>
      </rPr>
      <t>95%;</t>
    </r>
    <r>
      <rPr>
        <i/>
        <sz val="12"/>
        <rFont val="Arial"/>
        <family val="2"/>
      </rPr>
      <t xml:space="preserve">
apabila 40% &lt; capaian yang disajikan bersifat Kinerja Utama (IKU) </t>
    </r>
    <r>
      <rPr>
        <i/>
        <u/>
        <sz val="12"/>
        <rFont val="Arial"/>
        <family val="2"/>
      </rPr>
      <t>&lt;</t>
    </r>
    <r>
      <rPr>
        <i/>
        <sz val="12"/>
        <rFont val="Arial"/>
        <family val="2"/>
      </rPr>
      <t xml:space="preserve"> 80</t>
    </r>
    <r>
      <rPr>
        <b/>
        <i/>
        <sz val="12"/>
        <rFont val="Arial"/>
        <family val="2"/>
      </rPr>
      <t>%;</t>
    </r>
    <r>
      <rPr>
        <i/>
        <sz val="12"/>
        <rFont val="Arial"/>
        <family val="2"/>
      </rPr>
      <t xml:space="preserve">
apabila 20% &lt; capaian yang disajikan bersifat Kinerja Utama (IKU) </t>
    </r>
    <r>
      <rPr>
        <i/>
        <u/>
        <sz val="12"/>
        <rFont val="Arial"/>
        <family val="2"/>
      </rPr>
      <t>&lt;</t>
    </r>
    <r>
      <rPr>
        <i/>
        <sz val="12"/>
        <rFont val="Arial"/>
        <family val="2"/>
      </rPr>
      <t xml:space="preserve"> 40%
apabila capaian yang disajikan bersifat Kinerja Utama (IKU) </t>
    </r>
    <r>
      <rPr>
        <i/>
        <u/>
        <sz val="12"/>
        <rFont val="Arial"/>
        <family val="2"/>
      </rPr>
      <t>&lt;</t>
    </r>
    <r>
      <rPr>
        <i/>
        <sz val="12"/>
        <rFont val="Arial"/>
        <family val="2"/>
      </rPr>
      <t xml:space="preserve"> 20% 
</t>
    </r>
  </si>
  <si>
    <r>
      <t xml:space="preserve">apabila lebih dari 95% sasaran yang disampaikan dalam Laporan Kinerja berorientasi outcome;
apabila 80% &lt; sasaran outcome dalam Laporan Kinerja </t>
    </r>
    <r>
      <rPr>
        <i/>
        <u/>
        <sz val="12"/>
        <rFont val="Arial"/>
        <family val="2"/>
      </rPr>
      <t>&lt;</t>
    </r>
    <r>
      <rPr>
        <i/>
        <sz val="12"/>
        <rFont val="Arial"/>
        <family val="2"/>
      </rPr>
      <t xml:space="preserve"> 95%;
apabila 40% &lt; sasaran outcome dalam Laporan Kinerja </t>
    </r>
    <r>
      <rPr>
        <i/>
        <u/>
        <sz val="12"/>
        <rFont val="Arial"/>
        <family val="2"/>
      </rPr>
      <t>&lt;</t>
    </r>
    <r>
      <rPr>
        <i/>
        <sz val="12"/>
        <rFont val="Arial"/>
        <family val="2"/>
      </rPr>
      <t xml:space="preserve"> 80%;
apabila 20% &lt; sasaran outcome dalam Laporan Kinerja </t>
    </r>
    <r>
      <rPr>
        <i/>
        <u/>
        <sz val="12"/>
        <rFont val="Arial"/>
        <family val="2"/>
      </rPr>
      <t>&lt;</t>
    </r>
    <r>
      <rPr>
        <i/>
        <sz val="12"/>
        <rFont val="Arial"/>
        <family val="2"/>
      </rPr>
      <t xml:space="preserve"> 40%
apabila sasaran outcome dalam Laporan Kinerja </t>
    </r>
    <r>
      <rPr>
        <i/>
        <u/>
        <sz val="12"/>
        <rFont val="Arial"/>
        <family val="2"/>
      </rPr>
      <t>&lt;</t>
    </r>
    <r>
      <rPr>
        <i/>
        <sz val="12"/>
        <rFont val="Arial"/>
        <family val="2"/>
      </rPr>
      <t xml:space="preserve"> 20% 
</t>
    </r>
  </si>
  <si>
    <r>
      <t xml:space="preserve">apabila lebih dari 95% capaian yang disajikan bersifat kinerja yang dijanjikan/disepakati dalam Perjanjian Kinerja (PK);
apabila 80% &lt; capaian yang disajikan bersifat kinerja yang dijanjikan dalam PK </t>
    </r>
    <r>
      <rPr>
        <i/>
        <u/>
        <sz val="12"/>
        <rFont val="Arial"/>
        <family val="2"/>
      </rPr>
      <t>&lt;</t>
    </r>
    <r>
      <rPr>
        <i/>
        <sz val="12"/>
        <rFont val="Arial"/>
        <family val="2"/>
      </rPr>
      <t xml:space="preserve"> 95%;
apabila 40% &lt; capaian yang disajikan bersifat kinerja yang dijanjikan dalam PK </t>
    </r>
    <r>
      <rPr>
        <i/>
        <u/>
        <sz val="12"/>
        <rFont val="Arial"/>
        <family val="2"/>
      </rPr>
      <t>&lt;</t>
    </r>
    <r>
      <rPr>
        <i/>
        <sz val="12"/>
        <rFont val="Arial"/>
        <family val="2"/>
      </rPr>
      <t xml:space="preserve"> 80%;
apabila 20% &lt; capaian yang disajikan bersifat kinerja yang dijanjikan dalam PK </t>
    </r>
    <r>
      <rPr>
        <i/>
        <u/>
        <sz val="12"/>
        <rFont val="Arial"/>
        <family val="2"/>
      </rPr>
      <t>&lt;</t>
    </r>
    <r>
      <rPr>
        <i/>
        <sz val="12"/>
        <rFont val="Arial"/>
        <family val="2"/>
      </rPr>
      <t xml:space="preserve"> 40%
apabila capaian yang disajikan bersifat kinerja yang dijanjikan dalam PK </t>
    </r>
    <r>
      <rPr>
        <i/>
        <u/>
        <sz val="12"/>
        <rFont val="Arial"/>
        <family val="2"/>
      </rPr>
      <t>&lt;</t>
    </r>
    <r>
      <rPr>
        <i/>
        <sz val="12"/>
        <rFont val="Arial"/>
        <family val="2"/>
      </rPr>
      <t xml:space="preserve"> 20% 
</t>
    </r>
  </si>
  <si>
    <r>
      <t xml:space="preserve">apabila Laporan Kinerja menyajikan lebih dari 95% sasaran yang dievaluasi dan dianalisis capaiannya bersifat kinerja (outcome), bukan proses;
apabila 80% &lt; sasaran yang dievaluasi dan dianalisis capaiannya bersifat kinerja (outcome), bukan proses </t>
    </r>
    <r>
      <rPr>
        <i/>
        <u/>
        <sz val="12"/>
        <rFont val="Arial"/>
        <family val="2"/>
      </rPr>
      <t>&lt;</t>
    </r>
    <r>
      <rPr>
        <i/>
        <sz val="12"/>
        <rFont val="Arial"/>
        <family val="2"/>
      </rPr>
      <t xml:space="preserve"> 95%;
apabila 40% &lt; sasaran yang dievaluasi dan dianalisis capaiannya bersifat kinerja (outcome), bukan proses </t>
    </r>
    <r>
      <rPr>
        <i/>
        <u/>
        <sz val="12"/>
        <rFont val="Arial"/>
        <family val="2"/>
      </rPr>
      <t>&lt;</t>
    </r>
    <r>
      <rPr>
        <i/>
        <sz val="12"/>
        <rFont val="Arial"/>
        <family val="2"/>
      </rPr>
      <t xml:space="preserve"> 80%;
apabila 20% &lt; sasaran yang dievaluasi dan dianalisis capaiannya bersifat kinerja (outcome), bukan proses </t>
    </r>
    <r>
      <rPr>
        <i/>
        <u/>
        <sz val="12"/>
        <rFont val="Arial"/>
        <family val="2"/>
      </rPr>
      <t>&lt;</t>
    </r>
    <r>
      <rPr>
        <i/>
        <sz val="12"/>
        <rFont val="Arial"/>
        <family val="2"/>
      </rPr>
      <t xml:space="preserve"> 40%
apabila sasaran yang dievaluasi dan dianalisis capaiannya bersifat kinerja (outcome), bukan proses </t>
    </r>
    <r>
      <rPr>
        <i/>
        <u/>
        <sz val="12"/>
        <rFont val="Arial"/>
        <family val="2"/>
      </rPr>
      <t>&lt;</t>
    </r>
    <r>
      <rPr>
        <i/>
        <sz val="12"/>
        <rFont val="Arial"/>
        <family val="2"/>
      </rPr>
      <t xml:space="preserve"> 20% 
</t>
    </r>
  </si>
  <si>
    <r>
      <t xml:space="preserve">apabila lebih dari 95% realisasi kinerja dapat diandalkan sesuai dengan kriteria;
apabila 80% &lt; keandalan data realisasi kinerja </t>
    </r>
    <r>
      <rPr>
        <i/>
        <u/>
        <sz val="12"/>
        <rFont val="Arial"/>
        <family val="2"/>
      </rPr>
      <t>&lt;</t>
    </r>
    <r>
      <rPr>
        <i/>
        <sz val="12"/>
        <rFont val="Arial"/>
        <family val="2"/>
      </rPr>
      <t xml:space="preserve"> 95%;
apabila 40% &lt; keandalan data realisasi kinerja </t>
    </r>
    <r>
      <rPr>
        <i/>
        <u/>
        <sz val="12"/>
        <rFont val="Arial"/>
        <family val="2"/>
      </rPr>
      <t>&lt;</t>
    </r>
    <r>
      <rPr>
        <i/>
        <sz val="12"/>
        <rFont val="Arial"/>
        <family val="2"/>
      </rPr>
      <t xml:space="preserve"> 80%;
apabila 20% &lt; keandalan data realisasi kinerja </t>
    </r>
    <r>
      <rPr>
        <i/>
        <u/>
        <sz val="12"/>
        <rFont val="Arial"/>
        <family val="2"/>
      </rPr>
      <t>&lt;</t>
    </r>
    <r>
      <rPr>
        <i/>
        <sz val="12"/>
        <rFont val="Arial"/>
        <family val="2"/>
      </rPr>
      <t xml:space="preserve"> 40%
apabila keandalan data realisasi kinerja </t>
    </r>
    <r>
      <rPr>
        <i/>
        <u/>
        <sz val="12"/>
        <rFont val="Arial"/>
        <family val="2"/>
      </rPr>
      <t>&lt;</t>
    </r>
    <r>
      <rPr>
        <i/>
        <sz val="12"/>
        <rFont val="Arial"/>
        <family val="2"/>
      </rPr>
      <t xml:space="preserve"> 20% 
</t>
    </r>
  </si>
  <si>
    <t>jika &gt; 60% unit kerja telah dievaluasi</t>
  </si>
  <si>
    <t>apabila hasil evaluasi telah disampaikan atau dibahas dengan  pihak yang dievaluasi (yang berkepentingan), terjadi kesepakatan dengan pihak yang terkait dan sebagian rekomendasi telah ditindaklanjuti;
apabila hasil evaluasi telah disampaikan atau dibahas dengan  pihak yang dievaluasi (yang berkepentingan) dan terjadi  kesepakatan mengenai tindak lanjutnya (namun belum ditindaklanjuti);
apabila hasil evaluasi telah disampaikan atau dibahas dengan  pihak yang dievaluasi (yang berkepentingan) namun belum disepakati;
apabila hasil evaluasi disampaikan, tanpa ada pembahasan pendahuluan dengan pihak yang dievaluasi
apabila hasil evaluasi tidak dikomunikasikan atau pihak yang dievaluasi tidak menerima simpulan hasil evaluasi</t>
  </si>
  <si>
    <t xml:space="preserve">apabila evaluasi dilakukan oleh tim yang seluruh anggota timnya telah mengikuti pelatihan
apabila evaluasi dilakukan oleh tim yang hanya supervisor dan ketua timnya saja yang telah mengikuti pelatihan
apabila evaluasi yang dilakukan oleh tim yang  hanya Supervisor ATAU ketua timnya saja yang sudah mengikuti pelatihan
apabila evaluasi dilakukan oleh tim yang  hanya sebagian anggota timnya yang sudah mengikuti pelatihan
apabila evaluasi yang dilakukan oleh tim yang seluruh anggotanya belum mengikuti pelatihan
</t>
  </si>
  <si>
    <r>
      <t xml:space="preserve">apabila lebih dari 95% hasil evaluasi telah disertai rekomendasi dan rekomendasi tsb disetujui untuk dilaksanakan
apabila 80% &lt; hasil evaluasi telah disertai rekomendasi yg disetujui untuk dilaksanakan </t>
    </r>
    <r>
      <rPr>
        <i/>
        <u/>
        <sz val="12"/>
        <rFont val="Arial"/>
        <family val="2"/>
      </rPr>
      <t>&lt;</t>
    </r>
    <r>
      <rPr>
        <i/>
        <sz val="12"/>
        <rFont val="Arial"/>
        <family val="2"/>
      </rPr>
      <t xml:space="preserve"> 95%;
apabila 40% &lt; hasil evaluasi telah disertai rekomendasi yg disetujui untuk dilaksanakan </t>
    </r>
    <r>
      <rPr>
        <i/>
        <u/>
        <sz val="12"/>
        <rFont val="Arial"/>
        <family val="2"/>
      </rPr>
      <t>&lt;</t>
    </r>
    <r>
      <rPr>
        <i/>
        <sz val="12"/>
        <rFont val="Arial"/>
        <family val="2"/>
      </rPr>
      <t xml:space="preserve"> 80%;
apabila 20% &lt; hasil evaluasi telah disertai rekomendasi yg disetujui untuk dilaksanakan </t>
    </r>
    <r>
      <rPr>
        <i/>
        <u/>
        <sz val="12"/>
        <rFont val="Arial"/>
        <family val="2"/>
      </rPr>
      <t>&lt;</t>
    </r>
    <r>
      <rPr>
        <i/>
        <sz val="12"/>
        <rFont val="Arial"/>
        <family val="2"/>
      </rPr>
      <t xml:space="preserve"> 40%
apabila hasil evaluasi telah disertai rekomendasi yg disetujui untuk dilaksanakan </t>
    </r>
    <r>
      <rPr>
        <i/>
        <u/>
        <sz val="12"/>
        <rFont val="Arial"/>
        <family val="2"/>
      </rPr>
      <t>&lt;</t>
    </r>
    <r>
      <rPr>
        <i/>
        <sz val="12"/>
        <rFont val="Arial"/>
        <family val="2"/>
      </rPr>
      <t xml:space="preserve"> 20% 
</t>
    </r>
  </si>
  <si>
    <t>Jika &gt; 95% rekomendasi yang terkait dengan perencanaan telah ditindaklanjuti
Jika 80% &lt; rekomendasi yang terkait dengan perencanaan yang ditindaklanjuti ≤ 95%
Jika 40% &lt;  rekomendasi yang terkait dengan perencanaan yang ditindaklanjuti ≤ 80%
Jika 20% &lt;  rekomendasi yang terkait dengan perencanaan yang ditindaklanjuti ≤ 40%
Jika rekomendasi yang terkait dengan perencanaan yang ditindaklanjuti ≤20%</t>
  </si>
  <si>
    <t>Jika &gt; 95% rekomendasi yang terkait dengan penerapan manajemen kinerja telah ditindaklanjuti
Jika 80% &lt; rekomendasi yang ditindaklanjuti ≤ 95%
Jika 40% &lt;  rekomendasi yang ditindaklanjuti ≤ 80%
Jika 20% &lt;  rekomendasi yang ditindaklanjuti ≤ 40%
Jika rekomendasi yang ditindaklanjuti ≤ 20%</t>
  </si>
  <si>
    <t>Jika &gt; 95% capaian kinerja digunakan (dimanfaatkan) untuk mengukur keberhasilan maupun kegagalan unit kerja (sebagai dasar reward&amp;punishment)
Jika 80% &lt; pemanfaatan capaian kinerja sebagai dasar pengukuran ≤ 95%
Jika 40% &lt; pemanfaatan capaian kinerja sebagai dasar pengukuran ≤ 80%
Jika 20% &lt; pemanfaatan capaian kinerja sebagai dasar pengukuran ≤ 40%
Jika pemanfaatan capaian kinerja sebagai dasar pengukuran ≤ 20%</t>
  </si>
  <si>
    <t>Jika &gt; 95% rekomendasi yang terkait dengan perencanaan program telah ditindaklanjuti
Jika 80% &lt; tindaklanjut rekomendasi yang terkait dengan perencanaan program ≤ 95%
Jika 40% &lt;  tindaklanjut rekomendasi yang terkait dengan perencanaan program ≤ 80%
Jika 20% &lt;  tindaklanjut rekomendasi yang terkait dengan perencanaan program ≤ 40%
Jika tindaklanjut rekomendasi yang terkait dengan perencanaan program ≤20%</t>
  </si>
  <si>
    <t>Jika &gt; 95% rekomendasi yang terkait dengan perencanaan telah ditindaklanjuti
Jika 80% &lt; tindaklanjut rekomendasi yang terkait dengan perencanaan ≤ 90%
Jika 40% &lt;  tindaklanjut rekomendasi yang terkait dengan perencanaan ≤ 80%
Jika 20% &lt;  tindaklanjut rekomendasi yang terkait dengan perencanaan ≤ 40%
Jika tindaklanjut rekomendasi yang terkait dengan perencanaan ≤20%</t>
  </si>
  <si>
    <t>Jika &gt; 95% rekomendasi hasil evaluasi telah ditindaklanjuti
Jika 80% &lt; rekomendasi yang ditindaklanjuti ≤ 95%
Jika 40% &lt;  rekomendasi yang ditindaklanjuti ≤ 80%
Jika 20% &lt;  rekomendasi yang ditindaklanjuti ≤ 40%
Jika rekomendasi yang ditindaklanjuti ≤ 20%</t>
  </si>
  <si>
    <t>-</t>
  </si>
  <si>
    <t>KINERJA LAINNYA (2,5%)</t>
  </si>
  <si>
    <t>Apabila terdapat upaya luar biasa yang terbukti dan diakui oleh masyarakat (hasil survey yang memadai) telah terdapat kondisi bebas korupsi di lingkungan tersebut
Apabila telah terdapat upaya pembentukan zona bebas korupsi DAN hasil evaluasinya menyimpulkan zona tersebut telah ditetapkan sebagai zona yang menuju WBK 
Apabila tidak ada inisiatif ATAU apabila inisiatif yang ada belum menunjukkan bukti</t>
  </si>
  <si>
    <t xml:space="preserve">Apabila hasil inovasi telah membentuk organisasi yang berbasis kinerja (performance based organization). Ditandai dengan adanya Indikator Kinerja Utama terukur pada setiap jenjang sampai kepada individu, dilakukan pengukuran secara berkala, hasil pengukuran dikaitkan dengan (ditindaklanjuti dengan) insentif/merit system, dan terdapat upaya perbaikan atau konseling dalam rangka penyempurnaan manajemen kinerja.
Apabila terdapat kondisi sebagaimana huruf (a), kecuali masalah tindak lanjut atau keterkaitan dengan insentif.
Apabila tidak ada inovasi
</t>
  </si>
  <si>
    <t>apabila IP memperoleh penghargaan atau pengakuan dari pihak atau lembaga internasional dan bersifat jangka panjang
Apabila IP (pernah) memperoleh penghargaan atau pengakuan dari pihak atau lembaga internasional dan penghargaan atau pengakuan tersebut masih berlaku saat dilaporkan
Tidak ada penghargaan international atau penghargaan sudah berlalu (expired)</t>
  </si>
  <si>
    <t>Nilai pada Kriteria</t>
  </si>
  <si>
    <t>Telah terdapat kondisi bebas korupsi Terdapat upaya luar biasa yang terbukti dan diakui oleh masyarakat (hasil survey yang memadai)</t>
  </si>
  <si>
    <t>Belum ada inisiatif ATAU
Inisiatif yang ada belum menunjukkan bukti</t>
  </si>
  <si>
    <t>Terdapat upaya pembentukan zona bebas korupsi DAN
Hasil evaluasinya menyimpulkan zona tersebut telah ditetapkan sebagai zona yang menuju WBK</t>
  </si>
  <si>
    <t>UPAYA PEMBERANTASAN KORUPSI</t>
  </si>
  <si>
    <t>INOVASI MANAJEMEN KINERJA</t>
  </si>
  <si>
    <t>PENGHARGAAN LAINNYA</t>
  </si>
  <si>
    <r>
      <t xml:space="preserve">Hasil inovasi telah membentuk organisasi yang berbasis kinerja (performance based organization).
Ditandai dengan:
- Adanya Indikator Kinerja Utama terukur pada setiap jenjang sampai kepada individu
- Dilakukan pengukuran secara berkala
- Hasil pengukuran dikaitkan dengan (ditindaklanjuti dengan) </t>
    </r>
    <r>
      <rPr>
        <i/>
        <sz val="12"/>
        <rFont val="Arial"/>
        <family val="2"/>
      </rPr>
      <t xml:space="preserve">insentif/merit system
- </t>
    </r>
    <r>
      <rPr>
        <sz val="12"/>
        <rFont val="Arial"/>
        <family val="2"/>
      </rPr>
      <t>Terdapat upaya perbaikan atau konseling dalam rangka penyempurnaan manajemen kinerja.</t>
    </r>
  </si>
  <si>
    <t>Belum ada inovasi</t>
  </si>
  <si>
    <t>Apabila terdapat kondisi sebagaimana huruf (a), kecuali masalah tindak lanjut atau keterkaitan dengan insentif.</t>
  </si>
  <si>
    <t>IP memperoleh penghargaan atau pengakuan dari pihak atau lembaga internasional dan bersifat jangka panjang</t>
  </si>
  <si>
    <t>IP (pernah) memperoleh penghargaan atau pengakuan dari pihak atau lembaga internasional dan penghargaan atau pengakuan tersebut masih berlaku saat dilaporkan</t>
  </si>
  <si>
    <t>Tidak ada penghargaan international atau penghargaan sudah berlalu (expired)</t>
  </si>
  <si>
    <t>- Nama Penghargaan :</t>
  </si>
  <si>
    <t>A/B/C/D/E</t>
  </si>
  <si>
    <t>A/B/C</t>
  </si>
  <si>
    <t>A/B/C/D</t>
  </si>
  <si>
    <t>KINERJA UTAMA</t>
  </si>
  <si>
    <t>jika Rencana Aksi (RA) yang dimaksud merupakan penjabaran lebih lanjut dari target2 kinerja yang ada di Perjanjian Kinerja (PK)</t>
  </si>
  <si>
    <t>Rencana atau Perjanjian Kinerja Tahunan harus dapat dimanfaatkan dalam (selaras dengan) Rencana Aksi yang lebih detail. Keselarasan tersebut terwujud jika capaian target RKT/PK terkait dengan (disebabkan oleh) capaian target2 RA. Atau antara RKT/PK memiliki hubungan kausalitas dengan RA</t>
  </si>
  <si>
    <r>
      <t xml:space="preserve">Hasil evaluasi </t>
    </r>
    <r>
      <rPr>
        <u/>
        <sz val="12"/>
        <rFont val="Arial"/>
        <family val="2"/>
      </rPr>
      <t>Rencana Aksi</t>
    </r>
    <r>
      <rPr>
        <sz val="12"/>
        <rFont val="Arial"/>
        <family val="2"/>
      </rPr>
      <t xml:space="preserve"> telah menunjukkan perbaikan setiap periode</t>
    </r>
  </si>
  <si>
    <t xml:space="preserve">a.
b.
c.
d.
e.
</t>
  </si>
  <si>
    <t>ukuran keberhasilan tujuan adalah ukuran atau parameter terukur yang merepresentasikan tercapai/terwujud atau tidaknya tujuan yang ditetapkan
catatan:
Dalam kondisi tertentu. ukuran keberhasilan tujuan dapat direpresentasikan oleh indikator sasaran tahun terakhir dari periode Renstra</t>
  </si>
  <si>
    <t xml:space="preserve">a.
b.
c.
d.
e.
</t>
  </si>
  <si>
    <t>Catatan:
Dalam kondisi tertentu. target tujuan dapat direpresentasikan oleh target sasaran tahun terakhir dari periode Renstra</t>
  </si>
  <si>
    <t>ya.</t>
  </si>
  <si>
    <t xml:space="preserve">a.
b.
c.
d.
e.
</t>
  </si>
  <si>
    <t xml:space="preserve">a.
b.
c.
d.
e.
</t>
  </si>
  <si>
    <t xml:space="preserve">a.
b.
c.
d.
e.
</t>
  </si>
  <si>
    <t xml:space="preserve">a.
b.
c.
d.
e.
</t>
  </si>
  <si>
    <t xml:space="preserve">a.
b.
c.
d.
e.
</t>
  </si>
  <si>
    <t>Ya.</t>
  </si>
  <si>
    <t xml:space="preserve">a.
b.
c.
d.
e.
</t>
  </si>
  <si>
    <t xml:space="preserve">a.
b.
c.
d.
e.
</t>
  </si>
  <si>
    <t xml:space="preserve">a.
b.
c.
d.
e.
</t>
  </si>
  <si>
    <t xml:space="preserve">a.
b.
c.
d.
e.
</t>
  </si>
  <si>
    <t xml:space="preserve">ya. </t>
  </si>
  <si>
    <t>Kinerja utama merupakan hasil kerja yang menggambarkan mandat dari instansi yang bersangkutan. menggambarkan prioritas instansi serta menjadi alasan keberadaan instansi tersebut</t>
  </si>
  <si>
    <t xml:space="preserve">a.
b.
c.
d.
e.
</t>
  </si>
  <si>
    <t>a.
b.
c.
d.
e.</t>
  </si>
  <si>
    <t>a.
b.
c.
d.
e.</t>
  </si>
  <si>
    <t xml:space="preserve">a.
b.
c.
d.
e.
</t>
  </si>
  <si>
    <t>IKU yang disajikan harus mengacu kepada kriteria IKU yang baik yaitu SMART dan menggambarkan kinerja utama yang seharusnya. dengan mengacu pada kriteria sbb:</t>
  </si>
  <si>
    <t xml:space="preserve">a.
b.
c.
d.
e.
</t>
  </si>
  <si>
    <t xml:space="preserve"> menyajikan evaluasi dan analisis mengenai capaian kinerja. artinya:</t>
  </si>
  <si>
    <t xml:space="preserve">a.
b.
c.
d.
e.
</t>
  </si>
  <si>
    <t>Pembandingan yang memadai. mencakup:</t>
  </si>
  <si>
    <t xml:space="preserve">a.
b.
c.
d.
</t>
  </si>
  <si>
    <t>Istilah dapat dimanfaatkan sangat terkait dengan kualitas informasi kinerja. Jika capaian bobot kualitas informasi kinerja (C.II) kurang dari 60%. maka informasi kinerja dianggap tidak dapat dimanfaatkan (tidak bermanfaat)</t>
  </si>
  <si>
    <t xml:space="preserve">
a.
b.
c.
d.
e.
</t>
  </si>
  <si>
    <t>telah digunakan dalam perbaikan perencanaan. artinya:</t>
  </si>
  <si>
    <t xml:space="preserve">telah digunakan untuk menilai dan memperbaiki pelaksanaan program dan kegiatan. artinya: </t>
  </si>
  <si>
    <t xml:space="preserve">telah digunakan untuk peningkatan kinerja. artinya: </t>
  </si>
  <si>
    <t xml:space="preserve">Ya.
Tidak.  </t>
  </si>
  <si>
    <t>pemantauan mengenai kemajuan pencapaian kinerja beserta hambatannya. artinya:</t>
  </si>
  <si>
    <t xml:space="preserve">Ya.
Tidak.  </t>
  </si>
  <si>
    <t>Rencana Aksi telah dievaluasi. dengan kriteria:</t>
  </si>
  <si>
    <t xml:space="preserve">a.
b.
c.
d.
e.
</t>
  </si>
  <si>
    <t xml:space="preserve">a.
b.
c.
d.
e.
</t>
  </si>
  <si>
    <t xml:space="preserve">a.
b.
c.
d.
e.
</t>
  </si>
  <si>
    <t xml:space="preserve">a.
b.
c.
d.
e. 
</t>
  </si>
  <si>
    <t xml:space="preserve">a.
b.
c.
d.
e. 
</t>
  </si>
  <si>
    <t xml:space="preserve">a.
b.
c.
d.
e. 
</t>
  </si>
  <si>
    <t xml:space="preserve">a.
b.
c.
d.
e. 
</t>
  </si>
  <si>
    <t xml:space="preserve">a.
b.
c.
d.
e. 
</t>
  </si>
  <si>
    <t xml:space="preserve">a.
b.
c.
d.
e. 
</t>
  </si>
  <si>
    <t xml:space="preserve">a.
b.
c.
d.
e. 
</t>
  </si>
  <si>
    <t xml:space="preserve">a.
b.
c.
d.
e. 
</t>
  </si>
  <si>
    <t xml:space="preserve">a.
b.
c.
d.
e. 
</t>
  </si>
  <si>
    <t xml:space="preserve">a.
b.
c.
d.
e. 
</t>
  </si>
  <si>
    <t>Kriteria telah ditindaklanjuti dalam bentuk langkah nyata adalah terdapat perbaikan nyata yang dapat diidentifikasi pada setiap periode dibutuhkan (bulanan. triwulanan. semesteran)</t>
  </si>
  <si>
    <t>Informasi kinerja dapat diandalkan. dengan kriteria sbb:</t>
  </si>
  <si>
    <t>Informasi kinerja dapat diandalkan. artinya:</t>
  </si>
  <si>
    <t xml:space="preserve">a.
b.
c.
</t>
  </si>
  <si>
    <t xml:space="preserve">a.
b.
c.
</t>
  </si>
  <si>
    <t xml:space="preserve">a.
b.
c.
</t>
  </si>
  <si>
    <t>Jika &gt; 95% hasil evaluasi telah menunjukan perbaikan
Jika 80% &lt; hasil evaluasi telah menunjukan perbaikan ≤ 95%
Jika 40% &lt;  hasil evaluasi telah menunjukan perbaikan ≤ 80%
Jika 20% &lt; hasil evaluasi telah menunjukan perbaikan ≤ 40%
Jika hasil evaluasi telah menunjukan perbaikan ≤ 20%</t>
  </si>
  <si>
    <t>KINERJA OUTCOME</t>
  </si>
  <si>
    <t>KRITERIA OUTCOME</t>
  </si>
  <si>
    <t>Bobot</t>
  </si>
  <si>
    <t>PRORAM</t>
  </si>
  <si>
    <t>TERKAIT</t>
  </si>
  <si>
    <t>TIDAK TERKAIT</t>
  </si>
  <si>
    <t>ANGGARAN (Rp)</t>
  </si>
  <si>
    <t>JUMLAH</t>
  </si>
  <si>
    <t>Keselarasan Kinerja-Output-Penganggaran</t>
  </si>
  <si>
    <t>TUJUAN/SASARAN</t>
  </si>
  <si>
    <t>INDIKATOR TUJUAN/SASARAN</t>
  </si>
  <si>
    <t>KUALITAS INDIKATOR</t>
  </si>
  <si>
    <t>KRITERIA INDIKATOR</t>
  </si>
  <si>
    <t>SASARAN PERJANJIAN KINERJA</t>
  </si>
  <si>
    <t>SASARAN RENCANA STRATEGIS</t>
  </si>
  <si>
    <t>TUJUAN RENCANA STRATEGIS</t>
  </si>
  <si>
    <t>SASARAN STRATEGIS</t>
  </si>
  <si>
    <t>SASARAN STRATEGIS
BERORIENTSI HASIL
(Ya/Tidak)</t>
  </si>
  <si>
    <t>INDIKATOR SASARAN STRATEGIS</t>
  </si>
  <si>
    <t>INDIKATORSASARAN STRATEGIS BERKUALITAS
(Ya/Tidak)</t>
  </si>
  <si>
    <t>IKU/Bukan IKU</t>
  </si>
  <si>
    <t>URAIAN PROGRAM</t>
  </si>
  <si>
    <t>SASARAN PROGRAM</t>
  </si>
  <si>
    <t>INDIKATOR SASARAN PROGRAM</t>
  </si>
  <si>
    <t>URAIAN KEGIATAN</t>
  </si>
  <si>
    <t>SASARAN KEGIATAN</t>
  </si>
  <si>
    <t>INDIKATOR SASARAN KEGIATAN</t>
  </si>
  <si>
    <t>Pilihan Jawaban</t>
  </si>
  <si>
    <t>KERTAS KERJA EVALUASI AKUNTABILITAS KINERJA</t>
  </si>
  <si>
    <r>
      <t xml:space="preserve">IKU </t>
    </r>
    <r>
      <rPr>
        <u/>
        <sz val="12"/>
        <rFont val="Arial"/>
        <family val="2"/>
      </rPr>
      <t>telah</t>
    </r>
    <r>
      <rPr>
        <sz val="12"/>
        <rFont val="Arial"/>
        <family val="2"/>
      </rPr>
      <t xml:space="preserve"> dimanfaatkan untuk penilaian kinerja</t>
    </r>
  </si>
  <si>
    <t>BOBOT</t>
  </si>
  <si>
    <t>PERENCANAAN STRATEGIS (5%)</t>
  </si>
  <si>
    <t>A. PERENCANAAN KINERJA (15%)</t>
  </si>
  <si>
    <t>PEMENUHAN RENSTRA (1%)</t>
  </si>
  <si>
    <t>KUALITAS RENSTRA (2,5%)</t>
  </si>
  <si>
    <t>IMPLEMENTASI RENSTRA (1,5%)</t>
  </si>
  <si>
    <t>PERENCANAAN KINERJA TAHUNAN (10%)</t>
  </si>
  <si>
    <t>PEMENUHAN PERENCANAAN KINERJA TAHUNAN (2%)</t>
  </si>
  <si>
    <t>KUALITAS PERENCANAAN KINERJA TAHUNAN (5%)</t>
  </si>
  <si>
    <t>IMPLEMENTASI PERENCANAAN KINERJA TAHUNAN (3%)</t>
  </si>
  <si>
    <t>B. PENGUKURAN KINERJA (12,5%)</t>
  </si>
  <si>
    <t>KUALITAS PENGUKURAN (6,25%)</t>
  </si>
  <si>
    <t>IMPLEMENTASI PENGUKURAN (3,75%)</t>
  </si>
  <si>
    <t>C. PELAPORAN KINERJA (7,5%)</t>
  </si>
  <si>
    <t>PEMENUHAN PELAPORAN (1,5%)</t>
  </si>
  <si>
    <t>PENYAJIAN INFORMASI KINERJA (3,75%)</t>
  </si>
  <si>
    <t>PEMANFAATAN INFORMASI KINERJA (2,25%)</t>
  </si>
  <si>
    <t>PEMENUHAN PENGUKURAN (2,5%)</t>
  </si>
  <si>
    <r>
      <t xml:space="preserve">Informasi yang disajikan </t>
    </r>
    <r>
      <rPr>
        <b/>
        <i/>
        <sz val="12"/>
        <rFont val="Arial"/>
        <family val="2"/>
      </rPr>
      <t>telah digunakan dalam perbaikan perencanaan</t>
    </r>
  </si>
  <si>
    <t>HASIL EVALUASI AKUNTABILITAS KINERJA UNIT KERJA (35%)</t>
  </si>
  <si>
    <t>SASARAN PROGRAM TERKAIT DENGAN SASARAN STRATEGIS
(Ya/Tidak)</t>
  </si>
  <si>
    <t>SASARAN KEGIATAN TERKAIT DENGAN SASARAN PROGRAM
(Ya/Tidak)</t>
  </si>
  <si>
    <t>UNIT KERJA 1</t>
  </si>
  <si>
    <t>PUSAT</t>
  </si>
  <si>
    <t>Rencana Pembangunan Jangka Menengah Daerah (RPJMD) telah disusun</t>
  </si>
  <si>
    <t>Tujuan yang ditetapkan telah dilengkapi dengan ukuran keberhasilan (indikator)</t>
  </si>
  <si>
    <t>Tujuan telah disertai target keberhasilannya</t>
  </si>
  <si>
    <t xml:space="preserve">Tujuan telah berorientasi hasil </t>
  </si>
  <si>
    <t>Kegiatan dalam rangka mencapai sasaran telah didukung oleh anggaran yang memadai</t>
  </si>
  <si>
    <t>IKU telah dimanfaatkan untuk penilaian kinerja</t>
  </si>
  <si>
    <t>Laporan Kinerja menyajikan informasi pencapaian sasaran yang berorientasi outcome</t>
  </si>
  <si>
    <r>
      <t xml:space="preserve">Informasi yang disajikan </t>
    </r>
    <r>
      <rPr>
        <b/>
        <i/>
        <sz val="12"/>
        <rFont val="Arial"/>
        <family val="2"/>
      </rPr>
      <t>telah digunakan dalam perbaikan perencanaan</t>
    </r>
    <r>
      <rPr>
        <sz val="12"/>
        <rFont val="Arial"/>
        <family val="2"/>
      </rPr>
      <t xml:space="preserve"> </t>
    </r>
  </si>
  <si>
    <r>
      <t xml:space="preserve">Evaluasi </t>
    </r>
    <r>
      <rPr>
        <u/>
        <sz val="12"/>
        <rFont val="Arial"/>
        <family val="2"/>
      </rPr>
      <t xml:space="preserve">akuntabilitas kinerja </t>
    </r>
    <r>
      <rPr>
        <sz val="12"/>
        <rFont val="Arial"/>
        <family val="2"/>
      </rPr>
      <t>dilaksanakan dengan menggunakan pedoman/juklak evaluasi yang selaras dengan pedoman/juklak evaluasi Menteri PAN dan RB</t>
    </r>
  </si>
  <si>
    <t>KINERJA YANG DILAPORKAN (OUTCOME) (5%)</t>
  </si>
  <si>
    <t>Analisis kinerja memadai</t>
  </si>
  <si>
    <t>BENCHMARK KINERJA (5%)</t>
  </si>
  <si>
    <t>Kinerja Bidang Kesehatan</t>
  </si>
  <si>
    <t>Kinerja Bidang Pendidikan</t>
  </si>
  <si>
    <t>Kinerja Bidang Ketenagakerjaan</t>
  </si>
  <si>
    <t>Kinerja Bidang Sosial</t>
  </si>
  <si>
    <t>Kinerja Bidang Ekonomi</t>
  </si>
  <si>
    <t>KINERJA LAINNYA (5%)</t>
  </si>
  <si>
    <t>PEMENUHAN RPJMD (1%)</t>
  </si>
  <si>
    <t>RPJMD telah memuat tujuan</t>
  </si>
  <si>
    <t>Dokumen RPJMD telah memuat sasaran</t>
  </si>
  <si>
    <t>Dokumen RPJMD telah memuat indikator kinerja sasaran</t>
  </si>
  <si>
    <t>Dokumen RPJMD telah memuat target tahunan</t>
  </si>
  <si>
    <t>RPJMD telah menyajikan IKU</t>
  </si>
  <si>
    <t>RPJMD telah dipublikasikan</t>
  </si>
  <si>
    <t>KUALITAS RPJMD (2,5%)</t>
  </si>
  <si>
    <t>Ukuran keberhasilan (indikator) tujuan (outcome) telah memenuhi kriteria ukuran keberhasilan yang baik</t>
  </si>
  <si>
    <t>Dokumen RPJMD telah selaras dengan Dokumen RPJMN</t>
  </si>
  <si>
    <t>Dokumen RPJMD telah menetapkan hal-hal yang seharusnya ditetapkan</t>
  </si>
  <si>
    <t>Dokumen RPJMD digunakan sebagai acuan penyusunan Dokumen Rencana Kinerja dan Anggaran Tahunan</t>
  </si>
  <si>
    <t>Target jangka menengah dalam RPJMD telah dimonitor pencapaiannya sampai dengan tahun berjalan</t>
  </si>
  <si>
    <t>Dokumen RPJMD telah direviu secara berkala</t>
  </si>
  <si>
    <t xml:space="preserve">Kegiatan relevan sebagai cara untuk mencapai sasaran </t>
  </si>
  <si>
    <t>Dokumen PK telah selaras dengan RPJMD</t>
  </si>
  <si>
    <r>
      <t>Terdapat pedoman</t>
    </r>
    <r>
      <rPr>
        <sz val="12"/>
        <rFont val="Arial"/>
        <family val="2"/>
      </rPr>
      <t xml:space="preserve"> teknis evaluasi akuntabilitas kinerja</t>
    </r>
  </si>
  <si>
    <r>
      <t xml:space="preserve">Hasil evaluasi </t>
    </r>
    <r>
      <rPr>
        <u/>
        <sz val="12"/>
        <rFont val="Arial"/>
        <family val="2"/>
      </rPr>
      <t xml:space="preserve">program </t>
    </r>
    <r>
      <rPr>
        <sz val="12"/>
        <rFont val="Arial"/>
        <family val="2"/>
      </rPr>
      <t xml:space="preserve">telah ditindaklanjuti untuk perbaikan </t>
    </r>
    <r>
      <rPr>
        <u/>
        <sz val="12"/>
        <rFont val="Arial"/>
        <family val="2"/>
      </rPr>
      <t>perencanaan program</t>
    </r>
    <r>
      <rPr>
        <sz val="12"/>
        <rFont val="Arial"/>
        <family val="2"/>
      </rPr>
      <t xml:space="preserve"> di masa yang akan datang</t>
    </r>
  </si>
  <si>
    <r>
      <t xml:space="preserve">Hasil evaluasi </t>
    </r>
    <r>
      <rPr>
        <u/>
        <sz val="12"/>
        <rFont val="Arial"/>
        <family val="2"/>
      </rPr>
      <t xml:space="preserve">program </t>
    </r>
    <r>
      <rPr>
        <sz val="12"/>
        <rFont val="Arial"/>
        <family val="2"/>
      </rPr>
      <t xml:space="preserve">telah ditindaklanjuti untuk perbaikan </t>
    </r>
    <r>
      <rPr>
        <u/>
        <sz val="12"/>
        <rFont val="Arial"/>
        <family val="2"/>
      </rPr>
      <t>pelaksanaan program</t>
    </r>
    <r>
      <rPr>
        <sz val="12"/>
        <rFont val="Arial"/>
        <family val="2"/>
      </rPr>
      <t xml:space="preserve"> di masa yang akan datang</t>
    </r>
  </si>
  <si>
    <t xml:space="preserve">III. </t>
  </si>
  <si>
    <t>IV.</t>
  </si>
  <si>
    <t>HASIL EVALUASI AKUNTABILITAS KINERJA PEMDA (65%)</t>
  </si>
  <si>
    <t>ANALISIS MEMADAI</t>
  </si>
  <si>
    <t>BANCHMARKING CAPAIAN SASARAN/KINERJA</t>
  </si>
  <si>
    <t>PROVINSI :</t>
  </si>
  <si>
    <t>KABUPATEN / KOTA :</t>
  </si>
  <si>
    <t>ASPEK KINERJA</t>
  </si>
  <si>
    <t>CAPAIAN DAN BENCHMARK</t>
  </si>
  <si>
    <t>KINERJA BIDANG KESEHATAN</t>
  </si>
  <si>
    <t>KINERJA BIDANG PENDIDIKAN</t>
  </si>
  <si>
    <t>KINERJA BIDANG KETENAGAKERJAAN</t>
  </si>
  <si>
    <t>KINERJA BIDANG SOSIAL</t>
  </si>
  <si>
    <t>KINERJA BIDANG EKONOMI</t>
  </si>
  <si>
    <t>E.12</t>
  </si>
  <si>
    <t>E.13</t>
  </si>
  <si>
    <t>E.14</t>
  </si>
  <si>
    <t>E.15</t>
  </si>
  <si>
    <t>E.16</t>
  </si>
  <si>
    <t>KINERJA KESEHATAN</t>
  </si>
  <si>
    <t>Balita Gizi Buruk yang ditemukan -</t>
  </si>
  <si>
    <t>Capaian Kab/Kot</t>
  </si>
  <si>
    <t>Capaian Tertinggi di Prov</t>
  </si>
  <si>
    <t>Capaian Terendah di Prov</t>
  </si>
  <si>
    <t>Rata-rata Prov</t>
  </si>
  <si>
    <t>Capaian Tertinggi Kab/Kot Nas</t>
  </si>
  <si>
    <t>Capaian Terendah Kab/Kot Nas</t>
  </si>
  <si>
    <t>Rata-rata Nasional</t>
  </si>
  <si>
    <t>Jumlah Kematian Bayi -</t>
  </si>
  <si>
    <t>Jumlah Kematian Ibu -</t>
  </si>
  <si>
    <t>Pengguna Alat KB +</t>
  </si>
  <si>
    <t>Jumlah Kasus AIDS -</t>
  </si>
  <si>
    <t>Kasus Positif Malaria -</t>
  </si>
  <si>
    <t>Jumlah Pasien TB (semua tipe) yg dilaporkan -</t>
  </si>
  <si>
    <t>Angka Harapan Hidup +</t>
  </si>
  <si>
    <t>KINERJA PENDIDIKAN</t>
  </si>
  <si>
    <t>Angka Melek Huruf 15-24thn +</t>
  </si>
  <si>
    <t>Angka Partisipasi Kasar SD +</t>
  </si>
  <si>
    <t>Angka Partisipasi Kasar SMP +</t>
  </si>
  <si>
    <t>Angka Partisipasi Kasar SMA +</t>
  </si>
  <si>
    <t>Angka Melanjutkan SMP SMA PT +</t>
  </si>
  <si>
    <t>KINERJA KETENAGAKERJAAN</t>
  </si>
  <si>
    <t>Tingkat Pengangguran Terbuka -</t>
  </si>
  <si>
    <t>Capaian Terbaik di Prov</t>
  </si>
  <si>
    <t>Capaian Terburuk di Prov</t>
  </si>
  <si>
    <t>Capaian Terbaik Kab/Kot Nas</t>
  </si>
  <si>
    <t>Capaian Terburuk Kab/Kot Nas</t>
  </si>
  <si>
    <t>Tingkat Partisipasi Angkatan Kerja +</t>
  </si>
  <si>
    <t>Penduduk Miskin usia 15thn ke atas Tidak Bekerja -</t>
  </si>
  <si>
    <t>KINERJA SOSIAL/ KEMISKINAN</t>
  </si>
  <si>
    <t>Persentase Penduduk Miskin -</t>
  </si>
  <si>
    <t>Indeks Kedalaman Kemiskinan -</t>
  </si>
  <si>
    <t>Indeks keparahan kemiskinan -</t>
  </si>
  <si>
    <t>KINERJA EKONOMI</t>
  </si>
  <si>
    <t>PDRB atas Dasar Harga Berlaku +</t>
  </si>
  <si>
    <t>Rata-rata Prov (PDRB Prov dibagi Jumlah Kab.Kota di Prov)</t>
  </si>
  <si>
    <t>PDRB atas Dasar Harga Konstan +</t>
  </si>
  <si>
    <t>Laju Pertumbuhan PDRB atas Dasar Harga Konstan +</t>
  </si>
  <si>
    <t xml:space="preserve">    Klik Kanan pada kotak biru, ulangi dengan klik kiri, lalu "PILIH"</t>
  </si>
  <si>
    <t>PEMERINTAH KABUPATEN/KOTA (UNIT KERJA)</t>
  </si>
  <si>
    <t>Ukuran keberhasilan (indikator) tujuan (outcome)/Hasil Program telah memenuhi kriteria ukuran keberhasilan yang baik</t>
  </si>
  <si>
    <t>Dokumen Renstra telah selaras dengan Dokumen RPJMD</t>
  </si>
  <si>
    <t>Dokumen Renstra digunakan sebagai acuan penyusunan Dokumen rencana kinerja dan anggaran tahunan</t>
  </si>
  <si>
    <t>UNIT KERJA 2</t>
  </si>
  <si>
    <t>UNIT KERJA 3</t>
  </si>
  <si>
    <t>UNIT KERJA 4</t>
  </si>
  <si>
    <t>UNIT KERJA 5</t>
  </si>
  <si>
    <t>UNIT KERJA 6</t>
  </si>
  <si>
    <t>UNIT KERJA 7</t>
  </si>
  <si>
    <t>UNIT KERJA 8</t>
  </si>
  <si>
    <t>UNIT KERJA 9</t>
  </si>
  <si>
    <t>UNIT KERJA 10</t>
  </si>
  <si>
    <t>UNIT KERJA 11</t>
  </si>
  <si>
    <t>UNIT KERJA 12</t>
  </si>
  <si>
    <t>UNIT KERJA 13</t>
  </si>
  <si>
    <t>UNIT KERJA 14</t>
  </si>
  <si>
    <t>UNIT KERJA 15</t>
  </si>
  <si>
    <t>UNIT KERJA 16</t>
  </si>
  <si>
    <t>UNIT KERJA 17</t>
  </si>
  <si>
    <t>UNIT KERJA 18</t>
  </si>
  <si>
    <t>UNIT KERJA 19</t>
  </si>
  <si>
    <t>UNIT KERJA 20</t>
  </si>
  <si>
    <t>UNIT KERJA 21</t>
  </si>
  <si>
    <t>UNIT KERJA 22</t>
  </si>
  <si>
    <t>UNIT KERJA 23</t>
  </si>
  <si>
    <t>UNIT KERJA 24</t>
  </si>
  <si>
    <t>UNIT KERJA 25</t>
  </si>
  <si>
    <t>UNIT KERJA 26</t>
  </si>
  <si>
    <t>UNIT KERJA 27</t>
  </si>
  <si>
    <t>UNIT KERJA 28</t>
  </si>
  <si>
    <t>UNIT KERJA 29</t>
  </si>
  <si>
    <t>UNIT KERJA 30</t>
  </si>
  <si>
    <t>UNIT KERJA 31</t>
  </si>
  <si>
    <t>UNIT KERJA 32</t>
  </si>
  <si>
    <t>UNIT KERJA 33</t>
  </si>
  <si>
    <t>UNIT KERJA 34</t>
  </si>
  <si>
    <t>UNIT KERJA 35</t>
  </si>
  <si>
    <t>UNIT KERJA 36</t>
  </si>
  <si>
    <t>UNIT KERJA 37</t>
  </si>
  <si>
    <t>UNIT KERJA 38</t>
  </si>
  <si>
    <t>UNIT KERJA 39</t>
  </si>
  <si>
    <t>UNIT KERJA 40</t>
  </si>
  <si>
    <t>UNIT KERJA 41</t>
  </si>
  <si>
    <t>UNIT KERJA 42</t>
  </si>
  <si>
    <t>UNIT KERJA 43</t>
  </si>
  <si>
    <t>UNIT KERJA 44</t>
  </si>
  <si>
    <t>UNIT KERJA 45</t>
  </si>
  <si>
    <t>Kode Prov</t>
  </si>
  <si>
    <t>Provinsi</t>
  </si>
  <si>
    <t>KESEHATAN</t>
  </si>
  <si>
    <t>PENDIDIKAN</t>
  </si>
  <si>
    <t>KETENAGAKERJAAN</t>
  </si>
  <si>
    <t>SOSIAL/KEMISKINAN</t>
  </si>
  <si>
    <t>EKONOMI</t>
  </si>
  <si>
    <t>Balita Gizi Buruk yang ditemukan</t>
  </si>
  <si>
    <t>Jumlah Kematian Bayi</t>
  </si>
  <si>
    <t>Jumlah Kematian Ibu</t>
  </si>
  <si>
    <t xml:space="preserve">Pengguna Alat KB
</t>
  </si>
  <si>
    <t>Jumlah Kasus AIDS</t>
  </si>
  <si>
    <t>Kasus Positif Malaria</t>
  </si>
  <si>
    <t>Jumlah Pasien TB (semua tipe) yg dilaporkan</t>
  </si>
  <si>
    <t>Angka Harapan Hidup</t>
  </si>
  <si>
    <t>Angka Melek Huruf 15-24thn</t>
  </si>
  <si>
    <t>APK SD</t>
  </si>
  <si>
    <t>APK SMP</t>
  </si>
  <si>
    <t>APK SMA</t>
  </si>
  <si>
    <t>Tingkat Pengangguran Terbuka</t>
  </si>
  <si>
    <t>Tingkat Partisipasi Angkatan Kerja</t>
  </si>
  <si>
    <t>Penduduk Miskin usia 15thn ke atas Tidak Bekerja</t>
  </si>
  <si>
    <t>Persentase Penduduk Miskin</t>
  </si>
  <si>
    <t>Indeks Kedalaman Kemiskinan</t>
  </si>
  <si>
    <t>Indeks keparahan kemiskinan</t>
  </si>
  <si>
    <t>PDRB atas Dasar Harga Berlaku</t>
  </si>
  <si>
    <t>PDRB atas Dasar Harga Konstan</t>
  </si>
  <si>
    <t>Laju Pertumbuhan PDRB atas Dasar Harga Konstan</t>
  </si>
  <si>
    <t>Indeks gini (pemerataan pendapatan)</t>
  </si>
  <si>
    <t>01</t>
  </si>
  <si>
    <t>ACEH</t>
  </si>
  <si>
    <t>02</t>
  </si>
  <si>
    <t>SUMATERA UTARA</t>
  </si>
  <si>
    <t>03</t>
  </si>
  <si>
    <t>SUMATERA BARAT</t>
  </si>
  <si>
    <t>04</t>
  </si>
  <si>
    <t>RIAU</t>
  </si>
  <si>
    <t>05</t>
  </si>
  <si>
    <t>JAMBI</t>
  </si>
  <si>
    <t>06</t>
  </si>
  <si>
    <t>SUMATERA SELATAN</t>
  </si>
  <si>
    <t>07</t>
  </si>
  <si>
    <t>BENGKULU</t>
  </si>
  <si>
    <t>08</t>
  </si>
  <si>
    <t>LAMPUNG</t>
  </si>
  <si>
    <t>09</t>
  </si>
  <si>
    <t>KEP. BANGKA BELITUNG</t>
  </si>
  <si>
    <t>10</t>
  </si>
  <si>
    <t>KEP. RIAU</t>
  </si>
  <si>
    <t>11</t>
  </si>
  <si>
    <t>DKI JAKARTA</t>
  </si>
  <si>
    <t>12</t>
  </si>
  <si>
    <t>JAWA BARAT</t>
  </si>
  <si>
    <t>13</t>
  </si>
  <si>
    <t>JAWA TENGAH</t>
  </si>
  <si>
    <t>14</t>
  </si>
  <si>
    <t>15</t>
  </si>
  <si>
    <t>JAWA TIMUR</t>
  </si>
  <si>
    <t>16</t>
  </si>
  <si>
    <t>BANTEN</t>
  </si>
  <si>
    <t>17</t>
  </si>
  <si>
    <t>BALI</t>
  </si>
  <si>
    <t>18</t>
  </si>
  <si>
    <t>NUSA TENGGARA BARAT</t>
  </si>
  <si>
    <t>19</t>
  </si>
  <si>
    <t>NUSA TENGGARA TIMUR</t>
  </si>
  <si>
    <t>20</t>
  </si>
  <si>
    <t>KALIMANTAN BARAT</t>
  </si>
  <si>
    <t>21</t>
  </si>
  <si>
    <t>KALIMANTAN TENGAH</t>
  </si>
  <si>
    <t>22</t>
  </si>
  <si>
    <t>KALIMANTAN SELATAN</t>
  </si>
  <si>
    <t>23</t>
  </si>
  <si>
    <t>KALIMANTAN TIMUR</t>
  </si>
  <si>
    <t>24</t>
  </si>
  <si>
    <t>SULAWESI UTARA</t>
  </si>
  <si>
    <t>25</t>
  </si>
  <si>
    <t>SULAWESI TENGAH</t>
  </si>
  <si>
    <t>26</t>
  </si>
  <si>
    <t>SULAWESI SELATAN</t>
  </si>
  <si>
    <t>27</t>
  </si>
  <si>
    <t>SULAWESI TENGGARA</t>
  </si>
  <si>
    <t>28</t>
  </si>
  <si>
    <t>GORONTALO</t>
  </si>
  <si>
    <t>29</t>
  </si>
  <si>
    <t>SULAWESI BARAT</t>
  </si>
  <si>
    <t>30</t>
  </si>
  <si>
    <t>MALUKU</t>
  </si>
  <si>
    <t>31</t>
  </si>
  <si>
    <t>MALUKU UTARA</t>
  </si>
  <si>
    <t>32</t>
  </si>
  <si>
    <t>PAPUA BARAT</t>
  </si>
  <si>
    <t>33</t>
  </si>
  <si>
    <t>PAPUA</t>
  </si>
  <si>
    <t>34</t>
  </si>
  <si>
    <t>KALIMANTAN UTARA</t>
  </si>
  <si>
    <t>Kode Kab/ Kota</t>
  </si>
  <si>
    <t>Kabupaten/Kota</t>
  </si>
  <si>
    <t>001</t>
  </si>
  <si>
    <t>Kab. Simeulue</t>
  </si>
  <si>
    <t>002</t>
  </si>
  <si>
    <t>Kab. Aceh Singkil</t>
  </si>
  <si>
    <t>003</t>
  </si>
  <si>
    <t>Kab. Aceh Selatan</t>
  </si>
  <si>
    <t>004</t>
  </si>
  <si>
    <t>Kab. Aceh Tenggara</t>
  </si>
  <si>
    <t>005</t>
  </si>
  <si>
    <t>Kab. Aceh Timur</t>
  </si>
  <si>
    <t>006</t>
  </si>
  <si>
    <t>Kab. Aceh Tengah</t>
  </si>
  <si>
    <t>007</t>
  </si>
  <si>
    <t>Kab. Aceh Barat</t>
  </si>
  <si>
    <t>008</t>
  </si>
  <si>
    <t>Kab. Aceh Besar</t>
  </si>
  <si>
    <t>009</t>
  </si>
  <si>
    <t>Kab. Pidie</t>
  </si>
  <si>
    <t>010</t>
  </si>
  <si>
    <t>Kab. Bireuen</t>
  </si>
  <si>
    <t>011</t>
  </si>
  <si>
    <t>Kab. Aceh Utara</t>
  </si>
  <si>
    <t>012</t>
  </si>
  <si>
    <t>Kab. Aceh Barat Daya</t>
  </si>
  <si>
    <t>013</t>
  </si>
  <si>
    <t>Kab. Gayo Lues</t>
  </si>
  <si>
    <t>014</t>
  </si>
  <si>
    <t>Kab. Aceh Tamiang</t>
  </si>
  <si>
    <t>015</t>
  </si>
  <si>
    <t>Kab. Nagan Raya</t>
  </si>
  <si>
    <t>016</t>
  </si>
  <si>
    <t>Kab. Aceh Jaya</t>
  </si>
  <si>
    <t>017</t>
  </si>
  <si>
    <t>Kab. Bener Meriah</t>
  </si>
  <si>
    <t>018</t>
  </si>
  <si>
    <t>Kab. Pidie Jaya</t>
  </si>
  <si>
    <t>019</t>
  </si>
  <si>
    <t>Kota Banda Aceh</t>
  </si>
  <si>
    <t>020</t>
  </si>
  <si>
    <t>Kota Sabang</t>
  </si>
  <si>
    <t>021</t>
  </si>
  <si>
    <t>Kota Langsa</t>
  </si>
  <si>
    <t>022</t>
  </si>
  <si>
    <t>Kota Lhokseumawe</t>
  </si>
  <si>
    <t>023</t>
  </si>
  <si>
    <t>Kota Subulussalam</t>
  </si>
  <si>
    <t>Kab. Nias</t>
  </si>
  <si>
    <t>Kab. Mandailing Natal</t>
  </si>
  <si>
    <t>Kab. Tapanuli Selatan</t>
  </si>
  <si>
    <t>Kab. Tapanuli Tengah</t>
  </si>
  <si>
    <t>Kab. Tapanuli Utara</t>
  </si>
  <si>
    <t>Kab. Toba Samosir</t>
  </si>
  <si>
    <t>Kab. Labuhan Batu</t>
  </si>
  <si>
    <t>Kab. Asahan</t>
  </si>
  <si>
    <t>Kab. Simalungun</t>
  </si>
  <si>
    <t>Kab. Dairi</t>
  </si>
  <si>
    <t>Kab. Karo</t>
  </si>
  <si>
    <t>Kab. Deli Serdang</t>
  </si>
  <si>
    <t>Kab. Langkat</t>
  </si>
  <si>
    <t>Kab. Nias Selatan</t>
  </si>
  <si>
    <t>Kab. Humbang Hasundutan</t>
  </si>
  <si>
    <t>Kab. Pakpak Bharat</t>
  </si>
  <si>
    <t>Kab. Samosir</t>
  </si>
  <si>
    <t>Kab. Serdang Bedagai</t>
  </si>
  <si>
    <t>Kab. Batu Bara</t>
  </si>
  <si>
    <t>Kab. Padang Lawas Utara</t>
  </si>
  <si>
    <t>Kab. Padang Lawas</t>
  </si>
  <si>
    <t>Kab. Labuhan Batu Selatan</t>
  </si>
  <si>
    <t>Kab. Labuhan Batu Utara</t>
  </si>
  <si>
    <t>024</t>
  </si>
  <si>
    <t>Kab. Nias Utara</t>
  </si>
  <si>
    <t>025</t>
  </si>
  <si>
    <t>Kab. Nias Barat</t>
  </si>
  <si>
    <t>026</t>
  </si>
  <si>
    <t>Kota Sibolga</t>
  </si>
  <si>
    <t>027</t>
  </si>
  <si>
    <t>Kota Tanjung Balai</t>
  </si>
  <si>
    <t>028</t>
  </si>
  <si>
    <t>Kota Pematang Siantar</t>
  </si>
  <si>
    <t>029</t>
  </si>
  <si>
    <t>Kota Tebing Tinggi</t>
  </si>
  <si>
    <t>030</t>
  </si>
  <si>
    <t>Kota Medan</t>
  </si>
  <si>
    <t>031</t>
  </si>
  <si>
    <t>Kota Binjai</t>
  </si>
  <si>
    <t>032</t>
  </si>
  <si>
    <t>Kota Padang Sidempuan</t>
  </si>
  <si>
    <t>033</t>
  </si>
  <si>
    <t>Kota Gunungsitoli</t>
  </si>
  <si>
    <t>Kab. Kep. Mentawai</t>
  </si>
  <si>
    <t>Kab. Pesisir Selatan</t>
  </si>
  <si>
    <t>Kab. Solok</t>
  </si>
  <si>
    <t>Kab. Sijunjung</t>
  </si>
  <si>
    <t>Kab. Tanah Datar</t>
  </si>
  <si>
    <t>Kab. Padang Pariaman</t>
  </si>
  <si>
    <t>Kab. Agam</t>
  </si>
  <si>
    <t>Kab. Pasaman</t>
  </si>
  <si>
    <t>Kab. Solok Selatan</t>
  </si>
  <si>
    <t>Kab. Dharmasraya</t>
  </si>
  <si>
    <t>Kab. Pasaman Barat</t>
  </si>
  <si>
    <t>Kota Padang</t>
  </si>
  <si>
    <t>Kota Solok</t>
  </si>
  <si>
    <t>Kota Sawah Lunto</t>
  </si>
  <si>
    <t>Kota Padang Panjang</t>
  </si>
  <si>
    <t>Kota Bukittinggi</t>
  </si>
  <si>
    <t>Kota Payakumbuh</t>
  </si>
  <si>
    <t>Kota Pariaman</t>
  </si>
  <si>
    <t>Kab. Kuantan Singingi</t>
  </si>
  <si>
    <t>Kab. Indragiri Hulu</t>
  </si>
  <si>
    <t>Kab. Indragiri Hilir</t>
  </si>
  <si>
    <t>Kab. Pelalawan</t>
  </si>
  <si>
    <t>Kab. Siak</t>
  </si>
  <si>
    <t>Kab. Kampar</t>
  </si>
  <si>
    <t>Kab. Rokan Hulu</t>
  </si>
  <si>
    <t>Kab. Bengkalis</t>
  </si>
  <si>
    <t>Kab. Rokan Hilir</t>
  </si>
  <si>
    <t>Kab. Kepulauan Meranti</t>
  </si>
  <si>
    <t>Kota Pekan Baru</t>
  </si>
  <si>
    <t>Kota Dumai</t>
  </si>
  <si>
    <t>Kab. Kerinci</t>
  </si>
  <si>
    <t>Kab. Merangin</t>
  </si>
  <si>
    <t>Kab. Sarolangun</t>
  </si>
  <si>
    <t>Kab. Batang Hari</t>
  </si>
  <si>
    <t>Kab. Muaro Jambi</t>
  </si>
  <si>
    <t>Kab. Tanjung Jabung Timur</t>
  </si>
  <si>
    <t>Kab. Tanjung Jabung Barat</t>
  </si>
  <si>
    <t>Kab. Tebo</t>
  </si>
  <si>
    <t>Kab. Bungo</t>
  </si>
  <si>
    <t>Kota Jambi</t>
  </si>
  <si>
    <t>Kota Sungai Penuh</t>
  </si>
  <si>
    <t>Kab. Ogan Komering Ulu</t>
  </si>
  <si>
    <t>Kab. Ogan Komering Ilir</t>
  </si>
  <si>
    <t>Kab. Muara Enim</t>
  </si>
  <si>
    <t>Kab. Lahat</t>
  </si>
  <si>
    <t>Kab. Musi Rawas</t>
  </si>
  <si>
    <t>Kab. Musi Banyuasin</t>
  </si>
  <si>
    <t>Kab. Banyuasin</t>
  </si>
  <si>
    <t>Kab. Ogan Komering Ulu Selatan</t>
  </si>
  <si>
    <t>Kab. Ogan Komering Ulu Timur</t>
  </si>
  <si>
    <t>Kab. Ogan Ilir</t>
  </si>
  <si>
    <t>Kab. Empat Lawang</t>
  </si>
  <si>
    <t>Kota Palembang</t>
  </si>
  <si>
    <t>Kota Prabumulih</t>
  </si>
  <si>
    <t>Kota Pagar Alam</t>
  </si>
  <si>
    <t>Kota Lubuk Linggau</t>
  </si>
  <si>
    <t>Kab. Musi Rawas Utara</t>
  </si>
  <si>
    <t>Kab. Penukal Abab Lematang Ilir</t>
  </si>
  <si>
    <t>Kab. Bengkulu Selatan</t>
  </si>
  <si>
    <t>Kab. Rejang Lebong</t>
  </si>
  <si>
    <t>Kab. Bengkulu Utara</t>
  </si>
  <si>
    <t>Kab. Kaur</t>
  </si>
  <si>
    <t>Kab. Seluma</t>
  </si>
  <si>
    <t>Kab. Mukomuko</t>
  </si>
  <si>
    <t>Kab. Lebong</t>
  </si>
  <si>
    <t>Kab. Kepahiang</t>
  </si>
  <si>
    <t>Kab. Bengkulu Tengah</t>
  </si>
  <si>
    <t>Kota Bengkulu</t>
  </si>
  <si>
    <t>Kab. Lampung Barat</t>
  </si>
  <si>
    <t>Kab. Tanggamus</t>
  </si>
  <si>
    <t>Kab. Lampung Selatan</t>
  </si>
  <si>
    <t>Kab. Lampung Timur</t>
  </si>
  <si>
    <t>Kab. Lampung Tengah</t>
  </si>
  <si>
    <t>Kab. Lampung Utara</t>
  </si>
  <si>
    <t>Kab. Way Kanan</t>
  </si>
  <si>
    <t>Kab. Tulang Bawang</t>
  </si>
  <si>
    <t>Kab. Pesawaran</t>
  </si>
  <si>
    <t>Kab. Pringsewu</t>
  </si>
  <si>
    <t>Kab. Mesuji</t>
  </si>
  <si>
    <t>Kab. Tulang Bawang Barat</t>
  </si>
  <si>
    <t>Kota Bandar Lampung</t>
  </si>
  <si>
    <t>Kota Metro</t>
  </si>
  <si>
    <t>Kab. Pesisir Barat</t>
  </si>
  <si>
    <t>Kab. Bangka</t>
  </si>
  <si>
    <t>Kab. Belitung</t>
  </si>
  <si>
    <t>Kab. Bangka Barat</t>
  </si>
  <si>
    <t>Kab. Bangka Tengah</t>
  </si>
  <si>
    <t>Kab. Bangka Selatan</t>
  </si>
  <si>
    <t>Kab. Belitung Timur</t>
  </si>
  <si>
    <t>Kota Pangkal Pinang</t>
  </si>
  <si>
    <t>Kab. Karimun</t>
  </si>
  <si>
    <t>Kab. Bintan</t>
  </si>
  <si>
    <t>Kab. Natuna</t>
  </si>
  <si>
    <t>Kab. Lingga</t>
  </si>
  <si>
    <t>Kab. Kepulauan Anambas</t>
  </si>
  <si>
    <t>Kota Batam</t>
  </si>
  <si>
    <t>Kota Tanjung Pinang</t>
  </si>
  <si>
    <t>Kab. Kepulauan Seribu</t>
  </si>
  <si>
    <t>Kota Jakarta Selatan</t>
  </si>
  <si>
    <t>Kota Jakarta Timur</t>
  </si>
  <si>
    <t>Kota Jakarta Pusat</t>
  </si>
  <si>
    <t>Kota Jakarta Barat</t>
  </si>
  <si>
    <t>Kota Jakarta Utara</t>
  </si>
  <si>
    <t>Kab. Bogor</t>
  </si>
  <si>
    <t>Kab. Sukabumi</t>
  </si>
  <si>
    <t>Kab. Cianjur</t>
  </si>
  <si>
    <t>Kab. Bandung</t>
  </si>
  <si>
    <t>Kab. Garut</t>
  </si>
  <si>
    <t>Kab. Tasikmalaya</t>
  </si>
  <si>
    <t>Kab. Ciamis</t>
  </si>
  <si>
    <t>Kab. Kuningan</t>
  </si>
  <si>
    <t>Kab. Cirebon</t>
  </si>
  <si>
    <t>Kab. Majalengka</t>
  </si>
  <si>
    <t>Kab. Sumedang</t>
  </si>
  <si>
    <t>Kab. Indramayu</t>
  </si>
  <si>
    <t>Kab. Subang</t>
  </si>
  <si>
    <t>Kab. Purwakarta</t>
  </si>
  <si>
    <t>Kab. Karawang</t>
  </si>
  <si>
    <t>Kab. Bekasi</t>
  </si>
  <si>
    <t>Kab. Bandung Barat</t>
  </si>
  <si>
    <t>Kota Bogor</t>
  </si>
  <si>
    <t>Kota Sukabumi</t>
  </si>
  <si>
    <t>Kota Bandung</t>
  </si>
  <si>
    <t>Kota Cirebon</t>
  </si>
  <si>
    <t>Kota Bekasi</t>
  </si>
  <si>
    <t>Kota Depok</t>
  </si>
  <si>
    <t>Kota Cimahi</t>
  </si>
  <si>
    <t>Kota Tasikmalaya</t>
  </si>
  <si>
    <t>Kota Banjar</t>
  </si>
  <si>
    <t>Kab. Pangandaran</t>
  </si>
  <si>
    <t>Kab. Cilacap</t>
  </si>
  <si>
    <t>Kab. Banyumas</t>
  </si>
  <si>
    <t>Kab. Purbalingga</t>
  </si>
  <si>
    <t>Kab. Banjarnegara</t>
  </si>
  <si>
    <t>Kab. Kebumen</t>
  </si>
  <si>
    <t>Kab. Purworejo</t>
  </si>
  <si>
    <t>Kab. Wonosobo</t>
  </si>
  <si>
    <t>Kab. Magelang</t>
  </si>
  <si>
    <t>Kab. Boyolali</t>
  </si>
  <si>
    <t>Kab. Klaten</t>
  </si>
  <si>
    <t>Kab. Sukoharjo</t>
  </si>
  <si>
    <t>Kab. Wonogiri</t>
  </si>
  <si>
    <t>Kab. Karanganyar</t>
  </si>
  <si>
    <t>Kab. Sragen</t>
  </si>
  <si>
    <t>Kab. Grobogan</t>
  </si>
  <si>
    <t>Kab. Blora</t>
  </si>
  <si>
    <t>Kab. Rembang</t>
  </si>
  <si>
    <t>Kab. Pati</t>
  </si>
  <si>
    <t>Kab. Kudus</t>
  </si>
  <si>
    <t>Kab. Jepara</t>
  </si>
  <si>
    <t>Kab. Demak</t>
  </si>
  <si>
    <t>Kab. Semarang</t>
  </si>
  <si>
    <t>Kab. Temanggung</t>
  </si>
  <si>
    <t>Kab. Kendal</t>
  </si>
  <si>
    <t>Kab. Batang</t>
  </si>
  <si>
    <t>Kab. Pekalongan</t>
  </si>
  <si>
    <t>Kab. Pemalang</t>
  </si>
  <si>
    <t>Kab. Tegal</t>
  </si>
  <si>
    <t>Kab. Brebes</t>
  </si>
  <si>
    <t>Kota Magelang</t>
  </si>
  <si>
    <t>Kota Surakarta</t>
  </si>
  <si>
    <t>Kota Salatiga</t>
  </si>
  <si>
    <t>Kota Semarang</t>
  </si>
  <si>
    <t>034</t>
  </si>
  <si>
    <t>Kota Pekalongan</t>
  </si>
  <si>
    <t>035</t>
  </si>
  <si>
    <t>Kota Tegal</t>
  </si>
  <si>
    <t>Kab. Kulon Progo</t>
  </si>
  <si>
    <t>Kab. Bantul</t>
  </si>
  <si>
    <t>Kab. Gunung Kidul</t>
  </si>
  <si>
    <t>Kab. Sleman</t>
  </si>
  <si>
    <t>Kota Yogyakarta</t>
  </si>
  <si>
    <t>Kab. Pacitan</t>
  </si>
  <si>
    <t>Kab. Ponorogo</t>
  </si>
  <si>
    <t>Kab. Trenggalek</t>
  </si>
  <si>
    <t>Kab. Tulungagung</t>
  </si>
  <si>
    <t>Kab. Blitar</t>
  </si>
  <si>
    <t>Kab. Kediri</t>
  </si>
  <si>
    <t>Kab. Malang</t>
  </si>
  <si>
    <t>Kab. Lumajang</t>
  </si>
  <si>
    <t>Kab. Jember</t>
  </si>
  <si>
    <t>Kab. Banyuwangi</t>
  </si>
  <si>
    <t>Kab. Bondowoso</t>
  </si>
  <si>
    <t>Kab. Situbondo</t>
  </si>
  <si>
    <t>Kab. Probolinggo</t>
  </si>
  <si>
    <t>Kab. Pasuruan</t>
  </si>
  <si>
    <t>Kab. Sidoarjo</t>
  </si>
  <si>
    <t>Kab. Mojokerto</t>
  </si>
  <si>
    <t>Kab. Jombang</t>
  </si>
  <si>
    <t>Kab. Nganjuk</t>
  </si>
  <si>
    <t>Kab. Madiun</t>
  </si>
  <si>
    <t>Kab. Magetan</t>
  </si>
  <si>
    <t>Kab. Ngawi</t>
  </si>
  <si>
    <t>Kab. Bojonegoro</t>
  </si>
  <si>
    <t>Kab. Tuban</t>
  </si>
  <si>
    <t>Kab. Lamongan</t>
  </si>
  <si>
    <t>Kab. Gresik</t>
  </si>
  <si>
    <t>Kab. Bangkalan</t>
  </si>
  <si>
    <t>Kab. Sampang</t>
  </si>
  <si>
    <t>Kab. Pamekasan</t>
  </si>
  <si>
    <t>Kab. Sumenep</t>
  </si>
  <si>
    <t>Kota Kediri</t>
  </si>
  <si>
    <t>Kota Blitar</t>
  </si>
  <si>
    <t>Kota Malang</t>
  </si>
  <si>
    <t>Kota Probolinggo</t>
  </si>
  <si>
    <t>Kota Pasuruan</t>
  </si>
  <si>
    <t>Kota Mojokerto</t>
  </si>
  <si>
    <t>036</t>
  </si>
  <si>
    <t>Kota Madiun</t>
  </si>
  <si>
    <t>037</t>
  </si>
  <si>
    <t>Kota Surabaya</t>
  </si>
  <si>
    <t>038</t>
  </si>
  <si>
    <t>Kota Batu</t>
  </si>
  <si>
    <t>Kab. Pandeglang</t>
  </si>
  <si>
    <t>Kab. Lebak</t>
  </si>
  <si>
    <t>Kab. Tangerang</t>
  </si>
  <si>
    <t>Kab. Serang</t>
  </si>
  <si>
    <t>Kota Tangerang</t>
  </si>
  <si>
    <t>Kota Cilegon</t>
  </si>
  <si>
    <t>Kota Serang</t>
  </si>
  <si>
    <t>Kota Tangerang Selatan</t>
  </si>
  <si>
    <t>Kab. Jembrana</t>
  </si>
  <si>
    <t>Kab. Tabanan</t>
  </si>
  <si>
    <t>Kab. Badung</t>
  </si>
  <si>
    <t>Kab. Gianyar</t>
  </si>
  <si>
    <t>Kab. Klungkung</t>
  </si>
  <si>
    <t>Kab. Bangli</t>
  </si>
  <si>
    <t>Kab. Karang Asem</t>
  </si>
  <si>
    <t>Kab. Buleleng</t>
  </si>
  <si>
    <t>Kota Denpasar</t>
  </si>
  <si>
    <t>Kab. Lombok Barat</t>
  </si>
  <si>
    <t>Kab. Lombok Tengah</t>
  </si>
  <si>
    <t>Kab. Lombok Timur</t>
  </si>
  <si>
    <t>Kab. Sumbawa</t>
  </si>
  <si>
    <t>Kab. Dompu</t>
  </si>
  <si>
    <t>Kab. Bima</t>
  </si>
  <si>
    <t>Kab. Sumbawa Barat</t>
  </si>
  <si>
    <t>Kab. Lombok Utara</t>
  </si>
  <si>
    <t>Kota Mataram</t>
  </si>
  <si>
    <t>Kota Bima</t>
  </si>
  <si>
    <t>Kab. Sumba Barat</t>
  </si>
  <si>
    <t>Kab. Sumba Timur</t>
  </si>
  <si>
    <t>Kab. Kupang</t>
  </si>
  <si>
    <t>Kab. Timor Tengah Selatan</t>
  </si>
  <si>
    <t>Kab. Timor Tengah Utara</t>
  </si>
  <si>
    <t>Kab. Belu</t>
  </si>
  <si>
    <t>Kab. Alor</t>
  </si>
  <si>
    <t>Kab. Lembata</t>
  </si>
  <si>
    <t>Kab. Flores Timur</t>
  </si>
  <si>
    <t>Kab. Sikka</t>
  </si>
  <si>
    <t>Kab. Ende</t>
  </si>
  <si>
    <t>Kab. Ngada</t>
  </si>
  <si>
    <t>Kab. Manggarai</t>
  </si>
  <si>
    <t>Kab. Rote Ndao</t>
  </si>
  <si>
    <t>Kab. Manggarai Barat</t>
  </si>
  <si>
    <t>Kab. Sumba Tengah</t>
  </si>
  <si>
    <t>Kab. Sumba Barat Daya</t>
  </si>
  <si>
    <t>Kab. Nagekeo</t>
  </si>
  <si>
    <t>Kab. Manggarai Timur</t>
  </si>
  <si>
    <t>Kab. Sabu Raijua</t>
  </si>
  <si>
    <t>Kota Kupang</t>
  </si>
  <si>
    <t>Kab. Malaka</t>
  </si>
  <si>
    <t>Kab. Sambas</t>
  </si>
  <si>
    <t>Kab. Bengkayang</t>
  </si>
  <si>
    <t>Kab. Landak</t>
  </si>
  <si>
    <t>Kab. Pontianak</t>
  </si>
  <si>
    <t>Kab. Sanggau</t>
  </si>
  <si>
    <t>Kab. Ketapang</t>
  </si>
  <si>
    <t>Kab. Sintang</t>
  </si>
  <si>
    <t>Kab. Kapuas Hulu</t>
  </si>
  <si>
    <t>Kab. Sekadau</t>
  </si>
  <si>
    <t>Kab. Melawi</t>
  </si>
  <si>
    <t>Kab. Kayong Utara</t>
  </si>
  <si>
    <t>Kab. Kubu Raya</t>
  </si>
  <si>
    <t>Kota Pontianak</t>
  </si>
  <si>
    <t>Kota Singkawang</t>
  </si>
  <si>
    <t>Kab. Kotawaringin Barat</t>
  </si>
  <si>
    <t>Kab. Kotawaringin Timur</t>
  </si>
  <si>
    <t>Kab. Kapuas</t>
  </si>
  <si>
    <t>Kab. Barito Selatan</t>
  </si>
  <si>
    <t>Kab. Barito Utara</t>
  </si>
  <si>
    <t>Kab. Sukamara</t>
  </si>
  <si>
    <t>Kab. Lamandau</t>
  </si>
  <si>
    <t>Kab. Seruyan</t>
  </si>
  <si>
    <t>Kab. Katingan</t>
  </si>
  <si>
    <t>Kab. Pulang Pisau</t>
  </si>
  <si>
    <t>Kab. Gunung Mas</t>
  </si>
  <si>
    <t>Kab. Barito Timur</t>
  </si>
  <si>
    <t>Kab. Murung Raya</t>
  </si>
  <si>
    <t>Kota Palangka Raya</t>
  </si>
  <si>
    <t>Kab. Tanah Laut</t>
  </si>
  <si>
    <t>Kab. Kota Baru</t>
  </si>
  <si>
    <t>Kab. Banjar</t>
  </si>
  <si>
    <t>Kab. Barito Kuala</t>
  </si>
  <si>
    <t>Kab. Tapin</t>
  </si>
  <si>
    <t>Kab. Hulu Sungai Selatan</t>
  </si>
  <si>
    <t>Kab. Hulu Sungai Tengah</t>
  </si>
  <si>
    <t>Kab. Hulu Sungai Utara</t>
  </si>
  <si>
    <t>Kab. Tabalong</t>
  </si>
  <si>
    <t>Kab. Tanah Bumbu</t>
  </si>
  <si>
    <t>Kab. Balangan</t>
  </si>
  <si>
    <t>Kota Banjarmasin</t>
  </si>
  <si>
    <t>Kota Banjar Baru</t>
  </si>
  <si>
    <t>Kab. Pasir</t>
  </si>
  <si>
    <t>Kab. Kutai Barat</t>
  </si>
  <si>
    <t>Kab. Kutai Kartanegara</t>
  </si>
  <si>
    <t>Kab. Kutai Timur</t>
  </si>
  <si>
    <t>Kab. Berau</t>
  </si>
  <si>
    <t>Kab. Mahakam Hulu</t>
  </si>
  <si>
    <t>Kab. Penajam Paser Utara</t>
  </si>
  <si>
    <t>Kota Balikpapan</t>
  </si>
  <si>
    <t>Kota Samarinda</t>
  </si>
  <si>
    <t>Kota Bontang</t>
  </si>
  <si>
    <t>Kab. Bolaang Mongondow</t>
  </si>
  <si>
    <t>Kab. Minahasa</t>
  </si>
  <si>
    <t>Kab. Kepulauan Sangihe</t>
  </si>
  <si>
    <t>Kab. Kepulauan Talaud</t>
  </si>
  <si>
    <t>Kab. Minahasa Selatan</t>
  </si>
  <si>
    <t>Kab. Minahasa Utara</t>
  </si>
  <si>
    <t>Kab. Bolaang Mongondow Utara</t>
  </si>
  <si>
    <t>Kab. Kep. Siau Tagulandang Biaro</t>
  </si>
  <si>
    <t>Kab. Minahasa Tenggara</t>
  </si>
  <si>
    <t>Kab. Bolaang Mongondow Selatan</t>
  </si>
  <si>
    <t>Kab. Bolaang Mongondow Timur</t>
  </si>
  <si>
    <t>Kota Manado</t>
  </si>
  <si>
    <t>Kota Bitung</t>
  </si>
  <si>
    <t>Kota Tomohon</t>
  </si>
  <si>
    <t>Kota Kotamobagu</t>
  </si>
  <si>
    <t>Kab. Banggai Kepulauan</t>
  </si>
  <si>
    <t>Kab. Banggai</t>
  </si>
  <si>
    <t>Kab. Morowali</t>
  </si>
  <si>
    <t>Kab. Poso</t>
  </si>
  <si>
    <t>Kab. Donggala</t>
  </si>
  <si>
    <t>Kab. Toli Toli</t>
  </si>
  <si>
    <t>Kab. Buol</t>
  </si>
  <si>
    <t>Kab. Parigi Moutong</t>
  </si>
  <si>
    <t>Kab. Tojo Una-Una</t>
  </si>
  <si>
    <t>Kab. Sigi</t>
  </si>
  <si>
    <t>Kota Palu</t>
  </si>
  <si>
    <t>Kab. Banggai Laut</t>
  </si>
  <si>
    <t>Kab. Morowali Utara</t>
  </si>
  <si>
    <t>Kab. Kepulauan Selayar</t>
  </si>
  <si>
    <t>Kab. Bulukumba</t>
  </si>
  <si>
    <t>Kab. Bantaeng</t>
  </si>
  <si>
    <t>Kab. Jeneponto</t>
  </si>
  <si>
    <t>Kab. Takalar</t>
  </si>
  <si>
    <t>Kab. Gowa</t>
  </si>
  <si>
    <t>Kab. Sinjai</t>
  </si>
  <si>
    <t>Kab. Maros</t>
  </si>
  <si>
    <t>Kab. Pangkajene Kepulauan</t>
  </si>
  <si>
    <t>Kab. Barru</t>
  </si>
  <si>
    <t>Kab. Bone</t>
  </si>
  <si>
    <t>Kab. Soppeng</t>
  </si>
  <si>
    <t>Kab. Wajo</t>
  </si>
  <si>
    <t>Kab. Sidenreng Rappang</t>
  </si>
  <si>
    <t>Kab. Pinrang</t>
  </si>
  <si>
    <t>Kab. Enrekang</t>
  </si>
  <si>
    <t>Kab. Luwu</t>
  </si>
  <si>
    <t>Kab. Tana Toraja</t>
  </si>
  <si>
    <t>Kab. Luwu Utara</t>
  </si>
  <si>
    <t>Kab. Luwu Timur</t>
  </si>
  <si>
    <t>Kab. Toraja Utara</t>
  </si>
  <si>
    <t>Kota Makassar</t>
  </si>
  <si>
    <t>Kota Pare Pare</t>
  </si>
  <si>
    <t>Kota Palopo</t>
  </si>
  <si>
    <t>Kab. Buton</t>
  </si>
  <si>
    <t>Kab. Muna</t>
  </si>
  <si>
    <t>Kab. Konawe</t>
  </si>
  <si>
    <t>Kab. Kolaka</t>
  </si>
  <si>
    <t>Kab. Konawe Selatan</t>
  </si>
  <si>
    <t>Kab. Bombana</t>
  </si>
  <si>
    <t>Kab. Wakatobi</t>
  </si>
  <si>
    <t>Kab. Kolaka Utara</t>
  </si>
  <si>
    <t>Kab. Buton Utara</t>
  </si>
  <si>
    <t>Kab. Konawe Utara</t>
  </si>
  <si>
    <t>Kota Kendari</t>
  </si>
  <si>
    <t>Kota Baubau</t>
  </si>
  <si>
    <t>Kab. Buton Selatan</t>
  </si>
  <si>
    <t>Kab. Buton Tengah</t>
  </si>
  <si>
    <t>Kab. Kolaka Timur</t>
  </si>
  <si>
    <t>Kab. Konawe Kepulauan</t>
  </si>
  <si>
    <t>Kab. Muna Barat</t>
  </si>
  <si>
    <t>Kab. Boalemo</t>
  </si>
  <si>
    <t>Kab. Gorontalo</t>
  </si>
  <si>
    <t>Kab. Pohuwato</t>
  </si>
  <si>
    <t>Kab. Bone Bolango</t>
  </si>
  <si>
    <t>Kab. Gorontalo Utara</t>
  </si>
  <si>
    <t>Kota Gorontalo</t>
  </si>
  <si>
    <t>Kab. Majene</t>
  </si>
  <si>
    <t>Kab. Polewali Mandar</t>
  </si>
  <si>
    <t>Kab. Mamasa</t>
  </si>
  <si>
    <t>Kab. Mamuju</t>
  </si>
  <si>
    <t>Kab. Mamuju Utara</t>
  </si>
  <si>
    <t>Kab. Mamuju Tengah</t>
  </si>
  <si>
    <t>Kab. Maluku Tenggara Barat</t>
  </si>
  <si>
    <t>Kab. Maluku Tenggara</t>
  </si>
  <si>
    <t>Kab. Maluku Tengah</t>
  </si>
  <si>
    <t>Kab. Buru</t>
  </si>
  <si>
    <t>Kab. Kepulauan Aru</t>
  </si>
  <si>
    <t>Kab. Seram Bagian Barat</t>
  </si>
  <si>
    <t>Kab. Seram Bagian Timur</t>
  </si>
  <si>
    <t>Kab. Maluku Barat Daya</t>
  </si>
  <si>
    <t>Kab. Buru Selatan</t>
  </si>
  <si>
    <t>Kota Ambon</t>
  </si>
  <si>
    <t>Kota Tual</t>
  </si>
  <si>
    <t>Kab. Halmahera Barat</t>
  </si>
  <si>
    <t>Kab. Halmahera Tengah</t>
  </si>
  <si>
    <t>Kab. Kepulauan Sula</t>
  </si>
  <si>
    <t>Kab. Halmahera Selatan</t>
  </si>
  <si>
    <t>Kab. Halmahera Utara</t>
  </si>
  <si>
    <t>Kab. Halmahera Timur</t>
  </si>
  <si>
    <t>Kab. Morotai</t>
  </si>
  <si>
    <t>Kota Ternate</t>
  </si>
  <si>
    <t>Kota Tidore Kepulauan</t>
  </si>
  <si>
    <t>Kab. Pulau Taliabu</t>
  </si>
  <si>
    <t>Kab. Fakfak</t>
  </si>
  <si>
    <t>Kab. Kaimana</t>
  </si>
  <si>
    <t>Kab. Teluk Wondama</t>
  </si>
  <si>
    <t>Kab. Teluk Bintuni</t>
  </si>
  <si>
    <t>Kab. Manokwari</t>
  </si>
  <si>
    <t>Kab. Sorong Selatan</t>
  </si>
  <si>
    <t>Kab. Sorong</t>
  </si>
  <si>
    <t>Kab. Raja Ampat</t>
  </si>
  <si>
    <t>Kab. Tambrauw</t>
  </si>
  <si>
    <t>Kab. Maybrat</t>
  </si>
  <si>
    <t>Kota Sorong</t>
  </si>
  <si>
    <t>Kab. Manokwari Selatan</t>
  </si>
  <si>
    <t>Kab. Pegunungan Arfak</t>
  </si>
  <si>
    <t>Kab. Merauke</t>
  </si>
  <si>
    <t>Kab. Jayawijaya</t>
  </si>
  <si>
    <t>Kab. Jayapura</t>
  </si>
  <si>
    <t>Kab. Nabire</t>
  </si>
  <si>
    <t>Kab. Biak Numfor</t>
  </si>
  <si>
    <t>Kab. Paniai</t>
  </si>
  <si>
    <t>Kab. Puncak Jaya</t>
  </si>
  <si>
    <t>Kab. Mimika</t>
  </si>
  <si>
    <t>Kab. Boven Digoel</t>
  </si>
  <si>
    <t>Kab. Mappi</t>
  </si>
  <si>
    <t>Kab. Asmat</t>
  </si>
  <si>
    <t>Kab. Yahukimo</t>
  </si>
  <si>
    <t>Kab. Pegunungan Bintang</t>
  </si>
  <si>
    <t>Kab. Tolikara</t>
  </si>
  <si>
    <t>Kab. Sarmi</t>
  </si>
  <si>
    <t>Kab. Keerom</t>
  </si>
  <si>
    <t>Kab. Waropen</t>
  </si>
  <si>
    <t>Kab. Supiori</t>
  </si>
  <si>
    <t>Kab. Mamberamo Raya</t>
  </si>
  <si>
    <t>Kab. Nduga</t>
  </si>
  <si>
    <t>Kab. Lanny Jaya</t>
  </si>
  <si>
    <t>Kab. Mamberamo Tengah</t>
  </si>
  <si>
    <t>Kab. Yalimo</t>
  </si>
  <si>
    <t>Kab. Puncak</t>
  </si>
  <si>
    <t>Kab. Dogiyai</t>
  </si>
  <si>
    <t>Kab. Intan Jaya</t>
  </si>
  <si>
    <t>Kab. Deiyai</t>
  </si>
  <si>
    <t>Kota Jayapura</t>
  </si>
  <si>
    <t>Kab. Malinau</t>
  </si>
  <si>
    <t>Kab. Bulungan</t>
  </si>
  <si>
    <t>Kab. Nunukan</t>
  </si>
  <si>
    <t>Kab. Tana Tidung</t>
  </si>
  <si>
    <t>Kota Tarakan</t>
  </si>
  <si>
    <t>DI YOGYAKARTA</t>
  </si>
  <si>
    <t>Kab. Lima Puluh Kota</t>
  </si>
  <si>
    <t>Kab. Kep. Yapen</t>
  </si>
  <si>
    <t>Angka Melanjutkan PT</t>
  </si>
  <si>
    <t>Laju Pertumbuhan PDRB atas Dasar Harga Berlaku</t>
  </si>
  <si>
    <t>Angka Melanjutkan SMP SMA PT</t>
  </si>
  <si>
    <t>Pengguna Alat KB
+</t>
  </si>
  <si>
    <t>Angka Harapan Hidup
+</t>
  </si>
  <si>
    <t>Angka Melek Huruf 15-24thn
+</t>
  </si>
  <si>
    <t>APK SD
+</t>
  </si>
  <si>
    <t>APK SMP
+</t>
  </si>
  <si>
    <t>APK SMA
+</t>
  </si>
  <si>
    <t>Angka Melanjutkan SMP SMA PT
+</t>
  </si>
  <si>
    <t>Tingkat Partisipasi Angkatan Kerja
+</t>
  </si>
  <si>
    <t>PDRB atas Dasar Harga Berlaku
+</t>
  </si>
  <si>
    <t>PDRB atas Dasar Harga Konstan
+</t>
  </si>
  <si>
    <t>Laju Pertumbuhan PDRB atas Dasar Harga Konstan
+</t>
  </si>
  <si>
    <t>Tinggi</t>
  </si>
  <si>
    <t>Rendah</t>
  </si>
  <si>
    <t>Laju Pertumbuhan PDRB atas Dasar Harga Berlaku
+</t>
  </si>
  <si>
    <t>Laju Pertumbuhan PDRB atas Dasar Harga Berlaku +</t>
  </si>
  <si>
    <t>PEMERINTAH KABUPATEN/KOTA</t>
  </si>
  <si>
    <t>Program merupakan cara untuk mencapai tujuan/sasaran/hasil program</t>
  </si>
  <si>
    <t>Y</t>
  </si>
  <si>
    <t>T</t>
  </si>
  <si>
    <t>A</t>
  </si>
  <si>
    <t xml:space="preserve">Meningkatnya jumlah kunjungan wisatawan </t>
  </si>
  <si>
    <t>Persentase peningkatan kunjungan wisatawan</t>
  </si>
  <si>
    <t>iku</t>
  </si>
  <si>
    <t>Meningkatnya Citra Kepariwisataan Daerah</t>
  </si>
  <si>
    <t>Meningkatnya Investasi di sektor pariwisata</t>
  </si>
  <si>
    <t>Meningkatnya Kontribusi Kepariwisataan terhadap kualitas dan kuantitas tenaga kerja</t>
  </si>
  <si>
    <t>Meningkatnya laju pertumbuhan ekonomi</t>
  </si>
  <si>
    <t>Meningkatnya jumlah kunjungan wisatawan</t>
  </si>
  <si>
    <t>1. Persentase Peningkatan Pengembangan Destinasi Pariwisata (Target 50 realisasi 50)</t>
  </si>
  <si>
    <t>2. Persentase Peningkatan Pengembangan pemasaran pariwisata (target 100 realisasi 100)</t>
  </si>
  <si>
    <t>3. Persentase Peningkatan Pengembangan Kemitraan Pariwisata di Kota Bengkulu (target 83,75 realisasi 83,75)</t>
  </si>
  <si>
    <t>IKU</t>
  </si>
  <si>
    <t xml:space="preserve">KEGIATAN </t>
  </si>
  <si>
    <t>Meningkatnya Laju Pertumbuhan Ekonomi (LPE)</t>
  </si>
  <si>
    <t xml:space="preserve">Meningkatnya laju pertumbuhan ekonomi </t>
  </si>
  <si>
    <t>Pemasaran Pariwisata</t>
  </si>
  <si>
    <t>Persentase Peningkatan media promosi wisata, jumlah penyelenggaraan festival seni dan budaya</t>
  </si>
  <si>
    <t>Pemasaran Pariwisata Dalam dan Luar Negeri Daya Tarik, Destinasi dan Kawasan Strategis Pariwisata Kabupaten/Kota</t>
  </si>
  <si>
    <t>Jumlah Pemasaran Pariwisata Dalam dan Luar Negeri Daya Tarik, Destinasi dan Kawasan Strategis Pariwisata Kabupaten/Kota</t>
  </si>
  <si>
    <t>Penguatan Promosi melalui Media Cetak, Elektronik, dan Media Lainnya Baik Dalam dan Luar Negeri</t>
  </si>
  <si>
    <t>Jumlah Penguatan Promosi melalui Media Cetak, Elektronik, dan Media Lainnya Baik Dalam dan Luar Negeri</t>
  </si>
  <si>
    <t>Fasilitasi Kegiatan Pemasaran Pariwisata Baik Dalam dan Luar Negeri Pariwisata Kabupaten/Kota</t>
  </si>
  <si>
    <t>Peningkatan Kerja Sama dan Kemitraan Pariwisata Dalam dan Luar Negeri</t>
  </si>
  <si>
    <t>URAIAN SUB KEGIATAN</t>
  </si>
  <si>
    <t>SASARAN SUB KEGIATAN</t>
  </si>
  <si>
    <t>INDIKATOR SASARAN SUB KEGIATAN</t>
  </si>
  <si>
    <t>SUB KEGIATAN</t>
  </si>
  <si>
    <t>Jumlah Fasilitasi Kegiatan Pemasaran Pariwisata Baik Dalam dan Luar Negeri Pariwisata Kabupaten/Kota</t>
  </si>
  <si>
    <t>Meningkatnya Kerja Sama dan Kemitraan Pariwisata Dalam dan Luar Negeri</t>
  </si>
  <si>
    <t>Pengembangan Sumber Daya Pariwisata dan Ekonomi Kreatif</t>
  </si>
  <si>
    <t>Persentase Peningkatan Sumber Daya Manusia dan ekonomi kreatif</t>
  </si>
  <si>
    <t>Pelaksanaan Peningkatan Kapasitas Sumber Daya Manusia Pariwisata dan Ekonomi Kreatif Tingkat Dasar</t>
  </si>
  <si>
    <t>Peningkatan Kapasitas Sumber Daya Manusia Pariwisata dan Ekonomi Kreatif Tingkat Dasar</t>
  </si>
  <si>
    <t>Peningkatan Peran Serta Masyarakat dalam Pengembangan Kemitraan Pariwisata</t>
  </si>
  <si>
    <t>Jumlah Peningkatan Peran Serta Masyarakat dalam Pengembangan Kemitraan Pariwisata</t>
  </si>
  <si>
    <t>Meningkatnya media promosi wisata, jumlah penyelenggaraan festival seni dan budaya</t>
  </si>
  <si>
    <t>Meningkatnya Sumber Daya Manusia dan ekonomi kreatif</t>
  </si>
  <si>
    <t>Meningkatnya Pemasaran Pariwisata Dalam dan Luar Negeri Daya Tarik, Destinasi dan Kawasan Strategis Pariwisata Kabupaten/Kota</t>
  </si>
  <si>
    <t>Meningkatnya Kapasitas Sumber Daya Manusia Pariwisata dan Ekonomi Kreatif Tingkat Dasar</t>
  </si>
  <si>
    <t>Meningkatnya Promosi melalui Media Cetak, Elektronik, dan Media Lainnya Baik Dalam dan Luar Negeri</t>
  </si>
  <si>
    <t>Meningkatnya Fasilitasi Kegiatan Pemasaran Pariwisata Baik Dalam dan Luar Negeri Pariwisata Kabupaten/Kota</t>
  </si>
  <si>
    <t>Jumlah Kerja Sama dan Kemitraan Pariwisata Dalam dan Luar Negeri</t>
  </si>
  <si>
    <t>Meningkatnya Peran Serta Masyarakat dalam Pengembangan Kemitraan Pariwisata</t>
  </si>
  <si>
    <t>persentase peningkatan kunjungan wisatawan</t>
  </si>
  <si>
    <t>Meningkatnya Pertumbuhan Sektor Unggulan Terhadap Pertumbuhan Ekonomi Daerah</t>
  </si>
  <si>
    <t>Kontribusi Pariwisata Terhadap PAD</t>
  </si>
  <si>
    <t xml:space="preserve">Capaian jaringan Kota Kreatif
</t>
  </si>
  <si>
    <t>Menurunnya Angka Kemiskinan</t>
  </si>
  <si>
    <t xml:space="preserve">Meningkatnya Pengembangan Pariwisata Berbasis Masyarakat    </t>
  </si>
  <si>
    <t>Persentase lama tinggal wisatawan</t>
  </si>
  <si>
    <t>Jumlah parameter Kota Kreatif yang Dipenuhi</t>
  </si>
  <si>
    <t xml:space="preserve">Meningkatnya Pengembangan Ekonomi kreatif  </t>
  </si>
  <si>
    <t>Persentase administrasi umum sarana dan prasarana, sarana penunjang perangkat daerah yang dipenuhi</t>
  </si>
  <si>
    <t>Meningkatnya akuntabilitas kinerja</t>
  </si>
  <si>
    <t>Jumlah dokumen RR pada perangkat Daerah</t>
  </si>
  <si>
    <t>Nilai AKIP Perangkat Daerah</t>
  </si>
  <si>
    <t>Melaksanakan inovasi daerah</t>
  </si>
  <si>
    <t>Jumlah inovasi dalam satu tahun</t>
  </si>
  <si>
    <t>Meningkatnya Pengembangan Pariwisata Berbasis Masyarakat</t>
  </si>
  <si>
    <t>Meningkatnya Pengembangan Ekonomi kreatif</t>
  </si>
  <si>
    <t xml:space="preserve">Persentase  Kunjungan wisatawan </t>
  </si>
  <si>
    <t>Jumlah dokumen RR pada Dinas Pariwisata Kota Bengkulu</t>
  </si>
  <si>
    <t>Nilai AKIP Dinas Pariwisata Kota Bengkulu</t>
  </si>
  <si>
    <t xml:space="preserve">Melaksanakan inovasi daerah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</si>
</sst>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_);_(* \(#,##0\);_(* &quot;-&quot;_);_(@_)"/>
    <numFmt numFmtId="43" formatCode="_(* #,##0.00_);_(* \(#,##0.00\);_(* &quot;-&quot;??_);_(@_)"/>
    <numFmt numFmtId="164" formatCode="_-* #,##0_-;\-* #,##0_-;_-* &quot;-&quot;_-;_-@_-"/>
    <numFmt numFmtId="165" formatCode="_-* #,##0.00_-;\-* #,##0.00_-;_-* &quot;-&quot;??_-;_-@_-"/>
    <numFmt numFmtId="166" formatCode="_-* #,##0.00_-;\-* #,##0.00_-;_-* &quot;-&quot;_-;_-@_-"/>
    <numFmt numFmtId="167" formatCode="_(* #,##0.00_);_(* \(#,##0.00\);_(* &quot;-&quot;_);_(@_)"/>
    <numFmt numFmtId="168" formatCode="[$Rp-421]#,##0"/>
  </numFmts>
  <fonts count="53">
    <font>
      <sz val="10"/>
      <name val="Arial"/>
    </font>
    <font>
      <sz val="10"/>
      <name val="Arial"/>
      <family val="2"/>
    </font>
    <font>
      <sz val="10"/>
      <color rgb="FF000000"/>
      <name val="Arial"/>
      <family val="2"/>
    </font>
    <font>
      <sz val="10"/>
      <color rgb="FF5181BD"/>
      <name val="Arial"/>
      <family val="2"/>
    </font>
    <font>
      <sz val="11"/>
      <color rgb="FF000000"/>
      <name val="Calibri"/>
      <family val="2"/>
    </font>
    <font>
      <sz val="11"/>
      <color rgb="FF000000"/>
      <name val="Calibri"/>
      <family val="2"/>
    </font>
    <font>
      <sz val="11"/>
      <color indexed="8"/>
      <name val="Arial"/>
      <family val="2"/>
    </font>
    <font>
      <sz val="10"/>
      <name val="Arial"/>
      <family val="2"/>
    </font>
    <font>
      <b/>
      <sz val="12"/>
      <name val="Trebuchet MS"/>
      <family val="2"/>
    </font>
    <font>
      <b/>
      <sz val="12"/>
      <name val="Arial"/>
      <family val="2"/>
    </font>
    <font>
      <sz val="12"/>
      <name val="Arial"/>
      <family val="2"/>
    </font>
    <font>
      <i/>
      <sz val="12"/>
      <name val="Arial"/>
      <family val="2"/>
    </font>
    <font>
      <sz val="12"/>
      <color indexed="8"/>
      <name val="Arial"/>
      <family val="2"/>
    </font>
    <font>
      <sz val="10"/>
      <color indexed="10"/>
      <name val="Arial"/>
      <family val="2"/>
    </font>
    <font>
      <i/>
      <sz val="12"/>
      <color indexed="10"/>
      <name val="Arial"/>
      <family val="2"/>
    </font>
    <font>
      <sz val="10"/>
      <color rgb="FFFF0000"/>
      <name val="Arial"/>
      <family val="2"/>
    </font>
    <font>
      <sz val="12"/>
      <color rgb="FFFF0000"/>
      <name val="Arial"/>
      <family val="2"/>
    </font>
    <font>
      <i/>
      <sz val="12"/>
      <color rgb="FFFF0000"/>
      <name val="Arial"/>
      <family val="2"/>
    </font>
    <font>
      <b/>
      <i/>
      <sz val="12"/>
      <name val="Arial"/>
      <family val="2"/>
    </font>
    <font>
      <sz val="11"/>
      <name val="Arial"/>
      <family val="2"/>
    </font>
    <font>
      <i/>
      <sz val="11"/>
      <name val="Arial"/>
      <family val="2"/>
    </font>
    <font>
      <sz val="10"/>
      <color rgb="FFFFFFFF"/>
      <name val="Arial"/>
      <family val="2"/>
    </font>
    <font>
      <sz val="12"/>
      <color indexed="8"/>
      <name val="Arial"/>
      <family val="2"/>
    </font>
    <font>
      <sz val="12"/>
      <name val="Calibri"/>
      <family val="2"/>
    </font>
    <font>
      <b/>
      <sz val="10"/>
      <name val="Arial"/>
      <family val="2"/>
    </font>
    <font>
      <b/>
      <sz val="8"/>
      <name val="Arial"/>
      <family val="2"/>
    </font>
    <font>
      <i/>
      <sz val="12"/>
      <color rgb="FF5181BD"/>
      <name val="Arial"/>
      <family val="2"/>
    </font>
    <font>
      <b/>
      <sz val="14"/>
      <name val="Arial"/>
      <family val="2"/>
    </font>
    <font>
      <sz val="14"/>
      <name val="Arial"/>
      <family val="2"/>
    </font>
    <font>
      <sz val="10"/>
      <name val="Calibri"/>
      <family val="2"/>
    </font>
    <font>
      <sz val="12"/>
      <name val="Calibri"/>
      <family val="2"/>
    </font>
    <font>
      <sz val="12"/>
      <color rgb="FF000000"/>
      <name val="Bookman Old Style"/>
      <family val="1"/>
    </font>
    <font>
      <sz val="10"/>
      <color rgb="FF000000"/>
      <name val="Cambria"/>
      <family val="1"/>
    </font>
    <font>
      <sz val="12"/>
      <color indexed="8"/>
      <name val="Bookman Old Style"/>
      <family val="1"/>
    </font>
    <font>
      <sz val="12"/>
      <name val="Bookman Old Style"/>
      <family val="1"/>
    </font>
    <font>
      <sz val="10"/>
      <name val="Cambria"/>
      <family val="1"/>
    </font>
    <font>
      <b/>
      <sz val="12"/>
      <name val="Calibri"/>
      <family val="2"/>
    </font>
    <font>
      <sz val="10"/>
      <name val="Euro Sign"/>
    </font>
    <font>
      <b/>
      <sz val="12"/>
      <name val="Euro Sign"/>
    </font>
    <font>
      <sz val="12"/>
      <name val="Cambria"/>
      <family val="1"/>
    </font>
    <font>
      <sz val="10"/>
      <name val="Arial"/>
      <family val="2"/>
    </font>
    <font>
      <sz val="10"/>
      <name val="Arial"/>
      <family val="2"/>
    </font>
    <font>
      <sz val="11"/>
      <color rgb="FF000000"/>
      <name val="Calibri"/>
      <family val="2"/>
    </font>
    <font>
      <u/>
      <sz val="12"/>
      <name val="Arial"/>
      <family val="2"/>
    </font>
    <font>
      <i/>
      <u/>
      <sz val="12"/>
      <name val="Arial"/>
      <family val="2"/>
    </font>
    <font>
      <i/>
      <strike/>
      <sz val="12"/>
      <name val="Arial"/>
      <family val="2"/>
    </font>
    <font>
      <b/>
      <i/>
      <u/>
      <sz val="12"/>
      <name val="Arial"/>
      <family val="2"/>
    </font>
    <font>
      <u/>
      <sz val="12"/>
      <color indexed="8"/>
      <name val="Arial"/>
      <family val="2"/>
    </font>
    <font>
      <u/>
      <sz val="12"/>
      <color indexed="10"/>
      <name val="Arial"/>
      <family val="2"/>
    </font>
    <font>
      <sz val="12"/>
      <color indexed="10"/>
      <name val="Arial"/>
      <family val="2"/>
    </font>
    <font>
      <i/>
      <u/>
      <sz val="12"/>
      <color indexed="10"/>
      <name val="Arial"/>
      <family val="2"/>
    </font>
    <font>
      <b/>
      <sz val="9"/>
      <color indexed="81"/>
      <name val="Tahoma"/>
      <family val="2"/>
    </font>
    <font>
      <sz val="9"/>
      <color indexed="81"/>
      <name val="Tahoma"/>
      <family val="2"/>
    </font>
  </fonts>
  <fills count="30">
    <fill>
      <patternFill patternType="none"/>
    </fill>
    <fill>
      <patternFill patternType="gray125"/>
    </fill>
    <fill>
      <patternFill patternType="solid">
        <fgColor rgb="FFFDE9D9"/>
        <bgColor indexed="64"/>
      </patternFill>
    </fill>
    <fill>
      <patternFill patternType="solid">
        <fgColor rgb="FFDBEEF3"/>
        <bgColor indexed="64"/>
      </patternFill>
    </fill>
    <fill>
      <patternFill patternType="solid">
        <fgColor rgb="FFEAF1DD"/>
        <bgColor indexed="64"/>
      </patternFill>
    </fill>
    <fill>
      <patternFill patternType="solid">
        <fgColor rgb="FFF2DCDB"/>
        <bgColor indexed="64"/>
      </patternFill>
    </fill>
    <fill>
      <patternFill patternType="solid">
        <fgColor rgb="FFE5DFEC"/>
        <bgColor indexed="64"/>
      </patternFill>
    </fill>
    <fill>
      <patternFill patternType="solid">
        <fgColor rgb="FFA7DDE3"/>
        <bgColor indexed="64"/>
      </patternFill>
    </fill>
    <fill>
      <patternFill patternType="solid">
        <fgColor rgb="FFFFFF00"/>
        <bgColor indexed="64"/>
      </patternFill>
    </fill>
    <fill>
      <patternFill patternType="solid">
        <fgColor rgb="FFCCFFFF"/>
        <bgColor indexed="64"/>
      </patternFill>
    </fill>
    <fill>
      <patternFill patternType="solid">
        <fgColor rgb="FF9ABA58"/>
        <bgColor indexed="64"/>
      </patternFill>
    </fill>
    <fill>
      <patternFill patternType="solid">
        <fgColor rgb="FFFFFF66"/>
        <bgColor indexed="64"/>
      </patternFill>
    </fill>
    <fill>
      <patternFill patternType="solid">
        <fgColor rgb="FFFFFF99"/>
        <bgColor indexed="64"/>
      </patternFill>
    </fill>
    <fill>
      <patternFill patternType="solid">
        <fgColor rgb="FFFFFFCC"/>
        <bgColor indexed="64"/>
      </patternFill>
    </fill>
    <fill>
      <patternFill patternType="solid">
        <fgColor indexed="49"/>
        <bgColor indexed="64"/>
      </patternFill>
    </fill>
    <fill>
      <patternFill patternType="solid">
        <fgColor indexed="23"/>
        <bgColor indexed="64"/>
      </patternFill>
    </fill>
    <fill>
      <patternFill patternType="solid">
        <fgColor indexed="42"/>
        <bgColor indexed="64"/>
      </patternFill>
    </fill>
    <fill>
      <patternFill patternType="solid">
        <fgColor indexed="22"/>
        <bgColor indexed="64"/>
      </patternFill>
    </fill>
    <fill>
      <patternFill patternType="solid">
        <fgColor rgb="FFFFCC66"/>
        <bgColor indexed="64"/>
      </patternFill>
    </fill>
    <fill>
      <patternFill patternType="solid">
        <fgColor rgb="FF7F7F7F"/>
        <bgColor indexed="64"/>
      </patternFill>
    </fill>
    <fill>
      <patternFill patternType="solid">
        <fgColor indexed="43"/>
        <bgColor indexed="64"/>
      </patternFill>
    </fill>
    <fill>
      <patternFill patternType="solid">
        <fgColor indexed="55"/>
        <bgColor indexed="64"/>
      </patternFill>
    </fill>
    <fill>
      <patternFill patternType="solid">
        <fgColor rgb="FF94CDDD"/>
        <bgColor indexed="64"/>
      </patternFill>
    </fill>
    <fill>
      <patternFill patternType="solid">
        <fgColor indexed="44"/>
        <bgColor indexed="64"/>
      </patternFill>
    </fill>
    <fill>
      <patternFill patternType="solid">
        <fgColor rgb="FFD8D8D8"/>
        <bgColor indexed="64"/>
      </patternFill>
    </fill>
    <fill>
      <patternFill patternType="solid">
        <fgColor rgb="FFBFBFBF"/>
        <bgColor indexed="64"/>
      </patternFill>
    </fill>
    <fill>
      <patternFill patternType="solid">
        <fgColor rgb="FFFFFFFF"/>
        <bgColor indexed="64"/>
      </patternFill>
    </fill>
    <fill>
      <patternFill patternType="solid">
        <fgColor indexed="27"/>
        <bgColor indexed="64"/>
      </patternFill>
    </fill>
    <fill>
      <patternFill patternType="solid">
        <fgColor rgb="FF96B3D7"/>
        <bgColor indexed="64"/>
      </patternFill>
    </fill>
    <fill>
      <patternFill patternType="solid">
        <fgColor rgb="FF000000"/>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bottom style="dashed">
        <color indexed="64"/>
      </bottom>
      <diagonal/>
    </border>
    <border>
      <left/>
      <right style="thin">
        <color indexed="64"/>
      </right>
      <top/>
      <bottom style="dashed">
        <color indexed="64"/>
      </bottom>
      <diagonal/>
    </border>
    <border>
      <left style="thin">
        <color indexed="64"/>
      </left>
      <right style="thin">
        <color indexed="64"/>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dashed">
        <color indexed="64"/>
      </top>
      <bottom style="dashed">
        <color indexed="64"/>
      </bottom>
      <diagonal/>
    </border>
    <border>
      <left style="thin">
        <color indexed="64"/>
      </left>
      <right/>
      <top style="dashed">
        <color indexed="64"/>
      </top>
      <bottom style="thin">
        <color indexed="64"/>
      </bottom>
      <diagonal/>
    </border>
    <border>
      <left style="thin">
        <color indexed="64"/>
      </left>
      <right/>
      <top style="thin">
        <color indexed="64"/>
      </top>
      <bottom style="dashed">
        <color indexed="64"/>
      </bottom>
      <diagonal/>
    </border>
  </borders>
  <cellStyleXfs count="32">
    <xf numFmtId="0" fontId="0" fillId="0" borderId="0">
      <alignment vertical="center"/>
    </xf>
    <xf numFmtId="0" fontId="1" fillId="0" borderId="0">
      <protection locked="0"/>
    </xf>
    <xf numFmtId="0" fontId="4" fillId="0" borderId="0">
      <protection locked="0"/>
    </xf>
    <xf numFmtId="0" fontId="1" fillId="0" borderId="0">
      <protection locked="0"/>
    </xf>
    <xf numFmtId="164" fontId="40" fillId="0" borderId="0">
      <alignment vertical="top"/>
      <protection locked="0"/>
    </xf>
    <xf numFmtId="165" fontId="4" fillId="0" borderId="0">
      <alignment vertical="top"/>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9" fontId="40" fillId="0" borderId="0">
      <alignment vertical="top"/>
      <protection locked="0"/>
    </xf>
    <xf numFmtId="43" fontId="1" fillId="0" borderId="0">
      <alignment vertical="top"/>
      <protection locked="0"/>
    </xf>
    <xf numFmtId="0" fontId="1" fillId="0" borderId="0">
      <protection locked="0"/>
    </xf>
    <xf numFmtId="0" fontId="1" fillId="0" borderId="0">
      <protection locked="0"/>
    </xf>
    <xf numFmtId="9" fontId="41" fillId="0" borderId="0">
      <alignment vertical="top"/>
      <protection locked="0"/>
    </xf>
    <xf numFmtId="0" fontId="1" fillId="0" borderId="0">
      <protection locked="0"/>
    </xf>
    <xf numFmtId="0" fontId="42" fillId="0" borderId="0">
      <protection locked="0"/>
    </xf>
  </cellStyleXfs>
  <cellXfs count="881">
    <xf numFmtId="0" fontId="0" fillId="0" borderId="0" xfId="0">
      <alignment vertical="center"/>
    </xf>
    <xf numFmtId="0" fontId="1" fillId="0" borderId="1" xfId="1" quotePrefix="1" applyFont="1" applyBorder="1" applyAlignment="1" applyProtection="1">
      <alignment horizontal="left" vertical="center" wrapText="1"/>
    </xf>
    <xf numFmtId="0" fontId="1" fillId="0" borderId="1" xfId="1" applyBorder="1" applyAlignment="1" applyProtection="1"/>
    <xf numFmtId="0" fontId="2" fillId="0" borderId="1" xfId="2" applyFont="1" applyBorder="1" applyAlignment="1" applyProtection="1"/>
    <xf numFmtId="0" fontId="1" fillId="0" borderId="1" xfId="2" applyFont="1" applyBorder="1" applyAlignment="1" applyProtection="1"/>
    <xf numFmtId="0" fontId="1" fillId="0" borderId="1" xfId="1" applyFont="1" applyBorder="1" applyAlignment="1" applyProtection="1"/>
    <xf numFmtId="0" fontId="2" fillId="0" borderId="0" xfId="2" applyFont="1" applyAlignment="1" applyProtection="1"/>
    <xf numFmtId="0" fontId="1" fillId="2" borderId="1" xfId="1" applyFont="1" applyFill="1" applyBorder="1" applyAlignment="1" applyProtection="1">
      <alignment horizontal="center" vertical="center" wrapText="1"/>
    </xf>
    <xf numFmtId="0" fontId="1" fillId="3" borderId="1" xfId="1" applyFont="1" applyFill="1" applyBorder="1" applyAlignment="1" applyProtection="1">
      <alignment horizontal="center" vertical="center" wrapText="1"/>
    </xf>
    <xf numFmtId="0" fontId="1" fillId="4" borderId="1" xfId="1" applyFont="1" applyFill="1" applyBorder="1" applyAlignment="1" applyProtection="1">
      <alignment horizontal="center" vertical="center" wrapText="1"/>
    </xf>
    <xf numFmtId="0" fontId="1" fillId="5" borderId="1" xfId="1" applyFont="1" applyFill="1" applyBorder="1" applyAlignment="1" applyProtection="1">
      <alignment horizontal="center" vertical="center" wrapText="1"/>
    </xf>
    <xf numFmtId="0" fontId="1" fillId="6" borderId="1" xfId="1" applyFont="1" applyFill="1" applyBorder="1" applyAlignment="1" applyProtection="1">
      <alignment horizontal="center" vertical="center" wrapText="1"/>
    </xf>
    <xf numFmtId="0" fontId="3" fillId="0" borderId="1" xfId="1" applyFont="1" applyBorder="1" applyAlignment="1" applyProtection="1">
      <alignment horizontal="center" vertical="center" wrapText="1"/>
    </xf>
    <xf numFmtId="0" fontId="3" fillId="0" borderId="1" xfId="3" applyFont="1" applyBorder="1" applyAlignment="1" applyProtection="1">
      <alignment horizontal="center" vertical="center" wrapText="1"/>
    </xf>
    <xf numFmtId="0" fontId="1" fillId="0" borderId="1" xfId="1" quotePrefix="1" applyFont="1" applyBorder="1" applyAlignment="1" applyProtection="1">
      <alignment horizontal="center" vertical="center" wrapText="1"/>
    </xf>
    <xf numFmtId="3" fontId="1" fillId="0" borderId="1" xfId="3" applyNumberFormat="1" applyBorder="1" applyAlignment="1" applyProtection="1">
      <alignment horizontal="right" vertical="center" wrapText="1"/>
    </xf>
    <xf numFmtId="2" fontId="1" fillId="0" borderId="1" xfId="3" applyNumberFormat="1" applyFont="1" applyBorder="1" applyAlignment="1" applyProtection="1">
      <alignment horizontal="right" vertical="center" wrapText="1"/>
    </xf>
    <xf numFmtId="4" fontId="1" fillId="0" borderId="1" xfId="3" applyNumberFormat="1" applyFont="1" applyBorder="1" applyAlignment="1" applyProtection="1">
      <alignment horizontal="right" vertical="center" wrapText="1"/>
    </xf>
    <xf numFmtId="0" fontId="4" fillId="0" borderId="0" xfId="2" applyAlignment="1" applyProtection="1"/>
    <xf numFmtId="166" fontId="4" fillId="0" borderId="0" xfId="4" applyNumberFormat="1" applyFont="1" applyAlignment="1" applyProtection="1"/>
    <xf numFmtId="0" fontId="1" fillId="2" borderId="1" xfId="1" applyFill="1" applyBorder="1" applyAlignment="1" applyProtection="1">
      <alignment horizontal="center" vertical="center" wrapText="1"/>
    </xf>
    <xf numFmtId="0" fontId="1" fillId="3" borderId="1" xfId="1" applyFill="1" applyBorder="1" applyAlignment="1" applyProtection="1">
      <alignment horizontal="center" vertical="center" wrapText="1"/>
    </xf>
    <xf numFmtId="0" fontId="1" fillId="4" borderId="1" xfId="1" applyFill="1" applyBorder="1" applyAlignment="1" applyProtection="1">
      <alignment horizontal="center" vertical="center" wrapText="1"/>
    </xf>
    <xf numFmtId="0" fontId="1" fillId="5" borderId="1" xfId="1" applyFill="1" applyBorder="1" applyAlignment="1" applyProtection="1">
      <alignment horizontal="center" vertical="center" wrapText="1"/>
    </xf>
    <xf numFmtId="166" fontId="1" fillId="6" borderId="1" xfId="4" applyNumberFormat="1" applyFont="1" applyFill="1" applyBorder="1" applyAlignment="1" applyProtection="1">
      <alignment horizontal="center" vertical="center" wrapText="1"/>
    </xf>
    <xf numFmtId="0" fontId="1" fillId="0" borderId="1" xfId="1" applyBorder="1" applyAlignment="1" applyProtection="1">
      <alignment horizontal="center" vertical="center" wrapText="1"/>
    </xf>
    <xf numFmtId="0" fontId="1" fillId="0" borderId="1" xfId="1" applyBorder="1" applyAlignment="1" applyProtection="1">
      <alignment horizontal="left" vertical="center" wrapText="1"/>
    </xf>
    <xf numFmtId="0" fontId="1" fillId="0" borderId="1" xfId="3" applyBorder="1" applyAlignment="1" applyProtection="1">
      <alignment horizontal="center" vertical="center" wrapText="1"/>
    </xf>
    <xf numFmtId="166" fontId="1" fillId="0" borderId="1" xfId="4" applyNumberFormat="1" applyFont="1" applyBorder="1" applyAlignment="1" applyProtection="1">
      <alignment horizontal="center" vertical="center" wrapText="1"/>
    </xf>
    <xf numFmtId="0" fontId="1" fillId="0" borderId="1" xfId="1" quotePrefix="1" applyBorder="1" applyAlignment="1" applyProtection="1">
      <alignment horizontal="center" vertical="center" wrapText="1"/>
    </xf>
    <xf numFmtId="0" fontId="1" fillId="0" borderId="1" xfId="1" quotePrefix="1" applyBorder="1" applyAlignment="1" applyProtection="1">
      <alignment horizontal="left" vertical="center" wrapText="1"/>
    </xf>
    <xf numFmtId="3" fontId="4" fillId="0" borderId="1" xfId="5" applyNumberFormat="1" applyBorder="1" applyAlignment="1" applyProtection="1">
      <alignment horizontal="center" vertical="center"/>
    </xf>
    <xf numFmtId="3" fontId="1" fillId="0" borderId="1" xfId="1" applyNumberFormat="1" applyBorder="1" applyAlignment="1" applyProtection="1">
      <alignment horizontal="center" vertical="center"/>
    </xf>
    <xf numFmtId="2" fontId="1" fillId="0" borderId="1" xfId="1" applyNumberFormat="1" applyBorder="1" applyAlignment="1" applyProtection="1"/>
    <xf numFmtId="166" fontId="1" fillId="0" borderId="1" xfId="4" applyNumberFormat="1" applyFont="1" applyBorder="1" applyAlignment="1" applyProtection="1"/>
    <xf numFmtId="166" fontId="4" fillId="0" borderId="1" xfId="4" applyNumberFormat="1" applyFont="1" applyBorder="1" applyAlignment="1" applyProtection="1"/>
    <xf numFmtId="166" fontId="1" fillId="0" borderId="1" xfId="1" applyNumberFormat="1" applyBorder="1" applyAlignment="1" applyProtection="1"/>
    <xf numFmtId="0" fontId="4" fillId="0" borderId="1" xfId="2" applyBorder="1" applyAlignment="1" applyProtection="1"/>
    <xf numFmtId="0" fontId="5" fillId="0" borderId="1" xfId="2" applyFont="1" applyBorder="1" applyAlignment="1" applyProtection="1"/>
    <xf numFmtId="166" fontId="4" fillId="0" borderId="1" xfId="4" applyNumberFormat="1" applyFont="1" applyBorder="1" applyAlignment="1" applyProtection="1"/>
    <xf numFmtId="166" fontId="4" fillId="0" borderId="2" xfId="4" applyNumberFormat="1" applyFont="1" applyBorder="1" applyAlignment="1" applyProtection="1"/>
    <xf numFmtId="166" fontId="4" fillId="0" borderId="3" xfId="4" applyNumberFormat="1" applyFont="1" applyBorder="1" applyAlignment="1" applyProtection="1"/>
    <xf numFmtId="166" fontId="1" fillId="0" borderId="2" xfId="4" applyNumberFormat="1" applyFont="1" applyBorder="1" applyAlignment="1" applyProtection="1"/>
    <xf numFmtId="167" fontId="6" fillId="7" borderId="2" xfId="0" applyNumberFormat="1" applyFont="1" applyFill="1" applyBorder="1" applyAlignment="1">
      <alignment vertical="center" wrapText="1"/>
    </xf>
    <xf numFmtId="167" fontId="6" fillId="7" borderId="3" xfId="0" applyNumberFormat="1" applyFont="1" applyFill="1" applyBorder="1">
      <alignment vertical="center"/>
    </xf>
    <xf numFmtId="167" fontId="6" fillId="7" borderId="1" xfId="0" applyNumberFormat="1" applyFont="1" applyFill="1" applyBorder="1" applyAlignment="1">
      <alignment vertical="center" wrapText="1"/>
    </xf>
    <xf numFmtId="167" fontId="6" fillId="7" borderId="1" xfId="0" applyNumberFormat="1" applyFont="1" applyFill="1" applyBorder="1">
      <alignment vertical="center"/>
    </xf>
    <xf numFmtId="0" fontId="1" fillId="0" borderId="0" xfId="3" applyAlignment="1" applyProtection="1">
      <alignment horizontal="center" vertical="center"/>
    </xf>
    <xf numFmtId="0" fontId="1" fillId="0" borderId="0" xfId="1" applyAlignment="1" applyProtection="1"/>
    <xf numFmtId="0" fontId="1" fillId="0" borderId="0" xfId="1" applyAlignment="1" applyProtection="1">
      <alignment horizontal="left"/>
    </xf>
    <xf numFmtId="0" fontId="1" fillId="0" borderId="0" xfId="3" applyAlignment="1" applyProtection="1"/>
    <xf numFmtId="0" fontId="1" fillId="0" borderId="0" xfId="3" applyAlignment="1" applyProtection="1">
      <alignment horizontal="center" vertical="center" wrapText="1"/>
    </xf>
    <xf numFmtId="0" fontId="3" fillId="0" borderId="0" xfId="3" applyFont="1" applyAlignment="1" applyProtection="1">
      <alignment horizontal="center" vertical="center" wrapText="1"/>
    </xf>
    <xf numFmtId="0" fontId="3" fillId="0" borderId="0" xfId="3" applyFont="1" applyAlignment="1" applyProtection="1">
      <alignment horizontal="center" vertical="center"/>
    </xf>
    <xf numFmtId="0" fontId="7" fillId="0" borderId="1" xfId="0" applyFont="1" applyBorder="1" applyAlignment="1"/>
    <xf numFmtId="0" fontId="1" fillId="0" borderId="1" xfId="0" applyFont="1" applyBorder="1" applyAlignment="1"/>
    <xf numFmtId="0" fontId="1" fillId="0" borderId="0" xfId="0" applyFont="1" applyAlignment="1"/>
    <xf numFmtId="0" fontId="1" fillId="0" borderId="0" xfId="3" applyFill="1" applyAlignment="1" applyProtection="1">
      <alignment horizontal="center"/>
    </xf>
    <xf numFmtId="0" fontId="1" fillId="0" borderId="0" xfId="3" applyFill="1" applyAlignment="1" applyProtection="1"/>
    <xf numFmtId="0" fontId="1" fillId="0" borderId="0" xfId="3" applyFill="1" applyBorder="1" applyAlignment="1" applyProtection="1">
      <alignment horizontal="right" vertical="top"/>
    </xf>
    <xf numFmtId="0" fontId="1" fillId="0" borderId="0" xfId="3" applyFill="1" applyBorder="1" applyAlignment="1" applyProtection="1"/>
    <xf numFmtId="0" fontId="9" fillId="0" borderId="1" xfId="3" applyFont="1" applyFill="1" applyBorder="1" applyAlignment="1" applyProtection="1">
      <alignment horizontal="center" wrapText="1"/>
    </xf>
    <xf numFmtId="0" fontId="9" fillId="0" borderId="4" xfId="3" applyFont="1" applyFill="1" applyBorder="1" applyAlignment="1" applyProtection="1">
      <alignment horizontal="right" vertical="top" wrapText="1"/>
    </xf>
    <xf numFmtId="0" fontId="9" fillId="0" borderId="5" xfId="3" applyFont="1" applyFill="1" applyBorder="1" applyAlignment="1" applyProtection="1">
      <alignment horizontal="center"/>
    </xf>
    <xf numFmtId="0" fontId="9" fillId="0" borderId="4" xfId="3" applyFont="1" applyFill="1" applyBorder="1" applyAlignment="1" applyProtection="1">
      <alignment horizontal="center"/>
    </xf>
    <xf numFmtId="0" fontId="10" fillId="0" borderId="5" xfId="3" applyFont="1" applyFill="1" applyBorder="1" applyAlignment="1" applyProtection="1">
      <alignment vertical="top" wrapText="1"/>
    </xf>
    <xf numFmtId="0" fontId="10" fillId="0" borderId="4" xfId="3" applyFont="1" applyFill="1" applyBorder="1" applyAlignment="1" applyProtection="1">
      <alignment vertical="top" wrapText="1"/>
    </xf>
    <xf numFmtId="0" fontId="9" fillId="0" borderId="1" xfId="3" applyFont="1" applyFill="1" applyBorder="1" applyAlignment="1" applyProtection="1">
      <alignment horizontal="center" vertical="center" wrapText="1"/>
    </xf>
    <xf numFmtId="0" fontId="9" fillId="0" borderId="1" xfId="3" applyFont="1" applyFill="1" applyBorder="1" applyAlignment="1" applyProtection="1">
      <alignment horizontal="left" vertical="center" wrapText="1"/>
    </xf>
    <xf numFmtId="0" fontId="11" fillId="0" borderId="7" xfId="3" applyFont="1" applyFill="1" applyBorder="1" applyAlignment="1" applyProtection="1">
      <alignment horizontal="right" vertical="top" wrapText="1"/>
    </xf>
    <xf numFmtId="0" fontId="11" fillId="0" borderId="8" xfId="3" applyFont="1" applyFill="1" applyBorder="1" applyAlignment="1" applyProtection="1">
      <alignment vertical="top" wrapText="1"/>
    </xf>
    <xf numFmtId="0" fontId="11" fillId="0" borderId="0" xfId="3" applyFont="1" applyFill="1" applyBorder="1" applyAlignment="1" applyProtection="1">
      <alignment horizontal="right" vertical="top" wrapText="1"/>
    </xf>
    <xf numFmtId="0" fontId="11" fillId="0" borderId="14" xfId="3" applyFont="1" applyFill="1" applyBorder="1" applyAlignment="1" applyProtection="1">
      <alignment vertical="top" wrapText="1"/>
    </xf>
    <xf numFmtId="0" fontId="11" fillId="0" borderId="3" xfId="3" applyFont="1" applyFill="1" applyBorder="1" applyAlignment="1" applyProtection="1">
      <alignment horizontal="right" vertical="top" wrapText="1"/>
    </xf>
    <xf numFmtId="0" fontId="11" fillId="0" borderId="10" xfId="3" applyFont="1" applyFill="1" applyBorder="1" applyAlignment="1" applyProtection="1">
      <alignment vertical="top" wrapText="1"/>
    </xf>
    <xf numFmtId="0" fontId="10" fillId="0" borderId="1" xfId="3" applyFont="1" applyFill="1" applyBorder="1" applyAlignment="1" applyProtection="1">
      <alignment horizontal="center" vertical="top" wrapText="1"/>
    </xf>
    <xf numFmtId="0" fontId="10" fillId="0" borderId="1" xfId="3" applyFont="1" applyFill="1" applyBorder="1" applyAlignment="1" applyProtection="1">
      <alignment vertical="top" wrapText="1"/>
    </xf>
    <xf numFmtId="0" fontId="11" fillId="0" borderId="4" xfId="6" applyFont="1" applyFill="1" applyBorder="1" applyAlignment="1" applyProtection="1">
      <alignment horizontal="right" vertical="top" wrapText="1"/>
    </xf>
    <xf numFmtId="0" fontId="11" fillId="0" borderId="5" xfId="7" applyFont="1" applyFill="1" applyBorder="1" applyAlignment="1" applyProtection="1">
      <alignment vertical="top" wrapText="1"/>
    </xf>
    <xf numFmtId="0" fontId="10" fillId="0" borderId="11" xfId="3" applyFont="1" applyFill="1" applyBorder="1" applyAlignment="1" applyProtection="1">
      <alignment horizontal="center" vertical="top" wrapText="1"/>
    </xf>
    <xf numFmtId="0" fontId="10" fillId="0" borderId="11" xfId="3" applyFont="1" applyFill="1" applyBorder="1" applyAlignment="1" applyProtection="1">
      <alignment vertical="top" wrapText="1"/>
    </xf>
    <xf numFmtId="0" fontId="10" fillId="0" borderId="4" xfId="8" applyFont="1" applyFill="1" applyBorder="1" applyAlignment="1" applyProtection="1">
      <alignment horizontal="right" vertical="top" wrapText="1"/>
    </xf>
    <xf numFmtId="0" fontId="10" fillId="0" borderId="15" xfId="3" applyFont="1" applyFill="1" applyBorder="1" applyAlignment="1" applyProtection="1">
      <alignment horizontal="center" vertical="top" wrapText="1"/>
    </xf>
    <xf numFmtId="0" fontId="10" fillId="0" borderId="15" xfId="3" applyFont="1" applyFill="1" applyBorder="1" applyAlignment="1" applyProtection="1">
      <alignment vertical="top" wrapText="1"/>
    </xf>
    <xf numFmtId="0" fontId="10" fillId="0" borderId="11" xfId="10" applyFont="1" applyFill="1" applyBorder="1" applyAlignment="1" applyProtection="1">
      <alignment vertical="top" wrapText="1"/>
    </xf>
    <xf numFmtId="0" fontId="10" fillId="0" borderId="15" xfId="10" applyFont="1" applyFill="1" applyBorder="1" applyAlignment="1" applyProtection="1">
      <alignment vertical="top" wrapText="1"/>
    </xf>
    <xf numFmtId="0" fontId="10" fillId="0" borderId="1" xfId="6" applyFont="1" applyFill="1" applyBorder="1" applyAlignment="1" applyProtection="1">
      <alignment horizontal="center" vertical="top" wrapText="1"/>
    </xf>
    <xf numFmtId="0" fontId="10" fillId="0" borderId="1" xfId="11" applyFont="1" applyFill="1" applyBorder="1" applyAlignment="1" applyProtection="1">
      <alignment horizontal="center" vertical="top" wrapText="1"/>
    </xf>
    <xf numFmtId="0" fontId="10" fillId="0" borderId="1" xfId="12" applyFont="1" applyFill="1" applyBorder="1" applyAlignment="1" applyProtection="1">
      <alignment horizontal="center" vertical="top" wrapText="1"/>
    </xf>
    <xf numFmtId="0" fontId="10" fillId="0" borderId="11" xfId="13" applyFont="1" applyFill="1" applyBorder="1" applyAlignment="1" applyProtection="1">
      <alignment horizontal="center" vertical="top" wrapText="1"/>
    </xf>
    <xf numFmtId="0" fontId="11" fillId="0" borderId="5" xfId="13" applyFont="1" applyFill="1" applyBorder="1" applyAlignment="1" applyProtection="1">
      <alignment vertical="top" wrapText="1"/>
    </xf>
    <xf numFmtId="0" fontId="12" fillId="0" borderId="15" xfId="3" applyFont="1" applyFill="1" applyBorder="1" applyAlignment="1" applyProtection="1">
      <alignment vertical="top" wrapText="1"/>
    </xf>
    <xf numFmtId="0" fontId="12" fillId="0" borderId="9" xfId="3" applyFont="1" applyFill="1" applyBorder="1" applyAlignment="1" applyProtection="1">
      <alignment horizontal="right" vertical="top" wrapText="1"/>
    </xf>
    <xf numFmtId="0" fontId="13" fillId="0" borderId="0" xfId="3" applyFont="1" applyAlignment="1" applyProtection="1"/>
    <xf numFmtId="0" fontId="9" fillId="0" borderId="1" xfId="3" applyFont="1" applyFill="1" applyBorder="1" applyAlignment="1" applyProtection="1">
      <alignment horizontal="center" vertical="top" wrapText="1"/>
    </xf>
    <xf numFmtId="0" fontId="9" fillId="0" borderId="1" xfId="14" applyFont="1" applyFill="1" applyBorder="1" applyAlignment="1" applyProtection="1">
      <alignment horizontal="left" vertical="top" wrapText="1"/>
    </xf>
    <xf numFmtId="0" fontId="14" fillId="0" borderId="5" xfId="3" applyFont="1" applyFill="1" applyBorder="1" applyAlignment="1" applyProtection="1">
      <alignment vertical="top" wrapText="1"/>
    </xf>
    <xf numFmtId="0" fontId="14" fillId="0" borderId="4" xfId="3" applyFont="1" applyFill="1" applyBorder="1" applyAlignment="1" applyProtection="1">
      <alignment vertical="top" wrapText="1"/>
    </xf>
    <xf numFmtId="0" fontId="10" fillId="0" borderId="11" xfId="15" applyFont="1" applyFill="1" applyBorder="1" applyAlignment="1" applyProtection="1">
      <alignment horizontal="center" vertical="top" wrapText="1"/>
    </xf>
    <xf numFmtId="0" fontId="10" fillId="0" borderId="6" xfId="8" applyFont="1" applyFill="1" applyBorder="1" applyAlignment="1" applyProtection="1">
      <alignment horizontal="right" vertical="top" wrapText="1"/>
    </xf>
    <xf numFmtId="0" fontId="11" fillId="0" borderId="8" xfId="15" applyFont="1" applyFill="1" applyBorder="1" applyAlignment="1" applyProtection="1">
      <alignment vertical="top" wrapText="1"/>
    </xf>
    <xf numFmtId="0" fontId="11" fillId="0" borderId="5" xfId="15" applyFont="1" applyFill="1" applyBorder="1" applyAlignment="1" applyProtection="1">
      <alignment vertical="top" wrapText="1"/>
    </xf>
    <xf numFmtId="0" fontId="10" fillId="0" borderId="12" xfId="15" applyFont="1" applyFill="1" applyBorder="1" applyAlignment="1" applyProtection="1">
      <alignment horizontal="center" vertical="top" wrapText="1"/>
    </xf>
    <xf numFmtId="0" fontId="10" fillId="0" borderId="12" xfId="15" applyFont="1" applyFill="1" applyBorder="1" applyAlignment="1" applyProtection="1">
      <alignment horizontal="left" vertical="top" wrapText="1"/>
    </xf>
    <xf numFmtId="0" fontId="10" fillId="0" borderId="15" xfId="15" applyFont="1" applyFill="1" applyBorder="1" applyAlignment="1" applyProtection="1">
      <alignment horizontal="left" vertical="top" wrapText="1"/>
    </xf>
    <xf numFmtId="0" fontId="10" fillId="0" borderId="9" xfId="8" quotePrefix="1" applyFont="1" applyFill="1" applyBorder="1" applyAlignment="1" applyProtection="1">
      <alignment horizontal="right" vertical="top" wrapText="1"/>
    </xf>
    <xf numFmtId="0" fontId="10" fillId="0" borderId="11" xfId="16" applyFont="1" applyFill="1" applyBorder="1" applyAlignment="1" applyProtection="1">
      <alignment horizontal="center" vertical="top" wrapText="1"/>
    </xf>
    <xf numFmtId="0" fontId="11" fillId="0" borderId="8" xfId="16" applyFont="1" applyFill="1" applyBorder="1" applyAlignment="1" applyProtection="1">
      <alignment horizontal="left" vertical="top" wrapText="1"/>
    </xf>
    <xf numFmtId="0" fontId="10" fillId="0" borderId="12" xfId="16" applyFont="1" applyFill="1" applyBorder="1" applyAlignment="1" applyProtection="1">
      <alignment horizontal="center" vertical="top" wrapText="1"/>
    </xf>
    <xf numFmtId="0" fontId="10" fillId="0" borderId="12" xfId="3" applyFont="1" applyFill="1" applyBorder="1" applyAlignment="1" applyProtection="1">
      <alignment vertical="top" wrapText="1"/>
    </xf>
    <xf numFmtId="0" fontId="10" fillId="0" borderId="1" xfId="16" applyFont="1" applyFill="1" applyBorder="1" applyAlignment="1" applyProtection="1">
      <alignment horizontal="center" vertical="top" wrapText="1"/>
    </xf>
    <xf numFmtId="0" fontId="10" fillId="0" borderId="1" xfId="16" applyFont="1" applyFill="1" applyBorder="1" applyAlignment="1" applyProtection="1">
      <alignment horizontal="left" vertical="top" wrapText="1"/>
    </xf>
    <xf numFmtId="0" fontId="10" fillId="0" borderId="12" xfId="3" applyFont="1" applyFill="1" applyBorder="1" applyAlignment="1" applyProtection="1">
      <alignment vertical="center" wrapText="1"/>
    </xf>
    <xf numFmtId="0" fontId="10" fillId="0" borderId="15" xfId="3" applyFont="1" applyFill="1" applyBorder="1" applyAlignment="1" applyProtection="1">
      <alignment vertical="center" wrapText="1"/>
    </xf>
    <xf numFmtId="0" fontId="10" fillId="0" borderId="11" xfId="3" applyFont="1" applyFill="1" applyBorder="1" applyAlignment="1" applyProtection="1">
      <alignment horizontal="left" vertical="top" wrapText="1"/>
    </xf>
    <xf numFmtId="0" fontId="10" fillId="0" borderId="15" xfId="3" applyFont="1" applyFill="1" applyBorder="1" applyAlignment="1" applyProtection="1">
      <alignment horizontal="left" vertical="top" wrapText="1"/>
    </xf>
    <xf numFmtId="0" fontId="10" fillId="0" borderId="12" xfId="3" applyFont="1" applyFill="1" applyBorder="1" applyAlignment="1" applyProtection="1">
      <alignment horizontal="center" vertical="top" wrapText="1"/>
    </xf>
    <xf numFmtId="0" fontId="10" fillId="0" borderId="12" xfId="3" applyFont="1" applyFill="1" applyBorder="1" applyAlignment="1" applyProtection="1">
      <alignment horizontal="left" vertical="top" wrapText="1"/>
    </xf>
    <xf numFmtId="0" fontId="10" fillId="0" borderId="13" xfId="3" applyFont="1" applyFill="1" applyBorder="1" applyAlignment="1" applyProtection="1">
      <alignment horizontal="left" vertical="top" wrapText="1"/>
    </xf>
    <xf numFmtId="0" fontId="10" fillId="0" borderId="13" xfId="8" quotePrefix="1" applyFont="1" applyFill="1" applyBorder="1" applyAlignment="1" applyProtection="1">
      <alignment horizontal="right" vertical="top" wrapText="1"/>
    </xf>
    <xf numFmtId="0" fontId="12" fillId="0" borderId="1" xfId="3" applyFont="1" applyFill="1" applyBorder="1" applyAlignment="1" applyProtection="1">
      <alignment vertical="top" wrapText="1"/>
    </xf>
    <xf numFmtId="0" fontId="10" fillId="0" borderId="4" xfId="3" applyFont="1" applyFill="1" applyBorder="1" applyAlignment="1" applyProtection="1">
      <alignment horizontal="right" vertical="top" wrapText="1"/>
    </xf>
    <xf numFmtId="0" fontId="11" fillId="0" borderId="5" xfId="3" applyFont="1" applyFill="1" applyBorder="1" applyAlignment="1" applyProtection="1">
      <alignment vertical="top" wrapText="1"/>
    </xf>
    <xf numFmtId="0" fontId="11" fillId="0" borderId="4" xfId="3" applyFont="1" applyFill="1" applyBorder="1" applyAlignment="1" applyProtection="1">
      <alignment vertical="top" wrapText="1"/>
    </xf>
    <xf numFmtId="0" fontId="9" fillId="0" borderId="4" xfId="3" applyFont="1" applyFill="1" applyBorder="1" applyAlignment="1" applyProtection="1">
      <alignment vertical="center" wrapText="1"/>
    </xf>
    <xf numFmtId="0" fontId="9" fillId="0" borderId="2" xfId="3" applyFont="1" applyFill="1" applyBorder="1" applyAlignment="1" applyProtection="1">
      <alignment vertical="center" wrapText="1"/>
    </xf>
    <xf numFmtId="0" fontId="9" fillId="0" borderId="5" xfId="3" applyFont="1" applyFill="1" applyBorder="1" applyAlignment="1" applyProtection="1">
      <alignment vertical="center" wrapText="1"/>
    </xf>
    <xf numFmtId="0" fontId="10" fillId="0" borderId="1" xfId="17" applyFont="1" applyFill="1" applyBorder="1" applyAlignment="1" applyProtection="1">
      <alignment vertical="top" wrapText="1"/>
    </xf>
    <xf numFmtId="0" fontId="10" fillId="0" borderId="4" xfId="18" applyFont="1" applyFill="1" applyBorder="1" applyAlignment="1" applyProtection="1">
      <alignment horizontal="right" vertical="top" wrapText="1"/>
    </xf>
    <xf numFmtId="0" fontId="10" fillId="0" borderId="11" xfId="17" applyFont="1" applyFill="1" applyBorder="1" applyAlignment="1" applyProtection="1">
      <alignment vertical="top" wrapText="1"/>
    </xf>
    <xf numFmtId="0" fontId="10" fillId="0" borderId="15" xfId="17" applyFont="1" applyFill="1" applyBorder="1" applyAlignment="1" applyProtection="1">
      <alignment vertical="top" wrapText="1"/>
    </xf>
    <xf numFmtId="0" fontId="12" fillId="0" borderId="4" xfId="3" applyFont="1" applyFill="1" applyBorder="1" applyAlignment="1" applyProtection="1">
      <alignment horizontal="right" vertical="top" wrapText="1"/>
    </xf>
    <xf numFmtId="0" fontId="11" fillId="0" borderId="5" xfId="3" applyFont="1" applyFill="1" applyBorder="1" applyAlignment="1" applyProtection="1">
      <alignment horizontal="left" vertical="center" wrapText="1"/>
    </xf>
    <xf numFmtId="0" fontId="9" fillId="0" borderId="5" xfId="3" applyFont="1" applyFill="1" applyBorder="1" applyAlignment="1" applyProtection="1">
      <alignment horizontal="left" vertical="center" wrapText="1"/>
    </xf>
    <xf numFmtId="0" fontId="9" fillId="0" borderId="4" xfId="3" applyFont="1" applyFill="1" applyBorder="1" applyAlignment="1" applyProtection="1">
      <alignment horizontal="left" vertical="center" wrapText="1"/>
    </xf>
    <xf numFmtId="0" fontId="10" fillId="0" borderId="11" xfId="16" applyFont="1" applyFill="1" applyBorder="1" applyAlignment="1" applyProtection="1">
      <alignment horizontal="left" vertical="top" wrapText="1"/>
    </xf>
    <xf numFmtId="0" fontId="10" fillId="0" borderId="1" xfId="3" applyFont="1" applyFill="1" applyBorder="1" applyAlignment="1" applyProtection="1">
      <alignment horizontal="left" vertical="top" wrapText="1"/>
    </xf>
    <xf numFmtId="0" fontId="9" fillId="0" borderId="1" xfId="3" applyFont="1" applyFill="1" applyBorder="1" applyAlignment="1" applyProtection="1">
      <alignment horizontal="left" vertical="top" wrapText="1"/>
    </xf>
    <xf numFmtId="0" fontId="11" fillId="0" borderId="6" xfId="3" applyFont="1" applyFill="1" applyBorder="1" applyAlignment="1" applyProtection="1">
      <alignment horizontal="right" vertical="top" wrapText="1"/>
    </xf>
    <xf numFmtId="0" fontId="13" fillId="0" borderId="0" xfId="3" applyFont="1" applyBorder="1" applyAlignment="1" applyProtection="1"/>
    <xf numFmtId="0" fontId="10" fillId="0" borderId="3" xfId="3" applyFont="1" applyFill="1" applyBorder="1" applyAlignment="1" applyProtection="1">
      <alignment vertical="top" wrapText="1"/>
    </xf>
    <xf numFmtId="0" fontId="9" fillId="0" borderId="2" xfId="3" applyFont="1" applyFill="1" applyBorder="1" applyAlignment="1" applyProtection="1">
      <alignment horizontal="left" vertical="center" wrapText="1"/>
    </xf>
    <xf numFmtId="0" fontId="11" fillId="0" borderId="4" xfId="3" applyFont="1" applyFill="1" applyBorder="1" applyAlignment="1" applyProtection="1">
      <alignment horizontal="right" vertical="top" wrapText="1"/>
    </xf>
    <xf numFmtId="0" fontId="1" fillId="8" borderId="0" xfId="3" applyFill="1" applyAlignment="1" applyProtection="1"/>
    <xf numFmtId="0" fontId="10" fillId="0" borderId="9" xfId="8" applyFont="1" applyFill="1" applyBorder="1" applyAlignment="1" applyProtection="1">
      <alignment horizontal="right" vertical="top" wrapText="1"/>
    </xf>
    <xf numFmtId="0" fontId="14" fillId="0" borderId="5" xfId="3" applyFont="1" applyFill="1" applyBorder="1" applyAlignment="1" applyProtection="1">
      <alignment horizontal="center" vertical="top" wrapText="1"/>
    </xf>
    <xf numFmtId="0" fontId="14" fillId="0" borderId="4" xfId="3" applyFont="1" applyFill="1" applyBorder="1" applyAlignment="1" applyProtection="1">
      <alignment horizontal="center" vertical="top" wrapText="1"/>
    </xf>
    <xf numFmtId="49" fontId="10" fillId="0" borderId="11" xfId="3" applyNumberFormat="1" applyFont="1" applyFill="1" applyBorder="1" applyAlignment="1" applyProtection="1">
      <alignment vertical="top" wrapText="1"/>
    </xf>
    <xf numFmtId="49" fontId="10" fillId="0" borderId="12" xfId="3" applyNumberFormat="1" applyFont="1" applyFill="1" applyBorder="1" applyAlignment="1" applyProtection="1">
      <alignment vertical="top" wrapText="1"/>
    </xf>
    <xf numFmtId="0" fontId="12" fillId="0" borderId="11" xfId="3" applyFont="1" applyFill="1" applyBorder="1" applyAlignment="1" applyProtection="1">
      <alignment vertical="top" wrapText="1"/>
    </xf>
    <xf numFmtId="0" fontId="12" fillId="0" borderId="6" xfId="3" applyFont="1" applyFill="1" applyBorder="1" applyAlignment="1" applyProtection="1">
      <alignment horizontal="right" vertical="top" wrapText="1"/>
    </xf>
    <xf numFmtId="0" fontId="11" fillId="0" borderId="8" xfId="3" applyFont="1" applyFill="1" applyBorder="1" applyAlignment="1" applyProtection="1">
      <alignment horizontal="center" vertical="center" wrapText="1"/>
    </xf>
    <xf numFmtId="0" fontId="12" fillId="0" borderId="12" xfId="3" applyFont="1" applyFill="1" applyBorder="1" applyAlignment="1" applyProtection="1">
      <alignment vertical="top" wrapText="1"/>
    </xf>
    <xf numFmtId="0" fontId="12" fillId="0" borderId="13" xfId="3" applyFont="1" applyFill="1" applyBorder="1" applyAlignment="1" applyProtection="1">
      <alignment horizontal="right" vertical="top" wrapText="1"/>
    </xf>
    <xf numFmtId="0" fontId="11" fillId="0" borderId="14" xfId="3" applyFont="1" applyFill="1" applyBorder="1" applyAlignment="1" applyProtection="1">
      <alignment horizontal="center" vertical="center" wrapText="1"/>
    </xf>
    <xf numFmtId="0" fontId="11" fillId="0" borderId="10" xfId="3" applyFont="1" applyFill="1" applyBorder="1" applyAlignment="1" applyProtection="1">
      <alignment horizontal="center" vertical="center" wrapText="1"/>
    </xf>
    <xf numFmtId="0" fontId="1" fillId="0" borderId="0" xfId="3" applyFont="1" applyAlignment="1" applyProtection="1"/>
    <xf numFmtId="0" fontId="15" fillId="0" borderId="0" xfId="3" applyFont="1" applyAlignment="1" applyProtection="1"/>
    <xf numFmtId="0" fontId="16" fillId="0" borderId="15" xfId="3" applyFont="1" applyFill="1" applyBorder="1" applyAlignment="1" applyProtection="1">
      <alignment horizontal="center" vertical="top" wrapText="1"/>
    </xf>
    <xf numFmtId="0" fontId="16" fillId="0" borderId="15" xfId="3" applyFont="1" applyFill="1" applyBorder="1" applyAlignment="1" applyProtection="1">
      <alignment vertical="top" wrapText="1"/>
    </xf>
    <xf numFmtId="0" fontId="11" fillId="0" borderId="0" xfId="3" applyFont="1" applyFill="1" applyBorder="1" applyAlignment="1" applyProtection="1">
      <alignment horizontal="left" vertical="top" wrapText="1"/>
    </xf>
    <xf numFmtId="0" fontId="16" fillId="0" borderId="12" xfId="3" applyFont="1" applyFill="1" applyBorder="1" applyAlignment="1" applyProtection="1">
      <alignment horizontal="center" vertical="top" wrapText="1"/>
    </xf>
    <xf numFmtId="0" fontId="11" fillId="0" borderId="10" xfId="3" applyFont="1" applyFill="1" applyBorder="1" applyAlignment="1" applyProtection="1">
      <alignment horizontal="left" vertical="top" wrapText="1"/>
    </xf>
    <xf numFmtId="0" fontId="15" fillId="0" borderId="0" xfId="3" applyFont="1" applyFill="1" applyAlignment="1" applyProtection="1"/>
    <xf numFmtId="0" fontId="16" fillId="0" borderId="12" xfId="3" applyFont="1" applyFill="1" applyBorder="1" applyAlignment="1" applyProtection="1">
      <alignment vertical="top" wrapText="1"/>
    </xf>
    <xf numFmtId="0" fontId="1" fillId="0" borderId="0" xfId="3" applyBorder="1" applyAlignment="1" applyProtection="1"/>
    <xf numFmtId="49" fontId="10" fillId="0" borderId="1" xfId="3" applyNumberFormat="1" applyFont="1" applyFill="1" applyBorder="1" applyAlignment="1" applyProtection="1">
      <alignment vertical="top" wrapText="1"/>
    </xf>
    <xf numFmtId="49" fontId="10" fillId="0" borderId="4" xfId="3" applyNumberFormat="1" applyFont="1" applyFill="1" applyBorder="1" applyAlignment="1" applyProtection="1">
      <alignment horizontal="right" vertical="top" wrapText="1"/>
    </xf>
    <xf numFmtId="49" fontId="10" fillId="0" borderId="0" xfId="3" applyNumberFormat="1" applyFont="1" applyFill="1" applyBorder="1" applyAlignment="1" applyProtection="1">
      <alignment horizontal="right" vertical="top" wrapText="1"/>
    </xf>
    <xf numFmtId="0" fontId="11" fillId="0" borderId="0" xfId="3" applyFont="1" applyFill="1" applyBorder="1" applyAlignment="1" applyProtection="1">
      <alignment vertical="top" wrapText="1"/>
    </xf>
    <xf numFmtId="0" fontId="11" fillId="0" borderId="5" xfId="3" applyFont="1" applyFill="1" applyBorder="1" applyAlignment="1" applyProtection="1">
      <alignment horizontal="center" vertical="center" wrapText="1"/>
    </xf>
    <xf numFmtId="0" fontId="16" fillId="0" borderId="11" xfId="3" applyFont="1" applyFill="1" applyBorder="1" applyAlignment="1" applyProtection="1">
      <alignment vertical="top" wrapText="1"/>
    </xf>
    <xf numFmtId="0" fontId="16" fillId="0" borderId="6" xfId="8" applyFont="1" applyFill="1" applyBorder="1" applyAlignment="1" applyProtection="1">
      <alignment horizontal="right" vertical="top" wrapText="1"/>
    </xf>
    <xf numFmtId="0" fontId="17" fillId="0" borderId="8" xfId="3" applyFont="1" applyFill="1" applyBorder="1" applyAlignment="1" applyProtection="1">
      <alignment vertical="top" wrapText="1"/>
    </xf>
    <xf numFmtId="0" fontId="17" fillId="0" borderId="0" xfId="3" applyFont="1" applyFill="1" applyBorder="1" applyAlignment="1" applyProtection="1">
      <alignment horizontal="left" vertical="top" wrapText="1"/>
    </xf>
    <xf numFmtId="0" fontId="17" fillId="0" borderId="14" xfId="3" applyFont="1" applyFill="1" applyBorder="1" applyAlignment="1" applyProtection="1">
      <alignment horizontal="left" vertical="top" wrapText="1"/>
    </xf>
    <xf numFmtId="0" fontId="16" fillId="0" borderId="12" xfId="3" applyFont="1" applyFill="1" applyBorder="1" applyAlignment="1" applyProtection="1">
      <alignment horizontal="left" vertical="top" wrapText="1"/>
    </xf>
    <xf numFmtId="0" fontId="16" fillId="0" borderId="9" xfId="8" quotePrefix="1" applyFont="1" applyFill="1" applyBorder="1" applyAlignment="1" applyProtection="1">
      <alignment horizontal="right" vertical="top" wrapText="1"/>
    </xf>
    <xf numFmtId="0" fontId="17" fillId="0" borderId="10" xfId="3" applyFont="1" applyFill="1" applyBorder="1" applyAlignment="1" applyProtection="1">
      <alignment vertical="top" wrapText="1"/>
    </xf>
    <xf numFmtId="0" fontId="11" fillId="0" borderId="0" xfId="8" applyFont="1" applyFill="1" applyBorder="1" applyAlignment="1" applyProtection="1">
      <alignment vertical="top" wrapText="1"/>
    </xf>
    <xf numFmtId="0" fontId="1" fillId="0" borderId="9" xfId="3" applyFill="1" applyBorder="1" applyAlignment="1" applyProtection="1">
      <alignment horizontal="right" vertical="top"/>
    </xf>
    <xf numFmtId="0" fontId="1" fillId="0" borderId="10" xfId="3" applyFill="1" applyBorder="1" applyAlignment="1" applyProtection="1"/>
    <xf numFmtId="0" fontId="11" fillId="0" borderId="8" xfId="3" applyFont="1" applyFill="1" applyBorder="1" applyAlignment="1" applyProtection="1">
      <alignment horizontal="left" vertical="top" wrapText="1"/>
    </xf>
    <xf numFmtId="0" fontId="11" fillId="0" borderId="14" xfId="3" applyFont="1" applyFill="1" applyBorder="1" applyAlignment="1" applyProtection="1">
      <alignment horizontal="left" vertical="top" wrapText="1"/>
    </xf>
    <xf numFmtId="0" fontId="11" fillId="0" borderId="3" xfId="3" applyFont="1" applyFill="1" applyBorder="1" applyAlignment="1" applyProtection="1">
      <alignment horizontal="left" vertical="top" wrapText="1"/>
    </xf>
    <xf numFmtId="0" fontId="11" fillId="0" borderId="9" xfId="8" quotePrefix="1" applyFont="1" applyFill="1" applyBorder="1" applyAlignment="1" applyProtection="1">
      <alignment horizontal="right" vertical="top" wrapText="1"/>
    </xf>
    <xf numFmtId="0" fontId="9" fillId="0" borderId="1" xfId="3" applyFont="1" applyFill="1" applyBorder="1" applyAlignment="1" applyProtection="1">
      <alignment vertical="center" wrapText="1"/>
    </xf>
    <xf numFmtId="0" fontId="11" fillId="0" borderId="4" xfId="3" applyFont="1" applyFill="1" applyBorder="1" applyAlignment="1" applyProtection="1">
      <alignment horizontal="right" vertical="center" wrapText="1"/>
    </xf>
    <xf numFmtId="0" fontId="10" fillId="0" borderId="1" xfId="3" applyFont="1" applyFill="1" applyBorder="1" applyAlignment="1" applyProtection="1">
      <alignment vertical="center" wrapText="1"/>
    </xf>
    <xf numFmtId="0" fontId="10" fillId="0" borderId="6" xfId="3" applyFont="1" applyFill="1" applyBorder="1" applyAlignment="1" applyProtection="1">
      <alignment horizontal="right" vertical="top" wrapText="1"/>
    </xf>
    <xf numFmtId="0" fontId="11" fillId="0" borderId="4" xfId="3" quotePrefix="1" applyFont="1" applyFill="1" applyBorder="1" applyAlignment="1" applyProtection="1">
      <alignment horizontal="center" vertical="center" wrapText="1"/>
    </xf>
    <xf numFmtId="0" fontId="10" fillId="0" borderId="9" xfId="3" applyFont="1" applyFill="1" applyBorder="1" applyAlignment="1" applyProtection="1">
      <alignment horizontal="right" vertical="top" wrapText="1"/>
    </xf>
    <xf numFmtId="49" fontId="10" fillId="0" borderId="11" xfId="3" applyNumberFormat="1" applyFont="1" applyFill="1" applyBorder="1" applyAlignment="1" applyProtection="1">
      <alignment horizontal="left" vertical="top" wrapText="1"/>
    </xf>
    <xf numFmtId="49" fontId="10" fillId="0" borderId="12" xfId="3" applyNumberFormat="1" applyFont="1" applyFill="1" applyBorder="1" applyAlignment="1" applyProtection="1">
      <alignment horizontal="left" vertical="top" wrapText="1"/>
    </xf>
    <xf numFmtId="49" fontId="10" fillId="0" borderId="15" xfId="3" applyNumberFormat="1" applyFont="1" applyFill="1" applyBorder="1" applyAlignment="1" applyProtection="1">
      <alignment horizontal="left" vertical="top" wrapText="1"/>
    </xf>
    <xf numFmtId="0" fontId="10" fillId="0" borderId="12" xfId="3" applyFont="1" applyFill="1" applyBorder="1" applyAlignment="1" applyProtection="1">
      <alignment horizontal="center" vertical="center" wrapText="1"/>
    </xf>
    <xf numFmtId="0" fontId="10" fillId="0" borderId="12" xfId="3" applyFont="1" applyFill="1" applyBorder="1" applyAlignment="1" applyProtection="1">
      <alignment horizontal="left" vertical="center" wrapText="1"/>
    </xf>
    <xf numFmtId="0" fontId="9" fillId="0" borderId="2" xfId="3" applyFont="1" applyFill="1" applyBorder="1" applyAlignment="1" applyProtection="1">
      <alignment vertical="top" wrapText="1"/>
    </xf>
    <xf numFmtId="0" fontId="18" fillId="0" borderId="1" xfId="3" applyFont="1" applyFill="1" applyBorder="1" applyAlignment="1" applyProtection="1">
      <alignment vertical="top" wrapText="1"/>
    </xf>
    <xf numFmtId="0" fontId="18" fillId="0" borderId="4" xfId="3" applyFont="1" applyFill="1" applyBorder="1" applyAlignment="1" applyProtection="1">
      <alignment horizontal="right" vertical="top" wrapText="1"/>
    </xf>
    <xf numFmtId="0" fontId="11" fillId="0" borderId="4" xfId="3" applyFont="1" applyFill="1" applyBorder="1" applyAlignment="1" applyProtection="1">
      <alignment horizontal="center" vertical="center" wrapText="1"/>
    </xf>
    <xf numFmtId="0" fontId="18" fillId="0" borderId="11" xfId="3" applyFont="1" applyFill="1" applyBorder="1" applyAlignment="1" applyProtection="1">
      <alignment horizontal="left" vertical="top" wrapText="1"/>
    </xf>
    <xf numFmtId="0" fontId="11" fillId="0" borderId="6" xfId="3" applyFont="1" applyFill="1" applyBorder="1" applyAlignment="1" applyProtection="1">
      <alignment vertical="top" wrapText="1"/>
    </xf>
    <xf numFmtId="0" fontId="18" fillId="0" borderId="12" xfId="3" applyFont="1" applyFill="1" applyBorder="1" applyAlignment="1" applyProtection="1">
      <alignment horizontal="left" vertical="top" wrapText="1"/>
    </xf>
    <xf numFmtId="0" fontId="11" fillId="0" borderId="13" xfId="3" applyFont="1" applyFill="1" applyBorder="1" applyAlignment="1" applyProtection="1">
      <alignment vertical="top" wrapText="1"/>
    </xf>
    <xf numFmtId="0" fontId="18" fillId="0" borderId="15" xfId="3" applyFont="1" applyFill="1" applyBorder="1" applyAlignment="1" applyProtection="1">
      <alignment horizontal="left" vertical="top" wrapText="1"/>
    </xf>
    <xf numFmtId="0" fontId="11" fillId="0" borderId="9" xfId="3" applyFont="1" applyFill="1" applyBorder="1" applyAlignment="1" applyProtection="1">
      <alignment vertical="top" wrapText="1"/>
    </xf>
    <xf numFmtId="0" fontId="11" fillId="0" borderId="8" xfId="20" applyFont="1" applyFill="1" applyBorder="1" applyAlignment="1" applyProtection="1">
      <alignment vertical="top" wrapText="1"/>
    </xf>
    <xf numFmtId="0" fontId="11" fillId="0" borderId="5" xfId="3" applyFont="1" applyFill="1" applyBorder="1" applyAlignment="1" applyProtection="1">
      <alignment horizontal="left" vertical="top" wrapText="1"/>
    </xf>
    <xf numFmtId="0" fontId="11" fillId="0" borderId="5" xfId="21" applyFont="1" applyFill="1" applyBorder="1" applyAlignment="1" applyProtection="1">
      <alignment vertical="top" wrapText="1"/>
    </xf>
    <xf numFmtId="0" fontId="19" fillId="0" borderId="4" xfId="8" applyFont="1" applyFill="1" applyBorder="1" applyAlignment="1" applyProtection="1">
      <alignment horizontal="right" vertical="top" wrapText="1"/>
    </xf>
    <xf numFmtId="0" fontId="20" fillId="0" borderId="5" xfId="3" applyFont="1" applyFill="1" applyBorder="1" applyAlignment="1" applyProtection="1">
      <alignment vertical="top" wrapText="1"/>
    </xf>
    <xf numFmtId="0" fontId="11" fillId="0" borderId="5" xfId="22" applyFont="1" applyFill="1" applyBorder="1" applyAlignment="1" applyProtection="1">
      <alignment vertical="top" wrapText="1"/>
    </xf>
    <xf numFmtId="0" fontId="11" fillId="0" borderId="5" xfId="23" applyFont="1" applyFill="1" applyBorder="1" applyAlignment="1" applyProtection="1">
      <alignment vertical="top" wrapText="1"/>
    </xf>
    <xf numFmtId="0" fontId="11" fillId="0" borderId="5" xfId="3" applyFont="1" applyFill="1" applyBorder="1" applyAlignment="1" applyProtection="1">
      <alignment horizontal="center" vertical="center" wrapText="1"/>
    </xf>
    <xf numFmtId="0" fontId="10" fillId="0" borderId="1" xfId="3" applyFont="1" applyFill="1" applyBorder="1" applyAlignment="1" applyProtection="1">
      <alignment horizontal="center" vertical="center" wrapText="1"/>
    </xf>
    <xf numFmtId="0" fontId="10" fillId="0" borderId="1" xfId="24" applyFont="1" applyFill="1" applyBorder="1" applyAlignment="1" applyProtection="1">
      <alignment vertical="top" wrapText="1"/>
    </xf>
    <xf numFmtId="0" fontId="10" fillId="0" borderId="1" xfId="3" applyFont="1" applyFill="1" applyBorder="1" applyAlignment="1" applyProtection="1">
      <alignment horizontal="justify" vertical="top" wrapText="1"/>
    </xf>
    <xf numFmtId="0" fontId="7" fillId="0" borderId="0" xfId="0" applyFont="1" applyAlignment="1"/>
    <xf numFmtId="0" fontId="7" fillId="0" borderId="0" xfId="0" applyFont="1" applyAlignment="1">
      <alignment vertical="top"/>
    </xf>
    <xf numFmtId="0" fontId="7" fillId="0" borderId="0" xfId="0" applyFont="1" applyAlignment="1">
      <alignment horizontal="center"/>
    </xf>
    <xf numFmtId="0" fontId="7" fillId="0" borderId="0" xfId="0" applyFont="1" applyAlignment="1">
      <alignment horizontal="center" vertical="center"/>
    </xf>
    <xf numFmtId="0" fontId="7" fillId="0" borderId="0" xfId="0" applyFont="1" applyAlignment="1" applyProtection="1">
      <protection locked="0"/>
    </xf>
    <xf numFmtId="0" fontId="21" fillId="0" borderId="0" xfId="0" applyFont="1" applyAlignment="1"/>
    <xf numFmtId="0" fontId="9" fillId="0" borderId="0" xfId="0" applyFont="1" applyAlignment="1">
      <alignment vertical="top"/>
    </xf>
    <xf numFmtId="0" fontId="9" fillId="0" borderId="0" xfId="0" applyFont="1" applyAlignment="1">
      <alignment vertical="top" wrapText="1"/>
    </xf>
    <xf numFmtId="0" fontId="10" fillId="0" borderId="0" xfId="0" applyFont="1" applyAlignment="1"/>
    <xf numFmtId="0" fontId="9" fillId="9" borderId="0" xfId="0" applyFont="1" applyFill="1" applyAlignment="1" applyProtection="1">
      <alignment vertical="top"/>
      <protection locked="0"/>
    </xf>
    <xf numFmtId="0" fontId="9" fillId="9" borderId="0" xfId="0" applyFont="1" applyFill="1" applyAlignment="1" applyProtection="1">
      <alignment vertical="top" wrapText="1"/>
      <protection locked="0"/>
    </xf>
    <xf numFmtId="0" fontId="7" fillId="9" borderId="0" xfId="0" applyFont="1" applyFill="1" applyAlignment="1" applyProtection="1">
      <protection locked="0"/>
    </xf>
    <xf numFmtId="0" fontId="7" fillId="9" borderId="0" xfId="0" applyFont="1" applyFill="1" applyAlignment="1" applyProtection="1">
      <alignment horizontal="center" vertical="center"/>
      <protection locked="0"/>
    </xf>
    <xf numFmtId="0" fontId="21" fillId="9" borderId="0" xfId="0" applyFont="1" applyFill="1" applyAlignment="1" applyProtection="1">
      <protection locked="0"/>
    </xf>
    <xf numFmtId="0" fontId="10" fillId="0" borderId="3" xfId="0" applyFont="1" applyBorder="1" applyAlignment="1">
      <alignment vertical="top"/>
    </xf>
    <xf numFmtId="0" fontId="10" fillId="0" borderId="0" xfId="0" applyFont="1" applyBorder="1" applyAlignment="1">
      <alignment horizontal="center"/>
    </xf>
    <xf numFmtId="0" fontId="7" fillId="0" borderId="0" xfId="0" applyFont="1" applyFill="1" applyAlignment="1"/>
    <xf numFmtId="0" fontId="7" fillId="0" borderId="0" xfId="0" applyFont="1" applyFill="1" applyAlignment="1">
      <alignment horizontal="center" vertical="center"/>
    </xf>
    <xf numFmtId="0" fontId="7" fillId="0" borderId="0" xfId="0" applyFont="1" applyFill="1" applyAlignment="1" applyProtection="1">
      <protection locked="0"/>
    </xf>
    <xf numFmtId="0" fontId="9" fillId="10" borderId="1" xfId="0" applyFont="1" applyFill="1" applyBorder="1" applyAlignment="1">
      <alignment horizontal="center" vertical="top" wrapText="1"/>
    </xf>
    <xf numFmtId="0" fontId="9" fillId="10" borderId="1" xfId="0" applyFont="1" applyFill="1" applyBorder="1" applyAlignment="1">
      <alignment horizontal="center" wrapText="1"/>
    </xf>
    <xf numFmtId="0" fontId="9" fillId="10" borderId="1" xfId="0" applyFont="1" applyFill="1" applyBorder="1" applyAlignment="1">
      <alignment horizontal="center" vertical="center"/>
    </xf>
    <xf numFmtId="0" fontId="9" fillId="10" borderId="1" xfId="0" applyFont="1" applyFill="1" applyBorder="1" applyAlignment="1" applyProtection="1">
      <alignment horizontal="center"/>
      <protection locked="0"/>
    </xf>
    <xf numFmtId="0" fontId="9" fillId="10" borderId="1" xfId="0" applyFont="1" applyFill="1" applyBorder="1" applyAlignment="1" applyProtection="1">
      <alignment horizontal="center" vertical="center" wrapText="1"/>
      <protection locked="0"/>
    </xf>
    <xf numFmtId="2" fontId="9" fillId="11" borderId="5" xfId="0" applyNumberFormat="1" applyFont="1" applyFill="1" applyBorder="1" applyAlignment="1">
      <alignment horizontal="right" vertical="center" wrapText="1"/>
    </xf>
    <xf numFmtId="2" fontId="9" fillId="11" borderId="1" xfId="0" applyNumberFormat="1" applyFont="1" applyFill="1" applyBorder="1" applyAlignment="1">
      <alignment horizontal="center" vertical="center" wrapText="1"/>
    </xf>
    <xf numFmtId="2" fontId="9" fillId="11" borderId="1" xfId="0" applyNumberFormat="1" applyFont="1" applyFill="1" applyBorder="1" applyAlignment="1" applyProtection="1">
      <alignment vertical="center" wrapText="1"/>
      <protection locked="0"/>
    </xf>
    <xf numFmtId="0" fontId="7" fillId="9" borderId="1" xfId="0" applyFont="1" applyFill="1" applyBorder="1" applyAlignment="1" applyProtection="1">
      <protection locked="0"/>
    </xf>
    <xf numFmtId="0" fontId="9" fillId="12" borderId="1" xfId="0" applyFont="1" applyFill="1" applyBorder="1" applyAlignment="1">
      <alignment horizontal="center" vertical="top" wrapText="1"/>
    </xf>
    <xf numFmtId="0" fontId="9" fillId="12" borderId="1" xfId="0" applyFont="1" applyFill="1" applyBorder="1" applyAlignment="1">
      <alignment horizontal="left" vertical="top" wrapText="1"/>
    </xf>
    <xf numFmtId="2" fontId="9" fillId="12" borderId="1" xfId="0" applyNumberFormat="1" applyFont="1" applyFill="1" applyBorder="1" applyAlignment="1">
      <alignment horizontal="right" vertical="center" wrapText="1"/>
    </xf>
    <xf numFmtId="2" fontId="9" fillId="12" borderId="1" xfId="0" applyNumberFormat="1" applyFont="1" applyFill="1" applyBorder="1" applyAlignment="1">
      <alignment horizontal="center" vertical="center" wrapText="1"/>
    </xf>
    <xf numFmtId="2" fontId="9" fillId="12" borderId="1" xfId="0" applyNumberFormat="1" applyFont="1" applyFill="1" applyBorder="1" applyAlignment="1" applyProtection="1">
      <alignment vertical="center" wrapText="1"/>
      <protection locked="0"/>
    </xf>
    <xf numFmtId="0" fontId="9" fillId="13" borderId="1" xfId="0" applyFont="1" applyFill="1" applyBorder="1" applyAlignment="1">
      <alignment horizontal="right" vertical="top" wrapText="1"/>
    </xf>
    <xf numFmtId="0" fontId="9" fillId="13" borderId="1" xfId="0" applyFont="1" applyFill="1" applyBorder="1" applyAlignment="1">
      <alignment horizontal="left" vertical="top" wrapText="1"/>
    </xf>
    <xf numFmtId="2" fontId="9" fillId="13" borderId="1" xfId="0" applyNumberFormat="1" applyFont="1" applyFill="1" applyBorder="1" applyAlignment="1">
      <alignment horizontal="right" vertical="center" wrapText="1"/>
    </xf>
    <xf numFmtId="2" fontId="9" fillId="13" borderId="1" xfId="0" applyNumberFormat="1" applyFont="1" applyFill="1" applyBorder="1" applyAlignment="1">
      <alignment horizontal="center" vertical="center" wrapText="1"/>
    </xf>
    <xf numFmtId="2" fontId="9" fillId="13" borderId="1" xfId="0" applyNumberFormat="1" applyFont="1" applyFill="1" applyBorder="1" applyAlignment="1" applyProtection="1">
      <alignment vertical="center" wrapText="1"/>
      <protection locked="0"/>
    </xf>
    <xf numFmtId="0" fontId="10" fillId="0" borderId="1" xfId="0" applyFont="1" applyFill="1" applyBorder="1" applyAlignment="1">
      <alignment horizontal="right" vertical="top" wrapText="1"/>
    </xf>
    <xf numFmtId="0" fontId="22" fillId="0" borderId="1" xfId="0" applyFont="1" applyFill="1" applyBorder="1" applyAlignment="1">
      <alignment vertical="top" wrapText="1"/>
    </xf>
    <xf numFmtId="0" fontId="22" fillId="0" borderId="1" xfId="0" applyFont="1" applyFill="1" applyBorder="1" applyAlignment="1">
      <alignment horizontal="center" vertical="center" wrapText="1"/>
    </xf>
    <xf numFmtId="0" fontId="10" fillId="0" borderId="0" xfId="0" applyFont="1" applyFill="1" applyAlignment="1"/>
    <xf numFmtId="0" fontId="22" fillId="0" borderId="1" xfId="0" applyFont="1" applyFill="1" applyBorder="1" applyAlignment="1" applyProtection="1">
      <alignment vertical="center" wrapText="1"/>
      <protection locked="0"/>
    </xf>
    <xf numFmtId="0" fontId="21" fillId="0" borderId="0" xfId="0" applyFont="1" applyFill="1" applyAlignment="1"/>
    <xf numFmtId="0" fontId="7" fillId="0" borderId="1" xfId="0" applyFont="1" applyFill="1" applyBorder="1" applyAlignment="1" applyProtection="1">
      <protection locked="0"/>
    </xf>
    <xf numFmtId="2" fontId="9" fillId="11" borderId="1" xfId="0" applyNumberFormat="1" applyFont="1" applyFill="1" applyBorder="1" applyAlignment="1">
      <alignment horizontal="right" vertical="center" wrapText="1"/>
    </xf>
    <xf numFmtId="0" fontId="9" fillId="12" borderId="1" xfId="0" applyFont="1" applyFill="1" applyBorder="1" applyAlignment="1">
      <alignment horizontal="left" vertical="center" wrapText="1"/>
    </xf>
    <xf numFmtId="10" fontId="9" fillId="0" borderId="1" xfId="0" applyNumberFormat="1" applyFont="1" applyFill="1" applyBorder="1" applyAlignment="1">
      <alignment vertical="center" wrapText="1"/>
    </xf>
    <xf numFmtId="0" fontId="23" fillId="0" borderId="0" xfId="0" applyFont="1" applyAlignment="1">
      <alignment horizontal="center" vertical="center"/>
    </xf>
    <xf numFmtId="0" fontId="1" fillId="9" borderId="1" xfId="0" applyFont="1" applyFill="1" applyBorder="1" applyAlignment="1" applyProtection="1">
      <protection locked="0"/>
    </xf>
    <xf numFmtId="0" fontId="10" fillId="0" borderId="0" xfId="0" applyFont="1" applyAlignment="1">
      <alignment vertical="top"/>
    </xf>
    <xf numFmtId="0" fontId="10" fillId="0" borderId="0" xfId="0" applyFont="1" applyAlignment="1">
      <alignment horizontal="center" vertical="top"/>
    </xf>
    <xf numFmtId="0" fontId="1" fillId="0" borderId="0" xfId="0" applyFont="1" applyAlignment="1">
      <alignment vertical="top"/>
    </xf>
    <xf numFmtId="0" fontId="1" fillId="0" borderId="0" xfId="0" applyFont="1" applyAlignment="1">
      <alignment horizontal="center"/>
    </xf>
    <xf numFmtId="10" fontId="1" fillId="0" borderId="0" xfId="25" applyNumberFormat="1" applyFont="1" applyAlignment="1" applyProtection="1"/>
    <xf numFmtId="2" fontId="1" fillId="0" borderId="0" xfId="26" applyNumberFormat="1" applyFont="1" applyAlignment="1" applyProtection="1"/>
    <xf numFmtId="0" fontId="9" fillId="0" borderId="0" xfId="0" applyFont="1" applyAlignment="1">
      <alignment vertical="top"/>
    </xf>
    <xf numFmtId="0" fontId="9" fillId="0" borderId="0" xfId="0" applyFont="1" applyAlignment="1">
      <alignment horizontal="center" vertical="top"/>
    </xf>
    <xf numFmtId="10" fontId="9" fillId="0" borderId="0" xfId="25" applyNumberFormat="1" applyFont="1" applyAlignment="1" applyProtection="1">
      <alignment vertical="top"/>
    </xf>
    <xf numFmtId="2" fontId="9" fillId="0" borderId="0" xfId="0" applyNumberFormat="1" applyFont="1" applyAlignment="1">
      <alignment vertical="top"/>
    </xf>
    <xf numFmtId="0" fontId="10" fillId="0" borderId="0" xfId="0" applyFont="1" applyAlignment="1"/>
    <xf numFmtId="0" fontId="9" fillId="0" borderId="0" xfId="0" applyFont="1" applyFill="1" applyAlignment="1" applyProtection="1">
      <alignment vertical="top"/>
      <protection locked="0"/>
    </xf>
    <xf numFmtId="0" fontId="10" fillId="0" borderId="3" xfId="0" applyFont="1" applyBorder="1" applyAlignment="1">
      <alignment vertical="top"/>
    </xf>
    <xf numFmtId="0" fontId="10" fillId="0" borderId="3" xfId="0" applyFont="1" applyBorder="1" applyAlignment="1"/>
    <xf numFmtId="0" fontId="10" fillId="0" borderId="0" xfId="0" applyFont="1" applyBorder="1" applyAlignment="1">
      <alignment horizontal="center"/>
    </xf>
    <xf numFmtId="10" fontId="10" fillId="0" borderId="0" xfId="25" applyNumberFormat="1" applyFont="1" applyAlignment="1" applyProtection="1"/>
    <xf numFmtId="2" fontId="10" fillId="0" borderId="0" xfId="26" applyNumberFormat="1" applyFont="1" applyAlignment="1" applyProtection="1"/>
    <xf numFmtId="0" fontId="1" fillId="0" borderId="0" xfId="0" applyFont="1" applyFill="1" applyAlignment="1"/>
    <xf numFmtId="0" fontId="9" fillId="14" borderId="11" xfId="0" applyFont="1" applyFill="1" applyBorder="1" applyAlignment="1">
      <alignment horizontal="center" vertical="center" wrapText="1"/>
    </xf>
    <xf numFmtId="0" fontId="9" fillId="14" borderId="1" xfId="0" applyFont="1" applyFill="1" applyBorder="1" applyAlignment="1">
      <alignment horizontal="center"/>
    </xf>
    <xf numFmtId="10" fontId="9" fillId="10" borderId="1" xfId="25" applyNumberFormat="1" applyFont="1" applyFill="1" applyBorder="1" applyAlignment="1" applyProtection="1">
      <alignment horizontal="center"/>
    </xf>
    <xf numFmtId="2" fontId="9" fillId="10" borderId="1" xfId="26" applyNumberFormat="1" applyFont="1" applyFill="1" applyBorder="1" applyAlignment="1" applyProtection="1">
      <alignment horizontal="center"/>
    </xf>
    <xf numFmtId="0" fontId="9" fillId="10" borderId="1" xfId="0" applyFont="1" applyFill="1" applyBorder="1" applyAlignment="1">
      <alignment horizontal="center" vertical="top" wrapText="1"/>
    </xf>
    <xf numFmtId="0" fontId="9" fillId="10" borderId="1" xfId="0" applyFont="1" applyFill="1" applyBorder="1" applyAlignment="1">
      <alignment horizontal="center" wrapText="1"/>
    </xf>
    <xf numFmtId="0" fontId="9" fillId="10" borderId="1" xfId="4" applyNumberFormat="1" applyFont="1" applyFill="1" applyBorder="1" applyAlignment="1" applyProtection="1">
      <alignment horizontal="center"/>
    </xf>
    <xf numFmtId="0" fontId="9" fillId="10" borderId="1" xfId="0" applyFont="1" applyFill="1" applyBorder="1" applyAlignment="1">
      <alignment horizontal="center" vertical="center" wrapText="1"/>
    </xf>
    <xf numFmtId="2" fontId="9" fillId="11" borderId="5" xfId="0" applyNumberFormat="1" applyFont="1" applyFill="1" applyBorder="1" applyAlignment="1">
      <alignment horizontal="center" vertical="center" wrapText="1"/>
    </xf>
    <xf numFmtId="10" fontId="9" fillId="0" borderId="1" xfId="0" applyNumberFormat="1" applyFont="1" applyFill="1" applyBorder="1" applyAlignment="1">
      <alignment vertical="center" wrapText="1"/>
    </xf>
    <xf numFmtId="10" fontId="9" fillId="11" borderId="1" xfId="25" applyNumberFormat="1" applyFont="1" applyFill="1" applyBorder="1" applyAlignment="1" applyProtection="1">
      <alignment vertical="center" wrapText="1"/>
    </xf>
    <xf numFmtId="0" fontId="9" fillId="11" borderId="1" xfId="26" applyNumberFormat="1" applyFont="1" applyFill="1" applyBorder="1" applyAlignment="1" applyProtection="1">
      <alignment vertical="center" wrapText="1"/>
    </xf>
    <xf numFmtId="2" fontId="24" fillId="15" borderId="1" xfId="0" applyNumberFormat="1" applyFont="1" applyFill="1" applyBorder="1" applyAlignment="1">
      <alignment vertical="center" wrapText="1"/>
    </xf>
    <xf numFmtId="0" fontId="1" fillId="3" borderId="1" xfId="0" applyFont="1" applyFill="1" applyBorder="1" applyAlignment="1" applyProtection="1">
      <protection locked="0"/>
    </xf>
    <xf numFmtId="0" fontId="9" fillId="12" borderId="1" xfId="0" applyFont="1" applyFill="1" applyBorder="1" applyAlignment="1">
      <alignment horizontal="center" vertical="top" wrapText="1"/>
    </xf>
    <xf numFmtId="0" fontId="9" fillId="12" borderId="1" xfId="0" applyFont="1" applyFill="1" applyBorder="1" applyAlignment="1">
      <alignment horizontal="left" vertical="center" wrapText="1"/>
    </xf>
    <xf numFmtId="2" fontId="9" fillId="12" borderId="1" xfId="0" applyNumberFormat="1" applyFont="1" applyFill="1" applyBorder="1" applyAlignment="1">
      <alignment horizontal="center" vertical="center" wrapText="1"/>
    </xf>
    <xf numFmtId="10" fontId="9" fillId="12" borderId="1" xfId="25" applyNumberFormat="1" applyFont="1" applyFill="1" applyBorder="1" applyAlignment="1" applyProtection="1">
      <alignment vertical="center" wrapText="1"/>
    </xf>
    <xf numFmtId="2" fontId="9" fillId="12" borderId="1" xfId="26" applyNumberFormat="1" applyFont="1" applyFill="1" applyBorder="1" applyAlignment="1" applyProtection="1">
      <alignment vertical="center" wrapText="1"/>
    </xf>
    <xf numFmtId="0" fontId="9" fillId="13" borderId="1" xfId="0" applyFont="1" applyFill="1" applyBorder="1" applyAlignment="1">
      <alignment horizontal="right" vertical="top" wrapText="1"/>
    </xf>
    <xf numFmtId="0" fontId="9" fillId="13" borderId="1" xfId="0" applyFont="1" applyFill="1" applyBorder="1" applyAlignment="1">
      <alignment horizontal="left" vertical="center" wrapText="1"/>
    </xf>
    <xf numFmtId="2" fontId="9" fillId="13" borderId="1" xfId="0" applyNumberFormat="1" applyFont="1" applyFill="1" applyBorder="1" applyAlignment="1">
      <alignment horizontal="center" vertical="center" wrapText="1"/>
    </xf>
    <xf numFmtId="10" fontId="9" fillId="13" borderId="1" xfId="25" applyNumberFormat="1" applyFont="1" applyFill="1" applyBorder="1" applyAlignment="1" applyProtection="1">
      <alignment vertical="center" wrapText="1"/>
    </xf>
    <xf numFmtId="0" fontId="9" fillId="13" borderId="1" xfId="26" applyNumberFormat="1" applyFont="1" applyFill="1" applyBorder="1" applyAlignment="1" applyProtection="1">
      <alignment vertical="center" wrapText="1"/>
    </xf>
    <xf numFmtId="0" fontId="10" fillId="0" borderId="1" xfId="0" applyFont="1" applyBorder="1" applyAlignment="1">
      <alignment horizontal="right" vertical="top" wrapText="1"/>
    </xf>
    <xf numFmtId="0" fontId="10" fillId="0" borderId="1" xfId="0" applyFont="1" applyBorder="1" applyAlignment="1">
      <alignment vertical="top" wrapText="1"/>
    </xf>
    <xf numFmtId="0" fontId="10" fillId="0" borderId="1" xfId="0" applyFont="1" applyBorder="1" applyAlignment="1">
      <alignment horizontal="center" vertical="top" wrapText="1"/>
    </xf>
    <xf numFmtId="0" fontId="10" fillId="0" borderId="1" xfId="0" applyFont="1" applyFill="1" applyBorder="1" applyAlignment="1" applyProtection="1">
      <alignment horizontal="center" vertical="center" wrapText="1"/>
      <protection locked="0"/>
    </xf>
    <xf numFmtId="0" fontId="10" fillId="16" borderId="1" xfId="0" applyFont="1" applyFill="1" applyBorder="1" applyAlignment="1" applyProtection="1">
      <alignment horizontal="center" vertical="center" wrapText="1"/>
      <protection locked="0"/>
    </xf>
    <xf numFmtId="43" fontId="10" fillId="17" borderId="1" xfId="26" applyFont="1" applyFill="1" applyBorder="1" applyAlignment="1" applyProtection="1">
      <alignment horizontal="center" vertical="center" wrapText="1"/>
    </xf>
    <xf numFmtId="0" fontId="10" fillId="0" borderId="1" xfId="0" applyFont="1" applyFill="1" applyBorder="1" applyAlignment="1">
      <alignment vertical="top" wrapText="1"/>
    </xf>
    <xf numFmtId="0" fontId="10" fillId="0" borderId="1" xfId="0" applyFont="1" applyFill="1" applyBorder="1" applyAlignment="1">
      <alignment horizontal="center" vertical="top" wrapText="1"/>
    </xf>
    <xf numFmtId="2" fontId="25" fillId="18" borderId="1" xfId="0" applyNumberFormat="1" applyFont="1" applyFill="1" applyBorder="1" applyAlignment="1">
      <alignment horizontal="center" vertical="center" wrapText="1"/>
    </xf>
    <xf numFmtId="0" fontId="10" fillId="0" borderId="11" xfId="0" applyFont="1" applyFill="1" applyBorder="1" applyAlignment="1">
      <alignment horizontal="center" vertical="top" wrapText="1"/>
    </xf>
    <xf numFmtId="0" fontId="10" fillId="0" borderId="1" xfId="10" applyFont="1" applyFill="1" applyBorder="1" applyAlignment="1" applyProtection="1">
      <alignment vertical="top" wrapText="1"/>
    </xf>
    <xf numFmtId="0" fontId="10" fillId="0" borderId="11" xfId="10" applyFont="1" applyFill="1" applyBorder="1" applyAlignment="1" applyProtection="1">
      <alignment horizontal="center" vertical="top" wrapText="1"/>
    </xf>
    <xf numFmtId="0" fontId="12" fillId="0" borderId="1" xfId="0" applyFont="1" applyFill="1" applyBorder="1" applyAlignment="1">
      <alignment vertical="top" wrapText="1"/>
    </xf>
    <xf numFmtId="0" fontId="10" fillId="0" borderId="1" xfId="0" applyFont="1" applyFill="1" applyBorder="1" applyAlignment="1">
      <alignment vertical="center" wrapText="1"/>
    </xf>
    <xf numFmtId="0" fontId="10" fillId="0" borderId="1" xfId="0" applyFont="1" applyFill="1" applyBorder="1" applyAlignment="1">
      <alignment horizontal="center" vertical="center" wrapText="1"/>
    </xf>
    <xf numFmtId="43" fontId="10" fillId="0" borderId="1" xfId="26" applyFont="1" applyFill="1" applyBorder="1" applyAlignment="1" applyProtection="1">
      <alignment vertical="center" wrapText="1"/>
    </xf>
    <xf numFmtId="0" fontId="10" fillId="0" borderId="1" xfId="0" applyFont="1" applyBorder="1" applyAlignment="1">
      <alignment horizontal="right" vertical="center" wrapText="1"/>
    </xf>
    <xf numFmtId="0" fontId="1" fillId="0" borderId="1" xfId="0" applyFont="1" applyFill="1" applyBorder="1" applyAlignment="1" applyProtection="1">
      <protection locked="0"/>
    </xf>
    <xf numFmtId="2" fontId="10" fillId="0" borderId="11" xfId="0" applyNumberFormat="1" applyFont="1" applyFill="1" applyBorder="1" applyAlignment="1">
      <alignment horizontal="center" vertical="top" wrapText="1"/>
    </xf>
    <xf numFmtId="0" fontId="10" fillId="0" borderId="1" xfId="16" applyFont="1" applyBorder="1" applyAlignment="1" applyProtection="1">
      <alignment horizontal="left" vertical="top" wrapText="1"/>
    </xf>
    <xf numFmtId="0" fontId="10" fillId="0" borderId="1" xfId="0" applyFont="1" applyFill="1" applyBorder="1" applyAlignment="1">
      <alignment horizontal="left" vertical="top" wrapText="1"/>
    </xf>
    <xf numFmtId="0" fontId="10" fillId="0" borderId="1" xfId="17" applyFont="1" applyBorder="1" applyAlignment="1" applyProtection="1">
      <alignment vertical="top" wrapText="1"/>
    </xf>
    <xf numFmtId="0" fontId="10" fillId="0" borderId="1" xfId="17" applyFont="1" applyBorder="1" applyAlignment="1" applyProtection="1">
      <alignment horizontal="center" vertical="top" wrapText="1"/>
    </xf>
    <xf numFmtId="0" fontId="10" fillId="0" borderId="11" xfId="17" applyFont="1" applyBorder="1" applyAlignment="1" applyProtection="1">
      <alignment horizontal="center" vertical="top" wrapText="1"/>
    </xf>
    <xf numFmtId="0" fontId="10" fillId="0" borderId="11" xfId="16" applyFont="1" applyBorder="1" applyAlignment="1" applyProtection="1">
      <alignment horizontal="center" vertical="top" wrapText="1"/>
    </xf>
    <xf numFmtId="0" fontId="10" fillId="0" borderId="12" xfId="0" applyFont="1" applyFill="1" applyBorder="1" applyAlignment="1">
      <alignment horizontal="center" vertical="top" wrapText="1"/>
    </xf>
    <xf numFmtId="0" fontId="10" fillId="0" borderId="1" xfId="0" applyFont="1" applyBorder="1" applyAlignment="1">
      <alignment horizontal="left" vertical="top" wrapText="1"/>
    </xf>
    <xf numFmtId="0" fontId="10" fillId="0" borderId="11" xfId="0" applyFont="1" applyBorder="1" applyAlignment="1">
      <alignment horizontal="center" vertical="top" wrapText="1"/>
    </xf>
    <xf numFmtId="2" fontId="9" fillId="11" borderId="1" xfId="0" applyNumberFormat="1" applyFont="1" applyFill="1" applyBorder="1" applyAlignment="1">
      <alignment horizontal="center" vertical="center" wrapText="1"/>
    </xf>
    <xf numFmtId="43" fontId="9" fillId="11" borderId="1" xfId="26" applyFont="1" applyFill="1" applyBorder="1" applyAlignment="1" applyProtection="1">
      <alignment vertical="center" wrapText="1"/>
    </xf>
    <xf numFmtId="0" fontId="10" fillId="0" borderId="15" xfId="0" applyFont="1" applyFill="1" applyBorder="1" applyAlignment="1">
      <alignment horizontal="center" vertical="top" wrapText="1"/>
    </xf>
    <xf numFmtId="49" fontId="10" fillId="0" borderId="1" xfId="0" applyNumberFormat="1" applyFont="1" applyFill="1" applyBorder="1" applyAlignment="1">
      <alignment vertical="top" wrapText="1"/>
    </xf>
    <xf numFmtId="49" fontId="10" fillId="0" borderId="11" xfId="0" applyNumberFormat="1" applyFont="1" applyFill="1" applyBorder="1" applyAlignment="1">
      <alignment horizontal="center" vertical="top" wrapText="1"/>
    </xf>
    <xf numFmtId="49" fontId="10" fillId="0" borderId="1" xfId="0" applyNumberFormat="1" applyFont="1" applyFill="1" applyBorder="1" applyAlignment="1">
      <alignment horizontal="center" vertical="top" wrapText="1"/>
    </xf>
    <xf numFmtId="2" fontId="24" fillId="19" borderId="1" xfId="0" applyNumberFormat="1" applyFont="1" applyFill="1" applyBorder="1" applyAlignment="1">
      <alignment vertical="center" wrapText="1"/>
    </xf>
    <xf numFmtId="0" fontId="10" fillId="0" borderId="1" xfId="27" applyFont="1" applyBorder="1" applyAlignment="1" applyProtection="1">
      <alignment horizontal="left" vertical="top" wrapText="1"/>
    </xf>
    <xf numFmtId="49" fontId="10" fillId="0" borderId="1" xfId="28" applyNumberFormat="1" applyFont="1" applyFill="1" applyBorder="1" applyAlignment="1" applyProtection="1">
      <alignment vertical="top" wrapText="1"/>
    </xf>
    <xf numFmtId="49" fontId="10" fillId="0" borderId="1" xfId="0" applyNumberFormat="1" applyFont="1" applyFill="1" applyBorder="1" applyAlignment="1">
      <alignment vertical="center" wrapText="1"/>
    </xf>
    <xf numFmtId="10" fontId="9" fillId="0" borderId="1" xfId="0" applyNumberFormat="1" applyFont="1" applyFill="1" applyBorder="1" applyAlignment="1" applyProtection="1">
      <alignment vertical="center" wrapText="1"/>
      <protection locked="0"/>
    </xf>
    <xf numFmtId="10" fontId="9" fillId="11" borderId="1" xfId="25" applyNumberFormat="1" applyFont="1" applyFill="1" applyBorder="1" applyAlignment="1">
      <alignment vertical="center" wrapText="1"/>
      <protection locked="0"/>
    </xf>
    <xf numFmtId="10" fontId="9" fillId="12" borderId="1" xfId="25" applyNumberFormat="1" applyFont="1" applyFill="1" applyBorder="1" applyAlignment="1">
      <alignment vertical="center" wrapText="1"/>
      <protection locked="0"/>
    </xf>
    <xf numFmtId="0" fontId="18" fillId="0" borderId="1" xfId="0" applyFont="1" applyFill="1" applyBorder="1" applyAlignment="1">
      <alignment vertical="top" wrapText="1"/>
    </xf>
    <xf numFmtId="0" fontId="18" fillId="0" borderId="1" xfId="0" applyFont="1" applyFill="1" applyBorder="1" applyAlignment="1">
      <alignment horizontal="center" vertical="top" wrapText="1"/>
    </xf>
    <xf numFmtId="0" fontId="18" fillId="0" borderId="1" xfId="0" applyFont="1" applyFill="1" applyBorder="1" applyAlignment="1">
      <alignment horizontal="left" vertical="top" wrapText="1"/>
    </xf>
    <xf numFmtId="0" fontId="18" fillId="0" borderId="11" xfId="0" applyFont="1" applyFill="1" applyBorder="1" applyAlignment="1">
      <alignment horizontal="center" vertical="top" wrapText="1"/>
    </xf>
    <xf numFmtId="0" fontId="10" fillId="0" borderId="1" xfId="24" applyFont="1" applyFill="1" applyBorder="1" applyAlignment="1" applyProtection="1">
      <alignment horizontal="center" vertical="top" wrapText="1"/>
    </xf>
    <xf numFmtId="0" fontId="23" fillId="0" borderId="0" xfId="0" applyFont="1" applyAlignment="1">
      <alignment horizontal="center" vertical="center"/>
    </xf>
    <xf numFmtId="10" fontId="10" fillId="0" borderId="1" xfId="25" applyNumberFormat="1" applyFont="1" applyFill="1" applyBorder="1" applyAlignment="1" applyProtection="1">
      <alignment vertical="center" wrapText="1"/>
    </xf>
    <xf numFmtId="2" fontId="10" fillId="0" borderId="1" xfId="26" applyNumberFormat="1" applyFont="1" applyFill="1" applyBorder="1" applyAlignment="1" applyProtection="1">
      <alignment vertical="center" wrapText="1"/>
    </xf>
    <xf numFmtId="0" fontId="10" fillId="0" borderId="1" xfId="0" applyFont="1" applyBorder="1" applyAlignment="1">
      <alignment vertical="center" wrapText="1"/>
    </xf>
    <xf numFmtId="10" fontId="9" fillId="0" borderId="1" xfId="25" applyNumberFormat="1" applyFont="1" applyFill="1" applyBorder="1" applyAlignment="1" applyProtection="1">
      <alignment vertical="center" wrapText="1"/>
    </xf>
    <xf numFmtId="2" fontId="10" fillId="17" borderId="1" xfId="26" applyNumberFormat="1" applyFont="1" applyFill="1" applyBorder="1" applyAlignment="1" applyProtection="1">
      <alignment horizontal="center" vertical="center" wrapText="1"/>
    </xf>
    <xf numFmtId="2" fontId="9" fillId="0" borderId="1" xfId="0" applyNumberFormat="1" applyFont="1" applyFill="1" applyBorder="1" applyAlignment="1">
      <alignment horizontal="center" vertical="center" wrapText="1"/>
    </xf>
    <xf numFmtId="2" fontId="9" fillId="0" borderId="1" xfId="26" applyNumberFormat="1" applyFont="1" applyFill="1" applyBorder="1" applyAlignment="1" applyProtection="1">
      <alignment vertical="center" wrapText="1"/>
    </xf>
    <xf numFmtId="2" fontId="24" fillId="0" borderId="1" xfId="0" applyNumberFormat="1" applyFont="1" applyFill="1" applyBorder="1" applyAlignment="1">
      <alignment vertical="center" wrapText="1"/>
    </xf>
    <xf numFmtId="0" fontId="23" fillId="0" borderId="0" xfId="0" applyFont="1" applyFill="1" applyAlignment="1">
      <alignment horizontal="center" vertical="center"/>
    </xf>
    <xf numFmtId="10" fontId="9" fillId="20" borderId="1" xfId="29" applyNumberFormat="1" applyFont="1" applyFill="1" applyBorder="1" applyAlignment="1" applyProtection="1">
      <alignment vertical="center"/>
    </xf>
    <xf numFmtId="10" fontId="9" fillId="11" borderId="1" xfId="25" applyNumberFormat="1" applyFont="1" applyFill="1" applyBorder="1" applyAlignment="1" applyProtection="1">
      <alignment vertical="center"/>
    </xf>
    <xf numFmtId="2" fontId="9" fillId="11" borderId="1" xfId="26" applyNumberFormat="1" applyFont="1" applyFill="1" applyBorder="1" applyAlignment="1" applyProtection="1">
      <alignment vertical="center" wrapText="1"/>
    </xf>
    <xf numFmtId="0" fontId="10" fillId="0" borderId="0" xfId="0" applyFont="1" applyAlignment="1">
      <alignment vertical="top"/>
    </xf>
    <xf numFmtId="0" fontId="10" fillId="0" borderId="0" xfId="0" applyFont="1" applyAlignment="1">
      <alignment horizontal="center" vertical="top"/>
    </xf>
    <xf numFmtId="10" fontId="10" fillId="0" borderId="0" xfId="25" applyNumberFormat="1" applyFont="1" applyAlignment="1" applyProtection="1">
      <alignment vertical="top"/>
    </xf>
    <xf numFmtId="2" fontId="10" fillId="0" borderId="0" xfId="26" applyNumberFormat="1" applyFont="1" applyAlignment="1" applyProtection="1">
      <alignment vertical="top"/>
    </xf>
    <xf numFmtId="2" fontId="1" fillId="0" borderId="0" xfId="0" applyNumberFormat="1" applyFont="1" applyAlignment="1"/>
    <xf numFmtId="0" fontId="1" fillId="0" borderId="0" xfId="0" applyFont="1" applyAlignment="1">
      <alignment wrapText="1"/>
    </xf>
    <xf numFmtId="0" fontId="9" fillId="0" borderId="0" xfId="0" applyFont="1" applyAlignment="1">
      <alignment horizontal="left" vertical="top"/>
    </xf>
    <xf numFmtId="0" fontId="9" fillId="0" borderId="0" xfId="0" applyFont="1" applyAlignment="1">
      <alignment horizontal="center" vertical="top" wrapText="1"/>
    </xf>
    <xf numFmtId="0" fontId="9" fillId="0" borderId="0" xfId="0" applyFont="1" applyAlignment="1">
      <alignment horizontal="center" vertical="top" wrapText="1"/>
    </xf>
    <xf numFmtId="0" fontId="9" fillId="10" borderId="1" xfId="0" applyFont="1" applyFill="1" applyBorder="1" applyAlignment="1">
      <alignment horizontal="center"/>
    </xf>
    <xf numFmtId="0" fontId="9" fillId="10" borderId="1" xfId="0" applyFont="1" applyFill="1" applyBorder="1" applyAlignment="1">
      <alignment horizontal="center"/>
    </xf>
    <xf numFmtId="0" fontId="9" fillId="10" borderId="1" xfId="0" applyFont="1" applyFill="1" applyBorder="1" applyAlignment="1">
      <alignment horizontal="center"/>
    </xf>
    <xf numFmtId="0" fontId="9" fillId="10" borderId="1" xfId="0" applyFont="1" applyFill="1" applyBorder="1" applyAlignment="1">
      <alignment horizontal="center" vertical="center" wrapText="1"/>
    </xf>
    <xf numFmtId="0" fontId="9" fillId="11" borderId="4" xfId="0" applyFont="1" applyFill="1" applyBorder="1" applyAlignment="1">
      <alignment horizontal="left" vertical="center"/>
    </xf>
    <xf numFmtId="0" fontId="9" fillId="11" borderId="5" xfId="0" applyFont="1" applyFill="1" applyBorder="1" applyAlignment="1">
      <alignment horizontal="left" vertical="top" wrapText="1"/>
    </xf>
    <xf numFmtId="2" fontId="9" fillId="11" borderId="5" xfId="0" applyNumberFormat="1" applyFont="1" applyFill="1" applyBorder="1" applyAlignment="1">
      <alignment horizontal="right" vertical="center" wrapText="1"/>
    </xf>
    <xf numFmtId="10" fontId="9" fillId="11" borderId="1" xfId="0" applyNumberFormat="1" applyFont="1" applyFill="1" applyBorder="1" applyAlignment="1">
      <alignment vertical="center" wrapText="1"/>
    </xf>
    <xf numFmtId="2" fontId="9" fillId="11" borderId="1" xfId="0" applyNumberFormat="1" applyFont="1" applyFill="1" applyBorder="1" applyAlignment="1">
      <alignment vertical="center" wrapText="1"/>
    </xf>
    <xf numFmtId="0" fontId="1" fillId="3" borderId="1" xfId="0" applyFont="1" applyFill="1" applyBorder="1" applyAlignment="1" applyProtection="1">
      <alignment wrapText="1"/>
      <protection locked="0"/>
    </xf>
    <xf numFmtId="10" fontId="9" fillId="17" borderId="1" xfId="0" applyNumberFormat="1" applyFont="1" applyFill="1" applyBorder="1" applyAlignment="1">
      <alignment vertical="center" wrapText="1"/>
    </xf>
    <xf numFmtId="2" fontId="9" fillId="20" borderId="1" xfId="0" applyNumberFormat="1" applyFont="1" applyFill="1" applyBorder="1" applyAlignment="1">
      <alignment vertical="center" wrapText="1"/>
    </xf>
    <xf numFmtId="0" fontId="9" fillId="12" borderId="1" xfId="0" applyFont="1" applyFill="1" applyBorder="1" applyAlignment="1">
      <alignment horizontal="left" vertical="top" wrapText="1"/>
    </xf>
    <xf numFmtId="2" fontId="9" fillId="12" borderId="1" xfId="0" applyNumberFormat="1" applyFont="1" applyFill="1" applyBorder="1" applyAlignment="1">
      <alignment horizontal="right" vertical="center" wrapText="1"/>
    </xf>
    <xf numFmtId="10" fontId="9" fillId="12" borderId="1" xfId="0" applyNumberFormat="1" applyFont="1" applyFill="1" applyBorder="1" applyAlignment="1">
      <alignment vertical="center" wrapText="1"/>
    </xf>
    <xf numFmtId="2" fontId="9" fillId="12" borderId="1" xfId="0" applyNumberFormat="1" applyFont="1" applyFill="1" applyBorder="1" applyAlignment="1">
      <alignment vertical="center" wrapText="1"/>
    </xf>
    <xf numFmtId="0" fontId="9" fillId="13" borderId="1" xfId="0" applyFont="1" applyFill="1" applyBorder="1" applyAlignment="1">
      <alignment horizontal="left" vertical="top" wrapText="1"/>
    </xf>
    <xf numFmtId="2" fontId="9" fillId="13" borderId="1" xfId="0" applyNumberFormat="1" applyFont="1" applyFill="1" applyBorder="1" applyAlignment="1">
      <alignment horizontal="right" vertical="center" wrapText="1"/>
    </xf>
    <xf numFmtId="10" fontId="9" fillId="13" borderId="1" xfId="0" applyNumberFormat="1" applyFont="1" applyFill="1" applyBorder="1" applyAlignment="1">
      <alignment vertical="center" wrapText="1"/>
    </xf>
    <xf numFmtId="2" fontId="9" fillId="13" borderId="1" xfId="0" applyNumberFormat="1" applyFont="1" applyFill="1" applyBorder="1" applyAlignment="1">
      <alignment vertical="center" wrapText="1"/>
    </xf>
    <xf numFmtId="10" fontId="9" fillId="21" borderId="1" xfId="0" applyNumberFormat="1" applyFont="1" applyFill="1" applyBorder="1" applyAlignment="1">
      <alignment vertical="center" wrapText="1"/>
    </xf>
    <xf numFmtId="0" fontId="10" fillId="17" borderId="1" xfId="0" applyFont="1" applyFill="1" applyBorder="1" applyAlignment="1">
      <alignment horizontal="center" vertical="center" wrapText="1"/>
    </xf>
    <xf numFmtId="0" fontId="10" fillId="16" borderId="1" xfId="0" applyFont="1" applyFill="1" applyBorder="1" applyAlignment="1" applyProtection="1">
      <alignment horizontal="center" vertical="center" wrapText="1"/>
      <protection locked="0"/>
    </xf>
    <xf numFmtId="0" fontId="10" fillId="16" borderId="1" xfId="0" applyFont="1" applyFill="1" applyBorder="1" applyAlignment="1" applyProtection="1">
      <alignment horizontal="center" vertical="center" wrapText="1"/>
      <protection locked="0"/>
    </xf>
    <xf numFmtId="0" fontId="10" fillId="17" borderId="1" xfId="0" applyFont="1" applyFill="1" applyBorder="1" applyAlignment="1">
      <alignment horizontal="center" vertical="center" wrapText="1"/>
    </xf>
    <xf numFmtId="0" fontId="10" fillId="16" borderId="1" xfId="0" applyFont="1" applyFill="1" applyBorder="1" applyAlignment="1" applyProtection="1">
      <alignment horizontal="center" vertical="center" wrapText="1"/>
      <protection locked="0"/>
    </xf>
    <xf numFmtId="0" fontId="10" fillId="0" borderId="1" xfId="0" applyFont="1" applyFill="1" applyBorder="1" applyAlignment="1">
      <alignment horizontal="center" vertical="top" wrapText="1"/>
    </xf>
    <xf numFmtId="0" fontId="10" fillId="17" borderId="1" xfId="0" applyFont="1" applyFill="1" applyBorder="1" applyAlignment="1">
      <alignment horizontal="center" vertical="center" wrapText="1"/>
    </xf>
    <xf numFmtId="0" fontId="10" fillId="0" borderId="11" xfId="0" applyFont="1" applyFill="1" applyBorder="1" applyAlignment="1">
      <alignment vertical="top" wrapText="1"/>
    </xf>
    <xf numFmtId="0" fontId="10" fillId="0" borderId="11" xfId="0" applyFont="1" applyFill="1" applyBorder="1" applyAlignment="1">
      <alignment horizontal="center" vertical="top" wrapText="1"/>
    </xf>
    <xf numFmtId="0" fontId="1" fillId="0" borderId="1" xfId="0" applyFont="1" applyFill="1" applyBorder="1" applyAlignment="1" applyProtection="1">
      <alignment wrapText="1"/>
      <protection locked="0"/>
    </xf>
    <xf numFmtId="0" fontId="10" fillId="0" borderId="11" xfId="0" applyFont="1" applyBorder="1" applyAlignment="1">
      <alignment vertical="top" wrapText="1"/>
    </xf>
    <xf numFmtId="0" fontId="10" fillId="0" borderId="11" xfId="0" applyFont="1" applyFill="1" applyBorder="1" applyAlignment="1">
      <alignment horizontal="left" vertical="top" wrapText="1"/>
    </xf>
    <xf numFmtId="0" fontId="10" fillId="0" borderId="11" xfId="17" applyFont="1" applyBorder="1" applyAlignment="1" applyProtection="1">
      <alignment vertical="top" wrapText="1"/>
    </xf>
    <xf numFmtId="0" fontId="10" fillId="0" borderId="11" xfId="16" applyFont="1" applyBorder="1" applyAlignment="1" applyProtection="1">
      <alignment horizontal="left" vertical="top" wrapText="1"/>
    </xf>
    <xf numFmtId="0" fontId="10" fillId="0" borderId="12" xfId="0" applyFont="1" applyFill="1" applyBorder="1" applyAlignment="1">
      <alignment horizontal="center" vertical="top" wrapText="1"/>
    </xf>
    <xf numFmtId="0" fontId="10" fillId="17" borderId="1" xfId="0" applyFont="1" applyFill="1" applyBorder="1" applyAlignment="1">
      <alignment horizontal="center" vertical="center" wrapText="1"/>
    </xf>
    <xf numFmtId="0" fontId="10" fillId="0" borderId="11" xfId="0" applyFont="1" applyBorder="1" applyAlignment="1">
      <alignment horizontal="left" vertical="top" wrapText="1"/>
    </xf>
    <xf numFmtId="0" fontId="10" fillId="0" borderId="11" xfId="0" applyFont="1" applyBorder="1" applyAlignment="1">
      <alignment horizontal="center" vertical="top" wrapText="1"/>
    </xf>
    <xf numFmtId="0" fontId="9" fillId="11" borderId="1" xfId="0" applyFont="1" applyFill="1" applyBorder="1" applyAlignment="1">
      <alignment horizontal="left" vertical="center"/>
    </xf>
    <xf numFmtId="0" fontId="9" fillId="11" borderId="1" xfId="0" applyFont="1" applyFill="1" applyBorder="1" applyAlignment="1">
      <alignment horizontal="left" vertical="top" wrapText="1"/>
    </xf>
    <xf numFmtId="2" fontId="9" fillId="11" borderId="1" xfId="0" applyNumberFormat="1" applyFont="1" applyFill="1" applyBorder="1" applyAlignment="1">
      <alignment horizontal="right" vertical="center" wrapText="1"/>
    </xf>
    <xf numFmtId="0" fontId="10" fillId="0" borderId="15" xfId="0" applyFont="1" applyFill="1" applyBorder="1" applyAlignment="1">
      <alignment horizontal="left" vertical="top" wrapText="1"/>
    </xf>
    <xf numFmtId="0" fontId="10" fillId="0" borderId="15" xfId="0" applyFont="1" applyFill="1" applyBorder="1" applyAlignment="1">
      <alignment horizontal="center" vertical="top" wrapText="1"/>
    </xf>
    <xf numFmtId="49" fontId="10" fillId="0" borderId="11" xfId="0" applyNumberFormat="1" applyFont="1" applyFill="1" applyBorder="1" applyAlignment="1">
      <alignment vertical="top" wrapText="1"/>
    </xf>
    <xf numFmtId="0" fontId="10" fillId="0" borderId="12" xfId="0" applyFont="1" applyFill="1" applyBorder="1" applyAlignment="1">
      <alignment vertical="top" wrapText="1"/>
    </xf>
    <xf numFmtId="0" fontId="10" fillId="17" borderId="1" xfId="0" applyFont="1" applyFill="1" applyBorder="1" applyAlignment="1">
      <alignment horizontal="center" vertical="center" wrapText="1"/>
    </xf>
    <xf numFmtId="49" fontId="10" fillId="0" borderId="11" xfId="0" applyNumberFormat="1" applyFont="1" applyFill="1" applyBorder="1" applyAlignment="1">
      <alignment horizontal="left" vertical="top" wrapText="1"/>
    </xf>
    <xf numFmtId="10" fontId="9" fillId="11" borderId="1" xfId="29" applyNumberFormat="1" applyFont="1" applyFill="1" applyBorder="1" applyAlignment="1" applyProtection="1">
      <alignment vertical="center"/>
    </xf>
    <xf numFmtId="0" fontId="10" fillId="0" borderId="0" xfId="0" applyFont="1" applyAlignment="1">
      <alignment vertical="top" wrapText="1"/>
    </xf>
    <xf numFmtId="0" fontId="10" fillId="0" borderId="0" xfId="0" applyFont="1" applyAlignment="1">
      <alignment horizontal="center" vertical="top" wrapText="1"/>
    </xf>
    <xf numFmtId="0" fontId="10" fillId="0" borderId="0" xfId="0" applyFont="1" applyFill="1" applyAlignment="1">
      <alignment vertical="top" wrapText="1"/>
    </xf>
    <xf numFmtId="0" fontId="10" fillId="0" borderId="0" xfId="0" applyFont="1" applyAlignment="1">
      <alignment horizontal="left" vertical="top"/>
    </xf>
    <xf numFmtId="0" fontId="1" fillId="0" borderId="0" xfId="3" applyAlignment="1" applyProtection="1">
      <alignment horizontal="left"/>
    </xf>
    <xf numFmtId="0" fontId="1" fillId="0" borderId="0" xfId="3" applyAlignment="1" applyProtection="1"/>
    <xf numFmtId="0" fontId="9" fillId="0" borderId="0" xfId="3" applyFont="1" applyAlignment="1" applyProtection="1">
      <alignment vertical="top"/>
    </xf>
    <xf numFmtId="0" fontId="9" fillId="0" borderId="0" xfId="3" applyFont="1" applyAlignment="1" applyProtection="1">
      <alignment horizontal="center" vertical="top"/>
    </xf>
    <xf numFmtId="0" fontId="18" fillId="0" borderId="0" xfId="3" applyFont="1" applyAlignment="1" applyProtection="1">
      <alignment vertical="top"/>
    </xf>
    <xf numFmtId="0" fontId="18" fillId="0" borderId="0" xfId="3" applyFont="1" applyAlignment="1" applyProtection="1">
      <alignment horizontal="center" vertical="top"/>
    </xf>
    <xf numFmtId="0" fontId="9" fillId="0" borderId="0" xfId="3" applyFont="1" applyAlignment="1" applyProtection="1">
      <alignment horizontal="left" vertical="top"/>
    </xf>
    <xf numFmtId="0" fontId="9" fillId="22" borderId="1" xfId="3" applyFont="1" applyFill="1" applyBorder="1" applyAlignment="1">
      <alignment horizontal="left" vertical="top"/>
      <protection locked="0"/>
    </xf>
    <xf numFmtId="0" fontId="26" fillId="0" borderId="0" xfId="3" applyFont="1" applyAlignment="1" applyProtection="1">
      <alignment vertical="top"/>
    </xf>
    <xf numFmtId="0" fontId="10" fillId="0" borderId="3" xfId="3" applyFont="1" applyBorder="1" applyAlignment="1" applyProtection="1"/>
    <xf numFmtId="0" fontId="10" fillId="0" borderId="3" xfId="3" applyFont="1" applyBorder="1" applyAlignment="1" applyProtection="1">
      <alignment horizontal="left"/>
    </xf>
    <xf numFmtId="0" fontId="10" fillId="0" borderId="0" xfId="3" applyFont="1" applyBorder="1" applyAlignment="1" applyProtection="1">
      <alignment horizontal="center"/>
    </xf>
    <xf numFmtId="0" fontId="9" fillId="23" borderId="1" xfId="3" applyFont="1" applyFill="1" applyBorder="1" applyAlignment="1" applyProtection="1">
      <alignment horizontal="center" vertical="center" wrapText="1"/>
    </xf>
    <xf numFmtId="0" fontId="10" fillId="24" borderId="1" xfId="3" applyFont="1" applyFill="1" applyBorder="1" applyAlignment="1" applyProtection="1">
      <alignment horizontal="justify" vertical="top" wrapText="1"/>
    </xf>
    <xf numFmtId="4" fontId="9" fillId="24" borderId="1" xfId="30" applyNumberFormat="1" applyFont="1" applyFill="1" applyBorder="1" applyAlignment="1" applyProtection="1">
      <alignment horizontal="right" vertical="top" wrapText="1"/>
    </xf>
    <xf numFmtId="2" fontId="9" fillId="18" borderId="1" xfId="3" applyNumberFormat="1" applyFont="1" applyFill="1" applyBorder="1" applyAlignment="1" applyProtection="1">
      <alignment horizontal="center" vertical="center" wrapText="1"/>
    </xf>
    <xf numFmtId="0" fontId="10" fillId="26" borderId="1" xfId="3" applyFont="1" applyFill="1" applyBorder="1" applyAlignment="1" applyProtection="1">
      <alignment horizontal="justify" vertical="top" wrapText="1"/>
    </xf>
    <xf numFmtId="4" fontId="9" fillId="26" borderId="1" xfId="3" applyNumberFormat="1" applyFont="1" applyFill="1" applyBorder="1" applyAlignment="1" applyProtection="1">
      <alignment horizontal="right" vertical="top" wrapText="1"/>
    </xf>
    <xf numFmtId="0" fontId="9" fillId="26" borderId="1" xfId="3" applyFont="1" applyFill="1" applyBorder="1" applyAlignment="1" applyProtection="1">
      <alignment horizontal="justify" vertical="top" wrapText="1"/>
    </xf>
    <xf numFmtId="4" fontId="9" fillId="26" borderId="1" xfId="3" applyNumberFormat="1" applyFont="1" applyFill="1" applyBorder="1" applyAlignment="1" applyProtection="1">
      <alignment horizontal="right" vertical="top" wrapText="1"/>
    </xf>
    <xf numFmtId="0" fontId="24" fillId="0" borderId="1" xfId="3" applyFont="1" applyBorder="1" applyAlignment="1" applyProtection="1"/>
    <xf numFmtId="0" fontId="10" fillId="0" borderId="1" xfId="3" applyFont="1" applyBorder="1" applyAlignment="1" applyProtection="1">
      <alignment horizontal="left" vertical="top" wrapText="1"/>
    </xf>
    <xf numFmtId="0" fontId="10" fillId="0" borderId="1" xfId="3" applyFont="1" applyBorder="1" applyAlignment="1" applyProtection="1">
      <alignment horizontal="justify" vertical="top" wrapText="1"/>
    </xf>
    <xf numFmtId="4" fontId="10" fillId="0" borderId="1" xfId="3" applyNumberFormat="1" applyFont="1" applyBorder="1" applyAlignment="1" applyProtection="1">
      <alignment horizontal="right" vertical="top" wrapText="1"/>
    </xf>
    <xf numFmtId="4" fontId="10" fillId="0" borderId="1" xfId="3" applyNumberFormat="1" applyFont="1" applyBorder="1" applyAlignment="1" applyProtection="1">
      <alignment horizontal="right" vertical="top" wrapText="1"/>
    </xf>
    <xf numFmtId="0" fontId="10" fillId="0" borderId="1" xfId="3" applyFont="1" applyBorder="1" applyAlignment="1" applyProtection="1">
      <alignment vertical="center" wrapText="1"/>
    </xf>
    <xf numFmtId="0" fontId="10" fillId="0" borderId="1" xfId="3" applyFont="1" applyBorder="1" applyAlignment="1" applyProtection="1">
      <alignment vertical="top" wrapText="1"/>
    </xf>
    <xf numFmtId="0" fontId="1" fillId="0" borderId="1" xfId="3" applyBorder="1" applyAlignment="1" applyProtection="1"/>
    <xf numFmtId="0" fontId="1" fillId="0" borderId="1" xfId="3" applyBorder="1" applyAlignment="1" applyProtection="1"/>
    <xf numFmtId="0" fontId="16" fillId="0" borderId="1" xfId="3" applyFont="1" applyFill="1" applyBorder="1" applyAlignment="1" applyProtection="1">
      <alignment vertical="center" wrapText="1"/>
    </xf>
    <xf numFmtId="0" fontId="10" fillId="0" borderId="1" xfId="3" applyFont="1" applyBorder="1" applyAlignment="1" applyProtection="1">
      <alignment horizontal="center" vertical="center" wrapText="1"/>
    </xf>
    <xf numFmtId="0" fontId="10" fillId="0" borderId="1" xfId="3" applyFont="1" applyFill="1" applyBorder="1" applyAlignment="1" applyProtection="1">
      <alignment horizontal="center" vertical="top" wrapText="1"/>
    </xf>
    <xf numFmtId="0" fontId="10" fillId="0" borderId="1" xfId="3" applyFont="1" applyBorder="1" applyAlignment="1" applyProtection="1">
      <alignment wrapText="1"/>
    </xf>
    <xf numFmtId="0" fontId="10" fillId="0" borderId="1" xfId="3" applyFont="1" applyBorder="1" applyAlignment="1" applyProtection="1">
      <alignment horizontal="left" wrapText="1"/>
    </xf>
    <xf numFmtId="0" fontId="9" fillId="0" borderId="1" xfId="3" applyFont="1" applyBorder="1" applyAlignment="1" applyProtection="1">
      <alignment wrapText="1"/>
    </xf>
    <xf numFmtId="2" fontId="9" fillId="20" borderId="1" xfId="3" applyNumberFormat="1" applyFont="1" applyFill="1" applyBorder="1" applyAlignment="1" applyProtection="1">
      <alignment wrapText="1"/>
    </xf>
    <xf numFmtId="10" fontId="27" fillId="0" borderId="1" xfId="3" applyNumberFormat="1" applyFont="1" applyFill="1" applyBorder="1" applyAlignment="1" applyProtection="1">
      <alignment wrapText="1"/>
    </xf>
    <xf numFmtId="0" fontId="10" fillId="0" borderId="0" xfId="3" applyFont="1" applyAlignment="1" applyProtection="1">
      <alignment vertical="top" wrapText="1"/>
    </xf>
    <xf numFmtId="0" fontId="10" fillId="0" borderId="0" xfId="3" applyFont="1" applyAlignment="1" applyProtection="1">
      <alignment horizontal="left" vertical="top" wrapText="1"/>
    </xf>
    <xf numFmtId="0" fontId="1" fillId="0" borderId="0" xfId="3" applyAlignment="1" applyProtection="1">
      <alignment vertical="top"/>
    </xf>
    <xf numFmtId="0" fontId="1" fillId="0" borderId="0" xfId="3" applyAlignment="1" applyProtection="1">
      <alignment horizontal="left" vertical="top"/>
    </xf>
    <xf numFmtId="0" fontId="1" fillId="0" borderId="0" xfId="3" applyAlignment="1" applyProtection="1">
      <alignment horizontal="left" vertical="top" wrapText="1"/>
    </xf>
    <xf numFmtId="0" fontId="9" fillId="0" borderId="1" xfId="3" applyFont="1" applyBorder="1" applyAlignment="1" applyProtection="1">
      <alignment horizontal="left" vertical="top" wrapText="1"/>
    </xf>
    <xf numFmtId="0" fontId="10" fillId="0" borderId="1" xfId="3" applyFont="1" applyFill="1" applyBorder="1" applyAlignment="1" applyProtection="1"/>
    <xf numFmtId="10" fontId="10" fillId="0" borderId="1" xfId="3" applyNumberFormat="1" applyFont="1" applyFill="1" applyBorder="1" applyAlignment="1" applyProtection="1">
      <alignment wrapText="1"/>
    </xf>
    <xf numFmtId="0" fontId="10" fillId="0" borderId="1" xfId="3" applyFont="1" applyBorder="1" applyAlignment="1" applyProtection="1">
      <alignment horizontal="center" vertical="top" wrapText="1"/>
    </xf>
    <xf numFmtId="0" fontId="10" fillId="27" borderId="1" xfId="3" applyFont="1" applyFill="1" applyBorder="1" applyAlignment="1">
      <alignment vertical="top" wrapText="1"/>
      <protection locked="0"/>
    </xf>
    <xf numFmtId="0" fontId="10" fillId="27" borderId="1" xfId="3" applyFont="1" applyFill="1" applyBorder="1" applyAlignment="1">
      <alignment horizontal="left" vertical="top" wrapText="1"/>
      <protection locked="0"/>
    </xf>
    <xf numFmtId="0" fontId="10" fillId="16" borderId="16" xfId="3" applyFont="1" applyFill="1" applyBorder="1" applyAlignment="1">
      <alignment horizontal="center" vertical="top" wrapText="1"/>
      <protection locked="0"/>
    </xf>
    <xf numFmtId="0" fontId="10" fillId="17" borderId="16" xfId="3" applyFont="1" applyFill="1" applyBorder="1" applyAlignment="1" applyProtection="1">
      <alignment horizontal="center" vertical="top" wrapText="1"/>
    </xf>
    <xf numFmtId="0" fontId="10" fillId="16" borderId="16" xfId="3" applyFont="1" applyFill="1" applyBorder="1" applyAlignment="1">
      <alignment horizontal="center" vertical="center" wrapText="1"/>
      <protection locked="0"/>
    </xf>
    <xf numFmtId="0" fontId="10" fillId="17" borderId="16" xfId="3" applyFont="1" applyFill="1" applyBorder="1" applyAlignment="1" applyProtection="1">
      <alignment horizontal="center" vertical="center" wrapText="1"/>
    </xf>
    <xf numFmtId="0" fontId="10" fillId="16" borderId="16" xfId="3" applyFont="1" applyFill="1" applyBorder="1" applyAlignment="1">
      <alignment horizontal="center" vertical="center" wrapText="1"/>
      <protection locked="0"/>
    </xf>
    <xf numFmtId="0" fontId="10" fillId="17" borderId="16" xfId="3" applyFont="1" applyFill="1" applyBorder="1" applyAlignment="1" applyProtection="1">
      <alignment horizontal="center" vertical="center" wrapText="1"/>
    </xf>
    <xf numFmtId="0" fontId="10" fillId="16" borderId="17" xfId="3" applyFont="1" applyFill="1" applyBorder="1" applyAlignment="1">
      <alignment horizontal="center" vertical="top" wrapText="1"/>
      <protection locked="0"/>
    </xf>
    <xf numFmtId="0" fontId="10" fillId="17" borderId="17" xfId="3" applyFont="1" applyFill="1" applyBorder="1" applyAlignment="1" applyProtection="1">
      <alignment horizontal="center" vertical="top" wrapText="1"/>
    </xf>
    <xf numFmtId="0" fontId="10" fillId="16" borderId="17" xfId="3" applyFont="1" applyFill="1" applyBorder="1" applyAlignment="1">
      <alignment horizontal="center" vertical="center" wrapText="1"/>
      <protection locked="0"/>
    </xf>
    <xf numFmtId="0" fontId="10" fillId="17" borderId="17" xfId="3" applyFont="1" applyFill="1" applyBorder="1" applyAlignment="1" applyProtection="1">
      <alignment horizontal="center" vertical="center" wrapText="1"/>
    </xf>
    <xf numFmtId="0" fontId="10" fillId="16" borderId="17" xfId="3" applyFont="1" applyFill="1" applyBorder="1" applyAlignment="1">
      <alignment horizontal="center" vertical="center" wrapText="1"/>
      <protection locked="0"/>
    </xf>
    <xf numFmtId="0" fontId="10" fillId="17" borderId="17" xfId="3" applyFont="1" applyFill="1" applyBorder="1" applyAlignment="1" applyProtection="1">
      <alignment horizontal="center" vertical="center" wrapText="1"/>
    </xf>
    <xf numFmtId="0" fontId="10" fillId="0" borderId="1" xfId="3" applyFont="1" applyFill="1" applyBorder="1" applyAlignment="1" applyProtection="1">
      <alignment horizontal="center" vertical="top" wrapText="1"/>
    </xf>
    <xf numFmtId="0" fontId="28" fillId="20" borderId="1" xfId="26" applyNumberFormat="1" applyFont="1" applyFill="1" applyBorder="1" applyAlignment="1" applyProtection="1">
      <alignment horizontal="center" wrapText="1"/>
    </xf>
    <xf numFmtId="0" fontId="1" fillId="0" borderId="1" xfId="3" applyBorder="1" applyAlignment="1" applyProtection="1">
      <alignment horizontal="center"/>
    </xf>
    <xf numFmtId="0" fontId="10" fillId="0" borderId="0" xfId="3" applyFont="1" applyAlignment="1" applyProtection="1">
      <alignment vertical="top"/>
    </xf>
    <xf numFmtId="0" fontId="10" fillId="0" borderId="0" xfId="3" applyFont="1" applyAlignment="1" applyProtection="1">
      <alignment horizontal="left" vertical="top"/>
    </xf>
    <xf numFmtId="0" fontId="7" fillId="0" borderId="0" xfId="0" applyFont="1" applyAlignment="1">
      <alignment horizontal="center"/>
    </xf>
    <xf numFmtId="0" fontId="9" fillId="23" borderId="11" xfId="0" applyFont="1" applyFill="1" applyBorder="1" applyAlignment="1">
      <alignment horizontal="center" vertical="center" wrapText="1"/>
    </xf>
    <xf numFmtId="0" fontId="9" fillId="0" borderId="1" xfId="0" applyFont="1" applyBorder="1" applyAlignment="1">
      <alignment vertical="top" wrapText="1"/>
    </xf>
    <xf numFmtId="0" fontId="9" fillId="0" borderId="1" xfId="0" applyFont="1" applyBorder="1" applyAlignment="1">
      <alignment horizontal="center" vertical="top" wrapText="1"/>
    </xf>
    <xf numFmtId="0" fontId="10" fillId="0" borderId="1" xfId="0" applyFont="1" applyBorder="1" applyAlignment="1">
      <alignment horizontal="justify" vertical="top" wrapText="1"/>
    </xf>
    <xf numFmtId="0" fontId="10" fillId="0" borderId="1" xfId="0" applyFont="1" applyFill="1" applyBorder="1" applyAlignment="1">
      <alignment horizontal="center" vertical="top" wrapText="1"/>
    </xf>
    <xf numFmtId="0" fontId="10" fillId="17" borderId="11" xfId="0" applyFont="1" applyFill="1" applyBorder="1" applyAlignment="1">
      <alignment horizontal="center" vertical="top" wrapText="1"/>
    </xf>
    <xf numFmtId="0" fontId="10" fillId="17" borderId="1" xfId="0" applyFont="1" applyFill="1" applyBorder="1" applyAlignment="1">
      <alignment horizontal="justify" vertical="top" wrapText="1"/>
    </xf>
    <xf numFmtId="0" fontId="10" fillId="17" borderId="1" xfId="0" applyFont="1" applyFill="1" applyBorder="1" applyAlignment="1">
      <alignment horizontal="center" vertical="top" wrapText="1"/>
    </xf>
    <xf numFmtId="0" fontId="10" fillId="17" borderId="12" xfId="0" applyFont="1" applyFill="1" applyBorder="1" applyAlignment="1">
      <alignment horizontal="center" vertical="top" wrapText="1"/>
    </xf>
    <xf numFmtId="0" fontId="10" fillId="0" borderId="1" xfId="0" quotePrefix="1" applyFont="1" applyBorder="1" applyAlignment="1">
      <alignment horizontal="justify" vertical="top" wrapText="1"/>
    </xf>
    <xf numFmtId="0" fontId="10" fillId="27" borderId="1" xfId="0" applyFont="1" applyFill="1" applyBorder="1" applyAlignment="1" applyProtection="1">
      <alignment horizontal="justify" vertical="top" wrapText="1"/>
      <protection locked="0"/>
    </xf>
    <xf numFmtId="0" fontId="10" fillId="0" borderId="11" xfId="0" applyFont="1" applyFill="1" applyBorder="1" applyAlignment="1">
      <alignment horizontal="center" vertical="top" wrapText="1"/>
    </xf>
    <xf numFmtId="0" fontId="10" fillId="0" borderId="1" xfId="0" applyFont="1" applyBorder="1" applyAlignment="1">
      <alignment wrapText="1"/>
    </xf>
    <xf numFmtId="0" fontId="10" fillId="0" borderId="1" xfId="0" applyFont="1" applyBorder="1" applyAlignment="1">
      <alignment horizontal="center" wrapText="1"/>
    </xf>
    <xf numFmtId="0" fontId="9" fillId="0" borderId="1" xfId="0" applyFont="1" applyBorder="1" applyAlignment="1">
      <alignment wrapText="1"/>
    </xf>
    <xf numFmtId="10" fontId="9" fillId="20" borderId="1" xfId="0" applyNumberFormat="1" applyFont="1" applyFill="1" applyBorder="1" applyAlignment="1">
      <alignment wrapText="1"/>
    </xf>
    <xf numFmtId="10" fontId="27" fillId="20" borderId="1" xfId="0" applyNumberFormat="1" applyFont="1" applyFill="1" applyBorder="1" applyAlignment="1">
      <alignment wrapText="1"/>
    </xf>
    <xf numFmtId="0" fontId="9" fillId="0" borderId="1" xfId="0" applyFont="1" applyFill="1" applyBorder="1" applyAlignment="1">
      <alignment horizontal="center" vertical="top" wrapText="1"/>
    </xf>
    <xf numFmtId="10" fontId="27" fillId="0" borderId="1" xfId="0" applyNumberFormat="1" applyFont="1" applyFill="1" applyBorder="1" applyAlignment="1">
      <alignment wrapText="1"/>
    </xf>
    <xf numFmtId="0" fontId="10" fillId="0" borderId="0" xfId="0" applyFont="1" applyAlignment="1">
      <alignment horizontal="left" vertical="top" wrapText="1"/>
    </xf>
    <xf numFmtId="0" fontId="29" fillId="0" borderId="0" xfId="3" applyFont="1" applyAlignment="1">
      <protection locked="0"/>
    </xf>
    <xf numFmtId="0" fontId="29" fillId="0" borderId="0" xfId="3" applyFont="1" applyAlignment="1">
      <alignment horizontal="left" vertical="top"/>
      <protection locked="0"/>
    </xf>
    <xf numFmtId="0" fontId="29" fillId="0" borderId="1" xfId="3" applyFont="1" applyBorder="1" applyAlignment="1">
      <protection locked="0"/>
    </xf>
    <xf numFmtId="0" fontId="1" fillId="0" borderId="0" xfId="3" applyAlignment="1">
      <protection locked="0"/>
    </xf>
    <xf numFmtId="0" fontId="9" fillId="0" borderId="0" xfId="3" applyFont="1" applyAlignment="1">
      <alignment horizontal="left" vertical="top"/>
      <protection locked="0"/>
    </xf>
    <xf numFmtId="0" fontId="9" fillId="0" borderId="0" xfId="3" applyFont="1" applyAlignment="1">
      <alignment horizontal="center" vertical="top" wrapText="1"/>
      <protection locked="0"/>
    </xf>
    <xf numFmtId="0" fontId="1" fillId="0" borderId="1" xfId="3" applyBorder="1" applyAlignment="1">
      <protection locked="0"/>
    </xf>
    <xf numFmtId="0" fontId="7" fillId="0" borderId="0" xfId="0" applyFont="1" applyAlignment="1">
      <alignment horizontal="center" vertical="center"/>
    </xf>
    <xf numFmtId="0" fontId="24" fillId="28" borderId="1" xfId="0" applyFont="1" applyFill="1" applyBorder="1" applyAlignment="1">
      <alignment horizontal="center" vertical="center" wrapText="1"/>
    </xf>
    <xf numFmtId="0" fontId="24" fillId="28" borderId="1" xfId="0" applyFont="1" applyFill="1" applyBorder="1" applyAlignment="1">
      <alignment horizontal="center" vertical="center" wrapText="1"/>
    </xf>
    <xf numFmtId="0" fontId="29" fillId="0" borderId="0" xfId="3" applyFont="1" applyFill="1" applyAlignment="1">
      <protection locked="0"/>
    </xf>
    <xf numFmtId="1" fontId="30" fillId="9" borderId="18" xfId="3" applyNumberFormat="1" applyFont="1" applyFill="1" applyBorder="1" applyAlignment="1">
      <alignment horizontal="center" vertical="top"/>
      <protection locked="0"/>
    </xf>
    <xf numFmtId="0" fontId="30" fillId="27" borderId="18" xfId="3" applyFont="1" applyFill="1" applyBorder="1" applyAlignment="1">
      <alignment horizontal="left" vertical="top" wrapText="1"/>
      <protection locked="0"/>
    </xf>
    <xf numFmtId="0" fontId="31" fillId="9" borderId="1" xfId="0" applyFont="1" applyFill="1" applyBorder="1" applyAlignment="1">
      <alignment horizontal="justify" vertical="top" wrapText="1"/>
    </xf>
    <xf numFmtId="0" fontId="31" fillId="9" borderId="4" xfId="0" applyFont="1" applyFill="1" applyBorder="1" applyAlignment="1">
      <alignment horizontal="justify" vertical="top" wrapText="1"/>
    </xf>
    <xf numFmtId="0" fontId="30" fillId="27" borderId="19" xfId="3" applyFont="1" applyFill="1" applyBorder="1" applyAlignment="1">
      <alignment horizontal="left" vertical="top" wrapText="1"/>
      <protection locked="0"/>
    </xf>
    <xf numFmtId="41" fontId="32" fillId="9" borderId="1" xfId="0" applyNumberFormat="1" applyFont="1" applyFill="1" applyBorder="1" applyAlignment="1">
      <alignment horizontal="right" vertical="top" wrapText="1"/>
    </xf>
    <xf numFmtId="168" fontId="30" fillId="27" borderId="18" xfId="3" applyNumberFormat="1" applyFont="1" applyFill="1" applyBorder="1" applyAlignment="1">
      <alignment horizontal="left" vertical="top" wrapText="1"/>
      <protection locked="0"/>
    </xf>
    <xf numFmtId="0" fontId="30" fillId="27" borderId="12" xfId="3" applyFont="1" applyFill="1" applyBorder="1" applyAlignment="1">
      <alignment horizontal="left" vertical="top" wrapText="1"/>
      <protection locked="0"/>
    </xf>
    <xf numFmtId="1" fontId="30" fillId="9" borderId="20" xfId="3" applyNumberFormat="1" applyFont="1" applyFill="1" applyBorder="1" applyAlignment="1">
      <alignment horizontal="center" vertical="top"/>
      <protection locked="0"/>
    </xf>
    <xf numFmtId="0" fontId="30" fillId="27" borderId="20" xfId="3" applyFont="1" applyFill="1" applyBorder="1" applyAlignment="1">
      <alignment horizontal="left" vertical="top" wrapText="1"/>
      <protection locked="0"/>
    </xf>
    <xf numFmtId="0" fontId="30" fillId="27" borderId="21" xfId="3" applyFont="1" applyFill="1" applyBorder="1" applyAlignment="1">
      <alignment horizontal="left" vertical="top" wrapText="1"/>
      <protection locked="0"/>
    </xf>
    <xf numFmtId="168" fontId="30" fillId="27" borderId="20" xfId="3" applyNumberFormat="1" applyFont="1" applyFill="1" applyBorder="1" applyAlignment="1">
      <alignment horizontal="left" vertical="top" wrapText="1"/>
      <protection locked="0"/>
    </xf>
    <xf numFmtId="0" fontId="33" fillId="9" borderId="1" xfId="0" applyFont="1" applyFill="1" applyBorder="1" applyAlignment="1">
      <alignment horizontal="justify" vertical="top" wrapText="1"/>
    </xf>
    <xf numFmtId="0" fontId="33" fillId="9" borderId="4" xfId="0" applyFont="1" applyFill="1" applyBorder="1" applyAlignment="1">
      <alignment horizontal="justify" vertical="top" wrapText="1"/>
    </xf>
    <xf numFmtId="0" fontId="33" fillId="9" borderId="1" xfId="31" applyFont="1" applyFill="1" applyBorder="1" applyAlignment="1" applyProtection="1">
      <alignment horizontal="justify" vertical="top" wrapText="1"/>
    </xf>
    <xf numFmtId="0" fontId="30" fillId="29" borderId="20" xfId="3" applyFont="1" applyFill="1" applyBorder="1" applyAlignment="1">
      <alignment horizontal="left" vertical="top" wrapText="1"/>
      <protection locked="0"/>
    </xf>
    <xf numFmtId="0" fontId="34" fillId="29" borderId="1" xfId="31" applyFont="1" applyFill="1" applyBorder="1" applyAlignment="1" applyProtection="1">
      <alignment horizontal="justify" vertical="top" wrapText="1"/>
    </xf>
    <xf numFmtId="0" fontId="34" fillId="29" borderId="1" xfId="0" applyFont="1" applyFill="1" applyBorder="1" applyAlignment="1">
      <alignment horizontal="justify" vertical="top" wrapText="1"/>
    </xf>
    <xf numFmtId="0" fontId="34" fillId="29" borderId="4" xfId="0" applyFont="1" applyFill="1" applyBorder="1" applyAlignment="1">
      <alignment horizontal="justify" vertical="top" wrapText="1"/>
    </xf>
    <xf numFmtId="0" fontId="30" fillId="29" borderId="21" xfId="3" applyFont="1" applyFill="1" applyBorder="1" applyAlignment="1">
      <alignment horizontal="left" vertical="top" wrapText="1"/>
      <protection locked="0"/>
    </xf>
    <xf numFmtId="168" fontId="30" fillId="29" borderId="20" xfId="3" applyNumberFormat="1" applyFont="1" applyFill="1" applyBorder="1" applyAlignment="1">
      <alignment horizontal="left" vertical="top" wrapText="1"/>
      <protection locked="0"/>
    </xf>
    <xf numFmtId="1" fontId="30" fillId="9" borderId="22" xfId="3" applyNumberFormat="1" applyFont="1" applyFill="1" applyBorder="1" applyAlignment="1">
      <alignment horizontal="center" vertical="top"/>
      <protection locked="0"/>
    </xf>
    <xf numFmtId="0" fontId="30" fillId="27" borderId="22" xfId="3" applyFont="1" applyFill="1" applyBorder="1" applyAlignment="1">
      <alignment horizontal="left" vertical="top" wrapText="1"/>
      <protection locked="0"/>
    </xf>
    <xf numFmtId="0" fontId="34" fillId="9" borderId="1" xfId="0" applyFont="1" applyFill="1" applyBorder="1" applyAlignment="1">
      <alignment horizontal="justify" vertical="top" wrapText="1"/>
    </xf>
    <xf numFmtId="0" fontId="30" fillId="27" borderId="23" xfId="3" applyFont="1" applyFill="1" applyBorder="1" applyAlignment="1">
      <alignment horizontal="left" vertical="top" wrapText="1"/>
      <protection locked="0"/>
    </xf>
    <xf numFmtId="168" fontId="30" fillId="27" borderId="22" xfId="3" applyNumberFormat="1" applyFont="1" applyFill="1" applyBorder="1" applyAlignment="1">
      <alignment horizontal="left" vertical="top" wrapText="1"/>
      <protection locked="0"/>
    </xf>
    <xf numFmtId="0" fontId="31" fillId="9" borderId="1" xfId="31" applyFont="1" applyFill="1" applyBorder="1" applyAlignment="1" applyProtection="1">
      <alignment horizontal="justify" vertical="top" wrapText="1"/>
    </xf>
    <xf numFmtId="41" fontId="32" fillId="9" borderId="1" xfId="0" applyNumberFormat="1" applyFont="1" applyFill="1" applyBorder="1" applyAlignment="1">
      <alignment vertical="top" wrapText="1"/>
    </xf>
    <xf numFmtId="164" fontId="32" fillId="9" borderId="1" xfId="4" applyFont="1" applyFill="1" applyBorder="1" applyAlignment="1" applyProtection="1">
      <alignment horizontal="right" vertical="top" wrapText="1"/>
    </xf>
    <xf numFmtId="0" fontId="34" fillId="9" borderId="4" xfId="0" applyFont="1" applyFill="1" applyBorder="1" applyAlignment="1">
      <alignment horizontal="justify" vertical="top" wrapText="1"/>
    </xf>
    <xf numFmtId="1" fontId="30" fillId="29" borderId="22" xfId="3" applyNumberFormat="1" applyFont="1" applyFill="1" applyBorder="1" applyAlignment="1">
      <alignment horizontal="center" vertical="top"/>
      <protection locked="0"/>
    </xf>
    <xf numFmtId="0" fontId="30" fillId="29" borderId="22" xfId="3" applyFont="1" applyFill="1" applyBorder="1" applyAlignment="1">
      <alignment horizontal="left" vertical="top" wrapText="1"/>
      <protection locked="0"/>
    </xf>
    <xf numFmtId="0" fontId="31" fillId="29" borderId="1" xfId="31" applyFont="1" applyFill="1" applyBorder="1" applyAlignment="1" applyProtection="1">
      <alignment horizontal="justify" vertical="top" wrapText="1"/>
    </xf>
    <xf numFmtId="0" fontId="31" fillId="29" borderId="1" xfId="0" applyFont="1" applyFill="1" applyBorder="1" applyAlignment="1">
      <alignment horizontal="justify" vertical="top" wrapText="1"/>
    </xf>
    <xf numFmtId="0" fontId="31" fillId="29" borderId="4" xfId="0" applyFont="1" applyFill="1" applyBorder="1" applyAlignment="1">
      <alignment horizontal="justify" vertical="top" wrapText="1"/>
    </xf>
    <xf numFmtId="0" fontId="30" fillId="29" borderId="23" xfId="3" applyFont="1" applyFill="1" applyBorder="1" applyAlignment="1">
      <alignment horizontal="left" vertical="top" wrapText="1"/>
      <protection locked="0"/>
    </xf>
    <xf numFmtId="164" fontId="32" fillId="29" borderId="1" xfId="4" applyFont="1" applyFill="1" applyBorder="1" applyAlignment="1" applyProtection="1">
      <alignment horizontal="right" vertical="top" wrapText="1"/>
    </xf>
    <xf numFmtId="168" fontId="30" fillId="29" borderId="22" xfId="3" applyNumberFormat="1" applyFont="1" applyFill="1" applyBorder="1" applyAlignment="1">
      <alignment horizontal="left" vertical="top" wrapText="1"/>
      <protection locked="0"/>
    </xf>
    <xf numFmtId="0" fontId="34" fillId="9" borderId="1" xfId="31" applyFont="1" applyFill="1" applyBorder="1" applyAlignment="1" applyProtection="1">
      <alignment horizontal="justify" vertical="top" wrapText="1"/>
    </xf>
    <xf numFmtId="0" fontId="33" fillId="9" borderId="4" xfId="31" applyFont="1" applyFill="1" applyBorder="1" applyAlignment="1" applyProtection="1">
      <alignment horizontal="justify" vertical="top" wrapText="1"/>
    </xf>
    <xf numFmtId="0" fontId="30" fillId="27" borderId="15" xfId="3" applyFont="1" applyFill="1" applyBorder="1" applyAlignment="1">
      <alignment horizontal="left" vertical="top" wrapText="1"/>
      <protection locked="0"/>
    </xf>
    <xf numFmtId="1" fontId="30" fillId="9" borderId="24" xfId="3" applyNumberFormat="1" applyFont="1" applyFill="1" applyBorder="1" applyAlignment="1">
      <alignment horizontal="center" vertical="top"/>
      <protection locked="0"/>
    </xf>
    <xf numFmtId="0" fontId="30" fillId="27" borderId="24" xfId="3" applyFont="1" applyFill="1" applyBorder="1" applyAlignment="1">
      <alignment horizontal="left" vertical="top" wrapText="1"/>
      <protection locked="0"/>
    </xf>
    <xf numFmtId="0" fontId="34" fillId="9" borderId="4" xfId="31" applyFont="1" applyFill="1" applyBorder="1" applyAlignment="1" applyProtection="1">
      <alignment horizontal="justify" vertical="top" wrapText="1"/>
    </xf>
    <xf numFmtId="0" fontId="30" fillId="27" borderId="25" xfId="3" applyFont="1" applyFill="1" applyBorder="1" applyAlignment="1">
      <alignment horizontal="left" vertical="top" wrapText="1"/>
      <protection locked="0"/>
    </xf>
    <xf numFmtId="168" fontId="30" fillId="27" borderId="24" xfId="3" applyNumberFormat="1" applyFont="1" applyFill="1" applyBorder="1" applyAlignment="1">
      <alignment horizontal="left" vertical="top" wrapText="1"/>
      <protection locked="0"/>
    </xf>
    <xf numFmtId="41" fontId="35" fillId="9" borderId="1" xfId="0" applyNumberFormat="1" applyFont="1" applyFill="1" applyBorder="1" applyAlignment="1">
      <alignment horizontal="right" vertical="top" wrapText="1"/>
    </xf>
    <xf numFmtId="0" fontId="33" fillId="9" borderId="13" xfId="0" applyFont="1" applyFill="1" applyBorder="1" applyAlignment="1">
      <alignment horizontal="justify" vertical="top" wrapText="1"/>
    </xf>
    <xf numFmtId="0" fontId="30" fillId="27" borderId="26" xfId="3" applyFont="1" applyFill="1" applyBorder="1" applyAlignment="1">
      <alignment horizontal="left" vertical="top" wrapText="1"/>
      <protection locked="0"/>
    </xf>
    <xf numFmtId="0" fontId="30" fillId="27" borderId="1" xfId="3" applyFont="1" applyFill="1" applyBorder="1" applyAlignment="1">
      <alignment horizontal="left" vertical="top" wrapText="1"/>
      <protection locked="0"/>
    </xf>
    <xf numFmtId="0" fontId="30" fillId="27" borderId="27" xfId="3" applyFont="1" applyFill="1" applyBorder="1" applyAlignment="1">
      <alignment horizontal="left" vertical="top" wrapText="1"/>
      <protection locked="0"/>
    </xf>
    <xf numFmtId="0" fontId="30" fillId="27" borderId="28" xfId="3" applyFont="1" applyFill="1" applyBorder="1" applyAlignment="1">
      <alignment horizontal="left" vertical="top" wrapText="1"/>
      <protection locked="0"/>
    </xf>
    <xf numFmtId="0" fontId="30" fillId="0" borderId="5" xfId="3" applyFont="1" applyFill="1" applyBorder="1" applyAlignment="1">
      <alignment horizontal="center" vertical="top" wrapText="1"/>
      <protection locked="0"/>
    </xf>
    <xf numFmtId="0" fontId="36" fillId="0" borderId="1" xfId="3" applyFont="1" applyBorder="1" applyAlignment="1">
      <alignment wrapText="1"/>
      <protection locked="0"/>
    </xf>
    <xf numFmtId="0" fontId="36" fillId="0" borderId="1" xfId="3" applyFont="1" applyFill="1" applyBorder="1" applyAlignment="1">
      <alignment horizontal="center" vertical="top" wrapText="1"/>
      <protection locked="0"/>
    </xf>
    <xf numFmtId="0" fontId="30" fillId="0" borderId="1" xfId="3" applyFont="1" applyFill="1" applyBorder="1" applyAlignment="1">
      <alignment horizontal="center" vertical="top" wrapText="1"/>
      <protection locked="0"/>
    </xf>
    <xf numFmtId="10" fontId="36" fillId="20" borderId="1" xfId="3" applyNumberFormat="1" applyFont="1" applyFill="1" applyBorder="1" applyAlignment="1">
      <alignment wrapText="1"/>
      <protection locked="0"/>
    </xf>
    <xf numFmtId="10" fontId="36" fillId="20" borderId="4" xfId="3" applyNumberFormat="1" applyFont="1" applyFill="1" applyBorder="1" applyAlignment="1">
      <alignment wrapText="1"/>
      <protection locked="0"/>
    </xf>
    <xf numFmtId="168" fontId="36" fillId="20" borderId="1" xfId="3" applyNumberFormat="1" applyFont="1" applyFill="1" applyBorder="1" applyAlignment="1">
      <alignment wrapText="1"/>
      <protection locked="0"/>
    </xf>
    <xf numFmtId="0" fontId="29" fillId="0" borderId="0" xfId="3" applyFont="1" applyAlignment="1">
      <alignment horizontal="center"/>
      <protection locked="0"/>
    </xf>
    <xf numFmtId="0" fontId="37" fillId="0" borderId="0" xfId="3" applyFont="1" applyAlignment="1">
      <protection locked="0"/>
    </xf>
    <xf numFmtId="0" fontId="30" fillId="21" borderId="23" xfId="3" applyFont="1" applyFill="1" applyBorder="1" applyAlignment="1" applyProtection="1">
      <alignment horizontal="center" vertical="top" wrapText="1"/>
    </xf>
    <xf numFmtId="0" fontId="30" fillId="16" borderId="18" xfId="3" applyFont="1" applyFill="1" applyBorder="1" applyAlignment="1">
      <alignment horizontal="center" vertical="top" wrapText="1"/>
      <protection locked="0"/>
    </xf>
    <xf numFmtId="0" fontId="30" fillId="17" borderId="18" xfId="3" applyFont="1" applyFill="1" applyBorder="1" applyAlignment="1" applyProtection="1">
      <alignment horizontal="center" vertical="top" wrapText="1"/>
    </xf>
    <xf numFmtId="0" fontId="30" fillId="16" borderId="22" xfId="3" applyFont="1" applyFill="1" applyBorder="1" applyAlignment="1">
      <alignment horizontal="center" vertical="top" wrapText="1"/>
      <protection locked="0"/>
    </xf>
    <xf numFmtId="0" fontId="30" fillId="17" borderId="22" xfId="3" applyFont="1" applyFill="1" applyBorder="1" applyAlignment="1" applyProtection="1">
      <alignment horizontal="center" vertical="top" wrapText="1"/>
    </xf>
    <xf numFmtId="0" fontId="30" fillId="21" borderId="25" xfId="3" applyFont="1" applyFill="1" applyBorder="1" applyAlignment="1" applyProtection="1">
      <alignment horizontal="center" vertical="top" wrapText="1"/>
    </xf>
    <xf numFmtId="0" fontId="30" fillId="16" borderId="24" xfId="3" applyFont="1" applyFill="1" applyBorder="1" applyAlignment="1">
      <alignment horizontal="center" vertical="top" wrapText="1"/>
      <protection locked="0"/>
    </xf>
    <xf numFmtId="0" fontId="30" fillId="17" borderId="24" xfId="3" applyFont="1" applyFill="1" applyBorder="1" applyAlignment="1" applyProtection="1">
      <alignment horizontal="center" vertical="top" wrapText="1"/>
    </xf>
    <xf numFmtId="0" fontId="30" fillId="21" borderId="19" xfId="3" applyFont="1" applyFill="1" applyBorder="1" applyAlignment="1" applyProtection="1">
      <alignment horizontal="center" vertical="top" wrapText="1"/>
    </xf>
    <xf numFmtId="0" fontId="30" fillId="21" borderId="22" xfId="3" applyFont="1" applyFill="1" applyBorder="1" applyAlignment="1" applyProtection="1">
      <alignment horizontal="center" vertical="top" wrapText="1"/>
    </xf>
    <xf numFmtId="0" fontId="30" fillId="21" borderId="24" xfId="3" applyFont="1" applyFill="1" applyBorder="1" applyAlignment="1" applyProtection="1">
      <alignment horizontal="center" vertical="top" wrapText="1"/>
    </xf>
    <xf numFmtId="0" fontId="30" fillId="21" borderId="18" xfId="3" applyFont="1" applyFill="1" applyBorder="1" applyAlignment="1" applyProtection="1">
      <alignment horizontal="center" vertical="top" wrapText="1"/>
    </xf>
    <xf numFmtId="0" fontId="30" fillId="0" borderId="1" xfId="3" applyFont="1" applyBorder="1" applyAlignment="1">
      <alignment horizontal="center" vertical="center"/>
      <protection locked="0"/>
    </xf>
    <xf numFmtId="10" fontId="36" fillId="20" borderId="1" xfId="3" applyNumberFormat="1" applyFont="1" applyFill="1" applyBorder="1" applyAlignment="1" applyProtection="1">
      <alignment wrapText="1"/>
    </xf>
    <xf numFmtId="0" fontId="30" fillId="0" borderId="1" xfId="3" applyFont="1" applyBorder="1" applyAlignment="1">
      <alignment horizontal="justify" vertical="center"/>
      <protection locked="0"/>
    </xf>
    <xf numFmtId="0" fontId="9" fillId="0" borderId="1" xfId="3" applyFont="1" applyBorder="1" applyAlignment="1">
      <protection locked="0"/>
    </xf>
    <xf numFmtId="10" fontId="36" fillId="20" borderId="4" xfId="3" applyNumberFormat="1" applyFont="1" applyFill="1" applyBorder="1" applyAlignment="1" applyProtection="1">
      <alignment wrapText="1"/>
    </xf>
    <xf numFmtId="0" fontId="30" fillId="0" borderId="1" xfId="3" applyFont="1" applyFill="1" applyBorder="1" applyAlignment="1">
      <protection locked="0"/>
    </xf>
    <xf numFmtId="0" fontId="39" fillId="0" borderId="0" xfId="0" applyFont="1">
      <alignment vertical="center"/>
    </xf>
    <xf numFmtId="0" fontId="30" fillId="27" borderId="11" xfId="3" applyFont="1" applyFill="1" applyBorder="1" applyAlignment="1">
      <alignment horizontal="left" vertical="top" wrapText="1"/>
      <protection locked="0"/>
    </xf>
    <xf numFmtId="0" fontId="30" fillId="27" borderId="12" xfId="3" applyFont="1" applyFill="1" applyBorder="1" applyAlignment="1">
      <alignment horizontal="left" vertical="top" wrapText="1"/>
      <protection locked="0"/>
    </xf>
    <xf numFmtId="0" fontId="30" fillId="27" borderId="15" xfId="3" applyFont="1" applyFill="1" applyBorder="1" applyAlignment="1">
      <alignment horizontal="left" vertical="top" wrapText="1"/>
      <protection locked="0"/>
    </xf>
    <xf numFmtId="0" fontId="23" fillId="27" borderId="18" xfId="3" applyFont="1" applyFill="1" applyBorder="1" applyAlignment="1">
      <alignment horizontal="left" vertical="top" wrapText="1"/>
      <protection locked="0"/>
    </xf>
    <xf numFmtId="0" fontId="23" fillId="27" borderId="11" xfId="3" applyFont="1" applyFill="1" applyBorder="1" applyAlignment="1">
      <alignment horizontal="left" vertical="top" wrapText="1"/>
      <protection locked="0"/>
    </xf>
    <xf numFmtId="1" fontId="30" fillId="9" borderId="11" xfId="3" applyNumberFormat="1" applyFont="1" applyFill="1" applyBorder="1" applyAlignment="1">
      <alignment vertical="top"/>
      <protection locked="0"/>
    </xf>
    <xf numFmtId="0" fontId="30" fillId="16" borderId="11" xfId="3" applyFont="1" applyFill="1" applyBorder="1" applyAlignment="1">
      <alignment vertical="top" wrapText="1"/>
      <protection locked="0"/>
    </xf>
    <xf numFmtId="0" fontId="30" fillId="17" borderId="11" xfId="3" applyFont="1" applyFill="1" applyBorder="1" applyAlignment="1" applyProtection="1">
      <alignment vertical="top" wrapText="1"/>
    </xf>
    <xf numFmtId="1" fontId="30" fillId="9" borderId="12" xfId="3" applyNumberFormat="1" applyFont="1" applyFill="1" applyBorder="1" applyAlignment="1">
      <alignment vertical="top"/>
      <protection locked="0"/>
    </xf>
    <xf numFmtId="0" fontId="30" fillId="27" borderId="12" xfId="3" applyFont="1" applyFill="1" applyBorder="1" applyAlignment="1">
      <alignment vertical="top" wrapText="1"/>
      <protection locked="0"/>
    </xf>
    <xf numFmtId="0" fontId="30" fillId="16" borderId="12" xfId="3" applyFont="1" applyFill="1" applyBorder="1" applyAlignment="1">
      <alignment vertical="top" wrapText="1"/>
      <protection locked="0"/>
    </xf>
    <xf numFmtId="0" fontId="30" fillId="17" borderId="12" xfId="3" applyFont="1" applyFill="1" applyBorder="1" applyAlignment="1" applyProtection="1">
      <alignment vertical="top" wrapText="1"/>
    </xf>
    <xf numFmtId="1" fontId="30" fillId="9" borderId="15" xfId="3" applyNumberFormat="1" applyFont="1" applyFill="1" applyBorder="1" applyAlignment="1">
      <alignment vertical="top"/>
      <protection locked="0"/>
    </xf>
    <xf numFmtId="0" fontId="30" fillId="27" borderId="15" xfId="3" applyFont="1" applyFill="1" applyBorder="1" applyAlignment="1">
      <alignment vertical="top" wrapText="1"/>
      <protection locked="0"/>
    </xf>
    <xf numFmtId="0" fontId="30" fillId="16" borderId="15" xfId="3" applyFont="1" applyFill="1" applyBorder="1" applyAlignment="1">
      <alignment vertical="top" wrapText="1"/>
      <protection locked="0"/>
    </xf>
    <xf numFmtId="0" fontId="30" fillId="17" borderId="15" xfId="3" applyFont="1" applyFill="1" applyBorder="1" applyAlignment="1" applyProtection="1">
      <alignment vertical="top" wrapText="1"/>
    </xf>
    <xf numFmtId="0" fontId="23" fillId="27" borderId="22" xfId="3" applyFont="1" applyFill="1" applyBorder="1" applyAlignment="1">
      <alignment horizontal="left" vertical="top" wrapText="1"/>
      <protection locked="0"/>
    </xf>
    <xf numFmtId="0" fontId="23" fillId="27" borderId="11" xfId="3" applyFont="1" applyFill="1" applyBorder="1" applyAlignment="1">
      <alignment vertical="top" wrapText="1"/>
      <protection locked="0"/>
    </xf>
    <xf numFmtId="0" fontId="1" fillId="6" borderId="1" xfId="1" applyFont="1" applyFill="1" applyBorder="1" applyAlignment="1" applyProtection="1">
      <alignment horizontal="center"/>
    </xf>
    <xf numFmtId="0" fontId="1" fillId="3" borderId="1" xfId="1" applyFont="1" applyFill="1" applyBorder="1" applyAlignment="1" applyProtection="1">
      <alignment horizontal="center"/>
    </xf>
    <xf numFmtId="0" fontId="1" fillId="4" borderId="1" xfId="1" applyFont="1" applyFill="1" applyBorder="1" applyAlignment="1" applyProtection="1">
      <alignment horizontal="center"/>
    </xf>
    <xf numFmtId="0" fontId="1" fillId="5" borderId="1" xfId="1" applyFont="1" applyFill="1" applyBorder="1" applyAlignment="1" applyProtection="1">
      <alignment horizontal="center"/>
    </xf>
    <xf numFmtId="0" fontId="1" fillId="0" borderId="1" xfId="1" applyFont="1" applyBorder="1" applyAlignment="1" applyProtection="1">
      <alignment horizontal="center" vertical="center" wrapText="1"/>
    </xf>
    <xf numFmtId="0" fontId="1" fillId="2" borderId="1" xfId="1" applyFont="1" applyFill="1" applyBorder="1" applyAlignment="1" applyProtection="1">
      <alignment horizontal="center"/>
    </xf>
    <xf numFmtId="0" fontId="1" fillId="5" borderId="1" xfId="1" applyFill="1" applyBorder="1" applyAlignment="1" applyProtection="1">
      <alignment horizontal="center"/>
    </xf>
    <xf numFmtId="0" fontId="1" fillId="6" borderId="1" xfId="1" applyFill="1" applyBorder="1" applyAlignment="1" applyProtection="1">
      <alignment horizontal="center"/>
    </xf>
    <xf numFmtId="0" fontId="1" fillId="2" borderId="1" xfId="1" applyFill="1" applyBorder="1" applyAlignment="1" applyProtection="1">
      <alignment horizontal="center"/>
    </xf>
    <xf numFmtId="0" fontId="1" fillId="3" borderId="1" xfId="1" applyFill="1" applyBorder="1" applyAlignment="1" applyProtection="1">
      <alignment horizontal="center"/>
    </xf>
    <xf numFmtId="0" fontId="1" fillId="0" borderId="1" xfId="1" applyBorder="1" applyAlignment="1" applyProtection="1">
      <alignment horizontal="center" vertical="center" wrapText="1"/>
    </xf>
    <xf numFmtId="0" fontId="1" fillId="4" borderId="1" xfId="1" applyFill="1" applyBorder="1" applyAlignment="1" applyProtection="1">
      <alignment horizontal="center"/>
    </xf>
    <xf numFmtId="0" fontId="1" fillId="2" borderId="4" xfId="1" applyFill="1" applyBorder="1" applyAlignment="1" applyProtection="1">
      <alignment horizontal="center" vertical="center" wrapText="1"/>
    </xf>
    <xf numFmtId="0" fontId="1" fillId="2" borderId="5" xfId="1" applyFill="1" applyBorder="1" applyAlignment="1" applyProtection="1">
      <alignment horizontal="center" vertical="center" wrapText="1"/>
    </xf>
    <xf numFmtId="0" fontId="1" fillId="6" borderId="4" xfId="1" applyFill="1" applyBorder="1" applyAlignment="1" applyProtection="1">
      <alignment horizontal="center" vertical="center" wrapText="1"/>
    </xf>
    <xf numFmtId="0" fontId="1" fillId="6" borderId="5" xfId="1" applyFill="1" applyBorder="1" applyAlignment="1" applyProtection="1">
      <alignment horizontal="center" vertical="center" wrapText="1"/>
    </xf>
    <xf numFmtId="0" fontId="1" fillId="5" borderId="4" xfId="1" applyFill="1" applyBorder="1" applyAlignment="1" applyProtection="1">
      <alignment horizontal="center" vertical="center" wrapText="1"/>
    </xf>
    <xf numFmtId="0" fontId="1" fillId="5" borderId="5" xfId="1" applyFill="1" applyBorder="1" applyAlignment="1" applyProtection="1">
      <alignment horizontal="center" vertical="center" wrapText="1"/>
    </xf>
    <xf numFmtId="0" fontId="1" fillId="2" borderId="4" xfId="1" applyFill="1" applyBorder="1" applyAlignment="1" applyProtection="1">
      <alignment horizontal="center"/>
    </xf>
    <xf numFmtId="0" fontId="1" fillId="2" borderId="2" xfId="1" applyFill="1" applyBorder="1" applyAlignment="1" applyProtection="1">
      <alignment horizontal="center"/>
    </xf>
    <xf numFmtId="0" fontId="1" fillId="2" borderId="5" xfId="1" applyFill="1" applyBorder="1" applyAlignment="1" applyProtection="1">
      <alignment horizontal="center"/>
    </xf>
    <xf numFmtId="0" fontId="1" fillId="3" borderId="4" xfId="1" applyFill="1" applyBorder="1" applyAlignment="1" applyProtection="1">
      <alignment horizontal="center"/>
    </xf>
    <xf numFmtId="0" fontId="1" fillId="3" borderId="2" xfId="1" applyFill="1" applyBorder="1" applyAlignment="1" applyProtection="1">
      <alignment horizontal="center"/>
    </xf>
    <xf numFmtId="0" fontId="1" fillId="3" borderId="5" xfId="1" applyFill="1" applyBorder="1" applyAlignment="1" applyProtection="1">
      <alignment horizontal="center"/>
    </xf>
    <xf numFmtId="0" fontId="1" fillId="3" borderId="4" xfId="1" applyFill="1" applyBorder="1" applyAlignment="1" applyProtection="1">
      <alignment horizontal="center" vertical="center" wrapText="1"/>
    </xf>
    <xf numFmtId="0" fontId="1" fillId="3" borderId="5" xfId="1" applyFill="1" applyBorder="1" applyAlignment="1" applyProtection="1">
      <alignment horizontal="center" vertical="center" wrapText="1"/>
    </xf>
    <xf numFmtId="0" fontId="1" fillId="4" borderId="4" xfId="1" applyFill="1" applyBorder="1" applyAlignment="1" applyProtection="1">
      <alignment horizontal="center" vertical="center" wrapText="1"/>
    </xf>
    <xf numFmtId="0" fontId="1" fillId="4" borderId="5" xfId="1" applyFill="1" applyBorder="1" applyAlignment="1" applyProtection="1">
      <alignment horizontal="center" vertical="center" wrapText="1"/>
    </xf>
    <xf numFmtId="0" fontId="1" fillId="5" borderId="4" xfId="1" applyFill="1" applyBorder="1" applyAlignment="1" applyProtection="1">
      <alignment horizontal="center"/>
    </xf>
    <xf numFmtId="0" fontId="1" fillId="5" borderId="2" xfId="1" applyFill="1" applyBorder="1" applyAlignment="1" applyProtection="1">
      <alignment horizontal="center"/>
    </xf>
    <xf numFmtId="0" fontId="1" fillId="5" borderId="5" xfId="1" applyFill="1" applyBorder="1" applyAlignment="1" applyProtection="1">
      <alignment horizontal="center"/>
    </xf>
    <xf numFmtId="0" fontId="1" fillId="4" borderId="4" xfId="1" applyFill="1" applyBorder="1" applyAlignment="1" applyProtection="1">
      <alignment horizontal="center"/>
    </xf>
    <xf numFmtId="0" fontId="1" fillId="4" borderId="2" xfId="1" applyFill="1" applyBorder="1" applyAlignment="1" applyProtection="1">
      <alignment horizontal="center"/>
    </xf>
    <xf numFmtId="0" fontId="1" fillId="4" borderId="5" xfId="1" applyFill="1" applyBorder="1" applyAlignment="1" applyProtection="1">
      <alignment horizontal="center"/>
    </xf>
    <xf numFmtId="0" fontId="11" fillId="0" borderId="13" xfId="3" applyFont="1" applyFill="1" applyBorder="1" applyAlignment="1" applyProtection="1">
      <alignment horizontal="left" vertical="center" wrapText="1"/>
    </xf>
    <xf numFmtId="0" fontId="11" fillId="0" borderId="14" xfId="3" applyFont="1" applyFill="1" applyBorder="1" applyAlignment="1" applyProtection="1">
      <alignment horizontal="left" vertical="center" wrapText="1"/>
    </xf>
    <xf numFmtId="0" fontId="11" fillId="0" borderId="13" xfId="3" applyFont="1" applyFill="1" applyBorder="1" applyAlignment="1" applyProtection="1">
      <alignment horizontal="left" vertical="top" wrapText="1"/>
    </xf>
    <xf numFmtId="0" fontId="11" fillId="0" borderId="0" xfId="3" applyFont="1" applyFill="1" applyBorder="1" applyAlignment="1" applyProtection="1">
      <alignment horizontal="left" vertical="top" wrapText="1"/>
    </xf>
    <xf numFmtId="0" fontId="11" fillId="0" borderId="14" xfId="3" applyFont="1" applyFill="1" applyBorder="1" applyAlignment="1" applyProtection="1">
      <alignment horizontal="left" vertical="top" wrapText="1"/>
    </xf>
    <xf numFmtId="0" fontId="11" fillId="0" borderId="13" xfId="8" applyFont="1" applyFill="1" applyBorder="1" applyAlignment="1" applyProtection="1">
      <alignment horizontal="left" vertical="top" wrapText="1"/>
    </xf>
    <xf numFmtId="0" fontId="11" fillId="0" borderId="0" xfId="8" applyFont="1" applyFill="1" applyBorder="1" applyAlignment="1" applyProtection="1">
      <alignment horizontal="left" vertical="top" wrapText="1"/>
    </xf>
    <xf numFmtId="0" fontId="11" fillId="0" borderId="14" xfId="8" applyFont="1" applyFill="1" applyBorder="1" applyAlignment="1" applyProtection="1">
      <alignment horizontal="left" vertical="top" wrapText="1"/>
    </xf>
    <xf numFmtId="0" fontId="10" fillId="0" borderId="13" xfId="3" applyFont="1" applyFill="1" applyBorder="1" applyAlignment="1" applyProtection="1">
      <alignment horizontal="left" vertical="top" wrapText="1"/>
    </xf>
    <xf numFmtId="0" fontId="10" fillId="0" borderId="0" xfId="3" applyFont="1" applyFill="1" applyBorder="1" applyAlignment="1" applyProtection="1">
      <alignment horizontal="left" vertical="top" wrapText="1"/>
    </xf>
    <xf numFmtId="0" fontId="10" fillId="0" borderId="14" xfId="3" applyFont="1" applyFill="1" applyBorder="1" applyAlignment="1" applyProtection="1">
      <alignment horizontal="left" vertical="top" wrapText="1"/>
    </xf>
    <xf numFmtId="0" fontId="11" fillId="0" borderId="3" xfId="3" applyFont="1" applyFill="1" applyBorder="1" applyAlignment="1" applyProtection="1">
      <alignment horizontal="left" vertical="top" wrapText="1"/>
    </xf>
    <xf numFmtId="0" fontId="11" fillId="0" borderId="10" xfId="3" applyFont="1" applyFill="1" applyBorder="1" applyAlignment="1" applyProtection="1">
      <alignment horizontal="left" vertical="top" wrapText="1"/>
    </xf>
    <xf numFmtId="0" fontId="11" fillId="0" borderId="7" xfId="3" applyFont="1" applyFill="1" applyBorder="1" applyAlignment="1" applyProtection="1">
      <alignment horizontal="left" vertical="top" wrapText="1"/>
    </xf>
    <xf numFmtId="0" fontId="11" fillId="0" borderId="8" xfId="3" applyFont="1" applyFill="1" applyBorder="1" applyAlignment="1" applyProtection="1">
      <alignment horizontal="left" vertical="top" wrapText="1"/>
    </xf>
    <xf numFmtId="0" fontId="11" fillId="0" borderId="2" xfId="3" applyFont="1" applyFill="1" applyBorder="1" applyAlignment="1" applyProtection="1">
      <alignment horizontal="left" vertical="top" wrapText="1"/>
    </xf>
    <xf numFmtId="0" fontId="11" fillId="0" borderId="5" xfId="3" applyFont="1" applyFill="1" applyBorder="1" applyAlignment="1" applyProtection="1">
      <alignment horizontal="left" vertical="top" wrapText="1"/>
    </xf>
    <xf numFmtId="0" fontId="11" fillId="0" borderId="4" xfId="3" applyFont="1" applyFill="1" applyBorder="1" applyAlignment="1" applyProtection="1">
      <alignment horizontal="left" vertical="center" wrapText="1"/>
    </xf>
    <xf numFmtId="0" fontId="11" fillId="0" borderId="2" xfId="3" applyFont="1" applyFill="1" applyBorder="1" applyAlignment="1" applyProtection="1">
      <alignment horizontal="left" vertical="center" wrapText="1"/>
    </xf>
    <xf numFmtId="0" fontId="11" fillId="0" borderId="5" xfId="3" applyFont="1" applyFill="1" applyBorder="1" applyAlignment="1" applyProtection="1">
      <alignment horizontal="left" vertical="center" wrapText="1"/>
    </xf>
    <xf numFmtId="0" fontId="11" fillId="0" borderId="4" xfId="3" applyFont="1" applyFill="1" applyBorder="1" applyAlignment="1" applyProtection="1">
      <alignment horizontal="center" vertical="center" wrapText="1"/>
    </xf>
    <xf numFmtId="0" fontId="11" fillId="0" borderId="2" xfId="3" applyFont="1" applyFill="1" applyBorder="1" applyAlignment="1" applyProtection="1">
      <alignment horizontal="center" vertical="center" wrapText="1"/>
    </xf>
    <xf numFmtId="0" fontId="11" fillId="0" borderId="5" xfId="3" applyFont="1" applyFill="1" applyBorder="1" applyAlignment="1" applyProtection="1">
      <alignment horizontal="center" vertical="center" wrapText="1"/>
    </xf>
    <xf numFmtId="0" fontId="11" fillId="0" borderId="13" xfId="8" quotePrefix="1" applyFont="1" applyFill="1" applyBorder="1" applyAlignment="1" applyProtection="1">
      <alignment horizontal="left" vertical="top" wrapText="1"/>
    </xf>
    <xf numFmtId="0" fontId="11" fillId="0" borderId="0" xfId="8" quotePrefix="1" applyFont="1" applyFill="1" applyBorder="1" applyAlignment="1" applyProtection="1">
      <alignment horizontal="left" vertical="top" wrapText="1"/>
    </xf>
    <xf numFmtId="0" fontId="11" fillId="0" borderId="14" xfId="8" quotePrefix="1" applyFont="1" applyFill="1" applyBorder="1" applyAlignment="1" applyProtection="1">
      <alignment horizontal="left" vertical="top" wrapText="1"/>
    </xf>
    <xf numFmtId="49" fontId="11" fillId="0" borderId="13" xfId="3" applyNumberFormat="1" applyFont="1" applyFill="1" applyBorder="1" applyAlignment="1" applyProtection="1">
      <alignment horizontal="left" vertical="top" wrapText="1"/>
    </xf>
    <xf numFmtId="49" fontId="11" fillId="0" borderId="0" xfId="3" applyNumberFormat="1" applyFont="1" applyFill="1" applyBorder="1" applyAlignment="1" applyProtection="1">
      <alignment horizontal="left" vertical="top" wrapText="1"/>
    </xf>
    <xf numFmtId="49" fontId="11" fillId="0" borderId="14" xfId="3" applyNumberFormat="1" applyFont="1" applyFill="1" applyBorder="1" applyAlignment="1" applyProtection="1">
      <alignment horizontal="left" vertical="top" wrapText="1"/>
    </xf>
    <xf numFmtId="0" fontId="9" fillId="0" borderId="4" xfId="3" applyFont="1" applyFill="1" applyBorder="1" applyAlignment="1" applyProtection="1">
      <alignment horizontal="left" vertical="center" wrapText="1"/>
    </xf>
    <xf numFmtId="0" fontId="9" fillId="0" borderId="2" xfId="3" applyFont="1" applyFill="1" applyBorder="1" applyAlignment="1" applyProtection="1">
      <alignment horizontal="left" vertical="center" wrapText="1"/>
    </xf>
    <xf numFmtId="0" fontId="9" fillId="0" borderId="5" xfId="3" applyFont="1" applyFill="1" applyBorder="1" applyAlignment="1" applyProtection="1">
      <alignment horizontal="left" vertical="center" wrapText="1"/>
    </xf>
    <xf numFmtId="0" fontId="11" fillId="0" borderId="9" xfId="8" applyFont="1" applyFill="1" applyBorder="1" applyAlignment="1" applyProtection="1">
      <alignment horizontal="left" vertical="top" wrapText="1"/>
    </xf>
    <xf numFmtId="0" fontId="11" fillId="0" borderId="3" xfId="8" quotePrefix="1" applyFont="1" applyFill="1" applyBorder="1" applyAlignment="1" applyProtection="1">
      <alignment horizontal="left" vertical="top" wrapText="1"/>
    </xf>
    <xf numFmtId="0" fontId="11" fillId="0" borderId="10" xfId="8" quotePrefix="1" applyFont="1" applyFill="1" applyBorder="1" applyAlignment="1" applyProtection="1">
      <alignment horizontal="left" vertical="top" wrapText="1"/>
    </xf>
    <xf numFmtId="0" fontId="11" fillId="0" borderId="9" xfId="3" applyFont="1" applyFill="1" applyBorder="1" applyAlignment="1" applyProtection="1">
      <alignment horizontal="left" vertical="top" wrapText="1"/>
    </xf>
    <xf numFmtId="0" fontId="11" fillId="0" borderId="2" xfId="16" applyFont="1" applyFill="1" applyBorder="1" applyAlignment="1" applyProtection="1">
      <alignment horizontal="left" vertical="top" wrapText="1"/>
    </xf>
    <xf numFmtId="0" fontId="11" fillId="0" borderId="5" xfId="16" applyFont="1" applyFill="1" applyBorder="1" applyAlignment="1" applyProtection="1">
      <alignment horizontal="left" vertical="top" wrapText="1"/>
    </xf>
    <xf numFmtId="0" fontId="11" fillId="0" borderId="7" xfId="16" applyFont="1" applyFill="1" applyBorder="1" applyAlignment="1" applyProtection="1">
      <alignment horizontal="left" vertical="top" wrapText="1"/>
    </xf>
    <xf numFmtId="0" fontId="11" fillId="0" borderId="8" xfId="16" applyFont="1" applyFill="1" applyBorder="1" applyAlignment="1" applyProtection="1">
      <alignment horizontal="left" vertical="top" wrapText="1"/>
    </xf>
    <xf numFmtId="0" fontId="11" fillId="0" borderId="3" xfId="8" applyFont="1" applyFill="1" applyBorder="1" applyAlignment="1" applyProtection="1">
      <alignment horizontal="left" vertical="top" wrapText="1"/>
    </xf>
    <xf numFmtId="0" fontId="11" fillId="0" borderId="10" xfId="8" applyFont="1" applyFill="1" applyBorder="1" applyAlignment="1" applyProtection="1">
      <alignment horizontal="left" vertical="top" wrapText="1"/>
    </xf>
    <xf numFmtId="0" fontId="10" fillId="0" borderId="4" xfId="3" applyFont="1" applyFill="1" applyBorder="1" applyAlignment="1" applyProtection="1">
      <alignment horizontal="left" vertical="top" wrapText="1"/>
    </xf>
    <xf numFmtId="0" fontId="10" fillId="0" borderId="2" xfId="3" applyFont="1" applyFill="1" applyBorder="1" applyAlignment="1" applyProtection="1">
      <alignment horizontal="left" vertical="top" wrapText="1"/>
    </xf>
    <xf numFmtId="0" fontId="10" fillId="0" borderId="5" xfId="3" applyFont="1" applyFill="1" applyBorder="1" applyAlignment="1" applyProtection="1">
      <alignment horizontal="left" vertical="top" wrapText="1"/>
    </xf>
    <xf numFmtId="0" fontId="11" fillId="0" borderId="2" xfId="8" quotePrefix="1" applyFont="1" applyFill="1" applyBorder="1" applyAlignment="1" applyProtection="1">
      <alignment horizontal="left" vertical="top" wrapText="1"/>
    </xf>
    <xf numFmtId="0" fontId="11" fillId="0" borderId="5" xfId="8" quotePrefix="1" applyFont="1" applyFill="1" applyBorder="1" applyAlignment="1" applyProtection="1">
      <alignment horizontal="left" vertical="top" wrapText="1"/>
    </xf>
    <xf numFmtId="0" fontId="11" fillId="0" borderId="2" xfId="18" applyFont="1" applyFill="1" applyBorder="1" applyAlignment="1" applyProtection="1">
      <alignment horizontal="left" vertical="top" wrapText="1"/>
    </xf>
    <xf numFmtId="0" fontId="11" fillId="0" borderId="5" xfId="18" applyFont="1" applyFill="1" applyBorder="1" applyAlignment="1" applyProtection="1">
      <alignment horizontal="left" vertical="top" wrapText="1"/>
    </xf>
    <xf numFmtId="0" fontId="11" fillId="0" borderId="13" xfId="19" applyFont="1" applyFill="1" applyBorder="1" applyAlignment="1" applyProtection="1">
      <alignment horizontal="left" vertical="top" wrapText="1"/>
    </xf>
    <xf numFmtId="0" fontId="11" fillId="0" borderId="0" xfId="19" applyFont="1" applyFill="1" applyBorder="1" applyAlignment="1" applyProtection="1">
      <alignment horizontal="left" vertical="top" wrapText="1"/>
    </xf>
    <xf numFmtId="0" fontId="11" fillId="0" borderId="14" xfId="19" applyFont="1" applyFill="1" applyBorder="1" applyAlignment="1" applyProtection="1">
      <alignment horizontal="left" vertical="top" wrapText="1"/>
    </xf>
    <xf numFmtId="0" fontId="11" fillId="0" borderId="2" xfId="13" applyFont="1" applyFill="1" applyBorder="1" applyAlignment="1" applyProtection="1">
      <alignment horizontal="left" vertical="top" wrapText="1"/>
    </xf>
    <xf numFmtId="0" fontId="11" fillId="0" borderId="5" xfId="13" applyFont="1" applyFill="1" applyBorder="1" applyAlignment="1" applyProtection="1">
      <alignment horizontal="left" vertical="top" wrapText="1"/>
    </xf>
    <xf numFmtId="0" fontId="10" fillId="0" borderId="13" xfId="8" applyFont="1" applyFill="1" applyBorder="1" applyAlignment="1" applyProtection="1">
      <alignment horizontal="left" vertical="top" wrapText="1"/>
    </xf>
    <xf numFmtId="0" fontId="10" fillId="0" borderId="14" xfId="8" applyFont="1" applyFill="1" applyBorder="1" applyAlignment="1" applyProtection="1">
      <alignment horizontal="left" vertical="top" wrapText="1"/>
    </xf>
    <xf numFmtId="0" fontId="9" fillId="0" borderId="1" xfId="3" applyFont="1" applyFill="1" applyBorder="1" applyAlignment="1" applyProtection="1">
      <alignment horizontal="left" vertical="center" wrapText="1"/>
    </xf>
    <xf numFmtId="0" fontId="10" fillId="0" borderId="9" xfId="8" applyFont="1" applyFill="1" applyBorder="1" applyAlignment="1" applyProtection="1">
      <alignment horizontal="left" vertical="top" wrapText="1"/>
    </xf>
    <xf numFmtId="0" fontId="10" fillId="0" borderId="10" xfId="8" applyFont="1" applyFill="1" applyBorder="1" applyAlignment="1" applyProtection="1">
      <alignment horizontal="left" vertical="top" wrapText="1"/>
    </xf>
    <xf numFmtId="0" fontId="9" fillId="0" borderId="4" xfId="3" applyFont="1" applyFill="1" applyBorder="1" applyAlignment="1" applyProtection="1">
      <alignment vertical="top" wrapText="1"/>
    </xf>
    <xf numFmtId="0" fontId="9" fillId="0" borderId="2" xfId="3" applyFont="1" applyFill="1" applyBorder="1" applyAlignment="1" applyProtection="1">
      <alignment vertical="top" wrapText="1"/>
    </xf>
    <xf numFmtId="0" fontId="9" fillId="0" borderId="5" xfId="3" applyFont="1" applyFill="1" applyBorder="1" applyAlignment="1" applyProtection="1">
      <alignment vertical="top" wrapText="1"/>
    </xf>
    <xf numFmtId="0" fontId="10" fillId="0" borderId="13" xfId="3" applyFont="1" applyFill="1" applyBorder="1" applyAlignment="1" applyProtection="1">
      <alignment horizontal="center" vertical="top" wrapText="1"/>
    </xf>
    <xf numFmtId="0" fontId="10" fillId="0" borderId="14" xfId="3" applyFont="1" applyFill="1" applyBorder="1" applyAlignment="1" applyProtection="1">
      <alignment horizontal="center" vertical="top" wrapText="1"/>
    </xf>
    <xf numFmtId="0" fontId="9" fillId="0" borderId="4" xfId="3" applyFont="1" applyFill="1" applyBorder="1" applyAlignment="1" applyProtection="1">
      <alignment vertical="center" wrapText="1"/>
    </xf>
    <xf numFmtId="0" fontId="9" fillId="0" borderId="2" xfId="3" applyFont="1" applyFill="1" applyBorder="1" applyAlignment="1" applyProtection="1">
      <alignment vertical="center" wrapText="1"/>
    </xf>
    <xf numFmtId="0" fontId="9" fillId="0" borderId="5" xfId="3" applyFont="1" applyFill="1" applyBorder="1" applyAlignment="1" applyProtection="1">
      <alignment vertical="center" wrapText="1"/>
    </xf>
    <xf numFmtId="0" fontId="10" fillId="0" borderId="9" xfId="3" applyFont="1" applyFill="1" applyBorder="1" applyAlignment="1" applyProtection="1">
      <alignment horizontal="left" vertical="top" wrapText="1"/>
    </xf>
    <xf numFmtId="0" fontId="10" fillId="0" borderId="3" xfId="3" applyFont="1" applyFill="1" applyBorder="1" applyAlignment="1" applyProtection="1">
      <alignment horizontal="left" vertical="top" wrapText="1"/>
    </xf>
    <xf numFmtId="0" fontId="10" fillId="0" borderId="10" xfId="3" applyFont="1" applyFill="1" applyBorder="1" applyAlignment="1" applyProtection="1">
      <alignment horizontal="left" vertical="top" wrapText="1"/>
    </xf>
    <xf numFmtId="0" fontId="17" fillId="0" borderId="13" xfId="8" applyFont="1" applyFill="1" applyBorder="1" applyAlignment="1" applyProtection="1">
      <alignment horizontal="left" vertical="top" wrapText="1"/>
    </xf>
    <xf numFmtId="0" fontId="17" fillId="0" borderId="14" xfId="8" applyFont="1" applyFill="1" applyBorder="1" applyAlignment="1" applyProtection="1">
      <alignment horizontal="left" vertical="top" wrapText="1"/>
    </xf>
    <xf numFmtId="0" fontId="11" fillId="0" borderId="4" xfId="3" applyFont="1" applyFill="1" applyBorder="1" applyAlignment="1" applyProtection="1">
      <alignment horizontal="left" vertical="top" wrapText="1"/>
    </xf>
    <xf numFmtId="0" fontId="11" fillId="0" borderId="4" xfId="8" applyFont="1" applyFill="1" applyBorder="1" applyAlignment="1" applyProtection="1">
      <alignment horizontal="left" vertical="top" wrapText="1"/>
    </xf>
    <xf numFmtId="0" fontId="11" fillId="0" borderId="5" xfId="8" applyFont="1" applyFill="1" applyBorder="1" applyAlignment="1" applyProtection="1">
      <alignment horizontal="left" vertical="top" wrapText="1"/>
    </xf>
    <xf numFmtId="0" fontId="11" fillId="0" borderId="6" xfId="8" applyFont="1" applyFill="1" applyBorder="1" applyAlignment="1" applyProtection="1">
      <alignment horizontal="left" vertical="top" wrapText="1"/>
    </xf>
    <xf numFmtId="0" fontId="11" fillId="0" borderId="7" xfId="8" applyFont="1" applyFill="1" applyBorder="1" applyAlignment="1" applyProtection="1">
      <alignment horizontal="left" vertical="top" wrapText="1"/>
    </xf>
    <xf numFmtId="0" fontId="11" fillId="0" borderId="8" xfId="8" applyFont="1" applyFill="1" applyBorder="1" applyAlignment="1" applyProtection="1">
      <alignment horizontal="left" vertical="top" wrapText="1"/>
    </xf>
    <xf numFmtId="0" fontId="11" fillId="0" borderId="3" xfId="15" applyFont="1" applyFill="1" applyBorder="1" applyAlignment="1" applyProtection="1">
      <alignment horizontal="left" vertical="top" wrapText="1"/>
    </xf>
    <xf numFmtId="0" fontId="11" fillId="0" borderId="10" xfId="15" applyFont="1" applyFill="1" applyBorder="1" applyAlignment="1" applyProtection="1">
      <alignment horizontal="left" vertical="top" wrapText="1"/>
    </xf>
    <xf numFmtId="0" fontId="11" fillId="0" borderId="2" xfId="12" applyFont="1" applyFill="1" applyBorder="1" applyAlignment="1" applyProtection="1">
      <alignment horizontal="left" vertical="top" wrapText="1"/>
    </xf>
    <xf numFmtId="0" fontId="11" fillId="0" borderId="5" xfId="12" applyFont="1" applyFill="1" applyBorder="1" applyAlignment="1" applyProtection="1">
      <alignment horizontal="left" vertical="top" wrapText="1"/>
    </xf>
    <xf numFmtId="0" fontId="8" fillId="0" borderId="0" xfId="3" applyFont="1" applyFill="1" applyAlignment="1" applyProtection="1">
      <alignment horizontal="center" vertical="top" wrapText="1"/>
    </xf>
    <xf numFmtId="0" fontId="9" fillId="0" borderId="1" xfId="3" applyFont="1" applyFill="1" applyBorder="1" applyAlignment="1" applyProtection="1">
      <alignment horizontal="center" vertical="center" wrapText="1"/>
    </xf>
    <xf numFmtId="0" fontId="9" fillId="0" borderId="6" xfId="3" applyFont="1" applyFill="1" applyBorder="1" applyAlignment="1" applyProtection="1">
      <alignment horizontal="center" vertical="center" wrapText="1"/>
    </xf>
    <xf numFmtId="0" fontId="9" fillId="0" borderId="7" xfId="3" applyFont="1" applyFill="1" applyBorder="1" applyAlignment="1" applyProtection="1">
      <alignment horizontal="center" vertical="center" wrapText="1"/>
    </xf>
    <xf numFmtId="0" fontId="9" fillId="0" borderId="8" xfId="3" applyFont="1" applyFill="1" applyBorder="1" applyAlignment="1" applyProtection="1">
      <alignment horizontal="center" vertical="center" wrapText="1"/>
    </xf>
    <xf numFmtId="0" fontId="9" fillId="0" borderId="9" xfId="3" applyFont="1" applyFill="1" applyBorder="1" applyAlignment="1" applyProtection="1">
      <alignment horizontal="center" vertical="center" wrapText="1"/>
    </xf>
    <xf numFmtId="0" fontId="9" fillId="0" borderId="3" xfId="3" applyFont="1" applyFill="1" applyBorder="1" applyAlignment="1" applyProtection="1">
      <alignment horizontal="center" vertical="center" wrapText="1"/>
    </xf>
    <xf numFmtId="0" fontId="9" fillId="0" borderId="10" xfId="3" applyFont="1" applyFill="1" applyBorder="1" applyAlignment="1" applyProtection="1">
      <alignment horizontal="center" vertical="center" wrapText="1"/>
    </xf>
    <xf numFmtId="0" fontId="9" fillId="0" borderId="4" xfId="3" applyFont="1" applyFill="1" applyBorder="1" applyAlignment="1" applyProtection="1">
      <alignment horizontal="center"/>
    </xf>
    <xf numFmtId="0" fontId="9" fillId="0" borderId="5" xfId="3" applyFont="1" applyFill="1" applyBorder="1" applyAlignment="1" applyProtection="1">
      <alignment horizontal="center"/>
    </xf>
    <xf numFmtId="0" fontId="11" fillId="0" borderId="2" xfId="11" applyFont="1" applyFill="1" applyBorder="1" applyAlignment="1" applyProtection="1">
      <alignment horizontal="left" vertical="top" wrapText="1"/>
    </xf>
    <xf numFmtId="0" fontId="11" fillId="0" borderId="5" xfId="11" applyFont="1" applyFill="1" applyBorder="1" applyAlignment="1" applyProtection="1">
      <alignment horizontal="left" vertical="top" wrapText="1"/>
    </xf>
    <xf numFmtId="0" fontId="10" fillId="0" borderId="11" xfId="3" applyFont="1" applyFill="1" applyBorder="1" applyAlignment="1" applyProtection="1">
      <alignment horizontal="center" vertical="top" wrapText="1"/>
    </xf>
    <xf numFmtId="0" fontId="10" fillId="0" borderId="12" xfId="3" applyFont="1" applyFill="1" applyBorder="1" applyAlignment="1" applyProtection="1">
      <alignment horizontal="center" vertical="top" wrapText="1"/>
    </xf>
    <xf numFmtId="0" fontId="10" fillId="0" borderId="15" xfId="3" applyFont="1" applyFill="1" applyBorder="1" applyAlignment="1" applyProtection="1">
      <alignment horizontal="center" vertical="top" wrapText="1"/>
    </xf>
    <xf numFmtId="0" fontId="11" fillId="0" borderId="2" xfId="6" applyFont="1" applyFill="1" applyBorder="1" applyAlignment="1" applyProtection="1">
      <alignment horizontal="left" vertical="top" wrapText="1"/>
    </xf>
    <xf numFmtId="0" fontId="11" fillId="0" borderId="5" xfId="6" applyFont="1" applyFill="1" applyBorder="1" applyAlignment="1" applyProtection="1">
      <alignment horizontal="left" vertical="top" wrapText="1"/>
    </xf>
    <xf numFmtId="0" fontId="11" fillId="0" borderId="6" xfId="3" applyFont="1" applyFill="1" applyBorder="1" applyAlignment="1" applyProtection="1">
      <alignment horizontal="center" vertical="top" wrapText="1"/>
    </xf>
    <xf numFmtId="0" fontId="11" fillId="0" borderId="8" xfId="3" applyFont="1" applyFill="1" applyBorder="1" applyAlignment="1" applyProtection="1">
      <alignment horizontal="center" vertical="top" wrapText="1"/>
    </xf>
    <xf numFmtId="0" fontId="11" fillId="0" borderId="13" xfId="3" applyFont="1" applyFill="1" applyBorder="1" applyAlignment="1" applyProtection="1">
      <alignment horizontal="center" vertical="top" wrapText="1"/>
    </xf>
    <xf numFmtId="0" fontId="11" fillId="0" borderId="14" xfId="3" applyFont="1" applyFill="1" applyBorder="1" applyAlignment="1" applyProtection="1">
      <alignment horizontal="center" vertical="top" wrapText="1"/>
    </xf>
    <xf numFmtId="0" fontId="11" fillId="0" borderId="9" xfId="3" applyFont="1" applyFill="1" applyBorder="1" applyAlignment="1" applyProtection="1">
      <alignment horizontal="center" vertical="top" wrapText="1"/>
    </xf>
    <xf numFmtId="0" fontId="11" fillId="0" borderId="10" xfId="3" applyFont="1" applyFill="1" applyBorder="1" applyAlignment="1" applyProtection="1">
      <alignment horizontal="center" vertical="top" wrapText="1"/>
    </xf>
    <xf numFmtId="0" fontId="11" fillId="0" borderId="4" xfId="3" applyFont="1" applyFill="1" applyBorder="1" applyAlignment="1" applyProtection="1">
      <alignment horizontal="center" vertical="top" wrapText="1"/>
    </xf>
    <xf numFmtId="0" fontId="11" fillId="0" borderId="2" xfId="3" applyFont="1" applyFill="1" applyBorder="1" applyAlignment="1" applyProtection="1">
      <alignment horizontal="center" vertical="top" wrapText="1"/>
    </xf>
    <xf numFmtId="0" fontId="11" fillId="0" borderId="2" xfId="9" applyFont="1" applyFill="1" applyBorder="1" applyAlignment="1" applyProtection="1">
      <alignment horizontal="left" vertical="top" wrapText="1"/>
    </xf>
    <xf numFmtId="0" fontId="11" fillId="0" borderId="5" xfId="9" applyFont="1" applyFill="1" applyBorder="1" applyAlignment="1" applyProtection="1">
      <alignment horizontal="left" vertical="top" wrapText="1"/>
    </xf>
    <xf numFmtId="0" fontId="10" fillId="0" borderId="11" xfId="3" applyFont="1" applyFill="1" applyBorder="1" applyAlignment="1" applyProtection="1">
      <alignment horizontal="left" vertical="top" wrapText="1"/>
    </xf>
    <xf numFmtId="0" fontId="10" fillId="0" borderId="12" xfId="3" applyFont="1" applyFill="1" applyBorder="1" applyAlignment="1" applyProtection="1">
      <alignment horizontal="left" vertical="top" wrapText="1"/>
    </xf>
    <xf numFmtId="0" fontId="10" fillId="0" borderId="15" xfId="3" applyFont="1" applyFill="1" applyBorder="1" applyAlignment="1" applyProtection="1">
      <alignment horizontal="left" vertical="top" wrapText="1"/>
    </xf>
    <xf numFmtId="0" fontId="9" fillId="11" borderId="4" xfId="0" applyFont="1" applyFill="1" applyBorder="1" applyAlignment="1">
      <alignment horizontal="left" vertical="center" wrapText="1"/>
    </xf>
    <xf numFmtId="0" fontId="9" fillId="11" borderId="5" xfId="0" applyFont="1" applyFill="1" applyBorder="1" applyAlignment="1">
      <alignment horizontal="left" vertical="center" wrapText="1"/>
    </xf>
    <xf numFmtId="0" fontId="9" fillId="11" borderId="1" xfId="0" applyFont="1" applyFill="1" applyBorder="1" applyAlignment="1">
      <alignment horizontal="left" vertical="center" wrapText="1"/>
    </xf>
    <xf numFmtId="0" fontId="9" fillId="10" borderId="1" xfId="0" applyFont="1" applyFill="1" applyBorder="1" applyAlignment="1" applyProtection="1">
      <alignment horizontal="center" vertical="center"/>
      <protection locked="0"/>
    </xf>
    <xf numFmtId="0" fontId="9" fillId="10" borderId="1" xfId="0" applyFont="1" applyFill="1" applyBorder="1" applyAlignment="1" applyProtection="1">
      <alignment horizontal="center" vertical="center" wrapText="1"/>
      <protection locked="0"/>
    </xf>
    <xf numFmtId="0" fontId="9" fillId="10" borderId="1" xfId="0" applyFont="1" applyFill="1" applyBorder="1" applyAlignment="1">
      <alignment horizontal="center" vertical="center" wrapText="1"/>
    </xf>
    <xf numFmtId="0" fontId="9" fillId="10" borderId="11" xfId="0" applyFont="1" applyFill="1" applyBorder="1" applyAlignment="1">
      <alignment horizontal="center" vertical="center" wrapText="1"/>
    </xf>
    <xf numFmtId="0" fontId="9" fillId="10" borderId="15" xfId="0" applyFont="1" applyFill="1" applyBorder="1" applyAlignment="1">
      <alignment horizontal="center" vertical="center" wrapText="1"/>
    </xf>
    <xf numFmtId="10" fontId="9" fillId="10" borderId="1" xfId="25" applyNumberFormat="1" applyFont="1" applyFill="1" applyBorder="1" applyAlignment="1" applyProtection="1">
      <alignment horizontal="center"/>
    </xf>
    <xf numFmtId="2" fontId="9" fillId="10" borderId="1" xfId="0" applyNumberFormat="1" applyFont="1" applyFill="1" applyBorder="1" applyAlignment="1">
      <alignment horizontal="center"/>
    </xf>
    <xf numFmtId="0" fontId="9" fillId="10" borderId="1" xfId="0" applyFont="1" applyFill="1" applyBorder="1" applyAlignment="1" applyProtection="1">
      <alignment horizontal="center"/>
      <protection locked="0"/>
    </xf>
    <xf numFmtId="0" fontId="9" fillId="10" borderId="1" xfId="0" applyFont="1" applyFill="1" applyBorder="1" applyAlignment="1">
      <alignment horizontal="center"/>
    </xf>
    <xf numFmtId="0" fontId="10" fillId="0" borderId="1" xfId="3" applyFont="1" applyFill="1" applyBorder="1" applyAlignment="1" applyProtection="1">
      <alignment horizontal="center" vertical="top" wrapText="1"/>
    </xf>
    <xf numFmtId="0" fontId="9" fillId="17" borderId="1" xfId="3" applyFont="1" applyFill="1" applyBorder="1" applyAlignment="1" applyProtection="1">
      <alignment horizontal="center" vertical="center" wrapText="1"/>
    </xf>
    <xf numFmtId="0" fontId="9" fillId="23" borderId="1" xfId="3" applyFont="1" applyFill="1" applyBorder="1" applyAlignment="1" applyProtection="1">
      <alignment horizontal="center" vertical="center" wrapText="1"/>
    </xf>
    <xf numFmtId="0" fontId="9" fillId="24" borderId="1" xfId="3" applyFont="1" applyFill="1" applyBorder="1" applyAlignment="1" applyProtection="1">
      <alignment horizontal="left" vertical="top" wrapText="1"/>
    </xf>
    <xf numFmtId="0" fontId="9" fillId="25" borderId="1" xfId="3" applyFont="1" applyFill="1" applyBorder="1" applyAlignment="1" applyProtection="1">
      <alignment horizontal="center" vertical="center" wrapText="1"/>
    </xf>
    <xf numFmtId="0" fontId="9" fillId="0" borderId="0" xfId="3" applyFont="1" applyAlignment="1" applyProtection="1">
      <alignment horizontal="center" vertical="top"/>
    </xf>
    <xf numFmtId="0" fontId="9" fillId="0" borderId="1" xfId="3" applyFont="1" applyBorder="1" applyAlignment="1" applyProtection="1">
      <alignment horizontal="center" vertical="top" wrapText="1"/>
    </xf>
    <xf numFmtId="0" fontId="10" fillId="17" borderId="11" xfId="3" applyFont="1" applyFill="1" applyBorder="1" applyAlignment="1" applyProtection="1">
      <alignment horizontal="center" vertical="center" wrapText="1"/>
    </xf>
    <xf numFmtId="0" fontId="10" fillId="17" borderId="12" xfId="3" applyFont="1" applyFill="1" applyBorder="1" applyAlignment="1" applyProtection="1">
      <alignment horizontal="center" vertical="center" wrapText="1"/>
    </xf>
    <xf numFmtId="0" fontId="10" fillId="16" borderId="16" xfId="3" applyFont="1" applyFill="1" applyBorder="1" applyAlignment="1">
      <alignment horizontal="center" vertical="center" wrapText="1"/>
      <protection locked="0"/>
    </xf>
    <xf numFmtId="0" fontId="10" fillId="16" borderId="17" xfId="3" applyFont="1" applyFill="1" applyBorder="1" applyAlignment="1">
      <alignment horizontal="center" vertical="center" wrapText="1"/>
      <protection locked="0"/>
    </xf>
    <xf numFmtId="0" fontId="10" fillId="0" borderId="16" xfId="3" applyFont="1" applyFill="1" applyBorder="1" applyAlignment="1" applyProtection="1">
      <alignment horizontal="center" vertical="top" wrapText="1"/>
    </xf>
    <xf numFmtId="0" fontId="10" fillId="0" borderId="17" xfId="3" applyFont="1" applyFill="1" applyBorder="1" applyAlignment="1" applyProtection="1">
      <alignment horizontal="center" vertical="top" wrapText="1"/>
    </xf>
    <xf numFmtId="0" fontId="10" fillId="17" borderId="16" xfId="3" applyFont="1" applyFill="1" applyBorder="1" applyAlignment="1" applyProtection="1">
      <alignment horizontal="center" vertical="center" wrapText="1"/>
    </xf>
    <xf numFmtId="0" fontId="10" fillId="17" borderId="17" xfId="3" applyFont="1" applyFill="1" applyBorder="1" applyAlignment="1" applyProtection="1">
      <alignment horizontal="center" vertical="center" wrapText="1"/>
    </xf>
    <xf numFmtId="0" fontId="9" fillId="0" borderId="0" xfId="3" applyFont="1" applyAlignment="1" applyProtection="1">
      <alignment horizontal="center" vertical="top" wrapText="1"/>
    </xf>
    <xf numFmtId="0" fontId="9" fillId="23" borderId="1" xfId="3" applyFont="1" applyFill="1" applyBorder="1" applyAlignment="1" applyProtection="1">
      <alignment horizontal="center" wrapText="1"/>
    </xf>
    <xf numFmtId="0" fontId="18" fillId="0" borderId="0" xfId="3" applyFont="1" applyAlignment="1" applyProtection="1">
      <alignment horizontal="center" vertical="top" wrapText="1"/>
    </xf>
    <xf numFmtId="0" fontId="10" fillId="0" borderId="3" xfId="3" applyFont="1" applyBorder="1" applyAlignment="1" applyProtection="1">
      <alignment horizontal="center"/>
    </xf>
    <xf numFmtId="0" fontId="9" fillId="23" borderId="11" xfId="3" applyFont="1" applyFill="1" applyBorder="1" applyAlignment="1" applyProtection="1">
      <alignment horizontal="center" vertical="center" wrapText="1"/>
    </xf>
    <xf numFmtId="0" fontId="9" fillId="23" borderId="12" xfId="3" applyFont="1" applyFill="1" applyBorder="1" applyAlignment="1" applyProtection="1">
      <alignment horizontal="center" vertical="center" wrapText="1"/>
    </xf>
    <xf numFmtId="0" fontId="9" fillId="23" borderId="4" xfId="3" applyFont="1" applyFill="1" applyBorder="1" applyAlignment="1" applyProtection="1">
      <alignment horizontal="center" wrapText="1"/>
    </xf>
    <xf numFmtId="0" fontId="9" fillId="23" borderId="2" xfId="3" applyFont="1" applyFill="1" applyBorder="1" applyAlignment="1" applyProtection="1">
      <alignment horizontal="center" wrapText="1"/>
    </xf>
    <xf numFmtId="0" fontId="9" fillId="23" borderId="5" xfId="3" applyFont="1" applyFill="1" applyBorder="1" applyAlignment="1" applyProtection="1">
      <alignment horizontal="center" wrapText="1"/>
    </xf>
    <xf numFmtId="0" fontId="9" fillId="23" borderId="6" xfId="3" applyFont="1" applyFill="1" applyBorder="1" applyAlignment="1" applyProtection="1">
      <alignment horizontal="center" vertical="center" wrapText="1"/>
    </xf>
    <xf numFmtId="0" fontId="9" fillId="23" borderId="8" xfId="3" applyFont="1" applyFill="1" applyBorder="1" applyAlignment="1" applyProtection="1">
      <alignment horizontal="center" vertical="center" wrapText="1"/>
    </xf>
    <xf numFmtId="0" fontId="10" fillId="0" borderId="11" xfId="0" applyFont="1" applyBorder="1" applyAlignment="1">
      <alignment horizontal="center" vertical="top" wrapText="1"/>
    </xf>
    <xf numFmtId="0" fontId="10" fillId="0" borderId="12" xfId="0" applyFont="1" applyBorder="1" applyAlignment="1">
      <alignment horizontal="center" vertical="top" wrapText="1"/>
    </xf>
    <xf numFmtId="0" fontId="10" fillId="0" borderId="1" xfId="0" applyFont="1" applyFill="1" applyBorder="1" applyAlignment="1">
      <alignment horizontal="center" vertical="top" wrapText="1"/>
    </xf>
    <xf numFmtId="0" fontId="10" fillId="0" borderId="11" xfId="0" applyFont="1" applyFill="1" applyBorder="1" applyAlignment="1">
      <alignment horizontal="center" vertical="top" wrapText="1"/>
    </xf>
    <xf numFmtId="0" fontId="10" fillId="0" borderId="12" xfId="0" applyFont="1" applyFill="1" applyBorder="1" applyAlignment="1">
      <alignment horizontal="center" vertical="top" wrapText="1"/>
    </xf>
    <xf numFmtId="0" fontId="10" fillId="0" borderId="15" xfId="0" applyFont="1" applyFill="1" applyBorder="1" applyAlignment="1">
      <alignment horizontal="center" vertical="top" wrapText="1"/>
    </xf>
    <xf numFmtId="0" fontId="10" fillId="17" borderId="1" xfId="0" applyFont="1" applyFill="1" applyBorder="1" applyAlignment="1">
      <alignment horizontal="center" vertical="center" wrapText="1"/>
    </xf>
    <xf numFmtId="0" fontId="10" fillId="16" borderId="1" xfId="0" applyFont="1" applyFill="1" applyBorder="1" applyAlignment="1" applyProtection="1">
      <alignment horizontal="center" vertical="center" wrapText="1"/>
      <protection locked="0"/>
    </xf>
    <xf numFmtId="0" fontId="10" fillId="0" borderId="11" xfId="0" applyFont="1" applyFill="1" applyBorder="1" applyAlignment="1" applyProtection="1">
      <alignment horizontal="center" vertical="center" wrapText="1"/>
      <protection locked="0"/>
    </xf>
    <xf numFmtId="0" fontId="10" fillId="0" borderId="12" xfId="0" applyFont="1" applyFill="1" applyBorder="1" applyAlignment="1" applyProtection="1">
      <alignment horizontal="center" vertical="center" wrapText="1"/>
      <protection locked="0"/>
    </xf>
    <xf numFmtId="0" fontId="10" fillId="0" borderId="15" xfId="0" applyFont="1" applyBorder="1" applyAlignment="1">
      <alignment horizontal="center" vertical="top" wrapText="1"/>
    </xf>
    <xf numFmtId="0" fontId="10" fillId="17" borderId="11" xfId="0" applyFont="1" applyFill="1" applyBorder="1" applyAlignment="1">
      <alignment horizontal="left" vertical="top" wrapText="1"/>
    </xf>
    <xf numFmtId="0" fontId="10" fillId="17" borderId="12" xfId="0" applyFont="1" applyFill="1" applyBorder="1" applyAlignment="1">
      <alignment horizontal="left" vertical="top" wrapText="1"/>
    </xf>
    <xf numFmtId="0" fontId="18" fillId="0" borderId="0" xfId="0" applyFont="1" applyAlignment="1">
      <alignment horizontal="center" vertical="top" wrapText="1"/>
    </xf>
    <xf numFmtId="0" fontId="10" fillId="17" borderId="15" xfId="0" applyFont="1" applyFill="1" applyBorder="1" applyAlignment="1">
      <alignment horizontal="left" vertical="top" wrapText="1"/>
    </xf>
    <xf numFmtId="0" fontId="10" fillId="16" borderId="11" xfId="0" applyFont="1" applyFill="1" applyBorder="1" applyAlignment="1" applyProtection="1">
      <alignment horizontal="center" vertical="center" wrapText="1"/>
      <protection locked="0"/>
    </xf>
    <xf numFmtId="0" fontId="10" fillId="16" borderId="12" xfId="0" applyFont="1" applyFill="1" applyBorder="1" applyAlignment="1" applyProtection="1">
      <alignment horizontal="center" vertical="center" wrapText="1"/>
      <protection locked="0"/>
    </xf>
    <xf numFmtId="0" fontId="10" fillId="16" borderId="15" xfId="0" applyFont="1" applyFill="1" applyBorder="1" applyAlignment="1" applyProtection="1">
      <alignment horizontal="center" vertical="center" wrapText="1"/>
      <protection locked="0"/>
    </xf>
    <xf numFmtId="0" fontId="10" fillId="17" borderId="11" xfId="0" applyFont="1" applyFill="1" applyBorder="1" applyAlignment="1">
      <alignment horizontal="center" vertical="center" wrapText="1"/>
    </xf>
    <xf numFmtId="0" fontId="10" fillId="17" borderId="12" xfId="0" applyFont="1" applyFill="1" applyBorder="1" applyAlignment="1">
      <alignment horizontal="center" vertical="center" wrapText="1"/>
    </xf>
    <xf numFmtId="0" fontId="10" fillId="17" borderId="15" xfId="0" applyFont="1" applyFill="1" applyBorder="1" applyAlignment="1">
      <alignment horizontal="center" vertical="center" wrapText="1"/>
    </xf>
    <xf numFmtId="0" fontId="9" fillId="0" borderId="0" xfId="0" applyFont="1" applyAlignment="1">
      <alignment horizontal="center" vertical="top" wrapText="1"/>
    </xf>
    <xf numFmtId="0" fontId="9" fillId="23" borderId="6" xfId="0" applyFont="1" applyFill="1" applyBorder="1" applyAlignment="1">
      <alignment horizontal="center" vertical="center" wrapText="1"/>
    </xf>
    <xf numFmtId="0" fontId="9" fillId="23" borderId="8" xfId="0" applyFont="1" applyFill="1" applyBorder="1" applyAlignment="1">
      <alignment horizontal="center" vertical="center" wrapText="1"/>
    </xf>
    <xf numFmtId="0" fontId="9" fillId="23" borderId="1" xfId="0" applyFont="1" applyFill="1" applyBorder="1" applyAlignment="1">
      <alignment horizontal="center" vertical="center" wrapText="1"/>
    </xf>
    <xf numFmtId="0" fontId="10" fillId="0" borderId="3" xfId="0" applyFont="1" applyBorder="1" applyAlignment="1">
      <alignment horizontal="center"/>
    </xf>
    <xf numFmtId="1" fontId="30" fillId="9" borderId="11" xfId="3" applyNumberFormat="1" applyFont="1" applyFill="1" applyBorder="1" applyAlignment="1">
      <alignment horizontal="center" vertical="top"/>
      <protection locked="0"/>
    </xf>
    <xf numFmtId="1" fontId="30" fillId="9" borderId="12" xfId="3" applyNumberFormat="1" applyFont="1" applyFill="1" applyBorder="1" applyAlignment="1">
      <alignment horizontal="center" vertical="top"/>
      <protection locked="0"/>
    </xf>
    <xf numFmtId="1" fontId="30" fillId="9" borderId="15" xfId="3" applyNumberFormat="1" applyFont="1" applyFill="1" applyBorder="1" applyAlignment="1">
      <alignment horizontal="center" vertical="top"/>
      <protection locked="0"/>
    </xf>
    <xf numFmtId="0" fontId="30" fillId="27" borderId="11" xfId="3" applyFont="1" applyFill="1" applyBorder="1" applyAlignment="1">
      <alignment horizontal="left" vertical="top" wrapText="1"/>
      <protection locked="0"/>
    </xf>
    <xf numFmtId="0" fontId="30" fillId="27" borderId="12" xfId="3" applyFont="1" applyFill="1" applyBorder="1" applyAlignment="1">
      <alignment horizontal="left" vertical="top" wrapText="1"/>
      <protection locked="0"/>
    </xf>
    <xf numFmtId="0" fontId="30" fillId="27" borderId="15" xfId="3" applyFont="1" applyFill="1" applyBorder="1" applyAlignment="1">
      <alignment horizontal="left" vertical="top" wrapText="1"/>
      <protection locked="0"/>
    </xf>
    <xf numFmtId="0" fontId="24" fillId="28" borderId="4" xfId="0" applyFont="1" applyFill="1" applyBorder="1" applyAlignment="1">
      <alignment horizontal="center" vertical="center" wrapText="1"/>
    </xf>
    <xf numFmtId="0" fontId="24" fillId="28" borderId="2" xfId="0" applyFont="1" applyFill="1" applyBorder="1" applyAlignment="1">
      <alignment horizontal="center" vertical="center" wrapText="1"/>
    </xf>
    <xf numFmtId="0" fontId="24" fillId="28" borderId="5" xfId="0" applyFont="1" applyFill="1" applyBorder="1" applyAlignment="1">
      <alignment horizontal="center" vertical="center" wrapText="1"/>
    </xf>
    <xf numFmtId="0" fontId="24" fillId="28" borderId="1" xfId="0" applyFont="1" applyFill="1" applyBorder="1" applyAlignment="1">
      <alignment horizontal="center" vertical="center" wrapText="1"/>
    </xf>
    <xf numFmtId="0" fontId="24" fillId="28" borderId="11" xfId="0" applyFont="1" applyFill="1" applyBorder="1" applyAlignment="1">
      <alignment horizontal="center" vertical="center" wrapText="1"/>
    </xf>
    <xf numFmtId="0" fontId="24" fillId="28" borderId="15" xfId="0" applyFont="1" applyFill="1" applyBorder="1" applyAlignment="1">
      <alignment horizontal="center" vertical="center" wrapText="1"/>
    </xf>
    <xf numFmtId="0" fontId="30" fillId="16" borderId="18" xfId="3" applyFont="1" applyFill="1" applyBorder="1" applyAlignment="1">
      <alignment horizontal="center" vertical="center" wrapText="1"/>
      <protection locked="0"/>
    </xf>
    <xf numFmtId="0" fontId="30" fillId="16" borderId="22" xfId="3" applyFont="1" applyFill="1" applyBorder="1" applyAlignment="1">
      <alignment horizontal="center" vertical="center" wrapText="1"/>
      <protection locked="0"/>
    </xf>
    <xf numFmtId="0" fontId="30" fillId="16" borderId="24" xfId="3" applyFont="1" applyFill="1" applyBorder="1" applyAlignment="1">
      <alignment horizontal="center" vertical="center" wrapText="1"/>
      <protection locked="0"/>
    </xf>
    <xf numFmtId="0" fontId="30" fillId="17" borderId="18" xfId="3" applyFont="1" applyFill="1" applyBorder="1" applyAlignment="1" applyProtection="1">
      <alignment horizontal="center" vertical="center" wrapText="1"/>
    </xf>
    <xf numFmtId="0" fontId="30" fillId="17" borderId="22" xfId="3" applyFont="1" applyFill="1" applyBorder="1" applyAlignment="1" applyProtection="1">
      <alignment horizontal="center" vertical="center" wrapText="1"/>
    </xf>
    <xf numFmtId="0" fontId="30" fillId="17" borderId="24" xfId="3" applyFont="1" applyFill="1" applyBorder="1" applyAlignment="1" applyProtection="1">
      <alignment horizontal="center" vertical="center" wrapText="1"/>
    </xf>
    <xf numFmtId="0" fontId="30" fillId="17" borderId="11" xfId="3" applyFont="1" applyFill="1" applyBorder="1" applyAlignment="1" applyProtection="1">
      <alignment horizontal="center" vertical="top" wrapText="1"/>
    </xf>
    <xf numFmtId="0" fontId="30" fillId="17" borderId="12" xfId="3" applyFont="1" applyFill="1" applyBorder="1" applyAlignment="1" applyProtection="1">
      <alignment horizontal="center" vertical="top" wrapText="1"/>
    </xf>
    <xf numFmtId="0" fontId="30" fillId="17" borderId="15" xfId="3" applyFont="1" applyFill="1" applyBorder="1" applyAlignment="1" applyProtection="1">
      <alignment horizontal="center" vertical="top" wrapText="1"/>
    </xf>
    <xf numFmtId="0" fontId="30" fillId="16" borderId="11" xfId="3" applyFont="1" applyFill="1" applyBorder="1" applyAlignment="1">
      <alignment horizontal="center" vertical="top" wrapText="1"/>
      <protection locked="0"/>
    </xf>
    <xf numFmtId="0" fontId="30" fillId="16" borderId="12" xfId="3" applyFont="1" applyFill="1" applyBorder="1" applyAlignment="1">
      <alignment horizontal="center" vertical="top" wrapText="1"/>
      <protection locked="0"/>
    </xf>
    <xf numFmtId="0" fontId="30" fillId="16" borderId="15" xfId="3" applyFont="1" applyFill="1" applyBorder="1" applyAlignment="1">
      <alignment horizontal="center" vertical="top" wrapText="1"/>
      <protection locked="0"/>
    </xf>
    <xf numFmtId="0" fontId="30" fillId="17" borderId="6" xfId="3" applyFont="1" applyFill="1" applyBorder="1" applyAlignment="1" applyProtection="1">
      <alignment horizontal="center" vertical="top" wrapText="1"/>
    </xf>
    <xf numFmtId="0" fontId="30" fillId="17" borderId="13" xfId="3" applyFont="1" applyFill="1" applyBorder="1" applyAlignment="1" applyProtection="1">
      <alignment horizontal="center" vertical="top" wrapText="1"/>
    </xf>
    <xf numFmtId="0" fontId="30" fillId="17" borderId="9" xfId="3" applyFont="1" applyFill="1" applyBorder="1" applyAlignment="1" applyProtection="1">
      <alignment horizontal="center" vertical="top" wrapText="1"/>
    </xf>
    <xf numFmtId="0" fontId="38" fillId="23" borderId="1" xfId="3" applyFont="1" applyFill="1" applyBorder="1" applyAlignment="1">
      <alignment horizontal="center" vertical="center" wrapText="1"/>
      <protection locked="0"/>
    </xf>
    <xf numFmtId="0" fontId="9" fillId="0" borderId="4" xfId="3" applyFont="1" applyBorder="1" applyAlignment="1">
      <alignment horizontal="left"/>
      <protection locked="0"/>
    </xf>
    <xf numFmtId="0" fontId="9" fillId="0" borderId="2" xfId="3" applyFont="1" applyBorder="1" applyAlignment="1">
      <alignment horizontal="left"/>
      <protection locked="0"/>
    </xf>
    <xf numFmtId="0" fontId="9" fillId="0" borderId="5" xfId="3" applyFont="1" applyBorder="1" applyAlignment="1">
      <alignment horizontal="left"/>
      <protection locked="0"/>
    </xf>
    <xf numFmtId="0" fontId="9" fillId="9" borderId="3" xfId="3" applyFont="1" applyFill="1" applyBorder="1" applyAlignment="1">
      <alignment horizontal="left" vertical="top" wrapText="1"/>
      <protection locked="0"/>
    </xf>
    <xf numFmtId="0" fontId="9" fillId="0" borderId="0" xfId="3" applyFont="1" applyAlignment="1">
      <alignment horizontal="center" vertical="top" wrapText="1"/>
      <protection locked="0"/>
    </xf>
    <xf numFmtId="0" fontId="38" fillId="23" borderId="6" xfId="3" applyFont="1" applyFill="1" applyBorder="1" applyAlignment="1">
      <alignment horizontal="center" vertical="center" wrapText="1"/>
      <protection locked="0"/>
    </xf>
    <xf numFmtId="0" fontId="38" fillId="23" borderId="8" xfId="3" applyFont="1" applyFill="1" applyBorder="1" applyAlignment="1">
      <alignment horizontal="center" vertical="center" wrapText="1"/>
      <protection locked="0"/>
    </xf>
    <xf numFmtId="0" fontId="38" fillId="23" borderId="9" xfId="3" applyFont="1" applyFill="1" applyBorder="1" applyAlignment="1">
      <alignment horizontal="center" vertical="center" wrapText="1"/>
      <protection locked="0"/>
    </xf>
    <xf numFmtId="0" fontId="38" fillId="23" borderId="10" xfId="3" applyFont="1" applyFill="1" applyBorder="1" applyAlignment="1">
      <alignment horizontal="center" vertical="center" wrapText="1"/>
      <protection locked="0"/>
    </xf>
    <xf numFmtId="0" fontId="30" fillId="17" borderId="1" xfId="3" applyFont="1" applyFill="1" applyBorder="1" applyAlignment="1" applyProtection="1">
      <alignment horizontal="center" vertical="top" wrapText="1"/>
    </xf>
    <xf numFmtId="0" fontId="23" fillId="27" borderId="11" xfId="3" applyFont="1" applyFill="1" applyBorder="1" applyAlignment="1">
      <alignment horizontal="left" vertical="top" wrapText="1"/>
      <protection locked="0"/>
    </xf>
    <xf numFmtId="1" fontId="30" fillId="9" borderId="1" xfId="3" applyNumberFormat="1" applyFont="1" applyFill="1" applyBorder="1" applyAlignment="1">
      <alignment horizontal="center" vertical="top"/>
      <protection locked="0"/>
    </xf>
    <xf numFmtId="0" fontId="23" fillId="27" borderId="12" xfId="3" applyFont="1" applyFill="1" applyBorder="1" applyAlignment="1">
      <alignment horizontal="left" vertical="top" wrapText="1"/>
      <protection locked="0"/>
    </xf>
    <xf numFmtId="0" fontId="23" fillId="27" borderId="15" xfId="3" applyFont="1" applyFill="1" applyBorder="1" applyAlignment="1">
      <alignment horizontal="left" vertical="top" wrapText="1"/>
      <protection locked="0"/>
    </xf>
    <xf numFmtId="0" fontId="23" fillId="27" borderId="1" xfId="3" applyFont="1" applyFill="1" applyBorder="1" applyAlignment="1">
      <alignment horizontal="left" vertical="top" wrapText="1"/>
      <protection locked="0"/>
    </xf>
    <xf numFmtId="0" fontId="30" fillId="27" borderId="1" xfId="3" applyFont="1" applyFill="1" applyBorder="1" applyAlignment="1">
      <alignment horizontal="left" vertical="top" wrapText="1"/>
      <protection locked="0"/>
    </xf>
    <xf numFmtId="0" fontId="30" fillId="16" borderId="1" xfId="3" applyFont="1" applyFill="1" applyBorder="1" applyAlignment="1">
      <alignment horizontal="center" vertical="top" wrapText="1"/>
      <protection locked="0"/>
    </xf>
  </cellXfs>
  <cellStyles count="32">
    <cellStyle name="Comma" xfId="26" builtinId="3"/>
    <cellStyle name="Comma [0]" xfId="4" builtinId="6"/>
    <cellStyle name="Comma 2" xfId="5"/>
    <cellStyle name="Normal" xfId="0" builtinId="0"/>
    <cellStyle name="Normal 10" xfId="3"/>
    <cellStyle name="Normal 11" xfId="6"/>
    <cellStyle name="Normal 13" xfId="11"/>
    <cellStyle name="Normal 14" xfId="12"/>
    <cellStyle name="Normal 15" xfId="13"/>
    <cellStyle name="Normal 16" xfId="14"/>
    <cellStyle name="Normal 17" xfId="15"/>
    <cellStyle name="Normal 18" xfId="16"/>
    <cellStyle name="Normal 2 10" xfId="30"/>
    <cellStyle name="Normal 2 10 3 3 2 2 2 2 4" xfId="31"/>
    <cellStyle name="Normal 22" xfId="17"/>
    <cellStyle name="Normal 24" xfId="18"/>
    <cellStyle name="Normal 3" xfId="2"/>
    <cellStyle name="Normal 3 10" xfId="1"/>
    <cellStyle name="Normal 34" xfId="19"/>
    <cellStyle name="Normal 4" xfId="7"/>
    <cellStyle name="Normal 45" xfId="20"/>
    <cellStyle name="Normal 46" xfId="21"/>
    <cellStyle name="Normal 47" xfId="22"/>
    <cellStyle name="Normal 48" xfId="23"/>
    <cellStyle name="Normal 51" xfId="24"/>
    <cellStyle name="Normal 58" xfId="27"/>
    <cellStyle name="Normal 59" xfId="28"/>
    <cellStyle name="Normal 6" xfId="9"/>
    <cellStyle name="Normal 7 2" xfId="8"/>
    <cellStyle name="Normal 9" xfId="10"/>
    <cellStyle name="Percent" xfId="25" builtinId="5"/>
    <cellStyle name="Percent 2" xfId="29"/>
  </cellStyles>
  <dxfs count="2491">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FFFFFF"/>
      </font>
      <fill>
        <patternFill>
          <bgColor rgb="FFFF0000"/>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
      <font>
        <sz val="1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iagrams/colors1.xml><?xml version="1.0" encoding="utf-8"?>
<dgm:colorsDef xmlns:dgm="http://schemas.openxmlformats.org/drawingml/2006/diagram" xmlns:a="http://schemas.openxmlformats.org/drawingml/2006/main" uniqueId="urn:microsoft.com/office/officeart/2005/8/colors/colorful5">
  <dgm:title val=""/>
  <dgm:desc val=""/>
  <dgm:catLst>
    <dgm:cat type="colorful" pri="10500"/>
  </dgm:catLst>
  <dgm:styleLbl name="node0">
    <dgm:fillClrLst meth="repeat">
      <a:schemeClr val="accent4"/>
    </dgm:fillClrLst>
    <dgm:linClrLst meth="repeat">
      <a:schemeClr val="lt1"/>
    </dgm:linClrLst>
    <dgm:effectClrLst/>
    <dgm:txLinClrLst/>
    <dgm:txFillClrLst/>
    <dgm:txEffectClrLst/>
  </dgm:styleLbl>
  <dgm:styleLbl name="node1">
    <dgm:fillClrLst>
      <a:schemeClr val="accent5"/>
      <a:schemeClr val="accent6"/>
    </dgm:fillClrLst>
    <dgm:linClrLst meth="repeat">
      <a:schemeClr val="lt1"/>
    </dgm:linClrLst>
    <dgm:effectClrLst/>
    <dgm:txLinClrLst/>
    <dgm:txFillClrLst/>
    <dgm:txEffectClrLst/>
  </dgm:styleLbl>
  <dgm:styleLbl name="alignNode1">
    <dgm:fillClrLst>
      <a:schemeClr val="accent5"/>
      <a:schemeClr val="accent6"/>
    </dgm:fillClrLst>
    <dgm:linClrLst>
      <a:schemeClr val="accent5"/>
      <a:schemeClr val="accent6"/>
    </dgm:linClrLst>
    <dgm:effectClrLst/>
    <dgm:txLinClrLst/>
    <dgm:txFillClrLst/>
    <dgm:txEffectClrLst/>
  </dgm:styleLbl>
  <dgm:styleLbl name="lnNode1">
    <dgm:fillClrLst>
      <a:schemeClr val="accent5"/>
      <a:schemeClr val="accent6"/>
    </dgm:fillClrLst>
    <dgm:linClrLst meth="repeat">
      <a:schemeClr val="lt1"/>
    </dgm:linClrLst>
    <dgm:effectClrLst/>
    <dgm:txLinClrLst/>
    <dgm:txFillClrLst/>
    <dgm:txEffectClrLst/>
  </dgm:styleLbl>
  <dgm:styleLbl name="vennNode1">
    <dgm:fillClrLst>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6"/>
    </dgm:fillClrLst>
    <dgm:linClrLst meth="repeat">
      <a:schemeClr val="lt1"/>
    </dgm:linClrLst>
    <dgm:effectClrLst/>
    <dgm:txLinClrLst/>
    <dgm:txFillClrLst/>
    <dgm:txEffectClrLst/>
  </dgm:styleLbl>
  <dgm:styleLbl name="node3">
    <dgm:fillClrLst>
      <a:schemeClr val="accent1"/>
    </dgm:fillClrLst>
    <dgm:linClrLst meth="repeat">
      <a:schemeClr val="lt1"/>
    </dgm:linClrLst>
    <dgm:effectClrLst/>
    <dgm:txLinClrLst/>
    <dgm:txFillClrLst/>
    <dgm:txEffectClrLst/>
  </dgm:styleLbl>
  <dgm:styleLbl name="node4">
    <dgm:fillClrLst>
      <a:schemeClr val="accent2"/>
    </dgm:fillClrLst>
    <dgm:linClrLst meth="repeat">
      <a:schemeClr val="lt1"/>
    </dgm:linClrLst>
    <dgm:effectClrLst/>
    <dgm:txLinClrLst/>
    <dgm:txFillClrLst/>
    <dgm:txEffectClrLst/>
  </dgm:styleLbl>
  <dgm:styleLbl name="fgImgPlace1">
    <dgm:fillClrLst>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5"/>
      <a:schemeClr val="accent6"/>
    </dgm:fillClrLst>
    <dgm:linClrLst meth="repeat">
      <a:schemeClr val="lt1"/>
    </dgm:linClrLst>
    <dgm:effectClrLst/>
    <dgm:txLinClrLst/>
    <dgm:txFillClrLst/>
    <dgm:txEffectClrLst/>
  </dgm:styleLbl>
  <dgm:styleLbl name="fgSibTrans2D1">
    <dgm:fillClrLst>
      <a:schemeClr val="accent5"/>
      <a:schemeClr val="accent6"/>
    </dgm:fillClrLst>
    <dgm:linClrLst meth="repeat">
      <a:schemeClr val="lt1"/>
    </dgm:linClrLst>
    <dgm:effectClrLst/>
    <dgm:txLinClrLst/>
    <dgm:txFillClrLst meth="repeat">
      <a:schemeClr val="lt1"/>
    </dgm:txFillClrLst>
    <dgm:txEffectClrLst/>
  </dgm:styleLbl>
  <dgm:styleLbl name="bgSibTrans2D1">
    <dgm:fillClrLst>
      <a:schemeClr val="accent5"/>
      <a:schemeClr val="accent6"/>
    </dgm:fillClrLst>
    <dgm:linClrLst meth="repeat">
      <a:schemeClr val="lt1"/>
    </dgm:linClrLst>
    <dgm:effectClrLst/>
    <dgm:txLinClrLst/>
    <dgm:txFillClrLst meth="repeat">
      <a:schemeClr val="lt1"/>
    </dgm:txFillClrLst>
    <dgm:txEffectClrLst/>
  </dgm:styleLbl>
  <dgm:styleLbl name="sibTrans1D1">
    <dgm:fillClrLst/>
    <dgm:linClrLst>
      <a:schemeClr val="accent5"/>
      <a:schemeClr val="accent6"/>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a:shade val="80000"/>
      </a:schemeClr>
    </dgm:linClrLst>
    <dgm:effectClrLst/>
    <dgm:txLinClrLst/>
    <dgm:txFillClrLst/>
    <dgm:txEffectClrLst/>
  </dgm:styleLbl>
  <dgm:styleLbl name="asst1">
    <dgm:fillClrLst meth="repeat">
      <a:schemeClr val="accent6"/>
    </dgm:fillClrLst>
    <dgm:linClrLst meth="repeat">
      <a:schemeClr val="lt1">
        <a:shade val="80000"/>
      </a:schemeClr>
    </dgm:linClrLst>
    <dgm:effectClrLst/>
    <dgm:txLinClrLst/>
    <dgm:txFillClrLst/>
    <dgm:txEffectClrLst/>
  </dgm:styleLbl>
  <dgm:styleLbl name="asst2">
    <dgm:fillClrLst>
      <a:schemeClr val="accent1"/>
    </dgm:fillClrLst>
    <dgm:linClrLst meth="repeat">
      <a:schemeClr val="lt1"/>
    </dgm:linClrLst>
    <dgm:effectClrLst/>
    <dgm:txLinClrLst/>
    <dgm:txFillClrLst/>
    <dgm:txEffectClrLst/>
  </dgm:styleLbl>
  <dgm:styleLbl name="asst3">
    <dgm:fillClrLst>
      <a:schemeClr val="accent2"/>
    </dgm:fillClrLst>
    <dgm:linClrLst meth="repeat">
      <a:schemeClr val="lt1"/>
    </dgm:linClrLst>
    <dgm:effectClrLst/>
    <dgm:txLinClrLst/>
    <dgm:txFillClrLst/>
    <dgm:txEffectClrLst/>
  </dgm:styleLbl>
  <dgm:styleLbl name="asst4">
    <dgm:fillClrLst>
      <a:schemeClr val="accent3"/>
    </dgm:fillClrLst>
    <dgm:linClrLst meth="repeat">
      <a:schemeClr val="lt1"/>
    </dgm:linClrLst>
    <dgm:effectClrLst/>
    <dgm:txLinClrLst/>
    <dgm:txFillClrLst/>
    <dgm:txEffectClrLst/>
  </dgm:styleLbl>
  <dgm:styleLbl name="parChTrans2D1">
    <dgm:fillClrLst meth="repeat">
      <a:schemeClr val="accent5"/>
    </dgm:fillClrLst>
    <dgm:linClrLst meth="repeat">
      <a:schemeClr val="lt1"/>
    </dgm:linClrLst>
    <dgm:effectClrLst/>
    <dgm:txLinClrLst/>
    <dgm:txFillClrLst meth="repeat">
      <a:schemeClr val="lt1"/>
    </dgm:txFillClrLst>
    <dgm:txEffectClrLst/>
  </dgm:styleLbl>
  <dgm:styleLbl name="parChTrans2D2">
    <dgm:fillClrLst meth="repeat">
      <a:schemeClr val="accent6"/>
    </dgm:fillClrLst>
    <dgm:linClrLst meth="repeat">
      <a:schemeClr val="lt1"/>
    </dgm:linClrLst>
    <dgm:effectClrLst/>
    <dgm:txLinClrLst/>
    <dgm:txFillClrLst/>
    <dgm:txEffectClrLst/>
  </dgm:styleLbl>
  <dgm:styleLbl name="parChTrans2D3">
    <dgm:fillClrLst meth="repeat">
      <a:schemeClr val="accent6"/>
    </dgm:fillClrLst>
    <dgm:linClrLst meth="repeat">
      <a:schemeClr val="lt1"/>
    </dgm:linClrLst>
    <dgm:effectClrLst/>
    <dgm:txLinClrLst/>
    <dgm:txFillClrLst/>
    <dgm:txEffectClrLst/>
  </dgm:styleLbl>
  <dgm:styleLbl name="parChTrans2D4">
    <dgm:fillClrLst meth="repeat">
      <a:schemeClr val="accent1"/>
    </dgm:fillClrLst>
    <dgm:linClrLst meth="repeat">
      <a:schemeClr val="lt1"/>
    </dgm:linClrLst>
    <dgm:effectClrLst/>
    <dgm:txLinClrLst/>
    <dgm:txFillClrLst meth="repeat">
      <a:schemeClr val="lt1"/>
    </dgm:txFillClrLst>
    <dgm:txEffectClrLst/>
  </dgm:styleLbl>
  <dgm:styleLbl name="parChTrans1D1">
    <dgm:fillClrLst meth="repeat">
      <a:schemeClr val="accent5"/>
    </dgm:fillClrLst>
    <dgm:linClrLst meth="repeat">
      <a:schemeClr val="accent5"/>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1"/>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2"/>
    </dgm:linClrLst>
    <dgm:effectClrLst/>
    <dgm:txLinClrLst/>
    <dgm:txFillClrLst meth="repeat">
      <a:schemeClr val="tx1"/>
    </dgm:txFillClrLst>
    <dgm:txEffectClrLst/>
  </dgm:styleLbl>
  <dgm:styleLbl name="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solidFgAcc1">
    <dgm:fillClrLst meth="repeat">
      <a:schemeClr val="lt1"/>
    </dgm:fillClrLst>
    <dgm:linClrLst>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a:schemeClr val="accent5"/>
      <a:schemeClr val="accent6"/>
    </dgm:linClrLst>
    <dgm:effectClrLst/>
    <dgm:txLinClrLst/>
    <dgm:txFillClrLst meth="repeat">
      <a:schemeClr val="dk1"/>
    </dgm:txFillClrLst>
    <dgm:txEffectClrLst/>
  </dgm:styleLbl>
  <dgm:styleLbl name="solidBgAcc1">
    <dgm:fillClrLst meth="repeat">
      <a:schemeClr val="lt1"/>
    </dgm:fillClrLst>
    <dgm:linClrLst>
      <a:schemeClr val="accent5"/>
      <a:schemeClr val="accent6"/>
    </dgm:linClrLst>
    <dgm:effectClrLst/>
    <dgm:txLinClrLst/>
    <dgm:txFillClrLst meth="repeat">
      <a:schemeClr val="dk1"/>
    </dgm:txFillClrLst>
    <dgm:txEffectClrLst/>
  </dgm:styleLbl>
  <dgm:styleLbl name="fgAccFollowNode1">
    <dgm:fillClrLst>
      <a:schemeClr val="accent5">
        <a:tint val="40000"/>
        <a:alpha val="90000"/>
      </a:schemeClr>
      <a:schemeClr val="accent6">
        <a:tint val="40000"/>
        <a:alpha val="90000"/>
      </a:schemeClr>
    </dgm:fillClrLst>
    <dgm:linClrLst>
      <a:schemeClr val="accent5">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4"/>
    </dgm:linClrLst>
    <dgm:effectClrLst/>
    <dgm:txLinClrLst/>
    <dgm:txFillClrLst meth="repeat">
      <a:schemeClr val="dk1"/>
    </dgm:txFillClrLst>
    <dgm:txEffectClrLst/>
  </dgm:styleLbl>
  <dgm:styleLbl name="fgAcc2">
    <dgm:fillClrLst meth="repeat">
      <a:schemeClr val="lt1">
        <a:alpha val="90000"/>
      </a:schemeClr>
    </dgm:fillClrLst>
    <dgm:linClrLst>
      <a:schemeClr val="accent6"/>
    </dgm:linClrLst>
    <dgm:effectClrLst/>
    <dgm:txLinClrLst/>
    <dgm:txFillClrLst meth="repeat">
      <a:schemeClr val="dk1"/>
    </dgm:txFillClrLst>
    <dgm:txEffectClrLst/>
  </dgm:styleLbl>
  <dgm:styleLbl name="fgAcc3">
    <dgm:fillClrLst meth="repeat">
      <a:schemeClr val="lt1">
        <a:alpha val="90000"/>
      </a:schemeClr>
    </dgm:fillClrLst>
    <dgm:linClrLst>
      <a:schemeClr val="accent1"/>
    </dgm:linClrLst>
    <dgm:effectClrLst/>
    <dgm:txLinClrLst/>
    <dgm:txFillClrLst meth="repeat">
      <a:schemeClr val="dk1"/>
    </dgm:txFillClrLst>
    <dgm:txEffectClrLst/>
  </dgm:styleLbl>
  <dgm:styleLbl name="fgAcc4">
    <dgm:fillClrLst meth="repeat">
      <a:schemeClr val="lt1">
        <a:alpha val="90000"/>
      </a:schemeClr>
    </dgm:fillClrLst>
    <dgm:linClrLst>
      <a:schemeClr val="accent2"/>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5">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colorful5">
  <dgm:title val=""/>
  <dgm:desc val=""/>
  <dgm:catLst>
    <dgm:cat type="colorful" pri="10500"/>
  </dgm:catLst>
  <dgm:styleLbl name="node0">
    <dgm:fillClrLst meth="repeat">
      <a:schemeClr val="accent4"/>
    </dgm:fillClrLst>
    <dgm:linClrLst meth="repeat">
      <a:schemeClr val="lt1"/>
    </dgm:linClrLst>
    <dgm:effectClrLst/>
    <dgm:txLinClrLst/>
    <dgm:txFillClrLst/>
    <dgm:txEffectClrLst/>
  </dgm:styleLbl>
  <dgm:styleLbl name="node1">
    <dgm:fillClrLst>
      <a:schemeClr val="accent5"/>
      <a:schemeClr val="accent6"/>
    </dgm:fillClrLst>
    <dgm:linClrLst meth="repeat">
      <a:schemeClr val="lt1"/>
    </dgm:linClrLst>
    <dgm:effectClrLst/>
    <dgm:txLinClrLst/>
    <dgm:txFillClrLst/>
    <dgm:txEffectClrLst/>
  </dgm:styleLbl>
  <dgm:styleLbl name="alignNode1">
    <dgm:fillClrLst>
      <a:schemeClr val="accent5"/>
      <a:schemeClr val="accent6"/>
    </dgm:fillClrLst>
    <dgm:linClrLst>
      <a:schemeClr val="accent5"/>
      <a:schemeClr val="accent6"/>
    </dgm:linClrLst>
    <dgm:effectClrLst/>
    <dgm:txLinClrLst/>
    <dgm:txFillClrLst/>
    <dgm:txEffectClrLst/>
  </dgm:styleLbl>
  <dgm:styleLbl name="lnNode1">
    <dgm:fillClrLst>
      <a:schemeClr val="accent5"/>
      <a:schemeClr val="accent6"/>
    </dgm:fillClrLst>
    <dgm:linClrLst meth="repeat">
      <a:schemeClr val="lt1"/>
    </dgm:linClrLst>
    <dgm:effectClrLst/>
    <dgm:txLinClrLst/>
    <dgm:txFillClrLst/>
    <dgm:txEffectClrLst/>
  </dgm:styleLbl>
  <dgm:styleLbl name="vennNode1">
    <dgm:fillClrLst>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6"/>
    </dgm:fillClrLst>
    <dgm:linClrLst meth="repeat">
      <a:schemeClr val="lt1"/>
    </dgm:linClrLst>
    <dgm:effectClrLst/>
    <dgm:txLinClrLst/>
    <dgm:txFillClrLst/>
    <dgm:txEffectClrLst/>
  </dgm:styleLbl>
  <dgm:styleLbl name="node3">
    <dgm:fillClrLst>
      <a:schemeClr val="accent1"/>
    </dgm:fillClrLst>
    <dgm:linClrLst meth="repeat">
      <a:schemeClr val="lt1"/>
    </dgm:linClrLst>
    <dgm:effectClrLst/>
    <dgm:txLinClrLst/>
    <dgm:txFillClrLst/>
    <dgm:txEffectClrLst/>
  </dgm:styleLbl>
  <dgm:styleLbl name="node4">
    <dgm:fillClrLst>
      <a:schemeClr val="accent2"/>
    </dgm:fillClrLst>
    <dgm:linClrLst meth="repeat">
      <a:schemeClr val="lt1"/>
    </dgm:linClrLst>
    <dgm:effectClrLst/>
    <dgm:txLinClrLst/>
    <dgm:txFillClrLst/>
    <dgm:txEffectClrLst/>
  </dgm:styleLbl>
  <dgm:styleLbl name="fgImgPlace1">
    <dgm:fillClrLst>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5"/>
      <a:schemeClr val="accent6"/>
    </dgm:fillClrLst>
    <dgm:linClrLst meth="repeat">
      <a:schemeClr val="lt1"/>
    </dgm:linClrLst>
    <dgm:effectClrLst/>
    <dgm:txLinClrLst/>
    <dgm:txFillClrLst/>
    <dgm:txEffectClrLst/>
  </dgm:styleLbl>
  <dgm:styleLbl name="fgSibTrans2D1">
    <dgm:fillClrLst>
      <a:schemeClr val="accent5"/>
      <a:schemeClr val="accent6"/>
    </dgm:fillClrLst>
    <dgm:linClrLst meth="repeat">
      <a:schemeClr val="lt1"/>
    </dgm:linClrLst>
    <dgm:effectClrLst/>
    <dgm:txLinClrLst/>
    <dgm:txFillClrLst meth="repeat">
      <a:schemeClr val="lt1"/>
    </dgm:txFillClrLst>
    <dgm:txEffectClrLst/>
  </dgm:styleLbl>
  <dgm:styleLbl name="bgSibTrans2D1">
    <dgm:fillClrLst>
      <a:schemeClr val="accent5"/>
      <a:schemeClr val="accent6"/>
    </dgm:fillClrLst>
    <dgm:linClrLst meth="repeat">
      <a:schemeClr val="lt1"/>
    </dgm:linClrLst>
    <dgm:effectClrLst/>
    <dgm:txLinClrLst/>
    <dgm:txFillClrLst meth="repeat">
      <a:schemeClr val="lt1"/>
    </dgm:txFillClrLst>
    <dgm:txEffectClrLst/>
  </dgm:styleLbl>
  <dgm:styleLbl name="sibTrans1D1">
    <dgm:fillClrLst/>
    <dgm:linClrLst>
      <a:schemeClr val="accent5"/>
      <a:schemeClr val="accent6"/>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a:shade val="80000"/>
      </a:schemeClr>
    </dgm:linClrLst>
    <dgm:effectClrLst/>
    <dgm:txLinClrLst/>
    <dgm:txFillClrLst/>
    <dgm:txEffectClrLst/>
  </dgm:styleLbl>
  <dgm:styleLbl name="asst1">
    <dgm:fillClrLst meth="repeat">
      <a:schemeClr val="accent6"/>
    </dgm:fillClrLst>
    <dgm:linClrLst meth="repeat">
      <a:schemeClr val="lt1">
        <a:shade val="80000"/>
      </a:schemeClr>
    </dgm:linClrLst>
    <dgm:effectClrLst/>
    <dgm:txLinClrLst/>
    <dgm:txFillClrLst/>
    <dgm:txEffectClrLst/>
  </dgm:styleLbl>
  <dgm:styleLbl name="asst2">
    <dgm:fillClrLst>
      <a:schemeClr val="accent1"/>
    </dgm:fillClrLst>
    <dgm:linClrLst meth="repeat">
      <a:schemeClr val="lt1"/>
    </dgm:linClrLst>
    <dgm:effectClrLst/>
    <dgm:txLinClrLst/>
    <dgm:txFillClrLst/>
    <dgm:txEffectClrLst/>
  </dgm:styleLbl>
  <dgm:styleLbl name="asst3">
    <dgm:fillClrLst>
      <a:schemeClr val="accent2"/>
    </dgm:fillClrLst>
    <dgm:linClrLst meth="repeat">
      <a:schemeClr val="lt1"/>
    </dgm:linClrLst>
    <dgm:effectClrLst/>
    <dgm:txLinClrLst/>
    <dgm:txFillClrLst/>
    <dgm:txEffectClrLst/>
  </dgm:styleLbl>
  <dgm:styleLbl name="asst4">
    <dgm:fillClrLst>
      <a:schemeClr val="accent3"/>
    </dgm:fillClrLst>
    <dgm:linClrLst meth="repeat">
      <a:schemeClr val="lt1"/>
    </dgm:linClrLst>
    <dgm:effectClrLst/>
    <dgm:txLinClrLst/>
    <dgm:txFillClrLst/>
    <dgm:txEffectClrLst/>
  </dgm:styleLbl>
  <dgm:styleLbl name="parChTrans2D1">
    <dgm:fillClrLst meth="repeat">
      <a:schemeClr val="accent5"/>
    </dgm:fillClrLst>
    <dgm:linClrLst meth="repeat">
      <a:schemeClr val="lt1"/>
    </dgm:linClrLst>
    <dgm:effectClrLst/>
    <dgm:txLinClrLst/>
    <dgm:txFillClrLst meth="repeat">
      <a:schemeClr val="lt1"/>
    </dgm:txFillClrLst>
    <dgm:txEffectClrLst/>
  </dgm:styleLbl>
  <dgm:styleLbl name="parChTrans2D2">
    <dgm:fillClrLst meth="repeat">
      <a:schemeClr val="accent6"/>
    </dgm:fillClrLst>
    <dgm:linClrLst meth="repeat">
      <a:schemeClr val="lt1"/>
    </dgm:linClrLst>
    <dgm:effectClrLst/>
    <dgm:txLinClrLst/>
    <dgm:txFillClrLst/>
    <dgm:txEffectClrLst/>
  </dgm:styleLbl>
  <dgm:styleLbl name="parChTrans2D3">
    <dgm:fillClrLst meth="repeat">
      <a:schemeClr val="accent6"/>
    </dgm:fillClrLst>
    <dgm:linClrLst meth="repeat">
      <a:schemeClr val="lt1"/>
    </dgm:linClrLst>
    <dgm:effectClrLst/>
    <dgm:txLinClrLst/>
    <dgm:txFillClrLst/>
    <dgm:txEffectClrLst/>
  </dgm:styleLbl>
  <dgm:styleLbl name="parChTrans2D4">
    <dgm:fillClrLst meth="repeat">
      <a:schemeClr val="accent1"/>
    </dgm:fillClrLst>
    <dgm:linClrLst meth="repeat">
      <a:schemeClr val="lt1"/>
    </dgm:linClrLst>
    <dgm:effectClrLst/>
    <dgm:txLinClrLst/>
    <dgm:txFillClrLst meth="repeat">
      <a:schemeClr val="lt1"/>
    </dgm:txFillClrLst>
    <dgm:txEffectClrLst/>
  </dgm:styleLbl>
  <dgm:styleLbl name="parChTrans1D1">
    <dgm:fillClrLst meth="repeat">
      <a:schemeClr val="accent5"/>
    </dgm:fillClrLst>
    <dgm:linClrLst meth="repeat">
      <a:schemeClr val="accent5"/>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1"/>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2"/>
    </dgm:linClrLst>
    <dgm:effectClrLst/>
    <dgm:txLinClrLst/>
    <dgm:txFillClrLst meth="repeat">
      <a:schemeClr val="tx1"/>
    </dgm:txFillClrLst>
    <dgm:txEffectClrLst/>
  </dgm:styleLbl>
  <dgm:styleLbl name="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solidFgAcc1">
    <dgm:fillClrLst meth="repeat">
      <a:schemeClr val="lt1"/>
    </dgm:fillClrLst>
    <dgm:linClrLst>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a:schemeClr val="accent5"/>
      <a:schemeClr val="accent6"/>
    </dgm:linClrLst>
    <dgm:effectClrLst/>
    <dgm:txLinClrLst/>
    <dgm:txFillClrLst meth="repeat">
      <a:schemeClr val="dk1"/>
    </dgm:txFillClrLst>
    <dgm:txEffectClrLst/>
  </dgm:styleLbl>
  <dgm:styleLbl name="solidBgAcc1">
    <dgm:fillClrLst meth="repeat">
      <a:schemeClr val="lt1"/>
    </dgm:fillClrLst>
    <dgm:linClrLst>
      <a:schemeClr val="accent5"/>
      <a:schemeClr val="accent6"/>
    </dgm:linClrLst>
    <dgm:effectClrLst/>
    <dgm:txLinClrLst/>
    <dgm:txFillClrLst meth="repeat">
      <a:schemeClr val="dk1"/>
    </dgm:txFillClrLst>
    <dgm:txEffectClrLst/>
  </dgm:styleLbl>
  <dgm:styleLbl name="fgAccFollowNode1">
    <dgm:fillClrLst>
      <a:schemeClr val="accent5">
        <a:tint val="40000"/>
        <a:alpha val="90000"/>
      </a:schemeClr>
      <a:schemeClr val="accent6">
        <a:tint val="40000"/>
        <a:alpha val="90000"/>
      </a:schemeClr>
    </dgm:fillClrLst>
    <dgm:linClrLst>
      <a:schemeClr val="accent5">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4"/>
    </dgm:linClrLst>
    <dgm:effectClrLst/>
    <dgm:txLinClrLst/>
    <dgm:txFillClrLst meth="repeat">
      <a:schemeClr val="dk1"/>
    </dgm:txFillClrLst>
    <dgm:txEffectClrLst/>
  </dgm:styleLbl>
  <dgm:styleLbl name="fgAcc2">
    <dgm:fillClrLst meth="repeat">
      <a:schemeClr val="lt1">
        <a:alpha val="90000"/>
      </a:schemeClr>
    </dgm:fillClrLst>
    <dgm:linClrLst>
      <a:schemeClr val="accent6"/>
    </dgm:linClrLst>
    <dgm:effectClrLst/>
    <dgm:txLinClrLst/>
    <dgm:txFillClrLst meth="repeat">
      <a:schemeClr val="dk1"/>
    </dgm:txFillClrLst>
    <dgm:txEffectClrLst/>
  </dgm:styleLbl>
  <dgm:styleLbl name="fgAcc3">
    <dgm:fillClrLst meth="repeat">
      <a:schemeClr val="lt1">
        <a:alpha val="90000"/>
      </a:schemeClr>
    </dgm:fillClrLst>
    <dgm:linClrLst>
      <a:schemeClr val="accent1"/>
    </dgm:linClrLst>
    <dgm:effectClrLst/>
    <dgm:txLinClrLst/>
    <dgm:txFillClrLst meth="repeat">
      <a:schemeClr val="dk1"/>
    </dgm:txFillClrLst>
    <dgm:txEffectClrLst/>
  </dgm:styleLbl>
  <dgm:styleLbl name="fgAcc4">
    <dgm:fillClrLst meth="repeat">
      <a:schemeClr val="lt1">
        <a:alpha val="90000"/>
      </a:schemeClr>
    </dgm:fillClrLst>
    <dgm:linClrLst>
      <a:schemeClr val="accent2"/>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5">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colorful5">
  <dgm:title val=""/>
  <dgm:desc val=""/>
  <dgm:catLst>
    <dgm:cat type="colorful" pri="10500"/>
  </dgm:catLst>
  <dgm:styleLbl name="node0">
    <dgm:fillClrLst meth="repeat">
      <a:schemeClr val="accent4"/>
    </dgm:fillClrLst>
    <dgm:linClrLst meth="repeat">
      <a:schemeClr val="lt1"/>
    </dgm:linClrLst>
    <dgm:effectClrLst/>
    <dgm:txLinClrLst/>
    <dgm:txFillClrLst/>
    <dgm:txEffectClrLst/>
  </dgm:styleLbl>
  <dgm:styleLbl name="node1">
    <dgm:fillClrLst>
      <a:schemeClr val="accent5"/>
      <a:schemeClr val="accent6"/>
    </dgm:fillClrLst>
    <dgm:linClrLst meth="repeat">
      <a:schemeClr val="lt1"/>
    </dgm:linClrLst>
    <dgm:effectClrLst/>
    <dgm:txLinClrLst/>
    <dgm:txFillClrLst/>
    <dgm:txEffectClrLst/>
  </dgm:styleLbl>
  <dgm:styleLbl name="alignNode1">
    <dgm:fillClrLst>
      <a:schemeClr val="accent5"/>
      <a:schemeClr val="accent6"/>
    </dgm:fillClrLst>
    <dgm:linClrLst>
      <a:schemeClr val="accent5"/>
      <a:schemeClr val="accent6"/>
    </dgm:linClrLst>
    <dgm:effectClrLst/>
    <dgm:txLinClrLst/>
    <dgm:txFillClrLst/>
    <dgm:txEffectClrLst/>
  </dgm:styleLbl>
  <dgm:styleLbl name="lnNode1">
    <dgm:fillClrLst>
      <a:schemeClr val="accent5"/>
      <a:schemeClr val="accent6"/>
    </dgm:fillClrLst>
    <dgm:linClrLst meth="repeat">
      <a:schemeClr val="lt1"/>
    </dgm:linClrLst>
    <dgm:effectClrLst/>
    <dgm:txLinClrLst/>
    <dgm:txFillClrLst/>
    <dgm:txEffectClrLst/>
  </dgm:styleLbl>
  <dgm:styleLbl name="vennNode1">
    <dgm:fillClrLst>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6"/>
    </dgm:fillClrLst>
    <dgm:linClrLst meth="repeat">
      <a:schemeClr val="lt1"/>
    </dgm:linClrLst>
    <dgm:effectClrLst/>
    <dgm:txLinClrLst/>
    <dgm:txFillClrLst/>
    <dgm:txEffectClrLst/>
  </dgm:styleLbl>
  <dgm:styleLbl name="node3">
    <dgm:fillClrLst>
      <a:schemeClr val="accent1"/>
    </dgm:fillClrLst>
    <dgm:linClrLst meth="repeat">
      <a:schemeClr val="lt1"/>
    </dgm:linClrLst>
    <dgm:effectClrLst/>
    <dgm:txLinClrLst/>
    <dgm:txFillClrLst/>
    <dgm:txEffectClrLst/>
  </dgm:styleLbl>
  <dgm:styleLbl name="node4">
    <dgm:fillClrLst>
      <a:schemeClr val="accent2"/>
    </dgm:fillClrLst>
    <dgm:linClrLst meth="repeat">
      <a:schemeClr val="lt1"/>
    </dgm:linClrLst>
    <dgm:effectClrLst/>
    <dgm:txLinClrLst/>
    <dgm:txFillClrLst/>
    <dgm:txEffectClrLst/>
  </dgm:styleLbl>
  <dgm:styleLbl name="fgImgPlace1">
    <dgm:fillClrLst>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5"/>
      <a:schemeClr val="accent6"/>
    </dgm:fillClrLst>
    <dgm:linClrLst meth="repeat">
      <a:schemeClr val="lt1"/>
    </dgm:linClrLst>
    <dgm:effectClrLst/>
    <dgm:txLinClrLst/>
    <dgm:txFillClrLst/>
    <dgm:txEffectClrLst/>
  </dgm:styleLbl>
  <dgm:styleLbl name="fgSibTrans2D1">
    <dgm:fillClrLst>
      <a:schemeClr val="accent5"/>
      <a:schemeClr val="accent6"/>
    </dgm:fillClrLst>
    <dgm:linClrLst meth="repeat">
      <a:schemeClr val="lt1"/>
    </dgm:linClrLst>
    <dgm:effectClrLst/>
    <dgm:txLinClrLst/>
    <dgm:txFillClrLst meth="repeat">
      <a:schemeClr val="lt1"/>
    </dgm:txFillClrLst>
    <dgm:txEffectClrLst/>
  </dgm:styleLbl>
  <dgm:styleLbl name="bgSibTrans2D1">
    <dgm:fillClrLst>
      <a:schemeClr val="accent5"/>
      <a:schemeClr val="accent6"/>
    </dgm:fillClrLst>
    <dgm:linClrLst meth="repeat">
      <a:schemeClr val="lt1"/>
    </dgm:linClrLst>
    <dgm:effectClrLst/>
    <dgm:txLinClrLst/>
    <dgm:txFillClrLst meth="repeat">
      <a:schemeClr val="lt1"/>
    </dgm:txFillClrLst>
    <dgm:txEffectClrLst/>
  </dgm:styleLbl>
  <dgm:styleLbl name="sibTrans1D1">
    <dgm:fillClrLst/>
    <dgm:linClrLst>
      <a:schemeClr val="accent5"/>
      <a:schemeClr val="accent6"/>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a:shade val="80000"/>
      </a:schemeClr>
    </dgm:linClrLst>
    <dgm:effectClrLst/>
    <dgm:txLinClrLst/>
    <dgm:txFillClrLst/>
    <dgm:txEffectClrLst/>
  </dgm:styleLbl>
  <dgm:styleLbl name="asst1">
    <dgm:fillClrLst meth="repeat">
      <a:schemeClr val="accent6"/>
    </dgm:fillClrLst>
    <dgm:linClrLst meth="repeat">
      <a:schemeClr val="lt1">
        <a:shade val="80000"/>
      </a:schemeClr>
    </dgm:linClrLst>
    <dgm:effectClrLst/>
    <dgm:txLinClrLst/>
    <dgm:txFillClrLst/>
    <dgm:txEffectClrLst/>
  </dgm:styleLbl>
  <dgm:styleLbl name="asst2">
    <dgm:fillClrLst>
      <a:schemeClr val="accent1"/>
    </dgm:fillClrLst>
    <dgm:linClrLst meth="repeat">
      <a:schemeClr val="lt1"/>
    </dgm:linClrLst>
    <dgm:effectClrLst/>
    <dgm:txLinClrLst/>
    <dgm:txFillClrLst/>
    <dgm:txEffectClrLst/>
  </dgm:styleLbl>
  <dgm:styleLbl name="asst3">
    <dgm:fillClrLst>
      <a:schemeClr val="accent2"/>
    </dgm:fillClrLst>
    <dgm:linClrLst meth="repeat">
      <a:schemeClr val="lt1"/>
    </dgm:linClrLst>
    <dgm:effectClrLst/>
    <dgm:txLinClrLst/>
    <dgm:txFillClrLst/>
    <dgm:txEffectClrLst/>
  </dgm:styleLbl>
  <dgm:styleLbl name="asst4">
    <dgm:fillClrLst>
      <a:schemeClr val="accent3"/>
    </dgm:fillClrLst>
    <dgm:linClrLst meth="repeat">
      <a:schemeClr val="lt1"/>
    </dgm:linClrLst>
    <dgm:effectClrLst/>
    <dgm:txLinClrLst/>
    <dgm:txFillClrLst/>
    <dgm:txEffectClrLst/>
  </dgm:styleLbl>
  <dgm:styleLbl name="parChTrans2D1">
    <dgm:fillClrLst meth="repeat">
      <a:schemeClr val="accent5"/>
    </dgm:fillClrLst>
    <dgm:linClrLst meth="repeat">
      <a:schemeClr val="lt1"/>
    </dgm:linClrLst>
    <dgm:effectClrLst/>
    <dgm:txLinClrLst/>
    <dgm:txFillClrLst meth="repeat">
      <a:schemeClr val="lt1"/>
    </dgm:txFillClrLst>
    <dgm:txEffectClrLst/>
  </dgm:styleLbl>
  <dgm:styleLbl name="parChTrans2D2">
    <dgm:fillClrLst meth="repeat">
      <a:schemeClr val="accent6"/>
    </dgm:fillClrLst>
    <dgm:linClrLst meth="repeat">
      <a:schemeClr val="lt1"/>
    </dgm:linClrLst>
    <dgm:effectClrLst/>
    <dgm:txLinClrLst/>
    <dgm:txFillClrLst/>
    <dgm:txEffectClrLst/>
  </dgm:styleLbl>
  <dgm:styleLbl name="parChTrans2D3">
    <dgm:fillClrLst meth="repeat">
      <a:schemeClr val="accent6"/>
    </dgm:fillClrLst>
    <dgm:linClrLst meth="repeat">
      <a:schemeClr val="lt1"/>
    </dgm:linClrLst>
    <dgm:effectClrLst/>
    <dgm:txLinClrLst/>
    <dgm:txFillClrLst/>
    <dgm:txEffectClrLst/>
  </dgm:styleLbl>
  <dgm:styleLbl name="parChTrans2D4">
    <dgm:fillClrLst meth="repeat">
      <a:schemeClr val="accent1"/>
    </dgm:fillClrLst>
    <dgm:linClrLst meth="repeat">
      <a:schemeClr val="lt1"/>
    </dgm:linClrLst>
    <dgm:effectClrLst/>
    <dgm:txLinClrLst/>
    <dgm:txFillClrLst meth="repeat">
      <a:schemeClr val="lt1"/>
    </dgm:txFillClrLst>
    <dgm:txEffectClrLst/>
  </dgm:styleLbl>
  <dgm:styleLbl name="parChTrans1D1">
    <dgm:fillClrLst meth="repeat">
      <a:schemeClr val="accent5"/>
    </dgm:fillClrLst>
    <dgm:linClrLst meth="repeat">
      <a:schemeClr val="accent5"/>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1"/>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2"/>
    </dgm:linClrLst>
    <dgm:effectClrLst/>
    <dgm:txLinClrLst/>
    <dgm:txFillClrLst meth="repeat">
      <a:schemeClr val="tx1"/>
    </dgm:txFillClrLst>
    <dgm:txEffectClrLst/>
  </dgm:styleLbl>
  <dgm:styleLbl name="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solidFgAcc1">
    <dgm:fillClrLst meth="repeat">
      <a:schemeClr val="lt1"/>
    </dgm:fillClrLst>
    <dgm:linClrLst>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a:schemeClr val="accent5"/>
      <a:schemeClr val="accent6"/>
    </dgm:linClrLst>
    <dgm:effectClrLst/>
    <dgm:txLinClrLst/>
    <dgm:txFillClrLst meth="repeat">
      <a:schemeClr val="dk1"/>
    </dgm:txFillClrLst>
    <dgm:txEffectClrLst/>
  </dgm:styleLbl>
  <dgm:styleLbl name="solidBgAcc1">
    <dgm:fillClrLst meth="repeat">
      <a:schemeClr val="lt1"/>
    </dgm:fillClrLst>
    <dgm:linClrLst>
      <a:schemeClr val="accent5"/>
      <a:schemeClr val="accent6"/>
    </dgm:linClrLst>
    <dgm:effectClrLst/>
    <dgm:txLinClrLst/>
    <dgm:txFillClrLst meth="repeat">
      <a:schemeClr val="dk1"/>
    </dgm:txFillClrLst>
    <dgm:txEffectClrLst/>
  </dgm:styleLbl>
  <dgm:styleLbl name="fgAccFollowNode1">
    <dgm:fillClrLst>
      <a:schemeClr val="accent5">
        <a:tint val="40000"/>
        <a:alpha val="90000"/>
      </a:schemeClr>
      <a:schemeClr val="accent6">
        <a:tint val="40000"/>
        <a:alpha val="90000"/>
      </a:schemeClr>
    </dgm:fillClrLst>
    <dgm:linClrLst>
      <a:schemeClr val="accent5">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4"/>
    </dgm:linClrLst>
    <dgm:effectClrLst/>
    <dgm:txLinClrLst/>
    <dgm:txFillClrLst meth="repeat">
      <a:schemeClr val="dk1"/>
    </dgm:txFillClrLst>
    <dgm:txEffectClrLst/>
  </dgm:styleLbl>
  <dgm:styleLbl name="fgAcc2">
    <dgm:fillClrLst meth="repeat">
      <a:schemeClr val="lt1">
        <a:alpha val="90000"/>
      </a:schemeClr>
    </dgm:fillClrLst>
    <dgm:linClrLst>
      <a:schemeClr val="accent6"/>
    </dgm:linClrLst>
    <dgm:effectClrLst/>
    <dgm:txLinClrLst/>
    <dgm:txFillClrLst meth="repeat">
      <a:schemeClr val="dk1"/>
    </dgm:txFillClrLst>
    <dgm:txEffectClrLst/>
  </dgm:styleLbl>
  <dgm:styleLbl name="fgAcc3">
    <dgm:fillClrLst meth="repeat">
      <a:schemeClr val="lt1">
        <a:alpha val="90000"/>
      </a:schemeClr>
    </dgm:fillClrLst>
    <dgm:linClrLst>
      <a:schemeClr val="accent1"/>
    </dgm:linClrLst>
    <dgm:effectClrLst/>
    <dgm:txLinClrLst/>
    <dgm:txFillClrLst meth="repeat">
      <a:schemeClr val="dk1"/>
    </dgm:txFillClrLst>
    <dgm:txEffectClrLst/>
  </dgm:styleLbl>
  <dgm:styleLbl name="fgAcc4">
    <dgm:fillClrLst meth="repeat">
      <a:schemeClr val="lt1">
        <a:alpha val="90000"/>
      </a:schemeClr>
    </dgm:fillClrLst>
    <dgm:linClrLst>
      <a:schemeClr val="accent2"/>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5">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colorful5">
  <dgm:title val=""/>
  <dgm:desc val=""/>
  <dgm:catLst>
    <dgm:cat type="colorful" pri="10500"/>
  </dgm:catLst>
  <dgm:styleLbl name="node0">
    <dgm:fillClrLst meth="repeat">
      <a:schemeClr val="accent4"/>
    </dgm:fillClrLst>
    <dgm:linClrLst meth="repeat">
      <a:schemeClr val="lt1"/>
    </dgm:linClrLst>
    <dgm:effectClrLst/>
    <dgm:txLinClrLst/>
    <dgm:txFillClrLst/>
    <dgm:txEffectClrLst/>
  </dgm:styleLbl>
  <dgm:styleLbl name="node1">
    <dgm:fillClrLst>
      <a:schemeClr val="accent5"/>
      <a:schemeClr val="accent6"/>
    </dgm:fillClrLst>
    <dgm:linClrLst meth="repeat">
      <a:schemeClr val="lt1"/>
    </dgm:linClrLst>
    <dgm:effectClrLst/>
    <dgm:txLinClrLst/>
    <dgm:txFillClrLst/>
    <dgm:txEffectClrLst/>
  </dgm:styleLbl>
  <dgm:styleLbl name="alignNode1">
    <dgm:fillClrLst>
      <a:schemeClr val="accent5"/>
      <a:schemeClr val="accent6"/>
    </dgm:fillClrLst>
    <dgm:linClrLst>
      <a:schemeClr val="accent5"/>
      <a:schemeClr val="accent6"/>
    </dgm:linClrLst>
    <dgm:effectClrLst/>
    <dgm:txLinClrLst/>
    <dgm:txFillClrLst/>
    <dgm:txEffectClrLst/>
  </dgm:styleLbl>
  <dgm:styleLbl name="lnNode1">
    <dgm:fillClrLst>
      <a:schemeClr val="accent5"/>
      <a:schemeClr val="accent6"/>
    </dgm:fillClrLst>
    <dgm:linClrLst meth="repeat">
      <a:schemeClr val="lt1"/>
    </dgm:linClrLst>
    <dgm:effectClrLst/>
    <dgm:txLinClrLst/>
    <dgm:txFillClrLst/>
    <dgm:txEffectClrLst/>
  </dgm:styleLbl>
  <dgm:styleLbl name="vennNode1">
    <dgm:fillClrLst>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6"/>
    </dgm:fillClrLst>
    <dgm:linClrLst meth="repeat">
      <a:schemeClr val="lt1"/>
    </dgm:linClrLst>
    <dgm:effectClrLst/>
    <dgm:txLinClrLst/>
    <dgm:txFillClrLst/>
    <dgm:txEffectClrLst/>
  </dgm:styleLbl>
  <dgm:styleLbl name="node3">
    <dgm:fillClrLst>
      <a:schemeClr val="accent1"/>
    </dgm:fillClrLst>
    <dgm:linClrLst meth="repeat">
      <a:schemeClr val="lt1"/>
    </dgm:linClrLst>
    <dgm:effectClrLst/>
    <dgm:txLinClrLst/>
    <dgm:txFillClrLst/>
    <dgm:txEffectClrLst/>
  </dgm:styleLbl>
  <dgm:styleLbl name="node4">
    <dgm:fillClrLst>
      <a:schemeClr val="accent2"/>
    </dgm:fillClrLst>
    <dgm:linClrLst meth="repeat">
      <a:schemeClr val="lt1"/>
    </dgm:linClrLst>
    <dgm:effectClrLst/>
    <dgm:txLinClrLst/>
    <dgm:txFillClrLst/>
    <dgm:txEffectClrLst/>
  </dgm:styleLbl>
  <dgm:styleLbl name="fgImgPlace1">
    <dgm:fillClrLst>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5"/>
      <a:schemeClr val="accent6"/>
    </dgm:fillClrLst>
    <dgm:linClrLst meth="repeat">
      <a:schemeClr val="lt1"/>
    </dgm:linClrLst>
    <dgm:effectClrLst/>
    <dgm:txLinClrLst/>
    <dgm:txFillClrLst/>
    <dgm:txEffectClrLst/>
  </dgm:styleLbl>
  <dgm:styleLbl name="fgSibTrans2D1">
    <dgm:fillClrLst>
      <a:schemeClr val="accent5"/>
      <a:schemeClr val="accent6"/>
    </dgm:fillClrLst>
    <dgm:linClrLst meth="repeat">
      <a:schemeClr val="lt1"/>
    </dgm:linClrLst>
    <dgm:effectClrLst/>
    <dgm:txLinClrLst/>
    <dgm:txFillClrLst meth="repeat">
      <a:schemeClr val="lt1"/>
    </dgm:txFillClrLst>
    <dgm:txEffectClrLst/>
  </dgm:styleLbl>
  <dgm:styleLbl name="bgSibTrans2D1">
    <dgm:fillClrLst>
      <a:schemeClr val="accent5"/>
      <a:schemeClr val="accent6"/>
    </dgm:fillClrLst>
    <dgm:linClrLst meth="repeat">
      <a:schemeClr val="lt1"/>
    </dgm:linClrLst>
    <dgm:effectClrLst/>
    <dgm:txLinClrLst/>
    <dgm:txFillClrLst meth="repeat">
      <a:schemeClr val="lt1"/>
    </dgm:txFillClrLst>
    <dgm:txEffectClrLst/>
  </dgm:styleLbl>
  <dgm:styleLbl name="sibTrans1D1">
    <dgm:fillClrLst/>
    <dgm:linClrLst>
      <a:schemeClr val="accent5"/>
      <a:schemeClr val="accent6"/>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a:shade val="80000"/>
      </a:schemeClr>
    </dgm:linClrLst>
    <dgm:effectClrLst/>
    <dgm:txLinClrLst/>
    <dgm:txFillClrLst/>
    <dgm:txEffectClrLst/>
  </dgm:styleLbl>
  <dgm:styleLbl name="asst1">
    <dgm:fillClrLst meth="repeat">
      <a:schemeClr val="accent6"/>
    </dgm:fillClrLst>
    <dgm:linClrLst meth="repeat">
      <a:schemeClr val="lt1">
        <a:shade val="80000"/>
      </a:schemeClr>
    </dgm:linClrLst>
    <dgm:effectClrLst/>
    <dgm:txLinClrLst/>
    <dgm:txFillClrLst/>
    <dgm:txEffectClrLst/>
  </dgm:styleLbl>
  <dgm:styleLbl name="asst2">
    <dgm:fillClrLst>
      <a:schemeClr val="accent1"/>
    </dgm:fillClrLst>
    <dgm:linClrLst meth="repeat">
      <a:schemeClr val="lt1"/>
    </dgm:linClrLst>
    <dgm:effectClrLst/>
    <dgm:txLinClrLst/>
    <dgm:txFillClrLst/>
    <dgm:txEffectClrLst/>
  </dgm:styleLbl>
  <dgm:styleLbl name="asst3">
    <dgm:fillClrLst>
      <a:schemeClr val="accent2"/>
    </dgm:fillClrLst>
    <dgm:linClrLst meth="repeat">
      <a:schemeClr val="lt1"/>
    </dgm:linClrLst>
    <dgm:effectClrLst/>
    <dgm:txLinClrLst/>
    <dgm:txFillClrLst/>
    <dgm:txEffectClrLst/>
  </dgm:styleLbl>
  <dgm:styleLbl name="asst4">
    <dgm:fillClrLst>
      <a:schemeClr val="accent3"/>
    </dgm:fillClrLst>
    <dgm:linClrLst meth="repeat">
      <a:schemeClr val="lt1"/>
    </dgm:linClrLst>
    <dgm:effectClrLst/>
    <dgm:txLinClrLst/>
    <dgm:txFillClrLst/>
    <dgm:txEffectClrLst/>
  </dgm:styleLbl>
  <dgm:styleLbl name="parChTrans2D1">
    <dgm:fillClrLst meth="repeat">
      <a:schemeClr val="accent5"/>
    </dgm:fillClrLst>
    <dgm:linClrLst meth="repeat">
      <a:schemeClr val="lt1"/>
    </dgm:linClrLst>
    <dgm:effectClrLst/>
    <dgm:txLinClrLst/>
    <dgm:txFillClrLst meth="repeat">
      <a:schemeClr val="lt1"/>
    </dgm:txFillClrLst>
    <dgm:txEffectClrLst/>
  </dgm:styleLbl>
  <dgm:styleLbl name="parChTrans2D2">
    <dgm:fillClrLst meth="repeat">
      <a:schemeClr val="accent6"/>
    </dgm:fillClrLst>
    <dgm:linClrLst meth="repeat">
      <a:schemeClr val="lt1"/>
    </dgm:linClrLst>
    <dgm:effectClrLst/>
    <dgm:txLinClrLst/>
    <dgm:txFillClrLst/>
    <dgm:txEffectClrLst/>
  </dgm:styleLbl>
  <dgm:styleLbl name="parChTrans2D3">
    <dgm:fillClrLst meth="repeat">
      <a:schemeClr val="accent6"/>
    </dgm:fillClrLst>
    <dgm:linClrLst meth="repeat">
      <a:schemeClr val="lt1"/>
    </dgm:linClrLst>
    <dgm:effectClrLst/>
    <dgm:txLinClrLst/>
    <dgm:txFillClrLst/>
    <dgm:txEffectClrLst/>
  </dgm:styleLbl>
  <dgm:styleLbl name="parChTrans2D4">
    <dgm:fillClrLst meth="repeat">
      <a:schemeClr val="accent1"/>
    </dgm:fillClrLst>
    <dgm:linClrLst meth="repeat">
      <a:schemeClr val="lt1"/>
    </dgm:linClrLst>
    <dgm:effectClrLst/>
    <dgm:txLinClrLst/>
    <dgm:txFillClrLst meth="repeat">
      <a:schemeClr val="lt1"/>
    </dgm:txFillClrLst>
    <dgm:txEffectClrLst/>
  </dgm:styleLbl>
  <dgm:styleLbl name="parChTrans1D1">
    <dgm:fillClrLst meth="repeat">
      <a:schemeClr val="accent5"/>
    </dgm:fillClrLst>
    <dgm:linClrLst meth="repeat">
      <a:schemeClr val="accent5"/>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1"/>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2"/>
    </dgm:linClrLst>
    <dgm:effectClrLst/>
    <dgm:txLinClrLst/>
    <dgm:txFillClrLst meth="repeat">
      <a:schemeClr val="tx1"/>
    </dgm:txFillClrLst>
    <dgm:txEffectClrLst/>
  </dgm:styleLbl>
  <dgm:styleLbl name="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solidFgAcc1">
    <dgm:fillClrLst meth="repeat">
      <a:schemeClr val="lt1"/>
    </dgm:fillClrLst>
    <dgm:linClrLst>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a:schemeClr val="accent5"/>
      <a:schemeClr val="accent6"/>
    </dgm:linClrLst>
    <dgm:effectClrLst/>
    <dgm:txLinClrLst/>
    <dgm:txFillClrLst meth="repeat">
      <a:schemeClr val="dk1"/>
    </dgm:txFillClrLst>
    <dgm:txEffectClrLst/>
  </dgm:styleLbl>
  <dgm:styleLbl name="solidBgAcc1">
    <dgm:fillClrLst meth="repeat">
      <a:schemeClr val="lt1"/>
    </dgm:fillClrLst>
    <dgm:linClrLst>
      <a:schemeClr val="accent5"/>
      <a:schemeClr val="accent6"/>
    </dgm:linClrLst>
    <dgm:effectClrLst/>
    <dgm:txLinClrLst/>
    <dgm:txFillClrLst meth="repeat">
      <a:schemeClr val="dk1"/>
    </dgm:txFillClrLst>
    <dgm:txEffectClrLst/>
  </dgm:styleLbl>
  <dgm:styleLbl name="fgAccFollowNode1">
    <dgm:fillClrLst>
      <a:schemeClr val="accent5">
        <a:tint val="40000"/>
        <a:alpha val="90000"/>
      </a:schemeClr>
      <a:schemeClr val="accent6">
        <a:tint val="40000"/>
        <a:alpha val="90000"/>
      </a:schemeClr>
    </dgm:fillClrLst>
    <dgm:linClrLst>
      <a:schemeClr val="accent5">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4"/>
    </dgm:linClrLst>
    <dgm:effectClrLst/>
    <dgm:txLinClrLst/>
    <dgm:txFillClrLst meth="repeat">
      <a:schemeClr val="dk1"/>
    </dgm:txFillClrLst>
    <dgm:txEffectClrLst/>
  </dgm:styleLbl>
  <dgm:styleLbl name="fgAcc2">
    <dgm:fillClrLst meth="repeat">
      <a:schemeClr val="lt1">
        <a:alpha val="90000"/>
      </a:schemeClr>
    </dgm:fillClrLst>
    <dgm:linClrLst>
      <a:schemeClr val="accent6"/>
    </dgm:linClrLst>
    <dgm:effectClrLst/>
    <dgm:txLinClrLst/>
    <dgm:txFillClrLst meth="repeat">
      <a:schemeClr val="dk1"/>
    </dgm:txFillClrLst>
    <dgm:txEffectClrLst/>
  </dgm:styleLbl>
  <dgm:styleLbl name="fgAcc3">
    <dgm:fillClrLst meth="repeat">
      <a:schemeClr val="lt1">
        <a:alpha val="90000"/>
      </a:schemeClr>
    </dgm:fillClrLst>
    <dgm:linClrLst>
      <a:schemeClr val="accent1"/>
    </dgm:linClrLst>
    <dgm:effectClrLst/>
    <dgm:txLinClrLst/>
    <dgm:txFillClrLst meth="repeat">
      <a:schemeClr val="dk1"/>
    </dgm:txFillClrLst>
    <dgm:txEffectClrLst/>
  </dgm:styleLbl>
  <dgm:styleLbl name="fgAcc4">
    <dgm:fillClrLst meth="repeat">
      <a:schemeClr val="lt1">
        <a:alpha val="90000"/>
      </a:schemeClr>
    </dgm:fillClrLst>
    <dgm:linClrLst>
      <a:schemeClr val="accent2"/>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5">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3642A160-4156-40C6-B840-49D956D6E2D7}" type="doc">
      <dgm:prSet loTypeId="urn:microsoft.com/office/officeart/2008/layout/RadialCluster" loCatId="cycle" qsTypeId="urn:microsoft.com/office/officeart/2005/8/quickstyle/3d1" qsCatId="3D" csTypeId="urn:microsoft.com/office/officeart/2005/8/colors/colorful5" csCatId="colorful" phldr="1"/>
      <dgm:spPr/>
      <dgm:t>
        <a:bodyPr/>
        <a:lstStyle/>
        <a:p>
          <a:endParaRPr lang="en-US"/>
        </a:p>
      </dgm:t>
    </dgm:pt>
    <dgm:pt modelId="{532811DC-F37F-46DA-91CB-D11481A8A38A}">
      <dgm:prSet phldrT="[Text]"/>
      <dgm:spPr/>
      <dgm:t>
        <a:bodyPr/>
        <a:lstStyle/>
        <a:p>
          <a:r>
            <a:rPr lang="en-US"/>
            <a:t>Sasaran Kepala Daerah</a:t>
          </a:r>
        </a:p>
      </dgm:t>
    </dgm:pt>
    <dgm:pt modelId="{6C5FA054-75EE-4A6F-BC44-8EE38AED0ED6}" type="parTrans" cxnId="{31361E02-262D-4724-9264-4038CC4ED59F}">
      <dgm:prSet/>
      <dgm:spPr/>
      <dgm:t>
        <a:bodyPr/>
        <a:lstStyle/>
        <a:p>
          <a:endParaRPr lang="en-US"/>
        </a:p>
      </dgm:t>
    </dgm:pt>
    <dgm:pt modelId="{88F0D1FB-9845-4A50-A627-E1030CFD7005}" type="sibTrans" cxnId="{31361E02-262D-4724-9264-4038CC4ED59F}">
      <dgm:prSet/>
      <dgm:spPr/>
      <dgm:t>
        <a:bodyPr/>
        <a:lstStyle/>
        <a:p>
          <a:endParaRPr lang="en-US"/>
        </a:p>
      </dgm:t>
    </dgm:pt>
    <dgm:pt modelId="{3528ABA1-5B32-4DCE-8EA0-C42C524A4EE0}">
      <dgm:prSet phldrT="[Text]"/>
      <dgm:spPr/>
      <dgm:t>
        <a:bodyPr/>
        <a:lstStyle/>
        <a:p>
          <a:r>
            <a:rPr lang="en-US"/>
            <a:t>Program</a:t>
          </a:r>
        </a:p>
      </dgm:t>
    </dgm:pt>
    <dgm:pt modelId="{6BCD2243-9E19-44C8-AEF0-5FC610325C7B}" type="parTrans" cxnId="{BC5B239F-7A72-497B-9ED2-4F0FB225AC92}">
      <dgm:prSet/>
      <dgm:spPr/>
      <dgm:t>
        <a:bodyPr/>
        <a:lstStyle/>
        <a:p>
          <a:endParaRPr lang="en-US"/>
        </a:p>
      </dgm:t>
    </dgm:pt>
    <dgm:pt modelId="{DC5A447E-E7BF-4302-B651-33861C847813}" type="sibTrans" cxnId="{BC5B239F-7A72-497B-9ED2-4F0FB225AC92}">
      <dgm:prSet/>
      <dgm:spPr/>
      <dgm:t>
        <a:bodyPr/>
        <a:lstStyle/>
        <a:p>
          <a:endParaRPr lang="en-US"/>
        </a:p>
      </dgm:t>
    </dgm:pt>
    <dgm:pt modelId="{37D69214-D136-4F23-B7F5-07FC5E84EF83}">
      <dgm:prSet phldrT="[Text]"/>
      <dgm:spPr/>
      <dgm:t>
        <a:bodyPr/>
        <a:lstStyle/>
        <a:p>
          <a:r>
            <a:rPr lang="en-US"/>
            <a:t>Kegiatan</a:t>
          </a:r>
        </a:p>
      </dgm:t>
    </dgm:pt>
    <dgm:pt modelId="{6A2CB5BE-E6FA-40A7-A3F3-3E0D80EC1B60}" type="parTrans" cxnId="{E6BEC5E0-B051-4609-A7C7-57B145F55885}">
      <dgm:prSet/>
      <dgm:spPr/>
      <dgm:t>
        <a:bodyPr/>
        <a:lstStyle/>
        <a:p>
          <a:endParaRPr lang="en-US"/>
        </a:p>
      </dgm:t>
    </dgm:pt>
    <dgm:pt modelId="{4D9FA8CA-1F8D-49C8-8EE0-13B1D6D2C623}" type="sibTrans" cxnId="{E6BEC5E0-B051-4609-A7C7-57B145F55885}">
      <dgm:prSet/>
      <dgm:spPr/>
      <dgm:t>
        <a:bodyPr/>
        <a:lstStyle/>
        <a:p>
          <a:endParaRPr lang="en-US"/>
        </a:p>
      </dgm:t>
    </dgm:pt>
    <dgm:pt modelId="{B60A1356-45CA-4A9B-B5A4-BC72AE6F9159}">
      <dgm:prSet phldrT="[Text]"/>
      <dgm:spPr/>
      <dgm:t>
        <a:bodyPr/>
        <a:lstStyle/>
        <a:p>
          <a:r>
            <a:rPr lang="en-US"/>
            <a:t>Program</a:t>
          </a:r>
        </a:p>
      </dgm:t>
    </dgm:pt>
    <dgm:pt modelId="{10AB87EB-A47E-48CB-9D3F-9DC16BB5959D}" type="parTrans" cxnId="{22A29879-6CAE-49B4-9483-FE0FF52D041F}">
      <dgm:prSet/>
      <dgm:spPr/>
      <dgm:t>
        <a:bodyPr/>
        <a:lstStyle/>
        <a:p>
          <a:endParaRPr lang="en-US"/>
        </a:p>
      </dgm:t>
    </dgm:pt>
    <dgm:pt modelId="{A0423CBD-576E-4A3B-8A86-B8FE57AC2B25}" type="sibTrans" cxnId="{22A29879-6CAE-49B4-9483-FE0FF52D041F}">
      <dgm:prSet/>
      <dgm:spPr/>
      <dgm:t>
        <a:bodyPr/>
        <a:lstStyle/>
        <a:p>
          <a:endParaRPr lang="en-US"/>
        </a:p>
      </dgm:t>
    </dgm:pt>
    <dgm:pt modelId="{E721729D-C88C-435D-BCE5-396BB62525AC}">
      <dgm:prSet phldrT="[Text]"/>
      <dgm:spPr/>
      <dgm:t>
        <a:bodyPr/>
        <a:lstStyle/>
        <a:p>
          <a:r>
            <a:rPr lang="en-US"/>
            <a:t>Program</a:t>
          </a:r>
        </a:p>
      </dgm:t>
    </dgm:pt>
    <dgm:pt modelId="{AB8050B1-CD47-4AC2-A67F-D118B97FBCBB}" type="parTrans" cxnId="{56D5A046-4CF2-4A40-8B29-80A68CF275D8}">
      <dgm:prSet/>
      <dgm:spPr/>
      <dgm:t>
        <a:bodyPr/>
        <a:lstStyle/>
        <a:p>
          <a:endParaRPr lang="en-US"/>
        </a:p>
      </dgm:t>
    </dgm:pt>
    <dgm:pt modelId="{FD9391E7-B07C-4A3B-A870-AA242181692A}" type="sibTrans" cxnId="{56D5A046-4CF2-4A40-8B29-80A68CF275D8}">
      <dgm:prSet/>
      <dgm:spPr/>
      <dgm:t>
        <a:bodyPr/>
        <a:lstStyle/>
        <a:p>
          <a:endParaRPr lang="en-US"/>
        </a:p>
      </dgm:t>
    </dgm:pt>
    <dgm:pt modelId="{0C72627D-F5D7-4A70-8ABB-6C017A31F606}">
      <dgm:prSet phldrT="[Text]"/>
      <dgm:spPr/>
      <dgm:t>
        <a:bodyPr/>
        <a:lstStyle/>
        <a:p>
          <a:r>
            <a:rPr lang="en-US"/>
            <a:t>Kegiatan</a:t>
          </a:r>
        </a:p>
      </dgm:t>
    </dgm:pt>
    <dgm:pt modelId="{F69B0151-AFB4-4D1F-8770-A82817421A92}" type="parTrans" cxnId="{DA2FE507-27D7-4002-9AEA-839134F7DFC5}">
      <dgm:prSet/>
      <dgm:spPr/>
      <dgm:t>
        <a:bodyPr/>
        <a:lstStyle/>
        <a:p>
          <a:endParaRPr lang="en-US"/>
        </a:p>
      </dgm:t>
    </dgm:pt>
    <dgm:pt modelId="{F4897325-AF6C-4A35-B537-E225D3747489}" type="sibTrans" cxnId="{DA2FE507-27D7-4002-9AEA-839134F7DFC5}">
      <dgm:prSet/>
      <dgm:spPr/>
      <dgm:t>
        <a:bodyPr/>
        <a:lstStyle/>
        <a:p>
          <a:endParaRPr lang="en-US"/>
        </a:p>
      </dgm:t>
    </dgm:pt>
    <dgm:pt modelId="{B24A87CD-CA62-4E4A-8D06-43F12DF3D802}">
      <dgm:prSet phldrT="[Text]"/>
      <dgm:spPr/>
      <dgm:t>
        <a:bodyPr/>
        <a:lstStyle/>
        <a:p>
          <a:r>
            <a:rPr lang="en-US"/>
            <a:t>Program</a:t>
          </a:r>
        </a:p>
      </dgm:t>
    </dgm:pt>
    <dgm:pt modelId="{3E798F5A-A52B-406B-9CA2-97EA6FDFB072}" type="parTrans" cxnId="{6A761FD3-C100-4FB8-95B6-0A1882B5A112}">
      <dgm:prSet/>
      <dgm:spPr/>
      <dgm:t>
        <a:bodyPr/>
        <a:lstStyle/>
        <a:p>
          <a:endParaRPr lang="en-US"/>
        </a:p>
      </dgm:t>
    </dgm:pt>
    <dgm:pt modelId="{20778BA1-EC21-4739-A8BE-E80B0400F2FC}" type="sibTrans" cxnId="{6A761FD3-C100-4FB8-95B6-0A1882B5A112}">
      <dgm:prSet/>
      <dgm:spPr/>
      <dgm:t>
        <a:bodyPr/>
        <a:lstStyle/>
        <a:p>
          <a:endParaRPr lang="en-US"/>
        </a:p>
      </dgm:t>
    </dgm:pt>
    <dgm:pt modelId="{07E63EFF-8E48-429C-84DA-B2D3C828F337}">
      <dgm:prSet phldrT="[Text]"/>
      <dgm:spPr/>
      <dgm:t>
        <a:bodyPr/>
        <a:lstStyle/>
        <a:p>
          <a:r>
            <a:rPr lang="en-US"/>
            <a:t>Kegiatan</a:t>
          </a:r>
        </a:p>
      </dgm:t>
    </dgm:pt>
    <dgm:pt modelId="{5F696EB8-BBC4-4F18-A7BE-26D7C916012D}" type="parTrans" cxnId="{3CAE90B0-733A-4E9B-A164-15794E2EE536}">
      <dgm:prSet/>
      <dgm:spPr/>
      <dgm:t>
        <a:bodyPr/>
        <a:lstStyle/>
        <a:p>
          <a:endParaRPr lang="en-US"/>
        </a:p>
      </dgm:t>
    </dgm:pt>
    <dgm:pt modelId="{9550DA70-2BDC-4A33-B11B-84B3FB8D0A8B}" type="sibTrans" cxnId="{3CAE90B0-733A-4E9B-A164-15794E2EE536}">
      <dgm:prSet/>
      <dgm:spPr/>
      <dgm:t>
        <a:bodyPr/>
        <a:lstStyle/>
        <a:p>
          <a:endParaRPr lang="en-US"/>
        </a:p>
      </dgm:t>
    </dgm:pt>
    <dgm:pt modelId="{C22D03AE-76A7-44A4-B4AF-78505F38AE9D}">
      <dgm:prSet phldrT="[Text]"/>
      <dgm:spPr/>
      <dgm:t>
        <a:bodyPr/>
        <a:lstStyle/>
        <a:p>
          <a:r>
            <a:rPr lang="en-US"/>
            <a:t>Kegiatan</a:t>
          </a:r>
        </a:p>
      </dgm:t>
    </dgm:pt>
    <dgm:pt modelId="{DEED23C9-B981-45DD-B4A3-5A83E7908E19}" type="parTrans" cxnId="{CE192DDF-8C79-4CEB-8AC2-E0A17466FC37}">
      <dgm:prSet/>
      <dgm:spPr/>
      <dgm:t>
        <a:bodyPr/>
        <a:lstStyle/>
        <a:p>
          <a:endParaRPr lang="en-US"/>
        </a:p>
      </dgm:t>
    </dgm:pt>
    <dgm:pt modelId="{EEAD9C10-9F48-4756-9199-7C8A0245A52F}" type="sibTrans" cxnId="{CE192DDF-8C79-4CEB-8AC2-E0A17466FC37}">
      <dgm:prSet/>
      <dgm:spPr/>
      <dgm:t>
        <a:bodyPr/>
        <a:lstStyle/>
        <a:p>
          <a:endParaRPr lang="en-US"/>
        </a:p>
      </dgm:t>
    </dgm:pt>
    <dgm:pt modelId="{899F15E5-F086-4D83-BB76-9E7B6C174C36}">
      <dgm:prSet phldrT="[Text]"/>
      <dgm:spPr/>
      <dgm:t>
        <a:bodyPr/>
        <a:lstStyle/>
        <a:p>
          <a:r>
            <a:rPr lang="en-US"/>
            <a:t>Kegiatan</a:t>
          </a:r>
        </a:p>
      </dgm:t>
    </dgm:pt>
    <dgm:pt modelId="{8C76B1B2-4BDA-4643-A19C-6F1EE37ADEA0}" type="parTrans" cxnId="{027B2FA7-F35E-4F17-9920-B1D82959BA6B}">
      <dgm:prSet/>
      <dgm:spPr/>
      <dgm:t>
        <a:bodyPr/>
        <a:lstStyle/>
        <a:p>
          <a:endParaRPr lang="en-US"/>
        </a:p>
      </dgm:t>
    </dgm:pt>
    <dgm:pt modelId="{C64D7EA1-0397-4A97-B4A4-0A24E3A2752F}" type="sibTrans" cxnId="{027B2FA7-F35E-4F17-9920-B1D82959BA6B}">
      <dgm:prSet/>
      <dgm:spPr/>
      <dgm:t>
        <a:bodyPr/>
        <a:lstStyle/>
        <a:p>
          <a:endParaRPr lang="en-US"/>
        </a:p>
      </dgm:t>
    </dgm:pt>
    <dgm:pt modelId="{C75B8899-A333-4040-9A86-C6CECE82A6F0}">
      <dgm:prSet phldrT="[Text]"/>
      <dgm:spPr/>
      <dgm:t>
        <a:bodyPr/>
        <a:lstStyle/>
        <a:p>
          <a:r>
            <a:rPr lang="en-US"/>
            <a:t>Kegiatan</a:t>
          </a:r>
        </a:p>
      </dgm:t>
    </dgm:pt>
    <dgm:pt modelId="{F2306EEC-0C58-47F9-A90A-19892AE36AFF}" type="parTrans" cxnId="{9B0795ED-C4E2-4C39-A7E8-0C18BF879AEA}">
      <dgm:prSet/>
      <dgm:spPr/>
      <dgm:t>
        <a:bodyPr/>
        <a:lstStyle/>
        <a:p>
          <a:endParaRPr lang="en-US"/>
        </a:p>
      </dgm:t>
    </dgm:pt>
    <dgm:pt modelId="{9F70C6AE-E79C-43AD-A66C-CEB4313E2FB5}" type="sibTrans" cxnId="{9B0795ED-C4E2-4C39-A7E8-0C18BF879AEA}">
      <dgm:prSet/>
      <dgm:spPr/>
      <dgm:t>
        <a:bodyPr/>
        <a:lstStyle/>
        <a:p>
          <a:endParaRPr lang="en-US"/>
        </a:p>
      </dgm:t>
    </dgm:pt>
    <dgm:pt modelId="{3576D2B8-D2F1-46D5-BE0E-E852B1854B74}">
      <dgm:prSet phldrT="[Text]"/>
      <dgm:spPr/>
      <dgm:t>
        <a:bodyPr/>
        <a:lstStyle/>
        <a:p>
          <a:r>
            <a:rPr lang="en-US"/>
            <a:t>Kegiatan</a:t>
          </a:r>
        </a:p>
      </dgm:t>
    </dgm:pt>
    <dgm:pt modelId="{39F85A16-85F9-48E9-A43F-139FB9FB2011}" type="parTrans" cxnId="{9C53ACE9-6695-40FD-BAED-38B2E55331A0}">
      <dgm:prSet/>
      <dgm:spPr/>
      <dgm:t>
        <a:bodyPr/>
        <a:lstStyle/>
        <a:p>
          <a:endParaRPr lang="en-US"/>
        </a:p>
      </dgm:t>
    </dgm:pt>
    <dgm:pt modelId="{1DD23A37-F9B1-4886-9625-62762D411417}" type="sibTrans" cxnId="{9C53ACE9-6695-40FD-BAED-38B2E55331A0}">
      <dgm:prSet/>
      <dgm:spPr/>
      <dgm:t>
        <a:bodyPr/>
        <a:lstStyle/>
        <a:p>
          <a:endParaRPr lang="en-US"/>
        </a:p>
      </dgm:t>
    </dgm:pt>
    <dgm:pt modelId="{FA66DC5A-7046-404A-BAEF-F8075BCE1355}">
      <dgm:prSet phldrT="[Text]"/>
      <dgm:spPr/>
      <dgm:t>
        <a:bodyPr/>
        <a:lstStyle/>
        <a:p>
          <a:r>
            <a:rPr lang="en-US"/>
            <a:t>Program</a:t>
          </a:r>
        </a:p>
      </dgm:t>
    </dgm:pt>
    <dgm:pt modelId="{E4C83851-21F0-4BF4-B69C-0B9B8A8C0911}" type="parTrans" cxnId="{DCAB4E42-C941-4A1D-B963-D05592C6E02A}">
      <dgm:prSet/>
      <dgm:spPr/>
      <dgm:t>
        <a:bodyPr/>
        <a:lstStyle/>
        <a:p>
          <a:endParaRPr lang="en-US"/>
        </a:p>
      </dgm:t>
    </dgm:pt>
    <dgm:pt modelId="{36775FA2-2DF2-4181-A21C-80A2DAF4317E}" type="sibTrans" cxnId="{DCAB4E42-C941-4A1D-B963-D05592C6E02A}">
      <dgm:prSet/>
      <dgm:spPr/>
      <dgm:t>
        <a:bodyPr/>
        <a:lstStyle/>
        <a:p>
          <a:endParaRPr lang="en-US"/>
        </a:p>
      </dgm:t>
    </dgm:pt>
    <dgm:pt modelId="{97C9C371-0D56-464F-A857-70E69673641C}" type="pres">
      <dgm:prSet presAssocID="{3642A160-4156-40C6-B840-49D956D6E2D7}" presName="Name0" presStyleCnt="0">
        <dgm:presLayoutVars>
          <dgm:chMax val="1"/>
          <dgm:chPref val="1"/>
          <dgm:dir/>
          <dgm:animOne val="branch"/>
          <dgm:animLvl val="lvl"/>
        </dgm:presLayoutVars>
      </dgm:prSet>
      <dgm:spPr/>
      <dgm:t>
        <a:bodyPr/>
        <a:lstStyle/>
        <a:p>
          <a:endParaRPr lang="en-US"/>
        </a:p>
      </dgm:t>
    </dgm:pt>
    <dgm:pt modelId="{AA4374E5-F7C0-44A0-B895-688F16A62ED0}" type="pres">
      <dgm:prSet presAssocID="{532811DC-F37F-46DA-91CB-D11481A8A38A}" presName="textCenter" presStyleLbl="node1" presStyleIdx="0" presStyleCnt="13"/>
      <dgm:spPr/>
      <dgm:t>
        <a:bodyPr/>
        <a:lstStyle/>
        <a:p>
          <a:endParaRPr lang="en-US"/>
        </a:p>
      </dgm:t>
    </dgm:pt>
    <dgm:pt modelId="{0BE3106C-3710-46B9-A744-80C61D0317C8}" type="pres">
      <dgm:prSet presAssocID="{532811DC-F37F-46DA-91CB-D11481A8A38A}" presName="cycle_1" presStyleCnt="0"/>
      <dgm:spPr/>
    </dgm:pt>
    <dgm:pt modelId="{5F600D23-EE16-489A-A542-3C0F2FD9C575}" type="pres">
      <dgm:prSet presAssocID="{3528ABA1-5B32-4DCE-8EA0-C42C524A4EE0}" presName="childCenter1" presStyleLbl="node1" presStyleIdx="1" presStyleCnt="13"/>
      <dgm:spPr/>
      <dgm:t>
        <a:bodyPr/>
        <a:lstStyle/>
        <a:p>
          <a:endParaRPr lang="en-US"/>
        </a:p>
      </dgm:t>
    </dgm:pt>
    <dgm:pt modelId="{F0AFDA1D-FEEE-4CBD-9BAA-EC180EA32F6C}" type="pres">
      <dgm:prSet presAssocID="{6A2CB5BE-E6FA-40A7-A3F3-3E0D80EC1B60}" presName="Name141" presStyleLbl="parChTrans1D3" presStyleIdx="0" presStyleCnt="7"/>
      <dgm:spPr/>
      <dgm:t>
        <a:bodyPr/>
        <a:lstStyle/>
        <a:p>
          <a:endParaRPr lang="en-US"/>
        </a:p>
      </dgm:t>
    </dgm:pt>
    <dgm:pt modelId="{5A913415-D6B9-4736-A39C-7AE2CBB46C20}" type="pres">
      <dgm:prSet presAssocID="{37D69214-D136-4F23-B7F5-07FC5E84EF83}" presName="text1" presStyleLbl="node1" presStyleIdx="2" presStyleCnt="13">
        <dgm:presLayoutVars>
          <dgm:bulletEnabled val="1"/>
        </dgm:presLayoutVars>
      </dgm:prSet>
      <dgm:spPr/>
      <dgm:t>
        <a:bodyPr/>
        <a:lstStyle/>
        <a:p>
          <a:endParaRPr lang="en-US"/>
        </a:p>
      </dgm:t>
    </dgm:pt>
    <dgm:pt modelId="{210E5E01-6CBF-4385-BC1A-E17EDFB09D5B}" type="pres">
      <dgm:prSet presAssocID="{6BCD2243-9E19-44C8-AEF0-5FC610325C7B}" presName="Name144" presStyleLbl="parChTrans1D2" presStyleIdx="0" presStyleCnt="5"/>
      <dgm:spPr/>
      <dgm:t>
        <a:bodyPr/>
        <a:lstStyle/>
        <a:p>
          <a:endParaRPr lang="en-US"/>
        </a:p>
      </dgm:t>
    </dgm:pt>
    <dgm:pt modelId="{16641C90-9662-4459-82F7-29B5C7006650}" type="pres">
      <dgm:prSet presAssocID="{532811DC-F37F-46DA-91CB-D11481A8A38A}" presName="cycle_2" presStyleCnt="0"/>
      <dgm:spPr/>
    </dgm:pt>
    <dgm:pt modelId="{1254E447-51F6-4058-834B-A50F95B9F0AC}" type="pres">
      <dgm:prSet presAssocID="{B60A1356-45CA-4A9B-B5A4-BC72AE6F9159}" presName="childCenter2" presStyleLbl="node1" presStyleIdx="3" presStyleCnt="13"/>
      <dgm:spPr/>
      <dgm:t>
        <a:bodyPr/>
        <a:lstStyle/>
        <a:p>
          <a:endParaRPr lang="en-US"/>
        </a:p>
      </dgm:t>
    </dgm:pt>
    <dgm:pt modelId="{F822E1DB-6E4E-4747-A5CD-BBBAE2168C85}" type="pres">
      <dgm:prSet presAssocID="{DEED23C9-B981-45DD-B4A3-5A83E7908E19}" presName="Name218" presStyleLbl="parChTrans1D3" presStyleIdx="1" presStyleCnt="7"/>
      <dgm:spPr/>
      <dgm:t>
        <a:bodyPr/>
        <a:lstStyle/>
        <a:p>
          <a:endParaRPr lang="en-US"/>
        </a:p>
      </dgm:t>
    </dgm:pt>
    <dgm:pt modelId="{09EF75C1-B3AE-4A20-997D-31E506071BB8}" type="pres">
      <dgm:prSet presAssocID="{C22D03AE-76A7-44A4-B4AF-78505F38AE9D}" presName="text2" presStyleLbl="node1" presStyleIdx="4" presStyleCnt="13">
        <dgm:presLayoutVars>
          <dgm:bulletEnabled val="1"/>
        </dgm:presLayoutVars>
      </dgm:prSet>
      <dgm:spPr/>
      <dgm:t>
        <a:bodyPr/>
        <a:lstStyle/>
        <a:p>
          <a:endParaRPr lang="en-US"/>
        </a:p>
      </dgm:t>
    </dgm:pt>
    <dgm:pt modelId="{1592FA69-FFFE-4844-926A-A57460208A9E}" type="pres">
      <dgm:prSet presAssocID="{39F85A16-85F9-48E9-A43F-139FB9FB2011}" presName="Name218" presStyleLbl="parChTrans1D3" presStyleIdx="2" presStyleCnt="7"/>
      <dgm:spPr/>
      <dgm:t>
        <a:bodyPr/>
        <a:lstStyle/>
        <a:p>
          <a:endParaRPr lang="en-US"/>
        </a:p>
      </dgm:t>
    </dgm:pt>
    <dgm:pt modelId="{F17475A2-1CBB-40F4-A0A8-99936F7292E8}" type="pres">
      <dgm:prSet presAssocID="{3576D2B8-D2F1-46D5-BE0E-E852B1854B74}" presName="text2" presStyleLbl="node1" presStyleIdx="5" presStyleCnt="13">
        <dgm:presLayoutVars>
          <dgm:bulletEnabled val="1"/>
        </dgm:presLayoutVars>
      </dgm:prSet>
      <dgm:spPr/>
      <dgm:t>
        <a:bodyPr/>
        <a:lstStyle/>
        <a:p>
          <a:endParaRPr lang="en-US"/>
        </a:p>
      </dgm:t>
    </dgm:pt>
    <dgm:pt modelId="{8661B931-F67A-486E-988C-575A55C45824}" type="pres">
      <dgm:prSet presAssocID="{10AB87EB-A47E-48CB-9D3F-9DC16BB5959D}" presName="Name221" presStyleLbl="parChTrans1D2" presStyleIdx="1" presStyleCnt="5"/>
      <dgm:spPr/>
      <dgm:t>
        <a:bodyPr/>
        <a:lstStyle/>
        <a:p>
          <a:endParaRPr lang="en-US"/>
        </a:p>
      </dgm:t>
    </dgm:pt>
    <dgm:pt modelId="{9582A38C-7B63-477A-93FE-2B0D633FF636}" type="pres">
      <dgm:prSet presAssocID="{532811DC-F37F-46DA-91CB-D11481A8A38A}" presName="cycle_3" presStyleCnt="0"/>
      <dgm:spPr/>
    </dgm:pt>
    <dgm:pt modelId="{2C584987-16FF-495E-A9E1-0CBB68898C12}" type="pres">
      <dgm:prSet presAssocID="{B24A87CD-CA62-4E4A-8D06-43F12DF3D802}" presName="childCenter3" presStyleLbl="node1" presStyleIdx="6" presStyleCnt="13"/>
      <dgm:spPr/>
      <dgm:t>
        <a:bodyPr/>
        <a:lstStyle/>
        <a:p>
          <a:endParaRPr lang="en-US"/>
        </a:p>
      </dgm:t>
    </dgm:pt>
    <dgm:pt modelId="{AF873B7A-4143-4EE8-B4CE-2530A06E27A6}" type="pres">
      <dgm:prSet presAssocID="{5F696EB8-BBC4-4F18-A7BE-26D7C916012D}" presName="Name285" presStyleLbl="parChTrans1D3" presStyleIdx="3" presStyleCnt="7"/>
      <dgm:spPr/>
      <dgm:t>
        <a:bodyPr/>
        <a:lstStyle/>
        <a:p>
          <a:endParaRPr lang="en-US"/>
        </a:p>
      </dgm:t>
    </dgm:pt>
    <dgm:pt modelId="{E86A7C45-5EB8-4843-8FC3-FCCA6266BC77}" type="pres">
      <dgm:prSet presAssocID="{07E63EFF-8E48-429C-84DA-B2D3C828F337}" presName="text3" presStyleLbl="node1" presStyleIdx="7" presStyleCnt="13">
        <dgm:presLayoutVars>
          <dgm:bulletEnabled val="1"/>
        </dgm:presLayoutVars>
      </dgm:prSet>
      <dgm:spPr/>
      <dgm:t>
        <a:bodyPr/>
        <a:lstStyle/>
        <a:p>
          <a:endParaRPr lang="en-US"/>
        </a:p>
      </dgm:t>
    </dgm:pt>
    <dgm:pt modelId="{E98FD20D-C5ED-425A-AEFC-0CA59CF3E42F}" type="pres">
      <dgm:prSet presAssocID="{F2306EEC-0C58-47F9-A90A-19892AE36AFF}" presName="Name285" presStyleLbl="parChTrans1D3" presStyleIdx="4" presStyleCnt="7"/>
      <dgm:spPr/>
      <dgm:t>
        <a:bodyPr/>
        <a:lstStyle/>
        <a:p>
          <a:endParaRPr lang="en-US"/>
        </a:p>
      </dgm:t>
    </dgm:pt>
    <dgm:pt modelId="{0D154013-82AC-477B-9460-C23CA93587CB}" type="pres">
      <dgm:prSet presAssocID="{C75B8899-A333-4040-9A86-C6CECE82A6F0}" presName="text3" presStyleLbl="node1" presStyleIdx="8" presStyleCnt="13">
        <dgm:presLayoutVars>
          <dgm:bulletEnabled val="1"/>
        </dgm:presLayoutVars>
      </dgm:prSet>
      <dgm:spPr/>
      <dgm:t>
        <a:bodyPr/>
        <a:lstStyle/>
        <a:p>
          <a:endParaRPr lang="en-US"/>
        </a:p>
      </dgm:t>
    </dgm:pt>
    <dgm:pt modelId="{0C6B8F2F-7D4D-44E3-AB82-A3FAEB7B62A6}" type="pres">
      <dgm:prSet presAssocID="{3E798F5A-A52B-406B-9CA2-97EA6FDFB072}" presName="Name288" presStyleLbl="parChTrans1D2" presStyleIdx="2" presStyleCnt="5"/>
      <dgm:spPr/>
      <dgm:t>
        <a:bodyPr/>
        <a:lstStyle/>
        <a:p>
          <a:endParaRPr lang="en-US"/>
        </a:p>
      </dgm:t>
    </dgm:pt>
    <dgm:pt modelId="{A80BA438-102D-4882-AED2-78C7A6F6D9DE}" type="pres">
      <dgm:prSet presAssocID="{532811DC-F37F-46DA-91CB-D11481A8A38A}" presName="cycle_4" presStyleCnt="0"/>
      <dgm:spPr/>
    </dgm:pt>
    <dgm:pt modelId="{FE3616D6-5664-4BA9-A4A3-B6ABC52DA57C}" type="pres">
      <dgm:prSet presAssocID="{FA66DC5A-7046-404A-BAEF-F8075BCE1355}" presName="childCenter4" presStyleLbl="node1" presStyleIdx="9" presStyleCnt="13"/>
      <dgm:spPr/>
      <dgm:t>
        <a:bodyPr/>
        <a:lstStyle/>
        <a:p>
          <a:endParaRPr lang="en-US"/>
        </a:p>
      </dgm:t>
    </dgm:pt>
    <dgm:pt modelId="{3EDA4B6C-F4A0-41C5-B062-579925B37EA2}" type="pres">
      <dgm:prSet presAssocID="{E4C83851-21F0-4BF4-B69C-0B9B8A8C0911}" presName="Name345" presStyleLbl="parChTrans1D2" presStyleIdx="3" presStyleCnt="5"/>
      <dgm:spPr/>
      <dgm:t>
        <a:bodyPr/>
        <a:lstStyle/>
        <a:p>
          <a:endParaRPr lang="en-US"/>
        </a:p>
      </dgm:t>
    </dgm:pt>
    <dgm:pt modelId="{255A0AAA-BE05-4014-901A-2F723E18741E}" type="pres">
      <dgm:prSet presAssocID="{532811DC-F37F-46DA-91CB-D11481A8A38A}" presName="cycle_5" presStyleCnt="0"/>
      <dgm:spPr/>
    </dgm:pt>
    <dgm:pt modelId="{E86A681B-2286-459E-9EA9-2CDF29AA3D10}" type="pres">
      <dgm:prSet presAssocID="{E721729D-C88C-435D-BCE5-396BB62525AC}" presName="childCenter5" presStyleLbl="node1" presStyleIdx="10" presStyleCnt="13"/>
      <dgm:spPr/>
      <dgm:t>
        <a:bodyPr/>
        <a:lstStyle/>
        <a:p>
          <a:endParaRPr lang="en-US"/>
        </a:p>
      </dgm:t>
    </dgm:pt>
    <dgm:pt modelId="{9213B02E-BE1C-4966-A3CF-9A2AE51AB571}" type="pres">
      <dgm:prSet presAssocID="{8C76B1B2-4BDA-4643-A19C-6F1EE37ADEA0}" presName="Name389" presStyleLbl="parChTrans1D3" presStyleIdx="5" presStyleCnt="7"/>
      <dgm:spPr/>
      <dgm:t>
        <a:bodyPr/>
        <a:lstStyle/>
        <a:p>
          <a:endParaRPr lang="en-US"/>
        </a:p>
      </dgm:t>
    </dgm:pt>
    <dgm:pt modelId="{13DAE48F-5ADD-4E90-AF0A-7B28BC8186E3}" type="pres">
      <dgm:prSet presAssocID="{899F15E5-F086-4D83-BB76-9E7B6C174C36}" presName="text5" presStyleLbl="node1" presStyleIdx="11" presStyleCnt="13">
        <dgm:presLayoutVars>
          <dgm:bulletEnabled val="1"/>
        </dgm:presLayoutVars>
      </dgm:prSet>
      <dgm:spPr/>
      <dgm:t>
        <a:bodyPr/>
        <a:lstStyle/>
        <a:p>
          <a:endParaRPr lang="en-US"/>
        </a:p>
      </dgm:t>
    </dgm:pt>
    <dgm:pt modelId="{F1E39258-EEF8-4E10-98A6-FA0FF157352D}" type="pres">
      <dgm:prSet presAssocID="{F69B0151-AFB4-4D1F-8770-A82817421A92}" presName="Name389" presStyleLbl="parChTrans1D3" presStyleIdx="6" presStyleCnt="7"/>
      <dgm:spPr/>
      <dgm:t>
        <a:bodyPr/>
        <a:lstStyle/>
        <a:p>
          <a:endParaRPr lang="en-US"/>
        </a:p>
      </dgm:t>
    </dgm:pt>
    <dgm:pt modelId="{B0F09B38-6835-4983-8702-CB37789501D2}" type="pres">
      <dgm:prSet presAssocID="{0C72627D-F5D7-4A70-8ABB-6C017A31F606}" presName="text5" presStyleLbl="node1" presStyleIdx="12" presStyleCnt="13">
        <dgm:presLayoutVars>
          <dgm:bulletEnabled val="1"/>
        </dgm:presLayoutVars>
      </dgm:prSet>
      <dgm:spPr/>
      <dgm:t>
        <a:bodyPr/>
        <a:lstStyle/>
        <a:p>
          <a:endParaRPr lang="en-US"/>
        </a:p>
      </dgm:t>
    </dgm:pt>
    <dgm:pt modelId="{81B3E196-3903-4E39-9DA7-F18AA1EA5F17}" type="pres">
      <dgm:prSet presAssocID="{AB8050B1-CD47-4AC2-A67F-D118B97FBCBB}" presName="Name392" presStyleLbl="parChTrans1D2" presStyleIdx="4" presStyleCnt="5"/>
      <dgm:spPr/>
      <dgm:t>
        <a:bodyPr/>
        <a:lstStyle/>
        <a:p>
          <a:endParaRPr lang="en-US"/>
        </a:p>
      </dgm:t>
    </dgm:pt>
  </dgm:ptLst>
  <dgm:cxnLst>
    <dgm:cxn modelId="{0FE7FB74-3628-4E64-9BB4-B17C96182DF1}" type="presOf" srcId="{8C76B1B2-4BDA-4643-A19C-6F1EE37ADEA0}" destId="{9213B02E-BE1C-4966-A3CF-9A2AE51AB571}" srcOrd="0" destOrd="0" presId="urn:microsoft.com/office/officeart/2008/layout/RadialCluster"/>
    <dgm:cxn modelId="{6A761FD3-C100-4FB8-95B6-0A1882B5A112}" srcId="{532811DC-F37F-46DA-91CB-D11481A8A38A}" destId="{B24A87CD-CA62-4E4A-8D06-43F12DF3D802}" srcOrd="2" destOrd="0" parTransId="{3E798F5A-A52B-406B-9CA2-97EA6FDFB072}" sibTransId="{20778BA1-EC21-4739-A8BE-E80B0400F2FC}"/>
    <dgm:cxn modelId="{3626535B-B4F7-4105-A76F-A14471466380}" type="presOf" srcId="{37D69214-D136-4F23-B7F5-07FC5E84EF83}" destId="{5A913415-D6B9-4736-A39C-7AE2CBB46C20}" srcOrd="0" destOrd="0" presId="urn:microsoft.com/office/officeart/2008/layout/RadialCluster"/>
    <dgm:cxn modelId="{A56DB4B2-AF70-484C-ABB0-7770F4E25944}" type="presOf" srcId="{39F85A16-85F9-48E9-A43F-139FB9FB2011}" destId="{1592FA69-FFFE-4844-926A-A57460208A9E}" srcOrd="0" destOrd="0" presId="urn:microsoft.com/office/officeart/2008/layout/RadialCluster"/>
    <dgm:cxn modelId="{6F76B78F-DCB3-4169-AB9B-996D6F1D08D1}" type="presOf" srcId="{3E798F5A-A52B-406B-9CA2-97EA6FDFB072}" destId="{0C6B8F2F-7D4D-44E3-AB82-A3FAEB7B62A6}" srcOrd="0" destOrd="0" presId="urn:microsoft.com/office/officeart/2008/layout/RadialCluster"/>
    <dgm:cxn modelId="{53DFE694-87B9-46F8-A20C-FF8B05F455A2}" type="presOf" srcId="{532811DC-F37F-46DA-91CB-D11481A8A38A}" destId="{AA4374E5-F7C0-44A0-B895-688F16A62ED0}" srcOrd="0" destOrd="0" presId="urn:microsoft.com/office/officeart/2008/layout/RadialCluster"/>
    <dgm:cxn modelId="{9C53ACE9-6695-40FD-BAED-38B2E55331A0}" srcId="{B60A1356-45CA-4A9B-B5A4-BC72AE6F9159}" destId="{3576D2B8-D2F1-46D5-BE0E-E852B1854B74}" srcOrd="1" destOrd="0" parTransId="{39F85A16-85F9-48E9-A43F-139FB9FB2011}" sibTransId="{1DD23A37-F9B1-4886-9625-62762D411417}"/>
    <dgm:cxn modelId="{DCC96E5C-B623-4E06-BAC3-5AF5381203D2}" type="presOf" srcId="{C75B8899-A333-4040-9A86-C6CECE82A6F0}" destId="{0D154013-82AC-477B-9460-C23CA93587CB}" srcOrd="0" destOrd="0" presId="urn:microsoft.com/office/officeart/2008/layout/RadialCluster"/>
    <dgm:cxn modelId="{31361E02-262D-4724-9264-4038CC4ED59F}" srcId="{3642A160-4156-40C6-B840-49D956D6E2D7}" destId="{532811DC-F37F-46DA-91CB-D11481A8A38A}" srcOrd="0" destOrd="0" parTransId="{6C5FA054-75EE-4A6F-BC44-8EE38AED0ED6}" sibTransId="{88F0D1FB-9845-4A50-A627-E1030CFD7005}"/>
    <dgm:cxn modelId="{5650D952-27C6-4CA4-8D49-7B73707EDDCD}" type="presOf" srcId="{AB8050B1-CD47-4AC2-A67F-D118B97FBCBB}" destId="{81B3E196-3903-4E39-9DA7-F18AA1EA5F17}" srcOrd="0" destOrd="0" presId="urn:microsoft.com/office/officeart/2008/layout/RadialCluster"/>
    <dgm:cxn modelId="{B63639BA-72CE-4DC6-9A9B-6BFE80600AF3}" type="presOf" srcId="{DEED23C9-B981-45DD-B4A3-5A83E7908E19}" destId="{F822E1DB-6E4E-4747-A5CD-BBBAE2168C85}" srcOrd="0" destOrd="0" presId="urn:microsoft.com/office/officeart/2008/layout/RadialCluster"/>
    <dgm:cxn modelId="{6E68535E-5C49-400F-A697-8EF83483F285}" type="presOf" srcId="{E4C83851-21F0-4BF4-B69C-0B9B8A8C0911}" destId="{3EDA4B6C-F4A0-41C5-B062-579925B37EA2}" srcOrd="0" destOrd="0" presId="urn:microsoft.com/office/officeart/2008/layout/RadialCluster"/>
    <dgm:cxn modelId="{69394FFF-7516-43A6-8634-43FE130E080A}" type="presOf" srcId="{C22D03AE-76A7-44A4-B4AF-78505F38AE9D}" destId="{09EF75C1-B3AE-4A20-997D-31E506071BB8}" srcOrd="0" destOrd="0" presId="urn:microsoft.com/office/officeart/2008/layout/RadialCluster"/>
    <dgm:cxn modelId="{5112C98D-7780-44E4-93BF-FA12966B96B6}" type="presOf" srcId="{6A2CB5BE-E6FA-40A7-A3F3-3E0D80EC1B60}" destId="{F0AFDA1D-FEEE-4CBD-9BAA-EC180EA32F6C}" srcOrd="0" destOrd="0" presId="urn:microsoft.com/office/officeart/2008/layout/RadialCluster"/>
    <dgm:cxn modelId="{9675B839-319D-4724-B8CC-3DE1EBABF2F4}" type="presOf" srcId="{B24A87CD-CA62-4E4A-8D06-43F12DF3D802}" destId="{2C584987-16FF-495E-A9E1-0CBB68898C12}" srcOrd="0" destOrd="0" presId="urn:microsoft.com/office/officeart/2008/layout/RadialCluster"/>
    <dgm:cxn modelId="{6D9037CE-AFB1-415C-ADE0-B446D20E0E31}" type="presOf" srcId="{0C72627D-F5D7-4A70-8ABB-6C017A31F606}" destId="{B0F09B38-6835-4983-8702-CB37789501D2}" srcOrd="0" destOrd="0" presId="urn:microsoft.com/office/officeart/2008/layout/RadialCluster"/>
    <dgm:cxn modelId="{E6BEC5E0-B051-4609-A7C7-57B145F55885}" srcId="{3528ABA1-5B32-4DCE-8EA0-C42C524A4EE0}" destId="{37D69214-D136-4F23-B7F5-07FC5E84EF83}" srcOrd="0" destOrd="0" parTransId="{6A2CB5BE-E6FA-40A7-A3F3-3E0D80EC1B60}" sibTransId="{4D9FA8CA-1F8D-49C8-8EE0-13B1D6D2C623}"/>
    <dgm:cxn modelId="{56D5A046-4CF2-4A40-8B29-80A68CF275D8}" srcId="{532811DC-F37F-46DA-91CB-D11481A8A38A}" destId="{E721729D-C88C-435D-BCE5-396BB62525AC}" srcOrd="4" destOrd="0" parTransId="{AB8050B1-CD47-4AC2-A67F-D118B97FBCBB}" sibTransId="{FD9391E7-B07C-4A3B-A870-AA242181692A}"/>
    <dgm:cxn modelId="{3CAE90B0-733A-4E9B-A164-15794E2EE536}" srcId="{B24A87CD-CA62-4E4A-8D06-43F12DF3D802}" destId="{07E63EFF-8E48-429C-84DA-B2D3C828F337}" srcOrd="0" destOrd="0" parTransId="{5F696EB8-BBC4-4F18-A7BE-26D7C916012D}" sibTransId="{9550DA70-2BDC-4A33-B11B-84B3FB8D0A8B}"/>
    <dgm:cxn modelId="{639A92A6-1B0F-41BF-A474-1CFFA9B037FC}" type="presOf" srcId="{10AB87EB-A47E-48CB-9D3F-9DC16BB5959D}" destId="{8661B931-F67A-486E-988C-575A55C45824}" srcOrd="0" destOrd="0" presId="urn:microsoft.com/office/officeart/2008/layout/RadialCluster"/>
    <dgm:cxn modelId="{77A6F405-99B0-416A-AE34-69A5CE16AE76}" type="presOf" srcId="{FA66DC5A-7046-404A-BAEF-F8075BCE1355}" destId="{FE3616D6-5664-4BA9-A4A3-B6ABC52DA57C}" srcOrd="0" destOrd="0" presId="urn:microsoft.com/office/officeart/2008/layout/RadialCluster"/>
    <dgm:cxn modelId="{DA2FE507-27D7-4002-9AEA-839134F7DFC5}" srcId="{E721729D-C88C-435D-BCE5-396BB62525AC}" destId="{0C72627D-F5D7-4A70-8ABB-6C017A31F606}" srcOrd="1" destOrd="0" parTransId="{F69B0151-AFB4-4D1F-8770-A82817421A92}" sibTransId="{F4897325-AF6C-4A35-B537-E225D3747489}"/>
    <dgm:cxn modelId="{D95E543E-7464-48D6-8CC0-18485D445A64}" type="presOf" srcId="{B60A1356-45CA-4A9B-B5A4-BC72AE6F9159}" destId="{1254E447-51F6-4058-834B-A50F95B9F0AC}" srcOrd="0" destOrd="0" presId="urn:microsoft.com/office/officeart/2008/layout/RadialCluster"/>
    <dgm:cxn modelId="{F20AEF8C-249A-4B59-8AAF-4DACFF756300}" type="presOf" srcId="{F69B0151-AFB4-4D1F-8770-A82817421A92}" destId="{F1E39258-EEF8-4E10-98A6-FA0FF157352D}" srcOrd="0" destOrd="0" presId="urn:microsoft.com/office/officeart/2008/layout/RadialCluster"/>
    <dgm:cxn modelId="{22A29879-6CAE-49B4-9483-FE0FF52D041F}" srcId="{532811DC-F37F-46DA-91CB-D11481A8A38A}" destId="{B60A1356-45CA-4A9B-B5A4-BC72AE6F9159}" srcOrd="1" destOrd="0" parTransId="{10AB87EB-A47E-48CB-9D3F-9DC16BB5959D}" sibTransId="{A0423CBD-576E-4A3B-8A86-B8FE57AC2B25}"/>
    <dgm:cxn modelId="{027B2FA7-F35E-4F17-9920-B1D82959BA6B}" srcId="{E721729D-C88C-435D-BCE5-396BB62525AC}" destId="{899F15E5-F086-4D83-BB76-9E7B6C174C36}" srcOrd="0" destOrd="0" parTransId="{8C76B1B2-4BDA-4643-A19C-6F1EE37ADEA0}" sibTransId="{C64D7EA1-0397-4A97-B4A4-0A24E3A2752F}"/>
    <dgm:cxn modelId="{CE192DDF-8C79-4CEB-8AC2-E0A17466FC37}" srcId="{B60A1356-45CA-4A9B-B5A4-BC72AE6F9159}" destId="{C22D03AE-76A7-44A4-B4AF-78505F38AE9D}" srcOrd="0" destOrd="0" parTransId="{DEED23C9-B981-45DD-B4A3-5A83E7908E19}" sibTransId="{EEAD9C10-9F48-4756-9199-7C8A0245A52F}"/>
    <dgm:cxn modelId="{3BEE5810-D663-474E-B1F1-EC85BAAF547D}" type="presOf" srcId="{3642A160-4156-40C6-B840-49D956D6E2D7}" destId="{97C9C371-0D56-464F-A857-70E69673641C}" srcOrd="0" destOrd="0" presId="urn:microsoft.com/office/officeart/2008/layout/RadialCluster"/>
    <dgm:cxn modelId="{FAD78368-95A8-4ED0-A82B-869EFF6BC551}" type="presOf" srcId="{E721729D-C88C-435D-BCE5-396BB62525AC}" destId="{E86A681B-2286-459E-9EA9-2CDF29AA3D10}" srcOrd="0" destOrd="0" presId="urn:microsoft.com/office/officeart/2008/layout/RadialCluster"/>
    <dgm:cxn modelId="{298D4D0A-FC07-4D6C-8A21-4C950D4E2453}" type="presOf" srcId="{3576D2B8-D2F1-46D5-BE0E-E852B1854B74}" destId="{F17475A2-1CBB-40F4-A0A8-99936F7292E8}" srcOrd="0" destOrd="0" presId="urn:microsoft.com/office/officeart/2008/layout/RadialCluster"/>
    <dgm:cxn modelId="{BC5B239F-7A72-497B-9ED2-4F0FB225AC92}" srcId="{532811DC-F37F-46DA-91CB-D11481A8A38A}" destId="{3528ABA1-5B32-4DCE-8EA0-C42C524A4EE0}" srcOrd="0" destOrd="0" parTransId="{6BCD2243-9E19-44C8-AEF0-5FC610325C7B}" sibTransId="{DC5A447E-E7BF-4302-B651-33861C847813}"/>
    <dgm:cxn modelId="{D2B667A4-9A80-4AF8-A387-4A58F4A5CD8A}" type="presOf" srcId="{07E63EFF-8E48-429C-84DA-B2D3C828F337}" destId="{E86A7C45-5EB8-4843-8FC3-FCCA6266BC77}" srcOrd="0" destOrd="0" presId="urn:microsoft.com/office/officeart/2008/layout/RadialCluster"/>
    <dgm:cxn modelId="{FB90D996-FB82-4339-A1FA-02C5A1282EEE}" type="presOf" srcId="{6BCD2243-9E19-44C8-AEF0-5FC610325C7B}" destId="{210E5E01-6CBF-4385-BC1A-E17EDFB09D5B}" srcOrd="0" destOrd="0" presId="urn:microsoft.com/office/officeart/2008/layout/RadialCluster"/>
    <dgm:cxn modelId="{DCAB4E42-C941-4A1D-B963-D05592C6E02A}" srcId="{532811DC-F37F-46DA-91CB-D11481A8A38A}" destId="{FA66DC5A-7046-404A-BAEF-F8075BCE1355}" srcOrd="3" destOrd="0" parTransId="{E4C83851-21F0-4BF4-B69C-0B9B8A8C0911}" sibTransId="{36775FA2-2DF2-4181-A21C-80A2DAF4317E}"/>
    <dgm:cxn modelId="{9B0795ED-C4E2-4C39-A7E8-0C18BF879AEA}" srcId="{B24A87CD-CA62-4E4A-8D06-43F12DF3D802}" destId="{C75B8899-A333-4040-9A86-C6CECE82A6F0}" srcOrd="1" destOrd="0" parTransId="{F2306EEC-0C58-47F9-A90A-19892AE36AFF}" sibTransId="{9F70C6AE-E79C-43AD-A66C-CEB4313E2FB5}"/>
    <dgm:cxn modelId="{E713928C-4728-40BB-BE8E-963E6322CAF4}" type="presOf" srcId="{899F15E5-F086-4D83-BB76-9E7B6C174C36}" destId="{13DAE48F-5ADD-4E90-AF0A-7B28BC8186E3}" srcOrd="0" destOrd="0" presId="urn:microsoft.com/office/officeart/2008/layout/RadialCluster"/>
    <dgm:cxn modelId="{E5B3FA3F-8077-4568-B01A-147907DCB910}" type="presOf" srcId="{3528ABA1-5B32-4DCE-8EA0-C42C524A4EE0}" destId="{5F600D23-EE16-489A-A542-3C0F2FD9C575}" srcOrd="0" destOrd="0" presId="urn:microsoft.com/office/officeart/2008/layout/RadialCluster"/>
    <dgm:cxn modelId="{03EA5900-44CA-4E59-B956-D693ACD57973}" type="presOf" srcId="{F2306EEC-0C58-47F9-A90A-19892AE36AFF}" destId="{E98FD20D-C5ED-425A-AEFC-0CA59CF3E42F}" srcOrd="0" destOrd="0" presId="urn:microsoft.com/office/officeart/2008/layout/RadialCluster"/>
    <dgm:cxn modelId="{55D6EF83-5383-42FC-9220-098EF9AA4002}" type="presOf" srcId="{5F696EB8-BBC4-4F18-A7BE-26D7C916012D}" destId="{AF873B7A-4143-4EE8-B4CE-2530A06E27A6}" srcOrd="0" destOrd="0" presId="urn:microsoft.com/office/officeart/2008/layout/RadialCluster"/>
    <dgm:cxn modelId="{C880B26D-9B94-496A-A6AA-3A2A5C70E405}" type="presParOf" srcId="{97C9C371-0D56-464F-A857-70E69673641C}" destId="{AA4374E5-F7C0-44A0-B895-688F16A62ED0}" srcOrd="0" destOrd="0" presId="urn:microsoft.com/office/officeart/2008/layout/RadialCluster"/>
    <dgm:cxn modelId="{AE57CAEC-4E7A-484A-9D31-160C13C8121F}" type="presParOf" srcId="{97C9C371-0D56-464F-A857-70E69673641C}" destId="{0BE3106C-3710-46B9-A744-80C61D0317C8}" srcOrd="1" destOrd="0" presId="urn:microsoft.com/office/officeart/2008/layout/RadialCluster"/>
    <dgm:cxn modelId="{C3BA9A73-19D7-4664-B1A4-52CACA6770E4}" type="presParOf" srcId="{0BE3106C-3710-46B9-A744-80C61D0317C8}" destId="{5F600D23-EE16-489A-A542-3C0F2FD9C575}" srcOrd="0" destOrd="0" presId="urn:microsoft.com/office/officeart/2008/layout/RadialCluster"/>
    <dgm:cxn modelId="{B2444579-94A0-4431-B799-ABC6B943610E}" type="presParOf" srcId="{0BE3106C-3710-46B9-A744-80C61D0317C8}" destId="{F0AFDA1D-FEEE-4CBD-9BAA-EC180EA32F6C}" srcOrd="1" destOrd="0" presId="urn:microsoft.com/office/officeart/2008/layout/RadialCluster"/>
    <dgm:cxn modelId="{58568262-CBBC-4457-8DC7-71CD8BD66302}" type="presParOf" srcId="{0BE3106C-3710-46B9-A744-80C61D0317C8}" destId="{5A913415-D6B9-4736-A39C-7AE2CBB46C20}" srcOrd="2" destOrd="0" presId="urn:microsoft.com/office/officeart/2008/layout/RadialCluster"/>
    <dgm:cxn modelId="{DCC6294A-6E90-40C1-B71E-12748BF56137}" type="presParOf" srcId="{97C9C371-0D56-464F-A857-70E69673641C}" destId="{210E5E01-6CBF-4385-BC1A-E17EDFB09D5B}" srcOrd="2" destOrd="0" presId="urn:microsoft.com/office/officeart/2008/layout/RadialCluster"/>
    <dgm:cxn modelId="{23FFCB11-CF06-427D-9C69-577AEF3FE16A}" type="presParOf" srcId="{97C9C371-0D56-464F-A857-70E69673641C}" destId="{16641C90-9662-4459-82F7-29B5C7006650}" srcOrd="3" destOrd="0" presId="urn:microsoft.com/office/officeart/2008/layout/RadialCluster"/>
    <dgm:cxn modelId="{C3027340-BC54-47E9-B8EC-8DD4A6A98021}" type="presParOf" srcId="{16641C90-9662-4459-82F7-29B5C7006650}" destId="{1254E447-51F6-4058-834B-A50F95B9F0AC}" srcOrd="0" destOrd="0" presId="urn:microsoft.com/office/officeart/2008/layout/RadialCluster"/>
    <dgm:cxn modelId="{8543DC27-C6C5-45C1-B444-9AFE7CD341F3}" type="presParOf" srcId="{16641C90-9662-4459-82F7-29B5C7006650}" destId="{F822E1DB-6E4E-4747-A5CD-BBBAE2168C85}" srcOrd="1" destOrd="0" presId="urn:microsoft.com/office/officeart/2008/layout/RadialCluster"/>
    <dgm:cxn modelId="{5B941F33-A8C4-44D0-A5D0-CA20EBEA2FA8}" type="presParOf" srcId="{16641C90-9662-4459-82F7-29B5C7006650}" destId="{09EF75C1-B3AE-4A20-997D-31E506071BB8}" srcOrd="2" destOrd="0" presId="urn:microsoft.com/office/officeart/2008/layout/RadialCluster"/>
    <dgm:cxn modelId="{3F8B3138-A371-4612-AECF-D4C11049B9CF}" type="presParOf" srcId="{16641C90-9662-4459-82F7-29B5C7006650}" destId="{1592FA69-FFFE-4844-926A-A57460208A9E}" srcOrd="3" destOrd="0" presId="urn:microsoft.com/office/officeart/2008/layout/RadialCluster"/>
    <dgm:cxn modelId="{B9A9BA8A-037A-470B-9640-4C8E0DDE553D}" type="presParOf" srcId="{16641C90-9662-4459-82F7-29B5C7006650}" destId="{F17475A2-1CBB-40F4-A0A8-99936F7292E8}" srcOrd="4" destOrd="0" presId="urn:microsoft.com/office/officeart/2008/layout/RadialCluster"/>
    <dgm:cxn modelId="{FC5C6C50-F216-4DBF-A4F7-89F6E3E15B96}" type="presParOf" srcId="{97C9C371-0D56-464F-A857-70E69673641C}" destId="{8661B931-F67A-486E-988C-575A55C45824}" srcOrd="4" destOrd="0" presId="urn:microsoft.com/office/officeart/2008/layout/RadialCluster"/>
    <dgm:cxn modelId="{63ADFDB6-3428-43E2-BC6F-7A1C8A509667}" type="presParOf" srcId="{97C9C371-0D56-464F-A857-70E69673641C}" destId="{9582A38C-7B63-477A-93FE-2B0D633FF636}" srcOrd="5" destOrd="0" presId="urn:microsoft.com/office/officeart/2008/layout/RadialCluster"/>
    <dgm:cxn modelId="{917E5270-8C51-48A9-A3EC-A2569E954521}" type="presParOf" srcId="{9582A38C-7B63-477A-93FE-2B0D633FF636}" destId="{2C584987-16FF-495E-A9E1-0CBB68898C12}" srcOrd="0" destOrd="0" presId="urn:microsoft.com/office/officeart/2008/layout/RadialCluster"/>
    <dgm:cxn modelId="{CD9A4736-1C09-480C-A565-2D02A0833501}" type="presParOf" srcId="{9582A38C-7B63-477A-93FE-2B0D633FF636}" destId="{AF873B7A-4143-4EE8-B4CE-2530A06E27A6}" srcOrd="1" destOrd="0" presId="urn:microsoft.com/office/officeart/2008/layout/RadialCluster"/>
    <dgm:cxn modelId="{2DE019FC-7A4A-44D5-BC1B-20FEAFCE9798}" type="presParOf" srcId="{9582A38C-7B63-477A-93FE-2B0D633FF636}" destId="{E86A7C45-5EB8-4843-8FC3-FCCA6266BC77}" srcOrd="2" destOrd="0" presId="urn:microsoft.com/office/officeart/2008/layout/RadialCluster"/>
    <dgm:cxn modelId="{5B6A85F1-8AD2-4DED-9CF3-A018A3B3DE7A}" type="presParOf" srcId="{9582A38C-7B63-477A-93FE-2B0D633FF636}" destId="{E98FD20D-C5ED-425A-AEFC-0CA59CF3E42F}" srcOrd="3" destOrd="0" presId="urn:microsoft.com/office/officeart/2008/layout/RadialCluster"/>
    <dgm:cxn modelId="{A223DA08-DAA2-44F2-9AA1-FA6953659F6A}" type="presParOf" srcId="{9582A38C-7B63-477A-93FE-2B0D633FF636}" destId="{0D154013-82AC-477B-9460-C23CA93587CB}" srcOrd="4" destOrd="0" presId="urn:microsoft.com/office/officeart/2008/layout/RadialCluster"/>
    <dgm:cxn modelId="{3BFCA908-C2C4-4DB5-B424-FC56BD41B075}" type="presParOf" srcId="{97C9C371-0D56-464F-A857-70E69673641C}" destId="{0C6B8F2F-7D4D-44E3-AB82-A3FAEB7B62A6}" srcOrd="6" destOrd="0" presId="urn:microsoft.com/office/officeart/2008/layout/RadialCluster"/>
    <dgm:cxn modelId="{3A9107A8-263E-455E-9A1B-464E03ED73A2}" type="presParOf" srcId="{97C9C371-0D56-464F-A857-70E69673641C}" destId="{A80BA438-102D-4882-AED2-78C7A6F6D9DE}" srcOrd="7" destOrd="0" presId="urn:microsoft.com/office/officeart/2008/layout/RadialCluster"/>
    <dgm:cxn modelId="{9554CDB4-8CEA-4540-AFD2-F671BE03DDEB}" type="presParOf" srcId="{A80BA438-102D-4882-AED2-78C7A6F6D9DE}" destId="{FE3616D6-5664-4BA9-A4A3-B6ABC52DA57C}" srcOrd="0" destOrd="0" presId="urn:microsoft.com/office/officeart/2008/layout/RadialCluster"/>
    <dgm:cxn modelId="{384BD48C-2019-4426-9D22-363D67210A46}" type="presParOf" srcId="{97C9C371-0D56-464F-A857-70E69673641C}" destId="{3EDA4B6C-F4A0-41C5-B062-579925B37EA2}" srcOrd="8" destOrd="0" presId="urn:microsoft.com/office/officeart/2008/layout/RadialCluster"/>
    <dgm:cxn modelId="{EA3D8510-0916-4E25-A8BC-E6A73CB6C0AD}" type="presParOf" srcId="{97C9C371-0D56-464F-A857-70E69673641C}" destId="{255A0AAA-BE05-4014-901A-2F723E18741E}" srcOrd="9" destOrd="0" presId="urn:microsoft.com/office/officeart/2008/layout/RadialCluster"/>
    <dgm:cxn modelId="{7DAFF62F-2615-4A5F-B358-BFEF929B88F7}" type="presParOf" srcId="{255A0AAA-BE05-4014-901A-2F723E18741E}" destId="{E86A681B-2286-459E-9EA9-2CDF29AA3D10}" srcOrd="0" destOrd="0" presId="urn:microsoft.com/office/officeart/2008/layout/RadialCluster"/>
    <dgm:cxn modelId="{2D013832-6CF7-4EA5-8945-498F5DEC3751}" type="presParOf" srcId="{255A0AAA-BE05-4014-901A-2F723E18741E}" destId="{9213B02E-BE1C-4966-A3CF-9A2AE51AB571}" srcOrd="1" destOrd="0" presId="urn:microsoft.com/office/officeart/2008/layout/RadialCluster"/>
    <dgm:cxn modelId="{CD445A02-D1BA-400C-8747-3E15CE52A5C4}" type="presParOf" srcId="{255A0AAA-BE05-4014-901A-2F723E18741E}" destId="{13DAE48F-5ADD-4E90-AF0A-7B28BC8186E3}" srcOrd="2" destOrd="0" presId="urn:microsoft.com/office/officeart/2008/layout/RadialCluster"/>
    <dgm:cxn modelId="{40AFD0BF-1302-481A-84D1-5D35C0E9551A}" type="presParOf" srcId="{255A0AAA-BE05-4014-901A-2F723E18741E}" destId="{F1E39258-EEF8-4E10-98A6-FA0FF157352D}" srcOrd="3" destOrd="0" presId="urn:microsoft.com/office/officeart/2008/layout/RadialCluster"/>
    <dgm:cxn modelId="{CC5916DE-5181-4ABE-B103-9E235D830338}" type="presParOf" srcId="{255A0AAA-BE05-4014-901A-2F723E18741E}" destId="{B0F09B38-6835-4983-8702-CB37789501D2}" srcOrd="4" destOrd="0" presId="urn:microsoft.com/office/officeart/2008/layout/RadialCluster"/>
    <dgm:cxn modelId="{17354C76-F712-41C8-9CB5-71D288F6E309}" type="presParOf" srcId="{97C9C371-0D56-464F-A857-70E69673641C}" destId="{81B3E196-3903-4E39-9DA7-F18AA1EA5F17}" srcOrd="10" destOrd="0" presId="urn:microsoft.com/office/officeart/2008/layout/RadialCluster"/>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3642A160-4156-40C6-B840-49D956D6E2D7}" type="doc">
      <dgm:prSet loTypeId="urn:microsoft.com/office/officeart/2008/layout/RadialCluster" loCatId="cycle" qsTypeId="urn:microsoft.com/office/officeart/2005/8/quickstyle/3d1" qsCatId="3D" csTypeId="urn:microsoft.com/office/officeart/2005/8/colors/colorful5" csCatId="colorful" phldr="1"/>
      <dgm:spPr/>
      <dgm:t>
        <a:bodyPr/>
        <a:lstStyle/>
        <a:p>
          <a:endParaRPr lang="en-US"/>
        </a:p>
      </dgm:t>
    </dgm:pt>
    <dgm:pt modelId="{CCA87FC0-2496-40BF-8CA7-DAD46E4BECB6}">
      <dgm:prSet phldrT="[Text]"/>
      <dgm:spPr/>
      <dgm:t>
        <a:bodyPr/>
        <a:lstStyle/>
        <a:p>
          <a:r>
            <a:rPr lang="en-US"/>
            <a:t>Sasaran Kab/Kota (Prioritas 2)</a:t>
          </a:r>
        </a:p>
      </dgm:t>
    </dgm:pt>
    <dgm:pt modelId="{9542D3AB-5A47-4FF5-8D17-1F56813B1428}" type="parTrans" cxnId="{94296D65-D0D6-486B-BDC5-6124D07753A9}">
      <dgm:prSet/>
      <dgm:spPr/>
      <dgm:t>
        <a:bodyPr/>
        <a:lstStyle/>
        <a:p>
          <a:endParaRPr lang="en-US"/>
        </a:p>
      </dgm:t>
    </dgm:pt>
    <dgm:pt modelId="{9F539E63-874A-4446-81AB-235941F84113}" type="sibTrans" cxnId="{94296D65-D0D6-486B-BDC5-6124D07753A9}">
      <dgm:prSet/>
      <dgm:spPr/>
      <dgm:t>
        <a:bodyPr/>
        <a:lstStyle/>
        <a:p>
          <a:endParaRPr lang="en-US"/>
        </a:p>
      </dgm:t>
    </dgm:pt>
    <dgm:pt modelId="{532811DC-F37F-46DA-91CB-D11481A8A38A}">
      <dgm:prSet phldrT="[Text]"/>
      <dgm:spPr/>
      <dgm:t>
        <a:bodyPr/>
        <a:lstStyle/>
        <a:p>
          <a:r>
            <a:rPr lang="en-US"/>
            <a:t>Sasaran OPD</a:t>
          </a:r>
        </a:p>
      </dgm:t>
    </dgm:pt>
    <dgm:pt modelId="{6C5FA054-75EE-4A6F-BC44-8EE38AED0ED6}" type="parTrans" cxnId="{31361E02-262D-4724-9264-4038CC4ED59F}">
      <dgm:prSet/>
      <dgm:spPr/>
      <dgm:t>
        <a:bodyPr/>
        <a:lstStyle/>
        <a:p>
          <a:endParaRPr lang="en-US"/>
        </a:p>
      </dgm:t>
    </dgm:pt>
    <dgm:pt modelId="{88F0D1FB-9845-4A50-A627-E1030CFD7005}" type="sibTrans" cxnId="{31361E02-262D-4724-9264-4038CC4ED59F}">
      <dgm:prSet/>
      <dgm:spPr/>
      <dgm:t>
        <a:bodyPr/>
        <a:lstStyle/>
        <a:p>
          <a:endParaRPr lang="en-US"/>
        </a:p>
      </dgm:t>
    </dgm:pt>
    <dgm:pt modelId="{0DE8C73D-B097-48D2-ADC2-3AE304042BE0}">
      <dgm:prSet phldrT="[Text]"/>
      <dgm:spPr/>
      <dgm:t>
        <a:bodyPr/>
        <a:lstStyle/>
        <a:p>
          <a:r>
            <a:rPr lang="en-US"/>
            <a:t>Sasaran OPD</a:t>
          </a:r>
        </a:p>
      </dgm:t>
    </dgm:pt>
    <dgm:pt modelId="{2E94D03B-A523-46F0-90BB-5BFDCB5E3A9D}" type="parTrans" cxnId="{D59AB6D0-E5BC-4F7D-8083-C6495DC4468E}">
      <dgm:prSet/>
      <dgm:spPr/>
      <dgm:t>
        <a:bodyPr/>
        <a:lstStyle/>
        <a:p>
          <a:endParaRPr lang="en-US"/>
        </a:p>
      </dgm:t>
    </dgm:pt>
    <dgm:pt modelId="{33B957E6-AC8E-4204-AF21-2167D45BA6A1}" type="sibTrans" cxnId="{D59AB6D0-E5BC-4F7D-8083-C6495DC4468E}">
      <dgm:prSet/>
      <dgm:spPr/>
      <dgm:t>
        <a:bodyPr/>
        <a:lstStyle/>
        <a:p>
          <a:endParaRPr lang="en-US"/>
        </a:p>
      </dgm:t>
    </dgm:pt>
    <dgm:pt modelId="{B7B55F2D-733C-4F6E-9C46-6B05804AA82F}">
      <dgm:prSet phldrT="[Text]"/>
      <dgm:spPr/>
      <dgm:t>
        <a:bodyPr/>
        <a:lstStyle/>
        <a:p>
          <a:r>
            <a:rPr lang="en-US"/>
            <a:t>Sasaran OPD</a:t>
          </a:r>
        </a:p>
      </dgm:t>
    </dgm:pt>
    <dgm:pt modelId="{3CA756BF-BF7A-480A-9A91-A732E46F7E33}" type="parTrans" cxnId="{FD9BBC77-ECBE-4CA2-AE8B-E4F58796686B}">
      <dgm:prSet/>
      <dgm:spPr/>
      <dgm:t>
        <a:bodyPr/>
        <a:lstStyle/>
        <a:p>
          <a:endParaRPr lang="en-US"/>
        </a:p>
      </dgm:t>
    </dgm:pt>
    <dgm:pt modelId="{6698BD62-F688-4062-B714-87D986EEA8EC}" type="sibTrans" cxnId="{FD9BBC77-ECBE-4CA2-AE8B-E4F58796686B}">
      <dgm:prSet/>
      <dgm:spPr/>
      <dgm:t>
        <a:bodyPr/>
        <a:lstStyle/>
        <a:p>
          <a:endParaRPr lang="en-US"/>
        </a:p>
      </dgm:t>
    </dgm:pt>
    <dgm:pt modelId="{4DEE953B-0CF1-41E6-A10C-EAC8F89BA4A3}">
      <dgm:prSet phldrT="[Text]"/>
      <dgm:spPr/>
      <dgm:t>
        <a:bodyPr/>
        <a:lstStyle/>
        <a:p>
          <a:r>
            <a:rPr lang="en-US"/>
            <a:t>Sasaran OPD</a:t>
          </a:r>
        </a:p>
      </dgm:t>
    </dgm:pt>
    <dgm:pt modelId="{54C6F621-EA5F-4E17-A02E-4EC8E61F8905}" type="parTrans" cxnId="{113247C7-8FAB-41C2-BC83-2E356278B98E}">
      <dgm:prSet/>
      <dgm:spPr/>
      <dgm:t>
        <a:bodyPr/>
        <a:lstStyle/>
        <a:p>
          <a:endParaRPr lang="en-US"/>
        </a:p>
      </dgm:t>
    </dgm:pt>
    <dgm:pt modelId="{E50C4E1C-8E66-4239-A1F6-67E714D0E03B}" type="sibTrans" cxnId="{113247C7-8FAB-41C2-BC83-2E356278B98E}">
      <dgm:prSet/>
      <dgm:spPr/>
      <dgm:t>
        <a:bodyPr/>
        <a:lstStyle/>
        <a:p>
          <a:endParaRPr lang="en-US"/>
        </a:p>
      </dgm:t>
    </dgm:pt>
    <dgm:pt modelId="{F1573D73-B472-4A35-BD95-FF87639716CD}">
      <dgm:prSet phldrT="[Text]"/>
      <dgm:spPr/>
      <dgm:t>
        <a:bodyPr/>
        <a:lstStyle/>
        <a:p>
          <a:r>
            <a:rPr lang="en-US"/>
            <a:t>Sasaran OPD</a:t>
          </a:r>
        </a:p>
      </dgm:t>
    </dgm:pt>
    <dgm:pt modelId="{C160FAD3-0B73-4F35-920C-8427DDC12A39}" type="parTrans" cxnId="{94687677-15E0-4543-95BF-11884B801439}">
      <dgm:prSet/>
      <dgm:spPr/>
      <dgm:t>
        <a:bodyPr/>
        <a:lstStyle/>
        <a:p>
          <a:endParaRPr lang="en-US"/>
        </a:p>
      </dgm:t>
    </dgm:pt>
    <dgm:pt modelId="{55F2140F-FFA1-43D3-B125-5A0C7462BE85}" type="sibTrans" cxnId="{94687677-15E0-4543-95BF-11884B801439}">
      <dgm:prSet/>
      <dgm:spPr/>
      <dgm:t>
        <a:bodyPr/>
        <a:lstStyle/>
        <a:p>
          <a:endParaRPr lang="en-US"/>
        </a:p>
      </dgm:t>
    </dgm:pt>
    <dgm:pt modelId="{CD8C5A39-3181-498C-8DF7-DBA70636E4F2}">
      <dgm:prSet phldrT="[Text]"/>
      <dgm:spPr/>
      <dgm:t>
        <a:bodyPr/>
        <a:lstStyle/>
        <a:p>
          <a:r>
            <a:rPr lang="en-US"/>
            <a:t>Sasaran OPD</a:t>
          </a:r>
        </a:p>
      </dgm:t>
    </dgm:pt>
    <dgm:pt modelId="{5003C8B4-1402-4D4B-872A-55564E7C75F6}" type="parTrans" cxnId="{B34231EF-ACF6-4086-91B2-1BDD9137E4F5}">
      <dgm:prSet/>
      <dgm:spPr/>
      <dgm:t>
        <a:bodyPr/>
        <a:lstStyle/>
        <a:p>
          <a:endParaRPr lang="en-US"/>
        </a:p>
      </dgm:t>
    </dgm:pt>
    <dgm:pt modelId="{B60833CB-3EFA-45A9-AAB9-24B8A05C0825}" type="sibTrans" cxnId="{B34231EF-ACF6-4086-91B2-1BDD9137E4F5}">
      <dgm:prSet/>
      <dgm:spPr/>
      <dgm:t>
        <a:bodyPr/>
        <a:lstStyle/>
        <a:p>
          <a:endParaRPr lang="en-US"/>
        </a:p>
      </dgm:t>
    </dgm:pt>
    <dgm:pt modelId="{97C9C371-0D56-464F-A857-70E69673641C}" type="pres">
      <dgm:prSet presAssocID="{3642A160-4156-40C6-B840-49D956D6E2D7}" presName="Name0" presStyleCnt="0">
        <dgm:presLayoutVars>
          <dgm:chMax val="1"/>
          <dgm:chPref val="1"/>
          <dgm:dir/>
          <dgm:animOne val="branch"/>
          <dgm:animLvl val="lvl"/>
        </dgm:presLayoutVars>
      </dgm:prSet>
      <dgm:spPr/>
      <dgm:t>
        <a:bodyPr/>
        <a:lstStyle/>
        <a:p>
          <a:endParaRPr lang="en-US"/>
        </a:p>
      </dgm:t>
    </dgm:pt>
    <dgm:pt modelId="{AC3F9BD9-82F4-497B-BFE4-FCF94585430C}" type="pres">
      <dgm:prSet presAssocID="{CCA87FC0-2496-40BF-8CA7-DAD46E4BECB6}" presName="singleCycle" presStyleCnt="0"/>
      <dgm:spPr/>
    </dgm:pt>
    <dgm:pt modelId="{1BAACB13-8BF4-4FDD-A842-2CE73C2D77F1}" type="pres">
      <dgm:prSet presAssocID="{CCA87FC0-2496-40BF-8CA7-DAD46E4BECB6}" presName="singleCenter" presStyleLbl="node1" presStyleIdx="0" presStyleCnt="7" custScaleX="107597">
        <dgm:presLayoutVars>
          <dgm:chMax val="7"/>
          <dgm:chPref val="7"/>
        </dgm:presLayoutVars>
      </dgm:prSet>
      <dgm:spPr/>
      <dgm:t>
        <a:bodyPr/>
        <a:lstStyle/>
        <a:p>
          <a:endParaRPr lang="en-US"/>
        </a:p>
      </dgm:t>
    </dgm:pt>
    <dgm:pt modelId="{3E22C5B0-E600-4474-BA7C-F54C2B30EB19}" type="pres">
      <dgm:prSet presAssocID="{6C5FA054-75EE-4A6F-BC44-8EE38AED0ED6}" presName="Name56" presStyleLbl="parChTrans1D2" presStyleIdx="0" presStyleCnt="6"/>
      <dgm:spPr/>
      <dgm:t>
        <a:bodyPr/>
        <a:lstStyle/>
        <a:p>
          <a:endParaRPr lang="en-US"/>
        </a:p>
      </dgm:t>
    </dgm:pt>
    <dgm:pt modelId="{834C526F-9EAA-4010-8595-CD93C88549F6}" type="pres">
      <dgm:prSet presAssocID="{532811DC-F37F-46DA-91CB-D11481A8A38A}" presName="text0" presStyleLbl="node1" presStyleIdx="1" presStyleCnt="7">
        <dgm:presLayoutVars>
          <dgm:bulletEnabled val="1"/>
        </dgm:presLayoutVars>
      </dgm:prSet>
      <dgm:spPr/>
      <dgm:t>
        <a:bodyPr/>
        <a:lstStyle/>
        <a:p>
          <a:endParaRPr lang="en-US"/>
        </a:p>
      </dgm:t>
    </dgm:pt>
    <dgm:pt modelId="{2743409E-74E8-4BCD-B6B9-1CEE66D40C97}" type="pres">
      <dgm:prSet presAssocID="{2E94D03B-A523-46F0-90BB-5BFDCB5E3A9D}" presName="Name56" presStyleLbl="parChTrans1D2" presStyleIdx="1" presStyleCnt="6"/>
      <dgm:spPr/>
      <dgm:t>
        <a:bodyPr/>
        <a:lstStyle/>
        <a:p>
          <a:endParaRPr lang="en-US"/>
        </a:p>
      </dgm:t>
    </dgm:pt>
    <dgm:pt modelId="{05DC9576-9C20-420E-9B70-B9A705E3410B}" type="pres">
      <dgm:prSet presAssocID="{0DE8C73D-B097-48D2-ADC2-3AE304042BE0}" presName="text0" presStyleLbl="node1" presStyleIdx="2" presStyleCnt="7">
        <dgm:presLayoutVars>
          <dgm:bulletEnabled val="1"/>
        </dgm:presLayoutVars>
      </dgm:prSet>
      <dgm:spPr/>
      <dgm:t>
        <a:bodyPr/>
        <a:lstStyle/>
        <a:p>
          <a:endParaRPr lang="en-US"/>
        </a:p>
      </dgm:t>
    </dgm:pt>
    <dgm:pt modelId="{B1C4D204-5E04-4B57-B3A1-94B89124BC88}" type="pres">
      <dgm:prSet presAssocID="{3CA756BF-BF7A-480A-9A91-A732E46F7E33}" presName="Name56" presStyleLbl="parChTrans1D2" presStyleIdx="2" presStyleCnt="6"/>
      <dgm:spPr/>
      <dgm:t>
        <a:bodyPr/>
        <a:lstStyle/>
        <a:p>
          <a:endParaRPr lang="en-US"/>
        </a:p>
      </dgm:t>
    </dgm:pt>
    <dgm:pt modelId="{9B3B2475-1AC6-4607-B8D6-4E473A83F054}" type="pres">
      <dgm:prSet presAssocID="{B7B55F2D-733C-4F6E-9C46-6B05804AA82F}" presName="text0" presStyleLbl="node1" presStyleIdx="3" presStyleCnt="7">
        <dgm:presLayoutVars>
          <dgm:bulletEnabled val="1"/>
        </dgm:presLayoutVars>
      </dgm:prSet>
      <dgm:spPr/>
      <dgm:t>
        <a:bodyPr/>
        <a:lstStyle/>
        <a:p>
          <a:endParaRPr lang="en-US"/>
        </a:p>
      </dgm:t>
    </dgm:pt>
    <dgm:pt modelId="{D2684D22-8B80-455A-AE93-BE0166F735F4}" type="pres">
      <dgm:prSet presAssocID="{54C6F621-EA5F-4E17-A02E-4EC8E61F8905}" presName="Name56" presStyleLbl="parChTrans1D2" presStyleIdx="3" presStyleCnt="6"/>
      <dgm:spPr/>
      <dgm:t>
        <a:bodyPr/>
        <a:lstStyle/>
        <a:p>
          <a:endParaRPr lang="en-US"/>
        </a:p>
      </dgm:t>
    </dgm:pt>
    <dgm:pt modelId="{3A071460-FAAF-44F9-84A2-13972C1DDA15}" type="pres">
      <dgm:prSet presAssocID="{4DEE953B-0CF1-41E6-A10C-EAC8F89BA4A3}" presName="text0" presStyleLbl="node1" presStyleIdx="4" presStyleCnt="7">
        <dgm:presLayoutVars>
          <dgm:bulletEnabled val="1"/>
        </dgm:presLayoutVars>
      </dgm:prSet>
      <dgm:spPr/>
      <dgm:t>
        <a:bodyPr/>
        <a:lstStyle/>
        <a:p>
          <a:endParaRPr lang="en-US"/>
        </a:p>
      </dgm:t>
    </dgm:pt>
    <dgm:pt modelId="{8D2F1595-3221-4F31-8E35-4C4834D5927F}" type="pres">
      <dgm:prSet presAssocID="{C160FAD3-0B73-4F35-920C-8427DDC12A39}" presName="Name56" presStyleLbl="parChTrans1D2" presStyleIdx="4" presStyleCnt="6"/>
      <dgm:spPr/>
      <dgm:t>
        <a:bodyPr/>
        <a:lstStyle/>
        <a:p>
          <a:endParaRPr lang="en-US"/>
        </a:p>
      </dgm:t>
    </dgm:pt>
    <dgm:pt modelId="{5809717B-724A-4C30-9802-117E376CD0B9}" type="pres">
      <dgm:prSet presAssocID="{F1573D73-B472-4A35-BD95-FF87639716CD}" presName="text0" presStyleLbl="node1" presStyleIdx="5" presStyleCnt="7">
        <dgm:presLayoutVars>
          <dgm:bulletEnabled val="1"/>
        </dgm:presLayoutVars>
      </dgm:prSet>
      <dgm:spPr/>
      <dgm:t>
        <a:bodyPr/>
        <a:lstStyle/>
        <a:p>
          <a:endParaRPr lang="en-US"/>
        </a:p>
      </dgm:t>
    </dgm:pt>
    <dgm:pt modelId="{C966433F-ADE9-44F4-BD2B-C1435E46D1F5}" type="pres">
      <dgm:prSet presAssocID="{5003C8B4-1402-4D4B-872A-55564E7C75F6}" presName="Name56" presStyleLbl="parChTrans1D2" presStyleIdx="5" presStyleCnt="6"/>
      <dgm:spPr/>
      <dgm:t>
        <a:bodyPr/>
        <a:lstStyle/>
        <a:p>
          <a:endParaRPr lang="en-US"/>
        </a:p>
      </dgm:t>
    </dgm:pt>
    <dgm:pt modelId="{27899148-107F-49FE-A84A-1F58DBD801D2}" type="pres">
      <dgm:prSet presAssocID="{CD8C5A39-3181-498C-8DF7-DBA70636E4F2}" presName="text0" presStyleLbl="node1" presStyleIdx="6" presStyleCnt="7">
        <dgm:presLayoutVars>
          <dgm:bulletEnabled val="1"/>
        </dgm:presLayoutVars>
      </dgm:prSet>
      <dgm:spPr/>
      <dgm:t>
        <a:bodyPr/>
        <a:lstStyle/>
        <a:p>
          <a:endParaRPr lang="en-US"/>
        </a:p>
      </dgm:t>
    </dgm:pt>
  </dgm:ptLst>
  <dgm:cxnLst>
    <dgm:cxn modelId="{94736BFB-E1E7-4BB3-B3DF-51C8CDD1A5F4}" type="presOf" srcId="{532811DC-F37F-46DA-91CB-D11481A8A38A}" destId="{834C526F-9EAA-4010-8595-CD93C88549F6}" srcOrd="0" destOrd="0" presId="urn:microsoft.com/office/officeart/2008/layout/RadialCluster"/>
    <dgm:cxn modelId="{E769499D-5764-46E8-861B-EE137BC69D2C}" type="presOf" srcId="{F1573D73-B472-4A35-BD95-FF87639716CD}" destId="{5809717B-724A-4C30-9802-117E376CD0B9}" srcOrd="0" destOrd="0" presId="urn:microsoft.com/office/officeart/2008/layout/RadialCluster"/>
    <dgm:cxn modelId="{D59AB6D0-E5BC-4F7D-8083-C6495DC4468E}" srcId="{CCA87FC0-2496-40BF-8CA7-DAD46E4BECB6}" destId="{0DE8C73D-B097-48D2-ADC2-3AE304042BE0}" srcOrd="1" destOrd="0" parTransId="{2E94D03B-A523-46F0-90BB-5BFDCB5E3A9D}" sibTransId="{33B957E6-AC8E-4204-AF21-2167D45BA6A1}"/>
    <dgm:cxn modelId="{B34231EF-ACF6-4086-91B2-1BDD9137E4F5}" srcId="{CCA87FC0-2496-40BF-8CA7-DAD46E4BECB6}" destId="{CD8C5A39-3181-498C-8DF7-DBA70636E4F2}" srcOrd="5" destOrd="0" parTransId="{5003C8B4-1402-4D4B-872A-55564E7C75F6}" sibTransId="{B60833CB-3EFA-45A9-AAB9-24B8A05C0825}"/>
    <dgm:cxn modelId="{C82D1357-47C3-472B-B73D-E19C1A601423}" type="presOf" srcId="{CD8C5A39-3181-498C-8DF7-DBA70636E4F2}" destId="{27899148-107F-49FE-A84A-1F58DBD801D2}" srcOrd="0" destOrd="0" presId="urn:microsoft.com/office/officeart/2008/layout/RadialCluster"/>
    <dgm:cxn modelId="{73F97727-9D1E-47C5-B98E-8A4159A152D6}" type="presOf" srcId="{6C5FA054-75EE-4A6F-BC44-8EE38AED0ED6}" destId="{3E22C5B0-E600-4474-BA7C-F54C2B30EB19}" srcOrd="0" destOrd="0" presId="urn:microsoft.com/office/officeart/2008/layout/RadialCluster"/>
    <dgm:cxn modelId="{0F2589D1-4AE2-49D4-AD27-E57F743A74AF}" type="presOf" srcId="{2E94D03B-A523-46F0-90BB-5BFDCB5E3A9D}" destId="{2743409E-74E8-4BCD-B6B9-1CEE66D40C97}" srcOrd="0" destOrd="0" presId="urn:microsoft.com/office/officeart/2008/layout/RadialCluster"/>
    <dgm:cxn modelId="{6BEDB7C6-DFC4-493E-AC7C-FA2C38DEBBB3}" type="presOf" srcId="{4DEE953B-0CF1-41E6-A10C-EAC8F89BA4A3}" destId="{3A071460-FAAF-44F9-84A2-13972C1DDA15}" srcOrd="0" destOrd="0" presId="urn:microsoft.com/office/officeart/2008/layout/RadialCluster"/>
    <dgm:cxn modelId="{D7464B0B-40C4-4072-8EE9-3768B533F633}" type="presOf" srcId="{54C6F621-EA5F-4E17-A02E-4EC8E61F8905}" destId="{D2684D22-8B80-455A-AE93-BE0166F735F4}" srcOrd="0" destOrd="0" presId="urn:microsoft.com/office/officeart/2008/layout/RadialCluster"/>
    <dgm:cxn modelId="{DE29CA35-F38C-44CA-830D-629A9A19CA32}" type="presOf" srcId="{0DE8C73D-B097-48D2-ADC2-3AE304042BE0}" destId="{05DC9576-9C20-420E-9B70-B9A705E3410B}" srcOrd="0" destOrd="0" presId="urn:microsoft.com/office/officeart/2008/layout/RadialCluster"/>
    <dgm:cxn modelId="{BE06CFF9-6158-4095-8DF7-DBFA20A7DF72}" type="presOf" srcId="{C160FAD3-0B73-4F35-920C-8427DDC12A39}" destId="{8D2F1595-3221-4F31-8E35-4C4834D5927F}" srcOrd="0" destOrd="0" presId="urn:microsoft.com/office/officeart/2008/layout/RadialCluster"/>
    <dgm:cxn modelId="{FD9BBC77-ECBE-4CA2-AE8B-E4F58796686B}" srcId="{CCA87FC0-2496-40BF-8CA7-DAD46E4BECB6}" destId="{B7B55F2D-733C-4F6E-9C46-6B05804AA82F}" srcOrd="2" destOrd="0" parTransId="{3CA756BF-BF7A-480A-9A91-A732E46F7E33}" sibTransId="{6698BD62-F688-4062-B714-87D986EEA8EC}"/>
    <dgm:cxn modelId="{B5C029DC-913B-4EEC-BF92-ED9D3D50002D}" type="presOf" srcId="{3642A160-4156-40C6-B840-49D956D6E2D7}" destId="{97C9C371-0D56-464F-A857-70E69673641C}" srcOrd="0" destOrd="0" presId="urn:microsoft.com/office/officeart/2008/layout/RadialCluster"/>
    <dgm:cxn modelId="{94687677-15E0-4543-95BF-11884B801439}" srcId="{CCA87FC0-2496-40BF-8CA7-DAD46E4BECB6}" destId="{F1573D73-B472-4A35-BD95-FF87639716CD}" srcOrd="4" destOrd="0" parTransId="{C160FAD3-0B73-4F35-920C-8427DDC12A39}" sibTransId="{55F2140F-FFA1-43D3-B125-5A0C7462BE85}"/>
    <dgm:cxn modelId="{F33CA144-C1AF-4430-9660-AAAE082F435E}" type="presOf" srcId="{CCA87FC0-2496-40BF-8CA7-DAD46E4BECB6}" destId="{1BAACB13-8BF4-4FDD-A842-2CE73C2D77F1}" srcOrd="0" destOrd="0" presId="urn:microsoft.com/office/officeart/2008/layout/RadialCluster"/>
    <dgm:cxn modelId="{5556BA55-3A66-406D-A1EB-8EE17AC687FA}" type="presOf" srcId="{B7B55F2D-733C-4F6E-9C46-6B05804AA82F}" destId="{9B3B2475-1AC6-4607-B8D6-4E473A83F054}" srcOrd="0" destOrd="0" presId="urn:microsoft.com/office/officeart/2008/layout/RadialCluster"/>
    <dgm:cxn modelId="{31361E02-262D-4724-9264-4038CC4ED59F}" srcId="{CCA87FC0-2496-40BF-8CA7-DAD46E4BECB6}" destId="{532811DC-F37F-46DA-91CB-D11481A8A38A}" srcOrd="0" destOrd="0" parTransId="{6C5FA054-75EE-4A6F-BC44-8EE38AED0ED6}" sibTransId="{88F0D1FB-9845-4A50-A627-E1030CFD7005}"/>
    <dgm:cxn modelId="{94296D65-D0D6-486B-BDC5-6124D07753A9}" srcId="{3642A160-4156-40C6-B840-49D956D6E2D7}" destId="{CCA87FC0-2496-40BF-8CA7-DAD46E4BECB6}" srcOrd="0" destOrd="0" parTransId="{9542D3AB-5A47-4FF5-8D17-1F56813B1428}" sibTransId="{9F539E63-874A-4446-81AB-235941F84113}"/>
    <dgm:cxn modelId="{CDE02A83-9314-48A3-BB4D-87FED5BD81FB}" type="presOf" srcId="{5003C8B4-1402-4D4B-872A-55564E7C75F6}" destId="{C966433F-ADE9-44F4-BD2B-C1435E46D1F5}" srcOrd="0" destOrd="0" presId="urn:microsoft.com/office/officeart/2008/layout/RadialCluster"/>
    <dgm:cxn modelId="{113247C7-8FAB-41C2-BC83-2E356278B98E}" srcId="{CCA87FC0-2496-40BF-8CA7-DAD46E4BECB6}" destId="{4DEE953B-0CF1-41E6-A10C-EAC8F89BA4A3}" srcOrd="3" destOrd="0" parTransId="{54C6F621-EA5F-4E17-A02E-4EC8E61F8905}" sibTransId="{E50C4E1C-8E66-4239-A1F6-67E714D0E03B}"/>
    <dgm:cxn modelId="{E5B5DA79-8F07-4774-9E6D-98CCCFB728E0}" type="presOf" srcId="{3CA756BF-BF7A-480A-9A91-A732E46F7E33}" destId="{B1C4D204-5E04-4B57-B3A1-94B89124BC88}" srcOrd="0" destOrd="0" presId="urn:microsoft.com/office/officeart/2008/layout/RadialCluster"/>
    <dgm:cxn modelId="{06D0224C-EC08-46ED-A6C1-31F4A1F22C70}" type="presParOf" srcId="{97C9C371-0D56-464F-A857-70E69673641C}" destId="{AC3F9BD9-82F4-497B-BFE4-FCF94585430C}" srcOrd="0" destOrd="0" presId="urn:microsoft.com/office/officeart/2008/layout/RadialCluster"/>
    <dgm:cxn modelId="{D36973E1-828B-4C10-A4DC-A14CE36FCB55}" type="presParOf" srcId="{AC3F9BD9-82F4-497B-BFE4-FCF94585430C}" destId="{1BAACB13-8BF4-4FDD-A842-2CE73C2D77F1}" srcOrd="0" destOrd="0" presId="urn:microsoft.com/office/officeart/2008/layout/RadialCluster"/>
    <dgm:cxn modelId="{30CACC97-5B14-4E29-B155-AB6C970CA850}" type="presParOf" srcId="{AC3F9BD9-82F4-497B-BFE4-FCF94585430C}" destId="{3E22C5B0-E600-4474-BA7C-F54C2B30EB19}" srcOrd="1" destOrd="0" presId="urn:microsoft.com/office/officeart/2008/layout/RadialCluster"/>
    <dgm:cxn modelId="{A5B38D45-1123-409E-BE42-161BC4C42FC5}" type="presParOf" srcId="{AC3F9BD9-82F4-497B-BFE4-FCF94585430C}" destId="{834C526F-9EAA-4010-8595-CD93C88549F6}" srcOrd="2" destOrd="0" presId="urn:microsoft.com/office/officeart/2008/layout/RadialCluster"/>
    <dgm:cxn modelId="{E09920B7-458C-4DEA-8200-911BE1BC90C5}" type="presParOf" srcId="{AC3F9BD9-82F4-497B-BFE4-FCF94585430C}" destId="{2743409E-74E8-4BCD-B6B9-1CEE66D40C97}" srcOrd="3" destOrd="0" presId="urn:microsoft.com/office/officeart/2008/layout/RadialCluster"/>
    <dgm:cxn modelId="{F50AB35E-D432-4AA6-9B59-BD26B0D25808}" type="presParOf" srcId="{AC3F9BD9-82F4-497B-BFE4-FCF94585430C}" destId="{05DC9576-9C20-420E-9B70-B9A705E3410B}" srcOrd="4" destOrd="0" presId="urn:microsoft.com/office/officeart/2008/layout/RadialCluster"/>
    <dgm:cxn modelId="{8E8DD854-AD2E-42C9-9B98-1154192DA1C4}" type="presParOf" srcId="{AC3F9BD9-82F4-497B-BFE4-FCF94585430C}" destId="{B1C4D204-5E04-4B57-B3A1-94B89124BC88}" srcOrd="5" destOrd="0" presId="urn:microsoft.com/office/officeart/2008/layout/RadialCluster"/>
    <dgm:cxn modelId="{4C4A5816-EAAF-48B2-910A-481706C7823D}" type="presParOf" srcId="{AC3F9BD9-82F4-497B-BFE4-FCF94585430C}" destId="{9B3B2475-1AC6-4607-B8D6-4E473A83F054}" srcOrd="6" destOrd="0" presId="urn:microsoft.com/office/officeart/2008/layout/RadialCluster"/>
    <dgm:cxn modelId="{D5BF1B6B-F292-4F18-998C-8961BE386ECB}" type="presParOf" srcId="{AC3F9BD9-82F4-497B-BFE4-FCF94585430C}" destId="{D2684D22-8B80-455A-AE93-BE0166F735F4}" srcOrd="7" destOrd="0" presId="urn:microsoft.com/office/officeart/2008/layout/RadialCluster"/>
    <dgm:cxn modelId="{C3D0560B-FC40-446E-A62F-FA362EFC5EE3}" type="presParOf" srcId="{AC3F9BD9-82F4-497B-BFE4-FCF94585430C}" destId="{3A071460-FAAF-44F9-84A2-13972C1DDA15}" srcOrd="8" destOrd="0" presId="urn:microsoft.com/office/officeart/2008/layout/RadialCluster"/>
    <dgm:cxn modelId="{75A1AB12-7C4B-48D8-AE4E-354C629DF0C7}" type="presParOf" srcId="{AC3F9BD9-82F4-497B-BFE4-FCF94585430C}" destId="{8D2F1595-3221-4F31-8E35-4C4834D5927F}" srcOrd="9" destOrd="0" presId="urn:microsoft.com/office/officeart/2008/layout/RadialCluster"/>
    <dgm:cxn modelId="{DB0F3980-0B42-4042-BE35-FA4144D35CF4}" type="presParOf" srcId="{AC3F9BD9-82F4-497B-BFE4-FCF94585430C}" destId="{5809717B-724A-4C30-9802-117E376CD0B9}" srcOrd="10" destOrd="0" presId="urn:microsoft.com/office/officeart/2008/layout/RadialCluster"/>
    <dgm:cxn modelId="{B2E0FE41-6ECA-4F81-9C68-9D367A11E6B0}" type="presParOf" srcId="{AC3F9BD9-82F4-497B-BFE4-FCF94585430C}" destId="{C966433F-ADE9-44F4-BD2B-C1435E46D1F5}" srcOrd="11" destOrd="0" presId="urn:microsoft.com/office/officeart/2008/layout/RadialCluster"/>
    <dgm:cxn modelId="{5035C102-2E0B-4C0C-8B72-FA6D36B8479C}" type="presParOf" srcId="{AC3F9BD9-82F4-497B-BFE4-FCF94585430C}" destId="{27899148-107F-49FE-A84A-1F58DBD801D2}" srcOrd="12" destOrd="0" presId="urn:microsoft.com/office/officeart/2008/layout/RadialCluster"/>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3642A160-4156-40C6-B840-49D956D6E2D7}" type="doc">
      <dgm:prSet loTypeId="urn:microsoft.com/office/officeart/2008/layout/RadialCluster" loCatId="cycle" qsTypeId="urn:microsoft.com/office/officeart/2005/8/quickstyle/3d1" qsCatId="3D" csTypeId="urn:microsoft.com/office/officeart/2005/8/colors/colorful5" csCatId="colorful" phldr="1"/>
      <dgm:spPr/>
      <dgm:t>
        <a:bodyPr/>
        <a:lstStyle/>
        <a:p>
          <a:endParaRPr lang="en-US"/>
        </a:p>
      </dgm:t>
    </dgm:pt>
    <dgm:pt modelId="{532811DC-F37F-46DA-91CB-D11481A8A38A}">
      <dgm:prSet phldrT="[Text]"/>
      <dgm:spPr/>
      <dgm:t>
        <a:bodyPr/>
        <a:lstStyle/>
        <a:p>
          <a:r>
            <a:rPr lang="en-US"/>
            <a:t>Sasaran Kepala Daerah</a:t>
          </a:r>
        </a:p>
      </dgm:t>
    </dgm:pt>
    <dgm:pt modelId="{6C5FA054-75EE-4A6F-BC44-8EE38AED0ED6}" type="parTrans" cxnId="{31361E02-262D-4724-9264-4038CC4ED59F}">
      <dgm:prSet/>
      <dgm:spPr/>
      <dgm:t>
        <a:bodyPr/>
        <a:lstStyle/>
        <a:p>
          <a:endParaRPr lang="en-US"/>
        </a:p>
      </dgm:t>
    </dgm:pt>
    <dgm:pt modelId="{88F0D1FB-9845-4A50-A627-E1030CFD7005}" type="sibTrans" cxnId="{31361E02-262D-4724-9264-4038CC4ED59F}">
      <dgm:prSet/>
      <dgm:spPr/>
      <dgm:t>
        <a:bodyPr/>
        <a:lstStyle/>
        <a:p>
          <a:endParaRPr lang="en-US"/>
        </a:p>
      </dgm:t>
    </dgm:pt>
    <dgm:pt modelId="{3528ABA1-5B32-4DCE-8EA0-C42C524A4EE0}">
      <dgm:prSet phldrT="[Text]"/>
      <dgm:spPr/>
      <dgm:t>
        <a:bodyPr/>
        <a:lstStyle/>
        <a:p>
          <a:r>
            <a:rPr lang="en-US"/>
            <a:t>Program</a:t>
          </a:r>
        </a:p>
      </dgm:t>
    </dgm:pt>
    <dgm:pt modelId="{6BCD2243-9E19-44C8-AEF0-5FC610325C7B}" type="parTrans" cxnId="{BC5B239F-7A72-497B-9ED2-4F0FB225AC92}">
      <dgm:prSet/>
      <dgm:spPr/>
      <dgm:t>
        <a:bodyPr/>
        <a:lstStyle/>
        <a:p>
          <a:endParaRPr lang="en-US"/>
        </a:p>
      </dgm:t>
    </dgm:pt>
    <dgm:pt modelId="{DC5A447E-E7BF-4302-B651-33861C847813}" type="sibTrans" cxnId="{BC5B239F-7A72-497B-9ED2-4F0FB225AC92}">
      <dgm:prSet/>
      <dgm:spPr/>
      <dgm:t>
        <a:bodyPr/>
        <a:lstStyle/>
        <a:p>
          <a:endParaRPr lang="en-US"/>
        </a:p>
      </dgm:t>
    </dgm:pt>
    <dgm:pt modelId="{37D69214-D136-4F23-B7F5-07FC5E84EF83}">
      <dgm:prSet phldrT="[Text]"/>
      <dgm:spPr/>
      <dgm:t>
        <a:bodyPr/>
        <a:lstStyle/>
        <a:p>
          <a:r>
            <a:rPr lang="en-US"/>
            <a:t>Kegiatan</a:t>
          </a:r>
        </a:p>
      </dgm:t>
    </dgm:pt>
    <dgm:pt modelId="{6A2CB5BE-E6FA-40A7-A3F3-3E0D80EC1B60}" type="parTrans" cxnId="{E6BEC5E0-B051-4609-A7C7-57B145F55885}">
      <dgm:prSet/>
      <dgm:spPr/>
      <dgm:t>
        <a:bodyPr/>
        <a:lstStyle/>
        <a:p>
          <a:endParaRPr lang="en-US"/>
        </a:p>
      </dgm:t>
    </dgm:pt>
    <dgm:pt modelId="{4D9FA8CA-1F8D-49C8-8EE0-13B1D6D2C623}" type="sibTrans" cxnId="{E6BEC5E0-B051-4609-A7C7-57B145F55885}">
      <dgm:prSet/>
      <dgm:spPr/>
      <dgm:t>
        <a:bodyPr/>
        <a:lstStyle/>
        <a:p>
          <a:endParaRPr lang="en-US"/>
        </a:p>
      </dgm:t>
    </dgm:pt>
    <dgm:pt modelId="{B60A1356-45CA-4A9B-B5A4-BC72AE6F9159}">
      <dgm:prSet phldrT="[Text]"/>
      <dgm:spPr/>
      <dgm:t>
        <a:bodyPr/>
        <a:lstStyle/>
        <a:p>
          <a:r>
            <a:rPr lang="en-US"/>
            <a:t>Program</a:t>
          </a:r>
        </a:p>
      </dgm:t>
    </dgm:pt>
    <dgm:pt modelId="{10AB87EB-A47E-48CB-9D3F-9DC16BB5959D}" type="parTrans" cxnId="{22A29879-6CAE-49B4-9483-FE0FF52D041F}">
      <dgm:prSet/>
      <dgm:spPr/>
      <dgm:t>
        <a:bodyPr/>
        <a:lstStyle/>
        <a:p>
          <a:endParaRPr lang="en-US"/>
        </a:p>
      </dgm:t>
    </dgm:pt>
    <dgm:pt modelId="{A0423CBD-576E-4A3B-8A86-B8FE57AC2B25}" type="sibTrans" cxnId="{22A29879-6CAE-49B4-9483-FE0FF52D041F}">
      <dgm:prSet/>
      <dgm:spPr/>
      <dgm:t>
        <a:bodyPr/>
        <a:lstStyle/>
        <a:p>
          <a:endParaRPr lang="en-US"/>
        </a:p>
      </dgm:t>
    </dgm:pt>
    <dgm:pt modelId="{E721729D-C88C-435D-BCE5-396BB62525AC}">
      <dgm:prSet phldrT="[Text]"/>
      <dgm:spPr/>
      <dgm:t>
        <a:bodyPr/>
        <a:lstStyle/>
        <a:p>
          <a:r>
            <a:rPr lang="en-US"/>
            <a:t>Program</a:t>
          </a:r>
        </a:p>
      </dgm:t>
    </dgm:pt>
    <dgm:pt modelId="{AB8050B1-CD47-4AC2-A67F-D118B97FBCBB}" type="parTrans" cxnId="{56D5A046-4CF2-4A40-8B29-80A68CF275D8}">
      <dgm:prSet/>
      <dgm:spPr/>
      <dgm:t>
        <a:bodyPr/>
        <a:lstStyle/>
        <a:p>
          <a:endParaRPr lang="en-US"/>
        </a:p>
      </dgm:t>
    </dgm:pt>
    <dgm:pt modelId="{FD9391E7-B07C-4A3B-A870-AA242181692A}" type="sibTrans" cxnId="{56D5A046-4CF2-4A40-8B29-80A68CF275D8}">
      <dgm:prSet/>
      <dgm:spPr/>
      <dgm:t>
        <a:bodyPr/>
        <a:lstStyle/>
        <a:p>
          <a:endParaRPr lang="en-US"/>
        </a:p>
      </dgm:t>
    </dgm:pt>
    <dgm:pt modelId="{0C72627D-F5D7-4A70-8ABB-6C017A31F606}">
      <dgm:prSet phldrT="[Text]"/>
      <dgm:spPr/>
      <dgm:t>
        <a:bodyPr/>
        <a:lstStyle/>
        <a:p>
          <a:r>
            <a:rPr lang="en-US"/>
            <a:t>Kegiatan</a:t>
          </a:r>
        </a:p>
      </dgm:t>
    </dgm:pt>
    <dgm:pt modelId="{F69B0151-AFB4-4D1F-8770-A82817421A92}" type="parTrans" cxnId="{DA2FE507-27D7-4002-9AEA-839134F7DFC5}">
      <dgm:prSet/>
      <dgm:spPr/>
      <dgm:t>
        <a:bodyPr/>
        <a:lstStyle/>
        <a:p>
          <a:endParaRPr lang="en-US"/>
        </a:p>
      </dgm:t>
    </dgm:pt>
    <dgm:pt modelId="{F4897325-AF6C-4A35-B537-E225D3747489}" type="sibTrans" cxnId="{DA2FE507-27D7-4002-9AEA-839134F7DFC5}">
      <dgm:prSet/>
      <dgm:spPr/>
      <dgm:t>
        <a:bodyPr/>
        <a:lstStyle/>
        <a:p>
          <a:endParaRPr lang="en-US"/>
        </a:p>
      </dgm:t>
    </dgm:pt>
    <dgm:pt modelId="{B24A87CD-CA62-4E4A-8D06-43F12DF3D802}">
      <dgm:prSet phldrT="[Text]"/>
      <dgm:spPr/>
      <dgm:t>
        <a:bodyPr/>
        <a:lstStyle/>
        <a:p>
          <a:r>
            <a:rPr lang="en-US"/>
            <a:t>Program</a:t>
          </a:r>
        </a:p>
      </dgm:t>
    </dgm:pt>
    <dgm:pt modelId="{3E798F5A-A52B-406B-9CA2-97EA6FDFB072}" type="parTrans" cxnId="{6A761FD3-C100-4FB8-95B6-0A1882B5A112}">
      <dgm:prSet/>
      <dgm:spPr/>
      <dgm:t>
        <a:bodyPr/>
        <a:lstStyle/>
        <a:p>
          <a:endParaRPr lang="en-US"/>
        </a:p>
      </dgm:t>
    </dgm:pt>
    <dgm:pt modelId="{20778BA1-EC21-4739-A8BE-E80B0400F2FC}" type="sibTrans" cxnId="{6A761FD3-C100-4FB8-95B6-0A1882B5A112}">
      <dgm:prSet/>
      <dgm:spPr/>
      <dgm:t>
        <a:bodyPr/>
        <a:lstStyle/>
        <a:p>
          <a:endParaRPr lang="en-US"/>
        </a:p>
      </dgm:t>
    </dgm:pt>
    <dgm:pt modelId="{07E63EFF-8E48-429C-84DA-B2D3C828F337}">
      <dgm:prSet phldrT="[Text]"/>
      <dgm:spPr/>
      <dgm:t>
        <a:bodyPr/>
        <a:lstStyle/>
        <a:p>
          <a:r>
            <a:rPr lang="en-US"/>
            <a:t>Kegiatan</a:t>
          </a:r>
        </a:p>
      </dgm:t>
    </dgm:pt>
    <dgm:pt modelId="{5F696EB8-BBC4-4F18-A7BE-26D7C916012D}" type="parTrans" cxnId="{3CAE90B0-733A-4E9B-A164-15794E2EE536}">
      <dgm:prSet/>
      <dgm:spPr/>
      <dgm:t>
        <a:bodyPr/>
        <a:lstStyle/>
        <a:p>
          <a:endParaRPr lang="en-US"/>
        </a:p>
      </dgm:t>
    </dgm:pt>
    <dgm:pt modelId="{9550DA70-2BDC-4A33-B11B-84B3FB8D0A8B}" type="sibTrans" cxnId="{3CAE90B0-733A-4E9B-A164-15794E2EE536}">
      <dgm:prSet/>
      <dgm:spPr/>
      <dgm:t>
        <a:bodyPr/>
        <a:lstStyle/>
        <a:p>
          <a:endParaRPr lang="en-US"/>
        </a:p>
      </dgm:t>
    </dgm:pt>
    <dgm:pt modelId="{C22D03AE-76A7-44A4-B4AF-78505F38AE9D}">
      <dgm:prSet phldrT="[Text]"/>
      <dgm:spPr/>
      <dgm:t>
        <a:bodyPr/>
        <a:lstStyle/>
        <a:p>
          <a:r>
            <a:rPr lang="en-US"/>
            <a:t>Kegiatan</a:t>
          </a:r>
        </a:p>
      </dgm:t>
    </dgm:pt>
    <dgm:pt modelId="{DEED23C9-B981-45DD-B4A3-5A83E7908E19}" type="parTrans" cxnId="{CE192DDF-8C79-4CEB-8AC2-E0A17466FC37}">
      <dgm:prSet/>
      <dgm:spPr/>
      <dgm:t>
        <a:bodyPr/>
        <a:lstStyle/>
        <a:p>
          <a:endParaRPr lang="en-US"/>
        </a:p>
      </dgm:t>
    </dgm:pt>
    <dgm:pt modelId="{EEAD9C10-9F48-4756-9199-7C8A0245A52F}" type="sibTrans" cxnId="{CE192DDF-8C79-4CEB-8AC2-E0A17466FC37}">
      <dgm:prSet/>
      <dgm:spPr/>
      <dgm:t>
        <a:bodyPr/>
        <a:lstStyle/>
        <a:p>
          <a:endParaRPr lang="en-US"/>
        </a:p>
      </dgm:t>
    </dgm:pt>
    <dgm:pt modelId="{899F15E5-F086-4D83-BB76-9E7B6C174C36}">
      <dgm:prSet phldrT="[Text]"/>
      <dgm:spPr/>
      <dgm:t>
        <a:bodyPr/>
        <a:lstStyle/>
        <a:p>
          <a:r>
            <a:rPr lang="en-US"/>
            <a:t>Kegiatan</a:t>
          </a:r>
        </a:p>
      </dgm:t>
    </dgm:pt>
    <dgm:pt modelId="{8C76B1B2-4BDA-4643-A19C-6F1EE37ADEA0}" type="parTrans" cxnId="{027B2FA7-F35E-4F17-9920-B1D82959BA6B}">
      <dgm:prSet/>
      <dgm:spPr/>
      <dgm:t>
        <a:bodyPr/>
        <a:lstStyle/>
        <a:p>
          <a:endParaRPr lang="en-US"/>
        </a:p>
      </dgm:t>
    </dgm:pt>
    <dgm:pt modelId="{C64D7EA1-0397-4A97-B4A4-0A24E3A2752F}" type="sibTrans" cxnId="{027B2FA7-F35E-4F17-9920-B1D82959BA6B}">
      <dgm:prSet/>
      <dgm:spPr/>
      <dgm:t>
        <a:bodyPr/>
        <a:lstStyle/>
        <a:p>
          <a:endParaRPr lang="en-US"/>
        </a:p>
      </dgm:t>
    </dgm:pt>
    <dgm:pt modelId="{C75B8899-A333-4040-9A86-C6CECE82A6F0}">
      <dgm:prSet phldrT="[Text]"/>
      <dgm:spPr/>
      <dgm:t>
        <a:bodyPr/>
        <a:lstStyle/>
        <a:p>
          <a:r>
            <a:rPr lang="en-US"/>
            <a:t>Kegiatan</a:t>
          </a:r>
        </a:p>
      </dgm:t>
    </dgm:pt>
    <dgm:pt modelId="{F2306EEC-0C58-47F9-A90A-19892AE36AFF}" type="parTrans" cxnId="{9B0795ED-C4E2-4C39-A7E8-0C18BF879AEA}">
      <dgm:prSet/>
      <dgm:spPr/>
      <dgm:t>
        <a:bodyPr/>
        <a:lstStyle/>
        <a:p>
          <a:endParaRPr lang="en-US"/>
        </a:p>
      </dgm:t>
    </dgm:pt>
    <dgm:pt modelId="{9F70C6AE-E79C-43AD-A66C-CEB4313E2FB5}" type="sibTrans" cxnId="{9B0795ED-C4E2-4C39-A7E8-0C18BF879AEA}">
      <dgm:prSet/>
      <dgm:spPr/>
      <dgm:t>
        <a:bodyPr/>
        <a:lstStyle/>
        <a:p>
          <a:endParaRPr lang="en-US"/>
        </a:p>
      </dgm:t>
    </dgm:pt>
    <dgm:pt modelId="{3576D2B8-D2F1-46D5-BE0E-E852B1854B74}">
      <dgm:prSet phldrT="[Text]"/>
      <dgm:spPr/>
      <dgm:t>
        <a:bodyPr/>
        <a:lstStyle/>
        <a:p>
          <a:r>
            <a:rPr lang="en-US"/>
            <a:t>Kegiatan</a:t>
          </a:r>
        </a:p>
      </dgm:t>
    </dgm:pt>
    <dgm:pt modelId="{39F85A16-85F9-48E9-A43F-139FB9FB2011}" type="parTrans" cxnId="{9C53ACE9-6695-40FD-BAED-38B2E55331A0}">
      <dgm:prSet/>
      <dgm:spPr/>
      <dgm:t>
        <a:bodyPr/>
        <a:lstStyle/>
        <a:p>
          <a:endParaRPr lang="en-US"/>
        </a:p>
      </dgm:t>
    </dgm:pt>
    <dgm:pt modelId="{1DD23A37-F9B1-4886-9625-62762D411417}" type="sibTrans" cxnId="{9C53ACE9-6695-40FD-BAED-38B2E55331A0}">
      <dgm:prSet/>
      <dgm:spPr/>
      <dgm:t>
        <a:bodyPr/>
        <a:lstStyle/>
        <a:p>
          <a:endParaRPr lang="en-US"/>
        </a:p>
      </dgm:t>
    </dgm:pt>
    <dgm:pt modelId="{FA66DC5A-7046-404A-BAEF-F8075BCE1355}">
      <dgm:prSet phldrT="[Text]"/>
      <dgm:spPr/>
      <dgm:t>
        <a:bodyPr/>
        <a:lstStyle/>
        <a:p>
          <a:r>
            <a:rPr lang="en-US"/>
            <a:t>Program</a:t>
          </a:r>
        </a:p>
      </dgm:t>
    </dgm:pt>
    <dgm:pt modelId="{E4C83851-21F0-4BF4-B69C-0B9B8A8C0911}" type="parTrans" cxnId="{DCAB4E42-C941-4A1D-B963-D05592C6E02A}">
      <dgm:prSet/>
      <dgm:spPr/>
      <dgm:t>
        <a:bodyPr/>
        <a:lstStyle/>
        <a:p>
          <a:endParaRPr lang="en-US"/>
        </a:p>
      </dgm:t>
    </dgm:pt>
    <dgm:pt modelId="{36775FA2-2DF2-4181-A21C-80A2DAF4317E}" type="sibTrans" cxnId="{DCAB4E42-C941-4A1D-B963-D05592C6E02A}">
      <dgm:prSet/>
      <dgm:spPr/>
      <dgm:t>
        <a:bodyPr/>
        <a:lstStyle/>
        <a:p>
          <a:endParaRPr lang="en-US"/>
        </a:p>
      </dgm:t>
    </dgm:pt>
    <dgm:pt modelId="{97C9C371-0D56-464F-A857-70E69673641C}" type="pres">
      <dgm:prSet presAssocID="{3642A160-4156-40C6-B840-49D956D6E2D7}" presName="Name0" presStyleCnt="0">
        <dgm:presLayoutVars>
          <dgm:chMax val="1"/>
          <dgm:chPref val="1"/>
          <dgm:dir/>
          <dgm:animOne val="branch"/>
          <dgm:animLvl val="lvl"/>
        </dgm:presLayoutVars>
      </dgm:prSet>
      <dgm:spPr/>
      <dgm:t>
        <a:bodyPr/>
        <a:lstStyle/>
        <a:p>
          <a:endParaRPr lang="en-US"/>
        </a:p>
      </dgm:t>
    </dgm:pt>
    <dgm:pt modelId="{AA4374E5-F7C0-44A0-B895-688F16A62ED0}" type="pres">
      <dgm:prSet presAssocID="{532811DC-F37F-46DA-91CB-D11481A8A38A}" presName="textCenter" presStyleLbl="node1" presStyleIdx="0" presStyleCnt="13"/>
      <dgm:spPr/>
      <dgm:t>
        <a:bodyPr/>
        <a:lstStyle/>
        <a:p>
          <a:endParaRPr lang="en-US"/>
        </a:p>
      </dgm:t>
    </dgm:pt>
    <dgm:pt modelId="{0BE3106C-3710-46B9-A744-80C61D0317C8}" type="pres">
      <dgm:prSet presAssocID="{532811DC-F37F-46DA-91CB-D11481A8A38A}" presName="cycle_1" presStyleCnt="0"/>
      <dgm:spPr/>
    </dgm:pt>
    <dgm:pt modelId="{5F600D23-EE16-489A-A542-3C0F2FD9C575}" type="pres">
      <dgm:prSet presAssocID="{3528ABA1-5B32-4DCE-8EA0-C42C524A4EE0}" presName="childCenter1" presStyleLbl="node1" presStyleIdx="1" presStyleCnt="13"/>
      <dgm:spPr/>
      <dgm:t>
        <a:bodyPr/>
        <a:lstStyle/>
        <a:p>
          <a:endParaRPr lang="en-US"/>
        </a:p>
      </dgm:t>
    </dgm:pt>
    <dgm:pt modelId="{F0AFDA1D-FEEE-4CBD-9BAA-EC180EA32F6C}" type="pres">
      <dgm:prSet presAssocID="{6A2CB5BE-E6FA-40A7-A3F3-3E0D80EC1B60}" presName="Name141" presStyleLbl="parChTrans1D3" presStyleIdx="0" presStyleCnt="7"/>
      <dgm:spPr/>
      <dgm:t>
        <a:bodyPr/>
        <a:lstStyle/>
        <a:p>
          <a:endParaRPr lang="en-US"/>
        </a:p>
      </dgm:t>
    </dgm:pt>
    <dgm:pt modelId="{5A913415-D6B9-4736-A39C-7AE2CBB46C20}" type="pres">
      <dgm:prSet presAssocID="{37D69214-D136-4F23-B7F5-07FC5E84EF83}" presName="text1" presStyleLbl="node1" presStyleIdx="2" presStyleCnt="13">
        <dgm:presLayoutVars>
          <dgm:bulletEnabled val="1"/>
        </dgm:presLayoutVars>
      </dgm:prSet>
      <dgm:spPr/>
      <dgm:t>
        <a:bodyPr/>
        <a:lstStyle/>
        <a:p>
          <a:endParaRPr lang="en-US"/>
        </a:p>
      </dgm:t>
    </dgm:pt>
    <dgm:pt modelId="{210E5E01-6CBF-4385-BC1A-E17EDFB09D5B}" type="pres">
      <dgm:prSet presAssocID="{6BCD2243-9E19-44C8-AEF0-5FC610325C7B}" presName="Name144" presStyleLbl="parChTrans1D2" presStyleIdx="0" presStyleCnt="5"/>
      <dgm:spPr/>
      <dgm:t>
        <a:bodyPr/>
        <a:lstStyle/>
        <a:p>
          <a:endParaRPr lang="en-US"/>
        </a:p>
      </dgm:t>
    </dgm:pt>
    <dgm:pt modelId="{16641C90-9662-4459-82F7-29B5C7006650}" type="pres">
      <dgm:prSet presAssocID="{532811DC-F37F-46DA-91CB-D11481A8A38A}" presName="cycle_2" presStyleCnt="0"/>
      <dgm:spPr/>
    </dgm:pt>
    <dgm:pt modelId="{1254E447-51F6-4058-834B-A50F95B9F0AC}" type="pres">
      <dgm:prSet presAssocID="{B60A1356-45CA-4A9B-B5A4-BC72AE6F9159}" presName="childCenter2" presStyleLbl="node1" presStyleIdx="3" presStyleCnt="13"/>
      <dgm:spPr/>
      <dgm:t>
        <a:bodyPr/>
        <a:lstStyle/>
        <a:p>
          <a:endParaRPr lang="en-US"/>
        </a:p>
      </dgm:t>
    </dgm:pt>
    <dgm:pt modelId="{F822E1DB-6E4E-4747-A5CD-BBBAE2168C85}" type="pres">
      <dgm:prSet presAssocID="{DEED23C9-B981-45DD-B4A3-5A83E7908E19}" presName="Name218" presStyleLbl="parChTrans1D3" presStyleIdx="1" presStyleCnt="7"/>
      <dgm:spPr/>
      <dgm:t>
        <a:bodyPr/>
        <a:lstStyle/>
        <a:p>
          <a:endParaRPr lang="en-US"/>
        </a:p>
      </dgm:t>
    </dgm:pt>
    <dgm:pt modelId="{09EF75C1-B3AE-4A20-997D-31E506071BB8}" type="pres">
      <dgm:prSet presAssocID="{C22D03AE-76A7-44A4-B4AF-78505F38AE9D}" presName="text2" presStyleLbl="node1" presStyleIdx="4" presStyleCnt="13">
        <dgm:presLayoutVars>
          <dgm:bulletEnabled val="1"/>
        </dgm:presLayoutVars>
      </dgm:prSet>
      <dgm:spPr/>
      <dgm:t>
        <a:bodyPr/>
        <a:lstStyle/>
        <a:p>
          <a:endParaRPr lang="en-US"/>
        </a:p>
      </dgm:t>
    </dgm:pt>
    <dgm:pt modelId="{1592FA69-FFFE-4844-926A-A57460208A9E}" type="pres">
      <dgm:prSet presAssocID="{39F85A16-85F9-48E9-A43F-139FB9FB2011}" presName="Name218" presStyleLbl="parChTrans1D3" presStyleIdx="2" presStyleCnt="7"/>
      <dgm:spPr/>
      <dgm:t>
        <a:bodyPr/>
        <a:lstStyle/>
        <a:p>
          <a:endParaRPr lang="en-US"/>
        </a:p>
      </dgm:t>
    </dgm:pt>
    <dgm:pt modelId="{F17475A2-1CBB-40F4-A0A8-99936F7292E8}" type="pres">
      <dgm:prSet presAssocID="{3576D2B8-D2F1-46D5-BE0E-E852B1854B74}" presName="text2" presStyleLbl="node1" presStyleIdx="5" presStyleCnt="13">
        <dgm:presLayoutVars>
          <dgm:bulletEnabled val="1"/>
        </dgm:presLayoutVars>
      </dgm:prSet>
      <dgm:spPr/>
      <dgm:t>
        <a:bodyPr/>
        <a:lstStyle/>
        <a:p>
          <a:endParaRPr lang="en-US"/>
        </a:p>
      </dgm:t>
    </dgm:pt>
    <dgm:pt modelId="{8661B931-F67A-486E-988C-575A55C45824}" type="pres">
      <dgm:prSet presAssocID="{10AB87EB-A47E-48CB-9D3F-9DC16BB5959D}" presName="Name221" presStyleLbl="parChTrans1D2" presStyleIdx="1" presStyleCnt="5"/>
      <dgm:spPr/>
      <dgm:t>
        <a:bodyPr/>
        <a:lstStyle/>
        <a:p>
          <a:endParaRPr lang="en-US"/>
        </a:p>
      </dgm:t>
    </dgm:pt>
    <dgm:pt modelId="{9582A38C-7B63-477A-93FE-2B0D633FF636}" type="pres">
      <dgm:prSet presAssocID="{532811DC-F37F-46DA-91CB-D11481A8A38A}" presName="cycle_3" presStyleCnt="0"/>
      <dgm:spPr/>
    </dgm:pt>
    <dgm:pt modelId="{2C584987-16FF-495E-A9E1-0CBB68898C12}" type="pres">
      <dgm:prSet presAssocID="{B24A87CD-CA62-4E4A-8D06-43F12DF3D802}" presName="childCenter3" presStyleLbl="node1" presStyleIdx="6" presStyleCnt="13"/>
      <dgm:spPr/>
      <dgm:t>
        <a:bodyPr/>
        <a:lstStyle/>
        <a:p>
          <a:endParaRPr lang="en-US"/>
        </a:p>
      </dgm:t>
    </dgm:pt>
    <dgm:pt modelId="{AF873B7A-4143-4EE8-B4CE-2530A06E27A6}" type="pres">
      <dgm:prSet presAssocID="{5F696EB8-BBC4-4F18-A7BE-26D7C916012D}" presName="Name285" presStyleLbl="parChTrans1D3" presStyleIdx="3" presStyleCnt="7"/>
      <dgm:spPr/>
      <dgm:t>
        <a:bodyPr/>
        <a:lstStyle/>
        <a:p>
          <a:endParaRPr lang="en-US"/>
        </a:p>
      </dgm:t>
    </dgm:pt>
    <dgm:pt modelId="{E86A7C45-5EB8-4843-8FC3-FCCA6266BC77}" type="pres">
      <dgm:prSet presAssocID="{07E63EFF-8E48-429C-84DA-B2D3C828F337}" presName="text3" presStyleLbl="node1" presStyleIdx="7" presStyleCnt="13">
        <dgm:presLayoutVars>
          <dgm:bulletEnabled val="1"/>
        </dgm:presLayoutVars>
      </dgm:prSet>
      <dgm:spPr/>
      <dgm:t>
        <a:bodyPr/>
        <a:lstStyle/>
        <a:p>
          <a:endParaRPr lang="en-US"/>
        </a:p>
      </dgm:t>
    </dgm:pt>
    <dgm:pt modelId="{E98FD20D-C5ED-425A-AEFC-0CA59CF3E42F}" type="pres">
      <dgm:prSet presAssocID="{F2306EEC-0C58-47F9-A90A-19892AE36AFF}" presName="Name285" presStyleLbl="parChTrans1D3" presStyleIdx="4" presStyleCnt="7"/>
      <dgm:spPr/>
      <dgm:t>
        <a:bodyPr/>
        <a:lstStyle/>
        <a:p>
          <a:endParaRPr lang="en-US"/>
        </a:p>
      </dgm:t>
    </dgm:pt>
    <dgm:pt modelId="{0D154013-82AC-477B-9460-C23CA93587CB}" type="pres">
      <dgm:prSet presAssocID="{C75B8899-A333-4040-9A86-C6CECE82A6F0}" presName="text3" presStyleLbl="node1" presStyleIdx="8" presStyleCnt="13">
        <dgm:presLayoutVars>
          <dgm:bulletEnabled val="1"/>
        </dgm:presLayoutVars>
      </dgm:prSet>
      <dgm:spPr/>
      <dgm:t>
        <a:bodyPr/>
        <a:lstStyle/>
        <a:p>
          <a:endParaRPr lang="en-US"/>
        </a:p>
      </dgm:t>
    </dgm:pt>
    <dgm:pt modelId="{0C6B8F2F-7D4D-44E3-AB82-A3FAEB7B62A6}" type="pres">
      <dgm:prSet presAssocID="{3E798F5A-A52B-406B-9CA2-97EA6FDFB072}" presName="Name288" presStyleLbl="parChTrans1D2" presStyleIdx="2" presStyleCnt="5"/>
      <dgm:spPr/>
      <dgm:t>
        <a:bodyPr/>
        <a:lstStyle/>
        <a:p>
          <a:endParaRPr lang="en-US"/>
        </a:p>
      </dgm:t>
    </dgm:pt>
    <dgm:pt modelId="{A80BA438-102D-4882-AED2-78C7A6F6D9DE}" type="pres">
      <dgm:prSet presAssocID="{532811DC-F37F-46DA-91CB-D11481A8A38A}" presName="cycle_4" presStyleCnt="0"/>
      <dgm:spPr/>
    </dgm:pt>
    <dgm:pt modelId="{FE3616D6-5664-4BA9-A4A3-B6ABC52DA57C}" type="pres">
      <dgm:prSet presAssocID="{FA66DC5A-7046-404A-BAEF-F8075BCE1355}" presName="childCenter4" presStyleLbl="node1" presStyleIdx="9" presStyleCnt="13"/>
      <dgm:spPr/>
      <dgm:t>
        <a:bodyPr/>
        <a:lstStyle/>
        <a:p>
          <a:endParaRPr lang="en-US"/>
        </a:p>
      </dgm:t>
    </dgm:pt>
    <dgm:pt modelId="{3EDA4B6C-F4A0-41C5-B062-579925B37EA2}" type="pres">
      <dgm:prSet presAssocID="{E4C83851-21F0-4BF4-B69C-0B9B8A8C0911}" presName="Name345" presStyleLbl="parChTrans1D2" presStyleIdx="3" presStyleCnt="5"/>
      <dgm:spPr/>
      <dgm:t>
        <a:bodyPr/>
        <a:lstStyle/>
        <a:p>
          <a:endParaRPr lang="en-US"/>
        </a:p>
      </dgm:t>
    </dgm:pt>
    <dgm:pt modelId="{255A0AAA-BE05-4014-901A-2F723E18741E}" type="pres">
      <dgm:prSet presAssocID="{532811DC-F37F-46DA-91CB-D11481A8A38A}" presName="cycle_5" presStyleCnt="0"/>
      <dgm:spPr/>
    </dgm:pt>
    <dgm:pt modelId="{E86A681B-2286-459E-9EA9-2CDF29AA3D10}" type="pres">
      <dgm:prSet presAssocID="{E721729D-C88C-435D-BCE5-396BB62525AC}" presName="childCenter5" presStyleLbl="node1" presStyleIdx="10" presStyleCnt="13"/>
      <dgm:spPr/>
      <dgm:t>
        <a:bodyPr/>
        <a:lstStyle/>
        <a:p>
          <a:endParaRPr lang="en-US"/>
        </a:p>
      </dgm:t>
    </dgm:pt>
    <dgm:pt modelId="{9213B02E-BE1C-4966-A3CF-9A2AE51AB571}" type="pres">
      <dgm:prSet presAssocID="{8C76B1B2-4BDA-4643-A19C-6F1EE37ADEA0}" presName="Name389" presStyleLbl="parChTrans1D3" presStyleIdx="5" presStyleCnt="7"/>
      <dgm:spPr/>
      <dgm:t>
        <a:bodyPr/>
        <a:lstStyle/>
        <a:p>
          <a:endParaRPr lang="en-US"/>
        </a:p>
      </dgm:t>
    </dgm:pt>
    <dgm:pt modelId="{13DAE48F-5ADD-4E90-AF0A-7B28BC8186E3}" type="pres">
      <dgm:prSet presAssocID="{899F15E5-F086-4D83-BB76-9E7B6C174C36}" presName="text5" presStyleLbl="node1" presStyleIdx="11" presStyleCnt="13">
        <dgm:presLayoutVars>
          <dgm:bulletEnabled val="1"/>
        </dgm:presLayoutVars>
      </dgm:prSet>
      <dgm:spPr/>
      <dgm:t>
        <a:bodyPr/>
        <a:lstStyle/>
        <a:p>
          <a:endParaRPr lang="en-US"/>
        </a:p>
      </dgm:t>
    </dgm:pt>
    <dgm:pt modelId="{F1E39258-EEF8-4E10-98A6-FA0FF157352D}" type="pres">
      <dgm:prSet presAssocID="{F69B0151-AFB4-4D1F-8770-A82817421A92}" presName="Name389" presStyleLbl="parChTrans1D3" presStyleIdx="6" presStyleCnt="7"/>
      <dgm:spPr/>
      <dgm:t>
        <a:bodyPr/>
        <a:lstStyle/>
        <a:p>
          <a:endParaRPr lang="en-US"/>
        </a:p>
      </dgm:t>
    </dgm:pt>
    <dgm:pt modelId="{B0F09B38-6835-4983-8702-CB37789501D2}" type="pres">
      <dgm:prSet presAssocID="{0C72627D-F5D7-4A70-8ABB-6C017A31F606}" presName="text5" presStyleLbl="node1" presStyleIdx="12" presStyleCnt="13">
        <dgm:presLayoutVars>
          <dgm:bulletEnabled val="1"/>
        </dgm:presLayoutVars>
      </dgm:prSet>
      <dgm:spPr/>
      <dgm:t>
        <a:bodyPr/>
        <a:lstStyle/>
        <a:p>
          <a:endParaRPr lang="en-US"/>
        </a:p>
      </dgm:t>
    </dgm:pt>
    <dgm:pt modelId="{81B3E196-3903-4E39-9DA7-F18AA1EA5F17}" type="pres">
      <dgm:prSet presAssocID="{AB8050B1-CD47-4AC2-A67F-D118B97FBCBB}" presName="Name392" presStyleLbl="parChTrans1D2" presStyleIdx="4" presStyleCnt="5"/>
      <dgm:spPr/>
      <dgm:t>
        <a:bodyPr/>
        <a:lstStyle/>
        <a:p>
          <a:endParaRPr lang="en-US"/>
        </a:p>
      </dgm:t>
    </dgm:pt>
  </dgm:ptLst>
  <dgm:cxnLst>
    <dgm:cxn modelId="{47A346E3-F895-4780-91D0-5265B3CBDAEC}" type="presOf" srcId="{C75B8899-A333-4040-9A86-C6CECE82A6F0}" destId="{0D154013-82AC-477B-9460-C23CA93587CB}" srcOrd="0" destOrd="0" presId="urn:microsoft.com/office/officeart/2008/layout/RadialCluster"/>
    <dgm:cxn modelId="{D0A28465-FF57-41E4-AB1F-8A109CE503E6}" type="presOf" srcId="{F69B0151-AFB4-4D1F-8770-A82817421A92}" destId="{F1E39258-EEF8-4E10-98A6-FA0FF157352D}" srcOrd="0" destOrd="0" presId="urn:microsoft.com/office/officeart/2008/layout/RadialCluster"/>
    <dgm:cxn modelId="{8381ABFF-238F-4BB6-A0EF-2613A1E90262}" type="presOf" srcId="{3528ABA1-5B32-4DCE-8EA0-C42C524A4EE0}" destId="{5F600D23-EE16-489A-A542-3C0F2FD9C575}" srcOrd="0" destOrd="0" presId="urn:microsoft.com/office/officeart/2008/layout/RadialCluster"/>
    <dgm:cxn modelId="{6A761FD3-C100-4FB8-95B6-0A1882B5A112}" srcId="{532811DC-F37F-46DA-91CB-D11481A8A38A}" destId="{B24A87CD-CA62-4E4A-8D06-43F12DF3D802}" srcOrd="2" destOrd="0" parTransId="{3E798F5A-A52B-406B-9CA2-97EA6FDFB072}" sibTransId="{20778BA1-EC21-4739-A8BE-E80B0400F2FC}"/>
    <dgm:cxn modelId="{14CA65E3-E184-427E-AE16-2BA99F7C5EB7}" type="presOf" srcId="{E721729D-C88C-435D-BCE5-396BB62525AC}" destId="{E86A681B-2286-459E-9EA9-2CDF29AA3D10}" srcOrd="0" destOrd="0" presId="urn:microsoft.com/office/officeart/2008/layout/RadialCluster"/>
    <dgm:cxn modelId="{9C53ACE9-6695-40FD-BAED-38B2E55331A0}" srcId="{B60A1356-45CA-4A9B-B5A4-BC72AE6F9159}" destId="{3576D2B8-D2F1-46D5-BE0E-E852B1854B74}" srcOrd="1" destOrd="0" parTransId="{39F85A16-85F9-48E9-A43F-139FB9FB2011}" sibTransId="{1DD23A37-F9B1-4886-9625-62762D411417}"/>
    <dgm:cxn modelId="{31361E02-262D-4724-9264-4038CC4ED59F}" srcId="{3642A160-4156-40C6-B840-49D956D6E2D7}" destId="{532811DC-F37F-46DA-91CB-D11481A8A38A}" srcOrd="0" destOrd="0" parTransId="{6C5FA054-75EE-4A6F-BC44-8EE38AED0ED6}" sibTransId="{88F0D1FB-9845-4A50-A627-E1030CFD7005}"/>
    <dgm:cxn modelId="{15A36E7D-4A51-4584-BAB9-91A178F35139}" type="presOf" srcId="{37D69214-D136-4F23-B7F5-07FC5E84EF83}" destId="{5A913415-D6B9-4736-A39C-7AE2CBB46C20}" srcOrd="0" destOrd="0" presId="urn:microsoft.com/office/officeart/2008/layout/RadialCluster"/>
    <dgm:cxn modelId="{F8020CA5-1A42-4624-A362-948DE8E1BA43}" type="presOf" srcId="{6A2CB5BE-E6FA-40A7-A3F3-3E0D80EC1B60}" destId="{F0AFDA1D-FEEE-4CBD-9BAA-EC180EA32F6C}" srcOrd="0" destOrd="0" presId="urn:microsoft.com/office/officeart/2008/layout/RadialCluster"/>
    <dgm:cxn modelId="{B531EAE3-E479-4BF9-A835-2ADFFA50AAE3}" type="presOf" srcId="{8C76B1B2-4BDA-4643-A19C-6F1EE37ADEA0}" destId="{9213B02E-BE1C-4966-A3CF-9A2AE51AB571}" srcOrd="0" destOrd="0" presId="urn:microsoft.com/office/officeart/2008/layout/RadialCluster"/>
    <dgm:cxn modelId="{70467DDF-FA45-4A02-81DC-E629A291C199}" type="presOf" srcId="{0C72627D-F5D7-4A70-8ABB-6C017A31F606}" destId="{B0F09B38-6835-4983-8702-CB37789501D2}" srcOrd="0" destOrd="0" presId="urn:microsoft.com/office/officeart/2008/layout/RadialCluster"/>
    <dgm:cxn modelId="{C96BDF71-46F7-4AA7-BE0C-2D2674529FFD}" type="presOf" srcId="{FA66DC5A-7046-404A-BAEF-F8075BCE1355}" destId="{FE3616D6-5664-4BA9-A4A3-B6ABC52DA57C}" srcOrd="0" destOrd="0" presId="urn:microsoft.com/office/officeart/2008/layout/RadialCluster"/>
    <dgm:cxn modelId="{1C3A34EC-C3FE-41B1-A02F-D120DFCB44E9}" type="presOf" srcId="{B60A1356-45CA-4A9B-B5A4-BC72AE6F9159}" destId="{1254E447-51F6-4058-834B-A50F95B9F0AC}" srcOrd="0" destOrd="0" presId="urn:microsoft.com/office/officeart/2008/layout/RadialCluster"/>
    <dgm:cxn modelId="{82C04DF9-E0D6-4411-A14E-17A6AE0FF15B}" type="presOf" srcId="{AB8050B1-CD47-4AC2-A67F-D118B97FBCBB}" destId="{81B3E196-3903-4E39-9DA7-F18AA1EA5F17}" srcOrd="0" destOrd="0" presId="urn:microsoft.com/office/officeart/2008/layout/RadialCluster"/>
    <dgm:cxn modelId="{56D5A046-4CF2-4A40-8B29-80A68CF275D8}" srcId="{532811DC-F37F-46DA-91CB-D11481A8A38A}" destId="{E721729D-C88C-435D-BCE5-396BB62525AC}" srcOrd="4" destOrd="0" parTransId="{AB8050B1-CD47-4AC2-A67F-D118B97FBCBB}" sibTransId="{FD9391E7-B07C-4A3B-A870-AA242181692A}"/>
    <dgm:cxn modelId="{E6BEC5E0-B051-4609-A7C7-57B145F55885}" srcId="{3528ABA1-5B32-4DCE-8EA0-C42C524A4EE0}" destId="{37D69214-D136-4F23-B7F5-07FC5E84EF83}" srcOrd="0" destOrd="0" parTransId="{6A2CB5BE-E6FA-40A7-A3F3-3E0D80EC1B60}" sibTransId="{4D9FA8CA-1F8D-49C8-8EE0-13B1D6D2C623}"/>
    <dgm:cxn modelId="{3CAE90B0-733A-4E9B-A164-15794E2EE536}" srcId="{B24A87CD-CA62-4E4A-8D06-43F12DF3D802}" destId="{07E63EFF-8E48-429C-84DA-B2D3C828F337}" srcOrd="0" destOrd="0" parTransId="{5F696EB8-BBC4-4F18-A7BE-26D7C916012D}" sibTransId="{9550DA70-2BDC-4A33-B11B-84B3FB8D0A8B}"/>
    <dgm:cxn modelId="{DA2FE507-27D7-4002-9AEA-839134F7DFC5}" srcId="{E721729D-C88C-435D-BCE5-396BB62525AC}" destId="{0C72627D-F5D7-4A70-8ABB-6C017A31F606}" srcOrd="1" destOrd="0" parTransId="{F69B0151-AFB4-4D1F-8770-A82817421A92}" sibTransId="{F4897325-AF6C-4A35-B537-E225D3747489}"/>
    <dgm:cxn modelId="{2F2C34FB-D3A1-41AE-968D-00D755ED4858}" type="presOf" srcId="{07E63EFF-8E48-429C-84DA-B2D3C828F337}" destId="{E86A7C45-5EB8-4843-8FC3-FCCA6266BC77}" srcOrd="0" destOrd="0" presId="urn:microsoft.com/office/officeart/2008/layout/RadialCluster"/>
    <dgm:cxn modelId="{22A29879-6CAE-49B4-9483-FE0FF52D041F}" srcId="{532811DC-F37F-46DA-91CB-D11481A8A38A}" destId="{B60A1356-45CA-4A9B-B5A4-BC72AE6F9159}" srcOrd="1" destOrd="0" parTransId="{10AB87EB-A47E-48CB-9D3F-9DC16BB5959D}" sibTransId="{A0423CBD-576E-4A3B-8A86-B8FE57AC2B25}"/>
    <dgm:cxn modelId="{423908A9-8774-4DDA-B9CF-B4BD5BD505EE}" type="presOf" srcId="{3642A160-4156-40C6-B840-49D956D6E2D7}" destId="{97C9C371-0D56-464F-A857-70E69673641C}" srcOrd="0" destOrd="0" presId="urn:microsoft.com/office/officeart/2008/layout/RadialCluster"/>
    <dgm:cxn modelId="{442AC70B-5B07-46AE-ADFA-5F5265541877}" type="presOf" srcId="{39F85A16-85F9-48E9-A43F-139FB9FB2011}" destId="{1592FA69-FFFE-4844-926A-A57460208A9E}" srcOrd="0" destOrd="0" presId="urn:microsoft.com/office/officeart/2008/layout/RadialCluster"/>
    <dgm:cxn modelId="{027B2FA7-F35E-4F17-9920-B1D82959BA6B}" srcId="{E721729D-C88C-435D-BCE5-396BB62525AC}" destId="{899F15E5-F086-4D83-BB76-9E7B6C174C36}" srcOrd="0" destOrd="0" parTransId="{8C76B1B2-4BDA-4643-A19C-6F1EE37ADEA0}" sibTransId="{C64D7EA1-0397-4A97-B4A4-0A24E3A2752F}"/>
    <dgm:cxn modelId="{CE192DDF-8C79-4CEB-8AC2-E0A17466FC37}" srcId="{B60A1356-45CA-4A9B-B5A4-BC72AE6F9159}" destId="{C22D03AE-76A7-44A4-B4AF-78505F38AE9D}" srcOrd="0" destOrd="0" parTransId="{DEED23C9-B981-45DD-B4A3-5A83E7908E19}" sibTransId="{EEAD9C10-9F48-4756-9199-7C8A0245A52F}"/>
    <dgm:cxn modelId="{AB6EA49D-8F4E-46C1-B70C-C640539D18BF}" type="presOf" srcId="{C22D03AE-76A7-44A4-B4AF-78505F38AE9D}" destId="{09EF75C1-B3AE-4A20-997D-31E506071BB8}" srcOrd="0" destOrd="0" presId="urn:microsoft.com/office/officeart/2008/layout/RadialCluster"/>
    <dgm:cxn modelId="{D222E0C7-ECFC-4C15-867F-6C32F9F1A7C4}" type="presOf" srcId="{899F15E5-F086-4D83-BB76-9E7B6C174C36}" destId="{13DAE48F-5ADD-4E90-AF0A-7B28BC8186E3}" srcOrd="0" destOrd="0" presId="urn:microsoft.com/office/officeart/2008/layout/RadialCluster"/>
    <dgm:cxn modelId="{8330466A-0CB9-457F-921B-B2A408783C06}" type="presOf" srcId="{3576D2B8-D2F1-46D5-BE0E-E852B1854B74}" destId="{F17475A2-1CBB-40F4-A0A8-99936F7292E8}" srcOrd="0" destOrd="0" presId="urn:microsoft.com/office/officeart/2008/layout/RadialCluster"/>
    <dgm:cxn modelId="{FD506DDB-D524-45F5-A4A9-4ADC0DA6C155}" type="presOf" srcId="{B24A87CD-CA62-4E4A-8D06-43F12DF3D802}" destId="{2C584987-16FF-495E-A9E1-0CBB68898C12}" srcOrd="0" destOrd="0" presId="urn:microsoft.com/office/officeart/2008/layout/RadialCluster"/>
    <dgm:cxn modelId="{BC5B239F-7A72-497B-9ED2-4F0FB225AC92}" srcId="{532811DC-F37F-46DA-91CB-D11481A8A38A}" destId="{3528ABA1-5B32-4DCE-8EA0-C42C524A4EE0}" srcOrd="0" destOrd="0" parTransId="{6BCD2243-9E19-44C8-AEF0-5FC610325C7B}" sibTransId="{DC5A447E-E7BF-4302-B651-33861C847813}"/>
    <dgm:cxn modelId="{FE127CCE-A14E-45F0-B090-DFBE9010A71E}" type="presOf" srcId="{F2306EEC-0C58-47F9-A90A-19892AE36AFF}" destId="{E98FD20D-C5ED-425A-AEFC-0CA59CF3E42F}" srcOrd="0" destOrd="0" presId="urn:microsoft.com/office/officeart/2008/layout/RadialCluster"/>
    <dgm:cxn modelId="{DCAB4E42-C941-4A1D-B963-D05592C6E02A}" srcId="{532811DC-F37F-46DA-91CB-D11481A8A38A}" destId="{FA66DC5A-7046-404A-BAEF-F8075BCE1355}" srcOrd="3" destOrd="0" parTransId="{E4C83851-21F0-4BF4-B69C-0B9B8A8C0911}" sibTransId="{36775FA2-2DF2-4181-A21C-80A2DAF4317E}"/>
    <dgm:cxn modelId="{B11DC683-10F7-43CA-985F-B6C98416D7C6}" type="presOf" srcId="{10AB87EB-A47E-48CB-9D3F-9DC16BB5959D}" destId="{8661B931-F67A-486E-988C-575A55C45824}" srcOrd="0" destOrd="0" presId="urn:microsoft.com/office/officeart/2008/layout/RadialCluster"/>
    <dgm:cxn modelId="{9B0795ED-C4E2-4C39-A7E8-0C18BF879AEA}" srcId="{B24A87CD-CA62-4E4A-8D06-43F12DF3D802}" destId="{C75B8899-A333-4040-9A86-C6CECE82A6F0}" srcOrd="1" destOrd="0" parTransId="{F2306EEC-0C58-47F9-A90A-19892AE36AFF}" sibTransId="{9F70C6AE-E79C-43AD-A66C-CEB4313E2FB5}"/>
    <dgm:cxn modelId="{35C2A142-83F9-4543-9526-53124C269EEF}" type="presOf" srcId="{DEED23C9-B981-45DD-B4A3-5A83E7908E19}" destId="{F822E1DB-6E4E-4747-A5CD-BBBAE2168C85}" srcOrd="0" destOrd="0" presId="urn:microsoft.com/office/officeart/2008/layout/RadialCluster"/>
    <dgm:cxn modelId="{44FFD744-F76C-4799-B055-120E3058204C}" type="presOf" srcId="{E4C83851-21F0-4BF4-B69C-0B9B8A8C0911}" destId="{3EDA4B6C-F4A0-41C5-B062-579925B37EA2}" srcOrd="0" destOrd="0" presId="urn:microsoft.com/office/officeart/2008/layout/RadialCluster"/>
    <dgm:cxn modelId="{10FEC4D5-1532-4773-88BC-1B3695041326}" type="presOf" srcId="{532811DC-F37F-46DA-91CB-D11481A8A38A}" destId="{AA4374E5-F7C0-44A0-B895-688F16A62ED0}" srcOrd="0" destOrd="0" presId="urn:microsoft.com/office/officeart/2008/layout/RadialCluster"/>
    <dgm:cxn modelId="{23EEB55D-4F46-4F61-8F1F-C6DAF0B3C3C0}" type="presOf" srcId="{5F696EB8-BBC4-4F18-A7BE-26D7C916012D}" destId="{AF873B7A-4143-4EE8-B4CE-2530A06E27A6}" srcOrd="0" destOrd="0" presId="urn:microsoft.com/office/officeart/2008/layout/RadialCluster"/>
    <dgm:cxn modelId="{2013347E-201B-4775-B165-3BC3F1B955DB}" type="presOf" srcId="{3E798F5A-A52B-406B-9CA2-97EA6FDFB072}" destId="{0C6B8F2F-7D4D-44E3-AB82-A3FAEB7B62A6}" srcOrd="0" destOrd="0" presId="urn:microsoft.com/office/officeart/2008/layout/RadialCluster"/>
    <dgm:cxn modelId="{67022075-5278-417A-998B-24B1D2E375C9}" type="presOf" srcId="{6BCD2243-9E19-44C8-AEF0-5FC610325C7B}" destId="{210E5E01-6CBF-4385-BC1A-E17EDFB09D5B}" srcOrd="0" destOrd="0" presId="urn:microsoft.com/office/officeart/2008/layout/RadialCluster"/>
    <dgm:cxn modelId="{08DD4D45-84D8-4642-974A-09CAEF9D7401}" type="presParOf" srcId="{97C9C371-0D56-464F-A857-70E69673641C}" destId="{AA4374E5-F7C0-44A0-B895-688F16A62ED0}" srcOrd="0" destOrd="0" presId="urn:microsoft.com/office/officeart/2008/layout/RadialCluster"/>
    <dgm:cxn modelId="{DD44450A-C501-4E68-ADBA-E28C9882D349}" type="presParOf" srcId="{97C9C371-0D56-464F-A857-70E69673641C}" destId="{0BE3106C-3710-46B9-A744-80C61D0317C8}" srcOrd="1" destOrd="0" presId="urn:microsoft.com/office/officeart/2008/layout/RadialCluster"/>
    <dgm:cxn modelId="{490806C1-09A6-4063-A8B1-A93E3FCEC311}" type="presParOf" srcId="{0BE3106C-3710-46B9-A744-80C61D0317C8}" destId="{5F600D23-EE16-489A-A542-3C0F2FD9C575}" srcOrd="0" destOrd="0" presId="urn:microsoft.com/office/officeart/2008/layout/RadialCluster"/>
    <dgm:cxn modelId="{8FA4ACE2-E8E6-4C4E-BFF4-EB0E8CAA334C}" type="presParOf" srcId="{0BE3106C-3710-46B9-A744-80C61D0317C8}" destId="{F0AFDA1D-FEEE-4CBD-9BAA-EC180EA32F6C}" srcOrd="1" destOrd="0" presId="urn:microsoft.com/office/officeart/2008/layout/RadialCluster"/>
    <dgm:cxn modelId="{AB9203D0-DE02-4634-BD87-C908B81D6D8F}" type="presParOf" srcId="{0BE3106C-3710-46B9-A744-80C61D0317C8}" destId="{5A913415-D6B9-4736-A39C-7AE2CBB46C20}" srcOrd="2" destOrd="0" presId="urn:microsoft.com/office/officeart/2008/layout/RadialCluster"/>
    <dgm:cxn modelId="{5EBF347E-73E6-4CDA-9DCA-1AA03DF3A79A}" type="presParOf" srcId="{97C9C371-0D56-464F-A857-70E69673641C}" destId="{210E5E01-6CBF-4385-BC1A-E17EDFB09D5B}" srcOrd="2" destOrd="0" presId="urn:microsoft.com/office/officeart/2008/layout/RadialCluster"/>
    <dgm:cxn modelId="{1B61CEFE-68B4-4D59-8A5F-EA39DD7A9701}" type="presParOf" srcId="{97C9C371-0D56-464F-A857-70E69673641C}" destId="{16641C90-9662-4459-82F7-29B5C7006650}" srcOrd="3" destOrd="0" presId="urn:microsoft.com/office/officeart/2008/layout/RadialCluster"/>
    <dgm:cxn modelId="{EED1A192-12AE-462E-BE0D-388A36B46924}" type="presParOf" srcId="{16641C90-9662-4459-82F7-29B5C7006650}" destId="{1254E447-51F6-4058-834B-A50F95B9F0AC}" srcOrd="0" destOrd="0" presId="urn:microsoft.com/office/officeart/2008/layout/RadialCluster"/>
    <dgm:cxn modelId="{8B67B510-A74E-462C-8E72-175C98D92FA6}" type="presParOf" srcId="{16641C90-9662-4459-82F7-29B5C7006650}" destId="{F822E1DB-6E4E-4747-A5CD-BBBAE2168C85}" srcOrd="1" destOrd="0" presId="urn:microsoft.com/office/officeart/2008/layout/RadialCluster"/>
    <dgm:cxn modelId="{63E9A103-0DDB-495D-A46E-F525913D32AB}" type="presParOf" srcId="{16641C90-9662-4459-82F7-29B5C7006650}" destId="{09EF75C1-B3AE-4A20-997D-31E506071BB8}" srcOrd="2" destOrd="0" presId="urn:microsoft.com/office/officeart/2008/layout/RadialCluster"/>
    <dgm:cxn modelId="{C4A92550-4D66-4566-BEDD-17E1EB21C2BB}" type="presParOf" srcId="{16641C90-9662-4459-82F7-29B5C7006650}" destId="{1592FA69-FFFE-4844-926A-A57460208A9E}" srcOrd="3" destOrd="0" presId="urn:microsoft.com/office/officeart/2008/layout/RadialCluster"/>
    <dgm:cxn modelId="{7C2D0ACA-DE13-480E-AB86-15E3A0DC0146}" type="presParOf" srcId="{16641C90-9662-4459-82F7-29B5C7006650}" destId="{F17475A2-1CBB-40F4-A0A8-99936F7292E8}" srcOrd="4" destOrd="0" presId="urn:microsoft.com/office/officeart/2008/layout/RadialCluster"/>
    <dgm:cxn modelId="{82552619-8FB9-4401-BCE7-3704F8DB28FF}" type="presParOf" srcId="{97C9C371-0D56-464F-A857-70E69673641C}" destId="{8661B931-F67A-486E-988C-575A55C45824}" srcOrd="4" destOrd="0" presId="urn:microsoft.com/office/officeart/2008/layout/RadialCluster"/>
    <dgm:cxn modelId="{1E01A4A7-1DF2-40F9-8F8B-AA9B13E6134C}" type="presParOf" srcId="{97C9C371-0D56-464F-A857-70E69673641C}" destId="{9582A38C-7B63-477A-93FE-2B0D633FF636}" srcOrd="5" destOrd="0" presId="urn:microsoft.com/office/officeart/2008/layout/RadialCluster"/>
    <dgm:cxn modelId="{4EE87DD2-B4BC-40A1-BF9E-986703A77990}" type="presParOf" srcId="{9582A38C-7B63-477A-93FE-2B0D633FF636}" destId="{2C584987-16FF-495E-A9E1-0CBB68898C12}" srcOrd="0" destOrd="0" presId="urn:microsoft.com/office/officeart/2008/layout/RadialCluster"/>
    <dgm:cxn modelId="{A9E83D13-0770-43C7-B95F-6F0E7EA3F10A}" type="presParOf" srcId="{9582A38C-7B63-477A-93FE-2B0D633FF636}" destId="{AF873B7A-4143-4EE8-B4CE-2530A06E27A6}" srcOrd="1" destOrd="0" presId="urn:microsoft.com/office/officeart/2008/layout/RadialCluster"/>
    <dgm:cxn modelId="{C4DC90FC-A24D-4ABB-BD68-EFFBE21ECD8A}" type="presParOf" srcId="{9582A38C-7B63-477A-93FE-2B0D633FF636}" destId="{E86A7C45-5EB8-4843-8FC3-FCCA6266BC77}" srcOrd="2" destOrd="0" presId="urn:microsoft.com/office/officeart/2008/layout/RadialCluster"/>
    <dgm:cxn modelId="{20E40645-FF02-4B04-9D39-D433038F7AC2}" type="presParOf" srcId="{9582A38C-7B63-477A-93FE-2B0D633FF636}" destId="{E98FD20D-C5ED-425A-AEFC-0CA59CF3E42F}" srcOrd="3" destOrd="0" presId="urn:microsoft.com/office/officeart/2008/layout/RadialCluster"/>
    <dgm:cxn modelId="{423D919A-B740-41CB-A948-B007108EFA08}" type="presParOf" srcId="{9582A38C-7B63-477A-93FE-2B0D633FF636}" destId="{0D154013-82AC-477B-9460-C23CA93587CB}" srcOrd="4" destOrd="0" presId="urn:microsoft.com/office/officeart/2008/layout/RadialCluster"/>
    <dgm:cxn modelId="{716F9905-8FE0-447D-A809-A11881AD8701}" type="presParOf" srcId="{97C9C371-0D56-464F-A857-70E69673641C}" destId="{0C6B8F2F-7D4D-44E3-AB82-A3FAEB7B62A6}" srcOrd="6" destOrd="0" presId="urn:microsoft.com/office/officeart/2008/layout/RadialCluster"/>
    <dgm:cxn modelId="{0A56F7D0-D69B-4473-B0B0-08038D45CA20}" type="presParOf" srcId="{97C9C371-0D56-464F-A857-70E69673641C}" destId="{A80BA438-102D-4882-AED2-78C7A6F6D9DE}" srcOrd="7" destOrd="0" presId="urn:microsoft.com/office/officeart/2008/layout/RadialCluster"/>
    <dgm:cxn modelId="{8FE503BA-4536-4DD5-8348-E92BB04EADB6}" type="presParOf" srcId="{A80BA438-102D-4882-AED2-78C7A6F6D9DE}" destId="{FE3616D6-5664-4BA9-A4A3-B6ABC52DA57C}" srcOrd="0" destOrd="0" presId="urn:microsoft.com/office/officeart/2008/layout/RadialCluster"/>
    <dgm:cxn modelId="{0E78EBFD-37FC-4E55-B877-C2FD7A8AC4C5}" type="presParOf" srcId="{97C9C371-0D56-464F-A857-70E69673641C}" destId="{3EDA4B6C-F4A0-41C5-B062-579925B37EA2}" srcOrd="8" destOrd="0" presId="urn:microsoft.com/office/officeart/2008/layout/RadialCluster"/>
    <dgm:cxn modelId="{D950B399-CEAA-4D37-997B-F5F9D38AB505}" type="presParOf" srcId="{97C9C371-0D56-464F-A857-70E69673641C}" destId="{255A0AAA-BE05-4014-901A-2F723E18741E}" srcOrd="9" destOrd="0" presId="urn:microsoft.com/office/officeart/2008/layout/RadialCluster"/>
    <dgm:cxn modelId="{B99FE81C-E1CE-4F8B-81D7-A37408EECF33}" type="presParOf" srcId="{255A0AAA-BE05-4014-901A-2F723E18741E}" destId="{E86A681B-2286-459E-9EA9-2CDF29AA3D10}" srcOrd="0" destOrd="0" presId="urn:microsoft.com/office/officeart/2008/layout/RadialCluster"/>
    <dgm:cxn modelId="{6504CB6F-88D5-47CD-9B08-FA1BF893B886}" type="presParOf" srcId="{255A0AAA-BE05-4014-901A-2F723E18741E}" destId="{9213B02E-BE1C-4966-A3CF-9A2AE51AB571}" srcOrd="1" destOrd="0" presId="urn:microsoft.com/office/officeart/2008/layout/RadialCluster"/>
    <dgm:cxn modelId="{5E6A0465-387C-464E-83BF-F690A8E5592A}" type="presParOf" srcId="{255A0AAA-BE05-4014-901A-2F723E18741E}" destId="{13DAE48F-5ADD-4E90-AF0A-7B28BC8186E3}" srcOrd="2" destOrd="0" presId="urn:microsoft.com/office/officeart/2008/layout/RadialCluster"/>
    <dgm:cxn modelId="{69E6B914-0ABC-48D3-BFF2-D542298E3266}" type="presParOf" srcId="{255A0AAA-BE05-4014-901A-2F723E18741E}" destId="{F1E39258-EEF8-4E10-98A6-FA0FF157352D}" srcOrd="3" destOrd="0" presId="urn:microsoft.com/office/officeart/2008/layout/RadialCluster"/>
    <dgm:cxn modelId="{2D443839-0AF7-480A-9825-51B010743A2A}" type="presParOf" srcId="{255A0AAA-BE05-4014-901A-2F723E18741E}" destId="{B0F09B38-6835-4983-8702-CB37789501D2}" srcOrd="4" destOrd="0" presId="urn:microsoft.com/office/officeart/2008/layout/RadialCluster"/>
    <dgm:cxn modelId="{B4F55B77-E435-468F-9EC7-8EC15AADAACB}" type="presParOf" srcId="{97C9C371-0D56-464F-A857-70E69673641C}" destId="{81B3E196-3903-4E39-9DA7-F18AA1EA5F17}" srcOrd="10" destOrd="0" presId="urn:microsoft.com/office/officeart/2008/layout/RadialCluster"/>
  </dgm:cxnLst>
  <dgm:bg/>
  <dgm:whole/>
  <dgm:extLst>
    <a:ext uri="http://schemas.microsoft.com/office/drawing/2008/diagram">
      <dsp:dataModelExt xmlns:dsp="http://schemas.microsoft.com/office/drawing/2008/diagram" relId="rId15" minVer="http://schemas.openxmlformats.org/drawingml/2006/diagram"/>
    </a:ext>
  </dgm:extLst>
</dgm:dataModel>
</file>

<file path=xl/diagrams/data4.xml><?xml version="1.0" encoding="utf-8"?>
<dgm:dataModel xmlns:dgm="http://schemas.openxmlformats.org/drawingml/2006/diagram" xmlns:a="http://schemas.openxmlformats.org/drawingml/2006/main">
  <dgm:ptLst>
    <dgm:pt modelId="{3642A160-4156-40C6-B840-49D956D6E2D7}" type="doc">
      <dgm:prSet loTypeId="urn:microsoft.com/office/officeart/2008/layout/RadialCluster" loCatId="cycle" qsTypeId="urn:microsoft.com/office/officeart/2005/8/quickstyle/3d1" qsCatId="3D" csTypeId="urn:microsoft.com/office/officeart/2005/8/colors/colorful5" csCatId="colorful" phldr="1"/>
      <dgm:spPr/>
      <dgm:t>
        <a:bodyPr/>
        <a:lstStyle/>
        <a:p>
          <a:endParaRPr lang="en-US"/>
        </a:p>
      </dgm:t>
    </dgm:pt>
    <dgm:pt modelId="{532811DC-F37F-46DA-91CB-D11481A8A38A}">
      <dgm:prSet phldrT="[Text]"/>
      <dgm:spPr/>
      <dgm:t>
        <a:bodyPr/>
        <a:lstStyle/>
        <a:p>
          <a:r>
            <a:rPr lang="en-US"/>
            <a:t>Sasaran Kepala Daerah</a:t>
          </a:r>
        </a:p>
      </dgm:t>
    </dgm:pt>
    <dgm:pt modelId="{6C5FA054-75EE-4A6F-BC44-8EE38AED0ED6}" type="parTrans" cxnId="{31361E02-262D-4724-9264-4038CC4ED59F}">
      <dgm:prSet/>
      <dgm:spPr/>
      <dgm:t>
        <a:bodyPr/>
        <a:lstStyle/>
        <a:p>
          <a:endParaRPr lang="en-US"/>
        </a:p>
      </dgm:t>
    </dgm:pt>
    <dgm:pt modelId="{88F0D1FB-9845-4A50-A627-E1030CFD7005}" type="sibTrans" cxnId="{31361E02-262D-4724-9264-4038CC4ED59F}">
      <dgm:prSet/>
      <dgm:spPr/>
      <dgm:t>
        <a:bodyPr/>
        <a:lstStyle/>
        <a:p>
          <a:endParaRPr lang="en-US"/>
        </a:p>
      </dgm:t>
    </dgm:pt>
    <dgm:pt modelId="{3528ABA1-5B32-4DCE-8EA0-C42C524A4EE0}">
      <dgm:prSet phldrT="[Text]"/>
      <dgm:spPr/>
      <dgm:t>
        <a:bodyPr/>
        <a:lstStyle/>
        <a:p>
          <a:r>
            <a:rPr lang="en-US"/>
            <a:t>Program</a:t>
          </a:r>
        </a:p>
      </dgm:t>
    </dgm:pt>
    <dgm:pt modelId="{6BCD2243-9E19-44C8-AEF0-5FC610325C7B}" type="parTrans" cxnId="{BC5B239F-7A72-497B-9ED2-4F0FB225AC92}">
      <dgm:prSet/>
      <dgm:spPr/>
      <dgm:t>
        <a:bodyPr/>
        <a:lstStyle/>
        <a:p>
          <a:endParaRPr lang="en-US"/>
        </a:p>
      </dgm:t>
    </dgm:pt>
    <dgm:pt modelId="{DC5A447E-E7BF-4302-B651-33861C847813}" type="sibTrans" cxnId="{BC5B239F-7A72-497B-9ED2-4F0FB225AC92}">
      <dgm:prSet/>
      <dgm:spPr/>
      <dgm:t>
        <a:bodyPr/>
        <a:lstStyle/>
        <a:p>
          <a:endParaRPr lang="en-US"/>
        </a:p>
      </dgm:t>
    </dgm:pt>
    <dgm:pt modelId="{37D69214-D136-4F23-B7F5-07FC5E84EF83}">
      <dgm:prSet phldrT="[Text]"/>
      <dgm:spPr/>
      <dgm:t>
        <a:bodyPr/>
        <a:lstStyle/>
        <a:p>
          <a:r>
            <a:rPr lang="en-US"/>
            <a:t>Kegiatan</a:t>
          </a:r>
        </a:p>
      </dgm:t>
    </dgm:pt>
    <dgm:pt modelId="{6A2CB5BE-E6FA-40A7-A3F3-3E0D80EC1B60}" type="parTrans" cxnId="{E6BEC5E0-B051-4609-A7C7-57B145F55885}">
      <dgm:prSet/>
      <dgm:spPr/>
      <dgm:t>
        <a:bodyPr/>
        <a:lstStyle/>
        <a:p>
          <a:endParaRPr lang="en-US"/>
        </a:p>
      </dgm:t>
    </dgm:pt>
    <dgm:pt modelId="{4D9FA8CA-1F8D-49C8-8EE0-13B1D6D2C623}" type="sibTrans" cxnId="{E6BEC5E0-B051-4609-A7C7-57B145F55885}">
      <dgm:prSet/>
      <dgm:spPr/>
      <dgm:t>
        <a:bodyPr/>
        <a:lstStyle/>
        <a:p>
          <a:endParaRPr lang="en-US"/>
        </a:p>
      </dgm:t>
    </dgm:pt>
    <dgm:pt modelId="{B60A1356-45CA-4A9B-B5A4-BC72AE6F9159}">
      <dgm:prSet phldrT="[Text]"/>
      <dgm:spPr/>
      <dgm:t>
        <a:bodyPr/>
        <a:lstStyle/>
        <a:p>
          <a:r>
            <a:rPr lang="en-US"/>
            <a:t>Program</a:t>
          </a:r>
        </a:p>
      </dgm:t>
    </dgm:pt>
    <dgm:pt modelId="{10AB87EB-A47E-48CB-9D3F-9DC16BB5959D}" type="parTrans" cxnId="{22A29879-6CAE-49B4-9483-FE0FF52D041F}">
      <dgm:prSet/>
      <dgm:spPr/>
      <dgm:t>
        <a:bodyPr/>
        <a:lstStyle/>
        <a:p>
          <a:endParaRPr lang="en-US"/>
        </a:p>
      </dgm:t>
    </dgm:pt>
    <dgm:pt modelId="{A0423CBD-576E-4A3B-8A86-B8FE57AC2B25}" type="sibTrans" cxnId="{22A29879-6CAE-49B4-9483-FE0FF52D041F}">
      <dgm:prSet/>
      <dgm:spPr/>
      <dgm:t>
        <a:bodyPr/>
        <a:lstStyle/>
        <a:p>
          <a:endParaRPr lang="en-US"/>
        </a:p>
      </dgm:t>
    </dgm:pt>
    <dgm:pt modelId="{E721729D-C88C-435D-BCE5-396BB62525AC}">
      <dgm:prSet phldrT="[Text]"/>
      <dgm:spPr/>
      <dgm:t>
        <a:bodyPr/>
        <a:lstStyle/>
        <a:p>
          <a:r>
            <a:rPr lang="en-US"/>
            <a:t>Program</a:t>
          </a:r>
        </a:p>
      </dgm:t>
    </dgm:pt>
    <dgm:pt modelId="{AB8050B1-CD47-4AC2-A67F-D118B97FBCBB}" type="parTrans" cxnId="{56D5A046-4CF2-4A40-8B29-80A68CF275D8}">
      <dgm:prSet/>
      <dgm:spPr/>
      <dgm:t>
        <a:bodyPr/>
        <a:lstStyle/>
        <a:p>
          <a:endParaRPr lang="en-US"/>
        </a:p>
      </dgm:t>
    </dgm:pt>
    <dgm:pt modelId="{FD9391E7-B07C-4A3B-A870-AA242181692A}" type="sibTrans" cxnId="{56D5A046-4CF2-4A40-8B29-80A68CF275D8}">
      <dgm:prSet/>
      <dgm:spPr/>
      <dgm:t>
        <a:bodyPr/>
        <a:lstStyle/>
        <a:p>
          <a:endParaRPr lang="en-US"/>
        </a:p>
      </dgm:t>
    </dgm:pt>
    <dgm:pt modelId="{0C72627D-F5D7-4A70-8ABB-6C017A31F606}">
      <dgm:prSet phldrT="[Text]"/>
      <dgm:spPr/>
      <dgm:t>
        <a:bodyPr/>
        <a:lstStyle/>
        <a:p>
          <a:r>
            <a:rPr lang="en-US"/>
            <a:t>Kegiatan</a:t>
          </a:r>
        </a:p>
      </dgm:t>
    </dgm:pt>
    <dgm:pt modelId="{F69B0151-AFB4-4D1F-8770-A82817421A92}" type="parTrans" cxnId="{DA2FE507-27D7-4002-9AEA-839134F7DFC5}">
      <dgm:prSet/>
      <dgm:spPr/>
      <dgm:t>
        <a:bodyPr/>
        <a:lstStyle/>
        <a:p>
          <a:endParaRPr lang="en-US"/>
        </a:p>
      </dgm:t>
    </dgm:pt>
    <dgm:pt modelId="{F4897325-AF6C-4A35-B537-E225D3747489}" type="sibTrans" cxnId="{DA2FE507-27D7-4002-9AEA-839134F7DFC5}">
      <dgm:prSet/>
      <dgm:spPr/>
      <dgm:t>
        <a:bodyPr/>
        <a:lstStyle/>
        <a:p>
          <a:endParaRPr lang="en-US"/>
        </a:p>
      </dgm:t>
    </dgm:pt>
    <dgm:pt modelId="{B24A87CD-CA62-4E4A-8D06-43F12DF3D802}">
      <dgm:prSet phldrT="[Text]"/>
      <dgm:spPr/>
      <dgm:t>
        <a:bodyPr/>
        <a:lstStyle/>
        <a:p>
          <a:r>
            <a:rPr lang="en-US"/>
            <a:t>Program</a:t>
          </a:r>
        </a:p>
      </dgm:t>
    </dgm:pt>
    <dgm:pt modelId="{3E798F5A-A52B-406B-9CA2-97EA6FDFB072}" type="parTrans" cxnId="{6A761FD3-C100-4FB8-95B6-0A1882B5A112}">
      <dgm:prSet/>
      <dgm:spPr/>
      <dgm:t>
        <a:bodyPr/>
        <a:lstStyle/>
        <a:p>
          <a:endParaRPr lang="en-US"/>
        </a:p>
      </dgm:t>
    </dgm:pt>
    <dgm:pt modelId="{20778BA1-EC21-4739-A8BE-E80B0400F2FC}" type="sibTrans" cxnId="{6A761FD3-C100-4FB8-95B6-0A1882B5A112}">
      <dgm:prSet/>
      <dgm:spPr/>
      <dgm:t>
        <a:bodyPr/>
        <a:lstStyle/>
        <a:p>
          <a:endParaRPr lang="en-US"/>
        </a:p>
      </dgm:t>
    </dgm:pt>
    <dgm:pt modelId="{07E63EFF-8E48-429C-84DA-B2D3C828F337}">
      <dgm:prSet phldrT="[Text]"/>
      <dgm:spPr/>
      <dgm:t>
        <a:bodyPr/>
        <a:lstStyle/>
        <a:p>
          <a:r>
            <a:rPr lang="en-US"/>
            <a:t>Kegiatan</a:t>
          </a:r>
        </a:p>
      </dgm:t>
    </dgm:pt>
    <dgm:pt modelId="{5F696EB8-BBC4-4F18-A7BE-26D7C916012D}" type="parTrans" cxnId="{3CAE90B0-733A-4E9B-A164-15794E2EE536}">
      <dgm:prSet/>
      <dgm:spPr/>
      <dgm:t>
        <a:bodyPr/>
        <a:lstStyle/>
        <a:p>
          <a:endParaRPr lang="en-US"/>
        </a:p>
      </dgm:t>
    </dgm:pt>
    <dgm:pt modelId="{9550DA70-2BDC-4A33-B11B-84B3FB8D0A8B}" type="sibTrans" cxnId="{3CAE90B0-733A-4E9B-A164-15794E2EE536}">
      <dgm:prSet/>
      <dgm:spPr/>
      <dgm:t>
        <a:bodyPr/>
        <a:lstStyle/>
        <a:p>
          <a:endParaRPr lang="en-US"/>
        </a:p>
      </dgm:t>
    </dgm:pt>
    <dgm:pt modelId="{C22D03AE-76A7-44A4-B4AF-78505F38AE9D}">
      <dgm:prSet phldrT="[Text]"/>
      <dgm:spPr/>
      <dgm:t>
        <a:bodyPr/>
        <a:lstStyle/>
        <a:p>
          <a:r>
            <a:rPr lang="en-US"/>
            <a:t>Kegiatan</a:t>
          </a:r>
        </a:p>
      </dgm:t>
    </dgm:pt>
    <dgm:pt modelId="{DEED23C9-B981-45DD-B4A3-5A83E7908E19}" type="parTrans" cxnId="{CE192DDF-8C79-4CEB-8AC2-E0A17466FC37}">
      <dgm:prSet/>
      <dgm:spPr/>
      <dgm:t>
        <a:bodyPr/>
        <a:lstStyle/>
        <a:p>
          <a:endParaRPr lang="en-US"/>
        </a:p>
      </dgm:t>
    </dgm:pt>
    <dgm:pt modelId="{EEAD9C10-9F48-4756-9199-7C8A0245A52F}" type="sibTrans" cxnId="{CE192DDF-8C79-4CEB-8AC2-E0A17466FC37}">
      <dgm:prSet/>
      <dgm:spPr/>
      <dgm:t>
        <a:bodyPr/>
        <a:lstStyle/>
        <a:p>
          <a:endParaRPr lang="en-US"/>
        </a:p>
      </dgm:t>
    </dgm:pt>
    <dgm:pt modelId="{899F15E5-F086-4D83-BB76-9E7B6C174C36}">
      <dgm:prSet phldrT="[Text]"/>
      <dgm:spPr/>
      <dgm:t>
        <a:bodyPr/>
        <a:lstStyle/>
        <a:p>
          <a:r>
            <a:rPr lang="en-US"/>
            <a:t>Kegiatan</a:t>
          </a:r>
        </a:p>
      </dgm:t>
    </dgm:pt>
    <dgm:pt modelId="{8C76B1B2-4BDA-4643-A19C-6F1EE37ADEA0}" type="parTrans" cxnId="{027B2FA7-F35E-4F17-9920-B1D82959BA6B}">
      <dgm:prSet/>
      <dgm:spPr/>
      <dgm:t>
        <a:bodyPr/>
        <a:lstStyle/>
        <a:p>
          <a:endParaRPr lang="en-US"/>
        </a:p>
      </dgm:t>
    </dgm:pt>
    <dgm:pt modelId="{C64D7EA1-0397-4A97-B4A4-0A24E3A2752F}" type="sibTrans" cxnId="{027B2FA7-F35E-4F17-9920-B1D82959BA6B}">
      <dgm:prSet/>
      <dgm:spPr/>
      <dgm:t>
        <a:bodyPr/>
        <a:lstStyle/>
        <a:p>
          <a:endParaRPr lang="en-US"/>
        </a:p>
      </dgm:t>
    </dgm:pt>
    <dgm:pt modelId="{C75B8899-A333-4040-9A86-C6CECE82A6F0}">
      <dgm:prSet phldrT="[Text]"/>
      <dgm:spPr/>
      <dgm:t>
        <a:bodyPr/>
        <a:lstStyle/>
        <a:p>
          <a:r>
            <a:rPr lang="en-US"/>
            <a:t>Kegiatan</a:t>
          </a:r>
        </a:p>
      </dgm:t>
    </dgm:pt>
    <dgm:pt modelId="{F2306EEC-0C58-47F9-A90A-19892AE36AFF}" type="parTrans" cxnId="{9B0795ED-C4E2-4C39-A7E8-0C18BF879AEA}">
      <dgm:prSet/>
      <dgm:spPr/>
      <dgm:t>
        <a:bodyPr/>
        <a:lstStyle/>
        <a:p>
          <a:endParaRPr lang="en-US"/>
        </a:p>
      </dgm:t>
    </dgm:pt>
    <dgm:pt modelId="{9F70C6AE-E79C-43AD-A66C-CEB4313E2FB5}" type="sibTrans" cxnId="{9B0795ED-C4E2-4C39-A7E8-0C18BF879AEA}">
      <dgm:prSet/>
      <dgm:spPr/>
      <dgm:t>
        <a:bodyPr/>
        <a:lstStyle/>
        <a:p>
          <a:endParaRPr lang="en-US"/>
        </a:p>
      </dgm:t>
    </dgm:pt>
    <dgm:pt modelId="{3576D2B8-D2F1-46D5-BE0E-E852B1854B74}">
      <dgm:prSet phldrT="[Text]"/>
      <dgm:spPr/>
      <dgm:t>
        <a:bodyPr/>
        <a:lstStyle/>
        <a:p>
          <a:r>
            <a:rPr lang="en-US"/>
            <a:t>Kegiatan</a:t>
          </a:r>
        </a:p>
      </dgm:t>
    </dgm:pt>
    <dgm:pt modelId="{39F85A16-85F9-48E9-A43F-139FB9FB2011}" type="parTrans" cxnId="{9C53ACE9-6695-40FD-BAED-38B2E55331A0}">
      <dgm:prSet/>
      <dgm:spPr/>
      <dgm:t>
        <a:bodyPr/>
        <a:lstStyle/>
        <a:p>
          <a:endParaRPr lang="en-US"/>
        </a:p>
      </dgm:t>
    </dgm:pt>
    <dgm:pt modelId="{1DD23A37-F9B1-4886-9625-62762D411417}" type="sibTrans" cxnId="{9C53ACE9-6695-40FD-BAED-38B2E55331A0}">
      <dgm:prSet/>
      <dgm:spPr/>
      <dgm:t>
        <a:bodyPr/>
        <a:lstStyle/>
        <a:p>
          <a:endParaRPr lang="en-US"/>
        </a:p>
      </dgm:t>
    </dgm:pt>
    <dgm:pt modelId="{FA66DC5A-7046-404A-BAEF-F8075BCE1355}">
      <dgm:prSet phldrT="[Text]"/>
      <dgm:spPr/>
      <dgm:t>
        <a:bodyPr/>
        <a:lstStyle/>
        <a:p>
          <a:r>
            <a:rPr lang="en-US"/>
            <a:t>Program</a:t>
          </a:r>
        </a:p>
      </dgm:t>
    </dgm:pt>
    <dgm:pt modelId="{E4C83851-21F0-4BF4-B69C-0B9B8A8C0911}" type="parTrans" cxnId="{DCAB4E42-C941-4A1D-B963-D05592C6E02A}">
      <dgm:prSet/>
      <dgm:spPr/>
      <dgm:t>
        <a:bodyPr/>
        <a:lstStyle/>
        <a:p>
          <a:endParaRPr lang="en-US"/>
        </a:p>
      </dgm:t>
    </dgm:pt>
    <dgm:pt modelId="{36775FA2-2DF2-4181-A21C-80A2DAF4317E}" type="sibTrans" cxnId="{DCAB4E42-C941-4A1D-B963-D05592C6E02A}">
      <dgm:prSet/>
      <dgm:spPr/>
      <dgm:t>
        <a:bodyPr/>
        <a:lstStyle/>
        <a:p>
          <a:endParaRPr lang="en-US"/>
        </a:p>
      </dgm:t>
    </dgm:pt>
    <dgm:pt modelId="{97C9C371-0D56-464F-A857-70E69673641C}" type="pres">
      <dgm:prSet presAssocID="{3642A160-4156-40C6-B840-49D956D6E2D7}" presName="Name0" presStyleCnt="0">
        <dgm:presLayoutVars>
          <dgm:chMax val="1"/>
          <dgm:chPref val="1"/>
          <dgm:dir/>
          <dgm:animOne val="branch"/>
          <dgm:animLvl val="lvl"/>
        </dgm:presLayoutVars>
      </dgm:prSet>
      <dgm:spPr/>
      <dgm:t>
        <a:bodyPr/>
        <a:lstStyle/>
        <a:p>
          <a:endParaRPr lang="en-US"/>
        </a:p>
      </dgm:t>
    </dgm:pt>
    <dgm:pt modelId="{AA4374E5-F7C0-44A0-B895-688F16A62ED0}" type="pres">
      <dgm:prSet presAssocID="{532811DC-F37F-46DA-91CB-D11481A8A38A}" presName="textCenter" presStyleLbl="node1" presStyleIdx="0" presStyleCnt="13"/>
      <dgm:spPr/>
      <dgm:t>
        <a:bodyPr/>
        <a:lstStyle/>
        <a:p>
          <a:endParaRPr lang="en-US"/>
        </a:p>
      </dgm:t>
    </dgm:pt>
    <dgm:pt modelId="{0BE3106C-3710-46B9-A744-80C61D0317C8}" type="pres">
      <dgm:prSet presAssocID="{532811DC-F37F-46DA-91CB-D11481A8A38A}" presName="cycle_1" presStyleCnt="0"/>
      <dgm:spPr/>
    </dgm:pt>
    <dgm:pt modelId="{5F600D23-EE16-489A-A542-3C0F2FD9C575}" type="pres">
      <dgm:prSet presAssocID="{3528ABA1-5B32-4DCE-8EA0-C42C524A4EE0}" presName="childCenter1" presStyleLbl="node1" presStyleIdx="1" presStyleCnt="13"/>
      <dgm:spPr/>
      <dgm:t>
        <a:bodyPr/>
        <a:lstStyle/>
        <a:p>
          <a:endParaRPr lang="en-US"/>
        </a:p>
      </dgm:t>
    </dgm:pt>
    <dgm:pt modelId="{F0AFDA1D-FEEE-4CBD-9BAA-EC180EA32F6C}" type="pres">
      <dgm:prSet presAssocID="{6A2CB5BE-E6FA-40A7-A3F3-3E0D80EC1B60}" presName="Name141" presStyleLbl="parChTrans1D3" presStyleIdx="0" presStyleCnt="7"/>
      <dgm:spPr/>
      <dgm:t>
        <a:bodyPr/>
        <a:lstStyle/>
        <a:p>
          <a:endParaRPr lang="en-US"/>
        </a:p>
      </dgm:t>
    </dgm:pt>
    <dgm:pt modelId="{5A913415-D6B9-4736-A39C-7AE2CBB46C20}" type="pres">
      <dgm:prSet presAssocID="{37D69214-D136-4F23-B7F5-07FC5E84EF83}" presName="text1" presStyleLbl="node1" presStyleIdx="2" presStyleCnt="13">
        <dgm:presLayoutVars>
          <dgm:bulletEnabled val="1"/>
        </dgm:presLayoutVars>
      </dgm:prSet>
      <dgm:spPr/>
      <dgm:t>
        <a:bodyPr/>
        <a:lstStyle/>
        <a:p>
          <a:endParaRPr lang="en-US"/>
        </a:p>
      </dgm:t>
    </dgm:pt>
    <dgm:pt modelId="{210E5E01-6CBF-4385-BC1A-E17EDFB09D5B}" type="pres">
      <dgm:prSet presAssocID="{6BCD2243-9E19-44C8-AEF0-5FC610325C7B}" presName="Name144" presStyleLbl="parChTrans1D2" presStyleIdx="0" presStyleCnt="5"/>
      <dgm:spPr/>
      <dgm:t>
        <a:bodyPr/>
        <a:lstStyle/>
        <a:p>
          <a:endParaRPr lang="en-US"/>
        </a:p>
      </dgm:t>
    </dgm:pt>
    <dgm:pt modelId="{16641C90-9662-4459-82F7-29B5C7006650}" type="pres">
      <dgm:prSet presAssocID="{532811DC-F37F-46DA-91CB-D11481A8A38A}" presName="cycle_2" presStyleCnt="0"/>
      <dgm:spPr/>
    </dgm:pt>
    <dgm:pt modelId="{1254E447-51F6-4058-834B-A50F95B9F0AC}" type="pres">
      <dgm:prSet presAssocID="{B60A1356-45CA-4A9B-B5A4-BC72AE6F9159}" presName="childCenter2" presStyleLbl="node1" presStyleIdx="3" presStyleCnt="13"/>
      <dgm:spPr/>
      <dgm:t>
        <a:bodyPr/>
        <a:lstStyle/>
        <a:p>
          <a:endParaRPr lang="en-US"/>
        </a:p>
      </dgm:t>
    </dgm:pt>
    <dgm:pt modelId="{F822E1DB-6E4E-4747-A5CD-BBBAE2168C85}" type="pres">
      <dgm:prSet presAssocID="{DEED23C9-B981-45DD-B4A3-5A83E7908E19}" presName="Name218" presStyleLbl="parChTrans1D3" presStyleIdx="1" presStyleCnt="7"/>
      <dgm:spPr/>
      <dgm:t>
        <a:bodyPr/>
        <a:lstStyle/>
        <a:p>
          <a:endParaRPr lang="en-US"/>
        </a:p>
      </dgm:t>
    </dgm:pt>
    <dgm:pt modelId="{09EF75C1-B3AE-4A20-997D-31E506071BB8}" type="pres">
      <dgm:prSet presAssocID="{C22D03AE-76A7-44A4-B4AF-78505F38AE9D}" presName="text2" presStyleLbl="node1" presStyleIdx="4" presStyleCnt="13">
        <dgm:presLayoutVars>
          <dgm:bulletEnabled val="1"/>
        </dgm:presLayoutVars>
      </dgm:prSet>
      <dgm:spPr/>
      <dgm:t>
        <a:bodyPr/>
        <a:lstStyle/>
        <a:p>
          <a:endParaRPr lang="en-US"/>
        </a:p>
      </dgm:t>
    </dgm:pt>
    <dgm:pt modelId="{1592FA69-FFFE-4844-926A-A57460208A9E}" type="pres">
      <dgm:prSet presAssocID="{39F85A16-85F9-48E9-A43F-139FB9FB2011}" presName="Name218" presStyleLbl="parChTrans1D3" presStyleIdx="2" presStyleCnt="7"/>
      <dgm:spPr/>
      <dgm:t>
        <a:bodyPr/>
        <a:lstStyle/>
        <a:p>
          <a:endParaRPr lang="en-US"/>
        </a:p>
      </dgm:t>
    </dgm:pt>
    <dgm:pt modelId="{F17475A2-1CBB-40F4-A0A8-99936F7292E8}" type="pres">
      <dgm:prSet presAssocID="{3576D2B8-D2F1-46D5-BE0E-E852B1854B74}" presName="text2" presStyleLbl="node1" presStyleIdx="5" presStyleCnt="13">
        <dgm:presLayoutVars>
          <dgm:bulletEnabled val="1"/>
        </dgm:presLayoutVars>
      </dgm:prSet>
      <dgm:spPr/>
      <dgm:t>
        <a:bodyPr/>
        <a:lstStyle/>
        <a:p>
          <a:endParaRPr lang="en-US"/>
        </a:p>
      </dgm:t>
    </dgm:pt>
    <dgm:pt modelId="{8661B931-F67A-486E-988C-575A55C45824}" type="pres">
      <dgm:prSet presAssocID="{10AB87EB-A47E-48CB-9D3F-9DC16BB5959D}" presName="Name221" presStyleLbl="parChTrans1D2" presStyleIdx="1" presStyleCnt="5"/>
      <dgm:spPr/>
      <dgm:t>
        <a:bodyPr/>
        <a:lstStyle/>
        <a:p>
          <a:endParaRPr lang="en-US"/>
        </a:p>
      </dgm:t>
    </dgm:pt>
    <dgm:pt modelId="{9582A38C-7B63-477A-93FE-2B0D633FF636}" type="pres">
      <dgm:prSet presAssocID="{532811DC-F37F-46DA-91CB-D11481A8A38A}" presName="cycle_3" presStyleCnt="0"/>
      <dgm:spPr/>
    </dgm:pt>
    <dgm:pt modelId="{2C584987-16FF-495E-A9E1-0CBB68898C12}" type="pres">
      <dgm:prSet presAssocID="{B24A87CD-CA62-4E4A-8D06-43F12DF3D802}" presName="childCenter3" presStyleLbl="node1" presStyleIdx="6" presStyleCnt="13"/>
      <dgm:spPr/>
      <dgm:t>
        <a:bodyPr/>
        <a:lstStyle/>
        <a:p>
          <a:endParaRPr lang="en-US"/>
        </a:p>
      </dgm:t>
    </dgm:pt>
    <dgm:pt modelId="{AF873B7A-4143-4EE8-B4CE-2530A06E27A6}" type="pres">
      <dgm:prSet presAssocID="{5F696EB8-BBC4-4F18-A7BE-26D7C916012D}" presName="Name285" presStyleLbl="parChTrans1D3" presStyleIdx="3" presStyleCnt="7"/>
      <dgm:spPr/>
      <dgm:t>
        <a:bodyPr/>
        <a:lstStyle/>
        <a:p>
          <a:endParaRPr lang="en-US"/>
        </a:p>
      </dgm:t>
    </dgm:pt>
    <dgm:pt modelId="{E86A7C45-5EB8-4843-8FC3-FCCA6266BC77}" type="pres">
      <dgm:prSet presAssocID="{07E63EFF-8E48-429C-84DA-B2D3C828F337}" presName="text3" presStyleLbl="node1" presStyleIdx="7" presStyleCnt="13">
        <dgm:presLayoutVars>
          <dgm:bulletEnabled val="1"/>
        </dgm:presLayoutVars>
      </dgm:prSet>
      <dgm:spPr/>
      <dgm:t>
        <a:bodyPr/>
        <a:lstStyle/>
        <a:p>
          <a:endParaRPr lang="en-US"/>
        </a:p>
      </dgm:t>
    </dgm:pt>
    <dgm:pt modelId="{E98FD20D-C5ED-425A-AEFC-0CA59CF3E42F}" type="pres">
      <dgm:prSet presAssocID="{F2306EEC-0C58-47F9-A90A-19892AE36AFF}" presName="Name285" presStyleLbl="parChTrans1D3" presStyleIdx="4" presStyleCnt="7"/>
      <dgm:spPr/>
      <dgm:t>
        <a:bodyPr/>
        <a:lstStyle/>
        <a:p>
          <a:endParaRPr lang="en-US"/>
        </a:p>
      </dgm:t>
    </dgm:pt>
    <dgm:pt modelId="{0D154013-82AC-477B-9460-C23CA93587CB}" type="pres">
      <dgm:prSet presAssocID="{C75B8899-A333-4040-9A86-C6CECE82A6F0}" presName="text3" presStyleLbl="node1" presStyleIdx="8" presStyleCnt="13">
        <dgm:presLayoutVars>
          <dgm:bulletEnabled val="1"/>
        </dgm:presLayoutVars>
      </dgm:prSet>
      <dgm:spPr/>
      <dgm:t>
        <a:bodyPr/>
        <a:lstStyle/>
        <a:p>
          <a:endParaRPr lang="en-US"/>
        </a:p>
      </dgm:t>
    </dgm:pt>
    <dgm:pt modelId="{0C6B8F2F-7D4D-44E3-AB82-A3FAEB7B62A6}" type="pres">
      <dgm:prSet presAssocID="{3E798F5A-A52B-406B-9CA2-97EA6FDFB072}" presName="Name288" presStyleLbl="parChTrans1D2" presStyleIdx="2" presStyleCnt="5"/>
      <dgm:spPr/>
      <dgm:t>
        <a:bodyPr/>
        <a:lstStyle/>
        <a:p>
          <a:endParaRPr lang="en-US"/>
        </a:p>
      </dgm:t>
    </dgm:pt>
    <dgm:pt modelId="{A80BA438-102D-4882-AED2-78C7A6F6D9DE}" type="pres">
      <dgm:prSet presAssocID="{532811DC-F37F-46DA-91CB-D11481A8A38A}" presName="cycle_4" presStyleCnt="0"/>
      <dgm:spPr/>
    </dgm:pt>
    <dgm:pt modelId="{FE3616D6-5664-4BA9-A4A3-B6ABC52DA57C}" type="pres">
      <dgm:prSet presAssocID="{FA66DC5A-7046-404A-BAEF-F8075BCE1355}" presName="childCenter4" presStyleLbl="node1" presStyleIdx="9" presStyleCnt="13"/>
      <dgm:spPr/>
      <dgm:t>
        <a:bodyPr/>
        <a:lstStyle/>
        <a:p>
          <a:endParaRPr lang="en-US"/>
        </a:p>
      </dgm:t>
    </dgm:pt>
    <dgm:pt modelId="{3EDA4B6C-F4A0-41C5-B062-579925B37EA2}" type="pres">
      <dgm:prSet presAssocID="{E4C83851-21F0-4BF4-B69C-0B9B8A8C0911}" presName="Name345" presStyleLbl="parChTrans1D2" presStyleIdx="3" presStyleCnt="5"/>
      <dgm:spPr/>
      <dgm:t>
        <a:bodyPr/>
        <a:lstStyle/>
        <a:p>
          <a:endParaRPr lang="en-US"/>
        </a:p>
      </dgm:t>
    </dgm:pt>
    <dgm:pt modelId="{255A0AAA-BE05-4014-901A-2F723E18741E}" type="pres">
      <dgm:prSet presAssocID="{532811DC-F37F-46DA-91CB-D11481A8A38A}" presName="cycle_5" presStyleCnt="0"/>
      <dgm:spPr/>
    </dgm:pt>
    <dgm:pt modelId="{E86A681B-2286-459E-9EA9-2CDF29AA3D10}" type="pres">
      <dgm:prSet presAssocID="{E721729D-C88C-435D-BCE5-396BB62525AC}" presName="childCenter5" presStyleLbl="node1" presStyleIdx="10" presStyleCnt="13"/>
      <dgm:spPr/>
      <dgm:t>
        <a:bodyPr/>
        <a:lstStyle/>
        <a:p>
          <a:endParaRPr lang="en-US"/>
        </a:p>
      </dgm:t>
    </dgm:pt>
    <dgm:pt modelId="{9213B02E-BE1C-4966-A3CF-9A2AE51AB571}" type="pres">
      <dgm:prSet presAssocID="{8C76B1B2-4BDA-4643-A19C-6F1EE37ADEA0}" presName="Name389" presStyleLbl="parChTrans1D3" presStyleIdx="5" presStyleCnt="7"/>
      <dgm:spPr/>
      <dgm:t>
        <a:bodyPr/>
        <a:lstStyle/>
        <a:p>
          <a:endParaRPr lang="en-US"/>
        </a:p>
      </dgm:t>
    </dgm:pt>
    <dgm:pt modelId="{13DAE48F-5ADD-4E90-AF0A-7B28BC8186E3}" type="pres">
      <dgm:prSet presAssocID="{899F15E5-F086-4D83-BB76-9E7B6C174C36}" presName="text5" presStyleLbl="node1" presStyleIdx="11" presStyleCnt="13">
        <dgm:presLayoutVars>
          <dgm:bulletEnabled val="1"/>
        </dgm:presLayoutVars>
      </dgm:prSet>
      <dgm:spPr/>
      <dgm:t>
        <a:bodyPr/>
        <a:lstStyle/>
        <a:p>
          <a:endParaRPr lang="en-US"/>
        </a:p>
      </dgm:t>
    </dgm:pt>
    <dgm:pt modelId="{F1E39258-EEF8-4E10-98A6-FA0FF157352D}" type="pres">
      <dgm:prSet presAssocID="{F69B0151-AFB4-4D1F-8770-A82817421A92}" presName="Name389" presStyleLbl="parChTrans1D3" presStyleIdx="6" presStyleCnt="7"/>
      <dgm:spPr/>
      <dgm:t>
        <a:bodyPr/>
        <a:lstStyle/>
        <a:p>
          <a:endParaRPr lang="en-US"/>
        </a:p>
      </dgm:t>
    </dgm:pt>
    <dgm:pt modelId="{B0F09B38-6835-4983-8702-CB37789501D2}" type="pres">
      <dgm:prSet presAssocID="{0C72627D-F5D7-4A70-8ABB-6C017A31F606}" presName="text5" presStyleLbl="node1" presStyleIdx="12" presStyleCnt="13">
        <dgm:presLayoutVars>
          <dgm:bulletEnabled val="1"/>
        </dgm:presLayoutVars>
      </dgm:prSet>
      <dgm:spPr/>
      <dgm:t>
        <a:bodyPr/>
        <a:lstStyle/>
        <a:p>
          <a:endParaRPr lang="en-US"/>
        </a:p>
      </dgm:t>
    </dgm:pt>
    <dgm:pt modelId="{81B3E196-3903-4E39-9DA7-F18AA1EA5F17}" type="pres">
      <dgm:prSet presAssocID="{AB8050B1-CD47-4AC2-A67F-D118B97FBCBB}" presName="Name392" presStyleLbl="parChTrans1D2" presStyleIdx="4" presStyleCnt="5"/>
      <dgm:spPr/>
      <dgm:t>
        <a:bodyPr/>
        <a:lstStyle/>
        <a:p>
          <a:endParaRPr lang="en-US"/>
        </a:p>
      </dgm:t>
    </dgm:pt>
  </dgm:ptLst>
  <dgm:cxnLst>
    <dgm:cxn modelId="{47A346E3-F895-4780-91D0-5265B3CBDAEC}" type="presOf" srcId="{C75B8899-A333-4040-9A86-C6CECE82A6F0}" destId="{0D154013-82AC-477B-9460-C23CA93587CB}" srcOrd="0" destOrd="0" presId="urn:microsoft.com/office/officeart/2008/layout/RadialCluster"/>
    <dgm:cxn modelId="{D0A28465-FF57-41E4-AB1F-8A109CE503E6}" type="presOf" srcId="{F69B0151-AFB4-4D1F-8770-A82817421A92}" destId="{F1E39258-EEF8-4E10-98A6-FA0FF157352D}" srcOrd="0" destOrd="0" presId="urn:microsoft.com/office/officeart/2008/layout/RadialCluster"/>
    <dgm:cxn modelId="{8381ABFF-238F-4BB6-A0EF-2613A1E90262}" type="presOf" srcId="{3528ABA1-5B32-4DCE-8EA0-C42C524A4EE0}" destId="{5F600D23-EE16-489A-A542-3C0F2FD9C575}" srcOrd="0" destOrd="0" presId="urn:microsoft.com/office/officeart/2008/layout/RadialCluster"/>
    <dgm:cxn modelId="{6A761FD3-C100-4FB8-95B6-0A1882B5A112}" srcId="{532811DC-F37F-46DA-91CB-D11481A8A38A}" destId="{B24A87CD-CA62-4E4A-8D06-43F12DF3D802}" srcOrd="2" destOrd="0" parTransId="{3E798F5A-A52B-406B-9CA2-97EA6FDFB072}" sibTransId="{20778BA1-EC21-4739-A8BE-E80B0400F2FC}"/>
    <dgm:cxn modelId="{14CA65E3-E184-427E-AE16-2BA99F7C5EB7}" type="presOf" srcId="{E721729D-C88C-435D-BCE5-396BB62525AC}" destId="{E86A681B-2286-459E-9EA9-2CDF29AA3D10}" srcOrd="0" destOrd="0" presId="urn:microsoft.com/office/officeart/2008/layout/RadialCluster"/>
    <dgm:cxn modelId="{9C53ACE9-6695-40FD-BAED-38B2E55331A0}" srcId="{B60A1356-45CA-4A9B-B5A4-BC72AE6F9159}" destId="{3576D2B8-D2F1-46D5-BE0E-E852B1854B74}" srcOrd="1" destOrd="0" parTransId="{39F85A16-85F9-48E9-A43F-139FB9FB2011}" sibTransId="{1DD23A37-F9B1-4886-9625-62762D411417}"/>
    <dgm:cxn modelId="{31361E02-262D-4724-9264-4038CC4ED59F}" srcId="{3642A160-4156-40C6-B840-49D956D6E2D7}" destId="{532811DC-F37F-46DA-91CB-D11481A8A38A}" srcOrd="0" destOrd="0" parTransId="{6C5FA054-75EE-4A6F-BC44-8EE38AED0ED6}" sibTransId="{88F0D1FB-9845-4A50-A627-E1030CFD7005}"/>
    <dgm:cxn modelId="{15A36E7D-4A51-4584-BAB9-91A178F35139}" type="presOf" srcId="{37D69214-D136-4F23-B7F5-07FC5E84EF83}" destId="{5A913415-D6B9-4736-A39C-7AE2CBB46C20}" srcOrd="0" destOrd="0" presId="urn:microsoft.com/office/officeart/2008/layout/RadialCluster"/>
    <dgm:cxn modelId="{F8020CA5-1A42-4624-A362-948DE8E1BA43}" type="presOf" srcId="{6A2CB5BE-E6FA-40A7-A3F3-3E0D80EC1B60}" destId="{F0AFDA1D-FEEE-4CBD-9BAA-EC180EA32F6C}" srcOrd="0" destOrd="0" presId="urn:microsoft.com/office/officeart/2008/layout/RadialCluster"/>
    <dgm:cxn modelId="{B531EAE3-E479-4BF9-A835-2ADFFA50AAE3}" type="presOf" srcId="{8C76B1B2-4BDA-4643-A19C-6F1EE37ADEA0}" destId="{9213B02E-BE1C-4966-A3CF-9A2AE51AB571}" srcOrd="0" destOrd="0" presId="urn:microsoft.com/office/officeart/2008/layout/RadialCluster"/>
    <dgm:cxn modelId="{70467DDF-FA45-4A02-81DC-E629A291C199}" type="presOf" srcId="{0C72627D-F5D7-4A70-8ABB-6C017A31F606}" destId="{B0F09B38-6835-4983-8702-CB37789501D2}" srcOrd="0" destOrd="0" presId="urn:microsoft.com/office/officeart/2008/layout/RadialCluster"/>
    <dgm:cxn modelId="{C96BDF71-46F7-4AA7-BE0C-2D2674529FFD}" type="presOf" srcId="{FA66DC5A-7046-404A-BAEF-F8075BCE1355}" destId="{FE3616D6-5664-4BA9-A4A3-B6ABC52DA57C}" srcOrd="0" destOrd="0" presId="urn:microsoft.com/office/officeart/2008/layout/RadialCluster"/>
    <dgm:cxn modelId="{1C3A34EC-C3FE-41B1-A02F-D120DFCB44E9}" type="presOf" srcId="{B60A1356-45CA-4A9B-B5A4-BC72AE6F9159}" destId="{1254E447-51F6-4058-834B-A50F95B9F0AC}" srcOrd="0" destOrd="0" presId="urn:microsoft.com/office/officeart/2008/layout/RadialCluster"/>
    <dgm:cxn modelId="{82C04DF9-E0D6-4411-A14E-17A6AE0FF15B}" type="presOf" srcId="{AB8050B1-CD47-4AC2-A67F-D118B97FBCBB}" destId="{81B3E196-3903-4E39-9DA7-F18AA1EA5F17}" srcOrd="0" destOrd="0" presId="urn:microsoft.com/office/officeart/2008/layout/RadialCluster"/>
    <dgm:cxn modelId="{56D5A046-4CF2-4A40-8B29-80A68CF275D8}" srcId="{532811DC-F37F-46DA-91CB-D11481A8A38A}" destId="{E721729D-C88C-435D-BCE5-396BB62525AC}" srcOrd="4" destOrd="0" parTransId="{AB8050B1-CD47-4AC2-A67F-D118B97FBCBB}" sibTransId="{FD9391E7-B07C-4A3B-A870-AA242181692A}"/>
    <dgm:cxn modelId="{E6BEC5E0-B051-4609-A7C7-57B145F55885}" srcId="{3528ABA1-5B32-4DCE-8EA0-C42C524A4EE0}" destId="{37D69214-D136-4F23-B7F5-07FC5E84EF83}" srcOrd="0" destOrd="0" parTransId="{6A2CB5BE-E6FA-40A7-A3F3-3E0D80EC1B60}" sibTransId="{4D9FA8CA-1F8D-49C8-8EE0-13B1D6D2C623}"/>
    <dgm:cxn modelId="{3CAE90B0-733A-4E9B-A164-15794E2EE536}" srcId="{B24A87CD-CA62-4E4A-8D06-43F12DF3D802}" destId="{07E63EFF-8E48-429C-84DA-B2D3C828F337}" srcOrd="0" destOrd="0" parTransId="{5F696EB8-BBC4-4F18-A7BE-26D7C916012D}" sibTransId="{9550DA70-2BDC-4A33-B11B-84B3FB8D0A8B}"/>
    <dgm:cxn modelId="{DA2FE507-27D7-4002-9AEA-839134F7DFC5}" srcId="{E721729D-C88C-435D-BCE5-396BB62525AC}" destId="{0C72627D-F5D7-4A70-8ABB-6C017A31F606}" srcOrd="1" destOrd="0" parTransId="{F69B0151-AFB4-4D1F-8770-A82817421A92}" sibTransId="{F4897325-AF6C-4A35-B537-E225D3747489}"/>
    <dgm:cxn modelId="{2F2C34FB-D3A1-41AE-968D-00D755ED4858}" type="presOf" srcId="{07E63EFF-8E48-429C-84DA-B2D3C828F337}" destId="{E86A7C45-5EB8-4843-8FC3-FCCA6266BC77}" srcOrd="0" destOrd="0" presId="urn:microsoft.com/office/officeart/2008/layout/RadialCluster"/>
    <dgm:cxn modelId="{22A29879-6CAE-49B4-9483-FE0FF52D041F}" srcId="{532811DC-F37F-46DA-91CB-D11481A8A38A}" destId="{B60A1356-45CA-4A9B-B5A4-BC72AE6F9159}" srcOrd="1" destOrd="0" parTransId="{10AB87EB-A47E-48CB-9D3F-9DC16BB5959D}" sibTransId="{A0423CBD-576E-4A3B-8A86-B8FE57AC2B25}"/>
    <dgm:cxn modelId="{423908A9-8774-4DDA-B9CF-B4BD5BD505EE}" type="presOf" srcId="{3642A160-4156-40C6-B840-49D956D6E2D7}" destId="{97C9C371-0D56-464F-A857-70E69673641C}" srcOrd="0" destOrd="0" presId="urn:microsoft.com/office/officeart/2008/layout/RadialCluster"/>
    <dgm:cxn modelId="{442AC70B-5B07-46AE-ADFA-5F5265541877}" type="presOf" srcId="{39F85A16-85F9-48E9-A43F-139FB9FB2011}" destId="{1592FA69-FFFE-4844-926A-A57460208A9E}" srcOrd="0" destOrd="0" presId="urn:microsoft.com/office/officeart/2008/layout/RadialCluster"/>
    <dgm:cxn modelId="{027B2FA7-F35E-4F17-9920-B1D82959BA6B}" srcId="{E721729D-C88C-435D-BCE5-396BB62525AC}" destId="{899F15E5-F086-4D83-BB76-9E7B6C174C36}" srcOrd="0" destOrd="0" parTransId="{8C76B1B2-4BDA-4643-A19C-6F1EE37ADEA0}" sibTransId="{C64D7EA1-0397-4A97-B4A4-0A24E3A2752F}"/>
    <dgm:cxn modelId="{CE192DDF-8C79-4CEB-8AC2-E0A17466FC37}" srcId="{B60A1356-45CA-4A9B-B5A4-BC72AE6F9159}" destId="{C22D03AE-76A7-44A4-B4AF-78505F38AE9D}" srcOrd="0" destOrd="0" parTransId="{DEED23C9-B981-45DD-B4A3-5A83E7908E19}" sibTransId="{EEAD9C10-9F48-4756-9199-7C8A0245A52F}"/>
    <dgm:cxn modelId="{AB6EA49D-8F4E-46C1-B70C-C640539D18BF}" type="presOf" srcId="{C22D03AE-76A7-44A4-B4AF-78505F38AE9D}" destId="{09EF75C1-B3AE-4A20-997D-31E506071BB8}" srcOrd="0" destOrd="0" presId="urn:microsoft.com/office/officeart/2008/layout/RadialCluster"/>
    <dgm:cxn modelId="{D222E0C7-ECFC-4C15-867F-6C32F9F1A7C4}" type="presOf" srcId="{899F15E5-F086-4D83-BB76-9E7B6C174C36}" destId="{13DAE48F-5ADD-4E90-AF0A-7B28BC8186E3}" srcOrd="0" destOrd="0" presId="urn:microsoft.com/office/officeart/2008/layout/RadialCluster"/>
    <dgm:cxn modelId="{8330466A-0CB9-457F-921B-B2A408783C06}" type="presOf" srcId="{3576D2B8-D2F1-46D5-BE0E-E852B1854B74}" destId="{F17475A2-1CBB-40F4-A0A8-99936F7292E8}" srcOrd="0" destOrd="0" presId="urn:microsoft.com/office/officeart/2008/layout/RadialCluster"/>
    <dgm:cxn modelId="{FD506DDB-D524-45F5-A4A9-4ADC0DA6C155}" type="presOf" srcId="{B24A87CD-CA62-4E4A-8D06-43F12DF3D802}" destId="{2C584987-16FF-495E-A9E1-0CBB68898C12}" srcOrd="0" destOrd="0" presId="urn:microsoft.com/office/officeart/2008/layout/RadialCluster"/>
    <dgm:cxn modelId="{BC5B239F-7A72-497B-9ED2-4F0FB225AC92}" srcId="{532811DC-F37F-46DA-91CB-D11481A8A38A}" destId="{3528ABA1-5B32-4DCE-8EA0-C42C524A4EE0}" srcOrd="0" destOrd="0" parTransId="{6BCD2243-9E19-44C8-AEF0-5FC610325C7B}" sibTransId="{DC5A447E-E7BF-4302-B651-33861C847813}"/>
    <dgm:cxn modelId="{FE127CCE-A14E-45F0-B090-DFBE9010A71E}" type="presOf" srcId="{F2306EEC-0C58-47F9-A90A-19892AE36AFF}" destId="{E98FD20D-C5ED-425A-AEFC-0CA59CF3E42F}" srcOrd="0" destOrd="0" presId="urn:microsoft.com/office/officeart/2008/layout/RadialCluster"/>
    <dgm:cxn modelId="{DCAB4E42-C941-4A1D-B963-D05592C6E02A}" srcId="{532811DC-F37F-46DA-91CB-D11481A8A38A}" destId="{FA66DC5A-7046-404A-BAEF-F8075BCE1355}" srcOrd="3" destOrd="0" parTransId="{E4C83851-21F0-4BF4-B69C-0B9B8A8C0911}" sibTransId="{36775FA2-2DF2-4181-A21C-80A2DAF4317E}"/>
    <dgm:cxn modelId="{B11DC683-10F7-43CA-985F-B6C98416D7C6}" type="presOf" srcId="{10AB87EB-A47E-48CB-9D3F-9DC16BB5959D}" destId="{8661B931-F67A-486E-988C-575A55C45824}" srcOrd="0" destOrd="0" presId="urn:microsoft.com/office/officeart/2008/layout/RadialCluster"/>
    <dgm:cxn modelId="{9B0795ED-C4E2-4C39-A7E8-0C18BF879AEA}" srcId="{B24A87CD-CA62-4E4A-8D06-43F12DF3D802}" destId="{C75B8899-A333-4040-9A86-C6CECE82A6F0}" srcOrd="1" destOrd="0" parTransId="{F2306EEC-0C58-47F9-A90A-19892AE36AFF}" sibTransId="{9F70C6AE-E79C-43AD-A66C-CEB4313E2FB5}"/>
    <dgm:cxn modelId="{35C2A142-83F9-4543-9526-53124C269EEF}" type="presOf" srcId="{DEED23C9-B981-45DD-B4A3-5A83E7908E19}" destId="{F822E1DB-6E4E-4747-A5CD-BBBAE2168C85}" srcOrd="0" destOrd="0" presId="urn:microsoft.com/office/officeart/2008/layout/RadialCluster"/>
    <dgm:cxn modelId="{44FFD744-F76C-4799-B055-120E3058204C}" type="presOf" srcId="{E4C83851-21F0-4BF4-B69C-0B9B8A8C0911}" destId="{3EDA4B6C-F4A0-41C5-B062-579925B37EA2}" srcOrd="0" destOrd="0" presId="urn:microsoft.com/office/officeart/2008/layout/RadialCluster"/>
    <dgm:cxn modelId="{10FEC4D5-1532-4773-88BC-1B3695041326}" type="presOf" srcId="{532811DC-F37F-46DA-91CB-D11481A8A38A}" destId="{AA4374E5-F7C0-44A0-B895-688F16A62ED0}" srcOrd="0" destOrd="0" presId="urn:microsoft.com/office/officeart/2008/layout/RadialCluster"/>
    <dgm:cxn modelId="{23EEB55D-4F46-4F61-8F1F-C6DAF0B3C3C0}" type="presOf" srcId="{5F696EB8-BBC4-4F18-A7BE-26D7C916012D}" destId="{AF873B7A-4143-4EE8-B4CE-2530A06E27A6}" srcOrd="0" destOrd="0" presId="urn:microsoft.com/office/officeart/2008/layout/RadialCluster"/>
    <dgm:cxn modelId="{2013347E-201B-4775-B165-3BC3F1B955DB}" type="presOf" srcId="{3E798F5A-A52B-406B-9CA2-97EA6FDFB072}" destId="{0C6B8F2F-7D4D-44E3-AB82-A3FAEB7B62A6}" srcOrd="0" destOrd="0" presId="urn:microsoft.com/office/officeart/2008/layout/RadialCluster"/>
    <dgm:cxn modelId="{67022075-5278-417A-998B-24B1D2E375C9}" type="presOf" srcId="{6BCD2243-9E19-44C8-AEF0-5FC610325C7B}" destId="{210E5E01-6CBF-4385-BC1A-E17EDFB09D5B}" srcOrd="0" destOrd="0" presId="urn:microsoft.com/office/officeart/2008/layout/RadialCluster"/>
    <dgm:cxn modelId="{08DD4D45-84D8-4642-974A-09CAEF9D7401}" type="presParOf" srcId="{97C9C371-0D56-464F-A857-70E69673641C}" destId="{AA4374E5-F7C0-44A0-B895-688F16A62ED0}" srcOrd="0" destOrd="0" presId="urn:microsoft.com/office/officeart/2008/layout/RadialCluster"/>
    <dgm:cxn modelId="{DD44450A-C501-4E68-ADBA-E28C9882D349}" type="presParOf" srcId="{97C9C371-0D56-464F-A857-70E69673641C}" destId="{0BE3106C-3710-46B9-A744-80C61D0317C8}" srcOrd="1" destOrd="0" presId="urn:microsoft.com/office/officeart/2008/layout/RadialCluster"/>
    <dgm:cxn modelId="{490806C1-09A6-4063-A8B1-A93E3FCEC311}" type="presParOf" srcId="{0BE3106C-3710-46B9-A744-80C61D0317C8}" destId="{5F600D23-EE16-489A-A542-3C0F2FD9C575}" srcOrd="0" destOrd="0" presId="urn:microsoft.com/office/officeart/2008/layout/RadialCluster"/>
    <dgm:cxn modelId="{8FA4ACE2-E8E6-4C4E-BFF4-EB0E8CAA334C}" type="presParOf" srcId="{0BE3106C-3710-46B9-A744-80C61D0317C8}" destId="{F0AFDA1D-FEEE-4CBD-9BAA-EC180EA32F6C}" srcOrd="1" destOrd="0" presId="urn:microsoft.com/office/officeart/2008/layout/RadialCluster"/>
    <dgm:cxn modelId="{AB9203D0-DE02-4634-BD87-C908B81D6D8F}" type="presParOf" srcId="{0BE3106C-3710-46B9-A744-80C61D0317C8}" destId="{5A913415-D6B9-4736-A39C-7AE2CBB46C20}" srcOrd="2" destOrd="0" presId="urn:microsoft.com/office/officeart/2008/layout/RadialCluster"/>
    <dgm:cxn modelId="{5EBF347E-73E6-4CDA-9DCA-1AA03DF3A79A}" type="presParOf" srcId="{97C9C371-0D56-464F-A857-70E69673641C}" destId="{210E5E01-6CBF-4385-BC1A-E17EDFB09D5B}" srcOrd="2" destOrd="0" presId="urn:microsoft.com/office/officeart/2008/layout/RadialCluster"/>
    <dgm:cxn modelId="{1B61CEFE-68B4-4D59-8A5F-EA39DD7A9701}" type="presParOf" srcId="{97C9C371-0D56-464F-A857-70E69673641C}" destId="{16641C90-9662-4459-82F7-29B5C7006650}" srcOrd="3" destOrd="0" presId="urn:microsoft.com/office/officeart/2008/layout/RadialCluster"/>
    <dgm:cxn modelId="{EED1A192-12AE-462E-BE0D-388A36B46924}" type="presParOf" srcId="{16641C90-9662-4459-82F7-29B5C7006650}" destId="{1254E447-51F6-4058-834B-A50F95B9F0AC}" srcOrd="0" destOrd="0" presId="urn:microsoft.com/office/officeart/2008/layout/RadialCluster"/>
    <dgm:cxn modelId="{8B67B510-A74E-462C-8E72-175C98D92FA6}" type="presParOf" srcId="{16641C90-9662-4459-82F7-29B5C7006650}" destId="{F822E1DB-6E4E-4747-A5CD-BBBAE2168C85}" srcOrd="1" destOrd="0" presId="urn:microsoft.com/office/officeart/2008/layout/RadialCluster"/>
    <dgm:cxn modelId="{63E9A103-0DDB-495D-A46E-F525913D32AB}" type="presParOf" srcId="{16641C90-9662-4459-82F7-29B5C7006650}" destId="{09EF75C1-B3AE-4A20-997D-31E506071BB8}" srcOrd="2" destOrd="0" presId="urn:microsoft.com/office/officeart/2008/layout/RadialCluster"/>
    <dgm:cxn modelId="{C4A92550-4D66-4566-BEDD-17E1EB21C2BB}" type="presParOf" srcId="{16641C90-9662-4459-82F7-29B5C7006650}" destId="{1592FA69-FFFE-4844-926A-A57460208A9E}" srcOrd="3" destOrd="0" presId="urn:microsoft.com/office/officeart/2008/layout/RadialCluster"/>
    <dgm:cxn modelId="{7C2D0ACA-DE13-480E-AB86-15E3A0DC0146}" type="presParOf" srcId="{16641C90-9662-4459-82F7-29B5C7006650}" destId="{F17475A2-1CBB-40F4-A0A8-99936F7292E8}" srcOrd="4" destOrd="0" presId="urn:microsoft.com/office/officeart/2008/layout/RadialCluster"/>
    <dgm:cxn modelId="{82552619-8FB9-4401-BCE7-3704F8DB28FF}" type="presParOf" srcId="{97C9C371-0D56-464F-A857-70E69673641C}" destId="{8661B931-F67A-486E-988C-575A55C45824}" srcOrd="4" destOrd="0" presId="urn:microsoft.com/office/officeart/2008/layout/RadialCluster"/>
    <dgm:cxn modelId="{1E01A4A7-1DF2-40F9-8F8B-AA9B13E6134C}" type="presParOf" srcId="{97C9C371-0D56-464F-A857-70E69673641C}" destId="{9582A38C-7B63-477A-93FE-2B0D633FF636}" srcOrd="5" destOrd="0" presId="urn:microsoft.com/office/officeart/2008/layout/RadialCluster"/>
    <dgm:cxn modelId="{4EE87DD2-B4BC-40A1-BF9E-986703A77990}" type="presParOf" srcId="{9582A38C-7B63-477A-93FE-2B0D633FF636}" destId="{2C584987-16FF-495E-A9E1-0CBB68898C12}" srcOrd="0" destOrd="0" presId="urn:microsoft.com/office/officeart/2008/layout/RadialCluster"/>
    <dgm:cxn modelId="{A9E83D13-0770-43C7-B95F-6F0E7EA3F10A}" type="presParOf" srcId="{9582A38C-7B63-477A-93FE-2B0D633FF636}" destId="{AF873B7A-4143-4EE8-B4CE-2530A06E27A6}" srcOrd="1" destOrd="0" presId="urn:microsoft.com/office/officeart/2008/layout/RadialCluster"/>
    <dgm:cxn modelId="{C4DC90FC-A24D-4ABB-BD68-EFFBE21ECD8A}" type="presParOf" srcId="{9582A38C-7B63-477A-93FE-2B0D633FF636}" destId="{E86A7C45-5EB8-4843-8FC3-FCCA6266BC77}" srcOrd="2" destOrd="0" presId="urn:microsoft.com/office/officeart/2008/layout/RadialCluster"/>
    <dgm:cxn modelId="{20E40645-FF02-4B04-9D39-D433038F7AC2}" type="presParOf" srcId="{9582A38C-7B63-477A-93FE-2B0D633FF636}" destId="{E98FD20D-C5ED-425A-AEFC-0CA59CF3E42F}" srcOrd="3" destOrd="0" presId="urn:microsoft.com/office/officeart/2008/layout/RadialCluster"/>
    <dgm:cxn modelId="{423D919A-B740-41CB-A948-B007108EFA08}" type="presParOf" srcId="{9582A38C-7B63-477A-93FE-2B0D633FF636}" destId="{0D154013-82AC-477B-9460-C23CA93587CB}" srcOrd="4" destOrd="0" presId="urn:microsoft.com/office/officeart/2008/layout/RadialCluster"/>
    <dgm:cxn modelId="{716F9905-8FE0-447D-A809-A11881AD8701}" type="presParOf" srcId="{97C9C371-0D56-464F-A857-70E69673641C}" destId="{0C6B8F2F-7D4D-44E3-AB82-A3FAEB7B62A6}" srcOrd="6" destOrd="0" presId="urn:microsoft.com/office/officeart/2008/layout/RadialCluster"/>
    <dgm:cxn modelId="{0A56F7D0-D69B-4473-B0B0-08038D45CA20}" type="presParOf" srcId="{97C9C371-0D56-464F-A857-70E69673641C}" destId="{A80BA438-102D-4882-AED2-78C7A6F6D9DE}" srcOrd="7" destOrd="0" presId="urn:microsoft.com/office/officeart/2008/layout/RadialCluster"/>
    <dgm:cxn modelId="{8FE503BA-4536-4DD5-8348-E92BB04EADB6}" type="presParOf" srcId="{A80BA438-102D-4882-AED2-78C7A6F6D9DE}" destId="{FE3616D6-5664-4BA9-A4A3-B6ABC52DA57C}" srcOrd="0" destOrd="0" presId="urn:microsoft.com/office/officeart/2008/layout/RadialCluster"/>
    <dgm:cxn modelId="{0E78EBFD-37FC-4E55-B877-C2FD7A8AC4C5}" type="presParOf" srcId="{97C9C371-0D56-464F-A857-70E69673641C}" destId="{3EDA4B6C-F4A0-41C5-B062-579925B37EA2}" srcOrd="8" destOrd="0" presId="urn:microsoft.com/office/officeart/2008/layout/RadialCluster"/>
    <dgm:cxn modelId="{D950B399-CEAA-4D37-997B-F5F9D38AB505}" type="presParOf" srcId="{97C9C371-0D56-464F-A857-70E69673641C}" destId="{255A0AAA-BE05-4014-901A-2F723E18741E}" srcOrd="9" destOrd="0" presId="urn:microsoft.com/office/officeart/2008/layout/RadialCluster"/>
    <dgm:cxn modelId="{B99FE81C-E1CE-4F8B-81D7-A37408EECF33}" type="presParOf" srcId="{255A0AAA-BE05-4014-901A-2F723E18741E}" destId="{E86A681B-2286-459E-9EA9-2CDF29AA3D10}" srcOrd="0" destOrd="0" presId="urn:microsoft.com/office/officeart/2008/layout/RadialCluster"/>
    <dgm:cxn modelId="{6504CB6F-88D5-47CD-9B08-FA1BF893B886}" type="presParOf" srcId="{255A0AAA-BE05-4014-901A-2F723E18741E}" destId="{9213B02E-BE1C-4966-A3CF-9A2AE51AB571}" srcOrd="1" destOrd="0" presId="urn:microsoft.com/office/officeart/2008/layout/RadialCluster"/>
    <dgm:cxn modelId="{5E6A0465-387C-464E-83BF-F690A8E5592A}" type="presParOf" srcId="{255A0AAA-BE05-4014-901A-2F723E18741E}" destId="{13DAE48F-5ADD-4E90-AF0A-7B28BC8186E3}" srcOrd="2" destOrd="0" presId="urn:microsoft.com/office/officeart/2008/layout/RadialCluster"/>
    <dgm:cxn modelId="{69E6B914-0ABC-48D3-BFF2-D542298E3266}" type="presParOf" srcId="{255A0AAA-BE05-4014-901A-2F723E18741E}" destId="{F1E39258-EEF8-4E10-98A6-FA0FF157352D}" srcOrd="3" destOrd="0" presId="urn:microsoft.com/office/officeart/2008/layout/RadialCluster"/>
    <dgm:cxn modelId="{2D443839-0AF7-480A-9825-51B010743A2A}" type="presParOf" srcId="{255A0AAA-BE05-4014-901A-2F723E18741E}" destId="{B0F09B38-6835-4983-8702-CB37789501D2}" srcOrd="4" destOrd="0" presId="urn:microsoft.com/office/officeart/2008/layout/RadialCluster"/>
    <dgm:cxn modelId="{B4F55B77-E435-468F-9EC7-8EC15AADAACB}" type="presParOf" srcId="{97C9C371-0D56-464F-A857-70E69673641C}" destId="{81B3E196-3903-4E39-9DA7-F18AA1EA5F17}" srcOrd="10" destOrd="0" presId="urn:microsoft.com/office/officeart/2008/layout/RadialCluster"/>
  </dgm:cxnLst>
  <dgm:bg/>
  <dgm:whole/>
  <dgm:extLst>
    <a:ext uri="http://schemas.microsoft.com/office/drawing/2008/diagram">
      <dsp:dataModelExt xmlns:dsp="http://schemas.microsoft.com/office/drawing/2008/diagram" relId="rId20"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layout1.xml><?xml version="1.0" encoding="utf-8"?>
<dgm:layoutDef xmlns:dgm="http://schemas.openxmlformats.org/drawingml/2006/diagram" xmlns:a="http://schemas.openxmlformats.org/drawingml/2006/main" uniqueId="urn:microsoft.com/office/officeart/2008/layout/RadialCluster">
  <dgm:title val=""/>
  <dgm:desc val=""/>
  <dgm:catLst>
    <dgm:cat type="relationship" pri="19500"/>
    <dgm:cat type="cycle" pri="15000"/>
  </dgm:catLst>
  <dgm:sampData>
    <dgm:dataModel>
      <dgm:ptLst>
        <dgm:pt modelId="0" type="doc"/>
        <dgm:pt modelId="1">
          <dgm:prSet phldr="1"/>
        </dgm:pt>
        <dgm:pt modelId="11">
          <dgm:prSet phldr="1"/>
        </dgm:pt>
        <dgm:pt modelId="12">
          <dgm:prSet phldr="1"/>
        </dgm:pt>
        <dgm:pt modelId="13">
          <dgm:prSet phldr="1"/>
        </dgm:pt>
      </dgm:ptLst>
      <dgm:cxnLst>
        <dgm:cxn modelId="2" srcId="0" destId="1" srcOrd="0" destOrd="0"/>
        <dgm:cxn modelId="3" srcId="1" destId="11" srcOrd="0" destOrd="0"/>
        <dgm:cxn modelId="4" srcId="1" destId="12" srcOrd="1" destOrd="0"/>
        <dgm:cxn modelId="5" srcId="1" destId="13" srcOrd="2" destOrd="0"/>
      </dgm:cxnLst>
      <dgm:bg/>
      <dgm:whole/>
    </dgm:dataModel>
  </dgm:sampData>
  <dgm:styleData useDef="1">
    <dgm:dataModel>
      <dgm:ptLst/>
      <dgm:bg/>
      <dgm:whole/>
    </dgm:dataModel>
  </dgm:styleData>
  <dgm:clrData useDef="1">
    <dgm:dataModel>
      <dgm:ptLst/>
      <dgm:bg/>
      <dgm:whole/>
    </dgm:dataModel>
  </dgm:clrData>
  <dgm:layoutNode name="Name0">
    <dgm:varLst>
      <dgm:chMax val="1"/>
      <dgm:chPref val="1"/>
      <dgm:dir/>
      <dgm:animOne val="branch"/>
      <dgm:animLvl val="lvl"/>
    </dgm:varLst>
    <dgm:alg type="composite">
      <dgm:param type="ar" val="1.00"/>
    </dgm:alg>
    <dgm:shape xmlns:r="http://schemas.openxmlformats.org/officeDocument/2006/relationships" r:blip="">
      <dgm:adjLst/>
    </dgm:shape>
    <dgm:choose name="Name1">
      <dgm:if name="Name2" func="var" arg="dir" op="equ" val="norm">
        <dgm:choose name="Name3">
          <dgm:if name="Name4" axis="ch ch" ptType="node node" cnt="1 0" func="cnt" op="equ" val="1">
            <dgm:constrLst>
              <dgm:constr type="l" for="ch" forName="textCenter"/>
              <dgm:constr type="ctrY" for="ch" forName="textCenter" refType="h" fact="0.5"/>
              <dgm:constr type="w" for="ch" forName="textCenter" refType="w" fact="0.32"/>
              <dgm:constr type="h" for="ch" forName="textCenter" refType="w" refFor="ch" refForName="textCenter"/>
              <dgm:constr type="r" for="ch" forName="cycle_1" refType="w"/>
              <dgm:constr type="ctrY" for="ch" forName="cycle_1" refType="h" fact="0.5"/>
              <dgm:constr type="w" for="ch" forName="cycle_1" refType="w" fact="0.56"/>
              <dgm:constr type="h" for="ch" forName="cycle_1" refType="h"/>
              <dgm:constr type="primFontSz" for="ch" forName="textCenter" val="65"/>
              <dgm:constr type="primFontSz" for="des" forName="childCenter1" val="65"/>
              <dgm:constr type="primFontSz" for="des" forName="text1" op="equ" val="65"/>
              <dgm:constr type="userS" for="des" ptType="node" refType="w" refFor="ch" refForName="textCenter" fact="0.67"/>
            </dgm:constrLst>
          </dgm:if>
          <dgm:if name="Name5" axis="ch ch" ptType="node node" cnt="1 0" func="cnt" op="equ" val="2">
            <dgm:constrLst>
              <dgm:constr type="ctrX" for="ch" forName="textCenter" refType="w" fact="0.5"/>
              <dgm:constr type="ctrY" for="ch" forName="textCenter" refType="h" fact="0.5"/>
              <dgm:constr type="w" for="ch" forName="textCenter" refType="w" fact="0.25"/>
              <dgm:constr type="h" for="ch" forName="textCenter" refType="w" refFor="ch" refForName="textCenter"/>
              <dgm:constr type="ctrX" for="ch" forName="cycle_1" refType="w" fact="0.5"/>
              <dgm:constr type="t" for="ch" forName="cycle_1"/>
              <dgm:constr type="w" for="ch" forName="cycle_1" refType="w"/>
              <dgm:constr type="h" for="ch" forName="cycle_1" refType="h" fact="0.34"/>
              <dgm:constr type="ctrX" for="ch" forName="cycle_2" refType="w" fact="0.5"/>
              <dgm:constr type="b" for="ch" forName="cycle_2" refType="h"/>
              <dgm:constr type="w" for="ch" forName="cycle_2" refType="w"/>
              <dgm:constr type="h" for="ch" forName="cycle_2" refType="h" fact="0.34"/>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userS" for="des" ptType="node" refType="w" refFor="ch" refForName="textCenter" fact="0.67"/>
            </dgm:constrLst>
          </dgm:if>
          <dgm:if name="Name6" axis="ch ch" ptType="node node" cnt="1 0" func="cnt" op="equ" val="3">
            <dgm:choose name="Name7">
              <dgm:if name="Name8" axis="ch ch ch" ptType="node node node" st="1 2 0" cnt="1 1 0" func="cnt" op="equ" val="1">
                <dgm:choose name="Name9">
                  <dgm:if name="Name10" axis="ch ch ch" ptType="node node node" st="1 3 0" cnt="1 1 0" func="cnt" op="equ" val="1">
                    <dgm:constrLst>
                      <dgm:constr type="ctrX" for="ch" forName="textCenter" refType="w" fact="0.5"/>
                      <dgm:constr type="t" for="ch" forName="textCenter" refType="h" fact="0.436"/>
                      <dgm:constr type="w" for="ch" forName="textCenter" refType="w" fact="0.21"/>
                      <dgm:constr type="h" for="ch" forName="textCenter" refType="w" refFor="ch" refForName="textCenter"/>
                      <dgm:constr type="ctrX" for="ch" forName="cycle_1" refType="w" fact="0.5"/>
                      <dgm:constr type="t" for="ch" forName="cycle_1"/>
                      <dgm:constr type="w" for="ch" forName="cycle_1" refType="w" fact="0.61"/>
                      <dgm:constr type="h" for="ch" forName="cycle_1" refType="h" fact="0.36"/>
                      <dgm:constr type="diam" for="ch" forName="cycle_1" refType="w" fact="0.5"/>
                      <dgm:constr type="r" for="ch" forName="cycle_2" refType="w"/>
                      <dgm:constr type="b" for="ch" forName="cycle_2" refType="h" fact="0.85"/>
                      <dgm:constr type="w" for="ch" forName="cycle_2" refType="w" fact="0.46"/>
                      <dgm:constr type="h" for="ch" forName="cycle_2" refType="h" fact="0.54"/>
                      <dgm:constr type="diam" for="ch" forName="cycle_2" refType="w" fact="0.5"/>
                      <dgm:constr type="l" for="ch" forName="cycle_3"/>
                      <dgm:constr type="b" for="ch" forName="cycle_3" refType="h" fact="0.85"/>
                      <dgm:constr type="w" for="ch" forName="cycle_3" refType="w" fact="0.46"/>
                      <dgm:constr type="h" for="ch" forName="cycle_3" refType="h" fact="0.54"/>
                      <dgm:constr type="diam" for="ch" forName="cycle_3" refType="w"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userS" for="des" ptType="node" refType="w" refFor="ch" refForName="textCenter" fact="0.67"/>
                    </dgm:constrLst>
                  </dgm:if>
                  <dgm:else name="Name11">
                    <dgm:constrLst>
                      <dgm:constr type="ctrX" for="ch" forName="textCenter" refType="w" fact="0.5"/>
                      <dgm:constr type="t" for="ch" forName="textCenter" refType="h" fact="0.436"/>
                      <dgm:constr type="w" for="ch" forName="textCenter" refType="w" fact="0.21"/>
                      <dgm:constr type="h" for="ch" forName="textCenter" refType="w" refFor="ch" refForName="textCenter"/>
                      <dgm:constr type="ctrX" for="ch" forName="cycle_1" refType="w" fact="0.5"/>
                      <dgm:constr type="t" for="ch" forName="cycle_1"/>
                      <dgm:constr type="w" for="ch" forName="cycle_1" refType="w" fact="0.61"/>
                      <dgm:constr type="h" for="ch" forName="cycle_1" refType="h" fact="0.36"/>
                      <dgm:constr type="diam" for="ch" forName="cycle_1" refType="w" fact="0.5"/>
                      <dgm:constr type="r" for="ch" forName="cycle_2" refType="w"/>
                      <dgm:constr type="b" for="ch" forName="cycle_2" refType="h" fact="0.85"/>
                      <dgm:constr type="w" for="ch" forName="cycle_2" refType="w" fact="0.46"/>
                      <dgm:constr type="h" for="ch" forName="cycle_2" refType="h" fact="0.54"/>
                      <dgm:constr type="diam" for="ch" forName="cycle_2" refType="w" fact="0.5"/>
                      <dgm:constr type="l" for="ch" forName="cycle_3"/>
                      <dgm:constr type="b" for="ch" forName="cycle_3" refType="h"/>
                      <dgm:constr type="w" for="ch" forName="cycle_3" refType="w" fact="0.46"/>
                      <dgm:constr type="h" for="ch" forName="cycle_3" refType="h" fact="0.54"/>
                      <dgm:constr type="diam" for="ch" forName="cycle_3" refType="w"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userS" for="des" ptType="node" refType="w" refFor="ch" refForName="textCenter" fact="0.67"/>
                    </dgm:constrLst>
                  </dgm:else>
                </dgm:choose>
              </dgm:if>
              <dgm:else name="Name12">
                <dgm:choose name="Name13">
                  <dgm:if name="Name14" axis="ch ch ch" ptType="node node node" st="1 3 0" cnt="1 1 0" func="cnt" op="equ" val="1">
                    <dgm:constrLst>
                      <dgm:constr type="ctrX" for="ch" forName="textCenter" refType="w" fact="0.5"/>
                      <dgm:constr type="t" for="ch" forName="textCenter" refType="h" fact="0.436"/>
                      <dgm:constr type="w" for="ch" forName="textCenter" refType="w" fact="0.21"/>
                      <dgm:constr type="h" for="ch" forName="textCenter" refType="w" refFor="ch" refForName="textCenter"/>
                      <dgm:constr type="ctrX" for="ch" forName="cycle_1" refType="w" fact="0.5"/>
                      <dgm:constr type="t" for="ch" forName="cycle_1"/>
                      <dgm:constr type="w" for="ch" forName="cycle_1" refType="w" fact="0.61"/>
                      <dgm:constr type="h" for="ch" forName="cycle_1" refType="h" fact="0.36"/>
                      <dgm:constr type="diam" for="ch" forName="cycle_1" refType="w" fact="0.5"/>
                      <dgm:constr type="r" for="ch" forName="cycle_2" refType="w"/>
                      <dgm:constr type="b" for="ch" forName="cycle_2" refType="h"/>
                      <dgm:constr type="w" for="ch" forName="cycle_2" refType="w" fact="0.46"/>
                      <dgm:constr type="h" for="ch" forName="cycle_2" refType="h" fact="0.54"/>
                      <dgm:constr type="diam" for="ch" forName="cycle_2" refType="w" fact="0.5"/>
                      <dgm:constr type="l" for="ch" forName="cycle_3"/>
                      <dgm:constr type="b" for="ch" forName="cycle_3" refType="h" fact="0.85"/>
                      <dgm:constr type="w" for="ch" forName="cycle_3" refType="w" fact="0.46"/>
                      <dgm:constr type="h" for="ch" forName="cycle_3" refType="h" fact="0.54"/>
                      <dgm:constr type="diam" for="ch" forName="cycle_3" refType="w"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userS" for="des" ptType="node" refType="w" refFor="ch" refForName="textCenter" fact="0.67"/>
                    </dgm:constrLst>
                  </dgm:if>
                  <dgm:else name="Name15">
                    <dgm:constrLst>
                      <dgm:constr type="ctrX" for="ch" forName="textCenter" refType="w" fact="0.5"/>
                      <dgm:constr type="t" for="ch" forName="textCenter" refType="h" fact="0.436"/>
                      <dgm:constr type="w" for="ch" forName="textCenter" refType="w" fact="0.21"/>
                      <dgm:constr type="h" for="ch" forName="textCenter" refType="w" refFor="ch" refForName="textCenter"/>
                      <dgm:constr type="ctrX" for="ch" forName="cycle_1" refType="w" fact="0.5"/>
                      <dgm:constr type="t" for="ch" forName="cycle_1"/>
                      <dgm:constr type="w" for="ch" forName="cycle_1" refType="w" fact="0.61"/>
                      <dgm:constr type="h" for="ch" forName="cycle_1" refType="h" fact="0.36"/>
                      <dgm:constr type="diam" for="ch" forName="cycle_1" refType="w" fact="0.5"/>
                      <dgm:constr type="r" for="ch" forName="cycle_2" refType="w"/>
                      <dgm:constr type="b" for="ch" forName="cycle_2" refType="h"/>
                      <dgm:constr type="w" for="ch" forName="cycle_2" refType="w" fact="0.46"/>
                      <dgm:constr type="h" for="ch" forName="cycle_2" refType="h" fact="0.54"/>
                      <dgm:constr type="diam" for="ch" forName="cycle_2" refType="w" fact="0.5"/>
                      <dgm:constr type="l" for="ch" forName="cycle_3"/>
                      <dgm:constr type="b" for="ch" forName="cycle_3" refType="h"/>
                      <dgm:constr type="w" for="ch" forName="cycle_3" refType="w" fact="0.46"/>
                      <dgm:constr type="h" for="ch" forName="cycle_3" refType="h" fact="0.54"/>
                      <dgm:constr type="diam" for="ch" forName="cycle_3" refType="w"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userS" for="des" ptType="node" refType="w" refFor="ch" refForName="textCenter" fact="0.67"/>
                    </dgm:constrLst>
                  </dgm:else>
                </dgm:choose>
              </dgm:else>
            </dgm:choose>
          </dgm:if>
          <dgm:if name="Name16" axis="ch ch" ptType="node node" cnt="1 0" func="cnt" op="equ" val="4">
            <dgm:constrLst>
              <dgm:constr type="ctrX" for="ch" forName="textCenter" refType="w" fact="0.5"/>
              <dgm:constr type="ctrY" for="ch" forName="textCenter" refType="h" fact="0.5"/>
              <dgm:constr type="w" for="ch" forName="textCenter" refType="w" fact="0.2"/>
              <dgm:constr type="h" for="ch" forName="textCenter" refType="w" refFor="ch" refForName="textCenter"/>
              <dgm:constr type="ctrX" for="ch" forName="cycle_1" refType="w" fact="0.5"/>
              <dgm:constr type="t" for="ch" forName="cycle_1"/>
              <dgm:constr type="w" for="ch" forName="cycle_1" refType="w" fact="0.5"/>
              <dgm:constr type="h" for="ch" forName="cycle_1" refType="h" fact="0.33"/>
              <dgm:constr type="r" for="ch" forName="cycle_2" refType="w"/>
              <dgm:constr type="ctrY" for="ch" forName="cycle_2" refType="h" fact="0.5"/>
              <dgm:constr type="w" for="ch" forName="cycle_2" refType="w" fact="0.33"/>
              <dgm:constr type="h" for="ch" forName="cycle_2" refType="h" fact="0.5"/>
              <dgm:constr type="ctrX" for="ch" forName="cycle_3" refType="w" fact="0.5"/>
              <dgm:constr type="b" for="ch" forName="cycle_3" refType="h"/>
              <dgm:constr type="w" for="ch" forName="cycle_3" refType="w" fact="0.5"/>
              <dgm:constr type="h" for="ch" forName="cycle_3" refType="h" fact="0.33"/>
              <dgm:constr type="l" for="ch" forName="cycle_4"/>
              <dgm:constr type="ctrY" for="ch" forName="cycle_4" refType="h" fact="0.5"/>
              <dgm:constr type="w" for="ch" forName="cycle_4" refType="w" fact="0.33"/>
              <dgm:constr type="h" for="ch" forName="cycle_4" refType="h"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primFontSz" for="des" forName="childCenter4" refType="primFontSz" refFor="des" refForName="childCenter1" op="equ"/>
              <dgm:constr type="primFontSz" for="des" forName="text4" refType="primFontSz" refFor="des" refForName="text1" op="equ"/>
              <dgm:constr type="userS" for="des" ptType="node" refType="w" refFor="ch" refForName="textCenter" fact="0.67"/>
            </dgm:constrLst>
          </dgm:if>
          <dgm:if name="Name17" axis="ch ch" ptType="node node" cnt="1 0" func="cnt" op="equ" val="5">
            <dgm:constrLst>
              <dgm:constr type="ctrX" for="ch" forName="textCenter" refType="w" fact="0.5"/>
              <dgm:constr type="t" for="ch" forName="textCenter" refType="h" fact="0.42"/>
              <dgm:constr type="w" for="ch" forName="textCenter" refType="w" fact="0.2"/>
              <dgm:constr type="h" for="ch" forName="textCenter" refType="w" refFor="ch" refForName="textCenter"/>
              <dgm:constr type="ctrX" for="ch" forName="cycle_1" refType="w" fact="0.5"/>
              <dgm:constr type="t" for="ch" forName="cycle_1"/>
              <dgm:constr type="w" for="ch" forName="cycle_1" refType="w" fact="0.33"/>
              <dgm:constr type="h" for="ch" forName="cycle_1" refType="w" refFor="ch" refForName="cycle_1"/>
              <dgm:constr type="r" for="ch" forName="cycle_2" refType="w"/>
              <dgm:constr type="t" for="ch" forName="cycle_2" refType="h" fact="0.24"/>
              <dgm:constr type="w" for="ch" forName="cycle_2" refType="w" fact="0.33"/>
              <dgm:constr type="h" for="ch" forName="cycle_2" refType="w" refFor="ch" refForName="cycle_2"/>
              <dgm:constr type="r" for="ch" forName="cycle_3" refType="w" fact="0.89"/>
              <dgm:constr type="b" for="ch" forName="cycle_3" refType="h"/>
              <dgm:constr type="w" for="ch" forName="cycle_3" refType="w" fact="0.33"/>
              <dgm:constr type="h" for="ch" forName="cycle_3" refType="w" refFor="ch" refForName="cycle_3"/>
              <dgm:constr type="l" for="ch" forName="cycle_4" refType="w" fact="0.11"/>
              <dgm:constr type="b" for="ch" forName="cycle_4" refType="h"/>
              <dgm:constr type="w" for="ch" forName="cycle_4" refType="w" fact="0.33"/>
              <dgm:constr type="h" for="ch" forName="cycle_4" refType="w" refFor="ch" refForName="cycle_4"/>
              <dgm:constr type="l" for="ch" forName="cycle_5"/>
              <dgm:constr type="t" for="ch" forName="cycle_5" refType="h" fact="0.24"/>
              <dgm:constr type="w" for="ch" forName="cycle_5" refType="w" fact="0.33"/>
              <dgm:constr type="h" for="ch" forName="cycle_5" refType="w" refFor="ch" refForName="cycle_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primFontSz" for="des" forName="childCenter4" refType="primFontSz" refFor="des" refForName="childCenter1" op="equ"/>
              <dgm:constr type="primFontSz" for="des" forName="text4" refType="primFontSz" refFor="des" refForName="text1" op="equ"/>
              <dgm:constr type="primFontSz" for="des" forName="childCenter5" refType="primFontSz" refFor="des" refForName="childCenter1" op="equ"/>
              <dgm:constr type="primFontSz" for="des" forName="text5" refType="primFontSz" refFor="des" refForName="text1" op="equ"/>
              <dgm:constr type="userS" for="des" ptType="node" refType="w" refFor="ch" refForName="textCenter" fact="0.67"/>
            </dgm:constrLst>
          </dgm:if>
          <dgm:if name="Name18" axis="ch ch" ptType="node node" cnt="1 0" func="cnt" op="equ" val="6">
            <dgm:constrLst>
              <dgm:constr type="ctrX" for="ch" forName="textCenter" refType="w" fact="0.5"/>
              <dgm:constr type="ctrY" for="ch" forName="textCenter" refType="h" fact="0.5"/>
              <dgm:constr type="w" for="ch" forName="textCenter" refType="w" fact="0.2"/>
              <dgm:constr type="h" for="ch" forName="textCenter" refType="w" refFor="ch" refForName="textCenter"/>
              <dgm:constr type="ctrX" for="ch" forName="cycle_1" refType="w" fact="0.5"/>
              <dgm:constr type="t" for="ch" forName="cycle_1"/>
              <dgm:constr type="w" for="ch" forName="cycle_1" refType="w" fact="0.33"/>
              <dgm:constr type="h" for="ch" forName="cycle_1" refType="w" refFor="ch" refForName="cycle_1"/>
              <dgm:constr type="r" for="ch" forName="cycle_2" refType="w"/>
              <dgm:constr type="t" for="ch" forName="cycle_2" refType="h" fact="0.17"/>
              <dgm:constr type="w" for="ch" forName="cycle_2" refType="w" fact="0.33"/>
              <dgm:constr type="h" for="ch" forName="cycle_2" refType="w" refFor="ch" refForName="cycle_2"/>
              <dgm:constr type="r" for="ch" forName="cycle_3" refType="w"/>
              <dgm:constr type="b" for="ch" forName="cycle_3" refType="h" fact="0.83"/>
              <dgm:constr type="w" for="ch" forName="cycle_3" refType="w" fact="0.33"/>
              <dgm:constr type="h" for="ch" forName="cycle_3" refType="w" refFor="ch" refForName="cycle_3"/>
              <dgm:constr type="ctrX" for="ch" forName="cycle_4" refType="w" fact="0.5"/>
              <dgm:constr type="b" for="ch" forName="cycle_4" refType="h"/>
              <dgm:constr type="w" for="ch" forName="cycle_4" refType="w" fact="0.33"/>
              <dgm:constr type="h" for="ch" forName="cycle_4" refType="w" refFor="ch" refForName="cycle_4"/>
              <dgm:constr type="l" for="ch" forName="cycle_5"/>
              <dgm:constr type="b" for="ch" forName="cycle_5" refType="h" fact="0.83"/>
              <dgm:constr type="w" for="ch" forName="cycle_5" refType="w" fact="0.33"/>
              <dgm:constr type="h" for="ch" forName="cycle_5" refType="w" refFor="ch" refForName="cycle_5"/>
              <dgm:constr type="l" for="ch" forName="cycle_6"/>
              <dgm:constr type="t" for="ch" forName="cycle_6" refType="h" fact="0.17"/>
              <dgm:constr type="w" for="ch" forName="cycle_6" refType="w" fact="0.33"/>
              <dgm:constr type="h" for="ch" forName="cycle_6" refType="w" refFor="ch" refForName="cycle_6"/>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primFontSz" for="des" forName="childCenter4" refType="primFontSz" refFor="des" refForName="childCenter1" op="equ"/>
              <dgm:constr type="primFontSz" for="des" forName="text4" refType="primFontSz" refFor="des" refForName="text1" op="equ"/>
              <dgm:constr type="primFontSz" for="des" forName="childCenter5" refType="primFontSz" refFor="des" refForName="childCenter1" op="equ"/>
              <dgm:constr type="primFontSz" for="des" forName="text5" refType="primFontSz" refFor="des" refForName="text1" op="equ"/>
              <dgm:constr type="primFontSz" for="des" forName="childCenter6" refType="primFontSz" refFor="des" refForName="childCenter1" op="equ"/>
              <dgm:constr type="primFontSz" for="des" forName="text6" refType="primFontSz" refFor="des" refForName="text1" op="equ"/>
              <dgm:constr type="userS" for="des" ptType="node" refType="w" refFor="ch" refForName="textCenter" fact="0.67"/>
            </dgm:constrLst>
          </dgm:if>
          <dgm:else name="Name19">
            <dgm:constrLst>
              <dgm:constr type="ctrX" for="ch" forName="textCenter" refType="w" fact="0.5"/>
              <dgm:constr type="t" for="ch" forName="textCenter" refType="h" fact="0.444"/>
              <dgm:constr type="w" for="ch" forName="textCenter" refType="w" fact="0.167"/>
              <dgm:constr type="h" for="ch" forName="textCenter" refType="w" refFor="ch" refForName="textCenter"/>
              <dgm:constr type="ctrX" for="ch" forName="cycle_1" refType="w" fact="0.5"/>
              <dgm:constr type="t" for="ch" forName="cycle_1"/>
              <dgm:constr type="w" for="ch" forName="cycle_1" refType="w" fact="0.263"/>
              <dgm:constr type="h" for="ch" forName="cycle_1" refType="w" refFor="ch" refForName="cycle_1"/>
              <dgm:constr type="r" for="ch" forName="cycle_2" refType="w" fact="0.938"/>
              <dgm:constr type="t" for="ch" forName="cycle_2" refType="h" fact="0.141"/>
              <dgm:constr type="w" for="ch" forName="cycle_2" refType="w" fact="0.263"/>
              <dgm:constr type="h" for="ch" forName="cycle_2" refType="w" refFor="ch" refForName="cycle_2"/>
              <dgm:constr type="r" for="ch" forName="cycle_3" refType="w"/>
              <dgm:constr type="b" for="ch" forName="cycle_3" refType="h" fact="0.74"/>
              <dgm:constr type="w" for="ch" forName="cycle_3" refType="w" fact="0.263"/>
              <dgm:constr type="h" for="ch" forName="cycle_3" refType="w" refFor="ch" refForName="cycle_3"/>
              <dgm:constr type="r" for="ch" forName="cycle_4" refType="w" fact="0.8"/>
              <dgm:constr type="b" for="ch" forName="cycle_4" refType="h"/>
              <dgm:constr type="w" for="ch" forName="cycle_4" refType="w" fact="0.263"/>
              <dgm:constr type="h" for="ch" forName="cycle_4" refType="w" refFor="ch" refForName="cycle_4"/>
              <dgm:constr type="l" for="ch" forName="cycle_5" refType="w" fact="0.2"/>
              <dgm:constr type="b" for="ch" forName="cycle_5" refType="h"/>
              <dgm:constr type="w" for="ch" forName="cycle_5" refType="w" fact="0.263"/>
              <dgm:constr type="h" for="ch" forName="cycle_5" refType="w" refFor="ch" refForName="cycle_5"/>
              <dgm:constr type="l" for="ch" forName="cycle_6"/>
              <dgm:constr type="b" for="ch" forName="cycle_6" refType="h" fact="0.74"/>
              <dgm:constr type="w" for="ch" forName="cycle_6" refType="w" fact="0.263"/>
              <dgm:constr type="h" for="ch" forName="cycle_6" refType="w" refFor="ch" refForName="cycle_6"/>
              <dgm:constr type="l" for="ch" forName="cycle_7" refType="w" fact="0.062"/>
              <dgm:constr type="t" for="ch" forName="cycle_7" refType="h" fact="0.141"/>
              <dgm:constr type="w" for="ch" forName="cycle_7" refType="w" fact="0.263"/>
              <dgm:constr type="h" for="ch" forName="cycle_7" refType="w" refFor="ch" refForName="cycle_7"/>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primFontSz" for="des" forName="childCenter4" refType="primFontSz" refFor="des" refForName="childCenter1" op="equ"/>
              <dgm:constr type="primFontSz" for="des" forName="text4" refType="primFontSz" refFor="des" refForName="text1" op="equ"/>
              <dgm:constr type="primFontSz" for="des" forName="childCenter5" refType="primFontSz" refFor="des" refForName="childCenter1" op="equ"/>
              <dgm:constr type="primFontSz" for="des" forName="text5" refType="primFontSz" refFor="des" refForName="text1" op="equ"/>
              <dgm:constr type="primFontSz" for="des" forName="childCenter6" refType="primFontSz" refFor="des" refForName="childCenter1" op="equ"/>
              <dgm:constr type="primFontSz" for="des" forName="text6" refType="primFontSz" refFor="des" refForName="text1" op="equ"/>
              <dgm:constr type="primFontSz" for="des" forName="childCenter7" refType="primFontSz" refFor="des" refForName="childCenter1" op="equ"/>
              <dgm:constr type="primFontSz" for="des" forName="text7" refType="primFontSz" refFor="des" refForName="text1" op="equ"/>
              <dgm:constr type="userS" for="des" ptType="node" refType="w" refFor="ch" refForName="textCenter" fact="0.67"/>
            </dgm:constrLst>
          </dgm:else>
        </dgm:choose>
      </dgm:if>
      <dgm:else name="Name20">
        <dgm:choose name="Name21">
          <dgm:if name="Name22" axis="ch ch" ptType="node node" func="cnt" op="equ" val="1">
            <dgm:constrLst>
              <dgm:constr type="r" for="ch" forName="textCenter" refType="w"/>
              <dgm:constr type="ctrY" for="ch" forName="textCenter" refType="h" fact="0.5"/>
              <dgm:constr type="w" for="ch" forName="textCenter" refType="w" fact="0.32"/>
              <dgm:constr type="h" for="ch" forName="textCenter" refType="w" refFor="ch" refForName="textCenter"/>
              <dgm:constr type="l" for="ch" forName="cycle_1"/>
              <dgm:constr type="ctrY" for="ch" forName="cycle_1" refType="h" fact="0.5"/>
              <dgm:constr type="w" for="ch" forName="cycle_1" refType="w" fact="0.56"/>
              <dgm:constr type="h" for="ch" forName="cycle_1" refType="h"/>
              <dgm:constr type="primFontSz" for="ch" forName="textCenter" val="65"/>
              <dgm:constr type="primFontSz" for="des" forName="childCenter1" val="65"/>
              <dgm:constr type="primFontSz" for="des" forName="text1" op="equ" val="65"/>
              <dgm:constr type="userS" for="des" ptType="node" refType="w" refFor="ch" refForName="textCenter" fact="0.67"/>
            </dgm:constrLst>
          </dgm:if>
          <dgm:if name="Name23" axis="ch ch" ptType="node node" func="cnt" op="equ" val="2">
            <dgm:constrLst>
              <dgm:constr type="ctrX" for="ch" forName="textCenter" refType="w" fact="0.5"/>
              <dgm:constr type="ctrY" for="ch" forName="textCenter" refType="h" fact="0.5"/>
              <dgm:constr type="w" for="ch" forName="textCenter" refType="w" fact="0.25"/>
              <dgm:constr type="h" for="ch" forName="textCenter" refType="w" refFor="ch" refForName="textCenter"/>
              <dgm:constr type="ctrX" for="ch" forName="cycle_1" refType="w" fact="0.5"/>
              <dgm:constr type="t" for="ch" forName="cycle_1"/>
              <dgm:constr type="w" for="ch" forName="cycle_1" refType="w"/>
              <dgm:constr type="h" for="ch" forName="cycle_1" refType="h" fact="0.34"/>
              <dgm:constr type="ctrX" for="ch" forName="cycle_2" refType="w" fact="0.5"/>
              <dgm:constr type="b" for="ch" forName="cycle_2" refType="h"/>
              <dgm:constr type="w" for="ch" forName="cycle_2" refType="w"/>
              <dgm:constr type="h" for="ch" forName="cycle_2" refType="h" fact="0.34"/>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userS" for="des" ptType="node" refType="w" refFor="ch" refForName="textCenter" fact="0.67"/>
            </dgm:constrLst>
          </dgm:if>
          <dgm:if name="Name24" axis="ch ch" ptType="node node" func="cnt" op="equ" val="3">
            <dgm:choose name="Name25">
              <dgm:if name="Name26" axis="ch ch ch" ptType="node node node" st="1 2 0" cnt="1 1 0" func="cnt" op="equ" val="1">
                <dgm:choose name="Name27">
                  <dgm:if name="Name28" axis="ch ch ch" ptType="node node node" st="1 3 0" cnt="1 1 0" func="cnt" op="equ" val="1">
                    <dgm:constrLst>
                      <dgm:constr type="ctrX" for="ch" forName="textCenter" refType="w" fact="0.5"/>
                      <dgm:constr type="t" for="ch" forName="textCenter" refType="h" fact="0.436"/>
                      <dgm:constr type="w" for="ch" forName="textCenter" refType="w" fact="0.21"/>
                      <dgm:constr type="h" for="ch" forName="textCenter" refType="w" refFor="ch" refForName="textCenter"/>
                      <dgm:constr type="ctrX" for="ch" forName="cycle_1" refType="w" fact="0.5"/>
                      <dgm:constr type="t" for="ch" forName="cycle_1"/>
                      <dgm:constr type="w" for="ch" forName="cycle_1" refType="w" fact="0.61"/>
                      <dgm:constr type="h" for="ch" forName="cycle_1" refType="h" fact="0.36"/>
                      <dgm:constr type="diam" for="ch" forName="cycle_1" refType="w" fact="0.5"/>
                      <dgm:constr type="l" for="ch" forName="cycle_2"/>
                      <dgm:constr type="b" for="ch" forName="cycle_2" refType="h" fact="0.85"/>
                      <dgm:constr type="w" for="ch" forName="cycle_2" refType="w" fact="0.46"/>
                      <dgm:constr type="h" for="ch" forName="cycle_2" refType="h" fact="0.54"/>
                      <dgm:constr type="diam" for="ch" forName="cycle_2" refType="w" fact="0.5"/>
                      <dgm:constr type="r" for="ch" forName="cycle_3" refType="w"/>
                      <dgm:constr type="b" for="ch" forName="cycle_3" refType="h" fact="0.85"/>
                      <dgm:constr type="w" for="ch" forName="cycle_3" refType="w" fact="0.46"/>
                      <dgm:constr type="h" for="ch" forName="cycle_3" refType="h" fact="0.54"/>
                      <dgm:constr type="diam" for="ch" forName="cycle_3" refType="w"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userS" for="des" ptType="node" refType="w" refFor="ch" refForName="textCenter" fact="0.67"/>
                    </dgm:constrLst>
                  </dgm:if>
                  <dgm:else name="Name29">
                    <dgm:constrLst>
                      <dgm:constr type="ctrX" for="ch" forName="textCenter" refType="w" fact="0.5"/>
                      <dgm:constr type="t" for="ch" forName="textCenter" refType="h" fact="0.436"/>
                      <dgm:constr type="w" for="ch" forName="textCenter" refType="w" fact="0.21"/>
                      <dgm:constr type="h" for="ch" forName="textCenter" refType="w" refFor="ch" refForName="textCenter"/>
                      <dgm:constr type="ctrX" for="ch" forName="cycle_1" refType="w" fact="0.5"/>
                      <dgm:constr type="t" for="ch" forName="cycle_1"/>
                      <dgm:constr type="w" for="ch" forName="cycle_1" refType="w" fact="0.61"/>
                      <dgm:constr type="h" for="ch" forName="cycle_1" refType="h" fact="0.36"/>
                      <dgm:constr type="diam" for="ch" forName="cycle_1" refType="w" fact="0.5"/>
                      <dgm:constr type="l" for="ch" forName="cycle_2"/>
                      <dgm:constr type="b" for="ch" forName="cycle_2" refType="h" fact="0.85"/>
                      <dgm:constr type="w" for="ch" forName="cycle_2" refType="w" fact="0.46"/>
                      <dgm:constr type="h" for="ch" forName="cycle_2" refType="h" fact="0.54"/>
                      <dgm:constr type="diam" for="ch" forName="cycle_2" refType="w" fact="0.5"/>
                      <dgm:constr type="r" for="ch" forName="cycle_3" refType="w"/>
                      <dgm:constr type="b" for="ch" forName="cycle_3" refType="h"/>
                      <dgm:constr type="w" for="ch" forName="cycle_3" refType="w" fact="0.46"/>
                      <dgm:constr type="h" for="ch" forName="cycle_3" refType="h" fact="0.54"/>
                      <dgm:constr type="diam" for="ch" forName="cycle_3" refType="w"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userS" for="des" ptType="node" refType="w" refFor="ch" refForName="textCenter" fact="0.67"/>
                    </dgm:constrLst>
                  </dgm:else>
                </dgm:choose>
              </dgm:if>
              <dgm:else name="Name30">
                <dgm:choose name="Name31">
                  <dgm:if name="Name32" axis="ch ch ch" ptType="node node node" st="1 3 0" cnt="1 1 0" func="cnt" op="equ" val="1">
                    <dgm:constrLst>
                      <dgm:constr type="ctrX" for="ch" forName="textCenter" refType="w" fact="0.5"/>
                      <dgm:constr type="t" for="ch" forName="textCenter" refType="h" fact="0.436"/>
                      <dgm:constr type="w" for="ch" forName="textCenter" refType="w" fact="0.21"/>
                      <dgm:constr type="h" for="ch" forName="textCenter" refType="w" refFor="ch" refForName="textCenter"/>
                      <dgm:constr type="ctrX" for="ch" forName="cycle_1" refType="w" fact="0.5"/>
                      <dgm:constr type="t" for="ch" forName="cycle_1"/>
                      <dgm:constr type="w" for="ch" forName="cycle_1" refType="w" fact="0.61"/>
                      <dgm:constr type="h" for="ch" forName="cycle_1" refType="h" fact="0.36"/>
                      <dgm:constr type="diam" for="ch" forName="cycle_1" refType="w" fact="0.5"/>
                      <dgm:constr type="l" for="ch" forName="cycle_2"/>
                      <dgm:constr type="b" for="ch" forName="cycle_2" refType="h"/>
                      <dgm:constr type="w" for="ch" forName="cycle_2" refType="w" fact="0.46"/>
                      <dgm:constr type="h" for="ch" forName="cycle_2" refType="h" fact="0.54"/>
                      <dgm:constr type="diam" for="ch" forName="cycle_2" refType="w" fact="0.5"/>
                      <dgm:constr type="r" for="ch" forName="cycle_3" refType="w"/>
                      <dgm:constr type="b" for="ch" forName="cycle_3" refType="h" fact="0.85"/>
                      <dgm:constr type="w" for="ch" forName="cycle_3" refType="w" fact="0.46"/>
                      <dgm:constr type="h" for="ch" forName="cycle_3" refType="h" fact="0.54"/>
                      <dgm:constr type="diam" for="ch" forName="cycle_3" refType="w"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userS" for="des" ptType="node" refType="w" refFor="ch" refForName="textCenter" fact="0.67"/>
                    </dgm:constrLst>
                  </dgm:if>
                  <dgm:else name="Name33">
                    <dgm:constrLst>
                      <dgm:constr type="ctrX" for="ch" forName="textCenter" refType="w" fact="0.5"/>
                      <dgm:constr type="t" for="ch" forName="textCenter" refType="h" fact="0.436"/>
                      <dgm:constr type="w" for="ch" forName="textCenter" refType="w" fact="0.21"/>
                      <dgm:constr type="h" for="ch" forName="textCenter" refType="w" refFor="ch" refForName="textCenter"/>
                      <dgm:constr type="ctrX" for="ch" forName="cycle_1" refType="w" fact="0.5"/>
                      <dgm:constr type="t" for="ch" forName="cycle_1"/>
                      <dgm:constr type="w" for="ch" forName="cycle_1" refType="w" fact="0.61"/>
                      <dgm:constr type="h" for="ch" forName="cycle_1" refType="h" fact="0.36"/>
                      <dgm:constr type="diam" for="ch" forName="cycle_1" refType="w" fact="0.5"/>
                      <dgm:constr type="l" for="ch" forName="cycle_2"/>
                      <dgm:constr type="b" for="ch" forName="cycle_2" refType="h"/>
                      <dgm:constr type="w" for="ch" forName="cycle_2" refType="w" fact="0.46"/>
                      <dgm:constr type="h" for="ch" forName="cycle_2" refType="h" fact="0.54"/>
                      <dgm:constr type="diam" for="ch" forName="cycle_2" refType="w" fact="0.5"/>
                      <dgm:constr type="r" for="ch" forName="cycle_3" refType="w"/>
                      <dgm:constr type="b" for="ch" forName="cycle_3" refType="h"/>
                      <dgm:constr type="w" for="ch" forName="cycle_3" refType="w" fact="0.46"/>
                      <dgm:constr type="h" for="ch" forName="cycle_3" refType="h" fact="0.54"/>
                      <dgm:constr type="diam" for="ch" forName="cycle_3" refType="w"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userS" for="des" ptType="node" refType="w" refFor="ch" refForName="textCenter" fact="0.67"/>
                    </dgm:constrLst>
                  </dgm:else>
                </dgm:choose>
              </dgm:else>
            </dgm:choose>
          </dgm:if>
          <dgm:if name="Name34" axis="ch ch" ptType="node node" func="cnt" op="equ" val="4">
            <dgm:constrLst>
              <dgm:constr type="ctrX" for="ch" forName="textCenter" refType="w" fact="0.5"/>
              <dgm:constr type="ctrY" for="ch" forName="textCenter" refType="h" fact="0.5"/>
              <dgm:constr type="w" for="ch" forName="textCenter" refType="w" fact="0.2"/>
              <dgm:constr type="h" for="ch" forName="textCenter" refType="w" refFor="ch" refForName="textCenter"/>
              <dgm:constr type="ctrX" for="ch" forName="cycle_1" refType="w" fact="0.5"/>
              <dgm:constr type="t" for="ch" forName="cycle_1"/>
              <dgm:constr type="w" for="ch" forName="cycle_1" refType="w" fact="0.5"/>
              <dgm:constr type="h" for="ch" forName="cycle_1" refType="h" fact="0.33"/>
              <dgm:constr type="l" for="ch" forName="cycle_2"/>
              <dgm:constr type="ctrY" for="ch" forName="cycle_2" refType="h" fact="0.5"/>
              <dgm:constr type="w" for="ch" forName="cycle_2" refType="w" fact="0.33"/>
              <dgm:constr type="h" for="ch" forName="cycle_2" refType="h" fact="0.5"/>
              <dgm:constr type="ctrX" for="ch" forName="cycle_3" refType="w" fact="0.5"/>
              <dgm:constr type="b" for="ch" forName="cycle_3" refType="h"/>
              <dgm:constr type="w" for="ch" forName="cycle_3" refType="w" fact="0.5"/>
              <dgm:constr type="h" for="ch" forName="cycle_3" refType="h" fact="0.33"/>
              <dgm:constr type="r" for="ch" forName="cycle_4" refType="w"/>
              <dgm:constr type="ctrY" for="ch" forName="cycle_4" refType="h" fact="0.5"/>
              <dgm:constr type="w" for="ch" forName="cycle_4" refType="w" fact="0.33"/>
              <dgm:constr type="h" for="ch" forName="cycle_4" refType="h"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primFontSz" for="des" forName="childCenter4" refType="primFontSz" refFor="des" refForName="childCenter1" op="equ"/>
              <dgm:constr type="primFontSz" for="des" forName="text4" refType="primFontSz" refFor="des" refForName="text1" op="equ"/>
              <dgm:constr type="userS" for="des" ptType="node" refType="w" refFor="ch" refForName="textCenter" fact="0.67"/>
            </dgm:constrLst>
          </dgm:if>
          <dgm:if name="Name35" axis="ch ch" ptType="node node" func="cnt" op="equ" val="5">
            <dgm:constrLst>
              <dgm:constr type="ctrX" for="ch" forName="textCenter" refType="w" fact="0.5"/>
              <dgm:constr type="t" for="ch" forName="textCenter" refType="h" fact="0.42"/>
              <dgm:constr type="w" for="ch" forName="textCenter" refType="w" fact="0.2"/>
              <dgm:constr type="h" for="ch" forName="textCenter" refType="w" refFor="ch" refForName="textCenter"/>
              <dgm:constr type="ctrX" for="ch" forName="cycle_1" refType="w" fact="0.5"/>
              <dgm:constr type="t" for="ch" forName="cycle_1"/>
              <dgm:constr type="w" for="ch" forName="cycle_1" refType="w" fact="0.33"/>
              <dgm:constr type="h" for="ch" forName="cycle_1" refType="w" refFor="ch" refForName="cycle_1"/>
              <dgm:constr type="l" for="ch" forName="cycle_2"/>
              <dgm:constr type="t" for="ch" forName="cycle_2" refType="h" fact="0.24"/>
              <dgm:constr type="w" for="ch" forName="cycle_2" refType="w" fact="0.33"/>
              <dgm:constr type="h" for="ch" forName="cycle_2" refType="w" refFor="ch" refForName="cycle_2"/>
              <dgm:constr type="l" for="ch" forName="cycle_3" refType="w" fact="0.11"/>
              <dgm:constr type="b" for="ch" forName="cycle_3" refType="h"/>
              <dgm:constr type="w" for="ch" forName="cycle_3" refType="w" fact="0.33"/>
              <dgm:constr type="h" for="ch" forName="cycle_3" refType="w" refFor="ch" refForName="cycle_3"/>
              <dgm:constr type="r" for="ch" forName="cycle_4" refType="w" fact="0.89"/>
              <dgm:constr type="b" for="ch" forName="cycle_4" refType="h"/>
              <dgm:constr type="w" for="ch" forName="cycle_4" refType="w" fact="0.33"/>
              <dgm:constr type="h" for="ch" forName="cycle_4" refType="w" refFor="ch" refForName="cycle_4"/>
              <dgm:constr type="r" for="ch" forName="cycle_5" refType="w"/>
              <dgm:constr type="t" for="ch" forName="cycle_5" refType="h" fact="0.24"/>
              <dgm:constr type="w" for="ch" forName="cycle_5" refType="w" fact="0.33"/>
              <dgm:constr type="h" for="ch" forName="cycle_5" refType="w" refFor="ch" refForName="cycle_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primFontSz" for="des" forName="childCenter4" refType="primFontSz" refFor="des" refForName="childCenter1" op="equ"/>
              <dgm:constr type="primFontSz" for="des" forName="text4" refType="primFontSz" refFor="des" refForName="text1" op="equ"/>
              <dgm:constr type="primFontSz" for="des" forName="childCenter5" refType="primFontSz" refFor="des" refForName="childCenter1" op="equ"/>
              <dgm:constr type="primFontSz" for="des" forName="text5" refType="primFontSz" refFor="des" refForName="text1" op="equ"/>
              <dgm:constr type="userS" for="des" ptType="node" refType="w" refFor="ch" refForName="textCenter" fact="0.67"/>
            </dgm:constrLst>
          </dgm:if>
          <dgm:if name="Name36" axis="ch ch" ptType="node node" func="cnt" op="equ" val="6">
            <dgm:constrLst>
              <dgm:constr type="ctrX" for="ch" forName="textCenter" refType="w" fact="0.5"/>
              <dgm:constr type="ctrY" for="ch" forName="textCenter" refType="h" fact="0.5"/>
              <dgm:constr type="w" for="ch" forName="textCenter" refType="w" fact="0.2"/>
              <dgm:constr type="h" for="ch" forName="textCenter" refType="w" refFor="ch" refForName="textCenter"/>
              <dgm:constr type="ctrX" for="ch" forName="cycle_1" refType="w" fact="0.5"/>
              <dgm:constr type="t" for="ch" forName="cycle_1"/>
              <dgm:constr type="w" for="ch" forName="cycle_1" refType="w" fact="0.33"/>
              <dgm:constr type="h" for="ch" forName="cycle_1" refType="w" refFor="ch" refForName="cycle_1"/>
              <dgm:constr type="l" for="ch" forName="cycle_2"/>
              <dgm:constr type="t" for="ch" forName="cycle_2" refType="h" fact="0.17"/>
              <dgm:constr type="w" for="ch" forName="cycle_2" refType="w" fact="0.33"/>
              <dgm:constr type="h" for="ch" forName="cycle_2" refType="w" refFor="ch" refForName="cycle_2"/>
              <dgm:constr type="l" for="ch" forName="cycle_3"/>
              <dgm:constr type="b" for="ch" forName="cycle_3" refType="h" fact="0.83"/>
              <dgm:constr type="w" for="ch" forName="cycle_3" refType="w" fact="0.33"/>
              <dgm:constr type="h" for="ch" forName="cycle_3" refType="w" refFor="ch" refForName="cycle_3"/>
              <dgm:constr type="ctrX" for="ch" forName="cycle_4" refType="w" fact="0.5"/>
              <dgm:constr type="b" for="ch" forName="cycle_4" refType="h"/>
              <dgm:constr type="w" for="ch" forName="cycle_4" refType="w" fact="0.33"/>
              <dgm:constr type="h" for="ch" forName="cycle_4" refType="w" refFor="ch" refForName="cycle_4"/>
              <dgm:constr type="r" for="ch" forName="cycle_5" refType="w"/>
              <dgm:constr type="b" for="ch" forName="cycle_5" refType="h" fact="0.83"/>
              <dgm:constr type="w" for="ch" forName="cycle_5" refType="w" fact="0.33"/>
              <dgm:constr type="h" for="ch" forName="cycle_5" refType="w" refFor="ch" refForName="cycle_5"/>
              <dgm:constr type="r" for="ch" forName="cycle_6" refType="w"/>
              <dgm:constr type="t" for="ch" forName="cycle_6" refType="h" fact="0.17"/>
              <dgm:constr type="w" for="ch" forName="cycle_6" refType="w" fact="0.33"/>
              <dgm:constr type="h" for="ch" forName="cycle_6" refType="w" refFor="ch" refForName="cycle_6"/>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primFontSz" for="des" forName="childCenter4" refType="primFontSz" refFor="des" refForName="childCenter1" op="equ"/>
              <dgm:constr type="primFontSz" for="des" forName="text4" refType="primFontSz" refFor="des" refForName="text1" op="equ"/>
              <dgm:constr type="primFontSz" for="des" forName="childCenter5" refType="primFontSz" refFor="des" refForName="childCenter1" op="equ"/>
              <dgm:constr type="primFontSz" for="des" forName="text5" refType="primFontSz" refFor="des" refForName="text1" op="equ"/>
              <dgm:constr type="primFontSz" for="des" forName="childCenter6" refType="primFontSz" refFor="des" refForName="childCenter1" op="equ"/>
              <dgm:constr type="primFontSz" for="des" forName="text6" refType="primFontSz" refFor="des" refForName="text1" op="equ"/>
              <dgm:constr type="userS" for="des" ptType="node" refType="w" refFor="ch" refForName="textCenter" fact="0.67"/>
            </dgm:constrLst>
          </dgm:if>
          <dgm:else name="Name37">
            <dgm:constrLst>
              <dgm:constr type="ctrX" for="ch" forName="textCenter" refType="w" fact="0.5"/>
              <dgm:constr type="t" for="ch" forName="textCenter" refType="h" fact="0.444"/>
              <dgm:constr type="w" for="ch" forName="textCenter" refType="w" fact="0.167"/>
              <dgm:constr type="h" for="ch" forName="textCenter" refType="w" refFor="ch" refForName="textCenter"/>
              <dgm:constr type="ctrX" for="ch" forName="cycle_1" refType="w" fact="0.5"/>
              <dgm:constr type="t" for="ch" forName="cycle_1"/>
              <dgm:constr type="w" for="ch" forName="cycle_1" refType="w" fact="0.263"/>
              <dgm:constr type="h" for="ch" forName="cycle_1" refType="w" refFor="ch" refForName="cycle_1"/>
              <dgm:constr type="l" for="ch" forName="cycle_2" refType="w" fact="0.062"/>
              <dgm:constr type="t" for="ch" forName="cycle_2" refType="h" fact="0.141"/>
              <dgm:constr type="w" for="ch" forName="cycle_2" refType="w" fact="0.263"/>
              <dgm:constr type="h" for="ch" forName="cycle_2" refType="w" refFor="ch" refForName="cycle_2"/>
              <dgm:constr type="l" for="ch" forName="cycle_3"/>
              <dgm:constr type="b" for="ch" forName="cycle_3" refType="h" fact="0.74"/>
              <dgm:constr type="w" for="ch" forName="cycle_3" refType="w" fact="0.263"/>
              <dgm:constr type="h" for="ch" forName="cycle_3" refType="w" refFor="ch" refForName="cycle_3"/>
              <dgm:constr type="l" for="ch" forName="cycle_4" refType="w" fact="0.2"/>
              <dgm:constr type="b" for="ch" forName="cycle_4" refType="h"/>
              <dgm:constr type="w" for="ch" forName="cycle_4" refType="w" fact="0.263"/>
              <dgm:constr type="h" for="ch" forName="cycle_4" refType="w" refFor="ch" refForName="cycle_4"/>
              <dgm:constr type="r" for="ch" forName="cycle_5" refType="w" fact="0.8"/>
              <dgm:constr type="b" for="ch" forName="cycle_5" refType="h"/>
              <dgm:constr type="w" for="ch" forName="cycle_5" refType="w" fact="0.263"/>
              <dgm:constr type="h" for="ch" forName="cycle_5" refType="w" refFor="ch" refForName="cycle_5"/>
              <dgm:constr type="r" for="ch" forName="cycle_6" refType="w"/>
              <dgm:constr type="b" for="ch" forName="cycle_6" refType="h" fact="0.74"/>
              <dgm:constr type="w" for="ch" forName="cycle_6" refType="w" fact="0.263"/>
              <dgm:constr type="h" for="ch" forName="cycle_6" refType="w" refFor="ch" refForName="cycle_6"/>
              <dgm:constr type="r" for="ch" forName="cycle_7" refType="w" fact="0.938"/>
              <dgm:constr type="t" for="ch" forName="cycle_7" refType="h" fact="0.141"/>
              <dgm:constr type="w" for="ch" forName="cycle_7" refType="w" fact="0.263"/>
              <dgm:constr type="h" for="ch" forName="cycle_7" refType="w" refFor="ch" refForName="cycle_7"/>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primFontSz" for="des" forName="childCenter4" refType="primFontSz" refFor="des" refForName="childCenter1" op="equ"/>
              <dgm:constr type="primFontSz" for="des" forName="text4" refType="primFontSz" refFor="des" refForName="text1" op="equ"/>
              <dgm:constr type="primFontSz" for="des" forName="childCenter5" refType="primFontSz" refFor="des" refForName="childCenter1" op="equ"/>
              <dgm:constr type="primFontSz" for="des" forName="text5" refType="primFontSz" refFor="des" refForName="text1" op="equ"/>
              <dgm:constr type="primFontSz" for="des" forName="childCenter6" refType="primFontSz" refFor="des" refForName="childCenter1" op="equ"/>
              <dgm:constr type="primFontSz" for="des" forName="text6" refType="primFontSz" refFor="des" refForName="text1" op="equ"/>
              <dgm:constr type="primFontSz" for="des" forName="childCenter7" refType="primFontSz" refFor="des" refForName="childCenter1" op="equ"/>
              <dgm:constr type="primFontSz" for="des" forName="text7" refType="primFontSz" refFor="des" refForName="text1" op="equ"/>
              <dgm:constr type="userS" for="des" ptType="node" refType="w" refFor="ch" refForName="textCenter" fact="0.67"/>
            </dgm:constrLst>
          </dgm:else>
        </dgm:choose>
      </dgm:else>
    </dgm:choose>
    <dgm:forEach name="Name38" axis="ch" ptType="node" cnt="1">
      <dgm:choose name="Name39">
        <dgm:if name="Name40" axis="des" func="maxDepth" op="lte" val="1">
          <dgm:layoutNode name="singleCycle">
            <dgm:choose name="Name41">
              <dgm:if name="Name42" axis="ch" ptType="node" func="cnt" op="equ" val="1">
                <dgm:choose name="Name43">
                  <dgm:if name="Name44" func="var" arg="dir" op="equ" val="norm">
                    <dgm:alg type="cycle">
                      <dgm:param type="stAng" val="90"/>
                      <dgm:param type="ctrShpMap" val="fNode"/>
                    </dgm:alg>
                  </dgm:if>
                  <dgm:else name="Name45">
                    <dgm:alg type="cycle">
                      <dgm:param type="stAng" val="-90"/>
                      <dgm:param type="spanAng" val="-360"/>
                      <dgm:param type="ctrShpMap" val="fNode"/>
                    </dgm:alg>
                  </dgm:else>
                </dgm:choose>
              </dgm:if>
              <dgm:else name="Name46">
                <dgm:choose name="Name47">
                  <dgm:if name="Name48" func="var" arg="dir" op="equ" val="norm">
                    <dgm:alg type="cycle">
                      <dgm:param type="ctrShpMap" val="fNode"/>
                    </dgm:alg>
                  </dgm:if>
                  <dgm:else name="Name49">
                    <dgm:alg type="cycle">
                      <dgm:param type="spanAng" val="-360"/>
                      <dgm:param type="ctrShpMap" val="fNode"/>
                    </dgm:alg>
                  </dgm:else>
                </dgm:choose>
              </dgm:else>
            </dgm:choose>
            <dgm:shape xmlns:r="http://schemas.openxmlformats.org/officeDocument/2006/relationships" r:blip="">
              <dgm:adjLst/>
            </dgm:shape>
            <dgm:presOf/>
            <dgm:choose name="Name50">
              <dgm:if name="Name51" axis="ch" ptType="node" func="cnt" op="equ" val="0">
                <dgm:constrLst>
                  <dgm:constr type="w" for="ch" forName="singleCenter" refType="w"/>
                  <dgm:constr type="h" for="ch" forName="singleCenter" refType="w" refFor="ch" refForName="singleCenter"/>
                </dgm:constrLst>
              </dgm:if>
              <dgm:if name="Name52" axis="ch" ptType="node" func="cnt" op="equ" val="1">
                <dgm:constrLst>
                  <dgm:constr type="w" for="ch" forName="singleCenter" refType="w" fact="0.5"/>
                  <dgm:constr type="h" for="ch" forName="singleCenter" refType="w" refFor="ch" refForName="singleCenter"/>
                  <dgm:constr type="userS" for="ch" ptType="node" refType="w" refFor="ch" refForName="singleCenter" fact="0.67"/>
                </dgm:constrLst>
              </dgm:if>
              <dgm:else name="Name53">
                <dgm:constrLst>
                  <dgm:constr type="w" for="ch" forName="singleCenter" refType="w" fact="0.3"/>
                  <dgm:constr type="h" for="ch" forName="singleCenter" refType="w" refFor="ch" refForName="singleCenter"/>
                  <dgm:constr type="userS" for="ch" ptType="node" refType="w" refFor="ch" refForName="singleCenter" fact="0.67"/>
                </dgm:constrLst>
              </dgm:else>
            </dgm:choose>
            <dgm:layoutNode name="singleCenter" styleLbl="node1">
              <dgm:varLst>
                <dgm:chMax val="7"/>
                <dgm:chPref val="7"/>
              </dgm:varLst>
              <dgm:alg type="tx"/>
              <dgm:shape xmlns:r="http://schemas.openxmlformats.org/officeDocument/2006/relationships" type="roundRect" r:blip="">
                <dgm:adjLst/>
              </dgm:shape>
              <dgm:presOf axis="self" ptType="node"/>
              <dgm:constrLst>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name="Name54" axis="ch" cnt="21">
              <dgm:forEach name="Name55" axis="self" ptType="parTrans">
                <dgm:layoutNode name="Name56">
                  <dgm:alg type="conn">
                    <dgm:param type="dim" val="1D"/>
                    <dgm:param type="begPts" val="auto"/>
                    <dgm:param type="endPts" val="auto"/>
                    <dgm:param type="begSty" val="noArr"/>
                    <dgm:param type="endSty" val="noArr"/>
                  </dgm:alg>
                  <dgm:shape xmlns:r="http://schemas.openxmlformats.org/officeDocument/2006/relationships" type="conn" r:blip="">
                    <dgm:adjLst/>
                  </dgm:shape>
                  <dgm:presOf axis="self"/>
                  <dgm:constrLst>
                    <dgm:constr type="begPad"/>
                    <dgm:constr type="endPad"/>
                  </dgm:constrLst>
                </dgm:layoutNode>
              </dgm:forEach>
              <dgm:forEach name="Name57" axis="self" ptType="node">
                <dgm:layoutNode name="text0" styleLbl="node1">
                  <dgm:varLst>
                    <dgm:bulletEnabled val="1"/>
                  </dgm:varLst>
                  <dgm:alg type="tx"/>
                  <dgm:shape xmlns:r="http://schemas.openxmlformats.org/officeDocument/2006/relationships" type="roundRect" r:blip="">
                    <dgm:adjLst/>
                  </dgm:shape>
                  <dgm:presOf axis="desOr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dgm:forEach>
          </dgm:layoutNode>
        </dgm:if>
        <dgm:else name="Name58">
          <dgm:layoutNode name="textCenter" styleLbl="node1">
            <dgm:alg type="tx"/>
            <dgm:shape xmlns:r="http://schemas.openxmlformats.org/officeDocument/2006/relationships" type="roundRect" r:blip="">
              <dgm:adjLst/>
            </dgm:shape>
            <dgm:presOf axis="self" ptType="node"/>
            <dgm:constrLst>
              <dgm:constr type="tMarg" refType="primFontSz" fact="0.2"/>
              <dgm:constr type="bMarg" refType="primFontSz" fact="0.2"/>
              <dgm:constr type="lMarg" refType="primFontSz" fact="0.2"/>
              <dgm:constr type="rMarg" refType="primFontSz" fact="0.2"/>
            </dgm:constrLst>
            <dgm:ruleLst>
              <dgm:rule type="primFontSz" val="5" fact="NaN" max="NaN"/>
            </dgm:ruleLst>
          </dgm:layoutNode>
          <dgm:choose name="Name59">
            <dgm:if name="Name60" axis="ch" ptType="node" func="cnt" op="gte" val="1">
              <dgm:layoutNode name="cycle_1">
                <dgm:choose name="Name61">
                  <dgm:if name="Name62" func="var" arg="dir" op="equ" val="norm">
                    <dgm:choose name="Name63">
                      <dgm:if name="Name64" axis="ch" ptType="node" func="cnt" op="equ" val="1">
                        <dgm:choose name="Name65">
                          <dgm:if name="Name66" axis="ch ch" ptType="node node" st="1 1" cnt="1 0" func="cnt" op="equ" val="1">
                            <dgm:alg type="cycle">
                              <dgm:param type="ctrShpMap" val="fNode"/>
                              <dgm:param type="stAng" val="90"/>
                            </dgm:alg>
                          </dgm:if>
                          <dgm:if name="Name67" axis="ch ch" ptType="node node" st="1 1" cnt="1 0" func="cnt" op="equ" val="2">
                            <dgm:alg type="cycle">
                              <dgm:param type="ctrShpMap" val="fNode"/>
                              <dgm:param type="stAng" val="45"/>
                              <dgm:param type="spanAng" val="90"/>
                            </dgm:alg>
                          </dgm:if>
                          <dgm:else name="Name68">
                            <dgm:alg type="cycle">
                              <dgm:param type="ctrShpMap" val="fNode"/>
                              <dgm:param type="stAng" val="0"/>
                              <dgm:param type="spanAng" val="180"/>
                            </dgm:alg>
                          </dgm:else>
                        </dgm:choose>
                      </dgm:if>
                      <dgm:if name="Name69" axis="ch" ptType="node" func="cnt" op="equ" val="2">
                        <dgm:choose name="Name70">
                          <dgm:if name="Name71" axis="ch ch" ptType="node node" st="1 1" cnt="1 0" func="cnt" op="equ" val="1">
                            <dgm:alg type="cycle">
                              <dgm:param type="ctrShpMap" val="fNode"/>
                              <dgm:param type="stAng" val="0"/>
                            </dgm:alg>
                          </dgm:if>
                          <dgm:if name="Name72" axis="ch ch" ptType="node node" st="1 1" cnt="1 0" func="cnt" op="equ" val="2">
                            <dgm:alg type="cycle">
                              <dgm:param type="ctrShpMap" val="fNode"/>
                              <dgm:param type="stAng" val="315"/>
                              <dgm:param type="spanAng" val="90"/>
                            </dgm:alg>
                          </dgm:if>
                          <dgm:else name="Name73">
                            <dgm:alg type="cycle">
                              <dgm:param type="ctrShpMap" val="fNode"/>
                              <dgm:param type="stAng" val="270"/>
                              <dgm:param type="spanAng" val="180"/>
                            </dgm:alg>
                          </dgm:else>
                        </dgm:choose>
                      </dgm:if>
                      <dgm:if name="Name74" axis="ch" ptType="node" func="cnt" op="equ" val="3">
                        <dgm:choose name="Name75">
                          <dgm:if name="Name76" axis="ch ch" ptType="node node" st="1 1" cnt="1 0" func="cnt" op="equ" val="1">
                            <dgm:alg type="cycle">
                              <dgm:param type="ctrShpMap" val="fNode"/>
                              <dgm:param type="stAng" val="0"/>
                            </dgm:alg>
                          </dgm:if>
                          <dgm:if name="Name77" axis="ch ch" ptType="node node" st="1 1" cnt="1 0" func="cnt" op="equ" val="2">
                            <dgm:alg type="cycle">
                              <dgm:param type="ctrShpMap" val="fNode"/>
                              <dgm:param type="stAng" val="315"/>
                              <dgm:param type="spanAng" val="90"/>
                            </dgm:alg>
                          </dgm:if>
                          <dgm:else name="Name78">
                            <dgm:alg type="cycle">
                              <dgm:param type="ctrShpMap" val="fNode"/>
                              <dgm:param type="stAng" val="270"/>
                              <dgm:param type="spanAng" val="180"/>
                            </dgm:alg>
                          </dgm:else>
                        </dgm:choose>
                      </dgm:if>
                      <dgm:if name="Name79" axis="ch" ptType="node" func="cnt" op="equ" val="4">
                        <dgm:choose name="Name80">
                          <dgm:if name="Name81" axis="ch ch" ptType="node node" st="1 1" cnt="1 0" func="cnt" op="equ" val="1">
                            <dgm:alg type="cycle">
                              <dgm:param type="ctrShpMap" val="fNode"/>
                              <dgm:param type="stAng" val="0"/>
                            </dgm:alg>
                          </dgm:if>
                          <dgm:if name="Name82" axis="ch ch" ptType="node node" st="1 1" cnt="1 0" func="cnt" op="equ" val="2">
                            <dgm:alg type="cycle">
                              <dgm:param type="ctrShpMap" val="fNode"/>
                              <dgm:param type="stAng" val="315"/>
                              <dgm:param type="spanAng" val="90"/>
                            </dgm:alg>
                          </dgm:if>
                          <dgm:else name="Name83">
                            <dgm:alg type="cycle">
                              <dgm:param type="ctrShpMap" val="fNode"/>
                              <dgm:param type="stAng" val="292.5"/>
                              <dgm:param type="spanAng" val="135"/>
                            </dgm:alg>
                          </dgm:else>
                        </dgm:choose>
                      </dgm:if>
                      <dgm:if name="Name84" axis="ch" ptType="node" func="cnt" op="equ" val="5">
                        <dgm:choose name="Name85">
                          <dgm:if name="Name86" axis="ch ch" ptType="node node" st="1 1" cnt="1 0" func="cnt" op="equ" val="1">
                            <dgm:alg type="cycle">
                              <dgm:param type="ctrShpMap" val="fNode"/>
                              <dgm:param type="stAng" val="0"/>
                            </dgm:alg>
                          </dgm:if>
                          <dgm:if name="Name87" axis="ch ch" ptType="node node" st="1 1" cnt="1 0" func="cnt" op="equ" val="2">
                            <dgm:alg type="cycle">
                              <dgm:param type="ctrShpMap" val="fNode"/>
                              <dgm:param type="stAng" val="315"/>
                              <dgm:param type="spanAng" val="90"/>
                            </dgm:alg>
                          </dgm:if>
                          <dgm:else name="Name88">
                            <dgm:alg type="cycle">
                              <dgm:param type="ctrShpMap" val="fNode"/>
                              <dgm:param type="stAng" val="0"/>
                              <dgm:param type="spanAng" val="360"/>
                            </dgm:alg>
                          </dgm:else>
                        </dgm:choose>
                      </dgm:if>
                      <dgm:if name="Name89" axis="ch" ptType="node" func="cnt" op="equ" val="6">
                        <dgm:choose name="Name90">
                          <dgm:if name="Name91" axis="ch ch" ptType="node node" st="1 1" cnt="1 0" func="cnt" op="equ" val="1">
                            <dgm:alg type="cycle">
                              <dgm:param type="ctrShpMap" val="fNode"/>
                              <dgm:param type="stAng" val="0"/>
                            </dgm:alg>
                          </dgm:if>
                          <dgm:if name="Name92" axis="ch ch" ptType="node node" st="1 1" cnt="1 0" func="cnt" op="equ" val="2">
                            <dgm:alg type="cycle">
                              <dgm:param type="ctrShpMap" val="fNode"/>
                              <dgm:param type="stAng" val="315"/>
                              <dgm:param type="spanAng" val="90"/>
                            </dgm:alg>
                          </dgm:if>
                          <dgm:else name="Name93">
                            <dgm:alg type="cycle">
                              <dgm:param type="ctrShpMap" val="fNode"/>
                              <dgm:param type="stAng" val="0"/>
                              <dgm:param type="spanAng" val="360"/>
                            </dgm:alg>
                          </dgm:else>
                        </dgm:choose>
                      </dgm:if>
                      <dgm:if name="Name94" axis="ch" ptType="node" func="cnt" op="gte" val="7">
                        <dgm:choose name="Name95">
                          <dgm:if name="Name96" axis="ch ch" ptType="node node" st="1 1" cnt="1 0" func="cnt" op="equ" val="1">
                            <dgm:alg type="cycle">
                              <dgm:param type="ctrShpMap" val="fNode"/>
                              <dgm:param type="stAng" val="0"/>
                            </dgm:alg>
                          </dgm:if>
                          <dgm:if name="Name97" axis="ch ch" ptType="node node" st="1 1" cnt="1 0" func="cnt" op="equ" val="2">
                            <dgm:alg type="cycle">
                              <dgm:param type="ctrShpMap" val="fNode"/>
                              <dgm:param type="stAng" val="315"/>
                              <dgm:param type="spanAng" val="90"/>
                            </dgm:alg>
                          </dgm:if>
                          <dgm:else name="Name98">
                            <dgm:alg type="cycle">
                              <dgm:param type="ctrShpMap" val="fNode"/>
                              <dgm:param type="stAng" val="0"/>
                              <dgm:param type="spanAng" val="360"/>
                            </dgm:alg>
                          </dgm:else>
                        </dgm:choose>
                      </dgm:if>
                      <dgm:else name="Name99"/>
                    </dgm:choose>
                  </dgm:if>
                  <dgm:else name="Name100">
                    <dgm:choose name="Name101">
                      <dgm:if name="Name102" axis="ch" ptType="node" func="cnt" op="equ" val="1">
                        <dgm:choose name="Name103">
                          <dgm:if name="Name104" axis="ch ch" ptType="node node" st="1 1" cnt="1 0" func="cnt" op="equ" val="1">
                            <dgm:alg type="cycle">
                              <dgm:param type="ctrShpMap" val="fNode"/>
                              <dgm:param type="stAng" val="270"/>
                            </dgm:alg>
                          </dgm:if>
                          <dgm:if name="Name105" axis="ch ch" ptType="node node" st="1 1" cnt="1 0" func="cnt" op="equ" val="2">
                            <dgm:alg type="cycle">
                              <dgm:param type="ctrShpMap" val="fNode"/>
                              <dgm:param type="stAng" val="315"/>
                              <dgm:param type="spanAng" val="-90"/>
                            </dgm:alg>
                          </dgm:if>
                          <dgm:else name="Name106">
                            <dgm:alg type="cycle">
                              <dgm:param type="ctrShpMap" val="fNode"/>
                              <dgm:param type="stAng" val="0"/>
                              <dgm:param type="spanAng" val="-180"/>
                            </dgm:alg>
                          </dgm:else>
                        </dgm:choose>
                      </dgm:if>
                      <dgm:if name="Name107" axis="ch" ptType="node" func="cnt" op="equ" val="2">
                        <dgm:choose name="Name108">
                          <dgm:if name="Name109" axis="ch ch" ptType="node node" st="1 1" cnt="1 0" func="cnt" op="equ" val="1">
                            <dgm:alg type="cycle">
                              <dgm:param type="ctrShpMap" val="fNode"/>
                              <dgm:param type="stAng" val="0"/>
                            </dgm:alg>
                          </dgm:if>
                          <dgm:if name="Name110" axis="ch ch" ptType="node node" st="1 1" cnt="1 0" func="cnt" op="equ" val="2">
                            <dgm:alg type="cycle">
                              <dgm:param type="ctrShpMap" val="fNode"/>
                              <dgm:param type="stAng" val="45"/>
                              <dgm:param type="spanAng" val="-90"/>
                            </dgm:alg>
                          </dgm:if>
                          <dgm:else name="Name111">
                            <dgm:alg type="cycle">
                              <dgm:param type="ctrShpMap" val="fNode"/>
                              <dgm:param type="stAng" val="90"/>
                              <dgm:param type="spanAng" val="-180"/>
                            </dgm:alg>
                          </dgm:else>
                        </dgm:choose>
                      </dgm:if>
                      <dgm:if name="Name112" axis="ch" ptType="node" func="cnt" op="equ" val="3">
                        <dgm:choose name="Name113">
                          <dgm:if name="Name114" axis="ch ch" ptType="node node" st="1 1" cnt="1 0" func="cnt" op="equ" val="1">
                            <dgm:alg type="cycle">
                              <dgm:param type="ctrShpMap" val="fNode"/>
                              <dgm:param type="stAng" val="0"/>
                            </dgm:alg>
                          </dgm:if>
                          <dgm:if name="Name115" axis="ch ch" ptType="node node" st="1 1" cnt="1 0" func="cnt" op="equ" val="2">
                            <dgm:alg type="cycle">
                              <dgm:param type="ctrShpMap" val="fNode"/>
                              <dgm:param type="stAng" val="45"/>
                              <dgm:param type="spanAng" val="-90"/>
                            </dgm:alg>
                          </dgm:if>
                          <dgm:else name="Name116">
                            <dgm:alg type="cycle">
                              <dgm:param type="ctrShpMap" val="fNode"/>
                              <dgm:param type="stAng" val="90"/>
                              <dgm:param type="spanAng" val="-180"/>
                            </dgm:alg>
                          </dgm:else>
                        </dgm:choose>
                      </dgm:if>
                      <dgm:if name="Name117" axis="ch" ptType="node" func="cnt" op="equ" val="4">
                        <dgm:choose name="Name118">
                          <dgm:if name="Name119" axis="ch ch" ptType="node node" st="1 1" cnt="1 0" func="cnt" op="equ" val="1">
                            <dgm:alg type="cycle">
                              <dgm:param type="ctrShpMap" val="fNode"/>
                              <dgm:param type="stAng" val="0"/>
                            </dgm:alg>
                          </dgm:if>
                          <dgm:if name="Name120" axis="ch ch" ptType="node node" st="1 1" cnt="1 0" func="cnt" op="equ" val="2">
                            <dgm:alg type="cycle">
                              <dgm:param type="ctrShpMap" val="fNode"/>
                              <dgm:param type="stAng" val="45"/>
                              <dgm:param type="spanAng" val="-90"/>
                            </dgm:alg>
                          </dgm:if>
                          <dgm:else name="Name121">
                            <dgm:alg type="cycle">
                              <dgm:param type="ctrShpMap" val="fNode"/>
                              <dgm:param type="stAng" val="67.5"/>
                              <dgm:param type="spanAng" val="-135"/>
                            </dgm:alg>
                          </dgm:else>
                        </dgm:choose>
                      </dgm:if>
                      <dgm:if name="Name122" axis="ch" ptType="node" func="cnt" op="equ" val="5">
                        <dgm:choose name="Name123">
                          <dgm:if name="Name124" axis="ch ch" ptType="node node" st="1 1" cnt="1 0" func="cnt" op="equ" val="1">
                            <dgm:alg type="cycle">
                              <dgm:param type="ctrShpMap" val="fNode"/>
                              <dgm:param type="stAng" val="0"/>
                            </dgm:alg>
                          </dgm:if>
                          <dgm:if name="Name125" axis="ch ch" ptType="node node" st="1 1" cnt="1 0" func="cnt" op="equ" val="2">
                            <dgm:alg type="cycle">
                              <dgm:param type="ctrShpMap" val="fNode"/>
                              <dgm:param type="stAng" val="45"/>
                              <dgm:param type="spanAng" val="-90"/>
                            </dgm:alg>
                          </dgm:if>
                          <dgm:else name="Name126">
                            <dgm:alg type="cycle">
                              <dgm:param type="ctrShpMap" val="fNode"/>
                              <dgm:param type="stAng" val="0"/>
                              <dgm:param type="spanAng" val="-360"/>
                            </dgm:alg>
                          </dgm:else>
                        </dgm:choose>
                      </dgm:if>
                      <dgm:if name="Name127" axis="ch" ptType="node" func="cnt" op="equ" val="6">
                        <dgm:choose name="Name128">
                          <dgm:if name="Name129" axis="ch ch" ptType="node node" st="1 1" cnt="1 0" func="cnt" op="equ" val="1">
                            <dgm:alg type="cycle">
                              <dgm:param type="ctrShpMap" val="fNode"/>
                              <dgm:param type="stAng" val="0"/>
                            </dgm:alg>
                          </dgm:if>
                          <dgm:if name="Name130" axis="ch ch" ptType="node node" st="1 1" cnt="1 0" func="cnt" op="equ" val="2">
                            <dgm:alg type="cycle">
                              <dgm:param type="ctrShpMap" val="fNode"/>
                              <dgm:param type="stAng" val="45"/>
                              <dgm:param type="spanAng" val="-90"/>
                            </dgm:alg>
                          </dgm:if>
                          <dgm:else name="Name131">
                            <dgm:alg type="cycle">
                              <dgm:param type="ctrShpMap" val="fNode"/>
                              <dgm:param type="stAng" val="0"/>
                              <dgm:param type="spanAng" val="-360"/>
                            </dgm:alg>
                          </dgm:else>
                        </dgm:choose>
                      </dgm:if>
                      <dgm:if name="Name132" axis="ch" ptType="node" func="cnt" op="gte" val="7">
                        <dgm:choose name="Name133">
                          <dgm:if name="Name134" axis="ch ch" ptType="node node" st="1 1" cnt="1 0" func="cnt" op="equ" val="1">
                            <dgm:alg type="cycle">
                              <dgm:param type="ctrShpMap" val="fNode"/>
                              <dgm:param type="stAng" val="0"/>
                            </dgm:alg>
                          </dgm:if>
                          <dgm:if name="Name135" axis="ch ch" ptType="node node" st="1 1" cnt="1 0" func="cnt" op="equ" val="2">
                            <dgm:alg type="cycle">
                              <dgm:param type="ctrShpMap" val="fNode"/>
                              <dgm:param type="stAng" val="45"/>
                              <dgm:param type="spanAng" val="-90"/>
                            </dgm:alg>
                          </dgm:if>
                          <dgm:else name="Name136">
                            <dgm:alg type="cycle">
                              <dgm:param type="ctrShpMap" val="fNode"/>
                              <dgm:param type="stAng" val="0"/>
                              <dgm:param type="spanAng" val="-360"/>
                            </dgm:alg>
                          </dgm:else>
                        </dgm:choose>
                      </dgm:if>
                      <dgm:else name="Name137"/>
                    </dgm:choose>
                  </dgm:else>
                </dgm:choose>
                <dgm:shape xmlns:r="http://schemas.openxmlformats.org/officeDocument/2006/relationships" r:blip="">
                  <dgm:adjLst/>
                </dgm:shape>
                <dgm:presOf/>
                <dgm:constrLst>
                  <dgm:constr type="sp" refType="w" fact="0.1"/>
                  <dgm:constr type="sibSp" refType="w" fact="0.1"/>
                </dgm:constrLst>
                <dgm:forEach name="Name138" axis="ch" ptType="node" cnt="1">
                  <dgm:layoutNode name="childCenter1" styleLbl="node1">
                    <dgm:alg type="tx"/>
                    <dgm:shape xmlns:r="http://schemas.openxmlformats.org/officeDocument/2006/relationships" type="roundRect" r:blip="">
                      <dgm:adjLst/>
                    </dgm:shape>
                    <dgm:presOf axis="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name="Name139" axis="ch">
                    <dgm:forEach name="Name140" axis="self" ptType="parTrans">
                      <dgm:layoutNode name="Name141">
                        <dgm:alg type="conn">
                          <dgm:param type="dim" val="1D"/>
                          <dgm:param type="begPts" val="auto"/>
                          <dgm:param type="endPts" val="auto"/>
                          <dgm:param type="begSty" val="noArr"/>
                          <dgm:param type="endSty" val="noArr"/>
                        </dgm:alg>
                        <dgm:shape xmlns:r="http://schemas.openxmlformats.org/officeDocument/2006/relationships" type="conn" r:blip="">
                          <dgm:adjLst/>
                        </dgm:shape>
                        <dgm:presOf axis="self"/>
                        <dgm:constrLst>
                          <dgm:constr type="begPad"/>
                          <dgm:constr type="endPad"/>
                        </dgm:constrLst>
                      </dgm:layoutNode>
                    </dgm:forEach>
                    <dgm:forEach name="Name142" axis="self" ptType="node">
                      <dgm:layoutNode name="text1" styleLbl="node1">
                        <dgm:varLst>
                          <dgm:bulletEnabled val="1"/>
                        </dgm:varLst>
                        <dgm:alg type="tx"/>
                        <dgm:shape xmlns:r="http://schemas.openxmlformats.org/officeDocument/2006/relationships" type="roundRect" r:blip="">
                          <dgm:adjLst/>
                        </dgm:shape>
                        <dgm:presOf axis="desOr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dgm:forEach>
                </dgm:forEach>
              </dgm:layoutNode>
              <dgm:forEach name="Name143" axis="ch" ptType="parTrans" cnt="1">
                <dgm:layoutNode name="Name144">
                  <dgm:alg type="conn">
                    <dgm:param type="dim" val="1D"/>
                    <dgm:param type="begPts" val="auto"/>
                    <dgm:param type="endPts" val="auto"/>
                    <dgm:param type="endSty" val="noArr"/>
                    <dgm:param type="srcNode" val="textCenter"/>
                    <dgm:param type="dstNode" val="childCenter1"/>
                  </dgm:alg>
                  <dgm:shape xmlns:r="http://schemas.openxmlformats.org/officeDocument/2006/relationships" type="conn" r:blip="" zOrderOff="-999">
                    <dgm:adjLst/>
                  </dgm:shape>
                  <dgm:presOf axis="self"/>
                  <dgm:constrLst>
                    <dgm:constr type="h"/>
                    <dgm:constr type="begPad"/>
                    <dgm:constr type="endPad"/>
                  </dgm:constrLst>
                </dgm:layoutNode>
              </dgm:forEach>
            </dgm:if>
            <dgm:else name="Name145"/>
          </dgm:choose>
          <dgm:choose name="Name146">
            <dgm:if name="Name147" axis="ch" ptType="node" func="cnt" op="gte" val="2">
              <dgm:layoutNode name="cycle_2">
                <dgm:choose name="Name148">
                  <dgm:if name="Name149" func="var" arg="dir" op="equ" val="norm">
                    <dgm:choose name="Name150">
                      <dgm:if name="Name151" axis="ch" ptType="node" func="cnt" op="equ" val="2">
                        <dgm:choose name="Name152">
                          <dgm:if name="Name153" axis="ch ch" ptType="node node" st="2 1" cnt="1 0" func="cnt" op="equ" val="1">
                            <dgm:alg type="cycle">
                              <dgm:param type="ctrShpMap" val="fNode"/>
                              <dgm:param type="stAng" val="180"/>
                            </dgm:alg>
                          </dgm:if>
                          <dgm:if name="Name154" axis="ch ch" ptType="node node" st="2 1" cnt="1 0" func="cnt" op="equ" val="2">
                            <dgm:alg type="cycle">
                              <dgm:param type="ctrShpMap" val="fNode"/>
                              <dgm:param type="stAng" val="135"/>
                              <dgm:param type="spanAng" val="90"/>
                            </dgm:alg>
                          </dgm:if>
                          <dgm:else name="Name155">
                            <dgm:alg type="cycle">
                              <dgm:param type="ctrShpMap" val="fNode"/>
                              <dgm:param type="stAng" val="90"/>
                              <dgm:param type="spanAng" val="180"/>
                            </dgm:alg>
                          </dgm:else>
                        </dgm:choose>
                      </dgm:if>
                      <dgm:if name="Name156" axis="ch" ptType="node" func="cnt" op="equ" val="3">
                        <dgm:choose name="Name157">
                          <dgm:if name="Name158" axis="ch ch" ptType="node node" st="2 1" cnt="1 0" func="cnt" op="equ" val="1">
                            <dgm:alg type="cycle">
                              <dgm:param type="ctrShpMap" val="fNode"/>
                              <dgm:param type="stAng" val="120"/>
                              <dgm:param type="horzAlign" val="r"/>
                              <dgm:param type="vertAlign" val="b"/>
                            </dgm:alg>
                          </dgm:if>
                          <dgm:if name="Name159" axis="ch ch" ptType="node node" st="2 1" cnt="1 0" func="cnt" op="equ" val="2">
                            <dgm:alg type="cycle">
                              <dgm:param type="ctrShpMap" val="fNode"/>
                              <dgm:param type="stAng" val="75"/>
                              <dgm:param type="spanAng" val="90"/>
                              <dgm:param type="horzAlign" val="r"/>
                              <dgm:param type="vertAlign" val="b"/>
                            </dgm:alg>
                          </dgm:if>
                          <dgm:else name="Name160">
                            <dgm:alg type="cycle">
                              <dgm:param type="ctrShpMap" val="fNode"/>
                              <dgm:param type="stAng" val="30"/>
                              <dgm:param type="spanAng" val="180"/>
                            </dgm:alg>
                          </dgm:else>
                        </dgm:choose>
                      </dgm:if>
                      <dgm:if name="Name161" axis="ch" ptType="node" func="cnt" op="equ" val="4">
                        <dgm:choose name="Name162">
                          <dgm:if name="Name163" axis="ch ch" ptType="node node" st="2 1" cnt="1 0" func="cnt" op="equ" val="1">
                            <dgm:alg type="cycle">
                              <dgm:param type="ctrShpMap" val="fNode"/>
                              <dgm:param type="stAng" val="90"/>
                            </dgm:alg>
                          </dgm:if>
                          <dgm:if name="Name164" axis="ch ch" ptType="node node" st="2 1" cnt="1 0" func="cnt" op="equ" val="2">
                            <dgm:alg type="cycle">
                              <dgm:param type="ctrShpMap" val="fNode"/>
                              <dgm:param type="stAng" val="45"/>
                              <dgm:param type="spanAng" val="90"/>
                            </dgm:alg>
                          </dgm:if>
                          <dgm:else name="Name165">
                            <dgm:alg type="cycle">
                              <dgm:param type="ctrShpMap" val="fNode"/>
                              <dgm:param type="stAng" val="22.5"/>
                              <dgm:param type="spanAng" val="135"/>
                            </dgm:alg>
                          </dgm:else>
                        </dgm:choose>
                      </dgm:if>
                      <dgm:if name="Name166" axis="ch" ptType="node" func="cnt" op="equ" val="5">
                        <dgm:choose name="Name167">
                          <dgm:if name="Name168" axis="ch ch" ptType="node node" st="2 1" cnt="1 0" func="cnt" op="equ" val="1">
                            <dgm:alg type="cycle">
                              <dgm:param type="ctrShpMap" val="fNode"/>
                              <dgm:param type="stAng" val="72"/>
                            </dgm:alg>
                          </dgm:if>
                          <dgm:if name="Name169" axis="ch ch" ptType="node node" st="2 1" cnt="1 0" func="cnt" op="equ" val="2">
                            <dgm:alg type="cycle">
                              <dgm:param type="ctrShpMap" val="fNode"/>
                              <dgm:param type="stAng" val="27"/>
                              <dgm:param type="spanAng" val="90"/>
                            </dgm:alg>
                          </dgm:if>
                          <dgm:else name="Name170">
                            <dgm:alg type="cycle">
                              <dgm:param type="ctrShpMap" val="fNode"/>
                              <dgm:param type="stAng" val="0"/>
                              <dgm:param type="spanAng" val="360"/>
                            </dgm:alg>
                          </dgm:else>
                        </dgm:choose>
                      </dgm:if>
                      <dgm:if name="Name171" axis="ch" ptType="node" func="cnt" op="equ" val="6">
                        <dgm:choose name="Name172">
                          <dgm:if name="Name173" axis="ch ch" ptType="node node" st="2 1" cnt="1 0" func="cnt" op="equ" val="1">
                            <dgm:alg type="cycle">
                              <dgm:param type="ctrShpMap" val="fNode"/>
                              <dgm:param type="stAng" val="60"/>
                            </dgm:alg>
                          </dgm:if>
                          <dgm:if name="Name174" axis="ch ch" ptType="node node" st="2 1" cnt="1 0" func="cnt" op="equ" val="2">
                            <dgm:alg type="cycle">
                              <dgm:param type="ctrShpMap" val="fNode"/>
                              <dgm:param type="stAng" val="15"/>
                              <dgm:param type="spanAng" val="90"/>
                            </dgm:alg>
                          </dgm:if>
                          <dgm:else name="Name175">
                            <dgm:alg type="cycle">
                              <dgm:param type="ctrShpMap" val="fNode"/>
                              <dgm:param type="stAng" val="0"/>
                              <dgm:param type="spanAng" val="360"/>
                            </dgm:alg>
                          </dgm:else>
                        </dgm:choose>
                      </dgm:if>
                      <dgm:if name="Name176" axis="ch" ptType="node" func="cnt" op="gte" val="7">
                        <dgm:choose name="Name177">
                          <dgm:if name="Name178" axis="ch ch" ptType="node node" st="2 1" cnt="1 0" func="cnt" op="equ" val="1">
                            <dgm:alg type="cycle">
                              <dgm:param type="ctrShpMap" val="fNode"/>
                              <dgm:param type="stAng" val="51"/>
                            </dgm:alg>
                          </dgm:if>
                          <dgm:if name="Name179" axis="ch ch" ptType="node node" st="2 1" cnt="1 0" func="cnt" op="equ" val="2">
                            <dgm:alg type="cycle">
                              <dgm:param type="ctrShpMap" val="fNode"/>
                              <dgm:param type="stAng" val="6"/>
                              <dgm:param type="spanAng" val="90"/>
                            </dgm:alg>
                          </dgm:if>
                          <dgm:else name="Name180">
                            <dgm:alg type="cycle">
                              <dgm:param type="ctrShpMap" val="fNode"/>
                              <dgm:param type="stAng" val="0"/>
                              <dgm:param type="spanAng" val="360"/>
                            </dgm:alg>
                          </dgm:else>
                        </dgm:choose>
                      </dgm:if>
                      <dgm:else name="Name181"/>
                    </dgm:choose>
                  </dgm:if>
                  <dgm:else name="Name182">
                    <dgm:choose name="Name183">
                      <dgm:if name="Name184" axis="ch" ptType="node" func="cnt" op="equ" val="2">
                        <dgm:choose name="Name185">
                          <dgm:if name="Name186" axis="ch ch" ptType="node node" st="2 1" cnt="1 0" func="cnt" op="equ" val="1">
                            <dgm:alg type="cycle">
                              <dgm:param type="ctrShpMap" val="fNode"/>
                              <dgm:param type="stAng" val="180"/>
                            </dgm:alg>
                          </dgm:if>
                          <dgm:if name="Name187" axis="ch ch" ptType="node node" st="2 1" cnt="1 0" func="cnt" op="equ" val="2">
                            <dgm:alg type="cycle">
                              <dgm:param type="ctrShpMap" val="fNode"/>
                              <dgm:param type="stAng" val="225"/>
                              <dgm:param type="spanAng" val="-90"/>
                            </dgm:alg>
                          </dgm:if>
                          <dgm:else name="Name188">
                            <dgm:alg type="cycle">
                              <dgm:param type="ctrShpMap" val="fNode"/>
                              <dgm:param type="stAng" val="270"/>
                              <dgm:param type="spanAng" val="-180"/>
                            </dgm:alg>
                          </dgm:else>
                        </dgm:choose>
                      </dgm:if>
                      <dgm:if name="Name189" axis="ch" ptType="node" func="cnt" op="equ" val="3">
                        <dgm:choose name="Name190">
                          <dgm:if name="Name191" axis="ch ch" ptType="node node" st="2 1" cnt="1 0" func="cnt" op="equ" val="1">
                            <dgm:alg type="cycle">
                              <dgm:param type="ctrShpMap" val="fNode"/>
                              <dgm:param type="stAng" val="240"/>
                              <dgm:param type="horzAlign" val="l"/>
                              <dgm:param type="vertAlign" val="b"/>
                            </dgm:alg>
                          </dgm:if>
                          <dgm:if name="Name192" axis="ch ch" ptType="node node" st="2 1" cnt="1 0" func="cnt" op="equ" val="2">
                            <dgm:alg type="cycle">
                              <dgm:param type="ctrShpMap" val="fNode"/>
                              <dgm:param type="stAng" val="285"/>
                              <dgm:param type="spanAng" val="-90"/>
                              <dgm:param type="horzAlign" val="l"/>
                              <dgm:param type="vertAlign" val="b"/>
                            </dgm:alg>
                          </dgm:if>
                          <dgm:else name="Name193">
                            <dgm:alg type="cycle">
                              <dgm:param type="ctrShpMap" val="fNode"/>
                              <dgm:param type="stAng" val="330"/>
                              <dgm:param type="spanAng" val="-180"/>
                            </dgm:alg>
                          </dgm:else>
                        </dgm:choose>
                      </dgm:if>
                      <dgm:if name="Name194" axis="ch" ptType="node" func="cnt" op="equ" val="4">
                        <dgm:choose name="Name195">
                          <dgm:if name="Name196" axis="ch ch" ptType="node node" st="2 1" cnt="1 0" func="cnt" op="equ" val="1">
                            <dgm:alg type="cycle">
                              <dgm:param type="ctrShpMap" val="fNode"/>
                              <dgm:param type="stAng" val="270"/>
                            </dgm:alg>
                          </dgm:if>
                          <dgm:if name="Name197" axis="ch ch" ptType="node node" st="2 1" cnt="1 0" func="cnt" op="equ" val="2">
                            <dgm:alg type="cycle">
                              <dgm:param type="ctrShpMap" val="fNode"/>
                              <dgm:param type="stAng" val="315"/>
                              <dgm:param type="spanAng" val="-90"/>
                            </dgm:alg>
                          </dgm:if>
                          <dgm:else name="Name198">
                            <dgm:alg type="cycle">
                              <dgm:param type="ctrShpMap" val="fNode"/>
                              <dgm:param type="stAng" val="337.5"/>
                              <dgm:param type="spanAng" val="-135"/>
                            </dgm:alg>
                          </dgm:else>
                        </dgm:choose>
                      </dgm:if>
                      <dgm:if name="Name199" axis="ch" ptType="node" func="cnt" op="equ" val="5">
                        <dgm:choose name="Name200">
                          <dgm:if name="Name201" axis="ch ch" ptType="node node" st="2 1" cnt="1 0" func="cnt" op="equ" val="1">
                            <dgm:alg type="cycle">
                              <dgm:param type="ctrShpMap" val="fNode"/>
                              <dgm:param type="stAng" val="288"/>
                            </dgm:alg>
                          </dgm:if>
                          <dgm:if name="Name202" axis="ch ch" ptType="node node" st="2 1" cnt="1 0" func="cnt" op="equ" val="2">
                            <dgm:alg type="cycle">
                              <dgm:param type="ctrShpMap" val="fNode"/>
                              <dgm:param type="stAng" val="333"/>
                              <dgm:param type="spanAng" val="-90"/>
                            </dgm:alg>
                          </dgm:if>
                          <dgm:else name="Name203">
                            <dgm:alg type="cycle">
                              <dgm:param type="ctrShpMap" val="fNode"/>
                              <dgm:param type="stAng" val="0"/>
                              <dgm:param type="spanAng" val="-360"/>
                            </dgm:alg>
                          </dgm:else>
                        </dgm:choose>
                      </dgm:if>
                      <dgm:if name="Name204" axis="ch" ptType="node" func="cnt" op="equ" val="6">
                        <dgm:choose name="Name205">
                          <dgm:if name="Name206" axis="ch ch" ptType="node node" st="2 1" cnt="1 0" func="cnt" op="equ" val="1">
                            <dgm:alg type="cycle">
                              <dgm:param type="ctrShpMap" val="fNode"/>
                              <dgm:param type="stAng" val="300"/>
                            </dgm:alg>
                          </dgm:if>
                          <dgm:if name="Name207" axis="ch ch" ptType="node node" st="2 1" cnt="1 0" func="cnt" op="equ" val="2">
                            <dgm:alg type="cycle">
                              <dgm:param type="ctrShpMap" val="fNode"/>
                              <dgm:param type="stAng" val="345"/>
                              <dgm:param type="spanAng" val="-90"/>
                            </dgm:alg>
                          </dgm:if>
                          <dgm:else name="Name208">
                            <dgm:alg type="cycle">
                              <dgm:param type="ctrShpMap" val="fNode"/>
                              <dgm:param type="stAng" val="0"/>
                              <dgm:param type="spanAng" val="-360"/>
                            </dgm:alg>
                          </dgm:else>
                        </dgm:choose>
                      </dgm:if>
                      <dgm:if name="Name209" axis="ch" ptType="node" func="cnt" op="gte" val="7">
                        <dgm:choose name="Name210">
                          <dgm:if name="Name211" axis="ch ch" ptType="node node" st="2 1" cnt="1 0" func="cnt" op="equ" val="1">
                            <dgm:alg type="cycle">
                              <dgm:param type="ctrShpMap" val="fNode"/>
                              <dgm:param type="stAng" val="308"/>
                            </dgm:alg>
                          </dgm:if>
                          <dgm:if name="Name212" axis="ch ch" ptType="node node" st="2 1" cnt="1 0" func="cnt" op="equ" val="2">
                            <dgm:alg type="cycle">
                              <dgm:param type="ctrShpMap" val="fNode"/>
                              <dgm:param type="stAng" val="353"/>
                              <dgm:param type="spanAng" val="-90"/>
                            </dgm:alg>
                          </dgm:if>
                          <dgm:else name="Name213">
                            <dgm:alg type="cycle">
                              <dgm:param type="ctrShpMap" val="fNode"/>
                              <dgm:param type="stAng" val="0"/>
                              <dgm:param type="spanAng" val="-360"/>
                            </dgm:alg>
                          </dgm:else>
                        </dgm:choose>
                      </dgm:if>
                      <dgm:else name="Name214"/>
                    </dgm:choose>
                  </dgm:else>
                </dgm:choose>
                <dgm:shape xmlns:r="http://schemas.openxmlformats.org/officeDocument/2006/relationships" r:blip="">
                  <dgm:adjLst/>
                </dgm:shape>
                <dgm:presOf/>
                <dgm:constrLst>
                  <dgm:constr type="sp" refType="w" fact="0.1"/>
                  <dgm:constr type="sibSp" refType="w" fact="0.1"/>
                </dgm:constrLst>
                <dgm:forEach name="Name215" axis="ch" ptType="node" st="2" cnt="1">
                  <dgm:layoutNode name="childCenter2" styleLbl="node1">
                    <dgm:alg type="tx"/>
                    <dgm:shape xmlns:r="http://schemas.openxmlformats.org/officeDocument/2006/relationships" type="roundRect" r:blip="">
                      <dgm:adjLst/>
                    </dgm:shape>
                    <dgm:presOf axis="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name="Name216" axis="ch">
                    <dgm:forEach name="Name217" axis="self" ptType="parTrans">
                      <dgm:layoutNode name="Name218">
                        <dgm:alg type="conn">
                          <dgm:param type="dim" val="1D"/>
                          <dgm:param type="begPts" val="auto"/>
                          <dgm:param type="endPts" val="auto"/>
                          <dgm:param type="begSty" val="noArr"/>
                          <dgm:param type="endSty" val="noArr"/>
                        </dgm:alg>
                        <dgm:shape xmlns:r="http://schemas.openxmlformats.org/officeDocument/2006/relationships" type="conn" r:blip="">
                          <dgm:adjLst/>
                        </dgm:shape>
                        <dgm:presOf axis="self"/>
                        <dgm:constrLst>
                          <dgm:constr type="begPad"/>
                          <dgm:constr type="endPad"/>
                        </dgm:constrLst>
                      </dgm:layoutNode>
                    </dgm:forEach>
                    <dgm:forEach name="Name219" axis="self" ptType="node">
                      <dgm:layoutNode name="text2" styleLbl="node1">
                        <dgm:varLst>
                          <dgm:bulletEnabled val="1"/>
                        </dgm:varLst>
                        <dgm:alg type="tx"/>
                        <dgm:shape xmlns:r="http://schemas.openxmlformats.org/officeDocument/2006/relationships" type="roundRect" r:blip="">
                          <dgm:adjLst/>
                        </dgm:shape>
                        <dgm:presOf axis="desOr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dgm:forEach>
                </dgm:forEach>
              </dgm:layoutNode>
              <dgm:forEach name="Name220" axis="ch" ptType="parTrans" st="2" cnt="1">
                <dgm:layoutNode name="Name221">
                  <dgm:alg type="conn">
                    <dgm:param type="dim" val="1D"/>
                    <dgm:param type="begPts" val="auto"/>
                    <dgm:param type="endPts" val="auto"/>
                    <dgm:param type="endSty" val="noArr"/>
                    <dgm:param type="srcNode" val="textCenter"/>
                    <dgm:param type="dstNode" val="childCenter2"/>
                  </dgm:alg>
                  <dgm:shape xmlns:r="http://schemas.openxmlformats.org/officeDocument/2006/relationships" type="conn" r:blip="" zOrderOff="-999">
                    <dgm:adjLst/>
                  </dgm:shape>
                  <dgm:presOf axis="self"/>
                  <dgm:constrLst>
                    <dgm:constr type="h"/>
                    <dgm:constr type="begPad"/>
                    <dgm:constr type="endPad"/>
                  </dgm:constrLst>
                </dgm:layoutNode>
              </dgm:forEach>
            </dgm:if>
            <dgm:else name="Name222"/>
          </dgm:choose>
          <dgm:choose name="Name223">
            <dgm:if name="Name224" axis="ch" ptType="node" func="cnt" op="gte" val="3">
              <dgm:layoutNode name="cycle_3">
                <dgm:choose name="Name225">
                  <dgm:if name="Name226" func="var" arg="dir" op="equ" val="norm">
                    <dgm:choose name="Name227">
                      <dgm:if name="Name228" axis="ch" ptType="node" func="cnt" op="equ" val="3">
                        <dgm:choose name="Name229">
                          <dgm:if name="Name230" axis="ch ch" ptType="node node" st="3 1" cnt="1 0" func="cnt" op="equ" val="1">
                            <dgm:alg type="cycle">
                              <dgm:param type="ctrShpMap" val="fNode"/>
                              <dgm:param type="stAng" val="240"/>
                              <dgm:param type="horzAlign" val="l"/>
                              <dgm:param type="vertAlign" val="b"/>
                            </dgm:alg>
                          </dgm:if>
                          <dgm:if name="Name231" axis="ch ch" ptType="node node" st="3 1" cnt="1 0" func="cnt" op="equ" val="2">
                            <dgm:alg type="cycle">
                              <dgm:param type="ctrShpMap" val="fNode"/>
                              <dgm:param type="stAng" val="195"/>
                              <dgm:param type="spanAng" val="90"/>
                              <dgm:param type="horzAlign" val="l"/>
                              <dgm:param type="vertAlign" val="b"/>
                            </dgm:alg>
                          </dgm:if>
                          <dgm:else name="Name232">
                            <dgm:alg type="cycle">
                              <dgm:param type="ctrShpMap" val="fNode"/>
                              <dgm:param type="stAng" val="150"/>
                              <dgm:param type="spanAng" val="180"/>
                            </dgm:alg>
                          </dgm:else>
                        </dgm:choose>
                      </dgm:if>
                      <dgm:if name="Name233" axis="ch" ptType="node" func="cnt" op="equ" val="4">
                        <dgm:choose name="Name234">
                          <dgm:if name="Name235" axis="ch ch" ptType="node node" st="3 1" cnt="1 0" func="cnt" op="equ" val="1">
                            <dgm:alg type="cycle">
                              <dgm:param type="ctrShpMap" val="fNode"/>
                              <dgm:param type="stAng" val="180"/>
                            </dgm:alg>
                          </dgm:if>
                          <dgm:if name="Name236" axis="ch ch" ptType="node node" st="3 1" cnt="1 0" func="cnt" op="equ" val="2">
                            <dgm:alg type="cycle">
                              <dgm:param type="ctrShpMap" val="fNode"/>
                              <dgm:param type="stAng" val="135"/>
                              <dgm:param type="spanAng" val="90"/>
                            </dgm:alg>
                          </dgm:if>
                          <dgm:else name="Name237">
                            <dgm:alg type="cycle">
                              <dgm:param type="ctrShpMap" val="fNode"/>
                              <dgm:param type="stAng" val="112.5"/>
                              <dgm:param type="spanAng" val="135"/>
                            </dgm:alg>
                          </dgm:else>
                        </dgm:choose>
                      </dgm:if>
                      <dgm:if name="Name238" axis="ch" ptType="node" func="cnt" op="equ" val="5">
                        <dgm:choose name="Name239">
                          <dgm:if name="Name240" axis="ch ch" ptType="node node" st="3 1" cnt="1 0" func="cnt" op="equ" val="1">
                            <dgm:alg type="cycle">
                              <dgm:param type="ctrShpMap" val="fNode"/>
                              <dgm:param type="stAng" val="144"/>
                            </dgm:alg>
                          </dgm:if>
                          <dgm:if name="Name241" axis="ch ch" ptType="node node" st="3 1" cnt="1 0" func="cnt" op="equ" val="2">
                            <dgm:alg type="cycle">
                              <dgm:param type="ctrShpMap" val="fNode"/>
                              <dgm:param type="stAng" val="99"/>
                              <dgm:param type="spanAng" val="90"/>
                            </dgm:alg>
                          </dgm:if>
                          <dgm:else name="Name242">
                            <dgm:alg type="cycle">
                              <dgm:param type="ctrShpMap" val="fNode"/>
                              <dgm:param type="stAng" val="0"/>
                              <dgm:param type="spanAng" val="360"/>
                            </dgm:alg>
                          </dgm:else>
                        </dgm:choose>
                      </dgm:if>
                      <dgm:if name="Name243" axis="ch" ptType="node" func="cnt" op="equ" val="6">
                        <dgm:choose name="Name244">
                          <dgm:if name="Name245" axis="ch ch" ptType="node node" st="3 1" cnt="1 0" func="cnt" op="equ" val="1">
                            <dgm:alg type="cycle">
                              <dgm:param type="ctrShpMap" val="fNode"/>
                              <dgm:param type="stAng" val="120"/>
                            </dgm:alg>
                          </dgm:if>
                          <dgm:if name="Name246" axis="ch ch" ptType="node node" st="3 1" cnt="1 0" func="cnt" op="equ" val="2">
                            <dgm:alg type="cycle">
                              <dgm:param type="ctrShpMap" val="fNode"/>
                              <dgm:param type="stAng" val="75"/>
                              <dgm:param type="spanAng" val="90"/>
                            </dgm:alg>
                          </dgm:if>
                          <dgm:else name="Name247">
                            <dgm:alg type="cycle">
                              <dgm:param type="ctrShpMap" val="fNode"/>
                              <dgm:param type="stAng" val="0"/>
                              <dgm:param type="spanAng" val="360"/>
                            </dgm:alg>
                          </dgm:else>
                        </dgm:choose>
                      </dgm:if>
                      <dgm:if name="Name248" axis="ch" ptType="node" func="cnt" op="gte" val="7">
                        <dgm:choose name="Name249">
                          <dgm:if name="Name250" axis="ch ch" ptType="node node" st="3 1" cnt="1 0" func="cnt" op="equ" val="1">
                            <dgm:alg type="cycle">
                              <dgm:param type="ctrShpMap" val="fNode"/>
                              <dgm:param type="stAng" val="102"/>
                            </dgm:alg>
                          </dgm:if>
                          <dgm:if name="Name251" axis="ch ch" ptType="node node" st="3 1" cnt="1 0" func="cnt" op="equ" val="2">
                            <dgm:alg type="cycle">
                              <dgm:param type="ctrShpMap" val="fNode"/>
                              <dgm:param type="stAng" val="57"/>
                              <dgm:param type="spanAng" val="90"/>
                            </dgm:alg>
                          </dgm:if>
                          <dgm:else name="Name252">
                            <dgm:alg type="cycle">
                              <dgm:param type="ctrShpMap" val="fNode"/>
                              <dgm:param type="stAng" val="0"/>
                              <dgm:param type="spanAng" val="360"/>
                            </dgm:alg>
                          </dgm:else>
                        </dgm:choose>
                      </dgm:if>
                      <dgm:else name="Name253"/>
                    </dgm:choose>
                  </dgm:if>
                  <dgm:else name="Name254">
                    <dgm:choose name="Name255">
                      <dgm:if name="Name256" axis="ch" ptType="node" func="cnt" op="equ" val="3">
                        <dgm:choose name="Name257">
                          <dgm:if name="Name258" axis="ch ch" ptType="node node" st="3 1" cnt="1 0" func="cnt" op="equ" val="1">
                            <dgm:alg type="cycle">
                              <dgm:param type="ctrShpMap" val="fNode"/>
                              <dgm:param type="stAng" val="120"/>
                              <dgm:param type="horzAlign" val="r"/>
                              <dgm:param type="vertAlign" val="b"/>
                            </dgm:alg>
                          </dgm:if>
                          <dgm:if name="Name259" axis="ch ch" ptType="node node" st="3 1" cnt="1 0" func="cnt" op="equ" val="2">
                            <dgm:alg type="cycle">
                              <dgm:param type="ctrShpMap" val="fNode"/>
                              <dgm:param type="stAng" val="165"/>
                              <dgm:param type="spanAng" val="-90"/>
                              <dgm:param type="horzAlign" val="r"/>
                              <dgm:param type="vertAlign" val="b"/>
                            </dgm:alg>
                          </dgm:if>
                          <dgm:else name="Name260">
                            <dgm:alg type="cycle">
                              <dgm:param type="ctrShpMap" val="fNode"/>
                              <dgm:param type="stAng" val="210"/>
                              <dgm:param type="spanAng" val="-180"/>
                            </dgm:alg>
                          </dgm:else>
                        </dgm:choose>
                      </dgm:if>
                      <dgm:if name="Name261" axis="ch" ptType="node" func="cnt" op="equ" val="4">
                        <dgm:choose name="Name262">
                          <dgm:if name="Name263" axis="ch ch" ptType="node node" st="3 1" cnt="1 0" func="cnt" op="equ" val="1">
                            <dgm:alg type="cycle">
                              <dgm:param type="ctrShpMap" val="fNode"/>
                              <dgm:param type="stAng" val="180"/>
                            </dgm:alg>
                          </dgm:if>
                          <dgm:if name="Name264" axis="ch ch" ptType="node node" st="3 1" cnt="1 0" func="cnt" op="equ" val="2">
                            <dgm:alg type="cycle">
                              <dgm:param type="ctrShpMap" val="fNode"/>
                              <dgm:param type="stAng" val="225"/>
                              <dgm:param type="spanAng" val="-90"/>
                            </dgm:alg>
                          </dgm:if>
                          <dgm:else name="Name265">
                            <dgm:alg type="cycle">
                              <dgm:param type="ctrShpMap" val="fNode"/>
                              <dgm:param type="stAng" val="247.5"/>
                              <dgm:param type="spanAng" val="-135"/>
                            </dgm:alg>
                          </dgm:else>
                        </dgm:choose>
                      </dgm:if>
                      <dgm:if name="Name266" axis="ch" ptType="node" func="cnt" op="equ" val="5">
                        <dgm:choose name="Name267">
                          <dgm:if name="Name268" axis="ch ch" ptType="node node" st="3 1" cnt="1 0" func="cnt" op="equ" val="1">
                            <dgm:alg type="cycle">
                              <dgm:param type="ctrShpMap" val="fNode"/>
                              <dgm:param type="stAng" val="216"/>
                            </dgm:alg>
                          </dgm:if>
                          <dgm:if name="Name269" axis="ch ch" ptType="node node" st="3 1" cnt="1 0" func="cnt" op="equ" val="2">
                            <dgm:alg type="cycle">
                              <dgm:param type="ctrShpMap" val="fNode"/>
                              <dgm:param type="stAng" val="261"/>
                              <dgm:param type="spanAng" val="-90"/>
                            </dgm:alg>
                          </dgm:if>
                          <dgm:else name="Name270">
                            <dgm:alg type="cycle">
                              <dgm:param type="ctrShpMap" val="fNode"/>
                              <dgm:param type="stAng" val="0"/>
                              <dgm:param type="spanAng" val="-360"/>
                            </dgm:alg>
                          </dgm:else>
                        </dgm:choose>
                      </dgm:if>
                      <dgm:if name="Name271" axis="ch" ptType="node" func="cnt" op="equ" val="6">
                        <dgm:choose name="Name272">
                          <dgm:if name="Name273" axis="ch ch" ptType="node node" st="3 1" cnt="1 0" func="cnt" op="equ" val="1">
                            <dgm:alg type="cycle">
                              <dgm:param type="ctrShpMap" val="fNode"/>
                              <dgm:param type="stAng" val="240"/>
                            </dgm:alg>
                          </dgm:if>
                          <dgm:if name="Name274" axis="ch ch" ptType="node node" st="3 1" cnt="1 0" func="cnt" op="equ" val="2">
                            <dgm:alg type="cycle">
                              <dgm:param type="ctrShpMap" val="fNode"/>
                              <dgm:param type="stAng" val="285"/>
                              <dgm:param type="spanAng" val="-90"/>
                            </dgm:alg>
                          </dgm:if>
                          <dgm:else name="Name275">
                            <dgm:alg type="cycle">
                              <dgm:param type="ctrShpMap" val="fNode"/>
                              <dgm:param type="stAng" val="0"/>
                              <dgm:param type="spanAng" val="-360"/>
                            </dgm:alg>
                          </dgm:else>
                        </dgm:choose>
                      </dgm:if>
                      <dgm:if name="Name276" axis="ch" ptType="node" func="cnt" op="gte" val="7">
                        <dgm:choose name="Name277">
                          <dgm:if name="Name278" axis="ch ch" ptType="node node" st="3 1" cnt="1 0" func="cnt" op="equ" val="1">
                            <dgm:alg type="cycle">
                              <dgm:param type="ctrShpMap" val="fNode"/>
                              <dgm:param type="stAng" val="257"/>
                            </dgm:alg>
                          </dgm:if>
                          <dgm:if name="Name279" axis="ch ch" ptType="node node" st="3 1" cnt="1 0" func="cnt" op="equ" val="2">
                            <dgm:alg type="cycle">
                              <dgm:param type="ctrShpMap" val="fNode"/>
                              <dgm:param type="stAng" val="302"/>
                              <dgm:param type="spanAng" val="-90"/>
                            </dgm:alg>
                          </dgm:if>
                          <dgm:else name="Name280">
                            <dgm:alg type="cycle">
                              <dgm:param type="ctrShpMap" val="fNode"/>
                              <dgm:param type="stAng" val="0"/>
                              <dgm:param type="spanAng" val="-360"/>
                            </dgm:alg>
                          </dgm:else>
                        </dgm:choose>
                      </dgm:if>
                      <dgm:else name="Name281"/>
                    </dgm:choose>
                  </dgm:else>
                </dgm:choose>
                <dgm:shape xmlns:r="http://schemas.openxmlformats.org/officeDocument/2006/relationships" r:blip="">
                  <dgm:adjLst/>
                </dgm:shape>
                <dgm:presOf/>
                <dgm:constrLst>
                  <dgm:constr type="sp" refType="w" fact="0.1"/>
                  <dgm:constr type="sibSp" refType="w" fact="0.1"/>
                </dgm:constrLst>
                <dgm:forEach name="Name282" axis="ch" ptType="node" st="3" cnt="1">
                  <dgm:layoutNode name="childCenter3" styleLbl="node1">
                    <dgm:alg type="tx"/>
                    <dgm:shape xmlns:r="http://schemas.openxmlformats.org/officeDocument/2006/relationships" type="roundRect" r:blip="">
                      <dgm:adjLst/>
                    </dgm:shape>
                    <dgm:presOf axis="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name="Name283" axis="ch">
                    <dgm:forEach name="Name284" axis="self" ptType="parTrans">
                      <dgm:layoutNode name="Name285">
                        <dgm:alg type="conn">
                          <dgm:param type="dim" val="1D"/>
                          <dgm:param type="begPts" val="auto"/>
                          <dgm:param type="endPts" val="auto"/>
                          <dgm:param type="begSty" val="noArr"/>
                          <dgm:param type="endSty" val="noArr"/>
                        </dgm:alg>
                        <dgm:shape xmlns:r="http://schemas.openxmlformats.org/officeDocument/2006/relationships" type="conn" r:blip="">
                          <dgm:adjLst/>
                        </dgm:shape>
                        <dgm:presOf axis="self"/>
                        <dgm:constrLst>
                          <dgm:constr type="begPad"/>
                          <dgm:constr type="endPad"/>
                        </dgm:constrLst>
                      </dgm:layoutNode>
                    </dgm:forEach>
                    <dgm:forEach name="Name286" axis="self" ptType="node">
                      <dgm:layoutNode name="text3" styleLbl="node1">
                        <dgm:varLst>
                          <dgm:bulletEnabled val="1"/>
                        </dgm:varLst>
                        <dgm:alg type="tx"/>
                        <dgm:shape xmlns:r="http://schemas.openxmlformats.org/officeDocument/2006/relationships" type="roundRect" r:blip="">
                          <dgm:adjLst/>
                        </dgm:shape>
                        <dgm:presOf axis="desOr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dgm:forEach>
                </dgm:forEach>
              </dgm:layoutNode>
              <dgm:forEach name="Name287" axis="ch" ptType="parTrans" st="3" cnt="1">
                <dgm:layoutNode name="Name288">
                  <dgm:alg type="conn">
                    <dgm:param type="dim" val="1D"/>
                    <dgm:param type="begPts" val="auto"/>
                    <dgm:param type="endPts" val="auto"/>
                    <dgm:param type="endSty" val="noArr"/>
                    <dgm:param type="srcNode" val="textCenter"/>
                    <dgm:param type="dstNode" val="childCenter3"/>
                  </dgm:alg>
                  <dgm:shape xmlns:r="http://schemas.openxmlformats.org/officeDocument/2006/relationships" type="conn" r:blip="" zOrderOff="-999">
                    <dgm:adjLst/>
                  </dgm:shape>
                  <dgm:presOf axis="self"/>
                  <dgm:constrLst>
                    <dgm:constr type="h"/>
                    <dgm:constr type="begPad"/>
                    <dgm:constr type="endPad"/>
                  </dgm:constrLst>
                </dgm:layoutNode>
              </dgm:forEach>
            </dgm:if>
            <dgm:else name="Name289"/>
          </dgm:choose>
          <dgm:choose name="Name290">
            <dgm:if name="Name291" axis="ch" ptType="node" func="cnt" op="gte" val="4">
              <dgm:layoutNode name="cycle_4">
                <dgm:choose name="Name292">
                  <dgm:if name="Name293" func="var" arg="dir" op="equ" val="norm">
                    <dgm:choose name="Name294">
                      <dgm:if name="Name295" axis="ch" ptType="node" func="cnt" op="equ" val="4">
                        <dgm:choose name="Name296">
                          <dgm:if name="Name297" axis="ch ch" ptType="node node" st="4 1" cnt="1 0" func="cnt" op="equ" val="1">
                            <dgm:alg type="cycle">
                              <dgm:param type="ctrShpMap" val="fNode"/>
                              <dgm:param type="stAng" val="270"/>
                            </dgm:alg>
                          </dgm:if>
                          <dgm:if name="Name298" axis="ch ch" ptType="node node" st="4 1" cnt="1 0" func="cnt" op="equ" val="2">
                            <dgm:alg type="cycle">
                              <dgm:param type="ctrShpMap" val="fNode"/>
                              <dgm:param type="stAng" val="225"/>
                              <dgm:param type="spanAng" val="90"/>
                            </dgm:alg>
                          </dgm:if>
                          <dgm:else name="Name299">
                            <dgm:alg type="cycle">
                              <dgm:param type="ctrShpMap" val="fNode"/>
                              <dgm:param type="stAng" val="202.5"/>
                              <dgm:param type="spanAng" val="135"/>
                            </dgm:alg>
                          </dgm:else>
                        </dgm:choose>
                      </dgm:if>
                      <dgm:if name="Name300" axis="ch" ptType="node" func="cnt" op="equ" val="5">
                        <dgm:choose name="Name301">
                          <dgm:if name="Name302" axis="ch ch" ptType="node node" st="4 1" cnt="1 0" func="cnt" op="equ" val="1">
                            <dgm:alg type="cycle">
                              <dgm:param type="ctrShpMap" val="fNode"/>
                              <dgm:param type="stAng" val="216"/>
                            </dgm:alg>
                          </dgm:if>
                          <dgm:if name="Name303" axis="ch ch" ptType="node node" st="4 1" cnt="1 0" func="cnt" op="equ" val="2">
                            <dgm:alg type="cycle">
                              <dgm:param type="ctrShpMap" val="fNode"/>
                              <dgm:param type="stAng" val="171"/>
                              <dgm:param type="spanAng" val="90"/>
                            </dgm:alg>
                          </dgm:if>
                          <dgm:else name="Name304">
                            <dgm:alg type="cycle">
                              <dgm:param type="ctrShpMap" val="fNode"/>
                              <dgm:param type="stAng" val="0"/>
                              <dgm:param type="spanAng" val="360"/>
                            </dgm:alg>
                          </dgm:else>
                        </dgm:choose>
                      </dgm:if>
                      <dgm:if name="Name305" axis="ch" ptType="node" func="cnt" op="equ" val="6">
                        <dgm:choose name="Name306">
                          <dgm:if name="Name307" axis="ch ch" ptType="node node" st="4 1" cnt="1 0" func="cnt" op="equ" val="1">
                            <dgm:alg type="cycle">
                              <dgm:param type="ctrShpMap" val="fNode"/>
                              <dgm:param type="stAng" val="180"/>
                            </dgm:alg>
                          </dgm:if>
                          <dgm:if name="Name308" axis="ch ch" ptType="node node" st="4 1" cnt="1 0" func="cnt" op="equ" val="2">
                            <dgm:alg type="cycle">
                              <dgm:param type="ctrShpMap" val="fNode"/>
                              <dgm:param type="stAng" val="135"/>
                              <dgm:param type="spanAng" val="90"/>
                            </dgm:alg>
                          </dgm:if>
                          <dgm:else name="Name309">
                            <dgm:alg type="cycle">
                              <dgm:param type="ctrShpMap" val="fNode"/>
                              <dgm:param type="stAng" val="0"/>
                              <dgm:param type="spanAng" val="360"/>
                            </dgm:alg>
                          </dgm:else>
                        </dgm:choose>
                      </dgm:if>
                      <dgm:if name="Name310" axis="ch" ptType="node" func="cnt" op="gte" val="7">
                        <dgm:choose name="Name311">
                          <dgm:if name="Name312" axis="ch ch" ptType="node node" st="4 1" cnt="1 0" func="cnt" op="equ" val="1">
                            <dgm:alg type="cycle">
                              <dgm:param type="ctrShpMap" val="fNode"/>
                              <dgm:param type="stAng" val="154"/>
                            </dgm:alg>
                          </dgm:if>
                          <dgm:if name="Name313" axis="ch ch" ptType="node node" st="4 1" cnt="1 0" func="cnt" op="equ" val="2">
                            <dgm:alg type="cycle">
                              <dgm:param type="ctrShpMap" val="fNode"/>
                              <dgm:param type="stAng" val="109"/>
                              <dgm:param type="spanAng" val="90"/>
                            </dgm:alg>
                          </dgm:if>
                          <dgm:else name="Name314">
                            <dgm:alg type="cycle">
                              <dgm:param type="ctrShpMap" val="fNode"/>
                              <dgm:param type="stAng" val="0"/>
                              <dgm:param type="spanAng" val="360"/>
                            </dgm:alg>
                          </dgm:else>
                        </dgm:choose>
                      </dgm:if>
                      <dgm:else name="Name315"/>
                    </dgm:choose>
                  </dgm:if>
                  <dgm:else name="Name316">
                    <dgm:choose name="Name317">
                      <dgm:if name="Name318" axis="ch" ptType="node" func="cnt" op="equ" val="4">
                        <dgm:choose name="Name319">
                          <dgm:if name="Name320" axis="ch ch" ptType="node node" st="4 1" cnt="1 0" func="cnt" op="equ" val="1">
                            <dgm:alg type="cycle">
                              <dgm:param type="ctrShpMap" val="fNode"/>
                              <dgm:param type="stAng" val="90"/>
                            </dgm:alg>
                          </dgm:if>
                          <dgm:if name="Name321" axis="ch ch" ptType="node node" st="4 1" cnt="1 0" func="cnt" op="equ" val="2">
                            <dgm:alg type="cycle">
                              <dgm:param type="ctrShpMap" val="fNode"/>
                              <dgm:param type="stAng" val="135"/>
                              <dgm:param type="spanAng" val="-90"/>
                            </dgm:alg>
                          </dgm:if>
                          <dgm:else name="Name322">
                            <dgm:alg type="cycle">
                              <dgm:param type="ctrShpMap" val="fNode"/>
                              <dgm:param type="stAng" val="157.5"/>
                              <dgm:param type="spanAng" val="-135"/>
                            </dgm:alg>
                          </dgm:else>
                        </dgm:choose>
                      </dgm:if>
                      <dgm:if name="Name323" axis="ch" ptType="node" func="cnt" op="equ" val="5">
                        <dgm:choose name="Name324">
                          <dgm:if name="Name325" axis="ch ch" ptType="node node" st="4 1" cnt="1 0" func="cnt" op="equ" val="1">
                            <dgm:alg type="cycle">
                              <dgm:param type="ctrShpMap" val="fNode"/>
                              <dgm:param type="stAng" val="144"/>
                            </dgm:alg>
                          </dgm:if>
                          <dgm:if name="Name326" axis="ch ch" ptType="node node" st="4 1" cnt="1 0" func="cnt" op="equ" val="2">
                            <dgm:alg type="cycle">
                              <dgm:param type="ctrShpMap" val="fNode"/>
                              <dgm:param type="stAng" val="189"/>
                              <dgm:param type="spanAng" val="-90"/>
                            </dgm:alg>
                          </dgm:if>
                          <dgm:else name="Name327">
                            <dgm:alg type="cycle">
                              <dgm:param type="ctrShpMap" val="fNode"/>
                              <dgm:param type="stAng" val="0"/>
                              <dgm:param type="spanAng" val="-360"/>
                            </dgm:alg>
                          </dgm:else>
                        </dgm:choose>
                      </dgm:if>
                      <dgm:if name="Name328" axis="ch" ptType="node" func="cnt" op="equ" val="6">
                        <dgm:choose name="Name329">
                          <dgm:if name="Name330" axis="ch ch" ptType="node node" st="4 1" cnt="1 0" func="cnt" op="equ" val="1">
                            <dgm:alg type="cycle">
                              <dgm:param type="ctrShpMap" val="fNode"/>
                              <dgm:param type="stAng" val="180"/>
                            </dgm:alg>
                          </dgm:if>
                          <dgm:if name="Name331" axis="ch ch" ptType="node node" st="4 1" cnt="1 0" func="cnt" op="equ" val="2">
                            <dgm:alg type="cycle">
                              <dgm:param type="ctrShpMap" val="fNode"/>
                              <dgm:param type="stAng" val="225"/>
                              <dgm:param type="spanAng" val="-90"/>
                            </dgm:alg>
                          </dgm:if>
                          <dgm:else name="Name332">
                            <dgm:alg type="cycle">
                              <dgm:param type="ctrShpMap" val="fNode"/>
                              <dgm:param type="stAng" val="0"/>
                              <dgm:param type="spanAng" val="-360"/>
                            </dgm:alg>
                          </dgm:else>
                        </dgm:choose>
                      </dgm:if>
                      <dgm:if name="Name333" axis="ch" ptType="node" func="cnt" op="gte" val="7">
                        <dgm:choose name="Name334">
                          <dgm:if name="Name335" axis="ch ch" ptType="node node" st="4 1" cnt="1 0" func="cnt" op="equ" val="1">
                            <dgm:alg type="cycle">
                              <dgm:param type="ctrShpMap" val="fNode"/>
                              <dgm:param type="stAng" val="205"/>
                            </dgm:alg>
                          </dgm:if>
                          <dgm:if name="Name336" axis="ch ch" ptType="node node" st="4 1" cnt="1 0" func="cnt" op="equ" val="2">
                            <dgm:alg type="cycle">
                              <dgm:param type="ctrShpMap" val="fNode"/>
                              <dgm:param type="stAng" val="250"/>
                              <dgm:param type="spanAng" val="-90"/>
                            </dgm:alg>
                          </dgm:if>
                          <dgm:else name="Name337">
                            <dgm:alg type="cycle">
                              <dgm:param type="ctrShpMap" val="fNode"/>
                              <dgm:param type="stAng" val="0"/>
                              <dgm:param type="spanAng" val="-360"/>
                            </dgm:alg>
                          </dgm:else>
                        </dgm:choose>
                      </dgm:if>
                      <dgm:else name="Name338"/>
                    </dgm:choose>
                  </dgm:else>
                </dgm:choose>
                <dgm:shape xmlns:r="http://schemas.openxmlformats.org/officeDocument/2006/relationships" r:blip="">
                  <dgm:adjLst/>
                </dgm:shape>
                <dgm:presOf/>
                <dgm:constrLst>
                  <dgm:constr type="sp" refType="w" fact="0.1"/>
                  <dgm:constr type="sibSp" refType="w" fact="0.1"/>
                </dgm:constrLst>
                <dgm:forEach name="Name339" axis="ch" ptType="node" st="4" cnt="1">
                  <dgm:layoutNode name="childCenter4" styleLbl="node1">
                    <dgm:alg type="tx"/>
                    <dgm:shape xmlns:r="http://schemas.openxmlformats.org/officeDocument/2006/relationships" type="roundRect" r:blip="">
                      <dgm:adjLst/>
                    </dgm:shape>
                    <dgm:presOf axis="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name="Name340" axis="ch">
                    <dgm:forEach name="Name341" axis="self" ptType="parTrans">
                      <dgm:layoutNode name="Name342">
                        <dgm:alg type="conn">
                          <dgm:param type="dim" val="1D"/>
                          <dgm:param type="begPts" val="auto"/>
                          <dgm:param type="endPts" val="auto"/>
                          <dgm:param type="begSty" val="noArr"/>
                          <dgm:param type="endSty" val="noArr"/>
                        </dgm:alg>
                        <dgm:shape xmlns:r="http://schemas.openxmlformats.org/officeDocument/2006/relationships" type="conn" r:blip="">
                          <dgm:adjLst/>
                        </dgm:shape>
                        <dgm:presOf axis="self"/>
                        <dgm:constrLst>
                          <dgm:constr type="begPad"/>
                          <dgm:constr type="endPad"/>
                        </dgm:constrLst>
                      </dgm:layoutNode>
                    </dgm:forEach>
                    <dgm:forEach name="Name343" axis="self" ptType="node">
                      <dgm:layoutNode name="text4" styleLbl="node1">
                        <dgm:varLst>
                          <dgm:bulletEnabled val="1"/>
                        </dgm:varLst>
                        <dgm:alg type="tx"/>
                        <dgm:shape xmlns:r="http://schemas.openxmlformats.org/officeDocument/2006/relationships" type="roundRect" r:blip="">
                          <dgm:adjLst/>
                        </dgm:shape>
                        <dgm:presOf axis="desOr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dgm:forEach>
                </dgm:forEach>
              </dgm:layoutNode>
              <dgm:forEach name="Name344" axis="ch" ptType="parTrans" st="4" cnt="1">
                <dgm:layoutNode name="Name345">
                  <dgm:alg type="conn">
                    <dgm:param type="dim" val="1D"/>
                    <dgm:param type="begPts" val="auto"/>
                    <dgm:param type="endPts" val="auto"/>
                    <dgm:param type="endSty" val="noArr"/>
                    <dgm:param type="srcNode" val="textCenter"/>
                    <dgm:param type="dstNode" val="childCenter4"/>
                  </dgm:alg>
                  <dgm:shape xmlns:r="http://schemas.openxmlformats.org/officeDocument/2006/relationships" type="conn" r:blip="" zOrderOff="-999">
                    <dgm:adjLst/>
                  </dgm:shape>
                  <dgm:presOf axis="self"/>
                  <dgm:constrLst>
                    <dgm:constr type="h"/>
                    <dgm:constr type="begPad"/>
                    <dgm:constr type="endPad"/>
                  </dgm:constrLst>
                </dgm:layoutNode>
              </dgm:forEach>
            </dgm:if>
            <dgm:else name="Name346"/>
          </dgm:choose>
          <dgm:choose name="Name347">
            <dgm:if name="Name348" axis="ch" ptType="node" func="cnt" op="gte" val="5">
              <dgm:layoutNode name="cycle_5">
                <dgm:choose name="Name349">
                  <dgm:if name="Name350" func="var" arg="dir" op="equ" val="norm">
                    <dgm:choose name="Name351">
                      <dgm:if name="Name352" axis="ch" ptType="node" func="cnt" op="equ" val="5">
                        <dgm:choose name="Name353">
                          <dgm:if name="Name354" axis="ch ch" ptType="node node" st="5 1" cnt="1 0" func="cnt" op="equ" val="1">
                            <dgm:alg type="cycle">
                              <dgm:param type="ctrShpMap" val="fNode"/>
                              <dgm:param type="stAng" val="288"/>
                            </dgm:alg>
                          </dgm:if>
                          <dgm:if name="Name355" axis="ch ch" ptType="node node" st="5 1" cnt="1 0" func="cnt" op="equ" val="2">
                            <dgm:alg type="cycle">
                              <dgm:param type="ctrShpMap" val="fNode"/>
                              <dgm:param type="stAng" val="243"/>
                              <dgm:param type="spanAng" val="90"/>
                            </dgm:alg>
                          </dgm:if>
                          <dgm:else name="Name356">
                            <dgm:alg type="cycle">
                              <dgm:param type="ctrShpMap" val="fNode"/>
                              <dgm:param type="stAng" val="0"/>
                              <dgm:param type="spanAng" val="360"/>
                            </dgm:alg>
                          </dgm:else>
                        </dgm:choose>
                      </dgm:if>
                      <dgm:if name="Name357" axis="ch" ptType="node" func="cnt" op="equ" val="6">
                        <dgm:choose name="Name358">
                          <dgm:if name="Name359" axis="ch ch" ptType="node node" st="5 1" cnt="1 0" func="cnt" op="equ" val="1">
                            <dgm:alg type="cycle">
                              <dgm:param type="ctrShpMap" val="fNode"/>
                              <dgm:param type="stAng" val="240"/>
                            </dgm:alg>
                          </dgm:if>
                          <dgm:if name="Name360" axis="ch ch" ptType="node node" st="5 1" cnt="1 0" func="cnt" op="equ" val="2">
                            <dgm:alg type="cycle">
                              <dgm:param type="ctrShpMap" val="fNode"/>
                              <dgm:param type="stAng" val="195"/>
                              <dgm:param type="spanAng" val="90"/>
                            </dgm:alg>
                          </dgm:if>
                          <dgm:else name="Name361">
                            <dgm:alg type="cycle">
                              <dgm:param type="ctrShpMap" val="fNode"/>
                              <dgm:param type="stAng" val="0"/>
                              <dgm:param type="spanAng" val="360"/>
                            </dgm:alg>
                          </dgm:else>
                        </dgm:choose>
                      </dgm:if>
                      <dgm:if name="Name362" axis="ch" ptType="node" func="cnt" op="gte" val="7">
                        <dgm:choose name="Name363">
                          <dgm:if name="Name364" axis="ch ch" ptType="node node" st="5 1" cnt="1 0" func="cnt" op="equ" val="1">
                            <dgm:alg type="cycle">
                              <dgm:param type="ctrShpMap" val="fNode"/>
                              <dgm:param type="stAng" val="205"/>
                            </dgm:alg>
                          </dgm:if>
                          <dgm:if name="Name365" axis="ch ch" ptType="node node" st="5 1" cnt="1 0" func="cnt" op="equ" val="2">
                            <dgm:alg type="cycle">
                              <dgm:param type="ctrShpMap" val="fNode"/>
                              <dgm:param type="stAng" val="160"/>
                              <dgm:param type="spanAng" val="90"/>
                            </dgm:alg>
                          </dgm:if>
                          <dgm:else name="Name366">
                            <dgm:alg type="cycle">
                              <dgm:param type="ctrShpMap" val="fNode"/>
                              <dgm:param type="stAng" val="0"/>
                              <dgm:param type="spanAng" val="360"/>
                            </dgm:alg>
                          </dgm:else>
                        </dgm:choose>
                      </dgm:if>
                      <dgm:else name="Name367"/>
                    </dgm:choose>
                  </dgm:if>
                  <dgm:else name="Name368">
                    <dgm:choose name="Name369">
                      <dgm:if name="Name370" axis="ch" ptType="node" func="cnt" op="equ" val="5">
                        <dgm:choose name="Name371">
                          <dgm:if name="Name372" axis="ch ch" ptType="node node" st="5 1" cnt="1 0" func="cnt" op="equ" val="1">
                            <dgm:alg type="cycle">
                              <dgm:param type="ctrShpMap" val="fNode"/>
                              <dgm:param type="stAng" val="72"/>
                            </dgm:alg>
                          </dgm:if>
                          <dgm:if name="Name373" axis="ch ch" ptType="node node" st="5 1" cnt="1 0" func="cnt" op="equ" val="2">
                            <dgm:alg type="cycle">
                              <dgm:param type="ctrShpMap" val="fNode"/>
                              <dgm:param type="stAng" val="117"/>
                              <dgm:param type="spanAng" val="-90"/>
                            </dgm:alg>
                          </dgm:if>
                          <dgm:else name="Name374">
                            <dgm:alg type="cycle">
                              <dgm:param type="ctrShpMap" val="fNode"/>
                              <dgm:param type="stAng" val="0"/>
                              <dgm:param type="spanAng" val="-360"/>
                            </dgm:alg>
                          </dgm:else>
                        </dgm:choose>
                      </dgm:if>
                      <dgm:if name="Name375" axis="ch" ptType="node" func="cnt" op="equ" val="6">
                        <dgm:choose name="Name376">
                          <dgm:if name="Name377" axis="ch ch" ptType="node node" st="5 1" cnt="1 0" func="cnt" op="equ" val="1">
                            <dgm:alg type="cycle">
                              <dgm:param type="ctrShpMap" val="fNode"/>
                              <dgm:param type="stAng" val="120"/>
                            </dgm:alg>
                          </dgm:if>
                          <dgm:if name="Name378" axis="ch ch" ptType="node node" st="5 1" cnt="1 0" func="cnt" op="equ" val="2">
                            <dgm:alg type="cycle">
                              <dgm:param type="ctrShpMap" val="fNode"/>
                              <dgm:param type="stAng" val="165"/>
                              <dgm:param type="spanAng" val="-90"/>
                            </dgm:alg>
                          </dgm:if>
                          <dgm:else name="Name379">
                            <dgm:alg type="cycle">
                              <dgm:param type="ctrShpMap" val="fNode"/>
                              <dgm:param type="stAng" val="0"/>
                              <dgm:param type="spanAng" val="-360"/>
                            </dgm:alg>
                          </dgm:else>
                        </dgm:choose>
                      </dgm:if>
                      <dgm:if name="Name380" axis="ch" ptType="node" func="cnt" op="gte" val="7">
                        <dgm:choose name="Name381">
                          <dgm:if name="Name382" axis="ch ch" ptType="node node" st="5 1" cnt="1 0" func="cnt" op="equ" val="1">
                            <dgm:alg type="cycle">
                              <dgm:param type="ctrShpMap" val="fNode"/>
                              <dgm:param type="stAng" val="154"/>
                            </dgm:alg>
                          </dgm:if>
                          <dgm:if name="Name383" axis="ch ch" ptType="node node" st="5 1" cnt="1 0" func="cnt" op="equ" val="2">
                            <dgm:alg type="cycle">
                              <dgm:param type="ctrShpMap" val="fNode"/>
                              <dgm:param type="stAng" val="199"/>
                              <dgm:param type="spanAng" val="-90"/>
                            </dgm:alg>
                          </dgm:if>
                          <dgm:else name="Name384">
                            <dgm:alg type="cycle">
                              <dgm:param type="ctrShpMap" val="fNode"/>
                              <dgm:param type="stAng" val="0"/>
                              <dgm:param type="spanAng" val="-360"/>
                            </dgm:alg>
                          </dgm:else>
                        </dgm:choose>
                      </dgm:if>
                      <dgm:else name="Name385"/>
                    </dgm:choose>
                  </dgm:else>
                </dgm:choose>
                <dgm:shape xmlns:r="http://schemas.openxmlformats.org/officeDocument/2006/relationships" r:blip="">
                  <dgm:adjLst/>
                </dgm:shape>
                <dgm:presOf/>
                <dgm:constrLst>
                  <dgm:constr type="sp" refType="w" fact="0.1"/>
                  <dgm:constr type="sibSp" refType="w" fact="0.1"/>
                </dgm:constrLst>
                <dgm:forEach name="Name386" axis="ch" ptType="node" st="5" cnt="1">
                  <dgm:layoutNode name="childCenter5" styleLbl="node1">
                    <dgm:alg type="tx"/>
                    <dgm:shape xmlns:r="http://schemas.openxmlformats.org/officeDocument/2006/relationships" type="roundRect" r:blip="">
                      <dgm:adjLst/>
                    </dgm:shape>
                    <dgm:presOf axis="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name="Name387" axis="ch">
                    <dgm:forEach name="Name388" axis="self" ptType="parTrans">
                      <dgm:layoutNode name="Name389">
                        <dgm:alg type="conn">
                          <dgm:param type="dim" val="1D"/>
                          <dgm:param type="begPts" val="auto"/>
                          <dgm:param type="endPts" val="auto"/>
                          <dgm:param type="begSty" val="noArr"/>
                          <dgm:param type="endSty" val="noArr"/>
                        </dgm:alg>
                        <dgm:shape xmlns:r="http://schemas.openxmlformats.org/officeDocument/2006/relationships" type="conn" r:blip="">
                          <dgm:adjLst/>
                        </dgm:shape>
                        <dgm:presOf axis="self"/>
                        <dgm:constrLst>
                          <dgm:constr type="begPad"/>
                          <dgm:constr type="endPad"/>
                        </dgm:constrLst>
                      </dgm:layoutNode>
                    </dgm:forEach>
                    <dgm:forEach name="Name390" axis="self" ptType="node">
                      <dgm:layoutNode name="text5" styleLbl="node1">
                        <dgm:varLst>
                          <dgm:bulletEnabled val="1"/>
                        </dgm:varLst>
                        <dgm:alg type="tx"/>
                        <dgm:shape xmlns:r="http://schemas.openxmlformats.org/officeDocument/2006/relationships" type="roundRect" r:blip="">
                          <dgm:adjLst/>
                        </dgm:shape>
                        <dgm:presOf axis="desOr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dgm:forEach>
                </dgm:forEach>
              </dgm:layoutNode>
              <dgm:forEach name="Name391" axis="ch" ptType="parTrans" st="5" cnt="1">
                <dgm:layoutNode name="Name392">
                  <dgm:alg type="conn">
                    <dgm:param type="dim" val="1D"/>
                    <dgm:param type="begPts" val="auto"/>
                    <dgm:param type="endPts" val="auto"/>
                    <dgm:param type="endSty" val="noArr"/>
                    <dgm:param type="srcNode" val="textCenter"/>
                    <dgm:param type="dstNode" val="childCenter5"/>
                  </dgm:alg>
                  <dgm:shape xmlns:r="http://schemas.openxmlformats.org/officeDocument/2006/relationships" type="conn" r:blip="" zOrderOff="-999">
                    <dgm:adjLst/>
                  </dgm:shape>
                  <dgm:presOf axis="self"/>
                  <dgm:constrLst>
                    <dgm:constr type="h"/>
                    <dgm:constr type="begPad"/>
                    <dgm:constr type="endPad"/>
                  </dgm:constrLst>
                </dgm:layoutNode>
              </dgm:forEach>
            </dgm:if>
            <dgm:else name="Name393"/>
          </dgm:choose>
          <dgm:choose name="Name394">
            <dgm:if name="Name395" axis="ch" ptType="node" func="cnt" op="gte" val="6">
              <dgm:layoutNode name="cycle_6">
                <dgm:choose name="Name396">
                  <dgm:if name="Name397" func="var" arg="dir" op="equ" val="norm">
                    <dgm:choose name="Name398">
                      <dgm:if name="Name399" axis="ch" ptType="node" func="cnt" op="equ" val="6">
                        <dgm:choose name="Name400">
                          <dgm:if name="Name401" axis="ch ch" ptType="node node" st="6 1" cnt="1 0" func="cnt" op="equ" val="1">
                            <dgm:alg type="cycle">
                              <dgm:param type="ctrShpMap" val="fNode"/>
                              <dgm:param type="stAng" val="300"/>
                            </dgm:alg>
                          </dgm:if>
                          <dgm:if name="Name402" axis="ch ch" ptType="node node" st="6 1" cnt="1 0" func="cnt" op="equ" val="2">
                            <dgm:alg type="cycle">
                              <dgm:param type="ctrShpMap" val="fNode"/>
                              <dgm:param type="stAng" val="255"/>
                              <dgm:param type="spanAng" val="90"/>
                            </dgm:alg>
                          </dgm:if>
                          <dgm:else name="Name403">
                            <dgm:alg type="cycle">
                              <dgm:param type="ctrShpMap" val="fNode"/>
                              <dgm:param type="stAng" val="0"/>
                              <dgm:param type="spanAng" val="360"/>
                            </dgm:alg>
                          </dgm:else>
                        </dgm:choose>
                      </dgm:if>
                      <dgm:if name="Name404" axis="ch" ptType="node" func="cnt" op="gte" val="7">
                        <dgm:choose name="Name405">
                          <dgm:if name="Name406" axis="ch ch" ptType="node node" st="6 1" cnt="1 0" func="cnt" op="equ" val="1">
                            <dgm:alg type="cycle">
                              <dgm:param type="ctrShpMap" val="fNode"/>
                              <dgm:param type="stAng" val="257"/>
                            </dgm:alg>
                          </dgm:if>
                          <dgm:if name="Name407" axis="ch ch" ptType="node node" st="6 1" cnt="1 0" func="cnt" op="equ" val="2">
                            <dgm:alg type="cycle">
                              <dgm:param type="ctrShpMap" val="fNode"/>
                              <dgm:param type="stAng" val="212"/>
                              <dgm:param type="spanAng" val="90"/>
                            </dgm:alg>
                          </dgm:if>
                          <dgm:else name="Name408">
                            <dgm:alg type="cycle">
                              <dgm:param type="ctrShpMap" val="fNode"/>
                              <dgm:param type="stAng" val="0"/>
                              <dgm:param type="spanAng" val="360"/>
                            </dgm:alg>
                          </dgm:else>
                        </dgm:choose>
                      </dgm:if>
                      <dgm:else name="Name409"/>
                    </dgm:choose>
                  </dgm:if>
                  <dgm:else name="Name410">
                    <dgm:choose name="Name411">
                      <dgm:if name="Name412" axis="ch" ptType="node" func="cnt" op="equ" val="6">
                        <dgm:choose name="Name413">
                          <dgm:if name="Name414" axis="ch ch" ptType="node node" st="6 1" cnt="1 0" func="cnt" op="equ" val="1">
                            <dgm:alg type="cycle">
                              <dgm:param type="ctrShpMap" val="fNode"/>
                              <dgm:param type="stAng" val="60"/>
                            </dgm:alg>
                          </dgm:if>
                          <dgm:if name="Name415" axis="ch ch" ptType="node node" st="6 1" cnt="1 0" func="cnt" op="equ" val="2">
                            <dgm:alg type="cycle">
                              <dgm:param type="ctrShpMap" val="fNode"/>
                              <dgm:param type="stAng" val="105"/>
                              <dgm:param type="spanAng" val="-90"/>
                            </dgm:alg>
                          </dgm:if>
                          <dgm:else name="Name416">
                            <dgm:alg type="cycle">
                              <dgm:param type="ctrShpMap" val="fNode"/>
                              <dgm:param type="stAng" val="0"/>
                              <dgm:param type="spanAng" val="-360"/>
                            </dgm:alg>
                          </dgm:else>
                        </dgm:choose>
                      </dgm:if>
                      <dgm:if name="Name417" axis="ch" ptType="node" func="cnt" op="gte" val="7">
                        <dgm:choose name="Name418">
                          <dgm:if name="Name419" axis="ch ch" ptType="node node" st="6 1" cnt="1 0" func="cnt" op="equ" val="1">
                            <dgm:alg type="cycle">
                              <dgm:param type="ctrShpMap" val="fNode"/>
                              <dgm:param type="stAng" val="102"/>
                            </dgm:alg>
                          </dgm:if>
                          <dgm:if name="Name420" axis="ch ch" ptType="node node" st="6 1" cnt="1 0" func="cnt" op="equ" val="2">
                            <dgm:alg type="cycle">
                              <dgm:param type="ctrShpMap" val="fNode"/>
                              <dgm:param type="stAng" val="147"/>
                              <dgm:param type="spanAng" val="-90"/>
                            </dgm:alg>
                          </dgm:if>
                          <dgm:else name="Name421">
                            <dgm:alg type="cycle">
                              <dgm:param type="ctrShpMap" val="fNode"/>
                              <dgm:param type="stAng" val="0"/>
                              <dgm:param type="spanAng" val="-360"/>
                            </dgm:alg>
                          </dgm:else>
                        </dgm:choose>
                      </dgm:if>
                      <dgm:else name="Name422"/>
                    </dgm:choose>
                  </dgm:else>
                </dgm:choose>
                <dgm:shape xmlns:r="http://schemas.openxmlformats.org/officeDocument/2006/relationships" r:blip="">
                  <dgm:adjLst/>
                </dgm:shape>
                <dgm:presOf/>
                <dgm:constrLst>
                  <dgm:constr type="sp" refType="w" fact="0.1"/>
                  <dgm:constr type="sibSp" refType="w" fact="0.1"/>
                </dgm:constrLst>
                <dgm:forEach name="Name423" axis="ch" ptType="node" st="6" cnt="1">
                  <dgm:layoutNode name="childCenter6" styleLbl="node1">
                    <dgm:alg type="tx"/>
                    <dgm:shape xmlns:r="http://schemas.openxmlformats.org/officeDocument/2006/relationships" type="roundRect" r:blip="">
                      <dgm:adjLst/>
                    </dgm:shape>
                    <dgm:presOf axis="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name="Name424" axis="ch">
                    <dgm:forEach name="Name425" axis="self" ptType="parTrans">
                      <dgm:layoutNode name="Name426">
                        <dgm:alg type="conn">
                          <dgm:param type="dim" val="1D"/>
                          <dgm:param type="begPts" val="auto"/>
                          <dgm:param type="endPts" val="auto"/>
                          <dgm:param type="begSty" val="noArr"/>
                          <dgm:param type="endSty" val="noArr"/>
                        </dgm:alg>
                        <dgm:shape xmlns:r="http://schemas.openxmlformats.org/officeDocument/2006/relationships" type="conn" r:blip="">
                          <dgm:adjLst/>
                        </dgm:shape>
                        <dgm:presOf axis="self"/>
                        <dgm:constrLst>
                          <dgm:constr type="begPad"/>
                          <dgm:constr type="endPad"/>
                        </dgm:constrLst>
                      </dgm:layoutNode>
                    </dgm:forEach>
                    <dgm:forEach name="Name427" axis="self" ptType="node">
                      <dgm:layoutNode name="text6" styleLbl="node1">
                        <dgm:varLst>
                          <dgm:bulletEnabled val="1"/>
                        </dgm:varLst>
                        <dgm:alg type="tx"/>
                        <dgm:shape xmlns:r="http://schemas.openxmlformats.org/officeDocument/2006/relationships" type="roundRect" r:blip="">
                          <dgm:adjLst/>
                        </dgm:shape>
                        <dgm:presOf axis="desOr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dgm:forEach>
                </dgm:forEach>
              </dgm:layoutNode>
              <dgm:forEach name="Name428" axis="ch" ptType="parTrans" st="6" cnt="1">
                <dgm:layoutNode name="Name429">
                  <dgm:alg type="conn">
                    <dgm:param type="dim" val="1D"/>
                    <dgm:param type="begPts" val="auto"/>
                    <dgm:param type="endPts" val="auto"/>
                    <dgm:param type="endSty" val="noArr"/>
                    <dgm:param type="srcNode" val="textCenter"/>
                    <dgm:param type="dstNode" val="childCenter6"/>
                  </dgm:alg>
                  <dgm:shape xmlns:r="http://schemas.openxmlformats.org/officeDocument/2006/relationships" type="conn" r:blip="" zOrderOff="-999">
                    <dgm:adjLst/>
                  </dgm:shape>
                  <dgm:presOf axis="self"/>
                  <dgm:constrLst>
                    <dgm:constr type="h"/>
                    <dgm:constr type="begPad"/>
                    <dgm:constr type="endPad"/>
                  </dgm:constrLst>
                </dgm:layoutNode>
              </dgm:forEach>
            </dgm:if>
            <dgm:else name="Name430"/>
          </dgm:choose>
          <dgm:choose name="Name431">
            <dgm:if name="Name432" axis="ch" ptType="node" func="cnt" op="gte" val="7">
              <dgm:layoutNode name="cycle_7">
                <dgm:choose name="Name433">
                  <dgm:if name="Name434" func="var" arg="dir" op="equ" val="norm">
                    <dgm:choose name="Name435">
                      <dgm:if name="Name436" axis="ch" ptType="node" func="cnt" op="gte" val="7">
                        <dgm:choose name="Name437">
                          <dgm:if name="Name438" axis="ch ch" ptType="node node" st="7 1" cnt="1 0" func="cnt" op="equ" val="1">
                            <dgm:alg type="cycle">
                              <dgm:param type="ctrShpMap" val="fNode"/>
                              <dgm:param type="stAng" val="308"/>
                            </dgm:alg>
                          </dgm:if>
                          <dgm:if name="Name439" axis="ch ch" ptType="node node" st="7 1" cnt="1 0" func="cnt" op="equ" val="2">
                            <dgm:alg type="cycle">
                              <dgm:param type="ctrShpMap" val="fNode"/>
                              <dgm:param type="stAng" val="263"/>
                              <dgm:param type="spanAng" val="90"/>
                            </dgm:alg>
                          </dgm:if>
                          <dgm:else name="Name440">
                            <dgm:alg type="cycle">
                              <dgm:param type="ctrShpMap" val="fNode"/>
                              <dgm:param type="stAng" val="0"/>
                              <dgm:param type="spanAng" val="360"/>
                            </dgm:alg>
                          </dgm:else>
                        </dgm:choose>
                      </dgm:if>
                      <dgm:else name="Name441"/>
                    </dgm:choose>
                  </dgm:if>
                  <dgm:else name="Name442">
                    <dgm:choose name="Name443">
                      <dgm:if name="Name444" axis="ch" ptType="node" func="cnt" op="gte" val="7">
                        <dgm:choose name="Name445">
                          <dgm:if name="Name446" axis="ch ch" ptType="node node" st="7 1" cnt="1 0" func="cnt" op="equ" val="1">
                            <dgm:alg type="cycle">
                              <dgm:param type="ctrShpMap" val="fNode"/>
                              <dgm:param type="stAng" val="51"/>
                            </dgm:alg>
                          </dgm:if>
                          <dgm:if name="Name447" axis="ch ch" ptType="node node" st="7 1" cnt="1 0" func="cnt" op="equ" val="2">
                            <dgm:alg type="cycle">
                              <dgm:param type="ctrShpMap" val="fNode"/>
                              <dgm:param type="stAng" val="96"/>
                              <dgm:param type="spanAng" val="-90"/>
                            </dgm:alg>
                          </dgm:if>
                          <dgm:else name="Name448">
                            <dgm:alg type="cycle">
                              <dgm:param type="ctrShpMap" val="fNode"/>
                              <dgm:param type="stAng" val="0"/>
                              <dgm:param type="spanAng" val="-360"/>
                            </dgm:alg>
                          </dgm:else>
                        </dgm:choose>
                      </dgm:if>
                      <dgm:else name="Name449"/>
                    </dgm:choose>
                  </dgm:else>
                </dgm:choose>
                <dgm:shape xmlns:r="http://schemas.openxmlformats.org/officeDocument/2006/relationships" r:blip="">
                  <dgm:adjLst/>
                </dgm:shape>
                <dgm:presOf/>
                <dgm:constrLst>
                  <dgm:constr type="sp" refType="w" fact="0.1"/>
                  <dgm:constr type="sibSp" refType="w" fact="0.1"/>
                </dgm:constrLst>
                <dgm:forEach name="Name450" axis="ch" ptType="node" st="7" cnt="1">
                  <dgm:layoutNode name="childCenter7" styleLbl="node1">
                    <dgm:alg type="tx"/>
                    <dgm:shape xmlns:r="http://schemas.openxmlformats.org/officeDocument/2006/relationships" type="roundRect" r:blip="">
                      <dgm:adjLst/>
                    </dgm:shape>
                    <dgm:presOf axis="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name="Name451" axis="ch">
                    <dgm:forEach name="Name452" axis="self" ptType="parTrans">
                      <dgm:layoutNode name="Name453">
                        <dgm:alg type="conn">
                          <dgm:param type="dim" val="1D"/>
                          <dgm:param type="begPts" val="auto"/>
                          <dgm:param type="endPts" val="auto"/>
                          <dgm:param type="begSty" val="noArr"/>
                          <dgm:param type="endSty" val="noArr"/>
                        </dgm:alg>
                        <dgm:shape xmlns:r="http://schemas.openxmlformats.org/officeDocument/2006/relationships" type="conn" r:blip="">
                          <dgm:adjLst/>
                        </dgm:shape>
                        <dgm:presOf axis="self"/>
                        <dgm:constrLst>
                          <dgm:constr type="begPad"/>
                          <dgm:constr type="endPad"/>
                        </dgm:constrLst>
                      </dgm:layoutNode>
                    </dgm:forEach>
                    <dgm:forEach name="Name454" axis="self" ptType="node">
                      <dgm:layoutNode name="text7" styleLbl="node1">
                        <dgm:varLst>
                          <dgm:bulletEnabled val="1"/>
                        </dgm:varLst>
                        <dgm:alg type="tx"/>
                        <dgm:shape xmlns:r="http://schemas.openxmlformats.org/officeDocument/2006/relationships" type="roundRect" r:blip="">
                          <dgm:adjLst/>
                        </dgm:shape>
                        <dgm:presOf axis="desOr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dgm:forEach>
                </dgm:forEach>
              </dgm:layoutNode>
              <dgm:forEach name="Name455" axis="ch" ptType="parTrans" st="7" cnt="1">
                <dgm:layoutNode name="Name456">
                  <dgm:alg type="conn">
                    <dgm:param type="dim" val="1D"/>
                    <dgm:param type="begPts" val="auto"/>
                    <dgm:param type="endPts" val="auto"/>
                    <dgm:param type="endSty" val="noArr"/>
                    <dgm:param type="srcNode" val="textCenter"/>
                    <dgm:param type="dstNode" val="childCenter7"/>
                  </dgm:alg>
                  <dgm:shape xmlns:r="http://schemas.openxmlformats.org/officeDocument/2006/relationships" type="conn" r:blip="" zOrderOff="-999">
                    <dgm:adjLst/>
                  </dgm:shape>
                  <dgm:presOf axis="self"/>
                  <dgm:constrLst>
                    <dgm:constr type="h"/>
                    <dgm:constr type="begPad"/>
                    <dgm:constr type="endPad"/>
                  </dgm:constrLst>
                </dgm:layoutNode>
              </dgm:forEach>
            </dgm:if>
            <dgm:else name="Name457"/>
          </dgm:choose>
        </dgm:else>
      </dgm:choose>
    </dgm:forEach>
  </dgm:layoutNode>
</dgm:layoutDef>
</file>

<file path=xl/diagrams/layout2.xml><?xml version="1.0" encoding="utf-8"?>
<dgm:layoutDef xmlns:dgm="http://schemas.openxmlformats.org/drawingml/2006/diagram" xmlns:a="http://schemas.openxmlformats.org/drawingml/2006/main" uniqueId="urn:microsoft.com/office/officeart/2008/layout/RadialCluster">
  <dgm:title val=""/>
  <dgm:desc val=""/>
  <dgm:catLst>
    <dgm:cat type="relationship" pri="19500"/>
    <dgm:cat type="cycle" pri="15000"/>
  </dgm:catLst>
  <dgm:sampData>
    <dgm:dataModel>
      <dgm:ptLst>
        <dgm:pt modelId="0" type="doc"/>
        <dgm:pt modelId="1">
          <dgm:prSet phldr="1"/>
        </dgm:pt>
        <dgm:pt modelId="11">
          <dgm:prSet phldr="1"/>
        </dgm:pt>
        <dgm:pt modelId="12">
          <dgm:prSet phldr="1"/>
        </dgm:pt>
        <dgm:pt modelId="13">
          <dgm:prSet phldr="1"/>
        </dgm:pt>
      </dgm:ptLst>
      <dgm:cxnLst>
        <dgm:cxn modelId="2" srcId="0" destId="1" srcOrd="0" destOrd="0"/>
        <dgm:cxn modelId="3" srcId="1" destId="11" srcOrd="0" destOrd="0"/>
        <dgm:cxn modelId="4" srcId="1" destId="12" srcOrd="1" destOrd="0"/>
        <dgm:cxn modelId="5" srcId="1" destId="13" srcOrd="2" destOrd="0"/>
      </dgm:cxnLst>
      <dgm:bg/>
      <dgm:whole/>
    </dgm:dataModel>
  </dgm:sampData>
  <dgm:styleData useDef="1">
    <dgm:dataModel>
      <dgm:ptLst/>
      <dgm:bg/>
      <dgm:whole/>
    </dgm:dataModel>
  </dgm:styleData>
  <dgm:clrData useDef="1">
    <dgm:dataModel>
      <dgm:ptLst/>
      <dgm:bg/>
      <dgm:whole/>
    </dgm:dataModel>
  </dgm:clrData>
  <dgm:layoutNode name="Name0">
    <dgm:varLst>
      <dgm:chMax val="1"/>
      <dgm:chPref val="1"/>
      <dgm:dir/>
      <dgm:animOne val="branch"/>
      <dgm:animLvl val="lvl"/>
    </dgm:varLst>
    <dgm:alg type="composite">
      <dgm:param type="ar" val="1.00"/>
    </dgm:alg>
    <dgm:shape xmlns:r="http://schemas.openxmlformats.org/officeDocument/2006/relationships" r:blip="">
      <dgm:adjLst/>
    </dgm:shape>
    <dgm:choose name="Name1">
      <dgm:if name="Name2" func="var" arg="dir" op="equ" val="norm">
        <dgm:choose name="Name3">
          <dgm:if name="Name4" axis="ch ch" ptType="node node" cnt="1 0" func="cnt" op="equ" val="1">
            <dgm:constrLst>
              <dgm:constr type="l" for="ch" forName="textCenter"/>
              <dgm:constr type="ctrY" for="ch" forName="textCenter" refType="h" fact="0.5"/>
              <dgm:constr type="w" for="ch" forName="textCenter" refType="w" fact="0.32"/>
              <dgm:constr type="h" for="ch" forName="textCenter" refType="w" refFor="ch" refForName="textCenter"/>
              <dgm:constr type="r" for="ch" forName="cycle_1" refType="w"/>
              <dgm:constr type="ctrY" for="ch" forName="cycle_1" refType="h" fact="0.5"/>
              <dgm:constr type="w" for="ch" forName="cycle_1" refType="w" fact="0.56"/>
              <dgm:constr type="h" for="ch" forName="cycle_1" refType="h"/>
              <dgm:constr type="primFontSz" for="ch" forName="textCenter" val="65"/>
              <dgm:constr type="primFontSz" for="des" forName="childCenter1" val="65"/>
              <dgm:constr type="primFontSz" for="des" forName="text1" op="equ" val="65"/>
              <dgm:constr type="userS" for="des" ptType="node" refType="w" refFor="ch" refForName="textCenter" fact="0.67"/>
            </dgm:constrLst>
          </dgm:if>
          <dgm:if name="Name5" axis="ch ch" ptType="node node" cnt="1 0" func="cnt" op="equ" val="2">
            <dgm:constrLst>
              <dgm:constr type="ctrX" for="ch" forName="textCenter" refType="w" fact="0.5"/>
              <dgm:constr type="ctrY" for="ch" forName="textCenter" refType="h" fact="0.5"/>
              <dgm:constr type="w" for="ch" forName="textCenter" refType="w" fact="0.25"/>
              <dgm:constr type="h" for="ch" forName="textCenter" refType="w" refFor="ch" refForName="textCenter"/>
              <dgm:constr type="ctrX" for="ch" forName="cycle_1" refType="w" fact="0.5"/>
              <dgm:constr type="t" for="ch" forName="cycle_1"/>
              <dgm:constr type="w" for="ch" forName="cycle_1" refType="w"/>
              <dgm:constr type="h" for="ch" forName="cycle_1" refType="h" fact="0.34"/>
              <dgm:constr type="ctrX" for="ch" forName="cycle_2" refType="w" fact="0.5"/>
              <dgm:constr type="b" for="ch" forName="cycle_2" refType="h"/>
              <dgm:constr type="w" for="ch" forName="cycle_2" refType="w"/>
              <dgm:constr type="h" for="ch" forName="cycle_2" refType="h" fact="0.34"/>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userS" for="des" ptType="node" refType="w" refFor="ch" refForName="textCenter" fact="0.67"/>
            </dgm:constrLst>
          </dgm:if>
          <dgm:if name="Name6" axis="ch ch" ptType="node node" cnt="1 0" func="cnt" op="equ" val="3">
            <dgm:choose name="Name7">
              <dgm:if name="Name8" axis="ch ch ch" ptType="node node node" st="1 2 0" cnt="1 1 0" func="cnt" op="equ" val="1">
                <dgm:choose name="Name9">
                  <dgm:if name="Name10" axis="ch ch ch" ptType="node node node" st="1 3 0" cnt="1 1 0" func="cnt" op="equ" val="1">
                    <dgm:constrLst>
                      <dgm:constr type="ctrX" for="ch" forName="textCenter" refType="w" fact="0.5"/>
                      <dgm:constr type="t" for="ch" forName="textCenter" refType="h" fact="0.436"/>
                      <dgm:constr type="w" for="ch" forName="textCenter" refType="w" fact="0.21"/>
                      <dgm:constr type="h" for="ch" forName="textCenter" refType="w" refFor="ch" refForName="textCenter"/>
                      <dgm:constr type="ctrX" for="ch" forName="cycle_1" refType="w" fact="0.5"/>
                      <dgm:constr type="t" for="ch" forName="cycle_1"/>
                      <dgm:constr type="w" for="ch" forName="cycle_1" refType="w" fact="0.61"/>
                      <dgm:constr type="h" for="ch" forName="cycle_1" refType="h" fact="0.36"/>
                      <dgm:constr type="diam" for="ch" forName="cycle_1" refType="w" fact="0.5"/>
                      <dgm:constr type="r" for="ch" forName="cycle_2" refType="w"/>
                      <dgm:constr type="b" for="ch" forName="cycle_2" refType="h" fact="0.85"/>
                      <dgm:constr type="w" for="ch" forName="cycle_2" refType="w" fact="0.46"/>
                      <dgm:constr type="h" for="ch" forName="cycle_2" refType="h" fact="0.54"/>
                      <dgm:constr type="diam" for="ch" forName="cycle_2" refType="w" fact="0.5"/>
                      <dgm:constr type="l" for="ch" forName="cycle_3"/>
                      <dgm:constr type="b" for="ch" forName="cycle_3" refType="h" fact="0.85"/>
                      <dgm:constr type="w" for="ch" forName="cycle_3" refType="w" fact="0.46"/>
                      <dgm:constr type="h" for="ch" forName="cycle_3" refType="h" fact="0.54"/>
                      <dgm:constr type="diam" for="ch" forName="cycle_3" refType="w"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userS" for="des" ptType="node" refType="w" refFor="ch" refForName="textCenter" fact="0.67"/>
                    </dgm:constrLst>
                  </dgm:if>
                  <dgm:else name="Name11">
                    <dgm:constrLst>
                      <dgm:constr type="ctrX" for="ch" forName="textCenter" refType="w" fact="0.5"/>
                      <dgm:constr type="t" for="ch" forName="textCenter" refType="h" fact="0.436"/>
                      <dgm:constr type="w" for="ch" forName="textCenter" refType="w" fact="0.21"/>
                      <dgm:constr type="h" for="ch" forName="textCenter" refType="w" refFor="ch" refForName="textCenter"/>
                      <dgm:constr type="ctrX" for="ch" forName="cycle_1" refType="w" fact="0.5"/>
                      <dgm:constr type="t" for="ch" forName="cycle_1"/>
                      <dgm:constr type="w" for="ch" forName="cycle_1" refType="w" fact="0.61"/>
                      <dgm:constr type="h" for="ch" forName="cycle_1" refType="h" fact="0.36"/>
                      <dgm:constr type="diam" for="ch" forName="cycle_1" refType="w" fact="0.5"/>
                      <dgm:constr type="r" for="ch" forName="cycle_2" refType="w"/>
                      <dgm:constr type="b" for="ch" forName="cycle_2" refType="h" fact="0.85"/>
                      <dgm:constr type="w" for="ch" forName="cycle_2" refType="w" fact="0.46"/>
                      <dgm:constr type="h" for="ch" forName="cycle_2" refType="h" fact="0.54"/>
                      <dgm:constr type="diam" for="ch" forName="cycle_2" refType="w" fact="0.5"/>
                      <dgm:constr type="l" for="ch" forName="cycle_3"/>
                      <dgm:constr type="b" for="ch" forName="cycle_3" refType="h"/>
                      <dgm:constr type="w" for="ch" forName="cycle_3" refType="w" fact="0.46"/>
                      <dgm:constr type="h" for="ch" forName="cycle_3" refType="h" fact="0.54"/>
                      <dgm:constr type="diam" for="ch" forName="cycle_3" refType="w"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userS" for="des" ptType="node" refType="w" refFor="ch" refForName="textCenter" fact="0.67"/>
                    </dgm:constrLst>
                  </dgm:else>
                </dgm:choose>
              </dgm:if>
              <dgm:else name="Name12">
                <dgm:choose name="Name13">
                  <dgm:if name="Name14" axis="ch ch ch" ptType="node node node" st="1 3 0" cnt="1 1 0" func="cnt" op="equ" val="1">
                    <dgm:constrLst>
                      <dgm:constr type="ctrX" for="ch" forName="textCenter" refType="w" fact="0.5"/>
                      <dgm:constr type="t" for="ch" forName="textCenter" refType="h" fact="0.436"/>
                      <dgm:constr type="w" for="ch" forName="textCenter" refType="w" fact="0.21"/>
                      <dgm:constr type="h" for="ch" forName="textCenter" refType="w" refFor="ch" refForName="textCenter"/>
                      <dgm:constr type="ctrX" for="ch" forName="cycle_1" refType="w" fact="0.5"/>
                      <dgm:constr type="t" for="ch" forName="cycle_1"/>
                      <dgm:constr type="w" for="ch" forName="cycle_1" refType="w" fact="0.61"/>
                      <dgm:constr type="h" for="ch" forName="cycle_1" refType="h" fact="0.36"/>
                      <dgm:constr type="diam" for="ch" forName="cycle_1" refType="w" fact="0.5"/>
                      <dgm:constr type="r" for="ch" forName="cycle_2" refType="w"/>
                      <dgm:constr type="b" for="ch" forName="cycle_2" refType="h"/>
                      <dgm:constr type="w" for="ch" forName="cycle_2" refType="w" fact="0.46"/>
                      <dgm:constr type="h" for="ch" forName="cycle_2" refType="h" fact="0.54"/>
                      <dgm:constr type="diam" for="ch" forName="cycle_2" refType="w" fact="0.5"/>
                      <dgm:constr type="l" for="ch" forName="cycle_3"/>
                      <dgm:constr type="b" for="ch" forName="cycle_3" refType="h" fact="0.85"/>
                      <dgm:constr type="w" for="ch" forName="cycle_3" refType="w" fact="0.46"/>
                      <dgm:constr type="h" for="ch" forName="cycle_3" refType="h" fact="0.54"/>
                      <dgm:constr type="diam" for="ch" forName="cycle_3" refType="w"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userS" for="des" ptType="node" refType="w" refFor="ch" refForName="textCenter" fact="0.67"/>
                    </dgm:constrLst>
                  </dgm:if>
                  <dgm:else name="Name15">
                    <dgm:constrLst>
                      <dgm:constr type="ctrX" for="ch" forName="textCenter" refType="w" fact="0.5"/>
                      <dgm:constr type="t" for="ch" forName="textCenter" refType="h" fact="0.436"/>
                      <dgm:constr type="w" for="ch" forName="textCenter" refType="w" fact="0.21"/>
                      <dgm:constr type="h" for="ch" forName="textCenter" refType="w" refFor="ch" refForName="textCenter"/>
                      <dgm:constr type="ctrX" for="ch" forName="cycle_1" refType="w" fact="0.5"/>
                      <dgm:constr type="t" for="ch" forName="cycle_1"/>
                      <dgm:constr type="w" for="ch" forName="cycle_1" refType="w" fact="0.61"/>
                      <dgm:constr type="h" for="ch" forName="cycle_1" refType="h" fact="0.36"/>
                      <dgm:constr type="diam" for="ch" forName="cycle_1" refType="w" fact="0.5"/>
                      <dgm:constr type="r" for="ch" forName="cycle_2" refType="w"/>
                      <dgm:constr type="b" for="ch" forName="cycle_2" refType="h"/>
                      <dgm:constr type="w" for="ch" forName="cycle_2" refType="w" fact="0.46"/>
                      <dgm:constr type="h" for="ch" forName="cycle_2" refType="h" fact="0.54"/>
                      <dgm:constr type="diam" for="ch" forName="cycle_2" refType="w" fact="0.5"/>
                      <dgm:constr type="l" for="ch" forName="cycle_3"/>
                      <dgm:constr type="b" for="ch" forName="cycle_3" refType="h"/>
                      <dgm:constr type="w" for="ch" forName="cycle_3" refType="w" fact="0.46"/>
                      <dgm:constr type="h" for="ch" forName="cycle_3" refType="h" fact="0.54"/>
                      <dgm:constr type="diam" for="ch" forName="cycle_3" refType="w"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userS" for="des" ptType="node" refType="w" refFor="ch" refForName="textCenter" fact="0.67"/>
                    </dgm:constrLst>
                  </dgm:else>
                </dgm:choose>
              </dgm:else>
            </dgm:choose>
          </dgm:if>
          <dgm:if name="Name16" axis="ch ch" ptType="node node" cnt="1 0" func="cnt" op="equ" val="4">
            <dgm:constrLst>
              <dgm:constr type="ctrX" for="ch" forName="textCenter" refType="w" fact="0.5"/>
              <dgm:constr type="ctrY" for="ch" forName="textCenter" refType="h" fact="0.5"/>
              <dgm:constr type="w" for="ch" forName="textCenter" refType="w" fact="0.2"/>
              <dgm:constr type="h" for="ch" forName="textCenter" refType="w" refFor="ch" refForName="textCenter"/>
              <dgm:constr type="ctrX" for="ch" forName="cycle_1" refType="w" fact="0.5"/>
              <dgm:constr type="t" for="ch" forName="cycle_1"/>
              <dgm:constr type="w" for="ch" forName="cycle_1" refType="w" fact="0.5"/>
              <dgm:constr type="h" for="ch" forName="cycle_1" refType="h" fact="0.33"/>
              <dgm:constr type="r" for="ch" forName="cycle_2" refType="w"/>
              <dgm:constr type="ctrY" for="ch" forName="cycle_2" refType="h" fact="0.5"/>
              <dgm:constr type="w" for="ch" forName="cycle_2" refType="w" fact="0.33"/>
              <dgm:constr type="h" for="ch" forName="cycle_2" refType="h" fact="0.5"/>
              <dgm:constr type="ctrX" for="ch" forName="cycle_3" refType="w" fact="0.5"/>
              <dgm:constr type="b" for="ch" forName="cycle_3" refType="h"/>
              <dgm:constr type="w" for="ch" forName="cycle_3" refType="w" fact="0.5"/>
              <dgm:constr type="h" for="ch" forName="cycle_3" refType="h" fact="0.33"/>
              <dgm:constr type="l" for="ch" forName="cycle_4"/>
              <dgm:constr type="ctrY" for="ch" forName="cycle_4" refType="h" fact="0.5"/>
              <dgm:constr type="w" for="ch" forName="cycle_4" refType="w" fact="0.33"/>
              <dgm:constr type="h" for="ch" forName="cycle_4" refType="h"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primFontSz" for="des" forName="childCenter4" refType="primFontSz" refFor="des" refForName="childCenter1" op="equ"/>
              <dgm:constr type="primFontSz" for="des" forName="text4" refType="primFontSz" refFor="des" refForName="text1" op="equ"/>
              <dgm:constr type="userS" for="des" ptType="node" refType="w" refFor="ch" refForName="textCenter" fact="0.67"/>
            </dgm:constrLst>
          </dgm:if>
          <dgm:if name="Name17" axis="ch ch" ptType="node node" cnt="1 0" func="cnt" op="equ" val="5">
            <dgm:constrLst>
              <dgm:constr type="ctrX" for="ch" forName="textCenter" refType="w" fact="0.5"/>
              <dgm:constr type="t" for="ch" forName="textCenter" refType="h" fact="0.42"/>
              <dgm:constr type="w" for="ch" forName="textCenter" refType="w" fact="0.2"/>
              <dgm:constr type="h" for="ch" forName="textCenter" refType="w" refFor="ch" refForName="textCenter"/>
              <dgm:constr type="ctrX" for="ch" forName="cycle_1" refType="w" fact="0.5"/>
              <dgm:constr type="t" for="ch" forName="cycle_1"/>
              <dgm:constr type="w" for="ch" forName="cycle_1" refType="w" fact="0.33"/>
              <dgm:constr type="h" for="ch" forName="cycle_1" refType="w" refFor="ch" refForName="cycle_1"/>
              <dgm:constr type="r" for="ch" forName="cycle_2" refType="w"/>
              <dgm:constr type="t" for="ch" forName="cycle_2" refType="h" fact="0.24"/>
              <dgm:constr type="w" for="ch" forName="cycle_2" refType="w" fact="0.33"/>
              <dgm:constr type="h" for="ch" forName="cycle_2" refType="w" refFor="ch" refForName="cycle_2"/>
              <dgm:constr type="r" for="ch" forName="cycle_3" refType="w" fact="0.89"/>
              <dgm:constr type="b" for="ch" forName="cycle_3" refType="h"/>
              <dgm:constr type="w" for="ch" forName="cycle_3" refType="w" fact="0.33"/>
              <dgm:constr type="h" for="ch" forName="cycle_3" refType="w" refFor="ch" refForName="cycle_3"/>
              <dgm:constr type="l" for="ch" forName="cycle_4" refType="w" fact="0.11"/>
              <dgm:constr type="b" for="ch" forName="cycle_4" refType="h"/>
              <dgm:constr type="w" for="ch" forName="cycle_4" refType="w" fact="0.33"/>
              <dgm:constr type="h" for="ch" forName="cycle_4" refType="w" refFor="ch" refForName="cycle_4"/>
              <dgm:constr type="l" for="ch" forName="cycle_5"/>
              <dgm:constr type="t" for="ch" forName="cycle_5" refType="h" fact="0.24"/>
              <dgm:constr type="w" for="ch" forName="cycle_5" refType="w" fact="0.33"/>
              <dgm:constr type="h" for="ch" forName="cycle_5" refType="w" refFor="ch" refForName="cycle_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primFontSz" for="des" forName="childCenter4" refType="primFontSz" refFor="des" refForName="childCenter1" op="equ"/>
              <dgm:constr type="primFontSz" for="des" forName="text4" refType="primFontSz" refFor="des" refForName="text1" op="equ"/>
              <dgm:constr type="primFontSz" for="des" forName="childCenter5" refType="primFontSz" refFor="des" refForName="childCenter1" op="equ"/>
              <dgm:constr type="primFontSz" for="des" forName="text5" refType="primFontSz" refFor="des" refForName="text1" op="equ"/>
              <dgm:constr type="userS" for="des" ptType="node" refType="w" refFor="ch" refForName="textCenter" fact="0.67"/>
            </dgm:constrLst>
          </dgm:if>
          <dgm:if name="Name18" axis="ch ch" ptType="node node" cnt="1 0" func="cnt" op="equ" val="6">
            <dgm:constrLst>
              <dgm:constr type="ctrX" for="ch" forName="textCenter" refType="w" fact="0.5"/>
              <dgm:constr type="ctrY" for="ch" forName="textCenter" refType="h" fact="0.5"/>
              <dgm:constr type="w" for="ch" forName="textCenter" refType="w" fact="0.2"/>
              <dgm:constr type="h" for="ch" forName="textCenter" refType="w" refFor="ch" refForName="textCenter"/>
              <dgm:constr type="ctrX" for="ch" forName="cycle_1" refType="w" fact="0.5"/>
              <dgm:constr type="t" for="ch" forName="cycle_1"/>
              <dgm:constr type="w" for="ch" forName="cycle_1" refType="w" fact="0.33"/>
              <dgm:constr type="h" for="ch" forName="cycle_1" refType="w" refFor="ch" refForName="cycle_1"/>
              <dgm:constr type="r" for="ch" forName="cycle_2" refType="w"/>
              <dgm:constr type="t" for="ch" forName="cycle_2" refType="h" fact="0.17"/>
              <dgm:constr type="w" for="ch" forName="cycle_2" refType="w" fact="0.33"/>
              <dgm:constr type="h" for="ch" forName="cycle_2" refType="w" refFor="ch" refForName="cycle_2"/>
              <dgm:constr type="r" for="ch" forName="cycle_3" refType="w"/>
              <dgm:constr type="b" for="ch" forName="cycle_3" refType="h" fact="0.83"/>
              <dgm:constr type="w" for="ch" forName="cycle_3" refType="w" fact="0.33"/>
              <dgm:constr type="h" for="ch" forName="cycle_3" refType="w" refFor="ch" refForName="cycle_3"/>
              <dgm:constr type="ctrX" for="ch" forName="cycle_4" refType="w" fact="0.5"/>
              <dgm:constr type="b" for="ch" forName="cycle_4" refType="h"/>
              <dgm:constr type="w" for="ch" forName="cycle_4" refType="w" fact="0.33"/>
              <dgm:constr type="h" for="ch" forName="cycle_4" refType="w" refFor="ch" refForName="cycle_4"/>
              <dgm:constr type="l" for="ch" forName="cycle_5"/>
              <dgm:constr type="b" for="ch" forName="cycle_5" refType="h" fact="0.83"/>
              <dgm:constr type="w" for="ch" forName="cycle_5" refType="w" fact="0.33"/>
              <dgm:constr type="h" for="ch" forName="cycle_5" refType="w" refFor="ch" refForName="cycle_5"/>
              <dgm:constr type="l" for="ch" forName="cycle_6"/>
              <dgm:constr type="t" for="ch" forName="cycle_6" refType="h" fact="0.17"/>
              <dgm:constr type="w" for="ch" forName="cycle_6" refType="w" fact="0.33"/>
              <dgm:constr type="h" for="ch" forName="cycle_6" refType="w" refFor="ch" refForName="cycle_6"/>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primFontSz" for="des" forName="childCenter4" refType="primFontSz" refFor="des" refForName="childCenter1" op="equ"/>
              <dgm:constr type="primFontSz" for="des" forName="text4" refType="primFontSz" refFor="des" refForName="text1" op="equ"/>
              <dgm:constr type="primFontSz" for="des" forName="childCenter5" refType="primFontSz" refFor="des" refForName="childCenter1" op="equ"/>
              <dgm:constr type="primFontSz" for="des" forName="text5" refType="primFontSz" refFor="des" refForName="text1" op="equ"/>
              <dgm:constr type="primFontSz" for="des" forName="childCenter6" refType="primFontSz" refFor="des" refForName="childCenter1" op="equ"/>
              <dgm:constr type="primFontSz" for="des" forName="text6" refType="primFontSz" refFor="des" refForName="text1" op="equ"/>
              <dgm:constr type="userS" for="des" ptType="node" refType="w" refFor="ch" refForName="textCenter" fact="0.67"/>
            </dgm:constrLst>
          </dgm:if>
          <dgm:else name="Name19">
            <dgm:constrLst>
              <dgm:constr type="ctrX" for="ch" forName="textCenter" refType="w" fact="0.5"/>
              <dgm:constr type="t" for="ch" forName="textCenter" refType="h" fact="0.444"/>
              <dgm:constr type="w" for="ch" forName="textCenter" refType="w" fact="0.167"/>
              <dgm:constr type="h" for="ch" forName="textCenter" refType="w" refFor="ch" refForName="textCenter"/>
              <dgm:constr type="ctrX" for="ch" forName="cycle_1" refType="w" fact="0.5"/>
              <dgm:constr type="t" for="ch" forName="cycle_1"/>
              <dgm:constr type="w" for="ch" forName="cycle_1" refType="w" fact="0.263"/>
              <dgm:constr type="h" for="ch" forName="cycle_1" refType="w" refFor="ch" refForName="cycle_1"/>
              <dgm:constr type="r" for="ch" forName="cycle_2" refType="w" fact="0.938"/>
              <dgm:constr type="t" for="ch" forName="cycle_2" refType="h" fact="0.141"/>
              <dgm:constr type="w" for="ch" forName="cycle_2" refType="w" fact="0.263"/>
              <dgm:constr type="h" for="ch" forName="cycle_2" refType="w" refFor="ch" refForName="cycle_2"/>
              <dgm:constr type="r" for="ch" forName="cycle_3" refType="w"/>
              <dgm:constr type="b" for="ch" forName="cycle_3" refType="h" fact="0.74"/>
              <dgm:constr type="w" for="ch" forName="cycle_3" refType="w" fact="0.263"/>
              <dgm:constr type="h" for="ch" forName="cycle_3" refType="w" refFor="ch" refForName="cycle_3"/>
              <dgm:constr type="r" for="ch" forName="cycle_4" refType="w" fact="0.8"/>
              <dgm:constr type="b" for="ch" forName="cycle_4" refType="h"/>
              <dgm:constr type="w" for="ch" forName="cycle_4" refType="w" fact="0.263"/>
              <dgm:constr type="h" for="ch" forName="cycle_4" refType="w" refFor="ch" refForName="cycle_4"/>
              <dgm:constr type="l" for="ch" forName="cycle_5" refType="w" fact="0.2"/>
              <dgm:constr type="b" for="ch" forName="cycle_5" refType="h"/>
              <dgm:constr type="w" for="ch" forName="cycle_5" refType="w" fact="0.263"/>
              <dgm:constr type="h" for="ch" forName="cycle_5" refType="w" refFor="ch" refForName="cycle_5"/>
              <dgm:constr type="l" for="ch" forName="cycle_6"/>
              <dgm:constr type="b" for="ch" forName="cycle_6" refType="h" fact="0.74"/>
              <dgm:constr type="w" for="ch" forName="cycle_6" refType="w" fact="0.263"/>
              <dgm:constr type="h" for="ch" forName="cycle_6" refType="w" refFor="ch" refForName="cycle_6"/>
              <dgm:constr type="l" for="ch" forName="cycle_7" refType="w" fact="0.062"/>
              <dgm:constr type="t" for="ch" forName="cycle_7" refType="h" fact="0.141"/>
              <dgm:constr type="w" for="ch" forName="cycle_7" refType="w" fact="0.263"/>
              <dgm:constr type="h" for="ch" forName="cycle_7" refType="w" refFor="ch" refForName="cycle_7"/>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primFontSz" for="des" forName="childCenter4" refType="primFontSz" refFor="des" refForName="childCenter1" op="equ"/>
              <dgm:constr type="primFontSz" for="des" forName="text4" refType="primFontSz" refFor="des" refForName="text1" op="equ"/>
              <dgm:constr type="primFontSz" for="des" forName="childCenter5" refType="primFontSz" refFor="des" refForName="childCenter1" op="equ"/>
              <dgm:constr type="primFontSz" for="des" forName="text5" refType="primFontSz" refFor="des" refForName="text1" op="equ"/>
              <dgm:constr type="primFontSz" for="des" forName="childCenter6" refType="primFontSz" refFor="des" refForName="childCenter1" op="equ"/>
              <dgm:constr type="primFontSz" for="des" forName="text6" refType="primFontSz" refFor="des" refForName="text1" op="equ"/>
              <dgm:constr type="primFontSz" for="des" forName="childCenter7" refType="primFontSz" refFor="des" refForName="childCenter1" op="equ"/>
              <dgm:constr type="primFontSz" for="des" forName="text7" refType="primFontSz" refFor="des" refForName="text1" op="equ"/>
              <dgm:constr type="userS" for="des" ptType="node" refType="w" refFor="ch" refForName="textCenter" fact="0.67"/>
            </dgm:constrLst>
          </dgm:else>
        </dgm:choose>
      </dgm:if>
      <dgm:else name="Name20">
        <dgm:choose name="Name21">
          <dgm:if name="Name22" axis="ch ch" ptType="node node" func="cnt" op="equ" val="1">
            <dgm:constrLst>
              <dgm:constr type="r" for="ch" forName="textCenter" refType="w"/>
              <dgm:constr type="ctrY" for="ch" forName="textCenter" refType="h" fact="0.5"/>
              <dgm:constr type="w" for="ch" forName="textCenter" refType="w" fact="0.32"/>
              <dgm:constr type="h" for="ch" forName="textCenter" refType="w" refFor="ch" refForName="textCenter"/>
              <dgm:constr type="l" for="ch" forName="cycle_1"/>
              <dgm:constr type="ctrY" for="ch" forName="cycle_1" refType="h" fact="0.5"/>
              <dgm:constr type="w" for="ch" forName="cycle_1" refType="w" fact="0.56"/>
              <dgm:constr type="h" for="ch" forName="cycle_1" refType="h"/>
              <dgm:constr type="primFontSz" for="ch" forName="textCenter" val="65"/>
              <dgm:constr type="primFontSz" for="des" forName="childCenter1" val="65"/>
              <dgm:constr type="primFontSz" for="des" forName="text1" op="equ" val="65"/>
              <dgm:constr type="userS" for="des" ptType="node" refType="w" refFor="ch" refForName="textCenter" fact="0.67"/>
            </dgm:constrLst>
          </dgm:if>
          <dgm:if name="Name23" axis="ch ch" ptType="node node" func="cnt" op="equ" val="2">
            <dgm:constrLst>
              <dgm:constr type="ctrX" for="ch" forName="textCenter" refType="w" fact="0.5"/>
              <dgm:constr type="ctrY" for="ch" forName="textCenter" refType="h" fact="0.5"/>
              <dgm:constr type="w" for="ch" forName="textCenter" refType="w" fact="0.25"/>
              <dgm:constr type="h" for="ch" forName="textCenter" refType="w" refFor="ch" refForName="textCenter"/>
              <dgm:constr type="ctrX" for="ch" forName="cycle_1" refType="w" fact="0.5"/>
              <dgm:constr type="t" for="ch" forName="cycle_1"/>
              <dgm:constr type="w" for="ch" forName="cycle_1" refType="w"/>
              <dgm:constr type="h" for="ch" forName="cycle_1" refType="h" fact="0.34"/>
              <dgm:constr type="ctrX" for="ch" forName="cycle_2" refType="w" fact="0.5"/>
              <dgm:constr type="b" for="ch" forName="cycle_2" refType="h"/>
              <dgm:constr type="w" for="ch" forName="cycle_2" refType="w"/>
              <dgm:constr type="h" for="ch" forName="cycle_2" refType="h" fact="0.34"/>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userS" for="des" ptType="node" refType="w" refFor="ch" refForName="textCenter" fact="0.67"/>
            </dgm:constrLst>
          </dgm:if>
          <dgm:if name="Name24" axis="ch ch" ptType="node node" func="cnt" op="equ" val="3">
            <dgm:choose name="Name25">
              <dgm:if name="Name26" axis="ch ch ch" ptType="node node node" st="1 2 0" cnt="1 1 0" func="cnt" op="equ" val="1">
                <dgm:choose name="Name27">
                  <dgm:if name="Name28" axis="ch ch ch" ptType="node node node" st="1 3 0" cnt="1 1 0" func="cnt" op="equ" val="1">
                    <dgm:constrLst>
                      <dgm:constr type="ctrX" for="ch" forName="textCenter" refType="w" fact="0.5"/>
                      <dgm:constr type="t" for="ch" forName="textCenter" refType="h" fact="0.436"/>
                      <dgm:constr type="w" for="ch" forName="textCenter" refType="w" fact="0.21"/>
                      <dgm:constr type="h" for="ch" forName="textCenter" refType="w" refFor="ch" refForName="textCenter"/>
                      <dgm:constr type="ctrX" for="ch" forName="cycle_1" refType="w" fact="0.5"/>
                      <dgm:constr type="t" for="ch" forName="cycle_1"/>
                      <dgm:constr type="w" for="ch" forName="cycle_1" refType="w" fact="0.61"/>
                      <dgm:constr type="h" for="ch" forName="cycle_1" refType="h" fact="0.36"/>
                      <dgm:constr type="diam" for="ch" forName="cycle_1" refType="w" fact="0.5"/>
                      <dgm:constr type="l" for="ch" forName="cycle_2"/>
                      <dgm:constr type="b" for="ch" forName="cycle_2" refType="h" fact="0.85"/>
                      <dgm:constr type="w" for="ch" forName="cycle_2" refType="w" fact="0.46"/>
                      <dgm:constr type="h" for="ch" forName="cycle_2" refType="h" fact="0.54"/>
                      <dgm:constr type="diam" for="ch" forName="cycle_2" refType="w" fact="0.5"/>
                      <dgm:constr type="r" for="ch" forName="cycle_3" refType="w"/>
                      <dgm:constr type="b" for="ch" forName="cycle_3" refType="h" fact="0.85"/>
                      <dgm:constr type="w" for="ch" forName="cycle_3" refType="w" fact="0.46"/>
                      <dgm:constr type="h" for="ch" forName="cycle_3" refType="h" fact="0.54"/>
                      <dgm:constr type="diam" for="ch" forName="cycle_3" refType="w"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userS" for="des" ptType="node" refType="w" refFor="ch" refForName="textCenter" fact="0.67"/>
                    </dgm:constrLst>
                  </dgm:if>
                  <dgm:else name="Name29">
                    <dgm:constrLst>
                      <dgm:constr type="ctrX" for="ch" forName="textCenter" refType="w" fact="0.5"/>
                      <dgm:constr type="t" for="ch" forName="textCenter" refType="h" fact="0.436"/>
                      <dgm:constr type="w" for="ch" forName="textCenter" refType="w" fact="0.21"/>
                      <dgm:constr type="h" for="ch" forName="textCenter" refType="w" refFor="ch" refForName="textCenter"/>
                      <dgm:constr type="ctrX" for="ch" forName="cycle_1" refType="w" fact="0.5"/>
                      <dgm:constr type="t" for="ch" forName="cycle_1"/>
                      <dgm:constr type="w" for="ch" forName="cycle_1" refType="w" fact="0.61"/>
                      <dgm:constr type="h" for="ch" forName="cycle_1" refType="h" fact="0.36"/>
                      <dgm:constr type="diam" for="ch" forName="cycle_1" refType="w" fact="0.5"/>
                      <dgm:constr type="l" for="ch" forName="cycle_2"/>
                      <dgm:constr type="b" for="ch" forName="cycle_2" refType="h" fact="0.85"/>
                      <dgm:constr type="w" for="ch" forName="cycle_2" refType="w" fact="0.46"/>
                      <dgm:constr type="h" for="ch" forName="cycle_2" refType="h" fact="0.54"/>
                      <dgm:constr type="diam" for="ch" forName="cycle_2" refType="w" fact="0.5"/>
                      <dgm:constr type="r" for="ch" forName="cycle_3" refType="w"/>
                      <dgm:constr type="b" for="ch" forName="cycle_3" refType="h"/>
                      <dgm:constr type="w" for="ch" forName="cycle_3" refType="w" fact="0.46"/>
                      <dgm:constr type="h" for="ch" forName="cycle_3" refType="h" fact="0.54"/>
                      <dgm:constr type="diam" for="ch" forName="cycle_3" refType="w"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userS" for="des" ptType="node" refType="w" refFor="ch" refForName="textCenter" fact="0.67"/>
                    </dgm:constrLst>
                  </dgm:else>
                </dgm:choose>
              </dgm:if>
              <dgm:else name="Name30">
                <dgm:choose name="Name31">
                  <dgm:if name="Name32" axis="ch ch ch" ptType="node node node" st="1 3 0" cnt="1 1 0" func="cnt" op="equ" val="1">
                    <dgm:constrLst>
                      <dgm:constr type="ctrX" for="ch" forName="textCenter" refType="w" fact="0.5"/>
                      <dgm:constr type="t" for="ch" forName="textCenter" refType="h" fact="0.436"/>
                      <dgm:constr type="w" for="ch" forName="textCenter" refType="w" fact="0.21"/>
                      <dgm:constr type="h" for="ch" forName="textCenter" refType="w" refFor="ch" refForName="textCenter"/>
                      <dgm:constr type="ctrX" for="ch" forName="cycle_1" refType="w" fact="0.5"/>
                      <dgm:constr type="t" for="ch" forName="cycle_1"/>
                      <dgm:constr type="w" for="ch" forName="cycle_1" refType="w" fact="0.61"/>
                      <dgm:constr type="h" for="ch" forName="cycle_1" refType="h" fact="0.36"/>
                      <dgm:constr type="diam" for="ch" forName="cycle_1" refType="w" fact="0.5"/>
                      <dgm:constr type="l" for="ch" forName="cycle_2"/>
                      <dgm:constr type="b" for="ch" forName="cycle_2" refType="h"/>
                      <dgm:constr type="w" for="ch" forName="cycle_2" refType="w" fact="0.46"/>
                      <dgm:constr type="h" for="ch" forName="cycle_2" refType="h" fact="0.54"/>
                      <dgm:constr type="diam" for="ch" forName="cycle_2" refType="w" fact="0.5"/>
                      <dgm:constr type="r" for="ch" forName="cycle_3" refType="w"/>
                      <dgm:constr type="b" for="ch" forName="cycle_3" refType="h" fact="0.85"/>
                      <dgm:constr type="w" for="ch" forName="cycle_3" refType="w" fact="0.46"/>
                      <dgm:constr type="h" for="ch" forName="cycle_3" refType="h" fact="0.54"/>
                      <dgm:constr type="diam" for="ch" forName="cycle_3" refType="w"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userS" for="des" ptType="node" refType="w" refFor="ch" refForName="textCenter" fact="0.67"/>
                    </dgm:constrLst>
                  </dgm:if>
                  <dgm:else name="Name33">
                    <dgm:constrLst>
                      <dgm:constr type="ctrX" for="ch" forName="textCenter" refType="w" fact="0.5"/>
                      <dgm:constr type="t" for="ch" forName="textCenter" refType="h" fact="0.436"/>
                      <dgm:constr type="w" for="ch" forName="textCenter" refType="w" fact="0.21"/>
                      <dgm:constr type="h" for="ch" forName="textCenter" refType="w" refFor="ch" refForName="textCenter"/>
                      <dgm:constr type="ctrX" for="ch" forName="cycle_1" refType="w" fact="0.5"/>
                      <dgm:constr type="t" for="ch" forName="cycle_1"/>
                      <dgm:constr type="w" for="ch" forName="cycle_1" refType="w" fact="0.61"/>
                      <dgm:constr type="h" for="ch" forName="cycle_1" refType="h" fact="0.36"/>
                      <dgm:constr type="diam" for="ch" forName="cycle_1" refType="w" fact="0.5"/>
                      <dgm:constr type="l" for="ch" forName="cycle_2"/>
                      <dgm:constr type="b" for="ch" forName="cycle_2" refType="h"/>
                      <dgm:constr type="w" for="ch" forName="cycle_2" refType="w" fact="0.46"/>
                      <dgm:constr type="h" for="ch" forName="cycle_2" refType="h" fact="0.54"/>
                      <dgm:constr type="diam" for="ch" forName="cycle_2" refType="w" fact="0.5"/>
                      <dgm:constr type="r" for="ch" forName="cycle_3" refType="w"/>
                      <dgm:constr type="b" for="ch" forName="cycle_3" refType="h"/>
                      <dgm:constr type="w" for="ch" forName="cycle_3" refType="w" fact="0.46"/>
                      <dgm:constr type="h" for="ch" forName="cycle_3" refType="h" fact="0.54"/>
                      <dgm:constr type="diam" for="ch" forName="cycle_3" refType="w"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userS" for="des" ptType="node" refType="w" refFor="ch" refForName="textCenter" fact="0.67"/>
                    </dgm:constrLst>
                  </dgm:else>
                </dgm:choose>
              </dgm:else>
            </dgm:choose>
          </dgm:if>
          <dgm:if name="Name34" axis="ch ch" ptType="node node" func="cnt" op="equ" val="4">
            <dgm:constrLst>
              <dgm:constr type="ctrX" for="ch" forName="textCenter" refType="w" fact="0.5"/>
              <dgm:constr type="ctrY" for="ch" forName="textCenter" refType="h" fact="0.5"/>
              <dgm:constr type="w" for="ch" forName="textCenter" refType="w" fact="0.2"/>
              <dgm:constr type="h" for="ch" forName="textCenter" refType="w" refFor="ch" refForName="textCenter"/>
              <dgm:constr type="ctrX" for="ch" forName="cycle_1" refType="w" fact="0.5"/>
              <dgm:constr type="t" for="ch" forName="cycle_1"/>
              <dgm:constr type="w" for="ch" forName="cycle_1" refType="w" fact="0.5"/>
              <dgm:constr type="h" for="ch" forName="cycle_1" refType="h" fact="0.33"/>
              <dgm:constr type="l" for="ch" forName="cycle_2"/>
              <dgm:constr type="ctrY" for="ch" forName="cycle_2" refType="h" fact="0.5"/>
              <dgm:constr type="w" for="ch" forName="cycle_2" refType="w" fact="0.33"/>
              <dgm:constr type="h" for="ch" forName="cycle_2" refType="h" fact="0.5"/>
              <dgm:constr type="ctrX" for="ch" forName="cycle_3" refType="w" fact="0.5"/>
              <dgm:constr type="b" for="ch" forName="cycle_3" refType="h"/>
              <dgm:constr type="w" for="ch" forName="cycle_3" refType="w" fact="0.5"/>
              <dgm:constr type="h" for="ch" forName="cycle_3" refType="h" fact="0.33"/>
              <dgm:constr type="r" for="ch" forName="cycle_4" refType="w"/>
              <dgm:constr type="ctrY" for="ch" forName="cycle_4" refType="h" fact="0.5"/>
              <dgm:constr type="w" for="ch" forName="cycle_4" refType="w" fact="0.33"/>
              <dgm:constr type="h" for="ch" forName="cycle_4" refType="h"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primFontSz" for="des" forName="childCenter4" refType="primFontSz" refFor="des" refForName="childCenter1" op="equ"/>
              <dgm:constr type="primFontSz" for="des" forName="text4" refType="primFontSz" refFor="des" refForName="text1" op="equ"/>
              <dgm:constr type="userS" for="des" ptType="node" refType="w" refFor="ch" refForName="textCenter" fact="0.67"/>
            </dgm:constrLst>
          </dgm:if>
          <dgm:if name="Name35" axis="ch ch" ptType="node node" func="cnt" op="equ" val="5">
            <dgm:constrLst>
              <dgm:constr type="ctrX" for="ch" forName="textCenter" refType="w" fact="0.5"/>
              <dgm:constr type="t" for="ch" forName="textCenter" refType="h" fact="0.42"/>
              <dgm:constr type="w" for="ch" forName="textCenter" refType="w" fact="0.2"/>
              <dgm:constr type="h" for="ch" forName="textCenter" refType="w" refFor="ch" refForName="textCenter"/>
              <dgm:constr type="ctrX" for="ch" forName="cycle_1" refType="w" fact="0.5"/>
              <dgm:constr type="t" for="ch" forName="cycle_1"/>
              <dgm:constr type="w" for="ch" forName="cycle_1" refType="w" fact="0.33"/>
              <dgm:constr type="h" for="ch" forName="cycle_1" refType="w" refFor="ch" refForName="cycle_1"/>
              <dgm:constr type="l" for="ch" forName="cycle_2"/>
              <dgm:constr type="t" for="ch" forName="cycle_2" refType="h" fact="0.24"/>
              <dgm:constr type="w" for="ch" forName="cycle_2" refType="w" fact="0.33"/>
              <dgm:constr type="h" for="ch" forName="cycle_2" refType="w" refFor="ch" refForName="cycle_2"/>
              <dgm:constr type="l" for="ch" forName="cycle_3" refType="w" fact="0.11"/>
              <dgm:constr type="b" for="ch" forName="cycle_3" refType="h"/>
              <dgm:constr type="w" for="ch" forName="cycle_3" refType="w" fact="0.33"/>
              <dgm:constr type="h" for="ch" forName="cycle_3" refType="w" refFor="ch" refForName="cycle_3"/>
              <dgm:constr type="r" for="ch" forName="cycle_4" refType="w" fact="0.89"/>
              <dgm:constr type="b" for="ch" forName="cycle_4" refType="h"/>
              <dgm:constr type="w" for="ch" forName="cycle_4" refType="w" fact="0.33"/>
              <dgm:constr type="h" for="ch" forName="cycle_4" refType="w" refFor="ch" refForName="cycle_4"/>
              <dgm:constr type="r" for="ch" forName="cycle_5" refType="w"/>
              <dgm:constr type="t" for="ch" forName="cycle_5" refType="h" fact="0.24"/>
              <dgm:constr type="w" for="ch" forName="cycle_5" refType="w" fact="0.33"/>
              <dgm:constr type="h" for="ch" forName="cycle_5" refType="w" refFor="ch" refForName="cycle_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primFontSz" for="des" forName="childCenter4" refType="primFontSz" refFor="des" refForName="childCenter1" op="equ"/>
              <dgm:constr type="primFontSz" for="des" forName="text4" refType="primFontSz" refFor="des" refForName="text1" op="equ"/>
              <dgm:constr type="primFontSz" for="des" forName="childCenter5" refType="primFontSz" refFor="des" refForName="childCenter1" op="equ"/>
              <dgm:constr type="primFontSz" for="des" forName="text5" refType="primFontSz" refFor="des" refForName="text1" op="equ"/>
              <dgm:constr type="userS" for="des" ptType="node" refType="w" refFor="ch" refForName="textCenter" fact="0.67"/>
            </dgm:constrLst>
          </dgm:if>
          <dgm:if name="Name36" axis="ch ch" ptType="node node" func="cnt" op="equ" val="6">
            <dgm:constrLst>
              <dgm:constr type="ctrX" for="ch" forName="textCenter" refType="w" fact="0.5"/>
              <dgm:constr type="ctrY" for="ch" forName="textCenter" refType="h" fact="0.5"/>
              <dgm:constr type="w" for="ch" forName="textCenter" refType="w" fact="0.2"/>
              <dgm:constr type="h" for="ch" forName="textCenter" refType="w" refFor="ch" refForName="textCenter"/>
              <dgm:constr type="ctrX" for="ch" forName="cycle_1" refType="w" fact="0.5"/>
              <dgm:constr type="t" for="ch" forName="cycle_1"/>
              <dgm:constr type="w" for="ch" forName="cycle_1" refType="w" fact="0.33"/>
              <dgm:constr type="h" for="ch" forName="cycle_1" refType="w" refFor="ch" refForName="cycle_1"/>
              <dgm:constr type="l" for="ch" forName="cycle_2"/>
              <dgm:constr type="t" for="ch" forName="cycle_2" refType="h" fact="0.17"/>
              <dgm:constr type="w" for="ch" forName="cycle_2" refType="w" fact="0.33"/>
              <dgm:constr type="h" for="ch" forName="cycle_2" refType="w" refFor="ch" refForName="cycle_2"/>
              <dgm:constr type="l" for="ch" forName="cycle_3"/>
              <dgm:constr type="b" for="ch" forName="cycle_3" refType="h" fact="0.83"/>
              <dgm:constr type="w" for="ch" forName="cycle_3" refType="w" fact="0.33"/>
              <dgm:constr type="h" for="ch" forName="cycle_3" refType="w" refFor="ch" refForName="cycle_3"/>
              <dgm:constr type="ctrX" for="ch" forName="cycle_4" refType="w" fact="0.5"/>
              <dgm:constr type="b" for="ch" forName="cycle_4" refType="h"/>
              <dgm:constr type="w" for="ch" forName="cycle_4" refType="w" fact="0.33"/>
              <dgm:constr type="h" for="ch" forName="cycle_4" refType="w" refFor="ch" refForName="cycle_4"/>
              <dgm:constr type="r" for="ch" forName="cycle_5" refType="w"/>
              <dgm:constr type="b" for="ch" forName="cycle_5" refType="h" fact="0.83"/>
              <dgm:constr type="w" for="ch" forName="cycle_5" refType="w" fact="0.33"/>
              <dgm:constr type="h" for="ch" forName="cycle_5" refType="w" refFor="ch" refForName="cycle_5"/>
              <dgm:constr type="r" for="ch" forName="cycle_6" refType="w"/>
              <dgm:constr type="t" for="ch" forName="cycle_6" refType="h" fact="0.17"/>
              <dgm:constr type="w" for="ch" forName="cycle_6" refType="w" fact="0.33"/>
              <dgm:constr type="h" for="ch" forName="cycle_6" refType="w" refFor="ch" refForName="cycle_6"/>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primFontSz" for="des" forName="childCenter4" refType="primFontSz" refFor="des" refForName="childCenter1" op="equ"/>
              <dgm:constr type="primFontSz" for="des" forName="text4" refType="primFontSz" refFor="des" refForName="text1" op="equ"/>
              <dgm:constr type="primFontSz" for="des" forName="childCenter5" refType="primFontSz" refFor="des" refForName="childCenter1" op="equ"/>
              <dgm:constr type="primFontSz" for="des" forName="text5" refType="primFontSz" refFor="des" refForName="text1" op="equ"/>
              <dgm:constr type="primFontSz" for="des" forName="childCenter6" refType="primFontSz" refFor="des" refForName="childCenter1" op="equ"/>
              <dgm:constr type="primFontSz" for="des" forName="text6" refType="primFontSz" refFor="des" refForName="text1" op="equ"/>
              <dgm:constr type="userS" for="des" ptType="node" refType="w" refFor="ch" refForName="textCenter" fact="0.67"/>
            </dgm:constrLst>
          </dgm:if>
          <dgm:else name="Name37">
            <dgm:constrLst>
              <dgm:constr type="ctrX" for="ch" forName="textCenter" refType="w" fact="0.5"/>
              <dgm:constr type="t" for="ch" forName="textCenter" refType="h" fact="0.444"/>
              <dgm:constr type="w" for="ch" forName="textCenter" refType="w" fact="0.167"/>
              <dgm:constr type="h" for="ch" forName="textCenter" refType="w" refFor="ch" refForName="textCenter"/>
              <dgm:constr type="ctrX" for="ch" forName="cycle_1" refType="w" fact="0.5"/>
              <dgm:constr type="t" for="ch" forName="cycle_1"/>
              <dgm:constr type="w" for="ch" forName="cycle_1" refType="w" fact="0.263"/>
              <dgm:constr type="h" for="ch" forName="cycle_1" refType="w" refFor="ch" refForName="cycle_1"/>
              <dgm:constr type="l" for="ch" forName="cycle_2" refType="w" fact="0.062"/>
              <dgm:constr type="t" for="ch" forName="cycle_2" refType="h" fact="0.141"/>
              <dgm:constr type="w" for="ch" forName="cycle_2" refType="w" fact="0.263"/>
              <dgm:constr type="h" for="ch" forName="cycle_2" refType="w" refFor="ch" refForName="cycle_2"/>
              <dgm:constr type="l" for="ch" forName="cycle_3"/>
              <dgm:constr type="b" for="ch" forName="cycle_3" refType="h" fact="0.74"/>
              <dgm:constr type="w" for="ch" forName="cycle_3" refType="w" fact="0.263"/>
              <dgm:constr type="h" for="ch" forName="cycle_3" refType="w" refFor="ch" refForName="cycle_3"/>
              <dgm:constr type="l" for="ch" forName="cycle_4" refType="w" fact="0.2"/>
              <dgm:constr type="b" for="ch" forName="cycle_4" refType="h"/>
              <dgm:constr type="w" for="ch" forName="cycle_4" refType="w" fact="0.263"/>
              <dgm:constr type="h" for="ch" forName="cycle_4" refType="w" refFor="ch" refForName="cycle_4"/>
              <dgm:constr type="r" for="ch" forName="cycle_5" refType="w" fact="0.8"/>
              <dgm:constr type="b" for="ch" forName="cycle_5" refType="h"/>
              <dgm:constr type="w" for="ch" forName="cycle_5" refType="w" fact="0.263"/>
              <dgm:constr type="h" for="ch" forName="cycle_5" refType="w" refFor="ch" refForName="cycle_5"/>
              <dgm:constr type="r" for="ch" forName="cycle_6" refType="w"/>
              <dgm:constr type="b" for="ch" forName="cycle_6" refType="h" fact="0.74"/>
              <dgm:constr type="w" for="ch" forName="cycle_6" refType="w" fact="0.263"/>
              <dgm:constr type="h" for="ch" forName="cycle_6" refType="w" refFor="ch" refForName="cycle_6"/>
              <dgm:constr type="r" for="ch" forName="cycle_7" refType="w" fact="0.938"/>
              <dgm:constr type="t" for="ch" forName="cycle_7" refType="h" fact="0.141"/>
              <dgm:constr type="w" for="ch" forName="cycle_7" refType="w" fact="0.263"/>
              <dgm:constr type="h" for="ch" forName="cycle_7" refType="w" refFor="ch" refForName="cycle_7"/>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primFontSz" for="des" forName="childCenter4" refType="primFontSz" refFor="des" refForName="childCenter1" op="equ"/>
              <dgm:constr type="primFontSz" for="des" forName="text4" refType="primFontSz" refFor="des" refForName="text1" op="equ"/>
              <dgm:constr type="primFontSz" for="des" forName="childCenter5" refType="primFontSz" refFor="des" refForName="childCenter1" op="equ"/>
              <dgm:constr type="primFontSz" for="des" forName="text5" refType="primFontSz" refFor="des" refForName="text1" op="equ"/>
              <dgm:constr type="primFontSz" for="des" forName="childCenter6" refType="primFontSz" refFor="des" refForName="childCenter1" op="equ"/>
              <dgm:constr type="primFontSz" for="des" forName="text6" refType="primFontSz" refFor="des" refForName="text1" op="equ"/>
              <dgm:constr type="primFontSz" for="des" forName="childCenter7" refType="primFontSz" refFor="des" refForName="childCenter1" op="equ"/>
              <dgm:constr type="primFontSz" for="des" forName="text7" refType="primFontSz" refFor="des" refForName="text1" op="equ"/>
              <dgm:constr type="userS" for="des" ptType="node" refType="w" refFor="ch" refForName="textCenter" fact="0.67"/>
            </dgm:constrLst>
          </dgm:else>
        </dgm:choose>
      </dgm:else>
    </dgm:choose>
    <dgm:forEach name="Name38" axis="ch" ptType="node" cnt="1">
      <dgm:choose name="Name39">
        <dgm:if name="Name40" axis="des" func="maxDepth" op="lte" val="1">
          <dgm:layoutNode name="singleCycle">
            <dgm:choose name="Name41">
              <dgm:if name="Name42" axis="ch" ptType="node" func="cnt" op="equ" val="1">
                <dgm:choose name="Name43">
                  <dgm:if name="Name44" func="var" arg="dir" op="equ" val="norm">
                    <dgm:alg type="cycle">
                      <dgm:param type="stAng" val="90"/>
                      <dgm:param type="ctrShpMap" val="fNode"/>
                    </dgm:alg>
                  </dgm:if>
                  <dgm:else name="Name45">
                    <dgm:alg type="cycle">
                      <dgm:param type="stAng" val="-90"/>
                      <dgm:param type="spanAng" val="-360"/>
                      <dgm:param type="ctrShpMap" val="fNode"/>
                    </dgm:alg>
                  </dgm:else>
                </dgm:choose>
              </dgm:if>
              <dgm:else name="Name46">
                <dgm:choose name="Name47">
                  <dgm:if name="Name48" func="var" arg="dir" op="equ" val="norm">
                    <dgm:alg type="cycle">
                      <dgm:param type="ctrShpMap" val="fNode"/>
                    </dgm:alg>
                  </dgm:if>
                  <dgm:else name="Name49">
                    <dgm:alg type="cycle">
                      <dgm:param type="spanAng" val="-360"/>
                      <dgm:param type="ctrShpMap" val="fNode"/>
                    </dgm:alg>
                  </dgm:else>
                </dgm:choose>
              </dgm:else>
            </dgm:choose>
            <dgm:shape xmlns:r="http://schemas.openxmlformats.org/officeDocument/2006/relationships" r:blip="">
              <dgm:adjLst/>
            </dgm:shape>
            <dgm:presOf/>
            <dgm:choose name="Name50">
              <dgm:if name="Name51" axis="ch" ptType="node" func="cnt" op="equ" val="0">
                <dgm:constrLst>
                  <dgm:constr type="w" for="ch" forName="singleCenter" refType="w"/>
                  <dgm:constr type="h" for="ch" forName="singleCenter" refType="w" refFor="ch" refForName="singleCenter"/>
                </dgm:constrLst>
              </dgm:if>
              <dgm:if name="Name52" axis="ch" ptType="node" func="cnt" op="equ" val="1">
                <dgm:constrLst>
                  <dgm:constr type="w" for="ch" forName="singleCenter" refType="w" fact="0.5"/>
                  <dgm:constr type="h" for="ch" forName="singleCenter" refType="w" refFor="ch" refForName="singleCenter"/>
                  <dgm:constr type="userS" for="ch" ptType="node" refType="w" refFor="ch" refForName="singleCenter" fact="0.67"/>
                </dgm:constrLst>
              </dgm:if>
              <dgm:else name="Name53">
                <dgm:constrLst>
                  <dgm:constr type="w" for="ch" forName="singleCenter" refType="w" fact="0.3"/>
                  <dgm:constr type="h" for="ch" forName="singleCenter" refType="w" refFor="ch" refForName="singleCenter"/>
                  <dgm:constr type="userS" for="ch" ptType="node" refType="w" refFor="ch" refForName="singleCenter" fact="0.67"/>
                </dgm:constrLst>
              </dgm:else>
            </dgm:choose>
            <dgm:layoutNode name="singleCenter" styleLbl="node1">
              <dgm:varLst>
                <dgm:chMax val="7"/>
                <dgm:chPref val="7"/>
              </dgm:varLst>
              <dgm:alg type="tx"/>
              <dgm:shape xmlns:r="http://schemas.openxmlformats.org/officeDocument/2006/relationships" type="roundRect" r:blip="">
                <dgm:adjLst/>
              </dgm:shape>
              <dgm:presOf axis="self" ptType="node"/>
              <dgm:constrLst>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name="Name54" axis="ch" cnt="21">
              <dgm:forEach name="Name55" axis="self" ptType="parTrans">
                <dgm:layoutNode name="Name56">
                  <dgm:alg type="conn">
                    <dgm:param type="dim" val="1D"/>
                    <dgm:param type="begPts" val="auto"/>
                    <dgm:param type="endPts" val="auto"/>
                    <dgm:param type="begSty" val="noArr"/>
                    <dgm:param type="endSty" val="noArr"/>
                  </dgm:alg>
                  <dgm:shape xmlns:r="http://schemas.openxmlformats.org/officeDocument/2006/relationships" type="conn" r:blip="">
                    <dgm:adjLst/>
                  </dgm:shape>
                  <dgm:presOf axis="self"/>
                  <dgm:constrLst>
                    <dgm:constr type="begPad"/>
                    <dgm:constr type="endPad"/>
                  </dgm:constrLst>
                </dgm:layoutNode>
              </dgm:forEach>
              <dgm:forEach name="Name57" axis="self" ptType="node">
                <dgm:layoutNode name="text0" styleLbl="node1">
                  <dgm:varLst>
                    <dgm:bulletEnabled val="1"/>
                  </dgm:varLst>
                  <dgm:alg type="tx"/>
                  <dgm:shape xmlns:r="http://schemas.openxmlformats.org/officeDocument/2006/relationships" type="roundRect" r:blip="">
                    <dgm:adjLst/>
                  </dgm:shape>
                  <dgm:presOf axis="desOr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dgm:forEach>
          </dgm:layoutNode>
        </dgm:if>
        <dgm:else name="Name58">
          <dgm:layoutNode name="textCenter" styleLbl="node1">
            <dgm:alg type="tx"/>
            <dgm:shape xmlns:r="http://schemas.openxmlformats.org/officeDocument/2006/relationships" type="roundRect" r:blip="">
              <dgm:adjLst/>
            </dgm:shape>
            <dgm:presOf axis="self" ptType="node"/>
            <dgm:constrLst>
              <dgm:constr type="tMarg" refType="primFontSz" fact="0.2"/>
              <dgm:constr type="bMarg" refType="primFontSz" fact="0.2"/>
              <dgm:constr type="lMarg" refType="primFontSz" fact="0.2"/>
              <dgm:constr type="rMarg" refType="primFontSz" fact="0.2"/>
            </dgm:constrLst>
            <dgm:ruleLst>
              <dgm:rule type="primFontSz" val="5" fact="NaN" max="NaN"/>
            </dgm:ruleLst>
          </dgm:layoutNode>
          <dgm:choose name="Name59">
            <dgm:if name="Name60" axis="ch" ptType="node" func="cnt" op="gte" val="1">
              <dgm:layoutNode name="cycle_1">
                <dgm:choose name="Name61">
                  <dgm:if name="Name62" func="var" arg="dir" op="equ" val="norm">
                    <dgm:choose name="Name63">
                      <dgm:if name="Name64" axis="ch" ptType="node" func="cnt" op="equ" val="1">
                        <dgm:choose name="Name65">
                          <dgm:if name="Name66" axis="ch ch" ptType="node node" st="1 1" cnt="1 0" func="cnt" op="equ" val="1">
                            <dgm:alg type="cycle">
                              <dgm:param type="ctrShpMap" val="fNode"/>
                              <dgm:param type="stAng" val="90"/>
                            </dgm:alg>
                          </dgm:if>
                          <dgm:if name="Name67" axis="ch ch" ptType="node node" st="1 1" cnt="1 0" func="cnt" op="equ" val="2">
                            <dgm:alg type="cycle">
                              <dgm:param type="ctrShpMap" val="fNode"/>
                              <dgm:param type="stAng" val="45"/>
                              <dgm:param type="spanAng" val="90"/>
                            </dgm:alg>
                          </dgm:if>
                          <dgm:else name="Name68">
                            <dgm:alg type="cycle">
                              <dgm:param type="ctrShpMap" val="fNode"/>
                              <dgm:param type="stAng" val="0"/>
                              <dgm:param type="spanAng" val="180"/>
                            </dgm:alg>
                          </dgm:else>
                        </dgm:choose>
                      </dgm:if>
                      <dgm:if name="Name69" axis="ch" ptType="node" func="cnt" op="equ" val="2">
                        <dgm:choose name="Name70">
                          <dgm:if name="Name71" axis="ch ch" ptType="node node" st="1 1" cnt="1 0" func="cnt" op="equ" val="1">
                            <dgm:alg type="cycle">
                              <dgm:param type="ctrShpMap" val="fNode"/>
                              <dgm:param type="stAng" val="0"/>
                            </dgm:alg>
                          </dgm:if>
                          <dgm:if name="Name72" axis="ch ch" ptType="node node" st="1 1" cnt="1 0" func="cnt" op="equ" val="2">
                            <dgm:alg type="cycle">
                              <dgm:param type="ctrShpMap" val="fNode"/>
                              <dgm:param type="stAng" val="315"/>
                              <dgm:param type="spanAng" val="90"/>
                            </dgm:alg>
                          </dgm:if>
                          <dgm:else name="Name73">
                            <dgm:alg type="cycle">
                              <dgm:param type="ctrShpMap" val="fNode"/>
                              <dgm:param type="stAng" val="270"/>
                              <dgm:param type="spanAng" val="180"/>
                            </dgm:alg>
                          </dgm:else>
                        </dgm:choose>
                      </dgm:if>
                      <dgm:if name="Name74" axis="ch" ptType="node" func="cnt" op="equ" val="3">
                        <dgm:choose name="Name75">
                          <dgm:if name="Name76" axis="ch ch" ptType="node node" st="1 1" cnt="1 0" func="cnt" op="equ" val="1">
                            <dgm:alg type="cycle">
                              <dgm:param type="ctrShpMap" val="fNode"/>
                              <dgm:param type="stAng" val="0"/>
                            </dgm:alg>
                          </dgm:if>
                          <dgm:if name="Name77" axis="ch ch" ptType="node node" st="1 1" cnt="1 0" func="cnt" op="equ" val="2">
                            <dgm:alg type="cycle">
                              <dgm:param type="ctrShpMap" val="fNode"/>
                              <dgm:param type="stAng" val="315"/>
                              <dgm:param type="spanAng" val="90"/>
                            </dgm:alg>
                          </dgm:if>
                          <dgm:else name="Name78">
                            <dgm:alg type="cycle">
                              <dgm:param type="ctrShpMap" val="fNode"/>
                              <dgm:param type="stAng" val="270"/>
                              <dgm:param type="spanAng" val="180"/>
                            </dgm:alg>
                          </dgm:else>
                        </dgm:choose>
                      </dgm:if>
                      <dgm:if name="Name79" axis="ch" ptType="node" func="cnt" op="equ" val="4">
                        <dgm:choose name="Name80">
                          <dgm:if name="Name81" axis="ch ch" ptType="node node" st="1 1" cnt="1 0" func="cnt" op="equ" val="1">
                            <dgm:alg type="cycle">
                              <dgm:param type="ctrShpMap" val="fNode"/>
                              <dgm:param type="stAng" val="0"/>
                            </dgm:alg>
                          </dgm:if>
                          <dgm:if name="Name82" axis="ch ch" ptType="node node" st="1 1" cnt="1 0" func="cnt" op="equ" val="2">
                            <dgm:alg type="cycle">
                              <dgm:param type="ctrShpMap" val="fNode"/>
                              <dgm:param type="stAng" val="315"/>
                              <dgm:param type="spanAng" val="90"/>
                            </dgm:alg>
                          </dgm:if>
                          <dgm:else name="Name83">
                            <dgm:alg type="cycle">
                              <dgm:param type="ctrShpMap" val="fNode"/>
                              <dgm:param type="stAng" val="292.5"/>
                              <dgm:param type="spanAng" val="135"/>
                            </dgm:alg>
                          </dgm:else>
                        </dgm:choose>
                      </dgm:if>
                      <dgm:if name="Name84" axis="ch" ptType="node" func="cnt" op="equ" val="5">
                        <dgm:choose name="Name85">
                          <dgm:if name="Name86" axis="ch ch" ptType="node node" st="1 1" cnt="1 0" func="cnt" op="equ" val="1">
                            <dgm:alg type="cycle">
                              <dgm:param type="ctrShpMap" val="fNode"/>
                              <dgm:param type="stAng" val="0"/>
                            </dgm:alg>
                          </dgm:if>
                          <dgm:if name="Name87" axis="ch ch" ptType="node node" st="1 1" cnt="1 0" func="cnt" op="equ" val="2">
                            <dgm:alg type="cycle">
                              <dgm:param type="ctrShpMap" val="fNode"/>
                              <dgm:param type="stAng" val="315"/>
                              <dgm:param type="spanAng" val="90"/>
                            </dgm:alg>
                          </dgm:if>
                          <dgm:else name="Name88">
                            <dgm:alg type="cycle">
                              <dgm:param type="ctrShpMap" val="fNode"/>
                              <dgm:param type="stAng" val="0"/>
                              <dgm:param type="spanAng" val="360"/>
                            </dgm:alg>
                          </dgm:else>
                        </dgm:choose>
                      </dgm:if>
                      <dgm:if name="Name89" axis="ch" ptType="node" func="cnt" op="equ" val="6">
                        <dgm:choose name="Name90">
                          <dgm:if name="Name91" axis="ch ch" ptType="node node" st="1 1" cnt="1 0" func="cnt" op="equ" val="1">
                            <dgm:alg type="cycle">
                              <dgm:param type="ctrShpMap" val="fNode"/>
                              <dgm:param type="stAng" val="0"/>
                            </dgm:alg>
                          </dgm:if>
                          <dgm:if name="Name92" axis="ch ch" ptType="node node" st="1 1" cnt="1 0" func="cnt" op="equ" val="2">
                            <dgm:alg type="cycle">
                              <dgm:param type="ctrShpMap" val="fNode"/>
                              <dgm:param type="stAng" val="315"/>
                              <dgm:param type="spanAng" val="90"/>
                            </dgm:alg>
                          </dgm:if>
                          <dgm:else name="Name93">
                            <dgm:alg type="cycle">
                              <dgm:param type="ctrShpMap" val="fNode"/>
                              <dgm:param type="stAng" val="0"/>
                              <dgm:param type="spanAng" val="360"/>
                            </dgm:alg>
                          </dgm:else>
                        </dgm:choose>
                      </dgm:if>
                      <dgm:if name="Name94" axis="ch" ptType="node" func="cnt" op="gte" val="7">
                        <dgm:choose name="Name95">
                          <dgm:if name="Name96" axis="ch ch" ptType="node node" st="1 1" cnt="1 0" func="cnt" op="equ" val="1">
                            <dgm:alg type="cycle">
                              <dgm:param type="ctrShpMap" val="fNode"/>
                              <dgm:param type="stAng" val="0"/>
                            </dgm:alg>
                          </dgm:if>
                          <dgm:if name="Name97" axis="ch ch" ptType="node node" st="1 1" cnt="1 0" func="cnt" op="equ" val="2">
                            <dgm:alg type="cycle">
                              <dgm:param type="ctrShpMap" val="fNode"/>
                              <dgm:param type="stAng" val="315"/>
                              <dgm:param type="spanAng" val="90"/>
                            </dgm:alg>
                          </dgm:if>
                          <dgm:else name="Name98">
                            <dgm:alg type="cycle">
                              <dgm:param type="ctrShpMap" val="fNode"/>
                              <dgm:param type="stAng" val="0"/>
                              <dgm:param type="spanAng" val="360"/>
                            </dgm:alg>
                          </dgm:else>
                        </dgm:choose>
                      </dgm:if>
                      <dgm:else name="Name99"/>
                    </dgm:choose>
                  </dgm:if>
                  <dgm:else name="Name100">
                    <dgm:choose name="Name101">
                      <dgm:if name="Name102" axis="ch" ptType="node" func="cnt" op="equ" val="1">
                        <dgm:choose name="Name103">
                          <dgm:if name="Name104" axis="ch ch" ptType="node node" st="1 1" cnt="1 0" func="cnt" op="equ" val="1">
                            <dgm:alg type="cycle">
                              <dgm:param type="ctrShpMap" val="fNode"/>
                              <dgm:param type="stAng" val="270"/>
                            </dgm:alg>
                          </dgm:if>
                          <dgm:if name="Name105" axis="ch ch" ptType="node node" st="1 1" cnt="1 0" func="cnt" op="equ" val="2">
                            <dgm:alg type="cycle">
                              <dgm:param type="ctrShpMap" val="fNode"/>
                              <dgm:param type="stAng" val="315"/>
                              <dgm:param type="spanAng" val="-90"/>
                            </dgm:alg>
                          </dgm:if>
                          <dgm:else name="Name106">
                            <dgm:alg type="cycle">
                              <dgm:param type="ctrShpMap" val="fNode"/>
                              <dgm:param type="stAng" val="0"/>
                              <dgm:param type="spanAng" val="-180"/>
                            </dgm:alg>
                          </dgm:else>
                        </dgm:choose>
                      </dgm:if>
                      <dgm:if name="Name107" axis="ch" ptType="node" func="cnt" op="equ" val="2">
                        <dgm:choose name="Name108">
                          <dgm:if name="Name109" axis="ch ch" ptType="node node" st="1 1" cnt="1 0" func="cnt" op="equ" val="1">
                            <dgm:alg type="cycle">
                              <dgm:param type="ctrShpMap" val="fNode"/>
                              <dgm:param type="stAng" val="0"/>
                            </dgm:alg>
                          </dgm:if>
                          <dgm:if name="Name110" axis="ch ch" ptType="node node" st="1 1" cnt="1 0" func="cnt" op="equ" val="2">
                            <dgm:alg type="cycle">
                              <dgm:param type="ctrShpMap" val="fNode"/>
                              <dgm:param type="stAng" val="45"/>
                              <dgm:param type="spanAng" val="-90"/>
                            </dgm:alg>
                          </dgm:if>
                          <dgm:else name="Name111">
                            <dgm:alg type="cycle">
                              <dgm:param type="ctrShpMap" val="fNode"/>
                              <dgm:param type="stAng" val="90"/>
                              <dgm:param type="spanAng" val="-180"/>
                            </dgm:alg>
                          </dgm:else>
                        </dgm:choose>
                      </dgm:if>
                      <dgm:if name="Name112" axis="ch" ptType="node" func="cnt" op="equ" val="3">
                        <dgm:choose name="Name113">
                          <dgm:if name="Name114" axis="ch ch" ptType="node node" st="1 1" cnt="1 0" func="cnt" op="equ" val="1">
                            <dgm:alg type="cycle">
                              <dgm:param type="ctrShpMap" val="fNode"/>
                              <dgm:param type="stAng" val="0"/>
                            </dgm:alg>
                          </dgm:if>
                          <dgm:if name="Name115" axis="ch ch" ptType="node node" st="1 1" cnt="1 0" func="cnt" op="equ" val="2">
                            <dgm:alg type="cycle">
                              <dgm:param type="ctrShpMap" val="fNode"/>
                              <dgm:param type="stAng" val="45"/>
                              <dgm:param type="spanAng" val="-90"/>
                            </dgm:alg>
                          </dgm:if>
                          <dgm:else name="Name116">
                            <dgm:alg type="cycle">
                              <dgm:param type="ctrShpMap" val="fNode"/>
                              <dgm:param type="stAng" val="90"/>
                              <dgm:param type="spanAng" val="-180"/>
                            </dgm:alg>
                          </dgm:else>
                        </dgm:choose>
                      </dgm:if>
                      <dgm:if name="Name117" axis="ch" ptType="node" func="cnt" op="equ" val="4">
                        <dgm:choose name="Name118">
                          <dgm:if name="Name119" axis="ch ch" ptType="node node" st="1 1" cnt="1 0" func="cnt" op="equ" val="1">
                            <dgm:alg type="cycle">
                              <dgm:param type="ctrShpMap" val="fNode"/>
                              <dgm:param type="stAng" val="0"/>
                            </dgm:alg>
                          </dgm:if>
                          <dgm:if name="Name120" axis="ch ch" ptType="node node" st="1 1" cnt="1 0" func="cnt" op="equ" val="2">
                            <dgm:alg type="cycle">
                              <dgm:param type="ctrShpMap" val="fNode"/>
                              <dgm:param type="stAng" val="45"/>
                              <dgm:param type="spanAng" val="-90"/>
                            </dgm:alg>
                          </dgm:if>
                          <dgm:else name="Name121">
                            <dgm:alg type="cycle">
                              <dgm:param type="ctrShpMap" val="fNode"/>
                              <dgm:param type="stAng" val="67.5"/>
                              <dgm:param type="spanAng" val="-135"/>
                            </dgm:alg>
                          </dgm:else>
                        </dgm:choose>
                      </dgm:if>
                      <dgm:if name="Name122" axis="ch" ptType="node" func="cnt" op="equ" val="5">
                        <dgm:choose name="Name123">
                          <dgm:if name="Name124" axis="ch ch" ptType="node node" st="1 1" cnt="1 0" func="cnt" op="equ" val="1">
                            <dgm:alg type="cycle">
                              <dgm:param type="ctrShpMap" val="fNode"/>
                              <dgm:param type="stAng" val="0"/>
                            </dgm:alg>
                          </dgm:if>
                          <dgm:if name="Name125" axis="ch ch" ptType="node node" st="1 1" cnt="1 0" func="cnt" op="equ" val="2">
                            <dgm:alg type="cycle">
                              <dgm:param type="ctrShpMap" val="fNode"/>
                              <dgm:param type="stAng" val="45"/>
                              <dgm:param type="spanAng" val="-90"/>
                            </dgm:alg>
                          </dgm:if>
                          <dgm:else name="Name126">
                            <dgm:alg type="cycle">
                              <dgm:param type="ctrShpMap" val="fNode"/>
                              <dgm:param type="stAng" val="0"/>
                              <dgm:param type="spanAng" val="-360"/>
                            </dgm:alg>
                          </dgm:else>
                        </dgm:choose>
                      </dgm:if>
                      <dgm:if name="Name127" axis="ch" ptType="node" func="cnt" op="equ" val="6">
                        <dgm:choose name="Name128">
                          <dgm:if name="Name129" axis="ch ch" ptType="node node" st="1 1" cnt="1 0" func="cnt" op="equ" val="1">
                            <dgm:alg type="cycle">
                              <dgm:param type="ctrShpMap" val="fNode"/>
                              <dgm:param type="stAng" val="0"/>
                            </dgm:alg>
                          </dgm:if>
                          <dgm:if name="Name130" axis="ch ch" ptType="node node" st="1 1" cnt="1 0" func="cnt" op="equ" val="2">
                            <dgm:alg type="cycle">
                              <dgm:param type="ctrShpMap" val="fNode"/>
                              <dgm:param type="stAng" val="45"/>
                              <dgm:param type="spanAng" val="-90"/>
                            </dgm:alg>
                          </dgm:if>
                          <dgm:else name="Name131">
                            <dgm:alg type="cycle">
                              <dgm:param type="ctrShpMap" val="fNode"/>
                              <dgm:param type="stAng" val="0"/>
                              <dgm:param type="spanAng" val="-360"/>
                            </dgm:alg>
                          </dgm:else>
                        </dgm:choose>
                      </dgm:if>
                      <dgm:if name="Name132" axis="ch" ptType="node" func="cnt" op="gte" val="7">
                        <dgm:choose name="Name133">
                          <dgm:if name="Name134" axis="ch ch" ptType="node node" st="1 1" cnt="1 0" func="cnt" op="equ" val="1">
                            <dgm:alg type="cycle">
                              <dgm:param type="ctrShpMap" val="fNode"/>
                              <dgm:param type="stAng" val="0"/>
                            </dgm:alg>
                          </dgm:if>
                          <dgm:if name="Name135" axis="ch ch" ptType="node node" st="1 1" cnt="1 0" func="cnt" op="equ" val="2">
                            <dgm:alg type="cycle">
                              <dgm:param type="ctrShpMap" val="fNode"/>
                              <dgm:param type="stAng" val="45"/>
                              <dgm:param type="spanAng" val="-90"/>
                            </dgm:alg>
                          </dgm:if>
                          <dgm:else name="Name136">
                            <dgm:alg type="cycle">
                              <dgm:param type="ctrShpMap" val="fNode"/>
                              <dgm:param type="stAng" val="0"/>
                              <dgm:param type="spanAng" val="-360"/>
                            </dgm:alg>
                          </dgm:else>
                        </dgm:choose>
                      </dgm:if>
                      <dgm:else name="Name137"/>
                    </dgm:choose>
                  </dgm:else>
                </dgm:choose>
                <dgm:shape xmlns:r="http://schemas.openxmlformats.org/officeDocument/2006/relationships" r:blip="">
                  <dgm:adjLst/>
                </dgm:shape>
                <dgm:presOf/>
                <dgm:constrLst>
                  <dgm:constr type="sp" refType="w" fact="0.1"/>
                  <dgm:constr type="sibSp" refType="w" fact="0.1"/>
                </dgm:constrLst>
                <dgm:forEach name="Name138" axis="ch" ptType="node" cnt="1">
                  <dgm:layoutNode name="childCenter1" styleLbl="node1">
                    <dgm:alg type="tx"/>
                    <dgm:shape xmlns:r="http://schemas.openxmlformats.org/officeDocument/2006/relationships" type="roundRect" r:blip="">
                      <dgm:adjLst/>
                    </dgm:shape>
                    <dgm:presOf axis="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name="Name139" axis="ch">
                    <dgm:forEach name="Name140" axis="self" ptType="parTrans">
                      <dgm:layoutNode name="Name141">
                        <dgm:alg type="conn">
                          <dgm:param type="dim" val="1D"/>
                          <dgm:param type="begPts" val="auto"/>
                          <dgm:param type="endPts" val="auto"/>
                          <dgm:param type="begSty" val="noArr"/>
                          <dgm:param type="endSty" val="noArr"/>
                        </dgm:alg>
                        <dgm:shape xmlns:r="http://schemas.openxmlformats.org/officeDocument/2006/relationships" type="conn" r:blip="">
                          <dgm:adjLst/>
                        </dgm:shape>
                        <dgm:presOf axis="self"/>
                        <dgm:constrLst>
                          <dgm:constr type="begPad"/>
                          <dgm:constr type="endPad"/>
                        </dgm:constrLst>
                      </dgm:layoutNode>
                    </dgm:forEach>
                    <dgm:forEach name="Name142" axis="self" ptType="node">
                      <dgm:layoutNode name="text1" styleLbl="node1">
                        <dgm:varLst>
                          <dgm:bulletEnabled val="1"/>
                        </dgm:varLst>
                        <dgm:alg type="tx"/>
                        <dgm:shape xmlns:r="http://schemas.openxmlformats.org/officeDocument/2006/relationships" type="roundRect" r:blip="">
                          <dgm:adjLst/>
                        </dgm:shape>
                        <dgm:presOf axis="desOr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dgm:forEach>
                </dgm:forEach>
              </dgm:layoutNode>
              <dgm:forEach name="Name143" axis="ch" ptType="parTrans" cnt="1">
                <dgm:layoutNode name="Name144">
                  <dgm:alg type="conn">
                    <dgm:param type="dim" val="1D"/>
                    <dgm:param type="begPts" val="auto"/>
                    <dgm:param type="endPts" val="auto"/>
                    <dgm:param type="endSty" val="noArr"/>
                    <dgm:param type="srcNode" val="textCenter"/>
                    <dgm:param type="dstNode" val="childCenter1"/>
                  </dgm:alg>
                  <dgm:shape xmlns:r="http://schemas.openxmlformats.org/officeDocument/2006/relationships" type="conn" r:blip="" zOrderOff="-999">
                    <dgm:adjLst/>
                  </dgm:shape>
                  <dgm:presOf axis="self"/>
                  <dgm:constrLst>
                    <dgm:constr type="h"/>
                    <dgm:constr type="begPad"/>
                    <dgm:constr type="endPad"/>
                  </dgm:constrLst>
                </dgm:layoutNode>
              </dgm:forEach>
            </dgm:if>
            <dgm:else name="Name145"/>
          </dgm:choose>
          <dgm:choose name="Name146">
            <dgm:if name="Name147" axis="ch" ptType="node" func="cnt" op="gte" val="2">
              <dgm:layoutNode name="cycle_2">
                <dgm:choose name="Name148">
                  <dgm:if name="Name149" func="var" arg="dir" op="equ" val="norm">
                    <dgm:choose name="Name150">
                      <dgm:if name="Name151" axis="ch" ptType="node" func="cnt" op="equ" val="2">
                        <dgm:choose name="Name152">
                          <dgm:if name="Name153" axis="ch ch" ptType="node node" st="2 1" cnt="1 0" func="cnt" op="equ" val="1">
                            <dgm:alg type="cycle">
                              <dgm:param type="ctrShpMap" val="fNode"/>
                              <dgm:param type="stAng" val="180"/>
                            </dgm:alg>
                          </dgm:if>
                          <dgm:if name="Name154" axis="ch ch" ptType="node node" st="2 1" cnt="1 0" func="cnt" op="equ" val="2">
                            <dgm:alg type="cycle">
                              <dgm:param type="ctrShpMap" val="fNode"/>
                              <dgm:param type="stAng" val="135"/>
                              <dgm:param type="spanAng" val="90"/>
                            </dgm:alg>
                          </dgm:if>
                          <dgm:else name="Name155">
                            <dgm:alg type="cycle">
                              <dgm:param type="ctrShpMap" val="fNode"/>
                              <dgm:param type="stAng" val="90"/>
                              <dgm:param type="spanAng" val="180"/>
                            </dgm:alg>
                          </dgm:else>
                        </dgm:choose>
                      </dgm:if>
                      <dgm:if name="Name156" axis="ch" ptType="node" func="cnt" op="equ" val="3">
                        <dgm:choose name="Name157">
                          <dgm:if name="Name158" axis="ch ch" ptType="node node" st="2 1" cnt="1 0" func="cnt" op="equ" val="1">
                            <dgm:alg type="cycle">
                              <dgm:param type="ctrShpMap" val="fNode"/>
                              <dgm:param type="stAng" val="120"/>
                              <dgm:param type="horzAlign" val="r"/>
                              <dgm:param type="vertAlign" val="b"/>
                            </dgm:alg>
                          </dgm:if>
                          <dgm:if name="Name159" axis="ch ch" ptType="node node" st="2 1" cnt="1 0" func="cnt" op="equ" val="2">
                            <dgm:alg type="cycle">
                              <dgm:param type="ctrShpMap" val="fNode"/>
                              <dgm:param type="stAng" val="75"/>
                              <dgm:param type="spanAng" val="90"/>
                              <dgm:param type="horzAlign" val="r"/>
                              <dgm:param type="vertAlign" val="b"/>
                            </dgm:alg>
                          </dgm:if>
                          <dgm:else name="Name160">
                            <dgm:alg type="cycle">
                              <dgm:param type="ctrShpMap" val="fNode"/>
                              <dgm:param type="stAng" val="30"/>
                              <dgm:param type="spanAng" val="180"/>
                            </dgm:alg>
                          </dgm:else>
                        </dgm:choose>
                      </dgm:if>
                      <dgm:if name="Name161" axis="ch" ptType="node" func="cnt" op="equ" val="4">
                        <dgm:choose name="Name162">
                          <dgm:if name="Name163" axis="ch ch" ptType="node node" st="2 1" cnt="1 0" func="cnt" op="equ" val="1">
                            <dgm:alg type="cycle">
                              <dgm:param type="ctrShpMap" val="fNode"/>
                              <dgm:param type="stAng" val="90"/>
                            </dgm:alg>
                          </dgm:if>
                          <dgm:if name="Name164" axis="ch ch" ptType="node node" st="2 1" cnt="1 0" func="cnt" op="equ" val="2">
                            <dgm:alg type="cycle">
                              <dgm:param type="ctrShpMap" val="fNode"/>
                              <dgm:param type="stAng" val="45"/>
                              <dgm:param type="spanAng" val="90"/>
                            </dgm:alg>
                          </dgm:if>
                          <dgm:else name="Name165">
                            <dgm:alg type="cycle">
                              <dgm:param type="ctrShpMap" val="fNode"/>
                              <dgm:param type="stAng" val="22.5"/>
                              <dgm:param type="spanAng" val="135"/>
                            </dgm:alg>
                          </dgm:else>
                        </dgm:choose>
                      </dgm:if>
                      <dgm:if name="Name166" axis="ch" ptType="node" func="cnt" op="equ" val="5">
                        <dgm:choose name="Name167">
                          <dgm:if name="Name168" axis="ch ch" ptType="node node" st="2 1" cnt="1 0" func="cnt" op="equ" val="1">
                            <dgm:alg type="cycle">
                              <dgm:param type="ctrShpMap" val="fNode"/>
                              <dgm:param type="stAng" val="72"/>
                            </dgm:alg>
                          </dgm:if>
                          <dgm:if name="Name169" axis="ch ch" ptType="node node" st="2 1" cnt="1 0" func="cnt" op="equ" val="2">
                            <dgm:alg type="cycle">
                              <dgm:param type="ctrShpMap" val="fNode"/>
                              <dgm:param type="stAng" val="27"/>
                              <dgm:param type="spanAng" val="90"/>
                            </dgm:alg>
                          </dgm:if>
                          <dgm:else name="Name170">
                            <dgm:alg type="cycle">
                              <dgm:param type="ctrShpMap" val="fNode"/>
                              <dgm:param type="stAng" val="0"/>
                              <dgm:param type="spanAng" val="360"/>
                            </dgm:alg>
                          </dgm:else>
                        </dgm:choose>
                      </dgm:if>
                      <dgm:if name="Name171" axis="ch" ptType="node" func="cnt" op="equ" val="6">
                        <dgm:choose name="Name172">
                          <dgm:if name="Name173" axis="ch ch" ptType="node node" st="2 1" cnt="1 0" func="cnt" op="equ" val="1">
                            <dgm:alg type="cycle">
                              <dgm:param type="ctrShpMap" val="fNode"/>
                              <dgm:param type="stAng" val="60"/>
                            </dgm:alg>
                          </dgm:if>
                          <dgm:if name="Name174" axis="ch ch" ptType="node node" st="2 1" cnt="1 0" func="cnt" op="equ" val="2">
                            <dgm:alg type="cycle">
                              <dgm:param type="ctrShpMap" val="fNode"/>
                              <dgm:param type="stAng" val="15"/>
                              <dgm:param type="spanAng" val="90"/>
                            </dgm:alg>
                          </dgm:if>
                          <dgm:else name="Name175">
                            <dgm:alg type="cycle">
                              <dgm:param type="ctrShpMap" val="fNode"/>
                              <dgm:param type="stAng" val="0"/>
                              <dgm:param type="spanAng" val="360"/>
                            </dgm:alg>
                          </dgm:else>
                        </dgm:choose>
                      </dgm:if>
                      <dgm:if name="Name176" axis="ch" ptType="node" func="cnt" op="gte" val="7">
                        <dgm:choose name="Name177">
                          <dgm:if name="Name178" axis="ch ch" ptType="node node" st="2 1" cnt="1 0" func="cnt" op="equ" val="1">
                            <dgm:alg type="cycle">
                              <dgm:param type="ctrShpMap" val="fNode"/>
                              <dgm:param type="stAng" val="51"/>
                            </dgm:alg>
                          </dgm:if>
                          <dgm:if name="Name179" axis="ch ch" ptType="node node" st="2 1" cnt="1 0" func="cnt" op="equ" val="2">
                            <dgm:alg type="cycle">
                              <dgm:param type="ctrShpMap" val="fNode"/>
                              <dgm:param type="stAng" val="6"/>
                              <dgm:param type="spanAng" val="90"/>
                            </dgm:alg>
                          </dgm:if>
                          <dgm:else name="Name180">
                            <dgm:alg type="cycle">
                              <dgm:param type="ctrShpMap" val="fNode"/>
                              <dgm:param type="stAng" val="0"/>
                              <dgm:param type="spanAng" val="360"/>
                            </dgm:alg>
                          </dgm:else>
                        </dgm:choose>
                      </dgm:if>
                      <dgm:else name="Name181"/>
                    </dgm:choose>
                  </dgm:if>
                  <dgm:else name="Name182">
                    <dgm:choose name="Name183">
                      <dgm:if name="Name184" axis="ch" ptType="node" func="cnt" op="equ" val="2">
                        <dgm:choose name="Name185">
                          <dgm:if name="Name186" axis="ch ch" ptType="node node" st="2 1" cnt="1 0" func="cnt" op="equ" val="1">
                            <dgm:alg type="cycle">
                              <dgm:param type="ctrShpMap" val="fNode"/>
                              <dgm:param type="stAng" val="180"/>
                            </dgm:alg>
                          </dgm:if>
                          <dgm:if name="Name187" axis="ch ch" ptType="node node" st="2 1" cnt="1 0" func="cnt" op="equ" val="2">
                            <dgm:alg type="cycle">
                              <dgm:param type="ctrShpMap" val="fNode"/>
                              <dgm:param type="stAng" val="225"/>
                              <dgm:param type="spanAng" val="-90"/>
                            </dgm:alg>
                          </dgm:if>
                          <dgm:else name="Name188">
                            <dgm:alg type="cycle">
                              <dgm:param type="ctrShpMap" val="fNode"/>
                              <dgm:param type="stAng" val="270"/>
                              <dgm:param type="spanAng" val="-180"/>
                            </dgm:alg>
                          </dgm:else>
                        </dgm:choose>
                      </dgm:if>
                      <dgm:if name="Name189" axis="ch" ptType="node" func="cnt" op="equ" val="3">
                        <dgm:choose name="Name190">
                          <dgm:if name="Name191" axis="ch ch" ptType="node node" st="2 1" cnt="1 0" func="cnt" op="equ" val="1">
                            <dgm:alg type="cycle">
                              <dgm:param type="ctrShpMap" val="fNode"/>
                              <dgm:param type="stAng" val="240"/>
                              <dgm:param type="horzAlign" val="l"/>
                              <dgm:param type="vertAlign" val="b"/>
                            </dgm:alg>
                          </dgm:if>
                          <dgm:if name="Name192" axis="ch ch" ptType="node node" st="2 1" cnt="1 0" func="cnt" op="equ" val="2">
                            <dgm:alg type="cycle">
                              <dgm:param type="ctrShpMap" val="fNode"/>
                              <dgm:param type="stAng" val="285"/>
                              <dgm:param type="spanAng" val="-90"/>
                              <dgm:param type="horzAlign" val="l"/>
                              <dgm:param type="vertAlign" val="b"/>
                            </dgm:alg>
                          </dgm:if>
                          <dgm:else name="Name193">
                            <dgm:alg type="cycle">
                              <dgm:param type="ctrShpMap" val="fNode"/>
                              <dgm:param type="stAng" val="330"/>
                              <dgm:param type="spanAng" val="-180"/>
                            </dgm:alg>
                          </dgm:else>
                        </dgm:choose>
                      </dgm:if>
                      <dgm:if name="Name194" axis="ch" ptType="node" func="cnt" op="equ" val="4">
                        <dgm:choose name="Name195">
                          <dgm:if name="Name196" axis="ch ch" ptType="node node" st="2 1" cnt="1 0" func="cnt" op="equ" val="1">
                            <dgm:alg type="cycle">
                              <dgm:param type="ctrShpMap" val="fNode"/>
                              <dgm:param type="stAng" val="270"/>
                            </dgm:alg>
                          </dgm:if>
                          <dgm:if name="Name197" axis="ch ch" ptType="node node" st="2 1" cnt="1 0" func="cnt" op="equ" val="2">
                            <dgm:alg type="cycle">
                              <dgm:param type="ctrShpMap" val="fNode"/>
                              <dgm:param type="stAng" val="315"/>
                              <dgm:param type="spanAng" val="-90"/>
                            </dgm:alg>
                          </dgm:if>
                          <dgm:else name="Name198">
                            <dgm:alg type="cycle">
                              <dgm:param type="ctrShpMap" val="fNode"/>
                              <dgm:param type="stAng" val="337.5"/>
                              <dgm:param type="spanAng" val="-135"/>
                            </dgm:alg>
                          </dgm:else>
                        </dgm:choose>
                      </dgm:if>
                      <dgm:if name="Name199" axis="ch" ptType="node" func="cnt" op="equ" val="5">
                        <dgm:choose name="Name200">
                          <dgm:if name="Name201" axis="ch ch" ptType="node node" st="2 1" cnt="1 0" func="cnt" op="equ" val="1">
                            <dgm:alg type="cycle">
                              <dgm:param type="ctrShpMap" val="fNode"/>
                              <dgm:param type="stAng" val="288"/>
                            </dgm:alg>
                          </dgm:if>
                          <dgm:if name="Name202" axis="ch ch" ptType="node node" st="2 1" cnt="1 0" func="cnt" op="equ" val="2">
                            <dgm:alg type="cycle">
                              <dgm:param type="ctrShpMap" val="fNode"/>
                              <dgm:param type="stAng" val="333"/>
                              <dgm:param type="spanAng" val="-90"/>
                            </dgm:alg>
                          </dgm:if>
                          <dgm:else name="Name203">
                            <dgm:alg type="cycle">
                              <dgm:param type="ctrShpMap" val="fNode"/>
                              <dgm:param type="stAng" val="0"/>
                              <dgm:param type="spanAng" val="-360"/>
                            </dgm:alg>
                          </dgm:else>
                        </dgm:choose>
                      </dgm:if>
                      <dgm:if name="Name204" axis="ch" ptType="node" func="cnt" op="equ" val="6">
                        <dgm:choose name="Name205">
                          <dgm:if name="Name206" axis="ch ch" ptType="node node" st="2 1" cnt="1 0" func="cnt" op="equ" val="1">
                            <dgm:alg type="cycle">
                              <dgm:param type="ctrShpMap" val="fNode"/>
                              <dgm:param type="stAng" val="300"/>
                            </dgm:alg>
                          </dgm:if>
                          <dgm:if name="Name207" axis="ch ch" ptType="node node" st="2 1" cnt="1 0" func="cnt" op="equ" val="2">
                            <dgm:alg type="cycle">
                              <dgm:param type="ctrShpMap" val="fNode"/>
                              <dgm:param type="stAng" val="345"/>
                              <dgm:param type="spanAng" val="-90"/>
                            </dgm:alg>
                          </dgm:if>
                          <dgm:else name="Name208">
                            <dgm:alg type="cycle">
                              <dgm:param type="ctrShpMap" val="fNode"/>
                              <dgm:param type="stAng" val="0"/>
                              <dgm:param type="spanAng" val="-360"/>
                            </dgm:alg>
                          </dgm:else>
                        </dgm:choose>
                      </dgm:if>
                      <dgm:if name="Name209" axis="ch" ptType="node" func="cnt" op="gte" val="7">
                        <dgm:choose name="Name210">
                          <dgm:if name="Name211" axis="ch ch" ptType="node node" st="2 1" cnt="1 0" func="cnt" op="equ" val="1">
                            <dgm:alg type="cycle">
                              <dgm:param type="ctrShpMap" val="fNode"/>
                              <dgm:param type="stAng" val="308"/>
                            </dgm:alg>
                          </dgm:if>
                          <dgm:if name="Name212" axis="ch ch" ptType="node node" st="2 1" cnt="1 0" func="cnt" op="equ" val="2">
                            <dgm:alg type="cycle">
                              <dgm:param type="ctrShpMap" val="fNode"/>
                              <dgm:param type="stAng" val="353"/>
                              <dgm:param type="spanAng" val="-90"/>
                            </dgm:alg>
                          </dgm:if>
                          <dgm:else name="Name213">
                            <dgm:alg type="cycle">
                              <dgm:param type="ctrShpMap" val="fNode"/>
                              <dgm:param type="stAng" val="0"/>
                              <dgm:param type="spanAng" val="-360"/>
                            </dgm:alg>
                          </dgm:else>
                        </dgm:choose>
                      </dgm:if>
                      <dgm:else name="Name214"/>
                    </dgm:choose>
                  </dgm:else>
                </dgm:choose>
                <dgm:shape xmlns:r="http://schemas.openxmlformats.org/officeDocument/2006/relationships" r:blip="">
                  <dgm:adjLst/>
                </dgm:shape>
                <dgm:presOf/>
                <dgm:constrLst>
                  <dgm:constr type="sp" refType="w" fact="0.1"/>
                  <dgm:constr type="sibSp" refType="w" fact="0.1"/>
                </dgm:constrLst>
                <dgm:forEach name="Name215" axis="ch" ptType="node" st="2" cnt="1">
                  <dgm:layoutNode name="childCenter2" styleLbl="node1">
                    <dgm:alg type="tx"/>
                    <dgm:shape xmlns:r="http://schemas.openxmlformats.org/officeDocument/2006/relationships" type="roundRect" r:blip="">
                      <dgm:adjLst/>
                    </dgm:shape>
                    <dgm:presOf axis="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name="Name216" axis="ch">
                    <dgm:forEach name="Name217" axis="self" ptType="parTrans">
                      <dgm:layoutNode name="Name218">
                        <dgm:alg type="conn">
                          <dgm:param type="dim" val="1D"/>
                          <dgm:param type="begPts" val="auto"/>
                          <dgm:param type="endPts" val="auto"/>
                          <dgm:param type="begSty" val="noArr"/>
                          <dgm:param type="endSty" val="noArr"/>
                        </dgm:alg>
                        <dgm:shape xmlns:r="http://schemas.openxmlformats.org/officeDocument/2006/relationships" type="conn" r:blip="">
                          <dgm:adjLst/>
                        </dgm:shape>
                        <dgm:presOf axis="self"/>
                        <dgm:constrLst>
                          <dgm:constr type="begPad"/>
                          <dgm:constr type="endPad"/>
                        </dgm:constrLst>
                      </dgm:layoutNode>
                    </dgm:forEach>
                    <dgm:forEach name="Name219" axis="self" ptType="node">
                      <dgm:layoutNode name="text2" styleLbl="node1">
                        <dgm:varLst>
                          <dgm:bulletEnabled val="1"/>
                        </dgm:varLst>
                        <dgm:alg type="tx"/>
                        <dgm:shape xmlns:r="http://schemas.openxmlformats.org/officeDocument/2006/relationships" type="roundRect" r:blip="">
                          <dgm:adjLst/>
                        </dgm:shape>
                        <dgm:presOf axis="desOr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dgm:forEach>
                </dgm:forEach>
              </dgm:layoutNode>
              <dgm:forEach name="Name220" axis="ch" ptType="parTrans" st="2" cnt="1">
                <dgm:layoutNode name="Name221">
                  <dgm:alg type="conn">
                    <dgm:param type="dim" val="1D"/>
                    <dgm:param type="begPts" val="auto"/>
                    <dgm:param type="endPts" val="auto"/>
                    <dgm:param type="endSty" val="noArr"/>
                    <dgm:param type="srcNode" val="textCenter"/>
                    <dgm:param type="dstNode" val="childCenter2"/>
                  </dgm:alg>
                  <dgm:shape xmlns:r="http://schemas.openxmlformats.org/officeDocument/2006/relationships" type="conn" r:blip="" zOrderOff="-999">
                    <dgm:adjLst/>
                  </dgm:shape>
                  <dgm:presOf axis="self"/>
                  <dgm:constrLst>
                    <dgm:constr type="h"/>
                    <dgm:constr type="begPad"/>
                    <dgm:constr type="endPad"/>
                  </dgm:constrLst>
                </dgm:layoutNode>
              </dgm:forEach>
            </dgm:if>
            <dgm:else name="Name222"/>
          </dgm:choose>
          <dgm:choose name="Name223">
            <dgm:if name="Name224" axis="ch" ptType="node" func="cnt" op="gte" val="3">
              <dgm:layoutNode name="cycle_3">
                <dgm:choose name="Name225">
                  <dgm:if name="Name226" func="var" arg="dir" op="equ" val="norm">
                    <dgm:choose name="Name227">
                      <dgm:if name="Name228" axis="ch" ptType="node" func="cnt" op="equ" val="3">
                        <dgm:choose name="Name229">
                          <dgm:if name="Name230" axis="ch ch" ptType="node node" st="3 1" cnt="1 0" func="cnt" op="equ" val="1">
                            <dgm:alg type="cycle">
                              <dgm:param type="ctrShpMap" val="fNode"/>
                              <dgm:param type="stAng" val="240"/>
                              <dgm:param type="horzAlign" val="l"/>
                              <dgm:param type="vertAlign" val="b"/>
                            </dgm:alg>
                          </dgm:if>
                          <dgm:if name="Name231" axis="ch ch" ptType="node node" st="3 1" cnt="1 0" func="cnt" op="equ" val="2">
                            <dgm:alg type="cycle">
                              <dgm:param type="ctrShpMap" val="fNode"/>
                              <dgm:param type="stAng" val="195"/>
                              <dgm:param type="spanAng" val="90"/>
                              <dgm:param type="horzAlign" val="l"/>
                              <dgm:param type="vertAlign" val="b"/>
                            </dgm:alg>
                          </dgm:if>
                          <dgm:else name="Name232">
                            <dgm:alg type="cycle">
                              <dgm:param type="ctrShpMap" val="fNode"/>
                              <dgm:param type="stAng" val="150"/>
                              <dgm:param type="spanAng" val="180"/>
                            </dgm:alg>
                          </dgm:else>
                        </dgm:choose>
                      </dgm:if>
                      <dgm:if name="Name233" axis="ch" ptType="node" func="cnt" op="equ" val="4">
                        <dgm:choose name="Name234">
                          <dgm:if name="Name235" axis="ch ch" ptType="node node" st="3 1" cnt="1 0" func="cnt" op="equ" val="1">
                            <dgm:alg type="cycle">
                              <dgm:param type="ctrShpMap" val="fNode"/>
                              <dgm:param type="stAng" val="180"/>
                            </dgm:alg>
                          </dgm:if>
                          <dgm:if name="Name236" axis="ch ch" ptType="node node" st="3 1" cnt="1 0" func="cnt" op="equ" val="2">
                            <dgm:alg type="cycle">
                              <dgm:param type="ctrShpMap" val="fNode"/>
                              <dgm:param type="stAng" val="135"/>
                              <dgm:param type="spanAng" val="90"/>
                            </dgm:alg>
                          </dgm:if>
                          <dgm:else name="Name237">
                            <dgm:alg type="cycle">
                              <dgm:param type="ctrShpMap" val="fNode"/>
                              <dgm:param type="stAng" val="112.5"/>
                              <dgm:param type="spanAng" val="135"/>
                            </dgm:alg>
                          </dgm:else>
                        </dgm:choose>
                      </dgm:if>
                      <dgm:if name="Name238" axis="ch" ptType="node" func="cnt" op="equ" val="5">
                        <dgm:choose name="Name239">
                          <dgm:if name="Name240" axis="ch ch" ptType="node node" st="3 1" cnt="1 0" func="cnt" op="equ" val="1">
                            <dgm:alg type="cycle">
                              <dgm:param type="ctrShpMap" val="fNode"/>
                              <dgm:param type="stAng" val="144"/>
                            </dgm:alg>
                          </dgm:if>
                          <dgm:if name="Name241" axis="ch ch" ptType="node node" st="3 1" cnt="1 0" func="cnt" op="equ" val="2">
                            <dgm:alg type="cycle">
                              <dgm:param type="ctrShpMap" val="fNode"/>
                              <dgm:param type="stAng" val="99"/>
                              <dgm:param type="spanAng" val="90"/>
                            </dgm:alg>
                          </dgm:if>
                          <dgm:else name="Name242">
                            <dgm:alg type="cycle">
                              <dgm:param type="ctrShpMap" val="fNode"/>
                              <dgm:param type="stAng" val="0"/>
                              <dgm:param type="spanAng" val="360"/>
                            </dgm:alg>
                          </dgm:else>
                        </dgm:choose>
                      </dgm:if>
                      <dgm:if name="Name243" axis="ch" ptType="node" func="cnt" op="equ" val="6">
                        <dgm:choose name="Name244">
                          <dgm:if name="Name245" axis="ch ch" ptType="node node" st="3 1" cnt="1 0" func="cnt" op="equ" val="1">
                            <dgm:alg type="cycle">
                              <dgm:param type="ctrShpMap" val="fNode"/>
                              <dgm:param type="stAng" val="120"/>
                            </dgm:alg>
                          </dgm:if>
                          <dgm:if name="Name246" axis="ch ch" ptType="node node" st="3 1" cnt="1 0" func="cnt" op="equ" val="2">
                            <dgm:alg type="cycle">
                              <dgm:param type="ctrShpMap" val="fNode"/>
                              <dgm:param type="stAng" val="75"/>
                              <dgm:param type="spanAng" val="90"/>
                            </dgm:alg>
                          </dgm:if>
                          <dgm:else name="Name247">
                            <dgm:alg type="cycle">
                              <dgm:param type="ctrShpMap" val="fNode"/>
                              <dgm:param type="stAng" val="0"/>
                              <dgm:param type="spanAng" val="360"/>
                            </dgm:alg>
                          </dgm:else>
                        </dgm:choose>
                      </dgm:if>
                      <dgm:if name="Name248" axis="ch" ptType="node" func="cnt" op="gte" val="7">
                        <dgm:choose name="Name249">
                          <dgm:if name="Name250" axis="ch ch" ptType="node node" st="3 1" cnt="1 0" func="cnt" op="equ" val="1">
                            <dgm:alg type="cycle">
                              <dgm:param type="ctrShpMap" val="fNode"/>
                              <dgm:param type="stAng" val="102"/>
                            </dgm:alg>
                          </dgm:if>
                          <dgm:if name="Name251" axis="ch ch" ptType="node node" st="3 1" cnt="1 0" func="cnt" op="equ" val="2">
                            <dgm:alg type="cycle">
                              <dgm:param type="ctrShpMap" val="fNode"/>
                              <dgm:param type="stAng" val="57"/>
                              <dgm:param type="spanAng" val="90"/>
                            </dgm:alg>
                          </dgm:if>
                          <dgm:else name="Name252">
                            <dgm:alg type="cycle">
                              <dgm:param type="ctrShpMap" val="fNode"/>
                              <dgm:param type="stAng" val="0"/>
                              <dgm:param type="spanAng" val="360"/>
                            </dgm:alg>
                          </dgm:else>
                        </dgm:choose>
                      </dgm:if>
                      <dgm:else name="Name253"/>
                    </dgm:choose>
                  </dgm:if>
                  <dgm:else name="Name254">
                    <dgm:choose name="Name255">
                      <dgm:if name="Name256" axis="ch" ptType="node" func="cnt" op="equ" val="3">
                        <dgm:choose name="Name257">
                          <dgm:if name="Name258" axis="ch ch" ptType="node node" st="3 1" cnt="1 0" func="cnt" op="equ" val="1">
                            <dgm:alg type="cycle">
                              <dgm:param type="ctrShpMap" val="fNode"/>
                              <dgm:param type="stAng" val="120"/>
                              <dgm:param type="horzAlign" val="r"/>
                              <dgm:param type="vertAlign" val="b"/>
                            </dgm:alg>
                          </dgm:if>
                          <dgm:if name="Name259" axis="ch ch" ptType="node node" st="3 1" cnt="1 0" func="cnt" op="equ" val="2">
                            <dgm:alg type="cycle">
                              <dgm:param type="ctrShpMap" val="fNode"/>
                              <dgm:param type="stAng" val="165"/>
                              <dgm:param type="spanAng" val="-90"/>
                              <dgm:param type="horzAlign" val="r"/>
                              <dgm:param type="vertAlign" val="b"/>
                            </dgm:alg>
                          </dgm:if>
                          <dgm:else name="Name260">
                            <dgm:alg type="cycle">
                              <dgm:param type="ctrShpMap" val="fNode"/>
                              <dgm:param type="stAng" val="210"/>
                              <dgm:param type="spanAng" val="-180"/>
                            </dgm:alg>
                          </dgm:else>
                        </dgm:choose>
                      </dgm:if>
                      <dgm:if name="Name261" axis="ch" ptType="node" func="cnt" op="equ" val="4">
                        <dgm:choose name="Name262">
                          <dgm:if name="Name263" axis="ch ch" ptType="node node" st="3 1" cnt="1 0" func="cnt" op="equ" val="1">
                            <dgm:alg type="cycle">
                              <dgm:param type="ctrShpMap" val="fNode"/>
                              <dgm:param type="stAng" val="180"/>
                            </dgm:alg>
                          </dgm:if>
                          <dgm:if name="Name264" axis="ch ch" ptType="node node" st="3 1" cnt="1 0" func="cnt" op="equ" val="2">
                            <dgm:alg type="cycle">
                              <dgm:param type="ctrShpMap" val="fNode"/>
                              <dgm:param type="stAng" val="225"/>
                              <dgm:param type="spanAng" val="-90"/>
                            </dgm:alg>
                          </dgm:if>
                          <dgm:else name="Name265">
                            <dgm:alg type="cycle">
                              <dgm:param type="ctrShpMap" val="fNode"/>
                              <dgm:param type="stAng" val="247.5"/>
                              <dgm:param type="spanAng" val="-135"/>
                            </dgm:alg>
                          </dgm:else>
                        </dgm:choose>
                      </dgm:if>
                      <dgm:if name="Name266" axis="ch" ptType="node" func="cnt" op="equ" val="5">
                        <dgm:choose name="Name267">
                          <dgm:if name="Name268" axis="ch ch" ptType="node node" st="3 1" cnt="1 0" func="cnt" op="equ" val="1">
                            <dgm:alg type="cycle">
                              <dgm:param type="ctrShpMap" val="fNode"/>
                              <dgm:param type="stAng" val="216"/>
                            </dgm:alg>
                          </dgm:if>
                          <dgm:if name="Name269" axis="ch ch" ptType="node node" st="3 1" cnt="1 0" func="cnt" op="equ" val="2">
                            <dgm:alg type="cycle">
                              <dgm:param type="ctrShpMap" val="fNode"/>
                              <dgm:param type="stAng" val="261"/>
                              <dgm:param type="spanAng" val="-90"/>
                            </dgm:alg>
                          </dgm:if>
                          <dgm:else name="Name270">
                            <dgm:alg type="cycle">
                              <dgm:param type="ctrShpMap" val="fNode"/>
                              <dgm:param type="stAng" val="0"/>
                              <dgm:param type="spanAng" val="-360"/>
                            </dgm:alg>
                          </dgm:else>
                        </dgm:choose>
                      </dgm:if>
                      <dgm:if name="Name271" axis="ch" ptType="node" func="cnt" op="equ" val="6">
                        <dgm:choose name="Name272">
                          <dgm:if name="Name273" axis="ch ch" ptType="node node" st="3 1" cnt="1 0" func="cnt" op="equ" val="1">
                            <dgm:alg type="cycle">
                              <dgm:param type="ctrShpMap" val="fNode"/>
                              <dgm:param type="stAng" val="240"/>
                            </dgm:alg>
                          </dgm:if>
                          <dgm:if name="Name274" axis="ch ch" ptType="node node" st="3 1" cnt="1 0" func="cnt" op="equ" val="2">
                            <dgm:alg type="cycle">
                              <dgm:param type="ctrShpMap" val="fNode"/>
                              <dgm:param type="stAng" val="285"/>
                              <dgm:param type="spanAng" val="-90"/>
                            </dgm:alg>
                          </dgm:if>
                          <dgm:else name="Name275">
                            <dgm:alg type="cycle">
                              <dgm:param type="ctrShpMap" val="fNode"/>
                              <dgm:param type="stAng" val="0"/>
                              <dgm:param type="spanAng" val="-360"/>
                            </dgm:alg>
                          </dgm:else>
                        </dgm:choose>
                      </dgm:if>
                      <dgm:if name="Name276" axis="ch" ptType="node" func="cnt" op="gte" val="7">
                        <dgm:choose name="Name277">
                          <dgm:if name="Name278" axis="ch ch" ptType="node node" st="3 1" cnt="1 0" func="cnt" op="equ" val="1">
                            <dgm:alg type="cycle">
                              <dgm:param type="ctrShpMap" val="fNode"/>
                              <dgm:param type="stAng" val="257"/>
                            </dgm:alg>
                          </dgm:if>
                          <dgm:if name="Name279" axis="ch ch" ptType="node node" st="3 1" cnt="1 0" func="cnt" op="equ" val="2">
                            <dgm:alg type="cycle">
                              <dgm:param type="ctrShpMap" val="fNode"/>
                              <dgm:param type="stAng" val="302"/>
                              <dgm:param type="spanAng" val="-90"/>
                            </dgm:alg>
                          </dgm:if>
                          <dgm:else name="Name280">
                            <dgm:alg type="cycle">
                              <dgm:param type="ctrShpMap" val="fNode"/>
                              <dgm:param type="stAng" val="0"/>
                              <dgm:param type="spanAng" val="-360"/>
                            </dgm:alg>
                          </dgm:else>
                        </dgm:choose>
                      </dgm:if>
                      <dgm:else name="Name281"/>
                    </dgm:choose>
                  </dgm:else>
                </dgm:choose>
                <dgm:shape xmlns:r="http://schemas.openxmlformats.org/officeDocument/2006/relationships" r:blip="">
                  <dgm:adjLst/>
                </dgm:shape>
                <dgm:presOf/>
                <dgm:constrLst>
                  <dgm:constr type="sp" refType="w" fact="0.1"/>
                  <dgm:constr type="sibSp" refType="w" fact="0.1"/>
                </dgm:constrLst>
                <dgm:forEach name="Name282" axis="ch" ptType="node" st="3" cnt="1">
                  <dgm:layoutNode name="childCenter3" styleLbl="node1">
                    <dgm:alg type="tx"/>
                    <dgm:shape xmlns:r="http://schemas.openxmlformats.org/officeDocument/2006/relationships" type="roundRect" r:blip="">
                      <dgm:adjLst/>
                    </dgm:shape>
                    <dgm:presOf axis="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name="Name283" axis="ch">
                    <dgm:forEach name="Name284" axis="self" ptType="parTrans">
                      <dgm:layoutNode name="Name285">
                        <dgm:alg type="conn">
                          <dgm:param type="dim" val="1D"/>
                          <dgm:param type="begPts" val="auto"/>
                          <dgm:param type="endPts" val="auto"/>
                          <dgm:param type="begSty" val="noArr"/>
                          <dgm:param type="endSty" val="noArr"/>
                        </dgm:alg>
                        <dgm:shape xmlns:r="http://schemas.openxmlformats.org/officeDocument/2006/relationships" type="conn" r:blip="">
                          <dgm:adjLst/>
                        </dgm:shape>
                        <dgm:presOf axis="self"/>
                        <dgm:constrLst>
                          <dgm:constr type="begPad"/>
                          <dgm:constr type="endPad"/>
                        </dgm:constrLst>
                      </dgm:layoutNode>
                    </dgm:forEach>
                    <dgm:forEach name="Name286" axis="self" ptType="node">
                      <dgm:layoutNode name="text3" styleLbl="node1">
                        <dgm:varLst>
                          <dgm:bulletEnabled val="1"/>
                        </dgm:varLst>
                        <dgm:alg type="tx"/>
                        <dgm:shape xmlns:r="http://schemas.openxmlformats.org/officeDocument/2006/relationships" type="roundRect" r:blip="">
                          <dgm:adjLst/>
                        </dgm:shape>
                        <dgm:presOf axis="desOr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dgm:forEach>
                </dgm:forEach>
              </dgm:layoutNode>
              <dgm:forEach name="Name287" axis="ch" ptType="parTrans" st="3" cnt="1">
                <dgm:layoutNode name="Name288">
                  <dgm:alg type="conn">
                    <dgm:param type="dim" val="1D"/>
                    <dgm:param type="begPts" val="auto"/>
                    <dgm:param type="endPts" val="auto"/>
                    <dgm:param type="endSty" val="noArr"/>
                    <dgm:param type="srcNode" val="textCenter"/>
                    <dgm:param type="dstNode" val="childCenter3"/>
                  </dgm:alg>
                  <dgm:shape xmlns:r="http://schemas.openxmlformats.org/officeDocument/2006/relationships" type="conn" r:blip="" zOrderOff="-999">
                    <dgm:adjLst/>
                  </dgm:shape>
                  <dgm:presOf axis="self"/>
                  <dgm:constrLst>
                    <dgm:constr type="h"/>
                    <dgm:constr type="begPad"/>
                    <dgm:constr type="endPad"/>
                  </dgm:constrLst>
                </dgm:layoutNode>
              </dgm:forEach>
            </dgm:if>
            <dgm:else name="Name289"/>
          </dgm:choose>
          <dgm:choose name="Name290">
            <dgm:if name="Name291" axis="ch" ptType="node" func="cnt" op="gte" val="4">
              <dgm:layoutNode name="cycle_4">
                <dgm:choose name="Name292">
                  <dgm:if name="Name293" func="var" arg="dir" op="equ" val="norm">
                    <dgm:choose name="Name294">
                      <dgm:if name="Name295" axis="ch" ptType="node" func="cnt" op="equ" val="4">
                        <dgm:choose name="Name296">
                          <dgm:if name="Name297" axis="ch ch" ptType="node node" st="4 1" cnt="1 0" func="cnt" op="equ" val="1">
                            <dgm:alg type="cycle">
                              <dgm:param type="ctrShpMap" val="fNode"/>
                              <dgm:param type="stAng" val="270"/>
                            </dgm:alg>
                          </dgm:if>
                          <dgm:if name="Name298" axis="ch ch" ptType="node node" st="4 1" cnt="1 0" func="cnt" op="equ" val="2">
                            <dgm:alg type="cycle">
                              <dgm:param type="ctrShpMap" val="fNode"/>
                              <dgm:param type="stAng" val="225"/>
                              <dgm:param type="spanAng" val="90"/>
                            </dgm:alg>
                          </dgm:if>
                          <dgm:else name="Name299">
                            <dgm:alg type="cycle">
                              <dgm:param type="ctrShpMap" val="fNode"/>
                              <dgm:param type="stAng" val="202.5"/>
                              <dgm:param type="spanAng" val="135"/>
                            </dgm:alg>
                          </dgm:else>
                        </dgm:choose>
                      </dgm:if>
                      <dgm:if name="Name300" axis="ch" ptType="node" func="cnt" op="equ" val="5">
                        <dgm:choose name="Name301">
                          <dgm:if name="Name302" axis="ch ch" ptType="node node" st="4 1" cnt="1 0" func="cnt" op="equ" val="1">
                            <dgm:alg type="cycle">
                              <dgm:param type="ctrShpMap" val="fNode"/>
                              <dgm:param type="stAng" val="216"/>
                            </dgm:alg>
                          </dgm:if>
                          <dgm:if name="Name303" axis="ch ch" ptType="node node" st="4 1" cnt="1 0" func="cnt" op="equ" val="2">
                            <dgm:alg type="cycle">
                              <dgm:param type="ctrShpMap" val="fNode"/>
                              <dgm:param type="stAng" val="171"/>
                              <dgm:param type="spanAng" val="90"/>
                            </dgm:alg>
                          </dgm:if>
                          <dgm:else name="Name304">
                            <dgm:alg type="cycle">
                              <dgm:param type="ctrShpMap" val="fNode"/>
                              <dgm:param type="stAng" val="0"/>
                              <dgm:param type="spanAng" val="360"/>
                            </dgm:alg>
                          </dgm:else>
                        </dgm:choose>
                      </dgm:if>
                      <dgm:if name="Name305" axis="ch" ptType="node" func="cnt" op="equ" val="6">
                        <dgm:choose name="Name306">
                          <dgm:if name="Name307" axis="ch ch" ptType="node node" st="4 1" cnt="1 0" func="cnt" op="equ" val="1">
                            <dgm:alg type="cycle">
                              <dgm:param type="ctrShpMap" val="fNode"/>
                              <dgm:param type="stAng" val="180"/>
                            </dgm:alg>
                          </dgm:if>
                          <dgm:if name="Name308" axis="ch ch" ptType="node node" st="4 1" cnt="1 0" func="cnt" op="equ" val="2">
                            <dgm:alg type="cycle">
                              <dgm:param type="ctrShpMap" val="fNode"/>
                              <dgm:param type="stAng" val="135"/>
                              <dgm:param type="spanAng" val="90"/>
                            </dgm:alg>
                          </dgm:if>
                          <dgm:else name="Name309">
                            <dgm:alg type="cycle">
                              <dgm:param type="ctrShpMap" val="fNode"/>
                              <dgm:param type="stAng" val="0"/>
                              <dgm:param type="spanAng" val="360"/>
                            </dgm:alg>
                          </dgm:else>
                        </dgm:choose>
                      </dgm:if>
                      <dgm:if name="Name310" axis="ch" ptType="node" func="cnt" op="gte" val="7">
                        <dgm:choose name="Name311">
                          <dgm:if name="Name312" axis="ch ch" ptType="node node" st="4 1" cnt="1 0" func="cnt" op="equ" val="1">
                            <dgm:alg type="cycle">
                              <dgm:param type="ctrShpMap" val="fNode"/>
                              <dgm:param type="stAng" val="154"/>
                            </dgm:alg>
                          </dgm:if>
                          <dgm:if name="Name313" axis="ch ch" ptType="node node" st="4 1" cnt="1 0" func="cnt" op="equ" val="2">
                            <dgm:alg type="cycle">
                              <dgm:param type="ctrShpMap" val="fNode"/>
                              <dgm:param type="stAng" val="109"/>
                              <dgm:param type="spanAng" val="90"/>
                            </dgm:alg>
                          </dgm:if>
                          <dgm:else name="Name314">
                            <dgm:alg type="cycle">
                              <dgm:param type="ctrShpMap" val="fNode"/>
                              <dgm:param type="stAng" val="0"/>
                              <dgm:param type="spanAng" val="360"/>
                            </dgm:alg>
                          </dgm:else>
                        </dgm:choose>
                      </dgm:if>
                      <dgm:else name="Name315"/>
                    </dgm:choose>
                  </dgm:if>
                  <dgm:else name="Name316">
                    <dgm:choose name="Name317">
                      <dgm:if name="Name318" axis="ch" ptType="node" func="cnt" op="equ" val="4">
                        <dgm:choose name="Name319">
                          <dgm:if name="Name320" axis="ch ch" ptType="node node" st="4 1" cnt="1 0" func="cnt" op="equ" val="1">
                            <dgm:alg type="cycle">
                              <dgm:param type="ctrShpMap" val="fNode"/>
                              <dgm:param type="stAng" val="90"/>
                            </dgm:alg>
                          </dgm:if>
                          <dgm:if name="Name321" axis="ch ch" ptType="node node" st="4 1" cnt="1 0" func="cnt" op="equ" val="2">
                            <dgm:alg type="cycle">
                              <dgm:param type="ctrShpMap" val="fNode"/>
                              <dgm:param type="stAng" val="135"/>
                              <dgm:param type="spanAng" val="-90"/>
                            </dgm:alg>
                          </dgm:if>
                          <dgm:else name="Name322">
                            <dgm:alg type="cycle">
                              <dgm:param type="ctrShpMap" val="fNode"/>
                              <dgm:param type="stAng" val="157.5"/>
                              <dgm:param type="spanAng" val="-135"/>
                            </dgm:alg>
                          </dgm:else>
                        </dgm:choose>
                      </dgm:if>
                      <dgm:if name="Name323" axis="ch" ptType="node" func="cnt" op="equ" val="5">
                        <dgm:choose name="Name324">
                          <dgm:if name="Name325" axis="ch ch" ptType="node node" st="4 1" cnt="1 0" func="cnt" op="equ" val="1">
                            <dgm:alg type="cycle">
                              <dgm:param type="ctrShpMap" val="fNode"/>
                              <dgm:param type="stAng" val="144"/>
                            </dgm:alg>
                          </dgm:if>
                          <dgm:if name="Name326" axis="ch ch" ptType="node node" st="4 1" cnt="1 0" func="cnt" op="equ" val="2">
                            <dgm:alg type="cycle">
                              <dgm:param type="ctrShpMap" val="fNode"/>
                              <dgm:param type="stAng" val="189"/>
                              <dgm:param type="spanAng" val="-90"/>
                            </dgm:alg>
                          </dgm:if>
                          <dgm:else name="Name327">
                            <dgm:alg type="cycle">
                              <dgm:param type="ctrShpMap" val="fNode"/>
                              <dgm:param type="stAng" val="0"/>
                              <dgm:param type="spanAng" val="-360"/>
                            </dgm:alg>
                          </dgm:else>
                        </dgm:choose>
                      </dgm:if>
                      <dgm:if name="Name328" axis="ch" ptType="node" func="cnt" op="equ" val="6">
                        <dgm:choose name="Name329">
                          <dgm:if name="Name330" axis="ch ch" ptType="node node" st="4 1" cnt="1 0" func="cnt" op="equ" val="1">
                            <dgm:alg type="cycle">
                              <dgm:param type="ctrShpMap" val="fNode"/>
                              <dgm:param type="stAng" val="180"/>
                            </dgm:alg>
                          </dgm:if>
                          <dgm:if name="Name331" axis="ch ch" ptType="node node" st="4 1" cnt="1 0" func="cnt" op="equ" val="2">
                            <dgm:alg type="cycle">
                              <dgm:param type="ctrShpMap" val="fNode"/>
                              <dgm:param type="stAng" val="225"/>
                              <dgm:param type="spanAng" val="-90"/>
                            </dgm:alg>
                          </dgm:if>
                          <dgm:else name="Name332">
                            <dgm:alg type="cycle">
                              <dgm:param type="ctrShpMap" val="fNode"/>
                              <dgm:param type="stAng" val="0"/>
                              <dgm:param type="spanAng" val="-360"/>
                            </dgm:alg>
                          </dgm:else>
                        </dgm:choose>
                      </dgm:if>
                      <dgm:if name="Name333" axis="ch" ptType="node" func="cnt" op="gte" val="7">
                        <dgm:choose name="Name334">
                          <dgm:if name="Name335" axis="ch ch" ptType="node node" st="4 1" cnt="1 0" func="cnt" op="equ" val="1">
                            <dgm:alg type="cycle">
                              <dgm:param type="ctrShpMap" val="fNode"/>
                              <dgm:param type="stAng" val="205"/>
                            </dgm:alg>
                          </dgm:if>
                          <dgm:if name="Name336" axis="ch ch" ptType="node node" st="4 1" cnt="1 0" func="cnt" op="equ" val="2">
                            <dgm:alg type="cycle">
                              <dgm:param type="ctrShpMap" val="fNode"/>
                              <dgm:param type="stAng" val="250"/>
                              <dgm:param type="spanAng" val="-90"/>
                            </dgm:alg>
                          </dgm:if>
                          <dgm:else name="Name337">
                            <dgm:alg type="cycle">
                              <dgm:param type="ctrShpMap" val="fNode"/>
                              <dgm:param type="stAng" val="0"/>
                              <dgm:param type="spanAng" val="-360"/>
                            </dgm:alg>
                          </dgm:else>
                        </dgm:choose>
                      </dgm:if>
                      <dgm:else name="Name338"/>
                    </dgm:choose>
                  </dgm:else>
                </dgm:choose>
                <dgm:shape xmlns:r="http://schemas.openxmlformats.org/officeDocument/2006/relationships" r:blip="">
                  <dgm:adjLst/>
                </dgm:shape>
                <dgm:presOf/>
                <dgm:constrLst>
                  <dgm:constr type="sp" refType="w" fact="0.1"/>
                  <dgm:constr type="sibSp" refType="w" fact="0.1"/>
                </dgm:constrLst>
                <dgm:forEach name="Name339" axis="ch" ptType="node" st="4" cnt="1">
                  <dgm:layoutNode name="childCenter4" styleLbl="node1">
                    <dgm:alg type="tx"/>
                    <dgm:shape xmlns:r="http://schemas.openxmlformats.org/officeDocument/2006/relationships" type="roundRect" r:blip="">
                      <dgm:adjLst/>
                    </dgm:shape>
                    <dgm:presOf axis="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name="Name340" axis="ch">
                    <dgm:forEach name="Name341" axis="self" ptType="parTrans">
                      <dgm:layoutNode name="Name342">
                        <dgm:alg type="conn">
                          <dgm:param type="dim" val="1D"/>
                          <dgm:param type="begPts" val="auto"/>
                          <dgm:param type="endPts" val="auto"/>
                          <dgm:param type="begSty" val="noArr"/>
                          <dgm:param type="endSty" val="noArr"/>
                        </dgm:alg>
                        <dgm:shape xmlns:r="http://schemas.openxmlformats.org/officeDocument/2006/relationships" type="conn" r:blip="">
                          <dgm:adjLst/>
                        </dgm:shape>
                        <dgm:presOf axis="self"/>
                        <dgm:constrLst>
                          <dgm:constr type="begPad"/>
                          <dgm:constr type="endPad"/>
                        </dgm:constrLst>
                      </dgm:layoutNode>
                    </dgm:forEach>
                    <dgm:forEach name="Name343" axis="self" ptType="node">
                      <dgm:layoutNode name="text4" styleLbl="node1">
                        <dgm:varLst>
                          <dgm:bulletEnabled val="1"/>
                        </dgm:varLst>
                        <dgm:alg type="tx"/>
                        <dgm:shape xmlns:r="http://schemas.openxmlformats.org/officeDocument/2006/relationships" type="roundRect" r:blip="">
                          <dgm:adjLst/>
                        </dgm:shape>
                        <dgm:presOf axis="desOr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dgm:forEach>
                </dgm:forEach>
              </dgm:layoutNode>
              <dgm:forEach name="Name344" axis="ch" ptType="parTrans" st="4" cnt="1">
                <dgm:layoutNode name="Name345">
                  <dgm:alg type="conn">
                    <dgm:param type="dim" val="1D"/>
                    <dgm:param type="begPts" val="auto"/>
                    <dgm:param type="endPts" val="auto"/>
                    <dgm:param type="endSty" val="noArr"/>
                    <dgm:param type="srcNode" val="textCenter"/>
                    <dgm:param type="dstNode" val="childCenter4"/>
                  </dgm:alg>
                  <dgm:shape xmlns:r="http://schemas.openxmlformats.org/officeDocument/2006/relationships" type="conn" r:blip="" zOrderOff="-999">
                    <dgm:adjLst/>
                  </dgm:shape>
                  <dgm:presOf axis="self"/>
                  <dgm:constrLst>
                    <dgm:constr type="h"/>
                    <dgm:constr type="begPad"/>
                    <dgm:constr type="endPad"/>
                  </dgm:constrLst>
                </dgm:layoutNode>
              </dgm:forEach>
            </dgm:if>
            <dgm:else name="Name346"/>
          </dgm:choose>
          <dgm:choose name="Name347">
            <dgm:if name="Name348" axis="ch" ptType="node" func="cnt" op="gte" val="5">
              <dgm:layoutNode name="cycle_5">
                <dgm:choose name="Name349">
                  <dgm:if name="Name350" func="var" arg="dir" op="equ" val="norm">
                    <dgm:choose name="Name351">
                      <dgm:if name="Name352" axis="ch" ptType="node" func="cnt" op="equ" val="5">
                        <dgm:choose name="Name353">
                          <dgm:if name="Name354" axis="ch ch" ptType="node node" st="5 1" cnt="1 0" func="cnt" op="equ" val="1">
                            <dgm:alg type="cycle">
                              <dgm:param type="ctrShpMap" val="fNode"/>
                              <dgm:param type="stAng" val="288"/>
                            </dgm:alg>
                          </dgm:if>
                          <dgm:if name="Name355" axis="ch ch" ptType="node node" st="5 1" cnt="1 0" func="cnt" op="equ" val="2">
                            <dgm:alg type="cycle">
                              <dgm:param type="ctrShpMap" val="fNode"/>
                              <dgm:param type="stAng" val="243"/>
                              <dgm:param type="spanAng" val="90"/>
                            </dgm:alg>
                          </dgm:if>
                          <dgm:else name="Name356">
                            <dgm:alg type="cycle">
                              <dgm:param type="ctrShpMap" val="fNode"/>
                              <dgm:param type="stAng" val="0"/>
                              <dgm:param type="spanAng" val="360"/>
                            </dgm:alg>
                          </dgm:else>
                        </dgm:choose>
                      </dgm:if>
                      <dgm:if name="Name357" axis="ch" ptType="node" func="cnt" op="equ" val="6">
                        <dgm:choose name="Name358">
                          <dgm:if name="Name359" axis="ch ch" ptType="node node" st="5 1" cnt="1 0" func="cnt" op="equ" val="1">
                            <dgm:alg type="cycle">
                              <dgm:param type="ctrShpMap" val="fNode"/>
                              <dgm:param type="stAng" val="240"/>
                            </dgm:alg>
                          </dgm:if>
                          <dgm:if name="Name360" axis="ch ch" ptType="node node" st="5 1" cnt="1 0" func="cnt" op="equ" val="2">
                            <dgm:alg type="cycle">
                              <dgm:param type="ctrShpMap" val="fNode"/>
                              <dgm:param type="stAng" val="195"/>
                              <dgm:param type="spanAng" val="90"/>
                            </dgm:alg>
                          </dgm:if>
                          <dgm:else name="Name361">
                            <dgm:alg type="cycle">
                              <dgm:param type="ctrShpMap" val="fNode"/>
                              <dgm:param type="stAng" val="0"/>
                              <dgm:param type="spanAng" val="360"/>
                            </dgm:alg>
                          </dgm:else>
                        </dgm:choose>
                      </dgm:if>
                      <dgm:if name="Name362" axis="ch" ptType="node" func="cnt" op="gte" val="7">
                        <dgm:choose name="Name363">
                          <dgm:if name="Name364" axis="ch ch" ptType="node node" st="5 1" cnt="1 0" func="cnt" op="equ" val="1">
                            <dgm:alg type="cycle">
                              <dgm:param type="ctrShpMap" val="fNode"/>
                              <dgm:param type="stAng" val="205"/>
                            </dgm:alg>
                          </dgm:if>
                          <dgm:if name="Name365" axis="ch ch" ptType="node node" st="5 1" cnt="1 0" func="cnt" op="equ" val="2">
                            <dgm:alg type="cycle">
                              <dgm:param type="ctrShpMap" val="fNode"/>
                              <dgm:param type="stAng" val="160"/>
                              <dgm:param type="spanAng" val="90"/>
                            </dgm:alg>
                          </dgm:if>
                          <dgm:else name="Name366">
                            <dgm:alg type="cycle">
                              <dgm:param type="ctrShpMap" val="fNode"/>
                              <dgm:param type="stAng" val="0"/>
                              <dgm:param type="spanAng" val="360"/>
                            </dgm:alg>
                          </dgm:else>
                        </dgm:choose>
                      </dgm:if>
                      <dgm:else name="Name367"/>
                    </dgm:choose>
                  </dgm:if>
                  <dgm:else name="Name368">
                    <dgm:choose name="Name369">
                      <dgm:if name="Name370" axis="ch" ptType="node" func="cnt" op="equ" val="5">
                        <dgm:choose name="Name371">
                          <dgm:if name="Name372" axis="ch ch" ptType="node node" st="5 1" cnt="1 0" func="cnt" op="equ" val="1">
                            <dgm:alg type="cycle">
                              <dgm:param type="ctrShpMap" val="fNode"/>
                              <dgm:param type="stAng" val="72"/>
                            </dgm:alg>
                          </dgm:if>
                          <dgm:if name="Name373" axis="ch ch" ptType="node node" st="5 1" cnt="1 0" func="cnt" op="equ" val="2">
                            <dgm:alg type="cycle">
                              <dgm:param type="ctrShpMap" val="fNode"/>
                              <dgm:param type="stAng" val="117"/>
                              <dgm:param type="spanAng" val="-90"/>
                            </dgm:alg>
                          </dgm:if>
                          <dgm:else name="Name374">
                            <dgm:alg type="cycle">
                              <dgm:param type="ctrShpMap" val="fNode"/>
                              <dgm:param type="stAng" val="0"/>
                              <dgm:param type="spanAng" val="-360"/>
                            </dgm:alg>
                          </dgm:else>
                        </dgm:choose>
                      </dgm:if>
                      <dgm:if name="Name375" axis="ch" ptType="node" func="cnt" op="equ" val="6">
                        <dgm:choose name="Name376">
                          <dgm:if name="Name377" axis="ch ch" ptType="node node" st="5 1" cnt="1 0" func="cnt" op="equ" val="1">
                            <dgm:alg type="cycle">
                              <dgm:param type="ctrShpMap" val="fNode"/>
                              <dgm:param type="stAng" val="120"/>
                            </dgm:alg>
                          </dgm:if>
                          <dgm:if name="Name378" axis="ch ch" ptType="node node" st="5 1" cnt="1 0" func="cnt" op="equ" val="2">
                            <dgm:alg type="cycle">
                              <dgm:param type="ctrShpMap" val="fNode"/>
                              <dgm:param type="stAng" val="165"/>
                              <dgm:param type="spanAng" val="-90"/>
                            </dgm:alg>
                          </dgm:if>
                          <dgm:else name="Name379">
                            <dgm:alg type="cycle">
                              <dgm:param type="ctrShpMap" val="fNode"/>
                              <dgm:param type="stAng" val="0"/>
                              <dgm:param type="spanAng" val="-360"/>
                            </dgm:alg>
                          </dgm:else>
                        </dgm:choose>
                      </dgm:if>
                      <dgm:if name="Name380" axis="ch" ptType="node" func="cnt" op="gte" val="7">
                        <dgm:choose name="Name381">
                          <dgm:if name="Name382" axis="ch ch" ptType="node node" st="5 1" cnt="1 0" func="cnt" op="equ" val="1">
                            <dgm:alg type="cycle">
                              <dgm:param type="ctrShpMap" val="fNode"/>
                              <dgm:param type="stAng" val="154"/>
                            </dgm:alg>
                          </dgm:if>
                          <dgm:if name="Name383" axis="ch ch" ptType="node node" st="5 1" cnt="1 0" func="cnt" op="equ" val="2">
                            <dgm:alg type="cycle">
                              <dgm:param type="ctrShpMap" val="fNode"/>
                              <dgm:param type="stAng" val="199"/>
                              <dgm:param type="spanAng" val="-90"/>
                            </dgm:alg>
                          </dgm:if>
                          <dgm:else name="Name384">
                            <dgm:alg type="cycle">
                              <dgm:param type="ctrShpMap" val="fNode"/>
                              <dgm:param type="stAng" val="0"/>
                              <dgm:param type="spanAng" val="-360"/>
                            </dgm:alg>
                          </dgm:else>
                        </dgm:choose>
                      </dgm:if>
                      <dgm:else name="Name385"/>
                    </dgm:choose>
                  </dgm:else>
                </dgm:choose>
                <dgm:shape xmlns:r="http://schemas.openxmlformats.org/officeDocument/2006/relationships" r:blip="">
                  <dgm:adjLst/>
                </dgm:shape>
                <dgm:presOf/>
                <dgm:constrLst>
                  <dgm:constr type="sp" refType="w" fact="0.1"/>
                  <dgm:constr type="sibSp" refType="w" fact="0.1"/>
                </dgm:constrLst>
                <dgm:forEach name="Name386" axis="ch" ptType="node" st="5" cnt="1">
                  <dgm:layoutNode name="childCenter5" styleLbl="node1">
                    <dgm:alg type="tx"/>
                    <dgm:shape xmlns:r="http://schemas.openxmlformats.org/officeDocument/2006/relationships" type="roundRect" r:blip="">
                      <dgm:adjLst/>
                    </dgm:shape>
                    <dgm:presOf axis="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name="Name387" axis="ch">
                    <dgm:forEach name="Name388" axis="self" ptType="parTrans">
                      <dgm:layoutNode name="Name389">
                        <dgm:alg type="conn">
                          <dgm:param type="dim" val="1D"/>
                          <dgm:param type="begPts" val="auto"/>
                          <dgm:param type="endPts" val="auto"/>
                          <dgm:param type="begSty" val="noArr"/>
                          <dgm:param type="endSty" val="noArr"/>
                        </dgm:alg>
                        <dgm:shape xmlns:r="http://schemas.openxmlformats.org/officeDocument/2006/relationships" type="conn" r:blip="">
                          <dgm:adjLst/>
                        </dgm:shape>
                        <dgm:presOf axis="self"/>
                        <dgm:constrLst>
                          <dgm:constr type="begPad"/>
                          <dgm:constr type="endPad"/>
                        </dgm:constrLst>
                      </dgm:layoutNode>
                    </dgm:forEach>
                    <dgm:forEach name="Name390" axis="self" ptType="node">
                      <dgm:layoutNode name="text5" styleLbl="node1">
                        <dgm:varLst>
                          <dgm:bulletEnabled val="1"/>
                        </dgm:varLst>
                        <dgm:alg type="tx"/>
                        <dgm:shape xmlns:r="http://schemas.openxmlformats.org/officeDocument/2006/relationships" type="roundRect" r:blip="">
                          <dgm:adjLst/>
                        </dgm:shape>
                        <dgm:presOf axis="desOr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dgm:forEach>
                </dgm:forEach>
              </dgm:layoutNode>
              <dgm:forEach name="Name391" axis="ch" ptType="parTrans" st="5" cnt="1">
                <dgm:layoutNode name="Name392">
                  <dgm:alg type="conn">
                    <dgm:param type="dim" val="1D"/>
                    <dgm:param type="begPts" val="auto"/>
                    <dgm:param type="endPts" val="auto"/>
                    <dgm:param type="endSty" val="noArr"/>
                    <dgm:param type="srcNode" val="textCenter"/>
                    <dgm:param type="dstNode" val="childCenter5"/>
                  </dgm:alg>
                  <dgm:shape xmlns:r="http://schemas.openxmlformats.org/officeDocument/2006/relationships" type="conn" r:blip="" zOrderOff="-999">
                    <dgm:adjLst/>
                  </dgm:shape>
                  <dgm:presOf axis="self"/>
                  <dgm:constrLst>
                    <dgm:constr type="h"/>
                    <dgm:constr type="begPad"/>
                    <dgm:constr type="endPad"/>
                  </dgm:constrLst>
                </dgm:layoutNode>
              </dgm:forEach>
            </dgm:if>
            <dgm:else name="Name393"/>
          </dgm:choose>
          <dgm:choose name="Name394">
            <dgm:if name="Name395" axis="ch" ptType="node" func="cnt" op="gte" val="6">
              <dgm:layoutNode name="cycle_6">
                <dgm:choose name="Name396">
                  <dgm:if name="Name397" func="var" arg="dir" op="equ" val="norm">
                    <dgm:choose name="Name398">
                      <dgm:if name="Name399" axis="ch" ptType="node" func="cnt" op="equ" val="6">
                        <dgm:choose name="Name400">
                          <dgm:if name="Name401" axis="ch ch" ptType="node node" st="6 1" cnt="1 0" func="cnt" op="equ" val="1">
                            <dgm:alg type="cycle">
                              <dgm:param type="ctrShpMap" val="fNode"/>
                              <dgm:param type="stAng" val="300"/>
                            </dgm:alg>
                          </dgm:if>
                          <dgm:if name="Name402" axis="ch ch" ptType="node node" st="6 1" cnt="1 0" func="cnt" op="equ" val="2">
                            <dgm:alg type="cycle">
                              <dgm:param type="ctrShpMap" val="fNode"/>
                              <dgm:param type="stAng" val="255"/>
                              <dgm:param type="spanAng" val="90"/>
                            </dgm:alg>
                          </dgm:if>
                          <dgm:else name="Name403">
                            <dgm:alg type="cycle">
                              <dgm:param type="ctrShpMap" val="fNode"/>
                              <dgm:param type="stAng" val="0"/>
                              <dgm:param type="spanAng" val="360"/>
                            </dgm:alg>
                          </dgm:else>
                        </dgm:choose>
                      </dgm:if>
                      <dgm:if name="Name404" axis="ch" ptType="node" func="cnt" op="gte" val="7">
                        <dgm:choose name="Name405">
                          <dgm:if name="Name406" axis="ch ch" ptType="node node" st="6 1" cnt="1 0" func="cnt" op="equ" val="1">
                            <dgm:alg type="cycle">
                              <dgm:param type="ctrShpMap" val="fNode"/>
                              <dgm:param type="stAng" val="257"/>
                            </dgm:alg>
                          </dgm:if>
                          <dgm:if name="Name407" axis="ch ch" ptType="node node" st="6 1" cnt="1 0" func="cnt" op="equ" val="2">
                            <dgm:alg type="cycle">
                              <dgm:param type="ctrShpMap" val="fNode"/>
                              <dgm:param type="stAng" val="212"/>
                              <dgm:param type="spanAng" val="90"/>
                            </dgm:alg>
                          </dgm:if>
                          <dgm:else name="Name408">
                            <dgm:alg type="cycle">
                              <dgm:param type="ctrShpMap" val="fNode"/>
                              <dgm:param type="stAng" val="0"/>
                              <dgm:param type="spanAng" val="360"/>
                            </dgm:alg>
                          </dgm:else>
                        </dgm:choose>
                      </dgm:if>
                      <dgm:else name="Name409"/>
                    </dgm:choose>
                  </dgm:if>
                  <dgm:else name="Name410">
                    <dgm:choose name="Name411">
                      <dgm:if name="Name412" axis="ch" ptType="node" func="cnt" op="equ" val="6">
                        <dgm:choose name="Name413">
                          <dgm:if name="Name414" axis="ch ch" ptType="node node" st="6 1" cnt="1 0" func="cnt" op="equ" val="1">
                            <dgm:alg type="cycle">
                              <dgm:param type="ctrShpMap" val="fNode"/>
                              <dgm:param type="stAng" val="60"/>
                            </dgm:alg>
                          </dgm:if>
                          <dgm:if name="Name415" axis="ch ch" ptType="node node" st="6 1" cnt="1 0" func="cnt" op="equ" val="2">
                            <dgm:alg type="cycle">
                              <dgm:param type="ctrShpMap" val="fNode"/>
                              <dgm:param type="stAng" val="105"/>
                              <dgm:param type="spanAng" val="-90"/>
                            </dgm:alg>
                          </dgm:if>
                          <dgm:else name="Name416">
                            <dgm:alg type="cycle">
                              <dgm:param type="ctrShpMap" val="fNode"/>
                              <dgm:param type="stAng" val="0"/>
                              <dgm:param type="spanAng" val="-360"/>
                            </dgm:alg>
                          </dgm:else>
                        </dgm:choose>
                      </dgm:if>
                      <dgm:if name="Name417" axis="ch" ptType="node" func="cnt" op="gte" val="7">
                        <dgm:choose name="Name418">
                          <dgm:if name="Name419" axis="ch ch" ptType="node node" st="6 1" cnt="1 0" func="cnt" op="equ" val="1">
                            <dgm:alg type="cycle">
                              <dgm:param type="ctrShpMap" val="fNode"/>
                              <dgm:param type="stAng" val="102"/>
                            </dgm:alg>
                          </dgm:if>
                          <dgm:if name="Name420" axis="ch ch" ptType="node node" st="6 1" cnt="1 0" func="cnt" op="equ" val="2">
                            <dgm:alg type="cycle">
                              <dgm:param type="ctrShpMap" val="fNode"/>
                              <dgm:param type="stAng" val="147"/>
                              <dgm:param type="spanAng" val="-90"/>
                            </dgm:alg>
                          </dgm:if>
                          <dgm:else name="Name421">
                            <dgm:alg type="cycle">
                              <dgm:param type="ctrShpMap" val="fNode"/>
                              <dgm:param type="stAng" val="0"/>
                              <dgm:param type="spanAng" val="-360"/>
                            </dgm:alg>
                          </dgm:else>
                        </dgm:choose>
                      </dgm:if>
                      <dgm:else name="Name422"/>
                    </dgm:choose>
                  </dgm:else>
                </dgm:choose>
                <dgm:shape xmlns:r="http://schemas.openxmlformats.org/officeDocument/2006/relationships" r:blip="">
                  <dgm:adjLst/>
                </dgm:shape>
                <dgm:presOf/>
                <dgm:constrLst>
                  <dgm:constr type="sp" refType="w" fact="0.1"/>
                  <dgm:constr type="sibSp" refType="w" fact="0.1"/>
                </dgm:constrLst>
                <dgm:forEach name="Name423" axis="ch" ptType="node" st="6" cnt="1">
                  <dgm:layoutNode name="childCenter6" styleLbl="node1">
                    <dgm:alg type="tx"/>
                    <dgm:shape xmlns:r="http://schemas.openxmlformats.org/officeDocument/2006/relationships" type="roundRect" r:blip="">
                      <dgm:adjLst/>
                    </dgm:shape>
                    <dgm:presOf axis="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name="Name424" axis="ch">
                    <dgm:forEach name="Name425" axis="self" ptType="parTrans">
                      <dgm:layoutNode name="Name426">
                        <dgm:alg type="conn">
                          <dgm:param type="dim" val="1D"/>
                          <dgm:param type="begPts" val="auto"/>
                          <dgm:param type="endPts" val="auto"/>
                          <dgm:param type="begSty" val="noArr"/>
                          <dgm:param type="endSty" val="noArr"/>
                        </dgm:alg>
                        <dgm:shape xmlns:r="http://schemas.openxmlformats.org/officeDocument/2006/relationships" type="conn" r:blip="">
                          <dgm:adjLst/>
                        </dgm:shape>
                        <dgm:presOf axis="self"/>
                        <dgm:constrLst>
                          <dgm:constr type="begPad"/>
                          <dgm:constr type="endPad"/>
                        </dgm:constrLst>
                      </dgm:layoutNode>
                    </dgm:forEach>
                    <dgm:forEach name="Name427" axis="self" ptType="node">
                      <dgm:layoutNode name="text6" styleLbl="node1">
                        <dgm:varLst>
                          <dgm:bulletEnabled val="1"/>
                        </dgm:varLst>
                        <dgm:alg type="tx"/>
                        <dgm:shape xmlns:r="http://schemas.openxmlformats.org/officeDocument/2006/relationships" type="roundRect" r:blip="">
                          <dgm:adjLst/>
                        </dgm:shape>
                        <dgm:presOf axis="desOr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dgm:forEach>
                </dgm:forEach>
              </dgm:layoutNode>
              <dgm:forEach name="Name428" axis="ch" ptType="parTrans" st="6" cnt="1">
                <dgm:layoutNode name="Name429">
                  <dgm:alg type="conn">
                    <dgm:param type="dim" val="1D"/>
                    <dgm:param type="begPts" val="auto"/>
                    <dgm:param type="endPts" val="auto"/>
                    <dgm:param type="endSty" val="noArr"/>
                    <dgm:param type="srcNode" val="textCenter"/>
                    <dgm:param type="dstNode" val="childCenter6"/>
                  </dgm:alg>
                  <dgm:shape xmlns:r="http://schemas.openxmlformats.org/officeDocument/2006/relationships" type="conn" r:blip="" zOrderOff="-999">
                    <dgm:adjLst/>
                  </dgm:shape>
                  <dgm:presOf axis="self"/>
                  <dgm:constrLst>
                    <dgm:constr type="h"/>
                    <dgm:constr type="begPad"/>
                    <dgm:constr type="endPad"/>
                  </dgm:constrLst>
                </dgm:layoutNode>
              </dgm:forEach>
            </dgm:if>
            <dgm:else name="Name430"/>
          </dgm:choose>
          <dgm:choose name="Name431">
            <dgm:if name="Name432" axis="ch" ptType="node" func="cnt" op="gte" val="7">
              <dgm:layoutNode name="cycle_7">
                <dgm:choose name="Name433">
                  <dgm:if name="Name434" func="var" arg="dir" op="equ" val="norm">
                    <dgm:choose name="Name435">
                      <dgm:if name="Name436" axis="ch" ptType="node" func="cnt" op="gte" val="7">
                        <dgm:choose name="Name437">
                          <dgm:if name="Name438" axis="ch ch" ptType="node node" st="7 1" cnt="1 0" func="cnt" op="equ" val="1">
                            <dgm:alg type="cycle">
                              <dgm:param type="ctrShpMap" val="fNode"/>
                              <dgm:param type="stAng" val="308"/>
                            </dgm:alg>
                          </dgm:if>
                          <dgm:if name="Name439" axis="ch ch" ptType="node node" st="7 1" cnt="1 0" func="cnt" op="equ" val="2">
                            <dgm:alg type="cycle">
                              <dgm:param type="ctrShpMap" val="fNode"/>
                              <dgm:param type="stAng" val="263"/>
                              <dgm:param type="spanAng" val="90"/>
                            </dgm:alg>
                          </dgm:if>
                          <dgm:else name="Name440">
                            <dgm:alg type="cycle">
                              <dgm:param type="ctrShpMap" val="fNode"/>
                              <dgm:param type="stAng" val="0"/>
                              <dgm:param type="spanAng" val="360"/>
                            </dgm:alg>
                          </dgm:else>
                        </dgm:choose>
                      </dgm:if>
                      <dgm:else name="Name441"/>
                    </dgm:choose>
                  </dgm:if>
                  <dgm:else name="Name442">
                    <dgm:choose name="Name443">
                      <dgm:if name="Name444" axis="ch" ptType="node" func="cnt" op="gte" val="7">
                        <dgm:choose name="Name445">
                          <dgm:if name="Name446" axis="ch ch" ptType="node node" st="7 1" cnt="1 0" func="cnt" op="equ" val="1">
                            <dgm:alg type="cycle">
                              <dgm:param type="ctrShpMap" val="fNode"/>
                              <dgm:param type="stAng" val="51"/>
                            </dgm:alg>
                          </dgm:if>
                          <dgm:if name="Name447" axis="ch ch" ptType="node node" st="7 1" cnt="1 0" func="cnt" op="equ" val="2">
                            <dgm:alg type="cycle">
                              <dgm:param type="ctrShpMap" val="fNode"/>
                              <dgm:param type="stAng" val="96"/>
                              <dgm:param type="spanAng" val="-90"/>
                            </dgm:alg>
                          </dgm:if>
                          <dgm:else name="Name448">
                            <dgm:alg type="cycle">
                              <dgm:param type="ctrShpMap" val="fNode"/>
                              <dgm:param type="stAng" val="0"/>
                              <dgm:param type="spanAng" val="-360"/>
                            </dgm:alg>
                          </dgm:else>
                        </dgm:choose>
                      </dgm:if>
                      <dgm:else name="Name449"/>
                    </dgm:choose>
                  </dgm:else>
                </dgm:choose>
                <dgm:shape xmlns:r="http://schemas.openxmlformats.org/officeDocument/2006/relationships" r:blip="">
                  <dgm:adjLst/>
                </dgm:shape>
                <dgm:presOf/>
                <dgm:constrLst>
                  <dgm:constr type="sp" refType="w" fact="0.1"/>
                  <dgm:constr type="sibSp" refType="w" fact="0.1"/>
                </dgm:constrLst>
                <dgm:forEach name="Name450" axis="ch" ptType="node" st="7" cnt="1">
                  <dgm:layoutNode name="childCenter7" styleLbl="node1">
                    <dgm:alg type="tx"/>
                    <dgm:shape xmlns:r="http://schemas.openxmlformats.org/officeDocument/2006/relationships" type="roundRect" r:blip="">
                      <dgm:adjLst/>
                    </dgm:shape>
                    <dgm:presOf axis="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name="Name451" axis="ch">
                    <dgm:forEach name="Name452" axis="self" ptType="parTrans">
                      <dgm:layoutNode name="Name453">
                        <dgm:alg type="conn">
                          <dgm:param type="dim" val="1D"/>
                          <dgm:param type="begPts" val="auto"/>
                          <dgm:param type="endPts" val="auto"/>
                          <dgm:param type="begSty" val="noArr"/>
                          <dgm:param type="endSty" val="noArr"/>
                        </dgm:alg>
                        <dgm:shape xmlns:r="http://schemas.openxmlformats.org/officeDocument/2006/relationships" type="conn" r:blip="">
                          <dgm:adjLst/>
                        </dgm:shape>
                        <dgm:presOf axis="self"/>
                        <dgm:constrLst>
                          <dgm:constr type="begPad"/>
                          <dgm:constr type="endPad"/>
                        </dgm:constrLst>
                      </dgm:layoutNode>
                    </dgm:forEach>
                    <dgm:forEach name="Name454" axis="self" ptType="node">
                      <dgm:layoutNode name="text7" styleLbl="node1">
                        <dgm:varLst>
                          <dgm:bulletEnabled val="1"/>
                        </dgm:varLst>
                        <dgm:alg type="tx"/>
                        <dgm:shape xmlns:r="http://schemas.openxmlformats.org/officeDocument/2006/relationships" type="roundRect" r:blip="">
                          <dgm:adjLst/>
                        </dgm:shape>
                        <dgm:presOf axis="desOr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dgm:forEach>
                </dgm:forEach>
              </dgm:layoutNode>
              <dgm:forEach name="Name455" axis="ch" ptType="parTrans" st="7" cnt="1">
                <dgm:layoutNode name="Name456">
                  <dgm:alg type="conn">
                    <dgm:param type="dim" val="1D"/>
                    <dgm:param type="begPts" val="auto"/>
                    <dgm:param type="endPts" val="auto"/>
                    <dgm:param type="endSty" val="noArr"/>
                    <dgm:param type="srcNode" val="textCenter"/>
                    <dgm:param type="dstNode" val="childCenter7"/>
                  </dgm:alg>
                  <dgm:shape xmlns:r="http://schemas.openxmlformats.org/officeDocument/2006/relationships" type="conn" r:blip="" zOrderOff="-999">
                    <dgm:adjLst/>
                  </dgm:shape>
                  <dgm:presOf axis="self"/>
                  <dgm:constrLst>
                    <dgm:constr type="h"/>
                    <dgm:constr type="begPad"/>
                    <dgm:constr type="endPad"/>
                  </dgm:constrLst>
                </dgm:layoutNode>
              </dgm:forEach>
            </dgm:if>
            <dgm:else name="Name457"/>
          </dgm:choose>
        </dgm:else>
      </dgm:choose>
    </dgm:forEach>
  </dgm:layoutNode>
</dgm:layoutDef>
</file>

<file path=xl/diagrams/layout3.xml><?xml version="1.0" encoding="utf-8"?>
<dgm:layoutDef xmlns:dgm="http://schemas.openxmlformats.org/drawingml/2006/diagram" xmlns:a="http://schemas.openxmlformats.org/drawingml/2006/main" uniqueId="urn:microsoft.com/office/officeart/2008/layout/RadialCluster">
  <dgm:title val=""/>
  <dgm:desc val=""/>
  <dgm:catLst>
    <dgm:cat type="relationship" pri="19500"/>
    <dgm:cat type="cycle" pri="15000"/>
  </dgm:catLst>
  <dgm:sampData>
    <dgm:dataModel>
      <dgm:ptLst>
        <dgm:pt modelId="0" type="doc"/>
        <dgm:pt modelId="1">
          <dgm:prSet phldr="1"/>
        </dgm:pt>
        <dgm:pt modelId="11">
          <dgm:prSet phldr="1"/>
        </dgm:pt>
        <dgm:pt modelId="12">
          <dgm:prSet phldr="1"/>
        </dgm:pt>
        <dgm:pt modelId="13">
          <dgm:prSet phldr="1"/>
        </dgm:pt>
      </dgm:ptLst>
      <dgm:cxnLst>
        <dgm:cxn modelId="2" srcId="0" destId="1" srcOrd="0" destOrd="0"/>
        <dgm:cxn modelId="3" srcId="1" destId="11" srcOrd="0" destOrd="0"/>
        <dgm:cxn modelId="4" srcId="1" destId="12" srcOrd="1" destOrd="0"/>
        <dgm:cxn modelId="5" srcId="1" destId="13" srcOrd="2" destOrd="0"/>
      </dgm:cxnLst>
      <dgm:bg/>
      <dgm:whole/>
    </dgm:dataModel>
  </dgm:sampData>
  <dgm:styleData useDef="1">
    <dgm:dataModel>
      <dgm:ptLst/>
      <dgm:bg/>
      <dgm:whole/>
    </dgm:dataModel>
  </dgm:styleData>
  <dgm:clrData useDef="1">
    <dgm:dataModel>
      <dgm:ptLst/>
      <dgm:bg/>
      <dgm:whole/>
    </dgm:dataModel>
  </dgm:clrData>
  <dgm:layoutNode name="Name0">
    <dgm:varLst>
      <dgm:chMax val="1"/>
      <dgm:chPref val="1"/>
      <dgm:dir/>
      <dgm:animOne val="branch"/>
      <dgm:animLvl val="lvl"/>
    </dgm:varLst>
    <dgm:alg type="composite">
      <dgm:param type="ar" val="1.00"/>
    </dgm:alg>
    <dgm:shape xmlns:r="http://schemas.openxmlformats.org/officeDocument/2006/relationships" r:blip="">
      <dgm:adjLst/>
    </dgm:shape>
    <dgm:choose name="Name1">
      <dgm:if name="Name2" func="var" arg="dir" op="equ" val="norm">
        <dgm:choose name="Name3">
          <dgm:if name="Name4" axis="ch ch" ptType="node node" cnt="1 0" func="cnt" op="equ" val="1">
            <dgm:constrLst>
              <dgm:constr type="l" for="ch" forName="textCenter"/>
              <dgm:constr type="ctrY" for="ch" forName="textCenter" refType="h" fact="0.5"/>
              <dgm:constr type="w" for="ch" forName="textCenter" refType="w" fact="0.32"/>
              <dgm:constr type="h" for="ch" forName="textCenter" refType="w" refFor="ch" refForName="textCenter"/>
              <dgm:constr type="r" for="ch" forName="cycle_1" refType="w"/>
              <dgm:constr type="ctrY" for="ch" forName="cycle_1" refType="h" fact="0.5"/>
              <dgm:constr type="w" for="ch" forName="cycle_1" refType="w" fact="0.56"/>
              <dgm:constr type="h" for="ch" forName="cycle_1" refType="h"/>
              <dgm:constr type="primFontSz" for="ch" forName="textCenter" val="65"/>
              <dgm:constr type="primFontSz" for="des" forName="childCenter1" val="65"/>
              <dgm:constr type="primFontSz" for="des" forName="text1" op="equ" val="65"/>
              <dgm:constr type="userS" for="des" ptType="node" refType="w" refFor="ch" refForName="textCenter" fact="0.67"/>
            </dgm:constrLst>
          </dgm:if>
          <dgm:if name="Name5" axis="ch ch" ptType="node node" cnt="1 0" func="cnt" op="equ" val="2">
            <dgm:constrLst>
              <dgm:constr type="ctrX" for="ch" forName="textCenter" refType="w" fact="0.5"/>
              <dgm:constr type="ctrY" for="ch" forName="textCenter" refType="h" fact="0.5"/>
              <dgm:constr type="w" for="ch" forName="textCenter" refType="w" fact="0.25"/>
              <dgm:constr type="h" for="ch" forName="textCenter" refType="w" refFor="ch" refForName="textCenter"/>
              <dgm:constr type="ctrX" for="ch" forName="cycle_1" refType="w" fact="0.5"/>
              <dgm:constr type="t" for="ch" forName="cycle_1"/>
              <dgm:constr type="w" for="ch" forName="cycle_1" refType="w"/>
              <dgm:constr type="h" for="ch" forName="cycle_1" refType="h" fact="0.34"/>
              <dgm:constr type="ctrX" for="ch" forName="cycle_2" refType="w" fact="0.5"/>
              <dgm:constr type="b" for="ch" forName="cycle_2" refType="h"/>
              <dgm:constr type="w" for="ch" forName="cycle_2" refType="w"/>
              <dgm:constr type="h" for="ch" forName="cycle_2" refType="h" fact="0.34"/>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userS" for="des" ptType="node" refType="w" refFor="ch" refForName="textCenter" fact="0.67"/>
            </dgm:constrLst>
          </dgm:if>
          <dgm:if name="Name6" axis="ch ch" ptType="node node" cnt="1 0" func="cnt" op="equ" val="3">
            <dgm:choose name="Name7">
              <dgm:if name="Name8" axis="ch ch ch" ptType="node node node" st="1 2 0" cnt="1 1 0" func="cnt" op="equ" val="1">
                <dgm:choose name="Name9">
                  <dgm:if name="Name10" axis="ch ch ch" ptType="node node node" st="1 3 0" cnt="1 1 0" func="cnt" op="equ" val="1">
                    <dgm:constrLst>
                      <dgm:constr type="ctrX" for="ch" forName="textCenter" refType="w" fact="0.5"/>
                      <dgm:constr type="t" for="ch" forName="textCenter" refType="h" fact="0.436"/>
                      <dgm:constr type="w" for="ch" forName="textCenter" refType="w" fact="0.21"/>
                      <dgm:constr type="h" for="ch" forName="textCenter" refType="w" refFor="ch" refForName="textCenter"/>
                      <dgm:constr type="ctrX" for="ch" forName="cycle_1" refType="w" fact="0.5"/>
                      <dgm:constr type="t" for="ch" forName="cycle_1"/>
                      <dgm:constr type="w" for="ch" forName="cycle_1" refType="w" fact="0.61"/>
                      <dgm:constr type="h" for="ch" forName="cycle_1" refType="h" fact="0.36"/>
                      <dgm:constr type="diam" for="ch" forName="cycle_1" refType="w" fact="0.5"/>
                      <dgm:constr type="r" for="ch" forName="cycle_2" refType="w"/>
                      <dgm:constr type="b" for="ch" forName="cycle_2" refType="h" fact="0.85"/>
                      <dgm:constr type="w" for="ch" forName="cycle_2" refType="w" fact="0.46"/>
                      <dgm:constr type="h" for="ch" forName="cycle_2" refType="h" fact="0.54"/>
                      <dgm:constr type="diam" for="ch" forName="cycle_2" refType="w" fact="0.5"/>
                      <dgm:constr type="l" for="ch" forName="cycle_3"/>
                      <dgm:constr type="b" for="ch" forName="cycle_3" refType="h" fact="0.85"/>
                      <dgm:constr type="w" for="ch" forName="cycle_3" refType="w" fact="0.46"/>
                      <dgm:constr type="h" for="ch" forName="cycle_3" refType="h" fact="0.54"/>
                      <dgm:constr type="diam" for="ch" forName="cycle_3" refType="w"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userS" for="des" ptType="node" refType="w" refFor="ch" refForName="textCenter" fact="0.67"/>
                    </dgm:constrLst>
                  </dgm:if>
                  <dgm:else name="Name11">
                    <dgm:constrLst>
                      <dgm:constr type="ctrX" for="ch" forName="textCenter" refType="w" fact="0.5"/>
                      <dgm:constr type="t" for="ch" forName="textCenter" refType="h" fact="0.436"/>
                      <dgm:constr type="w" for="ch" forName="textCenter" refType="w" fact="0.21"/>
                      <dgm:constr type="h" for="ch" forName="textCenter" refType="w" refFor="ch" refForName="textCenter"/>
                      <dgm:constr type="ctrX" for="ch" forName="cycle_1" refType="w" fact="0.5"/>
                      <dgm:constr type="t" for="ch" forName="cycle_1"/>
                      <dgm:constr type="w" for="ch" forName="cycle_1" refType="w" fact="0.61"/>
                      <dgm:constr type="h" for="ch" forName="cycle_1" refType="h" fact="0.36"/>
                      <dgm:constr type="diam" for="ch" forName="cycle_1" refType="w" fact="0.5"/>
                      <dgm:constr type="r" for="ch" forName="cycle_2" refType="w"/>
                      <dgm:constr type="b" for="ch" forName="cycle_2" refType="h" fact="0.85"/>
                      <dgm:constr type="w" for="ch" forName="cycle_2" refType="w" fact="0.46"/>
                      <dgm:constr type="h" for="ch" forName="cycle_2" refType="h" fact="0.54"/>
                      <dgm:constr type="diam" for="ch" forName="cycle_2" refType="w" fact="0.5"/>
                      <dgm:constr type="l" for="ch" forName="cycle_3"/>
                      <dgm:constr type="b" for="ch" forName="cycle_3" refType="h"/>
                      <dgm:constr type="w" for="ch" forName="cycle_3" refType="w" fact="0.46"/>
                      <dgm:constr type="h" for="ch" forName="cycle_3" refType="h" fact="0.54"/>
                      <dgm:constr type="diam" for="ch" forName="cycle_3" refType="w"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userS" for="des" ptType="node" refType="w" refFor="ch" refForName="textCenter" fact="0.67"/>
                    </dgm:constrLst>
                  </dgm:else>
                </dgm:choose>
              </dgm:if>
              <dgm:else name="Name12">
                <dgm:choose name="Name13">
                  <dgm:if name="Name14" axis="ch ch ch" ptType="node node node" st="1 3 0" cnt="1 1 0" func="cnt" op="equ" val="1">
                    <dgm:constrLst>
                      <dgm:constr type="ctrX" for="ch" forName="textCenter" refType="w" fact="0.5"/>
                      <dgm:constr type="t" for="ch" forName="textCenter" refType="h" fact="0.436"/>
                      <dgm:constr type="w" for="ch" forName="textCenter" refType="w" fact="0.21"/>
                      <dgm:constr type="h" for="ch" forName="textCenter" refType="w" refFor="ch" refForName="textCenter"/>
                      <dgm:constr type="ctrX" for="ch" forName="cycle_1" refType="w" fact="0.5"/>
                      <dgm:constr type="t" for="ch" forName="cycle_1"/>
                      <dgm:constr type="w" for="ch" forName="cycle_1" refType="w" fact="0.61"/>
                      <dgm:constr type="h" for="ch" forName="cycle_1" refType="h" fact="0.36"/>
                      <dgm:constr type="diam" for="ch" forName="cycle_1" refType="w" fact="0.5"/>
                      <dgm:constr type="r" for="ch" forName="cycle_2" refType="w"/>
                      <dgm:constr type="b" for="ch" forName="cycle_2" refType="h"/>
                      <dgm:constr type="w" for="ch" forName="cycle_2" refType="w" fact="0.46"/>
                      <dgm:constr type="h" for="ch" forName="cycle_2" refType="h" fact="0.54"/>
                      <dgm:constr type="diam" for="ch" forName="cycle_2" refType="w" fact="0.5"/>
                      <dgm:constr type="l" for="ch" forName="cycle_3"/>
                      <dgm:constr type="b" for="ch" forName="cycle_3" refType="h" fact="0.85"/>
                      <dgm:constr type="w" for="ch" forName="cycle_3" refType="w" fact="0.46"/>
                      <dgm:constr type="h" for="ch" forName="cycle_3" refType="h" fact="0.54"/>
                      <dgm:constr type="diam" for="ch" forName="cycle_3" refType="w"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userS" for="des" ptType="node" refType="w" refFor="ch" refForName="textCenter" fact="0.67"/>
                    </dgm:constrLst>
                  </dgm:if>
                  <dgm:else name="Name15">
                    <dgm:constrLst>
                      <dgm:constr type="ctrX" for="ch" forName="textCenter" refType="w" fact="0.5"/>
                      <dgm:constr type="t" for="ch" forName="textCenter" refType="h" fact="0.436"/>
                      <dgm:constr type="w" for="ch" forName="textCenter" refType="w" fact="0.21"/>
                      <dgm:constr type="h" for="ch" forName="textCenter" refType="w" refFor="ch" refForName="textCenter"/>
                      <dgm:constr type="ctrX" for="ch" forName="cycle_1" refType="w" fact="0.5"/>
                      <dgm:constr type="t" for="ch" forName="cycle_1"/>
                      <dgm:constr type="w" for="ch" forName="cycle_1" refType="w" fact="0.61"/>
                      <dgm:constr type="h" for="ch" forName="cycle_1" refType="h" fact="0.36"/>
                      <dgm:constr type="diam" for="ch" forName="cycle_1" refType="w" fact="0.5"/>
                      <dgm:constr type="r" for="ch" forName="cycle_2" refType="w"/>
                      <dgm:constr type="b" for="ch" forName="cycle_2" refType="h"/>
                      <dgm:constr type="w" for="ch" forName="cycle_2" refType="w" fact="0.46"/>
                      <dgm:constr type="h" for="ch" forName="cycle_2" refType="h" fact="0.54"/>
                      <dgm:constr type="diam" for="ch" forName="cycle_2" refType="w" fact="0.5"/>
                      <dgm:constr type="l" for="ch" forName="cycle_3"/>
                      <dgm:constr type="b" for="ch" forName="cycle_3" refType="h"/>
                      <dgm:constr type="w" for="ch" forName="cycle_3" refType="w" fact="0.46"/>
                      <dgm:constr type="h" for="ch" forName="cycle_3" refType="h" fact="0.54"/>
                      <dgm:constr type="diam" for="ch" forName="cycle_3" refType="w"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userS" for="des" ptType="node" refType="w" refFor="ch" refForName="textCenter" fact="0.67"/>
                    </dgm:constrLst>
                  </dgm:else>
                </dgm:choose>
              </dgm:else>
            </dgm:choose>
          </dgm:if>
          <dgm:if name="Name16" axis="ch ch" ptType="node node" cnt="1 0" func="cnt" op="equ" val="4">
            <dgm:constrLst>
              <dgm:constr type="ctrX" for="ch" forName="textCenter" refType="w" fact="0.5"/>
              <dgm:constr type="ctrY" for="ch" forName="textCenter" refType="h" fact="0.5"/>
              <dgm:constr type="w" for="ch" forName="textCenter" refType="w" fact="0.2"/>
              <dgm:constr type="h" for="ch" forName="textCenter" refType="w" refFor="ch" refForName="textCenter"/>
              <dgm:constr type="ctrX" for="ch" forName="cycle_1" refType="w" fact="0.5"/>
              <dgm:constr type="t" for="ch" forName="cycle_1"/>
              <dgm:constr type="w" for="ch" forName="cycle_1" refType="w" fact="0.5"/>
              <dgm:constr type="h" for="ch" forName="cycle_1" refType="h" fact="0.33"/>
              <dgm:constr type="r" for="ch" forName="cycle_2" refType="w"/>
              <dgm:constr type="ctrY" for="ch" forName="cycle_2" refType="h" fact="0.5"/>
              <dgm:constr type="w" for="ch" forName="cycle_2" refType="w" fact="0.33"/>
              <dgm:constr type="h" for="ch" forName="cycle_2" refType="h" fact="0.5"/>
              <dgm:constr type="ctrX" for="ch" forName="cycle_3" refType="w" fact="0.5"/>
              <dgm:constr type="b" for="ch" forName="cycle_3" refType="h"/>
              <dgm:constr type="w" for="ch" forName="cycle_3" refType="w" fact="0.5"/>
              <dgm:constr type="h" for="ch" forName="cycle_3" refType="h" fact="0.33"/>
              <dgm:constr type="l" for="ch" forName="cycle_4"/>
              <dgm:constr type="ctrY" for="ch" forName="cycle_4" refType="h" fact="0.5"/>
              <dgm:constr type="w" for="ch" forName="cycle_4" refType="w" fact="0.33"/>
              <dgm:constr type="h" for="ch" forName="cycle_4" refType="h"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primFontSz" for="des" forName="childCenter4" refType="primFontSz" refFor="des" refForName="childCenter1" op="equ"/>
              <dgm:constr type="primFontSz" for="des" forName="text4" refType="primFontSz" refFor="des" refForName="text1" op="equ"/>
              <dgm:constr type="userS" for="des" ptType="node" refType="w" refFor="ch" refForName="textCenter" fact="0.67"/>
            </dgm:constrLst>
          </dgm:if>
          <dgm:if name="Name17" axis="ch ch" ptType="node node" cnt="1 0" func="cnt" op="equ" val="5">
            <dgm:constrLst>
              <dgm:constr type="ctrX" for="ch" forName="textCenter" refType="w" fact="0.5"/>
              <dgm:constr type="t" for="ch" forName="textCenter" refType="h" fact="0.42"/>
              <dgm:constr type="w" for="ch" forName="textCenter" refType="w" fact="0.2"/>
              <dgm:constr type="h" for="ch" forName="textCenter" refType="w" refFor="ch" refForName="textCenter"/>
              <dgm:constr type="ctrX" for="ch" forName="cycle_1" refType="w" fact="0.5"/>
              <dgm:constr type="t" for="ch" forName="cycle_1"/>
              <dgm:constr type="w" for="ch" forName="cycle_1" refType="w" fact="0.33"/>
              <dgm:constr type="h" for="ch" forName="cycle_1" refType="w" refFor="ch" refForName="cycle_1"/>
              <dgm:constr type="r" for="ch" forName="cycle_2" refType="w"/>
              <dgm:constr type="t" for="ch" forName="cycle_2" refType="h" fact="0.24"/>
              <dgm:constr type="w" for="ch" forName="cycle_2" refType="w" fact="0.33"/>
              <dgm:constr type="h" for="ch" forName="cycle_2" refType="w" refFor="ch" refForName="cycle_2"/>
              <dgm:constr type="r" for="ch" forName="cycle_3" refType="w" fact="0.89"/>
              <dgm:constr type="b" for="ch" forName="cycle_3" refType="h"/>
              <dgm:constr type="w" for="ch" forName="cycle_3" refType="w" fact="0.33"/>
              <dgm:constr type="h" for="ch" forName="cycle_3" refType="w" refFor="ch" refForName="cycle_3"/>
              <dgm:constr type="l" for="ch" forName="cycle_4" refType="w" fact="0.11"/>
              <dgm:constr type="b" for="ch" forName="cycle_4" refType="h"/>
              <dgm:constr type="w" for="ch" forName="cycle_4" refType="w" fact="0.33"/>
              <dgm:constr type="h" for="ch" forName="cycle_4" refType="w" refFor="ch" refForName="cycle_4"/>
              <dgm:constr type="l" for="ch" forName="cycle_5"/>
              <dgm:constr type="t" for="ch" forName="cycle_5" refType="h" fact="0.24"/>
              <dgm:constr type="w" for="ch" forName="cycle_5" refType="w" fact="0.33"/>
              <dgm:constr type="h" for="ch" forName="cycle_5" refType="w" refFor="ch" refForName="cycle_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primFontSz" for="des" forName="childCenter4" refType="primFontSz" refFor="des" refForName="childCenter1" op="equ"/>
              <dgm:constr type="primFontSz" for="des" forName="text4" refType="primFontSz" refFor="des" refForName="text1" op="equ"/>
              <dgm:constr type="primFontSz" for="des" forName="childCenter5" refType="primFontSz" refFor="des" refForName="childCenter1" op="equ"/>
              <dgm:constr type="primFontSz" for="des" forName="text5" refType="primFontSz" refFor="des" refForName="text1" op="equ"/>
              <dgm:constr type="userS" for="des" ptType="node" refType="w" refFor="ch" refForName="textCenter" fact="0.67"/>
            </dgm:constrLst>
          </dgm:if>
          <dgm:if name="Name18" axis="ch ch" ptType="node node" cnt="1 0" func="cnt" op="equ" val="6">
            <dgm:constrLst>
              <dgm:constr type="ctrX" for="ch" forName="textCenter" refType="w" fact="0.5"/>
              <dgm:constr type="ctrY" for="ch" forName="textCenter" refType="h" fact="0.5"/>
              <dgm:constr type="w" for="ch" forName="textCenter" refType="w" fact="0.2"/>
              <dgm:constr type="h" for="ch" forName="textCenter" refType="w" refFor="ch" refForName="textCenter"/>
              <dgm:constr type="ctrX" for="ch" forName="cycle_1" refType="w" fact="0.5"/>
              <dgm:constr type="t" for="ch" forName="cycle_1"/>
              <dgm:constr type="w" for="ch" forName="cycle_1" refType="w" fact="0.33"/>
              <dgm:constr type="h" for="ch" forName="cycle_1" refType="w" refFor="ch" refForName="cycle_1"/>
              <dgm:constr type="r" for="ch" forName="cycle_2" refType="w"/>
              <dgm:constr type="t" for="ch" forName="cycle_2" refType="h" fact="0.17"/>
              <dgm:constr type="w" for="ch" forName="cycle_2" refType="w" fact="0.33"/>
              <dgm:constr type="h" for="ch" forName="cycle_2" refType="w" refFor="ch" refForName="cycle_2"/>
              <dgm:constr type="r" for="ch" forName="cycle_3" refType="w"/>
              <dgm:constr type="b" for="ch" forName="cycle_3" refType="h" fact="0.83"/>
              <dgm:constr type="w" for="ch" forName="cycle_3" refType="w" fact="0.33"/>
              <dgm:constr type="h" for="ch" forName="cycle_3" refType="w" refFor="ch" refForName="cycle_3"/>
              <dgm:constr type="ctrX" for="ch" forName="cycle_4" refType="w" fact="0.5"/>
              <dgm:constr type="b" for="ch" forName="cycle_4" refType="h"/>
              <dgm:constr type="w" for="ch" forName="cycle_4" refType="w" fact="0.33"/>
              <dgm:constr type="h" for="ch" forName="cycle_4" refType="w" refFor="ch" refForName="cycle_4"/>
              <dgm:constr type="l" for="ch" forName="cycle_5"/>
              <dgm:constr type="b" for="ch" forName="cycle_5" refType="h" fact="0.83"/>
              <dgm:constr type="w" for="ch" forName="cycle_5" refType="w" fact="0.33"/>
              <dgm:constr type="h" for="ch" forName="cycle_5" refType="w" refFor="ch" refForName="cycle_5"/>
              <dgm:constr type="l" for="ch" forName="cycle_6"/>
              <dgm:constr type="t" for="ch" forName="cycle_6" refType="h" fact="0.17"/>
              <dgm:constr type="w" for="ch" forName="cycle_6" refType="w" fact="0.33"/>
              <dgm:constr type="h" for="ch" forName="cycle_6" refType="w" refFor="ch" refForName="cycle_6"/>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primFontSz" for="des" forName="childCenter4" refType="primFontSz" refFor="des" refForName="childCenter1" op="equ"/>
              <dgm:constr type="primFontSz" for="des" forName="text4" refType="primFontSz" refFor="des" refForName="text1" op="equ"/>
              <dgm:constr type="primFontSz" for="des" forName="childCenter5" refType="primFontSz" refFor="des" refForName="childCenter1" op="equ"/>
              <dgm:constr type="primFontSz" for="des" forName="text5" refType="primFontSz" refFor="des" refForName="text1" op="equ"/>
              <dgm:constr type="primFontSz" for="des" forName="childCenter6" refType="primFontSz" refFor="des" refForName="childCenter1" op="equ"/>
              <dgm:constr type="primFontSz" for="des" forName="text6" refType="primFontSz" refFor="des" refForName="text1" op="equ"/>
              <dgm:constr type="userS" for="des" ptType="node" refType="w" refFor="ch" refForName="textCenter" fact="0.67"/>
            </dgm:constrLst>
          </dgm:if>
          <dgm:else name="Name19">
            <dgm:constrLst>
              <dgm:constr type="ctrX" for="ch" forName="textCenter" refType="w" fact="0.5"/>
              <dgm:constr type="t" for="ch" forName="textCenter" refType="h" fact="0.444"/>
              <dgm:constr type="w" for="ch" forName="textCenter" refType="w" fact="0.167"/>
              <dgm:constr type="h" for="ch" forName="textCenter" refType="w" refFor="ch" refForName="textCenter"/>
              <dgm:constr type="ctrX" for="ch" forName="cycle_1" refType="w" fact="0.5"/>
              <dgm:constr type="t" for="ch" forName="cycle_1"/>
              <dgm:constr type="w" for="ch" forName="cycle_1" refType="w" fact="0.263"/>
              <dgm:constr type="h" for="ch" forName="cycle_1" refType="w" refFor="ch" refForName="cycle_1"/>
              <dgm:constr type="r" for="ch" forName="cycle_2" refType="w" fact="0.938"/>
              <dgm:constr type="t" for="ch" forName="cycle_2" refType="h" fact="0.141"/>
              <dgm:constr type="w" for="ch" forName="cycle_2" refType="w" fact="0.263"/>
              <dgm:constr type="h" for="ch" forName="cycle_2" refType="w" refFor="ch" refForName="cycle_2"/>
              <dgm:constr type="r" for="ch" forName="cycle_3" refType="w"/>
              <dgm:constr type="b" for="ch" forName="cycle_3" refType="h" fact="0.74"/>
              <dgm:constr type="w" for="ch" forName="cycle_3" refType="w" fact="0.263"/>
              <dgm:constr type="h" for="ch" forName="cycle_3" refType="w" refFor="ch" refForName="cycle_3"/>
              <dgm:constr type="r" for="ch" forName="cycle_4" refType="w" fact="0.8"/>
              <dgm:constr type="b" for="ch" forName="cycle_4" refType="h"/>
              <dgm:constr type="w" for="ch" forName="cycle_4" refType="w" fact="0.263"/>
              <dgm:constr type="h" for="ch" forName="cycle_4" refType="w" refFor="ch" refForName="cycle_4"/>
              <dgm:constr type="l" for="ch" forName="cycle_5" refType="w" fact="0.2"/>
              <dgm:constr type="b" for="ch" forName="cycle_5" refType="h"/>
              <dgm:constr type="w" for="ch" forName="cycle_5" refType="w" fact="0.263"/>
              <dgm:constr type="h" for="ch" forName="cycle_5" refType="w" refFor="ch" refForName="cycle_5"/>
              <dgm:constr type="l" for="ch" forName="cycle_6"/>
              <dgm:constr type="b" for="ch" forName="cycle_6" refType="h" fact="0.74"/>
              <dgm:constr type="w" for="ch" forName="cycle_6" refType="w" fact="0.263"/>
              <dgm:constr type="h" for="ch" forName="cycle_6" refType="w" refFor="ch" refForName="cycle_6"/>
              <dgm:constr type="l" for="ch" forName="cycle_7" refType="w" fact="0.062"/>
              <dgm:constr type="t" for="ch" forName="cycle_7" refType="h" fact="0.141"/>
              <dgm:constr type="w" for="ch" forName="cycle_7" refType="w" fact="0.263"/>
              <dgm:constr type="h" for="ch" forName="cycle_7" refType="w" refFor="ch" refForName="cycle_7"/>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primFontSz" for="des" forName="childCenter4" refType="primFontSz" refFor="des" refForName="childCenter1" op="equ"/>
              <dgm:constr type="primFontSz" for="des" forName="text4" refType="primFontSz" refFor="des" refForName="text1" op="equ"/>
              <dgm:constr type="primFontSz" for="des" forName="childCenter5" refType="primFontSz" refFor="des" refForName="childCenter1" op="equ"/>
              <dgm:constr type="primFontSz" for="des" forName="text5" refType="primFontSz" refFor="des" refForName="text1" op="equ"/>
              <dgm:constr type="primFontSz" for="des" forName="childCenter6" refType="primFontSz" refFor="des" refForName="childCenter1" op="equ"/>
              <dgm:constr type="primFontSz" for="des" forName="text6" refType="primFontSz" refFor="des" refForName="text1" op="equ"/>
              <dgm:constr type="primFontSz" for="des" forName="childCenter7" refType="primFontSz" refFor="des" refForName="childCenter1" op="equ"/>
              <dgm:constr type="primFontSz" for="des" forName="text7" refType="primFontSz" refFor="des" refForName="text1" op="equ"/>
              <dgm:constr type="userS" for="des" ptType="node" refType="w" refFor="ch" refForName="textCenter" fact="0.67"/>
            </dgm:constrLst>
          </dgm:else>
        </dgm:choose>
      </dgm:if>
      <dgm:else name="Name20">
        <dgm:choose name="Name21">
          <dgm:if name="Name22" axis="ch ch" ptType="node node" func="cnt" op="equ" val="1">
            <dgm:constrLst>
              <dgm:constr type="r" for="ch" forName="textCenter" refType="w"/>
              <dgm:constr type="ctrY" for="ch" forName="textCenter" refType="h" fact="0.5"/>
              <dgm:constr type="w" for="ch" forName="textCenter" refType="w" fact="0.32"/>
              <dgm:constr type="h" for="ch" forName="textCenter" refType="w" refFor="ch" refForName="textCenter"/>
              <dgm:constr type="l" for="ch" forName="cycle_1"/>
              <dgm:constr type="ctrY" for="ch" forName="cycle_1" refType="h" fact="0.5"/>
              <dgm:constr type="w" for="ch" forName="cycle_1" refType="w" fact="0.56"/>
              <dgm:constr type="h" for="ch" forName="cycle_1" refType="h"/>
              <dgm:constr type="primFontSz" for="ch" forName="textCenter" val="65"/>
              <dgm:constr type="primFontSz" for="des" forName="childCenter1" val="65"/>
              <dgm:constr type="primFontSz" for="des" forName="text1" op="equ" val="65"/>
              <dgm:constr type="userS" for="des" ptType="node" refType="w" refFor="ch" refForName="textCenter" fact="0.67"/>
            </dgm:constrLst>
          </dgm:if>
          <dgm:if name="Name23" axis="ch ch" ptType="node node" func="cnt" op="equ" val="2">
            <dgm:constrLst>
              <dgm:constr type="ctrX" for="ch" forName="textCenter" refType="w" fact="0.5"/>
              <dgm:constr type="ctrY" for="ch" forName="textCenter" refType="h" fact="0.5"/>
              <dgm:constr type="w" for="ch" forName="textCenter" refType="w" fact="0.25"/>
              <dgm:constr type="h" for="ch" forName="textCenter" refType="w" refFor="ch" refForName="textCenter"/>
              <dgm:constr type="ctrX" for="ch" forName="cycle_1" refType="w" fact="0.5"/>
              <dgm:constr type="t" for="ch" forName="cycle_1"/>
              <dgm:constr type="w" for="ch" forName="cycle_1" refType="w"/>
              <dgm:constr type="h" for="ch" forName="cycle_1" refType="h" fact="0.34"/>
              <dgm:constr type="ctrX" for="ch" forName="cycle_2" refType="w" fact="0.5"/>
              <dgm:constr type="b" for="ch" forName="cycle_2" refType="h"/>
              <dgm:constr type="w" for="ch" forName="cycle_2" refType="w"/>
              <dgm:constr type="h" for="ch" forName="cycle_2" refType="h" fact="0.34"/>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userS" for="des" ptType="node" refType="w" refFor="ch" refForName="textCenter" fact="0.67"/>
            </dgm:constrLst>
          </dgm:if>
          <dgm:if name="Name24" axis="ch ch" ptType="node node" func="cnt" op="equ" val="3">
            <dgm:choose name="Name25">
              <dgm:if name="Name26" axis="ch ch ch" ptType="node node node" st="1 2 0" cnt="1 1 0" func="cnt" op="equ" val="1">
                <dgm:choose name="Name27">
                  <dgm:if name="Name28" axis="ch ch ch" ptType="node node node" st="1 3 0" cnt="1 1 0" func="cnt" op="equ" val="1">
                    <dgm:constrLst>
                      <dgm:constr type="ctrX" for="ch" forName="textCenter" refType="w" fact="0.5"/>
                      <dgm:constr type="t" for="ch" forName="textCenter" refType="h" fact="0.436"/>
                      <dgm:constr type="w" for="ch" forName="textCenter" refType="w" fact="0.21"/>
                      <dgm:constr type="h" for="ch" forName="textCenter" refType="w" refFor="ch" refForName="textCenter"/>
                      <dgm:constr type="ctrX" for="ch" forName="cycle_1" refType="w" fact="0.5"/>
                      <dgm:constr type="t" for="ch" forName="cycle_1"/>
                      <dgm:constr type="w" for="ch" forName="cycle_1" refType="w" fact="0.61"/>
                      <dgm:constr type="h" for="ch" forName="cycle_1" refType="h" fact="0.36"/>
                      <dgm:constr type="diam" for="ch" forName="cycle_1" refType="w" fact="0.5"/>
                      <dgm:constr type="l" for="ch" forName="cycle_2"/>
                      <dgm:constr type="b" for="ch" forName="cycle_2" refType="h" fact="0.85"/>
                      <dgm:constr type="w" for="ch" forName="cycle_2" refType="w" fact="0.46"/>
                      <dgm:constr type="h" for="ch" forName="cycle_2" refType="h" fact="0.54"/>
                      <dgm:constr type="diam" for="ch" forName="cycle_2" refType="w" fact="0.5"/>
                      <dgm:constr type="r" for="ch" forName="cycle_3" refType="w"/>
                      <dgm:constr type="b" for="ch" forName="cycle_3" refType="h" fact="0.85"/>
                      <dgm:constr type="w" for="ch" forName="cycle_3" refType="w" fact="0.46"/>
                      <dgm:constr type="h" for="ch" forName="cycle_3" refType="h" fact="0.54"/>
                      <dgm:constr type="diam" for="ch" forName="cycle_3" refType="w"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userS" for="des" ptType="node" refType="w" refFor="ch" refForName="textCenter" fact="0.67"/>
                    </dgm:constrLst>
                  </dgm:if>
                  <dgm:else name="Name29">
                    <dgm:constrLst>
                      <dgm:constr type="ctrX" for="ch" forName="textCenter" refType="w" fact="0.5"/>
                      <dgm:constr type="t" for="ch" forName="textCenter" refType="h" fact="0.436"/>
                      <dgm:constr type="w" for="ch" forName="textCenter" refType="w" fact="0.21"/>
                      <dgm:constr type="h" for="ch" forName="textCenter" refType="w" refFor="ch" refForName="textCenter"/>
                      <dgm:constr type="ctrX" for="ch" forName="cycle_1" refType="w" fact="0.5"/>
                      <dgm:constr type="t" for="ch" forName="cycle_1"/>
                      <dgm:constr type="w" for="ch" forName="cycle_1" refType="w" fact="0.61"/>
                      <dgm:constr type="h" for="ch" forName="cycle_1" refType="h" fact="0.36"/>
                      <dgm:constr type="diam" for="ch" forName="cycle_1" refType="w" fact="0.5"/>
                      <dgm:constr type="l" for="ch" forName="cycle_2"/>
                      <dgm:constr type="b" for="ch" forName="cycle_2" refType="h" fact="0.85"/>
                      <dgm:constr type="w" for="ch" forName="cycle_2" refType="w" fact="0.46"/>
                      <dgm:constr type="h" for="ch" forName="cycle_2" refType="h" fact="0.54"/>
                      <dgm:constr type="diam" for="ch" forName="cycle_2" refType="w" fact="0.5"/>
                      <dgm:constr type="r" for="ch" forName="cycle_3" refType="w"/>
                      <dgm:constr type="b" for="ch" forName="cycle_3" refType="h"/>
                      <dgm:constr type="w" for="ch" forName="cycle_3" refType="w" fact="0.46"/>
                      <dgm:constr type="h" for="ch" forName="cycle_3" refType="h" fact="0.54"/>
                      <dgm:constr type="diam" for="ch" forName="cycle_3" refType="w"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userS" for="des" ptType="node" refType="w" refFor="ch" refForName="textCenter" fact="0.67"/>
                    </dgm:constrLst>
                  </dgm:else>
                </dgm:choose>
              </dgm:if>
              <dgm:else name="Name30">
                <dgm:choose name="Name31">
                  <dgm:if name="Name32" axis="ch ch ch" ptType="node node node" st="1 3 0" cnt="1 1 0" func="cnt" op="equ" val="1">
                    <dgm:constrLst>
                      <dgm:constr type="ctrX" for="ch" forName="textCenter" refType="w" fact="0.5"/>
                      <dgm:constr type="t" for="ch" forName="textCenter" refType="h" fact="0.436"/>
                      <dgm:constr type="w" for="ch" forName="textCenter" refType="w" fact="0.21"/>
                      <dgm:constr type="h" for="ch" forName="textCenter" refType="w" refFor="ch" refForName="textCenter"/>
                      <dgm:constr type="ctrX" for="ch" forName="cycle_1" refType="w" fact="0.5"/>
                      <dgm:constr type="t" for="ch" forName="cycle_1"/>
                      <dgm:constr type="w" for="ch" forName="cycle_1" refType="w" fact="0.61"/>
                      <dgm:constr type="h" for="ch" forName="cycle_1" refType="h" fact="0.36"/>
                      <dgm:constr type="diam" for="ch" forName="cycle_1" refType="w" fact="0.5"/>
                      <dgm:constr type="l" for="ch" forName="cycle_2"/>
                      <dgm:constr type="b" for="ch" forName="cycle_2" refType="h"/>
                      <dgm:constr type="w" for="ch" forName="cycle_2" refType="w" fact="0.46"/>
                      <dgm:constr type="h" for="ch" forName="cycle_2" refType="h" fact="0.54"/>
                      <dgm:constr type="diam" for="ch" forName="cycle_2" refType="w" fact="0.5"/>
                      <dgm:constr type="r" for="ch" forName="cycle_3" refType="w"/>
                      <dgm:constr type="b" for="ch" forName="cycle_3" refType="h" fact="0.85"/>
                      <dgm:constr type="w" for="ch" forName="cycle_3" refType="w" fact="0.46"/>
                      <dgm:constr type="h" for="ch" forName="cycle_3" refType="h" fact="0.54"/>
                      <dgm:constr type="diam" for="ch" forName="cycle_3" refType="w"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userS" for="des" ptType="node" refType="w" refFor="ch" refForName="textCenter" fact="0.67"/>
                    </dgm:constrLst>
                  </dgm:if>
                  <dgm:else name="Name33">
                    <dgm:constrLst>
                      <dgm:constr type="ctrX" for="ch" forName="textCenter" refType="w" fact="0.5"/>
                      <dgm:constr type="t" for="ch" forName="textCenter" refType="h" fact="0.436"/>
                      <dgm:constr type="w" for="ch" forName="textCenter" refType="w" fact="0.21"/>
                      <dgm:constr type="h" for="ch" forName="textCenter" refType="w" refFor="ch" refForName="textCenter"/>
                      <dgm:constr type="ctrX" for="ch" forName="cycle_1" refType="w" fact="0.5"/>
                      <dgm:constr type="t" for="ch" forName="cycle_1"/>
                      <dgm:constr type="w" for="ch" forName="cycle_1" refType="w" fact="0.61"/>
                      <dgm:constr type="h" for="ch" forName="cycle_1" refType="h" fact="0.36"/>
                      <dgm:constr type="diam" for="ch" forName="cycle_1" refType="w" fact="0.5"/>
                      <dgm:constr type="l" for="ch" forName="cycle_2"/>
                      <dgm:constr type="b" for="ch" forName="cycle_2" refType="h"/>
                      <dgm:constr type="w" for="ch" forName="cycle_2" refType="w" fact="0.46"/>
                      <dgm:constr type="h" for="ch" forName="cycle_2" refType="h" fact="0.54"/>
                      <dgm:constr type="diam" for="ch" forName="cycle_2" refType="w" fact="0.5"/>
                      <dgm:constr type="r" for="ch" forName="cycle_3" refType="w"/>
                      <dgm:constr type="b" for="ch" forName="cycle_3" refType="h"/>
                      <dgm:constr type="w" for="ch" forName="cycle_3" refType="w" fact="0.46"/>
                      <dgm:constr type="h" for="ch" forName="cycle_3" refType="h" fact="0.54"/>
                      <dgm:constr type="diam" for="ch" forName="cycle_3" refType="w"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userS" for="des" ptType="node" refType="w" refFor="ch" refForName="textCenter" fact="0.67"/>
                    </dgm:constrLst>
                  </dgm:else>
                </dgm:choose>
              </dgm:else>
            </dgm:choose>
          </dgm:if>
          <dgm:if name="Name34" axis="ch ch" ptType="node node" func="cnt" op="equ" val="4">
            <dgm:constrLst>
              <dgm:constr type="ctrX" for="ch" forName="textCenter" refType="w" fact="0.5"/>
              <dgm:constr type="ctrY" for="ch" forName="textCenter" refType="h" fact="0.5"/>
              <dgm:constr type="w" for="ch" forName="textCenter" refType="w" fact="0.2"/>
              <dgm:constr type="h" for="ch" forName="textCenter" refType="w" refFor="ch" refForName="textCenter"/>
              <dgm:constr type="ctrX" for="ch" forName="cycle_1" refType="w" fact="0.5"/>
              <dgm:constr type="t" for="ch" forName="cycle_1"/>
              <dgm:constr type="w" for="ch" forName="cycle_1" refType="w" fact="0.5"/>
              <dgm:constr type="h" for="ch" forName="cycle_1" refType="h" fact="0.33"/>
              <dgm:constr type="l" for="ch" forName="cycle_2"/>
              <dgm:constr type="ctrY" for="ch" forName="cycle_2" refType="h" fact="0.5"/>
              <dgm:constr type="w" for="ch" forName="cycle_2" refType="w" fact="0.33"/>
              <dgm:constr type="h" for="ch" forName="cycle_2" refType="h" fact="0.5"/>
              <dgm:constr type="ctrX" for="ch" forName="cycle_3" refType="w" fact="0.5"/>
              <dgm:constr type="b" for="ch" forName="cycle_3" refType="h"/>
              <dgm:constr type="w" for="ch" forName="cycle_3" refType="w" fact="0.5"/>
              <dgm:constr type="h" for="ch" forName="cycle_3" refType="h" fact="0.33"/>
              <dgm:constr type="r" for="ch" forName="cycle_4" refType="w"/>
              <dgm:constr type="ctrY" for="ch" forName="cycle_4" refType="h" fact="0.5"/>
              <dgm:constr type="w" for="ch" forName="cycle_4" refType="w" fact="0.33"/>
              <dgm:constr type="h" for="ch" forName="cycle_4" refType="h"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primFontSz" for="des" forName="childCenter4" refType="primFontSz" refFor="des" refForName="childCenter1" op="equ"/>
              <dgm:constr type="primFontSz" for="des" forName="text4" refType="primFontSz" refFor="des" refForName="text1" op="equ"/>
              <dgm:constr type="userS" for="des" ptType="node" refType="w" refFor="ch" refForName="textCenter" fact="0.67"/>
            </dgm:constrLst>
          </dgm:if>
          <dgm:if name="Name35" axis="ch ch" ptType="node node" func="cnt" op="equ" val="5">
            <dgm:constrLst>
              <dgm:constr type="ctrX" for="ch" forName="textCenter" refType="w" fact="0.5"/>
              <dgm:constr type="t" for="ch" forName="textCenter" refType="h" fact="0.42"/>
              <dgm:constr type="w" for="ch" forName="textCenter" refType="w" fact="0.2"/>
              <dgm:constr type="h" for="ch" forName="textCenter" refType="w" refFor="ch" refForName="textCenter"/>
              <dgm:constr type="ctrX" for="ch" forName="cycle_1" refType="w" fact="0.5"/>
              <dgm:constr type="t" for="ch" forName="cycle_1"/>
              <dgm:constr type="w" for="ch" forName="cycle_1" refType="w" fact="0.33"/>
              <dgm:constr type="h" for="ch" forName="cycle_1" refType="w" refFor="ch" refForName="cycle_1"/>
              <dgm:constr type="l" for="ch" forName="cycle_2"/>
              <dgm:constr type="t" for="ch" forName="cycle_2" refType="h" fact="0.24"/>
              <dgm:constr type="w" for="ch" forName="cycle_2" refType="w" fact="0.33"/>
              <dgm:constr type="h" for="ch" forName="cycle_2" refType="w" refFor="ch" refForName="cycle_2"/>
              <dgm:constr type="l" for="ch" forName="cycle_3" refType="w" fact="0.11"/>
              <dgm:constr type="b" for="ch" forName="cycle_3" refType="h"/>
              <dgm:constr type="w" for="ch" forName="cycle_3" refType="w" fact="0.33"/>
              <dgm:constr type="h" for="ch" forName="cycle_3" refType="w" refFor="ch" refForName="cycle_3"/>
              <dgm:constr type="r" for="ch" forName="cycle_4" refType="w" fact="0.89"/>
              <dgm:constr type="b" for="ch" forName="cycle_4" refType="h"/>
              <dgm:constr type="w" for="ch" forName="cycle_4" refType="w" fact="0.33"/>
              <dgm:constr type="h" for="ch" forName="cycle_4" refType="w" refFor="ch" refForName="cycle_4"/>
              <dgm:constr type="r" for="ch" forName="cycle_5" refType="w"/>
              <dgm:constr type="t" for="ch" forName="cycle_5" refType="h" fact="0.24"/>
              <dgm:constr type="w" for="ch" forName="cycle_5" refType="w" fact="0.33"/>
              <dgm:constr type="h" for="ch" forName="cycle_5" refType="w" refFor="ch" refForName="cycle_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primFontSz" for="des" forName="childCenter4" refType="primFontSz" refFor="des" refForName="childCenter1" op="equ"/>
              <dgm:constr type="primFontSz" for="des" forName="text4" refType="primFontSz" refFor="des" refForName="text1" op="equ"/>
              <dgm:constr type="primFontSz" for="des" forName="childCenter5" refType="primFontSz" refFor="des" refForName="childCenter1" op="equ"/>
              <dgm:constr type="primFontSz" for="des" forName="text5" refType="primFontSz" refFor="des" refForName="text1" op="equ"/>
              <dgm:constr type="userS" for="des" ptType="node" refType="w" refFor="ch" refForName="textCenter" fact="0.67"/>
            </dgm:constrLst>
          </dgm:if>
          <dgm:if name="Name36" axis="ch ch" ptType="node node" func="cnt" op="equ" val="6">
            <dgm:constrLst>
              <dgm:constr type="ctrX" for="ch" forName="textCenter" refType="w" fact="0.5"/>
              <dgm:constr type="ctrY" for="ch" forName="textCenter" refType="h" fact="0.5"/>
              <dgm:constr type="w" for="ch" forName="textCenter" refType="w" fact="0.2"/>
              <dgm:constr type="h" for="ch" forName="textCenter" refType="w" refFor="ch" refForName="textCenter"/>
              <dgm:constr type="ctrX" for="ch" forName="cycle_1" refType="w" fact="0.5"/>
              <dgm:constr type="t" for="ch" forName="cycle_1"/>
              <dgm:constr type="w" for="ch" forName="cycle_1" refType="w" fact="0.33"/>
              <dgm:constr type="h" for="ch" forName="cycle_1" refType="w" refFor="ch" refForName="cycle_1"/>
              <dgm:constr type="l" for="ch" forName="cycle_2"/>
              <dgm:constr type="t" for="ch" forName="cycle_2" refType="h" fact="0.17"/>
              <dgm:constr type="w" for="ch" forName="cycle_2" refType="w" fact="0.33"/>
              <dgm:constr type="h" for="ch" forName="cycle_2" refType="w" refFor="ch" refForName="cycle_2"/>
              <dgm:constr type="l" for="ch" forName="cycle_3"/>
              <dgm:constr type="b" for="ch" forName="cycle_3" refType="h" fact="0.83"/>
              <dgm:constr type="w" for="ch" forName="cycle_3" refType="w" fact="0.33"/>
              <dgm:constr type="h" for="ch" forName="cycle_3" refType="w" refFor="ch" refForName="cycle_3"/>
              <dgm:constr type="ctrX" for="ch" forName="cycle_4" refType="w" fact="0.5"/>
              <dgm:constr type="b" for="ch" forName="cycle_4" refType="h"/>
              <dgm:constr type="w" for="ch" forName="cycle_4" refType="w" fact="0.33"/>
              <dgm:constr type="h" for="ch" forName="cycle_4" refType="w" refFor="ch" refForName="cycle_4"/>
              <dgm:constr type="r" for="ch" forName="cycle_5" refType="w"/>
              <dgm:constr type="b" for="ch" forName="cycle_5" refType="h" fact="0.83"/>
              <dgm:constr type="w" for="ch" forName="cycle_5" refType="w" fact="0.33"/>
              <dgm:constr type="h" for="ch" forName="cycle_5" refType="w" refFor="ch" refForName="cycle_5"/>
              <dgm:constr type="r" for="ch" forName="cycle_6" refType="w"/>
              <dgm:constr type="t" for="ch" forName="cycle_6" refType="h" fact="0.17"/>
              <dgm:constr type="w" for="ch" forName="cycle_6" refType="w" fact="0.33"/>
              <dgm:constr type="h" for="ch" forName="cycle_6" refType="w" refFor="ch" refForName="cycle_6"/>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primFontSz" for="des" forName="childCenter4" refType="primFontSz" refFor="des" refForName="childCenter1" op="equ"/>
              <dgm:constr type="primFontSz" for="des" forName="text4" refType="primFontSz" refFor="des" refForName="text1" op="equ"/>
              <dgm:constr type="primFontSz" for="des" forName="childCenter5" refType="primFontSz" refFor="des" refForName="childCenter1" op="equ"/>
              <dgm:constr type="primFontSz" for="des" forName="text5" refType="primFontSz" refFor="des" refForName="text1" op="equ"/>
              <dgm:constr type="primFontSz" for="des" forName="childCenter6" refType="primFontSz" refFor="des" refForName="childCenter1" op="equ"/>
              <dgm:constr type="primFontSz" for="des" forName="text6" refType="primFontSz" refFor="des" refForName="text1" op="equ"/>
              <dgm:constr type="userS" for="des" ptType="node" refType="w" refFor="ch" refForName="textCenter" fact="0.67"/>
            </dgm:constrLst>
          </dgm:if>
          <dgm:else name="Name37">
            <dgm:constrLst>
              <dgm:constr type="ctrX" for="ch" forName="textCenter" refType="w" fact="0.5"/>
              <dgm:constr type="t" for="ch" forName="textCenter" refType="h" fact="0.444"/>
              <dgm:constr type="w" for="ch" forName="textCenter" refType="w" fact="0.167"/>
              <dgm:constr type="h" for="ch" forName="textCenter" refType="w" refFor="ch" refForName="textCenter"/>
              <dgm:constr type="ctrX" for="ch" forName="cycle_1" refType="w" fact="0.5"/>
              <dgm:constr type="t" for="ch" forName="cycle_1"/>
              <dgm:constr type="w" for="ch" forName="cycle_1" refType="w" fact="0.263"/>
              <dgm:constr type="h" for="ch" forName="cycle_1" refType="w" refFor="ch" refForName="cycle_1"/>
              <dgm:constr type="l" for="ch" forName="cycle_2" refType="w" fact="0.062"/>
              <dgm:constr type="t" for="ch" forName="cycle_2" refType="h" fact="0.141"/>
              <dgm:constr type="w" for="ch" forName="cycle_2" refType="w" fact="0.263"/>
              <dgm:constr type="h" for="ch" forName="cycle_2" refType="w" refFor="ch" refForName="cycle_2"/>
              <dgm:constr type="l" for="ch" forName="cycle_3"/>
              <dgm:constr type="b" for="ch" forName="cycle_3" refType="h" fact="0.74"/>
              <dgm:constr type="w" for="ch" forName="cycle_3" refType="w" fact="0.263"/>
              <dgm:constr type="h" for="ch" forName="cycle_3" refType="w" refFor="ch" refForName="cycle_3"/>
              <dgm:constr type="l" for="ch" forName="cycle_4" refType="w" fact="0.2"/>
              <dgm:constr type="b" for="ch" forName="cycle_4" refType="h"/>
              <dgm:constr type="w" for="ch" forName="cycle_4" refType="w" fact="0.263"/>
              <dgm:constr type="h" for="ch" forName="cycle_4" refType="w" refFor="ch" refForName="cycle_4"/>
              <dgm:constr type="r" for="ch" forName="cycle_5" refType="w" fact="0.8"/>
              <dgm:constr type="b" for="ch" forName="cycle_5" refType="h"/>
              <dgm:constr type="w" for="ch" forName="cycle_5" refType="w" fact="0.263"/>
              <dgm:constr type="h" for="ch" forName="cycle_5" refType="w" refFor="ch" refForName="cycle_5"/>
              <dgm:constr type="r" for="ch" forName="cycle_6" refType="w"/>
              <dgm:constr type="b" for="ch" forName="cycle_6" refType="h" fact="0.74"/>
              <dgm:constr type="w" for="ch" forName="cycle_6" refType="w" fact="0.263"/>
              <dgm:constr type="h" for="ch" forName="cycle_6" refType="w" refFor="ch" refForName="cycle_6"/>
              <dgm:constr type="r" for="ch" forName="cycle_7" refType="w" fact="0.938"/>
              <dgm:constr type="t" for="ch" forName="cycle_7" refType="h" fact="0.141"/>
              <dgm:constr type="w" for="ch" forName="cycle_7" refType="w" fact="0.263"/>
              <dgm:constr type="h" for="ch" forName="cycle_7" refType="w" refFor="ch" refForName="cycle_7"/>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primFontSz" for="des" forName="childCenter4" refType="primFontSz" refFor="des" refForName="childCenter1" op="equ"/>
              <dgm:constr type="primFontSz" for="des" forName="text4" refType="primFontSz" refFor="des" refForName="text1" op="equ"/>
              <dgm:constr type="primFontSz" for="des" forName="childCenter5" refType="primFontSz" refFor="des" refForName="childCenter1" op="equ"/>
              <dgm:constr type="primFontSz" for="des" forName="text5" refType="primFontSz" refFor="des" refForName="text1" op="equ"/>
              <dgm:constr type="primFontSz" for="des" forName="childCenter6" refType="primFontSz" refFor="des" refForName="childCenter1" op="equ"/>
              <dgm:constr type="primFontSz" for="des" forName="text6" refType="primFontSz" refFor="des" refForName="text1" op="equ"/>
              <dgm:constr type="primFontSz" for="des" forName="childCenter7" refType="primFontSz" refFor="des" refForName="childCenter1" op="equ"/>
              <dgm:constr type="primFontSz" for="des" forName="text7" refType="primFontSz" refFor="des" refForName="text1" op="equ"/>
              <dgm:constr type="userS" for="des" ptType="node" refType="w" refFor="ch" refForName="textCenter" fact="0.67"/>
            </dgm:constrLst>
          </dgm:else>
        </dgm:choose>
      </dgm:else>
    </dgm:choose>
    <dgm:forEach name="Name38" axis="ch" ptType="node" cnt="1">
      <dgm:choose name="Name39">
        <dgm:if name="Name40" axis="des" func="maxDepth" op="lte" val="1">
          <dgm:layoutNode name="singleCycle">
            <dgm:choose name="Name41">
              <dgm:if name="Name42" axis="ch" ptType="node" func="cnt" op="equ" val="1">
                <dgm:choose name="Name43">
                  <dgm:if name="Name44" func="var" arg="dir" op="equ" val="norm">
                    <dgm:alg type="cycle">
                      <dgm:param type="stAng" val="90"/>
                      <dgm:param type="ctrShpMap" val="fNode"/>
                    </dgm:alg>
                  </dgm:if>
                  <dgm:else name="Name45">
                    <dgm:alg type="cycle">
                      <dgm:param type="stAng" val="-90"/>
                      <dgm:param type="spanAng" val="-360"/>
                      <dgm:param type="ctrShpMap" val="fNode"/>
                    </dgm:alg>
                  </dgm:else>
                </dgm:choose>
              </dgm:if>
              <dgm:else name="Name46">
                <dgm:choose name="Name47">
                  <dgm:if name="Name48" func="var" arg="dir" op="equ" val="norm">
                    <dgm:alg type="cycle">
                      <dgm:param type="ctrShpMap" val="fNode"/>
                    </dgm:alg>
                  </dgm:if>
                  <dgm:else name="Name49">
                    <dgm:alg type="cycle">
                      <dgm:param type="spanAng" val="-360"/>
                      <dgm:param type="ctrShpMap" val="fNode"/>
                    </dgm:alg>
                  </dgm:else>
                </dgm:choose>
              </dgm:else>
            </dgm:choose>
            <dgm:shape xmlns:r="http://schemas.openxmlformats.org/officeDocument/2006/relationships" r:blip="">
              <dgm:adjLst/>
            </dgm:shape>
            <dgm:presOf/>
            <dgm:choose name="Name50">
              <dgm:if name="Name51" axis="ch" ptType="node" func="cnt" op="equ" val="0">
                <dgm:constrLst>
                  <dgm:constr type="w" for="ch" forName="singleCenter" refType="w"/>
                  <dgm:constr type="h" for="ch" forName="singleCenter" refType="w" refFor="ch" refForName="singleCenter"/>
                </dgm:constrLst>
              </dgm:if>
              <dgm:if name="Name52" axis="ch" ptType="node" func="cnt" op="equ" val="1">
                <dgm:constrLst>
                  <dgm:constr type="w" for="ch" forName="singleCenter" refType="w" fact="0.5"/>
                  <dgm:constr type="h" for="ch" forName="singleCenter" refType="w" refFor="ch" refForName="singleCenter"/>
                  <dgm:constr type="userS" for="ch" ptType="node" refType="w" refFor="ch" refForName="singleCenter" fact="0.67"/>
                </dgm:constrLst>
              </dgm:if>
              <dgm:else name="Name53">
                <dgm:constrLst>
                  <dgm:constr type="w" for="ch" forName="singleCenter" refType="w" fact="0.3"/>
                  <dgm:constr type="h" for="ch" forName="singleCenter" refType="w" refFor="ch" refForName="singleCenter"/>
                  <dgm:constr type="userS" for="ch" ptType="node" refType="w" refFor="ch" refForName="singleCenter" fact="0.67"/>
                </dgm:constrLst>
              </dgm:else>
            </dgm:choose>
            <dgm:layoutNode name="singleCenter" styleLbl="node1">
              <dgm:varLst>
                <dgm:chMax val="7"/>
                <dgm:chPref val="7"/>
              </dgm:varLst>
              <dgm:alg type="tx"/>
              <dgm:shape xmlns:r="http://schemas.openxmlformats.org/officeDocument/2006/relationships" type="roundRect" r:blip="">
                <dgm:adjLst/>
              </dgm:shape>
              <dgm:presOf axis="self" ptType="node"/>
              <dgm:constrLst>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name="Name54" axis="ch" cnt="21">
              <dgm:forEach name="Name55" axis="self" ptType="parTrans">
                <dgm:layoutNode name="Name56">
                  <dgm:alg type="conn">
                    <dgm:param type="dim" val="1D"/>
                    <dgm:param type="begPts" val="auto"/>
                    <dgm:param type="endPts" val="auto"/>
                    <dgm:param type="begSty" val="noArr"/>
                    <dgm:param type="endSty" val="noArr"/>
                  </dgm:alg>
                  <dgm:shape xmlns:r="http://schemas.openxmlformats.org/officeDocument/2006/relationships" type="conn" r:blip="">
                    <dgm:adjLst/>
                  </dgm:shape>
                  <dgm:presOf axis="self"/>
                  <dgm:constrLst>
                    <dgm:constr type="begPad"/>
                    <dgm:constr type="endPad"/>
                  </dgm:constrLst>
                </dgm:layoutNode>
              </dgm:forEach>
              <dgm:forEach name="Name57" axis="self" ptType="node">
                <dgm:layoutNode name="text0" styleLbl="node1">
                  <dgm:varLst>
                    <dgm:bulletEnabled val="1"/>
                  </dgm:varLst>
                  <dgm:alg type="tx"/>
                  <dgm:shape xmlns:r="http://schemas.openxmlformats.org/officeDocument/2006/relationships" type="roundRect" r:blip="">
                    <dgm:adjLst/>
                  </dgm:shape>
                  <dgm:presOf axis="desOr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dgm:forEach>
          </dgm:layoutNode>
        </dgm:if>
        <dgm:else name="Name58">
          <dgm:layoutNode name="textCenter" styleLbl="node1">
            <dgm:alg type="tx"/>
            <dgm:shape xmlns:r="http://schemas.openxmlformats.org/officeDocument/2006/relationships" type="roundRect" r:blip="">
              <dgm:adjLst/>
            </dgm:shape>
            <dgm:presOf axis="self" ptType="node"/>
            <dgm:constrLst>
              <dgm:constr type="tMarg" refType="primFontSz" fact="0.2"/>
              <dgm:constr type="bMarg" refType="primFontSz" fact="0.2"/>
              <dgm:constr type="lMarg" refType="primFontSz" fact="0.2"/>
              <dgm:constr type="rMarg" refType="primFontSz" fact="0.2"/>
            </dgm:constrLst>
            <dgm:ruleLst>
              <dgm:rule type="primFontSz" val="5" fact="NaN" max="NaN"/>
            </dgm:ruleLst>
          </dgm:layoutNode>
          <dgm:choose name="Name59">
            <dgm:if name="Name60" axis="ch" ptType="node" func="cnt" op="gte" val="1">
              <dgm:layoutNode name="cycle_1">
                <dgm:choose name="Name61">
                  <dgm:if name="Name62" func="var" arg="dir" op="equ" val="norm">
                    <dgm:choose name="Name63">
                      <dgm:if name="Name64" axis="ch" ptType="node" func="cnt" op="equ" val="1">
                        <dgm:choose name="Name65">
                          <dgm:if name="Name66" axis="ch ch" ptType="node node" st="1 1" cnt="1 0" func="cnt" op="equ" val="1">
                            <dgm:alg type="cycle">
                              <dgm:param type="ctrShpMap" val="fNode"/>
                              <dgm:param type="stAng" val="90"/>
                            </dgm:alg>
                          </dgm:if>
                          <dgm:if name="Name67" axis="ch ch" ptType="node node" st="1 1" cnt="1 0" func="cnt" op="equ" val="2">
                            <dgm:alg type="cycle">
                              <dgm:param type="ctrShpMap" val="fNode"/>
                              <dgm:param type="stAng" val="45"/>
                              <dgm:param type="spanAng" val="90"/>
                            </dgm:alg>
                          </dgm:if>
                          <dgm:else name="Name68">
                            <dgm:alg type="cycle">
                              <dgm:param type="ctrShpMap" val="fNode"/>
                              <dgm:param type="stAng" val="0"/>
                              <dgm:param type="spanAng" val="180"/>
                            </dgm:alg>
                          </dgm:else>
                        </dgm:choose>
                      </dgm:if>
                      <dgm:if name="Name69" axis="ch" ptType="node" func="cnt" op="equ" val="2">
                        <dgm:choose name="Name70">
                          <dgm:if name="Name71" axis="ch ch" ptType="node node" st="1 1" cnt="1 0" func="cnt" op="equ" val="1">
                            <dgm:alg type="cycle">
                              <dgm:param type="ctrShpMap" val="fNode"/>
                              <dgm:param type="stAng" val="0"/>
                            </dgm:alg>
                          </dgm:if>
                          <dgm:if name="Name72" axis="ch ch" ptType="node node" st="1 1" cnt="1 0" func="cnt" op="equ" val="2">
                            <dgm:alg type="cycle">
                              <dgm:param type="ctrShpMap" val="fNode"/>
                              <dgm:param type="stAng" val="315"/>
                              <dgm:param type="spanAng" val="90"/>
                            </dgm:alg>
                          </dgm:if>
                          <dgm:else name="Name73">
                            <dgm:alg type="cycle">
                              <dgm:param type="ctrShpMap" val="fNode"/>
                              <dgm:param type="stAng" val="270"/>
                              <dgm:param type="spanAng" val="180"/>
                            </dgm:alg>
                          </dgm:else>
                        </dgm:choose>
                      </dgm:if>
                      <dgm:if name="Name74" axis="ch" ptType="node" func="cnt" op="equ" val="3">
                        <dgm:choose name="Name75">
                          <dgm:if name="Name76" axis="ch ch" ptType="node node" st="1 1" cnt="1 0" func="cnt" op="equ" val="1">
                            <dgm:alg type="cycle">
                              <dgm:param type="ctrShpMap" val="fNode"/>
                              <dgm:param type="stAng" val="0"/>
                            </dgm:alg>
                          </dgm:if>
                          <dgm:if name="Name77" axis="ch ch" ptType="node node" st="1 1" cnt="1 0" func="cnt" op="equ" val="2">
                            <dgm:alg type="cycle">
                              <dgm:param type="ctrShpMap" val="fNode"/>
                              <dgm:param type="stAng" val="315"/>
                              <dgm:param type="spanAng" val="90"/>
                            </dgm:alg>
                          </dgm:if>
                          <dgm:else name="Name78">
                            <dgm:alg type="cycle">
                              <dgm:param type="ctrShpMap" val="fNode"/>
                              <dgm:param type="stAng" val="270"/>
                              <dgm:param type="spanAng" val="180"/>
                            </dgm:alg>
                          </dgm:else>
                        </dgm:choose>
                      </dgm:if>
                      <dgm:if name="Name79" axis="ch" ptType="node" func="cnt" op="equ" val="4">
                        <dgm:choose name="Name80">
                          <dgm:if name="Name81" axis="ch ch" ptType="node node" st="1 1" cnt="1 0" func="cnt" op="equ" val="1">
                            <dgm:alg type="cycle">
                              <dgm:param type="ctrShpMap" val="fNode"/>
                              <dgm:param type="stAng" val="0"/>
                            </dgm:alg>
                          </dgm:if>
                          <dgm:if name="Name82" axis="ch ch" ptType="node node" st="1 1" cnt="1 0" func="cnt" op="equ" val="2">
                            <dgm:alg type="cycle">
                              <dgm:param type="ctrShpMap" val="fNode"/>
                              <dgm:param type="stAng" val="315"/>
                              <dgm:param type="spanAng" val="90"/>
                            </dgm:alg>
                          </dgm:if>
                          <dgm:else name="Name83">
                            <dgm:alg type="cycle">
                              <dgm:param type="ctrShpMap" val="fNode"/>
                              <dgm:param type="stAng" val="292.5"/>
                              <dgm:param type="spanAng" val="135"/>
                            </dgm:alg>
                          </dgm:else>
                        </dgm:choose>
                      </dgm:if>
                      <dgm:if name="Name84" axis="ch" ptType="node" func="cnt" op="equ" val="5">
                        <dgm:choose name="Name85">
                          <dgm:if name="Name86" axis="ch ch" ptType="node node" st="1 1" cnt="1 0" func="cnt" op="equ" val="1">
                            <dgm:alg type="cycle">
                              <dgm:param type="ctrShpMap" val="fNode"/>
                              <dgm:param type="stAng" val="0"/>
                            </dgm:alg>
                          </dgm:if>
                          <dgm:if name="Name87" axis="ch ch" ptType="node node" st="1 1" cnt="1 0" func="cnt" op="equ" val="2">
                            <dgm:alg type="cycle">
                              <dgm:param type="ctrShpMap" val="fNode"/>
                              <dgm:param type="stAng" val="315"/>
                              <dgm:param type="spanAng" val="90"/>
                            </dgm:alg>
                          </dgm:if>
                          <dgm:else name="Name88">
                            <dgm:alg type="cycle">
                              <dgm:param type="ctrShpMap" val="fNode"/>
                              <dgm:param type="stAng" val="0"/>
                              <dgm:param type="spanAng" val="360"/>
                            </dgm:alg>
                          </dgm:else>
                        </dgm:choose>
                      </dgm:if>
                      <dgm:if name="Name89" axis="ch" ptType="node" func="cnt" op="equ" val="6">
                        <dgm:choose name="Name90">
                          <dgm:if name="Name91" axis="ch ch" ptType="node node" st="1 1" cnt="1 0" func="cnt" op="equ" val="1">
                            <dgm:alg type="cycle">
                              <dgm:param type="ctrShpMap" val="fNode"/>
                              <dgm:param type="stAng" val="0"/>
                            </dgm:alg>
                          </dgm:if>
                          <dgm:if name="Name92" axis="ch ch" ptType="node node" st="1 1" cnt="1 0" func="cnt" op="equ" val="2">
                            <dgm:alg type="cycle">
                              <dgm:param type="ctrShpMap" val="fNode"/>
                              <dgm:param type="stAng" val="315"/>
                              <dgm:param type="spanAng" val="90"/>
                            </dgm:alg>
                          </dgm:if>
                          <dgm:else name="Name93">
                            <dgm:alg type="cycle">
                              <dgm:param type="ctrShpMap" val="fNode"/>
                              <dgm:param type="stAng" val="0"/>
                              <dgm:param type="spanAng" val="360"/>
                            </dgm:alg>
                          </dgm:else>
                        </dgm:choose>
                      </dgm:if>
                      <dgm:if name="Name94" axis="ch" ptType="node" func="cnt" op="gte" val="7">
                        <dgm:choose name="Name95">
                          <dgm:if name="Name96" axis="ch ch" ptType="node node" st="1 1" cnt="1 0" func="cnt" op="equ" val="1">
                            <dgm:alg type="cycle">
                              <dgm:param type="ctrShpMap" val="fNode"/>
                              <dgm:param type="stAng" val="0"/>
                            </dgm:alg>
                          </dgm:if>
                          <dgm:if name="Name97" axis="ch ch" ptType="node node" st="1 1" cnt="1 0" func="cnt" op="equ" val="2">
                            <dgm:alg type="cycle">
                              <dgm:param type="ctrShpMap" val="fNode"/>
                              <dgm:param type="stAng" val="315"/>
                              <dgm:param type="spanAng" val="90"/>
                            </dgm:alg>
                          </dgm:if>
                          <dgm:else name="Name98">
                            <dgm:alg type="cycle">
                              <dgm:param type="ctrShpMap" val="fNode"/>
                              <dgm:param type="stAng" val="0"/>
                              <dgm:param type="spanAng" val="360"/>
                            </dgm:alg>
                          </dgm:else>
                        </dgm:choose>
                      </dgm:if>
                      <dgm:else name="Name99"/>
                    </dgm:choose>
                  </dgm:if>
                  <dgm:else name="Name100">
                    <dgm:choose name="Name101">
                      <dgm:if name="Name102" axis="ch" ptType="node" func="cnt" op="equ" val="1">
                        <dgm:choose name="Name103">
                          <dgm:if name="Name104" axis="ch ch" ptType="node node" st="1 1" cnt="1 0" func="cnt" op="equ" val="1">
                            <dgm:alg type="cycle">
                              <dgm:param type="ctrShpMap" val="fNode"/>
                              <dgm:param type="stAng" val="270"/>
                            </dgm:alg>
                          </dgm:if>
                          <dgm:if name="Name105" axis="ch ch" ptType="node node" st="1 1" cnt="1 0" func="cnt" op="equ" val="2">
                            <dgm:alg type="cycle">
                              <dgm:param type="ctrShpMap" val="fNode"/>
                              <dgm:param type="stAng" val="315"/>
                              <dgm:param type="spanAng" val="-90"/>
                            </dgm:alg>
                          </dgm:if>
                          <dgm:else name="Name106">
                            <dgm:alg type="cycle">
                              <dgm:param type="ctrShpMap" val="fNode"/>
                              <dgm:param type="stAng" val="0"/>
                              <dgm:param type="spanAng" val="-180"/>
                            </dgm:alg>
                          </dgm:else>
                        </dgm:choose>
                      </dgm:if>
                      <dgm:if name="Name107" axis="ch" ptType="node" func="cnt" op="equ" val="2">
                        <dgm:choose name="Name108">
                          <dgm:if name="Name109" axis="ch ch" ptType="node node" st="1 1" cnt="1 0" func="cnt" op="equ" val="1">
                            <dgm:alg type="cycle">
                              <dgm:param type="ctrShpMap" val="fNode"/>
                              <dgm:param type="stAng" val="0"/>
                            </dgm:alg>
                          </dgm:if>
                          <dgm:if name="Name110" axis="ch ch" ptType="node node" st="1 1" cnt="1 0" func="cnt" op="equ" val="2">
                            <dgm:alg type="cycle">
                              <dgm:param type="ctrShpMap" val="fNode"/>
                              <dgm:param type="stAng" val="45"/>
                              <dgm:param type="spanAng" val="-90"/>
                            </dgm:alg>
                          </dgm:if>
                          <dgm:else name="Name111">
                            <dgm:alg type="cycle">
                              <dgm:param type="ctrShpMap" val="fNode"/>
                              <dgm:param type="stAng" val="90"/>
                              <dgm:param type="spanAng" val="-180"/>
                            </dgm:alg>
                          </dgm:else>
                        </dgm:choose>
                      </dgm:if>
                      <dgm:if name="Name112" axis="ch" ptType="node" func="cnt" op="equ" val="3">
                        <dgm:choose name="Name113">
                          <dgm:if name="Name114" axis="ch ch" ptType="node node" st="1 1" cnt="1 0" func="cnt" op="equ" val="1">
                            <dgm:alg type="cycle">
                              <dgm:param type="ctrShpMap" val="fNode"/>
                              <dgm:param type="stAng" val="0"/>
                            </dgm:alg>
                          </dgm:if>
                          <dgm:if name="Name115" axis="ch ch" ptType="node node" st="1 1" cnt="1 0" func="cnt" op="equ" val="2">
                            <dgm:alg type="cycle">
                              <dgm:param type="ctrShpMap" val="fNode"/>
                              <dgm:param type="stAng" val="45"/>
                              <dgm:param type="spanAng" val="-90"/>
                            </dgm:alg>
                          </dgm:if>
                          <dgm:else name="Name116">
                            <dgm:alg type="cycle">
                              <dgm:param type="ctrShpMap" val="fNode"/>
                              <dgm:param type="stAng" val="90"/>
                              <dgm:param type="spanAng" val="-180"/>
                            </dgm:alg>
                          </dgm:else>
                        </dgm:choose>
                      </dgm:if>
                      <dgm:if name="Name117" axis="ch" ptType="node" func="cnt" op="equ" val="4">
                        <dgm:choose name="Name118">
                          <dgm:if name="Name119" axis="ch ch" ptType="node node" st="1 1" cnt="1 0" func="cnt" op="equ" val="1">
                            <dgm:alg type="cycle">
                              <dgm:param type="ctrShpMap" val="fNode"/>
                              <dgm:param type="stAng" val="0"/>
                            </dgm:alg>
                          </dgm:if>
                          <dgm:if name="Name120" axis="ch ch" ptType="node node" st="1 1" cnt="1 0" func="cnt" op="equ" val="2">
                            <dgm:alg type="cycle">
                              <dgm:param type="ctrShpMap" val="fNode"/>
                              <dgm:param type="stAng" val="45"/>
                              <dgm:param type="spanAng" val="-90"/>
                            </dgm:alg>
                          </dgm:if>
                          <dgm:else name="Name121">
                            <dgm:alg type="cycle">
                              <dgm:param type="ctrShpMap" val="fNode"/>
                              <dgm:param type="stAng" val="67.5"/>
                              <dgm:param type="spanAng" val="-135"/>
                            </dgm:alg>
                          </dgm:else>
                        </dgm:choose>
                      </dgm:if>
                      <dgm:if name="Name122" axis="ch" ptType="node" func="cnt" op="equ" val="5">
                        <dgm:choose name="Name123">
                          <dgm:if name="Name124" axis="ch ch" ptType="node node" st="1 1" cnt="1 0" func="cnt" op="equ" val="1">
                            <dgm:alg type="cycle">
                              <dgm:param type="ctrShpMap" val="fNode"/>
                              <dgm:param type="stAng" val="0"/>
                            </dgm:alg>
                          </dgm:if>
                          <dgm:if name="Name125" axis="ch ch" ptType="node node" st="1 1" cnt="1 0" func="cnt" op="equ" val="2">
                            <dgm:alg type="cycle">
                              <dgm:param type="ctrShpMap" val="fNode"/>
                              <dgm:param type="stAng" val="45"/>
                              <dgm:param type="spanAng" val="-90"/>
                            </dgm:alg>
                          </dgm:if>
                          <dgm:else name="Name126">
                            <dgm:alg type="cycle">
                              <dgm:param type="ctrShpMap" val="fNode"/>
                              <dgm:param type="stAng" val="0"/>
                              <dgm:param type="spanAng" val="-360"/>
                            </dgm:alg>
                          </dgm:else>
                        </dgm:choose>
                      </dgm:if>
                      <dgm:if name="Name127" axis="ch" ptType="node" func="cnt" op="equ" val="6">
                        <dgm:choose name="Name128">
                          <dgm:if name="Name129" axis="ch ch" ptType="node node" st="1 1" cnt="1 0" func="cnt" op="equ" val="1">
                            <dgm:alg type="cycle">
                              <dgm:param type="ctrShpMap" val="fNode"/>
                              <dgm:param type="stAng" val="0"/>
                            </dgm:alg>
                          </dgm:if>
                          <dgm:if name="Name130" axis="ch ch" ptType="node node" st="1 1" cnt="1 0" func="cnt" op="equ" val="2">
                            <dgm:alg type="cycle">
                              <dgm:param type="ctrShpMap" val="fNode"/>
                              <dgm:param type="stAng" val="45"/>
                              <dgm:param type="spanAng" val="-90"/>
                            </dgm:alg>
                          </dgm:if>
                          <dgm:else name="Name131">
                            <dgm:alg type="cycle">
                              <dgm:param type="ctrShpMap" val="fNode"/>
                              <dgm:param type="stAng" val="0"/>
                              <dgm:param type="spanAng" val="-360"/>
                            </dgm:alg>
                          </dgm:else>
                        </dgm:choose>
                      </dgm:if>
                      <dgm:if name="Name132" axis="ch" ptType="node" func="cnt" op="gte" val="7">
                        <dgm:choose name="Name133">
                          <dgm:if name="Name134" axis="ch ch" ptType="node node" st="1 1" cnt="1 0" func="cnt" op="equ" val="1">
                            <dgm:alg type="cycle">
                              <dgm:param type="ctrShpMap" val="fNode"/>
                              <dgm:param type="stAng" val="0"/>
                            </dgm:alg>
                          </dgm:if>
                          <dgm:if name="Name135" axis="ch ch" ptType="node node" st="1 1" cnt="1 0" func="cnt" op="equ" val="2">
                            <dgm:alg type="cycle">
                              <dgm:param type="ctrShpMap" val="fNode"/>
                              <dgm:param type="stAng" val="45"/>
                              <dgm:param type="spanAng" val="-90"/>
                            </dgm:alg>
                          </dgm:if>
                          <dgm:else name="Name136">
                            <dgm:alg type="cycle">
                              <dgm:param type="ctrShpMap" val="fNode"/>
                              <dgm:param type="stAng" val="0"/>
                              <dgm:param type="spanAng" val="-360"/>
                            </dgm:alg>
                          </dgm:else>
                        </dgm:choose>
                      </dgm:if>
                      <dgm:else name="Name137"/>
                    </dgm:choose>
                  </dgm:else>
                </dgm:choose>
                <dgm:shape xmlns:r="http://schemas.openxmlformats.org/officeDocument/2006/relationships" r:blip="">
                  <dgm:adjLst/>
                </dgm:shape>
                <dgm:presOf/>
                <dgm:constrLst>
                  <dgm:constr type="sp" refType="w" fact="0.1"/>
                  <dgm:constr type="sibSp" refType="w" fact="0.1"/>
                </dgm:constrLst>
                <dgm:forEach name="Name138" axis="ch" ptType="node" cnt="1">
                  <dgm:layoutNode name="childCenter1" styleLbl="node1">
                    <dgm:alg type="tx"/>
                    <dgm:shape xmlns:r="http://schemas.openxmlformats.org/officeDocument/2006/relationships" type="roundRect" r:blip="">
                      <dgm:adjLst/>
                    </dgm:shape>
                    <dgm:presOf axis="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name="Name139" axis="ch">
                    <dgm:forEach name="Name140" axis="self" ptType="parTrans">
                      <dgm:layoutNode name="Name141">
                        <dgm:alg type="conn">
                          <dgm:param type="dim" val="1D"/>
                          <dgm:param type="begPts" val="auto"/>
                          <dgm:param type="endPts" val="auto"/>
                          <dgm:param type="begSty" val="noArr"/>
                          <dgm:param type="endSty" val="noArr"/>
                        </dgm:alg>
                        <dgm:shape xmlns:r="http://schemas.openxmlformats.org/officeDocument/2006/relationships" type="conn" r:blip="">
                          <dgm:adjLst/>
                        </dgm:shape>
                        <dgm:presOf axis="self"/>
                        <dgm:constrLst>
                          <dgm:constr type="begPad"/>
                          <dgm:constr type="endPad"/>
                        </dgm:constrLst>
                      </dgm:layoutNode>
                    </dgm:forEach>
                    <dgm:forEach name="Name142" axis="self" ptType="node">
                      <dgm:layoutNode name="text1" styleLbl="node1">
                        <dgm:varLst>
                          <dgm:bulletEnabled val="1"/>
                        </dgm:varLst>
                        <dgm:alg type="tx"/>
                        <dgm:shape xmlns:r="http://schemas.openxmlformats.org/officeDocument/2006/relationships" type="roundRect" r:blip="">
                          <dgm:adjLst/>
                        </dgm:shape>
                        <dgm:presOf axis="desOr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dgm:forEach>
                </dgm:forEach>
              </dgm:layoutNode>
              <dgm:forEach name="Name143" axis="ch" ptType="parTrans" cnt="1">
                <dgm:layoutNode name="Name144">
                  <dgm:alg type="conn">
                    <dgm:param type="dim" val="1D"/>
                    <dgm:param type="begPts" val="auto"/>
                    <dgm:param type="endPts" val="auto"/>
                    <dgm:param type="endSty" val="noArr"/>
                    <dgm:param type="srcNode" val="textCenter"/>
                    <dgm:param type="dstNode" val="childCenter1"/>
                  </dgm:alg>
                  <dgm:shape xmlns:r="http://schemas.openxmlformats.org/officeDocument/2006/relationships" type="conn" r:blip="" zOrderOff="-999">
                    <dgm:adjLst/>
                  </dgm:shape>
                  <dgm:presOf axis="self"/>
                  <dgm:constrLst>
                    <dgm:constr type="h"/>
                    <dgm:constr type="begPad"/>
                    <dgm:constr type="endPad"/>
                  </dgm:constrLst>
                </dgm:layoutNode>
              </dgm:forEach>
            </dgm:if>
            <dgm:else name="Name145"/>
          </dgm:choose>
          <dgm:choose name="Name146">
            <dgm:if name="Name147" axis="ch" ptType="node" func="cnt" op="gte" val="2">
              <dgm:layoutNode name="cycle_2">
                <dgm:choose name="Name148">
                  <dgm:if name="Name149" func="var" arg="dir" op="equ" val="norm">
                    <dgm:choose name="Name150">
                      <dgm:if name="Name151" axis="ch" ptType="node" func="cnt" op="equ" val="2">
                        <dgm:choose name="Name152">
                          <dgm:if name="Name153" axis="ch ch" ptType="node node" st="2 1" cnt="1 0" func="cnt" op="equ" val="1">
                            <dgm:alg type="cycle">
                              <dgm:param type="ctrShpMap" val="fNode"/>
                              <dgm:param type="stAng" val="180"/>
                            </dgm:alg>
                          </dgm:if>
                          <dgm:if name="Name154" axis="ch ch" ptType="node node" st="2 1" cnt="1 0" func="cnt" op="equ" val="2">
                            <dgm:alg type="cycle">
                              <dgm:param type="ctrShpMap" val="fNode"/>
                              <dgm:param type="stAng" val="135"/>
                              <dgm:param type="spanAng" val="90"/>
                            </dgm:alg>
                          </dgm:if>
                          <dgm:else name="Name155">
                            <dgm:alg type="cycle">
                              <dgm:param type="ctrShpMap" val="fNode"/>
                              <dgm:param type="stAng" val="90"/>
                              <dgm:param type="spanAng" val="180"/>
                            </dgm:alg>
                          </dgm:else>
                        </dgm:choose>
                      </dgm:if>
                      <dgm:if name="Name156" axis="ch" ptType="node" func="cnt" op="equ" val="3">
                        <dgm:choose name="Name157">
                          <dgm:if name="Name158" axis="ch ch" ptType="node node" st="2 1" cnt="1 0" func="cnt" op="equ" val="1">
                            <dgm:alg type="cycle">
                              <dgm:param type="ctrShpMap" val="fNode"/>
                              <dgm:param type="stAng" val="120"/>
                              <dgm:param type="horzAlign" val="r"/>
                              <dgm:param type="vertAlign" val="b"/>
                            </dgm:alg>
                          </dgm:if>
                          <dgm:if name="Name159" axis="ch ch" ptType="node node" st="2 1" cnt="1 0" func="cnt" op="equ" val="2">
                            <dgm:alg type="cycle">
                              <dgm:param type="ctrShpMap" val="fNode"/>
                              <dgm:param type="stAng" val="75"/>
                              <dgm:param type="spanAng" val="90"/>
                              <dgm:param type="horzAlign" val="r"/>
                              <dgm:param type="vertAlign" val="b"/>
                            </dgm:alg>
                          </dgm:if>
                          <dgm:else name="Name160">
                            <dgm:alg type="cycle">
                              <dgm:param type="ctrShpMap" val="fNode"/>
                              <dgm:param type="stAng" val="30"/>
                              <dgm:param type="spanAng" val="180"/>
                            </dgm:alg>
                          </dgm:else>
                        </dgm:choose>
                      </dgm:if>
                      <dgm:if name="Name161" axis="ch" ptType="node" func="cnt" op="equ" val="4">
                        <dgm:choose name="Name162">
                          <dgm:if name="Name163" axis="ch ch" ptType="node node" st="2 1" cnt="1 0" func="cnt" op="equ" val="1">
                            <dgm:alg type="cycle">
                              <dgm:param type="ctrShpMap" val="fNode"/>
                              <dgm:param type="stAng" val="90"/>
                            </dgm:alg>
                          </dgm:if>
                          <dgm:if name="Name164" axis="ch ch" ptType="node node" st="2 1" cnt="1 0" func="cnt" op="equ" val="2">
                            <dgm:alg type="cycle">
                              <dgm:param type="ctrShpMap" val="fNode"/>
                              <dgm:param type="stAng" val="45"/>
                              <dgm:param type="spanAng" val="90"/>
                            </dgm:alg>
                          </dgm:if>
                          <dgm:else name="Name165">
                            <dgm:alg type="cycle">
                              <dgm:param type="ctrShpMap" val="fNode"/>
                              <dgm:param type="stAng" val="22.5"/>
                              <dgm:param type="spanAng" val="135"/>
                            </dgm:alg>
                          </dgm:else>
                        </dgm:choose>
                      </dgm:if>
                      <dgm:if name="Name166" axis="ch" ptType="node" func="cnt" op="equ" val="5">
                        <dgm:choose name="Name167">
                          <dgm:if name="Name168" axis="ch ch" ptType="node node" st="2 1" cnt="1 0" func="cnt" op="equ" val="1">
                            <dgm:alg type="cycle">
                              <dgm:param type="ctrShpMap" val="fNode"/>
                              <dgm:param type="stAng" val="72"/>
                            </dgm:alg>
                          </dgm:if>
                          <dgm:if name="Name169" axis="ch ch" ptType="node node" st="2 1" cnt="1 0" func="cnt" op="equ" val="2">
                            <dgm:alg type="cycle">
                              <dgm:param type="ctrShpMap" val="fNode"/>
                              <dgm:param type="stAng" val="27"/>
                              <dgm:param type="spanAng" val="90"/>
                            </dgm:alg>
                          </dgm:if>
                          <dgm:else name="Name170">
                            <dgm:alg type="cycle">
                              <dgm:param type="ctrShpMap" val="fNode"/>
                              <dgm:param type="stAng" val="0"/>
                              <dgm:param type="spanAng" val="360"/>
                            </dgm:alg>
                          </dgm:else>
                        </dgm:choose>
                      </dgm:if>
                      <dgm:if name="Name171" axis="ch" ptType="node" func="cnt" op="equ" val="6">
                        <dgm:choose name="Name172">
                          <dgm:if name="Name173" axis="ch ch" ptType="node node" st="2 1" cnt="1 0" func="cnt" op="equ" val="1">
                            <dgm:alg type="cycle">
                              <dgm:param type="ctrShpMap" val="fNode"/>
                              <dgm:param type="stAng" val="60"/>
                            </dgm:alg>
                          </dgm:if>
                          <dgm:if name="Name174" axis="ch ch" ptType="node node" st="2 1" cnt="1 0" func="cnt" op="equ" val="2">
                            <dgm:alg type="cycle">
                              <dgm:param type="ctrShpMap" val="fNode"/>
                              <dgm:param type="stAng" val="15"/>
                              <dgm:param type="spanAng" val="90"/>
                            </dgm:alg>
                          </dgm:if>
                          <dgm:else name="Name175">
                            <dgm:alg type="cycle">
                              <dgm:param type="ctrShpMap" val="fNode"/>
                              <dgm:param type="stAng" val="0"/>
                              <dgm:param type="spanAng" val="360"/>
                            </dgm:alg>
                          </dgm:else>
                        </dgm:choose>
                      </dgm:if>
                      <dgm:if name="Name176" axis="ch" ptType="node" func="cnt" op="gte" val="7">
                        <dgm:choose name="Name177">
                          <dgm:if name="Name178" axis="ch ch" ptType="node node" st="2 1" cnt="1 0" func="cnt" op="equ" val="1">
                            <dgm:alg type="cycle">
                              <dgm:param type="ctrShpMap" val="fNode"/>
                              <dgm:param type="stAng" val="51"/>
                            </dgm:alg>
                          </dgm:if>
                          <dgm:if name="Name179" axis="ch ch" ptType="node node" st="2 1" cnt="1 0" func="cnt" op="equ" val="2">
                            <dgm:alg type="cycle">
                              <dgm:param type="ctrShpMap" val="fNode"/>
                              <dgm:param type="stAng" val="6"/>
                              <dgm:param type="spanAng" val="90"/>
                            </dgm:alg>
                          </dgm:if>
                          <dgm:else name="Name180">
                            <dgm:alg type="cycle">
                              <dgm:param type="ctrShpMap" val="fNode"/>
                              <dgm:param type="stAng" val="0"/>
                              <dgm:param type="spanAng" val="360"/>
                            </dgm:alg>
                          </dgm:else>
                        </dgm:choose>
                      </dgm:if>
                      <dgm:else name="Name181"/>
                    </dgm:choose>
                  </dgm:if>
                  <dgm:else name="Name182">
                    <dgm:choose name="Name183">
                      <dgm:if name="Name184" axis="ch" ptType="node" func="cnt" op="equ" val="2">
                        <dgm:choose name="Name185">
                          <dgm:if name="Name186" axis="ch ch" ptType="node node" st="2 1" cnt="1 0" func="cnt" op="equ" val="1">
                            <dgm:alg type="cycle">
                              <dgm:param type="ctrShpMap" val="fNode"/>
                              <dgm:param type="stAng" val="180"/>
                            </dgm:alg>
                          </dgm:if>
                          <dgm:if name="Name187" axis="ch ch" ptType="node node" st="2 1" cnt="1 0" func="cnt" op="equ" val="2">
                            <dgm:alg type="cycle">
                              <dgm:param type="ctrShpMap" val="fNode"/>
                              <dgm:param type="stAng" val="225"/>
                              <dgm:param type="spanAng" val="-90"/>
                            </dgm:alg>
                          </dgm:if>
                          <dgm:else name="Name188">
                            <dgm:alg type="cycle">
                              <dgm:param type="ctrShpMap" val="fNode"/>
                              <dgm:param type="stAng" val="270"/>
                              <dgm:param type="spanAng" val="-180"/>
                            </dgm:alg>
                          </dgm:else>
                        </dgm:choose>
                      </dgm:if>
                      <dgm:if name="Name189" axis="ch" ptType="node" func="cnt" op="equ" val="3">
                        <dgm:choose name="Name190">
                          <dgm:if name="Name191" axis="ch ch" ptType="node node" st="2 1" cnt="1 0" func="cnt" op="equ" val="1">
                            <dgm:alg type="cycle">
                              <dgm:param type="ctrShpMap" val="fNode"/>
                              <dgm:param type="stAng" val="240"/>
                              <dgm:param type="horzAlign" val="l"/>
                              <dgm:param type="vertAlign" val="b"/>
                            </dgm:alg>
                          </dgm:if>
                          <dgm:if name="Name192" axis="ch ch" ptType="node node" st="2 1" cnt="1 0" func="cnt" op="equ" val="2">
                            <dgm:alg type="cycle">
                              <dgm:param type="ctrShpMap" val="fNode"/>
                              <dgm:param type="stAng" val="285"/>
                              <dgm:param type="spanAng" val="-90"/>
                              <dgm:param type="horzAlign" val="l"/>
                              <dgm:param type="vertAlign" val="b"/>
                            </dgm:alg>
                          </dgm:if>
                          <dgm:else name="Name193">
                            <dgm:alg type="cycle">
                              <dgm:param type="ctrShpMap" val="fNode"/>
                              <dgm:param type="stAng" val="330"/>
                              <dgm:param type="spanAng" val="-180"/>
                            </dgm:alg>
                          </dgm:else>
                        </dgm:choose>
                      </dgm:if>
                      <dgm:if name="Name194" axis="ch" ptType="node" func="cnt" op="equ" val="4">
                        <dgm:choose name="Name195">
                          <dgm:if name="Name196" axis="ch ch" ptType="node node" st="2 1" cnt="1 0" func="cnt" op="equ" val="1">
                            <dgm:alg type="cycle">
                              <dgm:param type="ctrShpMap" val="fNode"/>
                              <dgm:param type="stAng" val="270"/>
                            </dgm:alg>
                          </dgm:if>
                          <dgm:if name="Name197" axis="ch ch" ptType="node node" st="2 1" cnt="1 0" func="cnt" op="equ" val="2">
                            <dgm:alg type="cycle">
                              <dgm:param type="ctrShpMap" val="fNode"/>
                              <dgm:param type="stAng" val="315"/>
                              <dgm:param type="spanAng" val="-90"/>
                            </dgm:alg>
                          </dgm:if>
                          <dgm:else name="Name198">
                            <dgm:alg type="cycle">
                              <dgm:param type="ctrShpMap" val="fNode"/>
                              <dgm:param type="stAng" val="337.5"/>
                              <dgm:param type="spanAng" val="-135"/>
                            </dgm:alg>
                          </dgm:else>
                        </dgm:choose>
                      </dgm:if>
                      <dgm:if name="Name199" axis="ch" ptType="node" func="cnt" op="equ" val="5">
                        <dgm:choose name="Name200">
                          <dgm:if name="Name201" axis="ch ch" ptType="node node" st="2 1" cnt="1 0" func="cnt" op="equ" val="1">
                            <dgm:alg type="cycle">
                              <dgm:param type="ctrShpMap" val="fNode"/>
                              <dgm:param type="stAng" val="288"/>
                            </dgm:alg>
                          </dgm:if>
                          <dgm:if name="Name202" axis="ch ch" ptType="node node" st="2 1" cnt="1 0" func="cnt" op="equ" val="2">
                            <dgm:alg type="cycle">
                              <dgm:param type="ctrShpMap" val="fNode"/>
                              <dgm:param type="stAng" val="333"/>
                              <dgm:param type="spanAng" val="-90"/>
                            </dgm:alg>
                          </dgm:if>
                          <dgm:else name="Name203">
                            <dgm:alg type="cycle">
                              <dgm:param type="ctrShpMap" val="fNode"/>
                              <dgm:param type="stAng" val="0"/>
                              <dgm:param type="spanAng" val="-360"/>
                            </dgm:alg>
                          </dgm:else>
                        </dgm:choose>
                      </dgm:if>
                      <dgm:if name="Name204" axis="ch" ptType="node" func="cnt" op="equ" val="6">
                        <dgm:choose name="Name205">
                          <dgm:if name="Name206" axis="ch ch" ptType="node node" st="2 1" cnt="1 0" func="cnt" op="equ" val="1">
                            <dgm:alg type="cycle">
                              <dgm:param type="ctrShpMap" val="fNode"/>
                              <dgm:param type="stAng" val="300"/>
                            </dgm:alg>
                          </dgm:if>
                          <dgm:if name="Name207" axis="ch ch" ptType="node node" st="2 1" cnt="1 0" func="cnt" op="equ" val="2">
                            <dgm:alg type="cycle">
                              <dgm:param type="ctrShpMap" val="fNode"/>
                              <dgm:param type="stAng" val="345"/>
                              <dgm:param type="spanAng" val="-90"/>
                            </dgm:alg>
                          </dgm:if>
                          <dgm:else name="Name208">
                            <dgm:alg type="cycle">
                              <dgm:param type="ctrShpMap" val="fNode"/>
                              <dgm:param type="stAng" val="0"/>
                              <dgm:param type="spanAng" val="-360"/>
                            </dgm:alg>
                          </dgm:else>
                        </dgm:choose>
                      </dgm:if>
                      <dgm:if name="Name209" axis="ch" ptType="node" func="cnt" op="gte" val="7">
                        <dgm:choose name="Name210">
                          <dgm:if name="Name211" axis="ch ch" ptType="node node" st="2 1" cnt="1 0" func="cnt" op="equ" val="1">
                            <dgm:alg type="cycle">
                              <dgm:param type="ctrShpMap" val="fNode"/>
                              <dgm:param type="stAng" val="308"/>
                            </dgm:alg>
                          </dgm:if>
                          <dgm:if name="Name212" axis="ch ch" ptType="node node" st="2 1" cnt="1 0" func="cnt" op="equ" val="2">
                            <dgm:alg type="cycle">
                              <dgm:param type="ctrShpMap" val="fNode"/>
                              <dgm:param type="stAng" val="353"/>
                              <dgm:param type="spanAng" val="-90"/>
                            </dgm:alg>
                          </dgm:if>
                          <dgm:else name="Name213">
                            <dgm:alg type="cycle">
                              <dgm:param type="ctrShpMap" val="fNode"/>
                              <dgm:param type="stAng" val="0"/>
                              <dgm:param type="spanAng" val="-360"/>
                            </dgm:alg>
                          </dgm:else>
                        </dgm:choose>
                      </dgm:if>
                      <dgm:else name="Name214"/>
                    </dgm:choose>
                  </dgm:else>
                </dgm:choose>
                <dgm:shape xmlns:r="http://schemas.openxmlformats.org/officeDocument/2006/relationships" r:blip="">
                  <dgm:adjLst/>
                </dgm:shape>
                <dgm:presOf/>
                <dgm:constrLst>
                  <dgm:constr type="sp" refType="w" fact="0.1"/>
                  <dgm:constr type="sibSp" refType="w" fact="0.1"/>
                </dgm:constrLst>
                <dgm:forEach name="Name215" axis="ch" ptType="node" st="2" cnt="1">
                  <dgm:layoutNode name="childCenter2" styleLbl="node1">
                    <dgm:alg type="tx"/>
                    <dgm:shape xmlns:r="http://schemas.openxmlformats.org/officeDocument/2006/relationships" type="roundRect" r:blip="">
                      <dgm:adjLst/>
                    </dgm:shape>
                    <dgm:presOf axis="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name="Name216" axis="ch">
                    <dgm:forEach name="Name217" axis="self" ptType="parTrans">
                      <dgm:layoutNode name="Name218">
                        <dgm:alg type="conn">
                          <dgm:param type="dim" val="1D"/>
                          <dgm:param type="begPts" val="auto"/>
                          <dgm:param type="endPts" val="auto"/>
                          <dgm:param type="begSty" val="noArr"/>
                          <dgm:param type="endSty" val="noArr"/>
                        </dgm:alg>
                        <dgm:shape xmlns:r="http://schemas.openxmlformats.org/officeDocument/2006/relationships" type="conn" r:blip="">
                          <dgm:adjLst/>
                        </dgm:shape>
                        <dgm:presOf axis="self"/>
                        <dgm:constrLst>
                          <dgm:constr type="begPad"/>
                          <dgm:constr type="endPad"/>
                        </dgm:constrLst>
                      </dgm:layoutNode>
                    </dgm:forEach>
                    <dgm:forEach name="Name219" axis="self" ptType="node">
                      <dgm:layoutNode name="text2" styleLbl="node1">
                        <dgm:varLst>
                          <dgm:bulletEnabled val="1"/>
                        </dgm:varLst>
                        <dgm:alg type="tx"/>
                        <dgm:shape xmlns:r="http://schemas.openxmlformats.org/officeDocument/2006/relationships" type="roundRect" r:blip="">
                          <dgm:adjLst/>
                        </dgm:shape>
                        <dgm:presOf axis="desOr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dgm:forEach>
                </dgm:forEach>
              </dgm:layoutNode>
              <dgm:forEach name="Name220" axis="ch" ptType="parTrans" st="2" cnt="1">
                <dgm:layoutNode name="Name221">
                  <dgm:alg type="conn">
                    <dgm:param type="dim" val="1D"/>
                    <dgm:param type="begPts" val="auto"/>
                    <dgm:param type="endPts" val="auto"/>
                    <dgm:param type="endSty" val="noArr"/>
                    <dgm:param type="srcNode" val="textCenter"/>
                    <dgm:param type="dstNode" val="childCenter2"/>
                  </dgm:alg>
                  <dgm:shape xmlns:r="http://schemas.openxmlformats.org/officeDocument/2006/relationships" type="conn" r:blip="" zOrderOff="-999">
                    <dgm:adjLst/>
                  </dgm:shape>
                  <dgm:presOf axis="self"/>
                  <dgm:constrLst>
                    <dgm:constr type="h"/>
                    <dgm:constr type="begPad"/>
                    <dgm:constr type="endPad"/>
                  </dgm:constrLst>
                </dgm:layoutNode>
              </dgm:forEach>
            </dgm:if>
            <dgm:else name="Name222"/>
          </dgm:choose>
          <dgm:choose name="Name223">
            <dgm:if name="Name224" axis="ch" ptType="node" func="cnt" op="gte" val="3">
              <dgm:layoutNode name="cycle_3">
                <dgm:choose name="Name225">
                  <dgm:if name="Name226" func="var" arg="dir" op="equ" val="norm">
                    <dgm:choose name="Name227">
                      <dgm:if name="Name228" axis="ch" ptType="node" func="cnt" op="equ" val="3">
                        <dgm:choose name="Name229">
                          <dgm:if name="Name230" axis="ch ch" ptType="node node" st="3 1" cnt="1 0" func="cnt" op="equ" val="1">
                            <dgm:alg type="cycle">
                              <dgm:param type="ctrShpMap" val="fNode"/>
                              <dgm:param type="stAng" val="240"/>
                              <dgm:param type="horzAlign" val="l"/>
                              <dgm:param type="vertAlign" val="b"/>
                            </dgm:alg>
                          </dgm:if>
                          <dgm:if name="Name231" axis="ch ch" ptType="node node" st="3 1" cnt="1 0" func="cnt" op="equ" val="2">
                            <dgm:alg type="cycle">
                              <dgm:param type="ctrShpMap" val="fNode"/>
                              <dgm:param type="stAng" val="195"/>
                              <dgm:param type="spanAng" val="90"/>
                              <dgm:param type="horzAlign" val="l"/>
                              <dgm:param type="vertAlign" val="b"/>
                            </dgm:alg>
                          </dgm:if>
                          <dgm:else name="Name232">
                            <dgm:alg type="cycle">
                              <dgm:param type="ctrShpMap" val="fNode"/>
                              <dgm:param type="stAng" val="150"/>
                              <dgm:param type="spanAng" val="180"/>
                            </dgm:alg>
                          </dgm:else>
                        </dgm:choose>
                      </dgm:if>
                      <dgm:if name="Name233" axis="ch" ptType="node" func="cnt" op="equ" val="4">
                        <dgm:choose name="Name234">
                          <dgm:if name="Name235" axis="ch ch" ptType="node node" st="3 1" cnt="1 0" func="cnt" op="equ" val="1">
                            <dgm:alg type="cycle">
                              <dgm:param type="ctrShpMap" val="fNode"/>
                              <dgm:param type="stAng" val="180"/>
                            </dgm:alg>
                          </dgm:if>
                          <dgm:if name="Name236" axis="ch ch" ptType="node node" st="3 1" cnt="1 0" func="cnt" op="equ" val="2">
                            <dgm:alg type="cycle">
                              <dgm:param type="ctrShpMap" val="fNode"/>
                              <dgm:param type="stAng" val="135"/>
                              <dgm:param type="spanAng" val="90"/>
                            </dgm:alg>
                          </dgm:if>
                          <dgm:else name="Name237">
                            <dgm:alg type="cycle">
                              <dgm:param type="ctrShpMap" val="fNode"/>
                              <dgm:param type="stAng" val="112.5"/>
                              <dgm:param type="spanAng" val="135"/>
                            </dgm:alg>
                          </dgm:else>
                        </dgm:choose>
                      </dgm:if>
                      <dgm:if name="Name238" axis="ch" ptType="node" func="cnt" op="equ" val="5">
                        <dgm:choose name="Name239">
                          <dgm:if name="Name240" axis="ch ch" ptType="node node" st="3 1" cnt="1 0" func="cnt" op="equ" val="1">
                            <dgm:alg type="cycle">
                              <dgm:param type="ctrShpMap" val="fNode"/>
                              <dgm:param type="stAng" val="144"/>
                            </dgm:alg>
                          </dgm:if>
                          <dgm:if name="Name241" axis="ch ch" ptType="node node" st="3 1" cnt="1 0" func="cnt" op="equ" val="2">
                            <dgm:alg type="cycle">
                              <dgm:param type="ctrShpMap" val="fNode"/>
                              <dgm:param type="stAng" val="99"/>
                              <dgm:param type="spanAng" val="90"/>
                            </dgm:alg>
                          </dgm:if>
                          <dgm:else name="Name242">
                            <dgm:alg type="cycle">
                              <dgm:param type="ctrShpMap" val="fNode"/>
                              <dgm:param type="stAng" val="0"/>
                              <dgm:param type="spanAng" val="360"/>
                            </dgm:alg>
                          </dgm:else>
                        </dgm:choose>
                      </dgm:if>
                      <dgm:if name="Name243" axis="ch" ptType="node" func="cnt" op="equ" val="6">
                        <dgm:choose name="Name244">
                          <dgm:if name="Name245" axis="ch ch" ptType="node node" st="3 1" cnt="1 0" func="cnt" op="equ" val="1">
                            <dgm:alg type="cycle">
                              <dgm:param type="ctrShpMap" val="fNode"/>
                              <dgm:param type="stAng" val="120"/>
                            </dgm:alg>
                          </dgm:if>
                          <dgm:if name="Name246" axis="ch ch" ptType="node node" st="3 1" cnt="1 0" func="cnt" op="equ" val="2">
                            <dgm:alg type="cycle">
                              <dgm:param type="ctrShpMap" val="fNode"/>
                              <dgm:param type="stAng" val="75"/>
                              <dgm:param type="spanAng" val="90"/>
                            </dgm:alg>
                          </dgm:if>
                          <dgm:else name="Name247">
                            <dgm:alg type="cycle">
                              <dgm:param type="ctrShpMap" val="fNode"/>
                              <dgm:param type="stAng" val="0"/>
                              <dgm:param type="spanAng" val="360"/>
                            </dgm:alg>
                          </dgm:else>
                        </dgm:choose>
                      </dgm:if>
                      <dgm:if name="Name248" axis="ch" ptType="node" func="cnt" op="gte" val="7">
                        <dgm:choose name="Name249">
                          <dgm:if name="Name250" axis="ch ch" ptType="node node" st="3 1" cnt="1 0" func="cnt" op="equ" val="1">
                            <dgm:alg type="cycle">
                              <dgm:param type="ctrShpMap" val="fNode"/>
                              <dgm:param type="stAng" val="102"/>
                            </dgm:alg>
                          </dgm:if>
                          <dgm:if name="Name251" axis="ch ch" ptType="node node" st="3 1" cnt="1 0" func="cnt" op="equ" val="2">
                            <dgm:alg type="cycle">
                              <dgm:param type="ctrShpMap" val="fNode"/>
                              <dgm:param type="stAng" val="57"/>
                              <dgm:param type="spanAng" val="90"/>
                            </dgm:alg>
                          </dgm:if>
                          <dgm:else name="Name252">
                            <dgm:alg type="cycle">
                              <dgm:param type="ctrShpMap" val="fNode"/>
                              <dgm:param type="stAng" val="0"/>
                              <dgm:param type="spanAng" val="360"/>
                            </dgm:alg>
                          </dgm:else>
                        </dgm:choose>
                      </dgm:if>
                      <dgm:else name="Name253"/>
                    </dgm:choose>
                  </dgm:if>
                  <dgm:else name="Name254">
                    <dgm:choose name="Name255">
                      <dgm:if name="Name256" axis="ch" ptType="node" func="cnt" op="equ" val="3">
                        <dgm:choose name="Name257">
                          <dgm:if name="Name258" axis="ch ch" ptType="node node" st="3 1" cnt="1 0" func="cnt" op="equ" val="1">
                            <dgm:alg type="cycle">
                              <dgm:param type="ctrShpMap" val="fNode"/>
                              <dgm:param type="stAng" val="120"/>
                              <dgm:param type="horzAlign" val="r"/>
                              <dgm:param type="vertAlign" val="b"/>
                            </dgm:alg>
                          </dgm:if>
                          <dgm:if name="Name259" axis="ch ch" ptType="node node" st="3 1" cnt="1 0" func="cnt" op="equ" val="2">
                            <dgm:alg type="cycle">
                              <dgm:param type="ctrShpMap" val="fNode"/>
                              <dgm:param type="stAng" val="165"/>
                              <dgm:param type="spanAng" val="-90"/>
                              <dgm:param type="horzAlign" val="r"/>
                              <dgm:param type="vertAlign" val="b"/>
                            </dgm:alg>
                          </dgm:if>
                          <dgm:else name="Name260">
                            <dgm:alg type="cycle">
                              <dgm:param type="ctrShpMap" val="fNode"/>
                              <dgm:param type="stAng" val="210"/>
                              <dgm:param type="spanAng" val="-180"/>
                            </dgm:alg>
                          </dgm:else>
                        </dgm:choose>
                      </dgm:if>
                      <dgm:if name="Name261" axis="ch" ptType="node" func="cnt" op="equ" val="4">
                        <dgm:choose name="Name262">
                          <dgm:if name="Name263" axis="ch ch" ptType="node node" st="3 1" cnt="1 0" func="cnt" op="equ" val="1">
                            <dgm:alg type="cycle">
                              <dgm:param type="ctrShpMap" val="fNode"/>
                              <dgm:param type="stAng" val="180"/>
                            </dgm:alg>
                          </dgm:if>
                          <dgm:if name="Name264" axis="ch ch" ptType="node node" st="3 1" cnt="1 0" func="cnt" op="equ" val="2">
                            <dgm:alg type="cycle">
                              <dgm:param type="ctrShpMap" val="fNode"/>
                              <dgm:param type="stAng" val="225"/>
                              <dgm:param type="spanAng" val="-90"/>
                            </dgm:alg>
                          </dgm:if>
                          <dgm:else name="Name265">
                            <dgm:alg type="cycle">
                              <dgm:param type="ctrShpMap" val="fNode"/>
                              <dgm:param type="stAng" val="247.5"/>
                              <dgm:param type="spanAng" val="-135"/>
                            </dgm:alg>
                          </dgm:else>
                        </dgm:choose>
                      </dgm:if>
                      <dgm:if name="Name266" axis="ch" ptType="node" func="cnt" op="equ" val="5">
                        <dgm:choose name="Name267">
                          <dgm:if name="Name268" axis="ch ch" ptType="node node" st="3 1" cnt="1 0" func="cnt" op="equ" val="1">
                            <dgm:alg type="cycle">
                              <dgm:param type="ctrShpMap" val="fNode"/>
                              <dgm:param type="stAng" val="216"/>
                            </dgm:alg>
                          </dgm:if>
                          <dgm:if name="Name269" axis="ch ch" ptType="node node" st="3 1" cnt="1 0" func="cnt" op="equ" val="2">
                            <dgm:alg type="cycle">
                              <dgm:param type="ctrShpMap" val="fNode"/>
                              <dgm:param type="stAng" val="261"/>
                              <dgm:param type="spanAng" val="-90"/>
                            </dgm:alg>
                          </dgm:if>
                          <dgm:else name="Name270">
                            <dgm:alg type="cycle">
                              <dgm:param type="ctrShpMap" val="fNode"/>
                              <dgm:param type="stAng" val="0"/>
                              <dgm:param type="spanAng" val="-360"/>
                            </dgm:alg>
                          </dgm:else>
                        </dgm:choose>
                      </dgm:if>
                      <dgm:if name="Name271" axis="ch" ptType="node" func="cnt" op="equ" val="6">
                        <dgm:choose name="Name272">
                          <dgm:if name="Name273" axis="ch ch" ptType="node node" st="3 1" cnt="1 0" func="cnt" op="equ" val="1">
                            <dgm:alg type="cycle">
                              <dgm:param type="ctrShpMap" val="fNode"/>
                              <dgm:param type="stAng" val="240"/>
                            </dgm:alg>
                          </dgm:if>
                          <dgm:if name="Name274" axis="ch ch" ptType="node node" st="3 1" cnt="1 0" func="cnt" op="equ" val="2">
                            <dgm:alg type="cycle">
                              <dgm:param type="ctrShpMap" val="fNode"/>
                              <dgm:param type="stAng" val="285"/>
                              <dgm:param type="spanAng" val="-90"/>
                            </dgm:alg>
                          </dgm:if>
                          <dgm:else name="Name275">
                            <dgm:alg type="cycle">
                              <dgm:param type="ctrShpMap" val="fNode"/>
                              <dgm:param type="stAng" val="0"/>
                              <dgm:param type="spanAng" val="-360"/>
                            </dgm:alg>
                          </dgm:else>
                        </dgm:choose>
                      </dgm:if>
                      <dgm:if name="Name276" axis="ch" ptType="node" func="cnt" op="gte" val="7">
                        <dgm:choose name="Name277">
                          <dgm:if name="Name278" axis="ch ch" ptType="node node" st="3 1" cnt="1 0" func="cnt" op="equ" val="1">
                            <dgm:alg type="cycle">
                              <dgm:param type="ctrShpMap" val="fNode"/>
                              <dgm:param type="stAng" val="257"/>
                            </dgm:alg>
                          </dgm:if>
                          <dgm:if name="Name279" axis="ch ch" ptType="node node" st="3 1" cnt="1 0" func="cnt" op="equ" val="2">
                            <dgm:alg type="cycle">
                              <dgm:param type="ctrShpMap" val="fNode"/>
                              <dgm:param type="stAng" val="302"/>
                              <dgm:param type="spanAng" val="-90"/>
                            </dgm:alg>
                          </dgm:if>
                          <dgm:else name="Name280">
                            <dgm:alg type="cycle">
                              <dgm:param type="ctrShpMap" val="fNode"/>
                              <dgm:param type="stAng" val="0"/>
                              <dgm:param type="spanAng" val="-360"/>
                            </dgm:alg>
                          </dgm:else>
                        </dgm:choose>
                      </dgm:if>
                      <dgm:else name="Name281"/>
                    </dgm:choose>
                  </dgm:else>
                </dgm:choose>
                <dgm:shape xmlns:r="http://schemas.openxmlformats.org/officeDocument/2006/relationships" r:blip="">
                  <dgm:adjLst/>
                </dgm:shape>
                <dgm:presOf/>
                <dgm:constrLst>
                  <dgm:constr type="sp" refType="w" fact="0.1"/>
                  <dgm:constr type="sibSp" refType="w" fact="0.1"/>
                </dgm:constrLst>
                <dgm:forEach name="Name282" axis="ch" ptType="node" st="3" cnt="1">
                  <dgm:layoutNode name="childCenter3" styleLbl="node1">
                    <dgm:alg type="tx"/>
                    <dgm:shape xmlns:r="http://schemas.openxmlformats.org/officeDocument/2006/relationships" type="roundRect" r:blip="">
                      <dgm:adjLst/>
                    </dgm:shape>
                    <dgm:presOf axis="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name="Name283" axis="ch">
                    <dgm:forEach name="Name284" axis="self" ptType="parTrans">
                      <dgm:layoutNode name="Name285">
                        <dgm:alg type="conn">
                          <dgm:param type="dim" val="1D"/>
                          <dgm:param type="begPts" val="auto"/>
                          <dgm:param type="endPts" val="auto"/>
                          <dgm:param type="begSty" val="noArr"/>
                          <dgm:param type="endSty" val="noArr"/>
                        </dgm:alg>
                        <dgm:shape xmlns:r="http://schemas.openxmlformats.org/officeDocument/2006/relationships" type="conn" r:blip="">
                          <dgm:adjLst/>
                        </dgm:shape>
                        <dgm:presOf axis="self"/>
                        <dgm:constrLst>
                          <dgm:constr type="begPad"/>
                          <dgm:constr type="endPad"/>
                        </dgm:constrLst>
                      </dgm:layoutNode>
                    </dgm:forEach>
                    <dgm:forEach name="Name286" axis="self" ptType="node">
                      <dgm:layoutNode name="text3" styleLbl="node1">
                        <dgm:varLst>
                          <dgm:bulletEnabled val="1"/>
                        </dgm:varLst>
                        <dgm:alg type="tx"/>
                        <dgm:shape xmlns:r="http://schemas.openxmlformats.org/officeDocument/2006/relationships" type="roundRect" r:blip="">
                          <dgm:adjLst/>
                        </dgm:shape>
                        <dgm:presOf axis="desOr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dgm:forEach>
                </dgm:forEach>
              </dgm:layoutNode>
              <dgm:forEach name="Name287" axis="ch" ptType="parTrans" st="3" cnt="1">
                <dgm:layoutNode name="Name288">
                  <dgm:alg type="conn">
                    <dgm:param type="dim" val="1D"/>
                    <dgm:param type="begPts" val="auto"/>
                    <dgm:param type="endPts" val="auto"/>
                    <dgm:param type="endSty" val="noArr"/>
                    <dgm:param type="srcNode" val="textCenter"/>
                    <dgm:param type="dstNode" val="childCenter3"/>
                  </dgm:alg>
                  <dgm:shape xmlns:r="http://schemas.openxmlformats.org/officeDocument/2006/relationships" type="conn" r:blip="" zOrderOff="-999">
                    <dgm:adjLst/>
                  </dgm:shape>
                  <dgm:presOf axis="self"/>
                  <dgm:constrLst>
                    <dgm:constr type="h"/>
                    <dgm:constr type="begPad"/>
                    <dgm:constr type="endPad"/>
                  </dgm:constrLst>
                </dgm:layoutNode>
              </dgm:forEach>
            </dgm:if>
            <dgm:else name="Name289"/>
          </dgm:choose>
          <dgm:choose name="Name290">
            <dgm:if name="Name291" axis="ch" ptType="node" func="cnt" op="gte" val="4">
              <dgm:layoutNode name="cycle_4">
                <dgm:choose name="Name292">
                  <dgm:if name="Name293" func="var" arg="dir" op="equ" val="norm">
                    <dgm:choose name="Name294">
                      <dgm:if name="Name295" axis="ch" ptType="node" func="cnt" op="equ" val="4">
                        <dgm:choose name="Name296">
                          <dgm:if name="Name297" axis="ch ch" ptType="node node" st="4 1" cnt="1 0" func="cnt" op="equ" val="1">
                            <dgm:alg type="cycle">
                              <dgm:param type="ctrShpMap" val="fNode"/>
                              <dgm:param type="stAng" val="270"/>
                            </dgm:alg>
                          </dgm:if>
                          <dgm:if name="Name298" axis="ch ch" ptType="node node" st="4 1" cnt="1 0" func="cnt" op="equ" val="2">
                            <dgm:alg type="cycle">
                              <dgm:param type="ctrShpMap" val="fNode"/>
                              <dgm:param type="stAng" val="225"/>
                              <dgm:param type="spanAng" val="90"/>
                            </dgm:alg>
                          </dgm:if>
                          <dgm:else name="Name299">
                            <dgm:alg type="cycle">
                              <dgm:param type="ctrShpMap" val="fNode"/>
                              <dgm:param type="stAng" val="202.5"/>
                              <dgm:param type="spanAng" val="135"/>
                            </dgm:alg>
                          </dgm:else>
                        </dgm:choose>
                      </dgm:if>
                      <dgm:if name="Name300" axis="ch" ptType="node" func="cnt" op="equ" val="5">
                        <dgm:choose name="Name301">
                          <dgm:if name="Name302" axis="ch ch" ptType="node node" st="4 1" cnt="1 0" func="cnt" op="equ" val="1">
                            <dgm:alg type="cycle">
                              <dgm:param type="ctrShpMap" val="fNode"/>
                              <dgm:param type="stAng" val="216"/>
                            </dgm:alg>
                          </dgm:if>
                          <dgm:if name="Name303" axis="ch ch" ptType="node node" st="4 1" cnt="1 0" func="cnt" op="equ" val="2">
                            <dgm:alg type="cycle">
                              <dgm:param type="ctrShpMap" val="fNode"/>
                              <dgm:param type="stAng" val="171"/>
                              <dgm:param type="spanAng" val="90"/>
                            </dgm:alg>
                          </dgm:if>
                          <dgm:else name="Name304">
                            <dgm:alg type="cycle">
                              <dgm:param type="ctrShpMap" val="fNode"/>
                              <dgm:param type="stAng" val="0"/>
                              <dgm:param type="spanAng" val="360"/>
                            </dgm:alg>
                          </dgm:else>
                        </dgm:choose>
                      </dgm:if>
                      <dgm:if name="Name305" axis="ch" ptType="node" func="cnt" op="equ" val="6">
                        <dgm:choose name="Name306">
                          <dgm:if name="Name307" axis="ch ch" ptType="node node" st="4 1" cnt="1 0" func="cnt" op="equ" val="1">
                            <dgm:alg type="cycle">
                              <dgm:param type="ctrShpMap" val="fNode"/>
                              <dgm:param type="stAng" val="180"/>
                            </dgm:alg>
                          </dgm:if>
                          <dgm:if name="Name308" axis="ch ch" ptType="node node" st="4 1" cnt="1 0" func="cnt" op="equ" val="2">
                            <dgm:alg type="cycle">
                              <dgm:param type="ctrShpMap" val="fNode"/>
                              <dgm:param type="stAng" val="135"/>
                              <dgm:param type="spanAng" val="90"/>
                            </dgm:alg>
                          </dgm:if>
                          <dgm:else name="Name309">
                            <dgm:alg type="cycle">
                              <dgm:param type="ctrShpMap" val="fNode"/>
                              <dgm:param type="stAng" val="0"/>
                              <dgm:param type="spanAng" val="360"/>
                            </dgm:alg>
                          </dgm:else>
                        </dgm:choose>
                      </dgm:if>
                      <dgm:if name="Name310" axis="ch" ptType="node" func="cnt" op="gte" val="7">
                        <dgm:choose name="Name311">
                          <dgm:if name="Name312" axis="ch ch" ptType="node node" st="4 1" cnt="1 0" func="cnt" op="equ" val="1">
                            <dgm:alg type="cycle">
                              <dgm:param type="ctrShpMap" val="fNode"/>
                              <dgm:param type="stAng" val="154"/>
                            </dgm:alg>
                          </dgm:if>
                          <dgm:if name="Name313" axis="ch ch" ptType="node node" st="4 1" cnt="1 0" func="cnt" op="equ" val="2">
                            <dgm:alg type="cycle">
                              <dgm:param type="ctrShpMap" val="fNode"/>
                              <dgm:param type="stAng" val="109"/>
                              <dgm:param type="spanAng" val="90"/>
                            </dgm:alg>
                          </dgm:if>
                          <dgm:else name="Name314">
                            <dgm:alg type="cycle">
                              <dgm:param type="ctrShpMap" val="fNode"/>
                              <dgm:param type="stAng" val="0"/>
                              <dgm:param type="spanAng" val="360"/>
                            </dgm:alg>
                          </dgm:else>
                        </dgm:choose>
                      </dgm:if>
                      <dgm:else name="Name315"/>
                    </dgm:choose>
                  </dgm:if>
                  <dgm:else name="Name316">
                    <dgm:choose name="Name317">
                      <dgm:if name="Name318" axis="ch" ptType="node" func="cnt" op="equ" val="4">
                        <dgm:choose name="Name319">
                          <dgm:if name="Name320" axis="ch ch" ptType="node node" st="4 1" cnt="1 0" func="cnt" op="equ" val="1">
                            <dgm:alg type="cycle">
                              <dgm:param type="ctrShpMap" val="fNode"/>
                              <dgm:param type="stAng" val="90"/>
                            </dgm:alg>
                          </dgm:if>
                          <dgm:if name="Name321" axis="ch ch" ptType="node node" st="4 1" cnt="1 0" func="cnt" op="equ" val="2">
                            <dgm:alg type="cycle">
                              <dgm:param type="ctrShpMap" val="fNode"/>
                              <dgm:param type="stAng" val="135"/>
                              <dgm:param type="spanAng" val="-90"/>
                            </dgm:alg>
                          </dgm:if>
                          <dgm:else name="Name322">
                            <dgm:alg type="cycle">
                              <dgm:param type="ctrShpMap" val="fNode"/>
                              <dgm:param type="stAng" val="157.5"/>
                              <dgm:param type="spanAng" val="-135"/>
                            </dgm:alg>
                          </dgm:else>
                        </dgm:choose>
                      </dgm:if>
                      <dgm:if name="Name323" axis="ch" ptType="node" func="cnt" op="equ" val="5">
                        <dgm:choose name="Name324">
                          <dgm:if name="Name325" axis="ch ch" ptType="node node" st="4 1" cnt="1 0" func="cnt" op="equ" val="1">
                            <dgm:alg type="cycle">
                              <dgm:param type="ctrShpMap" val="fNode"/>
                              <dgm:param type="stAng" val="144"/>
                            </dgm:alg>
                          </dgm:if>
                          <dgm:if name="Name326" axis="ch ch" ptType="node node" st="4 1" cnt="1 0" func="cnt" op="equ" val="2">
                            <dgm:alg type="cycle">
                              <dgm:param type="ctrShpMap" val="fNode"/>
                              <dgm:param type="stAng" val="189"/>
                              <dgm:param type="spanAng" val="-90"/>
                            </dgm:alg>
                          </dgm:if>
                          <dgm:else name="Name327">
                            <dgm:alg type="cycle">
                              <dgm:param type="ctrShpMap" val="fNode"/>
                              <dgm:param type="stAng" val="0"/>
                              <dgm:param type="spanAng" val="-360"/>
                            </dgm:alg>
                          </dgm:else>
                        </dgm:choose>
                      </dgm:if>
                      <dgm:if name="Name328" axis="ch" ptType="node" func="cnt" op="equ" val="6">
                        <dgm:choose name="Name329">
                          <dgm:if name="Name330" axis="ch ch" ptType="node node" st="4 1" cnt="1 0" func="cnt" op="equ" val="1">
                            <dgm:alg type="cycle">
                              <dgm:param type="ctrShpMap" val="fNode"/>
                              <dgm:param type="stAng" val="180"/>
                            </dgm:alg>
                          </dgm:if>
                          <dgm:if name="Name331" axis="ch ch" ptType="node node" st="4 1" cnt="1 0" func="cnt" op="equ" val="2">
                            <dgm:alg type="cycle">
                              <dgm:param type="ctrShpMap" val="fNode"/>
                              <dgm:param type="stAng" val="225"/>
                              <dgm:param type="spanAng" val="-90"/>
                            </dgm:alg>
                          </dgm:if>
                          <dgm:else name="Name332">
                            <dgm:alg type="cycle">
                              <dgm:param type="ctrShpMap" val="fNode"/>
                              <dgm:param type="stAng" val="0"/>
                              <dgm:param type="spanAng" val="-360"/>
                            </dgm:alg>
                          </dgm:else>
                        </dgm:choose>
                      </dgm:if>
                      <dgm:if name="Name333" axis="ch" ptType="node" func="cnt" op="gte" val="7">
                        <dgm:choose name="Name334">
                          <dgm:if name="Name335" axis="ch ch" ptType="node node" st="4 1" cnt="1 0" func="cnt" op="equ" val="1">
                            <dgm:alg type="cycle">
                              <dgm:param type="ctrShpMap" val="fNode"/>
                              <dgm:param type="stAng" val="205"/>
                            </dgm:alg>
                          </dgm:if>
                          <dgm:if name="Name336" axis="ch ch" ptType="node node" st="4 1" cnt="1 0" func="cnt" op="equ" val="2">
                            <dgm:alg type="cycle">
                              <dgm:param type="ctrShpMap" val="fNode"/>
                              <dgm:param type="stAng" val="250"/>
                              <dgm:param type="spanAng" val="-90"/>
                            </dgm:alg>
                          </dgm:if>
                          <dgm:else name="Name337">
                            <dgm:alg type="cycle">
                              <dgm:param type="ctrShpMap" val="fNode"/>
                              <dgm:param type="stAng" val="0"/>
                              <dgm:param type="spanAng" val="-360"/>
                            </dgm:alg>
                          </dgm:else>
                        </dgm:choose>
                      </dgm:if>
                      <dgm:else name="Name338"/>
                    </dgm:choose>
                  </dgm:else>
                </dgm:choose>
                <dgm:shape xmlns:r="http://schemas.openxmlformats.org/officeDocument/2006/relationships" r:blip="">
                  <dgm:adjLst/>
                </dgm:shape>
                <dgm:presOf/>
                <dgm:constrLst>
                  <dgm:constr type="sp" refType="w" fact="0.1"/>
                  <dgm:constr type="sibSp" refType="w" fact="0.1"/>
                </dgm:constrLst>
                <dgm:forEach name="Name339" axis="ch" ptType="node" st="4" cnt="1">
                  <dgm:layoutNode name="childCenter4" styleLbl="node1">
                    <dgm:alg type="tx"/>
                    <dgm:shape xmlns:r="http://schemas.openxmlformats.org/officeDocument/2006/relationships" type="roundRect" r:blip="">
                      <dgm:adjLst/>
                    </dgm:shape>
                    <dgm:presOf axis="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name="Name340" axis="ch">
                    <dgm:forEach name="Name341" axis="self" ptType="parTrans">
                      <dgm:layoutNode name="Name342">
                        <dgm:alg type="conn">
                          <dgm:param type="dim" val="1D"/>
                          <dgm:param type="begPts" val="auto"/>
                          <dgm:param type="endPts" val="auto"/>
                          <dgm:param type="begSty" val="noArr"/>
                          <dgm:param type="endSty" val="noArr"/>
                        </dgm:alg>
                        <dgm:shape xmlns:r="http://schemas.openxmlformats.org/officeDocument/2006/relationships" type="conn" r:blip="">
                          <dgm:adjLst/>
                        </dgm:shape>
                        <dgm:presOf axis="self"/>
                        <dgm:constrLst>
                          <dgm:constr type="begPad"/>
                          <dgm:constr type="endPad"/>
                        </dgm:constrLst>
                      </dgm:layoutNode>
                    </dgm:forEach>
                    <dgm:forEach name="Name343" axis="self" ptType="node">
                      <dgm:layoutNode name="text4" styleLbl="node1">
                        <dgm:varLst>
                          <dgm:bulletEnabled val="1"/>
                        </dgm:varLst>
                        <dgm:alg type="tx"/>
                        <dgm:shape xmlns:r="http://schemas.openxmlformats.org/officeDocument/2006/relationships" type="roundRect" r:blip="">
                          <dgm:adjLst/>
                        </dgm:shape>
                        <dgm:presOf axis="desOr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dgm:forEach>
                </dgm:forEach>
              </dgm:layoutNode>
              <dgm:forEach name="Name344" axis="ch" ptType="parTrans" st="4" cnt="1">
                <dgm:layoutNode name="Name345">
                  <dgm:alg type="conn">
                    <dgm:param type="dim" val="1D"/>
                    <dgm:param type="begPts" val="auto"/>
                    <dgm:param type="endPts" val="auto"/>
                    <dgm:param type="endSty" val="noArr"/>
                    <dgm:param type="srcNode" val="textCenter"/>
                    <dgm:param type="dstNode" val="childCenter4"/>
                  </dgm:alg>
                  <dgm:shape xmlns:r="http://schemas.openxmlformats.org/officeDocument/2006/relationships" type="conn" r:blip="" zOrderOff="-999">
                    <dgm:adjLst/>
                  </dgm:shape>
                  <dgm:presOf axis="self"/>
                  <dgm:constrLst>
                    <dgm:constr type="h"/>
                    <dgm:constr type="begPad"/>
                    <dgm:constr type="endPad"/>
                  </dgm:constrLst>
                </dgm:layoutNode>
              </dgm:forEach>
            </dgm:if>
            <dgm:else name="Name346"/>
          </dgm:choose>
          <dgm:choose name="Name347">
            <dgm:if name="Name348" axis="ch" ptType="node" func="cnt" op="gte" val="5">
              <dgm:layoutNode name="cycle_5">
                <dgm:choose name="Name349">
                  <dgm:if name="Name350" func="var" arg="dir" op="equ" val="norm">
                    <dgm:choose name="Name351">
                      <dgm:if name="Name352" axis="ch" ptType="node" func="cnt" op="equ" val="5">
                        <dgm:choose name="Name353">
                          <dgm:if name="Name354" axis="ch ch" ptType="node node" st="5 1" cnt="1 0" func="cnt" op="equ" val="1">
                            <dgm:alg type="cycle">
                              <dgm:param type="ctrShpMap" val="fNode"/>
                              <dgm:param type="stAng" val="288"/>
                            </dgm:alg>
                          </dgm:if>
                          <dgm:if name="Name355" axis="ch ch" ptType="node node" st="5 1" cnt="1 0" func="cnt" op="equ" val="2">
                            <dgm:alg type="cycle">
                              <dgm:param type="ctrShpMap" val="fNode"/>
                              <dgm:param type="stAng" val="243"/>
                              <dgm:param type="spanAng" val="90"/>
                            </dgm:alg>
                          </dgm:if>
                          <dgm:else name="Name356">
                            <dgm:alg type="cycle">
                              <dgm:param type="ctrShpMap" val="fNode"/>
                              <dgm:param type="stAng" val="0"/>
                              <dgm:param type="spanAng" val="360"/>
                            </dgm:alg>
                          </dgm:else>
                        </dgm:choose>
                      </dgm:if>
                      <dgm:if name="Name357" axis="ch" ptType="node" func="cnt" op="equ" val="6">
                        <dgm:choose name="Name358">
                          <dgm:if name="Name359" axis="ch ch" ptType="node node" st="5 1" cnt="1 0" func="cnt" op="equ" val="1">
                            <dgm:alg type="cycle">
                              <dgm:param type="ctrShpMap" val="fNode"/>
                              <dgm:param type="stAng" val="240"/>
                            </dgm:alg>
                          </dgm:if>
                          <dgm:if name="Name360" axis="ch ch" ptType="node node" st="5 1" cnt="1 0" func="cnt" op="equ" val="2">
                            <dgm:alg type="cycle">
                              <dgm:param type="ctrShpMap" val="fNode"/>
                              <dgm:param type="stAng" val="195"/>
                              <dgm:param type="spanAng" val="90"/>
                            </dgm:alg>
                          </dgm:if>
                          <dgm:else name="Name361">
                            <dgm:alg type="cycle">
                              <dgm:param type="ctrShpMap" val="fNode"/>
                              <dgm:param type="stAng" val="0"/>
                              <dgm:param type="spanAng" val="360"/>
                            </dgm:alg>
                          </dgm:else>
                        </dgm:choose>
                      </dgm:if>
                      <dgm:if name="Name362" axis="ch" ptType="node" func="cnt" op="gte" val="7">
                        <dgm:choose name="Name363">
                          <dgm:if name="Name364" axis="ch ch" ptType="node node" st="5 1" cnt="1 0" func="cnt" op="equ" val="1">
                            <dgm:alg type="cycle">
                              <dgm:param type="ctrShpMap" val="fNode"/>
                              <dgm:param type="stAng" val="205"/>
                            </dgm:alg>
                          </dgm:if>
                          <dgm:if name="Name365" axis="ch ch" ptType="node node" st="5 1" cnt="1 0" func="cnt" op="equ" val="2">
                            <dgm:alg type="cycle">
                              <dgm:param type="ctrShpMap" val="fNode"/>
                              <dgm:param type="stAng" val="160"/>
                              <dgm:param type="spanAng" val="90"/>
                            </dgm:alg>
                          </dgm:if>
                          <dgm:else name="Name366">
                            <dgm:alg type="cycle">
                              <dgm:param type="ctrShpMap" val="fNode"/>
                              <dgm:param type="stAng" val="0"/>
                              <dgm:param type="spanAng" val="360"/>
                            </dgm:alg>
                          </dgm:else>
                        </dgm:choose>
                      </dgm:if>
                      <dgm:else name="Name367"/>
                    </dgm:choose>
                  </dgm:if>
                  <dgm:else name="Name368">
                    <dgm:choose name="Name369">
                      <dgm:if name="Name370" axis="ch" ptType="node" func="cnt" op="equ" val="5">
                        <dgm:choose name="Name371">
                          <dgm:if name="Name372" axis="ch ch" ptType="node node" st="5 1" cnt="1 0" func="cnt" op="equ" val="1">
                            <dgm:alg type="cycle">
                              <dgm:param type="ctrShpMap" val="fNode"/>
                              <dgm:param type="stAng" val="72"/>
                            </dgm:alg>
                          </dgm:if>
                          <dgm:if name="Name373" axis="ch ch" ptType="node node" st="5 1" cnt="1 0" func="cnt" op="equ" val="2">
                            <dgm:alg type="cycle">
                              <dgm:param type="ctrShpMap" val="fNode"/>
                              <dgm:param type="stAng" val="117"/>
                              <dgm:param type="spanAng" val="-90"/>
                            </dgm:alg>
                          </dgm:if>
                          <dgm:else name="Name374">
                            <dgm:alg type="cycle">
                              <dgm:param type="ctrShpMap" val="fNode"/>
                              <dgm:param type="stAng" val="0"/>
                              <dgm:param type="spanAng" val="-360"/>
                            </dgm:alg>
                          </dgm:else>
                        </dgm:choose>
                      </dgm:if>
                      <dgm:if name="Name375" axis="ch" ptType="node" func="cnt" op="equ" val="6">
                        <dgm:choose name="Name376">
                          <dgm:if name="Name377" axis="ch ch" ptType="node node" st="5 1" cnt="1 0" func="cnt" op="equ" val="1">
                            <dgm:alg type="cycle">
                              <dgm:param type="ctrShpMap" val="fNode"/>
                              <dgm:param type="stAng" val="120"/>
                            </dgm:alg>
                          </dgm:if>
                          <dgm:if name="Name378" axis="ch ch" ptType="node node" st="5 1" cnt="1 0" func="cnt" op="equ" val="2">
                            <dgm:alg type="cycle">
                              <dgm:param type="ctrShpMap" val="fNode"/>
                              <dgm:param type="stAng" val="165"/>
                              <dgm:param type="spanAng" val="-90"/>
                            </dgm:alg>
                          </dgm:if>
                          <dgm:else name="Name379">
                            <dgm:alg type="cycle">
                              <dgm:param type="ctrShpMap" val="fNode"/>
                              <dgm:param type="stAng" val="0"/>
                              <dgm:param type="spanAng" val="-360"/>
                            </dgm:alg>
                          </dgm:else>
                        </dgm:choose>
                      </dgm:if>
                      <dgm:if name="Name380" axis="ch" ptType="node" func="cnt" op="gte" val="7">
                        <dgm:choose name="Name381">
                          <dgm:if name="Name382" axis="ch ch" ptType="node node" st="5 1" cnt="1 0" func="cnt" op="equ" val="1">
                            <dgm:alg type="cycle">
                              <dgm:param type="ctrShpMap" val="fNode"/>
                              <dgm:param type="stAng" val="154"/>
                            </dgm:alg>
                          </dgm:if>
                          <dgm:if name="Name383" axis="ch ch" ptType="node node" st="5 1" cnt="1 0" func="cnt" op="equ" val="2">
                            <dgm:alg type="cycle">
                              <dgm:param type="ctrShpMap" val="fNode"/>
                              <dgm:param type="stAng" val="199"/>
                              <dgm:param type="spanAng" val="-90"/>
                            </dgm:alg>
                          </dgm:if>
                          <dgm:else name="Name384">
                            <dgm:alg type="cycle">
                              <dgm:param type="ctrShpMap" val="fNode"/>
                              <dgm:param type="stAng" val="0"/>
                              <dgm:param type="spanAng" val="-360"/>
                            </dgm:alg>
                          </dgm:else>
                        </dgm:choose>
                      </dgm:if>
                      <dgm:else name="Name385"/>
                    </dgm:choose>
                  </dgm:else>
                </dgm:choose>
                <dgm:shape xmlns:r="http://schemas.openxmlformats.org/officeDocument/2006/relationships" r:blip="">
                  <dgm:adjLst/>
                </dgm:shape>
                <dgm:presOf/>
                <dgm:constrLst>
                  <dgm:constr type="sp" refType="w" fact="0.1"/>
                  <dgm:constr type="sibSp" refType="w" fact="0.1"/>
                </dgm:constrLst>
                <dgm:forEach name="Name386" axis="ch" ptType="node" st="5" cnt="1">
                  <dgm:layoutNode name="childCenter5" styleLbl="node1">
                    <dgm:alg type="tx"/>
                    <dgm:shape xmlns:r="http://schemas.openxmlformats.org/officeDocument/2006/relationships" type="roundRect" r:blip="">
                      <dgm:adjLst/>
                    </dgm:shape>
                    <dgm:presOf axis="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name="Name387" axis="ch">
                    <dgm:forEach name="Name388" axis="self" ptType="parTrans">
                      <dgm:layoutNode name="Name389">
                        <dgm:alg type="conn">
                          <dgm:param type="dim" val="1D"/>
                          <dgm:param type="begPts" val="auto"/>
                          <dgm:param type="endPts" val="auto"/>
                          <dgm:param type="begSty" val="noArr"/>
                          <dgm:param type="endSty" val="noArr"/>
                        </dgm:alg>
                        <dgm:shape xmlns:r="http://schemas.openxmlformats.org/officeDocument/2006/relationships" type="conn" r:blip="">
                          <dgm:adjLst/>
                        </dgm:shape>
                        <dgm:presOf axis="self"/>
                        <dgm:constrLst>
                          <dgm:constr type="begPad"/>
                          <dgm:constr type="endPad"/>
                        </dgm:constrLst>
                      </dgm:layoutNode>
                    </dgm:forEach>
                    <dgm:forEach name="Name390" axis="self" ptType="node">
                      <dgm:layoutNode name="text5" styleLbl="node1">
                        <dgm:varLst>
                          <dgm:bulletEnabled val="1"/>
                        </dgm:varLst>
                        <dgm:alg type="tx"/>
                        <dgm:shape xmlns:r="http://schemas.openxmlformats.org/officeDocument/2006/relationships" type="roundRect" r:blip="">
                          <dgm:adjLst/>
                        </dgm:shape>
                        <dgm:presOf axis="desOr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dgm:forEach>
                </dgm:forEach>
              </dgm:layoutNode>
              <dgm:forEach name="Name391" axis="ch" ptType="parTrans" st="5" cnt="1">
                <dgm:layoutNode name="Name392">
                  <dgm:alg type="conn">
                    <dgm:param type="dim" val="1D"/>
                    <dgm:param type="begPts" val="auto"/>
                    <dgm:param type="endPts" val="auto"/>
                    <dgm:param type="endSty" val="noArr"/>
                    <dgm:param type="srcNode" val="textCenter"/>
                    <dgm:param type="dstNode" val="childCenter5"/>
                  </dgm:alg>
                  <dgm:shape xmlns:r="http://schemas.openxmlformats.org/officeDocument/2006/relationships" type="conn" r:blip="" zOrderOff="-999">
                    <dgm:adjLst/>
                  </dgm:shape>
                  <dgm:presOf axis="self"/>
                  <dgm:constrLst>
                    <dgm:constr type="h"/>
                    <dgm:constr type="begPad"/>
                    <dgm:constr type="endPad"/>
                  </dgm:constrLst>
                </dgm:layoutNode>
              </dgm:forEach>
            </dgm:if>
            <dgm:else name="Name393"/>
          </dgm:choose>
          <dgm:choose name="Name394">
            <dgm:if name="Name395" axis="ch" ptType="node" func="cnt" op="gte" val="6">
              <dgm:layoutNode name="cycle_6">
                <dgm:choose name="Name396">
                  <dgm:if name="Name397" func="var" arg="dir" op="equ" val="norm">
                    <dgm:choose name="Name398">
                      <dgm:if name="Name399" axis="ch" ptType="node" func="cnt" op="equ" val="6">
                        <dgm:choose name="Name400">
                          <dgm:if name="Name401" axis="ch ch" ptType="node node" st="6 1" cnt="1 0" func="cnt" op="equ" val="1">
                            <dgm:alg type="cycle">
                              <dgm:param type="ctrShpMap" val="fNode"/>
                              <dgm:param type="stAng" val="300"/>
                            </dgm:alg>
                          </dgm:if>
                          <dgm:if name="Name402" axis="ch ch" ptType="node node" st="6 1" cnt="1 0" func="cnt" op="equ" val="2">
                            <dgm:alg type="cycle">
                              <dgm:param type="ctrShpMap" val="fNode"/>
                              <dgm:param type="stAng" val="255"/>
                              <dgm:param type="spanAng" val="90"/>
                            </dgm:alg>
                          </dgm:if>
                          <dgm:else name="Name403">
                            <dgm:alg type="cycle">
                              <dgm:param type="ctrShpMap" val="fNode"/>
                              <dgm:param type="stAng" val="0"/>
                              <dgm:param type="spanAng" val="360"/>
                            </dgm:alg>
                          </dgm:else>
                        </dgm:choose>
                      </dgm:if>
                      <dgm:if name="Name404" axis="ch" ptType="node" func="cnt" op="gte" val="7">
                        <dgm:choose name="Name405">
                          <dgm:if name="Name406" axis="ch ch" ptType="node node" st="6 1" cnt="1 0" func="cnt" op="equ" val="1">
                            <dgm:alg type="cycle">
                              <dgm:param type="ctrShpMap" val="fNode"/>
                              <dgm:param type="stAng" val="257"/>
                            </dgm:alg>
                          </dgm:if>
                          <dgm:if name="Name407" axis="ch ch" ptType="node node" st="6 1" cnt="1 0" func="cnt" op="equ" val="2">
                            <dgm:alg type="cycle">
                              <dgm:param type="ctrShpMap" val="fNode"/>
                              <dgm:param type="stAng" val="212"/>
                              <dgm:param type="spanAng" val="90"/>
                            </dgm:alg>
                          </dgm:if>
                          <dgm:else name="Name408">
                            <dgm:alg type="cycle">
                              <dgm:param type="ctrShpMap" val="fNode"/>
                              <dgm:param type="stAng" val="0"/>
                              <dgm:param type="spanAng" val="360"/>
                            </dgm:alg>
                          </dgm:else>
                        </dgm:choose>
                      </dgm:if>
                      <dgm:else name="Name409"/>
                    </dgm:choose>
                  </dgm:if>
                  <dgm:else name="Name410">
                    <dgm:choose name="Name411">
                      <dgm:if name="Name412" axis="ch" ptType="node" func="cnt" op="equ" val="6">
                        <dgm:choose name="Name413">
                          <dgm:if name="Name414" axis="ch ch" ptType="node node" st="6 1" cnt="1 0" func="cnt" op="equ" val="1">
                            <dgm:alg type="cycle">
                              <dgm:param type="ctrShpMap" val="fNode"/>
                              <dgm:param type="stAng" val="60"/>
                            </dgm:alg>
                          </dgm:if>
                          <dgm:if name="Name415" axis="ch ch" ptType="node node" st="6 1" cnt="1 0" func="cnt" op="equ" val="2">
                            <dgm:alg type="cycle">
                              <dgm:param type="ctrShpMap" val="fNode"/>
                              <dgm:param type="stAng" val="105"/>
                              <dgm:param type="spanAng" val="-90"/>
                            </dgm:alg>
                          </dgm:if>
                          <dgm:else name="Name416">
                            <dgm:alg type="cycle">
                              <dgm:param type="ctrShpMap" val="fNode"/>
                              <dgm:param type="stAng" val="0"/>
                              <dgm:param type="spanAng" val="-360"/>
                            </dgm:alg>
                          </dgm:else>
                        </dgm:choose>
                      </dgm:if>
                      <dgm:if name="Name417" axis="ch" ptType="node" func="cnt" op="gte" val="7">
                        <dgm:choose name="Name418">
                          <dgm:if name="Name419" axis="ch ch" ptType="node node" st="6 1" cnt="1 0" func="cnt" op="equ" val="1">
                            <dgm:alg type="cycle">
                              <dgm:param type="ctrShpMap" val="fNode"/>
                              <dgm:param type="stAng" val="102"/>
                            </dgm:alg>
                          </dgm:if>
                          <dgm:if name="Name420" axis="ch ch" ptType="node node" st="6 1" cnt="1 0" func="cnt" op="equ" val="2">
                            <dgm:alg type="cycle">
                              <dgm:param type="ctrShpMap" val="fNode"/>
                              <dgm:param type="stAng" val="147"/>
                              <dgm:param type="spanAng" val="-90"/>
                            </dgm:alg>
                          </dgm:if>
                          <dgm:else name="Name421">
                            <dgm:alg type="cycle">
                              <dgm:param type="ctrShpMap" val="fNode"/>
                              <dgm:param type="stAng" val="0"/>
                              <dgm:param type="spanAng" val="-360"/>
                            </dgm:alg>
                          </dgm:else>
                        </dgm:choose>
                      </dgm:if>
                      <dgm:else name="Name422"/>
                    </dgm:choose>
                  </dgm:else>
                </dgm:choose>
                <dgm:shape xmlns:r="http://schemas.openxmlformats.org/officeDocument/2006/relationships" r:blip="">
                  <dgm:adjLst/>
                </dgm:shape>
                <dgm:presOf/>
                <dgm:constrLst>
                  <dgm:constr type="sp" refType="w" fact="0.1"/>
                  <dgm:constr type="sibSp" refType="w" fact="0.1"/>
                </dgm:constrLst>
                <dgm:forEach name="Name423" axis="ch" ptType="node" st="6" cnt="1">
                  <dgm:layoutNode name="childCenter6" styleLbl="node1">
                    <dgm:alg type="tx"/>
                    <dgm:shape xmlns:r="http://schemas.openxmlformats.org/officeDocument/2006/relationships" type="roundRect" r:blip="">
                      <dgm:adjLst/>
                    </dgm:shape>
                    <dgm:presOf axis="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name="Name424" axis="ch">
                    <dgm:forEach name="Name425" axis="self" ptType="parTrans">
                      <dgm:layoutNode name="Name426">
                        <dgm:alg type="conn">
                          <dgm:param type="dim" val="1D"/>
                          <dgm:param type="begPts" val="auto"/>
                          <dgm:param type="endPts" val="auto"/>
                          <dgm:param type="begSty" val="noArr"/>
                          <dgm:param type="endSty" val="noArr"/>
                        </dgm:alg>
                        <dgm:shape xmlns:r="http://schemas.openxmlformats.org/officeDocument/2006/relationships" type="conn" r:blip="">
                          <dgm:adjLst/>
                        </dgm:shape>
                        <dgm:presOf axis="self"/>
                        <dgm:constrLst>
                          <dgm:constr type="begPad"/>
                          <dgm:constr type="endPad"/>
                        </dgm:constrLst>
                      </dgm:layoutNode>
                    </dgm:forEach>
                    <dgm:forEach name="Name427" axis="self" ptType="node">
                      <dgm:layoutNode name="text6" styleLbl="node1">
                        <dgm:varLst>
                          <dgm:bulletEnabled val="1"/>
                        </dgm:varLst>
                        <dgm:alg type="tx"/>
                        <dgm:shape xmlns:r="http://schemas.openxmlformats.org/officeDocument/2006/relationships" type="roundRect" r:blip="">
                          <dgm:adjLst/>
                        </dgm:shape>
                        <dgm:presOf axis="desOr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dgm:forEach>
                </dgm:forEach>
              </dgm:layoutNode>
              <dgm:forEach name="Name428" axis="ch" ptType="parTrans" st="6" cnt="1">
                <dgm:layoutNode name="Name429">
                  <dgm:alg type="conn">
                    <dgm:param type="dim" val="1D"/>
                    <dgm:param type="begPts" val="auto"/>
                    <dgm:param type="endPts" val="auto"/>
                    <dgm:param type="endSty" val="noArr"/>
                    <dgm:param type="srcNode" val="textCenter"/>
                    <dgm:param type="dstNode" val="childCenter6"/>
                  </dgm:alg>
                  <dgm:shape xmlns:r="http://schemas.openxmlformats.org/officeDocument/2006/relationships" type="conn" r:blip="" zOrderOff="-999">
                    <dgm:adjLst/>
                  </dgm:shape>
                  <dgm:presOf axis="self"/>
                  <dgm:constrLst>
                    <dgm:constr type="h"/>
                    <dgm:constr type="begPad"/>
                    <dgm:constr type="endPad"/>
                  </dgm:constrLst>
                </dgm:layoutNode>
              </dgm:forEach>
            </dgm:if>
            <dgm:else name="Name430"/>
          </dgm:choose>
          <dgm:choose name="Name431">
            <dgm:if name="Name432" axis="ch" ptType="node" func="cnt" op="gte" val="7">
              <dgm:layoutNode name="cycle_7">
                <dgm:choose name="Name433">
                  <dgm:if name="Name434" func="var" arg="dir" op="equ" val="norm">
                    <dgm:choose name="Name435">
                      <dgm:if name="Name436" axis="ch" ptType="node" func="cnt" op="gte" val="7">
                        <dgm:choose name="Name437">
                          <dgm:if name="Name438" axis="ch ch" ptType="node node" st="7 1" cnt="1 0" func="cnt" op="equ" val="1">
                            <dgm:alg type="cycle">
                              <dgm:param type="ctrShpMap" val="fNode"/>
                              <dgm:param type="stAng" val="308"/>
                            </dgm:alg>
                          </dgm:if>
                          <dgm:if name="Name439" axis="ch ch" ptType="node node" st="7 1" cnt="1 0" func="cnt" op="equ" val="2">
                            <dgm:alg type="cycle">
                              <dgm:param type="ctrShpMap" val="fNode"/>
                              <dgm:param type="stAng" val="263"/>
                              <dgm:param type="spanAng" val="90"/>
                            </dgm:alg>
                          </dgm:if>
                          <dgm:else name="Name440">
                            <dgm:alg type="cycle">
                              <dgm:param type="ctrShpMap" val="fNode"/>
                              <dgm:param type="stAng" val="0"/>
                              <dgm:param type="spanAng" val="360"/>
                            </dgm:alg>
                          </dgm:else>
                        </dgm:choose>
                      </dgm:if>
                      <dgm:else name="Name441"/>
                    </dgm:choose>
                  </dgm:if>
                  <dgm:else name="Name442">
                    <dgm:choose name="Name443">
                      <dgm:if name="Name444" axis="ch" ptType="node" func="cnt" op="gte" val="7">
                        <dgm:choose name="Name445">
                          <dgm:if name="Name446" axis="ch ch" ptType="node node" st="7 1" cnt="1 0" func="cnt" op="equ" val="1">
                            <dgm:alg type="cycle">
                              <dgm:param type="ctrShpMap" val="fNode"/>
                              <dgm:param type="stAng" val="51"/>
                            </dgm:alg>
                          </dgm:if>
                          <dgm:if name="Name447" axis="ch ch" ptType="node node" st="7 1" cnt="1 0" func="cnt" op="equ" val="2">
                            <dgm:alg type="cycle">
                              <dgm:param type="ctrShpMap" val="fNode"/>
                              <dgm:param type="stAng" val="96"/>
                              <dgm:param type="spanAng" val="-90"/>
                            </dgm:alg>
                          </dgm:if>
                          <dgm:else name="Name448">
                            <dgm:alg type="cycle">
                              <dgm:param type="ctrShpMap" val="fNode"/>
                              <dgm:param type="stAng" val="0"/>
                              <dgm:param type="spanAng" val="-360"/>
                            </dgm:alg>
                          </dgm:else>
                        </dgm:choose>
                      </dgm:if>
                      <dgm:else name="Name449"/>
                    </dgm:choose>
                  </dgm:else>
                </dgm:choose>
                <dgm:shape xmlns:r="http://schemas.openxmlformats.org/officeDocument/2006/relationships" r:blip="">
                  <dgm:adjLst/>
                </dgm:shape>
                <dgm:presOf/>
                <dgm:constrLst>
                  <dgm:constr type="sp" refType="w" fact="0.1"/>
                  <dgm:constr type="sibSp" refType="w" fact="0.1"/>
                </dgm:constrLst>
                <dgm:forEach name="Name450" axis="ch" ptType="node" st="7" cnt="1">
                  <dgm:layoutNode name="childCenter7" styleLbl="node1">
                    <dgm:alg type="tx"/>
                    <dgm:shape xmlns:r="http://schemas.openxmlformats.org/officeDocument/2006/relationships" type="roundRect" r:blip="">
                      <dgm:adjLst/>
                    </dgm:shape>
                    <dgm:presOf axis="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name="Name451" axis="ch">
                    <dgm:forEach name="Name452" axis="self" ptType="parTrans">
                      <dgm:layoutNode name="Name453">
                        <dgm:alg type="conn">
                          <dgm:param type="dim" val="1D"/>
                          <dgm:param type="begPts" val="auto"/>
                          <dgm:param type="endPts" val="auto"/>
                          <dgm:param type="begSty" val="noArr"/>
                          <dgm:param type="endSty" val="noArr"/>
                        </dgm:alg>
                        <dgm:shape xmlns:r="http://schemas.openxmlformats.org/officeDocument/2006/relationships" type="conn" r:blip="">
                          <dgm:adjLst/>
                        </dgm:shape>
                        <dgm:presOf axis="self"/>
                        <dgm:constrLst>
                          <dgm:constr type="begPad"/>
                          <dgm:constr type="endPad"/>
                        </dgm:constrLst>
                      </dgm:layoutNode>
                    </dgm:forEach>
                    <dgm:forEach name="Name454" axis="self" ptType="node">
                      <dgm:layoutNode name="text7" styleLbl="node1">
                        <dgm:varLst>
                          <dgm:bulletEnabled val="1"/>
                        </dgm:varLst>
                        <dgm:alg type="tx"/>
                        <dgm:shape xmlns:r="http://schemas.openxmlformats.org/officeDocument/2006/relationships" type="roundRect" r:blip="">
                          <dgm:adjLst/>
                        </dgm:shape>
                        <dgm:presOf axis="desOr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dgm:forEach>
                </dgm:forEach>
              </dgm:layoutNode>
              <dgm:forEach name="Name455" axis="ch" ptType="parTrans" st="7" cnt="1">
                <dgm:layoutNode name="Name456">
                  <dgm:alg type="conn">
                    <dgm:param type="dim" val="1D"/>
                    <dgm:param type="begPts" val="auto"/>
                    <dgm:param type="endPts" val="auto"/>
                    <dgm:param type="endSty" val="noArr"/>
                    <dgm:param type="srcNode" val="textCenter"/>
                    <dgm:param type="dstNode" val="childCenter7"/>
                  </dgm:alg>
                  <dgm:shape xmlns:r="http://schemas.openxmlformats.org/officeDocument/2006/relationships" type="conn" r:blip="" zOrderOff="-999">
                    <dgm:adjLst/>
                  </dgm:shape>
                  <dgm:presOf axis="self"/>
                  <dgm:constrLst>
                    <dgm:constr type="h"/>
                    <dgm:constr type="begPad"/>
                    <dgm:constr type="endPad"/>
                  </dgm:constrLst>
                </dgm:layoutNode>
              </dgm:forEach>
            </dgm:if>
            <dgm:else name="Name457"/>
          </dgm:choose>
        </dgm:else>
      </dgm:choose>
    </dgm:forEach>
  </dgm:layoutNode>
</dgm:layoutDef>
</file>

<file path=xl/diagrams/layout4.xml><?xml version="1.0" encoding="utf-8"?>
<dgm:layoutDef xmlns:dgm="http://schemas.openxmlformats.org/drawingml/2006/diagram" xmlns:a="http://schemas.openxmlformats.org/drawingml/2006/main" uniqueId="urn:microsoft.com/office/officeart/2008/layout/RadialCluster">
  <dgm:title val=""/>
  <dgm:desc val=""/>
  <dgm:catLst>
    <dgm:cat type="relationship" pri="19500"/>
    <dgm:cat type="cycle" pri="15000"/>
  </dgm:catLst>
  <dgm:sampData>
    <dgm:dataModel>
      <dgm:ptLst>
        <dgm:pt modelId="0" type="doc"/>
        <dgm:pt modelId="1">
          <dgm:prSet phldr="1"/>
        </dgm:pt>
        <dgm:pt modelId="11">
          <dgm:prSet phldr="1"/>
        </dgm:pt>
        <dgm:pt modelId="12">
          <dgm:prSet phldr="1"/>
        </dgm:pt>
        <dgm:pt modelId="13">
          <dgm:prSet phldr="1"/>
        </dgm:pt>
      </dgm:ptLst>
      <dgm:cxnLst>
        <dgm:cxn modelId="2" srcId="0" destId="1" srcOrd="0" destOrd="0"/>
        <dgm:cxn modelId="3" srcId="1" destId="11" srcOrd="0" destOrd="0"/>
        <dgm:cxn modelId="4" srcId="1" destId="12" srcOrd="1" destOrd="0"/>
        <dgm:cxn modelId="5" srcId="1" destId="13" srcOrd="2" destOrd="0"/>
      </dgm:cxnLst>
      <dgm:bg/>
      <dgm:whole/>
    </dgm:dataModel>
  </dgm:sampData>
  <dgm:styleData useDef="1">
    <dgm:dataModel>
      <dgm:ptLst/>
      <dgm:bg/>
      <dgm:whole/>
    </dgm:dataModel>
  </dgm:styleData>
  <dgm:clrData useDef="1">
    <dgm:dataModel>
      <dgm:ptLst/>
      <dgm:bg/>
      <dgm:whole/>
    </dgm:dataModel>
  </dgm:clrData>
  <dgm:layoutNode name="Name0">
    <dgm:varLst>
      <dgm:chMax val="1"/>
      <dgm:chPref val="1"/>
      <dgm:dir/>
      <dgm:animOne val="branch"/>
      <dgm:animLvl val="lvl"/>
    </dgm:varLst>
    <dgm:alg type="composite">
      <dgm:param type="ar" val="1.00"/>
    </dgm:alg>
    <dgm:shape xmlns:r="http://schemas.openxmlformats.org/officeDocument/2006/relationships" r:blip="">
      <dgm:adjLst/>
    </dgm:shape>
    <dgm:choose name="Name1">
      <dgm:if name="Name2" func="var" arg="dir" op="equ" val="norm">
        <dgm:choose name="Name3">
          <dgm:if name="Name4" axis="ch ch" ptType="node node" cnt="1 0" func="cnt" op="equ" val="1">
            <dgm:constrLst>
              <dgm:constr type="l" for="ch" forName="textCenter"/>
              <dgm:constr type="ctrY" for="ch" forName="textCenter" refType="h" fact="0.5"/>
              <dgm:constr type="w" for="ch" forName="textCenter" refType="w" fact="0.32"/>
              <dgm:constr type="h" for="ch" forName="textCenter" refType="w" refFor="ch" refForName="textCenter"/>
              <dgm:constr type="r" for="ch" forName="cycle_1" refType="w"/>
              <dgm:constr type="ctrY" for="ch" forName="cycle_1" refType="h" fact="0.5"/>
              <dgm:constr type="w" for="ch" forName="cycle_1" refType="w" fact="0.56"/>
              <dgm:constr type="h" for="ch" forName="cycle_1" refType="h"/>
              <dgm:constr type="primFontSz" for="ch" forName="textCenter" val="65"/>
              <dgm:constr type="primFontSz" for="des" forName="childCenter1" val="65"/>
              <dgm:constr type="primFontSz" for="des" forName="text1" op="equ" val="65"/>
              <dgm:constr type="userS" for="des" ptType="node" refType="w" refFor="ch" refForName="textCenter" fact="0.67"/>
            </dgm:constrLst>
          </dgm:if>
          <dgm:if name="Name5" axis="ch ch" ptType="node node" cnt="1 0" func="cnt" op="equ" val="2">
            <dgm:constrLst>
              <dgm:constr type="ctrX" for="ch" forName="textCenter" refType="w" fact="0.5"/>
              <dgm:constr type="ctrY" for="ch" forName="textCenter" refType="h" fact="0.5"/>
              <dgm:constr type="w" for="ch" forName="textCenter" refType="w" fact="0.25"/>
              <dgm:constr type="h" for="ch" forName="textCenter" refType="w" refFor="ch" refForName="textCenter"/>
              <dgm:constr type="ctrX" for="ch" forName="cycle_1" refType="w" fact="0.5"/>
              <dgm:constr type="t" for="ch" forName="cycle_1"/>
              <dgm:constr type="w" for="ch" forName="cycle_1" refType="w"/>
              <dgm:constr type="h" for="ch" forName="cycle_1" refType="h" fact="0.34"/>
              <dgm:constr type="ctrX" for="ch" forName="cycle_2" refType="w" fact="0.5"/>
              <dgm:constr type="b" for="ch" forName="cycle_2" refType="h"/>
              <dgm:constr type="w" for="ch" forName="cycle_2" refType="w"/>
              <dgm:constr type="h" for="ch" forName="cycle_2" refType="h" fact="0.34"/>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userS" for="des" ptType="node" refType="w" refFor="ch" refForName="textCenter" fact="0.67"/>
            </dgm:constrLst>
          </dgm:if>
          <dgm:if name="Name6" axis="ch ch" ptType="node node" cnt="1 0" func="cnt" op="equ" val="3">
            <dgm:choose name="Name7">
              <dgm:if name="Name8" axis="ch ch ch" ptType="node node node" st="1 2 0" cnt="1 1 0" func="cnt" op="equ" val="1">
                <dgm:choose name="Name9">
                  <dgm:if name="Name10" axis="ch ch ch" ptType="node node node" st="1 3 0" cnt="1 1 0" func="cnt" op="equ" val="1">
                    <dgm:constrLst>
                      <dgm:constr type="ctrX" for="ch" forName="textCenter" refType="w" fact="0.5"/>
                      <dgm:constr type="t" for="ch" forName="textCenter" refType="h" fact="0.436"/>
                      <dgm:constr type="w" for="ch" forName="textCenter" refType="w" fact="0.21"/>
                      <dgm:constr type="h" for="ch" forName="textCenter" refType="w" refFor="ch" refForName="textCenter"/>
                      <dgm:constr type="ctrX" for="ch" forName="cycle_1" refType="w" fact="0.5"/>
                      <dgm:constr type="t" for="ch" forName="cycle_1"/>
                      <dgm:constr type="w" for="ch" forName="cycle_1" refType="w" fact="0.61"/>
                      <dgm:constr type="h" for="ch" forName="cycle_1" refType="h" fact="0.36"/>
                      <dgm:constr type="diam" for="ch" forName="cycle_1" refType="w" fact="0.5"/>
                      <dgm:constr type="r" for="ch" forName="cycle_2" refType="w"/>
                      <dgm:constr type="b" for="ch" forName="cycle_2" refType="h" fact="0.85"/>
                      <dgm:constr type="w" for="ch" forName="cycle_2" refType="w" fact="0.46"/>
                      <dgm:constr type="h" for="ch" forName="cycle_2" refType="h" fact="0.54"/>
                      <dgm:constr type="diam" for="ch" forName="cycle_2" refType="w" fact="0.5"/>
                      <dgm:constr type="l" for="ch" forName="cycle_3"/>
                      <dgm:constr type="b" for="ch" forName="cycle_3" refType="h" fact="0.85"/>
                      <dgm:constr type="w" for="ch" forName="cycle_3" refType="w" fact="0.46"/>
                      <dgm:constr type="h" for="ch" forName="cycle_3" refType="h" fact="0.54"/>
                      <dgm:constr type="diam" for="ch" forName="cycle_3" refType="w"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userS" for="des" ptType="node" refType="w" refFor="ch" refForName="textCenter" fact="0.67"/>
                    </dgm:constrLst>
                  </dgm:if>
                  <dgm:else name="Name11">
                    <dgm:constrLst>
                      <dgm:constr type="ctrX" for="ch" forName="textCenter" refType="w" fact="0.5"/>
                      <dgm:constr type="t" for="ch" forName="textCenter" refType="h" fact="0.436"/>
                      <dgm:constr type="w" for="ch" forName="textCenter" refType="w" fact="0.21"/>
                      <dgm:constr type="h" for="ch" forName="textCenter" refType="w" refFor="ch" refForName="textCenter"/>
                      <dgm:constr type="ctrX" for="ch" forName="cycle_1" refType="w" fact="0.5"/>
                      <dgm:constr type="t" for="ch" forName="cycle_1"/>
                      <dgm:constr type="w" for="ch" forName="cycle_1" refType="w" fact="0.61"/>
                      <dgm:constr type="h" for="ch" forName="cycle_1" refType="h" fact="0.36"/>
                      <dgm:constr type="diam" for="ch" forName="cycle_1" refType="w" fact="0.5"/>
                      <dgm:constr type="r" for="ch" forName="cycle_2" refType="w"/>
                      <dgm:constr type="b" for="ch" forName="cycle_2" refType="h" fact="0.85"/>
                      <dgm:constr type="w" for="ch" forName="cycle_2" refType="w" fact="0.46"/>
                      <dgm:constr type="h" for="ch" forName="cycle_2" refType="h" fact="0.54"/>
                      <dgm:constr type="diam" for="ch" forName="cycle_2" refType="w" fact="0.5"/>
                      <dgm:constr type="l" for="ch" forName="cycle_3"/>
                      <dgm:constr type="b" for="ch" forName="cycle_3" refType="h"/>
                      <dgm:constr type="w" for="ch" forName="cycle_3" refType="w" fact="0.46"/>
                      <dgm:constr type="h" for="ch" forName="cycle_3" refType="h" fact="0.54"/>
                      <dgm:constr type="diam" for="ch" forName="cycle_3" refType="w"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userS" for="des" ptType="node" refType="w" refFor="ch" refForName="textCenter" fact="0.67"/>
                    </dgm:constrLst>
                  </dgm:else>
                </dgm:choose>
              </dgm:if>
              <dgm:else name="Name12">
                <dgm:choose name="Name13">
                  <dgm:if name="Name14" axis="ch ch ch" ptType="node node node" st="1 3 0" cnt="1 1 0" func="cnt" op="equ" val="1">
                    <dgm:constrLst>
                      <dgm:constr type="ctrX" for="ch" forName="textCenter" refType="w" fact="0.5"/>
                      <dgm:constr type="t" for="ch" forName="textCenter" refType="h" fact="0.436"/>
                      <dgm:constr type="w" for="ch" forName="textCenter" refType="w" fact="0.21"/>
                      <dgm:constr type="h" for="ch" forName="textCenter" refType="w" refFor="ch" refForName="textCenter"/>
                      <dgm:constr type="ctrX" for="ch" forName="cycle_1" refType="w" fact="0.5"/>
                      <dgm:constr type="t" for="ch" forName="cycle_1"/>
                      <dgm:constr type="w" for="ch" forName="cycle_1" refType="w" fact="0.61"/>
                      <dgm:constr type="h" for="ch" forName="cycle_1" refType="h" fact="0.36"/>
                      <dgm:constr type="diam" for="ch" forName="cycle_1" refType="w" fact="0.5"/>
                      <dgm:constr type="r" for="ch" forName="cycle_2" refType="w"/>
                      <dgm:constr type="b" for="ch" forName="cycle_2" refType="h"/>
                      <dgm:constr type="w" for="ch" forName="cycle_2" refType="w" fact="0.46"/>
                      <dgm:constr type="h" for="ch" forName="cycle_2" refType="h" fact="0.54"/>
                      <dgm:constr type="diam" for="ch" forName="cycle_2" refType="w" fact="0.5"/>
                      <dgm:constr type="l" for="ch" forName="cycle_3"/>
                      <dgm:constr type="b" for="ch" forName="cycle_3" refType="h" fact="0.85"/>
                      <dgm:constr type="w" for="ch" forName="cycle_3" refType="w" fact="0.46"/>
                      <dgm:constr type="h" for="ch" forName="cycle_3" refType="h" fact="0.54"/>
                      <dgm:constr type="diam" for="ch" forName="cycle_3" refType="w"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userS" for="des" ptType="node" refType="w" refFor="ch" refForName="textCenter" fact="0.67"/>
                    </dgm:constrLst>
                  </dgm:if>
                  <dgm:else name="Name15">
                    <dgm:constrLst>
                      <dgm:constr type="ctrX" for="ch" forName="textCenter" refType="w" fact="0.5"/>
                      <dgm:constr type="t" for="ch" forName="textCenter" refType="h" fact="0.436"/>
                      <dgm:constr type="w" for="ch" forName="textCenter" refType="w" fact="0.21"/>
                      <dgm:constr type="h" for="ch" forName="textCenter" refType="w" refFor="ch" refForName="textCenter"/>
                      <dgm:constr type="ctrX" for="ch" forName="cycle_1" refType="w" fact="0.5"/>
                      <dgm:constr type="t" for="ch" forName="cycle_1"/>
                      <dgm:constr type="w" for="ch" forName="cycle_1" refType="w" fact="0.61"/>
                      <dgm:constr type="h" for="ch" forName="cycle_1" refType="h" fact="0.36"/>
                      <dgm:constr type="diam" for="ch" forName="cycle_1" refType="w" fact="0.5"/>
                      <dgm:constr type="r" for="ch" forName="cycle_2" refType="w"/>
                      <dgm:constr type="b" for="ch" forName="cycle_2" refType="h"/>
                      <dgm:constr type="w" for="ch" forName="cycle_2" refType="w" fact="0.46"/>
                      <dgm:constr type="h" for="ch" forName="cycle_2" refType="h" fact="0.54"/>
                      <dgm:constr type="diam" for="ch" forName="cycle_2" refType="w" fact="0.5"/>
                      <dgm:constr type="l" for="ch" forName="cycle_3"/>
                      <dgm:constr type="b" for="ch" forName="cycle_3" refType="h"/>
                      <dgm:constr type="w" for="ch" forName="cycle_3" refType="w" fact="0.46"/>
                      <dgm:constr type="h" for="ch" forName="cycle_3" refType="h" fact="0.54"/>
                      <dgm:constr type="diam" for="ch" forName="cycle_3" refType="w"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userS" for="des" ptType="node" refType="w" refFor="ch" refForName="textCenter" fact="0.67"/>
                    </dgm:constrLst>
                  </dgm:else>
                </dgm:choose>
              </dgm:else>
            </dgm:choose>
          </dgm:if>
          <dgm:if name="Name16" axis="ch ch" ptType="node node" cnt="1 0" func="cnt" op="equ" val="4">
            <dgm:constrLst>
              <dgm:constr type="ctrX" for="ch" forName="textCenter" refType="w" fact="0.5"/>
              <dgm:constr type="ctrY" for="ch" forName="textCenter" refType="h" fact="0.5"/>
              <dgm:constr type="w" for="ch" forName="textCenter" refType="w" fact="0.2"/>
              <dgm:constr type="h" for="ch" forName="textCenter" refType="w" refFor="ch" refForName="textCenter"/>
              <dgm:constr type="ctrX" for="ch" forName="cycle_1" refType="w" fact="0.5"/>
              <dgm:constr type="t" for="ch" forName="cycle_1"/>
              <dgm:constr type="w" for="ch" forName="cycle_1" refType="w" fact="0.5"/>
              <dgm:constr type="h" for="ch" forName="cycle_1" refType="h" fact="0.33"/>
              <dgm:constr type="r" for="ch" forName="cycle_2" refType="w"/>
              <dgm:constr type="ctrY" for="ch" forName="cycle_2" refType="h" fact="0.5"/>
              <dgm:constr type="w" for="ch" forName="cycle_2" refType="w" fact="0.33"/>
              <dgm:constr type="h" for="ch" forName="cycle_2" refType="h" fact="0.5"/>
              <dgm:constr type="ctrX" for="ch" forName="cycle_3" refType="w" fact="0.5"/>
              <dgm:constr type="b" for="ch" forName="cycle_3" refType="h"/>
              <dgm:constr type="w" for="ch" forName="cycle_3" refType="w" fact="0.5"/>
              <dgm:constr type="h" for="ch" forName="cycle_3" refType="h" fact="0.33"/>
              <dgm:constr type="l" for="ch" forName="cycle_4"/>
              <dgm:constr type="ctrY" for="ch" forName="cycle_4" refType="h" fact="0.5"/>
              <dgm:constr type="w" for="ch" forName="cycle_4" refType="w" fact="0.33"/>
              <dgm:constr type="h" for="ch" forName="cycle_4" refType="h"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primFontSz" for="des" forName="childCenter4" refType="primFontSz" refFor="des" refForName="childCenter1" op="equ"/>
              <dgm:constr type="primFontSz" for="des" forName="text4" refType="primFontSz" refFor="des" refForName="text1" op="equ"/>
              <dgm:constr type="userS" for="des" ptType="node" refType="w" refFor="ch" refForName="textCenter" fact="0.67"/>
            </dgm:constrLst>
          </dgm:if>
          <dgm:if name="Name17" axis="ch ch" ptType="node node" cnt="1 0" func="cnt" op="equ" val="5">
            <dgm:constrLst>
              <dgm:constr type="ctrX" for="ch" forName="textCenter" refType="w" fact="0.5"/>
              <dgm:constr type="t" for="ch" forName="textCenter" refType="h" fact="0.42"/>
              <dgm:constr type="w" for="ch" forName="textCenter" refType="w" fact="0.2"/>
              <dgm:constr type="h" for="ch" forName="textCenter" refType="w" refFor="ch" refForName="textCenter"/>
              <dgm:constr type="ctrX" for="ch" forName="cycle_1" refType="w" fact="0.5"/>
              <dgm:constr type="t" for="ch" forName="cycle_1"/>
              <dgm:constr type="w" for="ch" forName="cycle_1" refType="w" fact="0.33"/>
              <dgm:constr type="h" for="ch" forName="cycle_1" refType="w" refFor="ch" refForName="cycle_1"/>
              <dgm:constr type="r" for="ch" forName="cycle_2" refType="w"/>
              <dgm:constr type="t" for="ch" forName="cycle_2" refType="h" fact="0.24"/>
              <dgm:constr type="w" for="ch" forName="cycle_2" refType="w" fact="0.33"/>
              <dgm:constr type="h" for="ch" forName="cycle_2" refType="w" refFor="ch" refForName="cycle_2"/>
              <dgm:constr type="r" for="ch" forName="cycle_3" refType="w" fact="0.89"/>
              <dgm:constr type="b" for="ch" forName="cycle_3" refType="h"/>
              <dgm:constr type="w" for="ch" forName="cycle_3" refType="w" fact="0.33"/>
              <dgm:constr type="h" for="ch" forName="cycle_3" refType="w" refFor="ch" refForName="cycle_3"/>
              <dgm:constr type="l" for="ch" forName="cycle_4" refType="w" fact="0.11"/>
              <dgm:constr type="b" for="ch" forName="cycle_4" refType="h"/>
              <dgm:constr type="w" for="ch" forName="cycle_4" refType="w" fact="0.33"/>
              <dgm:constr type="h" for="ch" forName="cycle_4" refType="w" refFor="ch" refForName="cycle_4"/>
              <dgm:constr type="l" for="ch" forName="cycle_5"/>
              <dgm:constr type="t" for="ch" forName="cycle_5" refType="h" fact="0.24"/>
              <dgm:constr type="w" for="ch" forName="cycle_5" refType="w" fact="0.33"/>
              <dgm:constr type="h" for="ch" forName="cycle_5" refType="w" refFor="ch" refForName="cycle_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primFontSz" for="des" forName="childCenter4" refType="primFontSz" refFor="des" refForName="childCenter1" op="equ"/>
              <dgm:constr type="primFontSz" for="des" forName="text4" refType="primFontSz" refFor="des" refForName="text1" op="equ"/>
              <dgm:constr type="primFontSz" for="des" forName="childCenter5" refType="primFontSz" refFor="des" refForName="childCenter1" op="equ"/>
              <dgm:constr type="primFontSz" for="des" forName="text5" refType="primFontSz" refFor="des" refForName="text1" op="equ"/>
              <dgm:constr type="userS" for="des" ptType="node" refType="w" refFor="ch" refForName="textCenter" fact="0.67"/>
            </dgm:constrLst>
          </dgm:if>
          <dgm:if name="Name18" axis="ch ch" ptType="node node" cnt="1 0" func="cnt" op="equ" val="6">
            <dgm:constrLst>
              <dgm:constr type="ctrX" for="ch" forName="textCenter" refType="w" fact="0.5"/>
              <dgm:constr type="ctrY" for="ch" forName="textCenter" refType="h" fact="0.5"/>
              <dgm:constr type="w" for="ch" forName="textCenter" refType="w" fact="0.2"/>
              <dgm:constr type="h" for="ch" forName="textCenter" refType="w" refFor="ch" refForName="textCenter"/>
              <dgm:constr type="ctrX" for="ch" forName="cycle_1" refType="w" fact="0.5"/>
              <dgm:constr type="t" for="ch" forName="cycle_1"/>
              <dgm:constr type="w" for="ch" forName="cycle_1" refType="w" fact="0.33"/>
              <dgm:constr type="h" for="ch" forName="cycle_1" refType="w" refFor="ch" refForName="cycle_1"/>
              <dgm:constr type="r" for="ch" forName="cycle_2" refType="w"/>
              <dgm:constr type="t" for="ch" forName="cycle_2" refType="h" fact="0.17"/>
              <dgm:constr type="w" for="ch" forName="cycle_2" refType="w" fact="0.33"/>
              <dgm:constr type="h" for="ch" forName="cycle_2" refType="w" refFor="ch" refForName="cycle_2"/>
              <dgm:constr type="r" for="ch" forName="cycle_3" refType="w"/>
              <dgm:constr type="b" for="ch" forName="cycle_3" refType="h" fact="0.83"/>
              <dgm:constr type="w" for="ch" forName="cycle_3" refType="w" fact="0.33"/>
              <dgm:constr type="h" for="ch" forName="cycle_3" refType="w" refFor="ch" refForName="cycle_3"/>
              <dgm:constr type="ctrX" for="ch" forName="cycle_4" refType="w" fact="0.5"/>
              <dgm:constr type="b" for="ch" forName="cycle_4" refType="h"/>
              <dgm:constr type="w" for="ch" forName="cycle_4" refType="w" fact="0.33"/>
              <dgm:constr type="h" for="ch" forName="cycle_4" refType="w" refFor="ch" refForName="cycle_4"/>
              <dgm:constr type="l" for="ch" forName="cycle_5"/>
              <dgm:constr type="b" for="ch" forName="cycle_5" refType="h" fact="0.83"/>
              <dgm:constr type="w" for="ch" forName="cycle_5" refType="w" fact="0.33"/>
              <dgm:constr type="h" for="ch" forName="cycle_5" refType="w" refFor="ch" refForName="cycle_5"/>
              <dgm:constr type="l" for="ch" forName="cycle_6"/>
              <dgm:constr type="t" for="ch" forName="cycle_6" refType="h" fact="0.17"/>
              <dgm:constr type="w" for="ch" forName="cycle_6" refType="w" fact="0.33"/>
              <dgm:constr type="h" for="ch" forName="cycle_6" refType="w" refFor="ch" refForName="cycle_6"/>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primFontSz" for="des" forName="childCenter4" refType="primFontSz" refFor="des" refForName="childCenter1" op="equ"/>
              <dgm:constr type="primFontSz" for="des" forName="text4" refType="primFontSz" refFor="des" refForName="text1" op="equ"/>
              <dgm:constr type="primFontSz" for="des" forName="childCenter5" refType="primFontSz" refFor="des" refForName="childCenter1" op="equ"/>
              <dgm:constr type="primFontSz" for="des" forName="text5" refType="primFontSz" refFor="des" refForName="text1" op="equ"/>
              <dgm:constr type="primFontSz" for="des" forName="childCenter6" refType="primFontSz" refFor="des" refForName="childCenter1" op="equ"/>
              <dgm:constr type="primFontSz" for="des" forName="text6" refType="primFontSz" refFor="des" refForName="text1" op="equ"/>
              <dgm:constr type="userS" for="des" ptType="node" refType="w" refFor="ch" refForName="textCenter" fact="0.67"/>
            </dgm:constrLst>
          </dgm:if>
          <dgm:else name="Name19">
            <dgm:constrLst>
              <dgm:constr type="ctrX" for="ch" forName="textCenter" refType="w" fact="0.5"/>
              <dgm:constr type="t" for="ch" forName="textCenter" refType="h" fact="0.444"/>
              <dgm:constr type="w" for="ch" forName="textCenter" refType="w" fact="0.167"/>
              <dgm:constr type="h" for="ch" forName="textCenter" refType="w" refFor="ch" refForName="textCenter"/>
              <dgm:constr type="ctrX" for="ch" forName="cycle_1" refType="w" fact="0.5"/>
              <dgm:constr type="t" for="ch" forName="cycle_1"/>
              <dgm:constr type="w" for="ch" forName="cycle_1" refType="w" fact="0.263"/>
              <dgm:constr type="h" for="ch" forName="cycle_1" refType="w" refFor="ch" refForName="cycle_1"/>
              <dgm:constr type="r" for="ch" forName="cycle_2" refType="w" fact="0.938"/>
              <dgm:constr type="t" for="ch" forName="cycle_2" refType="h" fact="0.141"/>
              <dgm:constr type="w" for="ch" forName="cycle_2" refType="w" fact="0.263"/>
              <dgm:constr type="h" for="ch" forName="cycle_2" refType="w" refFor="ch" refForName="cycle_2"/>
              <dgm:constr type="r" for="ch" forName="cycle_3" refType="w"/>
              <dgm:constr type="b" for="ch" forName="cycle_3" refType="h" fact="0.74"/>
              <dgm:constr type="w" for="ch" forName="cycle_3" refType="w" fact="0.263"/>
              <dgm:constr type="h" for="ch" forName="cycle_3" refType="w" refFor="ch" refForName="cycle_3"/>
              <dgm:constr type="r" for="ch" forName="cycle_4" refType="w" fact="0.8"/>
              <dgm:constr type="b" for="ch" forName="cycle_4" refType="h"/>
              <dgm:constr type="w" for="ch" forName="cycle_4" refType="w" fact="0.263"/>
              <dgm:constr type="h" for="ch" forName="cycle_4" refType="w" refFor="ch" refForName="cycle_4"/>
              <dgm:constr type="l" for="ch" forName="cycle_5" refType="w" fact="0.2"/>
              <dgm:constr type="b" for="ch" forName="cycle_5" refType="h"/>
              <dgm:constr type="w" for="ch" forName="cycle_5" refType="w" fact="0.263"/>
              <dgm:constr type="h" for="ch" forName="cycle_5" refType="w" refFor="ch" refForName="cycle_5"/>
              <dgm:constr type="l" for="ch" forName="cycle_6"/>
              <dgm:constr type="b" for="ch" forName="cycle_6" refType="h" fact="0.74"/>
              <dgm:constr type="w" for="ch" forName="cycle_6" refType="w" fact="0.263"/>
              <dgm:constr type="h" for="ch" forName="cycle_6" refType="w" refFor="ch" refForName="cycle_6"/>
              <dgm:constr type="l" for="ch" forName="cycle_7" refType="w" fact="0.062"/>
              <dgm:constr type="t" for="ch" forName="cycle_7" refType="h" fact="0.141"/>
              <dgm:constr type="w" for="ch" forName="cycle_7" refType="w" fact="0.263"/>
              <dgm:constr type="h" for="ch" forName="cycle_7" refType="w" refFor="ch" refForName="cycle_7"/>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primFontSz" for="des" forName="childCenter4" refType="primFontSz" refFor="des" refForName="childCenter1" op="equ"/>
              <dgm:constr type="primFontSz" for="des" forName="text4" refType="primFontSz" refFor="des" refForName="text1" op="equ"/>
              <dgm:constr type="primFontSz" for="des" forName="childCenter5" refType="primFontSz" refFor="des" refForName="childCenter1" op="equ"/>
              <dgm:constr type="primFontSz" for="des" forName="text5" refType="primFontSz" refFor="des" refForName="text1" op="equ"/>
              <dgm:constr type="primFontSz" for="des" forName="childCenter6" refType="primFontSz" refFor="des" refForName="childCenter1" op="equ"/>
              <dgm:constr type="primFontSz" for="des" forName="text6" refType="primFontSz" refFor="des" refForName="text1" op="equ"/>
              <dgm:constr type="primFontSz" for="des" forName="childCenter7" refType="primFontSz" refFor="des" refForName="childCenter1" op="equ"/>
              <dgm:constr type="primFontSz" for="des" forName="text7" refType="primFontSz" refFor="des" refForName="text1" op="equ"/>
              <dgm:constr type="userS" for="des" ptType="node" refType="w" refFor="ch" refForName="textCenter" fact="0.67"/>
            </dgm:constrLst>
          </dgm:else>
        </dgm:choose>
      </dgm:if>
      <dgm:else name="Name20">
        <dgm:choose name="Name21">
          <dgm:if name="Name22" axis="ch ch" ptType="node node" func="cnt" op="equ" val="1">
            <dgm:constrLst>
              <dgm:constr type="r" for="ch" forName="textCenter" refType="w"/>
              <dgm:constr type="ctrY" for="ch" forName="textCenter" refType="h" fact="0.5"/>
              <dgm:constr type="w" for="ch" forName="textCenter" refType="w" fact="0.32"/>
              <dgm:constr type="h" for="ch" forName="textCenter" refType="w" refFor="ch" refForName="textCenter"/>
              <dgm:constr type="l" for="ch" forName="cycle_1"/>
              <dgm:constr type="ctrY" for="ch" forName="cycle_1" refType="h" fact="0.5"/>
              <dgm:constr type="w" for="ch" forName="cycle_1" refType="w" fact="0.56"/>
              <dgm:constr type="h" for="ch" forName="cycle_1" refType="h"/>
              <dgm:constr type="primFontSz" for="ch" forName="textCenter" val="65"/>
              <dgm:constr type="primFontSz" for="des" forName="childCenter1" val="65"/>
              <dgm:constr type="primFontSz" for="des" forName="text1" op="equ" val="65"/>
              <dgm:constr type="userS" for="des" ptType="node" refType="w" refFor="ch" refForName="textCenter" fact="0.67"/>
            </dgm:constrLst>
          </dgm:if>
          <dgm:if name="Name23" axis="ch ch" ptType="node node" func="cnt" op="equ" val="2">
            <dgm:constrLst>
              <dgm:constr type="ctrX" for="ch" forName="textCenter" refType="w" fact="0.5"/>
              <dgm:constr type="ctrY" for="ch" forName="textCenter" refType="h" fact="0.5"/>
              <dgm:constr type="w" for="ch" forName="textCenter" refType="w" fact="0.25"/>
              <dgm:constr type="h" for="ch" forName="textCenter" refType="w" refFor="ch" refForName="textCenter"/>
              <dgm:constr type="ctrX" for="ch" forName="cycle_1" refType="w" fact="0.5"/>
              <dgm:constr type="t" for="ch" forName="cycle_1"/>
              <dgm:constr type="w" for="ch" forName="cycle_1" refType="w"/>
              <dgm:constr type="h" for="ch" forName="cycle_1" refType="h" fact="0.34"/>
              <dgm:constr type="ctrX" for="ch" forName="cycle_2" refType="w" fact="0.5"/>
              <dgm:constr type="b" for="ch" forName="cycle_2" refType="h"/>
              <dgm:constr type="w" for="ch" forName="cycle_2" refType="w"/>
              <dgm:constr type="h" for="ch" forName="cycle_2" refType="h" fact="0.34"/>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userS" for="des" ptType="node" refType="w" refFor="ch" refForName="textCenter" fact="0.67"/>
            </dgm:constrLst>
          </dgm:if>
          <dgm:if name="Name24" axis="ch ch" ptType="node node" func="cnt" op="equ" val="3">
            <dgm:choose name="Name25">
              <dgm:if name="Name26" axis="ch ch ch" ptType="node node node" st="1 2 0" cnt="1 1 0" func="cnt" op="equ" val="1">
                <dgm:choose name="Name27">
                  <dgm:if name="Name28" axis="ch ch ch" ptType="node node node" st="1 3 0" cnt="1 1 0" func="cnt" op="equ" val="1">
                    <dgm:constrLst>
                      <dgm:constr type="ctrX" for="ch" forName="textCenter" refType="w" fact="0.5"/>
                      <dgm:constr type="t" for="ch" forName="textCenter" refType="h" fact="0.436"/>
                      <dgm:constr type="w" for="ch" forName="textCenter" refType="w" fact="0.21"/>
                      <dgm:constr type="h" for="ch" forName="textCenter" refType="w" refFor="ch" refForName="textCenter"/>
                      <dgm:constr type="ctrX" for="ch" forName="cycle_1" refType="w" fact="0.5"/>
                      <dgm:constr type="t" for="ch" forName="cycle_1"/>
                      <dgm:constr type="w" for="ch" forName="cycle_1" refType="w" fact="0.61"/>
                      <dgm:constr type="h" for="ch" forName="cycle_1" refType="h" fact="0.36"/>
                      <dgm:constr type="diam" for="ch" forName="cycle_1" refType="w" fact="0.5"/>
                      <dgm:constr type="l" for="ch" forName="cycle_2"/>
                      <dgm:constr type="b" for="ch" forName="cycle_2" refType="h" fact="0.85"/>
                      <dgm:constr type="w" for="ch" forName="cycle_2" refType="w" fact="0.46"/>
                      <dgm:constr type="h" for="ch" forName="cycle_2" refType="h" fact="0.54"/>
                      <dgm:constr type="diam" for="ch" forName="cycle_2" refType="w" fact="0.5"/>
                      <dgm:constr type="r" for="ch" forName="cycle_3" refType="w"/>
                      <dgm:constr type="b" for="ch" forName="cycle_3" refType="h" fact="0.85"/>
                      <dgm:constr type="w" for="ch" forName="cycle_3" refType="w" fact="0.46"/>
                      <dgm:constr type="h" for="ch" forName="cycle_3" refType="h" fact="0.54"/>
                      <dgm:constr type="diam" for="ch" forName="cycle_3" refType="w"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userS" for="des" ptType="node" refType="w" refFor="ch" refForName="textCenter" fact="0.67"/>
                    </dgm:constrLst>
                  </dgm:if>
                  <dgm:else name="Name29">
                    <dgm:constrLst>
                      <dgm:constr type="ctrX" for="ch" forName="textCenter" refType="w" fact="0.5"/>
                      <dgm:constr type="t" for="ch" forName="textCenter" refType="h" fact="0.436"/>
                      <dgm:constr type="w" for="ch" forName="textCenter" refType="w" fact="0.21"/>
                      <dgm:constr type="h" for="ch" forName="textCenter" refType="w" refFor="ch" refForName="textCenter"/>
                      <dgm:constr type="ctrX" for="ch" forName="cycle_1" refType="w" fact="0.5"/>
                      <dgm:constr type="t" for="ch" forName="cycle_1"/>
                      <dgm:constr type="w" for="ch" forName="cycle_1" refType="w" fact="0.61"/>
                      <dgm:constr type="h" for="ch" forName="cycle_1" refType="h" fact="0.36"/>
                      <dgm:constr type="diam" for="ch" forName="cycle_1" refType="w" fact="0.5"/>
                      <dgm:constr type="l" for="ch" forName="cycle_2"/>
                      <dgm:constr type="b" for="ch" forName="cycle_2" refType="h" fact="0.85"/>
                      <dgm:constr type="w" for="ch" forName="cycle_2" refType="w" fact="0.46"/>
                      <dgm:constr type="h" for="ch" forName="cycle_2" refType="h" fact="0.54"/>
                      <dgm:constr type="diam" for="ch" forName="cycle_2" refType="w" fact="0.5"/>
                      <dgm:constr type="r" for="ch" forName="cycle_3" refType="w"/>
                      <dgm:constr type="b" for="ch" forName="cycle_3" refType="h"/>
                      <dgm:constr type="w" for="ch" forName="cycle_3" refType="w" fact="0.46"/>
                      <dgm:constr type="h" for="ch" forName="cycle_3" refType="h" fact="0.54"/>
                      <dgm:constr type="diam" for="ch" forName="cycle_3" refType="w"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userS" for="des" ptType="node" refType="w" refFor="ch" refForName="textCenter" fact="0.67"/>
                    </dgm:constrLst>
                  </dgm:else>
                </dgm:choose>
              </dgm:if>
              <dgm:else name="Name30">
                <dgm:choose name="Name31">
                  <dgm:if name="Name32" axis="ch ch ch" ptType="node node node" st="1 3 0" cnt="1 1 0" func="cnt" op="equ" val="1">
                    <dgm:constrLst>
                      <dgm:constr type="ctrX" for="ch" forName="textCenter" refType="w" fact="0.5"/>
                      <dgm:constr type="t" for="ch" forName="textCenter" refType="h" fact="0.436"/>
                      <dgm:constr type="w" for="ch" forName="textCenter" refType="w" fact="0.21"/>
                      <dgm:constr type="h" for="ch" forName="textCenter" refType="w" refFor="ch" refForName="textCenter"/>
                      <dgm:constr type="ctrX" for="ch" forName="cycle_1" refType="w" fact="0.5"/>
                      <dgm:constr type="t" for="ch" forName="cycle_1"/>
                      <dgm:constr type="w" for="ch" forName="cycle_1" refType="w" fact="0.61"/>
                      <dgm:constr type="h" for="ch" forName="cycle_1" refType="h" fact="0.36"/>
                      <dgm:constr type="diam" for="ch" forName="cycle_1" refType="w" fact="0.5"/>
                      <dgm:constr type="l" for="ch" forName="cycle_2"/>
                      <dgm:constr type="b" for="ch" forName="cycle_2" refType="h"/>
                      <dgm:constr type="w" for="ch" forName="cycle_2" refType="w" fact="0.46"/>
                      <dgm:constr type="h" for="ch" forName="cycle_2" refType="h" fact="0.54"/>
                      <dgm:constr type="diam" for="ch" forName="cycle_2" refType="w" fact="0.5"/>
                      <dgm:constr type="r" for="ch" forName="cycle_3" refType="w"/>
                      <dgm:constr type="b" for="ch" forName="cycle_3" refType="h" fact="0.85"/>
                      <dgm:constr type="w" for="ch" forName="cycle_3" refType="w" fact="0.46"/>
                      <dgm:constr type="h" for="ch" forName="cycle_3" refType="h" fact="0.54"/>
                      <dgm:constr type="diam" for="ch" forName="cycle_3" refType="w"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userS" for="des" ptType="node" refType="w" refFor="ch" refForName="textCenter" fact="0.67"/>
                    </dgm:constrLst>
                  </dgm:if>
                  <dgm:else name="Name33">
                    <dgm:constrLst>
                      <dgm:constr type="ctrX" for="ch" forName="textCenter" refType="w" fact="0.5"/>
                      <dgm:constr type="t" for="ch" forName="textCenter" refType="h" fact="0.436"/>
                      <dgm:constr type="w" for="ch" forName="textCenter" refType="w" fact="0.21"/>
                      <dgm:constr type="h" for="ch" forName="textCenter" refType="w" refFor="ch" refForName="textCenter"/>
                      <dgm:constr type="ctrX" for="ch" forName="cycle_1" refType="w" fact="0.5"/>
                      <dgm:constr type="t" for="ch" forName="cycle_1"/>
                      <dgm:constr type="w" for="ch" forName="cycle_1" refType="w" fact="0.61"/>
                      <dgm:constr type="h" for="ch" forName="cycle_1" refType="h" fact="0.36"/>
                      <dgm:constr type="diam" for="ch" forName="cycle_1" refType="w" fact="0.5"/>
                      <dgm:constr type="l" for="ch" forName="cycle_2"/>
                      <dgm:constr type="b" for="ch" forName="cycle_2" refType="h"/>
                      <dgm:constr type="w" for="ch" forName="cycle_2" refType="w" fact="0.46"/>
                      <dgm:constr type="h" for="ch" forName="cycle_2" refType="h" fact="0.54"/>
                      <dgm:constr type="diam" for="ch" forName="cycle_2" refType="w" fact="0.5"/>
                      <dgm:constr type="r" for="ch" forName="cycle_3" refType="w"/>
                      <dgm:constr type="b" for="ch" forName="cycle_3" refType="h"/>
                      <dgm:constr type="w" for="ch" forName="cycle_3" refType="w" fact="0.46"/>
                      <dgm:constr type="h" for="ch" forName="cycle_3" refType="h" fact="0.54"/>
                      <dgm:constr type="diam" for="ch" forName="cycle_3" refType="w"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userS" for="des" ptType="node" refType="w" refFor="ch" refForName="textCenter" fact="0.67"/>
                    </dgm:constrLst>
                  </dgm:else>
                </dgm:choose>
              </dgm:else>
            </dgm:choose>
          </dgm:if>
          <dgm:if name="Name34" axis="ch ch" ptType="node node" func="cnt" op="equ" val="4">
            <dgm:constrLst>
              <dgm:constr type="ctrX" for="ch" forName="textCenter" refType="w" fact="0.5"/>
              <dgm:constr type="ctrY" for="ch" forName="textCenter" refType="h" fact="0.5"/>
              <dgm:constr type="w" for="ch" forName="textCenter" refType="w" fact="0.2"/>
              <dgm:constr type="h" for="ch" forName="textCenter" refType="w" refFor="ch" refForName="textCenter"/>
              <dgm:constr type="ctrX" for="ch" forName="cycle_1" refType="w" fact="0.5"/>
              <dgm:constr type="t" for="ch" forName="cycle_1"/>
              <dgm:constr type="w" for="ch" forName="cycle_1" refType="w" fact="0.5"/>
              <dgm:constr type="h" for="ch" forName="cycle_1" refType="h" fact="0.33"/>
              <dgm:constr type="l" for="ch" forName="cycle_2"/>
              <dgm:constr type="ctrY" for="ch" forName="cycle_2" refType="h" fact="0.5"/>
              <dgm:constr type="w" for="ch" forName="cycle_2" refType="w" fact="0.33"/>
              <dgm:constr type="h" for="ch" forName="cycle_2" refType="h" fact="0.5"/>
              <dgm:constr type="ctrX" for="ch" forName="cycle_3" refType="w" fact="0.5"/>
              <dgm:constr type="b" for="ch" forName="cycle_3" refType="h"/>
              <dgm:constr type="w" for="ch" forName="cycle_3" refType="w" fact="0.5"/>
              <dgm:constr type="h" for="ch" forName="cycle_3" refType="h" fact="0.33"/>
              <dgm:constr type="r" for="ch" forName="cycle_4" refType="w"/>
              <dgm:constr type="ctrY" for="ch" forName="cycle_4" refType="h" fact="0.5"/>
              <dgm:constr type="w" for="ch" forName="cycle_4" refType="w" fact="0.33"/>
              <dgm:constr type="h" for="ch" forName="cycle_4" refType="h" fact="0.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primFontSz" for="des" forName="childCenter4" refType="primFontSz" refFor="des" refForName="childCenter1" op="equ"/>
              <dgm:constr type="primFontSz" for="des" forName="text4" refType="primFontSz" refFor="des" refForName="text1" op="equ"/>
              <dgm:constr type="userS" for="des" ptType="node" refType="w" refFor="ch" refForName="textCenter" fact="0.67"/>
            </dgm:constrLst>
          </dgm:if>
          <dgm:if name="Name35" axis="ch ch" ptType="node node" func="cnt" op="equ" val="5">
            <dgm:constrLst>
              <dgm:constr type="ctrX" for="ch" forName="textCenter" refType="w" fact="0.5"/>
              <dgm:constr type="t" for="ch" forName="textCenter" refType="h" fact="0.42"/>
              <dgm:constr type="w" for="ch" forName="textCenter" refType="w" fact="0.2"/>
              <dgm:constr type="h" for="ch" forName="textCenter" refType="w" refFor="ch" refForName="textCenter"/>
              <dgm:constr type="ctrX" for="ch" forName="cycle_1" refType="w" fact="0.5"/>
              <dgm:constr type="t" for="ch" forName="cycle_1"/>
              <dgm:constr type="w" for="ch" forName="cycle_1" refType="w" fact="0.33"/>
              <dgm:constr type="h" for="ch" forName="cycle_1" refType="w" refFor="ch" refForName="cycle_1"/>
              <dgm:constr type="l" for="ch" forName="cycle_2"/>
              <dgm:constr type="t" for="ch" forName="cycle_2" refType="h" fact="0.24"/>
              <dgm:constr type="w" for="ch" forName="cycle_2" refType="w" fact="0.33"/>
              <dgm:constr type="h" for="ch" forName="cycle_2" refType="w" refFor="ch" refForName="cycle_2"/>
              <dgm:constr type="l" for="ch" forName="cycle_3" refType="w" fact="0.11"/>
              <dgm:constr type="b" for="ch" forName="cycle_3" refType="h"/>
              <dgm:constr type="w" for="ch" forName="cycle_3" refType="w" fact="0.33"/>
              <dgm:constr type="h" for="ch" forName="cycle_3" refType="w" refFor="ch" refForName="cycle_3"/>
              <dgm:constr type="r" for="ch" forName="cycle_4" refType="w" fact="0.89"/>
              <dgm:constr type="b" for="ch" forName="cycle_4" refType="h"/>
              <dgm:constr type="w" for="ch" forName="cycle_4" refType="w" fact="0.33"/>
              <dgm:constr type="h" for="ch" forName="cycle_4" refType="w" refFor="ch" refForName="cycle_4"/>
              <dgm:constr type="r" for="ch" forName="cycle_5" refType="w"/>
              <dgm:constr type="t" for="ch" forName="cycle_5" refType="h" fact="0.24"/>
              <dgm:constr type="w" for="ch" forName="cycle_5" refType="w" fact="0.33"/>
              <dgm:constr type="h" for="ch" forName="cycle_5" refType="w" refFor="ch" refForName="cycle_5"/>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primFontSz" for="des" forName="childCenter4" refType="primFontSz" refFor="des" refForName="childCenter1" op="equ"/>
              <dgm:constr type="primFontSz" for="des" forName="text4" refType="primFontSz" refFor="des" refForName="text1" op="equ"/>
              <dgm:constr type="primFontSz" for="des" forName="childCenter5" refType="primFontSz" refFor="des" refForName="childCenter1" op="equ"/>
              <dgm:constr type="primFontSz" for="des" forName="text5" refType="primFontSz" refFor="des" refForName="text1" op="equ"/>
              <dgm:constr type="userS" for="des" ptType="node" refType="w" refFor="ch" refForName="textCenter" fact="0.67"/>
            </dgm:constrLst>
          </dgm:if>
          <dgm:if name="Name36" axis="ch ch" ptType="node node" func="cnt" op="equ" val="6">
            <dgm:constrLst>
              <dgm:constr type="ctrX" for="ch" forName="textCenter" refType="w" fact="0.5"/>
              <dgm:constr type="ctrY" for="ch" forName="textCenter" refType="h" fact="0.5"/>
              <dgm:constr type="w" for="ch" forName="textCenter" refType="w" fact="0.2"/>
              <dgm:constr type="h" for="ch" forName="textCenter" refType="w" refFor="ch" refForName="textCenter"/>
              <dgm:constr type="ctrX" for="ch" forName="cycle_1" refType="w" fact="0.5"/>
              <dgm:constr type="t" for="ch" forName="cycle_1"/>
              <dgm:constr type="w" for="ch" forName="cycle_1" refType="w" fact="0.33"/>
              <dgm:constr type="h" for="ch" forName="cycle_1" refType="w" refFor="ch" refForName="cycle_1"/>
              <dgm:constr type="l" for="ch" forName="cycle_2"/>
              <dgm:constr type="t" for="ch" forName="cycle_2" refType="h" fact="0.17"/>
              <dgm:constr type="w" for="ch" forName="cycle_2" refType="w" fact="0.33"/>
              <dgm:constr type="h" for="ch" forName="cycle_2" refType="w" refFor="ch" refForName="cycle_2"/>
              <dgm:constr type="l" for="ch" forName="cycle_3"/>
              <dgm:constr type="b" for="ch" forName="cycle_3" refType="h" fact="0.83"/>
              <dgm:constr type="w" for="ch" forName="cycle_3" refType="w" fact="0.33"/>
              <dgm:constr type="h" for="ch" forName="cycle_3" refType="w" refFor="ch" refForName="cycle_3"/>
              <dgm:constr type="ctrX" for="ch" forName="cycle_4" refType="w" fact="0.5"/>
              <dgm:constr type="b" for="ch" forName="cycle_4" refType="h"/>
              <dgm:constr type="w" for="ch" forName="cycle_4" refType="w" fact="0.33"/>
              <dgm:constr type="h" for="ch" forName="cycle_4" refType="w" refFor="ch" refForName="cycle_4"/>
              <dgm:constr type="r" for="ch" forName="cycle_5" refType="w"/>
              <dgm:constr type="b" for="ch" forName="cycle_5" refType="h" fact="0.83"/>
              <dgm:constr type="w" for="ch" forName="cycle_5" refType="w" fact="0.33"/>
              <dgm:constr type="h" for="ch" forName="cycle_5" refType="w" refFor="ch" refForName="cycle_5"/>
              <dgm:constr type="r" for="ch" forName="cycle_6" refType="w"/>
              <dgm:constr type="t" for="ch" forName="cycle_6" refType="h" fact="0.17"/>
              <dgm:constr type="w" for="ch" forName="cycle_6" refType="w" fact="0.33"/>
              <dgm:constr type="h" for="ch" forName="cycle_6" refType="w" refFor="ch" refForName="cycle_6"/>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primFontSz" for="des" forName="childCenter4" refType="primFontSz" refFor="des" refForName="childCenter1" op="equ"/>
              <dgm:constr type="primFontSz" for="des" forName="text4" refType="primFontSz" refFor="des" refForName="text1" op="equ"/>
              <dgm:constr type="primFontSz" for="des" forName="childCenter5" refType="primFontSz" refFor="des" refForName="childCenter1" op="equ"/>
              <dgm:constr type="primFontSz" for="des" forName="text5" refType="primFontSz" refFor="des" refForName="text1" op="equ"/>
              <dgm:constr type="primFontSz" for="des" forName="childCenter6" refType="primFontSz" refFor="des" refForName="childCenter1" op="equ"/>
              <dgm:constr type="primFontSz" for="des" forName="text6" refType="primFontSz" refFor="des" refForName="text1" op="equ"/>
              <dgm:constr type="userS" for="des" ptType="node" refType="w" refFor="ch" refForName="textCenter" fact="0.67"/>
            </dgm:constrLst>
          </dgm:if>
          <dgm:else name="Name37">
            <dgm:constrLst>
              <dgm:constr type="ctrX" for="ch" forName="textCenter" refType="w" fact="0.5"/>
              <dgm:constr type="t" for="ch" forName="textCenter" refType="h" fact="0.444"/>
              <dgm:constr type="w" for="ch" forName="textCenter" refType="w" fact="0.167"/>
              <dgm:constr type="h" for="ch" forName="textCenter" refType="w" refFor="ch" refForName="textCenter"/>
              <dgm:constr type="ctrX" for="ch" forName="cycle_1" refType="w" fact="0.5"/>
              <dgm:constr type="t" for="ch" forName="cycle_1"/>
              <dgm:constr type="w" for="ch" forName="cycle_1" refType="w" fact="0.263"/>
              <dgm:constr type="h" for="ch" forName="cycle_1" refType="w" refFor="ch" refForName="cycle_1"/>
              <dgm:constr type="l" for="ch" forName="cycle_2" refType="w" fact="0.062"/>
              <dgm:constr type="t" for="ch" forName="cycle_2" refType="h" fact="0.141"/>
              <dgm:constr type="w" for="ch" forName="cycle_2" refType="w" fact="0.263"/>
              <dgm:constr type="h" for="ch" forName="cycle_2" refType="w" refFor="ch" refForName="cycle_2"/>
              <dgm:constr type="l" for="ch" forName="cycle_3"/>
              <dgm:constr type="b" for="ch" forName="cycle_3" refType="h" fact="0.74"/>
              <dgm:constr type="w" for="ch" forName="cycle_3" refType="w" fact="0.263"/>
              <dgm:constr type="h" for="ch" forName="cycle_3" refType="w" refFor="ch" refForName="cycle_3"/>
              <dgm:constr type="l" for="ch" forName="cycle_4" refType="w" fact="0.2"/>
              <dgm:constr type="b" for="ch" forName="cycle_4" refType="h"/>
              <dgm:constr type="w" for="ch" forName="cycle_4" refType="w" fact="0.263"/>
              <dgm:constr type="h" for="ch" forName="cycle_4" refType="w" refFor="ch" refForName="cycle_4"/>
              <dgm:constr type="r" for="ch" forName="cycle_5" refType="w" fact="0.8"/>
              <dgm:constr type="b" for="ch" forName="cycle_5" refType="h"/>
              <dgm:constr type="w" for="ch" forName="cycle_5" refType="w" fact="0.263"/>
              <dgm:constr type="h" for="ch" forName="cycle_5" refType="w" refFor="ch" refForName="cycle_5"/>
              <dgm:constr type="r" for="ch" forName="cycle_6" refType="w"/>
              <dgm:constr type="b" for="ch" forName="cycle_6" refType="h" fact="0.74"/>
              <dgm:constr type="w" for="ch" forName="cycle_6" refType="w" fact="0.263"/>
              <dgm:constr type="h" for="ch" forName="cycle_6" refType="w" refFor="ch" refForName="cycle_6"/>
              <dgm:constr type="r" for="ch" forName="cycle_7" refType="w" fact="0.938"/>
              <dgm:constr type="t" for="ch" forName="cycle_7" refType="h" fact="0.141"/>
              <dgm:constr type="w" for="ch" forName="cycle_7" refType="w" fact="0.263"/>
              <dgm:constr type="h" for="ch" forName="cycle_7" refType="w" refFor="ch" refForName="cycle_7"/>
              <dgm:constr type="primFontSz" for="ch" forName="textCenter" val="65"/>
              <dgm:constr type="primFontSz" for="des" forName="childCenter1" val="65"/>
              <dgm:constr type="primFontSz" for="des" forName="text1" op="equ" val="65"/>
              <dgm:constr type="primFontSz" for="des" forName="childCenter2" refType="primFontSz" refFor="des" refForName="childCenter1" op="equ"/>
              <dgm:constr type="primFontSz" for="des" forName="text2" refType="primFontSz" refFor="des" refForName="text1" op="equ"/>
              <dgm:constr type="primFontSz" for="des" forName="childCenter3" refType="primFontSz" refFor="des" refForName="childCenter1" op="equ"/>
              <dgm:constr type="primFontSz" for="des" forName="text3" refType="primFontSz" refFor="des" refForName="text1" op="equ"/>
              <dgm:constr type="primFontSz" for="des" forName="childCenter4" refType="primFontSz" refFor="des" refForName="childCenter1" op="equ"/>
              <dgm:constr type="primFontSz" for="des" forName="text4" refType="primFontSz" refFor="des" refForName="text1" op="equ"/>
              <dgm:constr type="primFontSz" for="des" forName="childCenter5" refType="primFontSz" refFor="des" refForName="childCenter1" op="equ"/>
              <dgm:constr type="primFontSz" for="des" forName="text5" refType="primFontSz" refFor="des" refForName="text1" op="equ"/>
              <dgm:constr type="primFontSz" for="des" forName="childCenter6" refType="primFontSz" refFor="des" refForName="childCenter1" op="equ"/>
              <dgm:constr type="primFontSz" for="des" forName="text6" refType="primFontSz" refFor="des" refForName="text1" op="equ"/>
              <dgm:constr type="primFontSz" for="des" forName="childCenter7" refType="primFontSz" refFor="des" refForName="childCenter1" op="equ"/>
              <dgm:constr type="primFontSz" for="des" forName="text7" refType="primFontSz" refFor="des" refForName="text1" op="equ"/>
              <dgm:constr type="userS" for="des" ptType="node" refType="w" refFor="ch" refForName="textCenter" fact="0.67"/>
            </dgm:constrLst>
          </dgm:else>
        </dgm:choose>
      </dgm:else>
    </dgm:choose>
    <dgm:forEach name="Name38" axis="ch" ptType="node" cnt="1">
      <dgm:choose name="Name39">
        <dgm:if name="Name40" axis="des" func="maxDepth" op="lte" val="1">
          <dgm:layoutNode name="singleCycle">
            <dgm:choose name="Name41">
              <dgm:if name="Name42" axis="ch" ptType="node" func="cnt" op="equ" val="1">
                <dgm:choose name="Name43">
                  <dgm:if name="Name44" func="var" arg="dir" op="equ" val="norm">
                    <dgm:alg type="cycle">
                      <dgm:param type="stAng" val="90"/>
                      <dgm:param type="ctrShpMap" val="fNode"/>
                    </dgm:alg>
                  </dgm:if>
                  <dgm:else name="Name45">
                    <dgm:alg type="cycle">
                      <dgm:param type="stAng" val="-90"/>
                      <dgm:param type="spanAng" val="-360"/>
                      <dgm:param type="ctrShpMap" val="fNode"/>
                    </dgm:alg>
                  </dgm:else>
                </dgm:choose>
              </dgm:if>
              <dgm:else name="Name46">
                <dgm:choose name="Name47">
                  <dgm:if name="Name48" func="var" arg="dir" op="equ" val="norm">
                    <dgm:alg type="cycle">
                      <dgm:param type="ctrShpMap" val="fNode"/>
                    </dgm:alg>
                  </dgm:if>
                  <dgm:else name="Name49">
                    <dgm:alg type="cycle">
                      <dgm:param type="spanAng" val="-360"/>
                      <dgm:param type="ctrShpMap" val="fNode"/>
                    </dgm:alg>
                  </dgm:else>
                </dgm:choose>
              </dgm:else>
            </dgm:choose>
            <dgm:shape xmlns:r="http://schemas.openxmlformats.org/officeDocument/2006/relationships" r:blip="">
              <dgm:adjLst/>
            </dgm:shape>
            <dgm:presOf/>
            <dgm:choose name="Name50">
              <dgm:if name="Name51" axis="ch" ptType="node" func="cnt" op="equ" val="0">
                <dgm:constrLst>
                  <dgm:constr type="w" for="ch" forName="singleCenter" refType="w"/>
                  <dgm:constr type="h" for="ch" forName="singleCenter" refType="w" refFor="ch" refForName="singleCenter"/>
                </dgm:constrLst>
              </dgm:if>
              <dgm:if name="Name52" axis="ch" ptType="node" func="cnt" op="equ" val="1">
                <dgm:constrLst>
                  <dgm:constr type="w" for="ch" forName="singleCenter" refType="w" fact="0.5"/>
                  <dgm:constr type="h" for="ch" forName="singleCenter" refType="w" refFor="ch" refForName="singleCenter"/>
                  <dgm:constr type="userS" for="ch" ptType="node" refType="w" refFor="ch" refForName="singleCenter" fact="0.67"/>
                </dgm:constrLst>
              </dgm:if>
              <dgm:else name="Name53">
                <dgm:constrLst>
                  <dgm:constr type="w" for="ch" forName="singleCenter" refType="w" fact="0.3"/>
                  <dgm:constr type="h" for="ch" forName="singleCenter" refType="w" refFor="ch" refForName="singleCenter"/>
                  <dgm:constr type="userS" for="ch" ptType="node" refType="w" refFor="ch" refForName="singleCenter" fact="0.67"/>
                </dgm:constrLst>
              </dgm:else>
            </dgm:choose>
            <dgm:layoutNode name="singleCenter" styleLbl="node1">
              <dgm:varLst>
                <dgm:chMax val="7"/>
                <dgm:chPref val="7"/>
              </dgm:varLst>
              <dgm:alg type="tx"/>
              <dgm:shape xmlns:r="http://schemas.openxmlformats.org/officeDocument/2006/relationships" type="roundRect" r:blip="">
                <dgm:adjLst/>
              </dgm:shape>
              <dgm:presOf axis="self" ptType="node"/>
              <dgm:constrLst>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name="Name54" axis="ch" cnt="21">
              <dgm:forEach name="Name55" axis="self" ptType="parTrans">
                <dgm:layoutNode name="Name56">
                  <dgm:alg type="conn">
                    <dgm:param type="dim" val="1D"/>
                    <dgm:param type="begPts" val="auto"/>
                    <dgm:param type="endPts" val="auto"/>
                    <dgm:param type="begSty" val="noArr"/>
                    <dgm:param type="endSty" val="noArr"/>
                  </dgm:alg>
                  <dgm:shape xmlns:r="http://schemas.openxmlformats.org/officeDocument/2006/relationships" type="conn" r:blip="">
                    <dgm:adjLst/>
                  </dgm:shape>
                  <dgm:presOf axis="self"/>
                  <dgm:constrLst>
                    <dgm:constr type="begPad"/>
                    <dgm:constr type="endPad"/>
                  </dgm:constrLst>
                </dgm:layoutNode>
              </dgm:forEach>
              <dgm:forEach name="Name57" axis="self" ptType="node">
                <dgm:layoutNode name="text0" styleLbl="node1">
                  <dgm:varLst>
                    <dgm:bulletEnabled val="1"/>
                  </dgm:varLst>
                  <dgm:alg type="tx"/>
                  <dgm:shape xmlns:r="http://schemas.openxmlformats.org/officeDocument/2006/relationships" type="roundRect" r:blip="">
                    <dgm:adjLst/>
                  </dgm:shape>
                  <dgm:presOf axis="desOr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dgm:forEach>
          </dgm:layoutNode>
        </dgm:if>
        <dgm:else name="Name58">
          <dgm:layoutNode name="textCenter" styleLbl="node1">
            <dgm:alg type="tx"/>
            <dgm:shape xmlns:r="http://schemas.openxmlformats.org/officeDocument/2006/relationships" type="roundRect" r:blip="">
              <dgm:adjLst/>
            </dgm:shape>
            <dgm:presOf axis="self" ptType="node"/>
            <dgm:constrLst>
              <dgm:constr type="tMarg" refType="primFontSz" fact="0.2"/>
              <dgm:constr type="bMarg" refType="primFontSz" fact="0.2"/>
              <dgm:constr type="lMarg" refType="primFontSz" fact="0.2"/>
              <dgm:constr type="rMarg" refType="primFontSz" fact="0.2"/>
            </dgm:constrLst>
            <dgm:ruleLst>
              <dgm:rule type="primFontSz" val="5" fact="NaN" max="NaN"/>
            </dgm:ruleLst>
          </dgm:layoutNode>
          <dgm:choose name="Name59">
            <dgm:if name="Name60" axis="ch" ptType="node" func="cnt" op="gte" val="1">
              <dgm:layoutNode name="cycle_1">
                <dgm:choose name="Name61">
                  <dgm:if name="Name62" func="var" arg="dir" op="equ" val="norm">
                    <dgm:choose name="Name63">
                      <dgm:if name="Name64" axis="ch" ptType="node" func="cnt" op="equ" val="1">
                        <dgm:choose name="Name65">
                          <dgm:if name="Name66" axis="ch ch" ptType="node node" st="1 1" cnt="1 0" func="cnt" op="equ" val="1">
                            <dgm:alg type="cycle">
                              <dgm:param type="ctrShpMap" val="fNode"/>
                              <dgm:param type="stAng" val="90"/>
                            </dgm:alg>
                          </dgm:if>
                          <dgm:if name="Name67" axis="ch ch" ptType="node node" st="1 1" cnt="1 0" func="cnt" op="equ" val="2">
                            <dgm:alg type="cycle">
                              <dgm:param type="ctrShpMap" val="fNode"/>
                              <dgm:param type="stAng" val="45"/>
                              <dgm:param type="spanAng" val="90"/>
                            </dgm:alg>
                          </dgm:if>
                          <dgm:else name="Name68">
                            <dgm:alg type="cycle">
                              <dgm:param type="ctrShpMap" val="fNode"/>
                              <dgm:param type="stAng" val="0"/>
                              <dgm:param type="spanAng" val="180"/>
                            </dgm:alg>
                          </dgm:else>
                        </dgm:choose>
                      </dgm:if>
                      <dgm:if name="Name69" axis="ch" ptType="node" func="cnt" op="equ" val="2">
                        <dgm:choose name="Name70">
                          <dgm:if name="Name71" axis="ch ch" ptType="node node" st="1 1" cnt="1 0" func="cnt" op="equ" val="1">
                            <dgm:alg type="cycle">
                              <dgm:param type="ctrShpMap" val="fNode"/>
                              <dgm:param type="stAng" val="0"/>
                            </dgm:alg>
                          </dgm:if>
                          <dgm:if name="Name72" axis="ch ch" ptType="node node" st="1 1" cnt="1 0" func="cnt" op="equ" val="2">
                            <dgm:alg type="cycle">
                              <dgm:param type="ctrShpMap" val="fNode"/>
                              <dgm:param type="stAng" val="315"/>
                              <dgm:param type="spanAng" val="90"/>
                            </dgm:alg>
                          </dgm:if>
                          <dgm:else name="Name73">
                            <dgm:alg type="cycle">
                              <dgm:param type="ctrShpMap" val="fNode"/>
                              <dgm:param type="stAng" val="270"/>
                              <dgm:param type="spanAng" val="180"/>
                            </dgm:alg>
                          </dgm:else>
                        </dgm:choose>
                      </dgm:if>
                      <dgm:if name="Name74" axis="ch" ptType="node" func="cnt" op="equ" val="3">
                        <dgm:choose name="Name75">
                          <dgm:if name="Name76" axis="ch ch" ptType="node node" st="1 1" cnt="1 0" func="cnt" op="equ" val="1">
                            <dgm:alg type="cycle">
                              <dgm:param type="ctrShpMap" val="fNode"/>
                              <dgm:param type="stAng" val="0"/>
                            </dgm:alg>
                          </dgm:if>
                          <dgm:if name="Name77" axis="ch ch" ptType="node node" st="1 1" cnt="1 0" func="cnt" op="equ" val="2">
                            <dgm:alg type="cycle">
                              <dgm:param type="ctrShpMap" val="fNode"/>
                              <dgm:param type="stAng" val="315"/>
                              <dgm:param type="spanAng" val="90"/>
                            </dgm:alg>
                          </dgm:if>
                          <dgm:else name="Name78">
                            <dgm:alg type="cycle">
                              <dgm:param type="ctrShpMap" val="fNode"/>
                              <dgm:param type="stAng" val="270"/>
                              <dgm:param type="spanAng" val="180"/>
                            </dgm:alg>
                          </dgm:else>
                        </dgm:choose>
                      </dgm:if>
                      <dgm:if name="Name79" axis="ch" ptType="node" func="cnt" op="equ" val="4">
                        <dgm:choose name="Name80">
                          <dgm:if name="Name81" axis="ch ch" ptType="node node" st="1 1" cnt="1 0" func="cnt" op="equ" val="1">
                            <dgm:alg type="cycle">
                              <dgm:param type="ctrShpMap" val="fNode"/>
                              <dgm:param type="stAng" val="0"/>
                            </dgm:alg>
                          </dgm:if>
                          <dgm:if name="Name82" axis="ch ch" ptType="node node" st="1 1" cnt="1 0" func="cnt" op="equ" val="2">
                            <dgm:alg type="cycle">
                              <dgm:param type="ctrShpMap" val="fNode"/>
                              <dgm:param type="stAng" val="315"/>
                              <dgm:param type="spanAng" val="90"/>
                            </dgm:alg>
                          </dgm:if>
                          <dgm:else name="Name83">
                            <dgm:alg type="cycle">
                              <dgm:param type="ctrShpMap" val="fNode"/>
                              <dgm:param type="stAng" val="292.5"/>
                              <dgm:param type="spanAng" val="135"/>
                            </dgm:alg>
                          </dgm:else>
                        </dgm:choose>
                      </dgm:if>
                      <dgm:if name="Name84" axis="ch" ptType="node" func="cnt" op="equ" val="5">
                        <dgm:choose name="Name85">
                          <dgm:if name="Name86" axis="ch ch" ptType="node node" st="1 1" cnt="1 0" func="cnt" op="equ" val="1">
                            <dgm:alg type="cycle">
                              <dgm:param type="ctrShpMap" val="fNode"/>
                              <dgm:param type="stAng" val="0"/>
                            </dgm:alg>
                          </dgm:if>
                          <dgm:if name="Name87" axis="ch ch" ptType="node node" st="1 1" cnt="1 0" func="cnt" op="equ" val="2">
                            <dgm:alg type="cycle">
                              <dgm:param type="ctrShpMap" val="fNode"/>
                              <dgm:param type="stAng" val="315"/>
                              <dgm:param type="spanAng" val="90"/>
                            </dgm:alg>
                          </dgm:if>
                          <dgm:else name="Name88">
                            <dgm:alg type="cycle">
                              <dgm:param type="ctrShpMap" val="fNode"/>
                              <dgm:param type="stAng" val="0"/>
                              <dgm:param type="spanAng" val="360"/>
                            </dgm:alg>
                          </dgm:else>
                        </dgm:choose>
                      </dgm:if>
                      <dgm:if name="Name89" axis="ch" ptType="node" func="cnt" op="equ" val="6">
                        <dgm:choose name="Name90">
                          <dgm:if name="Name91" axis="ch ch" ptType="node node" st="1 1" cnt="1 0" func="cnt" op="equ" val="1">
                            <dgm:alg type="cycle">
                              <dgm:param type="ctrShpMap" val="fNode"/>
                              <dgm:param type="stAng" val="0"/>
                            </dgm:alg>
                          </dgm:if>
                          <dgm:if name="Name92" axis="ch ch" ptType="node node" st="1 1" cnt="1 0" func="cnt" op="equ" val="2">
                            <dgm:alg type="cycle">
                              <dgm:param type="ctrShpMap" val="fNode"/>
                              <dgm:param type="stAng" val="315"/>
                              <dgm:param type="spanAng" val="90"/>
                            </dgm:alg>
                          </dgm:if>
                          <dgm:else name="Name93">
                            <dgm:alg type="cycle">
                              <dgm:param type="ctrShpMap" val="fNode"/>
                              <dgm:param type="stAng" val="0"/>
                              <dgm:param type="spanAng" val="360"/>
                            </dgm:alg>
                          </dgm:else>
                        </dgm:choose>
                      </dgm:if>
                      <dgm:if name="Name94" axis="ch" ptType="node" func="cnt" op="gte" val="7">
                        <dgm:choose name="Name95">
                          <dgm:if name="Name96" axis="ch ch" ptType="node node" st="1 1" cnt="1 0" func="cnt" op="equ" val="1">
                            <dgm:alg type="cycle">
                              <dgm:param type="ctrShpMap" val="fNode"/>
                              <dgm:param type="stAng" val="0"/>
                            </dgm:alg>
                          </dgm:if>
                          <dgm:if name="Name97" axis="ch ch" ptType="node node" st="1 1" cnt="1 0" func="cnt" op="equ" val="2">
                            <dgm:alg type="cycle">
                              <dgm:param type="ctrShpMap" val="fNode"/>
                              <dgm:param type="stAng" val="315"/>
                              <dgm:param type="spanAng" val="90"/>
                            </dgm:alg>
                          </dgm:if>
                          <dgm:else name="Name98">
                            <dgm:alg type="cycle">
                              <dgm:param type="ctrShpMap" val="fNode"/>
                              <dgm:param type="stAng" val="0"/>
                              <dgm:param type="spanAng" val="360"/>
                            </dgm:alg>
                          </dgm:else>
                        </dgm:choose>
                      </dgm:if>
                      <dgm:else name="Name99"/>
                    </dgm:choose>
                  </dgm:if>
                  <dgm:else name="Name100">
                    <dgm:choose name="Name101">
                      <dgm:if name="Name102" axis="ch" ptType="node" func="cnt" op="equ" val="1">
                        <dgm:choose name="Name103">
                          <dgm:if name="Name104" axis="ch ch" ptType="node node" st="1 1" cnt="1 0" func="cnt" op="equ" val="1">
                            <dgm:alg type="cycle">
                              <dgm:param type="ctrShpMap" val="fNode"/>
                              <dgm:param type="stAng" val="270"/>
                            </dgm:alg>
                          </dgm:if>
                          <dgm:if name="Name105" axis="ch ch" ptType="node node" st="1 1" cnt="1 0" func="cnt" op="equ" val="2">
                            <dgm:alg type="cycle">
                              <dgm:param type="ctrShpMap" val="fNode"/>
                              <dgm:param type="stAng" val="315"/>
                              <dgm:param type="spanAng" val="-90"/>
                            </dgm:alg>
                          </dgm:if>
                          <dgm:else name="Name106">
                            <dgm:alg type="cycle">
                              <dgm:param type="ctrShpMap" val="fNode"/>
                              <dgm:param type="stAng" val="0"/>
                              <dgm:param type="spanAng" val="-180"/>
                            </dgm:alg>
                          </dgm:else>
                        </dgm:choose>
                      </dgm:if>
                      <dgm:if name="Name107" axis="ch" ptType="node" func="cnt" op="equ" val="2">
                        <dgm:choose name="Name108">
                          <dgm:if name="Name109" axis="ch ch" ptType="node node" st="1 1" cnt="1 0" func="cnt" op="equ" val="1">
                            <dgm:alg type="cycle">
                              <dgm:param type="ctrShpMap" val="fNode"/>
                              <dgm:param type="stAng" val="0"/>
                            </dgm:alg>
                          </dgm:if>
                          <dgm:if name="Name110" axis="ch ch" ptType="node node" st="1 1" cnt="1 0" func="cnt" op="equ" val="2">
                            <dgm:alg type="cycle">
                              <dgm:param type="ctrShpMap" val="fNode"/>
                              <dgm:param type="stAng" val="45"/>
                              <dgm:param type="spanAng" val="-90"/>
                            </dgm:alg>
                          </dgm:if>
                          <dgm:else name="Name111">
                            <dgm:alg type="cycle">
                              <dgm:param type="ctrShpMap" val="fNode"/>
                              <dgm:param type="stAng" val="90"/>
                              <dgm:param type="spanAng" val="-180"/>
                            </dgm:alg>
                          </dgm:else>
                        </dgm:choose>
                      </dgm:if>
                      <dgm:if name="Name112" axis="ch" ptType="node" func="cnt" op="equ" val="3">
                        <dgm:choose name="Name113">
                          <dgm:if name="Name114" axis="ch ch" ptType="node node" st="1 1" cnt="1 0" func="cnt" op="equ" val="1">
                            <dgm:alg type="cycle">
                              <dgm:param type="ctrShpMap" val="fNode"/>
                              <dgm:param type="stAng" val="0"/>
                            </dgm:alg>
                          </dgm:if>
                          <dgm:if name="Name115" axis="ch ch" ptType="node node" st="1 1" cnt="1 0" func="cnt" op="equ" val="2">
                            <dgm:alg type="cycle">
                              <dgm:param type="ctrShpMap" val="fNode"/>
                              <dgm:param type="stAng" val="45"/>
                              <dgm:param type="spanAng" val="-90"/>
                            </dgm:alg>
                          </dgm:if>
                          <dgm:else name="Name116">
                            <dgm:alg type="cycle">
                              <dgm:param type="ctrShpMap" val="fNode"/>
                              <dgm:param type="stAng" val="90"/>
                              <dgm:param type="spanAng" val="-180"/>
                            </dgm:alg>
                          </dgm:else>
                        </dgm:choose>
                      </dgm:if>
                      <dgm:if name="Name117" axis="ch" ptType="node" func="cnt" op="equ" val="4">
                        <dgm:choose name="Name118">
                          <dgm:if name="Name119" axis="ch ch" ptType="node node" st="1 1" cnt="1 0" func="cnt" op="equ" val="1">
                            <dgm:alg type="cycle">
                              <dgm:param type="ctrShpMap" val="fNode"/>
                              <dgm:param type="stAng" val="0"/>
                            </dgm:alg>
                          </dgm:if>
                          <dgm:if name="Name120" axis="ch ch" ptType="node node" st="1 1" cnt="1 0" func="cnt" op="equ" val="2">
                            <dgm:alg type="cycle">
                              <dgm:param type="ctrShpMap" val="fNode"/>
                              <dgm:param type="stAng" val="45"/>
                              <dgm:param type="spanAng" val="-90"/>
                            </dgm:alg>
                          </dgm:if>
                          <dgm:else name="Name121">
                            <dgm:alg type="cycle">
                              <dgm:param type="ctrShpMap" val="fNode"/>
                              <dgm:param type="stAng" val="67.5"/>
                              <dgm:param type="spanAng" val="-135"/>
                            </dgm:alg>
                          </dgm:else>
                        </dgm:choose>
                      </dgm:if>
                      <dgm:if name="Name122" axis="ch" ptType="node" func="cnt" op="equ" val="5">
                        <dgm:choose name="Name123">
                          <dgm:if name="Name124" axis="ch ch" ptType="node node" st="1 1" cnt="1 0" func="cnt" op="equ" val="1">
                            <dgm:alg type="cycle">
                              <dgm:param type="ctrShpMap" val="fNode"/>
                              <dgm:param type="stAng" val="0"/>
                            </dgm:alg>
                          </dgm:if>
                          <dgm:if name="Name125" axis="ch ch" ptType="node node" st="1 1" cnt="1 0" func="cnt" op="equ" val="2">
                            <dgm:alg type="cycle">
                              <dgm:param type="ctrShpMap" val="fNode"/>
                              <dgm:param type="stAng" val="45"/>
                              <dgm:param type="spanAng" val="-90"/>
                            </dgm:alg>
                          </dgm:if>
                          <dgm:else name="Name126">
                            <dgm:alg type="cycle">
                              <dgm:param type="ctrShpMap" val="fNode"/>
                              <dgm:param type="stAng" val="0"/>
                              <dgm:param type="spanAng" val="-360"/>
                            </dgm:alg>
                          </dgm:else>
                        </dgm:choose>
                      </dgm:if>
                      <dgm:if name="Name127" axis="ch" ptType="node" func="cnt" op="equ" val="6">
                        <dgm:choose name="Name128">
                          <dgm:if name="Name129" axis="ch ch" ptType="node node" st="1 1" cnt="1 0" func="cnt" op="equ" val="1">
                            <dgm:alg type="cycle">
                              <dgm:param type="ctrShpMap" val="fNode"/>
                              <dgm:param type="stAng" val="0"/>
                            </dgm:alg>
                          </dgm:if>
                          <dgm:if name="Name130" axis="ch ch" ptType="node node" st="1 1" cnt="1 0" func="cnt" op="equ" val="2">
                            <dgm:alg type="cycle">
                              <dgm:param type="ctrShpMap" val="fNode"/>
                              <dgm:param type="stAng" val="45"/>
                              <dgm:param type="spanAng" val="-90"/>
                            </dgm:alg>
                          </dgm:if>
                          <dgm:else name="Name131">
                            <dgm:alg type="cycle">
                              <dgm:param type="ctrShpMap" val="fNode"/>
                              <dgm:param type="stAng" val="0"/>
                              <dgm:param type="spanAng" val="-360"/>
                            </dgm:alg>
                          </dgm:else>
                        </dgm:choose>
                      </dgm:if>
                      <dgm:if name="Name132" axis="ch" ptType="node" func="cnt" op="gte" val="7">
                        <dgm:choose name="Name133">
                          <dgm:if name="Name134" axis="ch ch" ptType="node node" st="1 1" cnt="1 0" func="cnt" op="equ" val="1">
                            <dgm:alg type="cycle">
                              <dgm:param type="ctrShpMap" val="fNode"/>
                              <dgm:param type="stAng" val="0"/>
                            </dgm:alg>
                          </dgm:if>
                          <dgm:if name="Name135" axis="ch ch" ptType="node node" st="1 1" cnt="1 0" func="cnt" op="equ" val="2">
                            <dgm:alg type="cycle">
                              <dgm:param type="ctrShpMap" val="fNode"/>
                              <dgm:param type="stAng" val="45"/>
                              <dgm:param type="spanAng" val="-90"/>
                            </dgm:alg>
                          </dgm:if>
                          <dgm:else name="Name136">
                            <dgm:alg type="cycle">
                              <dgm:param type="ctrShpMap" val="fNode"/>
                              <dgm:param type="stAng" val="0"/>
                              <dgm:param type="spanAng" val="-360"/>
                            </dgm:alg>
                          </dgm:else>
                        </dgm:choose>
                      </dgm:if>
                      <dgm:else name="Name137"/>
                    </dgm:choose>
                  </dgm:else>
                </dgm:choose>
                <dgm:shape xmlns:r="http://schemas.openxmlformats.org/officeDocument/2006/relationships" r:blip="">
                  <dgm:adjLst/>
                </dgm:shape>
                <dgm:presOf/>
                <dgm:constrLst>
                  <dgm:constr type="sp" refType="w" fact="0.1"/>
                  <dgm:constr type="sibSp" refType="w" fact="0.1"/>
                </dgm:constrLst>
                <dgm:forEach name="Name138" axis="ch" ptType="node" cnt="1">
                  <dgm:layoutNode name="childCenter1" styleLbl="node1">
                    <dgm:alg type="tx"/>
                    <dgm:shape xmlns:r="http://schemas.openxmlformats.org/officeDocument/2006/relationships" type="roundRect" r:blip="">
                      <dgm:adjLst/>
                    </dgm:shape>
                    <dgm:presOf axis="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name="Name139" axis="ch">
                    <dgm:forEach name="Name140" axis="self" ptType="parTrans">
                      <dgm:layoutNode name="Name141">
                        <dgm:alg type="conn">
                          <dgm:param type="dim" val="1D"/>
                          <dgm:param type="begPts" val="auto"/>
                          <dgm:param type="endPts" val="auto"/>
                          <dgm:param type="begSty" val="noArr"/>
                          <dgm:param type="endSty" val="noArr"/>
                        </dgm:alg>
                        <dgm:shape xmlns:r="http://schemas.openxmlformats.org/officeDocument/2006/relationships" type="conn" r:blip="">
                          <dgm:adjLst/>
                        </dgm:shape>
                        <dgm:presOf axis="self"/>
                        <dgm:constrLst>
                          <dgm:constr type="begPad"/>
                          <dgm:constr type="endPad"/>
                        </dgm:constrLst>
                      </dgm:layoutNode>
                    </dgm:forEach>
                    <dgm:forEach name="Name142" axis="self" ptType="node">
                      <dgm:layoutNode name="text1" styleLbl="node1">
                        <dgm:varLst>
                          <dgm:bulletEnabled val="1"/>
                        </dgm:varLst>
                        <dgm:alg type="tx"/>
                        <dgm:shape xmlns:r="http://schemas.openxmlformats.org/officeDocument/2006/relationships" type="roundRect" r:blip="">
                          <dgm:adjLst/>
                        </dgm:shape>
                        <dgm:presOf axis="desOr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dgm:forEach>
                </dgm:forEach>
              </dgm:layoutNode>
              <dgm:forEach name="Name143" axis="ch" ptType="parTrans" cnt="1">
                <dgm:layoutNode name="Name144">
                  <dgm:alg type="conn">
                    <dgm:param type="dim" val="1D"/>
                    <dgm:param type="begPts" val="auto"/>
                    <dgm:param type="endPts" val="auto"/>
                    <dgm:param type="endSty" val="noArr"/>
                    <dgm:param type="srcNode" val="textCenter"/>
                    <dgm:param type="dstNode" val="childCenter1"/>
                  </dgm:alg>
                  <dgm:shape xmlns:r="http://schemas.openxmlformats.org/officeDocument/2006/relationships" type="conn" r:blip="" zOrderOff="-999">
                    <dgm:adjLst/>
                  </dgm:shape>
                  <dgm:presOf axis="self"/>
                  <dgm:constrLst>
                    <dgm:constr type="h"/>
                    <dgm:constr type="begPad"/>
                    <dgm:constr type="endPad"/>
                  </dgm:constrLst>
                </dgm:layoutNode>
              </dgm:forEach>
            </dgm:if>
            <dgm:else name="Name145"/>
          </dgm:choose>
          <dgm:choose name="Name146">
            <dgm:if name="Name147" axis="ch" ptType="node" func="cnt" op="gte" val="2">
              <dgm:layoutNode name="cycle_2">
                <dgm:choose name="Name148">
                  <dgm:if name="Name149" func="var" arg="dir" op="equ" val="norm">
                    <dgm:choose name="Name150">
                      <dgm:if name="Name151" axis="ch" ptType="node" func="cnt" op="equ" val="2">
                        <dgm:choose name="Name152">
                          <dgm:if name="Name153" axis="ch ch" ptType="node node" st="2 1" cnt="1 0" func="cnt" op="equ" val="1">
                            <dgm:alg type="cycle">
                              <dgm:param type="ctrShpMap" val="fNode"/>
                              <dgm:param type="stAng" val="180"/>
                            </dgm:alg>
                          </dgm:if>
                          <dgm:if name="Name154" axis="ch ch" ptType="node node" st="2 1" cnt="1 0" func="cnt" op="equ" val="2">
                            <dgm:alg type="cycle">
                              <dgm:param type="ctrShpMap" val="fNode"/>
                              <dgm:param type="stAng" val="135"/>
                              <dgm:param type="spanAng" val="90"/>
                            </dgm:alg>
                          </dgm:if>
                          <dgm:else name="Name155">
                            <dgm:alg type="cycle">
                              <dgm:param type="ctrShpMap" val="fNode"/>
                              <dgm:param type="stAng" val="90"/>
                              <dgm:param type="spanAng" val="180"/>
                            </dgm:alg>
                          </dgm:else>
                        </dgm:choose>
                      </dgm:if>
                      <dgm:if name="Name156" axis="ch" ptType="node" func="cnt" op="equ" val="3">
                        <dgm:choose name="Name157">
                          <dgm:if name="Name158" axis="ch ch" ptType="node node" st="2 1" cnt="1 0" func="cnt" op="equ" val="1">
                            <dgm:alg type="cycle">
                              <dgm:param type="ctrShpMap" val="fNode"/>
                              <dgm:param type="stAng" val="120"/>
                              <dgm:param type="horzAlign" val="r"/>
                              <dgm:param type="vertAlign" val="b"/>
                            </dgm:alg>
                          </dgm:if>
                          <dgm:if name="Name159" axis="ch ch" ptType="node node" st="2 1" cnt="1 0" func="cnt" op="equ" val="2">
                            <dgm:alg type="cycle">
                              <dgm:param type="ctrShpMap" val="fNode"/>
                              <dgm:param type="stAng" val="75"/>
                              <dgm:param type="spanAng" val="90"/>
                              <dgm:param type="horzAlign" val="r"/>
                              <dgm:param type="vertAlign" val="b"/>
                            </dgm:alg>
                          </dgm:if>
                          <dgm:else name="Name160">
                            <dgm:alg type="cycle">
                              <dgm:param type="ctrShpMap" val="fNode"/>
                              <dgm:param type="stAng" val="30"/>
                              <dgm:param type="spanAng" val="180"/>
                            </dgm:alg>
                          </dgm:else>
                        </dgm:choose>
                      </dgm:if>
                      <dgm:if name="Name161" axis="ch" ptType="node" func="cnt" op="equ" val="4">
                        <dgm:choose name="Name162">
                          <dgm:if name="Name163" axis="ch ch" ptType="node node" st="2 1" cnt="1 0" func="cnt" op="equ" val="1">
                            <dgm:alg type="cycle">
                              <dgm:param type="ctrShpMap" val="fNode"/>
                              <dgm:param type="stAng" val="90"/>
                            </dgm:alg>
                          </dgm:if>
                          <dgm:if name="Name164" axis="ch ch" ptType="node node" st="2 1" cnt="1 0" func="cnt" op="equ" val="2">
                            <dgm:alg type="cycle">
                              <dgm:param type="ctrShpMap" val="fNode"/>
                              <dgm:param type="stAng" val="45"/>
                              <dgm:param type="spanAng" val="90"/>
                            </dgm:alg>
                          </dgm:if>
                          <dgm:else name="Name165">
                            <dgm:alg type="cycle">
                              <dgm:param type="ctrShpMap" val="fNode"/>
                              <dgm:param type="stAng" val="22.5"/>
                              <dgm:param type="spanAng" val="135"/>
                            </dgm:alg>
                          </dgm:else>
                        </dgm:choose>
                      </dgm:if>
                      <dgm:if name="Name166" axis="ch" ptType="node" func="cnt" op="equ" val="5">
                        <dgm:choose name="Name167">
                          <dgm:if name="Name168" axis="ch ch" ptType="node node" st="2 1" cnt="1 0" func="cnt" op="equ" val="1">
                            <dgm:alg type="cycle">
                              <dgm:param type="ctrShpMap" val="fNode"/>
                              <dgm:param type="stAng" val="72"/>
                            </dgm:alg>
                          </dgm:if>
                          <dgm:if name="Name169" axis="ch ch" ptType="node node" st="2 1" cnt="1 0" func="cnt" op="equ" val="2">
                            <dgm:alg type="cycle">
                              <dgm:param type="ctrShpMap" val="fNode"/>
                              <dgm:param type="stAng" val="27"/>
                              <dgm:param type="spanAng" val="90"/>
                            </dgm:alg>
                          </dgm:if>
                          <dgm:else name="Name170">
                            <dgm:alg type="cycle">
                              <dgm:param type="ctrShpMap" val="fNode"/>
                              <dgm:param type="stAng" val="0"/>
                              <dgm:param type="spanAng" val="360"/>
                            </dgm:alg>
                          </dgm:else>
                        </dgm:choose>
                      </dgm:if>
                      <dgm:if name="Name171" axis="ch" ptType="node" func="cnt" op="equ" val="6">
                        <dgm:choose name="Name172">
                          <dgm:if name="Name173" axis="ch ch" ptType="node node" st="2 1" cnt="1 0" func="cnt" op="equ" val="1">
                            <dgm:alg type="cycle">
                              <dgm:param type="ctrShpMap" val="fNode"/>
                              <dgm:param type="stAng" val="60"/>
                            </dgm:alg>
                          </dgm:if>
                          <dgm:if name="Name174" axis="ch ch" ptType="node node" st="2 1" cnt="1 0" func="cnt" op="equ" val="2">
                            <dgm:alg type="cycle">
                              <dgm:param type="ctrShpMap" val="fNode"/>
                              <dgm:param type="stAng" val="15"/>
                              <dgm:param type="spanAng" val="90"/>
                            </dgm:alg>
                          </dgm:if>
                          <dgm:else name="Name175">
                            <dgm:alg type="cycle">
                              <dgm:param type="ctrShpMap" val="fNode"/>
                              <dgm:param type="stAng" val="0"/>
                              <dgm:param type="spanAng" val="360"/>
                            </dgm:alg>
                          </dgm:else>
                        </dgm:choose>
                      </dgm:if>
                      <dgm:if name="Name176" axis="ch" ptType="node" func="cnt" op="gte" val="7">
                        <dgm:choose name="Name177">
                          <dgm:if name="Name178" axis="ch ch" ptType="node node" st="2 1" cnt="1 0" func="cnt" op="equ" val="1">
                            <dgm:alg type="cycle">
                              <dgm:param type="ctrShpMap" val="fNode"/>
                              <dgm:param type="stAng" val="51"/>
                            </dgm:alg>
                          </dgm:if>
                          <dgm:if name="Name179" axis="ch ch" ptType="node node" st="2 1" cnt="1 0" func="cnt" op="equ" val="2">
                            <dgm:alg type="cycle">
                              <dgm:param type="ctrShpMap" val="fNode"/>
                              <dgm:param type="stAng" val="6"/>
                              <dgm:param type="spanAng" val="90"/>
                            </dgm:alg>
                          </dgm:if>
                          <dgm:else name="Name180">
                            <dgm:alg type="cycle">
                              <dgm:param type="ctrShpMap" val="fNode"/>
                              <dgm:param type="stAng" val="0"/>
                              <dgm:param type="spanAng" val="360"/>
                            </dgm:alg>
                          </dgm:else>
                        </dgm:choose>
                      </dgm:if>
                      <dgm:else name="Name181"/>
                    </dgm:choose>
                  </dgm:if>
                  <dgm:else name="Name182">
                    <dgm:choose name="Name183">
                      <dgm:if name="Name184" axis="ch" ptType="node" func="cnt" op="equ" val="2">
                        <dgm:choose name="Name185">
                          <dgm:if name="Name186" axis="ch ch" ptType="node node" st="2 1" cnt="1 0" func="cnt" op="equ" val="1">
                            <dgm:alg type="cycle">
                              <dgm:param type="ctrShpMap" val="fNode"/>
                              <dgm:param type="stAng" val="180"/>
                            </dgm:alg>
                          </dgm:if>
                          <dgm:if name="Name187" axis="ch ch" ptType="node node" st="2 1" cnt="1 0" func="cnt" op="equ" val="2">
                            <dgm:alg type="cycle">
                              <dgm:param type="ctrShpMap" val="fNode"/>
                              <dgm:param type="stAng" val="225"/>
                              <dgm:param type="spanAng" val="-90"/>
                            </dgm:alg>
                          </dgm:if>
                          <dgm:else name="Name188">
                            <dgm:alg type="cycle">
                              <dgm:param type="ctrShpMap" val="fNode"/>
                              <dgm:param type="stAng" val="270"/>
                              <dgm:param type="spanAng" val="-180"/>
                            </dgm:alg>
                          </dgm:else>
                        </dgm:choose>
                      </dgm:if>
                      <dgm:if name="Name189" axis="ch" ptType="node" func="cnt" op="equ" val="3">
                        <dgm:choose name="Name190">
                          <dgm:if name="Name191" axis="ch ch" ptType="node node" st="2 1" cnt="1 0" func="cnt" op="equ" val="1">
                            <dgm:alg type="cycle">
                              <dgm:param type="ctrShpMap" val="fNode"/>
                              <dgm:param type="stAng" val="240"/>
                              <dgm:param type="horzAlign" val="l"/>
                              <dgm:param type="vertAlign" val="b"/>
                            </dgm:alg>
                          </dgm:if>
                          <dgm:if name="Name192" axis="ch ch" ptType="node node" st="2 1" cnt="1 0" func="cnt" op="equ" val="2">
                            <dgm:alg type="cycle">
                              <dgm:param type="ctrShpMap" val="fNode"/>
                              <dgm:param type="stAng" val="285"/>
                              <dgm:param type="spanAng" val="-90"/>
                              <dgm:param type="horzAlign" val="l"/>
                              <dgm:param type="vertAlign" val="b"/>
                            </dgm:alg>
                          </dgm:if>
                          <dgm:else name="Name193">
                            <dgm:alg type="cycle">
                              <dgm:param type="ctrShpMap" val="fNode"/>
                              <dgm:param type="stAng" val="330"/>
                              <dgm:param type="spanAng" val="-180"/>
                            </dgm:alg>
                          </dgm:else>
                        </dgm:choose>
                      </dgm:if>
                      <dgm:if name="Name194" axis="ch" ptType="node" func="cnt" op="equ" val="4">
                        <dgm:choose name="Name195">
                          <dgm:if name="Name196" axis="ch ch" ptType="node node" st="2 1" cnt="1 0" func="cnt" op="equ" val="1">
                            <dgm:alg type="cycle">
                              <dgm:param type="ctrShpMap" val="fNode"/>
                              <dgm:param type="stAng" val="270"/>
                            </dgm:alg>
                          </dgm:if>
                          <dgm:if name="Name197" axis="ch ch" ptType="node node" st="2 1" cnt="1 0" func="cnt" op="equ" val="2">
                            <dgm:alg type="cycle">
                              <dgm:param type="ctrShpMap" val="fNode"/>
                              <dgm:param type="stAng" val="315"/>
                              <dgm:param type="spanAng" val="-90"/>
                            </dgm:alg>
                          </dgm:if>
                          <dgm:else name="Name198">
                            <dgm:alg type="cycle">
                              <dgm:param type="ctrShpMap" val="fNode"/>
                              <dgm:param type="stAng" val="337.5"/>
                              <dgm:param type="spanAng" val="-135"/>
                            </dgm:alg>
                          </dgm:else>
                        </dgm:choose>
                      </dgm:if>
                      <dgm:if name="Name199" axis="ch" ptType="node" func="cnt" op="equ" val="5">
                        <dgm:choose name="Name200">
                          <dgm:if name="Name201" axis="ch ch" ptType="node node" st="2 1" cnt="1 0" func="cnt" op="equ" val="1">
                            <dgm:alg type="cycle">
                              <dgm:param type="ctrShpMap" val="fNode"/>
                              <dgm:param type="stAng" val="288"/>
                            </dgm:alg>
                          </dgm:if>
                          <dgm:if name="Name202" axis="ch ch" ptType="node node" st="2 1" cnt="1 0" func="cnt" op="equ" val="2">
                            <dgm:alg type="cycle">
                              <dgm:param type="ctrShpMap" val="fNode"/>
                              <dgm:param type="stAng" val="333"/>
                              <dgm:param type="spanAng" val="-90"/>
                            </dgm:alg>
                          </dgm:if>
                          <dgm:else name="Name203">
                            <dgm:alg type="cycle">
                              <dgm:param type="ctrShpMap" val="fNode"/>
                              <dgm:param type="stAng" val="0"/>
                              <dgm:param type="spanAng" val="-360"/>
                            </dgm:alg>
                          </dgm:else>
                        </dgm:choose>
                      </dgm:if>
                      <dgm:if name="Name204" axis="ch" ptType="node" func="cnt" op="equ" val="6">
                        <dgm:choose name="Name205">
                          <dgm:if name="Name206" axis="ch ch" ptType="node node" st="2 1" cnt="1 0" func="cnt" op="equ" val="1">
                            <dgm:alg type="cycle">
                              <dgm:param type="ctrShpMap" val="fNode"/>
                              <dgm:param type="stAng" val="300"/>
                            </dgm:alg>
                          </dgm:if>
                          <dgm:if name="Name207" axis="ch ch" ptType="node node" st="2 1" cnt="1 0" func="cnt" op="equ" val="2">
                            <dgm:alg type="cycle">
                              <dgm:param type="ctrShpMap" val="fNode"/>
                              <dgm:param type="stAng" val="345"/>
                              <dgm:param type="spanAng" val="-90"/>
                            </dgm:alg>
                          </dgm:if>
                          <dgm:else name="Name208">
                            <dgm:alg type="cycle">
                              <dgm:param type="ctrShpMap" val="fNode"/>
                              <dgm:param type="stAng" val="0"/>
                              <dgm:param type="spanAng" val="-360"/>
                            </dgm:alg>
                          </dgm:else>
                        </dgm:choose>
                      </dgm:if>
                      <dgm:if name="Name209" axis="ch" ptType="node" func="cnt" op="gte" val="7">
                        <dgm:choose name="Name210">
                          <dgm:if name="Name211" axis="ch ch" ptType="node node" st="2 1" cnt="1 0" func="cnt" op="equ" val="1">
                            <dgm:alg type="cycle">
                              <dgm:param type="ctrShpMap" val="fNode"/>
                              <dgm:param type="stAng" val="308"/>
                            </dgm:alg>
                          </dgm:if>
                          <dgm:if name="Name212" axis="ch ch" ptType="node node" st="2 1" cnt="1 0" func="cnt" op="equ" val="2">
                            <dgm:alg type="cycle">
                              <dgm:param type="ctrShpMap" val="fNode"/>
                              <dgm:param type="stAng" val="353"/>
                              <dgm:param type="spanAng" val="-90"/>
                            </dgm:alg>
                          </dgm:if>
                          <dgm:else name="Name213">
                            <dgm:alg type="cycle">
                              <dgm:param type="ctrShpMap" val="fNode"/>
                              <dgm:param type="stAng" val="0"/>
                              <dgm:param type="spanAng" val="-360"/>
                            </dgm:alg>
                          </dgm:else>
                        </dgm:choose>
                      </dgm:if>
                      <dgm:else name="Name214"/>
                    </dgm:choose>
                  </dgm:else>
                </dgm:choose>
                <dgm:shape xmlns:r="http://schemas.openxmlformats.org/officeDocument/2006/relationships" r:blip="">
                  <dgm:adjLst/>
                </dgm:shape>
                <dgm:presOf/>
                <dgm:constrLst>
                  <dgm:constr type="sp" refType="w" fact="0.1"/>
                  <dgm:constr type="sibSp" refType="w" fact="0.1"/>
                </dgm:constrLst>
                <dgm:forEach name="Name215" axis="ch" ptType="node" st="2" cnt="1">
                  <dgm:layoutNode name="childCenter2" styleLbl="node1">
                    <dgm:alg type="tx"/>
                    <dgm:shape xmlns:r="http://schemas.openxmlformats.org/officeDocument/2006/relationships" type="roundRect" r:blip="">
                      <dgm:adjLst/>
                    </dgm:shape>
                    <dgm:presOf axis="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name="Name216" axis="ch">
                    <dgm:forEach name="Name217" axis="self" ptType="parTrans">
                      <dgm:layoutNode name="Name218">
                        <dgm:alg type="conn">
                          <dgm:param type="dim" val="1D"/>
                          <dgm:param type="begPts" val="auto"/>
                          <dgm:param type="endPts" val="auto"/>
                          <dgm:param type="begSty" val="noArr"/>
                          <dgm:param type="endSty" val="noArr"/>
                        </dgm:alg>
                        <dgm:shape xmlns:r="http://schemas.openxmlformats.org/officeDocument/2006/relationships" type="conn" r:blip="">
                          <dgm:adjLst/>
                        </dgm:shape>
                        <dgm:presOf axis="self"/>
                        <dgm:constrLst>
                          <dgm:constr type="begPad"/>
                          <dgm:constr type="endPad"/>
                        </dgm:constrLst>
                      </dgm:layoutNode>
                    </dgm:forEach>
                    <dgm:forEach name="Name219" axis="self" ptType="node">
                      <dgm:layoutNode name="text2" styleLbl="node1">
                        <dgm:varLst>
                          <dgm:bulletEnabled val="1"/>
                        </dgm:varLst>
                        <dgm:alg type="tx"/>
                        <dgm:shape xmlns:r="http://schemas.openxmlformats.org/officeDocument/2006/relationships" type="roundRect" r:blip="">
                          <dgm:adjLst/>
                        </dgm:shape>
                        <dgm:presOf axis="desOr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dgm:forEach>
                </dgm:forEach>
              </dgm:layoutNode>
              <dgm:forEach name="Name220" axis="ch" ptType="parTrans" st="2" cnt="1">
                <dgm:layoutNode name="Name221">
                  <dgm:alg type="conn">
                    <dgm:param type="dim" val="1D"/>
                    <dgm:param type="begPts" val="auto"/>
                    <dgm:param type="endPts" val="auto"/>
                    <dgm:param type="endSty" val="noArr"/>
                    <dgm:param type="srcNode" val="textCenter"/>
                    <dgm:param type="dstNode" val="childCenter2"/>
                  </dgm:alg>
                  <dgm:shape xmlns:r="http://schemas.openxmlformats.org/officeDocument/2006/relationships" type="conn" r:blip="" zOrderOff="-999">
                    <dgm:adjLst/>
                  </dgm:shape>
                  <dgm:presOf axis="self"/>
                  <dgm:constrLst>
                    <dgm:constr type="h"/>
                    <dgm:constr type="begPad"/>
                    <dgm:constr type="endPad"/>
                  </dgm:constrLst>
                </dgm:layoutNode>
              </dgm:forEach>
            </dgm:if>
            <dgm:else name="Name222"/>
          </dgm:choose>
          <dgm:choose name="Name223">
            <dgm:if name="Name224" axis="ch" ptType="node" func="cnt" op="gte" val="3">
              <dgm:layoutNode name="cycle_3">
                <dgm:choose name="Name225">
                  <dgm:if name="Name226" func="var" arg="dir" op="equ" val="norm">
                    <dgm:choose name="Name227">
                      <dgm:if name="Name228" axis="ch" ptType="node" func="cnt" op="equ" val="3">
                        <dgm:choose name="Name229">
                          <dgm:if name="Name230" axis="ch ch" ptType="node node" st="3 1" cnt="1 0" func="cnt" op="equ" val="1">
                            <dgm:alg type="cycle">
                              <dgm:param type="ctrShpMap" val="fNode"/>
                              <dgm:param type="stAng" val="240"/>
                              <dgm:param type="horzAlign" val="l"/>
                              <dgm:param type="vertAlign" val="b"/>
                            </dgm:alg>
                          </dgm:if>
                          <dgm:if name="Name231" axis="ch ch" ptType="node node" st="3 1" cnt="1 0" func="cnt" op="equ" val="2">
                            <dgm:alg type="cycle">
                              <dgm:param type="ctrShpMap" val="fNode"/>
                              <dgm:param type="stAng" val="195"/>
                              <dgm:param type="spanAng" val="90"/>
                              <dgm:param type="horzAlign" val="l"/>
                              <dgm:param type="vertAlign" val="b"/>
                            </dgm:alg>
                          </dgm:if>
                          <dgm:else name="Name232">
                            <dgm:alg type="cycle">
                              <dgm:param type="ctrShpMap" val="fNode"/>
                              <dgm:param type="stAng" val="150"/>
                              <dgm:param type="spanAng" val="180"/>
                            </dgm:alg>
                          </dgm:else>
                        </dgm:choose>
                      </dgm:if>
                      <dgm:if name="Name233" axis="ch" ptType="node" func="cnt" op="equ" val="4">
                        <dgm:choose name="Name234">
                          <dgm:if name="Name235" axis="ch ch" ptType="node node" st="3 1" cnt="1 0" func="cnt" op="equ" val="1">
                            <dgm:alg type="cycle">
                              <dgm:param type="ctrShpMap" val="fNode"/>
                              <dgm:param type="stAng" val="180"/>
                            </dgm:alg>
                          </dgm:if>
                          <dgm:if name="Name236" axis="ch ch" ptType="node node" st="3 1" cnt="1 0" func="cnt" op="equ" val="2">
                            <dgm:alg type="cycle">
                              <dgm:param type="ctrShpMap" val="fNode"/>
                              <dgm:param type="stAng" val="135"/>
                              <dgm:param type="spanAng" val="90"/>
                            </dgm:alg>
                          </dgm:if>
                          <dgm:else name="Name237">
                            <dgm:alg type="cycle">
                              <dgm:param type="ctrShpMap" val="fNode"/>
                              <dgm:param type="stAng" val="112.5"/>
                              <dgm:param type="spanAng" val="135"/>
                            </dgm:alg>
                          </dgm:else>
                        </dgm:choose>
                      </dgm:if>
                      <dgm:if name="Name238" axis="ch" ptType="node" func="cnt" op="equ" val="5">
                        <dgm:choose name="Name239">
                          <dgm:if name="Name240" axis="ch ch" ptType="node node" st="3 1" cnt="1 0" func="cnt" op="equ" val="1">
                            <dgm:alg type="cycle">
                              <dgm:param type="ctrShpMap" val="fNode"/>
                              <dgm:param type="stAng" val="144"/>
                            </dgm:alg>
                          </dgm:if>
                          <dgm:if name="Name241" axis="ch ch" ptType="node node" st="3 1" cnt="1 0" func="cnt" op="equ" val="2">
                            <dgm:alg type="cycle">
                              <dgm:param type="ctrShpMap" val="fNode"/>
                              <dgm:param type="stAng" val="99"/>
                              <dgm:param type="spanAng" val="90"/>
                            </dgm:alg>
                          </dgm:if>
                          <dgm:else name="Name242">
                            <dgm:alg type="cycle">
                              <dgm:param type="ctrShpMap" val="fNode"/>
                              <dgm:param type="stAng" val="0"/>
                              <dgm:param type="spanAng" val="360"/>
                            </dgm:alg>
                          </dgm:else>
                        </dgm:choose>
                      </dgm:if>
                      <dgm:if name="Name243" axis="ch" ptType="node" func="cnt" op="equ" val="6">
                        <dgm:choose name="Name244">
                          <dgm:if name="Name245" axis="ch ch" ptType="node node" st="3 1" cnt="1 0" func="cnt" op="equ" val="1">
                            <dgm:alg type="cycle">
                              <dgm:param type="ctrShpMap" val="fNode"/>
                              <dgm:param type="stAng" val="120"/>
                            </dgm:alg>
                          </dgm:if>
                          <dgm:if name="Name246" axis="ch ch" ptType="node node" st="3 1" cnt="1 0" func="cnt" op="equ" val="2">
                            <dgm:alg type="cycle">
                              <dgm:param type="ctrShpMap" val="fNode"/>
                              <dgm:param type="stAng" val="75"/>
                              <dgm:param type="spanAng" val="90"/>
                            </dgm:alg>
                          </dgm:if>
                          <dgm:else name="Name247">
                            <dgm:alg type="cycle">
                              <dgm:param type="ctrShpMap" val="fNode"/>
                              <dgm:param type="stAng" val="0"/>
                              <dgm:param type="spanAng" val="360"/>
                            </dgm:alg>
                          </dgm:else>
                        </dgm:choose>
                      </dgm:if>
                      <dgm:if name="Name248" axis="ch" ptType="node" func="cnt" op="gte" val="7">
                        <dgm:choose name="Name249">
                          <dgm:if name="Name250" axis="ch ch" ptType="node node" st="3 1" cnt="1 0" func="cnt" op="equ" val="1">
                            <dgm:alg type="cycle">
                              <dgm:param type="ctrShpMap" val="fNode"/>
                              <dgm:param type="stAng" val="102"/>
                            </dgm:alg>
                          </dgm:if>
                          <dgm:if name="Name251" axis="ch ch" ptType="node node" st="3 1" cnt="1 0" func="cnt" op="equ" val="2">
                            <dgm:alg type="cycle">
                              <dgm:param type="ctrShpMap" val="fNode"/>
                              <dgm:param type="stAng" val="57"/>
                              <dgm:param type="spanAng" val="90"/>
                            </dgm:alg>
                          </dgm:if>
                          <dgm:else name="Name252">
                            <dgm:alg type="cycle">
                              <dgm:param type="ctrShpMap" val="fNode"/>
                              <dgm:param type="stAng" val="0"/>
                              <dgm:param type="spanAng" val="360"/>
                            </dgm:alg>
                          </dgm:else>
                        </dgm:choose>
                      </dgm:if>
                      <dgm:else name="Name253"/>
                    </dgm:choose>
                  </dgm:if>
                  <dgm:else name="Name254">
                    <dgm:choose name="Name255">
                      <dgm:if name="Name256" axis="ch" ptType="node" func="cnt" op="equ" val="3">
                        <dgm:choose name="Name257">
                          <dgm:if name="Name258" axis="ch ch" ptType="node node" st="3 1" cnt="1 0" func="cnt" op="equ" val="1">
                            <dgm:alg type="cycle">
                              <dgm:param type="ctrShpMap" val="fNode"/>
                              <dgm:param type="stAng" val="120"/>
                              <dgm:param type="horzAlign" val="r"/>
                              <dgm:param type="vertAlign" val="b"/>
                            </dgm:alg>
                          </dgm:if>
                          <dgm:if name="Name259" axis="ch ch" ptType="node node" st="3 1" cnt="1 0" func="cnt" op="equ" val="2">
                            <dgm:alg type="cycle">
                              <dgm:param type="ctrShpMap" val="fNode"/>
                              <dgm:param type="stAng" val="165"/>
                              <dgm:param type="spanAng" val="-90"/>
                              <dgm:param type="horzAlign" val="r"/>
                              <dgm:param type="vertAlign" val="b"/>
                            </dgm:alg>
                          </dgm:if>
                          <dgm:else name="Name260">
                            <dgm:alg type="cycle">
                              <dgm:param type="ctrShpMap" val="fNode"/>
                              <dgm:param type="stAng" val="210"/>
                              <dgm:param type="spanAng" val="-180"/>
                            </dgm:alg>
                          </dgm:else>
                        </dgm:choose>
                      </dgm:if>
                      <dgm:if name="Name261" axis="ch" ptType="node" func="cnt" op="equ" val="4">
                        <dgm:choose name="Name262">
                          <dgm:if name="Name263" axis="ch ch" ptType="node node" st="3 1" cnt="1 0" func="cnt" op="equ" val="1">
                            <dgm:alg type="cycle">
                              <dgm:param type="ctrShpMap" val="fNode"/>
                              <dgm:param type="stAng" val="180"/>
                            </dgm:alg>
                          </dgm:if>
                          <dgm:if name="Name264" axis="ch ch" ptType="node node" st="3 1" cnt="1 0" func="cnt" op="equ" val="2">
                            <dgm:alg type="cycle">
                              <dgm:param type="ctrShpMap" val="fNode"/>
                              <dgm:param type="stAng" val="225"/>
                              <dgm:param type="spanAng" val="-90"/>
                            </dgm:alg>
                          </dgm:if>
                          <dgm:else name="Name265">
                            <dgm:alg type="cycle">
                              <dgm:param type="ctrShpMap" val="fNode"/>
                              <dgm:param type="stAng" val="247.5"/>
                              <dgm:param type="spanAng" val="-135"/>
                            </dgm:alg>
                          </dgm:else>
                        </dgm:choose>
                      </dgm:if>
                      <dgm:if name="Name266" axis="ch" ptType="node" func="cnt" op="equ" val="5">
                        <dgm:choose name="Name267">
                          <dgm:if name="Name268" axis="ch ch" ptType="node node" st="3 1" cnt="1 0" func="cnt" op="equ" val="1">
                            <dgm:alg type="cycle">
                              <dgm:param type="ctrShpMap" val="fNode"/>
                              <dgm:param type="stAng" val="216"/>
                            </dgm:alg>
                          </dgm:if>
                          <dgm:if name="Name269" axis="ch ch" ptType="node node" st="3 1" cnt="1 0" func="cnt" op="equ" val="2">
                            <dgm:alg type="cycle">
                              <dgm:param type="ctrShpMap" val="fNode"/>
                              <dgm:param type="stAng" val="261"/>
                              <dgm:param type="spanAng" val="-90"/>
                            </dgm:alg>
                          </dgm:if>
                          <dgm:else name="Name270">
                            <dgm:alg type="cycle">
                              <dgm:param type="ctrShpMap" val="fNode"/>
                              <dgm:param type="stAng" val="0"/>
                              <dgm:param type="spanAng" val="-360"/>
                            </dgm:alg>
                          </dgm:else>
                        </dgm:choose>
                      </dgm:if>
                      <dgm:if name="Name271" axis="ch" ptType="node" func="cnt" op="equ" val="6">
                        <dgm:choose name="Name272">
                          <dgm:if name="Name273" axis="ch ch" ptType="node node" st="3 1" cnt="1 0" func="cnt" op="equ" val="1">
                            <dgm:alg type="cycle">
                              <dgm:param type="ctrShpMap" val="fNode"/>
                              <dgm:param type="stAng" val="240"/>
                            </dgm:alg>
                          </dgm:if>
                          <dgm:if name="Name274" axis="ch ch" ptType="node node" st="3 1" cnt="1 0" func="cnt" op="equ" val="2">
                            <dgm:alg type="cycle">
                              <dgm:param type="ctrShpMap" val="fNode"/>
                              <dgm:param type="stAng" val="285"/>
                              <dgm:param type="spanAng" val="-90"/>
                            </dgm:alg>
                          </dgm:if>
                          <dgm:else name="Name275">
                            <dgm:alg type="cycle">
                              <dgm:param type="ctrShpMap" val="fNode"/>
                              <dgm:param type="stAng" val="0"/>
                              <dgm:param type="spanAng" val="-360"/>
                            </dgm:alg>
                          </dgm:else>
                        </dgm:choose>
                      </dgm:if>
                      <dgm:if name="Name276" axis="ch" ptType="node" func="cnt" op="gte" val="7">
                        <dgm:choose name="Name277">
                          <dgm:if name="Name278" axis="ch ch" ptType="node node" st="3 1" cnt="1 0" func="cnt" op="equ" val="1">
                            <dgm:alg type="cycle">
                              <dgm:param type="ctrShpMap" val="fNode"/>
                              <dgm:param type="stAng" val="257"/>
                            </dgm:alg>
                          </dgm:if>
                          <dgm:if name="Name279" axis="ch ch" ptType="node node" st="3 1" cnt="1 0" func="cnt" op="equ" val="2">
                            <dgm:alg type="cycle">
                              <dgm:param type="ctrShpMap" val="fNode"/>
                              <dgm:param type="stAng" val="302"/>
                              <dgm:param type="spanAng" val="-90"/>
                            </dgm:alg>
                          </dgm:if>
                          <dgm:else name="Name280">
                            <dgm:alg type="cycle">
                              <dgm:param type="ctrShpMap" val="fNode"/>
                              <dgm:param type="stAng" val="0"/>
                              <dgm:param type="spanAng" val="-360"/>
                            </dgm:alg>
                          </dgm:else>
                        </dgm:choose>
                      </dgm:if>
                      <dgm:else name="Name281"/>
                    </dgm:choose>
                  </dgm:else>
                </dgm:choose>
                <dgm:shape xmlns:r="http://schemas.openxmlformats.org/officeDocument/2006/relationships" r:blip="">
                  <dgm:adjLst/>
                </dgm:shape>
                <dgm:presOf/>
                <dgm:constrLst>
                  <dgm:constr type="sp" refType="w" fact="0.1"/>
                  <dgm:constr type="sibSp" refType="w" fact="0.1"/>
                </dgm:constrLst>
                <dgm:forEach name="Name282" axis="ch" ptType="node" st="3" cnt="1">
                  <dgm:layoutNode name="childCenter3" styleLbl="node1">
                    <dgm:alg type="tx"/>
                    <dgm:shape xmlns:r="http://schemas.openxmlformats.org/officeDocument/2006/relationships" type="roundRect" r:blip="">
                      <dgm:adjLst/>
                    </dgm:shape>
                    <dgm:presOf axis="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name="Name283" axis="ch">
                    <dgm:forEach name="Name284" axis="self" ptType="parTrans">
                      <dgm:layoutNode name="Name285">
                        <dgm:alg type="conn">
                          <dgm:param type="dim" val="1D"/>
                          <dgm:param type="begPts" val="auto"/>
                          <dgm:param type="endPts" val="auto"/>
                          <dgm:param type="begSty" val="noArr"/>
                          <dgm:param type="endSty" val="noArr"/>
                        </dgm:alg>
                        <dgm:shape xmlns:r="http://schemas.openxmlformats.org/officeDocument/2006/relationships" type="conn" r:blip="">
                          <dgm:adjLst/>
                        </dgm:shape>
                        <dgm:presOf axis="self"/>
                        <dgm:constrLst>
                          <dgm:constr type="begPad"/>
                          <dgm:constr type="endPad"/>
                        </dgm:constrLst>
                      </dgm:layoutNode>
                    </dgm:forEach>
                    <dgm:forEach name="Name286" axis="self" ptType="node">
                      <dgm:layoutNode name="text3" styleLbl="node1">
                        <dgm:varLst>
                          <dgm:bulletEnabled val="1"/>
                        </dgm:varLst>
                        <dgm:alg type="tx"/>
                        <dgm:shape xmlns:r="http://schemas.openxmlformats.org/officeDocument/2006/relationships" type="roundRect" r:blip="">
                          <dgm:adjLst/>
                        </dgm:shape>
                        <dgm:presOf axis="desOr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dgm:forEach>
                </dgm:forEach>
              </dgm:layoutNode>
              <dgm:forEach name="Name287" axis="ch" ptType="parTrans" st="3" cnt="1">
                <dgm:layoutNode name="Name288">
                  <dgm:alg type="conn">
                    <dgm:param type="dim" val="1D"/>
                    <dgm:param type="begPts" val="auto"/>
                    <dgm:param type="endPts" val="auto"/>
                    <dgm:param type="endSty" val="noArr"/>
                    <dgm:param type="srcNode" val="textCenter"/>
                    <dgm:param type="dstNode" val="childCenter3"/>
                  </dgm:alg>
                  <dgm:shape xmlns:r="http://schemas.openxmlformats.org/officeDocument/2006/relationships" type="conn" r:blip="" zOrderOff="-999">
                    <dgm:adjLst/>
                  </dgm:shape>
                  <dgm:presOf axis="self"/>
                  <dgm:constrLst>
                    <dgm:constr type="h"/>
                    <dgm:constr type="begPad"/>
                    <dgm:constr type="endPad"/>
                  </dgm:constrLst>
                </dgm:layoutNode>
              </dgm:forEach>
            </dgm:if>
            <dgm:else name="Name289"/>
          </dgm:choose>
          <dgm:choose name="Name290">
            <dgm:if name="Name291" axis="ch" ptType="node" func="cnt" op="gte" val="4">
              <dgm:layoutNode name="cycle_4">
                <dgm:choose name="Name292">
                  <dgm:if name="Name293" func="var" arg="dir" op="equ" val="norm">
                    <dgm:choose name="Name294">
                      <dgm:if name="Name295" axis="ch" ptType="node" func="cnt" op="equ" val="4">
                        <dgm:choose name="Name296">
                          <dgm:if name="Name297" axis="ch ch" ptType="node node" st="4 1" cnt="1 0" func="cnt" op="equ" val="1">
                            <dgm:alg type="cycle">
                              <dgm:param type="ctrShpMap" val="fNode"/>
                              <dgm:param type="stAng" val="270"/>
                            </dgm:alg>
                          </dgm:if>
                          <dgm:if name="Name298" axis="ch ch" ptType="node node" st="4 1" cnt="1 0" func="cnt" op="equ" val="2">
                            <dgm:alg type="cycle">
                              <dgm:param type="ctrShpMap" val="fNode"/>
                              <dgm:param type="stAng" val="225"/>
                              <dgm:param type="spanAng" val="90"/>
                            </dgm:alg>
                          </dgm:if>
                          <dgm:else name="Name299">
                            <dgm:alg type="cycle">
                              <dgm:param type="ctrShpMap" val="fNode"/>
                              <dgm:param type="stAng" val="202.5"/>
                              <dgm:param type="spanAng" val="135"/>
                            </dgm:alg>
                          </dgm:else>
                        </dgm:choose>
                      </dgm:if>
                      <dgm:if name="Name300" axis="ch" ptType="node" func="cnt" op="equ" val="5">
                        <dgm:choose name="Name301">
                          <dgm:if name="Name302" axis="ch ch" ptType="node node" st="4 1" cnt="1 0" func="cnt" op="equ" val="1">
                            <dgm:alg type="cycle">
                              <dgm:param type="ctrShpMap" val="fNode"/>
                              <dgm:param type="stAng" val="216"/>
                            </dgm:alg>
                          </dgm:if>
                          <dgm:if name="Name303" axis="ch ch" ptType="node node" st="4 1" cnt="1 0" func="cnt" op="equ" val="2">
                            <dgm:alg type="cycle">
                              <dgm:param type="ctrShpMap" val="fNode"/>
                              <dgm:param type="stAng" val="171"/>
                              <dgm:param type="spanAng" val="90"/>
                            </dgm:alg>
                          </dgm:if>
                          <dgm:else name="Name304">
                            <dgm:alg type="cycle">
                              <dgm:param type="ctrShpMap" val="fNode"/>
                              <dgm:param type="stAng" val="0"/>
                              <dgm:param type="spanAng" val="360"/>
                            </dgm:alg>
                          </dgm:else>
                        </dgm:choose>
                      </dgm:if>
                      <dgm:if name="Name305" axis="ch" ptType="node" func="cnt" op="equ" val="6">
                        <dgm:choose name="Name306">
                          <dgm:if name="Name307" axis="ch ch" ptType="node node" st="4 1" cnt="1 0" func="cnt" op="equ" val="1">
                            <dgm:alg type="cycle">
                              <dgm:param type="ctrShpMap" val="fNode"/>
                              <dgm:param type="stAng" val="180"/>
                            </dgm:alg>
                          </dgm:if>
                          <dgm:if name="Name308" axis="ch ch" ptType="node node" st="4 1" cnt="1 0" func="cnt" op="equ" val="2">
                            <dgm:alg type="cycle">
                              <dgm:param type="ctrShpMap" val="fNode"/>
                              <dgm:param type="stAng" val="135"/>
                              <dgm:param type="spanAng" val="90"/>
                            </dgm:alg>
                          </dgm:if>
                          <dgm:else name="Name309">
                            <dgm:alg type="cycle">
                              <dgm:param type="ctrShpMap" val="fNode"/>
                              <dgm:param type="stAng" val="0"/>
                              <dgm:param type="spanAng" val="360"/>
                            </dgm:alg>
                          </dgm:else>
                        </dgm:choose>
                      </dgm:if>
                      <dgm:if name="Name310" axis="ch" ptType="node" func="cnt" op="gte" val="7">
                        <dgm:choose name="Name311">
                          <dgm:if name="Name312" axis="ch ch" ptType="node node" st="4 1" cnt="1 0" func="cnt" op="equ" val="1">
                            <dgm:alg type="cycle">
                              <dgm:param type="ctrShpMap" val="fNode"/>
                              <dgm:param type="stAng" val="154"/>
                            </dgm:alg>
                          </dgm:if>
                          <dgm:if name="Name313" axis="ch ch" ptType="node node" st="4 1" cnt="1 0" func="cnt" op="equ" val="2">
                            <dgm:alg type="cycle">
                              <dgm:param type="ctrShpMap" val="fNode"/>
                              <dgm:param type="stAng" val="109"/>
                              <dgm:param type="spanAng" val="90"/>
                            </dgm:alg>
                          </dgm:if>
                          <dgm:else name="Name314">
                            <dgm:alg type="cycle">
                              <dgm:param type="ctrShpMap" val="fNode"/>
                              <dgm:param type="stAng" val="0"/>
                              <dgm:param type="spanAng" val="360"/>
                            </dgm:alg>
                          </dgm:else>
                        </dgm:choose>
                      </dgm:if>
                      <dgm:else name="Name315"/>
                    </dgm:choose>
                  </dgm:if>
                  <dgm:else name="Name316">
                    <dgm:choose name="Name317">
                      <dgm:if name="Name318" axis="ch" ptType="node" func="cnt" op="equ" val="4">
                        <dgm:choose name="Name319">
                          <dgm:if name="Name320" axis="ch ch" ptType="node node" st="4 1" cnt="1 0" func="cnt" op="equ" val="1">
                            <dgm:alg type="cycle">
                              <dgm:param type="ctrShpMap" val="fNode"/>
                              <dgm:param type="stAng" val="90"/>
                            </dgm:alg>
                          </dgm:if>
                          <dgm:if name="Name321" axis="ch ch" ptType="node node" st="4 1" cnt="1 0" func="cnt" op="equ" val="2">
                            <dgm:alg type="cycle">
                              <dgm:param type="ctrShpMap" val="fNode"/>
                              <dgm:param type="stAng" val="135"/>
                              <dgm:param type="spanAng" val="-90"/>
                            </dgm:alg>
                          </dgm:if>
                          <dgm:else name="Name322">
                            <dgm:alg type="cycle">
                              <dgm:param type="ctrShpMap" val="fNode"/>
                              <dgm:param type="stAng" val="157.5"/>
                              <dgm:param type="spanAng" val="-135"/>
                            </dgm:alg>
                          </dgm:else>
                        </dgm:choose>
                      </dgm:if>
                      <dgm:if name="Name323" axis="ch" ptType="node" func="cnt" op="equ" val="5">
                        <dgm:choose name="Name324">
                          <dgm:if name="Name325" axis="ch ch" ptType="node node" st="4 1" cnt="1 0" func="cnt" op="equ" val="1">
                            <dgm:alg type="cycle">
                              <dgm:param type="ctrShpMap" val="fNode"/>
                              <dgm:param type="stAng" val="144"/>
                            </dgm:alg>
                          </dgm:if>
                          <dgm:if name="Name326" axis="ch ch" ptType="node node" st="4 1" cnt="1 0" func="cnt" op="equ" val="2">
                            <dgm:alg type="cycle">
                              <dgm:param type="ctrShpMap" val="fNode"/>
                              <dgm:param type="stAng" val="189"/>
                              <dgm:param type="spanAng" val="-90"/>
                            </dgm:alg>
                          </dgm:if>
                          <dgm:else name="Name327">
                            <dgm:alg type="cycle">
                              <dgm:param type="ctrShpMap" val="fNode"/>
                              <dgm:param type="stAng" val="0"/>
                              <dgm:param type="spanAng" val="-360"/>
                            </dgm:alg>
                          </dgm:else>
                        </dgm:choose>
                      </dgm:if>
                      <dgm:if name="Name328" axis="ch" ptType="node" func="cnt" op="equ" val="6">
                        <dgm:choose name="Name329">
                          <dgm:if name="Name330" axis="ch ch" ptType="node node" st="4 1" cnt="1 0" func="cnt" op="equ" val="1">
                            <dgm:alg type="cycle">
                              <dgm:param type="ctrShpMap" val="fNode"/>
                              <dgm:param type="stAng" val="180"/>
                            </dgm:alg>
                          </dgm:if>
                          <dgm:if name="Name331" axis="ch ch" ptType="node node" st="4 1" cnt="1 0" func="cnt" op="equ" val="2">
                            <dgm:alg type="cycle">
                              <dgm:param type="ctrShpMap" val="fNode"/>
                              <dgm:param type="stAng" val="225"/>
                              <dgm:param type="spanAng" val="-90"/>
                            </dgm:alg>
                          </dgm:if>
                          <dgm:else name="Name332">
                            <dgm:alg type="cycle">
                              <dgm:param type="ctrShpMap" val="fNode"/>
                              <dgm:param type="stAng" val="0"/>
                              <dgm:param type="spanAng" val="-360"/>
                            </dgm:alg>
                          </dgm:else>
                        </dgm:choose>
                      </dgm:if>
                      <dgm:if name="Name333" axis="ch" ptType="node" func="cnt" op="gte" val="7">
                        <dgm:choose name="Name334">
                          <dgm:if name="Name335" axis="ch ch" ptType="node node" st="4 1" cnt="1 0" func="cnt" op="equ" val="1">
                            <dgm:alg type="cycle">
                              <dgm:param type="ctrShpMap" val="fNode"/>
                              <dgm:param type="stAng" val="205"/>
                            </dgm:alg>
                          </dgm:if>
                          <dgm:if name="Name336" axis="ch ch" ptType="node node" st="4 1" cnt="1 0" func="cnt" op="equ" val="2">
                            <dgm:alg type="cycle">
                              <dgm:param type="ctrShpMap" val="fNode"/>
                              <dgm:param type="stAng" val="250"/>
                              <dgm:param type="spanAng" val="-90"/>
                            </dgm:alg>
                          </dgm:if>
                          <dgm:else name="Name337">
                            <dgm:alg type="cycle">
                              <dgm:param type="ctrShpMap" val="fNode"/>
                              <dgm:param type="stAng" val="0"/>
                              <dgm:param type="spanAng" val="-360"/>
                            </dgm:alg>
                          </dgm:else>
                        </dgm:choose>
                      </dgm:if>
                      <dgm:else name="Name338"/>
                    </dgm:choose>
                  </dgm:else>
                </dgm:choose>
                <dgm:shape xmlns:r="http://schemas.openxmlformats.org/officeDocument/2006/relationships" r:blip="">
                  <dgm:adjLst/>
                </dgm:shape>
                <dgm:presOf/>
                <dgm:constrLst>
                  <dgm:constr type="sp" refType="w" fact="0.1"/>
                  <dgm:constr type="sibSp" refType="w" fact="0.1"/>
                </dgm:constrLst>
                <dgm:forEach name="Name339" axis="ch" ptType="node" st="4" cnt="1">
                  <dgm:layoutNode name="childCenter4" styleLbl="node1">
                    <dgm:alg type="tx"/>
                    <dgm:shape xmlns:r="http://schemas.openxmlformats.org/officeDocument/2006/relationships" type="roundRect" r:blip="">
                      <dgm:adjLst/>
                    </dgm:shape>
                    <dgm:presOf axis="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name="Name340" axis="ch">
                    <dgm:forEach name="Name341" axis="self" ptType="parTrans">
                      <dgm:layoutNode name="Name342">
                        <dgm:alg type="conn">
                          <dgm:param type="dim" val="1D"/>
                          <dgm:param type="begPts" val="auto"/>
                          <dgm:param type="endPts" val="auto"/>
                          <dgm:param type="begSty" val="noArr"/>
                          <dgm:param type="endSty" val="noArr"/>
                        </dgm:alg>
                        <dgm:shape xmlns:r="http://schemas.openxmlformats.org/officeDocument/2006/relationships" type="conn" r:blip="">
                          <dgm:adjLst/>
                        </dgm:shape>
                        <dgm:presOf axis="self"/>
                        <dgm:constrLst>
                          <dgm:constr type="begPad"/>
                          <dgm:constr type="endPad"/>
                        </dgm:constrLst>
                      </dgm:layoutNode>
                    </dgm:forEach>
                    <dgm:forEach name="Name343" axis="self" ptType="node">
                      <dgm:layoutNode name="text4" styleLbl="node1">
                        <dgm:varLst>
                          <dgm:bulletEnabled val="1"/>
                        </dgm:varLst>
                        <dgm:alg type="tx"/>
                        <dgm:shape xmlns:r="http://schemas.openxmlformats.org/officeDocument/2006/relationships" type="roundRect" r:blip="">
                          <dgm:adjLst/>
                        </dgm:shape>
                        <dgm:presOf axis="desOr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dgm:forEach>
                </dgm:forEach>
              </dgm:layoutNode>
              <dgm:forEach name="Name344" axis="ch" ptType="parTrans" st="4" cnt="1">
                <dgm:layoutNode name="Name345">
                  <dgm:alg type="conn">
                    <dgm:param type="dim" val="1D"/>
                    <dgm:param type="begPts" val="auto"/>
                    <dgm:param type="endPts" val="auto"/>
                    <dgm:param type="endSty" val="noArr"/>
                    <dgm:param type="srcNode" val="textCenter"/>
                    <dgm:param type="dstNode" val="childCenter4"/>
                  </dgm:alg>
                  <dgm:shape xmlns:r="http://schemas.openxmlformats.org/officeDocument/2006/relationships" type="conn" r:blip="" zOrderOff="-999">
                    <dgm:adjLst/>
                  </dgm:shape>
                  <dgm:presOf axis="self"/>
                  <dgm:constrLst>
                    <dgm:constr type="h"/>
                    <dgm:constr type="begPad"/>
                    <dgm:constr type="endPad"/>
                  </dgm:constrLst>
                </dgm:layoutNode>
              </dgm:forEach>
            </dgm:if>
            <dgm:else name="Name346"/>
          </dgm:choose>
          <dgm:choose name="Name347">
            <dgm:if name="Name348" axis="ch" ptType="node" func="cnt" op="gte" val="5">
              <dgm:layoutNode name="cycle_5">
                <dgm:choose name="Name349">
                  <dgm:if name="Name350" func="var" arg="dir" op="equ" val="norm">
                    <dgm:choose name="Name351">
                      <dgm:if name="Name352" axis="ch" ptType="node" func="cnt" op="equ" val="5">
                        <dgm:choose name="Name353">
                          <dgm:if name="Name354" axis="ch ch" ptType="node node" st="5 1" cnt="1 0" func="cnt" op="equ" val="1">
                            <dgm:alg type="cycle">
                              <dgm:param type="ctrShpMap" val="fNode"/>
                              <dgm:param type="stAng" val="288"/>
                            </dgm:alg>
                          </dgm:if>
                          <dgm:if name="Name355" axis="ch ch" ptType="node node" st="5 1" cnt="1 0" func="cnt" op="equ" val="2">
                            <dgm:alg type="cycle">
                              <dgm:param type="ctrShpMap" val="fNode"/>
                              <dgm:param type="stAng" val="243"/>
                              <dgm:param type="spanAng" val="90"/>
                            </dgm:alg>
                          </dgm:if>
                          <dgm:else name="Name356">
                            <dgm:alg type="cycle">
                              <dgm:param type="ctrShpMap" val="fNode"/>
                              <dgm:param type="stAng" val="0"/>
                              <dgm:param type="spanAng" val="360"/>
                            </dgm:alg>
                          </dgm:else>
                        </dgm:choose>
                      </dgm:if>
                      <dgm:if name="Name357" axis="ch" ptType="node" func="cnt" op="equ" val="6">
                        <dgm:choose name="Name358">
                          <dgm:if name="Name359" axis="ch ch" ptType="node node" st="5 1" cnt="1 0" func="cnt" op="equ" val="1">
                            <dgm:alg type="cycle">
                              <dgm:param type="ctrShpMap" val="fNode"/>
                              <dgm:param type="stAng" val="240"/>
                            </dgm:alg>
                          </dgm:if>
                          <dgm:if name="Name360" axis="ch ch" ptType="node node" st="5 1" cnt="1 0" func="cnt" op="equ" val="2">
                            <dgm:alg type="cycle">
                              <dgm:param type="ctrShpMap" val="fNode"/>
                              <dgm:param type="stAng" val="195"/>
                              <dgm:param type="spanAng" val="90"/>
                            </dgm:alg>
                          </dgm:if>
                          <dgm:else name="Name361">
                            <dgm:alg type="cycle">
                              <dgm:param type="ctrShpMap" val="fNode"/>
                              <dgm:param type="stAng" val="0"/>
                              <dgm:param type="spanAng" val="360"/>
                            </dgm:alg>
                          </dgm:else>
                        </dgm:choose>
                      </dgm:if>
                      <dgm:if name="Name362" axis="ch" ptType="node" func="cnt" op="gte" val="7">
                        <dgm:choose name="Name363">
                          <dgm:if name="Name364" axis="ch ch" ptType="node node" st="5 1" cnt="1 0" func="cnt" op="equ" val="1">
                            <dgm:alg type="cycle">
                              <dgm:param type="ctrShpMap" val="fNode"/>
                              <dgm:param type="stAng" val="205"/>
                            </dgm:alg>
                          </dgm:if>
                          <dgm:if name="Name365" axis="ch ch" ptType="node node" st="5 1" cnt="1 0" func="cnt" op="equ" val="2">
                            <dgm:alg type="cycle">
                              <dgm:param type="ctrShpMap" val="fNode"/>
                              <dgm:param type="stAng" val="160"/>
                              <dgm:param type="spanAng" val="90"/>
                            </dgm:alg>
                          </dgm:if>
                          <dgm:else name="Name366">
                            <dgm:alg type="cycle">
                              <dgm:param type="ctrShpMap" val="fNode"/>
                              <dgm:param type="stAng" val="0"/>
                              <dgm:param type="spanAng" val="360"/>
                            </dgm:alg>
                          </dgm:else>
                        </dgm:choose>
                      </dgm:if>
                      <dgm:else name="Name367"/>
                    </dgm:choose>
                  </dgm:if>
                  <dgm:else name="Name368">
                    <dgm:choose name="Name369">
                      <dgm:if name="Name370" axis="ch" ptType="node" func="cnt" op="equ" val="5">
                        <dgm:choose name="Name371">
                          <dgm:if name="Name372" axis="ch ch" ptType="node node" st="5 1" cnt="1 0" func="cnt" op="equ" val="1">
                            <dgm:alg type="cycle">
                              <dgm:param type="ctrShpMap" val="fNode"/>
                              <dgm:param type="stAng" val="72"/>
                            </dgm:alg>
                          </dgm:if>
                          <dgm:if name="Name373" axis="ch ch" ptType="node node" st="5 1" cnt="1 0" func="cnt" op="equ" val="2">
                            <dgm:alg type="cycle">
                              <dgm:param type="ctrShpMap" val="fNode"/>
                              <dgm:param type="stAng" val="117"/>
                              <dgm:param type="spanAng" val="-90"/>
                            </dgm:alg>
                          </dgm:if>
                          <dgm:else name="Name374">
                            <dgm:alg type="cycle">
                              <dgm:param type="ctrShpMap" val="fNode"/>
                              <dgm:param type="stAng" val="0"/>
                              <dgm:param type="spanAng" val="-360"/>
                            </dgm:alg>
                          </dgm:else>
                        </dgm:choose>
                      </dgm:if>
                      <dgm:if name="Name375" axis="ch" ptType="node" func="cnt" op="equ" val="6">
                        <dgm:choose name="Name376">
                          <dgm:if name="Name377" axis="ch ch" ptType="node node" st="5 1" cnt="1 0" func="cnt" op="equ" val="1">
                            <dgm:alg type="cycle">
                              <dgm:param type="ctrShpMap" val="fNode"/>
                              <dgm:param type="stAng" val="120"/>
                            </dgm:alg>
                          </dgm:if>
                          <dgm:if name="Name378" axis="ch ch" ptType="node node" st="5 1" cnt="1 0" func="cnt" op="equ" val="2">
                            <dgm:alg type="cycle">
                              <dgm:param type="ctrShpMap" val="fNode"/>
                              <dgm:param type="stAng" val="165"/>
                              <dgm:param type="spanAng" val="-90"/>
                            </dgm:alg>
                          </dgm:if>
                          <dgm:else name="Name379">
                            <dgm:alg type="cycle">
                              <dgm:param type="ctrShpMap" val="fNode"/>
                              <dgm:param type="stAng" val="0"/>
                              <dgm:param type="spanAng" val="-360"/>
                            </dgm:alg>
                          </dgm:else>
                        </dgm:choose>
                      </dgm:if>
                      <dgm:if name="Name380" axis="ch" ptType="node" func="cnt" op="gte" val="7">
                        <dgm:choose name="Name381">
                          <dgm:if name="Name382" axis="ch ch" ptType="node node" st="5 1" cnt="1 0" func="cnt" op="equ" val="1">
                            <dgm:alg type="cycle">
                              <dgm:param type="ctrShpMap" val="fNode"/>
                              <dgm:param type="stAng" val="154"/>
                            </dgm:alg>
                          </dgm:if>
                          <dgm:if name="Name383" axis="ch ch" ptType="node node" st="5 1" cnt="1 0" func="cnt" op="equ" val="2">
                            <dgm:alg type="cycle">
                              <dgm:param type="ctrShpMap" val="fNode"/>
                              <dgm:param type="stAng" val="199"/>
                              <dgm:param type="spanAng" val="-90"/>
                            </dgm:alg>
                          </dgm:if>
                          <dgm:else name="Name384">
                            <dgm:alg type="cycle">
                              <dgm:param type="ctrShpMap" val="fNode"/>
                              <dgm:param type="stAng" val="0"/>
                              <dgm:param type="spanAng" val="-360"/>
                            </dgm:alg>
                          </dgm:else>
                        </dgm:choose>
                      </dgm:if>
                      <dgm:else name="Name385"/>
                    </dgm:choose>
                  </dgm:else>
                </dgm:choose>
                <dgm:shape xmlns:r="http://schemas.openxmlformats.org/officeDocument/2006/relationships" r:blip="">
                  <dgm:adjLst/>
                </dgm:shape>
                <dgm:presOf/>
                <dgm:constrLst>
                  <dgm:constr type="sp" refType="w" fact="0.1"/>
                  <dgm:constr type="sibSp" refType="w" fact="0.1"/>
                </dgm:constrLst>
                <dgm:forEach name="Name386" axis="ch" ptType="node" st="5" cnt="1">
                  <dgm:layoutNode name="childCenter5" styleLbl="node1">
                    <dgm:alg type="tx"/>
                    <dgm:shape xmlns:r="http://schemas.openxmlformats.org/officeDocument/2006/relationships" type="roundRect" r:blip="">
                      <dgm:adjLst/>
                    </dgm:shape>
                    <dgm:presOf axis="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name="Name387" axis="ch">
                    <dgm:forEach name="Name388" axis="self" ptType="parTrans">
                      <dgm:layoutNode name="Name389">
                        <dgm:alg type="conn">
                          <dgm:param type="dim" val="1D"/>
                          <dgm:param type="begPts" val="auto"/>
                          <dgm:param type="endPts" val="auto"/>
                          <dgm:param type="begSty" val="noArr"/>
                          <dgm:param type="endSty" val="noArr"/>
                        </dgm:alg>
                        <dgm:shape xmlns:r="http://schemas.openxmlformats.org/officeDocument/2006/relationships" type="conn" r:blip="">
                          <dgm:adjLst/>
                        </dgm:shape>
                        <dgm:presOf axis="self"/>
                        <dgm:constrLst>
                          <dgm:constr type="begPad"/>
                          <dgm:constr type="endPad"/>
                        </dgm:constrLst>
                      </dgm:layoutNode>
                    </dgm:forEach>
                    <dgm:forEach name="Name390" axis="self" ptType="node">
                      <dgm:layoutNode name="text5" styleLbl="node1">
                        <dgm:varLst>
                          <dgm:bulletEnabled val="1"/>
                        </dgm:varLst>
                        <dgm:alg type="tx"/>
                        <dgm:shape xmlns:r="http://schemas.openxmlformats.org/officeDocument/2006/relationships" type="roundRect" r:blip="">
                          <dgm:adjLst/>
                        </dgm:shape>
                        <dgm:presOf axis="desOr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dgm:forEach>
                </dgm:forEach>
              </dgm:layoutNode>
              <dgm:forEach name="Name391" axis="ch" ptType="parTrans" st="5" cnt="1">
                <dgm:layoutNode name="Name392">
                  <dgm:alg type="conn">
                    <dgm:param type="dim" val="1D"/>
                    <dgm:param type="begPts" val="auto"/>
                    <dgm:param type="endPts" val="auto"/>
                    <dgm:param type="endSty" val="noArr"/>
                    <dgm:param type="srcNode" val="textCenter"/>
                    <dgm:param type="dstNode" val="childCenter5"/>
                  </dgm:alg>
                  <dgm:shape xmlns:r="http://schemas.openxmlformats.org/officeDocument/2006/relationships" type="conn" r:blip="" zOrderOff="-999">
                    <dgm:adjLst/>
                  </dgm:shape>
                  <dgm:presOf axis="self"/>
                  <dgm:constrLst>
                    <dgm:constr type="h"/>
                    <dgm:constr type="begPad"/>
                    <dgm:constr type="endPad"/>
                  </dgm:constrLst>
                </dgm:layoutNode>
              </dgm:forEach>
            </dgm:if>
            <dgm:else name="Name393"/>
          </dgm:choose>
          <dgm:choose name="Name394">
            <dgm:if name="Name395" axis="ch" ptType="node" func="cnt" op="gte" val="6">
              <dgm:layoutNode name="cycle_6">
                <dgm:choose name="Name396">
                  <dgm:if name="Name397" func="var" arg="dir" op="equ" val="norm">
                    <dgm:choose name="Name398">
                      <dgm:if name="Name399" axis="ch" ptType="node" func="cnt" op="equ" val="6">
                        <dgm:choose name="Name400">
                          <dgm:if name="Name401" axis="ch ch" ptType="node node" st="6 1" cnt="1 0" func="cnt" op="equ" val="1">
                            <dgm:alg type="cycle">
                              <dgm:param type="ctrShpMap" val="fNode"/>
                              <dgm:param type="stAng" val="300"/>
                            </dgm:alg>
                          </dgm:if>
                          <dgm:if name="Name402" axis="ch ch" ptType="node node" st="6 1" cnt="1 0" func="cnt" op="equ" val="2">
                            <dgm:alg type="cycle">
                              <dgm:param type="ctrShpMap" val="fNode"/>
                              <dgm:param type="stAng" val="255"/>
                              <dgm:param type="spanAng" val="90"/>
                            </dgm:alg>
                          </dgm:if>
                          <dgm:else name="Name403">
                            <dgm:alg type="cycle">
                              <dgm:param type="ctrShpMap" val="fNode"/>
                              <dgm:param type="stAng" val="0"/>
                              <dgm:param type="spanAng" val="360"/>
                            </dgm:alg>
                          </dgm:else>
                        </dgm:choose>
                      </dgm:if>
                      <dgm:if name="Name404" axis="ch" ptType="node" func="cnt" op="gte" val="7">
                        <dgm:choose name="Name405">
                          <dgm:if name="Name406" axis="ch ch" ptType="node node" st="6 1" cnt="1 0" func="cnt" op="equ" val="1">
                            <dgm:alg type="cycle">
                              <dgm:param type="ctrShpMap" val="fNode"/>
                              <dgm:param type="stAng" val="257"/>
                            </dgm:alg>
                          </dgm:if>
                          <dgm:if name="Name407" axis="ch ch" ptType="node node" st="6 1" cnt="1 0" func="cnt" op="equ" val="2">
                            <dgm:alg type="cycle">
                              <dgm:param type="ctrShpMap" val="fNode"/>
                              <dgm:param type="stAng" val="212"/>
                              <dgm:param type="spanAng" val="90"/>
                            </dgm:alg>
                          </dgm:if>
                          <dgm:else name="Name408">
                            <dgm:alg type="cycle">
                              <dgm:param type="ctrShpMap" val="fNode"/>
                              <dgm:param type="stAng" val="0"/>
                              <dgm:param type="spanAng" val="360"/>
                            </dgm:alg>
                          </dgm:else>
                        </dgm:choose>
                      </dgm:if>
                      <dgm:else name="Name409"/>
                    </dgm:choose>
                  </dgm:if>
                  <dgm:else name="Name410">
                    <dgm:choose name="Name411">
                      <dgm:if name="Name412" axis="ch" ptType="node" func="cnt" op="equ" val="6">
                        <dgm:choose name="Name413">
                          <dgm:if name="Name414" axis="ch ch" ptType="node node" st="6 1" cnt="1 0" func="cnt" op="equ" val="1">
                            <dgm:alg type="cycle">
                              <dgm:param type="ctrShpMap" val="fNode"/>
                              <dgm:param type="stAng" val="60"/>
                            </dgm:alg>
                          </dgm:if>
                          <dgm:if name="Name415" axis="ch ch" ptType="node node" st="6 1" cnt="1 0" func="cnt" op="equ" val="2">
                            <dgm:alg type="cycle">
                              <dgm:param type="ctrShpMap" val="fNode"/>
                              <dgm:param type="stAng" val="105"/>
                              <dgm:param type="spanAng" val="-90"/>
                            </dgm:alg>
                          </dgm:if>
                          <dgm:else name="Name416">
                            <dgm:alg type="cycle">
                              <dgm:param type="ctrShpMap" val="fNode"/>
                              <dgm:param type="stAng" val="0"/>
                              <dgm:param type="spanAng" val="-360"/>
                            </dgm:alg>
                          </dgm:else>
                        </dgm:choose>
                      </dgm:if>
                      <dgm:if name="Name417" axis="ch" ptType="node" func="cnt" op="gte" val="7">
                        <dgm:choose name="Name418">
                          <dgm:if name="Name419" axis="ch ch" ptType="node node" st="6 1" cnt="1 0" func="cnt" op="equ" val="1">
                            <dgm:alg type="cycle">
                              <dgm:param type="ctrShpMap" val="fNode"/>
                              <dgm:param type="stAng" val="102"/>
                            </dgm:alg>
                          </dgm:if>
                          <dgm:if name="Name420" axis="ch ch" ptType="node node" st="6 1" cnt="1 0" func="cnt" op="equ" val="2">
                            <dgm:alg type="cycle">
                              <dgm:param type="ctrShpMap" val="fNode"/>
                              <dgm:param type="stAng" val="147"/>
                              <dgm:param type="spanAng" val="-90"/>
                            </dgm:alg>
                          </dgm:if>
                          <dgm:else name="Name421">
                            <dgm:alg type="cycle">
                              <dgm:param type="ctrShpMap" val="fNode"/>
                              <dgm:param type="stAng" val="0"/>
                              <dgm:param type="spanAng" val="-360"/>
                            </dgm:alg>
                          </dgm:else>
                        </dgm:choose>
                      </dgm:if>
                      <dgm:else name="Name422"/>
                    </dgm:choose>
                  </dgm:else>
                </dgm:choose>
                <dgm:shape xmlns:r="http://schemas.openxmlformats.org/officeDocument/2006/relationships" r:blip="">
                  <dgm:adjLst/>
                </dgm:shape>
                <dgm:presOf/>
                <dgm:constrLst>
                  <dgm:constr type="sp" refType="w" fact="0.1"/>
                  <dgm:constr type="sibSp" refType="w" fact="0.1"/>
                </dgm:constrLst>
                <dgm:forEach name="Name423" axis="ch" ptType="node" st="6" cnt="1">
                  <dgm:layoutNode name="childCenter6" styleLbl="node1">
                    <dgm:alg type="tx"/>
                    <dgm:shape xmlns:r="http://schemas.openxmlformats.org/officeDocument/2006/relationships" type="roundRect" r:blip="">
                      <dgm:adjLst/>
                    </dgm:shape>
                    <dgm:presOf axis="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name="Name424" axis="ch">
                    <dgm:forEach name="Name425" axis="self" ptType="parTrans">
                      <dgm:layoutNode name="Name426">
                        <dgm:alg type="conn">
                          <dgm:param type="dim" val="1D"/>
                          <dgm:param type="begPts" val="auto"/>
                          <dgm:param type="endPts" val="auto"/>
                          <dgm:param type="begSty" val="noArr"/>
                          <dgm:param type="endSty" val="noArr"/>
                        </dgm:alg>
                        <dgm:shape xmlns:r="http://schemas.openxmlformats.org/officeDocument/2006/relationships" type="conn" r:blip="">
                          <dgm:adjLst/>
                        </dgm:shape>
                        <dgm:presOf axis="self"/>
                        <dgm:constrLst>
                          <dgm:constr type="begPad"/>
                          <dgm:constr type="endPad"/>
                        </dgm:constrLst>
                      </dgm:layoutNode>
                    </dgm:forEach>
                    <dgm:forEach name="Name427" axis="self" ptType="node">
                      <dgm:layoutNode name="text6" styleLbl="node1">
                        <dgm:varLst>
                          <dgm:bulletEnabled val="1"/>
                        </dgm:varLst>
                        <dgm:alg type="tx"/>
                        <dgm:shape xmlns:r="http://schemas.openxmlformats.org/officeDocument/2006/relationships" type="roundRect" r:blip="">
                          <dgm:adjLst/>
                        </dgm:shape>
                        <dgm:presOf axis="desOr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dgm:forEach>
                </dgm:forEach>
              </dgm:layoutNode>
              <dgm:forEach name="Name428" axis="ch" ptType="parTrans" st="6" cnt="1">
                <dgm:layoutNode name="Name429">
                  <dgm:alg type="conn">
                    <dgm:param type="dim" val="1D"/>
                    <dgm:param type="begPts" val="auto"/>
                    <dgm:param type="endPts" val="auto"/>
                    <dgm:param type="endSty" val="noArr"/>
                    <dgm:param type="srcNode" val="textCenter"/>
                    <dgm:param type="dstNode" val="childCenter6"/>
                  </dgm:alg>
                  <dgm:shape xmlns:r="http://schemas.openxmlformats.org/officeDocument/2006/relationships" type="conn" r:blip="" zOrderOff="-999">
                    <dgm:adjLst/>
                  </dgm:shape>
                  <dgm:presOf axis="self"/>
                  <dgm:constrLst>
                    <dgm:constr type="h"/>
                    <dgm:constr type="begPad"/>
                    <dgm:constr type="endPad"/>
                  </dgm:constrLst>
                </dgm:layoutNode>
              </dgm:forEach>
            </dgm:if>
            <dgm:else name="Name430"/>
          </dgm:choose>
          <dgm:choose name="Name431">
            <dgm:if name="Name432" axis="ch" ptType="node" func="cnt" op="gte" val="7">
              <dgm:layoutNode name="cycle_7">
                <dgm:choose name="Name433">
                  <dgm:if name="Name434" func="var" arg="dir" op="equ" val="norm">
                    <dgm:choose name="Name435">
                      <dgm:if name="Name436" axis="ch" ptType="node" func="cnt" op="gte" val="7">
                        <dgm:choose name="Name437">
                          <dgm:if name="Name438" axis="ch ch" ptType="node node" st="7 1" cnt="1 0" func="cnt" op="equ" val="1">
                            <dgm:alg type="cycle">
                              <dgm:param type="ctrShpMap" val="fNode"/>
                              <dgm:param type="stAng" val="308"/>
                            </dgm:alg>
                          </dgm:if>
                          <dgm:if name="Name439" axis="ch ch" ptType="node node" st="7 1" cnt="1 0" func="cnt" op="equ" val="2">
                            <dgm:alg type="cycle">
                              <dgm:param type="ctrShpMap" val="fNode"/>
                              <dgm:param type="stAng" val="263"/>
                              <dgm:param type="spanAng" val="90"/>
                            </dgm:alg>
                          </dgm:if>
                          <dgm:else name="Name440">
                            <dgm:alg type="cycle">
                              <dgm:param type="ctrShpMap" val="fNode"/>
                              <dgm:param type="stAng" val="0"/>
                              <dgm:param type="spanAng" val="360"/>
                            </dgm:alg>
                          </dgm:else>
                        </dgm:choose>
                      </dgm:if>
                      <dgm:else name="Name441"/>
                    </dgm:choose>
                  </dgm:if>
                  <dgm:else name="Name442">
                    <dgm:choose name="Name443">
                      <dgm:if name="Name444" axis="ch" ptType="node" func="cnt" op="gte" val="7">
                        <dgm:choose name="Name445">
                          <dgm:if name="Name446" axis="ch ch" ptType="node node" st="7 1" cnt="1 0" func="cnt" op="equ" val="1">
                            <dgm:alg type="cycle">
                              <dgm:param type="ctrShpMap" val="fNode"/>
                              <dgm:param type="stAng" val="51"/>
                            </dgm:alg>
                          </dgm:if>
                          <dgm:if name="Name447" axis="ch ch" ptType="node node" st="7 1" cnt="1 0" func="cnt" op="equ" val="2">
                            <dgm:alg type="cycle">
                              <dgm:param type="ctrShpMap" val="fNode"/>
                              <dgm:param type="stAng" val="96"/>
                              <dgm:param type="spanAng" val="-90"/>
                            </dgm:alg>
                          </dgm:if>
                          <dgm:else name="Name448">
                            <dgm:alg type="cycle">
                              <dgm:param type="ctrShpMap" val="fNode"/>
                              <dgm:param type="stAng" val="0"/>
                              <dgm:param type="spanAng" val="-360"/>
                            </dgm:alg>
                          </dgm:else>
                        </dgm:choose>
                      </dgm:if>
                      <dgm:else name="Name449"/>
                    </dgm:choose>
                  </dgm:else>
                </dgm:choose>
                <dgm:shape xmlns:r="http://schemas.openxmlformats.org/officeDocument/2006/relationships" r:blip="">
                  <dgm:adjLst/>
                </dgm:shape>
                <dgm:presOf/>
                <dgm:constrLst>
                  <dgm:constr type="sp" refType="w" fact="0.1"/>
                  <dgm:constr type="sibSp" refType="w" fact="0.1"/>
                </dgm:constrLst>
                <dgm:forEach name="Name450" axis="ch" ptType="node" st="7" cnt="1">
                  <dgm:layoutNode name="childCenter7" styleLbl="node1">
                    <dgm:alg type="tx"/>
                    <dgm:shape xmlns:r="http://schemas.openxmlformats.org/officeDocument/2006/relationships" type="roundRect" r:blip="">
                      <dgm:adjLst/>
                    </dgm:shape>
                    <dgm:presOf axis="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name="Name451" axis="ch">
                    <dgm:forEach name="Name452" axis="self" ptType="parTrans">
                      <dgm:layoutNode name="Name453">
                        <dgm:alg type="conn">
                          <dgm:param type="dim" val="1D"/>
                          <dgm:param type="begPts" val="auto"/>
                          <dgm:param type="endPts" val="auto"/>
                          <dgm:param type="begSty" val="noArr"/>
                          <dgm:param type="endSty" val="noArr"/>
                        </dgm:alg>
                        <dgm:shape xmlns:r="http://schemas.openxmlformats.org/officeDocument/2006/relationships" type="conn" r:blip="">
                          <dgm:adjLst/>
                        </dgm:shape>
                        <dgm:presOf axis="self"/>
                        <dgm:constrLst>
                          <dgm:constr type="begPad"/>
                          <dgm:constr type="endPad"/>
                        </dgm:constrLst>
                      </dgm:layoutNode>
                    </dgm:forEach>
                    <dgm:forEach name="Name454" axis="self" ptType="node">
                      <dgm:layoutNode name="text7" styleLbl="node1">
                        <dgm:varLst>
                          <dgm:bulletEnabled val="1"/>
                        </dgm:varLst>
                        <dgm:alg type="tx"/>
                        <dgm:shape xmlns:r="http://schemas.openxmlformats.org/officeDocument/2006/relationships" type="roundRect" r:blip="">
                          <dgm:adjLst/>
                        </dgm:shape>
                        <dgm:presOf axis="desOrSelf" ptType="node"/>
                        <dgm:constrLst>
                          <dgm:constr type="userS"/>
                          <dgm:constr type="w" refType="userS"/>
                          <dgm:constr type="h" refType="w"/>
                          <dgm:constr type="tMarg" refType="primFontSz" fact="0.2"/>
                          <dgm:constr type="bMarg" refType="primFontSz" fact="0.2"/>
                          <dgm:constr type="lMarg" refType="primFontSz" fact="0.2"/>
                          <dgm:constr type="rMarg" refType="primFontSz" fact="0.2"/>
                        </dgm:constrLst>
                        <dgm:ruleLst>
                          <dgm:rule type="primFontSz" val="5" fact="NaN" max="NaN"/>
                        </dgm:ruleLst>
                      </dgm:layoutNode>
                    </dgm:forEach>
                  </dgm:forEach>
                </dgm:forEach>
              </dgm:layoutNode>
              <dgm:forEach name="Name455" axis="ch" ptType="parTrans" st="7" cnt="1">
                <dgm:layoutNode name="Name456">
                  <dgm:alg type="conn">
                    <dgm:param type="dim" val="1D"/>
                    <dgm:param type="begPts" val="auto"/>
                    <dgm:param type="endPts" val="auto"/>
                    <dgm:param type="endSty" val="noArr"/>
                    <dgm:param type="srcNode" val="textCenter"/>
                    <dgm:param type="dstNode" val="childCenter7"/>
                  </dgm:alg>
                  <dgm:shape xmlns:r="http://schemas.openxmlformats.org/officeDocument/2006/relationships" type="conn" r:blip="" zOrderOff="-999">
                    <dgm:adjLst/>
                  </dgm:shape>
                  <dgm:presOf axis="self"/>
                  <dgm:constrLst>
                    <dgm:constr type="h"/>
                    <dgm:constr type="begPad"/>
                    <dgm:constr type="endPad"/>
                  </dgm:constrLst>
                </dgm:layoutNode>
              </dgm:forEach>
            </dgm:if>
            <dgm:else name="Name457"/>
          </dgm:choose>
        </dgm:else>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1">
  <dgm:title val=""/>
  <dgm:desc val=""/>
  <dgm:catLst>
    <dgm:cat type="3D" pri="11100"/>
  </dgm:catLst>
  <dgm:scene3d>
    <a:camera prst="orthographicFront"/>
    <a:lightRig rig="threePt" dir="t"/>
  </dgm:scene3d>
  <dgm:styleLbl name="node0">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vennNode1">
    <dgm:scene3d>
      <a:camera prst="orthographicFront"/>
      <a:lightRig rig="flat" dir="t"/>
    </dgm:scene3d>
    <dgm:sp3d prstMaterial="plastic">
      <a:bevelT w="120900" h="88900"/>
      <a:bevelB w="88900" h="31750" prst="angle"/>
    </dgm:sp3d>
    <dgm:txPr/>
    <dgm:style>
      <a:lnRef idx="0">
        <a:scrgbClr r="0" g="0" b="0"/>
      </a:lnRef>
      <a:fillRef idx="1">
        <a:scrgbClr r="0" g="0" b="0"/>
      </a:fillRef>
      <a:effectRef idx="1">
        <a:scrgbClr r="0" g="0" b="0"/>
      </a:effectRef>
      <a:fontRef idx="minor">
        <a:schemeClr val="tx1"/>
      </a:fontRef>
    </dgm:style>
  </dgm:styleLbl>
  <dgm:styleLbl name="alignNode1">
    <dgm:scene3d>
      <a:camera prst="orthographicFront"/>
      <a:lightRig rig="flat" dir="t"/>
    </dgm:scene3d>
    <dgm:sp3d prstMaterial="plastic">
      <a:bevelT w="120900" h="88900"/>
      <a:bevelB w="88900" h="31750" prst="angle"/>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4">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fgImgPlace1">
    <dgm:scene3d>
      <a:camera prst="orthographicFront"/>
      <a:lightRig rig="flat" dir="t"/>
    </dgm:scene3d>
    <dgm:sp3d z="1270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alignImgPlace1">
    <dgm:scene3d>
      <a:camera prst="orthographicFront"/>
      <a:lightRig rig="flat" dir="t"/>
    </dgm:scene3d>
    <dgm:sp3d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bgImgPlace1">
    <dgm:scene3d>
      <a:camera prst="orthographicFront"/>
      <a:lightRig rig="flat" dir="t"/>
    </dgm:scene3d>
    <dgm:sp3d z="-1905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sibTrans2D1">
    <dgm:scene3d>
      <a:camera prst="orthographicFront"/>
      <a:lightRig rig="flat" dir="t"/>
    </dgm:scene3d>
    <dgm:sp3d z="-80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flat" dir="t"/>
    </dgm:scene3d>
    <dgm:sp3d z="127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flat" dir="t"/>
    </dgm:scene3d>
    <dgm:sp3d z="-1905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flat" dir="t"/>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1">
    <dgm:scene3d>
      <a:camera prst="orthographicFront"/>
      <a:lightRig rig="flat" dir="t"/>
    </dgm:scene3d>
    <dgm:sp3d z="-10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2">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3">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con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tr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solid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0">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2">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3">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4">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bgShp">
    <dgm:scene3d>
      <a:camera prst="orthographicFront"/>
      <a:lightRig rig="flat" dir="t"/>
    </dgm:scene3d>
    <dgm:sp3d z="-190500" extrusionH="12700" prstMaterial="plastic">
      <a:bevelT w="50800" h="50800"/>
    </dgm:sp3d>
    <dgm:txPr/>
    <dgm:style>
      <a:lnRef idx="0">
        <a:scrgbClr r="0" g="0" b="0"/>
      </a:lnRef>
      <a:fillRef idx="3">
        <a:scrgbClr r="0" g="0" b="0"/>
      </a:fillRef>
      <a:effectRef idx="0">
        <a:scrgbClr r="0" g="0" b="0"/>
      </a:effectRef>
      <a:fontRef idx="minor"/>
    </dgm:style>
  </dgm:styleLbl>
  <dgm:styleLbl name="dkBgShp">
    <dgm:scene3d>
      <a:camera prst="orthographicFront"/>
      <a:lightRig rig="flat" dir="t"/>
    </dgm:scene3d>
    <dgm:sp3d z="-190500" extrusionH="12700" prstMaterial="plastic">
      <a:bevelT w="50800" h="50800"/>
    </dgm:sp3d>
    <dgm:txPr/>
    <dgm:style>
      <a:lnRef idx="0">
        <a:scrgbClr r="0" g="0" b="0"/>
      </a:lnRef>
      <a:fillRef idx="2">
        <a:scrgbClr r="0" g="0" b="0"/>
      </a:fillRef>
      <a:effectRef idx="0">
        <a:scrgbClr r="0" g="0" b="0"/>
      </a:effectRef>
      <a:fontRef idx="minor"/>
    </dgm:style>
  </dgm:styleLbl>
  <dgm:styleLbl name="trBgShp">
    <dgm:scene3d>
      <a:camera prst="orthographicFront"/>
      <a:lightRig rig="flat" dir="t"/>
    </dgm:scene3d>
    <dgm:sp3d z="-190500" extrusionH="12700" prstMaterial="matte"/>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z="190500" prstMaterial="plastic">
      <a:bevelT w="120900" h="88900"/>
      <a:bevelB w="88900" h="31750" prst="angle"/>
    </dgm:sp3d>
    <dgm:txPr/>
    <dgm:style>
      <a:lnRef idx="0">
        <a:scrgbClr r="0" g="0" b="0"/>
      </a:lnRef>
      <a:fillRef idx="1">
        <a:scrgbClr r="0" g="0" b="0"/>
      </a:fillRef>
      <a:effectRef idx="3">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3d1">
  <dgm:title val=""/>
  <dgm:desc val=""/>
  <dgm:catLst>
    <dgm:cat type="3D" pri="11100"/>
  </dgm:catLst>
  <dgm:scene3d>
    <a:camera prst="orthographicFront"/>
    <a:lightRig rig="threePt" dir="t"/>
  </dgm:scene3d>
  <dgm:styleLbl name="node0">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vennNode1">
    <dgm:scene3d>
      <a:camera prst="orthographicFront"/>
      <a:lightRig rig="flat" dir="t"/>
    </dgm:scene3d>
    <dgm:sp3d prstMaterial="plastic">
      <a:bevelT w="120900" h="88900"/>
      <a:bevelB w="88900" h="31750" prst="angle"/>
    </dgm:sp3d>
    <dgm:txPr/>
    <dgm:style>
      <a:lnRef idx="0">
        <a:scrgbClr r="0" g="0" b="0"/>
      </a:lnRef>
      <a:fillRef idx="1">
        <a:scrgbClr r="0" g="0" b="0"/>
      </a:fillRef>
      <a:effectRef idx="1">
        <a:scrgbClr r="0" g="0" b="0"/>
      </a:effectRef>
      <a:fontRef idx="minor">
        <a:schemeClr val="tx1"/>
      </a:fontRef>
    </dgm:style>
  </dgm:styleLbl>
  <dgm:styleLbl name="alignNode1">
    <dgm:scene3d>
      <a:camera prst="orthographicFront"/>
      <a:lightRig rig="flat" dir="t"/>
    </dgm:scene3d>
    <dgm:sp3d prstMaterial="plastic">
      <a:bevelT w="120900" h="88900"/>
      <a:bevelB w="88900" h="31750" prst="angle"/>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4">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fgImgPlace1">
    <dgm:scene3d>
      <a:camera prst="orthographicFront"/>
      <a:lightRig rig="flat" dir="t"/>
    </dgm:scene3d>
    <dgm:sp3d z="1270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alignImgPlace1">
    <dgm:scene3d>
      <a:camera prst="orthographicFront"/>
      <a:lightRig rig="flat" dir="t"/>
    </dgm:scene3d>
    <dgm:sp3d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bgImgPlace1">
    <dgm:scene3d>
      <a:camera prst="orthographicFront"/>
      <a:lightRig rig="flat" dir="t"/>
    </dgm:scene3d>
    <dgm:sp3d z="-1905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sibTrans2D1">
    <dgm:scene3d>
      <a:camera prst="orthographicFront"/>
      <a:lightRig rig="flat" dir="t"/>
    </dgm:scene3d>
    <dgm:sp3d z="-80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flat" dir="t"/>
    </dgm:scene3d>
    <dgm:sp3d z="127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flat" dir="t"/>
    </dgm:scene3d>
    <dgm:sp3d z="-1905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flat" dir="t"/>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1">
    <dgm:scene3d>
      <a:camera prst="orthographicFront"/>
      <a:lightRig rig="flat" dir="t"/>
    </dgm:scene3d>
    <dgm:sp3d z="-10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2">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3">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con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tr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solid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0">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2">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3">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4">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bgShp">
    <dgm:scene3d>
      <a:camera prst="orthographicFront"/>
      <a:lightRig rig="flat" dir="t"/>
    </dgm:scene3d>
    <dgm:sp3d z="-190500" extrusionH="12700" prstMaterial="plastic">
      <a:bevelT w="50800" h="50800"/>
    </dgm:sp3d>
    <dgm:txPr/>
    <dgm:style>
      <a:lnRef idx="0">
        <a:scrgbClr r="0" g="0" b="0"/>
      </a:lnRef>
      <a:fillRef idx="3">
        <a:scrgbClr r="0" g="0" b="0"/>
      </a:fillRef>
      <a:effectRef idx="0">
        <a:scrgbClr r="0" g="0" b="0"/>
      </a:effectRef>
      <a:fontRef idx="minor"/>
    </dgm:style>
  </dgm:styleLbl>
  <dgm:styleLbl name="dkBgShp">
    <dgm:scene3d>
      <a:camera prst="orthographicFront"/>
      <a:lightRig rig="flat" dir="t"/>
    </dgm:scene3d>
    <dgm:sp3d z="-190500" extrusionH="12700" prstMaterial="plastic">
      <a:bevelT w="50800" h="50800"/>
    </dgm:sp3d>
    <dgm:txPr/>
    <dgm:style>
      <a:lnRef idx="0">
        <a:scrgbClr r="0" g="0" b="0"/>
      </a:lnRef>
      <a:fillRef idx="2">
        <a:scrgbClr r="0" g="0" b="0"/>
      </a:fillRef>
      <a:effectRef idx="0">
        <a:scrgbClr r="0" g="0" b="0"/>
      </a:effectRef>
      <a:fontRef idx="minor"/>
    </dgm:style>
  </dgm:styleLbl>
  <dgm:styleLbl name="trBgShp">
    <dgm:scene3d>
      <a:camera prst="orthographicFront"/>
      <a:lightRig rig="flat" dir="t"/>
    </dgm:scene3d>
    <dgm:sp3d z="-190500" extrusionH="12700" prstMaterial="matte"/>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z="190500" prstMaterial="plastic">
      <a:bevelT w="120900" h="88900"/>
      <a:bevelB w="88900" h="31750" prst="angle"/>
    </dgm:sp3d>
    <dgm:txPr/>
    <dgm:style>
      <a:lnRef idx="0">
        <a:scrgbClr r="0" g="0" b="0"/>
      </a:lnRef>
      <a:fillRef idx="1">
        <a:scrgbClr r="0" g="0" b="0"/>
      </a:fillRef>
      <a:effectRef idx="3">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3d1">
  <dgm:title val=""/>
  <dgm:desc val=""/>
  <dgm:catLst>
    <dgm:cat type="3D" pri="11100"/>
  </dgm:catLst>
  <dgm:scene3d>
    <a:camera prst="orthographicFront"/>
    <a:lightRig rig="threePt" dir="t"/>
  </dgm:scene3d>
  <dgm:styleLbl name="node0">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vennNode1">
    <dgm:scene3d>
      <a:camera prst="orthographicFront"/>
      <a:lightRig rig="flat" dir="t"/>
    </dgm:scene3d>
    <dgm:sp3d prstMaterial="plastic">
      <a:bevelT w="120900" h="88900"/>
      <a:bevelB w="88900" h="31750" prst="angle"/>
    </dgm:sp3d>
    <dgm:txPr/>
    <dgm:style>
      <a:lnRef idx="0">
        <a:scrgbClr r="0" g="0" b="0"/>
      </a:lnRef>
      <a:fillRef idx="1">
        <a:scrgbClr r="0" g="0" b="0"/>
      </a:fillRef>
      <a:effectRef idx="1">
        <a:scrgbClr r="0" g="0" b="0"/>
      </a:effectRef>
      <a:fontRef idx="minor">
        <a:schemeClr val="tx1"/>
      </a:fontRef>
    </dgm:style>
  </dgm:styleLbl>
  <dgm:styleLbl name="alignNode1">
    <dgm:scene3d>
      <a:camera prst="orthographicFront"/>
      <a:lightRig rig="flat" dir="t"/>
    </dgm:scene3d>
    <dgm:sp3d prstMaterial="plastic">
      <a:bevelT w="120900" h="88900"/>
      <a:bevelB w="88900" h="31750" prst="angle"/>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4">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fgImgPlace1">
    <dgm:scene3d>
      <a:camera prst="orthographicFront"/>
      <a:lightRig rig="flat" dir="t"/>
    </dgm:scene3d>
    <dgm:sp3d z="1270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alignImgPlace1">
    <dgm:scene3d>
      <a:camera prst="orthographicFront"/>
      <a:lightRig rig="flat" dir="t"/>
    </dgm:scene3d>
    <dgm:sp3d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bgImgPlace1">
    <dgm:scene3d>
      <a:camera prst="orthographicFront"/>
      <a:lightRig rig="flat" dir="t"/>
    </dgm:scene3d>
    <dgm:sp3d z="-1905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sibTrans2D1">
    <dgm:scene3d>
      <a:camera prst="orthographicFront"/>
      <a:lightRig rig="flat" dir="t"/>
    </dgm:scene3d>
    <dgm:sp3d z="-80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flat" dir="t"/>
    </dgm:scene3d>
    <dgm:sp3d z="127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flat" dir="t"/>
    </dgm:scene3d>
    <dgm:sp3d z="-1905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flat" dir="t"/>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1">
    <dgm:scene3d>
      <a:camera prst="orthographicFront"/>
      <a:lightRig rig="flat" dir="t"/>
    </dgm:scene3d>
    <dgm:sp3d z="-10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2">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3">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con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tr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solid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0">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2">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3">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4">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bgShp">
    <dgm:scene3d>
      <a:camera prst="orthographicFront"/>
      <a:lightRig rig="flat" dir="t"/>
    </dgm:scene3d>
    <dgm:sp3d z="-190500" extrusionH="12700" prstMaterial="plastic">
      <a:bevelT w="50800" h="50800"/>
    </dgm:sp3d>
    <dgm:txPr/>
    <dgm:style>
      <a:lnRef idx="0">
        <a:scrgbClr r="0" g="0" b="0"/>
      </a:lnRef>
      <a:fillRef idx="3">
        <a:scrgbClr r="0" g="0" b="0"/>
      </a:fillRef>
      <a:effectRef idx="0">
        <a:scrgbClr r="0" g="0" b="0"/>
      </a:effectRef>
      <a:fontRef idx="minor"/>
    </dgm:style>
  </dgm:styleLbl>
  <dgm:styleLbl name="dkBgShp">
    <dgm:scene3d>
      <a:camera prst="orthographicFront"/>
      <a:lightRig rig="flat" dir="t"/>
    </dgm:scene3d>
    <dgm:sp3d z="-190500" extrusionH="12700" prstMaterial="plastic">
      <a:bevelT w="50800" h="50800"/>
    </dgm:sp3d>
    <dgm:txPr/>
    <dgm:style>
      <a:lnRef idx="0">
        <a:scrgbClr r="0" g="0" b="0"/>
      </a:lnRef>
      <a:fillRef idx="2">
        <a:scrgbClr r="0" g="0" b="0"/>
      </a:fillRef>
      <a:effectRef idx="0">
        <a:scrgbClr r="0" g="0" b="0"/>
      </a:effectRef>
      <a:fontRef idx="minor"/>
    </dgm:style>
  </dgm:styleLbl>
  <dgm:styleLbl name="trBgShp">
    <dgm:scene3d>
      <a:camera prst="orthographicFront"/>
      <a:lightRig rig="flat" dir="t"/>
    </dgm:scene3d>
    <dgm:sp3d z="-190500" extrusionH="12700" prstMaterial="matte"/>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z="190500" prstMaterial="plastic">
      <a:bevelT w="120900" h="88900"/>
      <a:bevelB w="88900" h="31750" prst="angle"/>
    </dgm:sp3d>
    <dgm:txPr/>
    <dgm:style>
      <a:lnRef idx="0">
        <a:scrgbClr r="0" g="0" b="0"/>
      </a:lnRef>
      <a:fillRef idx="1">
        <a:scrgbClr r="0" g="0" b="0"/>
      </a:fillRef>
      <a:effectRef idx="3">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3d1">
  <dgm:title val=""/>
  <dgm:desc val=""/>
  <dgm:catLst>
    <dgm:cat type="3D" pri="11100"/>
  </dgm:catLst>
  <dgm:scene3d>
    <a:camera prst="orthographicFront"/>
    <a:lightRig rig="threePt" dir="t"/>
  </dgm:scene3d>
  <dgm:styleLbl name="node0">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vennNode1">
    <dgm:scene3d>
      <a:camera prst="orthographicFront"/>
      <a:lightRig rig="flat" dir="t"/>
    </dgm:scene3d>
    <dgm:sp3d prstMaterial="plastic">
      <a:bevelT w="120900" h="88900"/>
      <a:bevelB w="88900" h="31750" prst="angle"/>
    </dgm:sp3d>
    <dgm:txPr/>
    <dgm:style>
      <a:lnRef idx="0">
        <a:scrgbClr r="0" g="0" b="0"/>
      </a:lnRef>
      <a:fillRef idx="1">
        <a:scrgbClr r="0" g="0" b="0"/>
      </a:fillRef>
      <a:effectRef idx="1">
        <a:scrgbClr r="0" g="0" b="0"/>
      </a:effectRef>
      <a:fontRef idx="minor">
        <a:schemeClr val="tx1"/>
      </a:fontRef>
    </dgm:style>
  </dgm:styleLbl>
  <dgm:styleLbl name="alignNode1">
    <dgm:scene3d>
      <a:camera prst="orthographicFront"/>
      <a:lightRig rig="flat" dir="t"/>
    </dgm:scene3d>
    <dgm:sp3d prstMaterial="plastic">
      <a:bevelT w="120900" h="88900"/>
      <a:bevelB w="88900" h="31750" prst="angle"/>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4">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fgImgPlace1">
    <dgm:scene3d>
      <a:camera prst="orthographicFront"/>
      <a:lightRig rig="flat" dir="t"/>
    </dgm:scene3d>
    <dgm:sp3d z="1270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alignImgPlace1">
    <dgm:scene3d>
      <a:camera prst="orthographicFront"/>
      <a:lightRig rig="flat" dir="t"/>
    </dgm:scene3d>
    <dgm:sp3d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bgImgPlace1">
    <dgm:scene3d>
      <a:camera prst="orthographicFront"/>
      <a:lightRig rig="flat" dir="t"/>
    </dgm:scene3d>
    <dgm:sp3d z="-1905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sibTrans2D1">
    <dgm:scene3d>
      <a:camera prst="orthographicFront"/>
      <a:lightRig rig="flat" dir="t"/>
    </dgm:scene3d>
    <dgm:sp3d z="-80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flat" dir="t"/>
    </dgm:scene3d>
    <dgm:sp3d z="127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flat" dir="t"/>
    </dgm:scene3d>
    <dgm:sp3d z="-1905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flat" dir="t"/>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1">
    <dgm:scene3d>
      <a:camera prst="orthographicFront"/>
      <a:lightRig rig="flat" dir="t"/>
    </dgm:scene3d>
    <dgm:sp3d z="-10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2">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3">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con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tr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solid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0">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2">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3">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4">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bgShp">
    <dgm:scene3d>
      <a:camera prst="orthographicFront"/>
      <a:lightRig rig="flat" dir="t"/>
    </dgm:scene3d>
    <dgm:sp3d z="-190500" extrusionH="12700" prstMaterial="plastic">
      <a:bevelT w="50800" h="50800"/>
    </dgm:sp3d>
    <dgm:txPr/>
    <dgm:style>
      <a:lnRef idx="0">
        <a:scrgbClr r="0" g="0" b="0"/>
      </a:lnRef>
      <a:fillRef idx="3">
        <a:scrgbClr r="0" g="0" b="0"/>
      </a:fillRef>
      <a:effectRef idx="0">
        <a:scrgbClr r="0" g="0" b="0"/>
      </a:effectRef>
      <a:fontRef idx="minor"/>
    </dgm:style>
  </dgm:styleLbl>
  <dgm:styleLbl name="dkBgShp">
    <dgm:scene3d>
      <a:camera prst="orthographicFront"/>
      <a:lightRig rig="flat" dir="t"/>
    </dgm:scene3d>
    <dgm:sp3d z="-190500" extrusionH="12700" prstMaterial="plastic">
      <a:bevelT w="50800" h="50800"/>
    </dgm:sp3d>
    <dgm:txPr/>
    <dgm:style>
      <a:lnRef idx="0">
        <a:scrgbClr r="0" g="0" b="0"/>
      </a:lnRef>
      <a:fillRef idx="2">
        <a:scrgbClr r="0" g="0" b="0"/>
      </a:fillRef>
      <a:effectRef idx="0">
        <a:scrgbClr r="0" g="0" b="0"/>
      </a:effectRef>
      <a:fontRef idx="minor"/>
    </dgm:style>
  </dgm:styleLbl>
  <dgm:styleLbl name="trBgShp">
    <dgm:scene3d>
      <a:camera prst="orthographicFront"/>
      <a:lightRig rig="flat" dir="t"/>
    </dgm:scene3d>
    <dgm:sp3d z="-190500" extrusionH="12700" prstMaterial="matte"/>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z="190500" prstMaterial="plastic">
      <a:bevelT w="120900" h="88900"/>
      <a:bevelB w="88900" h="31750" prst="angle"/>
    </dgm:sp3d>
    <dgm:txPr/>
    <dgm:style>
      <a:lnRef idx="0">
        <a:scrgbClr r="0" g="0" b="0"/>
      </a:lnRef>
      <a:fillRef idx="1">
        <a:scrgbClr r="0" g="0" b="0"/>
      </a:fillRef>
      <a:effectRef idx="3">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diagramQuickStyle" Target="../diagrams/quickStyle2.xml"/><Relationship Id="rId13" Type="http://schemas.openxmlformats.org/officeDocument/2006/relationships/diagramQuickStyle" Target="../diagrams/quickStyle3.xml"/><Relationship Id="rId18" Type="http://schemas.openxmlformats.org/officeDocument/2006/relationships/diagramQuickStyle" Target="../diagrams/quickStyle4.xml"/><Relationship Id="rId3" Type="http://schemas.openxmlformats.org/officeDocument/2006/relationships/diagramQuickStyle" Target="../diagrams/quickStyle1.xml"/><Relationship Id="rId7" Type="http://schemas.openxmlformats.org/officeDocument/2006/relationships/diagramLayout" Target="../diagrams/layout2.xml"/><Relationship Id="rId12" Type="http://schemas.openxmlformats.org/officeDocument/2006/relationships/diagramLayout" Target="../diagrams/layout3.xml"/><Relationship Id="rId17" Type="http://schemas.openxmlformats.org/officeDocument/2006/relationships/diagramLayout" Target="../diagrams/layout4.xml"/><Relationship Id="rId2" Type="http://schemas.openxmlformats.org/officeDocument/2006/relationships/diagramLayout" Target="../diagrams/layout1.xml"/><Relationship Id="rId16" Type="http://schemas.openxmlformats.org/officeDocument/2006/relationships/diagramData" Target="../diagrams/data4.xml"/><Relationship Id="rId20" Type="http://schemas.microsoft.com/office/2007/relationships/diagramDrawing" Target="../diagrams/drawing4.xml"/><Relationship Id="rId1" Type="http://schemas.openxmlformats.org/officeDocument/2006/relationships/diagramData" Target="../diagrams/data1.xml"/><Relationship Id="rId6" Type="http://schemas.openxmlformats.org/officeDocument/2006/relationships/diagramData" Target="../diagrams/data2.xml"/><Relationship Id="rId11" Type="http://schemas.openxmlformats.org/officeDocument/2006/relationships/diagramData" Target="../diagrams/data3.xml"/><Relationship Id="rId5" Type="http://schemas.microsoft.com/office/2007/relationships/diagramDrawing" Target="../diagrams/drawing1.xml"/><Relationship Id="rId15" Type="http://schemas.microsoft.com/office/2007/relationships/diagramDrawing" Target="../diagrams/drawing3.xml"/><Relationship Id="rId10" Type="http://schemas.microsoft.com/office/2007/relationships/diagramDrawing" Target="../diagrams/drawing2.xml"/><Relationship Id="rId19" Type="http://schemas.openxmlformats.org/officeDocument/2006/relationships/diagramColors" Target="../diagrams/colors4.xml"/><Relationship Id="rId4" Type="http://schemas.openxmlformats.org/officeDocument/2006/relationships/diagramColors" Target="../diagrams/colors1.xml"/><Relationship Id="rId9" Type="http://schemas.openxmlformats.org/officeDocument/2006/relationships/diagramColors" Target="../diagrams/colors2.xml"/><Relationship Id="rId14" Type="http://schemas.openxmlformats.org/officeDocument/2006/relationships/diagramColors" Target="../diagrams/colors3.xml"/></Relationships>
</file>

<file path=xl/drawings/drawing1.xml><?xml version="1.0" encoding="utf-8"?>
<xdr:wsDr xmlns:xdr="http://schemas.openxmlformats.org/drawingml/2006/spreadsheetDrawing" xmlns:a="http://schemas.openxmlformats.org/drawingml/2006/main">
  <xdr:twoCellAnchor>
    <xdr:from>
      <xdr:col>0</xdr:col>
      <xdr:colOff>323702</xdr:colOff>
      <xdr:row>1</xdr:row>
      <xdr:rowOff>75902</xdr:rowOff>
    </xdr:from>
    <xdr:to>
      <xdr:col>9</xdr:col>
      <xdr:colOff>156534</xdr:colOff>
      <xdr:row>37</xdr:row>
      <xdr:rowOff>0</xdr:rowOff>
    </xdr:to>
    <xdr:graphicFrame macro="">
      <xdr:nvGraphicFramePr>
        <xdr:cNvPr id="2" name="图示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25</xdr:col>
      <xdr:colOff>476102</xdr:colOff>
      <xdr:row>2</xdr:row>
      <xdr:rowOff>50601</xdr:rowOff>
    </xdr:from>
    <xdr:to>
      <xdr:col>36</xdr:col>
      <xdr:colOff>304800</xdr:colOff>
      <xdr:row>29</xdr:row>
      <xdr:rowOff>37951</xdr:rowOff>
    </xdr:to>
    <xdr:graphicFrame macro="">
      <xdr:nvGraphicFramePr>
        <xdr:cNvPr id="3" name="图示 2"/>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xdr:from>
      <xdr:col>9</xdr:col>
      <xdr:colOff>262860</xdr:colOff>
      <xdr:row>1</xdr:row>
      <xdr:rowOff>75902</xdr:rowOff>
    </xdr:from>
    <xdr:to>
      <xdr:col>18</xdr:col>
      <xdr:colOff>96283</xdr:colOff>
      <xdr:row>36</xdr:row>
      <xdr:rowOff>151804</xdr:rowOff>
    </xdr:to>
    <xdr:graphicFrame macro="">
      <xdr:nvGraphicFramePr>
        <xdr:cNvPr id="4" name="图示 3"/>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1" r:lo="rId12" r:qs="rId13" r:cs="rId14"/>
        </a:graphicData>
      </a:graphic>
    </xdr:graphicFrame>
    <xdr:clientData/>
  </xdr:twoCellAnchor>
  <xdr:twoCellAnchor>
    <xdr:from>
      <xdr:col>18</xdr:col>
      <xdr:colOff>247502</xdr:colOff>
      <xdr:row>1</xdr:row>
      <xdr:rowOff>75902</xdr:rowOff>
    </xdr:from>
    <xdr:to>
      <xdr:col>27</xdr:col>
      <xdr:colOff>80334</xdr:colOff>
      <xdr:row>37</xdr:row>
      <xdr:rowOff>0</xdr:rowOff>
    </xdr:to>
    <xdr:graphicFrame macro="">
      <xdr:nvGraphicFramePr>
        <xdr:cNvPr id="5" name="图示 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6" r:lo="rId17" r:qs="rId18" r:cs="rId19"/>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Kerjaan/Evaluasi%20AKIP/2017/Template%20LKE%20AKIP%20Kab-Kot%202017%20v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ftar IP"/>
      <sheetName val="LKE KabKot Net"/>
      <sheetName val="Penjelasan"/>
      <sheetName val="Capaian Kinerja"/>
      <sheetName val="KKE1-II KabKota"/>
      <sheetName val="KKE1-III Lain"/>
      <sheetName val="KabKot"/>
      <sheetName val="OPD1"/>
      <sheetName val="OPD2"/>
      <sheetName val="OPD3"/>
      <sheetName val="OPD4"/>
      <sheetName val="OPD5"/>
      <sheetName val="OPD6"/>
      <sheetName val="OPD7"/>
      <sheetName val="OPD8"/>
      <sheetName val="OPD9"/>
      <sheetName val="OPD10"/>
      <sheetName val="Selaras"/>
      <sheetName val="Sheet1"/>
      <sheetName val="Kab-Kot"/>
      <sheetName val="Prov"/>
      <sheetName val="2"/>
      <sheetName val="min-ma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485">
          <cell r="E485">
            <v>23</v>
          </cell>
        </row>
        <row r="486">
          <cell r="E486">
            <v>0</v>
          </cell>
        </row>
        <row r="487">
          <cell r="E487">
            <v>0</v>
          </cell>
        </row>
        <row r="488">
          <cell r="E488">
            <v>0</v>
          </cell>
        </row>
        <row r="489">
          <cell r="E489">
            <v>29</v>
          </cell>
        </row>
        <row r="490">
          <cell r="E490">
            <v>10</v>
          </cell>
        </row>
        <row r="491">
          <cell r="E491">
            <v>6</v>
          </cell>
        </row>
        <row r="492">
          <cell r="E492">
            <v>68</v>
          </cell>
        </row>
        <row r="493">
          <cell r="E493">
            <v>0</v>
          </cell>
        </row>
        <row r="494">
          <cell r="E494">
            <v>0</v>
          </cell>
        </row>
        <row r="495">
          <cell r="E495">
            <v>0</v>
          </cell>
        </row>
        <row r="496">
          <cell r="E496">
            <v>1</v>
          </cell>
        </row>
        <row r="497">
          <cell r="E497">
            <v>0</v>
          </cell>
        </row>
        <row r="498">
          <cell r="E498">
            <v>0</v>
          </cell>
        </row>
        <row r="499">
          <cell r="E499">
            <v>0</v>
          </cell>
        </row>
        <row r="500">
          <cell r="E500">
            <v>21</v>
          </cell>
        </row>
        <row r="501">
          <cell r="E501">
            <v>9</v>
          </cell>
        </row>
        <row r="502">
          <cell r="E502">
            <v>20</v>
          </cell>
        </row>
        <row r="503">
          <cell r="E503">
            <v>21</v>
          </cell>
        </row>
        <row r="504">
          <cell r="E504">
            <v>0</v>
          </cell>
        </row>
        <row r="505">
          <cell r="E505">
            <v>0</v>
          </cell>
        </row>
        <row r="506">
          <cell r="E506">
            <v>0</v>
          </cell>
        </row>
        <row r="507">
          <cell r="E507">
            <v>0</v>
          </cell>
        </row>
        <row r="508">
          <cell r="E508">
            <v>0</v>
          </cell>
        </row>
        <row r="509">
          <cell r="E509">
            <v>0</v>
          </cell>
        </row>
        <row r="510">
          <cell r="E510">
            <v>0</v>
          </cell>
        </row>
        <row r="511">
          <cell r="E511">
            <v>19</v>
          </cell>
        </row>
        <row r="512">
          <cell r="E512">
            <v>3</v>
          </cell>
        </row>
        <row r="513">
          <cell r="E513">
            <v>0</v>
          </cell>
        </row>
        <row r="514">
          <cell r="E514">
            <v>0</v>
          </cell>
        </row>
        <row r="515">
          <cell r="E515">
            <v>0</v>
          </cell>
        </row>
        <row r="516">
          <cell r="E516">
            <v>0</v>
          </cell>
        </row>
        <row r="517">
          <cell r="E517">
            <v>0</v>
          </cell>
        </row>
      </sheetData>
      <sheetData sheetId="2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14"/>
  <sheetViews>
    <sheetView workbookViewId="0">
      <selection activeCell="A516" sqref="A516"/>
    </sheetView>
  </sheetViews>
  <sheetFormatPr defaultRowHeight="12.75"/>
  <cols>
    <col min="1" max="1" width="24.140625" customWidth="1"/>
    <col min="3" max="3" width="30.140625" customWidth="1"/>
  </cols>
  <sheetData>
    <row r="1" spans="1:3">
      <c r="A1" s="1" t="s">
        <v>722</v>
      </c>
      <c r="C1" s="2" t="s">
        <v>803</v>
      </c>
    </row>
    <row r="2" spans="1:3">
      <c r="A2" s="3" t="s">
        <v>753</v>
      </c>
      <c r="C2" s="2" t="s">
        <v>813</v>
      </c>
    </row>
    <row r="3" spans="1:3">
      <c r="A3" s="3" t="s">
        <v>751</v>
      </c>
      <c r="C3" s="2" t="s">
        <v>805</v>
      </c>
    </row>
    <row r="4" spans="1:3">
      <c r="A4" s="1" t="s">
        <v>734</v>
      </c>
      <c r="C4" s="2" t="s">
        <v>821</v>
      </c>
    </row>
    <row r="5" spans="1:3">
      <c r="A5" s="3" t="s">
        <v>1340</v>
      </c>
      <c r="C5" s="2" t="s">
        <v>795</v>
      </c>
    </row>
    <row r="6" spans="1:3">
      <c r="A6" s="3" t="s">
        <v>742</v>
      </c>
      <c r="C6" s="2" t="s">
        <v>793</v>
      </c>
    </row>
    <row r="7" spans="1:3">
      <c r="A7" s="3" t="s">
        <v>775</v>
      </c>
      <c r="C7" s="2" t="s">
        <v>817</v>
      </c>
    </row>
    <row r="8" spans="1:3">
      <c r="A8" s="1" t="s">
        <v>730</v>
      </c>
      <c r="C8" s="2" t="s">
        <v>801</v>
      </c>
    </row>
    <row r="9" spans="1:3">
      <c r="A9" s="3" t="s">
        <v>744</v>
      </c>
      <c r="C9" s="2" t="s">
        <v>797</v>
      </c>
    </row>
    <row r="10" spans="1:3">
      <c r="A10" s="3" t="s">
        <v>746</v>
      </c>
      <c r="C10" s="2" t="s">
        <v>799</v>
      </c>
    </row>
    <row r="11" spans="1:3">
      <c r="A11" s="3" t="s">
        <v>749</v>
      </c>
      <c r="C11" s="2" t="s">
        <v>811</v>
      </c>
    </row>
    <row r="12" spans="1:3">
      <c r="A12" s="3" t="s">
        <v>759</v>
      </c>
      <c r="C12" s="2" t="s">
        <v>885</v>
      </c>
    </row>
    <row r="13" spans="1:3">
      <c r="A13" s="3" t="s">
        <v>763</v>
      </c>
      <c r="C13" s="2" t="s">
        <v>1125</v>
      </c>
    </row>
    <row r="14" spans="1:3">
      <c r="A14" s="3" t="s">
        <v>761</v>
      </c>
      <c r="C14" s="2" t="s">
        <v>843</v>
      </c>
    </row>
    <row r="15" spans="1:3">
      <c r="A15" s="3" t="s">
        <v>765</v>
      </c>
      <c r="C15" s="2" t="s">
        <v>1317</v>
      </c>
    </row>
    <row r="16" spans="1:3">
      <c r="A16" s="4" t="s">
        <v>787</v>
      </c>
      <c r="C16" s="2" t="s">
        <v>1102</v>
      </c>
    </row>
    <row r="17" spans="1:3">
      <c r="A17" s="1" t="s">
        <v>738</v>
      </c>
      <c r="C17" s="2" t="s">
        <v>1179</v>
      </c>
    </row>
    <row r="18" spans="1:3">
      <c r="A18" s="1" t="s">
        <v>740</v>
      </c>
      <c r="C18" s="2" t="s">
        <v>985</v>
      </c>
    </row>
    <row r="19" spans="1:3">
      <c r="A19" s="1" t="s">
        <v>736</v>
      </c>
      <c r="C19" s="2" t="s">
        <v>998</v>
      </c>
    </row>
    <row r="20" spans="1:3">
      <c r="A20" s="3" t="s">
        <v>779</v>
      </c>
      <c r="C20" s="2" t="s">
        <v>1208</v>
      </c>
    </row>
    <row r="21" spans="1:3">
      <c r="A21" s="3" t="s">
        <v>781</v>
      </c>
      <c r="C21" s="2" t="s">
        <v>1207</v>
      </c>
    </row>
    <row r="22" spans="1:3">
      <c r="A22" s="3" t="s">
        <v>755</v>
      </c>
      <c r="C22" s="2" t="s">
        <v>1218</v>
      </c>
    </row>
    <row r="23" spans="1:3">
      <c r="A23" s="3" t="s">
        <v>757</v>
      </c>
      <c r="C23" s="2" t="s">
        <v>962</v>
      </c>
    </row>
    <row r="24" spans="1:3">
      <c r="A24" s="3" t="s">
        <v>785</v>
      </c>
      <c r="C24" s="2" t="s">
        <v>964</v>
      </c>
    </row>
    <row r="25" spans="1:3">
      <c r="A25" s="3" t="s">
        <v>783</v>
      </c>
      <c r="C25" s="2" t="s">
        <v>966</v>
      </c>
    </row>
    <row r="26" spans="1:3">
      <c r="A26" s="1" t="s">
        <v>728</v>
      </c>
      <c r="C26" s="2" t="s">
        <v>965</v>
      </c>
    </row>
    <row r="27" spans="1:3">
      <c r="A27" s="3" t="s">
        <v>777</v>
      </c>
      <c r="C27" s="2" t="s">
        <v>1076</v>
      </c>
    </row>
    <row r="28" spans="1:3">
      <c r="A28" s="3" t="s">
        <v>771</v>
      </c>
      <c r="C28" s="2" t="s">
        <v>1105</v>
      </c>
    </row>
    <row r="29" spans="1:3">
      <c r="A29" s="3" t="s">
        <v>769</v>
      </c>
      <c r="C29" s="2" t="s">
        <v>1171</v>
      </c>
    </row>
    <row r="30" spans="1:3">
      <c r="A30" s="3" t="s">
        <v>773</v>
      </c>
      <c r="C30" s="2" t="s">
        <v>1012</v>
      </c>
    </row>
    <row r="31" spans="1:3">
      <c r="A31" s="3" t="s">
        <v>767</v>
      </c>
      <c r="C31" s="2" t="s">
        <v>1222</v>
      </c>
    </row>
    <row r="32" spans="1:3">
      <c r="A32" s="1" t="s">
        <v>726</v>
      </c>
      <c r="C32" s="2" t="s">
        <v>1047</v>
      </c>
    </row>
    <row r="33" spans="1:3">
      <c r="A33" s="1" t="s">
        <v>732</v>
      </c>
      <c r="C33" s="2" t="s">
        <v>926</v>
      </c>
    </row>
    <row r="34" spans="1:3">
      <c r="A34" s="1" t="s">
        <v>724</v>
      </c>
      <c r="C34" s="2" t="s">
        <v>1010</v>
      </c>
    </row>
    <row r="35" spans="1:3">
      <c r="C35" s="2" t="s">
        <v>1060</v>
      </c>
    </row>
    <row r="36" spans="1:3">
      <c r="C36" s="2" t="s">
        <v>1172</v>
      </c>
    </row>
    <row r="37" spans="1:3">
      <c r="C37" s="2" t="s">
        <v>1158</v>
      </c>
    </row>
    <row r="38" spans="1:3">
      <c r="C38" s="2" t="s">
        <v>1166</v>
      </c>
    </row>
    <row r="39" spans="1:3">
      <c r="C39" s="2" t="s">
        <v>1159</v>
      </c>
    </row>
    <row r="40" spans="1:3">
      <c r="C40" s="2" t="s">
        <v>1229</v>
      </c>
    </row>
    <row r="41" spans="1:3">
      <c r="C41" s="2" t="s">
        <v>1033</v>
      </c>
    </row>
    <row r="42" spans="1:3">
      <c r="C42" s="2" t="s">
        <v>912</v>
      </c>
    </row>
    <row r="43" spans="1:3">
      <c r="C43" s="2" t="s">
        <v>854</v>
      </c>
    </row>
    <row r="44" spans="1:3">
      <c r="C44" s="2" t="s">
        <v>997</v>
      </c>
    </row>
    <row r="45" spans="1:3">
      <c r="C45" s="2" t="s">
        <v>963</v>
      </c>
    </row>
    <row r="46" spans="1:3">
      <c r="C46" s="2" t="s">
        <v>967</v>
      </c>
    </row>
    <row r="47" spans="1:3">
      <c r="C47" s="2" t="s">
        <v>1124</v>
      </c>
    </row>
    <row r="48" spans="1:3">
      <c r="C48" s="2" t="s">
        <v>823</v>
      </c>
    </row>
    <row r="49" spans="3:3">
      <c r="C49" s="2" t="s">
        <v>904</v>
      </c>
    </row>
    <row r="50" spans="3:3">
      <c r="C50" s="2" t="s">
        <v>1142</v>
      </c>
    </row>
    <row r="51" spans="3:3">
      <c r="C51" s="2" t="s">
        <v>937</v>
      </c>
    </row>
    <row r="52" spans="3:3">
      <c r="C52" s="5" t="s">
        <v>945</v>
      </c>
    </row>
    <row r="53" spans="3:3">
      <c r="C53" s="2" t="s">
        <v>939</v>
      </c>
    </row>
    <row r="54" spans="3:3">
      <c r="C54" s="2" t="s">
        <v>1186</v>
      </c>
    </row>
    <row r="55" spans="3:3">
      <c r="C55" s="2" t="s">
        <v>1311</v>
      </c>
    </row>
    <row r="56" spans="3:3">
      <c r="C56" s="2" t="s">
        <v>1114</v>
      </c>
    </row>
    <row r="57" spans="3:3">
      <c r="C57" s="2" t="s">
        <v>970</v>
      </c>
    </row>
    <row r="58" spans="3:3">
      <c r="C58" s="2" t="s">
        <v>809</v>
      </c>
    </row>
    <row r="59" spans="3:3">
      <c r="C59" s="2" t="s">
        <v>1055</v>
      </c>
    </row>
    <row r="60" spans="3:3">
      <c r="C60" s="2" t="s">
        <v>1024</v>
      </c>
    </row>
    <row r="61" spans="3:3">
      <c r="C61" s="2" t="s">
        <v>1261</v>
      </c>
    </row>
    <row r="62" spans="3:3">
      <c r="C62" s="2" t="s">
        <v>982</v>
      </c>
    </row>
    <row r="63" spans="3:3">
      <c r="C63" s="2" t="s">
        <v>1072</v>
      </c>
    </row>
    <row r="64" spans="3:3">
      <c r="C64" s="2" t="s">
        <v>1192</v>
      </c>
    </row>
    <row r="65" spans="3:3">
      <c r="C65" s="2" t="s">
        <v>1201</v>
      </c>
    </row>
    <row r="66" spans="3:3">
      <c r="C66" s="2" t="s">
        <v>1202</v>
      </c>
    </row>
    <row r="67" spans="3:3">
      <c r="C67" s="2" t="s">
        <v>1198</v>
      </c>
    </row>
    <row r="68" spans="3:3">
      <c r="C68" s="2" t="s">
        <v>1249</v>
      </c>
    </row>
    <row r="69" spans="3:3">
      <c r="C69" s="2" t="s">
        <v>1061</v>
      </c>
    </row>
    <row r="70" spans="3:3">
      <c r="C70" s="2" t="s">
        <v>1230</v>
      </c>
    </row>
    <row r="71" spans="3:3">
      <c r="C71" s="2" t="s">
        <v>1264</v>
      </c>
    </row>
    <row r="72" spans="3:3">
      <c r="C72" s="2" t="s">
        <v>1315</v>
      </c>
    </row>
    <row r="73" spans="3:3">
      <c r="C73" s="2" t="s">
        <v>1017</v>
      </c>
    </row>
    <row r="74" spans="3:3">
      <c r="C74" s="2" t="s">
        <v>1037</v>
      </c>
    </row>
    <row r="75" spans="3:3">
      <c r="C75" s="2" t="s">
        <v>1107</v>
      </c>
    </row>
    <row r="76" spans="3:3">
      <c r="C76" s="2" t="s">
        <v>1221</v>
      </c>
    </row>
    <row r="77" spans="3:3">
      <c r="C77" s="2" t="s">
        <v>1336</v>
      </c>
    </row>
    <row r="78" spans="3:3">
      <c r="C78" s="2" t="s">
        <v>917</v>
      </c>
    </row>
    <row r="79" spans="3:3">
      <c r="C79" s="2" t="s">
        <v>1213</v>
      </c>
    </row>
    <row r="80" spans="3:3">
      <c r="C80" s="2" t="s">
        <v>1276</v>
      </c>
    </row>
    <row r="81" spans="3:3">
      <c r="C81" s="2" t="s">
        <v>1281</v>
      </c>
    </row>
    <row r="82" spans="3:3">
      <c r="C82" s="2" t="s">
        <v>1244</v>
      </c>
    </row>
    <row r="83" spans="3:3">
      <c r="C83" s="2" t="s">
        <v>1256</v>
      </c>
    </row>
    <row r="84" spans="3:3">
      <c r="C84" s="2" t="s">
        <v>1257</v>
      </c>
    </row>
    <row r="85" spans="3:3">
      <c r="C85" s="2" t="s">
        <v>1252</v>
      </c>
    </row>
    <row r="86" spans="3:3">
      <c r="C86" s="2" t="s">
        <v>988</v>
      </c>
    </row>
    <row r="87" spans="3:3">
      <c r="C87" s="2" t="s">
        <v>984</v>
      </c>
    </row>
    <row r="88" spans="3:3">
      <c r="C88" s="2" t="s">
        <v>1009</v>
      </c>
    </row>
    <row r="89" spans="3:3">
      <c r="C89" s="2" t="s">
        <v>990</v>
      </c>
    </row>
    <row r="90" spans="3:3">
      <c r="C90" s="2" t="s">
        <v>845</v>
      </c>
    </row>
    <row r="91" spans="3:3">
      <c r="C91" s="2" t="s">
        <v>1333</v>
      </c>
    </row>
    <row r="92" spans="3:3">
      <c r="C92" s="2" t="s">
        <v>847</v>
      </c>
    </row>
    <row r="93" spans="3:3">
      <c r="C93" s="2" t="s">
        <v>1029</v>
      </c>
    </row>
    <row r="94" spans="3:3">
      <c r="C94" s="2" t="s">
        <v>888</v>
      </c>
    </row>
    <row r="95" spans="3:3">
      <c r="C95" s="2" t="s">
        <v>1331</v>
      </c>
    </row>
    <row r="96" spans="3:3">
      <c r="C96" s="2" t="s">
        <v>1113</v>
      </c>
    </row>
    <row r="97" spans="3:3">
      <c r="C97" s="2" t="s">
        <v>1211</v>
      </c>
    </row>
    <row r="98" spans="3:3">
      <c r="C98" s="2" t="s">
        <v>930</v>
      </c>
    </row>
    <row r="99" spans="3:3">
      <c r="C99" s="2" t="s">
        <v>1129</v>
      </c>
    </row>
    <row r="100" spans="3:3">
      <c r="C100" s="2" t="s">
        <v>1235</v>
      </c>
    </row>
    <row r="101" spans="3:3">
      <c r="C101" s="2" t="s">
        <v>1294</v>
      </c>
    </row>
    <row r="102" spans="3:3">
      <c r="C102" s="2" t="s">
        <v>1127</v>
      </c>
    </row>
    <row r="103" spans="3:3">
      <c r="C103" s="2" t="s">
        <v>986</v>
      </c>
    </row>
    <row r="104" spans="3:3">
      <c r="C104" s="2" t="s">
        <v>815</v>
      </c>
    </row>
    <row r="105" spans="3:3">
      <c r="C105" s="2" t="s">
        <v>1103</v>
      </c>
    </row>
    <row r="106" spans="3:3">
      <c r="C106" s="2" t="s">
        <v>1262</v>
      </c>
    </row>
    <row r="107" spans="3:3">
      <c r="C107" s="2" t="s">
        <v>1265</v>
      </c>
    </row>
    <row r="108" spans="3:3">
      <c r="C108" s="2" t="s">
        <v>1225</v>
      </c>
    </row>
    <row r="109" spans="3:3">
      <c r="C109" s="2" t="s">
        <v>1075</v>
      </c>
    </row>
    <row r="110" spans="3:3">
      <c r="C110" s="2" t="s">
        <v>1023</v>
      </c>
    </row>
    <row r="111" spans="3:3">
      <c r="C111" s="2" t="s">
        <v>1048</v>
      </c>
    </row>
    <row r="112" spans="3:3">
      <c r="C112" s="2" t="s">
        <v>1165</v>
      </c>
    </row>
    <row r="113" spans="3:3">
      <c r="C113" s="2" t="s">
        <v>1284</v>
      </c>
    </row>
    <row r="114" spans="3:3">
      <c r="C114" s="2" t="s">
        <v>1287</v>
      </c>
    </row>
    <row r="115" spans="3:3">
      <c r="C115" s="2" t="s">
        <v>1285</v>
      </c>
    </row>
    <row r="116" spans="3:3">
      <c r="C116" s="2" t="s">
        <v>1289</v>
      </c>
    </row>
    <row r="117" spans="3:3">
      <c r="C117" s="2" t="s">
        <v>1288</v>
      </c>
    </row>
    <row r="118" spans="3:3">
      <c r="C118" s="2" t="s">
        <v>1174</v>
      </c>
    </row>
    <row r="119" spans="3:3">
      <c r="C119" s="2" t="s">
        <v>1175</v>
      </c>
    </row>
    <row r="120" spans="3:3">
      <c r="C120" s="2" t="s">
        <v>1176</v>
      </c>
    </row>
    <row r="121" spans="3:3">
      <c r="C121" s="2" t="s">
        <v>850</v>
      </c>
    </row>
    <row r="122" spans="3:3">
      <c r="C122" s="2" t="s">
        <v>899</v>
      </c>
    </row>
    <row r="123" spans="3:3">
      <c r="C123" s="2" t="s">
        <v>898</v>
      </c>
    </row>
    <row r="124" spans="3:3">
      <c r="C124" s="2" t="s">
        <v>993</v>
      </c>
    </row>
    <row r="125" spans="3:3">
      <c r="C125" s="2" t="s">
        <v>1332</v>
      </c>
    </row>
    <row r="126" spans="3:3">
      <c r="C126" s="2" t="s">
        <v>1309</v>
      </c>
    </row>
    <row r="127" spans="3:3">
      <c r="C127" s="2" t="s">
        <v>1308</v>
      </c>
    </row>
    <row r="128" spans="3:3">
      <c r="C128" s="2" t="s">
        <v>1059</v>
      </c>
    </row>
    <row r="129" spans="3:3">
      <c r="C129" s="2" t="s">
        <v>1100</v>
      </c>
    </row>
    <row r="130" spans="3:3">
      <c r="C130" s="2" t="s">
        <v>1223</v>
      </c>
    </row>
    <row r="131" spans="3:3">
      <c r="C131" s="2" t="s">
        <v>1028</v>
      </c>
    </row>
    <row r="132" spans="3:3">
      <c r="C132" s="2" t="s">
        <v>1067</v>
      </c>
    </row>
    <row r="133" spans="3:3">
      <c r="C133" s="2" t="s">
        <v>1295</v>
      </c>
    </row>
    <row r="134" spans="3:3">
      <c r="C134" s="2" t="s">
        <v>902</v>
      </c>
    </row>
    <row r="135" spans="3:3">
      <c r="C135" s="2" t="s">
        <v>1157</v>
      </c>
    </row>
    <row r="136" spans="3:3">
      <c r="C136" s="2" t="s">
        <v>1148</v>
      </c>
    </row>
    <row r="137" spans="3:3">
      <c r="C137" s="2" t="s">
        <v>1106</v>
      </c>
    </row>
    <row r="138" spans="3:3">
      <c r="C138" s="2" t="s">
        <v>1021</v>
      </c>
    </row>
    <row r="139" spans="3:3">
      <c r="C139" s="2" t="s">
        <v>996</v>
      </c>
    </row>
    <row r="140" spans="3:3">
      <c r="C140" s="2" t="s">
        <v>969</v>
      </c>
    </row>
    <row r="141" spans="3:3">
      <c r="C141" s="2" t="s">
        <v>846</v>
      </c>
    </row>
    <row r="142" spans="3:3">
      <c r="C142" s="2" t="s">
        <v>1163</v>
      </c>
    </row>
    <row r="143" spans="3:3">
      <c r="C143" s="2" t="s">
        <v>940</v>
      </c>
    </row>
    <row r="144" spans="3:3">
      <c r="C144" s="2" t="s">
        <v>1151</v>
      </c>
    </row>
    <row r="145" spans="3:3">
      <c r="C145" s="2" t="s">
        <v>1013</v>
      </c>
    </row>
    <row r="146" spans="3:3">
      <c r="C146" s="2" t="s">
        <v>1056</v>
      </c>
    </row>
    <row r="147" spans="3:3">
      <c r="C147" s="2" t="s">
        <v>1322</v>
      </c>
    </row>
    <row r="148" spans="3:3">
      <c r="C148" s="2" t="s">
        <v>1032</v>
      </c>
    </row>
    <row r="149" spans="3:3">
      <c r="C149" s="2" t="s">
        <v>879</v>
      </c>
    </row>
    <row r="150" spans="3:3">
      <c r="C150" s="2" t="s">
        <v>1199</v>
      </c>
    </row>
    <row r="151" spans="3:3">
      <c r="C151" s="2" t="s">
        <v>1342</v>
      </c>
    </row>
    <row r="152" spans="3:3">
      <c r="C152" s="5" t="s">
        <v>944</v>
      </c>
    </row>
    <row r="153" spans="3:3">
      <c r="C153" s="2" t="s">
        <v>973</v>
      </c>
    </row>
    <row r="154" spans="3:3">
      <c r="C154" s="2" t="s">
        <v>1277</v>
      </c>
    </row>
    <row r="155" spans="3:3">
      <c r="C155" s="2" t="s">
        <v>906</v>
      </c>
    </row>
    <row r="156" spans="3:3">
      <c r="C156" s="2" t="s">
        <v>1194</v>
      </c>
    </row>
    <row r="157" spans="3:3">
      <c r="C157" s="2" t="s">
        <v>1220</v>
      </c>
    </row>
    <row r="158" spans="3:3">
      <c r="C158" s="2" t="s">
        <v>976</v>
      </c>
    </row>
    <row r="159" spans="3:3">
      <c r="C159" s="2" t="s">
        <v>1286</v>
      </c>
    </row>
    <row r="160" spans="3:3">
      <c r="C160" s="2" t="s">
        <v>1195</v>
      </c>
    </row>
    <row r="161" spans="3:3">
      <c r="C161" s="2" t="s">
        <v>909</v>
      </c>
    </row>
    <row r="162" spans="3:3">
      <c r="C162" s="2" t="s">
        <v>1146</v>
      </c>
    </row>
    <row r="163" spans="3:3">
      <c r="C163" s="2" t="s">
        <v>1018</v>
      </c>
    </row>
    <row r="164" spans="3:3">
      <c r="C164" s="2" t="s">
        <v>1104</v>
      </c>
    </row>
    <row r="165" spans="3:3">
      <c r="C165" s="2" t="s">
        <v>1247</v>
      </c>
    </row>
    <row r="166" spans="3:3">
      <c r="C166" s="2" t="s">
        <v>1258</v>
      </c>
    </row>
    <row r="167" spans="3:3">
      <c r="C167" s="2" t="s">
        <v>1251</v>
      </c>
    </row>
    <row r="168" spans="3:3">
      <c r="C168" s="2" t="s">
        <v>1246</v>
      </c>
    </row>
    <row r="169" spans="3:3">
      <c r="C169" s="2" t="s">
        <v>1259</v>
      </c>
    </row>
    <row r="170" spans="3:3">
      <c r="C170" s="2" t="s">
        <v>1248</v>
      </c>
    </row>
    <row r="171" spans="3:3">
      <c r="C171" s="2" t="s">
        <v>1253</v>
      </c>
    </row>
    <row r="172" spans="3:3">
      <c r="C172" s="2" t="s">
        <v>1170</v>
      </c>
    </row>
    <row r="173" spans="3:3">
      <c r="C173" s="2" t="s">
        <v>1155</v>
      </c>
    </row>
    <row r="174" spans="3:3">
      <c r="C174" s="2" t="s">
        <v>1156</v>
      </c>
    </row>
    <row r="175" spans="3:3">
      <c r="C175" s="2" t="s">
        <v>897</v>
      </c>
    </row>
    <row r="176" spans="3:3">
      <c r="C176" s="2" t="s">
        <v>1152</v>
      </c>
    </row>
    <row r="177" spans="3:3">
      <c r="C177" s="2" t="s">
        <v>1027</v>
      </c>
    </row>
    <row r="178" spans="3:3">
      <c r="C178" s="2" t="s">
        <v>1046</v>
      </c>
    </row>
    <row r="179" spans="3:3">
      <c r="C179" s="2" t="s">
        <v>989</v>
      </c>
    </row>
    <row r="180" spans="3:3">
      <c r="C180" s="2" t="s">
        <v>1121</v>
      </c>
    </row>
    <row r="181" spans="3:3">
      <c r="C181" s="2" t="s">
        <v>1183</v>
      </c>
    </row>
    <row r="182" spans="3:3">
      <c r="C182" s="2" t="s">
        <v>1184</v>
      </c>
    </row>
    <row r="183" spans="3:3">
      <c r="C183" s="2" t="s">
        <v>1185</v>
      </c>
    </row>
    <row r="184" spans="3:3">
      <c r="C184" s="2" t="s">
        <v>842</v>
      </c>
    </row>
    <row r="185" spans="3:3">
      <c r="C185" s="2" t="s">
        <v>857</v>
      </c>
    </row>
    <row r="186" spans="3:3">
      <c r="C186" s="2" t="s">
        <v>858</v>
      </c>
    </row>
    <row r="187" spans="3:3">
      <c r="C187" s="2" t="s">
        <v>923</v>
      </c>
    </row>
    <row r="188" spans="3:3">
      <c r="C188" s="2" t="s">
        <v>1161</v>
      </c>
    </row>
    <row r="189" spans="3:3">
      <c r="C189" s="2" t="s">
        <v>1074</v>
      </c>
    </row>
    <row r="190" spans="3:3">
      <c r="C190" s="2" t="s">
        <v>947</v>
      </c>
    </row>
    <row r="191" spans="3:3">
      <c r="C191" s="2" t="s">
        <v>949</v>
      </c>
    </row>
    <row r="192" spans="3:3">
      <c r="C192" s="2" t="s">
        <v>951</v>
      </c>
    </row>
    <row r="193" spans="3:3">
      <c r="C193" s="2" t="s">
        <v>950</v>
      </c>
    </row>
    <row r="194" spans="3:3">
      <c r="C194" s="2" t="s">
        <v>952</v>
      </c>
    </row>
    <row r="195" spans="3:3">
      <c r="C195" s="2" t="s">
        <v>1143</v>
      </c>
    </row>
    <row r="196" spans="3:3">
      <c r="C196" s="2" t="s">
        <v>848</v>
      </c>
    </row>
    <row r="197" spans="3:3">
      <c r="C197" s="2" t="s">
        <v>1327</v>
      </c>
    </row>
    <row r="198" spans="3:3">
      <c r="C198" s="2" t="s">
        <v>1093</v>
      </c>
    </row>
    <row r="199" spans="3:3">
      <c r="C199" s="2" t="s">
        <v>943</v>
      </c>
    </row>
    <row r="200" spans="3:3">
      <c r="C200" s="2" t="s">
        <v>1126</v>
      </c>
    </row>
    <row r="201" spans="3:3">
      <c r="C201" s="2" t="s">
        <v>1341</v>
      </c>
    </row>
    <row r="202" spans="3:3">
      <c r="C202" s="2" t="s">
        <v>972</v>
      </c>
    </row>
    <row r="203" spans="3:3">
      <c r="C203" s="2" t="s">
        <v>1109</v>
      </c>
    </row>
    <row r="204" spans="3:3">
      <c r="C204" s="2" t="s">
        <v>1110</v>
      </c>
    </row>
    <row r="205" spans="3:3">
      <c r="C205" s="2" t="s">
        <v>1111</v>
      </c>
    </row>
    <row r="206" spans="3:3">
      <c r="C206" s="2" t="s">
        <v>1116</v>
      </c>
    </row>
    <row r="207" spans="3:3">
      <c r="C207" s="2" t="s">
        <v>1058</v>
      </c>
    </row>
    <row r="208" spans="3:3">
      <c r="C208" s="2" t="s">
        <v>1236</v>
      </c>
    </row>
    <row r="209" spans="3:3">
      <c r="C209" s="2" t="s">
        <v>1239</v>
      </c>
    </row>
    <row r="210" spans="3:3">
      <c r="C210" s="2" t="s">
        <v>1238</v>
      </c>
    </row>
    <row r="211" spans="3:3">
      <c r="C211" s="2" t="s">
        <v>1069</v>
      </c>
    </row>
    <row r="212" spans="3:3">
      <c r="C212" s="2" t="s">
        <v>1016</v>
      </c>
    </row>
    <row r="213" spans="3:3">
      <c r="C213" s="2" t="s">
        <v>1070</v>
      </c>
    </row>
    <row r="214" spans="3:3">
      <c r="C214" s="2" t="s">
        <v>1187</v>
      </c>
    </row>
    <row r="215" spans="3:3">
      <c r="C215" s="2" t="s">
        <v>991</v>
      </c>
    </row>
    <row r="216" spans="3:3">
      <c r="C216" s="2" t="s">
        <v>1267</v>
      </c>
    </row>
    <row r="217" spans="3:3">
      <c r="C217" s="2" t="s">
        <v>1140</v>
      </c>
    </row>
    <row r="218" spans="3:3">
      <c r="C218" s="2" t="s">
        <v>1057</v>
      </c>
    </row>
    <row r="219" spans="3:3">
      <c r="C219" s="2" t="s">
        <v>1335</v>
      </c>
    </row>
    <row r="220" spans="3:3">
      <c r="C220" s="2" t="s">
        <v>1280</v>
      </c>
    </row>
    <row r="221" spans="3:3">
      <c r="C221" s="2" t="s">
        <v>1275</v>
      </c>
    </row>
    <row r="222" spans="3:3">
      <c r="C222" s="2" t="s">
        <v>1274</v>
      </c>
    </row>
    <row r="223" spans="3:3">
      <c r="C223" s="2" t="s">
        <v>1273</v>
      </c>
    </row>
    <row r="224" spans="3:3">
      <c r="C224" s="2" t="s">
        <v>1269</v>
      </c>
    </row>
    <row r="225" spans="3:3">
      <c r="C225" s="2" t="s">
        <v>1325</v>
      </c>
    </row>
    <row r="226" spans="3:3">
      <c r="C226" s="2" t="s">
        <v>1328</v>
      </c>
    </row>
    <row r="227" spans="3:3">
      <c r="C227" s="2" t="s">
        <v>1270</v>
      </c>
    </row>
    <row r="228" spans="3:3">
      <c r="C228" s="2" t="s">
        <v>1272</v>
      </c>
    </row>
    <row r="229" spans="3:3">
      <c r="C229" s="2" t="s">
        <v>1271</v>
      </c>
    </row>
    <row r="230" spans="3:3">
      <c r="C230" s="2" t="s">
        <v>837</v>
      </c>
    </row>
    <row r="231" spans="3:3">
      <c r="C231" s="2" t="s">
        <v>1131</v>
      </c>
    </row>
    <row r="232" spans="3:3">
      <c r="C232" s="2" t="s">
        <v>1133</v>
      </c>
    </row>
    <row r="233" spans="3:3">
      <c r="C233" s="2" t="s">
        <v>1137</v>
      </c>
    </row>
    <row r="234" spans="3:3">
      <c r="C234" s="2" t="s">
        <v>1298</v>
      </c>
    </row>
    <row r="235" spans="3:3">
      <c r="C235" s="2" t="s">
        <v>1305</v>
      </c>
    </row>
    <row r="236" spans="3:3">
      <c r="C236" s="2" t="s">
        <v>1316</v>
      </c>
    </row>
    <row r="237" spans="3:3">
      <c r="C237" s="2" t="s">
        <v>1227</v>
      </c>
    </row>
    <row r="238" spans="3:3">
      <c r="C238" s="2" t="s">
        <v>1303</v>
      </c>
    </row>
    <row r="239" spans="3:3">
      <c r="C239" s="2" t="s">
        <v>1150</v>
      </c>
    </row>
    <row r="240" spans="3:3">
      <c r="C240" s="2" t="s">
        <v>910</v>
      </c>
    </row>
    <row r="241" spans="3:3">
      <c r="C241" s="2" t="s">
        <v>1307</v>
      </c>
    </row>
    <row r="242" spans="3:3">
      <c r="C242" s="2" t="s">
        <v>957</v>
      </c>
    </row>
    <row r="243" spans="3:3">
      <c r="C243" s="2" t="s">
        <v>1314</v>
      </c>
    </row>
    <row r="244" spans="3:3">
      <c r="C244" s="2" t="s">
        <v>1193</v>
      </c>
    </row>
    <row r="245" spans="3:3">
      <c r="C245" s="2" t="s">
        <v>1196</v>
      </c>
    </row>
    <row r="246" spans="3:3">
      <c r="C246" s="2" t="s">
        <v>1200</v>
      </c>
    </row>
    <row r="247" spans="3:3">
      <c r="C247" s="2" t="s">
        <v>1197</v>
      </c>
    </row>
    <row r="248" spans="3:3">
      <c r="C248" s="2" t="s">
        <v>1066</v>
      </c>
    </row>
    <row r="249" spans="3:3">
      <c r="C249" s="2" t="s">
        <v>1290</v>
      </c>
    </row>
    <row r="250" spans="3:3">
      <c r="C250" s="2" t="s">
        <v>1209</v>
      </c>
    </row>
    <row r="251" spans="3:3">
      <c r="C251" s="2" t="s">
        <v>1219</v>
      </c>
    </row>
    <row r="252" spans="3:3">
      <c r="C252" s="2" t="s">
        <v>922</v>
      </c>
    </row>
    <row r="253" spans="3:3">
      <c r="C253" s="2" t="s">
        <v>913</v>
      </c>
    </row>
    <row r="254" spans="3:3">
      <c r="C254" s="2" t="s">
        <v>942</v>
      </c>
    </row>
    <row r="255" spans="3:3">
      <c r="C255" s="2" t="s">
        <v>1245</v>
      </c>
    </row>
    <row r="256" spans="3:3">
      <c r="C256" s="2" t="s">
        <v>1260</v>
      </c>
    </row>
    <row r="257" spans="3:3">
      <c r="C257" s="2" t="s">
        <v>1167</v>
      </c>
    </row>
    <row r="258" spans="3:3">
      <c r="C258" s="2" t="s">
        <v>925</v>
      </c>
    </row>
    <row r="259" spans="3:3">
      <c r="C259" s="2" t="s">
        <v>924</v>
      </c>
    </row>
    <row r="260" spans="3:3">
      <c r="C260" s="2" t="s">
        <v>935</v>
      </c>
    </row>
    <row r="261" spans="3:3">
      <c r="C261" s="2" t="s">
        <v>1310</v>
      </c>
    </row>
    <row r="262" spans="3:3">
      <c r="C262" s="2" t="s">
        <v>819</v>
      </c>
    </row>
    <row r="263" spans="3:3">
      <c r="C263" s="2" t="s">
        <v>1136</v>
      </c>
    </row>
    <row r="264" spans="3:3">
      <c r="C264" s="2" t="s">
        <v>971</v>
      </c>
    </row>
    <row r="265" spans="3:3">
      <c r="C265" s="2" t="s">
        <v>1326</v>
      </c>
    </row>
    <row r="266" spans="3:3">
      <c r="C266" s="2" t="s">
        <v>1130</v>
      </c>
    </row>
    <row r="267" spans="3:3">
      <c r="C267" s="2" t="s">
        <v>1068</v>
      </c>
    </row>
    <row r="268" spans="3:3">
      <c r="C268" s="2" t="s">
        <v>1071</v>
      </c>
    </row>
    <row r="269" spans="3:3">
      <c r="C269" s="2" t="s">
        <v>836</v>
      </c>
    </row>
    <row r="270" spans="3:3">
      <c r="C270" s="2" t="s">
        <v>862</v>
      </c>
    </row>
    <row r="271" spans="3:3">
      <c r="C271" s="2" t="s">
        <v>849</v>
      </c>
    </row>
    <row r="272" spans="3:3">
      <c r="C272" s="2" t="s">
        <v>860</v>
      </c>
    </row>
    <row r="273" spans="3:3">
      <c r="C273" s="2" t="s">
        <v>1337</v>
      </c>
    </row>
    <row r="274" spans="3:3">
      <c r="C274" s="2" t="s">
        <v>929</v>
      </c>
    </row>
    <row r="275" spans="3:3">
      <c r="C275" s="2" t="s">
        <v>921</v>
      </c>
    </row>
    <row r="276" spans="3:3">
      <c r="C276" s="2" t="s">
        <v>920</v>
      </c>
    </row>
    <row r="277" spans="3:3">
      <c r="C277" s="2" t="s">
        <v>927</v>
      </c>
    </row>
    <row r="278" spans="3:3">
      <c r="C278" s="2" t="s">
        <v>928</v>
      </c>
    </row>
    <row r="279" spans="3:3">
      <c r="C279" s="2" t="s">
        <v>1051</v>
      </c>
    </row>
    <row r="280" spans="3:3">
      <c r="C280" s="2" t="s">
        <v>856</v>
      </c>
    </row>
    <row r="281" spans="3:3">
      <c r="C281" s="2" t="s">
        <v>855</v>
      </c>
    </row>
    <row r="282" spans="3:3">
      <c r="C282" s="2" t="s">
        <v>884</v>
      </c>
    </row>
    <row r="283" spans="3:3">
      <c r="C283" s="2" t="s">
        <v>851</v>
      </c>
    </row>
    <row r="284" spans="3:3">
      <c r="C284" s="2" t="s">
        <v>1078</v>
      </c>
    </row>
    <row r="285" spans="3:3">
      <c r="C285" s="2" t="s">
        <v>1092</v>
      </c>
    </row>
    <row r="286" spans="3:3">
      <c r="C286" s="2" t="s">
        <v>1008</v>
      </c>
    </row>
    <row r="287" spans="3:3">
      <c r="C287" s="2" t="s">
        <v>1228</v>
      </c>
    </row>
    <row r="288" spans="3:3">
      <c r="C288" s="5" t="s">
        <v>1312</v>
      </c>
    </row>
    <row r="289" spans="3:3">
      <c r="C289" s="2" t="s">
        <v>1214</v>
      </c>
    </row>
    <row r="290" spans="3:3">
      <c r="C290" s="2" t="s">
        <v>886</v>
      </c>
    </row>
    <row r="291" spans="3:3">
      <c r="C291" s="2" t="s">
        <v>889</v>
      </c>
    </row>
    <row r="292" spans="3:3">
      <c r="C292" s="2" t="s">
        <v>1182</v>
      </c>
    </row>
    <row r="293" spans="3:3">
      <c r="C293" s="2" t="s">
        <v>1064</v>
      </c>
    </row>
    <row r="294" spans="3:3">
      <c r="C294" s="2" t="s">
        <v>1026</v>
      </c>
    </row>
    <row r="295" spans="3:3">
      <c r="C295" s="2" t="s">
        <v>1306</v>
      </c>
    </row>
    <row r="296" spans="3:3">
      <c r="C296" s="2" t="s">
        <v>1319</v>
      </c>
    </row>
    <row r="297" spans="3:3">
      <c r="C297" s="2" t="s">
        <v>1034</v>
      </c>
    </row>
    <row r="298" spans="3:3">
      <c r="C298" s="2" t="s">
        <v>900</v>
      </c>
    </row>
    <row r="299" spans="3:3">
      <c r="C299" s="2" t="s">
        <v>1035</v>
      </c>
    </row>
    <row r="300" spans="3:3">
      <c r="C300" s="2" t="s">
        <v>1188</v>
      </c>
    </row>
    <row r="301" spans="3:3">
      <c r="C301" s="2" t="s">
        <v>936</v>
      </c>
    </row>
    <row r="302" spans="3:3">
      <c r="C302" s="2" t="s">
        <v>955</v>
      </c>
    </row>
    <row r="303" spans="3:3">
      <c r="C303" s="2" t="s">
        <v>961</v>
      </c>
    </row>
    <row r="304" spans="3:3">
      <c r="C304" s="2" t="s">
        <v>880</v>
      </c>
    </row>
    <row r="305" spans="3:3">
      <c r="C305" s="2" t="s">
        <v>807</v>
      </c>
    </row>
    <row r="306" spans="3:3">
      <c r="C306" s="2" t="s">
        <v>825</v>
      </c>
    </row>
    <row r="307" spans="3:3">
      <c r="C307" s="2" t="s">
        <v>1234</v>
      </c>
    </row>
    <row r="308" spans="3:3">
      <c r="C308" s="2" t="s">
        <v>1263</v>
      </c>
    </row>
    <row r="309" spans="3:3">
      <c r="C309" s="2" t="s">
        <v>1268</v>
      </c>
    </row>
    <row r="310" spans="3:3">
      <c r="C310" s="2" t="s">
        <v>1052</v>
      </c>
    </row>
    <row r="311" spans="3:3">
      <c r="C311" s="2" t="s">
        <v>1144</v>
      </c>
    </row>
    <row r="312" spans="3:3">
      <c r="C312" s="2" t="s">
        <v>1210</v>
      </c>
    </row>
    <row r="313" spans="3:3">
      <c r="C313" s="2" t="s">
        <v>956</v>
      </c>
    </row>
    <row r="314" spans="3:3">
      <c r="C314" s="2" t="s">
        <v>1063</v>
      </c>
    </row>
    <row r="315" spans="3:3">
      <c r="C315" s="2" t="s">
        <v>1164</v>
      </c>
    </row>
    <row r="316" spans="3:3">
      <c r="C316" s="2" t="s">
        <v>1293</v>
      </c>
    </row>
    <row r="317" spans="3:3">
      <c r="C317" s="2" t="s">
        <v>1330</v>
      </c>
    </row>
    <row r="318" spans="3:3">
      <c r="C318" s="2" t="s">
        <v>1313</v>
      </c>
    </row>
    <row r="319" spans="3:3">
      <c r="C319" s="2" t="s">
        <v>1011</v>
      </c>
    </row>
    <row r="320" spans="3:3">
      <c r="C320" s="2" t="s">
        <v>995</v>
      </c>
    </row>
    <row r="321" spans="3:3">
      <c r="C321" s="2" t="s">
        <v>1014</v>
      </c>
    </row>
    <row r="322" spans="3:3">
      <c r="C322" s="2" t="s">
        <v>1301</v>
      </c>
    </row>
    <row r="323" spans="3:3">
      <c r="C323" s="2" t="s">
        <v>938</v>
      </c>
    </row>
    <row r="324" spans="3:3">
      <c r="C324" s="2" t="s">
        <v>1025</v>
      </c>
    </row>
    <row r="325" spans="3:3">
      <c r="C325" s="2" t="s">
        <v>905</v>
      </c>
    </row>
    <row r="326" spans="3:3">
      <c r="C326" s="2" t="s">
        <v>903</v>
      </c>
    </row>
    <row r="327" spans="3:3">
      <c r="C327" s="2" t="s">
        <v>1132</v>
      </c>
    </row>
    <row r="328" spans="3:3">
      <c r="C328" s="2" t="s">
        <v>1138</v>
      </c>
    </row>
    <row r="329" spans="3:3">
      <c r="C329" s="2" t="s">
        <v>1141</v>
      </c>
    </row>
    <row r="330" spans="3:3">
      <c r="C330" s="2" t="s">
        <v>852</v>
      </c>
    </row>
    <row r="331" spans="3:3">
      <c r="C331" s="2" t="s">
        <v>1077</v>
      </c>
    </row>
    <row r="332" spans="3:3">
      <c r="C332" s="2" t="s">
        <v>1145</v>
      </c>
    </row>
    <row r="333" spans="3:3">
      <c r="C333" s="2" t="s">
        <v>1321</v>
      </c>
    </row>
    <row r="334" spans="3:3">
      <c r="C334" s="2" t="s">
        <v>911</v>
      </c>
    </row>
    <row r="335" spans="3:3">
      <c r="C335" s="2" t="s">
        <v>1149</v>
      </c>
    </row>
    <row r="336" spans="3:3">
      <c r="C336" s="2" t="s">
        <v>941</v>
      </c>
    </row>
    <row r="337" spans="3:3">
      <c r="C337" s="2" t="s">
        <v>1030</v>
      </c>
    </row>
    <row r="338" spans="3:3">
      <c r="C338" s="2" t="s">
        <v>1278</v>
      </c>
    </row>
    <row r="339" spans="3:3">
      <c r="C339" s="2" t="s">
        <v>1279</v>
      </c>
    </row>
    <row r="340" spans="3:3">
      <c r="C340" s="2" t="s">
        <v>1095</v>
      </c>
    </row>
    <row r="341" spans="3:3">
      <c r="C341" s="2" t="s">
        <v>853</v>
      </c>
    </row>
    <row r="342" spans="3:3">
      <c r="C342" s="2" t="s">
        <v>1162</v>
      </c>
    </row>
    <row r="343" spans="3:3">
      <c r="C343" s="2" t="s">
        <v>901</v>
      </c>
    </row>
    <row r="344" spans="3:3">
      <c r="C344" s="2" t="s">
        <v>1233</v>
      </c>
    </row>
    <row r="345" spans="3:3">
      <c r="C345" s="2" t="s">
        <v>1065</v>
      </c>
    </row>
    <row r="346" spans="3:3">
      <c r="C346" s="2" t="s">
        <v>1216</v>
      </c>
    </row>
    <row r="347" spans="3:3">
      <c r="C347" s="2" t="s">
        <v>882</v>
      </c>
    </row>
    <row r="348" spans="3:3">
      <c r="C348" s="2" t="s">
        <v>1128</v>
      </c>
    </row>
    <row r="349" spans="3:3">
      <c r="C349" s="2" t="s">
        <v>844</v>
      </c>
    </row>
    <row r="350" spans="3:3">
      <c r="C350" s="2" t="s">
        <v>791</v>
      </c>
    </row>
    <row r="351" spans="3:3">
      <c r="C351" s="2" t="s">
        <v>1226</v>
      </c>
    </row>
    <row r="352" spans="3:3">
      <c r="C352" s="2" t="s">
        <v>1147</v>
      </c>
    </row>
    <row r="353" spans="3:3">
      <c r="C353" s="2" t="s">
        <v>1062</v>
      </c>
    </row>
    <row r="354" spans="3:3">
      <c r="C354" s="2" t="s">
        <v>1049</v>
      </c>
    </row>
    <row r="355" spans="3:3">
      <c r="C355" s="2" t="s">
        <v>881</v>
      </c>
    </row>
    <row r="356" spans="3:3">
      <c r="C356" s="2" t="s">
        <v>887</v>
      </c>
    </row>
    <row r="357" spans="3:3">
      <c r="C357" s="2" t="s">
        <v>1231</v>
      </c>
    </row>
    <row r="358" spans="3:3">
      <c r="C358" s="2" t="s">
        <v>1300</v>
      </c>
    </row>
    <row r="359" spans="3:3">
      <c r="C359" s="2" t="s">
        <v>1299</v>
      </c>
    </row>
    <row r="360" spans="3:3">
      <c r="C360" s="2" t="s">
        <v>1022</v>
      </c>
    </row>
    <row r="361" spans="3:3">
      <c r="C361" s="2" t="s">
        <v>994</v>
      </c>
    </row>
    <row r="362" spans="3:3">
      <c r="C362" s="2" t="s">
        <v>983</v>
      </c>
    </row>
    <row r="363" spans="3:3">
      <c r="C363" s="2" t="s">
        <v>1160</v>
      </c>
    </row>
    <row r="364" spans="3:3">
      <c r="C364" s="2" t="s">
        <v>1019</v>
      </c>
    </row>
    <row r="365" spans="3:3">
      <c r="C365" s="2" t="s">
        <v>1119</v>
      </c>
    </row>
    <row r="366" spans="3:3">
      <c r="C366" s="2" t="s">
        <v>1135</v>
      </c>
    </row>
    <row r="367" spans="3:3">
      <c r="C367" s="2" t="s">
        <v>1134</v>
      </c>
    </row>
    <row r="368" spans="3:3">
      <c r="C368" s="2" t="s">
        <v>1120</v>
      </c>
    </row>
    <row r="369" spans="3:3">
      <c r="C369" s="2" t="s">
        <v>1112</v>
      </c>
    </row>
    <row r="370" spans="3:3">
      <c r="C370" s="2" t="s">
        <v>1115</v>
      </c>
    </row>
    <row r="371" spans="3:3">
      <c r="C371" s="2" t="s">
        <v>992</v>
      </c>
    </row>
    <row r="372" spans="3:3">
      <c r="C372" s="2" t="s">
        <v>1079</v>
      </c>
    </row>
    <row r="373" spans="3:3">
      <c r="C373" s="2" t="s">
        <v>1324</v>
      </c>
    </row>
    <row r="374" spans="3:3">
      <c r="C374" s="2" t="s">
        <v>1177</v>
      </c>
    </row>
    <row r="375" spans="3:3">
      <c r="C375" s="2" t="s">
        <v>1101</v>
      </c>
    </row>
    <row r="376" spans="3:3">
      <c r="C376" s="2" t="s">
        <v>1224</v>
      </c>
    </row>
    <row r="377" spans="3:3">
      <c r="C377" s="2" t="s">
        <v>1302</v>
      </c>
    </row>
    <row r="378" spans="3:3">
      <c r="C378" s="2" t="s">
        <v>1338</v>
      </c>
    </row>
    <row r="379" spans="3:3">
      <c r="C379" s="2" t="s">
        <v>1237</v>
      </c>
    </row>
    <row r="380" spans="3:3">
      <c r="C380" s="2" t="s">
        <v>1178</v>
      </c>
    </row>
    <row r="381" spans="3:3">
      <c r="C381" s="2" t="s">
        <v>883</v>
      </c>
    </row>
    <row r="382" spans="3:3">
      <c r="C382" s="2" t="s">
        <v>1169</v>
      </c>
    </row>
    <row r="383" spans="3:3">
      <c r="C383" s="2" t="s">
        <v>1094</v>
      </c>
    </row>
    <row r="384" spans="3:3">
      <c r="C384" s="2" t="s">
        <v>948</v>
      </c>
    </row>
    <row r="385" spans="3:3">
      <c r="C385" s="2" t="s">
        <v>915</v>
      </c>
    </row>
    <row r="386" spans="3:3">
      <c r="C386" s="2" t="s">
        <v>914</v>
      </c>
    </row>
    <row r="387" spans="3:3">
      <c r="C387" s="2" t="s">
        <v>838</v>
      </c>
    </row>
    <row r="388" spans="3:3">
      <c r="C388" s="2" t="s">
        <v>839</v>
      </c>
    </row>
    <row r="389" spans="3:3">
      <c r="C389" s="2" t="s">
        <v>840</v>
      </c>
    </row>
    <row r="390" spans="3:3">
      <c r="C390" s="2" t="s">
        <v>1173</v>
      </c>
    </row>
    <row r="391" spans="3:3">
      <c r="C391" s="2" t="s">
        <v>987</v>
      </c>
    </row>
    <row r="392" spans="3:3">
      <c r="C392" s="2" t="s">
        <v>916</v>
      </c>
    </row>
    <row r="393" spans="3:3">
      <c r="C393" s="2" t="s">
        <v>1036</v>
      </c>
    </row>
    <row r="394" spans="3:3">
      <c r="C394" s="2" t="s">
        <v>1297</v>
      </c>
    </row>
    <row r="395" spans="3:3">
      <c r="C395" s="2" t="s">
        <v>1296</v>
      </c>
    </row>
    <row r="396" spans="3:3">
      <c r="C396" s="2" t="s">
        <v>1031</v>
      </c>
    </row>
    <row r="397" spans="3:3">
      <c r="C397" s="2" t="s">
        <v>1122</v>
      </c>
    </row>
    <row r="398" spans="3:3">
      <c r="C398" s="2" t="s">
        <v>1123</v>
      </c>
    </row>
    <row r="399" spans="3:3">
      <c r="C399" s="2" t="s">
        <v>841</v>
      </c>
    </row>
    <row r="400" spans="3:3">
      <c r="C400" s="2" t="s">
        <v>1215</v>
      </c>
    </row>
    <row r="401" spans="3:3">
      <c r="C401" s="2" t="s">
        <v>1212</v>
      </c>
    </row>
    <row r="402" spans="3:3">
      <c r="C402" s="2" t="s">
        <v>1320</v>
      </c>
    </row>
    <row r="403" spans="3:3">
      <c r="C403" s="2" t="s">
        <v>1240</v>
      </c>
    </row>
    <row r="404" spans="3:3">
      <c r="C404" s="2" t="s">
        <v>1053</v>
      </c>
    </row>
    <row r="405" spans="3:3">
      <c r="C405" s="2" t="s">
        <v>1073</v>
      </c>
    </row>
    <row r="406" spans="3:3">
      <c r="C406" s="2" t="s">
        <v>954</v>
      </c>
    </row>
    <row r="407" spans="3:3">
      <c r="C407" s="2" t="s">
        <v>958</v>
      </c>
    </row>
    <row r="408" spans="3:3">
      <c r="C408" s="2" t="s">
        <v>1054</v>
      </c>
    </row>
    <row r="409" spans="3:3">
      <c r="C409" s="2" t="s">
        <v>1232</v>
      </c>
    </row>
    <row r="410" spans="3:3">
      <c r="C410" s="2" t="s">
        <v>1250</v>
      </c>
    </row>
    <row r="411" spans="3:3">
      <c r="C411" s="2" t="s">
        <v>1323</v>
      </c>
    </row>
    <row r="412" spans="3:3">
      <c r="C412" s="2" t="s">
        <v>953</v>
      </c>
    </row>
    <row r="413" spans="3:3">
      <c r="C413" s="2" t="s">
        <v>1020</v>
      </c>
    </row>
    <row r="414" spans="3:3">
      <c r="C414" s="2" t="s">
        <v>1015</v>
      </c>
    </row>
    <row r="415" spans="3:3">
      <c r="C415" s="2" t="s">
        <v>1318</v>
      </c>
    </row>
    <row r="416" spans="3:3">
      <c r="C416" s="2" t="s">
        <v>1329</v>
      </c>
    </row>
    <row r="417" spans="3:3">
      <c r="C417" s="2" t="s">
        <v>1282</v>
      </c>
    </row>
    <row r="418" spans="3:3">
      <c r="C418" s="2" t="s">
        <v>1189</v>
      </c>
    </row>
    <row r="419" spans="3:3">
      <c r="C419" s="2" t="s">
        <v>827</v>
      </c>
    </row>
    <row r="420" spans="3:3">
      <c r="C420" s="2" t="s">
        <v>959</v>
      </c>
    </row>
    <row r="421" spans="3:3">
      <c r="C421" s="2" t="s">
        <v>1001</v>
      </c>
    </row>
    <row r="422" spans="3:3">
      <c r="C422" s="2" t="s">
        <v>1007</v>
      </c>
    </row>
    <row r="423" spans="3:3">
      <c r="C423" s="2" t="s">
        <v>1181</v>
      </c>
    </row>
    <row r="424" spans="3:3">
      <c r="C424" s="2" t="s">
        <v>1180</v>
      </c>
    </row>
    <row r="425" spans="3:3">
      <c r="C425" s="2" t="s">
        <v>974</v>
      </c>
    </row>
    <row r="426" spans="3:3">
      <c r="C426" s="2" t="s">
        <v>1091</v>
      </c>
    </row>
    <row r="427" spans="3:3">
      <c r="C427" s="2" t="s">
        <v>1255</v>
      </c>
    </row>
    <row r="428" spans="3:3">
      <c r="C428" s="2" t="s">
        <v>1003</v>
      </c>
    </row>
    <row r="429" spans="3:3">
      <c r="C429" s="2" t="s">
        <v>946</v>
      </c>
    </row>
    <row r="430" spans="3:3">
      <c r="C430" s="2" t="s">
        <v>1118</v>
      </c>
    </row>
    <row r="431" spans="3:3">
      <c r="C431" s="2" t="s">
        <v>874</v>
      </c>
    </row>
    <row r="432" spans="3:3">
      <c r="C432" s="2" t="s">
        <v>1204</v>
      </c>
    </row>
    <row r="433" spans="3:3">
      <c r="C433" s="2" t="s">
        <v>1081</v>
      </c>
    </row>
    <row r="434" spans="3:3">
      <c r="C434" s="2" t="s">
        <v>999</v>
      </c>
    </row>
    <row r="435" spans="3:3">
      <c r="C435" s="2" t="s">
        <v>1191</v>
      </c>
    </row>
    <row r="436" spans="3:3">
      <c r="C436" s="2" t="s">
        <v>894</v>
      </c>
    </row>
    <row r="437" spans="3:3">
      <c r="C437" s="2" t="s">
        <v>1097</v>
      </c>
    </row>
    <row r="438" spans="3:3">
      <c r="C438" s="2" t="s">
        <v>1005</v>
      </c>
    </row>
    <row r="439" spans="3:3">
      <c r="C439" s="2" t="s">
        <v>1002</v>
      </c>
    </row>
    <row r="440" spans="3:3">
      <c r="C440" s="2" t="s">
        <v>1108</v>
      </c>
    </row>
    <row r="441" spans="3:3">
      <c r="C441" s="2" t="s">
        <v>1004</v>
      </c>
    </row>
    <row r="442" spans="3:3">
      <c r="C442" s="2" t="s">
        <v>908</v>
      </c>
    </row>
    <row r="443" spans="3:3">
      <c r="C443" s="2" t="s">
        <v>1266</v>
      </c>
    </row>
    <row r="444" spans="3:3">
      <c r="C444" s="2" t="s">
        <v>878</v>
      </c>
    </row>
    <row r="445" spans="3:3">
      <c r="C445" s="2" t="s">
        <v>980</v>
      </c>
    </row>
    <row r="446" spans="3:3">
      <c r="C446" s="2" t="s">
        <v>979</v>
      </c>
    </row>
    <row r="447" spans="3:3">
      <c r="C447" s="2" t="s">
        <v>977</v>
      </c>
    </row>
    <row r="448" spans="3:3">
      <c r="C448" s="2" t="s">
        <v>978</v>
      </c>
    </row>
    <row r="449" spans="3:3">
      <c r="C449" s="2" t="s">
        <v>981</v>
      </c>
    </row>
    <row r="450" spans="3:3">
      <c r="C450" s="2" t="s">
        <v>918</v>
      </c>
    </row>
    <row r="451" spans="3:3">
      <c r="C451" s="2" t="s">
        <v>1334</v>
      </c>
    </row>
    <row r="452" spans="3:3">
      <c r="C452" s="2" t="s">
        <v>1080</v>
      </c>
    </row>
    <row r="453" spans="3:3">
      <c r="C453" s="2" t="s">
        <v>1254</v>
      </c>
    </row>
    <row r="454" spans="3:3">
      <c r="C454" s="2" t="s">
        <v>1206</v>
      </c>
    </row>
    <row r="455" spans="3:3">
      <c r="C455" s="2" t="s">
        <v>1139</v>
      </c>
    </row>
    <row r="456" spans="3:3">
      <c r="C456" s="2" t="s">
        <v>831</v>
      </c>
    </row>
    <row r="457" spans="3:3">
      <c r="C457" s="2" t="s">
        <v>833</v>
      </c>
    </row>
    <row r="458" spans="3:3">
      <c r="C458" s="2" t="s">
        <v>934</v>
      </c>
    </row>
    <row r="459" spans="3:3">
      <c r="C459" s="2" t="s">
        <v>1087</v>
      </c>
    </row>
    <row r="460" spans="3:3">
      <c r="C460" s="2" t="s">
        <v>1038</v>
      </c>
    </row>
    <row r="461" spans="3:3">
      <c r="C461" s="2" t="s">
        <v>1241</v>
      </c>
    </row>
    <row r="462" spans="3:3">
      <c r="C462" s="2" t="s">
        <v>1082</v>
      </c>
    </row>
    <row r="463" spans="3:3">
      <c r="C463" s="2" t="s">
        <v>1203</v>
      </c>
    </row>
    <row r="464" spans="3:3">
      <c r="C464" s="2" t="s">
        <v>1117</v>
      </c>
    </row>
    <row r="465" spans="3:3">
      <c r="C465" s="2" t="s">
        <v>872</v>
      </c>
    </row>
    <row r="466" spans="3:3">
      <c r="C466" s="2" t="s">
        <v>960</v>
      </c>
    </row>
    <row r="467" spans="3:3">
      <c r="C467" s="2" t="s">
        <v>1085</v>
      </c>
    </row>
    <row r="468" spans="3:3">
      <c r="C468" s="2" t="s">
        <v>890</v>
      </c>
    </row>
    <row r="469" spans="3:3">
      <c r="C469" s="2" t="s">
        <v>893</v>
      </c>
    </row>
    <row r="470" spans="3:3">
      <c r="C470" s="2" t="s">
        <v>876</v>
      </c>
    </row>
    <row r="471" spans="3:3">
      <c r="C471" s="2" t="s">
        <v>933</v>
      </c>
    </row>
    <row r="472" spans="3:3">
      <c r="C472" s="2" t="s">
        <v>1168</v>
      </c>
    </row>
    <row r="473" spans="3:3">
      <c r="C473" s="2" t="s">
        <v>931</v>
      </c>
    </row>
    <row r="474" spans="3:3">
      <c r="C474" s="2" t="s">
        <v>1243</v>
      </c>
    </row>
    <row r="475" spans="3:3">
      <c r="C475" s="2" t="s">
        <v>1217</v>
      </c>
    </row>
    <row r="476" spans="3:3">
      <c r="C476" s="2" t="s">
        <v>968</v>
      </c>
    </row>
    <row r="477" spans="3:3">
      <c r="C477" s="2" t="s">
        <v>1242</v>
      </c>
    </row>
    <row r="478" spans="3:3">
      <c r="C478" s="2" t="s">
        <v>896</v>
      </c>
    </row>
    <row r="479" spans="3:3">
      <c r="C479" s="2" t="s">
        <v>1084</v>
      </c>
    </row>
    <row r="480" spans="3:3">
      <c r="C480" s="2" t="s">
        <v>895</v>
      </c>
    </row>
    <row r="481" spans="3:3">
      <c r="C481" s="2" t="s">
        <v>1043</v>
      </c>
    </row>
    <row r="482" spans="3:3">
      <c r="C482" s="2" t="s">
        <v>907</v>
      </c>
    </row>
    <row r="483" spans="3:3">
      <c r="C483" s="2" t="s">
        <v>868</v>
      </c>
    </row>
    <row r="484" spans="3:3">
      <c r="C484" s="2" t="s">
        <v>1153</v>
      </c>
    </row>
    <row r="485" spans="3:3">
      <c r="C485" s="2" t="s">
        <v>932</v>
      </c>
    </row>
    <row r="486" spans="3:3">
      <c r="C486" s="2" t="s">
        <v>1083</v>
      </c>
    </row>
    <row r="487" spans="3:3">
      <c r="C487" s="2" t="s">
        <v>829</v>
      </c>
    </row>
    <row r="488" spans="3:3">
      <c r="C488" s="2" t="s">
        <v>1040</v>
      </c>
    </row>
    <row r="489" spans="3:3">
      <c r="C489" s="2" t="s">
        <v>1190</v>
      </c>
    </row>
    <row r="490" spans="3:3">
      <c r="C490" s="2" t="s">
        <v>892</v>
      </c>
    </row>
    <row r="491" spans="3:3">
      <c r="C491" s="2" t="s">
        <v>1041</v>
      </c>
    </row>
    <row r="492" spans="3:3">
      <c r="C492" s="2" t="s">
        <v>1098</v>
      </c>
    </row>
    <row r="493" spans="3:3">
      <c r="C493" s="2" t="s">
        <v>864</v>
      </c>
    </row>
    <row r="494" spans="3:3">
      <c r="C494" s="2" t="s">
        <v>1154</v>
      </c>
    </row>
    <row r="495" spans="3:3">
      <c r="C495" s="2" t="s">
        <v>891</v>
      </c>
    </row>
    <row r="496" spans="3:3">
      <c r="C496" s="2" t="s">
        <v>1304</v>
      </c>
    </row>
    <row r="497" spans="3:3">
      <c r="C497" s="2" t="s">
        <v>835</v>
      </c>
    </row>
    <row r="498" spans="3:3">
      <c r="C498" s="2" t="s">
        <v>1000</v>
      </c>
    </row>
    <row r="499" spans="3:3">
      <c r="C499" s="2" t="s">
        <v>919</v>
      </c>
    </row>
    <row r="500" spans="3:3">
      <c r="C500" s="2" t="s">
        <v>1089</v>
      </c>
    </row>
    <row r="501" spans="3:3">
      <c r="C501" s="2" t="s">
        <v>1039</v>
      </c>
    </row>
    <row r="502" spans="3:3">
      <c r="C502" s="2" t="s">
        <v>1096</v>
      </c>
    </row>
    <row r="503" spans="3:3">
      <c r="C503" s="2" t="s">
        <v>1099</v>
      </c>
    </row>
    <row r="504" spans="3:3">
      <c r="C504" s="2" t="s">
        <v>866</v>
      </c>
    </row>
    <row r="505" spans="3:3">
      <c r="C505" s="2" t="s">
        <v>975</v>
      </c>
    </row>
    <row r="506" spans="3:3">
      <c r="C506" s="2" t="s">
        <v>1339</v>
      </c>
    </row>
    <row r="507" spans="3:3">
      <c r="C507" s="2" t="s">
        <v>1006</v>
      </c>
    </row>
    <row r="508" spans="3:3">
      <c r="C508" s="2" t="s">
        <v>870</v>
      </c>
    </row>
    <row r="509" spans="3:3">
      <c r="C509" s="2" t="s">
        <v>1045</v>
      </c>
    </row>
    <row r="510" spans="3:3">
      <c r="C510" s="2" t="s">
        <v>1291</v>
      </c>
    </row>
    <row r="511" spans="3:3">
      <c r="C511" s="2" t="s">
        <v>1292</v>
      </c>
    </row>
    <row r="512" spans="3:3">
      <c r="C512" s="2" t="s">
        <v>1205</v>
      </c>
    </row>
    <row r="513" spans="3:3">
      <c r="C513" s="2" t="s">
        <v>1283</v>
      </c>
    </row>
    <row r="514" spans="3:3">
      <c r="C514" s="2" t="s">
        <v>1050</v>
      </c>
    </row>
  </sheetData>
  <conditionalFormatting sqref="C79">
    <cfRule type="duplicateValues" dxfId="2490" priority="8"/>
  </conditionalFormatting>
  <conditionalFormatting sqref="C398">
    <cfRule type="duplicateValues" dxfId="2489" priority="1"/>
  </conditionalFormatting>
  <conditionalFormatting sqref="C388">
    <cfRule type="duplicateValues" dxfId="2488" priority="17"/>
  </conditionalFormatting>
  <conditionalFormatting sqref="C373">
    <cfRule type="duplicateValues" dxfId="2487" priority="13"/>
  </conditionalFormatting>
  <conditionalFormatting sqref="C72">
    <cfRule type="duplicateValues" dxfId="2486" priority="6"/>
  </conditionalFormatting>
  <conditionalFormatting sqref="C410">
    <cfRule type="duplicateValues" dxfId="2485" priority="21"/>
  </conditionalFormatting>
  <conditionalFormatting sqref="C423">
    <cfRule type="duplicateValues" dxfId="2484" priority="22"/>
  </conditionalFormatting>
  <conditionalFormatting sqref="C62">
    <cfRule type="duplicateValues" dxfId="2483" priority="4"/>
  </conditionalFormatting>
  <conditionalFormatting sqref="C396:C398">
    <cfRule type="duplicateValues" dxfId="2482" priority="18"/>
  </conditionalFormatting>
  <conditionalFormatting sqref="C357">
    <cfRule type="duplicateValues" dxfId="2481" priority="12"/>
  </conditionalFormatting>
  <conditionalFormatting sqref="C75">
    <cfRule type="duplicateValues" dxfId="2480" priority="7"/>
  </conditionalFormatting>
  <conditionalFormatting sqref="C414">
    <cfRule type="duplicateValues" dxfId="2479" priority="23"/>
  </conditionalFormatting>
  <conditionalFormatting sqref="C372">
    <cfRule type="duplicateValues" dxfId="2478" priority="15"/>
  </conditionalFormatting>
  <conditionalFormatting sqref="C70">
    <cfRule type="duplicateValues" dxfId="2477" priority="5"/>
  </conditionalFormatting>
  <conditionalFormatting sqref="C105:C106">
    <cfRule type="duplicateValues" dxfId="2476" priority="9"/>
  </conditionalFormatting>
  <conditionalFormatting sqref="C489">
    <cfRule type="duplicateValues" dxfId="2475" priority="26"/>
  </conditionalFormatting>
  <conditionalFormatting sqref="C408">
    <cfRule type="duplicateValues" dxfId="2474" priority="20"/>
  </conditionalFormatting>
  <conditionalFormatting sqref="C136">
    <cfRule type="duplicateValues" dxfId="2473" priority="11"/>
  </conditionalFormatting>
  <conditionalFormatting sqref="C377">
    <cfRule type="duplicateValues" dxfId="2472" priority="14"/>
  </conditionalFormatting>
  <conditionalFormatting sqref="C454">
    <cfRule type="duplicateValues" dxfId="2471" priority="25"/>
  </conditionalFormatting>
  <conditionalFormatting sqref="C391">
    <cfRule type="duplicateValues" dxfId="2470" priority="16"/>
  </conditionalFormatting>
  <conditionalFormatting sqref="C1:C513">
    <cfRule type="duplicateValues" dxfId="2469" priority="27"/>
  </conditionalFormatting>
  <conditionalFormatting sqref="C403">
    <cfRule type="duplicateValues" dxfId="2468" priority="19"/>
  </conditionalFormatting>
  <conditionalFormatting sqref="C446">
    <cfRule type="duplicateValues" dxfId="2467" priority="24"/>
  </conditionalFormatting>
  <conditionalFormatting sqref="C23">
    <cfRule type="duplicateValues" dxfId="2466" priority="2"/>
  </conditionalFormatting>
  <conditionalFormatting sqref="C120">
    <cfRule type="duplicateValues" dxfId="2465" priority="10"/>
  </conditionalFormatting>
  <conditionalFormatting sqref="C33">
    <cfRule type="duplicateValues" dxfId="2464" priority="3"/>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R247"/>
  <sheetViews>
    <sheetView zoomScale="70" workbookViewId="0">
      <pane xSplit="6" ySplit="8" topLeftCell="G9" activePane="bottomRight" state="frozen"/>
      <selection pane="topRight"/>
      <selection pane="bottomLeft"/>
      <selection pane="bottomRight" activeCell="D19" sqref="D19"/>
    </sheetView>
  </sheetViews>
  <sheetFormatPr defaultColWidth="12.5703125" defaultRowHeight="12.75"/>
  <cols>
    <col min="1" max="1" width="4.85546875" style="50" customWidth="1"/>
    <col min="2" max="2" width="37" style="50" customWidth="1"/>
    <col min="3" max="3" width="41.5703125" style="431" customWidth="1"/>
    <col min="4" max="4" width="34.42578125" style="50" customWidth="1"/>
    <col min="5" max="5" width="12.5703125" style="50" customWidth="1"/>
    <col min="6" max="6" width="34.42578125" style="50" customWidth="1"/>
    <col min="7" max="17" width="12.5703125" style="50"/>
    <col min="18" max="18" width="65.5703125" style="50" customWidth="1"/>
    <col min="19" max="16384" width="12.5703125" style="50"/>
  </cols>
  <sheetData>
    <row r="1" spans="1:18" s="432" customFormat="1" ht="15.75" customHeight="1">
      <c r="A1" s="789" t="s">
        <v>35</v>
      </c>
      <c r="B1" s="789"/>
      <c r="C1" s="789"/>
      <c r="D1" s="789"/>
      <c r="E1" s="433"/>
      <c r="F1" s="433"/>
      <c r="G1" s="433"/>
      <c r="H1" s="433"/>
      <c r="I1" s="433"/>
      <c r="J1" s="433"/>
      <c r="K1" s="433"/>
      <c r="L1" s="434"/>
      <c r="R1" s="50"/>
    </row>
    <row r="2" spans="1:18" s="432" customFormat="1" ht="15" customHeight="1">
      <c r="A2" s="789" t="s">
        <v>589</v>
      </c>
      <c r="B2" s="789"/>
      <c r="C2" s="789"/>
      <c r="D2" s="789"/>
      <c r="E2" s="435"/>
      <c r="F2" s="435"/>
      <c r="G2" s="435"/>
      <c r="H2" s="435"/>
      <c r="I2" s="435"/>
      <c r="J2" s="435"/>
      <c r="K2" s="435"/>
      <c r="L2" s="436"/>
      <c r="R2" s="50"/>
    </row>
    <row r="3" spans="1:18" s="432" customFormat="1" ht="15" customHeight="1">
      <c r="A3" s="434"/>
      <c r="B3" s="434"/>
      <c r="C3" s="437"/>
      <c r="D3" s="435"/>
      <c r="E3" s="435"/>
      <c r="F3" s="435"/>
      <c r="G3" s="435"/>
      <c r="H3" s="435"/>
      <c r="I3" s="435"/>
      <c r="J3" s="435"/>
      <c r="K3" s="435"/>
      <c r="L3" s="436"/>
      <c r="R3" s="50"/>
    </row>
    <row r="4" spans="1:18" s="432" customFormat="1" ht="15" customHeight="1">
      <c r="A4" s="433"/>
      <c r="B4" s="437" t="s">
        <v>590</v>
      </c>
      <c r="C4" s="438"/>
      <c r="D4" s="439" t="s">
        <v>643</v>
      </c>
      <c r="E4" s="435"/>
      <c r="F4" s="435"/>
      <c r="G4" s="435"/>
      <c r="H4" s="435"/>
      <c r="I4" s="435"/>
      <c r="J4" s="435"/>
      <c r="K4" s="435"/>
      <c r="L4" s="436"/>
      <c r="R4" s="50"/>
    </row>
    <row r="5" spans="1:18" s="432" customFormat="1" ht="15.75" customHeight="1">
      <c r="A5" s="433"/>
      <c r="B5" s="437" t="s">
        <v>591</v>
      </c>
      <c r="C5" s="438"/>
      <c r="D5" s="439"/>
      <c r="E5" s="433"/>
      <c r="F5" s="433"/>
      <c r="G5" s="433"/>
      <c r="H5" s="433"/>
      <c r="I5" s="433"/>
      <c r="J5" s="433"/>
      <c r="K5" s="433"/>
      <c r="L5" s="434"/>
      <c r="R5" s="50"/>
    </row>
    <row r="6" spans="1:18" s="432" customFormat="1" ht="15">
      <c r="A6" s="440"/>
      <c r="B6" s="440"/>
      <c r="C6" s="441"/>
      <c r="D6" s="440"/>
      <c r="E6" s="440"/>
      <c r="F6" s="440"/>
      <c r="G6" s="440"/>
      <c r="H6" s="440"/>
      <c r="I6" s="440"/>
      <c r="J6" s="440"/>
      <c r="K6" s="440"/>
      <c r="L6" s="442"/>
      <c r="R6" s="50"/>
    </row>
    <row r="7" spans="1:18" ht="33.75" customHeight="1">
      <c r="A7" s="786" t="s">
        <v>23</v>
      </c>
      <c r="B7" s="786" t="s">
        <v>592</v>
      </c>
      <c r="C7" s="786" t="s">
        <v>21</v>
      </c>
      <c r="D7" s="786" t="s">
        <v>593</v>
      </c>
      <c r="E7" s="786"/>
      <c r="F7" s="443"/>
      <c r="G7" s="786" t="s">
        <v>594</v>
      </c>
      <c r="H7" s="786"/>
      <c r="I7" s="786" t="s">
        <v>595</v>
      </c>
      <c r="J7" s="786"/>
      <c r="K7" s="786" t="s">
        <v>596</v>
      </c>
      <c r="L7" s="786"/>
      <c r="M7" s="786" t="s">
        <v>597</v>
      </c>
      <c r="N7" s="786"/>
      <c r="O7" s="786" t="s">
        <v>598</v>
      </c>
      <c r="P7" s="786"/>
    </row>
    <row r="8" spans="1:18" ht="15.75" customHeight="1">
      <c r="A8" s="786"/>
      <c r="B8" s="786"/>
      <c r="C8" s="786"/>
      <c r="D8" s="786"/>
      <c r="E8" s="786"/>
      <c r="F8" s="443"/>
      <c r="G8" s="786" t="s">
        <v>599</v>
      </c>
      <c r="H8" s="786"/>
      <c r="I8" s="786" t="s">
        <v>600</v>
      </c>
      <c r="J8" s="786"/>
      <c r="K8" s="786" t="s">
        <v>601</v>
      </c>
      <c r="L8" s="786"/>
      <c r="M8" s="786" t="s">
        <v>602</v>
      </c>
      <c r="N8" s="786"/>
      <c r="O8" s="786" t="s">
        <v>603</v>
      </c>
      <c r="P8" s="786"/>
    </row>
    <row r="9" spans="1:18" ht="15.75" customHeight="1">
      <c r="A9" s="790">
        <v>1</v>
      </c>
      <c r="B9" s="787" t="s">
        <v>604</v>
      </c>
      <c r="C9" s="787" t="s">
        <v>605</v>
      </c>
      <c r="D9" s="444" t="s">
        <v>606</v>
      </c>
      <c r="E9" s="445" t="e">
        <f>VLOOKUP($C$5,'Kab-Kot'!$D$4:$AA$517,2,FALSE)</f>
        <v>#N/A</v>
      </c>
      <c r="F9" s="446" t="e">
        <f>IF((E9&lt;E11),"Salah: Kab lebih baik daripada terbaik Prov",IF((E9&gt;E12),"Salah: Kab lebih buruk daripada terburuk Prov","OK"))</f>
        <v>#N/A</v>
      </c>
      <c r="G9" s="785" t="e">
        <f>IF($E9&lt;(($E13-$E11)/2+A11),1,IF($E9&gt;((($E12-$E13)/2)+$E13),0,IF($E9&lt;((0.8*($E13-$E11))+(0.2*$E11)),0.75,IF($E9&gt;((0.8*($E13-$E11))+(0.2*$E12)),0.25,IF($E9&lt;=(0.8*($E13-$E11)+0.2*$E12),0.5,"error")))))</f>
        <v>#N/A</v>
      </c>
      <c r="H9" s="788" t="e">
        <f>AVERAGE(G9:G17)</f>
        <v>#N/A</v>
      </c>
      <c r="I9" s="784"/>
      <c r="J9" s="784"/>
      <c r="K9" s="784"/>
      <c r="L9" s="784"/>
      <c r="M9" s="784"/>
      <c r="N9" s="784"/>
      <c r="O9" s="784"/>
      <c r="P9" s="784"/>
    </row>
    <row r="10" spans="1:18" ht="15.75" customHeight="1">
      <c r="A10" s="790"/>
      <c r="B10" s="787"/>
      <c r="C10" s="787"/>
      <c r="D10" s="447"/>
      <c r="E10" s="448"/>
      <c r="F10" s="446" t="e">
        <f>IF((E9&lt;E15),"Salah: Kab lebih baik daripada terbaik Nasional",IF((E9&gt;E16),"Salah: Kab lebih buruk daripada terburuk Nasional","OK"))</f>
        <v>#N/A</v>
      </c>
      <c r="G10" s="785"/>
      <c r="H10" s="788"/>
      <c r="I10" s="784"/>
      <c r="J10" s="784"/>
      <c r="K10" s="784"/>
      <c r="L10" s="784"/>
      <c r="M10" s="784"/>
      <c r="N10" s="784"/>
      <c r="O10" s="784"/>
      <c r="P10" s="784"/>
    </row>
    <row r="11" spans="1:18" ht="15.75" customHeight="1">
      <c r="A11" s="790"/>
      <c r="B11" s="787"/>
      <c r="C11" s="787"/>
      <c r="D11" s="444" t="s">
        <v>607</v>
      </c>
      <c r="E11" s="445" t="e">
        <f>VLOOKUP($C$4,'min-max'!$C$4:$AW$37,2,FALSE)</f>
        <v>#N/A</v>
      </c>
      <c r="F11" s="446" t="e">
        <f>IF((E11&gt;E12),"Salah: Terbaik Prov lebih buruk daripada Terburuk Prov",IF((E11&lt;E15),"Salah: Terbaik Prov lebih baik daripada Terbaik Nasional","OK"))</f>
        <v>#N/A</v>
      </c>
      <c r="G11" s="785"/>
      <c r="H11" s="788"/>
      <c r="I11" s="784"/>
      <c r="J11" s="784"/>
      <c r="K11" s="784"/>
      <c r="L11" s="784"/>
      <c r="M11" s="784"/>
      <c r="N11" s="784"/>
      <c r="O11" s="784"/>
      <c r="P11" s="784"/>
    </row>
    <row r="12" spans="1:18" ht="15.75" customHeight="1">
      <c r="A12" s="790"/>
      <c r="B12" s="787"/>
      <c r="C12" s="787"/>
      <c r="D12" s="444" t="s">
        <v>608</v>
      </c>
      <c r="E12" s="445" t="e">
        <f>VLOOKUP($C$4,'min-max'!$C$4:$AW$37,3,FALSE)</f>
        <v>#N/A</v>
      </c>
      <c r="F12" s="446" t="e">
        <f>IF((E12&lt;E11),"Salah: Terburuk Prov lebih baik daripada Tertinggi Prov",IF((E12&gt;E16),"Salah: Terburuk Prov lebih buruk daripada Terburuk Nasional","OK"))</f>
        <v>#N/A</v>
      </c>
      <c r="G12" s="785"/>
      <c r="H12" s="788"/>
      <c r="I12" s="784"/>
      <c r="J12" s="784"/>
      <c r="K12" s="784"/>
      <c r="L12" s="784"/>
      <c r="M12" s="784"/>
      <c r="N12" s="784"/>
      <c r="O12" s="784"/>
      <c r="P12" s="784"/>
    </row>
    <row r="13" spans="1:18" ht="15.75" customHeight="1">
      <c r="A13" s="790"/>
      <c r="B13" s="787"/>
      <c r="C13" s="787"/>
      <c r="D13" s="444" t="s">
        <v>609</v>
      </c>
      <c r="E13" s="445" t="e">
        <f>AVERAGEIF('Kab-Kot'!$C:$C,$C$4,'Kab-Kot'!$E:$E)</f>
        <v>#DIV/0!</v>
      </c>
      <c r="F13" s="446" t="e">
        <f>IF((E13&lt;E11),"Salah: Rata2 lebih baik daripada Tertinggi Prov",IF((E13&gt;E12),"Salah: Rata2 lebih buruk daripada Terburuk Prov","OK"))</f>
        <v>#DIV/0!</v>
      </c>
      <c r="G13" s="785"/>
      <c r="H13" s="788"/>
      <c r="I13" s="784"/>
      <c r="J13" s="784"/>
      <c r="K13" s="784"/>
      <c r="L13" s="784"/>
      <c r="M13" s="784"/>
      <c r="N13" s="784"/>
      <c r="O13" s="784"/>
      <c r="P13" s="784"/>
    </row>
    <row r="14" spans="1:18" ht="15.75">
      <c r="A14" s="790"/>
      <c r="B14" s="787"/>
      <c r="C14" s="787"/>
      <c r="D14" s="449"/>
      <c r="E14" s="448"/>
      <c r="F14" s="450"/>
      <c r="G14" s="451"/>
      <c r="H14" s="788"/>
      <c r="I14" s="75"/>
      <c r="J14" s="75"/>
      <c r="K14" s="75"/>
      <c r="L14" s="75"/>
      <c r="M14" s="75"/>
      <c r="N14" s="75"/>
      <c r="O14" s="75"/>
      <c r="P14" s="75"/>
    </row>
    <row r="15" spans="1:18" ht="15.75">
      <c r="A15" s="790"/>
      <c r="B15" s="787"/>
      <c r="C15" s="787"/>
      <c r="D15" s="444" t="s">
        <v>610</v>
      </c>
      <c r="E15" s="445">
        <f>MIN('Kab-Kot'!$E$4:$E$517)</f>
        <v>0</v>
      </c>
      <c r="F15" s="446" t="str">
        <f>IF((E15&gt;E16),"Salah: Tertinggi lebih buruk daripada Terburuk","OK")</f>
        <v>OK</v>
      </c>
      <c r="G15" s="785" t="e">
        <f>IF($E9&lt;(($E17-$E15)/2+A15),1,IF($E9&gt;((($E16-$E17)/2)+$E17),0,IF($E9&lt;((0.8*($E17-$E15))+0.2*$E15),0.75,IF($E9&gt;((0.8*($E17-$E15))+0.2*$E16),0.25,IF($E9&lt;=(0.8*($E17-$E15)+0.2*$E16),0.5,"error")))))</f>
        <v>#N/A</v>
      </c>
      <c r="H15" s="788"/>
      <c r="I15" s="784"/>
      <c r="J15" s="784"/>
      <c r="K15" s="784"/>
      <c r="L15" s="784"/>
      <c r="M15" s="784"/>
      <c r="N15" s="784"/>
      <c r="O15" s="784"/>
      <c r="P15" s="784"/>
    </row>
    <row r="16" spans="1:18" ht="15.75">
      <c r="A16" s="790"/>
      <c r="B16" s="787"/>
      <c r="C16" s="787"/>
      <c r="D16" s="444" t="s">
        <v>611</v>
      </c>
      <c r="E16" s="445">
        <f>MAX('Kab-Kot'!$E$4:$E$517)</f>
        <v>184306</v>
      </c>
      <c r="F16" s="446" t="str">
        <f>IF((E16&lt;E15),"Salah: Terburuk lebih baik daripada Terbaik","OK")</f>
        <v>OK</v>
      </c>
      <c r="G16" s="785"/>
      <c r="H16" s="788"/>
      <c r="I16" s="784"/>
      <c r="J16" s="784"/>
      <c r="K16" s="784"/>
      <c r="L16" s="784"/>
      <c r="M16" s="784"/>
      <c r="N16" s="784"/>
      <c r="O16" s="784"/>
      <c r="P16" s="784"/>
    </row>
    <row r="17" spans="1:16" ht="15.75">
      <c r="A17" s="790"/>
      <c r="B17" s="787"/>
      <c r="C17" s="787"/>
      <c r="D17" s="444" t="s">
        <v>612</v>
      </c>
      <c r="E17" s="445">
        <f>AVERAGE('Kab-Kot'!$E$4:$E$517)</f>
        <v>1540.4863813229572</v>
      </c>
      <c r="F17" s="446" t="str">
        <f>IF((E17&lt;E15),"Salah: Rata2 lebih baik daripada Terbaik",IF((E17&gt;E16),"Salah: Rata2 lebih buruk daripada Terburuk","OK"))</f>
        <v>OK</v>
      </c>
      <c r="G17" s="785"/>
      <c r="H17" s="788"/>
      <c r="I17" s="784"/>
      <c r="J17" s="784"/>
      <c r="K17" s="784"/>
      <c r="L17" s="784"/>
      <c r="M17" s="784"/>
      <c r="N17" s="784"/>
      <c r="O17" s="784"/>
      <c r="P17" s="784"/>
    </row>
    <row r="18" spans="1:16" ht="15">
      <c r="A18" s="790"/>
      <c r="B18" s="787"/>
      <c r="C18" s="452"/>
      <c r="D18" s="453"/>
      <c r="E18" s="454"/>
      <c r="F18" s="455"/>
      <c r="G18" s="75"/>
      <c r="H18" s="75"/>
      <c r="I18" s="75"/>
      <c r="J18" s="75"/>
      <c r="K18" s="75"/>
      <c r="L18" s="75"/>
      <c r="M18" s="75"/>
      <c r="N18" s="75"/>
      <c r="O18" s="75"/>
      <c r="P18" s="75"/>
    </row>
    <row r="19" spans="1:16" ht="15.75">
      <c r="A19" s="790"/>
      <c r="B19" s="787"/>
      <c r="C19" s="787" t="s">
        <v>613</v>
      </c>
      <c r="D19" s="444" t="s">
        <v>606</v>
      </c>
      <c r="E19" s="445" t="e">
        <f>VLOOKUP($C$5,'Kab-Kot'!$D$4:$AA$517,3,FALSE)</f>
        <v>#N/A</v>
      </c>
      <c r="F19" s="446" t="e">
        <f>IF((E19&lt;E21),"Salah: Kab lebih baik daripada terbaik Prov",IF((E19&gt;E22),"Salah: Kab lebih buruk daripada terburuk Prov","OK"))</f>
        <v>#N/A</v>
      </c>
      <c r="G19" s="785" t="e">
        <f>IF($E19&lt;(($E23-$E21)/2+A21),1,IF($E19&gt;((($E22-$E23)/2)+$E23),0,IF($E19&lt;((0.8*($E23-$E21))+(0.2*$E21)),0.75,IF($E19&gt;((0.8*($E23-$E21))+(0.2*$E22)),0.25,IF($E19&lt;=(0.8*($E23-$E21)+0.2*$E22),0.5,"error")))))</f>
        <v>#N/A</v>
      </c>
      <c r="H19" s="788" t="e">
        <f>AVERAGE(G19:G27)</f>
        <v>#N/A</v>
      </c>
      <c r="I19" s="784"/>
      <c r="J19" s="784"/>
      <c r="K19" s="784"/>
      <c r="L19" s="784"/>
      <c r="M19" s="784"/>
      <c r="N19" s="784"/>
      <c r="O19" s="784"/>
      <c r="P19" s="784"/>
    </row>
    <row r="20" spans="1:16" ht="15.75">
      <c r="A20" s="790"/>
      <c r="B20" s="787"/>
      <c r="C20" s="787"/>
      <c r="D20" s="447"/>
      <c r="E20" s="448"/>
      <c r="F20" s="446" t="e">
        <f>IF((E19&lt;E25),"Salah: Kab lebih baik daripada terbaik Nasional",IF((E19&gt;E26),"Salah: Kab lebih buruk daripada terburuk Nasional","OK"))</f>
        <v>#N/A</v>
      </c>
      <c r="G20" s="785"/>
      <c r="H20" s="788"/>
      <c r="I20" s="784"/>
      <c r="J20" s="784"/>
      <c r="K20" s="784"/>
      <c r="L20" s="784"/>
      <c r="M20" s="784"/>
      <c r="N20" s="784"/>
      <c r="O20" s="784"/>
      <c r="P20" s="784"/>
    </row>
    <row r="21" spans="1:16" ht="15.75">
      <c r="A21" s="790"/>
      <c r="B21" s="787"/>
      <c r="C21" s="787"/>
      <c r="D21" s="444" t="s">
        <v>607</v>
      </c>
      <c r="E21" s="445" t="e">
        <f>VLOOKUP($C$4,'min-max'!$C$4:$AW$37,4,FALSE)</f>
        <v>#N/A</v>
      </c>
      <c r="F21" s="446" t="e">
        <f>IF((E21&gt;E22),"Salah: Terbaik Prov lebih buruk daripada Terburuk Prov",IF((E21&lt;E25),"Salah: Terbaik Prov lebih baik daripada Terbaik Nasional","OK"))</f>
        <v>#N/A</v>
      </c>
      <c r="G21" s="785"/>
      <c r="H21" s="788"/>
      <c r="I21" s="784"/>
      <c r="J21" s="784"/>
      <c r="K21" s="784"/>
      <c r="L21" s="784"/>
      <c r="M21" s="784"/>
      <c r="N21" s="784"/>
      <c r="O21" s="784"/>
      <c r="P21" s="784"/>
    </row>
    <row r="22" spans="1:16" ht="15.75">
      <c r="A22" s="790"/>
      <c r="B22" s="787"/>
      <c r="C22" s="787"/>
      <c r="D22" s="444" t="s">
        <v>608</v>
      </c>
      <c r="E22" s="445" t="e">
        <f>VLOOKUP($C$4,'min-max'!$C$4:$AW$37,5,FALSE)</f>
        <v>#N/A</v>
      </c>
      <c r="F22" s="446" t="e">
        <f>IF((E22&lt;E21),"Salah: Terburuk Prov lebih baik daripada Tertinggi Prov",IF((E22&gt;E26),"Salah: Terburuk Prov lebih buruk daripada Terburuk Nasional","OK"))</f>
        <v>#N/A</v>
      </c>
      <c r="G22" s="785"/>
      <c r="H22" s="788"/>
      <c r="I22" s="784"/>
      <c r="J22" s="784"/>
      <c r="K22" s="784"/>
      <c r="L22" s="784"/>
      <c r="M22" s="784"/>
      <c r="N22" s="784"/>
      <c r="O22" s="784"/>
      <c r="P22" s="784"/>
    </row>
    <row r="23" spans="1:16" ht="15.75">
      <c r="A23" s="790"/>
      <c r="B23" s="787"/>
      <c r="C23" s="787"/>
      <c r="D23" s="444" t="s">
        <v>609</v>
      </c>
      <c r="E23" s="445" t="e">
        <f>AVERAGEIF('Kab-Kot'!$C:$C,$C$4,'Kab-Kot'!$F:$F)</f>
        <v>#DIV/0!</v>
      </c>
      <c r="F23" s="446" t="e">
        <f>IF((E23&lt;E21),"Salah: Rata2 lebih baik daripada Tertinggi Prov",IF((E23&gt;E22),"Salah: Rata2 lebih buruk daripada Terburuk Prov","OK"))</f>
        <v>#DIV/0!</v>
      </c>
      <c r="G23" s="785"/>
      <c r="H23" s="788"/>
      <c r="I23" s="784"/>
      <c r="J23" s="784"/>
      <c r="K23" s="784"/>
      <c r="L23" s="784"/>
      <c r="M23" s="784"/>
      <c r="N23" s="784"/>
      <c r="O23" s="784"/>
      <c r="P23" s="784"/>
    </row>
    <row r="24" spans="1:16" ht="15.75">
      <c r="A24" s="790"/>
      <c r="B24" s="787"/>
      <c r="C24" s="787"/>
      <c r="D24" s="449"/>
      <c r="E24" s="448"/>
      <c r="F24" s="450"/>
      <c r="G24" s="451"/>
      <c r="H24" s="788"/>
      <c r="I24" s="75"/>
      <c r="J24" s="75"/>
      <c r="K24" s="75"/>
      <c r="L24" s="75"/>
      <c r="M24" s="75"/>
      <c r="N24" s="75"/>
      <c r="O24" s="75"/>
      <c r="P24" s="75"/>
    </row>
    <row r="25" spans="1:16" ht="15.75">
      <c r="A25" s="790"/>
      <c r="B25" s="787"/>
      <c r="C25" s="787"/>
      <c r="D25" s="444" t="s">
        <v>610</v>
      </c>
      <c r="E25" s="445">
        <f>MIN('Kab-Kot'!$F$4:$F$517)</f>
        <v>0</v>
      </c>
      <c r="F25" s="446" t="str">
        <f>IF((E25&gt;E26),"Salah: Tertinggi lebih buruk daripada Terburuk","OK")</f>
        <v>OK</v>
      </c>
      <c r="G25" s="785" t="e">
        <f>IF($E19&lt;(($E27-$E25)/2+A25),1,IF($E19&gt;((($E26-$E27)/2)+$E27),0,IF($E19&lt;((0.8*($E27-$E25))+0.2*$E25),0.75,IF($E19&gt;((0.8*($E27-$E25))+0.2*$E26),0.25,IF($E19&lt;=(0.8*($E27-$E25)+0.2*$E26),0.5,"error")))))</f>
        <v>#N/A</v>
      </c>
      <c r="H25" s="788"/>
      <c r="I25" s="784"/>
      <c r="J25" s="784"/>
      <c r="K25" s="784"/>
      <c r="L25" s="784"/>
      <c r="M25" s="784"/>
      <c r="N25" s="784"/>
      <c r="O25" s="784"/>
      <c r="P25" s="784"/>
    </row>
    <row r="26" spans="1:16" ht="15.75">
      <c r="A26" s="790"/>
      <c r="B26" s="787"/>
      <c r="C26" s="787"/>
      <c r="D26" s="444" t="s">
        <v>611</v>
      </c>
      <c r="E26" s="445">
        <f>MAX('Kab-Kot'!$F$4:$F$517)</f>
        <v>1137</v>
      </c>
      <c r="F26" s="446" t="str">
        <f>IF((E26&lt;E25),"Salah: Terburuk lebih baik daripada Terbaik","OK")</f>
        <v>OK</v>
      </c>
      <c r="G26" s="785"/>
      <c r="H26" s="788"/>
      <c r="I26" s="784"/>
      <c r="J26" s="784"/>
      <c r="K26" s="784"/>
      <c r="L26" s="784"/>
      <c r="M26" s="784"/>
      <c r="N26" s="784"/>
      <c r="O26" s="784"/>
      <c r="P26" s="784"/>
    </row>
    <row r="27" spans="1:16" ht="15.75">
      <c r="A27" s="790"/>
      <c r="B27" s="787"/>
      <c r="C27" s="787"/>
      <c r="D27" s="444" t="s">
        <v>612</v>
      </c>
      <c r="E27" s="445">
        <f>AVERAGE('Kab-Kot'!$F$4:$F$517)</f>
        <v>14.210116731517509</v>
      </c>
      <c r="F27" s="446" t="str">
        <f>IF((E27&lt;E25),"Salah: Rata2 lebih baik daripada Terbaik",IF((E27&gt;E26),"Salah: Rata2 lebih buruk daripada Terburuk","OK"))</f>
        <v>OK</v>
      </c>
      <c r="G27" s="785"/>
      <c r="H27" s="788"/>
      <c r="I27" s="784"/>
      <c r="J27" s="784"/>
      <c r="K27" s="784"/>
      <c r="L27" s="784"/>
      <c r="M27" s="784"/>
      <c r="N27" s="784"/>
      <c r="O27" s="784"/>
      <c r="P27" s="784"/>
    </row>
    <row r="28" spans="1:16" ht="15">
      <c r="A28" s="790"/>
      <c r="B28" s="787"/>
      <c r="C28" s="452"/>
      <c r="D28" s="453"/>
      <c r="E28" s="454"/>
      <c r="F28" s="455"/>
      <c r="G28" s="75"/>
      <c r="H28" s="75"/>
      <c r="I28" s="75"/>
      <c r="J28" s="75"/>
      <c r="K28" s="75"/>
      <c r="L28" s="75"/>
      <c r="M28" s="75"/>
      <c r="N28" s="75"/>
      <c r="O28" s="75"/>
      <c r="P28" s="75"/>
    </row>
    <row r="29" spans="1:16" ht="15.75">
      <c r="A29" s="790"/>
      <c r="B29" s="787"/>
      <c r="C29" s="787" t="s">
        <v>614</v>
      </c>
      <c r="D29" s="444" t="s">
        <v>606</v>
      </c>
      <c r="E29" s="445" t="e">
        <f>VLOOKUP($C$5,'Kab-Kot'!$D$4:$AA$517,4,FALSE)</f>
        <v>#N/A</v>
      </c>
      <c r="F29" s="446" t="e">
        <f>IF((E29&lt;E31),"Salah: Kab lebih baik daripada terbaik Prov",IF((E29&gt;E32),"Salah: Kab lebih buruk daripada terburuk Prov","OK"))</f>
        <v>#N/A</v>
      </c>
      <c r="G29" s="785" t="e">
        <f>IF($E29&lt;(($E33-$E31)/2+A31),1,IF($E29&gt;((($E32-$E33)/2)+$E33),0,IF($E29&lt;((0.8*($E33-$E31))+(0.2*$E31)),0.75,IF($E29&gt;((0.8*($E33-$E31))+(0.2*$E32)),0.25,IF($E29&lt;=(0.8*($E33-$E31)+0.2*$E32),0.5,"error")))))</f>
        <v>#N/A</v>
      </c>
      <c r="H29" s="788" t="e">
        <f>AVERAGE(G29:G37)</f>
        <v>#N/A</v>
      </c>
      <c r="I29" s="784"/>
      <c r="J29" s="784"/>
      <c r="K29" s="784"/>
      <c r="L29" s="784"/>
      <c r="M29" s="784"/>
      <c r="N29" s="784"/>
      <c r="O29" s="784"/>
      <c r="P29" s="784"/>
    </row>
    <row r="30" spans="1:16" ht="15.75">
      <c r="A30" s="790"/>
      <c r="B30" s="787"/>
      <c r="C30" s="787"/>
      <c r="D30" s="447"/>
      <c r="E30" s="448"/>
      <c r="F30" s="446" t="e">
        <f>IF((E29&lt;E35),"Salah: Kab lebih baik daripada terbaik Nasional",IF((E29&gt;E36),"Salah: Kab lebih buruk daripada terburuk Nasional","OK"))</f>
        <v>#N/A</v>
      </c>
      <c r="G30" s="785"/>
      <c r="H30" s="788"/>
      <c r="I30" s="784"/>
      <c r="J30" s="784"/>
      <c r="K30" s="784"/>
      <c r="L30" s="784"/>
      <c r="M30" s="784"/>
      <c r="N30" s="784"/>
      <c r="O30" s="784"/>
      <c r="P30" s="784"/>
    </row>
    <row r="31" spans="1:16" ht="15.75">
      <c r="A31" s="790"/>
      <c r="B31" s="787"/>
      <c r="C31" s="787"/>
      <c r="D31" s="444" t="s">
        <v>607</v>
      </c>
      <c r="E31" s="445" t="e">
        <f>VLOOKUP($C$4,'min-max'!$C$4:$AW$37,6,FALSE)</f>
        <v>#N/A</v>
      </c>
      <c r="F31" s="446" t="e">
        <f>IF((E31&gt;E32),"Salah: Terbaik Prov lebih buruk daripada Terburuk Prov",IF((E31&lt;E35),"Salah: Terbaik Prov lebih baik daripada Terbaik Nasional","OK"))</f>
        <v>#N/A</v>
      </c>
      <c r="G31" s="785"/>
      <c r="H31" s="788"/>
      <c r="I31" s="784"/>
      <c r="J31" s="784"/>
      <c r="K31" s="784"/>
      <c r="L31" s="784"/>
      <c r="M31" s="784"/>
      <c r="N31" s="784"/>
      <c r="O31" s="784"/>
      <c r="P31" s="784"/>
    </row>
    <row r="32" spans="1:16" ht="15.75">
      <c r="A32" s="790"/>
      <c r="B32" s="787"/>
      <c r="C32" s="787"/>
      <c r="D32" s="444" t="s">
        <v>608</v>
      </c>
      <c r="E32" s="445" t="e">
        <f>VLOOKUP($C$4,'min-max'!$C$4:$AW$37,7,FALSE)</f>
        <v>#N/A</v>
      </c>
      <c r="F32" s="446" t="e">
        <f>IF((E32&lt;E31),"Salah: Terburuk Prov lebih baik daripada Tertinggi Prov",IF((E32&gt;E36),"Salah: Terburuk Prov lebih buruk daripada Terburuk Nasional","OK"))</f>
        <v>#N/A</v>
      </c>
      <c r="G32" s="785"/>
      <c r="H32" s="788"/>
      <c r="I32" s="784"/>
      <c r="J32" s="784"/>
      <c r="K32" s="784"/>
      <c r="L32" s="784"/>
      <c r="M32" s="784"/>
      <c r="N32" s="784"/>
      <c r="O32" s="784"/>
      <c r="P32" s="784"/>
    </row>
    <row r="33" spans="1:16" ht="15.75">
      <c r="A33" s="790"/>
      <c r="B33" s="787"/>
      <c r="C33" s="787"/>
      <c r="D33" s="444" t="s">
        <v>609</v>
      </c>
      <c r="E33" s="445" t="e">
        <f>AVERAGEIF('Kab-Kot'!$C:$C,$C$4,'Kab-Kot'!$G:$G)</f>
        <v>#DIV/0!</v>
      </c>
      <c r="F33" s="446" t="e">
        <f>IF((E33&lt;E31),"Salah: Rata2 lebih baik daripada Tertinggi Prov",IF((E33&gt;E32),"Salah: Rata2 lebih buruk daripada Terburuk Prov","OK"))</f>
        <v>#DIV/0!</v>
      </c>
      <c r="G33" s="785"/>
      <c r="H33" s="788"/>
      <c r="I33" s="784"/>
      <c r="J33" s="784"/>
      <c r="K33" s="784"/>
      <c r="L33" s="784"/>
      <c r="M33" s="784"/>
      <c r="N33" s="784"/>
      <c r="O33" s="784"/>
      <c r="P33" s="784"/>
    </row>
    <row r="34" spans="1:16" ht="15.75">
      <c r="A34" s="790"/>
      <c r="B34" s="787"/>
      <c r="C34" s="787"/>
      <c r="D34" s="449"/>
      <c r="E34" s="448"/>
      <c r="F34" s="450"/>
      <c r="G34" s="451"/>
      <c r="H34" s="788"/>
      <c r="I34" s="75"/>
      <c r="J34" s="75"/>
      <c r="K34" s="75"/>
      <c r="L34" s="75"/>
      <c r="M34" s="75"/>
      <c r="N34" s="75"/>
      <c r="O34" s="75"/>
      <c r="P34" s="75"/>
    </row>
    <row r="35" spans="1:16" ht="15.75">
      <c r="A35" s="790"/>
      <c r="B35" s="787"/>
      <c r="C35" s="787"/>
      <c r="D35" s="444" t="s">
        <v>610</v>
      </c>
      <c r="E35" s="445">
        <f>MIN('Kab-Kot'!$G$4:$G$517)</f>
        <v>0</v>
      </c>
      <c r="F35" s="446" t="str">
        <f>IF((E35&gt;E36),"Salah: Tertinggi lebih buruk daripada Terburuk","OK")</f>
        <v>OK</v>
      </c>
      <c r="G35" s="785" t="e">
        <f>IF($E29&lt;(($E37-$E35)/2+A35),1,IF($E29&gt;((($E36-$E37)/2)+$E37),0,IF($E29&lt;((0.8*($E37-$E35))+0.2*$E35),0.75,IF($E29&gt;((0.8*($E37-$E35))+0.2*$E36),0.25,IF($E29&lt;=(0.8*($E37-$E35)+0.2*$E36),0.5,"error")))))</f>
        <v>#N/A</v>
      </c>
      <c r="H35" s="788"/>
      <c r="I35" s="784"/>
      <c r="J35" s="784"/>
      <c r="K35" s="784"/>
      <c r="L35" s="784"/>
      <c r="M35" s="784"/>
      <c r="N35" s="784"/>
      <c r="O35" s="784"/>
      <c r="P35" s="784"/>
    </row>
    <row r="36" spans="1:16" ht="15.75">
      <c r="A36" s="790"/>
      <c r="B36" s="787"/>
      <c r="C36" s="787"/>
      <c r="D36" s="444" t="s">
        <v>611</v>
      </c>
      <c r="E36" s="445">
        <f>MAX('Kab-Kot'!$G$4:$G$517)</f>
        <v>6870</v>
      </c>
      <c r="F36" s="446" t="str">
        <f>IF((E36&lt;E35),"Salah: Terburuk lebih baik daripada Terbaik","OK")</f>
        <v>OK</v>
      </c>
      <c r="G36" s="785"/>
      <c r="H36" s="788"/>
      <c r="I36" s="784"/>
      <c r="J36" s="784"/>
      <c r="K36" s="784"/>
      <c r="L36" s="784"/>
      <c r="M36" s="784"/>
      <c r="N36" s="784"/>
      <c r="O36" s="784"/>
      <c r="P36" s="784"/>
    </row>
    <row r="37" spans="1:16" ht="15.75">
      <c r="A37" s="790"/>
      <c r="B37" s="787"/>
      <c r="C37" s="787"/>
      <c r="D37" s="444" t="s">
        <v>612</v>
      </c>
      <c r="E37" s="445">
        <f>AVERAGE('Kab-Kot'!$H$4:$H$517)</f>
        <v>63.871692607003837</v>
      </c>
      <c r="F37" s="446" t="str">
        <f>IF((E37&lt;E35),"Salah: Rata2 lebih baik daripada Terbaik",IF((E37&gt;E36),"Salah: Rata2 lebih buruk daripada Terburuk","OK"))</f>
        <v>OK</v>
      </c>
      <c r="G37" s="785"/>
      <c r="H37" s="788"/>
      <c r="I37" s="784"/>
      <c r="J37" s="784"/>
      <c r="K37" s="784"/>
      <c r="L37" s="784"/>
      <c r="M37" s="784"/>
      <c r="N37" s="784"/>
      <c r="O37" s="784"/>
      <c r="P37" s="784"/>
    </row>
    <row r="38" spans="1:16" ht="15">
      <c r="A38" s="790"/>
      <c r="B38" s="787"/>
      <c r="C38" s="452"/>
      <c r="D38" s="453"/>
      <c r="E38" s="454"/>
      <c r="F38" s="455"/>
      <c r="G38" s="75"/>
      <c r="H38" s="75"/>
      <c r="I38" s="75"/>
      <c r="J38" s="75"/>
      <c r="K38" s="75"/>
      <c r="L38" s="75"/>
      <c r="M38" s="75"/>
      <c r="N38" s="75"/>
      <c r="O38" s="75"/>
      <c r="P38" s="75"/>
    </row>
    <row r="39" spans="1:16" ht="15.75">
      <c r="A39" s="790"/>
      <c r="B39" s="787"/>
      <c r="C39" s="787" t="s">
        <v>615</v>
      </c>
      <c r="D39" s="444" t="s">
        <v>606</v>
      </c>
      <c r="E39" s="445" t="e">
        <f>VLOOKUP($C$5,'Kab-Kot'!$D$4:$AA$517,5,FALSE)</f>
        <v>#N/A</v>
      </c>
      <c r="F39" s="446" t="e">
        <f>IF((E39&gt;E41),"Salah: Kab &gt; Tertinggi Prov",IF((E39&lt;E42),"Salah: Kab &lt; Terendah Prov","OK"))</f>
        <v>#N/A</v>
      </c>
      <c r="G39" s="785" t="e">
        <f>IF(E39&gt;(E41+E43)/2,1,IF(E39&lt;(E42+E43)/2,0,IF(E39&gt;(0.8*E43+0.2*E41),0.75,IF(E39&lt;(0.8*E43+0.2*E42),0.25,IF(E39&gt;=(0.8*E43+0.2*E42),0.5,"error")))))</f>
        <v>#N/A</v>
      </c>
      <c r="H39" s="788" t="e">
        <f>AVERAGE(G39:G47)</f>
        <v>#N/A</v>
      </c>
      <c r="I39" s="784"/>
      <c r="J39" s="784"/>
      <c r="K39" s="784"/>
      <c r="L39" s="784"/>
      <c r="M39" s="784"/>
      <c r="N39" s="784"/>
      <c r="O39" s="784"/>
      <c r="P39" s="784"/>
    </row>
    <row r="40" spans="1:16" ht="15.75">
      <c r="A40" s="790"/>
      <c r="B40" s="787"/>
      <c r="C40" s="787"/>
      <c r="D40" s="447"/>
      <c r="E40" s="448"/>
      <c r="F40" s="446" t="e">
        <f>IF((E39&gt;E45),"Salah: Kab &gt; Tertinggi Nasional",IF((E39&lt;E46),"Salah: Kab &lt; Terendah Nasional","OK"))</f>
        <v>#N/A</v>
      </c>
      <c r="G40" s="785"/>
      <c r="H40" s="788"/>
      <c r="I40" s="784"/>
      <c r="J40" s="784"/>
      <c r="K40" s="784"/>
      <c r="L40" s="784"/>
      <c r="M40" s="784"/>
      <c r="N40" s="784"/>
      <c r="O40" s="784"/>
      <c r="P40" s="784"/>
    </row>
    <row r="41" spans="1:16" ht="15.75">
      <c r="A41" s="790"/>
      <c r="B41" s="787"/>
      <c r="C41" s="787"/>
      <c r="D41" s="444" t="s">
        <v>607</v>
      </c>
      <c r="E41" s="445" t="e">
        <f>VLOOKUP($C$4,'min-max'!$C$4:$AW$37,8,FALSE)</f>
        <v>#N/A</v>
      </c>
      <c r="F41" s="446" t="e">
        <f>IF((E41&lt;E42),"Salah: Tertinggi &lt; Terendah",IF((E41&gt;E45),"Salah: Tertinggi Prov &gt; Tertinggi Nasional","OK"))</f>
        <v>#N/A</v>
      </c>
      <c r="G41" s="785"/>
      <c r="H41" s="788"/>
      <c r="I41" s="784"/>
      <c r="J41" s="784"/>
      <c r="K41" s="784"/>
      <c r="L41" s="784"/>
      <c r="M41" s="784"/>
      <c r="N41" s="784"/>
      <c r="O41" s="784"/>
      <c r="P41" s="784"/>
    </row>
    <row r="42" spans="1:16" ht="15.75">
      <c r="A42" s="790"/>
      <c r="B42" s="787"/>
      <c r="C42" s="787"/>
      <c r="D42" s="444" t="s">
        <v>608</v>
      </c>
      <c r="E42" s="445" t="e">
        <f>VLOOKUP($C$4,'min-max'!$C$4:$AW$37,9,FALSE)</f>
        <v>#N/A</v>
      </c>
      <c r="F42" s="446" t="e">
        <f>IF((E42&gt;E41),"Salah: Terendah &gt; Tertinggi",IF((E42&lt;E46),"Salah: Terendah Prov &lt; Terendah Nasional","OK"))</f>
        <v>#N/A</v>
      </c>
      <c r="G42" s="785"/>
      <c r="H42" s="788"/>
      <c r="I42" s="784"/>
      <c r="J42" s="784"/>
      <c r="K42" s="784"/>
      <c r="L42" s="784"/>
      <c r="M42" s="784"/>
      <c r="N42" s="784"/>
      <c r="O42" s="784"/>
      <c r="P42" s="784"/>
    </row>
    <row r="43" spans="1:16" ht="15.75">
      <c r="A43" s="790"/>
      <c r="B43" s="787"/>
      <c r="C43" s="787"/>
      <c r="D43" s="444" t="s">
        <v>609</v>
      </c>
      <c r="E43" s="445" t="e">
        <f>AVERAGEIF('Kab-Kot'!$C:$C,$C$4,'Kab-Kot'!$H:$H)</f>
        <v>#DIV/0!</v>
      </c>
      <c r="F43" s="446" t="e">
        <f>IF((E43&gt;E41),"Salah: Rata2 &gt; Tertinggi",IF((E43&lt;E42),"Salah: Rata2 &lt; Terendah","OK"))</f>
        <v>#DIV/0!</v>
      </c>
      <c r="G43" s="785"/>
      <c r="H43" s="788"/>
      <c r="I43" s="784"/>
      <c r="J43" s="784"/>
      <c r="K43" s="784"/>
      <c r="L43" s="784"/>
      <c r="M43" s="784"/>
      <c r="N43" s="784"/>
      <c r="O43" s="784"/>
      <c r="P43" s="784"/>
    </row>
    <row r="44" spans="1:16" ht="15.75">
      <c r="A44" s="790"/>
      <c r="B44" s="787"/>
      <c r="C44" s="787"/>
      <c r="D44" s="449"/>
      <c r="E44" s="448"/>
      <c r="F44" s="450"/>
      <c r="G44" s="450"/>
      <c r="H44" s="788"/>
      <c r="I44" s="75"/>
      <c r="J44" s="75"/>
      <c r="K44" s="75"/>
      <c r="L44" s="75"/>
      <c r="M44" s="75"/>
      <c r="N44" s="75"/>
      <c r="O44" s="75"/>
      <c r="P44" s="75"/>
    </row>
    <row r="45" spans="1:16" ht="15.75">
      <c r="A45" s="790"/>
      <c r="B45" s="787"/>
      <c r="C45" s="787"/>
      <c r="D45" s="444" t="s">
        <v>610</v>
      </c>
      <c r="E45" s="445">
        <f>MAX('Kab-Kot'!$H$4:$H$517)</f>
        <v>100</v>
      </c>
      <c r="F45" s="446" t="str">
        <f>IF((E45&lt;E46),"Salah: Tertinggi &lt; Terendah","OK")</f>
        <v>OK</v>
      </c>
      <c r="G45" s="785" t="e">
        <f>IF(E39&gt;(E45+E47)/2,1,IF(E39&lt;(E46+E47)/2,0,IF(E39&gt;(0.8*E47+0.2*E45),0.75,IF(E39&lt;(0.8*E47+0.2*E46),0.25,IF(E39&gt;=(0.8*E47+0.2*E46),0.5,"error")))))</f>
        <v>#N/A</v>
      </c>
      <c r="H45" s="788"/>
      <c r="I45" s="784"/>
      <c r="J45" s="784"/>
      <c r="K45" s="784"/>
      <c r="L45" s="784"/>
      <c r="M45" s="784"/>
      <c r="N45" s="784"/>
      <c r="O45" s="784"/>
      <c r="P45" s="784"/>
    </row>
    <row r="46" spans="1:16" ht="15.75">
      <c r="A46" s="790"/>
      <c r="B46" s="787"/>
      <c r="C46" s="787"/>
      <c r="D46" s="444" t="s">
        <v>611</v>
      </c>
      <c r="E46" s="445">
        <f>MIN('Kab-Kot'!$H$4:$H$517)</f>
        <v>0</v>
      </c>
      <c r="F46" s="446" t="str">
        <f>IF((E46&gt;E45),"Salah: Terendah &gt; Tertinggi","OK")</f>
        <v>OK</v>
      </c>
      <c r="G46" s="785"/>
      <c r="H46" s="788"/>
      <c r="I46" s="784"/>
      <c r="J46" s="784"/>
      <c r="K46" s="784"/>
      <c r="L46" s="784"/>
      <c r="M46" s="784"/>
      <c r="N46" s="784"/>
      <c r="O46" s="784"/>
      <c r="P46" s="784"/>
    </row>
    <row r="47" spans="1:16" ht="15.75">
      <c r="A47" s="790"/>
      <c r="B47" s="787"/>
      <c r="C47" s="787"/>
      <c r="D47" s="444" t="s">
        <v>612</v>
      </c>
      <c r="E47" s="445">
        <f>AVERAGE('Kab-Kot'!$H$4:$H$517)</f>
        <v>63.871692607003837</v>
      </c>
      <c r="F47" s="446" t="str">
        <f>IF((E47&gt;E45),"Salah: Rata2 &gt; Tertinggi",IF((E47&lt;E46),"Salah: Rata2 &lt; Terendah","OK"))</f>
        <v>OK</v>
      </c>
      <c r="G47" s="785"/>
      <c r="H47" s="788"/>
      <c r="I47" s="784"/>
      <c r="J47" s="784"/>
      <c r="K47" s="784"/>
      <c r="L47" s="784"/>
      <c r="M47" s="784"/>
      <c r="N47" s="784"/>
      <c r="O47" s="784"/>
      <c r="P47" s="784"/>
    </row>
    <row r="48" spans="1:16" ht="15">
      <c r="A48" s="790"/>
      <c r="B48" s="787"/>
      <c r="C48" s="452"/>
      <c r="D48" s="453"/>
      <c r="E48" s="454"/>
      <c r="F48" s="455"/>
      <c r="G48" s="75"/>
      <c r="H48" s="75"/>
      <c r="I48" s="75"/>
      <c r="J48" s="75"/>
      <c r="K48" s="75"/>
      <c r="L48" s="75"/>
      <c r="M48" s="75"/>
      <c r="N48" s="75"/>
      <c r="O48" s="75"/>
      <c r="P48" s="75"/>
    </row>
    <row r="49" spans="1:16" ht="15.75">
      <c r="A49" s="790"/>
      <c r="B49" s="787"/>
      <c r="C49" s="787" t="s">
        <v>616</v>
      </c>
      <c r="D49" s="444" t="s">
        <v>606</v>
      </c>
      <c r="E49" s="445" t="e">
        <f>VLOOKUP($C$5,'Kab-Kot'!$D$4:$AA$517,6,FALSE)</f>
        <v>#N/A</v>
      </c>
      <c r="F49" s="446" t="e">
        <f>IF((E49&lt;E51),"Salah: Kab lebih baik daripada terbaik Prov",IF((E49&gt;E52),"Salah: Kab lebih buruk daripada terburuk Prov","OK"))</f>
        <v>#N/A</v>
      </c>
      <c r="G49" s="785" t="e">
        <f>IF($E49&lt;(($E53-$E51)/2+A51),1,IF($E49&gt;((($E52-$E53)/2)+$E53),0,IF($E49&lt;((0.8*($E53-$E51))+(0.2*$E51)),0.75,IF($E49&gt;((0.8*($E53-$E51))+(0.2*$E52)),0.25,IF($E49&lt;=(0.8*($E53-$E51)+0.2*$E52),0.5,"error")))))</f>
        <v>#N/A</v>
      </c>
      <c r="H49" s="788" t="e">
        <f>AVERAGE(G49:G57)</f>
        <v>#N/A</v>
      </c>
      <c r="I49" s="784"/>
      <c r="J49" s="784"/>
      <c r="K49" s="784"/>
      <c r="L49" s="784"/>
      <c r="M49" s="784"/>
      <c r="N49" s="784"/>
      <c r="O49" s="784"/>
      <c r="P49" s="784"/>
    </row>
    <row r="50" spans="1:16" ht="15.75">
      <c r="A50" s="790"/>
      <c r="B50" s="787"/>
      <c r="C50" s="787"/>
      <c r="D50" s="447"/>
      <c r="E50" s="448"/>
      <c r="F50" s="446" t="e">
        <f>IF((E49&lt;E55),"Salah: Kab lebih baik daripada terbaik Nasional",IF((E49&gt;E56),"Salah: Kab lebih buruk daripada terburuk Nasional","OK"))</f>
        <v>#N/A</v>
      </c>
      <c r="G50" s="785"/>
      <c r="H50" s="788"/>
      <c r="I50" s="784"/>
      <c r="J50" s="784"/>
      <c r="K50" s="784"/>
      <c r="L50" s="784"/>
      <c r="M50" s="784"/>
      <c r="N50" s="784"/>
      <c r="O50" s="784"/>
      <c r="P50" s="784"/>
    </row>
    <row r="51" spans="1:16" ht="15.75">
      <c r="A51" s="790"/>
      <c r="B51" s="787"/>
      <c r="C51" s="787"/>
      <c r="D51" s="444" t="s">
        <v>607</v>
      </c>
      <c r="E51" s="445" t="e">
        <f>VLOOKUP($C$4,'min-max'!$C$4:$AW$37,10,FALSE)</f>
        <v>#N/A</v>
      </c>
      <c r="F51" s="446" t="e">
        <f>IF((E51&gt;E52),"Salah: Terbaik Prov lebih buruk daripada Terburuk Prov",IF((E51&lt;E55),"Salah: Terbaik Prov lebih baik daripada Terbaik Nasional","OK"))</f>
        <v>#N/A</v>
      </c>
      <c r="G51" s="785"/>
      <c r="H51" s="788"/>
      <c r="I51" s="784"/>
      <c r="J51" s="784"/>
      <c r="K51" s="784"/>
      <c r="L51" s="784"/>
      <c r="M51" s="784"/>
      <c r="N51" s="784"/>
      <c r="O51" s="784"/>
      <c r="P51" s="784"/>
    </row>
    <row r="52" spans="1:16" ht="15.75">
      <c r="A52" s="790"/>
      <c r="B52" s="787"/>
      <c r="C52" s="787"/>
      <c r="D52" s="444" t="s">
        <v>608</v>
      </c>
      <c r="E52" s="445" t="e">
        <f>VLOOKUP($C$4,'min-max'!$C$4:$AW$37,11,FALSE)</f>
        <v>#N/A</v>
      </c>
      <c r="F52" s="446" t="e">
        <f>IF((E52&lt;E51),"Salah: Terburuk Prov lebih baik daripada Tertinggi Prov",IF((E52&gt;E56),"Salah: Terburuk Prov lebih buruk daripada Terburuk Nasional","OK"))</f>
        <v>#N/A</v>
      </c>
      <c r="G52" s="785"/>
      <c r="H52" s="788"/>
      <c r="I52" s="784"/>
      <c r="J52" s="784"/>
      <c r="K52" s="784"/>
      <c r="L52" s="784"/>
      <c r="M52" s="784"/>
      <c r="N52" s="784"/>
      <c r="O52" s="784"/>
      <c r="P52" s="784"/>
    </row>
    <row r="53" spans="1:16" ht="15.75">
      <c r="A53" s="790"/>
      <c r="B53" s="787"/>
      <c r="C53" s="787"/>
      <c r="D53" s="444" t="s">
        <v>609</v>
      </c>
      <c r="E53" s="445" t="e">
        <f>AVERAGEIF('Kab-Kot'!$C:$C,$C$4,'Kab-Kot'!$I:$I)</f>
        <v>#DIV/0!</v>
      </c>
      <c r="F53" s="446" t="e">
        <f>IF((E53&lt;E51),"Salah: Rata2 lebih baik daripada Tertinggi Prov",IF((E53&gt;E52),"Salah: Rata2 lebih buruk daripada Terburuk Prov","OK"))</f>
        <v>#DIV/0!</v>
      </c>
      <c r="G53" s="785"/>
      <c r="H53" s="788"/>
      <c r="I53" s="784"/>
      <c r="J53" s="784"/>
      <c r="K53" s="784"/>
      <c r="L53" s="784"/>
      <c r="M53" s="784"/>
      <c r="N53" s="784"/>
      <c r="O53" s="784"/>
      <c r="P53" s="784"/>
    </row>
    <row r="54" spans="1:16" ht="15.75">
      <c r="A54" s="790"/>
      <c r="B54" s="787"/>
      <c r="C54" s="787"/>
      <c r="D54" s="449"/>
      <c r="E54" s="448"/>
      <c r="F54" s="450"/>
      <c r="G54" s="451"/>
      <c r="H54" s="788"/>
      <c r="I54" s="75"/>
      <c r="J54" s="75"/>
      <c r="K54" s="75"/>
      <c r="L54" s="75"/>
      <c r="M54" s="75"/>
      <c r="N54" s="75"/>
      <c r="O54" s="75"/>
      <c r="P54" s="75"/>
    </row>
    <row r="55" spans="1:16" ht="15.75">
      <c r="A55" s="790"/>
      <c r="B55" s="787"/>
      <c r="C55" s="787"/>
      <c r="D55" s="444" t="s">
        <v>610</v>
      </c>
      <c r="E55" s="445">
        <f>MIN('Kab-Kot'!$I$4:$I$517)</f>
        <v>0</v>
      </c>
      <c r="F55" s="446" t="str">
        <f>IF((E55&gt;E56),"Salah: Tertinggi lebih buruk daripada Terburuk","OK")</f>
        <v>OK</v>
      </c>
      <c r="G55" s="785" t="e">
        <f>IF($E49&lt;(($E57-$E55)/2+A55),1,IF($E49&gt;((($E56-$E57)/2)+$E57),0,IF($E49&lt;((0.8*($E57-$E55))+0.2*$E55),0.75,IF($E49&gt;((0.8*($E57-$E55))+0.2*$E56),0.25,IF($E49&lt;=(0.8*($E57-$E55)+0.2*$E56),0.5,"error")))))</f>
        <v>#N/A</v>
      </c>
      <c r="H55" s="788"/>
      <c r="I55" s="784"/>
      <c r="J55" s="784"/>
      <c r="K55" s="784"/>
      <c r="L55" s="784"/>
      <c r="M55" s="784"/>
      <c r="N55" s="784"/>
      <c r="O55" s="784"/>
      <c r="P55" s="784"/>
    </row>
    <row r="56" spans="1:16" ht="15.75">
      <c r="A56" s="790"/>
      <c r="B56" s="787"/>
      <c r="C56" s="787"/>
      <c r="D56" s="444" t="s">
        <v>611</v>
      </c>
      <c r="E56" s="445">
        <f>MAX('Kab-Kot'!$I$4:$I$517)</f>
        <v>2476</v>
      </c>
      <c r="F56" s="446" t="str">
        <f>IF((E56&lt;E55),"Salah: Terburuk lebih baik daripada Terbaik","OK")</f>
        <v>OK</v>
      </c>
      <c r="G56" s="785"/>
      <c r="H56" s="788"/>
      <c r="I56" s="784"/>
      <c r="J56" s="784"/>
      <c r="K56" s="784"/>
      <c r="L56" s="784"/>
      <c r="M56" s="784"/>
      <c r="N56" s="784"/>
      <c r="O56" s="784"/>
      <c r="P56" s="784"/>
    </row>
    <row r="57" spans="1:16" ht="15.75">
      <c r="A57" s="790"/>
      <c r="B57" s="787"/>
      <c r="C57" s="787"/>
      <c r="D57" s="444" t="s">
        <v>612</v>
      </c>
      <c r="E57" s="445">
        <f>AVERAGE('Kab-Kot'!$I$4:$I$517)</f>
        <v>14.29182879377432</v>
      </c>
      <c r="F57" s="446" t="str">
        <f>IF((E57&lt;E55),"Salah: Rata2 lebih baik daripada Terbaik",IF((E57&gt;E56),"Salah: Rata2 lebih buruk daripada Terburuk","OK"))</f>
        <v>OK</v>
      </c>
      <c r="G57" s="785"/>
      <c r="H57" s="788"/>
      <c r="I57" s="784"/>
      <c r="J57" s="784"/>
      <c r="K57" s="784"/>
      <c r="L57" s="784"/>
      <c r="M57" s="784"/>
      <c r="N57" s="784"/>
      <c r="O57" s="784"/>
      <c r="P57" s="784"/>
    </row>
    <row r="58" spans="1:16" ht="15">
      <c r="A58" s="790"/>
      <c r="B58" s="787"/>
      <c r="C58" s="452"/>
      <c r="D58" s="453"/>
      <c r="E58" s="454"/>
      <c r="F58" s="455"/>
      <c r="G58" s="75"/>
      <c r="H58" s="75"/>
      <c r="I58" s="75"/>
      <c r="J58" s="75"/>
      <c r="K58" s="75"/>
      <c r="L58" s="75"/>
      <c r="M58" s="75"/>
      <c r="N58" s="75"/>
      <c r="O58" s="75"/>
      <c r="P58" s="75"/>
    </row>
    <row r="59" spans="1:16" ht="15.75">
      <c r="A59" s="790"/>
      <c r="B59" s="787"/>
      <c r="C59" s="787" t="s">
        <v>617</v>
      </c>
      <c r="D59" s="444" t="s">
        <v>606</v>
      </c>
      <c r="E59" s="445" t="e">
        <f>VLOOKUP($C$5,'Kab-Kot'!$D$4:$AA$517,7,FALSE)</f>
        <v>#N/A</v>
      </c>
      <c r="F59" s="446" t="e">
        <f>IF((E59&lt;E61),"Salah: Kab lebih baik daripada terbaik Prov",IF((E59&gt;E62),"Salah: Kab lebih buruk daripada terburuk Prov","OK"))</f>
        <v>#N/A</v>
      </c>
      <c r="G59" s="785" t="e">
        <f>IF($E59&lt;(($E63-$E61)/2+A61),1,IF($E59&gt;((($E62-$E63)/2)+$E63),0,IF($E59&lt;((0.8*($E63-$E61))+(0.2*$E61)),0.75,IF($E59&gt;((0.8*($E63-$E61))+(0.2*$E62)),0.25,IF($E59&lt;=(0.8*($E63-$E61)+0.2*$E62),0.5,"error")))))</f>
        <v>#N/A</v>
      </c>
      <c r="H59" s="788" t="e">
        <f>AVERAGE(G59:G67)</f>
        <v>#N/A</v>
      </c>
      <c r="I59" s="784"/>
      <c r="J59" s="784"/>
      <c r="K59" s="784"/>
      <c r="L59" s="784"/>
      <c r="M59" s="784"/>
      <c r="N59" s="784"/>
      <c r="O59" s="784"/>
      <c r="P59" s="784"/>
    </row>
    <row r="60" spans="1:16" ht="15.75">
      <c r="A60" s="790"/>
      <c r="B60" s="787"/>
      <c r="C60" s="787"/>
      <c r="D60" s="447"/>
      <c r="E60" s="448"/>
      <c r="F60" s="446" t="e">
        <f>IF((E59&lt;E65),"Salah: Kab lebih baik daripada terbaik Nasional",IF((E59&gt;E66),"Salah: Kab lebih buruk daripada terburuk Nasional","OK"))</f>
        <v>#N/A</v>
      </c>
      <c r="G60" s="785"/>
      <c r="H60" s="788"/>
      <c r="I60" s="784"/>
      <c r="J60" s="784"/>
      <c r="K60" s="784"/>
      <c r="L60" s="784"/>
      <c r="M60" s="784"/>
      <c r="N60" s="784"/>
      <c r="O60" s="784"/>
      <c r="P60" s="784"/>
    </row>
    <row r="61" spans="1:16" ht="15.75">
      <c r="A61" s="790"/>
      <c r="B61" s="787"/>
      <c r="C61" s="787"/>
      <c r="D61" s="444" t="s">
        <v>607</v>
      </c>
      <c r="E61" s="445" t="e">
        <f>VLOOKUP($C$4,'min-max'!$C$4:$AW$37,12,FALSE)</f>
        <v>#N/A</v>
      </c>
      <c r="F61" s="446" t="e">
        <f>IF((E61&gt;E62),"Salah: Terbaik Prov lebih buruk daripada Terburuk Prov",IF((E61&lt;E65),"Salah: Terbaik Prov lebih baik daripada Terbaik Nasional","OK"))</f>
        <v>#N/A</v>
      </c>
      <c r="G61" s="785"/>
      <c r="H61" s="788"/>
      <c r="I61" s="784"/>
      <c r="J61" s="784"/>
      <c r="K61" s="784"/>
      <c r="L61" s="784"/>
      <c r="M61" s="784"/>
      <c r="N61" s="784"/>
      <c r="O61" s="784"/>
      <c r="P61" s="784"/>
    </row>
    <row r="62" spans="1:16" ht="15.75">
      <c r="A62" s="790"/>
      <c r="B62" s="787"/>
      <c r="C62" s="787"/>
      <c r="D62" s="444" t="s">
        <v>608</v>
      </c>
      <c r="E62" s="445" t="e">
        <f>VLOOKUP($C$4,'min-max'!$C$4:$AW$37,13,FALSE)</f>
        <v>#N/A</v>
      </c>
      <c r="F62" s="446" t="e">
        <f>IF((E62&lt;E61),"Salah: Terburuk Prov lebih baik daripada Tertinggi Prov",IF((E62&gt;E66),"Salah: Terburuk Prov lebih buruk daripada Terburuk Nasional","OK"))</f>
        <v>#N/A</v>
      </c>
      <c r="G62" s="785"/>
      <c r="H62" s="788"/>
      <c r="I62" s="784"/>
      <c r="J62" s="784"/>
      <c r="K62" s="784"/>
      <c r="L62" s="784"/>
      <c r="M62" s="784"/>
      <c r="N62" s="784"/>
      <c r="O62" s="784"/>
      <c r="P62" s="784"/>
    </row>
    <row r="63" spans="1:16" ht="15.75">
      <c r="A63" s="790"/>
      <c r="B63" s="787"/>
      <c r="C63" s="787"/>
      <c r="D63" s="444" t="s">
        <v>609</v>
      </c>
      <c r="E63" s="445" t="e">
        <f>AVERAGEIF('Kab-Kot'!$C:$C,$C$4,'Kab-Kot'!$J:$J)</f>
        <v>#DIV/0!</v>
      </c>
      <c r="F63" s="446" t="e">
        <f>IF((E63&lt;E61),"Salah: Rata2 lebih baik daripada Tertinggi Prov",IF((E63&gt;E62),"Salah: Rata2 lebih buruk daripada Terburuk Prov","OK"))</f>
        <v>#DIV/0!</v>
      </c>
      <c r="G63" s="785"/>
      <c r="H63" s="788"/>
      <c r="I63" s="784"/>
      <c r="J63" s="784"/>
      <c r="K63" s="784"/>
      <c r="L63" s="784"/>
      <c r="M63" s="784"/>
      <c r="N63" s="784"/>
      <c r="O63" s="784"/>
      <c r="P63" s="784"/>
    </row>
    <row r="64" spans="1:16" ht="15.75">
      <c r="A64" s="790"/>
      <c r="B64" s="787"/>
      <c r="C64" s="787"/>
      <c r="D64" s="449"/>
      <c r="E64" s="448"/>
      <c r="F64" s="450"/>
      <c r="G64" s="451"/>
      <c r="H64" s="788"/>
      <c r="I64" s="75"/>
      <c r="J64" s="75"/>
      <c r="K64" s="75"/>
      <c r="L64" s="75"/>
      <c r="M64" s="75"/>
      <c r="N64" s="75"/>
      <c r="O64" s="75"/>
      <c r="P64" s="75"/>
    </row>
    <row r="65" spans="1:16" ht="15.75">
      <c r="A65" s="790"/>
      <c r="B65" s="787"/>
      <c r="C65" s="787"/>
      <c r="D65" s="444" t="s">
        <v>610</v>
      </c>
      <c r="E65" s="445">
        <f>MIN('Kab-Kot'!$J$4:$J$517)</f>
        <v>0</v>
      </c>
      <c r="F65" s="446" t="str">
        <f>IF((E65&gt;E66),"Salah: Tertinggi lebih buruk daripada Terburuk","OK")</f>
        <v>OK</v>
      </c>
      <c r="G65" s="785" t="e">
        <f>IF($E59&lt;(($E67-$E65)/2+A65),1,IF($E59&gt;((($E66-$E67)/2)+$E67),0,IF($E59&lt;((0.8*($E67-$E65))+0.2*$E65),0.75,IF($E59&gt;((0.8*($E67-$E65))+0.2*$E66),0.25,IF($E59&lt;=(0.8*($E67-$E65)+0.2*$E66),0.5,"error")))))</f>
        <v>#N/A</v>
      </c>
      <c r="H65" s="788"/>
      <c r="I65" s="784"/>
      <c r="J65" s="784"/>
      <c r="K65" s="784"/>
      <c r="L65" s="784"/>
      <c r="M65" s="784"/>
      <c r="N65" s="784"/>
      <c r="O65" s="784"/>
      <c r="P65" s="784"/>
    </row>
    <row r="66" spans="1:16" ht="15.75">
      <c r="A66" s="790"/>
      <c r="B66" s="787"/>
      <c r="C66" s="787"/>
      <c r="D66" s="444" t="s">
        <v>611</v>
      </c>
      <c r="E66" s="445">
        <f>MAX('Kab-Kot'!$J$4:$J$517)</f>
        <v>6932</v>
      </c>
      <c r="F66" s="446" t="str">
        <f>IF((E66&lt;E65),"Salah: Terburuk lebih baik daripada Terbaik","OK")</f>
        <v>OK</v>
      </c>
      <c r="G66" s="785"/>
      <c r="H66" s="788"/>
      <c r="I66" s="784"/>
      <c r="J66" s="784"/>
      <c r="K66" s="784"/>
      <c r="L66" s="784"/>
      <c r="M66" s="784"/>
      <c r="N66" s="784"/>
      <c r="O66" s="784"/>
      <c r="P66" s="784"/>
    </row>
    <row r="67" spans="1:16" ht="15.75">
      <c r="A67" s="790"/>
      <c r="B67" s="787"/>
      <c r="C67" s="787"/>
      <c r="D67" s="444" t="s">
        <v>612</v>
      </c>
      <c r="E67" s="445">
        <f>AVERAGE('Kab-Kot'!$J$4:$J$517)</f>
        <v>55.282101167315176</v>
      </c>
      <c r="F67" s="446" t="str">
        <f>IF((E67&lt;E65),"Salah: Rata2 lebih baik daripada Terbaik",IF((E67&gt;E66),"Salah: Rata2 lebih buruk daripada Terburuk","OK"))</f>
        <v>OK</v>
      </c>
      <c r="G67" s="785"/>
      <c r="H67" s="788"/>
      <c r="I67" s="784"/>
      <c r="J67" s="784"/>
      <c r="K67" s="784"/>
      <c r="L67" s="784"/>
      <c r="M67" s="784"/>
      <c r="N67" s="784"/>
      <c r="O67" s="784"/>
      <c r="P67" s="784"/>
    </row>
    <row r="68" spans="1:16" ht="15">
      <c r="A68" s="790"/>
      <c r="B68" s="787"/>
      <c r="C68" s="452"/>
      <c r="D68" s="453"/>
      <c r="E68" s="454"/>
      <c r="F68" s="455"/>
      <c r="G68" s="75"/>
      <c r="H68" s="75"/>
      <c r="I68" s="75"/>
      <c r="J68" s="75"/>
      <c r="K68" s="75"/>
      <c r="L68" s="75"/>
      <c r="M68" s="75"/>
      <c r="N68" s="75"/>
      <c r="O68" s="75"/>
      <c r="P68" s="75"/>
    </row>
    <row r="69" spans="1:16" ht="15.75">
      <c r="A69" s="790"/>
      <c r="B69" s="787"/>
      <c r="C69" s="787" t="s">
        <v>618</v>
      </c>
      <c r="D69" s="444" t="s">
        <v>606</v>
      </c>
      <c r="E69" s="445" t="e">
        <f>VLOOKUP($C$5,'Kab-Kot'!$D$4:$AA$517,8,FALSE)</f>
        <v>#N/A</v>
      </c>
      <c r="F69" s="446" t="e">
        <f>IF((E69&lt;E71),"Salah: Kab lebih baik daripada terbaik Prov",IF((E69&gt;E72),"Salah: Kab lebih buruk daripada terburuk Prov","OK"))</f>
        <v>#N/A</v>
      </c>
      <c r="G69" s="785" t="e">
        <f>IF($E69&lt;(($E73-$E71)/2+A71),1,IF($E69&gt;((($E72-$E73)/2)+$E73),0,IF($E69&lt;((0.8*($E73-$E71))+(0.2*$E71)),0.75,IF($E69&gt;((0.8*($E73-$E71))+(0.2*$E72)),0.25,IF($E69&lt;=(0.8*($E73-$E71)+0.2*$E72),0.5,"error")))))</f>
        <v>#N/A</v>
      </c>
      <c r="H69" s="788" t="e">
        <f>AVERAGE(G69:G77)</f>
        <v>#N/A</v>
      </c>
      <c r="I69" s="784"/>
      <c r="J69" s="784"/>
      <c r="K69" s="784"/>
      <c r="L69" s="784"/>
      <c r="M69" s="784"/>
      <c r="N69" s="784"/>
      <c r="O69" s="784"/>
      <c r="P69" s="784"/>
    </row>
    <row r="70" spans="1:16" ht="15.75">
      <c r="A70" s="790"/>
      <c r="B70" s="787"/>
      <c r="C70" s="787"/>
      <c r="D70" s="447"/>
      <c r="E70" s="448"/>
      <c r="F70" s="446" t="e">
        <f>IF((E69&lt;E75),"Salah: Kab lebih baik daripada terbaik Nasional",IF((E69&gt;E76),"Salah: Kab lebih buruk daripada terburuk Nasional","OK"))</f>
        <v>#N/A</v>
      </c>
      <c r="G70" s="785"/>
      <c r="H70" s="788"/>
      <c r="I70" s="784"/>
      <c r="J70" s="784"/>
      <c r="K70" s="784"/>
      <c r="L70" s="784"/>
      <c r="M70" s="784"/>
      <c r="N70" s="784"/>
      <c r="O70" s="784"/>
      <c r="P70" s="784"/>
    </row>
    <row r="71" spans="1:16" ht="15.75">
      <c r="A71" s="790"/>
      <c r="B71" s="787"/>
      <c r="C71" s="787"/>
      <c r="D71" s="444" t="s">
        <v>607</v>
      </c>
      <c r="E71" s="445" t="e">
        <f>VLOOKUP($C$4,'min-max'!$C$4:$AW$37,14,FALSE)</f>
        <v>#N/A</v>
      </c>
      <c r="F71" s="446" t="e">
        <f>IF((E71&gt;E72),"Salah: Terbaik Prov lebih buruk daripada Terburuk Prov",IF((E71&lt;E75),"Salah: Terbaik Prov lebih baik daripada Terbaik Nasional","OK"))</f>
        <v>#N/A</v>
      </c>
      <c r="G71" s="785"/>
      <c r="H71" s="788"/>
      <c r="I71" s="784"/>
      <c r="J71" s="784"/>
      <c r="K71" s="784"/>
      <c r="L71" s="784"/>
      <c r="M71" s="784"/>
      <c r="N71" s="784"/>
      <c r="O71" s="784"/>
      <c r="P71" s="784"/>
    </row>
    <row r="72" spans="1:16" ht="15.75">
      <c r="A72" s="790"/>
      <c r="B72" s="787"/>
      <c r="C72" s="787"/>
      <c r="D72" s="444" t="s">
        <v>608</v>
      </c>
      <c r="E72" s="445" t="e">
        <f>VLOOKUP($C$4,'min-max'!$C$4:$AW$37,15,FALSE)</f>
        <v>#N/A</v>
      </c>
      <c r="F72" s="446" t="e">
        <f>IF((E72&lt;E71),"Salah: Terburuk Prov lebih baik daripada Tertinggi Prov",IF((E72&gt;E76),"Salah: Terburuk Prov lebih buruk daripada Terburuk Nasional","OK"))</f>
        <v>#N/A</v>
      </c>
      <c r="G72" s="785"/>
      <c r="H72" s="788"/>
      <c r="I72" s="784"/>
      <c r="J72" s="784"/>
      <c r="K72" s="784"/>
      <c r="L72" s="784"/>
      <c r="M72" s="784"/>
      <c r="N72" s="784"/>
      <c r="O72" s="784"/>
      <c r="P72" s="784"/>
    </row>
    <row r="73" spans="1:16" ht="15.75">
      <c r="A73" s="790"/>
      <c r="B73" s="787"/>
      <c r="C73" s="787"/>
      <c r="D73" s="444" t="s">
        <v>609</v>
      </c>
      <c r="E73" s="445" t="e">
        <f>AVERAGEIF('Kab-Kot'!$C:$C,$C$4,'Kab-Kot'!$K:$K)</f>
        <v>#DIV/0!</v>
      </c>
      <c r="F73" s="446" t="e">
        <f>IF((E73&lt;E71),"Salah: Rata2 lebih baik daripada Tertinggi Prov",IF((E73&gt;E72),"Salah: Rata2 lebih buruk daripada Terburuk Prov","OK"))</f>
        <v>#DIV/0!</v>
      </c>
      <c r="G73" s="785"/>
      <c r="H73" s="788"/>
      <c r="I73" s="784"/>
      <c r="J73" s="784"/>
      <c r="K73" s="784"/>
      <c r="L73" s="784"/>
      <c r="M73" s="784"/>
      <c r="N73" s="784"/>
      <c r="O73" s="784"/>
      <c r="P73" s="784"/>
    </row>
    <row r="74" spans="1:16" ht="15.75">
      <c r="A74" s="790"/>
      <c r="B74" s="787"/>
      <c r="C74" s="787"/>
      <c r="D74" s="449"/>
      <c r="E74" s="448"/>
      <c r="F74" s="450"/>
      <c r="G74" s="451"/>
      <c r="H74" s="788"/>
      <c r="I74" s="75"/>
      <c r="J74" s="75"/>
      <c r="K74" s="75"/>
      <c r="L74" s="75"/>
      <c r="M74" s="75"/>
      <c r="N74" s="75"/>
      <c r="O74" s="75"/>
      <c r="P74" s="75"/>
    </row>
    <row r="75" spans="1:16" ht="15.75">
      <c r="A75" s="790"/>
      <c r="B75" s="787"/>
      <c r="C75" s="787"/>
      <c r="D75" s="444" t="s">
        <v>610</v>
      </c>
      <c r="E75" s="445">
        <f>MIN('Kab-Kot'!$K$4:$K$517)</f>
        <v>0</v>
      </c>
      <c r="F75" s="446" t="str">
        <f>IF((E75&gt;E76),"Salah: Tertinggi lebih buruk daripada Terburuk","OK")</f>
        <v>OK</v>
      </c>
      <c r="G75" s="785" t="e">
        <f>IF($E69&lt;(($E77-$E75)/2+A75),1,IF($E69&gt;((($E76-$E77)/2)+$E77),0,IF($E69&lt;((0.8*($E77-$E75))+0.2*$E75),0.75,IF($E69&gt;((0.8*($E77-$E75))+0.2*$E76),0.25,IF($E69&lt;=(0.8*($E77-$E75)+0.2*$E76),0.5,"error")))))</f>
        <v>#N/A</v>
      </c>
      <c r="H75" s="788"/>
      <c r="I75" s="784"/>
      <c r="J75" s="784"/>
      <c r="K75" s="784"/>
      <c r="L75" s="784"/>
      <c r="M75" s="784"/>
      <c r="N75" s="784"/>
      <c r="O75" s="784"/>
      <c r="P75" s="784"/>
    </row>
    <row r="76" spans="1:16" ht="15.75">
      <c r="A76" s="790"/>
      <c r="B76" s="787"/>
      <c r="C76" s="787"/>
      <c r="D76" s="444" t="s">
        <v>611</v>
      </c>
      <c r="E76" s="445">
        <f>MAX('Kab-Kot'!$K$4:$K$517)</f>
        <v>13267</v>
      </c>
      <c r="F76" s="446" t="str">
        <f>IF((E76&lt;E75),"Salah: Terburuk lebih baik daripada Terbaik","OK")</f>
        <v>OK</v>
      </c>
      <c r="G76" s="785"/>
      <c r="H76" s="788"/>
      <c r="I76" s="784"/>
      <c r="J76" s="784"/>
      <c r="K76" s="784"/>
      <c r="L76" s="784"/>
      <c r="M76" s="784"/>
      <c r="N76" s="784"/>
      <c r="O76" s="784"/>
      <c r="P76" s="784"/>
    </row>
    <row r="77" spans="1:16" ht="15.75">
      <c r="A77" s="790"/>
      <c r="B77" s="787"/>
      <c r="C77" s="787"/>
      <c r="D77" s="444" t="s">
        <v>612</v>
      </c>
      <c r="E77" s="445">
        <f>AVERAGE('Kab-Kot'!$K$4:$K$517)</f>
        <v>93.581712062256813</v>
      </c>
      <c r="F77" s="446" t="str">
        <f>IF((E77&lt;E75),"Salah: Rata2 lebih baik daripada Terbaik",IF((E77&gt;E76),"Salah: Rata2 lebih buruk daripada Terburuk","OK"))</f>
        <v>OK</v>
      </c>
      <c r="G77" s="785"/>
      <c r="H77" s="788"/>
      <c r="I77" s="784"/>
      <c r="J77" s="784"/>
      <c r="K77" s="784"/>
      <c r="L77" s="784"/>
      <c r="M77" s="784"/>
      <c r="N77" s="784"/>
      <c r="O77" s="784"/>
      <c r="P77" s="784"/>
    </row>
    <row r="78" spans="1:16" ht="15">
      <c r="A78" s="790"/>
      <c r="B78" s="787"/>
      <c r="C78" s="452"/>
      <c r="D78" s="453"/>
      <c r="E78" s="454"/>
      <c r="F78" s="455"/>
      <c r="G78" s="75"/>
      <c r="H78" s="75"/>
      <c r="I78" s="75"/>
      <c r="J78" s="75"/>
      <c r="K78" s="75"/>
      <c r="L78" s="75"/>
      <c r="M78" s="75"/>
      <c r="N78" s="75"/>
      <c r="O78" s="75"/>
      <c r="P78" s="75"/>
    </row>
    <row r="79" spans="1:16" ht="15.75">
      <c r="A79" s="790"/>
      <c r="B79" s="787"/>
      <c r="C79" s="787" t="s">
        <v>619</v>
      </c>
      <c r="D79" s="444" t="s">
        <v>606</v>
      </c>
      <c r="E79" s="445" t="e">
        <f>VLOOKUP($C$5,'Kab-Kot'!$D$4:$AA$517,9,FALSE)</f>
        <v>#N/A</v>
      </c>
      <c r="F79" s="446" t="e">
        <f>IF((E79&gt;E81),"Salah: Kab &gt; Tertinggi Prov",IF((E79&lt;E82),"Salah: Kab &lt; Terendah Prov","OK"))</f>
        <v>#N/A</v>
      </c>
      <c r="G79" s="785" t="e">
        <f>IF(E79&gt;(E81+E83)/2,1,IF(E79&lt;(E82+E83)/2,0,IF(E79&gt;(0.8*E83+0.2*E81),0.75,IF(E79&lt;(0.8*E83+0.2*E82),0.25,IF(E79&gt;=(0.8*E83+0.2*E82),0.5,"error")))))</f>
        <v>#N/A</v>
      </c>
      <c r="H79" s="788" t="e">
        <f>AVERAGE(G79:G87)</f>
        <v>#N/A</v>
      </c>
      <c r="I79" s="784"/>
      <c r="J79" s="784"/>
      <c r="K79" s="784"/>
      <c r="L79" s="784"/>
      <c r="M79" s="784"/>
      <c r="N79" s="784"/>
      <c r="O79" s="784"/>
      <c r="P79" s="784"/>
    </row>
    <row r="80" spans="1:16" ht="15.75">
      <c r="A80" s="790"/>
      <c r="B80" s="787"/>
      <c r="C80" s="787"/>
      <c r="D80" s="447"/>
      <c r="E80" s="448"/>
      <c r="F80" s="446" t="e">
        <f>IF((E79&gt;E85),"Salah: Kab &gt; Tertinggi Nasional",IF((E79&lt;E86),"Salah: Kab &lt; Terendah Nasional","OK"))</f>
        <v>#N/A</v>
      </c>
      <c r="G80" s="785"/>
      <c r="H80" s="788"/>
      <c r="I80" s="784"/>
      <c r="J80" s="784"/>
      <c r="K80" s="784"/>
      <c r="L80" s="784"/>
      <c r="M80" s="784"/>
      <c r="N80" s="784"/>
      <c r="O80" s="784"/>
      <c r="P80" s="784"/>
    </row>
    <row r="81" spans="1:16" ht="15.75">
      <c r="A81" s="790"/>
      <c r="B81" s="787"/>
      <c r="C81" s="787"/>
      <c r="D81" s="444" t="s">
        <v>607</v>
      </c>
      <c r="E81" s="445" t="e">
        <f>VLOOKUP($C$4,'min-max'!$C$4:$AW$37,16,FALSE)</f>
        <v>#N/A</v>
      </c>
      <c r="F81" s="446" t="e">
        <f>IF((E81&lt;E82),"Salah: Tertinggi &lt; Terendah",IF((E81&gt;E85),"Salah: Tertinggi Prov &gt; Tertinggi Nasional","OK"))</f>
        <v>#N/A</v>
      </c>
      <c r="G81" s="785"/>
      <c r="H81" s="788"/>
      <c r="I81" s="784"/>
      <c r="J81" s="784"/>
      <c r="K81" s="784"/>
      <c r="L81" s="784"/>
      <c r="M81" s="784"/>
      <c r="N81" s="784"/>
      <c r="O81" s="784"/>
      <c r="P81" s="784"/>
    </row>
    <row r="82" spans="1:16" ht="15.75">
      <c r="A82" s="790"/>
      <c r="B82" s="787"/>
      <c r="C82" s="787"/>
      <c r="D82" s="444" t="s">
        <v>608</v>
      </c>
      <c r="E82" s="445" t="e">
        <f>VLOOKUP($C$4,'min-max'!$C$4:$AW$37,17,FALSE)</f>
        <v>#N/A</v>
      </c>
      <c r="F82" s="446" t="e">
        <f>IF((E82&gt;E81),"Salah: Terendah &gt; Tertinggi",IF((E82&lt;E86),"Salah: Terendah Prov &lt; Terendah Nasional","OK"))</f>
        <v>#N/A</v>
      </c>
      <c r="G82" s="785"/>
      <c r="H82" s="788"/>
      <c r="I82" s="784"/>
      <c r="J82" s="784"/>
      <c r="K82" s="784"/>
      <c r="L82" s="784"/>
      <c r="M82" s="784"/>
      <c r="N82" s="784"/>
      <c r="O82" s="784"/>
      <c r="P82" s="784"/>
    </row>
    <row r="83" spans="1:16" ht="15.75">
      <c r="A83" s="790"/>
      <c r="B83" s="787"/>
      <c r="C83" s="787"/>
      <c r="D83" s="444" t="s">
        <v>609</v>
      </c>
      <c r="E83" s="445" t="e">
        <f>AVERAGEIF('Kab-Kot'!$C:$C,$C$4,'Kab-Kot'!$L:$L)</f>
        <v>#DIV/0!</v>
      </c>
      <c r="F83" s="446" t="e">
        <f>IF((E83&gt;E81),"Salah: Rata2 &gt; Tertinggi",IF((E83&lt;E82),"Salah: Rata2 &lt; Terendah","OK"))</f>
        <v>#DIV/0!</v>
      </c>
      <c r="G83" s="785"/>
      <c r="H83" s="788"/>
      <c r="I83" s="784"/>
      <c r="J83" s="784"/>
      <c r="K83" s="784"/>
      <c r="L83" s="784"/>
      <c r="M83" s="784"/>
      <c r="N83" s="784"/>
      <c r="O83" s="784"/>
      <c r="P83" s="784"/>
    </row>
    <row r="84" spans="1:16" ht="15.75">
      <c r="A84" s="790"/>
      <c r="B84" s="787"/>
      <c r="C84" s="787"/>
      <c r="D84" s="449"/>
      <c r="E84" s="448"/>
      <c r="F84" s="450"/>
      <c r="G84" s="450"/>
      <c r="H84" s="788"/>
      <c r="I84" s="75"/>
      <c r="J84" s="75"/>
      <c r="K84" s="75"/>
      <c r="L84" s="75"/>
      <c r="M84" s="75"/>
      <c r="N84" s="75"/>
      <c r="O84" s="75"/>
      <c r="P84" s="75"/>
    </row>
    <row r="85" spans="1:16" ht="15.75">
      <c r="A85" s="790"/>
      <c r="B85" s="787"/>
      <c r="C85" s="787"/>
      <c r="D85" s="444" t="s">
        <v>610</v>
      </c>
      <c r="E85" s="445">
        <f>MAX('Kab-Kot'!$L$4:$L$517)</f>
        <v>77.489999999999995</v>
      </c>
      <c r="F85" s="446" t="str">
        <f>IF((E85&lt;E86),"Salah: Tertinggi &lt; Terendah","OK")</f>
        <v>OK</v>
      </c>
      <c r="G85" s="785" t="e">
        <f>IF(E79&gt;(E85+E87)/2,1,IF(E79&lt;(E86+E87)/2,0,IF(E79&gt;(0.8*E87+0.2*E85),0.75,IF(E79&lt;(0.8*E87+0.2*E86),0.25,IF(E79&gt;=(0.8*E87+0.2*E86),0.5,"error")))))</f>
        <v>#N/A</v>
      </c>
      <c r="H85" s="788"/>
      <c r="I85" s="784"/>
      <c r="J85" s="784"/>
      <c r="K85" s="784"/>
      <c r="L85" s="784"/>
      <c r="M85" s="784"/>
      <c r="N85" s="784"/>
      <c r="O85" s="784"/>
      <c r="P85" s="784"/>
    </row>
    <row r="86" spans="1:16" ht="15.75">
      <c r="A86" s="790"/>
      <c r="B86" s="787"/>
      <c r="C86" s="787"/>
      <c r="D86" s="444" t="s">
        <v>611</v>
      </c>
      <c r="E86" s="445">
        <f>MIN('Kab-Kot'!$L$4:$L$517)</f>
        <v>54.6</v>
      </c>
      <c r="F86" s="446" t="str">
        <f>IF((E86&gt;E85),"Salah: Terendah &gt; Tertinggi","OK")</f>
        <v>OK</v>
      </c>
      <c r="G86" s="785"/>
      <c r="H86" s="788"/>
      <c r="I86" s="784"/>
      <c r="J86" s="784"/>
      <c r="K86" s="784"/>
      <c r="L86" s="784"/>
      <c r="M86" s="784"/>
      <c r="N86" s="784"/>
      <c r="O86" s="784"/>
      <c r="P86" s="784"/>
    </row>
    <row r="87" spans="1:16" ht="15.75">
      <c r="A87" s="790"/>
      <c r="B87" s="787"/>
      <c r="C87" s="787"/>
      <c r="D87" s="444" t="s">
        <v>612</v>
      </c>
      <c r="E87" s="445">
        <f>AVERAGE('Kab-Kot'!$L$4:$L$517)</f>
        <v>68.92072124756335</v>
      </c>
      <c r="F87" s="446" t="str">
        <f>IF((E87&gt;E85),"Salah: Rata2 &gt; Tertinggi",IF((E87&lt;E86),"Salah: Rata2 &lt; Terendah","OK"))</f>
        <v>OK</v>
      </c>
      <c r="G87" s="785"/>
      <c r="H87" s="788"/>
      <c r="I87" s="784"/>
      <c r="J87" s="784"/>
      <c r="K87" s="784"/>
      <c r="L87" s="784"/>
      <c r="M87" s="784"/>
      <c r="N87" s="784"/>
      <c r="O87" s="784"/>
      <c r="P87" s="784"/>
    </row>
    <row r="88" spans="1:16" ht="15">
      <c r="A88" s="456"/>
      <c r="B88" s="457"/>
      <c r="C88" s="452"/>
      <c r="D88" s="453"/>
      <c r="E88" s="454"/>
      <c r="F88" s="455"/>
      <c r="G88" s="75"/>
      <c r="H88" s="75"/>
      <c r="I88" s="75"/>
      <c r="J88" s="75"/>
      <c r="K88" s="75"/>
      <c r="L88" s="75"/>
      <c r="M88" s="75"/>
      <c r="N88" s="75"/>
      <c r="O88" s="75"/>
      <c r="P88" s="75"/>
    </row>
    <row r="89" spans="1:16" ht="15.75">
      <c r="A89" s="790">
        <v>2</v>
      </c>
      <c r="B89" s="787" t="s">
        <v>620</v>
      </c>
      <c r="C89" s="787" t="s">
        <v>621</v>
      </c>
      <c r="D89" s="444" t="s">
        <v>606</v>
      </c>
      <c r="E89" s="445" t="e">
        <f>VLOOKUP($C$5,'Kab-Kot'!$D$4:$AA$517,10,FALSE)</f>
        <v>#N/A</v>
      </c>
      <c r="F89" s="446" t="e">
        <f>IF((E89&gt;E91),"Salah: Kab &gt; Tertinggi Prov",IF((E89&lt;E92),"Salah: Kab &lt; Terendah Prov","OK"))</f>
        <v>#N/A</v>
      </c>
      <c r="G89" s="784"/>
      <c r="H89" s="784"/>
      <c r="I89" s="785" t="e">
        <f>IF(E89&gt;(E91+E93)/2,1,IF(E89&lt;(E92+E93)/2,0,IF(E89&gt;(0.8*E93+0.2*E91),0.75,IF(E89&lt;(0.8*E93+0.2*E92),0.25,IF(E89&gt;=(0.8*E93+0.2*E92),0.5,"error")))))</f>
        <v>#N/A</v>
      </c>
      <c r="J89" s="788" t="e">
        <f>AVERAGE(I89:I97)</f>
        <v>#N/A</v>
      </c>
      <c r="K89" s="784"/>
      <c r="L89" s="784"/>
      <c r="M89" s="784"/>
      <c r="N89" s="784"/>
      <c r="O89" s="784"/>
      <c r="P89" s="784"/>
    </row>
    <row r="90" spans="1:16" ht="15.75">
      <c r="A90" s="790"/>
      <c r="B90" s="787"/>
      <c r="C90" s="787"/>
      <c r="D90" s="447"/>
      <c r="E90" s="448"/>
      <c r="F90" s="446" t="e">
        <f>IF((E89&gt;E95),"Salah: Kab &gt; Tertinggi Nasional",IF((E89&lt;E96),"Salah: Kab &lt; Terendah Nasional","OK"))</f>
        <v>#N/A</v>
      </c>
      <c r="G90" s="784"/>
      <c r="H90" s="784"/>
      <c r="I90" s="785"/>
      <c r="J90" s="788"/>
      <c r="K90" s="784"/>
      <c r="L90" s="784"/>
      <c r="M90" s="784"/>
      <c r="N90" s="784"/>
      <c r="O90" s="784"/>
      <c r="P90" s="784"/>
    </row>
    <row r="91" spans="1:16" ht="15.75">
      <c r="A91" s="790"/>
      <c r="B91" s="787"/>
      <c r="C91" s="787"/>
      <c r="D91" s="444" t="s">
        <v>607</v>
      </c>
      <c r="E91" s="445" t="e">
        <f>VLOOKUP($C$4,'min-max'!$C$4:$AW$37,18,FALSE)</f>
        <v>#N/A</v>
      </c>
      <c r="F91" s="446" t="e">
        <f>IF((E91&lt;E92),"Salah: Tertinggi &lt; Terendah",IF((E91&gt;E95),"Salah: Tertinggi Prov &gt; Tertinggi Nasional","OK"))</f>
        <v>#N/A</v>
      </c>
      <c r="G91" s="784"/>
      <c r="H91" s="784"/>
      <c r="I91" s="785"/>
      <c r="J91" s="788"/>
      <c r="K91" s="784"/>
      <c r="L91" s="784"/>
      <c r="M91" s="784"/>
      <c r="N91" s="784"/>
      <c r="O91" s="784"/>
      <c r="P91" s="784"/>
    </row>
    <row r="92" spans="1:16" ht="15.75">
      <c r="A92" s="790"/>
      <c r="B92" s="787"/>
      <c r="C92" s="787"/>
      <c r="D92" s="444" t="s">
        <v>608</v>
      </c>
      <c r="E92" s="445" t="e">
        <f>VLOOKUP($C$4,'min-max'!$C$4:$AW$37,19,FALSE)</f>
        <v>#N/A</v>
      </c>
      <c r="F92" s="446" t="e">
        <f>IF((E92&gt;E91),"Salah: Terendah &gt; Tertinggi",IF((E92&lt;E96),"Salah: Terendah Prov &lt; Terendah Nasional","OK"))</f>
        <v>#N/A</v>
      </c>
      <c r="G92" s="784"/>
      <c r="H92" s="784"/>
      <c r="I92" s="785"/>
      <c r="J92" s="788"/>
      <c r="K92" s="784"/>
      <c r="L92" s="784"/>
      <c r="M92" s="784"/>
      <c r="N92" s="784"/>
      <c r="O92" s="784"/>
      <c r="P92" s="784"/>
    </row>
    <row r="93" spans="1:16" ht="15.75">
      <c r="A93" s="790"/>
      <c r="B93" s="787"/>
      <c r="C93" s="787"/>
      <c r="D93" s="444" t="s">
        <v>609</v>
      </c>
      <c r="E93" s="445" t="e">
        <f>AVERAGEIF('Kab-Kot'!$C:$C,$C$4,'Kab-Kot'!$M:$M)</f>
        <v>#DIV/0!</v>
      </c>
      <c r="F93" s="446" t="e">
        <f>IF((E93&gt;E91),"Salah: Rata2 &gt; Tertinggi",IF((E93&lt;E92),"Salah: Rata2 &lt; Terendah","OK"))</f>
        <v>#DIV/0!</v>
      </c>
      <c r="G93" s="784"/>
      <c r="H93" s="784"/>
      <c r="I93" s="785"/>
      <c r="J93" s="788"/>
      <c r="K93" s="784"/>
      <c r="L93" s="784"/>
      <c r="M93" s="784"/>
      <c r="N93" s="784"/>
      <c r="O93" s="784"/>
      <c r="P93" s="784"/>
    </row>
    <row r="94" spans="1:16" ht="15.75">
      <c r="A94" s="790"/>
      <c r="B94" s="787"/>
      <c r="C94" s="787"/>
      <c r="D94" s="449"/>
      <c r="E94" s="448"/>
      <c r="F94" s="450"/>
      <c r="G94" s="784"/>
      <c r="H94" s="784"/>
      <c r="I94" s="450"/>
      <c r="J94" s="788"/>
      <c r="K94" s="784"/>
      <c r="L94" s="784"/>
      <c r="M94" s="784"/>
      <c r="N94" s="784"/>
      <c r="O94" s="784"/>
      <c r="P94" s="784"/>
    </row>
    <row r="95" spans="1:16" ht="15.75">
      <c r="A95" s="790"/>
      <c r="B95" s="787"/>
      <c r="C95" s="787"/>
      <c r="D95" s="444" t="s">
        <v>610</v>
      </c>
      <c r="E95" s="445">
        <f>MAX('Kab-Kot'!$M$4:$M$517)</f>
        <v>100</v>
      </c>
      <c r="F95" s="446" t="str">
        <f>IF((E95&lt;E96),"Salah: Tertinggi &lt; Terendah","OK")</f>
        <v>OK</v>
      </c>
      <c r="G95" s="784"/>
      <c r="H95" s="784"/>
      <c r="I95" s="785" t="e">
        <f>IF(E89&gt;(E95+E97)/2,1,IF(E89&lt;(E96+E97)/2,0,IF(E89&gt;(0.8*E97+0.2*E95),0.75,IF(E89&lt;(0.8*E97+0.2*E96),0.25,IF(E89&gt;=(0.8*E97+0.2*E96),0.5,"error")))))</f>
        <v>#N/A</v>
      </c>
      <c r="J95" s="788"/>
      <c r="K95" s="784"/>
      <c r="L95" s="784"/>
      <c r="M95" s="784"/>
      <c r="N95" s="784"/>
      <c r="O95" s="784"/>
      <c r="P95" s="784"/>
    </row>
    <row r="96" spans="1:16" ht="15.75">
      <c r="A96" s="790"/>
      <c r="B96" s="787"/>
      <c r="C96" s="787"/>
      <c r="D96" s="444" t="s">
        <v>611</v>
      </c>
      <c r="E96" s="445">
        <f>MIN('Kab-Kot'!$M$4:$M$517)</f>
        <v>49.729267851222602</v>
      </c>
      <c r="F96" s="446" t="str">
        <f>IF((E96&gt;E95),"Salah: Terendah &gt; Tertinggi","OK")</f>
        <v>OK</v>
      </c>
      <c r="G96" s="784"/>
      <c r="H96" s="784"/>
      <c r="I96" s="785"/>
      <c r="J96" s="788"/>
      <c r="K96" s="784"/>
      <c r="L96" s="784"/>
      <c r="M96" s="784"/>
      <c r="N96" s="784"/>
      <c r="O96" s="784"/>
      <c r="P96" s="784"/>
    </row>
    <row r="97" spans="1:16" ht="15.75">
      <c r="A97" s="790"/>
      <c r="B97" s="787"/>
      <c r="C97" s="787"/>
      <c r="D97" s="444" t="s">
        <v>612</v>
      </c>
      <c r="E97" s="445">
        <f>AVERAGE('Kab-Kot'!$M$4:$M$517)</f>
        <v>98.83825703943063</v>
      </c>
      <c r="F97" s="446" t="str">
        <f>IF((E97&gt;E95),"Salah: Rata2 &gt; Tertinggi",IF((E97&lt;E96),"Salah: Rata2 &lt; Terendah","OK"))</f>
        <v>OK</v>
      </c>
      <c r="G97" s="784"/>
      <c r="H97" s="784"/>
      <c r="I97" s="785"/>
      <c r="J97" s="788"/>
      <c r="K97" s="784"/>
      <c r="L97" s="784"/>
      <c r="M97" s="784"/>
      <c r="N97" s="784"/>
      <c r="O97" s="784"/>
      <c r="P97" s="784"/>
    </row>
    <row r="98" spans="1:16" ht="15">
      <c r="A98" s="790"/>
      <c r="B98" s="787"/>
      <c r="C98" s="452"/>
      <c r="D98" s="453"/>
      <c r="E98" s="454"/>
      <c r="F98" s="455"/>
      <c r="G98" s="75"/>
      <c r="H98" s="75"/>
      <c r="I98" s="75"/>
      <c r="J98" s="75"/>
      <c r="K98" s="75"/>
      <c r="L98" s="75"/>
      <c r="M98" s="75"/>
      <c r="N98" s="75"/>
      <c r="O98" s="75"/>
      <c r="P98" s="75"/>
    </row>
    <row r="99" spans="1:16" ht="15.75">
      <c r="A99" s="790"/>
      <c r="B99" s="787"/>
      <c r="C99" s="787" t="s">
        <v>622</v>
      </c>
      <c r="D99" s="444" t="s">
        <v>606</v>
      </c>
      <c r="E99" s="445" t="e">
        <f>VLOOKUP($C$5,'Kab-Kot'!$D$4:$AA$517,11,FALSE)</f>
        <v>#N/A</v>
      </c>
      <c r="F99" s="446" t="e">
        <f>IF((E99&gt;E101),"Salah: Kab &gt; Tertinggi Prov",IF((E99&lt;E102),"Salah: Kab &lt; Terendah Prov","OK"))</f>
        <v>#N/A</v>
      </c>
      <c r="G99" s="784"/>
      <c r="H99" s="784"/>
      <c r="I99" s="785" t="e">
        <f>IF(E99&gt;(E101+E103)/2,1,IF(E99&lt;(E102+E103)/2,0,IF(E99&gt;(0.8*E103+0.2*E101),0.75,IF(E99&lt;(0.8*E103+0.2*E102),0.25,IF(E99&gt;=(0.8*E103+0.2*E102),0.5,"error")))))</f>
        <v>#N/A</v>
      </c>
      <c r="J99" s="788" t="e">
        <f>AVERAGE(I99:I107)</f>
        <v>#N/A</v>
      </c>
      <c r="K99" s="784"/>
      <c r="L99" s="784"/>
      <c r="M99" s="784"/>
      <c r="N99" s="784"/>
      <c r="O99" s="784"/>
      <c r="P99" s="784"/>
    </row>
    <row r="100" spans="1:16" ht="15.75">
      <c r="A100" s="790"/>
      <c r="B100" s="787"/>
      <c r="C100" s="787"/>
      <c r="D100" s="447"/>
      <c r="E100" s="448"/>
      <c r="F100" s="446" t="e">
        <f>IF((E99&gt;E105),"Salah: Kab &gt; Tertinggi Nasional",IF((E99&lt;E106),"Salah: Kab &lt; Terendah Nasional","OK"))</f>
        <v>#N/A</v>
      </c>
      <c r="G100" s="784"/>
      <c r="H100" s="784"/>
      <c r="I100" s="785"/>
      <c r="J100" s="788"/>
      <c r="K100" s="784"/>
      <c r="L100" s="784"/>
      <c r="M100" s="784"/>
      <c r="N100" s="784"/>
      <c r="O100" s="784"/>
      <c r="P100" s="784"/>
    </row>
    <row r="101" spans="1:16" ht="15.75">
      <c r="A101" s="790"/>
      <c r="B101" s="787"/>
      <c r="C101" s="787"/>
      <c r="D101" s="444" t="s">
        <v>607</v>
      </c>
      <c r="E101" s="445" t="e">
        <f>VLOOKUP($C$4,'min-max'!$C$4:$AW$37,20,FALSE)</f>
        <v>#N/A</v>
      </c>
      <c r="F101" s="446" t="e">
        <f>IF((E101&lt;E102),"Salah: Tertinggi &lt; Terendah",IF((E101&gt;E105),"Salah: Tertinggi Prov &gt; Tertinggi Nasional","OK"))</f>
        <v>#N/A</v>
      </c>
      <c r="G101" s="784"/>
      <c r="H101" s="784"/>
      <c r="I101" s="785"/>
      <c r="J101" s="788"/>
      <c r="K101" s="784"/>
      <c r="L101" s="784"/>
      <c r="M101" s="784"/>
      <c r="N101" s="784"/>
      <c r="O101" s="784"/>
      <c r="P101" s="784"/>
    </row>
    <row r="102" spans="1:16" ht="15.75">
      <c r="A102" s="790"/>
      <c r="B102" s="787"/>
      <c r="C102" s="787"/>
      <c r="D102" s="444" t="s">
        <v>608</v>
      </c>
      <c r="E102" s="445" t="e">
        <f>VLOOKUP($C$4,'min-max'!$C$4:$AW$37,21,FALSE)</f>
        <v>#N/A</v>
      </c>
      <c r="F102" s="446" t="e">
        <f>IF((E102&gt;E101),"Salah: Terendah &gt; Tertinggi",IF((E102&lt;E106),"Salah: Terendah Prov &lt; Terendah Nasional","OK"))</f>
        <v>#N/A</v>
      </c>
      <c r="G102" s="784"/>
      <c r="H102" s="784"/>
      <c r="I102" s="785"/>
      <c r="J102" s="788"/>
      <c r="K102" s="784"/>
      <c r="L102" s="784"/>
      <c r="M102" s="784"/>
      <c r="N102" s="784"/>
      <c r="O102" s="784"/>
      <c r="P102" s="784"/>
    </row>
    <row r="103" spans="1:16" ht="15.75">
      <c r="A103" s="790"/>
      <c r="B103" s="787"/>
      <c r="C103" s="787"/>
      <c r="D103" s="444" t="s">
        <v>609</v>
      </c>
      <c r="E103" s="445" t="e">
        <f>AVERAGEIF('Kab-Kot'!$C:$C,$C$4,'Kab-Kot'!$N:$N)</f>
        <v>#DIV/0!</v>
      </c>
      <c r="F103" s="446" t="e">
        <f>IF((E103&gt;E101),"Salah: Rata2 &gt; Tertinggi",IF((E103&lt;E102),"Salah: Rata2 &lt; Terendah","OK"))</f>
        <v>#DIV/0!</v>
      </c>
      <c r="G103" s="784"/>
      <c r="H103" s="784"/>
      <c r="I103" s="785"/>
      <c r="J103" s="788"/>
      <c r="K103" s="784"/>
      <c r="L103" s="784"/>
      <c r="M103" s="784"/>
      <c r="N103" s="784"/>
      <c r="O103" s="784"/>
      <c r="P103" s="784"/>
    </row>
    <row r="104" spans="1:16" ht="15.75">
      <c r="A104" s="790"/>
      <c r="B104" s="787"/>
      <c r="C104" s="787"/>
      <c r="D104" s="449"/>
      <c r="E104" s="448"/>
      <c r="F104" s="450"/>
      <c r="G104" s="75"/>
      <c r="H104" s="75"/>
      <c r="I104" s="450"/>
      <c r="J104" s="788"/>
      <c r="K104" s="75"/>
      <c r="L104" s="75"/>
      <c r="M104" s="75"/>
      <c r="N104" s="75"/>
      <c r="O104" s="75"/>
      <c r="P104" s="75"/>
    </row>
    <row r="105" spans="1:16" ht="15.75">
      <c r="A105" s="790"/>
      <c r="B105" s="787"/>
      <c r="C105" s="787"/>
      <c r="D105" s="444" t="s">
        <v>610</v>
      </c>
      <c r="E105" s="445">
        <f>MAX('Kab-Kot'!$N$4:$N$517)</f>
        <v>124.46276161954385</v>
      </c>
      <c r="F105" s="446" t="str">
        <f>IF((E105&lt;E106),"Salah: Tertinggi &lt; Terendah","OK")</f>
        <v>OK</v>
      </c>
      <c r="G105" s="784"/>
      <c r="H105" s="784"/>
      <c r="I105" s="785" t="e">
        <f>IF(E99&gt;(E105+E107)/2,1,IF(E99&lt;(E106+E107)/2,0,IF(E99&gt;(0.8*E107+0.2*E105),0.75,IF(E99&lt;(0.8*E107+0.2*E106),0.25,IF(E99&gt;=(0.8*E107+0.2*E106),0.5,"error")))))</f>
        <v>#N/A</v>
      </c>
      <c r="J105" s="788"/>
      <c r="K105" s="784"/>
      <c r="L105" s="784"/>
      <c r="M105" s="784"/>
      <c r="N105" s="784"/>
      <c r="O105" s="784"/>
      <c r="P105" s="784"/>
    </row>
    <row r="106" spans="1:16" ht="15.75">
      <c r="A106" s="790"/>
      <c r="B106" s="787"/>
      <c r="C106" s="787"/>
      <c r="D106" s="444" t="s">
        <v>611</v>
      </c>
      <c r="E106" s="445">
        <f>MIN('Kab-Kot'!$N$4:$N$517)</f>
        <v>58.816374381934175</v>
      </c>
      <c r="F106" s="446" t="str">
        <f>IF((E106&gt;E105),"Salah: Terendah &gt; Tertinggi","OK")</f>
        <v>OK</v>
      </c>
      <c r="G106" s="784"/>
      <c r="H106" s="784"/>
      <c r="I106" s="785"/>
      <c r="J106" s="788"/>
      <c r="K106" s="784"/>
      <c r="L106" s="784"/>
      <c r="M106" s="784"/>
      <c r="N106" s="784"/>
      <c r="O106" s="784"/>
      <c r="P106" s="784"/>
    </row>
    <row r="107" spans="1:16" ht="15.75">
      <c r="A107" s="790"/>
      <c r="B107" s="787"/>
      <c r="C107" s="787"/>
      <c r="D107" s="444" t="s">
        <v>612</v>
      </c>
      <c r="E107" s="445">
        <f>AVERAGE('Kab-Kot'!$N$4:$N$517)</f>
        <v>109.2258485272302</v>
      </c>
      <c r="F107" s="446" t="str">
        <f>IF((E107&gt;E105),"Salah: Rata2 &gt; Tertinggi",IF((E107&lt;E106),"Salah: Rata2 &lt; Terendah","OK"))</f>
        <v>OK</v>
      </c>
      <c r="G107" s="784"/>
      <c r="H107" s="784"/>
      <c r="I107" s="785"/>
      <c r="J107" s="788"/>
      <c r="K107" s="784"/>
      <c r="L107" s="784"/>
      <c r="M107" s="784"/>
      <c r="N107" s="784"/>
      <c r="O107" s="784"/>
      <c r="P107" s="784"/>
    </row>
    <row r="108" spans="1:16" ht="15">
      <c r="A108" s="790"/>
      <c r="B108" s="787"/>
      <c r="C108" s="452"/>
      <c r="D108" s="453"/>
      <c r="E108" s="454"/>
      <c r="F108" s="455"/>
      <c r="G108" s="75"/>
      <c r="H108" s="75"/>
      <c r="I108" s="75"/>
      <c r="J108" s="75"/>
      <c r="K108" s="75"/>
      <c r="L108" s="75"/>
      <c r="M108" s="75"/>
      <c r="N108" s="75"/>
      <c r="O108" s="75"/>
      <c r="P108" s="75"/>
    </row>
    <row r="109" spans="1:16" ht="15.75">
      <c r="A109" s="790"/>
      <c r="B109" s="787"/>
      <c r="C109" s="787" t="s">
        <v>623</v>
      </c>
      <c r="D109" s="444" t="s">
        <v>606</v>
      </c>
      <c r="E109" s="445" t="e">
        <f>VLOOKUP($C$5,'Kab-Kot'!$D$4:$AA$517,12,FALSE)</f>
        <v>#N/A</v>
      </c>
      <c r="F109" s="446" t="e">
        <f>IF((E109&gt;E111),"Salah: Kab &gt; Tertinggi Prov",IF((E109&lt;E112),"Salah: Kab &lt; Terendah Prov","OK"))</f>
        <v>#N/A</v>
      </c>
      <c r="G109" s="784"/>
      <c r="H109" s="784"/>
      <c r="I109" s="785" t="e">
        <f>IF(E109&gt;(E111+E113)/2,1,IF(E109&lt;(E112+E113)/2,0,IF(E109&gt;(0.8*E113+0.2*E111),0.75,IF(E109&lt;(0.8*E113+0.2*E112),0.25,IF(E109&gt;=(0.8*E113+0.2*E112),0.5,"error")))))</f>
        <v>#N/A</v>
      </c>
      <c r="J109" s="788" t="e">
        <f>AVERAGE(I109:I117)</f>
        <v>#N/A</v>
      </c>
      <c r="K109" s="784"/>
      <c r="L109" s="784"/>
      <c r="M109" s="784"/>
      <c r="N109" s="784"/>
      <c r="O109" s="784"/>
      <c r="P109" s="784"/>
    </row>
    <row r="110" spans="1:16" ht="15.75">
      <c r="A110" s="790"/>
      <c r="B110" s="787"/>
      <c r="C110" s="787"/>
      <c r="D110" s="447"/>
      <c r="E110" s="448"/>
      <c r="F110" s="446" t="e">
        <f>IF((E109&gt;E115),"Salah: Kab &gt; Tertinggi Nasional",IF((E109&lt;E116),"Salah: Kab &lt; Terendah Nasional","OK"))</f>
        <v>#N/A</v>
      </c>
      <c r="G110" s="784"/>
      <c r="H110" s="784"/>
      <c r="I110" s="785"/>
      <c r="J110" s="788"/>
      <c r="K110" s="784"/>
      <c r="L110" s="784"/>
      <c r="M110" s="784"/>
      <c r="N110" s="784"/>
      <c r="O110" s="784"/>
      <c r="P110" s="784"/>
    </row>
    <row r="111" spans="1:16" ht="15.75">
      <c r="A111" s="790"/>
      <c r="B111" s="787"/>
      <c r="C111" s="787"/>
      <c r="D111" s="444" t="s">
        <v>607</v>
      </c>
      <c r="E111" s="445" t="e">
        <f>VLOOKUP($C$4,'min-max'!$C$4:$AW$37,22,FALSE)</f>
        <v>#N/A</v>
      </c>
      <c r="F111" s="446" t="e">
        <f>IF((E111&lt;E112),"Salah: Tertinggi &lt; Terendah",IF((E111&gt;E115),"Salah: Tertinggi Prov &gt; Tertinggi Nasional","OK"))</f>
        <v>#N/A</v>
      </c>
      <c r="G111" s="784"/>
      <c r="H111" s="784"/>
      <c r="I111" s="785"/>
      <c r="J111" s="788"/>
      <c r="K111" s="784"/>
      <c r="L111" s="784"/>
      <c r="M111" s="784"/>
      <c r="N111" s="784"/>
      <c r="O111" s="784"/>
      <c r="P111" s="784"/>
    </row>
    <row r="112" spans="1:16" ht="15.75">
      <c r="A112" s="790"/>
      <c r="B112" s="787"/>
      <c r="C112" s="787"/>
      <c r="D112" s="444" t="s">
        <v>608</v>
      </c>
      <c r="E112" s="445" t="e">
        <f>VLOOKUP($C$4,'min-max'!$C$4:$AW$37,23,FALSE)</f>
        <v>#N/A</v>
      </c>
      <c r="F112" s="446" t="e">
        <f>IF((E112&gt;E111),"Salah: Terendah &gt; Tertinggi",IF((E112&lt;E116),"Salah: Terendah Prov &lt; Terendah Nasional","OK"))</f>
        <v>#N/A</v>
      </c>
      <c r="G112" s="784"/>
      <c r="H112" s="784"/>
      <c r="I112" s="785"/>
      <c r="J112" s="788"/>
      <c r="K112" s="784"/>
      <c r="L112" s="784"/>
      <c r="M112" s="784"/>
      <c r="N112" s="784"/>
      <c r="O112" s="784"/>
      <c r="P112" s="784"/>
    </row>
    <row r="113" spans="1:16" ht="15.75">
      <c r="A113" s="790"/>
      <c r="B113" s="787"/>
      <c r="C113" s="787"/>
      <c r="D113" s="444" t="s">
        <v>609</v>
      </c>
      <c r="E113" s="445" t="e">
        <f>AVERAGEIF('Kab-Kot'!$C:$C,$C$4,'Kab-Kot'!$O:$O)</f>
        <v>#DIV/0!</v>
      </c>
      <c r="F113" s="446" t="e">
        <f>IF((E113&gt;E111),"Salah: Rata2 &gt; Tertinggi",IF((E113&lt;E112),"Salah: Rata2 &lt; Terendah","OK"))</f>
        <v>#DIV/0!</v>
      </c>
      <c r="G113" s="784"/>
      <c r="H113" s="784"/>
      <c r="I113" s="785"/>
      <c r="J113" s="788"/>
      <c r="K113" s="784"/>
      <c r="L113" s="784"/>
      <c r="M113" s="784"/>
      <c r="N113" s="784"/>
      <c r="O113" s="784"/>
      <c r="P113" s="784"/>
    </row>
    <row r="114" spans="1:16" ht="15.75">
      <c r="A114" s="790"/>
      <c r="B114" s="787"/>
      <c r="C114" s="787"/>
      <c r="D114" s="449"/>
      <c r="E114" s="448"/>
      <c r="F114" s="450"/>
      <c r="G114" s="75"/>
      <c r="H114" s="75"/>
      <c r="I114" s="450"/>
      <c r="J114" s="788"/>
      <c r="K114" s="75"/>
      <c r="L114" s="75"/>
      <c r="M114" s="75"/>
      <c r="N114" s="75"/>
      <c r="O114" s="75"/>
      <c r="P114" s="75"/>
    </row>
    <row r="115" spans="1:16" ht="15.75">
      <c r="A115" s="790"/>
      <c r="B115" s="787"/>
      <c r="C115" s="787"/>
      <c r="D115" s="444" t="s">
        <v>610</v>
      </c>
      <c r="E115" s="445">
        <f>MAX('Kab-Kot'!$O$4:$O$517)</f>
        <v>125.32037622170027</v>
      </c>
      <c r="F115" s="446" t="str">
        <f>IF((E115&lt;E116),"Salah: Tertinggi &lt; Terendah","OK")</f>
        <v>OK</v>
      </c>
      <c r="G115" s="784"/>
      <c r="H115" s="784"/>
      <c r="I115" s="785" t="e">
        <f>IF(E109&gt;(E115+E117)/2,1,IF(E109&lt;(E116+E117)/2,0,IF(E109&gt;(0.8*E117+0.2*E115),0.75,IF(E109&lt;(0.8*E117+0.2*E116),0.25,IF(E109&gt;=(0.8*E117+0.2*E116),0.5,"error")))))</f>
        <v>#N/A</v>
      </c>
      <c r="J115" s="788"/>
      <c r="K115" s="784"/>
      <c r="L115" s="784"/>
      <c r="M115" s="784"/>
      <c r="N115" s="784"/>
      <c r="O115" s="784"/>
      <c r="P115" s="784"/>
    </row>
    <row r="116" spans="1:16" ht="15.75">
      <c r="A116" s="790"/>
      <c r="B116" s="787"/>
      <c r="C116" s="787"/>
      <c r="D116" s="444" t="s">
        <v>611</v>
      </c>
      <c r="E116" s="445">
        <f>MIN('Kab-Kot'!$O$4:$O$517)</f>
        <v>35.709380417342103</v>
      </c>
      <c r="F116" s="446" t="str">
        <f>IF((E116&gt;E115),"Salah: Terendah &gt; Tertinggi","OK")</f>
        <v>OK</v>
      </c>
      <c r="G116" s="784"/>
      <c r="H116" s="784"/>
      <c r="I116" s="785"/>
      <c r="J116" s="788"/>
      <c r="K116" s="784"/>
      <c r="L116" s="784"/>
      <c r="M116" s="784"/>
      <c r="N116" s="784"/>
      <c r="O116" s="784"/>
      <c r="P116" s="784"/>
    </row>
    <row r="117" spans="1:16" ht="15.75">
      <c r="A117" s="790"/>
      <c r="B117" s="787"/>
      <c r="C117" s="787"/>
      <c r="D117" s="444" t="s">
        <v>612</v>
      </c>
      <c r="E117" s="445">
        <f>AVERAGE('Kab-Kot'!$O$4:$O$517)</f>
        <v>89.395792875228835</v>
      </c>
      <c r="F117" s="446" t="str">
        <f>IF((E117&gt;E115),"Salah: Rata2 &gt; Tertinggi",IF((E117&lt;E116),"Salah: Rata2 &lt; Terendah","OK"))</f>
        <v>OK</v>
      </c>
      <c r="G117" s="784"/>
      <c r="H117" s="784"/>
      <c r="I117" s="785"/>
      <c r="J117" s="788"/>
      <c r="K117" s="784"/>
      <c r="L117" s="784"/>
      <c r="M117" s="784"/>
      <c r="N117" s="784"/>
      <c r="O117" s="784"/>
      <c r="P117" s="784"/>
    </row>
    <row r="118" spans="1:16" ht="15">
      <c r="A118" s="790"/>
      <c r="B118" s="787"/>
      <c r="C118" s="452"/>
      <c r="D118" s="453"/>
      <c r="E118" s="454"/>
      <c r="F118" s="455"/>
      <c r="G118" s="75"/>
      <c r="H118" s="75"/>
      <c r="I118" s="75"/>
      <c r="J118" s="75"/>
      <c r="K118" s="75"/>
      <c r="L118" s="75"/>
      <c r="M118" s="75"/>
      <c r="N118" s="75"/>
      <c r="O118" s="75"/>
      <c r="P118" s="75"/>
    </row>
    <row r="119" spans="1:16" ht="15.75">
      <c r="A119" s="790"/>
      <c r="B119" s="787"/>
      <c r="C119" s="787" t="s">
        <v>624</v>
      </c>
      <c r="D119" s="444" t="s">
        <v>606</v>
      </c>
      <c r="E119" s="445" t="e">
        <f>VLOOKUP($C$5,'Kab-Kot'!$D$4:$AA$517,13,FALSE)</f>
        <v>#N/A</v>
      </c>
      <c r="F119" s="446" t="e">
        <f>IF((E119&gt;E121),"Salah: Kab &gt; Tertinggi Prov",IF((E119&lt;E122),"Salah: Kab &lt; Terendah Prov","OK"))</f>
        <v>#N/A</v>
      </c>
      <c r="G119" s="784"/>
      <c r="H119" s="784"/>
      <c r="I119" s="785" t="e">
        <f>IF(E119&gt;(E121+E123)/2,1,IF(E119&lt;(E122+E123)/2,0,IF(E119&gt;(0.8*E123+0.2*E121),0.75,IF(E119&lt;(0.8*E123+0.2*E122),0.25,IF(E119&gt;=(0.8*E123+0.2*E122),0.5,"error")))))</f>
        <v>#N/A</v>
      </c>
      <c r="J119" s="788" t="e">
        <f>AVERAGE(I119:I127)</f>
        <v>#N/A</v>
      </c>
      <c r="K119" s="784"/>
      <c r="L119" s="784"/>
      <c r="M119" s="784"/>
      <c r="N119" s="784"/>
      <c r="O119" s="784"/>
      <c r="P119" s="784"/>
    </row>
    <row r="120" spans="1:16" ht="15.75">
      <c r="A120" s="790"/>
      <c r="B120" s="787"/>
      <c r="C120" s="787"/>
      <c r="D120" s="447"/>
      <c r="E120" s="448"/>
      <c r="F120" s="446" t="e">
        <f>IF((E119&gt;E125),"Salah: Kab &gt; Tertinggi Nasional",IF((E119&lt;E126),"Salah: Kab &lt; Terendah Nasional","OK"))</f>
        <v>#N/A</v>
      </c>
      <c r="G120" s="784"/>
      <c r="H120" s="784"/>
      <c r="I120" s="785"/>
      <c r="J120" s="788"/>
      <c r="K120" s="784"/>
      <c r="L120" s="784"/>
      <c r="M120" s="784"/>
      <c r="N120" s="784"/>
      <c r="O120" s="784"/>
      <c r="P120" s="784"/>
    </row>
    <row r="121" spans="1:16" ht="15.75">
      <c r="A121" s="790"/>
      <c r="B121" s="787"/>
      <c r="C121" s="787"/>
      <c r="D121" s="444" t="s">
        <v>607</v>
      </c>
      <c r="E121" s="445" t="e">
        <f>VLOOKUP($C$4,'min-max'!$C$4:$AW$37,24,FALSE)</f>
        <v>#N/A</v>
      </c>
      <c r="F121" s="446" t="e">
        <f>IF((E121&lt;E122),"Salah: Tertinggi &lt; Terendah",IF((E121&gt;E125),"Salah: Tertinggi Prov &gt; Tertinggi Nasional","OK"))</f>
        <v>#N/A</v>
      </c>
      <c r="G121" s="784"/>
      <c r="H121" s="784"/>
      <c r="I121" s="785"/>
      <c r="J121" s="788"/>
      <c r="K121" s="784"/>
      <c r="L121" s="784"/>
      <c r="M121" s="784"/>
      <c r="N121" s="784"/>
      <c r="O121" s="784"/>
      <c r="P121" s="784"/>
    </row>
    <row r="122" spans="1:16" ht="15.75">
      <c r="A122" s="790"/>
      <c r="B122" s="787"/>
      <c r="C122" s="787"/>
      <c r="D122" s="444" t="s">
        <v>608</v>
      </c>
      <c r="E122" s="445" t="e">
        <f>VLOOKUP($C$4,'min-max'!$C$4:$AW$37,25,FALSE)</f>
        <v>#N/A</v>
      </c>
      <c r="F122" s="446" t="e">
        <f>IF((E122&gt;E121),"Salah: Terendah &gt; Tertinggi",IF((E122&lt;E126),"Salah: Terendah Prov &lt; Terendah Nasional","OK"))</f>
        <v>#N/A</v>
      </c>
      <c r="G122" s="784"/>
      <c r="H122" s="784"/>
      <c r="I122" s="785"/>
      <c r="J122" s="788"/>
      <c r="K122" s="784"/>
      <c r="L122" s="784"/>
      <c r="M122" s="784"/>
      <c r="N122" s="784"/>
      <c r="O122" s="784"/>
      <c r="P122" s="784"/>
    </row>
    <row r="123" spans="1:16" ht="15.75">
      <c r="A123" s="790"/>
      <c r="B123" s="787"/>
      <c r="C123" s="787"/>
      <c r="D123" s="444" t="s">
        <v>609</v>
      </c>
      <c r="E123" s="445" t="e">
        <f>AVERAGEIF('Kab-Kot'!$C:$C,$C$4,'Kab-Kot'!$P:$P)</f>
        <v>#DIV/0!</v>
      </c>
      <c r="F123" s="446" t="e">
        <f>IF((E123&gt;E121),"Salah: Rata2 &gt; Tertinggi",IF((E123&lt;E122),"Salah: Rata2 &lt; Terendah","OK"))</f>
        <v>#DIV/0!</v>
      </c>
      <c r="G123" s="784"/>
      <c r="H123" s="784"/>
      <c r="I123" s="785"/>
      <c r="J123" s="788"/>
      <c r="K123" s="784"/>
      <c r="L123" s="784"/>
      <c r="M123" s="784"/>
      <c r="N123" s="784"/>
      <c r="O123" s="784"/>
      <c r="P123" s="784"/>
    </row>
    <row r="124" spans="1:16" ht="15.75">
      <c r="A124" s="790"/>
      <c r="B124" s="787"/>
      <c r="C124" s="787"/>
      <c r="D124" s="449"/>
      <c r="E124" s="448"/>
      <c r="F124" s="450"/>
      <c r="G124" s="75"/>
      <c r="H124" s="75"/>
      <c r="I124" s="450"/>
      <c r="J124" s="788"/>
      <c r="K124" s="75"/>
      <c r="L124" s="75"/>
      <c r="M124" s="75"/>
      <c r="N124" s="75"/>
      <c r="O124" s="75"/>
      <c r="P124" s="75"/>
    </row>
    <row r="125" spans="1:16" ht="15.75">
      <c r="A125" s="790"/>
      <c r="B125" s="787"/>
      <c r="C125" s="787"/>
      <c r="D125" s="444" t="s">
        <v>610</v>
      </c>
      <c r="E125" s="445">
        <f>MAX('Kab-Kot'!$P$4:$P$517)</f>
        <v>131.83394917749717</v>
      </c>
      <c r="F125" s="446" t="str">
        <f>IF((E125&lt;E126),"Salah: Tertinggi &lt; Terendah","OK")</f>
        <v>OK</v>
      </c>
      <c r="G125" s="784"/>
      <c r="H125" s="784"/>
      <c r="I125" s="785" t="e">
        <f>IF(E119&gt;(E125+E127)/2,1,IF(E119&lt;(E126+E127)/2,0,IF(E119&gt;(0.8*E127+0.2*E125),0.75,IF(E119&lt;(0.8*E127+0.2*E126),0.25,IF(E119&gt;=(0.8*E127+0.2*E126),0.5,"error")))))</f>
        <v>#N/A</v>
      </c>
      <c r="J125" s="788"/>
      <c r="K125" s="784"/>
      <c r="L125" s="784"/>
      <c r="M125" s="784"/>
      <c r="N125" s="784"/>
      <c r="O125" s="784"/>
      <c r="P125" s="784"/>
    </row>
    <row r="126" spans="1:16" ht="15.75">
      <c r="A126" s="790"/>
      <c r="B126" s="787"/>
      <c r="C126" s="787"/>
      <c r="D126" s="444" t="s">
        <v>611</v>
      </c>
      <c r="E126" s="445">
        <f>MIN('Kab-Kot'!$P$4:$P$517)</f>
        <v>12.691113782952826</v>
      </c>
      <c r="F126" s="446" t="str">
        <f>IF((E126&gt;E125),"Salah: Terendah &gt; Tertinggi","OK")</f>
        <v>OK</v>
      </c>
      <c r="G126" s="784"/>
      <c r="H126" s="784"/>
      <c r="I126" s="785"/>
      <c r="J126" s="788"/>
      <c r="K126" s="784"/>
      <c r="L126" s="784"/>
      <c r="M126" s="784"/>
      <c r="N126" s="784"/>
      <c r="O126" s="784"/>
      <c r="P126" s="784"/>
    </row>
    <row r="127" spans="1:16" ht="15.75">
      <c r="A127" s="790"/>
      <c r="B127" s="787"/>
      <c r="C127" s="787"/>
      <c r="D127" s="444" t="s">
        <v>612</v>
      </c>
      <c r="E127" s="445">
        <f>AVERAGE('Kab-Kot'!$P$4:$P$517)</f>
        <v>83.691225497144998</v>
      </c>
      <c r="F127" s="446" t="str">
        <f>IF((E127&gt;E125),"Salah: Rata2 &gt; Tertinggi",IF((E127&lt;E126),"Salah: Rata2 &lt; Terendah","OK"))</f>
        <v>OK</v>
      </c>
      <c r="G127" s="784"/>
      <c r="H127" s="784"/>
      <c r="I127" s="785"/>
      <c r="J127" s="788"/>
      <c r="K127" s="784"/>
      <c r="L127" s="784"/>
      <c r="M127" s="784"/>
      <c r="N127" s="784"/>
      <c r="O127" s="784"/>
      <c r="P127" s="784"/>
    </row>
    <row r="128" spans="1:16" ht="15">
      <c r="A128" s="790"/>
      <c r="B128" s="787"/>
      <c r="C128" s="452"/>
      <c r="D128" s="453"/>
      <c r="E128" s="454"/>
      <c r="F128" s="455"/>
      <c r="G128" s="75"/>
      <c r="H128" s="75"/>
      <c r="I128" s="75"/>
      <c r="J128" s="75"/>
      <c r="K128" s="75"/>
      <c r="L128" s="75"/>
      <c r="M128" s="75"/>
      <c r="N128" s="75"/>
      <c r="O128" s="75"/>
      <c r="P128" s="75"/>
    </row>
    <row r="129" spans="1:16" ht="15.75">
      <c r="A129" s="790"/>
      <c r="B129" s="787"/>
      <c r="C129" s="787" t="s">
        <v>625</v>
      </c>
      <c r="D129" s="444" t="s">
        <v>606</v>
      </c>
      <c r="E129" s="445" t="e">
        <f>VLOOKUP($C$5,'Kab-Kot'!$D$4:$AA$517,14,FALSE)</f>
        <v>#N/A</v>
      </c>
      <c r="F129" s="446" t="e">
        <f>IF((E129&gt;E131),"Salah: Kab &gt; Tertinggi Prov",IF((E129&lt;E132),"Salah: Kab &lt; Terendah Prov","OK"))</f>
        <v>#N/A</v>
      </c>
      <c r="G129" s="784"/>
      <c r="H129" s="784"/>
      <c r="I129" s="785" t="e">
        <f>IF(E129&gt;(E131+E133)/2,1,IF(E129&lt;(E132+E133)/2,0,IF(E129&gt;(0.8*E133+0.2*E131),0.75,IF(E129&lt;(0.8*E133+0.2*E132),0.25,IF(E129&gt;=(0.8*E133+0.2*E132),0.5,"error")))))</f>
        <v>#N/A</v>
      </c>
      <c r="J129" s="788" t="e">
        <f>AVERAGE(I129:I137)</f>
        <v>#N/A</v>
      </c>
      <c r="K129" s="784"/>
      <c r="L129" s="784"/>
      <c r="M129" s="784"/>
      <c r="N129" s="784"/>
      <c r="O129" s="784"/>
      <c r="P129" s="784"/>
    </row>
    <row r="130" spans="1:16" ht="15.75">
      <c r="A130" s="790"/>
      <c r="B130" s="787"/>
      <c r="C130" s="787"/>
      <c r="D130" s="447"/>
      <c r="E130" s="448"/>
      <c r="F130" s="446" t="e">
        <f>IF((E129&gt;E135),"Salah: Kab &gt; Tertinggi Nasional",IF((E129&lt;E136),"Salah: Kab &lt; Terendah Nasional","OK"))</f>
        <v>#N/A</v>
      </c>
      <c r="G130" s="784"/>
      <c r="H130" s="784"/>
      <c r="I130" s="785"/>
      <c r="J130" s="788"/>
      <c r="K130" s="784"/>
      <c r="L130" s="784"/>
      <c r="M130" s="784"/>
      <c r="N130" s="784"/>
      <c r="O130" s="784"/>
      <c r="P130" s="784"/>
    </row>
    <row r="131" spans="1:16" ht="15.75">
      <c r="A131" s="790"/>
      <c r="B131" s="787"/>
      <c r="C131" s="787"/>
      <c r="D131" s="444" t="s">
        <v>607</v>
      </c>
      <c r="E131" s="445" t="e">
        <f>VLOOKUP($C$4,'min-max'!$C$4:$AW$37,26,FALSE)</f>
        <v>#N/A</v>
      </c>
      <c r="F131" s="446" t="e">
        <f>IF((E131&lt;E132),"Salah: Tertinggi &lt; Terendah",IF((E131&gt;E135),"Salah: Tertinggi Prov &gt; Tertinggi Nasional","OK"))</f>
        <v>#N/A</v>
      </c>
      <c r="G131" s="784"/>
      <c r="H131" s="784"/>
      <c r="I131" s="785"/>
      <c r="J131" s="788"/>
      <c r="K131" s="784"/>
      <c r="L131" s="784"/>
      <c r="M131" s="784"/>
      <c r="N131" s="784"/>
      <c r="O131" s="784"/>
      <c r="P131" s="784"/>
    </row>
    <row r="132" spans="1:16" ht="15.75">
      <c r="A132" s="790"/>
      <c r="B132" s="787"/>
      <c r="C132" s="787"/>
      <c r="D132" s="444" t="s">
        <v>608</v>
      </c>
      <c r="E132" s="445" t="e">
        <f>VLOOKUP($C$4,'min-max'!$C$4:$AW$37,27,FALSE)</f>
        <v>#N/A</v>
      </c>
      <c r="F132" s="446" t="e">
        <f>IF((E132&gt;E131),"Salah: Terendah &gt; Tertinggi",IF((E132&lt;E136),"Salah: Terendah Prov &lt; Terendah Nasional","OK"))</f>
        <v>#N/A</v>
      </c>
      <c r="G132" s="784"/>
      <c r="H132" s="784"/>
      <c r="I132" s="785"/>
      <c r="J132" s="788"/>
      <c r="K132" s="784"/>
      <c r="L132" s="784"/>
      <c r="M132" s="784"/>
      <c r="N132" s="784"/>
      <c r="O132" s="784"/>
      <c r="P132" s="784"/>
    </row>
    <row r="133" spans="1:16" ht="15.75">
      <c r="A133" s="790"/>
      <c r="B133" s="787"/>
      <c r="C133" s="787"/>
      <c r="D133" s="444" t="s">
        <v>609</v>
      </c>
      <c r="E133" s="445" t="e">
        <f>AVERAGEIF('Kab-Kot'!$C:$C,$C$4,'Kab-Kot'!$Q:$Q)</f>
        <v>#DIV/0!</v>
      </c>
      <c r="F133" s="446" t="e">
        <f>IF((E133&gt;E131),"Salah: Rata2 &gt; Tertinggi",IF((E133&lt;E132),"Salah: Rata2 &lt; Terendah","OK"))</f>
        <v>#DIV/0!</v>
      </c>
      <c r="G133" s="784"/>
      <c r="H133" s="784"/>
      <c r="I133" s="785"/>
      <c r="J133" s="788"/>
      <c r="K133" s="784"/>
      <c r="L133" s="784"/>
      <c r="M133" s="784"/>
      <c r="N133" s="784"/>
      <c r="O133" s="784"/>
      <c r="P133" s="784"/>
    </row>
    <row r="134" spans="1:16" ht="15.75">
      <c r="A134" s="790"/>
      <c r="B134" s="787"/>
      <c r="C134" s="787"/>
      <c r="D134" s="449"/>
      <c r="E134" s="448"/>
      <c r="F134" s="450"/>
      <c r="G134" s="75"/>
      <c r="H134" s="75"/>
      <c r="I134" s="450"/>
      <c r="J134" s="788"/>
      <c r="K134" s="75"/>
      <c r="L134" s="75"/>
      <c r="M134" s="75"/>
      <c r="N134" s="75"/>
      <c r="O134" s="75"/>
      <c r="P134" s="75"/>
    </row>
    <row r="135" spans="1:16" ht="15.75">
      <c r="A135" s="790"/>
      <c r="B135" s="787"/>
      <c r="C135" s="787"/>
      <c r="D135" s="444" t="s">
        <v>610</v>
      </c>
      <c r="E135" s="445">
        <f>MAX('Kab-Kot'!$Q$4:$Q$517)</f>
        <v>100</v>
      </c>
      <c r="F135" s="446" t="str">
        <f>IF((E135&lt;E136),"Salah: Tertinggi &lt; Terendah","OK")</f>
        <v>OK</v>
      </c>
      <c r="G135" s="784"/>
      <c r="H135" s="784"/>
      <c r="I135" s="785" t="e">
        <f>IF(E129&gt;(E135+E137)/2,1,IF(E129&lt;(E136+E137)/2,0,IF(E129&gt;(0.8*E137+0.2*E135),0.75,IF(E129&lt;(0.8*E137+0.2*E136),0.25,IF(E129&gt;=(0.8*E137+0.2*E136),0.5,"error")))))</f>
        <v>#N/A</v>
      </c>
      <c r="J135" s="788"/>
      <c r="K135" s="784"/>
      <c r="L135" s="784"/>
      <c r="M135" s="784"/>
      <c r="N135" s="784"/>
      <c r="O135" s="784"/>
      <c r="P135" s="784"/>
    </row>
    <row r="136" spans="1:16" ht="15.75">
      <c r="A136" s="790"/>
      <c r="B136" s="787"/>
      <c r="C136" s="787"/>
      <c r="D136" s="444" t="s">
        <v>611</v>
      </c>
      <c r="E136" s="445">
        <f>MIN('Kab-Kot'!$Q$4:$Q$517)</f>
        <v>21.201425946913119</v>
      </c>
      <c r="F136" s="446" t="str">
        <f>IF((E136&gt;E135),"Salah: Terendah &gt; Tertinggi","OK")</f>
        <v>OK</v>
      </c>
      <c r="G136" s="784"/>
      <c r="H136" s="784"/>
      <c r="I136" s="785"/>
      <c r="J136" s="788"/>
      <c r="K136" s="784"/>
      <c r="L136" s="784"/>
      <c r="M136" s="784"/>
      <c r="N136" s="784"/>
      <c r="O136" s="784"/>
      <c r="P136" s="784"/>
    </row>
    <row r="137" spans="1:16" ht="15.75">
      <c r="A137" s="790"/>
      <c r="B137" s="787"/>
      <c r="C137" s="787"/>
      <c r="D137" s="444" t="s">
        <v>612</v>
      </c>
      <c r="E137" s="445">
        <f>AVERAGE('Kab-Kot'!$Q$4:$Q$517)</f>
        <v>85.338755742047738</v>
      </c>
      <c r="F137" s="446" t="str">
        <f>IF((E137&gt;E135),"Salah: Rata2 &gt; Tertinggi",IF((E137&lt;E136),"Salah: Rata2 &lt; Terendah","OK"))</f>
        <v>OK</v>
      </c>
      <c r="G137" s="784"/>
      <c r="H137" s="784"/>
      <c r="I137" s="785"/>
      <c r="J137" s="788"/>
      <c r="K137" s="784"/>
      <c r="L137" s="784"/>
      <c r="M137" s="784"/>
      <c r="N137" s="784"/>
      <c r="O137" s="784"/>
      <c r="P137" s="784"/>
    </row>
    <row r="138" spans="1:16" ht="15">
      <c r="A138" s="456"/>
      <c r="B138" s="452"/>
      <c r="C138" s="452"/>
      <c r="D138" s="457"/>
      <c r="E138" s="454"/>
      <c r="F138" s="455"/>
      <c r="G138" s="75"/>
      <c r="H138" s="75"/>
      <c r="I138" s="75"/>
      <c r="J138" s="75"/>
      <c r="K138" s="75"/>
      <c r="L138" s="75"/>
      <c r="M138" s="75"/>
      <c r="N138" s="75"/>
      <c r="O138" s="75"/>
      <c r="P138" s="75"/>
    </row>
    <row r="139" spans="1:16" ht="15.75">
      <c r="A139" s="790">
        <v>3</v>
      </c>
      <c r="B139" s="787" t="s">
        <v>626</v>
      </c>
      <c r="C139" s="787" t="s">
        <v>627</v>
      </c>
      <c r="D139" s="444" t="s">
        <v>606</v>
      </c>
      <c r="E139" s="445" t="e">
        <f>VLOOKUP($C$5,'Kab-Kot'!$D$4:$AA$517,15,FALSE)</f>
        <v>#N/A</v>
      </c>
      <c r="F139" s="446" t="e">
        <f>IF((E139&lt;E141),"Salah: Kab lebih baik daripada terbaik Prov",IF((E139&gt;E142),"Salah: Kab lebih buruk daripada terburuk Prov","OK"))</f>
        <v>#N/A</v>
      </c>
      <c r="G139" s="784"/>
      <c r="H139" s="784"/>
      <c r="I139" s="784"/>
      <c r="J139" s="784"/>
      <c r="K139" s="785" t="e">
        <f>IF($E139&lt;(($E143-$E141)/2+E141),1,IF($E139&gt;((($E142-$E143)/2)+$E143),0,IF($E139&lt;((0.8*($E143-$E141))+(0.2*$E141)),0.75,IF($E139&gt;((0.8*($E143-$E141))+(0.2*$E142)),0.25,IF($E139&lt;=(0.8*($E143-$E141)+0.2*$E142),0.5,"error")))))</f>
        <v>#N/A</v>
      </c>
      <c r="L139" s="788" t="e">
        <f>AVERAGE(K139:K147)</f>
        <v>#N/A</v>
      </c>
      <c r="M139" s="784"/>
      <c r="N139" s="784"/>
      <c r="O139" s="784"/>
      <c r="P139" s="784"/>
    </row>
    <row r="140" spans="1:16" ht="15.75">
      <c r="A140" s="790"/>
      <c r="B140" s="787"/>
      <c r="C140" s="787"/>
      <c r="D140" s="447"/>
      <c r="E140" s="448"/>
      <c r="F140" s="446" t="e">
        <f>IF((E139&lt;E145),"Salah: Kab lebih baik daripada terbaik Nasional",IF((E139&gt;E146),"Salah: Kab lebih buruk daripada terburuk Nasional","OK"))</f>
        <v>#N/A</v>
      </c>
      <c r="G140" s="784"/>
      <c r="H140" s="784"/>
      <c r="I140" s="784"/>
      <c r="J140" s="784"/>
      <c r="K140" s="785"/>
      <c r="L140" s="788"/>
      <c r="M140" s="784"/>
      <c r="N140" s="784"/>
      <c r="O140" s="784"/>
      <c r="P140" s="784"/>
    </row>
    <row r="141" spans="1:16" ht="15.75">
      <c r="A141" s="790"/>
      <c r="B141" s="787"/>
      <c r="C141" s="787"/>
      <c r="D141" s="444" t="s">
        <v>628</v>
      </c>
      <c r="E141" s="445" t="e">
        <f>VLOOKUP($C$4,'min-max'!$C$4:$AW$37,28,FALSE)</f>
        <v>#N/A</v>
      </c>
      <c r="F141" s="446" t="e">
        <f>IF((E141&gt;E142),"Salah: Terbaik Prov lebih buruk daripada Terburuk Prov",IF((E141&lt;E145),"Salah: Terbaik Prov lebih baik daripada Terbaik Nasional","OK"))</f>
        <v>#N/A</v>
      </c>
      <c r="G141" s="784"/>
      <c r="H141" s="784"/>
      <c r="I141" s="784"/>
      <c r="J141" s="784"/>
      <c r="K141" s="785"/>
      <c r="L141" s="788"/>
      <c r="M141" s="784"/>
      <c r="N141" s="784"/>
      <c r="O141" s="784"/>
      <c r="P141" s="784"/>
    </row>
    <row r="142" spans="1:16" ht="15.75">
      <c r="A142" s="790"/>
      <c r="B142" s="787"/>
      <c r="C142" s="787"/>
      <c r="D142" s="444" t="s">
        <v>629</v>
      </c>
      <c r="E142" s="445" t="e">
        <f>VLOOKUP($C$4,'min-max'!$C$4:$AW$37,29,FALSE)</f>
        <v>#N/A</v>
      </c>
      <c r="F142" s="446" t="e">
        <f>IF((E142&lt;E141),"Salah: Terburuk Prov lebih baik daripada Tertinggi Prov",IF((E142&gt;E146),"Salah: Terburuk Prov lebih buruk daripada Terburuk Nasional","OK"))</f>
        <v>#N/A</v>
      </c>
      <c r="G142" s="784"/>
      <c r="H142" s="784"/>
      <c r="I142" s="784"/>
      <c r="J142" s="784"/>
      <c r="K142" s="785"/>
      <c r="L142" s="788"/>
      <c r="M142" s="784"/>
      <c r="N142" s="784"/>
      <c r="O142" s="784"/>
      <c r="P142" s="784"/>
    </row>
    <row r="143" spans="1:16" ht="15.75">
      <c r="A143" s="790"/>
      <c r="B143" s="787"/>
      <c r="C143" s="787"/>
      <c r="D143" s="444" t="s">
        <v>609</v>
      </c>
      <c r="E143" s="445" t="e">
        <f>AVERAGEIF('Kab-Kot'!$C:$C,$C$4,'Kab-Kot'!$R:$R)</f>
        <v>#DIV/0!</v>
      </c>
      <c r="F143" s="446" t="e">
        <f>IF((E143&lt;E141),"Salah: Rata2 lebih baik daripada Tertinggi Prov",IF((E143&gt;E142),"Salah: Rata2 lebih buruk daripada Terburuk Prov","OK"))</f>
        <v>#DIV/0!</v>
      </c>
      <c r="G143" s="784"/>
      <c r="H143" s="784"/>
      <c r="I143" s="784"/>
      <c r="J143" s="784"/>
      <c r="K143" s="785"/>
      <c r="L143" s="788"/>
      <c r="M143" s="784"/>
      <c r="N143" s="784"/>
      <c r="O143" s="784"/>
      <c r="P143" s="784"/>
    </row>
    <row r="144" spans="1:16" ht="15.75" customHeight="1">
      <c r="A144" s="790"/>
      <c r="B144" s="787"/>
      <c r="C144" s="787"/>
      <c r="D144" s="449"/>
      <c r="E144" s="448"/>
      <c r="F144" s="450"/>
      <c r="G144" s="784"/>
      <c r="H144" s="784"/>
      <c r="I144" s="784"/>
      <c r="J144" s="784"/>
      <c r="K144" s="451"/>
      <c r="L144" s="788"/>
      <c r="M144" s="784"/>
      <c r="N144" s="784"/>
      <c r="O144" s="784"/>
      <c r="P144" s="784"/>
    </row>
    <row r="145" spans="1:16" ht="15.75">
      <c r="A145" s="790"/>
      <c r="B145" s="787"/>
      <c r="C145" s="787"/>
      <c r="D145" s="444" t="s">
        <v>630</v>
      </c>
      <c r="E145" s="445">
        <f>MIN('Kab-Kot'!$R$4:$R$517)</f>
        <v>0</v>
      </c>
      <c r="F145" s="446" t="str">
        <f>IF((E145&gt;E146),"Salah: Tertinggi lebih buruk daripada Terburuk","OK")</f>
        <v>OK</v>
      </c>
      <c r="G145" s="784"/>
      <c r="H145" s="784"/>
      <c r="I145" s="784"/>
      <c r="J145" s="784"/>
      <c r="K145" s="785" t="e">
        <f>IF($E139&lt;(($E147-$E145)/2+E145),1,IF($E139&gt;((($E146-$E147)/2)+$E147),0,IF($E139&lt;((0.8*($E147-$E145))+0.2*$E145),0.75,IF($E139&gt;((0.8*($E147-$E145))+0.2*$E146),0.25,IF($E139&lt;=(0.8*($E147-$E145)+0.2*$E146),0.5,"error")))))</f>
        <v>#N/A</v>
      </c>
      <c r="L145" s="788"/>
      <c r="M145" s="784"/>
      <c r="N145" s="784"/>
      <c r="O145" s="784"/>
      <c r="P145" s="784"/>
    </row>
    <row r="146" spans="1:16" ht="15.75">
      <c r="A146" s="790"/>
      <c r="B146" s="787"/>
      <c r="C146" s="787"/>
      <c r="D146" s="444" t="s">
        <v>631</v>
      </c>
      <c r="E146" s="445">
        <f>MAX('Kab-Kot'!$R$4:$R$517)</f>
        <v>55.26</v>
      </c>
      <c r="F146" s="446" t="str">
        <f>IF((E146&lt;E145),"Salah: Terburuk lebih baik daripada Terbaik","OK")</f>
        <v>OK</v>
      </c>
      <c r="G146" s="784"/>
      <c r="H146" s="784"/>
      <c r="I146" s="784"/>
      <c r="J146" s="784"/>
      <c r="K146" s="785"/>
      <c r="L146" s="788"/>
      <c r="M146" s="784"/>
      <c r="N146" s="784"/>
      <c r="O146" s="784"/>
      <c r="P146" s="784"/>
    </row>
    <row r="147" spans="1:16" ht="15.75">
      <c r="A147" s="790"/>
      <c r="B147" s="787"/>
      <c r="C147" s="787"/>
      <c r="D147" s="444" t="s">
        <v>612</v>
      </c>
      <c r="E147" s="445">
        <f>AVERAGE('Kab-Kot'!$R$4:$R$517)</f>
        <v>5.7170568959477688</v>
      </c>
      <c r="F147" s="446" t="str">
        <f>IF((E147&lt;E145),"Salah: Rata2 lebih baik daripada Terbaik",IF((E147&gt;E146),"Salah: Rata2 lebih buruk daripada Terburuk","OK"))</f>
        <v>OK</v>
      </c>
      <c r="G147" s="784"/>
      <c r="H147" s="784"/>
      <c r="I147" s="784"/>
      <c r="J147" s="784"/>
      <c r="K147" s="785"/>
      <c r="L147" s="788"/>
      <c r="M147" s="784"/>
      <c r="N147" s="784"/>
      <c r="O147" s="784"/>
      <c r="P147" s="784"/>
    </row>
    <row r="148" spans="1:16" ht="12.75" customHeight="1">
      <c r="A148" s="790"/>
      <c r="B148" s="787"/>
      <c r="C148" s="458"/>
      <c r="D148" s="458"/>
      <c r="E148" s="459"/>
      <c r="F148" s="458"/>
      <c r="G148" s="784"/>
      <c r="H148" s="784"/>
      <c r="I148" s="784"/>
      <c r="J148" s="784"/>
      <c r="K148" s="460"/>
      <c r="L148" s="76"/>
      <c r="M148" s="784"/>
      <c r="N148" s="784"/>
      <c r="O148" s="784"/>
      <c r="P148" s="784"/>
    </row>
    <row r="149" spans="1:16" ht="15.75">
      <c r="A149" s="790"/>
      <c r="B149" s="787"/>
      <c r="C149" s="787" t="s">
        <v>632</v>
      </c>
      <c r="D149" s="444" t="s">
        <v>606</v>
      </c>
      <c r="E149" s="445" t="e">
        <f>VLOOKUP($C$5,'Kab-Kot'!$D$4:$AA$517,16,FALSE)</f>
        <v>#N/A</v>
      </c>
      <c r="F149" s="446" t="e">
        <f>IF((E149&gt;E151),"Salah: Kab &gt; Tertinggi Prov",IF((E149&lt;E152),"Salah: Kab &lt; Terendah Prov","OK"))</f>
        <v>#N/A</v>
      </c>
      <c r="G149" s="784"/>
      <c r="H149" s="784"/>
      <c r="I149" s="784"/>
      <c r="J149" s="784"/>
      <c r="K149" s="785" t="e">
        <f>IF(E149&gt;(E151+E153)/2,1,IF(E149&lt;(E152+E153)/2,0,IF(E149&gt;(0.8*E153+0.2*E151),0.75,IF(E149&lt;(0.8*E153+0.2*E152),0.25,IF(E149&gt;=(0.8*E153+0.2*E152),0.5,"error")))))</f>
        <v>#N/A</v>
      </c>
      <c r="L149" s="788" t="e">
        <f>AVERAGE(K149:K157)</f>
        <v>#N/A</v>
      </c>
      <c r="M149" s="784"/>
      <c r="N149" s="784"/>
      <c r="O149" s="784"/>
      <c r="P149" s="784"/>
    </row>
    <row r="150" spans="1:16" ht="15.75">
      <c r="A150" s="790"/>
      <c r="B150" s="787"/>
      <c r="C150" s="787"/>
      <c r="D150" s="447"/>
      <c r="E150" s="448"/>
      <c r="F150" s="446" t="e">
        <f>IF((E149&gt;E155),"Salah: Kab &gt; Tertinggi Nasional",IF((E149&lt;E156),"Salah: Kab &lt; Terendah Nasional","OK"))</f>
        <v>#N/A</v>
      </c>
      <c r="G150" s="784"/>
      <c r="H150" s="784"/>
      <c r="I150" s="784"/>
      <c r="J150" s="784"/>
      <c r="K150" s="785"/>
      <c r="L150" s="788"/>
      <c r="M150" s="784"/>
      <c r="N150" s="784"/>
      <c r="O150" s="784"/>
      <c r="P150" s="784"/>
    </row>
    <row r="151" spans="1:16" ht="15.75">
      <c r="A151" s="790"/>
      <c r="B151" s="787"/>
      <c r="C151" s="787"/>
      <c r="D151" s="444" t="s">
        <v>628</v>
      </c>
      <c r="E151" s="445" t="e">
        <f>VLOOKUP($C$4,'min-max'!$C$4:$AW$37,30,FALSE)</f>
        <v>#N/A</v>
      </c>
      <c r="F151" s="446" t="e">
        <f>IF((E151&lt;E152),"Salah: Tertinggi &lt; Terendah",IF((E151&gt;E155),"Salah: Tertinggi Prov &gt; Tertinggi Nasional","OK"))</f>
        <v>#N/A</v>
      </c>
      <c r="G151" s="784"/>
      <c r="H151" s="784"/>
      <c r="I151" s="784"/>
      <c r="J151" s="784"/>
      <c r="K151" s="785"/>
      <c r="L151" s="788"/>
      <c r="M151" s="784"/>
      <c r="N151" s="784"/>
      <c r="O151" s="784"/>
      <c r="P151" s="784"/>
    </row>
    <row r="152" spans="1:16" ht="15.75">
      <c r="A152" s="790"/>
      <c r="B152" s="787"/>
      <c r="C152" s="787"/>
      <c r="D152" s="444" t="s">
        <v>629</v>
      </c>
      <c r="E152" s="445" t="e">
        <f>VLOOKUP($C$4,'min-max'!$C$4:$AW$37,31,FALSE)</f>
        <v>#N/A</v>
      </c>
      <c r="F152" s="446" t="e">
        <f>IF((E152&gt;E151),"Salah: Terendah &gt; Tertinggi",IF((E152&lt;E156),"Salah: Terendah Prov &lt; Terendah Nasional","OK"))</f>
        <v>#N/A</v>
      </c>
      <c r="G152" s="784"/>
      <c r="H152" s="784"/>
      <c r="I152" s="784"/>
      <c r="J152" s="784"/>
      <c r="K152" s="785"/>
      <c r="L152" s="788"/>
      <c r="M152" s="784"/>
      <c r="N152" s="784"/>
      <c r="O152" s="784"/>
      <c r="P152" s="784"/>
    </row>
    <row r="153" spans="1:16" ht="15.75">
      <c r="A153" s="790"/>
      <c r="B153" s="787"/>
      <c r="C153" s="787"/>
      <c r="D153" s="444" t="s">
        <v>609</v>
      </c>
      <c r="E153" s="445" t="e">
        <f>AVERAGEIF('Kab-Kot'!$C:$C,$C$4,'Kab-Kot'!$S:$S)</f>
        <v>#DIV/0!</v>
      </c>
      <c r="F153" s="446" t="e">
        <f>IF((E153&gt;E151),"Salah: Rata2 &gt; Tertinggi",IF((E153&lt;E152),"Salah: Rata2 &lt; Terendah","OK"))</f>
        <v>#DIV/0!</v>
      </c>
      <c r="G153" s="784"/>
      <c r="H153" s="784"/>
      <c r="I153" s="784"/>
      <c r="J153" s="784"/>
      <c r="K153" s="785"/>
      <c r="L153" s="788"/>
      <c r="M153" s="784"/>
      <c r="N153" s="784"/>
      <c r="O153" s="784"/>
      <c r="P153" s="784"/>
    </row>
    <row r="154" spans="1:16" ht="15.75" customHeight="1">
      <c r="A154" s="790"/>
      <c r="B154" s="787"/>
      <c r="C154" s="787"/>
      <c r="D154" s="449"/>
      <c r="E154" s="448"/>
      <c r="F154" s="450"/>
      <c r="G154" s="784"/>
      <c r="H154" s="784"/>
      <c r="I154" s="784"/>
      <c r="J154" s="784"/>
      <c r="K154" s="450"/>
      <c r="L154" s="788"/>
      <c r="M154" s="784"/>
      <c r="N154" s="784"/>
      <c r="O154" s="784"/>
      <c r="P154" s="784"/>
    </row>
    <row r="155" spans="1:16" ht="15.75">
      <c r="A155" s="790"/>
      <c r="B155" s="787"/>
      <c r="C155" s="787"/>
      <c r="D155" s="444" t="s">
        <v>630</v>
      </c>
      <c r="E155" s="445">
        <f>MAX('Kab-Kot'!$S$4:$S$517)</f>
        <v>95.441402645339892</v>
      </c>
      <c r="F155" s="446" t="str">
        <f>IF((E155&lt;E156),"Salah: Tertinggi &lt; Terendah","OK")</f>
        <v>OK</v>
      </c>
      <c r="G155" s="784"/>
      <c r="H155" s="784"/>
      <c r="I155" s="784"/>
      <c r="J155" s="784"/>
      <c r="K155" s="785" t="e">
        <f>IF(E149&gt;(E155+E157)/2,1,IF(E149&lt;(E156+E157)/2,0,IF(E149&gt;(0.8*E157+0.2*E155),0.75,IF(E149&lt;(0.8*E157+0.2*E156),0.25,IF(E149&gt;=(0.8*E157+0.2*E156),0.5,"error")))))</f>
        <v>#N/A</v>
      </c>
      <c r="L155" s="788"/>
      <c r="M155" s="784"/>
      <c r="N155" s="784"/>
      <c r="O155" s="784"/>
      <c r="P155" s="784"/>
    </row>
    <row r="156" spans="1:16" ht="15.75">
      <c r="A156" s="790"/>
      <c r="B156" s="787"/>
      <c r="C156" s="787"/>
      <c r="D156" s="444" t="s">
        <v>631</v>
      </c>
      <c r="E156" s="445">
        <f>MIN('Kab-Kot'!$S$4:$S$517)</f>
        <v>49.170491456820073</v>
      </c>
      <c r="F156" s="446" t="str">
        <f>IF((E156&gt;E155),"Salah: Terendah &gt; Tertinggi","OK")</f>
        <v>OK</v>
      </c>
      <c r="G156" s="784"/>
      <c r="H156" s="784"/>
      <c r="I156" s="784"/>
      <c r="J156" s="784"/>
      <c r="K156" s="785"/>
      <c r="L156" s="788"/>
      <c r="M156" s="784"/>
      <c r="N156" s="784"/>
      <c r="O156" s="784"/>
      <c r="P156" s="784"/>
    </row>
    <row r="157" spans="1:16" ht="15.75">
      <c r="A157" s="790"/>
      <c r="B157" s="787"/>
      <c r="C157" s="787"/>
      <c r="D157" s="444" t="s">
        <v>612</v>
      </c>
      <c r="E157" s="445">
        <f>AVERAGE('Kab-Kot'!$S$4:$S$517)</f>
        <v>68.294237137183217</v>
      </c>
      <c r="F157" s="446" t="str">
        <f>IF((E157&gt;E155),"Salah: Rata2 &gt; Tertinggi",IF((E157&lt;E156),"Salah: Rata2 &lt; Terendah","OK"))</f>
        <v>OK</v>
      </c>
      <c r="G157" s="784"/>
      <c r="H157" s="784"/>
      <c r="I157" s="784"/>
      <c r="J157" s="784"/>
      <c r="K157" s="785"/>
      <c r="L157" s="788"/>
      <c r="M157" s="784"/>
      <c r="N157" s="784"/>
      <c r="O157" s="784"/>
      <c r="P157" s="784"/>
    </row>
    <row r="158" spans="1:16" ht="12.75" customHeight="1">
      <c r="A158" s="790"/>
      <c r="B158" s="787"/>
      <c r="C158" s="458"/>
      <c r="D158" s="458"/>
      <c r="E158" s="459"/>
      <c r="F158" s="458"/>
      <c r="G158" s="784"/>
      <c r="H158" s="784"/>
      <c r="I158" s="784"/>
      <c r="J158" s="784"/>
      <c r="K158" s="188"/>
      <c r="L158" s="76"/>
      <c r="M158" s="784"/>
      <c r="N158" s="784"/>
      <c r="O158" s="784"/>
      <c r="P158" s="784"/>
    </row>
    <row r="159" spans="1:16" ht="15.75">
      <c r="A159" s="790"/>
      <c r="B159" s="787"/>
      <c r="C159" s="787" t="s">
        <v>633</v>
      </c>
      <c r="D159" s="444" t="s">
        <v>606</v>
      </c>
      <c r="E159" s="445" t="e">
        <f>VLOOKUP($C$5,'Kab-Kot'!$D$4:$AA$517,17,FALSE)</f>
        <v>#N/A</v>
      </c>
      <c r="F159" s="446" t="e">
        <f>IF((E159&lt;E161),"Salah: Kab lebih baik daripada terbaik Prov",IF((E159&gt;E162),"Salah: Kab lebih buruk daripada terburuk Prov","OK"))</f>
        <v>#N/A</v>
      </c>
      <c r="G159" s="784"/>
      <c r="H159" s="784"/>
      <c r="I159" s="784"/>
      <c r="J159" s="784"/>
      <c r="K159" s="785" t="e">
        <f>IF($E159&lt;(($E163-$E161)/2+E161),1,IF($E159&gt;((($E162-$E163)/2)+$E163),0,IF($E159&lt;((0.8*($E163-$E161))+(0.2*$E161)),0.75,IF($E159&gt;((0.8*($E163-$E161))+(0.2*$E162)),0.25,IF($E159&lt;=(0.8*($E163-$E161)+0.2*$E162),0.5,"error")))))</f>
        <v>#N/A</v>
      </c>
      <c r="L159" s="788" t="e">
        <f>AVERAGE(K159:K167)</f>
        <v>#N/A</v>
      </c>
      <c r="M159" s="784"/>
      <c r="N159" s="784"/>
      <c r="O159" s="784"/>
      <c r="P159" s="784"/>
    </row>
    <row r="160" spans="1:16" ht="15.75">
      <c r="A160" s="790"/>
      <c r="B160" s="787"/>
      <c r="C160" s="787"/>
      <c r="D160" s="447"/>
      <c r="E160" s="448"/>
      <c r="F160" s="446" t="e">
        <f>IF((E159&lt;E165),"Salah: Kab lebih baik daripada terbaik Nasional",IF((E159&gt;E166),"Salah: Kab lebih buruk daripada terburuk Nasional","OK"))</f>
        <v>#N/A</v>
      </c>
      <c r="G160" s="784"/>
      <c r="H160" s="784"/>
      <c r="I160" s="784"/>
      <c r="J160" s="784"/>
      <c r="K160" s="785"/>
      <c r="L160" s="788"/>
      <c r="M160" s="784"/>
      <c r="N160" s="784"/>
      <c r="O160" s="784"/>
      <c r="P160" s="784"/>
    </row>
    <row r="161" spans="1:16" ht="15.75">
      <c r="A161" s="790"/>
      <c r="B161" s="787"/>
      <c r="C161" s="787"/>
      <c r="D161" s="444" t="s">
        <v>628</v>
      </c>
      <c r="E161" s="445" t="e">
        <f>VLOOKUP($C$4,'min-max'!$C$4:$AW$37,32,FALSE)</f>
        <v>#N/A</v>
      </c>
      <c r="F161" s="446" t="e">
        <f>IF((E161&gt;E162),"Salah: Terbaik Prov lebih buruk daripada Terburuk Prov",IF((E161&lt;E165),"Salah: Terbaik Prov lebih baik daripada Terbaik Nasional","OK"))</f>
        <v>#N/A</v>
      </c>
      <c r="G161" s="784"/>
      <c r="H161" s="784"/>
      <c r="I161" s="784"/>
      <c r="J161" s="784"/>
      <c r="K161" s="785"/>
      <c r="L161" s="788"/>
      <c r="M161" s="784"/>
      <c r="N161" s="784"/>
      <c r="O161" s="784"/>
      <c r="P161" s="784"/>
    </row>
    <row r="162" spans="1:16" ht="15.75">
      <c r="A162" s="790"/>
      <c r="B162" s="787"/>
      <c r="C162" s="787"/>
      <c r="D162" s="444" t="s">
        <v>629</v>
      </c>
      <c r="E162" s="445" t="e">
        <f>VLOOKUP($C$4,'min-max'!$C$4:$AW$37,33,FALSE)</f>
        <v>#N/A</v>
      </c>
      <c r="F162" s="446" t="e">
        <f>IF((E162&lt;E161),"Salah: Terburuk Prov lebih baik daripada Tertinggi Prov",IF((E162&gt;E166),"Salah: Terburuk Prov lebih buruk daripada Terburuk Nasional","OK"))</f>
        <v>#N/A</v>
      </c>
      <c r="G162" s="784"/>
      <c r="H162" s="784"/>
      <c r="I162" s="784"/>
      <c r="J162" s="784"/>
      <c r="K162" s="785"/>
      <c r="L162" s="788"/>
      <c r="M162" s="784"/>
      <c r="N162" s="784"/>
      <c r="O162" s="784"/>
      <c r="P162" s="784"/>
    </row>
    <row r="163" spans="1:16" ht="15.75">
      <c r="A163" s="790"/>
      <c r="B163" s="787"/>
      <c r="C163" s="787"/>
      <c r="D163" s="444" t="s">
        <v>609</v>
      </c>
      <c r="E163" s="445" t="e">
        <f>AVERAGEIF('Kab-Kot'!$C:$C,$C$4,'Kab-Kot'!$T:$T)</f>
        <v>#DIV/0!</v>
      </c>
      <c r="F163" s="446" t="e">
        <f>IF((E163&lt;E161),"Salah: Rata2 lebih baik daripada Tertinggi Prov",IF((E163&gt;E162),"Salah: Rata2 lebih buruk daripada Terburuk Prov","OK"))</f>
        <v>#DIV/0!</v>
      </c>
      <c r="G163" s="784"/>
      <c r="H163" s="784"/>
      <c r="I163" s="784"/>
      <c r="J163" s="784"/>
      <c r="K163" s="785"/>
      <c r="L163" s="788"/>
      <c r="M163" s="784"/>
      <c r="N163" s="784"/>
      <c r="O163" s="784"/>
      <c r="P163" s="784"/>
    </row>
    <row r="164" spans="1:16" ht="15.75" customHeight="1">
      <c r="A164" s="790"/>
      <c r="B164" s="787"/>
      <c r="C164" s="787"/>
      <c r="D164" s="449"/>
      <c r="E164" s="448"/>
      <c r="F164" s="450"/>
      <c r="G164" s="784"/>
      <c r="H164" s="784"/>
      <c r="I164" s="784"/>
      <c r="J164" s="784"/>
      <c r="K164" s="451"/>
      <c r="L164" s="788"/>
      <c r="M164" s="784"/>
      <c r="N164" s="784"/>
      <c r="O164" s="784"/>
      <c r="P164" s="784"/>
    </row>
    <row r="165" spans="1:16" ht="15.75">
      <c r="A165" s="790"/>
      <c r="B165" s="787"/>
      <c r="C165" s="787"/>
      <c r="D165" s="444" t="s">
        <v>630</v>
      </c>
      <c r="E165" s="445">
        <f>MIN('Kab-Kot'!$T$4:$T$517)</f>
        <v>0</v>
      </c>
      <c r="F165" s="446" t="str">
        <f>IF((E165&gt;E166),"Salah: Tertinggi lebih buruk daripada Terburuk","OK")</f>
        <v>OK</v>
      </c>
      <c r="G165" s="784"/>
      <c r="H165" s="784"/>
      <c r="I165" s="784"/>
      <c r="J165" s="784"/>
      <c r="K165" s="785" t="e">
        <f>IF($E159&lt;(($E167-$E165)/2+E165),1,IF($E159&gt;((($E166-$E167)/2)+$E167),0,IF($E159&lt;((0.8*($E167-$E165))+0.2*$E165),0.75,IF($E159&gt;((0.8*($E167-$E165))+0.2*$E166),0.25,IF($E159&lt;=(0.8*($E167-$E165)+0.2*$E166),0.5,"error")))))</f>
        <v>#N/A</v>
      </c>
      <c r="L165" s="788"/>
      <c r="M165" s="784"/>
      <c r="N165" s="784"/>
      <c r="O165" s="784"/>
      <c r="P165" s="784"/>
    </row>
    <row r="166" spans="1:16" ht="15.75">
      <c r="A166" s="790"/>
      <c r="B166" s="787"/>
      <c r="C166" s="787"/>
      <c r="D166" s="444" t="s">
        <v>631</v>
      </c>
      <c r="E166" s="445">
        <f>MAX('Kab-Kot'!$T$4:$T$517)</f>
        <v>64.900000000000006</v>
      </c>
      <c r="F166" s="446" t="str">
        <f>IF((E166&lt;E165),"Salah: Terburuk lebih baik daripada Terbaik","OK")</f>
        <v>OK</v>
      </c>
      <c r="G166" s="784"/>
      <c r="H166" s="784"/>
      <c r="I166" s="784"/>
      <c r="J166" s="784"/>
      <c r="K166" s="785"/>
      <c r="L166" s="788"/>
      <c r="M166" s="784"/>
      <c r="N166" s="784"/>
      <c r="O166" s="784"/>
      <c r="P166" s="784"/>
    </row>
    <row r="167" spans="1:16" ht="15.75">
      <c r="A167" s="790"/>
      <c r="B167" s="787"/>
      <c r="C167" s="787"/>
      <c r="D167" s="444" t="s">
        <v>612</v>
      </c>
      <c r="E167" s="445">
        <f>AVERAGE('Kab-Kot'!$T$4:$T$517)</f>
        <v>34.228599221789914</v>
      </c>
      <c r="F167" s="446" t="str">
        <f>IF((E167&lt;E165),"Salah: Rata2 lebih baik daripada Terbaik",IF((E167&gt;E166),"Salah: Rata2 lebih buruk daripada Terburuk","OK"))</f>
        <v>OK</v>
      </c>
      <c r="G167" s="784"/>
      <c r="H167" s="784"/>
      <c r="I167" s="784"/>
      <c r="J167" s="784"/>
      <c r="K167" s="785"/>
      <c r="L167" s="788"/>
      <c r="M167" s="784"/>
      <c r="N167" s="784"/>
      <c r="O167" s="784"/>
      <c r="P167" s="784"/>
    </row>
    <row r="168" spans="1:16" ht="12.75" customHeight="1">
      <c r="A168" s="457"/>
      <c r="B168" s="458"/>
      <c r="C168" s="458"/>
      <c r="D168" s="458"/>
      <c r="E168" s="459"/>
      <c r="F168" s="458"/>
      <c r="G168" s="784"/>
      <c r="H168" s="784"/>
      <c r="I168" s="784"/>
      <c r="J168" s="784"/>
      <c r="K168" s="76"/>
      <c r="L168" s="76"/>
      <c r="M168" s="784"/>
      <c r="N168" s="784"/>
      <c r="O168" s="784"/>
      <c r="P168" s="784"/>
    </row>
    <row r="169" spans="1:16" ht="15.75">
      <c r="A169" s="790">
        <v>4</v>
      </c>
      <c r="B169" s="787" t="s">
        <v>634</v>
      </c>
      <c r="C169" s="787" t="s">
        <v>635</v>
      </c>
      <c r="D169" s="444" t="s">
        <v>606</v>
      </c>
      <c r="E169" s="445" t="e">
        <f>VLOOKUP($C$5,'Kab-Kot'!$D$4:$AA$517,18,FALSE)</f>
        <v>#N/A</v>
      </c>
      <c r="F169" s="446" t="e">
        <f>IF((E169&lt;E171),"Salah: Kab lebih baik daripada terbaik Prov",IF((E169&gt;E172),"Salah: Kab lebih buruk daripada terburuk Prov","OK"))</f>
        <v>#N/A</v>
      </c>
      <c r="G169" s="784"/>
      <c r="H169" s="784"/>
      <c r="I169" s="784"/>
      <c r="J169" s="784"/>
      <c r="K169" s="784"/>
      <c r="L169" s="784"/>
      <c r="M169" s="785" t="e">
        <f>IF($E169&lt;(($E173-$E171)/2+G171),1,IF($E169&gt;((($E172-$E173)/2)+$E173),0,IF($E169&lt;((0.8*($E173-$E171))+(0.2*$E171)),0.75,IF($E169&gt;((0.8*($E173-$E171))+(0.2*$E172)),0.25,IF($E169&lt;=(0.8*($E173-$E171)+0.2*$E172),0.5,"error")))))</f>
        <v>#N/A</v>
      </c>
      <c r="N169" s="788" t="e">
        <f>AVERAGE(M169:M177)</f>
        <v>#N/A</v>
      </c>
      <c r="O169" s="784"/>
      <c r="P169" s="784"/>
    </row>
    <row r="170" spans="1:16" ht="15.75">
      <c r="A170" s="790"/>
      <c r="B170" s="787"/>
      <c r="C170" s="787"/>
      <c r="D170" s="447"/>
      <c r="E170" s="448"/>
      <c r="F170" s="446" t="e">
        <f>IF((E169&lt;E175),"Salah: Kab lebih baik daripada terbaik Nasional",IF((E169&gt;E176),"Salah: Kab lebih buruk daripada terburuk Nasional","OK"))</f>
        <v>#N/A</v>
      </c>
      <c r="G170" s="784"/>
      <c r="H170" s="784"/>
      <c r="I170" s="784"/>
      <c r="J170" s="784"/>
      <c r="K170" s="784"/>
      <c r="L170" s="784"/>
      <c r="M170" s="785"/>
      <c r="N170" s="788"/>
      <c r="O170" s="784"/>
      <c r="P170" s="784"/>
    </row>
    <row r="171" spans="1:16" ht="15.75">
      <c r="A171" s="790"/>
      <c r="B171" s="787"/>
      <c r="C171" s="787"/>
      <c r="D171" s="444" t="s">
        <v>607</v>
      </c>
      <c r="E171" s="445" t="e">
        <f>VLOOKUP($C$4,'min-max'!$C$4:$AW$37,34,FALSE)</f>
        <v>#N/A</v>
      </c>
      <c r="F171" s="446" t="e">
        <f>IF((E171&gt;E172),"Salah: Terbaik Prov lebih buruk daripada Terburuk Prov",IF((E171&lt;E175),"Salah: Terbaik Prov lebih baik daripada Terbaik Nasional","OK"))</f>
        <v>#N/A</v>
      </c>
      <c r="G171" s="784"/>
      <c r="H171" s="784"/>
      <c r="I171" s="784"/>
      <c r="J171" s="784"/>
      <c r="K171" s="784"/>
      <c r="L171" s="784"/>
      <c r="M171" s="785"/>
      <c r="N171" s="788"/>
      <c r="O171" s="784"/>
      <c r="P171" s="784"/>
    </row>
    <row r="172" spans="1:16" ht="15.75">
      <c r="A172" s="790"/>
      <c r="B172" s="787"/>
      <c r="C172" s="787"/>
      <c r="D172" s="444" t="s">
        <v>608</v>
      </c>
      <c r="E172" s="445" t="e">
        <f>VLOOKUP($C$4,'min-max'!$C$4:$AW$37,35,FALSE)</f>
        <v>#N/A</v>
      </c>
      <c r="F172" s="446" t="e">
        <f>IF((E172&lt;E171),"Salah: Terburuk Prov lebih baik daripada Tertinggi Prov",IF((E172&gt;E176),"Salah: Terburuk Prov lebih buruk daripada Terburuk Nasional","OK"))</f>
        <v>#N/A</v>
      </c>
      <c r="G172" s="784"/>
      <c r="H172" s="784"/>
      <c r="I172" s="784"/>
      <c r="J172" s="784"/>
      <c r="K172" s="784"/>
      <c r="L172" s="784"/>
      <c r="M172" s="785"/>
      <c r="N172" s="788"/>
      <c r="O172" s="784"/>
      <c r="P172" s="784"/>
    </row>
    <row r="173" spans="1:16" ht="15.75">
      <c r="A173" s="790"/>
      <c r="B173" s="787"/>
      <c r="C173" s="787"/>
      <c r="D173" s="444" t="s">
        <v>609</v>
      </c>
      <c r="E173" s="445" t="e">
        <f>AVERAGEIF('Kab-Kot'!$C:$C,$C$4,'Kab-Kot'!$U:$U)</f>
        <v>#DIV/0!</v>
      </c>
      <c r="F173" s="446" t="e">
        <f>IF((E173&lt;E171),"Salah: Rata2 lebih baik daripada Tertinggi Prov",IF((E173&gt;E172),"Salah: Rata2 lebih buruk daripada Terburuk Prov","OK"))</f>
        <v>#DIV/0!</v>
      </c>
      <c r="G173" s="784"/>
      <c r="H173" s="784"/>
      <c r="I173" s="784"/>
      <c r="J173" s="784"/>
      <c r="K173" s="784"/>
      <c r="L173" s="784"/>
      <c r="M173" s="785"/>
      <c r="N173" s="788"/>
      <c r="O173" s="784"/>
      <c r="P173" s="784"/>
    </row>
    <row r="174" spans="1:16" ht="15.75">
      <c r="A174" s="790"/>
      <c r="B174" s="787"/>
      <c r="C174" s="787"/>
      <c r="D174" s="449"/>
      <c r="E174" s="448"/>
      <c r="F174" s="450"/>
      <c r="G174" s="75"/>
      <c r="H174" s="75"/>
      <c r="I174" s="75"/>
      <c r="J174" s="75"/>
      <c r="K174" s="75"/>
      <c r="L174" s="75"/>
      <c r="M174" s="451"/>
      <c r="N174" s="788"/>
      <c r="O174" s="75"/>
      <c r="P174" s="75"/>
    </row>
    <row r="175" spans="1:16" ht="15.75">
      <c r="A175" s="790"/>
      <c r="B175" s="787"/>
      <c r="C175" s="787"/>
      <c r="D175" s="444" t="s">
        <v>610</v>
      </c>
      <c r="E175" s="445">
        <f>MIN('Kab-Kot'!$U$4:$U$517)</f>
        <v>1.76</v>
      </c>
      <c r="F175" s="446" t="str">
        <f>IF((E175&gt;E176),"Salah: Tertinggi lebih buruk daripada Terburuk","OK")</f>
        <v>OK</v>
      </c>
      <c r="G175" s="784"/>
      <c r="H175" s="784"/>
      <c r="I175" s="784"/>
      <c r="J175" s="784"/>
      <c r="K175" s="784"/>
      <c r="L175" s="784"/>
      <c r="M175" s="785" t="e">
        <f>IF($E169&lt;(($E177-$E175)/2+G175),1,IF($E169&gt;((($E176-$E177)/2)+$E177),0,IF($E169&lt;((0.8*($E177-$E175))+0.2*$E175),0.75,IF($E169&gt;((0.8*($E177-$E175))+0.2*$E176),0.25,IF($E169&lt;=(0.8*($E177-$E175)+0.2*$E176),0.5,"error")))))</f>
        <v>#N/A</v>
      </c>
      <c r="N175" s="788"/>
      <c r="O175" s="784"/>
      <c r="P175" s="784"/>
    </row>
    <row r="176" spans="1:16" ht="15.75">
      <c r="A176" s="790"/>
      <c r="B176" s="787"/>
      <c r="C176" s="787"/>
      <c r="D176" s="444" t="s">
        <v>611</v>
      </c>
      <c r="E176" s="445">
        <f>MAX('Kab-Kot'!$U$4:$U$517)</f>
        <v>43.63</v>
      </c>
      <c r="F176" s="446" t="str">
        <f>IF((E176&lt;E175),"Salah: Terburuk lebih baik daripada Terbaik","OK")</f>
        <v>OK</v>
      </c>
      <c r="G176" s="784"/>
      <c r="H176" s="784"/>
      <c r="I176" s="784"/>
      <c r="J176" s="784"/>
      <c r="K176" s="784"/>
      <c r="L176" s="784"/>
      <c r="M176" s="785"/>
      <c r="N176" s="788"/>
      <c r="O176" s="784"/>
      <c r="P176" s="784"/>
    </row>
    <row r="177" spans="1:16" ht="15.75">
      <c r="A177" s="790"/>
      <c r="B177" s="787"/>
      <c r="C177" s="787"/>
      <c r="D177" s="444" t="s">
        <v>612</v>
      </c>
      <c r="E177" s="445">
        <f>AVERAGE('Kab-Kot'!$U$4:$U$517)</f>
        <v>12.965797665369641</v>
      </c>
      <c r="F177" s="446" t="str">
        <f>IF((E177&lt;E175),"Salah: Rata2 lebih baik daripada Terbaik",IF((E177&gt;E176),"Salah: Rata2 lebih buruk daripada Terburuk","OK"))</f>
        <v>OK</v>
      </c>
      <c r="G177" s="784"/>
      <c r="H177" s="784"/>
      <c r="I177" s="784"/>
      <c r="J177" s="784"/>
      <c r="K177" s="784"/>
      <c r="L177" s="784"/>
      <c r="M177" s="785"/>
      <c r="N177" s="788"/>
      <c r="O177" s="784"/>
      <c r="P177" s="784"/>
    </row>
    <row r="178" spans="1:16" ht="15">
      <c r="A178" s="790"/>
      <c r="B178" s="787"/>
      <c r="C178" s="452"/>
      <c r="D178" s="453"/>
      <c r="E178" s="454"/>
      <c r="F178" s="455"/>
      <c r="G178" s="75"/>
      <c r="H178" s="75"/>
      <c r="I178" s="75"/>
      <c r="J178" s="75"/>
      <c r="K178" s="75"/>
      <c r="L178" s="75"/>
      <c r="M178" s="75"/>
      <c r="N178" s="75"/>
      <c r="O178" s="75"/>
      <c r="P178" s="75"/>
    </row>
    <row r="179" spans="1:16" ht="15.75">
      <c r="A179" s="790"/>
      <c r="B179" s="787"/>
      <c r="C179" s="787" t="s">
        <v>636</v>
      </c>
      <c r="D179" s="444" t="s">
        <v>606</v>
      </c>
      <c r="E179" s="445" t="e">
        <f>VLOOKUP($C$5,'Kab-Kot'!$D$4:$AA$517,19,FALSE)</f>
        <v>#N/A</v>
      </c>
      <c r="F179" s="446" t="e">
        <f>IF((E179&lt;E181),"Salah: Kab lebih baik daripada terbaik Prov",IF((E179&gt;E182),"Salah: Kab lebih buruk daripada terburuk Prov","OK"))</f>
        <v>#N/A</v>
      </c>
      <c r="G179" s="784"/>
      <c r="H179" s="784"/>
      <c r="I179" s="784"/>
      <c r="J179" s="784"/>
      <c r="K179" s="784"/>
      <c r="L179" s="784"/>
      <c r="M179" s="785" t="e">
        <f>IF($E179&lt;(($E183-$E181)/2+G181),1,IF($E179&gt;((($E182-$E183)/2)+$E183),0,IF($E179&lt;((0.8*($E183-$E181))+(0.2*$E181)),0.75,IF($E179&gt;((0.8*($E183-$E181))+(0.2*$E182)),0.25,IF($E179&lt;=(0.8*($E183-$E181)+0.2*$E182),0.5,"error")))))</f>
        <v>#N/A</v>
      </c>
      <c r="N179" s="788" t="e">
        <f>AVERAGE(M179:M187)</f>
        <v>#N/A</v>
      </c>
      <c r="O179" s="784"/>
      <c r="P179" s="784"/>
    </row>
    <row r="180" spans="1:16" ht="15.75">
      <c r="A180" s="790"/>
      <c r="B180" s="787"/>
      <c r="C180" s="787"/>
      <c r="D180" s="447"/>
      <c r="E180" s="448"/>
      <c r="F180" s="446" t="e">
        <f>IF((E179&lt;E185),"Salah: Kab lebih baik daripada terbaik Nasional",IF((E179&gt;E186),"Salah: Kab lebih buruk daripada terburuk Nasional","OK"))</f>
        <v>#N/A</v>
      </c>
      <c r="G180" s="784"/>
      <c r="H180" s="784"/>
      <c r="I180" s="784"/>
      <c r="J180" s="784"/>
      <c r="K180" s="784"/>
      <c r="L180" s="784"/>
      <c r="M180" s="785"/>
      <c r="N180" s="788"/>
      <c r="O180" s="784"/>
      <c r="P180" s="784"/>
    </row>
    <row r="181" spans="1:16" ht="15.75">
      <c r="A181" s="790"/>
      <c r="B181" s="787"/>
      <c r="C181" s="787"/>
      <c r="D181" s="444" t="s">
        <v>607</v>
      </c>
      <c r="E181" s="445" t="e">
        <f>VLOOKUP($C$4,'min-max'!$C$4:$AW$37,36,FALSE)</f>
        <v>#N/A</v>
      </c>
      <c r="F181" s="446" t="e">
        <f>IF((E181&gt;E182),"Salah: Terbaik Prov lebih buruk daripada Terburuk Prov",IF((E181&lt;E185),"Salah: Terbaik Prov lebih baik daripada Terbaik Nasional","OK"))</f>
        <v>#N/A</v>
      </c>
      <c r="G181" s="784"/>
      <c r="H181" s="784"/>
      <c r="I181" s="784"/>
      <c r="J181" s="784"/>
      <c r="K181" s="784"/>
      <c r="L181" s="784"/>
      <c r="M181" s="785"/>
      <c r="N181" s="788"/>
      <c r="O181" s="784"/>
      <c r="P181" s="784"/>
    </row>
    <row r="182" spans="1:16" ht="15.75">
      <c r="A182" s="790"/>
      <c r="B182" s="787"/>
      <c r="C182" s="787"/>
      <c r="D182" s="444" t="s">
        <v>608</v>
      </c>
      <c r="E182" s="445" t="e">
        <f>VLOOKUP($C$4,'min-max'!$C$4:$AW$37,37,FALSE)</f>
        <v>#N/A</v>
      </c>
      <c r="F182" s="446" t="e">
        <f>IF((E182&lt;E181),"Salah: Terburuk Prov lebih baik daripada Tertinggi Prov",IF((E182&gt;E186),"Salah: Terburuk Prov lebih buruk daripada Terburuk Nasional","OK"))</f>
        <v>#N/A</v>
      </c>
      <c r="G182" s="784"/>
      <c r="H182" s="784"/>
      <c r="I182" s="784"/>
      <c r="J182" s="784"/>
      <c r="K182" s="784"/>
      <c r="L182" s="784"/>
      <c r="M182" s="785"/>
      <c r="N182" s="788"/>
      <c r="O182" s="784"/>
      <c r="P182" s="784"/>
    </row>
    <row r="183" spans="1:16" ht="15.75">
      <c r="A183" s="790"/>
      <c r="B183" s="787"/>
      <c r="C183" s="787"/>
      <c r="D183" s="444" t="s">
        <v>609</v>
      </c>
      <c r="E183" s="445" t="e">
        <f>AVERAGEIF('Kab-Kot'!$C:$C,$C$4,'Kab-Kot'!$V:$V)</f>
        <v>#DIV/0!</v>
      </c>
      <c r="F183" s="446" t="e">
        <f>IF((E183&lt;E181),"Salah: Rata2 lebih baik daripada Tertinggi Prov",IF((E183&gt;E182),"Salah: Rata2 lebih buruk daripada Terburuk Prov","OK"))</f>
        <v>#DIV/0!</v>
      </c>
      <c r="G183" s="784"/>
      <c r="H183" s="784"/>
      <c r="I183" s="784"/>
      <c r="J183" s="784"/>
      <c r="K183" s="784"/>
      <c r="L183" s="784"/>
      <c r="M183" s="785"/>
      <c r="N183" s="788"/>
      <c r="O183" s="784"/>
      <c r="P183" s="784"/>
    </row>
    <row r="184" spans="1:16" ht="15.75">
      <c r="A184" s="790"/>
      <c r="B184" s="787"/>
      <c r="C184" s="787"/>
      <c r="D184" s="449"/>
      <c r="E184" s="448"/>
      <c r="F184" s="450"/>
      <c r="G184" s="75"/>
      <c r="H184" s="75"/>
      <c r="I184" s="75"/>
      <c r="J184" s="75"/>
      <c r="K184" s="75"/>
      <c r="L184" s="75"/>
      <c r="M184" s="451"/>
      <c r="N184" s="788"/>
      <c r="O184" s="75"/>
      <c r="P184" s="75"/>
    </row>
    <row r="185" spans="1:16" ht="15.75">
      <c r="A185" s="790"/>
      <c r="B185" s="787"/>
      <c r="C185" s="787"/>
      <c r="D185" s="444" t="s">
        <v>610</v>
      </c>
      <c r="E185" s="445">
        <f>MIN('Kab-Kot'!$V$4:$V$517)</f>
        <v>0.16</v>
      </c>
      <c r="F185" s="446" t="str">
        <f>IF((E185&gt;E186),"Salah: Tertinggi lebih buruk daripada Terburuk","OK")</f>
        <v>OK</v>
      </c>
      <c r="G185" s="784"/>
      <c r="H185" s="784"/>
      <c r="I185" s="784"/>
      <c r="J185" s="784"/>
      <c r="K185" s="784"/>
      <c r="L185" s="784"/>
      <c r="M185" s="785" t="e">
        <f>IF($E179&lt;(($E187-$E185)/2+G185),1,IF($E179&gt;((($E186-$E187)/2)+$E187),0,IF($E179&lt;((0.8*($E187-$E185))+0.2*$E185),0.75,IF($E179&gt;((0.8*($E187-$E185))+0.2*$E186),0.25,IF($E179&lt;=(0.8*($E187-$E185)+0.2*$E186),0.5,"error")))))</f>
        <v>#N/A</v>
      </c>
      <c r="N185" s="788"/>
      <c r="O185" s="784"/>
      <c r="P185" s="784"/>
    </row>
    <row r="186" spans="1:16" ht="15.75">
      <c r="A186" s="790"/>
      <c r="B186" s="787"/>
      <c r="C186" s="787"/>
      <c r="D186" s="444" t="s">
        <v>611</v>
      </c>
      <c r="E186" s="445">
        <f>MAX('Kab-Kot'!$V$4:$V$517)</f>
        <v>14.58</v>
      </c>
      <c r="F186" s="446" t="str">
        <f>IF((E186&lt;E185),"Salah: Terburuk lebih baik daripada Terbaik","OK")</f>
        <v>OK</v>
      </c>
      <c r="G186" s="784"/>
      <c r="H186" s="784"/>
      <c r="I186" s="784"/>
      <c r="J186" s="784"/>
      <c r="K186" s="784"/>
      <c r="L186" s="784"/>
      <c r="M186" s="785"/>
      <c r="N186" s="788"/>
      <c r="O186" s="784"/>
      <c r="P186" s="784"/>
    </row>
    <row r="187" spans="1:16" ht="15.75">
      <c r="A187" s="790"/>
      <c r="B187" s="787"/>
      <c r="C187" s="787"/>
      <c r="D187" s="444" t="s">
        <v>612</v>
      </c>
      <c r="E187" s="445">
        <f>AVERAGE('Kab-Kot'!$V$4:$V$517)</f>
        <v>2.2999027237354079</v>
      </c>
      <c r="F187" s="446" t="str">
        <f>IF((E187&lt;E185),"Salah: Rata2 lebih baik daripada Terbaik",IF((E187&gt;E186),"Salah: Rata2 lebih buruk daripada Terburuk","OK"))</f>
        <v>OK</v>
      </c>
      <c r="G187" s="784"/>
      <c r="H187" s="784"/>
      <c r="I187" s="784"/>
      <c r="J187" s="784"/>
      <c r="K187" s="784"/>
      <c r="L187" s="784"/>
      <c r="M187" s="785"/>
      <c r="N187" s="788"/>
      <c r="O187" s="784"/>
      <c r="P187" s="784"/>
    </row>
    <row r="188" spans="1:16" ht="15">
      <c r="A188" s="790"/>
      <c r="B188" s="787"/>
      <c r="C188" s="452"/>
      <c r="D188" s="453"/>
      <c r="E188" s="454"/>
      <c r="F188" s="455"/>
      <c r="G188" s="75"/>
      <c r="H188" s="75"/>
      <c r="I188" s="75"/>
      <c r="J188" s="75"/>
      <c r="K188" s="75"/>
      <c r="L188" s="75"/>
      <c r="M188" s="75"/>
      <c r="N188" s="75"/>
      <c r="O188" s="75"/>
      <c r="P188" s="75"/>
    </row>
    <row r="189" spans="1:16" ht="15.75">
      <c r="A189" s="790"/>
      <c r="B189" s="787"/>
      <c r="C189" s="787" t="s">
        <v>637</v>
      </c>
      <c r="D189" s="444" t="s">
        <v>606</v>
      </c>
      <c r="E189" s="445" t="e">
        <f>VLOOKUP($C$5,'Kab-Kot'!$D$4:$AA$517,20,FALSE)</f>
        <v>#N/A</v>
      </c>
      <c r="F189" s="446" t="e">
        <f>IF((E189&lt;E191),"Salah: Kab lebih baik daripada terbaik Prov",IF((E189&gt;E192),"Salah: Kab lebih buruk daripada terburuk Prov","OK"))</f>
        <v>#N/A</v>
      </c>
      <c r="G189" s="784"/>
      <c r="H189" s="784"/>
      <c r="I189" s="784"/>
      <c r="J189" s="784"/>
      <c r="K189" s="784"/>
      <c r="L189" s="784"/>
      <c r="M189" s="785" t="e">
        <f>IF($E189&lt;(($E193-$E191)/2+G191),1,IF($E189&gt;((($E192-$E193)/2)+$E193),0,IF($E189&lt;((0.8*($E193-$E191))+(0.2*$E191)),0.75,IF($E189&gt;((0.8*($E193-$E191))+(0.2*$E192)),0.25,IF($E189&lt;=(0.8*($E193-$E191)+0.2*$E192),0.5,"error")))))</f>
        <v>#N/A</v>
      </c>
      <c r="N189" s="788" t="e">
        <f>AVERAGE(M189:M197)</f>
        <v>#N/A</v>
      </c>
      <c r="O189" s="784"/>
      <c r="P189" s="784"/>
    </row>
    <row r="190" spans="1:16" ht="15.75">
      <c r="A190" s="790"/>
      <c r="B190" s="787"/>
      <c r="C190" s="787"/>
      <c r="D190" s="447"/>
      <c r="E190" s="448"/>
      <c r="F190" s="446" t="e">
        <f>IF((E189&lt;E195),"Salah: Kab lebih baik daripada terbaik Nasional",IF((E189&gt;E196),"Salah: Kab lebih buruk daripada terburuk Nasional","OK"))</f>
        <v>#N/A</v>
      </c>
      <c r="G190" s="784"/>
      <c r="H190" s="784"/>
      <c r="I190" s="784"/>
      <c r="J190" s="784"/>
      <c r="K190" s="784"/>
      <c r="L190" s="784"/>
      <c r="M190" s="785"/>
      <c r="N190" s="788"/>
      <c r="O190" s="784"/>
      <c r="P190" s="784"/>
    </row>
    <row r="191" spans="1:16" ht="15.75">
      <c r="A191" s="790"/>
      <c r="B191" s="787"/>
      <c r="C191" s="787"/>
      <c r="D191" s="444" t="s">
        <v>607</v>
      </c>
      <c r="E191" s="445" t="e">
        <f>VLOOKUP($C$4,'min-max'!$C$4:$AW$37,38,FALSE)</f>
        <v>#N/A</v>
      </c>
      <c r="F191" s="446" t="e">
        <f>IF((E191&gt;E192),"Salah: Terbaik Prov lebih buruk daripada Terburuk Prov",IF((E191&lt;E195),"Salah: Terbaik Prov lebih baik daripada Terbaik Nasional","OK"))</f>
        <v>#N/A</v>
      </c>
      <c r="G191" s="784"/>
      <c r="H191" s="784"/>
      <c r="I191" s="784"/>
      <c r="J191" s="784"/>
      <c r="K191" s="784"/>
      <c r="L191" s="784"/>
      <c r="M191" s="785"/>
      <c r="N191" s="788"/>
      <c r="O191" s="784"/>
      <c r="P191" s="784"/>
    </row>
    <row r="192" spans="1:16" ht="15.75">
      <c r="A192" s="790"/>
      <c r="B192" s="787"/>
      <c r="C192" s="787"/>
      <c r="D192" s="444" t="s">
        <v>608</v>
      </c>
      <c r="E192" s="445" t="e">
        <f>VLOOKUP($C$4,'min-max'!$C$4:$AW$37,39,FALSE)</f>
        <v>#N/A</v>
      </c>
      <c r="F192" s="446" t="e">
        <f>IF((E192&lt;E191),"Salah: Terburuk Prov lebih baik daripada Tertinggi Prov",IF((E192&gt;E196),"Salah: Terburuk Prov lebih buruk daripada Terburuk Nasional","OK"))</f>
        <v>#N/A</v>
      </c>
      <c r="G192" s="784"/>
      <c r="H192" s="784"/>
      <c r="I192" s="784"/>
      <c r="J192" s="784"/>
      <c r="K192" s="784"/>
      <c r="L192" s="784"/>
      <c r="M192" s="785"/>
      <c r="N192" s="788"/>
      <c r="O192" s="784"/>
      <c r="P192" s="784"/>
    </row>
    <row r="193" spans="1:16" ht="15.75">
      <c r="A193" s="790"/>
      <c r="B193" s="787"/>
      <c r="C193" s="787"/>
      <c r="D193" s="444" t="s">
        <v>609</v>
      </c>
      <c r="E193" s="445" t="e">
        <f>AVERAGEIF('Kab-Kot'!$C:$C,$C$4,'Kab-Kot'!$W:$W)</f>
        <v>#DIV/0!</v>
      </c>
      <c r="F193" s="446" t="e">
        <f>IF((E193&lt;E191),"Salah: Rata2 lebih baik daripada Tertinggi Prov",IF((E193&gt;E192),"Salah: Rata2 lebih buruk daripada Terburuk Prov","OK"))</f>
        <v>#DIV/0!</v>
      </c>
      <c r="G193" s="784"/>
      <c r="H193" s="784"/>
      <c r="I193" s="784"/>
      <c r="J193" s="784"/>
      <c r="K193" s="784"/>
      <c r="L193" s="784"/>
      <c r="M193" s="785"/>
      <c r="N193" s="788"/>
      <c r="O193" s="784"/>
      <c r="P193" s="784"/>
    </row>
    <row r="194" spans="1:16" ht="15.75">
      <c r="A194" s="790"/>
      <c r="B194" s="787"/>
      <c r="C194" s="787"/>
      <c r="D194" s="449"/>
      <c r="E194" s="448"/>
      <c r="F194" s="450"/>
      <c r="G194" s="75"/>
      <c r="H194" s="75"/>
      <c r="I194" s="75"/>
      <c r="J194" s="75"/>
      <c r="K194" s="75"/>
      <c r="L194" s="75"/>
      <c r="M194" s="451"/>
      <c r="N194" s="788"/>
      <c r="O194" s="75"/>
      <c r="P194" s="75"/>
    </row>
    <row r="195" spans="1:16" ht="15.75">
      <c r="A195" s="790"/>
      <c r="B195" s="787"/>
      <c r="C195" s="787"/>
      <c r="D195" s="444" t="s">
        <v>610</v>
      </c>
      <c r="E195" s="445">
        <f>MIN('Kab-Kot'!$W$4:$W$517)</f>
        <v>0.01</v>
      </c>
      <c r="F195" s="446" t="str">
        <f>IF((E195&gt;E196),"Salah: Tertinggi lebih buruk daripada Terburuk","OK")</f>
        <v>OK</v>
      </c>
      <c r="G195" s="784"/>
      <c r="H195" s="784"/>
      <c r="I195" s="784"/>
      <c r="J195" s="784"/>
      <c r="K195" s="784"/>
      <c r="L195" s="784"/>
      <c r="M195" s="785" t="e">
        <f>IF($E189&lt;(($E197-$E195)/2+G195),1,IF($E189&gt;((($E196-$E197)/2)+$E197),0,IF($E189&lt;((0.8*($E197-$E195))+0.2*$E195),0.75,IF($E189&gt;((0.8*($E197-$E195))+0.2*$E196),0.25,IF($E189&lt;=(0.8*($E197-$E195)+0.2*$E196),0.5,"error")))))</f>
        <v>#N/A</v>
      </c>
      <c r="N195" s="788"/>
      <c r="O195" s="784"/>
      <c r="P195" s="784"/>
    </row>
    <row r="196" spans="1:16" ht="15.75">
      <c r="A196" s="790"/>
      <c r="B196" s="787"/>
      <c r="C196" s="787"/>
      <c r="D196" s="444" t="s">
        <v>611</v>
      </c>
      <c r="E196" s="445">
        <f>MAX('Kab-Kot'!$W$4:$W$517)</f>
        <v>7.36</v>
      </c>
      <c r="F196" s="446" t="str">
        <f>IF((E196&lt;E195),"Salah: Terburuk lebih baik daripada Terbaik","OK")</f>
        <v>OK</v>
      </c>
      <c r="G196" s="784"/>
      <c r="H196" s="784"/>
      <c r="I196" s="784"/>
      <c r="J196" s="784"/>
      <c r="K196" s="784"/>
      <c r="L196" s="784"/>
      <c r="M196" s="785"/>
      <c r="N196" s="788"/>
      <c r="O196" s="784"/>
      <c r="P196" s="784"/>
    </row>
    <row r="197" spans="1:16" ht="15.75">
      <c r="A197" s="790"/>
      <c r="B197" s="787"/>
      <c r="C197" s="787"/>
      <c r="D197" s="444" t="s">
        <v>612</v>
      </c>
      <c r="E197" s="445">
        <f>AVERAGE('Kab-Kot'!$W$4:$W$517)</f>
        <v>0.65780155642023397</v>
      </c>
      <c r="F197" s="446" t="str">
        <f>IF((E197&lt;E195),"Salah: Rata2 lebih baik daripada Terbaik",IF((E197&gt;E196),"Salah: Rata2 lebih buruk daripada Terburuk","OK"))</f>
        <v>OK</v>
      </c>
      <c r="G197" s="784"/>
      <c r="H197" s="784"/>
      <c r="I197" s="784"/>
      <c r="J197" s="784"/>
      <c r="K197" s="784"/>
      <c r="L197" s="784"/>
      <c r="M197" s="785"/>
      <c r="N197" s="788"/>
      <c r="O197" s="784"/>
      <c r="P197" s="784"/>
    </row>
    <row r="198" spans="1:16" ht="15">
      <c r="A198" s="461"/>
      <c r="B198" s="453"/>
      <c r="C198" s="452"/>
      <c r="D198" s="453"/>
      <c r="E198" s="454"/>
      <c r="F198" s="455"/>
      <c r="G198" s="75"/>
      <c r="H198" s="75"/>
      <c r="I198" s="75"/>
      <c r="J198" s="75"/>
      <c r="K198" s="75"/>
      <c r="L198" s="75"/>
      <c r="M198" s="75"/>
      <c r="N198" s="75"/>
      <c r="O198" s="75"/>
      <c r="P198" s="75"/>
    </row>
    <row r="199" spans="1:16" ht="15.75">
      <c r="A199" s="790">
        <v>5</v>
      </c>
      <c r="B199" s="787" t="s">
        <v>638</v>
      </c>
      <c r="C199" s="787" t="s">
        <v>639</v>
      </c>
      <c r="D199" s="444" t="s">
        <v>606</v>
      </c>
      <c r="E199" s="445" t="e">
        <f>VLOOKUP($C$5,'Kab-Kot'!$D$4:$AA$517,21,FALSE)</f>
        <v>#N/A</v>
      </c>
      <c r="F199" s="446" t="e">
        <f>IF((E199&gt;E201),"Salah: Kab &gt; Tertinggi Prov",IF((E199&lt;E202),"Salah: Kab &lt; Terendah Prov","OK"))</f>
        <v>#N/A</v>
      </c>
      <c r="G199" s="784"/>
      <c r="H199" s="784"/>
      <c r="I199" s="784"/>
      <c r="J199" s="784"/>
      <c r="K199" s="784"/>
      <c r="L199" s="784"/>
      <c r="M199" s="784"/>
      <c r="N199" s="784"/>
      <c r="O199" s="785" t="e">
        <f>IF(E199&gt;(E201+E203)/2,1,IF(E199&lt;(E202+E203)/2,0,IF(E199&gt;(0.8*E203+0.2*E201),0.75,IF(E199&lt;(0.8*E203+0.2*E202),0.25,IF(E199&gt;=(0.8*E203+0.2*E202),0.5,"error")))))</f>
        <v>#N/A</v>
      </c>
      <c r="P199" s="788" t="e">
        <f>AVERAGE(O199:O207)</f>
        <v>#N/A</v>
      </c>
    </row>
    <row r="200" spans="1:16" ht="15.75">
      <c r="A200" s="790"/>
      <c r="B200" s="787"/>
      <c r="C200" s="787"/>
      <c r="D200" s="447"/>
      <c r="E200" s="448"/>
      <c r="F200" s="446" t="e">
        <f>IF((E199&gt;E205),"Salah: Kab &gt; Tertinggi Nasional",IF((E199&lt;E206),"Salah: Kab &lt; Terendah Nasional","OK"))</f>
        <v>#N/A</v>
      </c>
      <c r="G200" s="784"/>
      <c r="H200" s="784"/>
      <c r="I200" s="784"/>
      <c r="J200" s="784"/>
      <c r="K200" s="784"/>
      <c r="L200" s="784"/>
      <c r="M200" s="784"/>
      <c r="N200" s="784"/>
      <c r="O200" s="785"/>
      <c r="P200" s="788"/>
    </row>
    <row r="201" spans="1:16" ht="15.75">
      <c r="A201" s="790"/>
      <c r="B201" s="787"/>
      <c r="C201" s="787"/>
      <c r="D201" s="444" t="s">
        <v>607</v>
      </c>
      <c r="E201" s="445" t="e">
        <f>VLOOKUP($C$4,'min-max'!$C$4:$AW$37,40,FALSE)</f>
        <v>#N/A</v>
      </c>
      <c r="F201" s="446" t="e">
        <f>IF((E201&lt;E202),"Salah: Tertinggi &lt; Terendah",IF((E201&gt;E205),"Salah: Tertinggi Prov &gt; Tertinggi Nasional","OK"))</f>
        <v>#N/A</v>
      </c>
      <c r="G201" s="784"/>
      <c r="H201" s="784"/>
      <c r="I201" s="784"/>
      <c r="J201" s="784"/>
      <c r="K201" s="784"/>
      <c r="L201" s="784"/>
      <c r="M201" s="784"/>
      <c r="N201" s="784"/>
      <c r="O201" s="785"/>
      <c r="P201" s="788"/>
    </row>
    <row r="202" spans="1:16" ht="15.75">
      <c r="A202" s="790"/>
      <c r="B202" s="787"/>
      <c r="C202" s="787"/>
      <c r="D202" s="444" t="s">
        <v>608</v>
      </c>
      <c r="E202" s="445" t="e">
        <f>VLOOKUP($C$4,'min-max'!$C$4:$AW$37,41,FALSE)</f>
        <v>#N/A</v>
      </c>
      <c r="F202" s="446" t="e">
        <f>IF((E202&gt;E201),"Salah: Terendah &gt; Tertinggi",IF((E202&lt;E206),"Salah: Terendah Prov &lt; Terendah Nasional","OK"))</f>
        <v>#N/A</v>
      </c>
      <c r="G202" s="784"/>
      <c r="H202" s="784"/>
      <c r="I202" s="784"/>
      <c r="J202" s="784"/>
      <c r="K202" s="784"/>
      <c r="L202" s="784"/>
      <c r="M202" s="784"/>
      <c r="N202" s="784"/>
      <c r="O202" s="785"/>
      <c r="P202" s="788"/>
    </row>
    <row r="203" spans="1:16" ht="30" customHeight="1">
      <c r="A203" s="790"/>
      <c r="B203" s="787"/>
      <c r="C203" s="787"/>
      <c r="D203" s="444" t="s">
        <v>640</v>
      </c>
      <c r="E203" s="445" t="e">
        <f>AVERAGEIF('Kab-Kot'!$C:$C,$C$4,'Kab-Kot'!$X:$X)</f>
        <v>#DIV/0!</v>
      </c>
      <c r="F203" s="446" t="e">
        <f>IF((E203&gt;E201),"Salah: Rata2 &gt; Tertinggi",IF((E203&lt;E202),"Salah: Rata2 &lt; Terendah","OK"))</f>
        <v>#DIV/0!</v>
      </c>
      <c r="G203" s="784"/>
      <c r="H203" s="784"/>
      <c r="I203" s="784"/>
      <c r="J203" s="784"/>
      <c r="K203" s="784"/>
      <c r="L203" s="784"/>
      <c r="M203" s="784"/>
      <c r="N203" s="784"/>
      <c r="O203" s="785"/>
      <c r="P203" s="788"/>
    </row>
    <row r="204" spans="1:16" ht="15.75">
      <c r="A204" s="790"/>
      <c r="B204" s="787"/>
      <c r="C204" s="787"/>
      <c r="D204" s="449"/>
      <c r="E204" s="448"/>
      <c r="F204" s="450"/>
      <c r="G204" s="75"/>
      <c r="H204" s="75"/>
      <c r="I204" s="75"/>
      <c r="J204" s="75"/>
      <c r="K204" s="75"/>
      <c r="L204" s="75"/>
      <c r="M204" s="75"/>
      <c r="N204" s="75"/>
      <c r="O204" s="450"/>
      <c r="P204" s="788"/>
    </row>
    <row r="205" spans="1:16" ht="15.75">
      <c r="A205" s="790"/>
      <c r="B205" s="787"/>
      <c r="C205" s="787"/>
      <c r="D205" s="444" t="s">
        <v>610</v>
      </c>
      <c r="E205" s="445">
        <f>MAX('Kab-Kot'!$X$4:$X$517)</f>
        <v>532943.24022231554</v>
      </c>
      <c r="F205" s="446" t="str">
        <f>IF((E205&lt;E206),"Salah: Tertinggi &lt; Terendah","OK")</f>
        <v>OK</v>
      </c>
      <c r="G205" s="784"/>
      <c r="H205" s="784"/>
      <c r="I205" s="784"/>
      <c r="J205" s="784"/>
      <c r="K205" s="784"/>
      <c r="L205" s="784"/>
      <c r="M205" s="784"/>
      <c r="N205" s="784"/>
      <c r="O205" s="785" t="e">
        <f>IF(E199&gt;(E205+E207)/2,1,IF(E199&lt;(E206+E207)/2,0,IF(E199&gt;(0.8*E207+0.2*E205),0.75,IF(E199&lt;(0.8*E207+0.2*E206),0.25,IF(E199&gt;=(0.8*E207+0.2*E206),0.5,"error")))))</f>
        <v>#N/A</v>
      </c>
      <c r="P205" s="788"/>
    </row>
    <row r="206" spans="1:16" ht="15.75" customHeight="1">
      <c r="A206" s="790"/>
      <c r="B206" s="787"/>
      <c r="C206" s="787"/>
      <c r="D206" s="444" t="s">
        <v>611</v>
      </c>
      <c r="E206" s="445">
        <f>MIN('Kab-Kot'!$X$4:$X$517)</f>
        <v>157.02548945388867</v>
      </c>
      <c r="F206" s="446" t="str">
        <f>IF((E206&gt;E205),"Salah: Terendah &gt; Tertinggi","OK")</f>
        <v>OK</v>
      </c>
      <c r="G206" s="784"/>
      <c r="H206" s="784"/>
      <c r="I206" s="784"/>
      <c r="J206" s="784"/>
      <c r="K206" s="784"/>
      <c r="L206" s="784"/>
      <c r="M206" s="784"/>
      <c r="N206" s="784"/>
      <c r="O206" s="785"/>
      <c r="P206" s="788"/>
    </row>
    <row r="207" spans="1:16" ht="15.75">
      <c r="A207" s="790"/>
      <c r="B207" s="787"/>
      <c r="C207" s="787"/>
      <c r="D207" s="444" t="s">
        <v>612</v>
      </c>
      <c r="E207" s="445">
        <f>AVERAGE('Kab-Kot'!$X$4:$X$517)</f>
        <v>24695.531079225599</v>
      </c>
      <c r="F207" s="446" t="str">
        <f>IF((E207&gt;E205),"Salah: Rata2 &gt; Tertinggi",IF((E207&lt;E206),"Salah: Rata2 &lt; Terendah","OK"))</f>
        <v>OK</v>
      </c>
      <c r="G207" s="784"/>
      <c r="H207" s="784"/>
      <c r="I207" s="784"/>
      <c r="J207" s="784"/>
      <c r="K207" s="784"/>
      <c r="L207" s="784"/>
      <c r="M207" s="784"/>
      <c r="N207" s="784"/>
      <c r="O207" s="785"/>
      <c r="P207" s="788"/>
    </row>
    <row r="208" spans="1:16" ht="15">
      <c r="A208" s="790"/>
      <c r="B208" s="787"/>
      <c r="C208" s="452"/>
      <c r="D208" s="457"/>
      <c r="E208" s="454"/>
      <c r="F208" s="455"/>
      <c r="G208" s="75"/>
      <c r="H208" s="75"/>
      <c r="I208" s="75"/>
      <c r="J208" s="75"/>
      <c r="K208" s="75"/>
      <c r="L208" s="75"/>
      <c r="M208" s="75"/>
      <c r="N208" s="75"/>
      <c r="O208" s="75"/>
      <c r="P208" s="75"/>
    </row>
    <row r="209" spans="1:16" ht="15.75">
      <c r="A209" s="790"/>
      <c r="B209" s="787"/>
      <c r="C209" s="787" t="s">
        <v>1360</v>
      </c>
      <c r="D209" s="444" t="s">
        <v>606</v>
      </c>
      <c r="E209" s="445" t="e">
        <f>VLOOKUP($C$5,'Kab-Kot'!$D$4:$AA$517,22,FALSE)</f>
        <v>#N/A</v>
      </c>
      <c r="F209" s="446" t="e">
        <f>IF((E209&gt;E211),"Salah: Kab &gt; Tertinggi Prov",IF((E209&lt;E212),"Salah: Kab &lt; Terendah Prov","OK"))</f>
        <v>#N/A</v>
      </c>
      <c r="G209" s="784"/>
      <c r="H209" s="784"/>
      <c r="I209" s="784"/>
      <c r="J209" s="784"/>
      <c r="K209" s="784"/>
      <c r="L209" s="784"/>
      <c r="M209" s="784"/>
      <c r="N209" s="784"/>
      <c r="O209" s="785" t="e">
        <f>IF(E209&gt;(E211+E213)/2,1,IF(E209&lt;(E212+E213)/2,0,IF(E209&gt;(0.8*E213+0.2*E211),0.75,IF(E209&lt;(0.8*E213+0.2*E212),0.25,IF(E209&gt;=(0.8*E213+0.2*E212),0.5,"error")))))</f>
        <v>#N/A</v>
      </c>
      <c r="P209" s="788" t="e">
        <f>AVERAGE(O209:O217)</f>
        <v>#N/A</v>
      </c>
    </row>
    <row r="210" spans="1:16" ht="15.75">
      <c r="A210" s="790"/>
      <c r="B210" s="787"/>
      <c r="C210" s="787"/>
      <c r="D210" s="447"/>
      <c r="E210" s="448"/>
      <c r="F210" s="446" t="e">
        <f>IF((E209&gt;E215),"Salah: Kab &gt; Tertinggi Nasional",IF((E209&lt;E216),"Salah: Kab &lt; Terendah Nasional","OK"))</f>
        <v>#N/A</v>
      </c>
      <c r="G210" s="784"/>
      <c r="H210" s="784"/>
      <c r="I210" s="784"/>
      <c r="J210" s="784"/>
      <c r="K210" s="784"/>
      <c r="L210" s="784"/>
      <c r="M210" s="784"/>
      <c r="N210" s="784"/>
      <c r="O210" s="785"/>
      <c r="P210" s="788"/>
    </row>
    <row r="211" spans="1:16" ht="15.75">
      <c r="A211" s="790"/>
      <c r="B211" s="787"/>
      <c r="C211" s="787"/>
      <c r="D211" s="444" t="s">
        <v>607</v>
      </c>
      <c r="E211" s="445" t="e">
        <f>VLOOKUP($C$4,'min-max'!$C$4:$AW$37,42,FALSE)</f>
        <v>#N/A</v>
      </c>
      <c r="F211" s="446" t="e">
        <f>IF((E211&lt;E212),"Salah: Tertinggi &lt; Terendah",IF((E211&gt;E215),"Salah: Tertinggi Prov &gt; Tertinggi Nasional","OK"))</f>
        <v>#N/A</v>
      </c>
      <c r="G211" s="784"/>
      <c r="H211" s="784"/>
      <c r="I211" s="784"/>
      <c r="J211" s="784"/>
      <c r="K211" s="784"/>
      <c r="L211" s="784"/>
      <c r="M211" s="784"/>
      <c r="N211" s="784"/>
      <c r="O211" s="785"/>
      <c r="P211" s="788"/>
    </row>
    <row r="212" spans="1:16" ht="15.75">
      <c r="A212" s="790"/>
      <c r="B212" s="787"/>
      <c r="C212" s="787"/>
      <c r="D212" s="444" t="s">
        <v>608</v>
      </c>
      <c r="E212" s="445" t="e">
        <f>VLOOKUP($C$4,'min-max'!$C$4:$AW$37,43,FALSE)</f>
        <v>#N/A</v>
      </c>
      <c r="F212" s="446" t="e">
        <f>IF((E212&gt;E211),"Salah: Terendah &gt; Tertinggi",IF((E212&lt;E216),"Salah: Terendah Prov &lt; Terendah Nasional","OK"))</f>
        <v>#N/A</v>
      </c>
      <c r="G212" s="784"/>
      <c r="H212" s="784"/>
      <c r="I212" s="784"/>
      <c r="J212" s="784"/>
      <c r="K212" s="784"/>
      <c r="L212" s="784"/>
      <c r="M212" s="784"/>
      <c r="N212" s="784"/>
      <c r="O212" s="785"/>
      <c r="P212" s="788"/>
    </row>
    <row r="213" spans="1:16" ht="15.75">
      <c r="A213" s="790"/>
      <c r="B213" s="787"/>
      <c r="C213" s="787"/>
      <c r="D213" s="444" t="s">
        <v>609</v>
      </c>
      <c r="E213" s="445" t="e">
        <f>AVERAGEIF('Kab-Kot'!$C:$C,$C$4,'Kab-Kot'!$Y:$Y)</f>
        <v>#DIV/0!</v>
      </c>
      <c r="F213" s="446" t="e">
        <f>IF((E213&gt;E211),"Salah: Rata2 &gt; Tertinggi",IF((E213&lt;E212),"Salah: Rata2 &lt; Terendah","OK"))</f>
        <v>#DIV/0!</v>
      </c>
      <c r="G213" s="784"/>
      <c r="H213" s="784"/>
      <c r="I213" s="784"/>
      <c r="J213" s="784"/>
      <c r="K213" s="784"/>
      <c r="L213" s="784"/>
      <c r="M213" s="784"/>
      <c r="N213" s="784"/>
      <c r="O213" s="785"/>
      <c r="P213" s="788"/>
    </row>
    <row r="214" spans="1:16" ht="15.75">
      <c r="A214" s="790"/>
      <c r="B214" s="787"/>
      <c r="C214" s="787"/>
      <c r="D214" s="449"/>
      <c r="E214" s="448"/>
      <c r="F214" s="450"/>
      <c r="G214" s="462"/>
      <c r="H214" s="462"/>
      <c r="I214" s="462"/>
      <c r="J214" s="462"/>
      <c r="K214" s="462"/>
      <c r="L214" s="462"/>
      <c r="M214" s="462"/>
      <c r="N214" s="462"/>
      <c r="O214" s="450"/>
      <c r="P214" s="788"/>
    </row>
    <row r="215" spans="1:16" ht="15.75">
      <c r="A215" s="790"/>
      <c r="B215" s="787"/>
      <c r="C215" s="787"/>
      <c r="D215" s="444" t="s">
        <v>610</v>
      </c>
      <c r="E215" s="445">
        <f>MAX('Kab-Kot'!$Y$4:$Y$517)</f>
        <v>580.70380540135545</v>
      </c>
      <c r="F215" s="446" t="str">
        <f>IF((E215&lt;E216),"Salah: Tertinggi &lt; Terendah","OK")</f>
        <v>OK</v>
      </c>
      <c r="G215" s="784"/>
      <c r="H215" s="784"/>
      <c r="I215" s="784"/>
      <c r="J215" s="784"/>
      <c r="K215" s="784"/>
      <c r="L215" s="784"/>
      <c r="M215" s="784"/>
      <c r="N215" s="784"/>
      <c r="O215" s="785" t="e">
        <f>IF(E209&gt;(E215+E217)/2,1,IF(E209&lt;(E216+E217)/2,0,IF(E209&gt;(0.8*E217+0.2*E215),0.75,IF(E209&lt;(0.8*E217+0.2*E216),0.25,IF(E209&gt;=(0.8*E217+0.2*E216),0.5,"error")))))</f>
        <v>#N/A</v>
      </c>
      <c r="P215" s="788"/>
    </row>
    <row r="216" spans="1:16" ht="15.75">
      <c r="A216" s="790"/>
      <c r="B216" s="787"/>
      <c r="C216" s="787"/>
      <c r="D216" s="444" t="s">
        <v>611</v>
      </c>
      <c r="E216" s="445">
        <f>MIN('Kab-Kot'!$Y$4:$Y$517)</f>
        <v>5.4337839799947636</v>
      </c>
      <c r="F216" s="446" t="str">
        <f>IF((E216&gt;E215),"Salah: Terendah &gt; Tertinggi","OK")</f>
        <v>OK</v>
      </c>
      <c r="G216" s="784"/>
      <c r="H216" s="784"/>
      <c r="I216" s="784"/>
      <c r="J216" s="784"/>
      <c r="K216" s="784"/>
      <c r="L216" s="784"/>
      <c r="M216" s="784"/>
      <c r="N216" s="784"/>
      <c r="O216" s="785"/>
      <c r="P216" s="788"/>
    </row>
    <row r="217" spans="1:16" ht="15.75">
      <c r="A217" s="790"/>
      <c r="B217" s="787"/>
      <c r="C217" s="787"/>
      <c r="D217" s="444" t="s">
        <v>612</v>
      </c>
      <c r="E217" s="445">
        <f>AVERAGE('Kab-Kot'!$Y$4:$Y$517)</f>
        <v>45.886004814325204</v>
      </c>
      <c r="F217" s="446" t="str">
        <f>IF((E217&gt;E215),"Salah: Rata2 &gt; Tertinggi",IF((E217&lt;E216),"Salah: Rata2 &lt; Terendah","OK"))</f>
        <v>OK</v>
      </c>
      <c r="G217" s="784"/>
      <c r="H217" s="784"/>
      <c r="I217" s="784"/>
      <c r="J217" s="784"/>
      <c r="K217" s="784"/>
      <c r="L217" s="784"/>
      <c r="M217" s="784"/>
      <c r="N217" s="784"/>
      <c r="O217" s="785"/>
      <c r="P217" s="788"/>
    </row>
    <row r="218" spans="1:16" ht="15">
      <c r="A218" s="790"/>
      <c r="B218" s="787"/>
      <c r="C218" s="452"/>
      <c r="D218" s="457"/>
      <c r="E218" s="454"/>
      <c r="F218" s="455"/>
      <c r="G218" s="462"/>
      <c r="H218" s="462"/>
      <c r="I218" s="462"/>
      <c r="J218" s="462"/>
      <c r="K218" s="462"/>
      <c r="L218" s="462"/>
      <c r="M218" s="462"/>
      <c r="N218" s="462"/>
      <c r="O218" s="462"/>
      <c r="P218" s="462"/>
    </row>
    <row r="219" spans="1:16" ht="15.75">
      <c r="A219" s="790"/>
      <c r="B219" s="787"/>
      <c r="C219" s="787" t="s">
        <v>641</v>
      </c>
      <c r="D219" s="444" t="s">
        <v>606</v>
      </c>
      <c r="E219" s="445" t="e">
        <f>VLOOKUP($C$5,'Kab-Kot'!$D$4:$AA$517,23,FALSE)</f>
        <v>#N/A</v>
      </c>
      <c r="F219" s="446" t="e">
        <f>IF((E219&gt;E221),"Salah: Kab &gt; Tertinggi Prov",IF((E219&lt;E222),"Salah: Kab &lt; Terendah Prov","OK"))</f>
        <v>#N/A</v>
      </c>
      <c r="G219" s="784"/>
      <c r="H219" s="784"/>
      <c r="I219" s="784"/>
      <c r="J219" s="784"/>
      <c r="K219" s="784"/>
      <c r="L219" s="784"/>
      <c r="M219" s="784"/>
      <c r="N219" s="784"/>
      <c r="O219" s="785" t="e">
        <f>IF(E219&gt;(E221+E223)/2,1,IF(E219&lt;(E222+E223)/2,0,IF(E219&gt;(0.8*E223+0.2*E221),0.75,IF(E219&lt;(0.8*E223+0.2*E222),0.25,IF(E219&gt;=(0.8*E223+0.2*E222),0.5,"error")))))</f>
        <v>#N/A</v>
      </c>
      <c r="P219" s="788" t="e">
        <f>AVERAGE(O219:O227)</f>
        <v>#N/A</v>
      </c>
    </row>
    <row r="220" spans="1:16" ht="15.75">
      <c r="A220" s="790"/>
      <c r="B220" s="787"/>
      <c r="C220" s="787"/>
      <c r="D220" s="447"/>
      <c r="E220" s="448"/>
      <c r="F220" s="446" t="e">
        <f>IF((E219&gt;E225),"Salah: Kab &gt; Tertinggi Nasional",IF((E219&lt;E226),"Salah: Kab &lt; Terendah Nasional","OK"))</f>
        <v>#N/A</v>
      </c>
      <c r="G220" s="784"/>
      <c r="H220" s="784"/>
      <c r="I220" s="784"/>
      <c r="J220" s="784"/>
      <c r="K220" s="784"/>
      <c r="L220" s="784"/>
      <c r="M220" s="784"/>
      <c r="N220" s="784"/>
      <c r="O220" s="785"/>
      <c r="P220" s="788"/>
    </row>
    <row r="221" spans="1:16" ht="15.75">
      <c r="A221" s="790"/>
      <c r="B221" s="787"/>
      <c r="C221" s="787"/>
      <c r="D221" s="444" t="s">
        <v>607</v>
      </c>
      <c r="E221" s="445" t="e">
        <f>VLOOKUP($C$4,'min-max'!$C$4:$AW$37,44,FALSE)</f>
        <v>#N/A</v>
      </c>
      <c r="F221" s="446" t="e">
        <f>IF((E221&lt;E222),"Salah: Tertinggi &lt; Terendah",IF((E221&gt;E225),"Salah: Tertinggi Prov &gt; Tertinggi Nasional","OK"))</f>
        <v>#N/A</v>
      </c>
      <c r="G221" s="784"/>
      <c r="H221" s="784"/>
      <c r="I221" s="784"/>
      <c r="J221" s="784"/>
      <c r="K221" s="784"/>
      <c r="L221" s="784"/>
      <c r="M221" s="784"/>
      <c r="N221" s="784"/>
      <c r="O221" s="785"/>
      <c r="P221" s="788"/>
    </row>
    <row r="222" spans="1:16" ht="15.75">
      <c r="A222" s="790"/>
      <c r="B222" s="787"/>
      <c r="C222" s="787"/>
      <c r="D222" s="444" t="s">
        <v>608</v>
      </c>
      <c r="E222" s="445" t="e">
        <f>VLOOKUP($C$4,'min-max'!$C$4:$AW$37,45,FALSE)</f>
        <v>#N/A</v>
      </c>
      <c r="F222" s="446" t="e">
        <f>IF((E222&gt;E221),"Salah: Terendah &gt; Tertinggi",IF((E222&lt;E226),"Salah: Terendah Prov &lt; Terendah Nasional","OK"))</f>
        <v>#N/A</v>
      </c>
      <c r="G222" s="784"/>
      <c r="H222" s="784"/>
      <c r="I222" s="784"/>
      <c r="J222" s="784"/>
      <c r="K222" s="784"/>
      <c r="L222" s="784"/>
      <c r="M222" s="784"/>
      <c r="N222" s="784"/>
      <c r="O222" s="785"/>
      <c r="P222" s="788"/>
    </row>
    <row r="223" spans="1:16" ht="30">
      <c r="A223" s="790"/>
      <c r="B223" s="787"/>
      <c r="C223" s="787"/>
      <c r="D223" s="444" t="s">
        <v>640</v>
      </c>
      <c r="E223" s="445" t="e">
        <f>AVERAGEIF('Kab-Kot'!$C:$C,$C$4,'Kab-Kot'!$Z:$Z)</f>
        <v>#DIV/0!</v>
      </c>
      <c r="F223" s="446" t="e">
        <f>IF((E223&gt;E221),"Salah: Rata2 &gt; Tertinggi",IF((E223&lt;E222),"Salah: Rata2 &lt; Terendah","OK"))</f>
        <v>#DIV/0!</v>
      </c>
      <c r="G223" s="784"/>
      <c r="H223" s="784"/>
      <c r="I223" s="784"/>
      <c r="J223" s="784"/>
      <c r="K223" s="784"/>
      <c r="L223" s="784"/>
      <c r="M223" s="784"/>
      <c r="N223" s="784"/>
      <c r="O223" s="785"/>
      <c r="P223" s="788"/>
    </row>
    <row r="224" spans="1:16" ht="15.75">
      <c r="A224" s="790"/>
      <c r="B224" s="787"/>
      <c r="C224" s="787"/>
      <c r="D224" s="449"/>
      <c r="E224" s="448"/>
      <c r="F224" s="450"/>
      <c r="G224" s="75"/>
      <c r="H224" s="75"/>
      <c r="I224" s="75"/>
      <c r="J224" s="75"/>
      <c r="K224" s="75"/>
      <c r="L224" s="75"/>
      <c r="M224" s="75"/>
      <c r="N224" s="75"/>
      <c r="O224" s="450"/>
      <c r="P224" s="788"/>
    </row>
    <row r="225" spans="1:16" ht="15.75">
      <c r="A225" s="790"/>
      <c r="B225" s="787"/>
      <c r="C225" s="787"/>
      <c r="D225" s="444" t="s">
        <v>610</v>
      </c>
      <c r="E225" s="445">
        <f>MAX('Kab-Kot'!$Z$4:$Z$517)</f>
        <v>377965.88227568415</v>
      </c>
      <c r="F225" s="446" t="str">
        <f>IF((E225&lt;E226),"Salah: Tertinggi &lt; Terendah","OK")</f>
        <v>OK</v>
      </c>
      <c r="G225" s="784"/>
      <c r="H225" s="784"/>
      <c r="I225" s="784"/>
      <c r="J225" s="784"/>
      <c r="K225" s="784"/>
      <c r="L225" s="784"/>
      <c r="M225" s="784"/>
      <c r="N225" s="784"/>
      <c r="O225" s="785" t="e">
        <f>IF(E219&gt;(E225+E227)/2,1,IF(E219&lt;(E226+E227)/2,0,IF(E219&gt;(0.8*E227+0.2*E225),0.75,IF(E219&lt;(0.8*E227+0.2*E226),0.25,IF(E219&gt;=(0.8*E227+0.2*E226),0.5,"error")))))</f>
        <v>#N/A</v>
      </c>
      <c r="P225" s="788"/>
    </row>
    <row r="226" spans="1:16" ht="15.75">
      <c r="A226" s="790"/>
      <c r="B226" s="787"/>
      <c r="C226" s="787"/>
      <c r="D226" s="444" t="s">
        <v>611</v>
      </c>
      <c r="E226" s="445">
        <f>MIN('Kab-Kot'!$Z$4:$Z$517)</f>
        <v>116.58816262136988</v>
      </c>
      <c r="F226" s="446" t="str">
        <f>IF((E226&gt;E225),"Salah: Terendah &gt; Tertinggi","OK")</f>
        <v>OK</v>
      </c>
      <c r="G226" s="784"/>
      <c r="H226" s="784"/>
      <c r="I226" s="784"/>
      <c r="J226" s="784"/>
      <c r="K226" s="784"/>
      <c r="L226" s="784"/>
      <c r="M226" s="784"/>
      <c r="N226" s="784"/>
      <c r="O226" s="785"/>
      <c r="P226" s="788"/>
    </row>
    <row r="227" spans="1:16" ht="15.75">
      <c r="A227" s="790"/>
      <c r="B227" s="787"/>
      <c r="C227" s="787"/>
      <c r="D227" s="444" t="s">
        <v>612</v>
      </c>
      <c r="E227" s="445">
        <f>AVERAGE('Kab-Kot'!$Z$4:$Z$517)</f>
        <v>18542.69471999384</v>
      </c>
      <c r="F227" s="446" t="str">
        <f>IF((E227&gt;E225),"Salah: Rata2 &gt; Tertinggi",IF((E227&lt;E226),"Salah: Rata2 &lt; Terendah","OK"))</f>
        <v>OK</v>
      </c>
      <c r="G227" s="784"/>
      <c r="H227" s="784"/>
      <c r="I227" s="784"/>
      <c r="J227" s="784"/>
      <c r="K227" s="784"/>
      <c r="L227" s="784"/>
      <c r="M227" s="784"/>
      <c r="N227" s="784"/>
      <c r="O227" s="785"/>
      <c r="P227" s="788"/>
    </row>
    <row r="228" spans="1:16" ht="15">
      <c r="A228" s="790"/>
      <c r="B228" s="787"/>
      <c r="C228" s="452"/>
      <c r="D228" s="453"/>
      <c r="E228" s="454"/>
      <c r="F228" s="455"/>
      <c r="G228" s="75"/>
      <c r="H228" s="75"/>
      <c r="I228" s="75"/>
      <c r="J228" s="75"/>
      <c r="K228" s="75"/>
      <c r="L228" s="75"/>
      <c r="M228" s="75"/>
      <c r="N228" s="75"/>
      <c r="O228" s="75"/>
      <c r="P228" s="75"/>
    </row>
    <row r="229" spans="1:16" ht="15.75">
      <c r="A229" s="790"/>
      <c r="B229" s="787"/>
      <c r="C229" s="787" t="s">
        <v>642</v>
      </c>
      <c r="D229" s="444" t="s">
        <v>606</v>
      </c>
      <c r="E229" s="445" t="e">
        <f>VLOOKUP($C$5,'Kab-Kot'!$D$4:$AA$517,24,FALSE)</f>
        <v>#N/A</v>
      </c>
      <c r="F229" s="446" t="e">
        <f>IF((E229&gt;E231),"Salah: Kab &gt; Tertinggi Prov",IF((E229&lt;E232),"Salah: Kab &lt; Terendah Prov","OK"))</f>
        <v>#N/A</v>
      </c>
      <c r="G229" s="784"/>
      <c r="H229" s="784"/>
      <c r="I229" s="784"/>
      <c r="J229" s="784"/>
      <c r="K229" s="784"/>
      <c r="L229" s="784"/>
      <c r="M229" s="784"/>
      <c r="N229" s="784"/>
      <c r="O229" s="785" t="e">
        <f>IF(E229&gt;(E231+E233)/2,1,IF(E229&lt;(E232+E233)/2,0,IF(E229&gt;(0.8*E233+0.2*E231),0.75,IF(E229&lt;(0.8*E233+0.2*E232),0.25,IF(E229&gt;=(0.8*E233+0.2*E232),0.5,"error")))))</f>
        <v>#N/A</v>
      </c>
      <c r="P229" s="788" t="e">
        <f>AVERAGE(O229:O237)</f>
        <v>#N/A</v>
      </c>
    </row>
    <row r="230" spans="1:16" ht="15.75">
      <c r="A230" s="790"/>
      <c r="B230" s="787"/>
      <c r="C230" s="787"/>
      <c r="D230" s="447"/>
      <c r="E230" s="448"/>
      <c r="F230" s="446" t="e">
        <f>IF((E229&gt;E235),"Salah: Kab &gt; Tertinggi Nasional",IF((E229&lt;E236),"Salah: Kab &lt; Terendah Nasional","OK"))</f>
        <v>#N/A</v>
      </c>
      <c r="G230" s="784"/>
      <c r="H230" s="784"/>
      <c r="I230" s="784"/>
      <c r="J230" s="784"/>
      <c r="K230" s="784"/>
      <c r="L230" s="784"/>
      <c r="M230" s="784"/>
      <c r="N230" s="784"/>
      <c r="O230" s="785"/>
      <c r="P230" s="788"/>
    </row>
    <row r="231" spans="1:16" ht="15.75">
      <c r="A231" s="790"/>
      <c r="B231" s="787"/>
      <c r="C231" s="787"/>
      <c r="D231" s="444" t="s">
        <v>607</v>
      </c>
      <c r="E231" s="445" t="e">
        <f>VLOOKUP($C$4,'min-max'!$C$4:$AW$37,46,FALSE)</f>
        <v>#N/A</v>
      </c>
      <c r="F231" s="446" t="e">
        <f>IF((E231&lt;E232),"Salah: Tertinggi &lt; Terendah",IF((E231&gt;E235),"Salah: Tertinggi Prov &gt; Tertinggi Nasional","OK"))</f>
        <v>#N/A</v>
      </c>
      <c r="G231" s="784"/>
      <c r="H231" s="784"/>
      <c r="I231" s="784"/>
      <c r="J231" s="784"/>
      <c r="K231" s="784"/>
      <c r="L231" s="784"/>
      <c r="M231" s="784"/>
      <c r="N231" s="784"/>
      <c r="O231" s="785"/>
      <c r="P231" s="788"/>
    </row>
    <row r="232" spans="1:16" ht="15.75">
      <c r="A232" s="790"/>
      <c r="B232" s="787"/>
      <c r="C232" s="787"/>
      <c r="D232" s="444" t="s">
        <v>608</v>
      </c>
      <c r="E232" s="445" t="e">
        <f>VLOOKUP($C$4,'min-max'!$C$4:$AW$37,47,FALSE)</f>
        <v>#N/A</v>
      </c>
      <c r="F232" s="446" t="e">
        <f>IF((E232&gt;E231),"Salah: Terendah &gt; Tertinggi",IF((E232&lt;E236),"Salah: Terendah Prov &lt; Terendah Nasional","OK"))</f>
        <v>#N/A</v>
      </c>
      <c r="G232" s="784"/>
      <c r="H232" s="784"/>
      <c r="I232" s="784"/>
      <c r="J232" s="784"/>
      <c r="K232" s="784"/>
      <c r="L232" s="784"/>
      <c r="M232" s="784"/>
      <c r="N232" s="784"/>
      <c r="O232" s="785"/>
      <c r="P232" s="788"/>
    </row>
    <row r="233" spans="1:16" ht="15.75">
      <c r="A233" s="790"/>
      <c r="B233" s="787"/>
      <c r="C233" s="787"/>
      <c r="D233" s="444" t="s">
        <v>609</v>
      </c>
      <c r="E233" s="445" t="e">
        <f>AVERAGEIF('Kab-Kot'!$C:$C,$C$4,'Kab-Kot'!$AA:$AA)</f>
        <v>#DIV/0!</v>
      </c>
      <c r="F233" s="446" t="e">
        <f>IF((E233&gt;E231),"Salah: Rata2 &gt; Tertinggi",IF((E233&lt;E232),"Salah: Rata2 &lt; Terendah","OK"))</f>
        <v>#DIV/0!</v>
      </c>
      <c r="G233" s="784"/>
      <c r="H233" s="784"/>
      <c r="I233" s="784"/>
      <c r="J233" s="784"/>
      <c r="K233" s="784"/>
      <c r="L233" s="784"/>
      <c r="M233" s="784"/>
      <c r="N233" s="784"/>
      <c r="O233" s="785"/>
      <c r="P233" s="788"/>
    </row>
    <row r="234" spans="1:16" ht="15.75">
      <c r="A234" s="790"/>
      <c r="B234" s="787"/>
      <c r="C234" s="787"/>
      <c r="D234" s="449"/>
      <c r="E234" s="448"/>
      <c r="F234" s="450"/>
      <c r="G234" s="75"/>
      <c r="H234" s="75"/>
      <c r="I234" s="75"/>
      <c r="J234" s="75"/>
      <c r="K234" s="75"/>
      <c r="L234" s="75"/>
      <c r="M234" s="75"/>
      <c r="N234" s="75"/>
      <c r="O234" s="450"/>
      <c r="P234" s="788"/>
    </row>
    <row r="235" spans="1:16" ht="15.75">
      <c r="A235" s="790"/>
      <c r="B235" s="787"/>
      <c r="C235" s="787"/>
      <c r="D235" s="444" t="s">
        <v>610</v>
      </c>
      <c r="E235" s="445">
        <f>MAX('Kab-Kot'!$AA$4:$AA$517)</f>
        <v>37.118752047474999</v>
      </c>
      <c r="F235" s="446" t="str">
        <f>IF((E235&lt;E236),"Salah: Tertinggi &lt; Terendah","OK")</f>
        <v>OK</v>
      </c>
      <c r="G235" s="784"/>
      <c r="H235" s="784"/>
      <c r="I235" s="784"/>
      <c r="J235" s="784"/>
      <c r="K235" s="784"/>
      <c r="L235" s="784"/>
      <c r="M235" s="784"/>
      <c r="N235" s="784"/>
      <c r="O235" s="785" t="e">
        <f>IF(E229&gt;(E235+E237)/2,1,IF(E229&lt;(E236+E237)/2,0,IF(E229&gt;(0.8*E237+0.2*E235),0.75,IF(E229&lt;(0.8*E237+0.2*E236),0.25,IF(E229&gt;=(0.8*E237+0.2*E236),0.5,"error")))))</f>
        <v>#N/A</v>
      </c>
      <c r="P235" s="788"/>
    </row>
    <row r="236" spans="1:16" ht="15.75">
      <c r="A236" s="790"/>
      <c r="B236" s="787"/>
      <c r="C236" s="787"/>
      <c r="D236" s="444" t="s">
        <v>611</v>
      </c>
      <c r="E236" s="445">
        <f>MIN('Kab-Kot'!$AA$4:$AA$517)</f>
        <v>-4.7850183005703144</v>
      </c>
      <c r="F236" s="446" t="str">
        <f>IF((E236&gt;E235),"Salah: Terendah &gt; Tertinggi","OK")</f>
        <v>OK</v>
      </c>
      <c r="G236" s="784"/>
      <c r="H236" s="784"/>
      <c r="I236" s="784"/>
      <c r="J236" s="784"/>
      <c r="K236" s="784"/>
      <c r="L236" s="784"/>
      <c r="M236" s="784"/>
      <c r="N236" s="784"/>
      <c r="O236" s="785"/>
      <c r="P236" s="788"/>
    </row>
    <row r="237" spans="1:16" ht="15.75">
      <c r="A237" s="790"/>
      <c r="B237" s="787"/>
      <c r="C237" s="787"/>
      <c r="D237" s="444" t="s">
        <v>612</v>
      </c>
      <c r="E237" s="445">
        <f>AVERAGE('Kab-Kot'!$AA$4:$AA$517)</f>
        <v>5.5077197261589435</v>
      </c>
      <c r="F237" s="446" t="str">
        <f>IF((E237&gt;E235),"Salah: Rata2 &gt; Tertinggi",IF((E237&lt;E236),"Salah: Rata2 &lt; Terendah","OK"))</f>
        <v>OK</v>
      </c>
      <c r="G237" s="784"/>
      <c r="H237" s="784"/>
      <c r="I237" s="784"/>
      <c r="J237" s="784"/>
      <c r="K237" s="784"/>
      <c r="L237" s="784"/>
      <c r="M237" s="784"/>
      <c r="N237" s="784"/>
      <c r="O237" s="785"/>
      <c r="P237" s="788"/>
    </row>
    <row r="238" spans="1:16" ht="15" customHeight="1">
      <c r="A238" s="456"/>
      <c r="B238" s="452"/>
      <c r="C238" s="452"/>
      <c r="D238" s="452"/>
      <c r="E238" s="452"/>
      <c r="F238" s="452"/>
      <c r="G238" s="75"/>
      <c r="H238" s="75"/>
      <c r="I238" s="75"/>
      <c r="J238" s="75"/>
      <c r="K238" s="75"/>
      <c r="L238" s="75"/>
      <c r="M238" s="75"/>
      <c r="N238" s="75"/>
      <c r="O238" s="75"/>
      <c r="P238" s="75"/>
    </row>
    <row r="239" spans="1:16" ht="18">
      <c r="A239" s="463"/>
      <c r="B239" s="463"/>
      <c r="C239" s="464"/>
      <c r="D239" s="463"/>
      <c r="E239" s="463"/>
      <c r="F239" s="463"/>
      <c r="G239" s="465"/>
      <c r="H239" s="466" t="e">
        <f>AVERAGE(H9:H237)</f>
        <v>#N/A</v>
      </c>
      <c r="I239" s="467"/>
      <c r="J239" s="466" t="e">
        <f>AVERAGE(J9:J237)</f>
        <v>#N/A</v>
      </c>
      <c r="K239" s="458"/>
      <c r="L239" s="466" t="e">
        <f>AVERAGE(L9:L237)</f>
        <v>#N/A</v>
      </c>
      <c r="M239" s="75"/>
      <c r="N239" s="466" t="e">
        <f>AVERAGE(N9:N237)</f>
        <v>#N/A</v>
      </c>
      <c r="O239" s="75"/>
      <c r="P239" s="466" t="e">
        <f>AVERAGE(P9:P237)</f>
        <v>#N/A</v>
      </c>
    </row>
    <row r="240" spans="1:16" ht="18">
      <c r="A240" s="463"/>
      <c r="B240" s="463"/>
      <c r="C240" s="464"/>
      <c r="D240" s="463"/>
      <c r="E240" s="463"/>
      <c r="F240" s="463"/>
      <c r="G240" s="463"/>
      <c r="H240" s="467"/>
      <c r="I240" s="467"/>
      <c r="J240" s="467"/>
      <c r="K240" s="467"/>
      <c r="L240" s="467"/>
      <c r="M240" s="94"/>
      <c r="N240" s="467"/>
      <c r="O240" s="467"/>
      <c r="P240" s="467"/>
    </row>
    <row r="242" spans="3:7">
      <c r="C242" s="50"/>
    </row>
    <row r="243" spans="3:7" ht="15">
      <c r="C243" s="50"/>
      <c r="E243" s="468"/>
      <c r="F243" s="468"/>
      <c r="G243" s="468"/>
    </row>
    <row r="244" spans="3:7" ht="15">
      <c r="C244" s="50"/>
      <c r="E244" s="468"/>
      <c r="F244" s="468"/>
      <c r="G244" s="468"/>
    </row>
    <row r="245" spans="3:7" ht="15">
      <c r="C245" s="50"/>
      <c r="E245" s="469"/>
      <c r="F245" s="469"/>
      <c r="G245" s="469"/>
    </row>
    <row r="246" spans="3:7" ht="15">
      <c r="C246" s="50"/>
      <c r="E246" s="469"/>
      <c r="F246" s="469"/>
      <c r="G246" s="469"/>
    </row>
    <row r="247" spans="3:7">
      <c r="C247" s="50"/>
    </row>
  </sheetData>
  <mergeCells count="470">
    <mergeCell ref="A199:A237"/>
    <mergeCell ref="G195:G197"/>
    <mergeCell ref="L199:L203"/>
    <mergeCell ref="M195:M197"/>
    <mergeCell ref="L195:L197"/>
    <mergeCell ref="K199:K203"/>
    <mergeCell ref="J195:J197"/>
    <mergeCell ref="K195:K197"/>
    <mergeCell ref="M205:M207"/>
    <mergeCell ref="I195:I197"/>
    <mergeCell ref="A169:A197"/>
    <mergeCell ref="B169:B197"/>
    <mergeCell ref="L225:L227"/>
    <mergeCell ref="C219:C227"/>
    <mergeCell ref="H235:H237"/>
    <mergeCell ref="I225:I227"/>
    <mergeCell ref="J225:J227"/>
    <mergeCell ref="I229:I233"/>
    <mergeCell ref="K189:K193"/>
    <mergeCell ref="J205:J207"/>
    <mergeCell ref="B199:B237"/>
    <mergeCell ref="J215:J217"/>
    <mergeCell ref="C199:C207"/>
    <mergeCell ref="K225:K227"/>
    <mergeCell ref="P99:P103"/>
    <mergeCell ref="K109:K113"/>
    <mergeCell ref="P119:P123"/>
    <mergeCell ref="P105:P107"/>
    <mergeCell ref="N109:N113"/>
    <mergeCell ref="P135:P137"/>
    <mergeCell ref="P39:P43"/>
    <mergeCell ref="G89:G93"/>
    <mergeCell ref="N105:N107"/>
    <mergeCell ref="I89:I93"/>
    <mergeCell ref="L99:L103"/>
    <mergeCell ref="L94:L97"/>
    <mergeCell ref="M94:M97"/>
    <mergeCell ref="H94:H97"/>
    <mergeCell ref="P85:P87"/>
    <mergeCell ref="I79:I83"/>
    <mergeCell ref="P79:P83"/>
    <mergeCell ref="O59:O63"/>
    <mergeCell ref="J55:J57"/>
    <mergeCell ref="I59:I63"/>
    <mergeCell ref="O55:O57"/>
    <mergeCell ref="P55:P57"/>
    <mergeCell ref="M39:M43"/>
    <mergeCell ref="N45:N47"/>
    <mergeCell ref="P175:P177"/>
    <mergeCell ref="K185:K187"/>
    <mergeCell ref="I179:I183"/>
    <mergeCell ref="C169:C177"/>
    <mergeCell ref="I144:I158"/>
    <mergeCell ref="M164:M168"/>
    <mergeCell ref="P144:P158"/>
    <mergeCell ref="G179:G183"/>
    <mergeCell ref="L185:L187"/>
    <mergeCell ref="K175:K177"/>
    <mergeCell ref="L175:L177"/>
    <mergeCell ref="K165:K167"/>
    <mergeCell ref="O179:O183"/>
    <mergeCell ref="P179:P183"/>
    <mergeCell ref="K145:K147"/>
    <mergeCell ref="C179:C187"/>
    <mergeCell ref="H179:H183"/>
    <mergeCell ref="M179:M183"/>
    <mergeCell ref="G175:G177"/>
    <mergeCell ref="H175:H177"/>
    <mergeCell ref="I175:I177"/>
    <mergeCell ref="J175:J177"/>
    <mergeCell ref="G185:G187"/>
    <mergeCell ref="O164:O168"/>
    <mergeCell ref="A139:A167"/>
    <mergeCell ref="P159:P163"/>
    <mergeCell ref="J144:J158"/>
    <mergeCell ref="N159:N163"/>
    <mergeCell ref="K169:K173"/>
    <mergeCell ref="G139:G143"/>
    <mergeCell ref="M169:M173"/>
    <mergeCell ref="I139:I143"/>
    <mergeCell ref="H169:H173"/>
    <mergeCell ref="H164:H168"/>
    <mergeCell ref="G164:G168"/>
    <mergeCell ref="G144:G158"/>
    <mergeCell ref="H144:H158"/>
    <mergeCell ref="N164:N168"/>
    <mergeCell ref="P164:P168"/>
    <mergeCell ref="B139:B167"/>
    <mergeCell ref="P139:P143"/>
    <mergeCell ref="M139:M143"/>
    <mergeCell ref="O159:O163"/>
    <mergeCell ref="C159:C167"/>
    <mergeCell ref="G159:G163"/>
    <mergeCell ref="J169:J173"/>
    <mergeCell ref="K155:K157"/>
    <mergeCell ref="C139:C147"/>
    <mergeCell ref="C209:C217"/>
    <mergeCell ref="H229:H233"/>
    <mergeCell ref="G205:G207"/>
    <mergeCell ref="G219:G223"/>
    <mergeCell ref="N189:N197"/>
    <mergeCell ref="L189:L193"/>
    <mergeCell ref="M189:M193"/>
    <mergeCell ref="C189:C197"/>
    <mergeCell ref="K209:K213"/>
    <mergeCell ref="N205:N207"/>
    <mergeCell ref="G209:G213"/>
    <mergeCell ref="M215:M217"/>
    <mergeCell ref="N215:N217"/>
    <mergeCell ref="G189:G193"/>
    <mergeCell ref="J219:J223"/>
    <mergeCell ref="N229:N233"/>
    <mergeCell ref="L215:L217"/>
    <mergeCell ref="G215:G217"/>
    <mergeCell ref="H219:H223"/>
    <mergeCell ref="J209:J213"/>
    <mergeCell ref="G225:G227"/>
    <mergeCell ref="C229:C237"/>
    <mergeCell ref="P229:P237"/>
    <mergeCell ref="K219:K223"/>
    <mergeCell ref="P209:P217"/>
    <mergeCell ref="I199:I203"/>
    <mergeCell ref="I209:I213"/>
    <mergeCell ref="K235:K237"/>
    <mergeCell ref="N225:N227"/>
    <mergeCell ref="G235:G237"/>
    <mergeCell ref="M229:M233"/>
    <mergeCell ref="O235:O237"/>
    <mergeCell ref="G229:G233"/>
    <mergeCell ref="M209:M213"/>
    <mergeCell ref="N235:N237"/>
    <mergeCell ref="K215:K217"/>
    <mergeCell ref="K229:K233"/>
    <mergeCell ref="L219:L223"/>
    <mergeCell ref="M219:M223"/>
    <mergeCell ref="N219:N223"/>
    <mergeCell ref="G199:G203"/>
    <mergeCell ref="H199:H203"/>
    <mergeCell ref="O199:O203"/>
    <mergeCell ref="L235:L237"/>
    <mergeCell ref="J235:J237"/>
    <mergeCell ref="I235:I237"/>
    <mergeCell ref="C109:C117"/>
    <mergeCell ref="J119:J127"/>
    <mergeCell ref="O79:O83"/>
    <mergeCell ref="G135:G137"/>
    <mergeCell ref="I99:I103"/>
    <mergeCell ref="N119:N123"/>
    <mergeCell ref="O99:O103"/>
    <mergeCell ref="C99:C107"/>
    <mergeCell ref="P199:P207"/>
    <mergeCell ref="N179:N187"/>
    <mergeCell ref="J189:J193"/>
    <mergeCell ref="I189:I193"/>
    <mergeCell ref="O169:O173"/>
    <mergeCell ref="H139:H143"/>
    <mergeCell ref="G169:G173"/>
    <mergeCell ref="I169:I173"/>
    <mergeCell ref="N169:N177"/>
    <mergeCell ref="K179:K183"/>
    <mergeCell ref="M159:M163"/>
    <mergeCell ref="I164:I168"/>
    <mergeCell ref="J164:J168"/>
    <mergeCell ref="M144:M158"/>
    <mergeCell ref="O139:O143"/>
    <mergeCell ref="C149:C157"/>
    <mergeCell ref="N99:N103"/>
    <mergeCell ref="H115:H117"/>
    <mergeCell ref="L125:L127"/>
    <mergeCell ref="K115:K117"/>
    <mergeCell ref="L115:L117"/>
    <mergeCell ref="M115:M117"/>
    <mergeCell ref="K119:K123"/>
    <mergeCell ref="L119:L123"/>
    <mergeCell ref="O109:O113"/>
    <mergeCell ref="O229:O233"/>
    <mergeCell ref="O225:O227"/>
    <mergeCell ref="M235:M237"/>
    <mergeCell ref="L229:L233"/>
    <mergeCell ref="O219:O223"/>
    <mergeCell ref="I215:I217"/>
    <mergeCell ref="H225:H227"/>
    <mergeCell ref="N209:N213"/>
    <mergeCell ref="H215:H217"/>
    <mergeCell ref="I219:I223"/>
    <mergeCell ref="O209:O213"/>
    <mergeCell ref="M225:M227"/>
    <mergeCell ref="J229:J233"/>
    <mergeCell ref="O215:O217"/>
    <mergeCell ref="A89:A137"/>
    <mergeCell ref="K149:K153"/>
    <mergeCell ref="M125:M127"/>
    <mergeCell ref="I135:I137"/>
    <mergeCell ref="N125:N127"/>
    <mergeCell ref="O125:O127"/>
    <mergeCell ref="P125:P127"/>
    <mergeCell ref="O115:O117"/>
    <mergeCell ref="L129:L133"/>
    <mergeCell ref="N135:N137"/>
    <mergeCell ref="M129:M133"/>
    <mergeCell ref="N129:N133"/>
    <mergeCell ref="O129:O133"/>
    <mergeCell ref="P115:P117"/>
    <mergeCell ref="H105:H107"/>
    <mergeCell ref="G125:G127"/>
    <mergeCell ref="P109:P113"/>
    <mergeCell ref="J99:J107"/>
    <mergeCell ref="O119:O123"/>
    <mergeCell ref="K99:K103"/>
    <mergeCell ref="J109:J117"/>
    <mergeCell ref="M105:M107"/>
    <mergeCell ref="M119:M123"/>
    <mergeCell ref="N144:N158"/>
    <mergeCell ref="O7:P7"/>
    <mergeCell ref="D7:E8"/>
    <mergeCell ref="J185:J187"/>
    <mergeCell ref="H79:H87"/>
    <mergeCell ref="M85:M87"/>
    <mergeCell ref="K79:K83"/>
    <mergeCell ref="J79:J83"/>
    <mergeCell ref="I85:I87"/>
    <mergeCell ref="J85:J87"/>
    <mergeCell ref="K85:K87"/>
    <mergeCell ref="G109:G113"/>
    <mergeCell ref="H185:H187"/>
    <mergeCell ref="L179:L183"/>
    <mergeCell ref="J129:J137"/>
    <mergeCell ref="K129:K133"/>
    <mergeCell ref="M135:M137"/>
    <mergeCell ref="H159:H163"/>
    <mergeCell ref="O85:O87"/>
    <mergeCell ref="G79:G83"/>
    <mergeCell ref="I129:I133"/>
    <mergeCell ref="N85:N87"/>
    <mergeCell ref="G85:G87"/>
    <mergeCell ref="I109:I113"/>
    <mergeCell ref="G129:G133"/>
    <mergeCell ref="N139:N143"/>
    <mergeCell ref="L149:L157"/>
    <mergeCell ref="C129:C137"/>
    <mergeCell ref="A1:D1"/>
    <mergeCell ref="M9:M13"/>
    <mergeCell ref="N9:N13"/>
    <mergeCell ref="I9:I13"/>
    <mergeCell ref="J9:J13"/>
    <mergeCell ref="K9:K13"/>
    <mergeCell ref="J35:J37"/>
    <mergeCell ref="N19:N23"/>
    <mergeCell ref="H109:H113"/>
    <mergeCell ref="A7:A8"/>
    <mergeCell ref="C29:C37"/>
    <mergeCell ref="H39:H47"/>
    <mergeCell ref="G45:G47"/>
    <mergeCell ref="M7:N7"/>
    <mergeCell ref="G7:H7"/>
    <mergeCell ref="C119:C127"/>
    <mergeCell ref="H129:H133"/>
    <mergeCell ref="G119:G123"/>
    <mergeCell ref="H119:H123"/>
    <mergeCell ref="I119:I123"/>
    <mergeCell ref="C59:C67"/>
    <mergeCell ref="C49:C57"/>
    <mergeCell ref="N69:N73"/>
    <mergeCell ref="N65:N67"/>
    <mergeCell ref="O65:O67"/>
    <mergeCell ref="P65:P67"/>
    <mergeCell ref="O69:O73"/>
    <mergeCell ref="P49:P53"/>
    <mergeCell ref="J59:J63"/>
    <mergeCell ref="G55:G57"/>
    <mergeCell ref="H59:H67"/>
    <mergeCell ref="G59:G63"/>
    <mergeCell ref="N59:N63"/>
    <mergeCell ref="I49:I53"/>
    <mergeCell ref="J49:J53"/>
    <mergeCell ref="K55:K57"/>
    <mergeCell ref="N49:N53"/>
    <mergeCell ref="M59:M63"/>
    <mergeCell ref="H49:H57"/>
    <mergeCell ref="I55:I57"/>
    <mergeCell ref="G115:G117"/>
    <mergeCell ref="L139:L147"/>
    <mergeCell ref="I115:I117"/>
    <mergeCell ref="K125:K127"/>
    <mergeCell ref="H125:H127"/>
    <mergeCell ref="G94:G97"/>
    <mergeCell ref="I65:I67"/>
    <mergeCell ref="M69:M73"/>
    <mergeCell ref="M65:M67"/>
    <mergeCell ref="K65:K67"/>
    <mergeCell ref="J69:J73"/>
    <mergeCell ref="J65:J67"/>
    <mergeCell ref="L65:L67"/>
    <mergeCell ref="L69:L73"/>
    <mergeCell ref="I69:I73"/>
    <mergeCell ref="H89:H93"/>
    <mergeCell ref="K139:K143"/>
    <mergeCell ref="H69:H77"/>
    <mergeCell ref="G69:G73"/>
    <mergeCell ref="L109:L113"/>
    <mergeCell ref="L85:L87"/>
    <mergeCell ref="K69:K73"/>
    <mergeCell ref="G65:G67"/>
    <mergeCell ref="J139:J143"/>
    <mergeCell ref="G9:G13"/>
    <mergeCell ref="M25:M27"/>
    <mergeCell ref="I35:I37"/>
    <mergeCell ref="G25:G27"/>
    <mergeCell ref="L19:L23"/>
    <mergeCell ref="M19:M23"/>
    <mergeCell ref="K15:K17"/>
    <mergeCell ref="G19:G23"/>
    <mergeCell ref="G39:G43"/>
    <mergeCell ref="J19:J23"/>
    <mergeCell ref="K35:K37"/>
    <mergeCell ref="J29:J33"/>
    <mergeCell ref="H9:H17"/>
    <mergeCell ref="O25:O27"/>
    <mergeCell ref="P25:P27"/>
    <mergeCell ref="K59:K63"/>
    <mergeCell ref="P59:P63"/>
    <mergeCell ref="O15:O17"/>
    <mergeCell ref="K45:K47"/>
    <mergeCell ref="M49:M53"/>
    <mergeCell ref="L49:L53"/>
    <mergeCell ref="K49:K53"/>
    <mergeCell ref="L55:L57"/>
    <mergeCell ref="N29:N33"/>
    <mergeCell ref="M45:M47"/>
    <mergeCell ref="N35:N37"/>
    <mergeCell ref="L35:L37"/>
    <mergeCell ref="L45:L47"/>
    <mergeCell ref="A2:D2"/>
    <mergeCell ref="N15:N17"/>
    <mergeCell ref="I25:I27"/>
    <mergeCell ref="H19:H27"/>
    <mergeCell ref="J15:J17"/>
    <mergeCell ref="I19:I23"/>
    <mergeCell ref="K19:K23"/>
    <mergeCell ref="G15:G17"/>
    <mergeCell ref="A9:A87"/>
    <mergeCell ref="C79:C87"/>
    <mergeCell ref="C9:C17"/>
    <mergeCell ref="C19:C27"/>
    <mergeCell ref="C69:C77"/>
    <mergeCell ref="I29:I33"/>
    <mergeCell ref="G35:G37"/>
    <mergeCell ref="M35:M37"/>
    <mergeCell ref="C39:C47"/>
    <mergeCell ref="I7:J7"/>
    <mergeCell ref="K8:L8"/>
    <mergeCell ref="I8:J8"/>
    <mergeCell ref="B9:B87"/>
    <mergeCell ref="L9:L13"/>
    <mergeCell ref="G29:G33"/>
    <mergeCell ref="I39:I43"/>
    <mergeCell ref="I159:I163"/>
    <mergeCell ref="K159:K163"/>
    <mergeCell ref="P15:P17"/>
    <mergeCell ref="G49:G53"/>
    <mergeCell ref="L59:L63"/>
    <mergeCell ref="N55:N57"/>
    <mergeCell ref="P29:P33"/>
    <mergeCell ref="J39:J43"/>
    <mergeCell ref="O35:O37"/>
    <mergeCell ref="L39:L43"/>
    <mergeCell ref="K39:K43"/>
    <mergeCell ref="L29:L33"/>
    <mergeCell ref="M29:M33"/>
    <mergeCell ref="P19:P23"/>
    <mergeCell ref="O19:O23"/>
    <mergeCell ref="K29:K33"/>
    <mergeCell ref="J25:J27"/>
    <mergeCell ref="L25:L27"/>
    <mergeCell ref="K25:K27"/>
    <mergeCell ref="H29:H37"/>
    <mergeCell ref="P35:P37"/>
    <mergeCell ref="O49:O53"/>
    <mergeCell ref="N39:N43"/>
    <mergeCell ref="O39:O43"/>
    <mergeCell ref="I185:I187"/>
    <mergeCell ref="L209:L213"/>
    <mergeCell ref="N199:N203"/>
    <mergeCell ref="J199:J203"/>
    <mergeCell ref="M199:M203"/>
    <mergeCell ref="K205:K207"/>
    <mergeCell ref="H189:H193"/>
    <mergeCell ref="M185:M187"/>
    <mergeCell ref="P195:P197"/>
    <mergeCell ref="O195:O197"/>
    <mergeCell ref="H209:H213"/>
    <mergeCell ref="I205:I207"/>
    <mergeCell ref="P189:P193"/>
    <mergeCell ref="O189:O193"/>
    <mergeCell ref="H205:H207"/>
    <mergeCell ref="L205:L207"/>
    <mergeCell ref="H195:H197"/>
    <mergeCell ref="O205:O207"/>
    <mergeCell ref="P219:P227"/>
    <mergeCell ref="O185:O187"/>
    <mergeCell ref="J159:J163"/>
    <mergeCell ref="L75:L77"/>
    <mergeCell ref="M79:M83"/>
    <mergeCell ref="L169:L173"/>
    <mergeCell ref="J75:J77"/>
    <mergeCell ref="M75:M77"/>
    <mergeCell ref="K75:K77"/>
    <mergeCell ref="L79:L83"/>
    <mergeCell ref="N75:N77"/>
    <mergeCell ref="M89:M93"/>
    <mergeCell ref="N94:N97"/>
    <mergeCell ref="K105:K107"/>
    <mergeCell ref="L105:L107"/>
    <mergeCell ref="K89:K93"/>
    <mergeCell ref="L159:L167"/>
    <mergeCell ref="P94:P97"/>
    <mergeCell ref="P185:P187"/>
    <mergeCell ref="J179:J183"/>
    <mergeCell ref="P169:P173"/>
    <mergeCell ref="M175:M177"/>
    <mergeCell ref="O175:O177"/>
    <mergeCell ref="O135:O137"/>
    <mergeCell ref="P75:P77"/>
    <mergeCell ref="L135:L137"/>
    <mergeCell ref="O105:O107"/>
    <mergeCell ref="M99:M103"/>
    <mergeCell ref="I95:I97"/>
    <mergeCell ref="P9:P13"/>
    <mergeCell ref="M109:M113"/>
    <mergeCell ref="O94:O97"/>
    <mergeCell ref="L89:L93"/>
    <mergeCell ref="N89:N93"/>
    <mergeCell ref="J89:J97"/>
    <mergeCell ref="K135:K137"/>
    <mergeCell ref="N115:N117"/>
    <mergeCell ref="P129:P133"/>
    <mergeCell ref="P89:P93"/>
    <mergeCell ref="K94:K97"/>
    <mergeCell ref="N79:N83"/>
    <mergeCell ref="P69:P73"/>
    <mergeCell ref="M55:M57"/>
    <mergeCell ref="I75:I77"/>
    <mergeCell ref="O89:O93"/>
    <mergeCell ref="I105:I107"/>
    <mergeCell ref="O9:O13"/>
    <mergeCell ref="O29:O33"/>
    <mergeCell ref="O144:O158"/>
    <mergeCell ref="I125:I127"/>
    <mergeCell ref="H135:H137"/>
    <mergeCell ref="M8:N8"/>
    <mergeCell ref="K7:L7"/>
    <mergeCell ref="I15:I17"/>
    <mergeCell ref="L15:L17"/>
    <mergeCell ref="M15:M17"/>
    <mergeCell ref="B89:B137"/>
    <mergeCell ref="G8:H8"/>
    <mergeCell ref="C89:C97"/>
    <mergeCell ref="G99:G103"/>
    <mergeCell ref="B7:B8"/>
    <mergeCell ref="C7:C8"/>
    <mergeCell ref="G105:G107"/>
    <mergeCell ref="G75:G77"/>
    <mergeCell ref="H99:H103"/>
    <mergeCell ref="I45:I47"/>
    <mergeCell ref="O45:O47"/>
    <mergeCell ref="N25:N27"/>
    <mergeCell ref="J45:J47"/>
    <mergeCell ref="O75:O77"/>
    <mergeCell ref="O8:P8"/>
    <mergeCell ref="P45:P47"/>
  </mergeCells>
  <pageMargins left="0.25" right="0.25" top="0.75" bottom="0.75" header="0.3" footer="0.3"/>
  <pageSetup paperSize="9" scale="13"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Daftar!$C$1:$C$514</xm:f>
          </x14:formula1>
          <xm:sqref>C5</xm:sqref>
        </x14:dataValidation>
        <x14:dataValidation type="list" allowBlank="1" showInputMessage="1" showErrorMessage="1">
          <x14:formula1>
            <xm:f>Daftar!$A$1:$A$34</xm:f>
          </x14:formula1>
          <xm:sqref>C4</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W19"/>
  <sheetViews>
    <sheetView zoomScale="60" workbookViewId="0">
      <pane xSplit="2" ySplit="6" topLeftCell="C8" activePane="bottomRight" state="frozen"/>
      <selection pane="topRight"/>
      <selection pane="bottomLeft"/>
      <selection pane="bottomRight" activeCell="Q10" sqref="Q10"/>
    </sheetView>
  </sheetViews>
  <sheetFormatPr defaultColWidth="12.5703125" defaultRowHeight="12.75"/>
  <cols>
    <col min="1" max="1" width="4.5703125" style="470" customWidth="1"/>
    <col min="2" max="2" width="45.85546875" style="471" customWidth="1"/>
    <col min="3" max="3" width="45.42578125" style="472" customWidth="1"/>
    <col min="4" max="9" width="12.5703125" style="50"/>
    <col min="10" max="10" width="12.5703125" style="50" hidden="1" customWidth="1"/>
    <col min="11" max="11" width="12.5703125" style="50" customWidth="1"/>
    <col min="12" max="13" width="12.5703125" style="50"/>
    <col min="14" max="14" width="0" style="50" hidden="1" customWidth="1"/>
    <col min="15" max="17" width="12.5703125" style="50"/>
    <col min="18" max="18" width="0" style="50" hidden="1" customWidth="1"/>
    <col min="19" max="19" width="16.42578125" style="50" customWidth="1"/>
    <col min="20" max="21" width="12.5703125" style="50"/>
    <col min="22" max="22" width="0" style="50" hidden="1" customWidth="1"/>
    <col min="23" max="16384" width="12.5703125" style="50"/>
  </cols>
  <sheetData>
    <row r="1" spans="1:23" ht="15.75" customHeight="1">
      <c r="A1" s="799" t="s">
        <v>35</v>
      </c>
      <c r="B1" s="799"/>
      <c r="C1" s="799"/>
      <c r="D1" s="799"/>
      <c r="E1" s="799"/>
      <c r="F1" s="799"/>
      <c r="G1" s="799"/>
      <c r="H1" s="799"/>
      <c r="I1" s="799"/>
      <c r="J1" s="799"/>
      <c r="K1" s="799"/>
      <c r="L1" s="799"/>
      <c r="M1" s="799"/>
      <c r="N1" s="799"/>
      <c r="O1" s="799"/>
      <c r="P1" s="799"/>
      <c r="Q1" s="799"/>
      <c r="R1" s="799"/>
      <c r="S1" s="799"/>
      <c r="T1" s="799"/>
      <c r="U1" s="799"/>
      <c r="V1" s="799"/>
      <c r="W1" s="799"/>
    </row>
    <row r="2" spans="1:23" ht="15">
      <c r="A2" s="801" t="s">
        <v>34</v>
      </c>
      <c r="B2" s="801"/>
      <c r="C2" s="801"/>
    </row>
    <row r="3" spans="1:23" ht="15.75" customHeight="1">
      <c r="A3" s="799" t="s">
        <v>11</v>
      </c>
      <c r="B3" s="799"/>
      <c r="C3" s="799"/>
      <c r="D3" s="799"/>
      <c r="E3" s="799"/>
      <c r="F3" s="799"/>
      <c r="G3" s="799"/>
      <c r="H3" s="799"/>
      <c r="I3" s="799"/>
      <c r="J3" s="799"/>
      <c r="K3" s="799"/>
      <c r="L3" s="799"/>
      <c r="M3" s="799"/>
      <c r="N3" s="799"/>
      <c r="O3" s="799"/>
      <c r="P3" s="799"/>
      <c r="Q3" s="799"/>
      <c r="R3" s="799"/>
      <c r="S3" s="799"/>
      <c r="T3" s="799"/>
      <c r="U3" s="799"/>
      <c r="V3" s="799"/>
      <c r="W3" s="799"/>
    </row>
    <row r="4" spans="1:23" ht="15">
      <c r="A4" s="802"/>
      <c r="B4" s="802"/>
      <c r="C4" s="802"/>
    </row>
    <row r="5" spans="1:23" ht="15.75" customHeight="1">
      <c r="A5" s="803" t="s">
        <v>23</v>
      </c>
      <c r="B5" s="803" t="s">
        <v>1</v>
      </c>
      <c r="C5" s="803" t="s">
        <v>21</v>
      </c>
      <c r="D5" s="800" t="s">
        <v>495</v>
      </c>
      <c r="E5" s="800"/>
      <c r="F5" s="800"/>
      <c r="G5" s="800"/>
      <c r="H5" s="800"/>
      <c r="I5" s="800"/>
      <c r="J5" s="800"/>
      <c r="K5" s="800"/>
      <c r="L5" s="800"/>
      <c r="M5" s="800"/>
      <c r="N5" s="800"/>
      <c r="O5" s="800"/>
      <c r="P5" s="800"/>
      <c r="Q5" s="800"/>
      <c r="R5" s="800"/>
      <c r="S5" s="800"/>
      <c r="T5" s="800"/>
      <c r="U5" s="800"/>
      <c r="V5" s="800"/>
      <c r="W5" s="800"/>
    </row>
    <row r="6" spans="1:23" ht="15.75" customHeight="1">
      <c r="A6" s="804"/>
      <c r="B6" s="804"/>
      <c r="C6" s="804"/>
      <c r="D6" s="808" t="s">
        <v>9</v>
      </c>
      <c r="E6" s="809"/>
      <c r="F6" s="808" t="s">
        <v>19</v>
      </c>
      <c r="G6" s="809"/>
      <c r="H6" s="805" t="s">
        <v>20</v>
      </c>
      <c r="I6" s="806"/>
      <c r="J6" s="806"/>
      <c r="K6" s="807"/>
      <c r="L6" s="805" t="s">
        <v>40</v>
      </c>
      <c r="M6" s="806"/>
      <c r="N6" s="806"/>
      <c r="O6" s="807"/>
      <c r="P6" s="805" t="s">
        <v>588</v>
      </c>
      <c r="Q6" s="806"/>
      <c r="R6" s="806"/>
      <c r="S6" s="807"/>
      <c r="T6" s="805" t="s">
        <v>43</v>
      </c>
      <c r="U6" s="806"/>
      <c r="V6" s="806"/>
      <c r="W6" s="807"/>
    </row>
    <row r="7" spans="1:23" ht="15.75">
      <c r="A7" s="457"/>
      <c r="B7" s="473" t="s">
        <v>494</v>
      </c>
      <c r="C7" s="452"/>
      <c r="D7" s="75"/>
      <c r="E7" s="75"/>
      <c r="F7" s="75"/>
      <c r="G7" s="75"/>
      <c r="H7" s="75"/>
      <c r="I7" s="474"/>
      <c r="J7" s="474"/>
      <c r="K7" s="475"/>
      <c r="L7" s="75"/>
      <c r="M7" s="474"/>
      <c r="N7" s="474"/>
      <c r="O7" s="475"/>
      <c r="P7" s="75"/>
      <c r="Q7" s="474"/>
      <c r="R7" s="474"/>
      <c r="S7" s="475"/>
      <c r="T7" s="75"/>
      <c r="U7" s="474"/>
      <c r="V7" s="474"/>
      <c r="W7" s="475"/>
    </row>
    <row r="8" spans="1:23" ht="36" customHeight="1">
      <c r="A8" s="476">
        <v>1</v>
      </c>
      <c r="B8" s="477" t="s">
        <v>1369</v>
      </c>
      <c r="C8" s="478" t="s">
        <v>1374</v>
      </c>
      <c r="D8" s="793" t="s">
        <v>26</v>
      </c>
      <c r="E8" s="797" t="str">
        <f>IF(D8="Y",1,IF(D8="T",0,IF(D8="Y/T","Belum diisi","Error")))</f>
        <v>Belum diisi</v>
      </c>
      <c r="F8" s="479" t="s">
        <v>1363</v>
      </c>
      <c r="G8" s="480">
        <f>IF($E$8=0,0,IF(F8="Y",1,IF(F8="T",0,IF(F8="Y/T","Belum diisi","Error"))))</f>
        <v>1</v>
      </c>
      <c r="H8" s="481" t="s">
        <v>1365</v>
      </c>
      <c r="I8" s="482">
        <f t="shared" ref="I8:I10" si="0">IF($G8=0,0,IF(H8="a",1,IF(H8="b",0.75,IF(H8="c",0.5,IF(H8="d",0.25,IF(H8="e",0,IF(H8="a/b/c/d/e","Belum diisi","Error")))))))</f>
        <v>1</v>
      </c>
      <c r="J8" s="791">
        <f>IF(ISERROR(AVERAGE(I8:I10))=FALSE,AVERAGE(I8:I10),"-")</f>
        <v>1</v>
      </c>
      <c r="K8" s="795"/>
      <c r="L8" s="481" t="s">
        <v>1365</v>
      </c>
      <c r="M8" s="482">
        <f t="shared" ref="M8:M10" si="1">IF($G8=0,0,IF(L8="a",1,IF(L8="b",0.75,IF(L8="c",0.5,IF(L8="d",0.25,IF(L8="e",0,IF(L8="a/b/c/d/e","Belum diisi","Error")))))))</f>
        <v>1</v>
      </c>
      <c r="N8" s="791">
        <f>IF(ISERROR(AVERAGE(M8:M10))=FALSE,AVERAGE(M8:M10),"-")</f>
        <v>1</v>
      </c>
      <c r="O8" s="795"/>
      <c r="P8" s="483" t="s">
        <v>1365</v>
      </c>
      <c r="Q8" s="484">
        <f t="shared" ref="Q8:Q10" si="2">IF($G8=0,0,IF(P8="a",1,IF(P8="b",0.75,IF(P8="c",0.5,IF(P8="d",0.25,IF(P8="e",0,IF(P8="a/b/c/d/e","Belum diisi","Error")))))))</f>
        <v>1</v>
      </c>
      <c r="R8" s="791">
        <f>IF(ISERROR(AVERAGE(Q8:Q10))=FALSE,AVERAGE(Q8:Q10),"-")</f>
        <v>1</v>
      </c>
      <c r="S8" s="795"/>
      <c r="T8" s="481" t="s">
        <v>1365</v>
      </c>
      <c r="U8" s="482">
        <f t="shared" ref="U8:U10" si="3">IF($G8=0,0,IF(T8="a",1,IF(T8="b",0.75,IF(T8="c",0.5,IF(T8="d",0.25,IF(T8="e",0,IF(T8="a/b/c/d/e","Belum diisi","Error")))))))</f>
        <v>1</v>
      </c>
      <c r="V8" s="791">
        <f>IF(ISERROR(AVERAGE(U8:U10))=FALSE,AVERAGE(U8:U10),"-")</f>
        <v>1</v>
      </c>
      <c r="W8" s="795"/>
    </row>
    <row r="9" spans="1:23" ht="51" customHeight="1">
      <c r="A9" s="476">
        <v>2</v>
      </c>
      <c r="B9" s="477" t="s">
        <v>1370</v>
      </c>
      <c r="C9" s="478" t="s">
        <v>1375</v>
      </c>
      <c r="D9" s="794"/>
      <c r="E9" s="798"/>
      <c r="F9" s="485" t="s">
        <v>26</v>
      </c>
      <c r="G9" s="486" t="str">
        <f>IF($E$8=0,0,IF(F9="Y",1,IF(F9="T",0,IF(F9="Y/T","Belum diisi","Error"))))</f>
        <v>Belum diisi</v>
      </c>
      <c r="H9" s="487" t="s">
        <v>431</v>
      </c>
      <c r="I9" s="488" t="str">
        <f t="shared" si="0"/>
        <v>Belum diisi</v>
      </c>
      <c r="J9" s="792"/>
      <c r="K9" s="796"/>
      <c r="L9" s="487" t="s">
        <v>431</v>
      </c>
      <c r="M9" s="488" t="str">
        <f t="shared" si="1"/>
        <v>Belum diisi</v>
      </c>
      <c r="N9" s="792"/>
      <c r="O9" s="796"/>
      <c r="P9" s="489" t="s">
        <v>431</v>
      </c>
      <c r="Q9" s="490" t="str">
        <f t="shared" si="2"/>
        <v>Belum diisi</v>
      </c>
      <c r="R9" s="792"/>
      <c r="S9" s="796"/>
      <c r="T9" s="487" t="s">
        <v>431</v>
      </c>
      <c r="U9" s="488" t="str">
        <f t="shared" si="3"/>
        <v>Belum diisi</v>
      </c>
      <c r="V9" s="792"/>
      <c r="W9" s="796"/>
    </row>
    <row r="10" spans="1:23" ht="79.5" customHeight="1">
      <c r="A10" s="476">
        <v>3</v>
      </c>
      <c r="B10" s="477" t="s">
        <v>1371</v>
      </c>
      <c r="C10" s="478" t="s">
        <v>1376</v>
      </c>
      <c r="D10" s="794"/>
      <c r="E10" s="798"/>
      <c r="F10" s="485" t="s">
        <v>26</v>
      </c>
      <c r="G10" s="486" t="str">
        <f>IF($E$8=0,0,IF(F10="Y",1,IF(F10="T",0,IF(F10="Y/T","Belum diisi","Error"))))</f>
        <v>Belum diisi</v>
      </c>
      <c r="H10" s="487" t="s">
        <v>431</v>
      </c>
      <c r="I10" s="488" t="str">
        <f t="shared" si="0"/>
        <v>Belum diisi</v>
      </c>
      <c r="J10" s="792"/>
      <c r="K10" s="796"/>
      <c r="L10" s="487" t="s">
        <v>431</v>
      </c>
      <c r="M10" s="488" t="str">
        <f t="shared" si="1"/>
        <v>Belum diisi</v>
      </c>
      <c r="N10" s="792"/>
      <c r="O10" s="796"/>
      <c r="P10" s="489" t="s">
        <v>431</v>
      </c>
      <c r="Q10" s="490" t="str">
        <f t="shared" si="2"/>
        <v>Belum diisi</v>
      </c>
      <c r="R10" s="792"/>
      <c r="S10" s="796"/>
      <c r="T10" s="487" t="s">
        <v>431</v>
      </c>
      <c r="U10" s="488" t="str">
        <f t="shared" si="3"/>
        <v>Belum diisi</v>
      </c>
      <c r="V10" s="792"/>
      <c r="W10" s="796"/>
    </row>
    <row r="11" spans="1:23" ht="15.75">
      <c r="A11" s="457"/>
      <c r="B11" s="452"/>
      <c r="C11" s="452"/>
      <c r="D11" s="94"/>
      <c r="E11" s="75"/>
      <c r="F11" s="94"/>
      <c r="G11" s="75"/>
      <c r="H11" s="94"/>
      <c r="I11" s="75"/>
      <c r="J11" s="491"/>
      <c r="K11" s="75"/>
      <c r="L11" s="94"/>
      <c r="M11" s="75"/>
      <c r="N11" s="491"/>
      <c r="O11" s="75"/>
      <c r="P11" s="94"/>
      <c r="Q11" s="75"/>
      <c r="R11" s="491"/>
      <c r="S11" s="75"/>
      <c r="T11" s="94"/>
      <c r="U11" s="75"/>
      <c r="V11" s="491"/>
      <c r="W11" s="75"/>
    </row>
    <row r="12" spans="1:23" ht="18">
      <c r="A12" s="457"/>
      <c r="B12" s="452"/>
      <c r="C12" s="473" t="s">
        <v>417</v>
      </c>
      <c r="D12" s="75"/>
      <c r="E12" s="75"/>
      <c r="F12" s="75"/>
      <c r="G12" s="75"/>
      <c r="H12" s="75"/>
      <c r="J12" s="458"/>
      <c r="K12" s="492">
        <f>AVERAGE(J8:J10)</f>
        <v>1</v>
      </c>
      <c r="L12" s="75"/>
      <c r="M12" s="493"/>
      <c r="N12" s="493"/>
      <c r="O12" s="492">
        <f>AVERAGE(N$8:N$10)</f>
        <v>1</v>
      </c>
      <c r="P12" s="75"/>
      <c r="Q12" s="493"/>
      <c r="R12" s="493"/>
      <c r="S12" s="492">
        <f>AVERAGE(R$8:R$10)</f>
        <v>1</v>
      </c>
      <c r="T12" s="75"/>
      <c r="U12" s="493"/>
      <c r="V12" s="493"/>
      <c r="W12" s="492">
        <f>AVERAGE(V$8:V$10)</f>
        <v>1</v>
      </c>
    </row>
    <row r="13" spans="1:23" ht="18">
      <c r="A13" s="457"/>
      <c r="B13" s="452"/>
      <c r="C13" s="452"/>
      <c r="D13" s="94"/>
      <c r="E13" s="467"/>
      <c r="F13" s="94"/>
      <c r="G13" s="467"/>
      <c r="H13" s="94"/>
      <c r="I13" s="467"/>
      <c r="J13" s="467"/>
      <c r="K13" s="467"/>
      <c r="L13" s="94"/>
      <c r="M13" s="467"/>
      <c r="N13" s="467"/>
      <c r="O13" s="467"/>
      <c r="P13" s="94"/>
      <c r="Q13" s="467"/>
      <c r="R13" s="467"/>
      <c r="S13" s="467"/>
      <c r="T13" s="94"/>
      <c r="U13" s="467"/>
      <c r="V13" s="467"/>
      <c r="W13" s="467"/>
    </row>
    <row r="15" spans="1:23" ht="15.75">
      <c r="A15" s="433"/>
    </row>
    <row r="16" spans="1:23" ht="15">
      <c r="A16" s="494"/>
      <c r="B16" s="469"/>
      <c r="C16" s="469"/>
    </row>
    <row r="17" spans="1:3" ht="15">
      <c r="A17" s="494"/>
      <c r="B17" s="469"/>
      <c r="C17" s="469"/>
    </row>
    <row r="18" spans="1:3" ht="15">
      <c r="A18" s="495"/>
      <c r="B18" s="469"/>
      <c r="C18" s="469"/>
    </row>
    <row r="19" spans="1:3" ht="15">
      <c r="A19" s="495"/>
      <c r="B19" s="469"/>
      <c r="C19" s="469"/>
    </row>
  </sheetData>
  <mergeCells count="24">
    <mergeCell ref="W8:W10"/>
    <mergeCell ref="E8:E10"/>
    <mergeCell ref="A1:W1"/>
    <mergeCell ref="A3:W3"/>
    <mergeCell ref="D5:W5"/>
    <mergeCell ref="A2:C2"/>
    <mergeCell ref="A4:C4"/>
    <mergeCell ref="A5:A6"/>
    <mergeCell ref="T6:W6"/>
    <mergeCell ref="C5:C6"/>
    <mergeCell ref="L6:O6"/>
    <mergeCell ref="H6:K6"/>
    <mergeCell ref="F6:G6"/>
    <mergeCell ref="D6:E6"/>
    <mergeCell ref="P6:S6"/>
    <mergeCell ref="B5:B6"/>
    <mergeCell ref="V8:V10"/>
    <mergeCell ref="D8:D10"/>
    <mergeCell ref="S8:S10"/>
    <mergeCell ref="N8:N10"/>
    <mergeCell ref="J8:J10"/>
    <mergeCell ref="R8:R10"/>
    <mergeCell ref="K8:K10"/>
    <mergeCell ref="O8:O10"/>
  </mergeCells>
  <dataValidations count="6">
    <dataValidation type="list" allowBlank="1" showInputMessage="1" showErrorMessage="1" sqref="F8:F10">
      <formula1>"Y,T,Y/T"</formula1>
    </dataValidation>
    <dataValidation type="list" allowBlank="1" showInputMessage="1" showErrorMessage="1" sqref="D8:D10">
      <formula1>"Y,T,Y/T"</formula1>
    </dataValidation>
    <dataValidation type="list" allowBlank="1" showInputMessage="1" showErrorMessage="1" sqref="L8:L10">
      <formula1>"A,B,C,D,E,A/B/C/D/E"</formula1>
    </dataValidation>
    <dataValidation type="list" allowBlank="1" showInputMessage="1" showErrorMessage="1" sqref="T8:T10">
      <formula1>"A,B,C,D,E,A/B/C/D/E"</formula1>
    </dataValidation>
    <dataValidation type="list" allowBlank="1" showInputMessage="1" showErrorMessage="1" sqref="H8:H10">
      <formula1>"A,B,C,D,E,A/B/C/D/E"</formula1>
    </dataValidation>
    <dataValidation type="list" allowBlank="1" showInputMessage="1" showErrorMessage="1" sqref="P8:P10">
      <formula1>"A,B,C,D,E,A/B/C/D/E"</formula1>
    </dataValidation>
  </dataValidations>
  <printOptions horizontalCentered="1"/>
  <pageMargins left="0.23622047244094491" right="0.23622047244094491" top="0.74803149606299213" bottom="0.74803149606299213" header="0.31496062992125984" footer="0.31496062992125984"/>
  <pageSetup paperSize="256" scale="54" orientation="landscape" r:id="rId1"/>
  <headerFooter alignWithMargins="0"/>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J32"/>
  <sheetViews>
    <sheetView topLeftCell="A5" zoomScale="80" workbookViewId="0">
      <pane ySplit="1" topLeftCell="A6" activePane="bottomLeft" state="frozen"/>
      <selection pane="bottomLeft" activeCell="A4" sqref="A4:J4"/>
    </sheetView>
  </sheetViews>
  <sheetFormatPr defaultColWidth="12" defaultRowHeight="12.75"/>
  <cols>
    <col min="1" max="1" width="6.42578125" customWidth="1"/>
    <col min="2" max="2" width="33.42578125" customWidth="1"/>
    <col min="3" max="3" width="5.140625" style="496" customWidth="1"/>
    <col min="4" max="4" width="102.5703125" customWidth="1"/>
    <col min="5" max="5" width="12.5703125" customWidth="1"/>
    <col min="7" max="7" width="12.5703125" customWidth="1"/>
    <col min="9" max="9" width="12.5703125" customWidth="1"/>
  </cols>
  <sheetData>
    <row r="1" spans="1:10" ht="15.75">
      <c r="A1" s="831" t="s">
        <v>35</v>
      </c>
      <c r="B1" s="831"/>
      <c r="C1" s="831"/>
      <c r="D1" s="831"/>
      <c r="E1" s="831"/>
      <c r="F1" s="831"/>
      <c r="G1" s="831"/>
      <c r="H1" s="831"/>
      <c r="I1" s="831"/>
      <c r="J1" s="831"/>
    </row>
    <row r="2" spans="1:10" ht="15">
      <c r="A2" s="823" t="s">
        <v>34</v>
      </c>
      <c r="B2" s="823"/>
      <c r="C2" s="823"/>
      <c r="D2" s="823"/>
      <c r="E2" s="823"/>
      <c r="F2" s="823"/>
      <c r="G2" s="823"/>
      <c r="H2" s="823"/>
      <c r="I2" s="823"/>
      <c r="J2" s="823"/>
    </row>
    <row r="3" spans="1:10" ht="15.75">
      <c r="A3" s="831" t="s">
        <v>11</v>
      </c>
      <c r="B3" s="831"/>
      <c r="C3" s="831"/>
      <c r="D3" s="831"/>
      <c r="E3" s="831"/>
      <c r="F3" s="831"/>
      <c r="G3" s="831"/>
      <c r="H3" s="831"/>
      <c r="I3" s="831"/>
      <c r="J3" s="831"/>
    </row>
    <row r="4" spans="1:10" ht="15">
      <c r="A4" s="835"/>
      <c r="B4" s="835"/>
      <c r="C4" s="835"/>
      <c r="D4" s="835"/>
      <c r="E4" s="835"/>
      <c r="F4" s="835"/>
      <c r="G4" s="835"/>
      <c r="H4" s="835"/>
      <c r="I4" s="835"/>
      <c r="J4" s="835"/>
    </row>
    <row r="5" spans="1:10" ht="15.75">
      <c r="A5" s="497" t="s">
        <v>23</v>
      </c>
      <c r="B5" s="497" t="s">
        <v>1</v>
      </c>
      <c r="C5" s="832" t="s">
        <v>21</v>
      </c>
      <c r="D5" s="833"/>
      <c r="E5" s="834" t="s">
        <v>421</v>
      </c>
      <c r="F5" s="834"/>
      <c r="G5" s="834" t="s">
        <v>422</v>
      </c>
      <c r="H5" s="834"/>
      <c r="I5" s="834" t="s">
        <v>423</v>
      </c>
      <c r="J5" s="834"/>
    </row>
    <row r="6" spans="1:10" ht="15.75">
      <c r="A6" s="359"/>
      <c r="B6" s="498" t="s">
        <v>14</v>
      </c>
      <c r="C6" s="499"/>
      <c r="D6" s="500"/>
      <c r="E6" s="501"/>
      <c r="F6" s="501"/>
      <c r="G6" s="501"/>
      <c r="H6" s="501"/>
      <c r="I6" s="501"/>
      <c r="J6" s="501"/>
    </row>
    <row r="7" spans="1:10" ht="30">
      <c r="A7" s="810">
        <v>1</v>
      </c>
      <c r="B7" s="821" t="s">
        <v>89</v>
      </c>
      <c r="C7" s="502" t="s">
        <v>47</v>
      </c>
      <c r="D7" s="503" t="s">
        <v>418</v>
      </c>
      <c r="E7" s="825" t="s">
        <v>1365</v>
      </c>
      <c r="F7" s="828">
        <f>IF(E7="a",1,IF(E7="b",0.5,IF(E7="c",0,IF(E7="A/B/C","Belum diisi","Error"))))</f>
        <v>1</v>
      </c>
      <c r="G7" s="813"/>
      <c r="H7" s="813"/>
      <c r="I7" s="813"/>
      <c r="J7" s="813"/>
    </row>
    <row r="8" spans="1:10" ht="30">
      <c r="A8" s="811"/>
      <c r="B8" s="822"/>
      <c r="C8" s="502" t="s">
        <v>48</v>
      </c>
      <c r="D8" s="503" t="s">
        <v>420</v>
      </c>
      <c r="E8" s="826"/>
      <c r="F8" s="829"/>
      <c r="G8" s="814"/>
      <c r="H8" s="814"/>
      <c r="I8" s="814"/>
      <c r="J8" s="814"/>
    </row>
    <row r="9" spans="1:10" ht="30">
      <c r="A9" s="820"/>
      <c r="B9" s="824"/>
      <c r="C9" s="502" t="s">
        <v>49</v>
      </c>
      <c r="D9" s="503" t="s">
        <v>419</v>
      </c>
      <c r="E9" s="827"/>
      <c r="F9" s="830"/>
      <c r="G9" s="815"/>
      <c r="H9" s="815"/>
      <c r="I9" s="815"/>
      <c r="J9" s="815"/>
    </row>
    <row r="10" spans="1:10" ht="15">
      <c r="A10" s="359"/>
      <c r="B10" s="336"/>
      <c r="C10" s="312"/>
      <c r="D10" s="311"/>
      <c r="E10" s="501"/>
      <c r="F10" s="501"/>
      <c r="G10" s="501"/>
      <c r="H10" s="501"/>
      <c r="I10" s="501"/>
      <c r="J10" s="501"/>
    </row>
    <row r="11" spans="1:10" ht="90">
      <c r="A11" s="810">
        <v>2</v>
      </c>
      <c r="B11" s="821" t="s">
        <v>90</v>
      </c>
      <c r="C11" s="504" t="s">
        <v>47</v>
      </c>
      <c r="D11" s="503" t="s">
        <v>424</v>
      </c>
      <c r="E11" s="812"/>
      <c r="F11" s="812"/>
      <c r="G11" s="817" t="s">
        <v>1365</v>
      </c>
      <c r="H11" s="816">
        <f>IF(G11="a",1,IF(G11="b",0.5,IF(G11="c",0,IF(G11="A/B/C","Belum Diisi","Error"))))</f>
        <v>1</v>
      </c>
      <c r="I11" s="812"/>
      <c r="J11" s="812"/>
    </row>
    <row r="12" spans="1:10" ht="30">
      <c r="A12" s="811"/>
      <c r="B12" s="822"/>
      <c r="C12" s="504" t="s">
        <v>48</v>
      </c>
      <c r="D12" s="503" t="s">
        <v>426</v>
      </c>
      <c r="E12" s="812"/>
      <c r="F12" s="812"/>
      <c r="G12" s="817"/>
      <c r="H12" s="816"/>
      <c r="I12" s="812"/>
      <c r="J12" s="812"/>
    </row>
    <row r="13" spans="1:10" ht="15">
      <c r="A13" s="811"/>
      <c r="B13" s="822"/>
      <c r="C13" s="504" t="s">
        <v>49</v>
      </c>
      <c r="D13" s="503" t="s">
        <v>425</v>
      </c>
      <c r="E13" s="812"/>
      <c r="F13" s="812"/>
      <c r="G13" s="817"/>
      <c r="H13" s="816"/>
      <c r="I13" s="812"/>
      <c r="J13" s="812"/>
    </row>
    <row r="14" spans="1:10" ht="15">
      <c r="A14" s="359"/>
      <c r="B14" s="336"/>
      <c r="C14" s="312"/>
      <c r="D14" s="311"/>
      <c r="E14" s="501"/>
      <c r="F14" s="501"/>
      <c r="G14" s="501"/>
      <c r="H14" s="501"/>
      <c r="I14" s="501"/>
      <c r="J14" s="501"/>
    </row>
    <row r="15" spans="1:10" ht="30">
      <c r="A15" s="810">
        <v>3</v>
      </c>
      <c r="B15" s="821" t="s">
        <v>51</v>
      </c>
      <c r="C15" s="504" t="s">
        <v>47</v>
      </c>
      <c r="D15" s="503" t="s">
        <v>427</v>
      </c>
      <c r="E15" s="813"/>
      <c r="F15" s="813"/>
      <c r="G15" s="813"/>
      <c r="H15" s="813"/>
      <c r="I15" s="817" t="s">
        <v>1365</v>
      </c>
      <c r="J15" s="816">
        <f>IF(I15="a",1,IF(I15="b",0.5,IF(I15="c",0,IF(I15="A/B/C","Belum Diisi","Error"))))</f>
        <v>1</v>
      </c>
    </row>
    <row r="16" spans="1:10" ht="30">
      <c r="A16" s="811"/>
      <c r="B16" s="822"/>
      <c r="C16" s="504" t="s">
        <v>48</v>
      </c>
      <c r="D16" s="503" t="s">
        <v>428</v>
      </c>
      <c r="E16" s="814"/>
      <c r="F16" s="814"/>
      <c r="G16" s="814"/>
      <c r="H16" s="814"/>
      <c r="I16" s="817"/>
      <c r="J16" s="816"/>
    </row>
    <row r="17" spans="1:10" ht="15">
      <c r="A17" s="811"/>
      <c r="B17" s="822"/>
      <c r="C17" s="504" t="s">
        <v>49</v>
      </c>
      <c r="D17" s="503" t="s">
        <v>429</v>
      </c>
      <c r="E17" s="814"/>
      <c r="F17" s="814"/>
      <c r="G17" s="814"/>
      <c r="H17" s="814"/>
      <c r="I17" s="817"/>
      <c r="J17" s="816"/>
    </row>
    <row r="18" spans="1:10" ht="15">
      <c r="A18" s="811"/>
      <c r="B18" s="822"/>
      <c r="C18" s="505"/>
      <c r="D18" s="506" t="s">
        <v>430</v>
      </c>
      <c r="E18" s="814"/>
      <c r="F18" s="814"/>
      <c r="G18" s="814"/>
      <c r="H18" s="814"/>
      <c r="I18" s="818"/>
      <c r="J18" s="818"/>
    </row>
    <row r="19" spans="1:10" ht="15">
      <c r="A19" s="811"/>
      <c r="B19" s="822"/>
      <c r="C19" s="505"/>
      <c r="D19" s="507"/>
      <c r="E19" s="814"/>
      <c r="F19" s="814"/>
      <c r="G19" s="814"/>
      <c r="H19" s="814"/>
      <c r="I19" s="819"/>
      <c r="J19" s="819"/>
    </row>
    <row r="20" spans="1:10" ht="15">
      <c r="A20" s="811"/>
      <c r="B20" s="822"/>
      <c r="C20" s="505"/>
      <c r="D20" s="507"/>
      <c r="E20" s="814"/>
      <c r="F20" s="814"/>
      <c r="G20" s="814"/>
      <c r="H20" s="814"/>
      <c r="I20" s="819"/>
      <c r="J20" s="819"/>
    </row>
    <row r="21" spans="1:10" ht="15">
      <c r="A21" s="811"/>
      <c r="B21" s="822"/>
      <c r="C21" s="505"/>
      <c r="D21" s="507"/>
      <c r="E21" s="814"/>
      <c r="F21" s="814"/>
      <c r="G21" s="814"/>
      <c r="H21" s="814"/>
      <c r="I21" s="819"/>
      <c r="J21" s="819"/>
    </row>
    <row r="22" spans="1:10" ht="15">
      <c r="A22" s="811"/>
      <c r="B22" s="822"/>
      <c r="C22" s="505"/>
      <c r="D22" s="507"/>
      <c r="E22" s="814"/>
      <c r="F22" s="814"/>
      <c r="G22" s="814"/>
      <c r="H22" s="814"/>
      <c r="I22" s="819"/>
      <c r="J22" s="819"/>
    </row>
    <row r="23" spans="1:10" ht="15">
      <c r="A23" s="811"/>
      <c r="B23" s="822"/>
      <c r="C23" s="505"/>
      <c r="D23" s="507"/>
      <c r="E23" s="814"/>
      <c r="F23" s="814"/>
      <c r="G23" s="814"/>
      <c r="H23" s="814"/>
      <c r="I23" s="819"/>
      <c r="J23" s="819"/>
    </row>
    <row r="24" spans="1:10" ht="15">
      <c r="A24" s="359"/>
      <c r="B24" s="336"/>
      <c r="C24" s="312"/>
      <c r="D24" s="311"/>
      <c r="E24" s="508"/>
      <c r="F24" s="508"/>
      <c r="G24" s="508"/>
      <c r="H24" s="508"/>
      <c r="I24" s="508"/>
      <c r="J24" s="508"/>
    </row>
    <row r="25" spans="1:10" ht="15">
      <c r="A25" s="359"/>
      <c r="B25" s="336"/>
      <c r="C25" s="312"/>
      <c r="D25" s="500"/>
      <c r="E25" s="501"/>
      <c r="F25" s="501"/>
      <c r="G25" s="501"/>
      <c r="H25" s="501"/>
      <c r="I25" s="501"/>
      <c r="J25" s="501"/>
    </row>
    <row r="26" spans="1:10" ht="18">
      <c r="A26" s="509"/>
      <c r="B26" s="509"/>
      <c r="C26" s="510"/>
      <c r="D26" s="511" t="s">
        <v>2</v>
      </c>
      <c r="E26" s="501"/>
      <c r="F26" s="512">
        <f>AVERAGE(F7:F25)</f>
        <v>1</v>
      </c>
      <c r="G26" s="501"/>
      <c r="H26" s="512">
        <f>AVERAGE(H7:H25)</f>
        <v>1</v>
      </c>
      <c r="I26" s="501"/>
      <c r="J26" s="513">
        <f>AVERAGE(J7:J25)</f>
        <v>1</v>
      </c>
    </row>
    <row r="27" spans="1:10" ht="18">
      <c r="A27" s="509"/>
      <c r="B27" s="509"/>
      <c r="C27" s="510"/>
      <c r="D27" s="509"/>
      <c r="E27" s="514"/>
      <c r="F27" s="515"/>
      <c r="G27" s="514"/>
      <c r="H27" s="515"/>
      <c r="I27" s="514"/>
      <c r="J27" s="515"/>
    </row>
    <row r="29" spans="1:10" ht="15.75">
      <c r="A29" s="274"/>
    </row>
    <row r="30" spans="1:10" ht="15">
      <c r="A30" s="430"/>
      <c r="B30" s="516"/>
      <c r="C30" s="428"/>
      <c r="D30" s="516"/>
    </row>
    <row r="31" spans="1:10" ht="15">
      <c r="A31" s="369"/>
      <c r="B31" s="516"/>
      <c r="C31" s="428"/>
      <c r="D31" s="516"/>
    </row>
    <row r="32" spans="1:10" ht="15">
      <c r="A32" s="430"/>
      <c r="B32" s="516"/>
      <c r="C32" s="428"/>
      <c r="D32" s="516"/>
    </row>
  </sheetData>
  <mergeCells count="34">
    <mergeCell ref="J11:J13"/>
    <mergeCell ref="G7:G9"/>
    <mergeCell ref="F15:F23"/>
    <mergeCell ref="I15:I17"/>
    <mergeCell ref="B11:B13"/>
    <mergeCell ref="A2:J2"/>
    <mergeCell ref="B7:B9"/>
    <mergeCell ref="E7:E9"/>
    <mergeCell ref="F7:F9"/>
    <mergeCell ref="A1:J1"/>
    <mergeCell ref="C5:D5"/>
    <mergeCell ref="G5:H5"/>
    <mergeCell ref="I5:J5"/>
    <mergeCell ref="E5:F5"/>
    <mergeCell ref="A4:J4"/>
    <mergeCell ref="A3:J3"/>
    <mergeCell ref="J7:J9"/>
    <mergeCell ref="I7:I9"/>
    <mergeCell ref="A11:A13"/>
    <mergeCell ref="E11:E13"/>
    <mergeCell ref="G15:G23"/>
    <mergeCell ref="H7:H9"/>
    <mergeCell ref="J15:J17"/>
    <mergeCell ref="A15:A23"/>
    <mergeCell ref="G11:G13"/>
    <mergeCell ref="I18:I23"/>
    <mergeCell ref="A7:A9"/>
    <mergeCell ref="E15:E23"/>
    <mergeCell ref="B15:B23"/>
    <mergeCell ref="H15:H23"/>
    <mergeCell ref="F11:F13"/>
    <mergeCell ref="I11:I13"/>
    <mergeCell ref="J18:J23"/>
    <mergeCell ref="H11:H13"/>
  </mergeCells>
  <dataValidations count="4">
    <dataValidation type="list" allowBlank="1" showInputMessage="1" showErrorMessage="1" sqref="I18:J18">
      <formula1>"A,B,C,D,E,A/B/C/D/E"</formula1>
    </dataValidation>
    <dataValidation type="list" allowBlank="1" showInputMessage="1" showErrorMessage="1" sqref="G11:G13">
      <formula1>"A,B,C,A/B/C"</formula1>
    </dataValidation>
    <dataValidation type="list" allowBlank="1" showInputMessage="1" showErrorMessage="1" sqref="I15:I17">
      <formula1>"A,B,C,A/B/C"</formula1>
    </dataValidation>
    <dataValidation type="list" allowBlank="1" showInputMessage="1" showErrorMessage="1" sqref="E7">
      <formula1>"A,B,C,A/B/C"</formula1>
    </dataValidation>
  </dataValidations>
  <pageMargins left="0.25" right="0.25" top="0.75" bottom="0.75" header="0.3" footer="0.3"/>
  <pageSetup paperSize="9" scale="64"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X167"/>
  <sheetViews>
    <sheetView view="pageBreakPreview" topLeftCell="Q1" zoomScale="60" zoomScaleNormal="50" workbookViewId="0">
      <pane ySplit="3" topLeftCell="A4" activePane="bottomLeft" state="frozen"/>
      <selection pane="bottomLeft" activeCell="U5" sqref="U5"/>
    </sheetView>
  </sheetViews>
  <sheetFormatPr defaultColWidth="12.5703125" defaultRowHeight="12.75"/>
  <cols>
    <col min="1" max="1" width="6.42578125" style="517" hidden="1" customWidth="1"/>
    <col min="2" max="2" width="3.85546875" style="517" customWidth="1"/>
    <col min="3" max="3" width="45.5703125" style="517" customWidth="1"/>
    <col min="4" max="4" width="22.140625" style="517" customWidth="1"/>
    <col min="5" max="5" width="3.85546875" style="517" customWidth="1"/>
    <col min="6" max="6" width="46.42578125" style="518" customWidth="1"/>
    <col min="7" max="7" width="25.42578125" style="517" customWidth="1"/>
    <col min="8" max="8" width="14.42578125" style="517" customWidth="1"/>
    <col min="9" max="9" width="3.85546875" style="517" customWidth="1"/>
    <col min="10" max="10" width="40.42578125" style="518" customWidth="1"/>
    <col min="11" max="11" width="45.140625" style="518" customWidth="1"/>
    <col min="12" max="12" width="45.28515625" style="518" customWidth="1"/>
    <col min="13" max="13" width="31.42578125" style="517" customWidth="1"/>
    <col min="14" max="17" width="46.5703125" style="517" customWidth="1"/>
    <col min="18" max="20" width="46.5703125" style="519" customWidth="1"/>
    <col min="21" max="21" width="30.140625" style="517" customWidth="1"/>
    <col min="22" max="22" width="18.28515625" style="517" customWidth="1"/>
    <col min="23" max="23" width="13.7109375" style="517" customWidth="1"/>
    <col min="24" max="24" width="11.7109375" style="517" customWidth="1"/>
    <col min="25" max="16384" width="12.5703125" style="517"/>
  </cols>
  <sheetData>
    <row r="1" spans="2:24" s="520" customFormat="1" ht="15.75" customHeight="1">
      <c r="B1" s="521" t="s">
        <v>502</v>
      </c>
      <c r="C1" s="522"/>
      <c r="D1" s="522"/>
      <c r="E1" s="522"/>
      <c r="I1" s="522"/>
      <c r="R1" s="523"/>
      <c r="S1" s="523"/>
      <c r="T1" s="523"/>
    </row>
    <row r="2" spans="2:24" s="524" customFormat="1" ht="24" customHeight="1">
      <c r="B2" s="845" t="s">
        <v>23</v>
      </c>
      <c r="C2" s="845" t="s">
        <v>510</v>
      </c>
      <c r="D2" s="845" t="s">
        <v>511</v>
      </c>
      <c r="E2" s="845" t="s">
        <v>23</v>
      </c>
      <c r="F2" s="845" t="s">
        <v>512</v>
      </c>
      <c r="G2" s="845" t="s">
        <v>513</v>
      </c>
      <c r="H2" s="846" t="s">
        <v>514</v>
      </c>
      <c r="I2" s="845" t="s">
        <v>23</v>
      </c>
      <c r="J2" s="842" t="s">
        <v>497</v>
      </c>
      <c r="K2" s="843"/>
      <c r="L2" s="844"/>
      <c r="M2" s="845" t="s">
        <v>544</v>
      </c>
      <c r="N2" s="842" t="s">
        <v>1378</v>
      </c>
      <c r="O2" s="843"/>
      <c r="P2" s="844"/>
      <c r="Q2" s="842" t="s">
        <v>545</v>
      </c>
      <c r="R2" s="842" t="s">
        <v>1392</v>
      </c>
      <c r="S2" s="843"/>
      <c r="T2" s="844"/>
      <c r="U2" s="844" t="s">
        <v>545</v>
      </c>
      <c r="V2" s="845" t="s">
        <v>500</v>
      </c>
      <c r="W2" s="845"/>
      <c r="X2" s="845" t="s">
        <v>108</v>
      </c>
    </row>
    <row r="3" spans="2:24" s="524" customFormat="1" ht="24" customHeight="1">
      <c r="B3" s="845"/>
      <c r="C3" s="845"/>
      <c r="D3" s="845"/>
      <c r="E3" s="845"/>
      <c r="F3" s="845"/>
      <c r="G3" s="845"/>
      <c r="H3" s="847"/>
      <c r="I3" s="845"/>
      <c r="J3" s="525" t="s">
        <v>515</v>
      </c>
      <c r="K3" s="525" t="s">
        <v>516</v>
      </c>
      <c r="L3" s="525" t="s">
        <v>517</v>
      </c>
      <c r="M3" s="845"/>
      <c r="N3" s="525" t="s">
        <v>518</v>
      </c>
      <c r="O3" s="525" t="s">
        <v>519</v>
      </c>
      <c r="P3" s="525" t="s">
        <v>520</v>
      </c>
      <c r="Q3" s="842"/>
      <c r="R3" s="526" t="s">
        <v>1389</v>
      </c>
      <c r="S3" s="526" t="s">
        <v>1390</v>
      </c>
      <c r="T3" s="526" t="s">
        <v>1391</v>
      </c>
      <c r="U3" s="844"/>
      <c r="V3" s="525" t="s">
        <v>498</v>
      </c>
      <c r="W3" s="525" t="s">
        <v>499</v>
      </c>
      <c r="X3" s="845"/>
    </row>
    <row r="4" spans="2:24" s="527" customFormat="1" ht="73.5" customHeight="1">
      <c r="B4" s="836">
        <v>1</v>
      </c>
      <c r="C4" s="839" t="s">
        <v>1366</v>
      </c>
      <c r="D4" s="839"/>
      <c r="E4" s="528">
        <v>1</v>
      </c>
      <c r="F4" s="529" t="s">
        <v>1367</v>
      </c>
      <c r="G4" s="529"/>
      <c r="H4" s="529" t="s">
        <v>1377</v>
      </c>
      <c r="I4" s="528">
        <v>1</v>
      </c>
      <c r="J4" s="529" t="s">
        <v>1381</v>
      </c>
      <c r="K4" s="529" t="s">
        <v>1401</v>
      </c>
      <c r="L4" s="529" t="s">
        <v>1382</v>
      </c>
      <c r="M4" s="529"/>
      <c r="N4" s="529" t="s">
        <v>1383</v>
      </c>
      <c r="O4" s="530" t="s">
        <v>1403</v>
      </c>
      <c r="P4" s="530" t="s">
        <v>1384</v>
      </c>
      <c r="Q4" s="531"/>
      <c r="R4" s="530" t="s">
        <v>1385</v>
      </c>
      <c r="S4" s="530" t="s">
        <v>1405</v>
      </c>
      <c r="T4" s="530" t="s">
        <v>1386</v>
      </c>
      <c r="U4" s="532"/>
      <c r="V4" s="533">
        <v>150000000</v>
      </c>
      <c r="W4" s="534"/>
      <c r="X4" s="529"/>
    </row>
    <row r="5" spans="2:24" s="527" customFormat="1" ht="63">
      <c r="B5" s="837"/>
      <c r="C5" s="840"/>
      <c r="D5" s="840"/>
      <c r="E5" s="536"/>
      <c r="F5" s="537"/>
      <c r="G5" s="537"/>
      <c r="H5" s="537"/>
      <c r="I5" s="536"/>
      <c r="J5" s="537"/>
      <c r="K5" s="537"/>
      <c r="L5" s="537"/>
      <c r="M5" s="537"/>
      <c r="N5" s="537"/>
      <c r="O5" s="530"/>
      <c r="P5" s="530"/>
      <c r="Q5" s="531"/>
      <c r="R5" s="530" t="s">
        <v>1387</v>
      </c>
      <c r="S5" s="530" t="s">
        <v>1406</v>
      </c>
      <c r="T5" s="530" t="s">
        <v>1393</v>
      </c>
      <c r="U5" s="538"/>
      <c r="V5" s="533">
        <v>250000000</v>
      </c>
      <c r="W5" s="539"/>
      <c r="X5" s="537"/>
    </row>
    <row r="6" spans="2:24" s="527" customFormat="1" ht="47.25">
      <c r="B6" s="837"/>
      <c r="C6" s="840"/>
      <c r="D6" s="840"/>
      <c r="E6" s="536"/>
      <c r="F6" s="537"/>
      <c r="G6" s="537"/>
      <c r="H6" s="537"/>
      <c r="I6" s="536"/>
      <c r="J6" s="537"/>
      <c r="K6" s="537"/>
      <c r="L6" s="537"/>
      <c r="M6" s="537"/>
      <c r="N6" s="540"/>
      <c r="O6" s="540"/>
      <c r="P6" s="540"/>
      <c r="Q6" s="541"/>
      <c r="R6" s="540" t="s">
        <v>1388</v>
      </c>
      <c r="S6" s="540" t="s">
        <v>1394</v>
      </c>
      <c r="T6" s="540" t="s">
        <v>1407</v>
      </c>
      <c r="U6" s="538"/>
      <c r="V6" s="533">
        <v>350000000</v>
      </c>
      <c r="W6" s="539"/>
      <c r="X6" s="537"/>
    </row>
    <row r="7" spans="2:24" s="527" customFormat="1" ht="15.75">
      <c r="B7" s="837"/>
      <c r="C7" s="840"/>
      <c r="D7" s="840"/>
      <c r="E7" s="536"/>
      <c r="F7" s="537"/>
      <c r="G7" s="537"/>
      <c r="H7" s="537"/>
      <c r="I7" s="536"/>
      <c r="J7" s="537"/>
      <c r="K7" s="537"/>
      <c r="L7" s="537"/>
      <c r="M7" s="537"/>
      <c r="N7" s="540"/>
      <c r="O7" s="540"/>
      <c r="P7" s="540"/>
      <c r="Q7" s="541"/>
      <c r="R7" s="540"/>
      <c r="S7" s="540"/>
      <c r="T7" s="540"/>
      <c r="U7" s="538"/>
      <c r="V7" s="533"/>
      <c r="W7" s="539"/>
      <c r="X7" s="537"/>
    </row>
    <row r="8" spans="2:24" s="527" customFormat="1" ht="47.25">
      <c r="B8" s="837"/>
      <c r="C8" s="840"/>
      <c r="D8" s="840"/>
      <c r="E8" s="536"/>
      <c r="F8" s="537"/>
      <c r="G8" s="537"/>
      <c r="H8" s="537"/>
      <c r="I8" s="536">
        <v>2</v>
      </c>
      <c r="J8" s="537" t="s">
        <v>1395</v>
      </c>
      <c r="K8" s="537" t="s">
        <v>1402</v>
      </c>
      <c r="L8" s="537" t="s">
        <v>1396</v>
      </c>
      <c r="M8" s="537"/>
      <c r="N8" s="540" t="s">
        <v>1397</v>
      </c>
      <c r="O8" s="530" t="s">
        <v>1404</v>
      </c>
      <c r="P8" s="530" t="s">
        <v>1398</v>
      </c>
      <c r="Q8" s="531"/>
      <c r="R8" s="530" t="s">
        <v>1399</v>
      </c>
      <c r="S8" s="530" t="s">
        <v>1408</v>
      </c>
      <c r="T8" s="530" t="s">
        <v>1400</v>
      </c>
      <c r="U8" s="538"/>
      <c r="V8" s="533">
        <v>50000000</v>
      </c>
      <c r="W8" s="539"/>
      <c r="X8" s="537"/>
    </row>
    <row r="9" spans="2:24" s="527" customFormat="1" ht="15.75">
      <c r="B9" s="837"/>
      <c r="C9" s="840"/>
      <c r="D9" s="840"/>
      <c r="E9" s="536"/>
      <c r="F9" s="537"/>
      <c r="G9" s="537"/>
      <c r="H9" s="537"/>
      <c r="I9" s="536"/>
      <c r="J9" s="537"/>
      <c r="K9" s="537"/>
      <c r="L9" s="537"/>
      <c r="M9" s="537"/>
      <c r="N9" s="542"/>
      <c r="O9" s="530"/>
      <c r="P9" s="530"/>
      <c r="Q9" s="531"/>
      <c r="R9" s="530"/>
      <c r="S9" s="530"/>
      <c r="T9" s="530"/>
      <c r="U9" s="538"/>
      <c r="V9" s="533"/>
      <c r="W9" s="539"/>
      <c r="X9" s="537"/>
    </row>
    <row r="10" spans="2:24" s="527" customFormat="1" ht="15.75">
      <c r="B10" s="837"/>
      <c r="C10" s="840"/>
      <c r="D10" s="840"/>
      <c r="E10" s="536"/>
      <c r="F10" s="537"/>
      <c r="G10" s="537"/>
      <c r="H10" s="537"/>
      <c r="I10" s="536"/>
      <c r="J10" s="537"/>
      <c r="K10" s="537"/>
      <c r="L10" s="537"/>
      <c r="M10" s="537"/>
      <c r="N10" s="542"/>
      <c r="O10" s="530"/>
      <c r="P10" s="530"/>
      <c r="Q10" s="531"/>
      <c r="R10" s="530"/>
      <c r="S10" s="530"/>
      <c r="T10" s="530"/>
      <c r="U10" s="538"/>
      <c r="V10" s="533"/>
      <c r="W10" s="539"/>
      <c r="X10" s="537"/>
    </row>
    <row r="11" spans="2:24" s="527" customFormat="1" ht="15.75">
      <c r="B11" s="837"/>
      <c r="C11" s="840"/>
      <c r="D11" s="840"/>
      <c r="E11" s="536"/>
      <c r="F11" s="537"/>
      <c r="G11" s="537"/>
      <c r="H11" s="537"/>
      <c r="I11" s="536"/>
      <c r="J11" s="543"/>
      <c r="K11" s="543"/>
      <c r="L11" s="543"/>
      <c r="M11" s="543"/>
      <c r="N11" s="544"/>
      <c r="O11" s="543"/>
      <c r="P11" s="545"/>
      <c r="Q11" s="546"/>
      <c r="R11" s="545"/>
      <c r="S11" s="545"/>
      <c r="T11" s="545"/>
      <c r="U11" s="547"/>
      <c r="V11" s="548"/>
      <c r="W11" s="548"/>
      <c r="X11" s="543"/>
    </row>
    <row r="12" spans="2:24" s="527" customFormat="1" ht="15.75">
      <c r="B12" s="837"/>
      <c r="C12" s="840"/>
      <c r="D12" s="840"/>
      <c r="E12" s="549">
        <v>2</v>
      </c>
      <c r="F12" s="550"/>
      <c r="G12" s="550"/>
      <c r="H12" s="550"/>
      <c r="I12" s="549"/>
      <c r="J12" s="550"/>
      <c r="K12" s="550"/>
      <c r="L12" s="550"/>
      <c r="M12" s="550"/>
      <c r="N12" s="551"/>
      <c r="O12" s="540"/>
      <c r="P12" s="540"/>
      <c r="Q12" s="541"/>
      <c r="R12" s="540"/>
      <c r="S12" s="540"/>
      <c r="T12" s="540"/>
      <c r="U12" s="552" t="s">
        <v>34</v>
      </c>
      <c r="V12" s="533"/>
      <c r="W12" s="553"/>
      <c r="X12" s="550"/>
    </row>
    <row r="13" spans="2:24" s="527" customFormat="1" ht="30.75" customHeight="1">
      <c r="B13" s="837"/>
      <c r="C13" s="840"/>
      <c r="D13" s="840"/>
      <c r="E13" s="549">
        <v>3</v>
      </c>
      <c r="F13" s="550"/>
      <c r="G13" s="550"/>
      <c r="H13" s="550"/>
      <c r="I13" s="549"/>
      <c r="J13" s="550"/>
      <c r="K13" s="550"/>
      <c r="L13" s="550"/>
      <c r="M13" s="550"/>
      <c r="N13" s="554"/>
      <c r="O13" s="530"/>
      <c r="P13" s="530"/>
      <c r="Q13" s="531"/>
      <c r="R13" s="530"/>
      <c r="S13" s="530"/>
      <c r="T13" s="530"/>
      <c r="U13" s="552"/>
      <c r="V13" s="555"/>
      <c r="W13" s="553"/>
      <c r="X13" s="550"/>
    </row>
    <row r="14" spans="2:24" s="527" customFormat="1" ht="35.25" customHeight="1">
      <c r="B14" s="837"/>
      <c r="C14" s="840"/>
      <c r="D14" s="840"/>
      <c r="E14" s="549"/>
      <c r="F14" s="550"/>
      <c r="G14" s="550"/>
      <c r="H14" s="550"/>
      <c r="I14" s="549"/>
      <c r="J14" s="550"/>
      <c r="K14" s="550"/>
      <c r="L14" s="550"/>
      <c r="M14" s="550"/>
      <c r="N14" s="554"/>
      <c r="O14" s="530"/>
      <c r="P14" s="530"/>
      <c r="Q14" s="531"/>
      <c r="R14" s="530"/>
      <c r="S14" s="530"/>
      <c r="T14" s="530"/>
      <c r="U14" s="552"/>
      <c r="V14" s="533"/>
      <c r="W14" s="553"/>
      <c r="X14" s="550"/>
    </row>
    <row r="15" spans="2:24" s="527" customFormat="1" ht="34.5" customHeight="1">
      <c r="B15" s="837"/>
      <c r="C15" s="840"/>
      <c r="D15" s="840"/>
      <c r="E15" s="549"/>
      <c r="F15" s="550"/>
      <c r="G15" s="550"/>
      <c r="H15" s="550"/>
      <c r="I15" s="549"/>
      <c r="J15" s="550"/>
      <c r="K15" s="550"/>
      <c r="L15" s="550"/>
      <c r="M15" s="550"/>
      <c r="N15" s="554"/>
      <c r="O15" s="530"/>
      <c r="P15" s="530"/>
      <c r="Q15" s="531"/>
      <c r="R15" s="530"/>
      <c r="S15" s="530"/>
      <c r="T15" s="530"/>
      <c r="U15" s="552"/>
      <c r="V15" s="556"/>
      <c r="W15" s="553"/>
      <c r="X15" s="550"/>
    </row>
    <row r="16" spans="2:24" s="527" customFormat="1" ht="16.5" customHeight="1">
      <c r="B16" s="837"/>
      <c r="C16" s="840"/>
      <c r="D16" s="840"/>
      <c r="E16" s="549"/>
      <c r="F16" s="550"/>
      <c r="G16" s="550"/>
      <c r="H16" s="550"/>
      <c r="I16" s="549"/>
      <c r="J16" s="550"/>
      <c r="K16" s="550"/>
      <c r="L16" s="550"/>
      <c r="M16" s="550"/>
      <c r="N16" s="554"/>
      <c r="O16" s="551"/>
      <c r="P16" s="551"/>
      <c r="Q16" s="557"/>
      <c r="R16" s="551"/>
      <c r="S16" s="551"/>
      <c r="T16" s="551"/>
      <c r="U16" s="552"/>
      <c r="V16" s="533"/>
      <c r="W16" s="553"/>
      <c r="X16" s="550"/>
    </row>
    <row r="17" spans="2:24" s="527" customFormat="1" ht="16.5" customHeight="1">
      <c r="B17" s="837"/>
      <c r="C17" s="840"/>
      <c r="D17" s="840"/>
      <c r="E17" s="549"/>
      <c r="F17" s="550"/>
      <c r="G17" s="550"/>
      <c r="H17" s="550"/>
      <c r="I17" s="549"/>
      <c r="J17" s="550"/>
      <c r="K17" s="550"/>
      <c r="L17" s="550"/>
      <c r="M17" s="550"/>
      <c r="N17" s="554"/>
      <c r="O17" s="530"/>
      <c r="P17" s="530"/>
      <c r="Q17" s="531"/>
      <c r="R17" s="530"/>
      <c r="S17" s="530"/>
      <c r="T17" s="530"/>
      <c r="U17" s="552"/>
      <c r="V17" s="533"/>
      <c r="W17" s="553"/>
      <c r="X17" s="550"/>
    </row>
    <row r="18" spans="2:24" s="527" customFormat="1" ht="16.5" customHeight="1">
      <c r="B18" s="837"/>
      <c r="C18" s="840"/>
      <c r="D18" s="840"/>
      <c r="E18" s="549"/>
      <c r="F18" s="550"/>
      <c r="G18" s="550"/>
      <c r="H18" s="550"/>
      <c r="I18" s="549"/>
      <c r="J18" s="550"/>
      <c r="K18" s="550"/>
      <c r="L18" s="550"/>
      <c r="M18" s="550"/>
      <c r="N18" s="554"/>
      <c r="O18" s="530"/>
      <c r="P18" s="530"/>
      <c r="Q18" s="531"/>
      <c r="R18" s="530"/>
      <c r="S18" s="530"/>
      <c r="T18" s="530"/>
      <c r="U18" s="552"/>
      <c r="V18" s="533"/>
      <c r="W18" s="553"/>
      <c r="X18" s="550"/>
    </row>
    <row r="19" spans="2:24" s="527" customFormat="1" ht="16.5" customHeight="1">
      <c r="B19" s="837"/>
      <c r="C19" s="840"/>
      <c r="D19" s="840"/>
      <c r="E19" s="549"/>
      <c r="F19" s="550"/>
      <c r="G19" s="550"/>
      <c r="H19" s="550"/>
      <c r="I19" s="549"/>
      <c r="J19" s="550"/>
      <c r="K19" s="550"/>
      <c r="L19" s="550"/>
      <c r="M19" s="550"/>
      <c r="N19" s="554"/>
      <c r="O19" s="530"/>
      <c r="P19" s="530"/>
      <c r="Q19" s="531"/>
      <c r="R19" s="530"/>
      <c r="S19" s="530"/>
      <c r="T19" s="530"/>
      <c r="U19" s="552"/>
      <c r="V19" s="556"/>
      <c r="W19" s="553"/>
      <c r="X19" s="550"/>
    </row>
    <row r="20" spans="2:24" s="527" customFormat="1" ht="16.5" customHeight="1">
      <c r="B20" s="837"/>
      <c r="C20" s="840"/>
      <c r="D20" s="840"/>
      <c r="E20" s="549"/>
      <c r="F20" s="550"/>
      <c r="G20" s="550"/>
      <c r="H20" s="550"/>
      <c r="I20" s="549"/>
      <c r="J20" s="550"/>
      <c r="K20" s="550"/>
      <c r="L20" s="550"/>
      <c r="M20" s="550"/>
      <c r="N20" s="554"/>
      <c r="O20" s="530"/>
      <c r="P20" s="530"/>
      <c r="Q20" s="531"/>
      <c r="R20" s="530"/>
      <c r="S20" s="530"/>
      <c r="T20" s="530"/>
      <c r="U20" s="552"/>
      <c r="V20" s="556"/>
      <c r="W20" s="553"/>
      <c r="X20" s="550"/>
    </row>
    <row r="21" spans="2:24" s="527" customFormat="1" ht="16.5" customHeight="1">
      <c r="B21" s="837"/>
      <c r="C21" s="840"/>
      <c r="D21" s="840"/>
      <c r="E21" s="549"/>
      <c r="F21" s="550"/>
      <c r="G21" s="550"/>
      <c r="H21" s="550"/>
      <c r="I21" s="549"/>
      <c r="J21" s="550"/>
      <c r="K21" s="550"/>
      <c r="L21" s="550"/>
      <c r="M21" s="550"/>
      <c r="N21" s="554"/>
      <c r="O21" s="530"/>
      <c r="P21" s="530"/>
      <c r="Q21" s="531"/>
      <c r="R21" s="530"/>
      <c r="S21" s="530"/>
      <c r="T21" s="530"/>
      <c r="U21" s="552"/>
      <c r="V21" s="556"/>
      <c r="W21" s="553"/>
      <c r="X21" s="550"/>
    </row>
    <row r="22" spans="2:24" s="527" customFormat="1" ht="16.5" customHeight="1">
      <c r="B22" s="837"/>
      <c r="C22" s="840"/>
      <c r="D22" s="840"/>
      <c r="E22" s="549"/>
      <c r="F22" s="550"/>
      <c r="G22" s="550"/>
      <c r="H22" s="550"/>
      <c r="I22" s="558"/>
      <c r="J22" s="559"/>
      <c r="K22" s="559"/>
      <c r="L22" s="559"/>
      <c r="M22" s="559"/>
      <c r="N22" s="560"/>
      <c r="O22" s="561"/>
      <c r="P22" s="561"/>
      <c r="Q22" s="562"/>
      <c r="R22" s="561"/>
      <c r="S22" s="561"/>
      <c r="T22" s="561"/>
      <c r="U22" s="563"/>
      <c r="V22" s="564"/>
      <c r="W22" s="565"/>
      <c r="X22" s="559"/>
    </row>
    <row r="23" spans="2:24" s="527" customFormat="1" ht="31.5" customHeight="1">
      <c r="B23" s="837"/>
      <c r="C23" s="840"/>
      <c r="D23" s="840"/>
      <c r="E23" s="549">
        <v>4</v>
      </c>
      <c r="F23" s="550"/>
      <c r="G23" s="550"/>
      <c r="H23" s="550"/>
      <c r="I23" s="549"/>
      <c r="J23" s="550"/>
      <c r="K23" s="550"/>
      <c r="L23" s="550"/>
      <c r="M23" s="550"/>
      <c r="N23" s="566"/>
      <c r="O23" s="566"/>
      <c r="P23" s="542"/>
      <c r="Q23" s="567"/>
      <c r="R23" s="542"/>
      <c r="S23" s="542"/>
      <c r="T23" s="542"/>
      <c r="U23" s="552"/>
      <c r="V23" s="533"/>
      <c r="W23" s="553"/>
      <c r="X23" s="550"/>
    </row>
    <row r="24" spans="2:24" s="527" customFormat="1" ht="22.5" customHeight="1">
      <c r="B24" s="838"/>
      <c r="C24" s="841"/>
      <c r="D24" s="841"/>
      <c r="E24" s="569">
        <v>5</v>
      </c>
      <c r="F24" s="570"/>
      <c r="G24" s="570"/>
      <c r="H24" s="570"/>
      <c r="I24" s="569"/>
      <c r="J24" s="570"/>
      <c r="K24" s="570"/>
      <c r="L24" s="570"/>
      <c r="M24" s="570"/>
      <c r="N24" s="566"/>
      <c r="O24" s="566"/>
      <c r="P24" s="566"/>
      <c r="Q24" s="571"/>
      <c r="R24" s="566"/>
      <c r="S24" s="566"/>
      <c r="T24" s="566"/>
      <c r="U24" s="572"/>
      <c r="V24" s="533"/>
      <c r="W24" s="573"/>
      <c r="X24" s="570"/>
    </row>
    <row r="25" spans="2:24" s="527" customFormat="1" ht="15.75">
      <c r="B25" s="837"/>
      <c r="C25" s="840"/>
      <c r="D25" s="840"/>
      <c r="E25" s="549">
        <v>2</v>
      </c>
      <c r="F25" s="550"/>
      <c r="G25" s="550"/>
      <c r="H25" s="550"/>
      <c r="I25" s="549"/>
      <c r="J25" s="550"/>
      <c r="K25" s="550"/>
      <c r="L25" s="550"/>
      <c r="M25" s="550"/>
      <c r="N25" s="542"/>
      <c r="O25" s="542"/>
      <c r="P25" s="542"/>
      <c r="Q25" s="567"/>
      <c r="R25" s="542"/>
      <c r="S25" s="542"/>
      <c r="T25" s="542"/>
      <c r="U25" s="552"/>
      <c r="V25" s="574"/>
      <c r="W25" s="553"/>
      <c r="X25" s="550"/>
    </row>
    <row r="26" spans="2:24" s="527" customFormat="1" ht="15.75">
      <c r="B26" s="837"/>
      <c r="C26" s="840"/>
      <c r="D26" s="840"/>
      <c r="E26" s="549">
        <v>3</v>
      </c>
      <c r="F26" s="550"/>
      <c r="G26" s="550"/>
      <c r="H26" s="550"/>
      <c r="I26" s="549"/>
      <c r="J26" s="550"/>
      <c r="K26" s="550"/>
      <c r="L26" s="550"/>
      <c r="M26" s="550"/>
      <c r="N26" s="542"/>
      <c r="O26" s="542"/>
      <c r="P26" s="542"/>
      <c r="Q26" s="567"/>
      <c r="R26" s="542"/>
      <c r="S26" s="542"/>
      <c r="T26" s="542"/>
      <c r="U26" s="552"/>
      <c r="V26" s="574"/>
      <c r="W26" s="553"/>
      <c r="X26" s="550"/>
    </row>
    <row r="27" spans="2:24" s="527" customFormat="1" ht="15.75">
      <c r="B27" s="838"/>
      <c r="C27" s="841"/>
      <c r="D27" s="841"/>
      <c r="E27" s="569">
        <v>5</v>
      </c>
      <c r="F27" s="570"/>
      <c r="G27" s="570"/>
      <c r="H27" s="570"/>
      <c r="I27" s="569"/>
      <c r="J27" s="570"/>
      <c r="K27" s="570"/>
      <c r="L27" s="570"/>
      <c r="M27" s="570"/>
      <c r="N27" s="540"/>
      <c r="O27" s="540"/>
      <c r="P27" s="540"/>
      <c r="Q27" s="541"/>
      <c r="R27" s="540"/>
      <c r="S27" s="540"/>
      <c r="T27" s="540"/>
      <c r="U27" s="572"/>
      <c r="V27" s="574"/>
      <c r="W27" s="573"/>
      <c r="X27" s="570"/>
    </row>
    <row r="28" spans="2:24" s="527" customFormat="1" ht="15.75">
      <c r="B28" s="837"/>
      <c r="C28" s="840"/>
      <c r="D28" s="840"/>
      <c r="E28" s="549">
        <v>2</v>
      </c>
      <c r="F28" s="550"/>
      <c r="G28" s="550"/>
      <c r="H28" s="550"/>
      <c r="I28" s="549"/>
      <c r="J28" s="550"/>
      <c r="K28" s="550"/>
      <c r="L28" s="550"/>
      <c r="M28" s="550"/>
      <c r="N28" s="540"/>
      <c r="O28" s="540"/>
      <c r="P28" s="540"/>
      <c r="Q28" s="575"/>
      <c r="R28" s="540"/>
      <c r="S28" s="540"/>
      <c r="T28" s="540"/>
      <c r="U28" s="552"/>
      <c r="V28" s="533"/>
      <c r="W28" s="553"/>
      <c r="X28" s="550"/>
    </row>
    <row r="29" spans="2:24" s="527" customFormat="1" ht="15.75">
      <c r="B29" s="837"/>
      <c r="C29" s="840"/>
      <c r="D29" s="840"/>
      <c r="E29" s="549">
        <v>3</v>
      </c>
      <c r="F29" s="550"/>
      <c r="G29" s="550"/>
      <c r="H29" s="550"/>
      <c r="I29" s="549"/>
      <c r="J29" s="550"/>
      <c r="K29" s="550"/>
      <c r="L29" s="550"/>
      <c r="M29" s="550"/>
      <c r="N29" s="540"/>
      <c r="O29" s="540"/>
      <c r="P29" s="540"/>
      <c r="Q29" s="575"/>
      <c r="R29" s="540"/>
      <c r="S29" s="540"/>
      <c r="T29" s="540"/>
      <c r="U29" s="552"/>
      <c r="V29" s="533"/>
      <c r="W29" s="553"/>
      <c r="X29" s="550"/>
    </row>
    <row r="30" spans="2:24" s="527" customFormat="1" ht="15.75">
      <c r="B30" s="837"/>
      <c r="C30" s="840"/>
      <c r="D30" s="840"/>
      <c r="E30" s="549">
        <v>4</v>
      </c>
      <c r="F30" s="550"/>
      <c r="G30" s="550"/>
      <c r="H30" s="550"/>
      <c r="I30" s="549"/>
      <c r="J30" s="550"/>
      <c r="K30" s="550"/>
      <c r="L30" s="550"/>
      <c r="M30" s="550"/>
      <c r="N30" s="550"/>
      <c r="O30" s="550"/>
      <c r="P30" s="550"/>
      <c r="Q30" s="576"/>
      <c r="R30" s="577"/>
      <c r="S30" s="577"/>
      <c r="T30" s="577"/>
      <c r="U30" s="552"/>
      <c r="V30" s="553"/>
      <c r="W30" s="553"/>
      <c r="X30" s="550"/>
    </row>
    <row r="31" spans="2:24" s="527" customFormat="1" ht="15.75">
      <c r="B31" s="838"/>
      <c r="C31" s="841"/>
      <c r="D31" s="841"/>
      <c r="E31" s="569">
        <v>5</v>
      </c>
      <c r="F31" s="570"/>
      <c r="G31" s="570"/>
      <c r="H31" s="570"/>
      <c r="I31" s="569"/>
      <c r="J31" s="570"/>
      <c r="K31" s="570"/>
      <c r="L31" s="570"/>
      <c r="M31" s="570"/>
      <c r="N31" s="570"/>
      <c r="O31" s="570"/>
      <c r="P31" s="570"/>
      <c r="Q31" s="578"/>
      <c r="R31" s="577"/>
      <c r="S31" s="577"/>
      <c r="T31" s="577"/>
      <c r="U31" s="572"/>
      <c r="V31" s="573"/>
      <c r="W31" s="573"/>
      <c r="X31" s="570"/>
    </row>
    <row r="32" spans="2:24" s="527" customFormat="1" ht="15.75">
      <c r="B32" s="836">
        <v>4</v>
      </c>
      <c r="C32" s="839"/>
      <c r="D32" s="839"/>
      <c r="E32" s="528">
        <v>1</v>
      </c>
      <c r="F32" s="529"/>
      <c r="G32" s="529"/>
      <c r="H32" s="529"/>
      <c r="I32" s="528"/>
      <c r="J32" s="529"/>
      <c r="K32" s="529"/>
      <c r="L32" s="529"/>
      <c r="M32" s="529"/>
      <c r="N32" s="529"/>
      <c r="O32" s="529"/>
      <c r="P32" s="529"/>
      <c r="Q32" s="579"/>
      <c r="R32" s="577"/>
      <c r="S32" s="577"/>
      <c r="T32" s="577"/>
      <c r="U32" s="532"/>
      <c r="V32" s="534"/>
      <c r="W32" s="534"/>
      <c r="X32" s="529"/>
    </row>
    <row r="33" spans="2:24" s="527" customFormat="1" ht="15.75">
      <c r="B33" s="837"/>
      <c r="C33" s="840"/>
      <c r="D33" s="840"/>
      <c r="E33" s="549">
        <v>2</v>
      </c>
      <c r="F33" s="550"/>
      <c r="G33" s="550"/>
      <c r="H33" s="550"/>
      <c r="I33" s="549"/>
      <c r="J33" s="550"/>
      <c r="K33" s="550"/>
      <c r="L33" s="550"/>
      <c r="M33" s="550"/>
      <c r="N33" s="550"/>
      <c r="O33" s="550"/>
      <c r="P33" s="550"/>
      <c r="Q33" s="576"/>
      <c r="R33" s="577"/>
      <c r="S33" s="577"/>
      <c r="T33" s="577"/>
      <c r="U33" s="552"/>
      <c r="V33" s="553"/>
      <c r="W33" s="553"/>
      <c r="X33" s="550"/>
    </row>
    <row r="34" spans="2:24" s="527" customFormat="1" ht="15.75">
      <c r="B34" s="837"/>
      <c r="C34" s="840"/>
      <c r="D34" s="840"/>
      <c r="E34" s="549">
        <v>3</v>
      </c>
      <c r="F34" s="550"/>
      <c r="G34" s="550"/>
      <c r="H34" s="550"/>
      <c r="I34" s="549"/>
      <c r="J34" s="550"/>
      <c r="K34" s="550"/>
      <c r="L34" s="550"/>
      <c r="M34" s="550"/>
      <c r="N34" s="550"/>
      <c r="O34" s="550"/>
      <c r="P34" s="550"/>
      <c r="Q34" s="576"/>
      <c r="R34" s="577"/>
      <c r="S34" s="577"/>
      <c r="T34" s="577"/>
      <c r="U34" s="552"/>
      <c r="V34" s="553"/>
      <c r="W34" s="553"/>
      <c r="X34" s="550"/>
    </row>
    <row r="35" spans="2:24" s="527" customFormat="1" ht="15.75">
      <c r="B35" s="837"/>
      <c r="C35" s="840"/>
      <c r="D35" s="840"/>
      <c r="E35" s="549">
        <v>4</v>
      </c>
      <c r="F35" s="550"/>
      <c r="G35" s="550"/>
      <c r="H35" s="550"/>
      <c r="I35" s="549"/>
      <c r="J35" s="550"/>
      <c r="K35" s="550"/>
      <c r="L35" s="550"/>
      <c r="M35" s="550"/>
      <c r="N35" s="550"/>
      <c r="O35" s="550"/>
      <c r="P35" s="550"/>
      <c r="Q35" s="576"/>
      <c r="R35" s="577"/>
      <c r="S35" s="577"/>
      <c r="T35" s="577"/>
      <c r="U35" s="552"/>
      <c r="V35" s="553"/>
      <c r="W35" s="553"/>
      <c r="X35" s="550"/>
    </row>
    <row r="36" spans="2:24" s="527" customFormat="1" ht="15.75">
      <c r="B36" s="838"/>
      <c r="C36" s="841"/>
      <c r="D36" s="841"/>
      <c r="E36" s="569">
        <v>5</v>
      </c>
      <c r="F36" s="570"/>
      <c r="G36" s="570"/>
      <c r="H36" s="570"/>
      <c r="I36" s="569"/>
      <c r="J36" s="570"/>
      <c r="K36" s="570"/>
      <c r="L36" s="570"/>
      <c r="M36" s="570"/>
      <c r="N36" s="570"/>
      <c r="O36" s="570"/>
      <c r="P36" s="570"/>
      <c r="Q36" s="578"/>
      <c r="R36" s="577"/>
      <c r="S36" s="577"/>
      <c r="T36" s="577"/>
      <c r="U36" s="572"/>
      <c r="V36" s="573"/>
      <c r="W36" s="573"/>
      <c r="X36" s="570"/>
    </row>
    <row r="37" spans="2:24" s="527" customFormat="1" ht="15.75">
      <c r="B37" s="836">
        <v>5</v>
      </c>
      <c r="C37" s="839"/>
      <c r="D37" s="839"/>
      <c r="E37" s="528">
        <v>1</v>
      </c>
      <c r="F37" s="529"/>
      <c r="G37" s="529"/>
      <c r="H37" s="529"/>
      <c r="I37" s="528"/>
      <c r="J37" s="529"/>
      <c r="K37" s="529"/>
      <c r="L37" s="529"/>
      <c r="M37" s="529"/>
      <c r="N37" s="529"/>
      <c r="O37" s="529"/>
      <c r="P37" s="529"/>
      <c r="Q37" s="579"/>
      <c r="R37" s="577"/>
      <c r="S37" s="577"/>
      <c r="T37" s="577"/>
      <c r="U37" s="532"/>
      <c r="V37" s="534"/>
      <c r="W37" s="534"/>
      <c r="X37" s="529"/>
    </row>
    <row r="38" spans="2:24" s="527" customFormat="1" ht="15.75">
      <c r="B38" s="837"/>
      <c r="C38" s="840"/>
      <c r="D38" s="840"/>
      <c r="E38" s="549">
        <v>2</v>
      </c>
      <c r="F38" s="550"/>
      <c r="G38" s="550"/>
      <c r="H38" s="550"/>
      <c r="I38" s="549"/>
      <c r="J38" s="550"/>
      <c r="K38" s="550"/>
      <c r="L38" s="550"/>
      <c r="M38" s="550"/>
      <c r="N38" s="550"/>
      <c r="O38" s="550"/>
      <c r="P38" s="550"/>
      <c r="Q38" s="576"/>
      <c r="R38" s="577"/>
      <c r="S38" s="577"/>
      <c r="T38" s="577"/>
      <c r="U38" s="552"/>
      <c r="V38" s="553"/>
      <c r="W38" s="553"/>
      <c r="X38" s="550"/>
    </row>
    <row r="39" spans="2:24" s="527" customFormat="1" ht="15.75">
      <c r="B39" s="837"/>
      <c r="C39" s="840"/>
      <c r="D39" s="840"/>
      <c r="E39" s="549">
        <v>3</v>
      </c>
      <c r="F39" s="550"/>
      <c r="G39" s="550"/>
      <c r="H39" s="550"/>
      <c r="I39" s="549"/>
      <c r="J39" s="550"/>
      <c r="K39" s="550"/>
      <c r="L39" s="550"/>
      <c r="M39" s="550"/>
      <c r="N39" s="550"/>
      <c r="O39" s="550"/>
      <c r="P39" s="550"/>
      <c r="Q39" s="576"/>
      <c r="R39" s="577"/>
      <c r="S39" s="577"/>
      <c r="T39" s="577"/>
      <c r="U39" s="552"/>
      <c r="V39" s="553"/>
      <c r="W39" s="553"/>
      <c r="X39" s="550"/>
    </row>
    <row r="40" spans="2:24" s="527" customFormat="1" ht="15.75">
      <c r="B40" s="837"/>
      <c r="C40" s="840"/>
      <c r="D40" s="840"/>
      <c r="E40" s="549">
        <v>4</v>
      </c>
      <c r="F40" s="550"/>
      <c r="G40" s="550"/>
      <c r="H40" s="550"/>
      <c r="I40" s="549"/>
      <c r="J40" s="550"/>
      <c r="K40" s="550"/>
      <c r="L40" s="550"/>
      <c r="M40" s="550"/>
      <c r="N40" s="550"/>
      <c r="O40" s="550"/>
      <c r="P40" s="550"/>
      <c r="Q40" s="576"/>
      <c r="R40" s="577"/>
      <c r="S40" s="577"/>
      <c r="T40" s="577"/>
      <c r="U40" s="552"/>
      <c r="V40" s="553"/>
      <c r="W40" s="553"/>
      <c r="X40" s="550"/>
    </row>
    <row r="41" spans="2:24" s="527" customFormat="1" ht="15.75">
      <c r="B41" s="838"/>
      <c r="C41" s="841"/>
      <c r="D41" s="841"/>
      <c r="E41" s="569">
        <v>5</v>
      </c>
      <c r="F41" s="570"/>
      <c r="G41" s="570"/>
      <c r="H41" s="570"/>
      <c r="I41" s="569"/>
      <c r="J41" s="570"/>
      <c r="K41" s="570"/>
      <c r="L41" s="570"/>
      <c r="M41" s="570"/>
      <c r="N41" s="570"/>
      <c r="O41" s="570"/>
      <c r="P41" s="570"/>
      <c r="Q41" s="578"/>
      <c r="R41" s="577"/>
      <c r="S41" s="577"/>
      <c r="T41" s="577"/>
      <c r="U41" s="572"/>
      <c r="V41" s="573"/>
      <c r="W41" s="573"/>
      <c r="X41" s="570"/>
    </row>
    <row r="42" spans="2:24" s="527" customFormat="1" ht="15.75">
      <c r="B42" s="836">
        <v>6</v>
      </c>
      <c r="C42" s="839"/>
      <c r="D42" s="839"/>
      <c r="E42" s="528">
        <v>1</v>
      </c>
      <c r="F42" s="529"/>
      <c r="G42" s="529"/>
      <c r="H42" s="529"/>
      <c r="I42" s="528"/>
      <c r="J42" s="529"/>
      <c r="K42" s="529"/>
      <c r="L42" s="529"/>
      <c r="M42" s="529"/>
      <c r="N42" s="529"/>
      <c r="O42" s="529"/>
      <c r="P42" s="529"/>
      <c r="Q42" s="579"/>
      <c r="R42" s="577"/>
      <c r="S42" s="577"/>
      <c r="T42" s="577"/>
      <c r="U42" s="532"/>
      <c r="V42" s="534"/>
      <c r="W42" s="534"/>
      <c r="X42" s="529"/>
    </row>
    <row r="43" spans="2:24" s="527" customFormat="1" ht="15.75">
      <c r="B43" s="837"/>
      <c r="C43" s="840"/>
      <c r="D43" s="840"/>
      <c r="E43" s="549">
        <v>2</v>
      </c>
      <c r="F43" s="550"/>
      <c r="G43" s="550"/>
      <c r="H43" s="550"/>
      <c r="I43" s="549"/>
      <c r="J43" s="550"/>
      <c r="K43" s="550"/>
      <c r="L43" s="550"/>
      <c r="M43" s="550"/>
      <c r="N43" s="550"/>
      <c r="O43" s="550"/>
      <c r="P43" s="550"/>
      <c r="Q43" s="576"/>
      <c r="R43" s="577"/>
      <c r="S43" s="577"/>
      <c r="T43" s="577"/>
      <c r="U43" s="552"/>
      <c r="V43" s="553"/>
      <c r="W43" s="553"/>
      <c r="X43" s="550"/>
    </row>
    <row r="44" spans="2:24" s="527" customFormat="1" ht="15.75">
      <c r="B44" s="837"/>
      <c r="C44" s="840"/>
      <c r="D44" s="840"/>
      <c r="E44" s="549">
        <v>3</v>
      </c>
      <c r="F44" s="550"/>
      <c r="G44" s="550"/>
      <c r="H44" s="550"/>
      <c r="I44" s="549"/>
      <c r="J44" s="550"/>
      <c r="K44" s="550"/>
      <c r="L44" s="550"/>
      <c r="M44" s="550"/>
      <c r="N44" s="550"/>
      <c r="O44" s="550"/>
      <c r="P44" s="550"/>
      <c r="Q44" s="576"/>
      <c r="R44" s="577"/>
      <c r="S44" s="577"/>
      <c r="T44" s="577"/>
      <c r="U44" s="552"/>
      <c r="V44" s="553"/>
      <c r="W44" s="553"/>
      <c r="X44" s="550"/>
    </row>
    <row r="45" spans="2:24" s="527" customFormat="1" ht="15.75">
      <c r="B45" s="837"/>
      <c r="C45" s="840"/>
      <c r="D45" s="840"/>
      <c r="E45" s="549">
        <v>4</v>
      </c>
      <c r="F45" s="550"/>
      <c r="G45" s="550"/>
      <c r="H45" s="550"/>
      <c r="I45" s="549"/>
      <c r="J45" s="550"/>
      <c r="K45" s="550"/>
      <c r="L45" s="550"/>
      <c r="M45" s="550"/>
      <c r="N45" s="550"/>
      <c r="O45" s="550"/>
      <c r="P45" s="550"/>
      <c r="Q45" s="576"/>
      <c r="R45" s="577"/>
      <c r="S45" s="577"/>
      <c r="T45" s="577"/>
      <c r="U45" s="552"/>
      <c r="V45" s="553"/>
      <c r="W45" s="553"/>
      <c r="X45" s="550"/>
    </row>
    <row r="46" spans="2:24" s="527" customFormat="1" ht="15.75">
      <c r="B46" s="838"/>
      <c r="C46" s="841"/>
      <c r="D46" s="841"/>
      <c r="E46" s="569">
        <v>5</v>
      </c>
      <c r="F46" s="570"/>
      <c r="G46" s="570"/>
      <c r="H46" s="570"/>
      <c r="I46" s="569"/>
      <c r="J46" s="570"/>
      <c r="K46" s="570"/>
      <c r="L46" s="570"/>
      <c r="M46" s="570"/>
      <c r="N46" s="570"/>
      <c r="O46" s="570"/>
      <c r="P46" s="570"/>
      <c r="Q46" s="578"/>
      <c r="R46" s="577"/>
      <c r="S46" s="577"/>
      <c r="T46" s="577"/>
      <c r="U46" s="572"/>
      <c r="V46" s="573"/>
      <c r="W46" s="573"/>
      <c r="X46" s="570"/>
    </row>
    <row r="47" spans="2:24" s="527" customFormat="1" ht="15.75">
      <c r="B47" s="836">
        <v>7</v>
      </c>
      <c r="C47" s="839"/>
      <c r="D47" s="839"/>
      <c r="E47" s="528">
        <v>1</v>
      </c>
      <c r="F47" s="529"/>
      <c r="G47" s="529"/>
      <c r="H47" s="529"/>
      <c r="I47" s="528"/>
      <c r="J47" s="529"/>
      <c r="K47" s="529"/>
      <c r="L47" s="529"/>
      <c r="M47" s="529"/>
      <c r="N47" s="529"/>
      <c r="O47" s="529"/>
      <c r="P47" s="529"/>
      <c r="Q47" s="579"/>
      <c r="R47" s="577"/>
      <c r="S47" s="577"/>
      <c r="T47" s="577"/>
      <c r="U47" s="532"/>
      <c r="V47" s="534"/>
      <c r="W47" s="534"/>
      <c r="X47" s="529"/>
    </row>
    <row r="48" spans="2:24" s="527" customFormat="1" ht="15.75">
      <c r="B48" s="837"/>
      <c r="C48" s="840"/>
      <c r="D48" s="840"/>
      <c r="E48" s="549">
        <v>2</v>
      </c>
      <c r="F48" s="550"/>
      <c r="G48" s="550"/>
      <c r="H48" s="550"/>
      <c r="I48" s="549"/>
      <c r="J48" s="550"/>
      <c r="K48" s="550"/>
      <c r="L48" s="550"/>
      <c r="M48" s="550"/>
      <c r="N48" s="550"/>
      <c r="O48" s="550"/>
      <c r="P48" s="550"/>
      <c r="Q48" s="576"/>
      <c r="R48" s="577"/>
      <c r="S48" s="577"/>
      <c r="T48" s="577"/>
      <c r="U48" s="552"/>
      <c r="V48" s="553"/>
      <c r="W48" s="553"/>
      <c r="X48" s="550"/>
    </row>
    <row r="49" spans="2:24" s="527" customFormat="1" ht="15.75">
      <c r="B49" s="837"/>
      <c r="C49" s="840"/>
      <c r="D49" s="840"/>
      <c r="E49" s="549">
        <v>3</v>
      </c>
      <c r="F49" s="550"/>
      <c r="G49" s="550"/>
      <c r="H49" s="550"/>
      <c r="I49" s="549"/>
      <c r="J49" s="550"/>
      <c r="K49" s="550"/>
      <c r="L49" s="550"/>
      <c r="M49" s="550"/>
      <c r="N49" s="550"/>
      <c r="O49" s="550"/>
      <c r="P49" s="550"/>
      <c r="Q49" s="576"/>
      <c r="R49" s="577"/>
      <c r="S49" s="577"/>
      <c r="T49" s="577"/>
      <c r="U49" s="552"/>
      <c r="V49" s="553"/>
      <c r="W49" s="553"/>
      <c r="X49" s="550"/>
    </row>
    <row r="50" spans="2:24" s="527" customFormat="1" ht="15.75">
      <c r="B50" s="837"/>
      <c r="C50" s="840"/>
      <c r="D50" s="840"/>
      <c r="E50" s="549">
        <v>4</v>
      </c>
      <c r="F50" s="550"/>
      <c r="G50" s="550"/>
      <c r="H50" s="550"/>
      <c r="I50" s="549"/>
      <c r="J50" s="550"/>
      <c r="K50" s="550"/>
      <c r="L50" s="550"/>
      <c r="M50" s="550"/>
      <c r="N50" s="550"/>
      <c r="O50" s="550"/>
      <c r="P50" s="550"/>
      <c r="Q50" s="576"/>
      <c r="R50" s="577"/>
      <c r="S50" s="577"/>
      <c r="T50" s="577"/>
      <c r="U50" s="552"/>
      <c r="V50" s="553"/>
      <c r="W50" s="553"/>
      <c r="X50" s="550"/>
    </row>
    <row r="51" spans="2:24" s="527" customFormat="1" ht="15.75">
      <c r="B51" s="838"/>
      <c r="C51" s="841"/>
      <c r="D51" s="841"/>
      <c r="E51" s="569">
        <v>5</v>
      </c>
      <c r="F51" s="570"/>
      <c r="G51" s="570"/>
      <c r="H51" s="570"/>
      <c r="I51" s="569"/>
      <c r="J51" s="570"/>
      <c r="K51" s="570"/>
      <c r="L51" s="570"/>
      <c r="M51" s="570"/>
      <c r="N51" s="570"/>
      <c r="O51" s="570"/>
      <c r="P51" s="570"/>
      <c r="Q51" s="578"/>
      <c r="R51" s="577"/>
      <c r="S51" s="577"/>
      <c r="T51" s="577"/>
      <c r="U51" s="572"/>
      <c r="V51" s="573"/>
      <c r="W51" s="573"/>
      <c r="X51" s="570"/>
    </row>
    <row r="52" spans="2:24" s="527" customFormat="1" ht="15.75">
      <c r="B52" s="836">
        <v>8</v>
      </c>
      <c r="C52" s="839"/>
      <c r="D52" s="839"/>
      <c r="E52" s="528">
        <v>1</v>
      </c>
      <c r="F52" s="529"/>
      <c r="G52" s="529"/>
      <c r="H52" s="529"/>
      <c r="I52" s="528"/>
      <c r="J52" s="529"/>
      <c r="K52" s="529"/>
      <c r="L52" s="529"/>
      <c r="M52" s="529"/>
      <c r="N52" s="529"/>
      <c r="O52" s="529"/>
      <c r="P52" s="529"/>
      <c r="Q52" s="579"/>
      <c r="R52" s="577"/>
      <c r="S52" s="577"/>
      <c r="T52" s="577"/>
      <c r="U52" s="532"/>
      <c r="V52" s="534"/>
      <c r="W52" s="534"/>
      <c r="X52" s="529"/>
    </row>
    <row r="53" spans="2:24" s="527" customFormat="1" ht="15.75">
      <c r="B53" s="837"/>
      <c r="C53" s="840"/>
      <c r="D53" s="840"/>
      <c r="E53" s="549">
        <v>2</v>
      </c>
      <c r="F53" s="550"/>
      <c r="G53" s="550"/>
      <c r="H53" s="550"/>
      <c r="I53" s="549"/>
      <c r="J53" s="550"/>
      <c r="K53" s="550"/>
      <c r="L53" s="550"/>
      <c r="M53" s="550"/>
      <c r="N53" s="550"/>
      <c r="O53" s="550"/>
      <c r="P53" s="550"/>
      <c r="Q53" s="576"/>
      <c r="R53" s="577"/>
      <c r="S53" s="577"/>
      <c r="T53" s="577"/>
      <c r="U53" s="552"/>
      <c r="V53" s="553"/>
      <c r="W53" s="553"/>
      <c r="X53" s="550"/>
    </row>
    <row r="54" spans="2:24" s="527" customFormat="1" ht="15.75">
      <c r="B54" s="837"/>
      <c r="C54" s="840"/>
      <c r="D54" s="840"/>
      <c r="E54" s="549">
        <v>3</v>
      </c>
      <c r="F54" s="550"/>
      <c r="G54" s="550"/>
      <c r="H54" s="550"/>
      <c r="I54" s="549"/>
      <c r="J54" s="550"/>
      <c r="K54" s="550"/>
      <c r="L54" s="550"/>
      <c r="M54" s="550"/>
      <c r="N54" s="550"/>
      <c r="O54" s="550"/>
      <c r="P54" s="550"/>
      <c r="Q54" s="576"/>
      <c r="R54" s="577"/>
      <c r="S54" s="577"/>
      <c r="T54" s="577"/>
      <c r="U54" s="552"/>
      <c r="V54" s="553"/>
      <c r="W54" s="553"/>
      <c r="X54" s="550"/>
    </row>
    <row r="55" spans="2:24" s="527" customFormat="1" ht="15.75">
      <c r="B55" s="837"/>
      <c r="C55" s="840"/>
      <c r="D55" s="840"/>
      <c r="E55" s="549">
        <v>4</v>
      </c>
      <c r="F55" s="550"/>
      <c r="G55" s="550"/>
      <c r="H55" s="550"/>
      <c r="I55" s="549">
        <v>4</v>
      </c>
      <c r="J55" s="550"/>
      <c r="K55" s="550"/>
      <c r="L55" s="550"/>
      <c r="M55" s="550"/>
      <c r="N55" s="550"/>
      <c r="O55" s="550"/>
      <c r="P55" s="550"/>
      <c r="Q55" s="576"/>
      <c r="R55" s="577"/>
      <c r="S55" s="577"/>
      <c r="T55" s="577"/>
      <c r="U55" s="552"/>
      <c r="V55" s="553"/>
      <c r="W55" s="553"/>
      <c r="X55" s="550"/>
    </row>
    <row r="56" spans="2:24" s="527" customFormat="1" ht="15.75">
      <c r="B56" s="838"/>
      <c r="C56" s="841"/>
      <c r="D56" s="841"/>
      <c r="E56" s="569">
        <v>5</v>
      </c>
      <c r="F56" s="570"/>
      <c r="G56" s="570"/>
      <c r="H56" s="570"/>
      <c r="I56" s="569">
        <v>5</v>
      </c>
      <c r="J56" s="570"/>
      <c r="K56" s="570"/>
      <c r="L56" s="570"/>
      <c r="M56" s="570"/>
      <c r="N56" s="570"/>
      <c r="O56" s="570"/>
      <c r="P56" s="570"/>
      <c r="Q56" s="578"/>
      <c r="R56" s="577"/>
      <c r="S56" s="577"/>
      <c r="T56" s="577"/>
      <c r="U56" s="572"/>
      <c r="V56" s="573"/>
      <c r="W56" s="573"/>
      <c r="X56" s="570"/>
    </row>
    <row r="57" spans="2:24" s="527" customFormat="1" ht="15.75">
      <c r="B57" s="836">
        <v>9</v>
      </c>
      <c r="C57" s="839"/>
      <c r="D57" s="839"/>
      <c r="E57" s="528">
        <v>1</v>
      </c>
      <c r="F57" s="529"/>
      <c r="G57" s="529"/>
      <c r="H57" s="529"/>
      <c r="I57" s="528">
        <v>1</v>
      </c>
      <c r="J57" s="529"/>
      <c r="K57" s="529"/>
      <c r="L57" s="529"/>
      <c r="M57" s="529"/>
      <c r="N57" s="529"/>
      <c r="O57" s="529"/>
      <c r="P57" s="529"/>
      <c r="Q57" s="579"/>
      <c r="R57" s="577"/>
      <c r="S57" s="577"/>
      <c r="T57" s="577"/>
      <c r="U57" s="532"/>
      <c r="V57" s="534"/>
      <c r="W57" s="534"/>
      <c r="X57" s="529"/>
    </row>
    <row r="58" spans="2:24" s="527" customFormat="1" ht="15.75">
      <c r="B58" s="837"/>
      <c r="C58" s="840"/>
      <c r="D58" s="840"/>
      <c r="E58" s="549">
        <v>2</v>
      </c>
      <c r="F58" s="550"/>
      <c r="G58" s="550"/>
      <c r="H58" s="550"/>
      <c r="I58" s="549">
        <v>2</v>
      </c>
      <c r="J58" s="550"/>
      <c r="K58" s="550"/>
      <c r="L58" s="550"/>
      <c r="M58" s="550"/>
      <c r="N58" s="550"/>
      <c r="O58" s="550"/>
      <c r="P58" s="550"/>
      <c r="Q58" s="576"/>
      <c r="R58" s="577"/>
      <c r="S58" s="577"/>
      <c r="T58" s="577"/>
      <c r="U58" s="552"/>
      <c r="V58" s="553"/>
      <c r="W58" s="553"/>
      <c r="X58" s="550"/>
    </row>
    <row r="59" spans="2:24" s="527" customFormat="1" ht="15.75">
      <c r="B59" s="837"/>
      <c r="C59" s="840"/>
      <c r="D59" s="840"/>
      <c r="E59" s="549">
        <v>3</v>
      </c>
      <c r="F59" s="550"/>
      <c r="G59" s="550"/>
      <c r="H59" s="550"/>
      <c r="I59" s="549">
        <v>3</v>
      </c>
      <c r="J59" s="550"/>
      <c r="K59" s="550"/>
      <c r="L59" s="550"/>
      <c r="M59" s="550"/>
      <c r="N59" s="550"/>
      <c r="O59" s="550"/>
      <c r="P59" s="550"/>
      <c r="Q59" s="576"/>
      <c r="R59" s="577"/>
      <c r="S59" s="577"/>
      <c r="T59" s="577"/>
      <c r="U59" s="552"/>
      <c r="V59" s="553"/>
      <c r="W59" s="553"/>
      <c r="X59" s="550"/>
    </row>
    <row r="60" spans="2:24" s="527" customFormat="1" ht="15.75">
      <c r="B60" s="837"/>
      <c r="C60" s="840"/>
      <c r="D60" s="840"/>
      <c r="E60" s="549">
        <v>4</v>
      </c>
      <c r="F60" s="550"/>
      <c r="G60" s="550"/>
      <c r="H60" s="550"/>
      <c r="I60" s="549">
        <v>4</v>
      </c>
      <c r="J60" s="550"/>
      <c r="K60" s="550"/>
      <c r="L60" s="550"/>
      <c r="M60" s="550"/>
      <c r="N60" s="550"/>
      <c r="O60" s="550"/>
      <c r="P60" s="550"/>
      <c r="Q60" s="576"/>
      <c r="R60" s="577"/>
      <c r="S60" s="577"/>
      <c r="T60" s="577"/>
      <c r="U60" s="552"/>
      <c r="V60" s="553"/>
      <c r="W60" s="553"/>
      <c r="X60" s="550"/>
    </row>
    <row r="61" spans="2:24" s="527" customFormat="1" ht="15.75">
      <c r="B61" s="838"/>
      <c r="C61" s="841"/>
      <c r="D61" s="841"/>
      <c r="E61" s="569">
        <v>5</v>
      </c>
      <c r="F61" s="570"/>
      <c r="G61" s="570"/>
      <c r="H61" s="570"/>
      <c r="I61" s="569">
        <v>5</v>
      </c>
      <c r="J61" s="570"/>
      <c r="K61" s="570"/>
      <c r="L61" s="570"/>
      <c r="M61" s="570"/>
      <c r="N61" s="570"/>
      <c r="O61" s="570"/>
      <c r="P61" s="570"/>
      <c r="Q61" s="578"/>
      <c r="R61" s="577"/>
      <c r="S61" s="577"/>
      <c r="T61" s="577"/>
      <c r="U61" s="572"/>
      <c r="V61" s="573"/>
      <c r="W61" s="573"/>
      <c r="X61" s="570"/>
    </row>
    <row r="62" spans="2:24" s="527" customFormat="1" ht="15.75">
      <c r="B62" s="836">
        <v>10</v>
      </c>
      <c r="C62" s="839"/>
      <c r="D62" s="839"/>
      <c r="E62" s="528">
        <v>1</v>
      </c>
      <c r="F62" s="529"/>
      <c r="G62" s="529"/>
      <c r="H62" s="529"/>
      <c r="I62" s="528">
        <v>1</v>
      </c>
      <c r="J62" s="529"/>
      <c r="K62" s="529"/>
      <c r="L62" s="529"/>
      <c r="M62" s="529"/>
      <c r="N62" s="529"/>
      <c r="O62" s="529"/>
      <c r="P62" s="529"/>
      <c r="Q62" s="579"/>
      <c r="R62" s="577"/>
      <c r="S62" s="577"/>
      <c r="T62" s="577"/>
      <c r="U62" s="532"/>
      <c r="V62" s="534"/>
      <c r="W62" s="534"/>
      <c r="X62" s="529"/>
    </row>
    <row r="63" spans="2:24" s="527" customFormat="1" ht="15.75">
      <c r="B63" s="837"/>
      <c r="C63" s="840"/>
      <c r="D63" s="840"/>
      <c r="E63" s="549">
        <v>2</v>
      </c>
      <c r="F63" s="550"/>
      <c r="G63" s="550"/>
      <c r="H63" s="550"/>
      <c r="I63" s="549">
        <v>2</v>
      </c>
      <c r="J63" s="550"/>
      <c r="K63" s="550"/>
      <c r="L63" s="550"/>
      <c r="M63" s="550"/>
      <c r="N63" s="550"/>
      <c r="O63" s="550"/>
      <c r="P63" s="550"/>
      <c r="Q63" s="576"/>
      <c r="R63" s="577"/>
      <c r="S63" s="577"/>
      <c r="T63" s="577"/>
      <c r="U63" s="552"/>
      <c r="V63" s="553"/>
      <c r="W63" s="553"/>
      <c r="X63" s="550"/>
    </row>
    <row r="64" spans="2:24" s="527" customFormat="1" ht="15.75">
      <c r="B64" s="837"/>
      <c r="C64" s="840"/>
      <c r="D64" s="840"/>
      <c r="E64" s="549">
        <v>3</v>
      </c>
      <c r="F64" s="550"/>
      <c r="G64" s="550"/>
      <c r="H64" s="550"/>
      <c r="I64" s="549">
        <v>3</v>
      </c>
      <c r="J64" s="550"/>
      <c r="K64" s="550"/>
      <c r="L64" s="550"/>
      <c r="M64" s="550"/>
      <c r="N64" s="550"/>
      <c r="O64" s="550"/>
      <c r="P64" s="550"/>
      <c r="Q64" s="576"/>
      <c r="R64" s="577"/>
      <c r="S64" s="577"/>
      <c r="T64" s="577"/>
      <c r="U64" s="552"/>
      <c r="V64" s="553"/>
      <c r="W64" s="553"/>
      <c r="X64" s="550"/>
    </row>
    <row r="65" spans="2:24" s="527" customFormat="1" ht="15.75">
      <c r="B65" s="837"/>
      <c r="C65" s="840"/>
      <c r="D65" s="840"/>
      <c r="E65" s="549">
        <v>4</v>
      </c>
      <c r="F65" s="550"/>
      <c r="G65" s="550"/>
      <c r="H65" s="550"/>
      <c r="I65" s="549">
        <v>4</v>
      </c>
      <c r="J65" s="550"/>
      <c r="K65" s="550"/>
      <c r="L65" s="550"/>
      <c r="M65" s="550"/>
      <c r="N65" s="550"/>
      <c r="O65" s="550"/>
      <c r="P65" s="550"/>
      <c r="Q65" s="576"/>
      <c r="R65" s="577"/>
      <c r="S65" s="577"/>
      <c r="T65" s="577"/>
      <c r="U65" s="552"/>
      <c r="V65" s="553"/>
      <c r="W65" s="553"/>
      <c r="X65" s="550"/>
    </row>
    <row r="66" spans="2:24" s="527" customFormat="1" ht="15.75">
      <c r="B66" s="838"/>
      <c r="C66" s="841"/>
      <c r="D66" s="841"/>
      <c r="E66" s="569">
        <v>5</v>
      </c>
      <c r="F66" s="570"/>
      <c r="G66" s="570"/>
      <c r="H66" s="570"/>
      <c r="I66" s="569">
        <v>5</v>
      </c>
      <c r="J66" s="570"/>
      <c r="K66" s="570"/>
      <c r="L66" s="570"/>
      <c r="M66" s="570"/>
      <c r="N66" s="570"/>
      <c r="O66" s="570"/>
      <c r="P66" s="570"/>
      <c r="Q66" s="578"/>
      <c r="R66" s="577"/>
      <c r="S66" s="577"/>
      <c r="T66" s="577"/>
      <c r="U66" s="572"/>
      <c r="V66" s="573"/>
      <c r="W66" s="573"/>
      <c r="X66" s="570"/>
    </row>
    <row r="67" spans="2:24" s="527" customFormat="1" ht="15.75">
      <c r="B67" s="836">
        <v>11</v>
      </c>
      <c r="C67" s="839"/>
      <c r="D67" s="839"/>
      <c r="E67" s="528">
        <v>1</v>
      </c>
      <c r="F67" s="529"/>
      <c r="G67" s="529"/>
      <c r="H67" s="529"/>
      <c r="I67" s="528">
        <v>1</v>
      </c>
      <c r="J67" s="529"/>
      <c r="K67" s="529"/>
      <c r="L67" s="529"/>
      <c r="M67" s="529"/>
      <c r="N67" s="529"/>
      <c r="O67" s="529"/>
      <c r="P67" s="529"/>
      <c r="Q67" s="579"/>
      <c r="R67" s="577"/>
      <c r="S67" s="577"/>
      <c r="T67" s="577"/>
      <c r="U67" s="532"/>
      <c r="V67" s="534"/>
      <c r="W67" s="534"/>
      <c r="X67" s="529"/>
    </row>
    <row r="68" spans="2:24" s="527" customFormat="1" ht="15.75">
      <c r="B68" s="837"/>
      <c r="C68" s="840"/>
      <c r="D68" s="840"/>
      <c r="E68" s="549">
        <v>2</v>
      </c>
      <c r="F68" s="550"/>
      <c r="G68" s="550"/>
      <c r="H68" s="550"/>
      <c r="I68" s="549">
        <v>2</v>
      </c>
      <c r="J68" s="550"/>
      <c r="K68" s="550"/>
      <c r="L68" s="550"/>
      <c r="M68" s="550"/>
      <c r="N68" s="550"/>
      <c r="O68" s="550"/>
      <c r="P68" s="550"/>
      <c r="Q68" s="576"/>
      <c r="R68" s="577"/>
      <c r="S68" s="577"/>
      <c r="T68" s="577"/>
      <c r="U68" s="552"/>
      <c r="V68" s="553"/>
      <c r="W68" s="553"/>
      <c r="X68" s="550"/>
    </row>
    <row r="69" spans="2:24" s="527" customFormat="1" ht="15.75">
      <c r="B69" s="837"/>
      <c r="C69" s="840"/>
      <c r="D69" s="840"/>
      <c r="E69" s="549">
        <v>3</v>
      </c>
      <c r="F69" s="550"/>
      <c r="G69" s="550"/>
      <c r="H69" s="550"/>
      <c r="I69" s="549">
        <v>3</v>
      </c>
      <c r="J69" s="550"/>
      <c r="K69" s="550"/>
      <c r="L69" s="550"/>
      <c r="M69" s="550"/>
      <c r="N69" s="550"/>
      <c r="O69" s="550"/>
      <c r="P69" s="550"/>
      <c r="Q69" s="576"/>
      <c r="R69" s="577"/>
      <c r="S69" s="577"/>
      <c r="T69" s="577"/>
      <c r="U69" s="552"/>
      <c r="V69" s="553"/>
      <c r="W69" s="553"/>
      <c r="X69" s="550"/>
    </row>
    <row r="70" spans="2:24" s="527" customFormat="1" ht="15.75">
      <c r="B70" s="837"/>
      <c r="C70" s="840"/>
      <c r="D70" s="840"/>
      <c r="E70" s="549">
        <v>4</v>
      </c>
      <c r="F70" s="550"/>
      <c r="G70" s="550"/>
      <c r="H70" s="550"/>
      <c r="I70" s="549">
        <v>4</v>
      </c>
      <c r="J70" s="550"/>
      <c r="K70" s="550"/>
      <c r="L70" s="550"/>
      <c r="M70" s="550"/>
      <c r="N70" s="550"/>
      <c r="O70" s="550"/>
      <c r="P70" s="550"/>
      <c r="Q70" s="576"/>
      <c r="R70" s="577"/>
      <c r="S70" s="577"/>
      <c r="T70" s="577"/>
      <c r="U70" s="552"/>
      <c r="V70" s="553"/>
      <c r="W70" s="553"/>
      <c r="X70" s="550"/>
    </row>
    <row r="71" spans="2:24" s="527" customFormat="1" ht="15.75">
      <c r="B71" s="838"/>
      <c r="C71" s="841"/>
      <c r="D71" s="841"/>
      <c r="E71" s="569">
        <v>5</v>
      </c>
      <c r="F71" s="570"/>
      <c r="G71" s="570"/>
      <c r="H71" s="570"/>
      <c r="I71" s="569">
        <v>5</v>
      </c>
      <c r="J71" s="570"/>
      <c r="K71" s="570"/>
      <c r="L71" s="570"/>
      <c r="M71" s="570"/>
      <c r="N71" s="570"/>
      <c r="O71" s="570"/>
      <c r="P71" s="570"/>
      <c r="Q71" s="578"/>
      <c r="R71" s="577"/>
      <c r="S71" s="577"/>
      <c r="T71" s="577"/>
      <c r="U71" s="572"/>
      <c r="V71" s="573"/>
      <c r="W71" s="573"/>
      <c r="X71" s="570"/>
    </row>
    <row r="72" spans="2:24" s="527" customFormat="1" ht="15.75">
      <c r="B72" s="836">
        <v>12</v>
      </c>
      <c r="C72" s="839"/>
      <c r="D72" s="839"/>
      <c r="E72" s="528">
        <v>1</v>
      </c>
      <c r="F72" s="529"/>
      <c r="G72" s="529"/>
      <c r="H72" s="529"/>
      <c r="I72" s="528">
        <v>1</v>
      </c>
      <c r="J72" s="529"/>
      <c r="K72" s="529"/>
      <c r="L72" s="529"/>
      <c r="M72" s="529"/>
      <c r="N72" s="529"/>
      <c r="O72" s="529"/>
      <c r="P72" s="529"/>
      <c r="Q72" s="579"/>
      <c r="R72" s="577"/>
      <c r="S72" s="577"/>
      <c r="T72" s="577"/>
      <c r="U72" s="532"/>
      <c r="V72" s="534"/>
      <c r="W72" s="534"/>
      <c r="X72" s="529"/>
    </row>
    <row r="73" spans="2:24" s="527" customFormat="1" ht="15.75">
      <c r="B73" s="837"/>
      <c r="C73" s="840"/>
      <c r="D73" s="840"/>
      <c r="E73" s="549">
        <v>2</v>
      </c>
      <c r="F73" s="550"/>
      <c r="G73" s="550"/>
      <c r="H73" s="550"/>
      <c r="I73" s="549">
        <v>2</v>
      </c>
      <c r="J73" s="550"/>
      <c r="K73" s="550"/>
      <c r="L73" s="550"/>
      <c r="M73" s="550"/>
      <c r="N73" s="550"/>
      <c r="O73" s="550"/>
      <c r="P73" s="550"/>
      <c r="Q73" s="576"/>
      <c r="R73" s="577"/>
      <c r="S73" s="577"/>
      <c r="T73" s="577"/>
      <c r="U73" s="552"/>
      <c r="V73" s="553"/>
      <c r="W73" s="553"/>
      <c r="X73" s="550"/>
    </row>
    <row r="74" spans="2:24" s="527" customFormat="1" ht="15.75">
      <c r="B74" s="837"/>
      <c r="C74" s="840"/>
      <c r="D74" s="840"/>
      <c r="E74" s="549">
        <v>3</v>
      </c>
      <c r="F74" s="550"/>
      <c r="G74" s="550"/>
      <c r="H74" s="550"/>
      <c r="I74" s="549">
        <v>3</v>
      </c>
      <c r="J74" s="550"/>
      <c r="K74" s="550"/>
      <c r="L74" s="550"/>
      <c r="M74" s="550"/>
      <c r="N74" s="550"/>
      <c r="O74" s="550"/>
      <c r="P74" s="550"/>
      <c r="Q74" s="576"/>
      <c r="R74" s="577"/>
      <c r="S74" s="577"/>
      <c r="T74" s="577"/>
      <c r="U74" s="552"/>
      <c r="V74" s="553"/>
      <c r="W74" s="553"/>
      <c r="X74" s="550"/>
    </row>
    <row r="75" spans="2:24" s="527" customFormat="1" ht="15.75">
      <c r="B75" s="837"/>
      <c r="C75" s="840"/>
      <c r="D75" s="840"/>
      <c r="E75" s="549">
        <v>4</v>
      </c>
      <c r="F75" s="550"/>
      <c r="G75" s="550"/>
      <c r="H75" s="550"/>
      <c r="I75" s="549">
        <v>4</v>
      </c>
      <c r="J75" s="550"/>
      <c r="K75" s="550"/>
      <c r="L75" s="550"/>
      <c r="M75" s="550"/>
      <c r="N75" s="550"/>
      <c r="O75" s="550"/>
      <c r="P75" s="550"/>
      <c r="Q75" s="576"/>
      <c r="R75" s="577"/>
      <c r="S75" s="577"/>
      <c r="T75" s="577"/>
      <c r="U75" s="552"/>
      <c r="V75" s="553"/>
      <c r="W75" s="553"/>
      <c r="X75" s="550"/>
    </row>
    <row r="76" spans="2:24" s="527" customFormat="1" ht="15.75">
      <c r="B76" s="838"/>
      <c r="C76" s="841"/>
      <c r="D76" s="841"/>
      <c r="E76" s="569">
        <v>5</v>
      </c>
      <c r="F76" s="570"/>
      <c r="G76" s="570"/>
      <c r="H76" s="570"/>
      <c r="I76" s="569">
        <v>5</v>
      </c>
      <c r="J76" s="570"/>
      <c r="K76" s="570"/>
      <c r="L76" s="570"/>
      <c r="M76" s="570"/>
      <c r="N76" s="570"/>
      <c r="O76" s="570"/>
      <c r="P76" s="570"/>
      <c r="Q76" s="578"/>
      <c r="R76" s="577"/>
      <c r="S76" s="577"/>
      <c r="T76" s="577"/>
      <c r="U76" s="572"/>
      <c r="V76" s="573"/>
      <c r="W76" s="573"/>
      <c r="X76" s="570"/>
    </row>
    <row r="77" spans="2:24" s="527" customFormat="1" ht="15.75">
      <c r="B77" s="836">
        <v>13</v>
      </c>
      <c r="C77" s="839"/>
      <c r="D77" s="839"/>
      <c r="E77" s="528">
        <v>1</v>
      </c>
      <c r="F77" s="529"/>
      <c r="G77" s="529"/>
      <c r="H77" s="529"/>
      <c r="I77" s="528">
        <v>1</v>
      </c>
      <c r="J77" s="529"/>
      <c r="K77" s="529"/>
      <c r="L77" s="529"/>
      <c r="M77" s="529"/>
      <c r="N77" s="529"/>
      <c r="O77" s="529"/>
      <c r="P77" s="529"/>
      <c r="Q77" s="579"/>
      <c r="R77" s="577"/>
      <c r="S77" s="577"/>
      <c r="T77" s="577"/>
      <c r="U77" s="532"/>
      <c r="V77" s="534"/>
      <c r="W77" s="534"/>
      <c r="X77" s="529"/>
    </row>
    <row r="78" spans="2:24" s="527" customFormat="1" ht="15.75">
      <c r="B78" s="837"/>
      <c r="C78" s="840"/>
      <c r="D78" s="840"/>
      <c r="E78" s="549">
        <v>2</v>
      </c>
      <c r="F78" s="550"/>
      <c r="G78" s="550"/>
      <c r="H78" s="550"/>
      <c r="I78" s="549">
        <v>2</v>
      </c>
      <c r="J78" s="550"/>
      <c r="K78" s="550"/>
      <c r="L78" s="550"/>
      <c r="M78" s="550"/>
      <c r="N78" s="550"/>
      <c r="O78" s="550"/>
      <c r="P78" s="550"/>
      <c r="Q78" s="576"/>
      <c r="R78" s="577"/>
      <c r="S78" s="577"/>
      <c r="T78" s="577"/>
      <c r="U78" s="552"/>
      <c r="V78" s="553"/>
      <c r="W78" s="553"/>
      <c r="X78" s="550"/>
    </row>
    <row r="79" spans="2:24" s="527" customFormat="1" ht="15.75">
      <c r="B79" s="837"/>
      <c r="C79" s="840"/>
      <c r="D79" s="840"/>
      <c r="E79" s="549">
        <v>3</v>
      </c>
      <c r="F79" s="550"/>
      <c r="G79" s="550"/>
      <c r="H79" s="550"/>
      <c r="I79" s="549">
        <v>3</v>
      </c>
      <c r="J79" s="550"/>
      <c r="K79" s="550"/>
      <c r="L79" s="550"/>
      <c r="M79" s="550"/>
      <c r="N79" s="550"/>
      <c r="O79" s="550"/>
      <c r="P79" s="550"/>
      <c r="Q79" s="576"/>
      <c r="R79" s="577"/>
      <c r="S79" s="577"/>
      <c r="T79" s="577"/>
      <c r="U79" s="552"/>
      <c r="V79" s="553"/>
      <c r="W79" s="553"/>
      <c r="X79" s="550"/>
    </row>
    <row r="80" spans="2:24" s="527" customFormat="1" ht="15.75">
      <c r="B80" s="837"/>
      <c r="C80" s="840"/>
      <c r="D80" s="840"/>
      <c r="E80" s="549">
        <v>4</v>
      </c>
      <c r="F80" s="550"/>
      <c r="G80" s="550"/>
      <c r="H80" s="550"/>
      <c r="I80" s="549">
        <v>4</v>
      </c>
      <c r="J80" s="550"/>
      <c r="K80" s="550"/>
      <c r="L80" s="550"/>
      <c r="M80" s="550"/>
      <c r="N80" s="550"/>
      <c r="O80" s="550"/>
      <c r="P80" s="550"/>
      <c r="Q80" s="576"/>
      <c r="R80" s="577"/>
      <c r="S80" s="577"/>
      <c r="T80" s="577"/>
      <c r="U80" s="552"/>
      <c r="V80" s="553"/>
      <c r="W80" s="553"/>
      <c r="X80" s="550"/>
    </row>
    <row r="81" spans="2:24" s="527" customFormat="1" ht="15.75">
      <c r="B81" s="838"/>
      <c r="C81" s="841"/>
      <c r="D81" s="841"/>
      <c r="E81" s="569">
        <v>5</v>
      </c>
      <c r="F81" s="570"/>
      <c r="G81" s="570"/>
      <c r="H81" s="570"/>
      <c r="I81" s="569">
        <v>5</v>
      </c>
      <c r="J81" s="570"/>
      <c r="K81" s="570"/>
      <c r="L81" s="570"/>
      <c r="M81" s="570"/>
      <c r="N81" s="570"/>
      <c r="O81" s="570"/>
      <c r="P81" s="570"/>
      <c r="Q81" s="578"/>
      <c r="R81" s="577"/>
      <c r="S81" s="577"/>
      <c r="T81" s="577"/>
      <c r="U81" s="572"/>
      <c r="V81" s="573"/>
      <c r="W81" s="573"/>
      <c r="X81" s="570"/>
    </row>
    <row r="82" spans="2:24" s="527" customFormat="1" ht="15.75">
      <c r="B82" s="836">
        <v>14</v>
      </c>
      <c r="C82" s="839"/>
      <c r="D82" s="839"/>
      <c r="E82" s="528">
        <v>1</v>
      </c>
      <c r="F82" s="529"/>
      <c r="G82" s="529"/>
      <c r="H82" s="529"/>
      <c r="I82" s="528">
        <v>1</v>
      </c>
      <c r="J82" s="529"/>
      <c r="K82" s="529"/>
      <c r="L82" s="529"/>
      <c r="M82" s="529"/>
      <c r="N82" s="529"/>
      <c r="O82" s="529"/>
      <c r="P82" s="529"/>
      <c r="Q82" s="579"/>
      <c r="R82" s="577"/>
      <c r="S82" s="577"/>
      <c r="T82" s="577"/>
      <c r="U82" s="532"/>
      <c r="V82" s="534"/>
      <c r="W82" s="534"/>
      <c r="X82" s="529"/>
    </row>
    <row r="83" spans="2:24" s="527" customFormat="1" ht="15.75">
      <c r="B83" s="837"/>
      <c r="C83" s="840"/>
      <c r="D83" s="840"/>
      <c r="E83" s="549">
        <v>2</v>
      </c>
      <c r="F83" s="550"/>
      <c r="G83" s="550"/>
      <c r="H83" s="550"/>
      <c r="I83" s="549">
        <v>2</v>
      </c>
      <c r="J83" s="550"/>
      <c r="K83" s="550"/>
      <c r="L83" s="550"/>
      <c r="M83" s="550"/>
      <c r="N83" s="550"/>
      <c r="O83" s="550"/>
      <c r="P83" s="550"/>
      <c r="Q83" s="576"/>
      <c r="R83" s="577"/>
      <c r="S83" s="577"/>
      <c r="T83" s="577"/>
      <c r="U83" s="552"/>
      <c r="V83" s="553"/>
      <c r="W83" s="553"/>
      <c r="X83" s="550"/>
    </row>
    <row r="84" spans="2:24" s="527" customFormat="1" ht="15.75">
      <c r="B84" s="837"/>
      <c r="C84" s="840"/>
      <c r="D84" s="840"/>
      <c r="E84" s="549">
        <v>3</v>
      </c>
      <c r="F84" s="550"/>
      <c r="G84" s="550"/>
      <c r="H84" s="550"/>
      <c r="I84" s="549">
        <v>3</v>
      </c>
      <c r="J84" s="550"/>
      <c r="K84" s="550"/>
      <c r="L84" s="550"/>
      <c r="M84" s="550"/>
      <c r="N84" s="550"/>
      <c r="O84" s="550"/>
      <c r="P84" s="550"/>
      <c r="Q84" s="576"/>
      <c r="R84" s="577"/>
      <c r="S84" s="577"/>
      <c r="T84" s="577"/>
      <c r="U84" s="552"/>
      <c r="V84" s="553"/>
      <c r="W84" s="553"/>
      <c r="X84" s="550"/>
    </row>
    <row r="85" spans="2:24" s="527" customFormat="1" ht="15.75">
      <c r="B85" s="837"/>
      <c r="C85" s="840"/>
      <c r="D85" s="840"/>
      <c r="E85" s="549">
        <v>4</v>
      </c>
      <c r="F85" s="550"/>
      <c r="G85" s="550"/>
      <c r="H85" s="550"/>
      <c r="I85" s="549">
        <v>4</v>
      </c>
      <c r="J85" s="550"/>
      <c r="K85" s="550"/>
      <c r="L85" s="550"/>
      <c r="M85" s="550"/>
      <c r="N85" s="550"/>
      <c r="O85" s="550"/>
      <c r="P85" s="550"/>
      <c r="Q85" s="576"/>
      <c r="R85" s="577"/>
      <c r="S85" s="577"/>
      <c r="T85" s="577"/>
      <c r="U85" s="552"/>
      <c r="V85" s="553"/>
      <c r="W85" s="553"/>
      <c r="X85" s="550"/>
    </row>
    <row r="86" spans="2:24" s="527" customFormat="1" ht="15.75">
      <c r="B86" s="838"/>
      <c r="C86" s="841"/>
      <c r="D86" s="841"/>
      <c r="E86" s="569">
        <v>5</v>
      </c>
      <c r="F86" s="570"/>
      <c r="G86" s="570"/>
      <c r="H86" s="570"/>
      <c r="I86" s="569">
        <v>5</v>
      </c>
      <c r="J86" s="570"/>
      <c r="K86" s="570"/>
      <c r="L86" s="570"/>
      <c r="M86" s="570"/>
      <c r="N86" s="570"/>
      <c r="O86" s="570"/>
      <c r="P86" s="570"/>
      <c r="Q86" s="578"/>
      <c r="R86" s="577"/>
      <c r="S86" s="577"/>
      <c r="T86" s="577"/>
      <c r="U86" s="572"/>
      <c r="V86" s="573"/>
      <c r="W86" s="573"/>
      <c r="X86" s="570"/>
    </row>
    <row r="87" spans="2:24" s="527" customFormat="1" ht="15.75">
      <c r="B87" s="836">
        <v>15</v>
      </c>
      <c r="C87" s="839"/>
      <c r="D87" s="839"/>
      <c r="E87" s="528">
        <v>1</v>
      </c>
      <c r="F87" s="529"/>
      <c r="G87" s="529"/>
      <c r="H87" s="529"/>
      <c r="I87" s="528">
        <v>1</v>
      </c>
      <c r="J87" s="529"/>
      <c r="K87" s="529"/>
      <c r="L87" s="529"/>
      <c r="M87" s="529"/>
      <c r="N87" s="529"/>
      <c r="O87" s="529"/>
      <c r="P87" s="529"/>
      <c r="Q87" s="579"/>
      <c r="R87" s="577"/>
      <c r="S87" s="577"/>
      <c r="T87" s="577"/>
      <c r="U87" s="532"/>
      <c r="V87" s="534"/>
      <c r="W87" s="534"/>
      <c r="X87" s="529"/>
    </row>
    <row r="88" spans="2:24" s="527" customFormat="1" ht="15.75">
      <c r="B88" s="837"/>
      <c r="C88" s="840"/>
      <c r="D88" s="840"/>
      <c r="E88" s="549">
        <v>2</v>
      </c>
      <c r="F88" s="550"/>
      <c r="G88" s="550"/>
      <c r="H88" s="550"/>
      <c r="I88" s="549">
        <v>2</v>
      </c>
      <c r="J88" s="550"/>
      <c r="K88" s="550"/>
      <c r="L88" s="550"/>
      <c r="M88" s="550"/>
      <c r="N88" s="550"/>
      <c r="O88" s="550"/>
      <c r="P88" s="550"/>
      <c r="Q88" s="576"/>
      <c r="R88" s="577"/>
      <c r="S88" s="577"/>
      <c r="T88" s="577"/>
      <c r="U88" s="552"/>
      <c r="V88" s="553"/>
      <c r="W88" s="553"/>
      <c r="X88" s="550"/>
    </row>
    <row r="89" spans="2:24" s="527" customFormat="1" ht="15.75">
      <c r="B89" s="837"/>
      <c r="C89" s="840"/>
      <c r="D89" s="840"/>
      <c r="E89" s="549">
        <v>3</v>
      </c>
      <c r="F89" s="550"/>
      <c r="G89" s="550"/>
      <c r="H89" s="550"/>
      <c r="I89" s="549">
        <v>3</v>
      </c>
      <c r="J89" s="550"/>
      <c r="K89" s="550"/>
      <c r="L89" s="550"/>
      <c r="M89" s="550"/>
      <c r="N89" s="550"/>
      <c r="O89" s="550"/>
      <c r="P89" s="550"/>
      <c r="Q89" s="576"/>
      <c r="R89" s="577"/>
      <c r="S89" s="577"/>
      <c r="T89" s="577"/>
      <c r="U89" s="552"/>
      <c r="V89" s="553"/>
      <c r="W89" s="553"/>
      <c r="X89" s="550"/>
    </row>
    <row r="90" spans="2:24" s="527" customFormat="1" ht="15.75">
      <c r="B90" s="837"/>
      <c r="C90" s="840"/>
      <c r="D90" s="840"/>
      <c r="E90" s="549">
        <v>4</v>
      </c>
      <c r="F90" s="550"/>
      <c r="G90" s="550"/>
      <c r="H90" s="550"/>
      <c r="I90" s="549">
        <v>4</v>
      </c>
      <c r="J90" s="550"/>
      <c r="K90" s="550"/>
      <c r="L90" s="550"/>
      <c r="M90" s="550"/>
      <c r="N90" s="550"/>
      <c r="O90" s="550"/>
      <c r="P90" s="550"/>
      <c r="Q90" s="576"/>
      <c r="R90" s="577"/>
      <c r="S90" s="577"/>
      <c r="T90" s="577"/>
      <c r="U90" s="552"/>
      <c r="V90" s="553"/>
      <c r="W90" s="553"/>
      <c r="X90" s="550"/>
    </row>
    <row r="91" spans="2:24" s="527" customFormat="1" ht="15.75">
      <c r="B91" s="838"/>
      <c r="C91" s="841"/>
      <c r="D91" s="841"/>
      <c r="E91" s="569">
        <v>5</v>
      </c>
      <c r="F91" s="570"/>
      <c r="G91" s="570"/>
      <c r="H91" s="570"/>
      <c r="I91" s="569">
        <v>5</v>
      </c>
      <c r="J91" s="570"/>
      <c r="K91" s="570"/>
      <c r="L91" s="570"/>
      <c r="M91" s="570"/>
      <c r="N91" s="570"/>
      <c r="O91" s="570"/>
      <c r="P91" s="570"/>
      <c r="Q91" s="578"/>
      <c r="R91" s="577"/>
      <c r="S91" s="577"/>
      <c r="T91" s="577"/>
      <c r="U91" s="572"/>
      <c r="V91" s="573"/>
      <c r="W91" s="573"/>
      <c r="X91" s="570"/>
    </row>
    <row r="92" spans="2:24" s="527" customFormat="1" ht="15.75">
      <c r="B92" s="836">
        <v>16</v>
      </c>
      <c r="C92" s="839"/>
      <c r="D92" s="839"/>
      <c r="E92" s="528">
        <v>1</v>
      </c>
      <c r="F92" s="529"/>
      <c r="G92" s="529"/>
      <c r="H92" s="529"/>
      <c r="I92" s="528">
        <v>1</v>
      </c>
      <c r="J92" s="529"/>
      <c r="K92" s="529"/>
      <c r="L92" s="529"/>
      <c r="M92" s="529"/>
      <c r="N92" s="529"/>
      <c r="O92" s="529"/>
      <c r="P92" s="529"/>
      <c r="Q92" s="579"/>
      <c r="R92" s="577"/>
      <c r="S92" s="577"/>
      <c r="T92" s="577"/>
      <c r="U92" s="532"/>
      <c r="V92" s="534"/>
      <c r="W92" s="534"/>
      <c r="X92" s="529"/>
    </row>
    <row r="93" spans="2:24" s="527" customFormat="1" ht="15.75">
      <c r="B93" s="837"/>
      <c r="C93" s="840"/>
      <c r="D93" s="840"/>
      <c r="E93" s="549">
        <v>2</v>
      </c>
      <c r="F93" s="550"/>
      <c r="G93" s="550"/>
      <c r="H93" s="550"/>
      <c r="I93" s="549">
        <v>2</v>
      </c>
      <c r="J93" s="550"/>
      <c r="K93" s="550"/>
      <c r="L93" s="550"/>
      <c r="M93" s="550"/>
      <c r="N93" s="550"/>
      <c r="O93" s="550"/>
      <c r="P93" s="550"/>
      <c r="Q93" s="576"/>
      <c r="R93" s="577"/>
      <c r="S93" s="577"/>
      <c r="T93" s="577"/>
      <c r="U93" s="552"/>
      <c r="V93" s="553"/>
      <c r="W93" s="553"/>
      <c r="X93" s="550"/>
    </row>
    <row r="94" spans="2:24" s="527" customFormat="1" ht="15.75">
      <c r="B94" s="837"/>
      <c r="C94" s="840"/>
      <c r="D94" s="840"/>
      <c r="E94" s="549">
        <v>3</v>
      </c>
      <c r="F94" s="550"/>
      <c r="G94" s="550"/>
      <c r="H94" s="550"/>
      <c r="I94" s="549">
        <v>3</v>
      </c>
      <c r="J94" s="550"/>
      <c r="K94" s="550"/>
      <c r="L94" s="550"/>
      <c r="M94" s="550"/>
      <c r="N94" s="550"/>
      <c r="O94" s="550"/>
      <c r="P94" s="550"/>
      <c r="Q94" s="576"/>
      <c r="R94" s="577"/>
      <c r="S94" s="577"/>
      <c r="T94" s="577"/>
      <c r="U94" s="552"/>
      <c r="V94" s="553"/>
      <c r="W94" s="553"/>
      <c r="X94" s="550"/>
    </row>
    <row r="95" spans="2:24" s="527" customFormat="1" ht="15.75">
      <c r="B95" s="837"/>
      <c r="C95" s="840"/>
      <c r="D95" s="840"/>
      <c r="E95" s="549">
        <v>4</v>
      </c>
      <c r="F95" s="550"/>
      <c r="G95" s="550"/>
      <c r="H95" s="550"/>
      <c r="I95" s="549">
        <v>4</v>
      </c>
      <c r="J95" s="550"/>
      <c r="K95" s="550"/>
      <c r="L95" s="550"/>
      <c r="M95" s="550"/>
      <c r="N95" s="550"/>
      <c r="O95" s="550"/>
      <c r="P95" s="550"/>
      <c r="Q95" s="576"/>
      <c r="R95" s="577"/>
      <c r="S95" s="577"/>
      <c r="T95" s="577"/>
      <c r="U95" s="552"/>
      <c r="V95" s="553"/>
      <c r="W95" s="553"/>
      <c r="X95" s="550"/>
    </row>
    <row r="96" spans="2:24" s="527" customFormat="1" ht="15.75">
      <c r="B96" s="838"/>
      <c r="C96" s="841"/>
      <c r="D96" s="841"/>
      <c r="E96" s="569">
        <v>5</v>
      </c>
      <c r="F96" s="570"/>
      <c r="G96" s="570"/>
      <c r="H96" s="570"/>
      <c r="I96" s="569">
        <v>5</v>
      </c>
      <c r="J96" s="570"/>
      <c r="K96" s="570"/>
      <c r="L96" s="570"/>
      <c r="M96" s="570"/>
      <c r="N96" s="570"/>
      <c r="O96" s="570"/>
      <c r="P96" s="570"/>
      <c r="Q96" s="578"/>
      <c r="R96" s="577"/>
      <c r="S96" s="577"/>
      <c r="T96" s="577"/>
      <c r="U96" s="572"/>
      <c r="V96" s="573"/>
      <c r="W96" s="573"/>
      <c r="X96" s="570"/>
    </row>
    <row r="97" spans="2:24" s="527" customFormat="1" ht="15.75">
      <c r="B97" s="836">
        <v>17</v>
      </c>
      <c r="C97" s="839"/>
      <c r="D97" s="839"/>
      <c r="E97" s="528">
        <v>1</v>
      </c>
      <c r="F97" s="529"/>
      <c r="G97" s="529"/>
      <c r="H97" s="529"/>
      <c r="I97" s="528">
        <v>1</v>
      </c>
      <c r="J97" s="529"/>
      <c r="K97" s="529"/>
      <c r="L97" s="529"/>
      <c r="M97" s="529"/>
      <c r="N97" s="529"/>
      <c r="O97" s="529"/>
      <c r="P97" s="529"/>
      <c r="Q97" s="579"/>
      <c r="R97" s="577"/>
      <c r="S97" s="577"/>
      <c r="T97" s="577"/>
      <c r="U97" s="532"/>
      <c r="V97" s="534"/>
      <c r="W97" s="534"/>
      <c r="X97" s="529"/>
    </row>
    <row r="98" spans="2:24" s="527" customFormat="1" ht="15.75">
      <c r="B98" s="837"/>
      <c r="C98" s="840"/>
      <c r="D98" s="840"/>
      <c r="E98" s="549">
        <v>2</v>
      </c>
      <c r="F98" s="550"/>
      <c r="G98" s="550"/>
      <c r="H98" s="550"/>
      <c r="I98" s="549">
        <v>2</v>
      </c>
      <c r="J98" s="550"/>
      <c r="K98" s="550"/>
      <c r="L98" s="550"/>
      <c r="M98" s="550"/>
      <c r="N98" s="550"/>
      <c r="O98" s="550"/>
      <c r="P98" s="550"/>
      <c r="Q98" s="576"/>
      <c r="R98" s="577"/>
      <c r="S98" s="577"/>
      <c r="T98" s="577"/>
      <c r="U98" s="552"/>
      <c r="V98" s="553"/>
      <c r="W98" s="553"/>
      <c r="X98" s="550"/>
    </row>
    <row r="99" spans="2:24" s="527" customFormat="1" ht="15.75">
      <c r="B99" s="837"/>
      <c r="C99" s="840"/>
      <c r="D99" s="840"/>
      <c r="E99" s="549">
        <v>3</v>
      </c>
      <c r="F99" s="550"/>
      <c r="G99" s="550"/>
      <c r="H99" s="550"/>
      <c r="I99" s="549">
        <v>3</v>
      </c>
      <c r="J99" s="550"/>
      <c r="K99" s="550"/>
      <c r="L99" s="550"/>
      <c r="M99" s="550"/>
      <c r="N99" s="550"/>
      <c r="O99" s="550"/>
      <c r="P99" s="550"/>
      <c r="Q99" s="576"/>
      <c r="R99" s="577"/>
      <c r="S99" s="577"/>
      <c r="T99" s="577"/>
      <c r="U99" s="552"/>
      <c r="V99" s="553"/>
      <c r="W99" s="553"/>
      <c r="X99" s="550"/>
    </row>
    <row r="100" spans="2:24" s="527" customFormat="1" ht="15.75">
      <c r="B100" s="837"/>
      <c r="C100" s="840"/>
      <c r="D100" s="840"/>
      <c r="E100" s="549">
        <v>4</v>
      </c>
      <c r="F100" s="550"/>
      <c r="G100" s="550"/>
      <c r="H100" s="550"/>
      <c r="I100" s="549">
        <v>4</v>
      </c>
      <c r="J100" s="550"/>
      <c r="K100" s="550"/>
      <c r="L100" s="550"/>
      <c r="M100" s="550"/>
      <c r="N100" s="550"/>
      <c r="O100" s="550"/>
      <c r="P100" s="550"/>
      <c r="Q100" s="576"/>
      <c r="R100" s="577"/>
      <c r="S100" s="577"/>
      <c r="T100" s="577"/>
      <c r="U100" s="552"/>
      <c r="V100" s="553"/>
      <c r="W100" s="553"/>
      <c r="X100" s="550"/>
    </row>
    <row r="101" spans="2:24" s="527" customFormat="1" ht="15.75">
      <c r="B101" s="838"/>
      <c r="C101" s="841"/>
      <c r="D101" s="841"/>
      <c r="E101" s="569">
        <v>5</v>
      </c>
      <c r="F101" s="570"/>
      <c r="G101" s="570"/>
      <c r="H101" s="570"/>
      <c r="I101" s="569">
        <v>5</v>
      </c>
      <c r="J101" s="570"/>
      <c r="K101" s="570"/>
      <c r="L101" s="570"/>
      <c r="M101" s="570"/>
      <c r="N101" s="570"/>
      <c r="O101" s="570"/>
      <c r="P101" s="570"/>
      <c r="Q101" s="578"/>
      <c r="R101" s="577"/>
      <c r="S101" s="577"/>
      <c r="T101" s="577"/>
      <c r="U101" s="572"/>
      <c r="V101" s="573"/>
      <c r="W101" s="573"/>
      <c r="X101" s="570"/>
    </row>
    <row r="102" spans="2:24" s="527" customFormat="1" ht="15.75">
      <c r="B102" s="836">
        <v>18</v>
      </c>
      <c r="C102" s="839"/>
      <c r="D102" s="839"/>
      <c r="E102" s="528">
        <v>1</v>
      </c>
      <c r="F102" s="529"/>
      <c r="G102" s="529"/>
      <c r="H102" s="529"/>
      <c r="I102" s="528">
        <v>1</v>
      </c>
      <c r="J102" s="529"/>
      <c r="K102" s="529"/>
      <c r="L102" s="529"/>
      <c r="M102" s="529"/>
      <c r="N102" s="529"/>
      <c r="O102" s="529"/>
      <c r="P102" s="529"/>
      <c r="Q102" s="579"/>
      <c r="R102" s="577"/>
      <c r="S102" s="577"/>
      <c r="T102" s="577"/>
      <c r="U102" s="532"/>
      <c r="V102" s="534"/>
      <c r="W102" s="534"/>
      <c r="X102" s="529"/>
    </row>
    <row r="103" spans="2:24" s="527" customFormat="1" ht="15.75">
      <c r="B103" s="837"/>
      <c r="C103" s="840"/>
      <c r="D103" s="840"/>
      <c r="E103" s="549">
        <v>2</v>
      </c>
      <c r="F103" s="550"/>
      <c r="G103" s="550"/>
      <c r="H103" s="550"/>
      <c r="I103" s="549">
        <v>2</v>
      </c>
      <c r="J103" s="550"/>
      <c r="K103" s="550"/>
      <c r="L103" s="550"/>
      <c r="M103" s="550"/>
      <c r="N103" s="550"/>
      <c r="O103" s="550"/>
      <c r="P103" s="550"/>
      <c r="Q103" s="576"/>
      <c r="R103" s="577"/>
      <c r="S103" s="577"/>
      <c r="T103" s="577"/>
      <c r="U103" s="552"/>
      <c r="V103" s="553"/>
      <c r="W103" s="553"/>
      <c r="X103" s="550"/>
    </row>
    <row r="104" spans="2:24" s="527" customFormat="1" ht="15.75">
      <c r="B104" s="837"/>
      <c r="C104" s="840"/>
      <c r="D104" s="840"/>
      <c r="E104" s="549">
        <v>3</v>
      </c>
      <c r="F104" s="550"/>
      <c r="G104" s="550"/>
      <c r="H104" s="550"/>
      <c r="I104" s="549">
        <v>3</v>
      </c>
      <c r="J104" s="550"/>
      <c r="K104" s="550"/>
      <c r="L104" s="550"/>
      <c r="M104" s="550"/>
      <c r="N104" s="550"/>
      <c r="O104" s="550"/>
      <c r="P104" s="550"/>
      <c r="Q104" s="576"/>
      <c r="R104" s="577"/>
      <c r="S104" s="577"/>
      <c r="T104" s="577"/>
      <c r="U104" s="552"/>
      <c r="V104" s="553"/>
      <c r="W104" s="553"/>
      <c r="X104" s="550"/>
    </row>
    <row r="105" spans="2:24" s="527" customFormat="1" ht="15.75">
      <c r="B105" s="837"/>
      <c r="C105" s="840"/>
      <c r="D105" s="840"/>
      <c r="E105" s="549">
        <v>4</v>
      </c>
      <c r="F105" s="550"/>
      <c r="G105" s="550"/>
      <c r="H105" s="550"/>
      <c r="I105" s="549">
        <v>4</v>
      </c>
      <c r="J105" s="550"/>
      <c r="K105" s="550"/>
      <c r="L105" s="550"/>
      <c r="M105" s="550"/>
      <c r="N105" s="550"/>
      <c r="O105" s="550"/>
      <c r="P105" s="550"/>
      <c r="Q105" s="576"/>
      <c r="R105" s="577"/>
      <c r="S105" s="577"/>
      <c r="T105" s="577"/>
      <c r="U105" s="552"/>
      <c r="V105" s="553"/>
      <c r="W105" s="553"/>
      <c r="X105" s="550"/>
    </row>
    <row r="106" spans="2:24" s="527" customFormat="1" ht="15.75">
      <c r="B106" s="838"/>
      <c r="C106" s="841"/>
      <c r="D106" s="841"/>
      <c r="E106" s="569">
        <v>5</v>
      </c>
      <c r="F106" s="570"/>
      <c r="G106" s="570"/>
      <c r="H106" s="570"/>
      <c r="I106" s="569">
        <v>5</v>
      </c>
      <c r="J106" s="570"/>
      <c r="K106" s="570"/>
      <c r="L106" s="570"/>
      <c r="M106" s="570"/>
      <c r="N106" s="570"/>
      <c r="O106" s="570"/>
      <c r="P106" s="570"/>
      <c r="Q106" s="578"/>
      <c r="R106" s="577"/>
      <c r="S106" s="577"/>
      <c r="T106" s="577"/>
      <c r="U106" s="572"/>
      <c r="V106" s="573"/>
      <c r="W106" s="573"/>
      <c r="X106" s="570"/>
    </row>
    <row r="107" spans="2:24" s="527" customFormat="1" ht="15.75">
      <c r="B107" s="836">
        <v>19</v>
      </c>
      <c r="C107" s="839"/>
      <c r="D107" s="839"/>
      <c r="E107" s="528">
        <v>1</v>
      </c>
      <c r="F107" s="529"/>
      <c r="G107" s="529"/>
      <c r="H107" s="529"/>
      <c r="I107" s="528">
        <v>1</v>
      </c>
      <c r="J107" s="529"/>
      <c r="K107" s="529"/>
      <c r="L107" s="529"/>
      <c r="M107" s="529"/>
      <c r="N107" s="529"/>
      <c r="O107" s="529"/>
      <c r="P107" s="529"/>
      <c r="Q107" s="579"/>
      <c r="R107" s="577"/>
      <c r="S107" s="577"/>
      <c r="T107" s="577"/>
      <c r="U107" s="532"/>
      <c r="V107" s="534"/>
      <c r="W107" s="534"/>
      <c r="X107" s="529"/>
    </row>
    <row r="108" spans="2:24" s="527" customFormat="1" ht="15.75">
      <c r="B108" s="837"/>
      <c r="C108" s="840"/>
      <c r="D108" s="840"/>
      <c r="E108" s="549">
        <v>2</v>
      </c>
      <c r="F108" s="550"/>
      <c r="G108" s="550"/>
      <c r="H108" s="550"/>
      <c r="I108" s="549">
        <v>2</v>
      </c>
      <c r="J108" s="550"/>
      <c r="K108" s="550"/>
      <c r="L108" s="550"/>
      <c r="M108" s="550"/>
      <c r="N108" s="550"/>
      <c r="O108" s="550"/>
      <c r="P108" s="550"/>
      <c r="Q108" s="576"/>
      <c r="R108" s="577"/>
      <c r="S108" s="577"/>
      <c r="T108" s="577"/>
      <c r="U108" s="552"/>
      <c r="V108" s="553"/>
      <c r="W108" s="553"/>
      <c r="X108" s="550"/>
    </row>
    <row r="109" spans="2:24" s="527" customFormat="1" ht="15.75">
      <c r="B109" s="837"/>
      <c r="C109" s="840"/>
      <c r="D109" s="840"/>
      <c r="E109" s="549">
        <v>3</v>
      </c>
      <c r="F109" s="550"/>
      <c r="G109" s="550"/>
      <c r="H109" s="550"/>
      <c r="I109" s="549">
        <v>3</v>
      </c>
      <c r="J109" s="550"/>
      <c r="K109" s="550"/>
      <c r="L109" s="550"/>
      <c r="M109" s="550"/>
      <c r="N109" s="550"/>
      <c r="O109" s="550"/>
      <c r="P109" s="550"/>
      <c r="Q109" s="576"/>
      <c r="R109" s="577"/>
      <c r="S109" s="577"/>
      <c r="T109" s="577"/>
      <c r="U109" s="552"/>
      <c r="V109" s="553"/>
      <c r="W109" s="553"/>
      <c r="X109" s="550"/>
    </row>
    <row r="110" spans="2:24" s="527" customFormat="1" ht="15.75">
      <c r="B110" s="837"/>
      <c r="C110" s="840"/>
      <c r="D110" s="840"/>
      <c r="E110" s="549">
        <v>4</v>
      </c>
      <c r="F110" s="550"/>
      <c r="G110" s="550"/>
      <c r="H110" s="550"/>
      <c r="I110" s="549">
        <v>4</v>
      </c>
      <c r="J110" s="550"/>
      <c r="K110" s="550"/>
      <c r="L110" s="550"/>
      <c r="M110" s="550"/>
      <c r="N110" s="550"/>
      <c r="O110" s="550"/>
      <c r="P110" s="550"/>
      <c r="Q110" s="576"/>
      <c r="R110" s="577"/>
      <c r="S110" s="577"/>
      <c r="T110" s="577"/>
      <c r="U110" s="552"/>
      <c r="V110" s="553"/>
      <c r="W110" s="553"/>
      <c r="X110" s="550"/>
    </row>
    <row r="111" spans="2:24" s="527" customFormat="1" ht="15.75">
      <c r="B111" s="838"/>
      <c r="C111" s="841"/>
      <c r="D111" s="841"/>
      <c r="E111" s="569">
        <v>5</v>
      </c>
      <c r="F111" s="570"/>
      <c r="G111" s="570"/>
      <c r="H111" s="570"/>
      <c r="I111" s="569">
        <v>5</v>
      </c>
      <c r="J111" s="570"/>
      <c r="K111" s="570"/>
      <c r="L111" s="570"/>
      <c r="M111" s="570"/>
      <c r="N111" s="570"/>
      <c r="O111" s="570"/>
      <c r="P111" s="570"/>
      <c r="Q111" s="578"/>
      <c r="R111" s="577"/>
      <c r="S111" s="577"/>
      <c r="T111" s="577"/>
      <c r="U111" s="572"/>
      <c r="V111" s="573"/>
      <c r="W111" s="573"/>
      <c r="X111" s="570"/>
    </row>
    <row r="112" spans="2:24" s="527" customFormat="1" ht="15.75">
      <c r="B112" s="836">
        <v>20</v>
      </c>
      <c r="C112" s="839"/>
      <c r="D112" s="839"/>
      <c r="E112" s="528">
        <v>1</v>
      </c>
      <c r="F112" s="529"/>
      <c r="G112" s="529"/>
      <c r="H112" s="529"/>
      <c r="I112" s="528">
        <v>1</v>
      </c>
      <c r="J112" s="529"/>
      <c r="K112" s="529"/>
      <c r="L112" s="529"/>
      <c r="M112" s="529"/>
      <c r="N112" s="529"/>
      <c r="O112" s="529"/>
      <c r="P112" s="529"/>
      <c r="Q112" s="579"/>
      <c r="R112" s="577"/>
      <c r="S112" s="577"/>
      <c r="T112" s="577"/>
      <c r="U112" s="532"/>
      <c r="V112" s="534"/>
      <c r="W112" s="534"/>
      <c r="X112" s="529"/>
    </row>
    <row r="113" spans="2:24" s="527" customFormat="1" ht="15.75">
      <c r="B113" s="837"/>
      <c r="C113" s="840"/>
      <c r="D113" s="840"/>
      <c r="E113" s="549">
        <v>2</v>
      </c>
      <c r="F113" s="550"/>
      <c r="G113" s="550"/>
      <c r="H113" s="550"/>
      <c r="I113" s="549">
        <v>2</v>
      </c>
      <c r="J113" s="550"/>
      <c r="K113" s="550"/>
      <c r="L113" s="550"/>
      <c r="M113" s="550"/>
      <c r="N113" s="550"/>
      <c r="O113" s="550"/>
      <c r="P113" s="550"/>
      <c r="Q113" s="576"/>
      <c r="R113" s="577"/>
      <c r="S113" s="577"/>
      <c r="T113" s="577"/>
      <c r="U113" s="552"/>
      <c r="V113" s="553"/>
      <c r="W113" s="553"/>
      <c r="X113" s="550"/>
    </row>
    <row r="114" spans="2:24" s="527" customFormat="1" ht="15.75">
      <c r="B114" s="837"/>
      <c r="C114" s="840"/>
      <c r="D114" s="840"/>
      <c r="E114" s="549">
        <v>3</v>
      </c>
      <c r="F114" s="550"/>
      <c r="G114" s="550"/>
      <c r="H114" s="550"/>
      <c r="I114" s="549">
        <v>3</v>
      </c>
      <c r="J114" s="550"/>
      <c r="K114" s="550"/>
      <c r="L114" s="550"/>
      <c r="M114" s="550"/>
      <c r="N114" s="550"/>
      <c r="O114" s="550"/>
      <c r="P114" s="550"/>
      <c r="Q114" s="576"/>
      <c r="R114" s="577"/>
      <c r="S114" s="577"/>
      <c r="T114" s="577"/>
      <c r="U114" s="552"/>
      <c r="V114" s="553"/>
      <c r="W114" s="553"/>
      <c r="X114" s="550"/>
    </row>
    <row r="115" spans="2:24" s="527" customFormat="1" ht="15.75">
      <c r="B115" s="837"/>
      <c r="C115" s="840"/>
      <c r="D115" s="840"/>
      <c r="E115" s="549">
        <v>4</v>
      </c>
      <c r="F115" s="550"/>
      <c r="G115" s="550"/>
      <c r="H115" s="550"/>
      <c r="I115" s="549">
        <v>4</v>
      </c>
      <c r="J115" s="550"/>
      <c r="K115" s="550"/>
      <c r="L115" s="550"/>
      <c r="M115" s="550"/>
      <c r="N115" s="550"/>
      <c r="O115" s="550"/>
      <c r="P115" s="550"/>
      <c r="Q115" s="576"/>
      <c r="R115" s="577"/>
      <c r="S115" s="577"/>
      <c r="T115" s="577"/>
      <c r="U115" s="552"/>
      <c r="V115" s="553"/>
      <c r="W115" s="553"/>
      <c r="X115" s="550"/>
    </row>
    <row r="116" spans="2:24" s="527" customFormat="1" ht="15.75">
      <c r="B116" s="838"/>
      <c r="C116" s="841"/>
      <c r="D116" s="841"/>
      <c r="E116" s="569">
        <v>5</v>
      </c>
      <c r="F116" s="570"/>
      <c r="G116" s="570"/>
      <c r="H116" s="570"/>
      <c r="I116" s="569">
        <v>5</v>
      </c>
      <c r="J116" s="570"/>
      <c r="K116" s="570"/>
      <c r="L116" s="570"/>
      <c r="M116" s="570"/>
      <c r="N116" s="570"/>
      <c r="O116" s="570"/>
      <c r="P116" s="570"/>
      <c r="Q116" s="578"/>
      <c r="R116" s="577"/>
      <c r="S116" s="577"/>
      <c r="T116" s="577"/>
      <c r="U116" s="572"/>
      <c r="V116" s="573"/>
      <c r="W116" s="573"/>
      <c r="X116" s="570"/>
    </row>
    <row r="117" spans="2:24" s="527" customFormat="1" ht="15.75">
      <c r="B117" s="836">
        <v>21</v>
      </c>
      <c r="C117" s="839"/>
      <c r="D117" s="839"/>
      <c r="E117" s="528">
        <v>1</v>
      </c>
      <c r="F117" s="529"/>
      <c r="G117" s="529"/>
      <c r="H117" s="529"/>
      <c r="I117" s="528">
        <v>1</v>
      </c>
      <c r="J117" s="529"/>
      <c r="K117" s="529"/>
      <c r="L117" s="529"/>
      <c r="M117" s="529"/>
      <c r="N117" s="529"/>
      <c r="O117" s="529"/>
      <c r="P117" s="529"/>
      <c r="Q117" s="579"/>
      <c r="R117" s="577"/>
      <c r="S117" s="577"/>
      <c r="T117" s="577"/>
      <c r="U117" s="532"/>
      <c r="V117" s="534"/>
      <c r="W117" s="534"/>
      <c r="X117" s="529"/>
    </row>
    <row r="118" spans="2:24" s="527" customFormat="1" ht="15.75">
      <c r="B118" s="837"/>
      <c r="C118" s="840"/>
      <c r="D118" s="840"/>
      <c r="E118" s="549">
        <v>2</v>
      </c>
      <c r="F118" s="550"/>
      <c r="G118" s="550"/>
      <c r="H118" s="550"/>
      <c r="I118" s="549">
        <v>2</v>
      </c>
      <c r="J118" s="550"/>
      <c r="K118" s="550"/>
      <c r="L118" s="550"/>
      <c r="M118" s="550"/>
      <c r="N118" s="550"/>
      <c r="O118" s="550"/>
      <c r="P118" s="550"/>
      <c r="Q118" s="576"/>
      <c r="R118" s="577"/>
      <c r="S118" s="577"/>
      <c r="T118" s="577"/>
      <c r="U118" s="552"/>
      <c r="V118" s="553"/>
      <c r="W118" s="553"/>
      <c r="X118" s="550"/>
    </row>
    <row r="119" spans="2:24" s="527" customFormat="1" ht="15.75">
      <c r="B119" s="837"/>
      <c r="C119" s="840"/>
      <c r="D119" s="840"/>
      <c r="E119" s="549">
        <v>3</v>
      </c>
      <c r="F119" s="550"/>
      <c r="G119" s="550"/>
      <c r="H119" s="550"/>
      <c r="I119" s="549">
        <v>3</v>
      </c>
      <c r="J119" s="550"/>
      <c r="K119" s="550"/>
      <c r="L119" s="550"/>
      <c r="M119" s="550"/>
      <c r="N119" s="550"/>
      <c r="O119" s="550"/>
      <c r="P119" s="550"/>
      <c r="Q119" s="576"/>
      <c r="R119" s="577"/>
      <c r="S119" s="577"/>
      <c r="T119" s="577"/>
      <c r="U119" s="552"/>
      <c r="V119" s="553"/>
      <c r="W119" s="553"/>
      <c r="X119" s="550"/>
    </row>
    <row r="120" spans="2:24" s="527" customFormat="1" ht="15.75">
      <c r="B120" s="837"/>
      <c r="C120" s="840"/>
      <c r="D120" s="840"/>
      <c r="E120" s="549">
        <v>4</v>
      </c>
      <c r="F120" s="550"/>
      <c r="G120" s="550"/>
      <c r="H120" s="550"/>
      <c r="I120" s="549">
        <v>4</v>
      </c>
      <c r="J120" s="550"/>
      <c r="K120" s="550"/>
      <c r="L120" s="550"/>
      <c r="M120" s="550"/>
      <c r="N120" s="550"/>
      <c r="O120" s="550"/>
      <c r="P120" s="550"/>
      <c r="Q120" s="576"/>
      <c r="R120" s="577"/>
      <c r="S120" s="577"/>
      <c r="T120" s="577"/>
      <c r="U120" s="552"/>
      <c r="V120" s="553"/>
      <c r="W120" s="553"/>
      <c r="X120" s="550"/>
    </row>
    <row r="121" spans="2:24" s="527" customFormat="1" ht="15.75">
      <c r="B121" s="838"/>
      <c r="C121" s="841"/>
      <c r="D121" s="841"/>
      <c r="E121" s="569">
        <v>5</v>
      </c>
      <c r="F121" s="570"/>
      <c r="G121" s="570"/>
      <c r="H121" s="570"/>
      <c r="I121" s="569">
        <v>5</v>
      </c>
      <c r="J121" s="570"/>
      <c r="K121" s="570"/>
      <c r="L121" s="570"/>
      <c r="M121" s="570"/>
      <c r="N121" s="570"/>
      <c r="O121" s="570"/>
      <c r="P121" s="570"/>
      <c r="Q121" s="578"/>
      <c r="R121" s="577"/>
      <c r="S121" s="577"/>
      <c r="T121" s="577"/>
      <c r="U121" s="572"/>
      <c r="V121" s="573"/>
      <c r="W121" s="573"/>
      <c r="X121" s="570"/>
    </row>
    <row r="122" spans="2:24" s="527" customFormat="1" ht="15.75">
      <c r="B122" s="836">
        <v>22</v>
      </c>
      <c r="C122" s="839"/>
      <c r="D122" s="839"/>
      <c r="E122" s="528">
        <v>1</v>
      </c>
      <c r="F122" s="529"/>
      <c r="G122" s="529"/>
      <c r="H122" s="529"/>
      <c r="I122" s="528">
        <v>1</v>
      </c>
      <c r="J122" s="529"/>
      <c r="K122" s="529"/>
      <c r="L122" s="529"/>
      <c r="M122" s="529"/>
      <c r="N122" s="529"/>
      <c r="O122" s="529"/>
      <c r="P122" s="529"/>
      <c r="Q122" s="579"/>
      <c r="R122" s="577"/>
      <c r="S122" s="577"/>
      <c r="T122" s="577"/>
      <c r="U122" s="532"/>
      <c r="V122" s="534"/>
      <c r="W122" s="534"/>
      <c r="X122" s="529"/>
    </row>
    <row r="123" spans="2:24" s="527" customFormat="1" ht="15.75">
      <c r="B123" s="837"/>
      <c r="C123" s="840"/>
      <c r="D123" s="840"/>
      <c r="E123" s="549">
        <v>2</v>
      </c>
      <c r="F123" s="550"/>
      <c r="G123" s="550"/>
      <c r="H123" s="550"/>
      <c r="I123" s="549">
        <v>2</v>
      </c>
      <c r="J123" s="550"/>
      <c r="K123" s="550"/>
      <c r="L123" s="550"/>
      <c r="M123" s="550"/>
      <c r="N123" s="550"/>
      <c r="O123" s="550"/>
      <c r="P123" s="550"/>
      <c r="Q123" s="576"/>
      <c r="R123" s="577"/>
      <c r="S123" s="577"/>
      <c r="T123" s="577"/>
      <c r="U123" s="552"/>
      <c r="V123" s="553"/>
      <c r="W123" s="553"/>
      <c r="X123" s="550"/>
    </row>
    <row r="124" spans="2:24" s="527" customFormat="1" ht="15.75">
      <c r="B124" s="837"/>
      <c r="C124" s="840"/>
      <c r="D124" s="840"/>
      <c r="E124" s="549">
        <v>3</v>
      </c>
      <c r="F124" s="550"/>
      <c r="G124" s="550"/>
      <c r="H124" s="550"/>
      <c r="I124" s="549">
        <v>3</v>
      </c>
      <c r="J124" s="550"/>
      <c r="K124" s="550"/>
      <c r="L124" s="550"/>
      <c r="M124" s="550"/>
      <c r="N124" s="550"/>
      <c r="O124" s="550"/>
      <c r="P124" s="550"/>
      <c r="Q124" s="576"/>
      <c r="R124" s="577"/>
      <c r="S124" s="577"/>
      <c r="T124" s="577"/>
      <c r="U124" s="552"/>
      <c r="V124" s="553"/>
      <c r="W124" s="553"/>
      <c r="X124" s="550"/>
    </row>
    <row r="125" spans="2:24" s="527" customFormat="1" ht="15.75">
      <c r="B125" s="837"/>
      <c r="C125" s="840"/>
      <c r="D125" s="840"/>
      <c r="E125" s="549">
        <v>4</v>
      </c>
      <c r="F125" s="550"/>
      <c r="G125" s="550"/>
      <c r="H125" s="550"/>
      <c r="I125" s="549">
        <v>4</v>
      </c>
      <c r="J125" s="550"/>
      <c r="K125" s="550"/>
      <c r="L125" s="550"/>
      <c r="M125" s="550"/>
      <c r="N125" s="550"/>
      <c r="O125" s="550"/>
      <c r="P125" s="550"/>
      <c r="Q125" s="576"/>
      <c r="R125" s="577"/>
      <c r="S125" s="577"/>
      <c r="T125" s="577"/>
      <c r="U125" s="552"/>
      <c r="V125" s="553"/>
      <c r="W125" s="553"/>
      <c r="X125" s="550"/>
    </row>
    <row r="126" spans="2:24" s="527" customFormat="1" ht="15.75">
      <c r="B126" s="838"/>
      <c r="C126" s="841"/>
      <c r="D126" s="841"/>
      <c r="E126" s="569">
        <v>5</v>
      </c>
      <c r="F126" s="570"/>
      <c r="G126" s="570"/>
      <c r="H126" s="570"/>
      <c r="I126" s="569">
        <v>5</v>
      </c>
      <c r="J126" s="570"/>
      <c r="K126" s="570"/>
      <c r="L126" s="570"/>
      <c r="M126" s="570"/>
      <c r="N126" s="570"/>
      <c r="O126" s="570"/>
      <c r="P126" s="570"/>
      <c r="Q126" s="578"/>
      <c r="R126" s="577"/>
      <c r="S126" s="577"/>
      <c r="T126" s="577"/>
      <c r="U126" s="572"/>
      <c r="V126" s="573"/>
      <c r="W126" s="573"/>
      <c r="X126" s="570"/>
    </row>
    <row r="127" spans="2:24" s="527" customFormat="1" ht="15.75">
      <c r="B127" s="836">
        <v>23</v>
      </c>
      <c r="C127" s="839"/>
      <c r="D127" s="839"/>
      <c r="E127" s="528">
        <v>1</v>
      </c>
      <c r="F127" s="529"/>
      <c r="G127" s="529"/>
      <c r="H127" s="529"/>
      <c r="I127" s="528">
        <v>1</v>
      </c>
      <c r="J127" s="529"/>
      <c r="K127" s="529"/>
      <c r="L127" s="529"/>
      <c r="M127" s="529"/>
      <c r="N127" s="529"/>
      <c r="O127" s="529"/>
      <c r="P127" s="529"/>
      <c r="Q127" s="579"/>
      <c r="R127" s="577"/>
      <c r="S127" s="577"/>
      <c r="T127" s="577"/>
      <c r="U127" s="532"/>
      <c r="V127" s="534"/>
      <c r="W127" s="534"/>
      <c r="X127" s="529"/>
    </row>
    <row r="128" spans="2:24" s="527" customFormat="1" ht="15.75">
      <c r="B128" s="837"/>
      <c r="C128" s="840"/>
      <c r="D128" s="840"/>
      <c r="E128" s="549">
        <v>2</v>
      </c>
      <c r="F128" s="550"/>
      <c r="G128" s="550"/>
      <c r="H128" s="550"/>
      <c r="I128" s="549">
        <v>2</v>
      </c>
      <c r="J128" s="550"/>
      <c r="K128" s="550"/>
      <c r="L128" s="550"/>
      <c r="M128" s="550"/>
      <c r="N128" s="550"/>
      <c r="O128" s="550"/>
      <c r="P128" s="550"/>
      <c r="Q128" s="576"/>
      <c r="R128" s="577"/>
      <c r="S128" s="577"/>
      <c r="T128" s="577"/>
      <c r="U128" s="552"/>
      <c r="V128" s="553"/>
      <c r="W128" s="553"/>
      <c r="X128" s="550"/>
    </row>
    <row r="129" spans="2:24" s="527" customFormat="1" ht="15.75">
      <c r="B129" s="837"/>
      <c r="C129" s="840"/>
      <c r="D129" s="840"/>
      <c r="E129" s="549">
        <v>3</v>
      </c>
      <c r="F129" s="550"/>
      <c r="G129" s="550"/>
      <c r="H129" s="550"/>
      <c r="I129" s="549">
        <v>3</v>
      </c>
      <c r="J129" s="550"/>
      <c r="K129" s="550"/>
      <c r="L129" s="550"/>
      <c r="M129" s="550"/>
      <c r="N129" s="550"/>
      <c r="O129" s="550"/>
      <c r="P129" s="550"/>
      <c r="Q129" s="576"/>
      <c r="R129" s="577"/>
      <c r="S129" s="577"/>
      <c r="T129" s="577"/>
      <c r="U129" s="552"/>
      <c r="V129" s="553"/>
      <c r="W129" s="553"/>
      <c r="X129" s="550"/>
    </row>
    <row r="130" spans="2:24" s="527" customFormat="1" ht="15.75">
      <c r="B130" s="837"/>
      <c r="C130" s="840"/>
      <c r="D130" s="840"/>
      <c r="E130" s="549">
        <v>4</v>
      </c>
      <c r="F130" s="550"/>
      <c r="G130" s="550"/>
      <c r="H130" s="550"/>
      <c r="I130" s="549">
        <v>4</v>
      </c>
      <c r="J130" s="550"/>
      <c r="K130" s="550"/>
      <c r="L130" s="550"/>
      <c r="M130" s="550"/>
      <c r="N130" s="550"/>
      <c r="O130" s="550"/>
      <c r="P130" s="550"/>
      <c r="Q130" s="576"/>
      <c r="R130" s="577"/>
      <c r="S130" s="577"/>
      <c r="T130" s="577"/>
      <c r="U130" s="552"/>
      <c r="V130" s="553"/>
      <c r="W130" s="553"/>
      <c r="X130" s="550"/>
    </row>
    <row r="131" spans="2:24" s="527" customFormat="1" ht="15.75">
      <c r="B131" s="838"/>
      <c r="C131" s="841"/>
      <c r="D131" s="841"/>
      <c r="E131" s="569">
        <v>5</v>
      </c>
      <c r="F131" s="570"/>
      <c r="G131" s="570"/>
      <c r="H131" s="570"/>
      <c r="I131" s="569">
        <v>5</v>
      </c>
      <c r="J131" s="570"/>
      <c r="K131" s="570"/>
      <c r="L131" s="570"/>
      <c r="M131" s="570"/>
      <c r="N131" s="570"/>
      <c r="O131" s="570"/>
      <c r="P131" s="570"/>
      <c r="Q131" s="578"/>
      <c r="R131" s="577"/>
      <c r="S131" s="577"/>
      <c r="T131" s="577"/>
      <c r="U131" s="572"/>
      <c r="V131" s="573"/>
      <c r="W131" s="573"/>
      <c r="X131" s="570"/>
    </row>
    <row r="132" spans="2:24" s="527" customFormat="1" ht="15.75">
      <c r="B132" s="836">
        <v>24</v>
      </c>
      <c r="C132" s="839"/>
      <c r="D132" s="839"/>
      <c r="E132" s="528">
        <v>1</v>
      </c>
      <c r="F132" s="529"/>
      <c r="G132" s="529"/>
      <c r="H132" s="529"/>
      <c r="I132" s="528">
        <v>1</v>
      </c>
      <c r="J132" s="529"/>
      <c r="K132" s="529"/>
      <c r="L132" s="529"/>
      <c r="M132" s="529"/>
      <c r="N132" s="529"/>
      <c r="O132" s="529"/>
      <c r="P132" s="529"/>
      <c r="Q132" s="579"/>
      <c r="R132" s="577"/>
      <c r="S132" s="577"/>
      <c r="T132" s="577"/>
      <c r="U132" s="532"/>
      <c r="V132" s="534"/>
      <c r="W132" s="534"/>
      <c r="X132" s="529"/>
    </row>
    <row r="133" spans="2:24" s="527" customFormat="1" ht="15.75">
      <c r="B133" s="837"/>
      <c r="C133" s="840"/>
      <c r="D133" s="840"/>
      <c r="E133" s="549">
        <v>2</v>
      </c>
      <c r="F133" s="550"/>
      <c r="G133" s="550"/>
      <c r="H133" s="550"/>
      <c r="I133" s="549">
        <v>2</v>
      </c>
      <c r="J133" s="550"/>
      <c r="K133" s="550"/>
      <c r="L133" s="550"/>
      <c r="M133" s="550"/>
      <c r="N133" s="550"/>
      <c r="O133" s="550"/>
      <c r="P133" s="550"/>
      <c r="Q133" s="576"/>
      <c r="R133" s="577"/>
      <c r="S133" s="577"/>
      <c r="T133" s="577"/>
      <c r="U133" s="552"/>
      <c r="V133" s="553"/>
      <c r="W133" s="553"/>
      <c r="X133" s="550"/>
    </row>
    <row r="134" spans="2:24" s="527" customFormat="1" ht="15.75">
      <c r="B134" s="837"/>
      <c r="C134" s="840"/>
      <c r="D134" s="840"/>
      <c r="E134" s="549">
        <v>3</v>
      </c>
      <c r="F134" s="550"/>
      <c r="G134" s="550"/>
      <c r="H134" s="550"/>
      <c r="I134" s="549">
        <v>3</v>
      </c>
      <c r="J134" s="550"/>
      <c r="K134" s="550"/>
      <c r="L134" s="550"/>
      <c r="M134" s="550"/>
      <c r="N134" s="550"/>
      <c r="O134" s="550"/>
      <c r="P134" s="550"/>
      <c r="Q134" s="576"/>
      <c r="R134" s="577"/>
      <c r="S134" s="577"/>
      <c r="T134" s="577"/>
      <c r="U134" s="552"/>
      <c r="V134" s="553"/>
      <c r="W134" s="553"/>
      <c r="X134" s="550"/>
    </row>
    <row r="135" spans="2:24" s="527" customFormat="1" ht="15.75">
      <c r="B135" s="837"/>
      <c r="C135" s="840"/>
      <c r="D135" s="840"/>
      <c r="E135" s="549">
        <v>4</v>
      </c>
      <c r="F135" s="550"/>
      <c r="G135" s="550"/>
      <c r="H135" s="550"/>
      <c r="I135" s="549">
        <v>4</v>
      </c>
      <c r="J135" s="550"/>
      <c r="K135" s="550"/>
      <c r="L135" s="550"/>
      <c r="M135" s="550"/>
      <c r="N135" s="550"/>
      <c r="O135" s="550"/>
      <c r="P135" s="550"/>
      <c r="Q135" s="576"/>
      <c r="R135" s="577"/>
      <c r="S135" s="577"/>
      <c r="T135" s="577"/>
      <c r="U135" s="552"/>
      <c r="V135" s="553"/>
      <c r="W135" s="553"/>
      <c r="X135" s="550"/>
    </row>
    <row r="136" spans="2:24" s="527" customFormat="1" ht="15.75">
      <c r="B136" s="838"/>
      <c r="C136" s="841"/>
      <c r="D136" s="841"/>
      <c r="E136" s="569">
        <v>5</v>
      </c>
      <c r="F136" s="570"/>
      <c r="G136" s="570"/>
      <c r="H136" s="570"/>
      <c r="I136" s="569">
        <v>5</v>
      </c>
      <c r="J136" s="570"/>
      <c r="K136" s="570"/>
      <c r="L136" s="570"/>
      <c r="M136" s="570"/>
      <c r="N136" s="570"/>
      <c r="O136" s="570"/>
      <c r="P136" s="570"/>
      <c r="Q136" s="578"/>
      <c r="R136" s="577"/>
      <c r="S136" s="577"/>
      <c r="T136" s="577"/>
      <c r="U136" s="572"/>
      <c r="V136" s="573"/>
      <c r="W136" s="573"/>
      <c r="X136" s="570"/>
    </row>
    <row r="137" spans="2:24" s="527" customFormat="1" ht="15.75">
      <c r="B137" s="836">
        <v>25</v>
      </c>
      <c r="C137" s="839"/>
      <c r="D137" s="839"/>
      <c r="E137" s="528">
        <v>1</v>
      </c>
      <c r="F137" s="529"/>
      <c r="G137" s="529"/>
      <c r="H137" s="529"/>
      <c r="I137" s="528">
        <v>1</v>
      </c>
      <c r="J137" s="529"/>
      <c r="K137" s="529"/>
      <c r="L137" s="529"/>
      <c r="M137" s="529"/>
      <c r="N137" s="529"/>
      <c r="O137" s="529"/>
      <c r="P137" s="529"/>
      <c r="Q137" s="579"/>
      <c r="R137" s="577"/>
      <c r="S137" s="577"/>
      <c r="T137" s="577"/>
      <c r="U137" s="532"/>
      <c r="V137" s="534"/>
      <c r="W137" s="534"/>
      <c r="X137" s="529"/>
    </row>
    <row r="138" spans="2:24" s="527" customFormat="1" ht="15.75">
      <c r="B138" s="837"/>
      <c r="C138" s="840"/>
      <c r="D138" s="840"/>
      <c r="E138" s="549">
        <v>2</v>
      </c>
      <c r="F138" s="550"/>
      <c r="G138" s="550"/>
      <c r="H138" s="550"/>
      <c r="I138" s="549">
        <v>2</v>
      </c>
      <c r="J138" s="550"/>
      <c r="K138" s="550"/>
      <c r="L138" s="550"/>
      <c r="M138" s="550"/>
      <c r="N138" s="550"/>
      <c r="O138" s="550"/>
      <c r="P138" s="550"/>
      <c r="Q138" s="576"/>
      <c r="R138" s="577"/>
      <c r="S138" s="577"/>
      <c r="T138" s="577"/>
      <c r="U138" s="552"/>
      <c r="V138" s="553"/>
      <c r="W138" s="553"/>
      <c r="X138" s="550"/>
    </row>
    <row r="139" spans="2:24" s="527" customFormat="1" ht="15.75">
      <c r="B139" s="837"/>
      <c r="C139" s="840"/>
      <c r="D139" s="840"/>
      <c r="E139" s="549">
        <v>3</v>
      </c>
      <c r="F139" s="550"/>
      <c r="G139" s="550"/>
      <c r="H139" s="550"/>
      <c r="I139" s="549">
        <v>3</v>
      </c>
      <c r="J139" s="550"/>
      <c r="K139" s="550"/>
      <c r="L139" s="550"/>
      <c r="M139" s="550"/>
      <c r="N139" s="550"/>
      <c r="O139" s="550"/>
      <c r="P139" s="550"/>
      <c r="Q139" s="576"/>
      <c r="R139" s="577"/>
      <c r="S139" s="577"/>
      <c r="T139" s="577"/>
      <c r="U139" s="552"/>
      <c r="V139" s="553"/>
      <c r="W139" s="553"/>
      <c r="X139" s="550"/>
    </row>
    <row r="140" spans="2:24" s="527" customFormat="1" ht="15.75">
      <c r="B140" s="837"/>
      <c r="C140" s="840"/>
      <c r="D140" s="840"/>
      <c r="E140" s="549">
        <v>4</v>
      </c>
      <c r="F140" s="550"/>
      <c r="G140" s="550"/>
      <c r="H140" s="550"/>
      <c r="I140" s="549">
        <v>4</v>
      </c>
      <c r="J140" s="550"/>
      <c r="K140" s="550"/>
      <c r="L140" s="550"/>
      <c r="M140" s="550"/>
      <c r="N140" s="550"/>
      <c r="O140" s="550"/>
      <c r="P140" s="550"/>
      <c r="Q140" s="576"/>
      <c r="R140" s="577"/>
      <c r="S140" s="577"/>
      <c r="T140" s="577"/>
      <c r="U140" s="552"/>
      <c r="V140" s="553"/>
      <c r="W140" s="553"/>
      <c r="X140" s="550"/>
    </row>
    <row r="141" spans="2:24" s="527" customFormat="1" ht="15.75">
      <c r="B141" s="838"/>
      <c r="C141" s="841"/>
      <c r="D141" s="841"/>
      <c r="E141" s="569">
        <v>5</v>
      </c>
      <c r="F141" s="570"/>
      <c r="G141" s="570"/>
      <c r="H141" s="570"/>
      <c r="I141" s="569">
        <v>5</v>
      </c>
      <c r="J141" s="570"/>
      <c r="K141" s="570"/>
      <c r="L141" s="570"/>
      <c r="M141" s="570"/>
      <c r="N141" s="570"/>
      <c r="O141" s="570"/>
      <c r="P141" s="570"/>
      <c r="Q141" s="578"/>
      <c r="R141" s="577"/>
      <c r="S141" s="577"/>
      <c r="T141" s="577"/>
      <c r="U141" s="572"/>
      <c r="V141" s="573"/>
      <c r="W141" s="573"/>
      <c r="X141" s="570"/>
    </row>
    <row r="142" spans="2:24" s="527" customFormat="1" ht="15.75">
      <c r="B142" s="836">
        <v>26</v>
      </c>
      <c r="C142" s="839"/>
      <c r="D142" s="839"/>
      <c r="E142" s="528">
        <v>1</v>
      </c>
      <c r="F142" s="529"/>
      <c r="G142" s="529"/>
      <c r="H142" s="529"/>
      <c r="I142" s="528">
        <v>1</v>
      </c>
      <c r="J142" s="529"/>
      <c r="K142" s="529"/>
      <c r="L142" s="529"/>
      <c r="M142" s="529"/>
      <c r="N142" s="529"/>
      <c r="O142" s="529"/>
      <c r="P142" s="529"/>
      <c r="Q142" s="579"/>
      <c r="R142" s="577"/>
      <c r="S142" s="577"/>
      <c r="T142" s="577"/>
      <c r="U142" s="532"/>
      <c r="V142" s="534"/>
      <c r="W142" s="534"/>
      <c r="X142" s="529"/>
    </row>
    <row r="143" spans="2:24" s="527" customFormat="1" ht="15.75">
      <c r="B143" s="837"/>
      <c r="C143" s="840"/>
      <c r="D143" s="840"/>
      <c r="E143" s="549">
        <v>2</v>
      </c>
      <c r="F143" s="550"/>
      <c r="G143" s="550"/>
      <c r="H143" s="550"/>
      <c r="I143" s="549">
        <v>2</v>
      </c>
      <c r="J143" s="550"/>
      <c r="K143" s="550"/>
      <c r="L143" s="550"/>
      <c r="M143" s="550"/>
      <c r="N143" s="550"/>
      <c r="O143" s="550"/>
      <c r="P143" s="550"/>
      <c r="Q143" s="576"/>
      <c r="R143" s="577"/>
      <c r="S143" s="577"/>
      <c r="T143" s="577"/>
      <c r="U143" s="552"/>
      <c r="V143" s="553"/>
      <c r="W143" s="553"/>
      <c r="X143" s="550"/>
    </row>
    <row r="144" spans="2:24" s="527" customFormat="1" ht="15.75">
      <c r="B144" s="837"/>
      <c r="C144" s="840"/>
      <c r="D144" s="840"/>
      <c r="E144" s="549">
        <v>3</v>
      </c>
      <c r="F144" s="550"/>
      <c r="G144" s="550"/>
      <c r="H144" s="550"/>
      <c r="I144" s="549">
        <v>3</v>
      </c>
      <c r="J144" s="550"/>
      <c r="K144" s="550"/>
      <c r="L144" s="550"/>
      <c r="M144" s="550"/>
      <c r="N144" s="550"/>
      <c r="O144" s="550"/>
      <c r="P144" s="550"/>
      <c r="Q144" s="576"/>
      <c r="R144" s="577"/>
      <c r="S144" s="577"/>
      <c r="T144" s="577"/>
      <c r="U144" s="552"/>
      <c r="V144" s="553"/>
      <c r="W144" s="553"/>
      <c r="X144" s="550"/>
    </row>
    <row r="145" spans="2:24" s="527" customFormat="1" ht="15.75">
      <c r="B145" s="837"/>
      <c r="C145" s="840"/>
      <c r="D145" s="840"/>
      <c r="E145" s="549">
        <v>4</v>
      </c>
      <c r="F145" s="550"/>
      <c r="G145" s="550"/>
      <c r="H145" s="550"/>
      <c r="I145" s="549">
        <v>4</v>
      </c>
      <c r="J145" s="550"/>
      <c r="K145" s="550"/>
      <c r="L145" s="550"/>
      <c r="M145" s="550"/>
      <c r="N145" s="550"/>
      <c r="O145" s="550"/>
      <c r="P145" s="550"/>
      <c r="Q145" s="576"/>
      <c r="R145" s="577"/>
      <c r="S145" s="577"/>
      <c r="T145" s="577"/>
      <c r="U145" s="552"/>
      <c r="V145" s="553"/>
      <c r="W145" s="553"/>
      <c r="X145" s="550"/>
    </row>
    <row r="146" spans="2:24" s="527" customFormat="1" ht="15.75">
      <c r="B146" s="838"/>
      <c r="C146" s="841"/>
      <c r="D146" s="841"/>
      <c r="E146" s="569">
        <v>5</v>
      </c>
      <c r="F146" s="570"/>
      <c r="G146" s="570"/>
      <c r="H146" s="570"/>
      <c r="I146" s="569">
        <v>5</v>
      </c>
      <c r="J146" s="570"/>
      <c r="K146" s="570"/>
      <c r="L146" s="570"/>
      <c r="M146" s="570"/>
      <c r="N146" s="570"/>
      <c r="O146" s="570"/>
      <c r="P146" s="570"/>
      <c r="Q146" s="578"/>
      <c r="R146" s="577"/>
      <c r="S146" s="577"/>
      <c r="T146" s="577"/>
      <c r="U146" s="572"/>
      <c r="V146" s="573"/>
      <c r="W146" s="573"/>
      <c r="X146" s="570"/>
    </row>
    <row r="147" spans="2:24" s="527" customFormat="1" ht="15.75">
      <c r="B147" s="836">
        <v>27</v>
      </c>
      <c r="C147" s="839"/>
      <c r="D147" s="839"/>
      <c r="E147" s="528">
        <v>1</v>
      </c>
      <c r="F147" s="529"/>
      <c r="G147" s="529"/>
      <c r="H147" s="529"/>
      <c r="I147" s="528">
        <v>1</v>
      </c>
      <c r="J147" s="529"/>
      <c r="K147" s="529"/>
      <c r="L147" s="529"/>
      <c r="M147" s="529"/>
      <c r="N147" s="529"/>
      <c r="O147" s="529"/>
      <c r="P147" s="529"/>
      <c r="Q147" s="579"/>
      <c r="R147" s="577"/>
      <c r="S147" s="577"/>
      <c r="T147" s="577"/>
      <c r="U147" s="532"/>
      <c r="V147" s="534"/>
      <c r="W147" s="534"/>
      <c r="X147" s="529"/>
    </row>
    <row r="148" spans="2:24" s="527" customFormat="1" ht="15.75">
      <c r="B148" s="837"/>
      <c r="C148" s="840"/>
      <c r="D148" s="840"/>
      <c r="E148" s="549">
        <v>2</v>
      </c>
      <c r="F148" s="550"/>
      <c r="G148" s="550"/>
      <c r="H148" s="550"/>
      <c r="I148" s="549">
        <v>2</v>
      </c>
      <c r="J148" s="550"/>
      <c r="K148" s="550"/>
      <c r="L148" s="550"/>
      <c r="M148" s="550"/>
      <c r="N148" s="550"/>
      <c r="O148" s="550"/>
      <c r="P148" s="550"/>
      <c r="Q148" s="576"/>
      <c r="R148" s="577"/>
      <c r="S148" s="577"/>
      <c r="T148" s="577"/>
      <c r="U148" s="552"/>
      <c r="V148" s="553"/>
      <c r="W148" s="553"/>
      <c r="X148" s="550"/>
    </row>
    <row r="149" spans="2:24" s="527" customFormat="1" ht="15.75">
      <c r="B149" s="837"/>
      <c r="C149" s="840"/>
      <c r="D149" s="840"/>
      <c r="E149" s="549">
        <v>3</v>
      </c>
      <c r="F149" s="550"/>
      <c r="G149" s="550"/>
      <c r="H149" s="550"/>
      <c r="I149" s="549">
        <v>3</v>
      </c>
      <c r="J149" s="550"/>
      <c r="K149" s="550"/>
      <c r="L149" s="550"/>
      <c r="M149" s="550"/>
      <c r="N149" s="550"/>
      <c r="O149" s="550"/>
      <c r="P149" s="550"/>
      <c r="Q149" s="576"/>
      <c r="R149" s="577"/>
      <c r="S149" s="577"/>
      <c r="T149" s="577"/>
      <c r="U149" s="552"/>
      <c r="V149" s="553"/>
      <c r="W149" s="553"/>
      <c r="X149" s="550"/>
    </row>
    <row r="150" spans="2:24" s="527" customFormat="1" ht="15.75">
      <c r="B150" s="837"/>
      <c r="C150" s="840"/>
      <c r="D150" s="840"/>
      <c r="E150" s="549">
        <v>4</v>
      </c>
      <c r="F150" s="550"/>
      <c r="G150" s="550"/>
      <c r="H150" s="550"/>
      <c r="I150" s="549">
        <v>4</v>
      </c>
      <c r="J150" s="550"/>
      <c r="K150" s="550"/>
      <c r="L150" s="550"/>
      <c r="M150" s="550"/>
      <c r="N150" s="550"/>
      <c r="O150" s="550"/>
      <c r="P150" s="550"/>
      <c r="Q150" s="576"/>
      <c r="R150" s="577"/>
      <c r="S150" s="577"/>
      <c r="T150" s="577"/>
      <c r="U150" s="552"/>
      <c r="V150" s="553"/>
      <c r="W150" s="553"/>
      <c r="X150" s="550"/>
    </row>
    <row r="151" spans="2:24" s="527" customFormat="1" ht="15.75">
      <c r="B151" s="838"/>
      <c r="C151" s="841"/>
      <c r="D151" s="841"/>
      <c r="E151" s="569">
        <v>5</v>
      </c>
      <c r="F151" s="570"/>
      <c r="G151" s="570"/>
      <c r="H151" s="570"/>
      <c r="I151" s="569">
        <v>5</v>
      </c>
      <c r="J151" s="570"/>
      <c r="K151" s="570"/>
      <c r="L151" s="570"/>
      <c r="M151" s="570"/>
      <c r="N151" s="570"/>
      <c r="O151" s="570"/>
      <c r="P151" s="570"/>
      <c r="Q151" s="578"/>
      <c r="R151" s="577"/>
      <c r="S151" s="577"/>
      <c r="T151" s="577"/>
      <c r="U151" s="572"/>
      <c r="V151" s="573"/>
      <c r="W151" s="573"/>
      <c r="X151" s="570"/>
    </row>
    <row r="152" spans="2:24" s="527" customFormat="1" ht="15.75">
      <c r="B152" s="836">
        <v>28</v>
      </c>
      <c r="C152" s="839"/>
      <c r="D152" s="839"/>
      <c r="E152" s="528">
        <v>1</v>
      </c>
      <c r="F152" s="529"/>
      <c r="G152" s="529"/>
      <c r="H152" s="529"/>
      <c r="I152" s="528">
        <v>1</v>
      </c>
      <c r="J152" s="529"/>
      <c r="K152" s="529"/>
      <c r="L152" s="529"/>
      <c r="M152" s="529"/>
      <c r="N152" s="529"/>
      <c r="O152" s="529"/>
      <c r="P152" s="529"/>
      <c r="Q152" s="579"/>
      <c r="R152" s="577"/>
      <c r="S152" s="577"/>
      <c r="T152" s="577"/>
      <c r="U152" s="532"/>
      <c r="V152" s="534"/>
      <c r="W152" s="534"/>
      <c r="X152" s="529"/>
    </row>
    <row r="153" spans="2:24" s="527" customFormat="1" ht="15.75">
      <c r="B153" s="837"/>
      <c r="C153" s="840"/>
      <c r="D153" s="840"/>
      <c r="E153" s="549">
        <v>2</v>
      </c>
      <c r="F153" s="550"/>
      <c r="G153" s="550"/>
      <c r="H153" s="550"/>
      <c r="I153" s="549">
        <v>2</v>
      </c>
      <c r="J153" s="550"/>
      <c r="K153" s="550"/>
      <c r="L153" s="550"/>
      <c r="M153" s="550"/>
      <c r="N153" s="550"/>
      <c r="O153" s="550"/>
      <c r="P153" s="550"/>
      <c r="Q153" s="576"/>
      <c r="R153" s="577"/>
      <c r="S153" s="577"/>
      <c r="T153" s="577"/>
      <c r="U153" s="552"/>
      <c r="V153" s="553"/>
      <c r="W153" s="553"/>
      <c r="X153" s="550"/>
    </row>
    <row r="154" spans="2:24" s="527" customFormat="1" ht="15.75">
      <c r="B154" s="837"/>
      <c r="C154" s="840"/>
      <c r="D154" s="840"/>
      <c r="E154" s="549">
        <v>3</v>
      </c>
      <c r="F154" s="550"/>
      <c r="G154" s="550"/>
      <c r="H154" s="550"/>
      <c r="I154" s="549">
        <v>3</v>
      </c>
      <c r="J154" s="550"/>
      <c r="K154" s="550"/>
      <c r="L154" s="550"/>
      <c r="M154" s="550"/>
      <c r="N154" s="550"/>
      <c r="O154" s="550"/>
      <c r="P154" s="550"/>
      <c r="Q154" s="576"/>
      <c r="R154" s="577"/>
      <c r="S154" s="577"/>
      <c r="T154" s="577"/>
      <c r="U154" s="552"/>
      <c r="V154" s="553"/>
      <c r="W154" s="553"/>
      <c r="X154" s="550"/>
    </row>
    <row r="155" spans="2:24" s="527" customFormat="1" ht="15.75">
      <c r="B155" s="837"/>
      <c r="C155" s="840"/>
      <c r="D155" s="840"/>
      <c r="E155" s="549">
        <v>4</v>
      </c>
      <c r="F155" s="550"/>
      <c r="G155" s="550"/>
      <c r="H155" s="550"/>
      <c r="I155" s="549">
        <v>4</v>
      </c>
      <c r="J155" s="550"/>
      <c r="K155" s="550"/>
      <c r="L155" s="550"/>
      <c r="M155" s="550"/>
      <c r="N155" s="550"/>
      <c r="O155" s="550"/>
      <c r="P155" s="550"/>
      <c r="Q155" s="576"/>
      <c r="R155" s="577"/>
      <c r="S155" s="577"/>
      <c r="T155" s="577"/>
      <c r="U155" s="552"/>
      <c r="V155" s="553"/>
      <c r="W155" s="553"/>
      <c r="X155" s="550"/>
    </row>
    <row r="156" spans="2:24" s="527" customFormat="1" ht="15.75">
      <c r="B156" s="838"/>
      <c r="C156" s="841"/>
      <c r="D156" s="841"/>
      <c r="E156" s="569">
        <v>5</v>
      </c>
      <c r="F156" s="570"/>
      <c r="G156" s="570"/>
      <c r="H156" s="570"/>
      <c r="I156" s="569">
        <v>5</v>
      </c>
      <c r="J156" s="570"/>
      <c r="K156" s="570"/>
      <c r="L156" s="570"/>
      <c r="M156" s="570"/>
      <c r="N156" s="570"/>
      <c r="O156" s="570"/>
      <c r="P156" s="570"/>
      <c r="Q156" s="578"/>
      <c r="R156" s="577"/>
      <c r="S156" s="577"/>
      <c r="T156" s="577"/>
      <c r="U156" s="572"/>
      <c r="V156" s="573"/>
      <c r="W156" s="573"/>
      <c r="X156" s="570"/>
    </row>
    <row r="157" spans="2:24" s="527" customFormat="1" ht="15.75">
      <c r="B157" s="836">
        <v>29</v>
      </c>
      <c r="C157" s="839"/>
      <c r="D157" s="839"/>
      <c r="E157" s="528">
        <v>1</v>
      </c>
      <c r="F157" s="529"/>
      <c r="G157" s="529"/>
      <c r="H157" s="529"/>
      <c r="I157" s="528">
        <v>1</v>
      </c>
      <c r="J157" s="529"/>
      <c r="K157" s="529"/>
      <c r="L157" s="529"/>
      <c r="M157" s="529"/>
      <c r="N157" s="529"/>
      <c r="O157" s="529"/>
      <c r="P157" s="529"/>
      <c r="Q157" s="579"/>
      <c r="R157" s="577"/>
      <c r="S157" s="577"/>
      <c r="T157" s="577"/>
      <c r="U157" s="532"/>
      <c r="V157" s="534"/>
      <c r="W157" s="534"/>
      <c r="X157" s="529"/>
    </row>
    <row r="158" spans="2:24" s="527" customFormat="1" ht="15.75">
      <c r="B158" s="837"/>
      <c r="C158" s="840"/>
      <c r="D158" s="840"/>
      <c r="E158" s="549">
        <v>2</v>
      </c>
      <c r="F158" s="550"/>
      <c r="G158" s="550"/>
      <c r="H158" s="550"/>
      <c r="I158" s="549">
        <v>2</v>
      </c>
      <c r="J158" s="550"/>
      <c r="K158" s="550"/>
      <c r="L158" s="550"/>
      <c r="M158" s="550"/>
      <c r="N158" s="550"/>
      <c r="O158" s="550"/>
      <c r="P158" s="550"/>
      <c r="Q158" s="576"/>
      <c r="R158" s="577"/>
      <c r="S158" s="577"/>
      <c r="T158" s="577"/>
      <c r="U158" s="552"/>
      <c r="V158" s="553"/>
      <c r="W158" s="553"/>
      <c r="X158" s="550"/>
    </row>
    <row r="159" spans="2:24" s="527" customFormat="1" ht="15.75">
      <c r="B159" s="837"/>
      <c r="C159" s="840"/>
      <c r="D159" s="840"/>
      <c r="E159" s="549">
        <v>3</v>
      </c>
      <c r="F159" s="550"/>
      <c r="G159" s="550"/>
      <c r="H159" s="550"/>
      <c r="I159" s="549">
        <v>3</v>
      </c>
      <c r="J159" s="550"/>
      <c r="K159" s="550"/>
      <c r="L159" s="550"/>
      <c r="M159" s="550"/>
      <c r="N159" s="550"/>
      <c r="O159" s="550"/>
      <c r="P159" s="550"/>
      <c r="Q159" s="576"/>
      <c r="R159" s="577"/>
      <c r="S159" s="577"/>
      <c r="T159" s="577"/>
      <c r="U159" s="552"/>
      <c r="V159" s="553"/>
      <c r="W159" s="553"/>
      <c r="X159" s="550"/>
    </row>
    <row r="160" spans="2:24" s="527" customFormat="1" ht="15.75">
      <c r="B160" s="837"/>
      <c r="C160" s="840"/>
      <c r="D160" s="840"/>
      <c r="E160" s="549">
        <v>4</v>
      </c>
      <c r="F160" s="550"/>
      <c r="G160" s="550"/>
      <c r="H160" s="550"/>
      <c r="I160" s="549">
        <v>4</v>
      </c>
      <c r="J160" s="550"/>
      <c r="K160" s="550"/>
      <c r="L160" s="550"/>
      <c r="M160" s="550"/>
      <c r="N160" s="550"/>
      <c r="O160" s="550"/>
      <c r="P160" s="550"/>
      <c r="Q160" s="576"/>
      <c r="R160" s="577"/>
      <c r="S160" s="577"/>
      <c r="T160" s="577"/>
      <c r="U160" s="552"/>
      <c r="V160" s="553"/>
      <c r="W160" s="553"/>
      <c r="X160" s="550"/>
    </row>
    <row r="161" spans="2:24" s="527" customFormat="1" ht="15.75">
      <c r="B161" s="838"/>
      <c r="C161" s="841"/>
      <c r="D161" s="841"/>
      <c r="E161" s="569">
        <v>5</v>
      </c>
      <c r="F161" s="570"/>
      <c r="G161" s="570"/>
      <c r="H161" s="570"/>
      <c r="I161" s="569">
        <v>5</v>
      </c>
      <c r="J161" s="570"/>
      <c r="K161" s="570"/>
      <c r="L161" s="570"/>
      <c r="M161" s="570"/>
      <c r="N161" s="570"/>
      <c r="O161" s="570"/>
      <c r="P161" s="570"/>
      <c r="Q161" s="578"/>
      <c r="R161" s="577"/>
      <c r="S161" s="577"/>
      <c r="T161" s="577"/>
      <c r="U161" s="572"/>
      <c r="V161" s="573"/>
      <c r="W161" s="573"/>
      <c r="X161" s="570"/>
    </row>
    <row r="162" spans="2:24" s="527" customFormat="1" ht="15.75">
      <c r="B162" s="836">
        <v>30</v>
      </c>
      <c r="C162" s="839"/>
      <c r="D162" s="839"/>
      <c r="E162" s="528">
        <v>1</v>
      </c>
      <c r="F162" s="529"/>
      <c r="G162" s="529"/>
      <c r="H162" s="529"/>
      <c r="I162" s="528">
        <v>1</v>
      </c>
      <c r="J162" s="529"/>
      <c r="K162" s="529"/>
      <c r="L162" s="529"/>
      <c r="M162" s="529"/>
      <c r="N162" s="529"/>
      <c r="O162" s="529"/>
      <c r="P162" s="529"/>
      <c r="Q162" s="579"/>
      <c r="R162" s="577"/>
      <c r="S162" s="577"/>
      <c r="T162" s="577"/>
      <c r="U162" s="532"/>
      <c r="V162" s="534"/>
      <c r="W162" s="534"/>
      <c r="X162" s="529"/>
    </row>
    <row r="163" spans="2:24" s="527" customFormat="1" ht="15.75">
      <c r="B163" s="837"/>
      <c r="C163" s="840"/>
      <c r="D163" s="840"/>
      <c r="E163" s="549">
        <v>2</v>
      </c>
      <c r="F163" s="550"/>
      <c r="G163" s="550"/>
      <c r="H163" s="550"/>
      <c r="I163" s="549">
        <v>2</v>
      </c>
      <c r="J163" s="550"/>
      <c r="K163" s="550"/>
      <c r="L163" s="550"/>
      <c r="M163" s="550"/>
      <c r="N163" s="550"/>
      <c r="O163" s="550"/>
      <c r="P163" s="550"/>
      <c r="Q163" s="576"/>
      <c r="R163" s="577"/>
      <c r="S163" s="577"/>
      <c r="T163" s="577"/>
      <c r="U163" s="552"/>
      <c r="V163" s="553"/>
      <c r="W163" s="553"/>
      <c r="X163" s="550"/>
    </row>
    <row r="164" spans="2:24" s="527" customFormat="1" ht="15.75">
      <c r="B164" s="837"/>
      <c r="C164" s="840"/>
      <c r="D164" s="840"/>
      <c r="E164" s="549">
        <v>3</v>
      </c>
      <c r="F164" s="550"/>
      <c r="G164" s="550"/>
      <c r="H164" s="550"/>
      <c r="I164" s="549">
        <v>3</v>
      </c>
      <c r="J164" s="550"/>
      <c r="K164" s="550"/>
      <c r="L164" s="550"/>
      <c r="M164" s="550"/>
      <c r="N164" s="550"/>
      <c r="O164" s="550"/>
      <c r="P164" s="550"/>
      <c r="Q164" s="576"/>
      <c r="R164" s="577"/>
      <c r="S164" s="577"/>
      <c r="T164" s="577"/>
      <c r="U164" s="552"/>
      <c r="V164" s="553"/>
      <c r="W164" s="553"/>
      <c r="X164" s="550"/>
    </row>
    <row r="165" spans="2:24" s="527" customFormat="1" ht="15.75">
      <c r="B165" s="837"/>
      <c r="C165" s="840"/>
      <c r="D165" s="840"/>
      <c r="E165" s="549">
        <v>4</v>
      </c>
      <c r="F165" s="550"/>
      <c r="G165" s="550"/>
      <c r="H165" s="550"/>
      <c r="I165" s="549">
        <v>4</v>
      </c>
      <c r="J165" s="550"/>
      <c r="K165" s="550"/>
      <c r="L165" s="550"/>
      <c r="M165" s="550"/>
      <c r="N165" s="550"/>
      <c r="O165" s="550"/>
      <c r="P165" s="550"/>
      <c r="Q165" s="576"/>
      <c r="R165" s="577"/>
      <c r="S165" s="577"/>
      <c r="T165" s="577"/>
      <c r="U165" s="552"/>
      <c r="V165" s="553"/>
      <c r="W165" s="553"/>
      <c r="X165" s="550"/>
    </row>
    <row r="166" spans="2:24" s="527" customFormat="1" ht="15.75">
      <c r="B166" s="838"/>
      <c r="C166" s="841"/>
      <c r="D166" s="841"/>
      <c r="E166" s="569">
        <v>5</v>
      </c>
      <c r="F166" s="570"/>
      <c r="G166" s="570"/>
      <c r="H166" s="570"/>
      <c r="I166" s="569">
        <v>5</v>
      </c>
      <c r="J166" s="570"/>
      <c r="K166" s="570"/>
      <c r="L166" s="570"/>
      <c r="M166" s="570"/>
      <c r="N166" s="570"/>
      <c r="O166" s="570"/>
      <c r="P166" s="570"/>
      <c r="Q166" s="578"/>
      <c r="R166" s="577"/>
      <c r="S166" s="577"/>
      <c r="T166" s="577"/>
      <c r="U166" s="572"/>
      <c r="V166" s="573"/>
      <c r="W166" s="573"/>
      <c r="X166" s="570"/>
    </row>
    <row r="167" spans="2:24" s="527" customFormat="1" ht="15.75">
      <c r="B167" s="580"/>
      <c r="C167" s="581"/>
      <c r="D167" s="582"/>
      <c r="E167" s="583"/>
      <c r="F167" s="583"/>
      <c r="G167" s="584"/>
      <c r="H167" s="584"/>
      <c r="I167" s="583"/>
      <c r="J167" s="583"/>
      <c r="K167" s="583"/>
      <c r="L167" s="583"/>
      <c r="M167" s="584"/>
      <c r="N167" s="583"/>
      <c r="O167" s="583"/>
      <c r="P167" s="584" t="s">
        <v>501</v>
      </c>
      <c r="Q167" s="585"/>
      <c r="R167" s="584"/>
      <c r="S167" s="584"/>
      <c r="T167" s="584"/>
      <c r="U167" s="580"/>
      <c r="V167" s="586">
        <f>SUM(V4:V166)</f>
        <v>800000000</v>
      </c>
      <c r="W167" s="586">
        <f>SUM(W4:W166)</f>
        <v>0</v>
      </c>
      <c r="X167" s="583"/>
    </row>
  </sheetData>
  <mergeCells count="106">
    <mergeCell ref="X2:X3"/>
    <mergeCell ref="E2:E3"/>
    <mergeCell ref="C25:C27"/>
    <mergeCell ref="B52:B56"/>
    <mergeCell ref="C57:C61"/>
    <mergeCell ref="D52:D56"/>
    <mergeCell ref="B42:B46"/>
    <mergeCell ref="C72:C76"/>
    <mergeCell ref="D57:D61"/>
    <mergeCell ref="C52:C56"/>
    <mergeCell ref="D47:D51"/>
    <mergeCell ref="B57:B61"/>
    <mergeCell ref="D72:D76"/>
    <mergeCell ref="C32:C36"/>
    <mergeCell ref="B72:B76"/>
    <mergeCell ref="B2:B3"/>
    <mergeCell ref="V2:W2"/>
    <mergeCell ref="H2:H3"/>
    <mergeCell ref="F2:F3"/>
    <mergeCell ref="D2:D3"/>
    <mergeCell ref="D32:D36"/>
    <mergeCell ref="U2:U3"/>
    <mergeCell ref="G2:G3"/>
    <mergeCell ref="Q2:Q3"/>
    <mergeCell ref="N2:P2"/>
    <mergeCell ref="I2:I3"/>
    <mergeCell ref="J2:L2"/>
    <mergeCell ref="M2:M3"/>
    <mergeCell ref="B37:B41"/>
    <mergeCell ref="D87:D91"/>
    <mergeCell ref="C2:C3"/>
    <mergeCell ref="R2:T2"/>
    <mergeCell ref="C67:C71"/>
    <mergeCell ref="C47:C51"/>
    <mergeCell ref="D37:D41"/>
    <mergeCell ref="D67:D71"/>
    <mergeCell ref="B107:B111"/>
    <mergeCell ref="D28:D31"/>
    <mergeCell ref="C4:C24"/>
    <mergeCell ref="B25:B27"/>
    <mergeCell ref="B28:B31"/>
    <mergeCell ref="D4:D24"/>
    <mergeCell ref="D102:D106"/>
    <mergeCell ref="B32:B36"/>
    <mergeCell ref="B4:B24"/>
    <mergeCell ref="D25:D27"/>
    <mergeCell ref="C28:C31"/>
    <mergeCell ref="B102:B106"/>
    <mergeCell ref="D107:D111"/>
    <mergeCell ref="B97:B101"/>
    <mergeCell ref="C87:C91"/>
    <mergeCell ref="C82:C86"/>
    <mergeCell ref="B67:B71"/>
    <mergeCell ref="B92:B96"/>
    <mergeCell ref="C92:C96"/>
    <mergeCell ref="D92:D96"/>
    <mergeCell ref="C97:C101"/>
    <mergeCell ref="C107:C111"/>
    <mergeCell ref="D97:D101"/>
    <mergeCell ref="B47:B51"/>
    <mergeCell ref="C102:C106"/>
    <mergeCell ref="D82:D86"/>
    <mergeCell ref="C37:C41"/>
    <mergeCell ref="B87:B91"/>
    <mergeCell ref="C62:C66"/>
    <mergeCell ref="B82:B86"/>
    <mergeCell ref="B62:B66"/>
    <mergeCell ref="D42:D46"/>
    <mergeCell ref="D62:D66"/>
    <mergeCell ref="C42:C46"/>
    <mergeCell ref="B77:B81"/>
    <mergeCell ref="C77:C81"/>
    <mergeCell ref="D77:D81"/>
    <mergeCell ref="D112:D116"/>
    <mergeCell ref="C132:C136"/>
    <mergeCell ref="B112:B116"/>
    <mergeCell ref="B117:B121"/>
    <mergeCell ref="D127:D131"/>
    <mergeCell ref="C112:C116"/>
    <mergeCell ref="B137:B141"/>
    <mergeCell ref="D132:D136"/>
    <mergeCell ref="C137:C141"/>
    <mergeCell ref="B122:B126"/>
    <mergeCell ref="B132:B136"/>
    <mergeCell ref="C117:C121"/>
    <mergeCell ref="D137:D141"/>
    <mergeCell ref="B127:B131"/>
    <mergeCell ref="D117:D121"/>
    <mergeCell ref="D122:D126"/>
    <mergeCell ref="C122:C126"/>
    <mergeCell ref="B157:B161"/>
    <mergeCell ref="C157:C161"/>
    <mergeCell ref="D157:D161"/>
    <mergeCell ref="D162:D166"/>
    <mergeCell ref="B147:B151"/>
    <mergeCell ref="B162:B166"/>
    <mergeCell ref="C127:C131"/>
    <mergeCell ref="D142:D146"/>
    <mergeCell ref="C162:C166"/>
    <mergeCell ref="C142:C146"/>
    <mergeCell ref="D147:D151"/>
    <mergeCell ref="B152:B156"/>
    <mergeCell ref="C152:C156"/>
    <mergeCell ref="D152:D156"/>
    <mergeCell ref="C147:C151"/>
    <mergeCell ref="B142:B146"/>
  </mergeCells>
  <printOptions horizontalCentered="1"/>
  <pageMargins left="0.43307086614173229" right="0.43307086614173229" top="0.74803149606299213" bottom="0.74803149606299213" header="0.31496062992125984" footer="0.31496062992125984"/>
  <pageSetup paperSize="9" scale="65" orientation="landscape" r:id="rId1"/>
  <colBreaks count="3" manualBreakCount="3">
    <brk id="8" max="166" man="1"/>
    <brk id="13" max="166" man="1"/>
    <brk id="17" max="166" man="1"/>
  </col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topLeftCell="A13" zoomScale="85" workbookViewId="0">
      <selection activeCell="T43" sqref="T43"/>
    </sheetView>
  </sheetViews>
  <sheetFormatPr defaultRowHeight="12.75"/>
  <sheetData/>
  <pageMargins left="0.7" right="0.7" top="0.75" bottom="0.75" header="0.3" footer="0.3"/>
  <pageSetup paperSize="9" orientation="portrait" horizontalDpi="0"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412"/>
  <sheetViews>
    <sheetView topLeftCell="B1" zoomScale="70" workbookViewId="0">
      <pane ySplit="4" topLeftCell="A5" activePane="bottomLeft" state="frozen"/>
      <selection pane="bottomLeft" activeCell="C6" sqref="C6:C10"/>
    </sheetView>
  </sheetViews>
  <sheetFormatPr defaultColWidth="12.5703125" defaultRowHeight="12.75"/>
  <cols>
    <col min="1" max="1" width="6.42578125" style="517" hidden="1" customWidth="1"/>
    <col min="2" max="2" width="4.5703125" style="587" customWidth="1"/>
    <col min="3" max="3" width="46.5703125" style="517" customWidth="1"/>
    <col min="4" max="4" width="4.140625" style="517" customWidth="1"/>
    <col min="5" max="5" width="14.42578125" style="517" customWidth="1"/>
    <col min="6" max="6" width="4.5703125" style="517" customWidth="1"/>
    <col min="7" max="7" width="47.42578125" style="518" customWidth="1"/>
    <col min="8" max="8" width="26.5703125" style="517" customWidth="1"/>
    <col min="9" max="9" width="4.42578125" style="517" customWidth="1"/>
    <col min="10" max="10" width="13.85546875" style="517" customWidth="1"/>
    <col min="11" max="11" width="4.42578125" style="517" customWidth="1"/>
    <col min="12" max="12" width="12.42578125" style="517" customWidth="1"/>
    <col min="13" max="13" width="4.42578125" style="517" customWidth="1"/>
    <col min="14" max="14" width="11.42578125" style="517" customWidth="1"/>
    <col min="15" max="16384" width="12.5703125" style="517"/>
  </cols>
  <sheetData>
    <row r="1" spans="2:14" s="520" customFormat="1" ht="15.75">
      <c r="B1" s="868" t="s">
        <v>33</v>
      </c>
      <c r="C1" s="868"/>
      <c r="D1" s="868"/>
      <c r="E1" s="868"/>
      <c r="F1" s="868"/>
      <c r="G1" s="868"/>
      <c r="H1" s="868"/>
      <c r="I1" s="868"/>
      <c r="J1" s="868"/>
      <c r="K1" s="868"/>
      <c r="L1" s="868"/>
      <c r="M1" s="868"/>
      <c r="N1" s="868"/>
    </row>
    <row r="2" spans="2:14" s="520" customFormat="1" ht="15.75">
      <c r="B2" s="867" t="s">
        <v>547</v>
      </c>
      <c r="C2" s="867"/>
      <c r="D2" s="867"/>
      <c r="E2" s="867"/>
      <c r="F2" s="867"/>
      <c r="G2" s="867"/>
      <c r="H2" s="867"/>
      <c r="I2" s="867"/>
      <c r="J2" s="867"/>
      <c r="K2" s="867"/>
      <c r="L2" s="867"/>
      <c r="M2" s="867"/>
      <c r="N2" s="867"/>
    </row>
    <row r="3" spans="2:14" s="588" customFormat="1" ht="15.75">
      <c r="B3" s="863" t="s">
        <v>23</v>
      </c>
      <c r="C3" s="863" t="s">
        <v>503</v>
      </c>
      <c r="D3" s="869" t="s">
        <v>339</v>
      </c>
      <c r="E3" s="870"/>
      <c r="F3" s="863" t="s">
        <v>23</v>
      </c>
      <c r="G3" s="863" t="s">
        <v>504</v>
      </c>
      <c r="H3" s="863" t="s">
        <v>505</v>
      </c>
      <c r="I3" s="863" t="s">
        <v>506</v>
      </c>
      <c r="J3" s="863"/>
      <c r="K3" s="863"/>
      <c r="L3" s="863"/>
      <c r="M3" s="863"/>
      <c r="N3" s="863"/>
    </row>
    <row r="4" spans="2:14" s="588" customFormat="1" ht="15.75">
      <c r="B4" s="863"/>
      <c r="C4" s="863"/>
      <c r="D4" s="871"/>
      <c r="E4" s="872"/>
      <c r="F4" s="863"/>
      <c r="G4" s="863"/>
      <c r="H4" s="863"/>
      <c r="I4" s="863" t="s">
        <v>4</v>
      </c>
      <c r="J4" s="863"/>
      <c r="K4" s="863" t="s">
        <v>3</v>
      </c>
      <c r="L4" s="863"/>
      <c r="M4" s="863" t="s">
        <v>52</v>
      </c>
      <c r="N4" s="863"/>
    </row>
    <row r="5" spans="2:14" s="520" customFormat="1" ht="15.75">
      <c r="B5" s="864" t="s">
        <v>509</v>
      </c>
      <c r="C5" s="865"/>
      <c r="D5" s="865"/>
      <c r="E5" s="865"/>
      <c r="F5" s="865"/>
      <c r="G5" s="865"/>
      <c r="H5" s="865"/>
      <c r="I5" s="865"/>
      <c r="J5" s="865"/>
      <c r="K5" s="865"/>
      <c r="L5" s="865"/>
      <c r="M5" s="865"/>
      <c r="N5" s="866"/>
    </row>
    <row r="6" spans="2:14" ht="15.75">
      <c r="B6" s="836">
        <v>1</v>
      </c>
      <c r="C6" s="839"/>
      <c r="D6" s="857" t="s">
        <v>1363</v>
      </c>
      <c r="E6" s="860">
        <f>IF(D6="Y",1,IF(D6="T",0,IF(D6="Y/T","Belum diisi","Error")))</f>
        <v>1</v>
      </c>
      <c r="F6" s="528">
        <v>1</v>
      </c>
      <c r="G6" s="529"/>
      <c r="H6" s="589">
        <f t="shared" ref="H6:H12" si="0">IF(OR(J6="Isi Dulu",L6="Isi Dulu",J6="Isi Tujuan",L6="Isi Tujuan"),"Belum Diisi",IF(SUM(J6,L6)=2,1,IF(SUM(J6,L6)=1,0,IF(SUM(J6,L6)=0,0,"Error"))))</f>
        <v>1</v>
      </c>
      <c r="I6" s="590" t="s">
        <v>1363</v>
      </c>
      <c r="J6" s="591">
        <f>IF($D$6="Y/T","Isi Tujuan",IF($E$6=0,0,IF(I6="Y",1,IF(I6="T",0,"Isi Dulu"))))</f>
        <v>1</v>
      </c>
      <c r="K6" s="590" t="s">
        <v>1363</v>
      </c>
      <c r="L6" s="591">
        <f>IF($D$6="Y/T","Isi Tujuan",IF($E$6=0,0,IF(K6="Y",1,IF(K6="T",0,"Isi Dulu"))))</f>
        <v>1</v>
      </c>
      <c r="M6" s="848" t="s">
        <v>1363</v>
      </c>
      <c r="N6" s="851">
        <f>IF(M6="Y",1,IF(M6="T",0,IF(M6="Y/T","Belum diisi","Error")))</f>
        <v>1</v>
      </c>
    </row>
    <row r="7" spans="2:14" ht="15.75">
      <c r="B7" s="837"/>
      <c r="C7" s="840"/>
      <c r="D7" s="858"/>
      <c r="E7" s="861"/>
      <c r="F7" s="549">
        <v>2</v>
      </c>
      <c r="G7" s="550"/>
      <c r="H7" s="589" t="str">
        <f t="shared" si="0"/>
        <v>Belum Diisi</v>
      </c>
      <c r="I7" s="592" t="s">
        <v>26</v>
      </c>
      <c r="J7" s="593" t="str">
        <f>IF($D$6="Y/T","Isi Tujuan",IF($E$6=0,0,IF(I7="Y",1,IF(I7="T",0,"Isi Dulu"))))</f>
        <v>Isi Dulu</v>
      </c>
      <c r="K7" s="592" t="s">
        <v>26</v>
      </c>
      <c r="L7" s="593" t="str">
        <f>IF($D$6="Y/T","Isi Tujuan",IF($E$6=0,0,IF(K7="Y",1,IF(K7="T",0,"Isi Dulu"))))</f>
        <v>Isi Dulu</v>
      </c>
      <c r="M7" s="849"/>
      <c r="N7" s="852"/>
    </row>
    <row r="8" spans="2:14" ht="15.75">
      <c r="B8" s="837"/>
      <c r="C8" s="840"/>
      <c r="D8" s="858"/>
      <c r="E8" s="861"/>
      <c r="F8" s="549">
        <v>3</v>
      </c>
      <c r="G8" s="550"/>
      <c r="H8" s="589" t="str">
        <f t="shared" si="0"/>
        <v>Belum Diisi</v>
      </c>
      <c r="I8" s="592" t="s">
        <v>26</v>
      </c>
      <c r="J8" s="593" t="str">
        <f>IF($D$6="Y/T","Isi Tujuan",IF($E$6=0,0,IF(I8="Y",1,IF(I8="T",0,"Isi Dulu"))))</f>
        <v>Isi Dulu</v>
      </c>
      <c r="K8" s="592" t="s">
        <v>26</v>
      </c>
      <c r="L8" s="593" t="str">
        <f>IF($D$6="Y/T","Isi Tujuan",IF($E$6=0,0,IF(K8="Y",1,IF(K8="T",0,"Isi Dulu"))))</f>
        <v>Isi Dulu</v>
      </c>
      <c r="M8" s="849"/>
      <c r="N8" s="852"/>
    </row>
    <row r="9" spans="2:14" ht="15.75">
      <c r="B9" s="837"/>
      <c r="C9" s="840"/>
      <c r="D9" s="858"/>
      <c r="E9" s="861"/>
      <c r="F9" s="549">
        <v>4</v>
      </c>
      <c r="G9" s="550"/>
      <c r="H9" s="589" t="str">
        <f t="shared" si="0"/>
        <v>Belum Diisi</v>
      </c>
      <c r="I9" s="592" t="s">
        <v>26</v>
      </c>
      <c r="J9" s="593" t="str">
        <f>IF($D$6="Y/T","Isi Tujuan",IF($E$6=0,0,IF(I9="Y",1,IF(I9="T",0,"Isi Dulu"))))</f>
        <v>Isi Dulu</v>
      </c>
      <c r="K9" s="592" t="s">
        <v>26</v>
      </c>
      <c r="L9" s="593" t="str">
        <f>IF($D$6="Y/T","Isi Tujuan",IF($E$6=0,0,IF(K9="Y",1,IF(K9="T",0,"Isi Dulu"))))</f>
        <v>Isi Dulu</v>
      </c>
      <c r="M9" s="849"/>
      <c r="N9" s="852"/>
    </row>
    <row r="10" spans="2:14" ht="15.75">
      <c r="B10" s="838"/>
      <c r="C10" s="841"/>
      <c r="D10" s="859"/>
      <c r="E10" s="862"/>
      <c r="F10" s="569">
        <v>5</v>
      </c>
      <c r="G10" s="570"/>
      <c r="H10" s="594" t="str">
        <f t="shared" si="0"/>
        <v>Belum Diisi</v>
      </c>
      <c r="I10" s="595" t="s">
        <v>26</v>
      </c>
      <c r="J10" s="596" t="str">
        <f>IF($D$6="Y/T","Isi Tujuan",IF($E$6=0,0,IF(I10="Y",1,IF(I10="T",0,"Isi Dulu"))))</f>
        <v>Isi Dulu</v>
      </c>
      <c r="K10" s="595" t="s">
        <v>26</v>
      </c>
      <c r="L10" s="596" t="str">
        <f>IF($D$6="Y/T","Isi Tujuan",IF($E$6=0,0,IF(K10="Y",1,IF(K10="T",0,"Isi Dulu"))))</f>
        <v>Isi Dulu</v>
      </c>
      <c r="M10" s="850"/>
      <c r="N10" s="853"/>
    </row>
    <row r="11" spans="2:14" ht="15.75">
      <c r="B11" s="836">
        <v>2</v>
      </c>
      <c r="C11" s="839"/>
      <c r="D11" s="857" t="s">
        <v>1363</v>
      </c>
      <c r="E11" s="860">
        <f>IF(D11="Y",1,IF(D11="T",0,IF(D11="Y/T","Belum diisi","Error")))</f>
        <v>1</v>
      </c>
      <c r="F11" s="528">
        <v>1</v>
      </c>
      <c r="G11" s="529"/>
      <c r="H11" s="597">
        <f t="shared" si="0"/>
        <v>1</v>
      </c>
      <c r="I11" s="590" t="s">
        <v>1363</v>
      </c>
      <c r="J11" s="591">
        <f>IF($D$11="Y/T","Isi Tujuan",IF($E$11=0,0,IF(I11="Y",1,IF(I11="T",0,"Isi Dulu"))))</f>
        <v>1</v>
      </c>
      <c r="K11" s="590" t="s">
        <v>1363</v>
      </c>
      <c r="L11" s="591">
        <f>IF($D$11="Y/T","Isi Tujuan",IF($E$11=0,0,IF(K11="Y",1,IF(K11="T",0,"Isi Dulu"))))</f>
        <v>1</v>
      </c>
      <c r="M11" s="848" t="s">
        <v>1363</v>
      </c>
      <c r="N11" s="851">
        <f>IF(M11="Y",1,IF(M11="T",0,IF(M11="Y/T","Belum diisi","Error")))</f>
        <v>1</v>
      </c>
    </row>
    <row r="12" spans="2:14" ht="15.75">
      <c r="B12" s="837"/>
      <c r="C12" s="840"/>
      <c r="D12" s="858"/>
      <c r="E12" s="861"/>
      <c r="F12" s="549">
        <v>2</v>
      </c>
      <c r="G12" s="550"/>
      <c r="H12" s="598" t="str">
        <f t="shared" si="0"/>
        <v>Belum Diisi</v>
      </c>
      <c r="I12" s="592" t="s">
        <v>26</v>
      </c>
      <c r="J12" s="593" t="str">
        <f>IF($D$11="Y/T","Isi Tujuan",IF($E$11=0,0,IF(I12="Y",1,IF(I12="T",0,"Isi Dulu"))))</f>
        <v>Isi Dulu</v>
      </c>
      <c r="K12" s="592" t="s">
        <v>26</v>
      </c>
      <c r="L12" s="593" t="str">
        <f>IF($D$11="Y/T","Isi Tujuan",IF($E$11=0,0,IF(K12="Y",1,IF(K12="T",0,"Isi Dulu"))))</f>
        <v>Isi Dulu</v>
      </c>
      <c r="M12" s="849"/>
      <c r="N12" s="852"/>
    </row>
    <row r="13" spans="2:14" ht="15.75">
      <c r="B13" s="837"/>
      <c r="C13" s="840"/>
      <c r="D13" s="858"/>
      <c r="E13" s="861"/>
      <c r="F13" s="549">
        <v>3</v>
      </c>
      <c r="G13" s="550"/>
      <c r="H13" s="598" t="str">
        <f t="shared" ref="H13:H70" si="1">IF(OR(J13="Isi Dulu",L13="Isi Dulu",J13="Isi Tujuan",L13="Isi Tujuan"),"Belum Diisi",IF(SUM(J13,L13)=2,1,IF(SUM(J13,L13)=1,0,IF(SUM(J13,L13)=0,0,"Error"))))</f>
        <v>Belum Diisi</v>
      </c>
      <c r="I13" s="592" t="s">
        <v>26</v>
      </c>
      <c r="J13" s="593" t="str">
        <f>IF($D$11="Y/T","Isi Tujuan",IF($E$11=0,0,IF(I13="Y",1,IF(I13="T",0,"Isi Dulu"))))</f>
        <v>Isi Dulu</v>
      </c>
      <c r="K13" s="592" t="s">
        <v>26</v>
      </c>
      <c r="L13" s="593" t="str">
        <f>IF($D$11="Y/T","Isi Tujuan",IF($E$11=0,0,IF(K13="Y",1,IF(K13="T",0,"Isi Dulu"))))</f>
        <v>Isi Dulu</v>
      </c>
      <c r="M13" s="849"/>
      <c r="N13" s="852"/>
    </row>
    <row r="14" spans="2:14" ht="15.75">
      <c r="B14" s="837"/>
      <c r="C14" s="840"/>
      <c r="D14" s="858"/>
      <c r="E14" s="861"/>
      <c r="F14" s="549">
        <v>4</v>
      </c>
      <c r="G14" s="550"/>
      <c r="H14" s="598" t="str">
        <f t="shared" si="1"/>
        <v>Belum Diisi</v>
      </c>
      <c r="I14" s="592" t="s">
        <v>26</v>
      </c>
      <c r="J14" s="593" t="str">
        <f>IF($D$11="Y/T","Isi Tujuan",IF($E$11=0,0,IF(I14="Y",1,IF(I14="T",0,"Isi Dulu"))))</f>
        <v>Isi Dulu</v>
      </c>
      <c r="K14" s="592" t="s">
        <v>26</v>
      </c>
      <c r="L14" s="593" t="str">
        <f>IF($D$11="Y/T","Isi Tujuan",IF($E$11=0,0,IF(K14="Y",1,IF(K14="T",0,"Isi Dulu"))))</f>
        <v>Isi Dulu</v>
      </c>
      <c r="M14" s="849"/>
      <c r="N14" s="852"/>
    </row>
    <row r="15" spans="2:14" ht="15.75">
      <c r="B15" s="838"/>
      <c r="C15" s="841"/>
      <c r="D15" s="859"/>
      <c r="E15" s="862"/>
      <c r="F15" s="569">
        <v>5</v>
      </c>
      <c r="G15" s="570"/>
      <c r="H15" s="599" t="str">
        <f t="shared" si="1"/>
        <v>Belum Diisi</v>
      </c>
      <c r="I15" s="595" t="s">
        <v>26</v>
      </c>
      <c r="J15" s="596" t="str">
        <f>IF($D$11="Y/T","Isi Tujuan",IF($E$11=0,0,IF(I15="Y",1,IF(I15="T",0,"Isi Dulu"))))</f>
        <v>Isi Dulu</v>
      </c>
      <c r="K15" s="595" t="s">
        <v>26</v>
      </c>
      <c r="L15" s="596" t="str">
        <f>IF($D$11="Y/T","Isi Tujuan",IF($E$11=0,0,IF(K15="Y",1,IF(K15="T",0,"Isi Dulu"))))</f>
        <v>Isi Dulu</v>
      </c>
      <c r="M15" s="850"/>
      <c r="N15" s="853"/>
    </row>
    <row r="16" spans="2:14" ht="15.75">
      <c r="B16" s="836">
        <v>3</v>
      </c>
      <c r="C16" s="839"/>
      <c r="D16" s="857" t="s">
        <v>26</v>
      </c>
      <c r="E16" s="860" t="str">
        <f>IF(D16="Y",1,IF(D16="T",0,IF(D16="Y/T","Belum diisi","Error")))</f>
        <v>Belum diisi</v>
      </c>
      <c r="F16" s="528">
        <v>1</v>
      </c>
      <c r="G16" s="529"/>
      <c r="H16" s="600" t="str">
        <f t="shared" si="1"/>
        <v>Belum Diisi</v>
      </c>
      <c r="I16" s="590" t="s">
        <v>26</v>
      </c>
      <c r="J16" s="591" t="str">
        <f>IF($D$16="Y/T","Isi Tujuan",IF($E$16=0,0,IF(I16="Y",1,IF(I16="T",0,"Isi Dulu"))))</f>
        <v>Isi Tujuan</v>
      </c>
      <c r="K16" s="590" t="s">
        <v>1364</v>
      </c>
      <c r="L16" s="591" t="str">
        <f>IF($D$16="Y/T","Isi Tujuan",IF($E$16=0,0,IF(K16="Y",1,IF(K16="T",0,"Isi Dulu"))))</f>
        <v>Isi Tujuan</v>
      </c>
      <c r="M16" s="848" t="s">
        <v>26</v>
      </c>
      <c r="N16" s="851" t="str">
        <f>IF(M16="Y",1,IF(M16="T",0,IF(M16="Y/T","Belum diisi","Error")))</f>
        <v>Belum diisi</v>
      </c>
    </row>
    <row r="17" spans="2:14" ht="15.75">
      <c r="B17" s="837"/>
      <c r="C17" s="840"/>
      <c r="D17" s="858"/>
      <c r="E17" s="861"/>
      <c r="F17" s="549">
        <v>2</v>
      </c>
      <c r="G17" s="550"/>
      <c r="H17" s="598" t="str">
        <f t="shared" si="1"/>
        <v>Belum Diisi</v>
      </c>
      <c r="I17" s="592" t="s">
        <v>26</v>
      </c>
      <c r="J17" s="593" t="str">
        <f>IF($D$16="Y/T","Isi Tujuan",IF($E$16=0,0,IF(I17="Y",1,IF(I17="T",0,"Isi Dulu"))))</f>
        <v>Isi Tujuan</v>
      </c>
      <c r="K17" s="592" t="s">
        <v>1364</v>
      </c>
      <c r="L17" s="593" t="str">
        <f>IF($D$16="Y/T","Isi Tujuan",IF($E$16=0,0,IF(K17="Y",1,IF(K17="T",0,"Isi Dulu"))))</f>
        <v>Isi Tujuan</v>
      </c>
      <c r="M17" s="849"/>
      <c r="N17" s="852"/>
    </row>
    <row r="18" spans="2:14" ht="15.75">
      <c r="B18" s="837"/>
      <c r="C18" s="840"/>
      <c r="D18" s="858"/>
      <c r="E18" s="861"/>
      <c r="F18" s="549">
        <v>3</v>
      </c>
      <c r="G18" s="550"/>
      <c r="H18" s="598" t="str">
        <f t="shared" si="1"/>
        <v>Belum Diisi</v>
      </c>
      <c r="I18" s="592" t="s">
        <v>26</v>
      </c>
      <c r="J18" s="593" t="str">
        <f>IF($D$16="Y/T","Isi Tujuan",IF($E$16=0,0,IF(I18="Y",1,IF(I18="T",0,"Isi Dulu"))))</f>
        <v>Isi Tujuan</v>
      </c>
      <c r="K18" s="592" t="s">
        <v>26</v>
      </c>
      <c r="L18" s="593" t="str">
        <f>IF($D$16="Y/T","Isi Tujuan",IF($E$16=0,0,IF(K18="Y",1,IF(K18="T",0,"Isi Dulu"))))</f>
        <v>Isi Tujuan</v>
      </c>
      <c r="M18" s="849"/>
      <c r="N18" s="852"/>
    </row>
    <row r="19" spans="2:14" ht="15.75">
      <c r="B19" s="837"/>
      <c r="C19" s="840"/>
      <c r="D19" s="858"/>
      <c r="E19" s="861"/>
      <c r="F19" s="549">
        <v>4</v>
      </c>
      <c r="G19" s="550"/>
      <c r="H19" s="598" t="str">
        <f t="shared" si="1"/>
        <v>Belum Diisi</v>
      </c>
      <c r="I19" s="592" t="s">
        <v>26</v>
      </c>
      <c r="J19" s="593" t="str">
        <f>IF($D$16="Y/T","Isi Tujuan",IF($E$16=0,0,IF(I19="Y",1,IF(I19="T",0,"Isi Dulu"))))</f>
        <v>Isi Tujuan</v>
      </c>
      <c r="K19" s="592" t="s">
        <v>26</v>
      </c>
      <c r="L19" s="593" t="str">
        <f>IF($D$16="Y/T","Isi Tujuan",IF($E$16=0,0,IF(K19="Y",1,IF(K19="T",0,"Isi Dulu"))))</f>
        <v>Isi Tujuan</v>
      </c>
      <c r="M19" s="849"/>
      <c r="N19" s="852"/>
    </row>
    <row r="20" spans="2:14" ht="15.75">
      <c r="B20" s="838"/>
      <c r="C20" s="841"/>
      <c r="D20" s="859"/>
      <c r="E20" s="862"/>
      <c r="F20" s="569">
        <v>5</v>
      </c>
      <c r="G20" s="570"/>
      <c r="H20" s="599" t="str">
        <f t="shared" si="1"/>
        <v>Belum Diisi</v>
      </c>
      <c r="I20" s="595" t="s">
        <v>26</v>
      </c>
      <c r="J20" s="596" t="str">
        <f>IF($D$16="Y/T","Isi Tujuan",IF($E$16=0,0,IF(I20="Y",1,IF(I20="T",0,"Isi Dulu"))))</f>
        <v>Isi Tujuan</v>
      </c>
      <c r="K20" s="595" t="s">
        <v>26</v>
      </c>
      <c r="L20" s="596" t="str">
        <f>IF($D$16="Y/T","Isi Tujuan",IF($E$16=0,0,IF(K20="Y",1,IF(K20="T",0,"Isi Dulu"))))</f>
        <v>Isi Tujuan</v>
      </c>
      <c r="M20" s="850"/>
      <c r="N20" s="853"/>
    </row>
    <row r="21" spans="2:14" ht="15.75">
      <c r="B21" s="836">
        <v>4</v>
      </c>
      <c r="C21" s="839"/>
      <c r="D21" s="857" t="s">
        <v>26</v>
      </c>
      <c r="E21" s="860" t="str">
        <f>IF(D21="Y",1,IF(D21="T",0,IF(D21="Y/T","Belum diisi","Error")))</f>
        <v>Belum diisi</v>
      </c>
      <c r="F21" s="528">
        <v>1</v>
      </c>
      <c r="G21" s="529"/>
      <c r="H21" s="600" t="str">
        <f t="shared" si="1"/>
        <v>Belum Diisi</v>
      </c>
      <c r="I21" s="590" t="s">
        <v>26</v>
      </c>
      <c r="J21" s="591" t="str">
        <f>IF($D$21="Y/T","Isi Tujuan",IF($E$21=0,0,IF(I21="Y",1,IF(I21="T",0,"Isi Dulu"))))</f>
        <v>Isi Tujuan</v>
      </c>
      <c r="K21" s="590" t="s">
        <v>26</v>
      </c>
      <c r="L21" s="591" t="str">
        <f>IF($D$21="Y/T","Isi Tujuan",IF($E$21=0,0,IF(K21="Y",1,IF(K21="T",0,"Isi Dulu"))))</f>
        <v>Isi Tujuan</v>
      </c>
      <c r="M21" s="848" t="s">
        <v>26</v>
      </c>
      <c r="N21" s="851" t="str">
        <f>IF(M21="Y",1,IF(M21="T",0,IF(M21="Y/T","Belum diisi","Error")))</f>
        <v>Belum diisi</v>
      </c>
    </row>
    <row r="22" spans="2:14" ht="15.75">
      <c r="B22" s="837"/>
      <c r="C22" s="840"/>
      <c r="D22" s="858"/>
      <c r="E22" s="861"/>
      <c r="F22" s="549">
        <v>2</v>
      </c>
      <c r="G22" s="550"/>
      <c r="H22" s="598" t="str">
        <f t="shared" si="1"/>
        <v>Belum Diisi</v>
      </c>
      <c r="I22" s="592" t="s">
        <v>26</v>
      </c>
      <c r="J22" s="593" t="str">
        <f>IF($D$21="Y/T","Isi Tujuan",IF($E$21=0,0,IF(I22="Y",1,IF(I22="T",0,"Isi Dulu"))))</f>
        <v>Isi Tujuan</v>
      </c>
      <c r="K22" s="592" t="s">
        <v>26</v>
      </c>
      <c r="L22" s="593" t="str">
        <f>IF($D$21="Y/T","Isi Tujuan",IF($E$21=0,0,IF(K22="Y",1,IF(K22="T",0,"Isi Dulu"))))</f>
        <v>Isi Tujuan</v>
      </c>
      <c r="M22" s="849"/>
      <c r="N22" s="852"/>
    </row>
    <row r="23" spans="2:14" ht="15.75">
      <c r="B23" s="837"/>
      <c r="C23" s="840"/>
      <c r="D23" s="858"/>
      <c r="E23" s="861"/>
      <c r="F23" s="549">
        <v>3</v>
      </c>
      <c r="G23" s="550"/>
      <c r="H23" s="598" t="str">
        <f t="shared" si="1"/>
        <v>Belum Diisi</v>
      </c>
      <c r="I23" s="592" t="s">
        <v>26</v>
      </c>
      <c r="J23" s="593" t="str">
        <f>IF($D$21="Y/T","Isi Tujuan",IF($E$21=0,0,IF(I23="Y",1,IF(I23="T",0,"Isi Dulu"))))</f>
        <v>Isi Tujuan</v>
      </c>
      <c r="K23" s="592" t="s">
        <v>26</v>
      </c>
      <c r="L23" s="593" t="str">
        <f>IF($D$21="Y/T","Isi Tujuan",IF($E$21=0,0,IF(K23="Y",1,IF(K23="T",0,"Isi Dulu"))))</f>
        <v>Isi Tujuan</v>
      </c>
      <c r="M23" s="849"/>
      <c r="N23" s="852"/>
    </row>
    <row r="24" spans="2:14" ht="15.75">
      <c r="B24" s="837"/>
      <c r="C24" s="840"/>
      <c r="D24" s="858"/>
      <c r="E24" s="861"/>
      <c r="F24" s="549">
        <v>4</v>
      </c>
      <c r="G24" s="550"/>
      <c r="H24" s="598" t="str">
        <f t="shared" si="1"/>
        <v>Belum Diisi</v>
      </c>
      <c r="I24" s="592" t="s">
        <v>26</v>
      </c>
      <c r="J24" s="593" t="str">
        <f>IF($D$21="Y/T","Isi Tujuan",IF($E$21=0,0,IF(I24="Y",1,IF(I24="T",0,"Isi Dulu"))))</f>
        <v>Isi Tujuan</v>
      </c>
      <c r="K24" s="592" t="s">
        <v>26</v>
      </c>
      <c r="L24" s="593" t="str">
        <f>IF($D$21="Y/T","Isi Tujuan",IF($E$21=0,0,IF(K24="Y",1,IF(K24="T",0,"Isi Dulu"))))</f>
        <v>Isi Tujuan</v>
      </c>
      <c r="M24" s="849"/>
      <c r="N24" s="852"/>
    </row>
    <row r="25" spans="2:14" ht="15.75">
      <c r="B25" s="838"/>
      <c r="C25" s="841"/>
      <c r="D25" s="859"/>
      <c r="E25" s="862"/>
      <c r="F25" s="569">
        <v>5</v>
      </c>
      <c r="G25" s="570"/>
      <c r="H25" s="599" t="str">
        <f t="shared" si="1"/>
        <v>Belum Diisi</v>
      </c>
      <c r="I25" s="595" t="s">
        <v>26</v>
      </c>
      <c r="J25" s="596" t="str">
        <f>IF($D$21="Y/T","Isi Tujuan",IF($E$21=0,0,IF(I25="Y",1,IF(I25="T",0,"Isi Dulu"))))</f>
        <v>Isi Tujuan</v>
      </c>
      <c r="K25" s="595" t="s">
        <v>26</v>
      </c>
      <c r="L25" s="596" t="str">
        <f>IF($D$21="Y/T","Isi Tujuan",IF($E$21=0,0,IF(K25="Y",1,IF(K25="T",0,"Isi Dulu"))))</f>
        <v>Isi Tujuan</v>
      </c>
      <c r="M25" s="850"/>
      <c r="N25" s="853"/>
    </row>
    <row r="26" spans="2:14" ht="15.75">
      <c r="B26" s="836">
        <v>5</v>
      </c>
      <c r="C26" s="839"/>
      <c r="D26" s="857" t="s">
        <v>26</v>
      </c>
      <c r="E26" s="860" t="str">
        <f>IF(D26="Y",1,IF(D26="T",0,IF(D26="Y/T","Belum diisi","Error")))</f>
        <v>Belum diisi</v>
      </c>
      <c r="F26" s="528">
        <v>1</v>
      </c>
      <c r="G26" s="529"/>
      <c r="H26" s="600" t="str">
        <f t="shared" si="1"/>
        <v>Belum Diisi</v>
      </c>
      <c r="I26" s="590" t="s">
        <v>26</v>
      </c>
      <c r="J26" s="591" t="str">
        <f>IF($D$26="Y/T","Isi Tujuan",IF($E$26=0,0,IF(I26="Y",1,IF(I26="T",0,"Isi Dulu"))))</f>
        <v>Isi Tujuan</v>
      </c>
      <c r="K26" s="590" t="s">
        <v>26</v>
      </c>
      <c r="L26" s="591" t="str">
        <f>IF($D$26="Y/T","Isi Tujuan",IF($E$26=0,0,IF(K26="Y",1,IF(K26="T",0,"Isi Dulu"))))</f>
        <v>Isi Tujuan</v>
      </c>
      <c r="M26" s="848" t="s">
        <v>26</v>
      </c>
      <c r="N26" s="851" t="str">
        <f>IF(M26="Y",1,IF(M26="T",0,IF(M26="Y/T","Belum diisi","Error")))</f>
        <v>Belum diisi</v>
      </c>
    </row>
    <row r="27" spans="2:14" ht="15.75">
      <c r="B27" s="837"/>
      <c r="C27" s="840"/>
      <c r="D27" s="858"/>
      <c r="E27" s="861"/>
      <c r="F27" s="549">
        <v>2</v>
      </c>
      <c r="G27" s="550"/>
      <c r="H27" s="598" t="str">
        <f t="shared" si="1"/>
        <v>Belum Diisi</v>
      </c>
      <c r="I27" s="592" t="s">
        <v>26</v>
      </c>
      <c r="J27" s="593" t="str">
        <f>IF($D$26="Y/T","Isi Tujuan",IF($E$26=0,0,IF(I27="Y",1,IF(I27="T",0,"Isi Dulu"))))</f>
        <v>Isi Tujuan</v>
      </c>
      <c r="K27" s="592" t="s">
        <v>26</v>
      </c>
      <c r="L27" s="593" t="str">
        <f>IF($D$26="Y/T","Isi Tujuan",IF($E$26=0,0,IF(K27="Y",1,IF(K27="T",0,"Isi Dulu"))))</f>
        <v>Isi Tujuan</v>
      </c>
      <c r="M27" s="849"/>
      <c r="N27" s="852"/>
    </row>
    <row r="28" spans="2:14" ht="15.75">
      <c r="B28" s="837"/>
      <c r="C28" s="840"/>
      <c r="D28" s="858"/>
      <c r="E28" s="861"/>
      <c r="F28" s="549">
        <v>3</v>
      </c>
      <c r="G28" s="550"/>
      <c r="H28" s="598" t="str">
        <f t="shared" si="1"/>
        <v>Belum Diisi</v>
      </c>
      <c r="I28" s="592" t="s">
        <v>26</v>
      </c>
      <c r="J28" s="593" t="str">
        <f>IF($D$26="Y/T","Isi Tujuan",IF($E$26=0,0,IF(I28="Y",1,IF(I28="T",0,"Isi Dulu"))))</f>
        <v>Isi Tujuan</v>
      </c>
      <c r="K28" s="592" t="s">
        <v>26</v>
      </c>
      <c r="L28" s="593" t="str">
        <f>IF($D$26="Y/T","Isi Tujuan",IF($E$26=0,0,IF(K28="Y",1,IF(K28="T",0,"Isi Dulu"))))</f>
        <v>Isi Tujuan</v>
      </c>
      <c r="M28" s="849"/>
      <c r="N28" s="852"/>
    </row>
    <row r="29" spans="2:14" ht="15.75">
      <c r="B29" s="837"/>
      <c r="C29" s="840"/>
      <c r="D29" s="858"/>
      <c r="E29" s="861"/>
      <c r="F29" s="549">
        <v>4</v>
      </c>
      <c r="G29" s="550"/>
      <c r="H29" s="598" t="str">
        <f t="shared" si="1"/>
        <v>Belum Diisi</v>
      </c>
      <c r="I29" s="592" t="s">
        <v>26</v>
      </c>
      <c r="J29" s="593" t="str">
        <f>IF($D$26="Y/T","Isi Tujuan",IF($E$26=0,0,IF(I29="Y",1,IF(I29="T",0,"Isi Dulu"))))</f>
        <v>Isi Tujuan</v>
      </c>
      <c r="K29" s="592" t="s">
        <v>26</v>
      </c>
      <c r="L29" s="593" t="str">
        <f>IF($D$26="Y/T","Isi Tujuan",IF($E$26=0,0,IF(K29="Y",1,IF(K29="T",0,"Isi Dulu"))))</f>
        <v>Isi Tujuan</v>
      </c>
      <c r="M29" s="849"/>
      <c r="N29" s="852"/>
    </row>
    <row r="30" spans="2:14" ht="15.75">
      <c r="B30" s="838"/>
      <c r="C30" s="841"/>
      <c r="D30" s="859"/>
      <c r="E30" s="862"/>
      <c r="F30" s="569">
        <v>5</v>
      </c>
      <c r="G30" s="570"/>
      <c r="H30" s="599" t="str">
        <f t="shared" si="1"/>
        <v>Belum Diisi</v>
      </c>
      <c r="I30" s="595" t="s">
        <v>26</v>
      </c>
      <c r="J30" s="596" t="str">
        <f>IF($D$26="Y/T","Isi Tujuan",IF($E$26=0,0,IF(I30="Y",1,IF(I30="T",0,"Isi Dulu"))))</f>
        <v>Isi Tujuan</v>
      </c>
      <c r="K30" s="595" t="s">
        <v>26</v>
      </c>
      <c r="L30" s="596" t="str">
        <f>IF($D$26="Y/T","Isi Tujuan",IF($E$26=0,0,IF(K30="Y",1,IF(K30="T",0,"Isi Dulu"))))</f>
        <v>Isi Tujuan</v>
      </c>
      <c r="M30" s="850"/>
      <c r="N30" s="853"/>
    </row>
    <row r="31" spans="2:14" ht="15.75">
      <c r="B31" s="836">
        <v>6</v>
      </c>
      <c r="C31" s="839"/>
      <c r="D31" s="857" t="s">
        <v>26</v>
      </c>
      <c r="E31" s="860" t="str">
        <f>IF(D31="Y",1,IF(D31="T",0,IF(D31="Y/T","Belum diisi","Error")))</f>
        <v>Belum diisi</v>
      </c>
      <c r="F31" s="528">
        <v>1</v>
      </c>
      <c r="G31" s="529"/>
      <c r="H31" s="600" t="str">
        <f t="shared" si="1"/>
        <v>Belum Diisi</v>
      </c>
      <c r="I31" s="590" t="s">
        <v>26</v>
      </c>
      <c r="J31" s="591" t="str">
        <f>IF($D$31="Y/T","Isi Tujuan",IF($E$31=0,0,IF(I31="Y",1,IF(I31="T",0,"Isi Dulu"))))</f>
        <v>Isi Tujuan</v>
      </c>
      <c r="K31" s="590" t="s">
        <v>26</v>
      </c>
      <c r="L31" s="591" t="str">
        <f>IF($D$31="Y/T","Isi Tujuan",IF($E$31=0,0,IF(K31="Y",1,IF(K31="T",0,"Isi Dulu"))))</f>
        <v>Isi Tujuan</v>
      </c>
      <c r="M31" s="848" t="s">
        <v>26</v>
      </c>
      <c r="N31" s="851" t="str">
        <f>IF(M31="Y",1,IF(M31="T",0,IF(M31="Y/T","Belum diisi","Error")))</f>
        <v>Belum diisi</v>
      </c>
    </row>
    <row r="32" spans="2:14" ht="15.75">
      <c r="B32" s="837"/>
      <c r="C32" s="840"/>
      <c r="D32" s="858"/>
      <c r="E32" s="861"/>
      <c r="F32" s="549">
        <v>2</v>
      </c>
      <c r="G32" s="550"/>
      <c r="H32" s="598" t="str">
        <f t="shared" si="1"/>
        <v>Belum Diisi</v>
      </c>
      <c r="I32" s="592" t="s">
        <v>26</v>
      </c>
      <c r="J32" s="593" t="str">
        <f>IF($D$31="Y/T","Isi Tujuan",IF($E$31=0,0,IF(I32="Y",1,IF(I32="T",0,"Isi Dulu"))))</f>
        <v>Isi Tujuan</v>
      </c>
      <c r="K32" s="592" t="s">
        <v>26</v>
      </c>
      <c r="L32" s="593" t="str">
        <f>IF($D$31="Y/T","Isi Tujuan",IF($E$31=0,0,IF(K32="Y",1,IF(K32="T",0,"Isi Dulu"))))</f>
        <v>Isi Tujuan</v>
      </c>
      <c r="M32" s="849"/>
      <c r="N32" s="852"/>
    </row>
    <row r="33" spans="2:14" ht="15.75">
      <c r="B33" s="837"/>
      <c r="C33" s="840"/>
      <c r="D33" s="858"/>
      <c r="E33" s="861"/>
      <c r="F33" s="549">
        <v>3</v>
      </c>
      <c r="G33" s="550"/>
      <c r="H33" s="598" t="str">
        <f t="shared" si="1"/>
        <v>Belum Diisi</v>
      </c>
      <c r="I33" s="592" t="s">
        <v>26</v>
      </c>
      <c r="J33" s="593" t="str">
        <f>IF($D$31="Y/T","Isi Tujuan",IF($E$31=0,0,IF(I33="Y",1,IF(I33="T",0,"Isi Dulu"))))</f>
        <v>Isi Tujuan</v>
      </c>
      <c r="K33" s="592" t="s">
        <v>26</v>
      </c>
      <c r="L33" s="593" t="str">
        <f>IF($D$31="Y/T","Isi Tujuan",IF($E$31=0,0,IF(K33="Y",1,IF(K33="T",0,"Isi Dulu"))))</f>
        <v>Isi Tujuan</v>
      </c>
      <c r="M33" s="849"/>
      <c r="N33" s="852"/>
    </row>
    <row r="34" spans="2:14" ht="15.75">
      <c r="B34" s="837"/>
      <c r="C34" s="840"/>
      <c r="D34" s="858"/>
      <c r="E34" s="861"/>
      <c r="F34" s="549">
        <v>4</v>
      </c>
      <c r="G34" s="550"/>
      <c r="H34" s="598" t="str">
        <f t="shared" si="1"/>
        <v>Belum Diisi</v>
      </c>
      <c r="I34" s="592" t="s">
        <v>26</v>
      </c>
      <c r="J34" s="593" t="str">
        <f>IF($D$31="Y/T","Isi Tujuan",IF($E$31=0,0,IF(I34="Y",1,IF(I34="T",0,"Isi Dulu"))))</f>
        <v>Isi Tujuan</v>
      </c>
      <c r="K34" s="592" t="s">
        <v>26</v>
      </c>
      <c r="L34" s="593" t="str">
        <f>IF($D$31="Y/T","Isi Tujuan",IF($E$31=0,0,IF(K34="Y",1,IF(K34="T",0,"Isi Dulu"))))</f>
        <v>Isi Tujuan</v>
      </c>
      <c r="M34" s="849"/>
      <c r="N34" s="852"/>
    </row>
    <row r="35" spans="2:14" ht="15.75">
      <c r="B35" s="838"/>
      <c r="C35" s="841"/>
      <c r="D35" s="859"/>
      <c r="E35" s="862"/>
      <c r="F35" s="569">
        <v>5</v>
      </c>
      <c r="G35" s="570"/>
      <c r="H35" s="599" t="str">
        <f t="shared" si="1"/>
        <v>Belum Diisi</v>
      </c>
      <c r="I35" s="595" t="s">
        <v>26</v>
      </c>
      <c r="J35" s="596" t="str">
        <f>IF($D$31="Y/T","Isi Tujuan",IF($E$31=0,0,IF(I35="Y",1,IF(I35="T",0,"Isi Dulu"))))</f>
        <v>Isi Tujuan</v>
      </c>
      <c r="K35" s="595" t="s">
        <v>26</v>
      </c>
      <c r="L35" s="596" t="str">
        <f>IF($D$31="Y/T","Isi Tujuan",IF($E$31=0,0,IF(K35="Y",1,IF(K35="T",0,"Isi Dulu"))))</f>
        <v>Isi Tujuan</v>
      </c>
      <c r="M35" s="850"/>
      <c r="N35" s="853"/>
    </row>
    <row r="36" spans="2:14" ht="15.75">
      <c r="B36" s="836">
        <v>7</v>
      </c>
      <c r="C36" s="839"/>
      <c r="D36" s="857" t="s">
        <v>26</v>
      </c>
      <c r="E36" s="860" t="str">
        <f>IF(D36="Y",1,IF(D36="T",0,IF(D36="Y/T","Belum diisi","Error")))</f>
        <v>Belum diisi</v>
      </c>
      <c r="F36" s="528">
        <v>1</v>
      </c>
      <c r="G36" s="529"/>
      <c r="H36" s="600" t="str">
        <f t="shared" si="1"/>
        <v>Belum Diisi</v>
      </c>
      <c r="I36" s="590" t="s">
        <v>26</v>
      </c>
      <c r="J36" s="591" t="str">
        <f>IF($D$36="Y/T","Isi Tujuan",IF($E$36=0,0,IF(I36="Y",1,IF(I36="T",0,"Isi Dulu"))))</f>
        <v>Isi Tujuan</v>
      </c>
      <c r="K36" s="590" t="s">
        <v>26</v>
      </c>
      <c r="L36" s="591" t="str">
        <f>IF($D$36="Y/T","Isi Tujuan",IF($E$36=0,0,IF(K36="Y",1,IF(K36="T",0,"Isi Dulu"))))</f>
        <v>Isi Tujuan</v>
      </c>
      <c r="M36" s="848" t="s">
        <v>26</v>
      </c>
      <c r="N36" s="851" t="str">
        <f>IF(M36="Y",1,IF(M36="T",0,IF(M36="Y/T","Belum diisi","Error")))</f>
        <v>Belum diisi</v>
      </c>
    </row>
    <row r="37" spans="2:14" ht="15.75">
      <c r="B37" s="837"/>
      <c r="C37" s="840"/>
      <c r="D37" s="858"/>
      <c r="E37" s="861"/>
      <c r="F37" s="549">
        <v>2</v>
      </c>
      <c r="G37" s="550"/>
      <c r="H37" s="598" t="str">
        <f t="shared" si="1"/>
        <v>Belum Diisi</v>
      </c>
      <c r="I37" s="592" t="s">
        <v>26</v>
      </c>
      <c r="J37" s="593" t="str">
        <f>IF($D$36="Y/T","Isi Tujuan",IF($E$36=0,0,IF(I37="Y",1,IF(I37="T",0,"Isi Dulu"))))</f>
        <v>Isi Tujuan</v>
      </c>
      <c r="K37" s="592" t="s">
        <v>26</v>
      </c>
      <c r="L37" s="593" t="str">
        <f>IF($D$36="Y/T","Isi Tujuan",IF($E$36=0,0,IF(K37="Y",1,IF(K37="T",0,"Isi Dulu"))))</f>
        <v>Isi Tujuan</v>
      </c>
      <c r="M37" s="849"/>
      <c r="N37" s="852"/>
    </row>
    <row r="38" spans="2:14" ht="15.75">
      <c r="B38" s="837"/>
      <c r="C38" s="840"/>
      <c r="D38" s="858"/>
      <c r="E38" s="861"/>
      <c r="F38" s="549">
        <v>3</v>
      </c>
      <c r="G38" s="550"/>
      <c r="H38" s="598" t="str">
        <f t="shared" si="1"/>
        <v>Belum Diisi</v>
      </c>
      <c r="I38" s="592" t="s">
        <v>26</v>
      </c>
      <c r="J38" s="593" t="str">
        <f>IF($D$36="Y/T","Isi Tujuan",IF($E$36=0,0,IF(I38="Y",1,IF(I38="T",0,"Isi Dulu"))))</f>
        <v>Isi Tujuan</v>
      </c>
      <c r="K38" s="592" t="s">
        <v>26</v>
      </c>
      <c r="L38" s="593" t="str">
        <f>IF($D$36="Y/T","Isi Tujuan",IF($E$36=0,0,IF(K38="Y",1,IF(K38="T",0,"Isi Dulu"))))</f>
        <v>Isi Tujuan</v>
      </c>
      <c r="M38" s="849"/>
      <c r="N38" s="852"/>
    </row>
    <row r="39" spans="2:14" ht="15.75">
      <c r="B39" s="837"/>
      <c r="C39" s="840"/>
      <c r="D39" s="858"/>
      <c r="E39" s="861"/>
      <c r="F39" s="549">
        <v>4</v>
      </c>
      <c r="G39" s="550"/>
      <c r="H39" s="598" t="str">
        <f t="shared" si="1"/>
        <v>Belum Diisi</v>
      </c>
      <c r="I39" s="592" t="s">
        <v>26</v>
      </c>
      <c r="J39" s="593" t="str">
        <f>IF($D$36="Y/T","Isi Tujuan",IF($E$36=0,0,IF(I39="Y",1,IF(I39="T",0,"Isi Dulu"))))</f>
        <v>Isi Tujuan</v>
      </c>
      <c r="K39" s="592" t="s">
        <v>26</v>
      </c>
      <c r="L39" s="593" t="str">
        <f>IF($D$36="Y/T","Isi Tujuan",IF($E$36=0,0,IF(K39="Y",1,IF(K39="T",0,"Isi Dulu"))))</f>
        <v>Isi Tujuan</v>
      </c>
      <c r="M39" s="849"/>
      <c r="N39" s="852"/>
    </row>
    <row r="40" spans="2:14" ht="15.75">
      <c r="B40" s="838"/>
      <c r="C40" s="841"/>
      <c r="D40" s="859"/>
      <c r="E40" s="862"/>
      <c r="F40" s="569">
        <v>5</v>
      </c>
      <c r="G40" s="570"/>
      <c r="H40" s="599" t="str">
        <f t="shared" si="1"/>
        <v>Belum Diisi</v>
      </c>
      <c r="I40" s="595" t="s">
        <v>26</v>
      </c>
      <c r="J40" s="596" t="str">
        <f>IF($D$36="Y/T","Isi Tujuan",IF($E$36=0,0,IF(I40="Y",1,IF(I40="T",0,"Isi Dulu"))))</f>
        <v>Isi Tujuan</v>
      </c>
      <c r="K40" s="595" t="s">
        <v>26</v>
      </c>
      <c r="L40" s="596" t="str">
        <f>IF($D$36="Y/T","Isi Tujuan",IF($E$36=0,0,IF(K40="Y",1,IF(K40="T",0,"Isi Dulu"))))</f>
        <v>Isi Tujuan</v>
      </c>
      <c r="M40" s="850"/>
      <c r="N40" s="853"/>
    </row>
    <row r="41" spans="2:14" ht="15.75">
      <c r="B41" s="836">
        <v>8</v>
      </c>
      <c r="C41" s="839"/>
      <c r="D41" s="857" t="s">
        <v>26</v>
      </c>
      <c r="E41" s="860" t="str">
        <f>IF(D41="Y",1,IF(D41="T",0,IF(D41="Y/T","Belum diisi","Error")))</f>
        <v>Belum diisi</v>
      </c>
      <c r="F41" s="528">
        <v>1</v>
      </c>
      <c r="G41" s="529"/>
      <c r="H41" s="600" t="str">
        <f t="shared" si="1"/>
        <v>Belum Diisi</v>
      </c>
      <c r="I41" s="590" t="s">
        <v>26</v>
      </c>
      <c r="J41" s="591" t="str">
        <f>IF($D$41="Y/T","Isi Tujuan",IF($E$41=0,0,IF(I41="Y",1,IF(I41="T",0,"Isi Dulu"))))</f>
        <v>Isi Tujuan</v>
      </c>
      <c r="K41" s="590" t="s">
        <v>26</v>
      </c>
      <c r="L41" s="591" t="str">
        <f>IF($D$41="Y/T","Isi Tujuan",IF($E$41=0,0,IF(K41="Y",1,IF(K41="T",0,"Isi Dulu"))))</f>
        <v>Isi Tujuan</v>
      </c>
      <c r="M41" s="848" t="s">
        <v>26</v>
      </c>
      <c r="N41" s="851" t="str">
        <f>IF(M41="Y",1,IF(M41="T",0,IF(M41="Y/T","Belum diisi","Error")))</f>
        <v>Belum diisi</v>
      </c>
    </row>
    <row r="42" spans="2:14" ht="15.75">
      <c r="B42" s="837"/>
      <c r="C42" s="840"/>
      <c r="D42" s="858"/>
      <c r="E42" s="861"/>
      <c r="F42" s="549">
        <v>2</v>
      </c>
      <c r="G42" s="550"/>
      <c r="H42" s="598" t="str">
        <f t="shared" si="1"/>
        <v>Belum Diisi</v>
      </c>
      <c r="I42" s="592" t="s">
        <v>26</v>
      </c>
      <c r="J42" s="593" t="str">
        <f>IF($D$41="Y/T","Isi Tujuan",IF($E$41=0,0,IF(I42="Y",1,IF(I42="T",0,"Isi Dulu"))))</f>
        <v>Isi Tujuan</v>
      </c>
      <c r="K42" s="592" t="s">
        <v>26</v>
      </c>
      <c r="L42" s="593" t="str">
        <f>IF($D$41="Y/T","Isi Tujuan",IF($E$41=0,0,IF(K42="Y",1,IF(K42="T",0,"Isi Dulu"))))</f>
        <v>Isi Tujuan</v>
      </c>
      <c r="M42" s="849"/>
      <c r="N42" s="852"/>
    </row>
    <row r="43" spans="2:14" ht="15.75">
      <c r="B43" s="837"/>
      <c r="C43" s="840"/>
      <c r="D43" s="858"/>
      <c r="E43" s="861"/>
      <c r="F43" s="549">
        <v>3</v>
      </c>
      <c r="G43" s="550"/>
      <c r="H43" s="598" t="str">
        <f t="shared" si="1"/>
        <v>Belum Diisi</v>
      </c>
      <c r="I43" s="592" t="s">
        <v>26</v>
      </c>
      <c r="J43" s="593" t="str">
        <f>IF($D$41="Y/T","Isi Tujuan",IF($E$41=0,0,IF(I43="Y",1,IF(I43="T",0,"Isi Dulu"))))</f>
        <v>Isi Tujuan</v>
      </c>
      <c r="K43" s="592" t="s">
        <v>26</v>
      </c>
      <c r="L43" s="593" t="str">
        <f>IF($D$41="Y/T","Isi Tujuan",IF($E$41=0,0,IF(K43="Y",1,IF(K43="T",0,"Isi Dulu"))))</f>
        <v>Isi Tujuan</v>
      </c>
      <c r="M43" s="849"/>
      <c r="N43" s="852"/>
    </row>
    <row r="44" spans="2:14" ht="15.75">
      <c r="B44" s="837"/>
      <c r="C44" s="840"/>
      <c r="D44" s="858"/>
      <c r="E44" s="861"/>
      <c r="F44" s="549">
        <v>4</v>
      </c>
      <c r="G44" s="550"/>
      <c r="H44" s="598" t="str">
        <f t="shared" si="1"/>
        <v>Belum Diisi</v>
      </c>
      <c r="I44" s="592" t="s">
        <v>26</v>
      </c>
      <c r="J44" s="593" t="str">
        <f>IF($D$41="Y/T","Isi Tujuan",IF($E$41=0,0,IF(I44="Y",1,IF(I44="T",0,"Isi Dulu"))))</f>
        <v>Isi Tujuan</v>
      </c>
      <c r="K44" s="592" t="s">
        <v>26</v>
      </c>
      <c r="L44" s="593" t="str">
        <f>IF($D$41="Y/T","Isi Tujuan",IF($E$41=0,0,IF(K44="Y",1,IF(K44="T",0,"Isi Dulu"))))</f>
        <v>Isi Tujuan</v>
      </c>
      <c r="M44" s="849"/>
      <c r="N44" s="852"/>
    </row>
    <row r="45" spans="2:14" ht="15.75">
      <c r="B45" s="838"/>
      <c r="C45" s="841"/>
      <c r="D45" s="859"/>
      <c r="E45" s="862"/>
      <c r="F45" s="569">
        <v>5</v>
      </c>
      <c r="G45" s="570"/>
      <c r="H45" s="599" t="str">
        <f t="shared" si="1"/>
        <v>Belum Diisi</v>
      </c>
      <c r="I45" s="595" t="s">
        <v>26</v>
      </c>
      <c r="J45" s="596" t="str">
        <f>IF($D$41="Y/T","Isi Tujuan",IF($E$41=0,0,IF(I45="Y",1,IF(I45="T",0,"Isi Dulu"))))</f>
        <v>Isi Tujuan</v>
      </c>
      <c r="K45" s="595" t="s">
        <v>26</v>
      </c>
      <c r="L45" s="596" t="str">
        <f>IF($D$41="Y/T","Isi Tujuan",IF($E$41=0,0,IF(K45="Y",1,IF(K45="T",0,"Isi Dulu"))))</f>
        <v>Isi Tujuan</v>
      </c>
      <c r="M45" s="850"/>
      <c r="N45" s="853"/>
    </row>
    <row r="46" spans="2:14" ht="15.75">
      <c r="B46" s="836">
        <v>9</v>
      </c>
      <c r="C46" s="839"/>
      <c r="D46" s="857" t="s">
        <v>26</v>
      </c>
      <c r="E46" s="860" t="str">
        <f>IF(D46="Y",1,IF(D46="T",0,IF(D46="Y/T","Belum diisi","Error")))</f>
        <v>Belum diisi</v>
      </c>
      <c r="F46" s="528">
        <v>1</v>
      </c>
      <c r="G46" s="529"/>
      <c r="H46" s="600" t="str">
        <f t="shared" si="1"/>
        <v>Belum Diisi</v>
      </c>
      <c r="I46" s="590" t="s">
        <v>26</v>
      </c>
      <c r="J46" s="591" t="str">
        <f>IF($D$46="Y/T","Isi Tujuan",IF($E$46=0,0,IF(I46="Y",1,IF(I46="T",0,"Isi Dulu"))))</f>
        <v>Isi Tujuan</v>
      </c>
      <c r="K46" s="590" t="s">
        <v>26</v>
      </c>
      <c r="L46" s="591" t="str">
        <f>IF($D$46="Y/T","Isi Tujuan",IF($E$46=0,0,IF(K46="Y",1,IF(K46="T",0,"Isi Dulu"))))</f>
        <v>Isi Tujuan</v>
      </c>
      <c r="M46" s="848" t="s">
        <v>26</v>
      </c>
      <c r="N46" s="851" t="str">
        <f>IF(M46="Y",1,IF(M46="T",0,IF(M46="Y/T","Belum diisi","Error")))</f>
        <v>Belum diisi</v>
      </c>
    </row>
    <row r="47" spans="2:14" ht="15.75">
      <c r="B47" s="837"/>
      <c r="C47" s="840"/>
      <c r="D47" s="858"/>
      <c r="E47" s="861"/>
      <c r="F47" s="549">
        <v>2</v>
      </c>
      <c r="G47" s="550"/>
      <c r="H47" s="598" t="str">
        <f t="shared" si="1"/>
        <v>Belum Diisi</v>
      </c>
      <c r="I47" s="592" t="s">
        <v>26</v>
      </c>
      <c r="J47" s="593" t="str">
        <f>IF($D$46="Y/T","Isi Tujuan",IF($E$46=0,0,IF(I47="Y",1,IF(I47="T",0,"Isi Dulu"))))</f>
        <v>Isi Tujuan</v>
      </c>
      <c r="K47" s="592" t="s">
        <v>26</v>
      </c>
      <c r="L47" s="593" t="str">
        <f>IF($D$46="Y/T","Isi Tujuan",IF($E$46=0,0,IF(K47="Y",1,IF(K47="T",0,"Isi Dulu"))))</f>
        <v>Isi Tujuan</v>
      </c>
      <c r="M47" s="849"/>
      <c r="N47" s="852"/>
    </row>
    <row r="48" spans="2:14" ht="15.75">
      <c r="B48" s="837"/>
      <c r="C48" s="840"/>
      <c r="D48" s="858"/>
      <c r="E48" s="861"/>
      <c r="F48" s="549">
        <v>3</v>
      </c>
      <c r="G48" s="550"/>
      <c r="H48" s="598" t="str">
        <f t="shared" si="1"/>
        <v>Belum Diisi</v>
      </c>
      <c r="I48" s="592" t="s">
        <v>26</v>
      </c>
      <c r="J48" s="593" t="str">
        <f>IF($D$46="Y/T","Isi Tujuan",IF($E$46=0,0,IF(I48="Y",1,IF(I48="T",0,"Isi Dulu"))))</f>
        <v>Isi Tujuan</v>
      </c>
      <c r="K48" s="592" t="s">
        <v>26</v>
      </c>
      <c r="L48" s="593" t="str">
        <f>IF($D$46="Y/T","Isi Tujuan",IF($E$46=0,0,IF(K48="Y",1,IF(K48="T",0,"Isi Dulu"))))</f>
        <v>Isi Tujuan</v>
      </c>
      <c r="M48" s="849"/>
      <c r="N48" s="852"/>
    </row>
    <row r="49" spans="2:14" ht="15.75">
      <c r="B49" s="837"/>
      <c r="C49" s="840"/>
      <c r="D49" s="858"/>
      <c r="E49" s="861"/>
      <c r="F49" s="549">
        <v>4</v>
      </c>
      <c r="G49" s="550"/>
      <c r="H49" s="598" t="str">
        <f t="shared" si="1"/>
        <v>Belum Diisi</v>
      </c>
      <c r="I49" s="592" t="s">
        <v>26</v>
      </c>
      <c r="J49" s="593" t="str">
        <f>IF($D$46="Y/T","Isi Tujuan",IF($E$46=0,0,IF(I49="Y",1,IF(I49="T",0,"Isi Dulu"))))</f>
        <v>Isi Tujuan</v>
      </c>
      <c r="K49" s="592" t="s">
        <v>26</v>
      </c>
      <c r="L49" s="593" t="str">
        <f>IF($D$46="Y/T","Isi Tujuan",IF($E$46=0,0,IF(K49="Y",1,IF(K49="T",0,"Isi Dulu"))))</f>
        <v>Isi Tujuan</v>
      </c>
      <c r="M49" s="849"/>
      <c r="N49" s="852"/>
    </row>
    <row r="50" spans="2:14" ht="15.75">
      <c r="B50" s="838"/>
      <c r="C50" s="841"/>
      <c r="D50" s="859"/>
      <c r="E50" s="862"/>
      <c r="F50" s="569">
        <v>5</v>
      </c>
      <c r="G50" s="570"/>
      <c r="H50" s="599" t="str">
        <f t="shared" si="1"/>
        <v>Belum Diisi</v>
      </c>
      <c r="I50" s="595" t="s">
        <v>26</v>
      </c>
      <c r="J50" s="596" t="str">
        <f>IF($D$46="Y/T","Isi Tujuan",IF($E$46=0,0,IF(I50="Y",1,IF(I50="T",0,"Isi Dulu"))))</f>
        <v>Isi Tujuan</v>
      </c>
      <c r="K50" s="595" t="s">
        <v>26</v>
      </c>
      <c r="L50" s="596" t="str">
        <f>IF($D$46="Y/T","Isi Tujuan",IF($E$46=0,0,IF(K50="Y",1,IF(K50="T",0,"Isi Dulu"))))</f>
        <v>Isi Tujuan</v>
      </c>
      <c r="M50" s="850"/>
      <c r="N50" s="853"/>
    </row>
    <row r="51" spans="2:14" ht="15.75">
      <c r="B51" s="836">
        <v>10</v>
      </c>
      <c r="C51" s="839"/>
      <c r="D51" s="857" t="s">
        <v>26</v>
      </c>
      <c r="E51" s="860" t="str">
        <f>IF(D51="Y",1,IF(D51="T",0,IF(D51="Y/T","Belum diisi","Error")))</f>
        <v>Belum diisi</v>
      </c>
      <c r="F51" s="528">
        <v>1</v>
      </c>
      <c r="G51" s="529"/>
      <c r="H51" s="600" t="str">
        <f t="shared" si="1"/>
        <v>Belum Diisi</v>
      </c>
      <c r="I51" s="590" t="s">
        <v>26</v>
      </c>
      <c r="J51" s="591" t="str">
        <f>IF($D$51="Y/T","Isi Tujuan",IF($E$51=0,0,IF(I51="Y",1,IF(I51="T",0,"Isi Dulu"))))</f>
        <v>Isi Tujuan</v>
      </c>
      <c r="K51" s="590" t="s">
        <v>26</v>
      </c>
      <c r="L51" s="591" t="str">
        <f>IF($D$51="Y/T","Isi Tujuan",IF($E$51=0,0,IF(K51="Y",1,IF(K51="T",0,"Isi Dulu"))))</f>
        <v>Isi Tujuan</v>
      </c>
      <c r="M51" s="848" t="s">
        <v>26</v>
      </c>
      <c r="N51" s="851" t="str">
        <f>IF(M51="Y",1,IF(M51="T",0,IF(M51="Y/T","Belum diisi","Error")))</f>
        <v>Belum diisi</v>
      </c>
    </row>
    <row r="52" spans="2:14" ht="15.75">
      <c r="B52" s="837"/>
      <c r="C52" s="840"/>
      <c r="D52" s="858"/>
      <c r="E52" s="861"/>
      <c r="F52" s="549">
        <v>2</v>
      </c>
      <c r="G52" s="550"/>
      <c r="H52" s="598" t="str">
        <f t="shared" si="1"/>
        <v>Belum Diisi</v>
      </c>
      <c r="I52" s="592" t="s">
        <v>26</v>
      </c>
      <c r="J52" s="593" t="str">
        <f>IF($D$51="Y/T","Isi Tujuan",IF($E$51=0,0,IF(I52="Y",1,IF(I52="T",0,"Isi Dulu"))))</f>
        <v>Isi Tujuan</v>
      </c>
      <c r="K52" s="592" t="s">
        <v>26</v>
      </c>
      <c r="L52" s="593" t="str">
        <f>IF($D$51="Y/T","Isi Tujuan",IF($E$51=0,0,IF(K52="Y",1,IF(K52="T",0,"Isi Dulu"))))</f>
        <v>Isi Tujuan</v>
      </c>
      <c r="M52" s="849"/>
      <c r="N52" s="852"/>
    </row>
    <row r="53" spans="2:14" ht="15.75">
      <c r="B53" s="837"/>
      <c r="C53" s="840"/>
      <c r="D53" s="858"/>
      <c r="E53" s="861"/>
      <c r="F53" s="549">
        <v>3</v>
      </c>
      <c r="G53" s="550"/>
      <c r="H53" s="598" t="str">
        <f t="shared" si="1"/>
        <v>Belum Diisi</v>
      </c>
      <c r="I53" s="592" t="s">
        <v>26</v>
      </c>
      <c r="J53" s="593" t="str">
        <f>IF($D$51="Y/T","Isi Tujuan",IF($E$51=0,0,IF(I53="Y",1,IF(I53="T",0,"Isi Dulu"))))</f>
        <v>Isi Tujuan</v>
      </c>
      <c r="K53" s="592" t="s">
        <v>26</v>
      </c>
      <c r="L53" s="593" t="str">
        <f>IF($D$51="Y/T","Isi Tujuan",IF($E$51=0,0,IF(K53="Y",1,IF(K53="T",0,"Isi Dulu"))))</f>
        <v>Isi Tujuan</v>
      </c>
      <c r="M53" s="849"/>
      <c r="N53" s="852"/>
    </row>
    <row r="54" spans="2:14" ht="15.75">
      <c r="B54" s="837"/>
      <c r="C54" s="840"/>
      <c r="D54" s="858"/>
      <c r="E54" s="861"/>
      <c r="F54" s="549">
        <v>4</v>
      </c>
      <c r="G54" s="550"/>
      <c r="H54" s="598" t="str">
        <f t="shared" si="1"/>
        <v>Belum Diisi</v>
      </c>
      <c r="I54" s="592" t="s">
        <v>26</v>
      </c>
      <c r="J54" s="593" t="str">
        <f>IF($D$51="Y/T","Isi Tujuan",IF($E$51=0,0,IF(I54="Y",1,IF(I54="T",0,"Isi Dulu"))))</f>
        <v>Isi Tujuan</v>
      </c>
      <c r="K54" s="592" t="s">
        <v>26</v>
      </c>
      <c r="L54" s="593" t="str">
        <f>IF($D$51="Y/T","Isi Tujuan",IF($E$51=0,0,IF(K54="Y",1,IF(K54="T",0,"Isi Dulu"))))</f>
        <v>Isi Tujuan</v>
      </c>
      <c r="M54" s="849"/>
      <c r="N54" s="852"/>
    </row>
    <row r="55" spans="2:14" ht="15.75">
      <c r="B55" s="838"/>
      <c r="C55" s="841"/>
      <c r="D55" s="859"/>
      <c r="E55" s="862"/>
      <c r="F55" s="569">
        <v>5</v>
      </c>
      <c r="G55" s="570"/>
      <c r="H55" s="599" t="str">
        <f t="shared" si="1"/>
        <v>Belum Diisi</v>
      </c>
      <c r="I55" s="595" t="s">
        <v>26</v>
      </c>
      <c r="J55" s="596" t="str">
        <f>IF($D$51="Y/T","Isi Tujuan",IF($E$51=0,0,IF(I55="Y",1,IF(I55="T",0,"Isi Dulu"))))</f>
        <v>Isi Tujuan</v>
      </c>
      <c r="K55" s="595" t="s">
        <v>26</v>
      </c>
      <c r="L55" s="596" t="str">
        <f>IF($D$51="Y/T","Isi Tujuan",IF($E$51=0,0,IF(K55="Y",1,IF(K55="T",0,"Isi Dulu"))))</f>
        <v>Isi Tujuan</v>
      </c>
      <c r="M55" s="850"/>
      <c r="N55" s="853"/>
    </row>
    <row r="56" spans="2:14" ht="15.75">
      <c r="B56" s="836">
        <v>11</v>
      </c>
      <c r="C56" s="839"/>
      <c r="D56" s="857" t="s">
        <v>26</v>
      </c>
      <c r="E56" s="860" t="str">
        <f>IF(D56="Y",1,IF(D56="T",0,IF(D56="Y/T","Belum diisi","Error")))</f>
        <v>Belum diisi</v>
      </c>
      <c r="F56" s="528">
        <v>1</v>
      </c>
      <c r="G56" s="529"/>
      <c r="H56" s="600" t="str">
        <f t="shared" si="1"/>
        <v>Belum Diisi</v>
      </c>
      <c r="I56" s="590" t="s">
        <v>26</v>
      </c>
      <c r="J56" s="591" t="str">
        <f>IF($D$56="Y/T","Isi Tujuan",IF($E$56=0,0,IF(I56="Y",1,IF(I56="T",0,"Isi Dulu"))))</f>
        <v>Isi Tujuan</v>
      </c>
      <c r="K56" s="590" t="s">
        <v>26</v>
      </c>
      <c r="L56" s="591" t="str">
        <f>IF($D$56="Y/T","Isi Tujuan",IF($E$56=0,0,IF(K56="Y",1,IF(K56="T",0,"Isi Dulu"))))</f>
        <v>Isi Tujuan</v>
      </c>
      <c r="M56" s="848" t="s">
        <v>26</v>
      </c>
      <c r="N56" s="851" t="str">
        <f>IF(M56="Y",1,IF(M56="T",0,IF(M56="Y/T","Belum diisi","Error")))</f>
        <v>Belum diisi</v>
      </c>
    </row>
    <row r="57" spans="2:14" ht="15.75">
      <c r="B57" s="837"/>
      <c r="C57" s="840"/>
      <c r="D57" s="858"/>
      <c r="E57" s="861"/>
      <c r="F57" s="549">
        <v>2</v>
      </c>
      <c r="G57" s="550"/>
      <c r="H57" s="598" t="str">
        <f t="shared" si="1"/>
        <v>Belum Diisi</v>
      </c>
      <c r="I57" s="592" t="s">
        <v>26</v>
      </c>
      <c r="J57" s="593" t="str">
        <f>IF($D$56="Y/T","Isi Tujuan",IF($E$56=0,0,IF(I57="Y",1,IF(I57="T",0,"Isi Dulu"))))</f>
        <v>Isi Tujuan</v>
      </c>
      <c r="K57" s="592" t="s">
        <v>26</v>
      </c>
      <c r="L57" s="593" t="str">
        <f>IF($D$56="Y/T","Isi Tujuan",IF($E$56=0,0,IF(K57="Y",1,IF(K57="T",0,"Isi Dulu"))))</f>
        <v>Isi Tujuan</v>
      </c>
      <c r="M57" s="849"/>
      <c r="N57" s="852"/>
    </row>
    <row r="58" spans="2:14" ht="15.75">
      <c r="B58" s="837"/>
      <c r="C58" s="840"/>
      <c r="D58" s="858"/>
      <c r="E58" s="861"/>
      <c r="F58" s="549">
        <v>3</v>
      </c>
      <c r="G58" s="550"/>
      <c r="H58" s="598" t="str">
        <f t="shared" si="1"/>
        <v>Belum Diisi</v>
      </c>
      <c r="I58" s="592" t="s">
        <v>26</v>
      </c>
      <c r="J58" s="593" t="str">
        <f>IF($D$56="Y/T","Isi Tujuan",IF($E$56=0,0,IF(I58="Y",1,IF(I58="T",0,"Isi Dulu"))))</f>
        <v>Isi Tujuan</v>
      </c>
      <c r="K58" s="592" t="s">
        <v>26</v>
      </c>
      <c r="L58" s="593" t="str">
        <f>IF($D$56="Y/T","Isi Tujuan",IF($E$56=0,0,IF(K58="Y",1,IF(K58="T",0,"Isi Dulu"))))</f>
        <v>Isi Tujuan</v>
      </c>
      <c r="M58" s="849"/>
      <c r="N58" s="852"/>
    </row>
    <row r="59" spans="2:14" ht="15.75">
      <c r="B59" s="837"/>
      <c r="C59" s="840"/>
      <c r="D59" s="858"/>
      <c r="E59" s="861"/>
      <c r="F59" s="549">
        <v>4</v>
      </c>
      <c r="G59" s="550"/>
      <c r="H59" s="598" t="str">
        <f t="shared" si="1"/>
        <v>Belum Diisi</v>
      </c>
      <c r="I59" s="592" t="s">
        <v>26</v>
      </c>
      <c r="J59" s="593" t="str">
        <f>IF($D$56="Y/T","Isi Tujuan",IF($E$56=0,0,IF(I59="Y",1,IF(I59="T",0,"Isi Dulu"))))</f>
        <v>Isi Tujuan</v>
      </c>
      <c r="K59" s="592" t="s">
        <v>26</v>
      </c>
      <c r="L59" s="593" t="str">
        <f>IF($D$56="Y/T","Isi Tujuan",IF($E$56=0,0,IF(K59="Y",1,IF(K59="T",0,"Isi Dulu"))))</f>
        <v>Isi Tujuan</v>
      </c>
      <c r="M59" s="849"/>
      <c r="N59" s="852"/>
    </row>
    <row r="60" spans="2:14" ht="15.75">
      <c r="B60" s="838"/>
      <c r="C60" s="841"/>
      <c r="D60" s="859"/>
      <c r="E60" s="862"/>
      <c r="F60" s="569">
        <v>5</v>
      </c>
      <c r="G60" s="570"/>
      <c r="H60" s="599" t="str">
        <f t="shared" si="1"/>
        <v>Belum Diisi</v>
      </c>
      <c r="I60" s="595" t="s">
        <v>26</v>
      </c>
      <c r="J60" s="596" t="str">
        <f>IF($D$56="Y/T","Isi Tujuan",IF($E$56=0,0,IF(I60="Y",1,IF(I60="T",0,"Isi Dulu"))))</f>
        <v>Isi Tujuan</v>
      </c>
      <c r="K60" s="595" t="s">
        <v>26</v>
      </c>
      <c r="L60" s="596" t="str">
        <f>IF($D$56="Y/T","Isi Tujuan",IF($E$56=0,0,IF(K60="Y",1,IF(K60="T",0,"Isi Dulu"))))</f>
        <v>Isi Tujuan</v>
      </c>
      <c r="M60" s="850"/>
      <c r="N60" s="853"/>
    </row>
    <row r="61" spans="2:14" ht="15.75">
      <c r="B61" s="836">
        <v>12</v>
      </c>
      <c r="C61" s="839"/>
      <c r="D61" s="857" t="s">
        <v>26</v>
      </c>
      <c r="E61" s="860" t="str">
        <f>IF(D61="Y",1,IF(D61="T",0,IF(D61="Y/T","Belum diisi","Error")))</f>
        <v>Belum diisi</v>
      </c>
      <c r="F61" s="528">
        <v>1</v>
      </c>
      <c r="G61" s="529"/>
      <c r="H61" s="600" t="str">
        <f t="shared" si="1"/>
        <v>Belum Diisi</v>
      </c>
      <c r="I61" s="590" t="s">
        <v>26</v>
      </c>
      <c r="J61" s="591" t="str">
        <f>IF($D$61="Y/T","Isi Tujuan",IF($E$61=0,0,IF(I61="Y",1,IF(I61="T",0,"Isi Dulu"))))</f>
        <v>Isi Tujuan</v>
      </c>
      <c r="K61" s="590" t="s">
        <v>26</v>
      </c>
      <c r="L61" s="591" t="str">
        <f>IF($D$61="Y/T","Isi Tujuan",IF($E$61=0,0,IF(K61="Y",1,IF(K61="T",0,"Isi Dulu"))))</f>
        <v>Isi Tujuan</v>
      </c>
      <c r="M61" s="848" t="s">
        <v>26</v>
      </c>
      <c r="N61" s="851" t="str">
        <f>IF(M61="Y",1,IF(M61="T",0,IF(M61="Y/T","Belum diisi","Error")))</f>
        <v>Belum diisi</v>
      </c>
    </row>
    <row r="62" spans="2:14" ht="15.75">
      <c r="B62" s="837"/>
      <c r="C62" s="840"/>
      <c r="D62" s="858"/>
      <c r="E62" s="861"/>
      <c r="F62" s="549">
        <v>2</v>
      </c>
      <c r="G62" s="550"/>
      <c r="H62" s="598" t="str">
        <f t="shared" si="1"/>
        <v>Belum Diisi</v>
      </c>
      <c r="I62" s="592" t="s">
        <v>26</v>
      </c>
      <c r="J62" s="593" t="str">
        <f>IF($D$61="Y/T","Isi Tujuan",IF($E$61=0,0,IF(I62="Y",1,IF(I62="T",0,"Isi Dulu"))))</f>
        <v>Isi Tujuan</v>
      </c>
      <c r="K62" s="592" t="s">
        <v>26</v>
      </c>
      <c r="L62" s="593" t="str">
        <f>IF($D$61="Y/T","Isi Tujuan",IF($E$61=0,0,IF(K62="Y",1,IF(K62="T",0,"Isi Dulu"))))</f>
        <v>Isi Tujuan</v>
      </c>
      <c r="M62" s="849"/>
      <c r="N62" s="852"/>
    </row>
    <row r="63" spans="2:14" ht="15.75">
      <c r="B63" s="837"/>
      <c r="C63" s="840"/>
      <c r="D63" s="858"/>
      <c r="E63" s="861"/>
      <c r="F63" s="549">
        <v>3</v>
      </c>
      <c r="G63" s="550"/>
      <c r="H63" s="598" t="str">
        <f t="shared" si="1"/>
        <v>Belum Diisi</v>
      </c>
      <c r="I63" s="592" t="s">
        <v>26</v>
      </c>
      <c r="J63" s="593" t="str">
        <f>IF($D$61="Y/T","Isi Tujuan",IF($E$61=0,0,IF(I63="Y",1,IF(I63="T",0,"Isi Dulu"))))</f>
        <v>Isi Tujuan</v>
      </c>
      <c r="K63" s="592" t="s">
        <v>26</v>
      </c>
      <c r="L63" s="593" t="str">
        <f>IF($D$61="Y/T","Isi Tujuan",IF($E$61=0,0,IF(K63="Y",1,IF(K63="T",0,"Isi Dulu"))))</f>
        <v>Isi Tujuan</v>
      </c>
      <c r="M63" s="849"/>
      <c r="N63" s="852"/>
    </row>
    <row r="64" spans="2:14" ht="15.75">
      <c r="B64" s="837"/>
      <c r="C64" s="840"/>
      <c r="D64" s="858"/>
      <c r="E64" s="861"/>
      <c r="F64" s="549">
        <v>4</v>
      </c>
      <c r="G64" s="550"/>
      <c r="H64" s="598" t="str">
        <f t="shared" si="1"/>
        <v>Belum Diisi</v>
      </c>
      <c r="I64" s="592" t="s">
        <v>26</v>
      </c>
      <c r="J64" s="593" t="str">
        <f>IF($D$61="Y/T","Isi Tujuan",IF($E$61=0,0,IF(I64="Y",1,IF(I64="T",0,"Isi Dulu"))))</f>
        <v>Isi Tujuan</v>
      </c>
      <c r="K64" s="592" t="s">
        <v>26</v>
      </c>
      <c r="L64" s="593" t="str">
        <f>IF($D$61="Y/T","Isi Tujuan",IF($E$61=0,0,IF(K64="Y",1,IF(K64="T",0,"Isi Dulu"))))</f>
        <v>Isi Tujuan</v>
      </c>
      <c r="M64" s="849"/>
      <c r="N64" s="852"/>
    </row>
    <row r="65" spans="2:14" ht="15.75">
      <c r="B65" s="838"/>
      <c r="C65" s="841"/>
      <c r="D65" s="859"/>
      <c r="E65" s="862"/>
      <c r="F65" s="569">
        <v>5</v>
      </c>
      <c r="G65" s="570"/>
      <c r="H65" s="599" t="str">
        <f t="shared" si="1"/>
        <v>Belum Diisi</v>
      </c>
      <c r="I65" s="595" t="s">
        <v>26</v>
      </c>
      <c r="J65" s="596" t="str">
        <f>IF($D$61="Y/T","Isi Tujuan",IF($E$61=0,0,IF(I65="Y",1,IF(I65="T",0,"Isi Dulu"))))</f>
        <v>Isi Tujuan</v>
      </c>
      <c r="K65" s="595" t="s">
        <v>26</v>
      </c>
      <c r="L65" s="596" t="str">
        <f>IF($D$61="Y/T","Isi Tujuan",IF($E$61=0,0,IF(K65="Y",1,IF(K65="T",0,"Isi Dulu"))))</f>
        <v>Isi Tujuan</v>
      </c>
      <c r="M65" s="850"/>
      <c r="N65" s="853"/>
    </row>
    <row r="66" spans="2:14" ht="15.75">
      <c r="B66" s="836">
        <v>13</v>
      </c>
      <c r="C66" s="839"/>
      <c r="D66" s="857" t="s">
        <v>26</v>
      </c>
      <c r="E66" s="860" t="str">
        <f>IF(D66="Y",1,IF(D66="T",0,IF(D66="Y/T","Belum diisi","Error")))</f>
        <v>Belum diisi</v>
      </c>
      <c r="F66" s="528">
        <v>1</v>
      </c>
      <c r="G66" s="529"/>
      <c r="H66" s="600" t="str">
        <f t="shared" si="1"/>
        <v>Belum Diisi</v>
      </c>
      <c r="I66" s="590" t="s">
        <v>26</v>
      </c>
      <c r="J66" s="591" t="str">
        <f>IF($D$66="Y/T","Isi Tujuan",IF($E$66=0,0,IF(I66="Y",1,IF(I66="T",0,"Isi Dulu"))))</f>
        <v>Isi Tujuan</v>
      </c>
      <c r="K66" s="590" t="s">
        <v>26</v>
      </c>
      <c r="L66" s="591" t="str">
        <f>IF($D$66="Y/T","Isi Tujuan",IF($E$66=0,0,IF(K66="Y",1,IF(K66="T",0,"Isi Dulu"))))</f>
        <v>Isi Tujuan</v>
      </c>
      <c r="M66" s="848" t="s">
        <v>26</v>
      </c>
      <c r="N66" s="851" t="str">
        <f>IF(M66="Y",1,IF(M66="T",0,IF(M66="Y/T","Belum diisi","Error")))</f>
        <v>Belum diisi</v>
      </c>
    </row>
    <row r="67" spans="2:14" ht="15.75">
      <c r="B67" s="837"/>
      <c r="C67" s="840"/>
      <c r="D67" s="858"/>
      <c r="E67" s="861"/>
      <c r="F67" s="549">
        <v>2</v>
      </c>
      <c r="G67" s="550"/>
      <c r="H67" s="598" t="str">
        <f t="shared" si="1"/>
        <v>Belum Diisi</v>
      </c>
      <c r="I67" s="592" t="s">
        <v>26</v>
      </c>
      <c r="J67" s="593" t="str">
        <f>IF($D$66="Y/T","Isi Tujuan",IF($E$66=0,0,IF(I67="Y",1,IF(I67="T",0,"Isi Dulu"))))</f>
        <v>Isi Tujuan</v>
      </c>
      <c r="K67" s="592" t="s">
        <v>26</v>
      </c>
      <c r="L67" s="593" t="str">
        <f>IF($D$66="Y/T","Isi Tujuan",IF($E$66=0,0,IF(K67="Y",1,IF(K67="T",0,"Isi Dulu"))))</f>
        <v>Isi Tujuan</v>
      </c>
      <c r="M67" s="849"/>
      <c r="N67" s="852"/>
    </row>
    <row r="68" spans="2:14" ht="15.75">
      <c r="B68" s="837"/>
      <c r="C68" s="840"/>
      <c r="D68" s="858"/>
      <c r="E68" s="861"/>
      <c r="F68" s="549">
        <v>3</v>
      </c>
      <c r="G68" s="550"/>
      <c r="H68" s="598" t="str">
        <f t="shared" si="1"/>
        <v>Belum Diisi</v>
      </c>
      <c r="I68" s="592" t="s">
        <v>26</v>
      </c>
      <c r="J68" s="593" t="str">
        <f>IF($D$66="Y/T","Isi Tujuan",IF($E$66=0,0,IF(I68="Y",1,IF(I68="T",0,"Isi Dulu"))))</f>
        <v>Isi Tujuan</v>
      </c>
      <c r="K68" s="592" t="s">
        <v>26</v>
      </c>
      <c r="L68" s="593" t="str">
        <f>IF($D$66="Y/T","Isi Tujuan",IF($E$66=0,0,IF(K68="Y",1,IF(K68="T",0,"Isi Dulu"))))</f>
        <v>Isi Tujuan</v>
      </c>
      <c r="M68" s="849"/>
      <c r="N68" s="852"/>
    </row>
    <row r="69" spans="2:14" ht="15.75">
      <c r="B69" s="837"/>
      <c r="C69" s="840"/>
      <c r="D69" s="858"/>
      <c r="E69" s="861"/>
      <c r="F69" s="549">
        <v>4</v>
      </c>
      <c r="G69" s="550"/>
      <c r="H69" s="598" t="str">
        <f t="shared" si="1"/>
        <v>Belum Diisi</v>
      </c>
      <c r="I69" s="592" t="s">
        <v>26</v>
      </c>
      <c r="J69" s="593" t="str">
        <f>IF($D$66="Y/T","Isi Tujuan",IF($E$66=0,0,IF(I69="Y",1,IF(I69="T",0,"Isi Dulu"))))</f>
        <v>Isi Tujuan</v>
      </c>
      <c r="K69" s="592" t="s">
        <v>26</v>
      </c>
      <c r="L69" s="593" t="str">
        <f>IF($D$66="Y/T","Isi Tujuan",IF($E$66=0,0,IF(K69="Y",1,IF(K69="T",0,"Isi Dulu"))))</f>
        <v>Isi Tujuan</v>
      </c>
      <c r="M69" s="849"/>
      <c r="N69" s="852"/>
    </row>
    <row r="70" spans="2:14" ht="15.75">
      <c r="B70" s="838"/>
      <c r="C70" s="841"/>
      <c r="D70" s="859"/>
      <c r="E70" s="862"/>
      <c r="F70" s="569">
        <v>5</v>
      </c>
      <c r="G70" s="570"/>
      <c r="H70" s="599" t="str">
        <f t="shared" si="1"/>
        <v>Belum Diisi</v>
      </c>
      <c r="I70" s="595" t="s">
        <v>26</v>
      </c>
      <c r="J70" s="596" t="str">
        <f>IF($D$66="Y/T","Isi Tujuan",IF($E$66=0,0,IF(I70="Y",1,IF(I70="T",0,"Isi Dulu"))))</f>
        <v>Isi Tujuan</v>
      </c>
      <c r="K70" s="595" t="s">
        <v>26</v>
      </c>
      <c r="L70" s="596" t="str">
        <f>IF($D$66="Y/T","Isi Tujuan",IF($E$66=0,0,IF(K70="Y",1,IF(K70="T",0,"Isi Dulu"))))</f>
        <v>Isi Tujuan</v>
      </c>
      <c r="M70" s="850"/>
      <c r="N70" s="853"/>
    </row>
    <row r="71" spans="2:14" ht="15.75">
      <c r="B71" s="836">
        <v>14</v>
      </c>
      <c r="C71" s="839"/>
      <c r="D71" s="857" t="s">
        <v>26</v>
      </c>
      <c r="E71" s="860" t="str">
        <f>IF(D71="Y",1,IF(D71="T",0,IF(D71="Y/T","Belum diisi","Error")))</f>
        <v>Belum diisi</v>
      </c>
      <c r="F71" s="528">
        <v>1</v>
      </c>
      <c r="G71" s="529"/>
      <c r="H71" s="600" t="str">
        <f t="shared" ref="H71:H105" si="2">IF(OR(J71="Isi Dulu",L71="Isi Dulu",J71="Isi Tujuan",L71="Isi Tujuan"),"Belum Diisi",IF(SUM(J71,L71)=2,1,IF(SUM(J71,L71)=1,0,IF(SUM(J71,L71)=0,0,"Error"))))</f>
        <v>Belum Diisi</v>
      </c>
      <c r="I71" s="590" t="s">
        <v>26</v>
      </c>
      <c r="J71" s="591" t="str">
        <f>IF($D$71="Y/T","Isi Tujuan",IF($E$71=0,0,IF(I71="Y",1,IF(I71="T",0,"Isi Dulu"))))</f>
        <v>Isi Tujuan</v>
      </c>
      <c r="K71" s="590" t="s">
        <v>26</v>
      </c>
      <c r="L71" s="591" t="str">
        <f>IF($D$71="Y/T","Isi Tujuan",IF($E$71=0,0,IF(K71="Y",1,IF(K71="T",0,"Isi Dulu"))))</f>
        <v>Isi Tujuan</v>
      </c>
      <c r="M71" s="848" t="s">
        <v>26</v>
      </c>
      <c r="N71" s="851" t="str">
        <f>IF(M71="Y",1,IF(M71="T",0,IF(M71="Y/T","Belum diisi","Error")))</f>
        <v>Belum diisi</v>
      </c>
    </row>
    <row r="72" spans="2:14" ht="15.75">
      <c r="B72" s="837"/>
      <c r="C72" s="840"/>
      <c r="D72" s="858"/>
      <c r="E72" s="861"/>
      <c r="F72" s="549">
        <v>2</v>
      </c>
      <c r="G72" s="550"/>
      <c r="H72" s="598" t="str">
        <f t="shared" si="2"/>
        <v>Belum Diisi</v>
      </c>
      <c r="I72" s="592" t="s">
        <v>26</v>
      </c>
      <c r="J72" s="593" t="str">
        <f>IF($D$71="Y/T","Isi Tujuan",IF($E$71=0,0,IF(I72="Y",1,IF(I72="T",0,"Isi Dulu"))))</f>
        <v>Isi Tujuan</v>
      </c>
      <c r="K72" s="592" t="s">
        <v>26</v>
      </c>
      <c r="L72" s="593" t="str">
        <f>IF($D$71="Y/T","Isi Tujuan",IF($E$71=0,0,IF(K72="Y",1,IF(K72="T",0,"Isi Dulu"))))</f>
        <v>Isi Tujuan</v>
      </c>
      <c r="M72" s="849"/>
      <c r="N72" s="852"/>
    </row>
    <row r="73" spans="2:14" ht="15.75">
      <c r="B73" s="837"/>
      <c r="C73" s="840"/>
      <c r="D73" s="858"/>
      <c r="E73" s="861"/>
      <c r="F73" s="549">
        <v>3</v>
      </c>
      <c r="G73" s="550"/>
      <c r="H73" s="598" t="str">
        <f t="shared" si="2"/>
        <v>Belum Diisi</v>
      </c>
      <c r="I73" s="592" t="s">
        <v>26</v>
      </c>
      <c r="J73" s="593" t="str">
        <f>IF($D$71="Y/T","Isi Tujuan",IF($E$71=0,0,IF(I73="Y",1,IF(I73="T",0,"Isi Dulu"))))</f>
        <v>Isi Tujuan</v>
      </c>
      <c r="K73" s="592" t="s">
        <v>26</v>
      </c>
      <c r="L73" s="593" t="str">
        <f>IF($D$71="Y/T","Isi Tujuan",IF($E$71=0,0,IF(K73="Y",1,IF(K73="T",0,"Isi Dulu"))))</f>
        <v>Isi Tujuan</v>
      </c>
      <c r="M73" s="849"/>
      <c r="N73" s="852"/>
    </row>
    <row r="74" spans="2:14" ht="15.75">
      <c r="B74" s="837"/>
      <c r="C74" s="840"/>
      <c r="D74" s="858"/>
      <c r="E74" s="861"/>
      <c r="F74" s="549">
        <v>4</v>
      </c>
      <c r="G74" s="550"/>
      <c r="H74" s="598" t="str">
        <f t="shared" si="2"/>
        <v>Belum Diisi</v>
      </c>
      <c r="I74" s="592" t="s">
        <v>26</v>
      </c>
      <c r="J74" s="593" t="str">
        <f>IF($D$71="Y/T","Isi Tujuan",IF($E$71=0,0,IF(I74="Y",1,IF(I74="T",0,"Isi Dulu"))))</f>
        <v>Isi Tujuan</v>
      </c>
      <c r="K74" s="592" t="s">
        <v>26</v>
      </c>
      <c r="L74" s="593" t="str">
        <f>IF($D$71="Y/T","Isi Tujuan",IF($E$71=0,0,IF(K74="Y",1,IF(K74="T",0,"Isi Dulu"))))</f>
        <v>Isi Tujuan</v>
      </c>
      <c r="M74" s="849"/>
      <c r="N74" s="852"/>
    </row>
    <row r="75" spans="2:14" ht="15.75">
      <c r="B75" s="838"/>
      <c r="C75" s="841"/>
      <c r="D75" s="859"/>
      <c r="E75" s="862"/>
      <c r="F75" s="569">
        <v>5</v>
      </c>
      <c r="G75" s="570"/>
      <c r="H75" s="599" t="str">
        <f t="shared" si="2"/>
        <v>Belum Diisi</v>
      </c>
      <c r="I75" s="595" t="s">
        <v>26</v>
      </c>
      <c r="J75" s="596" t="str">
        <f>IF($D$71="Y/T","Isi Tujuan",IF($E$71=0,0,IF(I75="Y",1,IF(I75="T",0,"Isi Dulu"))))</f>
        <v>Isi Tujuan</v>
      </c>
      <c r="K75" s="595" t="s">
        <v>26</v>
      </c>
      <c r="L75" s="596" t="str">
        <f>IF($D$71="Y/T","Isi Tujuan",IF($E$71=0,0,IF(K75="Y",1,IF(K75="T",0,"Isi Dulu"))))</f>
        <v>Isi Tujuan</v>
      </c>
      <c r="M75" s="850"/>
      <c r="N75" s="853"/>
    </row>
    <row r="76" spans="2:14" ht="15.75">
      <c r="B76" s="836">
        <v>15</v>
      </c>
      <c r="C76" s="839"/>
      <c r="D76" s="857" t="s">
        <v>26</v>
      </c>
      <c r="E76" s="860" t="str">
        <f>IF(D76="Y",1,IF(D76="T",0,IF(D76="Y/T","Belum diisi","Error")))</f>
        <v>Belum diisi</v>
      </c>
      <c r="F76" s="528">
        <v>1</v>
      </c>
      <c r="G76" s="529"/>
      <c r="H76" s="600" t="str">
        <f t="shared" si="2"/>
        <v>Belum Diisi</v>
      </c>
      <c r="I76" s="590" t="s">
        <v>26</v>
      </c>
      <c r="J76" s="591" t="str">
        <f>IF($D$76="Y/T","Isi Tujuan",IF($E$76=0,0,IF(I76="Y",1,IF(I76="T",0,"Isi Dulu"))))</f>
        <v>Isi Tujuan</v>
      </c>
      <c r="K76" s="590" t="s">
        <v>26</v>
      </c>
      <c r="L76" s="591" t="str">
        <f>IF($D$76="Y/T","Isi Tujuan",IF($E$76=0,0,IF(K76="Y",1,IF(K76="T",0,"Isi Dulu"))))</f>
        <v>Isi Tujuan</v>
      </c>
      <c r="M76" s="848" t="s">
        <v>26</v>
      </c>
      <c r="N76" s="851" t="str">
        <f>IF(M76="Y",1,IF(M76="T",0,IF(M76="Y/T","Belum diisi","Error")))</f>
        <v>Belum diisi</v>
      </c>
    </row>
    <row r="77" spans="2:14" ht="15.75">
      <c r="B77" s="837"/>
      <c r="C77" s="840"/>
      <c r="D77" s="858"/>
      <c r="E77" s="861"/>
      <c r="F77" s="549">
        <v>2</v>
      </c>
      <c r="G77" s="550"/>
      <c r="H77" s="598" t="str">
        <f t="shared" si="2"/>
        <v>Belum Diisi</v>
      </c>
      <c r="I77" s="592" t="s">
        <v>26</v>
      </c>
      <c r="J77" s="593" t="str">
        <f>IF($D$76="Y/T","Isi Tujuan",IF($E$76=0,0,IF(I77="Y",1,IF(I77="T",0,"Isi Dulu"))))</f>
        <v>Isi Tujuan</v>
      </c>
      <c r="K77" s="592" t="s">
        <v>26</v>
      </c>
      <c r="L77" s="593" t="str">
        <f>IF($D$76="Y/T","Isi Tujuan",IF($E$76=0,0,IF(K77="Y",1,IF(K77="T",0,"Isi Dulu"))))</f>
        <v>Isi Tujuan</v>
      </c>
      <c r="M77" s="849"/>
      <c r="N77" s="852"/>
    </row>
    <row r="78" spans="2:14" ht="15.75">
      <c r="B78" s="837"/>
      <c r="C78" s="840"/>
      <c r="D78" s="858"/>
      <c r="E78" s="861"/>
      <c r="F78" s="549">
        <v>3</v>
      </c>
      <c r="G78" s="550"/>
      <c r="H78" s="598" t="str">
        <f t="shared" si="2"/>
        <v>Belum Diisi</v>
      </c>
      <c r="I78" s="592" t="s">
        <v>26</v>
      </c>
      <c r="J78" s="593" t="str">
        <f>IF($D$76="Y/T","Isi Tujuan",IF($E$76=0,0,IF(I78="Y",1,IF(I78="T",0,"Isi Dulu"))))</f>
        <v>Isi Tujuan</v>
      </c>
      <c r="K78" s="592" t="s">
        <v>26</v>
      </c>
      <c r="L78" s="593" t="str">
        <f>IF($D$76="Y/T","Isi Tujuan",IF($E$76=0,0,IF(K78="Y",1,IF(K78="T",0,"Isi Dulu"))))</f>
        <v>Isi Tujuan</v>
      </c>
      <c r="M78" s="849"/>
      <c r="N78" s="852"/>
    </row>
    <row r="79" spans="2:14" ht="15.75">
      <c r="B79" s="837"/>
      <c r="C79" s="840"/>
      <c r="D79" s="858"/>
      <c r="E79" s="861"/>
      <c r="F79" s="549">
        <v>4</v>
      </c>
      <c r="G79" s="550"/>
      <c r="H79" s="598" t="str">
        <f t="shared" si="2"/>
        <v>Belum Diisi</v>
      </c>
      <c r="I79" s="592" t="s">
        <v>26</v>
      </c>
      <c r="J79" s="593" t="str">
        <f>IF($D$76="Y/T","Isi Tujuan",IF($E$76=0,0,IF(I79="Y",1,IF(I79="T",0,"Isi Dulu"))))</f>
        <v>Isi Tujuan</v>
      </c>
      <c r="K79" s="592" t="s">
        <v>26</v>
      </c>
      <c r="L79" s="593" t="str">
        <f>IF($D$76="Y/T","Isi Tujuan",IF($E$76=0,0,IF(K79="Y",1,IF(K79="T",0,"Isi Dulu"))))</f>
        <v>Isi Tujuan</v>
      </c>
      <c r="M79" s="849"/>
      <c r="N79" s="852"/>
    </row>
    <row r="80" spans="2:14" ht="15.75">
      <c r="B80" s="838"/>
      <c r="C80" s="841"/>
      <c r="D80" s="859"/>
      <c r="E80" s="862"/>
      <c r="F80" s="569">
        <v>5</v>
      </c>
      <c r="G80" s="570"/>
      <c r="H80" s="599" t="str">
        <f t="shared" si="2"/>
        <v>Belum Diisi</v>
      </c>
      <c r="I80" s="595" t="s">
        <v>26</v>
      </c>
      <c r="J80" s="596" t="str">
        <f>IF($D$76="Y/T","Isi Tujuan",IF($E$76=0,0,IF(I80="Y",1,IF(I80="T",0,"Isi Dulu"))))</f>
        <v>Isi Tujuan</v>
      </c>
      <c r="K80" s="595" t="s">
        <v>26</v>
      </c>
      <c r="L80" s="596" t="str">
        <f>IF($D$76="Y/T","Isi Tujuan",IF($E$76=0,0,IF(K80="Y",1,IF(K80="T",0,"Isi Dulu"))))</f>
        <v>Isi Tujuan</v>
      </c>
      <c r="M80" s="850"/>
      <c r="N80" s="853"/>
    </row>
    <row r="81" spans="2:14" ht="15.75">
      <c r="B81" s="836">
        <v>16</v>
      </c>
      <c r="C81" s="839"/>
      <c r="D81" s="857" t="s">
        <v>26</v>
      </c>
      <c r="E81" s="860" t="str">
        <f>IF(D81="Y",1,IF(D81="T",0,IF(D81="Y/T","Belum diisi","Error")))</f>
        <v>Belum diisi</v>
      </c>
      <c r="F81" s="528">
        <v>1</v>
      </c>
      <c r="G81" s="529"/>
      <c r="H81" s="600" t="str">
        <f t="shared" si="2"/>
        <v>Belum Diisi</v>
      </c>
      <c r="I81" s="590" t="s">
        <v>26</v>
      </c>
      <c r="J81" s="591" t="str">
        <f>IF($D$81="Y/T","Isi Tujuan",IF($E$81=0,0,IF(I81="Y",1,IF(I81="T",0,"Isi Dulu"))))</f>
        <v>Isi Tujuan</v>
      </c>
      <c r="K81" s="590" t="s">
        <v>26</v>
      </c>
      <c r="L81" s="591" t="str">
        <f>IF($D$81="Y/T","Isi Tujuan",IF($E$81=0,0,IF(K81="Y",1,IF(K81="T",0,"Isi Dulu"))))</f>
        <v>Isi Tujuan</v>
      </c>
      <c r="M81" s="848" t="s">
        <v>26</v>
      </c>
      <c r="N81" s="851" t="str">
        <f>IF(M81="Y",1,IF(M81="T",0,IF(M81="Y/T","Belum diisi","Error")))</f>
        <v>Belum diisi</v>
      </c>
    </row>
    <row r="82" spans="2:14" ht="15.75">
      <c r="B82" s="837"/>
      <c r="C82" s="840"/>
      <c r="D82" s="858"/>
      <c r="E82" s="861"/>
      <c r="F82" s="549">
        <v>2</v>
      </c>
      <c r="G82" s="550"/>
      <c r="H82" s="598" t="str">
        <f t="shared" si="2"/>
        <v>Belum Diisi</v>
      </c>
      <c r="I82" s="592" t="s">
        <v>26</v>
      </c>
      <c r="J82" s="593" t="str">
        <f>IF($D$81="Y/T","Isi Tujuan",IF($E$81=0,0,IF(I82="Y",1,IF(I82="T",0,"Isi Dulu"))))</f>
        <v>Isi Tujuan</v>
      </c>
      <c r="K82" s="592" t="s">
        <v>26</v>
      </c>
      <c r="L82" s="593" t="str">
        <f>IF($D$81="Y/T","Isi Tujuan",IF($E$81=0,0,IF(K82="Y",1,IF(K82="T",0,"Isi Dulu"))))</f>
        <v>Isi Tujuan</v>
      </c>
      <c r="M82" s="849"/>
      <c r="N82" s="852"/>
    </row>
    <row r="83" spans="2:14" ht="15.75">
      <c r="B83" s="837"/>
      <c r="C83" s="840"/>
      <c r="D83" s="858"/>
      <c r="E83" s="861"/>
      <c r="F83" s="549">
        <v>3</v>
      </c>
      <c r="G83" s="550"/>
      <c r="H83" s="598" t="str">
        <f t="shared" si="2"/>
        <v>Belum Diisi</v>
      </c>
      <c r="I83" s="592" t="s">
        <v>26</v>
      </c>
      <c r="J83" s="593" t="str">
        <f>IF($D$81="Y/T","Isi Tujuan",IF($E$81=0,0,IF(I83="Y",1,IF(I83="T",0,"Isi Dulu"))))</f>
        <v>Isi Tujuan</v>
      </c>
      <c r="K83" s="592" t="s">
        <v>26</v>
      </c>
      <c r="L83" s="593" t="str">
        <f>IF($D$81="Y/T","Isi Tujuan",IF($E$81=0,0,IF(K83="Y",1,IF(K83="T",0,"Isi Dulu"))))</f>
        <v>Isi Tujuan</v>
      </c>
      <c r="M83" s="849"/>
      <c r="N83" s="852"/>
    </row>
    <row r="84" spans="2:14" ht="15.75">
      <c r="B84" s="837"/>
      <c r="C84" s="840"/>
      <c r="D84" s="858"/>
      <c r="E84" s="861"/>
      <c r="F84" s="549">
        <v>4</v>
      </c>
      <c r="G84" s="550"/>
      <c r="H84" s="598" t="str">
        <f t="shared" si="2"/>
        <v>Belum Diisi</v>
      </c>
      <c r="I84" s="592" t="s">
        <v>26</v>
      </c>
      <c r="J84" s="593" t="str">
        <f>IF($D$81="Y/T","Isi Tujuan",IF($E$81=0,0,IF(I84="Y",1,IF(I84="T",0,"Isi Dulu"))))</f>
        <v>Isi Tujuan</v>
      </c>
      <c r="K84" s="592" t="s">
        <v>26</v>
      </c>
      <c r="L84" s="593" t="str">
        <f>IF($D$81="Y/T","Isi Tujuan",IF($E$81=0,0,IF(K84="Y",1,IF(K84="T",0,"Isi Dulu"))))</f>
        <v>Isi Tujuan</v>
      </c>
      <c r="M84" s="849"/>
      <c r="N84" s="852"/>
    </row>
    <row r="85" spans="2:14" ht="15.75">
      <c r="B85" s="838"/>
      <c r="C85" s="841"/>
      <c r="D85" s="859"/>
      <c r="E85" s="862"/>
      <c r="F85" s="569">
        <v>5</v>
      </c>
      <c r="G85" s="570"/>
      <c r="H85" s="599" t="str">
        <f t="shared" si="2"/>
        <v>Belum Diisi</v>
      </c>
      <c r="I85" s="595" t="s">
        <v>26</v>
      </c>
      <c r="J85" s="596" t="str">
        <f>IF($D$81="Y/T","Isi Tujuan",IF($E$81=0,0,IF(I85="Y",1,IF(I85="T",0,"Isi Dulu"))))</f>
        <v>Isi Tujuan</v>
      </c>
      <c r="K85" s="595" t="s">
        <v>26</v>
      </c>
      <c r="L85" s="596" t="str">
        <f>IF($D$81="Y/T","Isi Tujuan",IF($E$81=0,0,IF(K85="Y",1,IF(K85="T",0,"Isi Dulu"))))</f>
        <v>Isi Tujuan</v>
      </c>
      <c r="M85" s="850"/>
      <c r="N85" s="853"/>
    </row>
    <row r="86" spans="2:14" ht="15.75">
      <c r="B86" s="836">
        <v>17</v>
      </c>
      <c r="C86" s="839"/>
      <c r="D86" s="857" t="s">
        <v>26</v>
      </c>
      <c r="E86" s="860" t="str">
        <f>IF(D86="Y",1,IF(D86="T",0,IF(D86="Y/T","Belum diisi","Error")))</f>
        <v>Belum diisi</v>
      </c>
      <c r="F86" s="528">
        <v>1</v>
      </c>
      <c r="G86" s="529"/>
      <c r="H86" s="600" t="str">
        <f t="shared" si="2"/>
        <v>Belum Diisi</v>
      </c>
      <c r="I86" s="590" t="s">
        <v>26</v>
      </c>
      <c r="J86" s="591" t="str">
        <f>IF($D$86="Y/T","Isi Tujuan",IF($E$86=0,0,IF(I86="Y",1,IF(I86="T",0,"Isi Dulu"))))</f>
        <v>Isi Tujuan</v>
      </c>
      <c r="K86" s="590" t="s">
        <v>26</v>
      </c>
      <c r="L86" s="591" t="str">
        <f>IF($D$86="Y/T","Isi Tujuan",IF($E$86=0,0,IF(K86="Y",1,IF(K86="T",0,"Isi Dulu"))))</f>
        <v>Isi Tujuan</v>
      </c>
      <c r="M86" s="848" t="s">
        <v>26</v>
      </c>
      <c r="N86" s="851" t="str">
        <f>IF(M86="Y",1,IF(M86="T",0,IF(M86="Y/T","Belum diisi","Error")))</f>
        <v>Belum diisi</v>
      </c>
    </row>
    <row r="87" spans="2:14" ht="15.75">
      <c r="B87" s="837"/>
      <c r="C87" s="840"/>
      <c r="D87" s="858"/>
      <c r="E87" s="861"/>
      <c r="F87" s="549">
        <v>2</v>
      </c>
      <c r="G87" s="550"/>
      <c r="H87" s="598" t="str">
        <f t="shared" si="2"/>
        <v>Belum Diisi</v>
      </c>
      <c r="I87" s="592" t="s">
        <v>26</v>
      </c>
      <c r="J87" s="593" t="str">
        <f>IF($D$86="Y/T","Isi Tujuan",IF($E$86=0,0,IF(I87="Y",1,IF(I87="T",0,"Isi Dulu"))))</f>
        <v>Isi Tujuan</v>
      </c>
      <c r="K87" s="592" t="s">
        <v>26</v>
      </c>
      <c r="L87" s="593" t="str">
        <f>IF($D$86="Y/T","Isi Tujuan",IF($E$86=0,0,IF(K87="Y",1,IF(K87="T",0,"Isi Dulu"))))</f>
        <v>Isi Tujuan</v>
      </c>
      <c r="M87" s="849"/>
      <c r="N87" s="852"/>
    </row>
    <row r="88" spans="2:14" ht="15.75">
      <c r="B88" s="837"/>
      <c r="C88" s="840"/>
      <c r="D88" s="858"/>
      <c r="E88" s="861"/>
      <c r="F88" s="549">
        <v>3</v>
      </c>
      <c r="G88" s="550"/>
      <c r="H88" s="598" t="str">
        <f t="shared" si="2"/>
        <v>Belum Diisi</v>
      </c>
      <c r="I88" s="592" t="s">
        <v>26</v>
      </c>
      <c r="J88" s="593" t="str">
        <f>IF($D$86="Y/T","Isi Tujuan",IF($E$86=0,0,IF(I88="Y",1,IF(I88="T",0,"Isi Dulu"))))</f>
        <v>Isi Tujuan</v>
      </c>
      <c r="K88" s="592" t="s">
        <v>26</v>
      </c>
      <c r="L88" s="593" t="str">
        <f>IF($D$86="Y/T","Isi Tujuan",IF($E$86=0,0,IF(K88="Y",1,IF(K88="T",0,"Isi Dulu"))))</f>
        <v>Isi Tujuan</v>
      </c>
      <c r="M88" s="849"/>
      <c r="N88" s="852"/>
    </row>
    <row r="89" spans="2:14" ht="15.75">
      <c r="B89" s="837"/>
      <c r="C89" s="840"/>
      <c r="D89" s="858"/>
      <c r="E89" s="861"/>
      <c r="F89" s="549">
        <v>4</v>
      </c>
      <c r="G89" s="550"/>
      <c r="H89" s="598" t="str">
        <f t="shared" si="2"/>
        <v>Belum Diisi</v>
      </c>
      <c r="I89" s="592" t="s">
        <v>26</v>
      </c>
      <c r="J89" s="593" t="str">
        <f>IF($D$86="Y/T","Isi Tujuan",IF($E$86=0,0,IF(I89="Y",1,IF(I89="T",0,"Isi Dulu"))))</f>
        <v>Isi Tujuan</v>
      </c>
      <c r="K89" s="592" t="s">
        <v>26</v>
      </c>
      <c r="L89" s="593" t="str">
        <f>IF($D$86="Y/T","Isi Tujuan",IF($E$86=0,0,IF(K89="Y",1,IF(K89="T",0,"Isi Dulu"))))</f>
        <v>Isi Tujuan</v>
      </c>
      <c r="M89" s="849"/>
      <c r="N89" s="852"/>
    </row>
    <row r="90" spans="2:14" ht="15.75">
      <c r="B90" s="838"/>
      <c r="C90" s="841"/>
      <c r="D90" s="859"/>
      <c r="E90" s="862"/>
      <c r="F90" s="569">
        <v>5</v>
      </c>
      <c r="G90" s="570"/>
      <c r="H90" s="599" t="str">
        <f t="shared" si="2"/>
        <v>Belum Diisi</v>
      </c>
      <c r="I90" s="595" t="s">
        <v>26</v>
      </c>
      <c r="J90" s="596" t="str">
        <f>IF($D$86="Y/T","Isi Tujuan",IF($E$86=0,0,IF(I90="Y",1,IF(I90="T",0,"Isi Dulu"))))</f>
        <v>Isi Tujuan</v>
      </c>
      <c r="K90" s="595" t="s">
        <v>26</v>
      </c>
      <c r="L90" s="596" t="str">
        <f>IF($D$86="Y/T","Isi Tujuan",IF($E$86=0,0,IF(K90="Y",1,IF(K90="T",0,"Isi Dulu"))))</f>
        <v>Isi Tujuan</v>
      </c>
      <c r="M90" s="850"/>
      <c r="N90" s="853"/>
    </row>
    <row r="91" spans="2:14" ht="15.75">
      <c r="B91" s="836">
        <v>18</v>
      </c>
      <c r="C91" s="839"/>
      <c r="D91" s="857" t="s">
        <v>26</v>
      </c>
      <c r="E91" s="860" t="str">
        <f>IF(D91="Y",1,IF(D91="T",0,IF(D91="Y/T","Belum diisi","Error")))</f>
        <v>Belum diisi</v>
      </c>
      <c r="F91" s="528">
        <v>1</v>
      </c>
      <c r="G91" s="529"/>
      <c r="H91" s="600" t="str">
        <f t="shared" si="2"/>
        <v>Belum Diisi</v>
      </c>
      <c r="I91" s="590" t="s">
        <v>26</v>
      </c>
      <c r="J91" s="591" t="str">
        <f>IF($D$91="Y/T","Isi Tujuan",IF($E$91=0,0,IF(I91="Y",1,IF(I91="T",0,"Isi Dulu"))))</f>
        <v>Isi Tujuan</v>
      </c>
      <c r="K91" s="590" t="s">
        <v>26</v>
      </c>
      <c r="L91" s="591" t="str">
        <f>IF($D$91="Y/T","Isi Tujuan",IF($E$91=0,0,IF(K91="Y",1,IF(K91="T",0,"Isi Dulu"))))</f>
        <v>Isi Tujuan</v>
      </c>
      <c r="M91" s="848" t="s">
        <v>26</v>
      </c>
      <c r="N91" s="851" t="str">
        <f>IF(M91="Y",1,IF(M91="T",0,IF(M91="Y/T","Belum diisi","Error")))</f>
        <v>Belum diisi</v>
      </c>
    </row>
    <row r="92" spans="2:14" ht="15.75">
      <c r="B92" s="837"/>
      <c r="C92" s="840"/>
      <c r="D92" s="858"/>
      <c r="E92" s="861"/>
      <c r="F92" s="549">
        <v>2</v>
      </c>
      <c r="G92" s="550"/>
      <c r="H92" s="598" t="str">
        <f t="shared" si="2"/>
        <v>Belum Diisi</v>
      </c>
      <c r="I92" s="592" t="s">
        <v>26</v>
      </c>
      <c r="J92" s="593" t="str">
        <f>IF($D$91="Y/T","Isi Tujuan",IF($E$91=0,0,IF(I92="Y",1,IF(I92="T",0,"Isi Dulu"))))</f>
        <v>Isi Tujuan</v>
      </c>
      <c r="K92" s="592" t="s">
        <v>26</v>
      </c>
      <c r="L92" s="593" t="str">
        <f>IF($D$91="Y/T","Isi Tujuan",IF($E$91=0,0,IF(K92="Y",1,IF(K92="T",0,"Isi Dulu"))))</f>
        <v>Isi Tujuan</v>
      </c>
      <c r="M92" s="849"/>
      <c r="N92" s="852"/>
    </row>
    <row r="93" spans="2:14" ht="15.75">
      <c r="B93" s="837"/>
      <c r="C93" s="840"/>
      <c r="D93" s="858"/>
      <c r="E93" s="861"/>
      <c r="F93" s="549">
        <v>3</v>
      </c>
      <c r="G93" s="550"/>
      <c r="H93" s="598" t="str">
        <f t="shared" si="2"/>
        <v>Belum Diisi</v>
      </c>
      <c r="I93" s="592" t="s">
        <v>26</v>
      </c>
      <c r="J93" s="593" t="str">
        <f>IF($D$91="Y/T","Isi Tujuan",IF($E$91=0,0,IF(I93="Y",1,IF(I93="T",0,"Isi Dulu"))))</f>
        <v>Isi Tujuan</v>
      </c>
      <c r="K93" s="592" t="s">
        <v>26</v>
      </c>
      <c r="L93" s="593" t="str">
        <f>IF($D$91="Y/T","Isi Tujuan",IF($E$91=0,0,IF(K93="Y",1,IF(K93="T",0,"Isi Dulu"))))</f>
        <v>Isi Tujuan</v>
      </c>
      <c r="M93" s="849"/>
      <c r="N93" s="852"/>
    </row>
    <row r="94" spans="2:14" ht="15.75">
      <c r="B94" s="837"/>
      <c r="C94" s="840"/>
      <c r="D94" s="858"/>
      <c r="E94" s="861"/>
      <c r="F94" s="549">
        <v>4</v>
      </c>
      <c r="G94" s="550"/>
      <c r="H94" s="598" t="str">
        <f t="shared" si="2"/>
        <v>Belum Diisi</v>
      </c>
      <c r="I94" s="592" t="s">
        <v>26</v>
      </c>
      <c r="J94" s="593" t="str">
        <f>IF($D$91="Y/T","Isi Tujuan",IF($E$91=0,0,IF(I94="Y",1,IF(I94="T",0,"Isi Dulu"))))</f>
        <v>Isi Tujuan</v>
      </c>
      <c r="K94" s="592" t="s">
        <v>26</v>
      </c>
      <c r="L94" s="593" t="str">
        <f>IF($D$91="Y/T","Isi Tujuan",IF($E$91=0,0,IF(K94="Y",1,IF(K94="T",0,"Isi Dulu"))))</f>
        <v>Isi Tujuan</v>
      </c>
      <c r="M94" s="849"/>
      <c r="N94" s="852"/>
    </row>
    <row r="95" spans="2:14" ht="15.75">
      <c r="B95" s="838"/>
      <c r="C95" s="841"/>
      <c r="D95" s="859"/>
      <c r="E95" s="862"/>
      <c r="F95" s="569">
        <v>5</v>
      </c>
      <c r="G95" s="570"/>
      <c r="H95" s="599" t="str">
        <f t="shared" si="2"/>
        <v>Belum Diisi</v>
      </c>
      <c r="I95" s="595" t="s">
        <v>26</v>
      </c>
      <c r="J95" s="596" t="str">
        <f>IF($D$91="Y/T","Isi Tujuan",IF($E$91=0,0,IF(I95="Y",1,IF(I95="T",0,"Isi Dulu"))))</f>
        <v>Isi Tujuan</v>
      </c>
      <c r="K95" s="595" t="s">
        <v>26</v>
      </c>
      <c r="L95" s="596" t="str">
        <f>IF($D$91="Y/T","Isi Tujuan",IF($E$91=0,0,IF(K95="Y",1,IF(K95="T",0,"Isi Dulu"))))</f>
        <v>Isi Tujuan</v>
      </c>
      <c r="M95" s="850"/>
      <c r="N95" s="853"/>
    </row>
    <row r="96" spans="2:14" ht="15.75">
      <c r="B96" s="836">
        <v>19</v>
      </c>
      <c r="C96" s="839"/>
      <c r="D96" s="857" t="s">
        <v>26</v>
      </c>
      <c r="E96" s="860" t="str">
        <f>IF(D96="Y",1,IF(D96="T",0,IF(D96="Y/T","Belum diisi","Error")))</f>
        <v>Belum diisi</v>
      </c>
      <c r="F96" s="528">
        <v>1</v>
      </c>
      <c r="G96" s="529"/>
      <c r="H96" s="600" t="str">
        <f t="shared" si="2"/>
        <v>Belum Diisi</v>
      </c>
      <c r="I96" s="590" t="s">
        <v>26</v>
      </c>
      <c r="J96" s="591" t="str">
        <f>IF($D$96="Y/T","Isi Tujuan",IF($E$96=0,0,IF(I96="Y",1,IF(I96="T",0,"Isi Dulu"))))</f>
        <v>Isi Tujuan</v>
      </c>
      <c r="K96" s="590" t="s">
        <v>26</v>
      </c>
      <c r="L96" s="591" t="str">
        <f>IF($D$96="Y/T","Isi Tujuan",IF($E$96=0,0,IF(K96="Y",1,IF(K96="T",0,"Isi Dulu"))))</f>
        <v>Isi Tujuan</v>
      </c>
      <c r="M96" s="848" t="s">
        <v>26</v>
      </c>
      <c r="N96" s="851" t="str">
        <f>IF(M96="Y",1,IF(M96="T",0,IF(M96="Y/T","Belum diisi","Error")))</f>
        <v>Belum diisi</v>
      </c>
    </row>
    <row r="97" spans="2:18" ht="15.75">
      <c r="B97" s="837"/>
      <c r="C97" s="840"/>
      <c r="D97" s="858"/>
      <c r="E97" s="861"/>
      <c r="F97" s="549">
        <v>2</v>
      </c>
      <c r="G97" s="550"/>
      <c r="H97" s="598" t="str">
        <f t="shared" si="2"/>
        <v>Belum Diisi</v>
      </c>
      <c r="I97" s="592" t="s">
        <v>26</v>
      </c>
      <c r="J97" s="593" t="str">
        <f>IF($D$96="Y/T","Isi Tujuan",IF($E$96=0,0,IF(I97="Y",1,IF(I97="T",0,"Isi Dulu"))))</f>
        <v>Isi Tujuan</v>
      </c>
      <c r="K97" s="592" t="s">
        <v>26</v>
      </c>
      <c r="L97" s="593" t="str">
        <f>IF($D$96="Y/T","Isi Tujuan",IF($E$96=0,0,IF(K97="Y",1,IF(K97="T",0,"Isi Dulu"))))</f>
        <v>Isi Tujuan</v>
      </c>
      <c r="M97" s="849"/>
      <c r="N97" s="852"/>
    </row>
    <row r="98" spans="2:18" ht="15.75">
      <c r="B98" s="837"/>
      <c r="C98" s="840"/>
      <c r="D98" s="858"/>
      <c r="E98" s="861"/>
      <c r="F98" s="549">
        <v>3</v>
      </c>
      <c r="G98" s="550"/>
      <c r="H98" s="598" t="str">
        <f t="shared" si="2"/>
        <v>Belum Diisi</v>
      </c>
      <c r="I98" s="592" t="s">
        <v>26</v>
      </c>
      <c r="J98" s="593" t="str">
        <f>IF($D$96="Y/T","Isi Tujuan",IF($E$96=0,0,IF(I98="Y",1,IF(I98="T",0,"Isi Dulu"))))</f>
        <v>Isi Tujuan</v>
      </c>
      <c r="K98" s="592" t="s">
        <v>26</v>
      </c>
      <c r="L98" s="593" t="str">
        <f>IF($D$96="Y/T","Isi Tujuan",IF($E$96=0,0,IF(K98="Y",1,IF(K98="T",0,"Isi Dulu"))))</f>
        <v>Isi Tujuan</v>
      </c>
      <c r="M98" s="849"/>
      <c r="N98" s="852"/>
    </row>
    <row r="99" spans="2:18" ht="15.75">
      <c r="B99" s="837"/>
      <c r="C99" s="840"/>
      <c r="D99" s="858"/>
      <c r="E99" s="861"/>
      <c r="F99" s="549">
        <v>4</v>
      </c>
      <c r="G99" s="550"/>
      <c r="H99" s="598" t="str">
        <f t="shared" si="2"/>
        <v>Belum Diisi</v>
      </c>
      <c r="I99" s="592" t="s">
        <v>26</v>
      </c>
      <c r="J99" s="593" t="str">
        <f>IF($D$96="Y/T","Isi Tujuan",IF($E$96=0,0,IF(I99="Y",1,IF(I99="T",0,"Isi Dulu"))))</f>
        <v>Isi Tujuan</v>
      </c>
      <c r="K99" s="592" t="s">
        <v>26</v>
      </c>
      <c r="L99" s="593" t="str">
        <f>IF($D$96="Y/T","Isi Tujuan",IF($E$96=0,0,IF(K99="Y",1,IF(K99="T",0,"Isi Dulu"))))</f>
        <v>Isi Tujuan</v>
      </c>
      <c r="M99" s="849"/>
      <c r="N99" s="852"/>
    </row>
    <row r="100" spans="2:18" ht="15.75">
      <c r="B100" s="838"/>
      <c r="C100" s="841"/>
      <c r="D100" s="859"/>
      <c r="E100" s="862"/>
      <c r="F100" s="569">
        <v>5</v>
      </c>
      <c r="G100" s="570"/>
      <c r="H100" s="599" t="str">
        <f t="shared" si="2"/>
        <v>Belum Diisi</v>
      </c>
      <c r="I100" s="595" t="s">
        <v>26</v>
      </c>
      <c r="J100" s="596" t="str">
        <f>IF($D$96="Y/T","Isi Tujuan",IF($E$96=0,0,IF(I100="Y",1,IF(I100="T",0,"Isi Dulu"))))</f>
        <v>Isi Tujuan</v>
      </c>
      <c r="K100" s="595" t="s">
        <v>26</v>
      </c>
      <c r="L100" s="596" t="str">
        <f>IF($D$96="Y/T","Isi Tujuan",IF($E$96=0,0,IF(K100="Y",1,IF(K100="T",0,"Isi Dulu"))))</f>
        <v>Isi Tujuan</v>
      </c>
      <c r="M100" s="850"/>
      <c r="N100" s="853"/>
    </row>
    <row r="101" spans="2:18" ht="15.75">
      <c r="B101" s="836">
        <v>20</v>
      </c>
      <c r="C101" s="839"/>
      <c r="D101" s="857" t="s">
        <v>26</v>
      </c>
      <c r="E101" s="860" t="str">
        <f>IF(D101="Y",1,IF(D101="T",0,IF(D101="Y/T","Belum diisi","Error")))</f>
        <v>Belum diisi</v>
      </c>
      <c r="F101" s="528">
        <v>1</v>
      </c>
      <c r="G101" s="529"/>
      <c r="H101" s="600" t="str">
        <f t="shared" si="2"/>
        <v>Belum Diisi</v>
      </c>
      <c r="I101" s="590" t="s">
        <v>26</v>
      </c>
      <c r="J101" s="591" t="str">
        <f>IF($D$101="Y/T","Isi Tujuan",IF($E$101=0,0,IF(I101="Y",1,IF(I101="T",0,"Isi Dulu"))))</f>
        <v>Isi Tujuan</v>
      </c>
      <c r="K101" s="590" t="s">
        <v>26</v>
      </c>
      <c r="L101" s="591" t="str">
        <f>IF($D$101="Y/T","Isi Tujuan",IF($E$101=0,0,IF(K101="Y",1,IF(K101="T",0,"Isi Dulu"))))</f>
        <v>Isi Tujuan</v>
      </c>
      <c r="M101" s="848" t="s">
        <v>26</v>
      </c>
      <c r="N101" s="851" t="str">
        <f>IF(M101="Y",1,IF(M101="T",0,IF(M101="Y/T","Belum diisi","Error")))</f>
        <v>Belum diisi</v>
      </c>
    </row>
    <row r="102" spans="2:18" ht="15.75">
      <c r="B102" s="837"/>
      <c r="C102" s="840"/>
      <c r="D102" s="858"/>
      <c r="E102" s="861"/>
      <c r="F102" s="549">
        <v>2</v>
      </c>
      <c r="G102" s="550"/>
      <c r="H102" s="598" t="str">
        <f t="shared" si="2"/>
        <v>Belum Diisi</v>
      </c>
      <c r="I102" s="592" t="s">
        <v>26</v>
      </c>
      <c r="J102" s="593" t="str">
        <f>IF($D$101="Y/T","Isi Tujuan",IF($E$101=0,0,IF(I102="Y",1,IF(I102="T",0,"Isi Dulu"))))</f>
        <v>Isi Tujuan</v>
      </c>
      <c r="K102" s="592" t="s">
        <v>26</v>
      </c>
      <c r="L102" s="593" t="str">
        <f>IF($D$101="Y/T","Isi Tujuan",IF($E$101=0,0,IF(K102="Y",1,IF(K102="T",0,"Isi Dulu"))))</f>
        <v>Isi Tujuan</v>
      </c>
      <c r="M102" s="849"/>
      <c r="N102" s="852"/>
    </row>
    <row r="103" spans="2:18" ht="15.75">
      <c r="B103" s="837"/>
      <c r="C103" s="840"/>
      <c r="D103" s="858"/>
      <c r="E103" s="861"/>
      <c r="F103" s="549">
        <v>3</v>
      </c>
      <c r="G103" s="550"/>
      <c r="H103" s="598" t="str">
        <f t="shared" si="2"/>
        <v>Belum Diisi</v>
      </c>
      <c r="I103" s="592" t="s">
        <v>26</v>
      </c>
      <c r="J103" s="593" t="str">
        <f>IF($D$101="Y/T","Isi Tujuan",IF($E$101=0,0,IF(I103="Y",1,IF(I103="T",0,"Isi Dulu"))))</f>
        <v>Isi Tujuan</v>
      </c>
      <c r="K103" s="592" t="s">
        <v>26</v>
      </c>
      <c r="L103" s="593" t="str">
        <f>IF($D$101="Y/T","Isi Tujuan",IF($E$101=0,0,IF(K103="Y",1,IF(K103="T",0,"Isi Dulu"))))</f>
        <v>Isi Tujuan</v>
      </c>
      <c r="M103" s="849"/>
      <c r="N103" s="852"/>
    </row>
    <row r="104" spans="2:18" ht="15.75">
      <c r="B104" s="837"/>
      <c r="C104" s="840"/>
      <c r="D104" s="858"/>
      <c r="E104" s="861"/>
      <c r="F104" s="549">
        <v>4</v>
      </c>
      <c r="G104" s="550"/>
      <c r="H104" s="598" t="str">
        <f t="shared" si="2"/>
        <v>Belum Diisi</v>
      </c>
      <c r="I104" s="592" t="s">
        <v>26</v>
      </c>
      <c r="J104" s="593" t="str">
        <f>IF($D$101="Y/T","Isi Tujuan",IF($E$101=0,0,IF(I104="Y",1,IF(I104="T",0,"Isi Dulu"))))</f>
        <v>Isi Tujuan</v>
      </c>
      <c r="K104" s="592" t="s">
        <v>26</v>
      </c>
      <c r="L104" s="593" t="str">
        <f>IF($D$101="Y/T","Isi Tujuan",IF($E$101=0,0,IF(K104="Y",1,IF(K104="T",0,"Isi Dulu"))))</f>
        <v>Isi Tujuan</v>
      </c>
      <c r="M104" s="849"/>
      <c r="N104" s="852"/>
    </row>
    <row r="105" spans="2:18" ht="15.75">
      <c r="B105" s="838"/>
      <c r="C105" s="841"/>
      <c r="D105" s="859"/>
      <c r="E105" s="862"/>
      <c r="F105" s="569">
        <v>5</v>
      </c>
      <c r="G105" s="570"/>
      <c r="H105" s="599" t="str">
        <f t="shared" si="2"/>
        <v>Belum Diisi</v>
      </c>
      <c r="I105" s="595" t="s">
        <v>26</v>
      </c>
      <c r="J105" s="596" t="str">
        <f>IF($D$101="Y/T","Isi Tujuan",IF($E$101=0,0,IF(I105="Y",1,IF(I105="T",0,"Isi Dulu"))))</f>
        <v>Isi Tujuan</v>
      </c>
      <c r="K105" s="595" t="s">
        <v>26</v>
      </c>
      <c r="L105" s="596" t="str">
        <f>IF($D$101="Y/T","Isi Tujuan",IF($E$101=0,0,IF(K105="Y",1,IF(K105="T",0,"Isi Dulu"))))</f>
        <v>Isi Tujuan</v>
      </c>
      <c r="M105" s="850"/>
      <c r="N105" s="853"/>
    </row>
    <row r="106" spans="2:18" s="527" customFormat="1" ht="15.75">
      <c r="B106" s="601"/>
      <c r="C106" s="581"/>
      <c r="D106" s="582"/>
      <c r="E106" s="602">
        <f>AVERAGE(E6:E105)</f>
        <v>1</v>
      </c>
      <c r="F106" s="603"/>
      <c r="G106" s="583"/>
      <c r="H106" s="602">
        <f>(IF($D6="Y/T",0,AVERAGE(H6:H10))+IF($D11="Y/T",0,AVERAGE(H11:H15))+IF($D16="Y/T",0,AVERAGE(H16:H20))+IF($D21="Y/T",0,AVERAGE(H21:H25))+IF($D26="Y/T",0,AVERAGE(H26:H30))+IF($D31="Y/T",0,AVERAGE(H31:H35))+IF($D36="Y/T",0,AVERAGE(H36:H40))+IF($D41="Y/T",0,AVERAGE(H41:H45))+IF($D46="Y/T",0,AVERAGE(H46:H50))+IF($D51="Y/T",0,AVERAGE(H51:H55))+IF($D56="Y/T",0,AVERAGE(H56:H60))+IF($D61="Y/T",0,AVERAGE(H61:H65))+IF($D66="Y/T",0,AVERAGE(H66:H70))+IF($D71="Y/T",0,AVERAGE(H71:H75))+IF($D76="Y/T",0,AVERAGE(H76:H80))+IF($D81="Y/T",0,AVERAGE(H81:H85))+IF($D86="Y/T",0,AVERAGE(H86:H90))+IF($D91="Y/T",0,AVERAGE(H91:H95))+IF($D96="Y/T",0,AVERAGE(H96:H100))+IF($D101="Y/T",0,AVERAGE(H101:H105)))/(COUNTIF($D6:$D105,"Y")+COUNTIF($D6:$D105,"T"))</f>
        <v>1</v>
      </c>
      <c r="I106" s="582"/>
      <c r="J106" s="602">
        <f>(IF($D6="Y/T",0,AVERAGE(J6:J10))+IF($D11="Y/T",0,AVERAGE(J11:J15))+IF($D16="Y/T",0,AVERAGE(J16:J20))+IF($D21="Y/T",0,AVERAGE(J21:J25))+IF($D26="Y/T",0,AVERAGE(J26:J30))+IF($D31="Y/T",0,AVERAGE(J31:J35))+IF($D36="Y/T",0,AVERAGE(J36:J40))+IF($D41="Y/T",0,AVERAGE(J41:J45))+IF($D46="Y/T",0,AVERAGE(J46:J50))+IF($D51="Y/T",0,AVERAGE(J51:J55))+IF($D56="Y/T",0,AVERAGE(J56:J60))+IF($D61="Y/T",0,AVERAGE(J61:J65))+IF($D66="Y/T",0,AVERAGE(J66:J70))+IF($D71="Y/T",0,AVERAGE(J71:J75))+IF($D76="Y/T",0,AVERAGE(J76:J80))+IF($D81="Y/T",0,AVERAGE(J81:J85))+IF($D86="Y/T",0,AVERAGE(J86:J90))+IF($D91="Y/T",0,AVERAGE(J91:J95))+IF($D96="Y/T",0,AVERAGE(J96:J100))+IF($D101="Y/T",0,AVERAGE(J101:J105)))/(COUNTIF($D6:$D105,"Y")+COUNTIF($D6:$D105,"T"))</f>
        <v>1</v>
      </c>
      <c r="K106" s="582"/>
      <c r="L106" s="602">
        <f>(IF($D6="Y/T",0,AVERAGE(L6:L10))+IF($D11="Y/T",0,AVERAGE(L11:L15))+IF($D16="Y/T",0,AVERAGE(L16:L20))+IF($D21="Y/T",0,AVERAGE(L21:L25))+IF($D26="Y/T",0,AVERAGE(L26:L30))+IF($D31="Y/T",0,AVERAGE(L31:L35))+IF($D36="Y/T",0,AVERAGE(L36:L40))+IF($D41="Y/T",0,AVERAGE(L41:L45))+IF($D46="Y/T",0,AVERAGE(L46:L50))+IF($D51="Y/T",0,AVERAGE(L51:L55))+IF($D56="Y/T",0,AVERAGE(L56:L60))+IF($D61="Y/T",0,AVERAGE(L61:L65))+IF($D66="Y/T",0,AVERAGE(L66:L70))+IF($D71="Y/T",0,AVERAGE(L71:L75))+IF($D76="Y/T",0,AVERAGE(L76:L80))+IF($D81="Y/T",0,AVERAGE(L81:L85))+IF($D86="Y/T",0,AVERAGE(L86:L90))+IF($D91="Y/T",0,AVERAGE(L91:L95))+IF($D96="Y/T",0,AVERAGE(L96:L100))+IF($D101="Y/T",0,AVERAGE(L101:L105)))/(COUNTIF($D6:$D105,"Y")+COUNTIF($D6:$D105,"T"))</f>
        <v>1</v>
      </c>
      <c r="M106" s="582"/>
      <c r="N106" s="602">
        <f>AVERAGE(N6:N105)</f>
        <v>1</v>
      </c>
    </row>
    <row r="107" spans="2:18" s="527" customFormat="1" ht="15.75">
      <c r="B107" s="864" t="s">
        <v>508</v>
      </c>
      <c r="C107" s="865"/>
      <c r="D107" s="865"/>
      <c r="E107" s="865"/>
      <c r="F107" s="865"/>
      <c r="G107" s="865"/>
      <c r="H107" s="865"/>
      <c r="I107" s="865"/>
      <c r="J107" s="866"/>
      <c r="K107" s="604"/>
      <c r="L107" s="604"/>
      <c r="M107" s="604"/>
      <c r="N107" s="604"/>
      <c r="O107" s="517"/>
      <c r="P107" s="517"/>
      <c r="Q107" s="517"/>
      <c r="R107" s="517"/>
    </row>
    <row r="108" spans="2:18" s="527" customFormat="1" ht="15.75" customHeight="1">
      <c r="B108" s="836">
        <v>1</v>
      </c>
      <c r="C108" s="839"/>
      <c r="D108" s="857" t="s">
        <v>1363</v>
      </c>
      <c r="E108" s="854">
        <f>IF(D108="Y",1,IF(D108="T",0,IF(D108="Y/T","Belum diisi","Error")))</f>
        <v>1</v>
      </c>
      <c r="F108" s="528">
        <v>1</v>
      </c>
      <c r="G108" s="529"/>
      <c r="H108" s="589">
        <f t="shared" ref="H108:H171" si="3">IF(OR(J108="Isi Dulu",L108="Isi Dulu",J108="Isi Sasaran",L108="Isi Sasaran"),"Belum Diisi",IF(SUM(J108,L108)=2,1,IF(SUM(J108,L108)=1,0,IF(SUM(J108,L108)=0,0,"Error"))))</f>
        <v>1</v>
      </c>
      <c r="I108" s="590" t="s">
        <v>1363</v>
      </c>
      <c r="J108" s="591">
        <f>IF($D$108="Y/T","Isi Sasaran",IF($E$108=0,0,IF(I108="Y",1,IF(I108="T",0,"Isi Dulu"))))</f>
        <v>1</v>
      </c>
      <c r="K108" s="590" t="s">
        <v>1363</v>
      </c>
      <c r="L108" s="591">
        <f>IF($D$108="Y/T","Isi Sasaran",IF($E$108=0,0,IF(K108="Y",1,IF(K108="T",0,"Isi Dulu"))))</f>
        <v>1</v>
      </c>
      <c r="M108" s="848" t="s">
        <v>1363</v>
      </c>
      <c r="N108" s="851">
        <f>IF(M108="Y",1,IF(M108="T",0,IF(M108="Y/T","Belum diisi","Error")))</f>
        <v>1</v>
      </c>
      <c r="O108" s="517"/>
      <c r="P108" s="517"/>
      <c r="Q108" s="517"/>
      <c r="R108" s="517"/>
    </row>
    <row r="109" spans="2:18" s="527" customFormat="1" ht="15.75">
      <c r="B109" s="837"/>
      <c r="C109" s="840"/>
      <c r="D109" s="858"/>
      <c r="E109" s="855"/>
      <c r="F109" s="549">
        <v>2</v>
      </c>
      <c r="G109" s="550"/>
      <c r="H109" s="589" t="str">
        <f t="shared" si="3"/>
        <v>Belum Diisi</v>
      </c>
      <c r="I109" s="592" t="s">
        <v>26</v>
      </c>
      <c r="J109" s="593" t="str">
        <f>IF($D$108="Y/T","Isi Sasaran",IF($E$108=0,0,IF(I109="Y",1,IF(I109="T",0,"Isi Dulu"))))</f>
        <v>Isi Dulu</v>
      </c>
      <c r="K109" s="592" t="s">
        <v>26</v>
      </c>
      <c r="L109" s="593" t="str">
        <f>IF($D$108="Y/T","Isi Sasaran",IF($E$108=0,0,IF(K109="Y",1,IF(K109="T",0,"Isi Dulu"))))</f>
        <v>Isi Dulu</v>
      </c>
      <c r="M109" s="849"/>
      <c r="N109" s="852"/>
      <c r="O109" s="517"/>
      <c r="P109" s="517"/>
      <c r="Q109" s="517"/>
      <c r="R109" s="517"/>
    </row>
    <row r="110" spans="2:18" s="527" customFormat="1" ht="15.75">
      <c r="B110" s="837"/>
      <c r="C110" s="840"/>
      <c r="D110" s="858"/>
      <c r="E110" s="855"/>
      <c r="F110" s="549">
        <v>3</v>
      </c>
      <c r="G110" s="550"/>
      <c r="H110" s="589" t="str">
        <f t="shared" si="3"/>
        <v>Belum Diisi</v>
      </c>
      <c r="I110" s="592" t="s">
        <v>26</v>
      </c>
      <c r="J110" s="593" t="str">
        <f>IF($D$108="Y/T","Isi Sasaran",IF($E$108=0,0,IF(I110="Y",1,IF(I110="T",0,"Isi Dulu"))))</f>
        <v>Isi Dulu</v>
      </c>
      <c r="K110" s="592" t="s">
        <v>26</v>
      </c>
      <c r="L110" s="593" t="str">
        <f>IF($D$108="Y/T","Isi Sasaran",IF($E$108=0,0,IF(K110="Y",1,IF(K110="T",0,"Isi Dulu"))))</f>
        <v>Isi Dulu</v>
      </c>
      <c r="M110" s="849"/>
      <c r="N110" s="852"/>
      <c r="O110" s="517"/>
      <c r="P110" s="517"/>
      <c r="Q110" s="517"/>
      <c r="R110" s="517"/>
    </row>
    <row r="111" spans="2:18" s="527" customFormat="1" ht="15.75">
      <c r="B111" s="837"/>
      <c r="C111" s="840"/>
      <c r="D111" s="858"/>
      <c r="E111" s="855"/>
      <c r="F111" s="549">
        <v>4</v>
      </c>
      <c r="G111" s="550"/>
      <c r="H111" s="589" t="str">
        <f t="shared" si="3"/>
        <v>Belum Diisi</v>
      </c>
      <c r="I111" s="592" t="s">
        <v>26</v>
      </c>
      <c r="J111" s="593" t="str">
        <f>IF($D$108="Y/T","Isi Sasaran",IF($E$108=0,0,IF(I111="Y",1,IF(I111="T",0,"Isi Dulu"))))</f>
        <v>Isi Dulu</v>
      </c>
      <c r="K111" s="592" t="s">
        <v>26</v>
      </c>
      <c r="L111" s="593" t="str">
        <f>IF($D$108="Y/T","Isi Sasaran",IF($E$108=0,0,IF(K111="Y",1,IF(K111="T",0,"Isi Dulu"))))</f>
        <v>Isi Dulu</v>
      </c>
      <c r="M111" s="849"/>
      <c r="N111" s="852"/>
      <c r="O111" s="517"/>
      <c r="P111" s="517"/>
      <c r="Q111" s="517"/>
      <c r="R111" s="517"/>
    </row>
    <row r="112" spans="2:18" s="527" customFormat="1" ht="15.75">
      <c r="B112" s="838"/>
      <c r="C112" s="841"/>
      <c r="D112" s="859"/>
      <c r="E112" s="856"/>
      <c r="F112" s="569">
        <v>5</v>
      </c>
      <c r="G112" s="570"/>
      <c r="H112" s="594" t="str">
        <f t="shared" si="3"/>
        <v>Belum Diisi</v>
      </c>
      <c r="I112" s="595" t="s">
        <v>26</v>
      </c>
      <c r="J112" s="596" t="str">
        <f>IF($D$108="Y/T","Isi Sasaran",IF($E$108=0,0,IF(I112="Y",1,IF(I112="T",0,"Isi Dulu"))))</f>
        <v>Isi Dulu</v>
      </c>
      <c r="K112" s="595" t="s">
        <v>26</v>
      </c>
      <c r="L112" s="596" t="str">
        <f>IF($D$108="Y/T","Isi Sasaran",IF($E$108=0,0,IF(K112="Y",1,IF(K112="T",0,"Isi Dulu"))))</f>
        <v>Isi Dulu</v>
      </c>
      <c r="M112" s="850"/>
      <c r="N112" s="853"/>
      <c r="O112" s="517"/>
      <c r="P112" s="517"/>
      <c r="Q112" s="517"/>
      <c r="R112" s="517"/>
    </row>
    <row r="113" spans="2:18" s="527" customFormat="1" ht="15.75" customHeight="1">
      <c r="B113" s="836">
        <v>2</v>
      </c>
      <c r="C113" s="839"/>
      <c r="D113" s="857" t="s">
        <v>26</v>
      </c>
      <c r="E113" s="854" t="str">
        <f>IF(D113="Y",1,IF(D113="T",0,IF(D113="Y/T","Belum diisi","Error")))</f>
        <v>Belum diisi</v>
      </c>
      <c r="F113" s="528">
        <v>1</v>
      </c>
      <c r="G113" s="529"/>
      <c r="H113" s="597" t="str">
        <f t="shared" si="3"/>
        <v>Belum Diisi</v>
      </c>
      <c r="I113" s="590" t="s">
        <v>26</v>
      </c>
      <c r="J113" s="591" t="str">
        <f>IF($D$113="Y/T","Isi Sasaran",IF($E$113=0,0,IF(I113="Y",1,IF(I113="T",0,"Isi Dulu"))))</f>
        <v>Isi Sasaran</v>
      </c>
      <c r="K113" s="590" t="s">
        <v>26</v>
      </c>
      <c r="L113" s="591" t="str">
        <f>IF($D$113="Y/T","Isi Sasaran",IF($E$113=0,0,IF(K113="Y",1,IF(K113="T",0,"Isi Dulu"))))</f>
        <v>Isi Sasaran</v>
      </c>
      <c r="M113" s="848" t="s">
        <v>26</v>
      </c>
      <c r="N113" s="851" t="str">
        <f>IF(M113="Y",1,IF(M113="T",0,IF(M113="Y/T","Belum diisi","Error")))</f>
        <v>Belum diisi</v>
      </c>
      <c r="O113" s="517"/>
      <c r="P113" s="517"/>
      <c r="Q113" s="517"/>
      <c r="R113" s="517"/>
    </row>
    <row r="114" spans="2:18" s="527" customFormat="1" ht="15.75">
      <c r="B114" s="837"/>
      <c r="C114" s="840"/>
      <c r="D114" s="858"/>
      <c r="E114" s="855"/>
      <c r="F114" s="549">
        <v>2</v>
      </c>
      <c r="G114" s="550"/>
      <c r="H114" s="598" t="str">
        <f t="shared" si="3"/>
        <v>Belum Diisi</v>
      </c>
      <c r="I114" s="592" t="s">
        <v>26</v>
      </c>
      <c r="J114" s="593" t="str">
        <f>IF($D$113="Y/T","Isi Sasaran",IF($E$113=0,0,IF(I114="Y",1,IF(I114="T",0,"Isi Dulu"))))</f>
        <v>Isi Sasaran</v>
      </c>
      <c r="K114" s="592" t="s">
        <v>26</v>
      </c>
      <c r="L114" s="593" t="str">
        <f>IF($D$113="Y/T","Isi Sasaran",IF($E$113=0,0,IF(K114="Y",1,IF(K114="T",0,"Isi Dulu"))))</f>
        <v>Isi Sasaran</v>
      </c>
      <c r="M114" s="849"/>
      <c r="N114" s="852"/>
      <c r="O114" s="517"/>
      <c r="P114" s="517"/>
      <c r="Q114" s="517"/>
      <c r="R114" s="517"/>
    </row>
    <row r="115" spans="2:18" s="527" customFormat="1" ht="15.75">
      <c r="B115" s="837"/>
      <c r="C115" s="840"/>
      <c r="D115" s="858"/>
      <c r="E115" s="855"/>
      <c r="F115" s="549">
        <v>3</v>
      </c>
      <c r="G115" s="550"/>
      <c r="H115" s="598" t="str">
        <f t="shared" si="3"/>
        <v>Belum Diisi</v>
      </c>
      <c r="I115" s="592" t="s">
        <v>26</v>
      </c>
      <c r="J115" s="593" t="str">
        <f>IF($D$113="Y/T","Isi Sasaran",IF($E$113=0,0,IF(I115="Y",1,IF(I115="T",0,"Isi Dulu"))))</f>
        <v>Isi Sasaran</v>
      </c>
      <c r="K115" s="592" t="s">
        <v>26</v>
      </c>
      <c r="L115" s="593" t="str">
        <f>IF($D$113="Y/T","Isi Sasaran",IF($E$113=0,0,IF(K115="Y",1,IF(K115="T",0,"Isi Dulu"))))</f>
        <v>Isi Sasaran</v>
      </c>
      <c r="M115" s="849"/>
      <c r="N115" s="852"/>
      <c r="O115" s="517"/>
      <c r="P115" s="517"/>
      <c r="Q115" s="517"/>
      <c r="R115" s="517"/>
    </row>
    <row r="116" spans="2:18" s="527" customFormat="1" ht="15.75">
      <c r="B116" s="837"/>
      <c r="C116" s="840"/>
      <c r="D116" s="858"/>
      <c r="E116" s="855"/>
      <c r="F116" s="549">
        <v>4</v>
      </c>
      <c r="G116" s="550"/>
      <c r="H116" s="598" t="str">
        <f t="shared" si="3"/>
        <v>Belum Diisi</v>
      </c>
      <c r="I116" s="592" t="s">
        <v>26</v>
      </c>
      <c r="J116" s="593" t="str">
        <f>IF($D$113="Y/T","Isi Sasaran",IF($E$113=0,0,IF(I116="Y",1,IF(I116="T",0,"Isi Dulu"))))</f>
        <v>Isi Sasaran</v>
      </c>
      <c r="K116" s="592" t="s">
        <v>26</v>
      </c>
      <c r="L116" s="593" t="str">
        <f>IF($D$113="Y/T","Isi Sasaran",IF($E$113=0,0,IF(K116="Y",1,IF(K116="T",0,"Isi Dulu"))))</f>
        <v>Isi Sasaran</v>
      </c>
      <c r="M116" s="849"/>
      <c r="N116" s="852"/>
      <c r="O116" s="517"/>
      <c r="P116" s="517"/>
      <c r="Q116" s="517"/>
      <c r="R116" s="517"/>
    </row>
    <row r="117" spans="2:18" s="527" customFormat="1" ht="15.75">
      <c r="B117" s="838"/>
      <c r="C117" s="841"/>
      <c r="D117" s="859"/>
      <c r="E117" s="856"/>
      <c r="F117" s="569">
        <v>5</v>
      </c>
      <c r="G117" s="570"/>
      <c r="H117" s="599" t="str">
        <f t="shared" si="3"/>
        <v>Belum Diisi</v>
      </c>
      <c r="I117" s="595" t="s">
        <v>26</v>
      </c>
      <c r="J117" s="596" t="str">
        <f>IF($D$113="Y/T","Isi Sasaran",IF($E$113=0,0,IF(I117="Y",1,IF(I117="T",0,"Isi Dulu"))))</f>
        <v>Isi Sasaran</v>
      </c>
      <c r="K117" s="595" t="s">
        <v>26</v>
      </c>
      <c r="L117" s="596" t="str">
        <f>IF($D$113="Y/T","Isi Sasaran",IF($E$113=0,0,IF(K117="Y",1,IF(K117="T",0,"Isi Dulu"))))</f>
        <v>Isi Sasaran</v>
      </c>
      <c r="M117" s="850"/>
      <c r="N117" s="853"/>
      <c r="O117" s="517"/>
      <c r="P117" s="517"/>
      <c r="Q117" s="517"/>
      <c r="R117" s="517"/>
    </row>
    <row r="118" spans="2:18" s="527" customFormat="1" ht="15.75" customHeight="1">
      <c r="B118" s="836">
        <v>3</v>
      </c>
      <c r="C118" s="839"/>
      <c r="D118" s="857" t="s">
        <v>26</v>
      </c>
      <c r="E118" s="854" t="str">
        <f>IF(D118="Y",1,IF(D118="T",0,IF(D118="Y/T","Belum diisi","Error")))</f>
        <v>Belum diisi</v>
      </c>
      <c r="F118" s="528">
        <v>1</v>
      </c>
      <c r="G118" s="529"/>
      <c r="H118" s="600" t="str">
        <f t="shared" si="3"/>
        <v>Belum Diisi</v>
      </c>
      <c r="I118" s="590" t="s">
        <v>26</v>
      </c>
      <c r="J118" s="591" t="str">
        <f>IF($D$118="Y/T","Isi Sasaran",IF($E$118=0,0,IF(I118="Y",1,IF(I118="T",0,"Isi Dulu"))))</f>
        <v>Isi Sasaran</v>
      </c>
      <c r="K118" s="590" t="s">
        <v>26</v>
      </c>
      <c r="L118" s="591" t="str">
        <f>IF($D$118="Y/T","Isi Sasaran",IF($E$118=0,0,IF(K118="Y",1,IF(K118="T",0,"Isi Dulu"))))</f>
        <v>Isi Sasaran</v>
      </c>
      <c r="M118" s="848" t="s">
        <v>26</v>
      </c>
      <c r="N118" s="851" t="str">
        <f>IF(M118="Y",1,IF(M118="T",0,IF(M118="Y/T","Belum diisi","Error")))</f>
        <v>Belum diisi</v>
      </c>
      <c r="O118" s="517"/>
      <c r="P118" s="517"/>
      <c r="Q118" s="517"/>
      <c r="R118" s="517"/>
    </row>
    <row r="119" spans="2:18" s="527" customFormat="1" ht="15.75">
      <c r="B119" s="837"/>
      <c r="C119" s="840"/>
      <c r="D119" s="858"/>
      <c r="E119" s="855"/>
      <c r="F119" s="549">
        <v>2</v>
      </c>
      <c r="G119" s="550"/>
      <c r="H119" s="598" t="str">
        <f t="shared" si="3"/>
        <v>Belum Diisi</v>
      </c>
      <c r="I119" s="592" t="s">
        <v>26</v>
      </c>
      <c r="J119" s="593" t="str">
        <f>IF($D$118="Y/T","Isi Sasaran",IF($E$118=0,0,IF(I119="Y",1,IF(I119="T",0,"Isi Dulu"))))</f>
        <v>Isi Sasaran</v>
      </c>
      <c r="K119" s="592" t="s">
        <v>26</v>
      </c>
      <c r="L119" s="593" t="str">
        <f>IF($D$118="Y/T","Isi Sasaran",IF($E$118=0,0,IF(K119="Y",1,IF(K119="T",0,"Isi Dulu"))))</f>
        <v>Isi Sasaran</v>
      </c>
      <c r="M119" s="849"/>
      <c r="N119" s="852"/>
      <c r="O119" s="517"/>
      <c r="P119" s="517"/>
      <c r="Q119" s="517"/>
      <c r="R119" s="517"/>
    </row>
    <row r="120" spans="2:18" s="527" customFormat="1" ht="15.75">
      <c r="B120" s="837"/>
      <c r="C120" s="840"/>
      <c r="D120" s="858"/>
      <c r="E120" s="855"/>
      <c r="F120" s="549">
        <v>3</v>
      </c>
      <c r="G120" s="550"/>
      <c r="H120" s="598" t="str">
        <f t="shared" si="3"/>
        <v>Belum Diisi</v>
      </c>
      <c r="I120" s="592" t="s">
        <v>26</v>
      </c>
      <c r="J120" s="593" t="str">
        <f>IF($D$118="Y/T","Isi Sasaran",IF($E$118=0,0,IF(I120="Y",1,IF(I120="T",0,"Isi Dulu"))))</f>
        <v>Isi Sasaran</v>
      </c>
      <c r="K120" s="592" t="s">
        <v>26</v>
      </c>
      <c r="L120" s="593" t="str">
        <f>IF($D$118="Y/T","Isi Sasaran",IF($E$118=0,0,IF(K120="Y",1,IF(K120="T",0,"Isi Dulu"))))</f>
        <v>Isi Sasaran</v>
      </c>
      <c r="M120" s="849"/>
      <c r="N120" s="852"/>
      <c r="O120" s="517"/>
      <c r="P120" s="517"/>
      <c r="Q120" s="517"/>
      <c r="R120" s="517"/>
    </row>
    <row r="121" spans="2:18" s="527" customFormat="1" ht="15.75">
      <c r="B121" s="837"/>
      <c r="C121" s="840"/>
      <c r="D121" s="858"/>
      <c r="E121" s="855"/>
      <c r="F121" s="549">
        <v>4</v>
      </c>
      <c r="G121" s="550"/>
      <c r="H121" s="598" t="str">
        <f t="shared" si="3"/>
        <v>Belum Diisi</v>
      </c>
      <c r="I121" s="592" t="s">
        <v>26</v>
      </c>
      <c r="J121" s="593" t="str">
        <f>IF($D$118="Y/T","Isi Sasaran",IF($E$118=0,0,IF(I121="Y",1,IF(I121="T",0,"Isi Dulu"))))</f>
        <v>Isi Sasaran</v>
      </c>
      <c r="K121" s="592" t="s">
        <v>26</v>
      </c>
      <c r="L121" s="593" t="str">
        <f>IF($D$118="Y/T","Isi Sasaran",IF($E$118=0,0,IF(K121="Y",1,IF(K121="T",0,"Isi Dulu"))))</f>
        <v>Isi Sasaran</v>
      </c>
      <c r="M121" s="849"/>
      <c r="N121" s="852"/>
      <c r="O121" s="517"/>
      <c r="P121" s="517"/>
      <c r="Q121" s="517"/>
      <c r="R121" s="517"/>
    </row>
    <row r="122" spans="2:18" s="527" customFormat="1" ht="15.75">
      <c r="B122" s="838"/>
      <c r="C122" s="841"/>
      <c r="D122" s="859"/>
      <c r="E122" s="856"/>
      <c r="F122" s="569">
        <v>5</v>
      </c>
      <c r="G122" s="570"/>
      <c r="H122" s="599" t="str">
        <f t="shared" si="3"/>
        <v>Belum Diisi</v>
      </c>
      <c r="I122" s="595" t="s">
        <v>26</v>
      </c>
      <c r="J122" s="596" t="str">
        <f>IF($D$118="Y/T","Isi Sasaran",IF($E$118=0,0,IF(I122="Y",1,IF(I122="T",0,"Isi Dulu"))))</f>
        <v>Isi Sasaran</v>
      </c>
      <c r="K122" s="595" t="s">
        <v>26</v>
      </c>
      <c r="L122" s="596" t="str">
        <f>IF($D$118="Y/T","Isi Sasaran",IF($E$118=0,0,IF(K122="Y",1,IF(K122="T",0,"Isi Dulu"))))</f>
        <v>Isi Sasaran</v>
      </c>
      <c r="M122" s="850"/>
      <c r="N122" s="853"/>
      <c r="O122" s="517"/>
      <c r="P122" s="517"/>
      <c r="Q122" s="517"/>
      <c r="R122" s="517"/>
    </row>
    <row r="123" spans="2:18" s="527" customFormat="1" ht="15.75" customHeight="1">
      <c r="B123" s="836">
        <v>4</v>
      </c>
      <c r="C123" s="839"/>
      <c r="D123" s="857" t="s">
        <v>26</v>
      </c>
      <c r="E123" s="854" t="str">
        <f>IF(D123="Y",1,IF(D123="T",0,IF(D123="Y/T","Belum diisi","Error")))</f>
        <v>Belum diisi</v>
      </c>
      <c r="F123" s="528">
        <v>1</v>
      </c>
      <c r="G123" s="529"/>
      <c r="H123" s="600" t="str">
        <f t="shared" si="3"/>
        <v>Belum Diisi</v>
      </c>
      <c r="I123" s="590" t="s">
        <v>26</v>
      </c>
      <c r="J123" s="591" t="str">
        <f>IF($D$123="Y/T","Isi Sasaran",IF($E$123=0,0,IF(I123="Y",1,IF(I123="T",0,"Isi Dulu"))))</f>
        <v>Isi Sasaran</v>
      </c>
      <c r="K123" s="590" t="s">
        <v>26</v>
      </c>
      <c r="L123" s="591" t="str">
        <f>IF($D$123="Y/T","Isi Sasaran",IF($E$123=0,0,IF(K123="Y",1,IF(K123="T",0,"Isi Dulu"))))</f>
        <v>Isi Sasaran</v>
      </c>
      <c r="M123" s="848" t="s">
        <v>26</v>
      </c>
      <c r="N123" s="851" t="str">
        <f>IF(M123="Y",1,IF(M123="T",0,IF(M123="Y/T","Belum diisi","Error")))</f>
        <v>Belum diisi</v>
      </c>
      <c r="O123" s="517"/>
      <c r="P123" s="517"/>
      <c r="Q123" s="517"/>
      <c r="R123" s="517"/>
    </row>
    <row r="124" spans="2:18" s="527" customFormat="1" ht="15.75">
      <c r="B124" s="837"/>
      <c r="C124" s="840"/>
      <c r="D124" s="858"/>
      <c r="E124" s="855"/>
      <c r="F124" s="549">
        <v>2</v>
      </c>
      <c r="G124" s="550"/>
      <c r="H124" s="598" t="str">
        <f t="shared" si="3"/>
        <v>Belum Diisi</v>
      </c>
      <c r="I124" s="592" t="s">
        <v>26</v>
      </c>
      <c r="J124" s="593" t="str">
        <f>IF($D$123="Y/T","Isi Sasaran",IF($E$123=0,0,IF(I124="Y",1,IF(I124="T",0,"Isi Dulu"))))</f>
        <v>Isi Sasaran</v>
      </c>
      <c r="K124" s="592" t="s">
        <v>26</v>
      </c>
      <c r="L124" s="593" t="str">
        <f>IF($D$123="Y/T","Isi Sasaran",IF($E$123=0,0,IF(K124="Y",1,IF(K124="T",0,"Isi Dulu"))))</f>
        <v>Isi Sasaran</v>
      </c>
      <c r="M124" s="849"/>
      <c r="N124" s="852"/>
      <c r="O124" s="517"/>
      <c r="P124" s="517"/>
      <c r="Q124" s="517"/>
      <c r="R124" s="517"/>
    </row>
    <row r="125" spans="2:18" s="527" customFormat="1" ht="15.75">
      <c r="B125" s="837"/>
      <c r="C125" s="840"/>
      <c r="D125" s="858"/>
      <c r="E125" s="855"/>
      <c r="F125" s="549">
        <v>3</v>
      </c>
      <c r="G125" s="550"/>
      <c r="H125" s="598" t="str">
        <f t="shared" si="3"/>
        <v>Belum Diisi</v>
      </c>
      <c r="I125" s="592" t="s">
        <v>26</v>
      </c>
      <c r="J125" s="593" t="str">
        <f>IF($D$123="Y/T","Isi Sasaran",IF($E$123=0,0,IF(I125="Y",1,IF(I125="T",0,"Isi Dulu"))))</f>
        <v>Isi Sasaran</v>
      </c>
      <c r="K125" s="592" t="s">
        <v>26</v>
      </c>
      <c r="L125" s="593" t="str">
        <f>IF($D$123="Y/T","Isi Sasaran",IF($E$123=0,0,IF(K125="Y",1,IF(K125="T",0,"Isi Dulu"))))</f>
        <v>Isi Sasaran</v>
      </c>
      <c r="M125" s="849"/>
      <c r="N125" s="852"/>
      <c r="O125" s="517"/>
      <c r="P125" s="517"/>
      <c r="Q125" s="517"/>
      <c r="R125" s="517"/>
    </row>
    <row r="126" spans="2:18" s="527" customFormat="1" ht="15.75">
      <c r="B126" s="837"/>
      <c r="C126" s="840"/>
      <c r="D126" s="858"/>
      <c r="E126" s="855"/>
      <c r="F126" s="549">
        <v>4</v>
      </c>
      <c r="G126" s="550"/>
      <c r="H126" s="598" t="str">
        <f t="shared" si="3"/>
        <v>Belum Diisi</v>
      </c>
      <c r="I126" s="592" t="s">
        <v>26</v>
      </c>
      <c r="J126" s="593" t="str">
        <f>IF($D$123="Y/T","Isi Sasaran",IF($E$123=0,0,IF(I126="Y",1,IF(I126="T",0,"Isi Dulu"))))</f>
        <v>Isi Sasaran</v>
      </c>
      <c r="K126" s="592" t="s">
        <v>26</v>
      </c>
      <c r="L126" s="593" t="str">
        <f>IF($D$123="Y/T","Isi Sasaran",IF($E$123=0,0,IF(K126="Y",1,IF(K126="T",0,"Isi Dulu"))))</f>
        <v>Isi Sasaran</v>
      </c>
      <c r="M126" s="849"/>
      <c r="N126" s="852"/>
      <c r="O126" s="517"/>
      <c r="P126" s="517"/>
      <c r="Q126" s="517"/>
      <c r="R126" s="517"/>
    </row>
    <row r="127" spans="2:18" s="527" customFormat="1" ht="15.75">
      <c r="B127" s="838"/>
      <c r="C127" s="841"/>
      <c r="D127" s="859"/>
      <c r="E127" s="856"/>
      <c r="F127" s="569">
        <v>5</v>
      </c>
      <c r="G127" s="570"/>
      <c r="H127" s="599" t="str">
        <f t="shared" si="3"/>
        <v>Belum Diisi</v>
      </c>
      <c r="I127" s="595" t="s">
        <v>26</v>
      </c>
      <c r="J127" s="596" t="str">
        <f>IF($D$123="Y/T","Isi Sasaran",IF($E$123=0,0,IF(I127="Y",1,IF(I127="T",0,"Isi Dulu"))))</f>
        <v>Isi Sasaran</v>
      </c>
      <c r="K127" s="595" t="s">
        <v>26</v>
      </c>
      <c r="L127" s="596" t="str">
        <f>IF($D$123="Y/T","Isi Sasaran",IF($E$123=0,0,IF(K127="Y",1,IF(K127="T",0,"Isi Dulu"))))</f>
        <v>Isi Sasaran</v>
      </c>
      <c r="M127" s="850"/>
      <c r="N127" s="853"/>
      <c r="O127" s="517"/>
      <c r="P127" s="517"/>
      <c r="Q127" s="517"/>
      <c r="R127" s="517"/>
    </row>
    <row r="128" spans="2:18" s="527" customFormat="1" ht="15.75" customHeight="1">
      <c r="B128" s="836">
        <v>5</v>
      </c>
      <c r="C128" s="839"/>
      <c r="D128" s="857" t="s">
        <v>26</v>
      </c>
      <c r="E128" s="854" t="str">
        <f>IF(D128="Y",1,IF(D128="T",0,IF(D128="Y/T","Belum diisi","Error")))</f>
        <v>Belum diisi</v>
      </c>
      <c r="F128" s="528">
        <v>1</v>
      </c>
      <c r="G128" s="529"/>
      <c r="H128" s="600" t="str">
        <f t="shared" si="3"/>
        <v>Belum Diisi</v>
      </c>
      <c r="I128" s="590" t="s">
        <v>26</v>
      </c>
      <c r="J128" s="591" t="str">
        <f>IF($D$128="Y/T","Isi Sasaran",IF($E$128=0,0,IF(I128="Y",1,IF(I128="T",0,"Isi Dulu"))))</f>
        <v>Isi Sasaran</v>
      </c>
      <c r="K128" s="590" t="s">
        <v>26</v>
      </c>
      <c r="L128" s="591" t="str">
        <f>IF($D$128="Y/T","Isi Sasaran",IF($E$128=0,0,IF(K128="Y",1,IF(K128="T",0,"Isi Dulu"))))</f>
        <v>Isi Sasaran</v>
      </c>
      <c r="M128" s="848" t="s">
        <v>26</v>
      </c>
      <c r="N128" s="851" t="str">
        <f>IF(M128="Y",1,IF(M128="T",0,IF(M128="Y/T","Belum diisi","Error")))</f>
        <v>Belum diisi</v>
      </c>
      <c r="O128" s="517"/>
      <c r="P128" s="517"/>
      <c r="Q128" s="517"/>
      <c r="R128" s="517"/>
    </row>
    <row r="129" spans="2:18" s="527" customFormat="1" ht="15.75">
      <c r="B129" s="837"/>
      <c r="C129" s="840"/>
      <c r="D129" s="858"/>
      <c r="E129" s="855"/>
      <c r="F129" s="549">
        <v>2</v>
      </c>
      <c r="G129" s="550"/>
      <c r="H129" s="598" t="str">
        <f t="shared" si="3"/>
        <v>Belum Diisi</v>
      </c>
      <c r="I129" s="592" t="s">
        <v>26</v>
      </c>
      <c r="J129" s="593" t="str">
        <f>IF($D$128="Y/T","Isi Sasaran",IF($E$128=0,0,IF(I129="Y",1,IF(I129="T",0,"Isi Dulu"))))</f>
        <v>Isi Sasaran</v>
      </c>
      <c r="K129" s="592" t="s">
        <v>26</v>
      </c>
      <c r="L129" s="593" t="str">
        <f>IF($D$128="Y/T","Isi Sasaran",IF($E$128=0,0,IF(K129="Y",1,IF(K129="T",0,"Isi Dulu"))))</f>
        <v>Isi Sasaran</v>
      </c>
      <c r="M129" s="849"/>
      <c r="N129" s="852"/>
      <c r="O129" s="517"/>
      <c r="P129" s="517"/>
      <c r="Q129" s="517"/>
      <c r="R129" s="517"/>
    </row>
    <row r="130" spans="2:18" s="527" customFormat="1" ht="15.75">
      <c r="B130" s="837"/>
      <c r="C130" s="840"/>
      <c r="D130" s="858"/>
      <c r="E130" s="855"/>
      <c r="F130" s="549">
        <v>3</v>
      </c>
      <c r="G130" s="550"/>
      <c r="H130" s="598" t="str">
        <f t="shared" si="3"/>
        <v>Belum Diisi</v>
      </c>
      <c r="I130" s="592" t="s">
        <v>26</v>
      </c>
      <c r="J130" s="593" t="str">
        <f>IF($D$128="Y/T","Isi Sasaran",IF($E$128=0,0,IF(I130="Y",1,IF(I130="T",0,"Isi Dulu"))))</f>
        <v>Isi Sasaran</v>
      </c>
      <c r="K130" s="592" t="s">
        <v>26</v>
      </c>
      <c r="L130" s="593" t="str">
        <f>IF($D$128="Y/T","Isi Sasaran",IF($E$128=0,0,IF(K130="Y",1,IF(K130="T",0,"Isi Dulu"))))</f>
        <v>Isi Sasaran</v>
      </c>
      <c r="M130" s="849"/>
      <c r="N130" s="852"/>
      <c r="O130" s="517"/>
      <c r="P130" s="517"/>
      <c r="Q130" s="517"/>
      <c r="R130" s="517"/>
    </row>
    <row r="131" spans="2:18" s="527" customFormat="1" ht="15.75">
      <c r="B131" s="837"/>
      <c r="C131" s="840"/>
      <c r="D131" s="858"/>
      <c r="E131" s="855"/>
      <c r="F131" s="549">
        <v>4</v>
      </c>
      <c r="G131" s="550"/>
      <c r="H131" s="598" t="str">
        <f t="shared" si="3"/>
        <v>Belum Diisi</v>
      </c>
      <c r="I131" s="592" t="s">
        <v>26</v>
      </c>
      <c r="J131" s="593" t="str">
        <f>IF($D$128="Y/T","Isi Sasaran",IF($E$128=0,0,IF(I131="Y",1,IF(I131="T",0,"Isi Dulu"))))</f>
        <v>Isi Sasaran</v>
      </c>
      <c r="K131" s="592" t="s">
        <v>26</v>
      </c>
      <c r="L131" s="593" t="str">
        <f>IF($D$128="Y/T","Isi Sasaran",IF($E$128=0,0,IF(K131="Y",1,IF(K131="T",0,"Isi Dulu"))))</f>
        <v>Isi Sasaran</v>
      </c>
      <c r="M131" s="849"/>
      <c r="N131" s="852"/>
      <c r="O131" s="517"/>
      <c r="P131" s="517"/>
      <c r="Q131" s="517"/>
      <c r="R131" s="517"/>
    </row>
    <row r="132" spans="2:18" s="527" customFormat="1" ht="15.75">
      <c r="B132" s="838"/>
      <c r="C132" s="841"/>
      <c r="D132" s="859"/>
      <c r="E132" s="856"/>
      <c r="F132" s="569">
        <v>5</v>
      </c>
      <c r="G132" s="570"/>
      <c r="H132" s="599" t="str">
        <f t="shared" si="3"/>
        <v>Belum Diisi</v>
      </c>
      <c r="I132" s="595" t="s">
        <v>26</v>
      </c>
      <c r="J132" s="596" t="str">
        <f>IF($D$128="Y/T","Isi Sasaran",IF($E$128=0,0,IF(I132="Y",1,IF(I132="T",0,"Isi Dulu"))))</f>
        <v>Isi Sasaran</v>
      </c>
      <c r="K132" s="595" t="s">
        <v>26</v>
      </c>
      <c r="L132" s="596" t="str">
        <f>IF($D$128="Y/T","Isi Sasaran",IF($E$128=0,0,IF(K132="Y",1,IF(K132="T",0,"Isi Dulu"))))</f>
        <v>Isi Sasaran</v>
      </c>
      <c r="M132" s="850"/>
      <c r="N132" s="853"/>
      <c r="O132" s="517"/>
      <c r="P132" s="517"/>
      <c r="Q132" s="517"/>
      <c r="R132" s="517"/>
    </row>
    <row r="133" spans="2:18" s="527" customFormat="1" ht="15.75" customHeight="1">
      <c r="B133" s="836">
        <v>6</v>
      </c>
      <c r="C133" s="839"/>
      <c r="D133" s="857" t="s">
        <v>26</v>
      </c>
      <c r="E133" s="854" t="str">
        <f>IF(D133="Y",1,IF(D133="T",0,IF(D133="Y/T","Belum diisi","Error")))</f>
        <v>Belum diisi</v>
      </c>
      <c r="F133" s="528">
        <v>1</v>
      </c>
      <c r="G133" s="529"/>
      <c r="H133" s="600" t="str">
        <f t="shared" si="3"/>
        <v>Belum Diisi</v>
      </c>
      <c r="I133" s="590" t="s">
        <v>26</v>
      </c>
      <c r="J133" s="591" t="str">
        <f>IF($D$133="Y/T","Isi Sasaran",IF($E$133=0,0,IF(I133="Y",1,IF(I133="T",0,"Isi Dulu"))))</f>
        <v>Isi Sasaran</v>
      </c>
      <c r="K133" s="590" t="s">
        <v>26</v>
      </c>
      <c r="L133" s="591" t="str">
        <f>IF($D$133="Y/T","Isi Sasaran",IF($E$133=0,0,IF(K133="Y",1,IF(K133="T",0,"Isi Dulu"))))</f>
        <v>Isi Sasaran</v>
      </c>
      <c r="M133" s="848" t="s">
        <v>26</v>
      </c>
      <c r="N133" s="851" t="str">
        <f>IF(M133="Y",1,IF(M133="T",0,IF(M133="Y/T","Belum diisi","Error")))</f>
        <v>Belum diisi</v>
      </c>
      <c r="O133" s="517"/>
      <c r="P133" s="517"/>
      <c r="Q133" s="517"/>
      <c r="R133" s="517"/>
    </row>
    <row r="134" spans="2:18" s="527" customFormat="1" ht="15.75">
      <c r="B134" s="837"/>
      <c r="C134" s="840"/>
      <c r="D134" s="858"/>
      <c r="E134" s="855"/>
      <c r="F134" s="549">
        <v>2</v>
      </c>
      <c r="G134" s="550"/>
      <c r="H134" s="598" t="str">
        <f t="shared" si="3"/>
        <v>Belum Diisi</v>
      </c>
      <c r="I134" s="592" t="s">
        <v>26</v>
      </c>
      <c r="J134" s="593" t="str">
        <f>IF($D$133="Y/T","Isi Sasaran",IF($E$133=0,0,IF(I134="Y",1,IF(I134="T",0,"Isi Dulu"))))</f>
        <v>Isi Sasaran</v>
      </c>
      <c r="K134" s="592" t="s">
        <v>26</v>
      </c>
      <c r="L134" s="593" t="str">
        <f>IF($D$133="Y/T","Isi Sasaran",IF($E$133=0,0,IF(K134="Y",1,IF(K134="T",0,"Isi Dulu"))))</f>
        <v>Isi Sasaran</v>
      </c>
      <c r="M134" s="849"/>
      <c r="N134" s="852"/>
      <c r="O134" s="517"/>
      <c r="P134" s="517"/>
      <c r="Q134" s="517"/>
      <c r="R134" s="517"/>
    </row>
    <row r="135" spans="2:18" s="527" customFormat="1" ht="15.75">
      <c r="B135" s="837"/>
      <c r="C135" s="840"/>
      <c r="D135" s="858"/>
      <c r="E135" s="855"/>
      <c r="F135" s="549">
        <v>3</v>
      </c>
      <c r="G135" s="550"/>
      <c r="H135" s="598" t="str">
        <f t="shared" si="3"/>
        <v>Belum Diisi</v>
      </c>
      <c r="I135" s="592" t="s">
        <v>26</v>
      </c>
      <c r="J135" s="593" t="str">
        <f>IF($D$133="Y/T","Isi Sasaran",IF($E$133=0,0,IF(I135="Y",1,IF(I135="T",0,"Isi Dulu"))))</f>
        <v>Isi Sasaran</v>
      </c>
      <c r="K135" s="592" t="s">
        <v>26</v>
      </c>
      <c r="L135" s="593" t="str">
        <f>IF($D$133="Y/T","Isi Sasaran",IF($E$133=0,0,IF(K135="Y",1,IF(K135="T",0,"Isi Dulu"))))</f>
        <v>Isi Sasaran</v>
      </c>
      <c r="M135" s="849"/>
      <c r="N135" s="852"/>
      <c r="O135" s="517"/>
      <c r="P135" s="517"/>
      <c r="Q135" s="517"/>
      <c r="R135" s="517"/>
    </row>
    <row r="136" spans="2:18" s="527" customFormat="1" ht="15.75">
      <c r="B136" s="837"/>
      <c r="C136" s="840"/>
      <c r="D136" s="858"/>
      <c r="E136" s="855"/>
      <c r="F136" s="549">
        <v>4</v>
      </c>
      <c r="G136" s="550"/>
      <c r="H136" s="598" t="str">
        <f t="shared" si="3"/>
        <v>Belum Diisi</v>
      </c>
      <c r="I136" s="592" t="s">
        <v>26</v>
      </c>
      <c r="J136" s="593" t="str">
        <f>IF($D$133="Y/T","Isi Sasaran",IF($E$133=0,0,IF(I136="Y",1,IF(I136="T",0,"Isi Dulu"))))</f>
        <v>Isi Sasaran</v>
      </c>
      <c r="K136" s="592" t="s">
        <v>26</v>
      </c>
      <c r="L136" s="593" t="str">
        <f>IF($D$133="Y/T","Isi Sasaran",IF($E$133=0,0,IF(K136="Y",1,IF(K136="T",0,"Isi Dulu"))))</f>
        <v>Isi Sasaran</v>
      </c>
      <c r="M136" s="849"/>
      <c r="N136" s="852"/>
      <c r="O136" s="517"/>
      <c r="P136" s="517"/>
      <c r="Q136" s="517"/>
      <c r="R136" s="517"/>
    </row>
    <row r="137" spans="2:18" s="527" customFormat="1" ht="15.75">
      <c r="B137" s="838"/>
      <c r="C137" s="841"/>
      <c r="D137" s="859"/>
      <c r="E137" s="856"/>
      <c r="F137" s="569">
        <v>5</v>
      </c>
      <c r="G137" s="570"/>
      <c r="H137" s="599" t="str">
        <f t="shared" si="3"/>
        <v>Belum Diisi</v>
      </c>
      <c r="I137" s="595" t="s">
        <v>26</v>
      </c>
      <c r="J137" s="596" t="str">
        <f>IF($D$133="Y/T","Isi Sasaran",IF($E$133=0,0,IF(I137="Y",1,IF(I137="T",0,"Isi Dulu"))))</f>
        <v>Isi Sasaran</v>
      </c>
      <c r="K137" s="595" t="s">
        <v>26</v>
      </c>
      <c r="L137" s="596" t="str">
        <f>IF($D$133="Y/T","Isi Sasaran",IF($E$133=0,0,IF(K137="Y",1,IF(K137="T",0,"Isi Dulu"))))</f>
        <v>Isi Sasaran</v>
      </c>
      <c r="M137" s="850"/>
      <c r="N137" s="853"/>
      <c r="O137" s="517"/>
      <c r="P137" s="517"/>
      <c r="Q137" s="517"/>
      <c r="R137" s="517"/>
    </row>
    <row r="138" spans="2:18" s="527" customFormat="1" ht="15.75" customHeight="1">
      <c r="B138" s="836">
        <v>7</v>
      </c>
      <c r="C138" s="839"/>
      <c r="D138" s="857" t="s">
        <v>26</v>
      </c>
      <c r="E138" s="854" t="str">
        <f>IF(D138="Y",1,IF(D138="T",0,IF(D138="Y/T","Belum diisi","Error")))</f>
        <v>Belum diisi</v>
      </c>
      <c r="F138" s="528">
        <v>1</v>
      </c>
      <c r="G138" s="529"/>
      <c r="H138" s="600" t="str">
        <f t="shared" si="3"/>
        <v>Belum Diisi</v>
      </c>
      <c r="I138" s="590" t="s">
        <v>26</v>
      </c>
      <c r="J138" s="591" t="str">
        <f>IF($D$138="Y/T","Isi Sasaran",IF($E$138=0,0,IF(I138="Y",1,IF(I138="T",0,"Isi Dulu"))))</f>
        <v>Isi Sasaran</v>
      </c>
      <c r="K138" s="590" t="s">
        <v>26</v>
      </c>
      <c r="L138" s="591" t="str">
        <f>IF($D$138="Y/T","Isi Sasaran",IF($E$138=0,0,IF(K138="Y",1,IF(K138="T",0,"Isi Dulu"))))</f>
        <v>Isi Sasaran</v>
      </c>
      <c r="M138" s="848" t="s">
        <v>26</v>
      </c>
      <c r="N138" s="851" t="str">
        <f>IF(M138="Y",1,IF(M138="T",0,IF(M138="Y/T","Belum diisi","Error")))</f>
        <v>Belum diisi</v>
      </c>
      <c r="O138" s="517"/>
      <c r="P138" s="517"/>
      <c r="Q138" s="517"/>
      <c r="R138" s="517"/>
    </row>
    <row r="139" spans="2:18" s="527" customFormat="1" ht="15.75">
      <c r="B139" s="837"/>
      <c r="C139" s="840"/>
      <c r="D139" s="858"/>
      <c r="E139" s="855"/>
      <c r="F139" s="549">
        <v>2</v>
      </c>
      <c r="G139" s="550"/>
      <c r="H139" s="598" t="str">
        <f t="shared" si="3"/>
        <v>Belum Diisi</v>
      </c>
      <c r="I139" s="592" t="s">
        <v>26</v>
      </c>
      <c r="J139" s="593" t="str">
        <f>IF($D$138="Y/T","Isi Sasaran",IF($E$138=0,0,IF(I139="Y",1,IF(I139="T",0,"Isi Dulu"))))</f>
        <v>Isi Sasaran</v>
      </c>
      <c r="K139" s="592" t="s">
        <v>26</v>
      </c>
      <c r="L139" s="593" t="str">
        <f>IF($D$138="Y/T","Isi Sasaran",IF($E$138=0,0,IF(K139="Y",1,IF(K139="T",0,"Isi Dulu"))))</f>
        <v>Isi Sasaran</v>
      </c>
      <c r="M139" s="849"/>
      <c r="N139" s="852"/>
      <c r="O139" s="517"/>
      <c r="P139" s="517"/>
      <c r="Q139" s="517"/>
      <c r="R139" s="517"/>
    </row>
    <row r="140" spans="2:18" s="527" customFormat="1" ht="15.75">
      <c r="B140" s="837"/>
      <c r="C140" s="840"/>
      <c r="D140" s="858"/>
      <c r="E140" s="855"/>
      <c r="F140" s="549">
        <v>3</v>
      </c>
      <c r="G140" s="550"/>
      <c r="H140" s="598" t="str">
        <f t="shared" si="3"/>
        <v>Belum Diisi</v>
      </c>
      <c r="I140" s="592" t="s">
        <v>26</v>
      </c>
      <c r="J140" s="593" t="str">
        <f>IF($D$138="Y/T","Isi Sasaran",IF($E$138=0,0,IF(I140="Y",1,IF(I140="T",0,"Isi Dulu"))))</f>
        <v>Isi Sasaran</v>
      </c>
      <c r="K140" s="592" t="s">
        <v>26</v>
      </c>
      <c r="L140" s="593" t="str">
        <f>IF($D$138="Y/T","Isi Sasaran",IF($E$138=0,0,IF(K140="Y",1,IF(K140="T",0,"Isi Dulu"))))</f>
        <v>Isi Sasaran</v>
      </c>
      <c r="M140" s="849"/>
      <c r="N140" s="852"/>
      <c r="O140" s="517"/>
      <c r="P140" s="517"/>
      <c r="Q140" s="517"/>
      <c r="R140" s="517"/>
    </row>
    <row r="141" spans="2:18" s="527" customFormat="1" ht="15.75">
      <c r="B141" s="837"/>
      <c r="C141" s="840"/>
      <c r="D141" s="858"/>
      <c r="E141" s="855"/>
      <c r="F141" s="549">
        <v>4</v>
      </c>
      <c r="G141" s="550"/>
      <c r="H141" s="598" t="str">
        <f t="shared" si="3"/>
        <v>Belum Diisi</v>
      </c>
      <c r="I141" s="592" t="s">
        <v>26</v>
      </c>
      <c r="J141" s="593" t="str">
        <f>IF($D$138="Y/T","Isi Sasaran",IF($E$138=0,0,IF(I141="Y",1,IF(I141="T",0,"Isi Dulu"))))</f>
        <v>Isi Sasaran</v>
      </c>
      <c r="K141" s="592" t="s">
        <v>26</v>
      </c>
      <c r="L141" s="593" t="str">
        <f>IF($D$138="Y/T","Isi Sasaran",IF($E$138=0,0,IF(K141="Y",1,IF(K141="T",0,"Isi Dulu"))))</f>
        <v>Isi Sasaran</v>
      </c>
      <c r="M141" s="849"/>
      <c r="N141" s="852"/>
      <c r="O141" s="517"/>
      <c r="P141" s="517"/>
      <c r="Q141" s="517"/>
      <c r="R141" s="517"/>
    </row>
    <row r="142" spans="2:18" s="527" customFormat="1" ht="15.75">
      <c r="B142" s="838"/>
      <c r="C142" s="841"/>
      <c r="D142" s="859"/>
      <c r="E142" s="856"/>
      <c r="F142" s="569">
        <v>5</v>
      </c>
      <c r="G142" s="570"/>
      <c r="H142" s="599" t="str">
        <f t="shared" si="3"/>
        <v>Belum Diisi</v>
      </c>
      <c r="I142" s="595" t="s">
        <v>26</v>
      </c>
      <c r="J142" s="596" t="str">
        <f>IF($D$138="Y/T","Isi Sasaran",IF($E$138=0,0,IF(I142="Y",1,IF(I142="T",0,"Isi Dulu"))))</f>
        <v>Isi Sasaran</v>
      </c>
      <c r="K142" s="595" t="s">
        <v>26</v>
      </c>
      <c r="L142" s="596" t="str">
        <f>IF($D$138="Y/T","Isi Sasaran",IF($E$138=0,0,IF(K142="Y",1,IF(K142="T",0,"Isi Dulu"))))</f>
        <v>Isi Sasaran</v>
      </c>
      <c r="M142" s="850"/>
      <c r="N142" s="853"/>
      <c r="O142" s="517"/>
      <c r="P142" s="517"/>
      <c r="Q142" s="517"/>
      <c r="R142" s="517"/>
    </row>
    <row r="143" spans="2:18" s="527" customFormat="1" ht="15.75" customHeight="1">
      <c r="B143" s="836">
        <v>8</v>
      </c>
      <c r="C143" s="839"/>
      <c r="D143" s="857" t="s">
        <v>26</v>
      </c>
      <c r="E143" s="854" t="str">
        <f>IF(D143="Y",1,IF(D143="T",0,IF(D143="Y/T","Belum diisi","Error")))</f>
        <v>Belum diisi</v>
      </c>
      <c r="F143" s="528">
        <v>1</v>
      </c>
      <c r="G143" s="529"/>
      <c r="H143" s="600" t="str">
        <f t="shared" si="3"/>
        <v>Belum Diisi</v>
      </c>
      <c r="I143" s="590" t="s">
        <v>26</v>
      </c>
      <c r="J143" s="591" t="str">
        <f>IF($D$143="Y/T","Isi Sasaran",IF($E$143=0,0,IF(I143="Y",1,IF(I143="T",0,"Isi Dulu"))))</f>
        <v>Isi Sasaran</v>
      </c>
      <c r="K143" s="590" t="s">
        <v>26</v>
      </c>
      <c r="L143" s="591" t="str">
        <f>IF($D$143="Y/T","Isi Sasaran",IF($E$143=0,0,IF(K143="Y",1,IF(K143="T",0,"Isi Dulu"))))</f>
        <v>Isi Sasaran</v>
      </c>
      <c r="M143" s="848" t="s">
        <v>26</v>
      </c>
      <c r="N143" s="851" t="str">
        <f>IF(M143="Y",1,IF(M143="T",0,IF(M143="Y/T","Belum diisi","Error")))</f>
        <v>Belum diisi</v>
      </c>
      <c r="O143" s="517"/>
      <c r="P143" s="517"/>
      <c r="Q143" s="517"/>
      <c r="R143" s="517"/>
    </row>
    <row r="144" spans="2:18" s="527" customFormat="1" ht="15.75">
      <c r="B144" s="837"/>
      <c r="C144" s="840"/>
      <c r="D144" s="858"/>
      <c r="E144" s="855"/>
      <c r="F144" s="549">
        <v>2</v>
      </c>
      <c r="G144" s="550"/>
      <c r="H144" s="598" t="str">
        <f t="shared" si="3"/>
        <v>Belum Diisi</v>
      </c>
      <c r="I144" s="592" t="s">
        <v>26</v>
      </c>
      <c r="J144" s="593" t="str">
        <f>IF($D$143="Y/T","Isi Sasaran",IF($E$143=0,0,IF(I144="Y",1,IF(I144="T",0,"Isi Dulu"))))</f>
        <v>Isi Sasaran</v>
      </c>
      <c r="K144" s="592" t="s">
        <v>26</v>
      </c>
      <c r="L144" s="593" t="str">
        <f>IF($D$143="Y/T","Isi Sasaran",IF($E$143=0,0,IF(K144="Y",1,IF(K144="T",0,"Isi Dulu"))))</f>
        <v>Isi Sasaran</v>
      </c>
      <c r="M144" s="849"/>
      <c r="N144" s="852"/>
      <c r="O144" s="517"/>
      <c r="P144" s="517"/>
      <c r="Q144" s="517"/>
      <c r="R144" s="517"/>
    </row>
    <row r="145" spans="2:18" s="527" customFormat="1" ht="15.75">
      <c r="B145" s="837"/>
      <c r="C145" s="840"/>
      <c r="D145" s="858"/>
      <c r="E145" s="855"/>
      <c r="F145" s="549">
        <v>3</v>
      </c>
      <c r="G145" s="550"/>
      <c r="H145" s="598" t="str">
        <f t="shared" si="3"/>
        <v>Belum Diisi</v>
      </c>
      <c r="I145" s="592" t="s">
        <v>26</v>
      </c>
      <c r="J145" s="593" t="str">
        <f>IF($D$143="Y/T","Isi Sasaran",IF($E$143=0,0,IF(I145="Y",1,IF(I145="T",0,"Isi Dulu"))))</f>
        <v>Isi Sasaran</v>
      </c>
      <c r="K145" s="592" t="s">
        <v>26</v>
      </c>
      <c r="L145" s="593" t="str">
        <f>IF($D$143="Y/T","Isi Sasaran",IF($E$143=0,0,IF(K145="Y",1,IF(K145="T",0,"Isi Dulu"))))</f>
        <v>Isi Sasaran</v>
      </c>
      <c r="M145" s="849"/>
      <c r="N145" s="852"/>
      <c r="O145" s="517"/>
      <c r="P145" s="517"/>
      <c r="Q145" s="517"/>
      <c r="R145" s="517"/>
    </row>
    <row r="146" spans="2:18" s="527" customFormat="1" ht="15.75">
      <c r="B146" s="837"/>
      <c r="C146" s="840"/>
      <c r="D146" s="858"/>
      <c r="E146" s="855"/>
      <c r="F146" s="549">
        <v>4</v>
      </c>
      <c r="G146" s="550"/>
      <c r="H146" s="598" t="str">
        <f t="shared" si="3"/>
        <v>Belum Diisi</v>
      </c>
      <c r="I146" s="592" t="s">
        <v>26</v>
      </c>
      <c r="J146" s="593" t="str">
        <f>IF($D$143="Y/T","Isi Sasaran",IF($E$143=0,0,IF(I146="Y",1,IF(I146="T",0,"Isi Dulu"))))</f>
        <v>Isi Sasaran</v>
      </c>
      <c r="K146" s="592" t="s">
        <v>26</v>
      </c>
      <c r="L146" s="593" t="str">
        <f>IF($D$143="Y/T","Isi Sasaran",IF($E$143=0,0,IF(K146="Y",1,IF(K146="T",0,"Isi Dulu"))))</f>
        <v>Isi Sasaran</v>
      </c>
      <c r="M146" s="849"/>
      <c r="N146" s="852"/>
      <c r="O146" s="517"/>
      <c r="P146" s="517"/>
      <c r="Q146" s="517"/>
      <c r="R146" s="517"/>
    </row>
    <row r="147" spans="2:18" s="527" customFormat="1" ht="15.75">
      <c r="B147" s="838"/>
      <c r="C147" s="841"/>
      <c r="D147" s="859"/>
      <c r="E147" s="856"/>
      <c r="F147" s="569">
        <v>5</v>
      </c>
      <c r="G147" s="570"/>
      <c r="H147" s="599" t="str">
        <f t="shared" si="3"/>
        <v>Belum Diisi</v>
      </c>
      <c r="I147" s="595" t="s">
        <v>26</v>
      </c>
      <c r="J147" s="596" t="str">
        <f>IF($D$143="Y/T","Isi Sasaran",IF($E$143=0,0,IF(I147="Y",1,IF(I147="T",0,"Isi Dulu"))))</f>
        <v>Isi Sasaran</v>
      </c>
      <c r="K147" s="595" t="s">
        <v>26</v>
      </c>
      <c r="L147" s="596" t="str">
        <f>IF($D$143="Y/T","Isi Sasaran",IF($E$143=0,0,IF(K147="Y",1,IF(K147="T",0,"Isi Dulu"))))</f>
        <v>Isi Sasaran</v>
      </c>
      <c r="M147" s="850"/>
      <c r="N147" s="853"/>
      <c r="O147" s="517"/>
      <c r="P147" s="517"/>
      <c r="Q147" s="517"/>
      <c r="R147" s="517"/>
    </row>
    <row r="148" spans="2:18" s="527" customFormat="1" ht="15.75" customHeight="1">
      <c r="B148" s="836">
        <v>9</v>
      </c>
      <c r="C148" s="839"/>
      <c r="D148" s="857" t="s">
        <v>26</v>
      </c>
      <c r="E148" s="854" t="str">
        <f>IF(D148="Y",1,IF(D148="T",0,IF(D148="Y/T","Belum diisi","Error")))</f>
        <v>Belum diisi</v>
      </c>
      <c r="F148" s="528">
        <v>1</v>
      </c>
      <c r="G148" s="529"/>
      <c r="H148" s="600" t="str">
        <f t="shared" si="3"/>
        <v>Belum Diisi</v>
      </c>
      <c r="I148" s="590" t="s">
        <v>26</v>
      </c>
      <c r="J148" s="591" t="str">
        <f>IF($D$148="Y/T","Isi Sasaran",IF($E$148=0,0,IF(I148="Y",1,IF(I148="T",0,"Isi Dulu"))))</f>
        <v>Isi Sasaran</v>
      </c>
      <c r="K148" s="590" t="s">
        <v>26</v>
      </c>
      <c r="L148" s="591" t="str">
        <f>IF($D$148="Y/T","Isi Sasaran",IF($E$148=0,0,IF(K148="Y",1,IF(K148="T",0,"Isi Dulu"))))</f>
        <v>Isi Sasaran</v>
      </c>
      <c r="M148" s="848" t="s">
        <v>26</v>
      </c>
      <c r="N148" s="851" t="str">
        <f>IF(M148="Y",1,IF(M148="T",0,IF(M148="Y/T","Belum diisi","Error")))</f>
        <v>Belum diisi</v>
      </c>
      <c r="O148" s="517"/>
      <c r="P148" s="517"/>
      <c r="Q148" s="517"/>
      <c r="R148" s="517"/>
    </row>
    <row r="149" spans="2:18" s="527" customFormat="1" ht="15.75">
      <c r="B149" s="837"/>
      <c r="C149" s="840"/>
      <c r="D149" s="858"/>
      <c r="E149" s="855"/>
      <c r="F149" s="549">
        <v>2</v>
      </c>
      <c r="G149" s="550"/>
      <c r="H149" s="598" t="str">
        <f t="shared" si="3"/>
        <v>Belum Diisi</v>
      </c>
      <c r="I149" s="592" t="s">
        <v>26</v>
      </c>
      <c r="J149" s="593" t="str">
        <f>IF($D$148="Y/T","Isi Sasaran",IF($E$148=0,0,IF(I149="Y",1,IF(I149="T",0,"Isi Dulu"))))</f>
        <v>Isi Sasaran</v>
      </c>
      <c r="K149" s="592" t="s">
        <v>26</v>
      </c>
      <c r="L149" s="593" t="str">
        <f>IF($D$148="Y/T","Isi Sasaran",IF($E$148=0,0,IF(K149="Y",1,IF(K149="T",0,"Isi Dulu"))))</f>
        <v>Isi Sasaran</v>
      </c>
      <c r="M149" s="849"/>
      <c r="N149" s="852"/>
      <c r="O149" s="517"/>
      <c r="P149" s="517"/>
      <c r="Q149" s="517"/>
      <c r="R149" s="517"/>
    </row>
    <row r="150" spans="2:18" s="527" customFormat="1" ht="15.75">
      <c r="B150" s="837"/>
      <c r="C150" s="840"/>
      <c r="D150" s="858"/>
      <c r="E150" s="855"/>
      <c r="F150" s="549">
        <v>3</v>
      </c>
      <c r="G150" s="550"/>
      <c r="H150" s="598" t="str">
        <f t="shared" si="3"/>
        <v>Belum Diisi</v>
      </c>
      <c r="I150" s="592" t="s">
        <v>26</v>
      </c>
      <c r="J150" s="593" t="str">
        <f>IF($D$148="Y/T","Isi Sasaran",IF($E$148=0,0,IF(I150="Y",1,IF(I150="T",0,"Isi Dulu"))))</f>
        <v>Isi Sasaran</v>
      </c>
      <c r="K150" s="592" t="s">
        <v>26</v>
      </c>
      <c r="L150" s="593" t="str">
        <f>IF($D$148="Y/T","Isi Sasaran",IF($E$148=0,0,IF(K150="Y",1,IF(K150="T",0,"Isi Dulu"))))</f>
        <v>Isi Sasaran</v>
      </c>
      <c r="M150" s="849"/>
      <c r="N150" s="852"/>
      <c r="O150" s="517"/>
      <c r="P150" s="517"/>
      <c r="Q150" s="517"/>
      <c r="R150" s="517"/>
    </row>
    <row r="151" spans="2:18" s="527" customFormat="1" ht="15.75">
      <c r="B151" s="837"/>
      <c r="C151" s="840"/>
      <c r="D151" s="858"/>
      <c r="E151" s="855"/>
      <c r="F151" s="549">
        <v>4</v>
      </c>
      <c r="G151" s="550"/>
      <c r="H151" s="598" t="str">
        <f t="shared" si="3"/>
        <v>Belum Diisi</v>
      </c>
      <c r="I151" s="592" t="s">
        <v>26</v>
      </c>
      <c r="J151" s="593" t="str">
        <f>IF($D$148="Y/T","Isi Sasaran",IF($E$148=0,0,IF(I151="Y",1,IF(I151="T",0,"Isi Dulu"))))</f>
        <v>Isi Sasaran</v>
      </c>
      <c r="K151" s="592" t="s">
        <v>26</v>
      </c>
      <c r="L151" s="593" t="str">
        <f>IF($D$148="Y/T","Isi Sasaran",IF($E$148=0,0,IF(K151="Y",1,IF(K151="T",0,"Isi Dulu"))))</f>
        <v>Isi Sasaran</v>
      </c>
      <c r="M151" s="849"/>
      <c r="N151" s="852"/>
      <c r="O151" s="517"/>
      <c r="P151" s="517"/>
      <c r="Q151" s="517"/>
      <c r="R151" s="517"/>
    </row>
    <row r="152" spans="2:18" s="527" customFormat="1" ht="15.75">
      <c r="B152" s="838"/>
      <c r="C152" s="841"/>
      <c r="D152" s="859"/>
      <c r="E152" s="856"/>
      <c r="F152" s="569">
        <v>5</v>
      </c>
      <c r="G152" s="570"/>
      <c r="H152" s="599" t="str">
        <f t="shared" si="3"/>
        <v>Belum Diisi</v>
      </c>
      <c r="I152" s="595" t="s">
        <v>26</v>
      </c>
      <c r="J152" s="596" t="str">
        <f>IF($D$148="Y/T","Isi Sasaran",IF($E$148=0,0,IF(I152="Y",1,IF(I152="T",0,"Isi Dulu"))))</f>
        <v>Isi Sasaran</v>
      </c>
      <c r="K152" s="595" t="s">
        <v>26</v>
      </c>
      <c r="L152" s="596" t="str">
        <f>IF($D$148="Y/T","Isi Sasaran",IF($E$148=0,0,IF(K152="Y",1,IF(K152="T",0,"Isi Dulu"))))</f>
        <v>Isi Sasaran</v>
      </c>
      <c r="M152" s="850"/>
      <c r="N152" s="853"/>
      <c r="O152" s="517"/>
      <c r="P152" s="517"/>
      <c r="Q152" s="517"/>
      <c r="R152" s="517"/>
    </row>
    <row r="153" spans="2:18" s="527" customFormat="1" ht="15.75" customHeight="1">
      <c r="B153" s="836">
        <v>10</v>
      </c>
      <c r="C153" s="839"/>
      <c r="D153" s="857" t="s">
        <v>26</v>
      </c>
      <c r="E153" s="854" t="str">
        <f>IF(D153="Y",1,IF(D153="T",0,IF(D153="Y/T","Belum diisi","Error")))</f>
        <v>Belum diisi</v>
      </c>
      <c r="F153" s="528">
        <v>1</v>
      </c>
      <c r="G153" s="529"/>
      <c r="H153" s="600" t="str">
        <f t="shared" si="3"/>
        <v>Belum Diisi</v>
      </c>
      <c r="I153" s="590" t="s">
        <v>26</v>
      </c>
      <c r="J153" s="591" t="str">
        <f>IF($D$153="Y/T","Isi Sasaran",IF($E$153=0,0,IF(I153="Y",1,IF(I153="T",0,"Isi Dulu"))))</f>
        <v>Isi Sasaran</v>
      </c>
      <c r="K153" s="590" t="s">
        <v>26</v>
      </c>
      <c r="L153" s="591" t="str">
        <f>IF($D$153="Y/T","Isi Sasaran",IF($E$153=0,0,IF(K153="Y",1,IF(K153="T",0,"Isi Dulu"))))</f>
        <v>Isi Sasaran</v>
      </c>
      <c r="M153" s="848" t="s">
        <v>26</v>
      </c>
      <c r="N153" s="851" t="str">
        <f>IF(M153="Y",1,IF(M153="T",0,IF(M153="Y/T","Belum diisi","Error")))</f>
        <v>Belum diisi</v>
      </c>
      <c r="O153" s="517"/>
      <c r="P153" s="517"/>
      <c r="Q153" s="517"/>
      <c r="R153" s="517"/>
    </row>
    <row r="154" spans="2:18" s="527" customFormat="1" ht="15.75">
      <c r="B154" s="837"/>
      <c r="C154" s="840"/>
      <c r="D154" s="858"/>
      <c r="E154" s="855"/>
      <c r="F154" s="549">
        <v>2</v>
      </c>
      <c r="G154" s="550"/>
      <c r="H154" s="598" t="str">
        <f t="shared" si="3"/>
        <v>Belum Diisi</v>
      </c>
      <c r="I154" s="592" t="s">
        <v>26</v>
      </c>
      <c r="J154" s="593" t="str">
        <f>IF($D$153="Y/T","Isi Sasaran",IF($E$153=0,0,IF(I154="Y",1,IF(I154="T",0,"Isi Dulu"))))</f>
        <v>Isi Sasaran</v>
      </c>
      <c r="K154" s="592" t="s">
        <v>26</v>
      </c>
      <c r="L154" s="593" t="str">
        <f>IF($D$153="Y/T","Isi Sasaran",IF($E$153=0,0,IF(K154="Y",1,IF(K154="T",0,"Isi Dulu"))))</f>
        <v>Isi Sasaran</v>
      </c>
      <c r="M154" s="849"/>
      <c r="N154" s="852"/>
      <c r="O154" s="517"/>
      <c r="P154" s="517"/>
      <c r="Q154" s="517"/>
      <c r="R154" s="517"/>
    </row>
    <row r="155" spans="2:18" s="527" customFormat="1" ht="15.75">
      <c r="B155" s="837"/>
      <c r="C155" s="840"/>
      <c r="D155" s="858"/>
      <c r="E155" s="855"/>
      <c r="F155" s="549">
        <v>3</v>
      </c>
      <c r="G155" s="550"/>
      <c r="H155" s="598" t="str">
        <f t="shared" si="3"/>
        <v>Belum Diisi</v>
      </c>
      <c r="I155" s="592" t="s">
        <v>26</v>
      </c>
      <c r="J155" s="593" t="str">
        <f>IF($D$153="Y/T","Isi Sasaran",IF($E$153=0,0,IF(I155="Y",1,IF(I155="T",0,"Isi Dulu"))))</f>
        <v>Isi Sasaran</v>
      </c>
      <c r="K155" s="592" t="s">
        <v>26</v>
      </c>
      <c r="L155" s="593" t="str">
        <f>IF($D$153="Y/T","Isi Sasaran",IF($E$153=0,0,IF(K155="Y",1,IF(K155="T",0,"Isi Dulu"))))</f>
        <v>Isi Sasaran</v>
      </c>
      <c r="M155" s="849"/>
      <c r="N155" s="852"/>
      <c r="O155" s="517"/>
      <c r="P155" s="517"/>
      <c r="Q155" s="517"/>
      <c r="R155" s="517"/>
    </row>
    <row r="156" spans="2:18" s="527" customFormat="1" ht="15.75">
      <c r="B156" s="837"/>
      <c r="C156" s="840"/>
      <c r="D156" s="858"/>
      <c r="E156" s="855"/>
      <c r="F156" s="549">
        <v>4</v>
      </c>
      <c r="G156" s="550"/>
      <c r="H156" s="598" t="str">
        <f t="shared" si="3"/>
        <v>Belum Diisi</v>
      </c>
      <c r="I156" s="592" t="s">
        <v>26</v>
      </c>
      <c r="J156" s="593" t="str">
        <f>IF($D$153="Y/T","Isi Sasaran",IF($E$153=0,0,IF(I156="Y",1,IF(I156="T",0,"Isi Dulu"))))</f>
        <v>Isi Sasaran</v>
      </c>
      <c r="K156" s="592" t="s">
        <v>26</v>
      </c>
      <c r="L156" s="593" t="str">
        <f>IF($D$153="Y/T","Isi Sasaran",IF($E$153=0,0,IF(K156="Y",1,IF(K156="T",0,"Isi Dulu"))))</f>
        <v>Isi Sasaran</v>
      </c>
      <c r="M156" s="849"/>
      <c r="N156" s="852"/>
      <c r="O156" s="517"/>
      <c r="P156" s="517"/>
      <c r="Q156" s="517"/>
      <c r="R156" s="517"/>
    </row>
    <row r="157" spans="2:18" s="527" customFormat="1" ht="15.75">
      <c r="B157" s="838"/>
      <c r="C157" s="841"/>
      <c r="D157" s="859"/>
      <c r="E157" s="856"/>
      <c r="F157" s="569">
        <v>5</v>
      </c>
      <c r="G157" s="570"/>
      <c r="H157" s="599" t="str">
        <f t="shared" si="3"/>
        <v>Belum Diisi</v>
      </c>
      <c r="I157" s="595" t="s">
        <v>26</v>
      </c>
      <c r="J157" s="596" t="str">
        <f>IF($D$153="Y/T","Isi Sasaran",IF($E$153=0,0,IF(I157="Y",1,IF(I157="T",0,"Isi Dulu"))))</f>
        <v>Isi Sasaran</v>
      </c>
      <c r="K157" s="595" t="s">
        <v>26</v>
      </c>
      <c r="L157" s="596" t="str">
        <f>IF($D$153="Y/T","Isi Sasaran",IF($E$153=0,0,IF(K157="Y",1,IF(K157="T",0,"Isi Dulu"))))</f>
        <v>Isi Sasaran</v>
      </c>
      <c r="M157" s="850"/>
      <c r="N157" s="853"/>
      <c r="O157" s="517"/>
      <c r="P157" s="517"/>
      <c r="Q157" s="517"/>
      <c r="R157" s="517"/>
    </row>
    <row r="158" spans="2:18" s="527" customFormat="1" ht="15.75" customHeight="1">
      <c r="B158" s="836">
        <v>11</v>
      </c>
      <c r="C158" s="839"/>
      <c r="D158" s="857" t="s">
        <v>26</v>
      </c>
      <c r="E158" s="854" t="str">
        <f>IF(D158="Y",1,IF(D158="T",0,IF(D158="Y/T","Belum diisi","Error")))</f>
        <v>Belum diisi</v>
      </c>
      <c r="F158" s="528">
        <v>1</v>
      </c>
      <c r="G158" s="529"/>
      <c r="H158" s="600" t="str">
        <f t="shared" si="3"/>
        <v>Belum Diisi</v>
      </c>
      <c r="I158" s="590" t="s">
        <v>26</v>
      </c>
      <c r="J158" s="591" t="str">
        <f>IF($D$158="Y/T","Isi Sasaran",IF($E$158=0,0,IF(I158="Y",1,IF(I158="T",0,"Isi Dulu"))))</f>
        <v>Isi Sasaran</v>
      </c>
      <c r="K158" s="590" t="s">
        <v>26</v>
      </c>
      <c r="L158" s="591" t="str">
        <f>IF($D$158="Y/T","Isi Sasaran",IF($E$158=0,0,IF(K158="Y",1,IF(K158="T",0,"Isi Dulu"))))</f>
        <v>Isi Sasaran</v>
      </c>
      <c r="M158" s="848" t="s">
        <v>26</v>
      </c>
      <c r="N158" s="851" t="str">
        <f>IF(M158="Y",1,IF(M158="T",0,IF(M158="Y/T","Belum diisi","Error")))</f>
        <v>Belum diisi</v>
      </c>
      <c r="O158" s="517"/>
      <c r="P158" s="517"/>
      <c r="Q158" s="517"/>
      <c r="R158" s="517"/>
    </row>
    <row r="159" spans="2:18" s="527" customFormat="1" ht="15.75">
      <c r="B159" s="837"/>
      <c r="C159" s="840"/>
      <c r="D159" s="858"/>
      <c r="E159" s="855"/>
      <c r="F159" s="549">
        <v>2</v>
      </c>
      <c r="G159" s="550"/>
      <c r="H159" s="598" t="str">
        <f t="shared" si="3"/>
        <v>Belum Diisi</v>
      </c>
      <c r="I159" s="592" t="s">
        <v>26</v>
      </c>
      <c r="J159" s="593" t="str">
        <f>IF($D$158="Y/T","Isi Sasaran",IF($E$158=0,0,IF(I159="Y",1,IF(I159="T",0,"Isi Dulu"))))</f>
        <v>Isi Sasaran</v>
      </c>
      <c r="K159" s="592" t="s">
        <v>26</v>
      </c>
      <c r="L159" s="593" t="str">
        <f>IF($D$158="Y/T","Isi Sasaran",IF($E$158=0,0,IF(K159="Y",1,IF(K159="T",0,"Isi Dulu"))))</f>
        <v>Isi Sasaran</v>
      </c>
      <c r="M159" s="849"/>
      <c r="N159" s="852"/>
      <c r="O159" s="517"/>
      <c r="P159" s="517"/>
      <c r="Q159" s="517"/>
      <c r="R159" s="517"/>
    </row>
    <row r="160" spans="2:18" s="527" customFormat="1" ht="15.75">
      <c r="B160" s="837"/>
      <c r="C160" s="840"/>
      <c r="D160" s="858"/>
      <c r="E160" s="855"/>
      <c r="F160" s="549">
        <v>3</v>
      </c>
      <c r="G160" s="550"/>
      <c r="H160" s="598" t="str">
        <f t="shared" si="3"/>
        <v>Belum Diisi</v>
      </c>
      <c r="I160" s="592" t="s">
        <v>26</v>
      </c>
      <c r="J160" s="593" t="str">
        <f>IF($D$158="Y/T","Isi Sasaran",IF($E$158=0,0,IF(I160="Y",1,IF(I160="T",0,"Isi Dulu"))))</f>
        <v>Isi Sasaran</v>
      </c>
      <c r="K160" s="592" t="s">
        <v>26</v>
      </c>
      <c r="L160" s="593" t="str">
        <f>IF($D$158="Y/T","Isi Sasaran",IF($E$158=0,0,IF(K160="Y",1,IF(K160="T",0,"Isi Dulu"))))</f>
        <v>Isi Sasaran</v>
      </c>
      <c r="M160" s="849"/>
      <c r="N160" s="852"/>
      <c r="O160" s="517"/>
      <c r="P160" s="517"/>
      <c r="Q160" s="517"/>
      <c r="R160" s="517"/>
    </row>
    <row r="161" spans="2:18" s="527" customFormat="1" ht="15.75">
      <c r="B161" s="837"/>
      <c r="C161" s="840"/>
      <c r="D161" s="858"/>
      <c r="E161" s="855"/>
      <c r="F161" s="549">
        <v>4</v>
      </c>
      <c r="G161" s="550"/>
      <c r="H161" s="598" t="str">
        <f t="shared" si="3"/>
        <v>Belum Diisi</v>
      </c>
      <c r="I161" s="592" t="s">
        <v>26</v>
      </c>
      <c r="J161" s="593" t="str">
        <f>IF($D$158="Y/T","Isi Sasaran",IF($E$158=0,0,IF(I161="Y",1,IF(I161="T",0,"Isi Dulu"))))</f>
        <v>Isi Sasaran</v>
      </c>
      <c r="K161" s="592" t="s">
        <v>26</v>
      </c>
      <c r="L161" s="593" t="str">
        <f>IF($D$158="Y/T","Isi Sasaran",IF($E$158=0,0,IF(K161="Y",1,IF(K161="T",0,"Isi Dulu"))))</f>
        <v>Isi Sasaran</v>
      </c>
      <c r="M161" s="849"/>
      <c r="N161" s="852"/>
      <c r="O161" s="517"/>
      <c r="P161" s="517"/>
      <c r="Q161" s="517"/>
      <c r="R161" s="517"/>
    </row>
    <row r="162" spans="2:18" s="527" customFormat="1" ht="15.75">
      <c r="B162" s="838"/>
      <c r="C162" s="841"/>
      <c r="D162" s="859"/>
      <c r="E162" s="856"/>
      <c r="F162" s="569">
        <v>5</v>
      </c>
      <c r="G162" s="570"/>
      <c r="H162" s="599" t="str">
        <f t="shared" si="3"/>
        <v>Belum Diisi</v>
      </c>
      <c r="I162" s="595" t="s">
        <v>26</v>
      </c>
      <c r="J162" s="596" t="str">
        <f>IF($D$158="Y/T","Isi Sasaran",IF($E$158=0,0,IF(I162="Y",1,IF(I162="T",0,"Isi Dulu"))))</f>
        <v>Isi Sasaran</v>
      </c>
      <c r="K162" s="595" t="s">
        <v>26</v>
      </c>
      <c r="L162" s="596" t="str">
        <f>IF($D$158="Y/T","Isi Sasaran",IF($E$158=0,0,IF(K162="Y",1,IF(K162="T",0,"Isi Dulu"))))</f>
        <v>Isi Sasaran</v>
      </c>
      <c r="M162" s="850"/>
      <c r="N162" s="853"/>
      <c r="O162" s="517"/>
      <c r="P162" s="517"/>
      <c r="Q162" s="517"/>
      <c r="R162" s="517"/>
    </row>
    <row r="163" spans="2:18" s="527" customFormat="1" ht="15.75" customHeight="1">
      <c r="B163" s="836">
        <v>12</v>
      </c>
      <c r="C163" s="839"/>
      <c r="D163" s="857" t="s">
        <v>26</v>
      </c>
      <c r="E163" s="854" t="str">
        <f>IF(D163="Y",1,IF(D163="T",0,IF(D163="Y/T","Belum diisi","Error")))</f>
        <v>Belum diisi</v>
      </c>
      <c r="F163" s="528">
        <v>1</v>
      </c>
      <c r="G163" s="529"/>
      <c r="H163" s="600" t="str">
        <f t="shared" si="3"/>
        <v>Belum Diisi</v>
      </c>
      <c r="I163" s="590" t="s">
        <v>26</v>
      </c>
      <c r="J163" s="591" t="str">
        <f>IF($D$163="Y/T","Isi Sasaran",IF($E$163=0,0,IF(I163="Y",1,IF(I163="T",0,"Isi Dulu"))))</f>
        <v>Isi Sasaran</v>
      </c>
      <c r="K163" s="590" t="s">
        <v>26</v>
      </c>
      <c r="L163" s="591" t="str">
        <f>IF($D$163="Y/T","Isi Sasaran",IF($E$163=0,0,IF(K163="Y",1,IF(K163="T",0,"Isi Dulu"))))</f>
        <v>Isi Sasaran</v>
      </c>
      <c r="M163" s="848" t="s">
        <v>26</v>
      </c>
      <c r="N163" s="851" t="str">
        <f>IF(M163="Y",1,IF(M163="T",0,IF(M163="Y/T","Belum diisi","Error")))</f>
        <v>Belum diisi</v>
      </c>
      <c r="O163" s="517"/>
      <c r="P163" s="517"/>
      <c r="Q163" s="517"/>
      <c r="R163" s="517"/>
    </row>
    <row r="164" spans="2:18" s="527" customFormat="1" ht="15.75">
      <c r="B164" s="837"/>
      <c r="C164" s="840"/>
      <c r="D164" s="858"/>
      <c r="E164" s="855"/>
      <c r="F164" s="549">
        <v>2</v>
      </c>
      <c r="G164" s="550"/>
      <c r="H164" s="598" t="str">
        <f t="shared" si="3"/>
        <v>Belum Diisi</v>
      </c>
      <c r="I164" s="592" t="s">
        <v>26</v>
      </c>
      <c r="J164" s="593" t="str">
        <f>IF($D$163="Y/T","Isi Sasaran",IF($E$163=0,0,IF(I164="Y",1,IF(I164="T",0,"Isi Dulu"))))</f>
        <v>Isi Sasaran</v>
      </c>
      <c r="K164" s="592" t="s">
        <v>26</v>
      </c>
      <c r="L164" s="593" t="str">
        <f>IF($D$163="Y/T","Isi Sasaran",IF($E$163=0,0,IF(K164="Y",1,IF(K164="T",0,"Isi Dulu"))))</f>
        <v>Isi Sasaran</v>
      </c>
      <c r="M164" s="849"/>
      <c r="N164" s="852"/>
      <c r="O164" s="517"/>
      <c r="P164" s="517"/>
      <c r="Q164" s="517"/>
      <c r="R164" s="517"/>
    </row>
    <row r="165" spans="2:18" s="527" customFormat="1" ht="15.75">
      <c r="B165" s="837"/>
      <c r="C165" s="840"/>
      <c r="D165" s="858"/>
      <c r="E165" s="855"/>
      <c r="F165" s="549">
        <v>3</v>
      </c>
      <c r="G165" s="550"/>
      <c r="H165" s="598" t="str">
        <f t="shared" si="3"/>
        <v>Belum Diisi</v>
      </c>
      <c r="I165" s="592" t="s">
        <v>26</v>
      </c>
      <c r="J165" s="593" t="str">
        <f>IF($D$163="Y/T","Isi Sasaran",IF($E$163=0,0,IF(I165="Y",1,IF(I165="T",0,"Isi Dulu"))))</f>
        <v>Isi Sasaran</v>
      </c>
      <c r="K165" s="592" t="s">
        <v>26</v>
      </c>
      <c r="L165" s="593" t="str">
        <f>IF($D$163="Y/T","Isi Sasaran",IF($E$163=0,0,IF(K165="Y",1,IF(K165="T",0,"Isi Dulu"))))</f>
        <v>Isi Sasaran</v>
      </c>
      <c r="M165" s="849"/>
      <c r="N165" s="852"/>
      <c r="O165" s="517"/>
      <c r="P165" s="517"/>
      <c r="Q165" s="517"/>
      <c r="R165" s="517"/>
    </row>
    <row r="166" spans="2:18" s="527" customFormat="1" ht="15.75">
      <c r="B166" s="837"/>
      <c r="C166" s="840"/>
      <c r="D166" s="858"/>
      <c r="E166" s="855"/>
      <c r="F166" s="549">
        <v>4</v>
      </c>
      <c r="G166" s="550"/>
      <c r="H166" s="598" t="str">
        <f t="shared" si="3"/>
        <v>Belum Diisi</v>
      </c>
      <c r="I166" s="592" t="s">
        <v>26</v>
      </c>
      <c r="J166" s="593" t="str">
        <f>IF($D$163="Y/T","Isi Sasaran",IF($E$163=0,0,IF(I166="Y",1,IF(I166="T",0,"Isi Dulu"))))</f>
        <v>Isi Sasaran</v>
      </c>
      <c r="K166" s="592" t="s">
        <v>26</v>
      </c>
      <c r="L166" s="593" t="str">
        <f>IF($D$163="Y/T","Isi Sasaran",IF($E$163=0,0,IF(K166="Y",1,IF(K166="T",0,"Isi Dulu"))))</f>
        <v>Isi Sasaran</v>
      </c>
      <c r="M166" s="849"/>
      <c r="N166" s="852"/>
      <c r="O166" s="517"/>
      <c r="P166" s="517"/>
      <c r="Q166" s="517"/>
      <c r="R166" s="517"/>
    </row>
    <row r="167" spans="2:18" s="527" customFormat="1" ht="15.75">
      <c r="B167" s="838"/>
      <c r="C167" s="841"/>
      <c r="D167" s="859"/>
      <c r="E167" s="856"/>
      <c r="F167" s="569">
        <v>5</v>
      </c>
      <c r="G167" s="570"/>
      <c r="H167" s="599" t="str">
        <f t="shared" si="3"/>
        <v>Belum Diisi</v>
      </c>
      <c r="I167" s="595" t="s">
        <v>26</v>
      </c>
      <c r="J167" s="596" t="str">
        <f>IF($D$163="Y/T","Isi Sasaran",IF($E$163=0,0,IF(I167="Y",1,IF(I167="T",0,"Isi Dulu"))))</f>
        <v>Isi Sasaran</v>
      </c>
      <c r="K167" s="595" t="s">
        <v>26</v>
      </c>
      <c r="L167" s="596" t="str">
        <f>IF($D$163="Y/T","Isi Sasaran",IF($E$163=0,0,IF(K167="Y",1,IF(K167="T",0,"Isi Dulu"))))</f>
        <v>Isi Sasaran</v>
      </c>
      <c r="M167" s="850"/>
      <c r="N167" s="853"/>
      <c r="O167" s="517"/>
      <c r="P167" s="517"/>
      <c r="Q167" s="517"/>
      <c r="R167" s="517"/>
    </row>
    <row r="168" spans="2:18" s="527" customFormat="1" ht="15.75" customHeight="1">
      <c r="B168" s="836">
        <v>13</v>
      </c>
      <c r="C168" s="839"/>
      <c r="D168" s="857" t="s">
        <v>26</v>
      </c>
      <c r="E168" s="854" t="str">
        <f>IF(D168="Y",1,IF(D168="T",0,IF(D168="Y/T","Belum diisi","Error")))</f>
        <v>Belum diisi</v>
      </c>
      <c r="F168" s="528">
        <v>1</v>
      </c>
      <c r="G168" s="529"/>
      <c r="H168" s="600" t="str">
        <f t="shared" si="3"/>
        <v>Belum Diisi</v>
      </c>
      <c r="I168" s="590" t="s">
        <v>26</v>
      </c>
      <c r="J168" s="591" t="str">
        <f>IF($D$168="Y/T","Isi Sasaran",IF($E$168=0,0,IF(I168="Y",1,IF(I168="T",0,"Isi Dulu"))))</f>
        <v>Isi Sasaran</v>
      </c>
      <c r="K168" s="590" t="s">
        <v>26</v>
      </c>
      <c r="L168" s="591" t="str">
        <f>IF($D$168="Y/T","Isi Sasaran",IF($E$168=0,0,IF(K168="Y",1,IF(K168="T",0,"Isi Dulu"))))</f>
        <v>Isi Sasaran</v>
      </c>
      <c r="M168" s="848" t="s">
        <v>26</v>
      </c>
      <c r="N168" s="851" t="str">
        <f>IF(M168="Y",1,IF(M168="T",0,IF(M168="Y/T","Belum diisi","Error")))</f>
        <v>Belum diisi</v>
      </c>
      <c r="O168" s="517"/>
      <c r="P168" s="517"/>
      <c r="Q168" s="517"/>
      <c r="R168" s="517"/>
    </row>
    <row r="169" spans="2:18" s="527" customFormat="1" ht="15.75">
      <c r="B169" s="837"/>
      <c r="C169" s="840"/>
      <c r="D169" s="858"/>
      <c r="E169" s="855"/>
      <c r="F169" s="549">
        <v>2</v>
      </c>
      <c r="G169" s="550"/>
      <c r="H169" s="598" t="str">
        <f t="shared" si="3"/>
        <v>Belum Diisi</v>
      </c>
      <c r="I169" s="592" t="s">
        <v>26</v>
      </c>
      <c r="J169" s="593" t="str">
        <f>IF($D$168="Y/T","Isi Sasaran",IF($E$168=0,0,IF(I169="Y",1,IF(I169="T",0,"Isi Dulu"))))</f>
        <v>Isi Sasaran</v>
      </c>
      <c r="K169" s="592" t="s">
        <v>26</v>
      </c>
      <c r="L169" s="593" t="str">
        <f>IF($D$168="Y/T","Isi Sasaran",IF($E$168=0,0,IF(K169="Y",1,IF(K169="T",0,"Isi Dulu"))))</f>
        <v>Isi Sasaran</v>
      </c>
      <c r="M169" s="849"/>
      <c r="N169" s="852"/>
      <c r="O169" s="517"/>
      <c r="P169" s="517"/>
      <c r="Q169" s="517"/>
      <c r="R169" s="517"/>
    </row>
    <row r="170" spans="2:18" s="527" customFormat="1" ht="15.75">
      <c r="B170" s="837"/>
      <c r="C170" s="840"/>
      <c r="D170" s="858"/>
      <c r="E170" s="855"/>
      <c r="F170" s="549">
        <v>3</v>
      </c>
      <c r="G170" s="550"/>
      <c r="H170" s="598" t="str">
        <f t="shared" si="3"/>
        <v>Belum Diisi</v>
      </c>
      <c r="I170" s="592" t="s">
        <v>26</v>
      </c>
      <c r="J170" s="593" t="str">
        <f>IF($D$168="Y/T","Isi Sasaran",IF($E$168=0,0,IF(I170="Y",1,IF(I170="T",0,"Isi Dulu"))))</f>
        <v>Isi Sasaran</v>
      </c>
      <c r="K170" s="592" t="s">
        <v>26</v>
      </c>
      <c r="L170" s="593" t="str">
        <f>IF($D$168="Y/T","Isi Sasaran",IF($E$168=0,0,IF(K170="Y",1,IF(K170="T",0,"Isi Dulu"))))</f>
        <v>Isi Sasaran</v>
      </c>
      <c r="M170" s="849"/>
      <c r="N170" s="852"/>
      <c r="O170" s="517"/>
      <c r="P170" s="517"/>
      <c r="Q170" s="517"/>
      <c r="R170" s="517"/>
    </row>
    <row r="171" spans="2:18" s="527" customFormat="1" ht="15.75">
      <c r="B171" s="837"/>
      <c r="C171" s="840"/>
      <c r="D171" s="858"/>
      <c r="E171" s="855"/>
      <c r="F171" s="549">
        <v>4</v>
      </c>
      <c r="G171" s="550"/>
      <c r="H171" s="598" t="str">
        <f t="shared" si="3"/>
        <v>Belum Diisi</v>
      </c>
      <c r="I171" s="592" t="s">
        <v>26</v>
      </c>
      <c r="J171" s="593" t="str">
        <f>IF($D$168="Y/T","Isi Sasaran",IF($E$168=0,0,IF(I171="Y",1,IF(I171="T",0,"Isi Dulu"))))</f>
        <v>Isi Sasaran</v>
      </c>
      <c r="K171" s="592" t="s">
        <v>26</v>
      </c>
      <c r="L171" s="593" t="str">
        <f>IF($D$168="Y/T","Isi Sasaran",IF($E$168=0,0,IF(K171="Y",1,IF(K171="T",0,"Isi Dulu"))))</f>
        <v>Isi Sasaran</v>
      </c>
      <c r="M171" s="849"/>
      <c r="N171" s="852"/>
      <c r="O171" s="517"/>
      <c r="P171" s="517"/>
      <c r="Q171" s="517"/>
      <c r="R171" s="517"/>
    </row>
    <row r="172" spans="2:18" s="527" customFormat="1" ht="15.75">
      <c r="B172" s="838"/>
      <c r="C172" s="841"/>
      <c r="D172" s="859"/>
      <c r="E172" s="856"/>
      <c r="F172" s="569">
        <v>5</v>
      </c>
      <c r="G172" s="570"/>
      <c r="H172" s="599" t="str">
        <f t="shared" ref="H172:H207" si="4">IF(OR(J172="Isi Dulu",L172="Isi Dulu",J172="Isi Sasaran",L172="Isi Sasaran"),"Belum Diisi",IF(SUM(J172,L172)=2,1,IF(SUM(J172,L172)=1,0,IF(SUM(J172,L172)=0,0,"Error"))))</f>
        <v>Belum Diisi</v>
      </c>
      <c r="I172" s="595" t="s">
        <v>26</v>
      </c>
      <c r="J172" s="596" t="str">
        <f>IF($D$168="Y/T","Isi Sasaran",IF($E$168=0,0,IF(I172="Y",1,IF(I172="T",0,"Isi Dulu"))))</f>
        <v>Isi Sasaran</v>
      </c>
      <c r="K172" s="595" t="s">
        <v>26</v>
      </c>
      <c r="L172" s="596" t="str">
        <f>IF($D$168="Y/T","Isi Sasaran",IF($E$168=0,0,IF(K172="Y",1,IF(K172="T",0,"Isi Dulu"))))</f>
        <v>Isi Sasaran</v>
      </c>
      <c r="M172" s="850"/>
      <c r="N172" s="853"/>
      <c r="O172" s="517"/>
      <c r="P172" s="517"/>
      <c r="Q172" s="517"/>
      <c r="R172" s="517"/>
    </row>
    <row r="173" spans="2:18" s="527" customFormat="1" ht="15.75" customHeight="1">
      <c r="B173" s="836">
        <v>14</v>
      </c>
      <c r="C173" s="839"/>
      <c r="D173" s="857" t="s">
        <v>26</v>
      </c>
      <c r="E173" s="854" t="str">
        <f>IF(D173="Y",1,IF(D173="T",0,IF(D173="Y/T","Belum diisi","Error")))</f>
        <v>Belum diisi</v>
      </c>
      <c r="F173" s="528">
        <v>1</v>
      </c>
      <c r="G173" s="529"/>
      <c r="H173" s="600" t="str">
        <f t="shared" si="4"/>
        <v>Belum Diisi</v>
      </c>
      <c r="I173" s="590" t="s">
        <v>26</v>
      </c>
      <c r="J173" s="591" t="str">
        <f>IF($D$173="Y/T","Isi Sasaran",IF($E$173=0,0,IF(I173="Y",1,IF(I173="T",0,"Isi Dulu"))))</f>
        <v>Isi Sasaran</v>
      </c>
      <c r="K173" s="590" t="s">
        <v>26</v>
      </c>
      <c r="L173" s="591" t="str">
        <f>IF($D$173="Y/T","Isi Sasaran",IF($E$173=0,0,IF(K173="Y",1,IF(K173="T",0,"Isi Dulu"))))</f>
        <v>Isi Sasaran</v>
      </c>
      <c r="M173" s="848" t="s">
        <v>26</v>
      </c>
      <c r="N173" s="851" t="str">
        <f>IF(M173="Y",1,IF(M173="T",0,IF(M173="Y/T","Belum diisi","Error")))</f>
        <v>Belum diisi</v>
      </c>
      <c r="O173" s="517"/>
      <c r="P173" s="517"/>
      <c r="Q173" s="517"/>
      <c r="R173" s="517"/>
    </row>
    <row r="174" spans="2:18" s="527" customFormat="1" ht="15.75">
      <c r="B174" s="837"/>
      <c r="C174" s="840"/>
      <c r="D174" s="858"/>
      <c r="E174" s="855"/>
      <c r="F174" s="549">
        <v>2</v>
      </c>
      <c r="G174" s="550"/>
      <c r="H174" s="598" t="str">
        <f t="shared" si="4"/>
        <v>Belum Diisi</v>
      </c>
      <c r="I174" s="592" t="s">
        <v>26</v>
      </c>
      <c r="J174" s="593" t="str">
        <f>IF($D$173="Y/T","Isi Sasaran",IF($E$173=0,0,IF(I174="Y",1,IF(I174="T",0,"Isi Dulu"))))</f>
        <v>Isi Sasaran</v>
      </c>
      <c r="K174" s="592" t="s">
        <v>26</v>
      </c>
      <c r="L174" s="593" t="str">
        <f>IF($D$173="Y/T","Isi Sasaran",IF($E$173=0,0,IF(K174="Y",1,IF(K174="T",0,"Isi Dulu"))))</f>
        <v>Isi Sasaran</v>
      </c>
      <c r="M174" s="849"/>
      <c r="N174" s="852"/>
      <c r="O174" s="517"/>
      <c r="P174" s="517"/>
      <c r="Q174" s="517"/>
      <c r="R174" s="517"/>
    </row>
    <row r="175" spans="2:18" s="527" customFormat="1" ht="15.75">
      <c r="B175" s="837"/>
      <c r="C175" s="840"/>
      <c r="D175" s="858"/>
      <c r="E175" s="855"/>
      <c r="F175" s="549">
        <v>3</v>
      </c>
      <c r="G175" s="550"/>
      <c r="H175" s="598" t="str">
        <f t="shared" si="4"/>
        <v>Belum Diisi</v>
      </c>
      <c r="I175" s="592" t="s">
        <v>26</v>
      </c>
      <c r="J175" s="593" t="str">
        <f>IF($D$173="Y/T","Isi Sasaran",IF($E$173=0,0,IF(I175="Y",1,IF(I175="T",0,"Isi Dulu"))))</f>
        <v>Isi Sasaran</v>
      </c>
      <c r="K175" s="592" t="s">
        <v>26</v>
      </c>
      <c r="L175" s="593" t="str">
        <f>IF($D$173="Y/T","Isi Sasaran",IF($E$173=0,0,IF(K175="Y",1,IF(K175="T",0,"Isi Dulu"))))</f>
        <v>Isi Sasaran</v>
      </c>
      <c r="M175" s="849"/>
      <c r="N175" s="852"/>
      <c r="O175" s="517"/>
      <c r="P175" s="517"/>
      <c r="Q175" s="517"/>
      <c r="R175" s="517"/>
    </row>
    <row r="176" spans="2:18" s="527" customFormat="1" ht="15.75">
      <c r="B176" s="837"/>
      <c r="C176" s="840"/>
      <c r="D176" s="858"/>
      <c r="E176" s="855"/>
      <c r="F176" s="549">
        <v>4</v>
      </c>
      <c r="G176" s="550"/>
      <c r="H176" s="598" t="str">
        <f t="shared" si="4"/>
        <v>Belum Diisi</v>
      </c>
      <c r="I176" s="592" t="s">
        <v>26</v>
      </c>
      <c r="J176" s="593" t="str">
        <f>IF($D$173="Y/T","Isi Sasaran",IF($E$173=0,0,IF(I176="Y",1,IF(I176="T",0,"Isi Dulu"))))</f>
        <v>Isi Sasaran</v>
      </c>
      <c r="K176" s="592" t="s">
        <v>26</v>
      </c>
      <c r="L176" s="593" t="str">
        <f>IF($D$173="Y/T","Isi Sasaran",IF($E$173=0,0,IF(K176="Y",1,IF(K176="T",0,"Isi Dulu"))))</f>
        <v>Isi Sasaran</v>
      </c>
      <c r="M176" s="849"/>
      <c r="N176" s="852"/>
      <c r="O176" s="517"/>
      <c r="P176" s="517"/>
      <c r="Q176" s="517"/>
      <c r="R176" s="517"/>
    </row>
    <row r="177" spans="2:18" s="527" customFormat="1" ht="15.75">
      <c r="B177" s="838"/>
      <c r="C177" s="841"/>
      <c r="D177" s="859"/>
      <c r="E177" s="856"/>
      <c r="F177" s="569">
        <v>5</v>
      </c>
      <c r="G177" s="570"/>
      <c r="H177" s="599" t="str">
        <f t="shared" si="4"/>
        <v>Belum Diisi</v>
      </c>
      <c r="I177" s="595" t="s">
        <v>26</v>
      </c>
      <c r="J177" s="596" t="str">
        <f>IF($D$173="Y/T","Isi Sasaran",IF($E$173=0,0,IF(I177="Y",1,IF(I177="T",0,"Isi Dulu"))))</f>
        <v>Isi Sasaran</v>
      </c>
      <c r="K177" s="595" t="s">
        <v>26</v>
      </c>
      <c r="L177" s="596" t="str">
        <f>IF($D$173="Y/T","Isi Sasaran",IF($E$173=0,0,IF(K177="Y",1,IF(K177="T",0,"Isi Dulu"))))</f>
        <v>Isi Sasaran</v>
      </c>
      <c r="M177" s="850"/>
      <c r="N177" s="853"/>
      <c r="O177" s="517"/>
      <c r="P177" s="517"/>
      <c r="Q177" s="517"/>
      <c r="R177" s="517"/>
    </row>
    <row r="178" spans="2:18" s="527" customFormat="1" ht="15.75" customHeight="1">
      <c r="B178" s="836">
        <v>15</v>
      </c>
      <c r="C178" s="839"/>
      <c r="D178" s="857" t="s">
        <v>26</v>
      </c>
      <c r="E178" s="854" t="str">
        <f>IF(D178="Y",1,IF(D178="T",0,IF(D178="Y/T","Belum diisi","Error")))</f>
        <v>Belum diisi</v>
      </c>
      <c r="F178" s="528">
        <v>1</v>
      </c>
      <c r="G178" s="529"/>
      <c r="H178" s="600" t="str">
        <f t="shared" si="4"/>
        <v>Belum Diisi</v>
      </c>
      <c r="I178" s="590" t="s">
        <v>26</v>
      </c>
      <c r="J178" s="591" t="str">
        <f>IF($D$178="Y/T","Isi Sasaran",IF($E$178=0,0,IF(I178="Y",1,IF(I178="T",0,"Isi Dulu"))))</f>
        <v>Isi Sasaran</v>
      </c>
      <c r="K178" s="590" t="s">
        <v>26</v>
      </c>
      <c r="L178" s="591" t="str">
        <f>IF($D$178="Y/T","Isi Sasaran",IF($E$178=0,0,IF(K178="Y",1,IF(K178="T",0,"Isi Dulu"))))</f>
        <v>Isi Sasaran</v>
      </c>
      <c r="M178" s="848" t="s">
        <v>26</v>
      </c>
      <c r="N178" s="851" t="str">
        <f>IF(M178="Y",1,IF(M178="T",0,IF(M178="Y/T","Belum diisi","Error")))</f>
        <v>Belum diisi</v>
      </c>
      <c r="O178" s="517"/>
      <c r="P178" s="517"/>
      <c r="Q178" s="517"/>
      <c r="R178" s="517"/>
    </row>
    <row r="179" spans="2:18" s="527" customFormat="1" ht="15.75">
      <c r="B179" s="837"/>
      <c r="C179" s="840"/>
      <c r="D179" s="858"/>
      <c r="E179" s="855"/>
      <c r="F179" s="549">
        <v>2</v>
      </c>
      <c r="G179" s="550"/>
      <c r="H179" s="598" t="str">
        <f t="shared" si="4"/>
        <v>Belum Diisi</v>
      </c>
      <c r="I179" s="592" t="s">
        <v>26</v>
      </c>
      <c r="J179" s="593" t="str">
        <f>IF($D$178="Y/T","Isi Sasaran",IF($E$178=0,0,IF(I179="Y",1,IF(I179="T",0,"Isi Dulu"))))</f>
        <v>Isi Sasaran</v>
      </c>
      <c r="K179" s="592" t="s">
        <v>26</v>
      </c>
      <c r="L179" s="593" t="str">
        <f>IF($D$178="Y/T","Isi Sasaran",IF($E$178=0,0,IF(K179="Y",1,IF(K179="T",0,"Isi Dulu"))))</f>
        <v>Isi Sasaran</v>
      </c>
      <c r="M179" s="849"/>
      <c r="N179" s="852"/>
      <c r="O179" s="517"/>
      <c r="P179" s="517"/>
      <c r="Q179" s="517"/>
      <c r="R179" s="517"/>
    </row>
    <row r="180" spans="2:18" s="527" customFormat="1" ht="15.75">
      <c r="B180" s="837"/>
      <c r="C180" s="840"/>
      <c r="D180" s="858"/>
      <c r="E180" s="855"/>
      <c r="F180" s="549">
        <v>3</v>
      </c>
      <c r="G180" s="550"/>
      <c r="H180" s="598" t="str">
        <f t="shared" si="4"/>
        <v>Belum Diisi</v>
      </c>
      <c r="I180" s="592" t="s">
        <v>26</v>
      </c>
      <c r="J180" s="593" t="str">
        <f>IF($D$178="Y/T","Isi Sasaran",IF($E$178=0,0,IF(I180="Y",1,IF(I180="T",0,"Isi Dulu"))))</f>
        <v>Isi Sasaran</v>
      </c>
      <c r="K180" s="592" t="s">
        <v>26</v>
      </c>
      <c r="L180" s="593" t="str">
        <f>IF($D$178="Y/T","Isi Sasaran",IF($E$178=0,0,IF(K180="Y",1,IF(K180="T",0,"Isi Dulu"))))</f>
        <v>Isi Sasaran</v>
      </c>
      <c r="M180" s="849"/>
      <c r="N180" s="852"/>
      <c r="O180" s="517"/>
      <c r="P180" s="517"/>
      <c r="Q180" s="517"/>
      <c r="R180" s="517"/>
    </row>
    <row r="181" spans="2:18" s="527" customFormat="1" ht="15.75">
      <c r="B181" s="837"/>
      <c r="C181" s="840"/>
      <c r="D181" s="858"/>
      <c r="E181" s="855"/>
      <c r="F181" s="549">
        <v>4</v>
      </c>
      <c r="G181" s="550"/>
      <c r="H181" s="598" t="str">
        <f t="shared" si="4"/>
        <v>Belum Diisi</v>
      </c>
      <c r="I181" s="592" t="s">
        <v>26</v>
      </c>
      <c r="J181" s="593" t="str">
        <f>IF($D$178="Y/T","Isi Sasaran",IF($E$178=0,0,IF(I181="Y",1,IF(I181="T",0,"Isi Dulu"))))</f>
        <v>Isi Sasaran</v>
      </c>
      <c r="K181" s="592" t="s">
        <v>26</v>
      </c>
      <c r="L181" s="593" t="str">
        <f>IF($D$178="Y/T","Isi Sasaran",IF($E$178=0,0,IF(K181="Y",1,IF(K181="T",0,"Isi Dulu"))))</f>
        <v>Isi Sasaran</v>
      </c>
      <c r="M181" s="849"/>
      <c r="N181" s="852"/>
      <c r="O181" s="517"/>
      <c r="P181" s="517"/>
      <c r="Q181" s="517"/>
      <c r="R181" s="517"/>
    </row>
    <row r="182" spans="2:18" s="527" customFormat="1" ht="15.75">
      <c r="B182" s="838"/>
      <c r="C182" s="841"/>
      <c r="D182" s="859"/>
      <c r="E182" s="856"/>
      <c r="F182" s="569">
        <v>5</v>
      </c>
      <c r="G182" s="570"/>
      <c r="H182" s="599" t="str">
        <f t="shared" si="4"/>
        <v>Belum Diisi</v>
      </c>
      <c r="I182" s="595" t="s">
        <v>26</v>
      </c>
      <c r="J182" s="596" t="str">
        <f>IF($D$178="Y/T","Isi Sasaran",IF($E$178=0,0,IF(I182="Y",1,IF(I182="T",0,"Isi Dulu"))))</f>
        <v>Isi Sasaran</v>
      </c>
      <c r="K182" s="595" t="s">
        <v>26</v>
      </c>
      <c r="L182" s="596" t="str">
        <f>IF($D$178="Y/T","Isi Sasaran",IF($E$178=0,0,IF(K182="Y",1,IF(K182="T",0,"Isi Dulu"))))</f>
        <v>Isi Sasaran</v>
      </c>
      <c r="M182" s="850"/>
      <c r="N182" s="853"/>
      <c r="O182" s="517"/>
      <c r="P182" s="517"/>
      <c r="Q182" s="517"/>
      <c r="R182" s="517"/>
    </row>
    <row r="183" spans="2:18" s="527" customFormat="1" ht="15.75" customHeight="1">
      <c r="B183" s="836">
        <v>16</v>
      </c>
      <c r="C183" s="839"/>
      <c r="D183" s="857" t="s">
        <v>26</v>
      </c>
      <c r="E183" s="854" t="str">
        <f>IF(D183="Y",1,IF(D183="T",0,IF(D183="Y/T","Belum diisi","Error")))</f>
        <v>Belum diisi</v>
      </c>
      <c r="F183" s="528">
        <v>1</v>
      </c>
      <c r="G183" s="529"/>
      <c r="H183" s="600" t="str">
        <f t="shared" si="4"/>
        <v>Belum Diisi</v>
      </c>
      <c r="I183" s="590" t="s">
        <v>26</v>
      </c>
      <c r="J183" s="591" t="str">
        <f>IF($D$183="Y/T","Isi Sasaran",IF($E$183=0,0,IF(I183="Y",1,IF(I183="T",0,"Isi Dulu"))))</f>
        <v>Isi Sasaran</v>
      </c>
      <c r="K183" s="590" t="s">
        <v>26</v>
      </c>
      <c r="L183" s="591" t="str">
        <f>IF($D$183="Y/T","Isi Sasaran",IF($E$183=0,0,IF(K183="Y",1,IF(K183="T",0,"Isi Dulu"))))</f>
        <v>Isi Sasaran</v>
      </c>
      <c r="M183" s="848" t="s">
        <v>26</v>
      </c>
      <c r="N183" s="851" t="str">
        <f>IF(M183="Y",1,IF(M183="T",0,IF(M183="Y/T","Belum diisi","Error")))</f>
        <v>Belum diisi</v>
      </c>
      <c r="O183" s="517"/>
      <c r="P183" s="517"/>
      <c r="Q183" s="517"/>
      <c r="R183" s="517"/>
    </row>
    <row r="184" spans="2:18" s="527" customFormat="1" ht="15.75">
      <c r="B184" s="837"/>
      <c r="C184" s="840"/>
      <c r="D184" s="858"/>
      <c r="E184" s="855"/>
      <c r="F184" s="549">
        <v>2</v>
      </c>
      <c r="G184" s="550"/>
      <c r="H184" s="598" t="str">
        <f t="shared" si="4"/>
        <v>Belum Diisi</v>
      </c>
      <c r="I184" s="592" t="s">
        <v>26</v>
      </c>
      <c r="J184" s="593" t="str">
        <f>IF($D$183="Y/T","Isi Sasaran",IF($E$183=0,0,IF(I184="Y",1,IF(I184="T",0,"Isi Dulu"))))</f>
        <v>Isi Sasaran</v>
      </c>
      <c r="K184" s="592" t="s">
        <v>26</v>
      </c>
      <c r="L184" s="593" t="str">
        <f>IF($D$183="Y/T","Isi Sasaran",IF($E$183=0,0,IF(K184="Y",1,IF(K184="T",0,"Isi Dulu"))))</f>
        <v>Isi Sasaran</v>
      </c>
      <c r="M184" s="849"/>
      <c r="N184" s="852"/>
      <c r="O184" s="517"/>
      <c r="P184" s="517"/>
      <c r="Q184" s="517"/>
      <c r="R184" s="517"/>
    </row>
    <row r="185" spans="2:18" s="527" customFormat="1" ht="15.75">
      <c r="B185" s="837"/>
      <c r="C185" s="840"/>
      <c r="D185" s="858"/>
      <c r="E185" s="855"/>
      <c r="F185" s="549">
        <v>3</v>
      </c>
      <c r="G185" s="550"/>
      <c r="H185" s="598" t="str">
        <f t="shared" si="4"/>
        <v>Belum Diisi</v>
      </c>
      <c r="I185" s="592" t="s">
        <v>26</v>
      </c>
      <c r="J185" s="593" t="str">
        <f>IF($D$183="Y/T","Isi Sasaran",IF($E$183=0,0,IF(I185="Y",1,IF(I185="T",0,"Isi Dulu"))))</f>
        <v>Isi Sasaran</v>
      </c>
      <c r="K185" s="592" t="s">
        <v>26</v>
      </c>
      <c r="L185" s="593" t="str">
        <f>IF($D$183="Y/T","Isi Sasaran",IF($E$183=0,0,IF(K185="Y",1,IF(K185="T",0,"Isi Dulu"))))</f>
        <v>Isi Sasaran</v>
      </c>
      <c r="M185" s="849"/>
      <c r="N185" s="852"/>
      <c r="O185" s="517"/>
      <c r="P185" s="517"/>
      <c r="Q185" s="517"/>
      <c r="R185" s="517"/>
    </row>
    <row r="186" spans="2:18" s="527" customFormat="1" ht="15.75">
      <c r="B186" s="837"/>
      <c r="C186" s="840"/>
      <c r="D186" s="858"/>
      <c r="E186" s="855"/>
      <c r="F186" s="549">
        <v>4</v>
      </c>
      <c r="G186" s="550"/>
      <c r="H186" s="598" t="str">
        <f t="shared" si="4"/>
        <v>Belum Diisi</v>
      </c>
      <c r="I186" s="592" t="s">
        <v>26</v>
      </c>
      <c r="J186" s="593" t="str">
        <f>IF($D$183="Y/T","Isi Sasaran",IF($E$183=0,0,IF(I186="Y",1,IF(I186="T",0,"Isi Dulu"))))</f>
        <v>Isi Sasaran</v>
      </c>
      <c r="K186" s="592" t="s">
        <v>26</v>
      </c>
      <c r="L186" s="593" t="str">
        <f>IF($D$183="Y/T","Isi Sasaran",IF($E$183=0,0,IF(K186="Y",1,IF(K186="T",0,"Isi Dulu"))))</f>
        <v>Isi Sasaran</v>
      </c>
      <c r="M186" s="849"/>
      <c r="N186" s="852"/>
      <c r="O186" s="517"/>
      <c r="P186" s="517"/>
      <c r="Q186" s="517"/>
      <c r="R186" s="517"/>
    </row>
    <row r="187" spans="2:18" s="527" customFormat="1" ht="15.75">
      <c r="B187" s="838"/>
      <c r="C187" s="841"/>
      <c r="D187" s="859"/>
      <c r="E187" s="856"/>
      <c r="F187" s="569">
        <v>5</v>
      </c>
      <c r="G187" s="570"/>
      <c r="H187" s="599" t="str">
        <f t="shared" si="4"/>
        <v>Belum Diisi</v>
      </c>
      <c r="I187" s="595" t="s">
        <v>26</v>
      </c>
      <c r="J187" s="596" t="str">
        <f>IF($D$183="Y/T","Isi Sasaran",IF($E$183=0,0,IF(I187="Y",1,IF(I187="T",0,"Isi Dulu"))))</f>
        <v>Isi Sasaran</v>
      </c>
      <c r="K187" s="595" t="s">
        <v>26</v>
      </c>
      <c r="L187" s="596" t="str">
        <f>IF($D$183="Y/T","Isi Sasaran",IF($E$183=0,0,IF(K187="Y",1,IF(K187="T",0,"Isi Dulu"))))</f>
        <v>Isi Sasaran</v>
      </c>
      <c r="M187" s="850"/>
      <c r="N187" s="853"/>
      <c r="O187" s="517"/>
      <c r="P187" s="517"/>
      <c r="Q187" s="517"/>
      <c r="R187" s="517"/>
    </row>
    <row r="188" spans="2:18" s="527" customFormat="1" ht="15.75" customHeight="1">
      <c r="B188" s="836">
        <v>17</v>
      </c>
      <c r="C188" s="839"/>
      <c r="D188" s="857" t="s">
        <v>26</v>
      </c>
      <c r="E188" s="854" t="str">
        <f>IF(D188="Y",1,IF(D188="T",0,IF(D188="Y/T","Belum diisi","Error")))</f>
        <v>Belum diisi</v>
      </c>
      <c r="F188" s="528">
        <v>1</v>
      </c>
      <c r="G188" s="529"/>
      <c r="H188" s="600" t="str">
        <f t="shared" si="4"/>
        <v>Belum Diisi</v>
      </c>
      <c r="I188" s="590" t="s">
        <v>26</v>
      </c>
      <c r="J188" s="591" t="str">
        <f>IF($D$188="Y/T","Isi Sasaran",IF($E$188=0,0,IF(I188="Y",1,IF(I188="T",0,"Isi Dulu"))))</f>
        <v>Isi Sasaran</v>
      </c>
      <c r="K188" s="590" t="s">
        <v>26</v>
      </c>
      <c r="L188" s="591" t="str">
        <f>IF($D$188="Y/T","Isi Sasaran",IF($E$188=0,0,IF(K188="Y",1,IF(K188="T",0,"Isi Dulu"))))</f>
        <v>Isi Sasaran</v>
      </c>
      <c r="M188" s="848" t="s">
        <v>26</v>
      </c>
      <c r="N188" s="851" t="str">
        <f>IF(M188="Y",1,IF(M188="T",0,IF(M188="Y/T","Belum diisi","Error")))</f>
        <v>Belum diisi</v>
      </c>
      <c r="O188" s="517"/>
      <c r="P188" s="517"/>
      <c r="Q188" s="517"/>
      <c r="R188" s="517"/>
    </row>
    <row r="189" spans="2:18" s="527" customFormat="1" ht="15.75">
      <c r="B189" s="837"/>
      <c r="C189" s="840"/>
      <c r="D189" s="858"/>
      <c r="E189" s="855"/>
      <c r="F189" s="549">
        <v>2</v>
      </c>
      <c r="G189" s="550"/>
      <c r="H189" s="598" t="str">
        <f t="shared" si="4"/>
        <v>Belum Diisi</v>
      </c>
      <c r="I189" s="592" t="s">
        <v>26</v>
      </c>
      <c r="J189" s="593" t="str">
        <f>IF($D$188="Y/T","Isi Sasaran",IF($E$188=0,0,IF(I189="Y",1,IF(I189="T",0,"Isi Dulu"))))</f>
        <v>Isi Sasaran</v>
      </c>
      <c r="K189" s="592" t="s">
        <v>26</v>
      </c>
      <c r="L189" s="593" t="str">
        <f>IF($D$188="Y/T","Isi Sasaran",IF($E$188=0,0,IF(K189="Y",1,IF(K189="T",0,"Isi Dulu"))))</f>
        <v>Isi Sasaran</v>
      </c>
      <c r="M189" s="849"/>
      <c r="N189" s="852"/>
      <c r="O189" s="517"/>
      <c r="P189" s="517"/>
      <c r="Q189" s="517"/>
      <c r="R189" s="517"/>
    </row>
    <row r="190" spans="2:18" s="527" customFormat="1" ht="15.75">
      <c r="B190" s="837"/>
      <c r="C190" s="840"/>
      <c r="D190" s="858"/>
      <c r="E190" s="855"/>
      <c r="F190" s="549">
        <v>3</v>
      </c>
      <c r="G190" s="550"/>
      <c r="H190" s="598" t="str">
        <f t="shared" si="4"/>
        <v>Belum Diisi</v>
      </c>
      <c r="I190" s="592" t="s">
        <v>26</v>
      </c>
      <c r="J190" s="593" t="str">
        <f>IF($D$188="Y/T","Isi Sasaran",IF($E$188=0,0,IF(I190="Y",1,IF(I190="T",0,"Isi Dulu"))))</f>
        <v>Isi Sasaran</v>
      </c>
      <c r="K190" s="592" t="s">
        <v>26</v>
      </c>
      <c r="L190" s="593" t="str">
        <f>IF($D$188="Y/T","Isi Sasaran",IF($E$188=0,0,IF(K190="Y",1,IF(K190="T",0,"Isi Dulu"))))</f>
        <v>Isi Sasaran</v>
      </c>
      <c r="M190" s="849"/>
      <c r="N190" s="852"/>
      <c r="O190" s="517"/>
      <c r="P190" s="517"/>
      <c r="Q190" s="517"/>
      <c r="R190" s="517"/>
    </row>
    <row r="191" spans="2:18" s="527" customFormat="1" ht="15.75">
      <c r="B191" s="837"/>
      <c r="C191" s="840"/>
      <c r="D191" s="858"/>
      <c r="E191" s="855"/>
      <c r="F191" s="549">
        <v>4</v>
      </c>
      <c r="G191" s="550"/>
      <c r="H191" s="598" t="str">
        <f t="shared" si="4"/>
        <v>Belum Diisi</v>
      </c>
      <c r="I191" s="592" t="s">
        <v>26</v>
      </c>
      <c r="J191" s="593" t="str">
        <f>IF($D$188="Y/T","Isi Sasaran",IF($E$188=0,0,IF(I191="Y",1,IF(I191="T",0,"Isi Dulu"))))</f>
        <v>Isi Sasaran</v>
      </c>
      <c r="K191" s="592" t="s">
        <v>26</v>
      </c>
      <c r="L191" s="593" t="str">
        <f>IF($D$188="Y/T","Isi Sasaran",IF($E$188=0,0,IF(K191="Y",1,IF(K191="T",0,"Isi Dulu"))))</f>
        <v>Isi Sasaran</v>
      </c>
      <c r="M191" s="849"/>
      <c r="N191" s="852"/>
      <c r="O191" s="517"/>
      <c r="P191" s="517"/>
      <c r="Q191" s="517"/>
      <c r="R191" s="517"/>
    </row>
    <row r="192" spans="2:18" s="527" customFormat="1" ht="15.75">
      <c r="B192" s="838"/>
      <c r="C192" s="841"/>
      <c r="D192" s="859"/>
      <c r="E192" s="856"/>
      <c r="F192" s="569">
        <v>5</v>
      </c>
      <c r="G192" s="570"/>
      <c r="H192" s="599" t="str">
        <f t="shared" si="4"/>
        <v>Belum Diisi</v>
      </c>
      <c r="I192" s="595" t="s">
        <v>26</v>
      </c>
      <c r="J192" s="596" t="str">
        <f>IF($D$188="Y/T","Isi Sasaran",IF($E$188=0,0,IF(I192="Y",1,IF(I192="T",0,"Isi Dulu"))))</f>
        <v>Isi Sasaran</v>
      </c>
      <c r="K192" s="595" t="s">
        <v>26</v>
      </c>
      <c r="L192" s="596" t="str">
        <f>IF($D$188="Y/T","Isi Sasaran",IF($E$188=0,0,IF(K192="Y",1,IF(K192="T",0,"Isi Dulu"))))</f>
        <v>Isi Sasaran</v>
      </c>
      <c r="M192" s="850"/>
      <c r="N192" s="853"/>
      <c r="O192" s="517"/>
      <c r="P192" s="517"/>
      <c r="Q192" s="517"/>
      <c r="R192" s="517"/>
    </row>
    <row r="193" spans="2:18" s="527" customFormat="1" ht="15.75" customHeight="1">
      <c r="B193" s="836">
        <v>18</v>
      </c>
      <c r="C193" s="839"/>
      <c r="D193" s="857" t="s">
        <v>26</v>
      </c>
      <c r="E193" s="854" t="str">
        <f>IF(D193="Y",1,IF(D193="T",0,IF(D193="Y/T","Belum diisi","Error")))</f>
        <v>Belum diisi</v>
      </c>
      <c r="F193" s="528">
        <v>1</v>
      </c>
      <c r="G193" s="529"/>
      <c r="H193" s="600" t="str">
        <f t="shared" si="4"/>
        <v>Belum Diisi</v>
      </c>
      <c r="I193" s="590" t="s">
        <v>26</v>
      </c>
      <c r="J193" s="591" t="str">
        <f>IF($D$193="Y/T","Isi Sasaran",IF($E$193=0,0,IF(I193="Y",1,IF(I193="T",0,"Isi Dulu"))))</f>
        <v>Isi Sasaran</v>
      </c>
      <c r="K193" s="590" t="s">
        <v>26</v>
      </c>
      <c r="L193" s="591" t="str">
        <f>IF($D$193="Y/T","Isi Sasaran",IF($E$193=0,0,IF(K193="Y",1,IF(K193="T",0,"Isi Dulu"))))</f>
        <v>Isi Sasaran</v>
      </c>
      <c r="M193" s="848" t="s">
        <v>26</v>
      </c>
      <c r="N193" s="851" t="str">
        <f>IF(M193="Y",1,IF(M193="T",0,IF(M193="Y/T","Belum diisi","Error")))</f>
        <v>Belum diisi</v>
      </c>
      <c r="O193" s="517"/>
      <c r="P193" s="517"/>
      <c r="Q193" s="517"/>
      <c r="R193" s="517"/>
    </row>
    <row r="194" spans="2:18" s="527" customFormat="1" ht="15.75">
      <c r="B194" s="837"/>
      <c r="C194" s="840"/>
      <c r="D194" s="858"/>
      <c r="E194" s="855"/>
      <c r="F194" s="549">
        <v>2</v>
      </c>
      <c r="G194" s="550"/>
      <c r="H194" s="598" t="str">
        <f t="shared" si="4"/>
        <v>Belum Diisi</v>
      </c>
      <c r="I194" s="592" t="s">
        <v>26</v>
      </c>
      <c r="J194" s="593" t="str">
        <f>IF($D$193="Y/T","Isi Sasaran",IF($E$193=0,0,IF(I194="Y",1,IF(I194="T",0,"Isi Dulu"))))</f>
        <v>Isi Sasaran</v>
      </c>
      <c r="K194" s="592" t="s">
        <v>26</v>
      </c>
      <c r="L194" s="593" t="str">
        <f>IF($D$193="Y/T","Isi Sasaran",IF($E$193=0,0,IF(K194="Y",1,IF(K194="T",0,"Isi Dulu"))))</f>
        <v>Isi Sasaran</v>
      </c>
      <c r="M194" s="849"/>
      <c r="N194" s="852"/>
      <c r="O194" s="517"/>
      <c r="P194" s="517"/>
      <c r="Q194" s="517"/>
      <c r="R194" s="517"/>
    </row>
    <row r="195" spans="2:18" s="527" customFormat="1" ht="15.75">
      <c r="B195" s="837"/>
      <c r="C195" s="840"/>
      <c r="D195" s="858"/>
      <c r="E195" s="855"/>
      <c r="F195" s="549">
        <v>3</v>
      </c>
      <c r="G195" s="550"/>
      <c r="H195" s="598" t="str">
        <f t="shared" si="4"/>
        <v>Belum Diisi</v>
      </c>
      <c r="I195" s="592" t="s">
        <v>26</v>
      </c>
      <c r="J195" s="593" t="str">
        <f>IF($D$193="Y/T","Isi Sasaran",IF($E$193=0,0,IF(I195="Y",1,IF(I195="T",0,"Isi Dulu"))))</f>
        <v>Isi Sasaran</v>
      </c>
      <c r="K195" s="592" t="s">
        <v>26</v>
      </c>
      <c r="L195" s="593" t="str">
        <f>IF($D$193="Y/T","Isi Sasaran",IF($E$193=0,0,IF(K195="Y",1,IF(K195="T",0,"Isi Dulu"))))</f>
        <v>Isi Sasaran</v>
      </c>
      <c r="M195" s="849"/>
      <c r="N195" s="852"/>
      <c r="O195" s="517"/>
      <c r="P195" s="517"/>
      <c r="Q195" s="517"/>
      <c r="R195" s="517"/>
    </row>
    <row r="196" spans="2:18" s="527" customFormat="1" ht="15.75">
      <c r="B196" s="837"/>
      <c r="C196" s="840"/>
      <c r="D196" s="858"/>
      <c r="E196" s="855"/>
      <c r="F196" s="549">
        <v>4</v>
      </c>
      <c r="G196" s="550"/>
      <c r="H196" s="598" t="str">
        <f t="shared" si="4"/>
        <v>Belum Diisi</v>
      </c>
      <c r="I196" s="592" t="s">
        <v>26</v>
      </c>
      <c r="J196" s="593" t="str">
        <f>IF($D$193="Y/T","Isi Sasaran",IF($E$193=0,0,IF(I196="Y",1,IF(I196="T",0,"Isi Dulu"))))</f>
        <v>Isi Sasaran</v>
      </c>
      <c r="K196" s="592" t="s">
        <v>26</v>
      </c>
      <c r="L196" s="593" t="str">
        <f>IF($D$193="Y/T","Isi Sasaran",IF($E$193=0,0,IF(K196="Y",1,IF(K196="T",0,"Isi Dulu"))))</f>
        <v>Isi Sasaran</v>
      </c>
      <c r="M196" s="849"/>
      <c r="N196" s="852"/>
      <c r="O196" s="517"/>
      <c r="P196" s="517"/>
      <c r="Q196" s="517"/>
      <c r="R196" s="517"/>
    </row>
    <row r="197" spans="2:18" s="527" customFormat="1" ht="15.75">
      <c r="B197" s="838"/>
      <c r="C197" s="841"/>
      <c r="D197" s="859"/>
      <c r="E197" s="856"/>
      <c r="F197" s="569">
        <v>5</v>
      </c>
      <c r="G197" s="570"/>
      <c r="H197" s="599" t="str">
        <f t="shared" si="4"/>
        <v>Belum Diisi</v>
      </c>
      <c r="I197" s="595" t="s">
        <v>26</v>
      </c>
      <c r="J197" s="596" t="str">
        <f>IF($D$193="Y/T","Isi Sasaran",IF($E$193=0,0,IF(I197="Y",1,IF(I197="T",0,"Isi Dulu"))))</f>
        <v>Isi Sasaran</v>
      </c>
      <c r="K197" s="595" t="s">
        <v>26</v>
      </c>
      <c r="L197" s="596" t="str">
        <f>IF($D$193="Y/T","Isi Sasaran",IF($E$193=0,0,IF(K197="Y",1,IF(K197="T",0,"Isi Dulu"))))</f>
        <v>Isi Sasaran</v>
      </c>
      <c r="M197" s="850"/>
      <c r="N197" s="853"/>
      <c r="O197" s="517"/>
      <c r="P197" s="517"/>
      <c r="Q197" s="517"/>
      <c r="R197" s="517"/>
    </row>
    <row r="198" spans="2:18" s="527" customFormat="1" ht="15.75" customHeight="1">
      <c r="B198" s="836">
        <v>19</v>
      </c>
      <c r="C198" s="839"/>
      <c r="D198" s="857" t="s">
        <v>26</v>
      </c>
      <c r="E198" s="854" t="str">
        <f>IF(D198="Y",1,IF(D198="T",0,IF(D198="Y/T","Belum diisi","Error")))</f>
        <v>Belum diisi</v>
      </c>
      <c r="F198" s="528">
        <v>1</v>
      </c>
      <c r="G198" s="529"/>
      <c r="H198" s="600" t="str">
        <f t="shared" si="4"/>
        <v>Belum Diisi</v>
      </c>
      <c r="I198" s="590" t="s">
        <v>26</v>
      </c>
      <c r="J198" s="591" t="str">
        <f>IF($D$198="Y/T","Isi Sasaran",IF($E$198=0,0,IF(I198="Y",1,IF(I198="T",0,"Isi Dulu"))))</f>
        <v>Isi Sasaran</v>
      </c>
      <c r="K198" s="590" t="s">
        <v>26</v>
      </c>
      <c r="L198" s="591" t="str">
        <f>IF($D$198="Y/T","Isi Sasaran",IF($E$198=0,0,IF(K198="Y",1,IF(K198="T",0,"Isi Dulu"))))</f>
        <v>Isi Sasaran</v>
      </c>
      <c r="M198" s="848" t="s">
        <v>26</v>
      </c>
      <c r="N198" s="851" t="str">
        <f>IF(M198="Y",1,IF(M198="T",0,IF(M198="Y/T","Belum diisi","Error")))</f>
        <v>Belum diisi</v>
      </c>
      <c r="O198" s="517"/>
      <c r="P198" s="517"/>
      <c r="Q198" s="517"/>
      <c r="R198" s="517"/>
    </row>
    <row r="199" spans="2:18" s="527" customFormat="1" ht="15.75">
      <c r="B199" s="837"/>
      <c r="C199" s="840"/>
      <c r="D199" s="858"/>
      <c r="E199" s="855"/>
      <c r="F199" s="549">
        <v>2</v>
      </c>
      <c r="G199" s="550"/>
      <c r="H199" s="598" t="str">
        <f t="shared" si="4"/>
        <v>Belum Diisi</v>
      </c>
      <c r="I199" s="592" t="s">
        <v>26</v>
      </c>
      <c r="J199" s="593" t="str">
        <f>IF($D$198="Y/T","Isi Sasaran",IF($E$198=0,0,IF(I199="Y",1,IF(I199="T",0,"Isi Dulu"))))</f>
        <v>Isi Sasaran</v>
      </c>
      <c r="K199" s="592" t="s">
        <v>26</v>
      </c>
      <c r="L199" s="593" t="str">
        <f>IF($D$198="Y/T","Isi Sasaran",IF($E$198=0,0,IF(K199="Y",1,IF(K199="T",0,"Isi Dulu"))))</f>
        <v>Isi Sasaran</v>
      </c>
      <c r="M199" s="849"/>
      <c r="N199" s="852"/>
      <c r="O199" s="517"/>
      <c r="P199" s="517"/>
      <c r="Q199" s="517"/>
      <c r="R199" s="517"/>
    </row>
    <row r="200" spans="2:18" s="527" customFormat="1" ht="15.75">
      <c r="B200" s="837"/>
      <c r="C200" s="840"/>
      <c r="D200" s="858"/>
      <c r="E200" s="855"/>
      <c r="F200" s="549">
        <v>3</v>
      </c>
      <c r="G200" s="550"/>
      <c r="H200" s="598" t="str">
        <f t="shared" si="4"/>
        <v>Belum Diisi</v>
      </c>
      <c r="I200" s="592" t="s">
        <v>26</v>
      </c>
      <c r="J200" s="593" t="str">
        <f>IF($D$198="Y/T","Isi Sasaran",IF($E$198=0,0,IF(I200="Y",1,IF(I200="T",0,"Isi Dulu"))))</f>
        <v>Isi Sasaran</v>
      </c>
      <c r="K200" s="592" t="s">
        <v>26</v>
      </c>
      <c r="L200" s="593" t="str">
        <f>IF($D$198="Y/T","Isi Sasaran",IF($E$198=0,0,IF(K200="Y",1,IF(K200="T",0,"Isi Dulu"))))</f>
        <v>Isi Sasaran</v>
      </c>
      <c r="M200" s="849"/>
      <c r="N200" s="852"/>
      <c r="O200" s="517"/>
      <c r="P200" s="517"/>
      <c r="Q200" s="517"/>
      <c r="R200" s="517"/>
    </row>
    <row r="201" spans="2:18" s="527" customFormat="1" ht="15.75">
      <c r="B201" s="837"/>
      <c r="C201" s="840"/>
      <c r="D201" s="858"/>
      <c r="E201" s="855"/>
      <c r="F201" s="549">
        <v>4</v>
      </c>
      <c r="G201" s="550"/>
      <c r="H201" s="598" t="str">
        <f t="shared" si="4"/>
        <v>Belum Diisi</v>
      </c>
      <c r="I201" s="592" t="s">
        <v>26</v>
      </c>
      <c r="J201" s="593" t="str">
        <f>IF($D$198="Y/T","Isi Sasaran",IF($E$198=0,0,IF(I201="Y",1,IF(I201="T",0,"Isi Dulu"))))</f>
        <v>Isi Sasaran</v>
      </c>
      <c r="K201" s="592" t="s">
        <v>26</v>
      </c>
      <c r="L201" s="593" t="str">
        <f>IF($D$198="Y/T","Isi Sasaran",IF($E$198=0,0,IF(K201="Y",1,IF(K201="T",0,"Isi Dulu"))))</f>
        <v>Isi Sasaran</v>
      </c>
      <c r="M201" s="849"/>
      <c r="N201" s="852"/>
      <c r="O201" s="517"/>
      <c r="P201" s="517"/>
      <c r="Q201" s="517"/>
      <c r="R201" s="517"/>
    </row>
    <row r="202" spans="2:18" s="527" customFormat="1" ht="15.75">
      <c r="B202" s="838"/>
      <c r="C202" s="841"/>
      <c r="D202" s="859"/>
      <c r="E202" s="856"/>
      <c r="F202" s="569">
        <v>5</v>
      </c>
      <c r="G202" s="570"/>
      <c r="H202" s="599" t="str">
        <f t="shared" si="4"/>
        <v>Belum Diisi</v>
      </c>
      <c r="I202" s="595" t="s">
        <v>26</v>
      </c>
      <c r="J202" s="596" t="str">
        <f>IF($D$198="Y/T","Isi Sasaran",IF($E$198=0,0,IF(I202="Y",1,IF(I202="T",0,"Isi Dulu"))))</f>
        <v>Isi Sasaran</v>
      </c>
      <c r="K202" s="595" t="s">
        <v>26</v>
      </c>
      <c r="L202" s="596" t="str">
        <f>IF($D$198="Y/T","Isi Sasaran",IF($E$198=0,0,IF(K202="Y",1,IF(K202="T",0,"Isi Dulu"))))</f>
        <v>Isi Sasaran</v>
      </c>
      <c r="M202" s="850"/>
      <c r="N202" s="853"/>
      <c r="O202" s="517"/>
      <c r="P202" s="517"/>
      <c r="Q202" s="517"/>
      <c r="R202" s="517"/>
    </row>
    <row r="203" spans="2:18" s="527" customFormat="1" ht="15.75" customHeight="1">
      <c r="B203" s="836">
        <v>20</v>
      </c>
      <c r="C203" s="839"/>
      <c r="D203" s="857" t="s">
        <v>26</v>
      </c>
      <c r="E203" s="854" t="str">
        <f>IF(D203="Y",1,IF(D203="T",0,IF(D203="Y/T","Belum diisi","Error")))</f>
        <v>Belum diisi</v>
      </c>
      <c r="F203" s="528">
        <v>1</v>
      </c>
      <c r="G203" s="529"/>
      <c r="H203" s="600" t="str">
        <f t="shared" si="4"/>
        <v>Belum Diisi</v>
      </c>
      <c r="I203" s="590" t="s">
        <v>26</v>
      </c>
      <c r="J203" s="591" t="str">
        <f>IF($D$203="Y/T","Isi Sasaran",IF($E$203=0,0,IF(I203="Y",1,IF(I203="T",0,"Isi Dulu"))))</f>
        <v>Isi Sasaran</v>
      </c>
      <c r="K203" s="590" t="s">
        <v>26</v>
      </c>
      <c r="L203" s="591" t="str">
        <f>IF($D$203="Y/T","Isi Sasaran",IF($E$203=0,0,IF(K203="Y",1,IF(K203="T",0,"Isi Dulu"))))</f>
        <v>Isi Sasaran</v>
      </c>
      <c r="M203" s="848" t="s">
        <v>26</v>
      </c>
      <c r="N203" s="851" t="str">
        <f>IF(M203="Y",1,IF(M203="T",0,IF(M203="Y/T","Belum diisi","Error")))</f>
        <v>Belum diisi</v>
      </c>
      <c r="O203" s="517"/>
      <c r="P203" s="517"/>
      <c r="Q203" s="517"/>
      <c r="R203" s="517"/>
    </row>
    <row r="204" spans="2:18" s="527" customFormat="1" ht="15.75">
      <c r="B204" s="837"/>
      <c r="C204" s="840"/>
      <c r="D204" s="858"/>
      <c r="E204" s="855"/>
      <c r="F204" s="549">
        <v>2</v>
      </c>
      <c r="G204" s="550"/>
      <c r="H204" s="598" t="str">
        <f t="shared" si="4"/>
        <v>Belum Diisi</v>
      </c>
      <c r="I204" s="592" t="s">
        <v>26</v>
      </c>
      <c r="J204" s="593" t="str">
        <f>IF($D$203="Y/T","Isi Sasaran",IF($E$203=0,0,IF(I204="Y",1,IF(I204="T",0,"Isi Dulu"))))</f>
        <v>Isi Sasaran</v>
      </c>
      <c r="K204" s="592" t="s">
        <v>26</v>
      </c>
      <c r="L204" s="593" t="str">
        <f>IF($D$203="Y/T","Isi Sasaran",IF($E$203=0,0,IF(K204="Y",1,IF(K204="T",0,"Isi Dulu"))))</f>
        <v>Isi Sasaran</v>
      </c>
      <c r="M204" s="849"/>
      <c r="N204" s="852"/>
      <c r="O204" s="517"/>
      <c r="P204" s="517"/>
      <c r="Q204" s="517"/>
      <c r="R204" s="517"/>
    </row>
    <row r="205" spans="2:18" s="527" customFormat="1" ht="15.75">
      <c r="B205" s="837"/>
      <c r="C205" s="840"/>
      <c r="D205" s="858"/>
      <c r="E205" s="855"/>
      <c r="F205" s="549">
        <v>3</v>
      </c>
      <c r="G205" s="550"/>
      <c r="H205" s="598" t="str">
        <f t="shared" si="4"/>
        <v>Belum Diisi</v>
      </c>
      <c r="I205" s="592" t="s">
        <v>26</v>
      </c>
      <c r="J205" s="593" t="str">
        <f>IF($D$203="Y/T","Isi Sasaran",IF($E$203=0,0,IF(I205="Y",1,IF(I205="T",0,"Isi Dulu"))))</f>
        <v>Isi Sasaran</v>
      </c>
      <c r="K205" s="592" t="s">
        <v>26</v>
      </c>
      <c r="L205" s="593" t="str">
        <f>IF($D$203="Y/T","Isi Sasaran",IF($E$203=0,0,IF(K205="Y",1,IF(K205="T",0,"Isi Dulu"))))</f>
        <v>Isi Sasaran</v>
      </c>
      <c r="M205" s="849"/>
      <c r="N205" s="852"/>
      <c r="O205" s="517"/>
      <c r="P205" s="517"/>
      <c r="Q205" s="517"/>
      <c r="R205" s="517"/>
    </row>
    <row r="206" spans="2:18" s="527" customFormat="1" ht="15.75">
      <c r="B206" s="837"/>
      <c r="C206" s="840"/>
      <c r="D206" s="858"/>
      <c r="E206" s="855"/>
      <c r="F206" s="549">
        <v>4</v>
      </c>
      <c r="G206" s="550"/>
      <c r="H206" s="598" t="str">
        <f t="shared" si="4"/>
        <v>Belum Diisi</v>
      </c>
      <c r="I206" s="592" t="s">
        <v>26</v>
      </c>
      <c r="J206" s="593" t="str">
        <f>IF($D$203="Y/T","Isi Sasaran",IF($E$203=0,0,IF(I206="Y",1,IF(I206="T",0,"Isi Dulu"))))</f>
        <v>Isi Sasaran</v>
      </c>
      <c r="K206" s="592" t="s">
        <v>26</v>
      </c>
      <c r="L206" s="593" t="str">
        <f>IF($D$203="Y/T","Isi Sasaran",IF($E$203=0,0,IF(K206="Y",1,IF(K206="T",0,"Isi Dulu"))))</f>
        <v>Isi Sasaran</v>
      </c>
      <c r="M206" s="849"/>
      <c r="N206" s="852"/>
      <c r="O206" s="517"/>
      <c r="P206" s="517"/>
      <c r="Q206" s="517"/>
      <c r="R206" s="517"/>
    </row>
    <row r="207" spans="2:18" s="527" customFormat="1" ht="15.75">
      <c r="B207" s="838"/>
      <c r="C207" s="841"/>
      <c r="D207" s="859"/>
      <c r="E207" s="856"/>
      <c r="F207" s="569">
        <v>5</v>
      </c>
      <c r="G207" s="570"/>
      <c r="H207" s="599" t="str">
        <f t="shared" si="4"/>
        <v>Belum Diisi</v>
      </c>
      <c r="I207" s="595" t="s">
        <v>26</v>
      </c>
      <c r="J207" s="596" t="str">
        <f>IF($D$203="Y/T","Isi Sasaran",IF($E$203=0,0,IF(I207="Y",1,IF(I207="T",0,"Isi Dulu"))))</f>
        <v>Isi Sasaran</v>
      </c>
      <c r="K207" s="595" t="s">
        <v>26</v>
      </c>
      <c r="L207" s="596" t="str">
        <f>IF($D$203="Y/T","Isi Sasaran",IF($E$203=0,0,IF(K207="Y",1,IF(K207="T",0,"Isi Dulu"))))</f>
        <v>Isi Sasaran</v>
      </c>
      <c r="M207" s="850"/>
      <c r="N207" s="853"/>
      <c r="O207" s="517"/>
      <c r="P207" s="517"/>
      <c r="Q207" s="517"/>
      <c r="R207" s="517"/>
    </row>
    <row r="208" spans="2:18" s="527" customFormat="1" ht="15.75">
      <c r="B208" s="580"/>
      <c r="C208" s="581"/>
      <c r="D208" s="582"/>
      <c r="E208" s="605">
        <f>AVERAGE(E108:E207)</f>
        <v>1</v>
      </c>
      <c r="F208" s="580"/>
      <c r="G208" s="583"/>
      <c r="H208" s="602">
        <f>(IF($D108="Y/T",0,AVERAGE(H108:H112))+IF($D113="Y/T",0,AVERAGE(H113:H117))+IF($D118="Y/T",0,AVERAGE(H118:H122))+IF($D123="Y/T",0,AVERAGE(H123:H127))+IF($D128="Y/T",0,AVERAGE(H128:H132))+IF($D133="Y/T",0,AVERAGE(H133:H137))+IF($D138="Y/T",0,AVERAGE(H138:H142))+IF($D143="Y/T",0,AVERAGE(H143:H147))+IF($D148="Y/T",0,AVERAGE(H148:H152))+IF($D153="Y/T",0,AVERAGE(H153:H157))+IF($D158="Y/T",0,AVERAGE(H158:H162))+IF($D163="Y/T",0,AVERAGE(H163:H167))+IF($D168="Y/T",0,AVERAGE(H168:H172))+IF($D173="Y/T",0,AVERAGE(H173:H177))+IF($D178="Y/T",0,AVERAGE(H178:H182))+IF($D183="Y/T",0,AVERAGE(H183:H187))+IF($D188="Y/T",0,AVERAGE(H188:H192))+IF($D193="Y/T",0,AVERAGE(H193:H197))+IF($D198="Y/T",0,AVERAGE(H198:H202))+IF($D203="Y/T",0,AVERAGE(H203:H207)))/(COUNTIF($D108:$D207,"Y")+COUNTIF($D108:$D207,"T"))</f>
        <v>1</v>
      </c>
      <c r="I208" s="582"/>
      <c r="J208" s="602">
        <f>(IF($D108="Y/T",0,AVERAGE(J108:J112))+IF($D113="Y/T",0,AVERAGE(J113:J117))+IF($D118="Y/T",0,AVERAGE(J118:J122))+IF($D123="Y/T",0,AVERAGE(J123:J127))+IF($D128="Y/T",0,AVERAGE(J128:J132))+IF($D133="Y/T",0,AVERAGE(J133:J137))+IF($D138="Y/T",0,AVERAGE(J138:J142))+IF($D143="Y/T",0,AVERAGE(J143:J147))+IF($D148="Y/T",0,AVERAGE(J148:J152))+IF($D153="Y/T",0,AVERAGE(J153:J157))+IF($D158="Y/T",0,AVERAGE(J158:J162))+IF($D163="Y/T",0,AVERAGE(J163:J167))+IF($D168="Y/T",0,AVERAGE(J168:J172))+IF($D173="Y/T",0,AVERAGE(J173:J177))+IF($D178="Y/T",0,AVERAGE(J178:J182))+IF($D183="Y/T",0,AVERAGE(J183:J187))+IF($D188="Y/T",0,AVERAGE(J188:J192))+IF($D193="Y/T",0,AVERAGE(J193:J197))+IF($D198="Y/T",0,AVERAGE(J198:J202))+IF($D203="Y/T",0,AVERAGE(J203:J207)))/(COUNTIF($D108:$D207,"Y")+COUNTIF($D108:$D207,"T"))</f>
        <v>1</v>
      </c>
      <c r="K208" s="582"/>
      <c r="L208" s="602">
        <f>(IF($D108="Y/T",0,AVERAGE(L108:L112))+IF($D113="Y/T",0,AVERAGE(L113:L117))+IF($D118="Y/T",0,AVERAGE(L118:L122))+IF($D123="Y/T",0,AVERAGE(L123:L127))+IF($D128="Y/T",0,AVERAGE(L128:L132))+IF($D133="Y/T",0,AVERAGE(L133:L137))+IF($D138="Y/T",0,AVERAGE(L138:L142))+IF($D143="Y/T",0,AVERAGE(L143:L147))+IF($D148="Y/T",0,AVERAGE(L148:L152))+IF($D153="Y/T",0,AVERAGE(L153:L157))+IF($D158="Y/T",0,AVERAGE(L158:L162))+IF($D163="Y/T",0,AVERAGE(L163:L167))+IF($D168="Y/T",0,AVERAGE(L168:L172))+IF($D173="Y/T",0,AVERAGE(L173:L177))+IF($D178="Y/T",0,AVERAGE(L178:L182))+IF($D183="Y/T",0,AVERAGE(L183:L187))+IF($D188="Y/T",0,AVERAGE(L188:L192))+IF($D193="Y/T",0,AVERAGE(L193:L197))+IF($D198="Y/T",0,AVERAGE(L198:L202))+IF($D203="Y/T",0,AVERAGE(L203:L207)))/(COUNTIF($D108:$D207,"Y")+COUNTIF($D108:$D207,"T"))</f>
        <v>1</v>
      </c>
      <c r="M208" s="606"/>
      <c r="N208" s="602">
        <f>AVERAGE(N108:N207)</f>
        <v>1</v>
      </c>
      <c r="O208" s="517"/>
      <c r="P208" s="517"/>
      <c r="Q208" s="517"/>
      <c r="R208" s="517"/>
    </row>
    <row r="209" spans="2:18" s="527" customFormat="1" ht="15.75">
      <c r="B209" s="865" t="s">
        <v>507</v>
      </c>
      <c r="C209" s="865"/>
      <c r="D209" s="865"/>
      <c r="E209" s="865"/>
      <c r="F209" s="865"/>
      <c r="G209" s="865"/>
      <c r="H209" s="865"/>
      <c r="I209" s="865"/>
      <c r="J209" s="865"/>
      <c r="K209" s="865"/>
      <c r="L209" s="865"/>
      <c r="M209" s="865"/>
      <c r="N209" s="866"/>
      <c r="O209" s="517"/>
      <c r="P209" s="517"/>
      <c r="Q209" s="517"/>
      <c r="R209" s="517"/>
    </row>
    <row r="210" spans="2:18" s="527" customFormat="1" ht="15.75">
      <c r="B210" s="836">
        <v>1</v>
      </c>
      <c r="C210" s="839"/>
      <c r="D210" s="857" t="s">
        <v>1363</v>
      </c>
      <c r="E210" s="854">
        <f>IF(D210="Y",1,IF(D210="T",0,IF(D210="Y/T","Belum diisi","Error")))</f>
        <v>1</v>
      </c>
      <c r="F210" s="528">
        <v>1</v>
      </c>
      <c r="G210" s="529"/>
      <c r="H210" s="589">
        <f>IF(OR(J210="Isi Dulu",L210="Isi Dulu",J210="Isi Sasaran",L210="Isi Sasaran"),"Belum Diisi",IF(SUM(J210,L210)=2,1,IF(SUM(J210,L210)=1,0,IF(SUM(J210,L210)=0,0,"Error"))))</f>
        <v>1</v>
      </c>
      <c r="I210" s="590" t="s">
        <v>1363</v>
      </c>
      <c r="J210" s="591">
        <f>IF($D$210="Y/T","Isi Sasaran",IF($E$210=0,0,IF(I210="Y",1,IF(I210="T",0,"Isi Dulu"))))</f>
        <v>1</v>
      </c>
      <c r="K210" s="590" t="s">
        <v>1363</v>
      </c>
      <c r="L210" s="591">
        <f>IF($D$210="Y/T","Isi Sasaran",IF($E$210=0,0,IF(K210="Y",1,IF(K210="T",0,"Isi Dulu"))))</f>
        <v>1</v>
      </c>
      <c r="M210" s="848" t="s">
        <v>1363</v>
      </c>
      <c r="N210" s="851">
        <f>IF(M210="Y",1,IF(M210="T",0,IF(M210="Y/T","Belum diisi","Error")))</f>
        <v>1</v>
      </c>
      <c r="O210" s="517"/>
      <c r="P210" s="517"/>
      <c r="Q210" s="517"/>
      <c r="R210" s="517"/>
    </row>
    <row r="211" spans="2:18" s="527" customFormat="1" ht="15.75">
      <c r="B211" s="837"/>
      <c r="C211" s="840"/>
      <c r="D211" s="858"/>
      <c r="E211" s="855"/>
      <c r="F211" s="549">
        <v>2</v>
      </c>
      <c r="G211" s="550"/>
      <c r="H211" s="589" t="str">
        <f t="shared" ref="H211:H273" si="5">IF(OR(J211="Isi Dulu",L211="Isi Dulu",J211="Isi Sasaran",L211="Isi Sasaran"),"Belum Diisi",IF(SUM(J211,L211)=2,1,IF(SUM(J211,L211)=1,0,IF(SUM(J211,L211)=0,0,"Error"))))</f>
        <v>Belum Diisi</v>
      </c>
      <c r="I211" s="592" t="s">
        <v>26</v>
      </c>
      <c r="J211" s="593" t="str">
        <f>IF($D$210="Y/T","Isi Sasaran",IF($E$210=0,0,IF(I211="Y",1,IF(I211="T",0,"Isi Dulu"))))</f>
        <v>Isi Dulu</v>
      </c>
      <c r="K211" s="592" t="s">
        <v>26</v>
      </c>
      <c r="L211" s="593" t="str">
        <f>IF($D$210="Y/T","Isi Sasaran",IF($E$210=0,0,IF(K211="Y",1,IF(K211="T",0,"Isi Dulu"))))</f>
        <v>Isi Dulu</v>
      </c>
      <c r="M211" s="849"/>
      <c r="N211" s="852"/>
      <c r="O211" s="517"/>
      <c r="P211" s="517"/>
      <c r="Q211" s="517"/>
      <c r="R211" s="517"/>
    </row>
    <row r="212" spans="2:18" s="527" customFormat="1" ht="15.75">
      <c r="B212" s="837"/>
      <c r="C212" s="840"/>
      <c r="D212" s="858"/>
      <c r="E212" s="855"/>
      <c r="F212" s="549">
        <v>3</v>
      </c>
      <c r="G212" s="550"/>
      <c r="H212" s="589" t="str">
        <f t="shared" si="5"/>
        <v>Belum Diisi</v>
      </c>
      <c r="I212" s="592" t="s">
        <v>26</v>
      </c>
      <c r="J212" s="593" t="str">
        <f>IF($D$210="Y/T","Isi Sasaran",IF($E$210=0,0,IF(I212="Y",1,IF(I212="T",0,"Isi Dulu"))))</f>
        <v>Isi Dulu</v>
      </c>
      <c r="K212" s="592" t="s">
        <v>26</v>
      </c>
      <c r="L212" s="593" t="str">
        <f>IF($D$210="Y/T","Isi Sasaran",IF($E$210=0,0,IF(K212="Y",1,IF(K212="T",0,"Isi Dulu"))))</f>
        <v>Isi Dulu</v>
      </c>
      <c r="M212" s="849"/>
      <c r="N212" s="852"/>
      <c r="O212" s="517"/>
      <c r="P212" s="517"/>
      <c r="Q212" s="517"/>
      <c r="R212" s="517"/>
    </row>
    <row r="213" spans="2:18" s="527" customFormat="1" ht="15.75">
      <c r="B213" s="837"/>
      <c r="C213" s="840"/>
      <c r="D213" s="858"/>
      <c r="E213" s="855"/>
      <c r="F213" s="549">
        <v>4</v>
      </c>
      <c r="G213" s="550"/>
      <c r="H213" s="589" t="str">
        <f t="shared" si="5"/>
        <v>Belum Diisi</v>
      </c>
      <c r="I213" s="592" t="s">
        <v>26</v>
      </c>
      <c r="J213" s="593" t="str">
        <f>IF($D$210="Y/T","Isi Sasaran",IF($E$210=0,0,IF(I213="Y",1,IF(I213="T",0,"Isi Dulu"))))</f>
        <v>Isi Dulu</v>
      </c>
      <c r="K213" s="592" t="s">
        <v>26</v>
      </c>
      <c r="L213" s="593" t="str">
        <f>IF($D$210="Y/T","Isi Sasaran",IF($E$210=0,0,IF(K213="Y",1,IF(K213="T",0,"Isi Dulu"))))</f>
        <v>Isi Dulu</v>
      </c>
      <c r="M213" s="849"/>
      <c r="N213" s="852"/>
      <c r="O213" s="517"/>
      <c r="P213" s="517"/>
      <c r="Q213" s="517"/>
      <c r="R213" s="517"/>
    </row>
    <row r="214" spans="2:18" s="527" customFormat="1" ht="15.75">
      <c r="B214" s="838"/>
      <c r="C214" s="841"/>
      <c r="D214" s="859"/>
      <c r="E214" s="856"/>
      <c r="F214" s="569">
        <v>5</v>
      </c>
      <c r="G214" s="570"/>
      <c r="H214" s="594" t="str">
        <f t="shared" si="5"/>
        <v>Belum Diisi</v>
      </c>
      <c r="I214" s="595" t="s">
        <v>26</v>
      </c>
      <c r="J214" s="596" t="str">
        <f>IF($D$210="Y/T","Isi Sasaran",IF($E$210=0,0,IF(I214="Y",1,IF(I214="T",0,"Isi Dulu"))))</f>
        <v>Isi Dulu</v>
      </c>
      <c r="K214" s="595" t="s">
        <v>26</v>
      </c>
      <c r="L214" s="596" t="str">
        <f>IF($D$210="Y/T","Isi Sasaran",IF($E$210=0,0,IF(K214="Y",1,IF(K214="T",0,"Isi Dulu"))))</f>
        <v>Isi Dulu</v>
      </c>
      <c r="M214" s="850"/>
      <c r="N214" s="853"/>
      <c r="O214" s="517"/>
      <c r="P214" s="517"/>
      <c r="Q214" s="517"/>
      <c r="R214" s="517"/>
    </row>
    <row r="215" spans="2:18" s="527" customFormat="1" ht="15.75">
      <c r="B215" s="836">
        <v>2</v>
      </c>
      <c r="C215" s="839"/>
      <c r="D215" s="857" t="s">
        <v>26</v>
      </c>
      <c r="E215" s="854" t="str">
        <f>IF(D215="Y",1,IF(D215="T",0,IF(D215="Y/T","Belum diisi","Error")))</f>
        <v>Belum diisi</v>
      </c>
      <c r="F215" s="528">
        <v>1</v>
      </c>
      <c r="G215" s="529"/>
      <c r="H215" s="597" t="str">
        <f t="shared" si="5"/>
        <v>Belum Diisi</v>
      </c>
      <c r="I215" s="590" t="s">
        <v>26</v>
      </c>
      <c r="J215" s="591" t="str">
        <f>IF($D$215="Y/T","Isi Sasaran",IF($E$215=0,0,IF(I215="Y",1,IF(I215="T",0,"Isi Dulu"))))</f>
        <v>Isi Sasaran</v>
      </c>
      <c r="K215" s="590" t="s">
        <v>26</v>
      </c>
      <c r="L215" s="591" t="str">
        <f>IF($D$215="Y/T","Isi Sasaran",IF($E$215=0,0,IF(K215="Y",1,IF(K215="T",0,"Isi Dulu"))))</f>
        <v>Isi Sasaran</v>
      </c>
      <c r="M215" s="848" t="s">
        <v>26</v>
      </c>
      <c r="N215" s="851" t="str">
        <f>IF(M215="Y",1,IF(M215="T",0,IF(M215="Y/T","Belum diisi","Error")))</f>
        <v>Belum diisi</v>
      </c>
      <c r="O215" s="517"/>
      <c r="P215" s="517"/>
      <c r="Q215" s="517"/>
      <c r="R215" s="517"/>
    </row>
    <row r="216" spans="2:18" s="527" customFormat="1" ht="15.75">
      <c r="B216" s="837"/>
      <c r="C216" s="840"/>
      <c r="D216" s="858"/>
      <c r="E216" s="855"/>
      <c r="F216" s="549">
        <v>2</v>
      </c>
      <c r="G216" s="550"/>
      <c r="H216" s="598" t="str">
        <f t="shared" si="5"/>
        <v>Belum Diisi</v>
      </c>
      <c r="I216" s="592" t="s">
        <v>26</v>
      </c>
      <c r="J216" s="593" t="str">
        <f>IF($D$215="Y/T","Isi Sasaran",IF($E$215=0,0,IF(I216="Y",1,IF(I216="T",0,"Isi Dulu"))))</f>
        <v>Isi Sasaran</v>
      </c>
      <c r="K216" s="592" t="s">
        <v>26</v>
      </c>
      <c r="L216" s="593" t="str">
        <f>IF($D$215="Y/T","Isi Sasaran",IF($E$215=0,0,IF(K216="Y",1,IF(K216="T",0,"Isi Dulu"))))</f>
        <v>Isi Sasaran</v>
      </c>
      <c r="M216" s="849"/>
      <c r="N216" s="852"/>
      <c r="O216" s="517"/>
      <c r="P216" s="517"/>
      <c r="Q216" s="517"/>
      <c r="R216" s="517"/>
    </row>
    <row r="217" spans="2:18" s="527" customFormat="1" ht="15.75">
      <c r="B217" s="837"/>
      <c r="C217" s="840"/>
      <c r="D217" s="858"/>
      <c r="E217" s="855"/>
      <c r="F217" s="549">
        <v>3</v>
      </c>
      <c r="G217" s="550"/>
      <c r="H217" s="598" t="str">
        <f t="shared" si="5"/>
        <v>Belum Diisi</v>
      </c>
      <c r="I217" s="592" t="s">
        <v>26</v>
      </c>
      <c r="J217" s="593" t="str">
        <f>IF($D$215="Y/T","Isi Sasaran",IF($E$215=0,0,IF(I217="Y",1,IF(I217="T",0,"Isi Dulu"))))</f>
        <v>Isi Sasaran</v>
      </c>
      <c r="K217" s="592" t="s">
        <v>26</v>
      </c>
      <c r="L217" s="593" t="str">
        <f>IF($D$215="Y/T","Isi Sasaran",IF($E$215=0,0,IF(K217="Y",1,IF(K217="T",0,"Isi Dulu"))))</f>
        <v>Isi Sasaran</v>
      </c>
      <c r="M217" s="849"/>
      <c r="N217" s="852"/>
      <c r="O217" s="517"/>
      <c r="P217" s="517"/>
      <c r="Q217" s="517"/>
      <c r="R217" s="517"/>
    </row>
    <row r="218" spans="2:18" s="527" customFormat="1" ht="15.75">
      <c r="B218" s="837"/>
      <c r="C218" s="840"/>
      <c r="D218" s="858"/>
      <c r="E218" s="855"/>
      <c r="F218" s="549">
        <v>4</v>
      </c>
      <c r="G218" s="550"/>
      <c r="H218" s="598" t="str">
        <f t="shared" si="5"/>
        <v>Belum Diisi</v>
      </c>
      <c r="I218" s="592" t="s">
        <v>26</v>
      </c>
      <c r="J218" s="593" t="str">
        <f>IF($D$215="Y/T","Isi Sasaran",IF($E$215=0,0,IF(I218="Y",1,IF(I218="T",0,"Isi Dulu"))))</f>
        <v>Isi Sasaran</v>
      </c>
      <c r="K218" s="592" t="s">
        <v>26</v>
      </c>
      <c r="L218" s="593" t="str">
        <f>IF($D$215="Y/T","Isi Sasaran",IF($E$215=0,0,IF(K218="Y",1,IF(K218="T",0,"Isi Dulu"))))</f>
        <v>Isi Sasaran</v>
      </c>
      <c r="M218" s="849"/>
      <c r="N218" s="852"/>
      <c r="O218" s="517"/>
      <c r="P218" s="517"/>
      <c r="Q218" s="517"/>
      <c r="R218" s="517"/>
    </row>
    <row r="219" spans="2:18" s="527" customFormat="1" ht="15.75">
      <c r="B219" s="838"/>
      <c r="C219" s="841"/>
      <c r="D219" s="859"/>
      <c r="E219" s="856"/>
      <c r="F219" s="569">
        <v>5</v>
      </c>
      <c r="G219" s="570"/>
      <c r="H219" s="599" t="str">
        <f t="shared" si="5"/>
        <v>Belum Diisi</v>
      </c>
      <c r="I219" s="595" t="s">
        <v>26</v>
      </c>
      <c r="J219" s="596" t="str">
        <f>IF($D$215="Y/T","Isi Sasaran",IF($E$215=0,0,IF(I219="Y",1,IF(I219="T",0,"Isi Dulu"))))</f>
        <v>Isi Sasaran</v>
      </c>
      <c r="K219" s="595" t="s">
        <v>26</v>
      </c>
      <c r="L219" s="596" t="str">
        <f>IF($D$215="Y/T","Isi Sasaran",IF($E$215=0,0,IF(K219="Y",1,IF(K219="T",0,"Isi Dulu"))))</f>
        <v>Isi Sasaran</v>
      </c>
      <c r="M219" s="850"/>
      <c r="N219" s="853"/>
      <c r="O219" s="517"/>
      <c r="P219" s="517"/>
      <c r="Q219" s="517"/>
      <c r="R219" s="517"/>
    </row>
    <row r="220" spans="2:18" s="527" customFormat="1" ht="15.75">
      <c r="B220" s="836">
        <v>3</v>
      </c>
      <c r="C220" s="839"/>
      <c r="D220" s="857" t="s">
        <v>26</v>
      </c>
      <c r="E220" s="854" t="str">
        <f>IF(D220="Y",1,IF(D220="T",0,IF(D220="Y/T","Belum diisi","Error")))</f>
        <v>Belum diisi</v>
      </c>
      <c r="F220" s="528">
        <v>1</v>
      </c>
      <c r="G220" s="529"/>
      <c r="H220" s="600" t="str">
        <f t="shared" si="5"/>
        <v>Belum Diisi</v>
      </c>
      <c r="I220" s="590" t="s">
        <v>26</v>
      </c>
      <c r="J220" s="591" t="str">
        <f>IF($D$220="Y/T","Isi Sasaran",IF($E$220=0,0,IF(I220="Y",1,IF(I220="T",0,"Isi Dulu"))))</f>
        <v>Isi Sasaran</v>
      </c>
      <c r="K220" s="590" t="s">
        <v>26</v>
      </c>
      <c r="L220" s="591" t="str">
        <f>IF($D$220="Y/T","Isi Sasaran",IF($E$220=0,0,IF(K220="Y",1,IF(K220="T",0,"Isi Dulu"))))</f>
        <v>Isi Sasaran</v>
      </c>
      <c r="M220" s="848" t="s">
        <v>26</v>
      </c>
      <c r="N220" s="851" t="str">
        <f>IF(M220="Y",1,IF(M220="T",0,IF(M220="Y/T","Belum diisi","Error")))</f>
        <v>Belum diisi</v>
      </c>
      <c r="O220" s="517"/>
      <c r="P220" s="517"/>
      <c r="Q220" s="517"/>
      <c r="R220" s="517"/>
    </row>
    <row r="221" spans="2:18" s="527" customFormat="1" ht="15.75">
      <c r="B221" s="837"/>
      <c r="C221" s="840"/>
      <c r="D221" s="858"/>
      <c r="E221" s="855"/>
      <c r="F221" s="549">
        <v>2</v>
      </c>
      <c r="G221" s="550"/>
      <c r="H221" s="598" t="str">
        <f t="shared" si="5"/>
        <v>Belum Diisi</v>
      </c>
      <c r="I221" s="592" t="s">
        <v>26</v>
      </c>
      <c r="J221" s="593" t="str">
        <f>IF($D$220="Y/T","Isi Sasaran",IF($E$220=0,0,IF(I221="Y",1,IF(I221="T",0,"Isi Dulu"))))</f>
        <v>Isi Sasaran</v>
      </c>
      <c r="K221" s="592" t="s">
        <v>26</v>
      </c>
      <c r="L221" s="593" t="str">
        <f>IF($D$220="Y/T","Isi Sasaran",IF($E$220=0,0,IF(K221="Y",1,IF(K221="T",0,"Isi Dulu"))))</f>
        <v>Isi Sasaran</v>
      </c>
      <c r="M221" s="849"/>
      <c r="N221" s="852"/>
      <c r="O221" s="517"/>
      <c r="P221" s="517"/>
      <c r="Q221" s="517"/>
      <c r="R221" s="517"/>
    </row>
    <row r="222" spans="2:18" s="527" customFormat="1" ht="15.75">
      <c r="B222" s="837"/>
      <c r="C222" s="840"/>
      <c r="D222" s="858"/>
      <c r="E222" s="855"/>
      <c r="F222" s="549">
        <v>3</v>
      </c>
      <c r="G222" s="550"/>
      <c r="H222" s="598" t="str">
        <f t="shared" si="5"/>
        <v>Belum Diisi</v>
      </c>
      <c r="I222" s="592" t="s">
        <v>26</v>
      </c>
      <c r="J222" s="593" t="str">
        <f>IF($D$220="Y/T","Isi Sasaran",IF($E$220=0,0,IF(I222="Y",1,IF(I222="T",0,"Isi Dulu"))))</f>
        <v>Isi Sasaran</v>
      </c>
      <c r="K222" s="592" t="s">
        <v>26</v>
      </c>
      <c r="L222" s="593" t="str">
        <f>IF($D$220="Y/T","Isi Sasaran",IF($E$220=0,0,IF(K222="Y",1,IF(K222="T",0,"Isi Dulu"))))</f>
        <v>Isi Sasaran</v>
      </c>
      <c r="M222" s="849"/>
      <c r="N222" s="852"/>
      <c r="O222" s="517"/>
      <c r="P222" s="517"/>
      <c r="Q222" s="517"/>
      <c r="R222" s="517"/>
    </row>
    <row r="223" spans="2:18" s="527" customFormat="1" ht="15.75">
      <c r="B223" s="837"/>
      <c r="C223" s="840"/>
      <c r="D223" s="858"/>
      <c r="E223" s="855"/>
      <c r="F223" s="549">
        <v>4</v>
      </c>
      <c r="G223" s="550"/>
      <c r="H223" s="598" t="str">
        <f t="shared" si="5"/>
        <v>Belum Diisi</v>
      </c>
      <c r="I223" s="592" t="s">
        <v>26</v>
      </c>
      <c r="J223" s="593" t="str">
        <f>IF($D$220="Y/T","Isi Sasaran",IF($E$220=0,0,IF(I223="Y",1,IF(I223="T",0,"Isi Dulu"))))</f>
        <v>Isi Sasaran</v>
      </c>
      <c r="K223" s="592" t="s">
        <v>26</v>
      </c>
      <c r="L223" s="593" t="str">
        <f>IF($D$220="Y/T","Isi Sasaran",IF($E$220=0,0,IF(K223="Y",1,IF(K223="T",0,"Isi Dulu"))))</f>
        <v>Isi Sasaran</v>
      </c>
      <c r="M223" s="849"/>
      <c r="N223" s="852"/>
      <c r="O223" s="517"/>
      <c r="P223" s="517"/>
      <c r="Q223" s="517"/>
      <c r="R223" s="517"/>
    </row>
    <row r="224" spans="2:18" s="527" customFormat="1" ht="15.75">
      <c r="B224" s="838"/>
      <c r="C224" s="841"/>
      <c r="D224" s="859"/>
      <c r="E224" s="856"/>
      <c r="F224" s="569">
        <v>5</v>
      </c>
      <c r="G224" s="570"/>
      <c r="H224" s="599" t="str">
        <f t="shared" si="5"/>
        <v>Belum Diisi</v>
      </c>
      <c r="I224" s="595" t="s">
        <v>26</v>
      </c>
      <c r="J224" s="596" t="str">
        <f>IF($D$220="Y/T","Isi Sasaran",IF($E$220=0,0,IF(I224="Y",1,IF(I224="T",0,"Isi Dulu"))))</f>
        <v>Isi Sasaran</v>
      </c>
      <c r="K224" s="595" t="s">
        <v>26</v>
      </c>
      <c r="L224" s="596" t="str">
        <f>IF($D$220="Y/T","Isi Sasaran",IF($E$220=0,0,IF(K224="Y",1,IF(K224="T",0,"Isi Dulu"))))</f>
        <v>Isi Sasaran</v>
      </c>
      <c r="M224" s="850"/>
      <c r="N224" s="853"/>
      <c r="O224" s="517"/>
      <c r="P224" s="517"/>
      <c r="Q224" s="517"/>
      <c r="R224" s="517"/>
    </row>
    <row r="225" spans="2:18" s="527" customFormat="1" ht="15.75">
      <c r="B225" s="836">
        <v>4</v>
      </c>
      <c r="C225" s="839"/>
      <c r="D225" s="857" t="s">
        <v>26</v>
      </c>
      <c r="E225" s="854" t="str">
        <f>IF(D225="Y",1,IF(D225="T",0,IF(D225="Y/T","Belum diisi","Error")))</f>
        <v>Belum diisi</v>
      </c>
      <c r="F225" s="528">
        <v>1</v>
      </c>
      <c r="G225" s="529"/>
      <c r="H225" s="600" t="str">
        <f t="shared" si="5"/>
        <v>Belum Diisi</v>
      </c>
      <c r="I225" s="590" t="s">
        <v>26</v>
      </c>
      <c r="J225" s="591" t="str">
        <f>IF($D$225="Y/T","Isi Sasaran",IF($E$225=0,0,IF(I225="Y",1,IF(I225="T",0,"Isi Dulu"))))</f>
        <v>Isi Sasaran</v>
      </c>
      <c r="K225" s="590" t="s">
        <v>26</v>
      </c>
      <c r="L225" s="591" t="str">
        <f>IF($D$225="Y/T","Isi Sasaran",IF($E$225=0,0,IF(K225="Y",1,IF(K225="T",0,"Isi Dulu"))))</f>
        <v>Isi Sasaran</v>
      </c>
      <c r="M225" s="848" t="s">
        <v>26</v>
      </c>
      <c r="N225" s="851" t="str">
        <f>IF(M225="Y",1,IF(M225="T",0,IF(M225="Y/T","Belum diisi","Error")))</f>
        <v>Belum diisi</v>
      </c>
      <c r="O225" s="517"/>
      <c r="P225" s="517"/>
      <c r="Q225" s="517"/>
      <c r="R225" s="517"/>
    </row>
    <row r="226" spans="2:18" s="527" customFormat="1" ht="15.75">
      <c r="B226" s="837"/>
      <c r="C226" s="840"/>
      <c r="D226" s="858"/>
      <c r="E226" s="855"/>
      <c r="F226" s="549">
        <v>2</v>
      </c>
      <c r="G226" s="550"/>
      <c r="H226" s="598" t="str">
        <f t="shared" si="5"/>
        <v>Belum Diisi</v>
      </c>
      <c r="I226" s="592" t="s">
        <v>26</v>
      </c>
      <c r="J226" s="593" t="str">
        <f>IF($D$225="Y/T","Isi Sasaran",IF($E$225=0,0,IF(I226="Y",1,IF(I226="T",0,"Isi Dulu"))))</f>
        <v>Isi Sasaran</v>
      </c>
      <c r="K226" s="592" t="s">
        <v>26</v>
      </c>
      <c r="L226" s="593" t="str">
        <f>IF($D$225="Y/T","Isi Sasaran",IF($E$225=0,0,IF(K226="Y",1,IF(K226="T",0,"Isi Dulu"))))</f>
        <v>Isi Sasaran</v>
      </c>
      <c r="M226" s="849"/>
      <c r="N226" s="852"/>
      <c r="O226" s="517"/>
      <c r="P226" s="517"/>
      <c r="Q226" s="517"/>
      <c r="R226" s="517"/>
    </row>
    <row r="227" spans="2:18" s="527" customFormat="1" ht="15.75">
      <c r="B227" s="837"/>
      <c r="C227" s="840"/>
      <c r="D227" s="858"/>
      <c r="E227" s="855"/>
      <c r="F227" s="549">
        <v>3</v>
      </c>
      <c r="G227" s="550"/>
      <c r="H227" s="598" t="str">
        <f t="shared" si="5"/>
        <v>Belum Diisi</v>
      </c>
      <c r="I227" s="592" t="s">
        <v>26</v>
      </c>
      <c r="J227" s="593" t="str">
        <f>IF($D$225="Y/T","Isi Sasaran",IF($E$225=0,0,IF(I227="Y",1,IF(I227="T",0,"Isi Dulu"))))</f>
        <v>Isi Sasaran</v>
      </c>
      <c r="K227" s="592" t="s">
        <v>26</v>
      </c>
      <c r="L227" s="593" t="str">
        <f>IF($D$225="Y/T","Isi Sasaran",IF($E$225=0,0,IF(K227="Y",1,IF(K227="T",0,"Isi Dulu"))))</f>
        <v>Isi Sasaran</v>
      </c>
      <c r="M227" s="849"/>
      <c r="N227" s="852"/>
      <c r="O227" s="517"/>
      <c r="P227" s="517"/>
      <c r="Q227" s="517"/>
      <c r="R227" s="517"/>
    </row>
    <row r="228" spans="2:18" s="527" customFormat="1" ht="15.75">
      <c r="B228" s="837"/>
      <c r="C228" s="840"/>
      <c r="D228" s="858"/>
      <c r="E228" s="855"/>
      <c r="F228" s="549">
        <v>4</v>
      </c>
      <c r="G228" s="550"/>
      <c r="H228" s="598" t="str">
        <f t="shared" si="5"/>
        <v>Belum Diisi</v>
      </c>
      <c r="I228" s="592" t="s">
        <v>26</v>
      </c>
      <c r="J228" s="593" t="str">
        <f>IF($D$225="Y/T","Isi Sasaran",IF($E$225=0,0,IF(I228="Y",1,IF(I228="T",0,"Isi Dulu"))))</f>
        <v>Isi Sasaran</v>
      </c>
      <c r="K228" s="592" t="s">
        <v>26</v>
      </c>
      <c r="L228" s="593" t="str">
        <f>IF($D$225="Y/T","Isi Sasaran",IF($E$225=0,0,IF(K228="Y",1,IF(K228="T",0,"Isi Dulu"))))</f>
        <v>Isi Sasaran</v>
      </c>
      <c r="M228" s="849"/>
      <c r="N228" s="852"/>
      <c r="O228" s="517"/>
      <c r="P228" s="517"/>
      <c r="Q228" s="517"/>
      <c r="R228" s="517"/>
    </row>
    <row r="229" spans="2:18" s="527" customFormat="1" ht="15.75">
      <c r="B229" s="838"/>
      <c r="C229" s="841"/>
      <c r="D229" s="859"/>
      <c r="E229" s="856"/>
      <c r="F229" s="569">
        <v>5</v>
      </c>
      <c r="G229" s="570"/>
      <c r="H229" s="599" t="str">
        <f t="shared" si="5"/>
        <v>Belum Diisi</v>
      </c>
      <c r="I229" s="595" t="s">
        <v>26</v>
      </c>
      <c r="J229" s="596" t="str">
        <f>IF($D$225="Y/T","Isi Sasaran",IF($E$225=0,0,IF(I229="Y",1,IF(I229="T",0,"Isi Dulu"))))</f>
        <v>Isi Sasaran</v>
      </c>
      <c r="K229" s="595" t="s">
        <v>26</v>
      </c>
      <c r="L229" s="596" t="str">
        <f>IF($D$225="Y/T","Isi Sasaran",IF($E$225=0,0,IF(K229="Y",1,IF(K229="T",0,"Isi Dulu"))))</f>
        <v>Isi Sasaran</v>
      </c>
      <c r="M229" s="850"/>
      <c r="N229" s="853"/>
      <c r="O229" s="517"/>
      <c r="P229" s="517"/>
      <c r="Q229" s="517"/>
      <c r="R229" s="517"/>
    </row>
    <row r="230" spans="2:18" s="527" customFormat="1" ht="15.75">
      <c r="B230" s="836">
        <v>5</v>
      </c>
      <c r="C230" s="839"/>
      <c r="D230" s="857" t="s">
        <v>26</v>
      </c>
      <c r="E230" s="854" t="str">
        <f>IF(D230="Y",1,IF(D230="T",0,IF(D230="Y/T","Belum diisi","Error")))</f>
        <v>Belum diisi</v>
      </c>
      <c r="F230" s="528">
        <v>1</v>
      </c>
      <c r="G230" s="529"/>
      <c r="H230" s="600" t="str">
        <f t="shared" si="5"/>
        <v>Belum Diisi</v>
      </c>
      <c r="I230" s="590" t="s">
        <v>26</v>
      </c>
      <c r="J230" s="591" t="str">
        <f>IF($D$230="Y/T","Isi Sasaran",IF($E$230=0,0,IF(I230="Y",1,IF(I230="T",0,"Isi Dulu"))))</f>
        <v>Isi Sasaran</v>
      </c>
      <c r="K230" s="590" t="s">
        <v>26</v>
      </c>
      <c r="L230" s="591" t="str">
        <f>IF($D$230="Y/T","Isi Sasaran",IF($E$230=0,0,IF(K230="Y",1,IF(K230="T",0,"Isi Dulu"))))</f>
        <v>Isi Sasaran</v>
      </c>
      <c r="M230" s="848" t="s">
        <v>26</v>
      </c>
      <c r="N230" s="851" t="str">
        <f>IF(M230="Y",1,IF(M230="T",0,IF(M230="Y/T","Belum diisi","Error")))</f>
        <v>Belum diisi</v>
      </c>
      <c r="O230" s="517"/>
      <c r="P230" s="517"/>
      <c r="Q230" s="517"/>
      <c r="R230" s="517"/>
    </row>
    <row r="231" spans="2:18" s="527" customFormat="1" ht="15.75">
      <c r="B231" s="837"/>
      <c r="C231" s="840"/>
      <c r="D231" s="858"/>
      <c r="E231" s="855"/>
      <c r="F231" s="549">
        <v>2</v>
      </c>
      <c r="G231" s="550"/>
      <c r="H231" s="598" t="str">
        <f t="shared" si="5"/>
        <v>Belum Diisi</v>
      </c>
      <c r="I231" s="592" t="s">
        <v>26</v>
      </c>
      <c r="J231" s="593" t="str">
        <f>IF($D$230="Y/T","Isi Sasaran",IF($E$230=0,0,IF(I231="Y",1,IF(I231="T",0,"Isi Dulu"))))</f>
        <v>Isi Sasaran</v>
      </c>
      <c r="K231" s="592" t="s">
        <v>26</v>
      </c>
      <c r="L231" s="593" t="str">
        <f>IF($D$230="Y/T","Isi Sasaran",IF($E$230=0,0,IF(K231="Y",1,IF(K231="T",0,"Isi Dulu"))))</f>
        <v>Isi Sasaran</v>
      </c>
      <c r="M231" s="849"/>
      <c r="N231" s="852"/>
      <c r="O231" s="517"/>
      <c r="P231" s="517"/>
      <c r="Q231" s="517"/>
      <c r="R231" s="517"/>
    </row>
    <row r="232" spans="2:18" s="527" customFormat="1" ht="15.75">
      <c r="B232" s="837"/>
      <c r="C232" s="840"/>
      <c r="D232" s="858"/>
      <c r="E232" s="855"/>
      <c r="F232" s="549">
        <v>3</v>
      </c>
      <c r="G232" s="550"/>
      <c r="H232" s="598" t="str">
        <f t="shared" si="5"/>
        <v>Belum Diisi</v>
      </c>
      <c r="I232" s="592" t="s">
        <v>26</v>
      </c>
      <c r="J232" s="593" t="str">
        <f>IF($D$230="Y/T","Isi Sasaran",IF($E$230=0,0,IF(I232="Y",1,IF(I232="T",0,"Isi Dulu"))))</f>
        <v>Isi Sasaran</v>
      </c>
      <c r="K232" s="592" t="s">
        <v>26</v>
      </c>
      <c r="L232" s="593" t="str">
        <f>IF($D$230="Y/T","Isi Sasaran",IF($E$230=0,0,IF(K232="Y",1,IF(K232="T",0,"Isi Dulu"))))</f>
        <v>Isi Sasaran</v>
      </c>
      <c r="M232" s="849"/>
      <c r="N232" s="852"/>
      <c r="O232" s="517"/>
      <c r="P232" s="517"/>
      <c r="Q232" s="517"/>
      <c r="R232" s="517"/>
    </row>
    <row r="233" spans="2:18" s="527" customFormat="1" ht="15.75">
      <c r="B233" s="837"/>
      <c r="C233" s="840"/>
      <c r="D233" s="858"/>
      <c r="E233" s="855"/>
      <c r="F233" s="549">
        <v>4</v>
      </c>
      <c r="G233" s="550"/>
      <c r="H233" s="598" t="str">
        <f t="shared" si="5"/>
        <v>Belum Diisi</v>
      </c>
      <c r="I233" s="592" t="s">
        <v>26</v>
      </c>
      <c r="J233" s="593" t="str">
        <f>IF($D$230="Y/T","Isi Sasaran",IF($E$230=0,0,IF(I233="Y",1,IF(I233="T",0,"Isi Dulu"))))</f>
        <v>Isi Sasaran</v>
      </c>
      <c r="K233" s="592" t="s">
        <v>26</v>
      </c>
      <c r="L233" s="593" t="str">
        <f>IF($D$230="Y/T","Isi Sasaran",IF($E$230=0,0,IF(K233="Y",1,IF(K233="T",0,"Isi Dulu"))))</f>
        <v>Isi Sasaran</v>
      </c>
      <c r="M233" s="849"/>
      <c r="N233" s="852"/>
      <c r="O233" s="517"/>
      <c r="P233" s="517"/>
      <c r="Q233" s="517"/>
      <c r="R233" s="517"/>
    </row>
    <row r="234" spans="2:18" s="527" customFormat="1" ht="15.75">
      <c r="B234" s="838"/>
      <c r="C234" s="841"/>
      <c r="D234" s="859"/>
      <c r="E234" s="856"/>
      <c r="F234" s="569">
        <v>5</v>
      </c>
      <c r="G234" s="570"/>
      <c r="H234" s="599" t="str">
        <f t="shared" si="5"/>
        <v>Belum Diisi</v>
      </c>
      <c r="I234" s="595" t="s">
        <v>26</v>
      </c>
      <c r="J234" s="596" t="str">
        <f>IF($D$230="Y/T","Isi Sasaran",IF($E$230=0,0,IF(I234="Y",1,IF(I234="T",0,"Isi Dulu"))))</f>
        <v>Isi Sasaran</v>
      </c>
      <c r="K234" s="595" t="s">
        <v>26</v>
      </c>
      <c r="L234" s="596" t="str">
        <f>IF($D$230="Y/T","Isi Sasaran",IF($E$230=0,0,IF(K234="Y",1,IF(K234="T",0,"Isi Dulu"))))</f>
        <v>Isi Sasaran</v>
      </c>
      <c r="M234" s="850"/>
      <c r="N234" s="853"/>
      <c r="O234" s="517"/>
      <c r="P234" s="517"/>
      <c r="Q234" s="517"/>
      <c r="R234" s="517"/>
    </row>
    <row r="235" spans="2:18" s="527" customFormat="1" ht="15.75">
      <c r="B235" s="836">
        <v>6</v>
      </c>
      <c r="C235" s="839"/>
      <c r="D235" s="857" t="s">
        <v>26</v>
      </c>
      <c r="E235" s="854" t="str">
        <f>IF(D235="Y",1,IF(D235="T",0,IF(D235="Y/T","Belum diisi","Error")))</f>
        <v>Belum diisi</v>
      </c>
      <c r="F235" s="528">
        <v>1</v>
      </c>
      <c r="G235" s="529"/>
      <c r="H235" s="600" t="str">
        <f t="shared" si="5"/>
        <v>Belum Diisi</v>
      </c>
      <c r="I235" s="590" t="s">
        <v>26</v>
      </c>
      <c r="J235" s="591" t="str">
        <f>IF($D$235="Y/T","Isi Sasaran",IF($E$235=0,0,IF(I235="Y",1,IF(I235="T",0,"Isi Dulu"))))</f>
        <v>Isi Sasaran</v>
      </c>
      <c r="K235" s="590" t="s">
        <v>26</v>
      </c>
      <c r="L235" s="591" t="str">
        <f>IF($D$235="Y/T","Isi Sasaran",IF($E$235=0,0,IF(K235="Y",1,IF(K235="T",0,"Isi Dulu"))))</f>
        <v>Isi Sasaran</v>
      </c>
      <c r="M235" s="848" t="s">
        <v>26</v>
      </c>
      <c r="N235" s="851" t="str">
        <f>IF(M235="Y",1,IF(M235="T",0,IF(M235="Y/T","Belum diisi","Error")))</f>
        <v>Belum diisi</v>
      </c>
      <c r="O235" s="517"/>
      <c r="P235" s="517"/>
      <c r="Q235" s="517"/>
      <c r="R235" s="517"/>
    </row>
    <row r="236" spans="2:18" s="527" customFormat="1" ht="15.75">
      <c r="B236" s="837"/>
      <c r="C236" s="840"/>
      <c r="D236" s="858"/>
      <c r="E236" s="855"/>
      <c r="F236" s="549">
        <v>2</v>
      </c>
      <c r="G236" s="550"/>
      <c r="H236" s="598" t="str">
        <f t="shared" si="5"/>
        <v>Belum Diisi</v>
      </c>
      <c r="I236" s="592" t="s">
        <v>26</v>
      </c>
      <c r="J236" s="593" t="str">
        <f>IF($D$235="Y/T","Isi Sasaran",IF($E$235=0,0,IF(I236="Y",1,IF(I236="T",0,"Isi Dulu"))))</f>
        <v>Isi Sasaran</v>
      </c>
      <c r="K236" s="592" t="s">
        <v>26</v>
      </c>
      <c r="L236" s="593" t="str">
        <f>IF($D$235="Y/T","Isi Sasaran",IF($E$235=0,0,IF(K236="Y",1,IF(K236="T",0,"Isi Dulu"))))</f>
        <v>Isi Sasaran</v>
      </c>
      <c r="M236" s="849"/>
      <c r="N236" s="852"/>
      <c r="O236" s="517"/>
      <c r="P236" s="517"/>
      <c r="Q236" s="517"/>
      <c r="R236" s="517"/>
    </row>
    <row r="237" spans="2:18" s="527" customFormat="1" ht="15.75">
      <c r="B237" s="837"/>
      <c r="C237" s="840"/>
      <c r="D237" s="858"/>
      <c r="E237" s="855"/>
      <c r="F237" s="549">
        <v>3</v>
      </c>
      <c r="G237" s="550"/>
      <c r="H237" s="598" t="str">
        <f t="shared" si="5"/>
        <v>Belum Diisi</v>
      </c>
      <c r="I237" s="592" t="s">
        <v>26</v>
      </c>
      <c r="J237" s="593" t="str">
        <f>IF($D$235="Y/T","Isi Sasaran",IF($E$235=0,0,IF(I237="Y",1,IF(I237="T",0,"Isi Dulu"))))</f>
        <v>Isi Sasaran</v>
      </c>
      <c r="K237" s="592" t="s">
        <v>26</v>
      </c>
      <c r="L237" s="593" t="str">
        <f>IF($D$235="Y/T","Isi Sasaran",IF($E$235=0,0,IF(K237="Y",1,IF(K237="T",0,"Isi Dulu"))))</f>
        <v>Isi Sasaran</v>
      </c>
      <c r="M237" s="849"/>
      <c r="N237" s="852"/>
      <c r="O237" s="517"/>
      <c r="P237" s="517"/>
      <c r="Q237" s="517"/>
      <c r="R237" s="517"/>
    </row>
    <row r="238" spans="2:18" s="527" customFormat="1" ht="15.75">
      <c r="B238" s="837"/>
      <c r="C238" s="840"/>
      <c r="D238" s="858"/>
      <c r="E238" s="855"/>
      <c r="F238" s="549">
        <v>4</v>
      </c>
      <c r="G238" s="550"/>
      <c r="H238" s="598" t="str">
        <f t="shared" si="5"/>
        <v>Belum Diisi</v>
      </c>
      <c r="I238" s="592" t="s">
        <v>26</v>
      </c>
      <c r="J238" s="593" t="str">
        <f>IF($D$235="Y/T","Isi Sasaran",IF($E$235=0,0,IF(I238="Y",1,IF(I238="T",0,"Isi Dulu"))))</f>
        <v>Isi Sasaran</v>
      </c>
      <c r="K238" s="592" t="s">
        <v>26</v>
      </c>
      <c r="L238" s="593" t="str">
        <f>IF($D$235="Y/T","Isi Sasaran",IF($E$235=0,0,IF(K238="Y",1,IF(K238="T",0,"Isi Dulu"))))</f>
        <v>Isi Sasaran</v>
      </c>
      <c r="M238" s="849"/>
      <c r="N238" s="852"/>
      <c r="O238" s="517"/>
      <c r="P238" s="517"/>
      <c r="Q238" s="517"/>
      <c r="R238" s="517"/>
    </row>
    <row r="239" spans="2:18" s="527" customFormat="1" ht="15.75">
      <c r="B239" s="838"/>
      <c r="C239" s="841"/>
      <c r="D239" s="859"/>
      <c r="E239" s="856"/>
      <c r="F239" s="569">
        <v>5</v>
      </c>
      <c r="G239" s="570"/>
      <c r="H239" s="599" t="str">
        <f t="shared" si="5"/>
        <v>Belum Diisi</v>
      </c>
      <c r="I239" s="595" t="s">
        <v>26</v>
      </c>
      <c r="J239" s="596" t="str">
        <f>IF($D$235="Y/T","Isi Sasaran",IF($E$235=0,0,IF(I239="Y",1,IF(I239="T",0,"Isi Dulu"))))</f>
        <v>Isi Sasaran</v>
      </c>
      <c r="K239" s="595" t="s">
        <v>26</v>
      </c>
      <c r="L239" s="596" t="str">
        <f>IF($D$235="Y/T","Isi Sasaran",IF($E$235=0,0,IF(K239="Y",1,IF(K239="T",0,"Isi Dulu"))))</f>
        <v>Isi Sasaran</v>
      </c>
      <c r="M239" s="850"/>
      <c r="N239" s="853"/>
      <c r="O239" s="517"/>
      <c r="P239" s="517"/>
      <c r="Q239" s="517"/>
      <c r="R239" s="517"/>
    </row>
    <row r="240" spans="2:18" s="527" customFormat="1" ht="15.75">
      <c r="B240" s="836">
        <v>7</v>
      </c>
      <c r="C240" s="839"/>
      <c r="D240" s="857" t="s">
        <v>26</v>
      </c>
      <c r="E240" s="854" t="str">
        <f>IF(D240="Y",1,IF(D240="T",0,IF(D240="Y/T","Belum diisi","Error")))</f>
        <v>Belum diisi</v>
      </c>
      <c r="F240" s="528">
        <v>1</v>
      </c>
      <c r="G240" s="529"/>
      <c r="H240" s="600" t="str">
        <f t="shared" si="5"/>
        <v>Belum Diisi</v>
      </c>
      <c r="I240" s="590" t="s">
        <v>26</v>
      </c>
      <c r="J240" s="591" t="str">
        <f>IF($D$240="Y/T","Isi Sasaran",IF($E$240=0,0,IF(I240="Y",1,IF(I240="T",0,"Isi Dulu"))))</f>
        <v>Isi Sasaran</v>
      </c>
      <c r="K240" s="590" t="s">
        <v>26</v>
      </c>
      <c r="L240" s="591" t="str">
        <f>IF($D$240="Y/T","Isi Sasaran",IF($E$240=0,0,IF(K240="Y",1,IF(K240="T",0,"Isi Dulu"))))</f>
        <v>Isi Sasaran</v>
      </c>
      <c r="M240" s="848" t="s">
        <v>26</v>
      </c>
      <c r="N240" s="851" t="str">
        <f>IF(M240="Y",1,IF(M240="T",0,IF(M240="Y/T","Belum diisi","Error")))</f>
        <v>Belum diisi</v>
      </c>
      <c r="O240" s="517"/>
      <c r="P240" s="517"/>
      <c r="Q240" s="517"/>
      <c r="R240" s="517"/>
    </row>
    <row r="241" spans="2:18" s="527" customFormat="1" ht="15.75">
      <c r="B241" s="837"/>
      <c r="C241" s="840"/>
      <c r="D241" s="858"/>
      <c r="E241" s="855"/>
      <c r="F241" s="549">
        <v>2</v>
      </c>
      <c r="G241" s="550"/>
      <c r="H241" s="598" t="str">
        <f t="shared" si="5"/>
        <v>Belum Diisi</v>
      </c>
      <c r="I241" s="592" t="s">
        <v>26</v>
      </c>
      <c r="J241" s="593" t="str">
        <f>IF($D$240="Y/T","Isi Sasaran",IF($E$240=0,0,IF(I241="Y",1,IF(I241="T",0,"Isi Dulu"))))</f>
        <v>Isi Sasaran</v>
      </c>
      <c r="K241" s="592" t="s">
        <v>26</v>
      </c>
      <c r="L241" s="593" t="str">
        <f>IF($D$240="Y/T","Isi Sasaran",IF($E$240=0,0,IF(K241="Y",1,IF(K241="T",0,"Isi Dulu"))))</f>
        <v>Isi Sasaran</v>
      </c>
      <c r="M241" s="849"/>
      <c r="N241" s="852"/>
      <c r="O241" s="517"/>
      <c r="P241" s="517"/>
      <c r="Q241" s="517"/>
      <c r="R241" s="517"/>
    </row>
    <row r="242" spans="2:18" s="527" customFormat="1" ht="15.75">
      <c r="B242" s="837"/>
      <c r="C242" s="840"/>
      <c r="D242" s="858"/>
      <c r="E242" s="855"/>
      <c r="F242" s="549">
        <v>3</v>
      </c>
      <c r="G242" s="550"/>
      <c r="H242" s="598" t="str">
        <f t="shared" si="5"/>
        <v>Belum Diisi</v>
      </c>
      <c r="I242" s="592" t="s">
        <v>26</v>
      </c>
      <c r="J242" s="593" t="str">
        <f>IF($D$240="Y/T","Isi Sasaran",IF($E$240=0,0,IF(I242="Y",1,IF(I242="T",0,"Isi Dulu"))))</f>
        <v>Isi Sasaran</v>
      </c>
      <c r="K242" s="592" t="s">
        <v>26</v>
      </c>
      <c r="L242" s="593" t="str">
        <f>IF($D$240="Y/T","Isi Sasaran",IF($E$240=0,0,IF(K242="Y",1,IF(K242="T",0,"Isi Dulu"))))</f>
        <v>Isi Sasaran</v>
      </c>
      <c r="M242" s="849"/>
      <c r="N242" s="852"/>
      <c r="O242" s="517"/>
      <c r="P242" s="517"/>
      <c r="Q242" s="517"/>
      <c r="R242" s="517"/>
    </row>
    <row r="243" spans="2:18" s="527" customFormat="1" ht="15.75">
      <c r="B243" s="837"/>
      <c r="C243" s="840"/>
      <c r="D243" s="858"/>
      <c r="E243" s="855"/>
      <c r="F243" s="549">
        <v>4</v>
      </c>
      <c r="G243" s="550"/>
      <c r="H243" s="598" t="str">
        <f t="shared" si="5"/>
        <v>Belum Diisi</v>
      </c>
      <c r="I243" s="592" t="s">
        <v>26</v>
      </c>
      <c r="J243" s="593" t="str">
        <f>IF($D$240="Y/T","Isi Sasaran",IF($E$240=0,0,IF(I243="Y",1,IF(I243="T",0,"Isi Dulu"))))</f>
        <v>Isi Sasaran</v>
      </c>
      <c r="K243" s="592" t="s">
        <v>26</v>
      </c>
      <c r="L243" s="593" t="str">
        <f>IF($D$240="Y/T","Isi Sasaran",IF($E$240=0,0,IF(K243="Y",1,IF(K243="T",0,"Isi Dulu"))))</f>
        <v>Isi Sasaran</v>
      </c>
      <c r="M243" s="849"/>
      <c r="N243" s="852"/>
      <c r="O243" s="517"/>
      <c r="P243" s="517"/>
      <c r="Q243" s="517"/>
      <c r="R243" s="517"/>
    </row>
    <row r="244" spans="2:18" s="527" customFormat="1" ht="15.75">
      <c r="B244" s="838"/>
      <c r="C244" s="841"/>
      <c r="D244" s="859"/>
      <c r="E244" s="856"/>
      <c r="F244" s="569">
        <v>5</v>
      </c>
      <c r="G244" s="570"/>
      <c r="H244" s="599" t="str">
        <f t="shared" si="5"/>
        <v>Belum Diisi</v>
      </c>
      <c r="I244" s="595" t="s">
        <v>26</v>
      </c>
      <c r="J244" s="596" t="str">
        <f>IF($D$240="Y/T","Isi Sasaran",IF($E$240=0,0,IF(I244="Y",1,IF(I244="T",0,"Isi Dulu"))))</f>
        <v>Isi Sasaran</v>
      </c>
      <c r="K244" s="595" t="s">
        <v>26</v>
      </c>
      <c r="L244" s="596" t="str">
        <f>IF($D$240="Y/T","Isi Sasaran",IF($E$240=0,0,IF(K244="Y",1,IF(K244="T",0,"Isi Dulu"))))</f>
        <v>Isi Sasaran</v>
      </c>
      <c r="M244" s="850"/>
      <c r="N244" s="853"/>
      <c r="O244" s="517"/>
      <c r="P244" s="517"/>
      <c r="Q244" s="517"/>
      <c r="R244" s="517"/>
    </row>
    <row r="245" spans="2:18" s="527" customFormat="1" ht="15.75">
      <c r="B245" s="836">
        <v>8</v>
      </c>
      <c r="C245" s="839"/>
      <c r="D245" s="857" t="s">
        <v>26</v>
      </c>
      <c r="E245" s="854" t="str">
        <f>IF(D245="Y",1,IF(D245="T",0,IF(D245="Y/T","Belum diisi","Error")))</f>
        <v>Belum diisi</v>
      </c>
      <c r="F245" s="528">
        <v>1</v>
      </c>
      <c r="G245" s="529"/>
      <c r="H245" s="600" t="str">
        <f t="shared" si="5"/>
        <v>Belum Diisi</v>
      </c>
      <c r="I245" s="590" t="s">
        <v>26</v>
      </c>
      <c r="J245" s="591" t="str">
        <f>IF($D$245="Y/T","Isi Sasaran",IF($E$245=0,0,IF(I245="Y",1,IF(I245="T",0,"Isi Dulu"))))</f>
        <v>Isi Sasaran</v>
      </c>
      <c r="K245" s="590" t="s">
        <v>26</v>
      </c>
      <c r="L245" s="591" t="str">
        <f>IF($D$245="Y/T","Isi Sasaran",IF($E$245=0,0,IF(K245="Y",1,IF(K245="T",0,"Isi Dulu"))))</f>
        <v>Isi Sasaran</v>
      </c>
      <c r="M245" s="848" t="s">
        <v>26</v>
      </c>
      <c r="N245" s="851" t="str">
        <f>IF(M245="Y",1,IF(M245="T",0,IF(M245="Y/T","Belum diisi","Error")))</f>
        <v>Belum diisi</v>
      </c>
      <c r="O245" s="517"/>
      <c r="P245" s="517"/>
      <c r="Q245" s="517"/>
      <c r="R245" s="517"/>
    </row>
    <row r="246" spans="2:18" s="527" customFormat="1" ht="15.75">
      <c r="B246" s="837"/>
      <c r="C246" s="840"/>
      <c r="D246" s="858"/>
      <c r="E246" s="855"/>
      <c r="F246" s="549">
        <v>2</v>
      </c>
      <c r="G246" s="550"/>
      <c r="H246" s="598" t="str">
        <f t="shared" si="5"/>
        <v>Belum Diisi</v>
      </c>
      <c r="I246" s="592" t="s">
        <v>26</v>
      </c>
      <c r="J246" s="593" t="str">
        <f>IF($D$245="Y/T","Isi Sasaran",IF($E$245=0,0,IF(I246="Y",1,IF(I246="T",0,"Isi Dulu"))))</f>
        <v>Isi Sasaran</v>
      </c>
      <c r="K246" s="592" t="s">
        <v>26</v>
      </c>
      <c r="L246" s="593" t="str">
        <f>IF($D$245="Y/T","Isi Sasaran",IF($E$245=0,0,IF(K246="Y",1,IF(K246="T",0,"Isi Dulu"))))</f>
        <v>Isi Sasaran</v>
      </c>
      <c r="M246" s="849"/>
      <c r="N246" s="852"/>
      <c r="O246" s="517"/>
      <c r="P246" s="517"/>
      <c r="Q246" s="517"/>
      <c r="R246" s="517"/>
    </row>
    <row r="247" spans="2:18" s="527" customFormat="1" ht="15.75">
      <c r="B247" s="837"/>
      <c r="C247" s="840"/>
      <c r="D247" s="858"/>
      <c r="E247" s="855"/>
      <c r="F247" s="549">
        <v>3</v>
      </c>
      <c r="G247" s="550"/>
      <c r="H247" s="598" t="str">
        <f t="shared" si="5"/>
        <v>Belum Diisi</v>
      </c>
      <c r="I247" s="592" t="s">
        <v>26</v>
      </c>
      <c r="J247" s="593" t="str">
        <f>IF($D$245="Y/T","Isi Sasaran",IF($E$245=0,0,IF(I247="Y",1,IF(I247="T",0,"Isi Dulu"))))</f>
        <v>Isi Sasaran</v>
      </c>
      <c r="K247" s="592" t="s">
        <v>26</v>
      </c>
      <c r="L247" s="593" t="str">
        <f>IF($D$245="Y/T","Isi Sasaran",IF($E$245=0,0,IF(K247="Y",1,IF(K247="T",0,"Isi Dulu"))))</f>
        <v>Isi Sasaran</v>
      </c>
      <c r="M247" s="849"/>
      <c r="N247" s="852"/>
      <c r="O247" s="517"/>
      <c r="P247" s="517"/>
      <c r="Q247" s="517"/>
      <c r="R247" s="517"/>
    </row>
    <row r="248" spans="2:18" s="527" customFormat="1" ht="15.75">
      <c r="B248" s="837"/>
      <c r="C248" s="840"/>
      <c r="D248" s="858"/>
      <c r="E248" s="855"/>
      <c r="F248" s="549">
        <v>4</v>
      </c>
      <c r="G248" s="550"/>
      <c r="H248" s="598" t="str">
        <f t="shared" si="5"/>
        <v>Belum Diisi</v>
      </c>
      <c r="I248" s="592" t="s">
        <v>26</v>
      </c>
      <c r="J248" s="593" t="str">
        <f>IF($D$245="Y/T","Isi Sasaran",IF($E$245=0,0,IF(I248="Y",1,IF(I248="T",0,"Isi Dulu"))))</f>
        <v>Isi Sasaran</v>
      </c>
      <c r="K248" s="592" t="s">
        <v>26</v>
      </c>
      <c r="L248" s="593" t="str">
        <f>IF($D$245="Y/T","Isi Sasaran",IF($E$245=0,0,IF(K248="Y",1,IF(K248="T",0,"Isi Dulu"))))</f>
        <v>Isi Sasaran</v>
      </c>
      <c r="M248" s="849"/>
      <c r="N248" s="852"/>
      <c r="O248" s="517"/>
      <c r="P248" s="517"/>
      <c r="Q248" s="517"/>
      <c r="R248" s="517"/>
    </row>
    <row r="249" spans="2:18" s="527" customFormat="1" ht="15.75">
      <c r="B249" s="838"/>
      <c r="C249" s="841"/>
      <c r="D249" s="859"/>
      <c r="E249" s="856"/>
      <c r="F249" s="569">
        <v>5</v>
      </c>
      <c r="G249" s="570"/>
      <c r="H249" s="599" t="str">
        <f t="shared" si="5"/>
        <v>Belum Diisi</v>
      </c>
      <c r="I249" s="595" t="s">
        <v>26</v>
      </c>
      <c r="J249" s="596" t="str">
        <f>IF($D$245="Y/T","Isi Sasaran",IF($E$245=0,0,IF(I249="Y",1,IF(I249="T",0,"Isi Dulu"))))</f>
        <v>Isi Sasaran</v>
      </c>
      <c r="K249" s="595" t="s">
        <v>26</v>
      </c>
      <c r="L249" s="596" t="str">
        <f>IF($D$245="Y/T","Isi Sasaran",IF($E$245=0,0,IF(K249="Y",1,IF(K249="T",0,"Isi Dulu"))))</f>
        <v>Isi Sasaran</v>
      </c>
      <c r="M249" s="850"/>
      <c r="N249" s="853"/>
      <c r="O249" s="517"/>
      <c r="P249" s="517"/>
      <c r="Q249" s="517"/>
      <c r="R249" s="517"/>
    </row>
    <row r="250" spans="2:18" s="527" customFormat="1" ht="15.75">
      <c r="B250" s="836">
        <v>9</v>
      </c>
      <c r="C250" s="839"/>
      <c r="D250" s="857" t="s">
        <v>26</v>
      </c>
      <c r="E250" s="854" t="str">
        <f>IF(D250="Y",1,IF(D250="T",0,IF(D250="Y/T","Belum diisi","Error")))</f>
        <v>Belum diisi</v>
      </c>
      <c r="F250" s="528">
        <v>1</v>
      </c>
      <c r="G250" s="529"/>
      <c r="H250" s="600" t="str">
        <f t="shared" si="5"/>
        <v>Belum Diisi</v>
      </c>
      <c r="I250" s="590" t="s">
        <v>26</v>
      </c>
      <c r="J250" s="591" t="str">
        <f>IF($D$250="Y/T","Isi Sasaran",IF($E$250=0,0,IF(I250="Y",1,IF(I250="T",0,"Isi Dulu"))))</f>
        <v>Isi Sasaran</v>
      </c>
      <c r="K250" s="590" t="s">
        <v>26</v>
      </c>
      <c r="L250" s="591" t="str">
        <f>IF($D$250="Y/T","Isi Sasaran",IF($E$250=0,0,IF(K250="Y",1,IF(K250="T",0,"Isi Dulu"))))</f>
        <v>Isi Sasaran</v>
      </c>
      <c r="M250" s="848" t="s">
        <v>26</v>
      </c>
      <c r="N250" s="851" t="str">
        <f>IF(M250="Y",1,IF(M250="T",0,IF(M250="Y/T","Belum diisi","Error")))</f>
        <v>Belum diisi</v>
      </c>
      <c r="O250" s="517"/>
      <c r="P250" s="517"/>
      <c r="Q250" s="517"/>
      <c r="R250" s="517"/>
    </row>
    <row r="251" spans="2:18" s="527" customFormat="1" ht="15.75">
      <c r="B251" s="837"/>
      <c r="C251" s="840"/>
      <c r="D251" s="858"/>
      <c r="E251" s="855"/>
      <c r="F251" s="549">
        <v>2</v>
      </c>
      <c r="G251" s="550"/>
      <c r="H251" s="598" t="str">
        <f t="shared" si="5"/>
        <v>Belum Diisi</v>
      </c>
      <c r="I251" s="592" t="s">
        <v>26</v>
      </c>
      <c r="J251" s="593" t="str">
        <f>IF($D$250="Y/T","Isi Sasaran",IF($E$250=0,0,IF(I251="Y",1,IF(I251="T",0,"Isi Dulu"))))</f>
        <v>Isi Sasaran</v>
      </c>
      <c r="K251" s="592" t="s">
        <v>26</v>
      </c>
      <c r="L251" s="593" t="str">
        <f>IF($D$250="Y/T","Isi Sasaran",IF($E$250=0,0,IF(K251="Y",1,IF(K251="T",0,"Isi Dulu"))))</f>
        <v>Isi Sasaran</v>
      </c>
      <c r="M251" s="849"/>
      <c r="N251" s="852"/>
      <c r="O251" s="517"/>
      <c r="P251" s="517"/>
      <c r="Q251" s="517"/>
      <c r="R251" s="517"/>
    </row>
    <row r="252" spans="2:18" s="527" customFormat="1" ht="15.75">
      <c r="B252" s="837"/>
      <c r="C252" s="840"/>
      <c r="D252" s="858"/>
      <c r="E252" s="855"/>
      <c r="F252" s="549">
        <v>3</v>
      </c>
      <c r="G252" s="550"/>
      <c r="H252" s="598" t="str">
        <f t="shared" si="5"/>
        <v>Belum Diisi</v>
      </c>
      <c r="I252" s="592" t="s">
        <v>26</v>
      </c>
      <c r="J252" s="593" t="str">
        <f>IF($D$250="Y/T","Isi Sasaran",IF($E$250=0,0,IF(I252="Y",1,IF(I252="T",0,"Isi Dulu"))))</f>
        <v>Isi Sasaran</v>
      </c>
      <c r="K252" s="592" t="s">
        <v>26</v>
      </c>
      <c r="L252" s="593" t="str">
        <f>IF($D$250="Y/T","Isi Sasaran",IF($E$250=0,0,IF(K252="Y",1,IF(K252="T",0,"Isi Dulu"))))</f>
        <v>Isi Sasaran</v>
      </c>
      <c r="M252" s="849"/>
      <c r="N252" s="852"/>
      <c r="O252" s="517"/>
      <c r="P252" s="517"/>
      <c r="Q252" s="517"/>
      <c r="R252" s="517"/>
    </row>
    <row r="253" spans="2:18" s="527" customFormat="1" ht="15.75">
      <c r="B253" s="837"/>
      <c r="C253" s="840"/>
      <c r="D253" s="858"/>
      <c r="E253" s="855"/>
      <c r="F253" s="549">
        <v>4</v>
      </c>
      <c r="G253" s="550"/>
      <c r="H253" s="598" t="str">
        <f t="shared" si="5"/>
        <v>Belum Diisi</v>
      </c>
      <c r="I253" s="592" t="s">
        <v>26</v>
      </c>
      <c r="J253" s="593" t="str">
        <f>IF($D$250="Y/T","Isi Sasaran",IF($E$250=0,0,IF(I253="Y",1,IF(I253="T",0,"Isi Dulu"))))</f>
        <v>Isi Sasaran</v>
      </c>
      <c r="K253" s="592" t="s">
        <v>26</v>
      </c>
      <c r="L253" s="593" t="str">
        <f>IF($D$250="Y/T","Isi Sasaran",IF($E$250=0,0,IF(K253="Y",1,IF(K253="T",0,"Isi Dulu"))))</f>
        <v>Isi Sasaran</v>
      </c>
      <c r="M253" s="849"/>
      <c r="N253" s="852"/>
      <c r="O253" s="517"/>
      <c r="P253" s="517"/>
      <c r="Q253" s="517"/>
      <c r="R253" s="517"/>
    </row>
    <row r="254" spans="2:18" s="527" customFormat="1" ht="15.75">
      <c r="B254" s="838"/>
      <c r="C254" s="841"/>
      <c r="D254" s="859"/>
      <c r="E254" s="856"/>
      <c r="F254" s="569">
        <v>5</v>
      </c>
      <c r="G254" s="570"/>
      <c r="H254" s="599" t="str">
        <f t="shared" si="5"/>
        <v>Belum Diisi</v>
      </c>
      <c r="I254" s="595" t="s">
        <v>26</v>
      </c>
      <c r="J254" s="596" t="str">
        <f>IF($D$250="Y/T","Isi Sasaran",IF($E$250=0,0,IF(I254="Y",1,IF(I254="T",0,"Isi Dulu"))))</f>
        <v>Isi Sasaran</v>
      </c>
      <c r="K254" s="595" t="s">
        <v>26</v>
      </c>
      <c r="L254" s="596" t="str">
        <f>IF($D$250="Y/T","Isi Sasaran",IF($E$250=0,0,IF(K254="Y",1,IF(K254="T",0,"Isi Dulu"))))</f>
        <v>Isi Sasaran</v>
      </c>
      <c r="M254" s="850"/>
      <c r="N254" s="853"/>
      <c r="O254" s="517"/>
      <c r="P254" s="517"/>
      <c r="Q254" s="517"/>
      <c r="R254" s="517"/>
    </row>
    <row r="255" spans="2:18" s="527" customFormat="1" ht="15.75">
      <c r="B255" s="836">
        <v>10</v>
      </c>
      <c r="C255" s="839"/>
      <c r="D255" s="857" t="s">
        <v>26</v>
      </c>
      <c r="E255" s="854" t="str">
        <f>IF(D255="Y",1,IF(D255="T",0,IF(D255="Y/T","Belum diisi","Error")))</f>
        <v>Belum diisi</v>
      </c>
      <c r="F255" s="528">
        <v>1</v>
      </c>
      <c r="G255" s="529"/>
      <c r="H255" s="600" t="str">
        <f t="shared" si="5"/>
        <v>Belum Diisi</v>
      </c>
      <c r="I255" s="590" t="s">
        <v>26</v>
      </c>
      <c r="J255" s="591" t="str">
        <f>IF($D$255="Y/T","Isi Sasaran",IF($E$255=0,0,IF(I255="Y",1,IF(I255="T",0,"Isi Dulu"))))</f>
        <v>Isi Sasaran</v>
      </c>
      <c r="K255" s="590" t="s">
        <v>26</v>
      </c>
      <c r="L255" s="591" t="str">
        <f>IF($D$255="Y/T","Isi Sasaran",IF($E$255=0,0,IF(K255="Y",1,IF(K255="T",0,"Isi Dulu"))))</f>
        <v>Isi Sasaran</v>
      </c>
      <c r="M255" s="848" t="s">
        <v>26</v>
      </c>
      <c r="N255" s="851" t="str">
        <f>IF(M255="Y",1,IF(M255="T",0,IF(M255="Y/T","Belum diisi","Error")))</f>
        <v>Belum diisi</v>
      </c>
      <c r="O255" s="517"/>
      <c r="P255" s="517"/>
      <c r="Q255" s="517"/>
      <c r="R255" s="517"/>
    </row>
    <row r="256" spans="2:18" s="527" customFormat="1" ht="15.75">
      <c r="B256" s="837"/>
      <c r="C256" s="840"/>
      <c r="D256" s="858"/>
      <c r="E256" s="855"/>
      <c r="F256" s="549">
        <v>2</v>
      </c>
      <c r="G256" s="550"/>
      <c r="H256" s="598" t="str">
        <f t="shared" si="5"/>
        <v>Belum Diisi</v>
      </c>
      <c r="I256" s="592" t="s">
        <v>26</v>
      </c>
      <c r="J256" s="593" t="str">
        <f>IF($D$255="Y/T","Isi Sasaran",IF($E$255=0,0,IF(I256="Y",1,IF(I256="T",0,"Isi Dulu"))))</f>
        <v>Isi Sasaran</v>
      </c>
      <c r="K256" s="592" t="s">
        <v>26</v>
      </c>
      <c r="L256" s="593" t="str">
        <f>IF($D$255="Y/T","Isi Sasaran",IF($E$255=0,0,IF(K256="Y",1,IF(K256="T",0,"Isi Dulu"))))</f>
        <v>Isi Sasaran</v>
      </c>
      <c r="M256" s="849"/>
      <c r="N256" s="852"/>
      <c r="O256" s="517"/>
      <c r="P256" s="517"/>
      <c r="Q256" s="517"/>
      <c r="R256" s="517"/>
    </row>
    <row r="257" spans="2:18" s="527" customFormat="1" ht="15.75">
      <c r="B257" s="837"/>
      <c r="C257" s="840"/>
      <c r="D257" s="858"/>
      <c r="E257" s="855"/>
      <c r="F257" s="549">
        <v>3</v>
      </c>
      <c r="G257" s="550"/>
      <c r="H257" s="598" t="str">
        <f t="shared" si="5"/>
        <v>Belum Diisi</v>
      </c>
      <c r="I257" s="592" t="s">
        <v>26</v>
      </c>
      <c r="J257" s="593" t="str">
        <f>IF($D$255="Y/T","Isi Sasaran",IF($E$255=0,0,IF(I257="Y",1,IF(I257="T",0,"Isi Dulu"))))</f>
        <v>Isi Sasaran</v>
      </c>
      <c r="K257" s="592" t="s">
        <v>26</v>
      </c>
      <c r="L257" s="593" t="str">
        <f>IF($D$255="Y/T","Isi Sasaran",IF($E$255=0,0,IF(K257="Y",1,IF(K257="T",0,"Isi Dulu"))))</f>
        <v>Isi Sasaran</v>
      </c>
      <c r="M257" s="849"/>
      <c r="N257" s="852"/>
      <c r="O257" s="517"/>
      <c r="P257" s="517"/>
      <c r="Q257" s="517"/>
      <c r="R257" s="517"/>
    </row>
    <row r="258" spans="2:18" s="527" customFormat="1" ht="15.75">
      <c r="B258" s="837"/>
      <c r="C258" s="840"/>
      <c r="D258" s="858"/>
      <c r="E258" s="855"/>
      <c r="F258" s="549">
        <v>4</v>
      </c>
      <c r="G258" s="550"/>
      <c r="H258" s="598" t="str">
        <f t="shared" si="5"/>
        <v>Belum Diisi</v>
      </c>
      <c r="I258" s="592" t="s">
        <v>26</v>
      </c>
      <c r="J258" s="593" t="str">
        <f>IF($D$255="Y/T","Isi Sasaran",IF($E$255=0,0,IF(I258="Y",1,IF(I258="T",0,"Isi Dulu"))))</f>
        <v>Isi Sasaran</v>
      </c>
      <c r="K258" s="592" t="s">
        <v>26</v>
      </c>
      <c r="L258" s="593" t="str">
        <f>IF($D$255="Y/T","Isi Sasaran",IF($E$255=0,0,IF(K258="Y",1,IF(K258="T",0,"Isi Dulu"))))</f>
        <v>Isi Sasaran</v>
      </c>
      <c r="M258" s="849"/>
      <c r="N258" s="852"/>
      <c r="O258" s="517"/>
      <c r="P258" s="517"/>
      <c r="Q258" s="517"/>
      <c r="R258" s="517"/>
    </row>
    <row r="259" spans="2:18" s="527" customFormat="1" ht="15.75">
      <c r="B259" s="838"/>
      <c r="C259" s="841"/>
      <c r="D259" s="859"/>
      <c r="E259" s="856"/>
      <c r="F259" s="569">
        <v>5</v>
      </c>
      <c r="G259" s="570"/>
      <c r="H259" s="599" t="str">
        <f t="shared" si="5"/>
        <v>Belum Diisi</v>
      </c>
      <c r="I259" s="595" t="s">
        <v>26</v>
      </c>
      <c r="J259" s="596" t="str">
        <f>IF($D$255="Y/T","Isi Sasaran",IF($E$255=0,0,IF(I259="Y",1,IF(I259="T",0,"Isi Dulu"))))</f>
        <v>Isi Sasaran</v>
      </c>
      <c r="K259" s="595" t="s">
        <v>26</v>
      </c>
      <c r="L259" s="596" t="str">
        <f>IF($D$255="Y/T","Isi Sasaran",IF($E$255=0,0,IF(K259="Y",1,IF(K259="T",0,"Isi Dulu"))))</f>
        <v>Isi Sasaran</v>
      </c>
      <c r="M259" s="850"/>
      <c r="N259" s="853"/>
      <c r="O259" s="517"/>
      <c r="P259" s="517"/>
      <c r="Q259" s="517"/>
      <c r="R259" s="517"/>
    </row>
    <row r="260" spans="2:18" s="527" customFormat="1" ht="15.75">
      <c r="B260" s="836">
        <v>11</v>
      </c>
      <c r="C260" s="839"/>
      <c r="D260" s="857" t="s">
        <v>26</v>
      </c>
      <c r="E260" s="854" t="str">
        <f>IF(D260="Y",1,IF(D260="T",0,IF(D260="Y/T","Belum diisi","Error")))</f>
        <v>Belum diisi</v>
      </c>
      <c r="F260" s="528">
        <v>1</v>
      </c>
      <c r="G260" s="529"/>
      <c r="H260" s="600" t="str">
        <f t="shared" si="5"/>
        <v>Belum Diisi</v>
      </c>
      <c r="I260" s="590" t="s">
        <v>26</v>
      </c>
      <c r="J260" s="591" t="str">
        <f>IF($D$260="Y/T","Isi Sasaran",IF($E$260=0,0,IF(I260="Y",1,IF(I260="T",0,"Isi Dulu"))))</f>
        <v>Isi Sasaran</v>
      </c>
      <c r="K260" s="590" t="s">
        <v>26</v>
      </c>
      <c r="L260" s="591" t="str">
        <f>IF($D$260="Y/T","Isi Sasaran",IF($E$260=0,0,IF(K260="Y",1,IF(K260="T",0,"Isi Dulu"))))</f>
        <v>Isi Sasaran</v>
      </c>
      <c r="M260" s="848" t="s">
        <v>26</v>
      </c>
      <c r="N260" s="851" t="str">
        <f>IF(M260="Y",1,IF(M260="T",0,IF(M260="Y/T","Belum diisi","Error")))</f>
        <v>Belum diisi</v>
      </c>
      <c r="O260" s="517"/>
      <c r="P260" s="517"/>
      <c r="Q260" s="517"/>
      <c r="R260" s="517"/>
    </row>
    <row r="261" spans="2:18" s="527" customFormat="1" ht="15.75">
      <c r="B261" s="837"/>
      <c r="C261" s="840"/>
      <c r="D261" s="858"/>
      <c r="E261" s="855"/>
      <c r="F261" s="549">
        <v>2</v>
      </c>
      <c r="G261" s="550"/>
      <c r="H261" s="598" t="str">
        <f t="shared" si="5"/>
        <v>Belum Diisi</v>
      </c>
      <c r="I261" s="592" t="s">
        <v>26</v>
      </c>
      <c r="J261" s="593" t="str">
        <f>IF($D$260="Y/T","Isi Sasaran",IF($E$260=0,0,IF(I261="Y",1,IF(I261="T",0,"Isi Dulu"))))</f>
        <v>Isi Sasaran</v>
      </c>
      <c r="K261" s="592" t="s">
        <v>26</v>
      </c>
      <c r="L261" s="593" t="str">
        <f>IF($D$260="Y/T","Isi Sasaran",IF($E$260=0,0,IF(K261="Y",1,IF(K261="T",0,"Isi Dulu"))))</f>
        <v>Isi Sasaran</v>
      </c>
      <c r="M261" s="849"/>
      <c r="N261" s="852"/>
      <c r="O261" s="517"/>
      <c r="P261" s="517"/>
      <c r="Q261" s="517"/>
      <c r="R261" s="517"/>
    </row>
    <row r="262" spans="2:18" s="527" customFormat="1" ht="15.75">
      <c r="B262" s="837"/>
      <c r="C262" s="840"/>
      <c r="D262" s="858"/>
      <c r="E262" s="855"/>
      <c r="F262" s="549">
        <v>3</v>
      </c>
      <c r="G262" s="550"/>
      <c r="H262" s="598" t="str">
        <f t="shared" si="5"/>
        <v>Belum Diisi</v>
      </c>
      <c r="I262" s="592" t="s">
        <v>26</v>
      </c>
      <c r="J262" s="593" t="str">
        <f>IF($D$260="Y/T","Isi Sasaran",IF($E$260=0,0,IF(I262="Y",1,IF(I262="T",0,"Isi Dulu"))))</f>
        <v>Isi Sasaran</v>
      </c>
      <c r="K262" s="592" t="s">
        <v>26</v>
      </c>
      <c r="L262" s="593" t="str">
        <f>IF($D$260="Y/T","Isi Sasaran",IF($E$260=0,0,IF(K262="Y",1,IF(K262="T",0,"Isi Dulu"))))</f>
        <v>Isi Sasaran</v>
      </c>
      <c r="M262" s="849"/>
      <c r="N262" s="852"/>
      <c r="O262" s="517"/>
      <c r="P262" s="517"/>
      <c r="Q262" s="517"/>
      <c r="R262" s="517"/>
    </row>
    <row r="263" spans="2:18" s="527" customFormat="1" ht="15.75">
      <c r="B263" s="837"/>
      <c r="C263" s="840"/>
      <c r="D263" s="858"/>
      <c r="E263" s="855"/>
      <c r="F263" s="549">
        <v>4</v>
      </c>
      <c r="G263" s="550"/>
      <c r="H263" s="598" t="str">
        <f t="shared" si="5"/>
        <v>Belum Diisi</v>
      </c>
      <c r="I263" s="592" t="s">
        <v>26</v>
      </c>
      <c r="J263" s="593" t="str">
        <f>IF($D$260="Y/T","Isi Sasaran",IF($E$260=0,0,IF(I263="Y",1,IF(I263="T",0,"Isi Dulu"))))</f>
        <v>Isi Sasaran</v>
      </c>
      <c r="K263" s="592" t="s">
        <v>26</v>
      </c>
      <c r="L263" s="593" t="str">
        <f>IF($D$260="Y/T","Isi Sasaran",IF($E$260=0,0,IF(K263="Y",1,IF(K263="T",0,"Isi Dulu"))))</f>
        <v>Isi Sasaran</v>
      </c>
      <c r="M263" s="849"/>
      <c r="N263" s="852"/>
      <c r="O263" s="517"/>
      <c r="P263" s="517"/>
      <c r="Q263" s="517"/>
      <c r="R263" s="517"/>
    </row>
    <row r="264" spans="2:18" s="527" customFormat="1" ht="15.75">
      <c r="B264" s="838"/>
      <c r="C264" s="841"/>
      <c r="D264" s="859"/>
      <c r="E264" s="856"/>
      <c r="F264" s="569">
        <v>5</v>
      </c>
      <c r="G264" s="570"/>
      <c r="H264" s="599" t="str">
        <f t="shared" si="5"/>
        <v>Belum Diisi</v>
      </c>
      <c r="I264" s="595" t="s">
        <v>26</v>
      </c>
      <c r="J264" s="596" t="str">
        <f>IF($D$260="Y/T","Isi Sasaran",IF($E$260=0,0,IF(I264="Y",1,IF(I264="T",0,"Isi Dulu"))))</f>
        <v>Isi Sasaran</v>
      </c>
      <c r="K264" s="595" t="s">
        <v>26</v>
      </c>
      <c r="L264" s="596" t="str">
        <f>IF($D$260="Y/T","Isi Sasaran",IF($E$260=0,0,IF(K264="Y",1,IF(K264="T",0,"Isi Dulu"))))</f>
        <v>Isi Sasaran</v>
      </c>
      <c r="M264" s="850"/>
      <c r="N264" s="853"/>
      <c r="O264" s="517"/>
      <c r="P264" s="517"/>
      <c r="Q264" s="517"/>
      <c r="R264" s="517"/>
    </row>
    <row r="265" spans="2:18" s="527" customFormat="1" ht="15.75">
      <c r="B265" s="836">
        <v>12</v>
      </c>
      <c r="C265" s="839"/>
      <c r="D265" s="857" t="s">
        <v>26</v>
      </c>
      <c r="E265" s="854" t="str">
        <f>IF(D265="Y",1,IF(D265="T",0,IF(D265="Y/T","Belum diisi","Error")))</f>
        <v>Belum diisi</v>
      </c>
      <c r="F265" s="528">
        <v>1</v>
      </c>
      <c r="G265" s="529"/>
      <c r="H265" s="600" t="str">
        <f t="shared" si="5"/>
        <v>Belum Diisi</v>
      </c>
      <c r="I265" s="590" t="s">
        <v>26</v>
      </c>
      <c r="J265" s="591" t="str">
        <f>IF($D$265="Y/T","Isi Sasaran",IF($E$265=0,0,IF(I265="Y",1,IF(I265="T",0,"Isi Dulu"))))</f>
        <v>Isi Sasaran</v>
      </c>
      <c r="K265" s="590" t="s">
        <v>26</v>
      </c>
      <c r="L265" s="591" t="str">
        <f>IF($D$265="Y/T","Isi Sasaran",IF($E$265=0,0,IF(K265="Y",1,IF(K265="T",0,"Isi Dulu"))))</f>
        <v>Isi Sasaran</v>
      </c>
      <c r="M265" s="848" t="s">
        <v>26</v>
      </c>
      <c r="N265" s="851" t="str">
        <f>IF(M265="Y",1,IF(M265="T",0,IF(M265="Y/T","Belum diisi","Error")))</f>
        <v>Belum diisi</v>
      </c>
      <c r="O265" s="517"/>
      <c r="P265" s="517"/>
      <c r="Q265" s="517"/>
      <c r="R265" s="517"/>
    </row>
    <row r="266" spans="2:18" s="527" customFormat="1" ht="15.75">
      <c r="B266" s="837"/>
      <c r="C266" s="840"/>
      <c r="D266" s="858"/>
      <c r="E266" s="855"/>
      <c r="F266" s="549">
        <v>2</v>
      </c>
      <c r="G266" s="550"/>
      <c r="H266" s="598" t="str">
        <f t="shared" si="5"/>
        <v>Belum Diisi</v>
      </c>
      <c r="I266" s="592" t="s">
        <v>26</v>
      </c>
      <c r="J266" s="593" t="str">
        <f>IF($D$265="Y/T","Isi Sasaran",IF($E$265=0,0,IF(I266="Y",1,IF(I266="T",0,"Isi Dulu"))))</f>
        <v>Isi Sasaran</v>
      </c>
      <c r="K266" s="592" t="s">
        <v>26</v>
      </c>
      <c r="L266" s="593" t="str">
        <f>IF($D$265="Y/T","Isi Sasaran",IF($E$265=0,0,IF(K266="Y",1,IF(K266="T",0,"Isi Dulu"))))</f>
        <v>Isi Sasaran</v>
      </c>
      <c r="M266" s="849"/>
      <c r="N266" s="852"/>
      <c r="O266" s="517"/>
      <c r="P266" s="517"/>
      <c r="Q266" s="517"/>
      <c r="R266" s="517"/>
    </row>
    <row r="267" spans="2:18" s="527" customFormat="1" ht="15.75">
      <c r="B267" s="837"/>
      <c r="C267" s="840"/>
      <c r="D267" s="858"/>
      <c r="E267" s="855"/>
      <c r="F267" s="549">
        <v>3</v>
      </c>
      <c r="G267" s="550"/>
      <c r="H267" s="598" t="str">
        <f t="shared" si="5"/>
        <v>Belum Diisi</v>
      </c>
      <c r="I267" s="592" t="s">
        <v>26</v>
      </c>
      <c r="J267" s="593" t="str">
        <f>IF($D$265="Y/T","Isi Sasaran",IF($E$265=0,0,IF(I267="Y",1,IF(I267="T",0,"Isi Dulu"))))</f>
        <v>Isi Sasaran</v>
      </c>
      <c r="K267" s="592" t="s">
        <v>26</v>
      </c>
      <c r="L267" s="593" t="str">
        <f>IF($D$265="Y/T","Isi Sasaran",IF($E$265=0,0,IF(K267="Y",1,IF(K267="T",0,"Isi Dulu"))))</f>
        <v>Isi Sasaran</v>
      </c>
      <c r="M267" s="849"/>
      <c r="N267" s="852"/>
      <c r="O267" s="517"/>
      <c r="P267" s="517"/>
      <c r="Q267" s="517"/>
      <c r="R267" s="517"/>
    </row>
    <row r="268" spans="2:18" s="527" customFormat="1" ht="15.75">
      <c r="B268" s="837"/>
      <c r="C268" s="840"/>
      <c r="D268" s="858"/>
      <c r="E268" s="855"/>
      <c r="F268" s="549">
        <v>4</v>
      </c>
      <c r="G268" s="550"/>
      <c r="H268" s="598" t="str">
        <f t="shared" si="5"/>
        <v>Belum Diisi</v>
      </c>
      <c r="I268" s="592" t="s">
        <v>26</v>
      </c>
      <c r="J268" s="593" t="str">
        <f>IF($D$265="Y/T","Isi Sasaran",IF($E$265=0,0,IF(I268="Y",1,IF(I268="T",0,"Isi Dulu"))))</f>
        <v>Isi Sasaran</v>
      </c>
      <c r="K268" s="592" t="s">
        <v>26</v>
      </c>
      <c r="L268" s="593" t="str">
        <f>IF($D$265="Y/T","Isi Sasaran",IF($E$265=0,0,IF(K268="Y",1,IF(K268="T",0,"Isi Dulu"))))</f>
        <v>Isi Sasaran</v>
      </c>
      <c r="M268" s="849"/>
      <c r="N268" s="852"/>
      <c r="O268" s="517"/>
      <c r="P268" s="517"/>
      <c r="Q268" s="517"/>
      <c r="R268" s="517"/>
    </row>
    <row r="269" spans="2:18" s="527" customFormat="1" ht="15.75">
      <c r="B269" s="838"/>
      <c r="C269" s="841"/>
      <c r="D269" s="859"/>
      <c r="E269" s="856"/>
      <c r="F269" s="569">
        <v>5</v>
      </c>
      <c r="G269" s="570"/>
      <c r="H269" s="599" t="str">
        <f t="shared" si="5"/>
        <v>Belum Diisi</v>
      </c>
      <c r="I269" s="595" t="s">
        <v>26</v>
      </c>
      <c r="J269" s="596" t="str">
        <f>IF($D$265="Y/T","Isi Sasaran",IF($E$265=0,0,IF(I269="Y",1,IF(I269="T",0,"Isi Dulu"))))</f>
        <v>Isi Sasaran</v>
      </c>
      <c r="K269" s="595" t="s">
        <v>26</v>
      </c>
      <c r="L269" s="596" t="str">
        <f>IF($D$265="Y/T","Isi Sasaran",IF($E$265=0,0,IF(K269="Y",1,IF(K269="T",0,"Isi Dulu"))))</f>
        <v>Isi Sasaran</v>
      </c>
      <c r="M269" s="850"/>
      <c r="N269" s="853"/>
      <c r="O269" s="517"/>
      <c r="P269" s="517"/>
      <c r="Q269" s="517"/>
      <c r="R269" s="517"/>
    </row>
    <row r="270" spans="2:18" s="527" customFormat="1" ht="15.75">
      <c r="B270" s="836">
        <v>13</v>
      </c>
      <c r="C270" s="839"/>
      <c r="D270" s="857" t="s">
        <v>26</v>
      </c>
      <c r="E270" s="854" t="str">
        <f>IF(D270="Y",1,IF(D270="T",0,IF(D270="Y/T","Belum diisi","Error")))</f>
        <v>Belum diisi</v>
      </c>
      <c r="F270" s="528">
        <v>1</v>
      </c>
      <c r="G270" s="529"/>
      <c r="H270" s="600" t="str">
        <f t="shared" si="5"/>
        <v>Belum Diisi</v>
      </c>
      <c r="I270" s="590" t="s">
        <v>26</v>
      </c>
      <c r="J270" s="591" t="str">
        <f>IF($D$270="Y/T","Isi Sasaran",IF($E$270=0,0,IF(I270="Y",1,IF(I270="T",0,"Isi Dulu"))))</f>
        <v>Isi Sasaran</v>
      </c>
      <c r="K270" s="590" t="s">
        <v>26</v>
      </c>
      <c r="L270" s="591" t="str">
        <f>IF($D$270="Y/T","Isi Sasaran",IF($E$270=0,0,IF(K270="Y",1,IF(K270="T",0,"Isi Dulu"))))</f>
        <v>Isi Sasaran</v>
      </c>
      <c r="M270" s="848" t="s">
        <v>26</v>
      </c>
      <c r="N270" s="851" t="str">
        <f>IF(M270="Y",1,IF(M270="T",0,IF(M270="Y/T","Belum diisi","Error")))</f>
        <v>Belum diisi</v>
      </c>
      <c r="O270" s="517"/>
      <c r="P270" s="517"/>
      <c r="Q270" s="517"/>
      <c r="R270" s="517"/>
    </row>
    <row r="271" spans="2:18" s="527" customFormat="1" ht="15.75">
      <c r="B271" s="837"/>
      <c r="C271" s="840"/>
      <c r="D271" s="858"/>
      <c r="E271" s="855"/>
      <c r="F271" s="549">
        <v>2</v>
      </c>
      <c r="G271" s="550"/>
      <c r="H271" s="598" t="str">
        <f t="shared" si="5"/>
        <v>Belum Diisi</v>
      </c>
      <c r="I271" s="592" t="s">
        <v>26</v>
      </c>
      <c r="J271" s="593" t="str">
        <f>IF($D$270="Y/T","Isi Sasaran",IF($E$270=0,0,IF(I271="Y",1,IF(I271="T",0,"Isi Dulu"))))</f>
        <v>Isi Sasaran</v>
      </c>
      <c r="K271" s="592" t="s">
        <v>26</v>
      </c>
      <c r="L271" s="593" t="str">
        <f>IF($D$270="Y/T","Isi Sasaran",IF($E$270=0,0,IF(K271="Y",1,IF(K271="T",0,"Isi Dulu"))))</f>
        <v>Isi Sasaran</v>
      </c>
      <c r="M271" s="849"/>
      <c r="N271" s="852"/>
      <c r="O271" s="517"/>
      <c r="P271" s="517"/>
      <c r="Q271" s="517"/>
      <c r="R271" s="517"/>
    </row>
    <row r="272" spans="2:18" s="527" customFormat="1" ht="15.75">
      <c r="B272" s="837"/>
      <c r="C272" s="840"/>
      <c r="D272" s="858"/>
      <c r="E272" s="855"/>
      <c r="F272" s="549">
        <v>3</v>
      </c>
      <c r="G272" s="550"/>
      <c r="H272" s="598" t="str">
        <f t="shared" si="5"/>
        <v>Belum Diisi</v>
      </c>
      <c r="I272" s="592" t="s">
        <v>26</v>
      </c>
      <c r="J272" s="593" t="str">
        <f>IF($D$270="Y/T","Isi Sasaran",IF($E$270=0,0,IF(I272="Y",1,IF(I272="T",0,"Isi Dulu"))))</f>
        <v>Isi Sasaran</v>
      </c>
      <c r="K272" s="592" t="s">
        <v>26</v>
      </c>
      <c r="L272" s="593" t="str">
        <f>IF($D$270="Y/T","Isi Sasaran",IF($E$270=0,0,IF(K272="Y",1,IF(K272="T",0,"Isi Dulu"))))</f>
        <v>Isi Sasaran</v>
      </c>
      <c r="M272" s="849"/>
      <c r="N272" s="852"/>
      <c r="O272" s="517"/>
      <c r="P272" s="517"/>
      <c r="Q272" s="517"/>
      <c r="R272" s="517"/>
    </row>
    <row r="273" spans="2:18" s="527" customFormat="1" ht="15.75">
      <c r="B273" s="837"/>
      <c r="C273" s="840"/>
      <c r="D273" s="858"/>
      <c r="E273" s="855"/>
      <c r="F273" s="549">
        <v>4</v>
      </c>
      <c r="G273" s="550"/>
      <c r="H273" s="598" t="str">
        <f t="shared" si="5"/>
        <v>Belum Diisi</v>
      </c>
      <c r="I273" s="592" t="s">
        <v>26</v>
      </c>
      <c r="J273" s="593" t="str">
        <f>IF($D$270="Y/T","Isi Sasaran",IF($E$270=0,0,IF(I273="Y",1,IF(I273="T",0,"Isi Dulu"))))</f>
        <v>Isi Sasaran</v>
      </c>
      <c r="K273" s="592" t="s">
        <v>26</v>
      </c>
      <c r="L273" s="593" t="str">
        <f>IF($D$270="Y/T","Isi Sasaran",IF($E$270=0,0,IF(K273="Y",1,IF(K273="T",0,"Isi Dulu"))))</f>
        <v>Isi Sasaran</v>
      </c>
      <c r="M273" s="849"/>
      <c r="N273" s="852"/>
      <c r="O273" s="517"/>
      <c r="P273" s="517"/>
      <c r="Q273" s="517"/>
      <c r="R273" s="517"/>
    </row>
    <row r="274" spans="2:18" s="527" customFormat="1" ht="15.75">
      <c r="B274" s="838"/>
      <c r="C274" s="841"/>
      <c r="D274" s="859"/>
      <c r="E274" s="856"/>
      <c r="F274" s="569">
        <v>5</v>
      </c>
      <c r="G274" s="570"/>
      <c r="H274" s="599" t="str">
        <f t="shared" ref="H274:H309" si="6">IF(OR(J274="Isi Dulu",L274="Isi Dulu",J274="Isi Sasaran",L274="Isi Sasaran"),"Belum Diisi",IF(SUM(J274,L274)=2,1,IF(SUM(J274,L274)=1,0,IF(SUM(J274,L274)=0,0,"Error"))))</f>
        <v>Belum Diisi</v>
      </c>
      <c r="I274" s="595" t="s">
        <v>26</v>
      </c>
      <c r="J274" s="596" t="str">
        <f>IF($D$270="Y/T","Isi Sasaran",IF($E$270=0,0,IF(I274="Y",1,IF(I274="T",0,"Isi Dulu"))))</f>
        <v>Isi Sasaran</v>
      </c>
      <c r="K274" s="595" t="s">
        <v>26</v>
      </c>
      <c r="L274" s="596" t="str">
        <f>IF($D$270="Y/T","Isi Sasaran",IF($E$270=0,0,IF(K274="Y",1,IF(K274="T",0,"Isi Dulu"))))</f>
        <v>Isi Sasaran</v>
      </c>
      <c r="M274" s="850"/>
      <c r="N274" s="853"/>
      <c r="O274" s="517"/>
      <c r="P274" s="517"/>
      <c r="Q274" s="517"/>
      <c r="R274" s="517"/>
    </row>
    <row r="275" spans="2:18" s="527" customFormat="1" ht="15.75">
      <c r="B275" s="836">
        <v>14</v>
      </c>
      <c r="C275" s="839"/>
      <c r="D275" s="857" t="s">
        <v>26</v>
      </c>
      <c r="E275" s="854" t="str">
        <f>IF(D275="Y",1,IF(D275="T",0,IF(D275="Y/T","Belum diisi","Error")))</f>
        <v>Belum diisi</v>
      </c>
      <c r="F275" s="528">
        <v>1</v>
      </c>
      <c r="G275" s="529"/>
      <c r="H275" s="600" t="str">
        <f t="shared" si="6"/>
        <v>Belum Diisi</v>
      </c>
      <c r="I275" s="590" t="s">
        <v>26</v>
      </c>
      <c r="J275" s="591" t="str">
        <f>IF($D$275="Y/T","Isi Sasaran",IF($E$275=0,0,IF(I275="Y",1,IF(I275="T",0,"Isi Dulu"))))</f>
        <v>Isi Sasaran</v>
      </c>
      <c r="K275" s="590" t="s">
        <v>26</v>
      </c>
      <c r="L275" s="591" t="str">
        <f>IF($D$275="Y/T","Isi Sasaran",IF($E$275=0,0,IF(K275="Y",1,IF(K275="T",0,"Isi Dulu"))))</f>
        <v>Isi Sasaran</v>
      </c>
      <c r="M275" s="848" t="s">
        <v>26</v>
      </c>
      <c r="N275" s="851" t="str">
        <f>IF(M275="Y",1,IF(M275="T",0,IF(M275="Y/T","Belum diisi","Error")))</f>
        <v>Belum diisi</v>
      </c>
      <c r="O275" s="517"/>
      <c r="P275" s="517"/>
      <c r="Q275" s="517"/>
      <c r="R275" s="517"/>
    </row>
    <row r="276" spans="2:18" s="527" customFormat="1" ht="15.75">
      <c r="B276" s="837"/>
      <c r="C276" s="840"/>
      <c r="D276" s="858"/>
      <c r="E276" s="855"/>
      <c r="F276" s="549">
        <v>2</v>
      </c>
      <c r="G276" s="550"/>
      <c r="H276" s="598" t="str">
        <f t="shared" si="6"/>
        <v>Belum Diisi</v>
      </c>
      <c r="I276" s="592" t="s">
        <v>26</v>
      </c>
      <c r="J276" s="593" t="str">
        <f>IF($D$275="Y/T","Isi Sasaran",IF($E$275=0,0,IF(I276="Y",1,IF(I276="T",0,"Isi Dulu"))))</f>
        <v>Isi Sasaran</v>
      </c>
      <c r="K276" s="592" t="s">
        <v>26</v>
      </c>
      <c r="L276" s="593" t="str">
        <f>IF($D$275="Y/T","Isi Sasaran",IF($E$275=0,0,IF(K276="Y",1,IF(K276="T",0,"Isi Dulu"))))</f>
        <v>Isi Sasaran</v>
      </c>
      <c r="M276" s="849"/>
      <c r="N276" s="852"/>
      <c r="O276" s="517"/>
      <c r="P276" s="517"/>
      <c r="Q276" s="517"/>
      <c r="R276" s="517"/>
    </row>
    <row r="277" spans="2:18" s="527" customFormat="1" ht="15.75">
      <c r="B277" s="837"/>
      <c r="C277" s="840"/>
      <c r="D277" s="858"/>
      <c r="E277" s="855"/>
      <c r="F277" s="549">
        <v>3</v>
      </c>
      <c r="G277" s="550"/>
      <c r="H277" s="598" t="str">
        <f t="shared" si="6"/>
        <v>Belum Diisi</v>
      </c>
      <c r="I277" s="592" t="s">
        <v>26</v>
      </c>
      <c r="J277" s="593" t="str">
        <f>IF($D$275="Y/T","Isi Sasaran",IF($E$275=0,0,IF(I277="Y",1,IF(I277="T",0,"Isi Dulu"))))</f>
        <v>Isi Sasaran</v>
      </c>
      <c r="K277" s="592" t="s">
        <v>26</v>
      </c>
      <c r="L277" s="593" t="str">
        <f>IF($D$275="Y/T","Isi Sasaran",IF($E$275=0,0,IF(K277="Y",1,IF(K277="T",0,"Isi Dulu"))))</f>
        <v>Isi Sasaran</v>
      </c>
      <c r="M277" s="849"/>
      <c r="N277" s="852"/>
      <c r="O277" s="517"/>
      <c r="P277" s="517"/>
      <c r="Q277" s="517"/>
      <c r="R277" s="517"/>
    </row>
    <row r="278" spans="2:18" s="527" customFormat="1" ht="15.75">
      <c r="B278" s="837"/>
      <c r="C278" s="840"/>
      <c r="D278" s="858"/>
      <c r="E278" s="855"/>
      <c r="F278" s="549">
        <v>4</v>
      </c>
      <c r="G278" s="550"/>
      <c r="H278" s="598" t="str">
        <f t="shared" si="6"/>
        <v>Belum Diisi</v>
      </c>
      <c r="I278" s="592" t="s">
        <v>26</v>
      </c>
      <c r="J278" s="593" t="str">
        <f>IF($D$275="Y/T","Isi Sasaran",IF($E$275=0,0,IF(I278="Y",1,IF(I278="T",0,"Isi Dulu"))))</f>
        <v>Isi Sasaran</v>
      </c>
      <c r="K278" s="592" t="s">
        <v>26</v>
      </c>
      <c r="L278" s="593" t="str">
        <f>IF($D$275="Y/T","Isi Sasaran",IF($E$275=0,0,IF(K278="Y",1,IF(K278="T",0,"Isi Dulu"))))</f>
        <v>Isi Sasaran</v>
      </c>
      <c r="M278" s="849"/>
      <c r="N278" s="852"/>
      <c r="O278" s="517"/>
      <c r="P278" s="517"/>
      <c r="Q278" s="517"/>
      <c r="R278" s="517"/>
    </row>
    <row r="279" spans="2:18" s="527" customFormat="1" ht="15.75">
      <c r="B279" s="838"/>
      <c r="C279" s="841"/>
      <c r="D279" s="859"/>
      <c r="E279" s="856"/>
      <c r="F279" s="569">
        <v>5</v>
      </c>
      <c r="G279" s="570"/>
      <c r="H279" s="599" t="str">
        <f t="shared" si="6"/>
        <v>Belum Diisi</v>
      </c>
      <c r="I279" s="595" t="s">
        <v>26</v>
      </c>
      <c r="J279" s="596" t="str">
        <f>IF($D$275="Y/T","Isi Sasaran",IF($E$275=0,0,IF(I279="Y",1,IF(I279="T",0,"Isi Dulu"))))</f>
        <v>Isi Sasaran</v>
      </c>
      <c r="K279" s="595" t="s">
        <v>26</v>
      </c>
      <c r="L279" s="596" t="str">
        <f>IF($D$275="Y/T","Isi Sasaran",IF($E$275=0,0,IF(K279="Y",1,IF(K279="T",0,"Isi Dulu"))))</f>
        <v>Isi Sasaran</v>
      </c>
      <c r="M279" s="850"/>
      <c r="N279" s="853"/>
      <c r="O279" s="517"/>
      <c r="P279" s="517"/>
      <c r="Q279" s="517"/>
      <c r="R279" s="517"/>
    </row>
    <row r="280" spans="2:18" s="527" customFormat="1" ht="15.75">
      <c r="B280" s="836">
        <v>15</v>
      </c>
      <c r="C280" s="839"/>
      <c r="D280" s="857" t="s">
        <v>26</v>
      </c>
      <c r="E280" s="854" t="str">
        <f>IF(D280="Y",1,IF(D280="T",0,IF(D280="Y/T","Belum diisi","Error")))</f>
        <v>Belum diisi</v>
      </c>
      <c r="F280" s="528">
        <v>1</v>
      </c>
      <c r="G280" s="529"/>
      <c r="H280" s="600" t="str">
        <f t="shared" si="6"/>
        <v>Belum Diisi</v>
      </c>
      <c r="I280" s="590" t="s">
        <v>26</v>
      </c>
      <c r="J280" s="591" t="str">
        <f>IF($D$280="Y/T","Isi Sasaran",IF($E$280=0,0,IF(I280="Y",1,IF(I280="T",0,"Isi Dulu"))))</f>
        <v>Isi Sasaran</v>
      </c>
      <c r="K280" s="590" t="s">
        <v>26</v>
      </c>
      <c r="L280" s="591" t="str">
        <f>IF($D$280="Y/T","Isi Sasaran",IF($E$280=0,0,IF(K280="Y",1,IF(K280="T",0,"Isi Dulu"))))</f>
        <v>Isi Sasaran</v>
      </c>
      <c r="M280" s="848" t="s">
        <v>26</v>
      </c>
      <c r="N280" s="851" t="str">
        <f>IF(M280="Y",1,IF(M280="T",0,IF(M280="Y/T","Belum diisi","Error")))</f>
        <v>Belum diisi</v>
      </c>
      <c r="O280" s="517"/>
      <c r="P280" s="517"/>
      <c r="Q280" s="517"/>
      <c r="R280" s="517"/>
    </row>
    <row r="281" spans="2:18" s="527" customFormat="1" ht="15.75">
      <c r="B281" s="837"/>
      <c r="C281" s="840"/>
      <c r="D281" s="858"/>
      <c r="E281" s="855"/>
      <c r="F281" s="549">
        <v>2</v>
      </c>
      <c r="G281" s="550"/>
      <c r="H281" s="598" t="str">
        <f t="shared" si="6"/>
        <v>Belum Diisi</v>
      </c>
      <c r="I281" s="592" t="s">
        <v>26</v>
      </c>
      <c r="J281" s="593" t="str">
        <f>IF($D$280="Y/T","Isi Sasaran",IF($E$280=0,0,IF(I281="Y",1,IF(I281="T",0,"Isi Dulu"))))</f>
        <v>Isi Sasaran</v>
      </c>
      <c r="K281" s="592" t="s">
        <v>26</v>
      </c>
      <c r="L281" s="593" t="str">
        <f>IF($D$280="Y/T","Isi Sasaran",IF($E$280=0,0,IF(K281="Y",1,IF(K281="T",0,"Isi Dulu"))))</f>
        <v>Isi Sasaran</v>
      </c>
      <c r="M281" s="849"/>
      <c r="N281" s="852"/>
      <c r="O281" s="517"/>
      <c r="P281" s="517"/>
      <c r="Q281" s="517"/>
      <c r="R281" s="517"/>
    </row>
    <row r="282" spans="2:18" s="527" customFormat="1" ht="15.75">
      <c r="B282" s="837"/>
      <c r="C282" s="840"/>
      <c r="D282" s="858"/>
      <c r="E282" s="855"/>
      <c r="F282" s="549">
        <v>3</v>
      </c>
      <c r="G282" s="550"/>
      <c r="H282" s="598" t="str">
        <f t="shared" si="6"/>
        <v>Belum Diisi</v>
      </c>
      <c r="I282" s="592" t="s">
        <v>26</v>
      </c>
      <c r="J282" s="593" t="str">
        <f>IF($D$280="Y/T","Isi Sasaran",IF($E$280=0,0,IF(I282="Y",1,IF(I282="T",0,"Isi Dulu"))))</f>
        <v>Isi Sasaran</v>
      </c>
      <c r="K282" s="592" t="s">
        <v>26</v>
      </c>
      <c r="L282" s="593" t="str">
        <f>IF($D$280="Y/T","Isi Sasaran",IF($E$280=0,0,IF(K282="Y",1,IF(K282="T",0,"Isi Dulu"))))</f>
        <v>Isi Sasaran</v>
      </c>
      <c r="M282" s="849"/>
      <c r="N282" s="852"/>
      <c r="O282" s="517"/>
      <c r="P282" s="517"/>
      <c r="Q282" s="517"/>
      <c r="R282" s="517"/>
    </row>
    <row r="283" spans="2:18" s="527" customFormat="1" ht="15.75">
      <c r="B283" s="837"/>
      <c r="C283" s="840"/>
      <c r="D283" s="858"/>
      <c r="E283" s="855"/>
      <c r="F283" s="549">
        <v>4</v>
      </c>
      <c r="G283" s="550"/>
      <c r="H283" s="598" t="str">
        <f t="shared" si="6"/>
        <v>Belum Diisi</v>
      </c>
      <c r="I283" s="592" t="s">
        <v>26</v>
      </c>
      <c r="J283" s="593" t="str">
        <f>IF($D$280="Y/T","Isi Sasaran",IF($E$280=0,0,IF(I283="Y",1,IF(I283="T",0,"Isi Dulu"))))</f>
        <v>Isi Sasaran</v>
      </c>
      <c r="K283" s="592" t="s">
        <v>26</v>
      </c>
      <c r="L283" s="593" t="str">
        <f>IF($D$280="Y/T","Isi Sasaran",IF($E$280=0,0,IF(K283="Y",1,IF(K283="T",0,"Isi Dulu"))))</f>
        <v>Isi Sasaran</v>
      </c>
      <c r="M283" s="849"/>
      <c r="N283" s="852"/>
      <c r="O283" s="517"/>
      <c r="P283" s="517"/>
      <c r="Q283" s="517"/>
      <c r="R283" s="517"/>
    </row>
    <row r="284" spans="2:18" s="527" customFormat="1" ht="15.75">
      <c r="B284" s="838"/>
      <c r="C284" s="841"/>
      <c r="D284" s="859"/>
      <c r="E284" s="856"/>
      <c r="F284" s="569">
        <v>5</v>
      </c>
      <c r="G284" s="570"/>
      <c r="H284" s="599" t="str">
        <f t="shared" si="6"/>
        <v>Belum Diisi</v>
      </c>
      <c r="I284" s="595" t="s">
        <v>26</v>
      </c>
      <c r="J284" s="596" t="str">
        <f>IF($D$280="Y/T","Isi Sasaran",IF($E$280=0,0,IF(I284="Y",1,IF(I284="T",0,"Isi Dulu"))))</f>
        <v>Isi Sasaran</v>
      </c>
      <c r="K284" s="595" t="s">
        <v>26</v>
      </c>
      <c r="L284" s="596" t="str">
        <f>IF($D$280="Y/T","Isi Sasaran",IF($E$280=0,0,IF(K284="Y",1,IF(K284="T",0,"Isi Dulu"))))</f>
        <v>Isi Sasaran</v>
      </c>
      <c r="M284" s="850"/>
      <c r="N284" s="853"/>
      <c r="O284" s="517"/>
      <c r="P284" s="517"/>
      <c r="Q284" s="517"/>
      <c r="R284" s="517"/>
    </row>
    <row r="285" spans="2:18" s="527" customFormat="1" ht="15.75">
      <c r="B285" s="836">
        <v>16</v>
      </c>
      <c r="C285" s="839"/>
      <c r="D285" s="857" t="s">
        <v>26</v>
      </c>
      <c r="E285" s="854" t="str">
        <f>IF(D285="Y",1,IF(D285="T",0,IF(D285="Y/T","Belum diisi","Error")))</f>
        <v>Belum diisi</v>
      </c>
      <c r="F285" s="528">
        <v>1</v>
      </c>
      <c r="G285" s="529"/>
      <c r="H285" s="600" t="str">
        <f t="shared" si="6"/>
        <v>Belum Diisi</v>
      </c>
      <c r="I285" s="590" t="s">
        <v>26</v>
      </c>
      <c r="J285" s="591" t="str">
        <f>IF($D$285="Y/T","Isi Sasaran",IF($E$285=0,0,IF(I285="Y",1,IF(I285="T",0,"Isi Dulu"))))</f>
        <v>Isi Sasaran</v>
      </c>
      <c r="K285" s="590" t="s">
        <v>26</v>
      </c>
      <c r="L285" s="591" t="str">
        <f>IF($D$285="Y/T","Isi Sasaran",IF($E$285=0,0,IF(K285="Y",1,IF(K285="T",0,"Isi Dulu"))))</f>
        <v>Isi Sasaran</v>
      </c>
      <c r="M285" s="848" t="s">
        <v>26</v>
      </c>
      <c r="N285" s="851" t="str">
        <f>IF(M285="Y",1,IF(M285="T",0,IF(M285="Y/T","Belum diisi","Error")))</f>
        <v>Belum diisi</v>
      </c>
      <c r="O285" s="517"/>
      <c r="P285" s="517"/>
      <c r="Q285" s="517"/>
      <c r="R285" s="517"/>
    </row>
    <row r="286" spans="2:18" s="527" customFormat="1" ht="15.75">
      <c r="B286" s="837"/>
      <c r="C286" s="840"/>
      <c r="D286" s="858"/>
      <c r="E286" s="855"/>
      <c r="F286" s="549">
        <v>2</v>
      </c>
      <c r="G286" s="550"/>
      <c r="H286" s="598" t="str">
        <f t="shared" si="6"/>
        <v>Belum Diisi</v>
      </c>
      <c r="I286" s="592" t="s">
        <v>26</v>
      </c>
      <c r="J286" s="593" t="str">
        <f>IF($D$285="Y/T","Isi Sasaran",IF($E$285=0,0,IF(I286="Y",1,IF(I286="T",0,"Isi Dulu"))))</f>
        <v>Isi Sasaran</v>
      </c>
      <c r="K286" s="592" t="s">
        <v>26</v>
      </c>
      <c r="L286" s="593" t="str">
        <f>IF($D$285="Y/T","Isi Sasaran",IF($E$285=0,0,IF(K286="Y",1,IF(K286="T",0,"Isi Dulu"))))</f>
        <v>Isi Sasaran</v>
      </c>
      <c r="M286" s="849"/>
      <c r="N286" s="852"/>
      <c r="O286" s="517"/>
      <c r="P286" s="517"/>
      <c r="Q286" s="517"/>
      <c r="R286" s="517"/>
    </row>
    <row r="287" spans="2:18" s="527" customFormat="1" ht="15.75">
      <c r="B287" s="837"/>
      <c r="C287" s="840"/>
      <c r="D287" s="858"/>
      <c r="E287" s="855"/>
      <c r="F287" s="549">
        <v>3</v>
      </c>
      <c r="G287" s="550"/>
      <c r="H287" s="598" t="str">
        <f t="shared" si="6"/>
        <v>Belum Diisi</v>
      </c>
      <c r="I287" s="592" t="s">
        <v>26</v>
      </c>
      <c r="J287" s="593" t="str">
        <f>IF($D$285="Y/T","Isi Sasaran",IF($E$285=0,0,IF(I287="Y",1,IF(I287="T",0,"Isi Dulu"))))</f>
        <v>Isi Sasaran</v>
      </c>
      <c r="K287" s="592" t="s">
        <v>26</v>
      </c>
      <c r="L287" s="593" t="str">
        <f>IF($D$285="Y/T","Isi Sasaran",IF($E$285=0,0,IF(K287="Y",1,IF(K287="T",0,"Isi Dulu"))))</f>
        <v>Isi Sasaran</v>
      </c>
      <c r="M287" s="849"/>
      <c r="N287" s="852"/>
      <c r="O287" s="517"/>
      <c r="P287" s="517"/>
      <c r="Q287" s="517"/>
      <c r="R287" s="517"/>
    </row>
    <row r="288" spans="2:18" s="527" customFormat="1" ht="15.75">
      <c r="B288" s="837"/>
      <c r="C288" s="840"/>
      <c r="D288" s="858"/>
      <c r="E288" s="855"/>
      <c r="F288" s="549">
        <v>4</v>
      </c>
      <c r="G288" s="550"/>
      <c r="H288" s="598" t="str">
        <f t="shared" si="6"/>
        <v>Belum Diisi</v>
      </c>
      <c r="I288" s="592" t="s">
        <v>26</v>
      </c>
      <c r="J288" s="593" t="str">
        <f>IF($D$285="Y/T","Isi Sasaran",IF($E$285=0,0,IF(I288="Y",1,IF(I288="T",0,"Isi Dulu"))))</f>
        <v>Isi Sasaran</v>
      </c>
      <c r="K288" s="592" t="s">
        <v>26</v>
      </c>
      <c r="L288" s="593" t="str">
        <f>IF($D$285="Y/T","Isi Sasaran",IF($E$285=0,0,IF(K288="Y",1,IF(K288="T",0,"Isi Dulu"))))</f>
        <v>Isi Sasaran</v>
      </c>
      <c r="M288" s="849"/>
      <c r="N288" s="852"/>
      <c r="O288" s="517"/>
      <c r="P288" s="517"/>
      <c r="Q288" s="517"/>
      <c r="R288" s="517"/>
    </row>
    <row r="289" spans="2:18" s="527" customFormat="1" ht="15.75">
      <c r="B289" s="838"/>
      <c r="C289" s="841"/>
      <c r="D289" s="859"/>
      <c r="E289" s="856"/>
      <c r="F289" s="569">
        <v>5</v>
      </c>
      <c r="G289" s="570"/>
      <c r="H289" s="599" t="str">
        <f t="shared" si="6"/>
        <v>Belum Diisi</v>
      </c>
      <c r="I289" s="595" t="s">
        <v>26</v>
      </c>
      <c r="J289" s="596" t="str">
        <f>IF($D$285="Y/T","Isi Sasaran",IF($E$285=0,0,IF(I289="Y",1,IF(I289="T",0,"Isi Dulu"))))</f>
        <v>Isi Sasaran</v>
      </c>
      <c r="K289" s="595" t="s">
        <v>26</v>
      </c>
      <c r="L289" s="596" t="str">
        <f>IF($D$285="Y/T","Isi Sasaran",IF($E$285=0,0,IF(K289="Y",1,IF(K289="T",0,"Isi Dulu"))))</f>
        <v>Isi Sasaran</v>
      </c>
      <c r="M289" s="850"/>
      <c r="N289" s="853"/>
      <c r="O289" s="517"/>
      <c r="P289" s="517"/>
      <c r="Q289" s="517"/>
      <c r="R289" s="517"/>
    </row>
    <row r="290" spans="2:18" s="527" customFormat="1" ht="15.75">
      <c r="B290" s="836">
        <v>17</v>
      </c>
      <c r="C290" s="839"/>
      <c r="D290" s="857" t="s">
        <v>26</v>
      </c>
      <c r="E290" s="854" t="str">
        <f>IF(D290="Y",1,IF(D290="T",0,IF(D290="Y/T","Belum diisi","Error")))</f>
        <v>Belum diisi</v>
      </c>
      <c r="F290" s="528">
        <v>1</v>
      </c>
      <c r="G290" s="529"/>
      <c r="H290" s="600" t="str">
        <f t="shared" si="6"/>
        <v>Belum Diisi</v>
      </c>
      <c r="I290" s="590" t="s">
        <v>26</v>
      </c>
      <c r="J290" s="591" t="str">
        <f>IF($D$290="Y/T","Isi Sasaran",IF($E$290=0,0,IF(I290="Y",1,IF(I290="T",0,"Isi Dulu"))))</f>
        <v>Isi Sasaran</v>
      </c>
      <c r="K290" s="590" t="s">
        <v>26</v>
      </c>
      <c r="L290" s="591" t="str">
        <f>IF($D$290="Y/T","Isi Sasaran",IF($E$290=0,0,IF(K290="Y",1,IF(K290="T",0,"Isi Dulu"))))</f>
        <v>Isi Sasaran</v>
      </c>
      <c r="M290" s="848" t="s">
        <v>26</v>
      </c>
      <c r="N290" s="851" t="str">
        <f>IF(M290="Y",1,IF(M290="T",0,IF(M290="Y/T","Belum diisi","Error")))</f>
        <v>Belum diisi</v>
      </c>
      <c r="O290" s="517"/>
      <c r="P290" s="517"/>
      <c r="Q290" s="517"/>
      <c r="R290" s="517"/>
    </row>
    <row r="291" spans="2:18" s="527" customFormat="1" ht="15.75">
      <c r="B291" s="837"/>
      <c r="C291" s="840"/>
      <c r="D291" s="858"/>
      <c r="E291" s="855"/>
      <c r="F291" s="549">
        <v>2</v>
      </c>
      <c r="G291" s="550"/>
      <c r="H291" s="598" t="str">
        <f t="shared" si="6"/>
        <v>Belum Diisi</v>
      </c>
      <c r="I291" s="592" t="s">
        <v>26</v>
      </c>
      <c r="J291" s="593" t="str">
        <f>IF($D$290="Y/T","Isi Sasaran",IF($E$290=0,0,IF(I291="Y",1,IF(I291="T",0,"Isi Dulu"))))</f>
        <v>Isi Sasaran</v>
      </c>
      <c r="K291" s="592" t="s">
        <v>26</v>
      </c>
      <c r="L291" s="593" t="str">
        <f>IF($D$290="Y/T","Isi Sasaran",IF($E$290=0,0,IF(K291="Y",1,IF(K291="T",0,"Isi Dulu"))))</f>
        <v>Isi Sasaran</v>
      </c>
      <c r="M291" s="849"/>
      <c r="N291" s="852"/>
      <c r="O291" s="517"/>
      <c r="P291" s="517"/>
      <c r="Q291" s="517"/>
      <c r="R291" s="517"/>
    </row>
    <row r="292" spans="2:18" s="527" customFormat="1" ht="15.75">
      <c r="B292" s="837"/>
      <c r="C292" s="840"/>
      <c r="D292" s="858"/>
      <c r="E292" s="855"/>
      <c r="F292" s="549">
        <v>3</v>
      </c>
      <c r="G292" s="550"/>
      <c r="H292" s="598" t="str">
        <f t="shared" si="6"/>
        <v>Belum Diisi</v>
      </c>
      <c r="I292" s="592" t="s">
        <v>26</v>
      </c>
      <c r="J292" s="593" t="str">
        <f>IF($D$290="Y/T","Isi Sasaran",IF($E$290=0,0,IF(I292="Y",1,IF(I292="T",0,"Isi Dulu"))))</f>
        <v>Isi Sasaran</v>
      </c>
      <c r="K292" s="592" t="s">
        <v>26</v>
      </c>
      <c r="L292" s="593" t="str">
        <f>IF($D$290="Y/T","Isi Sasaran",IF($E$290=0,0,IF(K292="Y",1,IF(K292="T",0,"Isi Dulu"))))</f>
        <v>Isi Sasaran</v>
      </c>
      <c r="M292" s="849"/>
      <c r="N292" s="852"/>
      <c r="O292" s="517"/>
      <c r="P292" s="517"/>
      <c r="Q292" s="517"/>
      <c r="R292" s="517"/>
    </row>
    <row r="293" spans="2:18" s="527" customFormat="1" ht="15.75">
      <c r="B293" s="837"/>
      <c r="C293" s="840"/>
      <c r="D293" s="858"/>
      <c r="E293" s="855"/>
      <c r="F293" s="549">
        <v>4</v>
      </c>
      <c r="G293" s="550"/>
      <c r="H293" s="598" t="str">
        <f t="shared" si="6"/>
        <v>Belum Diisi</v>
      </c>
      <c r="I293" s="592" t="s">
        <v>26</v>
      </c>
      <c r="J293" s="593" t="str">
        <f>IF($D$290="Y/T","Isi Sasaran",IF($E$290=0,0,IF(I293="Y",1,IF(I293="T",0,"Isi Dulu"))))</f>
        <v>Isi Sasaran</v>
      </c>
      <c r="K293" s="592" t="s">
        <v>26</v>
      </c>
      <c r="L293" s="593" t="str">
        <f>IF($D$290="Y/T","Isi Sasaran",IF($E$290=0,0,IF(K293="Y",1,IF(K293="T",0,"Isi Dulu"))))</f>
        <v>Isi Sasaran</v>
      </c>
      <c r="M293" s="849"/>
      <c r="N293" s="852"/>
      <c r="O293" s="517"/>
      <c r="P293" s="517"/>
      <c r="Q293" s="517"/>
      <c r="R293" s="517"/>
    </row>
    <row r="294" spans="2:18" s="527" customFormat="1" ht="15.75">
      <c r="B294" s="838"/>
      <c r="C294" s="841"/>
      <c r="D294" s="859"/>
      <c r="E294" s="856"/>
      <c r="F294" s="569">
        <v>5</v>
      </c>
      <c r="G294" s="570"/>
      <c r="H294" s="599" t="str">
        <f t="shared" si="6"/>
        <v>Belum Diisi</v>
      </c>
      <c r="I294" s="595" t="s">
        <v>26</v>
      </c>
      <c r="J294" s="596" t="str">
        <f>IF($D$290="Y/T","Isi Sasaran",IF($E$290=0,0,IF(I294="Y",1,IF(I294="T",0,"Isi Dulu"))))</f>
        <v>Isi Sasaran</v>
      </c>
      <c r="K294" s="595" t="s">
        <v>26</v>
      </c>
      <c r="L294" s="596" t="str">
        <f>IF($D$290="Y/T","Isi Sasaran",IF($E$290=0,0,IF(K294="Y",1,IF(K294="T",0,"Isi Dulu"))))</f>
        <v>Isi Sasaran</v>
      </c>
      <c r="M294" s="850"/>
      <c r="N294" s="853"/>
      <c r="O294" s="517"/>
      <c r="P294" s="517"/>
      <c r="Q294" s="517"/>
      <c r="R294" s="517"/>
    </row>
    <row r="295" spans="2:18" s="527" customFormat="1" ht="15.75">
      <c r="B295" s="836">
        <v>18</v>
      </c>
      <c r="C295" s="839"/>
      <c r="D295" s="857" t="s">
        <v>26</v>
      </c>
      <c r="E295" s="854" t="str">
        <f>IF(D295="Y",1,IF(D295="T",0,IF(D295="Y/T","Belum diisi","Error")))</f>
        <v>Belum diisi</v>
      </c>
      <c r="F295" s="528">
        <v>1</v>
      </c>
      <c r="G295" s="529"/>
      <c r="H295" s="600" t="str">
        <f t="shared" si="6"/>
        <v>Belum Diisi</v>
      </c>
      <c r="I295" s="590" t="s">
        <v>26</v>
      </c>
      <c r="J295" s="591" t="str">
        <f>IF($D$295="Y/T","Isi Sasaran",IF($E$295=0,0,IF(I295="Y",1,IF(I295="T",0,"Isi Dulu"))))</f>
        <v>Isi Sasaran</v>
      </c>
      <c r="K295" s="590" t="s">
        <v>26</v>
      </c>
      <c r="L295" s="591" t="str">
        <f>IF($D$295="Y/T","Isi Sasaran",IF($E$295=0,0,IF(K295="Y",1,IF(K295="T",0,"Isi Dulu"))))</f>
        <v>Isi Sasaran</v>
      </c>
      <c r="M295" s="848" t="s">
        <v>26</v>
      </c>
      <c r="N295" s="851" t="str">
        <f>IF(M295="Y",1,IF(M295="T",0,IF(M295="Y/T","Belum diisi","Error")))</f>
        <v>Belum diisi</v>
      </c>
      <c r="O295" s="517"/>
      <c r="P295" s="517"/>
      <c r="Q295" s="517"/>
      <c r="R295" s="517"/>
    </row>
    <row r="296" spans="2:18" s="527" customFormat="1" ht="15.75">
      <c r="B296" s="837"/>
      <c r="C296" s="840"/>
      <c r="D296" s="858"/>
      <c r="E296" s="855"/>
      <c r="F296" s="549">
        <v>2</v>
      </c>
      <c r="G296" s="550"/>
      <c r="H296" s="598" t="str">
        <f t="shared" si="6"/>
        <v>Belum Diisi</v>
      </c>
      <c r="I296" s="592" t="s">
        <v>26</v>
      </c>
      <c r="J296" s="593" t="str">
        <f>IF($D$295="Y/T","Isi Sasaran",IF($E$295=0,0,IF(I296="Y",1,IF(I296="T",0,"Isi Dulu"))))</f>
        <v>Isi Sasaran</v>
      </c>
      <c r="K296" s="592" t="s">
        <v>26</v>
      </c>
      <c r="L296" s="593" t="str">
        <f>IF($D$295="Y/T","Isi Sasaran",IF($E$295=0,0,IF(K296="Y",1,IF(K296="T",0,"Isi Dulu"))))</f>
        <v>Isi Sasaran</v>
      </c>
      <c r="M296" s="849"/>
      <c r="N296" s="852"/>
      <c r="O296" s="517"/>
      <c r="P296" s="517"/>
      <c r="Q296" s="517"/>
      <c r="R296" s="517"/>
    </row>
    <row r="297" spans="2:18" s="527" customFormat="1" ht="15.75">
      <c r="B297" s="837"/>
      <c r="C297" s="840"/>
      <c r="D297" s="858"/>
      <c r="E297" s="855"/>
      <c r="F297" s="549">
        <v>3</v>
      </c>
      <c r="G297" s="550"/>
      <c r="H297" s="598" t="str">
        <f t="shared" si="6"/>
        <v>Belum Diisi</v>
      </c>
      <c r="I297" s="592" t="s">
        <v>26</v>
      </c>
      <c r="J297" s="593" t="str">
        <f>IF($D$295="Y/T","Isi Sasaran",IF($E$295=0,0,IF(I297="Y",1,IF(I297="T",0,"Isi Dulu"))))</f>
        <v>Isi Sasaran</v>
      </c>
      <c r="K297" s="592" t="s">
        <v>26</v>
      </c>
      <c r="L297" s="593" t="str">
        <f>IF($D$295="Y/T","Isi Sasaran",IF($E$295=0,0,IF(K297="Y",1,IF(K297="T",0,"Isi Dulu"))))</f>
        <v>Isi Sasaran</v>
      </c>
      <c r="M297" s="849"/>
      <c r="N297" s="852"/>
      <c r="O297" s="517"/>
      <c r="P297" s="517"/>
      <c r="Q297" s="517"/>
      <c r="R297" s="517"/>
    </row>
    <row r="298" spans="2:18" s="527" customFormat="1" ht="15.75">
      <c r="B298" s="837"/>
      <c r="C298" s="840"/>
      <c r="D298" s="858"/>
      <c r="E298" s="855"/>
      <c r="F298" s="549">
        <v>4</v>
      </c>
      <c r="G298" s="550"/>
      <c r="H298" s="598" t="str">
        <f t="shared" si="6"/>
        <v>Belum Diisi</v>
      </c>
      <c r="I298" s="592" t="s">
        <v>26</v>
      </c>
      <c r="J298" s="593" t="str">
        <f>IF($D$295="Y/T","Isi Sasaran",IF($E$295=0,0,IF(I298="Y",1,IF(I298="T",0,"Isi Dulu"))))</f>
        <v>Isi Sasaran</v>
      </c>
      <c r="K298" s="592" t="s">
        <v>26</v>
      </c>
      <c r="L298" s="593" t="str">
        <f>IF($D$295="Y/T","Isi Sasaran",IF($E$295=0,0,IF(K298="Y",1,IF(K298="T",0,"Isi Dulu"))))</f>
        <v>Isi Sasaran</v>
      </c>
      <c r="M298" s="849"/>
      <c r="N298" s="852"/>
      <c r="O298" s="517"/>
      <c r="P298" s="517"/>
      <c r="Q298" s="517"/>
      <c r="R298" s="517"/>
    </row>
    <row r="299" spans="2:18" s="527" customFormat="1" ht="15.75">
      <c r="B299" s="838"/>
      <c r="C299" s="841"/>
      <c r="D299" s="859"/>
      <c r="E299" s="856"/>
      <c r="F299" s="569">
        <v>5</v>
      </c>
      <c r="G299" s="570"/>
      <c r="H299" s="599" t="str">
        <f t="shared" si="6"/>
        <v>Belum Diisi</v>
      </c>
      <c r="I299" s="595" t="s">
        <v>26</v>
      </c>
      <c r="J299" s="596" t="str">
        <f>IF($D$295="Y/T","Isi Sasaran",IF($E$295=0,0,IF(I299="Y",1,IF(I299="T",0,"Isi Dulu"))))</f>
        <v>Isi Sasaran</v>
      </c>
      <c r="K299" s="595" t="s">
        <v>26</v>
      </c>
      <c r="L299" s="596" t="str">
        <f>IF($D$295="Y/T","Isi Sasaran",IF($E$295=0,0,IF(K299="Y",1,IF(K299="T",0,"Isi Dulu"))))</f>
        <v>Isi Sasaran</v>
      </c>
      <c r="M299" s="850"/>
      <c r="N299" s="853"/>
      <c r="O299" s="517"/>
      <c r="P299" s="517"/>
      <c r="Q299" s="517"/>
      <c r="R299" s="517"/>
    </row>
    <row r="300" spans="2:18" s="527" customFormat="1" ht="15.75">
      <c r="B300" s="836">
        <v>19</v>
      </c>
      <c r="C300" s="839"/>
      <c r="D300" s="857" t="s">
        <v>26</v>
      </c>
      <c r="E300" s="854" t="str">
        <f>IF(D300="Y",1,IF(D300="T",0,IF(D300="Y/T","Belum diisi","Error")))</f>
        <v>Belum diisi</v>
      </c>
      <c r="F300" s="528">
        <v>1</v>
      </c>
      <c r="G300" s="529"/>
      <c r="H300" s="600" t="str">
        <f t="shared" si="6"/>
        <v>Belum Diisi</v>
      </c>
      <c r="I300" s="590" t="s">
        <v>26</v>
      </c>
      <c r="J300" s="591" t="str">
        <f>IF($D$300="Y/T","Isi Sasaran",IF($E$300=0,0,IF(I300="Y",1,IF(I300="T",0,"Isi Dulu"))))</f>
        <v>Isi Sasaran</v>
      </c>
      <c r="K300" s="590" t="s">
        <v>26</v>
      </c>
      <c r="L300" s="591" t="str">
        <f>IF($D$300="Y/T","Isi Sasaran",IF($E$300=0,0,IF(K300="Y",1,IF(K300="T",0,"Isi Dulu"))))</f>
        <v>Isi Sasaran</v>
      </c>
      <c r="M300" s="848" t="s">
        <v>26</v>
      </c>
      <c r="N300" s="851" t="str">
        <f>IF(M300="Y",1,IF(M300="T",0,IF(M300="Y/T","Belum diisi","Error")))</f>
        <v>Belum diisi</v>
      </c>
      <c r="O300" s="517"/>
      <c r="P300" s="517"/>
      <c r="Q300" s="517"/>
      <c r="R300" s="517"/>
    </row>
    <row r="301" spans="2:18" s="527" customFormat="1" ht="15.75">
      <c r="B301" s="837"/>
      <c r="C301" s="840"/>
      <c r="D301" s="858"/>
      <c r="E301" s="855"/>
      <c r="F301" s="549">
        <v>2</v>
      </c>
      <c r="G301" s="550"/>
      <c r="H301" s="598" t="str">
        <f t="shared" si="6"/>
        <v>Belum Diisi</v>
      </c>
      <c r="I301" s="592" t="s">
        <v>26</v>
      </c>
      <c r="J301" s="593" t="str">
        <f>IF($D$300="Y/T","Isi Sasaran",IF($E$300=0,0,IF(I301="Y",1,IF(I301="T",0,"Isi Dulu"))))</f>
        <v>Isi Sasaran</v>
      </c>
      <c r="K301" s="592" t="s">
        <v>26</v>
      </c>
      <c r="L301" s="593" t="str">
        <f>IF($D$300="Y/T","Isi Sasaran",IF($E$300=0,0,IF(K301="Y",1,IF(K301="T",0,"Isi Dulu"))))</f>
        <v>Isi Sasaran</v>
      </c>
      <c r="M301" s="849"/>
      <c r="N301" s="852"/>
      <c r="O301" s="517"/>
      <c r="P301" s="517"/>
      <c r="Q301" s="517"/>
      <c r="R301" s="517"/>
    </row>
    <row r="302" spans="2:18" s="527" customFormat="1" ht="15.75">
      <c r="B302" s="837"/>
      <c r="C302" s="840"/>
      <c r="D302" s="858"/>
      <c r="E302" s="855"/>
      <c r="F302" s="549">
        <v>3</v>
      </c>
      <c r="G302" s="550"/>
      <c r="H302" s="598" t="str">
        <f t="shared" si="6"/>
        <v>Belum Diisi</v>
      </c>
      <c r="I302" s="592" t="s">
        <v>26</v>
      </c>
      <c r="J302" s="593" t="str">
        <f>IF($D$300="Y/T","Isi Sasaran",IF($E$300=0,0,IF(I302="Y",1,IF(I302="T",0,"Isi Dulu"))))</f>
        <v>Isi Sasaran</v>
      </c>
      <c r="K302" s="592" t="s">
        <v>26</v>
      </c>
      <c r="L302" s="593" t="str">
        <f>IF($D$300="Y/T","Isi Sasaran",IF($E$300=0,0,IF(K302="Y",1,IF(K302="T",0,"Isi Dulu"))))</f>
        <v>Isi Sasaran</v>
      </c>
      <c r="M302" s="849"/>
      <c r="N302" s="852"/>
      <c r="O302" s="517"/>
      <c r="P302" s="517"/>
      <c r="Q302" s="517"/>
      <c r="R302" s="517"/>
    </row>
    <row r="303" spans="2:18" s="527" customFormat="1" ht="15.75">
      <c r="B303" s="837"/>
      <c r="C303" s="840"/>
      <c r="D303" s="858"/>
      <c r="E303" s="855"/>
      <c r="F303" s="549">
        <v>4</v>
      </c>
      <c r="G303" s="550"/>
      <c r="H303" s="598" t="str">
        <f t="shared" si="6"/>
        <v>Belum Diisi</v>
      </c>
      <c r="I303" s="592" t="s">
        <v>26</v>
      </c>
      <c r="J303" s="593" t="str">
        <f>IF($D$300="Y/T","Isi Sasaran",IF($E$300=0,0,IF(I303="Y",1,IF(I303="T",0,"Isi Dulu"))))</f>
        <v>Isi Sasaran</v>
      </c>
      <c r="K303" s="592" t="s">
        <v>26</v>
      </c>
      <c r="L303" s="593" t="str">
        <f>IF($D$300="Y/T","Isi Sasaran",IF($E$300=0,0,IF(K303="Y",1,IF(K303="T",0,"Isi Dulu"))))</f>
        <v>Isi Sasaran</v>
      </c>
      <c r="M303" s="849"/>
      <c r="N303" s="852"/>
      <c r="O303" s="517"/>
      <c r="P303" s="517"/>
      <c r="Q303" s="517"/>
      <c r="R303" s="517"/>
    </row>
    <row r="304" spans="2:18" s="527" customFormat="1" ht="15.75">
      <c r="B304" s="838"/>
      <c r="C304" s="841"/>
      <c r="D304" s="859"/>
      <c r="E304" s="856"/>
      <c r="F304" s="569">
        <v>5</v>
      </c>
      <c r="G304" s="570"/>
      <c r="H304" s="599" t="str">
        <f t="shared" si="6"/>
        <v>Belum Diisi</v>
      </c>
      <c r="I304" s="595" t="s">
        <v>26</v>
      </c>
      <c r="J304" s="596" t="str">
        <f>IF($D$300="Y/T","Isi Sasaran",IF($E$300=0,0,IF(I304="Y",1,IF(I304="T",0,"Isi Dulu"))))</f>
        <v>Isi Sasaran</v>
      </c>
      <c r="K304" s="595" t="s">
        <v>26</v>
      </c>
      <c r="L304" s="596" t="str">
        <f>IF($D$300="Y/T","Isi Sasaran",IF($E$300=0,0,IF(K304="Y",1,IF(K304="T",0,"Isi Dulu"))))</f>
        <v>Isi Sasaran</v>
      </c>
      <c r="M304" s="850"/>
      <c r="N304" s="853"/>
      <c r="O304" s="517"/>
      <c r="P304" s="517"/>
      <c r="Q304" s="517"/>
      <c r="R304" s="517"/>
    </row>
    <row r="305" spans="2:18" s="527" customFormat="1" ht="15.75">
      <c r="B305" s="836">
        <v>20</v>
      </c>
      <c r="C305" s="839"/>
      <c r="D305" s="857" t="s">
        <v>26</v>
      </c>
      <c r="E305" s="854" t="str">
        <f>IF(D305="Y",1,IF(D305="T",0,IF(D305="Y/T","Belum diisi","Error")))</f>
        <v>Belum diisi</v>
      </c>
      <c r="F305" s="528">
        <v>1</v>
      </c>
      <c r="G305" s="529"/>
      <c r="H305" s="600" t="str">
        <f t="shared" si="6"/>
        <v>Belum Diisi</v>
      </c>
      <c r="I305" s="590" t="s">
        <v>26</v>
      </c>
      <c r="J305" s="591" t="str">
        <f>IF($D$305="Y/T","Isi Sasaran",IF($E$305=0,0,IF(I305="Y",1,IF(I305="T",0,"Isi Dulu"))))</f>
        <v>Isi Sasaran</v>
      </c>
      <c r="K305" s="590" t="s">
        <v>26</v>
      </c>
      <c r="L305" s="591" t="str">
        <f>IF($D$305="Y/T","Isi Sasaran",IF($E$305=0,0,IF(K305="Y",1,IF(K305="T",0,"Isi Dulu"))))</f>
        <v>Isi Sasaran</v>
      </c>
      <c r="M305" s="848" t="s">
        <v>26</v>
      </c>
      <c r="N305" s="851" t="str">
        <f>IF(M305="Y",1,IF(M305="T",0,IF(M305="Y/T","Belum diisi","Error")))</f>
        <v>Belum diisi</v>
      </c>
      <c r="O305" s="517"/>
      <c r="P305" s="517"/>
      <c r="Q305" s="517"/>
      <c r="R305" s="517"/>
    </row>
    <row r="306" spans="2:18" s="527" customFormat="1" ht="15.75">
      <c r="B306" s="837"/>
      <c r="C306" s="840"/>
      <c r="D306" s="858"/>
      <c r="E306" s="855"/>
      <c r="F306" s="549">
        <v>2</v>
      </c>
      <c r="G306" s="550"/>
      <c r="H306" s="598" t="str">
        <f t="shared" si="6"/>
        <v>Belum Diisi</v>
      </c>
      <c r="I306" s="592" t="s">
        <v>26</v>
      </c>
      <c r="J306" s="593" t="str">
        <f>IF($D$305="Y/T","Isi Sasaran",IF($E$305=0,0,IF(I306="Y",1,IF(I306="T",0,"Isi Dulu"))))</f>
        <v>Isi Sasaran</v>
      </c>
      <c r="K306" s="592" t="s">
        <v>26</v>
      </c>
      <c r="L306" s="593" t="str">
        <f>IF($D$305="Y/T","Isi Sasaran",IF($E$305=0,0,IF(K306="Y",1,IF(K306="T",0,"Isi Dulu"))))</f>
        <v>Isi Sasaran</v>
      </c>
      <c r="M306" s="849"/>
      <c r="N306" s="852"/>
      <c r="O306" s="517"/>
      <c r="P306" s="517"/>
      <c r="Q306" s="517"/>
      <c r="R306" s="517"/>
    </row>
    <row r="307" spans="2:18" s="527" customFormat="1" ht="15.75">
      <c r="B307" s="837"/>
      <c r="C307" s="840"/>
      <c r="D307" s="858"/>
      <c r="E307" s="855"/>
      <c r="F307" s="549">
        <v>3</v>
      </c>
      <c r="G307" s="550"/>
      <c r="H307" s="598" t="str">
        <f t="shared" si="6"/>
        <v>Belum Diisi</v>
      </c>
      <c r="I307" s="592" t="s">
        <v>26</v>
      </c>
      <c r="J307" s="593" t="str">
        <f>IF($D$305="Y/T","Isi Sasaran",IF($E$305=0,0,IF(I307="Y",1,IF(I307="T",0,"Isi Dulu"))))</f>
        <v>Isi Sasaran</v>
      </c>
      <c r="K307" s="592" t="s">
        <v>26</v>
      </c>
      <c r="L307" s="593" t="str">
        <f>IF($D$305="Y/T","Isi Sasaran",IF($E$305=0,0,IF(K307="Y",1,IF(K307="T",0,"Isi Dulu"))))</f>
        <v>Isi Sasaran</v>
      </c>
      <c r="M307" s="849"/>
      <c r="N307" s="852"/>
      <c r="O307" s="517"/>
      <c r="P307" s="517"/>
      <c r="Q307" s="517"/>
      <c r="R307" s="517"/>
    </row>
    <row r="308" spans="2:18" s="527" customFormat="1" ht="15.75">
      <c r="B308" s="837"/>
      <c r="C308" s="840"/>
      <c r="D308" s="858"/>
      <c r="E308" s="855"/>
      <c r="F308" s="549">
        <v>4</v>
      </c>
      <c r="G308" s="550"/>
      <c r="H308" s="598" t="str">
        <f t="shared" si="6"/>
        <v>Belum Diisi</v>
      </c>
      <c r="I308" s="592" t="s">
        <v>26</v>
      </c>
      <c r="J308" s="593" t="str">
        <f>IF($D$305="Y/T","Isi Sasaran",IF($E$305=0,0,IF(I308="Y",1,IF(I308="T",0,"Isi Dulu"))))</f>
        <v>Isi Sasaran</v>
      </c>
      <c r="K308" s="592" t="s">
        <v>26</v>
      </c>
      <c r="L308" s="593" t="str">
        <f>IF($D$305="Y/T","Isi Sasaran",IF($E$305=0,0,IF(K308="Y",1,IF(K308="T",0,"Isi Dulu"))))</f>
        <v>Isi Sasaran</v>
      </c>
      <c r="M308" s="849"/>
      <c r="N308" s="852"/>
      <c r="O308" s="517"/>
      <c r="P308" s="517"/>
      <c r="Q308" s="517"/>
      <c r="R308" s="517"/>
    </row>
    <row r="309" spans="2:18" s="527" customFormat="1" ht="15.75">
      <c r="B309" s="838"/>
      <c r="C309" s="841"/>
      <c r="D309" s="859"/>
      <c r="E309" s="856"/>
      <c r="F309" s="569">
        <v>5</v>
      </c>
      <c r="G309" s="570"/>
      <c r="H309" s="599" t="str">
        <f t="shared" si="6"/>
        <v>Belum Diisi</v>
      </c>
      <c r="I309" s="595" t="s">
        <v>26</v>
      </c>
      <c r="J309" s="596" t="str">
        <f>IF($D$305="Y/T","Isi Sasaran",IF($E$305=0,0,IF(I309="Y",1,IF(I309="T",0,"Isi Dulu"))))</f>
        <v>Isi Sasaran</v>
      </c>
      <c r="K309" s="595" t="s">
        <v>26</v>
      </c>
      <c r="L309" s="596" t="str">
        <f>IF($D$305="Y/T","Isi Sasaran",IF($E$305=0,0,IF(K309="Y",1,IF(K309="T",0,"Isi Dulu"))))</f>
        <v>Isi Sasaran</v>
      </c>
      <c r="M309" s="850"/>
      <c r="N309" s="853"/>
      <c r="O309" s="517"/>
      <c r="P309" s="517"/>
      <c r="Q309" s="517"/>
      <c r="R309" s="517"/>
    </row>
    <row r="310" spans="2:18" ht="15.75">
      <c r="B310" s="580"/>
      <c r="C310" s="581"/>
      <c r="D310" s="582"/>
      <c r="E310" s="602">
        <f>AVERAGE(E210:E309)</f>
        <v>1</v>
      </c>
      <c r="F310" s="583"/>
      <c r="G310" s="583"/>
      <c r="H310" s="602">
        <f>(IF($D210="Y/T",0,AVERAGE(H210:H214))+IF($D215="Y/T",0,AVERAGE(H215:H219))+IF($D220="Y/T",0,AVERAGE(H220:H224))+IF($D225="Y/T",0,AVERAGE(H225:H229))+IF($D230="Y/T",0,AVERAGE(H230:H234))+IF($D235="Y/T",0,AVERAGE(H235:H239))+IF($D240="Y/T",0,AVERAGE(H240:H244))+IF($D245="Y/T",0,AVERAGE(H245:H249))+IF($D250="Y/T",0,AVERAGE(H250:H254))+IF($D255="Y/T",0,AVERAGE(H255:H259))+IF($D260="Y/T",0,AVERAGE(H260:H264))+IF($D265="Y/T",0,AVERAGE(H265:H269))+IF($D270="Y/T",0,AVERAGE(H270:H274))+IF($D275="Y/T",0,AVERAGE(H275:H279))+IF($D280="Y/T",0,AVERAGE(H280:H284))+IF($D285="Y/T",0,AVERAGE(H285:H289))+IF($D290="Y/T",0,AVERAGE(H290:H294))+IF($D295="Y/T",0,AVERAGE(H295:H299))+IF($D300="Y/T",0,AVERAGE(H300:H304))+IF($D305="Y/T",0,AVERAGE(H305:H309)))/(COUNTIF($D210:$D309,"Y")+COUNTIF($D210:$D309,"T"))</f>
        <v>1</v>
      </c>
      <c r="I310" s="582"/>
      <c r="J310" s="602">
        <f>(IF($D210="Y/T",0,AVERAGE(J210:J214))+IF($D215="Y/T",0,AVERAGE(J215:J219))+IF($D220="Y/T",0,AVERAGE(J220:J224))+IF($D225="Y/T",0,AVERAGE(J225:J229))+IF($D230="Y/T",0,AVERAGE(J230:J234))+IF($D235="Y/T",0,AVERAGE(J235:J239))+IF($D240="Y/T",0,AVERAGE(J240:J244))+IF($D245="Y/T",0,AVERAGE(J245:J249))+IF($D250="Y/T",0,AVERAGE(J250:J254))+IF($D255="Y/T",0,AVERAGE(J255:J259))+IF($D260="Y/T",0,AVERAGE(J260:J264))+IF($D265="Y/T",0,AVERAGE(J265:J269))+IF($D270="Y/T",0,AVERAGE(J270:J274))+IF($D275="Y/T",0,AVERAGE(J275:J279))+IF($D280="Y/T",0,AVERAGE(J280:J284))+IF($D285="Y/T",0,AVERAGE(J285:J289))+IF($D290="Y/T",0,AVERAGE(J290:J294))+IF($D295="Y/T",0,AVERAGE(J295:J299))+IF($D300="Y/T",0,AVERAGE(J300:J304))+IF($D305="Y/T",0,AVERAGE(J305:J309)))/(COUNTIF($D210:$D309,"Y")+COUNTIF($D210:$D309,"T"))</f>
        <v>1</v>
      </c>
      <c r="K310" s="582"/>
      <c r="L310" s="602">
        <f>(IF($D210="Y/T",0,AVERAGE(L210:L214))+IF($D215="Y/T",0,AVERAGE(L215:L219))+IF($D220="Y/T",0,AVERAGE(L220:L224))+IF($D225="Y/T",0,AVERAGE(L225:L229))+IF($D230="Y/T",0,AVERAGE(L230:L234))+IF($D235="Y/T",0,AVERAGE(L235:L239))+IF($D240="Y/T",0,AVERAGE(L240:L244))+IF($D245="Y/T",0,AVERAGE(L245:L249))+IF($D250="Y/T",0,AVERAGE(L250:L254))+IF($D255="Y/T",0,AVERAGE(L255:L259))+IF($D260="Y/T",0,AVERAGE(L260:L264))+IF($D265="Y/T",0,AVERAGE(L265:L269))+IF($D270="Y/T",0,AVERAGE(L270:L274))+IF($D275="Y/T",0,AVERAGE(L275:L279))+IF($D280="Y/T",0,AVERAGE(L280:L284))+IF($D285="Y/T",0,AVERAGE(L285:L289))+IF($D290="Y/T",0,AVERAGE(L290:L294))+IF($D295="Y/T",0,AVERAGE(L295:L299))+IF($D300="Y/T",0,AVERAGE(L300:L304))+IF($D305="Y/T",0,AVERAGE(L305:L309)))/(COUNTIF($D210:$D309,"Y")+COUNTIF($D210:$D309,"T"))</f>
        <v>1</v>
      </c>
      <c r="M310" s="606"/>
      <c r="N310" s="602">
        <f>AVERAGE(N210:N309)</f>
        <v>1</v>
      </c>
    </row>
    <row r="311" spans="2:18" ht="15.75">
      <c r="B311" s="865" t="s">
        <v>434</v>
      </c>
      <c r="C311" s="865"/>
      <c r="D311" s="865"/>
      <c r="E311" s="865"/>
      <c r="F311" s="865"/>
      <c r="G311" s="865"/>
      <c r="H311" s="865"/>
      <c r="I311" s="865"/>
      <c r="J311" s="865"/>
      <c r="K311" s="865"/>
      <c r="L311" s="865"/>
      <c r="M311" s="865"/>
      <c r="N311" s="866"/>
    </row>
    <row r="312" spans="2:18" ht="15.75">
      <c r="B312" s="836">
        <v>1</v>
      </c>
      <c r="C312" s="839"/>
      <c r="D312" s="857" t="s">
        <v>1363</v>
      </c>
      <c r="E312" s="854">
        <f>IF(D312="Y",1,IF(D312="T",0,IF(D312="Y/T","Belum diisi","Error")))</f>
        <v>1</v>
      </c>
      <c r="F312" s="528">
        <v>1</v>
      </c>
      <c r="G312" s="529"/>
      <c r="H312" s="589">
        <f t="shared" ref="H312:H375" si="7">IF(OR(J312="Isi Dulu",L312="Isi Dulu",J312="Isi Sasaran",L312="Isi Sasaran"),"Belum Diisi",IF(SUM(J312,L312)=2,1,IF(SUM(J312,L312)=1,0,IF(SUM(J312,L312)=0,0,"Error"))))</f>
        <v>1</v>
      </c>
      <c r="I312" s="590" t="s">
        <v>1363</v>
      </c>
      <c r="J312" s="591">
        <f>IF($D$312="Y/T","Isi Sasaran",IF($E$312=0,0,IF(I312="Y",1,IF(I312="T",0,"Isi Dulu"))))</f>
        <v>1</v>
      </c>
      <c r="K312" s="590" t="s">
        <v>1363</v>
      </c>
      <c r="L312" s="591">
        <f>IF($D$312="Y/T","Isi Sasaran",IF($E$312=0,0,IF(K312="Y",1,IF(K312="T",0,"Isi Dulu"))))</f>
        <v>1</v>
      </c>
      <c r="M312" s="848" t="s">
        <v>1363</v>
      </c>
      <c r="N312" s="851">
        <f>IF(M312="Y",1,IF(M312="T",0,IF(M312="Y/T","Belum diisi","Error")))</f>
        <v>1</v>
      </c>
    </row>
    <row r="313" spans="2:18" ht="15.75">
      <c r="B313" s="837"/>
      <c r="C313" s="840"/>
      <c r="D313" s="858"/>
      <c r="E313" s="855"/>
      <c r="F313" s="549">
        <v>2</v>
      </c>
      <c r="G313" s="550"/>
      <c r="H313" s="589" t="str">
        <f t="shared" si="7"/>
        <v>Belum Diisi</v>
      </c>
      <c r="I313" s="592" t="s">
        <v>26</v>
      </c>
      <c r="J313" s="593" t="str">
        <f>IF($D$312="Y/T","Isi Sasaran",IF($E$312=0,0,IF(I313="Y",1,IF(I313="T",0,"Isi Dulu"))))</f>
        <v>Isi Dulu</v>
      </c>
      <c r="K313" s="592" t="s">
        <v>26</v>
      </c>
      <c r="L313" s="593" t="str">
        <f>IF($D$312="Y/T","Isi Sasaran",IF($E$312=0,0,IF(K313="Y",1,IF(K313="T",0,"Isi Dulu"))))</f>
        <v>Isi Dulu</v>
      </c>
      <c r="M313" s="849"/>
      <c r="N313" s="852"/>
    </row>
    <row r="314" spans="2:18" ht="15.75">
      <c r="B314" s="837"/>
      <c r="C314" s="840"/>
      <c r="D314" s="858"/>
      <c r="E314" s="855"/>
      <c r="F314" s="549">
        <v>3</v>
      </c>
      <c r="G314" s="550"/>
      <c r="H314" s="589" t="str">
        <f t="shared" si="7"/>
        <v>Belum Diisi</v>
      </c>
      <c r="I314" s="592" t="s">
        <v>26</v>
      </c>
      <c r="J314" s="593" t="str">
        <f>IF($D$312="Y/T","Isi Sasaran",IF($E$312=0,0,IF(I314="Y",1,IF(I314="T",0,"Isi Dulu"))))</f>
        <v>Isi Dulu</v>
      </c>
      <c r="K314" s="592" t="s">
        <v>26</v>
      </c>
      <c r="L314" s="593" t="str">
        <f>IF($D$312="Y/T","Isi Sasaran",IF($E$312=0,0,IF(K314="Y",1,IF(K314="T",0,"Isi Dulu"))))</f>
        <v>Isi Dulu</v>
      </c>
      <c r="M314" s="849"/>
      <c r="N314" s="852"/>
    </row>
    <row r="315" spans="2:18" ht="15.75">
      <c r="B315" s="837"/>
      <c r="C315" s="840"/>
      <c r="D315" s="858"/>
      <c r="E315" s="855"/>
      <c r="F315" s="549">
        <v>4</v>
      </c>
      <c r="G315" s="550"/>
      <c r="H315" s="589" t="str">
        <f t="shared" si="7"/>
        <v>Belum Diisi</v>
      </c>
      <c r="I315" s="592" t="s">
        <v>26</v>
      </c>
      <c r="J315" s="593" t="str">
        <f>IF($D$312="Y/T","Isi Sasaran",IF($E$312=0,0,IF(I315="Y",1,IF(I315="T",0,"Isi Dulu"))))</f>
        <v>Isi Dulu</v>
      </c>
      <c r="K315" s="592" t="s">
        <v>26</v>
      </c>
      <c r="L315" s="593" t="str">
        <f>IF($D$312="Y/T","Isi Sasaran",IF($E$312=0,0,IF(K315="Y",1,IF(K315="T",0,"Isi Dulu"))))</f>
        <v>Isi Dulu</v>
      </c>
      <c r="M315" s="849"/>
      <c r="N315" s="852"/>
    </row>
    <row r="316" spans="2:18" ht="15.75">
      <c r="B316" s="838"/>
      <c r="C316" s="841"/>
      <c r="D316" s="859"/>
      <c r="E316" s="856"/>
      <c r="F316" s="569">
        <v>5</v>
      </c>
      <c r="G316" s="570"/>
      <c r="H316" s="594" t="str">
        <f t="shared" si="7"/>
        <v>Belum Diisi</v>
      </c>
      <c r="I316" s="595" t="s">
        <v>26</v>
      </c>
      <c r="J316" s="596" t="str">
        <f>IF($D$312="Y/T","Isi Sasaran",IF($E$312=0,0,IF(I316="Y",1,IF(I316="T",0,"Isi Dulu"))))</f>
        <v>Isi Dulu</v>
      </c>
      <c r="K316" s="595" t="s">
        <v>26</v>
      </c>
      <c r="L316" s="596" t="str">
        <f>IF($D$312="Y/T","Isi Sasaran",IF($E$312=0,0,IF(K316="Y",1,IF(K316="T",0,"Isi Dulu"))))</f>
        <v>Isi Dulu</v>
      </c>
      <c r="M316" s="850"/>
      <c r="N316" s="853"/>
    </row>
    <row r="317" spans="2:18" ht="15.75">
      <c r="B317" s="836">
        <v>2</v>
      </c>
      <c r="C317" s="839"/>
      <c r="D317" s="857" t="s">
        <v>26</v>
      </c>
      <c r="E317" s="854" t="str">
        <f>IF(D317="Y",1,IF(D317="T",0,IF(D317="Y/T","Belum diisi","Error")))</f>
        <v>Belum diisi</v>
      </c>
      <c r="F317" s="528">
        <v>1</v>
      </c>
      <c r="G317" s="529"/>
      <c r="H317" s="597" t="str">
        <f t="shared" si="7"/>
        <v>Belum Diisi</v>
      </c>
      <c r="I317" s="590" t="s">
        <v>26</v>
      </c>
      <c r="J317" s="591" t="str">
        <f>IF($D$317="Y/T","Isi Sasaran",IF($E$317=0,0,IF(I317="Y",1,IF(I317="T",0,"Isi Dulu"))))</f>
        <v>Isi Sasaran</v>
      </c>
      <c r="K317" s="590" t="s">
        <v>26</v>
      </c>
      <c r="L317" s="591" t="str">
        <f>IF($D$317="Y/T","Isi Sasaran",IF($E$317=0,0,IF(K317="Y",1,IF(K317="T",0,"Isi Dulu"))))</f>
        <v>Isi Sasaran</v>
      </c>
      <c r="M317" s="848" t="s">
        <v>26</v>
      </c>
      <c r="N317" s="851" t="str">
        <f>IF(M317="Y",1,IF(M317="T",0,IF(M317="Y/T","Belum diisi","Error")))</f>
        <v>Belum diisi</v>
      </c>
    </row>
    <row r="318" spans="2:18" ht="15.75">
      <c r="B318" s="837"/>
      <c r="C318" s="840"/>
      <c r="D318" s="858"/>
      <c r="E318" s="855"/>
      <c r="F318" s="549">
        <v>2</v>
      </c>
      <c r="G318" s="550"/>
      <c r="H318" s="598" t="str">
        <f t="shared" si="7"/>
        <v>Belum Diisi</v>
      </c>
      <c r="I318" s="592" t="s">
        <v>26</v>
      </c>
      <c r="J318" s="593" t="str">
        <f>IF($D$317="Y/T","Isi Sasaran",IF($E$317=0,0,IF(I318="Y",1,IF(I318="T",0,"Isi Dulu"))))</f>
        <v>Isi Sasaran</v>
      </c>
      <c r="K318" s="592" t="s">
        <v>26</v>
      </c>
      <c r="L318" s="593" t="str">
        <f>IF($D$317="Y/T","Isi Sasaran",IF($E$317=0,0,IF(K318="Y",1,IF(K318="T",0,"Isi Dulu"))))</f>
        <v>Isi Sasaran</v>
      </c>
      <c r="M318" s="849"/>
      <c r="N318" s="852"/>
    </row>
    <row r="319" spans="2:18" ht="15.75">
      <c r="B319" s="837"/>
      <c r="C319" s="840"/>
      <c r="D319" s="858"/>
      <c r="E319" s="855"/>
      <c r="F319" s="549">
        <v>3</v>
      </c>
      <c r="G319" s="550"/>
      <c r="H319" s="598" t="str">
        <f t="shared" si="7"/>
        <v>Belum Diisi</v>
      </c>
      <c r="I319" s="592" t="s">
        <v>26</v>
      </c>
      <c r="J319" s="593" t="str">
        <f>IF($D$317="Y/T","Isi Sasaran",IF($E$317=0,0,IF(I319="Y",1,IF(I319="T",0,"Isi Dulu"))))</f>
        <v>Isi Sasaran</v>
      </c>
      <c r="K319" s="592" t="s">
        <v>26</v>
      </c>
      <c r="L319" s="593" t="str">
        <f>IF($D$317="Y/T","Isi Sasaran",IF($E$317=0,0,IF(K319="Y",1,IF(K319="T",0,"Isi Dulu"))))</f>
        <v>Isi Sasaran</v>
      </c>
      <c r="M319" s="849"/>
      <c r="N319" s="852"/>
    </row>
    <row r="320" spans="2:18" ht="15.75">
      <c r="B320" s="837"/>
      <c r="C320" s="840"/>
      <c r="D320" s="858"/>
      <c r="E320" s="855"/>
      <c r="F320" s="549">
        <v>4</v>
      </c>
      <c r="G320" s="550"/>
      <c r="H320" s="598" t="str">
        <f t="shared" si="7"/>
        <v>Belum Diisi</v>
      </c>
      <c r="I320" s="592" t="s">
        <v>26</v>
      </c>
      <c r="J320" s="593" t="str">
        <f>IF($D$317="Y/T","Isi Sasaran",IF($E$317=0,0,IF(I320="Y",1,IF(I320="T",0,"Isi Dulu"))))</f>
        <v>Isi Sasaran</v>
      </c>
      <c r="K320" s="592" t="s">
        <v>26</v>
      </c>
      <c r="L320" s="593" t="str">
        <f>IF($D$317="Y/T","Isi Sasaran",IF($E$317=0,0,IF(K320="Y",1,IF(K320="T",0,"Isi Dulu"))))</f>
        <v>Isi Sasaran</v>
      </c>
      <c r="M320" s="849"/>
      <c r="N320" s="852"/>
    </row>
    <row r="321" spans="2:14" ht="15.75">
      <c r="B321" s="838"/>
      <c r="C321" s="841"/>
      <c r="D321" s="859"/>
      <c r="E321" s="856"/>
      <c r="F321" s="569">
        <v>5</v>
      </c>
      <c r="G321" s="570"/>
      <c r="H321" s="599" t="str">
        <f t="shared" si="7"/>
        <v>Belum Diisi</v>
      </c>
      <c r="I321" s="595" t="s">
        <v>26</v>
      </c>
      <c r="J321" s="596" t="str">
        <f>IF($D$317="Y/T","Isi Sasaran",IF($E$317=0,0,IF(I321="Y",1,IF(I321="T",0,"Isi Dulu"))))</f>
        <v>Isi Sasaran</v>
      </c>
      <c r="K321" s="595" t="s">
        <v>26</v>
      </c>
      <c r="L321" s="596" t="str">
        <f>IF($D$317="Y/T","Isi Sasaran",IF($E$317=0,0,IF(K321="Y",1,IF(K321="T",0,"Isi Dulu"))))</f>
        <v>Isi Sasaran</v>
      </c>
      <c r="M321" s="850"/>
      <c r="N321" s="853"/>
    </row>
    <row r="322" spans="2:14" ht="15.75">
      <c r="B322" s="836">
        <v>3</v>
      </c>
      <c r="C322" s="839"/>
      <c r="D322" s="857" t="s">
        <v>26</v>
      </c>
      <c r="E322" s="854" t="str">
        <f>IF(D322="Y",1,IF(D322="T",0,IF(D322="Y/T","Belum diisi","Error")))</f>
        <v>Belum diisi</v>
      </c>
      <c r="F322" s="528">
        <v>1</v>
      </c>
      <c r="G322" s="529"/>
      <c r="H322" s="600" t="str">
        <f t="shared" si="7"/>
        <v>Belum Diisi</v>
      </c>
      <c r="I322" s="590" t="s">
        <v>26</v>
      </c>
      <c r="J322" s="591" t="str">
        <f>IF($D$322="Y/T","Isi Sasaran",IF($E$322=0,0,IF(I322="Y",1,IF(I322="T",0,"Isi Dulu"))))</f>
        <v>Isi Sasaran</v>
      </c>
      <c r="K322" s="590" t="s">
        <v>26</v>
      </c>
      <c r="L322" s="591" t="str">
        <f>IF($D$322="Y/T","Isi Sasaran",IF($E$322=0,0,IF(K322="Y",1,IF(K322="T",0,"Isi Dulu"))))</f>
        <v>Isi Sasaran</v>
      </c>
      <c r="M322" s="848" t="s">
        <v>26</v>
      </c>
      <c r="N322" s="851" t="str">
        <f>IF(M322="Y",1,IF(M322="T",0,IF(M322="Y/T","Belum diisi","Error")))</f>
        <v>Belum diisi</v>
      </c>
    </row>
    <row r="323" spans="2:14" ht="15.75">
      <c r="B323" s="837"/>
      <c r="C323" s="840"/>
      <c r="D323" s="858"/>
      <c r="E323" s="855"/>
      <c r="F323" s="549">
        <v>2</v>
      </c>
      <c r="G323" s="550"/>
      <c r="H323" s="598" t="str">
        <f t="shared" si="7"/>
        <v>Belum Diisi</v>
      </c>
      <c r="I323" s="592" t="s">
        <v>26</v>
      </c>
      <c r="J323" s="593" t="str">
        <f>IF($D$322="Y/T","Isi Sasaran",IF($E$322=0,0,IF(I323="Y",1,IF(I323="T",0,"Isi Dulu"))))</f>
        <v>Isi Sasaran</v>
      </c>
      <c r="K323" s="592" t="s">
        <v>26</v>
      </c>
      <c r="L323" s="593" t="str">
        <f>IF($D$322="Y/T","Isi Sasaran",IF($E$322=0,0,IF(K323="Y",1,IF(K323="T",0,"Isi Dulu"))))</f>
        <v>Isi Sasaran</v>
      </c>
      <c r="M323" s="849"/>
      <c r="N323" s="852"/>
    </row>
    <row r="324" spans="2:14" ht="15.75">
      <c r="B324" s="837"/>
      <c r="C324" s="840"/>
      <c r="D324" s="858"/>
      <c r="E324" s="855"/>
      <c r="F324" s="549">
        <v>3</v>
      </c>
      <c r="G324" s="550"/>
      <c r="H324" s="598" t="str">
        <f t="shared" si="7"/>
        <v>Belum Diisi</v>
      </c>
      <c r="I324" s="592" t="s">
        <v>26</v>
      </c>
      <c r="J324" s="593" t="str">
        <f>IF($D$322="Y/T","Isi Sasaran",IF($E$322=0,0,IF(I324="Y",1,IF(I324="T",0,"Isi Dulu"))))</f>
        <v>Isi Sasaran</v>
      </c>
      <c r="K324" s="592" t="s">
        <v>26</v>
      </c>
      <c r="L324" s="593" t="str">
        <f>IF($D$322="Y/T","Isi Sasaran",IF($E$322=0,0,IF(K324="Y",1,IF(K324="T",0,"Isi Dulu"))))</f>
        <v>Isi Sasaran</v>
      </c>
      <c r="M324" s="849"/>
      <c r="N324" s="852"/>
    </row>
    <row r="325" spans="2:14" ht="15.75">
      <c r="B325" s="837"/>
      <c r="C325" s="840"/>
      <c r="D325" s="858"/>
      <c r="E325" s="855"/>
      <c r="F325" s="549">
        <v>4</v>
      </c>
      <c r="G325" s="550"/>
      <c r="H325" s="598" t="str">
        <f t="shared" si="7"/>
        <v>Belum Diisi</v>
      </c>
      <c r="I325" s="592" t="s">
        <v>26</v>
      </c>
      <c r="J325" s="593" t="str">
        <f>IF($D$322="Y/T","Isi Sasaran",IF($E$322=0,0,IF(I325="Y",1,IF(I325="T",0,"Isi Dulu"))))</f>
        <v>Isi Sasaran</v>
      </c>
      <c r="K325" s="592" t="s">
        <v>26</v>
      </c>
      <c r="L325" s="593" t="str">
        <f>IF($D$322="Y/T","Isi Sasaran",IF($E$322=0,0,IF(K325="Y",1,IF(K325="T",0,"Isi Dulu"))))</f>
        <v>Isi Sasaran</v>
      </c>
      <c r="M325" s="849"/>
      <c r="N325" s="852"/>
    </row>
    <row r="326" spans="2:14" ht="15.75">
      <c r="B326" s="838"/>
      <c r="C326" s="841"/>
      <c r="D326" s="859"/>
      <c r="E326" s="856"/>
      <c r="F326" s="569">
        <v>5</v>
      </c>
      <c r="G326" s="570"/>
      <c r="H326" s="599" t="str">
        <f t="shared" si="7"/>
        <v>Belum Diisi</v>
      </c>
      <c r="I326" s="595" t="s">
        <v>26</v>
      </c>
      <c r="J326" s="596" t="str">
        <f>IF($D$322="Y/T","Isi Sasaran",IF($E$322=0,0,IF(I326="Y",1,IF(I326="T",0,"Isi Dulu"))))</f>
        <v>Isi Sasaran</v>
      </c>
      <c r="K326" s="595" t="s">
        <v>26</v>
      </c>
      <c r="L326" s="596" t="str">
        <f>IF($D$322="Y/T","Isi Sasaran",IF($E$322=0,0,IF(K326="Y",1,IF(K326="T",0,"Isi Dulu"))))</f>
        <v>Isi Sasaran</v>
      </c>
      <c r="M326" s="850"/>
      <c r="N326" s="853"/>
    </row>
    <row r="327" spans="2:14" ht="15.75">
      <c r="B327" s="836">
        <v>4</v>
      </c>
      <c r="C327" s="839"/>
      <c r="D327" s="857" t="s">
        <v>26</v>
      </c>
      <c r="E327" s="854" t="str">
        <f>IF(D327="Y",1,IF(D327="T",0,IF(D327="Y/T","Belum diisi","Error")))</f>
        <v>Belum diisi</v>
      </c>
      <c r="F327" s="528">
        <v>1</v>
      </c>
      <c r="G327" s="529"/>
      <c r="H327" s="600" t="str">
        <f t="shared" si="7"/>
        <v>Belum Diisi</v>
      </c>
      <c r="I327" s="590" t="s">
        <v>26</v>
      </c>
      <c r="J327" s="591" t="str">
        <f>IF($D$327="Y/T","Isi Sasaran",IF($E$327=0,0,IF(I327="Y",1,IF(I327="T",0,"Isi Dulu"))))</f>
        <v>Isi Sasaran</v>
      </c>
      <c r="K327" s="590" t="s">
        <v>26</v>
      </c>
      <c r="L327" s="591" t="str">
        <f>IF($D$327="Y/T","Isi Sasaran",IF($E$327=0,0,IF(K327="Y",1,IF(K327="T",0,"Isi Dulu"))))</f>
        <v>Isi Sasaran</v>
      </c>
      <c r="M327" s="848" t="s">
        <v>26</v>
      </c>
      <c r="N327" s="851" t="str">
        <f>IF(M327="Y",1,IF(M327="T",0,IF(M327="Y/T","Belum diisi","Error")))</f>
        <v>Belum diisi</v>
      </c>
    </row>
    <row r="328" spans="2:14" ht="15.75">
      <c r="B328" s="837"/>
      <c r="C328" s="840"/>
      <c r="D328" s="858"/>
      <c r="E328" s="855"/>
      <c r="F328" s="549">
        <v>2</v>
      </c>
      <c r="G328" s="550"/>
      <c r="H328" s="598" t="str">
        <f t="shared" si="7"/>
        <v>Belum Diisi</v>
      </c>
      <c r="I328" s="592" t="s">
        <v>26</v>
      </c>
      <c r="J328" s="593" t="str">
        <f>IF($D$327="Y/T","Isi Sasaran",IF($E$327=0,0,IF(I328="Y",1,IF(I328="T",0,"Isi Dulu"))))</f>
        <v>Isi Sasaran</v>
      </c>
      <c r="K328" s="592" t="s">
        <v>26</v>
      </c>
      <c r="L328" s="593" t="str">
        <f>IF($D$327="Y/T","Isi Sasaran",IF($E$327=0,0,IF(K328="Y",1,IF(K328="T",0,"Isi Dulu"))))</f>
        <v>Isi Sasaran</v>
      </c>
      <c r="M328" s="849"/>
      <c r="N328" s="852"/>
    </row>
    <row r="329" spans="2:14" ht="15.75">
      <c r="B329" s="837"/>
      <c r="C329" s="840"/>
      <c r="D329" s="858"/>
      <c r="E329" s="855"/>
      <c r="F329" s="549">
        <v>3</v>
      </c>
      <c r="G329" s="550"/>
      <c r="H329" s="598" t="str">
        <f t="shared" si="7"/>
        <v>Belum Diisi</v>
      </c>
      <c r="I329" s="592" t="s">
        <v>26</v>
      </c>
      <c r="J329" s="593" t="str">
        <f>IF($D$327="Y/T","Isi Sasaran",IF($E$327=0,0,IF(I329="Y",1,IF(I329="T",0,"Isi Dulu"))))</f>
        <v>Isi Sasaran</v>
      </c>
      <c r="K329" s="592" t="s">
        <v>26</v>
      </c>
      <c r="L329" s="593" t="str">
        <f>IF($D$327="Y/T","Isi Sasaran",IF($E$327=0,0,IF(K329="Y",1,IF(K329="T",0,"Isi Dulu"))))</f>
        <v>Isi Sasaran</v>
      </c>
      <c r="M329" s="849"/>
      <c r="N329" s="852"/>
    </row>
    <row r="330" spans="2:14" ht="15.75">
      <c r="B330" s="837"/>
      <c r="C330" s="840"/>
      <c r="D330" s="858"/>
      <c r="E330" s="855"/>
      <c r="F330" s="549">
        <v>4</v>
      </c>
      <c r="G330" s="550"/>
      <c r="H330" s="598" t="str">
        <f t="shared" si="7"/>
        <v>Belum Diisi</v>
      </c>
      <c r="I330" s="592" t="s">
        <v>26</v>
      </c>
      <c r="J330" s="593" t="str">
        <f>IF($D$327="Y/T","Isi Sasaran",IF($E$327=0,0,IF(I330="Y",1,IF(I330="T",0,"Isi Dulu"))))</f>
        <v>Isi Sasaran</v>
      </c>
      <c r="K330" s="592" t="s">
        <v>26</v>
      </c>
      <c r="L330" s="593" t="str">
        <f>IF($D$327="Y/T","Isi Sasaran",IF($E$327=0,0,IF(K330="Y",1,IF(K330="T",0,"Isi Dulu"))))</f>
        <v>Isi Sasaran</v>
      </c>
      <c r="M330" s="849"/>
      <c r="N330" s="852"/>
    </row>
    <row r="331" spans="2:14" ht="15.75">
      <c r="B331" s="838"/>
      <c r="C331" s="841"/>
      <c r="D331" s="859"/>
      <c r="E331" s="856"/>
      <c r="F331" s="569">
        <v>5</v>
      </c>
      <c r="G331" s="570"/>
      <c r="H331" s="599" t="str">
        <f t="shared" si="7"/>
        <v>Belum Diisi</v>
      </c>
      <c r="I331" s="595" t="s">
        <v>26</v>
      </c>
      <c r="J331" s="596" t="str">
        <f>IF($D$327="Y/T","Isi Sasaran",IF($E$327=0,0,IF(I331="Y",1,IF(I331="T",0,"Isi Dulu"))))</f>
        <v>Isi Sasaran</v>
      </c>
      <c r="K331" s="595" t="s">
        <v>26</v>
      </c>
      <c r="L331" s="596" t="str">
        <f>IF($D$327="Y/T","Isi Sasaran",IF($E$327=0,0,IF(K331="Y",1,IF(K331="T",0,"Isi Dulu"))))</f>
        <v>Isi Sasaran</v>
      </c>
      <c r="M331" s="850"/>
      <c r="N331" s="853"/>
    </row>
    <row r="332" spans="2:14" ht="15.75">
      <c r="B332" s="836">
        <v>5</v>
      </c>
      <c r="C332" s="839"/>
      <c r="D332" s="857" t="s">
        <v>26</v>
      </c>
      <c r="E332" s="854" t="str">
        <f>IF(D332="Y",1,IF(D332="T",0,IF(D332="Y/T","Belum diisi","Error")))</f>
        <v>Belum diisi</v>
      </c>
      <c r="F332" s="528">
        <v>1</v>
      </c>
      <c r="G332" s="529"/>
      <c r="H332" s="600" t="str">
        <f t="shared" si="7"/>
        <v>Belum Diisi</v>
      </c>
      <c r="I332" s="590" t="s">
        <v>26</v>
      </c>
      <c r="J332" s="591" t="str">
        <f>IF($D$332="Y/T","Isi Sasaran",IF($E$332=0,0,IF(I332="Y",1,IF(I332="T",0,"Isi Dulu"))))</f>
        <v>Isi Sasaran</v>
      </c>
      <c r="K332" s="590" t="s">
        <v>26</v>
      </c>
      <c r="L332" s="591" t="str">
        <f>IF($D$332="Y/T","Isi Sasaran",IF($E$332=0,0,IF(K332="Y",1,IF(K332="T",0,"Isi Dulu"))))</f>
        <v>Isi Sasaran</v>
      </c>
      <c r="M332" s="848" t="s">
        <v>26</v>
      </c>
      <c r="N332" s="851" t="str">
        <f>IF(M332="Y",1,IF(M332="T",0,IF(M332="Y/T","Belum diisi","Error")))</f>
        <v>Belum diisi</v>
      </c>
    </row>
    <row r="333" spans="2:14" ht="15.75">
      <c r="B333" s="837"/>
      <c r="C333" s="840"/>
      <c r="D333" s="858"/>
      <c r="E333" s="855"/>
      <c r="F333" s="549">
        <v>2</v>
      </c>
      <c r="G333" s="550"/>
      <c r="H333" s="598" t="str">
        <f t="shared" si="7"/>
        <v>Belum Diisi</v>
      </c>
      <c r="I333" s="592" t="s">
        <v>26</v>
      </c>
      <c r="J333" s="593" t="str">
        <f>IF($D$332="Y/T","Isi Sasaran",IF($E$332=0,0,IF(I333="Y",1,IF(I333="T",0,"Isi Dulu"))))</f>
        <v>Isi Sasaran</v>
      </c>
      <c r="K333" s="592" t="s">
        <v>26</v>
      </c>
      <c r="L333" s="593" t="str">
        <f>IF($D$332="Y/T","Isi Sasaran",IF($E$332=0,0,IF(K333="Y",1,IF(K333="T",0,"Isi Dulu"))))</f>
        <v>Isi Sasaran</v>
      </c>
      <c r="M333" s="849"/>
      <c r="N333" s="852"/>
    </row>
    <row r="334" spans="2:14" ht="15.75">
      <c r="B334" s="837"/>
      <c r="C334" s="840"/>
      <c r="D334" s="858"/>
      <c r="E334" s="855"/>
      <c r="F334" s="549">
        <v>3</v>
      </c>
      <c r="G334" s="550"/>
      <c r="H334" s="598" t="str">
        <f t="shared" si="7"/>
        <v>Belum Diisi</v>
      </c>
      <c r="I334" s="592" t="s">
        <v>26</v>
      </c>
      <c r="J334" s="593" t="str">
        <f>IF($D$332="Y/T","Isi Sasaran",IF($E$332=0,0,IF(I334="Y",1,IF(I334="T",0,"Isi Dulu"))))</f>
        <v>Isi Sasaran</v>
      </c>
      <c r="K334" s="592" t="s">
        <v>26</v>
      </c>
      <c r="L334" s="593" t="str">
        <f>IF($D$332="Y/T","Isi Sasaran",IF($E$332=0,0,IF(K334="Y",1,IF(K334="T",0,"Isi Dulu"))))</f>
        <v>Isi Sasaran</v>
      </c>
      <c r="M334" s="849"/>
      <c r="N334" s="852"/>
    </row>
    <row r="335" spans="2:14" ht="15.75">
      <c r="B335" s="837"/>
      <c r="C335" s="840"/>
      <c r="D335" s="858"/>
      <c r="E335" s="855"/>
      <c r="F335" s="549">
        <v>4</v>
      </c>
      <c r="G335" s="550"/>
      <c r="H335" s="598" t="str">
        <f t="shared" si="7"/>
        <v>Belum Diisi</v>
      </c>
      <c r="I335" s="592" t="s">
        <v>26</v>
      </c>
      <c r="J335" s="593" t="str">
        <f>IF($D$332="Y/T","Isi Sasaran",IF($E$332=0,0,IF(I335="Y",1,IF(I335="T",0,"Isi Dulu"))))</f>
        <v>Isi Sasaran</v>
      </c>
      <c r="K335" s="592" t="s">
        <v>26</v>
      </c>
      <c r="L335" s="593" t="str">
        <f>IF($D$332="Y/T","Isi Sasaran",IF($E$332=0,0,IF(K335="Y",1,IF(K335="T",0,"Isi Dulu"))))</f>
        <v>Isi Sasaran</v>
      </c>
      <c r="M335" s="849"/>
      <c r="N335" s="852"/>
    </row>
    <row r="336" spans="2:14" ht="15.75">
      <c r="B336" s="838"/>
      <c r="C336" s="841"/>
      <c r="D336" s="859"/>
      <c r="E336" s="856"/>
      <c r="F336" s="569">
        <v>5</v>
      </c>
      <c r="G336" s="570"/>
      <c r="H336" s="599" t="str">
        <f t="shared" si="7"/>
        <v>Belum Diisi</v>
      </c>
      <c r="I336" s="595" t="s">
        <v>26</v>
      </c>
      <c r="J336" s="596" t="str">
        <f>IF($D$332="Y/T","Isi Sasaran",IF($E$332=0,0,IF(I336="Y",1,IF(I336="T",0,"Isi Dulu"))))</f>
        <v>Isi Sasaran</v>
      </c>
      <c r="K336" s="595" t="s">
        <v>26</v>
      </c>
      <c r="L336" s="596" t="str">
        <f>IF($D$332="Y/T","Isi Sasaran",IF($E$332=0,0,IF(K336="Y",1,IF(K336="T",0,"Isi Dulu"))))</f>
        <v>Isi Sasaran</v>
      </c>
      <c r="M336" s="850"/>
      <c r="N336" s="853"/>
    </row>
    <row r="337" spans="2:14" ht="15.75">
      <c r="B337" s="836">
        <v>6</v>
      </c>
      <c r="C337" s="839"/>
      <c r="D337" s="857" t="s">
        <v>26</v>
      </c>
      <c r="E337" s="854" t="str">
        <f>IF(D337="Y",1,IF(D337="T",0,IF(D337="Y/T","Belum diisi","Error")))</f>
        <v>Belum diisi</v>
      </c>
      <c r="F337" s="528">
        <v>1</v>
      </c>
      <c r="G337" s="529"/>
      <c r="H337" s="600" t="str">
        <f t="shared" si="7"/>
        <v>Belum Diisi</v>
      </c>
      <c r="I337" s="590" t="s">
        <v>26</v>
      </c>
      <c r="J337" s="591" t="str">
        <f>IF($D$337="Y/T","Isi Sasaran",IF($E$337=0,0,IF(I337="Y",1,IF(I337="T",0,"Isi Dulu"))))</f>
        <v>Isi Sasaran</v>
      </c>
      <c r="K337" s="590" t="s">
        <v>26</v>
      </c>
      <c r="L337" s="591" t="str">
        <f>IF($D$337="Y/T","Isi Sasaran",IF($E$337=0,0,IF(K337="Y",1,IF(K337="T",0,"Isi Dulu"))))</f>
        <v>Isi Sasaran</v>
      </c>
      <c r="M337" s="848" t="s">
        <v>26</v>
      </c>
      <c r="N337" s="851" t="str">
        <f>IF(M337="Y",1,IF(M337="T",0,IF(M337="Y/T","Belum diisi","Error")))</f>
        <v>Belum diisi</v>
      </c>
    </row>
    <row r="338" spans="2:14" ht="15.75">
      <c r="B338" s="837"/>
      <c r="C338" s="840"/>
      <c r="D338" s="858"/>
      <c r="E338" s="855"/>
      <c r="F338" s="549">
        <v>2</v>
      </c>
      <c r="G338" s="550"/>
      <c r="H338" s="598" t="str">
        <f t="shared" si="7"/>
        <v>Belum Diisi</v>
      </c>
      <c r="I338" s="592" t="s">
        <v>26</v>
      </c>
      <c r="J338" s="593" t="str">
        <f>IF($D$337="Y/T","Isi Sasaran",IF($E$337=0,0,IF(I338="Y",1,IF(I338="T",0,"Isi Dulu"))))</f>
        <v>Isi Sasaran</v>
      </c>
      <c r="K338" s="592" t="s">
        <v>26</v>
      </c>
      <c r="L338" s="593" t="str">
        <f>IF($D$337="Y/T","Isi Sasaran",IF($E$337=0,0,IF(K338="Y",1,IF(K338="T",0,"Isi Dulu"))))</f>
        <v>Isi Sasaran</v>
      </c>
      <c r="M338" s="849"/>
      <c r="N338" s="852"/>
    </row>
    <row r="339" spans="2:14" ht="15.75">
      <c r="B339" s="837"/>
      <c r="C339" s="840"/>
      <c r="D339" s="858"/>
      <c r="E339" s="855"/>
      <c r="F339" s="549">
        <v>3</v>
      </c>
      <c r="G339" s="550"/>
      <c r="H339" s="598" t="str">
        <f t="shared" si="7"/>
        <v>Belum Diisi</v>
      </c>
      <c r="I339" s="592" t="s">
        <v>26</v>
      </c>
      <c r="J339" s="593" t="str">
        <f>IF($D$337="Y/T","Isi Sasaran",IF($E$337=0,0,IF(I339="Y",1,IF(I339="T",0,"Isi Dulu"))))</f>
        <v>Isi Sasaran</v>
      </c>
      <c r="K339" s="592" t="s">
        <v>26</v>
      </c>
      <c r="L339" s="593" t="str">
        <f>IF($D$337="Y/T","Isi Sasaran",IF($E$337=0,0,IF(K339="Y",1,IF(K339="T",0,"Isi Dulu"))))</f>
        <v>Isi Sasaran</v>
      </c>
      <c r="M339" s="849"/>
      <c r="N339" s="852"/>
    </row>
    <row r="340" spans="2:14" ht="15.75">
      <c r="B340" s="837"/>
      <c r="C340" s="840"/>
      <c r="D340" s="858"/>
      <c r="E340" s="855"/>
      <c r="F340" s="549">
        <v>4</v>
      </c>
      <c r="G340" s="550"/>
      <c r="H340" s="598" t="str">
        <f t="shared" si="7"/>
        <v>Belum Diisi</v>
      </c>
      <c r="I340" s="592" t="s">
        <v>26</v>
      </c>
      <c r="J340" s="593" t="str">
        <f>IF($D$337="Y/T","Isi Sasaran",IF($E$337=0,0,IF(I340="Y",1,IF(I340="T",0,"Isi Dulu"))))</f>
        <v>Isi Sasaran</v>
      </c>
      <c r="K340" s="592" t="s">
        <v>26</v>
      </c>
      <c r="L340" s="593" t="str">
        <f>IF($D$337="Y/T","Isi Sasaran",IF($E$337=0,0,IF(K340="Y",1,IF(K340="T",0,"Isi Dulu"))))</f>
        <v>Isi Sasaran</v>
      </c>
      <c r="M340" s="849"/>
      <c r="N340" s="852"/>
    </row>
    <row r="341" spans="2:14" ht="15.75">
      <c r="B341" s="838"/>
      <c r="C341" s="841"/>
      <c r="D341" s="859"/>
      <c r="E341" s="856"/>
      <c r="F341" s="569">
        <v>5</v>
      </c>
      <c r="G341" s="570"/>
      <c r="H341" s="599" t="str">
        <f t="shared" si="7"/>
        <v>Belum Diisi</v>
      </c>
      <c r="I341" s="595" t="s">
        <v>26</v>
      </c>
      <c r="J341" s="596" t="str">
        <f>IF($D$337="Y/T","Isi Sasaran",IF($E$337=0,0,IF(I341="Y",1,IF(I341="T",0,"Isi Dulu"))))</f>
        <v>Isi Sasaran</v>
      </c>
      <c r="K341" s="595" t="s">
        <v>26</v>
      </c>
      <c r="L341" s="596" t="str">
        <f>IF($D$337="Y/T","Isi Sasaran",IF($E$337=0,0,IF(K341="Y",1,IF(K341="T",0,"Isi Dulu"))))</f>
        <v>Isi Sasaran</v>
      </c>
      <c r="M341" s="850"/>
      <c r="N341" s="853"/>
    </row>
    <row r="342" spans="2:14" ht="15.75">
      <c r="B342" s="836">
        <v>7</v>
      </c>
      <c r="C342" s="839"/>
      <c r="D342" s="857" t="s">
        <v>26</v>
      </c>
      <c r="E342" s="854" t="str">
        <f>IF(D342="Y",1,IF(D342="T",0,IF(D342="Y/T","Belum diisi","Error")))</f>
        <v>Belum diisi</v>
      </c>
      <c r="F342" s="528">
        <v>1</v>
      </c>
      <c r="G342" s="529"/>
      <c r="H342" s="600" t="str">
        <f t="shared" si="7"/>
        <v>Belum Diisi</v>
      </c>
      <c r="I342" s="590" t="s">
        <v>26</v>
      </c>
      <c r="J342" s="591" t="str">
        <f>IF($D$342="Y/T","Isi Sasaran",IF($E$342=0,0,IF(I342="Y",1,IF(I342="T",0,"Isi Dulu"))))</f>
        <v>Isi Sasaran</v>
      </c>
      <c r="K342" s="590" t="s">
        <v>26</v>
      </c>
      <c r="L342" s="591" t="str">
        <f>IF($D$342="Y/T","Isi Sasaran",IF($E$342=0,0,IF(K342="Y",1,IF(K342="T",0,"Isi Dulu"))))</f>
        <v>Isi Sasaran</v>
      </c>
      <c r="M342" s="848" t="s">
        <v>26</v>
      </c>
      <c r="N342" s="851" t="str">
        <f>IF(M342="Y",1,IF(M342="T",0,IF(M342="Y/T","Belum diisi","Error")))</f>
        <v>Belum diisi</v>
      </c>
    </row>
    <row r="343" spans="2:14" ht="15.75">
      <c r="B343" s="837"/>
      <c r="C343" s="840"/>
      <c r="D343" s="858"/>
      <c r="E343" s="855"/>
      <c r="F343" s="549">
        <v>2</v>
      </c>
      <c r="G343" s="550"/>
      <c r="H343" s="598" t="str">
        <f t="shared" si="7"/>
        <v>Belum Diisi</v>
      </c>
      <c r="I343" s="592" t="s">
        <v>26</v>
      </c>
      <c r="J343" s="593" t="str">
        <f>IF($D$342="Y/T","Isi Sasaran",IF($E$342=0,0,IF(I343="Y",1,IF(I343="T",0,"Isi Dulu"))))</f>
        <v>Isi Sasaran</v>
      </c>
      <c r="K343" s="592" t="s">
        <v>26</v>
      </c>
      <c r="L343" s="593" t="str">
        <f>IF($D$342="Y/T","Isi Sasaran",IF($E$342=0,0,IF(K343="Y",1,IF(K343="T",0,"Isi Dulu"))))</f>
        <v>Isi Sasaran</v>
      </c>
      <c r="M343" s="849"/>
      <c r="N343" s="852"/>
    </row>
    <row r="344" spans="2:14" ht="15.75">
      <c r="B344" s="837"/>
      <c r="C344" s="840"/>
      <c r="D344" s="858"/>
      <c r="E344" s="855"/>
      <c r="F344" s="549">
        <v>3</v>
      </c>
      <c r="G344" s="550"/>
      <c r="H344" s="598" t="str">
        <f t="shared" si="7"/>
        <v>Belum Diisi</v>
      </c>
      <c r="I344" s="592" t="s">
        <v>26</v>
      </c>
      <c r="J344" s="593" t="str">
        <f>IF($D$342="Y/T","Isi Sasaran",IF($E$342=0,0,IF(I344="Y",1,IF(I344="T",0,"Isi Dulu"))))</f>
        <v>Isi Sasaran</v>
      </c>
      <c r="K344" s="592" t="s">
        <v>26</v>
      </c>
      <c r="L344" s="593" t="str">
        <f>IF($D$342="Y/T","Isi Sasaran",IF($E$342=0,0,IF(K344="Y",1,IF(K344="T",0,"Isi Dulu"))))</f>
        <v>Isi Sasaran</v>
      </c>
      <c r="M344" s="849"/>
      <c r="N344" s="852"/>
    </row>
    <row r="345" spans="2:14" ht="15.75">
      <c r="B345" s="837"/>
      <c r="C345" s="840"/>
      <c r="D345" s="858"/>
      <c r="E345" s="855"/>
      <c r="F345" s="549">
        <v>4</v>
      </c>
      <c r="G345" s="550"/>
      <c r="H345" s="598" t="str">
        <f t="shared" si="7"/>
        <v>Belum Diisi</v>
      </c>
      <c r="I345" s="592" t="s">
        <v>26</v>
      </c>
      <c r="J345" s="593" t="str">
        <f>IF($D$342="Y/T","Isi Sasaran",IF($E$342=0,0,IF(I345="Y",1,IF(I345="T",0,"Isi Dulu"))))</f>
        <v>Isi Sasaran</v>
      </c>
      <c r="K345" s="592" t="s">
        <v>26</v>
      </c>
      <c r="L345" s="593" t="str">
        <f>IF($D$342="Y/T","Isi Sasaran",IF($E$342=0,0,IF(K345="Y",1,IF(K345="T",0,"Isi Dulu"))))</f>
        <v>Isi Sasaran</v>
      </c>
      <c r="M345" s="849"/>
      <c r="N345" s="852"/>
    </row>
    <row r="346" spans="2:14" ht="15.75">
      <c r="B346" s="838"/>
      <c r="C346" s="841"/>
      <c r="D346" s="859"/>
      <c r="E346" s="856"/>
      <c r="F346" s="569">
        <v>5</v>
      </c>
      <c r="G346" s="570"/>
      <c r="H346" s="599" t="str">
        <f t="shared" si="7"/>
        <v>Belum Diisi</v>
      </c>
      <c r="I346" s="595" t="s">
        <v>26</v>
      </c>
      <c r="J346" s="596" t="str">
        <f>IF($D$342="Y/T","Isi Sasaran",IF($E$342=0,0,IF(I346="Y",1,IF(I346="T",0,"Isi Dulu"))))</f>
        <v>Isi Sasaran</v>
      </c>
      <c r="K346" s="595" t="s">
        <v>26</v>
      </c>
      <c r="L346" s="596" t="str">
        <f>IF($D$342="Y/T","Isi Sasaran",IF($E$342=0,0,IF(K346="Y",1,IF(K346="T",0,"Isi Dulu"))))</f>
        <v>Isi Sasaran</v>
      </c>
      <c r="M346" s="850"/>
      <c r="N346" s="853"/>
    </row>
    <row r="347" spans="2:14" ht="15.75">
      <c r="B347" s="836">
        <v>8</v>
      </c>
      <c r="C347" s="839"/>
      <c r="D347" s="857" t="s">
        <v>26</v>
      </c>
      <c r="E347" s="854" t="str">
        <f>IF(D347="Y",1,IF(D347="T",0,IF(D347="Y/T","Belum diisi","Error")))</f>
        <v>Belum diisi</v>
      </c>
      <c r="F347" s="528">
        <v>1</v>
      </c>
      <c r="G347" s="529"/>
      <c r="H347" s="600" t="str">
        <f t="shared" si="7"/>
        <v>Belum Diisi</v>
      </c>
      <c r="I347" s="590" t="s">
        <v>26</v>
      </c>
      <c r="J347" s="591" t="str">
        <f>IF($D$347="Y/T","Isi Sasaran",IF($E$347=0,0,IF(I347="Y",1,IF(I347="T",0,"Isi Dulu"))))</f>
        <v>Isi Sasaran</v>
      </c>
      <c r="K347" s="590" t="s">
        <v>26</v>
      </c>
      <c r="L347" s="591" t="str">
        <f>IF($D$347="Y/T","Isi Sasaran",IF($E$347=0,0,IF(K347="Y",1,IF(K347="T",0,"Isi Dulu"))))</f>
        <v>Isi Sasaran</v>
      </c>
      <c r="M347" s="848" t="s">
        <v>26</v>
      </c>
      <c r="N347" s="851" t="str">
        <f>IF(M347="Y",1,IF(M347="T",0,IF(M347="Y/T","Belum diisi","Error")))</f>
        <v>Belum diisi</v>
      </c>
    </row>
    <row r="348" spans="2:14" ht="15.75">
      <c r="B348" s="837"/>
      <c r="C348" s="840"/>
      <c r="D348" s="858"/>
      <c r="E348" s="855"/>
      <c r="F348" s="549">
        <v>2</v>
      </c>
      <c r="G348" s="550"/>
      <c r="H348" s="598" t="str">
        <f t="shared" si="7"/>
        <v>Belum Diisi</v>
      </c>
      <c r="I348" s="592" t="s">
        <v>26</v>
      </c>
      <c r="J348" s="593" t="str">
        <f>IF($D$347="Y/T","Isi Sasaran",IF($E$347=0,0,IF(I348="Y",1,IF(I348="T",0,"Isi Dulu"))))</f>
        <v>Isi Sasaran</v>
      </c>
      <c r="K348" s="592" t="s">
        <v>26</v>
      </c>
      <c r="L348" s="593" t="str">
        <f>IF($D$347="Y/T","Isi Sasaran",IF($E$347=0,0,IF(K348="Y",1,IF(K348="T",0,"Isi Dulu"))))</f>
        <v>Isi Sasaran</v>
      </c>
      <c r="M348" s="849"/>
      <c r="N348" s="852"/>
    </row>
    <row r="349" spans="2:14" ht="15.75">
      <c r="B349" s="837"/>
      <c r="C349" s="840"/>
      <c r="D349" s="858"/>
      <c r="E349" s="855"/>
      <c r="F349" s="549">
        <v>3</v>
      </c>
      <c r="G349" s="550"/>
      <c r="H349" s="598" t="str">
        <f t="shared" si="7"/>
        <v>Belum Diisi</v>
      </c>
      <c r="I349" s="592" t="s">
        <v>26</v>
      </c>
      <c r="J349" s="593" t="str">
        <f>IF($D$347="Y/T","Isi Sasaran",IF($E$347=0,0,IF(I349="Y",1,IF(I349="T",0,"Isi Dulu"))))</f>
        <v>Isi Sasaran</v>
      </c>
      <c r="K349" s="592" t="s">
        <v>26</v>
      </c>
      <c r="L349" s="593" t="str">
        <f>IF($D$347="Y/T","Isi Sasaran",IF($E$347=0,0,IF(K349="Y",1,IF(K349="T",0,"Isi Dulu"))))</f>
        <v>Isi Sasaran</v>
      </c>
      <c r="M349" s="849"/>
      <c r="N349" s="852"/>
    </row>
    <row r="350" spans="2:14" ht="15.75">
      <c r="B350" s="837"/>
      <c r="C350" s="840"/>
      <c r="D350" s="858"/>
      <c r="E350" s="855"/>
      <c r="F350" s="549">
        <v>4</v>
      </c>
      <c r="G350" s="550"/>
      <c r="H350" s="598" t="str">
        <f t="shared" si="7"/>
        <v>Belum Diisi</v>
      </c>
      <c r="I350" s="592" t="s">
        <v>26</v>
      </c>
      <c r="J350" s="593" t="str">
        <f>IF($D$347="Y/T","Isi Sasaran",IF($E$347=0,0,IF(I350="Y",1,IF(I350="T",0,"Isi Dulu"))))</f>
        <v>Isi Sasaran</v>
      </c>
      <c r="K350" s="592" t="s">
        <v>26</v>
      </c>
      <c r="L350" s="593" t="str">
        <f>IF($D$347="Y/T","Isi Sasaran",IF($E$347=0,0,IF(K350="Y",1,IF(K350="T",0,"Isi Dulu"))))</f>
        <v>Isi Sasaran</v>
      </c>
      <c r="M350" s="849"/>
      <c r="N350" s="852"/>
    </row>
    <row r="351" spans="2:14" ht="15.75">
      <c r="B351" s="838"/>
      <c r="C351" s="841"/>
      <c r="D351" s="859"/>
      <c r="E351" s="856"/>
      <c r="F351" s="569">
        <v>5</v>
      </c>
      <c r="G351" s="570"/>
      <c r="H351" s="599" t="str">
        <f t="shared" si="7"/>
        <v>Belum Diisi</v>
      </c>
      <c r="I351" s="595" t="s">
        <v>26</v>
      </c>
      <c r="J351" s="596" t="str">
        <f>IF($D$347="Y/T","Isi Sasaran",IF($E$347=0,0,IF(I351="Y",1,IF(I351="T",0,"Isi Dulu"))))</f>
        <v>Isi Sasaran</v>
      </c>
      <c r="K351" s="595" t="s">
        <v>26</v>
      </c>
      <c r="L351" s="596" t="str">
        <f>IF($D$347="Y/T","Isi Sasaran",IF($E$347=0,0,IF(K351="Y",1,IF(K351="T",0,"Isi Dulu"))))</f>
        <v>Isi Sasaran</v>
      </c>
      <c r="M351" s="850"/>
      <c r="N351" s="853"/>
    </row>
    <row r="352" spans="2:14" ht="15.75">
      <c r="B352" s="836">
        <v>9</v>
      </c>
      <c r="C352" s="839"/>
      <c r="D352" s="857" t="s">
        <v>26</v>
      </c>
      <c r="E352" s="854" t="str">
        <f>IF(D352="Y",1,IF(D352="T",0,IF(D352="Y/T","Belum diisi","Error")))</f>
        <v>Belum diisi</v>
      </c>
      <c r="F352" s="528">
        <v>1</v>
      </c>
      <c r="G352" s="529"/>
      <c r="H352" s="600" t="str">
        <f t="shared" si="7"/>
        <v>Belum Diisi</v>
      </c>
      <c r="I352" s="590" t="s">
        <v>26</v>
      </c>
      <c r="J352" s="591" t="str">
        <f>IF($D$352="Y/T","Isi Sasaran",IF($E$352=0,0,IF(I352="Y",1,IF(I352="T",0,"Isi Dulu"))))</f>
        <v>Isi Sasaran</v>
      </c>
      <c r="K352" s="590" t="s">
        <v>26</v>
      </c>
      <c r="L352" s="591" t="str">
        <f>IF($D$352="Y/T","Isi Sasaran",IF($E$352=0,0,IF(K352="Y",1,IF(K352="T",0,"Isi Dulu"))))</f>
        <v>Isi Sasaran</v>
      </c>
      <c r="M352" s="848" t="s">
        <v>26</v>
      </c>
      <c r="N352" s="851" t="str">
        <f>IF(M352="Y",1,IF(M352="T",0,IF(M352="Y/T","Belum diisi","Error")))</f>
        <v>Belum diisi</v>
      </c>
    </row>
    <row r="353" spans="2:14" ht="15.75">
      <c r="B353" s="837"/>
      <c r="C353" s="840"/>
      <c r="D353" s="858"/>
      <c r="E353" s="855"/>
      <c r="F353" s="549">
        <v>2</v>
      </c>
      <c r="G353" s="550"/>
      <c r="H353" s="598" t="str">
        <f t="shared" si="7"/>
        <v>Belum Diisi</v>
      </c>
      <c r="I353" s="592" t="s">
        <v>26</v>
      </c>
      <c r="J353" s="593" t="str">
        <f>IF($D$352="Y/T","Isi Sasaran",IF($E$352=0,0,IF(I353="Y",1,IF(I353="T",0,"Isi Dulu"))))</f>
        <v>Isi Sasaran</v>
      </c>
      <c r="K353" s="592" t="s">
        <v>26</v>
      </c>
      <c r="L353" s="593" t="str">
        <f>IF($D$352="Y/T","Isi Sasaran",IF($E$352=0,0,IF(K353="Y",1,IF(K353="T",0,"Isi Dulu"))))</f>
        <v>Isi Sasaran</v>
      </c>
      <c r="M353" s="849"/>
      <c r="N353" s="852"/>
    </row>
    <row r="354" spans="2:14" ht="15.75">
      <c r="B354" s="837"/>
      <c r="C354" s="840"/>
      <c r="D354" s="858"/>
      <c r="E354" s="855"/>
      <c r="F354" s="549">
        <v>3</v>
      </c>
      <c r="G354" s="550"/>
      <c r="H354" s="598" t="str">
        <f t="shared" si="7"/>
        <v>Belum Diisi</v>
      </c>
      <c r="I354" s="592" t="s">
        <v>26</v>
      </c>
      <c r="J354" s="593" t="str">
        <f>IF($D$352="Y/T","Isi Sasaran",IF($E$352=0,0,IF(I354="Y",1,IF(I354="T",0,"Isi Dulu"))))</f>
        <v>Isi Sasaran</v>
      </c>
      <c r="K354" s="592" t="s">
        <v>26</v>
      </c>
      <c r="L354" s="593" t="str">
        <f>IF($D$352="Y/T","Isi Sasaran",IF($E$352=0,0,IF(K354="Y",1,IF(K354="T",0,"Isi Dulu"))))</f>
        <v>Isi Sasaran</v>
      </c>
      <c r="M354" s="849"/>
      <c r="N354" s="852"/>
    </row>
    <row r="355" spans="2:14" ht="15.75">
      <c r="B355" s="837"/>
      <c r="C355" s="840"/>
      <c r="D355" s="858"/>
      <c r="E355" s="855"/>
      <c r="F355" s="549">
        <v>4</v>
      </c>
      <c r="G355" s="550"/>
      <c r="H355" s="598" t="str">
        <f t="shared" si="7"/>
        <v>Belum Diisi</v>
      </c>
      <c r="I355" s="592" t="s">
        <v>26</v>
      </c>
      <c r="J355" s="593" t="str">
        <f>IF($D$352="Y/T","Isi Sasaran",IF($E$352=0,0,IF(I355="Y",1,IF(I355="T",0,"Isi Dulu"))))</f>
        <v>Isi Sasaran</v>
      </c>
      <c r="K355" s="592" t="s">
        <v>26</v>
      </c>
      <c r="L355" s="593" t="str">
        <f>IF($D$352="Y/T","Isi Sasaran",IF($E$352=0,0,IF(K355="Y",1,IF(K355="T",0,"Isi Dulu"))))</f>
        <v>Isi Sasaran</v>
      </c>
      <c r="M355" s="849"/>
      <c r="N355" s="852"/>
    </row>
    <row r="356" spans="2:14" ht="15.75">
      <c r="B356" s="838"/>
      <c r="C356" s="841"/>
      <c r="D356" s="859"/>
      <c r="E356" s="856"/>
      <c r="F356" s="569">
        <v>5</v>
      </c>
      <c r="G356" s="570"/>
      <c r="H356" s="599" t="str">
        <f t="shared" si="7"/>
        <v>Belum Diisi</v>
      </c>
      <c r="I356" s="595" t="s">
        <v>26</v>
      </c>
      <c r="J356" s="596" t="str">
        <f>IF($D$352="Y/T","Isi Sasaran",IF($E$352=0,0,IF(I356="Y",1,IF(I356="T",0,"Isi Dulu"))))</f>
        <v>Isi Sasaran</v>
      </c>
      <c r="K356" s="595" t="s">
        <v>26</v>
      </c>
      <c r="L356" s="596" t="str">
        <f>IF($D$352="Y/T","Isi Sasaran",IF($E$352=0,0,IF(K356="Y",1,IF(K356="T",0,"Isi Dulu"))))</f>
        <v>Isi Sasaran</v>
      </c>
      <c r="M356" s="850"/>
      <c r="N356" s="853"/>
    </row>
    <row r="357" spans="2:14" ht="15.75">
      <c r="B357" s="836">
        <v>10</v>
      </c>
      <c r="C357" s="839"/>
      <c r="D357" s="857" t="s">
        <v>26</v>
      </c>
      <c r="E357" s="854" t="str">
        <f>IF(D357="Y",1,IF(D357="T",0,IF(D357="Y/T","Belum diisi","Error")))</f>
        <v>Belum diisi</v>
      </c>
      <c r="F357" s="528">
        <v>1</v>
      </c>
      <c r="G357" s="529"/>
      <c r="H357" s="600" t="str">
        <f t="shared" si="7"/>
        <v>Belum Diisi</v>
      </c>
      <c r="I357" s="590" t="s">
        <v>26</v>
      </c>
      <c r="J357" s="591" t="str">
        <f>IF($D$357="Y/T","Isi Sasaran",IF($E$357=0,0,IF(I357="Y",1,IF(I357="T",0,"Isi Dulu"))))</f>
        <v>Isi Sasaran</v>
      </c>
      <c r="K357" s="590" t="s">
        <v>26</v>
      </c>
      <c r="L357" s="591" t="str">
        <f>IF($D$357="Y/T","Isi Sasaran",IF($E$357=0,0,IF(K357="Y",1,IF(K357="T",0,"Isi Dulu"))))</f>
        <v>Isi Sasaran</v>
      </c>
      <c r="M357" s="848" t="s">
        <v>26</v>
      </c>
      <c r="N357" s="851" t="str">
        <f>IF(M357="Y",1,IF(M357="T",0,IF(M357="Y/T","Belum diisi","Error")))</f>
        <v>Belum diisi</v>
      </c>
    </row>
    <row r="358" spans="2:14" ht="15.75">
      <c r="B358" s="837"/>
      <c r="C358" s="840"/>
      <c r="D358" s="858"/>
      <c r="E358" s="855"/>
      <c r="F358" s="549">
        <v>2</v>
      </c>
      <c r="G358" s="550"/>
      <c r="H358" s="598" t="str">
        <f t="shared" si="7"/>
        <v>Belum Diisi</v>
      </c>
      <c r="I358" s="592" t="s">
        <v>26</v>
      </c>
      <c r="J358" s="593" t="str">
        <f>IF($D$357="Y/T","Isi Sasaran",IF($E$357=0,0,IF(I358="Y",1,IF(I358="T",0,"Isi Dulu"))))</f>
        <v>Isi Sasaran</v>
      </c>
      <c r="K358" s="592" t="s">
        <v>26</v>
      </c>
      <c r="L358" s="593" t="str">
        <f>IF($D$357="Y/T","Isi Sasaran",IF($E$357=0,0,IF(K358="Y",1,IF(K358="T",0,"Isi Dulu"))))</f>
        <v>Isi Sasaran</v>
      </c>
      <c r="M358" s="849"/>
      <c r="N358" s="852"/>
    </row>
    <row r="359" spans="2:14" ht="15.75">
      <c r="B359" s="837"/>
      <c r="C359" s="840"/>
      <c r="D359" s="858"/>
      <c r="E359" s="855"/>
      <c r="F359" s="549">
        <v>3</v>
      </c>
      <c r="G359" s="550"/>
      <c r="H359" s="598" t="str">
        <f t="shared" si="7"/>
        <v>Belum Diisi</v>
      </c>
      <c r="I359" s="592" t="s">
        <v>26</v>
      </c>
      <c r="J359" s="593" t="str">
        <f>IF($D$357="Y/T","Isi Sasaran",IF($E$357=0,0,IF(I359="Y",1,IF(I359="T",0,"Isi Dulu"))))</f>
        <v>Isi Sasaran</v>
      </c>
      <c r="K359" s="592" t="s">
        <v>26</v>
      </c>
      <c r="L359" s="593" t="str">
        <f>IF($D$357="Y/T","Isi Sasaran",IF($E$357=0,0,IF(K359="Y",1,IF(K359="T",0,"Isi Dulu"))))</f>
        <v>Isi Sasaran</v>
      </c>
      <c r="M359" s="849"/>
      <c r="N359" s="852"/>
    </row>
    <row r="360" spans="2:14" ht="15.75">
      <c r="B360" s="837"/>
      <c r="C360" s="840"/>
      <c r="D360" s="858"/>
      <c r="E360" s="855"/>
      <c r="F360" s="549">
        <v>4</v>
      </c>
      <c r="G360" s="550"/>
      <c r="H360" s="598" t="str">
        <f t="shared" si="7"/>
        <v>Belum Diisi</v>
      </c>
      <c r="I360" s="592" t="s">
        <v>26</v>
      </c>
      <c r="J360" s="593" t="str">
        <f>IF($D$357="Y/T","Isi Sasaran",IF($E$357=0,0,IF(I360="Y",1,IF(I360="T",0,"Isi Dulu"))))</f>
        <v>Isi Sasaran</v>
      </c>
      <c r="K360" s="592" t="s">
        <v>26</v>
      </c>
      <c r="L360" s="593" t="str">
        <f>IF($D$357="Y/T","Isi Sasaran",IF($E$357=0,0,IF(K360="Y",1,IF(K360="T",0,"Isi Dulu"))))</f>
        <v>Isi Sasaran</v>
      </c>
      <c r="M360" s="849"/>
      <c r="N360" s="852"/>
    </row>
    <row r="361" spans="2:14" ht="15.75">
      <c r="B361" s="838"/>
      <c r="C361" s="841"/>
      <c r="D361" s="859"/>
      <c r="E361" s="856"/>
      <c r="F361" s="569">
        <v>5</v>
      </c>
      <c r="G361" s="570"/>
      <c r="H361" s="599" t="str">
        <f t="shared" si="7"/>
        <v>Belum Diisi</v>
      </c>
      <c r="I361" s="595" t="s">
        <v>26</v>
      </c>
      <c r="J361" s="596" t="str">
        <f>IF($D$357="Y/T","Isi Sasaran",IF($E$357=0,0,IF(I361="Y",1,IF(I361="T",0,"Isi Dulu"))))</f>
        <v>Isi Sasaran</v>
      </c>
      <c r="K361" s="595" t="s">
        <v>26</v>
      </c>
      <c r="L361" s="596" t="str">
        <f>IF($D$357="Y/T","Isi Sasaran",IF($E$357=0,0,IF(K361="Y",1,IF(K361="T",0,"Isi Dulu"))))</f>
        <v>Isi Sasaran</v>
      </c>
      <c r="M361" s="850"/>
      <c r="N361" s="853"/>
    </row>
    <row r="362" spans="2:14" ht="15.75">
      <c r="B362" s="836">
        <v>11</v>
      </c>
      <c r="C362" s="839"/>
      <c r="D362" s="857" t="s">
        <v>26</v>
      </c>
      <c r="E362" s="854" t="str">
        <f>IF(D362="Y",1,IF(D362="T",0,IF(D362="Y/T","Belum diisi","Error")))</f>
        <v>Belum diisi</v>
      </c>
      <c r="F362" s="528">
        <v>1</v>
      </c>
      <c r="G362" s="529"/>
      <c r="H362" s="600" t="str">
        <f t="shared" si="7"/>
        <v>Belum Diisi</v>
      </c>
      <c r="I362" s="590" t="s">
        <v>26</v>
      </c>
      <c r="J362" s="591" t="str">
        <f>IF($D$362="Y/T","Isi Sasaran",IF($E$362=0,0,IF(I362="Y",1,IF(I362="T",0,"Isi Dulu"))))</f>
        <v>Isi Sasaran</v>
      </c>
      <c r="K362" s="590" t="s">
        <v>26</v>
      </c>
      <c r="L362" s="591" t="str">
        <f>IF($D$362="Y/T","Isi Sasaran",IF($E$362=0,0,IF(K362="Y",1,IF(K362="T",0,"Isi Dulu"))))</f>
        <v>Isi Sasaran</v>
      </c>
      <c r="M362" s="848" t="s">
        <v>26</v>
      </c>
      <c r="N362" s="851" t="str">
        <f>IF(M362="Y",1,IF(M362="T",0,IF(M362="Y/T","Belum diisi","Error")))</f>
        <v>Belum diisi</v>
      </c>
    </row>
    <row r="363" spans="2:14" ht="15.75">
      <c r="B363" s="837"/>
      <c r="C363" s="840"/>
      <c r="D363" s="858"/>
      <c r="E363" s="855"/>
      <c r="F363" s="549">
        <v>2</v>
      </c>
      <c r="G363" s="550"/>
      <c r="H363" s="598" t="str">
        <f t="shared" si="7"/>
        <v>Belum Diisi</v>
      </c>
      <c r="I363" s="592" t="s">
        <v>26</v>
      </c>
      <c r="J363" s="593" t="str">
        <f>IF($D$362="Y/T","Isi Sasaran",IF($E$362=0,0,IF(I363="Y",1,IF(I363="T",0,"Isi Dulu"))))</f>
        <v>Isi Sasaran</v>
      </c>
      <c r="K363" s="592" t="s">
        <v>26</v>
      </c>
      <c r="L363" s="593" t="str">
        <f>IF($D$362="Y/T","Isi Sasaran",IF($E$362=0,0,IF(K363="Y",1,IF(K363="T",0,"Isi Dulu"))))</f>
        <v>Isi Sasaran</v>
      </c>
      <c r="M363" s="849"/>
      <c r="N363" s="852"/>
    </row>
    <row r="364" spans="2:14" ht="15.75">
      <c r="B364" s="837"/>
      <c r="C364" s="840"/>
      <c r="D364" s="858"/>
      <c r="E364" s="855"/>
      <c r="F364" s="549">
        <v>3</v>
      </c>
      <c r="G364" s="550"/>
      <c r="H364" s="598" t="str">
        <f t="shared" si="7"/>
        <v>Belum Diisi</v>
      </c>
      <c r="I364" s="592" t="s">
        <v>26</v>
      </c>
      <c r="J364" s="593" t="str">
        <f>IF($D$362="Y/T","Isi Sasaran",IF($E$362=0,0,IF(I364="Y",1,IF(I364="T",0,"Isi Dulu"))))</f>
        <v>Isi Sasaran</v>
      </c>
      <c r="K364" s="592" t="s">
        <v>26</v>
      </c>
      <c r="L364" s="593" t="str">
        <f>IF($D$362="Y/T","Isi Sasaran",IF($E$362=0,0,IF(K364="Y",1,IF(K364="T",0,"Isi Dulu"))))</f>
        <v>Isi Sasaran</v>
      </c>
      <c r="M364" s="849"/>
      <c r="N364" s="852"/>
    </row>
    <row r="365" spans="2:14" ht="15.75">
      <c r="B365" s="837"/>
      <c r="C365" s="840"/>
      <c r="D365" s="858"/>
      <c r="E365" s="855"/>
      <c r="F365" s="549">
        <v>4</v>
      </c>
      <c r="G365" s="550"/>
      <c r="H365" s="598" t="str">
        <f t="shared" si="7"/>
        <v>Belum Diisi</v>
      </c>
      <c r="I365" s="592" t="s">
        <v>26</v>
      </c>
      <c r="J365" s="593" t="str">
        <f>IF($D$362="Y/T","Isi Sasaran",IF($E$362=0,0,IF(I365="Y",1,IF(I365="T",0,"Isi Dulu"))))</f>
        <v>Isi Sasaran</v>
      </c>
      <c r="K365" s="592" t="s">
        <v>26</v>
      </c>
      <c r="L365" s="593" t="str">
        <f>IF($D$362="Y/T","Isi Sasaran",IF($E$362=0,0,IF(K365="Y",1,IF(K365="T",0,"Isi Dulu"))))</f>
        <v>Isi Sasaran</v>
      </c>
      <c r="M365" s="849"/>
      <c r="N365" s="852"/>
    </row>
    <row r="366" spans="2:14" ht="15.75">
      <c r="B366" s="838"/>
      <c r="C366" s="841"/>
      <c r="D366" s="859"/>
      <c r="E366" s="856"/>
      <c r="F366" s="569">
        <v>5</v>
      </c>
      <c r="G366" s="570"/>
      <c r="H366" s="599" t="str">
        <f t="shared" si="7"/>
        <v>Belum Diisi</v>
      </c>
      <c r="I366" s="595" t="s">
        <v>26</v>
      </c>
      <c r="J366" s="596" t="str">
        <f>IF($D$362="Y/T","Isi Sasaran",IF($E$362=0,0,IF(I366="Y",1,IF(I366="T",0,"Isi Dulu"))))</f>
        <v>Isi Sasaran</v>
      </c>
      <c r="K366" s="595" t="s">
        <v>26</v>
      </c>
      <c r="L366" s="596" t="str">
        <f>IF($D$362="Y/T","Isi Sasaran",IF($E$362=0,0,IF(K366="Y",1,IF(K366="T",0,"Isi Dulu"))))</f>
        <v>Isi Sasaran</v>
      </c>
      <c r="M366" s="850"/>
      <c r="N366" s="853"/>
    </row>
    <row r="367" spans="2:14" ht="15.75">
      <c r="B367" s="836">
        <v>12</v>
      </c>
      <c r="C367" s="839"/>
      <c r="D367" s="857" t="s">
        <v>26</v>
      </c>
      <c r="E367" s="854" t="str">
        <f>IF(D367="Y",1,IF(D367="T",0,IF(D367="Y/T","Belum diisi","Error")))</f>
        <v>Belum diisi</v>
      </c>
      <c r="F367" s="528">
        <v>1</v>
      </c>
      <c r="G367" s="529"/>
      <c r="H367" s="600" t="str">
        <f t="shared" si="7"/>
        <v>Belum Diisi</v>
      </c>
      <c r="I367" s="590" t="s">
        <v>26</v>
      </c>
      <c r="J367" s="591" t="str">
        <f>IF($D$367="Y/T","Isi Sasaran",IF($E$367=0,0,IF(I367="Y",1,IF(I367="T",0,"Isi Dulu"))))</f>
        <v>Isi Sasaran</v>
      </c>
      <c r="K367" s="590" t="s">
        <v>26</v>
      </c>
      <c r="L367" s="591" t="str">
        <f>IF($D$367="Y/T","Isi Sasaran",IF($E$367=0,0,IF(K367="Y",1,IF(K367="T",0,"Isi Dulu"))))</f>
        <v>Isi Sasaran</v>
      </c>
      <c r="M367" s="848" t="s">
        <v>26</v>
      </c>
      <c r="N367" s="851" t="str">
        <f>IF(M367="Y",1,IF(M367="T",0,IF(M367="Y/T","Belum diisi","Error")))</f>
        <v>Belum diisi</v>
      </c>
    </row>
    <row r="368" spans="2:14" ht="15.75">
      <c r="B368" s="837"/>
      <c r="C368" s="840"/>
      <c r="D368" s="858"/>
      <c r="E368" s="855"/>
      <c r="F368" s="549">
        <v>2</v>
      </c>
      <c r="G368" s="550"/>
      <c r="H368" s="598" t="str">
        <f t="shared" si="7"/>
        <v>Belum Diisi</v>
      </c>
      <c r="I368" s="592" t="s">
        <v>26</v>
      </c>
      <c r="J368" s="593" t="str">
        <f>IF($D$367="Y/T","Isi Sasaran",IF($E$367=0,0,IF(I368="Y",1,IF(I368="T",0,"Isi Dulu"))))</f>
        <v>Isi Sasaran</v>
      </c>
      <c r="K368" s="592" t="s">
        <v>26</v>
      </c>
      <c r="L368" s="593" t="str">
        <f>IF($D$367="Y/T","Isi Sasaran",IF($E$367=0,0,IF(K368="Y",1,IF(K368="T",0,"Isi Dulu"))))</f>
        <v>Isi Sasaran</v>
      </c>
      <c r="M368" s="849"/>
      <c r="N368" s="852"/>
    </row>
    <row r="369" spans="2:14" ht="15.75">
      <c r="B369" s="837"/>
      <c r="C369" s="840"/>
      <c r="D369" s="858"/>
      <c r="E369" s="855"/>
      <c r="F369" s="549">
        <v>3</v>
      </c>
      <c r="G369" s="550"/>
      <c r="H369" s="598" t="str">
        <f t="shared" si="7"/>
        <v>Belum Diisi</v>
      </c>
      <c r="I369" s="592" t="s">
        <v>26</v>
      </c>
      <c r="J369" s="593" t="str">
        <f>IF($D$367="Y/T","Isi Sasaran",IF($E$367=0,0,IF(I369="Y",1,IF(I369="T",0,"Isi Dulu"))))</f>
        <v>Isi Sasaran</v>
      </c>
      <c r="K369" s="592" t="s">
        <v>26</v>
      </c>
      <c r="L369" s="593" t="str">
        <f>IF($D$367="Y/T","Isi Sasaran",IF($E$367=0,0,IF(K369="Y",1,IF(K369="T",0,"Isi Dulu"))))</f>
        <v>Isi Sasaran</v>
      </c>
      <c r="M369" s="849"/>
      <c r="N369" s="852"/>
    </row>
    <row r="370" spans="2:14" ht="15.75">
      <c r="B370" s="837"/>
      <c r="C370" s="840"/>
      <c r="D370" s="858"/>
      <c r="E370" s="855"/>
      <c r="F370" s="549">
        <v>4</v>
      </c>
      <c r="G370" s="550"/>
      <c r="H370" s="598" t="str">
        <f t="shared" si="7"/>
        <v>Belum Diisi</v>
      </c>
      <c r="I370" s="592" t="s">
        <v>26</v>
      </c>
      <c r="J370" s="593" t="str">
        <f>IF($D$367="Y/T","Isi Sasaran",IF($E$367=0,0,IF(I370="Y",1,IF(I370="T",0,"Isi Dulu"))))</f>
        <v>Isi Sasaran</v>
      </c>
      <c r="K370" s="592" t="s">
        <v>26</v>
      </c>
      <c r="L370" s="593" t="str">
        <f>IF($D$367="Y/T","Isi Sasaran",IF($E$367=0,0,IF(K370="Y",1,IF(K370="T",0,"Isi Dulu"))))</f>
        <v>Isi Sasaran</v>
      </c>
      <c r="M370" s="849"/>
      <c r="N370" s="852"/>
    </row>
    <row r="371" spans="2:14" ht="15.75">
      <c r="B371" s="838"/>
      <c r="C371" s="841"/>
      <c r="D371" s="859"/>
      <c r="E371" s="856"/>
      <c r="F371" s="569">
        <v>5</v>
      </c>
      <c r="G371" s="570"/>
      <c r="H371" s="599" t="str">
        <f t="shared" si="7"/>
        <v>Belum Diisi</v>
      </c>
      <c r="I371" s="595" t="s">
        <v>26</v>
      </c>
      <c r="J371" s="596" t="str">
        <f>IF($D$367="Y/T","Isi Sasaran",IF($E$367=0,0,IF(I371="Y",1,IF(I371="T",0,"Isi Dulu"))))</f>
        <v>Isi Sasaran</v>
      </c>
      <c r="K371" s="595" t="s">
        <v>26</v>
      </c>
      <c r="L371" s="596" t="str">
        <f>IF($D$367="Y/T","Isi Sasaran",IF($E$367=0,0,IF(K371="Y",1,IF(K371="T",0,"Isi Dulu"))))</f>
        <v>Isi Sasaran</v>
      </c>
      <c r="M371" s="850"/>
      <c r="N371" s="853"/>
    </row>
    <row r="372" spans="2:14" ht="15.75">
      <c r="B372" s="836">
        <v>13</v>
      </c>
      <c r="C372" s="839"/>
      <c r="D372" s="857" t="s">
        <v>26</v>
      </c>
      <c r="E372" s="854" t="str">
        <f>IF(D372="Y",1,IF(D372="T",0,IF(D372="Y/T","Belum diisi","Error")))</f>
        <v>Belum diisi</v>
      </c>
      <c r="F372" s="528">
        <v>1</v>
      </c>
      <c r="G372" s="529"/>
      <c r="H372" s="600" t="str">
        <f t="shared" si="7"/>
        <v>Belum Diisi</v>
      </c>
      <c r="I372" s="590" t="s">
        <v>26</v>
      </c>
      <c r="J372" s="591" t="str">
        <f>IF($D$372="Y/T","Isi Sasaran",IF($E$372=0,0,IF(I372="Y",1,IF(I372="T",0,"Isi Dulu"))))</f>
        <v>Isi Sasaran</v>
      </c>
      <c r="K372" s="590" t="s">
        <v>26</v>
      </c>
      <c r="L372" s="591" t="str">
        <f>IF($D$372="Y/T","Isi Sasaran",IF($E$372=0,0,IF(K372="Y",1,IF(K372="T",0,"Isi Dulu"))))</f>
        <v>Isi Sasaran</v>
      </c>
      <c r="M372" s="848" t="s">
        <v>26</v>
      </c>
      <c r="N372" s="851" t="str">
        <f>IF(M372="Y",1,IF(M372="T",0,IF(M372="Y/T","Belum diisi","Error")))</f>
        <v>Belum diisi</v>
      </c>
    </row>
    <row r="373" spans="2:14" ht="15.75">
      <c r="B373" s="837"/>
      <c r="C373" s="840"/>
      <c r="D373" s="858"/>
      <c r="E373" s="855"/>
      <c r="F373" s="549">
        <v>2</v>
      </c>
      <c r="G373" s="550"/>
      <c r="H373" s="598" t="str">
        <f t="shared" si="7"/>
        <v>Belum Diisi</v>
      </c>
      <c r="I373" s="592" t="s">
        <v>26</v>
      </c>
      <c r="J373" s="593" t="str">
        <f>IF($D$372="Y/T","Isi Sasaran",IF($E$372=0,0,IF(I373="Y",1,IF(I373="T",0,"Isi Dulu"))))</f>
        <v>Isi Sasaran</v>
      </c>
      <c r="K373" s="592" t="s">
        <v>26</v>
      </c>
      <c r="L373" s="593" t="str">
        <f>IF($D$372="Y/T","Isi Sasaran",IF($E$372=0,0,IF(K373="Y",1,IF(K373="T",0,"Isi Dulu"))))</f>
        <v>Isi Sasaran</v>
      </c>
      <c r="M373" s="849"/>
      <c r="N373" s="852"/>
    </row>
    <row r="374" spans="2:14" ht="15.75">
      <c r="B374" s="837"/>
      <c r="C374" s="840"/>
      <c r="D374" s="858"/>
      <c r="E374" s="855"/>
      <c r="F374" s="549">
        <v>3</v>
      </c>
      <c r="G374" s="550"/>
      <c r="H374" s="598" t="str">
        <f t="shared" si="7"/>
        <v>Belum Diisi</v>
      </c>
      <c r="I374" s="592" t="s">
        <v>26</v>
      </c>
      <c r="J374" s="593" t="str">
        <f>IF($D$372="Y/T","Isi Sasaran",IF($E$372=0,0,IF(I374="Y",1,IF(I374="T",0,"Isi Dulu"))))</f>
        <v>Isi Sasaran</v>
      </c>
      <c r="K374" s="592" t="s">
        <v>26</v>
      </c>
      <c r="L374" s="593" t="str">
        <f>IF($D$372="Y/T","Isi Sasaran",IF($E$372=0,0,IF(K374="Y",1,IF(K374="T",0,"Isi Dulu"))))</f>
        <v>Isi Sasaran</v>
      </c>
      <c r="M374" s="849"/>
      <c r="N374" s="852"/>
    </row>
    <row r="375" spans="2:14" ht="15.75">
      <c r="B375" s="837"/>
      <c r="C375" s="840"/>
      <c r="D375" s="858"/>
      <c r="E375" s="855"/>
      <c r="F375" s="549">
        <v>4</v>
      </c>
      <c r="G375" s="550"/>
      <c r="H375" s="598" t="str">
        <f t="shared" si="7"/>
        <v>Belum Diisi</v>
      </c>
      <c r="I375" s="592" t="s">
        <v>26</v>
      </c>
      <c r="J375" s="593" t="str">
        <f>IF($D$372="Y/T","Isi Sasaran",IF($E$372=0,0,IF(I375="Y",1,IF(I375="T",0,"Isi Dulu"))))</f>
        <v>Isi Sasaran</v>
      </c>
      <c r="K375" s="592" t="s">
        <v>26</v>
      </c>
      <c r="L375" s="593" t="str">
        <f>IF($D$372="Y/T","Isi Sasaran",IF($E$372=0,0,IF(K375="Y",1,IF(K375="T",0,"Isi Dulu"))))</f>
        <v>Isi Sasaran</v>
      </c>
      <c r="M375" s="849"/>
      <c r="N375" s="852"/>
    </row>
    <row r="376" spans="2:14" ht="15.75">
      <c r="B376" s="838"/>
      <c r="C376" s="841"/>
      <c r="D376" s="859"/>
      <c r="E376" s="856"/>
      <c r="F376" s="569">
        <v>5</v>
      </c>
      <c r="G376" s="570"/>
      <c r="H376" s="599" t="str">
        <f t="shared" ref="H376:H411" si="8">IF(OR(J376="Isi Dulu",L376="Isi Dulu",J376="Isi Sasaran",L376="Isi Sasaran"),"Belum Diisi",IF(SUM(J376,L376)=2,1,IF(SUM(J376,L376)=1,0,IF(SUM(J376,L376)=0,0,"Error"))))</f>
        <v>Belum Diisi</v>
      </c>
      <c r="I376" s="595" t="s">
        <v>26</v>
      </c>
      <c r="J376" s="596" t="str">
        <f>IF($D$372="Y/T","Isi Sasaran",IF($E$372=0,0,IF(I376="Y",1,IF(I376="T",0,"Isi Dulu"))))</f>
        <v>Isi Sasaran</v>
      </c>
      <c r="K376" s="595" t="s">
        <v>26</v>
      </c>
      <c r="L376" s="596" t="str">
        <f>IF($D$372="Y/T","Isi Sasaran",IF($E$372=0,0,IF(K376="Y",1,IF(K376="T",0,"Isi Dulu"))))</f>
        <v>Isi Sasaran</v>
      </c>
      <c r="M376" s="850"/>
      <c r="N376" s="853"/>
    </row>
    <row r="377" spans="2:14" ht="15.75">
      <c r="B377" s="836">
        <v>14</v>
      </c>
      <c r="C377" s="839"/>
      <c r="D377" s="857" t="s">
        <v>26</v>
      </c>
      <c r="E377" s="854" t="str">
        <f>IF(D377="Y",1,IF(D377="T",0,IF(D377="Y/T","Belum diisi","Error")))</f>
        <v>Belum diisi</v>
      </c>
      <c r="F377" s="528">
        <v>1</v>
      </c>
      <c r="G377" s="529"/>
      <c r="H377" s="600" t="str">
        <f t="shared" si="8"/>
        <v>Belum Diisi</v>
      </c>
      <c r="I377" s="590" t="s">
        <v>26</v>
      </c>
      <c r="J377" s="591" t="str">
        <f>IF($D$377="Y/T","Isi Sasaran",IF($E$377=0,0,IF(I377="Y",1,IF(I377="T",0,"Isi Dulu"))))</f>
        <v>Isi Sasaran</v>
      </c>
      <c r="K377" s="590" t="s">
        <v>26</v>
      </c>
      <c r="L377" s="591" t="str">
        <f>IF($D$377="Y/T","Isi Sasaran",IF($E$377=0,0,IF(K377="Y",1,IF(K377="T",0,"Isi Dulu"))))</f>
        <v>Isi Sasaran</v>
      </c>
      <c r="M377" s="848" t="s">
        <v>26</v>
      </c>
      <c r="N377" s="851" t="str">
        <f>IF(M377="Y",1,IF(M377="T",0,IF(M377="Y/T","Belum diisi","Error")))</f>
        <v>Belum diisi</v>
      </c>
    </row>
    <row r="378" spans="2:14" ht="15.75">
      <c r="B378" s="837"/>
      <c r="C378" s="840"/>
      <c r="D378" s="858"/>
      <c r="E378" s="855"/>
      <c r="F378" s="549">
        <v>2</v>
      </c>
      <c r="G378" s="550"/>
      <c r="H378" s="598" t="str">
        <f t="shared" si="8"/>
        <v>Belum Diisi</v>
      </c>
      <c r="I378" s="592" t="s">
        <v>26</v>
      </c>
      <c r="J378" s="593" t="str">
        <f>IF($D$377="Y/T","Isi Sasaran",IF($E$377=0,0,IF(I378="Y",1,IF(I378="T",0,"Isi Dulu"))))</f>
        <v>Isi Sasaran</v>
      </c>
      <c r="K378" s="592" t="s">
        <v>26</v>
      </c>
      <c r="L378" s="593" t="str">
        <f>IF($D$377="Y/T","Isi Sasaran",IF($E$377=0,0,IF(K378="Y",1,IF(K378="T",0,"Isi Dulu"))))</f>
        <v>Isi Sasaran</v>
      </c>
      <c r="M378" s="849"/>
      <c r="N378" s="852"/>
    </row>
    <row r="379" spans="2:14" ht="15.75">
      <c r="B379" s="837"/>
      <c r="C379" s="840"/>
      <c r="D379" s="858"/>
      <c r="E379" s="855"/>
      <c r="F379" s="549">
        <v>3</v>
      </c>
      <c r="G379" s="550"/>
      <c r="H379" s="598" t="str">
        <f t="shared" si="8"/>
        <v>Belum Diisi</v>
      </c>
      <c r="I379" s="592" t="s">
        <v>26</v>
      </c>
      <c r="J379" s="593" t="str">
        <f>IF($D$377="Y/T","Isi Sasaran",IF($E$377=0,0,IF(I379="Y",1,IF(I379="T",0,"Isi Dulu"))))</f>
        <v>Isi Sasaran</v>
      </c>
      <c r="K379" s="592" t="s">
        <v>26</v>
      </c>
      <c r="L379" s="593" t="str">
        <f>IF($D$377="Y/T","Isi Sasaran",IF($E$377=0,0,IF(K379="Y",1,IF(K379="T",0,"Isi Dulu"))))</f>
        <v>Isi Sasaran</v>
      </c>
      <c r="M379" s="849"/>
      <c r="N379" s="852"/>
    </row>
    <row r="380" spans="2:14" ht="15.75">
      <c r="B380" s="837"/>
      <c r="C380" s="840"/>
      <c r="D380" s="858"/>
      <c r="E380" s="855"/>
      <c r="F380" s="549">
        <v>4</v>
      </c>
      <c r="G380" s="550"/>
      <c r="H380" s="598" t="str">
        <f t="shared" si="8"/>
        <v>Belum Diisi</v>
      </c>
      <c r="I380" s="592" t="s">
        <v>26</v>
      </c>
      <c r="J380" s="593" t="str">
        <f>IF($D$377="Y/T","Isi Sasaran",IF($E$377=0,0,IF(I380="Y",1,IF(I380="T",0,"Isi Dulu"))))</f>
        <v>Isi Sasaran</v>
      </c>
      <c r="K380" s="592" t="s">
        <v>26</v>
      </c>
      <c r="L380" s="593" t="str">
        <f>IF($D$377="Y/T","Isi Sasaran",IF($E$377=0,0,IF(K380="Y",1,IF(K380="T",0,"Isi Dulu"))))</f>
        <v>Isi Sasaran</v>
      </c>
      <c r="M380" s="849"/>
      <c r="N380" s="852"/>
    </row>
    <row r="381" spans="2:14" ht="15.75">
      <c r="B381" s="838"/>
      <c r="C381" s="841"/>
      <c r="D381" s="859"/>
      <c r="E381" s="856"/>
      <c r="F381" s="569">
        <v>5</v>
      </c>
      <c r="G381" s="570"/>
      <c r="H381" s="599" t="str">
        <f t="shared" si="8"/>
        <v>Belum Diisi</v>
      </c>
      <c r="I381" s="595" t="s">
        <v>26</v>
      </c>
      <c r="J381" s="596" t="str">
        <f>IF($D$377="Y/T","Isi Sasaran",IF($E$377=0,0,IF(I381="Y",1,IF(I381="T",0,"Isi Dulu"))))</f>
        <v>Isi Sasaran</v>
      </c>
      <c r="K381" s="595" t="s">
        <v>26</v>
      </c>
      <c r="L381" s="596" t="str">
        <f>IF($D$377="Y/T","Isi Sasaran",IF($E$377=0,0,IF(K381="Y",1,IF(K381="T",0,"Isi Dulu"))))</f>
        <v>Isi Sasaran</v>
      </c>
      <c r="M381" s="850"/>
      <c r="N381" s="853"/>
    </row>
    <row r="382" spans="2:14" ht="15.75">
      <c r="B382" s="836">
        <v>15</v>
      </c>
      <c r="C382" s="839"/>
      <c r="D382" s="857" t="s">
        <v>26</v>
      </c>
      <c r="E382" s="854" t="str">
        <f>IF(D382="Y",1,IF(D382="T",0,IF(D382="Y/T","Belum diisi","Error")))</f>
        <v>Belum diisi</v>
      </c>
      <c r="F382" s="528">
        <v>1</v>
      </c>
      <c r="G382" s="529"/>
      <c r="H382" s="600" t="str">
        <f t="shared" si="8"/>
        <v>Belum Diisi</v>
      </c>
      <c r="I382" s="590" t="s">
        <v>26</v>
      </c>
      <c r="J382" s="591" t="str">
        <f>IF($D$382="Y/T","Isi Sasaran",IF($E$382=0,0,IF(I382="Y",1,IF(I382="T",0,"Isi Dulu"))))</f>
        <v>Isi Sasaran</v>
      </c>
      <c r="K382" s="590" t="s">
        <v>26</v>
      </c>
      <c r="L382" s="591" t="str">
        <f>IF($D$382="Y/T","Isi Sasaran",IF($E$382=0,0,IF(K382="Y",1,IF(K382="T",0,"Isi Dulu"))))</f>
        <v>Isi Sasaran</v>
      </c>
      <c r="M382" s="848" t="s">
        <v>26</v>
      </c>
      <c r="N382" s="851" t="str">
        <f>IF(M382="Y",1,IF(M382="T",0,IF(M382="Y/T","Belum diisi","Error")))</f>
        <v>Belum diisi</v>
      </c>
    </row>
    <row r="383" spans="2:14" ht="15.75">
      <c r="B383" s="837"/>
      <c r="C383" s="840"/>
      <c r="D383" s="858"/>
      <c r="E383" s="855"/>
      <c r="F383" s="549">
        <v>2</v>
      </c>
      <c r="G383" s="550"/>
      <c r="H383" s="598" t="str">
        <f t="shared" si="8"/>
        <v>Belum Diisi</v>
      </c>
      <c r="I383" s="592" t="s">
        <v>26</v>
      </c>
      <c r="J383" s="593" t="str">
        <f>IF($D$382="Y/T","Isi Sasaran",IF($E$382=0,0,IF(I383="Y",1,IF(I383="T",0,"Isi Dulu"))))</f>
        <v>Isi Sasaran</v>
      </c>
      <c r="K383" s="592" t="s">
        <v>26</v>
      </c>
      <c r="L383" s="593" t="str">
        <f>IF($D$382="Y/T","Isi Sasaran",IF($E$382=0,0,IF(K383="Y",1,IF(K383="T",0,"Isi Dulu"))))</f>
        <v>Isi Sasaran</v>
      </c>
      <c r="M383" s="849"/>
      <c r="N383" s="852"/>
    </row>
    <row r="384" spans="2:14" ht="15.75">
      <c r="B384" s="837"/>
      <c r="C384" s="840"/>
      <c r="D384" s="858"/>
      <c r="E384" s="855"/>
      <c r="F384" s="549">
        <v>3</v>
      </c>
      <c r="G384" s="550"/>
      <c r="H384" s="598" t="str">
        <f t="shared" si="8"/>
        <v>Belum Diisi</v>
      </c>
      <c r="I384" s="592" t="s">
        <v>26</v>
      </c>
      <c r="J384" s="593" t="str">
        <f>IF($D$382="Y/T","Isi Sasaran",IF($E$382=0,0,IF(I384="Y",1,IF(I384="T",0,"Isi Dulu"))))</f>
        <v>Isi Sasaran</v>
      </c>
      <c r="K384" s="592" t="s">
        <v>26</v>
      </c>
      <c r="L384" s="593" t="str">
        <f>IF($D$382="Y/T","Isi Sasaran",IF($E$382=0,0,IF(K384="Y",1,IF(K384="T",0,"Isi Dulu"))))</f>
        <v>Isi Sasaran</v>
      </c>
      <c r="M384" s="849"/>
      <c r="N384" s="852"/>
    </row>
    <row r="385" spans="2:14" ht="15.75">
      <c r="B385" s="837"/>
      <c r="C385" s="840"/>
      <c r="D385" s="858"/>
      <c r="E385" s="855"/>
      <c r="F385" s="549">
        <v>4</v>
      </c>
      <c r="G385" s="550"/>
      <c r="H385" s="598" t="str">
        <f t="shared" si="8"/>
        <v>Belum Diisi</v>
      </c>
      <c r="I385" s="592" t="s">
        <v>26</v>
      </c>
      <c r="J385" s="593" t="str">
        <f>IF($D$382="Y/T","Isi Sasaran",IF($E$382=0,0,IF(I385="Y",1,IF(I385="T",0,"Isi Dulu"))))</f>
        <v>Isi Sasaran</v>
      </c>
      <c r="K385" s="592" t="s">
        <v>26</v>
      </c>
      <c r="L385" s="593" t="str">
        <f>IF($D$382="Y/T","Isi Sasaran",IF($E$382=0,0,IF(K385="Y",1,IF(K385="T",0,"Isi Dulu"))))</f>
        <v>Isi Sasaran</v>
      </c>
      <c r="M385" s="849"/>
      <c r="N385" s="852"/>
    </row>
    <row r="386" spans="2:14" ht="15.75">
      <c r="B386" s="838"/>
      <c r="C386" s="841"/>
      <c r="D386" s="859"/>
      <c r="E386" s="856"/>
      <c r="F386" s="569">
        <v>5</v>
      </c>
      <c r="G386" s="570"/>
      <c r="H386" s="599" t="str">
        <f t="shared" si="8"/>
        <v>Belum Diisi</v>
      </c>
      <c r="I386" s="595" t="s">
        <v>26</v>
      </c>
      <c r="J386" s="596" t="str">
        <f>IF($D$382="Y/T","Isi Sasaran",IF($E$382=0,0,IF(I386="Y",1,IF(I386="T",0,"Isi Dulu"))))</f>
        <v>Isi Sasaran</v>
      </c>
      <c r="K386" s="595" t="s">
        <v>26</v>
      </c>
      <c r="L386" s="596" t="str">
        <f>IF($D$382="Y/T","Isi Sasaran",IF($E$382=0,0,IF(K386="Y",1,IF(K386="T",0,"Isi Dulu"))))</f>
        <v>Isi Sasaran</v>
      </c>
      <c r="M386" s="850"/>
      <c r="N386" s="853"/>
    </row>
    <row r="387" spans="2:14" ht="15.75">
      <c r="B387" s="836">
        <v>16</v>
      </c>
      <c r="C387" s="839"/>
      <c r="D387" s="857" t="s">
        <v>26</v>
      </c>
      <c r="E387" s="854" t="str">
        <f>IF(D387="Y",1,IF(D387="T",0,IF(D387="Y/T","Belum diisi","Error")))</f>
        <v>Belum diisi</v>
      </c>
      <c r="F387" s="528">
        <v>1</v>
      </c>
      <c r="G387" s="529"/>
      <c r="H387" s="600" t="str">
        <f t="shared" si="8"/>
        <v>Belum Diisi</v>
      </c>
      <c r="I387" s="590" t="s">
        <v>26</v>
      </c>
      <c r="J387" s="591" t="str">
        <f>IF($D$387="Y/T","Isi Sasaran",IF($E$387=0,0,IF(I387="Y",1,IF(I387="T",0,"Isi Dulu"))))</f>
        <v>Isi Sasaran</v>
      </c>
      <c r="K387" s="590" t="s">
        <v>26</v>
      </c>
      <c r="L387" s="591" t="str">
        <f>IF($D$387="Y/T","Isi Sasaran",IF($E$387=0,0,IF(K387="Y",1,IF(K387="T",0,"Isi Dulu"))))</f>
        <v>Isi Sasaran</v>
      </c>
      <c r="M387" s="848" t="s">
        <v>26</v>
      </c>
      <c r="N387" s="851" t="str">
        <f>IF(M387="Y",1,IF(M387="T",0,IF(M387="Y/T","Belum diisi","Error")))</f>
        <v>Belum diisi</v>
      </c>
    </row>
    <row r="388" spans="2:14" ht="15.75">
      <c r="B388" s="837"/>
      <c r="C388" s="840"/>
      <c r="D388" s="858"/>
      <c r="E388" s="855"/>
      <c r="F388" s="549">
        <v>2</v>
      </c>
      <c r="G388" s="550"/>
      <c r="H388" s="598" t="str">
        <f t="shared" si="8"/>
        <v>Belum Diisi</v>
      </c>
      <c r="I388" s="592" t="s">
        <v>26</v>
      </c>
      <c r="J388" s="593" t="str">
        <f>IF($D$387="Y/T","Isi Sasaran",IF($E$387=0,0,IF(I388="Y",1,IF(I388="T",0,"Isi Dulu"))))</f>
        <v>Isi Sasaran</v>
      </c>
      <c r="K388" s="592" t="s">
        <v>26</v>
      </c>
      <c r="L388" s="593" t="str">
        <f>IF($D$387="Y/T","Isi Sasaran",IF($E$387=0,0,IF(K388="Y",1,IF(K388="T",0,"Isi Dulu"))))</f>
        <v>Isi Sasaran</v>
      </c>
      <c r="M388" s="849"/>
      <c r="N388" s="852"/>
    </row>
    <row r="389" spans="2:14" ht="15.75">
      <c r="B389" s="837"/>
      <c r="C389" s="840"/>
      <c r="D389" s="858"/>
      <c r="E389" s="855"/>
      <c r="F389" s="549">
        <v>3</v>
      </c>
      <c r="G389" s="550"/>
      <c r="H389" s="598" t="str">
        <f t="shared" si="8"/>
        <v>Belum Diisi</v>
      </c>
      <c r="I389" s="592" t="s">
        <v>26</v>
      </c>
      <c r="J389" s="593" t="str">
        <f>IF($D$387="Y/T","Isi Sasaran",IF($E$387=0,0,IF(I389="Y",1,IF(I389="T",0,"Isi Dulu"))))</f>
        <v>Isi Sasaran</v>
      </c>
      <c r="K389" s="592" t="s">
        <v>26</v>
      </c>
      <c r="L389" s="593" t="str">
        <f>IF($D$387="Y/T","Isi Sasaran",IF($E$387=0,0,IF(K389="Y",1,IF(K389="T",0,"Isi Dulu"))))</f>
        <v>Isi Sasaran</v>
      </c>
      <c r="M389" s="849"/>
      <c r="N389" s="852"/>
    </row>
    <row r="390" spans="2:14" ht="15.75">
      <c r="B390" s="837"/>
      <c r="C390" s="840"/>
      <c r="D390" s="858"/>
      <c r="E390" s="855"/>
      <c r="F390" s="549">
        <v>4</v>
      </c>
      <c r="G390" s="550"/>
      <c r="H390" s="598" t="str">
        <f t="shared" si="8"/>
        <v>Belum Diisi</v>
      </c>
      <c r="I390" s="592" t="s">
        <v>26</v>
      </c>
      <c r="J390" s="593" t="str">
        <f>IF($D$387="Y/T","Isi Sasaran",IF($E$387=0,0,IF(I390="Y",1,IF(I390="T",0,"Isi Dulu"))))</f>
        <v>Isi Sasaran</v>
      </c>
      <c r="K390" s="592" t="s">
        <v>26</v>
      </c>
      <c r="L390" s="593" t="str">
        <f>IF($D$387="Y/T","Isi Sasaran",IF($E$387=0,0,IF(K390="Y",1,IF(K390="T",0,"Isi Dulu"))))</f>
        <v>Isi Sasaran</v>
      </c>
      <c r="M390" s="849"/>
      <c r="N390" s="852"/>
    </row>
    <row r="391" spans="2:14" ht="15.75">
      <c r="B391" s="838"/>
      <c r="C391" s="841"/>
      <c r="D391" s="859"/>
      <c r="E391" s="856"/>
      <c r="F391" s="569">
        <v>5</v>
      </c>
      <c r="G391" s="570"/>
      <c r="H391" s="599" t="str">
        <f t="shared" si="8"/>
        <v>Belum Diisi</v>
      </c>
      <c r="I391" s="595" t="s">
        <v>26</v>
      </c>
      <c r="J391" s="596" t="str">
        <f>IF($D$387="Y/T","Isi Sasaran",IF($E$387=0,0,IF(I391="Y",1,IF(I391="T",0,"Isi Dulu"))))</f>
        <v>Isi Sasaran</v>
      </c>
      <c r="K391" s="595" t="s">
        <v>26</v>
      </c>
      <c r="L391" s="596" t="str">
        <f>IF($D$387="Y/T","Isi Sasaran",IF($E$387=0,0,IF(K391="Y",1,IF(K391="T",0,"Isi Dulu"))))</f>
        <v>Isi Sasaran</v>
      </c>
      <c r="M391" s="850"/>
      <c r="N391" s="853"/>
    </row>
    <row r="392" spans="2:14" ht="15.75">
      <c r="B392" s="836">
        <v>17</v>
      </c>
      <c r="C392" s="839"/>
      <c r="D392" s="857" t="s">
        <v>26</v>
      </c>
      <c r="E392" s="854" t="str">
        <f>IF(D392="Y",1,IF(D392="T",0,IF(D392="Y/T","Belum diisi","Error")))</f>
        <v>Belum diisi</v>
      </c>
      <c r="F392" s="528">
        <v>1</v>
      </c>
      <c r="G392" s="529"/>
      <c r="H392" s="600" t="str">
        <f t="shared" si="8"/>
        <v>Belum Diisi</v>
      </c>
      <c r="I392" s="590" t="s">
        <v>26</v>
      </c>
      <c r="J392" s="591" t="str">
        <f>IF($D$392="Y/T","Isi Sasaran",IF($E$392=0,0,IF(I392="Y",1,IF(I392="T",0,"Isi Dulu"))))</f>
        <v>Isi Sasaran</v>
      </c>
      <c r="K392" s="590" t="s">
        <v>26</v>
      </c>
      <c r="L392" s="591" t="str">
        <f>IF($D$392="Y/T","Isi Sasaran",IF($E$392=0,0,IF(K392="Y",1,IF(K392="T",0,"Isi Dulu"))))</f>
        <v>Isi Sasaran</v>
      </c>
      <c r="M392" s="848" t="s">
        <v>26</v>
      </c>
      <c r="N392" s="851" t="str">
        <f>IF(M392="Y",1,IF(M392="T",0,IF(M392="Y/T","Belum diisi","Error")))</f>
        <v>Belum diisi</v>
      </c>
    </row>
    <row r="393" spans="2:14" ht="15.75">
      <c r="B393" s="837"/>
      <c r="C393" s="840"/>
      <c r="D393" s="858"/>
      <c r="E393" s="855"/>
      <c r="F393" s="549">
        <v>2</v>
      </c>
      <c r="G393" s="550"/>
      <c r="H393" s="598" t="str">
        <f t="shared" si="8"/>
        <v>Belum Diisi</v>
      </c>
      <c r="I393" s="592" t="s">
        <v>26</v>
      </c>
      <c r="J393" s="593" t="str">
        <f>IF($D$392="Y/T","Isi Sasaran",IF($E$392=0,0,IF(I393="Y",1,IF(I393="T",0,"Isi Dulu"))))</f>
        <v>Isi Sasaran</v>
      </c>
      <c r="K393" s="592" t="s">
        <v>26</v>
      </c>
      <c r="L393" s="593" t="str">
        <f>IF($D$392="Y/T","Isi Sasaran",IF($E$392=0,0,IF(K393="Y",1,IF(K393="T",0,"Isi Dulu"))))</f>
        <v>Isi Sasaran</v>
      </c>
      <c r="M393" s="849"/>
      <c r="N393" s="852"/>
    </row>
    <row r="394" spans="2:14" ht="15.75">
      <c r="B394" s="837"/>
      <c r="C394" s="840"/>
      <c r="D394" s="858"/>
      <c r="E394" s="855"/>
      <c r="F394" s="549">
        <v>3</v>
      </c>
      <c r="G394" s="550"/>
      <c r="H394" s="598" t="str">
        <f t="shared" si="8"/>
        <v>Belum Diisi</v>
      </c>
      <c r="I394" s="592" t="s">
        <v>26</v>
      </c>
      <c r="J394" s="593" t="str">
        <f>IF($D$392="Y/T","Isi Sasaran",IF($E$392=0,0,IF(I394="Y",1,IF(I394="T",0,"Isi Dulu"))))</f>
        <v>Isi Sasaran</v>
      </c>
      <c r="K394" s="592" t="s">
        <v>26</v>
      </c>
      <c r="L394" s="593" t="str">
        <f>IF($D$392="Y/T","Isi Sasaran",IF($E$392=0,0,IF(K394="Y",1,IF(K394="T",0,"Isi Dulu"))))</f>
        <v>Isi Sasaran</v>
      </c>
      <c r="M394" s="849"/>
      <c r="N394" s="852"/>
    </row>
    <row r="395" spans="2:14" ht="15.75">
      <c r="B395" s="837"/>
      <c r="C395" s="840"/>
      <c r="D395" s="858"/>
      <c r="E395" s="855"/>
      <c r="F395" s="549">
        <v>4</v>
      </c>
      <c r="G395" s="550"/>
      <c r="H395" s="598" t="str">
        <f t="shared" si="8"/>
        <v>Belum Diisi</v>
      </c>
      <c r="I395" s="592" t="s">
        <v>26</v>
      </c>
      <c r="J395" s="593" t="str">
        <f>IF($D$392="Y/T","Isi Sasaran",IF($E$392=0,0,IF(I395="Y",1,IF(I395="T",0,"Isi Dulu"))))</f>
        <v>Isi Sasaran</v>
      </c>
      <c r="K395" s="592" t="s">
        <v>26</v>
      </c>
      <c r="L395" s="593" t="str">
        <f>IF($D$392="Y/T","Isi Sasaran",IF($E$392=0,0,IF(K395="Y",1,IF(K395="T",0,"Isi Dulu"))))</f>
        <v>Isi Sasaran</v>
      </c>
      <c r="M395" s="849"/>
      <c r="N395" s="852"/>
    </row>
    <row r="396" spans="2:14" ht="15.75">
      <c r="B396" s="838"/>
      <c r="C396" s="841"/>
      <c r="D396" s="859"/>
      <c r="E396" s="856"/>
      <c r="F396" s="569">
        <v>5</v>
      </c>
      <c r="G396" s="570"/>
      <c r="H396" s="599" t="str">
        <f t="shared" si="8"/>
        <v>Belum Diisi</v>
      </c>
      <c r="I396" s="595" t="s">
        <v>26</v>
      </c>
      <c r="J396" s="596" t="str">
        <f>IF($D$392="Y/T","Isi Sasaran",IF($E$392=0,0,IF(I396="Y",1,IF(I396="T",0,"Isi Dulu"))))</f>
        <v>Isi Sasaran</v>
      </c>
      <c r="K396" s="595" t="s">
        <v>26</v>
      </c>
      <c r="L396" s="596" t="str">
        <f>IF($D$392="Y/T","Isi Sasaran",IF($E$392=0,0,IF(K396="Y",1,IF(K396="T",0,"Isi Dulu"))))</f>
        <v>Isi Sasaran</v>
      </c>
      <c r="M396" s="850"/>
      <c r="N396" s="853"/>
    </row>
    <row r="397" spans="2:14" ht="15.75">
      <c r="B397" s="836">
        <v>18</v>
      </c>
      <c r="C397" s="839"/>
      <c r="D397" s="857" t="s">
        <v>26</v>
      </c>
      <c r="E397" s="854" t="str">
        <f>IF(D397="Y",1,IF(D397="T",0,IF(D397="Y/T","Belum diisi","Error")))</f>
        <v>Belum diisi</v>
      </c>
      <c r="F397" s="528">
        <v>1</v>
      </c>
      <c r="G397" s="529"/>
      <c r="H397" s="600" t="str">
        <f t="shared" si="8"/>
        <v>Belum Diisi</v>
      </c>
      <c r="I397" s="590" t="s">
        <v>26</v>
      </c>
      <c r="J397" s="591" t="str">
        <f>IF($D$397="Y/T","Isi Sasaran",IF($E$397=0,0,IF(I397="Y",1,IF(I397="T",0,"Isi Dulu"))))</f>
        <v>Isi Sasaran</v>
      </c>
      <c r="K397" s="590" t="s">
        <v>26</v>
      </c>
      <c r="L397" s="591" t="str">
        <f>IF($D$397="Y/T","Isi Sasaran",IF($E$397=0,0,IF(K397="Y",1,IF(K397="T",0,"Isi Dulu"))))</f>
        <v>Isi Sasaran</v>
      </c>
      <c r="M397" s="848" t="s">
        <v>26</v>
      </c>
      <c r="N397" s="851" t="str">
        <f>IF(M397="Y",1,IF(M397="T",0,IF(M397="Y/T","Belum diisi","Error")))</f>
        <v>Belum diisi</v>
      </c>
    </row>
    <row r="398" spans="2:14" ht="15.75">
      <c r="B398" s="837"/>
      <c r="C398" s="840"/>
      <c r="D398" s="858"/>
      <c r="E398" s="855"/>
      <c r="F398" s="549">
        <v>2</v>
      </c>
      <c r="G398" s="550"/>
      <c r="H398" s="598" t="str">
        <f t="shared" si="8"/>
        <v>Belum Diisi</v>
      </c>
      <c r="I398" s="592" t="s">
        <v>26</v>
      </c>
      <c r="J398" s="593" t="str">
        <f>IF($D$397="Y/T","Isi Sasaran",IF($E$397=0,0,IF(I398="Y",1,IF(I398="T",0,"Isi Dulu"))))</f>
        <v>Isi Sasaran</v>
      </c>
      <c r="K398" s="592" t="s">
        <v>26</v>
      </c>
      <c r="L398" s="593" t="str">
        <f>IF($D$397="Y/T","Isi Sasaran",IF($E$397=0,0,IF(K398="Y",1,IF(K398="T",0,"Isi Dulu"))))</f>
        <v>Isi Sasaran</v>
      </c>
      <c r="M398" s="849"/>
      <c r="N398" s="852"/>
    </row>
    <row r="399" spans="2:14" ht="15.75">
      <c r="B399" s="837"/>
      <c r="C399" s="840"/>
      <c r="D399" s="858"/>
      <c r="E399" s="855"/>
      <c r="F399" s="549">
        <v>3</v>
      </c>
      <c r="G399" s="550"/>
      <c r="H399" s="598" t="str">
        <f t="shared" si="8"/>
        <v>Belum Diisi</v>
      </c>
      <c r="I399" s="592" t="s">
        <v>26</v>
      </c>
      <c r="J399" s="593" t="str">
        <f>IF($D$397="Y/T","Isi Sasaran",IF($E$397=0,0,IF(I399="Y",1,IF(I399="T",0,"Isi Dulu"))))</f>
        <v>Isi Sasaran</v>
      </c>
      <c r="K399" s="592" t="s">
        <v>26</v>
      </c>
      <c r="L399" s="593" t="str">
        <f>IF($D$397="Y/T","Isi Sasaran",IF($E$397=0,0,IF(K399="Y",1,IF(K399="T",0,"Isi Dulu"))))</f>
        <v>Isi Sasaran</v>
      </c>
      <c r="M399" s="849"/>
      <c r="N399" s="852"/>
    </row>
    <row r="400" spans="2:14" ht="15.75">
      <c r="B400" s="837"/>
      <c r="C400" s="840"/>
      <c r="D400" s="858"/>
      <c r="E400" s="855"/>
      <c r="F400" s="549">
        <v>4</v>
      </c>
      <c r="G400" s="550"/>
      <c r="H400" s="598" t="str">
        <f t="shared" si="8"/>
        <v>Belum Diisi</v>
      </c>
      <c r="I400" s="592" t="s">
        <v>26</v>
      </c>
      <c r="J400" s="593" t="str">
        <f>IF($D$397="Y/T","Isi Sasaran",IF($E$397=0,0,IF(I400="Y",1,IF(I400="T",0,"Isi Dulu"))))</f>
        <v>Isi Sasaran</v>
      </c>
      <c r="K400" s="592" t="s">
        <v>26</v>
      </c>
      <c r="L400" s="593" t="str">
        <f>IF($D$397="Y/T","Isi Sasaran",IF($E$397=0,0,IF(K400="Y",1,IF(K400="T",0,"Isi Dulu"))))</f>
        <v>Isi Sasaran</v>
      </c>
      <c r="M400" s="849"/>
      <c r="N400" s="852"/>
    </row>
    <row r="401" spans="2:14" ht="15.75">
      <c r="B401" s="838"/>
      <c r="C401" s="841"/>
      <c r="D401" s="859"/>
      <c r="E401" s="856"/>
      <c r="F401" s="569">
        <v>5</v>
      </c>
      <c r="G401" s="570"/>
      <c r="H401" s="599" t="str">
        <f t="shared" si="8"/>
        <v>Belum Diisi</v>
      </c>
      <c r="I401" s="595" t="s">
        <v>26</v>
      </c>
      <c r="J401" s="596" t="str">
        <f>IF($D$397="Y/T","Isi Sasaran",IF($E$397=0,0,IF(I401="Y",1,IF(I401="T",0,"Isi Dulu"))))</f>
        <v>Isi Sasaran</v>
      </c>
      <c r="K401" s="595" t="s">
        <v>26</v>
      </c>
      <c r="L401" s="596" t="str">
        <f>IF($D$397="Y/T","Isi Sasaran",IF($E$397=0,0,IF(K401="Y",1,IF(K401="T",0,"Isi Dulu"))))</f>
        <v>Isi Sasaran</v>
      </c>
      <c r="M401" s="850"/>
      <c r="N401" s="853"/>
    </row>
    <row r="402" spans="2:14" ht="15.75">
      <c r="B402" s="836">
        <v>19</v>
      </c>
      <c r="C402" s="839"/>
      <c r="D402" s="857" t="s">
        <v>26</v>
      </c>
      <c r="E402" s="854" t="str">
        <f>IF(D402="Y",1,IF(D402="T",0,IF(D402="Y/T","Belum diisi","Error")))</f>
        <v>Belum diisi</v>
      </c>
      <c r="F402" s="528">
        <v>1</v>
      </c>
      <c r="G402" s="529"/>
      <c r="H402" s="600" t="str">
        <f t="shared" si="8"/>
        <v>Belum Diisi</v>
      </c>
      <c r="I402" s="590" t="s">
        <v>26</v>
      </c>
      <c r="J402" s="591" t="str">
        <f>IF($D$402="Y/T","Isi Sasaran",IF($E$402=0,0,IF(I402="Y",1,IF(I402="T",0,"Isi Dulu"))))</f>
        <v>Isi Sasaran</v>
      </c>
      <c r="K402" s="590" t="s">
        <v>26</v>
      </c>
      <c r="L402" s="591" t="str">
        <f>IF($D$402="Y/T","Isi Sasaran",IF($E$402=0,0,IF(K402="Y",1,IF(K402="T",0,"Isi Dulu"))))</f>
        <v>Isi Sasaran</v>
      </c>
      <c r="M402" s="848" t="s">
        <v>26</v>
      </c>
      <c r="N402" s="851" t="str">
        <f>IF(M402="Y",1,IF(M402="T",0,IF(M402="Y/T","Belum diisi","Error")))</f>
        <v>Belum diisi</v>
      </c>
    </row>
    <row r="403" spans="2:14" ht="15.75">
      <c r="B403" s="837"/>
      <c r="C403" s="840"/>
      <c r="D403" s="858"/>
      <c r="E403" s="855"/>
      <c r="F403" s="549">
        <v>2</v>
      </c>
      <c r="G403" s="550"/>
      <c r="H403" s="598" t="str">
        <f t="shared" si="8"/>
        <v>Belum Diisi</v>
      </c>
      <c r="I403" s="592" t="s">
        <v>26</v>
      </c>
      <c r="J403" s="593" t="str">
        <f>IF($D$402="Y/T","Isi Sasaran",IF($E$402=0,0,IF(I403="Y",1,IF(I403="T",0,"Isi Dulu"))))</f>
        <v>Isi Sasaran</v>
      </c>
      <c r="K403" s="592" t="s">
        <v>26</v>
      </c>
      <c r="L403" s="593" t="str">
        <f>IF($D$402="Y/T","Isi Sasaran",IF($E$402=0,0,IF(K403="Y",1,IF(K403="T",0,"Isi Dulu"))))</f>
        <v>Isi Sasaran</v>
      </c>
      <c r="M403" s="849"/>
      <c r="N403" s="852"/>
    </row>
    <row r="404" spans="2:14" ht="15.75">
      <c r="B404" s="837"/>
      <c r="C404" s="840"/>
      <c r="D404" s="858"/>
      <c r="E404" s="855"/>
      <c r="F404" s="549">
        <v>3</v>
      </c>
      <c r="G404" s="550"/>
      <c r="H404" s="598" t="str">
        <f t="shared" si="8"/>
        <v>Belum Diisi</v>
      </c>
      <c r="I404" s="592" t="s">
        <v>26</v>
      </c>
      <c r="J404" s="593" t="str">
        <f>IF($D$402="Y/T","Isi Sasaran",IF($E$402=0,0,IF(I404="Y",1,IF(I404="T",0,"Isi Dulu"))))</f>
        <v>Isi Sasaran</v>
      </c>
      <c r="K404" s="592" t="s">
        <v>26</v>
      </c>
      <c r="L404" s="593" t="str">
        <f>IF($D$402="Y/T","Isi Sasaran",IF($E$402=0,0,IF(K404="Y",1,IF(K404="T",0,"Isi Dulu"))))</f>
        <v>Isi Sasaran</v>
      </c>
      <c r="M404" s="849"/>
      <c r="N404" s="852"/>
    </row>
    <row r="405" spans="2:14" ht="15.75">
      <c r="B405" s="837"/>
      <c r="C405" s="840"/>
      <c r="D405" s="858"/>
      <c r="E405" s="855"/>
      <c r="F405" s="549">
        <v>4</v>
      </c>
      <c r="G405" s="550"/>
      <c r="H405" s="598" t="str">
        <f t="shared" si="8"/>
        <v>Belum Diisi</v>
      </c>
      <c r="I405" s="592" t="s">
        <v>26</v>
      </c>
      <c r="J405" s="593" t="str">
        <f>IF($D$402="Y/T","Isi Sasaran",IF($E$402=0,0,IF(I405="Y",1,IF(I405="T",0,"Isi Dulu"))))</f>
        <v>Isi Sasaran</v>
      </c>
      <c r="K405" s="592" t="s">
        <v>26</v>
      </c>
      <c r="L405" s="593" t="str">
        <f>IF($D$402="Y/T","Isi Sasaran",IF($E$402=0,0,IF(K405="Y",1,IF(K405="T",0,"Isi Dulu"))))</f>
        <v>Isi Sasaran</v>
      </c>
      <c r="M405" s="849"/>
      <c r="N405" s="852"/>
    </row>
    <row r="406" spans="2:14" ht="15.75">
      <c r="B406" s="838"/>
      <c r="C406" s="841"/>
      <c r="D406" s="859"/>
      <c r="E406" s="856"/>
      <c r="F406" s="569">
        <v>5</v>
      </c>
      <c r="G406" s="570"/>
      <c r="H406" s="599" t="str">
        <f t="shared" si="8"/>
        <v>Belum Diisi</v>
      </c>
      <c r="I406" s="595" t="s">
        <v>26</v>
      </c>
      <c r="J406" s="596" t="str">
        <f>IF($D$402="Y/T","Isi Sasaran",IF($E$402=0,0,IF(I406="Y",1,IF(I406="T",0,"Isi Dulu"))))</f>
        <v>Isi Sasaran</v>
      </c>
      <c r="K406" s="595" t="s">
        <v>26</v>
      </c>
      <c r="L406" s="596" t="str">
        <f>IF($D$402="Y/T","Isi Sasaran",IF($E$402=0,0,IF(K406="Y",1,IF(K406="T",0,"Isi Dulu"))))</f>
        <v>Isi Sasaran</v>
      </c>
      <c r="M406" s="850"/>
      <c r="N406" s="853"/>
    </row>
    <row r="407" spans="2:14" ht="15.75">
      <c r="B407" s="836">
        <v>20</v>
      </c>
      <c r="C407" s="839"/>
      <c r="D407" s="857" t="s">
        <v>26</v>
      </c>
      <c r="E407" s="854" t="str">
        <f>IF(D407="Y",1,IF(D407="T",0,IF(D407="Y/T","Belum diisi","Error")))</f>
        <v>Belum diisi</v>
      </c>
      <c r="F407" s="528">
        <v>1</v>
      </c>
      <c r="G407" s="529"/>
      <c r="H407" s="600" t="str">
        <f t="shared" si="8"/>
        <v>Belum Diisi</v>
      </c>
      <c r="I407" s="590" t="s">
        <v>26</v>
      </c>
      <c r="J407" s="591" t="str">
        <f>IF($D$407="Y/T","Isi Sasaran",IF($E$407=0,0,IF(I407="Y",1,IF(I407="T",0,"Isi Dulu"))))</f>
        <v>Isi Sasaran</v>
      </c>
      <c r="K407" s="590" t="s">
        <v>26</v>
      </c>
      <c r="L407" s="591" t="str">
        <f>IF($D$407="Y/T","Isi Sasaran",IF($E$407=0,0,IF(K407="Y",1,IF(K407="T",0,"Isi Dulu"))))</f>
        <v>Isi Sasaran</v>
      </c>
      <c r="M407" s="848" t="s">
        <v>26</v>
      </c>
      <c r="N407" s="851" t="str">
        <f>IF(M407="Y",1,IF(M407="T",0,IF(M407="Y/T","Belum diisi","Error")))</f>
        <v>Belum diisi</v>
      </c>
    </row>
    <row r="408" spans="2:14" ht="15.75">
      <c r="B408" s="837"/>
      <c r="C408" s="840"/>
      <c r="D408" s="858"/>
      <c r="E408" s="855"/>
      <c r="F408" s="549">
        <v>2</v>
      </c>
      <c r="G408" s="550"/>
      <c r="H408" s="598" t="str">
        <f t="shared" si="8"/>
        <v>Belum Diisi</v>
      </c>
      <c r="I408" s="592" t="s">
        <v>26</v>
      </c>
      <c r="J408" s="593" t="str">
        <f>IF($D$407="Y/T","Isi Sasaran",IF($E$407=0,0,IF(I408="Y",1,IF(I408="T",0,"Isi Dulu"))))</f>
        <v>Isi Sasaran</v>
      </c>
      <c r="K408" s="592" t="s">
        <v>26</v>
      </c>
      <c r="L408" s="593" t="str">
        <f>IF($D$407="Y/T","Isi Sasaran",IF($E$407=0,0,IF(K408="Y",1,IF(K408="T",0,"Isi Dulu"))))</f>
        <v>Isi Sasaran</v>
      </c>
      <c r="M408" s="849"/>
      <c r="N408" s="852"/>
    </row>
    <row r="409" spans="2:14" ht="15.75">
      <c r="B409" s="837"/>
      <c r="C409" s="840"/>
      <c r="D409" s="858"/>
      <c r="E409" s="855"/>
      <c r="F409" s="549">
        <v>3</v>
      </c>
      <c r="G409" s="550"/>
      <c r="H409" s="598" t="str">
        <f t="shared" si="8"/>
        <v>Belum Diisi</v>
      </c>
      <c r="I409" s="592" t="s">
        <v>26</v>
      </c>
      <c r="J409" s="593" t="str">
        <f>IF($D$407="Y/T","Isi Sasaran",IF($E$407=0,0,IF(I409="Y",1,IF(I409="T",0,"Isi Dulu"))))</f>
        <v>Isi Sasaran</v>
      </c>
      <c r="K409" s="592" t="s">
        <v>26</v>
      </c>
      <c r="L409" s="593" t="str">
        <f>IF($D$407="Y/T","Isi Sasaran",IF($E$407=0,0,IF(K409="Y",1,IF(K409="T",0,"Isi Dulu"))))</f>
        <v>Isi Sasaran</v>
      </c>
      <c r="M409" s="849"/>
      <c r="N409" s="852"/>
    </row>
    <row r="410" spans="2:14" ht="15.75">
      <c r="B410" s="837"/>
      <c r="C410" s="840"/>
      <c r="D410" s="858"/>
      <c r="E410" s="855"/>
      <c r="F410" s="549">
        <v>4</v>
      </c>
      <c r="G410" s="550"/>
      <c r="H410" s="598" t="str">
        <f t="shared" si="8"/>
        <v>Belum Diisi</v>
      </c>
      <c r="I410" s="592" t="s">
        <v>26</v>
      </c>
      <c r="J410" s="593" t="str">
        <f>IF($D$407="Y/T","Isi Sasaran",IF($E$407=0,0,IF(I410="Y",1,IF(I410="T",0,"Isi Dulu"))))</f>
        <v>Isi Sasaran</v>
      </c>
      <c r="K410" s="592" t="s">
        <v>26</v>
      </c>
      <c r="L410" s="593" t="str">
        <f>IF($D$407="Y/T","Isi Sasaran",IF($E$407=0,0,IF(K410="Y",1,IF(K410="T",0,"Isi Dulu"))))</f>
        <v>Isi Sasaran</v>
      </c>
      <c r="M410" s="849"/>
      <c r="N410" s="852"/>
    </row>
    <row r="411" spans="2:14" ht="15.75">
      <c r="B411" s="838"/>
      <c r="C411" s="841"/>
      <c r="D411" s="859"/>
      <c r="E411" s="856"/>
      <c r="F411" s="569">
        <v>5</v>
      </c>
      <c r="G411" s="570"/>
      <c r="H411" s="599" t="str">
        <f t="shared" si="8"/>
        <v>Belum Diisi</v>
      </c>
      <c r="I411" s="595" t="s">
        <v>26</v>
      </c>
      <c r="J411" s="596" t="str">
        <f>IF($D$407="Y/T","Isi Sasaran",IF($E$407=0,0,IF(I411="Y",1,IF(I411="T",0,"Isi Dulu"))))</f>
        <v>Isi Sasaran</v>
      </c>
      <c r="K411" s="595" t="s">
        <v>26</v>
      </c>
      <c r="L411" s="596" t="str">
        <f>IF($D$407="Y/T","Isi Sasaran",IF($E$407=0,0,IF(K411="Y",1,IF(K411="T",0,"Isi Dulu"))))</f>
        <v>Isi Sasaran</v>
      </c>
      <c r="M411" s="850"/>
      <c r="N411" s="853"/>
    </row>
    <row r="412" spans="2:14" ht="15.75">
      <c r="B412" s="580"/>
      <c r="C412" s="581"/>
      <c r="D412" s="582"/>
      <c r="E412" s="602">
        <f>AVERAGE(E312:E411)</f>
        <v>1</v>
      </c>
      <c r="F412" s="583"/>
      <c r="G412" s="583"/>
      <c r="H412" s="602">
        <f>(IF($D312="Y/T",0,AVERAGE(H312:H316))+IF($D317="Y/T",0,AVERAGE(H317:H321))+IF($D322="Y/T",0,AVERAGE(H322:H326))+IF($D327="Y/T",0,AVERAGE(H327:H331))+IF($D332="Y/T",0,AVERAGE(H332:H336))+IF($D337="Y/T",0,AVERAGE(H337:H341))+IF($D342="Y/T",0,AVERAGE(H342:H346))+IF($D347="Y/T",0,AVERAGE(H347:H351))+IF($D352="Y/T",0,AVERAGE(H352:H356))+IF($D357="Y/T",0,AVERAGE(H357:H361))+IF($D362="Y/T",0,AVERAGE(H362:H366))+IF($D367="Y/T",0,AVERAGE(H367:H371))+IF($D372="Y/T",0,AVERAGE(H372:H376))+IF($D377="Y/T",0,AVERAGE(H377:H381))+IF($D382="Y/T",0,AVERAGE(H382:H386))+IF($D387="Y/T",0,AVERAGE(H387:H391))+IF($D392="Y/T",0,AVERAGE(H392:H396))+IF($D397="Y/T",0,AVERAGE(H397:H401))+IF($D402="Y/T",0,AVERAGE(H402:H406))+IF($D407="Y/T",0,AVERAGE(H407:H411)))/(COUNTIF($D312:$D411,"Y")+COUNTIF($D312:$D411,"T"))</f>
        <v>1</v>
      </c>
      <c r="I412" s="582"/>
      <c r="J412" s="602">
        <f>(IF($D312="Y/T",0,AVERAGE(J312:J316))+IF($D317="Y/T",0,AVERAGE(J317:J321))+IF($D322="Y/T",0,AVERAGE(J322:J326))+IF($D327="Y/T",0,AVERAGE(J327:J331))+IF($D332="Y/T",0,AVERAGE(J332:J336))+IF($D337="Y/T",0,AVERAGE(J337:J341))+IF($D342="Y/T",0,AVERAGE(J342:J346))+IF($D347="Y/T",0,AVERAGE(J347:J351))+IF($D352="Y/T",0,AVERAGE(J352:J356))+IF($D357="Y/T",0,AVERAGE(J357:J361))+IF($D362="Y/T",0,AVERAGE(J362:J366))+IF($D367="Y/T",0,AVERAGE(J367:J371))+IF($D372="Y/T",0,AVERAGE(J372:J376))+IF($D377="Y/T",0,AVERAGE(J377:J381))+IF($D382="Y/T",0,AVERAGE(J382:J386))+IF($D387="Y/T",0,AVERAGE(J387:J391))+IF($D392="Y/T",0,AVERAGE(J392:J396))+IF($D397="Y/T",0,AVERAGE(J397:J401))+IF($D402="Y/T",0,AVERAGE(J402:J406))+IF($D407="Y/T",0,AVERAGE(J407:J411)))/(COUNTIF($D312:$D411,"Y")+COUNTIF($D312:$D411,"T"))</f>
        <v>1</v>
      </c>
      <c r="K412" s="582"/>
      <c r="L412" s="602">
        <f>(IF($D312="Y/T",0,AVERAGE(L312:L316))+IF($D317="Y/T",0,AVERAGE(L317:L321))+IF($D322="Y/T",0,AVERAGE(L322:L326))+IF($D327="Y/T",0,AVERAGE(L327:L331))+IF($D332="Y/T",0,AVERAGE(L332:L336))+IF($D337="Y/T",0,AVERAGE(L337:L341))+IF($D342="Y/T",0,AVERAGE(L342:L346))+IF($D347="Y/T",0,AVERAGE(L347:L351))+IF($D352="Y/T",0,AVERAGE(L352:L356))+IF($D357="Y/T",0,AVERAGE(L357:L361))+IF($D362="Y/T",0,AVERAGE(L362:L366))+IF($D367="Y/T",0,AVERAGE(L367:L371))+IF($D372="Y/T",0,AVERAGE(L372:L376))+IF($D377="Y/T",0,AVERAGE(L377:L381))+IF($D382="Y/T",0,AVERAGE(L382:L386))+IF($D387="Y/T",0,AVERAGE(L387:L391))+IF($D392="Y/T",0,AVERAGE(L392:L396))+IF($D397="Y/T",0,AVERAGE(L397:L401))+IF($D402="Y/T",0,AVERAGE(L402:L406))+IF($D407="Y/T",0,AVERAGE(L407:L411)))/(COUNTIF($D312:$D411,"Y")+COUNTIF($D312:$D411,"T"))</f>
        <v>1</v>
      </c>
      <c r="M412" s="606"/>
      <c r="N412" s="602">
        <f>AVERAGE(N312:N411)</f>
        <v>1</v>
      </c>
    </row>
  </sheetData>
  <mergeCells count="496">
    <mergeCell ref="B1:N1"/>
    <mergeCell ref="C6:C10"/>
    <mergeCell ref="N16:N20"/>
    <mergeCell ref="D36:D40"/>
    <mergeCell ref="C21:C25"/>
    <mergeCell ref="E36:E40"/>
    <mergeCell ref="N36:N40"/>
    <mergeCell ref="B36:B40"/>
    <mergeCell ref="N21:N25"/>
    <mergeCell ref="D11:D15"/>
    <mergeCell ref="C36:C40"/>
    <mergeCell ref="N31:N35"/>
    <mergeCell ref="C16:C20"/>
    <mergeCell ref="M36:M40"/>
    <mergeCell ref="D21:D25"/>
    <mergeCell ref="E26:E30"/>
    <mergeCell ref="C3:C4"/>
    <mergeCell ref="N11:N15"/>
    <mergeCell ref="G3:G4"/>
    <mergeCell ref="F3:F4"/>
    <mergeCell ref="D3:E4"/>
    <mergeCell ref="B3:B4"/>
    <mergeCell ref="B118:B122"/>
    <mergeCell ref="N108:N112"/>
    <mergeCell ref="D91:D95"/>
    <mergeCell ref="B113:B117"/>
    <mergeCell ref="M118:M122"/>
    <mergeCell ref="E128:E132"/>
    <mergeCell ref="M128:M132"/>
    <mergeCell ref="C118:C122"/>
    <mergeCell ref="B128:B132"/>
    <mergeCell ref="D128:D132"/>
    <mergeCell ref="E118:E122"/>
    <mergeCell ref="D118:D122"/>
    <mergeCell ref="N128:N132"/>
    <mergeCell ref="N113:N117"/>
    <mergeCell ref="D101:D105"/>
    <mergeCell ref="C108:C112"/>
    <mergeCell ref="E108:E112"/>
    <mergeCell ref="D108:D112"/>
    <mergeCell ref="E113:E117"/>
    <mergeCell ref="C113:C117"/>
    <mergeCell ref="B96:B100"/>
    <mergeCell ref="E96:E100"/>
    <mergeCell ref="D96:D100"/>
    <mergeCell ref="B107:J107"/>
    <mergeCell ref="N215:N219"/>
    <mergeCell ref="E138:E142"/>
    <mergeCell ref="M138:M142"/>
    <mergeCell ref="C123:C127"/>
    <mergeCell ref="N138:N142"/>
    <mergeCell ref="D158:D162"/>
    <mergeCell ref="B148:B152"/>
    <mergeCell ref="B158:B162"/>
    <mergeCell ref="N148:N152"/>
    <mergeCell ref="D133:D137"/>
    <mergeCell ref="C158:C162"/>
    <mergeCell ref="M148:M152"/>
    <mergeCell ref="E158:E162"/>
    <mergeCell ref="C148:C152"/>
    <mergeCell ref="D148:D152"/>
    <mergeCell ref="E148:E152"/>
    <mergeCell ref="M158:M162"/>
    <mergeCell ref="N133:N137"/>
    <mergeCell ref="B138:B142"/>
    <mergeCell ref="D138:D142"/>
    <mergeCell ref="N158:N162"/>
    <mergeCell ref="M173:M177"/>
    <mergeCell ref="B173:B177"/>
    <mergeCell ref="C198:C202"/>
    <mergeCell ref="M96:M100"/>
    <mergeCell ref="C128:C132"/>
    <mergeCell ref="N118:N122"/>
    <mergeCell ref="B342:B346"/>
    <mergeCell ref="N332:N336"/>
    <mergeCell ref="C322:C326"/>
    <mergeCell ref="C285:C289"/>
    <mergeCell ref="E270:E274"/>
    <mergeCell ref="M285:M289"/>
    <mergeCell ref="E285:E289"/>
    <mergeCell ref="D270:D274"/>
    <mergeCell ref="D275:D279"/>
    <mergeCell ref="B295:B299"/>
    <mergeCell ref="B305:B309"/>
    <mergeCell ref="D285:D289"/>
    <mergeCell ref="D342:D346"/>
    <mergeCell ref="C332:C336"/>
    <mergeCell ref="B332:B336"/>
    <mergeCell ref="M322:M326"/>
    <mergeCell ref="E332:E336"/>
    <mergeCell ref="D322:D326"/>
    <mergeCell ref="E312:E316"/>
    <mergeCell ref="M332:M336"/>
    <mergeCell ref="N270:N274"/>
    <mergeCell ref="D305:D309"/>
    <mergeCell ref="B317:B321"/>
    <mergeCell ref="B327:B331"/>
    <mergeCell ref="B352:B356"/>
    <mergeCell ref="M342:M346"/>
    <mergeCell ref="D332:D336"/>
    <mergeCell ref="C342:C346"/>
    <mergeCell ref="B362:B366"/>
    <mergeCell ref="N295:N299"/>
    <mergeCell ref="C312:C316"/>
    <mergeCell ref="B311:N311"/>
    <mergeCell ref="D312:D316"/>
    <mergeCell ref="C362:C366"/>
    <mergeCell ref="M352:M356"/>
    <mergeCell ref="N362:N366"/>
    <mergeCell ref="M362:M366"/>
    <mergeCell ref="E362:E366"/>
    <mergeCell ref="D352:D356"/>
    <mergeCell ref="E352:E356"/>
    <mergeCell ref="M305:M309"/>
    <mergeCell ref="B312:B316"/>
    <mergeCell ref="C305:C309"/>
    <mergeCell ref="M312:M316"/>
    <mergeCell ref="E322:E326"/>
    <mergeCell ref="N312:N316"/>
    <mergeCell ref="B322:B326"/>
    <mergeCell ref="N322:N326"/>
    <mergeCell ref="C352:C356"/>
    <mergeCell ref="N352:N356"/>
    <mergeCell ref="E342:E346"/>
    <mergeCell ref="N342:N346"/>
    <mergeCell ref="D362:D366"/>
    <mergeCell ref="B2:N2"/>
    <mergeCell ref="D6:D10"/>
    <mergeCell ref="B11:B15"/>
    <mergeCell ref="M46:M50"/>
    <mergeCell ref="N46:N50"/>
    <mergeCell ref="E31:E35"/>
    <mergeCell ref="B46:B50"/>
    <mergeCell ref="E46:E50"/>
    <mergeCell ref="D46:D50"/>
    <mergeCell ref="C46:C50"/>
    <mergeCell ref="C41:C45"/>
    <mergeCell ref="C51:C55"/>
    <mergeCell ref="N56:N60"/>
    <mergeCell ref="B66:B70"/>
    <mergeCell ref="M113:M117"/>
    <mergeCell ref="C138:C142"/>
    <mergeCell ref="B101:B105"/>
    <mergeCell ref="N91:N95"/>
    <mergeCell ref="D86:D90"/>
    <mergeCell ref="M163:M167"/>
    <mergeCell ref="D168:D172"/>
    <mergeCell ref="C163:C167"/>
    <mergeCell ref="N168:N172"/>
    <mergeCell ref="D163:D167"/>
    <mergeCell ref="C96:C100"/>
    <mergeCell ref="M123:M127"/>
    <mergeCell ref="B123:B127"/>
    <mergeCell ref="E143:E147"/>
    <mergeCell ref="N163:N167"/>
    <mergeCell ref="N96:N100"/>
    <mergeCell ref="D113:D117"/>
    <mergeCell ref="B108:B112"/>
    <mergeCell ref="E168:E172"/>
    <mergeCell ref="E163:E167"/>
    <mergeCell ref="M133:M137"/>
    <mergeCell ref="C143:C147"/>
    <mergeCell ref="D123:D127"/>
    <mergeCell ref="B133:B137"/>
    <mergeCell ref="C91:C95"/>
    <mergeCell ref="M91:M95"/>
    <mergeCell ref="N372:N376"/>
    <mergeCell ref="C392:C396"/>
    <mergeCell ref="D372:D376"/>
    <mergeCell ref="E382:E386"/>
    <mergeCell ref="M382:M386"/>
    <mergeCell ref="C382:C386"/>
    <mergeCell ref="C372:C376"/>
    <mergeCell ref="E357:E361"/>
    <mergeCell ref="M372:M376"/>
    <mergeCell ref="E372:E376"/>
    <mergeCell ref="D357:D361"/>
    <mergeCell ref="N392:N396"/>
    <mergeCell ref="E367:E371"/>
    <mergeCell ref="N387:N391"/>
    <mergeCell ref="N367:N371"/>
    <mergeCell ref="B407:B411"/>
    <mergeCell ref="M397:M401"/>
    <mergeCell ref="D407:D411"/>
    <mergeCell ref="E397:E401"/>
    <mergeCell ref="D387:D391"/>
    <mergeCell ref="E407:E411"/>
    <mergeCell ref="M407:M411"/>
    <mergeCell ref="C402:C406"/>
    <mergeCell ref="M392:M396"/>
    <mergeCell ref="M402:M406"/>
    <mergeCell ref="E402:E406"/>
    <mergeCell ref="D392:D396"/>
    <mergeCell ref="E392:E396"/>
    <mergeCell ref="D402:D406"/>
    <mergeCell ref="B392:B396"/>
    <mergeCell ref="B402:B406"/>
    <mergeCell ref="B397:B401"/>
    <mergeCell ref="B387:B391"/>
    <mergeCell ref="C387:C391"/>
    <mergeCell ref="B347:B351"/>
    <mergeCell ref="M337:M341"/>
    <mergeCell ref="E327:E331"/>
    <mergeCell ref="D327:D331"/>
    <mergeCell ref="C337:C341"/>
    <mergeCell ref="B357:B361"/>
    <mergeCell ref="B382:B386"/>
    <mergeCell ref="N382:N386"/>
    <mergeCell ref="C317:C321"/>
    <mergeCell ref="B372:B376"/>
    <mergeCell ref="M367:M371"/>
    <mergeCell ref="E347:E351"/>
    <mergeCell ref="C357:C361"/>
    <mergeCell ref="M347:M351"/>
    <mergeCell ref="E337:E341"/>
    <mergeCell ref="N357:N361"/>
    <mergeCell ref="B367:B371"/>
    <mergeCell ref="M327:M331"/>
    <mergeCell ref="C347:C351"/>
    <mergeCell ref="N347:N351"/>
    <mergeCell ref="N377:N381"/>
    <mergeCell ref="D367:D371"/>
    <mergeCell ref="D377:D381"/>
    <mergeCell ref="M377:M381"/>
    <mergeCell ref="B300:B304"/>
    <mergeCell ref="M260:M264"/>
    <mergeCell ref="C280:C284"/>
    <mergeCell ref="B270:B274"/>
    <mergeCell ref="B235:B239"/>
    <mergeCell ref="N225:N229"/>
    <mergeCell ref="D215:D219"/>
    <mergeCell ref="B230:B234"/>
    <mergeCell ref="N230:N234"/>
    <mergeCell ref="C245:C249"/>
    <mergeCell ref="D230:D234"/>
    <mergeCell ref="C225:C229"/>
    <mergeCell ref="M230:M234"/>
    <mergeCell ref="D255:D259"/>
    <mergeCell ref="B250:B254"/>
    <mergeCell ref="C270:C274"/>
    <mergeCell ref="C295:C299"/>
    <mergeCell ref="N285:N289"/>
    <mergeCell ref="M300:M304"/>
    <mergeCell ref="D295:D299"/>
    <mergeCell ref="N300:N304"/>
    <mergeCell ref="C230:C234"/>
    <mergeCell ref="N235:N239"/>
    <mergeCell ref="C275:C279"/>
    <mergeCell ref="N260:N264"/>
    <mergeCell ref="D250:D254"/>
    <mergeCell ref="M275:M279"/>
    <mergeCell ref="D290:D294"/>
    <mergeCell ref="B280:B284"/>
    <mergeCell ref="E290:E294"/>
    <mergeCell ref="E280:E284"/>
    <mergeCell ref="D280:D284"/>
    <mergeCell ref="M290:M294"/>
    <mergeCell ref="N290:N294"/>
    <mergeCell ref="B290:B294"/>
    <mergeCell ref="N280:N284"/>
    <mergeCell ref="D265:D269"/>
    <mergeCell ref="C290:C294"/>
    <mergeCell ref="M280:M284"/>
    <mergeCell ref="E265:E269"/>
    <mergeCell ref="B285:B289"/>
    <mergeCell ref="M270:M274"/>
    <mergeCell ref="N275:N279"/>
    <mergeCell ref="B255:B259"/>
    <mergeCell ref="N265:N269"/>
    <mergeCell ref="E250:E254"/>
    <mergeCell ref="M265:M269"/>
    <mergeCell ref="N250:N254"/>
    <mergeCell ref="C265:C269"/>
    <mergeCell ref="C255:C259"/>
    <mergeCell ref="C250:C254"/>
    <mergeCell ref="E260:E264"/>
    <mergeCell ref="E193:E197"/>
    <mergeCell ref="B209:N209"/>
    <mergeCell ref="C220:C224"/>
    <mergeCell ref="M220:M224"/>
    <mergeCell ref="D210:D214"/>
    <mergeCell ref="E220:E224"/>
    <mergeCell ref="C210:C214"/>
    <mergeCell ref="E210:E214"/>
    <mergeCell ref="N220:N224"/>
    <mergeCell ref="C235:C239"/>
    <mergeCell ref="M225:M229"/>
    <mergeCell ref="E215:E219"/>
    <mergeCell ref="M235:M239"/>
    <mergeCell ref="N255:N259"/>
    <mergeCell ref="N203:N207"/>
    <mergeCell ref="D225:D229"/>
    <mergeCell ref="C215:C219"/>
    <mergeCell ref="E245:E249"/>
    <mergeCell ref="B265:B269"/>
    <mergeCell ref="N210:N214"/>
    <mergeCell ref="N193:N197"/>
    <mergeCell ref="C173:C177"/>
    <mergeCell ref="M183:M187"/>
    <mergeCell ref="B198:B202"/>
    <mergeCell ref="E183:E187"/>
    <mergeCell ref="N188:N192"/>
    <mergeCell ref="D178:D182"/>
    <mergeCell ref="E173:E177"/>
    <mergeCell ref="B193:B197"/>
    <mergeCell ref="C183:C187"/>
    <mergeCell ref="B188:B192"/>
    <mergeCell ref="N178:N182"/>
    <mergeCell ref="M178:M182"/>
    <mergeCell ref="B178:B182"/>
    <mergeCell ref="D183:D187"/>
    <mergeCell ref="N407:N411"/>
    <mergeCell ref="M295:M299"/>
    <mergeCell ref="D317:D321"/>
    <mergeCell ref="C300:C304"/>
    <mergeCell ref="E317:E321"/>
    <mergeCell ref="E305:E309"/>
    <mergeCell ref="N317:N321"/>
    <mergeCell ref="D337:D341"/>
    <mergeCell ref="C327:C331"/>
    <mergeCell ref="N337:N341"/>
    <mergeCell ref="N305:N309"/>
    <mergeCell ref="E295:E299"/>
    <mergeCell ref="D300:D304"/>
    <mergeCell ref="N397:N401"/>
    <mergeCell ref="C407:C411"/>
    <mergeCell ref="D397:D401"/>
    <mergeCell ref="C397:C401"/>
    <mergeCell ref="E377:E381"/>
    <mergeCell ref="M387:M391"/>
    <mergeCell ref="N402:N406"/>
    <mergeCell ref="D347:D351"/>
    <mergeCell ref="M357:M361"/>
    <mergeCell ref="D382:D386"/>
    <mergeCell ref="C367:C371"/>
    <mergeCell ref="B377:B381"/>
    <mergeCell ref="E387:E391"/>
    <mergeCell ref="C377:C381"/>
    <mergeCell ref="B240:B244"/>
    <mergeCell ref="M250:M254"/>
    <mergeCell ref="E255:E259"/>
    <mergeCell ref="N153:N157"/>
    <mergeCell ref="C168:C172"/>
    <mergeCell ref="B163:B167"/>
    <mergeCell ref="B245:B249"/>
    <mergeCell ref="E230:E234"/>
    <mergeCell ref="N245:N249"/>
    <mergeCell ref="B220:B224"/>
    <mergeCell ref="M210:M214"/>
    <mergeCell ref="D173:D177"/>
    <mergeCell ref="C193:C197"/>
    <mergeCell ref="N173:N177"/>
    <mergeCell ref="D198:D202"/>
    <mergeCell ref="N198:N202"/>
    <mergeCell ref="M198:M202"/>
    <mergeCell ref="E198:E202"/>
    <mergeCell ref="D193:D197"/>
    <mergeCell ref="B183:B187"/>
    <mergeCell ref="N183:N187"/>
    <mergeCell ref="D66:D70"/>
    <mergeCell ref="D76:D80"/>
    <mergeCell ref="B86:B90"/>
    <mergeCell ref="C26:C30"/>
    <mergeCell ref="M51:M55"/>
    <mergeCell ref="C61:C65"/>
    <mergeCell ref="D61:D65"/>
    <mergeCell ref="E61:E65"/>
    <mergeCell ref="M61:M65"/>
    <mergeCell ref="M56:M60"/>
    <mergeCell ref="B56:B60"/>
    <mergeCell ref="D51:D55"/>
    <mergeCell ref="E51:E55"/>
    <mergeCell ref="C71:C75"/>
    <mergeCell ref="D81:D85"/>
    <mergeCell ref="E81:E85"/>
    <mergeCell ref="M71:M75"/>
    <mergeCell ref="B51:B55"/>
    <mergeCell ref="C81:C85"/>
    <mergeCell ref="M81:M85"/>
    <mergeCell ref="M41:M45"/>
    <mergeCell ref="C66:C70"/>
    <mergeCell ref="M86:M90"/>
    <mergeCell ref="N81:N85"/>
    <mergeCell ref="N41:N45"/>
    <mergeCell ref="D26:D30"/>
    <mergeCell ref="B41:B45"/>
    <mergeCell ref="I4:J4"/>
    <mergeCell ref="C31:C35"/>
    <mergeCell ref="B26:B30"/>
    <mergeCell ref="D31:D35"/>
    <mergeCell ref="N51:N55"/>
    <mergeCell ref="B61:B65"/>
    <mergeCell ref="N61:N65"/>
    <mergeCell ref="E41:E45"/>
    <mergeCell ref="M4:N4"/>
    <mergeCell ref="K4:L4"/>
    <mergeCell ref="B5:N5"/>
    <mergeCell ref="N66:N70"/>
    <mergeCell ref="C76:C80"/>
    <mergeCell ref="D56:D60"/>
    <mergeCell ref="E66:E70"/>
    <mergeCell ref="B21:B25"/>
    <mergeCell ref="H3:H4"/>
    <mergeCell ref="M11:M15"/>
    <mergeCell ref="I3:N3"/>
    <mergeCell ref="E76:E80"/>
    <mergeCell ref="N143:N147"/>
    <mergeCell ref="E133:E137"/>
    <mergeCell ref="M153:M157"/>
    <mergeCell ref="B153:B157"/>
    <mergeCell ref="D143:D147"/>
    <mergeCell ref="D153:D157"/>
    <mergeCell ref="E153:E157"/>
    <mergeCell ref="B6:B10"/>
    <mergeCell ref="N6:N10"/>
    <mergeCell ref="M6:M10"/>
    <mergeCell ref="E6:E10"/>
    <mergeCell ref="B91:B95"/>
    <mergeCell ref="M76:M80"/>
    <mergeCell ref="C56:C60"/>
    <mergeCell ref="M108:M112"/>
    <mergeCell ref="C133:C137"/>
    <mergeCell ref="N123:N127"/>
    <mergeCell ref="N86:N90"/>
    <mergeCell ref="N26:N30"/>
    <mergeCell ref="N101:N105"/>
    <mergeCell ref="D71:D75"/>
    <mergeCell ref="B71:B75"/>
    <mergeCell ref="N71:N75"/>
    <mergeCell ref="D41:D45"/>
    <mergeCell ref="B168:B172"/>
    <mergeCell ref="E188:E192"/>
    <mergeCell ref="M168:M172"/>
    <mergeCell ref="C11:C15"/>
    <mergeCell ref="M21:M25"/>
    <mergeCell ref="B16:B20"/>
    <mergeCell ref="E11:E15"/>
    <mergeCell ref="D16:D20"/>
    <mergeCell ref="E16:E20"/>
    <mergeCell ref="M16:M20"/>
    <mergeCell ref="M31:M35"/>
    <mergeCell ref="M66:M70"/>
    <mergeCell ref="E91:E95"/>
    <mergeCell ref="C86:C90"/>
    <mergeCell ref="M26:M30"/>
    <mergeCell ref="B31:B35"/>
    <mergeCell ref="E21:E25"/>
    <mergeCell ref="C101:C105"/>
    <mergeCell ref="E86:E90"/>
    <mergeCell ref="M101:M105"/>
    <mergeCell ref="E101:E105"/>
    <mergeCell ref="M143:M147"/>
    <mergeCell ref="E71:E75"/>
    <mergeCell ref="B81:B85"/>
    <mergeCell ref="D245:D249"/>
    <mergeCell ref="C240:C244"/>
    <mergeCell ref="D240:D244"/>
    <mergeCell ref="E240:E244"/>
    <mergeCell ref="D235:D239"/>
    <mergeCell ref="M245:M249"/>
    <mergeCell ref="D188:D192"/>
    <mergeCell ref="M215:M219"/>
    <mergeCell ref="B225:B229"/>
    <mergeCell ref="E235:E239"/>
    <mergeCell ref="E225:E229"/>
    <mergeCell ref="M193:M197"/>
    <mergeCell ref="D220:D224"/>
    <mergeCell ref="B210:B214"/>
    <mergeCell ref="C203:C207"/>
    <mergeCell ref="M203:M207"/>
    <mergeCell ref="E203:E207"/>
    <mergeCell ref="D203:D207"/>
    <mergeCell ref="B337:B341"/>
    <mergeCell ref="M317:M321"/>
    <mergeCell ref="N327:N331"/>
    <mergeCell ref="E300:E304"/>
    <mergeCell ref="D260:D264"/>
    <mergeCell ref="B260:B264"/>
    <mergeCell ref="B275:B279"/>
    <mergeCell ref="N76:N80"/>
    <mergeCell ref="E56:E60"/>
    <mergeCell ref="B76:B80"/>
    <mergeCell ref="E123:E127"/>
    <mergeCell ref="C153:C157"/>
    <mergeCell ref="B143:B147"/>
    <mergeCell ref="M255:M259"/>
    <mergeCell ref="E275:E279"/>
    <mergeCell ref="C260:C264"/>
    <mergeCell ref="M240:M244"/>
    <mergeCell ref="B203:B207"/>
    <mergeCell ref="M188:M192"/>
    <mergeCell ref="C188:C192"/>
    <mergeCell ref="E178:E182"/>
    <mergeCell ref="C178:C182"/>
    <mergeCell ref="B215:B219"/>
    <mergeCell ref="N240:N244"/>
  </mergeCells>
  <dataValidations count="92">
    <dataValidation type="list" allowBlank="1" showInputMessage="1" showErrorMessage="1" sqref="D11">
      <formula1>"Y,T,Y/T"</formula1>
    </dataValidation>
    <dataValidation type="list" allowBlank="1" showInputMessage="1" showErrorMessage="1" sqref="D46">
      <formula1>"Y,T,Y/T"</formula1>
    </dataValidation>
    <dataValidation type="list" allowBlank="1" showInputMessage="1" showErrorMessage="1" sqref="D36">
      <formula1>"Y,T,Y/T"</formula1>
    </dataValidation>
    <dataValidation type="list" allowBlank="1" showInputMessage="1" showErrorMessage="1" sqref="D26">
      <formula1>"Y,T,Y/T"</formula1>
    </dataValidation>
    <dataValidation type="list" allowBlank="1" showInputMessage="1" showErrorMessage="1" sqref="D6">
      <formula1>"Y,T,Y/T"</formula1>
    </dataValidation>
    <dataValidation type="list" allowBlank="1" showInputMessage="1" showErrorMessage="1" sqref="D153">
      <formula1>"Y,T,Y/T"</formula1>
    </dataValidation>
    <dataValidation type="list" allowBlank="1" showInputMessage="1" showErrorMessage="1" sqref="D210">
      <formula1>"Y,T,Y/T"</formula1>
    </dataValidation>
    <dataValidation type="list" allowBlank="1" showInputMessage="1" showErrorMessage="1" sqref="D31">
      <formula1>"Y,T,Y/T"</formula1>
    </dataValidation>
    <dataValidation type="list" allowBlank="1" showInputMessage="1" showErrorMessage="1" sqref="D96">
      <formula1>"Y,T,Y/T"</formula1>
    </dataValidation>
    <dataValidation type="list" allowBlank="1" showInputMessage="1" showErrorMessage="1" sqref="I108:I207">
      <formula1>"Y,T,Y/T"</formula1>
    </dataValidation>
    <dataValidation type="list" allowBlank="1" showInputMessage="1" showErrorMessage="1" sqref="K6:K105">
      <formula1>"Y,T,Y/T"</formula1>
    </dataValidation>
    <dataValidation type="list" allowBlank="1" showInputMessage="1" showErrorMessage="1" sqref="I6:I105">
      <formula1>"Y,T,Y/T"</formula1>
    </dataValidation>
    <dataValidation type="list" allowBlank="1" showInputMessage="1" showErrorMessage="1" sqref="M6:M105">
      <formula1>"Y,T,Y/T"</formula1>
    </dataValidation>
    <dataValidation type="list" allowBlank="1" showInputMessage="1" showErrorMessage="1" sqref="K210:K309">
      <formula1>"Y,T,Y/T"</formula1>
    </dataValidation>
    <dataValidation type="list" allowBlank="1" showInputMessage="1" showErrorMessage="1" sqref="I210:I309">
      <formula1>"Y,T,Y/T"</formula1>
    </dataValidation>
    <dataValidation type="list" allowBlank="1" showInputMessage="1" showErrorMessage="1" sqref="M312:M411">
      <formula1>"Y,T,Y/T"</formula1>
    </dataValidation>
    <dataValidation type="list" allowBlank="1" showInputMessage="1" showErrorMessage="1" sqref="D16">
      <formula1>"Y,T,Y/T"</formula1>
    </dataValidation>
    <dataValidation type="list" allowBlank="1" showInputMessage="1" showErrorMessage="1" sqref="D66">
      <formula1>"Y,T,Y/T"</formula1>
    </dataValidation>
    <dataValidation type="list" allowBlank="1" showInputMessage="1" showErrorMessage="1" sqref="D56">
      <formula1>"Y,T,Y/T"</formula1>
    </dataValidation>
    <dataValidation type="list" allowBlank="1" showInputMessage="1" showErrorMessage="1" sqref="D41">
      <formula1>"Y,T,Y/T"</formula1>
    </dataValidation>
    <dataValidation type="list" allowBlank="1" showInputMessage="1" showErrorMessage="1" sqref="D332">
      <formula1>"Y,T,Y/T"</formula1>
    </dataValidation>
    <dataValidation type="list" allowBlank="1" showInputMessage="1" showErrorMessage="1" sqref="D402">
      <formula1>"Y,T,Y/T"</formula1>
    </dataValidation>
    <dataValidation type="list" allowBlank="1" showInputMessage="1" showErrorMessage="1" sqref="D392">
      <formula1>"Y,T,Y/T"</formula1>
    </dataValidation>
    <dataValidation type="list" allowBlank="1" showInputMessage="1" showErrorMessage="1" sqref="D367">
      <formula1>"Y,T,Y/T"</formula1>
    </dataValidation>
    <dataValidation type="list" allowBlank="1" showInputMessage="1" showErrorMessage="1" sqref="I312:I411">
      <formula1>"Y,T,Y/T"</formula1>
    </dataValidation>
    <dataValidation type="list" allowBlank="1" showInputMessage="1" showErrorMessage="1" sqref="K312:K411">
      <formula1>"Y,T,Y/T"</formula1>
    </dataValidation>
    <dataValidation type="list" allowBlank="1" showInputMessage="1" showErrorMessage="1" sqref="D215">
      <formula1>"Y,T,Y/T"</formula1>
    </dataValidation>
    <dataValidation type="list" allowBlank="1" showInputMessage="1" showErrorMessage="1" sqref="D270">
      <formula1>"Y,T,Y/T"</formula1>
    </dataValidation>
    <dataValidation type="list" allowBlank="1" showInputMessage="1" showErrorMessage="1" sqref="D295">
      <formula1>"Y,T,Y/T"</formula1>
    </dataValidation>
    <dataValidation type="list" allowBlank="1" showInputMessage="1" showErrorMessage="1" sqref="D352">
      <formula1>"Y,T,Y/T"</formula1>
    </dataValidation>
    <dataValidation type="list" allowBlank="1" showInputMessage="1" showErrorMessage="1" sqref="D250">
      <formula1>"Y,T,Y/T"</formula1>
    </dataValidation>
    <dataValidation type="list" allowBlank="1" showInputMessage="1" showErrorMessage="1" sqref="D322">
      <formula1>"Y,T,Y/T"</formula1>
    </dataValidation>
    <dataValidation type="list" allowBlank="1" showInputMessage="1" showErrorMessage="1" sqref="D312">
      <formula1>"Y,T,Y/T"</formula1>
    </dataValidation>
    <dataValidation type="list" allowBlank="1" showInputMessage="1" showErrorMessage="1" sqref="D285">
      <formula1>"Y,T,Y/T"</formula1>
    </dataValidation>
    <dataValidation type="list" allowBlank="1" showInputMessage="1" showErrorMessage="1" sqref="D245">
      <formula1>"Y,T,Y/T"</formula1>
    </dataValidation>
    <dataValidation type="list" allowBlank="1" showInputMessage="1" showErrorMessage="1" sqref="D300">
      <formula1>"Y,T,Y/T"</formula1>
    </dataValidation>
    <dataValidation type="list" allowBlank="1" showInputMessage="1" showErrorMessage="1" sqref="D265">
      <formula1>"Y,T,Y/T"</formula1>
    </dataValidation>
    <dataValidation type="list" allowBlank="1" showInputMessage="1" showErrorMessage="1" sqref="D275">
      <formula1>"Y,T,Y/T"</formula1>
    </dataValidation>
    <dataValidation type="list" allowBlank="1" showInputMessage="1" showErrorMessage="1" sqref="D235">
      <formula1>"Y,T,Y/T"</formula1>
    </dataValidation>
    <dataValidation type="list" allowBlank="1" showInputMessage="1" showErrorMessage="1" sqref="D290">
      <formula1>"Y,T,Y/T"</formula1>
    </dataValidation>
    <dataValidation type="list" allowBlank="1" showInputMessage="1" showErrorMessage="1" sqref="D317">
      <formula1>"Y,T,Y/T"</formula1>
    </dataValidation>
    <dataValidation type="list" allowBlank="1" showInputMessage="1" showErrorMessage="1" sqref="D372">
      <formula1>"Y,T,Y/T"</formula1>
    </dataValidation>
    <dataValidation type="list" allowBlank="1" showInputMessage="1" showErrorMessage="1" sqref="D407">
      <formula1>"Y,T,Y/T"</formula1>
    </dataValidation>
    <dataValidation type="list" allowBlank="1" showInputMessage="1" showErrorMessage="1" sqref="D337">
      <formula1>"Y,T,Y/T"</formula1>
    </dataValidation>
    <dataValidation type="list" allowBlank="1" showInputMessage="1" showErrorMessage="1" sqref="D397">
      <formula1>"Y,T,Y/T"</formula1>
    </dataValidation>
    <dataValidation type="list" allowBlank="1" showInputMessage="1" showErrorMessage="1" sqref="D377">
      <formula1>"Y,T,Y/T"</formula1>
    </dataValidation>
    <dataValidation type="list" allowBlank="1" showInputMessage="1" showErrorMessage="1" sqref="D387">
      <formula1>"Y,T,Y/T"</formula1>
    </dataValidation>
    <dataValidation type="list" allowBlank="1" showInputMessage="1" showErrorMessage="1" sqref="D51">
      <formula1>"Y,T,Y/T"</formula1>
    </dataValidation>
    <dataValidation type="list" allowBlank="1" showInputMessage="1" showErrorMessage="1" sqref="K108:K207">
      <formula1>"Y,T,Y/T"</formula1>
    </dataValidation>
    <dataValidation type="list" allowBlank="1" showInputMessage="1" showErrorMessage="1" sqref="D91">
      <formula1>"Y,T,Y/T"</formula1>
    </dataValidation>
    <dataValidation type="list" allowBlank="1" showInputMessage="1" showErrorMessage="1" sqref="D81">
      <formula1>"Y,T,Y/T"</formula1>
    </dataValidation>
    <dataValidation type="list" allowBlank="1" showInputMessage="1" showErrorMessage="1" sqref="D76">
      <formula1>"Y,T,Y/T"</formula1>
    </dataValidation>
    <dataValidation type="list" allowBlank="1" showInputMessage="1" showErrorMessage="1" sqref="D71">
      <formula1>"Y,T,Y/T"</formula1>
    </dataValidation>
    <dataValidation type="list" allowBlank="1" showInputMessage="1" showErrorMessage="1" sqref="D101">
      <formula1>"Y,T,Y/T"</formula1>
    </dataValidation>
    <dataValidation type="list" allowBlank="1" showInputMessage="1" showErrorMessage="1" sqref="D21">
      <formula1>"Y,T,Y/T"</formula1>
    </dataValidation>
    <dataValidation type="list" allowBlank="1" showInputMessage="1" showErrorMessage="1" sqref="D138">
      <formula1>"Y,T,Y/T"</formula1>
    </dataValidation>
    <dataValidation type="list" allowBlank="1" showInputMessage="1" showErrorMessage="1" sqref="M108:M207">
      <formula1>"Y,T,Y/T"</formula1>
    </dataValidation>
    <dataValidation type="list" allowBlank="1" showInputMessage="1" showErrorMessage="1" sqref="D61">
      <formula1>"Y,T,Y/T"</formula1>
    </dataValidation>
    <dataValidation type="list" allowBlank="1" showInputMessage="1" showErrorMessage="1" sqref="M210:M309">
      <formula1>"Y,T,Y/T"</formula1>
    </dataValidation>
    <dataValidation type="list" allowBlank="1" showInputMessage="1" showErrorMessage="1" sqref="D163">
      <formula1>"Y,T,Y/T"</formula1>
    </dataValidation>
    <dataValidation type="list" allowBlank="1" showInputMessage="1" showErrorMessage="1" sqref="D220">
      <formula1>"Y,T,Y/T"</formula1>
    </dataValidation>
    <dataValidation type="list" allowBlank="1" showInputMessage="1" showErrorMessage="1" sqref="D183">
      <formula1>"Y,T,Y/T"</formula1>
    </dataValidation>
    <dataValidation type="list" allowBlank="1" showInputMessage="1" showErrorMessage="1" sqref="D193">
      <formula1>"Y,T,Y/T"</formula1>
    </dataValidation>
    <dataValidation type="list" allowBlank="1" showInputMessage="1" showErrorMessage="1" sqref="D327">
      <formula1>"Y,T,Y/T"</formula1>
    </dataValidation>
    <dataValidation type="list" allowBlank="1" showInputMessage="1" showErrorMessage="1" sqref="D382">
      <formula1>"Y,T,Y/T"</formula1>
    </dataValidation>
    <dataValidation type="list" allowBlank="1" showInputMessage="1" showErrorMessage="1" sqref="D347">
      <formula1>"Y,T,Y/T"</formula1>
    </dataValidation>
    <dataValidation type="list" allowBlank="1" showInputMessage="1" showErrorMessage="1" sqref="D357">
      <formula1>"Y,T,Y/T"</formula1>
    </dataValidation>
    <dataValidation type="list" allowBlank="1" showInputMessage="1" showErrorMessage="1" sqref="D143">
      <formula1>"Y,T,Y/T"</formula1>
    </dataValidation>
    <dataValidation type="list" allowBlank="1" showInputMessage="1" showErrorMessage="1" sqref="D198">
      <formula1>"Y,T,Y/T"</formula1>
    </dataValidation>
    <dataValidation type="list" allowBlank="1" showInputMessage="1" showErrorMessage="1" sqref="D305">
      <formula1>"Y,T,Y/T"</formula1>
    </dataValidation>
    <dataValidation type="list" allowBlank="1" showInputMessage="1" showErrorMessage="1" sqref="D362">
      <formula1>"Y,T,Y/T"</formula1>
    </dataValidation>
    <dataValidation type="list" allowBlank="1" showInputMessage="1" showErrorMessage="1" sqref="D118">
      <formula1>"Y,T,Y/T"</formula1>
    </dataValidation>
    <dataValidation type="list" allowBlank="1" showInputMessage="1" showErrorMessage="1" sqref="D178">
      <formula1>"Y,T,Y/T"</formula1>
    </dataValidation>
    <dataValidation type="list" allowBlank="1" showInputMessage="1" showErrorMessage="1" sqref="D255">
      <formula1>"Y,T,Y/T"</formula1>
    </dataValidation>
    <dataValidation type="list" allowBlank="1" showInputMessage="1" showErrorMessage="1" sqref="D342">
      <formula1>"Y,T,Y/T"</formula1>
    </dataValidation>
    <dataValidation type="list" allowBlank="1" showInputMessage="1" showErrorMessage="1" sqref="D113">
      <formula1>"Y,T,Y/T"</formula1>
    </dataValidation>
    <dataValidation type="list" allowBlank="1" showInputMessage="1" showErrorMessage="1" sqref="D158">
      <formula1>"Y,T,Y/T"</formula1>
    </dataValidation>
    <dataValidation type="list" allowBlank="1" showInputMessage="1" showErrorMessage="1" sqref="D133">
      <formula1>"Y,T,Y/T"</formula1>
    </dataValidation>
    <dataValidation type="list" allowBlank="1" showInputMessage="1" showErrorMessage="1" sqref="D123">
      <formula1>"Y,T,Y/T"</formula1>
    </dataValidation>
    <dataValidation type="list" allowBlank="1" showInputMessage="1" showErrorMessage="1" sqref="D108">
      <formula1>"Y,T,Y/T"</formula1>
    </dataValidation>
    <dataValidation type="list" allowBlank="1" showInputMessage="1" showErrorMessage="1" sqref="D225">
      <formula1>"Y,T,Y/T"</formula1>
    </dataValidation>
    <dataValidation type="list" allowBlank="1" showInputMessage="1" showErrorMessage="1" sqref="D280">
      <formula1>"Y,T,Y/T"</formula1>
    </dataValidation>
    <dataValidation type="list" allowBlank="1" showInputMessage="1" showErrorMessage="1" sqref="D128">
      <formula1>"Y,T,Y/T"</formula1>
    </dataValidation>
    <dataValidation type="list" allowBlank="1" showInputMessage="1" showErrorMessage="1" sqref="D188">
      <formula1>"Y,T,Y/T"</formula1>
    </dataValidation>
    <dataValidation type="list" allowBlank="1" showInputMessage="1" showErrorMessage="1" sqref="D168">
      <formula1>"Y,T,Y/T"</formula1>
    </dataValidation>
    <dataValidation type="list" allowBlank="1" showInputMessage="1" showErrorMessage="1" sqref="D240">
      <formula1>"Y,T,Y/T"</formula1>
    </dataValidation>
    <dataValidation type="list" allowBlank="1" showInputMessage="1" showErrorMessage="1" sqref="D230">
      <formula1>"Y,T,Y/T"</formula1>
    </dataValidation>
    <dataValidation type="list" allowBlank="1" showInputMessage="1" showErrorMessage="1" sqref="D203">
      <formula1>"Y,T,Y/T"</formula1>
    </dataValidation>
    <dataValidation type="list" allowBlank="1" showInputMessage="1" showErrorMessage="1" sqref="D86">
      <formula1>"Y,T,Y/T"</formula1>
    </dataValidation>
    <dataValidation type="list" allowBlank="1" showInputMessage="1" showErrorMessage="1" sqref="D148">
      <formula1>"Y,T,Y/T"</formula1>
    </dataValidation>
    <dataValidation type="list" allowBlank="1" showInputMessage="1" showErrorMessage="1" sqref="D173">
      <formula1>"Y,T,Y/T"</formula1>
    </dataValidation>
    <dataValidation type="list" allowBlank="1" showInputMessage="1" showErrorMessage="1" sqref="D260">
      <formula1>"Y,T,Y/T"</formula1>
    </dataValidation>
  </dataValidations>
  <pageMargins left="0.25" right="0.25" top="0.75" bottom="0.75" header="0.3" footer="0.3"/>
  <pageSetup paperSize="9" scale="28"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412"/>
  <sheetViews>
    <sheetView topLeftCell="B1" zoomScale="60" workbookViewId="0">
      <pane ySplit="4" topLeftCell="A297" activePane="bottomLeft" state="frozen"/>
      <selection pane="bottomLeft" activeCell="C312" sqref="C312:C316"/>
    </sheetView>
  </sheetViews>
  <sheetFormatPr defaultColWidth="12.5703125" defaultRowHeight="12.75"/>
  <cols>
    <col min="1" max="1" width="6.42578125" style="517" hidden="1" customWidth="1"/>
    <col min="2" max="2" width="4.5703125" style="587" customWidth="1"/>
    <col min="3" max="3" width="46.5703125" style="517" customWidth="1"/>
    <col min="4" max="4" width="4.140625" style="517" customWidth="1"/>
    <col min="5" max="5" width="14.42578125" style="517" customWidth="1"/>
    <col min="6" max="6" width="4.5703125" style="517" customWidth="1"/>
    <col min="7" max="7" width="47.42578125" style="518" customWidth="1"/>
    <col min="8" max="8" width="26.5703125" style="517" customWidth="1"/>
    <col min="9" max="9" width="4.42578125" style="517" customWidth="1"/>
    <col min="10" max="10" width="16" style="517" customWidth="1"/>
    <col min="11" max="11" width="4.42578125" style="517" customWidth="1"/>
    <col min="12" max="12" width="12.42578125" style="517" customWidth="1"/>
    <col min="13" max="13" width="4.42578125" style="517" customWidth="1"/>
    <col min="14" max="14" width="11.42578125" style="517" customWidth="1"/>
    <col min="15" max="16384" width="12.5703125" style="517"/>
  </cols>
  <sheetData>
    <row r="1" spans="2:14" s="520" customFormat="1" ht="15.75">
      <c r="B1" s="868" t="s">
        <v>33</v>
      </c>
      <c r="C1" s="868"/>
      <c r="D1" s="868"/>
      <c r="E1" s="868"/>
      <c r="F1" s="868"/>
      <c r="G1" s="868"/>
      <c r="H1" s="868"/>
      <c r="I1" s="868"/>
      <c r="J1" s="868"/>
      <c r="K1" s="868"/>
      <c r="L1" s="868"/>
      <c r="M1" s="868"/>
      <c r="N1" s="868"/>
    </row>
    <row r="2" spans="2:14" s="520" customFormat="1" ht="15.75">
      <c r="B2" s="867" t="s">
        <v>546</v>
      </c>
      <c r="C2" s="867"/>
      <c r="D2" s="867"/>
      <c r="E2" s="867"/>
      <c r="F2" s="867"/>
      <c r="G2" s="867"/>
      <c r="H2" s="867"/>
      <c r="I2" s="867"/>
      <c r="J2" s="867"/>
      <c r="K2" s="867"/>
      <c r="L2" s="867"/>
      <c r="M2" s="867"/>
      <c r="N2" s="867"/>
    </row>
    <row r="3" spans="2:14" s="588" customFormat="1" ht="15.75">
      <c r="B3" s="863" t="s">
        <v>23</v>
      </c>
      <c r="C3" s="863" t="s">
        <v>503</v>
      </c>
      <c r="D3" s="869" t="s">
        <v>339</v>
      </c>
      <c r="E3" s="870"/>
      <c r="F3" s="863" t="s">
        <v>23</v>
      </c>
      <c r="G3" s="863" t="s">
        <v>504</v>
      </c>
      <c r="H3" s="863" t="s">
        <v>505</v>
      </c>
      <c r="I3" s="863" t="s">
        <v>506</v>
      </c>
      <c r="J3" s="863"/>
      <c r="K3" s="863"/>
      <c r="L3" s="863"/>
      <c r="M3" s="863"/>
      <c r="N3" s="863"/>
    </row>
    <row r="4" spans="2:14" s="588" customFormat="1" ht="15.75">
      <c r="B4" s="863"/>
      <c r="C4" s="863"/>
      <c r="D4" s="871"/>
      <c r="E4" s="872"/>
      <c r="F4" s="863"/>
      <c r="G4" s="863"/>
      <c r="H4" s="863"/>
      <c r="I4" s="863" t="s">
        <v>4</v>
      </c>
      <c r="J4" s="863"/>
      <c r="K4" s="863" t="s">
        <v>3</v>
      </c>
      <c r="L4" s="863"/>
      <c r="M4" s="863" t="s">
        <v>52</v>
      </c>
      <c r="N4" s="863"/>
    </row>
    <row r="5" spans="2:14" s="520" customFormat="1" ht="15.75">
      <c r="B5" s="864" t="s">
        <v>509</v>
      </c>
      <c r="C5" s="865"/>
      <c r="D5" s="865"/>
      <c r="E5" s="865"/>
      <c r="F5" s="865"/>
      <c r="G5" s="865"/>
      <c r="H5" s="865"/>
      <c r="I5" s="865"/>
      <c r="J5" s="865"/>
      <c r="K5" s="865"/>
      <c r="L5" s="865"/>
      <c r="M5" s="865"/>
      <c r="N5" s="866"/>
    </row>
    <row r="6" spans="2:14" ht="15.75">
      <c r="B6" s="836">
        <v>1</v>
      </c>
      <c r="C6" s="839"/>
      <c r="D6" s="857" t="s">
        <v>1363</v>
      </c>
      <c r="E6" s="860">
        <f>IF(D6="Y",1,IF(D6="T",0,IF(D6="Y/T","Belum diisi","Error")))</f>
        <v>1</v>
      </c>
      <c r="F6" s="528">
        <v>1</v>
      </c>
      <c r="G6" s="529"/>
      <c r="H6" s="589">
        <f t="shared" ref="H6:H12" si="0">IF(OR(J6="Isi Dulu",L6="Isi Dulu",J6="Isi Tujuan",L6="Isi Tujuan"),"Belum Diisi",IF(SUM(J6,L6)=2,1,IF(SUM(J6,L6)=1,0,IF(SUM(J6,L6)=0,0,"Error"))))</f>
        <v>1</v>
      </c>
      <c r="I6" s="590" t="s">
        <v>1363</v>
      </c>
      <c r="J6" s="591">
        <f>IF($D$6="Y/T","Isi Tujuan",IF($E$6=0,0,IF(I6="Y",1,IF(I6="T",0,"Isi Dulu"))))</f>
        <v>1</v>
      </c>
      <c r="K6" s="590" t="s">
        <v>1363</v>
      </c>
      <c r="L6" s="591">
        <f>IF($D$6="Y/T","Isi Tujuan",IF($E$6=0,0,IF(K6="Y",1,IF(K6="T",0,"Isi Dulu"))))</f>
        <v>1</v>
      </c>
      <c r="M6" s="848" t="s">
        <v>1363</v>
      </c>
      <c r="N6" s="851">
        <f>IF(M6="Y",1,IF(M6="T",0,IF(M6="Y/T","Belum diisi","Error")))</f>
        <v>1</v>
      </c>
    </row>
    <row r="7" spans="2:14" ht="15.75">
      <c r="B7" s="837"/>
      <c r="C7" s="840"/>
      <c r="D7" s="858"/>
      <c r="E7" s="861"/>
      <c r="F7" s="549">
        <v>2</v>
      </c>
      <c r="G7" s="550"/>
      <c r="H7" s="589" t="str">
        <f t="shared" si="0"/>
        <v>Belum Diisi</v>
      </c>
      <c r="I7" s="592" t="s">
        <v>26</v>
      </c>
      <c r="J7" s="593" t="str">
        <f>IF($D$6="Y/T","Isi Tujuan",IF($E$6=0,0,IF(I7="Y",1,IF(I7="T",0,"Isi Dulu"))))</f>
        <v>Isi Dulu</v>
      </c>
      <c r="K7" s="592" t="s">
        <v>26</v>
      </c>
      <c r="L7" s="593" t="str">
        <f>IF($D$6="Y/T","Isi Tujuan",IF($E$6=0,0,IF(K7="Y",1,IF(K7="T",0,"Isi Dulu"))))</f>
        <v>Isi Dulu</v>
      </c>
      <c r="M7" s="849"/>
      <c r="N7" s="852"/>
    </row>
    <row r="8" spans="2:14" ht="15.75">
      <c r="B8" s="837"/>
      <c r="C8" s="840"/>
      <c r="D8" s="858"/>
      <c r="E8" s="861"/>
      <c r="F8" s="549">
        <v>3</v>
      </c>
      <c r="G8" s="550"/>
      <c r="H8" s="589" t="str">
        <f t="shared" si="0"/>
        <v>Belum Diisi</v>
      </c>
      <c r="I8" s="592" t="s">
        <v>26</v>
      </c>
      <c r="J8" s="593" t="str">
        <f>IF($D$6="Y/T","Isi Tujuan",IF($E$6=0,0,IF(I8="Y",1,IF(I8="T",0,"Isi Dulu"))))</f>
        <v>Isi Dulu</v>
      </c>
      <c r="K8" s="592" t="s">
        <v>26</v>
      </c>
      <c r="L8" s="593" t="str">
        <f>IF($D$6="Y/T","Isi Tujuan",IF($E$6=0,0,IF(K8="Y",1,IF(K8="T",0,"Isi Dulu"))))</f>
        <v>Isi Dulu</v>
      </c>
      <c r="M8" s="849"/>
      <c r="N8" s="852"/>
    </row>
    <row r="9" spans="2:14" ht="15.75">
      <c r="B9" s="837"/>
      <c r="C9" s="840"/>
      <c r="D9" s="858"/>
      <c r="E9" s="861"/>
      <c r="F9" s="549">
        <v>4</v>
      </c>
      <c r="G9" s="550"/>
      <c r="H9" s="589" t="str">
        <f t="shared" si="0"/>
        <v>Belum Diisi</v>
      </c>
      <c r="I9" s="592" t="s">
        <v>26</v>
      </c>
      <c r="J9" s="593" t="str">
        <f>IF($D$6="Y/T","Isi Tujuan",IF($E$6=0,0,IF(I9="Y",1,IF(I9="T",0,"Isi Dulu"))))</f>
        <v>Isi Dulu</v>
      </c>
      <c r="K9" s="592" t="s">
        <v>26</v>
      </c>
      <c r="L9" s="593" t="str">
        <f>IF($D$6="Y/T","Isi Tujuan",IF($E$6=0,0,IF(K9="Y",1,IF(K9="T",0,"Isi Dulu"))))</f>
        <v>Isi Dulu</v>
      </c>
      <c r="M9" s="849"/>
      <c r="N9" s="852"/>
    </row>
    <row r="10" spans="2:14" ht="15.75">
      <c r="B10" s="838"/>
      <c r="C10" s="841"/>
      <c r="D10" s="859"/>
      <c r="E10" s="862"/>
      <c r="F10" s="569">
        <v>5</v>
      </c>
      <c r="G10" s="570"/>
      <c r="H10" s="594" t="str">
        <f t="shared" si="0"/>
        <v>Belum Diisi</v>
      </c>
      <c r="I10" s="595" t="s">
        <v>26</v>
      </c>
      <c r="J10" s="596" t="str">
        <f>IF($D$6="Y/T","Isi Tujuan",IF($E$6=0,0,IF(I10="Y",1,IF(I10="T",0,"Isi Dulu"))))</f>
        <v>Isi Dulu</v>
      </c>
      <c r="K10" s="595" t="s">
        <v>26</v>
      </c>
      <c r="L10" s="596" t="str">
        <f>IF($D$6="Y/T","Isi Tujuan",IF($E$6=0,0,IF(K10="Y",1,IF(K10="T",0,"Isi Dulu"))))</f>
        <v>Isi Dulu</v>
      </c>
      <c r="M10" s="850"/>
      <c r="N10" s="853"/>
    </row>
    <row r="11" spans="2:14" ht="15.75">
      <c r="B11" s="836">
        <v>2</v>
      </c>
      <c r="C11" s="839"/>
      <c r="D11" s="857" t="s">
        <v>26</v>
      </c>
      <c r="E11" s="860" t="str">
        <f>IF(D11="Y",1,IF(D11="T",0,IF(D11="Y/T","Belum diisi","Error")))</f>
        <v>Belum diisi</v>
      </c>
      <c r="F11" s="528">
        <v>1</v>
      </c>
      <c r="G11" s="529"/>
      <c r="H11" s="597" t="str">
        <f t="shared" si="0"/>
        <v>Belum Diisi</v>
      </c>
      <c r="I11" s="590" t="s">
        <v>26</v>
      </c>
      <c r="J11" s="591" t="str">
        <f>IF($D$11="Y/T","Isi Tujuan",IF($E$11=0,0,IF(I11="Y",1,IF(I11="T",0,"Isi Dulu"))))</f>
        <v>Isi Tujuan</v>
      </c>
      <c r="K11" s="590" t="s">
        <v>26</v>
      </c>
      <c r="L11" s="591" t="str">
        <f>IF($D$11="Y/T","Isi Tujuan",IF($E$11=0,0,IF(K11="Y",1,IF(K11="T",0,"Isi Dulu"))))</f>
        <v>Isi Tujuan</v>
      </c>
      <c r="M11" s="848" t="s">
        <v>26</v>
      </c>
      <c r="N11" s="851" t="str">
        <f>IF(M11="Y",1,IF(M11="T",0,IF(M11="Y/T","Belum diisi","Error")))</f>
        <v>Belum diisi</v>
      </c>
    </row>
    <row r="12" spans="2:14" ht="15.75">
      <c r="B12" s="837"/>
      <c r="C12" s="840"/>
      <c r="D12" s="858"/>
      <c r="E12" s="861"/>
      <c r="F12" s="549">
        <v>2</v>
      </c>
      <c r="G12" s="550"/>
      <c r="H12" s="598" t="str">
        <f t="shared" si="0"/>
        <v>Belum Diisi</v>
      </c>
      <c r="I12" s="592" t="s">
        <v>26</v>
      </c>
      <c r="J12" s="593" t="str">
        <f>IF($D$11="Y/T","Isi Tujuan",IF($E$11=0,0,IF(I12="Y",1,IF(I12="T",0,"Isi Dulu"))))</f>
        <v>Isi Tujuan</v>
      </c>
      <c r="K12" s="592" t="s">
        <v>26</v>
      </c>
      <c r="L12" s="593" t="str">
        <f>IF($D$11="Y/T","Isi Tujuan",IF($E$11=0,0,IF(K12="Y",1,IF(K12="T",0,"Isi Dulu"))))</f>
        <v>Isi Tujuan</v>
      </c>
      <c r="M12" s="849"/>
      <c r="N12" s="852"/>
    </row>
    <row r="13" spans="2:14" ht="15.75">
      <c r="B13" s="837"/>
      <c r="C13" s="840"/>
      <c r="D13" s="858"/>
      <c r="E13" s="861"/>
      <c r="F13" s="549">
        <v>3</v>
      </c>
      <c r="G13" s="550"/>
      <c r="H13" s="598" t="str">
        <f t="shared" ref="H13:H76" si="1">IF(OR(J13="Isi Dulu",L13="Isi Dulu",J13="Isi Tujuan",L13="Isi Tujuan"),"Belum Diisi",IF(SUM(J13,L13)=2,1,IF(SUM(J13,L13)=1,0,IF(SUM(J13,L13)=0,0,"Error"))))</f>
        <v>Belum Diisi</v>
      </c>
      <c r="I13" s="592" t="s">
        <v>26</v>
      </c>
      <c r="J13" s="593" t="str">
        <f>IF($D$11="Y/T","Isi Tujuan",IF($E$11=0,0,IF(I13="Y",1,IF(I13="T",0,"Isi Dulu"))))</f>
        <v>Isi Tujuan</v>
      </c>
      <c r="K13" s="592" t="s">
        <v>26</v>
      </c>
      <c r="L13" s="593" t="str">
        <f>IF($D$11="Y/T","Isi Tujuan",IF($E$11=0,0,IF(K13="Y",1,IF(K13="T",0,"Isi Dulu"))))</f>
        <v>Isi Tujuan</v>
      </c>
      <c r="M13" s="849"/>
      <c r="N13" s="852"/>
    </row>
    <row r="14" spans="2:14" ht="15.75">
      <c r="B14" s="837"/>
      <c r="C14" s="840"/>
      <c r="D14" s="858"/>
      <c r="E14" s="861"/>
      <c r="F14" s="549">
        <v>4</v>
      </c>
      <c r="G14" s="550"/>
      <c r="H14" s="598" t="str">
        <f t="shared" si="1"/>
        <v>Belum Diisi</v>
      </c>
      <c r="I14" s="592" t="s">
        <v>26</v>
      </c>
      <c r="J14" s="593" t="str">
        <f>IF($D$11="Y/T","Isi Tujuan",IF($E$11=0,0,IF(I14="Y",1,IF(I14="T",0,"Isi Dulu"))))</f>
        <v>Isi Tujuan</v>
      </c>
      <c r="K14" s="592" t="s">
        <v>26</v>
      </c>
      <c r="L14" s="593" t="str">
        <f>IF($D$11="Y/T","Isi Tujuan",IF($E$11=0,0,IF(K14="Y",1,IF(K14="T",0,"Isi Dulu"))))</f>
        <v>Isi Tujuan</v>
      </c>
      <c r="M14" s="849"/>
      <c r="N14" s="852"/>
    </row>
    <row r="15" spans="2:14" ht="15.75">
      <c r="B15" s="838"/>
      <c r="C15" s="841"/>
      <c r="D15" s="859"/>
      <c r="E15" s="862"/>
      <c r="F15" s="569">
        <v>5</v>
      </c>
      <c r="G15" s="570"/>
      <c r="H15" s="599" t="str">
        <f t="shared" si="1"/>
        <v>Belum Diisi</v>
      </c>
      <c r="I15" s="595" t="s">
        <v>26</v>
      </c>
      <c r="J15" s="596" t="str">
        <f>IF($D$11="Y/T","Isi Tujuan",IF($E$11=0,0,IF(I15="Y",1,IF(I15="T",0,"Isi Dulu"))))</f>
        <v>Isi Tujuan</v>
      </c>
      <c r="K15" s="595" t="s">
        <v>26</v>
      </c>
      <c r="L15" s="596" t="str">
        <f>IF($D$11="Y/T","Isi Tujuan",IF($E$11=0,0,IF(K15="Y",1,IF(K15="T",0,"Isi Dulu"))))</f>
        <v>Isi Tujuan</v>
      </c>
      <c r="M15" s="850"/>
      <c r="N15" s="853"/>
    </row>
    <row r="16" spans="2:14" ht="15.75">
      <c r="B16" s="836">
        <v>3</v>
      </c>
      <c r="C16" s="839"/>
      <c r="D16" s="857" t="s">
        <v>26</v>
      </c>
      <c r="E16" s="860" t="str">
        <f>IF(D16="Y",1,IF(D16="T",0,IF(D16="Y/T","Belum diisi","Error")))</f>
        <v>Belum diisi</v>
      </c>
      <c r="F16" s="528">
        <v>1</v>
      </c>
      <c r="G16" s="529"/>
      <c r="H16" s="600" t="str">
        <f t="shared" si="1"/>
        <v>Belum Diisi</v>
      </c>
      <c r="I16" s="590" t="s">
        <v>26</v>
      </c>
      <c r="J16" s="591" t="str">
        <f>IF($D$16="Y/T","Isi Tujuan",IF($E$16=0,0,IF(I16="Y",1,IF(I16="T",0,"Isi Dulu"))))</f>
        <v>Isi Tujuan</v>
      </c>
      <c r="K16" s="590" t="s">
        <v>26</v>
      </c>
      <c r="L16" s="591" t="str">
        <f>IF($D$16="Y/T","Isi Tujuan",IF($E$16=0,0,IF(K16="Y",1,IF(K16="T",0,"Isi Dulu"))))</f>
        <v>Isi Tujuan</v>
      </c>
      <c r="M16" s="848" t="s">
        <v>26</v>
      </c>
      <c r="N16" s="851" t="str">
        <f>IF(M16="Y",1,IF(M16="T",0,IF(M16="Y/T","Belum diisi","Error")))</f>
        <v>Belum diisi</v>
      </c>
    </row>
    <row r="17" spans="2:14" ht="15.75">
      <c r="B17" s="837"/>
      <c r="C17" s="840"/>
      <c r="D17" s="858"/>
      <c r="E17" s="861"/>
      <c r="F17" s="549">
        <v>2</v>
      </c>
      <c r="G17" s="550"/>
      <c r="H17" s="598" t="str">
        <f t="shared" si="1"/>
        <v>Belum Diisi</v>
      </c>
      <c r="I17" s="592" t="s">
        <v>26</v>
      </c>
      <c r="J17" s="593" t="str">
        <f>IF($D$16="Y/T","Isi Tujuan",IF($E$16=0,0,IF(I17="Y",1,IF(I17="T",0,"Isi Dulu"))))</f>
        <v>Isi Tujuan</v>
      </c>
      <c r="K17" s="592" t="s">
        <v>26</v>
      </c>
      <c r="L17" s="593" t="str">
        <f>IF($D$16="Y/T","Isi Tujuan",IF($E$16=0,0,IF(K17="Y",1,IF(K17="T",0,"Isi Dulu"))))</f>
        <v>Isi Tujuan</v>
      </c>
      <c r="M17" s="849"/>
      <c r="N17" s="852"/>
    </row>
    <row r="18" spans="2:14" ht="15.75">
      <c r="B18" s="837"/>
      <c r="C18" s="840"/>
      <c r="D18" s="858"/>
      <c r="E18" s="861"/>
      <c r="F18" s="549">
        <v>3</v>
      </c>
      <c r="G18" s="550"/>
      <c r="H18" s="598" t="str">
        <f t="shared" si="1"/>
        <v>Belum Diisi</v>
      </c>
      <c r="I18" s="592" t="s">
        <v>26</v>
      </c>
      <c r="J18" s="593" t="str">
        <f>IF($D$16="Y/T","Isi Tujuan",IF($E$16=0,0,IF(I18="Y",1,IF(I18="T",0,"Isi Dulu"))))</f>
        <v>Isi Tujuan</v>
      </c>
      <c r="K18" s="592" t="s">
        <v>26</v>
      </c>
      <c r="L18" s="593" t="str">
        <f>IF($D$16="Y/T","Isi Tujuan",IF($E$16=0,0,IF(K18="Y",1,IF(K18="T",0,"Isi Dulu"))))</f>
        <v>Isi Tujuan</v>
      </c>
      <c r="M18" s="849"/>
      <c r="N18" s="852"/>
    </row>
    <row r="19" spans="2:14" ht="15.75">
      <c r="B19" s="837"/>
      <c r="C19" s="840"/>
      <c r="D19" s="858"/>
      <c r="E19" s="861"/>
      <c r="F19" s="549">
        <v>4</v>
      </c>
      <c r="G19" s="550"/>
      <c r="H19" s="598" t="str">
        <f t="shared" si="1"/>
        <v>Belum Diisi</v>
      </c>
      <c r="I19" s="592" t="s">
        <v>26</v>
      </c>
      <c r="J19" s="593" t="str">
        <f>IF($D$16="Y/T","Isi Tujuan",IF($E$16=0,0,IF(I19="Y",1,IF(I19="T",0,"Isi Dulu"))))</f>
        <v>Isi Tujuan</v>
      </c>
      <c r="K19" s="592" t="s">
        <v>26</v>
      </c>
      <c r="L19" s="593" t="str">
        <f>IF($D$16="Y/T","Isi Tujuan",IF($E$16=0,0,IF(K19="Y",1,IF(K19="T",0,"Isi Dulu"))))</f>
        <v>Isi Tujuan</v>
      </c>
      <c r="M19" s="849"/>
      <c r="N19" s="852"/>
    </row>
    <row r="20" spans="2:14" ht="15.75">
      <c r="B20" s="838"/>
      <c r="C20" s="841"/>
      <c r="D20" s="859"/>
      <c r="E20" s="862"/>
      <c r="F20" s="569">
        <v>5</v>
      </c>
      <c r="G20" s="570"/>
      <c r="H20" s="599" t="str">
        <f t="shared" si="1"/>
        <v>Belum Diisi</v>
      </c>
      <c r="I20" s="595" t="s">
        <v>26</v>
      </c>
      <c r="J20" s="596" t="str">
        <f>IF($D$16="Y/T","Isi Tujuan",IF($E$16=0,0,IF(I20="Y",1,IF(I20="T",0,"Isi Dulu"))))</f>
        <v>Isi Tujuan</v>
      </c>
      <c r="K20" s="595" t="s">
        <v>26</v>
      </c>
      <c r="L20" s="596" t="str">
        <f>IF($D$16="Y/T","Isi Tujuan",IF($E$16=0,0,IF(K20="Y",1,IF(K20="T",0,"Isi Dulu"))))</f>
        <v>Isi Tujuan</v>
      </c>
      <c r="M20" s="850"/>
      <c r="N20" s="853"/>
    </row>
    <row r="21" spans="2:14" ht="15.75">
      <c r="B21" s="836">
        <v>4</v>
      </c>
      <c r="C21" s="839"/>
      <c r="D21" s="857" t="s">
        <v>26</v>
      </c>
      <c r="E21" s="860" t="str">
        <f>IF(D21="Y",1,IF(D21="T",0,IF(D21="Y/T","Belum diisi","Error")))</f>
        <v>Belum diisi</v>
      </c>
      <c r="F21" s="528">
        <v>1</v>
      </c>
      <c r="G21" s="529"/>
      <c r="H21" s="600" t="str">
        <f t="shared" si="1"/>
        <v>Belum Diisi</v>
      </c>
      <c r="I21" s="590" t="s">
        <v>26</v>
      </c>
      <c r="J21" s="591" t="str">
        <f>IF($D$21="Y/T","Isi Tujuan",IF($E$21=0,0,IF(I21="Y",1,IF(I21="T",0,"Isi Dulu"))))</f>
        <v>Isi Tujuan</v>
      </c>
      <c r="K21" s="590" t="s">
        <v>26</v>
      </c>
      <c r="L21" s="591" t="str">
        <f>IF($D$21="Y/T","Isi Tujuan",IF($E$21=0,0,IF(K21="Y",1,IF(K21="T",0,"Isi Dulu"))))</f>
        <v>Isi Tujuan</v>
      </c>
      <c r="M21" s="848" t="s">
        <v>26</v>
      </c>
      <c r="N21" s="851" t="str">
        <f>IF(M21="Y",1,IF(M21="T",0,IF(M21="Y/T","Belum diisi","Error")))</f>
        <v>Belum diisi</v>
      </c>
    </row>
    <row r="22" spans="2:14" ht="15.75">
      <c r="B22" s="837"/>
      <c r="C22" s="840"/>
      <c r="D22" s="858"/>
      <c r="E22" s="861"/>
      <c r="F22" s="549">
        <v>2</v>
      </c>
      <c r="G22" s="550"/>
      <c r="H22" s="598" t="str">
        <f t="shared" si="1"/>
        <v>Belum Diisi</v>
      </c>
      <c r="I22" s="592" t="s">
        <v>26</v>
      </c>
      <c r="J22" s="593" t="str">
        <f>IF($D$21="Y/T","Isi Tujuan",IF($E$21=0,0,IF(I22="Y",1,IF(I22="T",0,"Isi Dulu"))))</f>
        <v>Isi Tujuan</v>
      </c>
      <c r="K22" s="592" t="s">
        <v>26</v>
      </c>
      <c r="L22" s="593" t="str">
        <f>IF($D$21="Y/T","Isi Tujuan",IF($E$21=0,0,IF(K22="Y",1,IF(K22="T",0,"Isi Dulu"))))</f>
        <v>Isi Tujuan</v>
      </c>
      <c r="M22" s="849"/>
      <c r="N22" s="852"/>
    </row>
    <row r="23" spans="2:14" ht="15.75">
      <c r="B23" s="837"/>
      <c r="C23" s="840"/>
      <c r="D23" s="858"/>
      <c r="E23" s="861"/>
      <c r="F23" s="549">
        <v>3</v>
      </c>
      <c r="G23" s="550"/>
      <c r="H23" s="598" t="str">
        <f t="shared" si="1"/>
        <v>Belum Diisi</v>
      </c>
      <c r="I23" s="592" t="s">
        <v>26</v>
      </c>
      <c r="J23" s="593" t="str">
        <f>IF($D$21="Y/T","Isi Tujuan",IF($E$21=0,0,IF(I23="Y",1,IF(I23="T",0,"Isi Dulu"))))</f>
        <v>Isi Tujuan</v>
      </c>
      <c r="K23" s="592" t="s">
        <v>26</v>
      </c>
      <c r="L23" s="593" t="str">
        <f>IF($D$21="Y/T","Isi Tujuan",IF($E$21=0,0,IF(K23="Y",1,IF(K23="T",0,"Isi Dulu"))))</f>
        <v>Isi Tujuan</v>
      </c>
      <c r="M23" s="849"/>
      <c r="N23" s="852"/>
    </row>
    <row r="24" spans="2:14" ht="15.75">
      <c r="B24" s="837"/>
      <c r="C24" s="840"/>
      <c r="D24" s="858"/>
      <c r="E24" s="861"/>
      <c r="F24" s="549">
        <v>4</v>
      </c>
      <c r="G24" s="550"/>
      <c r="H24" s="598" t="str">
        <f t="shared" si="1"/>
        <v>Belum Diisi</v>
      </c>
      <c r="I24" s="592" t="s">
        <v>26</v>
      </c>
      <c r="J24" s="593" t="str">
        <f>IF($D$21="Y/T","Isi Tujuan",IF($E$21=0,0,IF(I24="Y",1,IF(I24="T",0,"Isi Dulu"))))</f>
        <v>Isi Tujuan</v>
      </c>
      <c r="K24" s="592" t="s">
        <v>26</v>
      </c>
      <c r="L24" s="593" t="str">
        <f>IF($D$21="Y/T","Isi Tujuan",IF($E$21=0,0,IF(K24="Y",1,IF(K24="T",0,"Isi Dulu"))))</f>
        <v>Isi Tujuan</v>
      </c>
      <c r="M24" s="849"/>
      <c r="N24" s="852"/>
    </row>
    <row r="25" spans="2:14" ht="15.75">
      <c r="B25" s="838"/>
      <c r="C25" s="841"/>
      <c r="D25" s="859"/>
      <c r="E25" s="862"/>
      <c r="F25" s="569">
        <v>5</v>
      </c>
      <c r="G25" s="570"/>
      <c r="H25" s="599" t="str">
        <f t="shared" si="1"/>
        <v>Belum Diisi</v>
      </c>
      <c r="I25" s="595" t="s">
        <v>26</v>
      </c>
      <c r="J25" s="596" t="str">
        <f>IF($D$21="Y/T","Isi Tujuan",IF($E$21=0,0,IF(I25="Y",1,IF(I25="T",0,"Isi Dulu"))))</f>
        <v>Isi Tujuan</v>
      </c>
      <c r="K25" s="595" t="s">
        <v>26</v>
      </c>
      <c r="L25" s="596" t="str">
        <f>IF($D$21="Y/T","Isi Tujuan",IF($E$21=0,0,IF(K25="Y",1,IF(K25="T",0,"Isi Dulu"))))</f>
        <v>Isi Tujuan</v>
      </c>
      <c r="M25" s="850"/>
      <c r="N25" s="853"/>
    </row>
    <row r="26" spans="2:14" ht="15.75">
      <c r="B26" s="836">
        <v>5</v>
      </c>
      <c r="C26" s="839"/>
      <c r="D26" s="857" t="s">
        <v>26</v>
      </c>
      <c r="E26" s="860" t="str">
        <f>IF(D26="Y",1,IF(D26="T",0,IF(D26="Y/T","Belum diisi","Error")))</f>
        <v>Belum diisi</v>
      </c>
      <c r="F26" s="528">
        <v>1</v>
      </c>
      <c r="G26" s="529"/>
      <c r="H26" s="600" t="str">
        <f t="shared" si="1"/>
        <v>Belum Diisi</v>
      </c>
      <c r="I26" s="590" t="s">
        <v>26</v>
      </c>
      <c r="J26" s="591" t="str">
        <f>IF($D$26="Y/T","Isi Tujuan",IF($E$26=0,0,IF(I26="Y",1,IF(I26="T",0,"Isi Dulu"))))</f>
        <v>Isi Tujuan</v>
      </c>
      <c r="K26" s="590" t="s">
        <v>26</v>
      </c>
      <c r="L26" s="591" t="str">
        <f>IF($D$26="Y/T","Isi Tujuan",IF($E$26=0,0,IF(K26="Y",1,IF(K26="T",0,"Isi Dulu"))))</f>
        <v>Isi Tujuan</v>
      </c>
      <c r="M26" s="848" t="s">
        <v>26</v>
      </c>
      <c r="N26" s="851" t="str">
        <f>IF(M26="Y",1,IF(M26="T",0,IF(M26="Y/T","Belum diisi","Error")))</f>
        <v>Belum diisi</v>
      </c>
    </row>
    <row r="27" spans="2:14" ht="15.75">
      <c r="B27" s="837"/>
      <c r="C27" s="840"/>
      <c r="D27" s="858"/>
      <c r="E27" s="861"/>
      <c r="F27" s="549">
        <v>2</v>
      </c>
      <c r="G27" s="550"/>
      <c r="H27" s="598" t="str">
        <f t="shared" si="1"/>
        <v>Belum Diisi</v>
      </c>
      <c r="I27" s="592" t="s">
        <v>26</v>
      </c>
      <c r="J27" s="593" t="str">
        <f>IF($D$26="Y/T","Isi Tujuan",IF($E$26=0,0,IF(I27="Y",1,IF(I27="T",0,"Isi Dulu"))))</f>
        <v>Isi Tujuan</v>
      </c>
      <c r="K27" s="592" t="s">
        <v>26</v>
      </c>
      <c r="L27" s="593" t="str">
        <f>IF($D$26="Y/T","Isi Tujuan",IF($E$26=0,0,IF(K27="Y",1,IF(K27="T",0,"Isi Dulu"))))</f>
        <v>Isi Tujuan</v>
      </c>
      <c r="M27" s="849"/>
      <c r="N27" s="852"/>
    </row>
    <row r="28" spans="2:14" ht="15.75">
      <c r="B28" s="837"/>
      <c r="C28" s="840"/>
      <c r="D28" s="858"/>
      <c r="E28" s="861"/>
      <c r="F28" s="549">
        <v>3</v>
      </c>
      <c r="G28" s="550"/>
      <c r="H28" s="598" t="str">
        <f t="shared" si="1"/>
        <v>Belum Diisi</v>
      </c>
      <c r="I28" s="592" t="s">
        <v>26</v>
      </c>
      <c r="J28" s="593" t="str">
        <f>IF($D$26="Y/T","Isi Tujuan",IF($E$26=0,0,IF(I28="Y",1,IF(I28="T",0,"Isi Dulu"))))</f>
        <v>Isi Tujuan</v>
      </c>
      <c r="K28" s="592" t="s">
        <v>26</v>
      </c>
      <c r="L28" s="593" t="str">
        <f>IF($D$26="Y/T","Isi Tujuan",IF($E$26=0,0,IF(K28="Y",1,IF(K28="T",0,"Isi Dulu"))))</f>
        <v>Isi Tujuan</v>
      </c>
      <c r="M28" s="849"/>
      <c r="N28" s="852"/>
    </row>
    <row r="29" spans="2:14" ht="15.75">
      <c r="B29" s="837"/>
      <c r="C29" s="840"/>
      <c r="D29" s="858"/>
      <c r="E29" s="861"/>
      <c r="F29" s="549">
        <v>4</v>
      </c>
      <c r="G29" s="550"/>
      <c r="H29" s="598" t="str">
        <f t="shared" si="1"/>
        <v>Belum Diisi</v>
      </c>
      <c r="I29" s="592" t="s">
        <v>26</v>
      </c>
      <c r="J29" s="593" t="str">
        <f>IF($D$26="Y/T","Isi Tujuan",IF($E$26=0,0,IF(I29="Y",1,IF(I29="T",0,"Isi Dulu"))))</f>
        <v>Isi Tujuan</v>
      </c>
      <c r="K29" s="592" t="s">
        <v>26</v>
      </c>
      <c r="L29" s="593" t="str">
        <f>IF($D$26="Y/T","Isi Tujuan",IF($E$26=0,0,IF(K29="Y",1,IF(K29="T",0,"Isi Dulu"))))</f>
        <v>Isi Tujuan</v>
      </c>
      <c r="M29" s="849"/>
      <c r="N29" s="852"/>
    </row>
    <row r="30" spans="2:14" ht="15.75">
      <c r="B30" s="838"/>
      <c r="C30" s="841"/>
      <c r="D30" s="859"/>
      <c r="E30" s="862"/>
      <c r="F30" s="569">
        <v>5</v>
      </c>
      <c r="G30" s="570"/>
      <c r="H30" s="599" t="str">
        <f t="shared" si="1"/>
        <v>Belum Diisi</v>
      </c>
      <c r="I30" s="595" t="s">
        <v>26</v>
      </c>
      <c r="J30" s="596" t="str">
        <f>IF($D$26="Y/T","Isi Tujuan",IF($E$26=0,0,IF(I30="Y",1,IF(I30="T",0,"Isi Dulu"))))</f>
        <v>Isi Tujuan</v>
      </c>
      <c r="K30" s="595" t="s">
        <v>26</v>
      </c>
      <c r="L30" s="596" t="str">
        <f>IF($D$26="Y/T","Isi Tujuan",IF($E$26=0,0,IF(K30="Y",1,IF(K30="T",0,"Isi Dulu"))))</f>
        <v>Isi Tujuan</v>
      </c>
      <c r="M30" s="850"/>
      <c r="N30" s="853"/>
    </row>
    <row r="31" spans="2:14" ht="15.75">
      <c r="B31" s="836">
        <v>6</v>
      </c>
      <c r="C31" s="839"/>
      <c r="D31" s="857" t="s">
        <v>26</v>
      </c>
      <c r="E31" s="860" t="str">
        <f>IF(D31="Y",1,IF(D31="T",0,IF(D31="Y/T","Belum diisi","Error")))</f>
        <v>Belum diisi</v>
      </c>
      <c r="F31" s="528">
        <v>1</v>
      </c>
      <c r="G31" s="529"/>
      <c r="H31" s="600" t="str">
        <f t="shared" si="1"/>
        <v>Belum Diisi</v>
      </c>
      <c r="I31" s="590" t="s">
        <v>26</v>
      </c>
      <c r="J31" s="591" t="str">
        <f>IF($D$31="Y/T","Isi Tujuan",IF($E$31=0,0,IF(I31="Y",1,IF(I31="T",0,"Isi Dulu"))))</f>
        <v>Isi Tujuan</v>
      </c>
      <c r="K31" s="590" t="s">
        <v>26</v>
      </c>
      <c r="L31" s="591" t="str">
        <f>IF($D$31="Y/T","Isi Tujuan",IF($E$31=0,0,IF(K31="Y",1,IF(K31="T",0,"Isi Dulu"))))</f>
        <v>Isi Tujuan</v>
      </c>
      <c r="M31" s="848" t="s">
        <v>26</v>
      </c>
      <c r="N31" s="851" t="str">
        <f>IF(M31="Y",1,IF(M31="T",0,IF(M31="Y/T","Belum diisi","Error")))</f>
        <v>Belum diisi</v>
      </c>
    </row>
    <row r="32" spans="2:14" ht="15.75">
      <c r="B32" s="837"/>
      <c r="C32" s="840"/>
      <c r="D32" s="858"/>
      <c r="E32" s="861"/>
      <c r="F32" s="549">
        <v>2</v>
      </c>
      <c r="G32" s="550"/>
      <c r="H32" s="598" t="str">
        <f t="shared" si="1"/>
        <v>Belum Diisi</v>
      </c>
      <c r="I32" s="592" t="s">
        <v>26</v>
      </c>
      <c r="J32" s="593" t="str">
        <f>IF($D$31="Y/T","Isi Tujuan",IF($E$31=0,0,IF(I32="Y",1,IF(I32="T",0,"Isi Dulu"))))</f>
        <v>Isi Tujuan</v>
      </c>
      <c r="K32" s="592" t="s">
        <v>26</v>
      </c>
      <c r="L32" s="593" t="str">
        <f>IF($D$31="Y/T","Isi Tujuan",IF($E$31=0,0,IF(K32="Y",1,IF(K32="T",0,"Isi Dulu"))))</f>
        <v>Isi Tujuan</v>
      </c>
      <c r="M32" s="849"/>
      <c r="N32" s="852"/>
    </row>
    <row r="33" spans="2:14" ht="15.75">
      <c r="B33" s="837"/>
      <c r="C33" s="840"/>
      <c r="D33" s="858"/>
      <c r="E33" s="861"/>
      <c r="F33" s="549">
        <v>3</v>
      </c>
      <c r="G33" s="550"/>
      <c r="H33" s="598" t="str">
        <f t="shared" si="1"/>
        <v>Belum Diisi</v>
      </c>
      <c r="I33" s="592" t="s">
        <v>26</v>
      </c>
      <c r="J33" s="593" t="str">
        <f>IF($D$31="Y/T","Isi Tujuan",IF($E$31=0,0,IF(I33="Y",1,IF(I33="T",0,"Isi Dulu"))))</f>
        <v>Isi Tujuan</v>
      </c>
      <c r="K33" s="592" t="s">
        <v>26</v>
      </c>
      <c r="L33" s="593" t="str">
        <f>IF($D$31="Y/T","Isi Tujuan",IF($E$31=0,0,IF(K33="Y",1,IF(K33="T",0,"Isi Dulu"))))</f>
        <v>Isi Tujuan</v>
      </c>
      <c r="M33" s="849"/>
      <c r="N33" s="852"/>
    </row>
    <row r="34" spans="2:14" ht="15.75">
      <c r="B34" s="837"/>
      <c r="C34" s="840"/>
      <c r="D34" s="858"/>
      <c r="E34" s="861"/>
      <c r="F34" s="549">
        <v>4</v>
      </c>
      <c r="G34" s="550"/>
      <c r="H34" s="598" t="str">
        <f t="shared" si="1"/>
        <v>Belum Diisi</v>
      </c>
      <c r="I34" s="592" t="s">
        <v>26</v>
      </c>
      <c r="J34" s="593" t="str">
        <f>IF($D$31="Y/T","Isi Tujuan",IF($E$31=0,0,IF(I34="Y",1,IF(I34="T",0,"Isi Dulu"))))</f>
        <v>Isi Tujuan</v>
      </c>
      <c r="K34" s="592" t="s">
        <v>26</v>
      </c>
      <c r="L34" s="593" t="str">
        <f>IF($D$31="Y/T","Isi Tujuan",IF($E$31=0,0,IF(K34="Y",1,IF(K34="T",0,"Isi Dulu"))))</f>
        <v>Isi Tujuan</v>
      </c>
      <c r="M34" s="849"/>
      <c r="N34" s="852"/>
    </row>
    <row r="35" spans="2:14" ht="15.75">
      <c r="B35" s="838"/>
      <c r="C35" s="841"/>
      <c r="D35" s="859"/>
      <c r="E35" s="862"/>
      <c r="F35" s="569">
        <v>5</v>
      </c>
      <c r="G35" s="570"/>
      <c r="H35" s="599" t="str">
        <f t="shared" si="1"/>
        <v>Belum Diisi</v>
      </c>
      <c r="I35" s="595" t="s">
        <v>26</v>
      </c>
      <c r="J35" s="596" t="str">
        <f>IF($D$31="Y/T","Isi Tujuan",IF($E$31=0,0,IF(I35="Y",1,IF(I35="T",0,"Isi Dulu"))))</f>
        <v>Isi Tujuan</v>
      </c>
      <c r="K35" s="595" t="s">
        <v>26</v>
      </c>
      <c r="L35" s="596" t="str">
        <f>IF($D$31="Y/T","Isi Tujuan",IF($E$31=0,0,IF(K35="Y",1,IF(K35="T",0,"Isi Dulu"))))</f>
        <v>Isi Tujuan</v>
      </c>
      <c r="M35" s="850"/>
      <c r="N35" s="853"/>
    </row>
    <row r="36" spans="2:14" ht="15.75">
      <c r="B36" s="836">
        <v>7</v>
      </c>
      <c r="C36" s="839"/>
      <c r="D36" s="857" t="s">
        <v>26</v>
      </c>
      <c r="E36" s="860" t="str">
        <f>IF(D36="Y",1,IF(D36="T",0,IF(D36="Y/T","Belum diisi","Error")))</f>
        <v>Belum diisi</v>
      </c>
      <c r="F36" s="528">
        <v>1</v>
      </c>
      <c r="G36" s="529"/>
      <c r="H36" s="600" t="str">
        <f t="shared" si="1"/>
        <v>Belum Diisi</v>
      </c>
      <c r="I36" s="590" t="s">
        <v>26</v>
      </c>
      <c r="J36" s="591" t="str">
        <f>IF($D$36="Y/T","Isi Tujuan",IF($E$36=0,0,IF(I36="Y",1,IF(I36="T",0,"Isi Dulu"))))</f>
        <v>Isi Tujuan</v>
      </c>
      <c r="K36" s="590" t="s">
        <v>26</v>
      </c>
      <c r="L36" s="591" t="str">
        <f>IF($D$36="Y/T","Isi Tujuan",IF($E$36=0,0,IF(K36="Y",1,IF(K36="T",0,"Isi Dulu"))))</f>
        <v>Isi Tujuan</v>
      </c>
      <c r="M36" s="848" t="s">
        <v>26</v>
      </c>
      <c r="N36" s="851" t="str">
        <f>IF(M36="Y",1,IF(M36="T",0,IF(M36="Y/T","Belum diisi","Error")))</f>
        <v>Belum diisi</v>
      </c>
    </row>
    <row r="37" spans="2:14" ht="15.75">
      <c r="B37" s="837"/>
      <c r="C37" s="840"/>
      <c r="D37" s="858"/>
      <c r="E37" s="861"/>
      <c r="F37" s="549">
        <v>2</v>
      </c>
      <c r="G37" s="550"/>
      <c r="H37" s="598" t="str">
        <f t="shared" si="1"/>
        <v>Belum Diisi</v>
      </c>
      <c r="I37" s="592" t="s">
        <v>26</v>
      </c>
      <c r="J37" s="593" t="str">
        <f>IF($D$36="Y/T","Isi Tujuan",IF($E$36=0,0,IF(I37="Y",1,IF(I37="T",0,"Isi Dulu"))))</f>
        <v>Isi Tujuan</v>
      </c>
      <c r="K37" s="592" t="s">
        <v>26</v>
      </c>
      <c r="L37" s="593" t="str">
        <f>IF($D$36="Y/T","Isi Tujuan",IF($E$36=0,0,IF(K37="Y",1,IF(K37="T",0,"Isi Dulu"))))</f>
        <v>Isi Tujuan</v>
      </c>
      <c r="M37" s="849"/>
      <c r="N37" s="852"/>
    </row>
    <row r="38" spans="2:14" ht="15.75">
      <c r="B38" s="837"/>
      <c r="C38" s="840"/>
      <c r="D38" s="858"/>
      <c r="E38" s="861"/>
      <c r="F38" s="549">
        <v>3</v>
      </c>
      <c r="G38" s="550"/>
      <c r="H38" s="598" t="str">
        <f t="shared" si="1"/>
        <v>Belum Diisi</v>
      </c>
      <c r="I38" s="592" t="s">
        <v>26</v>
      </c>
      <c r="J38" s="593" t="str">
        <f>IF($D$36="Y/T","Isi Tujuan",IF($E$36=0,0,IF(I38="Y",1,IF(I38="T",0,"Isi Dulu"))))</f>
        <v>Isi Tujuan</v>
      </c>
      <c r="K38" s="592" t="s">
        <v>26</v>
      </c>
      <c r="L38" s="593" t="str">
        <f>IF($D$36="Y/T","Isi Tujuan",IF($E$36=0,0,IF(K38="Y",1,IF(K38="T",0,"Isi Dulu"))))</f>
        <v>Isi Tujuan</v>
      </c>
      <c r="M38" s="849"/>
      <c r="N38" s="852"/>
    </row>
    <row r="39" spans="2:14" ht="15.75">
      <c r="B39" s="837"/>
      <c r="C39" s="840"/>
      <c r="D39" s="858"/>
      <c r="E39" s="861"/>
      <c r="F39" s="549">
        <v>4</v>
      </c>
      <c r="G39" s="550"/>
      <c r="H39" s="598" t="str">
        <f t="shared" si="1"/>
        <v>Belum Diisi</v>
      </c>
      <c r="I39" s="592" t="s">
        <v>26</v>
      </c>
      <c r="J39" s="593" t="str">
        <f>IF($D$36="Y/T","Isi Tujuan",IF($E$36=0,0,IF(I39="Y",1,IF(I39="T",0,"Isi Dulu"))))</f>
        <v>Isi Tujuan</v>
      </c>
      <c r="K39" s="592" t="s">
        <v>26</v>
      </c>
      <c r="L39" s="593" t="str">
        <f>IF($D$36="Y/T","Isi Tujuan",IF($E$36=0,0,IF(K39="Y",1,IF(K39="T",0,"Isi Dulu"))))</f>
        <v>Isi Tujuan</v>
      </c>
      <c r="M39" s="849"/>
      <c r="N39" s="852"/>
    </row>
    <row r="40" spans="2:14" ht="15.75">
      <c r="B40" s="838"/>
      <c r="C40" s="841"/>
      <c r="D40" s="859"/>
      <c r="E40" s="862"/>
      <c r="F40" s="569">
        <v>5</v>
      </c>
      <c r="G40" s="570"/>
      <c r="H40" s="599" t="str">
        <f t="shared" si="1"/>
        <v>Belum Diisi</v>
      </c>
      <c r="I40" s="595" t="s">
        <v>26</v>
      </c>
      <c r="J40" s="596" t="str">
        <f>IF($D$36="Y/T","Isi Tujuan",IF($E$36=0,0,IF(I40="Y",1,IF(I40="T",0,"Isi Dulu"))))</f>
        <v>Isi Tujuan</v>
      </c>
      <c r="K40" s="595" t="s">
        <v>26</v>
      </c>
      <c r="L40" s="596" t="str">
        <f>IF($D$36="Y/T","Isi Tujuan",IF($E$36=0,0,IF(K40="Y",1,IF(K40="T",0,"Isi Dulu"))))</f>
        <v>Isi Tujuan</v>
      </c>
      <c r="M40" s="850"/>
      <c r="N40" s="853"/>
    </row>
    <row r="41" spans="2:14" ht="15.75">
      <c r="B41" s="836">
        <v>8</v>
      </c>
      <c r="C41" s="839"/>
      <c r="D41" s="857" t="s">
        <v>26</v>
      </c>
      <c r="E41" s="860" t="str">
        <f>IF(D41="Y",1,IF(D41="T",0,IF(D41="Y/T","Belum diisi","Error")))</f>
        <v>Belum diisi</v>
      </c>
      <c r="F41" s="528">
        <v>1</v>
      </c>
      <c r="G41" s="529"/>
      <c r="H41" s="600" t="str">
        <f t="shared" si="1"/>
        <v>Belum Diisi</v>
      </c>
      <c r="I41" s="590" t="s">
        <v>26</v>
      </c>
      <c r="J41" s="591" t="str">
        <f>IF($D$41="Y/T","Isi Tujuan",IF($E$41=0,0,IF(I41="Y",1,IF(I41="T",0,"Isi Dulu"))))</f>
        <v>Isi Tujuan</v>
      </c>
      <c r="K41" s="590" t="s">
        <v>26</v>
      </c>
      <c r="L41" s="591" t="str">
        <f>IF($D$41="Y/T","Isi Tujuan",IF($E$41=0,0,IF(K41="Y",1,IF(K41="T",0,"Isi Dulu"))))</f>
        <v>Isi Tujuan</v>
      </c>
      <c r="M41" s="848" t="s">
        <v>26</v>
      </c>
      <c r="N41" s="851" t="str">
        <f>IF(M41="Y",1,IF(M41="T",0,IF(M41="Y/T","Belum diisi","Error")))</f>
        <v>Belum diisi</v>
      </c>
    </row>
    <row r="42" spans="2:14" ht="15.75">
      <c r="B42" s="837"/>
      <c r="C42" s="840"/>
      <c r="D42" s="858"/>
      <c r="E42" s="861"/>
      <c r="F42" s="549">
        <v>2</v>
      </c>
      <c r="G42" s="550"/>
      <c r="H42" s="598" t="str">
        <f t="shared" si="1"/>
        <v>Belum Diisi</v>
      </c>
      <c r="I42" s="592" t="s">
        <v>26</v>
      </c>
      <c r="J42" s="593" t="str">
        <f>IF($D$41="Y/T","Isi Tujuan",IF($E$41=0,0,IF(I42="Y",1,IF(I42="T",0,"Isi Dulu"))))</f>
        <v>Isi Tujuan</v>
      </c>
      <c r="K42" s="592" t="s">
        <v>26</v>
      </c>
      <c r="L42" s="593" t="str">
        <f>IF($D$41="Y/T","Isi Tujuan",IF($E$41=0,0,IF(K42="Y",1,IF(K42="T",0,"Isi Dulu"))))</f>
        <v>Isi Tujuan</v>
      </c>
      <c r="M42" s="849"/>
      <c r="N42" s="852"/>
    </row>
    <row r="43" spans="2:14" ht="15.75">
      <c r="B43" s="837"/>
      <c r="C43" s="840"/>
      <c r="D43" s="858"/>
      <c r="E43" s="861"/>
      <c r="F43" s="549">
        <v>3</v>
      </c>
      <c r="G43" s="550"/>
      <c r="H43" s="598" t="str">
        <f t="shared" si="1"/>
        <v>Belum Diisi</v>
      </c>
      <c r="I43" s="592" t="s">
        <v>26</v>
      </c>
      <c r="J43" s="593" t="str">
        <f>IF($D$41="Y/T","Isi Tujuan",IF($E$41=0,0,IF(I43="Y",1,IF(I43="T",0,"Isi Dulu"))))</f>
        <v>Isi Tujuan</v>
      </c>
      <c r="K43" s="592" t="s">
        <v>26</v>
      </c>
      <c r="L43" s="593" t="str">
        <f>IF($D$41="Y/T","Isi Tujuan",IF($E$41=0,0,IF(K43="Y",1,IF(K43="T",0,"Isi Dulu"))))</f>
        <v>Isi Tujuan</v>
      </c>
      <c r="M43" s="849"/>
      <c r="N43" s="852"/>
    </row>
    <row r="44" spans="2:14" ht="15.75">
      <c r="B44" s="837"/>
      <c r="C44" s="840"/>
      <c r="D44" s="858"/>
      <c r="E44" s="861"/>
      <c r="F44" s="549">
        <v>4</v>
      </c>
      <c r="G44" s="550"/>
      <c r="H44" s="598" t="str">
        <f t="shared" si="1"/>
        <v>Belum Diisi</v>
      </c>
      <c r="I44" s="592" t="s">
        <v>26</v>
      </c>
      <c r="J44" s="593" t="str">
        <f>IF($D$41="Y/T","Isi Tujuan",IF($E$41=0,0,IF(I44="Y",1,IF(I44="T",0,"Isi Dulu"))))</f>
        <v>Isi Tujuan</v>
      </c>
      <c r="K44" s="592" t="s">
        <v>26</v>
      </c>
      <c r="L44" s="593" t="str">
        <f>IF($D$41="Y/T","Isi Tujuan",IF($E$41=0,0,IF(K44="Y",1,IF(K44="T",0,"Isi Dulu"))))</f>
        <v>Isi Tujuan</v>
      </c>
      <c r="M44" s="849"/>
      <c r="N44" s="852"/>
    </row>
    <row r="45" spans="2:14" ht="15.75">
      <c r="B45" s="838"/>
      <c r="C45" s="841"/>
      <c r="D45" s="859"/>
      <c r="E45" s="862"/>
      <c r="F45" s="569">
        <v>5</v>
      </c>
      <c r="G45" s="570"/>
      <c r="H45" s="599" t="str">
        <f t="shared" si="1"/>
        <v>Belum Diisi</v>
      </c>
      <c r="I45" s="595" t="s">
        <v>26</v>
      </c>
      <c r="J45" s="596" t="str">
        <f>IF($D$41="Y/T","Isi Tujuan",IF($E$41=0,0,IF(I45="Y",1,IF(I45="T",0,"Isi Dulu"))))</f>
        <v>Isi Tujuan</v>
      </c>
      <c r="K45" s="595" t="s">
        <v>26</v>
      </c>
      <c r="L45" s="596" t="str">
        <f>IF($D$41="Y/T","Isi Tujuan",IF($E$41=0,0,IF(K45="Y",1,IF(K45="T",0,"Isi Dulu"))))</f>
        <v>Isi Tujuan</v>
      </c>
      <c r="M45" s="850"/>
      <c r="N45" s="853"/>
    </row>
    <row r="46" spans="2:14" ht="15.75">
      <c r="B46" s="836">
        <v>9</v>
      </c>
      <c r="C46" s="839"/>
      <c r="D46" s="857" t="s">
        <v>26</v>
      </c>
      <c r="E46" s="860" t="str">
        <f>IF(D46="Y",1,IF(D46="T",0,IF(D46="Y/T","Belum diisi","Error")))</f>
        <v>Belum diisi</v>
      </c>
      <c r="F46" s="528">
        <v>1</v>
      </c>
      <c r="G46" s="529"/>
      <c r="H46" s="600" t="str">
        <f t="shared" si="1"/>
        <v>Belum Diisi</v>
      </c>
      <c r="I46" s="590" t="s">
        <v>26</v>
      </c>
      <c r="J46" s="591" t="str">
        <f>IF($D$46="Y/T","Isi Tujuan",IF($E$46=0,0,IF(I46="Y",1,IF(I46="T",0,"Isi Dulu"))))</f>
        <v>Isi Tujuan</v>
      </c>
      <c r="K46" s="590" t="s">
        <v>26</v>
      </c>
      <c r="L46" s="591" t="str">
        <f>IF($D$46="Y/T","Isi Tujuan",IF($E$46=0,0,IF(K46="Y",1,IF(K46="T",0,"Isi Dulu"))))</f>
        <v>Isi Tujuan</v>
      </c>
      <c r="M46" s="848" t="s">
        <v>26</v>
      </c>
      <c r="N46" s="851" t="str">
        <f>IF(M46="Y",1,IF(M46="T",0,IF(M46="Y/T","Belum diisi","Error")))</f>
        <v>Belum diisi</v>
      </c>
    </row>
    <row r="47" spans="2:14" ht="15.75">
      <c r="B47" s="837"/>
      <c r="C47" s="840"/>
      <c r="D47" s="858"/>
      <c r="E47" s="861"/>
      <c r="F47" s="549">
        <v>2</v>
      </c>
      <c r="G47" s="550"/>
      <c r="H47" s="598" t="str">
        <f t="shared" si="1"/>
        <v>Belum Diisi</v>
      </c>
      <c r="I47" s="592" t="s">
        <v>26</v>
      </c>
      <c r="J47" s="593" t="str">
        <f>IF($D$46="Y/T","Isi Tujuan",IF($E$46=0,0,IF(I47="Y",1,IF(I47="T",0,"Isi Dulu"))))</f>
        <v>Isi Tujuan</v>
      </c>
      <c r="K47" s="592" t="s">
        <v>26</v>
      </c>
      <c r="L47" s="593" t="str">
        <f>IF($D$46="Y/T","Isi Tujuan",IF($E$46=0,0,IF(K47="Y",1,IF(K47="T",0,"Isi Dulu"))))</f>
        <v>Isi Tujuan</v>
      </c>
      <c r="M47" s="849"/>
      <c r="N47" s="852"/>
    </row>
    <row r="48" spans="2:14" ht="15.75">
      <c r="B48" s="837"/>
      <c r="C48" s="840"/>
      <c r="D48" s="858"/>
      <c r="E48" s="861"/>
      <c r="F48" s="549">
        <v>3</v>
      </c>
      <c r="G48" s="550"/>
      <c r="H48" s="598" t="str">
        <f t="shared" si="1"/>
        <v>Belum Diisi</v>
      </c>
      <c r="I48" s="592" t="s">
        <v>26</v>
      </c>
      <c r="J48" s="593" t="str">
        <f>IF($D$46="Y/T","Isi Tujuan",IF($E$46=0,0,IF(I48="Y",1,IF(I48="T",0,"Isi Dulu"))))</f>
        <v>Isi Tujuan</v>
      </c>
      <c r="K48" s="592" t="s">
        <v>26</v>
      </c>
      <c r="L48" s="593" t="str">
        <f>IF($D$46="Y/T","Isi Tujuan",IF($E$46=0,0,IF(K48="Y",1,IF(K48="T",0,"Isi Dulu"))))</f>
        <v>Isi Tujuan</v>
      </c>
      <c r="M48" s="849"/>
      <c r="N48" s="852"/>
    </row>
    <row r="49" spans="2:14" ht="15.75">
      <c r="B49" s="837"/>
      <c r="C49" s="840"/>
      <c r="D49" s="858"/>
      <c r="E49" s="861"/>
      <c r="F49" s="549">
        <v>4</v>
      </c>
      <c r="G49" s="550"/>
      <c r="H49" s="598" t="str">
        <f t="shared" si="1"/>
        <v>Belum Diisi</v>
      </c>
      <c r="I49" s="592" t="s">
        <v>26</v>
      </c>
      <c r="J49" s="593" t="str">
        <f>IF($D$46="Y/T","Isi Tujuan",IF($E$46=0,0,IF(I49="Y",1,IF(I49="T",0,"Isi Dulu"))))</f>
        <v>Isi Tujuan</v>
      </c>
      <c r="K49" s="592" t="s">
        <v>26</v>
      </c>
      <c r="L49" s="593" t="str">
        <f>IF($D$46="Y/T","Isi Tujuan",IF($E$46=0,0,IF(K49="Y",1,IF(K49="T",0,"Isi Dulu"))))</f>
        <v>Isi Tujuan</v>
      </c>
      <c r="M49" s="849"/>
      <c r="N49" s="852"/>
    </row>
    <row r="50" spans="2:14" ht="15.75">
      <c r="B50" s="838"/>
      <c r="C50" s="841"/>
      <c r="D50" s="859"/>
      <c r="E50" s="862"/>
      <c r="F50" s="569">
        <v>5</v>
      </c>
      <c r="G50" s="570"/>
      <c r="H50" s="599" t="str">
        <f t="shared" si="1"/>
        <v>Belum Diisi</v>
      </c>
      <c r="I50" s="595" t="s">
        <v>26</v>
      </c>
      <c r="J50" s="596" t="str">
        <f>IF($D$46="Y/T","Isi Tujuan",IF($E$46=0,0,IF(I50="Y",1,IF(I50="T",0,"Isi Dulu"))))</f>
        <v>Isi Tujuan</v>
      </c>
      <c r="K50" s="595" t="s">
        <v>26</v>
      </c>
      <c r="L50" s="596" t="str">
        <f>IF($D$46="Y/T","Isi Tujuan",IF($E$46=0,0,IF(K50="Y",1,IF(K50="T",0,"Isi Dulu"))))</f>
        <v>Isi Tujuan</v>
      </c>
      <c r="M50" s="850"/>
      <c r="N50" s="853"/>
    </row>
    <row r="51" spans="2:14" ht="15.75">
      <c r="B51" s="836">
        <v>10</v>
      </c>
      <c r="C51" s="839"/>
      <c r="D51" s="857" t="s">
        <v>26</v>
      </c>
      <c r="E51" s="860" t="str">
        <f>IF(D51="Y",1,IF(D51="T",0,IF(D51="Y/T","Belum diisi","Error")))</f>
        <v>Belum diisi</v>
      </c>
      <c r="F51" s="528">
        <v>1</v>
      </c>
      <c r="G51" s="529"/>
      <c r="H51" s="600" t="str">
        <f t="shared" si="1"/>
        <v>Belum Diisi</v>
      </c>
      <c r="I51" s="590" t="s">
        <v>26</v>
      </c>
      <c r="J51" s="591" t="str">
        <f>IF($D$51="Y/T","Isi Tujuan",IF($E$51=0,0,IF(I51="Y",1,IF(I51="T",0,"Isi Dulu"))))</f>
        <v>Isi Tujuan</v>
      </c>
      <c r="K51" s="590" t="s">
        <v>26</v>
      </c>
      <c r="L51" s="591" t="str">
        <f>IF($D$51="Y/T","Isi Tujuan",IF($E$51=0,0,IF(K51="Y",1,IF(K51="T",0,"Isi Dulu"))))</f>
        <v>Isi Tujuan</v>
      </c>
      <c r="M51" s="848" t="s">
        <v>26</v>
      </c>
      <c r="N51" s="851" t="str">
        <f>IF(M51="Y",1,IF(M51="T",0,IF(M51="Y/T","Belum diisi","Error")))</f>
        <v>Belum diisi</v>
      </c>
    </row>
    <row r="52" spans="2:14" ht="15.75">
      <c r="B52" s="837"/>
      <c r="C52" s="840"/>
      <c r="D52" s="858"/>
      <c r="E52" s="861"/>
      <c r="F52" s="549">
        <v>2</v>
      </c>
      <c r="G52" s="550"/>
      <c r="H52" s="598" t="str">
        <f t="shared" si="1"/>
        <v>Belum Diisi</v>
      </c>
      <c r="I52" s="592" t="s">
        <v>26</v>
      </c>
      <c r="J52" s="593" t="str">
        <f>IF($D$51="Y/T","Isi Tujuan",IF($E$51=0,0,IF(I52="Y",1,IF(I52="T",0,"Isi Dulu"))))</f>
        <v>Isi Tujuan</v>
      </c>
      <c r="K52" s="592" t="s">
        <v>26</v>
      </c>
      <c r="L52" s="593" t="str">
        <f>IF($D$51="Y/T","Isi Tujuan",IF($E$51=0,0,IF(K52="Y",1,IF(K52="T",0,"Isi Dulu"))))</f>
        <v>Isi Tujuan</v>
      </c>
      <c r="M52" s="849"/>
      <c r="N52" s="852"/>
    </row>
    <row r="53" spans="2:14" ht="15.75">
      <c r="B53" s="837"/>
      <c r="C53" s="840"/>
      <c r="D53" s="858"/>
      <c r="E53" s="861"/>
      <c r="F53" s="549">
        <v>3</v>
      </c>
      <c r="G53" s="550"/>
      <c r="H53" s="598" t="str">
        <f t="shared" si="1"/>
        <v>Belum Diisi</v>
      </c>
      <c r="I53" s="592" t="s">
        <v>26</v>
      </c>
      <c r="J53" s="593" t="str">
        <f>IF($D$51="Y/T","Isi Tujuan",IF($E$51=0,0,IF(I53="Y",1,IF(I53="T",0,"Isi Dulu"))))</f>
        <v>Isi Tujuan</v>
      </c>
      <c r="K53" s="592" t="s">
        <v>26</v>
      </c>
      <c r="L53" s="593" t="str">
        <f>IF($D$51="Y/T","Isi Tujuan",IF($E$51=0,0,IF(K53="Y",1,IF(K53="T",0,"Isi Dulu"))))</f>
        <v>Isi Tujuan</v>
      </c>
      <c r="M53" s="849"/>
      <c r="N53" s="852"/>
    </row>
    <row r="54" spans="2:14" ht="15.75">
      <c r="B54" s="837"/>
      <c r="C54" s="840"/>
      <c r="D54" s="858"/>
      <c r="E54" s="861"/>
      <c r="F54" s="549">
        <v>4</v>
      </c>
      <c r="G54" s="550"/>
      <c r="H54" s="598" t="str">
        <f t="shared" si="1"/>
        <v>Belum Diisi</v>
      </c>
      <c r="I54" s="592" t="s">
        <v>26</v>
      </c>
      <c r="J54" s="593" t="str">
        <f>IF($D$51="Y/T","Isi Tujuan",IF($E$51=0,0,IF(I54="Y",1,IF(I54="T",0,"Isi Dulu"))))</f>
        <v>Isi Tujuan</v>
      </c>
      <c r="K54" s="592" t="s">
        <v>26</v>
      </c>
      <c r="L54" s="593" t="str">
        <f>IF($D$51="Y/T","Isi Tujuan",IF($E$51=0,0,IF(K54="Y",1,IF(K54="T",0,"Isi Dulu"))))</f>
        <v>Isi Tujuan</v>
      </c>
      <c r="M54" s="849"/>
      <c r="N54" s="852"/>
    </row>
    <row r="55" spans="2:14" ht="15.75">
      <c r="B55" s="838"/>
      <c r="C55" s="841"/>
      <c r="D55" s="859"/>
      <c r="E55" s="862"/>
      <c r="F55" s="569">
        <v>5</v>
      </c>
      <c r="G55" s="570"/>
      <c r="H55" s="599" t="str">
        <f t="shared" si="1"/>
        <v>Belum Diisi</v>
      </c>
      <c r="I55" s="595" t="s">
        <v>26</v>
      </c>
      <c r="J55" s="596" t="str">
        <f>IF($D$51="Y/T","Isi Tujuan",IF($E$51=0,0,IF(I55="Y",1,IF(I55="T",0,"Isi Dulu"))))</f>
        <v>Isi Tujuan</v>
      </c>
      <c r="K55" s="595" t="s">
        <v>26</v>
      </c>
      <c r="L55" s="596" t="str">
        <f>IF($D$51="Y/T","Isi Tujuan",IF($E$51=0,0,IF(K55="Y",1,IF(K55="T",0,"Isi Dulu"))))</f>
        <v>Isi Tujuan</v>
      </c>
      <c r="M55" s="850"/>
      <c r="N55" s="853"/>
    </row>
    <row r="56" spans="2:14" ht="15.75">
      <c r="B56" s="836">
        <v>11</v>
      </c>
      <c r="C56" s="839"/>
      <c r="D56" s="857" t="s">
        <v>26</v>
      </c>
      <c r="E56" s="860" t="str">
        <f>IF(D56="Y",1,IF(D56="T",0,IF(D56="Y/T","Belum diisi","Error")))</f>
        <v>Belum diisi</v>
      </c>
      <c r="F56" s="528">
        <v>1</v>
      </c>
      <c r="G56" s="529"/>
      <c r="H56" s="600" t="str">
        <f t="shared" si="1"/>
        <v>Belum Diisi</v>
      </c>
      <c r="I56" s="590" t="s">
        <v>26</v>
      </c>
      <c r="J56" s="591" t="str">
        <f>IF($D$56="Y/T","Isi Tujuan",IF($E$56=0,0,IF(I56="Y",1,IF(I56="T",0,"Isi Dulu"))))</f>
        <v>Isi Tujuan</v>
      </c>
      <c r="K56" s="590" t="s">
        <v>26</v>
      </c>
      <c r="L56" s="591" t="str">
        <f>IF($D$56="Y/T","Isi Tujuan",IF($E$56=0,0,IF(K56="Y",1,IF(K56="T",0,"Isi Dulu"))))</f>
        <v>Isi Tujuan</v>
      </c>
      <c r="M56" s="848" t="s">
        <v>26</v>
      </c>
      <c r="N56" s="851" t="str">
        <f>IF(M56="Y",1,IF(M56="T",0,IF(M56="Y/T","Belum diisi","Error")))</f>
        <v>Belum diisi</v>
      </c>
    </row>
    <row r="57" spans="2:14" ht="15.75">
      <c r="B57" s="837"/>
      <c r="C57" s="840"/>
      <c r="D57" s="858"/>
      <c r="E57" s="861"/>
      <c r="F57" s="549">
        <v>2</v>
      </c>
      <c r="G57" s="550"/>
      <c r="H57" s="598" t="str">
        <f t="shared" si="1"/>
        <v>Belum Diisi</v>
      </c>
      <c r="I57" s="592" t="s">
        <v>26</v>
      </c>
      <c r="J57" s="593" t="str">
        <f>IF($D$56="Y/T","Isi Tujuan",IF($E$56=0,0,IF(I57="Y",1,IF(I57="T",0,"Isi Dulu"))))</f>
        <v>Isi Tujuan</v>
      </c>
      <c r="K57" s="592" t="s">
        <v>26</v>
      </c>
      <c r="L57" s="593" t="str">
        <f>IF($D$56="Y/T","Isi Tujuan",IF($E$56=0,0,IF(K57="Y",1,IF(K57="T",0,"Isi Dulu"))))</f>
        <v>Isi Tujuan</v>
      </c>
      <c r="M57" s="849"/>
      <c r="N57" s="852"/>
    </row>
    <row r="58" spans="2:14" ht="15.75">
      <c r="B58" s="837"/>
      <c r="C58" s="840"/>
      <c r="D58" s="858"/>
      <c r="E58" s="861"/>
      <c r="F58" s="549">
        <v>3</v>
      </c>
      <c r="G58" s="550"/>
      <c r="H58" s="598" t="str">
        <f t="shared" si="1"/>
        <v>Belum Diisi</v>
      </c>
      <c r="I58" s="592" t="s">
        <v>26</v>
      </c>
      <c r="J58" s="593" t="str">
        <f>IF($D$56="Y/T","Isi Tujuan",IF($E$56=0,0,IF(I58="Y",1,IF(I58="T",0,"Isi Dulu"))))</f>
        <v>Isi Tujuan</v>
      </c>
      <c r="K58" s="592" t="s">
        <v>26</v>
      </c>
      <c r="L58" s="593" t="str">
        <f>IF($D$56="Y/T","Isi Tujuan",IF($E$56=0,0,IF(K58="Y",1,IF(K58="T",0,"Isi Dulu"))))</f>
        <v>Isi Tujuan</v>
      </c>
      <c r="M58" s="849"/>
      <c r="N58" s="852"/>
    </row>
    <row r="59" spans="2:14" ht="15.75">
      <c r="B59" s="837"/>
      <c r="C59" s="840"/>
      <c r="D59" s="858"/>
      <c r="E59" s="861"/>
      <c r="F59" s="549">
        <v>4</v>
      </c>
      <c r="G59" s="550"/>
      <c r="H59" s="598" t="str">
        <f t="shared" si="1"/>
        <v>Belum Diisi</v>
      </c>
      <c r="I59" s="592" t="s">
        <v>26</v>
      </c>
      <c r="J59" s="593" t="str">
        <f>IF($D$56="Y/T","Isi Tujuan",IF($E$56=0,0,IF(I59="Y",1,IF(I59="T",0,"Isi Dulu"))))</f>
        <v>Isi Tujuan</v>
      </c>
      <c r="K59" s="592" t="s">
        <v>26</v>
      </c>
      <c r="L59" s="593" t="str">
        <f>IF($D$56="Y/T","Isi Tujuan",IF($E$56=0,0,IF(K59="Y",1,IF(K59="T",0,"Isi Dulu"))))</f>
        <v>Isi Tujuan</v>
      </c>
      <c r="M59" s="849"/>
      <c r="N59" s="852"/>
    </row>
    <row r="60" spans="2:14" ht="15.75">
      <c r="B60" s="838"/>
      <c r="C60" s="841"/>
      <c r="D60" s="859"/>
      <c r="E60" s="862"/>
      <c r="F60" s="569">
        <v>5</v>
      </c>
      <c r="G60" s="570"/>
      <c r="H60" s="599" t="str">
        <f t="shared" si="1"/>
        <v>Belum Diisi</v>
      </c>
      <c r="I60" s="595" t="s">
        <v>26</v>
      </c>
      <c r="J60" s="596" t="str">
        <f>IF($D$56="Y/T","Isi Tujuan",IF($E$56=0,0,IF(I60="Y",1,IF(I60="T",0,"Isi Dulu"))))</f>
        <v>Isi Tujuan</v>
      </c>
      <c r="K60" s="595" t="s">
        <v>26</v>
      </c>
      <c r="L60" s="596" t="str">
        <f>IF($D$56="Y/T","Isi Tujuan",IF($E$56=0,0,IF(K60="Y",1,IF(K60="T",0,"Isi Dulu"))))</f>
        <v>Isi Tujuan</v>
      </c>
      <c r="M60" s="850"/>
      <c r="N60" s="853"/>
    </row>
    <row r="61" spans="2:14" ht="15.75">
      <c r="B61" s="836">
        <v>12</v>
      </c>
      <c r="C61" s="839"/>
      <c r="D61" s="857" t="s">
        <v>26</v>
      </c>
      <c r="E61" s="860" t="str">
        <f>IF(D61="Y",1,IF(D61="T",0,IF(D61="Y/T","Belum diisi","Error")))</f>
        <v>Belum diisi</v>
      </c>
      <c r="F61" s="528">
        <v>1</v>
      </c>
      <c r="G61" s="529"/>
      <c r="H61" s="600" t="str">
        <f t="shared" si="1"/>
        <v>Belum Diisi</v>
      </c>
      <c r="I61" s="590" t="s">
        <v>26</v>
      </c>
      <c r="J61" s="591" t="str">
        <f>IF($D$61="Y/T","Isi Tujuan",IF($E$61=0,0,IF(I61="Y",1,IF(I61="T",0,"Isi Dulu"))))</f>
        <v>Isi Tujuan</v>
      </c>
      <c r="K61" s="590" t="s">
        <v>26</v>
      </c>
      <c r="L61" s="591" t="str">
        <f>IF($D$61="Y/T","Isi Tujuan",IF($E$61=0,0,IF(K61="Y",1,IF(K61="T",0,"Isi Dulu"))))</f>
        <v>Isi Tujuan</v>
      </c>
      <c r="M61" s="848" t="s">
        <v>26</v>
      </c>
      <c r="N61" s="851" t="str">
        <f>IF(M61="Y",1,IF(M61="T",0,IF(M61="Y/T","Belum diisi","Error")))</f>
        <v>Belum diisi</v>
      </c>
    </row>
    <row r="62" spans="2:14" ht="15.75">
      <c r="B62" s="837"/>
      <c r="C62" s="840"/>
      <c r="D62" s="858"/>
      <c r="E62" s="861"/>
      <c r="F62" s="549">
        <v>2</v>
      </c>
      <c r="G62" s="550"/>
      <c r="H62" s="598" t="str">
        <f t="shared" si="1"/>
        <v>Belum Diisi</v>
      </c>
      <c r="I62" s="592" t="s">
        <v>26</v>
      </c>
      <c r="J62" s="593" t="str">
        <f>IF($D$61="Y/T","Isi Tujuan",IF($E$61=0,0,IF(I62="Y",1,IF(I62="T",0,"Isi Dulu"))))</f>
        <v>Isi Tujuan</v>
      </c>
      <c r="K62" s="592" t="s">
        <v>26</v>
      </c>
      <c r="L62" s="593" t="str">
        <f>IF($D$61="Y/T","Isi Tujuan",IF($E$61=0,0,IF(K62="Y",1,IF(K62="T",0,"Isi Dulu"))))</f>
        <v>Isi Tujuan</v>
      </c>
      <c r="M62" s="849"/>
      <c r="N62" s="852"/>
    </row>
    <row r="63" spans="2:14" ht="15.75">
      <c r="B63" s="837"/>
      <c r="C63" s="840"/>
      <c r="D63" s="858"/>
      <c r="E63" s="861"/>
      <c r="F63" s="549">
        <v>3</v>
      </c>
      <c r="G63" s="550"/>
      <c r="H63" s="598" t="str">
        <f t="shared" si="1"/>
        <v>Belum Diisi</v>
      </c>
      <c r="I63" s="592" t="s">
        <v>26</v>
      </c>
      <c r="J63" s="593" t="str">
        <f>IF($D$61="Y/T","Isi Tujuan",IF($E$61=0,0,IF(I63="Y",1,IF(I63="T",0,"Isi Dulu"))))</f>
        <v>Isi Tujuan</v>
      </c>
      <c r="K63" s="592" t="s">
        <v>26</v>
      </c>
      <c r="L63" s="593" t="str">
        <f>IF($D$61="Y/T","Isi Tujuan",IF($E$61=0,0,IF(K63="Y",1,IF(K63="T",0,"Isi Dulu"))))</f>
        <v>Isi Tujuan</v>
      </c>
      <c r="M63" s="849"/>
      <c r="N63" s="852"/>
    </row>
    <row r="64" spans="2:14" ht="15.75">
      <c r="B64" s="837"/>
      <c r="C64" s="840"/>
      <c r="D64" s="858"/>
      <c r="E64" s="861"/>
      <c r="F64" s="549">
        <v>4</v>
      </c>
      <c r="G64" s="550"/>
      <c r="H64" s="598" t="str">
        <f t="shared" si="1"/>
        <v>Belum Diisi</v>
      </c>
      <c r="I64" s="592" t="s">
        <v>26</v>
      </c>
      <c r="J64" s="593" t="str">
        <f>IF($D$61="Y/T","Isi Tujuan",IF($E$61=0,0,IF(I64="Y",1,IF(I64="T",0,"Isi Dulu"))))</f>
        <v>Isi Tujuan</v>
      </c>
      <c r="K64" s="592" t="s">
        <v>26</v>
      </c>
      <c r="L64" s="593" t="str">
        <f>IF($D$61="Y/T","Isi Tujuan",IF($E$61=0,0,IF(K64="Y",1,IF(K64="T",0,"Isi Dulu"))))</f>
        <v>Isi Tujuan</v>
      </c>
      <c r="M64" s="849"/>
      <c r="N64" s="852"/>
    </row>
    <row r="65" spans="2:14" ht="15.75">
      <c r="B65" s="838"/>
      <c r="C65" s="841"/>
      <c r="D65" s="859"/>
      <c r="E65" s="862"/>
      <c r="F65" s="569">
        <v>5</v>
      </c>
      <c r="G65" s="570"/>
      <c r="H65" s="599" t="str">
        <f t="shared" si="1"/>
        <v>Belum Diisi</v>
      </c>
      <c r="I65" s="595" t="s">
        <v>26</v>
      </c>
      <c r="J65" s="596" t="str">
        <f>IF($D$61="Y/T","Isi Tujuan",IF($E$61=0,0,IF(I65="Y",1,IF(I65="T",0,"Isi Dulu"))))</f>
        <v>Isi Tujuan</v>
      </c>
      <c r="K65" s="595" t="s">
        <v>26</v>
      </c>
      <c r="L65" s="596" t="str">
        <f>IF($D$61="Y/T","Isi Tujuan",IF($E$61=0,0,IF(K65="Y",1,IF(K65="T",0,"Isi Dulu"))))</f>
        <v>Isi Tujuan</v>
      </c>
      <c r="M65" s="850"/>
      <c r="N65" s="853"/>
    </row>
    <row r="66" spans="2:14" ht="15.75">
      <c r="B66" s="836">
        <v>13</v>
      </c>
      <c r="C66" s="839"/>
      <c r="D66" s="857" t="s">
        <v>26</v>
      </c>
      <c r="E66" s="860" t="str">
        <f>IF(D66="Y",1,IF(D66="T",0,IF(D66="Y/T","Belum diisi","Error")))</f>
        <v>Belum diisi</v>
      </c>
      <c r="F66" s="528">
        <v>1</v>
      </c>
      <c r="G66" s="529"/>
      <c r="H66" s="600" t="str">
        <f t="shared" si="1"/>
        <v>Belum Diisi</v>
      </c>
      <c r="I66" s="590" t="s">
        <v>26</v>
      </c>
      <c r="J66" s="591" t="str">
        <f>IF($D$66="Y/T","Isi Tujuan",IF($E$66=0,0,IF(I66="Y",1,IF(I66="T",0,"Isi Dulu"))))</f>
        <v>Isi Tujuan</v>
      </c>
      <c r="K66" s="590" t="s">
        <v>26</v>
      </c>
      <c r="L66" s="591" t="str">
        <f>IF($D$66="Y/T","Isi Tujuan",IF($E$66=0,0,IF(K66="Y",1,IF(K66="T",0,"Isi Dulu"))))</f>
        <v>Isi Tujuan</v>
      </c>
      <c r="M66" s="848" t="s">
        <v>26</v>
      </c>
      <c r="N66" s="851" t="str">
        <f>IF(M66="Y",1,IF(M66="T",0,IF(M66="Y/T","Belum diisi","Error")))</f>
        <v>Belum diisi</v>
      </c>
    </row>
    <row r="67" spans="2:14" ht="15.75">
      <c r="B67" s="837"/>
      <c r="C67" s="840"/>
      <c r="D67" s="858"/>
      <c r="E67" s="861"/>
      <c r="F67" s="549">
        <v>2</v>
      </c>
      <c r="G67" s="550"/>
      <c r="H67" s="598" t="str">
        <f t="shared" si="1"/>
        <v>Belum Diisi</v>
      </c>
      <c r="I67" s="592" t="s">
        <v>26</v>
      </c>
      <c r="J67" s="593" t="str">
        <f>IF($D$66="Y/T","Isi Tujuan",IF($E$66=0,0,IF(I67="Y",1,IF(I67="T",0,"Isi Dulu"))))</f>
        <v>Isi Tujuan</v>
      </c>
      <c r="K67" s="592" t="s">
        <v>26</v>
      </c>
      <c r="L67" s="593" t="str">
        <f>IF($D$66="Y/T","Isi Tujuan",IF($E$66=0,0,IF(K67="Y",1,IF(K67="T",0,"Isi Dulu"))))</f>
        <v>Isi Tujuan</v>
      </c>
      <c r="M67" s="849"/>
      <c r="N67" s="852"/>
    </row>
    <row r="68" spans="2:14" ht="15.75">
      <c r="B68" s="837"/>
      <c r="C68" s="840"/>
      <c r="D68" s="858"/>
      <c r="E68" s="861"/>
      <c r="F68" s="549">
        <v>3</v>
      </c>
      <c r="G68" s="550"/>
      <c r="H68" s="598" t="str">
        <f t="shared" si="1"/>
        <v>Belum Diisi</v>
      </c>
      <c r="I68" s="592" t="s">
        <v>26</v>
      </c>
      <c r="J68" s="593" t="str">
        <f>IF($D$66="Y/T","Isi Tujuan",IF($E$66=0,0,IF(I68="Y",1,IF(I68="T",0,"Isi Dulu"))))</f>
        <v>Isi Tujuan</v>
      </c>
      <c r="K68" s="592" t="s">
        <v>26</v>
      </c>
      <c r="L68" s="593" t="str">
        <f>IF($D$66="Y/T","Isi Tujuan",IF($E$66=0,0,IF(K68="Y",1,IF(K68="T",0,"Isi Dulu"))))</f>
        <v>Isi Tujuan</v>
      </c>
      <c r="M68" s="849"/>
      <c r="N68" s="852"/>
    </row>
    <row r="69" spans="2:14" ht="15.75">
      <c r="B69" s="837"/>
      <c r="C69" s="840"/>
      <c r="D69" s="858"/>
      <c r="E69" s="861"/>
      <c r="F69" s="549">
        <v>4</v>
      </c>
      <c r="G69" s="550"/>
      <c r="H69" s="598" t="str">
        <f t="shared" si="1"/>
        <v>Belum Diisi</v>
      </c>
      <c r="I69" s="592" t="s">
        <v>26</v>
      </c>
      <c r="J69" s="593" t="str">
        <f>IF($D$66="Y/T","Isi Tujuan",IF($E$66=0,0,IF(I69="Y",1,IF(I69="T",0,"Isi Dulu"))))</f>
        <v>Isi Tujuan</v>
      </c>
      <c r="K69" s="592" t="s">
        <v>26</v>
      </c>
      <c r="L69" s="593" t="str">
        <f>IF($D$66="Y/T","Isi Tujuan",IF($E$66=0,0,IF(K69="Y",1,IF(K69="T",0,"Isi Dulu"))))</f>
        <v>Isi Tujuan</v>
      </c>
      <c r="M69" s="849"/>
      <c r="N69" s="852"/>
    </row>
    <row r="70" spans="2:14" ht="15.75">
      <c r="B70" s="838"/>
      <c r="C70" s="841"/>
      <c r="D70" s="859"/>
      <c r="E70" s="862"/>
      <c r="F70" s="569">
        <v>5</v>
      </c>
      <c r="G70" s="570"/>
      <c r="H70" s="599" t="str">
        <f t="shared" si="1"/>
        <v>Belum Diisi</v>
      </c>
      <c r="I70" s="595" t="s">
        <v>26</v>
      </c>
      <c r="J70" s="596" t="str">
        <f>IF($D$66="Y/T","Isi Tujuan",IF($E$66=0,0,IF(I70="Y",1,IF(I70="T",0,"Isi Dulu"))))</f>
        <v>Isi Tujuan</v>
      </c>
      <c r="K70" s="595" t="s">
        <v>26</v>
      </c>
      <c r="L70" s="596" t="str">
        <f>IF($D$66="Y/T","Isi Tujuan",IF($E$66=0,0,IF(K70="Y",1,IF(K70="T",0,"Isi Dulu"))))</f>
        <v>Isi Tujuan</v>
      </c>
      <c r="M70" s="850"/>
      <c r="N70" s="853"/>
    </row>
    <row r="71" spans="2:14" ht="15.75">
      <c r="B71" s="836">
        <v>14</v>
      </c>
      <c r="C71" s="839"/>
      <c r="D71" s="857" t="s">
        <v>26</v>
      </c>
      <c r="E71" s="860" t="str">
        <f>IF(D71="Y",1,IF(D71="T",0,IF(D71="Y/T","Belum diisi","Error")))</f>
        <v>Belum diisi</v>
      </c>
      <c r="F71" s="528">
        <v>1</v>
      </c>
      <c r="G71" s="529"/>
      <c r="H71" s="600" t="str">
        <f t="shared" si="1"/>
        <v>Belum Diisi</v>
      </c>
      <c r="I71" s="590" t="s">
        <v>26</v>
      </c>
      <c r="J71" s="591" t="str">
        <f>IF($D$71="Y/T","Isi Tujuan",IF($E$71=0,0,IF(I71="Y",1,IF(I71="T",0,"Isi Dulu"))))</f>
        <v>Isi Tujuan</v>
      </c>
      <c r="K71" s="590" t="s">
        <v>26</v>
      </c>
      <c r="L71" s="591" t="str">
        <f>IF($D$71="Y/T","Isi Tujuan",IF($E$71=0,0,IF(K71="Y",1,IF(K71="T",0,"Isi Dulu"))))</f>
        <v>Isi Tujuan</v>
      </c>
      <c r="M71" s="848" t="s">
        <v>26</v>
      </c>
      <c r="N71" s="851" t="str">
        <f>IF(M71="Y",1,IF(M71="T",0,IF(M71="Y/T","Belum diisi","Error")))</f>
        <v>Belum diisi</v>
      </c>
    </row>
    <row r="72" spans="2:14" ht="15.75">
      <c r="B72" s="837"/>
      <c r="C72" s="840"/>
      <c r="D72" s="858"/>
      <c r="E72" s="861"/>
      <c r="F72" s="549">
        <v>2</v>
      </c>
      <c r="G72" s="550"/>
      <c r="H72" s="598" t="str">
        <f t="shared" si="1"/>
        <v>Belum Diisi</v>
      </c>
      <c r="I72" s="592" t="s">
        <v>26</v>
      </c>
      <c r="J72" s="593" t="str">
        <f>IF($D$71="Y/T","Isi Tujuan",IF($E$71=0,0,IF(I72="Y",1,IF(I72="T",0,"Isi Dulu"))))</f>
        <v>Isi Tujuan</v>
      </c>
      <c r="K72" s="592" t="s">
        <v>26</v>
      </c>
      <c r="L72" s="593" t="str">
        <f>IF($D$71="Y/T","Isi Tujuan",IF($E$71=0,0,IF(K72="Y",1,IF(K72="T",0,"Isi Dulu"))))</f>
        <v>Isi Tujuan</v>
      </c>
      <c r="M72" s="849"/>
      <c r="N72" s="852"/>
    </row>
    <row r="73" spans="2:14" ht="15.75">
      <c r="B73" s="837"/>
      <c r="C73" s="840"/>
      <c r="D73" s="858"/>
      <c r="E73" s="861"/>
      <c r="F73" s="549">
        <v>3</v>
      </c>
      <c r="G73" s="550"/>
      <c r="H73" s="598" t="str">
        <f t="shared" si="1"/>
        <v>Belum Diisi</v>
      </c>
      <c r="I73" s="592" t="s">
        <v>26</v>
      </c>
      <c r="J73" s="593" t="str">
        <f>IF($D$71="Y/T","Isi Tujuan",IF($E$71=0,0,IF(I73="Y",1,IF(I73="T",0,"Isi Dulu"))))</f>
        <v>Isi Tujuan</v>
      </c>
      <c r="K73" s="592" t="s">
        <v>26</v>
      </c>
      <c r="L73" s="593" t="str">
        <f>IF($D$71="Y/T","Isi Tujuan",IF($E$71=0,0,IF(K73="Y",1,IF(K73="T",0,"Isi Dulu"))))</f>
        <v>Isi Tujuan</v>
      </c>
      <c r="M73" s="849"/>
      <c r="N73" s="852"/>
    </row>
    <row r="74" spans="2:14" ht="15.75">
      <c r="B74" s="837"/>
      <c r="C74" s="840"/>
      <c r="D74" s="858"/>
      <c r="E74" s="861"/>
      <c r="F74" s="549">
        <v>4</v>
      </c>
      <c r="G74" s="550"/>
      <c r="H74" s="598" t="str">
        <f t="shared" si="1"/>
        <v>Belum Diisi</v>
      </c>
      <c r="I74" s="592" t="s">
        <v>26</v>
      </c>
      <c r="J74" s="593" t="str">
        <f>IF($D$71="Y/T","Isi Tujuan",IF($E$71=0,0,IF(I74="Y",1,IF(I74="T",0,"Isi Dulu"))))</f>
        <v>Isi Tujuan</v>
      </c>
      <c r="K74" s="592" t="s">
        <v>26</v>
      </c>
      <c r="L74" s="593" t="str">
        <f>IF($D$71="Y/T","Isi Tujuan",IF($E$71=0,0,IF(K74="Y",1,IF(K74="T",0,"Isi Dulu"))))</f>
        <v>Isi Tujuan</v>
      </c>
      <c r="M74" s="849"/>
      <c r="N74" s="852"/>
    </row>
    <row r="75" spans="2:14" ht="15.75">
      <c r="B75" s="838"/>
      <c r="C75" s="841"/>
      <c r="D75" s="859"/>
      <c r="E75" s="862"/>
      <c r="F75" s="569">
        <v>5</v>
      </c>
      <c r="G75" s="570"/>
      <c r="H75" s="599" t="str">
        <f t="shared" si="1"/>
        <v>Belum Diisi</v>
      </c>
      <c r="I75" s="595" t="s">
        <v>26</v>
      </c>
      <c r="J75" s="596" t="str">
        <f>IF($D$71="Y/T","Isi Tujuan",IF($E$71=0,0,IF(I75="Y",1,IF(I75="T",0,"Isi Dulu"))))</f>
        <v>Isi Tujuan</v>
      </c>
      <c r="K75" s="595" t="s">
        <v>26</v>
      </c>
      <c r="L75" s="596" t="str">
        <f>IF($D$71="Y/T","Isi Tujuan",IF($E$71=0,0,IF(K75="Y",1,IF(K75="T",0,"Isi Dulu"))))</f>
        <v>Isi Tujuan</v>
      </c>
      <c r="M75" s="850"/>
      <c r="N75" s="853"/>
    </row>
    <row r="76" spans="2:14" ht="15.75">
      <c r="B76" s="836">
        <v>15</v>
      </c>
      <c r="C76" s="839"/>
      <c r="D76" s="857" t="s">
        <v>26</v>
      </c>
      <c r="E76" s="860" t="str">
        <f>IF(D76="Y",1,IF(D76="T",0,IF(D76="Y/T","Belum diisi","Error")))</f>
        <v>Belum diisi</v>
      </c>
      <c r="F76" s="528">
        <v>1</v>
      </c>
      <c r="G76" s="529"/>
      <c r="H76" s="600" t="str">
        <f t="shared" si="1"/>
        <v>Belum Diisi</v>
      </c>
      <c r="I76" s="590" t="s">
        <v>26</v>
      </c>
      <c r="J76" s="591" t="str">
        <f>IF($D$76="Y/T","Isi Tujuan",IF($E$76=0,0,IF(I76="Y",1,IF(I76="T",0,"Isi Dulu"))))</f>
        <v>Isi Tujuan</v>
      </c>
      <c r="K76" s="590" t="s">
        <v>26</v>
      </c>
      <c r="L76" s="591" t="str">
        <f>IF($D$76="Y/T","Isi Tujuan",IF($E$76=0,0,IF(K76="Y",1,IF(K76="T",0,"Isi Dulu"))))</f>
        <v>Isi Tujuan</v>
      </c>
      <c r="M76" s="848" t="s">
        <v>26</v>
      </c>
      <c r="N76" s="851" t="str">
        <f>IF(M76="Y",1,IF(M76="T",0,IF(M76="Y/T","Belum diisi","Error")))</f>
        <v>Belum diisi</v>
      </c>
    </row>
    <row r="77" spans="2:14" ht="15.75">
      <c r="B77" s="837"/>
      <c r="C77" s="840"/>
      <c r="D77" s="858"/>
      <c r="E77" s="861"/>
      <c r="F77" s="549">
        <v>2</v>
      </c>
      <c r="G77" s="550"/>
      <c r="H77" s="598" t="str">
        <f t="shared" ref="H77:H105" si="2">IF(OR(J77="Isi Dulu",L77="Isi Dulu",J77="Isi Tujuan",L77="Isi Tujuan"),"Belum Diisi",IF(SUM(J77,L77)=2,1,IF(SUM(J77,L77)=1,0,IF(SUM(J77,L77)=0,0,"Error"))))</f>
        <v>Belum Diisi</v>
      </c>
      <c r="I77" s="592" t="s">
        <v>26</v>
      </c>
      <c r="J77" s="593" t="str">
        <f>IF($D$76="Y/T","Isi Tujuan",IF($E$76=0,0,IF(I77="Y",1,IF(I77="T",0,"Isi Dulu"))))</f>
        <v>Isi Tujuan</v>
      </c>
      <c r="K77" s="592" t="s">
        <v>26</v>
      </c>
      <c r="L77" s="593" t="str">
        <f>IF($D$76="Y/T","Isi Tujuan",IF($E$76=0,0,IF(K77="Y",1,IF(K77="T",0,"Isi Dulu"))))</f>
        <v>Isi Tujuan</v>
      </c>
      <c r="M77" s="849"/>
      <c r="N77" s="852"/>
    </row>
    <row r="78" spans="2:14" ht="15.75">
      <c r="B78" s="837"/>
      <c r="C78" s="840"/>
      <c r="D78" s="858"/>
      <c r="E78" s="861"/>
      <c r="F78" s="549">
        <v>3</v>
      </c>
      <c r="G78" s="550"/>
      <c r="H78" s="598" t="str">
        <f t="shared" si="2"/>
        <v>Belum Diisi</v>
      </c>
      <c r="I78" s="592" t="s">
        <v>26</v>
      </c>
      <c r="J78" s="593" t="str">
        <f>IF($D$76="Y/T","Isi Tujuan",IF($E$76=0,0,IF(I78="Y",1,IF(I78="T",0,"Isi Dulu"))))</f>
        <v>Isi Tujuan</v>
      </c>
      <c r="K78" s="592" t="s">
        <v>26</v>
      </c>
      <c r="L78" s="593" t="str">
        <f>IF($D$76="Y/T","Isi Tujuan",IF($E$76=0,0,IF(K78="Y",1,IF(K78="T",0,"Isi Dulu"))))</f>
        <v>Isi Tujuan</v>
      </c>
      <c r="M78" s="849"/>
      <c r="N78" s="852"/>
    </row>
    <row r="79" spans="2:14" ht="15.75">
      <c r="B79" s="837"/>
      <c r="C79" s="840"/>
      <c r="D79" s="858"/>
      <c r="E79" s="861"/>
      <c r="F79" s="549">
        <v>4</v>
      </c>
      <c r="G79" s="550"/>
      <c r="H79" s="598" t="str">
        <f t="shared" si="2"/>
        <v>Belum Diisi</v>
      </c>
      <c r="I79" s="592" t="s">
        <v>26</v>
      </c>
      <c r="J79" s="593" t="str">
        <f>IF($D$76="Y/T","Isi Tujuan",IF($E$76=0,0,IF(I79="Y",1,IF(I79="T",0,"Isi Dulu"))))</f>
        <v>Isi Tujuan</v>
      </c>
      <c r="K79" s="592" t="s">
        <v>26</v>
      </c>
      <c r="L79" s="593" t="str">
        <f>IF($D$76="Y/T","Isi Tujuan",IF($E$76=0,0,IF(K79="Y",1,IF(K79="T",0,"Isi Dulu"))))</f>
        <v>Isi Tujuan</v>
      </c>
      <c r="M79" s="849"/>
      <c r="N79" s="852"/>
    </row>
    <row r="80" spans="2:14" ht="15.75">
      <c r="B80" s="838"/>
      <c r="C80" s="841"/>
      <c r="D80" s="859"/>
      <c r="E80" s="862"/>
      <c r="F80" s="569">
        <v>5</v>
      </c>
      <c r="G80" s="570"/>
      <c r="H80" s="599" t="str">
        <f t="shared" si="2"/>
        <v>Belum Diisi</v>
      </c>
      <c r="I80" s="595" t="s">
        <v>26</v>
      </c>
      <c r="J80" s="596" t="str">
        <f>IF($D$76="Y/T","Isi Tujuan",IF($E$76=0,0,IF(I80="Y",1,IF(I80="T",0,"Isi Dulu"))))</f>
        <v>Isi Tujuan</v>
      </c>
      <c r="K80" s="595" t="s">
        <v>26</v>
      </c>
      <c r="L80" s="596" t="str">
        <f>IF($D$76="Y/T","Isi Tujuan",IF($E$76=0,0,IF(K80="Y",1,IF(K80="T",0,"Isi Dulu"))))</f>
        <v>Isi Tujuan</v>
      </c>
      <c r="M80" s="850"/>
      <c r="N80" s="853"/>
    </row>
    <row r="81" spans="2:14" ht="15.75">
      <c r="B81" s="836">
        <v>16</v>
      </c>
      <c r="C81" s="839"/>
      <c r="D81" s="857" t="s">
        <v>26</v>
      </c>
      <c r="E81" s="860" t="str">
        <f>IF(D81="Y",1,IF(D81="T",0,IF(D81="Y/T","Belum diisi","Error")))</f>
        <v>Belum diisi</v>
      </c>
      <c r="F81" s="528">
        <v>1</v>
      </c>
      <c r="G81" s="529"/>
      <c r="H81" s="600" t="str">
        <f t="shared" si="2"/>
        <v>Belum Diisi</v>
      </c>
      <c r="I81" s="590" t="s">
        <v>26</v>
      </c>
      <c r="J81" s="591" t="str">
        <f>IF($D$81="Y/T","Isi Tujuan",IF($E$81=0,0,IF(I81="Y",1,IF(I81="T",0,"Isi Dulu"))))</f>
        <v>Isi Tujuan</v>
      </c>
      <c r="K81" s="590" t="s">
        <v>26</v>
      </c>
      <c r="L81" s="591" t="str">
        <f>IF($D$81="Y/T","Isi Tujuan",IF($E$81=0,0,IF(K81="Y",1,IF(K81="T",0,"Isi Dulu"))))</f>
        <v>Isi Tujuan</v>
      </c>
      <c r="M81" s="848" t="s">
        <v>26</v>
      </c>
      <c r="N81" s="851" t="str">
        <f>IF(M81="Y",1,IF(M81="T",0,IF(M81="Y/T","Belum diisi","Error")))</f>
        <v>Belum diisi</v>
      </c>
    </row>
    <row r="82" spans="2:14" ht="15.75">
      <c r="B82" s="837"/>
      <c r="C82" s="840"/>
      <c r="D82" s="858"/>
      <c r="E82" s="861"/>
      <c r="F82" s="549">
        <v>2</v>
      </c>
      <c r="G82" s="550"/>
      <c r="H82" s="598" t="str">
        <f t="shared" si="2"/>
        <v>Belum Diisi</v>
      </c>
      <c r="I82" s="592" t="s">
        <v>26</v>
      </c>
      <c r="J82" s="593" t="str">
        <f>IF($D$81="Y/T","Isi Tujuan",IF($E$81=0,0,IF(I82="Y",1,IF(I82="T",0,"Isi Dulu"))))</f>
        <v>Isi Tujuan</v>
      </c>
      <c r="K82" s="592" t="s">
        <v>26</v>
      </c>
      <c r="L82" s="593" t="str">
        <f>IF($D$81="Y/T","Isi Tujuan",IF($E$81=0,0,IF(K82="Y",1,IF(K82="T",0,"Isi Dulu"))))</f>
        <v>Isi Tujuan</v>
      </c>
      <c r="M82" s="849"/>
      <c r="N82" s="852"/>
    </row>
    <row r="83" spans="2:14" ht="15.75">
      <c r="B83" s="837"/>
      <c r="C83" s="840"/>
      <c r="D83" s="858"/>
      <c r="E83" s="861"/>
      <c r="F83" s="549">
        <v>3</v>
      </c>
      <c r="G83" s="550"/>
      <c r="H83" s="598" t="str">
        <f t="shared" si="2"/>
        <v>Belum Diisi</v>
      </c>
      <c r="I83" s="592" t="s">
        <v>26</v>
      </c>
      <c r="J83" s="593" t="str">
        <f>IF($D$81="Y/T","Isi Tujuan",IF($E$81=0,0,IF(I83="Y",1,IF(I83="T",0,"Isi Dulu"))))</f>
        <v>Isi Tujuan</v>
      </c>
      <c r="K83" s="592" t="s">
        <v>26</v>
      </c>
      <c r="L83" s="593" t="str">
        <f>IF($D$81="Y/T","Isi Tujuan",IF($E$81=0,0,IF(K83="Y",1,IF(K83="T",0,"Isi Dulu"))))</f>
        <v>Isi Tujuan</v>
      </c>
      <c r="M83" s="849"/>
      <c r="N83" s="852"/>
    </row>
    <row r="84" spans="2:14" ht="15.75">
      <c r="B84" s="837"/>
      <c r="C84" s="840"/>
      <c r="D84" s="858"/>
      <c r="E84" s="861"/>
      <c r="F84" s="549">
        <v>4</v>
      </c>
      <c r="G84" s="550"/>
      <c r="H84" s="598" t="str">
        <f t="shared" si="2"/>
        <v>Belum Diisi</v>
      </c>
      <c r="I84" s="592" t="s">
        <v>26</v>
      </c>
      <c r="J84" s="593" t="str">
        <f>IF($D$81="Y/T","Isi Tujuan",IF($E$81=0,0,IF(I84="Y",1,IF(I84="T",0,"Isi Dulu"))))</f>
        <v>Isi Tujuan</v>
      </c>
      <c r="K84" s="592" t="s">
        <v>26</v>
      </c>
      <c r="L84" s="593" t="str">
        <f>IF($D$81="Y/T","Isi Tujuan",IF($E$81=0,0,IF(K84="Y",1,IF(K84="T",0,"Isi Dulu"))))</f>
        <v>Isi Tujuan</v>
      </c>
      <c r="M84" s="849"/>
      <c r="N84" s="852"/>
    </row>
    <row r="85" spans="2:14" ht="15.75">
      <c r="B85" s="838"/>
      <c r="C85" s="841"/>
      <c r="D85" s="859"/>
      <c r="E85" s="862"/>
      <c r="F85" s="569">
        <v>5</v>
      </c>
      <c r="G85" s="570"/>
      <c r="H85" s="599" t="str">
        <f t="shared" si="2"/>
        <v>Belum Diisi</v>
      </c>
      <c r="I85" s="595" t="s">
        <v>26</v>
      </c>
      <c r="J85" s="596" t="str">
        <f>IF($D$81="Y/T","Isi Tujuan",IF($E$81=0,0,IF(I85="Y",1,IF(I85="T",0,"Isi Dulu"))))</f>
        <v>Isi Tujuan</v>
      </c>
      <c r="K85" s="595" t="s">
        <v>26</v>
      </c>
      <c r="L85" s="596" t="str">
        <f>IF($D$81="Y/T","Isi Tujuan",IF($E$81=0,0,IF(K85="Y",1,IF(K85="T",0,"Isi Dulu"))))</f>
        <v>Isi Tujuan</v>
      </c>
      <c r="M85" s="850"/>
      <c r="N85" s="853"/>
    </row>
    <row r="86" spans="2:14" ht="15.75">
      <c r="B86" s="836">
        <v>17</v>
      </c>
      <c r="C86" s="839"/>
      <c r="D86" s="857" t="s">
        <v>26</v>
      </c>
      <c r="E86" s="860" t="str">
        <f>IF(D86="Y",1,IF(D86="T",0,IF(D86="Y/T","Belum diisi","Error")))</f>
        <v>Belum diisi</v>
      </c>
      <c r="F86" s="528">
        <v>1</v>
      </c>
      <c r="G86" s="529"/>
      <c r="H86" s="600" t="str">
        <f t="shared" si="2"/>
        <v>Belum Diisi</v>
      </c>
      <c r="I86" s="590" t="s">
        <v>26</v>
      </c>
      <c r="J86" s="591" t="str">
        <f>IF($D$86="Y/T","Isi Tujuan",IF($E$86=0,0,IF(I86="Y",1,IF(I86="T",0,"Isi Dulu"))))</f>
        <v>Isi Tujuan</v>
      </c>
      <c r="K86" s="590" t="s">
        <v>26</v>
      </c>
      <c r="L86" s="591" t="str">
        <f>IF($D$86="Y/T","Isi Tujuan",IF($E$86=0,0,IF(K86="Y",1,IF(K86="T",0,"Isi Dulu"))))</f>
        <v>Isi Tujuan</v>
      </c>
      <c r="M86" s="848" t="s">
        <v>26</v>
      </c>
      <c r="N86" s="851" t="str">
        <f>IF(M86="Y",1,IF(M86="T",0,IF(M86="Y/T","Belum diisi","Error")))</f>
        <v>Belum diisi</v>
      </c>
    </row>
    <row r="87" spans="2:14" ht="15.75">
      <c r="B87" s="837"/>
      <c r="C87" s="840"/>
      <c r="D87" s="858"/>
      <c r="E87" s="861"/>
      <c r="F87" s="549">
        <v>2</v>
      </c>
      <c r="G87" s="550"/>
      <c r="H87" s="598" t="str">
        <f t="shared" si="2"/>
        <v>Belum Diisi</v>
      </c>
      <c r="I87" s="592" t="s">
        <v>26</v>
      </c>
      <c r="J87" s="593" t="str">
        <f>IF($D$86="Y/T","Isi Tujuan",IF($E$86=0,0,IF(I87="Y",1,IF(I87="T",0,"Isi Dulu"))))</f>
        <v>Isi Tujuan</v>
      </c>
      <c r="K87" s="592" t="s">
        <v>26</v>
      </c>
      <c r="L87" s="593" t="str">
        <f>IF($D$86="Y/T","Isi Tujuan",IF($E$86=0,0,IF(K87="Y",1,IF(K87="T",0,"Isi Dulu"))))</f>
        <v>Isi Tujuan</v>
      </c>
      <c r="M87" s="849"/>
      <c r="N87" s="852"/>
    </row>
    <row r="88" spans="2:14" ht="15.75">
      <c r="B88" s="837"/>
      <c r="C88" s="840"/>
      <c r="D88" s="858"/>
      <c r="E88" s="861"/>
      <c r="F88" s="549">
        <v>3</v>
      </c>
      <c r="G88" s="550"/>
      <c r="H88" s="598" t="str">
        <f t="shared" si="2"/>
        <v>Belum Diisi</v>
      </c>
      <c r="I88" s="592" t="s">
        <v>26</v>
      </c>
      <c r="J88" s="593" t="str">
        <f>IF($D$86="Y/T","Isi Tujuan",IF($E$86=0,0,IF(I88="Y",1,IF(I88="T",0,"Isi Dulu"))))</f>
        <v>Isi Tujuan</v>
      </c>
      <c r="K88" s="592" t="s">
        <v>26</v>
      </c>
      <c r="L88" s="593" t="str">
        <f>IF($D$86="Y/T","Isi Tujuan",IF($E$86=0,0,IF(K88="Y",1,IF(K88="T",0,"Isi Dulu"))))</f>
        <v>Isi Tujuan</v>
      </c>
      <c r="M88" s="849"/>
      <c r="N88" s="852"/>
    </row>
    <row r="89" spans="2:14" ht="15.75">
      <c r="B89" s="837"/>
      <c r="C89" s="840"/>
      <c r="D89" s="858"/>
      <c r="E89" s="861"/>
      <c r="F89" s="549">
        <v>4</v>
      </c>
      <c r="G89" s="550"/>
      <c r="H89" s="598" t="str">
        <f t="shared" si="2"/>
        <v>Belum Diisi</v>
      </c>
      <c r="I89" s="592" t="s">
        <v>26</v>
      </c>
      <c r="J89" s="593" t="str">
        <f>IF($D$86="Y/T","Isi Tujuan",IF($E$86=0,0,IF(I89="Y",1,IF(I89="T",0,"Isi Dulu"))))</f>
        <v>Isi Tujuan</v>
      </c>
      <c r="K89" s="592" t="s">
        <v>26</v>
      </c>
      <c r="L89" s="593" t="str">
        <f>IF($D$86="Y/T","Isi Tujuan",IF($E$86=0,0,IF(K89="Y",1,IF(K89="T",0,"Isi Dulu"))))</f>
        <v>Isi Tujuan</v>
      </c>
      <c r="M89" s="849"/>
      <c r="N89" s="852"/>
    </row>
    <row r="90" spans="2:14" ht="15.75">
      <c r="B90" s="838"/>
      <c r="C90" s="841"/>
      <c r="D90" s="859"/>
      <c r="E90" s="862"/>
      <c r="F90" s="569">
        <v>5</v>
      </c>
      <c r="G90" s="570"/>
      <c r="H90" s="599" t="str">
        <f t="shared" si="2"/>
        <v>Belum Diisi</v>
      </c>
      <c r="I90" s="595" t="s">
        <v>26</v>
      </c>
      <c r="J90" s="596" t="str">
        <f>IF($D$86="Y/T","Isi Tujuan",IF($E$86=0,0,IF(I90="Y",1,IF(I90="T",0,"Isi Dulu"))))</f>
        <v>Isi Tujuan</v>
      </c>
      <c r="K90" s="595" t="s">
        <v>26</v>
      </c>
      <c r="L90" s="596" t="str">
        <f>IF($D$86="Y/T","Isi Tujuan",IF($E$86=0,0,IF(K90="Y",1,IF(K90="T",0,"Isi Dulu"))))</f>
        <v>Isi Tujuan</v>
      </c>
      <c r="M90" s="850"/>
      <c r="N90" s="853"/>
    </row>
    <row r="91" spans="2:14" ht="15.75">
      <c r="B91" s="836">
        <v>18</v>
      </c>
      <c r="C91" s="839"/>
      <c r="D91" s="857" t="s">
        <v>26</v>
      </c>
      <c r="E91" s="860" t="str">
        <f>IF(D91="Y",1,IF(D91="T",0,IF(D91="Y/T","Belum diisi","Error")))</f>
        <v>Belum diisi</v>
      </c>
      <c r="F91" s="528">
        <v>1</v>
      </c>
      <c r="G91" s="529"/>
      <c r="H91" s="600" t="str">
        <f t="shared" si="2"/>
        <v>Belum Diisi</v>
      </c>
      <c r="I91" s="590" t="s">
        <v>26</v>
      </c>
      <c r="J91" s="591" t="str">
        <f>IF($D$91="Y/T","Isi Tujuan",IF($E$91=0,0,IF(I91="Y",1,IF(I91="T",0,"Isi Dulu"))))</f>
        <v>Isi Tujuan</v>
      </c>
      <c r="K91" s="590" t="s">
        <v>26</v>
      </c>
      <c r="L91" s="591" t="str">
        <f>IF($D$91="Y/T","Isi Tujuan",IF($E$91=0,0,IF(K91="Y",1,IF(K91="T",0,"Isi Dulu"))))</f>
        <v>Isi Tujuan</v>
      </c>
      <c r="M91" s="848" t="s">
        <v>26</v>
      </c>
      <c r="N91" s="851" t="str">
        <f>IF(M91="Y",1,IF(M91="T",0,IF(M91="Y/T","Belum diisi","Error")))</f>
        <v>Belum diisi</v>
      </c>
    </row>
    <row r="92" spans="2:14" ht="15.75">
      <c r="B92" s="837"/>
      <c r="C92" s="840"/>
      <c r="D92" s="858"/>
      <c r="E92" s="861"/>
      <c r="F92" s="549">
        <v>2</v>
      </c>
      <c r="G92" s="550"/>
      <c r="H92" s="598" t="str">
        <f t="shared" si="2"/>
        <v>Belum Diisi</v>
      </c>
      <c r="I92" s="592" t="s">
        <v>26</v>
      </c>
      <c r="J92" s="593" t="str">
        <f>IF($D$91="Y/T","Isi Tujuan",IF($E$91=0,0,IF(I92="Y",1,IF(I92="T",0,"Isi Dulu"))))</f>
        <v>Isi Tujuan</v>
      </c>
      <c r="K92" s="592" t="s">
        <v>26</v>
      </c>
      <c r="L92" s="593" t="str">
        <f>IF($D$91="Y/T","Isi Tujuan",IF($E$91=0,0,IF(K92="Y",1,IF(K92="T",0,"Isi Dulu"))))</f>
        <v>Isi Tujuan</v>
      </c>
      <c r="M92" s="849"/>
      <c r="N92" s="852"/>
    </row>
    <row r="93" spans="2:14" ht="15.75">
      <c r="B93" s="837"/>
      <c r="C93" s="840"/>
      <c r="D93" s="858"/>
      <c r="E93" s="861"/>
      <c r="F93" s="549">
        <v>3</v>
      </c>
      <c r="G93" s="550"/>
      <c r="H93" s="598" t="str">
        <f t="shared" si="2"/>
        <v>Belum Diisi</v>
      </c>
      <c r="I93" s="592" t="s">
        <v>26</v>
      </c>
      <c r="J93" s="593" t="str">
        <f>IF($D$91="Y/T","Isi Tujuan",IF($E$91=0,0,IF(I93="Y",1,IF(I93="T",0,"Isi Dulu"))))</f>
        <v>Isi Tujuan</v>
      </c>
      <c r="K93" s="592" t="s">
        <v>26</v>
      </c>
      <c r="L93" s="593" t="str">
        <f>IF($D$91="Y/T","Isi Tujuan",IF($E$91=0,0,IF(K93="Y",1,IF(K93="T",0,"Isi Dulu"))))</f>
        <v>Isi Tujuan</v>
      </c>
      <c r="M93" s="849"/>
      <c r="N93" s="852"/>
    </row>
    <row r="94" spans="2:14" ht="15.75">
      <c r="B94" s="837"/>
      <c r="C94" s="840"/>
      <c r="D94" s="858"/>
      <c r="E94" s="861"/>
      <c r="F94" s="549">
        <v>4</v>
      </c>
      <c r="G94" s="550"/>
      <c r="H94" s="598" t="str">
        <f t="shared" si="2"/>
        <v>Belum Diisi</v>
      </c>
      <c r="I94" s="592" t="s">
        <v>26</v>
      </c>
      <c r="J94" s="593" t="str">
        <f>IF($D$91="Y/T","Isi Tujuan",IF($E$91=0,0,IF(I94="Y",1,IF(I94="T",0,"Isi Dulu"))))</f>
        <v>Isi Tujuan</v>
      </c>
      <c r="K94" s="592" t="s">
        <v>26</v>
      </c>
      <c r="L94" s="593" t="str">
        <f>IF($D$91="Y/T","Isi Tujuan",IF($E$91=0,0,IF(K94="Y",1,IF(K94="T",0,"Isi Dulu"))))</f>
        <v>Isi Tujuan</v>
      </c>
      <c r="M94" s="849"/>
      <c r="N94" s="852"/>
    </row>
    <row r="95" spans="2:14" ht="15.75">
      <c r="B95" s="838"/>
      <c r="C95" s="841"/>
      <c r="D95" s="859"/>
      <c r="E95" s="862"/>
      <c r="F95" s="569">
        <v>5</v>
      </c>
      <c r="G95" s="570"/>
      <c r="H95" s="599" t="str">
        <f t="shared" si="2"/>
        <v>Belum Diisi</v>
      </c>
      <c r="I95" s="595" t="s">
        <v>26</v>
      </c>
      <c r="J95" s="596" t="str">
        <f>IF($D$91="Y/T","Isi Tujuan",IF($E$91=0,0,IF(I95="Y",1,IF(I95="T",0,"Isi Dulu"))))</f>
        <v>Isi Tujuan</v>
      </c>
      <c r="K95" s="595" t="s">
        <v>26</v>
      </c>
      <c r="L95" s="596" t="str">
        <f>IF($D$91="Y/T","Isi Tujuan",IF($E$91=0,0,IF(K95="Y",1,IF(K95="T",0,"Isi Dulu"))))</f>
        <v>Isi Tujuan</v>
      </c>
      <c r="M95" s="850"/>
      <c r="N95" s="853"/>
    </row>
    <row r="96" spans="2:14" ht="15.75">
      <c r="B96" s="836">
        <v>19</v>
      </c>
      <c r="C96" s="839"/>
      <c r="D96" s="857" t="s">
        <v>26</v>
      </c>
      <c r="E96" s="860" t="str">
        <f>IF(D96="Y",1,IF(D96="T",0,IF(D96="Y/T","Belum diisi","Error")))</f>
        <v>Belum diisi</v>
      </c>
      <c r="F96" s="528">
        <v>1</v>
      </c>
      <c r="G96" s="529"/>
      <c r="H96" s="600" t="str">
        <f t="shared" si="2"/>
        <v>Belum Diisi</v>
      </c>
      <c r="I96" s="590" t="s">
        <v>26</v>
      </c>
      <c r="J96" s="591" t="str">
        <f>IF($D$96="Y/T","Isi Tujuan",IF($E$96=0,0,IF(I96="Y",1,IF(I96="T",0,"Isi Dulu"))))</f>
        <v>Isi Tujuan</v>
      </c>
      <c r="K96" s="590" t="s">
        <v>26</v>
      </c>
      <c r="L96" s="591" t="str">
        <f>IF($D$96="Y/T","Isi Tujuan",IF($E$96=0,0,IF(K96="Y",1,IF(K96="T",0,"Isi Dulu"))))</f>
        <v>Isi Tujuan</v>
      </c>
      <c r="M96" s="848" t="s">
        <v>26</v>
      </c>
      <c r="N96" s="851" t="str">
        <f>IF(M96="Y",1,IF(M96="T",0,IF(M96="Y/T","Belum diisi","Error")))</f>
        <v>Belum diisi</v>
      </c>
    </row>
    <row r="97" spans="2:18" ht="15.75">
      <c r="B97" s="837"/>
      <c r="C97" s="840"/>
      <c r="D97" s="858"/>
      <c r="E97" s="861"/>
      <c r="F97" s="549">
        <v>2</v>
      </c>
      <c r="G97" s="550"/>
      <c r="H97" s="598" t="str">
        <f t="shared" si="2"/>
        <v>Belum Diisi</v>
      </c>
      <c r="I97" s="592" t="s">
        <v>26</v>
      </c>
      <c r="J97" s="593" t="str">
        <f>IF($D$96="Y/T","Isi Tujuan",IF($E$96=0,0,IF(I97="Y",1,IF(I97="T",0,"Isi Dulu"))))</f>
        <v>Isi Tujuan</v>
      </c>
      <c r="K97" s="592" t="s">
        <v>26</v>
      </c>
      <c r="L97" s="593" t="str">
        <f>IF($D$96="Y/T","Isi Tujuan",IF($E$96=0,0,IF(K97="Y",1,IF(K97="T",0,"Isi Dulu"))))</f>
        <v>Isi Tujuan</v>
      </c>
      <c r="M97" s="849"/>
      <c r="N97" s="852"/>
    </row>
    <row r="98" spans="2:18" ht="15.75">
      <c r="B98" s="837"/>
      <c r="C98" s="840"/>
      <c r="D98" s="858"/>
      <c r="E98" s="861"/>
      <c r="F98" s="549">
        <v>3</v>
      </c>
      <c r="G98" s="550"/>
      <c r="H98" s="598" t="str">
        <f t="shared" si="2"/>
        <v>Belum Diisi</v>
      </c>
      <c r="I98" s="592" t="s">
        <v>26</v>
      </c>
      <c r="J98" s="593" t="str">
        <f>IF($D$96="Y/T","Isi Tujuan",IF($E$96=0,0,IF(I98="Y",1,IF(I98="T",0,"Isi Dulu"))))</f>
        <v>Isi Tujuan</v>
      </c>
      <c r="K98" s="592" t="s">
        <v>26</v>
      </c>
      <c r="L98" s="593" t="str">
        <f>IF($D$96="Y/T","Isi Tujuan",IF($E$96=0,0,IF(K98="Y",1,IF(K98="T",0,"Isi Dulu"))))</f>
        <v>Isi Tujuan</v>
      </c>
      <c r="M98" s="849"/>
      <c r="N98" s="852"/>
    </row>
    <row r="99" spans="2:18" ht="15.75">
      <c r="B99" s="837"/>
      <c r="C99" s="840"/>
      <c r="D99" s="858"/>
      <c r="E99" s="861"/>
      <c r="F99" s="549">
        <v>4</v>
      </c>
      <c r="G99" s="550"/>
      <c r="H99" s="598" t="str">
        <f t="shared" si="2"/>
        <v>Belum Diisi</v>
      </c>
      <c r="I99" s="592" t="s">
        <v>26</v>
      </c>
      <c r="J99" s="593" t="str">
        <f>IF($D$96="Y/T","Isi Tujuan",IF($E$96=0,0,IF(I99="Y",1,IF(I99="T",0,"Isi Dulu"))))</f>
        <v>Isi Tujuan</v>
      </c>
      <c r="K99" s="592" t="s">
        <v>26</v>
      </c>
      <c r="L99" s="593" t="str">
        <f>IF($D$96="Y/T","Isi Tujuan",IF($E$96=0,0,IF(K99="Y",1,IF(K99="T",0,"Isi Dulu"))))</f>
        <v>Isi Tujuan</v>
      </c>
      <c r="M99" s="849"/>
      <c r="N99" s="852"/>
    </row>
    <row r="100" spans="2:18" ht="15.75">
      <c r="B100" s="838"/>
      <c r="C100" s="841"/>
      <c r="D100" s="859"/>
      <c r="E100" s="862"/>
      <c r="F100" s="569">
        <v>5</v>
      </c>
      <c r="G100" s="570"/>
      <c r="H100" s="599" t="str">
        <f t="shared" si="2"/>
        <v>Belum Diisi</v>
      </c>
      <c r="I100" s="595" t="s">
        <v>26</v>
      </c>
      <c r="J100" s="596" t="str">
        <f>IF($D$96="Y/T","Isi Tujuan",IF($E$96=0,0,IF(I100="Y",1,IF(I100="T",0,"Isi Dulu"))))</f>
        <v>Isi Tujuan</v>
      </c>
      <c r="K100" s="595" t="s">
        <v>26</v>
      </c>
      <c r="L100" s="596" t="str">
        <f>IF($D$96="Y/T","Isi Tujuan",IF($E$96=0,0,IF(K100="Y",1,IF(K100="T",0,"Isi Dulu"))))</f>
        <v>Isi Tujuan</v>
      </c>
      <c r="M100" s="850"/>
      <c r="N100" s="853"/>
    </row>
    <row r="101" spans="2:18" ht="15.75">
      <c r="B101" s="836">
        <v>20</v>
      </c>
      <c r="C101" s="839"/>
      <c r="D101" s="857" t="s">
        <v>26</v>
      </c>
      <c r="E101" s="860" t="str">
        <f>IF(D101="Y",1,IF(D101="T",0,IF(D101="Y/T","Belum diisi","Error")))</f>
        <v>Belum diisi</v>
      </c>
      <c r="F101" s="528">
        <v>1</v>
      </c>
      <c r="G101" s="529"/>
      <c r="H101" s="600" t="str">
        <f t="shared" si="2"/>
        <v>Belum Diisi</v>
      </c>
      <c r="I101" s="590" t="s">
        <v>26</v>
      </c>
      <c r="J101" s="591" t="str">
        <f>IF($D$101="Y/T","Isi Tujuan",IF($E$101=0,0,IF(I101="Y",1,IF(I101="T",0,"Isi Dulu"))))</f>
        <v>Isi Tujuan</v>
      </c>
      <c r="K101" s="590" t="s">
        <v>26</v>
      </c>
      <c r="L101" s="591" t="str">
        <f>IF($D$101="Y/T","Isi Tujuan",IF($E$101=0,0,IF(K101="Y",1,IF(K101="T",0,"Isi Dulu"))))</f>
        <v>Isi Tujuan</v>
      </c>
      <c r="M101" s="848" t="s">
        <v>26</v>
      </c>
      <c r="N101" s="851" t="str">
        <f>IF(M101="Y",1,IF(M101="T",0,IF(M101="Y/T","Belum diisi","Error")))</f>
        <v>Belum diisi</v>
      </c>
    </row>
    <row r="102" spans="2:18" ht="15.75">
      <c r="B102" s="837"/>
      <c r="C102" s="840"/>
      <c r="D102" s="858"/>
      <c r="E102" s="861"/>
      <c r="F102" s="549">
        <v>2</v>
      </c>
      <c r="G102" s="550"/>
      <c r="H102" s="598" t="str">
        <f t="shared" si="2"/>
        <v>Belum Diisi</v>
      </c>
      <c r="I102" s="592" t="s">
        <v>26</v>
      </c>
      <c r="J102" s="593" t="str">
        <f>IF($D$101="Y/T","Isi Tujuan",IF($E$101=0,0,IF(I102="Y",1,IF(I102="T",0,"Isi Dulu"))))</f>
        <v>Isi Tujuan</v>
      </c>
      <c r="K102" s="592" t="s">
        <v>26</v>
      </c>
      <c r="L102" s="593" t="str">
        <f>IF($D$101="Y/T","Isi Tujuan",IF($E$101=0,0,IF(K102="Y",1,IF(K102="T",0,"Isi Dulu"))))</f>
        <v>Isi Tujuan</v>
      </c>
      <c r="M102" s="849"/>
      <c r="N102" s="852"/>
    </row>
    <row r="103" spans="2:18" ht="15.75">
      <c r="B103" s="837"/>
      <c r="C103" s="840"/>
      <c r="D103" s="858"/>
      <c r="E103" s="861"/>
      <c r="F103" s="549">
        <v>3</v>
      </c>
      <c r="G103" s="550"/>
      <c r="H103" s="598" t="str">
        <f t="shared" si="2"/>
        <v>Belum Diisi</v>
      </c>
      <c r="I103" s="592" t="s">
        <v>26</v>
      </c>
      <c r="J103" s="593" t="str">
        <f>IF($D$101="Y/T","Isi Tujuan",IF($E$101=0,0,IF(I103="Y",1,IF(I103="T",0,"Isi Dulu"))))</f>
        <v>Isi Tujuan</v>
      </c>
      <c r="K103" s="592" t="s">
        <v>26</v>
      </c>
      <c r="L103" s="593" t="str">
        <f>IF($D$101="Y/T","Isi Tujuan",IF($E$101=0,0,IF(K103="Y",1,IF(K103="T",0,"Isi Dulu"))))</f>
        <v>Isi Tujuan</v>
      </c>
      <c r="M103" s="849"/>
      <c r="N103" s="852"/>
    </row>
    <row r="104" spans="2:18" ht="15.75">
      <c r="B104" s="837"/>
      <c r="C104" s="840"/>
      <c r="D104" s="858"/>
      <c r="E104" s="861"/>
      <c r="F104" s="549">
        <v>4</v>
      </c>
      <c r="G104" s="550"/>
      <c r="H104" s="598" t="str">
        <f t="shared" si="2"/>
        <v>Belum Diisi</v>
      </c>
      <c r="I104" s="592" t="s">
        <v>26</v>
      </c>
      <c r="J104" s="593" t="str">
        <f>IF($D$101="Y/T","Isi Tujuan",IF($E$101=0,0,IF(I104="Y",1,IF(I104="T",0,"Isi Dulu"))))</f>
        <v>Isi Tujuan</v>
      </c>
      <c r="K104" s="592" t="s">
        <v>26</v>
      </c>
      <c r="L104" s="593" t="str">
        <f>IF($D$101="Y/T","Isi Tujuan",IF($E$101=0,0,IF(K104="Y",1,IF(K104="T",0,"Isi Dulu"))))</f>
        <v>Isi Tujuan</v>
      </c>
      <c r="M104" s="849"/>
      <c r="N104" s="852"/>
    </row>
    <row r="105" spans="2:18" ht="15.75">
      <c r="B105" s="838"/>
      <c r="C105" s="841"/>
      <c r="D105" s="859"/>
      <c r="E105" s="862"/>
      <c r="F105" s="569">
        <v>5</v>
      </c>
      <c r="G105" s="570"/>
      <c r="H105" s="599" t="str">
        <f t="shared" si="2"/>
        <v>Belum Diisi</v>
      </c>
      <c r="I105" s="595" t="s">
        <v>26</v>
      </c>
      <c r="J105" s="596" t="str">
        <f>IF($D$101="Y/T","Isi Tujuan",IF($E$101=0,0,IF(I105="Y",1,IF(I105="T",0,"Isi Dulu"))))</f>
        <v>Isi Tujuan</v>
      </c>
      <c r="K105" s="595" t="s">
        <v>26</v>
      </c>
      <c r="L105" s="596" t="str">
        <f>IF($D$101="Y/T","Isi Tujuan",IF($E$101=0,0,IF(K105="Y",1,IF(K105="T",0,"Isi Dulu"))))</f>
        <v>Isi Tujuan</v>
      </c>
      <c r="M105" s="850"/>
      <c r="N105" s="853"/>
    </row>
    <row r="106" spans="2:18" s="527" customFormat="1" ht="15.75">
      <c r="B106" s="601"/>
      <c r="C106" s="581"/>
      <c r="D106" s="582"/>
      <c r="E106" s="602">
        <f>AVERAGE(E6:E105)</f>
        <v>1</v>
      </c>
      <c r="F106" s="603"/>
      <c r="G106" s="583"/>
      <c r="H106" s="602">
        <f>(IF($D6="Y/T",0,AVERAGE(H6:H10))+IF($D11="Y/T",0,AVERAGE(H11:H15))+IF($D16="Y/T",0,AVERAGE(H16:H20))+IF($D21="Y/T",0,AVERAGE(H21:H25))+IF($D26="Y/T",0,AVERAGE(H26:H30))+IF($D31="Y/T",0,AVERAGE(H31:H35))+IF($D36="Y/T",0,AVERAGE(H36:H40))+IF($D41="Y/T",0,AVERAGE(H41:H45))+IF($D46="Y/T",0,AVERAGE(H46:H50))+IF($D51="Y/T",0,AVERAGE(H51:H55))+IF($D56="Y/T",0,AVERAGE(H56:H60))+IF($D61="Y/T",0,AVERAGE(H61:H65))+IF($D66="Y/T",0,AVERAGE(H66:H70))+IF($D71="Y/T",0,AVERAGE(H71:H75))+IF($D76="Y/T",0,AVERAGE(H76:H80))+IF($D81="Y/T",0,AVERAGE(H81:H85))+IF($D86="Y/T",0,AVERAGE(H86:H90))+IF($D91="Y/T",0,AVERAGE(H91:H95))+IF($D96="Y/T",0,AVERAGE(H96:H100))+IF($D101="Y/T",0,AVERAGE(H101:H105)))/(COUNTIF($D6:$D105,"Y")+COUNTIF($D6:$D105,"T"))</f>
        <v>1</v>
      </c>
      <c r="I106" s="582"/>
      <c r="J106" s="602">
        <f>(IF($D6="Y/T",0,AVERAGE(J6:J10))+IF($D11="Y/T",0,AVERAGE(J11:J15))+IF($D16="Y/T",0,AVERAGE(J16:J20))+IF($D21="Y/T",0,AVERAGE(J21:J25))+IF($D26="Y/T",0,AVERAGE(J26:J30))+IF($D31="Y/T",0,AVERAGE(J31:J35))+IF($D36="Y/T",0,AVERAGE(J36:J40))+IF($D41="Y/T",0,AVERAGE(J41:J45))+IF($D46="Y/T",0,AVERAGE(J46:J50))+IF($D51="Y/T",0,AVERAGE(J51:J55))+IF($D56="Y/T",0,AVERAGE(J56:J60))+IF($D61="Y/T",0,AVERAGE(J61:J65))+IF($D66="Y/T",0,AVERAGE(J66:J70))+IF($D71="Y/T",0,AVERAGE(J71:J75))+IF($D76="Y/T",0,AVERAGE(J76:J80))+IF($D81="Y/T",0,AVERAGE(J81:J85))+IF($D86="Y/T",0,AVERAGE(J86:J90))+IF($D91="Y/T",0,AVERAGE(J91:J95))+IF($D96="Y/T",0,AVERAGE(J96:J100))+IF($D101="Y/T",0,AVERAGE(J101:J105)))/(COUNTIF($D6:$D105,"Y")+COUNTIF($D6:$D105,"T"))</f>
        <v>1</v>
      </c>
      <c r="K106" s="582"/>
      <c r="L106" s="602">
        <f>(IF($D6="Y/T",0,AVERAGE(L6:L10))+IF($D11="Y/T",0,AVERAGE(L11:L15))+IF($D16="Y/T",0,AVERAGE(L16:L20))+IF($D21="Y/T",0,AVERAGE(L21:L25))+IF($D26="Y/T",0,AVERAGE(L26:L30))+IF($D31="Y/T",0,AVERAGE(L31:L35))+IF($D36="Y/T",0,AVERAGE(L36:L40))+IF($D41="Y/T",0,AVERAGE(L41:L45))+IF($D46="Y/T",0,AVERAGE(L46:L50))+IF($D51="Y/T",0,AVERAGE(L51:L55))+IF($D56="Y/T",0,AVERAGE(L56:L60))+IF($D61="Y/T",0,AVERAGE(L61:L65))+IF($D66="Y/T",0,AVERAGE(L66:L70))+IF($D71="Y/T",0,AVERAGE(L71:L75))+IF($D76="Y/T",0,AVERAGE(L76:L80))+IF($D81="Y/T",0,AVERAGE(L81:L85))+IF($D86="Y/T",0,AVERAGE(L86:L90))+IF($D91="Y/T",0,AVERAGE(L91:L95))+IF($D96="Y/T",0,AVERAGE(L96:L100))+IF($D101="Y/T",0,AVERAGE(L101:L105)))/(COUNTIF($D6:$D105,"Y")+COUNTIF($D6:$D105,"T"))</f>
        <v>1</v>
      </c>
      <c r="M106" s="582"/>
      <c r="N106" s="602">
        <f>AVERAGE(N6:N105)</f>
        <v>1</v>
      </c>
    </row>
    <row r="107" spans="2:18" s="527" customFormat="1" ht="15.75">
      <c r="B107" s="864" t="s">
        <v>508</v>
      </c>
      <c r="C107" s="865"/>
      <c r="D107" s="865"/>
      <c r="E107" s="865"/>
      <c r="F107" s="865"/>
      <c r="G107" s="865"/>
      <c r="H107" s="865"/>
      <c r="I107" s="865"/>
      <c r="J107" s="866"/>
      <c r="K107" s="604"/>
      <c r="L107" s="604"/>
      <c r="M107" s="604"/>
      <c r="N107" s="604"/>
      <c r="O107" s="517"/>
      <c r="P107" s="517"/>
      <c r="Q107" s="517"/>
      <c r="R107" s="517"/>
    </row>
    <row r="108" spans="2:18" s="527" customFormat="1" ht="15.75">
      <c r="B108" s="836">
        <v>1</v>
      </c>
      <c r="C108" s="839"/>
      <c r="D108" s="857" t="s">
        <v>1363</v>
      </c>
      <c r="E108" s="854">
        <f>IF(D108="Y",1,IF(D108="T",0,IF(D108="Y/T","Belum diisi","Error")))</f>
        <v>1</v>
      </c>
      <c r="F108" s="528">
        <v>1</v>
      </c>
      <c r="G108" s="529"/>
      <c r="H108" s="589">
        <f t="shared" ref="H108:H171" si="3">IF(OR(J108="Isi Dulu",L108="Isi Dulu",J108="Isi Sasaran",L108="Isi Sasaran"),"Belum Diisi",IF(SUM(J108,L108)=2,1,IF(SUM(J108,L108)=1,0,IF(SUM(J108,L108)=0,0,"Error"))))</f>
        <v>1</v>
      </c>
      <c r="I108" s="590" t="s">
        <v>1363</v>
      </c>
      <c r="J108" s="591">
        <f>IF($D$108="Y/T","Isi Sasaran",IF($E$108=0,0,IF(I108="Y",1,IF(I108="T",0,"Isi Dulu"))))</f>
        <v>1</v>
      </c>
      <c r="K108" s="590" t="s">
        <v>1363</v>
      </c>
      <c r="L108" s="591">
        <f>IF($D$108="Y/T","Isi Sasaran",IF($E$108=0,0,IF(K108="Y",1,IF(K108="T",0,"Isi Dulu"))))</f>
        <v>1</v>
      </c>
      <c r="M108" s="848" t="s">
        <v>1363</v>
      </c>
      <c r="N108" s="851">
        <f>IF(M108="Y",1,IF(M108="T",0,IF(M108="Y/T","Belum diisi","Error")))</f>
        <v>1</v>
      </c>
      <c r="O108" s="517"/>
      <c r="P108" s="517"/>
      <c r="Q108" s="517"/>
      <c r="R108" s="517"/>
    </row>
    <row r="109" spans="2:18" s="527" customFormat="1" ht="15.75">
      <c r="B109" s="837"/>
      <c r="C109" s="840"/>
      <c r="D109" s="858"/>
      <c r="E109" s="855"/>
      <c r="F109" s="549">
        <v>2</v>
      </c>
      <c r="G109" s="550"/>
      <c r="H109" s="589" t="str">
        <f t="shared" si="3"/>
        <v>Belum Diisi</v>
      </c>
      <c r="I109" s="592" t="s">
        <v>26</v>
      </c>
      <c r="J109" s="593" t="str">
        <f>IF($D$108="Y/T","Isi Sasaran",IF($E$108=0,0,IF(I109="Y",1,IF(I109="T",0,"Isi Dulu"))))</f>
        <v>Isi Dulu</v>
      </c>
      <c r="K109" s="592" t="s">
        <v>26</v>
      </c>
      <c r="L109" s="593" t="str">
        <f>IF($D$108="Y/T","Isi Sasaran",IF($E$108=0,0,IF(K109="Y",1,IF(K109="T",0,"Isi Dulu"))))</f>
        <v>Isi Dulu</v>
      </c>
      <c r="M109" s="849"/>
      <c r="N109" s="852"/>
      <c r="O109" s="517"/>
      <c r="P109" s="517"/>
      <c r="Q109" s="517"/>
      <c r="R109" s="517"/>
    </row>
    <row r="110" spans="2:18" s="527" customFormat="1" ht="15.75">
      <c r="B110" s="837"/>
      <c r="C110" s="840"/>
      <c r="D110" s="858"/>
      <c r="E110" s="855"/>
      <c r="F110" s="549">
        <v>3</v>
      </c>
      <c r="G110" s="550"/>
      <c r="H110" s="589" t="str">
        <f t="shared" si="3"/>
        <v>Belum Diisi</v>
      </c>
      <c r="I110" s="592" t="s">
        <v>26</v>
      </c>
      <c r="J110" s="593" t="str">
        <f>IF($D$108="Y/T","Isi Sasaran",IF($E$108=0,0,IF(I110="Y",1,IF(I110="T",0,"Isi Dulu"))))</f>
        <v>Isi Dulu</v>
      </c>
      <c r="K110" s="592" t="s">
        <v>26</v>
      </c>
      <c r="L110" s="593" t="str">
        <f>IF($D$108="Y/T","Isi Sasaran",IF($E$108=0,0,IF(K110="Y",1,IF(K110="T",0,"Isi Dulu"))))</f>
        <v>Isi Dulu</v>
      </c>
      <c r="M110" s="849"/>
      <c r="N110" s="852"/>
      <c r="O110" s="517"/>
      <c r="P110" s="517"/>
      <c r="Q110" s="517"/>
      <c r="R110" s="517"/>
    </row>
    <row r="111" spans="2:18" s="527" customFormat="1" ht="15.75">
      <c r="B111" s="837"/>
      <c r="C111" s="840"/>
      <c r="D111" s="858"/>
      <c r="E111" s="855"/>
      <c r="F111" s="549">
        <v>4</v>
      </c>
      <c r="G111" s="550"/>
      <c r="H111" s="589" t="str">
        <f t="shared" si="3"/>
        <v>Belum Diisi</v>
      </c>
      <c r="I111" s="592" t="s">
        <v>26</v>
      </c>
      <c r="J111" s="593" t="str">
        <f>IF($D$108="Y/T","Isi Sasaran",IF($E$108=0,0,IF(I111="Y",1,IF(I111="T",0,"Isi Dulu"))))</f>
        <v>Isi Dulu</v>
      </c>
      <c r="K111" s="592" t="s">
        <v>26</v>
      </c>
      <c r="L111" s="593" t="str">
        <f>IF($D$108="Y/T","Isi Sasaran",IF($E$108=0,0,IF(K111="Y",1,IF(K111="T",0,"Isi Dulu"))))</f>
        <v>Isi Dulu</v>
      </c>
      <c r="M111" s="849"/>
      <c r="N111" s="852"/>
      <c r="O111" s="517"/>
      <c r="P111" s="517"/>
      <c r="Q111" s="517"/>
      <c r="R111" s="517"/>
    </row>
    <row r="112" spans="2:18" s="527" customFormat="1" ht="15.75">
      <c r="B112" s="838"/>
      <c r="C112" s="841"/>
      <c r="D112" s="859"/>
      <c r="E112" s="856"/>
      <c r="F112" s="569">
        <v>5</v>
      </c>
      <c r="G112" s="570"/>
      <c r="H112" s="594" t="str">
        <f t="shared" si="3"/>
        <v>Belum Diisi</v>
      </c>
      <c r="I112" s="595" t="s">
        <v>26</v>
      </c>
      <c r="J112" s="596" t="str">
        <f>IF($D$108="Y/T","Isi Sasaran",IF($E$108=0,0,IF(I112="Y",1,IF(I112="T",0,"Isi Dulu"))))</f>
        <v>Isi Dulu</v>
      </c>
      <c r="K112" s="595" t="s">
        <v>26</v>
      </c>
      <c r="L112" s="596" t="str">
        <f>IF($D$108="Y/T","Isi Sasaran",IF($E$108=0,0,IF(K112="Y",1,IF(K112="T",0,"Isi Dulu"))))</f>
        <v>Isi Dulu</v>
      </c>
      <c r="M112" s="850"/>
      <c r="N112" s="853"/>
      <c r="O112" s="517"/>
      <c r="P112" s="517"/>
      <c r="Q112" s="517"/>
      <c r="R112" s="517"/>
    </row>
    <row r="113" spans="2:18" s="527" customFormat="1" ht="15.75">
      <c r="B113" s="836">
        <v>2</v>
      </c>
      <c r="C113" s="839"/>
      <c r="D113" s="857" t="s">
        <v>26</v>
      </c>
      <c r="E113" s="854" t="str">
        <f>IF(D113="Y",1,IF(D113="T",0,IF(D113="Y/T","Belum diisi","Error")))</f>
        <v>Belum diisi</v>
      </c>
      <c r="F113" s="528">
        <v>1</v>
      </c>
      <c r="G113" s="529"/>
      <c r="H113" s="597" t="str">
        <f t="shared" si="3"/>
        <v>Belum Diisi</v>
      </c>
      <c r="I113" s="590" t="s">
        <v>26</v>
      </c>
      <c r="J113" s="591" t="str">
        <f>IF($D$113="Y/T","Isi Sasaran",IF($E$113=0,0,IF(I113="Y",1,IF(I113="T",0,"Isi Dulu"))))</f>
        <v>Isi Sasaran</v>
      </c>
      <c r="K113" s="590" t="s">
        <v>26</v>
      </c>
      <c r="L113" s="591" t="str">
        <f>IF($D$113="Y/T","Isi Sasaran",IF($E$113=0,0,IF(K113="Y",1,IF(K113="T",0,"Isi Dulu"))))</f>
        <v>Isi Sasaran</v>
      </c>
      <c r="M113" s="848" t="s">
        <v>26</v>
      </c>
      <c r="N113" s="851" t="str">
        <f>IF(M113="Y",1,IF(M113="T",0,IF(M113="Y/T","Belum diisi","Error")))</f>
        <v>Belum diisi</v>
      </c>
      <c r="O113" s="517"/>
      <c r="P113" s="517"/>
      <c r="Q113" s="517"/>
      <c r="R113" s="517"/>
    </row>
    <row r="114" spans="2:18" s="527" customFormat="1" ht="15.75">
      <c r="B114" s="837"/>
      <c r="C114" s="840"/>
      <c r="D114" s="858"/>
      <c r="E114" s="855"/>
      <c r="F114" s="549">
        <v>2</v>
      </c>
      <c r="G114" s="550"/>
      <c r="H114" s="598" t="str">
        <f t="shared" si="3"/>
        <v>Belum Diisi</v>
      </c>
      <c r="I114" s="592" t="s">
        <v>26</v>
      </c>
      <c r="J114" s="593" t="str">
        <f>IF($D$113="Y/T","Isi Sasaran",IF($E$113=0,0,IF(I114="Y",1,IF(I114="T",0,"Isi Dulu"))))</f>
        <v>Isi Sasaran</v>
      </c>
      <c r="K114" s="592" t="s">
        <v>26</v>
      </c>
      <c r="L114" s="593" t="str">
        <f>IF($D$113="Y/T","Isi Sasaran",IF($E$113=0,0,IF(K114="Y",1,IF(K114="T",0,"Isi Dulu"))))</f>
        <v>Isi Sasaran</v>
      </c>
      <c r="M114" s="849"/>
      <c r="N114" s="852"/>
      <c r="O114" s="517"/>
      <c r="P114" s="517"/>
      <c r="Q114" s="517"/>
      <c r="R114" s="517"/>
    </row>
    <row r="115" spans="2:18" s="527" customFormat="1" ht="15.75">
      <c r="B115" s="837"/>
      <c r="C115" s="840"/>
      <c r="D115" s="858"/>
      <c r="E115" s="855"/>
      <c r="F115" s="549">
        <v>3</v>
      </c>
      <c r="G115" s="550"/>
      <c r="H115" s="598" t="str">
        <f t="shared" si="3"/>
        <v>Belum Diisi</v>
      </c>
      <c r="I115" s="592" t="s">
        <v>26</v>
      </c>
      <c r="J115" s="593" t="str">
        <f>IF($D$113="Y/T","Isi Sasaran",IF($E$113=0,0,IF(I115="Y",1,IF(I115="T",0,"Isi Dulu"))))</f>
        <v>Isi Sasaran</v>
      </c>
      <c r="K115" s="592" t="s">
        <v>26</v>
      </c>
      <c r="L115" s="593" t="str">
        <f>IF($D$113="Y/T","Isi Sasaran",IF($E$113=0,0,IF(K115="Y",1,IF(K115="T",0,"Isi Dulu"))))</f>
        <v>Isi Sasaran</v>
      </c>
      <c r="M115" s="849"/>
      <c r="N115" s="852"/>
      <c r="O115" s="517"/>
      <c r="P115" s="517"/>
      <c r="Q115" s="517"/>
      <c r="R115" s="517"/>
    </row>
    <row r="116" spans="2:18" s="527" customFormat="1" ht="15.75">
      <c r="B116" s="837"/>
      <c r="C116" s="840"/>
      <c r="D116" s="858"/>
      <c r="E116" s="855"/>
      <c r="F116" s="549">
        <v>4</v>
      </c>
      <c r="G116" s="550"/>
      <c r="H116" s="598" t="str">
        <f t="shared" si="3"/>
        <v>Belum Diisi</v>
      </c>
      <c r="I116" s="592" t="s">
        <v>26</v>
      </c>
      <c r="J116" s="593" t="str">
        <f>IF($D$113="Y/T","Isi Sasaran",IF($E$113=0,0,IF(I116="Y",1,IF(I116="T",0,"Isi Dulu"))))</f>
        <v>Isi Sasaran</v>
      </c>
      <c r="K116" s="592" t="s">
        <v>26</v>
      </c>
      <c r="L116" s="593" t="str">
        <f>IF($D$113="Y/T","Isi Sasaran",IF($E$113=0,0,IF(K116="Y",1,IF(K116="T",0,"Isi Dulu"))))</f>
        <v>Isi Sasaran</v>
      </c>
      <c r="M116" s="849"/>
      <c r="N116" s="852"/>
      <c r="O116" s="517"/>
      <c r="P116" s="517"/>
      <c r="Q116" s="517"/>
      <c r="R116" s="517"/>
    </row>
    <row r="117" spans="2:18" s="527" customFormat="1" ht="15.75">
      <c r="B117" s="838"/>
      <c r="C117" s="841"/>
      <c r="D117" s="859"/>
      <c r="E117" s="856"/>
      <c r="F117" s="569">
        <v>5</v>
      </c>
      <c r="G117" s="570"/>
      <c r="H117" s="599" t="str">
        <f t="shared" si="3"/>
        <v>Belum Diisi</v>
      </c>
      <c r="I117" s="595" t="s">
        <v>26</v>
      </c>
      <c r="J117" s="596" t="str">
        <f>IF($D$113="Y/T","Isi Sasaran",IF($E$113=0,0,IF(I117="Y",1,IF(I117="T",0,"Isi Dulu"))))</f>
        <v>Isi Sasaran</v>
      </c>
      <c r="K117" s="595" t="s">
        <v>26</v>
      </c>
      <c r="L117" s="596" t="str">
        <f>IF($D$113="Y/T","Isi Sasaran",IF($E$113=0,0,IF(K117="Y",1,IF(K117="T",0,"Isi Dulu"))))</f>
        <v>Isi Sasaran</v>
      </c>
      <c r="M117" s="850"/>
      <c r="N117" s="853"/>
      <c r="O117" s="517"/>
      <c r="P117" s="517"/>
      <c r="Q117" s="517"/>
      <c r="R117" s="517"/>
    </row>
    <row r="118" spans="2:18" s="527" customFormat="1" ht="15.75">
      <c r="B118" s="836">
        <v>3</v>
      </c>
      <c r="C118" s="839"/>
      <c r="D118" s="857" t="s">
        <v>26</v>
      </c>
      <c r="E118" s="854" t="str">
        <f>IF(D118="Y",1,IF(D118="T",0,IF(D118="Y/T","Belum diisi","Error")))</f>
        <v>Belum diisi</v>
      </c>
      <c r="F118" s="528">
        <v>1</v>
      </c>
      <c r="G118" s="529"/>
      <c r="H118" s="600" t="str">
        <f t="shared" si="3"/>
        <v>Belum Diisi</v>
      </c>
      <c r="I118" s="590" t="s">
        <v>26</v>
      </c>
      <c r="J118" s="591" t="str">
        <f>IF($D$118="Y/T","Isi Sasaran",IF($E$118=0,0,IF(I118="Y",1,IF(I118="T",0,"Isi Dulu"))))</f>
        <v>Isi Sasaran</v>
      </c>
      <c r="K118" s="590" t="s">
        <v>26</v>
      </c>
      <c r="L118" s="591" t="str">
        <f>IF($D$118="Y/T","Isi Sasaran",IF($E$118=0,0,IF(K118="Y",1,IF(K118="T",0,"Isi Dulu"))))</f>
        <v>Isi Sasaran</v>
      </c>
      <c r="M118" s="848" t="s">
        <v>26</v>
      </c>
      <c r="N118" s="851" t="str">
        <f>IF(M118="Y",1,IF(M118="T",0,IF(M118="Y/T","Belum diisi","Error")))</f>
        <v>Belum diisi</v>
      </c>
      <c r="O118" s="517"/>
      <c r="P118" s="517"/>
      <c r="Q118" s="517"/>
      <c r="R118" s="517"/>
    </row>
    <row r="119" spans="2:18" s="527" customFormat="1" ht="15.75">
      <c r="B119" s="837"/>
      <c r="C119" s="840"/>
      <c r="D119" s="858"/>
      <c r="E119" s="855"/>
      <c r="F119" s="549">
        <v>2</v>
      </c>
      <c r="G119" s="550"/>
      <c r="H119" s="598" t="str">
        <f t="shared" si="3"/>
        <v>Belum Diisi</v>
      </c>
      <c r="I119" s="592" t="s">
        <v>26</v>
      </c>
      <c r="J119" s="593" t="str">
        <f>IF($D$118="Y/T","Isi Sasaran",IF($E$118=0,0,IF(I119="Y",1,IF(I119="T",0,"Isi Dulu"))))</f>
        <v>Isi Sasaran</v>
      </c>
      <c r="K119" s="592" t="s">
        <v>26</v>
      </c>
      <c r="L119" s="593" t="str">
        <f>IF($D$118="Y/T","Isi Sasaran",IF($E$118=0,0,IF(K119="Y",1,IF(K119="T",0,"Isi Dulu"))))</f>
        <v>Isi Sasaran</v>
      </c>
      <c r="M119" s="849"/>
      <c r="N119" s="852"/>
      <c r="O119" s="517"/>
      <c r="P119" s="517"/>
      <c r="Q119" s="517"/>
      <c r="R119" s="517"/>
    </row>
    <row r="120" spans="2:18" s="527" customFormat="1" ht="15.75">
      <c r="B120" s="837"/>
      <c r="C120" s="840"/>
      <c r="D120" s="858"/>
      <c r="E120" s="855"/>
      <c r="F120" s="549">
        <v>3</v>
      </c>
      <c r="G120" s="550"/>
      <c r="H120" s="598" t="str">
        <f t="shared" si="3"/>
        <v>Belum Diisi</v>
      </c>
      <c r="I120" s="592" t="s">
        <v>26</v>
      </c>
      <c r="J120" s="593" t="str">
        <f>IF($D$118="Y/T","Isi Sasaran",IF($E$118=0,0,IF(I120="Y",1,IF(I120="T",0,"Isi Dulu"))))</f>
        <v>Isi Sasaran</v>
      </c>
      <c r="K120" s="592" t="s">
        <v>26</v>
      </c>
      <c r="L120" s="593" t="str">
        <f>IF($D$118="Y/T","Isi Sasaran",IF($E$118=0,0,IF(K120="Y",1,IF(K120="T",0,"Isi Dulu"))))</f>
        <v>Isi Sasaran</v>
      </c>
      <c r="M120" s="849"/>
      <c r="N120" s="852"/>
      <c r="O120" s="517"/>
      <c r="P120" s="517"/>
      <c r="Q120" s="517"/>
      <c r="R120" s="517"/>
    </row>
    <row r="121" spans="2:18" s="527" customFormat="1" ht="15.75">
      <c r="B121" s="837"/>
      <c r="C121" s="840"/>
      <c r="D121" s="858"/>
      <c r="E121" s="855"/>
      <c r="F121" s="549">
        <v>4</v>
      </c>
      <c r="G121" s="550"/>
      <c r="H121" s="598" t="str">
        <f t="shared" si="3"/>
        <v>Belum Diisi</v>
      </c>
      <c r="I121" s="592" t="s">
        <v>26</v>
      </c>
      <c r="J121" s="593" t="str">
        <f>IF($D$118="Y/T","Isi Sasaran",IF($E$118=0,0,IF(I121="Y",1,IF(I121="T",0,"Isi Dulu"))))</f>
        <v>Isi Sasaran</v>
      </c>
      <c r="K121" s="592" t="s">
        <v>26</v>
      </c>
      <c r="L121" s="593" t="str">
        <f>IF($D$118="Y/T","Isi Sasaran",IF($E$118=0,0,IF(K121="Y",1,IF(K121="T",0,"Isi Dulu"))))</f>
        <v>Isi Sasaran</v>
      </c>
      <c r="M121" s="849"/>
      <c r="N121" s="852"/>
      <c r="O121" s="517"/>
      <c r="P121" s="517"/>
      <c r="Q121" s="517"/>
      <c r="R121" s="517"/>
    </row>
    <row r="122" spans="2:18" s="527" customFormat="1" ht="15.75">
      <c r="B122" s="838"/>
      <c r="C122" s="841"/>
      <c r="D122" s="859"/>
      <c r="E122" s="856"/>
      <c r="F122" s="569">
        <v>5</v>
      </c>
      <c r="G122" s="570"/>
      <c r="H122" s="599" t="str">
        <f t="shared" si="3"/>
        <v>Belum Diisi</v>
      </c>
      <c r="I122" s="595" t="s">
        <v>26</v>
      </c>
      <c r="J122" s="596" t="str">
        <f>IF($D$118="Y/T","Isi Sasaran",IF($E$118=0,0,IF(I122="Y",1,IF(I122="T",0,"Isi Dulu"))))</f>
        <v>Isi Sasaran</v>
      </c>
      <c r="K122" s="595" t="s">
        <v>26</v>
      </c>
      <c r="L122" s="596" t="str">
        <f>IF($D$118="Y/T","Isi Sasaran",IF($E$118=0,0,IF(K122="Y",1,IF(K122="T",0,"Isi Dulu"))))</f>
        <v>Isi Sasaran</v>
      </c>
      <c r="M122" s="850"/>
      <c r="N122" s="853"/>
      <c r="O122" s="517"/>
      <c r="P122" s="517"/>
      <c r="Q122" s="517"/>
      <c r="R122" s="517"/>
    </row>
    <row r="123" spans="2:18" s="527" customFormat="1" ht="15.75">
      <c r="B123" s="836">
        <v>4</v>
      </c>
      <c r="C123" s="839"/>
      <c r="D123" s="857" t="s">
        <v>26</v>
      </c>
      <c r="E123" s="854" t="str">
        <f>IF(D123="Y",1,IF(D123="T",0,IF(D123="Y/T","Belum diisi","Error")))</f>
        <v>Belum diisi</v>
      </c>
      <c r="F123" s="528">
        <v>1</v>
      </c>
      <c r="G123" s="529"/>
      <c r="H123" s="600" t="str">
        <f t="shared" si="3"/>
        <v>Belum Diisi</v>
      </c>
      <c r="I123" s="590" t="s">
        <v>26</v>
      </c>
      <c r="J123" s="591" t="str">
        <f>IF($D$123="Y/T","Isi Sasaran",IF($E$123=0,0,IF(I123="Y",1,IF(I123="T",0,"Isi Dulu"))))</f>
        <v>Isi Sasaran</v>
      </c>
      <c r="K123" s="590" t="s">
        <v>26</v>
      </c>
      <c r="L123" s="591" t="str">
        <f>IF($D$123="Y/T","Isi Sasaran",IF($E$123=0,0,IF(K123="Y",1,IF(K123="T",0,"Isi Dulu"))))</f>
        <v>Isi Sasaran</v>
      </c>
      <c r="M123" s="848" t="s">
        <v>26</v>
      </c>
      <c r="N123" s="851" t="str">
        <f>IF(M123="Y",1,IF(M123="T",0,IF(M123="Y/T","Belum diisi","Error")))</f>
        <v>Belum diisi</v>
      </c>
      <c r="O123" s="517"/>
      <c r="P123" s="517"/>
      <c r="Q123" s="517"/>
      <c r="R123" s="517"/>
    </row>
    <row r="124" spans="2:18" s="527" customFormat="1" ht="15.75">
      <c r="B124" s="837"/>
      <c r="C124" s="840"/>
      <c r="D124" s="858"/>
      <c r="E124" s="855"/>
      <c r="F124" s="549">
        <v>2</v>
      </c>
      <c r="G124" s="550"/>
      <c r="H124" s="598" t="str">
        <f t="shared" si="3"/>
        <v>Belum Diisi</v>
      </c>
      <c r="I124" s="592" t="s">
        <v>26</v>
      </c>
      <c r="J124" s="593" t="str">
        <f>IF($D$123="Y/T","Isi Sasaran",IF($E$123=0,0,IF(I124="Y",1,IF(I124="T",0,"Isi Dulu"))))</f>
        <v>Isi Sasaran</v>
      </c>
      <c r="K124" s="592" t="s">
        <v>26</v>
      </c>
      <c r="L124" s="593" t="str">
        <f>IF($D$123="Y/T","Isi Sasaran",IF($E$123=0,0,IF(K124="Y",1,IF(K124="T",0,"Isi Dulu"))))</f>
        <v>Isi Sasaran</v>
      </c>
      <c r="M124" s="849"/>
      <c r="N124" s="852"/>
      <c r="O124" s="517"/>
      <c r="P124" s="517"/>
      <c r="Q124" s="517"/>
      <c r="R124" s="517"/>
    </row>
    <row r="125" spans="2:18" s="527" customFormat="1" ht="15.75">
      <c r="B125" s="837"/>
      <c r="C125" s="840"/>
      <c r="D125" s="858"/>
      <c r="E125" s="855"/>
      <c r="F125" s="549">
        <v>3</v>
      </c>
      <c r="G125" s="550"/>
      <c r="H125" s="598" t="str">
        <f t="shared" si="3"/>
        <v>Belum Diisi</v>
      </c>
      <c r="I125" s="592" t="s">
        <v>26</v>
      </c>
      <c r="J125" s="593" t="str">
        <f>IF($D$123="Y/T","Isi Sasaran",IF($E$123=0,0,IF(I125="Y",1,IF(I125="T",0,"Isi Dulu"))))</f>
        <v>Isi Sasaran</v>
      </c>
      <c r="K125" s="592" t="s">
        <v>26</v>
      </c>
      <c r="L125" s="593" t="str">
        <f>IF($D$123="Y/T","Isi Sasaran",IF($E$123=0,0,IF(K125="Y",1,IF(K125="T",0,"Isi Dulu"))))</f>
        <v>Isi Sasaran</v>
      </c>
      <c r="M125" s="849"/>
      <c r="N125" s="852"/>
      <c r="O125" s="517"/>
      <c r="P125" s="517"/>
      <c r="Q125" s="517"/>
      <c r="R125" s="517"/>
    </row>
    <row r="126" spans="2:18" s="527" customFormat="1" ht="15.75">
      <c r="B126" s="837"/>
      <c r="C126" s="840"/>
      <c r="D126" s="858"/>
      <c r="E126" s="855"/>
      <c r="F126" s="549">
        <v>4</v>
      </c>
      <c r="G126" s="550"/>
      <c r="H126" s="598" t="str">
        <f t="shared" si="3"/>
        <v>Belum Diisi</v>
      </c>
      <c r="I126" s="592" t="s">
        <v>26</v>
      </c>
      <c r="J126" s="593" t="str">
        <f>IF($D$123="Y/T","Isi Sasaran",IF($E$123=0,0,IF(I126="Y",1,IF(I126="T",0,"Isi Dulu"))))</f>
        <v>Isi Sasaran</v>
      </c>
      <c r="K126" s="592" t="s">
        <v>26</v>
      </c>
      <c r="L126" s="593" t="str">
        <f>IF($D$123="Y/T","Isi Sasaran",IF($E$123=0,0,IF(K126="Y",1,IF(K126="T",0,"Isi Dulu"))))</f>
        <v>Isi Sasaran</v>
      </c>
      <c r="M126" s="849"/>
      <c r="N126" s="852"/>
      <c r="O126" s="517"/>
      <c r="P126" s="517"/>
      <c r="Q126" s="517"/>
      <c r="R126" s="517"/>
    </row>
    <row r="127" spans="2:18" s="527" customFormat="1" ht="15.75">
      <c r="B127" s="838"/>
      <c r="C127" s="841"/>
      <c r="D127" s="859"/>
      <c r="E127" s="856"/>
      <c r="F127" s="569">
        <v>5</v>
      </c>
      <c r="G127" s="570"/>
      <c r="H127" s="599" t="str">
        <f t="shared" si="3"/>
        <v>Belum Diisi</v>
      </c>
      <c r="I127" s="595" t="s">
        <v>26</v>
      </c>
      <c r="J127" s="596" t="str">
        <f>IF($D$123="Y/T","Isi Sasaran",IF($E$123=0,0,IF(I127="Y",1,IF(I127="T",0,"Isi Dulu"))))</f>
        <v>Isi Sasaran</v>
      </c>
      <c r="K127" s="595" t="s">
        <v>26</v>
      </c>
      <c r="L127" s="596" t="str">
        <f>IF($D$123="Y/T","Isi Sasaran",IF($E$123=0,0,IF(K127="Y",1,IF(K127="T",0,"Isi Dulu"))))</f>
        <v>Isi Sasaran</v>
      </c>
      <c r="M127" s="850"/>
      <c r="N127" s="853"/>
      <c r="O127" s="517"/>
      <c r="P127" s="517"/>
      <c r="Q127" s="517"/>
      <c r="R127" s="517"/>
    </row>
    <row r="128" spans="2:18" s="527" customFormat="1" ht="15.75">
      <c r="B128" s="836">
        <v>5</v>
      </c>
      <c r="C128" s="839"/>
      <c r="D128" s="857" t="s">
        <v>26</v>
      </c>
      <c r="E128" s="854" t="str">
        <f>IF(D128="Y",1,IF(D128="T",0,IF(D128="Y/T","Belum diisi","Error")))</f>
        <v>Belum diisi</v>
      </c>
      <c r="F128" s="528">
        <v>1</v>
      </c>
      <c r="G128" s="529"/>
      <c r="H128" s="600" t="str">
        <f t="shared" si="3"/>
        <v>Belum Diisi</v>
      </c>
      <c r="I128" s="590" t="s">
        <v>26</v>
      </c>
      <c r="J128" s="591" t="str">
        <f>IF($D$128="Y/T","Isi Sasaran",IF($E$128=0,0,IF(I128="Y",1,IF(I128="T",0,"Isi Dulu"))))</f>
        <v>Isi Sasaran</v>
      </c>
      <c r="K128" s="590" t="s">
        <v>26</v>
      </c>
      <c r="L128" s="591" t="str">
        <f>IF($D$128="Y/T","Isi Sasaran",IF($E$128=0,0,IF(K128="Y",1,IF(K128="T",0,"Isi Dulu"))))</f>
        <v>Isi Sasaran</v>
      </c>
      <c r="M128" s="848" t="s">
        <v>26</v>
      </c>
      <c r="N128" s="851" t="str">
        <f>IF(M128="Y",1,IF(M128="T",0,IF(M128="Y/T","Belum diisi","Error")))</f>
        <v>Belum diisi</v>
      </c>
      <c r="O128" s="517"/>
      <c r="P128" s="517"/>
      <c r="Q128" s="517"/>
      <c r="R128" s="517"/>
    </row>
    <row r="129" spans="2:18" s="527" customFormat="1" ht="15.75">
      <c r="B129" s="837"/>
      <c r="C129" s="840"/>
      <c r="D129" s="858"/>
      <c r="E129" s="855"/>
      <c r="F129" s="549">
        <v>2</v>
      </c>
      <c r="G129" s="550"/>
      <c r="H129" s="598" t="str">
        <f t="shared" si="3"/>
        <v>Belum Diisi</v>
      </c>
      <c r="I129" s="592" t="s">
        <v>26</v>
      </c>
      <c r="J129" s="593" t="str">
        <f>IF($D$128="Y/T","Isi Sasaran",IF($E$128=0,0,IF(I129="Y",1,IF(I129="T",0,"Isi Dulu"))))</f>
        <v>Isi Sasaran</v>
      </c>
      <c r="K129" s="592" t="s">
        <v>26</v>
      </c>
      <c r="L129" s="593" t="str">
        <f>IF($D$128="Y/T","Isi Sasaran",IF($E$128=0,0,IF(K129="Y",1,IF(K129="T",0,"Isi Dulu"))))</f>
        <v>Isi Sasaran</v>
      </c>
      <c r="M129" s="849"/>
      <c r="N129" s="852"/>
      <c r="O129" s="517"/>
      <c r="P129" s="517"/>
      <c r="Q129" s="517"/>
      <c r="R129" s="517"/>
    </row>
    <row r="130" spans="2:18" s="527" customFormat="1" ht="15.75">
      <c r="B130" s="837"/>
      <c r="C130" s="840"/>
      <c r="D130" s="858"/>
      <c r="E130" s="855"/>
      <c r="F130" s="549">
        <v>3</v>
      </c>
      <c r="G130" s="550"/>
      <c r="H130" s="598" t="str">
        <f t="shared" si="3"/>
        <v>Belum Diisi</v>
      </c>
      <c r="I130" s="592" t="s">
        <v>26</v>
      </c>
      <c r="J130" s="593" t="str">
        <f>IF($D$128="Y/T","Isi Sasaran",IF($E$128=0,0,IF(I130="Y",1,IF(I130="T",0,"Isi Dulu"))))</f>
        <v>Isi Sasaran</v>
      </c>
      <c r="K130" s="592" t="s">
        <v>26</v>
      </c>
      <c r="L130" s="593" t="str">
        <f>IF($D$128="Y/T","Isi Sasaran",IF($E$128=0,0,IF(K130="Y",1,IF(K130="T",0,"Isi Dulu"))))</f>
        <v>Isi Sasaran</v>
      </c>
      <c r="M130" s="849"/>
      <c r="N130" s="852"/>
      <c r="O130" s="517"/>
      <c r="P130" s="517"/>
      <c r="Q130" s="517"/>
      <c r="R130" s="517"/>
    </row>
    <row r="131" spans="2:18" s="527" customFormat="1" ht="15.75">
      <c r="B131" s="837"/>
      <c r="C131" s="840"/>
      <c r="D131" s="858"/>
      <c r="E131" s="855"/>
      <c r="F131" s="549">
        <v>4</v>
      </c>
      <c r="G131" s="550"/>
      <c r="H131" s="598" t="str">
        <f t="shared" si="3"/>
        <v>Belum Diisi</v>
      </c>
      <c r="I131" s="592" t="s">
        <v>26</v>
      </c>
      <c r="J131" s="593" t="str">
        <f>IF($D$128="Y/T","Isi Sasaran",IF($E$128=0,0,IF(I131="Y",1,IF(I131="T",0,"Isi Dulu"))))</f>
        <v>Isi Sasaran</v>
      </c>
      <c r="K131" s="592" t="s">
        <v>26</v>
      </c>
      <c r="L131" s="593" t="str">
        <f>IF($D$128="Y/T","Isi Sasaran",IF($E$128=0,0,IF(K131="Y",1,IF(K131="T",0,"Isi Dulu"))))</f>
        <v>Isi Sasaran</v>
      </c>
      <c r="M131" s="849"/>
      <c r="N131" s="852"/>
      <c r="O131" s="517"/>
      <c r="P131" s="517"/>
      <c r="Q131" s="517"/>
      <c r="R131" s="517"/>
    </row>
    <row r="132" spans="2:18" s="527" customFormat="1" ht="15.75">
      <c r="B132" s="838"/>
      <c r="C132" s="841"/>
      <c r="D132" s="859"/>
      <c r="E132" s="856"/>
      <c r="F132" s="569">
        <v>5</v>
      </c>
      <c r="G132" s="570"/>
      <c r="H132" s="599" t="str">
        <f t="shared" si="3"/>
        <v>Belum Diisi</v>
      </c>
      <c r="I132" s="595" t="s">
        <v>26</v>
      </c>
      <c r="J132" s="596" t="str">
        <f>IF($D$128="Y/T","Isi Sasaran",IF($E$128=0,0,IF(I132="Y",1,IF(I132="T",0,"Isi Dulu"))))</f>
        <v>Isi Sasaran</v>
      </c>
      <c r="K132" s="595" t="s">
        <v>26</v>
      </c>
      <c r="L132" s="596" t="str">
        <f>IF($D$128="Y/T","Isi Sasaran",IF($E$128=0,0,IF(K132="Y",1,IF(K132="T",0,"Isi Dulu"))))</f>
        <v>Isi Sasaran</v>
      </c>
      <c r="M132" s="850"/>
      <c r="N132" s="853"/>
      <c r="O132" s="517"/>
      <c r="P132" s="517"/>
      <c r="Q132" s="517"/>
      <c r="R132" s="517"/>
    </row>
    <row r="133" spans="2:18" s="527" customFormat="1" ht="15.75">
      <c r="B133" s="836">
        <v>6</v>
      </c>
      <c r="C133" s="839"/>
      <c r="D133" s="857" t="s">
        <v>26</v>
      </c>
      <c r="E133" s="854" t="str">
        <f>IF(D133="Y",1,IF(D133="T",0,IF(D133="Y/T","Belum diisi","Error")))</f>
        <v>Belum diisi</v>
      </c>
      <c r="F133" s="528">
        <v>1</v>
      </c>
      <c r="G133" s="529"/>
      <c r="H133" s="600" t="str">
        <f t="shared" si="3"/>
        <v>Belum Diisi</v>
      </c>
      <c r="I133" s="590" t="s">
        <v>26</v>
      </c>
      <c r="J133" s="591" t="str">
        <f>IF($D$133="Y/T","Isi Sasaran",IF($E$133=0,0,IF(I133="Y",1,IF(I133="T",0,"Isi Dulu"))))</f>
        <v>Isi Sasaran</v>
      </c>
      <c r="K133" s="590" t="s">
        <v>26</v>
      </c>
      <c r="L133" s="591" t="str">
        <f>IF($D$133="Y/T","Isi Sasaran",IF($E$133=0,0,IF(K133="Y",1,IF(K133="T",0,"Isi Dulu"))))</f>
        <v>Isi Sasaran</v>
      </c>
      <c r="M133" s="848" t="s">
        <v>26</v>
      </c>
      <c r="N133" s="851" t="str">
        <f>IF(M133="Y",1,IF(M133="T",0,IF(M133="Y/T","Belum diisi","Error")))</f>
        <v>Belum diisi</v>
      </c>
      <c r="O133" s="517"/>
      <c r="P133" s="517"/>
      <c r="Q133" s="517"/>
      <c r="R133" s="517"/>
    </row>
    <row r="134" spans="2:18" s="527" customFormat="1" ht="15.75">
      <c r="B134" s="837"/>
      <c r="C134" s="840"/>
      <c r="D134" s="858"/>
      <c r="E134" s="855"/>
      <c r="F134" s="549">
        <v>2</v>
      </c>
      <c r="G134" s="550"/>
      <c r="H134" s="598" t="str">
        <f t="shared" si="3"/>
        <v>Belum Diisi</v>
      </c>
      <c r="I134" s="592" t="s">
        <v>26</v>
      </c>
      <c r="J134" s="593" t="str">
        <f>IF($D$133="Y/T","Isi Sasaran",IF($E$133=0,0,IF(I134="Y",1,IF(I134="T",0,"Isi Dulu"))))</f>
        <v>Isi Sasaran</v>
      </c>
      <c r="K134" s="592" t="s">
        <v>26</v>
      </c>
      <c r="L134" s="593" t="str">
        <f>IF($D$133="Y/T","Isi Sasaran",IF($E$133=0,0,IF(K134="Y",1,IF(K134="T",0,"Isi Dulu"))))</f>
        <v>Isi Sasaran</v>
      </c>
      <c r="M134" s="849"/>
      <c r="N134" s="852"/>
      <c r="O134" s="517"/>
      <c r="P134" s="517"/>
      <c r="Q134" s="517"/>
      <c r="R134" s="517"/>
    </row>
    <row r="135" spans="2:18" s="527" customFormat="1" ht="15.75">
      <c r="B135" s="837"/>
      <c r="C135" s="840"/>
      <c r="D135" s="858"/>
      <c r="E135" s="855"/>
      <c r="F135" s="549">
        <v>3</v>
      </c>
      <c r="G135" s="550"/>
      <c r="H135" s="598" t="str">
        <f t="shared" si="3"/>
        <v>Belum Diisi</v>
      </c>
      <c r="I135" s="592" t="s">
        <v>26</v>
      </c>
      <c r="J135" s="593" t="str">
        <f>IF($D$133="Y/T","Isi Sasaran",IF($E$133=0,0,IF(I135="Y",1,IF(I135="T",0,"Isi Dulu"))))</f>
        <v>Isi Sasaran</v>
      </c>
      <c r="K135" s="592" t="s">
        <v>26</v>
      </c>
      <c r="L135" s="593" t="str">
        <f>IF($D$133="Y/T","Isi Sasaran",IF($E$133=0,0,IF(K135="Y",1,IF(K135="T",0,"Isi Dulu"))))</f>
        <v>Isi Sasaran</v>
      </c>
      <c r="M135" s="849"/>
      <c r="N135" s="852"/>
      <c r="O135" s="517"/>
      <c r="P135" s="517"/>
      <c r="Q135" s="517"/>
      <c r="R135" s="517"/>
    </row>
    <row r="136" spans="2:18" s="527" customFormat="1" ht="15.75">
      <c r="B136" s="837"/>
      <c r="C136" s="840"/>
      <c r="D136" s="858"/>
      <c r="E136" s="855"/>
      <c r="F136" s="549">
        <v>4</v>
      </c>
      <c r="G136" s="550"/>
      <c r="H136" s="598" t="str">
        <f t="shared" si="3"/>
        <v>Belum Diisi</v>
      </c>
      <c r="I136" s="592" t="s">
        <v>26</v>
      </c>
      <c r="J136" s="593" t="str">
        <f>IF($D$133="Y/T","Isi Sasaran",IF($E$133=0,0,IF(I136="Y",1,IF(I136="T",0,"Isi Dulu"))))</f>
        <v>Isi Sasaran</v>
      </c>
      <c r="K136" s="592" t="s">
        <v>26</v>
      </c>
      <c r="L136" s="593" t="str">
        <f>IF($D$133="Y/T","Isi Sasaran",IF($E$133=0,0,IF(K136="Y",1,IF(K136="T",0,"Isi Dulu"))))</f>
        <v>Isi Sasaran</v>
      </c>
      <c r="M136" s="849"/>
      <c r="N136" s="852"/>
      <c r="O136" s="517"/>
      <c r="P136" s="517"/>
      <c r="Q136" s="517"/>
      <c r="R136" s="517"/>
    </row>
    <row r="137" spans="2:18" s="527" customFormat="1" ht="15.75">
      <c r="B137" s="838"/>
      <c r="C137" s="841"/>
      <c r="D137" s="859"/>
      <c r="E137" s="856"/>
      <c r="F137" s="569">
        <v>5</v>
      </c>
      <c r="G137" s="570"/>
      <c r="H137" s="599" t="str">
        <f t="shared" si="3"/>
        <v>Belum Diisi</v>
      </c>
      <c r="I137" s="595" t="s">
        <v>26</v>
      </c>
      <c r="J137" s="596" t="str">
        <f>IF($D$133="Y/T","Isi Sasaran",IF($E$133=0,0,IF(I137="Y",1,IF(I137="T",0,"Isi Dulu"))))</f>
        <v>Isi Sasaran</v>
      </c>
      <c r="K137" s="595" t="s">
        <v>26</v>
      </c>
      <c r="L137" s="596" t="str">
        <f>IF($D$133="Y/T","Isi Sasaran",IF($E$133=0,0,IF(K137="Y",1,IF(K137="T",0,"Isi Dulu"))))</f>
        <v>Isi Sasaran</v>
      </c>
      <c r="M137" s="850"/>
      <c r="N137" s="853"/>
      <c r="O137" s="517"/>
      <c r="P137" s="517"/>
      <c r="Q137" s="517"/>
      <c r="R137" s="517"/>
    </row>
    <row r="138" spans="2:18" s="527" customFormat="1" ht="15.75">
      <c r="B138" s="836">
        <v>7</v>
      </c>
      <c r="C138" s="839"/>
      <c r="D138" s="857" t="s">
        <v>26</v>
      </c>
      <c r="E138" s="854" t="str">
        <f>IF(D138="Y",1,IF(D138="T",0,IF(D138="Y/T","Belum diisi","Error")))</f>
        <v>Belum diisi</v>
      </c>
      <c r="F138" s="528">
        <v>1</v>
      </c>
      <c r="G138" s="529"/>
      <c r="H138" s="600" t="str">
        <f t="shared" si="3"/>
        <v>Belum Diisi</v>
      </c>
      <c r="I138" s="590" t="s">
        <v>26</v>
      </c>
      <c r="J138" s="591" t="str">
        <f>IF($D$138="Y/T","Isi Sasaran",IF($E$138=0,0,IF(I138="Y",1,IF(I138="T",0,"Isi Dulu"))))</f>
        <v>Isi Sasaran</v>
      </c>
      <c r="K138" s="590" t="s">
        <v>26</v>
      </c>
      <c r="L138" s="591" t="str">
        <f>IF($D$138="Y/T","Isi Sasaran",IF($E$138=0,0,IF(K138="Y",1,IF(K138="T",0,"Isi Dulu"))))</f>
        <v>Isi Sasaran</v>
      </c>
      <c r="M138" s="848" t="s">
        <v>26</v>
      </c>
      <c r="N138" s="851" t="str">
        <f>IF(M138="Y",1,IF(M138="T",0,IF(M138="Y/T","Belum diisi","Error")))</f>
        <v>Belum diisi</v>
      </c>
      <c r="O138" s="517"/>
      <c r="P138" s="517"/>
      <c r="Q138" s="517"/>
      <c r="R138" s="517"/>
    </row>
    <row r="139" spans="2:18" s="527" customFormat="1" ht="15.75">
      <c r="B139" s="837"/>
      <c r="C139" s="840"/>
      <c r="D139" s="858"/>
      <c r="E139" s="855"/>
      <c r="F139" s="549">
        <v>2</v>
      </c>
      <c r="G139" s="550"/>
      <c r="H139" s="598" t="str">
        <f t="shared" si="3"/>
        <v>Belum Diisi</v>
      </c>
      <c r="I139" s="592" t="s">
        <v>26</v>
      </c>
      <c r="J139" s="593" t="str">
        <f>IF($D$138="Y/T","Isi Sasaran",IF($E$138=0,0,IF(I139="Y",1,IF(I139="T",0,"Isi Dulu"))))</f>
        <v>Isi Sasaran</v>
      </c>
      <c r="K139" s="592" t="s">
        <v>26</v>
      </c>
      <c r="L139" s="593" t="str">
        <f>IF($D$138="Y/T","Isi Sasaran",IF($E$138=0,0,IF(K139="Y",1,IF(K139="T",0,"Isi Dulu"))))</f>
        <v>Isi Sasaran</v>
      </c>
      <c r="M139" s="849"/>
      <c r="N139" s="852"/>
      <c r="O139" s="517"/>
      <c r="P139" s="517"/>
      <c r="Q139" s="517"/>
      <c r="R139" s="517"/>
    </row>
    <row r="140" spans="2:18" s="527" customFormat="1" ht="15.75">
      <c r="B140" s="837"/>
      <c r="C140" s="840"/>
      <c r="D140" s="858"/>
      <c r="E140" s="855"/>
      <c r="F140" s="549">
        <v>3</v>
      </c>
      <c r="G140" s="550"/>
      <c r="H140" s="598" t="str">
        <f t="shared" si="3"/>
        <v>Belum Diisi</v>
      </c>
      <c r="I140" s="592" t="s">
        <v>26</v>
      </c>
      <c r="J140" s="593" t="str">
        <f>IF($D$138="Y/T","Isi Sasaran",IF($E$138=0,0,IF(I140="Y",1,IF(I140="T",0,"Isi Dulu"))))</f>
        <v>Isi Sasaran</v>
      </c>
      <c r="K140" s="592" t="s">
        <v>26</v>
      </c>
      <c r="L140" s="593" t="str">
        <f>IF($D$138="Y/T","Isi Sasaran",IF($E$138=0,0,IF(K140="Y",1,IF(K140="T",0,"Isi Dulu"))))</f>
        <v>Isi Sasaran</v>
      </c>
      <c r="M140" s="849"/>
      <c r="N140" s="852"/>
      <c r="O140" s="517"/>
      <c r="P140" s="517"/>
      <c r="Q140" s="517"/>
      <c r="R140" s="517"/>
    </row>
    <row r="141" spans="2:18" s="527" customFormat="1" ht="15.75">
      <c r="B141" s="837"/>
      <c r="C141" s="840"/>
      <c r="D141" s="858"/>
      <c r="E141" s="855"/>
      <c r="F141" s="549">
        <v>4</v>
      </c>
      <c r="G141" s="550"/>
      <c r="H141" s="598" t="str">
        <f t="shared" si="3"/>
        <v>Belum Diisi</v>
      </c>
      <c r="I141" s="592" t="s">
        <v>26</v>
      </c>
      <c r="J141" s="593" t="str">
        <f>IF($D$138="Y/T","Isi Sasaran",IF($E$138=0,0,IF(I141="Y",1,IF(I141="T",0,"Isi Dulu"))))</f>
        <v>Isi Sasaran</v>
      </c>
      <c r="K141" s="592" t="s">
        <v>26</v>
      </c>
      <c r="L141" s="593" t="str">
        <f>IF($D$138="Y/T","Isi Sasaran",IF($E$138=0,0,IF(K141="Y",1,IF(K141="T",0,"Isi Dulu"))))</f>
        <v>Isi Sasaran</v>
      </c>
      <c r="M141" s="849"/>
      <c r="N141" s="852"/>
      <c r="O141" s="517"/>
      <c r="P141" s="517"/>
      <c r="Q141" s="517"/>
      <c r="R141" s="517"/>
    </row>
    <row r="142" spans="2:18" s="527" customFormat="1" ht="15.75">
      <c r="B142" s="838"/>
      <c r="C142" s="841"/>
      <c r="D142" s="859"/>
      <c r="E142" s="856"/>
      <c r="F142" s="569">
        <v>5</v>
      </c>
      <c r="G142" s="570"/>
      <c r="H142" s="599" t="str">
        <f t="shared" si="3"/>
        <v>Belum Diisi</v>
      </c>
      <c r="I142" s="595" t="s">
        <v>26</v>
      </c>
      <c r="J142" s="596" t="str">
        <f>IF($D$138="Y/T","Isi Sasaran",IF($E$138=0,0,IF(I142="Y",1,IF(I142="T",0,"Isi Dulu"))))</f>
        <v>Isi Sasaran</v>
      </c>
      <c r="K142" s="595" t="s">
        <v>26</v>
      </c>
      <c r="L142" s="596" t="str">
        <f>IF($D$138="Y/T","Isi Sasaran",IF($E$138=0,0,IF(K142="Y",1,IF(K142="T",0,"Isi Dulu"))))</f>
        <v>Isi Sasaran</v>
      </c>
      <c r="M142" s="850"/>
      <c r="N142" s="853"/>
      <c r="O142" s="517"/>
      <c r="P142" s="517"/>
      <c r="Q142" s="517"/>
      <c r="R142" s="517"/>
    </row>
    <row r="143" spans="2:18" s="527" customFormat="1" ht="15.75">
      <c r="B143" s="836">
        <v>8</v>
      </c>
      <c r="C143" s="839"/>
      <c r="D143" s="857" t="s">
        <v>26</v>
      </c>
      <c r="E143" s="854" t="str">
        <f>IF(D143="Y",1,IF(D143="T",0,IF(D143="Y/T","Belum diisi","Error")))</f>
        <v>Belum diisi</v>
      </c>
      <c r="F143" s="528">
        <v>1</v>
      </c>
      <c r="G143" s="529"/>
      <c r="H143" s="600" t="str">
        <f t="shared" si="3"/>
        <v>Belum Diisi</v>
      </c>
      <c r="I143" s="590" t="s">
        <v>26</v>
      </c>
      <c r="J143" s="591" t="str">
        <f>IF($D$143="Y/T","Isi Sasaran",IF($E$143=0,0,IF(I143="Y",1,IF(I143="T",0,"Isi Dulu"))))</f>
        <v>Isi Sasaran</v>
      </c>
      <c r="K143" s="590" t="s">
        <v>26</v>
      </c>
      <c r="L143" s="591" t="str">
        <f>IF($D$143="Y/T","Isi Sasaran",IF($E$143=0,0,IF(K143="Y",1,IF(K143="T",0,"Isi Dulu"))))</f>
        <v>Isi Sasaran</v>
      </c>
      <c r="M143" s="848" t="s">
        <v>26</v>
      </c>
      <c r="N143" s="851" t="str">
        <f>IF(M143="Y",1,IF(M143="T",0,IF(M143="Y/T","Belum diisi","Error")))</f>
        <v>Belum diisi</v>
      </c>
      <c r="O143" s="517"/>
      <c r="P143" s="517"/>
      <c r="Q143" s="517"/>
      <c r="R143" s="517"/>
    </row>
    <row r="144" spans="2:18" s="527" customFormat="1" ht="15.75">
      <c r="B144" s="837"/>
      <c r="C144" s="840"/>
      <c r="D144" s="858"/>
      <c r="E144" s="855"/>
      <c r="F144" s="549">
        <v>2</v>
      </c>
      <c r="G144" s="550"/>
      <c r="H144" s="598" t="str">
        <f t="shared" si="3"/>
        <v>Belum Diisi</v>
      </c>
      <c r="I144" s="592" t="s">
        <v>26</v>
      </c>
      <c r="J144" s="593" t="str">
        <f>IF($D$143="Y/T","Isi Sasaran",IF($E$143=0,0,IF(I144="Y",1,IF(I144="T",0,"Isi Dulu"))))</f>
        <v>Isi Sasaran</v>
      </c>
      <c r="K144" s="592" t="s">
        <v>26</v>
      </c>
      <c r="L144" s="593" t="str">
        <f>IF($D$143="Y/T","Isi Sasaran",IF($E$143=0,0,IF(K144="Y",1,IF(K144="T",0,"Isi Dulu"))))</f>
        <v>Isi Sasaran</v>
      </c>
      <c r="M144" s="849"/>
      <c r="N144" s="852"/>
      <c r="O144" s="517"/>
      <c r="P144" s="517"/>
      <c r="Q144" s="517"/>
      <c r="R144" s="517"/>
    </row>
    <row r="145" spans="2:18" s="527" customFormat="1" ht="15.75">
      <c r="B145" s="837"/>
      <c r="C145" s="840"/>
      <c r="D145" s="858"/>
      <c r="E145" s="855"/>
      <c r="F145" s="549">
        <v>3</v>
      </c>
      <c r="G145" s="550"/>
      <c r="H145" s="598" t="str">
        <f t="shared" si="3"/>
        <v>Belum Diisi</v>
      </c>
      <c r="I145" s="592" t="s">
        <v>26</v>
      </c>
      <c r="J145" s="593" t="str">
        <f>IF($D$143="Y/T","Isi Sasaran",IF($E$143=0,0,IF(I145="Y",1,IF(I145="T",0,"Isi Dulu"))))</f>
        <v>Isi Sasaran</v>
      </c>
      <c r="K145" s="592" t="s">
        <v>26</v>
      </c>
      <c r="L145" s="593" t="str">
        <f>IF($D$143="Y/T","Isi Sasaran",IF($E$143=0,0,IF(K145="Y",1,IF(K145="T",0,"Isi Dulu"))))</f>
        <v>Isi Sasaran</v>
      </c>
      <c r="M145" s="849"/>
      <c r="N145" s="852"/>
      <c r="O145" s="517"/>
      <c r="P145" s="517"/>
      <c r="Q145" s="517"/>
      <c r="R145" s="517"/>
    </row>
    <row r="146" spans="2:18" s="527" customFormat="1" ht="15.75">
      <c r="B146" s="837"/>
      <c r="C146" s="840"/>
      <c r="D146" s="858"/>
      <c r="E146" s="855"/>
      <c r="F146" s="549">
        <v>4</v>
      </c>
      <c r="G146" s="550"/>
      <c r="H146" s="598" t="str">
        <f t="shared" si="3"/>
        <v>Belum Diisi</v>
      </c>
      <c r="I146" s="592" t="s">
        <v>26</v>
      </c>
      <c r="J146" s="593" t="str">
        <f>IF($D$143="Y/T","Isi Sasaran",IF($E$143=0,0,IF(I146="Y",1,IF(I146="T",0,"Isi Dulu"))))</f>
        <v>Isi Sasaran</v>
      </c>
      <c r="K146" s="592" t="s">
        <v>26</v>
      </c>
      <c r="L146" s="593" t="str">
        <f>IF($D$143="Y/T","Isi Sasaran",IF($E$143=0,0,IF(K146="Y",1,IF(K146="T",0,"Isi Dulu"))))</f>
        <v>Isi Sasaran</v>
      </c>
      <c r="M146" s="849"/>
      <c r="N146" s="852"/>
      <c r="O146" s="517"/>
      <c r="P146" s="517"/>
      <c r="Q146" s="517"/>
      <c r="R146" s="517"/>
    </row>
    <row r="147" spans="2:18" s="527" customFormat="1" ht="15.75">
      <c r="B147" s="838"/>
      <c r="C147" s="841"/>
      <c r="D147" s="859"/>
      <c r="E147" s="856"/>
      <c r="F147" s="569">
        <v>5</v>
      </c>
      <c r="G147" s="570"/>
      <c r="H147" s="599" t="str">
        <f t="shared" si="3"/>
        <v>Belum Diisi</v>
      </c>
      <c r="I147" s="595" t="s">
        <v>26</v>
      </c>
      <c r="J147" s="596" t="str">
        <f>IF($D$143="Y/T","Isi Sasaran",IF($E$143=0,0,IF(I147="Y",1,IF(I147="T",0,"Isi Dulu"))))</f>
        <v>Isi Sasaran</v>
      </c>
      <c r="K147" s="595" t="s">
        <v>26</v>
      </c>
      <c r="L147" s="596" t="str">
        <f>IF($D$143="Y/T","Isi Sasaran",IF($E$143=0,0,IF(K147="Y",1,IF(K147="T",0,"Isi Dulu"))))</f>
        <v>Isi Sasaran</v>
      </c>
      <c r="M147" s="850"/>
      <c r="N147" s="853"/>
      <c r="O147" s="517"/>
      <c r="P147" s="517"/>
      <c r="Q147" s="517"/>
      <c r="R147" s="517"/>
    </row>
    <row r="148" spans="2:18" s="527" customFormat="1" ht="15.75">
      <c r="B148" s="836">
        <v>9</v>
      </c>
      <c r="C148" s="839"/>
      <c r="D148" s="857" t="s">
        <v>26</v>
      </c>
      <c r="E148" s="854" t="str">
        <f>IF(D148="Y",1,IF(D148="T",0,IF(D148="Y/T","Belum diisi","Error")))</f>
        <v>Belum diisi</v>
      </c>
      <c r="F148" s="528">
        <v>1</v>
      </c>
      <c r="G148" s="529"/>
      <c r="H148" s="600" t="str">
        <f t="shared" si="3"/>
        <v>Belum Diisi</v>
      </c>
      <c r="I148" s="590" t="s">
        <v>26</v>
      </c>
      <c r="J148" s="591" t="str">
        <f>IF($D$148="Y/T","Isi Sasaran",IF($E$148=0,0,IF(I148="Y",1,IF(I148="T",0,"Isi Dulu"))))</f>
        <v>Isi Sasaran</v>
      </c>
      <c r="K148" s="590" t="s">
        <v>26</v>
      </c>
      <c r="L148" s="591" t="str">
        <f>IF($D$148="Y/T","Isi Sasaran",IF($E$148=0,0,IF(K148="Y",1,IF(K148="T",0,"Isi Dulu"))))</f>
        <v>Isi Sasaran</v>
      </c>
      <c r="M148" s="848" t="s">
        <v>26</v>
      </c>
      <c r="N148" s="851" t="str">
        <f>IF(M148="Y",1,IF(M148="T",0,IF(M148="Y/T","Belum diisi","Error")))</f>
        <v>Belum diisi</v>
      </c>
      <c r="O148" s="517"/>
      <c r="P148" s="517"/>
      <c r="Q148" s="517"/>
      <c r="R148" s="517"/>
    </row>
    <row r="149" spans="2:18" s="527" customFormat="1" ht="15.75">
      <c r="B149" s="837"/>
      <c r="C149" s="840"/>
      <c r="D149" s="858"/>
      <c r="E149" s="855"/>
      <c r="F149" s="549">
        <v>2</v>
      </c>
      <c r="G149" s="550"/>
      <c r="H149" s="598" t="str">
        <f t="shared" si="3"/>
        <v>Belum Diisi</v>
      </c>
      <c r="I149" s="592" t="s">
        <v>26</v>
      </c>
      <c r="J149" s="593" t="str">
        <f>IF($D$148="Y/T","Isi Sasaran",IF($E$148=0,0,IF(I149="Y",1,IF(I149="T",0,"Isi Dulu"))))</f>
        <v>Isi Sasaran</v>
      </c>
      <c r="K149" s="592" t="s">
        <v>26</v>
      </c>
      <c r="L149" s="593" t="str">
        <f>IF($D$148="Y/T","Isi Sasaran",IF($E$148=0,0,IF(K149="Y",1,IF(K149="T",0,"Isi Dulu"))))</f>
        <v>Isi Sasaran</v>
      </c>
      <c r="M149" s="849"/>
      <c r="N149" s="852"/>
      <c r="O149" s="517"/>
      <c r="P149" s="517"/>
      <c r="Q149" s="517"/>
      <c r="R149" s="517"/>
    </row>
    <row r="150" spans="2:18" s="527" customFormat="1" ht="15.75">
      <c r="B150" s="837"/>
      <c r="C150" s="840"/>
      <c r="D150" s="858"/>
      <c r="E150" s="855"/>
      <c r="F150" s="549">
        <v>3</v>
      </c>
      <c r="G150" s="550"/>
      <c r="H150" s="598" t="str">
        <f t="shared" si="3"/>
        <v>Belum Diisi</v>
      </c>
      <c r="I150" s="592" t="s">
        <v>26</v>
      </c>
      <c r="J150" s="593" t="str">
        <f>IF($D$148="Y/T","Isi Sasaran",IF($E$148=0,0,IF(I150="Y",1,IF(I150="T",0,"Isi Dulu"))))</f>
        <v>Isi Sasaran</v>
      </c>
      <c r="K150" s="592" t="s">
        <v>26</v>
      </c>
      <c r="L150" s="593" t="str">
        <f>IF($D$148="Y/T","Isi Sasaran",IF($E$148=0,0,IF(K150="Y",1,IF(K150="T",0,"Isi Dulu"))))</f>
        <v>Isi Sasaran</v>
      </c>
      <c r="M150" s="849"/>
      <c r="N150" s="852"/>
      <c r="O150" s="517"/>
      <c r="P150" s="517"/>
      <c r="Q150" s="517"/>
      <c r="R150" s="517"/>
    </row>
    <row r="151" spans="2:18" s="527" customFormat="1" ht="15.75">
      <c r="B151" s="837"/>
      <c r="C151" s="840"/>
      <c r="D151" s="858"/>
      <c r="E151" s="855"/>
      <c r="F151" s="549">
        <v>4</v>
      </c>
      <c r="G151" s="550"/>
      <c r="H151" s="598" t="str">
        <f t="shared" si="3"/>
        <v>Belum Diisi</v>
      </c>
      <c r="I151" s="592" t="s">
        <v>26</v>
      </c>
      <c r="J151" s="593" t="str">
        <f>IF($D$148="Y/T","Isi Sasaran",IF($E$148=0,0,IF(I151="Y",1,IF(I151="T",0,"Isi Dulu"))))</f>
        <v>Isi Sasaran</v>
      </c>
      <c r="K151" s="592" t="s">
        <v>26</v>
      </c>
      <c r="L151" s="593" t="str">
        <f>IF($D$148="Y/T","Isi Sasaran",IF($E$148=0,0,IF(K151="Y",1,IF(K151="T",0,"Isi Dulu"))))</f>
        <v>Isi Sasaran</v>
      </c>
      <c r="M151" s="849"/>
      <c r="N151" s="852"/>
      <c r="O151" s="517"/>
      <c r="P151" s="517"/>
      <c r="Q151" s="517"/>
      <c r="R151" s="517"/>
    </row>
    <row r="152" spans="2:18" s="527" customFormat="1" ht="15.75">
      <c r="B152" s="838"/>
      <c r="C152" s="841"/>
      <c r="D152" s="859"/>
      <c r="E152" s="856"/>
      <c r="F152" s="569">
        <v>5</v>
      </c>
      <c r="G152" s="570"/>
      <c r="H152" s="599" t="str">
        <f t="shared" si="3"/>
        <v>Belum Diisi</v>
      </c>
      <c r="I152" s="595" t="s">
        <v>26</v>
      </c>
      <c r="J152" s="596" t="str">
        <f>IF($D$148="Y/T","Isi Sasaran",IF($E$148=0,0,IF(I152="Y",1,IF(I152="T",0,"Isi Dulu"))))</f>
        <v>Isi Sasaran</v>
      </c>
      <c r="K152" s="595" t="s">
        <v>26</v>
      </c>
      <c r="L152" s="596" t="str">
        <f>IF($D$148="Y/T","Isi Sasaran",IF($E$148=0,0,IF(K152="Y",1,IF(K152="T",0,"Isi Dulu"))))</f>
        <v>Isi Sasaran</v>
      </c>
      <c r="M152" s="850"/>
      <c r="N152" s="853"/>
      <c r="O152" s="517"/>
      <c r="P152" s="517"/>
      <c r="Q152" s="517"/>
      <c r="R152" s="517"/>
    </row>
    <row r="153" spans="2:18" s="527" customFormat="1" ht="15.75">
      <c r="B153" s="836">
        <v>10</v>
      </c>
      <c r="C153" s="839"/>
      <c r="D153" s="857" t="s">
        <v>26</v>
      </c>
      <c r="E153" s="854" t="str">
        <f>IF(D153="Y",1,IF(D153="T",0,IF(D153="Y/T","Belum diisi","Error")))</f>
        <v>Belum diisi</v>
      </c>
      <c r="F153" s="528">
        <v>1</v>
      </c>
      <c r="G153" s="529"/>
      <c r="H153" s="600" t="str">
        <f t="shared" si="3"/>
        <v>Belum Diisi</v>
      </c>
      <c r="I153" s="590" t="s">
        <v>26</v>
      </c>
      <c r="J153" s="591" t="str">
        <f>IF($D$153="Y/T","Isi Sasaran",IF($E$153=0,0,IF(I153="Y",1,IF(I153="T",0,"Isi Dulu"))))</f>
        <v>Isi Sasaran</v>
      </c>
      <c r="K153" s="590" t="s">
        <v>26</v>
      </c>
      <c r="L153" s="591" t="str">
        <f>IF($D$153="Y/T","Isi Sasaran",IF($E$153=0,0,IF(K153="Y",1,IF(K153="T",0,"Isi Dulu"))))</f>
        <v>Isi Sasaran</v>
      </c>
      <c r="M153" s="848" t="s">
        <v>26</v>
      </c>
      <c r="N153" s="851" t="str">
        <f>IF(M153="Y",1,IF(M153="T",0,IF(M153="Y/T","Belum diisi","Error")))</f>
        <v>Belum diisi</v>
      </c>
      <c r="O153" s="517"/>
      <c r="P153" s="517"/>
      <c r="Q153" s="517"/>
      <c r="R153" s="517"/>
    </row>
    <row r="154" spans="2:18" s="527" customFormat="1" ht="15.75">
      <c r="B154" s="837"/>
      <c r="C154" s="840"/>
      <c r="D154" s="858"/>
      <c r="E154" s="855"/>
      <c r="F154" s="549">
        <v>2</v>
      </c>
      <c r="G154" s="550"/>
      <c r="H154" s="598" t="str">
        <f t="shared" si="3"/>
        <v>Belum Diisi</v>
      </c>
      <c r="I154" s="592" t="s">
        <v>26</v>
      </c>
      <c r="J154" s="593" t="str">
        <f>IF($D$153="Y/T","Isi Sasaran",IF($E$153=0,0,IF(I154="Y",1,IF(I154="T",0,"Isi Dulu"))))</f>
        <v>Isi Sasaran</v>
      </c>
      <c r="K154" s="592" t="s">
        <v>26</v>
      </c>
      <c r="L154" s="593" t="str">
        <f>IF($D$153="Y/T","Isi Sasaran",IF($E$153=0,0,IF(K154="Y",1,IF(K154="T",0,"Isi Dulu"))))</f>
        <v>Isi Sasaran</v>
      </c>
      <c r="M154" s="849"/>
      <c r="N154" s="852"/>
      <c r="O154" s="517"/>
      <c r="P154" s="517"/>
      <c r="Q154" s="517"/>
      <c r="R154" s="517"/>
    </row>
    <row r="155" spans="2:18" s="527" customFormat="1" ht="15.75">
      <c r="B155" s="837"/>
      <c r="C155" s="840"/>
      <c r="D155" s="858"/>
      <c r="E155" s="855"/>
      <c r="F155" s="549">
        <v>3</v>
      </c>
      <c r="G155" s="550"/>
      <c r="H155" s="598" t="str">
        <f t="shared" si="3"/>
        <v>Belum Diisi</v>
      </c>
      <c r="I155" s="592" t="s">
        <v>26</v>
      </c>
      <c r="J155" s="593" t="str">
        <f>IF($D$153="Y/T","Isi Sasaran",IF($E$153=0,0,IF(I155="Y",1,IF(I155="T",0,"Isi Dulu"))))</f>
        <v>Isi Sasaran</v>
      </c>
      <c r="K155" s="592" t="s">
        <v>26</v>
      </c>
      <c r="L155" s="593" t="str">
        <f>IF($D$153="Y/T","Isi Sasaran",IF($E$153=0,0,IF(K155="Y",1,IF(K155="T",0,"Isi Dulu"))))</f>
        <v>Isi Sasaran</v>
      </c>
      <c r="M155" s="849"/>
      <c r="N155" s="852"/>
      <c r="O155" s="517"/>
      <c r="P155" s="517"/>
      <c r="Q155" s="517"/>
      <c r="R155" s="517"/>
    </row>
    <row r="156" spans="2:18" s="527" customFormat="1" ht="15.75">
      <c r="B156" s="837"/>
      <c r="C156" s="840"/>
      <c r="D156" s="858"/>
      <c r="E156" s="855"/>
      <c r="F156" s="549">
        <v>4</v>
      </c>
      <c r="G156" s="550"/>
      <c r="H156" s="598" t="str">
        <f t="shared" si="3"/>
        <v>Belum Diisi</v>
      </c>
      <c r="I156" s="592" t="s">
        <v>26</v>
      </c>
      <c r="J156" s="593" t="str">
        <f>IF($D$153="Y/T","Isi Sasaran",IF($E$153=0,0,IF(I156="Y",1,IF(I156="T",0,"Isi Dulu"))))</f>
        <v>Isi Sasaran</v>
      </c>
      <c r="K156" s="592" t="s">
        <v>26</v>
      </c>
      <c r="L156" s="593" t="str">
        <f>IF($D$153="Y/T","Isi Sasaran",IF($E$153=0,0,IF(K156="Y",1,IF(K156="T",0,"Isi Dulu"))))</f>
        <v>Isi Sasaran</v>
      </c>
      <c r="M156" s="849"/>
      <c r="N156" s="852"/>
      <c r="O156" s="517"/>
      <c r="P156" s="517"/>
      <c r="Q156" s="517"/>
      <c r="R156" s="517"/>
    </row>
    <row r="157" spans="2:18" s="527" customFormat="1" ht="15.75">
      <c r="B157" s="838"/>
      <c r="C157" s="841"/>
      <c r="D157" s="859"/>
      <c r="E157" s="856"/>
      <c r="F157" s="569">
        <v>5</v>
      </c>
      <c r="G157" s="570"/>
      <c r="H157" s="599" t="str">
        <f t="shared" si="3"/>
        <v>Belum Diisi</v>
      </c>
      <c r="I157" s="595" t="s">
        <v>26</v>
      </c>
      <c r="J157" s="596" t="str">
        <f>IF($D$153="Y/T","Isi Sasaran",IF($E$153=0,0,IF(I157="Y",1,IF(I157="T",0,"Isi Dulu"))))</f>
        <v>Isi Sasaran</v>
      </c>
      <c r="K157" s="595" t="s">
        <v>26</v>
      </c>
      <c r="L157" s="596" t="str">
        <f>IF($D$153="Y/T","Isi Sasaran",IF($E$153=0,0,IF(K157="Y",1,IF(K157="T",0,"Isi Dulu"))))</f>
        <v>Isi Sasaran</v>
      </c>
      <c r="M157" s="850"/>
      <c r="N157" s="853"/>
      <c r="O157" s="517"/>
      <c r="P157" s="517"/>
      <c r="Q157" s="517"/>
      <c r="R157" s="517"/>
    </row>
    <row r="158" spans="2:18" s="527" customFormat="1" ht="15.75">
      <c r="B158" s="836">
        <v>11</v>
      </c>
      <c r="C158" s="839"/>
      <c r="D158" s="857" t="s">
        <v>26</v>
      </c>
      <c r="E158" s="854" t="str">
        <f>IF(D158="Y",1,IF(D158="T",0,IF(D158="Y/T","Belum diisi","Error")))</f>
        <v>Belum diisi</v>
      </c>
      <c r="F158" s="528">
        <v>1</v>
      </c>
      <c r="G158" s="529"/>
      <c r="H158" s="600" t="str">
        <f t="shared" si="3"/>
        <v>Belum Diisi</v>
      </c>
      <c r="I158" s="590" t="s">
        <v>26</v>
      </c>
      <c r="J158" s="591" t="str">
        <f>IF($D$158="Y/T","Isi Sasaran",IF($E$158=0,0,IF(I158="Y",1,IF(I158="T",0,"Isi Dulu"))))</f>
        <v>Isi Sasaran</v>
      </c>
      <c r="K158" s="590" t="s">
        <v>26</v>
      </c>
      <c r="L158" s="591" t="str">
        <f>IF($D$158="Y/T","Isi Sasaran",IF($E$158=0,0,IF(K158="Y",1,IF(K158="T",0,"Isi Dulu"))))</f>
        <v>Isi Sasaran</v>
      </c>
      <c r="M158" s="848" t="s">
        <v>26</v>
      </c>
      <c r="N158" s="851" t="str">
        <f>IF(M158="Y",1,IF(M158="T",0,IF(M158="Y/T","Belum diisi","Error")))</f>
        <v>Belum diisi</v>
      </c>
      <c r="O158" s="517"/>
      <c r="P158" s="517"/>
      <c r="Q158" s="517"/>
      <c r="R158" s="517"/>
    </row>
    <row r="159" spans="2:18" s="527" customFormat="1" ht="15.75">
      <c r="B159" s="837"/>
      <c r="C159" s="840"/>
      <c r="D159" s="858"/>
      <c r="E159" s="855"/>
      <c r="F159" s="549">
        <v>2</v>
      </c>
      <c r="G159" s="550"/>
      <c r="H159" s="598" t="str">
        <f t="shared" si="3"/>
        <v>Belum Diisi</v>
      </c>
      <c r="I159" s="592" t="s">
        <v>26</v>
      </c>
      <c r="J159" s="593" t="str">
        <f>IF($D$158="Y/T","Isi Sasaran",IF($E$158=0,0,IF(I159="Y",1,IF(I159="T",0,"Isi Dulu"))))</f>
        <v>Isi Sasaran</v>
      </c>
      <c r="K159" s="592" t="s">
        <v>26</v>
      </c>
      <c r="L159" s="593" t="str">
        <f>IF($D$158="Y/T","Isi Sasaran",IF($E$158=0,0,IF(K159="Y",1,IF(K159="T",0,"Isi Dulu"))))</f>
        <v>Isi Sasaran</v>
      </c>
      <c r="M159" s="849"/>
      <c r="N159" s="852"/>
      <c r="O159" s="517"/>
      <c r="P159" s="517"/>
      <c r="Q159" s="517"/>
      <c r="R159" s="517"/>
    </row>
    <row r="160" spans="2:18" s="527" customFormat="1" ht="15.75">
      <c r="B160" s="837"/>
      <c r="C160" s="840"/>
      <c r="D160" s="858"/>
      <c r="E160" s="855"/>
      <c r="F160" s="549">
        <v>3</v>
      </c>
      <c r="G160" s="550"/>
      <c r="H160" s="598" t="str">
        <f t="shared" si="3"/>
        <v>Belum Diisi</v>
      </c>
      <c r="I160" s="592" t="s">
        <v>26</v>
      </c>
      <c r="J160" s="593" t="str">
        <f>IF($D$158="Y/T","Isi Sasaran",IF($E$158=0,0,IF(I160="Y",1,IF(I160="T",0,"Isi Dulu"))))</f>
        <v>Isi Sasaran</v>
      </c>
      <c r="K160" s="592" t="s">
        <v>26</v>
      </c>
      <c r="L160" s="593" t="str">
        <f>IF($D$158="Y/T","Isi Sasaran",IF($E$158=0,0,IF(K160="Y",1,IF(K160="T",0,"Isi Dulu"))))</f>
        <v>Isi Sasaran</v>
      </c>
      <c r="M160" s="849"/>
      <c r="N160" s="852"/>
      <c r="O160" s="517"/>
      <c r="P160" s="517"/>
      <c r="Q160" s="517"/>
      <c r="R160" s="517"/>
    </row>
    <row r="161" spans="2:18" s="527" customFormat="1" ht="15.75">
      <c r="B161" s="837"/>
      <c r="C161" s="840"/>
      <c r="D161" s="858"/>
      <c r="E161" s="855"/>
      <c r="F161" s="549">
        <v>4</v>
      </c>
      <c r="G161" s="550"/>
      <c r="H161" s="598" t="str">
        <f t="shared" si="3"/>
        <v>Belum Diisi</v>
      </c>
      <c r="I161" s="592" t="s">
        <v>26</v>
      </c>
      <c r="J161" s="593" t="str">
        <f>IF($D$158="Y/T","Isi Sasaran",IF($E$158=0,0,IF(I161="Y",1,IF(I161="T",0,"Isi Dulu"))))</f>
        <v>Isi Sasaran</v>
      </c>
      <c r="K161" s="592" t="s">
        <v>26</v>
      </c>
      <c r="L161" s="593" t="str">
        <f>IF($D$158="Y/T","Isi Sasaran",IF($E$158=0,0,IF(K161="Y",1,IF(K161="T",0,"Isi Dulu"))))</f>
        <v>Isi Sasaran</v>
      </c>
      <c r="M161" s="849"/>
      <c r="N161" s="852"/>
      <c r="O161" s="517"/>
      <c r="P161" s="517"/>
      <c r="Q161" s="517"/>
      <c r="R161" s="517"/>
    </row>
    <row r="162" spans="2:18" s="527" customFormat="1" ht="15.75">
      <c r="B162" s="838"/>
      <c r="C162" s="841"/>
      <c r="D162" s="859"/>
      <c r="E162" s="856"/>
      <c r="F162" s="569">
        <v>5</v>
      </c>
      <c r="G162" s="570"/>
      <c r="H162" s="599" t="str">
        <f t="shared" si="3"/>
        <v>Belum Diisi</v>
      </c>
      <c r="I162" s="595" t="s">
        <v>26</v>
      </c>
      <c r="J162" s="596" t="str">
        <f>IF($D$158="Y/T","Isi Sasaran",IF($E$158=0,0,IF(I162="Y",1,IF(I162="T",0,"Isi Dulu"))))</f>
        <v>Isi Sasaran</v>
      </c>
      <c r="K162" s="595" t="s">
        <v>26</v>
      </c>
      <c r="L162" s="596" t="str">
        <f>IF($D$158="Y/T","Isi Sasaran",IF($E$158=0,0,IF(K162="Y",1,IF(K162="T",0,"Isi Dulu"))))</f>
        <v>Isi Sasaran</v>
      </c>
      <c r="M162" s="850"/>
      <c r="N162" s="853"/>
      <c r="O162" s="517"/>
      <c r="P162" s="517"/>
      <c r="Q162" s="517"/>
      <c r="R162" s="517"/>
    </row>
    <row r="163" spans="2:18" s="527" customFormat="1" ht="15.75">
      <c r="B163" s="836">
        <v>12</v>
      </c>
      <c r="C163" s="839"/>
      <c r="D163" s="857" t="s">
        <v>26</v>
      </c>
      <c r="E163" s="854" t="str">
        <f>IF(D163="Y",1,IF(D163="T",0,IF(D163="Y/T","Belum diisi","Error")))</f>
        <v>Belum diisi</v>
      </c>
      <c r="F163" s="528">
        <v>1</v>
      </c>
      <c r="G163" s="529"/>
      <c r="H163" s="600" t="str">
        <f t="shared" si="3"/>
        <v>Belum Diisi</v>
      </c>
      <c r="I163" s="590" t="s">
        <v>26</v>
      </c>
      <c r="J163" s="591" t="str">
        <f>IF($D$163="Y/T","Isi Sasaran",IF($E$163=0,0,IF(I163="Y",1,IF(I163="T",0,"Isi Dulu"))))</f>
        <v>Isi Sasaran</v>
      </c>
      <c r="K163" s="590" t="s">
        <v>26</v>
      </c>
      <c r="L163" s="591" t="str">
        <f>IF($D$163="Y/T","Isi Sasaran",IF($E$163=0,0,IF(K163="Y",1,IF(K163="T",0,"Isi Dulu"))))</f>
        <v>Isi Sasaran</v>
      </c>
      <c r="M163" s="848" t="s">
        <v>26</v>
      </c>
      <c r="N163" s="851" t="str">
        <f>IF(M163="Y",1,IF(M163="T",0,IF(M163="Y/T","Belum diisi","Error")))</f>
        <v>Belum diisi</v>
      </c>
      <c r="O163" s="517"/>
      <c r="P163" s="517"/>
      <c r="Q163" s="517"/>
      <c r="R163" s="517"/>
    </row>
    <row r="164" spans="2:18" s="527" customFormat="1" ht="15.75">
      <c r="B164" s="837"/>
      <c r="C164" s="840"/>
      <c r="D164" s="858"/>
      <c r="E164" s="855"/>
      <c r="F164" s="549">
        <v>2</v>
      </c>
      <c r="G164" s="550"/>
      <c r="H164" s="598" t="str">
        <f t="shared" si="3"/>
        <v>Belum Diisi</v>
      </c>
      <c r="I164" s="592" t="s">
        <v>26</v>
      </c>
      <c r="J164" s="593" t="str">
        <f>IF($D$163="Y/T","Isi Sasaran",IF($E$163=0,0,IF(I164="Y",1,IF(I164="T",0,"Isi Dulu"))))</f>
        <v>Isi Sasaran</v>
      </c>
      <c r="K164" s="592" t="s">
        <v>26</v>
      </c>
      <c r="L164" s="593" t="str">
        <f>IF($D$163="Y/T","Isi Sasaran",IF($E$163=0,0,IF(K164="Y",1,IF(K164="T",0,"Isi Dulu"))))</f>
        <v>Isi Sasaran</v>
      </c>
      <c r="M164" s="849"/>
      <c r="N164" s="852"/>
      <c r="O164" s="517"/>
      <c r="P164" s="517"/>
      <c r="Q164" s="517"/>
      <c r="R164" s="517"/>
    </row>
    <row r="165" spans="2:18" s="527" customFormat="1" ht="15.75">
      <c r="B165" s="837"/>
      <c r="C165" s="840"/>
      <c r="D165" s="858"/>
      <c r="E165" s="855"/>
      <c r="F165" s="549">
        <v>3</v>
      </c>
      <c r="G165" s="550"/>
      <c r="H165" s="598" t="str">
        <f t="shared" si="3"/>
        <v>Belum Diisi</v>
      </c>
      <c r="I165" s="592" t="s">
        <v>26</v>
      </c>
      <c r="J165" s="593" t="str">
        <f>IF($D$163="Y/T","Isi Sasaran",IF($E$163=0,0,IF(I165="Y",1,IF(I165="T",0,"Isi Dulu"))))</f>
        <v>Isi Sasaran</v>
      </c>
      <c r="K165" s="592" t="s">
        <v>26</v>
      </c>
      <c r="L165" s="593" t="str">
        <f>IF($D$163="Y/T","Isi Sasaran",IF($E$163=0,0,IF(K165="Y",1,IF(K165="T",0,"Isi Dulu"))))</f>
        <v>Isi Sasaran</v>
      </c>
      <c r="M165" s="849"/>
      <c r="N165" s="852"/>
      <c r="O165" s="517"/>
      <c r="P165" s="517"/>
      <c r="Q165" s="517"/>
      <c r="R165" s="517"/>
    </row>
    <row r="166" spans="2:18" s="527" customFormat="1" ht="15.75">
      <c r="B166" s="837"/>
      <c r="C166" s="840"/>
      <c r="D166" s="858"/>
      <c r="E166" s="855"/>
      <c r="F166" s="549">
        <v>4</v>
      </c>
      <c r="G166" s="550"/>
      <c r="H166" s="598" t="str">
        <f t="shared" si="3"/>
        <v>Belum Diisi</v>
      </c>
      <c r="I166" s="592" t="s">
        <v>26</v>
      </c>
      <c r="J166" s="593" t="str">
        <f>IF($D$163="Y/T","Isi Sasaran",IF($E$163=0,0,IF(I166="Y",1,IF(I166="T",0,"Isi Dulu"))))</f>
        <v>Isi Sasaran</v>
      </c>
      <c r="K166" s="592" t="s">
        <v>26</v>
      </c>
      <c r="L166" s="593" t="str">
        <f>IF($D$163="Y/T","Isi Sasaran",IF($E$163=0,0,IF(K166="Y",1,IF(K166="T",0,"Isi Dulu"))))</f>
        <v>Isi Sasaran</v>
      </c>
      <c r="M166" s="849"/>
      <c r="N166" s="852"/>
      <c r="O166" s="517"/>
      <c r="P166" s="517"/>
      <c r="Q166" s="517"/>
      <c r="R166" s="517"/>
    </row>
    <row r="167" spans="2:18" s="527" customFormat="1" ht="15.75">
      <c r="B167" s="838"/>
      <c r="C167" s="841"/>
      <c r="D167" s="859"/>
      <c r="E167" s="856"/>
      <c r="F167" s="569">
        <v>5</v>
      </c>
      <c r="G167" s="570"/>
      <c r="H167" s="599" t="str">
        <f t="shared" si="3"/>
        <v>Belum Diisi</v>
      </c>
      <c r="I167" s="595" t="s">
        <v>26</v>
      </c>
      <c r="J167" s="596" t="str">
        <f>IF($D$163="Y/T","Isi Sasaran",IF($E$163=0,0,IF(I167="Y",1,IF(I167="T",0,"Isi Dulu"))))</f>
        <v>Isi Sasaran</v>
      </c>
      <c r="K167" s="595" t="s">
        <v>26</v>
      </c>
      <c r="L167" s="596" t="str">
        <f>IF($D$163="Y/T","Isi Sasaran",IF($E$163=0,0,IF(K167="Y",1,IF(K167="T",0,"Isi Dulu"))))</f>
        <v>Isi Sasaran</v>
      </c>
      <c r="M167" s="850"/>
      <c r="N167" s="853"/>
      <c r="O167" s="517"/>
      <c r="P167" s="517"/>
      <c r="Q167" s="517"/>
      <c r="R167" s="517"/>
    </row>
    <row r="168" spans="2:18" s="527" customFormat="1" ht="15.75">
      <c r="B168" s="836">
        <v>13</v>
      </c>
      <c r="C168" s="839"/>
      <c r="D168" s="857" t="s">
        <v>26</v>
      </c>
      <c r="E168" s="854" t="str">
        <f>IF(D168="Y",1,IF(D168="T",0,IF(D168="Y/T","Belum diisi","Error")))</f>
        <v>Belum diisi</v>
      </c>
      <c r="F168" s="528">
        <v>1</v>
      </c>
      <c r="G168" s="529"/>
      <c r="H168" s="600" t="str">
        <f t="shared" si="3"/>
        <v>Belum Diisi</v>
      </c>
      <c r="I168" s="590" t="s">
        <v>26</v>
      </c>
      <c r="J168" s="591" t="str">
        <f>IF($D$168="Y/T","Isi Sasaran",IF($E$168=0,0,IF(I168="Y",1,IF(I168="T",0,"Isi Dulu"))))</f>
        <v>Isi Sasaran</v>
      </c>
      <c r="K168" s="590" t="s">
        <v>26</v>
      </c>
      <c r="L168" s="591" t="str">
        <f>IF($D$168="Y/T","Isi Sasaran",IF($E$168=0,0,IF(K168="Y",1,IF(K168="T",0,"Isi Dulu"))))</f>
        <v>Isi Sasaran</v>
      </c>
      <c r="M168" s="848" t="s">
        <v>26</v>
      </c>
      <c r="N168" s="851" t="str">
        <f>IF(M168="Y",1,IF(M168="T",0,IF(M168="Y/T","Belum diisi","Error")))</f>
        <v>Belum diisi</v>
      </c>
      <c r="O168" s="517"/>
      <c r="P168" s="517"/>
      <c r="Q168" s="517"/>
      <c r="R168" s="517"/>
    </row>
    <row r="169" spans="2:18" s="527" customFormat="1" ht="15.75">
      <c r="B169" s="837"/>
      <c r="C169" s="840"/>
      <c r="D169" s="858"/>
      <c r="E169" s="855"/>
      <c r="F169" s="549">
        <v>2</v>
      </c>
      <c r="G169" s="550"/>
      <c r="H169" s="598" t="str">
        <f t="shared" si="3"/>
        <v>Belum Diisi</v>
      </c>
      <c r="I169" s="592" t="s">
        <v>26</v>
      </c>
      <c r="J169" s="593" t="str">
        <f>IF($D$168="Y/T","Isi Sasaran",IF($E$168=0,0,IF(I169="Y",1,IF(I169="T",0,"Isi Dulu"))))</f>
        <v>Isi Sasaran</v>
      </c>
      <c r="K169" s="592" t="s">
        <v>26</v>
      </c>
      <c r="L169" s="593" t="str">
        <f>IF($D$168="Y/T","Isi Sasaran",IF($E$168=0,0,IF(K169="Y",1,IF(K169="T",0,"Isi Dulu"))))</f>
        <v>Isi Sasaran</v>
      </c>
      <c r="M169" s="849"/>
      <c r="N169" s="852"/>
      <c r="O169" s="517"/>
      <c r="P169" s="517"/>
      <c r="Q169" s="517"/>
      <c r="R169" s="517"/>
    </row>
    <row r="170" spans="2:18" s="527" customFormat="1" ht="15.75">
      <c r="B170" s="837"/>
      <c r="C170" s="840"/>
      <c r="D170" s="858"/>
      <c r="E170" s="855"/>
      <c r="F170" s="549">
        <v>3</v>
      </c>
      <c r="G170" s="550"/>
      <c r="H170" s="598" t="str">
        <f t="shared" si="3"/>
        <v>Belum Diisi</v>
      </c>
      <c r="I170" s="592" t="s">
        <v>26</v>
      </c>
      <c r="J170" s="593" t="str">
        <f>IF($D$168="Y/T","Isi Sasaran",IF($E$168=0,0,IF(I170="Y",1,IF(I170="T",0,"Isi Dulu"))))</f>
        <v>Isi Sasaran</v>
      </c>
      <c r="K170" s="592" t="s">
        <v>26</v>
      </c>
      <c r="L170" s="593" t="str">
        <f>IF($D$168="Y/T","Isi Sasaran",IF($E$168=0,0,IF(K170="Y",1,IF(K170="T",0,"Isi Dulu"))))</f>
        <v>Isi Sasaran</v>
      </c>
      <c r="M170" s="849"/>
      <c r="N170" s="852"/>
      <c r="O170" s="517"/>
      <c r="P170" s="517"/>
      <c r="Q170" s="517"/>
      <c r="R170" s="517"/>
    </row>
    <row r="171" spans="2:18" s="527" customFormat="1" ht="15.75">
      <c r="B171" s="837"/>
      <c r="C171" s="840"/>
      <c r="D171" s="858"/>
      <c r="E171" s="855"/>
      <c r="F171" s="549">
        <v>4</v>
      </c>
      <c r="G171" s="550"/>
      <c r="H171" s="598" t="str">
        <f t="shared" si="3"/>
        <v>Belum Diisi</v>
      </c>
      <c r="I171" s="592" t="s">
        <v>26</v>
      </c>
      <c r="J171" s="593" t="str">
        <f>IF($D$168="Y/T","Isi Sasaran",IF($E$168=0,0,IF(I171="Y",1,IF(I171="T",0,"Isi Dulu"))))</f>
        <v>Isi Sasaran</v>
      </c>
      <c r="K171" s="592" t="s">
        <v>26</v>
      </c>
      <c r="L171" s="593" t="str">
        <f>IF($D$168="Y/T","Isi Sasaran",IF($E$168=0,0,IF(K171="Y",1,IF(K171="T",0,"Isi Dulu"))))</f>
        <v>Isi Sasaran</v>
      </c>
      <c r="M171" s="849"/>
      <c r="N171" s="852"/>
      <c r="O171" s="517"/>
      <c r="P171" s="517"/>
      <c r="Q171" s="517"/>
      <c r="R171" s="517"/>
    </row>
    <row r="172" spans="2:18" s="527" customFormat="1" ht="15.75">
      <c r="B172" s="838"/>
      <c r="C172" s="841"/>
      <c r="D172" s="859"/>
      <c r="E172" s="856"/>
      <c r="F172" s="569">
        <v>5</v>
      </c>
      <c r="G172" s="570"/>
      <c r="H172" s="599" t="str">
        <f t="shared" ref="H172:H207" si="4">IF(OR(J172="Isi Dulu",L172="Isi Dulu",J172="Isi Sasaran",L172="Isi Sasaran"),"Belum Diisi",IF(SUM(J172,L172)=2,1,IF(SUM(J172,L172)=1,0,IF(SUM(J172,L172)=0,0,"Error"))))</f>
        <v>Belum Diisi</v>
      </c>
      <c r="I172" s="595" t="s">
        <v>26</v>
      </c>
      <c r="J172" s="596" t="str">
        <f>IF($D$168="Y/T","Isi Sasaran",IF($E$168=0,0,IF(I172="Y",1,IF(I172="T",0,"Isi Dulu"))))</f>
        <v>Isi Sasaran</v>
      </c>
      <c r="K172" s="595" t="s">
        <v>26</v>
      </c>
      <c r="L172" s="596" t="str">
        <f>IF($D$168="Y/T","Isi Sasaran",IF($E$168=0,0,IF(K172="Y",1,IF(K172="T",0,"Isi Dulu"))))</f>
        <v>Isi Sasaran</v>
      </c>
      <c r="M172" s="850"/>
      <c r="N172" s="853"/>
      <c r="O172" s="517"/>
      <c r="P172" s="517"/>
      <c r="Q172" s="517"/>
      <c r="R172" s="517"/>
    </row>
    <row r="173" spans="2:18" s="527" customFormat="1" ht="15.75">
      <c r="B173" s="836">
        <v>14</v>
      </c>
      <c r="C173" s="839"/>
      <c r="D173" s="857" t="s">
        <v>26</v>
      </c>
      <c r="E173" s="854" t="str">
        <f>IF(D173="Y",1,IF(D173="T",0,IF(D173="Y/T","Belum diisi","Error")))</f>
        <v>Belum diisi</v>
      </c>
      <c r="F173" s="528">
        <v>1</v>
      </c>
      <c r="G173" s="529"/>
      <c r="H173" s="600" t="str">
        <f t="shared" si="4"/>
        <v>Belum Diisi</v>
      </c>
      <c r="I173" s="590" t="s">
        <v>26</v>
      </c>
      <c r="J173" s="591" t="str">
        <f>IF($D$173="Y/T","Isi Sasaran",IF($E$173=0,0,IF(I173="Y",1,IF(I173="T",0,"Isi Dulu"))))</f>
        <v>Isi Sasaran</v>
      </c>
      <c r="K173" s="590" t="s">
        <v>26</v>
      </c>
      <c r="L173" s="591" t="str">
        <f>IF($D$173="Y/T","Isi Sasaran",IF($E$173=0,0,IF(K173="Y",1,IF(K173="T",0,"Isi Dulu"))))</f>
        <v>Isi Sasaran</v>
      </c>
      <c r="M173" s="848" t="s">
        <v>26</v>
      </c>
      <c r="N173" s="851" t="str">
        <f>IF(M173="Y",1,IF(M173="T",0,IF(M173="Y/T","Belum diisi","Error")))</f>
        <v>Belum diisi</v>
      </c>
      <c r="O173" s="517"/>
      <c r="P173" s="517"/>
      <c r="Q173" s="517"/>
      <c r="R173" s="517"/>
    </row>
    <row r="174" spans="2:18" s="527" customFormat="1" ht="15.75">
      <c r="B174" s="837"/>
      <c r="C174" s="840"/>
      <c r="D174" s="858"/>
      <c r="E174" s="855"/>
      <c r="F174" s="549">
        <v>2</v>
      </c>
      <c r="G174" s="550"/>
      <c r="H174" s="598" t="str">
        <f t="shared" si="4"/>
        <v>Belum Diisi</v>
      </c>
      <c r="I174" s="592" t="s">
        <v>26</v>
      </c>
      <c r="J174" s="593" t="str">
        <f>IF($D$173="Y/T","Isi Sasaran",IF($E$173=0,0,IF(I174="Y",1,IF(I174="T",0,"Isi Dulu"))))</f>
        <v>Isi Sasaran</v>
      </c>
      <c r="K174" s="592" t="s">
        <v>26</v>
      </c>
      <c r="L174" s="593" t="str">
        <f>IF($D$173="Y/T","Isi Sasaran",IF($E$173=0,0,IF(K174="Y",1,IF(K174="T",0,"Isi Dulu"))))</f>
        <v>Isi Sasaran</v>
      </c>
      <c r="M174" s="849"/>
      <c r="N174" s="852"/>
      <c r="O174" s="517"/>
      <c r="P174" s="517"/>
      <c r="Q174" s="517"/>
      <c r="R174" s="517"/>
    </row>
    <row r="175" spans="2:18" s="527" customFormat="1" ht="15.75">
      <c r="B175" s="837"/>
      <c r="C175" s="840"/>
      <c r="D175" s="858"/>
      <c r="E175" s="855"/>
      <c r="F175" s="549">
        <v>3</v>
      </c>
      <c r="G175" s="550"/>
      <c r="H175" s="598" t="str">
        <f t="shared" si="4"/>
        <v>Belum Diisi</v>
      </c>
      <c r="I175" s="592" t="s">
        <v>26</v>
      </c>
      <c r="J175" s="593" t="str">
        <f>IF($D$173="Y/T","Isi Sasaran",IF($E$173=0,0,IF(I175="Y",1,IF(I175="T",0,"Isi Dulu"))))</f>
        <v>Isi Sasaran</v>
      </c>
      <c r="K175" s="592" t="s">
        <v>26</v>
      </c>
      <c r="L175" s="593" t="str">
        <f>IF($D$173="Y/T","Isi Sasaran",IF($E$173=0,0,IF(K175="Y",1,IF(K175="T",0,"Isi Dulu"))))</f>
        <v>Isi Sasaran</v>
      </c>
      <c r="M175" s="849"/>
      <c r="N175" s="852"/>
      <c r="O175" s="517"/>
      <c r="P175" s="517"/>
      <c r="Q175" s="517"/>
      <c r="R175" s="517"/>
    </row>
    <row r="176" spans="2:18" s="527" customFormat="1" ht="15.75">
      <c r="B176" s="837"/>
      <c r="C176" s="840"/>
      <c r="D176" s="858"/>
      <c r="E176" s="855"/>
      <c r="F176" s="549">
        <v>4</v>
      </c>
      <c r="G176" s="550"/>
      <c r="H176" s="598" t="str">
        <f t="shared" si="4"/>
        <v>Belum Diisi</v>
      </c>
      <c r="I176" s="592" t="s">
        <v>26</v>
      </c>
      <c r="J176" s="593" t="str">
        <f>IF($D$173="Y/T","Isi Sasaran",IF($E$173=0,0,IF(I176="Y",1,IF(I176="T",0,"Isi Dulu"))))</f>
        <v>Isi Sasaran</v>
      </c>
      <c r="K176" s="592" t="s">
        <v>26</v>
      </c>
      <c r="L176" s="593" t="str">
        <f>IF($D$173="Y/T","Isi Sasaran",IF($E$173=0,0,IF(K176="Y",1,IF(K176="T",0,"Isi Dulu"))))</f>
        <v>Isi Sasaran</v>
      </c>
      <c r="M176" s="849"/>
      <c r="N176" s="852"/>
      <c r="O176" s="517"/>
      <c r="P176" s="517"/>
      <c r="Q176" s="517"/>
      <c r="R176" s="517"/>
    </row>
    <row r="177" spans="2:18" s="527" customFormat="1" ht="15.75">
      <c r="B177" s="838"/>
      <c r="C177" s="841"/>
      <c r="D177" s="859"/>
      <c r="E177" s="856"/>
      <c r="F177" s="569">
        <v>5</v>
      </c>
      <c r="G177" s="570"/>
      <c r="H177" s="599" t="str">
        <f t="shared" si="4"/>
        <v>Belum Diisi</v>
      </c>
      <c r="I177" s="595" t="s">
        <v>26</v>
      </c>
      <c r="J177" s="596" t="str">
        <f>IF($D$173="Y/T","Isi Sasaran",IF($E$173=0,0,IF(I177="Y",1,IF(I177="T",0,"Isi Dulu"))))</f>
        <v>Isi Sasaran</v>
      </c>
      <c r="K177" s="595" t="s">
        <v>26</v>
      </c>
      <c r="L177" s="596" t="str">
        <f>IF($D$173="Y/T","Isi Sasaran",IF($E$173=0,0,IF(K177="Y",1,IF(K177="T",0,"Isi Dulu"))))</f>
        <v>Isi Sasaran</v>
      </c>
      <c r="M177" s="850"/>
      <c r="N177" s="853"/>
      <c r="O177" s="517"/>
      <c r="P177" s="517"/>
      <c r="Q177" s="517"/>
      <c r="R177" s="517"/>
    </row>
    <row r="178" spans="2:18" s="527" customFormat="1" ht="15.75">
      <c r="B178" s="836">
        <v>15</v>
      </c>
      <c r="C178" s="839"/>
      <c r="D178" s="857" t="s">
        <v>26</v>
      </c>
      <c r="E178" s="854" t="str">
        <f>IF(D178="Y",1,IF(D178="T",0,IF(D178="Y/T","Belum diisi","Error")))</f>
        <v>Belum diisi</v>
      </c>
      <c r="F178" s="528">
        <v>1</v>
      </c>
      <c r="G178" s="529"/>
      <c r="H178" s="600" t="str">
        <f t="shared" si="4"/>
        <v>Belum Diisi</v>
      </c>
      <c r="I178" s="590" t="s">
        <v>26</v>
      </c>
      <c r="J178" s="591" t="str">
        <f>IF($D$178="Y/T","Isi Sasaran",IF($E$178=0,0,IF(I178="Y",1,IF(I178="T",0,"Isi Dulu"))))</f>
        <v>Isi Sasaran</v>
      </c>
      <c r="K178" s="590" t="s">
        <v>26</v>
      </c>
      <c r="L178" s="591" t="str">
        <f>IF($D$178="Y/T","Isi Sasaran",IF($E$178=0,0,IF(K178="Y",1,IF(K178="T",0,"Isi Dulu"))))</f>
        <v>Isi Sasaran</v>
      </c>
      <c r="M178" s="848" t="s">
        <v>26</v>
      </c>
      <c r="N178" s="851" t="str">
        <f>IF(M178="Y",1,IF(M178="T",0,IF(M178="Y/T","Belum diisi","Error")))</f>
        <v>Belum diisi</v>
      </c>
      <c r="O178" s="517"/>
      <c r="P178" s="517"/>
      <c r="Q178" s="517"/>
      <c r="R178" s="517"/>
    </row>
    <row r="179" spans="2:18" s="527" customFormat="1" ht="15.75">
      <c r="B179" s="837"/>
      <c r="C179" s="840"/>
      <c r="D179" s="858"/>
      <c r="E179" s="855"/>
      <c r="F179" s="549">
        <v>2</v>
      </c>
      <c r="G179" s="550"/>
      <c r="H179" s="598" t="str">
        <f t="shared" si="4"/>
        <v>Belum Diisi</v>
      </c>
      <c r="I179" s="592" t="s">
        <v>26</v>
      </c>
      <c r="J179" s="593" t="str">
        <f>IF($D$178="Y/T","Isi Sasaran",IF($E$178=0,0,IF(I179="Y",1,IF(I179="T",0,"Isi Dulu"))))</f>
        <v>Isi Sasaran</v>
      </c>
      <c r="K179" s="592" t="s">
        <v>26</v>
      </c>
      <c r="L179" s="593" t="str">
        <f>IF($D$178="Y/T","Isi Sasaran",IF($E$178=0,0,IF(K179="Y",1,IF(K179="T",0,"Isi Dulu"))))</f>
        <v>Isi Sasaran</v>
      </c>
      <c r="M179" s="849"/>
      <c r="N179" s="852"/>
      <c r="O179" s="517"/>
      <c r="P179" s="517"/>
      <c r="Q179" s="517"/>
      <c r="R179" s="517"/>
    </row>
    <row r="180" spans="2:18" s="527" customFormat="1" ht="15.75">
      <c r="B180" s="837"/>
      <c r="C180" s="840"/>
      <c r="D180" s="858"/>
      <c r="E180" s="855"/>
      <c r="F180" s="549">
        <v>3</v>
      </c>
      <c r="G180" s="550"/>
      <c r="H180" s="598" t="str">
        <f t="shared" si="4"/>
        <v>Belum Diisi</v>
      </c>
      <c r="I180" s="592" t="s">
        <v>26</v>
      </c>
      <c r="J180" s="593" t="str">
        <f>IF($D$178="Y/T","Isi Sasaran",IF($E$178=0,0,IF(I180="Y",1,IF(I180="T",0,"Isi Dulu"))))</f>
        <v>Isi Sasaran</v>
      </c>
      <c r="K180" s="592" t="s">
        <v>26</v>
      </c>
      <c r="L180" s="593" t="str">
        <f>IF($D$178="Y/T","Isi Sasaran",IF($E$178=0,0,IF(K180="Y",1,IF(K180="T",0,"Isi Dulu"))))</f>
        <v>Isi Sasaran</v>
      </c>
      <c r="M180" s="849"/>
      <c r="N180" s="852"/>
      <c r="O180" s="517"/>
      <c r="P180" s="517"/>
      <c r="Q180" s="517"/>
      <c r="R180" s="517"/>
    </row>
    <row r="181" spans="2:18" s="527" customFormat="1" ht="15.75">
      <c r="B181" s="837"/>
      <c r="C181" s="840"/>
      <c r="D181" s="858"/>
      <c r="E181" s="855"/>
      <c r="F181" s="549">
        <v>4</v>
      </c>
      <c r="G181" s="550"/>
      <c r="H181" s="598" t="str">
        <f t="shared" si="4"/>
        <v>Belum Diisi</v>
      </c>
      <c r="I181" s="592" t="s">
        <v>26</v>
      </c>
      <c r="J181" s="593" t="str">
        <f>IF($D$178="Y/T","Isi Sasaran",IF($E$178=0,0,IF(I181="Y",1,IF(I181="T",0,"Isi Dulu"))))</f>
        <v>Isi Sasaran</v>
      </c>
      <c r="K181" s="592" t="s">
        <v>26</v>
      </c>
      <c r="L181" s="593" t="str">
        <f>IF($D$178="Y/T","Isi Sasaran",IF($E$178=0,0,IF(K181="Y",1,IF(K181="T",0,"Isi Dulu"))))</f>
        <v>Isi Sasaran</v>
      </c>
      <c r="M181" s="849"/>
      <c r="N181" s="852"/>
      <c r="O181" s="517"/>
      <c r="P181" s="517"/>
      <c r="Q181" s="517"/>
      <c r="R181" s="517"/>
    </row>
    <row r="182" spans="2:18" s="527" customFormat="1" ht="15.75">
      <c r="B182" s="838"/>
      <c r="C182" s="841"/>
      <c r="D182" s="859"/>
      <c r="E182" s="856"/>
      <c r="F182" s="569">
        <v>5</v>
      </c>
      <c r="G182" s="570"/>
      <c r="H182" s="599" t="str">
        <f t="shared" si="4"/>
        <v>Belum Diisi</v>
      </c>
      <c r="I182" s="595" t="s">
        <v>26</v>
      </c>
      <c r="J182" s="596" t="str">
        <f>IF($D$178="Y/T","Isi Sasaran",IF($E$178=0,0,IF(I182="Y",1,IF(I182="T",0,"Isi Dulu"))))</f>
        <v>Isi Sasaran</v>
      </c>
      <c r="K182" s="595" t="s">
        <v>26</v>
      </c>
      <c r="L182" s="596" t="str">
        <f>IF($D$178="Y/T","Isi Sasaran",IF($E$178=0,0,IF(K182="Y",1,IF(K182="T",0,"Isi Dulu"))))</f>
        <v>Isi Sasaran</v>
      </c>
      <c r="M182" s="850"/>
      <c r="N182" s="853"/>
      <c r="O182" s="517"/>
      <c r="P182" s="517"/>
      <c r="Q182" s="517"/>
      <c r="R182" s="517"/>
    </row>
    <row r="183" spans="2:18" s="527" customFormat="1" ht="15.75">
      <c r="B183" s="836">
        <v>16</v>
      </c>
      <c r="C183" s="839"/>
      <c r="D183" s="857" t="s">
        <v>26</v>
      </c>
      <c r="E183" s="854" t="str">
        <f>IF(D183="Y",1,IF(D183="T",0,IF(D183="Y/T","Belum diisi","Error")))</f>
        <v>Belum diisi</v>
      </c>
      <c r="F183" s="528">
        <v>1</v>
      </c>
      <c r="G183" s="529"/>
      <c r="H183" s="600" t="str">
        <f t="shared" si="4"/>
        <v>Belum Diisi</v>
      </c>
      <c r="I183" s="590" t="s">
        <v>26</v>
      </c>
      <c r="J183" s="591" t="str">
        <f>IF($D$183="Y/T","Isi Sasaran",IF($E$183=0,0,IF(I183="Y",1,IF(I183="T",0,"Isi Dulu"))))</f>
        <v>Isi Sasaran</v>
      </c>
      <c r="K183" s="590" t="s">
        <v>26</v>
      </c>
      <c r="L183" s="591" t="str">
        <f>IF($D$183="Y/T","Isi Sasaran",IF($E$183=0,0,IF(K183="Y",1,IF(K183="T",0,"Isi Dulu"))))</f>
        <v>Isi Sasaran</v>
      </c>
      <c r="M183" s="848" t="s">
        <v>26</v>
      </c>
      <c r="N183" s="851" t="str">
        <f>IF(M183="Y",1,IF(M183="T",0,IF(M183="Y/T","Belum diisi","Error")))</f>
        <v>Belum diisi</v>
      </c>
      <c r="O183" s="517"/>
      <c r="P183" s="517"/>
      <c r="Q183" s="517"/>
      <c r="R183" s="517"/>
    </row>
    <row r="184" spans="2:18" s="527" customFormat="1" ht="15.75">
      <c r="B184" s="837"/>
      <c r="C184" s="840"/>
      <c r="D184" s="858"/>
      <c r="E184" s="855"/>
      <c r="F184" s="549">
        <v>2</v>
      </c>
      <c r="G184" s="550"/>
      <c r="H184" s="598" t="str">
        <f t="shared" si="4"/>
        <v>Belum Diisi</v>
      </c>
      <c r="I184" s="592" t="s">
        <v>26</v>
      </c>
      <c r="J184" s="593" t="str">
        <f>IF($D$183="Y/T","Isi Sasaran",IF($E$183=0,0,IF(I184="Y",1,IF(I184="T",0,"Isi Dulu"))))</f>
        <v>Isi Sasaran</v>
      </c>
      <c r="K184" s="592" t="s">
        <v>26</v>
      </c>
      <c r="L184" s="593" t="str">
        <f>IF($D$183="Y/T","Isi Sasaran",IF($E$183=0,0,IF(K184="Y",1,IF(K184="T",0,"Isi Dulu"))))</f>
        <v>Isi Sasaran</v>
      </c>
      <c r="M184" s="849"/>
      <c r="N184" s="852"/>
      <c r="O184" s="517"/>
      <c r="P184" s="517"/>
      <c r="Q184" s="517"/>
      <c r="R184" s="517"/>
    </row>
    <row r="185" spans="2:18" s="527" customFormat="1" ht="15.75">
      <c r="B185" s="837"/>
      <c r="C185" s="840"/>
      <c r="D185" s="858"/>
      <c r="E185" s="855"/>
      <c r="F185" s="549">
        <v>3</v>
      </c>
      <c r="G185" s="550"/>
      <c r="H185" s="598" t="str">
        <f t="shared" si="4"/>
        <v>Belum Diisi</v>
      </c>
      <c r="I185" s="592" t="s">
        <v>26</v>
      </c>
      <c r="J185" s="593" t="str">
        <f>IF($D$183="Y/T","Isi Sasaran",IF($E$183=0,0,IF(I185="Y",1,IF(I185="T",0,"Isi Dulu"))))</f>
        <v>Isi Sasaran</v>
      </c>
      <c r="K185" s="592" t="s">
        <v>26</v>
      </c>
      <c r="L185" s="593" t="str">
        <f>IF($D$183="Y/T","Isi Sasaran",IF($E$183=0,0,IF(K185="Y",1,IF(K185="T",0,"Isi Dulu"))))</f>
        <v>Isi Sasaran</v>
      </c>
      <c r="M185" s="849"/>
      <c r="N185" s="852"/>
      <c r="O185" s="517"/>
      <c r="P185" s="517"/>
      <c r="Q185" s="517"/>
      <c r="R185" s="517"/>
    </row>
    <row r="186" spans="2:18" s="527" customFormat="1" ht="15.75">
      <c r="B186" s="837"/>
      <c r="C186" s="840"/>
      <c r="D186" s="858"/>
      <c r="E186" s="855"/>
      <c r="F186" s="549">
        <v>4</v>
      </c>
      <c r="G186" s="550"/>
      <c r="H186" s="598" t="str">
        <f t="shared" si="4"/>
        <v>Belum Diisi</v>
      </c>
      <c r="I186" s="592" t="s">
        <v>26</v>
      </c>
      <c r="J186" s="593" t="str">
        <f>IF($D$183="Y/T","Isi Sasaran",IF($E$183=0,0,IF(I186="Y",1,IF(I186="T",0,"Isi Dulu"))))</f>
        <v>Isi Sasaran</v>
      </c>
      <c r="K186" s="592" t="s">
        <v>26</v>
      </c>
      <c r="L186" s="593" t="str">
        <f>IF($D$183="Y/T","Isi Sasaran",IF($E$183=0,0,IF(K186="Y",1,IF(K186="T",0,"Isi Dulu"))))</f>
        <v>Isi Sasaran</v>
      </c>
      <c r="M186" s="849"/>
      <c r="N186" s="852"/>
      <c r="O186" s="517"/>
      <c r="P186" s="517"/>
      <c r="Q186" s="517"/>
      <c r="R186" s="517"/>
    </row>
    <row r="187" spans="2:18" s="527" customFormat="1" ht="15.75">
      <c r="B187" s="838"/>
      <c r="C187" s="841"/>
      <c r="D187" s="859"/>
      <c r="E187" s="856"/>
      <c r="F187" s="569">
        <v>5</v>
      </c>
      <c r="G187" s="570"/>
      <c r="H187" s="599" t="str">
        <f t="shared" si="4"/>
        <v>Belum Diisi</v>
      </c>
      <c r="I187" s="595" t="s">
        <v>26</v>
      </c>
      <c r="J187" s="596" t="str">
        <f>IF($D$183="Y/T","Isi Sasaran",IF($E$183=0,0,IF(I187="Y",1,IF(I187="T",0,"Isi Dulu"))))</f>
        <v>Isi Sasaran</v>
      </c>
      <c r="K187" s="595" t="s">
        <v>26</v>
      </c>
      <c r="L187" s="596" t="str">
        <f>IF($D$183="Y/T","Isi Sasaran",IF($E$183=0,0,IF(K187="Y",1,IF(K187="T",0,"Isi Dulu"))))</f>
        <v>Isi Sasaran</v>
      </c>
      <c r="M187" s="850"/>
      <c r="N187" s="853"/>
      <c r="O187" s="517"/>
      <c r="P187" s="517"/>
      <c r="Q187" s="517"/>
      <c r="R187" s="517"/>
    </row>
    <row r="188" spans="2:18" s="527" customFormat="1" ht="15.75">
      <c r="B188" s="836">
        <v>17</v>
      </c>
      <c r="C188" s="839"/>
      <c r="D188" s="857" t="s">
        <v>26</v>
      </c>
      <c r="E188" s="854" t="str">
        <f>IF(D188="Y",1,IF(D188="T",0,IF(D188="Y/T","Belum diisi","Error")))</f>
        <v>Belum diisi</v>
      </c>
      <c r="F188" s="528">
        <v>1</v>
      </c>
      <c r="G188" s="529"/>
      <c r="H188" s="600" t="str">
        <f t="shared" si="4"/>
        <v>Belum Diisi</v>
      </c>
      <c r="I188" s="590" t="s">
        <v>26</v>
      </c>
      <c r="J188" s="591" t="str">
        <f>IF($D$188="Y/T","Isi Sasaran",IF($E$188=0,0,IF(I188="Y",1,IF(I188="T",0,"Isi Dulu"))))</f>
        <v>Isi Sasaran</v>
      </c>
      <c r="K188" s="590" t="s">
        <v>26</v>
      </c>
      <c r="L188" s="591" t="str">
        <f>IF($D$188="Y/T","Isi Sasaran",IF($E$188=0,0,IF(K188="Y",1,IF(K188="T",0,"Isi Dulu"))))</f>
        <v>Isi Sasaran</v>
      </c>
      <c r="M188" s="848" t="s">
        <v>26</v>
      </c>
      <c r="N188" s="851" t="str">
        <f>IF(M188="Y",1,IF(M188="T",0,IF(M188="Y/T","Belum diisi","Error")))</f>
        <v>Belum diisi</v>
      </c>
      <c r="O188" s="517"/>
      <c r="P188" s="517"/>
      <c r="Q188" s="517"/>
      <c r="R188" s="517"/>
    </row>
    <row r="189" spans="2:18" s="527" customFormat="1" ht="15.75">
      <c r="B189" s="837"/>
      <c r="C189" s="840"/>
      <c r="D189" s="858"/>
      <c r="E189" s="855"/>
      <c r="F189" s="549">
        <v>2</v>
      </c>
      <c r="G189" s="550"/>
      <c r="H189" s="598" t="str">
        <f t="shared" si="4"/>
        <v>Belum Diisi</v>
      </c>
      <c r="I189" s="592" t="s">
        <v>26</v>
      </c>
      <c r="J189" s="593" t="str">
        <f>IF($D$188="Y/T","Isi Sasaran",IF($E$188=0,0,IF(I189="Y",1,IF(I189="T",0,"Isi Dulu"))))</f>
        <v>Isi Sasaran</v>
      </c>
      <c r="K189" s="592" t="s">
        <v>26</v>
      </c>
      <c r="L189" s="593" t="str">
        <f>IF($D$188="Y/T","Isi Sasaran",IF($E$188=0,0,IF(K189="Y",1,IF(K189="T",0,"Isi Dulu"))))</f>
        <v>Isi Sasaran</v>
      </c>
      <c r="M189" s="849"/>
      <c r="N189" s="852"/>
      <c r="O189" s="517"/>
      <c r="P189" s="517"/>
      <c r="Q189" s="517"/>
      <c r="R189" s="517"/>
    </row>
    <row r="190" spans="2:18" s="527" customFormat="1" ht="15.75">
      <c r="B190" s="837"/>
      <c r="C190" s="840"/>
      <c r="D190" s="858"/>
      <c r="E190" s="855"/>
      <c r="F190" s="549">
        <v>3</v>
      </c>
      <c r="G190" s="550"/>
      <c r="H190" s="598" t="str">
        <f t="shared" si="4"/>
        <v>Belum Diisi</v>
      </c>
      <c r="I190" s="592" t="s">
        <v>26</v>
      </c>
      <c r="J190" s="593" t="str">
        <f>IF($D$188="Y/T","Isi Sasaran",IF($E$188=0,0,IF(I190="Y",1,IF(I190="T",0,"Isi Dulu"))))</f>
        <v>Isi Sasaran</v>
      </c>
      <c r="K190" s="592" t="s">
        <v>26</v>
      </c>
      <c r="L190" s="593" t="str">
        <f>IF($D$188="Y/T","Isi Sasaran",IF($E$188=0,0,IF(K190="Y",1,IF(K190="T",0,"Isi Dulu"))))</f>
        <v>Isi Sasaran</v>
      </c>
      <c r="M190" s="849"/>
      <c r="N190" s="852"/>
      <c r="O190" s="517"/>
      <c r="P190" s="517"/>
      <c r="Q190" s="517"/>
      <c r="R190" s="517"/>
    </row>
    <row r="191" spans="2:18" s="527" customFormat="1" ht="15.75">
      <c r="B191" s="837"/>
      <c r="C191" s="840"/>
      <c r="D191" s="858"/>
      <c r="E191" s="855"/>
      <c r="F191" s="549">
        <v>4</v>
      </c>
      <c r="G191" s="550"/>
      <c r="H191" s="598" t="str">
        <f t="shared" si="4"/>
        <v>Belum Diisi</v>
      </c>
      <c r="I191" s="592" t="s">
        <v>26</v>
      </c>
      <c r="J191" s="593" t="str">
        <f>IF($D$188="Y/T","Isi Sasaran",IF($E$188=0,0,IF(I191="Y",1,IF(I191="T",0,"Isi Dulu"))))</f>
        <v>Isi Sasaran</v>
      </c>
      <c r="K191" s="592" t="s">
        <v>26</v>
      </c>
      <c r="L191" s="593" t="str">
        <f>IF($D$188="Y/T","Isi Sasaran",IF($E$188=0,0,IF(K191="Y",1,IF(K191="T",0,"Isi Dulu"))))</f>
        <v>Isi Sasaran</v>
      </c>
      <c r="M191" s="849"/>
      <c r="N191" s="852"/>
      <c r="O191" s="517"/>
      <c r="P191" s="517"/>
      <c r="Q191" s="517"/>
      <c r="R191" s="517"/>
    </row>
    <row r="192" spans="2:18" s="527" customFormat="1" ht="15.75">
      <c r="B192" s="838"/>
      <c r="C192" s="841"/>
      <c r="D192" s="859"/>
      <c r="E192" s="856"/>
      <c r="F192" s="569">
        <v>5</v>
      </c>
      <c r="G192" s="570"/>
      <c r="H192" s="599" t="str">
        <f t="shared" si="4"/>
        <v>Belum Diisi</v>
      </c>
      <c r="I192" s="595" t="s">
        <v>26</v>
      </c>
      <c r="J192" s="596" t="str">
        <f>IF($D$188="Y/T","Isi Sasaran",IF($E$188=0,0,IF(I192="Y",1,IF(I192="T",0,"Isi Dulu"))))</f>
        <v>Isi Sasaran</v>
      </c>
      <c r="K192" s="595" t="s">
        <v>26</v>
      </c>
      <c r="L192" s="596" t="str">
        <f>IF($D$188="Y/T","Isi Sasaran",IF($E$188=0,0,IF(K192="Y",1,IF(K192="T",0,"Isi Dulu"))))</f>
        <v>Isi Sasaran</v>
      </c>
      <c r="M192" s="850"/>
      <c r="N192" s="853"/>
      <c r="O192" s="517"/>
      <c r="P192" s="517"/>
      <c r="Q192" s="517"/>
      <c r="R192" s="517"/>
    </row>
    <row r="193" spans="2:18" s="527" customFormat="1" ht="15.75">
      <c r="B193" s="836">
        <v>18</v>
      </c>
      <c r="C193" s="839"/>
      <c r="D193" s="857" t="s">
        <v>26</v>
      </c>
      <c r="E193" s="854" t="str">
        <f>IF(D193="Y",1,IF(D193="T",0,IF(D193="Y/T","Belum diisi","Error")))</f>
        <v>Belum diisi</v>
      </c>
      <c r="F193" s="528">
        <v>1</v>
      </c>
      <c r="G193" s="529"/>
      <c r="H193" s="600" t="str">
        <f t="shared" si="4"/>
        <v>Belum Diisi</v>
      </c>
      <c r="I193" s="590" t="s">
        <v>26</v>
      </c>
      <c r="J193" s="591" t="str">
        <f>IF($D$193="Y/T","Isi Sasaran",IF($E$193=0,0,IF(I193="Y",1,IF(I193="T",0,"Isi Dulu"))))</f>
        <v>Isi Sasaran</v>
      </c>
      <c r="K193" s="590" t="s">
        <v>26</v>
      </c>
      <c r="L193" s="591" t="str">
        <f>IF($D$193="Y/T","Isi Sasaran",IF($E$193=0,0,IF(K193="Y",1,IF(K193="T",0,"Isi Dulu"))))</f>
        <v>Isi Sasaran</v>
      </c>
      <c r="M193" s="848" t="s">
        <v>26</v>
      </c>
      <c r="N193" s="851" t="str">
        <f>IF(M193="Y",1,IF(M193="T",0,IF(M193="Y/T","Belum diisi","Error")))</f>
        <v>Belum diisi</v>
      </c>
      <c r="O193" s="517"/>
      <c r="P193" s="517"/>
      <c r="Q193" s="517"/>
      <c r="R193" s="517"/>
    </row>
    <row r="194" spans="2:18" s="527" customFormat="1" ht="15.75">
      <c r="B194" s="837"/>
      <c r="C194" s="840"/>
      <c r="D194" s="858"/>
      <c r="E194" s="855"/>
      <c r="F194" s="549">
        <v>2</v>
      </c>
      <c r="G194" s="550"/>
      <c r="H194" s="598" t="str">
        <f t="shared" si="4"/>
        <v>Belum Diisi</v>
      </c>
      <c r="I194" s="592" t="s">
        <v>26</v>
      </c>
      <c r="J194" s="593" t="str">
        <f>IF($D$193="Y/T","Isi Sasaran",IF($E$193=0,0,IF(I194="Y",1,IF(I194="T",0,"Isi Dulu"))))</f>
        <v>Isi Sasaran</v>
      </c>
      <c r="K194" s="592" t="s">
        <v>26</v>
      </c>
      <c r="L194" s="593" t="str">
        <f>IF($D$193="Y/T","Isi Sasaran",IF($E$193=0,0,IF(K194="Y",1,IF(K194="T",0,"Isi Dulu"))))</f>
        <v>Isi Sasaran</v>
      </c>
      <c r="M194" s="849"/>
      <c r="N194" s="852"/>
      <c r="O194" s="517"/>
      <c r="P194" s="517"/>
      <c r="Q194" s="517"/>
      <c r="R194" s="517"/>
    </row>
    <row r="195" spans="2:18" s="527" customFormat="1" ht="15.75">
      <c r="B195" s="837"/>
      <c r="C195" s="840"/>
      <c r="D195" s="858"/>
      <c r="E195" s="855"/>
      <c r="F195" s="549">
        <v>3</v>
      </c>
      <c r="G195" s="550"/>
      <c r="H195" s="598" t="str">
        <f t="shared" si="4"/>
        <v>Belum Diisi</v>
      </c>
      <c r="I195" s="592" t="s">
        <v>26</v>
      </c>
      <c r="J195" s="593" t="str">
        <f>IF($D$193="Y/T","Isi Sasaran",IF($E$193=0,0,IF(I195="Y",1,IF(I195="T",0,"Isi Dulu"))))</f>
        <v>Isi Sasaran</v>
      </c>
      <c r="K195" s="592" t="s">
        <v>26</v>
      </c>
      <c r="L195" s="593" t="str">
        <f>IF($D$193="Y/T","Isi Sasaran",IF($E$193=0,0,IF(K195="Y",1,IF(K195="T",0,"Isi Dulu"))))</f>
        <v>Isi Sasaran</v>
      </c>
      <c r="M195" s="849"/>
      <c r="N195" s="852"/>
      <c r="O195" s="517"/>
      <c r="P195" s="517"/>
      <c r="Q195" s="517"/>
      <c r="R195" s="517"/>
    </row>
    <row r="196" spans="2:18" s="527" customFormat="1" ht="15.75">
      <c r="B196" s="837"/>
      <c r="C196" s="840"/>
      <c r="D196" s="858"/>
      <c r="E196" s="855"/>
      <c r="F196" s="549">
        <v>4</v>
      </c>
      <c r="G196" s="550"/>
      <c r="H196" s="598" t="str">
        <f t="shared" si="4"/>
        <v>Belum Diisi</v>
      </c>
      <c r="I196" s="592" t="s">
        <v>26</v>
      </c>
      <c r="J196" s="593" t="str">
        <f>IF($D$193="Y/T","Isi Sasaran",IF($E$193=0,0,IF(I196="Y",1,IF(I196="T",0,"Isi Dulu"))))</f>
        <v>Isi Sasaran</v>
      </c>
      <c r="K196" s="592" t="s">
        <v>26</v>
      </c>
      <c r="L196" s="593" t="str">
        <f>IF($D$193="Y/T","Isi Sasaran",IF($E$193=0,0,IF(K196="Y",1,IF(K196="T",0,"Isi Dulu"))))</f>
        <v>Isi Sasaran</v>
      </c>
      <c r="M196" s="849"/>
      <c r="N196" s="852"/>
      <c r="O196" s="517"/>
      <c r="P196" s="517"/>
      <c r="Q196" s="517"/>
      <c r="R196" s="517"/>
    </row>
    <row r="197" spans="2:18" s="527" customFormat="1" ht="15.75">
      <c r="B197" s="838"/>
      <c r="C197" s="841"/>
      <c r="D197" s="859"/>
      <c r="E197" s="856"/>
      <c r="F197" s="569">
        <v>5</v>
      </c>
      <c r="G197" s="570"/>
      <c r="H197" s="599" t="str">
        <f t="shared" si="4"/>
        <v>Belum Diisi</v>
      </c>
      <c r="I197" s="595" t="s">
        <v>26</v>
      </c>
      <c r="J197" s="596" t="str">
        <f>IF($D$193="Y/T","Isi Sasaran",IF($E$193=0,0,IF(I197="Y",1,IF(I197="T",0,"Isi Dulu"))))</f>
        <v>Isi Sasaran</v>
      </c>
      <c r="K197" s="595" t="s">
        <v>26</v>
      </c>
      <c r="L197" s="596" t="str">
        <f>IF($D$193="Y/T","Isi Sasaran",IF($E$193=0,0,IF(K197="Y",1,IF(K197="T",0,"Isi Dulu"))))</f>
        <v>Isi Sasaran</v>
      </c>
      <c r="M197" s="850"/>
      <c r="N197" s="853"/>
      <c r="O197" s="517"/>
      <c r="P197" s="517"/>
      <c r="Q197" s="517"/>
      <c r="R197" s="517"/>
    </row>
    <row r="198" spans="2:18" s="527" customFormat="1" ht="15.75">
      <c r="B198" s="836">
        <v>19</v>
      </c>
      <c r="C198" s="839"/>
      <c r="D198" s="857" t="s">
        <v>26</v>
      </c>
      <c r="E198" s="854" t="str">
        <f>IF(D198="Y",1,IF(D198="T",0,IF(D198="Y/T","Belum diisi","Error")))</f>
        <v>Belum diisi</v>
      </c>
      <c r="F198" s="528">
        <v>1</v>
      </c>
      <c r="G198" s="529"/>
      <c r="H198" s="600" t="str">
        <f t="shared" si="4"/>
        <v>Belum Diisi</v>
      </c>
      <c r="I198" s="590" t="s">
        <v>26</v>
      </c>
      <c r="J198" s="591" t="str">
        <f>IF($D$198="Y/T","Isi Sasaran",IF($E$198=0,0,IF(I198="Y",1,IF(I198="T",0,"Isi Dulu"))))</f>
        <v>Isi Sasaran</v>
      </c>
      <c r="K198" s="590" t="s">
        <v>26</v>
      </c>
      <c r="L198" s="591" t="str">
        <f>IF($D$198="Y/T","Isi Sasaran",IF($E$198=0,0,IF(K198="Y",1,IF(K198="T",0,"Isi Dulu"))))</f>
        <v>Isi Sasaran</v>
      </c>
      <c r="M198" s="848" t="s">
        <v>26</v>
      </c>
      <c r="N198" s="851" t="str">
        <f>IF(M198="Y",1,IF(M198="T",0,IF(M198="Y/T","Belum diisi","Error")))</f>
        <v>Belum diisi</v>
      </c>
      <c r="O198" s="517"/>
      <c r="P198" s="517"/>
      <c r="Q198" s="517"/>
      <c r="R198" s="517"/>
    </row>
    <row r="199" spans="2:18" s="527" customFormat="1" ht="15.75">
      <c r="B199" s="837"/>
      <c r="C199" s="840"/>
      <c r="D199" s="858"/>
      <c r="E199" s="855"/>
      <c r="F199" s="549">
        <v>2</v>
      </c>
      <c r="G199" s="550"/>
      <c r="H199" s="598" t="str">
        <f t="shared" si="4"/>
        <v>Belum Diisi</v>
      </c>
      <c r="I199" s="592" t="s">
        <v>26</v>
      </c>
      <c r="J199" s="593" t="str">
        <f>IF($D$198="Y/T","Isi Sasaran",IF($E$198=0,0,IF(I199="Y",1,IF(I199="T",0,"Isi Dulu"))))</f>
        <v>Isi Sasaran</v>
      </c>
      <c r="K199" s="592" t="s">
        <v>26</v>
      </c>
      <c r="L199" s="593" t="str">
        <f>IF($D$198="Y/T","Isi Sasaran",IF($E$198=0,0,IF(K199="Y",1,IF(K199="T",0,"Isi Dulu"))))</f>
        <v>Isi Sasaran</v>
      </c>
      <c r="M199" s="849"/>
      <c r="N199" s="852"/>
      <c r="O199" s="517"/>
      <c r="P199" s="517"/>
      <c r="Q199" s="517"/>
      <c r="R199" s="517"/>
    </row>
    <row r="200" spans="2:18" s="527" customFormat="1" ht="15.75">
      <c r="B200" s="837"/>
      <c r="C200" s="840"/>
      <c r="D200" s="858"/>
      <c r="E200" s="855"/>
      <c r="F200" s="549">
        <v>3</v>
      </c>
      <c r="G200" s="550"/>
      <c r="H200" s="598" t="str">
        <f t="shared" si="4"/>
        <v>Belum Diisi</v>
      </c>
      <c r="I200" s="592" t="s">
        <v>26</v>
      </c>
      <c r="J200" s="593" t="str">
        <f>IF($D$198="Y/T","Isi Sasaran",IF($E$198=0,0,IF(I200="Y",1,IF(I200="T",0,"Isi Dulu"))))</f>
        <v>Isi Sasaran</v>
      </c>
      <c r="K200" s="592" t="s">
        <v>26</v>
      </c>
      <c r="L200" s="593" t="str">
        <f>IF($D$198="Y/T","Isi Sasaran",IF($E$198=0,0,IF(K200="Y",1,IF(K200="T",0,"Isi Dulu"))))</f>
        <v>Isi Sasaran</v>
      </c>
      <c r="M200" s="849"/>
      <c r="N200" s="852"/>
      <c r="O200" s="517"/>
      <c r="P200" s="517"/>
      <c r="Q200" s="517"/>
      <c r="R200" s="517"/>
    </row>
    <row r="201" spans="2:18" s="527" customFormat="1" ht="15.75">
      <c r="B201" s="837"/>
      <c r="C201" s="840"/>
      <c r="D201" s="858"/>
      <c r="E201" s="855"/>
      <c r="F201" s="549">
        <v>4</v>
      </c>
      <c r="G201" s="550"/>
      <c r="H201" s="598" t="str">
        <f t="shared" si="4"/>
        <v>Belum Diisi</v>
      </c>
      <c r="I201" s="592" t="s">
        <v>26</v>
      </c>
      <c r="J201" s="593" t="str">
        <f>IF($D$198="Y/T","Isi Sasaran",IF($E$198=0,0,IF(I201="Y",1,IF(I201="T",0,"Isi Dulu"))))</f>
        <v>Isi Sasaran</v>
      </c>
      <c r="K201" s="592" t="s">
        <v>26</v>
      </c>
      <c r="L201" s="593" t="str">
        <f>IF($D$198="Y/T","Isi Sasaran",IF($E$198=0,0,IF(K201="Y",1,IF(K201="T",0,"Isi Dulu"))))</f>
        <v>Isi Sasaran</v>
      </c>
      <c r="M201" s="849"/>
      <c r="N201" s="852"/>
      <c r="O201" s="517"/>
      <c r="P201" s="517"/>
      <c r="Q201" s="517"/>
      <c r="R201" s="517"/>
    </row>
    <row r="202" spans="2:18" s="527" customFormat="1" ht="15.75">
      <c r="B202" s="838"/>
      <c r="C202" s="841"/>
      <c r="D202" s="859"/>
      <c r="E202" s="856"/>
      <c r="F202" s="569">
        <v>5</v>
      </c>
      <c r="G202" s="570"/>
      <c r="H202" s="599" t="str">
        <f t="shared" si="4"/>
        <v>Belum Diisi</v>
      </c>
      <c r="I202" s="595" t="s">
        <v>26</v>
      </c>
      <c r="J202" s="596" t="str">
        <f>IF($D$198="Y/T","Isi Sasaran",IF($E$198=0,0,IF(I202="Y",1,IF(I202="T",0,"Isi Dulu"))))</f>
        <v>Isi Sasaran</v>
      </c>
      <c r="K202" s="595" t="s">
        <v>26</v>
      </c>
      <c r="L202" s="596" t="str">
        <f>IF($D$198="Y/T","Isi Sasaran",IF($E$198=0,0,IF(K202="Y",1,IF(K202="T",0,"Isi Dulu"))))</f>
        <v>Isi Sasaran</v>
      </c>
      <c r="M202" s="850"/>
      <c r="N202" s="853"/>
      <c r="O202" s="517"/>
      <c r="P202" s="517"/>
      <c r="Q202" s="517"/>
      <c r="R202" s="517"/>
    </row>
    <row r="203" spans="2:18" s="527" customFormat="1" ht="15.75">
      <c r="B203" s="836">
        <v>20</v>
      </c>
      <c r="C203" s="839"/>
      <c r="D203" s="857" t="s">
        <v>26</v>
      </c>
      <c r="E203" s="854" t="str">
        <f>IF(D203="Y",1,IF(D203="T",0,IF(D203="Y/T","Belum diisi","Error")))</f>
        <v>Belum diisi</v>
      </c>
      <c r="F203" s="528">
        <v>1</v>
      </c>
      <c r="G203" s="529"/>
      <c r="H203" s="600" t="str">
        <f t="shared" si="4"/>
        <v>Belum Diisi</v>
      </c>
      <c r="I203" s="590" t="s">
        <v>26</v>
      </c>
      <c r="J203" s="591" t="str">
        <f>IF($D$203="Y/T","Isi Sasaran",IF($E$203=0,0,IF(I203="Y",1,IF(I203="T",0,"Isi Dulu"))))</f>
        <v>Isi Sasaran</v>
      </c>
      <c r="K203" s="590" t="s">
        <v>26</v>
      </c>
      <c r="L203" s="591" t="str">
        <f>IF($D$203="Y/T","Isi Sasaran",IF($E$203=0,0,IF(K203="Y",1,IF(K203="T",0,"Isi Dulu"))))</f>
        <v>Isi Sasaran</v>
      </c>
      <c r="M203" s="848" t="s">
        <v>26</v>
      </c>
      <c r="N203" s="851" t="str">
        <f>IF(M203="Y",1,IF(M203="T",0,IF(M203="Y/T","Belum diisi","Error")))</f>
        <v>Belum diisi</v>
      </c>
      <c r="O203" s="517"/>
      <c r="P203" s="517"/>
      <c r="Q203" s="517"/>
      <c r="R203" s="517"/>
    </row>
    <row r="204" spans="2:18" s="527" customFormat="1" ht="15.75">
      <c r="B204" s="837"/>
      <c r="C204" s="840"/>
      <c r="D204" s="858"/>
      <c r="E204" s="855"/>
      <c r="F204" s="549">
        <v>2</v>
      </c>
      <c r="G204" s="550"/>
      <c r="H204" s="598" t="str">
        <f t="shared" si="4"/>
        <v>Belum Diisi</v>
      </c>
      <c r="I204" s="592" t="s">
        <v>26</v>
      </c>
      <c r="J204" s="593" t="str">
        <f>IF($D$203="Y/T","Isi Sasaran",IF($E$203=0,0,IF(I204="Y",1,IF(I204="T",0,"Isi Dulu"))))</f>
        <v>Isi Sasaran</v>
      </c>
      <c r="K204" s="592" t="s">
        <v>26</v>
      </c>
      <c r="L204" s="593" t="str">
        <f>IF($D$203="Y/T","Isi Sasaran",IF($E$203=0,0,IF(K204="Y",1,IF(K204="T",0,"Isi Dulu"))))</f>
        <v>Isi Sasaran</v>
      </c>
      <c r="M204" s="849"/>
      <c r="N204" s="852"/>
      <c r="O204" s="517"/>
      <c r="P204" s="517"/>
      <c r="Q204" s="517"/>
      <c r="R204" s="517"/>
    </row>
    <row r="205" spans="2:18" s="527" customFormat="1" ht="15.75">
      <c r="B205" s="837"/>
      <c r="C205" s="840"/>
      <c r="D205" s="858"/>
      <c r="E205" s="855"/>
      <c r="F205" s="549">
        <v>3</v>
      </c>
      <c r="G205" s="550"/>
      <c r="H205" s="598" t="str">
        <f t="shared" si="4"/>
        <v>Belum Diisi</v>
      </c>
      <c r="I205" s="592" t="s">
        <v>26</v>
      </c>
      <c r="J205" s="593" t="str">
        <f>IF($D$203="Y/T","Isi Sasaran",IF($E$203=0,0,IF(I205="Y",1,IF(I205="T",0,"Isi Dulu"))))</f>
        <v>Isi Sasaran</v>
      </c>
      <c r="K205" s="592" t="s">
        <v>26</v>
      </c>
      <c r="L205" s="593" t="str">
        <f>IF($D$203="Y/T","Isi Sasaran",IF($E$203=0,0,IF(K205="Y",1,IF(K205="T",0,"Isi Dulu"))))</f>
        <v>Isi Sasaran</v>
      </c>
      <c r="M205" s="849"/>
      <c r="N205" s="852"/>
      <c r="O205" s="517"/>
      <c r="P205" s="517"/>
      <c r="Q205" s="517"/>
      <c r="R205" s="517"/>
    </row>
    <row r="206" spans="2:18" s="527" customFormat="1" ht="15.75">
      <c r="B206" s="837"/>
      <c r="C206" s="840"/>
      <c r="D206" s="858"/>
      <c r="E206" s="855"/>
      <c r="F206" s="549">
        <v>4</v>
      </c>
      <c r="G206" s="550"/>
      <c r="H206" s="598" t="str">
        <f t="shared" si="4"/>
        <v>Belum Diisi</v>
      </c>
      <c r="I206" s="592" t="s">
        <v>26</v>
      </c>
      <c r="J206" s="593" t="str">
        <f>IF($D$203="Y/T","Isi Sasaran",IF($E$203=0,0,IF(I206="Y",1,IF(I206="T",0,"Isi Dulu"))))</f>
        <v>Isi Sasaran</v>
      </c>
      <c r="K206" s="592" t="s">
        <v>26</v>
      </c>
      <c r="L206" s="593" t="str">
        <f>IF($D$203="Y/T","Isi Sasaran",IF($E$203=0,0,IF(K206="Y",1,IF(K206="T",0,"Isi Dulu"))))</f>
        <v>Isi Sasaran</v>
      </c>
      <c r="M206" s="849"/>
      <c r="N206" s="852"/>
      <c r="O206" s="517"/>
      <c r="P206" s="517"/>
      <c r="Q206" s="517"/>
      <c r="R206" s="517"/>
    </row>
    <row r="207" spans="2:18" s="527" customFormat="1" ht="15.75">
      <c r="B207" s="838"/>
      <c r="C207" s="841"/>
      <c r="D207" s="859"/>
      <c r="E207" s="856"/>
      <c r="F207" s="569">
        <v>5</v>
      </c>
      <c r="G207" s="570"/>
      <c r="H207" s="599" t="str">
        <f t="shared" si="4"/>
        <v>Belum Diisi</v>
      </c>
      <c r="I207" s="595" t="s">
        <v>26</v>
      </c>
      <c r="J207" s="596" t="str">
        <f>IF($D$203="Y/T","Isi Sasaran",IF($E$203=0,0,IF(I207="Y",1,IF(I207="T",0,"Isi Dulu"))))</f>
        <v>Isi Sasaran</v>
      </c>
      <c r="K207" s="595" t="s">
        <v>26</v>
      </c>
      <c r="L207" s="596" t="str">
        <f>IF($D$203="Y/T","Isi Sasaran",IF($E$203=0,0,IF(K207="Y",1,IF(K207="T",0,"Isi Dulu"))))</f>
        <v>Isi Sasaran</v>
      </c>
      <c r="M207" s="850"/>
      <c r="N207" s="853"/>
      <c r="O207" s="517"/>
      <c r="P207" s="517"/>
      <c r="Q207" s="517"/>
      <c r="R207" s="517"/>
    </row>
    <row r="208" spans="2:18" s="527" customFormat="1" ht="15.75">
      <c r="B208" s="580"/>
      <c r="C208" s="581"/>
      <c r="D208" s="582"/>
      <c r="E208" s="605">
        <f>AVERAGE(E108:E207)</f>
        <v>1</v>
      </c>
      <c r="F208" s="580"/>
      <c r="G208" s="583"/>
      <c r="H208" s="602">
        <f>(IF($D108="Y/T",0,AVERAGE(H108:H112))+IF($D113="Y/T",0,AVERAGE(H113:H117))+IF($D118="Y/T",0,AVERAGE(H118:H122))+IF($D123="Y/T",0,AVERAGE(H123:H127))+IF($D128="Y/T",0,AVERAGE(H128:H132))+IF($D133="Y/T",0,AVERAGE(H133:H137))+IF($D138="Y/T",0,AVERAGE(H138:H142))+IF($D143="Y/T",0,AVERAGE(H143:H147))+IF($D148="Y/T",0,AVERAGE(H148:H152))+IF($D153="Y/T",0,AVERAGE(H153:H157))+IF($D158="Y/T",0,AVERAGE(H158:H162))+IF($D163="Y/T",0,AVERAGE(H163:H167))+IF($D168="Y/T",0,AVERAGE(H168:H172))+IF($D173="Y/T",0,AVERAGE(H173:H177))+IF($D178="Y/T",0,AVERAGE(H178:H182))+IF($D183="Y/T",0,AVERAGE(H183:H187))+IF($D188="Y/T",0,AVERAGE(H188:H192))+IF($D193="Y/T",0,AVERAGE(H193:H197))+IF($D198="Y/T",0,AVERAGE(H198:H202))+IF($D203="Y/T",0,AVERAGE(H203:H207)))/(COUNTIF($D108:$D207,"Y")+COUNTIF($D108:$D207,"T"))</f>
        <v>1</v>
      </c>
      <c r="I208" s="582"/>
      <c r="J208" s="602">
        <f>(IF($D108="Y/T",0,AVERAGE(J108:J112))+IF($D113="Y/T",0,AVERAGE(J113:J117))+IF($D118="Y/T",0,AVERAGE(J118:J122))+IF($D123="Y/T",0,AVERAGE(J123:J127))+IF($D128="Y/T",0,AVERAGE(J128:J132))+IF($D133="Y/T",0,AVERAGE(J133:J137))+IF($D138="Y/T",0,AVERAGE(J138:J142))+IF($D143="Y/T",0,AVERAGE(J143:J147))+IF($D148="Y/T",0,AVERAGE(J148:J152))+IF($D153="Y/T",0,AVERAGE(J153:J157))+IF($D158="Y/T",0,AVERAGE(J158:J162))+IF($D163="Y/T",0,AVERAGE(J163:J167))+IF($D168="Y/T",0,AVERAGE(J168:J172))+IF($D173="Y/T",0,AVERAGE(J173:J177))+IF($D178="Y/T",0,AVERAGE(J178:J182))+IF($D183="Y/T",0,AVERAGE(J183:J187))+IF($D188="Y/T",0,AVERAGE(J188:J192))+IF($D193="Y/T",0,AVERAGE(J193:J197))+IF($D198="Y/T",0,AVERAGE(J198:J202))+IF($D203="Y/T",0,AVERAGE(J203:J207)))/(COUNTIF($D108:$D207,"Y")+COUNTIF($D108:$D207,"T"))</f>
        <v>1</v>
      </c>
      <c r="K208" s="582"/>
      <c r="L208" s="602">
        <f>(IF($D108="Y/T",0,AVERAGE(L108:L112))+IF($D113="Y/T",0,AVERAGE(L113:L117))+IF($D118="Y/T",0,AVERAGE(L118:L122))+IF($D123="Y/T",0,AVERAGE(L123:L127))+IF($D128="Y/T",0,AVERAGE(L128:L132))+IF($D133="Y/T",0,AVERAGE(L133:L137))+IF($D138="Y/T",0,AVERAGE(L138:L142))+IF($D143="Y/T",0,AVERAGE(L143:L147))+IF($D148="Y/T",0,AVERAGE(L148:L152))+IF($D153="Y/T",0,AVERAGE(L153:L157))+IF($D158="Y/T",0,AVERAGE(L158:L162))+IF($D163="Y/T",0,AVERAGE(L163:L167))+IF($D168="Y/T",0,AVERAGE(L168:L172))+IF($D173="Y/T",0,AVERAGE(L173:L177))+IF($D178="Y/T",0,AVERAGE(L178:L182))+IF($D183="Y/T",0,AVERAGE(L183:L187))+IF($D188="Y/T",0,AVERAGE(L188:L192))+IF($D193="Y/T",0,AVERAGE(L193:L197))+IF($D198="Y/T",0,AVERAGE(L198:L202))+IF($D203="Y/T",0,AVERAGE(L203:L207)))/(COUNTIF($D108:$D207,"Y")+COUNTIF($D108:$D207,"T"))</f>
        <v>1</v>
      </c>
      <c r="M208" s="606"/>
      <c r="N208" s="602">
        <f>AVERAGE(N108:N207)</f>
        <v>1</v>
      </c>
      <c r="O208" s="517"/>
      <c r="P208" s="517"/>
      <c r="Q208" s="517"/>
      <c r="R208" s="517"/>
    </row>
    <row r="209" spans="2:18" s="527" customFormat="1" ht="15.75">
      <c r="B209" s="865" t="s">
        <v>507</v>
      </c>
      <c r="C209" s="865"/>
      <c r="D209" s="865"/>
      <c r="E209" s="865"/>
      <c r="F209" s="865"/>
      <c r="G209" s="865"/>
      <c r="H209" s="865"/>
      <c r="I209" s="865"/>
      <c r="J209" s="865"/>
      <c r="K209" s="865"/>
      <c r="L209" s="865"/>
      <c r="M209" s="865"/>
      <c r="N209" s="866"/>
      <c r="O209" s="517"/>
      <c r="P209" s="517"/>
      <c r="Q209" s="517"/>
      <c r="R209" s="517"/>
    </row>
    <row r="210" spans="2:18" s="527" customFormat="1" ht="15.75">
      <c r="B210" s="836">
        <v>1</v>
      </c>
      <c r="C210" s="839"/>
      <c r="D210" s="857" t="s">
        <v>1363</v>
      </c>
      <c r="E210" s="854">
        <f>IF(D210="Y",1,IF(D210="T",0,IF(D210="Y/T","Belum diisi","Error")))</f>
        <v>1</v>
      </c>
      <c r="F210" s="528">
        <v>1</v>
      </c>
      <c r="G210" s="529"/>
      <c r="H210" s="589">
        <f>IF(OR(J210="Isi Dulu",L210="Isi Dulu",J210="Isi Sasaran",L210="Isi Sasaran"),"Belum Diisi",IF(SUM(J210,L210)=2,1,IF(SUM(J210,L210)=1,0,IF(SUM(J210,L210)=0,0,"Error"))))</f>
        <v>1</v>
      </c>
      <c r="I210" s="590" t="s">
        <v>1363</v>
      </c>
      <c r="J210" s="591">
        <f>IF($D$210="Y/T","Isi Sasaran",IF($E$210=0,0,IF(I210="Y",1,IF(I210="T",0,"Isi Dulu"))))</f>
        <v>1</v>
      </c>
      <c r="K210" s="590" t="s">
        <v>1363</v>
      </c>
      <c r="L210" s="591">
        <f>IF($D$210="Y/T","Isi Sasaran",IF($E$210=0,0,IF(K210="Y",1,IF(K210="T",0,"Isi Dulu"))))</f>
        <v>1</v>
      </c>
      <c r="M210" s="848" t="s">
        <v>1363</v>
      </c>
      <c r="N210" s="851">
        <f>IF(M210="Y",1,IF(M210="T",0,IF(M210="Y/T","Belum diisi","Error")))</f>
        <v>1</v>
      </c>
      <c r="O210" s="517"/>
      <c r="P210" s="517"/>
      <c r="Q210" s="517"/>
      <c r="R210" s="517"/>
    </row>
    <row r="211" spans="2:18" s="527" customFormat="1" ht="15.75">
      <c r="B211" s="837"/>
      <c r="C211" s="840"/>
      <c r="D211" s="858"/>
      <c r="E211" s="855"/>
      <c r="F211" s="549">
        <v>2</v>
      </c>
      <c r="G211" s="550"/>
      <c r="H211" s="589" t="str">
        <f t="shared" ref="H211:H274" si="5">IF(OR(J211="Isi Dulu",L211="Isi Dulu",J211="Isi Sasaran",L211="Isi Sasaran"),"Belum Diisi",IF(SUM(J211,L211)=2,1,IF(SUM(J211,L211)=1,0,IF(SUM(J211,L211)=0,0,"Error"))))</f>
        <v>Belum Diisi</v>
      </c>
      <c r="I211" s="592" t="s">
        <v>26</v>
      </c>
      <c r="J211" s="593" t="str">
        <f>IF($D$210="Y/T","Isi Sasaran",IF($E$210=0,0,IF(I211="Y",1,IF(I211="T",0,"Isi Dulu"))))</f>
        <v>Isi Dulu</v>
      </c>
      <c r="K211" s="592" t="s">
        <v>26</v>
      </c>
      <c r="L211" s="593" t="str">
        <f>IF($D$210="Y/T","Isi Sasaran",IF($E$210=0,0,IF(K211="Y",1,IF(K211="T",0,"Isi Dulu"))))</f>
        <v>Isi Dulu</v>
      </c>
      <c r="M211" s="849"/>
      <c r="N211" s="852"/>
      <c r="O211" s="517"/>
      <c r="P211" s="517"/>
      <c r="Q211" s="517"/>
      <c r="R211" s="517"/>
    </row>
    <row r="212" spans="2:18" s="527" customFormat="1" ht="15.75">
      <c r="B212" s="837"/>
      <c r="C212" s="840"/>
      <c r="D212" s="858"/>
      <c r="E212" s="855"/>
      <c r="F212" s="549">
        <v>3</v>
      </c>
      <c r="G212" s="550"/>
      <c r="H212" s="589" t="str">
        <f t="shared" si="5"/>
        <v>Belum Diisi</v>
      </c>
      <c r="I212" s="592" t="s">
        <v>26</v>
      </c>
      <c r="J212" s="593" t="str">
        <f>IF($D$210="Y/T","Isi Sasaran",IF($E$210=0,0,IF(I212="Y",1,IF(I212="T",0,"Isi Dulu"))))</f>
        <v>Isi Dulu</v>
      </c>
      <c r="K212" s="592" t="s">
        <v>26</v>
      </c>
      <c r="L212" s="593" t="str">
        <f>IF($D$210="Y/T","Isi Sasaran",IF($E$210=0,0,IF(K212="Y",1,IF(K212="T",0,"Isi Dulu"))))</f>
        <v>Isi Dulu</v>
      </c>
      <c r="M212" s="849"/>
      <c r="N212" s="852"/>
      <c r="O212" s="517"/>
      <c r="P212" s="517"/>
      <c r="Q212" s="517"/>
      <c r="R212" s="517"/>
    </row>
    <row r="213" spans="2:18" s="527" customFormat="1" ht="15.75">
      <c r="B213" s="837"/>
      <c r="C213" s="840"/>
      <c r="D213" s="858"/>
      <c r="E213" s="855"/>
      <c r="F213" s="549">
        <v>4</v>
      </c>
      <c r="G213" s="550"/>
      <c r="H213" s="589" t="str">
        <f t="shared" si="5"/>
        <v>Belum Diisi</v>
      </c>
      <c r="I213" s="592" t="s">
        <v>26</v>
      </c>
      <c r="J213" s="593" t="str">
        <f>IF($D$210="Y/T","Isi Sasaran",IF($E$210=0,0,IF(I213="Y",1,IF(I213="T",0,"Isi Dulu"))))</f>
        <v>Isi Dulu</v>
      </c>
      <c r="K213" s="592" t="s">
        <v>26</v>
      </c>
      <c r="L213" s="593" t="str">
        <f>IF($D$210="Y/T","Isi Sasaran",IF($E$210=0,0,IF(K213="Y",1,IF(K213="T",0,"Isi Dulu"))))</f>
        <v>Isi Dulu</v>
      </c>
      <c r="M213" s="849"/>
      <c r="N213" s="852"/>
      <c r="O213" s="517"/>
      <c r="P213" s="517"/>
      <c r="Q213" s="517"/>
      <c r="R213" s="517"/>
    </row>
    <row r="214" spans="2:18" s="527" customFormat="1" ht="15.75">
      <c r="B214" s="838"/>
      <c r="C214" s="841"/>
      <c r="D214" s="859"/>
      <c r="E214" s="856"/>
      <c r="F214" s="569">
        <v>5</v>
      </c>
      <c r="G214" s="570"/>
      <c r="H214" s="594" t="str">
        <f t="shared" si="5"/>
        <v>Belum Diisi</v>
      </c>
      <c r="I214" s="595" t="s">
        <v>26</v>
      </c>
      <c r="J214" s="596" t="str">
        <f>IF($D$210="Y/T","Isi Sasaran",IF($E$210=0,0,IF(I214="Y",1,IF(I214="T",0,"Isi Dulu"))))</f>
        <v>Isi Dulu</v>
      </c>
      <c r="K214" s="595" t="s">
        <v>26</v>
      </c>
      <c r="L214" s="596" t="str">
        <f>IF($D$210="Y/T","Isi Sasaran",IF($E$210=0,0,IF(K214="Y",1,IF(K214="T",0,"Isi Dulu"))))</f>
        <v>Isi Dulu</v>
      </c>
      <c r="M214" s="850"/>
      <c r="N214" s="853"/>
      <c r="O214" s="517"/>
      <c r="P214" s="517"/>
      <c r="Q214" s="517"/>
      <c r="R214" s="517"/>
    </row>
    <row r="215" spans="2:18" s="527" customFormat="1" ht="15.75">
      <c r="B215" s="836">
        <v>2</v>
      </c>
      <c r="C215" s="839"/>
      <c r="D215" s="857" t="s">
        <v>26</v>
      </c>
      <c r="E215" s="854" t="str">
        <f>IF(D215="Y",1,IF(D215="T",0,IF(D215="Y/T","Belum diisi","Error")))</f>
        <v>Belum diisi</v>
      </c>
      <c r="F215" s="528">
        <v>1</v>
      </c>
      <c r="G215" s="529"/>
      <c r="H215" s="597" t="str">
        <f t="shared" si="5"/>
        <v>Belum Diisi</v>
      </c>
      <c r="I215" s="590" t="s">
        <v>26</v>
      </c>
      <c r="J215" s="591" t="str">
        <f>IF($D$215="Y/T","Isi Sasaran",IF($E$215=0,0,IF(I215="Y",1,IF(I215="T",0,"Isi Dulu"))))</f>
        <v>Isi Sasaran</v>
      </c>
      <c r="K215" s="590" t="s">
        <v>26</v>
      </c>
      <c r="L215" s="591" t="str">
        <f>IF($D$215="Y/T","Isi Sasaran",IF($E$215=0,0,IF(K215="Y",1,IF(K215="T",0,"Isi Dulu"))))</f>
        <v>Isi Sasaran</v>
      </c>
      <c r="M215" s="848" t="s">
        <v>26</v>
      </c>
      <c r="N215" s="851" t="str">
        <f>IF(M215="Y",1,IF(M215="T",0,IF(M215="Y/T","Belum diisi","Error")))</f>
        <v>Belum diisi</v>
      </c>
      <c r="O215" s="517"/>
      <c r="P215" s="517"/>
      <c r="Q215" s="517"/>
      <c r="R215" s="517"/>
    </row>
    <row r="216" spans="2:18" s="527" customFormat="1" ht="15.75">
      <c r="B216" s="837"/>
      <c r="C216" s="840"/>
      <c r="D216" s="858"/>
      <c r="E216" s="855"/>
      <c r="F216" s="549">
        <v>2</v>
      </c>
      <c r="G216" s="550"/>
      <c r="H216" s="598" t="str">
        <f t="shared" si="5"/>
        <v>Belum Diisi</v>
      </c>
      <c r="I216" s="592" t="s">
        <v>26</v>
      </c>
      <c r="J216" s="593" t="str">
        <f>IF($D$215="Y/T","Isi Sasaran",IF($E$215=0,0,IF(I216="Y",1,IF(I216="T",0,"Isi Dulu"))))</f>
        <v>Isi Sasaran</v>
      </c>
      <c r="K216" s="592" t="s">
        <v>26</v>
      </c>
      <c r="L216" s="593" t="str">
        <f>IF($D$215="Y/T","Isi Sasaran",IF($E$215=0,0,IF(K216="Y",1,IF(K216="T",0,"Isi Dulu"))))</f>
        <v>Isi Sasaran</v>
      </c>
      <c r="M216" s="849"/>
      <c r="N216" s="852"/>
      <c r="O216" s="517"/>
      <c r="P216" s="517"/>
      <c r="Q216" s="517"/>
      <c r="R216" s="517"/>
    </row>
    <row r="217" spans="2:18" s="527" customFormat="1" ht="15.75">
      <c r="B217" s="837"/>
      <c r="C217" s="840"/>
      <c r="D217" s="858"/>
      <c r="E217" s="855"/>
      <c r="F217" s="549">
        <v>3</v>
      </c>
      <c r="G217" s="550"/>
      <c r="H217" s="598" t="str">
        <f t="shared" si="5"/>
        <v>Belum Diisi</v>
      </c>
      <c r="I217" s="592" t="s">
        <v>26</v>
      </c>
      <c r="J217" s="593" t="str">
        <f>IF($D$215="Y/T","Isi Sasaran",IF($E$215=0,0,IF(I217="Y",1,IF(I217="T",0,"Isi Dulu"))))</f>
        <v>Isi Sasaran</v>
      </c>
      <c r="K217" s="592" t="s">
        <v>26</v>
      </c>
      <c r="L217" s="593" t="str">
        <f>IF($D$215="Y/T","Isi Sasaran",IF($E$215=0,0,IF(K217="Y",1,IF(K217="T",0,"Isi Dulu"))))</f>
        <v>Isi Sasaran</v>
      </c>
      <c r="M217" s="849"/>
      <c r="N217" s="852"/>
      <c r="O217" s="517"/>
      <c r="P217" s="517"/>
      <c r="Q217" s="517"/>
      <c r="R217" s="517"/>
    </row>
    <row r="218" spans="2:18" s="527" customFormat="1" ht="15.75">
      <c r="B218" s="837"/>
      <c r="C218" s="840"/>
      <c r="D218" s="858"/>
      <c r="E218" s="855"/>
      <c r="F218" s="549">
        <v>4</v>
      </c>
      <c r="G218" s="550"/>
      <c r="H218" s="598" t="str">
        <f t="shared" si="5"/>
        <v>Belum Diisi</v>
      </c>
      <c r="I218" s="592" t="s">
        <v>26</v>
      </c>
      <c r="J218" s="593" t="str">
        <f>IF($D$215="Y/T","Isi Sasaran",IF($E$215=0,0,IF(I218="Y",1,IF(I218="T",0,"Isi Dulu"))))</f>
        <v>Isi Sasaran</v>
      </c>
      <c r="K218" s="592" t="s">
        <v>26</v>
      </c>
      <c r="L218" s="593" t="str">
        <f>IF($D$215="Y/T","Isi Sasaran",IF($E$215=0,0,IF(K218="Y",1,IF(K218="T",0,"Isi Dulu"))))</f>
        <v>Isi Sasaran</v>
      </c>
      <c r="M218" s="849"/>
      <c r="N218" s="852"/>
      <c r="O218" s="517"/>
      <c r="P218" s="517"/>
      <c r="Q218" s="517"/>
      <c r="R218" s="517"/>
    </row>
    <row r="219" spans="2:18" s="527" customFormat="1" ht="15.75">
      <c r="B219" s="838"/>
      <c r="C219" s="841"/>
      <c r="D219" s="859"/>
      <c r="E219" s="856"/>
      <c r="F219" s="569">
        <v>5</v>
      </c>
      <c r="G219" s="570"/>
      <c r="H219" s="599" t="str">
        <f t="shared" si="5"/>
        <v>Belum Diisi</v>
      </c>
      <c r="I219" s="595" t="s">
        <v>26</v>
      </c>
      <c r="J219" s="596" t="str">
        <f>IF($D$215="Y/T","Isi Sasaran",IF($E$215=0,0,IF(I219="Y",1,IF(I219="T",0,"Isi Dulu"))))</f>
        <v>Isi Sasaran</v>
      </c>
      <c r="K219" s="595" t="s">
        <v>26</v>
      </c>
      <c r="L219" s="596" t="str">
        <f>IF($D$215="Y/T","Isi Sasaran",IF($E$215=0,0,IF(K219="Y",1,IF(K219="T",0,"Isi Dulu"))))</f>
        <v>Isi Sasaran</v>
      </c>
      <c r="M219" s="850"/>
      <c r="N219" s="853"/>
      <c r="O219" s="517"/>
      <c r="P219" s="517"/>
      <c r="Q219" s="517"/>
      <c r="R219" s="517"/>
    </row>
    <row r="220" spans="2:18" s="527" customFormat="1" ht="15.75">
      <c r="B220" s="836">
        <v>3</v>
      </c>
      <c r="C220" s="839"/>
      <c r="D220" s="857" t="s">
        <v>26</v>
      </c>
      <c r="E220" s="854" t="str">
        <f>IF(D220="Y",1,IF(D220="T",0,IF(D220="Y/T","Belum diisi","Error")))</f>
        <v>Belum diisi</v>
      </c>
      <c r="F220" s="528">
        <v>1</v>
      </c>
      <c r="G220" s="529"/>
      <c r="H220" s="600" t="str">
        <f t="shared" si="5"/>
        <v>Belum Diisi</v>
      </c>
      <c r="I220" s="590" t="s">
        <v>26</v>
      </c>
      <c r="J220" s="591" t="str">
        <f>IF($D$220="Y/T","Isi Sasaran",IF($E$220=0,0,IF(I220="Y",1,IF(I220="T",0,"Isi Dulu"))))</f>
        <v>Isi Sasaran</v>
      </c>
      <c r="K220" s="590" t="s">
        <v>26</v>
      </c>
      <c r="L220" s="591" t="str">
        <f>IF($D$220="Y/T","Isi Sasaran",IF($E$220=0,0,IF(K220="Y",1,IF(K220="T",0,"Isi Dulu"))))</f>
        <v>Isi Sasaran</v>
      </c>
      <c r="M220" s="848" t="s">
        <v>26</v>
      </c>
      <c r="N220" s="851" t="str">
        <f>IF(M220="Y",1,IF(M220="T",0,IF(M220="Y/T","Belum diisi","Error")))</f>
        <v>Belum diisi</v>
      </c>
      <c r="O220" s="517"/>
      <c r="P220" s="517"/>
      <c r="Q220" s="517"/>
      <c r="R220" s="517"/>
    </row>
    <row r="221" spans="2:18" s="527" customFormat="1" ht="15.75">
      <c r="B221" s="837"/>
      <c r="C221" s="840"/>
      <c r="D221" s="858"/>
      <c r="E221" s="855"/>
      <c r="F221" s="549">
        <v>2</v>
      </c>
      <c r="G221" s="550"/>
      <c r="H221" s="598" t="str">
        <f t="shared" si="5"/>
        <v>Belum Diisi</v>
      </c>
      <c r="I221" s="592" t="s">
        <v>26</v>
      </c>
      <c r="J221" s="593" t="str">
        <f>IF($D$220="Y/T","Isi Sasaran",IF($E$220=0,0,IF(I221="Y",1,IF(I221="T",0,"Isi Dulu"))))</f>
        <v>Isi Sasaran</v>
      </c>
      <c r="K221" s="592" t="s">
        <v>26</v>
      </c>
      <c r="L221" s="593" t="str">
        <f>IF($D$220="Y/T","Isi Sasaran",IF($E$220=0,0,IF(K221="Y",1,IF(K221="T",0,"Isi Dulu"))))</f>
        <v>Isi Sasaran</v>
      </c>
      <c r="M221" s="849"/>
      <c r="N221" s="852"/>
      <c r="O221" s="517"/>
      <c r="P221" s="517"/>
      <c r="Q221" s="517"/>
      <c r="R221" s="517"/>
    </row>
    <row r="222" spans="2:18" s="527" customFormat="1" ht="15.75">
      <c r="B222" s="837"/>
      <c r="C222" s="840"/>
      <c r="D222" s="858"/>
      <c r="E222" s="855"/>
      <c r="F222" s="549">
        <v>3</v>
      </c>
      <c r="G222" s="550"/>
      <c r="H222" s="598" t="str">
        <f t="shared" si="5"/>
        <v>Belum Diisi</v>
      </c>
      <c r="I222" s="592" t="s">
        <v>26</v>
      </c>
      <c r="J222" s="593" t="str">
        <f>IF($D$220="Y/T","Isi Sasaran",IF($E$220=0,0,IF(I222="Y",1,IF(I222="T",0,"Isi Dulu"))))</f>
        <v>Isi Sasaran</v>
      </c>
      <c r="K222" s="592" t="s">
        <v>26</v>
      </c>
      <c r="L222" s="593" t="str">
        <f>IF($D$220="Y/T","Isi Sasaran",IF($E$220=0,0,IF(K222="Y",1,IF(K222="T",0,"Isi Dulu"))))</f>
        <v>Isi Sasaran</v>
      </c>
      <c r="M222" s="849"/>
      <c r="N222" s="852"/>
      <c r="O222" s="517"/>
      <c r="P222" s="517"/>
      <c r="Q222" s="517"/>
      <c r="R222" s="517"/>
    </row>
    <row r="223" spans="2:18" s="527" customFormat="1" ht="15.75">
      <c r="B223" s="837"/>
      <c r="C223" s="840"/>
      <c r="D223" s="858"/>
      <c r="E223" s="855"/>
      <c r="F223" s="549">
        <v>4</v>
      </c>
      <c r="G223" s="550"/>
      <c r="H223" s="598" t="str">
        <f t="shared" si="5"/>
        <v>Belum Diisi</v>
      </c>
      <c r="I223" s="592" t="s">
        <v>26</v>
      </c>
      <c r="J223" s="593" t="str">
        <f>IF($D$220="Y/T","Isi Sasaran",IF($E$220=0,0,IF(I223="Y",1,IF(I223="T",0,"Isi Dulu"))))</f>
        <v>Isi Sasaran</v>
      </c>
      <c r="K223" s="592" t="s">
        <v>26</v>
      </c>
      <c r="L223" s="593" t="str">
        <f>IF($D$220="Y/T","Isi Sasaran",IF($E$220=0,0,IF(K223="Y",1,IF(K223="T",0,"Isi Dulu"))))</f>
        <v>Isi Sasaran</v>
      </c>
      <c r="M223" s="849"/>
      <c r="N223" s="852"/>
      <c r="O223" s="517"/>
      <c r="P223" s="517"/>
      <c r="Q223" s="517"/>
      <c r="R223" s="517"/>
    </row>
    <row r="224" spans="2:18" s="527" customFormat="1" ht="15.75">
      <c r="B224" s="838"/>
      <c r="C224" s="841"/>
      <c r="D224" s="859"/>
      <c r="E224" s="856"/>
      <c r="F224" s="569">
        <v>5</v>
      </c>
      <c r="G224" s="570"/>
      <c r="H224" s="599" t="str">
        <f t="shared" si="5"/>
        <v>Belum Diisi</v>
      </c>
      <c r="I224" s="595" t="s">
        <v>26</v>
      </c>
      <c r="J224" s="596" t="str">
        <f>IF($D$220="Y/T","Isi Sasaran",IF($E$220=0,0,IF(I224="Y",1,IF(I224="T",0,"Isi Dulu"))))</f>
        <v>Isi Sasaran</v>
      </c>
      <c r="K224" s="595" t="s">
        <v>26</v>
      </c>
      <c r="L224" s="596" t="str">
        <f>IF($D$220="Y/T","Isi Sasaran",IF($E$220=0,0,IF(K224="Y",1,IF(K224="T",0,"Isi Dulu"))))</f>
        <v>Isi Sasaran</v>
      </c>
      <c r="M224" s="850"/>
      <c r="N224" s="853"/>
      <c r="O224" s="517"/>
      <c r="P224" s="517"/>
      <c r="Q224" s="517"/>
      <c r="R224" s="517"/>
    </row>
    <row r="225" spans="2:18" s="527" customFormat="1" ht="15.75">
      <c r="B225" s="836">
        <v>4</v>
      </c>
      <c r="C225" s="839"/>
      <c r="D225" s="857" t="s">
        <v>26</v>
      </c>
      <c r="E225" s="854" t="str">
        <f>IF(D225="Y",1,IF(D225="T",0,IF(D225="Y/T","Belum diisi","Error")))</f>
        <v>Belum diisi</v>
      </c>
      <c r="F225" s="528">
        <v>1</v>
      </c>
      <c r="G225" s="529"/>
      <c r="H225" s="600" t="str">
        <f t="shared" si="5"/>
        <v>Belum Diisi</v>
      </c>
      <c r="I225" s="590" t="s">
        <v>26</v>
      </c>
      <c r="J225" s="591" t="str">
        <f>IF($D$225="Y/T","Isi Sasaran",IF($E$225=0,0,IF(I225="Y",1,IF(I225="T",0,"Isi Dulu"))))</f>
        <v>Isi Sasaran</v>
      </c>
      <c r="K225" s="590" t="s">
        <v>26</v>
      </c>
      <c r="L225" s="591" t="str">
        <f>IF($D$225="Y/T","Isi Sasaran",IF($E$225=0,0,IF(K225="Y",1,IF(K225="T",0,"Isi Dulu"))))</f>
        <v>Isi Sasaran</v>
      </c>
      <c r="M225" s="848" t="s">
        <v>26</v>
      </c>
      <c r="N225" s="851" t="str">
        <f>IF(M225="Y",1,IF(M225="T",0,IF(M225="Y/T","Belum diisi","Error")))</f>
        <v>Belum diisi</v>
      </c>
      <c r="O225" s="517"/>
      <c r="P225" s="517"/>
      <c r="Q225" s="517"/>
      <c r="R225" s="517"/>
    </row>
    <row r="226" spans="2:18" s="527" customFormat="1" ht="15.75">
      <c r="B226" s="837"/>
      <c r="C226" s="840"/>
      <c r="D226" s="858"/>
      <c r="E226" s="855"/>
      <c r="F226" s="549">
        <v>2</v>
      </c>
      <c r="G226" s="550"/>
      <c r="H226" s="598" t="str">
        <f t="shared" si="5"/>
        <v>Belum Diisi</v>
      </c>
      <c r="I226" s="592" t="s">
        <v>26</v>
      </c>
      <c r="J226" s="593" t="str">
        <f>IF($D$225="Y/T","Isi Sasaran",IF($E$225=0,0,IF(I226="Y",1,IF(I226="T",0,"Isi Dulu"))))</f>
        <v>Isi Sasaran</v>
      </c>
      <c r="K226" s="592" t="s">
        <v>26</v>
      </c>
      <c r="L226" s="593" t="str">
        <f>IF($D$225="Y/T","Isi Sasaran",IF($E$225=0,0,IF(K226="Y",1,IF(K226="T",0,"Isi Dulu"))))</f>
        <v>Isi Sasaran</v>
      </c>
      <c r="M226" s="849"/>
      <c r="N226" s="852"/>
      <c r="O226" s="517"/>
      <c r="P226" s="517"/>
      <c r="Q226" s="517"/>
      <c r="R226" s="517"/>
    </row>
    <row r="227" spans="2:18" s="527" customFormat="1" ht="15.75">
      <c r="B227" s="837"/>
      <c r="C227" s="840"/>
      <c r="D227" s="858"/>
      <c r="E227" s="855"/>
      <c r="F227" s="549">
        <v>3</v>
      </c>
      <c r="G227" s="550"/>
      <c r="H227" s="598" t="str">
        <f t="shared" si="5"/>
        <v>Belum Diisi</v>
      </c>
      <c r="I227" s="592" t="s">
        <v>26</v>
      </c>
      <c r="J227" s="593" t="str">
        <f>IF($D$225="Y/T","Isi Sasaran",IF($E$225=0,0,IF(I227="Y",1,IF(I227="T",0,"Isi Dulu"))))</f>
        <v>Isi Sasaran</v>
      </c>
      <c r="K227" s="592" t="s">
        <v>26</v>
      </c>
      <c r="L227" s="593" t="str">
        <f>IF($D$225="Y/T","Isi Sasaran",IF($E$225=0,0,IF(K227="Y",1,IF(K227="T",0,"Isi Dulu"))))</f>
        <v>Isi Sasaran</v>
      </c>
      <c r="M227" s="849"/>
      <c r="N227" s="852"/>
      <c r="O227" s="517"/>
      <c r="P227" s="517"/>
      <c r="Q227" s="517"/>
      <c r="R227" s="517"/>
    </row>
    <row r="228" spans="2:18" s="527" customFormat="1" ht="15.75">
      <c r="B228" s="837"/>
      <c r="C228" s="840"/>
      <c r="D228" s="858"/>
      <c r="E228" s="855"/>
      <c r="F228" s="549">
        <v>4</v>
      </c>
      <c r="G228" s="550"/>
      <c r="H228" s="598" t="str">
        <f t="shared" si="5"/>
        <v>Belum Diisi</v>
      </c>
      <c r="I228" s="592" t="s">
        <v>26</v>
      </c>
      <c r="J228" s="593" t="str">
        <f>IF($D$225="Y/T","Isi Sasaran",IF($E$225=0,0,IF(I228="Y",1,IF(I228="T",0,"Isi Dulu"))))</f>
        <v>Isi Sasaran</v>
      </c>
      <c r="K228" s="592" t="s">
        <v>26</v>
      </c>
      <c r="L228" s="593" t="str">
        <f>IF($D$225="Y/T","Isi Sasaran",IF($E$225=0,0,IF(K228="Y",1,IF(K228="T",0,"Isi Dulu"))))</f>
        <v>Isi Sasaran</v>
      </c>
      <c r="M228" s="849"/>
      <c r="N228" s="852"/>
      <c r="O228" s="517"/>
      <c r="P228" s="517"/>
      <c r="Q228" s="517"/>
      <c r="R228" s="517"/>
    </row>
    <row r="229" spans="2:18" s="527" customFormat="1" ht="15.75">
      <c r="B229" s="838"/>
      <c r="C229" s="841"/>
      <c r="D229" s="859"/>
      <c r="E229" s="856"/>
      <c r="F229" s="569">
        <v>5</v>
      </c>
      <c r="G229" s="570"/>
      <c r="H229" s="599" t="str">
        <f t="shared" si="5"/>
        <v>Belum Diisi</v>
      </c>
      <c r="I229" s="595" t="s">
        <v>26</v>
      </c>
      <c r="J229" s="596" t="str">
        <f>IF($D$225="Y/T","Isi Sasaran",IF($E$225=0,0,IF(I229="Y",1,IF(I229="T",0,"Isi Dulu"))))</f>
        <v>Isi Sasaran</v>
      </c>
      <c r="K229" s="595" t="s">
        <v>26</v>
      </c>
      <c r="L229" s="596" t="str">
        <f>IF($D$225="Y/T","Isi Sasaran",IF($E$225=0,0,IF(K229="Y",1,IF(K229="T",0,"Isi Dulu"))))</f>
        <v>Isi Sasaran</v>
      </c>
      <c r="M229" s="850"/>
      <c r="N229" s="853"/>
      <c r="O229" s="517"/>
      <c r="P229" s="517"/>
      <c r="Q229" s="517"/>
      <c r="R229" s="517"/>
    </row>
    <row r="230" spans="2:18" s="527" customFormat="1" ht="15.75">
      <c r="B230" s="836">
        <v>5</v>
      </c>
      <c r="C230" s="839"/>
      <c r="D230" s="857" t="s">
        <v>26</v>
      </c>
      <c r="E230" s="854" t="str">
        <f>IF(D230="Y",1,IF(D230="T",0,IF(D230="Y/T","Belum diisi","Error")))</f>
        <v>Belum diisi</v>
      </c>
      <c r="F230" s="528">
        <v>1</v>
      </c>
      <c r="G230" s="529"/>
      <c r="H230" s="600" t="str">
        <f t="shared" si="5"/>
        <v>Belum Diisi</v>
      </c>
      <c r="I230" s="590" t="s">
        <v>26</v>
      </c>
      <c r="J230" s="591" t="str">
        <f>IF($D$230="Y/T","Isi Sasaran",IF($E$230=0,0,IF(I230="Y",1,IF(I230="T",0,"Isi Dulu"))))</f>
        <v>Isi Sasaran</v>
      </c>
      <c r="K230" s="590" t="s">
        <v>26</v>
      </c>
      <c r="L230" s="591" t="str">
        <f>IF($D$230="Y/T","Isi Sasaran",IF($E$230=0,0,IF(K230="Y",1,IF(K230="T",0,"Isi Dulu"))))</f>
        <v>Isi Sasaran</v>
      </c>
      <c r="M230" s="848" t="s">
        <v>26</v>
      </c>
      <c r="N230" s="851" t="str">
        <f>IF(M230="Y",1,IF(M230="T",0,IF(M230="Y/T","Belum diisi","Error")))</f>
        <v>Belum diisi</v>
      </c>
      <c r="O230" s="517"/>
      <c r="P230" s="517"/>
      <c r="Q230" s="517"/>
      <c r="R230" s="517"/>
    </row>
    <row r="231" spans="2:18" s="527" customFormat="1" ht="15.75">
      <c r="B231" s="837"/>
      <c r="C231" s="840"/>
      <c r="D231" s="858"/>
      <c r="E231" s="855"/>
      <c r="F231" s="549">
        <v>2</v>
      </c>
      <c r="G231" s="550"/>
      <c r="H231" s="598" t="str">
        <f t="shared" si="5"/>
        <v>Belum Diisi</v>
      </c>
      <c r="I231" s="592" t="s">
        <v>26</v>
      </c>
      <c r="J231" s="593" t="str">
        <f>IF($D$230="Y/T","Isi Sasaran",IF($E$230=0,0,IF(I231="Y",1,IF(I231="T",0,"Isi Dulu"))))</f>
        <v>Isi Sasaran</v>
      </c>
      <c r="K231" s="592" t="s">
        <v>26</v>
      </c>
      <c r="L231" s="593" t="str">
        <f>IF($D$230="Y/T","Isi Sasaran",IF($E$230=0,0,IF(K231="Y",1,IF(K231="T",0,"Isi Dulu"))))</f>
        <v>Isi Sasaran</v>
      </c>
      <c r="M231" s="849"/>
      <c r="N231" s="852"/>
      <c r="O231" s="517"/>
      <c r="P231" s="517"/>
      <c r="Q231" s="517"/>
      <c r="R231" s="517"/>
    </row>
    <row r="232" spans="2:18" s="527" customFormat="1" ht="15.75">
      <c r="B232" s="837"/>
      <c r="C232" s="840"/>
      <c r="D232" s="858"/>
      <c r="E232" s="855"/>
      <c r="F232" s="549">
        <v>3</v>
      </c>
      <c r="G232" s="550"/>
      <c r="H232" s="598" t="str">
        <f t="shared" si="5"/>
        <v>Belum Diisi</v>
      </c>
      <c r="I232" s="592" t="s">
        <v>26</v>
      </c>
      <c r="J232" s="593" t="str">
        <f>IF($D$230="Y/T","Isi Sasaran",IF($E$230=0,0,IF(I232="Y",1,IF(I232="T",0,"Isi Dulu"))))</f>
        <v>Isi Sasaran</v>
      </c>
      <c r="K232" s="592" t="s">
        <v>26</v>
      </c>
      <c r="L232" s="593" t="str">
        <f>IF($D$230="Y/T","Isi Sasaran",IF($E$230=0,0,IF(K232="Y",1,IF(K232="T",0,"Isi Dulu"))))</f>
        <v>Isi Sasaran</v>
      </c>
      <c r="M232" s="849"/>
      <c r="N232" s="852"/>
      <c r="O232" s="517"/>
      <c r="P232" s="517"/>
      <c r="Q232" s="517"/>
      <c r="R232" s="517"/>
    </row>
    <row r="233" spans="2:18" s="527" customFormat="1" ht="15.75">
      <c r="B233" s="837"/>
      <c r="C233" s="840"/>
      <c r="D233" s="858"/>
      <c r="E233" s="855"/>
      <c r="F233" s="549">
        <v>4</v>
      </c>
      <c r="G233" s="550"/>
      <c r="H233" s="598" t="str">
        <f t="shared" si="5"/>
        <v>Belum Diisi</v>
      </c>
      <c r="I233" s="592" t="s">
        <v>26</v>
      </c>
      <c r="J233" s="593" t="str">
        <f>IF($D$230="Y/T","Isi Sasaran",IF($E$230=0,0,IF(I233="Y",1,IF(I233="T",0,"Isi Dulu"))))</f>
        <v>Isi Sasaran</v>
      </c>
      <c r="K233" s="592" t="s">
        <v>26</v>
      </c>
      <c r="L233" s="593" t="str">
        <f>IF($D$230="Y/T","Isi Sasaran",IF($E$230=0,0,IF(K233="Y",1,IF(K233="T",0,"Isi Dulu"))))</f>
        <v>Isi Sasaran</v>
      </c>
      <c r="M233" s="849"/>
      <c r="N233" s="852"/>
      <c r="O233" s="517"/>
      <c r="P233" s="517"/>
      <c r="Q233" s="517"/>
      <c r="R233" s="517"/>
    </row>
    <row r="234" spans="2:18" s="527" customFormat="1" ht="15.75">
      <c r="B234" s="838"/>
      <c r="C234" s="841"/>
      <c r="D234" s="859"/>
      <c r="E234" s="856"/>
      <c r="F234" s="569">
        <v>5</v>
      </c>
      <c r="G234" s="570"/>
      <c r="H234" s="599" t="str">
        <f t="shared" si="5"/>
        <v>Belum Diisi</v>
      </c>
      <c r="I234" s="595" t="s">
        <v>26</v>
      </c>
      <c r="J234" s="596" t="str">
        <f>IF($D$230="Y/T","Isi Sasaran",IF($E$230=0,0,IF(I234="Y",1,IF(I234="T",0,"Isi Dulu"))))</f>
        <v>Isi Sasaran</v>
      </c>
      <c r="K234" s="595" t="s">
        <v>26</v>
      </c>
      <c r="L234" s="596" t="str">
        <f>IF($D$230="Y/T","Isi Sasaran",IF($E$230=0,0,IF(K234="Y",1,IF(K234="T",0,"Isi Dulu"))))</f>
        <v>Isi Sasaran</v>
      </c>
      <c r="M234" s="850"/>
      <c r="N234" s="853"/>
      <c r="O234" s="517"/>
      <c r="P234" s="517"/>
      <c r="Q234" s="517"/>
      <c r="R234" s="517"/>
    </row>
    <row r="235" spans="2:18" s="527" customFormat="1" ht="15.75">
      <c r="B235" s="836">
        <v>6</v>
      </c>
      <c r="C235" s="839"/>
      <c r="D235" s="857" t="s">
        <v>26</v>
      </c>
      <c r="E235" s="854" t="str">
        <f>IF(D235="Y",1,IF(D235="T",0,IF(D235="Y/T","Belum diisi","Error")))</f>
        <v>Belum diisi</v>
      </c>
      <c r="F235" s="528">
        <v>1</v>
      </c>
      <c r="G235" s="529"/>
      <c r="H235" s="600" t="str">
        <f t="shared" si="5"/>
        <v>Belum Diisi</v>
      </c>
      <c r="I235" s="590" t="s">
        <v>26</v>
      </c>
      <c r="J235" s="591" t="str">
        <f>IF($D$235="Y/T","Isi Sasaran",IF($E$235=0,0,IF(I235="Y",1,IF(I235="T",0,"Isi Dulu"))))</f>
        <v>Isi Sasaran</v>
      </c>
      <c r="K235" s="590" t="s">
        <v>26</v>
      </c>
      <c r="L235" s="591" t="str">
        <f>IF($D$235="Y/T","Isi Sasaran",IF($E$235=0,0,IF(K235="Y",1,IF(K235="T",0,"Isi Dulu"))))</f>
        <v>Isi Sasaran</v>
      </c>
      <c r="M235" s="848" t="s">
        <v>26</v>
      </c>
      <c r="N235" s="851" t="str">
        <f>IF(M235="Y",1,IF(M235="T",0,IF(M235="Y/T","Belum diisi","Error")))</f>
        <v>Belum diisi</v>
      </c>
      <c r="O235" s="517"/>
      <c r="P235" s="517"/>
      <c r="Q235" s="517"/>
      <c r="R235" s="517"/>
    </row>
    <row r="236" spans="2:18" s="527" customFormat="1" ht="15.75">
      <c r="B236" s="837"/>
      <c r="C236" s="840"/>
      <c r="D236" s="858"/>
      <c r="E236" s="855"/>
      <c r="F236" s="549">
        <v>2</v>
      </c>
      <c r="G236" s="550"/>
      <c r="H236" s="598" t="str">
        <f t="shared" si="5"/>
        <v>Belum Diisi</v>
      </c>
      <c r="I236" s="592" t="s">
        <v>26</v>
      </c>
      <c r="J236" s="593" t="str">
        <f>IF($D$235="Y/T","Isi Sasaran",IF($E$235=0,0,IF(I236="Y",1,IF(I236="T",0,"Isi Dulu"))))</f>
        <v>Isi Sasaran</v>
      </c>
      <c r="K236" s="592" t="s">
        <v>26</v>
      </c>
      <c r="L236" s="593" t="str">
        <f>IF($D$235="Y/T","Isi Sasaran",IF($E$235=0,0,IF(K236="Y",1,IF(K236="T",0,"Isi Dulu"))))</f>
        <v>Isi Sasaran</v>
      </c>
      <c r="M236" s="849"/>
      <c r="N236" s="852"/>
      <c r="O236" s="517"/>
      <c r="P236" s="517"/>
      <c r="Q236" s="517"/>
      <c r="R236" s="517"/>
    </row>
    <row r="237" spans="2:18" s="527" customFormat="1" ht="15.75">
      <c r="B237" s="837"/>
      <c r="C237" s="840"/>
      <c r="D237" s="858"/>
      <c r="E237" s="855"/>
      <c r="F237" s="549">
        <v>3</v>
      </c>
      <c r="G237" s="550"/>
      <c r="H237" s="598" t="str">
        <f t="shared" si="5"/>
        <v>Belum Diisi</v>
      </c>
      <c r="I237" s="592" t="s">
        <v>26</v>
      </c>
      <c r="J237" s="593" t="str">
        <f>IF($D$235="Y/T","Isi Sasaran",IF($E$235=0,0,IF(I237="Y",1,IF(I237="T",0,"Isi Dulu"))))</f>
        <v>Isi Sasaran</v>
      </c>
      <c r="K237" s="592" t="s">
        <v>26</v>
      </c>
      <c r="L237" s="593" t="str">
        <f>IF($D$235="Y/T","Isi Sasaran",IF($E$235=0,0,IF(K237="Y",1,IF(K237="T",0,"Isi Dulu"))))</f>
        <v>Isi Sasaran</v>
      </c>
      <c r="M237" s="849"/>
      <c r="N237" s="852"/>
      <c r="O237" s="517"/>
      <c r="P237" s="517"/>
      <c r="Q237" s="517"/>
      <c r="R237" s="517"/>
    </row>
    <row r="238" spans="2:18" s="527" customFormat="1" ht="15.75">
      <c r="B238" s="837"/>
      <c r="C238" s="840"/>
      <c r="D238" s="858"/>
      <c r="E238" s="855"/>
      <c r="F238" s="549">
        <v>4</v>
      </c>
      <c r="G238" s="550"/>
      <c r="H238" s="598" t="str">
        <f t="shared" si="5"/>
        <v>Belum Diisi</v>
      </c>
      <c r="I238" s="592" t="s">
        <v>26</v>
      </c>
      <c r="J238" s="593" t="str">
        <f>IF($D$235="Y/T","Isi Sasaran",IF($E$235=0,0,IF(I238="Y",1,IF(I238="T",0,"Isi Dulu"))))</f>
        <v>Isi Sasaran</v>
      </c>
      <c r="K238" s="592" t="s">
        <v>26</v>
      </c>
      <c r="L238" s="593" t="str">
        <f>IF($D$235="Y/T","Isi Sasaran",IF($E$235=0,0,IF(K238="Y",1,IF(K238="T",0,"Isi Dulu"))))</f>
        <v>Isi Sasaran</v>
      </c>
      <c r="M238" s="849"/>
      <c r="N238" s="852"/>
      <c r="O238" s="517"/>
      <c r="P238" s="517"/>
      <c r="Q238" s="517"/>
      <c r="R238" s="517"/>
    </row>
    <row r="239" spans="2:18" s="527" customFormat="1" ht="15.75">
      <c r="B239" s="838"/>
      <c r="C239" s="841"/>
      <c r="D239" s="859"/>
      <c r="E239" s="856"/>
      <c r="F239" s="569">
        <v>5</v>
      </c>
      <c r="G239" s="570"/>
      <c r="H239" s="599" t="str">
        <f t="shared" si="5"/>
        <v>Belum Diisi</v>
      </c>
      <c r="I239" s="595" t="s">
        <v>26</v>
      </c>
      <c r="J239" s="596" t="str">
        <f>IF($D$235="Y/T","Isi Sasaran",IF($E$235=0,0,IF(I239="Y",1,IF(I239="T",0,"Isi Dulu"))))</f>
        <v>Isi Sasaran</v>
      </c>
      <c r="K239" s="595" t="s">
        <v>26</v>
      </c>
      <c r="L239" s="596" t="str">
        <f>IF($D$235="Y/T","Isi Sasaran",IF($E$235=0,0,IF(K239="Y",1,IF(K239="T",0,"Isi Dulu"))))</f>
        <v>Isi Sasaran</v>
      </c>
      <c r="M239" s="850"/>
      <c r="N239" s="853"/>
      <c r="O239" s="517"/>
      <c r="P239" s="517"/>
      <c r="Q239" s="517"/>
      <c r="R239" s="517"/>
    </row>
    <row r="240" spans="2:18" s="527" customFormat="1" ht="15.75">
      <c r="B240" s="836">
        <v>7</v>
      </c>
      <c r="C240" s="839"/>
      <c r="D240" s="857" t="s">
        <v>26</v>
      </c>
      <c r="E240" s="854" t="str">
        <f>IF(D240="Y",1,IF(D240="T",0,IF(D240="Y/T","Belum diisi","Error")))</f>
        <v>Belum diisi</v>
      </c>
      <c r="F240" s="528">
        <v>1</v>
      </c>
      <c r="G240" s="529"/>
      <c r="H240" s="600" t="str">
        <f t="shared" si="5"/>
        <v>Belum Diisi</v>
      </c>
      <c r="I240" s="590" t="s">
        <v>26</v>
      </c>
      <c r="J240" s="591" t="str">
        <f>IF($D$240="Y/T","Isi Sasaran",IF($E$240=0,0,IF(I240="Y",1,IF(I240="T",0,"Isi Dulu"))))</f>
        <v>Isi Sasaran</v>
      </c>
      <c r="K240" s="590" t="s">
        <v>26</v>
      </c>
      <c r="L240" s="591" t="str">
        <f>IF($D$240="Y/T","Isi Sasaran",IF($E$240=0,0,IF(K240="Y",1,IF(K240="T",0,"Isi Dulu"))))</f>
        <v>Isi Sasaran</v>
      </c>
      <c r="M240" s="848" t="s">
        <v>26</v>
      </c>
      <c r="N240" s="851" t="str">
        <f>IF(M240="Y",1,IF(M240="T",0,IF(M240="Y/T","Belum diisi","Error")))</f>
        <v>Belum diisi</v>
      </c>
      <c r="O240" s="517"/>
      <c r="P240" s="517"/>
      <c r="Q240" s="517"/>
      <c r="R240" s="517"/>
    </row>
    <row r="241" spans="2:18" s="527" customFormat="1" ht="15.75">
      <c r="B241" s="837"/>
      <c r="C241" s="840"/>
      <c r="D241" s="858"/>
      <c r="E241" s="855"/>
      <c r="F241" s="549">
        <v>2</v>
      </c>
      <c r="G241" s="550"/>
      <c r="H241" s="598" t="str">
        <f t="shared" si="5"/>
        <v>Belum Diisi</v>
      </c>
      <c r="I241" s="592" t="s">
        <v>26</v>
      </c>
      <c r="J241" s="593" t="str">
        <f>IF($D$240="Y/T","Isi Sasaran",IF($E$240=0,0,IF(I241="Y",1,IF(I241="T",0,"Isi Dulu"))))</f>
        <v>Isi Sasaran</v>
      </c>
      <c r="K241" s="592" t="s">
        <v>26</v>
      </c>
      <c r="L241" s="593" t="str">
        <f>IF($D$240="Y/T","Isi Sasaran",IF($E$240=0,0,IF(K241="Y",1,IF(K241="T",0,"Isi Dulu"))))</f>
        <v>Isi Sasaran</v>
      </c>
      <c r="M241" s="849"/>
      <c r="N241" s="852"/>
      <c r="O241" s="517"/>
      <c r="P241" s="517"/>
      <c r="Q241" s="517"/>
      <c r="R241" s="517"/>
    </row>
    <row r="242" spans="2:18" s="527" customFormat="1" ht="15.75">
      <c r="B242" s="837"/>
      <c r="C242" s="840"/>
      <c r="D242" s="858"/>
      <c r="E242" s="855"/>
      <c r="F242" s="549">
        <v>3</v>
      </c>
      <c r="G242" s="550"/>
      <c r="H242" s="598" t="str">
        <f t="shared" si="5"/>
        <v>Belum Diisi</v>
      </c>
      <c r="I242" s="592" t="s">
        <v>26</v>
      </c>
      <c r="J242" s="593" t="str">
        <f>IF($D$240="Y/T","Isi Sasaran",IF($E$240=0,0,IF(I242="Y",1,IF(I242="T",0,"Isi Dulu"))))</f>
        <v>Isi Sasaran</v>
      </c>
      <c r="K242" s="592" t="s">
        <v>26</v>
      </c>
      <c r="L242" s="593" t="str">
        <f>IF($D$240="Y/T","Isi Sasaran",IF($E$240=0,0,IF(K242="Y",1,IF(K242="T",0,"Isi Dulu"))))</f>
        <v>Isi Sasaran</v>
      </c>
      <c r="M242" s="849"/>
      <c r="N242" s="852"/>
      <c r="O242" s="517"/>
      <c r="P242" s="517"/>
      <c r="Q242" s="517"/>
      <c r="R242" s="517"/>
    </row>
    <row r="243" spans="2:18" s="527" customFormat="1" ht="15.75">
      <c r="B243" s="837"/>
      <c r="C243" s="840"/>
      <c r="D243" s="858"/>
      <c r="E243" s="855"/>
      <c r="F243" s="549">
        <v>4</v>
      </c>
      <c r="G243" s="550"/>
      <c r="H243" s="598" t="str">
        <f t="shared" si="5"/>
        <v>Belum Diisi</v>
      </c>
      <c r="I243" s="592" t="s">
        <v>26</v>
      </c>
      <c r="J243" s="593" t="str">
        <f>IF($D$240="Y/T","Isi Sasaran",IF($E$240=0,0,IF(I243="Y",1,IF(I243="T",0,"Isi Dulu"))))</f>
        <v>Isi Sasaran</v>
      </c>
      <c r="K243" s="592" t="s">
        <v>26</v>
      </c>
      <c r="L243" s="593" t="str">
        <f>IF($D$240="Y/T","Isi Sasaran",IF($E$240=0,0,IF(K243="Y",1,IF(K243="T",0,"Isi Dulu"))))</f>
        <v>Isi Sasaran</v>
      </c>
      <c r="M243" s="849"/>
      <c r="N243" s="852"/>
      <c r="O243" s="517"/>
      <c r="P243" s="517"/>
      <c r="Q243" s="517"/>
      <c r="R243" s="517"/>
    </row>
    <row r="244" spans="2:18" s="527" customFormat="1" ht="15.75">
      <c r="B244" s="838"/>
      <c r="C244" s="841"/>
      <c r="D244" s="859"/>
      <c r="E244" s="856"/>
      <c r="F244" s="569">
        <v>5</v>
      </c>
      <c r="G244" s="570"/>
      <c r="H244" s="599" t="str">
        <f t="shared" si="5"/>
        <v>Belum Diisi</v>
      </c>
      <c r="I244" s="595" t="s">
        <v>26</v>
      </c>
      <c r="J244" s="596" t="str">
        <f>IF($D$240="Y/T","Isi Sasaran",IF($E$240=0,0,IF(I244="Y",1,IF(I244="T",0,"Isi Dulu"))))</f>
        <v>Isi Sasaran</v>
      </c>
      <c r="K244" s="595" t="s">
        <v>26</v>
      </c>
      <c r="L244" s="596" t="str">
        <f>IF($D$240="Y/T","Isi Sasaran",IF($E$240=0,0,IF(K244="Y",1,IF(K244="T",0,"Isi Dulu"))))</f>
        <v>Isi Sasaran</v>
      </c>
      <c r="M244" s="850"/>
      <c r="N244" s="853"/>
      <c r="O244" s="517"/>
      <c r="P244" s="517"/>
      <c r="Q244" s="517"/>
      <c r="R244" s="517"/>
    </row>
    <row r="245" spans="2:18" s="527" customFormat="1" ht="15.75">
      <c r="B245" s="836">
        <v>8</v>
      </c>
      <c r="C245" s="839"/>
      <c r="D245" s="857" t="s">
        <v>26</v>
      </c>
      <c r="E245" s="854" t="str">
        <f>IF(D245="Y",1,IF(D245="T",0,IF(D245="Y/T","Belum diisi","Error")))</f>
        <v>Belum diisi</v>
      </c>
      <c r="F245" s="528">
        <v>1</v>
      </c>
      <c r="G245" s="529"/>
      <c r="H245" s="600" t="str">
        <f t="shared" si="5"/>
        <v>Belum Diisi</v>
      </c>
      <c r="I245" s="590" t="s">
        <v>26</v>
      </c>
      <c r="J245" s="591" t="str">
        <f>IF($D$245="Y/T","Isi Sasaran",IF($E$245=0,0,IF(I245="Y",1,IF(I245="T",0,"Isi Dulu"))))</f>
        <v>Isi Sasaran</v>
      </c>
      <c r="K245" s="590" t="s">
        <v>26</v>
      </c>
      <c r="L245" s="591" t="str">
        <f>IF($D$245="Y/T","Isi Sasaran",IF($E$245=0,0,IF(K245="Y",1,IF(K245="T",0,"Isi Dulu"))))</f>
        <v>Isi Sasaran</v>
      </c>
      <c r="M245" s="848" t="s">
        <v>26</v>
      </c>
      <c r="N245" s="851" t="str">
        <f>IF(M245="Y",1,IF(M245="T",0,IF(M245="Y/T","Belum diisi","Error")))</f>
        <v>Belum diisi</v>
      </c>
      <c r="O245" s="517"/>
      <c r="P245" s="517"/>
      <c r="Q245" s="517"/>
      <c r="R245" s="517"/>
    </row>
    <row r="246" spans="2:18" s="527" customFormat="1" ht="15.75">
      <c r="B246" s="837"/>
      <c r="C246" s="840"/>
      <c r="D246" s="858"/>
      <c r="E246" s="855"/>
      <c r="F246" s="549">
        <v>2</v>
      </c>
      <c r="G246" s="550"/>
      <c r="H246" s="598" t="str">
        <f t="shared" si="5"/>
        <v>Belum Diisi</v>
      </c>
      <c r="I246" s="592" t="s">
        <v>26</v>
      </c>
      <c r="J246" s="593" t="str">
        <f>IF($D$245="Y/T","Isi Sasaran",IF($E$245=0,0,IF(I246="Y",1,IF(I246="T",0,"Isi Dulu"))))</f>
        <v>Isi Sasaran</v>
      </c>
      <c r="K246" s="592" t="s">
        <v>26</v>
      </c>
      <c r="L246" s="593" t="str">
        <f>IF($D$245="Y/T","Isi Sasaran",IF($E$245=0,0,IF(K246="Y",1,IF(K246="T",0,"Isi Dulu"))))</f>
        <v>Isi Sasaran</v>
      </c>
      <c r="M246" s="849"/>
      <c r="N246" s="852"/>
      <c r="O246" s="517"/>
      <c r="P246" s="517"/>
      <c r="Q246" s="517"/>
      <c r="R246" s="517"/>
    </row>
    <row r="247" spans="2:18" s="527" customFormat="1" ht="15.75">
      <c r="B247" s="837"/>
      <c r="C247" s="840"/>
      <c r="D247" s="858"/>
      <c r="E247" s="855"/>
      <c r="F247" s="549">
        <v>3</v>
      </c>
      <c r="G247" s="550"/>
      <c r="H247" s="598" t="str">
        <f t="shared" si="5"/>
        <v>Belum Diisi</v>
      </c>
      <c r="I247" s="592" t="s">
        <v>26</v>
      </c>
      <c r="J247" s="593" t="str">
        <f>IF($D$245="Y/T","Isi Sasaran",IF($E$245=0,0,IF(I247="Y",1,IF(I247="T",0,"Isi Dulu"))))</f>
        <v>Isi Sasaran</v>
      </c>
      <c r="K247" s="592" t="s">
        <v>26</v>
      </c>
      <c r="L247" s="593" t="str">
        <f>IF($D$245="Y/T","Isi Sasaran",IF($E$245=0,0,IF(K247="Y",1,IF(K247="T",0,"Isi Dulu"))))</f>
        <v>Isi Sasaran</v>
      </c>
      <c r="M247" s="849"/>
      <c r="N247" s="852"/>
      <c r="O247" s="517"/>
      <c r="P247" s="517"/>
      <c r="Q247" s="517"/>
      <c r="R247" s="517"/>
    </row>
    <row r="248" spans="2:18" s="527" customFormat="1" ht="15.75">
      <c r="B248" s="837"/>
      <c r="C248" s="840"/>
      <c r="D248" s="858"/>
      <c r="E248" s="855"/>
      <c r="F248" s="549">
        <v>4</v>
      </c>
      <c r="G248" s="550"/>
      <c r="H248" s="598" t="str">
        <f t="shared" si="5"/>
        <v>Belum Diisi</v>
      </c>
      <c r="I248" s="592" t="s">
        <v>26</v>
      </c>
      <c r="J248" s="593" t="str">
        <f>IF($D$245="Y/T","Isi Sasaran",IF($E$245=0,0,IF(I248="Y",1,IF(I248="T",0,"Isi Dulu"))))</f>
        <v>Isi Sasaran</v>
      </c>
      <c r="K248" s="592" t="s">
        <v>26</v>
      </c>
      <c r="L248" s="593" t="str">
        <f>IF($D$245="Y/T","Isi Sasaran",IF($E$245=0,0,IF(K248="Y",1,IF(K248="T",0,"Isi Dulu"))))</f>
        <v>Isi Sasaran</v>
      </c>
      <c r="M248" s="849"/>
      <c r="N248" s="852"/>
      <c r="O248" s="517"/>
      <c r="P248" s="517"/>
      <c r="Q248" s="517"/>
      <c r="R248" s="517"/>
    </row>
    <row r="249" spans="2:18" s="527" customFormat="1" ht="15.75">
      <c r="B249" s="838"/>
      <c r="C249" s="841"/>
      <c r="D249" s="859"/>
      <c r="E249" s="856"/>
      <c r="F249" s="569">
        <v>5</v>
      </c>
      <c r="G249" s="570"/>
      <c r="H249" s="599" t="str">
        <f t="shared" si="5"/>
        <v>Belum Diisi</v>
      </c>
      <c r="I249" s="595" t="s">
        <v>26</v>
      </c>
      <c r="J249" s="596" t="str">
        <f>IF($D$245="Y/T","Isi Sasaran",IF($E$245=0,0,IF(I249="Y",1,IF(I249="T",0,"Isi Dulu"))))</f>
        <v>Isi Sasaran</v>
      </c>
      <c r="K249" s="595" t="s">
        <v>26</v>
      </c>
      <c r="L249" s="596" t="str">
        <f>IF($D$245="Y/T","Isi Sasaran",IF($E$245=0,0,IF(K249="Y",1,IF(K249="T",0,"Isi Dulu"))))</f>
        <v>Isi Sasaran</v>
      </c>
      <c r="M249" s="850"/>
      <c r="N249" s="853"/>
      <c r="O249" s="517"/>
      <c r="P249" s="517"/>
      <c r="Q249" s="517"/>
      <c r="R249" s="517"/>
    </row>
    <row r="250" spans="2:18" s="527" customFormat="1" ht="15.75">
      <c r="B250" s="836">
        <v>9</v>
      </c>
      <c r="C250" s="839"/>
      <c r="D250" s="857" t="s">
        <v>26</v>
      </c>
      <c r="E250" s="854" t="str">
        <f>IF(D250="Y",1,IF(D250="T",0,IF(D250="Y/T","Belum diisi","Error")))</f>
        <v>Belum diisi</v>
      </c>
      <c r="F250" s="528">
        <v>1</v>
      </c>
      <c r="G250" s="529"/>
      <c r="H250" s="600" t="str">
        <f t="shared" si="5"/>
        <v>Belum Diisi</v>
      </c>
      <c r="I250" s="590" t="s">
        <v>26</v>
      </c>
      <c r="J250" s="591" t="str">
        <f>IF($D$250="Y/T","Isi Sasaran",IF($E$250=0,0,IF(I250="Y",1,IF(I250="T",0,"Isi Dulu"))))</f>
        <v>Isi Sasaran</v>
      </c>
      <c r="K250" s="590" t="s">
        <v>26</v>
      </c>
      <c r="L250" s="591" t="str">
        <f>IF($D$250="Y/T","Isi Sasaran",IF($E$250=0,0,IF(K250="Y",1,IF(K250="T",0,"Isi Dulu"))))</f>
        <v>Isi Sasaran</v>
      </c>
      <c r="M250" s="848" t="s">
        <v>26</v>
      </c>
      <c r="N250" s="851" t="str">
        <f>IF(M250="Y",1,IF(M250="T",0,IF(M250="Y/T","Belum diisi","Error")))</f>
        <v>Belum diisi</v>
      </c>
      <c r="O250" s="517"/>
      <c r="P250" s="517"/>
      <c r="Q250" s="517"/>
      <c r="R250" s="517"/>
    </row>
    <row r="251" spans="2:18" s="527" customFormat="1" ht="15.75">
      <c r="B251" s="837"/>
      <c r="C251" s="840"/>
      <c r="D251" s="858"/>
      <c r="E251" s="855"/>
      <c r="F251" s="549">
        <v>2</v>
      </c>
      <c r="G251" s="550"/>
      <c r="H251" s="598" t="str">
        <f t="shared" si="5"/>
        <v>Belum Diisi</v>
      </c>
      <c r="I251" s="592" t="s">
        <v>26</v>
      </c>
      <c r="J251" s="593" t="str">
        <f>IF($D$250="Y/T","Isi Sasaran",IF($E$250=0,0,IF(I251="Y",1,IF(I251="T",0,"Isi Dulu"))))</f>
        <v>Isi Sasaran</v>
      </c>
      <c r="K251" s="592" t="s">
        <v>26</v>
      </c>
      <c r="L251" s="593" t="str">
        <f>IF($D$250="Y/T","Isi Sasaran",IF($E$250=0,0,IF(K251="Y",1,IF(K251="T",0,"Isi Dulu"))))</f>
        <v>Isi Sasaran</v>
      </c>
      <c r="M251" s="849"/>
      <c r="N251" s="852"/>
      <c r="O251" s="517"/>
      <c r="P251" s="517"/>
      <c r="Q251" s="517"/>
      <c r="R251" s="517"/>
    </row>
    <row r="252" spans="2:18" s="527" customFormat="1" ht="15.75">
      <c r="B252" s="837"/>
      <c r="C252" s="840"/>
      <c r="D252" s="858"/>
      <c r="E252" s="855"/>
      <c r="F252" s="549">
        <v>3</v>
      </c>
      <c r="G252" s="550"/>
      <c r="H252" s="598" t="str">
        <f t="shared" si="5"/>
        <v>Belum Diisi</v>
      </c>
      <c r="I252" s="592" t="s">
        <v>26</v>
      </c>
      <c r="J252" s="593" t="str">
        <f>IF($D$250="Y/T","Isi Sasaran",IF($E$250=0,0,IF(I252="Y",1,IF(I252="T",0,"Isi Dulu"))))</f>
        <v>Isi Sasaran</v>
      </c>
      <c r="K252" s="592" t="s">
        <v>26</v>
      </c>
      <c r="L252" s="593" t="str">
        <f>IF($D$250="Y/T","Isi Sasaran",IF($E$250=0,0,IF(K252="Y",1,IF(K252="T",0,"Isi Dulu"))))</f>
        <v>Isi Sasaran</v>
      </c>
      <c r="M252" s="849"/>
      <c r="N252" s="852"/>
      <c r="O252" s="517"/>
      <c r="P252" s="517"/>
      <c r="Q252" s="517"/>
      <c r="R252" s="517"/>
    </row>
    <row r="253" spans="2:18" s="527" customFormat="1" ht="15.75">
      <c r="B253" s="837"/>
      <c r="C253" s="840"/>
      <c r="D253" s="858"/>
      <c r="E253" s="855"/>
      <c r="F253" s="549">
        <v>4</v>
      </c>
      <c r="G253" s="550"/>
      <c r="H253" s="598" t="str">
        <f t="shared" si="5"/>
        <v>Belum Diisi</v>
      </c>
      <c r="I253" s="592" t="s">
        <v>26</v>
      </c>
      <c r="J253" s="593" t="str">
        <f>IF($D$250="Y/T","Isi Sasaran",IF($E$250=0,0,IF(I253="Y",1,IF(I253="T",0,"Isi Dulu"))))</f>
        <v>Isi Sasaran</v>
      </c>
      <c r="K253" s="592" t="s">
        <v>26</v>
      </c>
      <c r="L253" s="593" t="str">
        <f>IF($D$250="Y/T","Isi Sasaran",IF($E$250=0,0,IF(K253="Y",1,IF(K253="T",0,"Isi Dulu"))))</f>
        <v>Isi Sasaran</v>
      </c>
      <c r="M253" s="849"/>
      <c r="N253" s="852"/>
      <c r="O253" s="517"/>
      <c r="P253" s="517"/>
      <c r="Q253" s="517"/>
      <c r="R253" s="517"/>
    </row>
    <row r="254" spans="2:18" s="527" customFormat="1" ht="15.75">
      <c r="B254" s="838"/>
      <c r="C254" s="841"/>
      <c r="D254" s="859"/>
      <c r="E254" s="856"/>
      <c r="F254" s="569">
        <v>5</v>
      </c>
      <c r="G254" s="570"/>
      <c r="H254" s="599" t="str">
        <f t="shared" si="5"/>
        <v>Belum Diisi</v>
      </c>
      <c r="I254" s="595" t="s">
        <v>26</v>
      </c>
      <c r="J254" s="596" t="str">
        <f>IF($D$250="Y/T","Isi Sasaran",IF($E$250=0,0,IF(I254="Y",1,IF(I254="T",0,"Isi Dulu"))))</f>
        <v>Isi Sasaran</v>
      </c>
      <c r="K254" s="595" t="s">
        <v>26</v>
      </c>
      <c r="L254" s="596" t="str">
        <f>IF($D$250="Y/T","Isi Sasaran",IF($E$250=0,0,IF(K254="Y",1,IF(K254="T",0,"Isi Dulu"))))</f>
        <v>Isi Sasaran</v>
      </c>
      <c r="M254" s="850"/>
      <c r="N254" s="853"/>
      <c r="O254" s="517"/>
      <c r="P254" s="517"/>
      <c r="Q254" s="517"/>
      <c r="R254" s="517"/>
    </row>
    <row r="255" spans="2:18" s="527" customFormat="1" ht="15.75">
      <c r="B255" s="836">
        <v>10</v>
      </c>
      <c r="C255" s="839"/>
      <c r="D255" s="857" t="s">
        <v>26</v>
      </c>
      <c r="E255" s="854" t="str">
        <f>IF(D255="Y",1,IF(D255="T",0,IF(D255="Y/T","Belum diisi","Error")))</f>
        <v>Belum diisi</v>
      </c>
      <c r="F255" s="528">
        <v>1</v>
      </c>
      <c r="G255" s="529"/>
      <c r="H255" s="600" t="str">
        <f t="shared" si="5"/>
        <v>Belum Diisi</v>
      </c>
      <c r="I255" s="590" t="s">
        <v>26</v>
      </c>
      <c r="J255" s="591" t="str">
        <f>IF($D$255="Y/T","Isi Sasaran",IF($E$255=0,0,IF(I255="Y",1,IF(I255="T",0,"Isi Dulu"))))</f>
        <v>Isi Sasaran</v>
      </c>
      <c r="K255" s="590" t="s">
        <v>26</v>
      </c>
      <c r="L255" s="591" t="str">
        <f>IF($D$255="Y/T","Isi Sasaran",IF($E$255=0,0,IF(K255="Y",1,IF(K255="T",0,"Isi Dulu"))))</f>
        <v>Isi Sasaran</v>
      </c>
      <c r="M255" s="848" t="s">
        <v>26</v>
      </c>
      <c r="N255" s="851" t="str">
        <f>IF(M255="Y",1,IF(M255="T",0,IF(M255="Y/T","Belum diisi","Error")))</f>
        <v>Belum diisi</v>
      </c>
      <c r="O255" s="517"/>
      <c r="P255" s="517"/>
      <c r="Q255" s="517"/>
      <c r="R255" s="517"/>
    </row>
    <row r="256" spans="2:18" s="527" customFormat="1" ht="15.75">
      <c r="B256" s="837"/>
      <c r="C256" s="840"/>
      <c r="D256" s="858"/>
      <c r="E256" s="855"/>
      <c r="F256" s="549">
        <v>2</v>
      </c>
      <c r="G256" s="550"/>
      <c r="H256" s="598" t="str">
        <f t="shared" si="5"/>
        <v>Belum Diisi</v>
      </c>
      <c r="I256" s="592" t="s">
        <v>26</v>
      </c>
      <c r="J256" s="593" t="str">
        <f>IF($D$255="Y/T","Isi Sasaran",IF($E$255=0,0,IF(I256="Y",1,IF(I256="T",0,"Isi Dulu"))))</f>
        <v>Isi Sasaran</v>
      </c>
      <c r="K256" s="592" t="s">
        <v>26</v>
      </c>
      <c r="L256" s="593" t="str">
        <f>IF($D$255="Y/T","Isi Sasaran",IF($E$255=0,0,IF(K256="Y",1,IF(K256="T",0,"Isi Dulu"))))</f>
        <v>Isi Sasaran</v>
      </c>
      <c r="M256" s="849"/>
      <c r="N256" s="852"/>
      <c r="O256" s="517"/>
      <c r="P256" s="517"/>
      <c r="Q256" s="517"/>
      <c r="R256" s="517"/>
    </row>
    <row r="257" spans="2:18" s="527" customFormat="1" ht="15.75">
      <c r="B257" s="837"/>
      <c r="C257" s="840"/>
      <c r="D257" s="858"/>
      <c r="E257" s="855"/>
      <c r="F257" s="549">
        <v>3</v>
      </c>
      <c r="G257" s="550"/>
      <c r="H257" s="598" t="str">
        <f t="shared" si="5"/>
        <v>Belum Diisi</v>
      </c>
      <c r="I257" s="592" t="s">
        <v>26</v>
      </c>
      <c r="J257" s="593" t="str">
        <f>IF($D$255="Y/T","Isi Sasaran",IF($E$255=0,0,IF(I257="Y",1,IF(I257="T",0,"Isi Dulu"))))</f>
        <v>Isi Sasaran</v>
      </c>
      <c r="K257" s="592" t="s">
        <v>26</v>
      </c>
      <c r="L257" s="593" t="str">
        <f>IF($D$255="Y/T","Isi Sasaran",IF($E$255=0,0,IF(K257="Y",1,IF(K257="T",0,"Isi Dulu"))))</f>
        <v>Isi Sasaran</v>
      </c>
      <c r="M257" s="849"/>
      <c r="N257" s="852"/>
      <c r="O257" s="517"/>
      <c r="P257" s="517"/>
      <c r="Q257" s="517"/>
      <c r="R257" s="517"/>
    </row>
    <row r="258" spans="2:18" s="527" customFormat="1" ht="15.75">
      <c r="B258" s="837"/>
      <c r="C258" s="840"/>
      <c r="D258" s="858"/>
      <c r="E258" s="855"/>
      <c r="F258" s="549">
        <v>4</v>
      </c>
      <c r="G258" s="550"/>
      <c r="H258" s="598" t="str">
        <f t="shared" si="5"/>
        <v>Belum Diisi</v>
      </c>
      <c r="I258" s="592" t="s">
        <v>26</v>
      </c>
      <c r="J258" s="593" t="str">
        <f>IF($D$255="Y/T","Isi Sasaran",IF($E$255=0,0,IF(I258="Y",1,IF(I258="T",0,"Isi Dulu"))))</f>
        <v>Isi Sasaran</v>
      </c>
      <c r="K258" s="592" t="s">
        <v>26</v>
      </c>
      <c r="L258" s="593" t="str">
        <f>IF($D$255="Y/T","Isi Sasaran",IF($E$255=0,0,IF(K258="Y",1,IF(K258="T",0,"Isi Dulu"))))</f>
        <v>Isi Sasaran</v>
      </c>
      <c r="M258" s="849"/>
      <c r="N258" s="852"/>
      <c r="O258" s="517"/>
      <c r="P258" s="517"/>
      <c r="Q258" s="517"/>
      <c r="R258" s="517"/>
    </row>
    <row r="259" spans="2:18" s="527" customFormat="1" ht="15.75">
      <c r="B259" s="838"/>
      <c r="C259" s="841"/>
      <c r="D259" s="859"/>
      <c r="E259" s="856"/>
      <c r="F259" s="569">
        <v>5</v>
      </c>
      <c r="G259" s="570"/>
      <c r="H259" s="599" t="str">
        <f t="shared" si="5"/>
        <v>Belum Diisi</v>
      </c>
      <c r="I259" s="595" t="s">
        <v>26</v>
      </c>
      <c r="J259" s="596" t="str">
        <f>IF($D$255="Y/T","Isi Sasaran",IF($E$255=0,0,IF(I259="Y",1,IF(I259="T",0,"Isi Dulu"))))</f>
        <v>Isi Sasaran</v>
      </c>
      <c r="K259" s="595" t="s">
        <v>26</v>
      </c>
      <c r="L259" s="596" t="str">
        <f>IF($D$255="Y/T","Isi Sasaran",IF($E$255=0,0,IF(K259="Y",1,IF(K259="T",0,"Isi Dulu"))))</f>
        <v>Isi Sasaran</v>
      </c>
      <c r="M259" s="850"/>
      <c r="N259" s="853"/>
      <c r="O259" s="517"/>
      <c r="P259" s="517"/>
      <c r="Q259" s="517"/>
      <c r="R259" s="517"/>
    </row>
    <row r="260" spans="2:18" s="527" customFormat="1" ht="15.75">
      <c r="B260" s="836">
        <v>11</v>
      </c>
      <c r="C260" s="839"/>
      <c r="D260" s="857" t="s">
        <v>26</v>
      </c>
      <c r="E260" s="854" t="str">
        <f>IF(D260="Y",1,IF(D260="T",0,IF(D260="Y/T","Belum diisi","Error")))</f>
        <v>Belum diisi</v>
      </c>
      <c r="F260" s="528">
        <v>1</v>
      </c>
      <c r="G260" s="529"/>
      <c r="H260" s="600" t="str">
        <f t="shared" si="5"/>
        <v>Belum Diisi</v>
      </c>
      <c r="I260" s="590" t="s">
        <v>26</v>
      </c>
      <c r="J260" s="591" t="str">
        <f>IF($D$260="Y/T","Isi Sasaran",IF($E$260=0,0,IF(I260="Y",1,IF(I260="T",0,"Isi Dulu"))))</f>
        <v>Isi Sasaran</v>
      </c>
      <c r="K260" s="590" t="s">
        <v>26</v>
      </c>
      <c r="L260" s="591" t="str">
        <f>IF($D$260="Y/T","Isi Sasaran",IF($E$260=0,0,IF(K260="Y",1,IF(K260="T",0,"Isi Dulu"))))</f>
        <v>Isi Sasaran</v>
      </c>
      <c r="M260" s="848" t="s">
        <v>26</v>
      </c>
      <c r="N260" s="851" t="str">
        <f>IF(M260="Y",1,IF(M260="T",0,IF(M260="Y/T","Belum diisi","Error")))</f>
        <v>Belum diisi</v>
      </c>
      <c r="O260" s="517"/>
      <c r="P260" s="517"/>
      <c r="Q260" s="517"/>
      <c r="R260" s="517"/>
    </row>
    <row r="261" spans="2:18" s="527" customFormat="1" ht="15.75">
      <c r="B261" s="837"/>
      <c r="C261" s="840"/>
      <c r="D261" s="858"/>
      <c r="E261" s="855"/>
      <c r="F261" s="549">
        <v>2</v>
      </c>
      <c r="G261" s="550"/>
      <c r="H261" s="598" t="str">
        <f t="shared" si="5"/>
        <v>Belum Diisi</v>
      </c>
      <c r="I261" s="592" t="s">
        <v>26</v>
      </c>
      <c r="J261" s="593" t="str">
        <f>IF($D$260="Y/T","Isi Sasaran",IF($E$260=0,0,IF(I261="Y",1,IF(I261="T",0,"Isi Dulu"))))</f>
        <v>Isi Sasaran</v>
      </c>
      <c r="K261" s="592" t="s">
        <v>26</v>
      </c>
      <c r="L261" s="593" t="str">
        <f>IF($D$260="Y/T","Isi Sasaran",IF($E$260=0,0,IF(K261="Y",1,IF(K261="T",0,"Isi Dulu"))))</f>
        <v>Isi Sasaran</v>
      </c>
      <c r="M261" s="849"/>
      <c r="N261" s="852"/>
      <c r="O261" s="517"/>
      <c r="P261" s="517"/>
      <c r="Q261" s="517"/>
      <c r="R261" s="517"/>
    </row>
    <row r="262" spans="2:18" s="527" customFormat="1" ht="15.75">
      <c r="B262" s="837"/>
      <c r="C262" s="840"/>
      <c r="D262" s="858"/>
      <c r="E262" s="855"/>
      <c r="F262" s="549">
        <v>3</v>
      </c>
      <c r="G262" s="550"/>
      <c r="H262" s="598" t="str">
        <f t="shared" si="5"/>
        <v>Belum Diisi</v>
      </c>
      <c r="I262" s="592" t="s">
        <v>26</v>
      </c>
      <c r="J262" s="593" t="str">
        <f>IF($D$260="Y/T","Isi Sasaran",IF($E$260=0,0,IF(I262="Y",1,IF(I262="T",0,"Isi Dulu"))))</f>
        <v>Isi Sasaran</v>
      </c>
      <c r="K262" s="592" t="s">
        <v>26</v>
      </c>
      <c r="L262" s="593" t="str">
        <f>IF($D$260="Y/T","Isi Sasaran",IF($E$260=0,0,IF(K262="Y",1,IF(K262="T",0,"Isi Dulu"))))</f>
        <v>Isi Sasaran</v>
      </c>
      <c r="M262" s="849"/>
      <c r="N262" s="852"/>
      <c r="O262" s="517"/>
      <c r="P262" s="517"/>
      <c r="Q262" s="517"/>
      <c r="R262" s="517"/>
    </row>
    <row r="263" spans="2:18" s="527" customFormat="1" ht="15.75">
      <c r="B263" s="837"/>
      <c r="C263" s="840"/>
      <c r="D263" s="858"/>
      <c r="E263" s="855"/>
      <c r="F263" s="549">
        <v>4</v>
      </c>
      <c r="G263" s="550"/>
      <c r="H263" s="598" t="str">
        <f t="shared" si="5"/>
        <v>Belum Diisi</v>
      </c>
      <c r="I263" s="592" t="s">
        <v>26</v>
      </c>
      <c r="J263" s="593" t="str">
        <f>IF($D$260="Y/T","Isi Sasaran",IF($E$260=0,0,IF(I263="Y",1,IF(I263="T",0,"Isi Dulu"))))</f>
        <v>Isi Sasaran</v>
      </c>
      <c r="K263" s="592" t="s">
        <v>26</v>
      </c>
      <c r="L263" s="593" t="str">
        <f>IF($D$260="Y/T","Isi Sasaran",IF($E$260=0,0,IF(K263="Y",1,IF(K263="T",0,"Isi Dulu"))))</f>
        <v>Isi Sasaran</v>
      </c>
      <c r="M263" s="849"/>
      <c r="N263" s="852"/>
      <c r="O263" s="517"/>
      <c r="P263" s="517"/>
      <c r="Q263" s="517"/>
      <c r="R263" s="517"/>
    </row>
    <row r="264" spans="2:18" s="527" customFormat="1" ht="15.75">
      <c r="B264" s="838"/>
      <c r="C264" s="841"/>
      <c r="D264" s="859"/>
      <c r="E264" s="856"/>
      <c r="F264" s="569">
        <v>5</v>
      </c>
      <c r="G264" s="570"/>
      <c r="H264" s="599" t="str">
        <f t="shared" si="5"/>
        <v>Belum Diisi</v>
      </c>
      <c r="I264" s="595" t="s">
        <v>26</v>
      </c>
      <c r="J264" s="596" t="str">
        <f>IF($D$260="Y/T","Isi Sasaran",IF($E$260=0,0,IF(I264="Y",1,IF(I264="T",0,"Isi Dulu"))))</f>
        <v>Isi Sasaran</v>
      </c>
      <c r="K264" s="595" t="s">
        <v>26</v>
      </c>
      <c r="L264" s="596" t="str">
        <f>IF($D$260="Y/T","Isi Sasaran",IF($E$260=0,0,IF(K264="Y",1,IF(K264="T",0,"Isi Dulu"))))</f>
        <v>Isi Sasaran</v>
      </c>
      <c r="M264" s="850"/>
      <c r="N264" s="853"/>
      <c r="O264" s="517"/>
      <c r="P264" s="517"/>
      <c r="Q264" s="517"/>
      <c r="R264" s="517"/>
    </row>
    <row r="265" spans="2:18" s="527" customFormat="1" ht="15.75">
      <c r="B265" s="836">
        <v>12</v>
      </c>
      <c r="C265" s="839"/>
      <c r="D265" s="857" t="s">
        <v>26</v>
      </c>
      <c r="E265" s="854" t="str">
        <f>IF(D265="Y",1,IF(D265="T",0,IF(D265="Y/T","Belum diisi","Error")))</f>
        <v>Belum diisi</v>
      </c>
      <c r="F265" s="528">
        <v>1</v>
      </c>
      <c r="G265" s="529"/>
      <c r="H265" s="600" t="str">
        <f t="shared" si="5"/>
        <v>Belum Diisi</v>
      </c>
      <c r="I265" s="590" t="s">
        <v>26</v>
      </c>
      <c r="J265" s="591" t="str">
        <f>IF($D$265="Y/T","Isi Sasaran",IF($E$265=0,0,IF(I265="Y",1,IF(I265="T",0,"Isi Dulu"))))</f>
        <v>Isi Sasaran</v>
      </c>
      <c r="K265" s="590" t="s">
        <v>26</v>
      </c>
      <c r="L265" s="591" t="str">
        <f>IF($D$265="Y/T","Isi Sasaran",IF($E$265=0,0,IF(K265="Y",1,IF(K265="T",0,"Isi Dulu"))))</f>
        <v>Isi Sasaran</v>
      </c>
      <c r="M265" s="848" t="s">
        <v>26</v>
      </c>
      <c r="N265" s="851" t="str">
        <f>IF(M265="Y",1,IF(M265="T",0,IF(M265="Y/T","Belum diisi","Error")))</f>
        <v>Belum diisi</v>
      </c>
      <c r="O265" s="517"/>
      <c r="P265" s="517"/>
      <c r="Q265" s="517"/>
      <c r="R265" s="517"/>
    </row>
    <row r="266" spans="2:18" s="527" customFormat="1" ht="15.75">
      <c r="B266" s="837"/>
      <c r="C266" s="840"/>
      <c r="D266" s="858"/>
      <c r="E266" s="855"/>
      <c r="F266" s="549">
        <v>2</v>
      </c>
      <c r="G266" s="550"/>
      <c r="H266" s="598" t="str">
        <f t="shared" si="5"/>
        <v>Belum Diisi</v>
      </c>
      <c r="I266" s="592" t="s">
        <v>26</v>
      </c>
      <c r="J266" s="593" t="str">
        <f>IF($D$265="Y/T","Isi Sasaran",IF($E$265=0,0,IF(I266="Y",1,IF(I266="T",0,"Isi Dulu"))))</f>
        <v>Isi Sasaran</v>
      </c>
      <c r="K266" s="592" t="s">
        <v>26</v>
      </c>
      <c r="L266" s="593" t="str">
        <f>IF($D$265="Y/T","Isi Sasaran",IF($E$265=0,0,IF(K266="Y",1,IF(K266="T",0,"Isi Dulu"))))</f>
        <v>Isi Sasaran</v>
      </c>
      <c r="M266" s="849"/>
      <c r="N266" s="852"/>
      <c r="O266" s="517"/>
      <c r="P266" s="517"/>
      <c r="Q266" s="517"/>
      <c r="R266" s="517"/>
    </row>
    <row r="267" spans="2:18" s="527" customFormat="1" ht="15.75">
      <c r="B267" s="837"/>
      <c r="C267" s="840"/>
      <c r="D267" s="858"/>
      <c r="E267" s="855"/>
      <c r="F267" s="549">
        <v>3</v>
      </c>
      <c r="G267" s="550"/>
      <c r="H267" s="598" t="str">
        <f t="shared" si="5"/>
        <v>Belum Diisi</v>
      </c>
      <c r="I267" s="592" t="s">
        <v>26</v>
      </c>
      <c r="J267" s="593" t="str">
        <f>IF($D$265="Y/T","Isi Sasaran",IF($E$265=0,0,IF(I267="Y",1,IF(I267="T",0,"Isi Dulu"))))</f>
        <v>Isi Sasaran</v>
      </c>
      <c r="K267" s="592" t="s">
        <v>26</v>
      </c>
      <c r="L267" s="593" t="str">
        <f>IF($D$265="Y/T","Isi Sasaran",IF($E$265=0,0,IF(K267="Y",1,IF(K267="T",0,"Isi Dulu"))))</f>
        <v>Isi Sasaran</v>
      </c>
      <c r="M267" s="849"/>
      <c r="N267" s="852"/>
      <c r="O267" s="517"/>
      <c r="P267" s="517"/>
      <c r="Q267" s="517"/>
      <c r="R267" s="517"/>
    </row>
    <row r="268" spans="2:18" s="527" customFormat="1" ht="15.75">
      <c r="B268" s="837"/>
      <c r="C268" s="840"/>
      <c r="D268" s="858"/>
      <c r="E268" s="855"/>
      <c r="F268" s="549">
        <v>4</v>
      </c>
      <c r="G268" s="550"/>
      <c r="H268" s="598" t="str">
        <f t="shared" si="5"/>
        <v>Belum Diisi</v>
      </c>
      <c r="I268" s="592" t="s">
        <v>26</v>
      </c>
      <c r="J268" s="593" t="str">
        <f>IF($D$265="Y/T","Isi Sasaran",IF($E$265=0,0,IF(I268="Y",1,IF(I268="T",0,"Isi Dulu"))))</f>
        <v>Isi Sasaran</v>
      </c>
      <c r="K268" s="592" t="s">
        <v>26</v>
      </c>
      <c r="L268" s="593" t="str">
        <f>IF($D$265="Y/T","Isi Sasaran",IF($E$265=0,0,IF(K268="Y",1,IF(K268="T",0,"Isi Dulu"))))</f>
        <v>Isi Sasaran</v>
      </c>
      <c r="M268" s="849"/>
      <c r="N268" s="852"/>
      <c r="O268" s="517"/>
      <c r="P268" s="517"/>
      <c r="Q268" s="517"/>
      <c r="R268" s="517"/>
    </row>
    <row r="269" spans="2:18" s="527" customFormat="1" ht="15.75">
      <c r="B269" s="838"/>
      <c r="C269" s="841"/>
      <c r="D269" s="859"/>
      <c r="E269" s="856"/>
      <c r="F269" s="569">
        <v>5</v>
      </c>
      <c r="G269" s="570"/>
      <c r="H269" s="599" t="str">
        <f t="shared" si="5"/>
        <v>Belum Diisi</v>
      </c>
      <c r="I269" s="595" t="s">
        <v>26</v>
      </c>
      <c r="J269" s="596" t="str">
        <f>IF($D$265="Y/T","Isi Sasaran",IF($E$265=0,0,IF(I269="Y",1,IF(I269="T",0,"Isi Dulu"))))</f>
        <v>Isi Sasaran</v>
      </c>
      <c r="K269" s="595" t="s">
        <v>26</v>
      </c>
      <c r="L269" s="596" t="str">
        <f>IF($D$265="Y/T","Isi Sasaran",IF($E$265=0,0,IF(K269="Y",1,IF(K269="T",0,"Isi Dulu"))))</f>
        <v>Isi Sasaran</v>
      </c>
      <c r="M269" s="850"/>
      <c r="N269" s="853"/>
      <c r="O269" s="517"/>
      <c r="P269" s="517"/>
      <c r="Q269" s="517"/>
      <c r="R269" s="517"/>
    </row>
    <row r="270" spans="2:18" s="527" customFormat="1" ht="15.75">
      <c r="B270" s="836">
        <v>13</v>
      </c>
      <c r="C270" s="839"/>
      <c r="D270" s="857" t="s">
        <v>26</v>
      </c>
      <c r="E270" s="854" t="str">
        <f>IF(D270="Y",1,IF(D270="T",0,IF(D270="Y/T","Belum diisi","Error")))</f>
        <v>Belum diisi</v>
      </c>
      <c r="F270" s="528">
        <v>1</v>
      </c>
      <c r="G270" s="529"/>
      <c r="H270" s="600" t="str">
        <f t="shared" si="5"/>
        <v>Belum Diisi</v>
      </c>
      <c r="I270" s="590" t="s">
        <v>26</v>
      </c>
      <c r="J270" s="591" t="str">
        <f>IF($D$270="Y/T","Isi Sasaran",IF($E$270=0,0,IF(I270="Y",1,IF(I270="T",0,"Isi Dulu"))))</f>
        <v>Isi Sasaran</v>
      </c>
      <c r="K270" s="590" t="s">
        <v>26</v>
      </c>
      <c r="L270" s="591" t="str">
        <f>IF($D$270="Y/T","Isi Sasaran",IF($E$270=0,0,IF(K270="Y",1,IF(K270="T",0,"Isi Dulu"))))</f>
        <v>Isi Sasaran</v>
      </c>
      <c r="M270" s="848" t="s">
        <v>26</v>
      </c>
      <c r="N270" s="851" t="str">
        <f>IF(M270="Y",1,IF(M270="T",0,IF(M270="Y/T","Belum diisi","Error")))</f>
        <v>Belum diisi</v>
      </c>
      <c r="O270" s="517"/>
      <c r="P270" s="517"/>
      <c r="Q270" s="517"/>
      <c r="R270" s="517"/>
    </row>
    <row r="271" spans="2:18" s="527" customFormat="1" ht="15.75">
      <c r="B271" s="837"/>
      <c r="C271" s="840"/>
      <c r="D271" s="858"/>
      <c r="E271" s="855"/>
      <c r="F271" s="549">
        <v>2</v>
      </c>
      <c r="G271" s="550"/>
      <c r="H271" s="598" t="str">
        <f t="shared" si="5"/>
        <v>Belum Diisi</v>
      </c>
      <c r="I271" s="592" t="s">
        <v>26</v>
      </c>
      <c r="J271" s="593" t="str">
        <f>IF($D$270="Y/T","Isi Sasaran",IF($E$270=0,0,IF(I271="Y",1,IF(I271="T",0,"Isi Dulu"))))</f>
        <v>Isi Sasaran</v>
      </c>
      <c r="K271" s="592" t="s">
        <v>26</v>
      </c>
      <c r="L271" s="593" t="str">
        <f>IF($D$270="Y/T","Isi Sasaran",IF($E$270=0,0,IF(K271="Y",1,IF(K271="T",0,"Isi Dulu"))))</f>
        <v>Isi Sasaran</v>
      </c>
      <c r="M271" s="849"/>
      <c r="N271" s="852"/>
      <c r="O271" s="517"/>
      <c r="P271" s="517"/>
      <c r="Q271" s="517"/>
      <c r="R271" s="517"/>
    </row>
    <row r="272" spans="2:18" s="527" customFormat="1" ht="15.75">
      <c r="B272" s="837"/>
      <c r="C272" s="840"/>
      <c r="D272" s="858"/>
      <c r="E272" s="855"/>
      <c r="F272" s="549">
        <v>3</v>
      </c>
      <c r="G272" s="550"/>
      <c r="H272" s="598" t="str">
        <f t="shared" si="5"/>
        <v>Belum Diisi</v>
      </c>
      <c r="I272" s="592" t="s">
        <v>26</v>
      </c>
      <c r="J272" s="593" t="str">
        <f>IF($D$270="Y/T","Isi Sasaran",IF($E$270=0,0,IF(I272="Y",1,IF(I272="T",0,"Isi Dulu"))))</f>
        <v>Isi Sasaran</v>
      </c>
      <c r="K272" s="592" t="s">
        <v>26</v>
      </c>
      <c r="L272" s="593" t="str">
        <f>IF($D$270="Y/T","Isi Sasaran",IF($E$270=0,0,IF(K272="Y",1,IF(K272="T",0,"Isi Dulu"))))</f>
        <v>Isi Sasaran</v>
      </c>
      <c r="M272" s="849"/>
      <c r="N272" s="852"/>
      <c r="O272" s="517"/>
      <c r="P272" s="517"/>
      <c r="Q272" s="517"/>
      <c r="R272" s="517"/>
    </row>
    <row r="273" spans="2:18" s="527" customFormat="1" ht="15.75">
      <c r="B273" s="837"/>
      <c r="C273" s="840"/>
      <c r="D273" s="858"/>
      <c r="E273" s="855"/>
      <c r="F273" s="549">
        <v>4</v>
      </c>
      <c r="G273" s="550"/>
      <c r="H273" s="598" t="str">
        <f t="shared" si="5"/>
        <v>Belum Diisi</v>
      </c>
      <c r="I273" s="592" t="s">
        <v>26</v>
      </c>
      <c r="J273" s="593" t="str">
        <f>IF($D$270="Y/T","Isi Sasaran",IF($E$270=0,0,IF(I273="Y",1,IF(I273="T",0,"Isi Dulu"))))</f>
        <v>Isi Sasaran</v>
      </c>
      <c r="K273" s="592" t="s">
        <v>26</v>
      </c>
      <c r="L273" s="593" t="str">
        <f>IF($D$270="Y/T","Isi Sasaran",IF($E$270=0,0,IF(K273="Y",1,IF(K273="T",0,"Isi Dulu"))))</f>
        <v>Isi Sasaran</v>
      </c>
      <c r="M273" s="849"/>
      <c r="N273" s="852"/>
      <c r="O273" s="517"/>
      <c r="P273" s="517"/>
      <c r="Q273" s="517"/>
      <c r="R273" s="517"/>
    </row>
    <row r="274" spans="2:18" s="527" customFormat="1" ht="15.75">
      <c r="B274" s="838"/>
      <c r="C274" s="841"/>
      <c r="D274" s="859"/>
      <c r="E274" s="856"/>
      <c r="F274" s="569">
        <v>5</v>
      </c>
      <c r="G274" s="570"/>
      <c r="H274" s="599" t="str">
        <f t="shared" si="5"/>
        <v>Belum Diisi</v>
      </c>
      <c r="I274" s="595" t="s">
        <v>26</v>
      </c>
      <c r="J274" s="596" t="str">
        <f>IF($D$270="Y/T","Isi Sasaran",IF($E$270=0,0,IF(I274="Y",1,IF(I274="T",0,"Isi Dulu"))))</f>
        <v>Isi Sasaran</v>
      </c>
      <c r="K274" s="595" t="s">
        <v>26</v>
      </c>
      <c r="L274" s="596" t="str">
        <f>IF($D$270="Y/T","Isi Sasaran",IF($E$270=0,0,IF(K274="Y",1,IF(K274="T",0,"Isi Dulu"))))</f>
        <v>Isi Sasaran</v>
      </c>
      <c r="M274" s="850"/>
      <c r="N274" s="853"/>
      <c r="O274" s="517"/>
      <c r="P274" s="517"/>
      <c r="Q274" s="517"/>
      <c r="R274" s="517"/>
    </row>
    <row r="275" spans="2:18" s="527" customFormat="1" ht="15.75">
      <c r="B275" s="836">
        <v>14</v>
      </c>
      <c r="C275" s="839"/>
      <c r="D275" s="857" t="s">
        <v>26</v>
      </c>
      <c r="E275" s="854" t="str">
        <f>IF(D275="Y",1,IF(D275="T",0,IF(D275="Y/T","Belum diisi","Error")))</f>
        <v>Belum diisi</v>
      </c>
      <c r="F275" s="528">
        <v>1</v>
      </c>
      <c r="G275" s="529"/>
      <c r="H275" s="600" t="str">
        <f t="shared" ref="H275:H309" si="6">IF(OR(J275="Isi Dulu",L275="Isi Dulu",J275="Isi Sasaran",L275="Isi Sasaran"),"Belum Diisi",IF(SUM(J275,L275)=2,1,IF(SUM(J275,L275)=1,0,IF(SUM(J275,L275)=0,0,"Error"))))</f>
        <v>Belum Diisi</v>
      </c>
      <c r="I275" s="590" t="s">
        <v>26</v>
      </c>
      <c r="J275" s="591" t="str">
        <f>IF($D$275="Y/T","Isi Sasaran",IF($E$275=0,0,IF(I275="Y",1,IF(I275="T",0,"Isi Dulu"))))</f>
        <v>Isi Sasaran</v>
      </c>
      <c r="K275" s="590" t="s">
        <v>26</v>
      </c>
      <c r="L275" s="591" t="str">
        <f>IF($D$275="Y/T","Isi Sasaran",IF($E$275=0,0,IF(K275="Y",1,IF(K275="T",0,"Isi Dulu"))))</f>
        <v>Isi Sasaran</v>
      </c>
      <c r="M275" s="848" t="s">
        <v>26</v>
      </c>
      <c r="N275" s="851" t="str">
        <f>IF(M275="Y",1,IF(M275="T",0,IF(M275="Y/T","Belum diisi","Error")))</f>
        <v>Belum diisi</v>
      </c>
      <c r="O275" s="517"/>
      <c r="P275" s="517"/>
      <c r="Q275" s="517"/>
      <c r="R275" s="517"/>
    </row>
    <row r="276" spans="2:18" s="527" customFormat="1" ht="15.75">
      <c r="B276" s="837"/>
      <c r="C276" s="840"/>
      <c r="D276" s="858"/>
      <c r="E276" s="855"/>
      <c r="F276" s="549">
        <v>2</v>
      </c>
      <c r="G276" s="550"/>
      <c r="H276" s="598" t="str">
        <f t="shared" si="6"/>
        <v>Belum Diisi</v>
      </c>
      <c r="I276" s="592" t="s">
        <v>26</v>
      </c>
      <c r="J276" s="593" t="str">
        <f>IF($D$275="Y/T","Isi Sasaran",IF($E$275=0,0,IF(I276="Y",1,IF(I276="T",0,"Isi Dulu"))))</f>
        <v>Isi Sasaran</v>
      </c>
      <c r="K276" s="592" t="s">
        <v>26</v>
      </c>
      <c r="L276" s="593" t="str">
        <f>IF($D$275="Y/T","Isi Sasaran",IF($E$275=0,0,IF(K276="Y",1,IF(K276="T",0,"Isi Dulu"))))</f>
        <v>Isi Sasaran</v>
      </c>
      <c r="M276" s="849"/>
      <c r="N276" s="852"/>
      <c r="O276" s="517"/>
      <c r="P276" s="517"/>
      <c r="Q276" s="517"/>
      <c r="R276" s="517"/>
    </row>
    <row r="277" spans="2:18" s="527" customFormat="1" ht="15.75">
      <c r="B277" s="837"/>
      <c r="C277" s="840"/>
      <c r="D277" s="858"/>
      <c r="E277" s="855"/>
      <c r="F277" s="549">
        <v>3</v>
      </c>
      <c r="G277" s="550"/>
      <c r="H277" s="598" t="str">
        <f t="shared" si="6"/>
        <v>Belum Diisi</v>
      </c>
      <c r="I277" s="592" t="s">
        <v>26</v>
      </c>
      <c r="J277" s="593" t="str">
        <f>IF($D$275="Y/T","Isi Sasaran",IF($E$275=0,0,IF(I277="Y",1,IF(I277="T",0,"Isi Dulu"))))</f>
        <v>Isi Sasaran</v>
      </c>
      <c r="K277" s="592" t="s">
        <v>26</v>
      </c>
      <c r="L277" s="593" t="str">
        <f>IF($D$275="Y/T","Isi Sasaran",IF($E$275=0,0,IF(K277="Y",1,IF(K277="T",0,"Isi Dulu"))))</f>
        <v>Isi Sasaran</v>
      </c>
      <c r="M277" s="849"/>
      <c r="N277" s="852"/>
      <c r="O277" s="517"/>
      <c r="P277" s="517"/>
      <c r="Q277" s="517"/>
      <c r="R277" s="517"/>
    </row>
    <row r="278" spans="2:18" s="527" customFormat="1" ht="15.75">
      <c r="B278" s="837"/>
      <c r="C278" s="840"/>
      <c r="D278" s="858"/>
      <c r="E278" s="855"/>
      <c r="F278" s="549">
        <v>4</v>
      </c>
      <c r="G278" s="550"/>
      <c r="H278" s="598" t="str">
        <f t="shared" si="6"/>
        <v>Belum Diisi</v>
      </c>
      <c r="I278" s="592" t="s">
        <v>26</v>
      </c>
      <c r="J278" s="593" t="str">
        <f>IF($D$275="Y/T","Isi Sasaran",IF($E$275=0,0,IF(I278="Y",1,IF(I278="T",0,"Isi Dulu"))))</f>
        <v>Isi Sasaran</v>
      </c>
      <c r="K278" s="592" t="s">
        <v>26</v>
      </c>
      <c r="L278" s="593" t="str">
        <f>IF($D$275="Y/T","Isi Sasaran",IF($E$275=0,0,IF(K278="Y",1,IF(K278="T",0,"Isi Dulu"))))</f>
        <v>Isi Sasaran</v>
      </c>
      <c r="M278" s="849"/>
      <c r="N278" s="852"/>
      <c r="O278" s="517"/>
      <c r="P278" s="517"/>
      <c r="Q278" s="517"/>
      <c r="R278" s="517"/>
    </row>
    <row r="279" spans="2:18" s="527" customFormat="1" ht="15.75">
      <c r="B279" s="838"/>
      <c r="C279" s="841"/>
      <c r="D279" s="859"/>
      <c r="E279" s="856"/>
      <c r="F279" s="569">
        <v>5</v>
      </c>
      <c r="G279" s="570"/>
      <c r="H279" s="599" t="str">
        <f t="shared" si="6"/>
        <v>Belum Diisi</v>
      </c>
      <c r="I279" s="595" t="s">
        <v>26</v>
      </c>
      <c r="J279" s="596" t="str">
        <f>IF($D$275="Y/T","Isi Sasaran",IF($E$275=0,0,IF(I279="Y",1,IF(I279="T",0,"Isi Dulu"))))</f>
        <v>Isi Sasaran</v>
      </c>
      <c r="K279" s="595" t="s">
        <v>26</v>
      </c>
      <c r="L279" s="596" t="str">
        <f>IF($D$275="Y/T","Isi Sasaran",IF($E$275=0,0,IF(K279="Y",1,IF(K279="T",0,"Isi Dulu"))))</f>
        <v>Isi Sasaran</v>
      </c>
      <c r="M279" s="850"/>
      <c r="N279" s="853"/>
      <c r="O279" s="517"/>
      <c r="P279" s="517"/>
      <c r="Q279" s="517"/>
      <c r="R279" s="517"/>
    </row>
    <row r="280" spans="2:18" s="527" customFormat="1" ht="15.75">
      <c r="B280" s="836">
        <v>15</v>
      </c>
      <c r="C280" s="839"/>
      <c r="D280" s="857" t="s">
        <v>26</v>
      </c>
      <c r="E280" s="854" t="str">
        <f>IF(D280="Y",1,IF(D280="T",0,IF(D280="Y/T","Belum diisi","Error")))</f>
        <v>Belum diisi</v>
      </c>
      <c r="F280" s="528">
        <v>1</v>
      </c>
      <c r="G280" s="529"/>
      <c r="H280" s="600" t="str">
        <f t="shared" si="6"/>
        <v>Belum Diisi</v>
      </c>
      <c r="I280" s="590" t="s">
        <v>26</v>
      </c>
      <c r="J280" s="591" t="str">
        <f>IF($D$280="Y/T","Isi Sasaran",IF($E$280=0,0,IF(I280="Y",1,IF(I280="T",0,"Isi Dulu"))))</f>
        <v>Isi Sasaran</v>
      </c>
      <c r="K280" s="590" t="s">
        <v>26</v>
      </c>
      <c r="L280" s="591" t="str">
        <f>IF($D$280="Y/T","Isi Sasaran",IF($E$280=0,0,IF(K280="Y",1,IF(K280="T",0,"Isi Dulu"))))</f>
        <v>Isi Sasaran</v>
      </c>
      <c r="M280" s="848" t="s">
        <v>26</v>
      </c>
      <c r="N280" s="851" t="str">
        <f>IF(M280="Y",1,IF(M280="T",0,IF(M280="Y/T","Belum diisi","Error")))</f>
        <v>Belum diisi</v>
      </c>
      <c r="O280" s="517"/>
      <c r="P280" s="517"/>
      <c r="Q280" s="517"/>
      <c r="R280" s="517"/>
    </row>
    <row r="281" spans="2:18" s="527" customFormat="1" ht="15.75">
      <c r="B281" s="837"/>
      <c r="C281" s="840"/>
      <c r="D281" s="858"/>
      <c r="E281" s="855"/>
      <c r="F281" s="549">
        <v>2</v>
      </c>
      <c r="G281" s="550"/>
      <c r="H281" s="598" t="str">
        <f t="shared" si="6"/>
        <v>Belum Diisi</v>
      </c>
      <c r="I281" s="592" t="s">
        <v>26</v>
      </c>
      <c r="J281" s="593" t="str">
        <f>IF($D$280="Y/T","Isi Sasaran",IF($E$280=0,0,IF(I281="Y",1,IF(I281="T",0,"Isi Dulu"))))</f>
        <v>Isi Sasaran</v>
      </c>
      <c r="K281" s="592" t="s">
        <v>26</v>
      </c>
      <c r="L281" s="593" t="str">
        <f>IF($D$280="Y/T","Isi Sasaran",IF($E$280=0,0,IF(K281="Y",1,IF(K281="T",0,"Isi Dulu"))))</f>
        <v>Isi Sasaran</v>
      </c>
      <c r="M281" s="849"/>
      <c r="N281" s="852"/>
      <c r="O281" s="517"/>
      <c r="P281" s="517"/>
      <c r="Q281" s="517"/>
      <c r="R281" s="517"/>
    </row>
    <row r="282" spans="2:18" s="527" customFormat="1" ht="15.75">
      <c r="B282" s="837"/>
      <c r="C282" s="840"/>
      <c r="D282" s="858"/>
      <c r="E282" s="855"/>
      <c r="F282" s="549">
        <v>3</v>
      </c>
      <c r="G282" s="550"/>
      <c r="H282" s="598" t="str">
        <f t="shared" si="6"/>
        <v>Belum Diisi</v>
      </c>
      <c r="I282" s="592" t="s">
        <v>26</v>
      </c>
      <c r="J282" s="593" t="str">
        <f>IF($D$280="Y/T","Isi Sasaran",IF($E$280=0,0,IF(I282="Y",1,IF(I282="T",0,"Isi Dulu"))))</f>
        <v>Isi Sasaran</v>
      </c>
      <c r="K282" s="592" t="s">
        <v>26</v>
      </c>
      <c r="L282" s="593" t="str">
        <f>IF($D$280="Y/T","Isi Sasaran",IF($E$280=0,0,IF(K282="Y",1,IF(K282="T",0,"Isi Dulu"))))</f>
        <v>Isi Sasaran</v>
      </c>
      <c r="M282" s="849"/>
      <c r="N282" s="852"/>
      <c r="O282" s="517"/>
      <c r="P282" s="517"/>
      <c r="Q282" s="517"/>
      <c r="R282" s="517"/>
    </row>
    <row r="283" spans="2:18" s="527" customFormat="1" ht="15.75">
      <c r="B283" s="837"/>
      <c r="C283" s="840"/>
      <c r="D283" s="858"/>
      <c r="E283" s="855"/>
      <c r="F283" s="549">
        <v>4</v>
      </c>
      <c r="G283" s="550"/>
      <c r="H283" s="598" t="str">
        <f t="shared" si="6"/>
        <v>Belum Diisi</v>
      </c>
      <c r="I283" s="592" t="s">
        <v>26</v>
      </c>
      <c r="J283" s="593" t="str">
        <f>IF($D$280="Y/T","Isi Sasaran",IF($E$280=0,0,IF(I283="Y",1,IF(I283="T",0,"Isi Dulu"))))</f>
        <v>Isi Sasaran</v>
      </c>
      <c r="K283" s="592" t="s">
        <v>26</v>
      </c>
      <c r="L283" s="593" t="str">
        <f>IF($D$280="Y/T","Isi Sasaran",IF($E$280=0,0,IF(K283="Y",1,IF(K283="T",0,"Isi Dulu"))))</f>
        <v>Isi Sasaran</v>
      </c>
      <c r="M283" s="849"/>
      <c r="N283" s="852"/>
      <c r="O283" s="517"/>
      <c r="P283" s="517"/>
      <c r="Q283" s="517"/>
      <c r="R283" s="517"/>
    </row>
    <row r="284" spans="2:18" s="527" customFormat="1" ht="15.75">
      <c r="B284" s="838"/>
      <c r="C284" s="841"/>
      <c r="D284" s="859"/>
      <c r="E284" s="856"/>
      <c r="F284" s="569">
        <v>5</v>
      </c>
      <c r="G284" s="570"/>
      <c r="H284" s="599" t="str">
        <f t="shared" si="6"/>
        <v>Belum Diisi</v>
      </c>
      <c r="I284" s="595" t="s">
        <v>26</v>
      </c>
      <c r="J284" s="596" t="str">
        <f>IF($D$280="Y/T","Isi Sasaran",IF($E$280=0,0,IF(I284="Y",1,IF(I284="T",0,"Isi Dulu"))))</f>
        <v>Isi Sasaran</v>
      </c>
      <c r="K284" s="595" t="s">
        <v>26</v>
      </c>
      <c r="L284" s="596" t="str">
        <f>IF($D$280="Y/T","Isi Sasaran",IF($E$280=0,0,IF(K284="Y",1,IF(K284="T",0,"Isi Dulu"))))</f>
        <v>Isi Sasaran</v>
      </c>
      <c r="M284" s="850"/>
      <c r="N284" s="853"/>
      <c r="O284" s="517"/>
      <c r="P284" s="517"/>
      <c r="Q284" s="517"/>
      <c r="R284" s="517"/>
    </row>
    <row r="285" spans="2:18" s="527" customFormat="1" ht="15.75">
      <c r="B285" s="836">
        <v>16</v>
      </c>
      <c r="C285" s="839"/>
      <c r="D285" s="857" t="s">
        <v>26</v>
      </c>
      <c r="E285" s="854" t="str">
        <f>IF(D285="Y",1,IF(D285="T",0,IF(D285="Y/T","Belum diisi","Error")))</f>
        <v>Belum diisi</v>
      </c>
      <c r="F285" s="528">
        <v>1</v>
      </c>
      <c r="G285" s="529"/>
      <c r="H285" s="600" t="str">
        <f t="shared" si="6"/>
        <v>Belum Diisi</v>
      </c>
      <c r="I285" s="590" t="s">
        <v>26</v>
      </c>
      <c r="J285" s="591" t="str">
        <f>IF($D$285="Y/T","Isi Sasaran",IF($E$285=0,0,IF(I285="Y",1,IF(I285="T",0,"Isi Dulu"))))</f>
        <v>Isi Sasaran</v>
      </c>
      <c r="K285" s="590" t="s">
        <v>26</v>
      </c>
      <c r="L285" s="591" t="str">
        <f>IF($D$285="Y/T","Isi Sasaran",IF($E$285=0,0,IF(K285="Y",1,IF(K285="T",0,"Isi Dulu"))))</f>
        <v>Isi Sasaran</v>
      </c>
      <c r="M285" s="848" t="s">
        <v>26</v>
      </c>
      <c r="N285" s="851" t="str">
        <f>IF(M285="Y",1,IF(M285="T",0,IF(M285="Y/T","Belum diisi","Error")))</f>
        <v>Belum diisi</v>
      </c>
      <c r="O285" s="517"/>
      <c r="P285" s="517"/>
      <c r="Q285" s="517"/>
      <c r="R285" s="517"/>
    </row>
    <row r="286" spans="2:18" s="527" customFormat="1" ht="15.75">
      <c r="B286" s="837"/>
      <c r="C286" s="840"/>
      <c r="D286" s="858"/>
      <c r="E286" s="855"/>
      <c r="F286" s="549">
        <v>2</v>
      </c>
      <c r="G286" s="550"/>
      <c r="H286" s="598" t="str">
        <f t="shared" si="6"/>
        <v>Belum Diisi</v>
      </c>
      <c r="I286" s="592" t="s">
        <v>26</v>
      </c>
      <c r="J286" s="593" t="str">
        <f>IF($D$285="Y/T","Isi Sasaran",IF($E$285=0,0,IF(I286="Y",1,IF(I286="T",0,"Isi Dulu"))))</f>
        <v>Isi Sasaran</v>
      </c>
      <c r="K286" s="592" t="s">
        <v>26</v>
      </c>
      <c r="L286" s="593" t="str">
        <f>IF($D$285="Y/T","Isi Sasaran",IF($E$285=0,0,IF(K286="Y",1,IF(K286="T",0,"Isi Dulu"))))</f>
        <v>Isi Sasaran</v>
      </c>
      <c r="M286" s="849"/>
      <c r="N286" s="852"/>
      <c r="O286" s="517"/>
      <c r="P286" s="517"/>
      <c r="Q286" s="517"/>
      <c r="R286" s="517"/>
    </row>
    <row r="287" spans="2:18" s="527" customFormat="1" ht="15.75">
      <c r="B287" s="837"/>
      <c r="C287" s="840"/>
      <c r="D287" s="858"/>
      <c r="E287" s="855"/>
      <c r="F287" s="549">
        <v>3</v>
      </c>
      <c r="G287" s="550"/>
      <c r="H287" s="598" t="str">
        <f t="shared" si="6"/>
        <v>Belum Diisi</v>
      </c>
      <c r="I287" s="592" t="s">
        <v>26</v>
      </c>
      <c r="J287" s="593" t="str">
        <f>IF($D$285="Y/T","Isi Sasaran",IF($E$285=0,0,IF(I287="Y",1,IF(I287="T",0,"Isi Dulu"))))</f>
        <v>Isi Sasaran</v>
      </c>
      <c r="K287" s="592" t="s">
        <v>26</v>
      </c>
      <c r="L287" s="593" t="str">
        <f>IF($D$285="Y/T","Isi Sasaran",IF($E$285=0,0,IF(K287="Y",1,IF(K287="T",0,"Isi Dulu"))))</f>
        <v>Isi Sasaran</v>
      </c>
      <c r="M287" s="849"/>
      <c r="N287" s="852"/>
      <c r="O287" s="517"/>
      <c r="P287" s="517"/>
      <c r="Q287" s="517"/>
      <c r="R287" s="517"/>
    </row>
    <row r="288" spans="2:18" s="527" customFormat="1" ht="15.75">
      <c r="B288" s="837"/>
      <c r="C288" s="840"/>
      <c r="D288" s="858"/>
      <c r="E288" s="855"/>
      <c r="F288" s="549">
        <v>4</v>
      </c>
      <c r="G288" s="550"/>
      <c r="H288" s="598" t="str">
        <f t="shared" si="6"/>
        <v>Belum Diisi</v>
      </c>
      <c r="I288" s="592" t="s">
        <v>26</v>
      </c>
      <c r="J288" s="593" t="str">
        <f>IF($D$285="Y/T","Isi Sasaran",IF($E$285=0,0,IF(I288="Y",1,IF(I288="T",0,"Isi Dulu"))))</f>
        <v>Isi Sasaran</v>
      </c>
      <c r="K288" s="592" t="s">
        <v>26</v>
      </c>
      <c r="L288" s="593" t="str">
        <f>IF($D$285="Y/T","Isi Sasaran",IF($E$285=0,0,IF(K288="Y",1,IF(K288="T",0,"Isi Dulu"))))</f>
        <v>Isi Sasaran</v>
      </c>
      <c r="M288" s="849"/>
      <c r="N288" s="852"/>
      <c r="O288" s="517"/>
      <c r="P288" s="517"/>
      <c r="Q288" s="517"/>
      <c r="R288" s="517"/>
    </row>
    <row r="289" spans="2:18" s="527" customFormat="1" ht="15.75">
      <c r="B289" s="838"/>
      <c r="C289" s="841"/>
      <c r="D289" s="859"/>
      <c r="E289" s="856"/>
      <c r="F289" s="569">
        <v>5</v>
      </c>
      <c r="G289" s="570"/>
      <c r="H289" s="599" t="str">
        <f t="shared" si="6"/>
        <v>Belum Diisi</v>
      </c>
      <c r="I289" s="595" t="s">
        <v>26</v>
      </c>
      <c r="J289" s="596" t="str">
        <f>IF($D$285="Y/T","Isi Sasaran",IF($E$285=0,0,IF(I289="Y",1,IF(I289="T",0,"Isi Dulu"))))</f>
        <v>Isi Sasaran</v>
      </c>
      <c r="K289" s="595" t="s">
        <v>26</v>
      </c>
      <c r="L289" s="596" t="str">
        <f>IF($D$285="Y/T","Isi Sasaran",IF($E$285=0,0,IF(K289="Y",1,IF(K289="T",0,"Isi Dulu"))))</f>
        <v>Isi Sasaran</v>
      </c>
      <c r="M289" s="850"/>
      <c r="N289" s="853"/>
      <c r="O289" s="517"/>
      <c r="P289" s="517"/>
      <c r="Q289" s="517"/>
      <c r="R289" s="517"/>
    </row>
    <row r="290" spans="2:18" s="527" customFormat="1" ht="15.75">
      <c r="B290" s="836">
        <v>17</v>
      </c>
      <c r="C290" s="839"/>
      <c r="D290" s="857" t="s">
        <v>26</v>
      </c>
      <c r="E290" s="854" t="str">
        <f>IF(D290="Y",1,IF(D290="T",0,IF(D290="Y/T","Belum diisi","Error")))</f>
        <v>Belum diisi</v>
      </c>
      <c r="F290" s="528">
        <v>1</v>
      </c>
      <c r="G290" s="529"/>
      <c r="H290" s="600" t="str">
        <f t="shared" si="6"/>
        <v>Belum Diisi</v>
      </c>
      <c r="I290" s="590" t="s">
        <v>26</v>
      </c>
      <c r="J290" s="591" t="str">
        <f>IF($D$290="Y/T","Isi Sasaran",IF($E$290=0,0,IF(I290="Y",1,IF(I290="T",0,"Isi Dulu"))))</f>
        <v>Isi Sasaran</v>
      </c>
      <c r="K290" s="590" t="s">
        <v>26</v>
      </c>
      <c r="L290" s="591" t="str">
        <f>IF($D$290="Y/T","Isi Sasaran",IF($E$290=0,0,IF(K290="Y",1,IF(K290="T",0,"Isi Dulu"))))</f>
        <v>Isi Sasaran</v>
      </c>
      <c r="M290" s="848" t="s">
        <v>26</v>
      </c>
      <c r="N290" s="851" t="str">
        <f>IF(M290="Y",1,IF(M290="T",0,IF(M290="Y/T","Belum diisi","Error")))</f>
        <v>Belum diisi</v>
      </c>
      <c r="O290" s="517"/>
      <c r="P290" s="517"/>
      <c r="Q290" s="517"/>
      <c r="R290" s="517"/>
    </row>
    <row r="291" spans="2:18" s="527" customFormat="1" ht="15.75">
      <c r="B291" s="837"/>
      <c r="C291" s="840"/>
      <c r="D291" s="858"/>
      <c r="E291" s="855"/>
      <c r="F291" s="549">
        <v>2</v>
      </c>
      <c r="G291" s="550"/>
      <c r="H291" s="598" t="str">
        <f t="shared" si="6"/>
        <v>Belum Diisi</v>
      </c>
      <c r="I291" s="592" t="s">
        <v>26</v>
      </c>
      <c r="J291" s="593" t="str">
        <f>IF($D$290="Y/T","Isi Sasaran",IF($E$290=0,0,IF(I291="Y",1,IF(I291="T",0,"Isi Dulu"))))</f>
        <v>Isi Sasaran</v>
      </c>
      <c r="K291" s="592" t="s">
        <v>26</v>
      </c>
      <c r="L291" s="593" t="str">
        <f>IF($D$290="Y/T","Isi Sasaran",IF($E$290=0,0,IF(K291="Y",1,IF(K291="T",0,"Isi Dulu"))))</f>
        <v>Isi Sasaran</v>
      </c>
      <c r="M291" s="849"/>
      <c r="N291" s="852"/>
      <c r="O291" s="517"/>
      <c r="P291" s="517"/>
      <c r="Q291" s="517"/>
      <c r="R291" s="517"/>
    </row>
    <row r="292" spans="2:18" s="527" customFormat="1" ht="15.75">
      <c r="B292" s="837"/>
      <c r="C292" s="840"/>
      <c r="D292" s="858"/>
      <c r="E292" s="855"/>
      <c r="F292" s="549">
        <v>3</v>
      </c>
      <c r="G292" s="550"/>
      <c r="H292" s="598" t="str">
        <f t="shared" si="6"/>
        <v>Belum Diisi</v>
      </c>
      <c r="I292" s="592" t="s">
        <v>26</v>
      </c>
      <c r="J292" s="593" t="str">
        <f>IF($D$290="Y/T","Isi Sasaran",IF($E$290=0,0,IF(I292="Y",1,IF(I292="T",0,"Isi Dulu"))))</f>
        <v>Isi Sasaran</v>
      </c>
      <c r="K292" s="592" t="s">
        <v>26</v>
      </c>
      <c r="L292" s="593" t="str">
        <f>IF($D$290="Y/T","Isi Sasaran",IF($E$290=0,0,IF(K292="Y",1,IF(K292="T",0,"Isi Dulu"))))</f>
        <v>Isi Sasaran</v>
      </c>
      <c r="M292" s="849"/>
      <c r="N292" s="852"/>
      <c r="O292" s="517"/>
      <c r="P292" s="517"/>
      <c r="Q292" s="517"/>
      <c r="R292" s="517"/>
    </row>
    <row r="293" spans="2:18" s="527" customFormat="1" ht="15.75">
      <c r="B293" s="837"/>
      <c r="C293" s="840"/>
      <c r="D293" s="858"/>
      <c r="E293" s="855"/>
      <c r="F293" s="549">
        <v>4</v>
      </c>
      <c r="G293" s="550"/>
      <c r="H293" s="598" t="str">
        <f t="shared" si="6"/>
        <v>Belum Diisi</v>
      </c>
      <c r="I293" s="592" t="s">
        <v>26</v>
      </c>
      <c r="J293" s="593" t="str">
        <f>IF($D$290="Y/T","Isi Sasaran",IF($E$290=0,0,IF(I293="Y",1,IF(I293="T",0,"Isi Dulu"))))</f>
        <v>Isi Sasaran</v>
      </c>
      <c r="K293" s="592" t="s">
        <v>26</v>
      </c>
      <c r="L293" s="593" t="str">
        <f>IF($D$290="Y/T","Isi Sasaran",IF($E$290=0,0,IF(K293="Y",1,IF(K293="T",0,"Isi Dulu"))))</f>
        <v>Isi Sasaran</v>
      </c>
      <c r="M293" s="849"/>
      <c r="N293" s="852"/>
      <c r="O293" s="517"/>
      <c r="P293" s="517"/>
      <c r="Q293" s="517"/>
      <c r="R293" s="517"/>
    </row>
    <row r="294" spans="2:18" s="527" customFormat="1" ht="15.75">
      <c r="B294" s="838"/>
      <c r="C294" s="841"/>
      <c r="D294" s="859"/>
      <c r="E294" s="856"/>
      <c r="F294" s="569">
        <v>5</v>
      </c>
      <c r="G294" s="570"/>
      <c r="H294" s="599" t="str">
        <f t="shared" si="6"/>
        <v>Belum Diisi</v>
      </c>
      <c r="I294" s="595" t="s">
        <v>26</v>
      </c>
      <c r="J294" s="596" t="str">
        <f>IF($D$290="Y/T","Isi Sasaran",IF($E$290=0,0,IF(I294="Y",1,IF(I294="T",0,"Isi Dulu"))))</f>
        <v>Isi Sasaran</v>
      </c>
      <c r="K294" s="595" t="s">
        <v>26</v>
      </c>
      <c r="L294" s="596" t="str">
        <f>IF($D$290="Y/T","Isi Sasaran",IF($E$290=0,0,IF(K294="Y",1,IF(K294="T",0,"Isi Dulu"))))</f>
        <v>Isi Sasaran</v>
      </c>
      <c r="M294" s="850"/>
      <c r="N294" s="853"/>
      <c r="O294" s="517"/>
      <c r="P294" s="517"/>
      <c r="Q294" s="517"/>
      <c r="R294" s="517"/>
    </row>
    <row r="295" spans="2:18" s="527" customFormat="1" ht="15.75">
      <c r="B295" s="836">
        <v>18</v>
      </c>
      <c r="C295" s="839"/>
      <c r="D295" s="857" t="s">
        <v>26</v>
      </c>
      <c r="E295" s="854" t="str">
        <f>IF(D295="Y",1,IF(D295="T",0,IF(D295="Y/T","Belum diisi","Error")))</f>
        <v>Belum diisi</v>
      </c>
      <c r="F295" s="528">
        <v>1</v>
      </c>
      <c r="G295" s="529"/>
      <c r="H295" s="600" t="str">
        <f t="shared" si="6"/>
        <v>Belum Diisi</v>
      </c>
      <c r="I295" s="590" t="s">
        <v>26</v>
      </c>
      <c r="J295" s="591" t="str">
        <f>IF($D$295="Y/T","Isi Sasaran",IF($E$295=0,0,IF(I295="Y",1,IF(I295="T",0,"Isi Dulu"))))</f>
        <v>Isi Sasaran</v>
      </c>
      <c r="K295" s="590" t="s">
        <v>26</v>
      </c>
      <c r="L295" s="591" t="str">
        <f>IF($D$295="Y/T","Isi Sasaran",IF($E$295=0,0,IF(K295="Y",1,IF(K295="T",0,"Isi Dulu"))))</f>
        <v>Isi Sasaran</v>
      </c>
      <c r="M295" s="848" t="s">
        <v>26</v>
      </c>
      <c r="N295" s="851" t="str">
        <f>IF(M295="Y",1,IF(M295="T",0,IF(M295="Y/T","Belum diisi","Error")))</f>
        <v>Belum diisi</v>
      </c>
      <c r="O295" s="517"/>
      <c r="P295" s="517"/>
      <c r="Q295" s="517"/>
      <c r="R295" s="517"/>
    </row>
    <row r="296" spans="2:18" s="527" customFormat="1" ht="15.75">
      <c r="B296" s="837"/>
      <c r="C296" s="840"/>
      <c r="D296" s="858"/>
      <c r="E296" s="855"/>
      <c r="F296" s="549">
        <v>2</v>
      </c>
      <c r="G296" s="550"/>
      <c r="H296" s="598" t="str">
        <f t="shared" si="6"/>
        <v>Belum Diisi</v>
      </c>
      <c r="I296" s="592" t="s">
        <v>26</v>
      </c>
      <c r="J296" s="593" t="str">
        <f>IF($D$295="Y/T","Isi Sasaran",IF($E$295=0,0,IF(I296="Y",1,IF(I296="T",0,"Isi Dulu"))))</f>
        <v>Isi Sasaran</v>
      </c>
      <c r="K296" s="592" t="s">
        <v>26</v>
      </c>
      <c r="L296" s="593" t="str">
        <f>IF($D$295="Y/T","Isi Sasaran",IF($E$295=0,0,IF(K296="Y",1,IF(K296="T",0,"Isi Dulu"))))</f>
        <v>Isi Sasaran</v>
      </c>
      <c r="M296" s="849"/>
      <c r="N296" s="852"/>
      <c r="O296" s="517"/>
      <c r="P296" s="517"/>
      <c r="Q296" s="517"/>
      <c r="R296" s="517"/>
    </row>
    <row r="297" spans="2:18" s="527" customFormat="1" ht="15.75">
      <c r="B297" s="837"/>
      <c r="C297" s="840"/>
      <c r="D297" s="858"/>
      <c r="E297" s="855"/>
      <c r="F297" s="549">
        <v>3</v>
      </c>
      <c r="G297" s="550"/>
      <c r="H297" s="598" t="str">
        <f t="shared" si="6"/>
        <v>Belum Diisi</v>
      </c>
      <c r="I297" s="592" t="s">
        <v>26</v>
      </c>
      <c r="J297" s="593" t="str">
        <f>IF($D$295="Y/T","Isi Sasaran",IF($E$295=0,0,IF(I297="Y",1,IF(I297="T",0,"Isi Dulu"))))</f>
        <v>Isi Sasaran</v>
      </c>
      <c r="K297" s="592" t="s">
        <v>26</v>
      </c>
      <c r="L297" s="593" t="str">
        <f>IF($D$295="Y/T","Isi Sasaran",IF($E$295=0,0,IF(K297="Y",1,IF(K297="T",0,"Isi Dulu"))))</f>
        <v>Isi Sasaran</v>
      </c>
      <c r="M297" s="849"/>
      <c r="N297" s="852"/>
      <c r="O297" s="517"/>
      <c r="P297" s="517"/>
      <c r="Q297" s="517"/>
      <c r="R297" s="517"/>
    </row>
    <row r="298" spans="2:18" s="527" customFormat="1" ht="15.75">
      <c r="B298" s="837"/>
      <c r="C298" s="840"/>
      <c r="D298" s="858"/>
      <c r="E298" s="855"/>
      <c r="F298" s="549">
        <v>4</v>
      </c>
      <c r="G298" s="550"/>
      <c r="H298" s="598" t="str">
        <f t="shared" si="6"/>
        <v>Belum Diisi</v>
      </c>
      <c r="I298" s="592" t="s">
        <v>26</v>
      </c>
      <c r="J298" s="593" t="str">
        <f>IF($D$295="Y/T","Isi Sasaran",IF($E$295=0,0,IF(I298="Y",1,IF(I298="T",0,"Isi Dulu"))))</f>
        <v>Isi Sasaran</v>
      </c>
      <c r="K298" s="592" t="s">
        <v>26</v>
      </c>
      <c r="L298" s="593" t="str">
        <f>IF($D$295="Y/T","Isi Sasaran",IF($E$295=0,0,IF(K298="Y",1,IF(K298="T",0,"Isi Dulu"))))</f>
        <v>Isi Sasaran</v>
      </c>
      <c r="M298" s="849"/>
      <c r="N298" s="852"/>
      <c r="O298" s="517"/>
      <c r="P298" s="517"/>
      <c r="Q298" s="517"/>
      <c r="R298" s="517"/>
    </row>
    <row r="299" spans="2:18" s="527" customFormat="1" ht="15.75">
      <c r="B299" s="838"/>
      <c r="C299" s="841"/>
      <c r="D299" s="859"/>
      <c r="E299" s="856"/>
      <c r="F299" s="569">
        <v>5</v>
      </c>
      <c r="G299" s="570"/>
      <c r="H299" s="599" t="str">
        <f t="shared" si="6"/>
        <v>Belum Diisi</v>
      </c>
      <c r="I299" s="595" t="s">
        <v>26</v>
      </c>
      <c r="J299" s="596" t="str">
        <f>IF($D$295="Y/T","Isi Sasaran",IF($E$295=0,0,IF(I299="Y",1,IF(I299="T",0,"Isi Dulu"))))</f>
        <v>Isi Sasaran</v>
      </c>
      <c r="K299" s="595" t="s">
        <v>26</v>
      </c>
      <c r="L299" s="596" t="str">
        <f>IF($D$295="Y/T","Isi Sasaran",IF($E$295=0,0,IF(K299="Y",1,IF(K299="T",0,"Isi Dulu"))))</f>
        <v>Isi Sasaran</v>
      </c>
      <c r="M299" s="850"/>
      <c r="N299" s="853"/>
      <c r="O299" s="517"/>
      <c r="P299" s="517"/>
      <c r="Q299" s="517"/>
      <c r="R299" s="517"/>
    </row>
    <row r="300" spans="2:18" s="527" customFormat="1" ht="15.75">
      <c r="B300" s="836">
        <v>19</v>
      </c>
      <c r="C300" s="839"/>
      <c r="D300" s="857" t="s">
        <v>26</v>
      </c>
      <c r="E300" s="854" t="str">
        <f>IF(D300="Y",1,IF(D300="T",0,IF(D300="Y/T","Belum diisi","Error")))</f>
        <v>Belum diisi</v>
      </c>
      <c r="F300" s="528">
        <v>1</v>
      </c>
      <c r="G300" s="529"/>
      <c r="H300" s="600" t="str">
        <f t="shared" si="6"/>
        <v>Belum Diisi</v>
      </c>
      <c r="I300" s="590" t="s">
        <v>26</v>
      </c>
      <c r="J300" s="591" t="str">
        <f>IF($D$300="Y/T","Isi Sasaran",IF($E$300=0,0,IF(I300="Y",1,IF(I300="T",0,"Isi Dulu"))))</f>
        <v>Isi Sasaran</v>
      </c>
      <c r="K300" s="590" t="s">
        <v>26</v>
      </c>
      <c r="L300" s="591" t="str">
        <f>IF($D$300="Y/T","Isi Sasaran",IF($E$300=0,0,IF(K300="Y",1,IF(K300="T",0,"Isi Dulu"))))</f>
        <v>Isi Sasaran</v>
      </c>
      <c r="M300" s="848" t="s">
        <v>26</v>
      </c>
      <c r="N300" s="851" t="str">
        <f>IF(M300="Y",1,IF(M300="T",0,IF(M300="Y/T","Belum diisi","Error")))</f>
        <v>Belum diisi</v>
      </c>
      <c r="O300" s="517"/>
      <c r="P300" s="517"/>
      <c r="Q300" s="517"/>
      <c r="R300" s="517"/>
    </row>
    <row r="301" spans="2:18" s="527" customFormat="1" ht="15.75">
      <c r="B301" s="837"/>
      <c r="C301" s="840"/>
      <c r="D301" s="858"/>
      <c r="E301" s="855"/>
      <c r="F301" s="549">
        <v>2</v>
      </c>
      <c r="G301" s="550"/>
      <c r="H301" s="598" t="str">
        <f t="shared" si="6"/>
        <v>Belum Diisi</v>
      </c>
      <c r="I301" s="592" t="s">
        <v>26</v>
      </c>
      <c r="J301" s="593" t="str">
        <f>IF($D$300="Y/T","Isi Sasaran",IF($E$300=0,0,IF(I301="Y",1,IF(I301="T",0,"Isi Dulu"))))</f>
        <v>Isi Sasaran</v>
      </c>
      <c r="K301" s="592" t="s">
        <v>26</v>
      </c>
      <c r="L301" s="593" t="str">
        <f>IF($D$300="Y/T","Isi Sasaran",IF($E$300=0,0,IF(K301="Y",1,IF(K301="T",0,"Isi Dulu"))))</f>
        <v>Isi Sasaran</v>
      </c>
      <c r="M301" s="849"/>
      <c r="N301" s="852"/>
      <c r="O301" s="517"/>
      <c r="P301" s="517"/>
      <c r="Q301" s="517"/>
      <c r="R301" s="517"/>
    </row>
    <row r="302" spans="2:18" s="527" customFormat="1" ht="15.75">
      <c r="B302" s="837"/>
      <c r="C302" s="840"/>
      <c r="D302" s="858"/>
      <c r="E302" s="855"/>
      <c r="F302" s="549">
        <v>3</v>
      </c>
      <c r="G302" s="550"/>
      <c r="H302" s="598" t="str">
        <f t="shared" si="6"/>
        <v>Belum Diisi</v>
      </c>
      <c r="I302" s="592" t="s">
        <v>26</v>
      </c>
      <c r="J302" s="593" t="str">
        <f>IF($D$300="Y/T","Isi Sasaran",IF($E$300=0,0,IF(I302="Y",1,IF(I302="T",0,"Isi Dulu"))))</f>
        <v>Isi Sasaran</v>
      </c>
      <c r="K302" s="592" t="s">
        <v>26</v>
      </c>
      <c r="L302" s="593" t="str">
        <f>IF($D$300="Y/T","Isi Sasaran",IF($E$300=0,0,IF(K302="Y",1,IF(K302="T",0,"Isi Dulu"))))</f>
        <v>Isi Sasaran</v>
      </c>
      <c r="M302" s="849"/>
      <c r="N302" s="852"/>
      <c r="O302" s="517"/>
      <c r="P302" s="517"/>
      <c r="Q302" s="517"/>
      <c r="R302" s="517"/>
    </row>
    <row r="303" spans="2:18" s="527" customFormat="1" ht="15.75">
      <c r="B303" s="837"/>
      <c r="C303" s="840"/>
      <c r="D303" s="858"/>
      <c r="E303" s="855"/>
      <c r="F303" s="549">
        <v>4</v>
      </c>
      <c r="G303" s="550"/>
      <c r="H303" s="598" t="str">
        <f t="shared" si="6"/>
        <v>Belum Diisi</v>
      </c>
      <c r="I303" s="592" t="s">
        <v>26</v>
      </c>
      <c r="J303" s="593" t="str">
        <f>IF($D$300="Y/T","Isi Sasaran",IF($E$300=0,0,IF(I303="Y",1,IF(I303="T",0,"Isi Dulu"))))</f>
        <v>Isi Sasaran</v>
      </c>
      <c r="K303" s="592" t="s">
        <v>26</v>
      </c>
      <c r="L303" s="593" t="str">
        <f>IF($D$300="Y/T","Isi Sasaran",IF($E$300=0,0,IF(K303="Y",1,IF(K303="T",0,"Isi Dulu"))))</f>
        <v>Isi Sasaran</v>
      </c>
      <c r="M303" s="849"/>
      <c r="N303" s="852"/>
      <c r="O303" s="517"/>
      <c r="P303" s="517"/>
      <c r="Q303" s="517"/>
      <c r="R303" s="517"/>
    </row>
    <row r="304" spans="2:18" s="527" customFormat="1" ht="15.75">
      <c r="B304" s="838"/>
      <c r="C304" s="841"/>
      <c r="D304" s="859"/>
      <c r="E304" s="856"/>
      <c r="F304" s="569">
        <v>5</v>
      </c>
      <c r="G304" s="570"/>
      <c r="H304" s="599" t="str">
        <f t="shared" si="6"/>
        <v>Belum Diisi</v>
      </c>
      <c r="I304" s="595" t="s">
        <v>26</v>
      </c>
      <c r="J304" s="596" t="str">
        <f>IF($D$300="Y/T","Isi Sasaran",IF($E$300=0,0,IF(I304="Y",1,IF(I304="T",0,"Isi Dulu"))))</f>
        <v>Isi Sasaran</v>
      </c>
      <c r="K304" s="595" t="s">
        <v>26</v>
      </c>
      <c r="L304" s="596" t="str">
        <f>IF($D$300="Y/T","Isi Sasaran",IF($E$300=0,0,IF(K304="Y",1,IF(K304="T",0,"Isi Dulu"))))</f>
        <v>Isi Sasaran</v>
      </c>
      <c r="M304" s="850"/>
      <c r="N304" s="853"/>
      <c r="O304" s="517"/>
      <c r="P304" s="517"/>
      <c r="Q304" s="517"/>
      <c r="R304" s="517"/>
    </row>
    <row r="305" spans="2:18" s="527" customFormat="1" ht="15.75">
      <c r="B305" s="836">
        <v>20</v>
      </c>
      <c r="C305" s="839"/>
      <c r="D305" s="857" t="s">
        <v>26</v>
      </c>
      <c r="E305" s="854" t="str">
        <f>IF(D305="Y",1,IF(D305="T",0,IF(D305="Y/T","Belum diisi","Error")))</f>
        <v>Belum diisi</v>
      </c>
      <c r="F305" s="528">
        <v>1</v>
      </c>
      <c r="G305" s="529"/>
      <c r="H305" s="600" t="str">
        <f t="shared" si="6"/>
        <v>Belum Diisi</v>
      </c>
      <c r="I305" s="590" t="s">
        <v>26</v>
      </c>
      <c r="J305" s="591" t="str">
        <f>IF($D$305="Y/T","Isi Sasaran",IF($E$305=0,0,IF(I305="Y",1,IF(I305="T",0,"Isi Dulu"))))</f>
        <v>Isi Sasaran</v>
      </c>
      <c r="K305" s="590" t="s">
        <v>26</v>
      </c>
      <c r="L305" s="591" t="str">
        <f>IF($D$305="Y/T","Isi Sasaran",IF($E$305=0,0,IF(K305="Y",1,IF(K305="T",0,"Isi Dulu"))))</f>
        <v>Isi Sasaran</v>
      </c>
      <c r="M305" s="848" t="s">
        <v>26</v>
      </c>
      <c r="N305" s="851" t="str">
        <f>IF(M305="Y",1,IF(M305="T",0,IF(M305="Y/T","Belum diisi","Error")))</f>
        <v>Belum diisi</v>
      </c>
      <c r="O305" s="517"/>
      <c r="P305" s="517"/>
      <c r="Q305" s="517"/>
      <c r="R305" s="517"/>
    </row>
    <row r="306" spans="2:18" s="527" customFormat="1" ht="15.75">
      <c r="B306" s="837"/>
      <c r="C306" s="840"/>
      <c r="D306" s="858"/>
      <c r="E306" s="855"/>
      <c r="F306" s="549">
        <v>2</v>
      </c>
      <c r="G306" s="550"/>
      <c r="H306" s="598" t="str">
        <f t="shared" si="6"/>
        <v>Belum Diisi</v>
      </c>
      <c r="I306" s="592" t="s">
        <v>26</v>
      </c>
      <c r="J306" s="593" t="str">
        <f>IF($D$305="Y/T","Isi Sasaran",IF($E$305=0,0,IF(I306="Y",1,IF(I306="T",0,"Isi Dulu"))))</f>
        <v>Isi Sasaran</v>
      </c>
      <c r="K306" s="592" t="s">
        <v>26</v>
      </c>
      <c r="L306" s="593" t="str">
        <f>IF($D$305="Y/T","Isi Sasaran",IF($E$305=0,0,IF(K306="Y",1,IF(K306="T",0,"Isi Dulu"))))</f>
        <v>Isi Sasaran</v>
      </c>
      <c r="M306" s="849"/>
      <c r="N306" s="852"/>
      <c r="O306" s="517"/>
      <c r="P306" s="517"/>
      <c r="Q306" s="517"/>
      <c r="R306" s="517"/>
    </row>
    <row r="307" spans="2:18" s="527" customFormat="1" ht="15.75">
      <c r="B307" s="837"/>
      <c r="C307" s="840"/>
      <c r="D307" s="858"/>
      <c r="E307" s="855"/>
      <c r="F307" s="549">
        <v>3</v>
      </c>
      <c r="G307" s="550"/>
      <c r="H307" s="598" t="str">
        <f t="shared" si="6"/>
        <v>Belum Diisi</v>
      </c>
      <c r="I307" s="592" t="s">
        <v>26</v>
      </c>
      <c r="J307" s="593" t="str">
        <f>IF($D$305="Y/T","Isi Sasaran",IF($E$305=0,0,IF(I307="Y",1,IF(I307="T",0,"Isi Dulu"))))</f>
        <v>Isi Sasaran</v>
      </c>
      <c r="K307" s="592" t="s">
        <v>26</v>
      </c>
      <c r="L307" s="593" t="str">
        <f>IF($D$305="Y/T","Isi Sasaran",IF($E$305=0,0,IF(K307="Y",1,IF(K307="T",0,"Isi Dulu"))))</f>
        <v>Isi Sasaran</v>
      </c>
      <c r="M307" s="849"/>
      <c r="N307" s="852"/>
      <c r="O307" s="517"/>
      <c r="P307" s="517"/>
      <c r="Q307" s="517"/>
      <c r="R307" s="517"/>
    </row>
    <row r="308" spans="2:18" s="527" customFormat="1" ht="15.75">
      <c r="B308" s="837"/>
      <c r="C308" s="840"/>
      <c r="D308" s="858"/>
      <c r="E308" s="855"/>
      <c r="F308" s="549">
        <v>4</v>
      </c>
      <c r="G308" s="550"/>
      <c r="H308" s="598" t="str">
        <f t="shared" si="6"/>
        <v>Belum Diisi</v>
      </c>
      <c r="I308" s="592" t="s">
        <v>26</v>
      </c>
      <c r="J308" s="593" t="str">
        <f>IF($D$305="Y/T","Isi Sasaran",IF($E$305=0,0,IF(I308="Y",1,IF(I308="T",0,"Isi Dulu"))))</f>
        <v>Isi Sasaran</v>
      </c>
      <c r="K308" s="592" t="s">
        <v>26</v>
      </c>
      <c r="L308" s="593" t="str">
        <f>IF($D$305="Y/T","Isi Sasaran",IF($E$305=0,0,IF(K308="Y",1,IF(K308="T",0,"Isi Dulu"))))</f>
        <v>Isi Sasaran</v>
      </c>
      <c r="M308" s="849"/>
      <c r="N308" s="852"/>
      <c r="O308" s="517"/>
      <c r="P308" s="517"/>
      <c r="Q308" s="517"/>
      <c r="R308" s="517"/>
    </row>
    <row r="309" spans="2:18" s="527" customFormat="1" ht="15.75">
      <c r="B309" s="838"/>
      <c r="C309" s="841"/>
      <c r="D309" s="859"/>
      <c r="E309" s="856"/>
      <c r="F309" s="569">
        <v>5</v>
      </c>
      <c r="G309" s="570"/>
      <c r="H309" s="599" t="str">
        <f t="shared" si="6"/>
        <v>Belum Diisi</v>
      </c>
      <c r="I309" s="595" t="s">
        <v>26</v>
      </c>
      <c r="J309" s="596" t="str">
        <f>IF($D$305="Y/T","Isi Sasaran",IF($E$305=0,0,IF(I309="Y",1,IF(I309="T",0,"Isi Dulu"))))</f>
        <v>Isi Sasaran</v>
      </c>
      <c r="K309" s="595" t="s">
        <v>26</v>
      </c>
      <c r="L309" s="596" t="str">
        <f>IF($D$305="Y/T","Isi Sasaran",IF($E$305=0,0,IF(K309="Y",1,IF(K309="T",0,"Isi Dulu"))))</f>
        <v>Isi Sasaran</v>
      </c>
      <c r="M309" s="850"/>
      <c r="N309" s="853"/>
      <c r="O309" s="517"/>
      <c r="P309" s="517"/>
      <c r="Q309" s="517"/>
      <c r="R309" s="517"/>
    </row>
    <row r="310" spans="2:18" ht="15.75">
      <c r="B310" s="580"/>
      <c r="C310" s="581"/>
      <c r="D310" s="582"/>
      <c r="E310" s="602">
        <f>AVERAGE(E210:E309)</f>
        <v>1</v>
      </c>
      <c r="F310" s="583"/>
      <c r="G310" s="583"/>
      <c r="H310" s="602">
        <f>(IF($D210="Y/T",0,AVERAGE(H210:H214))+IF($D215="Y/T",0,AVERAGE(H215:H219))+IF($D220="Y/T",0,AVERAGE(H220:H224))+IF($D225="Y/T",0,AVERAGE(H225:H229))+IF($D230="Y/T",0,AVERAGE(H230:H234))+IF($D235="Y/T",0,AVERAGE(H235:H239))+IF($D240="Y/T",0,AVERAGE(H240:H244))+IF($D245="Y/T",0,AVERAGE(H245:H249))+IF($D250="Y/T",0,AVERAGE(H250:H254))+IF($D255="Y/T",0,AVERAGE(H255:H259))+IF($D260="Y/T",0,AVERAGE(H260:H264))+IF($D265="Y/T",0,AVERAGE(H265:H269))+IF($D270="Y/T",0,AVERAGE(H270:H274))+IF($D275="Y/T",0,AVERAGE(H275:H279))+IF($D280="Y/T",0,AVERAGE(H280:H284))+IF($D285="Y/T",0,AVERAGE(H285:H289))+IF($D290="Y/T",0,AVERAGE(H290:H294))+IF($D295="Y/T",0,AVERAGE(H295:H299))+IF($D300="Y/T",0,AVERAGE(H300:H304))+IF($D305="Y/T",0,AVERAGE(H305:H309)))/(COUNTIF($D210:$D309,"Y")+COUNTIF($D210:$D309,"T"))</f>
        <v>1</v>
      </c>
      <c r="I310" s="582"/>
      <c r="J310" s="602">
        <f>(IF($D210="Y/T",0,AVERAGE(J210:J214))+IF($D215="Y/T",0,AVERAGE(J215:J219))+IF($D220="Y/T",0,AVERAGE(J220:J224))+IF($D225="Y/T",0,AVERAGE(J225:J229))+IF($D230="Y/T",0,AVERAGE(J230:J234))+IF($D235="Y/T",0,AVERAGE(J235:J239))+IF($D240="Y/T",0,AVERAGE(J240:J244))+IF($D245="Y/T",0,AVERAGE(J245:J249))+IF($D250="Y/T",0,AVERAGE(J250:J254))+IF($D255="Y/T",0,AVERAGE(J255:J259))+IF($D260="Y/T",0,AVERAGE(J260:J264))+IF($D265="Y/T",0,AVERAGE(J265:J269))+IF($D270="Y/T",0,AVERAGE(J270:J274))+IF($D275="Y/T",0,AVERAGE(J275:J279))+IF($D280="Y/T",0,AVERAGE(J280:J284))+IF($D285="Y/T",0,AVERAGE(J285:J289))+IF($D290="Y/T",0,AVERAGE(J290:J294))+IF($D295="Y/T",0,AVERAGE(J295:J299))+IF($D300="Y/T",0,AVERAGE(J300:J304))+IF($D305="Y/T",0,AVERAGE(J305:J309)))/(COUNTIF($D210:$D309,"Y")+COUNTIF($D210:$D309,"T"))</f>
        <v>1</v>
      </c>
      <c r="K310" s="582"/>
      <c r="L310" s="602">
        <f>(IF($D210="Y/T",0,AVERAGE(L210:L214))+IF($D215="Y/T",0,AVERAGE(L215:L219))+IF($D220="Y/T",0,AVERAGE(L220:L224))+IF($D225="Y/T",0,AVERAGE(L225:L229))+IF($D230="Y/T",0,AVERAGE(L230:L234))+IF($D235="Y/T",0,AVERAGE(L235:L239))+IF($D240="Y/T",0,AVERAGE(L240:L244))+IF($D245="Y/T",0,AVERAGE(L245:L249))+IF($D250="Y/T",0,AVERAGE(L250:L254))+IF($D255="Y/T",0,AVERAGE(L255:L259))+IF($D260="Y/T",0,AVERAGE(L260:L264))+IF($D265="Y/T",0,AVERAGE(L265:L269))+IF($D270="Y/T",0,AVERAGE(L270:L274))+IF($D275="Y/T",0,AVERAGE(L275:L279))+IF($D280="Y/T",0,AVERAGE(L280:L284))+IF($D285="Y/T",0,AVERAGE(L285:L289))+IF($D290="Y/T",0,AVERAGE(L290:L294))+IF($D295="Y/T",0,AVERAGE(L295:L299))+IF($D300="Y/T",0,AVERAGE(L300:L304))+IF($D305="Y/T",0,AVERAGE(L305:L309)))/(COUNTIF($D210:$D309,"Y")+COUNTIF($D210:$D309,"T"))</f>
        <v>1</v>
      </c>
      <c r="M310" s="606"/>
      <c r="N310" s="602">
        <f>AVERAGE(N210:N309)</f>
        <v>1</v>
      </c>
    </row>
    <row r="311" spans="2:18" ht="15.75">
      <c r="B311" s="865" t="s">
        <v>434</v>
      </c>
      <c r="C311" s="865"/>
      <c r="D311" s="865"/>
      <c r="E311" s="865"/>
      <c r="F311" s="865"/>
      <c r="G311" s="865"/>
      <c r="H311" s="865"/>
      <c r="I311" s="865"/>
      <c r="J311" s="865"/>
      <c r="K311" s="865"/>
      <c r="L311" s="865"/>
      <c r="M311" s="865"/>
      <c r="N311" s="866"/>
    </row>
    <row r="312" spans="2:18" ht="15.75">
      <c r="B312" s="836">
        <v>1</v>
      </c>
      <c r="C312" s="839" t="s">
        <v>1368</v>
      </c>
      <c r="D312" s="857" t="s">
        <v>1363</v>
      </c>
      <c r="E312" s="854">
        <f>IF(D312="Y",1,IF(D312="T",0,IF(D312="Y/T","Belum diisi","Error")))</f>
        <v>1</v>
      </c>
      <c r="F312" s="528">
        <v>1</v>
      </c>
      <c r="G312" s="529"/>
      <c r="H312" s="589">
        <f t="shared" ref="H312:H375" si="7">IF(OR(J312="Isi Dulu",L312="Isi Dulu",J312="Isi Sasaran",L312="Isi Sasaran"),"Belum Diisi",IF(SUM(J312,L312)=2,1,IF(SUM(J312,L312)=1,0,IF(SUM(J312,L312)=0,0,"Error"))))</f>
        <v>1</v>
      </c>
      <c r="I312" s="590" t="s">
        <v>1363</v>
      </c>
      <c r="J312" s="591">
        <f>IF($D$312="Y/T","Isi Sasaran",IF($E$312=0,0,IF(I312="Y",1,IF(I312="T",0,"Isi Dulu"))))</f>
        <v>1</v>
      </c>
      <c r="K312" s="590" t="s">
        <v>1363</v>
      </c>
      <c r="L312" s="591">
        <f>IF($D$312="Y/T","Isi Sasaran",IF($E$312=0,0,IF(K312="Y",1,IF(K312="T",0,"Isi Dulu"))))</f>
        <v>1</v>
      </c>
      <c r="M312" s="848" t="s">
        <v>1363</v>
      </c>
      <c r="N312" s="851">
        <f>IF(M312="Y",1,IF(M312="T",0,IF(M312="Y/T","Belum diisi","Error")))</f>
        <v>1</v>
      </c>
    </row>
    <row r="313" spans="2:18" ht="15.75">
      <c r="B313" s="837"/>
      <c r="C313" s="840"/>
      <c r="D313" s="858"/>
      <c r="E313" s="855"/>
      <c r="F313" s="549">
        <v>2</v>
      </c>
      <c r="G313" s="550"/>
      <c r="H313" s="589" t="str">
        <f t="shared" si="7"/>
        <v>Belum Diisi</v>
      </c>
      <c r="I313" s="592" t="s">
        <v>26</v>
      </c>
      <c r="J313" s="593" t="str">
        <f>IF($D$312="Y/T","Isi Sasaran",IF($E$312=0,0,IF(I313="Y",1,IF(I313="T",0,"Isi Dulu"))))</f>
        <v>Isi Dulu</v>
      </c>
      <c r="K313" s="592" t="s">
        <v>26</v>
      </c>
      <c r="L313" s="593" t="str">
        <f>IF($D$312="Y/T","Isi Sasaran",IF($E$312=0,0,IF(K313="Y",1,IF(K313="T",0,"Isi Dulu"))))</f>
        <v>Isi Dulu</v>
      </c>
      <c r="M313" s="849"/>
      <c r="N313" s="852"/>
    </row>
    <row r="314" spans="2:18" ht="15.75">
      <c r="B314" s="837"/>
      <c r="C314" s="840"/>
      <c r="D314" s="858"/>
      <c r="E314" s="855"/>
      <c r="F314" s="549">
        <v>3</v>
      </c>
      <c r="G314" s="550"/>
      <c r="H314" s="589" t="str">
        <f t="shared" si="7"/>
        <v>Belum Diisi</v>
      </c>
      <c r="I314" s="592" t="s">
        <v>26</v>
      </c>
      <c r="J314" s="593" t="str">
        <f>IF($D$312="Y/T","Isi Sasaran",IF($E$312=0,0,IF(I314="Y",1,IF(I314="T",0,"Isi Dulu"))))</f>
        <v>Isi Dulu</v>
      </c>
      <c r="K314" s="592" t="s">
        <v>26</v>
      </c>
      <c r="L314" s="593" t="str">
        <f>IF($D$312="Y/T","Isi Sasaran",IF($E$312=0,0,IF(K314="Y",1,IF(K314="T",0,"Isi Dulu"))))</f>
        <v>Isi Dulu</v>
      </c>
      <c r="M314" s="849"/>
      <c r="N314" s="852"/>
    </row>
    <row r="315" spans="2:18" ht="15.75">
      <c r="B315" s="837"/>
      <c r="C315" s="840"/>
      <c r="D315" s="858"/>
      <c r="E315" s="855"/>
      <c r="F315" s="549">
        <v>4</v>
      </c>
      <c r="G315" s="550"/>
      <c r="H315" s="589" t="str">
        <f t="shared" si="7"/>
        <v>Belum Diisi</v>
      </c>
      <c r="I315" s="592" t="s">
        <v>26</v>
      </c>
      <c r="J315" s="593" t="str">
        <f>IF($D$312="Y/T","Isi Sasaran",IF($E$312=0,0,IF(I315="Y",1,IF(I315="T",0,"Isi Dulu"))))</f>
        <v>Isi Dulu</v>
      </c>
      <c r="K315" s="592" t="s">
        <v>26</v>
      </c>
      <c r="L315" s="593" t="str">
        <f>IF($D$312="Y/T","Isi Sasaran",IF($E$312=0,0,IF(K315="Y",1,IF(K315="T",0,"Isi Dulu"))))</f>
        <v>Isi Dulu</v>
      </c>
      <c r="M315" s="849"/>
      <c r="N315" s="852"/>
    </row>
    <row r="316" spans="2:18" ht="15.75">
      <c r="B316" s="838"/>
      <c r="C316" s="841"/>
      <c r="D316" s="859"/>
      <c r="E316" s="856"/>
      <c r="F316" s="569">
        <v>5</v>
      </c>
      <c r="G316" s="570"/>
      <c r="H316" s="594" t="str">
        <f t="shared" si="7"/>
        <v>Belum Diisi</v>
      </c>
      <c r="I316" s="595" t="s">
        <v>26</v>
      </c>
      <c r="J316" s="596" t="str">
        <f>IF($D$312="Y/T","Isi Sasaran",IF($E$312=0,0,IF(I316="Y",1,IF(I316="T",0,"Isi Dulu"))))</f>
        <v>Isi Dulu</v>
      </c>
      <c r="K316" s="595" t="s">
        <v>26</v>
      </c>
      <c r="L316" s="596" t="str">
        <f>IF($D$312="Y/T","Isi Sasaran",IF($E$312=0,0,IF(K316="Y",1,IF(K316="T",0,"Isi Dulu"))))</f>
        <v>Isi Dulu</v>
      </c>
      <c r="M316" s="850"/>
      <c r="N316" s="853"/>
    </row>
    <row r="317" spans="2:18" ht="15.75">
      <c r="B317" s="836">
        <v>2</v>
      </c>
      <c r="C317" s="839"/>
      <c r="D317" s="857" t="s">
        <v>26</v>
      </c>
      <c r="E317" s="854" t="str">
        <f>IF(D317="Y",1,IF(D317="T",0,IF(D317="Y/T","Belum diisi","Error")))</f>
        <v>Belum diisi</v>
      </c>
      <c r="F317" s="528">
        <v>1</v>
      </c>
      <c r="G317" s="529"/>
      <c r="H317" s="597" t="str">
        <f t="shared" si="7"/>
        <v>Belum Diisi</v>
      </c>
      <c r="I317" s="590" t="s">
        <v>26</v>
      </c>
      <c r="J317" s="591" t="str">
        <f>IF($D$317="Y/T","Isi Sasaran",IF($E$317=0,0,IF(I317="Y",1,IF(I317="T",0,"Isi Dulu"))))</f>
        <v>Isi Sasaran</v>
      </c>
      <c r="K317" s="590" t="s">
        <v>26</v>
      </c>
      <c r="L317" s="591" t="str">
        <f>IF($D$317="Y/T","Isi Sasaran",IF($E$317=0,0,IF(K317="Y",1,IF(K317="T",0,"Isi Dulu"))))</f>
        <v>Isi Sasaran</v>
      </c>
      <c r="M317" s="848" t="s">
        <v>26</v>
      </c>
      <c r="N317" s="851" t="str">
        <f>IF(M317="Y",1,IF(M317="T",0,IF(M317="Y/T","Belum diisi","Error")))</f>
        <v>Belum diisi</v>
      </c>
    </row>
    <row r="318" spans="2:18" ht="15.75">
      <c r="B318" s="837"/>
      <c r="C318" s="840"/>
      <c r="D318" s="858"/>
      <c r="E318" s="855"/>
      <c r="F318" s="549">
        <v>2</v>
      </c>
      <c r="G318" s="550"/>
      <c r="H318" s="598" t="str">
        <f t="shared" si="7"/>
        <v>Belum Diisi</v>
      </c>
      <c r="I318" s="592" t="s">
        <v>26</v>
      </c>
      <c r="J318" s="593" t="str">
        <f>IF($D$317="Y/T","Isi Sasaran",IF($E$317=0,0,IF(I318="Y",1,IF(I318="T",0,"Isi Dulu"))))</f>
        <v>Isi Sasaran</v>
      </c>
      <c r="K318" s="592" t="s">
        <v>26</v>
      </c>
      <c r="L318" s="593" t="str">
        <f>IF($D$317="Y/T","Isi Sasaran",IF($E$317=0,0,IF(K318="Y",1,IF(K318="T",0,"Isi Dulu"))))</f>
        <v>Isi Sasaran</v>
      </c>
      <c r="M318" s="849"/>
      <c r="N318" s="852"/>
    </row>
    <row r="319" spans="2:18" ht="15.75">
      <c r="B319" s="837"/>
      <c r="C319" s="840"/>
      <c r="D319" s="858"/>
      <c r="E319" s="855"/>
      <c r="F319" s="549">
        <v>3</v>
      </c>
      <c r="G319" s="550"/>
      <c r="H319" s="598" t="str">
        <f t="shared" si="7"/>
        <v>Belum Diisi</v>
      </c>
      <c r="I319" s="592" t="s">
        <v>26</v>
      </c>
      <c r="J319" s="593" t="str">
        <f>IF($D$317="Y/T","Isi Sasaran",IF($E$317=0,0,IF(I319="Y",1,IF(I319="T",0,"Isi Dulu"))))</f>
        <v>Isi Sasaran</v>
      </c>
      <c r="K319" s="592" t="s">
        <v>26</v>
      </c>
      <c r="L319" s="593" t="str">
        <f>IF($D$317="Y/T","Isi Sasaran",IF($E$317=0,0,IF(K319="Y",1,IF(K319="T",0,"Isi Dulu"))))</f>
        <v>Isi Sasaran</v>
      </c>
      <c r="M319" s="849"/>
      <c r="N319" s="852"/>
    </row>
    <row r="320" spans="2:18" ht="15.75">
      <c r="B320" s="837"/>
      <c r="C320" s="840"/>
      <c r="D320" s="858"/>
      <c r="E320" s="855"/>
      <c r="F320" s="549">
        <v>4</v>
      </c>
      <c r="G320" s="550"/>
      <c r="H320" s="598" t="str">
        <f t="shared" si="7"/>
        <v>Belum Diisi</v>
      </c>
      <c r="I320" s="592" t="s">
        <v>26</v>
      </c>
      <c r="J320" s="593" t="str">
        <f>IF($D$317="Y/T","Isi Sasaran",IF($E$317=0,0,IF(I320="Y",1,IF(I320="T",0,"Isi Dulu"))))</f>
        <v>Isi Sasaran</v>
      </c>
      <c r="K320" s="592" t="s">
        <v>26</v>
      </c>
      <c r="L320" s="593" t="str">
        <f>IF($D$317="Y/T","Isi Sasaran",IF($E$317=0,0,IF(K320="Y",1,IF(K320="T",0,"Isi Dulu"))))</f>
        <v>Isi Sasaran</v>
      </c>
      <c r="M320" s="849"/>
      <c r="N320" s="852"/>
    </row>
    <row r="321" spans="2:14" ht="15.75">
      <c r="B321" s="838"/>
      <c r="C321" s="841"/>
      <c r="D321" s="859"/>
      <c r="E321" s="856"/>
      <c r="F321" s="569">
        <v>5</v>
      </c>
      <c r="G321" s="570"/>
      <c r="H321" s="599" t="str">
        <f t="shared" si="7"/>
        <v>Belum Diisi</v>
      </c>
      <c r="I321" s="595" t="s">
        <v>26</v>
      </c>
      <c r="J321" s="596" t="str">
        <f>IF($D$317="Y/T","Isi Sasaran",IF($E$317=0,0,IF(I321="Y",1,IF(I321="T",0,"Isi Dulu"))))</f>
        <v>Isi Sasaran</v>
      </c>
      <c r="K321" s="595" t="s">
        <v>26</v>
      </c>
      <c r="L321" s="596" t="str">
        <f>IF($D$317="Y/T","Isi Sasaran",IF($E$317=0,0,IF(K321="Y",1,IF(K321="T",0,"Isi Dulu"))))</f>
        <v>Isi Sasaran</v>
      </c>
      <c r="M321" s="850"/>
      <c r="N321" s="853"/>
    </row>
    <row r="322" spans="2:14" ht="15.75">
      <c r="B322" s="836">
        <v>3</v>
      </c>
      <c r="C322" s="839"/>
      <c r="D322" s="857" t="s">
        <v>26</v>
      </c>
      <c r="E322" s="854" t="str">
        <f>IF(D322="Y",1,IF(D322="T",0,IF(D322="Y/T","Belum diisi","Error")))</f>
        <v>Belum diisi</v>
      </c>
      <c r="F322" s="528">
        <v>1</v>
      </c>
      <c r="G322" s="529"/>
      <c r="H322" s="600" t="str">
        <f t="shared" si="7"/>
        <v>Belum Diisi</v>
      </c>
      <c r="I322" s="590" t="s">
        <v>26</v>
      </c>
      <c r="J322" s="591" t="str">
        <f>IF($D$322="Y/T","Isi Sasaran",IF($E$322=0,0,IF(I322="Y",1,IF(I322="T",0,"Isi Dulu"))))</f>
        <v>Isi Sasaran</v>
      </c>
      <c r="K322" s="590" t="s">
        <v>26</v>
      </c>
      <c r="L322" s="591" t="str">
        <f>IF($D$322="Y/T","Isi Sasaran",IF($E$322=0,0,IF(K322="Y",1,IF(K322="T",0,"Isi Dulu"))))</f>
        <v>Isi Sasaran</v>
      </c>
      <c r="M322" s="848" t="s">
        <v>26</v>
      </c>
      <c r="N322" s="851" t="str">
        <f>IF(M322="Y",1,IF(M322="T",0,IF(M322="Y/T","Belum diisi","Error")))</f>
        <v>Belum diisi</v>
      </c>
    </row>
    <row r="323" spans="2:14" ht="15.75">
      <c r="B323" s="837"/>
      <c r="C323" s="840"/>
      <c r="D323" s="858"/>
      <c r="E323" s="855"/>
      <c r="F323" s="549">
        <v>2</v>
      </c>
      <c r="G323" s="550"/>
      <c r="H323" s="598" t="str">
        <f t="shared" si="7"/>
        <v>Belum Diisi</v>
      </c>
      <c r="I323" s="592" t="s">
        <v>26</v>
      </c>
      <c r="J323" s="593" t="str">
        <f>IF($D$322="Y/T","Isi Sasaran",IF($E$322=0,0,IF(I323="Y",1,IF(I323="T",0,"Isi Dulu"))))</f>
        <v>Isi Sasaran</v>
      </c>
      <c r="K323" s="592" t="s">
        <v>26</v>
      </c>
      <c r="L323" s="593" t="str">
        <f>IF($D$322="Y/T","Isi Sasaran",IF($E$322=0,0,IF(K323="Y",1,IF(K323="T",0,"Isi Dulu"))))</f>
        <v>Isi Sasaran</v>
      </c>
      <c r="M323" s="849"/>
      <c r="N323" s="852"/>
    </row>
    <row r="324" spans="2:14" ht="15.75">
      <c r="B324" s="837"/>
      <c r="C324" s="840"/>
      <c r="D324" s="858"/>
      <c r="E324" s="855"/>
      <c r="F324" s="549">
        <v>3</v>
      </c>
      <c r="G324" s="550"/>
      <c r="H324" s="598" t="str">
        <f t="shared" si="7"/>
        <v>Belum Diisi</v>
      </c>
      <c r="I324" s="592" t="s">
        <v>26</v>
      </c>
      <c r="J324" s="593" t="str">
        <f>IF($D$322="Y/T","Isi Sasaran",IF($E$322=0,0,IF(I324="Y",1,IF(I324="T",0,"Isi Dulu"))))</f>
        <v>Isi Sasaran</v>
      </c>
      <c r="K324" s="592" t="s">
        <v>26</v>
      </c>
      <c r="L324" s="593" t="str">
        <f>IF($D$322="Y/T","Isi Sasaran",IF($E$322=0,0,IF(K324="Y",1,IF(K324="T",0,"Isi Dulu"))))</f>
        <v>Isi Sasaran</v>
      </c>
      <c r="M324" s="849"/>
      <c r="N324" s="852"/>
    </row>
    <row r="325" spans="2:14" ht="15.75">
      <c r="B325" s="837"/>
      <c r="C325" s="840"/>
      <c r="D325" s="858"/>
      <c r="E325" s="855"/>
      <c r="F325" s="549">
        <v>4</v>
      </c>
      <c r="G325" s="550"/>
      <c r="H325" s="598" t="str">
        <f t="shared" si="7"/>
        <v>Belum Diisi</v>
      </c>
      <c r="I325" s="592" t="s">
        <v>26</v>
      </c>
      <c r="J325" s="593" t="str">
        <f>IF($D$322="Y/T","Isi Sasaran",IF($E$322=0,0,IF(I325="Y",1,IF(I325="T",0,"Isi Dulu"))))</f>
        <v>Isi Sasaran</v>
      </c>
      <c r="K325" s="592" t="s">
        <v>26</v>
      </c>
      <c r="L325" s="593" t="str">
        <f>IF($D$322="Y/T","Isi Sasaran",IF($E$322=0,0,IF(K325="Y",1,IF(K325="T",0,"Isi Dulu"))))</f>
        <v>Isi Sasaran</v>
      </c>
      <c r="M325" s="849"/>
      <c r="N325" s="852"/>
    </row>
    <row r="326" spans="2:14" ht="15.75">
      <c r="B326" s="838"/>
      <c r="C326" s="841"/>
      <c r="D326" s="859"/>
      <c r="E326" s="856"/>
      <c r="F326" s="569">
        <v>5</v>
      </c>
      <c r="G326" s="570"/>
      <c r="H326" s="599" t="str">
        <f t="shared" si="7"/>
        <v>Belum Diisi</v>
      </c>
      <c r="I326" s="595" t="s">
        <v>26</v>
      </c>
      <c r="J326" s="596" t="str">
        <f>IF($D$322="Y/T","Isi Sasaran",IF($E$322=0,0,IF(I326="Y",1,IF(I326="T",0,"Isi Dulu"))))</f>
        <v>Isi Sasaran</v>
      </c>
      <c r="K326" s="595" t="s">
        <v>26</v>
      </c>
      <c r="L326" s="596" t="str">
        <f>IF($D$322="Y/T","Isi Sasaran",IF($E$322=0,0,IF(K326="Y",1,IF(K326="T",0,"Isi Dulu"))))</f>
        <v>Isi Sasaran</v>
      </c>
      <c r="M326" s="850"/>
      <c r="N326" s="853"/>
    </row>
    <row r="327" spans="2:14" ht="15.75">
      <c r="B327" s="836">
        <v>4</v>
      </c>
      <c r="C327" s="839"/>
      <c r="D327" s="857" t="s">
        <v>26</v>
      </c>
      <c r="E327" s="854" t="str">
        <f>IF(D327="Y",1,IF(D327="T",0,IF(D327="Y/T","Belum diisi","Error")))</f>
        <v>Belum diisi</v>
      </c>
      <c r="F327" s="528">
        <v>1</v>
      </c>
      <c r="G327" s="529"/>
      <c r="H327" s="600" t="str">
        <f t="shared" si="7"/>
        <v>Belum Diisi</v>
      </c>
      <c r="I327" s="590" t="s">
        <v>26</v>
      </c>
      <c r="J327" s="591" t="str">
        <f>IF($D$327="Y/T","Isi Sasaran",IF($E$327=0,0,IF(I327="Y",1,IF(I327="T",0,"Isi Dulu"))))</f>
        <v>Isi Sasaran</v>
      </c>
      <c r="K327" s="590" t="s">
        <v>26</v>
      </c>
      <c r="L327" s="591" t="str">
        <f>IF($D$327="Y/T","Isi Sasaran",IF($E$327=0,0,IF(K327="Y",1,IF(K327="T",0,"Isi Dulu"))))</f>
        <v>Isi Sasaran</v>
      </c>
      <c r="M327" s="848" t="s">
        <v>26</v>
      </c>
      <c r="N327" s="851" t="str">
        <f>IF(M327="Y",1,IF(M327="T",0,IF(M327="Y/T","Belum diisi","Error")))</f>
        <v>Belum diisi</v>
      </c>
    </row>
    <row r="328" spans="2:14" ht="15.75">
      <c r="B328" s="837"/>
      <c r="C328" s="840"/>
      <c r="D328" s="858"/>
      <c r="E328" s="855"/>
      <c r="F328" s="549">
        <v>2</v>
      </c>
      <c r="G328" s="550"/>
      <c r="H328" s="598" t="str">
        <f t="shared" si="7"/>
        <v>Belum Diisi</v>
      </c>
      <c r="I328" s="592" t="s">
        <v>26</v>
      </c>
      <c r="J328" s="593" t="str">
        <f>IF($D$327="Y/T","Isi Sasaran",IF($E$327=0,0,IF(I328="Y",1,IF(I328="T",0,"Isi Dulu"))))</f>
        <v>Isi Sasaran</v>
      </c>
      <c r="K328" s="592" t="s">
        <v>26</v>
      </c>
      <c r="L328" s="593" t="str">
        <f>IF($D$327="Y/T","Isi Sasaran",IF($E$327=0,0,IF(K328="Y",1,IF(K328="T",0,"Isi Dulu"))))</f>
        <v>Isi Sasaran</v>
      </c>
      <c r="M328" s="849"/>
      <c r="N328" s="852"/>
    </row>
    <row r="329" spans="2:14" ht="15.75">
      <c r="B329" s="837"/>
      <c r="C329" s="840"/>
      <c r="D329" s="858"/>
      <c r="E329" s="855"/>
      <c r="F329" s="549">
        <v>3</v>
      </c>
      <c r="G329" s="550"/>
      <c r="H329" s="598" t="str">
        <f t="shared" si="7"/>
        <v>Belum Diisi</v>
      </c>
      <c r="I329" s="592" t="s">
        <v>26</v>
      </c>
      <c r="J329" s="593" t="str">
        <f>IF($D$327="Y/T","Isi Sasaran",IF($E$327=0,0,IF(I329="Y",1,IF(I329="T",0,"Isi Dulu"))))</f>
        <v>Isi Sasaran</v>
      </c>
      <c r="K329" s="592" t="s">
        <v>26</v>
      </c>
      <c r="L329" s="593" t="str">
        <f>IF($D$327="Y/T","Isi Sasaran",IF($E$327=0,0,IF(K329="Y",1,IF(K329="T",0,"Isi Dulu"))))</f>
        <v>Isi Sasaran</v>
      </c>
      <c r="M329" s="849"/>
      <c r="N329" s="852"/>
    </row>
    <row r="330" spans="2:14" ht="15.75">
      <c r="B330" s="837"/>
      <c r="C330" s="840"/>
      <c r="D330" s="858"/>
      <c r="E330" s="855"/>
      <c r="F330" s="549">
        <v>4</v>
      </c>
      <c r="G330" s="550"/>
      <c r="H330" s="598" t="str">
        <f t="shared" si="7"/>
        <v>Belum Diisi</v>
      </c>
      <c r="I330" s="592" t="s">
        <v>26</v>
      </c>
      <c r="J330" s="593" t="str">
        <f>IF($D$327="Y/T","Isi Sasaran",IF($E$327=0,0,IF(I330="Y",1,IF(I330="T",0,"Isi Dulu"))))</f>
        <v>Isi Sasaran</v>
      </c>
      <c r="K330" s="592" t="s">
        <v>26</v>
      </c>
      <c r="L330" s="593" t="str">
        <f>IF($D$327="Y/T","Isi Sasaran",IF($E$327=0,0,IF(K330="Y",1,IF(K330="T",0,"Isi Dulu"))))</f>
        <v>Isi Sasaran</v>
      </c>
      <c r="M330" s="849"/>
      <c r="N330" s="852"/>
    </row>
    <row r="331" spans="2:14" ht="15.75">
      <c r="B331" s="838"/>
      <c r="C331" s="841"/>
      <c r="D331" s="859"/>
      <c r="E331" s="856"/>
      <c r="F331" s="569">
        <v>5</v>
      </c>
      <c r="G331" s="570"/>
      <c r="H331" s="599" t="str">
        <f t="shared" si="7"/>
        <v>Belum Diisi</v>
      </c>
      <c r="I331" s="595" t="s">
        <v>26</v>
      </c>
      <c r="J331" s="596" t="str">
        <f>IF($D$327="Y/T","Isi Sasaran",IF($E$327=0,0,IF(I331="Y",1,IF(I331="T",0,"Isi Dulu"))))</f>
        <v>Isi Sasaran</v>
      </c>
      <c r="K331" s="595" t="s">
        <v>26</v>
      </c>
      <c r="L331" s="596" t="str">
        <f>IF($D$327="Y/T","Isi Sasaran",IF($E$327=0,0,IF(K331="Y",1,IF(K331="T",0,"Isi Dulu"))))</f>
        <v>Isi Sasaran</v>
      </c>
      <c r="M331" s="850"/>
      <c r="N331" s="853"/>
    </row>
    <row r="332" spans="2:14" ht="15.75">
      <c r="B332" s="836">
        <v>5</v>
      </c>
      <c r="C332" s="839"/>
      <c r="D332" s="857" t="s">
        <v>26</v>
      </c>
      <c r="E332" s="854" t="str">
        <f>IF(D332="Y",1,IF(D332="T",0,IF(D332="Y/T","Belum diisi","Error")))</f>
        <v>Belum diisi</v>
      </c>
      <c r="F332" s="528">
        <v>1</v>
      </c>
      <c r="G332" s="529"/>
      <c r="H332" s="600" t="str">
        <f t="shared" si="7"/>
        <v>Belum Diisi</v>
      </c>
      <c r="I332" s="590" t="s">
        <v>26</v>
      </c>
      <c r="J332" s="591" t="str">
        <f>IF($D$332="Y/T","Isi Sasaran",IF($E$332=0,0,IF(I332="Y",1,IF(I332="T",0,"Isi Dulu"))))</f>
        <v>Isi Sasaran</v>
      </c>
      <c r="K332" s="590" t="s">
        <v>26</v>
      </c>
      <c r="L332" s="591" t="str">
        <f>IF($D$332="Y/T","Isi Sasaran",IF($E$332=0,0,IF(K332="Y",1,IF(K332="T",0,"Isi Dulu"))))</f>
        <v>Isi Sasaran</v>
      </c>
      <c r="M332" s="848" t="s">
        <v>26</v>
      </c>
      <c r="N332" s="851" t="str">
        <f>IF(M332="Y",1,IF(M332="T",0,IF(M332="Y/T","Belum diisi","Error")))</f>
        <v>Belum diisi</v>
      </c>
    </row>
    <row r="333" spans="2:14" ht="15.75">
      <c r="B333" s="837"/>
      <c r="C333" s="840"/>
      <c r="D333" s="858"/>
      <c r="E333" s="855"/>
      <c r="F333" s="549">
        <v>2</v>
      </c>
      <c r="G333" s="550"/>
      <c r="H333" s="598" t="str">
        <f t="shared" si="7"/>
        <v>Belum Diisi</v>
      </c>
      <c r="I333" s="592" t="s">
        <v>26</v>
      </c>
      <c r="J333" s="593" t="str">
        <f>IF($D$332="Y/T","Isi Sasaran",IF($E$332=0,0,IF(I333="Y",1,IF(I333="T",0,"Isi Dulu"))))</f>
        <v>Isi Sasaran</v>
      </c>
      <c r="K333" s="592" t="s">
        <v>26</v>
      </c>
      <c r="L333" s="593" t="str">
        <f>IF($D$332="Y/T","Isi Sasaran",IF($E$332=0,0,IF(K333="Y",1,IF(K333="T",0,"Isi Dulu"))))</f>
        <v>Isi Sasaran</v>
      </c>
      <c r="M333" s="849"/>
      <c r="N333" s="852"/>
    </row>
    <row r="334" spans="2:14" ht="15.75">
      <c r="B334" s="837"/>
      <c r="C334" s="840"/>
      <c r="D334" s="858"/>
      <c r="E334" s="855"/>
      <c r="F334" s="549">
        <v>3</v>
      </c>
      <c r="G334" s="550"/>
      <c r="H334" s="598" t="str">
        <f t="shared" si="7"/>
        <v>Belum Diisi</v>
      </c>
      <c r="I334" s="592" t="s">
        <v>26</v>
      </c>
      <c r="J334" s="593" t="str">
        <f>IF($D$332="Y/T","Isi Sasaran",IF($E$332=0,0,IF(I334="Y",1,IF(I334="T",0,"Isi Dulu"))))</f>
        <v>Isi Sasaran</v>
      </c>
      <c r="K334" s="592" t="s">
        <v>26</v>
      </c>
      <c r="L334" s="593" t="str">
        <f>IF($D$332="Y/T","Isi Sasaran",IF($E$332=0,0,IF(K334="Y",1,IF(K334="T",0,"Isi Dulu"))))</f>
        <v>Isi Sasaran</v>
      </c>
      <c r="M334" s="849"/>
      <c r="N334" s="852"/>
    </row>
    <row r="335" spans="2:14" ht="15.75">
      <c r="B335" s="837"/>
      <c r="C335" s="840"/>
      <c r="D335" s="858"/>
      <c r="E335" s="855"/>
      <c r="F335" s="549">
        <v>4</v>
      </c>
      <c r="G335" s="550"/>
      <c r="H335" s="598" t="str">
        <f t="shared" si="7"/>
        <v>Belum Diisi</v>
      </c>
      <c r="I335" s="592" t="s">
        <v>26</v>
      </c>
      <c r="J335" s="593" t="str">
        <f>IF($D$332="Y/T","Isi Sasaran",IF($E$332=0,0,IF(I335="Y",1,IF(I335="T",0,"Isi Dulu"))))</f>
        <v>Isi Sasaran</v>
      </c>
      <c r="K335" s="592" t="s">
        <v>26</v>
      </c>
      <c r="L335" s="593" t="str">
        <f>IF($D$332="Y/T","Isi Sasaran",IF($E$332=0,0,IF(K335="Y",1,IF(K335="T",0,"Isi Dulu"))))</f>
        <v>Isi Sasaran</v>
      </c>
      <c r="M335" s="849"/>
      <c r="N335" s="852"/>
    </row>
    <row r="336" spans="2:14" ht="15.75">
      <c r="B336" s="838"/>
      <c r="C336" s="841"/>
      <c r="D336" s="859"/>
      <c r="E336" s="856"/>
      <c r="F336" s="569">
        <v>5</v>
      </c>
      <c r="G336" s="570"/>
      <c r="H336" s="599" t="str">
        <f t="shared" si="7"/>
        <v>Belum Diisi</v>
      </c>
      <c r="I336" s="595" t="s">
        <v>26</v>
      </c>
      <c r="J336" s="596" t="str">
        <f>IF($D$332="Y/T","Isi Sasaran",IF($E$332=0,0,IF(I336="Y",1,IF(I336="T",0,"Isi Dulu"))))</f>
        <v>Isi Sasaran</v>
      </c>
      <c r="K336" s="595" t="s">
        <v>26</v>
      </c>
      <c r="L336" s="596" t="str">
        <f>IF($D$332="Y/T","Isi Sasaran",IF($E$332=0,0,IF(K336="Y",1,IF(K336="T",0,"Isi Dulu"))))</f>
        <v>Isi Sasaran</v>
      </c>
      <c r="M336" s="850"/>
      <c r="N336" s="853"/>
    </row>
    <row r="337" spans="2:14" ht="15.75">
      <c r="B337" s="836">
        <v>6</v>
      </c>
      <c r="C337" s="839"/>
      <c r="D337" s="857" t="s">
        <v>26</v>
      </c>
      <c r="E337" s="854" t="str">
        <f>IF(D337="Y",1,IF(D337="T",0,IF(D337="Y/T","Belum diisi","Error")))</f>
        <v>Belum diisi</v>
      </c>
      <c r="F337" s="528">
        <v>1</v>
      </c>
      <c r="G337" s="529"/>
      <c r="H337" s="600" t="str">
        <f t="shared" si="7"/>
        <v>Belum Diisi</v>
      </c>
      <c r="I337" s="590" t="s">
        <v>26</v>
      </c>
      <c r="J337" s="591" t="str">
        <f>IF($D$337="Y/T","Isi Sasaran",IF($E$337=0,0,IF(I337="Y",1,IF(I337="T",0,"Isi Dulu"))))</f>
        <v>Isi Sasaran</v>
      </c>
      <c r="K337" s="590" t="s">
        <v>26</v>
      </c>
      <c r="L337" s="591" t="str">
        <f>IF($D$337="Y/T","Isi Sasaran",IF($E$337=0,0,IF(K337="Y",1,IF(K337="T",0,"Isi Dulu"))))</f>
        <v>Isi Sasaran</v>
      </c>
      <c r="M337" s="848" t="s">
        <v>26</v>
      </c>
      <c r="N337" s="851" t="str">
        <f>IF(M337="Y",1,IF(M337="T",0,IF(M337="Y/T","Belum diisi","Error")))</f>
        <v>Belum diisi</v>
      </c>
    </row>
    <row r="338" spans="2:14" ht="15.75">
      <c r="B338" s="837"/>
      <c r="C338" s="840"/>
      <c r="D338" s="858"/>
      <c r="E338" s="855"/>
      <c r="F338" s="549">
        <v>2</v>
      </c>
      <c r="G338" s="550"/>
      <c r="H338" s="598" t="str">
        <f t="shared" si="7"/>
        <v>Belum Diisi</v>
      </c>
      <c r="I338" s="592" t="s">
        <v>26</v>
      </c>
      <c r="J338" s="593" t="str">
        <f>IF($D$337="Y/T","Isi Sasaran",IF($E$337=0,0,IF(I338="Y",1,IF(I338="T",0,"Isi Dulu"))))</f>
        <v>Isi Sasaran</v>
      </c>
      <c r="K338" s="592" t="s">
        <v>26</v>
      </c>
      <c r="L338" s="593" t="str">
        <f>IF($D$337="Y/T","Isi Sasaran",IF($E$337=0,0,IF(K338="Y",1,IF(K338="T",0,"Isi Dulu"))))</f>
        <v>Isi Sasaran</v>
      </c>
      <c r="M338" s="849"/>
      <c r="N338" s="852"/>
    </row>
    <row r="339" spans="2:14" ht="15.75">
      <c r="B339" s="837"/>
      <c r="C339" s="840"/>
      <c r="D339" s="858"/>
      <c r="E339" s="855"/>
      <c r="F339" s="549">
        <v>3</v>
      </c>
      <c r="G339" s="550"/>
      <c r="H339" s="598" t="str">
        <f t="shared" si="7"/>
        <v>Belum Diisi</v>
      </c>
      <c r="I339" s="592" t="s">
        <v>26</v>
      </c>
      <c r="J339" s="593" t="str">
        <f>IF($D$337="Y/T","Isi Sasaran",IF($E$337=0,0,IF(I339="Y",1,IF(I339="T",0,"Isi Dulu"))))</f>
        <v>Isi Sasaran</v>
      </c>
      <c r="K339" s="592" t="s">
        <v>26</v>
      </c>
      <c r="L339" s="593" t="str">
        <f>IF($D$337="Y/T","Isi Sasaran",IF($E$337=0,0,IF(K339="Y",1,IF(K339="T",0,"Isi Dulu"))))</f>
        <v>Isi Sasaran</v>
      </c>
      <c r="M339" s="849"/>
      <c r="N339" s="852"/>
    </row>
    <row r="340" spans="2:14" ht="15.75">
      <c r="B340" s="837"/>
      <c r="C340" s="840"/>
      <c r="D340" s="858"/>
      <c r="E340" s="855"/>
      <c r="F340" s="549">
        <v>4</v>
      </c>
      <c r="G340" s="550"/>
      <c r="H340" s="598" t="str">
        <f t="shared" si="7"/>
        <v>Belum Diisi</v>
      </c>
      <c r="I340" s="592" t="s">
        <v>26</v>
      </c>
      <c r="J340" s="593" t="str">
        <f>IF($D$337="Y/T","Isi Sasaran",IF($E$337=0,0,IF(I340="Y",1,IF(I340="T",0,"Isi Dulu"))))</f>
        <v>Isi Sasaran</v>
      </c>
      <c r="K340" s="592" t="s">
        <v>26</v>
      </c>
      <c r="L340" s="593" t="str">
        <f>IF($D$337="Y/T","Isi Sasaran",IF($E$337=0,0,IF(K340="Y",1,IF(K340="T",0,"Isi Dulu"))))</f>
        <v>Isi Sasaran</v>
      </c>
      <c r="M340" s="849"/>
      <c r="N340" s="852"/>
    </row>
    <row r="341" spans="2:14" ht="15.75">
      <c r="B341" s="838"/>
      <c r="C341" s="841"/>
      <c r="D341" s="859"/>
      <c r="E341" s="856"/>
      <c r="F341" s="569">
        <v>5</v>
      </c>
      <c r="G341" s="570"/>
      <c r="H341" s="599" t="str">
        <f t="shared" si="7"/>
        <v>Belum Diisi</v>
      </c>
      <c r="I341" s="595" t="s">
        <v>26</v>
      </c>
      <c r="J341" s="596" t="str">
        <f>IF($D$337="Y/T","Isi Sasaran",IF($E$337=0,0,IF(I341="Y",1,IF(I341="T",0,"Isi Dulu"))))</f>
        <v>Isi Sasaran</v>
      </c>
      <c r="K341" s="595" t="s">
        <v>26</v>
      </c>
      <c r="L341" s="596" t="str">
        <f>IF($D$337="Y/T","Isi Sasaran",IF($E$337=0,0,IF(K341="Y",1,IF(K341="T",0,"Isi Dulu"))))</f>
        <v>Isi Sasaran</v>
      </c>
      <c r="M341" s="850"/>
      <c r="N341" s="853"/>
    </row>
    <row r="342" spans="2:14" ht="15.75">
      <c r="B342" s="836">
        <v>7</v>
      </c>
      <c r="C342" s="839"/>
      <c r="D342" s="857" t="s">
        <v>26</v>
      </c>
      <c r="E342" s="854" t="str">
        <f>IF(D342="Y",1,IF(D342="T",0,IF(D342="Y/T","Belum diisi","Error")))</f>
        <v>Belum diisi</v>
      </c>
      <c r="F342" s="528">
        <v>1</v>
      </c>
      <c r="G342" s="529"/>
      <c r="H342" s="600" t="str">
        <f t="shared" si="7"/>
        <v>Belum Diisi</v>
      </c>
      <c r="I342" s="590" t="s">
        <v>26</v>
      </c>
      <c r="J342" s="591" t="str">
        <f>IF($D$342="Y/T","Isi Sasaran",IF($E$342=0,0,IF(I342="Y",1,IF(I342="T",0,"Isi Dulu"))))</f>
        <v>Isi Sasaran</v>
      </c>
      <c r="K342" s="590" t="s">
        <v>26</v>
      </c>
      <c r="L342" s="591" t="str">
        <f>IF($D$342="Y/T","Isi Sasaran",IF($E$342=0,0,IF(K342="Y",1,IF(K342="T",0,"Isi Dulu"))))</f>
        <v>Isi Sasaran</v>
      </c>
      <c r="M342" s="848" t="s">
        <v>26</v>
      </c>
      <c r="N342" s="851" t="str">
        <f>IF(M342="Y",1,IF(M342="T",0,IF(M342="Y/T","Belum diisi","Error")))</f>
        <v>Belum diisi</v>
      </c>
    </row>
    <row r="343" spans="2:14" ht="15.75">
      <c r="B343" s="837"/>
      <c r="C343" s="840"/>
      <c r="D343" s="858"/>
      <c r="E343" s="855"/>
      <c r="F343" s="549">
        <v>2</v>
      </c>
      <c r="G343" s="550"/>
      <c r="H343" s="598" t="str">
        <f t="shared" si="7"/>
        <v>Belum Diisi</v>
      </c>
      <c r="I343" s="592" t="s">
        <v>26</v>
      </c>
      <c r="J343" s="593" t="str">
        <f>IF($D$342="Y/T","Isi Sasaran",IF($E$342=0,0,IF(I343="Y",1,IF(I343="T",0,"Isi Dulu"))))</f>
        <v>Isi Sasaran</v>
      </c>
      <c r="K343" s="592" t="s">
        <v>26</v>
      </c>
      <c r="L343" s="593" t="str">
        <f>IF($D$342="Y/T","Isi Sasaran",IF($E$342=0,0,IF(K343="Y",1,IF(K343="T",0,"Isi Dulu"))))</f>
        <v>Isi Sasaran</v>
      </c>
      <c r="M343" s="849"/>
      <c r="N343" s="852"/>
    </row>
    <row r="344" spans="2:14" ht="15.75">
      <c r="B344" s="837"/>
      <c r="C344" s="840"/>
      <c r="D344" s="858"/>
      <c r="E344" s="855"/>
      <c r="F344" s="549">
        <v>3</v>
      </c>
      <c r="G344" s="550"/>
      <c r="H344" s="598" t="str">
        <f t="shared" si="7"/>
        <v>Belum Diisi</v>
      </c>
      <c r="I344" s="592" t="s">
        <v>26</v>
      </c>
      <c r="J344" s="593" t="str">
        <f>IF($D$342="Y/T","Isi Sasaran",IF($E$342=0,0,IF(I344="Y",1,IF(I344="T",0,"Isi Dulu"))))</f>
        <v>Isi Sasaran</v>
      </c>
      <c r="K344" s="592" t="s">
        <v>26</v>
      </c>
      <c r="L344" s="593" t="str">
        <f>IF($D$342="Y/T","Isi Sasaran",IF($E$342=0,0,IF(K344="Y",1,IF(K344="T",0,"Isi Dulu"))))</f>
        <v>Isi Sasaran</v>
      </c>
      <c r="M344" s="849"/>
      <c r="N344" s="852"/>
    </row>
    <row r="345" spans="2:14" ht="15.75">
      <c r="B345" s="837"/>
      <c r="C345" s="840"/>
      <c r="D345" s="858"/>
      <c r="E345" s="855"/>
      <c r="F345" s="549">
        <v>4</v>
      </c>
      <c r="G345" s="550"/>
      <c r="H345" s="598" t="str">
        <f t="shared" si="7"/>
        <v>Belum Diisi</v>
      </c>
      <c r="I345" s="592" t="s">
        <v>26</v>
      </c>
      <c r="J345" s="593" t="str">
        <f>IF($D$342="Y/T","Isi Sasaran",IF($E$342=0,0,IF(I345="Y",1,IF(I345="T",0,"Isi Dulu"))))</f>
        <v>Isi Sasaran</v>
      </c>
      <c r="K345" s="592" t="s">
        <v>26</v>
      </c>
      <c r="L345" s="593" t="str">
        <f>IF($D$342="Y/T","Isi Sasaran",IF($E$342=0,0,IF(K345="Y",1,IF(K345="T",0,"Isi Dulu"))))</f>
        <v>Isi Sasaran</v>
      </c>
      <c r="M345" s="849"/>
      <c r="N345" s="852"/>
    </row>
    <row r="346" spans="2:14" ht="15.75">
      <c r="B346" s="838"/>
      <c r="C346" s="841"/>
      <c r="D346" s="859"/>
      <c r="E346" s="856"/>
      <c r="F346" s="569">
        <v>5</v>
      </c>
      <c r="G346" s="570"/>
      <c r="H346" s="599" t="str">
        <f t="shared" si="7"/>
        <v>Belum Diisi</v>
      </c>
      <c r="I346" s="595" t="s">
        <v>26</v>
      </c>
      <c r="J346" s="596" t="str">
        <f>IF($D$342="Y/T","Isi Sasaran",IF($E$342=0,0,IF(I346="Y",1,IF(I346="T",0,"Isi Dulu"))))</f>
        <v>Isi Sasaran</v>
      </c>
      <c r="K346" s="595" t="s">
        <v>26</v>
      </c>
      <c r="L346" s="596" t="str">
        <f>IF($D$342="Y/T","Isi Sasaran",IF($E$342=0,0,IF(K346="Y",1,IF(K346="T",0,"Isi Dulu"))))</f>
        <v>Isi Sasaran</v>
      </c>
      <c r="M346" s="850"/>
      <c r="N346" s="853"/>
    </row>
    <row r="347" spans="2:14" ht="15.75">
      <c r="B347" s="836">
        <v>8</v>
      </c>
      <c r="C347" s="839"/>
      <c r="D347" s="857" t="s">
        <v>26</v>
      </c>
      <c r="E347" s="854" t="str">
        <f>IF(D347="Y",1,IF(D347="T",0,IF(D347="Y/T","Belum diisi","Error")))</f>
        <v>Belum diisi</v>
      </c>
      <c r="F347" s="528">
        <v>1</v>
      </c>
      <c r="G347" s="529"/>
      <c r="H347" s="600" t="str">
        <f t="shared" si="7"/>
        <v>Belum Diisi</v>
      </c>
      <c r="I347" s="590" t="s">
        <v>26</v>
      </c>
      <c r="J347" s="591" t="str">
        <f>IF($D$347="Y/T","Isi Sasaran",IF($E$347=0,0,IF(I347="Y",1,IF(I347="T",0,"Isi Dulu"))))</f>
        <v>Isi Sasaran</v>
      </c>
      <c r="K347" s="590" t="s">
        <v>26</v>
      </c>
      <c r="L347" s="591" t="str">
        <f>IF($D$347="Y/T","Isi Sasaran",IF($E$347=0,0,IF(K347="Y",1,IF(K347="T",0,"Isi Dulu"))))</f>
        <v>Isi Sasaran</v>
      </c>
      <c r="M347" s="848" t="s">
        <v>26</v>
      </c>
      <c r="N347" s="851" t="str">
        <f>IF(M347="Y",1,IF(M347="T",0,IF(M347="Y/T","Belum diisi","Error")))</f>
        <v>Belum diisi</v>
      </c>
    </row>
    <row r="348" spans="2:14" ht="15.75">
      <c r="B348" s="837"/>
      <c r="C348" s="840"/>
      <c r="D348" s="858"/>
      <c r="E348" s="855"/>
      <c r="F348" s="549">
        <v>2</v>
      </c>
      <c r="G348" s="550"/>
      <c r="H348" s="598" t="str">
        <f t="shared" si="7"/>
        <v>Belum Diisi</v>
      </c>
      <c r="I348" s="592" t="s">
        <v>26</v>
      </c>
      <c r="J348" s="593" t="str">
        <f>IF($D$347="Y/T","Isi Sasaran",IF($E$347=0,0,IF(I348="Y",1,IF(I348="T",0,"Isi Dulu"))))</f>
        <v>Isi Sasaran</v>
      </c>
      <c r="K348" s="592" t="s">
        <v>26</v>
      </c>
      <c r="L348" s="593" t="str">
        <f>IF($D$347="Y/T","Isi Sasaran",IF($E$347=0,0,IF(K348="Y",1,IF(K348="T",0,"Isi Dulu"))))</f>
        <v>Isi Sasaran</v>
      </c>
      <c r="M348" s="849"/>
      <c r="N348" s="852"/>
    </row>
    <row r="349" spans="2:14" ht="15.75">
      <c r="B349" s="837"/>
      <c r="C349" s="840"/>
      <c r="D349" s="858"/>
      <c r="E349" s="855"/>
      <c r="F349" s="549">
        <v>3</v>
      </c>
      <c r="G349" s="550"/>
      <c r="H349" s="598" t="str">
        <f t="shared" si="7"/>
        <v>Belum Diisi</v>
      </c>
      <c r="I349" s="592" t="s">
        <v>26</v>
      </c>
      <c r="J349" s="593" t="str">
        <f>IF($D$347="Y/T","Isi Sasaran",IF($E$347=0,0,IF(I349="Y",1,IF(I349="T",0,"Isi Dulu"))))</f>
        <v>Isi Sasaran</v>
      </c>
      <c r="K349" s="592" t="s">
        <v>26</v>
      </c>
      <c r="L349" s="593" t="str">
        <f>IF($D$347="Y/T","Isi Sasaran",IF($E$347=0,0,IF(K349="Y",1,IF(K349="T",0,"Isi Dulu"))))</f>
        <v>Isi Sasaran</v>
      </c>
      <c r="M349" s="849"/>
      <c r="N349" s="852"/>
    </row>
    <row r="350" spans="2:14" ht="15.75">
      <c r="B350" s="837"/>
      <c r="C350" s="840"/>
      <c r="D350" s="858"/>
      <c r="E350" s="855"/>
      <c r="F350" s="549">
        <v>4</v>
      </c>
      <c r="G350" s="550"/>
      <c r="H350" s="598" t="str">
        <f t="shared" si="7"/>
        <v>Belum Diisi</v>
      </c>
      <c r="I350" s="592" t="s">
        <v>26</v>
      </c>
      <c r="J350" s="593" t="str">
        <f>IF($D$347="Y/T","Isi Sasaran",IF($E$347=0,0,IF(I350="Y",1,IF(I350="T",0,"Isi Dulu"))))</f>
        <v>Isi Sasaran</v>
      </c>
      <c r="K350" s="592" t="s">
        <v>26</v>
      </c>
      <c r="L350" s="593" t="str">
        <f>IF($D$347="Y/T","Isi Sasaran",IF($E$347=0,0,IF(K350="Y",1,IF(K350="T",0,"Isi Dulu"))))</f>
        <v>Isi Sasaran</v>
      </c>
      <c r="M350" s="849"/>
      <c r="N350" s="852"/>
    </row>
    <row r="351" spans="2:14" ht="15.75">
      <c r="B351" s="838"/>
      <c r="C351" s="841"/>
      <c r="D351" s="859"/>
      <c r="E351" s="856"/>
      <c r="F351" s="569">
        <v>5</v>
      </c>
      <c r="G351" s="570"/>
      <c r="H351" s="599" t="str">
        <f t="shared" si="7"/>
        <v>Belum Diisi</v>
      </c>
      <c r="I351" s="595" t="s">
        <v>26</v>
      </c>
      <c r="J351" s="596" t="str">
        <f>IF($D$347="Y/T","Isi Sasaran",IF($E$347=0,0,IF(I351="Y",1,IF(I351="T",0,"Isi Dulu"))))</f>
        <v>Isi Sasaran</v>
      </c>
      <c r="K351" s="595" t="s">
        <v>26</v>
      </c>
      <c r="L351" s="596" t="str">
        <f>IF($D$347="Y/T","Isi Sasaran",IF($E$347=0,0,IF(K351="Y",1,IF(K351="T",0,"Isi Dulu"))))</f>
        <v>Isi Sasaran</v>
      </c>
      <c r="M351" s="850"/>
      <c r="N351" s="853"/>
    </row>
    <row r="352" spans="2:14" ht="15.75">
      <c r="B352" s="836">
        <v>9</v>
      </c>
      <c r="C352" s="839"/>
      <c r="D352" s="857" t="s">
        <v>26</v>
      </c>
      <c r="E352" s="854" t="str">
        <f>IF(D352="Y",1,IF(D352="T",0,IF(D352="Y/T","Belum diisi","Error")))</f>
        <v>Belum diisi</v>
      </c>
      <c r="F352" s="528">
        <v>1</v>
      </c>
      <c r="G352" s="529"/>
      <c r="H352" s="600" t="str">
        <f t="shared" si="7"/>
        <v>Belum Diisi</v>
      </c>
      <c r="I352" s="590" t="s">
        <v>26</v>
      </c>
      <c r="J352" s="591" t="str">
        <f>IF($D$352="Y/T","Isi Sasaran",IF($E$352=0,0,IF(I352="Y",1,IF(I352="T",0,"Isi Dulu"))))</f>
        <v>Isi Sasaran</v>
      </c>
      <c r="K352" s="590" t="s">
        <v>26</v>
      </c>
      <c r="L352" s="591" t="str">
        <f>IF($D$352="Y/T","Isi Sasaran",IF($E$352=0,0,IF(K352="Y",1,IF(K352="T",0,"Isi Dulu"))))</f>
        <v>Isi Sasaran</v>
      </c>
      <c r="M352" s="848" t="s">
        <v>26</v>
      </c>
      <c r="N352" s="851" t="str">
        <f>IF(M352="Y",1,IF(M352="T",0,IF(M352="Y/T","Belum diisi","Error")))</f>
        <v>Belum diisi</v>
      </c>
    </row>
    <row r="353" spans="2:14" ht="15.75">
      <c r="B353" s="837"/>
      <c r="C353" s="840"/>
      <c r="D353" s="858"/>
      <c r="E353" s="855"/>
      <c r="F353" s="549">
        <v>2</v>
      </c>
      <c r="G353" s="550"/>
      <c r="H353" s="598" t="str">
        <f t="shared" si="7"/>
        <v>Belum Diisi</v>
      </c>
      <c r="I353" s="592" t="s">
        <v>26</v>
      </c>
      <c r="J353" s="593" t="str">
        <f>IF($D$352="Y/T","Isi Sasaran",IF($E$352=0,0,IF(I353="Y",1,IF(I353="T",0,"Isi Dulu"))))</f>
        <v>Isi Sasaran</v>
      </c>
      <c r="K353" s="592" t="s">
        <v>26</v>
      </c>
      <c r="L353" s="593" t="str">
        <f>IF($D$352="Y/T","Isi Sasaran",IF($E$352=0,0,IF(K353="Y",1,IF(K353="T",0,"Isi Dulu"))))</f>
        <v>Isi Sasaran</v>
      </c>
      <c r="M353" s="849"/>
      <c r="N353" s="852"/>
    </row>
    <row r="354" spans="2:14" ht="15.75">
      <c r="B354" s="837"/>
      <c r="C354" s="840"/>
      <c r="D354" s="858"/>
      <c r="E354" s="855"/>
      <c r="F354" s="549">
        <v>3</v>
      </c>
      <c r="G354" s="550"/>
      <c r="H354" s="598" t="str">
        <f t="shared" si="7"/>
        <v>Belum Diisi</v>
      </c>
      <c r="I354" s="592" t="s">
        <v>26</v>
      </c>
      <c r="J354" s="593" t="str">
        <f>IF($D$352="Y/T","Isi Sasaran",IF($E$352=0,0,IF(I354="Y",1,IF(I354="T",0,"Isi Dulu"))))</f>
        <v>Isi Sasaran</v>
      </c>
      <c r="K354" s="592" t="s">
        <v>26</v>
      </c>
      <c r="L354" s="593" t="str">
        <f>IF($D$352="Y/T","Isi Sasaran",IF($E$352=0,0,IF(K354="Y",1,IF(K354="T",0,"Isi Dulu"))))</f>
        <v>Isi Sasaran</v>
      </c>
      <c r="M354" s="849"/>
      <c r="N354" s="852"/>
    </row>
    <row r="355" spans="2:14" ht="15.75">
      <c r="B355" s="837"/>
      <c r="C355" s="840"/>
      <c r="D355" s="858"/>
      <c r="E355" s="855"/>
      <c r="F355" s="549">
        <v>4</v>
      </c>
      <c r="G355" s="550"/>
      <c r="H355" s="598" t="str">
        <f t="shared" si="7"/>
        <v>Belum Diisi</v>
      </c>
      <c r="I355" s="592" t="s">
        <v>26</v>
      </c>
      <c r="J355" s="593" t="str">
        <f>IF($D$352="Y/T","Isi Sasaran",IF($E$352=0,0,IF(I355="Y",1,IF(I355="T",0,"Isi Dulu"))))</f>
        <v>Isi Sasaran</v>
      </c>
      <c r="K355" s="592" t="s">
        <v>26</v>
      </c>
      <c r="L355" s="593" t="str">
        <f>IF($D$352="Y/T","Isi Sasaran",IF($E$352=0,0,IF(K355="Y",1,IF(K355="T",0,"Isi Dulu"))))</f>
        <v>Isi Sasaran</v>
      </c>
      <c r="M355" s="849"/>
      <c r="N355" s="852"/>
    </row>
    <row r="356" spans="2:14" ht="15.75">
      <c r="B356" s="838"/>
      <c r="C356" s="841"/>
      <c r="D356" s="859"/>
      <c r="E356" s="856"/>
      <c r="F356" s="569">
        <v>5</v>
      </c>
      <c r="G356" s="570"/>
      <c r="H356" s="599" t="str">
        <f t="shared" si="7"/>
        <v>Belum Diisi</v>
      </c>
      <c r="I356" s="595" t="s">
        <v>26</v>
      </c>
      <c r="J356" s="596" t="str">
        <f>IF($D$352="Y/T","Isi Sasaran",IF($E$352=0,0,IF(I356="Y",1,IF(I356="T",0,"Isi Dulu"))))</f>
        <v>Isi Sasaran</v>
      </c>
      <c r="K356" s="595" t="s">
        <v>26</v>
      </c>
      <c r="L356" s="596" t="str">
        <f>IF($D$352="Y/T","Isi Sasaran",IF($E$352=0,0,IF(K356="Y",1,IF(K356="T",0,"Isi Dulu"))))</f>
        <v>Isi Sasaran</v>
      </c>
      <c r="M356" s="850"/>
      <c r="N356" s="853"/>
    </row>
    <row r="357" spans="2:14" ht="15.75">
      <c r="B357" s="836">
        <v>10</v>
      </c>
      <c r="C357" s="839"/>
      <c r="D357" s="857" t="s">
        <v>26</v>
      </c>
      <c r="E357" s="854" t="str">
        <f>IF(D357="Y",1,IF(D357="T",0,IF(D357="Y/T","Belum diisi","Error")))</f>
        <v>Belum diisi</v>
      </c>
      <c r="F357" s="528">
        <v>1</v>
      </c>
      <c r="G357" s="529"/>
      <c r="H357" s="600" t="str">
        <f t="shared" si="7"/>
        <v>Belum Diisi</v>
      </c>
      <c r="I357" s="590" t="s">
        <v>26</v>
      </c>
      <c r="J357" s="591" t="str">
        <f>IF($D$357="Y/T","Isi Sasaran",IF($E$357=0,0,IF(I357="Y",1,IF(I357="T",0,"Isi Dulu"))))</f>
        <v>Isi Sasaran</v>
      </c>
      <c r="K357" s="590" t="s">
        <v>26</v>
      </c>
      <c r="L357" s="591" t="str">
        <f>IF($D$357="Y/T","Isi Sasaran",IF($E$357=0,0,IF(K357="Y",1,IF(K357="T",0,"Isi Dulu"))))</f>
        <v>Isi Sasaran</v>
      </c>
      <c r="M357" s="848" t="s">
        <v>26</v>
      </c>
      <c r="N357" s="851" t="str">
        <f>IF(M357="Y",1,IF(M357="T",0,IF(M357="Y/T","Belum diisi","Error")))</f>
        <v>Belum diisi</v>
      </c>
    </row>
    <row r="358" spans="2:14" ht="15.75">
      <c r="B358" s="837"/>
      <c r="C358" s="840"/>
      <c r="D358" s="858"/>
      <c r="E358" s="855"/>
      <c r="F358" s="549">
        <v>2</v>
      </c>
      <c r="G358" s="550"/>
      <c r="H358" s="598" t="str">
        <f t="shared" si="7"/>
        <v>Belum Diisi</v>
      </c>
      <c r="I358" s="592" t="s">
        <v>26</v>
      </c>
      <c r="J358" s="593" t="str">
        <f>IF($D$357="Y/T","Isi Sasaran",IF($E$357=0,0,IF(I358="Y",1,IF(I358="T",0,"Isi Dulu"))))</f>
        <v>Isi Sasaran</v>
      </c>
      <c r="K358" s="592" t="s">
        <v>26</v>
      </c>
      <c r="L358" s="593" t="str">
        <f>IF($D$357="Y/T","Isi Sasaran",IF($E$357=0,0,IF(K358="Y",1,IF(K358="T",0,"Isi Dulu"))))</f>
        <v>Isi Sasaran</v>
      </c>
      <c r="M358" s="849"/>
      <c r="N358" s="852"/>
    </row>
    <row r="359" spans="2:14" ht="15.75">
      <c r="B359" s="837"/>
      <c r="C359" s="840"/>
      <c r="D359" s="858"/>
      <c r="E359" s="855"/>
      <c r="F359" s="549">
        <v>3</v>
      </c>
      <c r="G359" s="550"/>
      <c r="H359" s="598" t="str">
        <f t="shared" si="7"/>
        <v>Belum Diisi</v>
      </c>
      <c r="I359" s="592" t="s">
        <v>26</v>
      </c>
      <c r="J359" s="593" t="str">
        <f>IF($D$357="Y/T","Isi Sasaran",IF($E$357=0,0,IF(I359="Y",1,IF(I359="T",0,"Isi Dulu"))))</f>
        <v>Isi Sasaran</v>
      </c>
      <c r="K359" s="592" t="s">
        <v>26</v>
      </c>
      <c r="L359" s="593" t="str">
        <f>IF($D$357="Y/T","Isi Sasaran",IF($E$357=0,0,IF(K359="Y",1,IF(K359="T",0,"Isi Dulu"))))</f>
        <v>Isi Sasaran</v>
      </c>
      <c r="M359" s="849"/>
      <c r="N359" s="852"/>
    </row>
    <row r="360" spans="2:14" ht="15.75">
      <c r="B360" s="837"/>
      <c r="C360" s="840"/>
      <c r="D360" s="858"/>
      <c r="E360" s="855"/>
      <c r="F360" s="549">
        <v>4</v>
      </c>
      <c r="G360" s="550"/>
      <c r="H360" s="598" t="str">
        <f t="shared" si="7"/>
        <v>Belum Diisi</v>
      </c>
      <c r="I360" s="592" t="s">
        <v>26</v>
      </c>
      <c r="J360" s="593" t="str">
        <f>IF($D$357="Y/T","Isi Sasaran",IF($E$357=0,0,IF(I360="Y",1,IF(I360="T",0,"Isi Dulu"))))</f>
        <v>Isi Sasaran</v>
      </c>
      <c r="K360" s="592" t="s">
        <v>26</v>
      </c>
      <c r="L360" s="593" t="str">
        <f>IF($D$357="Y/T","Isi Sasaran",IF($E$357=0,0,IF(K360="Y",1,IF(K360="T",0,"Isi Dulu"))))</f>
        <v>Isi Sasaran</v>
      </c>
      <c r="M360" s="849"/>
      <c r="N360" s="852"/>
    </row>
    <row r="361" spans="2:14" ht="15.75">
      <c r="B361" s="838"/>
      <c r="C361" s="841"/>
      <c r="D361" s="859"/>
      <c r="E361" s="856"/>
      <c r="F361" s="569">
        <v>5</v>
      </c>
      <c r="G361" s="570"/>
      <c r="H361" s="599" t="str">
        <f t="shared" si="7"/>
        <v>Belum Diisi</v>
      </c>
      <c r="I361" s="595" t="s">
        <v>26</v>
      </c>
      <c r="J361" s="596" t="str">
        <f>IF($D$357="Y/T","Isi Sasaran",IF($E$357=0,0,IF(I361="Y",1,IF(I361="T",0,"Isi Dulu"))))</f>
        <v>Isi Sasaran</v>
      </c>
      <c r="K361" s="595" t="s">
        <v>26</v>
      </c>
      <c r="L361" s="596" t="str">
        <f>IF($D$357="Y/T","Isi Sasaran",IF($E$357=0,0,IF(K361="Y",1,IF(K361="T",0,"Isi Dulu"))))</f>
        <v>Isi Sasaran</v>
      </c>
      <c r="M361" s="850"/>
      <c r="N361" s="853"/>
    </row>
    <row r="362" spans="2:14" ht="15.75">
      <c r="B362" s="836">
        <v>11</v>
      </c>
      <c r="C362" s="839"/>
      <c r="D362" s="857" t="s">
        <v>26</v>
      </c>
      <c r="E362" s="854" t="str">
        <f>IF(D362="Y",1,IF(D362="T",0,IF(D362="Y/T","Belum diisi","Error")))</f>
        <v>Belum diisi</v>
      </c>
      <c r="F362" s="528">
        <v>1</v>
      </c>
      <c r="G362" s="529"/>
      <c r="H362" s="600" t="str">
        <f t="shared" si="7"/>
        <v>Belum Diisi</v>
      </c>
      <c r="I362" s="590" t="s">
        <v>26</v>
      </c>
      <c r="J362" s="591" t="str">
        <f>IF($D$362="Y/T","Isi Sasaran",IF($E$362=0,0,IF(I362="Y",1,IF(I362="T",0,"Isi Dulu"))))</f>
        <v>Isi Sasaran</v>
      </c>
      <c r="K362" s="590" t="s">
        <v>26</v>
      </c>
      <c r="L362" s="591" t="str">
        <f>IF($D$362="Y/T","Isi Sasaran",IF($E$362=0,0,IF(K362="Y",1,IF(K362="T",0,"Isi Dulu"))))</f>
        <v>Isi Sasaran</v>
      </c>
      <c r="M362" s="848" t="s">
        <v>26</v>
      </c>
      <c r="N362" s="851" t="str">
        <f>IF(M362="Y",1,IF(M362="T",0,IF(M362="Y/T","Belum diisi","Error")))</f>
        <v>Belum diisi</v>
      </c>
    </row>
    <row r="363" spans="2:14" ht="15.75">
      <c r="B363" s="837"/>
      <c r="C363" s="840"/>
      <c r="D363" s="858"/>
      <c r="E363" s="855"/>
      <c r="F363" s="549">
        <v>2</v>
      </c>
      <c r="G363" s="550"/>
      <c r="H363" s="598" t="str">
        <f t="shared" si="7"/>
        <v>Belum Diisi</v>
      </c>
      <c r="I363" s="592" t="s">
        <v>26</v>
      </c>
      <c r="J363" s="593" t="str">
        <f>IF($D$362="Y/T","Isi Sasaran",IF($E$362=0,0,IF(I363="Y",1,IF(I363="T",0,"Isi Dulu"))))</f>
        <v>Isi Sasaran</v>
      </c>
      <c r="K363" s="592" t="s">
        <v>26</v>
      </c>
      <c r="L363" s="593" t="str">
        <f>IF($D$362="Y/T","Isi Sasaran",IF($E$362=0,0,IF(K363="Y",1,IF(K363="T",0,"Isi Dulu"))))</f>
        <v>Isi Sasaran</v>
      </c>
      <c r="M363" s="849"/>
      <c r="N363" s="852"/>
    </row>
    <row r="364" spans="2:14" ht="15.75">
      <c r="B364" s="837"/>
      <c r="C364" s="840"/>
      <c r="D364" s="858"/>
      <c r="E364" s="855"/>
      <c r="F364" s="549">
        <v>3</v>
      </c>
      <c r="G364" s="550"/>
      <c r="H364" s="598" t="str">
        <f t="shared" si="7"/>
        <v>Belum Diisi</v>
      </c>
      <c r="I364" s="592" t="s">
        <v>26</v>
      </c>
      <c r="J364" s="593" t="str">
        <f>IF($D$362="Y/T","Isi Sasaran",IF($E$362=0,0,IF(I364="Y",1,IF(I364="T",0,"Isi Dulu"))))</f>
        <v>Isi Sasaran</v>
      </c>
      <c r="K364" s="592" t="s">
        <v>26</v>
      </c>
      <c r="L364" s="593" t="str">
        <f>IF($D$362="Y/T","Isi Sasaran",IF($E$362=0,0,IF(K364="Y",1,IF(K364="T",0,"Isi Dulu"))))</f>
        <v>Isi Sasaran</v>
      </c>
      <c r="M364" s="849"/>
      <c r="N364" s="852"/>
    </row>
    <row r="365" spans="2:14" ht="15.75">
      <c r="B365" s="837"/>
      <c r="C365" s="840"/>
      <c r="D365" s="858"/>
      <c r="E365" s="855"/>
      <c r="F365" s="549">
        <v>4</v>
      </c>
      <c r="G365" s="550"/>
      <c r="H365" s="598" t="str">
        <f t="shared" si="7"/>
        <v>Belum Diisi</v>
      </c>
      <c r="I365" s="592" t="s">
        <v>26</v>
      </c>
      <c r="J365" s="593" t="str">
        <f>IF($D$362="Y/T","Isi Sasaran",IF($E$362=0,0,IF(I365="Y",1,IF(I365="T",0,"Isi Dulu"))))</f>
        <v>Isi Sasaran</v>
      </c>
      <c r="K365" s="592" t="s">
        <v>26</v>
      </c>
      <c r="L365" s="593" t="str">
        <f>IF($D$362="Y/T","Isi Sasaran",IF($E$362=0,0,IF(K365="Y",1,IF(K365="T",0,"Isi Dulu"))))</f>
        <v>Isi Sasaran</v>
      </c>
      <c r="M365" s="849"/>
      <c r="N365" s="852"/>
    </row>
    <row r="366" spans="2:14" ht="15.75">
      <c r="B366" s="838"/>
      <c r="C366" s="841"/>
      <c r="D366" s="859"/>
      <c r="E366" s="856"/>
      <c r="F366" s="569">
        <v>5</v>
      </c>
      <c r="G366" s="570"/>
      <c r="H366" s="599" t="str">
        <f t="shared" si="7"/>
        <v>Belum Diisi</v>
      </c>
      <c r="I366" s="595" t="s">
        <v>26</v>
      </c>
      <c r="J366" s="596" t="str">
        <f>IF($D$362="Y/T","Isi Sasaran",IF($E$362=0,0,IF(I366="Y",1,IF(I366="T",0,"Isi Dulu"))))</f>
        <v>Isi Sasaran</v>
      </c>
      <c r="K366" s="595" t="s">
        <v>26</v>
      </c>
      <c r="L366" s="596" t="str">
        <f>IF($D$362="Y/T","Isi Sasaran",IF($E$362=0,0,IF(K366="Y",1,IF(K366="T",0,"Isi Dulu"))))</f>
        <v>Isi Sasaran</v>
      </c>
      <c r="M366" s="850"/>
      <c r="N366" s="853"/>
    </row>
    <row r="367" spans="2:14" ht="15.75">
      <c r="B367" s="836">
        <v>12</v>
      </c>
      <c r="C367" s="839"/>
      <c r="D367" s="857" t="s">
        <v>26</v>
      </c>
      <c r="E367" s="854" t="str">
        <f>IF(D367="Y",1,IF(D367="T",0,IF(D367="Y/T","Belum diisi","Error")))</f>
        <v>Belum diisi</v>
      </c>
      <c r="F367" s="528">
        <v>1</v>
      </c>
      <c r="G367" s="529"/>
      <c r="H367" s="600" t="str">
        <f t="shared" si="7"/>
        <v>Belum Diisi</v>
      </c>
      <c r="I367" s="590" t="s">
        <v>26</v>
      </c>
      <c r="J367" s="591" t="str">
        <f>IF($D$367="Y/T","Isi Sasaran",IF($E$367=0,0,IF(I367="Y",1,IF(I367="T",0,"Isi Dulu"))))</f>
        <v>Isi Sasaran</v>
      </c>
      <c r="K367" s="590" t="s">
        <v>26</v>
      </c>
      <c r="L367" s="591" t="str">
        <f>IF($D$367="Y/T","Isi Sasaran",IF($E$367=0,0,IF(K367="Y",1,IF(K367="T",0,"Isi Dulu"))))</f>
        <v>Isi Sasaran</v>
      </c>
      <c r="M367" s="848" t="s">
        <v>26</v>
      </c>
      <c r="N367" s="851" t="str">
        <f>IF(M367="Y",1,IF(M367="T",0,IF(M367="Y/T","Belum diisi","Error")))</f>
        <v>Belum diisi</v>
      </c>
    </row>
    <row r="368" spans="2:14" ht="15.75">
      <c r="B368" s="837"/>
      <c r="C368" s="840"/>
      <c r="D368" s="858"/>
      <c r="E368" s="855"/>
      <c r="F368" s="549">
        <v>2</v>
      </c>
      <c r="G368" s="550"/>
      <c r="H368" s="598" t="str">
        <f t="shared" si="7"/>
        <v>Belum Diisi</v>
      </c>
      <c r="I368" s="592" t="s">
        <v>26</v>
      </c>
      <c r="J368" s="593" t="str">
        <f>IF($D$367="Y/T","Isi Sasaran",IF($E$367=0,0,IF(I368="Y",1,IF(I368="T",0,"Isi Dulu"))))</f>
        <v>Isi Sasaran</v>
      </c>
      <c r="K368" s="592" t="s">
        <v>26</v>
      </c>
      <c r="L368" s="593" t="str">
        <f>IF($D$367="Y/T","Isi Sasaran",IF($E$367=0,0,IF(K368="Y",1,IF(K368="T",0,"Isi Dulu"))))</f>
        <v>Isi Sasaran</v>
      </c>
      <c r="M368" s="849"/>
      <c r="N368" s="852"/>
    </row>
    <row r="369" spans="2:14" ht="15.75">
      <c r="B369" s="837"/>
      <c r="C369" s="840"/>
      <c r="D369" s="858"/>
      <c r="E369" s="855"/>
      <c r="F369" s="549">
        <v>3</v>
      </c>
      <c r="G369" s="550"/>
      <c r="H369" s="598" t="str">
        <f t="shared" si="7"/>
        <v>Belum Diisi</v>
      </c>
      <c r="I369" s="592" t="s">
        <v>26</v>
      </c>
      <c r="J369" s="593" t="str">
        <f>IF($D$367="Y/T","Isi Sasaran",IF($E$367=0,0,IF(I369="Y",1,IF(I369="T",0,"Isi Dulu"))))</f>
        <v>Isi Sasaran</v>
      </c>
      <c r="K369" s="592" t="s">
        <v>26</v>
      </c>
      <c r="L369" s="593" t="str">
        <f>IF($D$367="Y/T","Isi Sasaran",IF($E$367=0,0,IF(K369="Y",1,IF(K369="T",0,"Isi Dulu"))))</f>
        <v>Isi Sasaran</v>
      </c>
      <c r="M369" s="849"/>
      <c r="N369" s="852"/>
    </row>
    <row r="370" spans="2:14" ht="15.75">
      <c r="B370" s="837"/>
      <c r="C370" s="840"/>
      <c r="D370" s="858"/>
      <c r="E370" s="855"/>
      <c r="F370" s="549">
        <v>4</v>
      </c>
      <c r="G370" s="550"/>
      <c r="H370" s="598" t="str">
        <f t="shared" si="7"/>
        <v>Belum Diisi</v>
      </c>
      <c r="I370" s="592" t="s">
        <v>26</v>
      </c>
      <c r="J370" s="593" t="str">
        <f>IF($D$367="Y/T","Isi Sasaran",IF($E$367=0,0,IF(I370="Y",1,IF(I370="T",0,"Isi Dulu"))))</f>
        <v>Isi Sasaran</v>
      </c>
      <c r="K370" s="592" t="s">
        <v>26</v>
      </c>
      <c r="L370" s="593" t="str">
        <f>IF($D$367="Y/T","Isi Sasaran",IF($E$367=0,0,IF(K370="Y",1,IF(K370="T",0,"Isi Dulu"))))</f>
        <v>Isi Sasaran</v>
      </c>
      <c r="M370" s="849"/>
      <c r="N370" s="852"/>
    </row>
    <row r="371" spans="2:14" ht="15.75">
      <c r="B371" s="838"/>
      <c r="C371" s="841"/>
      <c r="D371" s="859"/>
      <c r="E371" s="856"/>
      <c r="F371" s="569">
        <v>5</v>
      </c>
      <c r="G371" s="570"/>
      <c r="H371" s="599" t="str">
        <f t="shared" si="7"/>
        <v>Belum Diisi</v>
      </c>
      <c r="I371" s="595" t="s">
        <v>26</v>
      </c>
      <c r="J371" s="596" t="str">
        <f>IF($D$367="Y/T","Isi Sasaran",IF($E$367=0,0,IF(I371="Y",1,IF(I371="T",0,"Isi Dulu"))))</f>
        <v>Isi Sasaran</v>
      </c>
      <c r="K371" s="595" t="s">
        <v>26</v>
      </c>
      <c r="L371" s="596" t="str">
        <f>IF($D$367="Y/T","Isi Sasaran",IF($E$367=0,0,IF(K371="Y",1,IF(K371="T",0,"Isi Dulu"))))</f>
        <v>Isi Sasaran</v>
      </c>
      <c r="M371" s="850"/>
      <c r="N371" s="853"/>
    </row>
    <row r="372" spans="2:14" ht="15.75">
      <c r="B372" s="836">
        <v>13</v>
      </c>
      <c r="C372" s="839"/>
      <c r="D372" s="857" t="s">
        <v>26</v>
      </c>
      <c r="E372" s="854" t="str">
        <f>IF(D372="Y",1,IF(D372="T",0,IF(D372="Y/T","Belum diisi","Error")))</f>
        <v>Belum diisi</v>
      </c>
      <c r="F372" s="528">
        <v>1</v>
      </c>
      <c r="G372" s="529"/>
      <c r="H372" s="600" t="str">
        <f t="shared" si="7"/>
        <v>Belum Diisi</v>
      </c>
      <c r="I372" s="590" t="s">
        <v>26</v>
      </c>
      <c r="J372" s="591" t="str">
        <f>IF($D$372="Y/T","Isi Sasaran",IF($E$372=0,0,IF(I372="Y",1,IF(I372="T",0,"Isi Dulu"))))</f>
        <v>Isi Sasaran</v>
      </c>
      <c r="K372" s="590" t="s">
        <v>26</v>
      </c>
      <c r="L372" s="591" t="str">
        <f>IF($D$372="Y/T","Isi Sasaran",IF($E$372=0,0,IF(K372="Y",1,IF(K372="T",0,"Isi Dulu"))))</f>
        <v>Isi Sasaran</v>
      </c>
      <c r="M372" s="848" t="s">
        <v>26</v>
      </c>
      <c r="N372" s="851" t="str">
        <f>IF(M372="Y",1,IF(M372="T",0,IF(M372="Y/T","Belum diisi","Error")))</f>
        <v>Belum diisi</v>
      </c>
    </row>
    <row r="373" spans="2:14" ht="15.75">
      <c r="B373" s="837"/>
      <c r="C373" s="840"/>
      <c r="D373" s="858"/>
      <c r="E373" s="855"/>
      <c r="F373" s="549">
        <v>2</v>
      </c>
      <c r="G373" s="550"/>
      <c r="H373" s="598" t="str">
        <f t="shared" si="7"/>
        <v>Belum Diisi</v>
      </c>
      <c r="I373" s="592" t="s">
        <v>26</v>
      </c>
      <c r="J373" s="593" t="str">
        <f>IF($D$372="Y/T","Isi Sasaran",IF($E$372=0,0,IF(I373="Y",1,IF(I373="T",0,"Isi Dulu"))))</f>
        <v>Isi Sasaran</v>
      </c>
      <c r="K373" s="592" t="s">
        <v>26</v>
      </c>
      <c r="L373" s="593" t="str">
        <f>IF($D$372="Y/T","Isi Sasaran",IF($E$372=0,0,IF(K373="Y",1,IF(K373="T",0,"Isi Dulu"))))</f>
        <v>Isi Sasaran</v>
      </c>
      <c r="M373" s="849"/>
      <c r="N373" s="852"/>
    </row>
    <row r="374" spans="2:14" ht="15.75">
      <c r="B374" s="837"/>
      <c r="C374" s="840"/>
      <c r="D374" s="858"/>
      <c r="E374" s="855"/>
      <c r="F374" s="549">
        <v>3</v>
      </c>
      <c r="G374" s="550"/>
      <c r="H374" s="598" t="str">
        <f t="shared" si="7"/>
        <v>Belum Diisi</v>
      </c>
      <c r="I374" s="592" t="s">
        <v>26</v>
      </c>
      <c r="J374" s="593" t="str">
        <f>IF($D$372="Y/T","Isi Sasaran",IF($E$372=0,0,IF(I374="Y",1,IF(I374="T",0,"Isi Dulu"))))</f>
        <v>Isi Sasaran</v>
      </c>
      <c r="K374" s="592" t="s">
        <v>26</v>
      </c>
      <c r="L374" s="593" t="str">
        <f>IF($D$372="Y/T","Isi Sasaran",IF($E$372=0,0,IF(K374="Y",1,IF(K374="T",0,"Isi Dulu"))))</f>
        <v>Isi Sasaran</v>
      </c>
      <c r="M374" s="849"/>
      <c r="N374" s="852"/>
    </row>
    <row r="375" spans="2:14" ht="15.75">
      <c r="B375" s="837"/>
      <c r="C375" s="840"/>
      <c r="D375" s="858"/>
      <c r="E375" s="855"/>
      <c r="F375" s="549">
        <v>4</v>
      </c>
      <c r="G375" s="550"/>
      <c r="H375" s="598" t="str">
        <f t="shared" si="7"/>
        <v>Belum Diisi</v>
      </c>
      <c r="I375" s="592" t="s">
        <v>26</v>
      </c>
      <c r="J375" s="593" t="str">
        <f>IF($D$372="Y/T","Isi Sasaran",IF($E$372=0,0,IF(I375="Y",1,IF(I375="T",0,"Isi Dulu"))))</f>
        <v>Isi Sasaran</v>
      </c>
      <c r="K375" s="592" t="s">
        <v>26</v>
      </c>
      <c r="L375" s="593" t="str">
        <f>IF($D$372="Y/T","Isi Sasaran",IF($E$372=0,0,IF(K375="Y",1,IF(K375="T",0,"Isi Dulu"))))</f>
        <v>Isi Sasaran</v>
      </c>
      <c r="M375" s="849"/>
      <c r="N375" s="852"/>
    </row>
    <row r="376" spans="2:14" ht="15.75">
      <c r="B376" s="838"/>
      <c r="C376" s="841"/>
      <c r="D376" s="859"/>
      <c r="E376" s="856"/>
      <c r="F376" s="569">
        <v>5</v>
      </c>
      <c r="G376" s="570"/>
      <c r="H376" s="599" t="str">
        <f t="shared" ref="H376:H411" si="8">IF(OR(J376="Isi Dulu",L376="Isi Dulu",J376="Isi Sasaran",L376="Isi Sasaran"),"Belum Diisi",IF(SUM(J376,L376)=2,1,IF(SUM(J376,L376)=1,0,IF(SUM(J376,L376)=0,0,"Error"))))</f>
        <v>Belum Diisi</v>
      </c>
      <c r="I376" s="595" t="s">
        <v>26</v>
      </c>
      <c r="J376" s="596" t="str">
        <f>IF($D$372="Y/T","Isi Sasaran",IF($E$372=0,0,IF(I376="Y",1,IF(I376="T",0,"Isi Dulu"))))</f>
        <v>Isi Sasaran</v>
      </c>
      <c r="K376" s="595" t="s">
        <v>26</v>
      </c>
      <c r="L376" s="596" t="str">
        <f>IF($D$372="Y/T","Isi Sasaran",IF($E$372=0,0,IF(K376="Y",1,IF(K376="T",0,"Isi Dulu"))))</f>
        <v>Isi Sasaran</v>
      </c>
      <c r="M376" s="850"/>
      <c r="N376" s="853"/>
    </row>
    <row r="377" spans="2:14" ht="15.75">
      <c r="B377" s="836">
        <v>14</v>
      </c>
      <c r="C377" s="839"/>
      <c r="D377" s="857" t="s">
        <v>26</v>
      </c>
      <c r="E377" s="854" t="str">
        <f>IF(D377="Y",1,IF(D377="T",0,IF(D377="Y/T","Belum diisi","Error")))</f>
        <v>Belum diisi</v>
      </c>
      <c r="F377" s="528">
        <v>1</v>
      </c>
      <c r="G377" s="529"/>
      <c r="H377" s="600" t="str">
        <f t="shared" si="8"/>
        <v>Belum Diisi</v>
      </c>
      <c r="I377" s="590" t="s">
        <v>26</v>
      </c>
      <c r="J377" s="591" t="str">
        <f>IF($D$377="Y/T","Isi Sasaran",IF($E$377=0,0,IF(I377="Y",1,IF(I377="T",0,"Isi Dulu"))))</f>
        <v>Isi Sasaran</v>
      </c>
      <c r="K377" s="590" t="s">
        <v>26</v>
      </c>
      <c r="L377" s="591" t="str">
        <f>IF($D$377="Y/T","Isi Sasaran",IF($E$377=0,0,IF(K377="Y",1,IF(K377="T",0,"Isi Dulu"))))</f>
        <v>Isi Sasaran</v>
      </c>
      <c r="M377" s="848" t="s">
        <v>26</v>
      </c>
      <c r="N377" s="851" t="str">
        <f>IF(M377="Y",1,IF(M377="T",0,IF(M377="Y/T","Belum diisi","Error")))</f>
        <v>Belum diisi</v>
      </c>
    </row>
    <row r="378" spans="2:14" ht="15.75">
      <c r="B378" s="837"/>
      <c r="C378" s="840"/>
      <c r="D378" s="858"/>
      <c r="E378" s="855"/>
      <c r="F378" s="549">
        <v>2</v>
      </c>
      <c r="G378" s="550"/>
      <c r="H378" s="598" t="str">
        <f t="shared" si="8"/>
        <v>Belum Diisi</v>
      </c>
      <c r="I378" s="592" t="s">
        <v>26</v>
      </c>
      <c r="J378" s="593" t="str">
        <f>IF($D$377="Y/T","Isi Sasaran",IF($E$377=0,0,IF(I378="Y",1,IF(I378="T",0,"Isi Dulu"))))</f>
        <v>Isi Sasaran</v>
      </c>
      <c r="K378" s="592" t="s">
        <v>26</v>
      </c>
      <c r="L378" s="593" t="str">
        <f>IF($D$377="Y/T","Isi Sasaran",IF($E$377=0,0,IF(K378="Y",1,IF(K378="T",0,"Isi Dulu"))))</f>
        <v>Isi Sasaran</v>
      </c>
      <c r="M378" s="849"/>
      <c r="N378" s="852"/>
    </row>
    <row r="379" spans="2:14" ht="15.75">
      <c r="B379" s="837"/>
      <c r="C379" s="840"/>
      <c r="D379" s="858"/>
      <c r="E379" s="855"/>
      <c r="F379" s="549">
        <v>3</v>
      </c>
      <c r="G379" s="550"/>
      <c r="H379" s="598" t="str">
        <f t="shared" si="8"/>
        <v>Belum Diisi</v>
      </c>
      <c r="I379" s="592" t="s">
        <v>26</v>
      </c>
      <c r="J379" s="593" t="str">
        <f>IF($D$377="Y/T","Isi Sasaran",IF($E$377=0,0,IF(I379="Y",1,IF(I379="T",0,"Isi Dulu"))))</f>
        <v>Isi Sasaran</v>
      </c>
      <c r="K379" s="592" t="s">
        <v>26</v>
      </c>
      <c r="L379" s="593" t="str">
        <f>IF($D$377="Y/T","Isi Sasaran",IF($E$377=0,0,IF(K379="Y",1,IF(K379="T",0,"Isi Dulu"))))</f>
        <v>Isi Sasaran</v>
      </c>
      <c r="M379" s="849"/>
      <c r="N379" s="852"/>
    </row>
    <row r="380" spans="2:14" ht="15.75">
      <c r="B380" s="837"/>
      <c r="C380" s="840"/>
      <c r="D380" s="858"/>
      <c r="E380" s="855"/>
      <c r="F380" s="549">
        <v>4</v>
      </c>
      <c r="G380" s="550"/>
      <c r="H380" s="598" t="str">
        <f t="shared" si="8"/>
        <v>Belum Diisi</v>
      </c>
      <c r="I380" s="592" t="s">
        <v>26</v>
      </c>
      <c r="J380" s="593" t="str">
        <f>IF($D$377="Y/T","Isi Sasaran",IF($E$377=0,0,IF(I380="Y",1,IF(I380="T",0,"Isi Dulu"))))</f>
        <v>Isi Sasaran</v>
      </c>
      <c r="K380" s="592" t="s">
        <v>26</v>
      </c>
      <c r="L380" s="593" t="str">
        <f>IF($D$377="Y/T","Isi Sasaran",IF($E$377=0,0,IF(K380="Y",1,IF(K380="T",0,"Isi Dulu"))))</f>
        <v>Isi Sasaran</v>
      </c>
      <c r="M380" s="849"/>
      <c r="N380" s="852"/>
    </row>
    <row r="381" spans="2:14" ht="15.75">
      <c r="B381" s="838"/>
      <c r="C381" s="841"/>
      <c r="D381" s="859"/>
      <c r="E381" s="856"/>
      <c r="F381" s="569">
        <v>5</v>
      </c>
      <c r="G381" s="570"/>
      <c r="H381" s="599" t="str">
        <f t="shared" si="8"/>
        <v>Belum Diisi</v>
      </c>
      <c r="I381" s="595" t="s">
        <v>26</v>
      </c>
      <c r="J381" s="596" t="str">
        <f>IF($D$377="Y/T","Isi Sasaran",IF($E$377=0,0,IF(I381="Y",1,IF(I381="T",0,"Isi Dulu"))))</f>
        <v>Isi Sasaran</v>
      </c>
      <c r="K381" s="595" t="s">
        <v>26</v>
      </c>
      <c r="L381" s="596" t="str">
        <f>IF($D$377="Y/T","Isi Sasaran",IF($E$377=0,0,IF(K381="Y",1,IF(K381="T",0,"Isi Dulu"))))</f>
        <v>Isi Sasaran</v>
      </c>
      <c r="M381" s="850"/>
      <c r="N381" s="853"/>
    </row>
    <row r="382" spans="2:14" ht="15.75">
      <c r="B382" s="836">
        <v>15</v>
      </c>
      <c r="C382" s="839"/>
      <c r="D382" s="857" t="s">
        <v>26</v>
      </c>
      <c r="E382" s="854" t="str">
        <f>IF(D382="Y",1,IF(D382="T",0,IF(D382="Y/T","Belum diisi","Error")))</f>
        <v>Belum diisi</v>
      </c>
      <c r="F382" s="528">
        <v>1</v>
      </c>
      <c r="G382" s="529"/>
      <c r="H382" s="600" t="str">
        <f t="shared" si="8"/>
        <v>Belum Diisi</v>
      </c>
      <c r="I382" s="590" t="s">
        <v>26</v>
      </c>
      <c r="J382" s="591" t="str">
        <f>IF($D$382="Y/T","Isi Sasaran",IF($E$382=0,0,IF(I382="Y",1,IF(I382="T",0,"Isi Dulu"))))</f>
        <v>Isi Sasaran</v>
      </c>
      <c r="K382" s="590" t="s">
        <v>26</v>
      </c>
      <c r="L382" s="591" t="str">
        <f>IF($D$382="Y/T","Isi Sasaran",IF($E$382=0,0,IF(K382="Y",1,IF(K382="T",0,"Isi Dulu"))))</f>
        <v>Isi Sasaran</v>
      </c>
      <c r="M382" s="848" t="s">
        <v>26</v>
      </c>
      <c r="N382" s="851" t="str">
        <f>IF(M382="Y",1,IF(M382="T",0,IF(M382="Y/T","Belum diisi","Error")))</f>
        <v>Belum diisi</v>
      </c>
    </row>
    <row r="383" spans="2:14" ht="15.75">
      <c r="B383" s="837"/>
      <c r="C383" s="840"/>
      <c r="D383" s="858"/>
      <c r="E383" s="855"/>
      <c r="F383" s="549">
        <v>2</v>
      </c>
      <c r="G383" s="550"/>
      <c r="H383" s="598" t="str">
        <f t="shared" si="8"/>
        <v>Belum Diisi</v>
      </c>
      <c r="I383" s="592" t="s">
        <v>26</v>
      </c>
      <c r="J383" s="593" t="str">
        <f>IF($D$382="Y/T","Isi Sasaran",IF($E$382=0,0,IF(I383="Y",1,IF(I383="T",0,"Isi Dulu"))))</f>
        <v>Isi Sasaran</v>
      </c>
      <c r="K383" s="592" t="s">
        <v>26</v>
      </c>
      <c r="L383" s="593" t="str">
        <f>IF($D$382="Y/T","Isi Sasaran",IF($E$382=0,0,IF(K383="Y",1,IF(K383="T",0,"Isi Dulu"))))</f>
        <v>Isi Sasaran</v>
      </c>
      <c r="M383" s="849"/>
      <c r="N383" s="852"/>
    </row>
    <row r="384" spans="2:14" ht="15.75">
      <c r="B384" s="837"/>
      <c r="C384" s="840"/>
      <c r="D384" s="858"/>
      <c r="E384" s="855"/>
      <c r="F384" s="549">
        <v>3</v>
      </c>
      <c r="G384" s="550"/>
      <c r="H384" s="598" t="str">
        <f t="shared" si="8"/>
        <v>Belum Diisi</v>
      </c>
      <c r="I384" s="592" t="s">
        <v>26</v>
      </c>
      <c r="J384" s="593" t="str">
        <f>IF($D$382="Y/T","Isi Sasaran",IF($E$382=0,0,IF(I384="Y",1,IF(I384="T",0,"Isi Dulu"))))</f>
        <v>Isi Sasaran</v>
      </c>
      <c r="K384" s="592" t="s">
        <v>26</v>
      </c>
      <c r="L384" s="593" t="str">
        <f>IF($D$382="Y/T","Isi Sasaran",IF($E$382=0,0,IF(K384="Y",1,IF(K384="T",0,"Isi Dulu"))))</f>
        <v>Isi Sasaran</v>
      </c>
      <c r="M384" s="849"/>
      <c r="N384" s="852"/>
    </row>
    <row r="385" spans="2:14" ht="15.75">
      <c r="B385" s="837"/>
      <c r="C385" s="840"/>
      <c r="D385" s="858"/>
      <c r="E385" s="855"/>
      <c r="F385" s="549">
        <v>4</v>
      </c>
      <c r="G385" s="550"/>
      <c r="H385" s="598" t="str">
        <f t="shared" si="8"/>
        <v>Belum Diisi</v>
      </c>
      <c r="I385" s="592" t="s">
        <v>26</v>
      </c>
      <c r="J385" s="593" t="str">
        <f>IF($D$382="Y/T","Isi Sasaran",IF($E$382=0,0,IF(I385="Y",1,IF(I385="T",0,"Isi Dulu"))))</f>
        <v>Isi Sasaran</v>
      </c>
      <c r="K385" s="592" t="s">
        <v>26</v>
      </c>
      <c r="L385" s="593" t="str">
        <f>IF($D$382="Y/T","Isi Sasaran",IF($E$382=0,0,IF(K385="Y",1,IF(K385="T",0,"Isi Dulu"))))</f>
        <v>Isi Sasaran</v>
      </c>
      <c r="M385" s="849"/>
      <c r="N385" s="852"/>
    </row>
    <row r="386" spans="2:14" ht="15.75">
      <c r="B386" s="838"/>
      <c r="C386" s="841"/>
      <c r="D386" s="859"/>
      <c r="E386" s="856"/>
      <c r="F386" s="569">
        <v>5</v>
      </c>
      <c r="G386" s="570"/>
      <c r="H386" s="599" t="str">
        <f t="shared" si="8"/>
        <v>Belum Diisi</v>
      </c>
      <c r="I386" s="595" t="s">
        <v>26</v>
      </c>
      <c r="J386" s="596" t="str">
        <f>IF($D$382="Y/T","Isi Sasaran",IF($E$382=0,0,IF(I386="Y",1,IF(I386="T",0,"Isi Dulu"))))</f>
        <v>Isi Sasaran</v>
      </c>
      <c r="K386" s="595" t="s">
        <v>26</v>
      </c>
      <c r="L386" s="596" t="str">
        <f>IF($D$382="Y/T","Isi Sasaran",IF($E$382=0,0,IF(K386="Y",1,IF(K386="T",0,"Isi Dulu"))))</f>
        <v>Isi Sasaran</v>
      </c>
      <c r="M386" s="850"/>
      <c r="N386" s="853"/>
    </row>
    <row r="387" spans="2:14" ht="15.75">
      <c r="B387" s="836">
        <v>16</v>
      </c>
      <c r="C387" s="839"/>
      <c r="D387" s="857" t="s">
        <v>26</v>
      </c>
      <c r="E387" s="854" t="str">
        <f>IF(D387="Y",1,IF(D387="T",0,IF(D387="Y/T","Belum diisi","Error")))</f>
        <v>Belum diisi</v>
      </c>
      <c r="F387" s="528">
        <v>1</v>
      </c>
      <c r="G387" s="529"/>
      <c r="H387" s="600" t="str">
        <f t="shared" si="8"/>
        <v>Belum Diisi</v>
      </c>
      <c r="I387" s="590" t="s">
        <v>26</v>
      </c>
      <c r="J387" s="591" t="str">
        <f>IF($D$387="Y/T","Isi Sasaran",IF($E$387=0,0,IF(I387="Y",1,IF(I387="T",0,"Isi Dulu"))))</f>
        <v>Isi Sasaran</v>
      </c>
      <c r="K387" s="590" t="s">
        <v>26</v>
      </c>
      <c r="L387" s="591" t="str">
        <f>IF($D$387="Y/T","Isi Sasaran",IF($E$387=0,0,IF(K387="Y",1,IF(K387="T",0,"Isi Dulu"))))</f>
        <v>Isi Sasaran</v>
      </c>
      <c r="M387" s="848" t="s">
        <v>26</v>
      </c>
      <c r="N387" s="851" t="str">
        <f>IF(M387="Y",1,IF(M387="T",0,IF(M387="Y/T","Belum diisi","Error")))</f>
        <v>Belum diisi</v>
      </c>
    </row>
    <row r="388" spans="2:14" ht="15.75">
      <c r="B388" s="837"/>
      <c r="C388" s="840"/>
      <c r="D388" s="858"/>
      <c r="E388" s="855"/>
      <c r="F388" s="549">
        <v>2</v>
      </c>
      <c r="G388" s="550"/>
      <c r="H388" s="598" t="str">
        <f t="shared" si="8"/>
        <v>Belum Diisi</v>
      </c>
      <c r="I388" s="592" t="s">
        <v>26</v>
      </c>
      <c r="J388" s="593" t="str">
        <f>IF($D$387="Y/T","Isi Sasaran",IF($E$387=0,0,IF(I388="Y",1,IF(I388="T",0,"Isi Dulu"))))</f>
        <v>Isi Sasaran</v>
      </c>
      <c r="K388" s="592" t="s">
        <v>26</v>
      </c>
      <c r="L388" s="593" t="str">
        <f>IF($D$387="Y/T","Isi Sasaran",IF($E$387=0,0,IF(K388="Y",1,IF(K388="T",0,"Isi Dulu"))))</f>
        <v>Isi Sasaran</v>
      </c>
      <c r="M388" s="849"/>
      <c r="N388" s="852"/>
    </row>
    <row r="389" spans="2:14" ht="15.75">
      <c r="B389" s="837"/>
      <c r="C389" s="840"/>
      <c r="D389" s="858"/>
      <c r="E389" s="855"/>
      <c r="F389" s="549">
        <v>3</v>
      </c>
      <c r="G389" s="550"/>
      <c r="H389" s="598" t="str">
        <f t="shared" si="8"/>
        <v>Belum Diisi</v>
      </c>
      <c r="I389" s="592" t="s">
        <v>26</v>
      </c>
      <c r="J389" s="593" t="str">
        <f>IF($D$387="Y/T","Isi Sasaran",IF($E$387=0,0,IF(I389="Y",1,IF(I389="T",0,"Isi Dulu"))))</f>
        <v>Isi Sasaran</v>
      </c>
      <c r="K389" s="592" t="s">
        <v>26</v>
      </c>
      <c r="L389" s="593" t="str">
        <f>IF($D$387="Y/T","Isi Sasaran",IF($E$387=0,0,IF(K389="Y",1,IF(K389="T",0,"Isi Dulu"))))</f>
        <v>Isi Sasaran</v>
      </c>
      <c r="M389" s="849"/>
      <c r="N389" s="852"/>
    </row>
    <row r="390" spans="2:14" ht="15.75">
      <c r="B390" s="837"/>
      <c r="C390" s="840"/>
      <c r="D390" s="858"/>
      <c r="E390" s="855"/>
      <c r="F390" s="549">
        <v>4</v>
      </c>
      <c r="G390" s="550"/>
      <c r="H390" s="598" t="str">
        <f t="shared" si="8"/>
        <v>Belum Diisi</v>
      </c>
      <c r="I390" s="592" t="s">
        <v>26</v>
      </c>
      <c r="J390" s="593" t="str">
        <f>IF($D$387="Y/T","Isi Sasaran",IF($E$387=0,0,IF(I390="Y",1,IF(I390="T",0,"Isi Dulu"))))</f>
        <v>Isi Sasaran</v>
      </c>
      <c r="K390" s="592" t="s">
        <v>26</v>
      </c>
      <c r="L390" s="593" t="str">
        <f>IF($D$387="Y/T","Isi Sasaran",IF($E$387=0,0,IF(K390="Y",1,IF(K390="T",0,"Isi Dulu"))))</f>
        <v>Isi Sasaran</v>
      </c>
      <c r="M390" s="849"/>
      <c r="N390" s="852"/>
    </row>
    <row r="391" spans="2:14" ht="15.75">
      <c r="B391" s="838"/>
      <c r="C391" s="841"/>
      <c r="D391" s="859"/>
      <c r="E391" s="856"/>
      <c r="F391" s="569">
        <v>5</v>
      </c>
      <c r="G391" s="570"/>
      <c r="H391" s="599" t="str">
        <f t="shared" si="8"/>
        <v>Belum Diisi</v>
      </c>
      <c r="I391" s="595" t="s">
        <v>26</v>
      </c>
      <c r="J391" s="596" t="str">
        <f>IF($D$387="Y/T","Isi Sasaran",IF($E$387=0,0,IF(I391="Y",1,IF(I391="T",0,"Isi Dulu"))))</f>
        <v>Isi Sasaran</v>
      </c>
      <c r="K391" s="595" t="s">
        <v>26</v>
      </c>
      <c r="L391" s="596" t="str">
        <f>IF($D$387="Y/T","Isi Sasaran",IF($E$387=0,0,IF(K391="Y",1,IF(K391="T",0,"Isi Dulu"))))</f>
        <v>Isi Sasaran</v>
      </c>
      <c r="M391" s="850"/>
      <c r="N391" s="853"/>
    </row>
    <row r="392" spans="2:14" ht="15.75">
      <c r="B392" s="836">
        <v>17</v>
      </c>
      <c r="C392" s="839"/>
      <c r="D392" s="857" t="s">
        <v>26</v>
      </c>
      <c r="E392" s="854" t="str">
        <f>IF(D392="Y",1,IF(D392="T",0,IF(D392="Y/T","Belum diisi","Error")))</f>
        <v>Belum diisi</v>
      </c>
      <c r="F392" s="528">
        <v>1</v>
      </c>
      <c r="G392" s="529"/>
      <c r="H392" s="600" t="str">
        <f t="shared" si="8"/>
        <v>Belum Diisi</v>
      </c>
      <c r="I392" s="590" t="s">
        <v>26</v>
      </c>
      <c r="J392" s="591" t="str">
        <f>IF($D$392="Y/T","Isi Sasaran",IF($E$392=0,0,IF(I392="Y",1,IF(I392="T",0,"Isi Dulu"))))</f>
        <v>Isi Sasaran</v>
      </c>
      <c r="K392" s="590" t="s">
        <v>26</v>
      </c>
      <c r="L392" s="591" t="str">
        <f>IF($D$392="Y/T","Isi Sasaran",IF($E$392=0,0,IF(K392="Y",1,IF(K392="T",0,"Isi Dulu"))))</f>
        <v>Isi Sasaran</v>
      </c>
      <c r="M392" s="848" t="s">
        <v>26</v>
      </c>
      <c r="N392" s="851" t="str">
        <f>IF(M392="Y",1,IF(M392="T",0,IF(M392="Y/T","Belum diisi","Error")))</f>
        <v>Belum diisi</v>
      </c>
    </row>
    <row r="393" spans="2:14" ht="15.75">
      <c r="B393" s="837"/>
      <c r="C393" s="840"/>
      <c r="D393" s="858"/>
      <c r="E393" s="855"/>
      <c r="F393" s="549">
        <v>2</v>
      </c>
      <c r="G393" s="550"/>
      <c r="H393" s="598" t="str">
        <f t="shared" si="8"/>
        <v>Belum Diisi</v>
      </c>
      <c r="I393" s="592" t="s">
        <v>26</v>
      </c>
      <c r="J393" s="593" t="str">
        <f>IF($D$392="Y/T","Isi Sasaran",IF($E$392=0,0,IF(I393="Y",1,IF(I393="T",0,"Isi Dulu"))))</f>
        <v>Isi Sasaran</v>
      </c>
      <c r="K393" s="592" t="s">
        <v>26</v>
      </c>
      <c r="L393" s="593" t="str">
        <f>IF($D$392="Y/T","Isi Sasaran",IF($E$392=0,0,IF(K393="Y",1,IF(K393="T",0,"Isi Dulu"))))</f>
        <v>Isi Sasaran</v>
      </c>
      <c r="M393" s="849"/>
      <c r="N393" s="852"/>
    </row>
    <row r="394" spans="2:14" ht="15.75">
      <c r="B394" s="837"/>
      <c r="C394" s="840"/>
      <c r="D394" s="858"/>
      <c r="E394" s="855"/>
      <c r="F394" s="549">
        <v>3</v>
      </c>
      <c r="G394" s="550"/>
      <c r="H394" s="598" t="str">
        <f t="shared" si="8"/>
        <v>Belum Diisi</v>
      </c>
      <c r="I394" s="592" t="s">
        <v>26</v>
      </c>
      <c r="J394" s="593" t="str">
        <f>IF($D$392="Y/T","Isi Sasaran",IF($E$392=0,0,IF(I394="Y",1,IF(I394="T",0,"Isi Dulu"))))</f>
        <v>Isi Sasaran</v>
      </c>
      <c r="K394" s="592" t="s">
        <v>26</v>
      </c>
      <c r="L394" s="593" t="str">
        <f>IF($D$392="Y/T","Isi Sasaran",IF($E$392=0,0,IF(K394="Y",1,IF(K394="T",0,"Isi Dulu"))))</f>
        <v>Isi Sasaran</v>
      </c>
      <c r="M394" s="849"/>
      <c r="N394" s="852"/>
    </row>
    <row r="395" spans="2:14" ht="15.75">
      <c r="B395" s="837"/>
      <c r="C395" s="840"/>
      <c r="D395" s="858"/>
      <c r="E395" s="855"/>
      <c r="F395" s="549">
        <v>4</v>
      </c>
      <c r="G395" s="550"/>
      <c r="H395" s="598" t="str">
        <f t="shared" si="8"/>
        <v>Belum Diisi</v>
      </c>
      <c r="I395" s="592" t="s">
        <v>26</v>
      </c>
      <c r="J395" s="593" t="str">
        <f>IF($D$392="Y/T","Isi Sasaran",IF($E$392=0,0,IF(I395="Y",1,IF(I395="T",0,"Isi Dulu"))))</f>
        <v>Isi Sasaran</v>
      </c>
      <c r="K395" s="592" t="s">
        <v>26</v>
      </c>
      <c r="L395" s="593" t="str">
        <f>IF($D$392="Y/T","Isi Sasaran",IF($E$392=0,0,IF(K395="Y",1,IF(K395="T",0,"Isi Dulu"))))</f>
        <v>Isi Sasaran</v>
      </c>
      <c r="M395" s="849"/>
      <c r="N395" s="852"/>
    </row>
    <row r="396" spans="2:14" ht="15.75">
      <c r="B396" s="838"/>
      <c r="C396" s="841"/>
      <c r="D396" s="859"/>
      <c r="E396" s="856"/>
      <c r="F396" s="569">
        <v>5</v>
      </c>
      <c r="G396" s="570"/>
      <c r="H396" s="599" t="str">
        <f t="shared" si="8"/>
        <v>Belum Diisi</v>
      </c>
      <c r="I396" s="595" t="s">
        <v>26</v>
      </c>
      <c r="J396" s="596" t="str">
        <f>IF($D$392="Y/T","Isi Sasaran",IF($E$392=0,0,IF(I396="Y",1,IF(I396="T",0,"Isi Dulu"))))</f>
        <v>Isi Sasaran</v>
      </c>
      <c r="K396" s="595" t="s">
        <v>26</v>
      </c>
      <c r="L396" s="596" t="str">
        <f>IF($D$392="Y/T","Isi Sasaran",IF($E$392=0,0,IF(K396="Y",1,IF(K396="T",0,"Isi Dulu"))))</f>
        <v>Isi Sasaran</v>
      </c>
      <c r="M396" s="850"/>
      <c r="N396" s="853"/>
    </row>
    <row r="397" spans="2:14" ht="15.75">
      <c r="B397" s="836">
        <v>18</v>
      </c>
      <c r="C397" s="839"/>
      <c r="D397" s="857" t="s">
        <v>26</v>
      </c>
      <c r="E397" s="854" t="str">
        <f>IF(D397="Y",1,IF(D397="T",0,IF(D397="Y/T","Belum diisi","Error")))</f>
        <v>Belum diisi</v>
      </c>
      <c r="F397" s="528">
        <v>1</v>
      </c>
      <c r="G397" s="529"/>
      <c r="H397" s="600" t="str">
        <f t="shared" si="8"/>
        <v>Belum Diisi</v>
      </c>
      <c r="I397" s="590" t="s">
        <v>26</v>
      </c>
      <c r="J397" s="591" t="str">
        <f>IF($D$397="Y/T","Isi Sasaran",IF($E$397=0,0,IF(I397="Y",1,IF(I397="T",0,"Isi Dulu"))))</f>
        <v>Isi Sasaran</v>
      </c>
      <c r="K397" s="590" t="s">
        <v>26</v>
      </c>
      <c r="L397" s="591" t="str">
        <f>IF($D$397="Y/T","Isi Sasaran",IF($E$397=0,0,IF(K397="Y",1,IF(K397="T",0,"Isi Dulu"))))</f>
        <v>Isi Sasaran</v>
      </c>
      <c r="M397" s="848" t="s">
        <v>26</v>
      </c>
      <c r="N397" s="851" t="str">
        <f>IF(M397="Y",1,IF(M397="T",0,IF(M397="Y/T","Belum diisi","Error")))</f>
        <v>Belum diisi</v>
      </c>
    </row>
    <row r="398" spans="2:14" ht="15.75">
      <c r="B398" s="837"/>
      <c r="C398" s="840"/>
      <c r="D398" s="858"/>
      <c r="E398" s="855"/>
      <c r="F398" s="549">
        <v>2</v>
      </c>
      <c r="G398" s="550"/>
      <c r="H398" s="598" t="str">
        <f t="shared" si="8"/>
        <v>Belum Diisi</v>
      </c>
      <c r="I398" s="592" t="s">
        <v>26</v>
      </c>
      <c r="J398" s="593" t="str">
        <f>IF($D$397="Y/T","Isi Sasaran",IF($E$397=0,0,IF(I398="Y",1,IF(I398="T",0,"Isi Dulu"))))</f>
        <v>Isi Sasaran</v>
      </c>
      <c r="K398" s="592" t="s">
        <v>26</v>
      </c>
      <c r="L398" s="593" t="str">
        <f>IF($D$397="Y/T","Isi Sasaran",IF($E$397=0,0,IF(K398="Y",1,IF(K398="T",0,"Isi Dulu"))))</f>
        <v>Isi Sasaran</v>
      </c>
      <c r="M398" s="849"/>
      <c r="N398" s="852"/>
    </row>
    <row r="399" spans="2:14" ht="15.75">
      <c r="B399" s="837"/>
      <c r="C399" s="840"/>
      <c r="D399" s="858"/>
      <c r="E399" s="855"/>
      <c r="F399" s="549">
        <v>3</v>
      </c>
      <c r="G399" s="550"/>
      <c r="H399" s="598" t="str">
        <f t="shared" si="8"/>
        <v>Belum Diisi</v>
      </c>
      <c r="I399" s="592" t="s">
        <v>26</v>
      </c>
      <c r="J399" s="593" t="str">
        <f>IF($D$397="Y/T","Isi Sasaran",IF($E$397=0,0,IF(I399="Y",1,IF(I399="T",0,"Isi Dulu"))))</f>
        <v>Isi Sasaran</v>
      </c>
      <c r="K399" s="592" t="s">
        <v>26</v>
      </c>
      <c r="L399" s="593" t="str">
        <f>IF($D$397="Y/T","Isi Sasaran",IF($E$397=0,0,IF(K399="Y",1,IF(K399="T",0,"Isi Dulu"))))</f>
        <v>Isi Sasaran</v>
      </c>
      <c r="M399" s="849"/>
      <c r="N399" s="852"/>
    </row>
    <row r="400" spans="2:14" ht="15.75">
      <c r="B400" s="837"/>
      <c r="C400" s="840"/>
      <c r="D400" s="858"/>
      <c r="E400" s="855"/>
      <c r="F400" s="549">
        <v>4</v>
      </c>
      <c r="G400" s="550"/>
      <c r="H400" s="598" t="str">
        <f t="shared" si="8"/>
        <v>Belum Diisi</v>
      </c>
      <c r="I400" s="592" t="s">
        <v>26</v>
      </c>
      <c r="J400" s="593" t="str">
        <f>IF($D$397="Y/T","Isi Sasaran",IF($E$397=0,0,IF(I400="Y",1,IF(I400="T",0,"Isi Dulu"))))</f>
        <v>Isi Sasaran</v>
      </c>
      <c r="K400" s="592" t="s">
        <v>26</v>
      </c>
      <c r="L400" s="593" t="str">
        <f>IF($D$397="Y/T","Isi Sasaran",IF($E$397=0,0,IF(K400="Y",1,IF(K400="T",0,"Isi Dulu"))))</f>
        <v>Isi Sasaran</v>
      </c>
      <c r="M400" s="849"/>
      <c r="N400" s="852"/>
    </row>
    <row r="401" spans="2:14" ht="15.75">
      <c r="B401" s="838"/>
      <c r="C401" s="841"/>
      <c r="D401" s="859"/>
      <c r="E401" s="856"/>
      <c r="F401" s="569">
        <v>5</v>
      </c>
      <c r="G401" s="570"/>
      <c r="H401" s="599" t="str">
        <f t="shared" si="8"/>
        <v>Belum Diisi</v>
      </c>
      <c r="I401" s="595" t="s">
        <v>26</v>
      </c>
      <c r="J401" s="596" t="str">
        <f>IF($D$397="Y/T","Isi Sasaran",IF($E$397=0,0,IF(I401="Y",1,IF(I401="T",0,"Isi Dulu"))))</f>
        <v>Isi Sasaran</v>
      </c>
      <c r="K401" s="595" t="s">
        <v>26</v>
      </c>
      <c r="L401" s="596" t="str">
        <f>IF($D$397="Y/T","Isi Sasaran",IF($E$397=0,0,IF(K401="Y",1,IF(K401="T",0,"Isi Dulu"))))</f>
        <v>Isi Sasaran</v>
      </c>
      <c r="M401" s="850"/>
      <c r="N401" s="853"/>
    </row>
    <row r="402" spans="2:14" ht="15.75">
      <c r="B402" s="836">
        <v>19</v>
      </c>
      <c r="C402" s="839"/>
      <c r="D402" s="857" t="s">
        <v>26</v>
      </c>
      <c r="E402" s="854" t="str">
        <f>IF(D402="Y",1,IF(D402="T",0,IF(D402="Y/T","Belum diisi","Error")))</f>
        <v>Belum diisi</v>
      </c>
      <c r="F402" s="528">
        <v>1</v>
      </c>
      <c r="G402" s="529"/>
      <c r="H402" s="600" t="str">
        <f t="shared" si="8"/>
        <v>Belum Diisi</v>
      </c>
      <c r="I402" s="590" t="s">
        <v>26</v>
      </c>
      <c r="J402" s="591" t="str">
        <f>IF($D$402="Y/T","Isi Sasaran",IF($E$402=0,0,IF(I402="Y",1,IF(I402="T",0,"Isi Dulu"))))</f>
        <v>Isi Sasaran</v>
      </c>
      <c r="K402" s="590" t="s">
        <v>26</v>
      </c>
      <c r="L402" s="591" t="str">
        <f>IF($D$402="Y/T","Isi Sasaran",IF($E$402=0,0,IF(K402="Y",1,IF(K402="T",0,"Isi Dulu"))))</f>
        <v>Isi Sasaran</v>
      </c>
      <c r="M402" s="848" t="s">
        <v>26</v>
      </c>
      <c r="N402" s="851" t="str">
        <f>IF(M402="Y",1,IF(M402="T",0,IF(M402="Y/T","Belum diisi","Error")))</f>
        <v>Belum diisi</v>
      </c>
    </row>
    <row r="403" spans="2:14" ht="15.75">
      <c r="B403" s="837"/>
      <c r="C403" s="840"/>
      <c r="D403" s="858"/>
      <c r="E403" s="855"/>
      <c r="F403" s="549">
        <v>2</v>
      </c>
      <c r="G403" s="550"/>
      <c r="H403" s="598" t="str">
        <f t="shared" si="8"/>
        <v>Belum Diisi</v>
      </c>
      <c r="I403" s="592" t="s">
        <v>26</v>
      </c>
      <c r="J403" s="593" t="str">
        <f>IF($D$402="Y/T","Isi Sasaran",IF($E$402=0,0,IF(I403="Y",1,IF(I403="T",0,"Isi Dulu"))))</f>
        <v>Isi Sasaran</v>
      </c>
      <c r="K403" s="592" t="s">
        <v>26</v>
      </c>
      <c r="L403" s="593" t="str">
        <f>IF($D$402="Y/T","Isi Sasaran",IF($E$402=0,0,IF(K403="Y",1,IF(K403="T",0,"Isi Dulu"))))</f>
        <v>Isi Sasaran</v>
      </c>
      <c r="M403" s="849"/>
      <c r="N403" s="852"/>
    </row>
    <row r="404" spans="2:14" ht="15.75">
      <c r="B404" s="837"/>
      <c r="C404" s="840"/>
      <c r="D404" s="858"/>
      <c r="E404" s="855"/>
      <c r="F404" s="549">
        <v>3</v>
      </c>
      <c r="G404" s="550"/>
      <c r="H404" s="598" t="str">
        <f t="shared" si="8"/>
        <v>Belum Diisi</v>
      </c>
      <c r="I404" s="592" t="s">
        <v>26</v>
      </c>
      <c r="J404" s="593" t="str">
        <f>IF($D$402="Y/T","Isi Sasaran",IF($E$402=0,0,IF(I404="Y",1,IF(I404="T",0,"Isi Dulu"))))</f>
        <v>Isi Sasaran</v>
      </c>
      <c r="K404" s="592" t="s">
        <v>26</v>
      </c>
      <c r="L404" s="593" t="str">
        <f>IF($D$402="Y/T","Isi Sasaran",IF($E$402=0,0,IF(K404="Y",1,IF(K404="T",0,"Isi Dulu"))))</f>
        <v>Isi Sasaran</v>
      </c>
      <c r="M404" s="849"/>
      <c r="N404" s="852"/>
    </row>
    <row r="405" spans="2:14" ht="15.75">
      <c r="B405" s="837"/>
      <c r="C405" s="840"/>
      <c r="D405" s="858"/>
      <c r="E405" s="855"/>
      <c r="F405" s="549">
        <v>4</v>
      </c>
      <c r="G405" s="550"/>
      <c r="H405" s="598" t="str">
        <f t="shared" si="8"/>
        <v>Belum Diisi</v>
      </c>
      <c r="I405" s="592" t="s">
        <v>26</v>
      </c>
      <c r="J405" s="593" t="str">
        <f>IF($D$402="Y/T","Isi Sasaran",IF($E$402=0,0,IF(I405="Y",1,IF(I405="T",0,"Isi Dulu"))))</f>
        <v>Isi Sasaran</v>
      </c>
      <c r="K405" s="592" t="s">
        <v>26</v>
      </c>
      <c r="L405" s="593" t="str">
        <f>IF($D$402="Y/T","Isi Sasaran",IF($E$402=0,0,IF(K405="Y",1,IF(K405="T",0,"Isi Dulu"))))</f>
        <v>Isi Sasaran</v>
      </c>
      <c r="M405" s="849"/>
      <c r="N405" s="852"/>
    </row>
    <row r="406" spans="2:14" ht="15.75">
      <c r="B406" s="838"/>
      <c r="C406" s="841"/>
      <c r="D406" s="859"/>
      <c r="E406" s="856"/>
      <c r="F406" s="569">
        <v>5</v>
      </c>
      <c r="G406" s="570"/>
      <c r="H406" s="599" t="str">
        <f t="shared" si="8"/>
        <v>Belum Diisi</v>
      </c>
      <c r="I406" s="595" t="s">
        <v>26</v>
      </c>
      <c r="J406" s="596" t="str">
        <f>IF($D$402="Y/T","Isi Sasaran",IF($E$402=0,0,IF(I406="Y",1,IF(I406="T",0,"Isi Dulu"))))</f>
        <v>Isi Sasaran</v>
      </c>
      <c r="K406" s="595" t="s">
        <v>26</v>
      </c>
      <c r="L406" s="596" t="str">
        <f>IF($D$402="Y/T","Isi Sasaran",IF($E$402=0,0,IF(K406="Y",1,IF(K406="T",0,"Isi Dulu"))))</f>
        <v>Isi Sasaran</v>
      </c>
      <c r="M406" s="850"/>
      <c r="N406" s="853"/>
    </row>
    <row r="407" spans="2:14" ht="15.75">
      <c r="B407" s="836">
        <v>20</v>
      </c>
      <c r="C407" s="839"/>
      <c r="D407" s="857" t="s">
        <v>26</v>
      </c>
      <c r="E407" s="854" t="str">
        <f>IF(D407="Y",1,IF(D407="T",0,IF(D407="Y/T","Belum diisi","Error")))</f>
        <v>Belum diisi</v>
      </c>
      <c r="F407" s="528">
        <v>1</v>
      </c>
      <c r="G407" s="529"/>
      <c r="H407" s="600" t="str">
        <f t="shared" si="8"/>
        <v>Belum Diisi</v>
      </c>
      <c r="I407" s="590" t="s">
        <v>26</v>
      </c>
      <c r="J407" s="591" t="str">
        <f>IF($D$407="Y/T","Isi Sasaran",IF($E$407=0,0,IF(I407="Y",1,IF(I407="T",0,"Isi Dulu"))))</f>
        <v>Isi Sasaran</v>
      </c>
      <c r="K407" s="590" t="s">
        <v>26</v>
      </c>
      <c r="L407" s="591" t="str">
        <f>IF($D$407="Y/T","Isi Sasaran",IF($E$407=0,0,IF(K407="Y",1,IF(K407="T",0,"Isi Dulu"))))</f>
        <v>Isi Sasaran</v>
      </c>
      <c r="M407" s="848" t="s">
        <v>26</v>
      </c>
      <c r="N407" s="851" t="str">
        <f>IF(M407="Y",1,IF(M407="T",0,IF(M407="Y/T","Belum diisi","Error")))</f>
        <v>Belum diisi</v>
      </c>
    </row>
    <row r="408" spans="2:14" ht="15.75">
      <c r="B408" s="837"/>
      <c r="C408" s="840"/>
      <c r="D408" s="858"/>
      <c r="E408" s="855"/>
      <c r="F408" s="549">
        <v>2</v>
      </c>
      <c r="G408" s="550"/>
      <c r="H408" s="598" t="str">
        <f t="shared" si="8"/>
        <v>Belum Diisi</v>
      </c>
      <c r="I408" s="592" t="s">
        <v>26</v>
      </c>
      <c r="J408" s="593" t="str">
        <f>IF($D$407="Y/T","Isi Sasaran",IF($E$407=0,0,IF(I408="Y",1,IF(I408="T",0,"Isi Dulu"))))</f>
        <v>Isi Sasaran</v>
      </c>
      <c r="K408" s="592" t="s">
        <v>26</v>
      </c>
      <c r="L408" s="593" t="str">
        <f>IF($D$407="Y/T","Isi Sasaran",IF($E$407=0,0,IF(K408="Y",1,IF(K408="T",0,"Isi Dulu"))))</f>
        <v>Isi Sasaran</v>
      </c>
      <c r="M408" s="849"/>
      <c r="N408" s="852"/>
    </row>
    <row r="409" spans="2:14" ht="15.75">
      <c r="B409" s="837"/>
      <c r="C409" s="840"/>
      <c r="D409" s="858"/>
      <c r="E409" s="855"/>
      <c r="F409" s="549">
        <v>3</v>
      </c>
      <c r="G409" s="550"/>
      <c r="H409" s="598" t="str">
        <f t="shared" si="8"/>
        <v>Belum Diisi</v>
      </c>
      <c r="I409" s="592" t="s">
        <v>26</v>
      </c>
      <c r="J409" s="593" t="str">
        <f>IF($D$407="Y/T","Isi Sasaran",IF($E$407=0,0,IF(I409="Y",1,IF(I409="T",0,"Isi Dulu"))))</f>
        <v>Isi Sasaran</v>
      </c>
      <c r="K409" s="592" t="s">
        <v>26</v>
      </c>
      <c r="L409" s="593" t="str">
        <f>IF($D$407="Y/T","Isi Sasaran",IF($E$407=0,0,IF(K409="Y",1,IF(K409="T",0,"Isi Dulu"))))</f>
        <v>Isi Sasaran</v>
      </c>
      <c r="M409" s="849"/>
      <c r="N409" s="852"/>
    </row>
    <row r="410" spans="2:14" ht="15.75">
      <c r="B410" s="837"/>
      <c r="C410" s="840"/>
      <c r="D410" s="858"/>
      <c r="E410" s="855"/>
      <c r="F410" s="549">
        <v>4</v>
      </c>
      <c r="G410" s="550"/>
      <c r="H410" s="598" t="str">
        <f t="shared" si="8"/>
        <v>Belum Diisi</v>
      </c>
      <c r="I410" s="592" t="s">
        <v>26</v>
      </c>
      <c r="J410" s="593" t="str">
        <f>IF($D$407="Y/T","Isi Sasaran",IF($E$407=0,0,IF(I410="Y",1,IF(I410="T",0,"Isi Dulu"))))</f>
        <v>Isi Sasaran</v>
      </c>
      <c r="K410" s="592" t="s">
        <v>26</v>
      </c>
      <c r="L410" s="593" t="str">
        <f>IF($D$407="Y/T","Isi Sasaran",IF($E$407=0,0,IF(K410="Y",1,IF(K410="T",0,"Isi Dulu"))))</f>
        <v>Isi Sasaran</v>
      </c>
      <c r="M410" s="849"/>
      <c r="N410" s="852"/>
    </row>
    <row r="411" spans="2:14" ht="15.75">
      <c r="B411" s="838"/>
      <c r="C411" s="841"/>
      <c r="D411" s="859"/>
      <c r="E411" s="856"/>
      <c r="F411" s="569">
        <v>5</v>
      </c>
      <c r="G411" s="570"/>
      <c r="H411" s="599" t="str">
        <f t="shared" si="8"/>
        <v>Belum Diisi</v>
      </c>
      <c r="I411" s="595" t="s">
        <v>26</v>
      </c>
      <c r="J411" s="596" t="str">
        <f>IF($D$407="Y/T","Isi Sasaran",IF($E$407=0,0,IF(I411="Y",1,IF(I411="T",0,"Isi Dulu"))))</f>
        <v>Isi Sasaran</v>
      </c>
      <c r="K411" s="595" t="s">
        <v>26</v>
      </c>
      <c r="L411" s="596" t="str">
        <f>IF($D$407="Y/T","Isi Sasaran",IF($E$407=0,0,IF(K411="Y",1,IF(K411="T",0,"Isi Dulu"))))</f>
        <v>Isi Sasaran</v>
      </c>
      <c r="M411" s="850"/>
      <c r="N411" s="853"/>
    </row>
    <row r="412" spans="2:14" ht="15.75">
      <c r="B412" s="580"/>
      <c r="C412" s="581"/>
      <c r="D412" s="582"/>
      <c r="E412" s="602">
        <f>AVERAGE(E312:E411)</f>
        <v>1</v>
      </c>
      <c r="F412" s="583"/>
      <c r="G412" s="583"/>
      <c r="H412" s="602">
        <f>(IF($D312="Y/T",0,AVERAGE(H312:H316))+IF($D317="Y/T",0,AVERAGE(H317:H321))+IF($D322="Y/T",0,AVERAGE(H322:H326))+IF($D327="Y/T",0,AVERAGE(H327:H331))+IF($D332="Y/T",0,AVERAGE(H332:H336))+IF($D337="Y/T",0,AVERAGE(H337:H341))+IF($D342="Y/T",0,AVERAGE(H342:H346))+IF($D347="Y/T",0,AVERAGE(H347:H351))+IF($D352="Y/T",0,AVERAGE(H352:H356))+IF($D357="Y/T",0,AVERAGE(H357:H361))+IF($D362="Y/T",0,AVERAGE(H362:H366))+IF($D367="Y/T",0,AVERAGE(H367:H371))+IF($D372="Y/T",0,AVERAGE(H372:H376))+IF($D377="Y/T",0,AVERAGE(H377:H381))+IF($D382="Y/T",0,AVERAGE(H382:H386))+IF($D387="Y/T",0,AVERAGE(H387:H391))+IF($D392="Y/T",0,AVERAGE(H392:H396))+IF($D397="Y/T",0,AVERAGE(H397:H401))+IF($D402="Y/T",0,AVERAGE(H402:H406))+IF($D407="Y/T",0,AVERAGE(H407:H411)))/(COUNTIF($D312:$D411,"Y")+COUNTIF($D312:$D411,"T"))</f>
        <v>1</v>
      </c>
      <c r="I412" s="582"/>
      <c r="J412" s="602">
        <f>(IF($D312="Y/T",0,AVERAGE(J312:J316))+IF($D317="Y/T",0,AVERAGE(J317:J321))+IF($D322="Y/T",0,AVERAGE(J322:J326))+IF($D327="Y/T",0,AVERAGE(J327:J331))+IF($D332="Y/T",0,AVERAGE(J332:J336))+IF($D337="Y/T",0,AVERAGE(J337:J341))+IF($D342="Y/T",0,AVERAGE(J342:J346))+IF($D347="Y/T",0,AVERAGE(J347:J351))+IF($D352="Y/T",0,AVERAGE(J352:J356))+IF($D357="Y/T",0,AVERAGE(J357:J361))+IF($D362="Y/T",0,AVERAGE(J362:J366))+IF($D367="Y/T",0,AVERAGE(J367:J371))+IF($D372="Y/T",0,AVERAGE(J372:J376))+IF($D377="Y/T",0,AVERAGE(J377:J381))+IF($D382="Y/T",0,AVERAGE(J382:J386))+IF($D387="Y/T",0,AVERAGE(J387:J391))+IF($D392="Y/T",0,AVERAGE(J392:J396))+IF($D397="Y/T",0,AVERAGE(J397:J401))+IF($D402="Y/T",0,AVERAGE(J402:J406))+IF($D407="Y/T",0,AVERAGE(J407:J411)))/(COUNTIF($D312:$D411,"Y")+COUNTIF($D312:$D411,"T"))</f>
        <v>1</v>
      </c>
      <c r="K412" s="582"/>
      <c r="L412" s="602">
        <f>(IF($D312="Y/T",0,AVERAGE(L312:L316))+IF($D317="Y/T",0,AVERAGE(L317:L321))+IF($D322="Y/T",0,AVERAGE(L322:L326))+IF($D327="Y/T",0,AVERAGE(L327:L331))+IF($D332="Y/T",0,AVERAGE(L332:L336))+IF($D337="Y/T",0,AVERAGE(L337:L341))+IF($D342="Y/T",0,AVERAGE(L342:L346))+IF($D347="Y/T",0,AVERAGE(L347:L351))+IF($D352="Y/T",0,AVERAGE(L352:L356))+IF($D357="Y/T",0,AVERAGE(L357:L361))+IF($D362="Y/T",0,AVERAGE(L362:L366))+IF($D367="Y/T",0,AVERAGE(L367:L371))+IF($D372="Y/T",0,AVERAGE(L372:L376))+IF($D377="Y/T",0,AVERAGE(L377:L381))+IF($D382="Y/T",0,AVERAGE(L382:L386))+IF($D387="Y/T",0,AVERAGE(L387:L391))+IF($D392="Y/T",0,AVERAGE(L392:L396))+IF($D397="Y/T",0,AVERAGE(L397:L401))+IF($D402="Y/T",0,AVERAGE(L402:L406))+IF($D407="Y/T",0,AVERAGE(L407:L411)))/(COUNTIF($D312:$D411,"Y")+COUNTIF($D312:$D411,"T"))</f>
        <v>1</v>
      </c>
      <c r="M412" s="606"/>
      <c r="N412" s="602">
        <f>AVERAGE(N312:N411)</f>
        <v>1</v>
      </c>
    </row>
  </sheetData>
  <mergeCells count="496">
    <mergeCell ref="B1:N1"/>
    <mergeCell ref="C6:C10"/>
    <mergeCell ref="N16:N20"/>
    <mergeCell ref="D36:D40"/>
    <mergeCell ref="C21:C25"/>
    <mergeCell ref="E36:E40"/>
    <mergeCell ref="N36:N40"/>
    <mergeCell ref="B36:B40"/>
    <mergeCell ref="N21:N25"/>
    <mergeCell ref="D11:D15"/>
    <mergeCell ref="C36:C40"/>
    <mergeCell ref="N31:N35"/>
    <mergeCell ref="C16:C20"/>
    <mergeCell ref="M36:M40"/>
    <mergeCell ref="D21:D25"/>
    <mergeCell ref="E26:E30"/>
    <mergeCell ref="C3:C4"/>
    <mergeCell ref="N11:N15"/>
    <mergeCell ref="G3:G4"/>
    <mergeCell ref="F3:F4"/>
    <mergeCell ref="D3:E4"/>
    <mergeCell ref="B3:B4"/>
    <mergeCell ref="B118:B122"/>
    <mergeCell ref="N108:N112"/>
    <mergeCell ref="D91:D95"/>
    <mergeCell ref="B113:B117"/>
    <mergeCell ref="M118:M122"/>
    <mergeCell ref="E128:E132"/>
    <mergeCell ref="M128:M132"/>
    <mergeCell ref="C118:C122"/>
    <mergeCell ref="B128:B132"/>
    <mergeCell ref="D128:D132"/>
    <mergeCell ref="E118:E122"/>
    <mergeCell ref="D118:D122"/>
    <mergeCell ref="N128:N132"/>
    <mergeCell ref="N113:N117"/>
    <mergeCell ref="D101:D105"/>
    <mergeCell ref="C108:C112"/>
    <mergeCell ref="E108:E112"/>
    <mergeCell ref="D108:D112"/>
    <mergeCell ref="E113:E117"/>
    <mergeCell ref="C113:C117"/>
    <mergeCell ref="B96:B100"/>
    <mergeCell ref="E96:E100"/>
    <mergeCell ref="D96:D100"/>
    <mergeCell ref="B107:J107"/>
    <mergeCell ref="N215:N219"/>
    <mergeCell ref="E138:E142"/>
    <mergeCell ref="M138:M142"/>
    <mergeCell ref="C123:C127"/>
    <mergeCell ref="N138:N142"/>
    <mergeCell ref="D158:D162"/>
    <mergeCell ref="B148:B152"/>
    <mergeCell ref="B158:B162"/>
    <mergeCell ref="N148:N152"/>
    <mergeCell ref="D133:D137"/>
    <mergeCell ref="C158:C162"/>
    <mergeCell ref="M148:M152"/>
    <mergeCell ref="E158:E162"/>
    <mergeCell ref="C148:C152"/>
    <mergeCell ref="D148:D152"/>
    <mergeCell ref="E148:E152"/>
    <mergeCell ref="M158:M162"/>
    <mergeCell ref="N133:N137"/>
    <mergeCell ref="B138:B142"/>
    <mergeCell ref="D138:D142"/>
    <mergeCell ref="N158:N162"/>
    <mergeCell ref="M173:M177"/>
    <mergeCell ref="B173:B177"/>
    <mergeCell ref="C198:C202"/>
    <mergeCell ref="M96:M100"/>
    <mergeCell ref="C128:C132"/>
    <mergeCell ref="N118:N122"/>
    <mergeCell ref="B342:B346"/>
    <mergeCell ref="N332:N336"/>
    <mergeCell ref="C322:C326"/>
    <mergeCell ref="C285:C289"/>
    <mergeCell ref="E270:E274"/>
    <mergeCell ref="M285:M289"/>
    <mergeCell ref="E285:E289"/>
    <mergeCell ref="D270:D274"/>
    <mergeCell ref="D275:D279"/>
    <mergeCell ref="B295:B299"/>
    <mergeCell ref="B305:B309"/>
    <mergeCell ref="D285:D289"/>
    <mergeCell ref="D342:D346"/>
    <mergeCell ref="C332:C336"/>
    <mergeCell ref="B332:B336"/>
    <mergeCell ref="M322:M326"/>
    <mergeCell ref="E332:E336"/>
    <mergeCell ref="D322:D326"/>
    <mergeCell ref="E312:E316"/>
    <mergeCell ref="M332:M336"/>
    <mergeCell ref="N270:N274"/>
    <mergeCell ref="D305:D309"/>
    <mergeCell ref="B317:B321"/>
    <mergeCell ref="B327:B331"/>
    <mergeCell ref="B352:B356"/>
    <mergeCell ref="M342:M346"/>
    <mergeCell ref="D332:D336"/>
    <mergeCell ref="C342:C346"/>
    <mergeCell ref="B362:B366"/>
    <mergeCell ref="N295:N299"/>
    <mergeCell ref="C312:C316"/>
    <mergeCell ref="B311:N311"/>
    <mergeCell ref="D312:D316"/>
    <mergeCell ref="C362:C366"/>
    <mergeCell ref="M352:M356"/>
    <mergeCell ref="N362:N366"/>
    <mergeCell ref="M362:M366"/>
    <mergeCell ref="E362:E366"/>
    <mergeCell ref="D352:D356"/>
    <mergeCell ref="E352:E356"/>
    <mergeCell ref="M305:M309"/>
    <mergeCell ref="B312:B316"/>
    <mergeCell ref="C305:C309"/>
    <mergeCell ref="M312:M316"/>
    <mergeCell ref="E322:E326"/>
    <mergeCell ref="N312:N316"/>
    <mergeCell ref="B322:B326"/>
    <mergeCell ref="N322:N326"/>
    <mergeCell ref="C352:C356"/>
    <mergeCell ref="N352:N356"/>
    <mergeCell ref="E342:E346"/>
    <mergeCell ref="N342:N346"/>
    <mergeCell ref="D362:D366"/>
    <mergeCell ref="B2:N2"/>
    <mergeCell ref="D6:D10"/>
    <mergeCell ref="B11:B15"/>
    <mergeCell ref="M46:M50"/>
    <mergeCell ref="N46:N50"/>
    <mergeCell ref="E31:E35"/>
    <mergeCell ref="B46:B50"/>
    <mergeCell ref="E46:E50"/>
    <mergeCell ref="D46:D50"/>
    <mergeCell ref="C46:C50"/>
    <mergeCell ref="C41:C45"/>
    <mergeCell ref="C51:C55"/>
    <mergeCell ref="N56:N60"/>
    <mergeCell ref="B66:B70"/>
    <mergeCell ref="M113:M117"/>
    <mergeCell ref="C138:C142"/>
    <mergeCell ref="B101:B105"/>
    <mergeCell ref="N91:N95"/>
    <mergeCell ref="D86:D90"/>
    <mergeCell ref="M163:M167"/>
    <mergeCell ref="D168:D172"/>
    <mergeCell ref="C163:C167"/>
    <mergeCell ref="N168:N172"/>
    <mergeCell ref="D163:D167"/>
    <mergeCell ref="C96:C100"/>
    <mergeCell ref="M123:M127"/>
    <mergeCell ref="B123:B127"/>
    <mergeCell ref="E143:E147"/>
    <mergeCell ref="N163:N167"/>
    <mergeCell ref="N96:N100"/>
    <mergeCell ref="D113:D117"/>
    <mergeCell ref="B108:B112"/>
    <mergeCell ref="E168:E172"/>
    <mergeCell ref="E163:E167"/>
    <mergeCell ref="M133:M137"/>
    <mergeCell ref="C143:C147"/>
    <mergeCell ref="D123:D127"/>
    <mergeCell ref="B133:B137"/>
    <mergeCell ref="C91:C95"/>
    <mergeCell ref="M91:M95"/>
    <mergeCell ref="N372:N376"/>
    <mergeCell ref="C392:C396"/>
    <mergeCell ref="D372:D376"/>
    <mergeCell ref="E382:E386"/>
    <mergeCell ref="M382:M386"/>
    <mergeCell ref="C382:C386"/>
    <mergeCell ref="C372:C376"/>
    <mergeCell ref="E357:E361"/>
    <mergeCell ref="M372:M376"/>
    <mergeCell ref="E372:E376"/>
    <mergeCell ref="D357:D361"/>
    <mergeCell ref="N392:N396"/>
    <mergeCell ref="E367:E371"/>
    <mergeCell ref="N387:N391"/>
    <mergeCell ref="N367:N371"/>
    <mergeCell ref="B407:B411"/>
    <mergeCell ref="M397:M401"/>
    <mergeCell ref="D407:D411"/>
    <mergeCell ref="E397:E401"/>
    <mergeCell ref="D387:D391"/>
    <mergeCell ref="E407:E411"/>
    <mergeCell ref="M407:M411"/>
    <mergeCell ref="C402:C406"/>
    <mergeCell ref="M392:M396"/>
    <mergeCell ref="M402:M406"/>
    <mergeCell ref="E402:E406"/>
    <mergeCell ref="D392:D396"/>
    <mergeCell ref="E392:E396"/>
    <mergeCell ref="D402:D406"/>
    <mergeCell ref="B392:B396"/>
    <mergeCell ref="B402:B406"/>
    <mergeCell ref="B397:B401"/>
    <mergeCell ref="B387:B391"/>
    <mergeCell ref="C387:C391"/>
    <mergeCell ref="B347:B351"/>
    <mergeCell ref="M337:M341"/>
    <mergeCell ref="E327:E331"/>
    <mergeCell ref="D327:D331"/>
    <mergeCell ref="C337:C341"/>
    <mergeCell ref="B357:B361"/>
    <mergeCell ref="B382:B386"/>
    <mergeCell ref="N382:N386"/>
    <mergeCell ref="C317:C321"/>
    <mergeCell ref="B372:B376"/>
    <mergeCell ref="M367:M371"/>
    <mergeCell ref="E347:E351"/>
    <mergeCell ref="C357:C361"/>
    <mergeCell ref="M347:M351"/>
    <mergeCell ref="E337:E341"/>
    <mergeCell ref="N357:N361"/>
    <mergeCell ref="B367:B371"/>
    <mergeCell ref="M327:M331"/>
    <mergeCell ref="C347:C351"/>
    <mergeCell ref="N347:N351"/>
    <mergeCell ref="N377:N381"/>
    <mergeCell ref="D367:D371"/>
    <mergeCell ref="D377:D381"/>
    <mergeCell ref="M377:M381"/>
    <mergeCell ref="B300:B304"/>
    <mergeCell ref="M260:M264"/>
    <mergeCell ref="C280:C284"/>
    <mergeCell ref="B270:B274"/>
    <mergeCell ref="B235:B239"/>
    <mergeCell ref="N225:N229"/>
    <mergeCell ref="D215:D219"/>
    <mergeCell ref="B230:B234"/>
    <mergeCell ref="N230:N234"/>
    <mergeCell ref="C245:C249"/>
    <mergeCell ref="D230:D234"/>
    <mergeCell ref="C225:C229"/>
    <mergeCell ref="M230:M234"/>
    <mergeCell ref="D255:D259"/>
    <mergeCell ref="B250:B254"/>
    <mergeCell ref="C270:C274"/>
    <mergeCell ref="C295:C299"/>
    <mergeCell ref="N285:N289"/>
    <mergeCell ref="M300:M304"/>
    <mergeCell ref="D295:D299"/>
    <mergeCell ref="N300:N304"/>
    <mergeCell ref="C230:C234"/>
    <mergeCell ref="N235:N239"/>
    <mergeCell ref="C275:C279"/>
    <mergeCell ref="N260:N264"/>
    <mergeCell ref="D250:D254"/>
    <mergeCell ref="M275:M279"/>
    <mergeCell ref="D290:D294"/>
    <mergeCell ref="B280:B284"/>
    <mergeCell ref="E290:E294"/>
    <mergeCell ref="E280:E284"/>
    <mergeCell ref="D280:D284"/>
    <mergeCell ref="M290:M294"/>
    <mergeCell ref="N290:N294"/>
    <mergeCell ref="B290:B294"/>
    <mergeCell ref="N280:N284"/>
    <mergeCell ref="D265:D269"/>
    <mergeCell ref="C290:C294"/>
    <mergeCell ref="M280:M284"/>
    <mergeCell ref="E265:E269"/>
    <mergeCell ref="B285:B289"/>
    <mergeCell ref="M270:M274"/>
    <mergeCell ref="N275:N279"/>
    <mergeCell ref="B255:B259"/>
    <mergeCell ref="N265:N269"/>
    <mergeCell ref="E250:E254"/>
    <mergeCell ref="M265:M269"/>
    <mergeCell ref="N250:N254"/>
    <mergeCell ref="C265:C269"/>
    <mergeCell ref="C255:C259"/>
    <mergeCell ref="C250:C254"/>
    <mergeCell ref="E260:E264"/>
    <mergeCell ref="E193:E197"/>
    <mergeCell ref="B209:N209"/>
    <mergeCell ref="C220:C224"/>
    <mergeCell ref="M220:M224"/>
    <mergeCell ref="D210:D214"/>
    <mergeCell ref="E220:E224"/>
    <mergeCell ref="C210:C214"/>
    <mergeCell ref="E210:E214"/>
    <mergeCell ref="N220:N224"/>
    <mergeCell ref="C235:C239"/>
    <mergeCell ref="M225:M229"/>
    <mergeCell ref="E215:E219"/>
    <mergeCell ref="M235:M239"/>
    <mergeCell ref="N255:N259"/>
    <mergeCell ref="N203:N207"/>
    <mergeCell ref="D225:D229"/>
    <mergeCell ref="C215:C219"/>
    <mergeCell ref="E245:E249"/>
    <mergeCell ref="B265:B269"/>
    <mergeCell ref="N210:N214"/>
    <mergeCell ref="N193:N197"/>
    <mergeCell ref="C173:C177"/>
    <mergeCell ref="M183:M187"/>
    <mergeCell ref="B198:B202"/>
    <mergeCell ref="E183:E187"/>
    <mergeCell ref="N188:N192"/>
    <mergeCell ref="D178:D182"/>
    <mergeCell ref="E173:E177"/>
    <mergeCell ref="B193:B197"/>
    <mergeCell ref="C183:C187"/>
    <mergeCell ref="B188:B192"/>
    <mergeCell ref="N178:N182"/>
    <mergeCell ref="M178:M182"/>
    <mergeCell ref="B178:B182"/>
    <mergeCell ref="D183:D187"/>
    <mergeCell ref="N407:N411"/>
    <mergeCell ref="M295:M299"/>
    <mergeCell ref="D317:D321"/>
    <mergeCell ref="C300:C304"/>
    <mergeCell ref="E317:E321"/>
    <mergeCell ref="E305:E309"/>
    <mergeCell ref="N317:N321"/>
    <mergeCell ref="D337:D341"/>
    <mergeCell ref="C327:C331"/>
    <mergeCell ref="N337:N341"/>
    <mergeCell ref="N305:N309"/>
    <mergeCell ref="E295:E299"/>
    <mergeCell ref="D300:D304"/>
    <mergeCell ref="N397:N401"/>
    <mergeCell ref="C407:C411"/>
    <mergeCell ref="D397:D401"/>
    <mergeCell ref="C397:C401"/>
    <mergeCell ref="E377:E381"/>
    <mergeCell ref="M387:M391"/>
    <mergeCell ref="N402:N406"/>
    <mergeCell ref="D347:D351"/>
    <mergeCell ref="M357:M361"/>
    <mergeCell ref="D382:D386"/>
    <mergeCell ref="C367:C371"/>
    <mergeCell ref="B377:B381"/>
    <mergeCell ref="E387:E391"/>
    <mergeCell ref="C377:C381"/>
    <mergeCell ref="B240:B244"/>
    <mergeCell ref="M250:M254"/>
    <mergeCell ref="E255:E259"/>
    <mergeCell ref="N153:N157"/>
    <mergeCell ref="C168:C172"/>
    <mergeCell ref="B163:B167"/>
    <mergeCell ref="B245:B249"/>
    <mergeCell ref="E230:E234"/>
    <mergeCell ref="N245:N249"/>
    <mergeCell ref="B220:B224"/>
    <mergeCell ref="M210:M214"/>
    <mergeCell ref="D173:D177"/>
    <mergeCell ref="C193:C197"/>
    <mergeCell ref="N173:N177"/>
    <mergeCell ref="D198:D202"/>
    <mergeCell ref="N198:N202"/>
    <mergeCell ref="M198:M202"/>
    <mergeCell ref="E198:E202"/>
    <mergeCell ref="D193:D197"/>
    <mergeCell ref="B183:B187"/>
    <mergeCell ref="N183:N187"/>
    <mergeCell ref="D66:D70"/>
    <mergeCell ref="D76:D80"/>
    <mergeCell ref="B86:B90"/>
    <mergeCell ref="C26:C30"/>
    <mergeCell ref="M51:M55"/>
    <mergeCell ref="C61:C65"/>
    <mergeCell ref="D61:D65"/>
    <mergeCell ref="E61:E65"/>
    <mergeCell ref="M61:M65"/>
    <mergeCell ref="M56:M60"/>
    <mergeCell ref="B56:B60"/>
    <mergeCell ref="D51:D55"/>
    <mergeCell ref="E51:E55"/>
    <mergeCell ref="C71:C75"/>
    <mergeCell ref="D81:D85"/>
    <mergeCell ref="E81:E85"/>
    <mergeCell ref="M71:M75"/>
    <mergeCell ref="B51:B55"/>
    <mergeCell ref="C81:C85"/>
    <mergeCell ref="M81:M85"/>
    <mergeCell ref="M41:M45"/>
    <mergeCell ref="C66:C70"/>
    <mergeCell ref="M86:M90"/>
    <mergeCell ref="N81:N85"/>
    <mergeCell ref="N41:N45"/>
    <mergeCell ref="D26:D30"/>
    <mergeCell ref="B41:B45"/>
    <mergeCell ref="I4:J4"/>
    <mergeCell ref="C31:C35"/>
    <mergeCell ref="B26:B30"/>
    <mergeCell ref="D31:D35"/>
    <mergeCell ref="N51:N55"/>
    <mergeCell ref="B61:B65"/>
    <mergeCell ref="N61:N65"/>
    <mergeCell ref="E41:E45"/>
    <mergeCell ref="M4:N4"/>
    <mergeCell ref="K4:L4"/>
    <mergeCell ref="B5:N5"/>
    <mergeCell ref="N66:N70"/>
    <mergeCell ref="C76:C80"/>
    <mergeCell ref="D56:D60"/>
    <mergeCell ref="E66:E70"/>
    <mergeCell ref="B21:B25"/>
    <mergeCell ref="H3:H4"/>
    <mergeCell ref="M11:M15"/>
    <mergeCell ref="I3:N3"/>
    <mergeCell ref="E76:E80"/>
    <mergeCell ref="N143:N147"/>
    <mergeCell ref="E133:E137"/>
    <mergeCell ref="M153:M157"/>
    <mergeCell ref="B153:B157"/>
    <mergeCell ref="D143:D147"/>
    <mergeCell ref="D153:D157"/>
    <mergeCell ref="E153:E157"/>
    <mergeCell ref="B6:B10"/>
    <mergeCell ref="N6:N10"/>
    <mergeCell ref="M6:M10"/>
    <mergeCell ref="E6:E10"/>
    <mergeCell ref="B91:B95"/>
    <mergeCell ref="M76:M80"/>
    <mergeCell ref="C56:C60"/>
    <mergeCell ref="M108:M112"/>
    <mergeCell ref="C133:C137"/>
    <mergeCell ref="N123:N127"/>
    <mergeCell ref="N86:N90"/>
    <mergeCell ref="N26:N30"/>
    <mergeCell ref="N101:N105"/>
    <mergeCell ref="D71:D75"/>
    <mergeCell ref="B71:B75"/>
    <mergeCell ref="N71:N75"/>
    <mergeCell ref="D41:D45"/>
    <mergeCell ref="B168:B172"/>
    <mergeCell ref="E188:E192"/>
    <mergeCell ref="M168:M172"/>
    <mergeCell ref="C11:C15"/>
    <mergeCell ref="M21:M25"/>
    <mergeCell ref="B16:B20"/>
    <mergeCell ref="E11:E15"/>
    <mergeCell ref="D16:D20"/>
    <mergeCell ref="E16:E20"/>
    <mergeCell ref="M16:M20"/>
    <mergeCell ref="M31:M35"/>
    <mergeCell ref="M66:M70"/>
    <mergeCell ref="E91:E95"/>
    <mergeCell ref="C86:C90"/>
    <mergeCell ref="M26:M30"/>
    <mergeCell ref="B31:B35"/>
    <mergeCell ref="E21:E25"/>
    <mergeCell ref="C101:C105"/>
    <mergeCell ref="E86:E90"/>
    <mergeCell ref="M101:M105"/>
    <mergeCell ref="E101:E105"/>
    <mergeCell ref="M143:M147"/>
    <mergeCell ref="E71:E75"/>
    <mergeCell ref="B81:B85"/>
    <mergeCell ref="D245:D249"/>
    <mergeCell ref="C240:C244"/>
    <mergeCell ref="D240:D244"/>
    <mergeCell ref="E240:E244"/>
    <mergeCell ref="D235:D239"/>
    <mergeCell ref="M245:M249"/>
    <mergeCell ref="D188:D192"/>
    <mergeCell ref="M215:M219"/>
    <mergeCell ref="B225:B229"/>
    <mergeCell ref="E235:E239"/>
    <mergeCell ref="E225:E229"/>
    <mergeCell ref="M193:M197"/>
    <mergeCell ref="D220:D224"/>
    <mergeCell ref="B210:B214"/>
    <mergeCell ref="C203:C207"/>
    <mergeCell ref="M203:M207"/>
    <mergeCell ref="E203:E207"/>
    <mergeCell ref="D203:D207"/>
    <mergeCell ref="B337:B341"/>
    <mergeCell ref="M317:M321"/>
    <mergeCell ref="N327:N331"/>
    <mergeCell ref="E300:E304"/>
    <mergeCell ref="D260:D264"/>
    <mergeCell ref="B260:B264"/>
    <mergeCell ref="B275:B279"/>
    <mergeCell ref="N76:N80"/>
    <mergeCell ref="E56:E60"/>
    <mergeCell ref="B76:B80"/>
    <mergeCell ref="E123:E127"/>
    <mergeCell ref="C153:C157"/>
    <mergeCell ref="B143:B147"/>
    <mergeCell ref="M255:M259"/>
    <mergeCell ref="E275:E279"/>
    <mergeCell ref="C260:C264"/>
    <mergeCell ref="M240:M244"/>
    <mergeCell ref="B203:B207"/>
    <mergeCell ref="M188:M192"/>
    <mergeCell ref="C188:C192"/>
    <mergeCell ref="E178:E182"/>
    <mergeCell ref="C178:C182"/>
    <mergeCell ref="B215:B219"/>
    <mergeCell ref="N240:N244"/>
  </mergeCells>
  <dataValidations count="92">
    <dataValidation type="list" allowBlank="1" showInputMessage="1" showErrorMessage="1" sqref="D11">
      <formula1>"Y,T,Y/T"</formula1>
    </dataValidation>
    <dataValidation type="list" allowBlank="1" showInputMessage="1" showErrorMessage="1" sqref="D46">
      <formula1>"Y,T,Y/T"</formula1>
    </dataValidation>
    <dataValidation type="list" allowBlank="1" showInputMessage="1" showErrorMessage="1" sqref="D36">
      <formula1>"Y,T,Y/T"</formula1>
    </dataValidation>
    <dataValidation type="list" allowBlank="1" showInputMessage="1" showErrorMessage="1" sqref="D26">
      <formula1>"Y,T,Y/T"</formula1>
    </dataValidation>
    <dataValidation type="list" allowBlank="1" showInputMessage="1" showErrorMessage="1" sqref="D6">
      <formula1>"Y,T,Y/T"</formula1>
    </dataValidation>
    <dataValidation type="list" allowBlank="1" showInputMessage="1" showErrorMessage="1" sqref="D153">
      <formula1>"Y,T,Y/T"</formula1>
    </dataValidation>
    <dataValidation type="list" allowBlank="1" showInputMessage="1" showErrorMessage="1" sqref="D210">
      <formula1>"Y,T,Y/T"</formula1>
    </dataValidation>
    <dataValidation type="list" allowBlank="1" showInputMessage="1" showErrorMessage="1" sqref="D31">
      <formula1>"Y,T,Y/T"</formula1>
    </dataValidation>
    <dataValidation type="list" allowBlank="1" showInputMessage="1" showErrorMessage="1" sqref="D96">
      <formula1>"Y,T,Y/T"</formula1>
    </dataValidation>
    <dataValidation type="list" allowBlank="1" showInputMessage="1" showErrorMessage="1" sqref="I108:I207">
      <formula1>"Y,T,Y/T"</formula1>
    </dataValidation>
    <dataValidation type="list" allowBlank="1" showInputMessage="1" showErrorMessage="1" sqref="K6:K105">
      <formula1>"Y,T,Y/T"</formula1>
    </dataValidation>
    <dataValidation type="list" allowBlank="1" showInputMessage="1" showErrorMessage="1" sqref="I6:I105">
      <formula1>"Y,T,Y/T"</formula1>
    </dataValidation>
    <dataValidation type="list" allowBlank="1" showInputMessage="1" showErrorMessage="1" sqref="M6:M105">
      <formula1>"Y,T,Y/T"</formula1>
    </dataValidation>
    <dataValidation type="list" allowBlank="1" showInputMessage="1" showErrorMessage="1" sqref="K210:K309">
      <formula1>"Y,T,Y/T"</formula1>
    </dataValidation>
    <dataValidation type="list" allowBlank="1" showInputMessage="1" showErrorMessage="1" sqref="I210:I309">
      <formula1>"Y,T,Y/T"</formula1>
    </dataValidation>
    <dataValidation type="list" allowBlank="1" showInputMessage="1" showErrorMessage="1" sqref="M312:M411">
      <formula1>"Y,T,Y/T"</formula1>
    </dataValidation>
    <dataValidation type="list" allowBlank="1" showInputMessage="1" showErrorMessage="1" sqref="D16">
      <formula1>"Y,T,Y/T"</formula1>
    </dataValidation>
    <dataValidation type="list" allowBlank="1" showInputMessage="1" showErrorMessage="1" sqref="D66">
      <formula1>"Y,T,Y/T"</formula1>
    </dataValidation>
    <dataValidation type="list" allowBlank="1" showInputMessage="1" showErrorMessage="1" sqref="D56">
      <formula1>"Y,T,Y/T"</formula1>
    </dataValidation>
    <dataValidation type="list" allowBlank="1" showInputMessage="1" showErrorMessage="1" sqref="D41">
      <formula1>"Y,T,Y/T"</formula1>
    </dataValidation>
    <dataValidation type="list" allowBlank="1" showInputMessage="1" showErrorMessage="1" sqref="D332">
      <formula1>"Y,T,Y/T"</formula1>
    </dataValidation>
    <dataValidation type="list" allowBlank="1" showInputMessage="1" showErrorMessage="1" sqref="D402">
      <formula1>"Y,T,Y/T"</formula1>
    </dataValidation>
    <dataValidation type="list" allowBlank="1" showInputMessage="1" showErrorMessage="1" sqref="D392">
      <formula1>"Y,T,Y/T"</formula1>
    </dataValidation>
    <dataValidation type="list" allowBlank="1" showInputMessage="1" showErrorMessage="1" sqref="D367">
      <formula1>"Y,T,Y/T"</formula1>
    </dataValidation>
    <dataValidation type="list" allowBlank="1" showInputMessage="1" showErrorMessage="1" sqref="I312:I411">
      <formula1>"Y,T,Y/T"</formula1>
    </dataValidation>
    <dataValidation type="list" allowBlank="1" showInputMessage="1" showErrorMessage="1" sqref="K312:K411">
      <formula1>"Y,T,Y/T"</formula1>
    </dataValidation>
    <dataValidation type="list" allowBlank="1" showInputMessage="1" showErrorMessage="1" sqref="D215">
      <formula1>"Y,T,Y/T"</formula1>
    </dataValidation>
    <dataValidation type="list" allowBlank="1" showInputMessage="1" showErrorMessage="1" sqref="D270">
      <formula1>"Y,T,Y/T"</formula1>
    </dataValidation>
    <dataValidation type="list" allowBlank="1" showInputMessage="1" showErrorMessage="1" sqref="D295">
      <formula1>"Y,T,Y/T"</formula1>
    </dataValidation>
    <dataValidation type="list" allowBlank="1" showInputMessage="1" showErrorMessage="1" sqref="D352">
      <formula1>"Y,T,Y/T"</formula1>
    </dataValidation>
    <dataValidation type="list" allowBlank="1" showInputMessage="1" showErrorMessage="1" sqref="D250">
      <formula1>"Y,T,Y/T"</formula1>
    </dataValidation>
    <dataValidation type="list" allowBlank="1" showInputMessage="1" showErrorMessage="1" sqref="D322">
      <formula1>"Y,T,Y/T"</formula1>
    </dataValidation>
    <dataValidation type="list" allowBlank="1" showInputMessage="1" showErrorMessage="1" sqref="D312">
      <formula1>"Y,T,Y/T"</formula1>
    </dataValidation>
    <dataValidation type="list" allowBlank="1" showInputMessage="1" showErrorMessage="1" sqref="D285">
      <formula1>"Y,T,Y/T"</formula1>
    </dataValidation>
    <dataValidation type="list" allowBlank="1" showInputMessage="1" showErrorMessage="1" sqref="D245">
      <formula1>"Y,T,Y/T"</formula1>
    </dataValidation>
    <dataValidation type="list" allowBlank="1" showInputMessage="1" showErrorMessage="1" sqref="D300">
      <formula1>"Y,T,Y/T"</formula1>
    </dataValidation>
    <dataValidation type="list" allowBlank="1" showInputMessage="1" showErrorMessage="1" sqref="D265">
      <formula1>"Y,T,Y/T"</formula1>
    </dataValidation>
    <dataValidation type="list" allowBlank="1" showInputMessage="1" showErrorMessage="1" sqref="D275">
      <formula1>"Y,T,Y/T"</formula1>
    </dataValidation>
    <dataValidation type="list" allowBlank="1" showInputMessage="1" showErrorMessage="1" sqref="D235">
      <formula1>"Y,T,Y/T"</formula1>
    </dataValidation>
    <dataValidation type="list" allowBlank="1" showInputMessage="1" showErrorMessage="1" sqref="D290">
      <formula1>"Y,T,Y/T"</formula1>
    </dataValidation>
    <dataValidation type="list" allowBlank="1" showInputMessage="1" showErrorMessage="1" sqref="D317">
      <formula1>"Y,T,Y/T"</formula1>
    </dataValidation>
    <dataValidation type="list" allowBlank="1" showInputMessage="1" showErrorMessage="1" sqref="D372">
      <formula1>"Y,T,Y/T"</formula1>
    </dataValidation>
    <dataValidation type="list" allowBlank="1" showInputMessage="1" showErrorMessage="1" sqref="D407">
      <formula1>"Y,T,Y/T"</formula1>
    </dataValidation>
    <dataValidation type="list" allowBlank="1" showInputMessage="1" showErrorMessage="1" sqref="D337">
      <formula1>"Y,T,Y/T"</formula1>
    </dataValidation>
    <dataValidation type="list" allowBlank="1" showInputMessage="1" showErrorMessage="1" sqref="D397">
      <formula1>"Y,T,Y/T"</formula1>
    </dataValidation>
    <dataValidation type="list" allowBlank="1" showInputMessage="1" showErrorMessage="1" sqref="D377">
      <formula1>"Y,T,Y/T"</formula1>
    </dataValidation>
    <dataValidation type="list" allowBlank="1" showInputMessage="1" showErrorMessage="1" sqref="D387">
      <formula1>"Y,T,Y/T"</formula1>
    </dataValidation>
    <dataValidation type="list" allowBlank="1" showInputMessage="1" showErrorMessage="1" sqref="D51">
      <formula1>"Y,T,Y/T"</formula1>
    </dataValidation>
    <dataValidation type="list" allowBlank="1" showInputMessage="1" showErrorMessage="1" sqref="K108:K207">
      <formula1>"Y,T,Y/T"</formula1>
    </dataValidation>
    <dataValidation type="list" allowBlank="1" showInputMessage="1" showErrorMessage="1" sqref="D91">
      <formula1>"Y,T,Y/T"</formula1>
    </dataValidation>
    <dataValidation type="list" allowBlank="1" showInputMessage="1" showErrorMessage="1" sqref="D81">
      <formula1>"Y,T,Y/T"</formula1>
    </dataValidation>
    <dataValidation type="list" allowBlank="1" showInputMessage="1" showErrorMessage="1" sqref="D76">
      <formula1>"Y,T,Y/T"</formula1>
    </dataValidation>
    <dataValidation type="list" allowBlank="1" showInputMessage="1" showErrorMessage="1" sqref="D71">
      <formula1>"Y,T,Y/T"</formula1>
    </dataValidation>
    <dataValidation type="list" allowBlank="1" showInputMessage="1" showErrorMessage="1" sqref="D101">
      <formula1>"Y,T,Y/T"</formula1>
    </dataValidation>
    <dataValidation type="list" allowBlank="1" showInputMessage="1" showErrorMessage="1" sqref="D21">
      <formula1>"Y,T,Y/T"</formula1>
    </dataValidation>
    <dataValidation type="list" allowBlank="1" showInputMessage="1" showErrorMessage="1" sqref="D138">
      <formula1>"Y,T,Y/T"</formula1>
    </dataValidation>
    <dataValidation type="list" allowBlank="1" showInputMessage="1" showErrorMessage="1" sqref="M108:M207">
      <formula1>"Y,T,Y/T"</formula1>
    </dataValidation>
    <dataValidation type="list" allowBlank="1" showInputMessage="1" showErrorMessage="1" sqref="D61">
      <formula1>"Y,T,Y/T"</formula1>
    </dataValidation>
    <dataValidation type="list" allowBlank="1" showInputMessage="1" showErrorMessage="1" sqref="M210:M309">
      <formula1>"Y,T,Y/T"</formula1>
    </dataValidation>
    <dataValidation type="list" allowBlank="1" showInputMessage="1" showErrorMessage="1" sqref="D163">
      <formula1>"Y,T,Y/T"</formula1>
    </dataValidation>
    <dataValidation type="list" allowBlank="1" showInputMessage="1" showErrorMessage="1" sqref="D220">
      <formula1>"Y,T,Y/T"</formula1>
    </dataValidation>
    <dataValidation type="list" allowBlank="1" showInputMessage="1" showErrorMessage="1" sqref="D183">
      <formula1>"Y,T,Y/T"</formula1>
    </dataValidation>
    <dataValidation type="list" allowBlank="1" showInputMessage="1" showErrorMessage="1" sqref="D193">
      <formula1>"Y,T,Y/T"</formula1>
    </dataValidation>
    <dataValidation type="list" allowBlank="1" showInputMessage="1" showErrorMessage="1" sqref="D327">
      <formula1>"Y,T,Y/T"</formula1>
    </dataValidation>
    <dataValidation type="list" allowBlank="1" showInputMessage="1" showErrorMessage="1" sqref="D382">
      <formula1>"Y,T,Y/T"</formula1>
    </dataValidation>
    <dataValidation type="list" allowBlank="1" showInputMessage="1" showErrorMessage="1" sqref="D347">
      <formula1>"Y,T,Y/T"</formula1>
    </dataValidation>
    <dataValidation type="list" allowBlank="1" showInputMessage="1" showErrorMessage="1" sqref="D357">
      <formula1>"Y,T,Y/T"</formula1>
    </dataValidation>
    <dataValidation type="list" allowBlank="1" showInputMessage="1" showErrorMessage="1" sqref="D143">
      <formula1>"Y,T,Y/T"</formula1>
    </dataValidation>
    <dataValidation type="list" allowBlank="1" showInputMessage="1" showErrorMessage="1" sqref="D198">
      <formula1>"Y,T,Y/T"</formula1>
    </dataValidation>
    <dataValidation type="list" allowBlank="1" showInputMessage="1" showErrorMessage="1" sqref="D305">
      <formula1>"Y,T,Y/T"</formula1>
    </dataValidation>
    <dataValidation type="list" allowBlank="1" showInputMessage="1" showErrorMessage="1" sqref="D362">
      <formula1>"Y,T,Y/T"</formula1>
    </dataValidation>
    <dataValidation type="list" allowBlank="1" showInputMessage="1" showErrorMessage="1" sqref="D118">
      <formula1>"Y,T,Y/T"</formula1>
    </dataValidation>
    <dataValidation type="list" allowBlank="1" showInputMessage="1" showErrorMessage="1" sqref="D178">
      <formula1>"Y,T,Y/T"</formula1>
    </dataValidation>
    <dataValidation type="list" allowBlank="1" showInputMessage="1" showErrorMessage="1" sqref="D255">
      <formula1>"Y,T,Y/T"</formula1>
    </dataValidation>
    <dataValidation type="list" allowBlank="1" showInputMessage="1" showErrorMessage="1" sqref="D342">
      <formula1>"Y,T,Y/T"</formula1>
    </dataValidation>
    <dataValidation type="list" allowBlank="1" showInputMessage="1" showErrorMessage="1" sqref="D113">
      <formula1>"Y,T,Y/T"</formula1>
    </dataValidation>
    <dataValidation type="list" allowBlank="1" showInputMessage="1" showErrorMessage="1" sqref="D158">
      <formula1>"Y,T,Y/T"</formula1>
    </dataValidation>
    <dataValidation type="list" allowBlank="1" showInputMessage="1" showErrorMessage="1" sqref="D133">
      <formula1>"Y,T,Y/T"</formula1>
    </dataValidation>
    <dataValidation type="list" allowBlank="1" showInputMessage="1" showErrorMessage="1" sqref="D123">
      <formula1>"Y,T,Y/T"</formula1>
    </dataValidation>
    <dataValidation type="list" allowBlank="1" showInputMessage="1" showErrorMessage="1" sqref="D108">
      <formula1>"Y,T,Y/T"</formula1>
    </dataValidation>
    <dataValidation type="list" allowBlank="1" showInputMessage="1" showErrorMessage="1" sqref="D225">
      <formula1>"Y,T,Y/T"</formula1>
    </dataValidation>
    <dataValidation type="list" allowBlank="1" showInputMessage="1" showErrorMessage="1" sqref="D280">
      <formula1>"Y,T,Y/T"</formula1>
    </dataValidation>
    <dataValidation type="list" allowBlank="1" showInputMessage="1" showErrorMessage="1" sqref="D128">
      <formula1>"Y,T,Y/T"</formula1>
    </dataValidation>
    <dataValidation type="list" allowBlank="1" showInputMessage="1" showErrorMessage="1" sqref="D188">
      <formula1>"Y,T,Y/T"</formula1>
    </dataValidation>
    <dataValidation type="list" allowBlank="1" showInputMessage="1" showErrorMessage="1" sqref="D168">
      <formula1>"Y,T,Y/T"</formula1>
    </dataValidation>
    <dataValidation type="list" allowBlank="1" showInputMessage="1" showErrorMessage="1" sqref="D240">
      <formula1>"Y,T,Y/T"</formula1>
    </dataValidation>
    <dataValidation type="list" allowBlank="1" showInputMessage="1" showErrorMessage="1" sqref="D230">
      <formula1>"Y,T,Y/T"</formula1>
    </dataValidation>
    <dataValidation type="list" allowBlank="1" showInputMessage="1" showErrorMessage="1" sqref="D203">
      <formula1>"Y,T,Y/T"</formula1>
    </dataValidation>
    <dataValidation type="list" allowBlank="1" showInputMessage="1" showErrorMessage="1" sqref="D86">
      <formula1>"Y,T,Y/T"</formula1>
    </dataValidation>
    <dataValidation type="list" allowBlank="1" showInputMessage="1" showErrorMessage="1" sqref="D148">
      <formula1>"Y,T,Y/T"</formula1>
    </dataValidation>
    <dataValidation type="list" allowBlank="1" showInputMessage="1" showErrorMessage="1" sqref="D173">
      <formula1>"Y,T,Y/T"</formula1>
    </dataValidation>
    <dataValidation type="list" allowBlank="1" showInputMessage="1" showErrorMessage="1" sqref="D260">
      <formula1>"Y,T,Y/T"</formula1>
    </dataValidation>
  </dataValidations>
  <pageMargins left="0.25" right="0.25" top="0.75" bottom="0.75" header="0.3" footer="0.3"/>
  <pageSetup paperSize="9" scale="28"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412"/>
  <sheetViews>
    <sheetView tabSelected="1" view="pageBreakPreview" topLeftCell="B1" zoomScale="80" zoomScaleNormal="36" zoomScaleSheetLayoutView="80" workbookViewId="0">
      <pane ySplit="4" topLeftCell="A311" activePane="bottomLeft" state="frozen"/>
      <selection pane="bottomLeft" activeCell="B311" sqref="B311:N331"/>
    </sheetView>
  </sheetViews>
  <sheetFormatPr defaultColWidth="12.5703125" defaultRowHeight="12.75"/>
  <cols>
    <col min="1" max="1" width="6.42578125" style="517" hidden="1" customWidth="1"/>
    <col min="2" max="2" width="4.5703125" style="587" customWidth="1"/>
    <col min="3" max="3" width="46.5703125" style="517" customWidth="1"/>
    <col min="4" max="4" width="4.140625" style="517" customWidth="1"/>
    <col min="5" max="5" width="14.42578125" style="517" customWidth="1"/>
    <col min="6" max="6" width="4.5703125" style="517" customWidth="1"/>
    <col min="7" max="7" width="47.42578125" style="518" customWidth="1"/>
    <col min="8" max="8" width="26.5703125" style="517" customWidth="1"/>
    <col min="9" max="9" width="4.42578125" style="517" customWidth="1"/>
    <col min="10" max="10" width="16" style="517" customWidth="1"/>
    <col min="11" max="11" width="4.42578125" style="517" customWidth="1"/>
    <col min="12" max="12" width="12.42578125" style="517" customWidth="1"/>
    <col min="13" max="13" width="4.42578125" style="517" customWidth="1"/>
    <col min="14" max="14" width="11.42578125" style="517" customWidth="1"/>
    <col min="15" max="16384" width="12.5703125" style="517"/>
  </cols>
  <sheetData>
    <row r="1" spans="2:14" s="520" customFormat="1" ht="15.75">
      <c r="B1" s="868" t="s">
        <v>33</v>
      </c>
      <c r="C1" s="868"/>
      <c r="D1" s="868"/>
      <c r="E1" s="868"/>
      <c r="F1" s="868"/>
      <c r="G1" s="868"/>
      <c r="H1" s="868"/>
      <c r="I1" s="868"/>
      <c r="J1" s="868"/>
      <c r="K1" s="868"/>
      <c r="L1" s="868"/>
      <c r="M1" s="868"/>
      <c r="N1" s="868"/>
    </row>
    <row r="2" spans="2:14" s="520" customFormat="1" ht="15.75">
      <c r="B2" s="867" t="s">
        <v>648</v>
      </c>
      <c r="C2" s="867"/>
      <c r="D2" s="867"/>
      <c r="E2" s="867"/>
      <c r="F2" s="867"/>
      <c r="G2" s="867"/>
      <c r="H2" s="867"/>
      <c r="I2" s="867"/>
      <c r="J2" s="867"/>
      <c r="K2" s="867"/>
      <c r="L2" s="867"/>
      <c r="M2" s="867"/>
      <c r="N2" s="867"/>
    </row>
    <row r="3" spans="2:14" s="588" customFormat="1" ht="15.75">
      <c r="B3" s="863" t="s">
        <v>23</v>
      </c>
      <c r="C3" s="863" t="s">
        <v>503</v>
      </c>
      <c r="D3" s="869" t="s">
        <v>339</v>
      </c>
      <c r="E3" s="870"/>
      <c r="F3" s="863" t="s">
        <v>23</v>
      </c>
      <c r="G3" s="863" t="s">
        <v>504</v>
      </c>
      <c r="H3" s="863" t="s">
        <v>505</v>
      </c>
      <c r="I3" s="863" t="s">
        <v>506</v>
      </c>
      <c r="J3" s="863"/>
      <c r="K3" s="863"/>
      <c r="L3" s="863"/>
      <c r="M3" s="863"/>
      <c r="N3" s="863"/>
    </row>
    <row r="4" spans="2:14" s="588" customFormat="1" ht="15.75">
      <c r="B4" s="863"/>
      <c r="C4" s="863"/>
      <c r="D4" s="871"/>
      <c r="E4" s="872"/>
      <c r="F4" s="863"/>
      <c r="G4" s="863"/>
      <c r="H4" s="863"/>
      <c r="I4" s="863" t="s">
        <v>4</v>
      </c>
      <c r="J4" s="863"/>
      <c r="K4" s="863" t="s">
        <v>3</v>
      </c>
      <c r="L4" s="863"/>
      <c r="M4" s="863" t="s">
        <v>52</v>
      </c>
      <c r="N4" s="863"/>
    </row>
    <row r="5" spans="2:14" s="520" customFormat="1" ht="15.75">
      <c r="B5" s="864" t="s">
        <v>509</v>
      </c>
      <c r="C5" s="865"/>
      <c r="D5" s="865"/>
      <c r="E5" s="865"/>
      <c r="F5" s="865"/>
      <c r="G5" s="865"/>
      <c r="H5" s="865"/>
      <c r="I5" s="865"/>
      <c r="J5" s="865"/>
      <c r="K5" s="865"/>
      <c r="L5" s="865"/>
      <c r="M5" s="865"/>
      <c r="N5" s="866"/>
    </row>
    <row r="6" spans="2:14" ht="31.5">
      <c r="B6" s="836">
        <v>1</v>
      </c>
      <c r="C6" s="612" t="s">
        <v>1410</v>
      </c>
      <c r="D6" s="857" t="s">
        <v>26</v>
      </c>
      <c r="E6" s="860" t="str">
        <f>IF(D6="Y",1,IF(D6="T",0,IF(D6="Y/T","Belum diisi","Error")))</f>
        <v>Belum diisi</v>
      </c>
      <c r="F6" s="528">
        <v>1</v>
      </c>
      <c r="G6" s="611" t="s">
        <v>1411</v>
      </c>
      <c r="H6" s="589" t="str">
        <f t="shared" ref="H6:H69" si="0">IF(OR(J6="Isi Dulu",L6="Isi Dulu",J6="Isi Tujuan",L6="Isi Tujuan"),"Belum Diisi",IF(SUM(J6,L6)=2,1,IF(SUM(J6,L6)=1,0,IF(SUM(J6,L6)=0,0,"Error"))))</f>
        <v>Belum Diisi</v>
      </c>
      <c r="I6" s="590" t="s">
        <v>26</v>
      </c>
      <c r="J6" s="591" t="str">
        <f>IF($D$6="Y/T","Isi Tujuan",IF($E$6=0,0,IF(I6="Y",1,IF(I6="T",0,"Isi Dulu"))))</f>
        <v>Isi Tujuan</v>
      </c>
      <c r="K6" s="590" t="s">
        <v>26</v>
      </c>
      <c r="L6" s="591" t="str">
        <f>IF($D$6="Y/T","Isi Tujuan",IF($E$6=0,0,IF(K6="Y",1,IF(K6="T",0,"Isi Dulu"))))</f>
        <v>Isi Tujuan</v>
      </c>
      <c r="M6" s="848" t="s">
        <v>26</v>
      </c>
      <c r="N6" s="851" t="str">
        <f>IF(M6="Y",1,IF(M6="T",0,IF(M6="Y/T","Belum diisi","Error")))</f>
        <v>Belum diisi</v>
      </c>
    </row>
    <row r="7" spans="2:14" ht="47.25">
      <c r="B7" s="837"/>
      <c r="C7" s="535"/>
      <c r="D7" s="858"/>
      <c r="E7" s="861"/>
      <c r="F7" s="549">
        <v>2</v>
      </c>
      <c r="G7" s="624" t="s">
        <v>1412</v>
      </c>
      <c r="H7" s="589" t="str">
        <f t="shared" si="0"/>
        <v>Belum Diisi</v>
      </c>
      <c r="I7" s="592" t="s">
        <v>26</v>
      </c>
      <c r="J7" s="593" t="str">
        <f>IF($D$6="Y/T","Isi Tujuan",IF($E$6=0,0,IF(I7="Y",1,IF(I7="T",0,"Isi Dulu"))))</f>
        <v>Isi Tujuan</v>
      </c>
      <c r="K7" s="592" t="s">
        <v>26</v>
      </c>
      <c r="L7" s="593" t="str">
        <f>IF($D$6="Y/T","Isi Tujuan",IF($E$6=0,0,IF(K7="Y",1,IF(K7="T",0,"Isi Dulu"))))</f>
        <v>Isi Tujuan</v>
      </c>
      <c r="M7" s="849"/>
      <c r="N7" s="852"/>
    </row>
    <row r="8" spans="2:14" ht="15.75">
      <c r="B8" s="837"/>
      <c r="C8" s="535"/>
      <c r="D8" s="858"/>
      <c r="E8" s="861"/>
      <c r="F8" s="549">
        <v>3</v>
      </c>
      <c r="G8" s="550"/>
      <c r="H8" s="589" t="str">
        <f t="shared" si="0"/>
        <v>Belum Diisi</v>
      </c>
      <c r="I8" s="592" t="s">
        <v>26</v>
      </c>
      <c r="J8" s="593" t="str">
        <f>IF($D$6="Y/T","Isi Tujuan",IF($E$6=0,0,IF(I8="Y",1,IF(I8="T",0,"Isi Dulu"))))</f>
        <v>Isi Tujuan</v>
      </c>
      <c r="K8" s="592" t="s">
        <v>26</v>
      </c>
      <c r="L8" s="593" t="str">
        <f>IF($D$6="Y/T","Isi Tujuan",IF($E$6=0,0,IF(K8="Y",1,IF(K8="T",0,"Isi Dulu"))))</f>
        <v>Isi Tujuan</v>
      </c>
      <c r="M8" s="849"/>
      <c r="N8" s="852"/>
    </row>
    <row r="9" spans="2:14" ht="15.75">
      <c r="B9" s="837"/>
      <c r="C9" s="535"/>
      <c r="D9" s="858"/>
      <c r="E9" s="861"/>
      <c r="F9" s="549">
        <v>4</v>
      </c>
      <c r="G9" s="550"/>
      <c r="H9" s="589" t="str">
        <f t="shared" si="0"/>
        <v>Belum Diisi</v>
      </c>
      <c r="I9" s="592" t="s">
        <v>26</v>
      </c>
      <c r="J9" s="593" t="str">
        <f>IF($D$6="Y/T","Isi Tujuan",IF($E$6=0,0,IF(I9="Y",1,IF(I9="T",0,"Isi Dulu"))))</f>
        <v>Isi Tujuan</v>
      </c>
      <c r="K9" s="592" t="s">
        <v>26</v>
      </c>
      <c r="L9" s="593" t="str">
        <f>IF($D$6="Y/T","Isi Tujuan",IF($E$6=0,0,IF(K9="Y",1,IF(K9="T",0,"Isi Dulu"))))</f>
        <v>Isi Tujuan</v>
      </c>
      <c r="M9" s="849"/>
      <c r="N9" s="852"/>
    </row>
    <row r="10" spans="2:14" ht="15.75">
      <c r="B10" s="838"/>
      <c r="C10" s="568"/>
      <c r="D10" s="859"/>
      <c r="E10" s="862"/>
      <c r="F10" s="569">
        <v>5</v>
      </c>
      <c r="G10" s="570"/>
      <c r="H10" s="594" t="str">
        <f t="shared" si="0"/>
        <v>Belum Diisi</v>
      </c>
      <c r="I10" s="595" t="s">
        <v>26</v>
      </c>
      <c r="J10" s="596" t="str">
        <f>IF($D$6="Y/T","Isi Tujuan",IF($E$6=0,0,IF(I10="Y",1,IF(I10="T",0,"Isi Dulu"))))</f>
        <v>Isi Tujuan</v>
      </c>
      <c r="K10" s="595" t="s">
        <v>26</v>
      </c>
      <c r="L10" s="596" t="str">
        <f>IF($D$6="Y/T","Isi Tujuan",IF($E$6=0,0,IF(K10="Y",1,IF(K10="T",0,"Isi Dulu"))))</f>
        <v>Isi Tujuan</v>
      </c>
      <c r="M10" s="850"/>
      <c r="N10" s="853"/>
    </row>
    <row r="11" spans="2:14" ht="15.75">
      <c r="B11" s="836">
        <v>2</v>
      </c>
      <c r="C11" s="874" t="s">
        <v>1413</v>
      </c>
      <c r="D11" s="857" t="s">
        <v>26</v>
      </c>
      <c r="E11" s="860" t="str">
        <f>IF(D11="Y",1,IF(D11="T",0,IF(D11="Y/T","Belum diisi","Error")))</f>
        <v>Belum diisi</v>
      </c>
      <c r="F11" s="528">
        <v>1</v>
      </c>
      <c r="G11" s="611" t="s">
        <v>1411</v>
      </c>
      <c r="H11" s="597" t="str">
        <f t="shared" si="0"/>
        <v>Belum Diisi</v>
      </c>
      <c r="I11" s="590" t="s">
        <v>26</v>
      </c>
      <c r="J11" s="591" t="str">
        <f>IF($D$11="Y/T","Isi Tujuan",IF($E$11=0,0,IF(I11="Y",1,IF(I11="T",0,"Isi Dulu"))))</f>
        <v>Isi Tujuan</v>
      </c>
      <c r="K11" s="590" t="s">
        <v>26</v>
      </c>
      <c r="L11" s="591" t="str">
        <f>IF($D$11="Y/T","Isi Tujuan",IF($E$11=0,0,IF(K11="Y",1,IF(K11="T",0,"Isi Dulu"))))</f>
        <v>Isi Tujuan</v>
      </c>
      <c r="M11" s="848" t="s">
        <v>26</v>
      </c>
      <c r="N11" s="851" t="str">
        <f>IF(M11="Y",1,IF(M11="T",0,IF(M11="Y/T","Belum diisi","Error")))</f>
        <v>Belum diisi</v>
      </c>
    </row>
    <row r="12" spans="2:14" ht="15.75">
      <c r="B12" s="837"/>
      <c r="C12" s="840"/>
      <c r="D12" s="858"/>
      <c r="E12" s="861"/>
      <c r="F12" s="549">
        <v>2</v>
      </c>
      <c r="G12" s="550"/>
      <c r="H12" s="598" t="str">
        <f t="shared" si="0"/>
        <v>Belum Diisi</v>
      </c>
      <c r="I12" s="592" t="s">
        <v>26</v>
      </c>
      <c r="J12" s="593" t="str">
        <f>IF($D$11="Y/T","Isi Tujuan",IF($E$11=0,0,IF(I12="Y",1,IF(I12="T",0,"Isi Dulu"))))</f>
        <v>Isi Tujuan</v>
      </c>
      <c r="K12" s="592" t="s">
        <v>26</v>
      </c>
      <c r="L12" s="593" t="str">
        <f>IF($D$11="Y/T","Isi Tujuan",IF($E$11=0,0,IF(K12="Y",1,IF(K12="T",0,"Isi Dulu"))))</f>
        <v>Isi Tujuan</v>
      </c>
      <c r="M12" s="849"/>
      <c r="N12" s="852"/>
    </row>
    <row r="13" spans="2:14" ht="15.75">
      <c r="B13" s="837"/>
      <c r="C13" s="840"/>
      <c r="D13" s="858"/>
      <c r="E13" s="861"/>
      <c r="F13" s="549">
        <v>3</v>
      </c>
      <c r="G13" s="550"/>
      <c r="H13" s="598" t="str">
        <f t="shared" si="0"/>
        <v>Belum Diisi</v>
      </c>
      <c r="I13" s="592" t="s">
        <v>26</v>
      </c>
      <c r="J13" s="593" t="str">
        <f>IF($D$11="Y/T","Isi Tujuan",IF($E$11=0,0,IF(I13="Y",1,IF(I13="T",0,"Isi Dulu"))))</f>
        <v>Isi Tujuan</v>
      </c>
      <c r="K13" s="592" t="s">
        <v>26</v>
      </c>
      <c r="L13" s="593" t="str">
        <f>IF($D$11="Y/T","Isi Tujuan",IF($E$11=0,0,IF(K13="Y",1,IF(K13="T",0,"Isi Dulu"))))</f>
        <v>Isi Tujuan</v>
      </c>
      <c r="M13" s="849"/>
      <c r="N13" s="852"/>
    </row>
    <row r="14" spans="2:14" ht="15.75">
      <c r="B14" s="837"/>
      <c r="C14" s="840"/>
      <c r="D14" s="858"/>
      <c r="E14" s="861"/>
      <c r="F14" s="549">
        <v>4</v>
      </c>
      <c r="G14" s="550"/>
      <c r="H14" s="598" t="str">
        <f t="shared" si="0"/>
        <v>Belum Diisi</v>
      </c>
      <c r="I14" s="592" t="s">
        <v>26</v>
      </c>
      <c r="J14" s="593" t="str">
        <f>IF($D$11="Y/T","Isi Tujuan",IF($E$11=0,0,IF(I14="Y",1,IF(I14="T",0,"Isi Dulu"))))</f>
        <v>Isi Tujuan</v>
      </c>
      <c r="K14" s="592" t="s">
        <v>26</v>
      </c>
      <c r="L14" s="593" t="str">
        <f>IF($D$11="Y/T","Isi Tujuan",IF($E$11=0,0,IF(K14="Y",1,IF(K14="T",0,"Isi Dulu"))))</f>
        <v>Isi Tujuan</v>
      </c>
      <c r="M14" s="849"/>
      <c r="N14" s="852"/>
    </row>
    <row r="15" spans="2:14" ht="15.75">
      <c r="B15" s="838"/>
      <c r="C15" s="841"/>
      <c r="D15" s="859"/>
      <c r="E15" s="862"/>
      <c r="F15" s="569">
        <v>5</v>
      </c>
      <c r="G15" s="570"/>
      <c r="H15" s="599" t="str">
        <f t="shared" si="0"/>
        <v>Belum Diisi</v>
      </c>
      <c r="I15" s="595" t="s">
        <v>26</v>
      </c>
      <c r="J15" s="596" t="str">
        <f>IF($D$11="Y/T","Isi Tujuan",IF($E$11=0,0,IF(I15="Y",1,IF(I15="T",0,"Isi Dulu"))))</f>
        <v>Isi Tujuan</v>
      </c>
      <c r="K15" s="595" t="s">
        <v>26</v>
      </c>
      <c r="L15" s="596" t="str">
        <f>IF($D$11="Y/T","Isi Tujuan",IF($E$11=0,0,IF(K15="Y",1,IF(K15="T",0,"Isi Dulu"))))</f>
        <v>Isi Tujuan</v>
      </c>
      <c r="M15" s="850"/>
      <c r="N15" s="853"/>
    </row>
    <row r="16" spans="2:14" ht="15.75">
      <c r="B16" s="836">
        <v>3</v>
      </c>
      <c r="C16" s="839"/>
      <c r="D16" s="857" t="s">
        <v>26</v>
      </c>
      <c r="E16" s="860" t="str">
        <f>IF(D16="Y",1,IF(D16="T",0,IF(D16="Y/T","Belum diisi","Error")))</f>
        <v>Belum diisi</v>
      </c>
      <c r="F16" s="528">
        <v>1</v>
      </c>
      <c r="G16" s="529"/>
      <c r="H16" s="600" t="str">
        <f t="shared" si="0"/>
        <v>Belum Diisi</v>
      </c>
      <c r="I16" s="590" t="s">
        <v>26</v>
      </c>
      <c r="J16" s="591" t="str">
        <f>IF($D$16="Y/T","Isi Tujuan",IF($E$16=0,0,IF(I16="Y",1,IF(I16="T",0,"Isi Dulu"))))</f>
        <v>Isi Tujuan</v>
      </c>
      <c r="K16" s="590" t="s">
        <v>26</v>
      </c>
      <c r="L16" s="591" t="str">
        <f>IF($D$16="Y/T","Isi Tujuan",IF($E$16=0,0,IF(K16="Y",1,IF(K16="T",0,"Isi Dulu"))))</f>
        <v>Isi Tujuan</v>
      </c>
      <c r="M16" s="848" t="s">
        <v>26</v>
      </c>
      <c r="N16" s="851" t="str">
        <f>IF(M16="Y",1,IF(M16="T",0,IF(M16="Y/T","Belum diisi","Error")))</f>
        <v>Belum diisi</v>
      </c>
    </row>
    <row r="17" spans="2:14" ht="15.75">
      <c r="B17" s="837"/>
      <c r="C17" s="840"/>
      <c r="D17" s="858"/>
      <c r="E17" s="861"/>
      <c r="F17" s="549">
        <v>2</v>
      </c>
      <c r="G17" s="550"/>
      <c r="H17" s="598" t="str">
        <f t="shared" si="0"/>
        <v>Belum Diisi</v>
      </c>
      <c r="I17" s="592" t="s">
        <v>26</v>
      </c>
      <c r="J17" s="593" t="str">
        <f>IF($D$16="Y/T","Isi Tujuan",IF($E$16=0,0,IF(I17="Y",1,IF(I17="T",0,"Isi Dulu"))))</f>
        <v>Isi Tujuan</v>
      </c>
      <c r="K17" s="592" t="s">
        <v>26</v>
      </c>
      <c r="L17" s="593" t="str">
        <f>IF($D$16="Y/T","Isi Tujuan",IF($E$16=0,0,IF(K17="Y",1,IF(K17="T",0,"Isi Dulu"))))</f>
        <v>Isi Tujuan</v>
      </c>
      <c r="M17" s="849"/>
      <c r="N17" s="852"/>
    </row>
    <row r="18" spans="2:14" ht="15.75">
      <c r="B18" s="837"/>
      <c r="C18" s="840"/>
      <c r="D18" s="858"/>
      <c r="E18" s="861"/>
      <c r="F18" s="549">
        <v>3</v>
      </c>
      <c r="G18" s="550"/>
      <c r="H18" s="598" t="str">
        <f t="shared" si="0"/>
        <v>Belum Diisi</v>
      </c>
      <c r="I18" s="592" t="s">
        <v>26</v>
      </c>
      <c r="J18" s="593" t="str">
        <f>IF($D$16="Y/T","Isi Tujuan",IF($E$16=0,0,IF(I18="Y",1,IF(I18="T",0,"Isi Dulu"))))</f>
        <v>Isi Tujuan</v>
      </c>
      <c r="K18" s="592" t="s">
        <v>26</v>
      </c>
      <c r="L18" s="593" t="str">
        <f>IF($D$16="Y/T","Isi Tujuan",IF($E$16=0,0,IF(K18="Y",1,IF(K18="T",0,"Isi Dulu"))))</f>
        <v>Isi Tujuan</v>
      </c>
      <c r="M18" s="849"/>
      <c r="N18" s="852"/>
    </row>
    <row r="19" spans="2:14" ht="15.75">
      <c r="B19" s="837"/>
      <c r="C19" s="840"/>
      <c r="D19" s="858"/>
      <c r="E19" s="861"/>
      <c r="F19" s="549">
        <v>4</v>
      </c>
      <c r="G19" s="550"/>
      <c r="H19" s="598" t="str">
        <f t="shared" si="0"/>
        <v>Belum Diisi</v>
      </c>
      <c r="I19" s="592" t="s">
        <v>26</v>
      </c>
      <c r="J19" s="593" t="str">
        <f>IF($D$16="Y/T","Isi Tujuan",IF($E$16=0,0,IF(I19="Y",1,IF(I19="T",0,"Isi Dulu"))))</f>
        <v>Isi Tujuan</v>
      </c>
      <c r="K19" s="592" t="s">
        <v>26</v>
      </c>
      <c r="L19" s="593" t="str">
        <f>IF($D$16="Y/T","Isi Tujuan",IF($E$16=0,0,IF(K19="Y",1,IF(K19="T",0,"Isi Dulu"))))</f>
        <v>Isi Tujuan</v>
      </c>
      <c r="M19" s="849"/>
      <c r="N19" s="852"/>
    </row>
    <row r="20" spans="2:14" ht="15.75">
      <c r="B20" s="838"/>
      <c r="C20" s="841"/>
      <c r="D20" s="859"/>
      <c r="E20" s="862"/>
      <c r="F20" s="569">
        <v>5</v>
      </c>
      <c r="G20" s="570"/>
      <c r="H20" s="599" t="str">
        <f t="shared" si="0"/>
        <v>Belum Diisi</v>
      </c>
      <c r="I20" s="595" t="s">
        <v>26</v>
      </c>
      <c r="J20" s="596" t="str">
        <f>IF($D$16="Y/T","Isi Tujuan",IF($E$16=0,0,IF(I20="Y",1,IF(I20="T",0,"Isi Dulu"))))</f>
        <v>Isi Tujuan</v>
      </c>
      <c r="K20" s="595" t="s">
        <v>26</v>
      </c>
      <c r="L20" s="596" t="str">
        <f>IF($D$16="Y/T","Isi Tujuan",IF($E$16=0,0,IF(K20="Y",1,IF(K20="T",0,"Isi Dulu"))))</f>
        <v>Isi Tujuan</v>
      </c>
      <c r="M20" s="850"/>
      <c r="N20" s="853"/>
    </row>
    <row r="21" spans="2:14" ht="15.75">
      <c r="B21" s="836">
        <v>4</v>
      </c>
      <c r="C21" s="839"/>
      <c r="D21" s="857" t="s">
        <v>26</v>
      </c>
      <c r="E21" s="860" t="str">
        <f>IF(D21="Y",1,IF(D21="T",0,IF(D21="Y/T","Belum diisi","Error")))</f>
        <v>Belum diisi</v>
      </c>
      <c r="F21" s="528">
        <v>1</v>
      </c>
      <c r="G21" s="529"/>
      <c r="H21" s="600" t="str">
        <f t="shared" si="0"/>
        <v>Belum Diisi</v>
      </c>
      <c r="I21" s="590" t="s">
        <v>26</v>
      </c>
      <c r="J21" s="591" t="str">
        <f>IF($D$21="Y/T","Isi Tujuan",IF($E$21=0,0,IF(I21="Y",1,IF(I21="T",0,"Isi Dulu"))))</f>
        <v>Isi Tujuan</v>
      </c>
      <c r="K21" s="590" t="s">
        <v>26</v>
      </c>
      <c r="L21" s="591" t="str">
        <f>IF($D$21="Y/T","Isi Tujuan",IF($E$21=0,0,IF(K21="Y",1,IF(K21="T",0,"Isi Dulu"))))</f>
        <v>Isi Tujuan</v>
      </c>
      <c r="M21" s="848" t="s">
        <v>26</v>
      </c>
      <c r="N21" s="851" t="str">
        <f>IF(M21="Y",1,IF(M21="T",0,IF(M21="Y/T","Belum diisi","Error")))</f>
        <v>Belum diisi</v>
      </c>
    </row>
    <row r="22" spans="2:14" ht="15.75">
      <c r="B22" s="837"/>
      <c r="C22" s="840"/>
      <c r="D22" s="858"/>
      <c r="E22" s="861"/>
      <c r="F22" s="549">
        <v>2</v>
      </c>
      <c r="G22" s="550"/>
      <c r="H22" s="598" t="str">
        <f t="shared" si="0"/>
        <v>Belum Diisi</v>
      </c>
      <c r="I22" s="592" t="s">
        <v>26</v>
      </c>
      <c r="J22" s="593" t="str">
        <f>IF($D$21="Y/T","Isi Tujuan",IF($E$21=0,0,IF(I22="Y",1,IF(I22="T",0,"Isi Dulu"))))</f>
        <v>Isi Tujuan</v>
      </c>
      <c r="K22" s="592" t="s">
        <v>26</v>
      </c>
      <c r="L22" s="593" t="str">
        <f>IF($D$21="Y/T","Isi Tujuan",IF($E$21=0,0,IF(K22="Y",1,IF(K22="T",0,"Isi Dulu"))))</f>
        <v>Isi Tujuan</v>
      </c>
      <c r="M22" s="849"/>
      <c r="N22" s="852"/>
    </row>
    <row r="23" spans="2:14" ht="15.75">
      <c r="B23" s="837"/>
      <c r="C23" s="840"/>
      <c r="D23" s="858"/>
      <c r="E23" s="861"/>
      <c r="F23" s="549">
        <v>3</v>
      </c>
      <c r="G23" s="550"/>
      <c r="H23" s="598" t="str">
        <f t="shared" si="0"/>
        <v>Belum Diisi</v>
      </c>
      <c r="I23" s="592" t="s">
        <v>26</v>
      </c>
      <c r="J23" s="593" t="str">
        <f>IF($D$21="Y/T","Isi Tujuan",IF($E$21=0,0,IF(I23="Y",1,IF(I23="T",0,"Isi Dulu"))))</f>
        <v>Isi Tujuan</v>
      </c>
      <c r="K23" s="592" t="s">
        <v>26</v>
      </c>
      <c r="L23" s="593" t="str">
        <f>IF($D$21="Y/T","Isi Tujuan",IF($E$21=0,0,IF(K23="Y",1,IF(K23="T",0,"Isi Dulu"))))</f>
        <v>Isi Tujuan</v>
      </c>
      <c r="M23" s="849"/>
      <c r="N23" s="852"/>
    </row>
    <row r="24" spans="2:14" ht="15.75">
      <c r="B24" s="837"/>
      <c r="C24" s="840"/>
      <c r="D24" s="858"/>
      <c r="E24" s="861"/>
      <c r="F24" s="549">
        <v>4</v>
      </c>
      <c r="G24" s="550"/>
      <c r="H24" s="598" t="str">
        <f t="shared" si="0"/>
        <v>Belum Diisi</v>
      </c>
      <c r="I24" s="592" t="s">
        <v>26</v>
      </c>
      <c r="J24" s="593" t="str">
        <f>IF($D$21="Y/T","Isi Tujuan",IF($E$21=0,0,IF(I24="Y",1,IF(I24="T",0,"Isi Dulu"))))</f>
        <v>Isi Tujuan</v>
      </c>
      <c r="K24" s="592" t="s">
        <v>26</v>
      </c>
      <c r="L24" s="593" t="str">
        <f>IF($D$21="Y/T","Isi Tujuan",IF($E$21=0,0,IF(K24="Y",1,IF(K24="T",0,"Isi Dulu"))))</f>
        <v>Isi Tujuan</v>
      </c>
      <c r="M24" s="849"/>
      <c r="N24" s="852"/>
    </row>
    <row r="25" spans="2:14" ht="15.75">
      <c r="B25" s="838"/>
      <c r="C25" s="841"/>
      <c r="D25" s="859"/>
      <c r="E25" s="862"/>
      <c r="F25" s="569">
        <v>5</v>
      </c>
      <c r="G25" s="570"/>
      <c r="H25" s="599" t="str">
        <f t="shared" si="0"/>
        <v>Belum Diisi</v>
      </c>
      <c r="I25" s="595" t="s">
        <v>26</v>
      </c>
      <c r="J25" s="596" t="str">
        <f>IF($D$21="Y/T","Isi Tujuan",IF($E$21=0,0,IF(I25="Y",1,IF(I25="T",0,"Isi Dulu"))))</f>
        <v>Isi Tujuan</v>
      </c>
      <c r="K25" s="595" t="s">
        <v>26</v>
      </c>
      <c r="L25" s="596" t="str">
        <f>IF($D$21="Y/T","Isi Tujuan",IF($E$21=0,0,IF(K25="Y",1,IF(K25="T",0,"Isi Dulu"))))</f>
        <v>Isi Tujuan</v>
      </c>
      <c r="M25" s="850"/>
      <c r="N25" s="853"/>
    </row>
    <row r="26" spans="2:14" ht="15.75">
      <c r="B26" s="836">
        <v>5</v>
      </c>
      <c r="C26" s="839"/>
      <c r="D26" s="857" t="s">
        <v>26</v>
      </c>
      <c r="E26" s="860" t="str">
        <f>IF(D26="Y",1,IF(D26="T",0,IF(D26="Y/T","Belum diisi","Error")))</f>
        <v>Belum diisi</v>
      </c>
      <c r="F26" s="528">
        <v>1</v>
      </c>
      <c r="G26" s="529"/>
      <c r="H26" s="600" t="str">
        <f t="shared" si="0"/>
        <v>Belum Diisi</v>
      </c>
      <c r="I26" s="590" t="s">
        <v>26</v>
      </c>
      <c r="J26" s="591" t="str">
        <f>IF($D$26="Y/T","Isi Tujuan",IF($E$26=0,0,IF(I26="Y",1,IF(I26="T",0,"Isi Dulu"))))</f>
        <v>Isi Tujuan</v>
      </c>
      <c r="K26" s="590" t="s">
        <v>26</v>
      </c>
      <c r="L26" s="591" t="str">
        <f>IF($D$26="Y/T","Isi Tujuan",IF($E$26=0,0,IF(K26="Y",1,IF(K26="T",0,"Isi Dulu"))))</f>
        <v>Isi Tujuan</v>
      </c>
      <c r="M26" s="848" t="s">
        <v>26</v>
      </c>
      <c r="N26" s="851" t="str">
        <f>IF(M26="Y",1,IF(M26="T",0,IF(M26="Y/T","Belum diisi","Error")))</f>
        <v>Belum diisi</v>
      </c>
    </row>
    <row r="27" spans="2:14" ht="15.75">
      <c r="B27" s="837"/>
      <c r="C27" s="840"/>
      <c r="D27" s="858"/>
      <c r="E27" s="861"/>
      <c r="F27" s="549">
        <v>2</v>
      </c>
      <c r="G27" s="550"/>
      <c r="H27" s="598" t="str">
        <f t="shared" si="0"/>
        <v>Belum Diisi</v>
      </c>
      <c r="I27" s="592" t="s">
        <v>26</v>
      </c>
      <c r="J27" s="593" t="str">
        <f>IF($D$26="Y/T","Isi Tujuan",IF($E$26=0,0,IF(I27="Y",1,IF(I27="T",0,"Isi Dulu"))))</f>
        <v>Isi Tujuan</v>
      </c>
      <c r="K27" s="592" t="s">
        <v>26</v>
      </c>
      <c r="L27" s="593" t="str">
        <f>IF($D$26="Y/T","Isi Tujuan",IF($E$26=0,0,IF(K27="Y",1,IF(K27="T",0,"Isi Dulu"))))</f>
        <v>Isi Tujuan</v>
      </c>
      <c r="M27" s="849"/>
      <c r="N27" s="852"/>
    </row>
    <row r="28" spans="2:14" ht="15.75">
      <c r="B28" s="837"/>
      <c r="C28" s="840"/>
      <c r="D28" s="858"/>
      <c r="E28" s="861"/>
      <c r="F28" s="549">
        <v>3</v>
      </c>
      <c r="G28" s="550"/>
      <c r="H28" s="598" t="str">
        <f t="shared" si="0"/>
        <v>Belum Diisi</v>
      </c>
      <c r="I28" s="592" t="s">
        <v>26</v>
      </c>
      <c r="J28" s="593" t="str">
        <f>IF($D$26="Y/T","Isi Tujuan",IF($E$26=0,0,IF(I28="Y",1,IF(I28="T",0,"Isi Dulu"))))</f>
        <v>Isi Tujuan</v>
      </c>
      <c r="K28" s="592" t="s">
        <v>26</v>
      </c>
      <c r="L28" s="593" t="str">
        <f>IF($D$26="Y/T","Isi Tujuan",IF($E$26=0,0,IF(K28="Y",1,IF(K28="T",0,"Isi Dulu"))))</f>
        <v>Isi Tujuan</v>
      </c>
      <c r="M28" s="849"/>
      <c r="N28" s="852"/>
    </row>
    <row r="29" spans="2:14" ht="15.75">
      <c r="B29" s="837"/>
      <c r="C29" s="840"/>
      <c r="D29" s="858"/>
      <c r="E29" s="861"/>
      <c r="F29" s="549">
        <v>4</v>
      </c>
      <c r="G29" s="550"/>
      <c r="H29" s="598" t="str">
        <f t="shared" si="0"/>
        <v>Belum Diisi</v>
      </c>
      <c r="I29" s="592" t="s">
        <v>26</v>
      </c>
      <c r="J29" s="593" t="str">
        <f>IF($D$26="Y/T","Isi Tujuan",IF($E$26=0,0,IF(I29="Y",1,IF(I29="T",0,"Isi Dulu"))))</f>
        <v>Isi Tujuan</v>
      </c>
      <c r="K29" s="592" t="s">
        <v>26</v>
      </c>
      <c r="L29" s="593" t="str">
        <f>IF($D$26="Y/T","Isi Tujuan",IF($E$26=0,0,IF(K29="Y",1,IF(K29="T",0,"Isi Dulu"))))</f>
        <v>Isi Tujuan</v>
      </c>
      <c r="M29" s="849"/>
      <c r="N29" s="852"/>
    </row>
    <row r="30" spans="2:14" ht="15.75">
      <c r="B30" s="838"/>
      <c r="C30" s="841"/>
      <c r="D30" s="859"/>
      <c r="E30" s="862"/>
      <c r="F30" s="569">
        <v>5</v>
      </c>
      <c r="G30" s="570"/>
      <c r="H30" s="599" t="str">
        <f t="shared" si="0"/>
        <v>Belum Diisi</v>
      </c>
      <c r="I30" s="595" t="s">
        <v>26</v>
      </c>
      <c r="J30" s="596" t="str">
        <f>IF($D$26="Y/T","Isi Tujuan",IF($E$26=0,0,IF(I30="Y",1,IF(I30="T",0,"Isi Dulu"))))</f>
        <v>Isi Tujuan</v>
      </c>
      <c r="K30" s="595" t="s">
        <v>26</v>
      </c>
      <c r="L30" s="596" t="str">
        <f>IF($D$26="Y/T","Isi Tujuan",IF($E$26=0,0,IF(K30="Y",1,IF(K30="T",0,"Isi Dulu"))))</f>
        <v>Isi Tujuan</v>
      </c>
      <c r="M30" s="850"/>
      <c r="N30" s="853"/>
    </row>
    <row r="31" spans="2:14" ht="15.75">
      <c r="B31" s="836">
        <v>6</v>
      </c>
      <c r="C31" s="839"/>
      <c r="D31" s="857" t="s">
        <v>26</v>
      </c>
      <c r="E31" s="860" t="str">
        <f>IF(D31="Y",1,IF(D31="T",0,IF(D31="Y/T","Belum diisi","Error")))</f>
        <v>Belum diisi</v>
      </c>
      <c r="F31" s="528">
        <v>1</v>
      </c>
      <c r="G31" s="529"/>
      <c r="H31" s="600" t="str">
        <f t="shared" si="0"/>
        <v>Belum Diisi</v>
      </c>
      <c r="I31" s="590" t="s">
        <v>26</v>
      </c>
      <c r="J31" s="591" t="str">
        <f>IF($D$31="Y/T","Isi Tujuan",IF($E$31=0,0,IF(I31="Y",1,IF(I31="T",0,"Isi Dulu"))))</f>
        <v>Isi Tujuan</v>
      </c>
      <c r="K31" s="590" t="s">
        <v>26</v>
      </c>
      <c r="L31" s="591" t="str">
        <f>IF($D$31="Y/T","Isi Tujuan",IF($E$31=0,0,IF(K31="Y",1,IF(K31="T",0,"Isi Dulu"))))</f>
        <v>Isi Tujuan</v>
      </c>
      <c r="M31" s="848" t="s">
        <v>26</v>
      </c>
      <c r="N31" s="851" t="str">
        <f>IF(M31="Y",1,IF(M31="T",0,IF(M31="Y/T","Belum diisi","Error")))</f>
        <v>Belum diisi</v>
      </c>
    </row>
    <row r="32" spans="2:14" ht="15.75">
      <c r="B32" s="837"/>
      <c r="C32" s="840"/>
      <c r="D32" s="858"/>
      <c r="E32" s="861"/>
      <c r="F32" s="549">
        <v>2</v>
      </c>
      <c r="G32" s="550"/>
      <c r="H32" s="598" t="str">
        <f t="shared" si="0"/>
        <v>Belum Diisi</v>
      </c>
      <c r="I32" s="592" t="s">
        <v>26</v>
      </c>
      <c r="J32" s="593" t="str">
        <f>IF($D$31="Y/T","Isi Tujuan",IF($E$31=0,0,IF(I32="Y",1,IF(I32="T",0,"Isi Dulu"))))</f>
        <v>Isi Tujuan</v>
      </c>
      <c r="K32" s="592" t="s">
        <v>26</v>
      </c>
      <c r="L32" s="593" t="str">
        <f>IF($D$31="Y/T","Isi Tujuan",IF($E$31=0,0,IF(K32="Y",1,IF(K32="T",0,"Isi Dulu"))))</f>
        <v>Isi Tujuan</v>
      </c>
      <c r="M32" s="849"/>
      <c r="N32" s="852"/>
    </row>
    <row r="33" spans="2:14" ht="15.75">
      <c r="B33" s="837"/>
      <c r="C33" s="840"/>
      <c r="D33" s="858"/>
      <c r="E33" s="861"/>
      <c r="F33" s="549">
        <v>3</v>
      </c>
      <c r="G33" s="550"/>
      <c r="H33" s="598" t="str">
        <f t="shared" si="0"/>
        <v>Belum Diisi</v>
      </c>
      <c r="I33" s="592" t="s">
        <v>26</v>
      </c>
      <c r="J33" s="593" t="str">
        <f>IF($D$31="Y/T","Isi Tujuan",IF($E$31=0,0,IF(I33="Y",1,IF(I33="T",0,"Isi Dulu"))))</f>
        <v>Isi Tujuan</v>
      </c>
      <c r="K33" s="592" t="s">
        <v>26</v>
      </c>
      <c r="L33" s="593" t="str">
        <f>IF($D$31="Y/T","Isi Tujuan",IF($E$31=0,0,IF(K33="Y",1,IF(K33="T",0,"Isi Dulu"))))</f>
        <v>Isi Tujuan</v>
      </c>
      <c r="M33" s="849"/>
      <c r="N33" s="852"/>
    </row>
    <row r="34" spans="2:14" ht="15.75">
      <c r="B34" s="837"/>
      <c r="C34" s="840"/>
      <c r="D34" s="858"/>
      <c r="E34" s="861"/>
      <c r="F34" s="549">
        <v>4</v>
      </c>
      <c r="G34" s="550"/>
      <c r="H34" s="598" t="str">
        <f t="shared" si="0"/>
        <v>Belum Diisi</v>
      </c>
      <c r="I34" s="592" t="s">
        <v>26</v>
      </c>
      <c r="J34" s="593" t="str">
        <f>IF($D$31="Y/T","Isi Tujuan",IF($E$31=0,0,IF(I34="Y",1,IF(I34="T",0,"Isi Dulu"))))</f>
        <v>Isi Tujuan</v>
      </c>
      <c r="K34" s="592" t="s">
        <v>26</v>
      </c>
      <c r="L34" s="593" t="str">
        <f>IF($D$31="Y/T","Isi Tujuan",IF($E$31=0,0,IF(K34="Y",1,IF(K34="T",0,"Isi Dulu"))))</f>
        <v>Isi Tujuan</v>
      </c>
      <c r="M34" s="849"/>
      <c r="N34" s="852"/>
    </row>
    <row r="35" spans="2:14" ht="15.75">
      <c r="B35" s="838"/>
      <c r="C35" s="841"/>
      <c r="D35" s="859"/>
      <c r="E35" s="862"/>
      <c r="F35" s="569">
        <v>5</v>
      </c>
      <c r="G35" s="570"/>
      <c r="H35" s="599" t="str">
        <f t="shared" si="0"/>
        <v>Belum Diisi</v>
      </c>
      <c r="I35" s="595" t="s">
        <v>26</v>
      </c>
      <c r="J35" s="596" t="str">
        <f>IF($D$31="Y/T","Isi Tujuan",IF($E$31=0,0,IF(I35="Y",1,IF(I35="T",0,"Isi Dulu"))))</f>
        <v>Isi Tujuan</v>
      </c>
      <c r="K35" s="595" t="s">
        <v>26</v>
      </c>
      <c r="L35" s="596" t="str">
        <f>IF($D$31="Y/T","Isi Tujuan",IF($E$31=0,0,IF(K35="Y",1,IF(K35="T",0,"Isi Dulu"))))</f>
        <v>Isi Tujuan</v>
      </c>
      <c r="M35" s="850"/>
      <c r="N35" s="853"/>
    </row>
    <row r="36" spans="2:14" ht="15.75">
      <c r="B36" s="836">
        <v>7</v>
      </c>
      <c r="C36" s="839"/>
      <c r="D36" s="857" t="s">
        <v>26</v>
      </c>
      <c r="E36" s="860" t="str">
        <f>IF(D36="Y",1,IF(D36="T",0,IF(D36="Y/T","Belum diisi","Error")))</f>
        <v>Belum diisi</v>
      </c>
      <c r="F36" s="528">
        <v>1</v>
      </c>
      <c r="G36" s="529"/>
      <c r="H36" s="600" t="str">
        <f t="shared" si="0"/>
        <v>Belum Diisi</v>
      </c>
      <c r="I36" s="590" t="s">
        <v>26</v>
      </c>
      <c r="J36" s="591" t="str">
        <f>IF($D$36="Y/T","Isi Tujuan",IF($E$36=0,0,IF(I36="Y",1,IF(I36="T",0,"Isi Dulu"))))</f>
        <v>Isi Tujuan</v>
      </c>
      <c r="K36" s="590" t="s">
        <v>26</v>
      </c>
      <c r="L36" s="591" t="str">
        <f>IF($D$36="Y/T","Isi Tujuan",IF($E$36=0,0,IF(K36="Y",1,IF(K36="T",0,"Isi Dulu"))))</f>
        <v>Isi Tujuan</v>
      </c>
      <c r="M36" s="848" t="s">
        <v>26</v>
      </c>
      <c r="N36" s="851" t="str">
        <f>IF(M36="Y",1,IF(M36="T",0,IF(M36="Y/T","Belum diisi","Error")))</f>
        <v>Belum diisi</v>
      </c>
    </row>
    <row r="37" spans="2:14" ht="15.75">
      <c r="B37" s="837"/>
      <c r="C37" s="840"/>
      <c r="D37" s="858"/>
      <c r="E37" s="861"/>
      <c r="F37" s="549">
        <v>2</v>
      </c>
      <c r="G37" s="550"/>
      <c r="H37" s="598" t="str">
        <f t="shared" si="0"/>
        <v>Belum Diisi</v>
      </c>
      <c r="I37" s="592" t="s">
        <v>26</v>
      </c>
      <c r="J37" s="593" t="str">
        <f>IF($D$36="Y/T","Isi Tujuan",IF($E$36=0,0,IF(I37="Y",1,IF(I37="T",0,"Isi Dulu"))))</f>
        <v>Isi Tujuan</v>
      </c>
      <c r="K37" s="592" t="s">
        <v>26</v>
      </c>
      <c r="L37" s="593" t="str">
        <f>IF($D$36="Y/T","Isi Tujuan",IF($E$36=0,0,IF(K37="Y",1,IF(K37="T",0,"Isi Dulu"))))</f>
        <v>Isi Tujuan</v>
      </c>
      <c r="M37" s="849"/>
      <c r="N37" s="852"/>
    </row>
    <row r="38" spans="2:14" ht="15.75">
      <c r="B38" s="837"/>
      <c r="C38" s="840"/>
      <c r="D38" s="858"/>
      <c r="E38" s="861"/>
      <c r="F38" s="549">
        <v>3</v>
      </c>
      <c r="G38" s="550"/>
      <c r="H38" s="598" t="str">
        <f t="shared" si="0"/>
        <v>Belum Diisi</v>
      </c>
      <c r="I38" s="592" t="s">
        <v>26</v>
      </c>
      <c r="J38" s="593" t="str">
        <f>IF($D$36="Y/T","Isi Tujuan",IF($E$36=0,0,IF(I38="Y",1,IF(I38="T",0,"Isi Dulu"))))</f>
        <v>Isi Tujuan</v>
      </c>
      <c r="K38" s="592" t="s">
        <v>26</v>
      </c>
      <c r="L38" s="593" t="str">
        <f>IF($D$36="Y/T","Isi Tujuan",IF($E$36=0,0,IF(K38="Y",1,IF(K38="T",0,"Isi Dulu"))))</f>
        <v>Isi Tujuan</v>
      </c>
      <c r="M38" s="849"/>
      <c r="N38" s="852"/>
    </row>
    <row r="39" spans="2:14" ht="15.75">
      <c r="B39" s="837"/>
      <c r="C39" s="840"/>
      <c r="D39" s="858"/>
      <c r="E39" s="861"/>
      <c r="F39" s="549">
        <v>4</v>
      </c>
      <c r="G39" s="550"/>
      <c r="H39" s="598" t="str">
        <f t="shared" si="0"/>
        <v>Belum Diisi</v>
      </c>
      <c r="I39" s="592" t="s">
        <v>26</v>
      </c>
      <c r="J39" s="593" t="str">
        <f>IF($D$36="Y/T","Isi Tujuan",IF($E$36=0,0,IF(I39="Y",1,IF(I39="T",0,"Isi Dulu"))))</f>
        <v>Isi Tujuan</v>
      </c>
      <c r="K39" s="592" t="s">
        <v>26</v>
      </c>
      <c r="L39" s="593" t="str">
        <f>IF($D$36="Y/T","Isi Tujuan",IF($E$36=0,0,IF(K39="Y",1,IF(K39="T",0,"Isi Dulu"))))</f>
        <v>Isi Tujuan</v>
      </c>
      <c r="M39" s="849"/>
      <c r="N39" s="852"/>
    </row>
    <row r="40" spans="2:14" ht="15.75">
      <c r="B40" s="838"/>
      <c r="C40" s="841"/>
      <c r="D40" s="859"/>
      <c r="E40" s="862"/>
      <c r="F40" s="569">
        <v>5</v>
      </c>
      <c r="G40" s="570"/>
      <c r="H40" s="599" t="str">
        <f t="shared" si="0"/>
        <v>Belum Diisi</v>
      </c>
      <c r="I40" s="595" t="s">
        <v>26</v>
      </c>
      <c r="J40" s="596" t="str">
        <f>IF($D$36="Y/T","Isi Tujuan",IF($E$36=0,0,IF(I40="Y",1,IF(I40="T",0,"Isi Dulu"))))</f>
        <v>Isi Tujuan</v>
      </c>
      <c r="K40" s="595" t="s">
        <v>26</v>
      </c>
      <c r="L40" s="596" t="str">
        <f>IF($D$36="Y/T","Isi Tujuan",IF($E$36=0,0,IF(K40="Y",1,IF(K40="T",0,"Isi Dulu"))))</f>
        <v>Isi Tujuan</v>
      </c>
      <c r="M40" s="850"/>
      <c r="N40" s="853"/>
    </row>
    <row r="41" spans="2:14" ht="15.75">
      <c r="B41" s="836">
        <v>8</v>
      </c>
      <c r="C41" s="839"/>
      <c r="D41" s="857" t="s">
        <v>26</v>
      </c>
      <c r="E41" s="860" t="str">
        <f>IF(D41="Y",1,IF(D41="T",0,IF(D41="Y/T","Belum diisi","Error")))</f>
        <v>Belum diisi</v>
      </c>
      <c r="F41" s="528">
        <v>1</v>
      </c>
      <c r="G41" s="529"/>
      <c r="H41" s="600" t="str">
        <f t="shared" si="0"/>
        <v>Belum Diisi</v>
      </c>
      <c r="I41" s="590" t="s">
        <v>26</v>
      </c>
      <c r="J41" s="591" t="str">
        <f>IF($D$41="Y/T","Isi Tujuan",IF($E$41=0,0,IF(I41="Y",1,IF(I41="T",0,"Isi Dulu"))))</f>
        <v>Isi Tujuan</v>
      </c>
      <c r="K41" s="590" t="s">
        <v>26</v>
      </c>
      <c r="L41" s="591" t="str">
        <f>IF($D$41="Y/T","Isi Tujuan",IF($E$41=0,0,IF(K41="Y",1,IF(K41="T",0,"Isi Dulu"))))</f>
        <v>Isi Tujuan</v>
      </c>
      <c r="M41" s="848" t="s">
        <v>26</v>
      </c>
      <c r="N41" s="851" t="str">
        <f>IF(M41="Y",1,IF(M41="T",0,IF(M41="Y/T","Belum diisi","Error")))</f>
        <v>Belum diisi</v>
      </c>
    </row>
    <row r="42" spans="2:14" ht="15.75">
      <c r="B42" s="837"/>
      <c r="C42" s="840"/>
      <c r="D42" s="858"/>
      <c r="E42" s="861"/>
      <c r="F42" s="549">
        <v>2</v>
      </c>
      <c r="G42" s="550"/>
      <c r="H42" s="598" t="str">
        <f t="shared" si="0"/>
        <v>Belum Diisi</v>
      </c>
      <c r="I42" s="592" t="s">
        <v>26</v>
      </c>
      <c r="J42" s="593" t="str">
        <f>IF($D$41="Y/T","Isi Tujuan",IF($E$41=0,0,IF(I42="Y",1,IF(I42="T",0,"Isi Dulu"))))</f>
        <v>Isi Tujuan</v>
      </c>
      <c r="K42" s="592" t="s">
        <v>26</v>
      </c>
      <c r="L42" s="593" t="str">
        <f>IF($D$41="Y/T","Isi Tujuan",IF($E$41=0,0,IF(K42="Y",1,IF(K42="T",0,"Isi Dulu"))))</f>
        <v>Isi Tujuan</v>
      </c>
      <c r="M42" s="849"/>
      <c r="N42" s="852"/>
    </row>
    <row r="43" spans="2:14" ht="15.75">
      <c r="B43" s="837"/>
      <c r="C43" s="840"/>
      <c r="D43" s="858"/>
      <c r="E43" s="861"/>
      <c r="F43" s="549">
        <v>3</v>
      </c>
      <c r="G43" s="550"/>
      <c r="H43" s="598" t="str">
        <f t="shared" si="0"/>
        <v>Belum Diisi</v>
      </c>
      <c r="I43" s="592" t="s">
        <v>26</v>
      </c>
      <c r="J43" s="593" t="str">
        <f>IF($D$41="Y/T","Isi Tujuan",IF($E$41=0,0,IF(I43="Y",1,IF(I43="T",0,"Isi Dulu"))))</f>
        <v>Isi Tujuan</v>
      </c>
      <c r="K43" s="592" t="s">
        <v>26</v>
      </c>
      <c r="L43" s="593" t="str">
        <f>IF($D$41="Y/T","Isi Tujuan",IF($E$41=0,0,IF(K43="Y",1,IF(K43="T",0,"Isi Dulu"))))</f>
        <v>Isi Tujuan</v>
      </c>
      <c r="M43" s="849"/>
      <c r="N43" s="852"/>
    </row>
    <row r="44" spans="2:14" ht="15.75">
      <c r="B44" s="837"/>
      <c r="C44" s="840"/>
      <c r="D44" s="858"/>
      <c r="E44" s="861"/>
      <c r="F44" s="549">
        <v>4</v>
      </c>
      <c r="G44" s="550"/>
      <c r="H44" s="598" t="str">
        <f t="shared" si="0"/>
        <v>Belum Diisi</v>
      </c>
      <c r="I44" s="592" t="s">
        <v>26</v>
      </c>
      <c r="J44" s="593" t="str">
        <f>IF($D$41="Y/T","Isi Tujuan",IF($E$41=0,0,IF(I44="Y",1,IF(I44="T",0,"Isi Dulu"))))</f>
        <v>Isi Tujuan</v>
      </c>
      <c r="K44" s="592" t="s">
        <v>26</v>
      </c>
      <c r="L44" s="593" t="str">
        <f>IF($D$41="Y/T","Isi Tujuan",IF($E$41=0,0,IF(K44="Y",1,IF(K44="T",0,"Isi Dulu"))))</f>
        <v>Isi Tujuan</v>
      </c>
      <c r="M44" s="849"/>
      <c r="N44" s="852"/>
    </row>
    <row r="45" spans="2:14" ht="15.75">
      <c r="B45" s="838"/>
      <c r="C45" s="841"/>
      <c r="D45" s="859"/>
      <c r="E45" s="862"/>
      <c r="F45" s="569">
        <v>5</v>
      </c>
      <c r="G45" s="570"/>
      <c r="H45" s="599" t="str">
        <f t="shared" si="0"/>
        <v>Belum Diisi</v>
      </c>
      <c r="I45" s="595" t="s">
        <v>26</v>
      </c>
      <c r="J45" s="596" t="str">
        <f>IF($D$41="Y/T","Isi Tujuan",IF($E$41=0,0,IF(I45="Y",1,IF(I45="T",0,"Isi Dulu"))))</f>
        <v>Isi Tujuan</v>
      </c>
      <c r="K45" s="595" t="s">
        <v>26</v>
      </c>
      <c r="L45" s="596" t="str">
        <f>IF($D$41="Y/T","Isi Tujuan",IF($E$41=0,0,IF(K45="Y",1,IF(K45="T",0,"Isi Dulu"))))</f>
        <v>Isi Tujuan</v>
      </c>
      <c r="M45" s="850"/>
      <c r="N45" s="853"/>
    </row>
    <row r="46" spans="2:14" ht="15.75">
      <c r="B46" s="836">
        <v>9</v>
      </c>
      <c r="C46" s="839"/>
      <c r="D46" s="857" t="s">
        <v>26</v>
      </c>
      <c r="E46" s="860" t="str">
        <f>IF(D46="Y",1,IF(D46="T",0,IF(D46="Y/T","Belum diisi","Error")))</f>
        <v>Belum diisi</v>
      </c>
      <c r="F46" s="528">
        <v>1</v>
      </c>
      <c r="G46" s="529"/>
      <c r="H46" s="600" t="str">
        <f t="shared" si="0"/>
        <v>Belum Diisi</v>
      </c>
      <c r="I46" s="590" t="s">
        <v>26</v>
      </c>
      <c r="J46" s="591" t="str">
        <f>IF($D$46="Y/T","Isi Tujuan",IF($E$46=0,0,IF(I46="Y",1,IF(I46="T",0,"Isi Dulu"))))</f>
        <v>Isi Tujuan</v>
      </c>
      <c r="K46" s="590" t="s">
        <v>26</v>
      </c>
      <c r="L46" s="591" t="str">
        <f>IF($D$46="Y/T","Isi Tujuan",IF($E$46=0,0,IF(K46="Y",1,IF(K46="T",0,"Isi Dulu"))))</f>
        <v>Isi Tujuan</v>
      </c>
      <c r="M46" s="848" t="s">
        <v>26</v>
      </c>
      <c r="N46" s="851" t="str">
        <f>IF(M46="Y",1,IF(M46="T",0,IF(M46="Y/T","Belum diisi","Error")))</f>
        <v>Belum diisi</v>
      </c>
    </row>
    <row r="47" spans="2:14" ht="15.75">
      <c r="B47" s="837"/>
      <c r="C47" s="840"/>
      <c r="D47" s="858"/>
      <c r="E47" s="861"/>
      <c r="F47" s="549">
        <v>2</v>
      </c>
      <c r="G47" s="550"/>
      <c r="H47" s="598" t="str">
        <f t="shared" si="0"/>
        <v>Belum Diisi</v>
      </c>
      <c r="I47" s="592" t="s">
        <v>26</v>
      </c>
      <c r="J47" s="593" t="str">
        <f>IF($D$46="Y/T","Isi Tujuan",IF($E$46=0,0,IF(I47="Y",1,IF(I47="T",0,"Isi Dulu"))))</f>
        <v>Isi Tujuan</v>
      </c>
      <c r="K47" s="592" t="s">
        <v>26</v>
      </c>
      <c r="L47" s="593" t="str">
        <f>IF($D$46="Y/T","Isi Tujuan",IF($E$46=0,0,IF(K47="Y",1,IF(K47="T",0,"Isi Dulu"))))</f>
        <v>Isi Tujuan</v>
      </c>
      <c r="M47" s="849"/>
      <c r="N47" s="852"/>
    </row>
    <row r="48" spans="2:14" ht="15.75">
      <c r="B48" s="837"/>
      <c r="C48" s="840"/>
      <c r="D48" s="858"/>
      <c r="E48" s="861"/>
      <c r="F48" s="549">
        <v>3</v>
      </c>
      <c r="G48" s="550"/>
      <c r="H48" s="598" t="str">
        <f t="shared" si="0"/>
        <v>Belum Diisi</v>
      </c>
      <c r="I48" s="592" t="s">
        <v>26</v>
      </c>
      <c r="J48" s="593" t="str">
        <f>IF($D$46="Y/T","Isi Tujuan",IF($E$46=0,0,IF(I48="Y",1,IF(I48="T",0,"Isi Dulu"))))</f>
        <v>Isi Tujuan</v>
      </c>
      <c r="K48" s="592" t="s">
        <v>26</v>
      </c>
      <c r="L48" s="593" t="str">
        <f>IF($D$46="Y/T","Isi Tujuan",IF($E$46=0,0,IF(K48="Y",1,IF(K48="T",0,"Isi Dulu"))))</f>
        <v>Isi Tujuan</v>
      </c>
      <c r="M48" s="849"/>
      <c r="N48" s="852"/>
    </row>
    <row r="49" spans="2:14" ht="15.75">
      <c r="B49" s="837"/>
      <c r="C49" s="840"/>
      <c r="D49" s="858"/>
      <c r="E49" s="861"/>
      <c r="F49" s="549">
        <v>4</v>
      </c>
      <c r="G49" s="550"/>
      <c r="H49" s="598" t="str">
        <f t="shared" si="0"/>
        <v>Belum Diisi</v>
      </c>
      <c r="I49" s="592" t="s">
        <v>26</v>
      </c>
      <c r="J49" s="593" t="str">
        <f>IF($D$46="Y/T","Isi Tujuan",IF($E$46=0,0,IF(I49="Y",1,IF(I49="T",0,"Isi Dulu"))))</f>
        <v>Isi Tujuan</v>
      </c>
      <c r="K49" s="592" t="s">
        <v>26</v>
      </c>
      <c r="L49" s="593" t="str">
        <f>IF($D$46="Y/T","Isi Tujuan",IF($E$46=0,0,IF(K49="Y",1,IF(K49="T",0,"Isi Dulu"))))</f>
        <v>Isi Tujuan</v>
      </c>
      <c r="M49" s="849"/>
      <c r="N49" s="852"/>
    </row>
    <row r="50" spans="2:14" ht="15.75">
      <c r="B50" s="838"/>
      <c r="C50" s="841"/>
      <c r="D50" s="859"/>
      <c r="E50" s="862"/>
      <c r="F50" s="569">
        <v>5</v>
      </c>
      <c r="G50" s="570"/>
      <c r="H50" s="599" t="str">
        <f t="shared" si="0"/>
        <v>Belum Diisi</v>
      </c>
      <c r="I50" s="595" t="s">
        <v>26</v>
      </c>
      <c r="J50" s="596" t="str">
        <f>IF($D$46="Y/T","Isi Tujuan",IF($E$46=0,0,IF(I50="Y",1,IF(I50="T",0,"Isi Dulu"))))</f>
        <v>Isi Tujuan</v>
      </c>
      <c r="K50" s="595" t="s">
        <v>26</v>
      </c>
      <c r="L50" s="596" t="str">
        <f>IF($D$46="Y/T","Isi Tujuan",IF($E$46=0,0,IF(K50="Y",1,IF(K50="T",0,"Isi Dulu"))))</f>
        <v>Isi Tujuan</v>
      </c>
      <c r="M50" s="850"/>
      <c r="N50" s="853"/>
    </row>
    <row r="51" spans="2:14" ht="15.75">
      <c r="B51" s="836">
        <v>10</v>
      </c>
      <c r="C51" s="839"/>
      <c r="D51" s="857" t="s">
        <v>26</v>
      </c>
      <c r="E51" s="860" t="str">
        <f>IF(D51="Y",1,IF(D51="T",0,IF(D51="Y/T","Belum diisi","Error")))</f>
        <v>Belum diisi</v>
      </c>
      <c r="F51" s="528">
        <v>1</v>
      </c>
      <c r="G51" s="529"/>
      <c r="H51" s="600" t="str">
        <f t="shared" si="0"/>
        <v>Belum Diisi</v>
      </c>
      <c r="I51" s="590" t="s">
        <v>26</v>
      </c>
      <c r="J51" s="591" t="str">
        <f>IF($D$51="Y/T","Isi Tujuan",IF($E$51=0,0,IF(I51="Y",1,IF(I51="T",0,"Isi Dulu"))))</f>
        <v>Isi Tujuan</v>
      </c>
      <c r="K51" s="590" t="s">
        <v>26</v>
      </c>
      <c r="L51" s="591" t="str">
        <f>IF($D$51="Y/T","Isi Tujuan",IF($E$51=0,0,IF(K51="Y",1,IF(K51="T",0,"Isi Dulu"))))</f>
        <v>Isi Tujuan</v>
      </c>
      <c r="M51" s="848" t="s">
        <v>26</v>
      </c>
      <c r="N51" s="851" t="str">
        <f>IF(M51="Y",1,IF(M51="T",0,IF(M51="Y/T","Belum diisi","Error")))</f>
        <v>Belum diisi</v>
      </c>
    </row>
    <row r="52" spans="2:14" ht="15.75">
      <c r="B52" s="837"/>
      <c r="C52" s="840"/>
      <c r="D52" s="858"/>
      <c r="E52" s="861"/>
      <c r="F52" s="549">
        <v>2</v>
      </c>
      <c r="G52" s="550"/>
      <c r="H52" s="598" t="str">
        <f t="shared" si="0"/>
        <v>Belum Diisi</v>
      </c>
      <c r="I52" s="592" t="s">
        <v>26</v>
      </c>
      <c r="J52" s="593" t="str">
        <f>IF($D$51="Y/T","Isi Tujuan",IF($E$51=0,0,IF(I52="Y",1,IF(I52="T",0,"Isi Dulu"))))</f>
        <v>Isi Tujuan</v>
      </c>
      <c r="K52" s="592" t="s">
        <v>26</v>
      </c>
      <c r="L52" s="593" t="str">
        <f>IF($D$51="Y/T","Isi Tujuan",IF($E$51=0,0,IF(K52="Y",1,IF(K52="T",0,"Isi Dulu"))))</f>
        <v>Isi Tujuan</v>
      </c>
      <c r="M52" s="849"/>
      <c r="N52" s="852"/>
    </row>
    <row r="53" spans="2:14" ht="15.75">
      <c r="B53" s="837"/>
      <c r="C53" s="840"/>
      <c r="D53" s="858"/>
      <c r="E53" s="861"/>
      <c r="F53" s="549">
        <v>3</v>
      </c>
      <c r="G53" s="550"/>
      <c r="H53" s="598" t="str">
        <f t="shared" si="0"/>
        <v>Belum Diisi</v>
      </c>
      <c r="I53" s="592" t="s">
        <v>26</v>
      </c>
      <c r="J53" s="593" t="str">
        <f>IF($D$51="Y/T","Isi Tujuan",IF($E$51=0,0,IF(I53="Y",1,IF(I53="T",0,"Isi Dulu"))))</f>
        <v>Isi Tujuan</v>
      </c>
      <c r="K53" s="592" t="s">
        <v>26</v>
      </c>
      <c r="L53" s="593" t="str">
        <f>IF($D$51="Y/T","Isi Tujuan",IF($E$51=0,0,IF(K53="Y",1,IF(K53="T",0,"Isi Dulu"))))</f>
        <v>Isi Tujuan</v>
      </c>
      <c r="M53" s="849"/>
      <c r="N53" s="852"/>
    </row>
    <row r="54" spans="2:14" ht="15.75">
      <c r="B54" s="837"/>
      <c r="C54" s="840"/>
      <c r="D54" s="858"/>
      <c r="E54" s="861"/>
      <c r="F54" s="549">
        <v>4</v>
      </c>
      <c r="G54" s="550"/>
      <c r="H54" s="598" t="str">
        <f t="shared" si="0"/>
        <v>Belum Diisi</v>
      </c>
      <c r="I54" s="592" t="s">
        <v>26</v>
      </c>
      <c r="J54" s="593" t="str">
        <f>IF($D$51="Y/T","Isi Tujuan",IF($E$51=0,0,IF(I54="Y",1,IF(I54="T",0,"Isi Dulu"))))</f>
        <v>Isi Tujuan</v>
      </c>
      <c r="K54" s="592" t="s">
        <v>26</v>
      </c>
      <c r="L54" s="593" t="str">
        <f>IF($D$51="Y/T","Isi Tujuan",IF($E$51=0,0,IF(K54="Y",1,IF(K54="T",0,"Isi Dulu"))))</f>
        <v>Isi Tujuan</v>
      </c>
      <c r="M54" s="849"/>
      <c r="N54" s="852"/>
    </row>
    <row r="55" spans="2:14" ht="15.75">
      <c r="B55" s="838"/>
      <c r="C55" s="841"/>
      <c r="D55" s="859"/>
      <c r="E55" s="862"/>
      <c r="F55" s="569">
        <v>5</v>
      </c>
      <c r="G55" s="570"/>
      <c r="H55" s="599" t="str">
        <f t="shared" si="0"/>
        <v>Belum Diisi</v>
      </c>
      <c r="I55" s="595" t="s">
        <v>26</v>
      </c>
      <c r="J55" s="596" t="str">
        <f>IF($D$51="Y/T","Isi Tujuan",IF($E$51=0,0,IF(I55="Y",1,IF(I55="T",0,"Isi Dulu"))))</f>
        <v>Isi Tujuan</v>
      </c>
      <c r="K55" s="595" t="s">
        <v>26</v>
      </c>
      <c r="L55" s="596" t="str">
        <f>IF($D$51="Y/T","Isi Tujuan",IF($E$51=0,0,IF(K55="Y",1,IF(K55="T",0,"Isi Dulu"))))</f>
        <v>Isi Tujuan</v>
      </c>
      <c r="M55" s="850"/>
      <c r="N55" s="853"/>
    </row>
    <row r="56" spans="2:14" ht="15.75">
      <c r="B56" s="836">
        <v>11</v>
      </c>
      <c r="C56" s="839"/>
      <c r="D56" s="857" t="s">
        <v>26</v>
      </c>
      <c r="E56" s="860" t="str">
        <f>IF(D56="Y",1,IF(D56="T",0,IF(D56="Y/T","Belum diisi","Error")))</f>
        <v>Belum diisi</v>
      </c>
      <c r="F56" s="528">
        <v>1</v>
      </c>
      <c r="G56" s="529"/>
      <c r="H56" s="600" t="str">
        <f t="shared" si="0"/>
        <v>Belum Diisi</v>
      </c>
      <c r="I56" s="590" t="s">
        <v>26</v>
      </c>
      <c r="J56" s="591" t="str">
        <f>IF($D$56="Y/T","Isi Tujuan",IF($E$56=0,0,IF(I56="Y",1,IF(I56="T",0,"Isi Dulu"))))</f>
        <v>Isi Tujuan</v>
      </c>
      <c r="K56" s="590" t="s">
        <v>26</v>
      </c>
      <c r="L56" s="591" t="str">
        <f>IF($D$56="Y/T","Isi Tujuan",IF($E$56=0,0,IF(K56="Y",1,IF(K56="T",0,"Isi Dulu"))))</f>
        <v>Isi Tujuan</v>
      </c>
      <c r="M56" s="848" t="s">
        <v>26</v>
      </c>
      <c r="N56" s="851" t="str">
        <f>IF(M56="Y",1,IF(M56="T",0,IF(M56="Y/T","Belum diisi","Error")))</f>
        <v>Belum diisi</v>
      </c>
    </row>
    <row r="57" spans="2:14" ht="15.75">
      <c r="B57" s="837"/>
      <c r="C57" s="840"/>
      <c r="D57" s="858"/>
      <c r="E57" s="861"/>
      <c r="F57" s="549">
        <v>2</v>
      </c>
      <c r="G57" s="550"/>
      <c r="H57" s="598" t="str">
        <f t="shared" si="0"/>
        <v>Belum Diisi</v>
      </c>
      <c r="I57" s="592" t="s">
        <v>26</v>
      </c>
      <c r="J57" s="593" t="str">
        <f>IF($D$56="Y/T","Isi Tujuan",IF($E$56=0,0,IF(I57="Y",1,IF(I57="T",0,"Isi Dulu"))))</f>
        <v>Isi Tujuan</v>
      </c>
      <c r="K57" s="592" t="s">
        <v>26</v>
      </c>
      <c r="L57" s="593" t="str">
        <f>IF($D$56="Y/T","Isi Tujuan",IF($E$56=0,0,IF(K57="Y",1,IF(K57="T",0,"Isi Dulu"))))</f>
        <v>Isi Tujuan</v>
      </c>
      <c r="M57" s="849"/>
      <c r="N57" s="852"/>
    </row>
    <row r="58" spans="2:14" ht="15.75">
      <c r="B58" s="837"/>
      <c r="C58" s="840"/>
      <c r="D58" s="858"/>
      <c r="E58" s="861"/>
      <c r="F58" s="549">
        <v>3</v>
      </c>
      <c r="G58" s="550"/>
      <c r="H58" s="598" t="str">
        <f t="shared" si="0"/>
        <v>Belum Diisi</v>
      </c>
      <c r="I58" s="592" t="s">
        <v>26</v>
      </c>
      <c r="J58" s="593" t="str">
        <f>IF($D$56="Y/T","Isi Tujuan",IF($E$56=0,0,IF(I58="Y",1,IF(I58="T",0,"Isi Dulu"))))</f>
        <v>Isi Tujuan</v>
      </c>
      <c r="K58" s="592" t="s">
        <v>26</v>
      </c>
      <c r="L58" s="593" t="str">
        <f>IF($D$56="Y/T","Isi Tujuan",IF($E$56=0,0,IF(K58="Y",1,IF(K58="T",0,"Isi Dulu"))))</f>
        <v>Isi Tujuan</v>
      </c>
      <c r="M58" s="849"/>
      <c r="N58" s="852"/>
    </row>
    <row r="59" spans="2:14" ht="15.75">
      <c r="B59" s="837"/>
      <c r="C59" s="840"/>
      <c r="D59" s="858"/>
      <c r="E59" s="861"/>
      <c r="F59" s="549">
        <v>4</v>
      </c>
      <c r="G59" s="550"/>
      <c r="H59" s="598" t="str">
        <f t="shared" si="0"/>
        <v>Belum Diisi</v>
      </c>
      <c r="I59" s="592" t="s">
        <v>26</v>
      </c>
      <c r="J59" s="593" t="str">
        <f>IF($D$56="Y/T","Isi Tujuan",IF($E$56=0,0,IF(I59="Y",1,IF(I59="T",0,"Isi Dulu"))))</f>
        <v>Isi Tujuan</v>
      </c>
      <c r="K59" s="592" t="s">
        <v>26</v>
      </c>
      <c r="L59" s="593" t="str">
        <f>IF($D$56="Y/T","Isi Tujuan",IF($E$56=0,0,IF(K59="Y",1,IF(K59="T",0,"Isi Dulu"))))</f>
        <v>Isi Tujuan</v>
      </c>
      <c r="M59" s="849"/>
      <c r="N59" s="852"/>
    </row>
    <row r="60" spans="2:14" ht="15.75">
      <c r="B60" s="838"/>
      <c r="C60" s="841"/>
      <c r="D60" s="859"/>
      <c r="E60" s="862"/>
      <c r="F60" s="569">
        <v>5</v>
      </c>
      <c r="G60" s="570"/>
      <c r="H60" s="599" t="str">
        <f t="shared" si="0"/>
        <v>Belum Diisi</v>
      </c>
      <c r="I60" s="595" t="s">
        <v>26</v>
      </c>
      <c r="J60" s="596" t="str">
        <f>IF($D$56="Y/T","Isi Tujuan",IF($E$56=0,0,IF(I60="Y",1,IF(I60="T",0,"Isi Dulu"))))</f>
        <v>Isi Tujuan</v>
      </c>
      <c r="K60" s="595" t="s">
        <v>26</v>
      </c>
      <c r="L60" s="596" t="str">
        <f>IF($D$56="Y/T","Isi Tujuan",IF($E$56=0,0,IF(K60="Y",1,IF(K60="T",0,"Isi Dulu"))))</f>
        <v>Isi Tujuan</v>
      </c>
      <c r="M60" s="850"/>
      <c r="N60" s="853"/>
    </row>
    <row r="61" spans="2:14" ht="15.75">
      <c r="B61" s="836">
        <v>12</v>
      </c>
      <c r="C61" s="839"/>
      <c r="D61" s="857" t="s">
        <v>26</v>
      </c>
      <c r="E61" s="860" t="str">
        <f>IF(D61="Y",1,IF(D61="T",0,IF(D61="Y/T","Belum diisi","Error")))</f>
        <v>Belum diisi</v>
      </c>
      <c r="F61" s="528">
        <v>1</v>
      </c>
      <c r="G61" s="529"/>
      <c r="H61" s="600" t="str">
        <f t="shared" si="0"/>
        <v>Belum Diisi</v>
      </c>
      <c r="I61" s="590" t="s">
        <v>26</v>
      </c>
      <c r="J61" s="591" t="str">
        <f>IF($D$61="Y/T","Isi Tujuan",IF($E$61=0,0,IF(I61="Y",1,IF(I61="T",0,"Isi Dulu"))))</f>
        <v>Isi Tujuan</v>
      </c>
      <c r="K61" s="590" t="s">
        <v>26</v>
      </c>
      <c r="L61" s="591" t="str">
        <f>IF($D$61="Y/T","Isi Tujuan",IF($E$61=0,0,IF(K61="Y",1,IF(K61="T",0,"Isi Dulu"))))</f>
        <v>Isi Tujuan</v>
      </c>
      <c r="M61" s="848" t="s">
        <v>26</v>
      </c>
      <c r="N61" s="851" t="str">
        <f>IF(M61="Y",1,IF(M61="T",0,IF(M61="Y/T","Belum diisi","Error")))</f>
        <v>Belum diisi</v>
      </c>
    </row>
    <row r="62" spans="2:14" ht="15.75">
      <c r="B62" s="837"/>
      <c r="C62" s="840"/>
      <c r="D62" s="858"/>
      <c r="E62" s="861"/>
      <c r="F62" s="549">
        <v>2</v>
      </c>
      <c r="G62" s="550"/>
      <c r="H62" s="598" t="str">
        <f t="shared" si="0"/>
        <v>Belum Diisi</v>
      </c>
      <c r="I62" s="592" t="s">
        <v>26</v>
      </c>
      <c r="J62" s="593" t="str">
        <f>IF($D$61="Y/T","Isi Tujuan",IF($E$61=0,0,IF(I62="Y",1,IF(I62="T",0,"Isi Dulu"))))</f>
        <v>Isi Tujuan</v>
      </c>
      <c r="K62" s="592" t="s">
        <v>26</v>
      </c>
      <c r="L62" s="593" t="str">
        <f>IF($D$61="Y/T","Isi Tujuan",IF($E$61=0,0,IF(K62="Y",1,IF(K62="T",0,"Isi Dulu"))))</f>
        <v>Isi Tujuan</v>
      </c>
      <c r="M62" s="849"/>
      <c r="N62" s="852"/>
    </row>
    <row r="63" spans="2:14" ht="15.75">
      <c r="B63" s="837"/>
      <c r="C63" s="840"/>
      <c r="D63" s="858"/>
      <c r="E63" s="861"/>
      <c r="F63" s="549">
        <v>3</v>
      </c>
      <c r="G63" s="550"/>
      <c r="H63" s="598" t="str">
        <f t="shared" si="0"/>
        <v>Belum Diisi</v>
      </c>
      <c r="I63" s="592" t="s">
        <v>26</v>
      </c>
      <c r="J63" s="593" t="str">
        <f>IF($D$61="Y/T","Isi Tujuan",IF($E$61=0,0,IF(I63="Y",1,IF(I63="T",0,"Isi Dulu"))))</f>
        <v>Isi Tujuan</v>
      </c>
      <c r="K63" s="592" t="s">
        <v>26</v>
      </c>
      <c r="L63" s="593" t="str">
        <f>IF($D$61="Y/T","Isi Tujuan",IF($E$61=0,0,IF(K63="Y",1,IF(K63="T",0,"Isi Dulu"))))</f>
        <v>Isi Tujuan</v>
      </c>
      <c r="M63" s="849"/>
      <c r="N63" s="852"/>
    </row>
    <row r="64" spans="2:14" ht="15.75">
      <c r="B64" s="837"/>
      <c r="C64" s="840"/>
      <c r="D64" s="858"/>
      <c r="E64" s="861"/>
      <c r="F64" s="549">
        <v>4</v>
      </c>
      <c r="G64" s="550"/>
      <c r="H64" s="598" t="str">
        <f t="shared" si="0"/>
        <v>Belum Diisi</v>
      </c>
      <c r="I64" s="592" t="s">
        <v>26</v>
      </c>
      <c r="J64" s="593" t="str">
        <f>IF($D$61="Y/T","Isi Tujuan",IF($E$61=0,0,IF(I64="Y",1,IF(I64="T",0,"Isi Dulu"))))</f>
        <v>Isi Tujuan</v>
      </c>
      <c r="K64" s="592" t="s">
        <v>26</v>
      </c>
      <c r="L64" s="593" t="str">
        <f>IF($D$61="Y/T","Isi Tujuan",IF($E$61=0,0,IF(K64="Y",1,IF(K64="T",0,"Isi Dulu"))))</f>
        <v>Isi Tujuan</v>
      </c>
      <c r="M64" s="849"/>
      <c r="N64" s="852"/>
    </row>
    <row r="65" spans="2:14" ht="15.75">
      <c r="B65" s="838"/>
      <c r="C65" s="841"/>
      <c r="D65" s="859"/>
      <c r="E65" s="862"/>
      <c r="F65" s="569">
        <v>5</v>
      </c>
      <c r="G65" s="570"/>
      <c r="H65" s="599" t="str">
        <f t="shared" si="0"/>
        <v>Belum Diisi</v>
      </c>
      <c r="I65" s="595" t="s">
        <v>26</v>
      </c>
      <c r="J65" s="596" t="str">
        <f>IF($D$61="Y/T","Isi Tujuan",IF($E$61=0,0,IF(I65="Y",1,IF(I65="T",0,"Isi Dulu"))))</f>
        <v>Isi Tujuan</v>
      </c>
      <c r="K65" s="595" t="s">
        <v>26</v>
      </c>
      <c r="L65" s="596" t="str">
        <f>IF($D$61="Y/T","Isi Tujuan",IF($E$61=0,0,IF(K65="Y",1,IF(K65="T",0,"Isi Dulu"))))</f>
        <v>Isi Tujuan</v>
      </c>
      <c r="M65" s="850"/>
      <c r="N65" s="853"/>
    </row>
    <row r="66" spans="2:14" ht="15.75">
      <c r="B66" s="836">
        <v>13</v>
      </c>
      <c r="C66" s="839"/>
      <c r="D66" s="857" t="s">
        <v>26</v>
      </c>
      <c r="E66" s="860" t="str">
        <f>IF(D66="Y",1,IF(D66="T",0,IF(D66="Y/T","Belum diisi","Error")))</f>
        <v>Belum diisi</v>
      </c>
      <c r="F66" s="528">
        <v>1</v>
      </c>
      <c r="G66" s="529"/>
      <c r="H66" s="600" t="str">
        <f t="shared" si="0"/>
        <v>Belum Diisi</v>
      </c>
      <c r="I66" s="590" t="s">
        <v>26</v>
      </c>
      <c r="J66" s="591" t="str">
        <f>IF($D$66="Y/T","Isi Tujuan",IF($E$66=0,0,IF(I66="Y",1,IF(I66="T",0,"Isi Dulu"))))</f>
        <v>Isi Tujuan</v>
      </c>
      <c r="K66" s="590" t="s">
        <v>26</v>
      </c>
      <c r="L66" s="591" t="str">
        <f>IF($D$66="Y/T","Isi Tujuan",IF($E$66=0,0,IF(K66="Y",1,IF(K66="T",0,"Isi Dulu"))))</f>
        <v>Isi Tujuan</v>
      </c>
      <c r="M66" s="848" t="s">
        <v>26</v>
      </c>
      <c r="N66" s="851" t="str">
        <f>IF(M66="Y",1,IF(M66="T",0,IF(M66="Y/T","Belum diisi","Error")))</f>
        <v>Belum diisi</v>
      </c>
    </row>
    <row r="67" spans="2:14" ht="15.75">
      <c r="B67" s="837"/>
      <c r="C67" s="840"/>
      <c r="D67" s="858"/>
      <c r="E67" s="861"/>
      <c r="F67" s="549">
        <v>2</v>
      </c>
      <c r="G67" s="550"/>
      <c r="H67" s="598" t="str">
        <f t="shared" si="0"/>
        <v>Belum Diisi</v>
      </c>
      <c r="I67" s="592" t="s">
        <v>26</v>
      </c>
      <c r="J67" s="593" t="str">
        <f>IF($D$66="Y/T","Isi Tujuan",IF($E$66=0,0,IF(I67="Y",1,IF(I67="T",0,"Isi Dulu"))))</f>
        <v>Isi Tujuan</v>
      </c>
      <c r="K67" s="592" t="s">
        <v>26</v>
      </c>
      <c r="L67" s="593" t="str">
        <f>IF($D$66="Y/T","Isi Tujuan",IF($E$66=0,0,IF(K67="Y",1,IF(K67="T",0,"Isi Dulu"))))</f>
        <v>Isi Tujuan</v>
      </c>
      <c r="M67" s="849"/>
      <c r="N67" s="852"/>
    </row>
    <row r="68" spans="2:14" ht="15.75">
      <c r="B68" s="837"/>
      <c r="C68" s="840"/>
      <c r="D68" s="858"/>
      <c r="E68" s="861"/>
      <c r="F68" s="549">
        <v>3</v>
      </c>
      <c r="G68" s="550"/>
      <c r="H68" s="598" t="str">
        <f t="shared" si="0"/>
        <v>Belum Diisi</v>
      </c>
      <c r="I68" s="592" t="s">
        <v>26</v>
      </c>
      <c r="J68" s="593" t="str">
        <f>IF($D$66="Y/T","Isi Tujuan",IF($E$66=0,0,IF(I68="Y",1,IF(I68="T",0,"Isi Dulu"))))</f>
        <v>Isi Tujuan</v>
      </c>
      <c r="K68" s="592" t="s">
        <v>26</v>
      </c>
      <c r="L68" s="593" t="str">
        <f>IF($D$66="Y/T","Isi Tujuan",IF($E$66=0,0,IF(K68="Y",1,IF(K68="T",0,"Isi Dulu"))))</f>
        <v>Isi Tujuan</v>
      </c>
      <c r="M68" s="849"/>
      <c r="N68" s="852"/>
    </row>
    <row r="69" spans="2:14" ht="15.75">
      <c r="B69" s="837"/>
      <c r="C69" s="840"/>
      <c r="D69" s="858"/>
      <c r="E69" s="861"/>
      <c r="F69" s="549">
        <v>4</v>
      </c>
      <c r="G69" s="550"/>
      <c r="H69" s="598" t="str">
        <f t="shared" si="0"/>
        <v>Belum Diisi</v>
      </c>
      <c r="I69" s="592" t="s">
        <v>26</v>
      </c>
      <c r="J69" s="593" t="str">
        <f>IF($D$66="Y/T","Isi Tujuan",IF($E$66=0,0,IF(I69="Y",1,IF(I69="T",0,"Isi Dulu"))))</f>
        <v>Isi Tujuan</v>
      </c>
      <c r="K69" s="592" t="s">
        <v>26</v>
      </c>
      <c r="L69" s="593" t="str">
        <f>IF($D$66="Y/T","Isi Tujuan",IF($E$66=0,0,IF(K69="Y",1,IF(K69="T",0,"Isi Dulu"))))</f>
        <v>Isi Tujuan</v>
      </c>
      <c r="M69" s="849"/>
      <c r="N69" s="852"/>
    </row>
    <row r="70" spans="2:14" ht="15.75">
      <c r="B70" s="838"/>
      <c r="C70" s="841"/>
      <c r="D70" s="859"/>
      <c r="E70" s="862"/>
      <c r="F70" s="569">
        <v>5</v>
      </c>
      <c r="G70" s="570"/>
      <c r="H70" s="599" t="str">
        <f t="shared" ref="H70:H105" si="1">IF(OR(J70="Isi Dulu",L70="Isi Dulu",J70="Isi Tujuan",L70="Isi Tujuan"),"Belum Diisi",IF(SUM(J70,L70)=2,1,IF(SUM(J70,L70)=1,0,IF(SUM(J70,L70)=0,0,"Error"))))</f>
        <v>Belum Diisi</v>
      </c>
      <c r="I70" s="595" t="s">
        <v>26</v>
      </c>
      <c r="J70" s="596" t="str">
        <f>IF($D$66="Y/T","Isi Tujuan",IF($E$66=0,0,IF(I70="Y",1,IF(I70="T",0,"Isi Dulu"))))</f>
        <v>Isi Tujuan</v>
      </c>
      <c r="K70" s="595" t="s">
        <v>26</v>
      </c>
      <c r="L70" s="596" t="str">
        <f>IF($D$66="Y/T","Isi Tujuan",IF($E$66=0,0,IF(K70="Y",1,IF(K70="T",0,"Isi Dulu"))))</f>
        <v>Isi Tujuan</v>
      </c>
      <c r="M70" s="850"/>
      <c r="N70" s="853"/>
    </row>
    <row r="71" spans="2:14" ht="15.75">
      <c r="B71" s="836">
        <v>14</v>
      </c>
      <c r="C71" s="839"/>
      <c r="D71" s="857" t="s">
        <v>26</v>
      </c>
      <c r="E71" s="860" t="str">
        <f>IF(D71="Y",1,IF(D71="T",0,IF(D71="Y/T","Belum diisi","Error")))</f>
        <v>Belum diisi</v>
      </c>
      <c r="F71" s="528">
        <v>1</v>
      </c>
      <c r="G71" s="529"/>
      <c r="H71" s="600" t="str">
        <f t="shared" si="1"/>
        <v>Belum Diisi</v>
      </c>
      <c r="I71" s="590" t="s">
        <v>26</v>
      </c>
      <c r="J71" s="591" t="str">
        <f>IF($D$71="Y/T","Isi Tujuan",IF($E$71=0,0,IF(I71="Y",1,IF(I71="T",0,"Isi Dulu"))))</f>
        <v>Isi Tujuan</v>
      </c>
      <c r="K71" s="590" t="s">
        <v>26</v>
      </c>
      <c r="L71" s="591" t="str">
        <f>IF($D$71="Y/T","Isi Tujuan",IF($E$71=0,0,IF(K71="Y",1,IF(K71="T",0,"Isi Dulu"))))</f>
        <v>Isi Tujuan</v>
      </c>
      <c r="M71" s="848" t="s">
        <v>26</v>
      </c>
      <c r="N71" s="851" t="str">
        <f>IF(M71="Y",1,IF(M71="T",0,IF(M71="Y/T","Belum diisi","Error")))</f>
        <v>Belum diisi</v>
      </c>
    </row>
    <row r="72" spans="2:14" ht="15.75">
      <c r="B72" s="837"/>
      <c r="C72" s="840"/>
      <c r="D72" s="858"/>
      <c r="E72" s="861"/>
      <c r="F72" s="549">
        <v>2</v>
      </c>
      <c r="G72" s="550"/>
      <c r="H72" s="598" t="str">
        <f t="shared" si="1"/>
        <v>Belum Diisi</v>
      </c>
      <c r="I72" s="592" t="s">
        <v>26</v>
      </c>
      <c r="J72" s="593" t="str">
        <f>IF($D$71="Y/T","Isi Tujuan",IF($E$71=0,0,IF(I72="Y",1,IF(I72="T",0,"Isi Dulu"))))</f>
        <v>Isi Tujuan</v>
      </c>
      <c r="K72" s="592" t="s">
        <v>26</v>
      </c>
      <c r="L72" s="593" t="str">
        <f>IF($D$71="Y/T","Isi Tujuan",IF($E$71=0,0,IF(K72="Y",1,IF(K72="T",0,"Isi Dulu"))))</f>
        <v>Isi Tujuan</v>
      </c>
      <c r="M72" s="849"/>
      <c r="N72" s="852"/>
    </row>
    <row r="73" spans="2:14" ht="15.75">
      <c r="B73" s="837"/>
      <c r="C73" s="840"/>
      <c r="D73" s="858"/>
      <c r="E73" s="861"/>
      <c r="F73" s="549">
        <v>3</v>
      </c>
      <c r="G73" s="550"/>
      <c r="H73" s="598" t="str">
        <f t="shared" si="1"/>
        <v>Belum Diisi</v>
      </c>
      <c r="I73" s="592" t="s">
        <v>26</v>
      </c>
      <c r="J73" s="593" t="str">
        <f>IF($D$71="Y/T","Isi Tujuan",IF($E$71=0,0,IF(I73="Y",1,IF(I73="T",0,"Isi Dulu"))))</f>
        <v>Isi Tujuan</v>
      </c>
      <c r="K73" s="592" t="s">
        <v>26</v>
      </c>
      <c r="L73" s="593" t="str">
        <f>IF($D$71="Y/T","Isi Tujuan",IF($E$71=0,0,IF(K73="Y",1,IF(K73="T",0,"Isi Dulu"))))</f>
        <v>Isi Tujuan</v>
      </c>
      <c r="M73" s="849"/>
      <c r="N73" s="852"/>
    </row>
    <row r="74" spans="2:14" ht="15.75">
      <c r="B74" s="837"/>
      <c r="C74" s="840"/>
      <c r="D74" s="858"/>
      <c r="E74" s="861"/>
      <c r="F74" s="549">
        <v>4</v>
      </c>
      <c r="G74" s="550"/>
      <c r="H74" s="598" t="str">
        <f t="shared" si="1"/>
        <v>Belum Diisi</v>
      </c>
      <c r="I74" s="592" t="s">
        <v>26</v>
      </c>
      <c r="J74" s="593" t="str">
        <f>IF($D$71="Y/T","Isi Tujuan",IF($E$71=0,0,IF(I74="Y",1,IF(I74="T",0,"Isi Dulu"))))</f>
        <v>Isi Tujuan</v>
      </c>
      <c r="K74" s="592" t="s">
        <v>26</v>
      </c>
      <c r="L74" s="593" t="str">
        <f>IF($D$71="Y/T","Isi Tujuan",IF($E$71=0,0,IF(K74="Y",1,IF(K74="T",0,"Isi Dulu"))))</f>
        <v>Isi Tujuan</v>
      </c>
      <c r="M74" s="849"/>
      <c r="N74" s="852"/>
    </row>
    <row r="75" spans="2:14" ht="15.75">
      <c r="B75" s="838"/>
      <c r="C75" s="841"/>
      <c r="D75" s="859"/>
      <c r="E75" s="862"/>
      <c r="F75" s="569">
        <v>5</v>
      </c>
      <c r="G75" s="570"/>
      <c r="H75" s="599" t="str">
        <f t="shared" si="1"/>
        <v>Belum Diisi</v>
      </c>
      <c r="I75" s="595" t="s">
        <v>26</v>
      </c>
      <c r="J75" s="596" t="str">
        <f>IF($D$71="Y/T","Isi Tujuan",IF($E$71=0,0,IF(I75="Y",1,IF(I75="T",0,"Isi Dulu"))))</f>
        <v>Isi Tujuan</v>
      </c>
      <c r="K75" s="595" t="s">
        <v>26</v>
      </c>
      <c r="L75" s="596" t="str">
        <f>IF($D$71="Y/T","Isi Tujuan",IF($E$71=0,0,IF(K75="Y",1,IF(K75="T",0,"Isi Dulu"))))</f>
        <v>Isi Tujuan</v>
      </c>
      <c r="M75" s="850"/>
      <c r="N75" s="853"/>
    </row>
    <row r="76" spans="2:14" ht="15.75">
      <c r="B76" s="836">
        <v>15</v>
      </c>
      <c r="C76" s="839"/>
      <c r="D76" s="857" t="s">
        <v>26</v>
      </c>
      <c r="E76" s="860" t="str">
        <f>IF(D76="Y",1,IF(D76="T",0,IF(D76="Y/T","Belum diisi","Error")))</f>
        <v>Belum diisi</v>
      </c>
      <c r="F76" s="528">
        <v>1</v>
      </c>
      <c r="G76" s="529"/>
      <c r="H76" s="600" t="str">
        <f t="shared" si="1"/>
        <v>Belum Diisi</v>
      </c>
      <c r="I76" s="590" t="s">
        <v>26</v>
      </c>
      <c r="J76" s="591" t="str">
        <f>IF($D$76="Y/T","Isi Tujuan",IF($E$76=0,0,IF(I76="Y",1,IF(I76="T",0,"Isi Dulu"))))</f>
        <v>Isi Tujuan</v>
      </c>
      <c r="K76" s="590" t="s">
        <v>26</v>
      </c>
      <c r="L76" s="591" t="str">
        <f>IF($D$76="Y/T","Isi Tujuan",IF($E$76=0,0,IF(K76="Y",1,IF(K76="T",0,"Isi Dulu"))))</f>
        <v>Isi Tujuan</v>
      </c>
      <c r="M76" s="848" t="s">
        <v>26</v>
      </c>
      <c r="N76" s="851" t="str">
        <f>IF(M76="Y",1,IF(M76="T",0,IF(M76="Y/T","Belum diisi","Error")))</f>
        <v>Belum diisi</v>
      </c>
    </row>
    <row r="77" spans="2:14" ht="15.75">
      <c r="B77" s="837"/>
      <c r="C77" s="840"/>
      <c r="D77" s="858"/>
      <c r="E77" s="861"/>
      <c r="F77" s="549">
        <v>2</v>
      </c>
      <c r="G77" s="550"/>
      <c r="H77" s="598" t="str">
        <f t="shared" si="1"/>
        <v>Belum Diisi</v>
      </c>
      <c r="I77" s="592" t="s">
        <v>26</v>
      </c>
      <c r="J77" s="593" t="str">
        <f>IF($D$76="Y/T","Isi Tujuan",IF($E$76=0,0,IF(I77="Y",1,IF(I77="T",0,"Isi Dulu"))))</f>
        <v>Isi Tujuan</v>
      </c>
      <c r="K77" s="592" t="s">
        <v>26</v>
      </c>
      <c r="L77" s="593" t="str">
        <f>IF($D$76="Y/T","Isi Tujuan",IF($E$76=0,0,IF(K77="Y",1,IF(K77="T",0,"Isi Dulu"))))</f>
        <v>Isi Tujuan</v>
      </c>
      <c r="M77" s="849"/>
      <c r="N77" s="852"/>
    </row>
    <row r="78" spans="2:14" ht="15.75">
      <c r="B78" s="837"/>
      <c r="C78" s="840"/>
      <c r="D78" s="858"/>
      <c r="E78" s="861"/>
      <c r="F78" s="549">
        <v>3</v>
      </c>
      <c r="G78" s="550"/>
      <c r="H78" s="598" t="str">
        <f t="shared" si="1"/>
        <v>Belum Diisi</v>
      </c>
      <c r="I78" s="592" t="s">
        <v>26</v>
      </c>
      <c r="J78" s="593" t="str">
        <f>IF($D$76="Y/T","Isi Tujuan",IF($E$76=0,0,IF(I78="Y",1,IF(I78="T",0,"Isi Dulu"))))</f>
        <v>Isi Tujuan</v>
      </c>
      <c r="K78" s="592" t="s">
        <v>26</v>
      </c>
      <c r="L78" s="593" t="str">
        <f>IF($D$76="Y/T","Isi Tujuan",IF($E$76=0,0,IF(K78="Y",1,IF(K78="T",0,"Isi Dulu"))))</f>
        <v>Isi Tujuan</v>
      </c>
      <c r="M78" s="849"/>
      <c r="N78" s="852"/>
    </row>
    <row r="79" spans="2:14" ht="15.75">
      <c r="B79" s="837"/>
      <c r="C79" s="840"/>
      <c r="D79" s="858"/>
      <c r="E79" s="861"/>
      <c r="F79" s="549">
        <v>4</v>
      </c>
      <c r="G79" s="550"/>
      <c r="H79" s="598" t="str">
        <f t="shared" si="1"/>
        <v>Belum Diisi</v>
      </c>
      <c r="I79" s="592" t="s">
        <v>26</v>
      </c>
      <c r="J79" s="593" t="str">
        <f>IF($D$76="Y/T","Isi Tujuan",IF($E$76=0,0,IF(I79="Y",1,IF(I79="T",0,"Isi Dulu"))))</f>
        <v>Isi Tujuan</v>
      </c>
      <c r="K79" s="592" t="s">
        <v>26</v>
      </c>
      <c r="L79" s="593" t="str">
        <f>IF($D$76="Y/T","Isi Tujuan",IF($E$76=0,0,IF(K79="Y",1,IF(K79="T",0,"Isi Dulu"))))</f>
        <v>Isi Tujuan</v>
      </c>
      <c r="M79" s="849"/>
      <c r="N79" s="852"/>
    </row>
    <row r="80" spans="2:14" ht="15.75">
      <c r="B80" s="838"/>
      <c r="C80" s="841"/>
      <c r="D80" s="859"/>
      <c r="E80" s="862"/>
      <c r="F80" s="569">
        <v>5</v>
      </c>
      <c r="G80" s="570"/>
      <c r="H80" s="599" t="str">
        <f t="shared" si="1"/>
        <v>Belum Diisi</v>
      </c>
      <c r="I80" s="595" t="s">
        <v>26</v>
      </c>
      <c r="J80" s="596" t="str">
        <f>IF($D$76="Y/T","Isi Tujuan",IF($E$76=0,0,IF(I80="Y",1,IF(I80="T",0,"Isi Dulu"))))</f>
        <v>Isi Tujuan</v>
      </c>
      <c r="K80" s="595" t="s">
        <v>26</v>
      </c>
      <c r="L80" s="596" t="str">
        <f>IF($D$76="Y/T","Isi Tujuan",IF($E$76=0,0,IF(K80="Y",1,IF(K80="T",0,"Isi Dulu"))))</f>
        <v>Isi Tujuan</v>
      </c>
      <c r="M80" s="850"/>
      <c r="N80" s="853"/>
    </row>
    <row r="81" spans="2:14" ht="15.75">
      <c r="B81" s="836">
        <v>16</v>
      </c>
      <c r="C81" s="839"/>
      <c r="D81" s="857" t="s">
        <v>26</v>
      </c>
      <c r="E81" s="860" t="str">
        <f>IF(D81="Y",1,IF(D81="T",0,IF(D81="Y/T","Belum diisi","Error")))</f>
        <v>Belum diisi</v>
      </c>
      <c r="F81" s="528">
        <v>1</v>
      </c>
      <c r="G81" s="529"/>
      <c r="H81" s="600" t="str">
        <f t="shared" si="1"/>
        <v>Belum Diisi</v>
      </c>
      <c r="I81" s="590" t="s">
        <v>26</v>
      </c>
      <c r="J81" s="591" t="str">
        <f>IF($D$81="Y/T","Isi Tujuan",IF($E$81=0,0,IF(I81="Y",1,IF(I81="T",0,"Isi Dulu"))))</f>
        <v>Isi Tujuan</v>
      </c>
      <c r="K81" s="590" t="s">
        <v>26</v>
      </c>
      <c r="L81" s="591" t="str">
        <f>IF($D$81="Y/T","Isi Tujuan",IF($E$81=0,0,IF(K81="Y",1,IF(K81="T",0,"Isi Dulu"))))</f>
        <v>Isi Tujuan</v>
      </c>
      <c r="M81" s="848" t="s">
        <v>26</v>
      </c>
      <c r="N81" s="851" t="str">
        <f>IF(M81="Y",1,IF(M81="T",0,IF(M81="Y/T","Belum diisi","Error")))</f>
        <v>Belum diisi</v>
      </c>
    </row>
    <row r="82" spans="2:14" ht="15.75">
      <c r="B82" s="837"/>
      <c r="C82" s="840"/>
      <c r="D82" s="858"/>
      <c r="E82" s="861"/>
      <c r="F82" s="549">
        <v>2</v>
      </c>
      <c r="G82" s="550"/>
      <c r="H82" s="598" t="str">
        <f t="shared" si="1"/>
        <v>Belum Diisi</v>
      </c>
      <c r="I82" s="592" t="s">
        <v>26</v>
      </c>
      <c r="J82" s="593" t="str">
        <f>IF($D$81="Y/T","Isi Tujuan",IF($E$81=0,0,IF(I82="Y",1,IF(I82="T",0,"Isi Dulu"))))</f>
        <v>Isi Tujuan</v>
      </c>
      <c r="K82" s="592" t="s">
        <v>26</v>
      </c>
      <c r="L82" s="593" t="str">
        <f>IF($D$81="Y/T","Isi Tujuan",IF($E$81=0,0,IF(K82="Y",1,IF(K82="T",0,"Isi Dulu"))))</f>
        <v>Isi Tujuan</v>
      </c>
      <c r="M82" s="849"/>
      <c r="N82" s="852"/>
    </row>
    <row r="83" spans="2:14" ht="15.75">
      <c r="B83" s="837"/>
      <c r="C83" s="840"/>
      <c r="D83" s="858"/>
      <c r="E83" s="861"/>
      <c r="F83" s="549">
        <v>3</v>
      </c>
      <c r="G83" s="550"/>
      <c r="H83" s="598" t="str">
        <f t="shared" si="1"/>
        <v>Belum Diisi</v>
      </c>
      <c r="I83" s="592" t="s">
        <v>26</v>
      </c>
      <c r="J83" s="593" t="str">
        <f>IF($D$81="Y/T","Isi Tujuan",IF($E$81=0,0,IF(I83="Y",1,IF(I83="T",0,"Isi Dulu"))))</f>
        <v>Isi Tujuan</v>
      </c>
      <c r="K83" s="592" t="s">
        <v>26</v>
      </c>
      <c r="L83" s="593" t="str">
        <f>IF($D$81="Y/T","Isi Tujuan",IF($E$81=0,0,IF(K83="Y",1,IF(K83="T",0,"Isi Dulu"))))</f>
        <v>Isi Tujuan</v>
      </c>
      <c r="M83" s="849"/>
      <c r="N83" s="852"/>
    </row>
    <row r="84" spans="2:14" ht="15.75">
      <c r="B84" s="837"/>
      <c r="C84" s="840"/>
      <c r="D84" s="858"/>
      <c r="E84" s="861"/>
      <c r="F84" s="549">
        <v>4</v>
      </c>
      <c r="G84" s="550"/>
      <c r="H84" s="598" t="str">
        <f t="shared" si="1"/>
        <v>Belum Diisi</v>
      </c>
      <c r="I84" s="592" t="s">
        <v>26</v>
      </c>
      <c r="J84" s="593" t="str">
        <f>IF($D$81="Y/T","Isi Tujuan",IF($E$81=0,0,IF(I84="Y",1,IF(I84="T",0,"Isi Dulu"))))</f>
        <v>Isi Tujuan</v>
      </c>
      <c r="K84" s="592" t="s">
        <v>26</v>
      </c>
      <c r="L84" s="593" t="str">
        <f>IF($D$81="Y/T","Isi Tujuan",IF($E$81=0,0,IF(K84="Y",1,IF(K84="T",0,"Isi Dulu"))))</f>
        <v>Isi Tujuan</v>
      </c>
      <c r="M84" s="849"/>
      <c r="N84" s="852"/>
    </row>
    <row r="85" spans="2:14" ht="15.75">
      <c r="B85" s="838"/>
      <c r="C85" s="841"/>
      <c r="D85" s="859"/>
      <c r="E85" s="862"/>
      <c r="F85" s="569">
        <v>5</v>
      </c>
      <c r="G85" s="570"/>
      <c r="H85" s="599" t="str">
        <f t="shared" si="1"/>
        <v>Belum Diisi</v>
      </c>
      <c r="I85" s="595" t="s">
        <v>26</v>
      </c>
      <c r="J85" s="596" t="str">
        <f>IF($D$81="Y/T","Isi Tujuan",IF($E$81=0,0,IF(I85="Y",1,IF(I85="T",0,"Isi Dulu"))))</f>
        <v>Isi Tujuan</v>
      </c>
      <c r="K85" s="595" t="s">
        <v>26</v>
      </c>
      <c r="L85" s="596" t="str">
        <f>IF($D$81="Y/T","Isi Tujuan",IF($E$81=0,0,IF(K85="Y",1,IF(K85="T",0,"Isi Dulu"))))</f>
        <v>Isi Tujuan</v>
      </c>
      <c r="M85" s="850"/>
      <c r="N85" s="853"/>
    </row>
    <row r="86" spans="2:14" ht="15.75">
      <c r="B86" s="836">
        <v>17</v>
      </c>
      <c r="C86" s="839"/>
      <c r="D86" s="857" t="s">
        <v>26</v>
      </c>
      <c r="E86" s="860" t="str">
        <f>IF(D86="Y",1,IF(D86="T",0,IF(D86="Y/T","Belum diisi","Error")))</f>
        <v>Belum diisi</v>
      </c>
      <c r="F86" s="528">
        <v>1</v>
      </c>
      <c r="G86" s="529"/>
      <c r="H86" s="600" t="str">
        <f t="shared" si="1"/>
        <v>Belum Diisi</v>
      </c>
      <c r="I86" s="590" t="s">
        <v>26</v>
      </c>
      <c r="J86" s="591" t="str">
        <f>IF($D$86="Y/T","Isi Tujuan",IF($E$86=0,0,IF(I86="Y",1,IF(I86="T",0,"Isi Dulu"))))</f>
        <v>Isi Tujuan</v>
      </c>
      <c r="K86" s="590" t="s">
        <v>26</v>
      </c>
      <c r="L86" s="591" t="str">
        <f>IF($D$86="Y/T","Isi Tujuan",IF($E$86=0,0,IF(K86="Y",1,IF(K86="T",0,"Isi Dulu"))))</f>
        <v>Isi Tujuan</v>
      </c>
      <c r="M86" s="848" t="s">
        <v>26</v>
      </c>
      <c r="N86" s="851" t="str">
        <f>IF(M86="Y",1,IF(M86="T",0,IF(M86="Y/T","Belum diisi","Error")))</f>
        <v>Belum diisi</v>
      </c>
    </row>
    <row r="87" spans="2:14" ht="15.75">
      <c r="B87" s="837"/>
      <c r="C87" s="840"/>
      <c r="D87" s="858"/>
      <c r="E87" s="861"/>
      <c r="F87" s="549">
        <v>2</v>
      </c>
      <c r="G87" s="550"/>
      <c r="H87" s="598" t="str">
        <f t="shared" si="1"/>
        <v>Belum Diisi</v>
      </c>
      <c r="I87" s="592" t="s">
        <v>26</v>
      </c>
      <c r="J87" s="593" t="str">
        <f>IF($D$86="Y/T","Isi Tujuan",IF($E$86=0,0,IF(I87="Y",1,IF(I87="T",0,"Isi Dulu"))))</f>
        <v>Isi Tujuan</v>
      </c>
      <c r="K87" s="592" t="s">
        <v>26</v>
      </c>
      <c r="L87" s="593" t="str">
        <f>IF($D$86="Y/T","Isi Tujuan",IF($E$86=0,0,IF(K87="Y",1,IF(K87="T",0,"Isi Dulu"))))</f>
        <v>Isi Tujuan</v>
      </c>
      <c r="M87" s="849"/>
      <c r="N87" s="852"/>
    </row>
    <row r="88" spans="2:14" ht="15.75">
      <c r="B88" s="837"/>
      <c r="C88" s="840"/>
      <c r="D88" s="858"/>
      <c r="E88" s="861"/>
      <c r="F88" s="549">
        <v>3</v>
      </c>
      <c r="G88" s="550"/>
      <c r="H88" s="598" t="str">
        <f t="shared" si="1"/>
        <v>Belum Diisi</v>
      </c>
      <c r="I88" s="592" t="s">
        <v>26</v>
      </c>
      <c r="J88" s="593" t="str">
        <f>IF($D$86="Y/T","Isi Tujuan",IF($E$86=0,0,IF(I88="Y",1,IF(I88="T",0,"Isi Dulu"))))</f>
        <v>Isi Tujuan</v>
      </c>
      <c r="K88" s="592" t="s">
        <v>26</v>
      </c>
      <c r="L88" s="593" t="str">
        <f>IF($D$86="Y/T","Isi Tujuan",IF($E$86=0,0,IF(K88="Y",1,IF(K88="T",0,"Isi Dulu"))))</f>
        <v>Isi Tujuan</v>
      </c>
      <c r="M88" s="849"/>
      <c r="N88" s="852"/>
    </row>
    <row r="89" spans="2:14" ht="15.75">
      <c r="B89" s="837"/>
      <c r="C89" s="840"/>
      <c r="D89" s="858"/>
      <c r="E89" s="861"/>
      <c r="F89" s="549">
        <v>4</v>
      </c>
      <c r="G89" s="550"/>
      <c r="H89" s="598" t="str">
        <f t="shared" si="1"/>
        <v>Belum Diisi</v>
      </c>
      <c r="I89" s="592" t="s">
        <v>26</v>
      </c>
      <c r="J89" s="593" t="str">
        <f>IF($D$86="Y/T","Isi Tujuan",IF($E$86=0,0,IF(I89="Y",1,IF(I89="T",0,"Isi Dulu"))))</f>
        <v>Isi Tujuan</v>
      </c>
      <c r="K89" s="592" t="s">
        <v>26</v>
      </c>
      <c r="L89" s="593" t="str">
        <f>IF($D$86="Y/T","Isi Tujuan",IF($E$86=0,0,IF(K89="Y",1,IF(K89="T",0,"Isi Dulu"))))</f>
        <v>Isi Tujuan</v>
      </c>
      <c r="M89" s="849"/>
      <c r="N89" s="852"/>
    </row>
    <row r="90" spans="2:14" ht="15.75">
      <c r="B90" s="838"/>
      <c r="C90" s="841"/>
      <c r="D90" s="859"/>
      <c r="E90" s="862"/>
      <c r="F90" s="569">
        <v>5</v>
      </c>
      <c r="G90" s="570"/>
      <c r="H90" s="599" t="str">
        <f t="shared" si="1"/>
        <v>Belum Diisi</v>
      </c>
      <c r="I90" s="595" t="s">
        <v>26</v>
      </c>
      <c r="J90" s="596" t="str">
        <f>IF($D$86="Y/T","Isi Tujuan",IF($E$86=0,0,IF(I90="Y",1,IF(I90="T",0,"Isi Dulu"))))</f>
        <v>Isi Tujuan</v>
      </c>
      <c r="K90" s="595" t="s">
        <v>26</v>
      </c>
      <c r="L90" s="596" t="str">
        <f>IF($D$86="Y/T","Isi Tujuan",IF($E$86=0,0,IF(K90="Y",1,IF(K90="T",0,"Isi Dulu"))))</f>
        <v>Isi Tujuan</v>
      </c>
      <c r="M90" s="850"/>
      <c r="N90" s="853"/>
    </row>
    <row r="91" spans="2:14" ht="15.75">
      <c r="B91" s="836">
        <v>18</v>
      </c>
      <c r="C91" s="839"/>
      <c r="D91" s="857" t="s">
        <v>26</v>
      </c>
      <c r="E91" s="860" t="str">
        <f>IF(D91="Y",1,IF(D91="T",0,IF(D91="Y/T","Belum diisi","Error")))</f>
        <v>Belum diisi</v>
      </c>
      <c r="F91" s="528">
        <v>1</v>
      </c>
      <c r="G91" s="529"/>
      <c r="H91" s="600" t="str">
        <f t="shared" si="1"/>
        <v>Belum Diisi</v>
      </c>
      <c r="I91" s="590" t="s">
        <v>26</v>
      </c>
      <c r="J91" s="591" t="str">
        <f>IF($D$91="Y/T","Isi Tujuan",IF($E$91=0,0,IF(I91="Y",1,IF(I91="T",0,"Isi Dulu"))))</f>
        <v>Isi Tujuan</v>
      </c>
      <c r="K91" s="590" t="s">
        <v>26</v>
      </c>
      <c r="L91" s="591" t="str">
        <f>IF($D$91="Y/T","Isi Tujuan",IF($E$91=0,0,IF(K91="Y",1,IF(K91="T",0,"Isi Dulu"))))</f>
        <v>Isi Tujuan</v>
      </c>
      <c r="M91" s="848" t="s">
        <v>26</v>
      </c>
      <c r="N91" s="851" t="str">
        <f>IF(M91="Y",1,IF(M91="T",0,IF(M91="Y/T","Belum diisi","Error")))</f>
        <v>Belum diisi</v>
      </c>
    </row>
    <row r="92" spans="2:14" ht="15.75">
      <c r="B92" s="837"/>
      <c r="C92" s="840"/>
      <c r="D92" s="858"/>
      <c r="E92" s="861"/>
      <c r="F92" s="549">
        <v>2</v>
      </c>
      <c r="G92" s="550"/>
      <c r="H92" s="598" t="str">
        <f t="shared" si="1"/>
        <v>Belum Diisi</v>
      </c>
      <c r="I92" s="592" t="s">
        <v>26</v>
      </c>
      <c r="J92" s="593" t="str">
        <f>IF($D$91="Y/T","Isi Tujuan",IF($E$91=0,0,IF(I92="Y",1,IF(I92="T",0,"Isi Dulu"))))</f>
        <v>Isi Tujuan</v>
      </c>
      <c r="K92" s="592" t="s">
        <v>26</v>
      </c>
      <c r="L92" s="593" t="str">
        <f>IF($D$91="Y/T","Isi Tujuan",IF($E$91=0,0,IF(K92="Y",1,IF(K92="T",0,"Isi Dulu"))))</f>
        <v>Isi Tujuan</v>
      </c>
      <c r="M92" s="849"/>
      <c r="N92" s="852"/>
    </row>
    <row r="93" spans="2:14" ht="15.75">
      <c r="B93" s="837"/>
      <c r="C93" s="840"/>
      <c r="D93" s="858"/>
      <c r="E93" s="861"/>
      <c r="F93" s="549">
        <v>3</v>
      </c>
      <c r="G93" s="550"/>
      <c r="H93" s="598" t="str">
        <f t="shared" si="1"/>
        <v>Belum Diisi</v>
      </c>
      <c r="I93" s="592" t="s">
        <v>26</v>
      </c>
      <c r="J93" s="593" t="str">
        <f>IF($D$91="Y/T","Isi Tujuan",IF($E$91=0,0,IF(I93="Y",1,IF(I93="T",0,"Isi Dulu"))))</f>
        <v>Isi Tujuan</v>
      </c>
      <c r="K93" s="592" t="s">
        <v>26</v>
      </c>
      <c r="L93" s="593" t="str">
        <f>IF($D$91="Y/T","Isi Tujuan",IF($E$91=0,0,IF(K93="Y",1,IF(K93="T",0,"Isi Dulu"))))</f>
        <v>Isi Tujuan</v>
      </c>
      <c r="M93" s="849"/>
      <c r="N93" s="852"/>
    </row>
    <row r="94" spans="2:14" ht="15.75">
      <c r="B94" s="837"/>
      <c r="C94" s="840"/>
      <c r="D94" s="858"/>
      <c r="E94" s="861"/>
      <c r="F94" s="549">
        <v>4</v>
      </c>
      <c r="G94" s="550"/>
      <c r="H94" s="598" t="str">
        <f t="shared" si="1"/>
        <v>Belum Diisi</v>
      </c>
      <c r="I94" s="592" t="s">
        <v>26</v>
      </c>
      <c r="J94" s="593" t="str">
        <f>IF($D$91="Y/T","Isi Tujuan",IF($E$91=0,0,IF(I94="Y",1,IF(I94="T",0,"Isi Dulu"))))</f>
        <v>Isi Tujuan</v>
      </c>
      <c r="K94" s="592" t="s">
        <v>26</v>
      </c>
      <c r="L94" s="593" t="str">
        <f>IF($D$91="Y/T","Isi Tujuan",IF($E$91=0,0,IF(K94="Y",1,IF(K94="T",0,"Isi Dulu"))))</f>
        <v>Isi Tujuan</v>
      </c>
      <c r="M94" s="849"/>
      <c r="N94" s="852"/>
    </row>
    <row r="95" spans="2:14" ht="15.75">
      <c r="B95" s="838"/>
      <c r="C95" s="841"/>
      <c r="D95" s="859"/>
      <c r="E95" s="862"/>
      <c r="F95" s="569">
        <v>5</v>
      </c>
      <c r="G95" s="570"/>
      <c r="H95" s="599" t="str">
        <f t="shared" si="1"/>
        <v>Belum Diisi</v>
      </c>
      <c r="I95" s="595" t="s">
        <v>26</v>
      </c>
      <c r="J95" s="596" t="str">
        <f>IF($D$91="Y/T","Isi Tujuan",IF($E$91=0,0,IF(I95="Y",1,IF(I95="T",0,"Isi Dulu"))))</f>
        <v>Isi Tujuan</v>
      </c>
      <c r="K95" s="595" t="s">
        <v>26</v>
      </c>
      <c r="L95" s="596" t="str">
        <f>IF($D$91="Y/T","Isi Tujuan",IF($E$91=0,0,IF(K95="Y",1,IF(K95="T",0,"Isi Dulu"))))</f>
        <v>Isi Tujuan</v>
      </c>
      <c r="M95" s="850"/>
      <c r="N95" s="853"/>
    </row>
    <row r="96" spans="2:14" ht="15.75">
      <c r="B96" s="836">
        <v>19</v>
      </c>
      <c r="C96" s="839"/>
      <c r="D96" s="857" t="s">
        <v>26</v>
      </c>
      <c r="E96" s="860" t="str">
        <f>IF(D96="Y",1,IF(D96="T",0,IF(D96="Y/T","Belum diisi","Error")))</f>
        <v>Belum diisi</v>
      </c>
      <c r="F96" s="528">
        <v>1</v>
      </c>
      <c r="G96" s="529"/>
      <c r="H96" s="600" t="str">
        <f t="shared" si="1"/>
        <v>Belum Diisi</v>
      </c>
      <c r="I96" s="590" t="s">
        <v>26</v>
      </c>
      <c r="J96" s="591" t="str">
        <f>IF($D$96="Y/T","Isi Tujuan",IF($E$96=0,0,IF(I96="Y",1,IF(I96="T",0,"Isi Dulu"))))</f>
        <v>Isi Tujuan</v>
      </c>
      <c r="K96" s="590" t="s">
        <v>26</v>
      </c>
      <c r="L96" s="591" t="str">
        <f>IF($D$96="Y/T","Isi Tujuan",IF($E$96=0,0,IF(K96="Y",1,IF(K96="T",0,"Isi Dulu"))))</f>
        <v>Isi Tujuan</v>
      </c>
      <c r="M96" s="848" t="s">
        <v>26</v>
      </c>
      <c r="N96" s="851" t="str">
        <f>IF(M96="Y",1,IF(M96="T",0,IF(M96="Y/T","Belum diisi","Error")))</f>
        <v>Belum diisi</v>
      </c>
    </row>
    <row r="97" spans="2:18" ht="15.75">
      <c r="B97" s="837"/>
      <c r="C97" s="840"/>
      <c r="D97" s="858"/>
      <c r="E97" s="861"/>
      <c r="F97" s="549">
        <v>2</v>
      </c>
      <c r="G97" s="550"/>
      <c r="H97" s="598" t="str">
        <f t="shared" si="1"/>
        <v>Belum Diisi</v>
      </c>
      <c r="I97" s="592" t="s">
        <v>26</v>
      </c>
      <c r="J97" s="593" t="str">
        <f>IF($D$96="Y/T","Isi Tujuan",IF($E$96=0,0,IF(I97="Y",1,IF(I97="T",0,"Isi Dulu"))))</f>
        <v>Isi Tujuan</v>
      </c>
      <c r="K97" s="592" t="s">
        <v>26</v>
      </c>
      <c r="L97" s="593" t="str">
        <f>IF($D$96="Y/T","Isi Tujuan",IF($E$96=0,0,IF(K97="Y",1,IF(K97="T",0,"Isi Dulu"))))</f>
        <v>Isi Tujuan</v>
      </c>
      <c r="M97" s="849"/>
      <c r="N97" s="852"/>
    </row>
    <row r="98" spans="2:18" ht="15.75">
      <c r="B98" s="837"/>
      <c r="C98" s="840"/>
      <c r="D98" s="858"/>
      <c r="E98" s="861"/>
      <c r="F98" s="549">
        <v>3</v>
      </c>
      <c r="G98" s="550"/>
      <c r="H98" s="598" t="str">
        <f t="shared" si="1"/>
        <v>Belum Diisi</v>
      </c>
      <c r="I98" s="592" t="s">
        <v>26</v>
      </c>
      <c r="J98" s="593" t="str">
        <f>IF($D$96="Y/T","Isi Tujuan",IF($E$96=0,0,IF(I98="Y",1,IF(I98="T",0,"Isi Dulu"))))</f>
        <v>Isi Tujuan</v>
      </c>
      <c r="K98" s="592" t="s">
        <v>26</v>
      </c>
      <c r="L98" s="593" t="str">
        <f>IF($D$96="Y/T","Isi Tujuan",IF($E$96=0,0,IF(K98="Y",1,IF(K98="T",0,"Isi Dulu"))))</f>
        <v>Isi Tujuan</v>
      </c>
      <c r="M98" s="849"/>
      <c r="N98" s="852"/>
    </row>
    <row r="99" spans="2:18" ht="15.75">
      <c r="B99" s="837"/>
      <c r="C99" s="840"/>
      <c r="D99" s="858"/>
      <c r="E99" s="861"/>
      <c r="F99" s="549">
        <v>4</v>
      </c>
      <c r="G99" s="550"/>
      <c r="H99" s="598" t="str">
        <f t="shared" si="1"/>
        <v>Belum Diisi</v>
      </c>
      <c r="I99" s="592" t="s">
        <v>26</v>
      </c>
      <c r="J99" s="593" t="str">
        <f>IF($D$96="Y/T","Isi Tujuan",IF($E$96=0,0,IF(I99="Y",1,IF(I99="T",0,"Isi Dulu"))))</f>
        <v>Isi Tujuan</v>
      </c>
      <c r="K99" s="592" t="s">
        <v>26</v>
      </c>
      <c r="L99" s="593" t="str">
        <f>IF($D$96="Y/T","Isi Tujuan",IF($E$96=0,0,IF(K99="Y",1,IF(K99="T",0,"Isi Dulu"))))</f>
        <v>Isi Tujuan</v>
      </c>
      <c r="M99" s="849"/>
      <c r="N99" s="852"/>
    </row>
    <row r="100" spans="2:18" ht="15.75">
      <c r="B100" s="838"/>
      <c r="C100" s="841"/>
      <c r="D100" s="859"/>
      <c r="E100" s="862"/>
      <c r="F100" s="569">
        <v>5</v>
      </c>
      <c r="G100" s="570"/>
      <c r="H100" s="599" t="str">
        <f t="shared" si="1"/>
        <v>Belum Diisi</v>
      </c>
      <c r="I100" s="595" t="s">
        <v>26</v>
      </c>
      <c r="J100" s="596" t="str">
        <f>IF($D$96="Y/T","Isi Tujuan",IF($E$96=0,0,IF(I100="Y",1,IF(I100="T",0,"Isi Dulu"))))</f>
        <v>Isi Tujuan</v>
      </c>
      <c r="K100" s="595" t="s">
        <v>26</v>
      </c>
      <c r="L100" s="596" t="str">
        <f>IF($D$96="Y/T","Isi Tujuan",IF($E$96=0,0,IF(K100="Y",1,IF(K100="T",0,"Isi Dulu"))))</f>
        <v>Isi Tujuan</v>
      </c>
      <c r="M100" s="850"/>
      <c r="N100" s="853"/>
    </row>
    <row r="101" spans="2:18" ht="15.75">
      <c r="B101" s="836">
        <v>20</v>
      </c>
      <c r="C101" s="839"/>
      <c r="D101" s="857" t="s">
        <v>26</v>
      </c>
      <c r="E101" s="860" t="str">
        <f>IF(D101="Y",1,IF(D101="T",0,IF(D101="Y/T","Belum diisi","Error")))</f>
        <v>Belum diisi</v>
      </c>
      <c r="F101" s="528">
        <v>1</v>
      </c>
      <c r="G101" s="529"/>
      <c r="H101" s="600" t="str">
        <f t="shared" si="1"/>
        <v>Belum Diisi</v>
      </c>
      <c r="I101" s="590" t="s">
        <v>26</v>
      </c>
      <c r="J101" s="591" t="str">
        <f>IF($D$101="Y/T","Isi Tujuan",IF($E$101=0,0,IF(I101="Y",1,IF(I101="T",0,"Isi Dulu"))))</f>
        <v>Isi Tujuan</v>
      </c>
      <c r="K101" s="590" t="s">
        <v>26</v>
      </c>
      <c r="L101" s="591" t="str">
        <f>IF($D$101="Y/T","Isi Tujuan",IF($E$101=0,0,IF(K101="Y",1,IF(K101="T",0,"Isi Dulu"))))</f>
        <v>Isi Tujuan</v>
      </c>
      <c r="M101" s="848" t="s">
        <v>26</v>
      </c>
      <c r="N101" s="851" t="str">
        <f>IF(M101="Y",1,IF(M101="T",0,IF(M101="Y/T","Belum diisi","Error")))</f>
        <v>Belum diisi</v>
      </c>
    </row>
    <row r="102" spans="2:18" ht="15.75">
      <c r="B102" s="837"/>
      <c r="C102" s="840"/>
      <c r="D102" s="858"/>
      <c r="E102" s="861"/>
      <c r="F102" s="549">
        <v>2</v>
      </c>
      <c r="G102" s="550"/>
      <c r="H102" s="598" t="str">
        <f t="shared" si="1"/>
        <v>Belum Diisi</v>
      </c>
      <c r="I102" s="592" t="s">
        <v>26</v>
      </c>
      <c r="J102" s="593" t="str">
        <f>IF($D$101="Y/T","Isi Tujuan",IF($E$101=0,0,IF(I102="Y",1,IF(I102="T",0,"Isi Dulu"))))</f>
        <v>Isi Tujuan</v>
      </c>
      <c r="K102" s="592" t="s">
        <v>26</v>
      </c>
      <c r="L102" s="593" t="str">
        <f>IF($D$101="Y/T","Isi Tujuan",IF($E$101=0,0,IF(K102="Y",1,IF(K102="T",0,"Isi Dulu"))))</f>
        <v>Isi Tujuan</v>
      </c>
      <c r="M102" s="849"/>
      <c r="N102" s="852"/>
    </row>
    <row r="103" spans="2:18" ht="15.75">
      <c r="B103" s="837"/>
      <c r="C103" s="840"/>
      <c r="D103" s="858"/>
      <c r="E103" s="861"/>
      <c r="F103" s="549">
        <v>3</v>
      </c>
      <c r="G103" s="550"/>
      <c r="H103" s="598" t="str">
        <f t="shared" si="1"/>
        <v>Belum Diisi</v>
      </c>
      <c r="I103" s="592" t="s">
        <v>26</v>
      </c>
      <c r="J103" s="593" t="str">
        <f>IF($D$101="Y/T","Isi Tujuan",IF($E$101=0,0,IF(I103="Y",1,IF(I103="T",0,"Isi Dulu"))))</f>
        <v>Isi Tujuan</v>
      </c>
      <c r="K103" s="592" t="s">
        <v>26</v>
      </c>
      <c r="L103" s="593" t="str">
        <f>IF($D$101="Y/T","Isi Tujuan",IF($E$101=0,0,IF(K103="Y",1,IF(K103="T",0,"Isi Dulu"))))</f>
        <v>Isi Tujuan</v>
      </c>
      <c r="M103" s="849"/>
      <c r="N103" s="852"/>
    </row>
    <row r="104" spans="2:18" ht="15.75">
      <c r="B104" s="837"/>
      <c r="C104" s="840"/>
      <c r="D104" s="858"/>
      <c r="E104" s="861"/>
      <c r="F104" s="549">
        <v>4</v>
      </c>
      <c r="G104" s="550"/>
      <c r="H104" s="598" t="str">
        <f t="shared" si="1"/>
        <v>Belum Diisi</v>
      </c>
      <c r="I104" s="592" t="s">
        <v>26</v>
      </c>
      <c r="J104" s="593" t="str">
        <f>IF($D$101="Y/T","Isi Tujuan",IF($E$101=0,0,IF(I104="Y",1,IF(I104="T",0,"Isi Dulu"))))</f>
        <v>Isi Tujuan</v>
      </c>
      <c r="K104" s="592" t="s">
        <v>26</v>
      </c>
      <c r="L104" s="593" t="str">
        <f>IF($D$101="Y/T","Isi Tujuan",IF($E$101=0,0,IF(K104="Y",1,IF(K104="T",0,"Isi Dulu"))))</f>
        <v>Isi Tujuan</v>
      </c>
      <c r="M104" s="849"/>
      <c r="N104" s="852"/>
    </row>
    <row r="105" spans="2:18" ht="15.75">
      <c r="B105" s="838"/>
      <c r="C105" s="841"/>
      <c r="D105" s="859"/>
      <c r="E105" s="862"/>
      <c r="F105" s="569">
        <v>5</v>
      </c>
      <c r="G105" s="570"/>
      <c r="H105" s="599" t="str">
        <f t="shared" si="1"/>
        <v>Belum Diisi</v>
      </c>
      <c r="I105" s="595" t="s">
        <v>26</v>
      </c>
      <c r="J105" s="596" t="str">
        <f>IF($D$101="Y/T","Isi Tujuan",IF($E$101=0,0,IF(I105="Y",1,IF(I105="T",0,"Isi Dulu"))))</f>
        <v>Isi Tujuan</v>
      </c>
      <c r="K105" s="595" t="s">
        <v>26</v>
      </c>
      <c r="L105" s="596" t="str">
        <f>IF($D$101="Y/T","Isi Tujuan",IF($E$101=0,0,IF(K105="Y",1,IF(K105="T",0,"Isi Dulu"))))</f>
        <v>Isi Tujuan</v>
      </c>
      <c r="M105" s="850"/>
      <c r="N105" s="853"/>
    </row>
    <row r="106" spans="2:18" s="527" customFormat="1" ht="15.75">
      <c r="B106" s="601"/>
      <c r="C106" s="581"/>
      <c r="D106" s="582"/>
      <c r="E106" s="602" t="e">
        <f>AVERAGE(E6:E105)</f>
        <v>#DIV/0!</v>
      </c>
      <c r="F106" s="603"/>
      <c r="G106" s="583"/>
      <c r="H106" s="602" t="e">
        <f>(IF($D6="Y/T",0,AVERAGE(H6:H10))+IF($D11="Y/T",0,AVERAGE(H11:H15))+IF($D16="Y/T",0,AVERAGE(H16:H20))+IF($D21="Y/T",0,AVERAGE(H21:H25))+IF($D26="Y/T",0,AVERAGE(H26:H30))+IF($D31="Y/T",0,AVERAGE(H31:H35))+IF($D36="Y/T",0,AVERAGE(H36:H40))+IF($D41="Y/T",0,AVERAGE(H41:H45))+IF($D46="Y/T",0,AVERAGE(H46:H50))+IF($D51="Y/T",0,AVERAGE(H51:H55))+IF($D56="Y/T",0,AVERAGE(H56:H60))+IF($D61="Y/T",0,AVERAGE(H61:H65))+IF($D66="Y/T",0,AVERAGE(H66:H70))+IF($D71="Y/T",0,AVERAGE(H71:H75))+IF($D76="Y/T",0,AVERAGE(H76:H80))+IF($D81="Y/T",0,AVERAGE(H81:H85))+IF($D86="Y/T",0,AVERAGE(H86:H90))+IF($D91="Y/T",0,AVERAGE(H91:H95))+IF($D96="Y/T",0,AVERAGE(H96:H100))+IF($D101="Y/T",0,AVERAGE(H101:H105)))/(COUNTIF($D6:$D105,"Y")+COUNTIF($D6:$D105,"T"))</f>
        <v>#DIV/0!</v>
      </c>
      <c r="I106" s="582"/>
      <c r="J106" s="602" t="e">
        <f>(IF($D6="Y/T",0,AVERAGE(J6:J10))+IF($D11="Y/T",0,AVERAGE(J11:J15))+IF($D16="Y/T",0,AVERAGE(J16:J20))+IF($D21="Y/T",0,AVERAGE(J21:J25))+IF($D26="Y/T",0,AVERAGE(J26:J30))+IF($D31="Y/T",0,AVERAGE(J31:J35))+IF($D36="Y/T",0,AVERAGE(J36:J40))+IF($D41="Y/T",0,AVERAGE(J41:J45))+IF($D46="Y/T",0,AVERAGE(J46:J50))+IF($D51="Y/T",0,AVERAGE(J51:J55))+IF($D56="Y/T",0,AVERAGE(J56:J60))+IF($D61="Y/T",0,AVERAGE(J61:J65))+IF($D66="Y/T",0,AVERAGE(J66:J70))+IF($D71="Y/T",0,AVERAGE(J71:J75))+IF($D76="Y/T",0,AVERAGE(J76:J80))+IF($D81="Y/T",0,AVERAGE(J81:J85))+IF($D86="Y/T",0,AVERAGE(J86:J90))+IF($D91="Y/T",0,AVERAGE(J91:J95))+IF($D96="Y/T",0,AVERAGE(J96:J100))+IF($D101="Y/T",0,AVERAGE(J101:J105)))/(COUNTIF($D6:$D105,"Y")+COUNTIF($D6:$D105,"T"))</f>
        <v>#DIV/0!</v>
      </c>
      <c r="K106" s="582"/>
      <c r="L106" s="602" t="e">
        <f>(IF($D6="Y/T",0,AVERAGE(L6:L10))+IF($D11="Y/T",0,AVERAGE(L11:L15))+IF($D16="Y/T",0,AVERAGE(L16:L20))+IF($D21="Y/T",0,AVERAGE(L21:L25))+IF($D26="Y/T",0,AVERAGE(L26:L30))+IF($D31="Y/T",0,AVERAGE(L31:L35))+IF($D36="Y/T",0,AVERAGE(L36:L40))+IF($D41="Y/T",0,AVERAGE(L41:L45))+IF($D46="Y/T",0,AVERAGE(L46:L50))+IF($D51="Y/T",0,AVERAGE(L51:L55))+IF($D56="Y/T",0,AVERAGE(L56:L60))+IF($D61="Y/T",0,AVERAGE(L61:L65))+IF($D66="Y/T",0,AVERAGE(L66:L70))+IF($D71="Y/T",0,AVERAGE(L71:L75))+IF($D76="Y/T",0,AVERAGE(L76:L80))+IF($D81="Y/T",0,AVERAGE(L81:L85))+IF($D86="Y/T",0,AVERAGE(L86:L90))+IF($D91="Y/T",0,AVERAGE(L91:L95))+IF($D96="Y/T",0,AVERAGE(L96:L100))+IF($D101="Y/T",0,AVERAGE(L101:L105)))/(COUNTIF($D6:$D105,"Y")+COUNTIF($D6:$D105,"T"))</f>
        <v>#DIV/0!</v>
      </c>
      <c r="M106" s="582"/>
      <c r="N106" s="602" t="e">
        <f>AVERAGE(N6:N105)</f>
        <v>#DIV/0!</v>
      </c>
    </row>
    <row r="107" spans="2:18" s="527" customFormat="1" ht="15.75">
      <c r="B107" s="864" t="s">
        <v>508</v>
      </c>
      <c r="C107" s="865"/>
      <c r="D107" s="865"/>
      <c r="E107" s="865"/>
      <c r="F107" s="865"/>
      <c r="G107" s="865"/>
      <c r="H107" s="865"/>
      <c r="I107" s="865"/>
      <c r="J107" s="866"/>
      <c r="K107" s="604"/>
      <c r="L107" s="604"/>
      <c r="M107" s="604"/>
      <c r="N107" s="604"/>
      <c r="O107" s="517"/>
      <c r="P107" s="517"/>
      <c r="Q107" s="517"/>
      <c r="R107" s="517"/>
    </row>
    <row r="108" spans="2:18" s="527" customFormat="1" ht="31.5">
      <c r="B108" s="613">
        <v>1</v>
      </c>
      <c r="C108" s="625" t="s">
        <v>1414</v>
      </c>
      <c r="D108" s="614" t="s">
        <v>26</v>
      </c>
      <c r="E108" s="615" t="str">
        <f>IF(D108="Y",1,IF(D108="T",0,IF(D108="Y/T","Belum diisi","Error")))</f>
        <v>Belum diisi</v>
      </c>
      <c r="F108" s="528">
        <v>1</v>
      </c>
      <c r="G108" s="529" t="s">
        <v>1409</v>
      </c>
      <c r="H108" s="589" t="str">
        <f t="shared" ref="H108:H171" si="2">IF(OR(J108="Isi Dulu",L108="Isi Dulu",J108="Isi Sasaran",L108="Isi Sasaran"),"Belum Diisi",IF(SUM(J108,L108)=2,1,IF(SUM(J108,L108)=1,0,IF(SUM(J108,L108)=0,0,"Error"))))</f>
        <v>Belum Diisi</v>
      </c>
      <c r="I108" s="590" t="s">
        <v>26</v>
      </c>
      <c r="J108" s="591" t="str">
        <f>IF($D$108="Y/T","Isi Sasaran",IF($E$108=0,0,IF(I108="Y",1,IF(I108="T",0,"Isi Dulu"))))</f>
        <v>Isi Sasaran</v>
      </c>
      <c r="K108" s="590" t="s">
        <v>26</v>
      </c>
      <c r="L108" s="591" t="str">
        <f>IF($D$108="Y/T","Isi Sasaran",IF($E$108=0,0,IF(K108="Y",1,IF(K108="T",0,"Isi Dulu"))))</f>
        <v>Isi Sasaran</v>
      </c>
      <c r="M108" s="848" t="s">
        <v>26</v>
      </c>
      <c r="N108" s="851" t="str">
        <f>IF(M108="Y",1,IF(M108="T",0,IF(M108="Y/T","Belum diisi","Error")))</f>
        <v>Belum diisi</v>
      </c>
      <c r="O108" s="517"/>
      <c r="P108" s="517"/>
      <c r="Q108" s="517"/>
      <c r="R108" s="517"/>
    </row>
    <row r="109" spans="2:18" s="527" customFormat="1" ht="15.75">
      <c r="B109" s="616"/>
      <c r="C109" s="617"/>
      <c r="D109" s="618"/>
      <c r="E109" s="619"/>
      <c r="F109" s="549">
        <v>2</v>
      </c>
      <c r="G109" s="624" t="s">
        <v>1415</v>
      </c>
      <c r="H109" s="589" t="str">
        <f t="shared" si="2"/>
        <v>Belum Diisi</v>
      </c>
      <c r="I109" s="592" t="s">
        <v>26</v>
      </c>
      <c r="J109" s="593" t="str">
        <f>IF($D$108="Y/T","Isi Sasaran",IF($E$108=0,0,IF(I109="Y",1,IF(I109="T",0,"Isi Dulu"))))</f>
        <v>Isi Sasaran</v>
      </c>
      <c r="K109" s="592" t="s">
        <v>26</v>
      </c>
      <c r="L109" s="593" t="str">
        <f>IF($D$108="Y/T","Isi Sasaran",IF($E$108=0,0,IF(K109="Y",1,IF(K109="T",0,"Isi Dulu"))))</f>
        <v>Isi Sasaran</v>
      </c>
      <c r="M109" s="849"/>
      <c r="N109" s="852"/>
      <c r="O109" s="517"/>
      <c r="P109" s="517"/>
      <c r="Q109" s="517"/>
      <c r="R109" s="517"/>
    </row>
    <row r="110" spans="2:18" s="527" customFormat="1" ht="15.75">
      <c r="B110" s="616"/>
      <c r="C110" s="617"/>
      <c r="D110" s="618"/>
      <c r="E110" s="619"/>
      <c r="F110" s="549">
        <v>3</v>
      </c>
      <c r="G110" s="624" t="s">
        <v>1416</v>
      </c>
      <c r="H110" s="589" t="str">
        <f t="shared" si="2"/>
        <v>Belum Diisi</v>
      </c>
      <c r="I110" s="592" t="s">
        <v>26</v>
      </c>
      <c r="J110" s="593" t="str">
        <f>IF($D$108="Y/T","Isi Sasaran",IF($E$108=0,0,IF(I110="Y",1,IF(I110="T",0,"Isi Dulu"))))</f>
        <v>Isi Sasaran</v>
      </c>
      <c r="K110" s="592" t="s">
        <v>26</v>
      </c>
      <c r="L110" s="593" t="str">
        <f>IF($D$108="Y/T","Isi Sasaran",IF($E$108=0,0,IF(K110="Y",1,IF(K110="T",0,"Isi Dulu"))))</f>
        <v>Isi Sasaran</v>
      </c>
      <c r="M110" s="849"/>
      <c r="N110" s="852"/>
      <c r="O110" s="517"/>
      <c r="P110" s="517"/>
      <c r="Q110" s="517"/>
      <c r="R110" s="517"/>
    </row>
    <row r="111" spans="2:18" s="527" customFormat="1" ht="15.75">
      <c r="B111" s="616"/>
      <c r="C111" s="617"/>
      <c r="D111" s="618"/>
      <c r="E111" s="619"/>
      <c r="F111" s="549">
        <v>4</v>
      </c>
      <c r="G111" s="550"/>
      <c r="H111" s="589" t="str">
        <f t="shared" si="2"/>
        <v>Belum Diisi</v>
      </c>
      <c r="I111" s="592" t="s">
        <v>26</v>
      </c>
      <c r="J111" s="593" t="str">
        <f>IF($D$108="Y/T","Isi Sasaran",IF($E$108=0,0,IF(I111="Y",1,IF(I111="T",0,"Isi Dulu"))))</f>
        <v>Isi Sasaran</v>
      </c>
      <c r="K111" s="592" t="s">
        <v>26</v>
      </c>
      <c r="L111" s="593" t="str">
        <f>IF($D$108="Y/T","Isi Sasaran",IF($E$108=0,0,IF(K111="Y",1,IF(K111="T",0,"Isi Dulu"))))</f>
        <v>Isi Sasaran</v>
      </c>
      <c r="M111" s="849"/>
      <c r="N111" s="852"/>
      <c r="O111" s="517"/>
      <c r="P111" s="517"/>
      <c r="Q111" s="517"/>
      <c r="R111" s="517"/>
    </row>
    <row r="112" spans="2:18" s="527" customFormat="1" ht="15.75">
      <c r="B112" s="620"/>
      <c r="C112" s="621"/>
      <c r="D112" s="622"/>
      <c r="E112" s="623"/>
      <c r="F112" s="569">
        <v>5</v>
      </c>
      <c r="G112" s="570"/>
      <c r="H112" s="594" t="str">
        <f t="shared" si="2"/>
        <v>Belum Diisi</v>
      </c>
      <c r="I112" s="595" t="s">
        <v>26</v>
      </c>
      <c r="J112" s="596" t="str">
        <f>IF($D$108="Y/T","Isi Sasaran",IF($E$108=0,0,IF(I112="Y",1,IF(I112="T",0,"Isi Dulu"))))</f>
        <v>Isi Sasaran</v>
      </c>
      <c r="K112" s="595" t="s">
        <v>26</v>
      </c>
      <c r="L112" s="596" t="str">
        <f>IF($D$108="Y/T","Isi Sasaran",IF($E$108=0,0,IF(K112="Y",1,IF(K112="T",0,"Isi Dulu"))))</f>
        <v>Isi Sasaran</v>
      </c>
      <c r="M112" s="850"/>
      <c r="N112" s="853"/>
      <c r="O112" s="517"/>
      <c r="P112" s="517"/>
      <c r="Q112" s="517"/>
      <c r="R112" s="517"/>
    </row>
    <row r="113" spans="2:18" s="527" customFormat="1" ht="47.25">
      <c r="B113" s="836">
        <v>2</v>
      </c>
      <c r="C113" s="878" t="s">
        <v>1417</v>
      </c>
      <c r="D113" s="857" t="s">
        <v>26</v>
      </c>
      <c r="E113" s="854" t="str">
        <f>IF(D113="Y",1,IF(D113="T",0,IF(D113="Y/T","Belum diisi","Error")))</f>
        <v>Belum diisi</v>
      </c>
      <c r="F113" s="528">
        <v>1</v>
      </c>
      <c r="G113" s="611" t="s">
        <v>1418</v>
      </c>
      <c r="H113" s="597" t="str">
        <f t="shared" si="2"/>
        <v>Belum Diisi</v>
      </c>
      <c r="I113" s="590" t="s">
        <v>26</v>
      </c>
      <c r="J113" s="591" t="str">
        <f>IF($D$113="Y/T","Isi Sasaran",IF($E$113=0,0,IF(I113="Y",1,IF(I113="T",0,"Isi Dulu"))))</f>
        <v>Isi Sasaran</v>
      </c>
      <c r="K113" s="590" t="s">
        <v>26</v>
      </c>
      <c r="L113" s="591" t="str">
        <f>IF($D$113="Y/T","Isi Sasaran",IF($E$113=0,0,IF(K113="Y",1,IF(K113="T",0,"Isi Dulu"))))</f>
        <v>Isi Sasaran</v>
      </c>
      <c r="M113" s="848" t="s">
        <v>26</v>
      </c>
      <c r="N113" s="851" t="str">
        <f>IF(M113="Y",1,IF(M113="T",0,IF(M113="Y/T","Belum diisi","Error")))</f>
        <v>Belum diisi</v>
      </c>
      <c r="O113" s="517"/>
      <c r="P113" s="517"/>
      <c r="Q113" s="517"/>
      <c r="R113" s="517"/>
    </row>
    <row r="114" spans="2:18" s="527" customFormat="1" ht="15.75">
      <c r="B114" s="837"/>
      <c r="C114" s="879"/>
      <c r="D114" s="858"/>
      <c r="E114" s="855"/>
      <c r="F114" s="549">
        <v>2</v>
      </c>
      <c r="G114" s="550"/>
      <c r="H114" s="598" t="str">
        <f t="shared" si="2"/>
        <v>Belum Diisi</v>
      </c>
      <c r="I114" s="592" t="s">
        <v>26</v>
      </c>
      <c r="J114" s="593" t="str">
        <f>IF($D$113="Y/T","Isi Sasaran",IF($E$113=0,0,IF(I114="Y",1,IF(I114="T",0,"Isi Dulu"))))</f>
        <v>Isi Sasaran</v>
      </c>
      <c r="K114" s="592" t="s">
        <v>26</v>
      </c>
      <c r="L114" s="593" t="str">
        <f>IF($D$113="Y/T","Isi Sasaran",IF($E$113=0,0,IF(K114="Y",1,IF(K114="T",0,"Isi Dulu"))))</f>
        <v>Isi Sasaran</v>
      </c>
      <c r="M114" s="849"/>
      <c r="N114" s="852"/>
      <c r="O114" s="517"/>
      <c r="P114" s="517"/>
      <c r="Q114" s="517"/>
      <c r="R114" s="517"/>
    </row>
    <row r="115" spans="2:18" s="527" customFormat="1" ht="15.75">
      <c r="B115" s="837"/>
      <c r="C115" s="879"/>
      <c r="D115" s="858"/>
      <c r="E115" s="855"/>
      <c r="F115" s="549">
        <v>3</v>
      </c>
      <c r="G115" s="550"/>
      <c r="H115" s="598" t="str">
        <f t="shared" si="2"/>
        <v>Belum Diisi</v>
      </c>
      <c r="I115" s="592" t="s">
        <v>26</v>
      </c>
      <c r="J115" s="593" t="str">
        <f>IF($D$113="Y/T","Isi Sasaran",IF($E$113=0,0,IF(I115="Y",1,IF(I115="T",0,"Isi Dulu"))))</f>
        <v>Isi Sasaran</v>
      </c>
      <c r="K115" s="592" t="s">
        <v>26</v>
      </c>
      <c r="L115" s="593" t="str">
        <f>IF($D$113="Y/T","Isi Sasaran",IF($E$113=0,0,IF(K115="Y",1,IF(K115="T",0,"Isi Dulu"))))</f>
        <v>Isi Sasaran</v>
      </c>
      <c r="M115" s="849"/>
      <c r="N115" s="852"/>
      <c r="O115" s="517"/>
      <c r="P115" s="517"/>
      <c r="Q115" s="517"/>
      <c r="R115" s="517"/>
    </row>
    <row r="116" spans="2:18" s="527" customFormat="1" ht="15.75">
      <c r="B116" s="837"/>
      <c r="C116" s="879"/>
      <c r="D116" s="858"/>
      <c r="E116" s="855"/>
      <c r="F116" s="549">
        <v>4</v>
      </c>
      <c r="G116" s="550"/>
      <c r="H116" s="598" t="str">
        <f t="shared" si="2"/>
        <v>Belum Diisi</v>
      </c>
      <c r="I116" s="592" t="s">
        <v>26</v>
      </c>
      <c r="J116" s="593" t="str">
        <f>IF($D$113="Y/T","Isi Sasaran",IF($E$113=0,0,IF(I116="Y",1,IF(I116="T",0,"Isi Dulu"))))</f>
        <v>Isi Sasaran</v>
      </c>
      <c r="K116" s="592" t="s">
        <v>26</v>
      </c>
      <c r="L116" s="593" t="str">
        <f>IF($D$113="Y/T","Isi Sasaran",IF($E$113=0,0,IF(K116="Y",1,IF(K116="T",0,"Isi Dulu"))))</f>
        <v>Isi Sasaran</v>
      </c>
      <c r="M116" s="849"/>
      <c r="N116" s="852"/>
      <c r="O116" s="517"/>
      <c r="P116" s="517"/>
      <c r="Q116" s="517"/>
      <c r="R116" s="517"/>
    </row>
    <row r="117" spans="2:18" s="527" customFormat="1" ht="15.75">
      <c r="B117" s="838"/>
      <c r="C117" s="879"/>
      <c r="D117" s="859"/>
      <c r="E117" s="856"/>
      <c r="F117" s="569">
        <v>5</v>
      </c>
      <c r="G117" s="570"/>
      <c r="H117" s="599" t="str">
        <f t="shared" si="2"/>
        <v>Belum Diisi</v>
      </c>
      <c r="I117" s="595" t="s">
        <v>26</v>
      </c>
      <c r="J117" s="596" t="str">
        <f>IF($D$113="Y/T","Isi Sasaran",IF($E$113=0,0,IF(I117="Y",1,IF(I117="T",0,"Isi Dulu"))))</f>
        <v>Isi Sasaran</v>
      </c>
      <c r="K117" s="595" t="s">
        <v>26</v>
      </c>
      <c r="L117" s="596" t="str">
        <f>IF($D$113="Y/T","Isi Sasaran",IF($E$113=0,0,IF(K117="Y",1,IF(K117="T",0,"Isi Dulu"))))</f>
        <v>Isi Sasaran</v>
      </c>
      <c r="M117" s="850"/>
      <c r="N117" s="853"/>
      <c r="O117" s="517"/>
      <c r="P117" s="517"/>
      <c r="Q117" s="517"/>
      <c r="R117" s="517"/>
    </row>
    <row r="118" spans="2:18" s="527" customFormat="1" ht="15.75">
      <c r="B118" s="836">
        <v>3</v>
      </c>
      <c r="C118" s="874" t="s">
        <v>1419</v>
      </c>
      <c r="D118" s="857" t="s">
        <v>26</v>
      </c>
      <c r="E118" s="854" t="str">
        <f>IF(D118="Y",1,IF(D118="T",0,IF(D118="Y/T","Belum diisi","Error")))</f>
        <v>Belum diisi</v>
      </c>
      <c r="F118" s="528">
        <v>1</v>
      </c>
      <c r="G118" s="611" t="s">
        <v>1420</v>
      </c>
      <c r="H118" s="600" t="str">
        <f t="shared" si="2"/>
        <v>Belum Diisi</v>
      </c>
      <c r="I118" s="590" t="s">
        <v>26</v>
      </c>
      <c r="J118" s="591" t="str">
        <f>IF($D$118="Y/T","Isi Sasaran",IF($E$118=0,0,IF(I118="Y",1,IF(I118="T",0,"Isi Dulu"))))</f>
        <v>Isi Sasaran</v>
      </c>
      <c r="K118" s="590" t="s">
        <v>26</v>
      </c>
      <c r="L118" s="591" t="str">
        <f>IF($D$118="Y/T","Isi Sasaran",IF($E$118=0,0,IF(K118="Y",1,IF(K118="T",0,"Isi Dulu"))))</f>
        <v>Isi Sasaran</v>
      </c>
      <c r="M118" s="848" t="s">
        <v>26</v>
      </c>
      <c r="N118" s="851" t="str">
        <f>IF(M118="Y",1,IF(M118="T",0,IF(M118="Y/T","Belum diisi","Error")))</f>
        <v>Belum diisi</v>
      </c>
      <c r="O118" s="517"/>
      <c r="P118" s="517"/>
      <c r="Q118" s="517"/>
      <c r="R118" s="517"/>
    </row>
    <row r="119" spans="2:18" s="527" customFormat="1" ht="15.75">
      <c r="B119" s="837"/>
      <c r="C119" s="840"/>
      <c r="D119" s="858"/>
      <c r="E119" s="855"/>
      <c r="F119" s="549">
        <v>2</v>
      </c>
      <c r="G119" s="624" t="s">
        <v>1421</v>
      </c>
      <c r="H119" s="598" t="str">
        <f t="shared" si="2"/>
        <v>Belum Diisi</v>
      </c>
      <c r="I119" s="592" t="s">
        <v>26</v>
      </c>
      <c r="J119" s="593" t="str">
        <f>IF($D$118="Y/T","Isi Sasaran",IF($E$118=0,0,IF(I119="Y",1,IF(I119="T",0,"Isi Dulu"))))</f>
        <v>Isi Sasaran</v>
      </c>
      <c r="K119" s="592" t="s">
        <v>26</v>
      </c>
      <c r="L119" s="593" t="str">
        <f>IF($D$118="Y/T","Isi Sasaran",IF($E$118=0,0,IF(K119="Y",1,IF(K119="T",0,"Isi Dulu"))))</f>
        <v>Isi Sasaran</v>
      </c>
      <c r="M119" s="849"/>
      <c r="N119" s="852"/>
      <c r="O119" s="517"/>
      <c r="P119" s="517"/>
      <c r="Q119" s="517"/>
      <c r="R119" s="517"/>
    </row>
    <row r="120" spans="2:18" s="527" customFormat="1" ht="15.75">
      <c r="B120" s="837"/>
      <c r="C120" s="840"/>
      <c r="D120" s="858"/>
      <c r="E120" s="855"/>
      <c r="F120" s="549">
        <v>3</v>
      </c>
      <c r="G120" s="550"/>
      <c r="H120" s="598" t="str">
        <f t="shared" si="2"/>
        <v>Belum Diisi</v>
      </c>
      <c r="I120" s="592" t="s">
        <v>26</v>
      </c>
      <c r="J120" s="593" t="str">
        <f>IF($D$118="Y/T","Isi Sasaran",IF($E$118=0,0,IF(I120="Y",1,IF(I120="T",0,"Isi Dulu"))))</f>
        <v>Isi Sasaran</v>
      </c>
      <c r="K120" s="592" t="s">
        <v>26</v>
      </c>
      <c r="L120" s="593" t="str">
        <f>IF($D$118="Y/T","Isi Sasaran",IF($E$118=0,0,IF(K120="Y",1,IF(K120="T",0,"Isi Dulu"))))</f>
        <v>Isi Sasaran</v>
      </c>
      <c r="M120" s="849"/>
      <c r="N120" s="852"/>
      <c r="O120" s="517"/>
      <c r="P120" s="517"/>
      <c r="Q120" s="517"/>
      <c r="R120" s="517"/>
    </row>
    <row r="121" spans="2:18" s="527" customFormat="1" ht="15.75">
      <c r="B121" s="837"/>
      <c r="C121" s="840"/>
      <c r="D121" s="858"/>
      <c r="E121" s="855"/>
      <c r="F121" s="549">
        <v>4</v>
      </c>
      <c r="G121" s="550"/>
      <c r="H121" s="598" t="str">
        <f t="shared" si="2"/>
        <v>Belum Diisi</v>
      </c>
      <c r="I121" s="592" t="s">
        <v>26</v>
      </c>
      <c r="J121" s="593" t="str">
        <f>IF($D$118="Y/T","Isi Sasaran",IF($E$118=0,0,IF(I121="Y",1,IF(I121="T",0,"Isi Dulu"))))</f>
        <v>Isi Sasaran</v>
      </c>
      <c r="K121" s="592" t="s">
        <v>26</v>
      </c>
      <c r="L121" s="593" t="str">
        <f>IF($D$118="Y/T","Isi Sasaran",IF($E$118=0,0,IF(K121="Y",1,IF(K121="T",0,"Isi Dulu"))))</f>
        <v>Isi Sasaran</v>
      </c>
      <c r="M121" s="849"/>
      <c r="N121" s="852"/>
      <c r="O121" s="517"/>
      <c r="P121" s="517"/>
      <c r="Q121" s="517"/>
      <c r="R121" s="517"/>
    </row>
    <row r="122" spans="2:18" s="527" customFormat="1" ht="15.75">
      <c r="B122" s="838"/>
      <c r="C122" s="841"/>
      <c r="D122" s="859"/>
      <c r="E122" s="856"/>
      <c r="F122" s="569">
        <v>5</v>
      </c>
      <c r="G122" s="570"/>
      <c r="H122" s="599" t="str">
        <f t="shared" si="2"/>
        <v>Belum Diisi</v>
      </c>
      <c r="I122" s="595" t="s">
        <v>26</v>
      </c>
      <c r="J122" s="596" t="str">
        <f>IF($D$118="Y/T","Isi Sasaran",IF($E$118=0,0,IF(I122="Y",1,IF(I122="T",0,"Isi Dulu"))))</f>
        <v>Isi Sasaran</v>
      </c>
      <c r="K122" s="595" t="s">
        <v>26</v>
      </c>
      <c r="L122" s="596" t="str">
        <f>IF($D$118="Y/T","Isi Sasaran",IF($E$118=0,0,IF(K122="Y",1,IF(K122="T",0,"Isi Dulu"))))</f>
        <v>Isi Sasaran</v>
      </c>
      <c r="M122" s="850"/>
      <c r="N122" s="853"/>
      <c r="O122" s="517"/>
      <c r="P122" s="517"/>
      <c r="Q122" s="517"/>
      <c r="R122" s="517"/>
    </row>
    <row r="123" spans="2:18" s="527" customFormat="1" ht="15.75">
      <c r="B123" s="836">
        <v>4</v>
      </c>
      <c r="C123" s="874" t="s">
        <v>1422</v>
      </c>
      <c r="D123" s="857" t="s">
        <v>26</v>
      </c>
      <c r="E123" s="854" t="str">
        <f>IF(D123="Y",1,IF(D123="T",0,IF(D123="Y/T","Belum diisi","Error")))</f>
        <v>Belum diisi</v>
      </c>
      <c r="F123" s="528">
        <v>1</v>
      </c>
      <c r="G123" s="611" t="s">
        <v>1423</v>
      </c>
      <c r="H123" s="600" t="str">
        <f t="shared" si="2"/>
        <v>Belum Diisi</v>
      </c>
      <c r="I123" s="590" t="s">
        <v>26</v>
      </c>
      <c r="J123" s="591" t="str">
        <f>IF($D$123="Y/T","Isi Sasaran",IF($E$123=0,0,IF(I123="Y",1,IF(I123="T",0,"Isi Dulu"))))</f>
        <v>Isi Sasaran</v>
      </c>
      <c r="K123" s="590" t="s">
        <v>26</v>
      </c>
      <c r="L123" s="591" t="str">
        <f>IF($D$123="Y/T","Isi Sasaran",IF($E$123=0,0,IF(K123="Y",1,IF(K123="T",0,"Isi Dulu"))))</f>
        <v>Isi Sasaran</v>
      </c>
      <c r="M123" s="848" t="s">
        <v>26</v>
      </c>
      <c r="N123" s="851" t="str">
        <f>IF(M123="Y",1,IF(M123="T",0,IF(M123="Y/T","Belum diisi","Error")))</f>
        <v>Belum diisi</v>
      </c>
      <c r="O123" s="517"/>
      <c r="P123" s="517"/>
      <c r="Q123" s="517"/>
      <c r="R123" s="517"/>
    </row>
    <row r="124" spans="2:18" s="527" customFormat="1" ht="15.75">
      <c r="B124" s="837"/>
      <c r="C124" s="840"/>
      <c r="D124" s="858"/>
      <c r="E124" s="855"/>
      <c r="F124" s="549">
        <v>2</v>
      </c>
      <c r="G124" s="550"/>
      <c r="H124" s="598" t="str">
        <f t="shared" si="2"/>
        <v>Belum Diisi</v>
      </c>
      <c r="I124" s="592" t="s">
        <v>26</v>
      </c>
      <c r="J124" s="593" t="str">
        <f>IF($D$123="Y/T","Isi Sasaran",IF($E$123=0,0,IF(I124="Y",1,IF(I124="T",0,"Isi Dulu"))))</f>
        <v>Isi Sasaran</v>
      </c>
      <c r="K124" s="592" t="s">
        <v>26</v>
      </c>
      <c r="L124" s="593" t="str">
        <f>IF($D$123="Y/T","Isi Sasaran",IF($E$123=0,0,IF(K124="Y",1,IF(K124="T",0,"Isi Dulu"))))</f>
        <v>Isi Sasaran</v>
      </c>
      <c r="M124" s="849"/>
      <c r="N124" s="852"/>
      <c r="O124" s="517"/>
      <c r="P124" s="517"/>
      <c r="Q124" s="517"/>
      <c r="R124" s="517"/>
    </row>
    <row r="125" spans="2:18" s="527" customFormat="1" ht="15.75">
      <c r="B125" s="837"/>
      <c r="C125" s="840"/>
      <c r="D125" s="858"/>
      <c r="E125" s="855"/>
      <c r="F125" s="549">
        <v>3</v>
      </c>
      <c r="G125" s="550"/>
      <c r="H125" s="598" t="str">
        <f t="shared" si="2"/>
        <v>Belum Diisi</v>
      </c>
      <c r="I125" s="592" t="s">
        <v>26</v>
      </c>
      <c r="J125" s="593" t="str">
        <f>IF($D$123="Y/T","Isi Sasaran",IF($E$123=0,0,IF(I125="Y",1,IF(I125="T",0,"Isi Dulu"))))</f>
        <v>Isi Sasaran</v>
      </c>
      <c r="K125" s="592" t="s">
        <v>26</v>
      </c>
      <c r="L125" s="593" t="str">
        <f>IF($D$123="Y/T","Isi Sasaran",IF($E$123=0,0,IF(K125="Y",1,IF(K125="T",0,"Isi Dulu"))))</f>
        <v>Isi Sasaran</v>
      </c>
      <c r="M125" s="849"/>
      <c r="N125" s="852"/>
      <c r="O125" s="517"/>
      <c r="P125" s="517"/>
      <c r="Q125" s="517"/>
      <c r="R125" s="517"/>
    </row>
    <row r="126" spans="2:18" s="527" customFormat="1" ht="15.75">
      <c r="B126" s="837"/>
      <c r="C126" s="840"/>
      <c r="D126" s="858"/>
      <c r="E126" s="855"/>
      <c r="F126" s="549">
        <v>4</v>
      </c>
      <c r="G126" s="550"/>
      <c r="H126" s="598" t="str">
        <f t="shared" si="2"/>
        <v>Belum Diisi</v>
      </c>
      <c r="I126" s="592" t="s">
        <v>26</v>
      </c>
      <c r="J126" s="593" t="str">
        <f>IF($D$123="Y/T","Isi Sasaran",IF($E$123=0,0,IF(I126="Y",1,IF(I126="T",0,"Isi Dulu"))))</f>
        <v>Isi Sasaran</v>
      </c>
      <c r="K126" s="592" t="s">
        <v>26</v>
      </c>
      <c r="L126" s="593" t="str">
        <f>IF($D$123="Y/T","Isi Sasaran",IF($E$123=0,0,IF(K126="Y",1,IF(K126="T",0,"Isi Dulu"))))</f>
        <v>Isi Sasaran</v>
      </c>
      <c r="M126" s="849"/>
      <c r="N126" s="852"/>
      <c r="O126" s="517"/>
      <c r="P126" s="517"/>
      <c r="Q126" s="517"/>
      <c r="R126" s="517"/>
    </row>
    <row r="127" spans="2:18" s="527" customFormat="1" ht="15.75">
      <c r="B127" s="838"/>
      <c r="C127" s="841"/>
      <c r="D127" s="859"/>
      <c r="E127" s="856"/>
      <c r="F127" s="569">
        <v>5</v>
      </c>
      <c r="G127" s="570"/>
      <c r="H127" s="599" t="str">
        <f t="shared" si="2"/>
        <v>Belum Diisi</v>
      </c>
      <c r="I127" s="595" t="s">
        <v>26</v>
      </c>
      <c r="J127" s="596" t="str">
        <f>IF($D$123="Y/T","Isi Sasaran",IF($E$123=0,0,IF(I127="Y",1,IF(I127="T",0,"Isi Dulu"))))</f>
        <v>Isi Sasaran</v>
      </c>
      <c r="K127" s="595" t="s">
        <v>26</v>
      </c>
      <c r="L127" s="596" t="str">
        <f>IF($D$123="Y/T","Isi Sasaran",IF($E$123=0,0,IF(K127="Y",1,IF(K127="T",0,"Isi Dulu"))))</f>
        <v>Isi Sasaran</v>
      </c>
      <c r="M127" s="850"/>
      <c r="N127" s="853"/>
      <c r="O127" s="517"/>
      <c r="P127" s="517"/>
      <c r="Q127" s="517"/>
      <c r="R127" s="517"/>
    </row>
    <row r="128" spans="2:18" s="527" customFormat="1" ht="15.75">
      <c r="B128" s="836">
        <v>5</v>
      </c>
      <c r="C128" s="839"/>
      <c r="D128" s="857" t="s">
        <v>26</v>
      </c>
      <c r="E128" s="854" t="str">
        <f>IF(D128="Y",1,IF(D128="T",0,IF(D128="Y/T","Belum diisi","Error")))</f>
        <v>Belum diisi</v>
      </c>
      <c r="F128" s="528">
        <v>1</v>
      </c>
      <c r="G128" s="529"/>
      <c r="H128" s="600" t="str">
        <f t="shared" si="2"/>
        <v>Belum Diisi</v>
      </c>
      <c r="I128" s="590" t="s">
        <v>26</v>
      </c>
      <c r="J128" s="591" t="str">
        <f>IF($D$128="Y/T","Isi Sasaran",IF($E$128=0,0,IF(I128="Y",1,IF(I128="T",0,"Isi Dulu"))))</f>
        <v>Isi Sasaran</v>
      </c>
      <c r="K128" s="590" t="s">
        <v>26</v>
      </c>
      <c r="L128" s="591" t="str">
        <f>IF($D$128="Y/T","Isi Sasaran",IF($E$128=0,0,IF(K128="Y",1,IF(K128="T",0,"Isi Dulu"))))</f>
        <v>Isi Sasaran</v>
      </c>
      <c r="M128" s="848" t="s">
        <v>26</v>
      </c>
      <c r="N128" s="851" t="str">
        <f>IF(M128="Y",1,IF(M128="T",0,IF(M128="Y/T","Belum diisi","Error")))</f>
        <v>Belum diisi</v>
      </c>
      <c r="O128" s="517"/>
      <c r="P128" s="517"/>
      <c r="Q128" s="517"/>
      <c r="R128" s="517"/>
    </row>
    <row r="129" spans="2:18" s="527" customFormat="1" ht="15.75">
      <c r="B129" s="837"/>
      <c r="C129" s="840"/>
      <c r="D129" s="858"/>
      <c r="E129" s="855"/>
      <c r="F129" s="549">
        <v>2</v>
      </c>
      <c r="G129" s="550"/>
      <c r="H129" s="598" t="str">
        <f t="shared" si="2"/>
        <v>Belum Diisi</v>
      </c>
      <c r="I129" s="592" t="s">
        <v>26</v>
      </c>
      <c r="J129" s="593" t="str">
        <f>IF($D$128="Y/T","Isi Sasaran",IF($E$128=0,0,IF(I129="Y",1,IF(I129="T",0,"Isi Dulu"))))</f>
        <v>Isi Sasaran</v>
      </c>
      <c r="K129" s="592" t="s">
        <v>26</v>
      </c>
      <c r="L129" s="593" t="str">
        <f>IF($D$128="Y/T","Isi Sasaran",IF($E$128=0,0,IF(K129="Y",1,IF(K129="T",0,"Isi Dulu"))))</f>
        <v>Isi Sasaran</v>
      </c>
      <c r="M129" s="849"/>
      <c r="N129" s="852"/>
      <c r="O129" s="517"/>
      <c r="P129" s="517"/>
      <c r="Q129" s="517"/>
      <c r="R129" s="517"/>
    </row>
    <row r="130" spans="2:18" s="527" customFormat="1" ht="15.75">
      <c r="B130" s="837"/>
      <c r="C130" s="840"/>
      <c r="D130" s="858"/>
      <c r="E130" s="855"/>
      <c r="F130" s="549">
        <v>3</v>
      </c>
      <c r="G130" s="550"/>
      <c r="H130" s="598" t="str">
        <f t="shared" si="2"/>
        <v>Belum Diisi</v>
      </c>
      <c r="I130" s="592" t="s">
        <v>26</v>
      </c>
      <c r="J130" s="593" t="str">
        <f>IF($D$128="Y/T","Isi Sasaran",IF($E$128=0,0,IF(I130="Y",1,IF(I130="T",0,"Isi Dulu"))))</f>
        <v>Isi Sasaran</v>
      </c>
      <c r="K130" s="592" t="s">
        <v>26</v>
      </c>
      <c r="L130" s="593" t="str">
        <f>IF($D$128="Y/T","Isi Sasaran",IF($E$128=0,0,IF(K130="Y",1,IF(K130="T",0,"Isi Dulu"))))</f>
        <v>Isi Sasaran</v>
      </c>
      <c r="M130" s="849"/>
      <c r="N130" s="852"/>
      <c r="O130" s="517"/>
      <c r="P130" s="517"/>
      <c r="Q130" s="517"/>
      <c r="R130" s="517"/>
    </row>
    <row r="131" spans="2:18" s="527" customFormat="1" ht="15.75">
      <c r="B131" s="837"/>
      <c r="C131" s="840"/>
      <c r="D131" s="858"/>
      <c r="E131" s="855"/>
      <c r="F131" s="549">
        <v>4</v>
      </c>
      <c r="G131" s="550"/>
      <c r="H131" s="598" t="str">
        <f t="shared" si="2"/>
        <v>Belum Diisi</v>
      </c>
      <c r="I131" s="592" t="s">
        <v>26</v>
      </c>
      <c r="J131" s="593" t="str">
        <f>IF($D$128="Y/T","Isi Sasaran",IF($E$128=0,0,IF(I131="Y",1,IF(I131="T",0,"Isi Dulu"))))</f>
        <v>Isi Sasaran</v>
      </c>
      <c r="K131" s="592" t="s">
        <v>26</v>
      </c>
      <c r="L131" s="593" t="str">
        <f>IF($D$128="Y/T","Isi Sasaran",IF($E$128=0,0,IF(K131="Y",1,IF(K131="T",0,"Isi Dulu"))))</f>
        <v>Isi Sasaran</v>
      </c>
      <c r="M131" s="849"/>
      <c r="N131" s="852"/>
      <c r="O131" s="517"/>
      <c r="P131" s="517"/>
      <c r="Q131" s="517"/>
      <c r="R131" s="517"/>
    </row>
    <row r="132" spans="2:18" s="527" customFormat="1" ht="15.75">
      <c r="B132" s="838"/>
      <c r="C132" s="841"/>
      <c r="D132" s="859"/>
      <c r="E132" s="856"/>
      <c r="F132" s="569">
        <v>5</v>
      </c>
      <c r="G132" s="570"/>
      <c r="H132" s="599" t="str">
        <f t="shared" si="2"/>
        <v>Belum Diisi</v>
      </c>
      <c r="I132" s="595" t="s">
        <v>26</v>
      </c>
      <c r="J132" s="596" t="str">
        <f>IF($D$128="Y/T","Isi Sasaran",IF($E$128=0,0,IF(I132="Y",1,IF(I132="T",0,"Isi Dulu"))))</f>
        <v>Isi Sasaran</v>
      </c>
      <c r="K132" s="595" t="s">
        <v>26</v>
      </c>
      <c r="L132" s="596" t="str">
        <f>IF($D$128="Y/T","Isi Sasaran",IF($E$128=0,0,IF(K132="Y",1,IF(K132="T",0,"Isi Dulu"))))</f>
        <v>Isi Sasaran</v>
      </c>
      <c r="M132" s="850"/>
      <c r="N132" s="853"/>
      <c r="O132" s="517"/>
      <c r="P132" s="517"/>
      <c r="Q132" s="517"/>
      <c r="R132" s="517"/>
    </row>
    <row r="133" spans="2:18" s="527" customFormat="1" ht="15.75">
      <c r="B133" s="836">
        <v>6</v>
      </c>
      <c r="C133" s="839"/>
      <c r="D133" s="857" t="s">
        <v>26</v>
      </c>
      <c r="E133" s="854" t="str">
        <f>IF(D133="Y",1,IF(D133="T",0,IF(D133="Y/T","Belum diisi","Error")))</f>
        <v>Belum diisi</v>
      </c>
      <c r="F133" s="528">
        <v>1</v>
      </c>
      <c r="G133" s="529"/>
      <c r="H133" s="600" t="str">
        <f t="shared" si="2"/>
        <v>Belum Diisi</v>
      </c>
      <c r="I133" s="590" t="s">
        <v>26</v>
      </c>
      <c r="J133" s="591" t="str">
        <f>IF($D$133="Y/T","Isi Sasaran",IF($E$133=0,0,IF(I133="Y",1,IF(I133="T",0,"Isi Dulu"))))</f>
        <v>Isi Sasaran</v>
      </c>
      <c r="K133" s="590" t="s">
        <v>26</v>
      </c>
      <c r="L133" s="591" t="str">
        <f>IF($D$133="Y/T","Isi Sasaran",IF($E$133=0,0,IF(K133="Y",1,IF(K133="T",0,"Isi Dulu"))))</f>
        <v>Isi Sasaran</v>
      </c>
      <c r="M133" s="848" t="s">
        <v>26</v>
      </c>
      <c r="N133" s="851" t="str">
        <f>IF(M133="Y",1,IF(M133="T",0,IF(M133="Y/T","Belum diisi","Error")))</f>
        <v>Belum diisi</v>
      </c>
      <c r="O133" s="517"/>
      <c r="P133" s="517"/>
      <c r="Q133" s="517"/>
      <c r="R133" s="517"/>
    </row>
    <row r="134" spans="2:18" s="527" customFormat="1" ht="15.75">
      <c r="B134" s="837"/>
      <c r="C134" s="840"/>
      <c r="D134" s="858"/>
      <c r="E134" s="855"/>
      <c r="F134" s="549">
        <v>2</v>
      </c>
      <c r="G134" s="550"/>
      <c r="H134" s="598" t="str">
        <f t="shared" si="2"/>
        <v>Belum Diisi</v>
      </c>
      <c r="I134" s="592" t="s">
        <v>26</v>
      </c>
      <c r="J134" s="593" t="str">
        <f>IF($D$133="Y/T","Isi Sasaran",IF($E$133=0,0,IF(I134="Y",1,IF(I134="T",0,"Isi Dulu"))))</f>
        <v>Isi Sasaran</v>
      </c>
      <c r="K134" s="592" t="s">
        <v>26</v>
      </c>
      <c r="L134" s="593" t="str">
        <f>IF($D$133="Y/T","Isi Sasaran",IF($E$133=0,0,IF(K134="Y",1,IF(K134="T",0,"Isi Dulu"))))</f>
        <v>Isi Sasaran</v>
      </c>
      <c r="M134" s="849"/>
      <c r="N134" s="852"/>
      <c r="O134" s="517"/>
      <c r="P134" s="517"/>
      <c r="Q134" s="517"/>
      <c r="R134" s="517"/>
    </row>
    <row r="135" spans="2:18" s="527" customFormat="1" ht="15.75">
      <c r="B135" s="837"/>
      <c r="C135" s="840"/>
      <c r="D135" s="858"/>
      <c r="E135" s="855"/>
      <c r="F135" s="549">
        <v>3</v>
      </c>
      <c r="G135" s="550"/>
      <c r="H135" s="598" t="str">
        <f t="shared" si="2"/>
        <v>Belum Diisi</v>
      </c>
      <c r="I135" s="592" t="s">
        <v>26</v>
      </c>
      <c r="J135" s="593" t="str">
        <f>IF($D$133="Y/T","Isi Sasaran",IF($E$133=0,0,IF(I135="Y",1,IF(I135="T",0,"Isi Dulu"))))</f>
        <v>Isi Sasaran</v>
      </c>
      <c r="K135" s="592" t="s">
        <v>26</v>
      </c>
      <c r="L135" s="593" t="str">
        <f>IF($D$133="Y/T","Isi Sasaran",IF($E$133=0,0,IF(K135="Y",1,IF(K135="T",0,"Isi Dulu"))))</f>
        <v>Isi Sasaran</v>
      </c>
      <c r="M135" s="849"/>
      <c r="N135" s="852"/>
      <c r="O135" s="517"/>
      <c r="P135" s="517"/>
      <c r="Q135" s="517"/>
      <c r="R135" s="517"/>
    </row>
    <row r="136" spans="2:18" s="527" customFormat="1" ht="15.75">
      <c r="B136" s="837"/>
      <c r="C136" s="840"/>
      <c r="D136" s="858"/>
      <c r="E136" s="855"/>
      <c r="F136" s="549">
        <v>4</v>
      </c>
      <c r="G136" s="550"/>
      <c r="H136" s="598" t="str">
        <f t="shared" si="2"/>
        <v>Belum Diisi</v>
      </c>
      <c r="I136" s="592" t="s">
        <v>26</v>
      </c>
      <c r="J136" s="593" t="str">
        <f>IF($D$133="Y/T","Isi Sasaran",IF($E$133=0,0,IF(I136="Y",1,IF(I136="T",0,"Isi Dulu"))))</f>
        <v>Isi Sasaran</v>
      </c>
      <c r="K136" s="592" t="s">
        <v>26</v>
      </c>
      <c r="L136" s="593" t="str">
        <f>IF($D$133="Y/T","Isi Sasaran",IF($E$133=0,0,IF(K136="Y",1,IF(K136="T",0,"Isi Dulu"))))</f>
        <v>Isi Sasaran</v>
      </c>
      <c r="M136" s="849"/>
      <c r="N136" s="852"/>
      <c r="O136" s="517"/>
      <c r="P136" s="517"/>
      <c r="Q136" s="517"/>
      <c r="R136" s="517"/>
    </row>
    <row r="137" spans="2:18" s="527" customFormat="1" ht="15.75">
      <c r="B137" s="838"/>
      <c r="C137" s="841"/>
      <c r="D137" s="859"/>
      <c r="E137" s="856"/>
      <c r="F137" s="569">
        <v>5</v>
      </c>
      <c r="G137" s="570"/>
      <c r="H137" s="599" t="str">
        <f t="shared" si="2"/>
        <v>Belum Diisi</v>
      </c>
      <c r="I137" s="595" t="s">
        <v>26</v>
      </c>
      <c r="J137" s="596" t="str">
        <f>IF($D$133="Y/T","Isi Sasaran",IF($E$133=0,0,IF(I137="Y",1,IF(I137="T",0,"Isi Dulu"))))</f>
        <v>Isi Sasaran</v>
      </c>
      <c r="K137" s="595" t="s">
        <v>26</v>
      </c>
      <c r="L137" s="596" t="str">
        <f>IF($D$133="Y/T","Isi Sasaran",IF($E$133=0,0,IF(K137="Y",1,IF(K137="T",0,"Isi Dulu"))))</f>
        <v>Isi Sasaran</v>
      </c>
      <c r="M137" s="850"/>
      <c r="N137" s="853"/>
      <c r="O137" s="517"/>
      <c r="P137" s="517"/>
      <c r="Q137" s="517"/>
      <c r="R137" s="517"/>
    </row>
    <row r="138" spans="2:18" s="527" customFormat="1" ht="15.75">
      <c r="B138" s="836">
        <v>7</v>
      </c>
      <c r="C138" s="839"/>
      <c r="D138" s="857" t="s">
        <v>26</v>
      </c>
      <c r="E138" s="854" t="str">
        <f>IF(D138="Y",1,IF(D138="T",0,IF(D138="Y/T","Belum diisi","Error")))</f>
        <v>Belum diisi</v>
      </c>
      <c r="F138" s="528">
        <v>1</v>
      </c>
      <c r="G138" s="529"/>
      <c r="H138" s="600" t="str">
        <f t="shared" si="2"/>
        <v>Belum Diisi</v>
      </c>
      <c r="I138" s="590" t="s">
        <v>26</v>
      </c>
      <c r="J138" s="591" t="str">
        <f>IF($D$138="Y/T","Isi Sasaran",IF($E$138=0,0,IF(I138="Y",1,IF(I138="T",0,"Isi Dulu"))))</f>
        <v>Isi Sasaran</v>
      </c>
      <c r="K138" s="590" t="s">
        <v>26</v>
      </c>
      <c r="L138" s="591" t="str">
        <f>IF($D$138="Y/T","Isi Sasaran",IF($E$138=0,0,IF(K138="Y",1,IF(K138="T",0,"Isi Dulu"))))</f>
        <v>Isi Sasaran</v>
      </c>
      <c r="M138" s="848" t="s">
        <v>26</v>
      </c>
      <c r="N138" s="851" t="str">
        <f>IF(M138="Y",1,IF(M138="T",0,IF(M138="Y/T","Belum diisi","Error")))</f>
        <v>Belum diisi</v>
      </c>
      <c r="O138" s="517"/>
      <c r="P138" s="517"/>
      <c r="Q138" s="517"/>
      <c r="R138" s="517"/>
    </row>
    <row r="139" spans="2:18" s="527" customFormat="1" ht="15.75">
      <c r="B139" s="837"/>
      <c r="C139" s="840"/>
      <c r="D139" s="858"/>
      <c r="E139" s="855"/>
      <c r="F139" s="549">
        <v>2</v>
      </c>
      <c r="G139" s="550"/>
      <c r="H139" s="598" t="str">
        <f t="shared" si="2"/>
        <v>Belum Diisi</v>
      </c>
      <c r="I139" s="592" t="s">
        <v>26</v>
      </c>
      <c r="J139" s="593" t="str">
        <f>IF($D$138="Y/T","Isi Sasaran",IF($E$138=0,0,IF(I139="Y",1,IF(I139="T",0,"Isi Dulu"))))</f>
        <v>Isi Sasaran</v>
      </c>
      <c r="K139" s="592" t="s">
        <v>26</v>
      </c>
      <c r="L139" s="593" t="str">
        <f>IF($D$138="Y/T","Isi Sasaran",IF($E$138=0,0,IF(K139="Y",1,IF(K139="T",0,"Isi Dulu"))))</f>
        <v>Isi Sasaran</v>
      </c>
      <c r="M139" s="849"/>
      <c r="N139" s="852"/>
      <c r="O139" s="517"/>
      <c r="P139" s="517"/>
      <c r="Q139" s="517"/>
      <c r="R139" s="517"/>
    </row>
    <row r="140" spans="2:18" s="527" customFormat="1" ht="15.75">
      <c r="B140" s="837"/>
      <c r="C140" s="840"/>
      <c r="D140" s="858"/>
      <c r="E140" s="855"/>
      <c r="F140" s="549">
        <v>3</v>
      </c>
      <c r="G140" s="550"/>
      <c r="H140" s="598" t="str">
        <f t="shared" si="2"/>
        <v>Belum Diisi</v>
      </c>
      <c r="I140" s="592" t="s">
        <v>26</v>
      </c>
      <c r="J140" s="593" t="str">
        <f>IF($D$138="Y/T","Isi Sasaran",IF($E$138=0,0,IF(I140="Y",1,IF(I140="T",0,"Isi Dulu"))))</f>
        <v>Isi Sasaran</v>
      </c>
      <c r="K140" s="592" t="s">
        <v>26</v>
      </c>
      <c r="L140" s="593" t="str">
        <f>IF($D$138="Y/T","Isi Sasaran",IF($E$138=0,0,IF(K140="Y",1,IF(K140="T",0,"Isi Dulu"))))</f>
        <v>Isi Sasaran</v>
      </c>
      <c r="M140" s="849"/>
      <c r="N140" s="852"/>
      <c r="O140" s="517"/>
      <c r="P140" s="517"/>
      <c r="Q140" s="517"/>
      <c r="R140" s="517"/>
    </row>
    <row r="141" spans="2:18" s="527" customFormat="1" ht="15.75">
      <c r="B141" s="837"/>
      <c r="C141" s="840"/>
      <c r="D141" s="858"/>
      <c r="E141" s="855"/>
      <c r="F141" s="549">
        <v>4</v>
      </c>
      <c r="G141" s="550"/>
      <c r="H141" s="598" t="str">
        <f t="shared" si="2"/>
        <v>Belum Diisi</v>
      </c>
      <c r="I141" s="592" t="s">
        <v>26</v>
      </c>
      <c r="J141" s="593" t="str">
        <f>IF($D$138="Y/T","Isi Sasaran",IF($E$138=0,0,IF(I141="Y",1,IF(I141="T",0,"Isi Dulu"))))</f>
        <v>Isi Sasaran</v>
      </c>
      <c r="K141" s="592" t="s">
        <v>26</v>
      </c>
      <c r="L141" s="593" t="str">
        <f>IF($D$138="Y/T","Isi Sasaran",IF($E$138=0,0,IF(K141="Y",1,IF(K141="T",0,"Isi Dulu"))))</f>
        <v>Isi Sasaran</v>
      </c>
      <c r="M141" s="849"/>
      <c r="N141" s="852"/>
      <c r="O141" s="517"/>
      <c r="P141" s="517"/>
      <c r="Q141" s="517"/>
      <c r="R141" s="517"/>
    </row>
    <row r="142" spans="2:18" s="527" customFormat="1" ht="15.75">
      <c r="B142" s="838"/>
      <c r="C142" s="841"/>
      <c r="D142" s="859"/>
      <c r="E142" s="856"/>
      <c r="F142" s="569">
        <v>5</v>
      </c>
      <c r="G142" s="570"/>
      <c r="H142" s="599" t="str">
        <f t="shared" si="2"/>
        <v>Belum Diisi</v>
      </c>
      <c r="I142" s="595" t="s">
        <v>26</v>
      </c>
      <c r="J142" s="596" t="str">
        <f>IF($D$138="Y/T","Isi Sasaran",IF($E$138=0,0,IF(I142="Y",1,IF(I142="T",0,"Isi Dulu"))))</f>
        <v>Isi Sasaran</v>
      </c>
      <c r="K142" s="595" t="s">
        <v>26</v>
      </c>
      <c r="L142" s="596" t="str">
        <f>IF($D$138="Y/T","Isi Sasaran",IF($E$138=0,0,IF(K142="Y",1,IF(K142="T",0,"Isi Dulu"))))</f>
        <v>Isi Sasaran</v>
      </c>
      <c r="M142" s="850"/>
      <c r="N142" s="853"/>
      <c r="O142" s="517"/>
      <c r="P142" s="517"/>
      <c r="Q142" s="517"/>
      <c r="R142" s="517"/>
    </row>
    <row r="143" spans="2:18" s="527" customFormat="1" ht="15.75">
      <c r="B143" s="836">
        <v>8</v>
      </c>
      <c r="C143" s="839"/>
      <c r="D143" s="857" t="s">
        <v>26</v>
      </c>
      <c r="E143" s="854" t="str">
        <f>IF(D143="Y",1,IF(D143="T",0,IF(D143="Y/T","Belum diisi","Error")))</f>
        <v>Belum diisi</v>
      </c>
      <c r="F143" s="528">
        <v>1</v>
      </c>
      <c r="G143" s="529"/>
      <c r="H143" s="600" t="str">
        <f t="shared" si="2"/>
        <v>Belum Diisi</v>
      </c>
      <c r="I143" s="590" t="s">
        <v>26</v>
      </c>
      <c r="J143" s="591" t="str">
        <f>IF($D$143="Y/T","Isi Sasaran",IF($E$143=0,0,IF(I143="Y",1,IF(I143="T",0,"Isi Dulu"))))</f>
        <v>Isi Sasaran</v>
      </c>
      <c r="K143" s="590" t="s">
        <v>26</v>
      </c>
      <c r="L143" s="591" t="str">
        <f>IF($D$143="Y/T","Isi Sasaran",IF($E$143=0,0,IF(K143="Y",1,IF(K143="T",0,"Isi Dulu"))))</f>
        <v>Isi Sasaran</v>
      </c>
      <c r="M143" s="848" t="s">
        <v>26</v>
      </c>
      <c r="N143" s="851" t="str">
        <f>IF(M143="Y",1,IF(M143="T",0,IF(M143="Y/T","Belum diisi","Error")))</f>
        <v>Belum diisi</v>
      </c>
      <c r="O143" s="517"/>
      <c r="P143" s="517"/>
      <c r="Q143" s="517"/>
      <c r="R143" s="517"/>
    </row>
    <row r="144" spans="2:18" s="527" customFormat="1" ht="15.75">
      <c r="B144" s="837"/>
      <c r="C144" s="840"/>
      <c r="D144" s="858"/>
      <c r="E144" s="855"/>
      <c r="F144" s="549">
        <v>2</v>
      </c>
      <c r="G144" s="550"/>
      <c r="H144" s="598" t="str">
        <f t="shared" si="2"/>
        <v>Belum Diisi</v>
      </c>
      <c r="I144" s="592" t="s">
        <v>26</v>
      </c>
      <c r="J144" s="593" t="str">
        <f>IF($D$143="Y/T","Isi Sasaran",IF($E$143=0,0,IF(I144="Y",1,IF(I144="T",0,"Isi Dulu"))))</f>
        <v>Isi Sasaran</v>
      </c>
      <c r="K144" s="592" t="s">
        <v>26</v>
      </c>
      <c r="L144" s="593" t="str">
        <f>IF($D$143="Y/T","Isi Sasaran",IF($E$143=0,0,IF(K144="Y",1,IF(K144="T",0,"Isi Dulu"))))</f>
        <v>Isi Sasaran</v>
      </c>
      <c r="M144" s="849"/>
      <c r="N144" s="852"/>
      <c r="O144" s="517"/>
      <c r="P144" s="517"/>
      <c r="Q144" s="517"/>
      <c r="R144" s="517"/>
    </row>
    <row r="145" spans="2:18" s="527" customFormat="1" ht="15.75">
      <c r="B145" s="837"/>
      <c r="C145" s="840"/>
      <c r="D145" s="858"/>
      <c r="E145" s="855"/>
      <c r="F145" s="549">
        <v>3</v>
      </c>
      <c r="G145" s="550"/>
      <c r="H145" s="598" t="str">
        <f t="shared" si="2"/>
        <v>Belum Diisi</v>
      </c>
      <c r="I145" s="592" t="s">
        <v>26</v>
      </c>
      <c r="J145" s="593" t="str">
        <f>IF($D$143="Y/T","Isi Sasaran",IF($E$143=0,0,IF(I145="Y",1,IF(I145="T",0,"Isi Dulu"))))</f>
        <v>Isi Sasaran</v>
      </c>
      <c r="K145" s="592" t="s">
        <v>26</v>
      </c>
      <c r="L145" s="593" t="str">
        <f>IF($D$143="Y/T","Isi Sasaran",IF($E$143=0,0,IF(K145="Y",1,IF(K145="T",0,"Isi Dulu"))))</f>
        <v>Isi Sasaran</v>
      </c>
      <c r="M145" s="849"/>
      <c r="N145" s="852"/>
      <c r="O145" s="517"/>
      <c r="P145" s="517"/>
      <c r="Q145" s="517"/>
      <c r="R145" s="517"/>
    </row>
    <row r="146" spans="2:18" s="527" customFormat="1" ht="15.75">
      <c r="B146" s="837"/>
      <c r="C146" s="840"/>
      <c r="D146" s="858"/>
      <c r="E146" s="855"/>
      <c r="F146" s="549">
        <v>4</v>
      </c>
      <c r="G146" s="550"/>
      <c r="H146" s="598" t="str">
        <f t="shared" si="2"/>
        <v>Belum Diisi</v>
      </c>
      <c r="I146" s="592" t="s">
        <v>26</v>
      </c>
      <c r="J146" s="593" t="str">
        <f>IF($D$143="Y/T","Isi Sasaran",IF($E$143=0,0,IF(I146="Y",1,IF(I146="T",0,"Isi Dulu"))))</f>
        <v>Isi Sasaran</v>
      </c>
      <c r="K146" s="592" t="s">
        <v>26</v>
      </c>
      <c r="L146" s="593" t="str">
        <f>IF($D$143="Y/T","Isi Sasaran",IF($E$143=0,0,IF(K146="Y",1,IF(K146="T",0,"Isi Dulu"))))</f>
        <v>Isi Sasaran</v>
      </c>
      <c r="M146" s="849"/>
      <c r="N146" s="852"/>
      <c r="O146" s="517"/>
      <c r="P146" s="517"/>
      <c r="Q146" s="517"/>
      <c r="R146" s="517"/>
    </row>
    <row r="147" spans="2:18" s="527" customFormat="1" ht="15.75">
      <c r="B147" s="838"/>
      <c r="C147" s="841"/>
      <c r="D147" s="859"/>
      <c r="E147" s="856"/>
      <c r="F147" s="569">
        <v>5</v>
      </c>
      <c r="G147" s="570"/>
      <c r="H147" s="599" t="str">
        <f t="shared" si="2"/>
        <v>Belum Diisi</v>
      </c>
      <c r="I147" s="595" t="s">
        <v>26</v>
      </c>
      <c r="J147" s="596" t="str">
        <f>IF($D$143="Y/T","Isi Sasaran",IF($E$143=0,0,IF(I147="Y",1,IF(I147="T",0,"Isi Dulu"))))</f>
        <v>Isi Sasaran</v>
      </c>
      <c r="K147" s="595" t="s">
        <v>26</v>
      </c>
      <c r="L147" s="596" t="str">
        <f>IF($D$143="Y/T","Isi Sasaran",IF($E$143=0,0,IF(K147="Y",1,IF(K147="T",0,"Isi Dulu"))))</f>
        <v>Isi Sasaran</v>
      </c>
      <c r="M147" s="850"/>
      <c r="N147" s="853"/>
      <c r="O147" s="517"/>
      <c r="P147" s="517"/>
      <c r="Q147" s="517"/>
      <c r="R147" s="517"/>
    </row>
    <row r="148" spans="2:18" s="527" customFormat="1" ht="15.75">
      <c r="B148" s="836">
        <v>9</v>
      </c>
      <c r="C148" s="839"/>
      <c r="D148" s="857" t="s">
        <v>26</v>
      </c>
      <c r="E148" s="854" t="str">
        <f>IF(D148="Y",1,IF(D148="T",0,IF(D148="Y/T","Belum diisi","Error")))</f>
        <v>Belum diisi</v>
      </c>
      <c r="F148" s="528">
        <v>1</v>
      </c>
      <c r="G148" s="529"/>
      <c r="H148" s="600" t="str">
        <f t="shared" si="2"/>
        <v>Belum Diisi</v>
      </c>
      <c r="I148" s="590" t="s">
        <v>26</v>
      </c>
      <c r="J148" s="591" t="str">
        <f>IF($D$148="Y/T","Isi Sasaran",IF($E$148=0,0,IF(I148="Y",1,IF(I148="T",0,"Isi Dulu"))))</f>
        <v>Isi Sasaran</v>
      </c>
      <c r="K148" s="590" t="s">
        <v>26</v>
      </c>
      <c r="L148" s="591" t="str">
        <f>IF($D$148="Y/T","Isi Sasaran",IF($E$148=0,0,IF(K148="Y",1,IF(K148="T",0,"Isi Dulu"))))</f>
        <v>Isi Sasaran</v>
      </c>
      <c r="M148" s="848" t="s">
        <v>26</v>
      </c>
      <c r="N148" s="851" t="str">
        <f>IF(M148="Y",1,IF(M148="T",0,IF(M148="Y/T","Belum diisi","Error")))</f>
        <v>Belum diisi</v>
      </c>
      <c r="O148" s="517"/>
      <c r="P148" s="517"/>
      <c r="Q148" s="517"/>
      <c r="R148" s="517"/>
    </row>
    <row r="149" spans="2:18" s="527" customFormat="1" ht="15.75">
      <c r="B149" s="837"/>
      <c r="C149" s="840"/>
      <c r="D149" s="858"/>
      <c r="E149" s="855"/>
      <c r="F149" s="549">
        <v>2</v>
      </c>
      <c r="G149" s="550"/>
      <c r="H149" s="598" t="str">
        <f t="shared" si="2"/>
        <v>Belum Diisi</v>
      </c>
      <c r="I149" s="592" t="s">
        <v>26</v>
      </c>
      <c r="J149" s="593" t="str">
        <f>IF($D$148="Y/T","Isi Sasaran",IF($E$148=0,0,IF(I149="Y",1,IF(I149="T",0,"Isi Dulu"))))</f>
        <v>Isi Sasaran</v>
      </c>
      <c r="K149" s="592" t="s">
        <v>26</v>
      </c>
      <c r="L149" s="593" t="str">
        <f>IF($D$148="Y/T","Isi Sasaran",IF($E$148=0,0,IF(K149="Y",1,IF(K149="T",0,"Isi Dulu"))))</f>
        <v>Isi Sasaran</v>
      </c>
      <c r="M149" s="849"/>
      <c r="N149" s="852"/>
      <c r="O149" s="517"/>
      <c r="P149" s="517"/>
      <c r="Q149" s="517"/>
      <c r="R149" s="517"/>
    </row>
    <row r="150" spans="2:18" s="527" customFormat="1" ht="15.75">
      <c r="B150" s="837"/>
      <c r="C150" s="840"/>
      <c r="D150" s="858"/>
      <c r="E150" s="855"/>
      <c r="F150" s="549">
        <v>3</v>
      </c>
      <c r="G150" s="550"/>
      <c r="H150" s="598" t="str">
        <f t="shared" si="2"/>
        <v>Belum Diisi</v>
      </c>
      <c r="I150" s="592" t="s">
        <v>26</v>
      </c>
      <c r="J150" s="593" t="str">
        <f>IF($D$148="Y/T","Isi Sasaran",IF($E$148=0,0,IF(I150="Y",1,IF(I150="T",0,"Isi Dulu"))))</f>
        <v>Isi Sasaran</v>
      </c>
      <c r="K150" s="592" t="s">
        <v>26</v>
      </c>
      <c r="L150" s="593" t="str">
        <f>IF($D$148="Y/T","Isi Sasaran",IF($E$148=0,0,IF(K150="Y",1,IF(K150="T",0,"Isi Dulu"))))</f>
        <v>Isi Sasaran</v>
      </c>
      <c r="M150" s="849"/>
      <c r="N150" s="852"/>
      <c r="O150" s="517"/>
      <c r="P150" s="517"/>
      <c r="Q150" s="517"/>
      <c r="R150" s="517"/>
    </row>
    <row r="151" spans="2:18" s="527" customFormat="1" ht="15.75">
      <c r="B151" s="837"/>
      <c r="C151" s="840"/>
      <c r="D151" s="858"/>
      <c r="E151" s="855"/>
      <c r="F151" s="549">
        <v>4</v>
      </c>
      <c r="G151" s="550"/>
      <c r="H151" s="598" t="str">
        <f t="shared" si="2"/>
        <v>Belum Diisi</v>
      </c>
      <c r="I151" s="592" t="s">
        <v>26</v>
      </c>
      <c r="J151" s="593" t="str">
        <f>IF($D$148="Y/T","Isi Sasaran",IF($E$148=0,0,IF(I151="Y",1,IF(I151="T",0,"Isi Dulu"))))</f>
        <v>Isi Sasaran</v>
      </c>
      <c r="K151" s="592" t="s">
        <v>26</v>
      </c>
      <c r="L151" s="593" t="str">
        <f>IF($D$148="Y/T","Isi Sasaran",IF($E$148=0,0,IF(K151="Y",1,IF(K151="T",0,"Isi Dulu"))))</f>
        <v>Isi Sasaran</v>
      </c>
      <c r="M151" s="849"/>
      <c r="N151" s="852"/>
      <c r="O151" s="517"/>
      <c r="P151" s="517"/>
      <c r="Q151" s="517"/>
      <c r="R151" s="517"/>
    </row>
    <row r="152" spans="2:18" s="527" customFormat="1" ht="15.75">
      <c r="B152" s="838"/>
      <c r="C152" s="841"/>
      <c r="D152" s="859"/>
      <c r="E152" s="856"/>
      <c r="F152" s="569">
        <v>5</v>
      </c>
      <c r="G152" s="570"/>
      <c r="H152" s="599" t="str">
        <f t="shared" si="2"/>
        <v>Belum Diisi</v>
      </c>
      <c r="I152" s="595" t="s">
        <v>26</v>
      </c>
      <c r="J152" s="596" t="str">
        <f>IF($D$148="Y/T","Isi Sasaran",IF($E$148=0,0,IF(I152="Y",1,IF(I152="T",0,"Isi Dulu"))))</f>
        <v>Isi Sasaran</v>
      </c>
      <c r="K152" s="595" t="s">
        <v>26</v>
      </c>
      <c r="L152" s="596" t="str">
        <f>IF($D$148="Y/T","Isi Sasaran",IF($E$148=0,0,IF(K152="Y",1,IF(K152="T",0,"Isi Dulu"))))</f>
        <v>Isi Sasaran</v>
      </c>
      <c r="M152" s="850"/>
      <c r="N152" s="853"/>
      <c r="O152" s="517"/>
      <c r="P152" s="517"/>
      <c r="Q152" s="517"/>
      <c r="R152" s="517"/>
    </row>
    <row r="153" spans="2:18" s="527" customFormat="1" ht="15.75">
      <c r="B153" s="836">
        <v>10</v>
      </c>
      <c r="C153" s="839"/>
      <c r="D153" s="857" t="s">
        <v>26</v>
      </c>
      <c r="E153" s="854" t="str">
        <f>IF(D153="Y",1,IF(D153="T",0,IF(D153="Y/T","Belum diisi","Error")))</f>
        <v>Belum diisi</v>
      </c>
      <c r="F153" s="528">
        <v>1</v>
      </c>
      <c r="G153" s="529"/>
      <c r="H153" s="600" t="str">
        <f t="shared" si="2"/>
        <v>Belum Diisi</v>
      </c>
      <c r="I153" s="590" t="s">
        <v>26</v>
      </c>
      <c r="J153" s="591" t="str">
        <f>IF($D$153="Y/T","Isi Sasaran",IF($E$153=0,0,IF(I153="Y",1,IF(I153="T",0,"Isi Dulu"))))</f>
        <v>Isi Sasaran</v>
      </c>
      <c r="K153" s="590" t="s">
        <v>26</v>
      </c>
      <c r="L153" s="591" t="str">
        <f>IF($D$153="Y/T","Isi Sasaran",IF($E$153=0,0,IF(K153="Y",1,IF(K153="T",0,"Isi Dulu"))))</f>
        <v>Isi Sasaran</v>
      </c>
      <c r="M153" s="848" t="s">
        <v>26</v>
      </c>
      <c r="N153" s="851" t="str">
        <f>IF(M153="Y",1,IF(M153="T",0,IF(M153="Y/T","Belum diisi","Error")))</f>
        <v>Belum diisi</v>
      </c>
      <c r="O153" s="517"/>
      <c r="P153" s="517"/>
      <c r="Q153" s="517"/>
      <c r="R153" s="517"/>
    </row>
    <row r="154" spans="2:18" s="527" customFormat="1" ht="15.75">
      <c r="B154" s="837"/>
      <c r="C154" s="840"/>
      <c r="D154" s="858"/>
      <c r="E154" s="855"/>
      <c r="F154" s="549">
        <v>2</v>
      </c>
      <c r="G154" s="550"/>
      <c r="H154" s="598" t="str">
        <f t="shared" si="2"/>
        <v>Belum Diisi</v>
      </c>
      <c r="I154" s="592" t="s">
        <v>26</v>
      </c>
      <c r="J154" s="593" t="str">
        <f>IF($D$153="Y/T","Isi Sasaran",IF($E$153=0,0,IF(I154="Y",1,IF(I154="T",0,"Isi Dulu"))))</f>
        <v>Isi Sasaran</v>
      </c>
      <c r="K154" s="592" t="s">
        <v>26</v>
      </c>
      <c r="L154" s="593" t="str">
        <f>IF($D$153="Y/T","Isi Sasaran",IF($E$153=0,0,IF(K154="Y",1,IF(K154="T",0,"Isi Dulu"))))</f>
        <v>Isi Sasaran</v>
      </c>
      <c r="M154" s="849"/>
      <c r="N154" s="852"/>
      <c r="O154" s="517"/>
      <c r="P154" s="517"/>
      <c r="Q154" s="517"/>
      <c r="R154" s="517"/>
    </row>
    <row r="155" spans="2:18" s="527" customFormat="1" ht="15.75">
      <c r="B155" s="837"/>
      <c r="C155" s="840"/>
      <c r="D155" s="858"/>
      <c r="E155" s="855"/>
      <c r="F155" s="549">
        <v>3</v>
      </c>
      <c r="G155" s="550"/>
      <c r="H155" s="598" t="str">
        <f t="shared" si="2"/>
        <v>Belum Diisi</v>
      </c>
      <c r="I155" s="592" t="s">
        <v>26</v>
      </c>
      <c r="J155" s="593" t="str">
        <f>IF($D$153="Y/T","Isi Sasaran",IF($E$153=0,0,IF(I155="Y",1,IF(I155="T",0,"Isi Dulu"))))</f>
        <v>Isi Sasaran</v>
      </c>
      <c r="K155" s="592" t="s">
        <v>26</v>
      </c>
      <c r="L155" s="593" t="str">
        <f>IF($D$153="Y/T","Isi Sasaran",IF($E$153=0,0,IF(K155="Y",1,IF(K155="T",0,"Isi Dulu"))))</f>
        <v>Isi Sasaran</v>
      </c>
      <c r="M155" s="849"/>
      <c r="N155" s="852"/>
      <c r="O155" s="517"/>
      <c r="P155" s="517"/>
      <c r="Q155" s="517"/>
      <c r="R155" s="517"/>
    </row>
    <row r="156" spans="2:18" s="527" customFormat="1" ht="15.75">
      <c r="B156" s="837"/>
      <c r="C156" s="840"/>
      <c r="D156" s="858"/>
      <c r="E156" s="855"/>
      <c r="F156" s="549">
        <v>4</v>
      </c>
      <c r="G156" s="550"/>
      <c r="H156" s="598" t="str">
        <f t="shared" si="2"/>
        <v>Belum Diisi</v>
      </c>
      <c r="I156" s="592" t="s">
        <v>26</v>
      </c>
      <c r="J156" s="593" t="str">
        <f>IF($D$153="Y/T","Isi Sasaran",IF($E$153=0,0,IF(I156="Y",1,IF(I156="T",0,"Isi Dulu"))))</f>
        <v>Isi Sasaran</v>
      </c>
      <c r="K156" s="592" t="s">
        <v>26</v>
      </c>
      <c r="L156" s="593" t="str">
        <f>IF($D$153="Y/T","Isi Sasaran",IF($E$153=0,0,IF(K156="Y",1,IF(K156="T",0,"Isi Dulu"))))</f>
        <v>Isi Sasaran</v>
      </c>
      <c r="M156" s="849"/>
      <c r="N156" s="852"/>
      <c r="O156" s="517"/>
      <c r="P156" s="517"/>
      <c r="Q156" s="517"/>
      <c r="R156" s="517"/>
    </row>
    <row r="157" spans="2:18" s="527" customFormat="1" ht="15.75">
      <c r="B157" s="838"/>
      <c r="C157" s="841"/>
      <c r="D157" s="859"/>
      <c r="E157" s="856"/>
      <c r="F157" s="569">
        <v>5</v>
      </c>
      <c r="G157" s="570"/>
      <c r="H157" s="599" t="str">
        <f t="shared" si="2"/>
        <v>Belum Diisi</v>
      </c>
      <c r="I157" s="595" t="s">
        <v>26</v>
      </c>
      <c r="J157" s="596" t="str">
        <f>IF($D$153="Y/T","Isi Sasaran",IF($E$153=0,0,IF(I157="Y",1,IF(I157="T",0,"Isi Dulu"))))</f>
        <v>Isi Sasaran</v>
      </c>
      <c r="K157" s="595" t="s">
        <v>26</v>
      </c>
      <c r="L157" s="596" t="str">
        <f>IF($D$153="Y/T","Isi Sasaran",IF($E$153=0,0,IF(K157="Y",1,IF(K157="T",0,"Isi Dulu"))))</f>
        <v>Isi Sasaran</v>
      </c>
      <c r="M157" s="850"/>
      <c r="N157" s="853"/>
      <c r="O157" s="517"/>
      <c r="P157" s="517"/>
      <c r="Q157" s="517"/>
      <c r="R157" s="517"/>
    </row>
    <row r="158" spans="2:18" s="527" customFormat="1" ht="15.75">
      <c r="B158" s="836">
        <v>11</v>
      </c>
      <c r="C158" s="839"/>
      <c r="D158" s="857" t="s">
        <v>26</v>
      </c>
      <c r="E158" s="854" t="str">
        <f>IF(D158="Y",1,IF(D158="T",0,IF(D158="Y/T","Belum diisi","Error")))</f>
        <v>Belum diisi</v>
      </c>
      <c r="F158" s="528">
        <v>1</v>
      </c>
      <c r="G158" s="529"/>
      <c r="H158" s="600" t="str">
        <f t="shared" si="2"/>
        <v>Belum Diisi</v>
      </c>
      <c r="I158" s="590" t="s">
        <v>26</v>
      </c>
      <c r="J158" s="591" t="str">
        <f>IF($D$158="Y/T","Isi Sasaran",IF($E$158=0,0,IF(I158="Y",1,IF(I158="T",0,"Isi Dulu"))))</f>
        <v>Isi Sasaran</v>
      </c>
      <c r="K158" s="590" t="s">
        <v>26</v>
      </c>
      <c r="L158" s="591" t="str">
        <f>IF($D$158="Y/T","Isi Sasaran",IF($E$158=0,0,IF(K158="Y",1,IF(K158="T",0,"Isi Dulu"))))</f>
        <v>Isi Sasaran</v>
      </c>
      <c r="M158" s="848" t="s">
        <v>26</v>
      </c>
      <c r="N158" s="851" t="str">
        <f>IF(M158="Y",1,IF(M158="T",0,IF(M158="Y/T","Belum diisi","Error")))</f>
        <v>Belum diisi</v>
      </c>
      <c r="O158" s="517"/>
      <c r="P158" s="517"/>
      <c r="Q158" s="517"/>
      <c r="R158" s="517"/>
    </row>
    <row r="159" spans="2:18" s="527" customFormat="1" ht="15.75">
      <c r="B159" s="837"/>
      <c r="C159" s="840"/>
      <c r="D159" s="858"/>
      <c r="E159" s="855"/>
      <c r="F159" s="549">
        <v>2</v>
      </c>
      <c r="G159" s="550"/>
      <c r="H159" s="598" t="str">
        <f t="shared" si="2"/>
        <v>Belum Diisi</v>
      </c>
      <c r="I159" s="592" t="s">
        <v>26</v>
      </c>
      <c r="J159" s="593" t="str">
        <f>IF($D$158="Y/T","Isi Sasaran",IF($E$158=0,0,IF(I159="Y",1,IF(I159="T",0,"Isi Dulu"))))</f>
        <v>Isi Sasaran</v>
      </c>
      <c r="K159" s="592" t="s">
        <v>26</v>
      </c>
      <c r="L159" s="593" t="str">
        <f>IF($D$158="Y/T","Isi Sasaran",IF($E$158=0,0,IF(K159="Y",1,IF(K159="T",0,"Isi Dulu"))))</f>
        <v>Isi Sasaran</v>
      </c>
      <c r="M159" s="849"/>
      <c r="N159" s="852"/>
      <c r="O159" s="517"/>
      <c r="P159" s="517"/>
      <c r="Q159" s="517"/>
      <c r="R159" s="517"/>
    </row>
    <row r="160" spans="2:18" s="527" customFormat="1" ht="15.75">
      <c r="B160" s="837"/>
      <c r="C160" s="840"/>
      <c r="D160" s="858"/>
      <c r="E160" s="855"/>
      <c r="F160" s="549">
        <v>3</v>
      </c>
      <c r="G160" s="550"/>
      <c r="H160" s="598" t="str">
        <f t="shared" si="2"/>
        <v>Belum Diisi</v>
      </c>
      <c r="I160" s="592" t="s">
        <v>26</v>
      </c>
      <c r="J160" s="593" t="str">
        <f>IF($D$158="Y/T","Isi Sasaran",IF($E$158=0,0,IF(I160="Y",1,IF(I160="T",0,"Isi Dulu"))))</f>
        <v>Isi Sasaran</v>
      </c>
      <c r="K160" s="592" t="s">
        <v>26</v>
      </c>
      <c r="L160" s="593" t="str">
        <f>IF($D$158="Y/T","Isi Sasaran",IF($E$158=0,0,IF(K160="Y",1,IF(K160="T",0,"Isi Dulu"))))</f>
        <v>Isi Sasaran</v>
      </c>
      <c r="M160" s="849"/>
      <c r="N160" s="852"/>
      <c r="O160" s="517"/>
      <c r="P160" s="517"/>
      <c r="Q160" s="517"/>
      <c r="R160" s="517"/>
    </row>
    <row r="161" spans="2:18" s="527" customFormat="1" ht="15.75">
      <c r="B161" s="837"/>
      <c r="C161" s="840"/>
      <c r="D161" s="858"/>
      <c r="E161" s="855"/>
      <c r="F161" s="549">
        <v>4</v>
      </c>
      <c r="G161" s="550"/>
      <c r="H161" s="598" t="str">
        <f t="shared" si="2"/>
        <v>Belum Diisi</v>
      </c>
      <c r="I161" s="592" t="s">
        <v>26</v>
      </c>
      <c r="J161" s="593" t="str">
        <f>IF($D$158="Y/T","Isi Sasaran",IF($E$158=0,0,IF(I161="Y",1,IF(I161="T",0,"Isi Dulu"))))</f>
        <v>Isi Sasaran</v>
      </c>
      <c r="K161" s="592" t="s">
        <v>26</v>
      </c>
      <c r="L161" s="593" t="str">
        <f>IF($D$158="Y/T","Isi Sasaran",IF($E$158=0,0,IF(K161="Y",1,IF(K161="T",0,"Isi Dulu"))))</f>
        <v>Isi Sasaran</v>
      </c>
      <c r="M161" s="849"/>
      <c r="N161" s="852"/>
      <c r="O161" s="517"/>
      <c r="P161" s="517"/>
      <c r="Q161" s="517"/>
      <c r="R161" s="517"/>
    </row>
    <row r="162" spans="2:18" s="527" customFormat="1" ht="15.75">
      <c r="B162" s="838"/>
      <c r="C162" s="841"/>
      <c r="D162" s="859"/>
      <c r="E162" s="856"/>
      <c r="F162" s="569">
        <v>5</v>
      </c>
      <c r="G162" s="570"/>
      <c r="H162" s="599" t="str">
        <f t="shared" si="2"/>
        <v>Belum Diisi</v>
      </c>
      <c r="I162" s="595" t="s">
        <v>26</v>
      </c>
      <c r="J162" s="596" t="str">
        <f>IF($D$158="Y/T","Isi Sasaran",IF($E$158=0,0,IF(I162="Y",1,IF(I162="T",0,"Isi Dulu"))))</f>
        <v>Isi Sasaran</v>
      </c>
      <c r="K162" s="595" t="s">
        <v>26</v>
      </c>
      <c r="L162" s="596" t="str">
        <f>IF($D$158="Y/T","Isi Sasaran",IF($E$158=0,0,IF(K162="Y",1,IF(K162="T",0,"Isi Dulu"))))</f>
        <v>Isi Sasaran</v>
      </c>
      <c r="M162" s="850"/>
      <c r="N162" s="853"/>
      <c r="O162" s="517"/>
      <c r="P162" s="517"/>
      <c r="Q162" s="517"/>
      <c r="R162" s="517"/>
    </row>
    <row r="163" spans="2:18" s="527" customFormat="1" ht="15.75">
      <c r="B163" s="836">
        <v>12</v>
      </c>
      <c r="C163" s="839"/>
      <c r="D163" s="857" t="s">
        <v>26</v>
      </c>
      <c r="E163" s="854" t="str">
        <f>IF(D163="Y",1,IF(D163="T",0,IF(D163="Y/T","Belum diisi","Error")))</f>
        <v>Belum diisi</v>
      </c>
      <c r="F163" s="528">
        <v>1</v>
      </c>
      <c r="G163" s="529"/>
      <c r="H163" s="600" t="str">
        <f t="shared" si="2"/>
        <v>Belum Diisi</v>
      </c>
      <c r="I163" s="590" t="s">
        <v>26</v>
      </c>
      <c r="J163" s="591" t="str">
        <f>IF($D$163="Y/T","Isi Sasaran",IF($E$163=0,0,IF(I163="Y",1,IF(I163="T",0,"Isi Dulu"))))</f>
        <v>Isi Sasaran</v>
      </c>
      <c r="K163" s="590" t="s">
        <v>26</v>
      </c>
      <c r="L163" s="591" t="str">
        <f>IF($D$163="Y/T","Isi Sasaran",IF($E$163=0,0,IF(K163="Y",1,IF(K163="T",0,"Isi Dulu"))))</f>
        <v>Isi Sasaran</v>
      </c>
      <c r="M163" s="848" t="s">
        <v>26</v>
      </c>
      <c r="N163" s="851" t="str">
        <f>IF(M163="Y",1,IF(M163="T",0,IF(M163="Y/T","Belum diisi","Error")))</f>
        <v>Belum diisi</v>
      </c>
      <c r="O163" s="517"/>
      <c r="P163" s="517"/>
      <c r="Q163" s="517"/>
      <c r="R163" s="517"/>
    </row>
    <row r="164" spans="2:18" s="527" customFormat="1" ht="15.75">
      <c r="B164" s="837"/>
      <c r="C164" s="840"/>
      <c r="D164" s="858"/>
      <c r="E164" s="855"/>
      <c r="F164" s="549">
        <v>2</v>
      </c>
      <c r="G164" s="550"/>
      <c r="H164" s="598" t="str">
        <f t="shared" si="2"/>
        <v>Belum Diisi</v>
      </c>
      <c r="I164" s="592" t="s">
        <v>26</v>
      </c>
      <c r="J164" s="593" t="str">
        <f>IF($D$163="Y/T","Isi Sasaran",IF($E$163=0,0,IF(I164="Y",1,IF(I164="T",0,"Isi Dulu"))))</f>
        <v>Isi Sasaran</v>
      </c>
      <c r="K164" s="592" t="s">
        <v>26</v>
      </c>
      <c r="L164" s="593" t="str">
        <f>IF($D$163="Y/T","Isi Sasaran",IF($E$163=0,0,IF(K164="Y",1,IF(K164="T",0,"Isi Dulu"))))</f>
        <v>Isi Sasaran</v>
      </c>
      <c r="M164" s="849"/>
      <c r="N164" s="852"/>
      <c r="O164" s="517"/>
      <c r="P164" s="517"/>
      <c r="Q164" s="517"/>
      <c r="R164" s="517"/>
    </row>
    <row r="165" spans="2:18" s="527" customFormat="1" ht="15.75">
      <c r="B165" s="837"/>
      <c r="C165" s="840"/>
      <c r="D165" s="858"/>
      <c r="E165" s="855"/>
      <c r="F165" s="549">
        <v>3</v>
      </c>
      <c r="G165" s="550"/>
      <c r="H165" s="598" t="str">
        <f t="shared" si="2"/>
        <v>Belum Diisi</v>
      </c>
      <c r="I165" s="592" t="s">
        <v>26</v>
      </c>
      <c r="J165" s="593" t="str">
        <f>IF($D$163="Y/T","Isi Sasaran",IF($E$163=0,0,IF(I165="Y",1,IF(I165="T",0,"Isi Dulu"))))</f>
        <v>Isi Sasaran</v>
      </c>
      <c r="K165" s="592" t="s">
        <v>26</v>
      </c>
      <c r="L165" s="593" t="str">
        <f>IF($D$163="Y/T","Isi Sasaran",IF($E$163=0,0,IF(K165="Y",1,IF(K165="T",0,"Isi Dulu"))))</f>
        <v>Isi Sasaran</v>
      </c>
      <c r="M165" s="849"/>
      <c r="N165" s="852"/>
      <c r="O165" s="517"/>
      <c r="P165" s="517"/>
      <c r="Q165" s="517"/>
      <c r="R165" s="517"/>
    </row>
    <row r="166" spans="2:18" s="527" customFormat="1" ht="15.75">
      <c r="B166" s="837"/>
      <c r="C166" s="840"/>
      <c r="D166" s="858"/>
      <c r="E166" s="855"/>
      <c r="F166" s="549">
        <v>4</v>
      </c>
      <c r="G166" s="550"/>
      <c r="H166" s="598" t="str">
        <f t="shared" si="2"/>
        <v>Belum Diisi</v>
      </c>
      <c r="I166" s="592" t="s">
        <v>26</v>
      </c>
      <c r="J166" s="593" t="str">
        <f>IF($D$163="Y/T","Isi Sasaran",IF($E$163=0,0,IF(I166="Y",1,IF(I166="T",0,"Isi Dulu"))))</f>
        <v>Isi Sasaran</v>
      </c>
      <c r="K166" s="592" t="s">
        <v>26</v>
      </c>
      <c r="L166" s="593" t="str">
        <f>IF($D$163="Y/T","Isi Sasaran",IF($E$163=0,0,IF(K166="Y",1,IF(K166="T",0,"Isi Dulu"))))</f>
        <v>Isi Sasaran</v>
      </c>
      <c r="M166" s="849"/>
      <c r="N166" s="852"/>
      <c r="O166" s="517"/>
      <c r="P166" s="517"/>
      <c r="Q166" s="517"/>
      <c r="R166" s="517"/>
    </row>
    <row r="167" spans="2:18" s="527" customFormat="1" ht="15.75">
      <c r="B167" s="838"/>
      <c r="C167" s="841"/>
      <c r="D167" s="859"/>
      <c r="E167" s="856"/>
      <c r="F167" s="569">
        <v>5</v>
      </c>
      <c r="G167" s="570"/>
      <c r="H167" s="599" t="str">
        <f t="shared" si="2"/>
        <v>Belum Diisi</v>
      </c>
      <c r="I167" s="595" t="s">
        <v>26</v>
      </c>
      <c r="J167" s="596" t="str">
        <f>IF($D$163="Y/T","Isi Sasaran",IF($E$163=0,0,IF(I167="Y",1,IF(I167="T",0,"Isi Dulu"))))</f>
        <v>Isi Sasaran</v>
      </c>
      <c r="K167" s="595" t="s">
        <v>26</v>
      </c>
      <c r="L167" s="596" t="str">
        <f>IF($D$163="Y/T","Isi Sasaran",IF($E$163=0,0,IF(K167="Y",1,IF(K167="T",0,"Isi Dulu"))))</f>
        <v>Isi Sasaran</v>
      </c>
      <c r="M167" s="850"/>
      <c r="N167" s="853"/>
      <c r="O167" s="517"/>
      <c r="P167" s="517"/>
      <c r="Q167" s="517"/>
      <c r="R167" s="517"/>
    </row>
    <row r="168" spans="2:18" s="527" customFormat="1" ht="15.75">
      <c r="B168" s="836">
        <v>13</v>
      </c>
      <c r="C168" s="839"/>
      <c r="D168" s="857" t="s">
        <v>26</v>
      </c>
      <c r="E168" s="854" t="str">
        <f>IF(D168="Y",1,IF(D168="T",0,IF(D168="Y/T","Belum diisi","Error")))</f>
        <v>Belum diisi</v>
      </c>
      <c r="F168" s="528">
        <v>1</v>
      </c>
      <c r="G168" s="529"/>
      <c r="H168" s="600" t="str">
        <f t="shared" si="2"/>
        <v>Belum Diisi</v>
      </c>
      <c r="I168" s="590" t="s">
        <v>26</v>
      </c>
      <c r="J168" s="591" t="str">
        <f>IF($D$168="Y/T","Isi Sasaran",IF($E$168=0,0,IF(I168="Y",1,IF(I168="T",0,"Isi Dulu"))))</f>
        <v>Isi Sasaran</v>
      </c>
      <c r="K168" s="590" t="s">
        <v>26</v>
      </c>
      <c r="L168" s="591" t="str">
        <f>IF($D$168="Y/T","Isi Sasaran",IF($E$168=0,0,IF(K168="Y",1,IF(K168="T",0,"Isi Dulu"))))</f>
        <v>Isi Sasaran</v>
      </c>
      <c r="M168" s="848" t="s">
        <v>26</v>
      </c>
      <c r="N168" s="851" t="str">
        <f>IF(M168="Y",1,IF(M168="T",0,IF(M168="Y/T","Belum diisi","Error")))</f>
        <v>Belum diisi</v>
      </c>
      <c r="O168" s="517"/>
      <c r="P168" s="517"/>
      <c r="Q168" s="517"/>
      <c r="R168" s="517"/>
    </row>
    <row r="169" spans="2:18" s="527" customFormat="1" ht="15.75">
      <c r="B169" s="837"/>
      <c r="C169" s="840"/>
      <c r="D169" s="858"/>
      <c r="E169" s="855"/>
      <c r="F169" s="549">
        <v>2</v>
      </c>
      <c r="G169" s="550"/>
      <c r="H169" s="598" t="str">
        <f t="shared" si="2"/>
        <v>Belum Diisi</v>
      </c>
      <c r="I169" s="592" t="s">
        <v>26</v>
      </c>
      <c r="J169" s="593" t="str">
        <f>IF($D$168="Y/T","Isi Sasaran",IF($E$168=0,0,IF(I169="Y",1,IF(I169="T",0,"Isi Dulu"))))</f>
        <v>Isi Sasaran</v>
      </c>
      <c r="K169" s="592" t="s">
        <v>26</v>
      </c>
      <c r="L169" s="593" t="str">
        <f>IF($D$168="Y/T","Isi Sasaran",IF($E$168=0,0,IF(K169="Y",1,IF(K169="T",0,"Isi Dulu"))))</f>
        <v>Isi Sasaran</v>
      </c>
      <c r="M169" s="849"/>
      <c r="N169" s="852"/>
      <c r="O169" s="517"/>
      <c r="P169" s="517"/>
      <c r="Q169" s="517"/>
      <c r="R169" s="517"/>
    </row>
    <row r="170" spans="2:18" s="527" customFormat="1" ht="15.75">
      <c r="B170" s="837"/>
      <c r="C170" s="840"/>
      <c r="D170" s="858"/>
      <c r="E170" s="855"/>
      <c r="F170" s="549">
        <v>3</v>
      </c>
      <c r="G170" s="550"/>
      <c r="H170" s="598" t="str">
        <f t="shared" si="2"/>
        <v>Belum Diisi</v>
      </c>
      <c r="I170" s="592" t="s">
        <v>26</v>
      </c>
      <c r="J170" s="593" t="str">
        <f>IF($D$168="Y/T","Isi Sasaran",IF($E$168=0,0,IF(I170="Y",1,IF(I170="T",0,"Isi Dulu"))))</f>
        <v>Isi Sasaran</v>
      </c>
      <c r="K170" s="592" t="s">
        <v>26</v>
      </c>
      <c r="L170" s="593" t="str">
        <f>IF($D$168="Y/T","Isi Sasaran",IF($E$168=0,0,IF(K170="Y",1,IF(K170="T",0,"Isi Dulu"))))</f>
        <v>Isi Sasaran</v>
      </c>
      <c r="M170" s="849"/>
      <c r="N170" s="852"/>
      <c r="O170" s="517"/>
      <c r="P170" s="517"/>
      <c r="Q170" s="517"/>
      <c r="R170" s="517"/>
    </row>
    <row r="171" spans="2:18" s="527" customFormat="1" ht="15.75">
      <c r="B171" s="837"/>
      <c r="C171" s="840"/>
      <c r="D171" s="858"/>
      <c r="E171" s="855"/>
      <c r="F171" s="549">
        <v>4</v>
      </c>
      <c r="G171" s="550"/>
      <c r="H171" s="598" t="str">
        <f t="shared" si="2"/>
        <v>Belum Diisi</v>
      </c>
      <c r="I171" s="592" t="s">
        <v>26</v>
      </c>
      <c r="J171" s="593" t="str">
        <f>IF($D$168="Y/T","Isi Sasaran",IF($E$168=0,0,IF(I171="Y",1,IF(I171="T",0,"Isi Dulu"))))</f>
        <v>Isi Sasaran</v>
      </c>
      <c r="K171" s="592" t="s">
        <v>26</v>
      </c>
      <c r="L171" s="593" t="str">
        <f>IF($D$168="Y/T","Isi Sasaran",IF($E$168=0,0,IF(K171="Y",1,IF(K171="T",0,"Isi Dulu"))))</f>
        <v>Isi Sasaran</v>
      </c>
      <c r="M171" s="849"/>
      <c r="N171" s="852"/>
      <c r="O171" s="517"/>
      <c r="P171" s="517"/>
      <c r="Q171" s="517"/>
      <c r="R171" s="517"/>
    </row>
    <row r="172" spans="2:18" s="527" customFormat="1" ht="15.75">
      <c r="B172" s="838"/>
      <c r="C172" s="841"/>
      <c r="D172" s="859"/>
      <c r="E172" s="856"/>
      <c r="F172" s="569">
        <v>5</v>
      </c>
      <c r="G172" s="570"/>
      <c r="H172" s="599" t="str">
        <f t="shared" ref="H172:H207" si="3">IF(OR(J172="Isi Dulu",L172="Isi Dulu",J172="Isi Sasaran",L172="Isi Sasaran"),"Belum Diisi",IF(SUM(J172,L172)=2,1,IF(SUM(J172,L172)=1,0,IF(SUM(J172,L172)=0,0,"Error"))))</f>
        <v>Belum Diisi</v>
      </c>
      <c r="I172" s="595" t="s">
        <v>26</v>
      </c>
      <c r="J172" s="596" t="str">
        <f>IF($D$168="Y/T","Isi Sasaran",IF($E$168=0,0,IF(I172="Y",1,IF(I172="T",0,"Isi Dulu"))))</f>
        <v>Isi Sasaran</v>
      </c>
      <c r="K172" s="595" t="s">
        <v>26</v>
      </c>
      <c r="L172" s="596" t="str">
        <f>IF($D$168="Y/T","Isi Sasaran",IF($E$168=0,0,IF(K172="Y",1,IF(K172="T",0,"Isi Dulu"))))</f>
        <v>Isi Sasaran</v>
      </c>
      <c r="M172" s="850"/>
      <c r="N172" s="853"/>
      <c r="O172" s="517"/>
      <c r="P172" s="517"/>
      <c r="Q172" s="517"/>
      <c r="R172" s="517"/>
    </row>
    <row r="173" spans="2:18" s="527" customFormat="1" ht="15.75">
      <c r="B173" s="836">
        <v>14</v>
      </c>
      <c r="C173" s="839"/>
      <c r="D173" s="857" t="s">
        <v>26</v>
      </c>
      <c r="E173" s="854" t="str">
        <f>IF(D173="Y",1,IF(D173="T",0,IF(D173="Y/T","Belum diisi","Error")))</f>
        <v>Belum diisi</v>
      </c>
      <c r="F173" s="528">
        <v>1</v>
      </c>
      <c r="G173" s="529"/>
      <c r="H173" s="600" t="str">
        <f t="shared" si="3"/>
        <v>Belum Diisi</v>
      </c>
      <c r="I173" s="590" t="s">
        <v>26</v>
      </c>
      <c r="J173" s="591" t="str">
        <f>IF($D$173="Y/T","Isi Sasaran",IF($E$173=0,0,IF(I173="Y",1,IF(I173="T",0,"Isi Dulu"))))</f>
        <v>Isi Sasaran</v>
      </c>
      <c r="K173" s="590" t="s">
        <v>26</v>
      </c>
      <c r="L173" s="591" t="str">
        <f>IF($D$173="Y/T","Isi Sasaran",IF($E$173=0,0,IF(K173="Y",1,IF(K173="T",0,"Isi Dulu"))))</f>
        <v>Isi Sasaran</v>
      </c>
      <c r="M173" s="848" t="s">
        <v>26</v>
      </c>
      <c r="N173" s="851" t="str">
        <f>IF(M173="Y",1,IF(M173="T",0,IF(M173="Y/T","Belum diisi","Error")))</f>
        <v>Belum diisi</v>
      </c>
      <c r="O173" s="517"/>
      <c r="P173" s="517"/>
      <c r="Q173" s="517"/>
      <c r="R173" s="517"/>
    </row>
    <row r="174" spans="2:18" s="527" customFormat="1" ht="15.75">
      <c r="B174" s="837"/>
      <c r="C174" s="840"/>
      <c r="D174" s="858"/>
      <c r="E174" s="855"/>
      <c r="F174" s="549">
        <v>2</v>
      </c>
      <c r="G174" s="550"/>
      <c r="H174" s="598" t="str">
        <f t="shared" si="3"/>
        <v>Belum Diisi</v>
      </c>
      <c r="I174" s="592" t="s">
        <v>26</v>
      </c>
      <c r="J174" s="593" t="str">
        <f>IF($D$173="Y/T","Isi Sasaran",IF($E$173=0,0,IF(I174="Y",1,IF(I174="T",0,"Isi Dulu"))))</f>
        <v>Isi Sasaran</v>
      </c>
      <c r="K174" s="592" t="s">
        <v>26</v>
      </c>
      <c r="L174" s="593" t="str">
        <f>IF($D$173="Y/T","Isi Sasaran",IF($E$173=0,0,IF(K174="Y",1,IF(K174="T",0,"Isi Dulu"))))</f>
        <v>Isi Sasaran</v>
      </c>
      <c r="M174" s="849"/>
      <c r="N174" s="852"/>
      <c r="O174" s="517"/>
      <c r="P174" s="517"/>
      <c r="Q174" s="517"/>
      <c r="R174" s="517"/>
    </row>
    <row r="175" spans="2:18" s="527" customFormat="1" ht="15.75">
      <c r="B175" s="837"/>
      <c r="C175" s="840"/>
      <c r="D175" s="858"/>
      <c r="E175" s="855"/>
      <c r="F175" s="549">
        <v>3</v>
      </c>
      <c r="G175" s="550"/>
      <c r="H175" s="598" t="str">
        <f t="shared" si="3"/>
        <v>Belum Diisi</v>
      </c>
      <c r="I175" s="592" t="s">
        <v>26</v>
      </c>
      <c r="J175" s="593" t="str">
        <f>IF($D$173="Y/T","Isi Sasaran",IF($E$173=0,0,IF(I175="Y",1,IF(I175="T",0,"Isi Dulu"))))</f>
        <v>Isi Sasaran</v>
      </c>
      <c r="K175" s="592" t="s">
        <v>26</v>
      </c>
      <c r="L175" s="593" t="str">
        <f>IF($D$173="Y/T","Isi Sasaran",IF($E$173=0,0,IF(K175="Y",1,IF(K175="T",0,"Isi Dulu"))))</f>
        <v>Isi Sasaran</v>
      </c>
      <c r="M175" s="849"/>
      <c r="N175" s="852"/>
      <c r="O175" s="517"/>
      <c r="P175" s="517"/>
      <c r="Q175" s="517"/>
      <c r="R175" s="517"/>
    </row>
    <row r="176" spans="2:18" s="527" customFormat="1" ht="15.75">
      <c r="B176" s="837"/>
      <c r="C176" s="840"/>
      <c r="D176" s="858"/>
      <c r="E176" s="855"/>
      <c r="F176" s="549">
        <v>4</v>
      </c>
      <c r="G176" s="550"/>
      <c r="H176" s="598" t="str">
        <f t="shared" si="3"/>
        <v>Belum Diisi</v>
      </c>
      <c r="I176" s="592" t="s">
        <v>26</v>
      </c>
      <c r="J176" s="593" t="str">
        <f>IF($D$173="Y/T","Isi Sasaran",IF($E$173=0,0,IF(I176="Y",1,IF(I176="T",0,"Isi Dulu"))))</f>
        <v>Isi Sasaran</v>
      </c>
      <c r="K176" s="592" t="s">
        <v>26</v>
      </c>
      <c r="L176" s="593" t="str">
        <f>IF($D$173="Y/T","Isi Sasaran",IF($E$173=0,0,IF(K176="Y",1,IF(K176="T",0,"Isi Dulu"))))</f>
        <v>Isi Sasaran</v>
      </c>
      <c r="M176" s="849"/>
      <c r="N176" s="852"/>
      <c r="O176" s="517"/>
      <c r="P176" s="517"/>
      <c r="Q176" s="517"/>
      <c r="R176" s="517"/>
    </row>
    <row r="177" spans="2:18" s="527" customFormat="1" ht="15.75">
      <c r="B177" s="838"/>
      <c r="C177" s="841"/>
      <c r="D177" s="859"/>
      <c r="E177" s="856"/>
      <c r="F177" s="569">
        <v>5</v>
      </c>
      <c r="G177" s="570"/>
      <c r="H177" s="599" t="str">
        <f t="shared" si="3"/>
        <v>Belum Diisi</v>
      </c>
      <c r="I177" s="595" t="s">
        <v>26</v>
      </c>
      <c r="J177" s="596" t="str">
        <f>IF($D$173="Y/T","Isi Sasaran",IF($E$173=0,0,IF(I177="Y",1,IF(I177="T",0,"Isi Dulu"))))</f>
        <v>Isi Sasaran</v>
      </c>
      <c r="K177" s="595" t="s">
        <v>26</v>
      </c>
      <c r="L177" s="596" t="str">
        <f>IF($D$173="Y/T","Isi Sasaran",IF($E$173=0,0,IF(K177="Y",1,IF(K177="T",0,"Isi Dulu"))))</f>
        <v>Isi Sasaran</v>
      </c>
      <c r="M177" s="850"/>
      <c r="N177" s="853"/>
      <c r="O177" s="517"/>
      <c r="P177" s="517"/>
      <c r="Q177" s="517"/>
      <c r="R177" s="517"/>
    </row>
    <row r="178" spans="2:18" s="527" customFormat="1" ht="15.75">
      <c r="B178" s="836">
        <v>15</v>
      </c>
      <c r="C178" s="839"/>
      <c r="D178" s="857" t="s">
        <v>26</v>
      </c>
      <c r="E178" s="854" t="str">
        <f>IF(D178="Y",1,IF(D178="T",0,IF(D178="Y/T","Belum diisi","Error")))</f>
        <v>Belum diisi</v>
      </c>
      <c r="F178" s="528">
        <v>1</v>
      </c>
      <c r="G178" s="529"/>
      <c r="H178" s="600" t="str">
        <f t="shared" si="3"/>
        <v>Belum Diisi</v>
      </c>
      <c r="I178" s="590" t="s">
        <v>26</v>
      </c>
      <c r="J178" s="591" t="str">
        <f>IF($D$178="Y/T","Isi Sasaran",IF($E$178=0,0,IF(I178="Y",1,IF(I178="T",0,"Isi Dulu"))))</f>
        <v>Isi Sasaran</v>
      </c>
      <c r="K178" s="590" t="s">
        <v>26</v>
      </c>
      <c r="L178" s="591" t="str">
        <f>IF($D$178="Y/T","Isi Sasaran",IF($E$178=0,0,IF(K178="Y",1,IF(K178="T",0,"Isi Dulu"))))</f>
        <v>Isi Sasaran</v>
      </c>
      <c r="M178" s="848" t="s">
        <v>26</v>
      </c>
      <c r="N178" s="851" t="str">
        <f>IF(M178="Y",1,IF(M178="T",0,IF(M178="Y/T","Belum diisi","Error")))</f>
        <v>Belum diisi</v>
      </c>
      <c r="O178" s="517"/>
      <c r="P178" s="517"/>
      <c r="Q178" s="517"/>
      <c r="R178" s="517"/>
    </row>
    <row r="179" spans="2:18" s="527" customFormat="1" ht="15.75">
      <c r="B179" s="837"/>
      <c r="C179" s="840"/>
      <c r="D179" s="858"/>
      <c r="E179" s="855"/>
      <c r="F179" s="549">
        <v>2</v>
      </c>
      <c r="G179" s="550"/>
      <c r="H179" s="598" t="str">
        <f t="shared" si="3"/>
        <v>Belum Diisi</v>
      </c>
      <c r="I179" s="592" t="s">
        <v>26</v>
      </c>
      <c r="J179" s="593" t="str">
        <f>IF($D$178="Y/T","Isi Sasaran",IF($E$178=0,0,IF(I179="Y",1,IF(I179="T",0,"Isi Dulu"))))</f>
        <v>Isi Sasaran</v>
      </c>
      <c r="K179" s="592" t="s">
        <v>26</v>
      </c>
      <c r="L179" s="593" t="str">
        <f>IF($D$178="Y/T","Isi Sasaran",IF($E$178=0,0,IF(K179="Y",1,IF(K179="T",0,"Isi Dulu"))))</f>
        <v>Isi Sasaran</v>
      </c>
      <c r="M179" s="849"/>
      <c r="N179" s="852"/>
      <c r="O179" s="517"/>
      <c r="P179" s="517"/>
      <c r="Q179" s="517"/>
      <c r="R179" s="517"/>
    </row>
    <row r="180" spans="2:18" s="527" customFormat="1" ht="15.75">
      <c r="B180" s="837"/>
      <c r="C180" s="840"/>
      <c r="D180" s="858"/>
      <c r="E180" s="855"/>
      <c r="F180" s="549">
        <v>3</v>
      </c>
      <c r="G180" s="550"/>
      <c r="H180" s="598" t="str">
        <f t="shared" si="3"/>
        <v>Belum Diisi</v>
      </c>
      <c r="I180" s="592" t="s">
        <v>26</v>
      </c>
      <c r="J180" s="593" t="str">
        <f>IF($D$178="Y/T","Isi Sasaran",IF($E$178=0,0,IF(I180="Y",1,IF(I180="T",0,"Isi Dulu"))))</f>
        <v>Isi Sasaran</v>
      </c>
      <c r="K180" s="592" t="s">
        <v>26</v>
      </c>
      <c r="L180" s="593" t="str">
        <f>IF($D$178="Y/T","Isi Sasaran",IF($E$178=0,0,IF(K180="Y",1,IF(K180="T",0,"Isi Dulu"))))</f>
        <v>Isi Sasaran</v>
      </c>
      <c r="M180" s="849"/>
      <c r="N180" s="852"/>
      <c r="O180" s="517"/>
      <c r="P180" s="517"/>
      <c r="Q180" s="517"/>
      <c r="R180" s="517"/>
    </row>
    <row r="181" spans="2:18" s="527" customFormat="1" ht="15.75">
      <c r="B181" s="837"/>
      <c r="C181" s="840"/>
      <c r="D181" s="858"/>
      <c r="E181" s="855"/>
      <c r="F181" s="549">
        <v>4</v>
      </c>
      <c r="G181" s="550"/>
      <c r="H181" s="598" t="str">
        <f t="shared" si="3"/>
        <v>Belum Diisi</v>
      </c>
      <c r="I181" s="592" t="s">
        <v>26</v>
      </c>
      <c r="J181" s="593" t="str">
        <f>IF($D$178="Y/T","Isi Sasaran",IF($E$178=0,0,IF(I181="Y",1,IF(I181="T",0,"Isi Dulu"))))</f>
        <v>Isi Sasaran</v>
      </c>
      <c r="K181" s="592" t="s">
        <v>26</v>
      </c>
      <c r="L181" s="593" t="str">
        <f>IF($D$178="Y/T","Isi Sasaran",IF($E$178=0,0,IF(K181="Y",1,IF(K181="T",0,"Isi Dulu"))))</f>
        <v>Isi Sasaran</v>
      </c>
      <c r="M181" s="849"/>
      <c r="N181" s="852"/>
      <c r="O181" s="517"/>
      <c r="P181" s="517"/>
      <c r="Q181" s="517"/>
      <c r="R181" s="517"/>
    </row>
    <row r="182" spans="2:18" s="527" customFormat="1" ht="15.75">
      <c r="B182" s="838"/>
      <c r="C182" s="841"/>
      <c r="D182" s="859"/>
      <c r="E182" s="856"/>
      <c r="F182" s="569">
        <v>5</v>
      </c>
      <c r="G182" s="570"/>
      <c r="H182" s="599" t="str">
        <f t="shared" si="3"/>
        <v>Belum Diisi</v>
      </c>
      <c r="I182" s="595" t="s">
        <v>26</v>
      </c>
      <c r="J182" s="596" t="str">
        <f>IF($D$178="Y/T","Isi Sasaran",IF($E$178=0,0,IF(I182="Y",1,IF(I182="T",0,"Isi Dulu"))))</f>
        <v>Isi Sasaran</v>
      </c>
      <c r="K182" s="595" t="s">
        <v>26</v>
      </c>
      <c r="L182" s="596" t="str">
        <f>IF($D$178="Y/T","Isi Sasaran",IF($E$178=0,0,IF(K182="Y",1,IF(K182="T",0,"Isi Dulu"))))</f>
        <v>Isi Sasaran</v>
      </c>
      <c r="M182" s="850"/>
      <c r="N182" s="853"/>
      <c r="O182" s="517"/>
      <c r="P182" s="517"/>
      <c r="Q182" s="517"/>
      <c r="R182" s="517"/>
    </row>
    <row r="183" spans="2:18" s="527" customFormat="1" ht="15.75">
      <c r="B183" s="836">
        <v>16</v>
      </c>
      <c r="C183" s="839"/>
      <c r="D183" s="857" t="s">
        <v>26</v>
      </c>
      <c r="E183" s="854" t="str">
        <f>IF(D183="Y",1,IF(D183="T",0,IF(D183="Y/T","Belum diisi","Error")))</f>
        <v>Belum diisi</v>
      </c>
      <c r="F183" s="528">
        <v>1</v>
      </c>
      <c r="G183" s="529"/>
      <c r="H183" s="600" t="str">
        <f t="shared" si="3"/>
        <v>Belum Diisi</v>
      </c>
      <c r="I183" s="590" t="s">
        <v>26</v>
      </c>
      <c r="J183" s="591" t="str">
        <f>IF($D$183="Y/T","Isi Sasaran",IF($E$183=0,0,IF(I183="Y",1,IF(I183="T",0,"Isi Dulu"))))</f>
        <v>Isi Sasaran</v>
      </c>
      <c r="K183" s="590" t="s">
        <v>26</v>
      </c>
      <c r="L183" s="591" t="str">
        <f>IF($D$183="Y/T","Isi Sasaran",IF($E$183=0,0,IF(K183="Y",1,IF(K183="T",0,"Isi Dulu"))))</f>
        <v>Isi Sasaran</v>
      </c>
      <c r="M183" s="848" t="s">
        <v>26</v>
      </c>
      <c r="N183" s="851" t="str">
        <f>IF(M183="Y",1,IF(M183="T",0,IF(M183="Y/T","Belum diisi","Error")))</f>
        <v>Belum diisi</v>
      </c>
      <c r="O183" s="517"/>
      <c r="P183" s="517"/>
      <c r="Q183" s="517"/>
      <c r="R183" s="517"/>
    </row>
    <row r="184" spans="2:18" s="527" customFormat="1" ht="15.75">
      <c r="B184" s="837"/>
      <c r="C184" s="840"/>
      <c r="D184" s="858"/>
      <c r="E184" s="855"/>
      <c r="F184" s="549">
        <v>2</v>
      </c>
      <c r="G184" s="550"/>
      <c r="H184" s="598" t="str">
        <f t="shared" si="3"/>
        <v>Belum Diisi</v>
      </c>
      <c r="I184" s="592" t="s">
        <v>26</v>
      </c>
      <c r="J184" s="593" t="str">
        <f>IF($D$183="Y/T","Isi Sasaran",IF($E$183=0,0,IF(I184="Y",1,IF(I184="T",0,"Isi Dulu"))))</f>
        <v>Isi Sasaran</v>
      </c>
      <c r="K184" s="592" t="s">
        <v>26</v>
      </c>
      <c r="L184" s="593" t="str">
        <f>IF($D$183="Y/T","Isi Sasaran",IF($E$183=0,0,IF(K184="Y",1,IF(K184="T",0,"Isi Dulu"))))</f>
        <v>Isi Sasaran</v>
      </c>
      <c r="M184" s="849"/>
      <c r="N184" s="852"/>
      <c r="O184" s="517"/>
      <c r="P184" s="517"/>
      <c r="Q184" s="517"/>
      <c r="R184" s="517"/>
    </row>
    <row r="185" spans="2:18" s="527" customFormat="1" ht="15.75">
      <c r="B185" s="837"/>
      <c r="C185" s="840"/>
      <c r="D185" s="858"/>
      <c r="E185" s="855"/>
      <c r="F185" s="549">
        <v>3</v>
      </c>
      <c r="G185" s="550"/>
      <c r="H185" s="598" t="str">
        <f t="shared" si="3"/>
        <v>Belum Diisi</v>
      </c>
      <c r="I185" s="592" t="s">
        <v>26</v>
      </c>
      <c r="J185" s="593" t="str">
        <f>IF($D$183="Y/T","Isi Sasaran",IF($E$183=0,0,IF(I185="Y",1,IF(I185="T",0,"Isi Dulu"))))</f>
        <v>Isi Sasaran</v>
      </c>
      <c r="K185" s="592" t="s">
        <v>26</v>
      </c>
      <c r="L185" s="593" t="str">
        <f>IF($D$183="Y/T","Isi Sasaran",IF($E$183=0,0,IF(K185="Y",1,IF(K185="T",0,"Isi Dulu"))))</f>
        <v>Isi Sasaran</v>
      </c>
      <c r="M185" s="849"/>
      <c r="N185" s="852"/>
      <c r="O185" s="517"/>
      <c r="P185" s="517"/>
      <c r="Q185" s="517"/>
      <c r="R185" s="517"/>
    </row>
    <row r="186" spans="2:18" s="527" customFormat="1" ht="15.75">
      <c r="B186" s="837"/>
      <c r="C186" s="840"/>
      <c r="D186" s="858"/>
      <c r="E186" s="855"/>
      <c r="F186" s="549">
        <v>4</v>
      </c>
      <c r="G186" s="550"/>
      <c r="H186" s="598" t="str">
        <f t="shared" si="3"/>
        <v>Belum Diisi</v>
      </c>
      <c r="I186" s="592" t="s">
        <v>26</v>
      </c>
      <c r="J186" s="593" t="str">
        <f>IF($D$183="Y/T","Isi Sasaran",IF($E$183=0,0,IF(I186="Y",1,IF(I186="T",0,"Isi Dulu"))))</f>
        <v>Isi Sasaran</v>
      </c>
      <c r="K186" s="592" t="s">
        <v>26</v>
      </c>
      <c r="L186" s="593" t="str">
        <f>IF($D$183="Y/T","Isi Sasaran",IF($E$183=0,0,IF(K186="Y",1,IF(K186="T",0,"Isi Dulu"))))</f>
        <v>Isi Sasaran</v>
      </c>
      <c r="M186" s="849"/>
      <c r="N186" s="852"/>
      <c r="O186" s="517"/>
      <c r="P186" s="517"/>
      <c r="Q186" s="517"/>
      <c r="R186" s="517"/>
    </row>
    <row r="187" spans="2:18" s="527" customFormat="1" ht="15.75">
      <c r="B187" s="838"/>
      <c r="C187" s="841"/>
      <c r="D187" s="859"/>
      <c r="E187" s="856"/>
      <c r="F187" s="569">
        <v>5</v>
      </c>
      <c r="G187" s="570"/>
      <c r="H187" s="599" t="str">
        <f t="shared" si="3"/>
        <v>Belum Diisi</v>
      </c>
      <c r="I187" s="595" t="s">
        <v>26</v>
      </c>
      <c r="J187" s="596" t="str">
        <f>IF($D$183="Y/T","Isi Sasaran",IF($E$183=0,0,IF(I187="Y",1,IF(I187="T",0,"Isi Dulu"))))</f>
        <v>Isi Sasaran</v>
      </c>
      <c r="K187" s="595" t="s">
        <v>26</v>
      </c>
      <c r="L187" s="596" t="str">
        <f>IF($D$183="Y/T","Isi Sasaran",IF($E$183=0,0,IF(K187="Y",1,IF(K187="T",0,"Isi Dulu"))))</f>
        <v>Isi Sasaran</v>
      </c>
      <c r="M187" s="850"/>
      <c r="N187" s="853"/>
      <c r="O187" s="517"/>
      <c r="P187" s="517"/>
      <c r="Q187" s="517"/>
      <c r="R187" s="517"/>
    </row>
    <row r="188" spans="2:18" s="527" customFormat="1" ht="15.75">
      <c r="B188" s="836">
        <v>17</v>
      </c>
      <c r="C188" s="839"/>
      <c r="D188" s="857" t="s">
        <v>26</v>
      </c>
      <c r="E188" s="854" t="str">
        <f>IF(D188="Y",1,IF(D188="T",0,IF(D188="Y/T","Belum diisi","Error")))</f>
        <v>Belum diisi</v>
      </c>
      <c r="F188" s="528">
        <v>1</v>
      </c>
      <c r="G188" s="529"/>
      <c r="H188" s="600" t="str">
        <f t="shared" si="3"/>
        <v>Belum Diisi</v>
      </c>
      <c r="I188" s="590" t="s">
        <v>26</v>
      </c>
      <c r="J188" s="591" t="str">
        <f>IF($D$188="Y/T","Isi Sasaran",IF($E$188=0,0,IF(I188="Y",1,IF(I188="T",0,"Isi Dulu"))))</f>
        <v>Isi Sasaran</v>
      </c>
      <c r="K188" s="590" t="s">
        <v>26</v>
      </c>
      <c r="L188" s="591" t="str">
        <f>IF($D$188="Y/T","Isi Sasaran",IF($E$188=0,0,IF(K188="Y",1,IF(K188="T",0,"Isi Dulu"))))</f>
        <v>Isi Sasaran</v>
      </c>
      <c r="M188" s="848" t="s">
        <v>26</v>
      </c>
      <c r="N188" s="851" t="str">
        <f>IF(M188="Y",1,IF(M188="T",0,IF(M188="Y/T","Belum diisi","Error")))</f>
        <v>Belum diisi</v>
      </c>
      <c r="O188" s="517"/>
      <c r="P188" s="517"/>
      <c r="Q188" s="517"/>
      <c r="R188" s="517"/>
    </row>
    <row r="189" spans="2:18" s="527" customFormat="1" ht="15.75">
      <c r="B189" s="837"/>
      <c r="C189" s="840"/>
      <c r="D189" s="858"/>
      <c r="E189" s="855"/>
      <c r="F189" s="549">
        <v>2</v>
      </c>
      <c r="G189" s="550"/>
      <c r="H189" s="598" t="str">
        <f t="shared" si="3"/>
        <v>Belum Diisi</v>
      </c>
      <c r="I189" s="592" t="s">
        <v>26</v>
      </c>
      <c r="J189" s="593" t="str">
        <f>IF($D$188="Y/T","Isi Sasaran",IF($E$188=0,0,IF(I189="Y",1,IF(I189="T",0,"Isi Dulu"))))</f>
        <v>Isi Sasaran</v>
      </c>
      <c r="K189" s="592" t="s">
        <v>26</v>
      </c>
      <c r="L189" s="593" t="str">
        <f>IF($D$188="Y/T","Isi Sasaran",IF($E$188=0,0,IF(K189="Y",1,IF(K189="T",0,"Isi Dulu"))))</f>
        <v>Isi Sasaran</v>
      </c>
      <c r="M189" s="849"/>
      <c r="N189" s="852"/>
      <c r="O189" s="517"/>
      <c r="P189" s="517"/>
      <c r="Q189" s="517"/>
      <c r="R189" s="517"/>
    </row>
    <row r="190" spans="2:18" s="527" customFormat="1" ht="15.75">
      <c r="B190" s="837"/>
      <c r="C190" s="840"/>
      <c r="D190" s="858"/>
      <c r="E190" s="855"/>
      <c r="F190" s="549">
        <v>3</v>
      </c>
      <c r="G190" s="550"/>
      <c r="H190" s="598" t="str">
        <f t="shared" si="3"/>
        <v>Belum Diisi</v>
      </c>
      <c r="I190" s="592" t="s">
        <v>26</v>
      </c>
      <c r="J190" s="593" t="str">
        <f>IF($D$188="Y/T","Isi Sasaran",IF($E$188=0,0,IF(I190="Y",1,IF(I190="T",0,"Isi Dulu"))))</f>
        <v>Isi Sasaran</v>
      </c>
      <c r="K190" s="592" t="s">
        <v>26</v>
      </c>
      <c r="L190" s="593" t="str">
        <f>IF($D$188="Y/T","Isi Sasaran",IF($E$188=0,0,IF(K190="Y",1,IF(K190="T",0,"Isi Dulu"))))</f>
        <v>Isi Sasaran</v>
      </c>
      <c r="M190" s="849"/>
      <c r="N190" s="852"/>
      <c r="O190" s="517"/>
      <c r="P190" s="517"/>
      <c r="Q190" s="517"/>
      <c r="R190" s="517"/>
    </row>
    <row r="191" spans="2:18" s="527" customFormat="1" ht="15.75">
      <c r="B191" s="837"/>
      <c r="C191" s="840"/>
      <c r="D191" s="858"/>
      <c r="E191" s="855"/>
      <c r="F191" s="549">
        <v>4</v>
      </c>
      <c r="G191" s="550"/>
      <c r="H191" s="598" t="str">
        <f t="shared" si="3"/>
        <v>Belum Diisi</v>
      </c>
      <c r="I191" s="592" t="s">
        <v>26</v>
      </c>
      <c r="J191" s="593" t="str">
        <f>IF($D$188="Y/T","Isi Sasaran",IF($E$188=0,0,IF(I191="Y",1,IF(I191="T",0,"Isi Dulu"))))</f>
        <v>Isi Sasaran</v>
      </c>
      <c r="K191" s="592" t="s">
        <v>26</v>
      </c>
      <c r="L191" s="593" t="str">
        <f>IF($D$188="Y/T","Isi Sasaran",IF($E$188=0,0,IF(K191="Y",1,IF(K191="T",0,"Isi Dulu"))))</f>
        <v>Isi Sasaran</v>
      </c>
      <c r="M191" s="849"/>
      <c r="N191" s="852"/>
      <c r="O191" s="517"/>
      <c r="P191" s="517"/>
      <c r="Q191" s="517"/>
      <c r="R191" s="517"/>
    </row>
    <row r="192" spans="2:18" s="527" customFormat="1" ht="15.75">
      <c r="B192" s="838"/>
      <c r="C192" s="841"/>
      <c r="D192" s="859"/>
      <c r="E192" s="856"/>
      <c r="F192" s="569">
        <v>5</v>
      </c>
      <c r="G192" s="570"/>
      <c r="H192" s="599" t="str">
        <f t="shared" si="3"/>
        <v>Belum Diisi</v>
      </c>
      <c r="I192" s="595" t="s">
        <v>26</v>
      </c>
      <c r="J192" s="596" t="str">
        <f>IF($D$188="Y/T","Isi Sasaran",IF($E$188=0,0,IF(I192="Y",1,IF(I192="T",0,"Isi Dulu"))))</f>
        <v>Isi Sasaran</v>
      </c>
      <c r="K192" s="595" t="s">
        <v>26</v>
      </c>
      <c r="L192" s="596" t="str">
        <f>IF($D$188="Y/T","Isi Sasaran",IF($E$188=0,0,IF(K192="Y",1,IF(K192="T",0,"Isi Dulu"))))</f>
        <v>Isi Sasaran</v>
      </c>
      <c r="M192" s="850"/>
      <c r="N192" s="853"/>
      <c r="O192" s="517"/>
      <c r="P192" s="517"/>
      <c r="Q192" s="517"/>
      <c r="R192" s="517"/>
    </row>
    <row r="193" spans="2:18" s="527" customFormat="1" ht="15.75">
      <c r="B193" s="836">
        <v>18</v>
      </c>
      <c r="C193" s="839"/>
      <c r="D193" s="857" t="s">
        <v>26</v>
      </c>
      <c r="E193" s="854" t="str">
        <f>IF(D193="Y",1,IF(D193="T",0,IF(D193="Y/T","Belum diisi","Error")))</f>
        <v>Belum diisi</v>
      </c>
      <c r="F193" s="528">
        <v>1</v>
      </c>
      <c r="G193" s="529"/>
      <c r="H193" s="600" t="str">
        <f t="shared" si="3"/>
        <v>Belum Diisi</v>
      </c>
      <c r="I193" s="590" t="s">
        <v>26</v>
      </c>
      <c r="J193" s="591" t="str">
        <f>IF($D$193="Y/T","Isi Sasaran",IF($E$193=0,0,IF(I193="Y",1,IF(I193="T",0,"Isi Dulu"))))</f>
        <v>Isi Sasaran</v>
      </c>
      <c r="K193" s="590" t="s">
        <v>26</v>
      </c>
      <c r="L193" s="591" t="str">
        <f>IF($D$193="Y/T","Isi Sasaran",IF($E$193=0,0,IF(K193="Y",1,IF(K193="T",0,"Isi Dulu"))))</f>
        <v>Isi Sasaran</v>
      </c>
      <c r="M193" s="848" t="s">
        <v>26</v>
      </c>
      <c r="N193" s="851" t="str">
        <f>IF(M193="Y",1,IF(M193="T",0,IF(M193="Y/T","Belum diisi","Error")))</f>
        <v>Belum diisi</v>
      </c>
      <c r="O193" s="517"/>
      <c r="P193" s="517"/>
      <c r="Q193" s="517"/>
      <c r="R193" s="517"/>
    </row>
    <row r="194" spans="2:18" s="527" customFormat="1" ht="15.75">
      <c r="B194" s="837"/>
      <c r="C194" s="840"/>
      <c r="D194" s="858"/>
      <c r="E194" s="855"/>
      <c r="F194" s="549">
        <v>2</v>
      </c>
      <c r="G194" s="550"/>
      <c r="H194" s="598" t="str">
        <f t="shared" si="3"/>
        <v>Belum Diisi</v>
      </c>
      <c r="I194" s="592" t="s">
        <v>26</v>
      </c>
      <c r="J194" s="593" t="str">
        <f>IF($D$193="Y/T","Isi Sasaran",IF($E$193=0,0,IF(I194="Y",1,IF(I194="T",0,"Isi Dulu"))))</f>
        <v>Isi Sasaran</v>
      </c>
      <c r="K194" s="592" t="s">
        <v>26</v>
      </c>
      <c r="L194" s="593" t="str">
        <f>IF($D$193="Y/T","Isi Sasaran",IF($E$193=0,0,IF(K194="Y",1,IF(K194="T",0,"Isi Dulu"))))</f>
        <v>Isi Sasaran</v>
      </c>
      <c r="M194" s="849"/>
      <c r="N194" s="852"/>
      <c r="O194" s="517"/>
      <c r="P194" s="517"/>
      <c r="Q194" s="517"/>
      <c r="R194" s="517"/>
    </row>
    <row r="195" spans="2:18" s="527" customFormat="1" ht="15.75">
      <c r="B195" s="837"/>
      <c r="C195" s="840"/>
      <c r="D195" s="858"/>
      <c r="E195" s="855"/>
      <c r="F195" s="549">
        <v>3</v>
      </c>
      <c r="G195" s="550"/>
      <c r="H195" s="598" t="str">
        <f t="shared" si="3"/>
        <v>Belum Diisi</v>
      </c>
      <c r="I195" s="592" t="s">
        <v>26</v>
      </c>
      <c r="J195" s="593" t="str">
        <f>IF($D$193="Y/T","Isi Sasaran",IF($E$193=0,0,IF(I195="Y",1,IF(I195="T",0,"Isi Dulu"))))</f>
        <v>Isi Sasaran</v>
      </c>
      <c r="K195" s="592" t="s">
        <v>26</v>
      </c>
      <c r="L195" s="593" t="str">
        <f>IF($D$193="Y/T","Isi Sasaran",IF($E$193=0,0,IF(K195="Y",1,IF(K195="T",0,"Isi Dulu"))))</f>
        <v>Isi Sasaran</v>
      </c>
      <c r="M195" s="849"/>
      <c r="N195" s="852"/>
      <c r="O195" s="517"/>
      <c r="P195" s="517"/>
      <c r="Q195" s="517"/>
      <c r="R195" s="517"/>
    </row>
    <row r="196" spans="2:18" s="527" customFormat="1" ht="15.75">
      <c r="B196" s="837"/>
      <c r="C196" s="840"/>
      <c r="D196" s="858"/>
      <c r="E196" s="855"/>
      <c r="F196" s="549">
        <v>4</v>
      </c>
      <c r="G196" s="550"/>
      <c r="H196" s="598" t="str">
        <f t="shared" si="3"/>
        <v>Belum Diisi</v>
      </c>
      <c r="I196" s="592" t="s">
        <v>26</v>
      </c>
      <c r="J196" s="593" t="str">
        <f>IF($D$193="Y/T","Isi Sasaran",IF($E$193=0,0,IF(I196="Y",1,IF(I196="T",0,"Isi Dulu"))))</f>
        <v>Isi Sasaran</v>
      </c>
      <c r="K196" s="592" t="s">
        <v>26</v>
      </c>
      <c r="L196" s="593" t="str">
        <f>IF($D$193="Y/T","Isi Sasaran",IF($E$193=0,0,IF(K196="Y",1,IF(K196="T",0,"Isi Dulu"))))</f>
        <v>Isi Sasaran</v>
      </c>
      <c r="M196" s="849"/>
      <c r="N196" s="852"/>
      <c r="O196" s="517"/>
      <c r="P196" s="517"/>
      <c r="Q196" s="517"/>
      <c r="R196" s="517"/>
    </row>
    <row r="197" spans="2:18" s="527" customFormat="1" ht="15.75">
      <c r="B197" s="838"/>
      <c r="C197" s="841"/>
      <c r="D197" s="859"/>
      <c r="E197" s="856"/>
      <c r="F197" s="569">
        <v>5</v>
      </c>
      <c r="G197" s="570"/>
      <c r="H197" s="599" t="str">
        <f t="shared" si="3"/>
        <v>Belum Diisi</v>
      </c>
      <c r="I197" s="595" t="s">
        <v>26</v>
      </c>
      <c r="J197" s="596" t="str">
        <f>IF($D$193="Y/T","Isi Sasaran",IF($E$193=0,0,IF(I197="Y",1,IF(I197="T",0,"Isi Dulu"))))</f>
        <v>Isi Sasaran</v>
      </c>
      <c r="K197" s="595" t="s">
        <v>26</v>
      </c>
      <c r="L197" s="596" t="str">
        <f>IF($D$193="Y/T","Isi Sasaran",IF($E$193=0,0,IF(K197="Y",1,IF(K197="T",0,"Isi Dulu"))))</f>
        <v>Isi Sasaran</v>
      </c>
      <c r="M197" s="850"/>
      <c r="N197" s="853"/>
      <c r="O197" s="517"/>
      <c r="P197" s="517"/>
      <c r="Q197" s="517"/>
      <c r="R197" s="517"/>
    </row>
    <row r="198" spans="2:18" s="527" customFormat="1" ht="15.75">
      <c r="B198" s="836">
        <v>19</v>
      </c>
      <c r="C198" s="839"/>
      <c r="D198" s="857" t="s">
        <v>26</v>
      </c>
      <c r="E198" s="854" t="str">
        <f>IF(D198="Y",1,IF(D198="T",0,IF(D198="Y/T","Belum diisi","Error")))</f>
        <v>Belum diisi</v>
      </c>
      <c r="F198" s="528">
        <v>1</v>
      </c>
      <c r="G198" s="529"/>
      <c r="H198" s="600" t="str">
        <f t="shared" si="3"/>
        <v>Belum Diisi</v>
      </c>
      <c r="I198" s="590" t="s">
        <v>26</v>
      </c>
      <c r="J198" s="591" t="str">
        <f>IF($D$198="Y/T","Isi Sasaran",IF($E$198=0,0,IF(I198="Y",1,IF(I198="T",0,"Isi Dulu"))))</f>
        <v>Isi Sasaran</v>
      </c>
      <c r="K198" s="590" t="s">
        <v>26</v>
      </c>
      <c r="L198" s="591" t="str">
        <f>IF($D$198="Y/T","Isi Sasaran",IF($E$198=0,0,IF(K198="Y",1,IF(K198="T",0,"Isi Dulu"))))</f>
        <v>Isi Sasaran</v>
      </c>
      <c r="M198" s="848" t="s">
        <v>26</v>
      </c>
      <c r="N198" s="851" t="str">
        <f>IF(M198="Y",1,IF(M198="T",0,IF(M198="Y/T","Belum diisi","Error")))</f>
        <v>Belum diisi</v>
      </c>
      <c r="O198" s="517"/>
      <c r="P198" s="517"/>
      <c r="Q198" s="517"/>
      <c r="R198" s="517"/>
    </row>
    <row r="199" spans="2:18" s="527" customFormat="1" ht="15.75">
      <c r="B199" s="837"/>
      <c r="C199" s="840"/>
      <c r="D199" s="858"/>
      <c r="E199" s="855"/>
      <c r="F199" s="549">
        <v>2</v>
      </c>
      <c r="G199" s="550"/>
      <c r="H199" s="598" t="str">
        <f t="shared" si="3"/>
        <v>Belum Diisi</v>
      </c>
      <c r="I199" s="592" t="s">
        <v>26</v>
      </c>
      <c r="J199" s="593" t="str">
        <f>IF($D$198="Y/T","Isi Sasaran",IF($E$198=0,0,IF(I199="Y",1,IF(I199="T",0,"Isi Dulu"))))</f>
        <v>Isi Sasaran</v>
      </c>
      <c r="K199" s="592" t="s">
        <v>26</v>
      </c>
      <c r="L199" s="593" t="str">
        <f>IF($D$198="Y/T","Isi Sasaran",IF($E$198=0,0,IF(K199="Y",1,IF(K199="T",0,"Isi Dulu"))))</f>
        <v>Isi Sasaran</v>
      </c>
      <c r="M199" s="849"/>
      <c r="N199" s="852"/>
      <c r="O199" s="517"/>
      <c r="P199" s="517"/>
      <c r="Q199" s="517"/>
      <c r="R199" s="517"/>
    </row>
    <row r="200" spans="2:18" s="527" customFormat="1" ht="15.75">
      <c r="B200" s="837"/>
      <c r="C200" s="840"/>
      <c r="D200" s="858"/>
      <c r="E200" s="855"/>
      <c r="F200" s="549">
        <v>3</v>
      </c>
      <c r="G200" s="550"/>
      <c r="H200" s="598" t="str">
        <f t="shared" si="3"/>
        <v>Belum Diisi</v>
      </c>
      <c r="I200" s="592" t="s">
        <v>26</v>
      </c>
      <c r="J200" s="593" t="str">
        <f>IF($D$198="Y/T","Isi Sasaran",IF($E$198=0,0,IF(I200="Y",1,IF(I200="T",0,"Isi Dulu"))))</f>
        <v>Isi Sasaran</v>
      </c>
      <c r="K200" s="592" t="s">
        <v>26</v>
      </c>
      <c r="L200" s="593" t="str">
        <f>IF($D$198="Y/T","Isi Sasaran",IF($E$198=0,0,IF(K200="Y",1,IF(K200="T",0,"Isi Dulu"))))</f>
        <v>Isi Sasaran</v>
      </c>
      <c r="M200" s="849"/>
      <c r="N200" s="852"/>
      <c r="O200" s="517"/>
      <c r="P200" s="517"/>
      <c r="Q200" s="517"/>
      <c r="R200" s="517"/>
    </row>
    <row r="201" spans="2:18" s="527" customFormat="1" ht="15.75">
      <c r="B201" s="837"/>
      <c r="C201" s="840"/>
      <c r="D201" s="858"/>
      <c r="E201" s="855"/>
      <c r="F201" s="549">
        <v>4</v>
      </c>
      <c r="G201" s="550"/>
      <c r="H201" s="598" t="str">
        <f t="shared" si="3"/>
        <v>Belum Diisi</v>
      </c>
      <c r="I201" s="592" t="s">
        <v>26</v>
      </c>
      <c r="J201" s="593" t="str">
        <f>IF($D$198="Y/T","Isi Sasaran",IF($E$198=0,0,IF(I201="Y",1,IF(I201="T",0,"Isi Dulu"))))</f>
        <v>Isi Sasaran</v>
      </c>
      <c r="K201" s="592" t="s">
        <v>26</v>
      </c>
      <c r="L201" s="593" t="str">
        <f>IF($D$198="Y/T","Isi Sasaran",IF($E$198=0,0,IF(K201="Y",1,IF(K201="T",0,"Isi Dulu"))))</f>
        <v>Isi Sasaran</v>
      </c>
      <c r="M201" s="849"/>
      <c r="N201" s="852"/>
      <c r="O201" s="517"/>
      <c r="P201" s="517"/>
      <c r="Q201" s="517"/>
      <c r="R201" s="517"/>
    </row>
    <row r="202" spans="2:18" s="527" customFormat="1" ht="15.75">
      <c r="B202" s="838"/>
      <c r="C202" s="841"/>
      <c r="D202" s="859"/>
      <c r="E202" s="856"/>
      <c r="F202" s="569">
        <v>5</v>
      </c>
      <c r="G202" s="570"/>
      <c r="H202" s="599" t="str">
        <f t="shared" si="3"/>
        <v>Belum Diisi</v>
      </c>
      <c r="I202" s="595" t="s">
        <v>26</v>
      </c>
      <c r="J202" s="596" t="str">
        <f>IF($D$198="Y/T","Isi Sasaran",IF($E$198=0,0,IF(I202="Y",1,IF(I202="T",0,"Isi Dulu"))))</f>
        <v>Isi Sasaran</v>
      </c>
      <c r="K202" s="595" t="s">
        <v>26</v>
      </c>
      <c r="L202" s="596" t="str">
        <f>IF($D$198="Y/T","Isi Sasaran",IF($E$198=0,0,IF(K202="Y",1,IF(K202="T",0,"Isi Dulu"))))</f>
        <v>Isi Sasaran</v>
      </c>
      <c r="M202" s="850"/>
      <c r="N202" s="853"/>
      <c r="O202" s="517"/>
      <c r="P202" s="517"/>
      <c r="Q202" s="517"/>
      <c r="R202" s="517"/>
    </row>
    <row r="203" spans="2:18" s="527" customFormat="1" ht="15.75">
      <c r="B203" s="836">
        <v>20</v>
      </c>
      <c r="C203" s="839"/>
      <c r="D203" s="857" t="s">
        <v>26</v>
      </c>
      <c r="E203" s="854" t="str">
        <f>IF(D203="Y",1,IF(D203="T",0,IF(D203="Y/T","Belum diisi","Error")))</f>
        <v>Belum diisi</v>
      </c>
      <c r="F203" s="528">
        <v>1</v>
      </c>
      <c r="G203" s="529"/>
      <c r="H203" s="600" t="str">
        <f t="shared" si="3"/>
        <v>Belum Diisi</v>
      </c>
      <c r="I203" s="590" t="s">
        <v>26</v>
      </c>
      <c r="J203" s="591" t="str">
        <f>IF($D$203="Y/T","Isi Sasaran",IF($E$203=0,0,IF(I203="Y",1,IF(I203="T",0,"Isi Dulu"))))</f>
        <v>Isi Sasaran</v>
      </c>
      <c r="K203" s="590" t="s">
        <v>26</v>
      </c>
      <c r="L203" s="591" t="str">
        <f>IF($D$203="Y/T","Isi Sasaran",IF($E$203=0,0,IF(K203="Y",1,IF(K203="T",0,"Isi Dulu"))))</f>
        <v>Isi Sasaran</v>
      </c>
      <c r="M203" s="848" t="s">
        <v>26</v>
      </c>
      <c r="N203" s="851" t="str">
        <f>IF(M203="Y",1,IF(M203="T",0,IF(M203="Y/T","Belum diisi","Error")))</f>
        <v>Belum diisi</v>
      </c>
      <c r="O203" s="517"/>
      <c r="P203" s="517"/>
      <c r="Q203" s="517"/>
      <c r="R203" s="517"/>
    </row>
    <row r="204" spans="2:18" s="527" customFormat="1" ht="15.75">
      <c r="B204" s="837"/>
      <c r="C204" s="840"/>
      <c r="D204" s="858"/>
      <c r="E204" s="855"/>
      <c r="F204" s="549">
        <v>2</v>
      </c>
      <c r="G204" s="550"/>
      <c r="H204" s="598" t="str">
        <f t="shared" si="3"/>
        <v>Belum Diisi</v>
      </c>
      <c r="I204" s="592" t="s">
        <v>26</v>
      </c>
      <c r="J204" s="593" t="str">
        <f>IF($D$203="Y/T","Isi Sasaran",IF($E$203=0,0,IF(I204="Y",1,IF(I204="T",0,"Isi Dulu"))))</f>
        <v>Isi Sasaran</v>
      </c>
      <c r="K204" s="592" t="s">
        <v>26</v>
      </c>
      <c r="L204" s="593" t="str">
        <f>IF($D$203="Y/T","Isi Sasaran",IF($E$203=0,0,IF(K204="Y",1,IF(K204="T",0,"Isi Dulu"))))</f>
        <v>Isi Sasaran</v>
      </c>
      <c r="M204" s="849"/>
      <c r="N204" s="852"/>
      <c r="O204" s="517"/>
      <c r="P204" s="517"/>
      <c r="Q204" s="517"/>
      <c r="R204" s="517"/>
    </row>
    <row r="205" spans="2:18" s="527" customFormat="1" ht="15.75">
      <c r="B205" s="837"/>
      <c r="C205" s="840"/>
      <c r="D205" s="858"/>
      <c r="E205" s="855"/>
      <c r="F205" s="549">
        <v>3</v>
      </c>
      <c r="G205" s="550"/>
      <c r="H205" s="598" t="str">
        <f t="shared" si="3"/>
        <v>Belum Diisi</v>
      </c>
      <c r="I205" s="592" t="s">
        <v>26</v>
      </c>
      <c r="J205" s="593" t="str">
        <f>IF($D$203="Y/T","Isi Sasaran",IF($E$203=0,0,IF(I205="Y",1,IF(I205="T",0,"Isi Dulu"))))</f>
        <v>Isi Sasaran</v>
      </c>
      <c r="K205" s="592" t="s">
        <v>26</v>
      </c>
      <c r="L205" s="593" t="str">
        <f>IF($D$203="Y/T","Isi Sasaran",IF($E$203=0,0,IF(K205="Y",1,IF(K205="T",0,"Isi Dulu"))))</f>
        <v>Isi Sasaran</v>
      </c>
      <c r="M205" s="849"/>
      <c r="N205" s="852"/>
      <c r="O205" s="517"/>
      <c r="P205" s="517"/>
      <c r="Q205" s="517"/>
      <c r="R205" s="517"/>
    </row>
    <row r="206" spans="2:18" s="527" customFormat="1" ht="15.75">
      <c r="B206" s="837"/>
      <c r="C206" s="840"/>
      <c r="D206" s="858"/>
      <c r="E206" s="855"/>
      <c r="F206" s="549">
        <v>4</v>
      </c>
      <c r="G206" s="550"/>
      <c r="H206" s="598" t="str">
        <f t="shared" si="3"/>
        <v>Belum Diisi</v>
      </c>
      <c r="I206" s="592" t="s">
        <v>26</v>
      </c>
      <c r="J206" s="593" t="str">
        <f>IF($D$203="Y/T","Isi Sasaran",IF($E$203=0,0,IF(I206="Y",1,IF(I206="T",0,"Isi Dulu"))))</f>
        <v>Isi Sasaran</v>
      </c>
      <c r="K206" s="592" t="s">
        <v>26</v>
      </c>
      <c r="L206" s="593" t="str">
        <f>IF($D$203="Y/T","Isi Sasaran",IF($E$203=0,0,IF(K206="Y",1,IF(K206="T",0,"Isi Dulu"))))</f>
        <v>Isi Sasaran</v>
      </c>
      <c r="M206" s="849"/>
      <c r="N206" s="852"/>
      <c r="O206" s="517"/>
      <c r="P206" s="517"/>
      <c r="Q206" s="517"/>
      <c r="R206" s="517"/>
    </row>
    <row r="207" spans="2:18" s="527" customFormat="1" ht="15.75">
      <c r="B207" s="838"/>
      <c r="C207" s="841"/>
      <c r="D207" s="859"/>
      <c r="E207" s="856"/>
      <c r="F207" s="569">
        <v>5</v>
      </c>
      <c r="G207" s="570"/>
      <c r="H207" s="599" t="str">
        <f t="shared" si="3"/>
        <v>Belum Diisi</v>
      </c>
      <c r="I207" s="595" t="s">
        <v>26</v>
      </c>
      <c r="J207" s="596" t="str">
        <f>IF($D$203="Y/T","Isi Sasaran",IF($E$203=0,0,IF(I207="Y",1,IF(I207="T",0,"Isi Dulu"))))</f>
        <v>Isi Sasaran</v>
      </c>
      <c r="K207" s="595" t="s">
        <v>26</v>
      </c>
      <c r="L207" s="596" t="str">
        <f>IF($D$203="Y/T","Isi Sasaran",IF($E$203=0,0,IF(K207="Y",1,IF(K207="T",0,"Isi Dulu"))))</f>
        <v>Isi Sasaran</v>
      </c>
      <c r="M207" s="850"/>
      <c r="N207" s="853"/>
      <c r="O207" s="517"/>
      <c r="P207" s="517"/>
      <c r="Q207" s="517"/>
      <c r="R207" s="517"/>
    </row>
    <row r="208" spans="2:18" s="527" customFormat="1" ht="15.75">
      <c r="B208" s="580"/>
      <c r="C208" s="581"/>
      <c r="D208" s="582"/>
      <c r="E208" s="605" t="e">
        <f>AVERAGE(E108:E207)</f>
        <v>#DIV/0!</v>
      </c>
      <c r="F208" s="580"/>
      <c r="G208" s="583"/>
      <c r="H208" s="602" t="e">
        <f>(IF($D108="Y/T",0,AVERAGE(H108:H112))+IF($D113="Y/T",0,AVERAGE(H113:H117))+IF($D118="Y/T",0,AVERAGE(H118:H122))+IF($D123="Y/T",0,AVERAGE(H123:H127))+IF($D128="Y/T",0,AVERAGE(H128:H132))+IF($D133="Y/T",0,AVERAGE(H133:H137))+IF($D138="Y/T",0,AVERAGE(H138:H142))+IF($D143="Y/T",0,AVERAGE(H143:H147))+IF($D148="Y/T",0,AVERAGE(H148:H152))+IF($D153="Y/T",0,AVERAGE(H153:H157))+IF($D158="Y/T",0,AVERAGE(H158:H162))+IF($D163="Y/T",0,AVERAGE(H163:H167))+IF($D168="Y/T",0,AVERAGE(H168:H172))+IF($D173="Y/T",0,AVERAGE(H173:H177))+IF($D178="Y/T",0,AVERAGE(H178:H182))+IF($D183="Y/T",0,AVERAGE(H183:H187))+IF($D188="Y/T",0,AVERAGE(H188:H192))+IF($D193="Y/T",0,AVERAGE(H193:H197))+IF($D198="Y/T",0,AVERAGE(H198:H202))+IF($D203="Y/T",0,AVERAGE(H203:H207)))/(COUNTIF($D108:$D207,"Y")+COUNTIF($D108:$D207,"T"))</f>
        <v>#DIV/0!</v>
      </c>
      <c r="I208" s="582"/>
      <c r="J208" s="602" t="e">
        <f>(IF($D108="Y/T",0,AVERAGE(J108:J112))+IF($D113="Y/T",0,AVERAGE(J113:J117))+IF($D118="Y/T",0,AVERAGE(J118:J122))+IF($D123="Y/T",0,AVERAGE(J123:J127))+IF($D128="Y/T",0,AVERAGE(J128:J132))+IF($D133="Y/T",0,AVERAGE(J133:J137))+IF($D138="Y/T",0,AVERAGE(J138:J142))+IF($D143="Y/T",0,AVERAGE(J143:J147))+IF($D148="Y/T",0,AVERAGE(J148:J152))+IF($D153="Y/T",0,AVERAGE(J153:J157))+IF($D158="Y/T",0,AVERAGE(J158:J162))+IF($D163="Y/T",0,AVERAGE(J163:J167))+IF($D168="Y/T",0,AVERAGE(J168:J172))+IF($D173="Y/T",0,AVERAGE(J173:J177))+IF($D178="Y/T",0,AVERAGE(J178:J182))+IF($D183="Y/T",0,AVERAGE(J183:J187))+IF($D188="Y/T",0,AVERAGE(J188:J192))+IF($D193="Y/T",0,AVERAGE(J193:J197))+IF($D198="Y/T",0,AVERAGE(J198:J202))+IF($D203="Y/T",0,AVERAGE(J203:J207)))/(COUNTIF($D108:$D207,"Y")+COUNTIF($D108:$D207,"T"))</f>
        <v>#DIV/0!</v>
      </c>
      <c r="K208" s="582"/>
      <c r="L208" s="602" t="e">
        <f>(IF($D108="Y/T",0,AVERAGE(L108:L112))+IF($D113="Y/T",0,AVERAGE(L113:L117))+IF($D118="Y/T",0,AVERAGE(L118:L122))+IF($D123="Y/T",0,AVERAGE(L123:L127))+IF($D128="Y/T",0,AVERAGE(L128:L132))+IF($D133="Y/T",0,AVERAGE(L133:L137))+IF($D138="Y/T",0,AVERAGE(L138:L142))+IF($D143="Y/T",0,AVERAGE(L143:L147))+IF($D148="Y/T",0,AVERAGE(L148:L152))+IF($D153="Y/T",0,AVERAGE(L153:L157))+IF($D158="Y/T",0,AVERAGE(L158:L162))+IF($D163="Y/T",0,AVERAGE(L163:L167))+IF($D168="Y/T",0,AVERAGE(L168:L172))+IF($D173="Y/T",0,AVERAGE(L173:L177))+IF($D178="Y/T",0,AVERAGE(L178:L182))+IF($D183="Y/T",0,AVERAGE(L183:L187))+IF($D188="Y/T",0,AVERAGE(L188:L192))+IF($D193="Y/T",0,AVERAGE(L193:L197))+IF($D198="Y/T",0,AVERAGE(L198:L202))+IF($D203="Y/T",0,AVERAGE(L203:L207)))/(COUNTIF($D108:$D207,"Y")+COUNTIF($D108:$D207,"T"))</f>
        <v>#DIV/0!</v>
      </c>
      <c r="M208" s="606"/>
      <c r="N208" s="602" t="e">
        <f>AVERAGE(N108:N207)</f>
        <v>#DIV/0!</v>
      </c>
      <c r="O208" s="517"/>
      <c r="P208" s="517"/>
      <c r="Q208" s="517"/>
      <c r="R208" s="517"/>
    </row>
    <row r="209" spans="2:18" s="527" customFormat="1" ht="15.75">
      <c r="B209" s="865" t="s">
        <v>507</v>
      </c>
      <c r="C209" s="865"/>
      <c r="D209" s="865"/>
      <c r="E209" s="865"/>
      <c r="F209" s="865"/>
      <c r="G209" s="865"/>
      <c r="H209" s="865"/>
      <c r="I209" s="865"/>
      <c r="J209" s="865"/>
      <c r="K209" s="865"/>
      <c r="L209" s="865"/>
      <c r="M209" s="865"/>
      <c r="N209" s="866"/>
      <c r="O209" s="517"/>
      <c r="P209" s="517"/>
      <c r="Q209" s="517"/>
      <c r="R209" s="517"/>
    </row>
    <row r="210" spans="2:18" s="527" customFormat="1" ht="15.75">
      <c r="B210" s="836">
        <v>1</v>
      </c>
      <c r="C210" s="874" t="s">
        <v>1424</v>
      </c>
      <c r="D210" s="857" t="s">
        <v>26</v>
      </c>
      <c r="E210" s="854" t="str">
        <f>IF(D210="Y",1,IF(D210="T",0,IF(D210="Y/T","Belum diisi","Error")))</f>
        <v>Belum diisi</v>
      </c>
      <c r="F210" s="528">
        <v>1</v>
      </c>
      <c r="G210" s="529" t="s">
        <v>1409</v>
      </c>
      <c r="H210" s="589" t="str">
        <f>IF(OR(J210="Isi Dulu",L210="Isi Dulu",J210="Isi Sasaran",L210="Isi Sasaran"),"Belum Diisi",IF(SUM(J210,L210)=2,1,IF(SUM(J210,L210)=1,0,IF(SUM(J210,L210)=0,0,"Error"))))</f>
        <v>Belum Diisi</v>
      </c>
      <c r="I210" s="590" t="s">
        <v>26</v>
      </c>
      <c r="J210" s="591" t="str">
        <f>IF($D$210="Y/T","Isi Sasaran",IF($E$210=0,0,IF(I210="Y",1,IF(I210="T",0,"Isi Dulu"))))</f>
        <v>Isi Sasaran</v>
      </c>
      <c r="K210" s="590" t="s">
        <v>26</v>
      </c>
      <c r="L210" s="591" t="str">
        <f>IF($D$210="Y/T","Isi Sasaran",IF($E$210=0,0,IF(K210="Y",1,IF(K210="T",0,"Isi Dulu"))))</f>
        <v>Isi Sasaran</v>
      </c>
      <c r="M210" s="848" t="s">
        <v>26</v>
      </c>
      <c r="N210" s="851" t="str">
        <f>IF(M210="Y",1,IF(M210="T",0,IF(M210="Y/T","Belum diisi","Error")))</f>
        <v>Belum diisi</v>
      </c>
      <c r="O210" s="517"/>
      <c r="P210" s="517"/>
      <c r="Q210" s="517"/>
      <c r="R210" s="517"/>
    </row>
    <row r="211" spans="2:18" s="527" customFormat="1" ht="15.75">
      <c r="B211" s="837"/>
      <c r="C211" s="840"/>
      <c r="D211" s="858"/>
      <c r="E211" s="855"/>
      <c r="F211" s="549">
        <v>2</v>
      </c>
      <c r="G211" s="624" t="s">
        <v>1415</v>
      </c>
      <c r="H211" s="589" t="str">
        <f t="shared" ref="H211:H274" si="4">IF(OR(J211="Isi Dulu",L211="Isi Dulu",J211="Isi Sasaran",L211="Isi Sasaran"),"Belum Diisi",IF(SUM(J211,L211)=2,1,IF(SUM(J211,L211)=1,0,IF(SUM(J211,L211)=0,0,"Error"))))</f>
        <v>Belum Diisi</v>
      </c>
      <c r="I211" s="592" t="s">
        <v>26</v>
      </c>
      <c r="J211" s="593" t="str">
        <f>IF($D$210="Y/T","Isi Sasaran",IF($E$210=0,0,IF(I211="Y",1,IF(I211="T",0,"Isi Dulu"))))</f>
        <v>Isi Sasaran</v>
      </c>
      <c r="K211" s="592" t="s">
        <v>26</v>
      </c>
      <c r="L211" s="593" t="str">
        <f>IF($D$210="Y/T","Isi Sasaran",IF($E$210=0,0,IF(K211="Y",1,IF(K211="T",0,"Isi Dulu"))))</f>
        <v>Isi Sasaran</v>
      </c>
      <c r="M211" s="849"/>
      <c r="N211" s="852"/>
      <c r="O211" s="517"/>
      <c r="P211" s="517"/>
      <c r="Q211" s="517"/>
      <c r="R211" s="517"/>
    </row>
    <row r="212" spans="2:18" s="527" customFormat="1" ht="15.75">
      <c r="B212" s="837"/>
      <c r="C212" s="840"/>
      <c r="D212" s="858"/>
      <c r="E212" s="855"/>
      <c r="F212" s="549">
        <v>3</v>
      </c>
      <c r="G212" s="624" t="s">
        <v>1416</v>
      </c>
      <c r="H212" s="589" t="str">
        <f t="shared" si="4"/>
        <v>Belum Diisi</v>
      </c>
      <c r="I212" s="592" t="s">
        <v>26</v>
      </c>
      <c r="J212" s="593" t="str">
        <f>IF($D$210="Y/T","Isi Sasaran",IF($E$210=0,0,IF(I212="Y",1,IF(I212="T",0,"Isi Dulu"))))</f>
        <v>Isi Sasaran</v>
      </c>
      <c r="K212" s="592" t="s">
        <v>26</v>
      </c>
      <c r="L212" s="593" t="str">
        <f>IF($D$210="Y/T","Isi Sasaran",IF($E$210=0,0,IF(K212="Y",1,IF(K212="T",0,"Isi Dulu"))))</f>
        <v>Isi Sasaran</v>
      </c>
      <c r="M212" s="849"/>
      <c r="N212" s="852"/>
      <c r="O212" s="517"/>
      <c r="P212" s="517"/>
      <c r="Q212" s="517"/>
      <c r="R212" s="517"/>
    </row>
    <row r="213" spans="2:18" s="527" customFormat="1" ht="15.75">
      <c r="B213" s="837"/>
      <c r="C213" s="840"/>
      <c r="D213" s="858"/>
      <c r="E213" s="855"/>
      <c r="F213" s="549">
        <v>4</v>
      </c>
      <c r="G213" s="550"/>
      <c r="H213" s="589" t="str">
        <f t="shared" si="4"/>
        <v>Belum Diisi</v>
      </c>
      <c r="I213" s="592" t="s">
        <v>26</v>
      </c>
      <c r="J213" s="593" t="str">
        <f>IF($D$210="Y/T","Isi Sasaran",IF($E$210=0,0,IF(I213="Y",1,IF(I213="T",0,"Isi Dulu"))))</f>
        <v>Isi Sasaran</v>
      </c>
      <c r="K213" s="592" t="s">
        <v>26</v>
      </c>
      <c r="L213" s="593" t="str">
        <f>IF($D$210="Y/T","Isi Sasaran",IF($E$210=0,0,IF(K213="Y",1,IF(K213="T",0,"Isi Dulu"))))</f>
        <v>Isi Sasaran</v>
      </c>
      <c r="M213" s="849"/>
      <c r="N213" s="852"/>
      <c r="O213" s="517"/>
      <c r="P213" s="517"/>
      <c r="Q213" s="517"/>
      <c r="R213" s="517"/>
    </row>
    <row r="214" spans="2:18" s="527" customFormat="1" ht="15.75">
      <c r="B214" s="838"/>
      <c r="C214" s="841"/>
      <c r="D214" s="859"/>
      <c r="E214" s="856"/>
      <c r="F214" s="569">
        <v>5</v>
      </c>
      <c r="G214" s="570"/>
      <c r="H214" s="594" t="str">
        <f t="shared" si="4"/>
        <v>Belum Diisi</v>
      </c>
      <c r="I214" s="595" t="s">
        <v>26</v>
      </c>
      <c r="J214" s="596" t="str">
        <f>IF($D$210="Y/T","Isi Sasaran",IF($E$210=0,0,IF(I214="Y",1,IF(I214="T",0,"Isi Dulu"))))</f>
        <v>Isi Sasaran</v>
      </c>
      <c r="K214" s="595" t="s">
        <v>26</v>
      </c>
      <c r="L214" s="596" t="str">
        <f>IF($D$210="Y/T","Isi Sasaran",IF($E$210=0,0,IF(K214="Y",1,IF(K214="T",0,"Isi Dulu"))))</f>
        <v>Isi Sasaran</v>
      </c>
      <c r="M214" s="850"/>
      <c r="N214" s="853"/>
      <c r="O214" s="517"/>
      <c r="P214" s="517"/>
      <c r="Q214" s="517"/>
      <c r="R214" s="517"/>
    </row>
    <row r="215" spans="2:18" s="527" customFormat="1" ht="47.25">
      <c r="B215" s="875">
        <v>2</v>
      </c>
      <c r="C215" s="874" t="s">
        <v>1425</v>
      </c>
      <c r="D215" s="880" t="s">
        <v>26</v>
      </c>
      <c r="E215" s="873" t="str">
        <f>IF(D215="Y",1,IF(D215="T",0,IF(D215="Y/T","Belum diisi","Error")))</f>
        <v>Belum diisi</v>
      </c>
      <c r="F215" s="528">
        <v>1</v>
      </c>
      <c r="G215" s="611" t="s">
        <v>1418</v>
      </c>
      <c r="H215" s="597" t="str">
        <f t="shared" si="4"/>
        <v>Belum Diisi</v>
      </c>
      <c r="I215" s="590" t="s">
        <v>26</v>
      </c>
      <c r="J215" s="591" t="str">
        <f>IF($D$215="Y/T","Isi Sasaran",IF($E$215=0,0,IF(I215="Y",1,IF(I215="T",0,"Isi Dulu"))))</f>
        <v>Isi Sasaran</v>
      </c>
      <c r="K215" s="590" t="s">
        <v>26</v>
      </c>
      <c r="L215" s="591" t="str">
        <f>IF($D$215="Y/T","Isi Sasaran",IF($E$215=0,0,IF(K215="Y",1,IF(K215="T",0,"Isi Dulu"))))</f>
        <v>Isi Sasaran</v>
      </c>
      <c r="M215" s="848" t="s">
        <v>26</v>
      </c>
      <c r="N215" s="851" t="str">
        <f>IF(M215="Y",1,IF(M215="T",0,IF(M215="Y/T","Belum diisi","Error")))</f>
        <v>Belum diisi</v>
      </c>
      <c r="O215" s="517"/>
      <c r="P215" s="517"/>
      <c r="Q215" s="517"/>
      <c r="R215" s="517"/>
    </row>
    <row r="216" spans="2:18" s="527" customFormat="1" ht="15.75">
      <c r="B216" s="875"/>
      <c r="C216" s="876"/>
      <c r="D216" s="880"/>
      <c r="E216" s="873"/>
      <c r="F216" s="549">
        <v>2</v>
      </c>
      <c r="G216" s="550"/>
      <c r="H216" s="598" t="str">
        <f t="shared" si="4"/>
        <v>Belum Diisi</v>
      </c>
      <c r="I216" s="592" t="s">
        <v>26</v>
      </c>
      <c r="J216" s="593" t="str">
        <f>IF($D$215="Y/T","Isi Sasaran",IF($E$215=0,0,IF(I216="Y",1,IF(I216="T",0,"Isi Dulu"))))</f>
        <v>Isi Sasaran</v>
      </c>
      <c r="K216" s="592" t="s">
        <v>26</v>
      </c>
      <c r="L216" s="593" t="str">
        <f>IF($D$215="Y/T","Isi Sasaran",IF($E$215=0,0,IF(K216="Y",1,IF(K216="T",0,"Isi Dulu"))))</f>
        <v>Isi Sasaran</v>
      </c>
      <c r="M216" s="849"/>
      <c r="N216" s="852"/>
      <c r="O216" s="517"/>
      <c r="P216" s="517"/>
      <c r="Q216" s="517"/>
      <c r="R216" s="517"/>
    </row>
    <row r="217" spans="2:18" s="527" customFormat="1" ht="15.75">
      <c r="B217" s="875"/>
      <c r="C217" s="876"/>
      <c r="D217" s="880"/>
      <c r="E217" s="873"/>
      <c r="F217" s="549">
        <v>3</v>
      </c>
      <c r="G217" s="550"/>
      <c r="H217" s="598" t="str">
        <f t="shared" si="4"/>
        <v>Belum Diisi</v>
      </c>
      <c r="I217" s="592" t="s">
        <v>26</v>
      </c>
      <c r="J217" s="593" t="str">
        <f>IF($D$215="Y/T","Isi Sasaran",IF($E$215=0,0,IF(I217="Y",1,IF(I217="T",0,"Isi Dulu"))))</f>
        <v>Isi Sasaran</v>
      </c>
      <c r="K217" s="592" t="s">
        <v>26</v>
      </c>
      <c r="L217" s="593" t="str">
        <f>IF($D$215="Y/T","Isi Sasaran",IF($E$215=0,0,IF(K217="Y",1,IF(K217="T",0,"Isi Dulu"))))</f>
        <v>Isi Sasaran</v>
      </c>
      <c r="M217" s="849"/>
      <c r="N217" s="852"/>
      <c r="O217" s="517"/>
      <c r="P217" s="517"/>
      <c r="Q217" s="517"/>
      <c r="R217" s="517"/>
    </row>
    <row r="218" spans="2:18" s="527" customFormat="1" ht="15.75">
      <c r="B218" s="875"/>
      <c r="C218" s="876"/>
      <c r="D218" s="880"/>
      <c r="E218" s="873"/>
      <c r="F218" s="549">
        <v>4</v>
      </c>
      <c r="G218" s="550"/>
      <c r="H218" s="598" t="str">
        <f t="shared" si="4"/>
        <v>Belum Diisi</v>
      </c>
      <c r="I218" s="592" t="s">
        <v>26</v>
      </c>
      <c r="J218" s="593" t="str">
        <f>IF($D$215="Y/T","Isi Sasaran",IF($E$215=0,0,IF(I218="Y",1,IF(I218="T",0,"Isi Dulu"))))</f>
        <v>Isi Sasaran</v>
      </c>
      <c r="K218" s="592" t="s">
        <v>26</v>
      </c>
      <c r="L218" s="593" t="str">
        <f>IF($D$215="Y/T","Isi Sasaran",IF($E$215=0,0,IF(K218="Y",1,IF(K218="T",0,"Isi Dulu"))))</f>
        <v>Isi Sasaran</v>
      </c>
      <c r="M218" s="849"/>
      <c r="N218" s="852"/>
      <c r="O218" s="517"/>
      <c r="P218" s="517"/>
      <c r="Q218" s="517"/>
      <c r="R218" s="517"/>
    </row>
    <row r="219" spans="2:18" s="527" customFormat="1" ht="15.75">
      <c r="B219" s="875"/>
      <c r="C219" s="877"/>
      <c r="D219" s="880"/>
      <c r="E219" s="873"/>
      <c r="F219" s="569">
        <v>5</v>
      </c>
      <c r="G219" s="570"/>
      <c r="H219" s="599" t="str">
        <f t="shared" si="4"/>
        <v>Belum Diisi</v>
      </c>
      <c r="I219" s="595" t="s">
        <v>26</v>
      </c>
      <c r="J219" s="596" t="str">
        <f>IF($D$215="Y/T","Isi Sasaran",IF($E$215=0,0,IF(I219="Y",1,IF(I219="T",0,"Isi Dulu"))))</f>
        <v>Isi Sasaran</v>
      </c>
      <c r="K219" s="595" t="s">
        <v>26</v>
      </c>
      <c r="L219" s="596" t="str">
        <f>IF($D$215="Y/T","Isi Sasaran",IF($E$215=0,0,IF(K219="Y",1,IF(K219="T",0,"Isi Dulu"))))</f>
        <v>Isi Sasaran</v>
      </c>
      <c r="M219" s="850"/>
      <c r="N219" s="853"/>
      <c r="O219" s="517"/>
      <c r="P219" s="517"/>
      <c r="Q219" s="517"/>
      <c r="R219" s="517"/>
    </row>
    <row r="220" spans="2:18" s="527" customFormat="1" ht="15.75">
      <c r="B220" s="836">
        <v>3</v>
      </c>
      <c r="C220" s="874" t="s">
        <v>1419</v>
      </c>
      <c r="D220" s="857" t="s">
        <v>26</v>
      </c>
      <c r="E220" s="854" t="str">
        <f>IF(D220="Y",1,IF(D220="T",0,IF(D220="Y/T","Belum diisi","Error")))</f>
        <v>Belum diisi</v>
      </c>
      <c r="F220" s="528">
        <v>1</v>
      </c>
      <c r="G220" s="611" t="s">
        <v>1420</v>
      </c>
      <c r="H220" s="600" t="str">
        <f t="shared" si="4"/>
        <v>Belum Diisi</v>
      </c>
      <c r="I220" s="590" t="s">
        <v>26</v>
      </c>
      <c r="J220" s="591" t="str">
        <f>IF($D$220="Y/T","Isi Sasaran",IF($E$220=0,0,IF(I220="Y",1,IF(I220="T",0,"Isi Dulu"))))</f>
        <v>Isi Sasaran</v>
      </c>
      <c r="K220" s="590" t="s">
        <v>26</v>
      </c>
      <c r="L220" s="591" t="str">
        <f>IF($D$220="Y/T","Isi Sasaran",IF($E$220=0,0,IF(K220="Y",1,IF(K220="T",0,"Isi Dulu"))))</f>
        <v>Isi Sasaran</v>
      </c>
      <c r="M220" s="848" t="s">
        <v>26</v>
      </c>
      <c r="N220" s="851" t="str">
        <f>IF(M220="Y",1,IF(M220="T",0,IF(M220="Y/T","Belum diisi","Error")))</f>
        <v>Belum diisi</v>
      </c>
      <c r="O220" s="517"/>
      <c r="P220" s="517"/>
      <c r="Q220" s="517"/>
      <c r="R220" s="517"/>
    </row>
    <row r="221" spans="2:18" s="527" customFormat="1" ht="15.75">
      <c r="B221" s="837"/>
      <c r="C221" s="876"/>
      <c r="D221" s="858"/>
      <c r="E221" s="855"/>
      <c r="F221" s="549">
        <v>2</v>
      </c>
      <c r="G221" s="624" t="s">
        <v>1421</v>
      </c>
      <c r="H221" s="598" t="str">
        <f t="shared" si="4"/>
        <v>Belum Diisi</v>
      </c>
      <c r="I221" s="592" t="s">
        <v>26</v>
      </c>
      <c r="J221" s="593" t="str">
        <f>IF($D$220="Y/T","Isi Sasaran",IF($E$220=0,0,IF(I221="Y",1,IF(I221="T",0,"Isi Dulu"))))</f>
        <v>Isi Sasaran</v>
      </c>
      <c r="K221" s="592" t="s">
        <v>26</v>
      </c>
      <c r="L221" s="593" t="str">
        <f>IF($D$220="Y/T","Isi Sasaran",IF($E$220=0,0,IF(K221="Y",1,IF(K221="T",0,"Isi Dulu"))))</f>
        <v>Isi Sasaran</v>
      </c>
      <c r="M221" s="849"/>
      <c r="N221" s="852"/>
      <c r="O221" s="517"/>
      <c r="P221" s="517"/>
      <c r="Q221" s="517"/>
      <c r="R221" s="517"/>
    </row>
    <row r="222" spans="2:18" s="527" customFormat="1" ht="15.75">
      <c r="B222" s="837"/>
      <c r="C222" s="876"/>
      <c r="D222" s="858"/>
      <c r="E222" s="855"/>
      <c r="F222" s="549">
        <v>3</v>
      </c>
      <c r="G222" s="550"/>
      <c r="H222" s="598" t="str">
        <f t="shared" si="4"/>
        <v>Belum Diisi</v>
      </c>
      <c r="I222" s="592" t="s">
        <v>26</v>
      </c>
      <c r="J222" s="593" t="str">
        <f>IF($D$220="Y/T","Isi Sasaran",IF($E$220=0,0,IF(I222="Y",1,IF(I222="T",0,"Isi Dulu"))))</f>
        <v>Isi Sasaran</v>
      </c>
      <c r="K222" s="592" t="s">
        <v>26</v>
      </c>
      <c r="L222" s="593" t="str">
        <f>IF($D$220="Y/T","Isi Sasaran",IF($E$220=0,0,IF(K222="Y",1,IF(K222="T",0,"Isi Dulu"))))</f>
        <v>Isi Sasaran</v>
      </c>
      <c r="M222" s="849"/>
      <c r="N222" s="852"/>
      <c r="O222" s="517"/>
      <c r="P222" s="517"/>
      <c r="Q222" s="517"/>
      <c r="R222" s="517"/>
    </row>
    <row r="223" spans="2:18" s="527" customFormat="1" ht="15.75">
      <c r="B223" s="837"/>
      <c r="C223" s="876"/>
      <c r="D223" s="858"/>
      <c r="E223" s="855"/>
      <c r="F223" s="549">
        <v>4</v>
      </c>
      <c r="G223" s="550"/>
      <c r="H223" s="598" t="str">
        <f t="shared" si="4"/>
        <v>Belum Diisi</v>
      </c>
      <c r="I223" s="592" t="s">
        <v>26</v>
      </c>
      <c r="J223" s="593" t="str">
        <f>IF($D$220="Y/T","Isi Sasaran",IF($E$220=0,0,IF(I223="Y",1,IF(I223="T",0,"Isi Dulu"))))</f>
        <v>Isi Sasaran</v>
      </c>
      <c r="K223" s="592" t="s">
        <v>26</v>
      </c>
      <c r="L223" s="593" t="str">
        <f>IF($D$220="Y/T","Isi Sasaran",IF($E$220=0,0,IF(K223="Y",1,IF(K223="T",0,"Isi Dulu"))))</f>
        <v>Isi Sasaran</v>
      </c>
      <c r="M223" s="849"/>
      <c r="N223" s="852"/>
      <c r="O223" s="517"/>
      <c r="P223" s="517"/>
      <c r="Q223" s="517"/>
      <c r="R223" s="517"/>
    </row>
    <row r="224" spans="2:18" s="527" customFormat="1" ht="15.75">
      <c r="B224" s="838"/>
      <c r="C224" s="877"/>
      <c r="D224" s="859"/>
      <c r="E224" s="856"/>
      <c r="F224" s="569">
        <v>5</v>
      </c>
      <c r="G224" s="570"/>
      <c r="H224" s="599" t="str">
        <f t="shared" si="4"/>
        <v>Belum Diisi</v>
      </c>
      <c r="I224" s="595" t="s">
        <v>26</v>
      </c>
      <c r="J224" s="596" t="str">
        <f>IF($D$220="Y/T","Isi Sasaran",IF($E$220=0,0,IF(I224="Y",1,IF(I224="T",0,"Isi Dulu"))))</f>
        <v>Isi Sasaran</v>
      </c>
      <c r="K224" s="595" t="s">
        <v>26</v>
      </c>
      <c r="L224" s="596" t="str">
        <f>IF($D$220="Y/T","Isi Sasaran",IF($E$220=0,0,IF(K224="Y",1,IF(K224="T",0,"Isi Dulu"))))</f>
        <v>Isi Sasaran</v>
      </c>
      <c r="M224" s="850"/>
      <c r="N224" s="853"/>
      <c r="O224" s="517"/>
      <c r="P224" s="517"/>
      <c r="Q224" s="517"/>
      <c r="R224" s="517"/>
    </row>
    <row r="225" spans="2:18" s="527" customFormat="1" ht="15.75">
      <c r="B225" s="836">
        <v>4</v>
      </c>
      <c r="C225" s="874" t="s">
        <v>1422</v>
      </c>
      <c r="D225" s="857" t="s">
        <v>26</v>
      </c>
      <c r="E225" s="854" t="str">
        <f>IF(D225="Y",1,IF(D225="T",0,IF(D225="Y/T","Belum diisi","Error")))</f>
        <v>Belum diisi</v>
      </c>
      <c r="F225" s="528">
        <v>1</v>
      </c>
      <c r="G225" s="611" t="s">
        <v>1423</v>
      </c>
      <c r="H225" s="600" t="str">
        <f t="shared" si="4"/>
        <v>Belum Diisi</v>
      </c>
      <c r="I225" s="590" t="s">
        <v>26</v>
      </c>
      <c r="J225" s="591" t="str">
        <f>IF($D$225="Y/T","Isi Sasaran",IF($E$225=0,0,IF(I225="Y",1,IF(I225="T",0,"Isi Dulu"))))</f>
        <v>Isi Sasaran</v>
      </c>
      <c r="K225" s="590" t="s">
        <v>26</v>
      </c>
      <c r="L225" s="591" t="str">
        <f>IF($D$225="Y/T","Isi Sasaran",IF($E$225=0,0,IF(K225="Y",1,IF(K225="T",0,"Isi Dulu"))))</f>
        <v>Isi Sasaran</v>
      </c>
      <c r="M225" s="848" t="s">
        <v>26</v>
      </c>
      <c r="N225" s="851" t="str">
        <f>IF(M225="Y",1,IF(M225="T",0,IF(M225="Y/T","Belum diisi","Error")))</f>
        <v>Belum diisi</v>
      </c>
      <c r="O225" s="517"/>
      <c r="P225" s="517"/>
      <c r="Q225" s="517"/>
      <c r="R225" s="517"/>
    </row>
    <row r="226" spans="2:18" s="527" customFormat="1" ht="15.75">
      <c r="B226" s="837"/>
      <c r="C226" s="840"/>
      <c r="D226" s="858"/>
      <c r="E226" s="855"/>
      <c r="F226" s="549">
        <v>2</v>
      </c>
      <c r="G226" s="550"/>
      <c r="H226" s="598" t="str">
        <f t="shared" si="4"/>
        <v>Belum Diisi</v>
      </c>
      <c r="I226" s="592" t="s">
        <v>26</v>
      </c>
      <c r="J226" s="593" t="str">
        <f>IF($D$225="Y/T","Isi Sasaran",IF($E$225=0,0,IF(I226="Y",1,IF(I226="T",0,"Isi Dulu"))))</f>
        <v>Isi Sasaran</v>
      </c>
      <c r="K226" s="592" t="s">
        <v>26</v>
      </c>
      <c r="L226" s="593" t="str">
        <f>IF($D$225="Y/T","Isi Sasaran",IF($E$225=0,0,IF(K226="Y",1,IF(K226="T",0,"Isi Dulu"))))</f>
        <v>Isi Sasaran</v>
      </c>
      <c r="M226" s="849"/>
      <c r="N226" s="852"/>
      <c r="O226" s="517"/>
      <c r="P226" s="517"/>
      <c r="Q226" s="517"/>
      <c r="R226" s="517"/>
    </row>
    <row r="227" spans="2:18" s="527" customFormat="1" ht="15.75">
      <c r="B227" s="837"/>
      <c r="C227" s="840"/>
      <c r="D227" s="858"/>
      <c r="E227" s="855"/>
      <c r="F227" s="549">
        <v>3</v>
      </c>
      <c r="G227" s="550"/>
      <c r="H227" s="598" t="str">
        <f t="shared" si="4"/>
        <v>Belum Diisi</v>
      </c>
      <c r="I227" s="592" t="s">
        <v>26</v>
      </c>
      <c r="J227" s="593" t="str">
        <f>IF($D$225="Y/T","Isi Sasaran",IF($E$225=0,0,IF(I227="Y",1,IF(I227="T",0,"Isi Dulu"))))</f>
        <v>Isi Sasaran</v>
      </c>
      <c r="K227" s="592" t="s">
        <v>26</v>
      </c>
      <c r="L227" s="593" t="str">
        <f>IF($D$225="Y/T","Isi Sasaran",IF($E$225=0,0,IF(K227="Y",1,IF(K227="T",0,"Isi Dulu"))))</f>
        <v>Isi Sasaran</v>
      </c>
      <c r="M227" s="849"/>
      <c r="N227" s="852"/>
      <c r="O227" s="517"/>
      <c r="P227" s="517"/>
      <c r="Q227" s="517"/>
      <c r="R227" s="517"/>
    </row>
    <row r="228" spans="2:18" s="527" customFormat="1" ht="15.75">
      <c r="B228" s="837"/>
      <c r="C228" s="840"/>
      <c r="D228" s="858"/>
      <c r="E228" s="855"/>
      <c r="F228" s="549">
        <v>4</v>
      </c>
      <c r="G228" s="550"/>
      <c r="H228" s="598" t="str">
        <f t="shared" si="4"/>
        <v>Belum Diisi</v>
      </c>
      <c r="I228" s="592" t="s">
        <v>26</v>
      </c>
      <c r="J228" s="593" t="str">
        <f>IF($D$225="Y/T","Isi Sasaran",IF($E$225=0,0,IF(I228="Y",1,IF(I228="T",0,"Isi Dulu"))))</f>
        <v>Isi Sasaran</v>
      </c>
      <c r="K228" s="592" t="s">
        <v>26</v>
      </c>
      <c r="L228" s="593" t="str">
        <f>IF($D$225="Y/T","Isi Sasaran",IF($E$225=0,0,IF(K228="Y",1,IF(K228="T",0,"Isi Dulu"))))</f>
        <v>Isi Sasaran</v>
      </c>
      <c r="M228" s="849"/>
      <c r="N228" s="852"/>
      <c r="O228" s="517"/>
      <c r="P228" s="517"/>
      <c r="Q228" s="517"/>
      <c r="R228" s="517"/>
    </row>
    <row r="229" spans="2:18" s="527" customFormat="1" ht="15.75">
      <c r="B229" s="838"/>
      <c r="C229" s="841"/>
      <c r="D229" s="859"/>
      <c r="E229" s="856"/>
      <c r="F229" s="569">
        <v>5</v>
      </c>
      <c r="G229" s="570"/>
      <c r="H229" s="599" t="str">
        <f t="shared" si="4"/>
        <v>Belum Diisi</v>
      </c>
      <c r="I229" s="595" t="s">
        <v>26</v>
      </c>
      <c r="J229" s="596" t="str">
        <f>IF($D$225="Y/T","Isi Sasaran",IF($E$225=0,0,IF(I229="Y",1,IF(I229="T",0,"Isi Dulu"))))</f>
        <v>Isi Sasaran</v>
      </c>
      <c r="K229" s="595" t="s">
        <v>26</v>
      </c>
      <c r="L229" s="596" t="str">
        <f>IF($D$225="Y/T","Isi Sasaran",IF($E$225=0,0,IF(K229="Y",1,IF(K229="T",0,"Isi Dulu"))))</f>
        <v>Isi Sasaran</v>
      </c>
      <c r="M229" s="850"/>
      <c r="N229" s="853"/>
      <c r="O229" s="517"/>
      <c r="P229" s="517"/>
      <c r="Q229" s="517"/>
      <c r="R229" s="517"/>
    </row>
    <row r="230" spans="2:18" s="527" customFormat="1" ht="15.75">
      <c r="B230" s="836">
        <v>5</v>
      </c>
      <c r="C230" s="839"/>
      <c r="D230" s="857" t="s">
        <v>26</v>
      </c>
      <c r="E230" s="854" t="str">
        <f>IF(D230="Y",1,IF(D230="T",0,IF(D230="Y/T","Belum diisi","Error")))</f>
        <v>Belum diisi</v>
      </c>
      <c r="F230" s="528">
        <v>1</v>
      </c>
      <c r="G230" s="529"/>
      <c r="H230" s="600" t="str">
        <f t="shared" si="4"/>
        <v>Belum Diisi</v>
      </c>
      <c r="I230" s="590" t="s">
        <v>26</v>
      </c>
      <c r="J230" s="591" t="str">
        <f>IF($D$230="Y/T","Isi Sasaran",IF($E$230=0,0,IF(I230="Y",1,IF(I230="T",0,"Isi Dulu"))))</f>
        <v>Isi Sasaran</v>
      </c>
      <c r="K230" s="590" t="s">
        <v>26</v>
      </c>
      <c r="L230" s="591" t="str">
        <f>IF($D$230="Y/T","Isi Sasaran",IF($E$230=0,0,IF(K230="Y",1,IF(K230="T",0,"Isi Dulu"))))</f>
        <v>Isi Sasaran</v>
      </c>
      <c r="M230" s="848" t="s">
        <v>26</v>
      </c>
      <c r="N230" s="851" t="str">
        <f>IF(M230="Y",1,IF(M230="T",0,IF(M230="Y/T","Belum diisi","Error")))</f>
        <v>Belum diisi</v>
      </c>
      <c r="O230" s="517"/>
      <c r="P230" s="517"/>
      <c r="Q230" s="517"/>
      <c r="R230" s="517"/>
    </row>
    <row r="231" spans="2:18" s="527" customFormat="1" ht="15.75">
      <c r="B231" s="837"/>
      <c r="C231" s="840"/>
      <c r="D231" s="858"/>
      <c r="E231" s="855"/>
      <c r="F231" s="549">
        <v>2</v>
      </c>
      <c r="G231" s="550"/>
      <c r="H231" s="598" t="str">
        <f t="shared" si="4"/>
        <v>Belum Diisi</v>
      </c>
      <c r="I231" s="592" t="s">
        <v>26</v>
      </c>
      <c r="J231" s="593" t="str">
        <f>IF($D$230="Y/T","Isi Sasaran",IF($E$230=0,0,IF(I231="Y",1,IF(I231="T",0,"Isi Dulu"))))</f>
        <v>Isi Sasaran</v>
      </c>
      <c r="K231" s="592" t="s">
        <v>26</v>
      </c>
      <c r="L231" s="593" t="str">
        <f>IF($D$230="Y/T","Isi Sasaran",IF($E$230=0,0,IF(K231="Y",1,IF(K231="T",0,"Isi Dulu"))))</f>
        <v>Isi Sasaran</v>
      </c>
      <c r="M231" s="849"/>
      <c r="N231" s="852"/>
      <c r="O231" s="517"/>
      <c r="P231" s="517"/>
      <c r="Q231" s="517"/>
      <c r="R231" s="517"/>
    </row>
    <row r="232" spans="2:18" s="527" customFormat="1" ht="15.75">
      <c r="B232" s="837"/>
      <c r="C232" s="840"/>
      <c r="D232" s="858"/>
      <c r="E232" s="855"/>
      <c r="F232" s="549">
        <v>3</v>
      </c>
      <c r="G232" s="550"/>
      <c r="H232" s="598" t="str">
        <f t="shared" si="4"/>
        <v>Belum Diisi</v>
      </c>
      <c r="I232" s="592" t="s">
        <v>26</v>
      </c>
      <c r="J232" s="593" t="str">
        <f>IF($D$230="Y/T","Isi Sasaran",IF($E$230=0,0,IF(I232="Y",1,IF(I232="T",0,"Isi Dulu"))))</f>
        <v>Isi Sasaran</v>
      </c>
      <c r="K232" s="592" t="s">
        <v>26</v>
      </c>
      <c r="L232" s="593" t="str">
        <f>IF($D$230="Y/T","Isi Sasaran",IF($E$230=0,0,IF(K232="Y",1,IF(K232="T",0,"Isi Dulu"))))</f>
        <v>Isi Sasaran</v>
      </c>
      <c r="M232" s="849"/>
      <c r="N232" s="852"/>
      <c r="O232" s="517"/>
      <c r="P232" s="517"/>
      <c r="Q232" s="517"/>
      <c r="R232" s="517"/>
    </row>
    <row r="233" spans="2:18" s="527" customFormat="1" ht="15.75">
      <c r="B233" s="837"/>
      <c r="C233" s="840"/>
      <c r="D233" s="858"/>
      <c r="E233" s="855"/>
      <c r="F233" s="549">
        <v>4</v>
      </c>
      <c r="G233" s="550"/>
      <c r="H233" s="598" t="str">
        <f t="shared" si="4"/>
        <v>Belum Diisi</v>
      </c>
      <c r="I233" s="592" t="s">
        <v>26</v>
      </c>
      <c r="J233" s="593" t="str">
        <f>IF($D$230="Y/T","Isi Sasaran",IF($E$230=0,0,IF(I233="Y",1,IF(I233="T",0,"Isi Dulu"))))</f>
        <v>Isi Sasaran</v>
      </c>
      <c r="K233" s="592" t="s">
        <v>26</v>
      </c>
      <c r="L233" s="593" t="str">
        <f>IF($D$230="Y/T","Isi Sasaran",IF($E$230=0,0,IF(K233="Y",1,IF(K233="T",0,"Isi Dulu"))))</f>
        <v>Isi Sasaran</v>
      </c>
      <c r="M233" s="849"/>
      <c r="N233" s="852"/>
      <c r="O233" s="517"/>
      <c r="P233" s="517"/>
      <c r="Q233" s="517"/>
      <c r="R233" s="517"/>
    </row>
    <row r="234" spans="2:18" s="527" customFormat="1" ht="15.75">
      <c r="B234" s="838"/>
      <c r="C234" s="841"/>
      <c r="D234" s="859"/>
      <c r="E234" s="856"/>
      <c r="F234" s="569">
        <v>5</v>
      </c>
      <c r="G234" s="570"/>
      <c r="H234" s="599" t="str">
        <f t="shared" si="4"/>
        <v>Belum Diisi</v>
      </c>
      <c r="I234" s="595" t="s">
        <v>26</v>
      </c>
      <c r="J234" s="596" t="str">
        <f>IF($D$230="Y/T","Isi Sasaran",IF($E$230=0,0,IF(I234="Y",1,IF(I234="T",0,"Isi Dulu"))))</f>
        <v>Isi Sasaran</v>
      </c>
      <c r="K234" s="595" t="s">
        <v>26</v>
      </c>
      <c r="L234" s="596" t="str">
        <f>IF($D$230="Y/T","Isi Sasaran",IF($E$230=0,0,IF(K234="Y",1,IF(K234="T",0,"Isi Dulu"))))</f>
        <v>Isi Sasaran</v>
      </c>
      <c r="M234" s="850"/>
      <c r="N234" s="853"/>
      <c r="O234" s="517"/>
      <c r="P234" s="517"/>
      <c r="Q234" s="517"/>
      <c r="R234" s="517"/>
    </row>
    <row r="235" spans="2:18" s="527" customFormat="1" ht="15.75">
      <c r="B235" s="836">
        <v>6</v>
      </c>
      <c r="C235" s="839"/>
      <c r="D235" s="857" t="s">
        <v>26</v>
      </c>
      <c r="E235" s="854" t="str">
        <f>IF(D235="Y",1,IF(D235="T",0,IF(D235="Y/T","Belum diisi","Error")))</f>
        <v>Belum diisi</v>
      </c>
      <c r="F235" s="528">
        <v>1</v>
      </c>
      <c r="G235" s="529"/>
      <c r="H235" s="600" t="str">
        <f t="shared" si="4"/>
        <v>Belum Diisi</v>
      </c>
      <c r="I235" s="590" t="s">
        <v>26</v>
      </c>
      <c r="J235" s="591" t="str">
        <f>IF($D$235="Y/T","Isi Sasaran",IF($E$235=0,0,IF(I235="Y",1,IF(I235="T",0,"Isi Dulu"))))</f>
        <v>Isi Sasaran</v>
      </c>
      <c r="K235" s="590" t="s">
        <v>26</v>
      </c>
      <c r="L235" s="591" t="str">
        <f>IF($D$235="Y/T","Isi Sasaran",IF($E$235=0,0,IF(K235="Y",1,IF(K235="T",0,"Isi Dulu"))))</f>
        <v>Isi Sasaran</v>
      </c>
      <c r="M235" s="848" t="s">
        <v>26</v>
      </c>
      <c r="N235" s="851" t="str">
        <f>IF(M235="Y",1,IF(M235="T",0,IF(M235="Y/T","Belum diisi","Error")))</f>
        <v>Belum diisi</v>
      </c>
      <c r="O235" s="517"/>
      <c r="P235" s="517"/>
      <c r="Q235" s="517"/>
      <c r="R235" s="517"/>
    </row>
    <row r="236" spans="2:18" s="527" customFormat="1" ht="15.75">
      <c r="B236" s="837"/>
      <c r="C236" s="840"/>
      <c r="D236" s="858"/>
      <c r="E236" s="855"/>
      <c r="F236" s="549">
        <v>2</v>
      </c>
      <c r="G236" s="550"/>
      <c r="H236" s="598" t="str">
        <f t="shared" si="4"/>
        <v>Belum Diisi</v>
      </c>
      <c r="I236" s="592" t="s">
        <v>26</v>
      </c>
      <c r="J236" s="593" t="str">
        <f>IF($D$235="Y/T","Isi Sasaran",IF($E$235=0,0,IF(I236="Y",1,IF(I236="T",0,"Isi Dulu"))))</f>
        <v>Isi Sasaran</v>
      </c>
      <c r="K236" s="592" t="s">
        <v>26</v>
      </c>
      <c r="L236" s="593" t="str">
        <f>IF($D$235="Y/T","Isi Sasaran",IF($E$235=0,0,IF(K236="Y",1,IF(K236="T",0,"Isi Dulu"))))</f>
        <v>Isi Sasaran</v>
      </c>
      <c r="M236" s="849"/>
      <c r="N236" s="852"/>
      <c r="O236" s="517"/>
      <c r="P236" s="517"/>
      <c r="Q236" s="517"/>
      <c r="R236" s="517"/>
    </row>
    <row r="237" spans="2:18" s="527" customFormat="1" ht="15.75">
      <c r="B237" s="837"/>
      <c r="C237" s="840"/>
      <c r="D237" s="858"/>
      <c r="E237" s="855"/>
      <c r="F237" s="549">
        <v>3</v>
      </c>
      <c r="G237" s="550"/>
      <c r="H237" s="598" t="str">
        <f t="shared" si="4"/>
        <v>Belum Diisi</v>
      </c>
      <c r="I237" s="592" t="s">
        <v>26</v>
      </c>
      <c r="J237" s="593" t="str">
        <f>IF($D$235="Y/T","Isi Sasaran",IF($E$235=0,0,IF(I237="Y",1,IF(I237="T",0,"Isi Dulu"))))</f>
        <v>Isi Sasaran</v>
      </c>
      <c r="K237" s="592" t="s">
        <v>26</v>
      </c>
      <c r="L237" s="593" t="str">
        <f>IF($D$235="Y/T","Isi Sasaran",IF($E$235=0,0,IF(K237="Y",1,IF(K237="T",0,"Isi Dulu"))))</f>
        <v>Isi Sasaran</v>
      </c>
      <c r="M237" s="849"/>
      <c r="N237" s="852"/>
      <c r="O237" s="517"/>
      <c r="P237" s="517"/>
      <c r="Q237" s="517"/>
      <c r="R237" s="517"/>
    </row>
    <row r="238" spans="2:18" s="527" customFormat="1" ht="15.75">
      <c r="B238" s="837"/>
      <c r="C238" s="840"/>
      <c r="D238" s="858"/>
      <c r="E238" s="855"/>
      <c r="F238" s="549">
        <v>4</v>
      </c>
      <c r="G238" s="550"/>
      <c r="H238" s="598" t="str">
        <f t="shared" si="4"/>
        <v>Belum Diisi</v>
      </c>
      <c r="I238" s="592" t="s">
        <v>26</v>
      </c>
      <c r="J238" s="593" t="str">
        <f>IF($D$235="Y/T","Isi Sasaran",IF($E$235=0,0,IF(I238="Y",1,IF(I238="T",0,"Isi Dulu"))))</f>
        <v>Isi Sasaran</v>
      </c>
      <c r="K238" s="592" t="s">
        <v>26</v>
      </c>
      <c r="L238" s="593" t="str">
        <f>IF($D$235="Y/T","Isi Sasaran",IF($E$235=0,0,IF(K238="Y",1,IF(K238="T",0,"Isi Dulu"))))</f>
        <v>Isi Sasaran</v>
      </c>
      <c r="M238" s="849"/>
      <c r="N238" s="852"/>
      <c r="O238" s="517"/>
      <c r="P238" s="517"/>
      <c r="Q238" s="517"/>
      <c r="R238" s="517"/>
    </row>
    <row r="239" spans="2:18" s="527" customFormat="1" ht="15.75">
      <c r="B239" s="838"/>
      <c r="C239" s="841"/>
      <c r="D239" s="859"/>
      <c r="E239" s="856"/>
      <c r="F239" s="569">
        <v>5</v>
      </c>
      <c r="G239" s="570"/>
      <c r="H239" s="599" t="str">
        <f t="shared" si="4"/>
        <v>Belum Diisi</v>
      </c>
      <c r="I239" s="595" t="s">
        <v>26</v>
      </c>
      <c r="J239" s="596" t="str">
        <f>IF($D$235="Y/T","Isi Sasaran",IF($E$235=0,0,IF(I239="Y",1,IF(I239="T",0,"Isi Dulu"))))</f>
        <v>Isi Sasaran</v>
      </c>
      <c r="K239" s="595" t="s">
        <v>26</v>
      </c>
      <c r="L239" s="596" t="str">
        <f>IF($D$235="Y/T","Isi Sasaran",IF($E$235=0,0,IF(K239="Y",1,IF(K239="T",0,"Isi Dulu"))))</f>
        <v>Isi Sasaran</v>
      </c>
      <c r="M239" s="850"/>
      <c r="N239" s="853"/>
      <c r="O239" s="517"/>
      <c r="P239" s="517"/>
      <c r="Q239" s="517"/>
      <c r="R239" s="517"/>
    </row>
    <row r="240" spans="2:18" s="527" customFormat="1" ht="15.75">
      <c r="B240" s="836">
        <v>7</v>
      </c>
      <c r="C240" s="839"/>
      <c r="D240" s="857" t="s">
        <v>26</v>
      </c>
      <c r="E240" s="854" t="str">
        <f>IF(D240="Y",1,IF(D240="T",0,IF(D240="Y/T","Belum diisi","Error")))</f>
        <v>Belum diisi</v>
      </c>
      <c r="F240" s="528">
        <v>1</v>
      </c>
      <c r="G240" s="529"/>
      <c r="H240" s="600" t="str">
        <f t="shared" si="4"/>
        <v>Belum Diisi</v>
      </c>
      <c r="I240" s="590" t="s">
        <v>26</v>
      </c>
      <c r="J240" s="591" t="str">
        <f>IF($D$240="Y/T","Isi Sasaran",IF($E$240=0,0,IF(I240="Y",1,IF(I240="T",0,"Isi Dulu"))))</f>
        <v>Isi Sasaran</v>
      </c>
      <c r="K240" s="590" t="s">
        <v>26</v>
      </c>
      <c r="L240" s="591" t="str">
        <f>IF($D$240="Y/T","Isi Sasaran",IF($E$240=0,0,IF(K240="Y",1,IF(K240="T",0,"Isi Dulu"))))</f>
        <v>Isi Sasaran</v>
      </c>
      <c r="M240" s="848" t="s">
        <v>26</v>
      </c>
      <c r="N240" s="851" t="str">
        <f>IF(M240="Y",1,IF(M240="T",0,IF(M240="Y/T","Belum diisi","Error")))</f>
        <v>Belum diisi</v>
      </c>
      <c r="O240" s="517"/>
      <c r="P240" s="517"/>
      <c r="Q240" s="517"/>
      <c r="R240" s="517"/>
    </row>
    <row r="241" spans="2:18" s="527" customFormat="1" ht="15.75">
      <c r="B241" s="837"/>
      <c r="C241" s="840"/>
      <c r="D241" s="858"/>
      <c r="E241" s="855"/>
      <c r="F241" s="549">
        <v>2</v>
      </c>
      <c r="G241" s="550"/>
      <c r="H241" s="598" t="str">
        <f t="shared" si="4"/>
        <v>Belum Diisi</v>
      </c>
      <c r="I241" s="592" t="s">
        <v>26</v>
      </c>
      <c r="J241" s="593" t="str">
        <f>IF($D$240="Y/T","Isi Sasaran",IF($E$240=0,0,IF(I241="Y",1,IF(I241="T",0,"Isi Dulu"))))</f>
        <v>Isi Sasaran</v>
      </c>
      <c r="K241" s="592" t="s">
        <v>26</v>
      </c>
      <c r="L241" s="593" t="str">
        <f>IF($D$240="Y/T","Isi Sasaran",IF($E$240=0,0,IF(K241="Y",1,IF(K241="T",0,"Isi Dulu"))))</f>
        <v>Isi Sasaran</v>
      </c>
      <c r="M241" s="849"/>
      <c r="N241" s="852"/>
      <c r="O241" s="517"/>
      <c r="P241" s="517"/>
      <c r="Q241" s="517"/>
      <c r="R241" s="517"/>
    </row>
    <row r="242" spans="2:18" s="527" customFormat="1" ht="15.75">
      <c r="B242" s="837"/>
      <c r="C242" s="840"/>
      <c r="D242" s="858"/>
      <c r="E242" s="855"/>
      <c r="F242" s="549">
        <v>3</v>
      </c>
      <c r="G242" s="550"/>
      <c r="H242" s="598" t="str">
        <f t="shared" si="4"/>
        <v>Belum Diisi</v>
      </c>
      <c r="I242" s="592" t="s">
        <v>26</v>
      </c>
      <c r="J242" s="593" t="str">
        <f>IF($D$240="Y/T","Isi Sasaran",IF($E$240=0,0,IF(I242="Y",1,IF(I242="T",0,"Isi Dulu"))))</f>
        <v>Isi Sasaran</v>
      </c>
      <c r="K242" s="592" t="s">
        <v>26</v>
      </c>
      <c r="L242" s="593" t="str">
        <f>IF($D$240="Y/T","Isi Sasaran",IF($E$240=0,0,IF(K242="Y",1,IF(K242="T",0,"Isi Dulu"))))</f>
        <v>Isi Sasaran</v>
      </c>
      <c r="M242" s="849"/>
      <c r="N242" s="852"/>
      <c r="O242" s="517"/>
      <c r="P242" s="517"/>
      <c r="Q242" s="517"/>
      <c r="R242" s="517"/>
    </row>
    <row r="243" spans="2:18" s="527" customFormat="1" ht="15.75">
      <c r="B243" s="837"/>
      <c r="C243" s="840"/>
      <c r="D243" s="858"/>
      <c r="E243" s="855"/>
      <c r="F243" s="549">
        <v>4</v>
      </c>
      <c r="G243" s="550"/>
      <c r="H243" s="598" t="str">
        <f t="shared" si="4"/>
        <v>Belum Diisi</v>
      </c>
      <c r="I243" s="592" t="s">
        <v>26</v>
      </c>
      <c r="J243" s="593" t="str">
        <f>IF($D$240="Y/T","Isi Sasaran",IF($E$240=0,0,IF(I243="Y",1,IF(I243="T",0,"Isi Dulu"))))</f>
        <v>Isi Sasaran</v>
      </c>
      <c r="K243" s="592" t="s">
        <v>26</v>
      </c>
      <c r="L243" s="593" t="str">
        <f>IF($D$240="Y/T","Isi Sasaran",IF($E$240=0,0,IF(K243="Y",1,IF(K243="T",0,"Isi Dulu"))))</f>
        <v>Isi Sasaran</v>
      </c>
      <c r="M243" s="849"/>
      <c r="N243" s="852"/>
      <c r="O243" s="517"/>
      <c r="P243" s="517"/>
      <c r="Q243" s="517"/>
      <c r="R243" s="517"/>
    </row>
    <row r="244" spans="2:18" s="527" customFormat="1" ht="15.75">
      <c r="B244" s="838"/>
      <c r="C244" s="841"/>
      <c r="D244" s="859"/>
      <c r="E244" s="856"/>
      <c r="F244" s="569">
        <v>5</v>
      </c>
      <c r="G244" s="570"/>
      <c r="H244" s="599" t="str">
        <f t="shared" si="4"/>
        <v>Belum Diisi</v>
      </c>
      <c r="I244" s="595" t="s">
        <v>26</v>
      </c>
      <c r="J244" s="596" t="str">
        <f>IF($D$240="Y/T","Isi Sasaran",IF($E$240=0,0,IF(I244="Y",1,IF(I244="T",0,"Isi Dulu"))))</f>
        <v>Isi Sasaran</v>
      </c>
      <c r="K244" s="595" t="s">
        <v>26</v>
      </c>
      <c r="L244" s="596" t="str">
        <f>IF($D$240="Y/T","Isi Sasaran",IF($E$240=0,0,IF(K244="Y",1,IF(K244="T",0,"Isi Dulu"))))</f>
        <v>Isi Sasaran</v>
      </c>
      <c r="M244" s="850"/>
      <c r="N244" s="853"/>
      <c r="O244" s="517"/>
      <c r="P244" s="517"/>
      <c r="Q244" s="517"/>
      <c r="R244" s="517"/>
    </row>
    <row r="245" spans="2:18" s="527" customFormat="1" ht="15.75">
      <c r="B245" s="836">
        <v>8</v>
      </c>
      <c r="C245" s="839"/>
      <c r="D245" s="857" t="s">
        <v>26</v>
      </c>
      <c r="E245" s="854" t="str">
        <f>IF(D245="Y",1,IF(D245="T",0,IF(D245="Y/T","Belum diisi","Error")))</f>
        <v>Belum diisi</v>
      </c>
      <c r="F245" s="528">
        <v>1</v>
      </c>
      <c r="G245" s="529"/>
      <c r="H245" s="600" t="str">
        <f t="shared" si="4"/>
        <v>Belum Diisi</v>
      </c>
      <c r="I245" s="590" t="s">
        <v>26</v>
      </c>
      <c r="J245" s="591" t="str">
        <f>IF($D$245="Y/T","Isi Sasaran",IF($E$245=0,0,IF(I245="Y",1,IF(I245="T",0,"Isi Dulu"))))</f>
        <v>Isi Sasaran</v>
      </c>
      <c r="K245" s="590" t="s">
        <v>26</v>
      </c>
      <c r="L245" s="591" t="str">
        <f>IF($D$245="Y/T","Isi Sasaran",IF($E$245=0,0,IF(K245="Y",1,IF(K245="T",0,"Isi Dulu"))))</f>
        <v>Isi Sasaran</v>
      </c>
      <c r="M245" s="848" t="s">
        <v>26</v>
      </c>
      <c r="N245" s="851" t="str">
        <f>IF(M245="Y",1,IF(M245="T",0,IF(M245="Y/T","Belum diisi","Error")))</f>
        <v>Belum diisi</v>
      </c>
      <c r="O245" s="517"/>
      <c r="P245" s="517"/>
      <c r="Q245" s="517"/>
      <c r="R245" s="517"/>
    </row>
    <row r="246" spans="2:18" s="527" customFormat="1" ht="15.75">
      <c r="B246" s="837"/>
      <c r="C246" s="840"/>
      <c r="D246" s="858"/>
      <c r="E246" s="855"/>
      <c r="F246" s="549">
        <v>2</v>
      </c>
      <c r="G246" s="550"/>
      <c r="H246" s="598" t="str">
        <f t="shared" si="4"/>
        <v>Belum Diisi</v>
      </c>
      <c r="I246" s="592" t="s">
        <v>26</v>
      </c>
      <c r="J246" s="593" t="str">
        <f>IF($D$245="Y/T","Isi Sasaran",IF($E$245=0,0,IF(I246="Y",1,IF(I246="T",0,"Isi Dulu"))))</f>
        <v>Isi Sasaran</v>
      </c>
      <c r="K246" s="592" t="s">
        <v>26</v>
      </c>
      <c r="L246" s="593" t="str">
        <f>IF($D$245="Y/T","Isi Sasaran",IF($E$245=0,0,IF(K246="Y",1,IF(K246="T",0,"Isi Dulu"))))</f>
        <v>Isi Sasaran</v>
      </c>
      <c r="M246" s="849"/>
      <c r="N246" s="852"/>
      <c r="O246" s="517"/>
      <c r="P246" s="517"/>
      <c r="Q246" s="517"/>
      <c r="R246" s="517"/>
    </row>
    <row r="247" spans="2:18" s="527" customFormat="1" ht="15.75">
      <c r="B247" s="837"/>
      <c r="C247" s="840"/>
      <c r="D247" s="858"/>
      <c r="E247" s="855"/>
      <c r="F247" s="549">
        <v>3</v>
      </c>
      <c r="G247" s="550"/>
      <c r="H247" s="598" t="str">
        <f t="shared" si="4"/>
        <v>Belum Diisi</v>
      </c>
      <c r="I247" s="592" t="s">
        <v>26</v>
      </c>
      <c r="J247" s="593" t="str">
        <f>IF($D$245="Y/T","Isi Sasaran",IF($E$245=0,0,IF(I247="Y",1,IF(I247="T",0,"Isi Dulu"))))</f>
        <v>Isi Sasaran</v>
      </c>
      <c r="K247" s="592" t="s">
        <v>26</v>
      </c>
      <c r="L247" s="593" t="str">
        <f>IF($D$245="Y/T","Isi Sasaran",IF($E$245=0,0,IF(K247="Y",1,IF(K247="T",0,"Isi Dulu"))))</f>
        <v>Isi Sasaran</v>
      </c>
      <c r="M247" s="849"/>
      <c r="N247" s="852"/>
      <c r="O247" s="517"/>
      <c r="P247" s="517"/>
      <c r="Q247" s="517"/>
      <c r="R247" s="517"/>
    </row>
    <row r="248" spans="2:18" s="527" customFormat="1" ht="15.75">
      <c r="B248" s="837"/>
      <c r="C248" s="840"/>
      <c r="D248" s="858"/>
      <c r="E248" s="855"/>
      <c r="F248" s="549">
        <v>4</v>
      </c>
      <c r="G248" s="550"/>
      <c r="H248" s="598" t="str">
        <f t="shared" si="4"/>
        <v>Belum Diisi</v>
      </c>
      <c r="I248" s="592" t="s">
        <v>26</v>
      </c>
      <c r="J248" s="593" t="str">
        <f>IF($D$245="Y/T","Isi Sasaran",IF($E$245=0,0,IF(I248="Y",1,IF(I248="T",0,"Isi Dulu"))))</f>
        <v>Isi Sasaran</v>
      </c>
      <c r="K248" s="592" t="s">
        <v>26</v>
      </c>
      <c r="L248" s="593" t="str">
        <f>IF($D$245="Y/T","Isi Sasaran",IF($E$245=0,0,IF(K248="Y",1,IF(K248="T",0,"Isi Dulu"))))</f>
        <v>Isi Sasaran</v>
      </c>
      <c r="M248" s="849"/>
      <c r="N248" s="852"/>
      <c r="O248" s="517"/>
      <c r="P248" s="517"/>
      <c r="Q248" s="517"/>
      <c r="R248" s="517"/>
    </row>
    <row r="249" spans="2:18" s="527" customFormat="1" ht="15.75">
      <c r="B249" s="838"/>
      <c r="C249" s="841"/>
      <c r="D249" s="859"/>
      <c r="E249" s="856"/>
      <c r="F249" s="569">
        <v>5</v>
      </c>
      <c r="G249" s="570"/>
      <c r="H249" s="599" t="str">
        <f t="shared" si="4"/>
        <v>Belum Diisi</v>
      </c>
      <c r="I249" s="595" t="s">
        <v>26</v>
      </c>
      <c r="J249" s="596" t="str">
        <f>IF($D$245="Y/T","Isi Sasaran",IF($E$245=0,0,IF(I249="Y",1,IF(I249="T",0,"Isi Dulu"))))</f>
        <v>Isi Sasaran</v>
      </c>
      <c r="K249" s="595" t="s">
        <v>26</v>
      </c>
      <c r="L249" s="596" t="str">
        <f>IF($D$245="Y/T","Isi Sasaran",IF($E$245=0,0,IF(K249="Y",1,IF(K249="T",0,"Isi Dulu"))))</f>
        <v>Isi Sasaran</v>
      </c>
      <c r="M249" s="850"/>
      <c r="N249" s="853"/>
      <c r="O249" s="517"/>
      <c r="P249" s="517"/>
      <c r="Q249" s="517"/>
      <c r="R249" s="517"/>
    </row>
    <row r="250" spans="2:18" s="527" customFormat="1" ht="15.75">
      <c r="B250" s="836">
        <v>9</v>
      </c>
      <c r="C250" s="839"/>
      <c r="D250" s="857" t="s">
        <v>26</v>
      </c>
      <c r="E250" s="854" t="str">
        <f>IF(D250="Y",1,IF(D250="T",0,IF(D250="Y/T","Belum diisi","Error")))</f>
        <v>Belum diisi</v>
      </c>
      <c r="F250" s="528">
        <v>1</v>
      </c>
      <c r="G250" s="529"/>
      <c r="H250" s="600" t="str">
        <f t="shared" si="4"/>
        <v>Belum Diisi</v>
      </c>
      <c r="I250" s="590" t="s">
        <v>26</v>
      </c>
      <c r="J250" s="591" t="str">
        <f>IF($D$250="Y/T","Isi Sasaran",IF($E$250=0,0,IF(I250="Y",1,IF(I250="T",0,"Isi Dulu"))))</f>
        <v>Isi Sasaran</v>
      </c>
      <c r="K250" s="590" t="s">
        <v>26</v>
      </c>
      <c r="L250" s="591" t="str">
        <f>IF($D$250="Y/T","Isi Sasaran",IF($E$250=0,0,IF(K250="Y",1,IF(K250="T",0,"Isi Dulu"))))</f>
        <v>Isi Sasaran</v>
      </c>
      <c r="M250" s="848" t="s">
        <v>26</v>
      </c>
      <c r="N250" s="851" t="str">
        <f>IF(M250="Y",1,IF(M250="T",0,IF(M250="Y/T","Belum diisi","Error")))</f>
        <v>Belum diisi</v>
      </c>
      <c r="O250" s="517"/>
      <c r="P250" s="517"/>
      <c r="Q250" s="517"/>
      <c r="R250" s="517"/>
    </row>
    <row r="251" spans="2:18" s="527" customFormat="1" ht="15.75">
      <c r="B251" s="837"/>
      <c r="C251" s="840"/>
      <c r="D251" s="858"/>
      <c r="E251" s="855"/>
      <c r="F251" s="549">
        <v>2</v>
      </c>
      <c r="G251" s="550"/>
      <c r="H251" s="598" t="str">
        <f t="shared" si="4"/>
        <v>Belum Diisi</v>
      </c>
      <c r="I251" s="592" t="s">
        <v>26</v>
      </c>
      <c r="J251" s="593" t="str">
        <f>IF($D$250="Y/T","Isi Sasaran",IF($E$250=0,0,IF(I251="Y",1,IF(I251="T",0,"Isi Dulu"))))</f>
        <v>Isi Sasaran</v>
      </c>
      <c r="K251" s="592" t="s">
        <v>26</v>
      </c>
      <c r="L251" s="593" t="str">
        <f>IF($D$250="Y/T","Isi Sasaran",IF($E$250=0,0,IF(K251="Y",1,IF(K251="T",0,"Isi Dulu"))))</f>
        <v>Isi Sasaran</v>
      </c>
      <c r="M251" s="849"/>
      <c r="N251" s="852"/>
      <c r="O251" s="517"/>
      <c r="P251" s="517"/>
      <c r="Q251" s="517"/>
      <c r="R251" s="517"/>
    </row>
    <row r="252" spans="2:18" s="527" customFormat="1" ht="15.75">
      <c r="B252" s="837"/>
      <c r="C252" s="840"/>
      <c r="D252" s="858"/>
      <c r="E252" s="855"/>
      <c r="F252" s="549">
        <v>3</v>
      </c>
      <c r="G252" s="550"/>
      <c r="H252" s="598" t="str">
        <f t="shared" si="4"/>
        <v>Belum Diisi</v>
      </c>
      <c r="I252" s="592" t="s">
        <v>26</v>
      </c>
      <c r="J252" s="593" t="str">
        <f>IF($D$250="Y/T","Isi Sasaran",IF($E$250=0,0,IF(I252="Y",1,IF(I252="T",0,"Isi Dulu"))))</f>
        <v>Isi Sasaran</v>
      </c>
      <c r="K252" s="592" t="s">
        <v>26</v>
      </c>
      <c r="L252" s="593" t="str">
        <f>IF($D$250="Y/T","Isi Sasaran",IF($E$250=0,0,IF(K252="Y",1,IF(K252="T",0,"Isi Dulu"))))</f>
        <v>Isi Sasaran</v>
      </c>
      <c r="M252" s="849"/>
      <c r="N252" s="852"/>
      <c r="O252" s="517"/>
      <c r="P252" s="517"/>
      <c r="Q252" s="517"/>
      <c r="R252" s="517"/>
    </row>
    <row r="253" spans="2:18" s="527" customFormat="1" ht="15.75">
      <c r="B253" s="837"/>
      <c r="C253" s="840"/>
      <c r="D253" s="858"/>
      <c r="E253" s="855"/>
      <c r="F253" s="549">
        <v>4</v>
      </c>
      <c r="G253" s="550"/>
      <c r="H253" s="598" t="str">
        <f t="shared" si="4"/>
        <v>Belum Diisi</v>
      </c>
      <c r="I253" s="592" t="s">
        <v>26</v>
      </c>
      <c r="J253" s="593" t="str">
        <f>IF($D$250="Y/T","Isi Sasaran",IF($E$250=0,0,IF(I253="Y",1,IF(I253="T",0,"Isi Dulu"))))</f>
        <v>Isi Sasaran</v>
      </c>
      <c r="K253" s="592" t="s">
        <v>26</v>
      </c>
      <c r="L253" s="593" t="str">
        <f>IF($D$250="Y/T","Isi Sasaran",IF($E$250=0,0,IF(K253="Y",1,IF(K253="T",0,"Isi Dulu"))))</f>
        <v>Isi Sasaran</v>
      </c>
      <c r="M253" s="849"/>
      <c r="N253" s="852"/>
      <c r="O253" s="517"/>
      <c r="P253" s="517"/>
      <c r="Q253" s="517"/>
      <c r="R253" s="517"/>
    </row>
    <row r="254" spans="2:18" s="527" customFormat="1" ht="15.75">
      <c r="B254" s="838"/>
      <c r="C254" s="841"/>
      <c r="D254" s="859"/>
      <c r="E254" s="856"/>
      <c r="F254" s="569">
        <v>5</v>
      </c>
      <c r="G254" s="570"/>
      <c r="H254" s="599" t="str">
        <f t="shared" si="4"/>
        <v>Belum Diisi</v>
      </c>
      <c r="I254" s="595" t="s">
        <v>26</v>
      </c>
      <c r="J254" s="596" t="str">
        <f>IF($D$250="Y/T","Isi Sasaran",IF($E$250=0,0,IF(I254="Y",1,IF(I254="T",0,"Isi Dulu"))))</f>
        <v>Isi Sasaran</v>
      </c>
      <c r="K254" s="595" t="s">
        <v>26</v>
      </c>
      <c r="L254" s="596" t="str">
        <f>IF($D$250="Y/T","Isi Sasaran",IF($E$250=0,0,IF(K254="Y",1,IF(K254="T",0,"Isi Dulu"))))</f>
        <v>Isi Sasaran</v>
      </c>
      <c r="M254" s="850"/>
      <c r="N254" s="853"/>
      <c r="O254" s="517"/>
      <c r="P254" s="517"/>
      <c r="Q254" s="517"/>
      <c r="R254" s="517"/>
    </row>
    <row r="255" spans="2:18" s="527" customFormat="1" ht="15.75">
      <c r="B255" s="836">
        <v>10</v>
      </c>
      <c r="C255" s="839"/>
      <c r="D255" s="857" t="s">
        <v>26</v>
      </c>
      <c r="E255" s="854" t="str">
        <f>IF(D255="Y",1,IF(D255="T",0,IF(D255="Y/T","Belum diisi","Error")))</f>
        <v>Belum diisi</v>
      </c>
      <c r="F255" s="528">
        <v>1</v>
      </c>
      <c r="G255" s="529"/>
      <c r="H255" s="600" t="str">
        <f t="shared" si="4"/>
        <v>Belum Diisi</v>
      </c>
      <c r="I255" s="590" t="s">
        <v>26</v>
      </c>
      <c r="J255" s="591" t="str">
        <f>IF($D$255="Y/T","Isi Sasaran",IF($E$255=0,0,IF(I255="Y",1,IF(I255="T",0,"Isi Dulu"))))</f>
        <v>Isi Sasaran</v>
      </c>
      <c r="K255" s="590" t="s">
        <v>26</v>
      </c>
      <c r="L255" s="591" t="str">
        <f>IF($D$255="Y/T","Isi Sasaran",IF($E$255=0,0,IF(K255="Y",1,IF(K255="T",0,"Isi Dulu"))))</f>
        <v>Isi Sasaran</v>
      </c>
      <c r="M255" s="848" t="s">
        <v>26</v>
      </c>
      <c r="N255" s="851" t="str">
        <f>IF(M255="Y",1,IF(M255="T",0,IF(M255="Y/T","Belum diisi","Error")))</f>
        <v>Belum diisi</v>
      </c>
      <c r="O255" s="517"/>
      <c r="P255" s="517"/>
      <c r="Q255" s="517"/>
      <c r="R255" s="517"/>
    </row>
    <row r="256" spans="2:18" s="527" customFormat="1" ht="15.75">
      <c r="B256" s="837"/>
      <c r="C256" s="840"/>
      <c r="D256" s="858"/>
      <c r="E256" s="855"/>
      <c r="F256" s="549">
        <v>2</v>
      </c>
      <c r="G256" s="550"/>
      <c r="H256" s="598" t="str">
        <f t="shared" si="4"/>
        <v>Belum Diisi</v>
      </c>
      <c r="I256" s="592" t="s">
        <v>26</v>
      </c>
      <c r="J256" s="593" t="str">
        <f>IF($D$255="Y/T","Isi Sasaran",IF($E$255=0,0,IF(I256="Y",1,IF(I256="T",0,"Isi Dulu"))))</f>
        <v>Isi Sasaran</v>
      </c>
      <c r="K256" s="592" t="s">
        <v>26</v>
      </c>
      <c r="L256" s="593" t="str">
        <f>IF($D$255="Y/T","Isi Sasaran",IF($E$255=0,0,IF(K256="Y",1,IF(K256="T",0,"Isi Dulu"))))</f>
        <v>Isi Sasaran</v>
      </c>
      <c r="M256" s="849"/>
      <c r="N256" s="852"/>
      <c r="O256" s="517"/>
      <c r="P256" s="517"/>
      <c r="Q256" s="517"/>
      <c r="R256" s="517"/>
    </row>
    <row r="257" spans="2:18" s="527" customFormat="1" ht="15.75">
      <c r="B257" s="837"/>
      <c r="C257" s="840"/>
      <c r="D257" s="858"/>
      <c r="E257" s="855"/>
      <c r="F257" s="549">
        <v>3</v>
      </c>
      <c r="G257" s="550"/>
      <c r="H257" s="598" t="str">
        <f t="shared" si="4"/>
        <v>Belum Diisi</v>
      </c>
      <c r="I257" s="592" t="s">
        <v>26</v>
      </c>
      <c r="J257" s="593" t="str">
        <f>IF($D$255="Y/T","Isi Sasaran",IF($E$255=0,0,IF(I257="Y",1,IF(I257="T",0,"Isi Dulu"))))</f>
        <v>Isi Sasaran</v>
      </c>
      <c r="K257" s="592" t="s">
        <v>26</v>
      </c>
      <c r="L257" s="593" t="str">
        <f>IF($D$255="Y/T","Isi Sasaran",IF($E$255=0,0,IF(K257="Y",1,IF(K257="T",0,"Isi Dulu"))))</f>
        <v>Isi Sasaran</v>
      </c>
      <c r="M257" s="849"/>
      <c r="N257" s="852"/>
      <c r="O257" s="517"/>
      <c r="P257" s="517"/>
      <c r="Q257" s="517"/>
      <c r="R257" s="517"/>
    </row>
    <row r="258" spans="2:18" s="527" customFormat="1" ht="15.75">
      <c r="B258" s="837"/>
      <c r="C258" s="840"/>
      <c r="D258" s="858"/>
      <c r="E258" s="855"/>
      <c r="F258" s="549">
        <v>4</v>
      </c>
      <c r="G258" s="550"/>
      <c r="H258" s="598" t="str">
        <f t="shared" si="4"/>
        <v>Belum Diisi</v>
      </c>
      <c r="I258" s="592" t="s">
        <v>26</v>
      </c>
      <c r="J258" s="593" t="str">
        <f>IF($D$255="Y/T","Isi Sasaran",IF($E$255=0,0,IF(I258="Y",1,IF(I258="T",0,"Isi Dulu"))))</f>
        <v>Isi Sasaran</v>
      </c>
      <c r="K258" s="592" t="s">
        <v>26</v>
      </c>
      <c r="L258" s="593" t="str">
        <f>IF($D$255="Y/T","Isi Sasaran",IF($E$255=0,0,IF(K258="Y",1,IF(K258="T",0,"Isi Dulu"))))</f>
        <v>Isi Sasaran</v>
      </c>
      <c r="M258" s="849"/>
      <c r="N258" s="852"/>
      <c r="O258" s="517"/>
      <c r="P258" s="517"/>
      <c r="Q258" s="517"/>
      <c r="R258" s="517"/>
    </row>
    <row r="259" spans="2:18" s="527" customFormat="1" ht="15.75">
      <c r="B259" s="838"/>
      <c r="C259" s="841"/>
      <c r="D259" s="859"/>
      <c r="E259" s="856"/>
      <c r="F259" s="569">
        <v>5</v>
      </c>
      <c r="G259" s="570"/>
      <c r="H259" s="599" t="str">
        <f t="shared" si="4"/>
        <v>Belum Diisi</v>
      </c>
      <c r="I259" s="595" t="s">
        <v>26</v>
      </c>
      <c r="J259" s="596" t="str">
        <f>IF($D$255="Y/T","Isi Sasaran",IF($E$255=0,0,IF(I259="Y",1,IF(I259="T",0,"Isi Dulu"))))</f>
        <v>Isi Sasaran</v>
      </c>
      <c r="K259" s="595" t="s">
        <v>26</v>
      </c>
      <c r="L259" s="596" t="str">
        <f>IF($D$255="Y/T","Isi Sasaran",IF($E$255=0,0,IF(K259="Y",1,IF(K259="T",0,"Isi Dulu"))))</f>
        <v>Isi Sasaran</v>
      </c>
      <c r="M259" s="850"/>
      <c r="N259" s="853"/>
      <c r="O259" s="517"/>
      <c r="P259" s="517"/>
      <c r="Q259" s="517"/>
      <c r="R259" s="517"/>
    </row>
    <row r="260" spans="2:18" s="527" customFormat="1" ht="15.75">
      <c r="B260" s="836">
        <v>11</v>
      </c>
      <c r="C260" s="839"/>
      <c r="D260" s="857" t="s">
        <v>26</v>
      </c>
      <c r="E260" s="854" t="str">
        <f>IF(D260="Y",1,IF(D260="T",0,IF(D260="Y/T","Belum diisi","Error")))</f>
        <v>Belum diisi</v>
      </c>
      <c r="F260" s="528">
        <v>1</v>
      </c>
      <c r="G260" s="529"/>
      <c r="H260" s="600" t="str">
        <f t="shared" si="4"/>
        <v>Belum Diisi</v>
      </c>
      <c r="I260" s="590" t="s">
        <v>26</v>
      </c>
      <c r="J260" s="591" t="str">
        <f>IF($D$260="Y/T","Isi Sasaran",IF($E$260=0,0,IF(I260="Y",1,IF(I260="T",0,"Isi Dulu"))))</f>
        <v>Isi Sasaran</v>
      </c>
      <c r="K260" s="590" t="s">
        <v>26</v>
      </c>
      <c r="L260" s="591" t="str">
        <f>IF($D$260="Y/T","Isi Sasaran",IF($E$260=0,0,IF(K260="Y",1,IF(K260="T",0,"Isi Dulu"))))</f>
        <v>Isi Sasaran</v>
      </c>
      <c r="M260" s="848" t="s">
        <v>26</v>
      </c>
      <c r="N260" s="851" t="str">
        <f>IF(M260="Y",1,IF(M260="T",0,IF(M260="Y/T","Belum diisi","Error")))</f>
        <v>Belum diisi</v>
      </c>
      <c r="O260" s="517"/>
      <c r="P260" s="517"/>
      <c r="Q260" s="517"/>
      <c r="R260" s="517"/>
    </row>
    <row r="261" spans="2:18" s="527" customFormat="1" ht="15.75">
      <c r="B261" s="837"/>
      <c r="C261" s="840"/>
      <c r="D261" s="858"/>
      <c r="E261" s="855"/>
      <c r="F261" s="549">
        <v>2</v>
      </c>
      <c r="G261" s="550"/>
      <c r="H261" s="598" t="str">
        <f t="shared" si="4"/>
        <v>Belum Diisi</v>
      </c>
      <c r="I261" s="592" t="s">
        <v>26</v>
      </c>
      <c r="J261" s="593" t="str">
        <f>IF($D$260="Y/T","Isi Sasaran",IF($E$260=0,0,IF(I261="Y",1,IF(I261="T",0,"Isi Dulu"))))</f>
        <v>Isi Sasaran</v>
      </c>
      <c r="K261" s="592" t="s">
        <v>26</v>
      </c>
      <c r="L261" s="593" t="str">
        <f>IF($D$260="Y/T","Isi Sasaran",IF($E$260=0,0,IF(K261="Y",1,IF(K261="T",0,"Isi Dulu"))))</f>
        <v>Isi Sasaran</v>
      </c>
      <c r="M261" s="849"/>
      <c r="N261" s="852"/>
      <c r="O261" s="517"/>
      <c r="P261" s="517"/>
      <c r="Q261" s="517"/>
      <c r="R261" s="517"/>
    </row>
    <row r="262" spans="2:18" s="527" customFormat="1" ht="15.75">
      <c r="B262" s="837"/>
      <c r="C262" s="840"/>
      <c r="D262" s="858"/>
      <c r="E262" s="855"/>
      <c r="F262" s="549">
        <v>3</v>
      </c>
      <c r="G262" s="550"/>
      <c r="H262" s="598" t="str">
        <f t="shared" si="4"/>
        <v>Belum Diisi</v>
      </c>
      <c r="I262" s="592" t="s">
        <v>26</v>
      </c>
      <c r="J262" s="593" t="str">
        <f>IF($D$260="Y/T","Isi Sasaran",IF($E$260=0,0,IF(I262="Y",1,IF(I262="T",0,"Isi Dulu"))))</f>
        <v>Isi Sasaran</v>
      </c>
      <c r="K262" s="592" t="s">
        <v>26</v>
      </c>
      <c r="L262" s="593" t="str">
        <f>IF($D$260="Y/T","Isi Sasaran",IF($E$260=0,0,IF(K262="Y",1,IF(K262="T",0,"Isi Dulu"))))</f>
        <v>Isi Sasaran</v>
      </c>
      <c r="M262" s="849"/>
      <c r="N262" s="852"/>
      <c r="O262" s="517"/>
      <c r="P262" s="517"/>
      <c r="Q262" s="517"/>
      <c r="R262" s="517"/>
    </row>
    <row r="263" spans="2:18" s="527" customFormat="1" ht="15.75">
      <c r="B263" s="837"/>
      <c r="C263" s="840"/>
      <c r="D263" s="858"/>
      <c r="E263" s="855"/>
      <c r="F263" s="549">
        <v>4</v>
      </c>
      <c r="G263" s="550"/>
      <c r="H263" s="598" t="str">
        <f t="shared" si="4"/>
        <v>Belum Diisi</v>
      </c>
      <c r="I263" s="592" t="s">
        <v>26</v>
      </c>
      <c r="J263" s="593" t="str">
        <f>IF($D$260="Y/T","Isi Sasaran",IF($E$260=0,0,IF(I263="Y",1,IF(I263="T",0,"Isi Dulu"))))</f>
        <v>Isi Sasaran</v>
      </c>
      <c r="K263" s="592" t="s">
        <v>26</v>
      </c>
      <c r="L263" s="593" t="str">
        <f>IF($D$260="Y/T","Isi Sasaran",IF($E$260=0,0,IF(K263="Y",1,IF(K263="T",0,"Isi Dulu"))))</f>
        <v>Isi Sasaran</v>
      </c>
      <c r="M263" s="849"/>
      <c r="N263" s="852"/>
      <c r="O263" s="517"/>
      <c r="P263" s="517"/>
      <c r="Q263" s="517"/>
      <c r="R263" s="517"/>
    </row>
    <row r="264" spans="2:18" s="527" customFormat="1" ht="15.75">
      <c r="B264" s="838"/>
      <c r="C264" s="841"/>
      <c r="D264" s="859"/>
      <c r="E264" s="856"/>
      <c r="F264" s="569">
        <v>5</v>
      </c>
      <c r="G264" s="570"/>
      <c r="H264" s="599" t="str">
        <f t="shared" si="4"/>
        <v>Belum Diisi</v>
      </c>
      <c r="I264" s="595" t="s">
        <v>26</v>
      </c>
      <c r="J264" s="596" t="str">
        <f>IF($D$260="Y/T","Isi Sasaran",IF($E$260=0,0,IF(I264="Y",1,IF(I264="T",0,"Isi Dulu"))))</f>
        <v>Isi Sasaran</v>
      </c>
      <c r="K264" s="595" t="s">
        <v>26</v>
      </c>
      <c r="L264" s="596" t="str">
        <f>IF($D$260="Y/T","Isi Sasaran",IF($E$260=0,0,IF(K264="Y",1,IF(K264="T",0,"Isi Dulu"))))</f>
        <v>Isi Sasaran</v>
      </c>
      <c r="M264" s="850"/>
      <c r="N264" s="853"/>
      <c r="O264" s="517"/>
      <c r="P264" s="517"/>
      <c r="Q264" s="517"/>
      <c r="R264" s="517"/>
    </row>
    <row r="265" spans="2:18" s="527" customFormat="1" ht="15.75">
      <c r="B265" s="836">
        <v>12</v>
      </c>
      <c r="C265" s="839"/>
      <c r="D265" s="857" t="s">
        <v>26</v>
      </c>
      <c r="E265" s="854" t="str">
        <f>IF(D265="Y",1,IF(D265="T",0,IF(D265="Y/T","Belum diisi","Error")))</f>
        <v>Belum diisi</v>
      </c>
      <c r="F265" s="528">
        <v>1</v>
      </c>
      <c r="G265" s="529"/>
      <c r="H265" s="600" t="str">
        <f t="shared" si="4"/>
        <v>Belum Diisi</v>
      </c>
      <c r="I265" s="590" t="s">
        <v>26</v>
      </c>
      <c r="J265" s="591" t="str">
        <f>IF($D$265="Y/T","Isi Sasaran",IF($E$265=0,0,IF(I265="Y",1,IF(I265="T",0,"Isi Dulu"))))</f>
        <v>Isi Sasaran</v>
      </c>
      <c r="K265" s="590" t="s">
        <v>26</v>
      </c>
      <c r="L265" s="591" t="str">
        <f>IF($D$265="Y/T","Isi Sasaran",IF($E$265=0,0,IF(K265="Y",1,IF(K265="T",0,"Isi Dulu"))))</f>
        <v>Isi Sasaran</v>
      </c>
      <c r="M265" s="848" t="s">
        <v>26</v>
      </c>
      <c r="N265" s="851" t="str">
        <f>IF(M265="Y",1,IF(M265="T",0,IF(M265="Y/T","Belum diisi","Error")))</f>
        <v>Belum diisi</v>
      </c>
      <c r="O265" s="517"/>
      <c r="P265" s="517"/>
      <c r="Q265" s="517"/>
      <c r="R265" s="517"/>
    </row>
    <row r="266" spans="2:18" s="527" customFormat="1" ht="15.75">
      <c r="B266" s="837"/>
      <c r="C266" s="840"/>
      <c r="D266" s="858"/>
      <c r="E266" s="855"/>
      <c r="F266" s="549">
        <v>2</v>
      </c>
      <c r="G266" s="550"/>
      <c r="H266" s="598" t="str">
        <f t="shared" si="4"/>
        <v>Belum Diisi</v>
      </c>
      <c r="I266" s="592" t="s">
        <v>26</v>
      </c>
      <c r="J266" s="593" t="str">
        <f>IF($D$265="Y/T","Isi Sasaran",IF($E$265=0,0,IF(I266="Y",1,IF(I266="T",0,"Isi Dulu"))))</f>
        <v>Isi Sasaran</v>
      </c>
      <c r="K266" s="592" t="s">
        <v>26</v>
      </c>
      <c r="L266" s="593" t="str">
        <f>IF($D$265="Y/T","Isi Sasaran",IF($E$265=0,0,IF(K266="Y",1,IF(K266="T",0,"Isi Dulu"))))</f>
        <v>Isi Sasaran</v>
      </c>
      <c r="M266" s="849"/>
      <c r="N266" s="852"/>
      <c r="O266" s="517"/>
      <c r="P266" s="517"/>
      <c r="Q266" s="517"/>
      <c r="R266" s="517"/>
    </row>
    <row r="267" spans="2:18" s="527" customFormat="1" ht="15.75">
      <c r="B267" s="837"/>
      <c r="C267" s="840"/>
      <c r="D267" s="858"/>
      <c r="E267" s="855"/>
      <c r="F267" s="549">
        <v>3</v>
      </c>
      <c r="G267" s="550"/>
      <c r="H267" s="598" t="str">
        <f t="shared" si="4"/>
        <v>Belum Diisi</v>
      </c>
      <c r="I267" s="592" t="s">
        <v>26</v>
      </c>
      <c r="J267" s="593" t="str">
        <f>IF($D$265="Y/T","Isi Sasaran",IF($E$265=0,0,IF(I267="Y",1,IF(I267="T",0,"Isi Dulu"))))</f>
        <v>Isi Sasaran</v>
      </c>
      <c r="K267" s="592" t="s">
        <v>26</v>
      </c>
      <c r="L267" s="593" t="str">
        <f>IF($D$265="Y/T","Isi Sasaran",IF($E$265=0,0,IF(K267="Y",1,IF(K267="T",0,"Isi Dulu"))))</f>
        <v>Isi Sasaran</v>
      </c>
      <c r="M267" s="849"/>
      <c r="N267" s="852"/>
      <c r="O267" s="517"/>
      <c r="P267" s="517"/>
      <c r="Q267" s="517"/>
      <c r="R267" s="517"/>
    </row>
    <row r="268" spans="2:18" s="527" customFormat="1" ht="15.75">
      <c r="B268" s="837"/>
      <c r="C268" s="840"/>
      <c r="D268" s="858"/>
      <c r="E268" s="855"/>
      <c r="F268" s="549">
        <v>4</v>
      </c>
      <c r="G268" s="550"/>
      <c r="H268" s="598" t="str">
        <f t="shared" si="4"/>
        <v>Belum Diisi</v>
      </c>
      <c r="I268" s="592" t="s">
        <v>26</v>
      </c>
      <c r="J268" s="593" t="str">
        <f>IF($D$265="Y/T","Isi Sasaran",IF($E$265=0,0,IF(I268="Y",1,IF(I268="T",0,"Isi Dulu"))))</f>
        <v>Isi Sasaran</v>
      </c>
      <c r="K268" s="592" t="s">
        <v>26</v>
      </c>
      <c r="L268" s="593" t="str">
        <f>IF($D$265="Y/T","Isi Sasaran",IF($E$265=0,0,IF(K268="Y",1,IF(K268="T",0,"Isi Dulu"))))</f>
        <v>Isi Sasaran</v>
      </c>
      <c r="M268" s="849"/>
      <c r="N268" s="852"/>
      <c r="O268" s="517"/>
      <c r="P268" s="517"/>
      <c r="Q268" s="517"/>
      <c r="R268" s="517"/>
    </row>
    <row r="269" spans="2:18" s="527" customFormat="1" ht="15.75">
      <c r="B269" s="838"/>
      <c r="C269" s="841"/>
      <c r="D269" s="859"/>
      <c r="E269" s="856"/>
      <c r="F269" s="569">
        <v>5</v>
      </c>
      <c r="G269" s="570"/>
      <c r="H269" s="599" t="str">
        <f t="shared" si="4"/>
        <v>Belum Diisi</v>
      </c>
      <c r="I269" s="595" t="s">
        <v>26</v>
      </c>
      <c r="J269" s="596" t="str">
        <f>IF($D$265="Y/T","Isi Sasaran",IF($E$265=0,0,IF(I269="Y",1,IF(I269="T",0,"Isi Dulu"))))</f>
        <v>Isi Sasaran</v>
      </c>
      <c r="K269" s="595" t="s">
        <v>26</v>
      </c>
      <c r="L269" s="596" t="str">
        <f>IF($D$265="Y/T","Isi Sasaran",IF($E$265=0,0,IF(K269="Y",1,IF(K269="T",0,"Isi Dulu"))))</f>
        <v>Isi Sasaran</v>
      </c>
      <c r="M269" s="850"/>
      <c r="N269" s="853"/>
      <c r="O269" s="517"/>
      <c r="P269" s="517"/>
      <c r="Q269" s="517"/>
      <c r="R269" s="517"/>
    </row>
    <row r="270" spans="2:18" s="527" customFormat="1" ht="15.75">
      <c r="B270" s="836">
        <v>13</v>
      </c>
      <c r="C270" s="839"/>
      <c r="D270" s="857" t="s">
        <v>26</v>
      </c>
      <c r="E270" s="854" t="str">
        <f>IF(D270="Y",1,IF(D270="T",0,IF(D270="Y/T","Belum diisi","Error")))</f>
        <v>Belum diisi</v>
      </c>
      <c r="F270" s="528">
        <v>1</v>
      </c>
      <c r="G270" s="529"/>
      <c r="H270" s="600" t="str">
        <f t="shared" si="4"/>
        <v>Belum Diisi</v>
      </c>
      <c r="I270" s="590" t="s">
        <v>26</v>
      </c>
      <c r="J270" s="591" t="str">
        <f>IF($D$270="Y/T","Isi Sasaran",IF($E$270=0,0,IF(I270="Y",1,IF(I270="T",0,"Isi Dulu"))))</f>
        <v>Isi Sasaran</v>
      </c>
      <c r="K270" s="590" t="s">
        <v>26</v>
      </c>
      <c r="L270" s="591" t="str">
        <f>IF($D$270="Y/T","Isi Sasaran",IF($E$270=0,0,IF(K270="Y",1,IF(K270="T",0,"Isi Dulu"))))</f>
        <v>Isi Sasaran</v>
      </c>
      <c r="M270" s="848" t="s">
        <v>26</v>
      </c>
      <c r="N270" s="851" t="str">
        <f>IF(M270="Y",1,IF(M270="T",0,IF(M270="Y/T","Belum diisi","Error")))</f>
        <v>Belum diisi</v>
      </c>
      <c r="O270" s="517"/>
      <c r="P270" s="517"/>
      <c r="Q270" s="517"/>
      <c r="R270" s="517"/>
    </row>
    <row r="271" spans="2:18" s="527" customFormat="1" ht="15.75">
      <c r="B271" s="837"/>
      <c r="C271" s="840"/>
      <c r="D271" s="858"/>
      <c r="E271" s="855"/>
      <c r="F271" s="549">
        <v>2</v>
      </c>
      <c r="G271" s="550"/>
      <c r="H271" s="598" t="str">
        <f t="shared" si="4"/>
        <v>Belum Diisi</v>
      </c>
      <c r="I271" s="592" t="s">
        <v>26</v>
      </c>
      <c r="J271" s="593" t="str">
        <f>IF($D$270="Y/T","Isi Sasaran",IF($E$270=0,0,IF(I271="Y",1,IF(I271="T",0,"Isi Dulu"))))</f>
        <v>Isi Sasaran</v>
      </c>
      <c r="K271" s="592" t="s">
        <v>26</v>
      </c>
      <c r="L271" s="593" t="str">
        <f>IF($D$270="Y/T","Isi Sasaran",IF($E$270=0,0,IF(K271="Y",1,IF(K271="T",0,"Isi Dulu"))))</f>
        <v>Isi Sasaran</v>
      </c>
      <c r="M271" s="849"/>
      <c r="N271" s="852"/>
      <c r="O271" s="517"/>
      <c r="P271" s="517"/>
      <c r="Q271" s="517"/>
      <c r="R271" s="517"/>
    </row>
    <row r="272" spans="2:18" s="527" customFormat="1" ht="15.75">
      <c r="B272" s="837"/>
      <c r="C272" s="840"/>
      <c r="D272" s="858"/>
      <c r="E272" s="855"/>
      <c r="F272" s="549">
        <v>3</v>
      </c>
      <c r="G272" s="550"/>
      <c r="H272" s="598" t="str">
        <f t="shared" si="4"/>
        <v>Belum Diisi</v>
      </c>
      <c r="I272" s="592" t="s">
        <v>26</v>
      </c>
      <c r="J272" s="593" t="str">
        <f>IF($D$270="Y/T","Isi Sasaran",IF($E$270=0,0,IF(I272="Y",1,IF(I272="T",0,"Isi Dulu"))))</f>
        <v>Isi Sasaran</v>
      </c>
      <c r="K272" s="592" t="s">
        <v>26</v>
      </c>
      <c r="L272" s="593" t="str">
        <f>IF($D$270="Y/T","Isi Sasaran",IF($E$270=0,0,IF(K272="Y",1,IF(K272="T",0,"Isi Dulu"))))</f>
        <v>Isi Sasaran</v>
      </c>
      <c r="M272" s="849"/>
      <c r="N272" s="852"/>
      <c r="O272" s="517"/>
      <c r="P272" s="517"/>
      <c r="Q272" s="517"/>
      <c r="R272" s="517"/>
    </row>
    <row r="273" spans="2:18" s="527" customFormat="1" ht="15.75">
      <c r="B273" s="837"/>
      <c r="C273" s="840"/>
      <c r="D273" s="858"/>
      <c r="E273" s="855"/>
      <c r="F273" s="549">
        <v>4</v>
      </c>
      <c r="G273" s="550"/>
      <c r="H273" s="598" t="str">
        <f t="shared" si="4"/>
        <v>Belum Diisi</v>
      </c>
      <c r="I273" s="592" t="s">
        <v>26</v>
      </c>
      <c r="J273" s="593" t="str">
        <f>IF($D$270="Y/T","Isi Sasaran",IF($E$270=0,0,IF(I273="Y",1,IF(I273="T",0,"Isi Dulu"))))</f>
        <v>Isi Sasaran</v>
      </c>
      <c r="K273" s="592" t="s">
        <v>26</v>
      </c>
      <c r="L273" s="593" t="str">
        <f>IF($D$270="Y/T","Isi Sasaran",IF($E$270=0,0,IF(K273="Y",1,IF(K273="T",0,"Isi Dulu"))))</f>
        <v>Isi Sasaran</v>
      </c>
      <c r="M273" s="849"/>
      <c r="N273" s="852"/>
      <c r="O273" s="517"/>
      <c r="P273" s="517"/>
      <c r="Q273" s="517"/>
      <c r="R273" s="517"/>
    </row>
    <row r="274" spans="2:18" s="527" customFormat="1" ht="15.75">
      <c r="B274" s="838"/>
      <c r="C274" s="841"/>
      <c r="D274" s="859"/>
      <c r="E274" s="856"/>
      <c r="F274" s="569">
        <v>5</v>
      </c>
      <c r="G274" s="570"/>
      <c r="H274" s="599" t="str">
        <f t="shared" si="4"/>
        <v>Belum Diisi</v>
      </c>
      <c r="I274" s="595" t="s">
        <v>26</v>
      </c>
      <c r="J274" s="596" t="str">
        <f>IF($D$270="Y/T","Isi Sasaran",IF($E$270=0,0,IF(I274="Y",1,IF(I274="T",0,"Isi Dulu"))))</f>
        <v>Isi Sasaran</v>
      </c>
      <c r="K274" s="595" t="s">
        <v>26</v>
      </c>
      <c r="L274" s="596" t="str">
        <f>IF($D$270="Y/T","Isi Sasaran",IF($E$270=0,0,IF(K274="Y",1,IF(K274="T",0,"Isi Dulu"))))</f>
        <v>Isi Sasaran</v>
      </c>
      <c r="M274" s="850"/>
      <c r="N274" s="853"/>
      <c r="O274" s="517"/>
      <c r="P274" s="517"/>
      <c r="Q274" s="517"/>
      <c r="R274" s="517"/>
    </row>
    <row r="275" spans="2:18" s="527" customFormat="1" ht="15.75">
      <c r="B275" s="836">
        <v>14</v>
      </c>
      <c r="C275" s="839"/>
      <c r="D275" s="857" t="s">
        <v>26</v>
      </c>
      <c r="E275" s="854" t="str">
        <f>IF(D275="Y",1,IF(D275="T",0,IF(D275="Y/T","Belum diisi","Error")))</f>
        <v>Belum diisi</v>
      </c>
      <c r="F275" s="528">
        <v>1</v>
      </c>
      <c r="G275" s="529"/>
      <c r="H275" s="600" t="str">
        <f t="shared" ref="H275:H309" si="5">IF(OR(J275="Isi Dulu",L275="Isi Dulu",J275="Isi Sasaran",L275="Isi Sasaran"),"Belum Diisi",IF(SUM(J275,L275)=2,1,IF(SUM(J275,L275)=1,0,IF(SUM(J275,L275)=0,0,"Error"))))</f>
        <v>Belum Diisi</v>
      </c>
      <c r="I275" s="590" t="s">
        <v>26</v>
      </c>
      <c r="J275" s="591" t="str">
        <f>IF($D$275="Y/T","Isi Sasaran",IF($E$275=0,0,IF(I275="Y",1,IF(I275="T",0,"Isi Dulu"))))</f>
        <v>Isi Sasaran</v>
      </c>
      <c r="K275" s="590" t="s">
        <v>26</v>
      </c>
      <c r="L275" s="591" t="str">
        <f>IF($D$275="Y/T","Isi Sasaran",IF($E$275=0,0,IF(K275="Y",1,IF(K275="T",0,"Isi Dulu"))))</f>
        <v>Isi Sasaran</v>
      </c>
      <c r="M275" s="848" t="s">
        <v>26</v>
      </c>
      <c r="N275" s="851" t="str">
        <f>IF(M275="Y",1,IF(M275="T",0,IF(M275="Y/T","Belum diisi","Error")))</f>
        <v>Belum diisi</v>
      </c>
      <c r="O275" s="517"/>
      <c r="P275" s="517"/>
      <c r="Q275" s="517"/>
      <c r="R275" s="517"/>
    </row>
    <row r="276" spans="2:18" s="527" customFormat="1" ht="15.75">
      <c r="B276" s="837"/>
      <c r="C276" s="840"/>
      <c r="D276" s="858"/>
      <c r="E276" s="855"/>
      <c r="F276" s="549">
        <v>2</v>
      </c>
      <c r="G276" s="550"/>
      <c r="H276" s="598" t="str">
        <f t="shared" si="5"/>
        <v>Belum Diisi</v>
      </c>
      <c r="I276" s="592" t="s">
        <v>26</v>
      </c>
      <c r="J276" s="593" t="str">
        <f>IF($D$275="Y/T","Isi Sasaran",IF($E$275=0,0,IF(I276="Y",1,IF(I276="T",0,"Isi Dulu"))))</f>
        <v>Isi Sasaran</v>
      </c>
      <c r="K276" s="592" t="s">
        <v>26</v>
      </c>
      <c r="L276" s="593" t="str">
        <f>IF($D$275="Y/T","Isi Sasaran",IF($E$275=0,0,IF(K276="Y",1,IF(K276="T",0,"Isi Dulu"))))</f>
        <v>Isi Sasaran</v>
      </c>
      <c r="M276" s="849"/>
      <c r="N276" s="852"/>
      <c r="O276" s="517"/>
      <c r="P276" s="517"/>
      <c r="Q276" s="517"/>
      <c r="R276" s="517"/>
    </row>
    <row r="277" spans="2:18" s="527" customFormat="1" ht="15.75">
      <c r="B277" s="837"/>
      <c r="C277" s="840"/>
      <c r="D277" s="858"/>
      <c r="E277" s="855"/>
      <c r="F277" s="549">
        <v>3</v>
      </c>
      <c r="G277" s="550"/>
      <c r="H277" s="598" t="str">
        <f t="shared" si="5"/>
        <v>Belum Diisi</v>
      </c>
      <c r="I277" s="592" t="s">
        <v>26</v>
      </c>
      <c r="J277" s="593" t="str">
        <f>IF($D$275="Y/T","Isi Sasaran",IF($E$275=0,0,IF(I277="Y",1,IF(I277="T",0,"Isi Dulu"))))</f>
        <v>Isi Sasaran</v>
      </c>
      <c r="K277" s="592" t="s">
        <v>26</v>
      </c>
      <c r="L277" s="593" t="str">
        <f>IF($D$275="Y/T","Isi Sasaran",IF($E$275=0,0,IF(K277="Y",1,IF(K277="T",0,"Isi Dulu"))))</f>
        <v>Isi Sasaran</v>
      </c>
      <c r="M277" s="849"/>
      <c r="N277" s="852"/>
      <c r="O277" s="517"/>
      <c r="P277" s="517"/>
      <c r="Q277" s="517"/>
      <c r="R277" s="517"/>
    </row>
    <row r="278" spans="2:18" s="527" customFormat="1" ht="15.75">
      <c r="B278" s="837"/>
      <c r="C278" s="840"/>
      <c r="D278" s="858"/>
      <c r="E278" s="855"/>
      <c r="F278" s="549">
        <v>4</v>
      </c>
      <c r="G278" s="550"/>
      <c r="H278" s="598" t="str">
        <f t="shared" si="5"/>
        <v>Belum Diisi</v>
      </c>
      <c r="I278" s="592" t="s">
        <v>26</v>
      </c>
      <c r="J278" s="593" t="str">
        <f>IF($D$275="Y/T","Isi Sasaran",IF($E$275=0,0,IF(I278="Y",1,IF(I278="T",0,"Isi Dulu"))))</f>
        <v>Isi Sasaran</v>
      </c>
      <c r="K278" s="592" t="s">
        <v>26</v>
      </c>
      <c r="L278" s="593" t="str">
        <f>IF($D$275="Y/T","Isi Sasaran",IF($E$275=0,0,IF(K278="Y",1,IF(K278="T",0,"Isi Dulu"))))</f>
        <v>Isi Sasaran</v>
      </c>
      <c r="M278" s="849"/>
      <c r="N278" s="852"/>
      <c r="O278" s="517"/>
      <c r="P278" s="517"/>
      <c r="Q278" s="517"/>
      <c r="R278" s="517"/>
    </row>
    <row r="279" spans="2:18" s="527" customFormat="1" ht="15.75">
      <c r="B279" s="838"/>
      <c r="C279" s="841"/>
      <c r="D279" s="859"/>
      <c r="E279" s="856"/>
      <c r="F279" s="569">
        <v>5</v>
      </c>
      <c r="G279" s="570"/>
      <c r="H279" s="599" t="str">
        <f t="shared" si="5"/>
        <v>Belum Diisi</v>
      </c>
      <c r="I279" s="595" t="s">
        <v>26</v>
      </c>
      <c r="J279" s="596" t="str">
        <f>IF($D$275="Y/T","Isi Sasaran",IF($E$275=0,0,IF(I279="Y",1,IF(I279="T",0,"Isi Dulu"))))</f>
        <v>Isi Sasaran</v>
      </c>
      <c r="K279" s="595" t="s">
        <v>26</v>
      </c>
      <c r="L279" s="596" t="str">
        <f>IF($D$275="Y/T","Isi Sasaran",IF($E$275=0,0,IF(K279="Y",1,IF(K279="T",0,"Isi Dulu"))))</f>
        <v>Isi Sasaran</v>
      </c>
      <c r="M279" s="850"/>
      <c r="N279" s="853"/>
      <c r="O279" s="517"/>
      <c r="P279" s="517"/>
      <c r="Q279" s="517"/>
      <c r="R279" s="517"/>
    </row>
    <row r="280" spans="2:18" s="527" customFormat="1" ht="15.75">
      <c r="B280" s="836">
        <v>15</v>
      </c>
      <c r="C280" s="839"/>
      <c r="D280" s="857" t="s">
        <v>26</v>
      </c>
      <c r="E280" s="854" t="str">
        <f>IF(D280="Y",1,IF(D280="T",0,IF(D280="Y/T","Belum diisi","Error")))</f>
        <v>Belum diisi</v>
      </c>
      <c r="F280" s="528">
        <v>1</v>
      </c>
      <c r="G280" s="529"/>
      <c r="H280" s="600" t="str">
        <f t="shared" si="5"/>
        <v>Belum Diisi</v>
      </c>
      <c r="I280" s="590" t="s">
        <v>26</v>
      </c>
      <c r="J280" s="591" t="str">
        <f>IF($D$280="Y/T","Isi Sasaran",IF($E$280=0,0,IF(I280="Y",1,IF(I280="T",0,"Isi Dulu"))))</f>
        <v>Isi Sasaran</v>
      </c>
      <c r="K280" s="590" t="s">
        <v>26</v>
      </c>
      <c r="L280" s="591" t="str">
        <f>IF($D$280="Y/T","Isi Sasaran",IF($E$280=0,0,IF(K280="Y",1,IF(K280="T",0,"Isi Dulu"))))</f>
        <v>Isi Sasaran</v>
      </c>
      <c r="M280" s="848" t="s">
        <v>26</v>
      </c>
      <c r="N280" s="851" t="str">
        <f>IF(M280="Y",1,IF(M280="T",0,IF(M280="Y/T","Belum diisi","Error")))</f>
        <v>Belum diisi</v>
      </c>
      <c r="O280" s="517"/>
      <c r="P280" s="517"/>
      <c r="Q280" s="517"/>
      <c r="R280" s="517"/>
    </row>
    <row r="281" spans="2:18" s="527" customFormat="1" ht="15.75">
      <c r="B281" s="837"/>
      <c r="C281" s="840"/>
      <c r="D281" s="858"/>
      <c r="E281" s="855"/>
      <c r="F281" s="549">
        <v>2</v>
      </c>
      <c r="G281" s="550"/>
      <c r="H281" s="598" t="str">
        <f t="shared" si="5"/>
        <v>Belum Diisi</v>
      </c>
      <c r="I281" s="592" t="s">
        <v>26</v>
      </c>
      <c r="J281" s="593" t="str">
        <f>IF($D$280="Y/T","Isi Sasaran",IF($E$280=0,0,IF(I281="Y",1,IF(I281="T",0,"Isi Dulu"))))</f>
        <v>Isi Sasaran</v>
      </c>
      <c r="K281" s="592" t="s">
        <v>26</v>
      </c>
      <c r="L281" s="593" t="str">
        <f>IF($D$280="Y/T","Isi Sasaran",IF($E$280=0,0,IF(K281="Y",1,IF(K281="T",0,"Isi Dulu"))))</f>
        <v>Isi Sasaran</v>
      </c>
      <c r="M281" s="849"/>
      <c r="N281" s="852"/>
      <c r="O281" s="517"/>
      <c r="P281" s="517"/>
      <c r="Q281" s="517"/>
      <c r="R281" s="517"/>
    </row>
    <row r="282" spans="2:18" s="527" customFormat="1" ht="15.75">
      <c r="B282" s="837"/>
      <c r="C282" s="840"/>
      <c r="D282" s="858"/>
      <c r="E282" s="855"/>
      <c r="F282" s="549">
        <v>3</v>
      </c>
      <c r="G282" s="550"/>
      <c r="H282" s="598" t="str">
        <f t="shared" si="5"/>
        <v>Belum Diisi</v>
      </c>
      <c r="I282" s="592" t="s">
        <v>26</v>
      </c>
      <c r="J282" s="593" t="str">
        <f>IF($D$280="Y/T","Isi Sasaran",IF($E$280=0,0,IF(I282="Y",1,IF(I282="T",0,"Isi Dulu"))))</f>
        <v>Isi Sasaran</v>
      </c>
      <c r="K282" s="592" t="s">
        <v>26</v>
      </c>
      <c r="L282" s="593" t="str">
        <f>IF($D$280="Y/T","Isi Sasaran",IF($E$280=0,0,IF(K282="Y",1,IF(K282="T",0,"Isi Dulu"))))</f>
        <v>Isi Sasaran</v>
      </c>
      <c r="M282" s="849"/>
      <c r="N282" s="852"/>
      <c r="O282" s="517"/>
      <c r="P282" s="517"/>
      <c r="Q282" s="517"/>
      <c r="R282" s="517"/>
    </row>
    <row r="283" spans="2:18" s="527" customFormat="1" ht="15.75">
      <c r="B283" s="837"/>
      <c r="C283" s="840"/>
      <c r="D283" s="858"/>
      <c r="E283" s="855"/>
      <c r="F283" s="549">
        <v>4</v>
      </c>
      <c r="G283" s="550"/>
      <c r="H283" s="598" t="str">
        <f t="shared" si="5"/>
        <v>Belum Diisi</v>
      </c>
      <c r="I283" s="592" t="s">
        <v>26</v>
      </c>
      <c r="J283" s="593" t="str">
        <f>IF($D$280="Y/T","Isi Sasaran",IF($E$280=0,0,IF(I283="Y",1,IF(I283="T",0,"Isi Dulu"))))</f>
        <v>Isi Sasaran</v>
      </c>
      <c r="K283" s="592" t="s">
        <v>26</v>
      </c>
      <c r="L283" s="593" t="str">
        <f>IF($D$280="Y/T","Isi Sasaran",IF($E$280=0,0,IF(K283="Y",1,IF(K283="T",0,"Isi Dulu"))))</f>
        <v>Isi Sasaran</v>
      </c>
      <c r="M283" s="849"/>
      <c r="N283" s="852"/>
      <c r="O283" s="517"/>
      <c r="P283" s="517"/>
      <c r="Q283" s="517"/>
      <c r="R283" s="517"/>
    </row>
    <row r="284" spans="2:18" s="527" customFormat="1" ht="15.75">
      <c r="B284" s="838"/>
      <c r="C284" s="841"/>
      <c r="D284" s="859"/>
      <c r="E284" s="856"/>
      <c r="F284" s="569">
        <v>5</v>
      </c>
      <c r="G284" s="570"/>
      <c r="H284" s="599" t="str">
        <f t="shared" si="5"/>
        <v>Belum Diisi</v>
      </c>
      <c r="I284" s="595" t="s">
        <v>26</v>
      </c>
      <c r="J284" s="596" t="str">
        <f>IF($D$280="Y/T","Isi Sasaran",IF($E$280=0,0,IF(I284="Y",1,IF(I284="T",0,"Isi Dulu"))))</f>
        <v>Isi Sasaran</v>
      </c>
      <c r="K284" s="595" t="s">
        <v>26</v>
      </c>
      <c r="L284" s="596" t="str">
        <f>IF($D$280="Y/T","Isi Sasaran",IF($E$280=0,0,IF(K284="Y",1,IF(K284="T",0,"Isi Dulu"))))</f>
        <v>Isi Sasaran</v>
      </c>
      <c r="M284" s="850"/>
      <c r="N284" s="853"/>
      <c r="O284" s="517"/>
      <c r="P284" s="517"/>
      <c r="Q284" s="517"/>
      <c r="R284" s="517"/>
    </row>
    <row r="285" spans="2:18" s="527" customFormat="1" ht="15.75">
      <c r="B285" s="836">
        <v>16</v>
      </c>
      <c r="C285" s="839"/>
      <c r="D285" s="857" t="s">
        <v>26</v>
      </c>
      <c r="E285" s="854" t="str">
        <f>IF(D285="Y",1,IF(D285="T",0,IF(D285="Y/T","Belum diisi","Error")))</f>
        <v>Belum diisi</v>
      </c>
      <c r="F285" s="528">
        <v>1</v>
      </c>
      <c r="G285" s="529"/>
      <c r="H285" s="600" t="str">
        <f t="shared" si="5"/>
        <v>Belum Diisi</v>
      </c>
      <c r="I285" s="590" t="s">
        <v>26</v>
      </c>
      <c r="J285" s="591" t="str">
        <f>IF($D$285="Y/T","Isi Sasaran",IF($E$285=0,0,IF(I285="Y",1,IF(I285="T",0,"Isi Dulu"))))</f>
        <v>Isi Sasaran</v>
      </c>
      <c r="K285" s="590" t="s">
        <v>26</v>
      </c>
      <c r="L285" s="591" t="str">
        <f>IF($D$285="Y/T","Isi Sasaran",IF($E$285=0,0,IF(K285="Y",1,IF(K285="T",0,"Isi Dulu"))))</f>
        <v>Isi Sasaran</v>
      </c>
      <c r="M285" s="848" t="s">
        <v>26</v>
      </c>
      <c r="N285" s="851" t="str">
        <f>IF(M285="Y",1,IF(M285="T",0,IF(M285="Y/T","Belum diisi","Error")))</f>
        <v>Belum diisi</v>
      </c>
      <c r="O285" s="517"/>
      <c r="P285" s="517"/>
      <c r="Q285" s="517"/>
      <c r="R285" s="517"/>
    </row>
    <row r="286" spans="2:18" s="527" customFormat="1" ht="15.75">
      <c r="B286" s="837"/>
      <c r="C286" s="840"/>
      <c r="D286" s="858"/>
      <c r="E286" s="855"/>
      <c r="F286" s="549">
        <v>2</v>
      </c>
      <c r="G286" s="550"/>
      <c r="H286" s="598" t="str">
        <f t="shared" si="5"/>
        <v>Belum Diisi</v>
      </c>
      <c r="I286" s="592" t="s">
        <v>26</v>
      </c>
      <c r="J286" s="593" t="str">
        <f>IF($D$285="Y/T","Isi Sasaran",IF($E$285=0,0,IF(I286="Y",1,IF(I286="T",0,"Isi Dulu"))))</f>
        <v>Isi Sasaran</v>
      </c>
      <c r="K286" s="592" t="s">
        <v>26</v>
      </c>
      <c r="L286" s="593" t="str">
        <f>IF($D$285="Y/T","Isi Sasaran",IF($E$285=0,0,IF(K286="Y",1,IF(K286="T",0,"Isi Dulu"))))</f>
        <v>Isi Sasaran</v>
      </c>
      <c r="M286" s="849"/>
      <c r="N286" s="852"/>
      <c r="O286" s="517"/>
      <c r="P286" s="517"/>
      <c r="Q286" s="517"/>
      <c r="R286" s="517"/>
    </row>
    <row r="287" spans="2:18" s="527" customFormat="1" ht="15.75">
      <c r="B287" s="837"/>
      <c r="C287" s="840"/>
      <c r="D287" s="858"/>
      <c r="E287" s="855"/>
      <c r="F287" s="549">
        <v>3</v>
      </c>
      <c r="G287" s="550"/>
      <c r="H287" s="598" t="str">
        <f t="shared" si="5"/>
        <v>Belum Diisi</v>
      </c>
      <c r="I287" s="592" t="s">
        <v>26</v>
      </c>
      <c r="J287" s="593" t="str">
        <f>IF($D$285="Y/T","Isi Sasaran",IF($E$285=0,0,IF(I287="Y",1,IF(I287="T",0,"Isi Dulu"))))</f>
        <v>Isi Sasaran</v>
      </c>
      <c r="K287" s="592" t="s">
        <v>26</v>
      </c>
      <c r="L287" s="593" t="str">
        <f>IF($D$285="Y/T","Isi Sasaran",IF($E$285=0,0,IF(K287="Y",1,IF(K287="T",0,"Isi Dulu"))))</f>
        <v>Isi Sasaran</v>
      </c>
      <c r="M287" s="849"/>
      <c r="N287" s="852"/>
      <c r="O287" s="517"/>
      <c r="P287" s="517"/>
      <c r="Q287" s="517"/>
      <c r="R287" s="517"/>
    </row>
    <row r="288" spans="2:18" s="527" customFormat="1" ht="15.75">
      <c r="B288" s="837"/>
      <c r="C288" s="840"/>
      <c r="D288" s="858"/>
      <c r="E288" s="855"/>
      <c r="F288" s="549">
        <v>4</v>
      </c>
      <c r="G288" s="550"/>
      <c r="H288" s="598" t="str">
        <f t="shared" si="5"/>
        <v>Belum Diisi</v>
      </c>
      <c r="I288" s="592" t="s">
        <v>26</v>
      </c>
      <c r="J288" s="593" t="str">
        <f>IF($D$285="Y/T","Isi Sasaran",IF($E$285=0,0,IF(I288="Y",1,IF(I288="T",0,"Isi Dulu"))))</f>
        <v>Isi Sasaran</v>
      </c>
      <c r="K288" s="592" t="s">
        <v>26</v>
      </c>
      <c r="L288" s="593" t="str">
        <f>IF($D$285="Y/T","Isi Sasaran",IF($E$285=0,0,IF(K288="Y",1,IF(K288="T",0,"Isi Dulu"))))</f>
        <v>Isi Sasaran</v>
      </c>
      <c r="M288" s="849"/>
      <c r="N288" s="852"/>
      <c r="O288" s="517"/>
      <c r="P288" s="517"/>
      <c r="Q288" s="517"/>
      <c r="R288" s="517"/>
    </row>
    <row r="289" spans="2:18" s="527" customFormat="1" ht="15.75">
      <c r="B289" s="838"/>
      <c r="C289" s="841"/>
      <c r="D289" s="859"/>
      <c r="E289" s="856"/>
      <c r="F289" s="569">
        <v>5</v>
      </c>
      <c r="G289" s="570"/>
      <c r="H289" s="599" t="str">
        <f t="shared" si="5"/>
        <v>Belum Diisi</v>
      </c>
      <c r="I289" s="595" t="s">
        <v>26</v>
      </c>
      <c r="J289" s="596" t="str">
        <f>IF($D$285="Y/T","Isi Sasaran",IF($E$285=0,0,IF(I289="Y",1,IF(I289="T",0,"Isi Dulu"))))</f>
        <v>Isi Sasaran</v>
      </c>
      <c r="K289" s="595" t="s">
        <v>26</v>
      </c>
      <c r="L289" s="596" t="str">
        <f>IF($D$285="Y/T","Isi Sasaran",IF($E$285=0,0,IF(K289="Y",1,IF(K289="T",0,"Isi Dulu"))))</f>
        <v>Isi Sasaran</v>
      </c>
      <c r="M289" s="850"/>
      <c r="N289" s="853"/>
      <c r="O289" s="517"/>
      <c r="P289" s="517"/>
      <c r="Q289" s="517"/>
      <c r="R289" s="517"/>
    </row>
    <row r="290" spans="2:18" s="527" customFormat="1" ht="15.75">
      <c r="B290" s="836">
        <v>17</v>
      </c>
      <c r="C290" s="839"/>
      <c r="D290" s="857" t="s">
        <v>26</v>
      </c>
      <c r="E290" s="854" t="str">
        <f>IF(D290="Y",1,IF(D290="T",0,IF(D290="Y/T","Belum diisi","Error")))</f>
        <v>Belum diisi</v>
      </c>
      <c r="F290" s="528">
        <v>1</v>
      </c>
      <c r="G290" s="529"/>
      <c r="H290" s="600" t="str">
        <f t="shared" si="5"/>
        <v>Belum Diisi</v>
      </c>
      <c r="I290" s="590" t="s">
        <v>26</v>
      </c>
      <c r="J290" s="591" t="str">
        <f>IF($D$290="Y/T","Isi Sasaran",IF($E$290=0,0,IF(I290="Y",1,IF(I290="T",0,"Isi Dulu"))))</f>
        <v>Isi Sasaran</v>
      </c>
      <c r="K290" s="590" t="s">
        <v>26</v>
      </c>
      <c r="L290" s="591" t="str">
        <f>IF($D$290="Y/T","Isi Sasaran",IF($E$290=0,0,IF(K290="Y",1,IF(K290="T",0,"Isi Dulu"))))</f>
        <v>Isi Sasaran</v>
      </c>
      <c r="M290" s="848" t="s">
        <v>26</v>
      </c>
      <c r="N290" s="851" t="str">
        <f>IF(M290="Y",1,IF(M290="T",0,IF(M290="Y/T","Belum diisi","Error")))</f>
        <v>Belum diisi</v>
      </c>
      <c r="O290" s="517"/>
      <c r="P290" s="517"/>
      <c r="Q290" s="517"/>
      <c r="R290" s="517"/>
    </row>
    <row r="291" spans="2:18" s="527" customFormat="1" ht="15.75">
      <c r="B291" s="837"/>
      <c r="C291" s="840"/>
      <c r="D291" s="858"/>
      <c r="E291" s="855"/>
      <c r="F291" s="549">
        <v>2</v>
      </c>
      <c r="G291" s="550"/>
      <c r="H291" s="598" t="str">
        <f t="shared" si="5"/>
        <v>Belum Diisi</v>
      </c>
      <c r="I291" s="592" t="s">
        <v>26</v>
      </c>
      <c r="J291" s="593" t="str">
        <f>IF($D$290="Y/T","Isi Sasaran",IF($E$290=0,0,IF(I291="Y",1,IF(I291="T",0,"Isi Dulu"))))</f>
        <v>Isi Sasaran</v>
      </c>
      <c r="K291" s="592" t="s">
        <v>26</v>
      </c>
      <c r="L291" s="593" t="str">
        <f>IF($D$290="Y/T","Isi Sasaran",IF($E$290=0,0,IF(K291="Y",1,IF(K291="T",0,"Isi Dulu"))))</f>
        <v>Isi Sasaran</v>
      </c>
      <c r="M291" s="849"/>
      <c r="N291" s="852"/>
      <c r="O291" s="517"/>
      <c r="P291" s="517"/>
      <c r="Q291" s="517"/>
      <c r="R291" s="517"/>
    </row>
    <row r="292" spans="2:18" s="527" customFormat="1" ht="15.75">
      <c r="B292" s="837"/>
      <c r="C292" s="840"/>
      <c r="D292" s="858"/>
      <c r="E292" s="855"/>
      <c r="F292" s="549">
        <v>3</v>
      </c>
      <c r="G292" s="550"/>
      <c r="H292" s="598" t="str">
        <f t="shared" si="5"/>
        <v>Belum Diisi</v>
      </c>
      <c r="I292" s="592" t="s">
        <v>26</v>
      </c>
      <c r="J292" s="593" t="str">
        <f>IF($D$290="Y/T","Isi Sasaran",IF($E$290=0,0,IF(I292="Y",1,IF(I292="T",0,"Isi Dulu"))))</f>
        <v>Isi Sasaran</v>
      </c>
      <c r="K292" s="592" t="s">
        <v>26</v>
      </c>
      <c r="L292" s="593" t="str">
        <f>IF($D$290="Y/T","Isi Sasaran",IF($E$290=0,0,IF(K292="Y",1,IF(K292="T",0,"Isi Dulu"))))</f>
        <v>Isi Sasaran</v>
      </c>
      <c r="M292" s="849"/>
      <c r="N292" s="852"/>
      <c r="O292" s="517"/>
      <c r="P292" s="517"/>
      <c r="Q292" s="517"/>
      <c r="R292" s="517"/>
    </row>
    <row r="293" spans="2:18" s="527" customFormat="1" ht="15.75">
      <c r="B293" s="837"/>
      <c r="C293" s="840"/>
      <c r="D293" s="858"/>
      <c r="E293" s="855"/>
      <c r="F293" s="549">
        <v>4</v>
      </c>
      <c r="G293" s="550"/>
      <c r="H293" s="598" t="str">
        <f t="shared" si="5"/>
        <v>Belum Diisi</v>
      </c>
      <c r="I293" s="592" t="s">
        <v>26</v>
      </c>
      <c r="J293" s="593" t="str">
        <f>IF($D$290="Y/T","Isi Sasaran",IF($E$290=0,0,IF(I293="Y",1,IF(I293="T",0,"Isi Dulu"))))</f>
        <v>Isi Sasaran</v>
      </c>
      <c r="K293" s="592" t="s">
        <v>26</v>
      </c>
      <c r="L293" s="593" t="str">
        <f>IF($D$290="Y/T","Isi Sasaran",IF($E$290=0,0,IF(K293="Y",1,IF(K293="T",0,"Isi Dulu"))))</f>
        <v>Isi Sasaran</v>
      </c>
      <c r="M293" s="849"/>
      <c r="N293" s="852"/>
      <c r="O293" s="517"/>
      <c r="P293" s="517"/>
      <c r="Q293" s="517"/>
      <c r="R293" s="517"/>
    </row>
    <row r="294" spans="2:18" s="527" customFormat="1" ht="15.75">
      <c r="B294" s="838"/>
      <c r="C294" s="841"/>
      <c r="D294" s="859"/>
      <c r="E294" s="856"/>
      <c r="F294" s="569">
        <v>5</v>
      </c>
      <c r="G294" s="570"/>
      <c r="H294" s="599" t="str">
        <f t="shared" si="5"/>
        <v>Belum Diisi</v>
      </c>
      <c r="I294" s="595" t="s">
        <v>26</v>
      </c>
      <c r="J294" s="596" t="str">
        <f>IF($D$290="Y/T","Isi Sasaran",IF($E$290=0,0,IF(I294="Y",1,IF(I294="T",0,"Isi Dulu"))))</f>
        <v>Isi Sasaran</v>
      </c>
      <c r="K294" s="595" t="s">
        <v>26</v>
      </c>
      <c r="L294" s="596" t="str">
        <f>IF($D$290="Y/T","Isi Sasaran",IF($E$290=0,0,IF(K294="Y",1,IF(K294="T",0,"Isi Dulu"))))</f>
        <v>Isi Sasaran</v>
      </c>
      <c r="M294" s="850"/>
      <c r="N294" s="853"/>
      <c r="O294" s="517"/>
      <c r="P294" s="517"/>
      <c r="Q294" s="517"/>
      <c r="R294" s="517"/>
    </row>
    <row r="295" spans="2:18" s="527" customFormat="1" ht="15.75">
      <c r="B295" s="836">
        <v>18</v>
      </c>
      <c r="C295" s="839"/>
      <c r="D295" s="857" t="s">
        <v>26</v>
      </c>
      <c r="E295" s="854" t="str">
        <f>IF(D295="Y",1,IF(D295="T",0,IF(D295="Y/T","Belum diisi","Error")))</f>
        <v>Belum diisi</v>
      </c>
      <c r="F295" s="528">
        <v>1</v>
      </c>
      <c r="G295" s="529"/>
      <c r="H295" s="600" t="str">
        <f t="shared" si="5"/>
        <v>Belum Diisi</v>
      </c>
      <c r="I295" s="590" t="s">
        <v>26</v>
      </c>
      <c r="J295" s="591" t="str">
        <f>IF($D$295="Y/T","Isi Sasaran",IF($E$295=0,0,IF(I295="Y",1,IF(I295="T",0,"Isi Dulu"))))</f>
        <v>Isi Sasaran</v>
      </c>
      <c r="K295" s="590" t="s">
        <v>26</v>
      </c>
      <c r="L295" s="591" t="str">
        <f>IF($D$295="Y/T","Isi Sasaran",IF($E$295=0,0,IF(K295="Y",1,IF(K295="T",0,"Isi Dulu"))))</f>
        <v>Isi Sasaran</v>
      </c>
      <c r="M295" s="848" t="s">
        <v>26</v>
      </c>
      <c r="N295" s="851" t="str">
        <f>IF(M295="Y",1,IF(M295="T",0,IF(M295="Y/T","Belum diisi","Error")))</f>
        <v>Belum diisi</v>
      </c>
      <c r="O295" s="517"/>
      <c r="P295" s="517"/>
      <c r="Q295" s="517"/>
      <c r="R295" s="517"/>
    </row>
    <row r="296" spans="2:18" s="527" customFormat="1" ht="15.75">
      <c r="B296" s="837"/>
      <c r="C296" s="840"/>
      <c r="D296" s="858"/>
      <c r="E296" s="855"/>
      <c r="F296" s="549">
        <v>2</v>
      </c>
      <c r="G296" s="550"/>
      <c r="H296" s="598" t="str">
        <f t="shared" si="5"/>
        <v>Belum Diisi</v>
      </c>
      <c r="I296" s="592" t="s">
        <v>26</v>
      </c>
      <c r="J296" s="593" t="str">
        <f>IF($D$295="Y/T","Isi Sasaran",IF($E$295=0,0,IF(I296="Y",1,IF(I296="T",0,"Isi Dulu"))))</f>
        <v>Isi Sasaran</v>
      </c>
      <c r="K296" s="592" t="s">
        <v>26</v>
      </c>
      <c r="L296" s="593" t="str">
        <f>IF($D$295="Y/T","Isi Sasaran",IF($E$295=0,0,IF(K296="Y",1,IF(K296="T",0,"Isi Dulu"))))</f>
        <v>Isi Sasaran</v>
      </c>
      <c r="M296" s="849"/>
      <c r="N296" s="852"/>
      <c r="O296" s="517"/>
      <c r="P296" s="517"/>
      <c r="Q296" s="517"/>
      <c r="R296" s="517"/>
    </row>
    <row r="297" spans="2:18" s="527" customFormat="1" ht="15.75">
      <c r="B297" s="837"/>
      <c r="C297" s="840"/>
      <c r="D297" s="858"/>
      <c r="E297" s="855"/>
      <c r="F297" s="549">
        <v>3</v>
      </c>
      <c r="G297" s="550"/>
      <c r="H297" s="598" t="str">
        <f t="shared" si="5"/>
        <v>Belum Diisi</v>
      </c>
      <c r="I297" s="592" t="s">
        <v>26</v>
      </c>
      <c r="J297" s="593" t="str">
        <f>IF($D$295="Y/T","Isi Sasaran",IF($E$295=0,0,IF(I297="Y",1,IF(I297="T",0,"Isi Dulu"))))</f>
        <v>Isi Sasaran</v>
      </c>
      <c r="K297" s="592" t="s">
        <v>26</v>
      </c>
      <c r="L297" s="593" t="str">
        <f>IF($D$295="Y/T","Isi Sasaran",IF($E$295=0,0,IF(K297="Y",1,IF(K297="T",0,"Isi Dulu"))))</f>
        <v>Isi Sasaran</v>
      </c>
      <c r="M297" s="849"/>
      <c r="N297" s="852"/>
      <c r="O297" s="517"/>
      <c r="P297" s="517"/>
      <c r="Q297" s="517"/>
      <c r="R297" s="517"/>
    </row>
    <row r="298" spans="2:18" s="527" customFormat="1" ht="15.75">
      <c r="B298" s="837"/>
      <c r="C298" s="840"/>
      <c r="D298" s="858"/>
      <c r="E298" s="855"/>
      <c r="F298" s="549">
        <v>4</v>
      </c>
      <c r="G298" s="550"/>
      <c r="H298" s="598" t="str">
        <f t="shared" si="5"/>
        <v>Belum Diisi</v>
      </c>
      <c r="I298" s="592" t="s">
        <v>26</v>
      </c>
      <c r="J298" s="593" t="str">
        <f>IF($D$295="Y/T","Isi Sasaran",IF($E$295=0,0,IF(I298="Y",1,IF(I298="T",0,"Isi Dulu"))))</f>
        <v>Isi Sasaran</v>
      </c>
      <c r="K298" s="592" t="s">
        <v>26</v>
      </c>
      <c r="L298" s="593" t="str">
        <f>IF($D$295="Y/T","Isi Sasaran",IF($E$295=0,0,IF(K298="Y",1,IF(K298="T",0,"Isi Dulu"))))</f>
        <v>Isi Sasaran</v>
      </c>
      <c r="M298" s="849"/>
      <c r="N298" s="852"/>
      <c r="O298" s="517"/>
      <c r="P298" s="517"/>
      <c r="Q298" s="517"/>
      <c r="R298" s="517"/>
    </row>
    <row r="299" spans="2:18" s="527" customFormat="1" ht="15.75">
      <c r="B299" s="838"/>
      <c r="C299" s="841"/>
      <c r="D299" s="859"/>
      <c r="E299" s="856"/>
      <c r="F299" s="569">
        <v>5</v>
      </c>
      <c r="G299" s="570"/>
      <c r="H299" s="599" t="str">
        <f t="shared" si="5"/>
        <v>Belum Diisi</v>
      </c>
      <c r="I299" s="595" t="s">
        <v>26</v>
      </c>
      <c r="J299" s="596" t="str">
        <f>IF($D$295="Y/T","Isi Sasaran",IF($E$295=0,0,IF(I299="Y",1,IF(I299="T",0,"Isi Dulu"))))</f>
        <v>Isi Sasaran</v>
      </c>
      <c r="K299" s="595" t="s">
        <v>26</v>
      </c>
      <c r="L299" s="596" t="str">
        <f>IF($D$295="Y/T","Isi Sasaran",IF($E$295=0,0,IF(K299="Y",1,IF(K299="T",0,"Isi Dulu"))))</f>
        <v>Isi Sasaran</v>
      </c>
      <c r="M299" s="850"/>
      <c r="N299" s="853"/>
      <c r="O299" s="517"/>
      <c r="P299" s="517"/>
      <c r="Q299" s="517"/>
      <c r="R299" s="517"/>
    </row>
    <row r="300" spans="2:18" s="527" customFormat="1" ht="15.75">
      <c r="B300" s="836">
        <v>19</v>
      </c>
      <c r="C300" s="839"/>
      <c r="D300" s="857" t="s">
        <v>26</v>
      </c>
      <c r="E300" s="854" t="str">
        <f>IF(D300="Y",1,IF(D300="T",0,IF(D300="Y/T","Belum diisi","Error")))</f>
        <v>Belum diisi</v>
      </c>
      <c r="F300" s="528">
        <v>1</v>
      </c>
      <c r="G300" s="529"/>
      <c r="H300" s="600" t="str">
        <f t="shared" si="5"/>
        <v>Belum Diisi</v>
      </c>
      <c r="I300" s="590" t="s">
        <v>26</v>
      </c>
      <c r="J300" s="591" t="str">
        <f>IF($D$300="Y/T","Isi Sasaran",IF($E$300=0,0,IF(I300="Y",1,IF(I300="T",0,"Isi Dulu"))))</f>
        <v>Isi Sasaran</v>
      </c>
      <c r="K300" s="590" t="s">
        <v>26</v>
      </c>
      <c r="L300" s="591" t="str">
        <f>IF($D$300="Y/T","Isi Sasaran",IF($E$300=0,0,IF(K300="Y",1,IF(K300="T",0,"Isi Dulu"))))</f>
        <v>Isi Sasaran</v>
      </c>
      <c r="M300" s="848" t="s">
        <v>26</v>
      </c>
      <c r="N300" s="851" t="str">
        <f>IF(M300="Y",1,IF(M300="T",0,IF(M300="Y/T","Belum diisi","Error")))</f>
        <v>Belum diisi</v>
      </c>
      <c r="O300" s="517"/>
      <c r="P300" s="517"/>
      <c r="Q300" s="517"/>
      <c r="R300" s="517"/>
    </row>
    <row r="301" spans="2:18" s="527" customFormat="1" ht="15.75">
      <c r="B301" s="837"/>
      <c r="C301" s="840"/>
      <c r="D301" s="858"/>
      <c r="E301" s="855"/>
      <c r="F301" s="549">
        <v>2</v>
      </c>
      <c r="G301" s="550"/>
      <c r="H301" s="598" t="str">
        <f t="shared" si="5"/>
        <v>Belum Diisi</v>
      </c>
      <c r="I301" s="592" t="s">
        <v>26</v>
      </c>
      <c r="J301" s="593" t="str">
        <f>IF($D$300="Y/T","Isi Sasaran",IF($E$300=0,0,IF(I301="Y",1,IF(I301="T",0,"Isi Dulu"))))</f>
        <v>Isi Sasaran</v>
      </c>
      <c r="K301" s="592" t="s">
        <v>26</v>
      </c>
      <c r="L301" s="593" t="str">
        <f>IF($D$300="Y/T","Isi Sasaran",IF($E$300=0,0,IF(K301="Y",1,IF(K301="T",0,"Isi Dulu"))))</f>
        <v>Isi Sasaran</v>
      </c>
      <c r="M301" s="849"/>
      <c r="N301" s="852"/>
      <c r="O301" s="517"/>
      <c r="P301" s="517"/>
      <c r="Q301" s="517"/>
      <c r="R301" s="517"/>
    </row>
    <row r="302" spans="2:18" s="527" customFormat="1" ht="15.75">
      <c r="B302" s="837"/>
      <c r="C302" s="840"/>
      <c r="D302" s="858"/>
      <c r="E302" s="855"/>
      <c r="F302" s="549">
        <v>3</v>
      </c>
      <c r="G302" s="550"/>
      <c r="H302" s="598" t="str">
        <f t="shared" si="5"/>
        <v>Belum Diisi</v>
      </c>
      <c r="I302" s="592" t="s">
        <v>26</v>
      </c>
      <c r="J302" s="593" t="str">
        <f>IF($D$300="Y/T","Isi Sasaran",IF($E$300=0,0,IF(I302="Y",1,IF(I302="T",0,"Isi Dulu"))))</f>
        <v>Isi Sasaran</v>
      </c>
      <c r="K302" s="592" t="s">
        <v>26</v>
      </c>
      <c r="L302" s="593" t="str">
        <f>IF($D$300="Y/T","Isi Sasaran",IF($E$300=0,0,IF(K302="Y",1,IF(K302="T",0,"Isi Dulu"))))</f>
        <v>Isi Sasaran</v>
      </c>
      <c r="M302" s="849"/>
      <c r="N302" s="852"/>
      <c r="O302" s="517"/>
      <c r="P302" s="517"/>
      <c r="Q302" s="517"/>
      <c r="R302" s="517"/>
    </row>
    <row r="303" spans="2:18" s="527" customFormat="1" ht="15.75">
      <c r="B303" s="837"/>
      <c r="C303" s="840"/>
      <c r="D303" s="858"/>
      <c r="E303" s="855"/>
      <c r="F303" s="549">
        <v>4</v>
      </c>
      <c r="G303" s="550"/>
      <c r="H303" s="598" t="str">
        <f t="shared" si="5"/>
        <v>Belum Diisi</v>
      </c>
      <c r="I303" s="592" t="s">
        <v>26</v>
      </c>
      <c r="J303" s="593" t="str">
        <f>IF($D$300="Y/T","Isi Sasaran",IF($E$300=0,0,IF(I303="Y",1,IF(I303="T",0,"Isi Dulu"))))</f>
        <v>Isi Sasaran</v>
      </c>
      <c r="K303" s="592" t="s">
        <v>26</v>
      </c>
      <c r="L303" s="593" t="str">
        <f>IF($D$300="Y/T","Isi Sasaran",IF($E$300=0,0,IF(K303="Y",1,IF(K303="T",0,"Isi Dulu"))))</f>
        <v>Isi Sasaran</v>
      </c>
      <c r="M303" s="849"/>
      <c r="N303" s="852"/>
      <c r="O303" s="517"/>
      <c r="P303" s="517"/>
      <c r="Q303" s="517"/>
      <c r="R303" s="517"/>
    </row>
    <row r="304" spans="2:18" s="527" customFormat="1" ht="15.75">
      <c r="B304" s="838"/>
      <c r="C304" s="841"/>
      <c r="D304" s="859"/>
      <c r="E304" s="856"/>
      <c r="F304" s="569">
        <v>5</v>
      </c>
      <c r="G304" s="570"/>
      <c r="H304" s="599" t="str">
        <f t="shared" si="5"/>
        <v>Belum Diisi</v>
      </c>
      <c r="I304" s="595" t="s">
        <v>26</v>
      </c>
      <c r="J304" s="596" t="str">
        <f>IF($D$300="Y/T","Isi Sasaran",IF($E$300=0,0,IF(I304="Y",1,IF(I304="T",0,"Isi Dulu"))))</f>
        <v>Isi Sasaran</v>
      </c>
      <c r="K304" s="595" t="s">
        <v>26</v>
      </c>
      <c r="L304" s="596" t="str">
        <f>IF($D$300="Y/T","Isi Sasaran",IF($E$300=0,0,IF(K304="Y",1,IF(K304="T",0,"Isi Dulu"))))</f>
        <v>Isi Sasaran</v>
      </c>
      <c r="M304" s="850"/>
      <c r="N304" s="853"/>
      <c r="O304" s="517"/>
      <c r="P304" s="517"/>
      <c r="Q304" s="517"/>
      <c r="R304" s="517"/>
    </row>
    <row r="305" spans="2:18" s="527" customFormat="1" ht="15.75">
      <c r="B305" s="836">
        <v>20</v>
      </c>
      <c r="C305" s="839"/>
      <c r="D305" s="857" t="s">
        <v>26</v>
      </c>
      <c r="E305" s="854" t="str">
        <f>IF(D305="Y",1,IF(D305="T",0,IF(D305="Y/T","Belum diisi","Error")))</f>
        <v>Belum diisi</v>
      </c>
      <c r="F305" s="528">
        <v>1</v>
      </c>
      <c r="G305" s="529"/>
      <c r="H305" s="600" t="str">
        <f t="shared" si="5"/>
        <v>Belum Diisi</v>
      </c>
      <c r="I305" s="590" t="s">
        <v>26</v>
      </c>
      <c r="J305" s="591" t="str">
        <f>IF($D$305="Y/T","Isi Sasaran",IF($E$305=0,0,IF(I305="Y",1,IF(I305="T",0,"Isi Dulu"))))</f>
        <v>Isi Sasaran</v>
      </c>
      <c r="K305" s="590" t="s">
        <v>26</v>
      </c>
      <c r="L305" s="591" t="str">
        <f>IF($D$305="Y/T","Isi Sasaran",IF($E$305=0,0,IF(K305="Y",1,IF(K305="T",0,"Isi Dulu"))))</f>
        <v>Isi Sasaran</v>
      </c>
      <c r="M305" s="848" t="s">
        <v>26</v>
      </c>
      <c r="N305" s="851" t="str">
        <f>IF(M305="Y",1,IF(M305="T",0,IF(M305="Y/T","Belum diisi","Error")))</f>
        <v>Belum diisi</v>
      </c>
      <c r="O305" s="517"/>
      <c r="P305" s="517"/>
      <c r="Q305" s="517"/>
      <c r="R305" s="517"/>
    </row>
    <row r="306" spans="2:18" s="527" customFormat="1" ht="15.75">
      <c r="B306" s="837"/>
      <c r="C306" s="840"/>
      <c r="D306" s="858"/>
      <c r="E306" s="855"/>
      <c r="F306" s="549">
        <v>2</v>
      </c>
      <c r="G306" s="550"/>
      <c r="H306" s="598" t="str">
        <f t="shared" si="5"/>
        <v>Belum Diisi</v>
      </c>
      <c r="I306" s="592" t="s">
        <v>26</v>
      </c>
      <c r="J306" s="593" t="str">
        <f>IF($D$305="Y/T","Isi Sasaran",IF($E$305=0,0,IF(I306="Y",1,IF(I306="T",0,"Isi Dulu"))))</f>
        <v>Isi Sasaran</v>
      </c>
      <c r="K306" s="592" t="s">
        <v>26</v>
      </c>
      <c r="L306" s="593" t="str">
        <f>IF($D$305="Y/T","Isi Sasaran",IF($E$305=0,0,IF(K306="Y",1,IF(K306="T",0,"Isi Dulu"))))</f>
        <v>Isi Sasaran</v>
      </c>
      <c r="M306" s="849"/>
      <c r="N306" s="852"/>
      <c r="O306" s="517"/>
      <c r="P306" s="517"/>
      <c r="Q306" s="517"/>
      <c r="R306" s="517"/>
    </row>
    <row r="307" spans="2:18" s="527" customFormat="1" ht="15.75">
      <c r="B307" s="837"/>
      <c r="C307" s="840"/>
      <c r="D307" s="858"/>
      <c r="E307" s="855"/>
      <c r="F307" s="549">
        <v>3</v>
      </c>
      <c r="G307" s="550"/>
      <c r="H307" s="598" t="str">
        <f t="shared" si="5"/>
        <v>Belum Diisi</v>
      </c>
      <c r="I307" s="592" t="s">
        <v>26</v>
      </c>
      <c r="J307" s="593" t="str">
        <f>IF($D$305="Y/T","Isi Sasaran",IF($E$305=0,0,IF(I307="Y",1,IF(I307="T",0,"Isi Dulu"))))</f>
        <v>Isi Sasaran</v>
      </c>
      <c r="K307" s="592" t="s">
        <v>26</v>
      </c>
      <c r="L307" s="593" t="str">
        <f>IF($D$305="Y/T","Isi Sasaran",IF($E$305=0,0,IF(K307="Y",1,IF(K307="T",0,"Isi Dulu"))))</f>
        <v>Isi Sasaran</v>
      </c>
      <c r="M307" s="849"/>
      <c r="N307" s="852"/>
      <c r="O307" s="517"/>
      <c r="P307" s="517"/>
      <c r="Q307" s="517"/>
      <c r="R307" s="517"/>
    </row>
    <row r="308" spans="2:18" s="527" customFormat="1" ht="15.75">
      <c r="B308" s="837"/>
      <c r="C308" s="840"/>
      <c r="D308" s="858"/>
      <c r="E308" s="855"/>
      <c r="F308" s="549">
        <v>4</v>
      </c>
      <c r="G308" s="550"/>
      <c r="H308" s="598" t="str">
        <f t="shared" si="5"/>
        <v>Belum Diisi</v>
      </c>
      <c r="I308" s="592" t="s">
        <v>26</v>
      </c>
      <c r="J308" s="593" t="str">
        <f>IF($D$305="Y/T","Isi Sasaran",IF($E$305=0,0,IF(I308="Y",1,IF(I308="T",0,"Isi Dulu"))))</f>
        <v>Isi Sasaran</v>
      </c>
      <c r="K308" s="592" t="s">
        <v>26</v>
      </c>
      <c r="L308" s="593" t="str">
        <f>IF($D$305="Y/T","Isi Sasaran",IF($E$305=0,0,IF(K308="Y",1,IF(K308="T",0,"Isi Dulu"))))</f>
        <v>Isi Sasaran</v>
      </c>
      <c r="M308" s="849"/>
      <c r="N308" s="852"/>
      <c r="O308" s="517"/>
      <c r="P308" s="517"/>
      <c r="Q308" s="517"/>
      <c r="R308" s="517"/>
    </row>
    <row r="309" spans="2:18" s="527" customFormat="1" ht="15.75">
      <c r="B309" s="838"/>
      <c r="C309" s="841"/>
      <c r="D309" s="859"/>
      <c r="E309" s="856"/>
      <c r="F309" s="569">
        <v>5</v>
      </c>
      <c r="G309" s="570"/>
      <c r="H309" s="599" t="str">
        <f t="shared" si="5"/>
        <v>Belum Diisi</v>
      </c>
      <c r="I309" s="595" t="s">
        <v>26</v>
      </c>
      <c r="J309" s="596" t="str">
        <f>IF($D$305="Y/T","Isi Sasaran",IF($E$305=0,0,IF(I309="Y",1,IF(I309="T",0,"Isi Dulu"))))</f>
        <v>Isi Sasaran</v>
      </c>
      <c r="K309" s="595" t="s">
        <v>26</v>
      </c>
      <c r="L309" s="596" t="str">
        <f>IF($D$305="Y/T","Isi Sasaran",IF($E$305=0,0,IF(K309="Y",1,IF(K309="T",0,"Isi Dulu"))))</f>
        <v>Isi Sasaran</v>
      </c>
      <c r="M309" s="850"/>
      <c r="N309" s="853"/>
      <c r="O309" s="517"/>
      <c r="P309" s="517"/>
      <c r="Q309" s="517"/>
      <c r="R309" s="517"/>
    </row>
    <row r="310" spans="2:18" ht="15.75">
      <c r="B310" s="580"/>
      <c r="C310" s="581"/>
      <c r="D310" s="582"/>
      <c r="E310" s="602" t="e">
        <f>AVERAGE(E210:E309)</f>
        <v>#DIV/0!</v>
      </c>
      <c r="F310" s="583"/>
      <c r="G310" s="583"/>
      <c r="H310" s="602" t="e">
        <f>(IF($D210="Y/T",0,AVERAGE(H210:H214))+IF($D215="Y/T",0,AVERAGE(H215:H219))+IF($D220="Y/T",0,AVERAGE(H220:H224))+IF($D225="Y/T",0,AVERAGE(H225:H229))+IF($D230="Y/T",0,AVERAGE(H230:H234))+IF($D235="Y/T",0,AVERAGE(H235:H239))+IF($D240="Y/T",0,AVERAGE(H240:H244))+IF($D245="Y/T",0,AVERAGE(H245:H249))+IF($D250="Y/T",0,AVERAGE(H250:H254))+IF($D255="Y/T",0,AVERAGE(H255:H259))+IF($D260="Y/T",0,AVERAGE(H260:H264))+IF($D265="Y/T",0,AVERAGE(H265:H269))+IF($D270="Y/T",0,AVERAGE(H270:H274))+IF($D275="Y/T",0,AVERAGE(H275:H279))+IF($D280="Y/T",0,AVERAGE(H280:H284))+IF($D285="Y/T",0,AVERAGE(H285:H289))+IF($D290="Y/T",0,AVERAGE(H290:H294))+IF($D295="Y/T",0,AVERAGE(H295:H299))+IF($D300="Y/T",0,AVERAGE(H300:H304))+IF($D305="Y/T",0,AVERAGE(H305:H309)))/(COUNTIF($D210:$D309,"Y")+COUNTIF($D210:$D309,"T"))</f>
        <v>#DIV/0!</v>
      </c>
      <c r="I310" s="582"/>
      <c r="J310" s="602" t="e">
        <f>(IF($D210="Y/T",0,AVERAGE(J210:J214))+IF($D215="Y/T",0,AVERAGE(J215:J219))+IF($D220="Y/T",0,AVERAGE(J220:J224))+IF($D225="Y/T",0,AVERAGE(J225:J229))+IF($D230="Y/T",0,AVERAGE(J230:J234))+IF($D235="Y/T",0,AVERAGE(J235:J239))+IF($D240="Y/T",0,AVERAGE(J240:J244))+IF($D245="Y/T",0,AVERAGE(J245:J249))+IF($D250="Y/T",0,AVERAGE(J250:J254))+IF($D255="Y/T",0,AVERAGE(J255:J259))+IF($D260="Y/T",0,AVERAGE(J260:J264))+IF($D265="Y/T",0,AVERAGE(J265:J269))+IF($D270="Y/T",0,AVERAGE(J270:J274))+IF($D275="Y/T",0,AVERAGE(J275:J279))+IF($D280="Y/T",0,AVERAGE(J280:J284))+IF($D285="Y/T",0,AVERAGE(J285:J289))+IF($D290="Y/T",0,AVERAGE(J290:J294))+IF($D295="Y/T",0,AVERAGE(J295:J299))+IF($D300="Y/T",0,AVERAGE(J300:J304))+IF($D305="Y/T",0,AVERAGE(J305:J309)))/(COUNTIF($D210:$D309,"Y")+COUNTIF($D210:$D309,"T"))</f>
        <v>#DIV/0!</v>
      </c>
      <c r="K310" s="582"/>
      <c r="L310" s="602" t="e">
        <f>(IF($D210="Y/T",0,AVERAGE(L210:L214))+IF($D215="Y/T",0,AVERAGE(L215:L219))+IF($D220="Y/T",0,AVERAGE(L220:L224))+IF($D225="Y/T",0,AVERAGE(L225:L229))+IF($D230="Y/T",0,AVERAGE(L230:L234))+IF($D235="Y/T",0,AVERAGE(L235:L239))+IF($D240="Y/T",0,AVERAGE(L240:L244))+IF($D245="Y/T",0,AVERAGE(L245:L249))+IF($D250="Y/T",0,AVERAGE(L250:L254))+IF($D255="Y/T",0,AVERAGE(L255:L259))+IF($D260="Y/T",0,AVERAGE(L260:L264))+IF($D265="Y/T",0,AVERAGE(L265:L269))+IF($D270="Y/T",0,AVERAGE(L270:L274))+IF($D275="Y/T",0,AVERAGE(L275:L279))+IF($D280="Y/T",0,AVERAGE(L280:L284))+IF($D285="Y/T",0,AVERAGE(L285:L289))+IF($D290="Y/T",0,AVERAGE(L290:L294))+IF($D295="Y/T",0,AVERAGE(L295:L299))+IF($D300="Y/T",0,AVERAGE(L300:L304))+IF($D305="Y/T",0,AVERAGE(L305:L309)))/(COUNTIF($D210:$D309,"Y")+COUNTIF($D210:$D309,"T"))</f>
        <v>#DIV/0!</v>
      </c>
      <c r="M310" s="606"/>
      <c r="N310" s="602" t="e">
        <f>AVERAGE(N210:N309)</f>
        <v>#DIV/0!</v>
      </c>
    </row>
    <row r="311" spans="2:18" ht="15.75">
      <c r="B311" s="865" t="s">
        <v>434</v>
      </c>
      <c r="C311" s="865"/>
      <c r="D311" s="865"/>
      <c r="E311" s="865"/>
      <c r="F311" s="865"/>
      <c r="G311" s="865"/>
      <c r="H311" s="865"/>
      <c r="I311" s="865"/>
      <c r="J311" s="865"/>
      <c r="K311" s="865"/>
      <c r="L311" s="865"/>
      <c r="M311" s="865"/>
      <c r="N311" s="866"/>
    </row>
    <row r="312" spans="2:18" ht="15.75">
      <c r="B312" s="836">
        <v>1</v>
      </c>
      <c r="C312" s="874" t="s">
        <v>1414</v>
      </c>
      <c r="D312" s="857" t="s">
        <v>26</v>
      </c>
      <c r="E312" s="854" t="str">
        <f>IF(D312="Y",1,IF(D312="T",0,IF(D312="Y/T","Belum diisi","Error")))</f>
        <v>Belum diisi</v>
      </c>
      <c r="F312" s="528">
        <v>1</v>
      </c>
      <c r="G312" s="611" t="s">
        <v>1426</v>
      </c>
      <c r="H312" s="589" t="str">
        <f t="shared" ref="H312:H375" si="6">IF(OR(J312="Isi Dulu",L312="Isi Dulu",J312="Isi Sasaran",L312="Isi Sasaran"),"Belum Diisi",IF(SUM(J312,L312)=2,1,IF(SUM(J312,L312)=1,0,IF(SUM(J312,L312)=0,0,"Error"))))</f>
        <v>Belum Diisi</v>
      </c>
      <c r="I312" s="590" t="s">
        <v>26</v>
      </c>
      <c r="J312" s="591" t="str">
        <f>IF($D$312="Y/T","Isi Sasaran",IF($E$312=0,0,IF(I312="Y",1,IF(I312="T",0,"Isi Dulu"))))</f>
        <v>Isi Sasaran</v>
      </c>
      <c r="K312" s="590" t="s">
        <v>26</v>
      </c>
      <c r="L312" s="591" t="str">
        <f>IF($D$312="Y/T","Isi Sasaran",IF($E$312=0,0,IF(K312="Y",1,IF(K312="T",0,"Isi Dulu"))))</f>
        <v>Isi Sasaran</v>
      </c>
      <c r="M312" s="848" t="s">
        <v>26</v>
      </c>
      <c r="N312" s="851" t="str">
        <f>IF(M312="Y",1,IF(M312="T",0,IF(M312="Y/T","Belum diisi","Error")))</f>
        <v>Belum diisi</v>
      </c>
    </row>
    <row r="313" spans="2:18" ht="15.75">
      <c r="B313" s="837"/>
      <c r="C313" s="840"/>
      <c r="D313" s="858"/>
      <c r="E313" s="855"/>
      <c r="F313" s="549">
        <v>2</v>
      </c>
      <c r="G313" s="624" t="s">
        <v>1415</v>
      </c>
      <c r="H313" s="589" t="str">
        <f t="shared" si="6"/>
        <v>Belum Diisi</v>
      </c>
      <c r="I313" s="592" t="s">
        <v>26</v>
      </c>
      <c r="J313" s="593" t="str">
        <f>IF($D$312="Y/T","Isi Sasaran",IF($E$312=0,0,IF(I313="Y",1,IF(I313="T",0,"Isi Dulu"))))</f>
        <v>Isi Sasaran</v>
      </c>
      <c r="K313" s="592" t="s">
        <v>26</v>
      </c>
      <c r="L313" s="593" t="str">
        <f>IF($D$312="Y/T","Isi Sasaran",IF($E$312=0,0,IF(K313="Y",1,IF(K313="T",0,"Isi Dulu"))))</f>
        <v>Isi Sasaran</v>
      </c>
      <c r="M313" s="849"/>
      <c r="N313" s="852"/>
    </row>
    <row r="314" spans="2:18" ht="15.75">
      <c r="B314" s="837"/>
      <c r="C314" s="840"/>
      <c r="D314" s="858"/>
      <c r="E314" s="855"/>
      <c r="F314" s="549">
        <v>3</v>
      </c>
      <c r="G314" s="550"/>
      <c r="H314" s="589" t="str">
        <f t="shared" si="6"/>
        <v>Belum Diisi</v>
      </c>
      <c r="I314" s="592" t="s">
        <v>26</v>
      </c>
      <c r="J314" s="593" t="str">
        <f>IF($D$312="Y/T","Isi Sasaran",IF($E$312=0,0,IF(I314="Y",1,IF(I314="T",0,"Isi Dulu"))))</f>
        <v>Isi Sasaran</v>
      </c>
      <c r="K314" s="592" t="s">
        <v>26</v>
      </c>
      <c r="L314" s="593" t="str">
        <f>IF($D$312="Y/T","Isi Sasaran",IF($E$312=0,0,IF(K314="Y",1,IF(K314="T",0,"Isi Dulu"))))</f>
        <v>Isi Sasaran</v>
      </c>
      <c r="M314" s="849"/>
      <c r="N314" s="852"/>
    </row>
    <row r="315" spans="2:18" ht="15.75">
      <c r="B315" s="837"/>
      <c r="C315" s="840"/>
      <c r="D315" s="858"/>
      <c r="E315" s="855"/>
      <c r="F315" s="549">
        <v>4</v>
      </c>
      <c r="G315" s="550"/>
      <c r="H315" s="589" t="str">
        <f t="shared" si="6"/>
        <v>Belum Diisi</v>
      </c>
      <c r="I315" s="592" t="s">
        <v>26</v>
      </c>
      <c r="J315" s="593" t="str">
        <f>IF($D$312="Y/T","Isi Sasaran",IF($E$312=0,0,IF(I315="Y",1,IF(I315="T",0,"Isi Dulu"))))</f>
        <v>Isi Sasaran</v>
      </c>
      <c r="K315" s="592" t="s">
        <v>26</v>
      </c>
      <c r="L315" s="593" t="str">
        <f>IF($D$312="Y/T","Isi Sasaran",IF($E$312=0,0,IF(K315="Y",1,IF(K315="T",0,"Isi Dulu"))))</f>
        <v>Isi Sasaran</v>
      </c>
      <c r="M315" s="849"/>
      <c r="N315" s="852"/>
    </row>
    <row r="316" spans="2:18" ht="15.75">
      <c r="B316" s="838"/>
      <c r="C316" s="841"/>
      <c r="D316" s="859"/>
      <c r="E316" s="856"/>
      <c r="F316" s="569">
        <v>5</v>
      </c>
      <c r="G316" s="570"/>
      <c r="H316" s="594" t="str">
        <f t="shared" si="6"/>
        <v>Belum Diisi</v>
      </c>
      <c r="I316" s="595" t="s">
        <v>26</v>
      </c>
      <c r="J316" s="596" t="str">
        <f>IF($D$312="Y/T","Isi Sasaran",IF($E$312=0,0,IF(I316="Y",1,IF(I316="T",0,"Isi Dulu"))))</f>
        <v>Isi Sasaran</v>
      </c>
      <c r="K316" s="595" t="s">
        <v>26</v>
      </c>
      <c r="L316" s="596" t="str">
        <f>IF($D$312="Y/T","Isi Sasaran",IF($E$312=0,0,IF(K316="Y",1,IF(K316="T",0,"Isi Dulu"))))</f>
        <v>Isi Sasaran</v>
      </c>
      <c r="M316" s="850"/>
      <c r="N316" s="853"/>
    </row>
    <row r="317" spans="2:18" ht="15.75">
      <c r="B317" s="836">
        <v>2</v>
      </c>
      <c r="C317" s="878" t="s">
        <v>1417</v>
      </c>
      <c r="D317" s="857" t="s">
        <v>26</v>
      </c>
      <c r="E317" s="854" t="str">
        <f>IF(D317="Y",1,IF(D317="T",0,IF(D317="Y/T","Belum diisi","Error")))</f>
        <v>Belum diisi</v>
      </c>
      <c r="F317" s="528">
        <v>1</v>
      </c>
      <c r="G317" s="611" t="s">
        <v>1416</v>
      </c>
      <c r="H317" s="597" t="str">
        <f t="shared" si="6"/>
        <v>Belum Diisi</v>
      </c>
      <c r="I317" s="590" t="s">
        <v>26</v>
      </c>
      <c r="J317" s="591" t="str">
        <f>IF($D$317="Y/T","Isi Sasaran",IF($E$317=0,0,IF(I317="Y",1,IF(I317="T",0,"Isi Dulu"))))</f>
        <v>Isi Sasaran</v>
      </c>
      <c r="K317" s="590" t="s">
        <v>26</v>
      </c>
      <c r="L317" s="591" t="str">
        <f>IF($D$317="Y/T","Isi Sasaran",IF($E$317=0,0,IF(K317="Y",1,IF(K317="T",0,"Isi Dulu"))))</f>
        <v>Isi Sasaran</v>
      </c>
      <c r="M317" s="848" t="s">
        <v>26</v>
      </c>
      <c r="N317" s="851" t="str">
        <f>IF(M317="Y",1,IF(M317="T",0,IF(M317="Y/T","Belum diisi","Error")))</f>
        <v>Belum diisi</v>
      </c>
    </row>
    <row r="318" spans="2:18" ht="15.75">
      <c r="B318" s="837"/>
      <c r="C318" s="879"/>
      <c r="D318" s="858"/>
      <c r="E318" s="855"/>
      <c r="F318" s="549">
        <v>2</v>
      </c>
      <c r="G318" s="550"/>
      <c r="H318" s="598" t="str">
        <f t="shared" si="6"/>
        <v>Belum Diisi</v>
      </c>
      <c r="I318" s="592" t="s">
        <v>26</v>
      </c>
      <c r="J318" s="593" t="str">
        <f>IF($D$317="Y/T","Isi Sasaran",IF($E$317=0,0,IF(I318="Y",1,IF(I318="T",0,"Isi Dulu"))))</f>
        <v>Isi Sasaran</v>
      </c>
      <c r="K318" s="592" t="s">
        <v>26</v>
      </c>
      <c r="L318" s="593" t="str">
        <f>IF($D$317="Y/T","Isi Sasaran",IF($E$317=0,0,IF(K318="Y",1,IF(K318="T",0,"Isi Dulu"))))</f>
        <v>Isi Sasaran</v>
      </c>
      <c r="M318" s="849"/>
      <c r="N318" s="852"/>
    </row>
    <row r="319" spans="2:18" ht="15.75">
      <c r="B319" s="837"/>
      <c r="C319" s="879"/>
      <c r="D319" s="858"/>
      <c r="E319" s="855"/>
      <c r="F319" s="549">
        <v>3</v>
      </c>
      <c r="G319" s="550"/>
      <c r="H319" s="598" t="str">
        <f t="shared" si="6"/>
        <v>Belum Diisi</v>
      </c>
      <c r="I319" s="592" t="s">
        <v>26</v>
      </c>
      <c r="J319" s="593" t="str">
        <f>IF($D$317="Y/T","Isi Sasaran",IF($E$317=0,0,IF(I319="Y",1,IF(I319="T",0,"Isi Dulu"))))</f>
        <v>Isi Sasaran</v>
      </c>
      <c r="K319" s="592" t="s">
        <v>26</v>
      </c>
      <c r="L319" s="593" t="str">
        <f>IF($D$317="Y/T","Isi Sasaran",IF($E$317=0,0,IF(K319="Y",1,IF(K319="T",0,"Isi Dulu"))))</f>
        <v>Isi Sasaran</v>
      </c>
      <c r="M319" s="849"/>
      <c r="N319" s="852"/>
    </row>
    <row r="320" spans="2:18" ht="15.75">
      <c r="B320" s="837"/>
      <c r="C320" s="879"/>
      <c r="D320" s="858"/>
      <c r="E320" s="855"/>
      <c r="F320" s="549">
        <v>4</v>
      </c>
      <c r="G320" s="550"/>
      <c r="H320" s="598" t="str">
        <f t="shared" si="6"/>
        <v>Belum Diisi</v>
      </c>
      <c r="I320" s="592" t="s">
        <v>26</v>
      </c>
      <c r="J320" s="593" t="str">
        <f>IF($D$317="Y/T","Isi Sasaran",IF($E$317=0,0,IF(I320="Y",1,IF(I320="T",0,"Isi Dulu"))))</f>
        <v>Isi Sasaran</v>
      </c>
      <c r="K320" s="592" t="s">
        <v>26</v>
      </c>
      <c r="L320" s="593" t="str">
        <f>IF($D$317="Y/T","Isi Sasaran",IF($E$317=0,0,IF(K320="Y",1,IF(K320="T",0,"Isi Dulu"))))</f>
        <v>Isi Sasaran</v>
      </c>
      <c r="M320" s="849"/>
      <c r="N320" s="852"/>
    </row>
    <row r="321" spans="2:14" ht="15.75">
      <c r="B321" s="838"/>
      <c r="C321" s="879"/>
      <c r="D321" s="859"/>
      <c r="E321" s="856"/>
      <c r="F321" s="569">
        <v>5</v>
      </c>
      <c r="G321" s="570"/>
      <c r="H321" s="599" t="str">
        <f t="shared" si="6"/>
        <v>Belum Diisi</v>
      </c>
      <c r="I321" s="595" t="s">
        <v>26</v>
      </c>
      <c r="J321" s="596" t="str">
        <f>IF($D$317="Y/T","Isi Sasaran",IF($E$317=0,0,IF(I321="Y",1,IF(I321="T",0,"Isi Dulu"))))</f>
        <v>Isi Sasaran</v>
      </c>
      <c r="K321" s="595" t="s">
        <v>26</v>
      </c>
      <c r="L321" s="596" t="str">
        <f>IF($D$317="Y/T","Isi Sasaran",IF($E$317=0,0,IF(K321="Y",1,IF(K321="T",0,"Isi Dulu"))))</f>
        <v>Isi Sasaran</v>
      </c>
      <c r="M321" s="850"/>
      <c r="N321" s="853"/>
    </row>
    <row r="322" spans="2:14" ht="31.5">
      <c r="B322" s="836">
        <v>3</v>
      </c>
      <c r="C322" s="874" t="s">
        <v>1419</v>
      </c>
      <c r="D322" s="857" t="s">
        <v>26</v>
      </c>
      <c r="E322" s="854" t="str">
        <f>IF(D322="Y",1,IF(D322="T",0,IF(D322="Y/T","Belum diisi","Error")))</f>
        <v>Belum diisi</v>
      </c>
      <c r="F322" s="528">
        <v>1</v>
      </c>
      <c r="G322" s="611" t="s">
        <v>1427</v>
      </c>
      <c r="H322" s="600" t="str">
        <f t="shared" si="6"/>
        <v>Belum Diisi</v>
      </c>
      <c r="I322" s="590" t="s">
        <v>26</v>
      </c>
      <c r="J322" s="591" t="str">
        <f>IF($D$322="Y/T","Isi Sasaran",IF($E$322=0,0,IF(I322="Y",1,IF(I322="T",0,"Isi Dulu"))))</f>
        <v>Isi Sasaran</v>
      </c>
      <c r="K322" s="590" t="s">
        <v>26</v>
      </c>
      <c r="L322" s="591" t="str">
        <f>IF($D$322="Y/T","Isi Sasaran",IF($E$322=0,0,IF(K322="Y",1,IF(K322="T",0,"Isi Dulu"))))</f>
        <v>Isi Sasaran</v>
      </c>
      <c r="M322" s="848" t="s">
        <v>26</v>
      </c>
      <c r="N322" s="851" t="str">
        <f>IF(M322="Y",1,IF(M322="T",0,IF(M322="Y/T","Belum diisi","Error")))</f>
        <v>Belum diisi</v>
      </c>
    </row>
    <row r="323" spans="2:14" ht="15.75">
      <c r="B323" s="837"/>
      <c r="C323" s="840"/>
      <c r="D323" s="858"/>
      <c r="E323" s="855"/>
      <c r="F323" s="549">
        <v>2</v>
      </c>
      <c r="G323" s="624" t="s">
        <v>1428</v>
      </c>
      <c r="H323" s="598" t="str">
        <f t="shared" si="6"/>
        <v>Belum Diisi</v>
      </c>
      <c r="I323" s="592" t="s">
        <v>26</v>
      </c>
      <c r="J323" s="593" t="str">
        <f>IF($D$322="Y/T","Isi Sasaran",IF($E$322=0,0,IF(I323="Y",1,IF(I323="T",0,"Isi Dulu"))))</f>
        <v>Isi Sasaran</v>
      </c>
      <c r="K323" s="592" t="s">
        <v>26</v>
      </c>
      <c r="L323" s="593" t="str">
        <f>IF($D$322="Y/T","Isi Sasaran",IF($E$322=0,0,IF(K323="Y",1,IF(K323="T",0,"Isi Dulu"))))</f>
        <v>Isi Sasaran</v>
      </c>
      <c r="M323" s="849"/>
      <c r="N323" s="852"/>
    </row>
    <row r="324" spans="2:14" ht="15.75">
      <c r="B324" s="837"/>
      <c r="C324" s="840"/>
      <c r="D324" s="858"/>
      <c r="E324" s="855"/>
      <c r="F324" s="549">
        <v>3</v>
      </c>
      <c r="G324" s="550"/>
      <c r="H324" s="598" t="str">
        <f t="shared" si="6"/>
        <v>Belum Diisi</v>
      </c>
      <c r="I324" s="592" t="s">
        <v>26</v>
      </c>
      <c r="J324" s="593" t="str">
        <f>IF($D$322="Y/T","Isi Sasaran",IF($E$322=0,0,IF(I324="Y",1,IF(I324="T",0,"Isi Dulu"))))</f>
        <v>Isi Sasaran</v>
      </c>
      <c r="K324" s="592" t="s">
        <v>26</v>
      </c>
      <c r="L324" s="593" t="str">
        <f>IF($D$322="Y/T","Isi Sasaran",IF($E$322=0,0,IF(K324="Y",1,IF(K324="T",0,"Isi Dulu"))))</f>
        <v>Isi Sasaran</v>
      </c>
      <c r="M324" s="849"/>
      <c r="N324" s="852"/>
    </row>
    <row r="325" spans="2:14" ht="15.75">
      <c r="B325" s="837"/>
      <c r="C325" s="840"/>
      <c r="D325" s="858"/>
      <c r="E325" s="855"/>
      <c r="F325" s="549">
        <v>4</v>
      </c>
      <c r="G325" s="550"/>
      <c r="H325" s="598" t="str">
        <f t="shared" si="6"/>
        <v>Belum Diisi</v>
      </c>
      <c r="I325" s="592" t="s">
        <v>26</v>
      </c>
      <c r="J325" s="593" t="str">
        <f>IF($D$322="Y/T","Isi Sasaran",IF($E$322=0,0,IF(I325="Y",1,IF(I325="T",0,"Isi Dulu"))))</f>
        <v>Isi Sasaran</v>
      </c>
      <c r="K325" s="592" t="s">
        <v>26</v>
      </c>
      <c r="L325" s="593" t="str">
        <f>IF($D$322="Y/T","Isi Sasaran",IF($E$322=0,0,IF(K325="Y",1,IF(K325="T",0,"Isi Dulu"))))</f>
        <v>Isi Sasaran</v>
      </c>
      <c r="M325" s="849"/>
      <c r="N325" s="852"/>
    </row>
    <row r="326" spans="2:14" ht="15.75">
      <c r="B326" s="838"/>
      <c r="C326" s="841"/>
      <c r="D326" s="859"/>
      <c r="E326" s="856"/>
      <c r="F326" s="569">
        <v>5</v>
      </c>
      <c r="G326" s="570"/>
      <c r="H326" s="599" t="str">
        <f t="shared" si="6"/>
        <v>Belum Diisi</v>
      </c>
      <c r="I326" s="595" t="s">
        <v>26</v>
      </c>
      <c r="J326" s="596" t="str">
        <f>IF($D$322="Y/T","Isi Sasaran",IF($E$322=0,0,IF(I326="Y",1,IF(I326="T",0,"Isi Dulu"))))</f>
        <v>Isi Sasaran</v>
      </c>
      <c r="K326" s="595" t="s">
        <v>26</v>
      </c>
      <c r="L326" s="596" t="str">
        <f>IF($D$322="Y/T","Isi Sasaran",IF($E$322=0,0,IF(K326="Y",1,IF(K326="T",0,"Isi Dulu"))))</f>
        <v>Isi Sasaran</v>
      </c>
      <c r="M326" s="850"/>
      <c r="N326" s="853"/>
    </row>
    <row r="327" spans="2:14" ht="15.75">
      <c r="B327" s="836">
        <v>4</v>
      </c>
      <c r="C327" s="874" t="s">
        <v>1429</v>
      </c>
      <c r="D327" s="857" t="s">
        <v>26</v>
      </c>
      <c r="E327" s="854" t="str">
        <f>IF(D327="Y",1,IF(D327="T",0,IF(D327="Y/T","Belum diisi","Error")))</f>
        <v>Belum diisi</v>
      </c>
      <c r="F327" s="528">
        <v>1</v>
      </c>
      <c r="G327" s="611" t="s">
        <v>1423</v>
      </c>
      <c r="H327" s="600" t="str">
        <f t="shared" si="6"/>
        <v>Belum Diisi</v>
      </c>
      <c r="I327" s="590" t="s">
        <v>26</v>
      </c>
      <c r="J327" s="591" t="str">
        <f>IF($D$327="Y/T","Isi Sasaran",IF($E$327=0,0,IF(I327="Y",1,IF(I327="T",0,"Isi Dulu"))))</f>
        <v>Isi Sasaran</v>
      </c>
      <c r="K327" s="590" t="s">
        <v>26</v>
      </c>
      <c r="L327" s="591" t="str">
        <f>IF($D$327="Y/T","Isi Sasaran",IF($E$327=0,0,IF(K327="Y",1,IF(K327="T",0,"Isi Dulu"))))</f>
        <v>Isi Sasaran</v>
      </c>
      <c r="M327" s="848" t="s">
        <v>26</v>
      </c>
      <c r="N327" s="851" t="str">
        <f>IF(M327="Y",1,IF(M327="T",0,IF(M327="Y/T","Belum diisi","Error")))</f>
        <v>Belum diisi</v>
      </c>
    </row>
    <row r="328" spans="2:14" ht="15.75">
      <c r="B328" s="837"/>
      <c r="C328" s="840"/>
      <c r="D328" s="858"/>
      <c r="E328" s="855"/>
      <c r="F328" s="549">
        <v>2</v>
      </c>
      <c r="G328" s="550"/>
      <c r="H328" s="598" t="str">
        <f t="shared" si="6"/>
        <v>Belum Diisi</v>
      </c>
      <c r="I328" s="592" t="s">
        <v>26</v>
      </c>
      <c r="J328" s="593" t="str">
        <f>IF($D$327="Y/T","Isi Sasaran",IF($E$327=0,0,IF(I328="Y",1,IF(I328="T",0,"Isi Dulu"))))</f>
        <v>Isi Sasaran</v>
      </c>
      <c r="K328" s="592" t="s">
        <v>26</v>
      </c>
      <c r="L328" s="593" t="str">
        <f>IF($D$327="Y/T","Isi Sasaran",IF($E$327=0,0,IF(K328="Y",1,IF(K328="T",0,"Isi Dulu"))))</f>
        <v>Isi Sasaran</v>
      </c>
      <c r="M328" s="849"/>
      <c r="N328" s="852"/>
    </row>
    <row r="329" spans="2:14" ht="15.75">
      <c r="B329" s="837"/>
      <c r="C329" s="840"/>
      <c r="D329" s="858"/>
      <c r="E329" s="855"/>
      <c r="F329" s="549">
        <v>3</v>
      </c>
      <c r="G329" s="550"/>
      <c r="H329" s="598" t="str">
        <f t="shared" si="6"/>
        <v>Belum Diisi</v>
      </c>
      <c r="I329" s="592" t="s">
        <v>26</v>
      </c>
      <c r="J329" s="593" t="str">
        <f>IF($D$327="Y/T","Isi Sasaran",IF($E$327=0,0,IF(I329="Y",1,IF(I329="T",0,"Isi Dulu"))))</f>
        <v>Isi Sasaran</v>
      </c>
      <c r="K329" s="592" t="s">
        <v>26</v>
      </c>
      <c r="L329" s="593" t="str">
        <f>IF($D$327="Y/T","Isi Sasaran",IF($E$327=0,0,IF(K329="Y",1,IF(K329="T",0,"Isi Dulu"))))</f>
        <v>Isi Sasaran</v>
      </c>
      <c r="M329" s="849"/>
      <c r="N329" s="852"/>
    </row>
    <row r="330" spans="2:14" ht="15.75">
      <c r="B330" s="837"/>
      <c r="C330" s="840"/>
      <c r="D330" s="858"/>
      <c r="E330" s="855"/>
      <c r="F330" s="549">
        <v>4</v>
      </c>
      <c r="G330" s="550"/>
      <c r="H330" s="598" t="str">
        <f t="shared" si="6"/>
        <v>Belum Diisi</v>
      </c>
      <c r="I330" s="592" t="s">
        <v>26</v>
      </c>
      <c r="J330" s="593" t="str">
        <f>IF($D$327="Y/T","Isi Sasaran",IF($E$327=0,0,IF(I330="Y",1,IF(I330="T",0,"Isi Dulu"))))</f>
        <v>Isi Sasaran</v>
      </c>
      <c r="K330" s="592" t="s">
        <v>26</v>
      </c>
      <c r="L330" s="593" t="str">
        <f>IF($D$327="Y/T","Isi Sasaran",IF($E$327=0,0,IF(K330="Y",1,IF(K330="T",0,"Isi Dulu"))))</f>
        <v>Isi Sasaran</v>
      </c>
      <c r="M330" s="849"/>
      <c r="N330" s="852"/>
    </row>
    <row r="331" spans="2:14" ht="15.75">
      <c r="B331" s="838"/>
      <c r="C331" s="841"/>
      <c r="D331" s="859"/>
      <c r="E331" s="856"/>
      <c r="F331" s="569">
        <v>5</v>
      </c>
      <c r="G331" s="570"/>
      <c r="H331" s="599" t="str">
        <f t="shared" si="6"/>
        <v>Belum Diisi</v>
      </c>
      <c r="I331" s="595" t="s">
        <v>26</v>
      </c>
      <c r="J331" s="596" t="str">
        <f>IF($D$327="Y/T","Isi Sasaran",IF($E$327=0,0,IF(I331="Y",1,IF(I331="T",0,"Isi Dulu"))))</f>
        <v>Isi Sasaran</v>
      </c>
      <c r="K331" s="595" t="s">
        <v>26</v>
      </c>
      <c r="L331" s="596" t="str">
        <f>IF($D$327="Y/T","Isi Sasaran",IF($E$327=0,0,IF(K331="Y",1,IF(K331="T",0,"Isi Dulu"))))</f>
        <v>Isi Sasaran</v>
      </c>
      <c r="M331" s="850"/>
      <c r="N331" s="853"/>
    </row>
    <row r="332" spans="2:14" ht="15.75">
      <c r="B332" s="836">
        <v>5</v>
      </c>
      <c r="C332" s="839"/>
      <c r="D332" s="857" t="s">
        <v>26</v>
      </c>
      <c r="E332" s="854" t="str">
        <f>IF(D332="Y",1,IF(D332="T",0,IF(D332="Y/T","Belum diisi","Error")))</f>
        <v>Belum diisi</v>
      </c>
      <c r="F332" s="528">
        <v>1</v>
      </c>
      <c r="G332" s="529"/>
      <c r="H332" s="600" t="str">
        <f t="shared" si="6"/>
        <v>Belum Diisi</v>
      </c>
      <c r="I332" s="590" t="s">
        <v>26</v>
      </c>
      <c r="J332" s="591" t="str">
        <f>IF($D$332="Y/T","Isi Sasaran",IF($E$332=0,0,IF(I332="Y",1,IF(I332="T",0,"Isi Dulu"))))</f>
        <v>Isi Sasaran</v>
      </c>
      <c r="K332" s="590" t="s">
        <v>26</v>
      </c>
      <c r="L332" s="591" t="str">
        <f>IF($D$332="Y/T","Isi Sasaran",IF($E$332=0,0,IF(K332="Y",1,IF(K332="T",0,"Isi Dulu"))))</f>
        <v>Isi Sasaran</v>
      </c>
      <c r="M332" s="848" t="s">
        <v>26</v>
      </c>
      <c r="N332" s="851" t="str">
        <f>IF(M332="Y",1,IF(M332="T",0,IF(M332="Y/T","Belum diisi","Error")))</f>
        <v>Belum diisi</v>
      </c>
    </row>
    <row r="333" spans="2:14" ht="15.75">
      <c r="B333" s="837"/>
      <c r="C333" s="840"/>
      <c r="D333" s="858"/>
      <c r="E333" s="855"/>
      <c r="F333" s="549">
        <v>2</v>
      </c>
      <c r="G333" s="550"/>
      <c r="H333" s="598" t="str">
        <f t="shared" si="6"/>
        <v>Belum Diisi</v>
      </c>
      <c r="I333" s="592" t="s">
        <v>26</v>
      </c>
      <c r="J333" s="593" t="str">
        <f>IF($D$332="Y/T","Isi Sasaran",IF($E$332=0,0,IF(I333="Y",1,IF(I333="T",0,"Isi Dulu"))))</f>
        <v>Isi Sasaran</v>
      </c>
      <c r="K333" s="592" t="s">
        <v>26</v>
      </c>
      <c r="L333" s="593" t="str">
        <f>IF($D$332="Y/T","Isi Sasaran",IF($E$332=0,0,IF(K333="Y",1,IF(K333="T",0,"Isi Dulu"))))</f>
        <v>Isi Sasaran</v>
      </c>
      <c r="M333" s="849"/>
      <c r="N333" s="852"/>
    </row>
    <row r="334" spans="2:14" ht="15.75">
      <c r="B334" s="837"/>
      <c r="C334" s="840"/>
      <c r="D334" s="858"/>
      <c r="E334" s="855"/>
      <c r="F334" s="549">
        <v>3</v>
      </c>
      <c r="G334" s="550"/>
      <c r="H334" s="598" t="str">
        <f t="shared" si="6"/>
        <v>Belum Diisi</v>
      </c>
      <c r="I334" s="592" t="s">
        <v>26</v>
      </c>
      <c r="J334" s="593" t="str">
        <f>IF($D$332="Y/T","Isi Sasaran",IF($E$332=0,0,IF(I334="Y",1,IF(I334="T",0,"Isi Dulu"))))</f>
        <v>Isi Sasaran</v>
      </c>
      <c r="K334" s="592" t="s">
        <v>26</v>
      </c>
      <c r="L334" s="593" t="str">
        <f>IF($D$332="Y/T","Isi Sasaran",IF($E$332=0,0,IF(K334="Y",1,IF(K334="T",0,"Isi Dulu"))))</f>
        <v>Isi Sasaran</v>
      </c>
      <c r="M334" s="849"/>
      <c r="N334" s="852"/>
    </row>
    <row r="335" spans="2:14" ht="15.75">
      <c r="B335" s="837"/>
      <c r="C335" s="840"/>
      <c r="D335" s="858"/>
      <c r="E335" s="855"/>
      <c r="F335" s="549">
        <v>4</v>
      </c>
      <c r="G335" s="550"/>
      <c r="H335" s="598" t="str">
        <f t="shared" si="6"/>
        <v>Belum Diisi</v>
      </c>
      <c r="I335" s="592" t="s">
        <v>26</v>
      </c>
      <c r="J335" s="593" t="str">
        <f>IF($D$332="Y/T","Isi Sasaran",IF($E$332=0,0,IF(I335="Y",1,IF(I335="T",0,"Isi Dulu"))))</f>
        <v>Isi Sasaran</v>
      </c>
      <c r="K335" s="592" t="s">
        <v>26</v>
      </c>
      <c r="L335" s="593" t="str">
        <f>IF($D$332="Y/T","Isi Sasaran",IF($E$332=0,0,IF(K335="Y",1,IF(K335="T",0,"Isi Dulu"))))</f>
        <v>Isi Sasaran</v>
      </c>
      <c r="M335" s="849"/>
      <c r="N335" s="852"/>
    </row>
    <row r="336" spans="2:14" ht="15.75">
      <c r="B336" s="838"/>
      <c r="C336" s="841"/>
      <c r="D336" s="859"/>
      <c r="E336" s="856"/>
      <c r="F336" s="569">
        <v>5</v>
      </c>
      <c r="G336" s="570"/>
      <c r="H336" s="599" t="str">
        <f t="shared" si="6"/>
        <v>Belum Diisi</v>
      </c>
      <c r="I336" s="595" t="s">
        <v>26</v>
      </c>
      <c r="J336" s="596" t="str">
        <f>IF($D$332="Y/T","Isi Sasaran",IF($E$332=0,0,IF(I336="Y",1,IF(I336="T",0,"Isi Dulu"))))</f>
        <v>Isi Sasaran</v>
      </c>
      <c r="K336" s="595" t="s">
        <v>26</v>
      </c>
      <c r="L336" s="596" t="str">
        <f>IF($D$332="Y/T","Isi Sasaran",IF($E$332=0,0,IF(K336="Y",1,IF(K336="T",0,"Isi Dulu"))))</f>
        <v>Isi Sasaran</v>
      </c>
      <c r="M336" s="850"/>
      <c r="N336" s="853"/>
    </row>
    <row r="337" spans="2:14" ht="15.75">
      <c r="B337" s="836">
        <v>6</v>
      </c>
      <c r="C337" s="839"/>
      <c r="D337" s="857" t="s">
        <v>26</v>
      </c>
      <c r="E337" s="854" t="str">
        <f>IF(D337="Y",1,IF(D337="T",0,IF(D337="Y/T","Belum diisi","Error")))</f>
        <v>Belum diisi</v>
      </c>
      <c r="F337" s="528">
        <v>1</v>
      </c>
      <c r="G337" s="529"/>
      <c r="H337" s="600" t="str">
        <f t="shared" si="6"/>
        <v>Belum Diisi</v>
      </c>
      <c r="I337" s="590" t="s">
        <v>26</v>
      </c>
      <c r="J337" s="591" t="str">
        <f>IF($D$337="Y/T","Isi Sasaran",IF($E$337=0,0,IF(I337="Y",1,IF(I337="T",0,"Isi Dulu"))))</f>
        <v>Isi Sasaran</v>
      </c>
      <c r="K337" s="590" t="s">
        <v>26</v>
      </c>
      <c r="L337" s="591" t="str">
        <f>IF($D$337="Y/T","Isi Sasaran",IF($E$337=0,0,IF(K337="Y",1,IF(K337="T",0,"Isi Dulu"))))</f>
        <v>Isi Sasaran</v>
      </c>
      <c r="M337" s="848" t="s">
        <v>26</v>
      </c>
      <c r="N337" s="851" t="str">
        <f>IF(M337="Y",1,IF(M337="T",0,IF(M337="Y/T","Belum diisi","Error")))</f>
        <v>Belum diisi</v>
      </c>
    </row>
    <row r="338" spans="2:14" ht="15.75">
      <c r="B338" s="837"/>
      <c r="C338" s="840"/>
      <c r="D338" s="858"/>
      <c r="E338" s="855"/>
      <c r="F338" s="549">
        <v>2</v>
      </c>
      <c r="G338" s="550"/>
      <c r="H338" s="598" t="str">
        <f t="shared" si="6"/>
        <v>Belum Diisi</v>
      </c>
      <c r="I338" s="592" t="s">
        <v>26</v>
      </c>
      <c r="J338" s="593" t="str">
        <f>IF($D$337="Y/T","Isi Sasaran",IF($E$337=0,0,IF(I338="Y",1,IF(I338="T",0,"Isi Dulu"))))</f>
        <v>Isi Sasaran</v>
      </c>
      <c r="K338" s="592" t="s">
        <v>26</v>
      </c>
      <c r="L338" s="593" t="str">
        <f>IF($D$337="Y/T","Isi Sasaran",IF($E$337=0,0,IF(K338="Y",1,IF(K338="T",0,"Isi Dulu"))))</f>
        <v>Isi Sasaran</v>
      </c>
      <c r="M338" s="849"/>
      <c r="N338" s="852"/>
    </row>
    <row r="339" spans="2:14" ht="15.75">
      <c r="B339" s="837"/>
      <c r="C339" s="840"/>
      <c r="D339" s="858"/>
      <c r="E339" s="855"/>
      <c r="F339" s="549">
        <v>3</v>
      </c>
      <c r="G339" s="550"/>
      <c r="H339" s="598" t="str">
        <f t="shared" si="6"/>
        <v>Belum Diisi</v>
      </c>
      <c r="I339" s="592" t="s">
        <v>26</v>
      </c>
      <c r="J339" s="593" t="str">
        <f>IF($D$337="Y/T","Isi Sasaran",IF($E$337=0,0,IF(I339="Y",1,IF(I339="T",0,"Isi Dulu"))))</f>
        <v>Isi Sasaran</v>
      </c>
      <c r="K339" s="592" t="s">
        <v>26</v>
      </c>
      <c r="L339" s="593" t="str">
        <f>IF($D$337="Y/T","Isi Sasaran",IF($E$337=0,0,IF(K339="Y",1,IF(K339="T",0,"Isi Dulu"))))</f>
        <v>Isi Sasaran</v>
      </c>
      <c r="M339" s="849"/>
      <c r="N339" s="852"/>
    </row>
    <row r="340" spans="2:14" ht="15.75">
      <c r="B340" s="837"/>
      <c r="C340" s="840"/>
      <c r="D340" s="858"/>
      <c r="E340" s="855"/>
      <c r="F340" s="549">
        <v>4</v>
      </c>
      <c r="G340" s="550"/>
      <c r="H340" s="598" t="str">
        <f t="shared" si="6"/>
        <v>Belum Diisi</v>
      </c>
      <c r="I340" s="592" t="s">
        <v>26</v>
      </c>
      <c r="J340" s="593" t="str">
        <f>IF($D$337="Y/T","Isi Sasaran",IF($E$337=0,0,IF(I340="Y",1,IF(I340="T",0,"Isi Dulu"))))</f>
        <v>Isi Sasaran</v>
      </c>
      <c r="K340" s="592" t="s">
        <v>26</v>
      </c>
      <c r="L340" s="593" t="str">
        <f>IF($D$337="Y/T","Isi Sasaran",IF($E$337=0,0,IF(K340="Y",1,IF(K340="T",0,"Isi Dulu"))))</f>
        <v>Isi Sasaran</v>
      </c>
      <c r="M340" s="849"/>
      <c r="N340" s="852"/>
    </row>
    <row r="341" spans="2:14" ht="15.75">
      <c r="B341" s="838"/>
      <c r="C341" s="841"/>
      <c r="D341" s="859"/>
      <c r="E341" s="856"/>
      <c r="F341" s="569">
        <v>5</v>
      </c>
      <c r="G341" s="570"/>
      <c r="H341" s="599" t="str">
        <f t="shared" si="6"/>
        <v>Belum Diisi</v>
      </c>
      <c r="I341" s="595" t="s">
        <v>26</v>
      </c>
      <c r="J341" s="596" t="str">
        <f>IF($D$337="Y/T","Isi Sasaran",IF($E$337=0,0,IF(I341="Y",1,IF(I341="T",0,"Isi Dulu"))))</f>
        <v>Isi Sasaran</v>
      </c>
      <c r="K341" s="595" t="s">
        <v>26</v>
      </c>
      <c r="L341" s="596" t="str">
        <f>IF($D$337="Y/T","Isi Sasaran",IF($E$337=0,0,IF(K341="Y",1,IF(K341="T",0,"Isi Dulu"))))</f>
        <v>Isi Sasaran</v>
      </c>
      <c r="M341" s="850"/>
      <c r="N341" s="853"/>
    </row>
    <row r="342" spans="2:14" ht="15.75">
      <c r="B342" s="836">
        <v>7</v>
      </c>
      <c r="C342" s="839"/>
      <c r="D342" s="857" t="s">
        <v>26</v>
      </c>
      <c r="E342" s="854" t="str">
        <f>IF(D342="Y",1,IF(D342="T",0,IF(D342="Y/T","Belum diisi","Error")))</f>
        <v>Belum diisi</v>
      </c>
      <c r="F342" s="528">
        <v>1</v>
      </c>
      <c r="G342" s="529"/>
      <c r="H342" s="600" t="str">
        <f t="shared" si="6"/>
        <v>Belum Diisi</v>
      </c>
      <c r="I342" s="590" t="s">
        <v>26</v>
      </c>
      <c r="J342" s="591" t="str">
        <f>IF($D$342="Y/T","Isi Sasaran",IF($E$342=0,0,IF(I342="Y",1,IF(I342="T",0,"Isi Dulu"))))</f>
        <v>Isi Sasaran</v>
      </c>
      <c r="K342" s="590" t="s">
        <v>26</v>
      </c>
      <c r="L342" s="591" t="str">
        <f>IF($D$342="Y/T","Isi Sasaran",IF($E$342=0,0,IF(K342="Y",1,IF(K342="T",0,"Isi Dulu"))))</f>
        <v>Isi Sasaran</v>
      </c>
      <c r="M342" s="848" t="s">
        <v>26</v>
      </c>
      <c r="N342" s="851" t="str">
        <f>IF(M342="Y",1,IF(M342="T",0,IF(M342="Y/T","Belum diisi","Error")))</f>
        <v>Belum diisi</v>
      </c>
    </row>
    <row r="343" spans="2:14" ht="15.75">
      <c r="B343" s="837"/>
      <c r="C343" s="840"/>
      <c r="D343" s="858"/>
      <c r="E343" s="855"/>
      <c r="F343" s="549">
        <v>2</v>
      </c>
      <c r="G343" s="550"/>
      <c r="H343" s="598" t="str">
        <f t="shared" si="6"/>
        <v>Belum Diisi</v>
      </c>
      <c r="I343" s="592" t="s">
        <v>26</v>
      </c>
      <c r="J343" s="593" t="str">
        <f>IF($D$342="Y/T","Isi Sasaran",IF($E$342=0,0,IF(I343="Y",1,IF(I343="T",0,"Isi Dulu"))))</f>
        <v>Isi Sasaran</v>
      </c>
      <c r="K343" s="592" t="s">
        <v>26</v>
      </c>
      <c r="L343" s="593" t="str">
        <f>IF($D$342="Y/T","Isi Sasaran",IF($E$342=0,0,IF(K343="Y",1,IF(K343="T",0,"Isi Dulu"))))</f>
        <v>Isi Sasaran</v>
      </c>
      <c r="M343" s="849"/>
      <c r="N343" s="852"/>
    </row>
    <row r="344" spans="2:14" ht="15.75">
      <c r="B344" s="837"/>
      <c r="C344" s="840"/>
      <c r="D344" s="858"/>
      <c r="E344" s="855"/>
      <c r="F344" s="549">
        <v>3</v>
      </c>
      <c r="G344" s="550"/>
      <c r="H344" s="598" t="str">
        <f t="shared" si="6"/>
        <v>Belum Diisi</v>
      </c>
      <c r="I344" s="592" t="s">
        <v>26</v>
      </c>
      <c r="J344" s="593" t="str">
        <f>IF($D$342="Y/T","Isi Sasaran",IF($E$342=0,0,IF(I344="Y",1,IF(I344="T",0,"Isi Dulu"))))</f>
        <v>Isi Sasaran</v>
      </c>
      <c r="K344" s="592" t="s">
        <v>26</v>
      </c>
      <c r="L344" s="593" t="str">
        <f>IF($D$342="Y/T","Isi Sasaran",IF($E$342=0,0,IF(K344="Y",1,IF(K344="T",0,"Isi Dulu"))))</f>
        <v>Isi Sasaran</v>
      </c>
      <c r="M344" s="849"/>
      <c r="N344" s="852"/>
    </row>
    <row r="345" spans="2:14" ht="15.75">
      <c r="B345" s="837"/>
      <c r="C345" s="840"/>
      <c r="D345" s="858"/>
      <c r="E345" s="855"/>
      <c r="F345" s="549">
        <v>4</v>
      </c>
      <c r="G345" s="550"/>
      <c r="H345" s="598" t="str">
        <f t="shared" si="6"/>
        <v>Belum Diisi</v>
      </c>
      <c r="I345" s="592" t="s">
        <v>26</v>
      </c>
      <c r="J345" s="593" t="str">
        <f>IF($D$342="Y/T","Isi Sasaran",IF($E$342=0,0,IF(I345="Y",1,IF(I345="T",0,"Isi Dulu"))))</f>
        <v>Isi Sasaran</v>
      </c>
      <c r="K345" s="592" t="s">
        <v>26</v>
      </c>
      <c r="L345" s="593" t="str">
        <f>IF($D$342="Y/T","Isi Sasaran",IF($E$342=0,0,IF(K345="Y",1,IF(K345="T",0,"Isi Dulu"))))</f>
        <v>Isi Sasaran</v>
      </c>
      <c r="M345" s="849"/>
      <c r="N345" s="852"/>
    </row>
    <row r="346" spans="2:14" ht="15.75">
      <c r="B346" s="838"/>
      <c r="C346" s="841"/>
      <c r="D346" s="859"/>
      <c r="E346" s="856"/>
      <c r="F346" s="569">
        <v>5</v>
      </c>
      <c r="G346" s="570"/>
      <c r="H346" s="599" t="str">
        <f t="shared" si="6"/>
        <v>Belum Diisi</v>
      </c>
      <c r="I346" s="595" t="s">
        <v>26</v>
      </c>
      <c r="J346" s="596" t="str">
        <f>IF($D$342="Y/T","Isi Sasaran",IF($E$342=0,0,IF(I346="Y",1,IF(I346="T",0,"Isi Dulu"))))</f>
        <v>Isi Sasaran</v>
      </c>
      <c r="K346" s="595" t="s">
        <v>26</v>
      </c>
      <c r="L346" s="596" t="str">
        <f>IF($D$342="Y/T","Isi Sasaran",IF($E$342=0,0,IF(K346="Y",1,IF(K346="T",0,"Isi Dulu"))))</f>
        <v>Isi Sasaran</v>
      </c>
      <c r="M346" s="850"/>
      <c r="N346" s="853"/>
    </row>
    <row r="347" spans="2:14" ht="15.75">
      <c r="B347" s="836">
        <v>8</v>
      </c>
      <c r="C347" s="839"/>
      <c r="D347" s="857" t="s">
        <v>26</v>
      </c>
      <c r="E347" s="854" t="str">
        <f>IF(D347="Y",1,IF(D347="T",0,IF(D347="Y/T","Belum diisi","Error")))</f>
        <v>Belum diisi</v>
      </c>
      <c r="F347" s="528">
        <v>1</v>
      </c>
      <c r="G347" s="529"/>
      <c r="H347" s="600" t="str">
        <f t="shared" si="6"/>
        <v>Belum Diisi</v>
      </c>
      <c r="I347" s="590" t="s">
        <v>26</v>
      </c>
      <c r="J347" s="591" t="str">
        <f>IF($D$347="Y/T","Isi Sasaran",IF($E$347=0,0,IF(I347="Y",1,IF(I347="T",0,"Isi Dulu"))))</f>
        <v>Isi Sasaran</v>
      </c>
      <c r="K347" s="590" t="s">
        <v>26</v>
      </c>
      <c r="L347" s="591" t="str">
        <f>IF($D$347="Y/T","Isi Sasaran",IF($E$347=0,0,IF(K347="Y",1,IF(K347="T",0,"Isi Dulu"))))</f>
        <v>Isi Sasaran</v>
      </c>
      <c r="M347" s="848" t="s">
        <v>26</v>
      </c>
      <c r="N347" s="851" t="str">
        <f>IF(M347="Y",1,IF(M347="T",0,IF(M347="Y/T","Belum diisi","Error")))</f>
        <v>Belum diisi</v>
      </c>
    </row>
    <row r="348" spans="2:14" ht="15.75">
      <c r="B348" s="837"/>
      <c r="C348" s="840"/>
      <c r="D348" s="858"/>
      <c r="E348" s="855"/>
      <c r="F348" s="549">
        <v>2</v>
      </c>
      <c r="G348" s="550"/>
      <c r="H348" s="598" t="str">
        <f t="shared" si="6"/>
        <v>Belum Diisi</v>
      </c>
      <c r="I348" s="592" t="s">
        <v>26</v>
      </c>
      <c r="J348" s="593" t="str">
        <f>IF($D$347="Y/T","Isi Sasaran",IF($E$347=0,0,IF(I348="Y",1,IF(I348="T",0,"Isi Dulu"))))</f>
        <v>Isi Sasaran</v>
      </c>
      <c r="K348" s="592" t="s">
        <v>26</v>
      </c>
      <c r="L348" s="593" t="str">
        <f>IF($D$347="Y/T","Isi Sasaran",IF($E$347=0,0,IF(K348="Y",1,IF(K348="T",0,"Isi Dulu"))))</f>
        <v>Isi Sasaran</v>
      </c>
      <c r="M348" s="849"/>
      <c r="N348" s="852"/>
    </row>
    <row r="349" spans="2:14" ht="15.75">
      <c r="B349" s="837"/>
      <c r="C349" s="840"/>
      <c r="D349" s="858"/>
      <c r="E349" s="855"/>
      <c r="F349" s="549">
        <v>3</v>
      </c>
      <c r="G349" s="550"/>
      <c r="H349" s="598" t="str">
        <f t="shared" si="6"/>
        <v>Belum Diisi</v>
      </c>
      <c r="I349" s="592" t="s">
        <v>26</v>
      </c>
      <c r="J349" s="593" t="str">
        <f>IF($D$347="Y/T","Isi Sasaran",IF($E$347=0,0,IF(I349="Y",1,IF(I349="T",0,"Isi Dulu"))))</f>
        <v>Isi Sasaran</v>
      </c>
      <c r="K349" s="592" t="s">
        <v>26</v>
      </c>
      <c r="L349" s="593" t="str">
        <f>IF($D$347="Y/T","Isi Sasaran",IF($E$347=0,0,IF(K349="Y",1,IF(K349="T",0,"Isi Dulu"))))</f>
        <v>Isi Sasaran</v>
      </c>
      <c r="M349" s="849"/>
      <c r="N349" s="852"/>
    </row>
    <row r="350" spans="2:14" ht="15.75">
      <c r="B350" s="837"/>
      <c r="C350" s="840"/>
      <c r="D350" s="858"/>
      <c r="E350" s="855"/>
      <c r="F350" s="549">
        <v>4</v>
      </c>
      <c r="G350" s="550"/>
      <c r="H350" s="598" t="str">
        <f t="shared" si="6"/>
        <v>Belum Diisi</v>
      </c>
      <c r="I350" s="592" t="s">
        <v>26</v>
      </c>
      <c r="J350" s="593" t="str">
        <f>IF($D$347="Y/T","Isi Sasaran",IF($E$347=0,0,IF(I350="Y",1,IF(I350="T",0,"Isi Dulu"))))</f>
        <v>Isi Sasaran</v>
      </c>
      <c r="K350" s="592" t="s">
        <v>26</v>
      </c>
      <c r="L350" s="593" t="str">
        <f>IF($D$347="Y/T","Isi Sasaran",IF($E$347=0,0,IF(K350="Y",1,IF(K350="T",0,"Isi Dulu"))))</f>
        <v>Isi Sasaran</v>
      </c>
      <c r="M350" s="849"/>
      <c r="N350" s="852"/>
    </row>
    <row r="351" spans="2:14" ht="15.75">
      <c r="B351" s="838"/>
      <c r="C351" s="841"/>
      <c r="D351" s="859"/>
      <c r="E351" s="856"/>
      <c r="F351" s="569">
        <v>5</v>
      </c>
      <c r="G351" s="570"/>
      <c r="H351" s="599" t="str">
        <f t="shared" si="6"/>
        <v>Belum Diisi</v>
      </c>
      <c r="I351" s="595" t="s">
        <v>26</v>
      </c>
      <c r="J351" s="596" t="str">
        <f>IF($D$347="Y/T","Isi Sasaran",IF($E$347=0,0,IF(I351="Y",1,IF(I351="T",0,"Isi Dulu"))))</f>
        <v>Isi Sasaran</v>
      </c>
      <c r="K351" s="595" t="s">
        <v>26</v>
      </c>
      <c r="L351" s="596" t="str">
        <f>IF($D$347="Y/T","Isi Sasaran",IF($E$347=0,0,IF(K351="Y",1,IF(K351="T",0,"Isi Dulu"))))</f>
        <v>Isi Sasaran</v>
      </c>
      <c r="M351" s="850"/>
      <c r="N351" s="853"/>
    </row>
    <row r="352" spans="2:14" ht="15.75">
      <c r="B352" s="836">
        <v>9</v>
      </c>
      <c r="C352" s="839"/>
      <c r="D352" s="857" t="s">
        <v>26</v>
      </c>
      <c r="E352" s="854" t="str">
        <f>IF(D352="Y",1,IF(D352="T",0,IF(D352="Y/T","Belum diisi","Error")))</f>
        <v>Belum diisi</v>
      </c>
      <c r="F352" s="528">
        <v>1</v>
      </c>
      <c r="G352" s="529"/>
      <c r="H352" s="600" t="str">
        <f t="shared" si="6"/>
        <v>Belum Diisi</v>
      </c>
      <c r="I352" s="590" t="s">
        <v>26</v>
      </c>
      <c r="J352" s="591" t="str">
        <f>IF($D$352="Y/T","Isi Sasaran",IF($E$352=0,0,IF(I352="Y",1,IF(I352="T",0,"Isi Dulu"))))</f>
        <v>Isi Sasaran</v>
      </c>
      <c r="K352" s="590" t="s">
        <v>26</v>
      </c>
      <c r="L352" s="591" t="str">
        <f>IF($D$352="Y/T","Isi Sasaran",IF($E$352=0,0,IF(K352="Y",1,IF(K352="T",0,"Isi Dulu"))))</f>
        <v>Isi Sasaran</v>
      </c>
      <c r="M352" s="848" t="s">
        <v>26</v>
      </c>
      <c r="N352" s="851" t="str">
        <f>IF(M352="Y",1,IF(M352="T",0,IF(M352="Y/T","Belum diisi","Error")))</f>
        <v>Belum diisi</v>
      </c>
    </row>
    <row r="353" spans="2:14" ht="15.75">
      <c r="B353" s="837"/>
      <c r="C353" s="840"/>
      <c r="D353" s="858"/>
      <c r="E353" s="855"/>
      <c r="F353" s="549">
        <v>2</v>
      </c>
      <c r="G353" s="550"/>
      <c r="H353" s="598" t="str">
        <f t="shared" si="6"/>
        <v>Belum Diisi</v>
      </c>
      <c r="I353" s="592" t="s">
        <v>26</v>
      </c>
      <c r="J353" s="593" t="str">
        <f>IF($D$352="Y/T","Isi Sasaran",IF($E$352=0,0,IF(I353="Y",1,IF(I353="T",0,"Isi Dulu"))))</f>
        <v>Isi Sasaran</v>
      </c>
      <c r="K353" s="592" t="s">
        <v>26</v>
      </c>
      <c r="L353" s="593" t="str">
        <f>IF($D$352="Y/T","Isi Sasaran",IF($E$352=0,0,IF(K353="Y",1,IF(K353="T",0,"Isi Dulu"))))</f>
        <v>Isi Sasaran</v>
      </c>
      <c r="M353" s="849"/>
      <c r="N353" s="852"/>
    </row>
    <row r="354" spans="2:14" ht="15.75">
      <c r="B354" s="837"/>
      <c r="C354" s="840"/>
      <c r="D354" s="858"/>
      <c r="E354" s="855"/>
      <c r="F354" s="549">
        <v>3</v>
      </c>
      <c r="G354" s="550"/>
      <c r="H354" s="598" t="str">
        <f t="shared" si="6"/>
        <v>Belum Diisi</v>
      </c>
      <c r="I354" s="592" t="s">
        <v>26</v>
      </c>
      <c r="J354" s="593" t="str">
        <f>IF($D$352="Y/T","Isi Sasaran",IF($E$352=0,0,IF(I354="Y",1,IF(I354="T",0,"Isi Dulu"))))</f>
        <v>Isi Sasaran</v>
      </c>
      <c r="K354" s="592" t="s">
        <v>26</v>
      </c>
      <c r="L354" s="593" t="str">
        <f>IF($D$352="Y/T","Isi Sasaran",IF($E$352=0,0,IF(K354="Y",1,IF(K354="T",0,"Isi Dulu"))))</f>
        <v>Isi Sasaran</v>
      </c>
      <c r="M354" s="849"/>
      <c r="N354" s="852"/>
    </row>
    <row r="355" spans="2:14" ht="15.75">
      <c r="B355" s="837"/>
      <c r="C355" s="840"/>
      <c r="D355" s="858"/>
      <c r="E355" s="855"/>
      <c r="F355" s="549">
        <v>4</v>
      </c>
      <c r="G355" s="550"/>
      <c r="H355" s="598" t="str">
        <f t="shared" si="6"/>
        <v>Belum Diisi</v>
      </c>
      <c r="I355" s="592" t="s">
        <v>26</v>
      </c>
      <c r="J355" s="593" t="str">
        <f>IF($D$352="Y/T","Isi Sasaran",IF($E$352=0,0,IF(I355="Y",1,IF(I355="T",0,"Isi Dulu"))))</f>
        <v>Isi Sasaran</v>
      </c>
      <c r="K355" s="592" t="s">
        <v>26</v>
      </c>
      <c r="L355" s="593" t="str">
        <f>IF($D$352="Y/T","Isi Sasaran",IF($E$352=0,0,IF(K355="Y",1,IF(K355="T",0,"Isi Dulu"))))</f>
        <v>Isi Sasaran</v>
      </c>
      <c r="M355" s="849"/>
      <c r="N355" s="852"/>
    </row>
    <row r="356" spans="2:14" ht="15.75">
      <c r="B356" s="838"/>
      <c r="C356" s="841"/>
      <c r="D356" s="859"/>
      <c r="E356" s="856"/>
      <c r="F356" s="569">
        <v>5</v>
      </c>
      <c r="G356" s="570"/>
      <c r="H356" s="599" t="str">
        <f t="shared" si="6"/>
        <v>Belum Diisi</v>
      </c>
      <c r="I356" s="595" t="s">
        <v>26</v>
      </c>
      <c r="J356" s="596" t="str">
        <f>IF($D$352="Y/T","Isi Sasaran",IF($E$352=0,0,IF(I356="Y",1,IF(I356="T",0,"Isi Dulu"))))</f>
        <v>Isi Sasaran</v>
      </c>
      <c r="K356" s="595" t="s">
        <v>26</v>
      </c>
      <c r="L356" s="596" t="str">
        <f>IF($D$352="Y/T","Isi Sasaran",IF($E$352=0,0,IF(K356="Y",1,IF(K356="T",0,"Isi Dulu"))))</f>
        <v>Isi Sasaran</v>
      </c>
      <c r="M356" s="850"/>
      <c r="N356" s="853"/>
    </row>
    <row r="357" spans="2:14" ht="15.75">
      <c r="B357" s="836">
        <v>10</v>
      </c>
      <c r="C357" s="839"/>
      <c r="D357" s="857" t="s">
        <v>26</v>
      </c>
      <c r="E357" s="854" t="str">
        <f>IF(D357="Y",1,IF(D357="T",0,IF(D357="Y/T","Belum diisi","Error")))</f>
        <v>Belum diisi</v>
      </c>
      <c r="F357" s="528">
        <v>1</v>
      </c>
      <c r="G357" s="529"/>
      <c r="H357" s="600" t="str">
        <f t="shared" si="6"/>
        <v>Belum Diisi</v>
      </c>
      <c r="I357" s="590" t="s">
        <v>26</v>
      </c>
      <c r="J357" s="591" t="str">
        <f>IF($D$357="Y/T","Isi Sasaran",IF($E$357=0,0,IF(I357="Y",1,IF(I357="T",0,"Isi Dulu"))))</f>
        <v>Isi Sasaran</v>
      </c>
      <c r="K357" s="590" t="s">
        <v>26</v>
      </c>
      <c r="L357" s="591" t="str">
        <f>IF($D$357="Y/T","Isi Sasaran",IF($E$357=0,0,IF(K357="Y",1,IF(K357="T",0,"Isi Dulu"))))</f>
        <v>Isi Sasaran</v>
      </c>
      <c r="M357" s="848" t="s">
        <v>26</v>
      </c>
      <c r="N357" s="851" t="str">
        <f>IF(M357="Y",1,IF(M357="T",0,IF(M357="Y/T","Belum diisi","Error")))</f>
        <v>Belum diisi</v>
      </c>
    </row>
    <row r="358" spans="2:14" ht="15.75">
      <c r="B358" s="837"/>
      <c r="C358" s="840"/>
      <c r="D358" s="858"/>
      <c r="E358" s="855"/>
      <c r="F358" s="549">
        <v>2</v>
      </c>
      <c r="G358" s="550"/>
      <c r="H358" s="598" t="str">
        <f t="shared" si="6"/>
        <v>Belum Diisi</v>
      </c>
      <c r="I358" s="592" t="s">
        <v>26</v>
      </c>
      <c r="J358" s="593" t="str">
        <f>IF($D$357="Y/T","Isi Sasaran",IF($E$357=0,0,IF(I358="Y",1,IF(I358="T",0,"Isi Dulu"))))</f>
        <v>Isi Sasaran</v>
      </c>
      <c r="K358" s="592" t="s">
        <v>26</v>
      </c>
      <c r="L358" s="593" t="str">
        <f>IF($D$357="Y/T","Isi Sasaran",IF($E$357=0,0,IF(K358="Y",1,IF(K358="T",0,"Isi Dulu"))))</f>
        <v>Isi Sasaran</v>
      </c>
      <c r="M358" s="849"/>
      <c r="N358" s="852"/>
    </row>
    <row r="359" spans="2:14" ht="15.75">
      <c r="B359" s="837"/>
      <c r="C359" s="840"/>
      <c r="D359" s="858"/>
      <c r="E359" s="855"/>
      <c r="F359" s="549">
        <v>3</v>
      </c>
      <c r="G359" s="550"/>
      <c r="H359" s="598" t="str">
        <f t="shared" si="6"/>
        <v>Belum Diisi</v>
      </c>
      <c r="I359" s="592" t="s">
        <v>26</v>
      </c>
      <c r="J359" s="593" t="str">
        <f>IF($D$357="Y/T","Isi Sasaran",IF($E$357=0,0,IF(I359="Y",1,IF(I359="T",0,"Isi Dulu"))))</f>
        <v>Isi Sasaran</v>
      </c>
      <c r="K359" s="592" t="s">
        <v>26</v>
      </c>
      <c r="L359" s="593" t="str">
        <f>IF($D$357="Y/T","Isi Sasaran",IF($E$357=0,0,IF(K359="Y",1,IF(K359="T",0,"Isi Dulu"))))</f>
        <v>Isi Sasaran</v>
      </c>
      <c r="M359" s="849"/>
      <c r="N359" s="852"/>
    </row>
    <row r="360" spans="2:14" ht="15.75">
      <c r="B360" s="837"/>
      <c r="C360" s="840"/>
      <c r="D360" s="858"/>
      <c r="E360" s="855"/>
      <c r="F360" s="549">
        <v>4</v>
      </c>
      <c r="G360" s="550"/>
      <c r="H360" s="598" t="str">
        <f t="shared" si="6"/>
        <v>Belum Diisi</v>
      </c>
      <c r="I360" s="592" t="s">
        <v>26</v>
      </c>
      <c r="J360" s="593" t="str">
        <f>IF($D$357="Y/T","Isi Sasaran",IF($E$357=0,0,IF(I360="Y",1,IF(I360="T",0,"Isi Dulu"))))</f>
        <v>Isi Sasaran</v>
      </c>
      <c r="K360" s="592" t="s">
        <v>26</v>
      </c>
      <c r="L360" s="593" t="str">
        <f>IF($D$357="Y/T","Isi Sasaran",IF($E$357=0,0,IF(K360="Y",1,IF(K360="T",0,"Isi Dulu"))))</f>
        <v>Isi Sasaran</v>
      </c>
      <c r="M360" s="849"/>
      <c r="N360" s="852"/>
    </row>
    <row r="361" spans="2:14" ht="15.75">
      <c r="B361" s="838"/>
      <c r="C361" s="841"/>
      <c r="D361" s="859"/>
      <c r="E361" s="856"/>
      <c r="F361" s="569">
        <v>5</v>
      </c>
      <c r="G361" s="570"/>
      <c r="H361" s="599" t="str">
        <f t="shared" si="6"/>
        <v>Belum Diisi</v>
      </c>
      <c r="I361" s="595" t="s">
        <v>26</v>
      </c>
      <c r="J361" s="596" t="str">
        <f>IF($D$357="Y/T","Isi Sasaran",IF($E$357=0,0,IF(I361="Y",1,IF(I361="T",0,"Isi Dulu"))))</f>
        <v>Isi Sasaran</v>
      </c>
      <c r="K361" s="595" t="s">
        <v>26</v>
      </c>
      <c r="L361" s="596" t="str">
        <f>IF($D$357="Y/T","Isi Sasaran",IF($E$357=0,0,IF(K361="Y",1,IF(K361="T",0,"Isi Dulu"))))</f>
        <v>Isi Sasaran</v>
      </c>
      <c r="M361" s="850"/>
      <c r="N361" s="853"/>
    </row>
    <row r="362" spans="2:14" ht="15.75">
      <c r="B362" s="836">
        <v>11</v>
      </c>
      <c r="C362" s="839"/>
      <c r="D362" s="857" t="s">
        <v>26</v>
      </c>
      <c r="E362" s="854" t="str">
        <f>IF(D362="Y",1,IF(D362="T",0,IF(D362="Y/T","Belum diisi","Error")))</f>
        <v>Belum diisi</v>
      </c>
      <c r="F362" s="528">
        <v>1</v>
      </c>
      <c r="G362" s="529"/>
      <c r="H362" s="600" t="str">
        <f t="shared" si="6"/>
        <v>Belum Diisi</v>
      </c>
      <c r="I362" s="590" t="s">
        <v>26</v>
      </c>
      <c r="J362" s="591" t="str">
        <f>IF($D$362="Y/T","Isi Sasaran",IF($E$362=0,0,IF(I362="Y",1,IF(I362="T",0,"Isi Dulu"))))</f>
        <v>Isi Sasaran</v>
      </c>
      <c r="K362" s="590" t="s">
        <v>26</v>
      </c>
      <c r="L362" s="591" t="str">
        <f>IF($D$362="Y/T","Isi Sasaran",IF($E$362=0,0,IF(K362="Y",1,IF(K362="T",0,"Isi Dulu"))))</f>
        <v>Isi Sasaran</v>
      </c>
      <c r="M362" s="848" t="s">
        <v>26</v>
      </c>
      <c r="N362" s="851" t="str">
        <f>IF(M362="Y",1,IF(M362="T",0,IF(M362="Y/T","Belum diisi","Error")))</f>
        <v>Belum diisi</v>
      </c>
    </row>
    <row r="363" spans="2:14" ht="15.75">
      <c r="B363" s="837"/>
      <c r="C363" s="840"/>
      <c r="D363" s="858"/>
      <c r="E363" s="855"/>
      <c r="F363" s="549">
        <v>2</v>
      </c>
      <c r="G363" s="550"/>
      <c r="H363" s="598" t="str">
        <f t="shared" si="6"/>
        <v>Belum Diisi</v>
      </c>
      <c r="I363" s="592" t="s">
        <v>26</v>
      </c>
      <c r="J363" s="593" t="str">
        <f>IF($D$362="Y/T","Isi Sasaran",IF($E$362=0,0,IF(I363="Y",1,IF(I363="T",0,"Isi Dulu"))))</f>
        <v>Isi Sasaran</v>
      </c>
      <c r="K363" s="592" t="s">
        <v>26</v>
      </c>
      <c r="L363" s="593" t="str">
        <f>IF($D$362="Y/T","Isi Sasaran",IF($E$362=0,0,IF(K363="Y",1,IF(K363="T",0,"Isi Dulu"))))</f>
        <v>Isi Sasaran</v>
      </c>
      <c r="M363" s="849"/>
      <c r="N363" s="852"/>
    </row>
    <row r="364" spans="2:14" ht="15.75">
      <c r="B364" s="837"/>
      <c r="C364" s="840"/>
      <c r="D364" s="858"/>
      <c r="E364" s="855"/>
      <c r="F364" s="549">
        <v>3</v>
      </c>
      <c r="G364" s="550"/>
      <c r="H364" s="598" t="str">
        <f t="shared" si="6"/>
        <v>Belum Diisi</v>
      </c>
      <c r="I364" s="592" t="s">
        <v>26</v>
      </c>
      <c r="J364" s="593" t="str">
        <f>IF($D$362="Y/T","Isi Sasaran",IF($E$362=0,0,IF(I364="Y",1,IF(I364="T",0,"Isi Dulu"))))</f>
        <v>Isi Sasaran</v>
      </c>
      <c r="K364" s="592" t="s">
        <v>26</v>
      </c>
      <c r="L364" s="593" t="str">
        <f>IF($D$362="Y/T","Isi Sasaran",IF($E$362=0,0,IF(K364="Y",1,IF(K364="T",0,"Isi Dulu"))))</f>
        <v>Isi Sasaran</v>
      </c>
      <c r="M364" s="849"/>
      <c r="N364" s="852"/>
    </row>
    <row r="365" spans="2:14" ht="15.75">
      <c r="B365" s="837"/>
      <c r="C365" s="840"/>
      <c r="D365" s="858"/>
      <c r="E365" s="855"/>
      <c r="F365" s="549">
        <v>4</v>
      </c>
      <c r="G365" s="550"/>
      <c r="H365" s="598" t="str">
        <f t="shared" si="6"/>
        <v>Belum Diisi</v>
      </c>
      <c r="I365" s="592" t="s">
        <v>26</v>
      </c>
      <c r="J365" s="593" t="str">
        <f>IF($D$362="Y/T","Isi Sasaran",IF($E$362=0,0,IF(I365="Y",1,IF(I365="T",0,"Isi Dulu"))))</f>
        <v>Isi Sasaran</v>
      </c>
      <c r="K365" s="592" t="s">
        <v>26</v>
      </c>
      <c r="L365" s="593" t="str">
        <f>IF($D$362="Y/T","Isi Sasaran",IF($E$362=0,0,IF(K365="Y",1,IF(K365="T",0,"Isi Dulu"))))</f>
        <v>Isi Sasaran</v>
      </c>
      <c r="M365" s="849"/>
      <c r="N365" s="852"/>
    </row>
    <row r="366" spans="2:14" ht="15.75">
      <c r="B366" s="838"/>
      <c r="C366" s="841"/>
      <c r="D366" s="859"/>
      <c r="E366" s="856"/>
      <c r="F366" s="569">
        <v>5</v>
      </c>
      <c r="G366" s="570"/>
      <c r="H366" s="599" t="str">
        <f t="shared" si="6"/>
        <v>Belum Diisi</v>
      </c>
      <c r="I366" s="595" t="s">
        <v>26</v>
      </c>
      <c r="J366" s="596" t="str">
        <f>IF($D$362="Y/T","Isi Sasaran",IF($E$362=0,0,IF(I366="Y",1,IF(I366="T",0,"Isi Dulu"))))</f>
        <v>Isi Sasaran</v>
      </c>
      <c r="K366" s="595" t="s">
        <v>26</v>
      </c>
      <c r="L366" s="596" t="str">
        <f>IF($D$362="Y/T","Isi Sasaran",IF($E$362=0,0,IF(K366="Y",1,IF(K366="T",0,"Isi Dulu"))))</f>
        <v>Isi Sasaran</v>
      </c>
      <c r="M366" s="850"/>
      <c r="N366" s="853"/>
    </row>
    <row r="367" spans="2:14" ht="15.75">
      <c r="B367" s="836">
        <v>12</v>
      </c>
      <c r="C367" s="839"/>
      <c r="D367" s="857" t="s">
        <v>26</v>
      </c>
      <c r="E367" s="854" t="str">
        <f>IF(D367="Y",1,IF(D367="T",0,IF(D367="Y/T","Belum diisi","Error")))</f>
        <v>Belum diisi</v>
      </c>
      <c r="F367" s="528">
        <v>1</v>
      </c>
      <c r="G367" s="529"/>
      <c r="H367" s="600" t="str">
        <f t="shared" si="6"/>
        <v>Belum Diisi</v>
      </c>
      <c r="I367" s="590" t="s">
        <v>26</v>
      </c>
      <c r="J367" s="591" t="str">
        <f>IF($D$367="Y/T","Isi Sasaran",IF($E$367=0,0,IF(I367="Y",1,IF(I367="T",0,"Isi Dulu"))))</f>
        <v>Isi Sasaran</v>
      </c>
      <c r="K367" s="590" t="s">
        <v>26</v>
      </c>
      <c r="L367" s="591" t="str">
        <f>IF($D$367="Y/T","Isi Sasaran",IF($E$367=0,0,IF(K367="Y",1,IF(K367="T",0,"Isi Dulu"))))</f>
        <v>Isi Sasaran</v>
      </c>
      <c r="M367" s="848" t="s">
        <v>26</v>
      </c>
      <c r="N367" s="851" t="str">
        <f>IF(M367="Y",1,IF(M367="T",0,IF(M367="Y/T","Belum diisi","Error")))</f>
        <v>Belum diisi</v>
      </c>
    </row>
    <row r="368" spans="2:14" ht="15.75">
      <c r="B368" s="837"/>
      <c r="C368" s="840"/>
      <c r="D368" s="858"/>
      <c r="E368" s="855"/>
      <c r="F368" s="549">
        <v>2</v>
      </c>
      <c r="G368" s="550"/>
      <c r="H368" s="598" t="str">
        <f t="shared" si="6"/>
        <v>Belum Diisi</v>
      </c>
      <c r="I368" s="592" t="s">
        <v>26</v>
      </c>
      <c r="J368" s="593" t="str">
        <f>IF($D$367="Y/T","Isi Sasaran",IF($E$367=0,0,IF(I368="Y",1,IF(I368="T",0,"Isi Dulu"))))</f>
        <v>Isi Sasaran</v>
      </c>
      <c r="K368" s="592" t="s">
        <v>26</v>
      </c>
      <c r="L368" s="593" t="str">
        <f>IF($D$367="Y/T","Isi Sasaran",IF($E$367=0,0,IF(K368="Y",1,IF(K368="T",0,"Isi Dulu"))))</f>
        <v>Isi Sasaran</v>
      </c>
      <c r="M368" s="849"/>
      <c r="N368" s="852"/>
    </row>
    <row r="369" spans="2:14" ht="15.75">
      <c r="B369" s="837"/>
      <c r="C369" s="840"/>
      <c r="D369" s="858"/>
      <c r="E369" s="855"/>
      <c r="F369" s="549">
        <v>3</v>
      </c>
      <c r="G369" s="550"/>
      <c r="H369" s="598" t="str">
        <f t="shared" si="6"/>
        <v>Belum Diisi</v>
      </c>
      <c r="I369" s="592" t="s">
        <v>26</v>
      </c>
      <c r="J369" s="593" t="str">
        <f>IF($D$367="Y/T","Isi Sasaran",IF($E$367=0,0,IF(I369="Y",1,IF(I369="T",0,"Isi Dulu"))))</f>
        <v>Isi Sasaran</v>
      </c>
      <c r="K369" s="592" t="s">
        <v>26</v>
      </c>
      <c r="L369" s="593" t="str">
        <f>IF($D$367="Y/T","Isi Sasaran",IF($E$367=0,0,IF(K369="Y",1,IF(K369="T",0,"Isi Dulu"))))</f>
        <v>Isi Sasaran</v>
      </c>
      <c r="M369" s="849"/>
      <c r="N369" s="852"/>
    </row>
    <row r="370" spans="2:14" ht="15.75">
      <c r="B370" s="837"/>
      <c r="C370" s="840"/>
      <c r="D370" s="858"/>
      <c r="E370" s="855"/>
      <c r="F370" s="549">
        <v>4</v>
      </c>
      <c r="G370" s="550"/>
      <c r="H370" s="598" t="str">
        <f t="shared" si="6"/>
        <v>Belum Diisi</v>
      </c>
      <c r="I370" s="592" t="s">
        <v>26</v>
      </c>
      <c r="J370" s="593" t="str">
        <f>IF($D$367="Y/T","Isi Sasaran",IF($E$367=0,0,IF(I370="Y",1,IF(I370="T",0,"Isi Dulu"))))</f>
        <v>Isi Sasaran</v>
      </c>
      <c r="K370" s="592" t="s">
        <v>26</v>
      </c>
      <c r="L370" s="593" t="str">
        <f>IF($D$367="Y/T","Isi Sasaran",IF($E$367=0,0,IF(K370="Y",1,IF(K370="T",0,"Isi Dulu"))))</f>
        <v>Isi Sasaran</v>
      </c>
      <c r="M370" s="849"/>
      <c r="N370" s="852"/>
    </row>
    <row r="371" spans="2:14" ht="15.75">
      <c r="B371" s="838"/>
      <c r="C371" s="841"/>
      <c r="D371" s="859"/>
      <c r="E371" s="856"/>
      <c r="F371" s="569">
        <v>5</v>
      </c>
      <c r="G371" s="570"/>
      <c r="H371" s="599" t="str">
        <f t="shared" si="6"/>
        <v>Belum Diisi</v>
      </c>
      <c r="I371" s="595" t="s">
        <v>26</v>
      </c>
      <c r="J371" s="596" t="str">
        <f>IF($D$367="Y/T","Isi Sasaran",IF($E$367=0,0,IF(I371="Y",1,IF(I371="T",0,"Isi Dulu"))))</f>
        <v>Isi Sasaran</v>
      </c>
      <c r="K371" s="595" t="s">
        <v>26</v>
      </c>
      <c r="L371" s="596" t="str">
        <f>IF($D$367="Y/T","Isi Sasaran",IF($E$367=0,0,IF(K371="Y",1,IF(K371="T",0,"Isi Dulu"))))</f>
        <v>Isi Sasaran</v>
      </c>
      <c r="M371" s="850"/>
      <c r="N371" s="853"/>
    </row>
    <row r="372" spans="2:14" ht="15.75">
      <c r="B372" s="836">
        <v>13</v>
      </c>
      <c r="C372" s="839"/>
      <c r="D372" s="857" t="s">
        <v>26</v>
      </c>
      <c r="E372" s="854" t="str">
        <f>IF(D372="Y",1,IF(D372="T",0,IF(D372="Y/T","Belum diisi","Error")))</f>
        <v>Belum diisi</v>
      </c>
      <c r="F372" s="528">
        <v>1</v>
      </c>
      <c r="G372" s="529"/>
      <c r="H372" s="600" t="str">
        <f t="shared" si="6"/>
        <v>Belum Diisi</v>
      </c>
      <c r="I372" s="590" t="s">
        <v>26</v>
      </c>
      <c r="J372" s="591" t="str">
        <f>IF($D$372="Y/T","Isi Sasaran",IF($E$372=0,0,IF(I372="Y",1,IF(I372="T",0,"Isi Dulu"))))</f>
        <v>Isi Sasaran</v>
      </c>
      <c r="K372" s="590" t="s">
        <v>26</v>
      </c>
      <c r="L372" s="591" t="str">
        <f>IF($D$372="Y/T","Isi Sasaran",IF($E$372=0,0,IF(K372="Y",1,IF(K372="T",0,"Isi Dulu"))))</f>
        <v>Isi Sasaran</v>
      </c>
      <c r="M372" s="848" t="s">
        <v>26</v>
      </c>
      <c r="N372" s="851" t="str">
        <f>IF(M372="Y",1,IF(M372="T",0,IF(M372="Y/T","Belum diisi","Error")))</f>
        <v>Belum diisi</v>
      </c>
    </row>
    <row r="373" spans="2:14" ht="15.75">
      <c r="B373" s="837"/>
      <c r="C373" s="840"/>
      <c r="D373" s="858"/>
      <c r="E373" s="855"/>
      <c r="F373" s="549">
        <v>2</v>
      </c>
      <c r="G373" s="550"/>
      <c r="H373" s="598" t="str">
        <f t="shared" si="6"/>
        <v>Belum Diisi</v>
      </c>
      <c r="I373" s="592" t="s">
        <v>26</v>
      </c>
      <c r="J373" s="593" t="str">
        <f>IF($D$372="Y/T","Isi Sasaran",IF($E$372=0,0,IF(I373="Y",1,IF(I373="T",0,"Isi Dulu"))))</f>
        <v>Isi Sasaran</v>
      </c>
      <c r="K373" s="592" t="s">
        <v>26</v>
      </c>
      <c r="L373" s="593" t="str">
        <f>IF($D$372="Y/T","Isi Sasaran",IF($E$372=0,0,IF(K373="Y",1,IF(K373="T",0,"Isi Dulu"))))</f>
        <v>Isi Sasaran</v>
      </c>
      <c r="M373" s="849"/>
      <c r="N373" s="852"/>
    </row>
    <row r="374" spans="2:14" ht="15.75">
      <c r="B374" s="837"/>
      <c r="C374" s="840"/>
      <c r="D374" s="858"/>
      <c r="E374" s="855"/>
      <c r="F374" s="549">
        <v>3</v>
      </c>
      <c r="G374" s="550"/>
      <c r="H374" s="598" t="str">
        <f t="shared" si="6"/>
        <v>Belum Diisi</v>
      </c>
      <c r="I374" s="592" t="s">
        <v>26</v>
      </c>
      <c r="J374" s="593" t="str">
        <f>IF($D$372="Y/T","Isi Sasaran",IF($E$372=0,0,IF(I374="Y",1,IF(I374="T",0,"Isi Dulu"))))</f>
        <v>Isi Sasaran</v>
      </c>
      <c r="K374" s="592" t="s">
        <v>26</v>
      </c>
      <c r="L374" s="593" t="str">
        <f>IF($D$372="Y/T","Isi Sasaran",IF($E$372=0,0,IF(K374="Y",1,IF(K374="T",0,"Isi Dulu"))))</f>
        <v>Isi Sasaran</v>
      </c>
      <c r="M374" s="849"/>
      <c r="N374" s="852"/>
    </row>
    <row r="375" spans="2:14" ht="15.75">
      <c r="B375" s="837"/>
      <c r="C375" s="840"/>
      <c r="D375" s="858"/>
      <c r="E375" s="855"/>
      <c r="F375" s="549">
        <v>4</v>
      </c>
      <c r="G375" s="550"/>
      <c r="H375" s="598" t="str">
        <f t="shared" si="6"/>
        <v>Belum Diisi</v>
      </c>
      <c r="I375" s="592" t="s">
        <v>26</v>
      </c>
      <c r="J375" s="593" t="str">
        <f>IF($D$372="Y/T","Isi Sasaran",IF($E$372=0,0,IF(I375="Y",1,IF(I375="T",0,"Isi Dulu"))))</f>
        <v>Isi Sasaran</v>
      </c>
      <c r="K375" s="592" t="s">
        <v>26</v>
      </c>
      <c r="L375" s="593" t="str">
        <f>IF($D$372="Y/T","Isi Sasaran",IF($E$372=0,0,IF(K375="Y",1,IF(K375="T",0,"Isi Dulu"))))</f>
        <v>Isi Sasaran</v>
      </c>
      <c r="M375" s="849"/>
      <c r="N375" s="852"/>
    </row>
    <row r="376" spans="2:14" ht="15.75">
      <c r="B376" s="838"/>
      <c r="C376" s="841"/>
      <c r="D376" s="859"/>
      <c r="E376" s="856"/>
      <c r="F376" s="569">
        <v>5</v>
      </c>
      <c r="G376" s="570"/>
      <c r="H376" s="599" t="str">
        <f t="shared" ref="H376:H411" si="7">IF(OR(J376="Isi Dulu",L376="Isi Dulu",J376="Isi Sasaran",L376="Isi Sasaran"),"Belum Diisi",IF(SUM(J376,L376)=2,1,IF(SUM(J376,L376)=1,0,IF(SUM(J376,L376)=0,0,"Error"))))</f>
        <v>Belum Diisi</v>
      </c>
      <c r="I376" s="595" t="s">
        <v>26</v>
      </c>
      <c r="J376" s="596" t="str">
        <f>IF($D$372="Y/T","Isi Sasaran",IF($E$372=0,0,IF(I376="Y",1,IF(I376="T",0,"Isi Dulu"))))</f>
        <v>Isi Sasaran</v>
      </c>
      <c r="K376" s="595" t="s">
        <v>26</v>
      </c>
      <c r="L376" s="596" t="str">
        <f>IF($D$372="Y/T","Isi Sasaran",IF($E$372=0,0,IF(K376="Y",1,IF(K376="T",0,"Isi Dulu"))))</f>
        <v>Isi Sasaran</v>
      </c>
      <c r="M376" s="850"/>
      <c r="N376" s="853"/>
    </row>
    <row r="377" spans="2:14" ht="15.75">
      <c r="B377" s="836">
        <v>14</v>
      </c>
      <c r="C377" s="839"/>
      <c r="D377" s="857" t="s">
        <v>26</v>
      </c>
      <c r="E377" s="854" t="str">
        <f>IF(D377="Y",1,IF(D377="T",0,IF(D377="Y/T","Belum diisi","Error")))</f>
        <v>Belum diisi</v>
      </c>
      <c r="F377" s="528">
        <v>1</v>
      </c>
      <c r="G377" s="529"/>
      <c r="H377" s="600" t="str">
        <f t="shared" si="7"/>
        <v>Belum Diisi</v>
      </c>
      <c r="I377" s="590" t="s">
        <v>26</v>
      </c>
      <c r="J377" s="591" t="str">
        <f>IF($D$377="Y/T","Isi Sasaran",IF($E$377=0,0,IF(I377="Y",1,IF(I377="T",0,"Isi Dulu"))))</f>
        <v>Isi Sasaran</v>
      </c>
      <c r="K377" s="590" t="s">
        <v>26</v>
      </c>
      <c r="L377" s="591" t="str">
        <f>IF($D$377="Y/T","Isi Sasaran",IF($E$377=0,0,IF(K377="Y",1,IF(K377="T",0,"Isi Dulu"))))</f>
        <v>Isi Sasaran</v>
      </c>
      <c r="M377" s="848" t="s">
        <v>26</v>
      </c>
      <c r="N377" s="851" t="str">
        <f>IF(M377="Y",1,IF(M377="T",0,IF(M377="Y/T","Belum diisi","Error")))</f>
        <v>Belum diisi</v>
      </c>
    </row>
    <row r="378" spans="2:14" ht="15.75">
      <c r="B378" s="837"/>
      <c r="C378" s="840"/>
      <c r="D378" s="858"/>
      <c r="E378" s="855"/>
      <c r="F378" s="549">
        <v>2</v>
      </c>
      <c r="G378" s="550"/>
      <c r="H378" s="598" t="str">
        <f t="shared" si="7"/>
        <v>Belum Diisi</v>
      </c>
      <c r="I378" s="592" t="s">
        <v>26</v>
      </c>
      <c r="J378" s="593" t="str">
        <f>IF($D$377="Y/T","Isi Sasaran",IF($E$377=0,0,IF(I378="Y",1,IF(I378="T",0,"Isi Dulu"))))</f>
        <v>Isi Sasaran</v>
      </c>
      <c r="K378" s="592" t="s">
        <v>26</v>
      </c>
      <c r="L378" s="593" t="str">
        <f>IF($D$377="Y/T","Isi Sasaran",IF($E$377=0,0,IF(K378="Y",1,IF(K378="T",0,"Isi Dulu"))))</f>
        <v>Isi Sasaran</v>
      </c>
      <c r="M378" s="849"/>
      <c r="N378" s="852"/>
    </row>
    <row r="379" spans="2:14" ht="15.75">
      <c r="B379" s="837"/>
      <c r="C379" s="840"/>
      <c r="D379" s="858"/>
      <c r="E379" s="855"/>
      <c r="F379" s="549">
        <v>3</v>
      </c>
      <c r="G379" s="550"/>
      <c r="H379" s="598" t="str">
        <f t="shared" si="7"/>
        <v>Belum Diisi</v>
      </c>
      <c r="I379" s="592" t="s">
        <v>26</v>
      </c>
      <c r="J379" s="593" t="str">
        <f>IF($D$377="Y/T","Isi Sasaran",IF($E$377=0,0,IF(I379="Y",1,IF(I379="T",0,"Isi Dulu"))))</f>
        <v>Isi Sasaran</v>
      </c>
      <c r="K379" s="592" t="s">
        <v>26</v>
      </c>
      <c r="L379" s="593" t="str">
        <f>IF($D$377="Y/T","Isi Sasaran",IF($E$377=0,0,IF(K379="Y",1,IF(K379="T",0,"Isi Dulu"))))</f>
        <v>Isi Sasaran</v>
      </c>
      <c r="M379" s="849"/>
      <c r="N379" s="852"/>
    </row>
    <row r="380" spans="2:14" ht="15.75">
      <c r="B380" s="837"/>
      <c r="C380" s="840"/>
      <c r="D380" s="858"/>
      <c r="E380" s="855"/>
      <c r="F380" s="549">
        <v>4</v>
      </c>
      <c r="G380" s="550"/>
      <c r="H380" s="598" t="str">
        <f t="shared" si="7"/>
        <v>Belum Diisi</v>
      </c>
      <c r="I380" s="592" t="s">
        <v>26</v>
      </c>
      <c r="J380" s="593" t="str">
        <f>IF($D$377="Y/T","Isi Sasaran",IF($E$377=0,0,IF(I380="Y",1,IF(I380="T",0,"Isi Dulu"))))</f>
        <v>Isi Sasaran</v>
      </c>
      <c r="K380" s="592" t="s">
        <v>26</v>
      </c>
      <c r="L380" s="593" t="str">
        <f>IF($D$377="Y/T","Isi Sasaran",IF($E$377=0,0,IF(K380="Y",1,IF(K380="T",0,"Isi Dulu"))))</f>
        <v>Isi Sasaran</v>
      </c>
      <c r="M380" s="849"/>
      <c r="N380" s="852"/>
    </row>
    <row r="381" spans="2:14" ht="15.75">
      <c r="B381" s="838"/>
      <c r="C381" s="841"/>
      <c r="D381" s="859"/>
      <c r="E381" s="856"/>
      <c r="F381" s="569">
        <v>5</v>
      </c>
      <c r="G381" s="570"/>
      <c r="H381" s="599" t="str">
        <f t="shared" si="7"/>
        <v>Belum Diisi</v>
      </c>
      <c r="I381" s="595" t="s">
        <v>26</v>
      </c>
      <c r="J381" s="596" t="str">
        <f>IF($D$377="Y/T","Isi Sasaran",IF($E$377=0,0,IF(I381="Y",1,IF(I381="T",0,"Isi Dulu"))))</f>
        <v>Isi Sasaran</v>
      </c>
      <c r="K381" s="595" t="s">
        <v>26</v>
      </c>
      <c r="L381" s="596" t="str">
        <f>IF($D$377="Y/T","Isi Sasaran",IF($E$377=0,0,IF(K381="Y",1,IF(K381="T",0,"Isi Dulu"))))</f>
        <v>Isi Sasaran</v>
      </c>
      <c r="M381" s="850"/>
      <c r="N381" s="853"/>
    </row>
    <row r="382" spans="2:14" ht="15.75">
      <c r="B382" s="836">
        <v>15</v>
      </c>
      <c r="C382" s="839"/>
      <c r="D382" s="857" t="s">
        <v>26</v>
      </c>
      <c r="E382" s="854" t="str">
        <f>IF(D382="Y",1,IF(D382="T",0,IF(D382="Y/T","Belum diisi","Error")))</f>
        <v>Belum diisi</v>
      </c>
      <c r="F382" s="528">
        <v>1</v>
      </c>
      <c r="G382" s="529"/>
      <c r="H382" s="600" t="str">
        <f t="shared" si="7"/>
        <v>Belum Diisi</v>
      </c>
      <c r="I382" s="590" t="s">
        <v>26</v>
      </c>
      <c r="J382" s="591" t="str">
        <f>IF($D$382="Y/T","Isi Sasaran",IF($E$382=0,0,IF(I382="Y",1,IF(I382="T",0,"Isi Dulu"))))</f>
        <v>Isi Sasaran</v>
      </c>
      <c r="K382" s="590" t="s">
        <v>26</v>
      </c>
      <c r="L382" s="591" t="str">
        <f>IF($D$382="Y/T","Isi Sasaran",IF($E$382=0,0,IF(K382="Y",1,IF(K382="T",0,"Isi Dulu"))))</f>
        <v>Isi Sasaran</v>
      </c>
      <c r="M382" s="848" t="s">
        <v>26</v>
      </c>
      <c r="N382" s="851" t="str">
        <f>IF(M382="Y",1,IF(M382="T",0,IF(M382="Y/T","Belum diisi","Error")))</f>
        <v>Belum diisi</v>
      </c>
    </row>
    <row r="383" spans="2:14" ht="15.75">
      <c r="B383" s="837"/>
      <c r="C383" s="840"/>
      <c r="D383" s="858"/>
      <c r="E383" s="855"/>
      <c r="F383" s="549">
        <v>2</v>
      </c>
      <c r="G383" s="550"/>
      <c r="H383" s="598" t="str">
        <f t="shared" si="7"/>
        <v>Belum Diisi</v>
      </c>
      <c r="I383" s="592" t="s">
        <v>26</v>
      </c>
      <c r="J383" s="593" t="str">
        <f>IF($D$382="Y/T","Isi Sasaran",IF($E$382=0,0,IF(I383="Y",1,IF(I383="T",0,"Isi Dulu"))))</f>
        <v>Isi Sasaran</v>
      </c>
      <c r="K383" s="592" t="s">
        <v>26</v>
      </c>
      <c r="L383" s="593" t="str">
        <f>IF($D$382="Y/T","Isi Sasaran",IF($E$382=0,0,IF(K383="Y",1,IF(K383="T",0,"Isi Dulu"))))</f>
        <v>Isi Sasaran</v>
      </c>
      <c r="M383" s="849"/>
      <c r="N383" s="852"/>
    </row>
    <row r="384" spans="2:14" ht="15.75">
      <c r="B384" s="837"/>
      <c r="C384" s="840"/>
      <c r="D384" s="858"/>
      <c r="E384" s="855"/>
      <c r="F384" s="549">
        <v>3</v>
      </c>
      <c r="G384" s="550"/>
      <c r="H384" s="598" t="str">
        <f t="shared" si="7"/>
        <v>Belum Diisi</v>
      </c>
      <c r="I384" s="592" t="s">
        <v>26</v>
      </c>
      <c r="J384" s="593" t="str">
        <f>IF($D$382="Y/T","Isi Sasaran",IF($E$382=0,0,IF(I384="Y",1,IF(I384="T",0,"Isi Dulu"))))</f>
        <v>Isi Sasaran</v>
      </c>
      <c r="K384" s="592" t="s">
        <v>26</v>
      </c>
      <c r="L384" s="593" t="str">
        <f>IF($D$382="Y/T","Isi Sasaran",IF($E$382=0,0,IF(K384="Y",1,IF(K384="T",0,"Isi Dulu"))))</f>
        <v>Isi Sasaran</v>
      </c>
      <c r="M384" s="849"/>
      <c r="N384" s="852"/>
    </row>
    <row r="385" spans="2:14" ht="15.75">
      <c r="B385" s="837"/>
      <c r="C385" s="840"/>
      <c r="D385" s="858"/>
      <c r="E385" s="855"/>
      <c r="F385" s="549">
        <v>4</v>
      </c>
      <c r="G385" s="550"/>
      <c r="H385" s="598" t="str">
        <f t="shared" si="7"/>
        <v>Belum Diisi</v>
      </c>
      <c r="I385" s="592" t="s">
        <v>26</v>
      </c>
      <c r="J385" s="593" t="str">
        <f>IF($D$382="Y/T","Isi Sasaran",IF($E$382=0,0,IF(I385="Y",1,IF(I385="T",0,"Isi Dulu"))))</f>
        <v>Isi Sasaran</v>
      </c>
      <c r="K385" s="592" t="s">
        <v>26</v>
      </c>
      <c r="L385" s="593" t="str">
        <f>IF($D$382="Y/T","Isi Sasaran",IF($E$382=0,0,IF(K385="Y",1,IF(K385="T",0,"Isi Dulu"))))</f>
        <v>Isi Sasaran</v>
      </c>
      <c r="M385" s="849"/>
      <c r="N385" s="852"/>
    </row>
    <row r="386" spans="2:14" ht="15.75">
      <c r="B386" s="838"/>
      <c r="C386" s="841"/>
      <c r="D386" s="859"/>
      <c r="E386" s="856"/>
      <c r="F386" s="569">
        <v>5</v>
      </c>
      <c r="G386" s="570"/>
      <c r="H386" s="599" t="str">
        <f t="shared" si="7"/>
        <v>Belum Diisi</v>
      </c>
      <c r="I386" s="595" t="s">
        <v>26</v>
      </c>
      <c r="J386" s="596" t="str">
        <f>IF($D$382="Y/T","Isi Sasaran",IF($E$382=0,0,IF(I386="Y",1,IF(I386="T",0,"Isi Dulu"))))</f>
        <v>Isi Sasaran</v>
      </c>
      <c r="K386" s="595" t="s">
        <v>26</v>
      </c>
      <c r="L386" s="596" t="str">
        <f>IF($D$382="Y/T","Isi Sasaran",IF($E$382=0,0,IF(K386="Y",1,IF(K386="T",0,"Isi Dulu"))))</f>
        <v>Isi Sasaran</v>
      </c>
      <c r="M386" s="850"/>
      <c r="N386" s="853"/>
    </row>
    <row r="387" spans="2:14" ht="15.75">
      <c r="B387" s="836">
        <v>16</v>
      </c>
      <c r="C387" s="839"/>
      <c r="D387" s="857" t="s">
        <v>26</v>
      </c>
      <c r="E387" s="854" t="str">
        <f>IF(D387="Y",1,IF(D387="T",0,IF(D387="Y/T","Belum diisi","Error")))</f>
        <v>Belum diisi</v>
      </c>
      <c r="F387" s="528">
        <v>1</v>
      </c>
      <c r="G387" s="529"/>
      <c r="H387" s="600" t="str">
        <f t="shared" si="7"/>
        <v>Belum Diisi</v>
      </c>
      <c r="I387" s="590" t="s">
        <v>26</v>
      </c>
      <c r="J387" s="591" t="str">
        <f>IF($D$387="Y/T","Isi Sasaran",IF($E$387=0,0,IF(I387="Y",1,IF(I387="T",0,"Isi Dulu"))))</f>
        <v>Isi Sasaran</v>
      </c>
      <c r="K387" s="590" t="s">
        <v>26</v>
      </c>
      <c r="L387" s="591" t="str">
        <f>IF($D$387="Y/T","Isi Sasaran",IF($E$387=0,0,IF(K387="Y",1,IF(K387="T",0,"Isi Dulu"))))</f>
        <v>Isi Sasaran</v>
      </c>
      <c r="M387" s="848" t="s">
        <v>26</v>
      </c>
      <c r="N387" s="851" t="str">
        <f>IF(M387="Y",1,IF(M387="T",0,IF(M387="Y/T","Belum diisi","Error")))</f>
        <v>Belum diisi</v>
      </c>
    </row>
    <row r="388" spans="2:14" ht="15.75">
      <c r="B388" s="837"/>
      <c r="C388" s="840"/>
      <c r="D388" s="858"/>
      <c r="E388" s="855"/>
      <c r="F388" s="549">
        <v>2</v>
      </c>
      <c r="G388" s="550"/>
      <c r="H388" s="598" t="str">
        <f t="shared" si="7"/>
        <v>Belum Diisi</v>
      </c>
      <c r="I388" s="592" t="s">
        <v>26</v>
      </c>
      <c r="J388" s="593" t="str">
        <f>IF($D$387="Y/T","Isi Sasaran",IF($E$387=0,0,IF(I388="Y",1,IF(I388="T",0,"Isi Dulu"))))</f>
        <v>Isi Sasaran</v>
      </c>
      <c r="K388" s="592" t="s">
        <v>26</v>
      </c>
      <c r="L388" s="593" t="str">
        <f>IF($D$387="Y/T","Isi Sasaran",IF($E$387=0,0,IF(K388="Y",1,IF(K388="T",0,"Isi Dulu"))))</f>
        <v>Isi Sasaran</v>
      </c>
      <c r="M388" s="849"/>
      <c r="N388" s="852"/>
    </row>
    <row r="389" spans="2:14" ht="15.75">
      <c r="B389" s="837"/>
      <c r="C389" s="840"/>
      <c r="D389" s="858"/>
      <c r="E389" s="855"/>
      <c r="F389" s="549">
        <v>3</v>
      </c>
      <c r="G389" s="550"/>
      <c r="H389" s="598" t="str">
        <f t="shared" si="7"/>
        <v>Belum Diisi</v>
      </c>
      <c r="I389" s="592" t="s">
        <v>26</v>
      </c>
      <c r="J389" s="593" t="str">
        <f>IF($D$387="Y/T","Isi Sasaran",IF($E$387=0,0,IF(I389="Y",1,IF(I389="T",0,"Isi Dulu"))))</f>
        <v>Isi Sasaran</v>
      </c>
      <c r="K389" s="592" t="s">
        <v>26</v>
      </c>
      <c r="L389" s="593" t="str">
        <f>IF($D$387="Y/T","Isi Sasaran",IF($E$387=0,0,IF(K389="Y",1,IF(K389="T",0,"Isi Dulu"))))</f>
        <v>Isi Sasaran</v>
      </c>
      <c r="M389" s="849"/>
      <c r="N389" s="852"/>
    </row>
    <row r="390" spans="2:14" ht="15.75">
      <c r="B390" s="837"/>
      <c r="C390" s="840"/>
      <c r="D390" s="858"/>
      <c r="E390" s="855"/>
      <c r="F390" s="549">
        <v>4</v>
      </c>
      <c r="G390" s="550"/>
      <c r="H390" s="598" t="str">
        <f t="shared" si="7"/>
        <v>Belum Diisi</v>
      </c>
      <c r="I390" s="592" t="s">
        <v>26</v>
      </c>
      <c r="J390" s="593" t="str">
        <f>IF($D$387="Y/T","Isi Sasaran",IF($E$387=0,0,IF(I390="Y",1,IF(I390="T",0,"Isi Dulu"))))</f>
        <v>Isi Sasaran</v>
      </c>
      <c r="K390" s="592" t="s">
        <v>26</v>
      </c>
      <c r="L390" s="593" t="str">
        <f>IF($D$387="Y/T","Isi Sasaran",IF($E$387=0,0,IF(K390="Y",1,IF(K390="T",0,"Isi Dulu"))))</f>
        <v>Isi Sasaran</v>
      </c>
      <c r="M390" s="849"/>
      <c r="N390" s="852"/>
    </row>
    <row r="391" spans="2:14" ht="15.75">
      <c r="B391" s="838"/>
      <c r="C391" s="841"/>
      <c r="D391" s="859"/>
      <c r="E391" s="856"/>
      <c r="F391" s="569">
        <v>5</v>
      </c>
      <c r="G391" s="570"/>
      <c r="H391" s="599" t="str">
        <f t="shared" si="7"/>
        <v>Belum Diisi</v>
      </c>
      <c r="I391" s="595" t="s">
        <v>26</v>
      </c>
      <c r="J391" s="596" t="str">
        <f>IF($D$387="Y/T","Isi Sasaran",IF($E$387=0,0,IF(I391="Y",1,IF(I391="T",0,"Isi Dulu"))))</f>
        <v>Isi Sasaran</v>
      </c>
      <c r="K391" s="595" t="s">
        <v>26</v>
      </c>
      <c r="L391" s="596" t="str">
        <f>IF($D$387="Y/T","Isi Sasaran",IF($E$387=0,0,IF(K391="Y",1,IF(K391="T",0,"Isi Dulu"))))</f>
        <v>Isi Sasaran</v>
      </c>
      <c r="M391" s="850"/>
      <c r="N391" s="853"/>
    </row>
    <row r="392" spans="2:14" ht="15.75">
      <c r="B392" s="836">
        <v>17</v>
      </c>
      <c r="C392" s="839"/>
      <c r="D392" s="857" t="s">
        <v>26</v>
      </c>
      <c r="E392" s="854" t="str">
        <f>IF(D392="Y",1,IF(D392="T",0,IF(D392="Y/T","Belum diisi","Error")))</f>
        <v>Belum diisi</v>
      </c>
      <c r="F392" s="528">
        <v>1</v>
      </c>
      <c r="G392" s="529"/>
      <c r="H392" s="600" t="str">
        <f t="shared" si="7"/>
        <v>Belum Diisi</v>
      </c>
      <c r="I392" s="590" t="s">
        <v>26</v>
      </c>
      <c r="J392" s="591" t="str">
        <f>IF($D$392="Y/T","Isi Sasaran",IF($E$392=0,0,IF(I392="Y",1,IF(I392="T",0,"Isi Dulu"))))</f>
        <v>Isi Sasaran</v>
      </c>
      <c r="K392" s="590" t="s">
        <v>26</v>
      </c>
      <c r="L392" s="591" t="str">
        <f>IF($D$392="Y/T","Isi Sasaran",IF($E$392=0,0,IF(K392="Y",1,IF(K392="T",0,"Isi Dulu"))))</f>
        <v>Isi Sasaran</v>
      </c>
      <c r="M392" s="848" t="s">
        <v>26</v>
      </c>
      <c r="N392" s="851" t="str">
        <f>IF(M392="Y",1,IF(M392="T",0,IF(M392="Y/T","Belum diisi","Error")))</f>
        <v>Belum diisi</v>
      </c>
    </row>
    <row r="393" spans="2:14" ht="15.75">
      <c r="B393" s="837"/>
      <c r="C393" s="840"/>
      <c r="D393" s="858"/>
      <c r="E393" s="855"/>
      <c r="F393" s="549">
        <v>2</v>
      </c>
      <c r="G393" s="550"/>
      <c r="H393" s="598" t="str">
        <f t="shared" si="7"/>
        <v>Belum Diisi</v>
      </c>
      <c r="I393" s="592" t="s">
        <v>26</v>
      </c>
      <c r="J393" s="593" t="str">
        <f>IF($D$392="Y/T","Isi Sasaran",IF($E$392=0,0,IF(I393="Y",1,IF(I393="T",0,"Isi Dulu"))))</f>
        <v>Isi Sasaran</v>
      </c>
      <c r="K393" s="592" t="s">
        <v>26</v>
      </c>
      <c r="L393" s="593" t="str">
        <f>IF($D$392="Y/T","Isi Sasaran",IF($E$392=0,0,IF(K393="Y",1,IF(K393="T",0,"Isi Dulu"))))</f>
        <v>Isi Sasaran</v>
      </c>
      <c r="M393" s="849"/>
      <c r="N393" s="852"/>
    </row>
    <row r="394" spans="2:14" ht="15.75">
      <c r="B394" s="837"/>
      <c r="C394" s="840"/>
      <c r="D394" s="858"/>
      <c r="E394" s="855"/>
      <c r="F394" s="549">
        <v>3</v>
      </c>
      <c r="G394" s="550"/>
      <c r="H394" s="598" t="str">
        <f t="shared" si="7"/>
        <v>Belum Diisi</v>
      </c>
      <c r="I394" s="592" t="s">
        <v>26</v>
      </c>
      <c r="J394" s="593" t="str">
        <f>IF($D$392="Y/T","Isi Sasaran",IF($E$392=0,0,IF(I394="Y",1,IF(I394="T",0,"Isi Dulu"))))</f>
        <v>Isi Sasaran</v>
      </c>
      <c r="K394" s="592" t="s">
        <v>26</v>
      </c>
      <c r="L394" s="593" t="str">
        <f>IF($D$392="Y/T","Isi Sasaran",IF($E$392=0,0,IF(K394="Y",1,IF(K394="T",0,"Isi Dulu"))))</f>
        <v>Isi Sasaran</v>
      </c>
      <c r="M394" s="849"/>
      <c r="N394" s="852"/>
    </row>
    <row r="395" spans="2:14" ht="15.75">
      <c r="B395" s="837"/>
      <c r="C395" s="840"/>
      <c r="D395" s="858"/>
      <c r="E395" s="855"/>
      <c r="F395" s="549">
        <v>4</v>
      </c>
      <c r="G395" s="550"/>
      <c r="H395" s="598" t="str">
        <f t="shared" si="7"/>
        <v>Belum Diisi</v>
      </c>
      <c r="I395" s="592" t="s">
        <v>26</v>
      </c>
      <c r="J395" s="593" t="str">
        <f>IF($D$392="Y/T","Isi Sasaran",IF($E$392=0,0,IF(I395="Y",1,IF(I395="T",0,"Isi Dulu"))))</f>
        <v>Isi Sasaran</v>
      </c>
      <c r="K395" s="592" t="s">
        <v>26</v>
      </c>
      <c r="L395" s="593" t="str">
        <f>IF($D$392="Y/T","Isi Sasaran",IF($E$392=0,0,IF(K395="Y",1,IF(K395="T",0,"Isi Dulu"))))</f>
        <v>Isi Sasaran</v>
      </c>
      <c r="M395" s="849"/>
      <c r="N395" s="852"/>
    </row>
    <row r="396" spans="2:14" ht="15.75">
      <c r="B396" s="838"/>
      <c r="C396" s="841"/>
      <c r="D396" s="859"/>
      <c r="E396" s="856"/>
      <c r="F396" s="569">
        <v>5</v>
      </c>
      <c r="G396" s="570"/>
      <c r="H396" s="599" t="str">
        <f t="shared" si="7"/>
        <v>Belum Diisi</v>
      </c>
      <c r="I396" s="595" t="s">
        <v>26</v>
      </c>
      <c r="J396" s="596" t="str">
        <f>IF($D$392="Y/T","Isi Sasaran",IF($E$392=0,0,IF(I396="Y",1,IF(I396="T",0,"Isi Dulu"))))</f>
        <v>Isi Sasaran</v>
      </c>
      <c r="K396" s="595" t="s">
        <v>26</v>
      </c>
      <c r="L396" s="596" t="str">
        <f>IF($D$392="Y/T","Isi Sasaran",IF($E$392=0,0,IF(K396="Y",1,IF(K396="T",0,"Isi Dulu"))))</f>
        <v>Isi Sasaran</v>
      </c>
      <c r="M396" s="850"/>
      <c r="N396" s="853"/>
    </row>
    <row r="397" spans="2:14" ht="15.75">
      <c r="B397" s="836">
        <v>18</v>
      </c>
      <c r="C397" s="839"/>
      <c r="D397" s="857" t="s">
        <v>26</v>
      </c>
      <c r="E397" s="854" t="str">
        <f>IF(D397="Y",1,IF(D397="T",0,IF(D397="Y/T","Belum diisi","Error")))</f>
        <v>Belum diisi</v>
      </c>
      <c r="F397" s="528">
        <v>1</v>
      </c>
      <c r="G397" s="529"/>
      <c r="H397" s="600" t="str">
        <f t="shared" si="7"/>
        <v>Belum Diisi</v>
      </c>
      <c r="I397" s="590" t="s">
        <v>26</v>
      </c>
      <c r="J397" s="591" t="str">
        <f>IF($D$397="Y/T","Isi Sasaran",IF($E$397=0,0,IF(I397="Y",1,IF(I397="T",0,"Isi Dulu"))))</f>
        <v>Isi Sasaran</v>
      </c>
      <c r="K397" s="590" t="s">
        <v>26</v>
      </c>
      <c r="L397" s="591" t="str">
        <f>IF($D$397="Y/T","Isi Sasaran",IF($E$397=0,0,IF(K397="Y",1,IF(K397="T",0,"Isi Dulu"))))</f>
        <v>Isi Sasaran</v>
      </c>
      <c r="M397" s="848" t="s">
        <v>26</v>
      </c>
      <c r="N397" s="851" t="str">
        <f>IF(M397="Y",1,IF(M397="T",0,IF(M397="Y/T","Belum diisi","Error")))</f>
        <v>Belum diisi</v>
      </c>
    </row>
    <row r="398" spans="2:14" ht="15.75">
      <c r="B398" s="837"/>
      <c r="C398" s="840"/>
      <c r="D398" s="858"/>
      <c r="E398" s="855"/>
      <c r="F398" s="549">
        <v>2</v>
      </c>
      <c r="G398" s="550"/>
      <c r="H398" s="598" t="str">
        <f t="shared" si="7"/>
        <v>Belum Diisi</v>
      </c>
      <c r="I398" s="592" t="s">
        <v>26</v>
      </c>
      <c r="J398" s="593" t="str">
        <f>IF($D$397="Y/T","Isi Sasaran",IF($E$397=0,0,IF(I398="Y",1,IF(I398="T",0,"Isi Dulu"))))</f>
        <v>Isi Sasaran</v>
      </c>
      <c r="K398" s="592" t="s">
        <v>26</v>
      </c>
      <c r="L398" s="593" t="str">
        <f>IF($D$397="Y/T","Isi Sasaran",IF($E$397=0,0,IF(K398="Y",1,IF(K398="T",0,"Isi Dulu"))))</f>
        <v>Isi Sasaran</v>
      </c>
      <c r="M398" s="849"/>
      <c r="N398" s="852"/>
    </row>
    <row r="399" spans="2:14" ht="15.75">
      <c r="B399" s="837"/>
      <c r="C399" s="840"/>
      <c r="D399" s="858"/>
      <c r="E399" s="855"/>
      <c r="F399" s="549">
        <v>3</v>
      </c>
      <c r="G399" s="550"/>
      <c r="H399" s="598" t="str">
        <f t="shared" si="7"/>
        <v>Belum Diisi</v>
      </c>
      <c r="I399" s="592" t="s">
        <v>26</v>
      </c>
      <c r="J399" s="593" t="str">
        <f>IF($D$397="Y/T","Isi Sasaran",IF($E$397=0,0,IF(I399="Y",1,IF(I399="T",0,"Isi Dulu"))))</f>
        <v>Isi Sasaran</v>
      </c>
      <c r="K399" s="592" t="s">
        <v>26</v>
      </c>
      <c r="L399" s="593" t="str">
        <f>IF($D$397="Y/T","Isi Sasaran",IF($E$397=0,0,IF(K399="Y",1,IF(K399="T",0,"Isi Dulu"))))</f>
        <v>Isi Sasaran</v>
      </c>
      <c r="M399" s="849"/>
      <c r="N399" s="852"/>
    </row>
    <row r="400" spans="2:14" ht="15.75">
      <c r="B400" s="837"/>
      <c r="C400" s="840"/>
      <c r="D400" s="858"/>
      <c r="E400" s="855"/>
      <c r="F400" s="549">
        <v>4</v>
      </c>
      <c r="G400" s="550"/>
      <c r="H400" s="598" t="str">
        <f t="shared" si="7"/>
        <v>Belum Diisi</v>
      </c>
      <c r="I400" s="592" t="s">
        <v>26</v>
      </c>
      <c r="J400" s="593" t="str">
        <f>IF($D$397="Y/T","Isi Sasaran",IF($E$397=0,0,IF(I400="Y",1,IF(I400="T",0,"Isi Dulu"))))</f>
        <v>Isi Sasaran</v>
      </c>
      <c r="K400" s="592" t="s">
        <v>26</v>
      </c>
      <c r="L400" s="593" t="str">
        <f>IF($D$397="Y/T","Isi Sasaran",IF($E$397=0,0,IF(K400="Y",1,IF(K400="T",0,"Isi Dulu"))))</f>
        <v>Isi Sasaran</v>
      </c>
      <c r="M400" s="849"/>
      <c r="N400" s="852"/>
    </row>
    <row r="401" spans="2:14" ht="15.75">
      <c r="B401" s="838"/>
      <c r="C401" s="841"/>
      <c r="D401" s="859"/>
      <c r="E401" s="856"/>
      <c r="F401" s="569">
        <v>5</v>
      </c>
      <c r="G401" s="570"/>
      <c r="H401" s="599" t="str">
        <f t="shared" si="7"/>
        <v>Belum Diisi</v>
      </c>
      <c r="I401" s="595" t="s">
        <v>26</v>
      </c>
      <c r="J401" s="596" t="str">
        <f>IF($D$397="Y/T","Isi Sasaran",IF($E$397=0,0,IF(I401="Y",1,IF(I401="T",0,"Isi Dulu"))))</f>
        <v>Isi Sasaran</v>
      </c>
      <c r="K401" s="595" t="s">
        <v>26</v>
      </c>
      <c r="L401" s="596" t="str">
        <f>IF($D$397="Y/T","Isi Sasaran",IF($E$397=0,0,IF(K401="Y",1,IF(K401="T",0,"Isi Dulu"))))</f>
        <v>Isi Sasaran</v>
      </c>
      <c r="M401" s="850"/>
      <c r="N401" s="853"/>
    </row>
    <row r="402" spans="2:14" ht="15.75">
      <c r="B402" s="836">
        <v>19</v>
      </c>
      <c r="C402" s="839"/>
      <c r="D402" s="857" t="s">
        <v>26</v>
      </c>
      <c r="E402" s="854" t="str">
        <f>IF(D402="Y",1,IF(D402="T",0,IF(D402="Y/T","Belum diisi","Error")))</f>
        <v>Belum diisi</v>
      </c>
      <c r="F402" s="528">
        <v>1</v>
      </c>
      <c r="G402" s="529"/>
      <c r="H402" s="600" t="str">
        <f t="shared" si="7"/>
        <v>Belum Diisi</v>
      </c>
      <c r="I402" s="590" t="s">
        <v>26</v>
      </c>
      <c r="J402" s="591" t="str">
        <f>IF($D$402="Y/T","Isi Sasaran",IF($E$402=0,0,IF(I402="Y",1,IF(I402="T",0,"Isi Dulu"))))</f>
        <v>Isi Sasaran</v>
      </c>
      <c r="K402" s="590" t="s">
        <v>26</v>
      </c>
      <c r="L402" s="591" t="str">
        <f>IF($D$402="Y/T","Isi Sasaran",IF($E$402=0,0,IF(K402="Y",1,IF(K402="T",0,"Isi Dulu"))))</f>
        <v>Isi Sasaran</v>
      </c>
      <c r="M402" s="848" t="s">
        <v>26</v>
      </c>
      <c r="N402" s="851" t="str">
        <f>IF(M402="Y",1,IF(M402="T",0,IF(M402="Y/T","Belum diisi","Error")))</f>
        <v>Belum diisi</v>
      </c>
    </row>
    <row r="403" spans="2:14" ht="15.75">
      <c r="B403" s="837"/>
      <c r="C403" s="840"/>
      <c r="D403" s="858"/>
      <c r="E403" s="855"/>
      <c r="F403" s="549">
        <v>2</v>
      </c>
      <c r="G403" s="550"/>
      <c r="H403" s="598" t="str">
        <f t="shared" si="7"/>
        <v>Belum Diisi</v>
      </c>
      <c r="I403" s="592" t="s">
        <v>26</v>
      </c>
      <c r="J403" s="593" t="str">
        <f>IF($D$402="Y/T","Isi Sasaran",IF($E$402=0,0,IF(I403="Y",1,IF(I403="T",0,"Isi Dulu"))))</f>
        <v>Isi Sasaran</v>
      </c>
      <c r="K403" s="592" t="s">
        <v>26</v>
      </c>
      <c r="L403" s="593" t="str">
        <f>IF($D$402="Y/T","Isi Sasaran",IF($E$402=0,0,IF(K403="Y",1,IF(K403="T",0,"Isi Dulu"))))</f>
        <v>Isi Sasaran</v>
      </c>
      <c r="M403" s="849"/>
      <c r="N403" s="852"/>
    </row>
    <row r="404" spans="2:14" ht="15.75">
      <c r="B404" s="837"/>
      <c r="C404" s="840"/>
      <c r="D404" s="858"/>
      <c r="E404" s="855"/>
      <c r="F404" s="549">
        <v>3</v>
      </c>
      <c r="G404" s="550"/>
      <c r="H404" s="598" t="str">
        <f t="shared" si="7"/>
        <v>Belum Diisi</v>
      </c>
      <c r="I404" s="592" t="s">
        <v>26</v>
      </c>
      <c r="J404" s="593" t="str">
        <f>IF($D$402="Y/T","Isi Sasaran",IF($E$402=0,0,IF(I404="Y",1,IF(I404="T",0,"Isi Dulu"))))</f>
        <v>Isi Sasaran</v>
      </c>
      <c r="K404" s="592" t="s">
        <v>26</v>
      </c>
      <c r="L404" s="593" t="str">
        <f>IF($D$402="Y/T","Isi Sasaran",IF($E$402=0,0,IF(K404="Y",1,IF(K404="T",0,"Isi Dulu"))))</f>
        <v>Isi Sasaran</v>
      </c>
      <c r="M404" s="849"/>
      <c r="N404" s="852"/>
    </row>
    <row r="405" spans="2:14" ht="15.75">
      <c r="B405" s="837"/>
      <c r="C405" s="840"/>
      <c r="D405" s="858"/>
      <c r="E405" s="855"/>
      <c r="F405" s="549">
        <v>4</v>
      </c>
      <c r="G405" s="550"/>
      <c r="H405" s="598" t="str">
        <f t="shared" si="7"/>
        <v>Belum Diisi</v>
      </c>
      <c r="I405" s="592" t="s">
        <v>26</v>
      </c>
      <c r="J405" s="593" t="str">
        <f>IF($D$402="Y/T","Isi Sasaran",IF($E$402=0,0,IF(I405="Y",1,IF(I405="T",0,"Isi Dulu"))))</f>
        <v>Isi Sasaran</v>
      </c>
      <c r="K405" s="592" t="s">
        <v>26</v>
      </c>
      <c r="L405" s="593" t="str">
        <f>IF($D$402="Y/T","Isi Sasaran",IF($E$402=0,0,IF(K405="Y",1,IF(K405="T",0,"Isi Dulu"))))</f>
        <v>Isi Sasaran</v>
      </c>
      <c r="M405" s="849"/>
      <c r="N405" s="852"/>
    </row>
    <row r="406" spans="2:14" ht="15.75">
      <c r="B406" s="838"/>
      <c r="C406" s="841"/>
      <c r="D406" s="859"/>
      <c r="E406" s="856"/>
      <c r="F406" s="569">
        <v>5</v>
      </c>
      <c r="G406" s="570"/>
      <c r="H406" s="599" t="str">
        <f t="shared" si="7"/>
        <v>Belum Diisi</v>
      </c>
      <c r="I406" s="595" t="s">
        <v>26</v>
      </c>
      <c r="J406" s="596" t="str">
        <f>IF($D$402="Y/T","Isi Sasaran",IF($E$402=0,0,IF(I406="Y",1,IF(I406="T",0,"Isi Dulu"))))</f>
        <v>Isi Sasaran</v>
      </c>
      <c r="K406" s="595" t="s">
        <v>26</v>
      </c>
      <c r="L406" s="596" t="str">
        <f>IF($D$402="Y/T","Isi Sasaran",IF($E$402=0,0,IF(K406="Y",1,IF(K406="T",0,"Isi Dulu"))))</f>
        <v>Isi Sasaran</v>
      </c>
      <c r="M406" s="850"/>
      <c r="N406" s="853"/>
    </row>
    <row r="407" spans="2:14" ht="15.75">
      <c r="B407" s="836">
        <v>20</v>
      </c>
      <c r="C407" s="839"/>
      <c r="D407" s="857" t="s">
        <v>26</v>
      </c>
      <c r="E407" s="854" t="str">
        <f>IF(D407="Y",1,IF(D407="T",0,IF(D407="Y/T","Belum diisi","Error")))</f>
        <v>Belum diisi</v>
      </c>
      <c r="F407" s="528">
        <v>1</v>
      </c>
      <c r="G407" s="529"/>
      <c r="H407" s="600" t="str">
        <f t="shared" si="7"/>
        <v>Belum Diisi</v>
      </c>
      <c r="I407" s="590" t="s">
        <v>26</v>
      </c>
      <c r="J407" s="591" t="str">
        <f>IF($D$407="Y/T","Isi Sasaran",IF($E$407=0,0,IF(I407="Y",1,IF(I407="T",0,"Isi Dulu"))))</f>
        <v>Isi Sasaran</v>
      </c>
      <c r="K407" s="590" t="s">
        <v>26</v>
      </c>
      <c r="L407" s="591" t="str">
        <f>IF($D$407="Y/T","Isi Sasaran",IF($E$407=0,0,IF(K407="Y",1,IF(K407="T",0,"Isi Dulu"))))</f>
        <v>Isi Sasaran</v>
      </c>
      <c r="M407" s="848" t="s">
        <v>26</v>
      </c>
      <c r="N407" s="851" t="str">
        <f>IF(M407="Y",1,IF(M407="T",0,IF(M407="Y/T","Belum diisi","Error")))</f>
        <v>Belum diisi</v>
      </c>
    </row>
    <row r="408" spans="2:14" ht="15.75">
      <c r="B408" s="837"/>
      <c r="C408" s="840"/>
      <c r="D408" s="858"/>
      <c r="E408" s="855"/>
      <c r="F408" s="549">
        <v>2</v>
      </c>
      <c r="G408" s="550"/>
      <c r="H408" s="598" t="str">
        <f t="shared" si="7"/>
        <v>Belum Diisi</v>
      </c>
      <c r="I408" s="592" t="s">
        <v>26</v>
      </c>
      <c r="J408" s="593" t="str">
        <f>IF($D$407="Y/T","Isi Sasaran",IF($E$407=0,0,IF(I408="Y",1,IF(I408="T",0,"Isi Dulu"))))</f>
        <v>Isi Sasaran</v>
      </c>
      <c r="K408" s="592" t="s">
        <v>26</v>
      </c>
      <c r="L408" s="593" t="str">
        <f>IF($D$407="Y/T","Isi Sasaran",IF($E$407=0,0,IF(K408="Y",1,IF(K408="T",0,"Isi Dulu"))))</f>
        <v>Isi Sasaran</v>
      </c>
      <c r="M408" s="849"/>
      <c r="N408" s="852"/>
    </row>
    <row r="409" spans="2:14" ht="15.75">
      <c r="B409" s="837"/>
      <c r="C409" s="840"/>
      <c r="D409" s="858"/>
      <c r="E409" s="855"/>
      <c r="F409" s="549">
        <v>3</v>
      </c>
      <c r="G409" s="550"/>
      <c r="H409" s="598" t="str">
        <f t="shared" si="7"/>
        <v>Belum Diisi</v>
      </c>
      <c r="I409" s="592" t="s">
        <v>26</v>
      </c>
      <c r="J409" s="593" t="str">
        <f>IF($D$407="Y/T","Isi Sasaran",IF($E$407=0,0,IF(I409="Y",1,IF(I409="T",0,"Isi Dulu"))))</f>
        <v>Isi Sasaran</v>
      </c>
      <c r="K409" s="592" t="s">
        <v>26</v>
      </c>
      <c r="L409" s="593" t="str">
        <f>IF($D$407="Y/T","Isi Sasaran",IF($E$407=0,0,IF(K409="Y",1,IF(K409="T",0,"Isi Dulu"))))</f>
        <v>Isi Sasaran</v>
      </c>
      <c r="M409" s="849"/>
      <c r="N409" s="852"/>
    </row>
    <row r="410" spans="2:14" ht="15.75">
      <c r="B410" s="837"/>
      <c r="C410" s="840"/>
      <c r="D410" s="858"/>
      <c r="E410" s="855"/>
      <c r="F410" s="549">
        <v>4</v>
      </c>
      <c r="G410" s="550"/>
      <c r="H410" s="598" t="str">
        <f t="shared" si="7"/>
        <v>Belum Diisi</v>
      </c>
      <c r="I410" s="592" t="s">
        <v>26</v>
      </c>
      <c r="J410" s="593" t="str">
        <f>IF($D$407="Y/T","Isi Sasaran",IF($E$407=0,0,IF(I410="Y",1,IF(I410="T",0,"Isi Dulu"))))</f>
        <v>Isi Sasaran</v>
      </c>
      <c r="K410" s="592" t="s">
        <v>26</v>
      </c>
      <c r="L410" s="593" t="str">
        <f>IF($D$407="Y/T","Isi Sasaran",IF($E$407=0,0,IF(K410="Y",1,IF(K410="T",0,"Isi Dulu"))))</f>
        <v>Isi Sasaran</v>
      </c>
      <c r="M410" s="849"/>
      <c r="N410" s="852"/>
    </row>
    <row r="411" spans="2:14" ht="15.75">
      <c r="B411" s="838"/>
      <c r="C411" s="841"/>
      <c r="D411" s="859"/>
      <c r="E411" s="856"/>
      <c r="F411" s="569">
        <v>5</v>
      </c>
      <c r="G411" s="570"/>
      <c r="H411" s="599" t="str">
        <f t="shared" si="7"/>
        <v>Belum Diisi</v>
      </c>
      <c r="I411" s="595" t="s">
        <v>26</v>
      </c>
      <c r="J411" s="596" t="str">
        <f>IF($D$407="Y/T","Isi Sasaran",IF($E$407=0,0,IF(I411="Y",1,IF(I411="T",0,"Isi Dulu"))))</f>
        <v>Isi Sasaran</v>
      </c>
      <c r="K411" s="595" t="s">
        <v>26</v>
      </c>
      <c r="L411" s="596" t="str">
        <f>IF($D$407="Y/T","Isi Sasaran",IF($E$407=0,0,IF(K411="Y",1,IF(K411="T",0,"Isi Dulu"))))</f>
        <v>Isi Sasaran</v>
      </c>
      <c r="M411" s="850"/>
      <c r="N411" s="853"/>
    </row>
    <row r="412" spans="2:14" ht="15.75">
      <c r="B412" s="580"/>
      <c r="C412" s="581"/>
      <c r="D412" s="582"/>
      <c r="E412" s="602" t="e">
        <f>AVERAGE(E312:E411)</f>
        <v>#DIV/0!</v>
      </c>
      <c r="F412" s="583"/>
      <c r="G412" s="583"/>
      <c r="H412" s="602" t="e">
        <f>(IF($D312="Y/T",0,AVERAGE(H312:H316))+IF($D317="Y/T",0,AVERAGE(H317:H321))+IF($D322="Y/T",0,AVERAGE(H322:H326))+IF($D327="Y/T",0,AVERAGE(H327:H331))+IF($D332="Y/T",0,AVERAGE(H332:H336))+IF($D337="Y/T",0,AVERAGE(H337:H341))+IF($D342="Y/T",0,AVERAGE(H342:H346))+IF($D347="Y/T",0,AVERAGE(H347:H351))+IF($D352="Y/T",0,AVERAGE(H352:H356))+IF($D357="Y/T",0,AVERAGE(H357:H361))+IF($D362="Y/T",0,AVERAGE(H362:H366))+IF($D367="Y/T",0,AVERAGE(H367:H371))+IF($D372="Y/T",0,AVERAGE(H372:H376))+IF($D377="Y/T",0,AVERAGE(H377:H381))+IF($D382="Y/T",0,AVERAGE(H382:H386))+IF($D387="Y/T",0,AVERAGE(H387:H391))+IF($D392="Y/T",0,AVERAGE(H392:H396))+IF($D397="Y/T",0,AVERAGE(H397:H401))+IF($D402="Y/T",0,AVERAGE(H402:H406))+IF($D407="Y/T",0,AVERAGE(H407:H411)))/(COUNTIF($D312:$D411,"Y")+COUNTIF($D312:$D411,"T"))</f>
        <v>#DIV/0!</v>
      </c>
      <c r="I412" s="582"/>
      <c r="J412" s="602" t="e">
        <f>(IF($D312="Y/T",0,AVERAGE(J312:J316))+IF($D317="Y/T",0,AVERAGE(J317:J321))+IF($D322="Y/T",0,AVERAGE(J322:J326))+IF($D327="Y/T",0,AVERAGE(J327:J331))+IF($D332="Y/T",0,AVERAGE(J332:J336))+IF($D337="Y/T",0,AVERAGE(J337:J341))+IF($D342="Y/T",0,AVERAGE(J342:J346))+IF($D347="Y/T",0,AVERAGE(J347:J351))+IF($D352="Y/T",0,AVERAGE(J352:J356))+IF($D357="Y/T",0,AVERAGE(J357:J361))+IF($D362="Y/T",0,AVERAGE(J362:J366))+IF($D367="Y/T",0,AVERAGE(J367:J371))+IF($D372="Y/T",0,AVERAGE(J372:J376))+IF($D377="Y/T",0,AVERAGE(J377:J381))+IF($D382="Y/T",0,AVERAGE(J382:J386))+IF($D387="Y/T",0,AVERAGE(J387:J391))+IF($D392="Y/T",0,AVERAGE(J392:J396))+IF($D397="Y/T",0,AVERAGE(J397:J401))+IF($D402="Y/T",0,AVERAGE(J402:J406))+IF($D407="Y/T",0,AVERAGE(J407:J411)))/(COUNTIF($D312:$D411,"Y")+COUNTIF($D312:$D411,"T"))</f>
        <v>#DIV/0!</v>
      </c>
      <c r="K412" s="582"/>
      <c r="L412" s="602" t="e">
        <f>(IF($D312="Y/T",0,AVERAGE(L312:L316))+IF($D317="Y/T",0,AVERAGE(L317:L321))+IF($D322="Y/T",0,AVERAGE(L322:L326))+IF($D327="Y/T",0,AVERAGE(L327:L331))+IF($D332="Y/T",0,AVERAGE(L332:L336))+IF($D337="Y/T",0,AVERAGE(L337:L341))+IF($D342="Y/T",0,AVERAGE(L342:L346))+IF($D347="Y/T",0,AVERAGE(L347:L351))+IF($D352="Y/T",0,AVERAGE(L352:L356))+IF($D357="Y/T",0,AVERAGE(L357:L361))+IF($D362="Y/T",0,AVERAGE(L362:L366))+IF($D367="Y/T",0,AVERAGE(L367:L371))+IF($D372="Y/T",0,AVERAGE(L372:L376))+IF($D377="Y/T",0,AVERAGE(L377:L381))+IF($D382="Y/T",0,AVERAGE(L382:L386))+IF($D387="Y/T",0,AVERAGE(L387:L391))+IF($D392="Y/T",0,AVERAGE(L392:L396))+IF($D397="Y/T",0,AVERAGE(L397:L401))+IF($D402="Y/T",0,AVERAGE(L402:L406))+IF($D407="Y/T",0,AVERAGE(L407:L411)))/(COUNTIF($D312:$D411,"Y")+COUNTIF($D312:$D411,"T"))</f>
        <v>#DIV/0!</v>
      </c>
      <c r="M412" s="606"/>
      <c r="N412" s="602" t="e">
        <f>AVERAGE(N312:N411)</f>
        <v>#DIV/0!</v>
      </c>
    </row>
  </sheetData>
  <mergeCells count="491">
    <mergeCell ref="N6:N10"/>
    <mergeCell ref="M46:M50"/>
    <mergeCell ref="M41:M45"/>
    <mergeCell ref="C91:C95"/>
    <mergeCell ref="E76:E80"/>
    <mergeCell ref="B1:N1"/>
    <mergeCell ref="N16:N20"/>
    <mergeCell ref="C21:C25"/>
    <mergeCell ref="N21:N25"/>
    <mergeCell ref="C46:C50"/>
    <mergeCell ref="E26:E30"/>
    <mergeCell ref="C51:C55"/>
    <mergeCell ref="N56:N60"/>
    <mergeCell ref="B66:B70"/>
    <mergeCell ref="B11:B15"/>
    <mergeCell ref="E31:E35"/>
    <mergeCell ref="C16:C20"/>
    <mergeCell ref="D11:D15"/>
    <mergeCell ref="D21:D25"/>
    <mergeCell ref="C66:C70"/>
    <mergeCell ref="B2:N2"/>
    <mergeCell ref="D6:D10"/>
    <mergeCell ref="B21:B25"/>
    <mergeCell ref="H3:H4"/>
    <mergeCell ref="M11:M15"/>
    <mergeCell ref="E46:E50"/>
    <mergeCell ref="B46:B50"/>
    <mergeCell ref="E36:E40"/>
    <mergeCell ref="B56:B60"/>
    <mergeCell ref="C36:C40"/>
    <mergeCell ref="E96:E100"/>
    <mergeCell ref="D46:D50"/>
    <mergeCell ref="D91:D95"/>
    <mergeCell ref="D101:D105"/>
    <mergeCell ref="D96:D100"/>
    <mergeCell ref="N250:N254"/>
    <mergeCell ref="C148:C152"/>
    <mergeCell ref="N158:N162"/>
    <mergeCell ref="M158:M162"/>
    <mergeCell ref="E148:E152"/>
    <mergeCell ref="N210:N214"/>
    <mergeCell ref="N173:N177"/>
    <mergeCell ref="D198:D202"/>
    <mergeCell ref="B96:B100"/>
    <mergeCell ref="M96:M100"/>
    <mergeCell ref="N108:N112"/>
    <mergeCell ref="B107:J107"/>
    <mergeCell ref="M312:M316"/>
    <mergeCell ref="B295:B299"/>
    <mergeCell ref="B158:B162"/>
    <mergeCell ref="N148:N152"/>
    <mergeCell ref="D133:D137"/>
    <mergeCell ref="N118:N122"/>
    <mergeCell ref="E138:E142"/>
    <mergeCell ref="C123:C127"/>
    <mergeCell ref="D128:D132"/>
    <mergeCell ref="E118:E122"/>
    <mergeCell ref="D118:D122"/>
    <mergeCell ref="N128:N132"/>
    <mergeCell ref="N235:N239"/>
    <mergeCell ref="B305:B309"/>
    <mergeCell ref="C230:C234"/>
    <mergeCell ref="B311:N311"/>
    <mergeCell ref="D285:D289"/>
    <mergeCell ref="M305:M309"/>
    <mergeCell ref="C305:C309"/>
    <mergeCell ref="N312:N316"/>
    <mergeCell ref="D275:D279"/>
    <mergeCell ref="C312:C316"/>
    <mergeCell ref="E312:E316"/>
    <mergeCell ref="D270:D274"/>
    <mergeCell ref="D312:D316"/>
    <mergeCell ref="B250:B254"/>
    <mergeCell ref="C275:C279"/>
    <mergeCell ref="D250:D254"/>
    <mergeCell ref="M275:M279"/>
    <mergeCell ref="D265:D269"/>
    <mergeCell ref="E158:E162"/>
    <mergeCell ref="M148:M152"/>
    <mergeCell ref="E280:E284"/>
    <mergeCell ref="D280:D284"/>
    <mergeCell ref="C250:C254"/>
    <mergeCell ref="B240:B244"/>
    <mergeCell ref="M250:M254"/>
    <mergeCell ref="E183:E187"/>
    <mergeCell ref="M193:M197"/>
    <mergeCell ref="D220:D224"/>
    <mergeCell ref="B210:B214"/>
    <mergeCell ref="B209:N209"/>
    <mergeCell ref="C220:C224"/>
    <mergeCell ref="M220:M224"/>
    <mergeCell ref="D210:D214"/>
    <mergeCell ref="E220:E224"/>
    <mergeCell ref="C198:C202"/>
    <mergeCell ref="N193:N197"/>
    <mergeCell ref="B312:B316"/>
    <mergeCell ref="B101:B105"/>
    <mergeCell ref="B270:B274"/>
    <mergeCell ref="B235:B239"/>
    <mergeCell ref="B230:B234"/>
    <mergeCell ref="B285:B289"/>
    <mergeCell ref="B255:B259"/>
    <mergeCell ref="C138:C142"/>
    <mergeCell ref="B183:B187"/>
    <mergeCell ref="B163:B167"/>
    <mergeCell ref="B173:B177"/>
    <mergeCell ref="C173:C177"/>
    <mergeCell ref="B128:B132"/>
    <mergeCell ref="C113:C117"/>
    <mergeCell ref="C203:C207"/>
    <mergeCell ref="E260:E264"/>
    <mergeCell ref="M285:M289"/>
    <mergeCell ref="C285:C289"/>
    <mergeCell ref="D255:D259"/>
    <mergeCell ref="B198:B202"/>
    <mergeCell ref="N295:N299"/>
    <mergeCell ref="B138:B142"/>
    <mergeCell ref="N133:N137"/>
    <mergeCell ref="B118:B122"/>
    <mergeCell ref="C158:C162"/>
    <mergeCell ref="E270:E274"/>
    <mergeCell ref="N183:N187"/>
    <mergeCell ref="D183:D187"/>
    <mergeCell ref="M183:M187"/>
    <mergeCell ref="D158:D162"/>
    <mergeCell ref="N198:N202"/>
    <mergeCell ref="N138:N142"/>
    <mergeCell ref="N215:N219"/>
    <mergeCell ref="N230:N234"/>
    <mergeCell ref="N255:N259"/>
    <mergeCell ref="N260:N264"/>
    <mergeCell ref="E265:E269"/>
    <mergeCell ref="N188:N192"/>
    <mergeCell ref="M203:M207"/>
    <mergeCell ref="M372:M376"/>
    <mergeCell ref="E372:E376"/>
    <mergeCell ref="D357:D361"/>
    <mergeCell ref="E387:E391"/>
    <mergeCell ref="N91:N95"/>
    <mergeCell ref="M163:M167"/>
    <mergeCell ref="D168:D172"/>
    <mergeCell ref="C163:C167"/>
    <mergeCell ref="N168:N172"/>
    <mergeCell ref="D163:D167"/>
    <mergeCell ref="N270:N274"/>
    <mergeCell ref="D305:D309"/>
    <mergeCell ref="C295:C299"/>
    <mergeCell ref="N285:N289"/>
    <mergeCell ref="C270:C274"/>
    <mergeCell ref="N225:N229"/>
    <mergeCell ref="D215:D219"/>
    <mergeCell ref="C290:C294"/>
    <mergeCell ref="M280:M284"/>
    <mergeCell ref="E285:E289"/>
    <mergeCell ref="C255:C259"/>
    <mergeCell ref="E255:E259"/>
    <mergeCell ref="M270:M274"/>
    <mergeCell ref="N275:N279"/>
    <mergeCell ref="D402:D406"/>
    <mergeCell ref="B392:B396"/>
    <mergeCell ref="C402:C406"/>
    <mergeCell ref="M392:M396"/>
    <mergeCell ref="M402:M406"/>
    <mergeCell ref="E402:E406"/>
    <mergeCell ref="D392:D396"/>
    <mergeCell ref="E392:E396"/>
    <mergeCell ref="N402:N406"/>
    <mergeCell ref="C392:C396"/>
    <mergeCell ref="C377:C381"/>
    <mergeCell ref="B382:B386"/>
    <mergeCell ref="B347:B351"/>
    <mergeCell ref="C317:C321"/>
    <mergeCell ref="M300:M304"/>
    <mergeCell ref="D295:D299"/>
    <mergeCell ref="N300:N304"/>
    <mergeCell ref="C322:C326"/>
    <mergeCell ref="N382:N386"/>
    <mergeCell ref="B322:B326"/>
    <mergeCell ref="M327:M331"/>
    <mergeCell ref="D347:D351"/>
    <mergeCell ref="N322:N326"/>
    <mergeCell ref="E322:E326"/>
    <mergeCell ref="M332:M336"/>
    <mergeCell ref="E342:E346"/>
    <mergeCell ref="N342:N346"/>
    <mergeCell ref="N372:N376"/>
    <mergeCell ref="D372:D376"/>
    <mergeCell ref="E382:E386"/>
    <mergeCell ref="M382:M386"/>
    <mergeCell ref="C382:C386"/>
    <mergeCell ref="C372:C376"/>
    <mergeCell ref="E357:E361"/>
    <mergeCell ref="M322:M326"/>
    <mergeCell ref="B402:B406"/>
    <mergeCell ref="N392:N396"/>
    <mergeCell ref="E367:E371"/>
    <mergeCell ref="D352:D356"/>
    <mergeCell ref="M342:M346"/>
    <mergeCell ref="D332:D336"/>
    <mergeCell ref="M352:M356"/>
    <mergeCell ref="C342:C346"/>
    <mergeCell ref="C332:C336"/>
    <mergeCell ref="B332:B336"/>
    <mergeCell ref="C357:C361"/>
    <mergeCell ref="M347:M351"/>
    <mergeCell ref="E337:E341"/>
    <mergeCell ref="N357:N361"/>
    <mergeCell ref="B367:B371"/>
    <mergeCell ref="N332:N336"/>
    <mergeCell ref="E352:E356"/>
    <mergeCell ref="D342:D346"/>
    <mergeCell ref="C347:C351"/>
    <mergeCell ref="E332:E336"/>
    <mergeCell ref="N397:N401"/>
    <mergeCell ref="B372:B376"/>
    <mergeCell ref="M362:M366"/>
    <mergeCell ref="C407:C411"/>
    <mergeCell ref="D397:D401"/>
    <mergeCell ref="C397:C401"/>
    <mergeCell ref="E377:E381"/>
    <mergeCell ref="M387:M391"/>
    <mergeCell ref="B397:B401"/>
    <mergeCell ref="N387:N391"/>
    <mergeCell ref="C96:C100"/>
    <mergeCell ref="M123:M127"/>
    <mergeCell ref="B123:B127"/>
    <mergeCell ref="N203:N207"/>
    <mergeCell ref="D225:D229"/>
    <mergeCell ref="C215:C219"/>
    <mergeCell ref="E245:E249"/>
    <mergeCell ref="M265:M269"/>
    <mergeCell ref="B265:B269"/>
    <mergeCell ref="N305:N309"/>
    <mergeCell ref="E295:E299"/>
    <mergeCell ref="D300:D304"/>
    <mergeCell ref="B300:B304"/>
    <mergeCell ref="B317:B321"/>
    <mergeCell ref="B327:B331"/>
    <mergeCell ref="M260:M264"/>
    <mergeCell ref="C280:C284"/>
    <mergeCell ref="E327:E331"/>
    <mergeCell ref="D327:D331"/>
    <mergeCell ref="C337:C341"/>
    <mergeCell ref="B357:B361"/>
    <mergeCell ref="N337:N341"/>
    <mergeCell ref="N265:N269"/>
    <mergeCell ref="D260:D264"/>
    <mergeCell ref="B260:B264"/>
    <mergeCell ref="B275:B279"/>
    <mergeCell ref="E275:E279"/>
    <mergeCell ref="C260:C264"/>
    <mergeCell ref="B337:B341"/>
    <mergeCell ref="M317:M321"/>
    <mergeCell ref="N327:N331"/>
    <mergeCell ref="E300:E304"/>
    <mergeCell ref="C265:C269"/>
    <mergeCell ref="D290:D294"/>
    <mergeCell ref="B280:B284"/>
    <mergeCell ref="E290:E294"/>
    <mergeCell ref="M290:M294"/>
    <mergeCell ref="N290:N294"/>
    <mergeCell ref="B290:B294"/>
    <mergeCell ref="N280:N284"/>
    <mergeCell ref="D322:D326"/>
    <mergeCell ref="B387:B391"/>
    <mergeCell ref="N377:N381"/>
    <mergeCell ref="D367:D371"/>
    <mergeCell ref="D377:D381"/>
    <mergeCell ref="M377:M381"/>
    <mergeCell ref="N367:N371"/>
    <mergeCell ref="C387:C391"/>
    <mergeCell ref="B377:B381"/>
    <mergeCell ref="M337:M341"/>
    <mergeCell ref="B342:B346"/>
    <mergeCell ref="E347:E351"/>
    <mergeCell ref="M357:M361"/>
    <mergeCell ref="D382:D386"/>
    <mergeCell ref="C367:C371"/>
    <mergeCell ref="B362:B366"/>
    <mergeCell ref="C362:C366"/>
    <mergeCell ref="N362:N366"/>
    <mergeCell ref="N352:N356"/>
    <mergeCell ref="D362:D366"/>
    <mergeCell ref="M367:M371"/>
    <mergeCell ref="B352:B356"/>
    <mergeCell ref="C352:C356"/>
    <mergeCell ref="E362:E366"/>
    <mergeCell ref="N347:N351"/>
    <mergeCell ref="N46:N50"/>
    <mergeCell ref="M86:M90"/>
    <mergeCell ref="D86:D90"/>
    <mergeCell ref="D76:D80"/>
    <mergeCell ref="C101:C105"/>
    <mergeCell ref="E86:E90"/>
    <mergeCell ref="M101:M105"/>
    <mergeCell ref="E101:E105"/>
    <mergeCell ref="B407:B411"/>
    <mergeCell ref="M397:M401"/>
    <mergeCell ref="D407:D411"/>
    <mergeCell ref="E397:E401"/>
    <mergeCell ref="D387:D391"/>
    <mergeCell ref="E407:E411"/>
    <mergeCell ref="M407:M411"/>
    <mergeCell ref="N407:N411"/>
    <mergeCell ref="M295:M299"/>
    <mergeCell ref="D317:D321"/>
    <mergeCell ref="C300:C304"/>
    <mergeCell ref="E317:E321"/>
    <mergeCell ref="E305:E309"/>
    <mergeCell ref="N317:N321"/>
    <mergeCell ref="D337:D341"/>
    <mergeCell ref="C327:C331"/>
    <mergeCell ref="N76:N80"/>
    <mergeCell ref="N86:N90"/>
    <mergeCell ref="D51:D55"/>
    <mergeCell ref="E51:E55"/>
    <mergeCell ref="B51:B55"/>
    <mergeCell ref="B61:B65"/>
    <mergeCell ref="M113:M117"/>
    <mergeCell ref="B113:B117"/>
    <mergeCell ref="E113:E117"/>
    <mergeCell ref="N101:N105"/>
    <mergeCell ref="M91:M95"/>
    <mergeCell ref="N113:N117"/>
    <mergeCell ref="M56:M60"/>
    <mergeCell ref="I3:N3"/>
    <mergeCell ref="B3:B4"/>
    <mergeCell ref="G3:G4"/>
    <mergeCell ref="F3:F4"/>
    <mergeCell ref="D3:E4"/>
    <mergeCell ref="C3:C4"/>
    <mergeCell ref="N11:N15"/>
    <mergeCell ref="B41:B45"/>
    <mergeCell ref="I4:J4"/>
    <mergeCell ref="B26:B30"/>
    <mergeCell ref="N36:N40"/>
    <mergeCell ref="D41:D45"/>
    <mergeCell ref="E21:E25"/>
    <mergeCell ref="M26:M30"/>
    <mergeCell ref="M6:M10"/>
    <mergeCell ref="K4:L4"/>
    <mergeCell ref="C41:C45"/>
    <mergeCell ref="N31:N35"/>
    <mergeCell ref="M36:M40"/>
    <mergeCell ref="D36:D40"/>
    <mergeCell ref="B36:B40"/>
    <mergeCell ref="B31:B35"/>
    <mergeCell ref="B6:B10"/>
    <mergeCell ref="M4:N4"/>
    <mergeCell ref="B148:B152"/>
    <mergeCell ref="D148:D152"/>
    <mergeCell ref="B193:B197"/>
    <mergeCell ref="C183:C187"/>
    <mergeCell ref="N220:N224"/>
    <mergeCell ref="C26:C30"/>
    <mergeCell ref="M51:M55"/>
    <mergeCell ref="C61:C65"/>
    <mergeCell ref="D61:D65"/>
    <mergeCell ref="E61:E65"/>
    <mergeCell ref="M61:M65"/>
    <mergeCell ref="N41:N45"/>
    <mergeCell ref="D26:D30"/>
    <mergeCell ref="C31:C35"/>
    <mergeCell ref="D31:D35"/>
    <mergeCell ref="N51:N55"/>
    <mergeCell ref="N61:N65"/>
    <mergeCell ref="E41:E45"/>
    <mergeCell ref="D71:D75"/>
    <mergeCell ref="N96:N100"/>
    <mergeCell ref="D113:D117"/>
    <mergeCell ref="E143:E147"/>
    <mergeCell ref="N123:N127"/>
    <mergeCell ref="B143:B147"/>
    <mergeCell ref="B168:B172"/>
    <mergeCell ref="M198:M202"/>
    <mergeCell ref="N163:N167"/>
    <mergeCell ref="N66:N70"/>
    <mergeCell ref="C76:C80"/>
    <mergeCell ref="D56:D60"/>
    <mergeCell ref="E66:E70"/>
    <mergeCell ref="B71:B75"/>
    <mergeCell ref="N71:N75"/>
    <mergeCell ref="E71:E75"/>
    <mergeCell ref="B81:B85"/>
    <mergeCell ref="C71:C75"/>
    <mergeCell ref="D81:D85"/>
    <mergeCell ref="E81:E85"/>
    <mergeCell ref="M71:M75"/>
    <mergeCell ref="C81:C85"/>
    <mergeCell ref="M81:M85"/>
    <mergeCell ref="N81:N85"/>
    <mergeCell ref="B76:B80"/>
    <mergeCell ref="M108:M112"/>
    <mergeCell ref="B133:B137"/>
    <mergeCell ref="M143:M147"/>
    <mergeCell ref="N143:N147"/>
    <mergeCell ref="D66:D70"/>
    <mergeCell ref="B153:B157"/>
    <mergeCell ref="D143:D147"/>
    <mergeCell ref="D153:D157"/>
    <mergeCell ref="E153:E157"/>
    <mergeCell ref="C133:C137"/>
    <mergeCell ref="B5:N5"/>
    <mergeCell ref="E6:E10"/>
    <mergeCell ref="B91:B95"/>
    <mergeCell ref="M76:M80"/>
    <mergeCell ref="C56:C60"/>
    <mergeCell ref="C11:C15"/>
    <mergeCell ref="M21:M25"/>
    <mergeCell ref="B16:B20"/>
    <mergeCell ref="E11:E15"/>
    <mergeCell ref="D16:D20"/>
    <mergeCell ref="E16:E20"/>
    <mergeCell ref="M16:M20"/>
    <mergeCell ref="M31:M35"/>
    <mergeCell ref="M66:M70"/>
    <mergeCell ref="E91:E95"/>
    <mergeCell ref="C86:C90"/>
    <mergeCell ref="N26:N30"/>
    <mergeCell ref="B86:B90"/>
    <mergeCell ref="N153:N157"/>
    <mergeCell ref="B203:B207"/>
    <mergeCell ref="M188:M192"/>
    <mergeCell ref="C188:C192"/>
    <mergeCell ref="E178:E182"/>
    <mergeCell ref="C178:C182"/>
    <mergeCell ref="B215:B219"/>
    <mergeCell ref="N240:N244"/>
    <mergeCell ref="D245:D249"/>
    <mergeCell ref="C240:C244"/>
    <mergeCell ref="D240:D244"/>
    <mergeCell ref="E240:E244"/>
    <mergeCell ref="D235:D239"/>
    <mergeCell ref="M245:M249"/>
    <mergeCell ref="B225:B229"/>
    <mergeCell ref="B188:B192"/>
    <mergeCell ref="N178:N182"/>
    <mergeCell ref="M178:M182"/>
    <mergeCell ref="B178:B182"/>
    <mergeCell ref="E193:E197"/>
    <mergeCell ref="C193:C197"/>
    <mergeCell ref="B245:B249"/>
    <mergeCell ref="E230:E234"/>
    <mergeCell ref="N245:N249"/>
    <mergeCell ref="B220:B224"/>
    <mergeCell ref="E56:E60"/>
    <mergeCell ref="E123:E127"/>
    <mergeCell ref="C153:C157"/>
    <mergeCell ref="C210:C214"/>
    <mergeCell ref="E210:E214"/>
    <mergeCell ref="D138:D142"/>
    <mergeCell ref="M118:M122"/>
    <mergeCell ref="C128:C132"/>
    <mergeCell ref="E168:E172"/>
    <mergeCell ref="E163:E167"/>
    <mergeCell ref="M133:M137"/>
    <mergeCell ref="C143:C147"/>
    <mergeCell ref="D123:D127"/>
    <mergeCell ref="M173:M177"/>
    <mergeCell ref="D173:D177"/>
    <mergeCell ref="M210:M214"/>
    <mergeCell ref="M128:M132"/>
    <mergeCell ref="E128:E132"/>
    <mergeCell ref="M138:M142"/>
    <mergeCell ref="C118:C122"/>
    <mergeCell ref="E133:E137"/>
    <mergeCell ref="M153:M157"/>
    <mergeCell ref="E203:E207"/>
    <mergeCell ref="D203:D207"/>
    <mergeCell ref="E188:E192"/>
    <mergeCell ref="M168:M172"/>
    <mergeCell ref="E173:E177"/>
    <mergeCell ref="E198:E202"/>
    <mergeCell ref="D193:D197"/>
    <mergeCell ref="C168:C172"/>
    <mergeCell ref="E250:E254"/>
    <mergeCell ref="M255:M259"/>
    <mergeCell ref="C235:C239"/>
    <mergeCell ref="M225:M229"/>
    <mergeCell ref="E215:E219"/>
    <mergeCell ref="M235:M239"/>
    <mergeCell ref="E235:E239"/>
    <mergeCell ref="E225:E229"/>
    <mergeCell ref="M240:M244"/>
    <mergeCell ref="C245:C249"/>
    <mergeCell ref="D230:D234"/>
    <mergeCell ref="C225:C229"/>
    <mergeCell ref="M230:M234"/>
    <mergeCell ref="D188:D192"/>
    <mergeCell ref="M215:M219"/>
    <mergeCell ref="D178:D182"/>
  </mergeCells>
  <dataValidations count="92">
    <dataValidation type="list" allowBlank="1" showInputMessage="1" showErrorMessage="1" sqref="D11">
      <formula1>"Y,T,Y/T"</formula1>
    </dataValidation>
    <dataValidation type="list" allowBlank="1" showInputMessage="1" showErrorMessage="1" sqref="D46">
      <formula1>"Y,T,Y/T"</formula1>
    </dataValidation>
    <dataValidation type="list" allowBlank="1" showInputMessage="1" showErrorMessage="1" sqref="D36">
      <formula1>"Y,T,Y/T"</formula1>
    </dataValidation>
    <dataValidation type="list" allowBlank="1" showInputMessage="1" showErrorMessage="1" sqref="D26">
      <formula1>"Y,T,Y/T"</formula1>
    </dataValidation>
    <dataValidation type="list" allowBlank="1" showInputMessage="1" showErrorMessage="1" sqref="D6">
      <formula1>"Y,T,Y/T"</formula1>
    </dataValidation>
    <dataValidation type="list" allowBlank="1" showInputMessage="1" showErrorMessage="1" sqref="D153">
      <formula1>"Y,T,Y/T"</formula1>
    </dataValidation>
    <dataValidation type="list" allowBlank="1" showInputMessage="1" showErrorMessage="1" sqref="D210">
      <formula1>"Y,T,Y/T"</formula1>
    </dataValidation>
    <dataValidation type="list" allowBlank="1" showInputMessage="1" showErrorMessage="1" sqref="D31">
      <formula1>"Y,T,Y/T"</formula1>
    </dataValidation>
    <dataValidation type="list" allowBlank="1" showInputMessage="1" showErrorMessage="1" sqref="D96">
      <formula1>"Y,T,Y/T"</formula1>
    </dataValidation>
    <dataValidation type="list" allowBlank="1" showInputMessage="1" showErrorMessage="1" sqref="I108:I207">
      <formula1>"Y,T,Y/T"</formula1>
    </dataValidation>
    <dataValidation type="list" allowBlank="1" showInputMessage="1" showErrorMessage="1" sqref="K6:K105">
      <formula1>"Y,T,Y/T"</formula1>
    </dataValidation>
    <dataValidation type="list" allowBlank="1" showInputMessage="1" showErrorMessage="1" sqref="I6:I105">
      <formula1>"Y,T,Y/T"</formula1>
    </dataValidation>
    <dataValidation type="list" allowBlank="1" showInputMessage="1" showErrorMessage="1" sqref="M6:M105">
      <formula1>"Y,T,Y/T"</formula1>
    </dataValidation>
    <dataValidation type="list" allowBlank="1" showInputMessage="1" showErrorMessage="1" sqref="K210:K309">
      <formula1>"Y,T,Y/T"</formula1>
    </dataValidation>
    <dataValidation type="list" allowBlank="1" showInputMessage="1" showErrorMessage="1" sqref="I210:I309">
      <formula1>"Y,T,Y/T"</formula1>
    </dataValidation>
    <dataValidation type="list" allowBlank="1" showInputMessage="1" showErrorMessage="1" sqref="M312:M411">
      <formula1>"Y,T,Y/T"</formula1>
    </dataValidation>
    <dataValidation type="list" allowBlank="1" showInputMessage="1" showErrorMessage="1" sqref="D16">
      <formula1>"Y,T,Y/T"</formula1>
    </dataValidation>
    <dataValidation type="list" allowBlank="1" showInputMessage="1" showErrorMessage="1" sqref="D66">
      <formula1>"Y,T,Y/T"</formula1>
    </dataValidation>
    <dataValidation type="list" allowBlank="1" showInputMessage="1" showErrorMessage="1" sqref="D56">
      <formula1>"Y,T,Y/T"</formula1>
    </dataValidation>
    <dataValidation type="list" allowBlank="1" showInputMessage="1" showErrorMessage="1" sqref="D41">
      <formula1>"Y,T,Y/T"</formula1>
    </dataValidation>
    <dataValidation type="list" allowBlank="1" showInputMessage="1" showErrorMessage="1" sqref="D332">
      <formula1>"Y,T,Y/T"</formula1>
    </dataValidation>
    <dataValidation type="list" allowBlank="1" showInputMessage="1" showErrorMessage="1" sqref="D402">
      <formula1>"Y,T,Y/T"</formula1>
    </dataValidation>
    <dataValidation type="list" allowBlank="1" showInputMessage="1" showErrorMessage="1" sqref="D392">
      <formula1>"Y,T,Y/T"</formula1>
    </dataValidation>
    <dataValidation type="list" allowBlank="1" showInputMessage="1" showErrorMessage="1" sqref="D367">
      <formula1>"Y,T,Y/T"</formula1>
    </dataValidation>
    <dataValidation type="list" allowBlank="1" showInputMessage="1" showErrorMessage="1" sqref="I312:I411">
      <formula1>"Y,T,Y/T"</formula1>
    </dataValidation>
    <dataValidation type="list" allowBlank="1" showInputMessage="1" showErrorMessage="1" sqref="K312:K411">
      <formula1>"Y,T,Y/T"</formula1>
    </dataValidation>
    <dataValidation type="list" allowBlank="1" showInputMessage="1" showErrorMessage="1" sqref="D215">
      <formula1>"Y,T,Y/T"</formula1>
    </dataValidation>
    <dataValidation type="list" allowBlank="1" showInputMessage="1" showErrorMessage="1" sqref="D270">
      <formula1>"Y,T,Y/T"</formula1>
    </dataValidation>
    <dataValidation type="list" allowBlank="1" showInputMessage="1" showErrorMessage="1" sqref="D295">
      <formula1>"Y,T,Y/T"</formula1>
    </dataValidation>
    <dataValidation type="list" allowBlank="1" showInputMessage="1" showErrorMessage="1" sqref="D352">
      <formula1>"Y,T,Y/T"</formula1>
    </dataValidation>
    <dataValidation type="list" allowBlank="1" showInputMessage="1" showErrorMessage="1" sqref="D250">
      <formula1>"Y,T,Y/T"</formula1>
    </dataValidation>
    <dataValidation type="list" allowBlank="1" showInputMessage="1" showErrorMessage="1" sqref="D322">
      <formula1>"Y,T,Y/T"</formula1>
    </dataValidation>
    <dataValidation type="list" allowBlank="1" showInputMessage="1" showErrorMessage="1" sqref="D312">
      <formula1>"Y,T,Y/T"</formula1>
    </dataValidation>
    <dataValidation type="list" allowBlank="1" showInputMessage="1" showErrorMessage="1" sqref="D285">
      <formula1>"Y,T,Y/T"</formula1>
    </dataValidation>
    <dataValidation type="list" allowBlank="1" showInputMessage="1" showErrorMessage="1" sqref="D245">
      <formula1>"Y,T,Y/T"</formula1>
    </dataValidation>
    <dataValidation type="list" allowBlank="1" showInputMessage="1" showErrorMessage="1" sqref="D300">
      <formula1>"Y,T,Y/T"</formula1>
    </dataValidation>
    <dataValidation type="list" allowBlank="1" showInputMessage="1" showErrorMessage="1" sqref="D265">
      <formula1>"Y,T,Y/T"</formula1>
    </dataValidation>
    <dataValidation type="list" allowBlank="1" showInputMessage="1" showErrorMessage="1" sqref="D275">
      <formula1>"Y,T,Y/T"</formula1>
    </dataValidation>
    <dataValidation type="list" allowBlank="1" showInputMessage="1" showErrorMessage="1" sqref="D235">
      <formula1>"Y,T,Y/T"</formula1>
    </dataValidation>
    <dataValidation type="list" allowBlank="1" showInputMessage="1" showErrorMessage="1" sqref="D290">
      <formula1>"Y,T,Y/T"</formula1>
    </dataValidation>
    <dataValidation type="list" allowBlank="1" showInputMessage="1" showErrorMessage="1" sqref="D317">
      <formula1>"Y,T,Y/T"</formula1>
    </dataValidation>
    <dataValidation type="list" allowBlank="1" showInputMessage="1" showErrorMessage="1" sqref="D372">
      <formula1>"Y,T,Y/T"</formula1>
    </dataValidation>
    <dataValidation type="list" allowBlank="1" showInputMessage="1" showErrorMessage="1" sqref="D407">
      <formula1>"Y,T,Y/T"</formula1>
    </dataValidation>
    <dataValidation type="list" allowBlank="1" showInputMessage="1" showErrorMessage="1" sqref="D337">
      <formula1>"Y,T,Y/T"</formula1>
    </dataValidation>
    <dataValidation type="list" allowBlank="1" showInputMessage="1" showErrorMessage="1" sqref="D397">
      <formula1>"Y,T,Y/T"</formula1>
    </dataValidation>
    <dataValidation type="list" allowBlank="1" showInputMessage="1" showErrorMessage="1" sqref="D377">
      <formula1>"Y,T,Y/T"</formula1>
    </dataValidation>
    <dataValidation type="list" allowBlank="1" showInputMessage="1" showErrorMessage="1" sqref="D387">
      <formula1>"Y,T,Y/T"</formula1>
    </dataValidation>
    <dataValidation type="list" allowBlank="1" showInputMessage="1" showErrorMessage="1" sqref="D51">
      <formula1>"Y,T,Y/T"</formula1>
    </dataValidation>
    <dataValidation type="list" allowBlank="1" showInputMessage="1" showErrorMessage="1" sqref="K108:K207">
      <formula1>"Y,T,Y/T"</formula1>
    </dataValidation>
    <dataValidation type="list" allowBlank="1" showInputMessage="1" showErrorMessage="1" sqref="D91">
      <formula1>"Y,T,Y/T"</formula1>
    </dataValidation>
    <dataValidation type="list" allowBlank="1" showInputMessage="1" showErrorMessage="1" sqref="D81">
      <formula1>"Y,T,Y/T"</formula1>
    </dataValidation>
    <dataValidation type="list" allowBlank="1" showInputMessage="1" showErrorMessage="1" sqref="D76">
      <formula1>"Y,T,Y/T"</formula1>
    </dataValidation>
    <dataValidation type="list" allowBlank="1" showInputMessage="1" showErrorMessage="1" sqref="D71">
      <formula1>"Y,T,Y/T"</formula1>
    </dataValidation>
    <dataValidation type="list" allowBlank="1" showInputMessage="1" showErrorMessage="1" sqref="D101">
      <formula1>"Y,T,Y/T"</formula1>
    </dataValidation>
    <dataValidation type="list" allowBlank="1" showInputMessage="1" showErrorMessage="1" sqref="D21">
      <formula1>"Y,T,Y/T"</formula1>
    </dataValidation>
    <dataValidation type="list" allowBlank="1" showInputMessage="1" showErrorMessage="1" sqref="D138">
      <formula1>"Y,T,Y/T"</formula1>
    </dataValidation>
    <dataValidation type="list" allowBlank="1" showInputMessage="1" showErrorMessage="1" sqref="M108:M207">
      <formula1>"Y,T,Y/T"</formula1>
    </dataValidation>
    <dataValidation type="list" allowBlank="1" showInputMessage="1" showErrorMessage="1" sqref="D61">
      <formula1>"Y,T,Y/T"</formula1>
    </dataValidation>
    <dataValidation type="list" allowBlank="1" showInputMessage="1" showErrorMessage="1" sqref="M210:M309">
      <formula1>"Y,T,Y/T"</formula1>
    </dataValidation>
    <dataValidation type="list" allowBlank="1" showInputMessage="1" showErrorMessage="1" sqref="D163">
      <formula1>"Y,T,Y/T"</formula1>
    </dataValidation>
    <dataValidation type="list" allowBlank="1" showInputMessage="1" showErrorMessage="1" sqref="D220">
      <formula1>"Y,T,Y/T"</formula1>
    </dataValidation>
    <dataValidation type="list" allowBlank="1" showInputMessage="1" showErrorMessage="1" sqref="D183">
      <formula1>"Y,T,Y/T"</formula1>
    </dataValidation>
    <dataValidation type="list" allowBlank="1" showInputMessage="1" showErrorMessage="1" sqref="D193">
      <formula1>"Y,T,Y/T"</formula1>
    </dataValidation>
    <dataValidation type="list" allowBlank="1" showInputMessage="1" showErrorMessage="1" sqref="D327">
      <formula1>"Y,T,Y/T"</formula1>
    </dataValidation>
    <dataValidation type="list" allowBlank="1" showInputMessage="1" showErrorMessage="1" sqref="D382">
      <formula1>"Y,T,Y/T"</formula1>
    </dataValidation>
    <dataValidation type="list" allowBlank="1" showInputMessage="1" showErrorMessage="1" sqref="D347">
      <formula1>"Y,T,Y/T"</formula1>
    </dataValidation>
    <dataValidation type="list" allowBlank="1" showInputMessage="1" showErrorMessage="1" sqref="D357">
      <formula1>"Y,T,Y/T"</formula1>
    </dataValidation>
    <dataValidation type="list" allowBlank="1" showInputMessage="1" showErrorMessage="1" sqref="D143">
      <formula1>"Y,T,Y/T"</formula1>
    </dataValidation>
    <dataValidation type="list" allowBlank="1" showInputMessage="1" showErrorMessage="1" sqref="D198">
      <formula1>"Y,T,Y/T"</formula1>
    </dataValidation>
    <dataValidation type="list" allowBlank="1" showInputMessage="1" showErrorMessage="1" sqref="D305">
      <formula1>"Y,T,Y/T"</formula1>
    </dataValidation>
    <dataValidation type="list" allowBlank="1" showInputMessage="1" showErrorMessage="1" sqref="D362">
      <formula1>"Y,T,Y/T"</formula1>
    </dataValidation>
    <dataValidation type="list" allowBlank="1" showInputMessage="1" showErrorMessage="1" sqref="D118">
      <formula1>"Y,T,Y/T"</formula1>
    </dataValidation>
    <dataValidation type="list" allowBlank="1" showInputMessage="1" showErrorMessage="1" sqref="D178">
      <formula1>"Y,T,Y/T"</formula1>
    </dataValidation>
    <dataValidation type="list" allowBlank="1" showInputMessage="1" showErrorMessage="1" sqref="D255">
      <formula1>"Y,T,Y/T"</formula1>
    </dataValidation>
    <dataValidation type="list" allowBlank="1" showInputMessage="1" showErrorMessage="1" sqref="D342">
      <formula1>"Y,T,Y/T"</formula1>
    </dataValidation>
    <dataValidation type="list" allowBlank="1" showInputMessage="1" showErrorMessage="1" sqref="D113">
      <formula1>"Y,T,Y/T"</formula1>
    </dataValidation>
    <dataValidation type="list" allowBlank="1" showInputMessage="1" showErrorMessage="1" sqref="D158">
      <formula1>"Y,T,Y/T"</formula1>
    </dataValidation>
    <dataValidation type="list" allowBlank="1" showInputMessage="1" showErrorMessage="1" sqref="D133">
      <formula1>"Y,T,Y/T"</formula1>
    </dataValidation>
    <dataValidation type="list" allowBlank="1" showInputMessage="1" showErrorMessage="1" sqref="D123">
      <formula1>"Y,T,Y/T"</formula1>
    </dataValidation>
    <dataValidation type="list" allowBlank="1" showInputMessage="1" showErrorMessage="1" sqref="D108">
      <formula1>"Y,T,Y/T"</formula1>
    </dataValidation>
    <dataValidation type="list" allowBlank="1" showInputMessage="1" showErrorMessage="1" sqref="D225">
      <formula1>"Y,T,Y/T"</formula1>
    </dataValidation>
    <dataValidation type="list" allowBlank="1" showInputMessage="1" showErrorMessage="1" sqref="D280">
      <formula1>"Y,T,Y/T"</formula1>
    </dataValidation>
    <dataValidation type="list" allowBlank="1" showInputMessage="1" showErrorMessage="1" sqref="D128">
      <formula1>"Y,T,Y/T"</formula1>
    </dataValidation>
    <dataValidation type="list" allowBlank="1" showInputMessage="1" showErrorMessage="1" sqref="D188">
      <formula1>"Y,T,Y/T"</formula1>
    </dataValidation>
    <dataValidation type="list" allowBlank="1" showInputMessage="1" showErrorMessage="1" sqref="D168">
      <formula1>"Y,T,Y/T"</formula1>
    </dataValidation>
    <dataValidation type="list" allowBlank="1" showInputMessage="1" showErrorMessage="1" sqref="D240">
      <formula1>"Y,T,Y/T"</formula1>
    </dataValidation>
    <dataValidation type="list" allowBlank="1" showInputMessage="1" showErrorMessage="1" sqref="D230">
      <formula1>"Y,T,Y/T"</formula1>
    </dataValidation>
    <dataValidation type="list" allowBlank="1" showInputMessage="1" showErrorMessage="1" sqref="D203">
      <formula1>"Y,T,Y/T"</formula1>
    </dataValidation>
    <dataValidation type="list" allowBlank="1" showInputMessage="1" showErrorMessage="1" sqref="D86">
      <formula1>"Y,T,Y/T"</formula1>
    </dataValidation>
    <dataValidation type="list" allowBlank="1" showInputMessage="1" showErrorMessage="1" sqref="D148">
      <formula1>"Y,T,Y/T"</formula1>
    </dataValidation>
    <dataValidation type="list" allowBlank="1" showInputMessage="1" showErrorMessage="1" sqref="D173">
      <formula1>"Y,T,Y/T"</formula1>
    </dataValidation>
    <dataValidation type="list" allowBlank="1" showInputMessage="1" showErrorMessage="1" sqref="D260">
      <formula1>"Y,T,Y/T"</formula1>
    </dataValidation>
  </dataValidations>
  <printOptions horizontalCentered="1"/>
  <pageMargins left="0.62992125984251968" right="0.62992125984251968" top="0.74803149606299213" bottom="0.74803149606299213" header="0.31496062992125984" footer="0.31496062992125984"/>
  <pageSetup paperSize="256" scale="75" orientation="landscape" r:id="rId1"/>
  <rowBreaks count="7" manualBreakCount="7">
    <brk id="40" min="1" max="13" man="1"/>
    <brk id="45" min="1" max="13" man="1"/>
    <brk id="106" min="1" max="13" man="1"/>
    <brk id="147" min="1" max="13" man="1"/>
    <brk id="208" min="1" max="13" man="1"/>
    <brk id="249" min="1" max="13" man="1"/>
    <brk id="310" min="1" max="1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412"/>
  <sheetViews>
    <sheetView topLeftCell="B1" zoomScale="50" workbookViewId="0">
      <pane ySplit="4" topLeftCell="A5" activePane="bottomLeft" state="frozen"/>
      <selection pane="bottomLeft" activeCell="H412" sqref="H412:L412"/>
    </sheetView>
  </sheetViews>
  <sheetFormatPr defaultColWidth="12.5703125" defaultRowHeight="12.75"/>
  <cols>
    <col min="1" max="1" width="6.42578125" style="517" hidden="1" customWidth="1"/>
    <col min="2" max="2" width="4.5703125" style="587" customWidth="1"/>
    <col min="3" max="3" width="46.5703125" style="517" customWidth="1"/>
    <col min="4" max="4" width="4.140625" style="517" customWidth="1"/>
    <col min="5" max="5" width="14.42578125" style="517" customWidth="1"/>
    <col min="6" max="6" width="4.5703125" style="517" customWidth="1"/>
    <col min="7" max="7" width="47.42578125" style="518" customWidth="1"/>
    <col min="8" max="8" width="26.5703125" style="517" customWidth="1"/>
    <col min="9" max="9" width="4.42578125" style="517" customWidth="1"/>
    <col min="10" max="10" width="16" style="517" customWidth="1"/>
    <col min="11" max="11" width="4.42578125" style="517" customWidth="1"/>
    <col min="12" max="12" width="12.42578125" style="517" customWidth="1"/>
    <col min="13" max="13" width="4.42578125" style="517" customWidth="1"/>
    <col min="14" max="14" width="11.42578125" style="517" customWidth="1"/>
    <col min="15" max="16384" width="12.5703125" style="517"/>
  </cols>
  <sheetData>
    <row r="1" spans="2:14" s="520" customFormat="1" ht="15.75">
      <c r="B1" s="868" t="s">
        <v>33</v>
      </c>
      <c r="C1" s="868"/>
      <c r="D1" s="868"/>
      <c r="E1" s="868"/>
      <c r="F1" s="868"/>
      <c r="G1" s="868"/>
      <c r="H1" s="868"/>
      <c r="I1" s="868"/>
      <c r="J1" s="868"/>
      <c r="K1" s="868"/>
      <c r="L1" s="868"/>
      <c r="M1" s="868"/>
      <c r="N1" s="868"/>
    </row>
    <row r="2" spans="2:14" s="520" customFormat="1" ht="15.75">
      <c r="B2" s="867" t="s">
        <v>649</v>
      </c>
      <c r="C2" s="867"/>
      <c r="D2" s="867"/>
      <c r="E2" s="867"/>
      <c r="F2" s="867"/>
      <c r="G2" s="867"/>
      <c r="H2" s="867"/>
      <c r="I2" s="867"/>
      <c r="J2" s="867"/>
      <c r="K2" s="867"/>
      <c r="L2" s="867"/>
      <c r="M2" s="867"/>
      <c r="N2" s="867"/>
    </row>
    <row r="3" spans="2:14" s="588" customFormat="1" ht="15.75">
      <c r="B3" s="863" t="s">
        <v>23</v>
      </c>
      <c r="C3" s="863" t="s">
        <v>503</v>
      </c>
      <c r="D3" s="869" t="s">
        <v>339</v>
      </c>
      <c r="E3" s="870"/>
      <c r="F3" s="863" t="s">
        <v>23</v>
      </c>
      <c r="G3" s="863" t="s">
        <v>504</v>
      </c>
      <c r="H3" s="863" t="s">
        <v>505</v>
      </c>
      <c r="I3" s="863" t="s">
        <v>506</v>
      </c>
      <c r="J3" s="863"/>
      <c r="K3" s="863"/>
      <c r="L3" s="863"/>
      <c r="M3" s="863"/>
      <c r="N3" s="863"/>
    </row>
    <row r="4" spans="2:14" s="588" customFormat="1" ht="15.75">
      <c r="B4" s="863"/>
      <c r="C4" s="863"/>
      <c r="D4" s="871"/>
      <c r="E4" s="872"/>
      <c r="F4" s="863"/>
      <c r="G4" s="863"/>
      <c r="H4" s="863"/>
      <c r="I4" s="863" t="s">
        <v>4</v>
      </c>
      <c r="J4" s="863"/>
      <c r="K4" s="863" t="s">
        <v>3</v>
      </c>
      <c r="L4" s="863"/>
      <c r="M4" s="863" t="s">
        <v>52</v>
      </c>
      <c r="N4" s="863"/>
    </row>
    <row r="5" spans="2:14" s="520" customFormat="1" ht="15.75">
      <c r="B5" s="864" t="s">
        <v>509</v>
      </c>
      <c r="C5" s="865"/>
      <c r="D5" s="865"/>
      <c r="E5" s="865"/>
      <c r="F5" s="865"/>
      <c r="G5" s="865"/>
      <c r="H5" s="865"/>
      <c r="I5" s="865"/>
      <c r="J5" s="865"/>
      <c r="K5" s="865"/>
      <c r="L5" s="865"/>
      <c r="M5" s="865"/>
      <c r="N5" s="866"/>
    </row>
    <row r="6" spans="2:14" ht="15.75">
      <c r="B6" s="836">
        <v>1</v>
      </c>
      <c r="C6" s="839"/>
      <c r="D6" s="857" t="s">
        <v>26</v>
      </c>
      <c r="E6" s="860" t="str">
        <f>IF(D6="Y",1,IF(D6="T",0,IF(D6="Y/T","Belum diisi","Error")))</f>
        <v>Belum diisi</v>
      </c>
      <c r="F6" s="528">
        <v>1</v>
      </c>
      <c r="G6" s="529"/>
      <c r="H6" s="589" t="str">
        <f t="shared" ref="H6:H69" si="0">IF(OR(J6="Isi Dulu",L6="Isi Dulu",J6="Isi Tujuan",L6="Isi Tujuan"),"Belum Diisi",IF(SUM(J6,L6)=2,1,IF(SUM(J6,L6)=1,0,IF(SUM(J6,L6)=0,0,"Error"))))</f>
        <v>Belum Diisi</v>
      </c>
      <c r="I6" s="590" t="s">
        <v>26</v>
      </c>
      <c r="J6" s="591" t="str">
        <f>IF($D$6="Y/T","Isi Tujuan",IF($E$6=0,0,IF(I6="Y",1,IF(I6="T",0,"Isi Dulu"))))</f>
        <v>Isi Tujuan</v>
      </c>
      <c r="K6" s="590" t="s">
        <v>26</v>
      </c>
      <c r="L6" s="591" t="str">
        <f>IF($D$6="Y/T","Isi Tujuan",IF($E$6=0,0,IF(K6="Y",1,IF(K6="T",0,"Isi Dulu"))))</f>
        <v>Isi Tujuan</v>
      </c>
      <c r="M6" s="848" t="s">
        <v>26</v>
      </c>
      <c r="N6" s="851" t="str">
        <f>IF(M6="Y",1,IF(M6="T",0,IF(M6="Y/T","Belum diisi","Error")))</f>
        <v>Belum diisi</v>
      </c>
    </row>
    <row r="7" spans="2:14" ht="15.75">
      <c r="B7" s="837"/>
      <c r="C7" s="840"/>
      <c r="D7" s="858"/>
      <c r="E7" s="861"/>
      <c r="F7" s="549">
        <v>2</v>
      </c>
      <c r="G7" s="550"/>
      <c r="H7" s="589" t="str">
        <f t="shared" si="0"/>
        <v>Belum Diisi</v>
      </c>
      <c r="I7" s="592" t="s">
        <v>26</v>
      </c>
      <c r="J7" s="593" t="str">
        <f>IF($D$6="Y/T","Isi Tujuan",IF($E$6=0,0,IF(I7="Y",1,IF(I7="T",0,"Isi Dulu"))))</f>
        <v>Isi Tujuan</v>
      </c>
      <c r="K7" s="592" t="s">
        <v>26</v>
      </c>
      <c r="L7" s="593" t="str">
        <f>IF($D$6="Y/T","Isi Tujuan",IF($E$6=0,0,IF(K7="Y",1,IF(K7="T",0,"Isi Dulu"))))</f>
        <v>Isi Tujuan</v>
      </c>
      <c r="M7" s="849"/>
      <c r="N7" s="852"/>
    </row>
    <row r="8" spans="2:14" ht="15.75">
      <c r="B8" s="837"/>
      <c r="C8" s="840"/>
      <c r="D8" s="858"/>
      <c r="E8" s="861"/>
      <c r="F8" s="549">
        <v>3</v>
      </c>
      <c r="G8" s="550"/>
      <c r="H8" s="589" t="str">
        <f t="shared" si="0"/>
        <v>Belum Diisi</v>
      </c>
      <c r="I8" s="592" t="s">
        <v>26</v>
      </c>
      <c r="J8" s="593" t="str">
        <f>IF($D$6="Y/T","Isi Tujuan",IF($E$6=0,0,IF(I8="Y",1,IF(I8="T",0,"Isi Dulu"))))</f>
        <v>Isi Tujuan</v>
      </c>
      <c r="K8" s="592" t="s">
        <v>26</v>
      </c>
      <c r="L8" s="593" t="str">
        <f>IF($D$6="Y/T","Isi Tujuan",IF($E$6=0,0,IF(K8="Y",1,IF(K8="T",0,"Isi Dulu"))))</f>
        <v>Isi Tujuan</v>
      </c>
      <c r="M8" s="849"/>
      <c r="N8" s="852"/>
    </row>
    <row r="9" spans="2:14" ht="15.75">
      <c r="B9" s="837"/>
      <c r="C9" s="840"/>
      <c r="D9" s="858"/>
      <c r="E9" s="861"/>
      <c r="F9" s="549">
        <v>4</v>
      </c>
      <c r="G9" s="550"/>
      <c r="H9" s="589" t="str">
        <f t="shared" si="0"/>
        <v>Belum Diisi</v>
      </c>
      <c r="I9" s="592" t="s">
        <v>26</v>
      </c>
      <c r="J9" s="593" t="str">
        <f>IF($D$6="Y/T","Isi Tujuan",IF($E$6=0,0,IF(I9="Y",1,IF(I9="T",0,"Isi Dulu"))))</f>
        <v>Isi Tujuan</v>
      </c>
      <c r="K9" s="592" t="s">
        <v>26</v>
      </c>
      <c r="L9" s="593" t="str">
        <f>IF($D$6="Y/T","Isi Tujuan",IF($E$6=0,0,IF(K9="Y",1,IF(K9="T",0,"Isi Dulu"))))</f>
        <v>Isi Tujuan</v>
      </c>
      <c r="M9" s="849"/>
      <c r="N9" s="852"/>
    </row>
    <row r="10" spans="2:14" ht="15.75">
      <c r="B10" s="838"/>
      <c r="C10" s="841"/>
      <c r="D10" s="859"/>
      <c r="E10" s="862"/>
      <c r="F10" s="569">
        <v>5</v>
      </c>
      <c r="G10" s="570"/>
      <c r="H10" s="594" t="str">
        <f t="shared" si="0"/>
        <v>Belum Diisi</v>
      </c>
      <c r="I10" s="595" t="s">
        <v>26</v>
      </c>
      <c r="J10" s="596" t="str">
        <f>IF($D$6="Y/T","Isi Tujuan",IF($E$6=0,0,IF(I10="Y",1,IF(I10="T",0,"Isi Dulu"))))</f>
        <v>Isi Tujuan</v>
      </c>
      <c r="K10" s="595" t="s">
        <v>26</v>
      </c>
      <c r="L10" s="596" t="str">
        <f>IF($D$6="Y/T","Isi Tujuan",IF($E$6=0,0,IF(K10="Y",1,IF(K10="T",0,"Isi Dulu"))))</f>
        <v>Isi Tujuan</v>
      </c>
      <c r="M10" s="850"/>
      <c r="N10" s="853"/>
    </row>
    <row r="11" spans="2:14" ht="15.75">
      <c r="B11" s="836">
        <v>2</v>
      </c>
      <c r="C11" s="839"/>
      <c r="D11" s="857" t="s">
        <v>26</v>
      </c>
      <c r="E11" s="860" t="str">
        <f>IF(D11="Y",1,IF(D11="T",0,IF(D11="Y/T","Belum diisi","Error")))</f>
        <v>Belum diisi</v>
      </c>
      <c r="F11" s="528">
        <v>1</v>
      </c>
      <c r="G11" s="529"/>
      <c r="H11" s="597" t="str">
        <f t="shared" si="0"/>
        <v>Belum Diisi</v>
      </c>
      <c r="I11" s="590" t="s">
        <v>26</v>
      </c>
      <c r="J11" s="591" t="str">
        <f>IF($D$11="Y/T","Isi Tujuan",IF($E$11=0,0,IF(I11="Y",1,IF(I11="T",0,"Isi Dulu"))))</f>
        <v>Isi Tujuan</v>
      </c>
      <c r="K11" s="590" t="s">
        <v>26</v>
      </c>
      <c r="L11" s="591" t="str">
        <f>IF($D$11="Y/T","Isi Tujuan",IF($E$11=0,0,IF(K11="Y",1,IF(K11="T",0,"Isi Dulu"))))</f>
        <v>Isi Tujuan</v>
      </c>
      <c r="M11" s="848" t="s">
        <v>26</v>
      </c>
      <c r="N11" s="851" t="str">
        <f>IF(M11="Y",1,IF(M11="T",0,IF(M11="Y/T","Belum diisi","Error")))</f>
        <v>Belum diisi</v>
      </c>
    </row>
    <row r="12" spans="2:14" ht="15.75">
      <c r="B12" s="837"/>
      <c r="C12" s="840"/>
      <c r="D12" s="858"/>
      <c r="E12" s="861"/>
      <c r="F12" s="549">
        <v>2</v>
      </c>
      <c r="G12" s="550"/>
      <c r="H12" s="598" t="str">
        <f t="shared" si="0"/>
        <v>Belum Diisi</v>
      </c>
      <c r="I12" s="592" t="s">
        <v>26</v>
      </c>
      <c r="J12" s="593" t="str">
        <f>IF($D$11="Y/T","Isi Tujuan",IF($E$11=0,0,IF(I12="Y",1,IF(I12="T",0,"Isi Dulu"))))</f>
        <v>Isi Tujuan</v>
      </c>
      <c r="K12" s="592" t="s">
        <v>26</v>
      </c>
      <c r="L12" s="593" t="str">
        <f>IF($D$11="Y/T","Isi Tujuan",IF($E$11=0,0,IF(K12="Y",1,IF(K12="T",0,"Isi Dulu"))))</f>
        <v>Isi Tujuan</v>
      </c>
      <c r="M12" s="849"/>
      <c r="N12" s="852"/>
    </row>
    <row r="13" spans="2:14" ht="15.75">
      <c r="B13" s="837"/>
      <c r="C13" s="840"/>
      <c r="D13" s="858"/>
      <c r="E13" s="861"/>
      <c r="F13" s="549">
        <v>3</v>
      </c>
      <c r="G13" s="550"/>
      <c r="H13" s="598" t="str">
        <f t="shared" si="0"/>
        <v>Belum Diisi</v>
      </c>
      <c r="I13" s="592" t="s">
        <v>26</v>
      </c>
      <c r="J13" s="593" t="str">
        <f>IF($D$11="Y/T","Isi Tujuan",IF($E$11=0,0,IF(I13="Y",1,IF(I13="T",0,"Isi Dulu"))))</f>
        <v>Isi Tujuan</v>
      </c>
      <c r="K13" s="592" t="s">
        <v>26</v>
      </c>
      <c r="L13" s="593" t="str">
        <f>IF($D$11="Y/T","Isi Tujuan",IF($E$11=0,0,IF(K13="Y",1,IF(K13="T",0,"Isi Dulu"))))</f>
        <v>Isi Tujuan</v>
      </c>
      <c r="M13" s="849"/>
      <c r="N13" s="852"/>
    </row>
    <row r="14" spans="2:14" ht="15.75">
      <c r="B14" s="837"/>
      <c r="C14" s="840"/>
      <c r="D14" s="858"/>
      <c r="E14" s="861"/>
      <c r="F14" s="549">
        <v>4</v>
      </c>
      <c r="G14" s="550"/>
      <c r="H14" s="598" t="str">
        <f t="shared" si="0"/>
        <v>Belum Diisi</v>
      </c>
      <c r="I14" s="592" t="s">
        <v>26</v>
      </c>
      <c r="J14" s="593" t="str">
        <f>IF($D$11="Y/T","Isi Tujuan",IF($E$11=0,0,IF(I14="Y",1,IF(I14="T",0,"Isi Dulu"))))</f>
        <v>Isi Tujuan</v>
      </c>
      <c r="K14" s="592" t="s">
        <v>26</v>
      </c>
      <c r="L14" s="593" t="str">
        <f>IF($D$11="Y/T","Isi Tujuan",IF($E$11=0,0,IF(K14="Y",1,IF(K14="T",0,"Isi Dulu"))))</f>
        <v>Isi Tujuan</v>
      </c>
      <c r="M14" s="849"/>
      <c r="N14" s="852"/>
    </row>
    <row r="15" spans="2:14" ht="15.75">
      <c r="B15" s="838"/>
      <c r="C15" s="841"/>
      <c r="D15" s="859"/>
      <c r="E15" s="862"/>
      <c r="F15" s="569">
        <v>5</v>
      </c>
      <c r="G15" s="570"/>
      <c r="H15" s="599" t="str">
        <f t="shared" si="0"/>
        <v>Belum Diisi</v>
      </c>
      <c r="I15" s="595" t="s">
        <v>26</v>
      </c>
      <c r="J15" s="596" t="str">
        <f>IF($D$11="Y/T","Isi Tujuan",IF($E$11=0,0,IF(I15="Y",1,IF(I15="T",0,"Isi Dulu"))))</f>
        <v>Isi Tujuan</v>
      </c>
      <c r="K15" s="595" t="s">
        <v>26</v>
      </c>
      <c r="L15" s="596" t="str">
        <f>IF($D$11="Y/T","Isi Tujuan",IF($E$11=0,0,IF(K15="Y",1,IF(K15="T",0,"Isi Dulu"))))</f>
        <v>Isi Tujuan</v>
      </c>
      <c r="M15" s="850"/>
      <c r="N15" s="853"/>
    </row>
    <row r="16" spans="2:14" ht="15.75">
      <c r="B16" s="836">
        <v>3</v>
      </c>
      <c r="C16" s="839"/>
      <c r="D16" s="857" t="s">
        <v>26</v>
      </c>
      <c r="E16" s="860" t="str">
        <f>IF(D16="Y",1,IF(D16="T",0,IF(D16="Y/T","Belum diisi","Error")))</f>
        <v>Belum diisi</v>
      </c>
      <c r="F16" s="528">
        <v>1</v>
      </c>
      <c r="G16" s="529"/>
      <c r="H16" s="600" t="str">
        <f t="shared" si="0"/>
        <v>Belum Diisi</v>
      </c>
      <c r="I16" s="590" t="s">
        <v>26</v>
      </c>
      <c r="J16" s="591" t="str">
        <f>IF($D$16="Y/T","Isi Tujuan",IF($E$16=0,0,IF(I16="Y",1,IF(I16="T",0,"Isi Dulu"))))</f>
        <v>Isi Tujuan</v>
      </c>
      <c r="K16" s="590" t="s">
        <v>26</v>
      </c>
      <c r="L16" s="591" t="str">
        <f>IF($D$16="Y/T","Isi Tujuan",IF($E$16=0,0,IF(K16="Y",1,IF(K16="T",0,"Isi Dulu"))))</f>
        <v>Isi Tujuan</v>
      </c>
      <c r="M16" s="848" t="s">
        <v>26</v>
      </c>
      <c r="N16" s="851" t="str">
        <f>IF(M16="Y",1,IF(M16="T",0,IF(M16="Y/T","Belum diisi","Error")))</f>
        <v>Belum diisi</v>
      </c>
    </row>
    <row r="17" spans="2:14" ht="15.75">
      <c r="B17" s="837"/>
      <c r="C17" s="840"/>
      <c r="D17" s="858"/>
      <c r="E17" s="861"/>
      <c r="F17" s="549">
        <v>2</v>
      </c>
      <c r="G17" s="550"/>
      <c r="H17" s="598" t="str">
        <f t="shared" si="0"/>
        <v>Belum Diisi</v>
      </c>
      <c r="I17" s="592" t="s">
        <v>26</v>
      </c>
      <c r="J17" s="593" t="str">
        <f>IF($D$16="Y/T","Isi Tujuan",IF($E$16=0,0,IF(I17="Y",1,IF(I17="T",0,"Isi Dulu"))))</f>
        <v>Isi Tujuan</v>
      </c>
      <c r="K17" s="592" t="s">
        <v>26</v>
      </c>
      <c r="L17" s="593" t="str">
        <f>IF($D$16="Y/T","Isi Tujuan",IF($E$16=0,0,IF(K17="Y",1,IF(K17="T",0,"Isi Dulu"))))</f>
        <v>Isi Tujuan</v>
      </c>
      <c r="M17" s="849"/>
      <c r="N17" s="852"/>
    </row>
    <row r="18" spans="2:14" ht="15.75">
      <c r="B18" s="837"/>
      <c r="C18" s="840"/>
      <c r="D18" s="858"/>
      <c r="E18" s="861"/>
      <c r="F18" s="549">
        <v>3</v>
      </c>
      <c r="G18" s="550"/>
      <c r="H18" s="598" t="str">
        <f t="shared" si="0"/>
        <v>Belum Diisi</v>
      </c>
      <c r="I18" s="592" t="s">
        <v>26</v>
      </c>
      <c r="J18" s="593" t="str">
        <f>IF($D$16="Y/T","Isi Tujuan",IF($E$16=0,0,IF(I18="Y",1,IF(I18="T",0,"Isi Dulu"))))</f>
        <v>Isi Tujuan</v>
      </c>
      <c r="K18" s="592" t="s">
        <v>26</v>
      </c>
      <c r="L18" s="593" t="str">
        <f>IF($D$16="Y/T","Isi Tujuan",IF($E$16=0,0,IF(K18="Y",1,IF(K18="T",0,"Isi Dulu"))))</f>
        <v>Isi Tujuan</v>
      </c>
      <c r="M18" s="849"/>
      <c r="N18" s="852"/>
    </row>
    <row r="19" spans="2:14" ht="15.75">
      <c r="B19" s="837"/>
      <c r="C19" s="840"/>
      <c r="D19" s="858"/>
      <c r="E19" s="861"/>
      <c r="F19" s="549">
        <v>4</v>
      </c>
      <c r="G19" s="550"/>
      <c r="H19" s="598" t="str">
        <f t="shared" si="0"/>
        <v>Belum Diisi</v>
      </c>
      <c r="I19" s="592" t="s">
        <v>26</v>
      </c>
      <c r="J19" s="593" t="str">
        <f>IF($D$16="Y/T","Isi Tujuan",IF($E$16=0,0,IF(I19="Y",1,IF(I19="T",0,"Isi Dulu"))))</f>
        <v>Isi Tujuan</v>
      </c>
      <c r="K19" s="592" t="s">
        <v>26</v>
      </c>
      <c r="L19" s="593" t="str">
        <f>IF($D$16="Y/T","Isi Tujuan",IF($E$16=0,0,IF(K19="Y",1,IF(K19="T",0,"Isi Dulu"))))</f>
        <v>Isi Tujuan</v>
      </c>
      <c r="M19" s="849"/>
      <c r="N19" s="852"/>
    </row>
    <row r="20" spans="2:14" ht="15.75">
      <c r="B20" s="838"/>
      <c r="C20" s="841"/>
      <c r="D20" s="859"/>
      <c r="E20" s="862"/>
      <c r="F20" s="569">
        <v>5</v>
      </c>
      <c r="G20" s="570"/>
      <c r="H20" s="599" t="str">
        <f t="shared" si="0"/>
        <v>Belum Diisi</v>
      </c>
      <c r="I20" s="595" t="s">
        <v>26</v>
      </c>
      <c r="J20" s="596" t="str">
        <f>IF($D$16="Y/T","Isi Tujuan",IF($E$16=0,0,IF(I20="Y",1,IF(I20="T",0,"Isi Dulu"))))</f>
        <v>Isi Tujuan</v>
      </c>
      <c r="K20" s="595" t="s">
        <v>26</v>
      </c>
      <c r="L20" s="596" t="str">
        <f>IF($D$16="Y/T","Isi Tujuan",IF($E$16=0,0,IF(K20="Y",1,IF(K20="T",0,"Isi Dulu"))))</f>
        <v>Isi Tujuan</v>
      </c>
      <c r="M20" s="850"/>
      <c r="N20" s="853"/>
    </row>
    <row r="21" spans="2:14" ht="15.75">
      <c r="B21" s="836">
        <v>4</v>
      </c>
      <c r="C21" s="839"/>
      <c r="D21" s="857" t="s">
        <v>26</v>
      </c>
      <c r="E21" s="860" t="str">
        <f>IF(D21="Y",1,IF(D21="T",0,IF(D21="Y/T","Belum diisi","Error")))</f>
        <v>Belum diisi</v>
      </c>
      <c r="F21" s="528">
        <v>1</v>
      </c>
      <c r="G21" s="529"/>
      <c r="H21" s="600" t="str">
        <f t="shared" si="0"/>
        <v>Belum Diisi</v>
      </c>
      <c r="I21" s="590" t="s">
        <v>26</v>
      </c>
      <c r="J21" s="591" t="str">
        <f>IF($D$21="Y/T","Isi Tujuan",IF($E$21=0,0,IF(I21="Y",1,IF(I21="T",0,"Isi Dulu"))))</f>
        <v>Isi Tujuan</v>
      </c>
      <c r="K21" s="590" t="s">
        <v>26</v>
      </c>
      <c r="L21" s="591" t="str">
        <f>IF($D$21="Y/T","Isi Tujuan",IF($E$21=0,0,IF(K21="Y",1,IF(K21="T",0,"Isi Dulu"))))</f>
        <v>Isi Tujuan</v>
      </c>
      <c r="M21" s="848" t="s">
        <v>26</v>
      </c>
      <c r="N21" s="851" t="str">
        <f>IF(M21="Y",1,IF(M21="T",0,IF(M21="Y/T","Belum diisi","Error")))</f>
        <v>Belum diisi</v>
      </c>
    </row>
    <row r="22" spans="2:14" ht="15.75">
      <c r="B22" s="837"/>
      <c r="C22" s="840"/>
      <c r="D22" s="858"/>
      <c r="E22" s="861"/>
      <c r="F22" s="549">
        <v>2</v>
      </c>
      <c r="G22" s="550"/>
      <c r="H22" s="598" t="str">
        <f t="shared" si="0"/>
        <v>Belum Diisi</v>
      </c>
      <c r="I22" s="592" t="s">
        <v>26</v>
      </c>
      <c r="J22" s="593" t="str">
        <f>IF($D$21="Y/T","Isi Tujuan",IF($E$21=0,0,IF(I22="Y",1,IF(I22="T",0,"Isi Dulu"))))</f>
        <v>Isi Tujuan</v>
      </c>
      <c r="K22" s="592" t="s">
        <v>26</v>
      </c>
      <c r="L22" s="593" t="str">
        <f>IF($D$21="Y/T","Isi Tujuan",IF($E$21=0,0,IF(K22="Y",1,IF(K22="T",0,"Isi Dulu"))))</f>
        <v>Isi Tujuan</v>
      </c>
      <c r="M22" s="849"/>
      <c r="N22" s="852"/>
    </row>
    <row r="23" spans="2:14" ht="15.75">
      <c r="B23" s="837"/>
      <c r="C23" s="840"/>
      <c r="D23" s="858"/>
      <c r="E23" s="861"/>
      <c r="F23" s="549">
        <v>3</v>
      </c>
      <c r="G23" s="550"/>
      <c r="H23" s="598" t="str">
        <f t="shared" si="0"/>
        <v>Belum Diisi</v>
      </c>
      <c r="I23" s="592" t="s">
        <v>26</v>
      </c>
      <c r="J23" s="593" t="str">
        <f>IF($D$21="Y/T","Isi Tujuan",IF($E$21=0,0,IF(I23="Y",1,IF(I23="T",0,"Isi Dulu"))))</f>
        <v>Isi Tujuan</v>
      </c>
      <c r="K23" s="592" t="s">
        <v>26</v>
      </c>
      <c r="L23" s="593" t="str">
        <f>IF($D$21="Y/T","Isi Tujuan",IF($E$21=0,0,IF(K23="Y",1,IF(K23="T",0,"Isi Dulu"))))</f>
        <v>Isi Tujuan</v>
      </c>
      <c r="M23" s="849"/>
      <c r="N23" s="852"/>
    </row>
    <row r="24" spans="2:14" ht="15.75">
      <c r="B24" s="837"/>
      <c r="C24" s="840"/>
      <c r="D24" s="858"/>
      <c r="E24" s="861"/>
      <c r="F24" s="549">
        <v>4</v>
      </c>
      <c r="G24" s="550"/>
      <c r="H24" s="598" t="str">
        <f t="shared" si="0"/>
        <v>Belum Diisi</v>
      </c>
      <c r="I24" s="592" t="s">
        <v>26</v>
      </c>
      <c r="J24" s="593" t="str">
        <f>IF($D$21="Y/T","Isi Tujuan",IF($E$21=0,0,IF(I24="Y",1,IF(I24="T",0,"Isi Dulu"))))</f>
        <v>Isi Tujuan</v>
      </c>
      <c r="K24" s="592" t="s">
        <v>26</v>
      </c>
      <c r="L24" s="593" t="str">
        <f>IF($D$21="Y/T","Isi Tujuan",IF($E$21=0,0,IF(K24="Y",1,IF(K24="T",0,"Isi Dulu"))))</f>
        <v>Isi Tujuan</v>
      </c>
      <c r="M24" s="849"/>
      <c r="N24" s="852"/>
    </row>
    <row r="25" spans="2:14" ht="15.75">
      <c r="B25" s="838"/>
      <c r="C25" s="841"/>
      <c r="D25" s="859"/>
      <c r="E25" s="862"/>
      <c r="F25" s="569">
        <v>5</v>
      </c>
      <c r="G25" s="570"/>
      <c r="H25" s="599" t="str">
        <f t="shared" si="0"/>
        <v>Belum Diisi</v>
      </c>
      <c r="I25" s="595" t="s">
        <v>26</v>
      </c>
      <c r="J25" s="596" t="str">
        <f>IF($D$21="Y/T","Isi Tujuan",IF($E$21=0,0,IF(I25="Y",1,IF(I25="T",0,"Isi Dulu"))))</f>
        <v>Isi Tujuan</v>
      </c>
      <c r="K25" s="595" t="s">
        <v>26</v>
      </c>
      <c r="L25" s="596" t="str">
        <f>IF($D$21="Y/T","Isi Tujuan",IF($E$21=0,0,IF(K25="Y",1,IF(K25="T",0,"Isi Dulu"))))</f>
        <v>Isi Tujuan</v>
      </c>
      <c r="M25" s="850"/>
      <c r="N25" s="853"/>
    </row>
    <row r="26" spans="2:14" ht="15.75">
      <c r="B26" s="836">
        <v>5</v>
      </c>
      <c r="C26" s="839"/>
      <c r="D26" s="857" t="s">
        <v>26</v>
      </c>
      <c r="E26" s="860" t="str">
        <f>IF(D26="Y",1,IF(D26="T",0,IF(D26="Y/T","Belum diisi","Error")))</f>
        <v>Belum diisi</v>
      </c>
      <c r="F26" s="528">
        <v>1</v>
      </c>
      <c r="G26" s="529"/>
      <c r="H26" s="600" t="str">
        <f t="shared" si="0"/>
        <v>Belum Diisi</v>
      </c>
      <c r="I26" s="590" t="s">
        <v>26</v>
      </c>
      <c r="J26" s="591" t="str">
        <f>IF($D$26="Y/T","Isi Tujuan",IF($E$26=0,0,IF(I26="Y",1,IF(I26="T",0,"Isi Dulu"))))</f>
        <v>Isi Tujuan</v>
      </c>
      <c r="K26" s="590" t="s">
        <v>26</v>
      </c>
      <c r="L26" s="591" t="str">
        <f>IF($D$26="Y/T","Isi Tujuan",IF($E$26=0,0,IF(K26="Y",1,IF(K26="T",0,"Isi Dulu"))))</f>
        <v>Isi Tujuan</v>
      </c>
      <c r="M26" s="848" t="s">
        <v>26</v>
      </c>
      <c r="N26" s="851" t="str">
        <f>IF(M26="Y",1,IF(M26="T",0,IF(M26="Y/T","Belum diisi","Error")))</f>
        <v>Belum diisi</v>
      </c>
    </row>
    <row r="27" spans="2:14" ht="15.75">
      <c r="B27" s="837"/>
      <c r="C27" s="840"/>
      <c r="D27" s="858"/>
      <c r="E27" s="861"/>
      <c r="F27" s="549">
        <v>2</v>
      </c>
      <c r="G27" s="550"/>
      <c r="H27" s="598" t="str">
        <f t="shared" si="0"/>
        <v>Belum Diisi</v>
      </c>
      <c r="I27" s="592" t="s">
        <v>26</v>
      </c>
      <c r="J27" s="593" t="str">
        <f>IF($D$26="Y/T","Isi Tujuan",IF($E$26=0,0,IF(I27="Y",1,IF(I27="T",0,"Isi Dulu"))))</f>
        <v>Isi Tujuan</v>
      </c>
      <c r="K27" s="592" t="s">
        <v>26</v>
      </c>
      <c r="L27" s="593" t="str">
        <f>IF($D$26="Y/T","Isi Tujuan",IF($E$26=0,0,IF(K27="Y",1,IF(K27="T",0,"Isi Dulu"))))</f>
        <v>Isi Tujuan</v>
      </c>
      <c r="M27" s="849"/>
      <c r="N27" s="852"/>
    </row>
    <row r="28" spans="2:14" ht="15.75">
      <c r="B28" s="837"/>
      <c r="C28" s="840"/>
      <c r="D28" s="858"/>
      <c r="E28" s="861"/>
      <c r="F28" s="549">
        <v>3</v>
      </c>
      <c r="G28" s="550"/>
      <c r="H28" s="598" t="str">
        <f t="shared" si="0"/>
        <v>Belum Diisi</v>
      </c>
      <c r="I28" s="592" t="s">
        <v>26</v>
      </c>
      <c r="J28" s="593" t="str">
        <f>IF($D$26="Y/T","Isi Tujuan",IF($E$26=0,0,IF(I28="Y",1,IF(I28="T",0,"Isi Dulu"))))</f>
        <v>Isi Tujuan</v>
      </c>
      <c r="K28" s="592" t="s">
        <v>26</v>
      </c>
      <c r="L28" s="593" t="str">
        <f>IF($D$26="Y/T","Isi Tujuan",IF($E$26=0,0,IF(K28="Y",1,IF(K28="T",0,"Isi Dulu"))))</f>
        <v>Isi Tujuan</v>
      </c>
      <c r="M28" s="849"/>
      <c r="N28" s="852"/>
    </row>
    <row r="29" spans="2:14" ht="15.75">
      <c r="B29" s="837"/>
      <c r="C29" s="840"/>
      <c r="D29" s="858"/>
      <c r="E29" s="861"/>
      <c r="F29" s="549">
        <v>4</v>
      </c>
      <c r="G29" s="550"/>
      <c r="H29" s="598" t="str">
        <f t="shared" si="0"/>
        <v>Belum Diisi</v>
      </c>
      <c r="I29" s="592" t="s">
        <v>26</v>
      </c>
      <c r="J29" s="593" t="str">
        <f>IF($D$26="Y/T","Isi Tujuan",IF($E$26=0,0,IF(I29="Y",1,IF(I29="T",0,"Isi Dulu"))))</f>
        <v>Isi Tujuan</v>
      </c>
      <c r="K29" s="592" t="s">
        <v>26</v>
      </c>
      <c r="L29" s="593" t="str">
        <f>IF($D$26="Y/T","Isi Tujuan",IF($E$26=0,0,IF(K29="Y",1,IF(K29="T",0,"Isi Dulu"))))</f>
        <v>Isi Tujuan</v>
      </c>
      <c r="M29" s="849"/>
      <c r="N29" s="852"/>
    </row>
    <row r="30" spans="2:14" ht="15.75">
      <c r="B30" s="838"/>
      <c r="C30" s="841"/>
      <c r="D30" s="859"/>
      <c r="E30" s="862"/>
      <c r="F30" s="569">
        <v>5</v>
      </c>
      <c r="G30" s="570"/>
      <c r="H30" s="599" t="str">
        <f t="shared" si="0"/>
        <v>Belum Diisi</v>
      </c>
      <c r="I30" s="595" t="s">
        <v>26</v>
      </c>
      <c r="J30" s="596" t="str">
        <f>IF($D$26="Y/T","Isi Tujuan",IF($E$26=0,0,IF(I30="Y",1,IF(I30="T",0,"Isi Dulu"))))</f>
        <v>Isi Tujuan</v>
      </c>
      <c r="K30" s="595" t="s">
        <v>26</v>
      </c>
      <c r="L30" s="596" t="str">
        <f>IF($D$26="Y/T","Isi Tujuan",IF($E$26=0,0,IF(K30="Y",1,IF(K30="T",0,"Isi Dulu"))))</f>
        <v>Isi Tujuan</v>
      </c>
      <c r="M30" s="850"/>
      <c r="N30" s="853"/>
    </row>
    <row r="31" spans="2:14" ht="15.75">
      <c r="B31" s="836">
        <v>6</v>
      </c>
      <c r="C31" s="839"/>
      <c r="D31" s="857" t="s">
        <v>26</v>
      </c>
      <c r="E31" s="860" t="str">
        <f>IF(D31="Y",1,IF(D31="T",0,IF(D31="Y/T","Belum diisi","Error")))</f>
        <v>Belum diisi</v>
      </c>
      <c r="F31" s="528">
        <v>1</v>
      </c>
      <c r="G31" s="529"/>
      <c r="H31" s="600" t="str">
        <f t="shared" si="0"/>
        <v>Belum Diisi</v>
      </c>
      <c r="I31" s="590" t="s">
        <v>26</v>
      </c>
      <c r="J31" s="591" t="str">
        <f>IF($D$31="Y/T","Isi Tujuan",IF($E$31=0,0,IF(I31="Y",1,IF(I31="T",0,"Isi Dulu"))))</f>
        <v>Isi Tujuan</v>
      </c>
      <c r="K31" s="590" t="s">
        <v>26</v>
      </c>
      <c r="L31" s="591" t="str">
        <f>IF($D$31="Y/T","Isi Tujuan",IF($E$31=0,0,IF(K31="Y",1,IF(K31="T",0,"Isi Dulu"))))</f>
        <v>Isi Tujuan</v>
      </c>
      <c r="M31" s="848" t="s">
        <v>26</v>
      </c>
      <c r="N31" s="851" t="str">
        <f>IF(M31="Y",1,IF(M31="T",0,IF(M31="Y/T","Belum diisi","Error")))</f>
        <v>Belum diisi</v>
      </c>
    </row>
    <row r="32" spans="2:14" ht="15.75">
      <c r="B32" s="837"/>
      <c r="C32" s="840"/>
      <c r="D32" s="858"/>
      <c r="E32" s="861"/>
      <c r="F32" s="549">
        <v>2</v>
      </c>
      <c r="G32" s="550"/>
      <c r="H32" s="598" t="str">
        <f t="shared" si="0"/>
        <v>Belum Diisi</v>
      </c>
      <c r="I32" s="592" t="s">
        <v>26</v>
      </c>
      <c r="J32" s="593" t="str">
        <f>IF($D$31="Y/T","Isi Tujuan",IF($E$31=0,0,IF(I32="Y",1,IF(I32="T",0,"Isi Dulu"))))</f>
        <v>Isi Tujuan</v>
      </c>
      <c r="K32" s="592" t="s">
        <v>26</v>
      </c>
      <c r="L32" s="593" t="str">
        <f>IF($D$31="Y/T","Isi Tujuan",IF($E$31=0,0,IF(K32="Y",1,IF(K32="T",0,"Isi Dulu"))))</f>
        <v>Isi Tujuan</v>
      </c>
      <c r="M32" s="849"/>
      <c r="N32" s="852"/>
    </row>
    <row r="33" spans="2:14" ht="15.75">
      <c r="B33" s="837"/>
      <c r="C33" s="840"/>
      <c r="D33" s="858"/>
      <c r="E33" s="861"/>
      <c r="F33" s="549">
        <v>3</v>
      </c>
      <c r="G33" s="550"/>
      <c r="H33" s="598" t="str">
        <f t="shared" si="0"/>
        <v>Belum Diisi</v>
      </c>
      <c r="I33" s="592" t="s">
        <v>26</v>
      </c>
      <c r="J33" s="593" t="str">
        <f>IF($D$31="Y/T","Isi Tujuan",IF($E$31=0,0,IF(I33="Y",1,IF(I33="T",0,"Isi Dulu"))))</f>
        <v>Isi Tujuan</v>
      </c>
      <c r="K33" s="592" t="s">
        <v>26</v>
      </c>
      <c r="L33" s="593" t="str">
        <f>IF($D$31="Y/T","Isi Tujuan",IF($E$31=0,0,IF(K33="Y",1,IF(K33="T",0,"Isi Dulu"))))</f>
        <v>Isi Tujuan</v>
      </c>
      <c r="M33" s="849"/>
      <c r="N33" s="852"/>
    </row>
    <row r="34" spans="2:14" ht="15.75">
      <c r="B34" s="837"/>
      <c r="C34" s="840"/>
      <c r="D34" s="858"/>
      <c r="E34" s="861"/>
      <c r="F34" s="549">
        <v>4</v>
      </c>
      <c r="G34" s="550"/>
      <c r="H34" s="598" t="str">
        <f t="shared" si="0"/>
        <v>Belum Diisi</v>
      </c>
      <c r="I34" s="592" t="s">
        <v>26</v>
      </c>
      <c r="J34" s="593" t="str">
        <f>IF($D$31="Y/T","Isi Tujuan",IF($E$31=0,0,IF(I34="Y",1,IF(I34="T",0,"Isi Dulu"))))</f>
        <v>Isi Tujuan</v>
      </c>
      <c r="K34" s="592" t="s">
        <v>26</v>
      </c>
      <c r="L34" s="593" t="str">
        <f>IF($D$31="Y/T","Isi Tujuan",IF($E$31=0,0,IF(K34="Y",1,IF(K34="T",0,"Isi Dulu"))))</f>
        <v>Isi Tujuan</v>
      </c>
      <c r="M34" s="849"/>
      <c r="N34" s="852"/>
    </row>
    <row r="35" spans="2:14" ht="15.75">
      <c r="B35" s="838"/>
      <c r="C35" s="841"/>
      <c r="D35" s="859"/>
      <c r="E35" s="862"/>
      <c r="F35" s="569">
        <v>5</v>
      </c>
      <c r="G35" s="570"/>
      <c r="H35" s="599" t="str">
        <f t="shared" si="0"/>
        <v>Belum Diisi</v>
      </c>
      <c r="I35" s="595" t="s">
        <v>26</v>
      </c>
      <c r="J35" s="596" t="str">
        <f>IF($D$31="Y/T","Isi Tujuan",IF($E$31=0,0,IF(I35="Y",1,IF(I35="T",0,"Isi Dulu"))))</f>
        <v>Isi Tujuan</v>
      </c>
      <c r="K35" s="595" t="s">
        <v>26</v>
      </c>
      <c r="L35" s="596" t="str">
        <f>IF($D$31="Y/T","Isi Tujuan",IF($E$31=0,0,IF(K35="Y",1,IF(K35="T",0,"Isi Dulu"))))</f>
        <v>Isi Tujuan</v>
      </c>
      <c r="M35" s="850"/>
      <c r="N35" s="853"/>
    </row>
    <row r="36" spans="2:14" ht="15.75">
      <c r="B36" s="836">
        <v>7</v>
      </c>
      <c r="C36" s="839"/>
      <c r="D36" s="857" t="s">
        <v>26</v>
      </c>
      <c r="E36" s="860" t="str">
        <f>IF(D36="Y",1,IF(D36="T",0,IF(D36="Y/T","Belum diisi","Error")))</f>
        <v>Belum diisi</v>
      </c>
      <c r="F36" s="528">
        <v>1</v>
      </c>
      <c r="G36" s="529"/>
      <c r="H36" s="600" t="str">
        <f t="shared" si="0"/>
        <v>Belum Diisi</v>
      </c>
      <c r="I36" s="590" t="s">
        <v>26</v>
      </c>
      <c r="J36" s="591" t="str">
        <f>IF($D$36="Y/T","Isi Tujuan",IF($E$36=0,0,IF(I36="Y",1,IF(I36="T",0,"Isi Dulu"))))</f>
        <v>Isi Tujuan</v>
      </c>
      <c r="K36" s="590" t="s">
        <v>26</v>
      </c>
      <c r="L36" s="591" t="str">
        <f>IF($D$36="Y/T","Isi Tujuan",IF($E$36=0,0,IF(K36="Y",1,IF(K36="T",0,"Isi Dulu"))))</f>
        <v>Isi Tujuan</v>
      </c>
      <c r="M36" s="848" t="s">
        <v>26</v>
      </c>
      <c r="N36" s="851" t="str">
        <f>IF(M36="Y",1,IF(M36="T",0,IF(M36="Y/T","Belum diisi","Error")))</f>
        <v>Belum diisi</v>
      </c>
    </row>
    <row r="37" spans="2:14" ht="15.75">
      <c r="B37" s="837"/>
      <c r="C37" s="840"/>
      <c r="D37" s="858"/>
      <c r="E37" s="861"/>
      <c r="F37" s="549">
        <v>2</v>
      </c>
      <c r="G37" s="550"/>
      <c r="H37" s="598" t="str">
        <f t="shared" si="0"/>
        <v>Belum Diisi</v>
      </c>
      <c r="I37" s="592" t="s">
        <v>26</v>
      </c>
      <c r="J37" s="593" t="str">
        <f>IF($D$36="Y/T","Isi Tujuan",IF($E$36=0,0,IF(I37="Y",1,IF(I37="T",0,"Isi Dulu"))))</f>
        <v>Isi Tujuan</v>
      </c>
      <c r="K37" s="592" t="s">
        <v>26</v>
      </c>
      <c r="L37" s="593" t="str">
        <f>IF($D$36="Y/T","Isi Tujuan",IF($E$36=0,0,IF(K37="Y",1,IF(K37="T",0,"Isi Dulu"))))</f>
        <v>Isi Tujuan</v>
      </c>
      <c r="M37" s="849"/>
      <c r="N37" s="852"/>
    </row>
    <row r="38" spans="2:14" ht="15.75">
      <c r="B38" s="837"/>
      <c r="C38" s="840"/>
      <c r="D38" s="858"/>
      <c r="E38" s="861"/>
      <c r="F38" s="549">
        <v>3</v>
      </c>
      <c r="G38" s="550"/>
      <c r="H38" s="598" t="str">
        <f t="shared" si="0"/>
        <v>Belum Diisi</v>
      </c>
      <c r="I38" s="592" t="s">
        <v>26</v>
      </c>
      <c r="J38" s="593" t="str">
        <f>IF($D$36="Y/T","Isi Tujuan",IF($E$36=0,0,IF(I38="Y",1,IF(I38="T",0,"Isi Dulu"))))</f>
        <v>Isi Tujuan</v>
      </c>
      <c r="K38" s="592" t="s">
        <v>26</v>
      </c>
      <c r="L38" s="593" t="str">
        <f>IF($D$36="Y/T","Isi Tujuan",IF($E$36=0,0,IF(K38="Y",1,IF(K38="T",0,"Isi Dulu"))))</f>
        <v>Isi Tujuan</v>
      </c>
      <c r="M38" s="849"/>
      <c r="N38" s="852"/>
    </row>
    <row r="39" spans="2:14" ht="15.75">
      <c r="B39" s="837"/>
      <c r="C39" s="840"/>
      <c r="D39" s="858"/>
      <c r="E39" s="861"/>
      <c r="F39" s="549">
        <v>4</v>
      </c>
      <c r="G39" s="550"/>
      <c r="H39" s="598" t="str">
        <f t="shared" si="0"/>
        <v>Belum Diisi</v>
      </c>
      <c r="I39" s="592" t="s">
        <v>26</v>
      </c>
      <c r="J39" s="593" t="str">
        <f>IF($D$36="Y/T","Isi Tujuan",IF($E$36=0,0,IF(I39="Y",1,IF(I39="T",0,"Isi Dulu"))))</f>
        <v>Isi Tujuan</v>
      </c>
      <c r="K39" s="592" t="s">
        <v>26</v>
      </c>
      <c r="L39" s="593" t="str">
        <f>IF($D$36="Y/T","Isi Tujuan",IF($E$36=0,0,IF(K39="Y",1,IF(K39="T",0,"Isi Dulu"))))</f>
        <v>Isi Tujuan</v>
      </c>
      <c r="M39" s="849"/>
      <c r="N39" s="852"/>
    </row>
    <row r="40" spans="2:14" ht="15.75">
      <c r="B40" s="838"/>
      <c r="C40" s="841"/>
      <c r="D40" s="859"/>
      <c r="E40" s="862"/>
      <c r="F40" s="569">
        <v>5</v>
      </c>
      <c r="G40" s="570"/>
      <c r="H40" s="599" t="str">
        <f t="shared" si="0"/>
        <v>Belum Diisi</v>
      </c>
      <c r="I40" s="595" t="s">
        <v>26</v>
      </c>
      <c r="J40" s="596" t="str">
        <f>IF($D$36="Y/T","Isi Tujuan",IF($E$36=0,0,IF(I40="Y",1,IF(I40="T",0,"Isi Dulu"))))</f>
        <v>Isi Tujuan</v>
      </c>
      <c r="K40" s="595" t="s">
        <v>26</v>
      </c>
      <c r="L40" s="596" t="str">
        <f>IF($D$36="Y/T","Isi Tujuan",IF($E$36=0,0,IF(K40="Y",1,IF(K40="T",0,"Isi Dulu"))))</f>
        <v>Isi Tujuan</v>
      </c>
      <c r="M40" s="850"/>
      <c r="N40" s="853"/>
    </row>
    <row r="41" spans="2:14" ht="15.75">
      <c r="B41" s="836">
        <v>8</v>
      </c>
      <c r="C41" s="839"/>
      <c r="D41" s="857" t="s">
        <v>26</v>
      </c>
      <c r="E41" s="860" t="str">
        <f>IF(D41="Y",1,IF(D41="T",0,IF(D41="Y/T","Belum diisi","Error")))</f>
        <v>Belum diisi</v>
      </c>
      <c r="F41" s="528">
        <v>1</v>
      </c>
      <c r="G41" s="529"/>
      <c r="H41" s="600" t="str">
        <f t="shared" si="0"/>
        <v>Belum Diisi</v>
      </c>
      <c r="I41" s="590" t="s">
        <v>26</v>
      </c>
      <c r="J41" s="591" t="str">
        <f>IF($D$41="Y/T","Isi Tujuan",IF($E$41=0,0,IF(I41="Y",1,IF(I41="T",0,"Isi Dulu"))))</f>
        <v>Isi Tujuan</v>
      </c>
      <c r="K41" s="590" t="s">
        <v>26</v>
      </c>
      <c r="L41" s="591" t="str">
        <f>IF($D$41="Y/T","Isi Tujuan",IF($E$41=0,0,IF(K41="Y",1,IF(K41="T",0,"Isi Dulu"))))</f>
        <v>Isi Tujuan</v>
      </c>
      <c r="M41" s="848" t="s">
        <v>26</v>
      </c>
      <c r="N41" s="851" t="str">
        <f>IF(M41="Y",1,IF(M41="T",0,IF(M41="Y/T","Belum diisi","Error")))</f>
        <v>Belum diisi</v>
      </c>
    </row>
    <row r="42" spans="2:14" ht="15.75">
      <c r="B42" s="837"/>
      <c r="C42" s="840"/>
      <c r="D42" s="858"/>
      <c r="E42" s="861"/>
      <c r="F42" s="549">
        <v>2</v>
      </c>
      <c r="G42" s="550"/>
      <c r="H42" s="598" t="str">
        <f t="shared" si="0"/>
        <v>Belum Diisi</v>
      </c>
      <c r="I42" s="592" t="s">
        <v>26</v>
      </c>
      <c r="J42" s="593" t="str">
        <f>IF($D$41="Y/T","Isi Tujuan",IF($E$41=0,0,IF(I42="Y",1,IF(I42="T",0,"Isi Dulu"))))</f>
        <v>Isi Tujuan</v>
      </c>
      <c r="K42" s="592" t="s">
        <v>26</v>
      </c>
      <c r="L42" s="593" t="str">
        <f>IF($D$41="Y/T","Isi Tujuan",IF($E$41=0,0,IF(K42="Y",1,IF(K42="T",0,"Isi Dulu"))))</f>
        <v>Isi Tujuan</v>
      </c>
      <c r="M42" s="849"/>
      <c r="N42" s="852"/>
    </row>
    <row r="43" spans="2:14" ht="15.75">
      <c r="B43" s="837"/>
      <c r="C43" s="840"/>
      <c r="D43" s="858"/>
      <c r="E43" s="861"/>
      <c r="F43" s="549">
        <v>3</v>
      </c>
      <c r="G43" s="550"/>
      <c r="H43" s="598" t="str">
        <f t="shared" si="0"/>
        <v>Belum Diisi</v>
      </c>
      <c r="I43" s="592" t="s">
        <v>26</v>
      </c>
      <c r="J43" s="593" t="str">
        <f>IF($D$41="Y/T","Isi Tujuan",IF($E$41=0,0,IF(I43="Y",1,IF(I43="T",0,"Isi Dulu"))))</f>
        <v>Isi Tujuan</v>
      </c>
      <c r="K43" s="592" t="s">
        <v>26</v>
      </c>
      <c r="L43" s="593" t="str">
        <f>IF($D$41="Y/T","Isi Tujuan",IF($E$41=0,0,IF(K43="Y",1,IF(K43="T",0,"Isi Dulu"))))</f>
        <v>Isi Tujuan</v>
      </c>
      <c r="M43" s="849"/>
      <c r="N43" s="852"/>
    </row>
    <row r="44" spans="2:14" ht="15.75">
      <c r="B44" s="837"/>
      <c r="C44" s="840"/>
      <c r="D44" s="858"/>
      <c r="E44" s="861"/>
      <c r="F44" s="549">
        <v>4</v>
      </c>
      <c r="G44" s="550"/>
      <c r="H44" s="598" t="str">
        <f t="shared" si="0"/>
        <v>Belum Diisi</v>
      </c>
      <c r="I44" s="592" t="s">
        <v>26</v>
      </c>
      <c r="J44" s="593" t="str">
        <f>IF($D$41="Y/T","Isi Tujuan",IF($E$41=0,0,IF(I44="Y",1,IF(I44="T",0,"Isi Dulu"))))</f>
        <v>Isi Tujuan</v>
      </c>
      <c r="K44" s="592" t="s">
        <v>26</v>
      </c>
      <c r="L44" s="593" t="str">
        <f>IF($D$41="Y/T","Isi Tujuan",IF($E$41=0,0,IF(K44="Y",1,IF(K44="T",0,"Isi Dulu"))))</f>
        <v>Isi Tujuan</v>
      </c>
      <c r="M44" s="849"/>
      <c r="N44" s="852"/>
    </row>
    <row r="45" spans="2:14" ht="15.75">
      <c r="B45" s="838"/>
      <c r="C45" s="841"/>
      <c r="D45" s="859"/>
      <c r="E45" s="862"/>
      <c r="F45" s="569">
        <v>5</v>
      </c>
      <c r="G45" s="570"/>
      <c r="H45" s="599" t="str">
        <f t="shared" si="0"/>
        <v>Belum Diisi</v>
      </c>
      <c r="I45" s="595" t="s">
        <v>26</v>
      </c>
      <c r="J45" s="596" t="str">
        <f>IF($D$41="Y/T","Isi Tujuan",IF($E$41=0,0,IF(I45="Y",1,IF(I45="T",0,"Isi Dulu"))))</f>
        <v>Isi Tujuan</v>
      </c>
      <c r="K45" s="595" t="s">
        <v>26</v>
      </c>
      <c r="L45" s="596" t="str">
        <f>IF($D$41="Y/T","Isi Tujuan",IF($E$41=0,0,IF(K45="Y",1,IF(K45="T",0,"Isi Dulu"))))</f>
        <v>Isi Tujuan</v>
      </c>
      <c r="M45" s="850"/>
      <c r="N45" s="853"/>
    </row>
    <row r="46" spans="2:14" ht="15.75">
      <c r="B46" s="836">
        <v>9</v>
      </c>
      <c r="C46" s="839"/>
      <c r="D46" s="857" t="s">
        <v>26</v>
      </c>
      <c r="E46" s="860" t="str">
        <f>IF(D46="Y",1,IF(D46="T",0,IF(D46="Y/T","Belum diisi","Error")))</f>
        <v>Belum diisi</v>
      </c>
      <c r="F46" s="528">
        <v>1</v>
      </c>
      <c r="G46" s="529"/>
      <c r="H46" s="600" t="str">
        <f t="shared" si="0"/>
        <v>Belum Diisi</v>
      </c>
      <c r="I46" s="590" t="s">
        <v>26</v>
      </c>
      <c r="J46" s="591" t="str">
        <f>IF($D$46="Y/T","Isi Tujuan",IF($E$46=0,0,IF(I46="Y",1,IF(I46="T",0,"Isi Dulu"))))</f>
        <v>Isi Tujuan</v>
      </c>
      <c r="K46" s="590" t="s">
        <v>26</v>
      </c>
      <c r="L46" s="591" t="str">
        <f>IF($D$46="Y/T","Isi Tujuan",IF($E$46=0,0,IF(K46="Y",1,IF(K46="T",0,"Isi Dulu"))))</f>
        <v>Isi Tujuan</v>
      </c>
      <c r="M46" s="848" t="s">
        <v>26</v>
      </c>
      <c r="N46" s="851" t="str">
        <f>IF(M46="Y",1,IF(M46="T",0,IF(M46="Y/T","Belum diisi","Error")))</f>
        <v>Belum diisi</v>
      </c>
    </row>
    <row r="47" spans="2:14" ht="15.75">
      <c r="B47" s="837"/>
      <c r="C47" s="840"/>
      <c r="D47" s="858"/>
      <c r="E47" s="861"/>
      <c r="F47" s="549">
        <v>2</v>
      </c>
      <c r="G47" s="550"/>
      <c r="H47" s="598" t="str">
        <f t="shared" si="0"/>
        <v>Belum Diisi</v>
      </c>
      <c r="I47" s="592" t="s">
        <v>26</v>
      </c>
      <c r="J47" s="593" t="str">
        <f>IF($D$46="Y/T","Isi Tujuan",IF($E$46=0,0,IF(I47="Y",1,IF(I47="T",0,"Isi Dulu"))))</f>
        <v>Isi Tujuan</v>
      </c>
      <c r="K47" s="592" t="s">
        <v>26</v>
      </c>
      <c r="L47" s="593" t="str">
        <f>IF($D$46="Y/T","Isi Tujuan",IF($E$46=0,0,IF(K47="Y",1,IF(K47="T",0,"Isi Dulu"))))</f>
        <v>Isi Tujuan</v>
      </c>
      <c r="M47" s="849"/>
      <c r="N47" s="852"/>
    </row>
    <row r="48" spans="2:14" ht="15.75">
      <c r="B48" s="837"/>
      <c r="C48" s="840"/>
      <c r="D48" s="858"/>
      <c r="E48" s="861"/>
      <c r="F48" s="549">
        <v>3</v>
      </c>
      <c r="G48" s="550"/>
      <c r="H48" s="598" t="str">
        <f t="shared" si="0"/>
        <v>Belum Diisi</v>
      </c>
      <c r="I48" s="592" t="s">
        <v>26</v>
      </c>
      <c r="J48" s="593" t="str">
        <f>IF($D$46="Y/T","Isi Tujuan",IF($E$46=0,0,IF(I48="Y",1,IF(I48="T",0,"Isi Dulu"))))</f>
        <v>Isi Tujuan</v>
      </c>
      <c r="K48" s="592" t="s">
        <v>26</v>
      </c>
      <c r="L48" s="593" t="str">
        <f>IF($D$46="Y/T","Isi Tujuan",IF($E$46=0,0,IF(K48="Y",1,IF(K48="T",0,"Isi Dulu"))))</f>
        <v>Isi Tujuan</v>
      </c>
      <c r="M48" s="849"/>
      <c r="N48" s="852"/>
    </row>
    <row r="49" spans="2:14" ht="15.75">
      <c r="B49" s="837"/>
      <c r="C49" s="840"/>
      <c r="D49" s="858"/>
      <c r="E49" s="861"/>
      <c r="F49" s="549">
        <v>4</v>
      </c>
      <c r="G49" s="550"/>
      <c r="H49" s="598" t="str">
        <f t="shared" si="0"/>
        <v>Belum Diisi</v>
      </c>
      <c r="I49" s="592" t="s">
        <v>26</v>
      </c>
      <c r="J49" s="593" t="str">
        <f>IF($D$46="Y/T","Isi Tujuan",IF($E$46=0,0,IF(I49="Y",1,IF(I49="T",0,"Isi Dulu"))))</f>
        <v>Isi Tujuan</v>
      </c>
      <c r="K49" s="592" t="s">
        <v>26</v>
      </c>
      <c r="L49" s="593" t="str">
        <f>IF($D$46="Y/T","Isi Tujuan",IF($E$46=0,0,IF(K49="Y",1,IF(K49="T",0,"Isi Dulu"))))</f>
        <v>Isi Tujuan</v>
      </c>
      <c r="M49" s="849"/>
      <c r="N49" s="852"/>
    </row>
    <row r="50" spans="2:14" ht="15.75">
      <c r="B50" s="838"/>
      <c r="C50" s="841"/>
      <c r="D50" s="859"/>
      <c r="E50" s="862"/>
      <c r="F50" s="569">
        <v>5</v>
      </c>
      <c r="G50" s="570"/>
      <c r="H50" s="599" t="str">
        <f t="shared" si="0"/>
        <v>Belum Diisi</v>
      </c>
      <c r="I50" s="595" t="s">
        <v>26</v>
      </c>
      <c r="J50" s="596" t="str">
        <f>IF($D$46="Y/T","Isi Tujuan",IF($E$46=0,0,IF(I50="Y",1,IF(I50="T",0,"Isi Dulu"))))</f>
        <v>Isi Tujuan</v>
      </c>
      <c r="K50" s="595" t="s">
        <v>26</v>
      </c>
      <c r="L50" s="596" t="str">
        <f>IF($D$46="Y/T","Isi Tujuan",IF($E$46=0,0,IF(K50="Y",1,IF(K50="T",0,"Isi Dulu"))))</f>
        <v>Isi Tujuan</v>
      </c>
      <c r="M50" s="850"/>
      <c r="N50" s="853"/>
    </row>
    <row r="51" spans="2:14" ht="15.75">
      <c r="B51" s="836">
        <v>10</v>
      </c>
      <c r="C51" s="839"/>
      <c r="D51" s="857" t="s">
        <v>26</v>
      </c>
      <c r="E51" s="860" t="str">
        <f>IF(D51="Y",1,IF(D51="T",0,IF(D51="Y/T","Belum diisi","Error")))</f>
        <v>Belum diisi</v>
      </c>
      <c r="F51" s="528">
        <v>1</v>
      </c>
      <c r="G51" s="529"/>
      <c r="H51" s="600" t="str">
        <f t="shared" si="0"/>
        <v>Belum Diisi</v>
      </c>
      <c r="I51" s="590" t="s">
        <v>26</v>
      </c>
      <c r="J51" s="591" t="str">
        <f>IF($D$51="Y/T","Isi Tujuan",IF($E$51=0,0,IF(I51="Y",1,IF(I51="T",0,"Isi Dulu"))))</f>
        <v>Isi Tujuan</v>
      </c>
      <c r="K51" s="590" t="s">
        <v>26</v>
      </c>
      <c r="L51" s="591" t="str">
        <f>IF($D$51="Y/T","Isi Tujuan",IF($E$51=0,0,IF(K51="Y",1,IF(K51="T",0,"Isi Dulu"))))</f>
        <v>Isi Tujuan</v>
      </c>
      <c r="M51" s="848" t="s">
        <v>26</v>
      </c>
      <c r="N51" s="851" t="str">
        <f>IF(M51="Y",1,IF(M51="T",0,IF(M51="Y/T","Belum diisi","Error")))</f>
        <v>Belum diisi</v>
      </c>
    </row>
    <row r="52" spans="2:14" ht="15.75">
      <c r="B52" s="837"/>
      <c r="C52" s="840"/>
      <c r="D52" s="858"/>
      <c r="E52" s="861"/>
      <c r="F52" s="549">
        <v>2</v>
      </c>
      <c r="G52" s="550"/>
      <c r="H52" s="598" t="str">
        <f t="shared" si="0"/>
        <v>Belum Diisi</v>
      </c>
      <c r="I52" s="592" t="s">
        <v>26</v>
      </c>
      <c r="J52" s="593" t="str">
        <f>IF($D$51="Y/T","Isi Tujuan",IF($E$51=0,0,IF(I52="Y",1,IF(I52="T",0,"Isi Dulu"))))</f>
        <v>Isi Tujuan</v>
      </c>
      <c r="K52" s="592" t="s">
        <v>26</v>
      </c>
      <c r="L52" s="593" t="str">
        <f>IF($D$51="Y/T","Isi Tujuan",IF($E$51=0,0,IF(K52="Y",1,IF(K52="T",0,"Isi Dulu"))))</f>
        <v>Isi Tujuan</v>
      </c>
      <c r="M52" s="849"/>
      <c r="N52" s="852"/>
    </row>
    <row r="53" spans="2:14" ht="15.75">
      <c r="B53" s="837"/>
      <c r="C53" s="840"/>
      <c r="D53" s="858"/>
      <c r="E53" s="861"/>
      <c r="F53" s="549">
        <v>3</v>
      </c>
      <c r="G53" s="550"/>
      <c r="H53" s="598" t="str">
        <f t="shared" si="0"/>
        <v>Belum Diisi</v>
      </c>
      <c r="I53" s="592" t="s">
        <v>26</v>
      </c>
      <c r="J53" s="593" t="str">
        <f>IF($D$51="Y/T","Isi Tujuan",IF($E$51=0,0,IF(I53="Y",1,IF(I53="T",0,"Isi Dulu"))))</f>
        <v>Isi Tujuan</v>
      </c>
      <c r="K53" s="592" t="s">
        <v>26</v>
      </c>
      <c r="L53" s="593" t="str">
        <f>IF($D$51="Y/T","Isi Tujuan",IF($E$51=0,0,IF(K53="Y",1,IF(K53="T",0,"Isi Dulu"))))</f>
        <v>Isi Tujuan</v>
      </c>
      <c r="M53" s="849"/>
      <c r="N53" s="852"/>
    </row>
    <row r="54" spans="2:14" ht="15.75">
      <c r="B54" s="837"/>
      <c r="C54" s="840"/>
      <c r="D54" s="858"/>
      <c r="E54" s="861"/>
      <c r="F54" s="549">
        <v>4</v>
      </c>
      <c r="G54" s="550"/>
      <c r="H54" s="598" t="str">
        <f t="shared" si="0"/>
        <v>Belum Diisi</v>
      </c>
      <c r="I54" s="592" t="s">
        <v>26</v>
      </c>
      <c r="J54" s="593" t="str">
        <f>IF($D$51="Y/T","Isi Tujuan",IF($E$51=0,0,IF(I54="Y",1,IF(I54="T",0,"Isi Dulu"))))</f>
        <v>Isi Tujuan</v>
      </c>
      <c r="K54" s="592" t="s">
        <v>26</v>
      </c>
      <c r="L54" s="593" t="str">
        <f>IF($D$51="Y/T","Isi Tujuan",IF($E$51=0,0,IF(K54="Y",1,IF(K54="T",0,"Isi Dulu"))))</f>
        <v>Isi Tujuan</v>
      </c>
      <c r="M54" s="849"/>
      <c r="N54" s="852"/>
    </row>
    <row r="55" spans="2:14" ht="15.75">
      <c r="B55" s="838"/>
      <c r="C55" s="841"/>
      <c r="D55" s="859"/>
      <c r="E55" s="862"/>
      <c r="F55" s="569">
        <v>5</v>
      </c>
      <c r="G55" s="570"/>
      <c r="H55" s="599" t="str">
        <f t="shared" si="0"/>
        <v>Belum Diisi</v>
      </c>
      <c r="I55" s="595" t="s">
        <v>26</v>
      </c>
      <c r="J55" s="596" t="str">
        <f>IF($D$51="Y/T","Isi Tujuan",IF($E$51=0,0,IF(I55="Y",1,IF(I55="T",0,"Isi Dulu"))))</f>
        <v>Isi Tujuan</v>
      </c>
      <c r="K55" s="595" t="s">
        <v>26</v>
      </c>
      <c r="L55" s="596" t="str">
        <f>IF($D$51="Y/T","Isi Tujuan",IF($E$51=0,0,IF(K55="Y",1,IF(K55="T",0,"Isi Dulu"))))</f>
        <v>Isi Tujuan</v>
      </c>
      <c r="M55" s="850"/>
      <c r="N55" s="853"/>
    </row>
    <row r="56" spans="2:14" ht="15.75">
      <c r="B56" s="836">
        <v>11</v>
      </c>
      <c r="C56" s="839"/>
      <c r="D56" s="857" t="s">
        <v>26</v>
      </c>
      <c r="E56" s="860" t="str">
        <f>IF(D56="Y",1,IF(D56="T",0,IF(D56="Y/T","Belum diisi","Error")))</f>
        <v>Belum diisi</v>
      </c>
      <c r="F56" s="528">
        <v>1</v>
      </c>
      <c r="G56" s="529"/>
      <c r="H56" s="600" t="str">
        <f t="shared" si="0"/>
        <v>Belum Diisi</v>
      </c>
      <c r="I56" s="590" t="s">
        <v>26</v>
      </c>
      <c r="J56" s="591" t="str">
        <f>IF($D$56="Y/T","Isi Tujuan",IF($E$56=0,0,IF(I56="Y",1,IF(I56="T",0,"Isi Dulu"))))</f>
        <v>Isi Tujuan</v>
      </c>
      <c r="K56" s="590" t="s">
        <v>26</v>
      </c>
      <c r="L56" s="591" t="str">
        <f>IF($D$56="Y/T","Isi Tujuan",IF($E$56=0,0,IF(K56="Y",1,IF(K56="T",0,"Isi Dulu"))))</f>
        <v>Isi Tujuan</v>
      </c>
      <c r="M56" s="848" t="s">
        <v>26</v>
      </c>
      <c r="N56" s="851" t="str">
        <f>IF(M56="Y",1,IF(M56="T",0,IF(M56="Y/T","Belum diisi","Error")))</f>
        <v>Belum diisi</v>
      </c>
    </row>
    <row r="57" spans="2:14" ht="15.75">
      <c r="B57" s="837"/>
      <c r="C57" s="840"/>
      <c r="D57" s="858"/>
      <c r="E57" s="861"/>
      <c r="F57" s="549">
        <v>2</v>
      </c>
      <c r="G57" s="550"/>
      <c r="H57" s="598" t="str">
        <f t="shared" si="0"/>
        <v>Belum Diisi</v>
      </c>
      <c r="I57" s="592" t="s">
        <v>26</v>
      </c>
      <c r="J57" s="593" t="str">
        <f>IF($D$56="Y/T","Isi Tujuan",IF($E$56=0,0,IF(I57="Y",1,IF(I57="T",0,"Isi Dulu"))))</f>
        <v>Isi Tujuan</v>
      </c>
      <c r="K57" s="592" t="s">
        <v>26</v>
      </c>
      <c r="L57" s="593" t="str">
        <f>IF($D$56="Y/T","Isi Tujuan",IF($E$56=0,0,IF(K57="Y",1,IF(K57="T",0,"Isi Dulu"))))</f>
        <v>Isi Tujuan</v>
      </c>
      <c r="M57" s="849"/>
      <c r="N57" s="852"/>
    </row>
    <row r="58" spans="2:14" ht="15.75">
      <c r="B58" s="837"/>
      <c r="C58" s="840"/>
      <c r="D58" s="858"/>
      <c r="E58" s="861"/>
      <c r="F58" s="549">
        <v>3</v>
      </c>
      <c r="G58" s="550"/>
      <c r="H58" s="598" t="str">
        <f t="shared" si="0"/>
        <v>Belum Diisi</v>
      </c>
      <c r="I58" s="592" t="s">
        <v>26</v>
      </c>
      <c r="J58" s="593" t="str">
        <f>IF($D$56="Y/T","Isi Tujuan",IF($E$56=0,0,IF(I58="Y",1,IF(I58="T",0,"Isi Dulu"))))</f>
        <v>Isi Tujuan</v>
      </c>
      <c r="K58" s="592" t="s">
        <v>26</v>
      </c>
      <c r="L58" s="593" t="str">
        <f>IF($D$56="Y/T","Isi Tujuan",IF($E$56=0,0,IF(K58="Y",1,IF(K58="T",0,"Isi Dulu"))))</f>
        <v>Isi Tujuan</v>
      </c>
      <c r="M58" s="849"/>
      <c r="N58" s="852"/>
    </row>
    <row r="59" spans="2:14" ht="15.75">
      <c r="B59" s="837"/>
      <c r="C59" s="840"/>
      <c r="D59" s="858"/>
      <c r="E59" s="861"/>
      <c r="F59" s="549">
        <v>4</v>
      </c>
      <c r="G59" s="550"/>
      <c r="H59" s="598" t="str">
        <f t="shared" si="0"/>
        <v>Belum Diisi</v>
      </c>
      <c r="I59" s="592" t="s">
        <v>26</v>
      </c>
      <c r="J59" s="593" t="str">
        <f>IF($D$56="Y/T","Isi Tujuan",IF($E$56=0,0,IF(I59="Y",1,IF(I59="T",0,"Isi Dulu"))))</f>
        <v>Isi Tujuan</v>
      </c>
      <c r="K59" s="592" t="s">
        <v>26</v>
      </c>
      <c r="L59" s="593" t="str">
        <f>IF($D$56="Y/T","Isi Tujuan",IF($E$56=0,0,IF(K59="Y",1,IF(K59="T",0,"Isi Dulu"))))</f>
        <v>Isi Tujuan</v>
      </c>
      <c r="M59" s="849"/>
      <c r="N59" s="852"/>
    </row>
    <row r="60" spans="2:14" ht="15.75">
      <c r="B60" s="838"/>
      <c r="C60" s="841"/>
      <c r="D60" s="859"/>
      <c r="E60" s="862"/>
      <c r="F60" s="569">
        <v>5</v>
      </c>
      <c r="G60" s="570"/>
      <c r="H60" s="599" t="str">
        <f t="shared" si="0"/>
        <v>Belum Diisi</v>
      </c>
      <c r="I60" s="595" t="s">
        <v>26</v>
      </c>
      <c r="J60" s="596" t="str">
        <f>IF($D$56="Y/T","Isi Tujuan",IF($E$56=0,0,IF(I60="Y",1,IF(I60="T",0,"Isi Dulu"))))</f>
        <v>Isi Tujuan</v>
      </c>
      <c r="K60" s="595" t="s">
        <v>26</v>
      </c>
      <c r="L60" s="596" t="str">
        <f>IF($D$56="Y/T","Isi Tujuan",IF($E$56=0,0,IF(K60="Y",1,IF(K60="T",0,"Isi Dulu"))))</f>
        <v>Isi Tujuan</v>
      </c>
      <c r="M60" s="850"/>
      <c r="N60" s="853"/>
    </row>
    <row r="61" spans="2:14" ht="15.75">
      <c r="B61" s="836">
        <v>12</v>
      </c>
      <c r="C61" s="839"/>
      <c r="D61" s="857" t="s">
        <v>26</v>
      </c>
      <c r="E61" s="860" t="str">
        <f>IF(D61="Y",1,IF(D61="T",0,IF(D61="Y/T","Belum diisi","Error")))</f>
        <v>Belum diisi</v>
      </c>
      <c r="F61" s="528">
        <v>1</v>
      </c>
      <c r="G61" s="529"/>
      <c r="H61" s="600" t="str">
        <f t="shared" si="0"/>
        <v>Belum Diisi</v>
      </c>
      <c r="I61" s="590" t="s">
        <v>26</v>
      </c>
      <c r="J61" s="591" t="str">
        <f>IF($D$61="Y/T","Isi Tujuan",IF($E$61=0,0,IF(I61="Y",1,IF(I61="T",0,"Isi Dulu"))))</f>
        <v>Isi Tujuan</v>
      </c>
      <c r="K61" s="590" t="s">
        <v>26</v>
      </c>
      <c r="L61" s="591" t="str">
        <f>IF($D$61="Y/T","Isi Tujuan",IF($E$61=0,0,IF(K61="Y",1,IF(K61="T",0,"Isi Dulu"))))</f>
        <v>Isi Tujuan</v>
      </c>
      <c r="M61" s="848" t="s">
        <v>26</v>
      </c>
      <c r="N61" s="851" t="str">
        <f>IF(M61="Y",1,IF(M61="T",0,IF(M61="Y/T","Belum diisi","Error")))</f>
        <v>Belum diisi</v>
      </c>
    </row>
    <row r="62" spans="2:14" ht="15.75">
      <c r="B62" s="837"/>
      <c r="C62" s="840"/>
      <c r="D62" s="858"/>
      <c r="E62" s="861"/>
      <c r="F62" s="549">
        <v>2</v>
      </c>
      <c r="G62" s="550"/>
      <c r="H62" s="598" t="str">
        <f t="shared" si="0"/>
        <v>Belum Diisi</v>
      </c>
      <c r="I62" s="592" t="s">
        <v>26</v>
      </c>
      <c r="J62" s="593" t="str">
        <f>IF($D$61="Y/T","Isi Tujuan",IF($E$61=0,0,IF(I62="Y",1,IF(I62="T",0,"Isi Dulu"))))</f>
        <v>Isi Tujuan</v>
      </c>
      <c r="K62" s="592" t="s">
        <v>26</v>
      </c>
      <c r="L62" s="593" t="str">
        <f>IF($D$61="Y/T","Isi Tujuan",IF($E$61=0,0,IF(K62="Y",1,IF(K62="T",0,"Isi Dulu"))))</f>
        <v>Isi Tujuan</v>
      </c>
      <c r="M62" s="849"/>
      <c r="N62" s="852"/>
    </row>
    <row r="63" spans="2:14" ht="15.75">
      <c r="B63" s="837"/>
      <c r="C63" s="840"/>
      <c r="D63" s="858"/>
      <c r="E63" s="861"/>
      <c r="F63" s="549">
        <v>3</v>
      </c>
      <c r="G63" s="550"/>
      <c r="H63" s="598" t="str">
        <f t="shared" si="0"/>
        <v>Belum Diisi</v>
      </c>
      <c r="I63" s="592" t="s">
        <v>26</v>
      </c>
      <c r="J63" s="593" t="str">
        <f>IF($D$61="Y/T","Isi Tujuan",IF($E$61=0,0,IF(I63="Y",1,IF(I63="T",0,"Isi Dulu"))))</f>
        <v>Isi Tujuan</v>
      </c>
      <c r="K63" s="592" t="s">
        <v>26</v>
      </c>
      <c r="L63" s="593" t="str">
        <f>IF($D$61="Y/T","Isi Tujuan",IF($E$61=0,0,IF(K63="Y",1,IF(K63="T",0,"Isi Dulu"))))</f>
        <v>Isi Tujuan</v>
      </c>
      <c r="M63" s="849"/>
      <c r="N63" s="852"/>
    </row>
    <row r="64" spans="2:14" ht="15.75">
      <c r="B64" s="837"/>
      <c r="C64" s="840"/>
      <c r="D64" s="858"/>
      <c r="E64" s="861"/>
      <c r="F64" s="549">
        <v>4</v>
      </c>
      <c r="G64" s="550"/>
      <c r="H64" s="598" t="str">
        <f t="shared" si="0"/>
        <v>Belum Diisi</v>
      </c>
      <c r="I64" s="592" t="s">
        <v>26</v>
      </c>
      <c r="J64" s="593" t="str">
        <f>IF($D$61="Y/T","Isi Tujuan",IF($E$61=0,0,IF(I64="Y",1,IF(I64="T",0,"Isi Dulu"))))</f>
        <v>Isi Tujuan</v>
      </c>
      <c r="K64" s="592" t="s">
        <v>26</v>
      </c>
      <c r="L64" s="593" t="str">
        <f>IF($D$61="Y/T","Isi Tujuan",IF($E$61=0,0,IF(K64="Y",1,IF(K64="T",0,"Isi Dulu"))))</f>
        <v>Isi Tujuan</v>
      </c>
      <c r="M64" s="849"/>
      <c r="N64" s="852"/>
    </row>
    <row r="65" spans="2:14" ht="15.75">
      <c r="B65" s="838"/>
      <c r="C65" s="841"/>
      <c r="D65" s="859"/>
      <c r="E65" s="862"/>
      <c r="F65" s="569">
        <v>5</v>
      </c>
      <c r="G65" s="570"/>
      <c r="H65" s="599" t="str">
        <f t="shared" si="0"/>
        <v>Belum Diisi</v>
      </c>
      <c r="I65" s="595" t="s">
        <v>26</v>
      </c>
      <c r="J65" s="596" t="str">
        <f>IF($D$61="Y/T","Isi Tujuan",IF($E$61=0,0,IF(I65="Y",1,IF(I65="T",0,"Isi Dulu"))))</f>
        <v>Isi Tujuan</v>
      </c>
      <c r="K65" s="595" t="s">
        <v>26</v>
      </c>
      <c r="L65" s="596" t="str">
        <f>IF($D$61="Y/T","Isi Tujuan",IF($E$61=0,0,IF(K65="Y",1,IF(K65="T",0,"Isi Dulu"))))</f>
        <v>Isi Tujuan</v>
      </c>
      <c r="M65" s="850"/>
      <c r="N65" s="853"/>
    </row>
    <row r="66" spans="2:14" ht="15.75">
      <c r="B66" s="836">
        <v>13</v>
      </c>
      <c r="C66" s="839"/>
      <c r="D66" s="857" t="s">
        <v>26</v>
      </c>
      <c r="E66" s="860" t="str">
        <f>IF(D66="Y",1,IF(D66="T",0,IF(D66="Y/T","Belum diisi","Error")))</f>
        <v>Belum diisi</v>
      </c>
      <c r="F66" s="528">
        <v>1</v>
      </c>
      <c r="G66" s="529"/>
      <c r="H66" s="600" t="str">
        <f t="shared" si="0"/>
        <v>Belum Diisi</v>
      </c>
      <c r="I66" s="590" t="s">
        <v>26</v>
      </c>
      <c r="J66" s="591" t="str">
        <f>IF($D$66="Y/T","Isi Tujuan",IF($E$66=0,0,IF(I66="Y",1,IF(I66="T",0,"Isi Dulu"))))</f>
        <v>Isi Tujuan</v>
      </c>
      <c r="K66" s="590" t="s">
        <v>26</v>
      </c>
      <c r="L66" s="591" t="str">
        <f>IF($D$66="Y/T","Isi Tujuan",IF($E$66=0,0,IF(K66="Y",1,IF(K66="T",0,"Isi Dulu"))))</f>
        <v>Isi Tujuan</v>
      </c>
      <c r="M66" s="848" t="s">
        <v>26</v>
      </c>
      <c r="N66" s="851" t="str">
        <f>IF(M66="Y",1,IF(M66="T",0,IF(M66="Y/T","Belum diisi","Error")))</f>
        <v>Belum diisi</v>
      </c>
    </row>
    <row r="67" spans="2:14" ht="15.75">
      <c r="B67" s="837"/>
      <c r="C67" s="840"/>
      <c r="D67" s="858"/>
      <c r="E67" s="861"/>
      <c r="F67" s="549">
        <v>2</v>
      </c>
      <c r="G67" s="550"/>
      <c r="H67" s="598" t="str">
        <f t="shared" si="0"/>
        <v>Belum Diisi</v>
      </c>
      <c r="I67" s="592" t="s">
        <v>26</v>
      </c>
      <c r="J67" s="593" t="str">
        <f>IF($D$66="Y/T","Isi Tujuan",IF($E$66=0,0,IF(I67="Y",1,IF(I67="T",0,"Isi Dulu"))))</f>
        <v>Isi Tujuan</v>
      </c>
      <c r="K67" s="592" t="s">
        <v>26</v>
      </c>
      <c r="L67" s="593" t="str">
        <f>IF($D$66="Y/T","Isi Tujuan",IF($E$66=0,0,IF(K67="Y",1,IF(K67="T",0,"Isi Dulu"))))</f>
        <v>Isi Tujuan</v>
      </c>
      <c r="M67" s="849"/>
      <c r="N67" s="852"/>
    </row>
    <row r="68" spans="2:14" ht="15.75">
      <c r="B68" s="837"/>
      <c r="C68" s="840"/>
      <c r="D68" s="858"/>
      <c r="E68" s="861"/>
      <c r="F68" s="549">
        <v>3</v>
      </c>
      <c r="G68" s="550"/>
      <c r="H68" s="598" t="str">
        <f t="shared" si="0"/>
        <v>Belum Diisi</v>
      </c>
      <c r="I68" s="592" t="s">
        <v>26</v>
      </c>
      <c r="J68" s="593" t="str">
        <f>IF($D$66="Y/T","Isi Tujuan",IF($E$66=0,0,IF(I68="Y",1,IF(I68="T",0,"Isi Dulu"))))</f>
        <v>Isi Tujuan</v>
      </c>
      <c r="K68" s="592" t="s">
        <v>26</v>
      </c>
      <c r="L68" s="593" t="str">
        <f>IF($D$66="Y/T","Isi Tujuan",IF($E$66=0,0,IF(K68="Y",1,IF(K68="T",0,"Isi Dulu"))))</f>
        <v>Isi Tujuan</v>
      </c>
      <c r="M68" s="849"/>
      <c r="N68" s="852"/>
    </row>
    <row r="69" spans="2:14" ht="15.75">
      <c r="B69" s="837"/>
      <c r="C69" s="840"/>
      <c r="D69" s="858"/>
      <c r="E69" s="861"/>
      <c r="F69" s="549">
        <v>4</v>
      </c>
      <c r="G69" s="550"/>
      <c r="H69" s="598" t="str">
        <f t="shared" si="0"/>
        <v>Belum Diisi</v>
      </c>
      <c r="I69" s="592" t="s">
        <v>26</v>
      </c>
      <c r="J69" s="593" t="str">
        <f>IF($D$66="Y/T","Isi Tujuan",IF($E$66=0,0,IF(I69="Y",1,IF(I69="T",0,"Isi Dulu"))))</f>
        <v>Isi Tujuan</v>
      </c>
      <c r="K69" s="592" t="s">
        <v>26</v>
      </c>
      <c r="L69" s="593" t="str">
        <f>IF($D$66="Y/T","Isi Tujuan",IF($E$66=0,0,IF(K69="Y",1,IF(K69="T",0,"Isi Dulu"))))</f>
        <v>Isi Tujuan</v>
      </c>
      <c r="M69" s="849"/>
      <c r="N69" s="852"/>
    </row>
    <row r="70" spans="2:14" ht="15.75">
      <c r="B70" s="838"/>
      <c r="C70" s="841"/>
      <c r="D70" s="859"/>
      <c r="E70" s="862"/>
      <c r="F70" s="569">
        <v>5</v>
      </c>
      <c r="G70" s="570"/>
      <c r="H70" s="599" t="str">
        <f t="shared" ref="H70:H105" si="1">IF(OR(J70="Isi Dulu",L70="Isi Dulu",J70="Isi Tujuan",L70="Isi Tujuan"),"Belum Diisi",IF(SUM(J70,L70)=2,1,IF(SUM(J70,L70)=1,0,IF(SUM(J70,L70)=0,0,"Error"))))</f>
        <v>Belum Diisi</v>
      </c>
      <c r="I70" s="595" t="s">
        <v>26</v>
      </c>
      <c r="J70" s="596" t="str">
        <f>IF($D$66="Y/T","Isi Tujuan",IF($E$66=0,0,IF(I70="Y",1,IF(I70="T",0,"Isi Dulu"))))</f>
        <v>Isi Tujuan</v>
      </c>
      <c r="K70" s="595" t="s">
        <v>26</v>
      </c>
      <c r="L70" s="596" t="str">
        <f>IF($D$66="Y/T","Isi Tujuan",IF($E$66=0,0,IF(K70="Y",1,IF(K70="T",0,"Isi Dulu"))))</f>
        <v>Isi Tujuan</v>
      </c>
      <c r="M70" s="850"/>
      <c r="N70" s="853"/>
    </row>
    <row r="71" spans="2:14" ht="15.75">
      <c r="B71" s="836">
        <v>14</v>
      </c>
      <c r="C71" s="839"/>
      <c r="D71" s="857" t="s">
        <v>26</v>
      </c>
      <c r="E71" s="860" t="str">
        <f>IF(D71="Y",1,IF(D71="T",0,IF(D71="Y/T","Belum diisi","Error")))</f>
        <v>Belum diisi</v>
      </c>
      <c r="F71" s="528">
        <v>1</v>
      </c>
      <c r="G71" s="529"/>
      <c r="H71" s="600" t="str">
        <f t="shared" si="1"/>
        <v>Belum Diisi</v>
      </c>
      <c r="I71" s="590" t="s">
        <v>26</v>
      </c>
      <c r="J71" s="591" t="str">
        <f>IF($D$71="Y/T","Isi Tujuan",IF($E$71=0,0,IF(I71="Y",1,IF(I71="T",0,"Isi Dulu"))))</f>
        <v>Isi Tujuan</v>
      </c>
      <c r="K71" s="590" t="s">
        <v>26</v>
      </c>
      <c r="L71" s="591" t="str">
        <f>IF($D$71="Y/T","Isi Tujuan",IF($E$71=0,0,IF(K71="Y",1,IF(K71="T",0,"Isi Dulu"))))</f>
        <v>Isi Tujuan</v>
      </c>
      <c r="M71" s="848" t="s">
        <v>26</v>
      </c>
      <c r="N71" s="851" t="str">
        <f>IF(M71="Y",1,IF(M71="T",0,IF(M71="Y/T","Belum diisi","Error")))</f>
        <v>Belum diisi</v>
      </c>
    </row>
    <row r="72" spans="2:14" ht="15.75">
      <c r="B72" s="837"/>
      <c r="C72" s="840"/>
      <c r="D72" s="858"/>
      <c r="E72" s="861"/>
      <c r="F72" s="549">
        <v>2</v>
      </c>
      <c r="G72" s="550"/>
      <c r="H72" s="598" t="str">
        <f t="shared" si="1"/>
        <v>Belum Diisi</v>
      </c>
      <c r="I72" s="592" t="s">
        <v>26</v>
      </c>
      <c r="J72" s="593" t="str">
        <f>IF($D$71="Y/T","Isi Tujuan",IF($E$71=0,0,IF(I72="Y",1,IF(I72="T",0,"Isi Dulu"))))</f>
        <v>Isi Tujuan</v>
      </c>
      <c r="K72" s="592" t="s">
        <v>26</v>
      </c>
      <c r="L72" s="593" t="str">
        <f>IF($D$71="Y/T","Isi Tujuan",IF($E$71=0,0,IF(K72="Y",1,IF(K72="T",0,"Isi Dulu"))))</f>
        <v>Isi Tujuan</v>
      </c>
      <c r="M72" s="849"/>
      <c r="N72" s="852"/>
    </row>
    <row r="73" spans="2:14" ht="15.75">
      <c r="B73" s="837"/>
      <c r="C73" s="840"/>
      <c r="D73" s="858"/>
      <c r="E73" s="861"/>
      <c r="F73" s="549">
        <v>3</v>
      </c>
      <c r="G73" s="550"/>
      <c r="H73" s="598" t="str">
        <f t="shared" si="1"/>
        <v>Belum Diisi</v>
      </c>
      <c r="I73" s="592" t="s">
        <v>26</v>
      </c>
      <c r="J73" s="593" t="str">
        <f>IF($D$71="Y/T","Isi Tujuan",IF($E$71=0,0,IF(I73="Y",1,IF(I73="T",0,"Isi Dulu"))))</f>
        <v>Isi Tujuan</v>
      </c>
      <c r="K73" s="592" t="s">
        <v>26</v>
      </c>
      <c r="L73" s="593" t="str">
        <f>IF($D$71="Y/T","Isi Tujuan",IF($E$71=0,0,IF(K73="Y",1,IF(K73="T",0,"Isi Dulu"))))</f>
        <v>Isi Tujuan</v>
      </c>
      <c r="M73" s="849"/>
      <c r="N73" s="852"/>
    </row>
    <row r="74" spans="2:14" ht="15.75">
      <c r="B74" s="837"/>
      <c r="C74" s="840"/>
      <c r="D74" s="858"/>
      <c r="E74" s="861"/>
      <c r="F74" s="549">
        <v>4</v>
      </c>
      <c r="G74" s="550"/>
      <c r="H74" s="598" t="str">
        <f t="shared" si="1"/>
        <v>Belum Diisi</v>
      </c>
      <c r="I74" s="592" t="s">
        <v>26</v>
      </c>
      <c r="J74" s="593" t="str">
        <f>IF($D$71="Y/T","Isi Tujuan",IF($E$71=0,0,IF(I74="Y",1,IF(I74="T",0,"Isi Dulu"))))</f>
        <v>Isi Tujuan</v>
      </c>
      <c r="K74" s="592" t="s">
        <v>26</v>
      </c>
      <c r="L74" s="593" t="str">
        <f>IF($D$71="Y/T","Isi Tujuan",IF($E$71=0,0,IF(K74="Y",1,IF(K74="T",0,"Isi Dulu"))))</f>
        <v>Isi Tujuan</v>
      </c>
      <c r="M74" s="849"/>
      <c r="N74" s="852"/>
    </row>
    <row r="75" spans="2:14" ht="15.75">
      <c r="B75" s="838"/>
      <c r="C75" s="841"/>
      <c r="D75" s="859"/>
      <c r="E75" s="862"/>
      <c r="F75" s="569">
        <v>5</v>
      </c>
      <c r="G75" s="570"/>
      <c r="H75" s="599" t="str">
        <f t="shared" si="1"/>
        <v>Belum Diisi</v>
      </c>
      <c r="I75" s="595" t="s">
        <v>26</v>
      </c>
      <c r="J75" s="596" t="str">
        <f>IF($D$71="Y/T","Isi Tujuan",IF($E$71=0,0,IF(I75="Y",1,IF(I75="T",0,"Isi Dulu"))))</f>
        <v>Isi Tujuan</v>
      </c>
      <c r="K75" s="595" t="s">
        <v>26</v>
      </c>
      <c r="L75" s="596" t="str">
        <f>IF($D$71="Y/T","Isi Tujuan",IF($E$71=0,0,IF(K75="Y",1,IF(K75="T",0,"Isi Dulu"))))</f>
        <v>Isi Tujuan</v>
      </c>
      <c r="M75" s="850"/>
      <c r="N75" s="853"/>
    </row>
    <row r="76" spans="2:14" ht="15.75">
      <c r="B76" s="836">
        <v>15</v>
      </c>
      <c r="C76" s="839"/>
      <c r="D76" s="857" t="s">
        <v>26</v>
      </c>
      <c r="E76" s="860" t="str">
        <f>IF(D76="Y",1,IF(D76="T",0,IF(D76="Y/T","Belum diisi","Error")))</f>
        <v>Belum diisi</v>
      </c>
      <c r="F76" s="528">
        <v>1</v>
      </c>
      <c r="G76" s="529"/>
      <c r="H76" s="600" t="str">
        <f t="shared" si="1"/>
        <v>Belum Diisi</v>
      </c>
      <c r="I76" s="590" t="s">
        <v>26</v>
      </c>
      <c r="J76" s="591" t="str">
        <f>IF($D$76="Y/T","Isi Tujuan",IF($E$76=0,0,IF(I76="Y",1,IF(I76="T",0,"Isi Dulu"))))</f>
        <v>Isi Tujuan</v>
      </c>
      <c r="K76" s="590" t="s">
        <v>26</v>
      </c>
      <c r="L76" s="591" t="str">
        <f>IF($D$76="Y/T","Isi Tujuan",IF($E$76=0,0,IF(K76="Y",1,IF(K76="T",0,"Isi Dulu"))))</f>
        <v>Isi Tujuan</v>
      </c>
      <c r="M76" s="848" t="s">
        <v>26</v>
      </c>
      <c r="N76" s="851" t="str">
        <f>IF(M76="Y",1,IF(M76="T",0,IF(M76="Y/T","Belum diisi","Error")))</f>
        <v>Belum diisi</v>
      </c>
    </row>
    <row r="77" spans="2:14" ht="15.75">
      <c r="B77" s="837"/>
      <c r="C77" s="840"/>
      <c r="D77" s="858"/>
      <c r="E77" s="861"/>
      <c r="F77" s="549">
        <v>2</v>
      </c>
      <c r="G77" s="550"/>
      <c r="H77" s="598" t="str">
        <f t="shared" si="1"/>
        <v>Belum Diisi</v>
      </c>
      <c r="I77" s="592" t="s">
        <v>26</v>
      </c>
      <c r="J77" s="593" t="str">
        <f>IF($D$76="Y/T","Isi Tujuan",IF($E$76=0,0,IF(I77="Y",1,IF(I77="T",0,"Isi Dulu"))))</f>
        <v>Isi Tujuan</v>
      </c>
      <c r="K77" s="592" t="s">
        <v>26</v>
      </c>
      <c r="L77" s="593" t="str">
        <f>IF($D$76="Y/T","Isi Tujuan",IF($E$76=0,0,IF(K77="Y",1,IF(K77="T",0,"Isi Dulu"))))</f>
        <v>Isi Tujuan</v>
      </c>
      <c r="M77" s="849"/>
      <c r="N77" s="852"/>
    </row>
    <row r="78" spans="2:14" ht="15.75">
      <c r="B78" s="837"/>
      <c r="C78" s="840"/>
      <c r="D78" s="858"/>
      <c r="E78" s="861"/>
      <c r="F78" s="549">
        <v>3</v>
      </c>
      <c r="G78" s="550"/>
      <c r="H78" s="598" t="str">
        <f t="shared" si="1"/>
        <v>Belum Diisi</v>
      </c>
      <c r="I78" s="592" t="s">
        <v>26</v>
      </c>
      <c r="J78" s="593" t="str">
        <f>IF($D$76="Y/T","Isi Tujuan",IF($E$76=0,0,IF(I78="Y",1,IF(I78="T",0,"Isi Dulu"))))</f>
        <v>Isi Tujuan</v>
      </c>
      <c r="K78" s="592" t="s">
        <v>26</v>
      </c>
      <c r="L78" s="593" t="str">
        <f>IF($D$76="Y/T","Isi Tujuan",IF($E$76=0,0,IF(K78="Y",1,IF(K78="T",0,"Isi Dulu"))))</f>
        <v>Isi Tujuan</v>
      </c>
      <c r="M78" s="849"/>
      <c r="N78" s="852"/>
    </row>
    <row r="79" spans="2:14" ht="15.75">
      <c r="B79" s="837"/>
      <c r="C79" s="840"/>
      <c r="D79" s="858"/>
      <c r="E79" s="861"/>
      <c r="F79" s="549">
        <v>4</v>
      </c>
      <c r="G79" s="550"/>
      <c r="H79" s="598" t="str">
        <f t="shared" si="1"/>
        <v>Belum Diisi</v>
      </c>
      <c r="I79" s="592" t="s">
        <v>26</v>
      </c>
      <c r="J79" s="593" t="str">
        <f>IF($D$76="Y/T","Isi Tujuan",IF($E$76=0,0,IF(I79="Y",1,IF(I79="T",0,"Isi Dulu"))))</f>
        <v>Isi Tujuan</v>
      </c>
      <c r="K79" s="592" t="s">
        <v>26</v>
      </c>
      <c r="L79" s="593" t="str">
        <f>IF($D$76="Y/T","Isi Tujuan",IF($E$76=0,0,IF(K79="Y",1,IF(K79="T",0,"Isi Dulu"))))</f>
        <v>Isi Tujuan</v>
      </c>
      <c r="M79" s="849"/>
      <c r="N79" s="852"/>
    </row>
    <row r="80" spans="2:14" ht="15.75">
      <c r="B80" s="838"/>
      <c r="C80" s="841"/>
      <c r="D80" s="859"/>
      <c r="E80" s="862"/>
      <c r="F80" s="569">
        <v>5</v>
      </c>
      <c r="G80" s="570"/>
      <c r="H80" s="599" t="str">
        <f t="shared" si="1"/>
        <v>Belum Diisi</v>
      </c>
      <c r="I80" s="595" t="s">
        <v>26</v>
      </c>
      <c r="J80" s="596" t="str">
        <f>IF($D$76="Y/T","Isi Tujuan",IF($E$76=0,0,IF(I80="Y",1,IF(I80="T",0,"Isi Dulu"))))</f>
        <v>Isi Tujuan</v>
      </c>
      <c r="K80" s="595" t="s">
        <v>26</v>
      </c>
      <c r="L80" s="596" t="str">
        <f>IF($D$76="Y/T","Isi Tujuan",IF($E$76=0,0,IF(K80="Y",1,IF(K80="T",0,"Isi Dulu"))))</f>
        <v>Isi Tujuan</v>
      </c>
      <c r="M80" s="850"/>
      <c r="N80" s="853"/>
    </row>
    <row r="81" spans="2:14" ht="15.75">
      <c r="B81" s="836">
        <v>16</v>
      </c>
      <c r="C81" s="839"/>
      <c r="D81" s="857" t="s">
        <v>26</v>
      </c>
      <c r="E81" s="860" t="str">
        <f>IF(D81="Y",1,IF(D81="T",0,IF(D81="Y/T","Belum diisi","Error")))</f>
        <v>Belum diisi</v>
      </c>
      <c r="F81" s="528">
        <v>1</v>
      </c>
      <c r="G81" s="529"/>
      <c r="H81" s="600" t="str">
        <f t="shared" si="1"/>
        <v>Belum Diisi</v>
      </c>
      <c r="I81" s="590" t="s">
        <v>26</v>
      </c>
      <c r="J81" s="591" t="str">
        <f>IF($D$81="Y/T","Isi Tujuan",IF($E$81=0,0,IF(I81="Y",1,IF(I81="T",0,"Isi Dulu"))))</f>
        <v>Isi Tujuan</v>
      </c>
      <c r="K81" s="590" t="s">
        <v>26</v>
      </c>
      <c r="L81" s="591" t="str">
        <f>IF($D$81="Y/T","Isi Tujuan",IF($E$81=0,0,IF(K81="Y",1,IF(K81="T",0,"Isi Dulu"))))</f>
        <v>Isi Tujuan</v>
      </c>
      <c r="M81" s="848" t="s">
        <v>26</v>
      </c>
      <c r="N81" s="851" t="str">
        <f>IF(M81="Y",1,IF(M81="T",0,IF(M81="Y/T","Belum diisi","Error")))</f>
        <v>Belum diisi</v>
      </c>
    </row>
    <row r="82" spans="2:14" ht="15.75">
      <c r="B82" s="837"/>
      <c r="C82" s="840"/>
      <c r="D82" s="858"/>
      <c r="E82" s="861"/>
      <c r="F82" s="549">
        <v>2</v>
      </c>
      <c r="G82" s="550"/>
      <c r="H82" s="598" t="str">
        <f t="shared" si="1"/>
        <v>Belum Diisi</v>
      </c>
      <c r="I82" s="592" t="s">
        <v>26</v>
      </c>
      <c r="J82" s="593" t="str">
        <f>IF($D$81="Y/T","Isi Tujuan",IF($E$81=0,0,IF(I82="Y",1,IF(I82="T",0,"Isi Dulu"))))</f>
        <v>Isi Tujuan</v>
      </c>
      <c r="K82" s="592" t="s">
        <v>26</v>
      </c>
      <c r="L82" s="593" t="str">
        <f>IF($D$81="Y/T","Isi Tujuan",IF($E$81=0,0,IF(K82="Y",1,IF(K82="T",0,"Isi Dulu"))))</f>
        <v>Isi Tujuan</v>
      </c>
      <c r="M82" s="849"/>
      <c r="N82" s="852"/>
    </row>
    <row r="83" spans="2:14" ht="15.75">
      <c r="B83" s="837"/>
      <c r="C83" s="840"/>
      <c r="D83" s="858"/>
      <c r="E83" s="861"/>
      <c r="F83" s="549">
        <v>3</v>
      </c>
      <c r="G83" s="550"/>
      <c r="H83" s="598" t="str">
        <f t="shared" si="1"/>
        <v>Belum Diisi</v>
      </c>
      <c r="I83" s="592" t="s">
        <v>26</v>
      </c>
      <c r="J83" s="593" t="str">
        <f>IF($D$81="Y/T","Isi Tujuan",IF($E$81=0,0,IF(I83="Y",1,IF(I83="T",0,"Isi Dulu"))))</f>
        <v>Isi Tujuan</v>
      </c>
      <c r="K83" s="592" t="s">
        <v>26</v>
      </c>
      <c r="L83" s="593" t="str">
        <f>IF($D$81="Y/T","Isi Tujuan",IF($E$81=0,0,IF(K83="Y",1,IF(K83="T",0,"Isi Dulu"))))</f>
        <v>Isi Tujuan</v>
      </c>
      <c r="M83" s="849"/>
      <c r="N83" s="852"/>
    </row>
    <row r="84" spans="2:14" ht="15.75">
      <c r="B84" s="837"/>
      <c r="C84" s="840"/>
      <c r="D84" s="858"/>
      <c r="E84" s="861"/>
      <c r="F84" s="549">
        <v>4</v>
      </c>
      <c r="G84" s="550"/>
      <c r="H84" s="598" t="str">
        <f t="shared" si="1"/>
        <v>Belum Diisi</v>
      </c>
      <c r="I84" s="592" t="s">
        <v>26</v>
      </c>
      <c r="J84" s="593" t="str">
        <f>IF($D$81="Y/T","Isi Tujuan",IF($E$81=0,0,IF(I84="Y",1,IF(I84="T",0,"Isi Dulu"))))</f>
        <v>Isi Tujuan</v>
      </c>
      <c r="K84" s="592" t="s">
        <v>26</v>
      </c>
      <c r="L84" s="593" t="str">
        <f>IF($D$81="Y/T","Isi Tujuan",IF($E$81=0,0,IF(K84="Y",1,IF(K84="T",0,"Isi Dulu"))))</f>
        <v>Isi Tujuan</v>
      </c>
      <c r="M84" s="849"/>
      <c r="N84" s="852"/>
    </row>
    <row r="85" spans="2:14" ht="15.75">
      <c r="B85" s="838"/>
      <c r="C85" s="841"/>
      <c r="D85" s="859"/>
      <c r="E85" s="862"/>
      <c r="F85" s="569">
        <v>5</v>
      </c>
      <c r="G85" s="570"/>
      <c r="H85" s="599" t="str">
        <f t="shared" si="1"/>
        <v>Belum Diisi</v>
      </c>
      <c r="I85" s="595" t="s">
        <v>26</v>
      </c>
      <c r="J85" s="596" t="str">
        <f>IF($D$81="Y/T","Isi Tujuan",IF($E$81=0,0,IF(I85="Y",1,IF(I85="T",0,"Isi Dulu"))))</f>
        <v>Isi Tujuan</v>
      </c>
      <c r="K85" s="595" t="s">
        <v>26</v>
      </c>
      <c r="L85" s="596" t="str">
        <f>IF($D$81="Y/T","Isi Tujuan",IF($E$81=0,0,IF(K85="Y",1,IF(K85="T",0,"Isi Dulu"))))</f>
        <v>Isi Tujuan</v>
      </c>
      <c r="M85" s="850"/>
      <c r="N85" s="853"/>
    </row>
    <row r="86" spans="2:14" ht="15.75">
      <c r="B86" s="836">
        <v>17</v>
      </c>
      <c r="C86" s="839"/>
      <c r="D86" s="857" t="s">
        <v>26</v>
      </c>
      <c r="E86" s="860" t="str">
        <f>IF(D86="Y",1,IF(D86="T",0,IF(D86="Y/T","Belum diisi","Error")))</f>
        <v>Belum diisi</v>
      </c>
      <c r="F86" s="528">
        <v>1</v>
      </c>
      <c r="G86" s="529"/>
      <c r="H86" s="600" t="str">
        <f t="shared" si="1"/>
        <v>Belum Diisi</v>
      </c>
      <c r="I86" s="590" t="s">
        <v>26</v>
      </c>
      <c r="J86" s="591" t="str">
        <f>IF($D$86="Y/T","Isi Tujuan",IF($E$86=0,0,IF(I86="Y",1,IF(I86="T",0,"Isi Dulu"))))</f>
        <v>Isi Tujuan</v>
      </c>
      <c r="K86" s="590" t="s">
        <v>26</v>
      </c>
      <c r="L86" s="591" t="str">
        <f>IF($D$86="Y/T","Isi Tujuan",IF($E$86=0,0,IF(K86="Y",1,IF(K86="T",0,"Isi Dulu"))))</f>
        <v>Isi Tujuan</v>
      </c>
      <c r="M86" s="848" t="s">
        <v>26</v>
      </c>
      <c r="N86" s="851" t="str">
        <f>IF(M86="Y",1,IF(M86="T",0,IF(M86="Y/T","Belum diisi","Error")))</f>
        <v>Belum diisi</v>
      </c>
    </row>
    <row r="87" spans="2:14" ht="15.75">
      <c r="B87" s="837"/>
      <c r="C87" s="840"/>
      <c r="D87" s="858"/>
      <c r="E87" s="861"/>
      <c r="F87" s="549">
        <v>2</v>
      </c>
      <c r="G87" s="550"/>
      <c r="H87" s="598" t="str">
        <f t="shared" si="1"/>
        <v>Belum Diisi</v>
      </c>
      <c r="I87" s="592" t="s">
        <v>26</v>
      </c>
      <c r="J87" s="593" t="str">
        <f>IF($D$86="Y/T","Isi Tujuan",IF($E$86=0,0,IF(I87="Y",1,IF(I87="T",0,"Isi Dulu"))))</f>
        <v>Isi Tujuan</v>
      </c>
      <c r="K87" s="592" t="s">
        <v>26</v>
      </c>
      <c r="L87" s="593" t="str">
        <f>IF($D$86="Y/T","Isi Tujuan",IF($E$86=0,0,IF(K87="Y",1,IF(K87="T",0,"Isi Dulu"))))</f>
        <v>Isi Tujuan</v>
      </c>
      <c r="M87" s="849"/>
      <c r="N87" s="852"/>
    </row>
    <row r="88" spans="2:14" ht="15.75">
      <c r="B88" s="837"/>
      <c r="C88" s="840"/>
      <c r="D88" s="858"/>
      <c r="E88" s="861"/>
      <c r="F88" s="549">
        <v>3</v>
      </c>
      <c r="G88" s="550"/>
      <c r="H88" s="598" t="str">
        <f t="shared" si="1"/>
        <v>Belum Diisi</v>
      </c>
      <c r="I88" s="592" t="s">
        <v>26</v>
      </c>
      <c r="J88" s="593" t="str">
        <f>IF($D$86="Y/T","Isi Tujuan",IF($E$86=0,0,IF(I88="Y",1,IF(I88="T",0,"Isi Dulu"))))</f>
        <v>Isi Tujuan</v>
      </c>
      <c r="K88" s="592" t="s">
        <v>26</v>
      </c>
      <c r="L88" s="593" t="str">
        <f>IF($D$86="Y/T","Isi Tujuan",IF($E$86=0,0,IF(K88="Y",1,IF(K88="T",0,"Isi Dulu"))))</f>
        <v>Isi Tujuan</v>
      </c>
      <c r="M88" s="849"/>
      <c r="N88" s="852"/>
    </row>
    <row r="89" spans="2:14" ht="15.75">
      <c r="B89" s="837"/>
      <c r="C89" s="840"/>
      <c r="D89" s="858"/>
      <c r="E89" s="861"/>
      <c r="F89" s="549">
        <v>4</v>
      </c>
      <c r="G89" s="550"/>
      <c r="H89" s="598" t="str">
        <f t="shared" si="1"/>
        <v>Belum Diisi</v>
      </c>
      <c r="I89" s="592" t="s">
        <v>26</v>
      </c>
      <c r="J89" s="593" t="str">
        <f>IF($D$86="Y/T","Isi Tujuan",IF($E$86=0,0,IF(I89="Y",1,IF(I89="T",0,"Isi Dulu"))))</f>
        <v>Isi Tujuan</v>
      </c>
      <c r="K89" s="592" t="s">
        <v>26</v>
      </c>
      <c r="L89" s="593" t="str">
        <f>IF($D$86="Y/T","Isi Tujuan",IF($E$86=0,0,IF(K89="Y",1,IF(K89="T",0,"Isi Dulu"))))</f>
        <v>Isi Tujuan</v>
      </c>
      <c r="M89" s="849"/>
      <c r="N89" s="852"/>
    </row>
    <row r="90" spans="2:14" ht="15.75">
      <c r="B90" s="838"/>
      <c r="C90" s="841"/>
      <c r="D90" s="859"/>
      <c r="E90" s="862"/>
      <c r="F90" s="569">
        <v>5</v>
      </c>
      <c r="G90" s="570"/>
      <c r="H90" s="599" t="str">
        <f t="shared" si="1"/>
        <v>Belum Diisi</v>
      </c>
      <c r="I90" s="595" t="s">
        <v>26</v>
      </c>
      <c r="J90" s="596" t="str">
        <f>IF($D$86="Y/T","Isi Tujuan",IF($E$86=0,0,IF(I90="Y",1,IF(I90="T",0,"Isi Dulu"))))</f>
        <v>Isi Tujuan</v>
      </c>
      <c r="K90" s="595" t="s">
        <v>26</v>
      </c>
      <c r="L90" s="596" t="str">
        <f>IF($D$86="Y/T","Isi Tujuan",IF($E$86=0,0,IF(K90="Y",1,IF(K90="T",0,"Isi Dulu"))))</f>
        <v>Isi Tujuan</v>
      </c>
      <c r="M90" s="850"/>
      <c r="N90" s="853"/>
    </row>
    <row r="91" spans="2:14" ht="15.75">
      <c r="B91" s="836">
        <v>18</v>
      </c>
      <c r="C91" s="839"/>
      <c r="D91" s="857" t="s">
        <v>26</v>
      </c>
      <c r="E91" s="860" t="str">
        <f>IF(D91="Y",1,IF(D91="T",0,IF(D91="Y/T","Belum diisi","Error")))</f>
        <v>Belum diisi</v>
      </c>
      <c r="F91" s="528">
        <v>1</v>
      </c>
      <c r="G91" s="529"/>
      <c r="H91" s="600" t="str">
        <f t="shared" si="1"/>
        <v>Belum Diisi</v>
      </c>
      <c r="I91" s="590" t="s">
        <v>26</v>
      </c>
      <c r="J91" s="591" t="str">
        <f>IF($D$91="Y/T","Isi Tujuan",IF($E$91=0,0,IF(I91="Y",1,IF(I91="T",0,"Isi Dulu"))))</f>
        <v>Isi Tujuan</v>
      </c>
      <c r="K91" s="590" t="s">
        <v>26</v>
      </c>
      <c r="L91" s="591" t="str">
        <f>IF($D$91="Y/T","Isi Tujuan",IF($E$91=0,0,IF(K91="Y",1,IF(K91="T",0,"Isi Dulu"))))</f>
        <v>Isi Tujuan</v>
      </c>
      <c r="M91" s="848" t="s">
        <v>26</v>
      </c>
      <c r="N91" s="851" t="str">
        <f>IF(M91="Y",1,IF(M91="T",0,IF(M91="Y/T","Belum diisi","Error")))</f>
        <v>Belum diisi</v>
      </c>
    </row>
    <row r="92" spans="2:14" ht="15.75">
      <c r="B92" s="837"/>
      <c r="C92" s="840"/>
      <c r="D92" s="858"/>
      <c r="E92" s="861"/>
      <c r="F92" s="549">
        <v>2</v>
      </c>
      <c r="G92" s="550"/>
      <c r="H92" s="598" t="str">
        <f t="shared" si="1"/>
        <v>Belum Diisi</v>
      </c>
      <c r="I92" s="592" t="s">
        <v>26</v>
      </c>
      <c r="J92" s="593" t="str">
        <f>IF($D$91="Y/T","Isi Tujuan",IF($E$91=0,0,IF(I92="Y",1,IF(I92="T",0,"Isi Dulu"))))</f>
        <v>Isi Tujuan</v>
      </c>
      <c r="K92" s="592" t="s">
        <v>26</v>
      </c>
      <c r="L92" s="593" t="str">
        <f>IF($D$91="Y/T","Isi Tujuan",IF($E$91=0,0,IF(K92="Y",1,IF(K92="T",0,"Isi Dulu"))))</f>
        <v>Isi Tujuan</v>
      </c>
      <c r="M92" s="849"/>
      <c r="N92" s="852"/>
    </row>
    <row r="93" spans="2:14" ht="15.75">
      <c r="B93" s="837"/>
      <c r="C93" s="840"/>
      <c r="D93" s="858"/>
      <c r="E93" s="861"/>
      <c r="F93" s="549">
        <v>3</v>
      </c>
      <c r="G93" s="550"/>
      <c r="H93" s="598" t="str">
        <f t="shared" si="1"/>
        <v>Belum Diisi</v>
      </c>
      <c r="I93" s="592" t="s">
        <v>26</v>
      </c>
      <c r="J93" s="593" t="str">
        <f>IF($D$91="Y/T","Isi Tujuan",IF($E$91=0,0,IF(I93="Y",1,IF(I93="T",0,"Isi Dulu"))))</f>
        <v>Isi Tujuan</v>
      </c>
      <c r="K93" s="592" t="s">
        <v>26</v>
      </c>
      <c r="L93" s="593" t="str">
        <f>IF($D$91="Y/T","Isi Tujuan",IF($E$91=0,0,IF(K93="Y",1,IF(K93="T",0,"Isi Dulu"))))</f>
        <v>Isi Tujuan</v>
      </c>
      <c r="M93" s="849"/>
      <c r="N93" s="852"/>
    </row>
    <row r="94" spans="2:14" ht="15.75">
      <c r="B94" s="837"/>
      <c r="C94" s="840"/>
      <c r="D94" s="858"/>
      <c r="E94" s="861"/>
      <c r="F94" s="549">
        <v>4</v>
      </c>
      <c r="G94" s="550"/>
      <c r="H94" s="598" t="str">
        <f t="shared" si="1"/>
        <v>Belum Diisi</v>
      </c>
      <c r="I94" s="592" t="s">
        <v>26</v>
      </c>
      <c r="J94" s="593" t="str">
        <f>IF($D$91="Y/T","Isi Tujuan",IF($E$91=0,0,IF(I94="Y",1,IF(I94="T",0,"Isi Dulu"))))</f>
        <v>Isi Tujuan</v>
      </c>
      <c r="K94" s="592" t="s">
        <v>26</v>
      </c>
      <c r="L94" s="593" t="str">
        <f>IF($D$91="Y/T","Isi Tujuan",IF($E$91=0,0,IF(K94="Y",1,IF(K94="T",0,"Isi Dulu"))))</f>
        <v>Isi Tujuan</v>
      </c>
      <c r="M94" s="849"/>
      <c r="N94" s="852"/>
    </row>
    <row r="95" spans="2:14" ht="15.75">
      <c r="B95" s="838"/>
      <c r="C95" s="841"/>
      <c r="D95" s="859"/>
      <c r="E95" s="862"/>
      <c r="F95" s="569">
        <v>5</v>
      </c>
      <c r="G95" s="570"/>
      <c r="H95" s="599" t="str">
        <f t="shared" si="1"/>
        <v>Belum Diisi</v>
      </c>
      <c r="I95" s="595" t="s">
        <v>26</v>
      </c>
      <c r="J95" s="596" t="str">
        <f>IF($D$91="Y/T","Isi Tujuan",IF($E$91=0,0,IF(I95="Y",1,IF(I95="T",0,"Isi Dulu"))))</f>
        <v>Isi Tujuan</v>
      </c>
      <c r="K95" s="595" t="s">
        <v>26</v>
      </c>
      <c r="L95" s="596" t="str">
        <f>IF($D$91="Y/T","Isi Tujuan",IF($E$91=0,0,IF(K95="Y",1,IF(K95="T",0,"Isi Dulu"))))</f>
        <v>Isi Tujuan</v>
      </c>
      <c r="M95" s="850"/>
      <c r="N95" s="853"/>
    </row>
    <row r="96" spans="2:14" ht="15.75">
      <c r="B96" s="836">
        <v>19</v>
      </c>
      <c r="C96" s="839"/>
      <c r="D96" s="857" t="s">
        <v>26</v>
      </c>
      <c r="E96" s="860" t="str">
        <f>IF(D96="Y",1,IF(D96="T",0,IF(D96="Y/T","Belum diisi","Error")))</f>
        <v>Belum diisi</v>
      </c>
      <c r="F96" s="528">
        <v>1</v>
      </c>
      <c r="G96" s="529"/>
      <c r="H96" s="600" t="str">
        <f t="shared" si="1"/>
        <v>Belum Diisi</v>
      </c>
      <c r="I96" s="590" t="s">
        <v>26</v>
      </c>
      <c r="J96" s="591" t="str">
        <f>IF($D$96="Y/T","Isi Tujuan",IF($E$96=0,0,IF(I96="Y",1,IF(I96="T",0,"Isi Dulu"))))</f>
        <v>Isi Tujuan</v>
      </c>
      <c r="K96" s="590" t="s">
        <v>26</v>
      </c>
      <c r="L96" s="591" t="str">
        <f>IF($D$96="Y/T","Isi Tujuan",IF($E$96=0,0,IF(K96="Y",1,IF(K96="T",0,"Isi Dulu"))))</f>
        <v>Isi Tujuan</v>
      </c>
      <c r="M96" s="848" t="s">
        <v>26</v>
      </c>
      <c r="N96" s="851" t="str">
        <f>IF(M96="Y",1,IF(M96="T",0,IF(M96="Y/T","Belum diisi","Error")))</f>
        <v>Belum diisi</v>
      </c>
    </row>
    <row r="97" spans="2:18" ht="15.75">
      <c r="B97" s="837"/>
      <c r="C97" s="840"/>
      <c r="D97" s="858"/>
      <c r="E97" s="861"/>
      <c r="F97" s="549">
        <v>2</v>
      </c>
      <c r="G97" s="550"/>
      <c r="H97" s="598" t="str">
        <f t="shared" si="1"/>
        <v>Belum Diisi</v>
      </c>
      <c r="I97" s="592" t="s">
        <v>26</v>
      </c>
      <c r="J97" s="593" t="str">
        <f>IF($D$96="Y/T","Isi Tujuan",IF($E$96=0,0,IF(I97="Y",1,IF(I97="T",0,"Isi Dulu"))))</f>
        <v>Isi Tujuan</v>
      </c>
      <c r="K97" s="592" t="s">
        <v>26</v>
      </c>
      <c r="L97" s="593" t="str">
        <f>IF($D$96="Y/T","Isi Tujuan",IF($E$96=0,0,IF(K97="Y",1,IF(K97="T",0,"Isi Dulu"))))</f>
        <v>Isi Tujuan</v>
      </c>
      <c r="M97" s="849"/>
      <c r="N97" s="852"/>
    </row>
    <row r="98" spans="2:18" ht="15.75">
      <c r="B98" s="837"/>
      <c r="C98" s="840"/>
      <c r="D98" s="858"/>
      <c r="E98" s="861"/>
      <c r="F98" s="549">
        <v>3</v>
      </c>
      <c r="G98" s="550"/>
      <c r="H98" s="598" t="str">
        <f t="shared" si="1"/>
        <v>Belum Diisi</v>
      </c>
      <c r="I98" s="592" t="s">
        <v>26</v>
      </c>
      <c r="J98" s="593" t="str">
        <f>IF($D$96="Y/T","Isi Tujuan",IF($E$96=0,0,IF(I98="Y",1,IF(I98="T",0,"Isi Dulu"))))</f>
        <v>Isi Tujuan</v>
      </c>
      <c r="K98" s="592" t="s">
        <v>26</v>
      </c>
      <c r="L98" s="593" t="str">
        <f>IF($D$96="Y/T","Isi Tujuan",IF($E$96=0,0,IF(K98="Y",1,IF(K98="T",0,"Isi Dulu"))))</f>
        <v>Isi Tujuan</v>
      </c>
      <c r="M98" s="849"/>
      <c r="N98" s="852"/>
    </row>
    <row r="99" spans="2:18" ht="15.75">
      <c r="B99" s="837"/>
      <c r="C99" s="840"/>
      <c r="D99" s="858"/>
      <c r="E99" s="861"/>
      <c r="F99" s="549">
        <v>4</v>
      </c>
      <c r="G99" s="550"/>
      <c r="H99" s="598" t="str">
        <f t="shared" si="1"/>
        <v>Belum Diisi</v>
      </c>
      <c r="I99" s="592" t="s">
        <v>26</v>
      </c>
      <c r="J99" s="593" t="str">
        <f>IF($D$96="Y/T","Isi Tujuan",IF($E$96=0,0,IF(I99="Y",1,IF(I99="T",0,"Isi Dulu"))))</f>
        <v>Isi Tujuan</v>
      </c>
      <c r="K99" s="592" t="s">
        <v>26</v>
      </c>
      <c r="L99" s="593" t="str">
        <f>IF($D$96="Y/T","Isi Tujuan",IF($E$96=0,0,IF(K99="Y",1,IF(K99="T",0,"Isi Dulu"))))</f>
        <v>Isi Tujuan</v>
      </c>
      <c r="M99" s="849"/>
      <c r="N99" s="852"/>
    </row>
    <row r="100" spans="2:18" ht="15.75">
      <c r="B100" s="838"/>
      <c r="C100" s="841"/>
      <c r="D100" s="859"/>
      <c r="E100" s="862"/>
      <c r="F100" s="569">
        <v>5</v>
      </c>
      <c r="G100" s="570"/>
      <c r="H100" s="599" t="str">
        <f t="shared" si="1"/>
        <v>Belum Diisi</v>
      </c>
      <c r="I100" s="595" t="s">
        <v>26</v>
      </c>
      <c r="J100" s="596" t="str">
        <f>IF($D$96="Y/T","Isi Tujuan",IF($E$96=0,0,IF(I100="Y",1,IF(I100="T",0,"Isi Dulu"))))</f>
        <v>Isi Tujuan</v>
      </c>
      <c r="K100" s="595" t="s">
        <v>26</v>
      </c>
      <c r="L100" s="596" t="str">
        <f>IF($D$96="Y/T","Isi Tujuan",IF($E$96=0,0,IF(K100="Y",1,IF(K100="T",0,"Isi Dulu"))))</f>
        <v>Isi Tujuan</v>
      </c>
      <c r="M100" s="850"/>
      <c r="N100" s="853"/>
    </row>
    <row r="101" spans="2:18" ht="15.75">
      <c r="B101" s="836">
        <v>20</v>
      </c>
      <c r="C101" s="839"/>
      <c r="D101" s="857" t="s">
        <v>26</v>
      </c>
      <c r="E101" s="860" t="str">
        <f>IF(D101="Y",1,IF(D101="T",0,IF(D101="Y/T","Belum diisi","Error")))</f>
        <v>Belum diisi</v>
      </c>
      <c r="F101" s="528">
        <v>1</v>
      </c>
      <c r="G101" s="529"/>
      <c r="H101" s="600" t="str">
        <f t="shared" si="1"/>
        <v>Belum Diisi</v>
      </c>
      <c r="I101" s="590" t="s">
        <v>26</v>
      </c>
      <c r="J101" s="591" t="str">
        <f>IF($D$101="Y/T","Isi Tujuan",IF($E$101=0,0,IF(I101="Y",1,IF(I101="T",0,"Isi Dulu"))))</f>
        <v>Isi Tujuan</v>
      </c>
      <c r="K101" s="590" t="s">
        <v>26</v>
      </c>
      <c r="L101" s="591" t="str">
        <f>IF($D$101="Y/T","Isi Tujuan",IF($E$101=0,0,IF(K101="Y",1,IF(K101="T",0,"Isi Dulu"))))</f>
        <v>Isi Tujuan</v>
      </c>
      <c r="M101" s="848" t="s">
        <v>26</v>
      </c>
      <c r="N101" s="851" t="str">
        <f>IF(M101="Y",1,IF(M101="T",0,IF(M101="Y/T","Belum diisi","Error")))</f>
        <v>Belum diisi</v>
      </c>
    </row>
    <row r="102" spans="2:18" ht="15.75">
      <c r="B102" s="837"/>
      <c r="C102" s="840"/>
      <c r="D102" s="858"/>
      <c r="E102" s="861"/>
      <c r="F102" s="549">
        <v>2</v>
      </c>
      <c r="G102" s="550"/>
      <c r="H102" s="598" t="str">
        <f t="shared" si="1"/>
        <v>Belum Diisi</v>
      </c>
      <c r="I102" s="592" t="s">
        <v>26</v>
      </c>
      <c r="J102" s="593" t="str">
        <f>IF($D$101="Y/T","Isi Tujuan",IF($E$101=0,0,IF(I102="Y",1,IF(I102="T",0,"Isi Dulu"))))</f>
        <v>Isi Tujuan</v>
      </c>
      <c r="K102" s="592" t="s">
        <v>26</v>
      </c>
      <c r="L102" s="593" t="str">
        <f>IF($D$101="Y/T","Isi Tujuan",IF($E$101=0,0,IF(K102="Y",1,IF(K102="T",0,"Isi Dulu"))))</f>
        <v>Isi Tujuan</v>
      </c>
      <c r="M102" s="849"/>
      <c r="N102" s="852"/>
    </row>
    <row r="103" spans="2:18" ht="15.75">
      <c r="B103" s="837"/>
      <c r="C103" s="840"/>
      <c r="D103" s="858"/>
      <c r="E103" s="861"/>
      <c r="F103" s="549">
        <v>3</v>
      </c>
      <c r="G103" s="550"/>
      <c r="H103" s="598" t="str">
        <f t="shared" si="1"/>
        <v>Belum Diisi</v>
      </c>
      <c r="I103" s="592" t="s">
        <v>26</v>
      </c>
      <c r="J103" s="593" t="str">
        <f>IF($D$101="Y/T","Isi Tujuan",IF($E$101=0,0,IF(I103="Y",1,IF(I103="T",0,"Isi Dulu"))))</f>
        <v>Isi Tujuan</v>
      </c>
      <c r="K103" s="592" t="s">
        <v>26</v>
      </c>
      <c r="L103" s="593" t="str">
        <f>IF($D$101="Y/T","Isi Tujuan",IF($E$101=0,0,IF(K103="Y",1,IF(K103="T",0,"Isi Dulu"))))</f>
        <v>Isi Tujuan</v>
      </c>
      <c r="M103" s="849"/>
      <c r="N103" s="852"/>
    </row>
    <row r="104" spans="2:18" ht="15.75">
      <c r="B104" s="837"/>
      <c r="C104" s="840"/>
      <c r="D104" s="858"/>
      <c r="E104" s="861"/>
      <c r="F104" s="549">
        <v>4</v>
      </c>
      <c r="G104" s="550"/>
      <c r="H104" s="598" t="str">
        <f t="shared" si="1"/>
        <v>Belum Diisi</v>
      </c>
      <c r="I104" s="592" t="s">
        <v>26</v>
      </c>
      <c r="J104" s="593" t="str">
        <f>IF($D$101="Y/T","Isi Tujuan",IF($E$101=0,0,IF(I104="Y",1,IF(I104="T",0,"Isi Dulu"))))</f>
        <v>Isi Tujuan</v>
      </c>
      <c r="K104" s="592" t="s">
        <v>26</v>
      </c>
      <c r="L104" s="593" t="str">
        <f>IF($D$101="Y/T","Isi Tujuan",IF($E$101=0,0,IF(K104="Y",1,IF(K104="T",0,"Isi Dulu"))))</f>
        <v>Isi Tujuan</v>
      </c>
      <c r="M104" s="849"/>
      <c r="N104" s="852"/>
    </row>
    <row r="105" spans="2:18" ht="15.75">
      <c r="B105" s="838"/>
      <c r="C105" s="841"/>
      <c r="D105" s="859"/>
      <c r="E105" s="862"/>
      <c r="F105" s="569">
        <v>5</v>
      </c>
      <c r="G105" s="570"/>
      <c r="H105" s="599" t="str">
        <f t="shared" si="1"/>
        <v>Belum Diisi</v>
      </c>
      <c r="I105" s="595" t="s">
        <v>26</v>
      </c>
      <c r="J105" s="596" t="str">
        <f>IF($D$101="Y/T","Isi Tujuan",IF($E$101=0,0,IF(I105="Y",1,IF(I105="T",0,"Isi Dulu"))))</f>
        <v>Isi Tujuan</v>
      </c>
      <c r="K105" s="595" t="s">
        <v>26</v>
      </c>
      <c r="L105" s="596" t="str">
        <f>IF($D$101="Y/T","Isi Tujuan",IF($E$101=0,0,IF(K105="Y",1,IF(K105="T",0,"Isi Dulu"))))</f>
        <v>Isi Tujuan</v>
      </c>
      <c r="M105" s="850"/>
      <c r="N105" s="853"/>
    </row>
    <row r="106" spans="2:18" s="527" customFormat="1" ht="15.75">
      <c r="B106" s="601"/>
      <c r="C106" s="581"/>
      <c r="D106" s="582"/>
      <c r="E106" s="602" t="e">
        <f>AVERAGE(E6:E105)</f>
        <v>#DIV/0!</v>
      </c>
      <c r="F106" s="603"/>
      <c r="G106" s="583"/>
      <c r="H106" s="602" t="e">
        <f>(IF($D6="Y/T",0,AVERAGE(H6:H10))+IF($D11="Y/T",0,AVERAGE(H11:H15))+IF($D16="Y/T",0,AVERAGE(H16:H20))+IF($D21="Y/T",0,AVERAGE(H21:H25))+IF($D26="Y/T",0,AVERAGE(H26:H30))+IF($D31="Y/T",0,AVERAGE(H31:H35))+IF($D36="Y/T",0,AVERAGE(H36:H40))+IF($D41="Y/T",0,AVERAGE(H41:H45))+IF($D46="Y/T",0,AVERAGE(H46:H50))+IF($D51="Y/T",0,AVERAGE(H51:H55))+IF($D56="Y/T",0,AVERAGE(H56:H60))+IF($D61="Y/T",0,AVERAGE(H61:H65))+IF($D66="Y/T",0,AVERAGE(H66:H70))+IF($D71="Y/T",0,AVERAGE(H71:H75))+IF($D76="Y/T",0,AVERAGE(H76:H80))+IF($D81="Y/T",0,AVERAGE(H81:H85))+IF($D86="Y/T",0,AVERAGE(H86:H90))+IF($D91="Y/T",0,AVERAGE(H91:H95))+IF($D96="Y/T",0,AVERAGE(H96:H100))+IF($D101="Y/T",0,AVERAGE(H101:H105)))/(COUNTIF($D6:$D105,"Y")+COUNTIF($D6:$D105,"T"))</f>
        <v>#DIV/0!</v>
      </c>
      <c r="I106" s="582"/>
      <c r="J106" s="602" t="e">
        <f>(IF($D6="Y/T",0,AVERAGE(J6:J10))+IF($D11="Y/T",0,AVERAGE(J11:J15))+IF($D16="Y/T",0,AVERAGE(J16:J20))+IF($D21="Y/T",0,AVERAGE(J21:J25))+IF($D26="Y/T",0,AVERAGE(J26:J30))+IF($D31="Y/T",0,AVERAGE(J31:J35))+IF($D36="Y/T",0,AVERAGE(J36:J40))+IF($D41="Y/T",0,AVERAGE(J41:J45))+IF($D46="Y/T",0,AVERAGE(J46:J50))+IF($D51="Y/T",0,AVERAGE(J51:J55))+IF($D56="Y/T",0,AVERAGE(J56:J60))+IF($D61="Y/T",0,AVERAGE(J61:J65))+IF($D66="Y/T",0,AVERAGE(J66:J70))+IF($D71="Y/T",0,AVERAGE(J71:J75))+IF($D76="Y/T",0,AVERAGE(J76:J80))+IF($D81="Y/T",0,AVERAGE(J81:J85))+IF($D86="Y/T",0,AVERAGE(J86:J90))+IF($D91="Y/T",0,AVERAGE(J91:J95))+IF($D96="Y/T",0,AVERAGE(J96:J100))+IF($D101="Y/T",0,AVERAGE(J101:J105)))/(COUNTIF($D6:$D105,"Y")+COUNTIF($D6:$D105,"T"))</f>
        <v>#DIV/0!</v>
      </c>
      <c r="K106" s="582"/>
      <c r="L106" s="602" t="e">
        <f>(IF($D6="Y/T",0,AVERAGE(L6:L10))+IF($D11="Y/T",0,AVERAGE(L11:L15))+IF($D16="Y/T",0,AVERAGE(L16:L20))+IF($D21="Y/T",0,AVERAGE(L21:L25))+IF($D26="Y/T",0,AVERAGE(L26:L30))+IF($D31="Y/T",0,AVERAGE(L31:L35))+IF($D36="Y/T",0,AVERAGE(L36:L40))+IF($D41="Y/T",0,AVERAGE(L41:L45))+IF($D46="Y/T",0,AVERAGE(L46:L50))+IF($D51="Y/T",0,AVERAGE(L51:L55))+IF($D56="Y/T",0,AVERAGE(L56:L60))+IF($D61="Y/T",0,AVERAGE(L61:L65))+IF($D66="Y/T",0,AVERAGE(L66:L70))+IF($D71="Y/T",0,AVERAGE(L71:L75))+IF($D76="Y/T",0,AVERAGE(L76:L80))+IF($D81="Y/T",0,AVERAGE(L81:L85))+IF($D86="Y/T",0,AVERAGE(L86:L90))+IF($D91="Y/T",0,AVERAGE(L91:L95))+IF($D96="Y/T",0,AVERAGE(L96:L100))+IF($D101="Y/T",0,AVERAGE(L101:L105)))/(COUNTIF($D6:$D105,"Y")+COUNTIF($D6:$D105,"T"))</f>
        <v>#DIV/0!</v>
      </c>
      <c r="M106" s="582"/>
      <c r="N106" s="602" t="e">
        <f>AVERAGE(N6:N105)</f>
        <v>#DIV/0!</v>
      </c>
    </row>
    <row r="107" spans="2:18" s="527" customFormat="1" ht="15.75">
      <c r="B107" s="864" t="s">
        <v>508</v>
      </c>
      <c r="C107" s="865"/>
      <c r="D107" s="865"/>
      <c r="E107" s="865"/>
      <c r="F107" s="865"/>
      <c r="G107" s="865"/>
      <c r="H107" s="865"/>
      <c r="I107" s="865"/>
      <c r="J107" s="866"/>
      <c r="K107" s="604"/>
      <c r="L107" s="604"/>
      <c r="M107" s="604"/>
      <c r="N107" s="604"/>
      <c r="O107" s="517"/>
      <c r="P107" s="517"/>
      <c r="Q107" s="517"/>
      <c r="R107" s="517"/>
    </row>
    <row r="108" spans="2:18" s="527" customFormat="1" ht="15.75">
      <c r="B108" s="836">
        <v>1</v>
      </c>
      <c r="C108" s="839"/>
      <c r="D108" s="857" t="s">
        <v>26</v>
      </c>
      <c r="E108" s="854" t="str">
        <f>IF(D108="Y",1,IF(D108="T",0,IF(D108="Y/T","Belum diisi","Error")))</f>
        <v>Belum diisi</v>
      </c>
      <c r="F108" s="528">
        <v>1</v>
      </c>
      <c r="G108" s="529"/>
      <c r="H108" s="589" t="str">
        <f t="shared" ref="H108:H171" si="2">IF(OR(J108="Isi Dulu",L108="Isi Dulu",J108="Isi Sasaran",L108="Isi Sasaran"),"Belum Diisi",IF(SUM(J108,L108)=2,1,IF(SUM(J108,L108)=1,0,IF(SUM(J108,L108)=0,0,"Error"))))</f>
        <v>Belum Diisi</v>
      </c>
      <c r="I108" s="590" t="s">
        <v>26</v>
      </c>
      <c r="J108" s="591" t="str">
        <f>IF($D$108="Y/T","Isi Sasaran",IF($E$108=0,0,IF(I108="Y",1,IF(I108="T",0,"Isi Dulu"))))</f>
        <v>Isi Sasaran</v>
      </c>
      <c r="K108" s="590" t="s">
        <v>26</v>
      </c>
      <c r="L108" s="591" t="str">
        <f>IF($D$108="Y/T","Isi Sasaran",IF($E$108=0,0,IF(K108="Y",1,IF(K108="T",0,"Isi Dulu"))))</f>
        <v>Isi Sasaran</v>
      </c>
      <c r="M108" s="848" t="s">
        <v>26</v>
      </c>
      <c r="N108" s="851" t="str">
        <f>IF(M108="Y",1,IF(M108="T",0,IF(M108="Y/T","Belum diisi","Error")))</f>
        <v>Belum diisi</v>
      </c>
      <c r="O108" s="517"/>
      <c r="P108" s="517"/>
      <c r="Q108" s="517"/>
      <c r="R108" s="517"/>
    </row>
    <row r="109" spans="2:18" s="527" customFormat="1" ht="15.75">
      <c r="B109" s="837"/>
      <c r="C109" s="840"/>
      <c r="D109" s="858"/>
      <c r="E109" s="855"/>
      <c r="F109" s="549">
        <v>2</v>
      </c>
      <c r="G109" s="550"/>
      <c r="H109" s="589" t="str">
        <f t="shared" si="2"/>
        <v>Belum Diisi</v>
      </c>
      <c r="I109" s="592" t="s">
        <v>26</v>
      </c>
      <c r="J109" s="593" t="str">
        <f>IF($D$108="Y/T","Isi Sasaran",IF($E$108=0,0,IF(I109="Y",1,IF(I109="T",0,"Isi Dulu"))))</f>
        <v>Isi Sasaran</v>
      </c>
      <c r="K109" s="592" t="s">
        <v>26</v>
      </c>
      <c r="L109" s="593" t="str">
        <f>IF($D$108="Y/T","Isi Sasaran",IF($E$108=0,0,IF(K109="Y",1,IF(K109="T",0,"Isi Dulu"))))</f>
        <v>Isi Sasaran</v>
      </c>
      <c r="M109" s="849"/>
      <c r="N109" s="852"/>
      <c r="O109" s="517"/>
      <c r="P109" s="517"/>
      <c r="Q109" s="517"/>
      <c r="R109" s="517"/>
    </row>
    <row r="110" spans="2:18" s="527" customFormat="1" ht="15.75">
      <c r="B110" s="837"/>
      <c r="C110" s="840"/>
      <c r="D110" s="858"/>
      <c r="E110" s="855"/>
      <c r="F110" s="549">
        <v>3</v>
      </c>
      <c r="G110" s="550"/>
      <c r="H110" s="589" t="str">
        <f t="shared" si="2"/>
        <v>Belum Diisi</v>
      </c>
      <c r="I110" s="592" t="s">
        <v>26</v>
      </c>
      <c r="J110" s="593" t="str">
        <f>IF($D$108="Y/T","Isi Sasaran",IF($E$108=0,0,IF(I110="Y",1,IF(I110="T",0,"Isi Dulu"))))</f>
        <v>Isi Sasaran</v>
      </c>
      <c r="K110" s="592" t="s">
        <v>26</v>
      </c>
      <c r="L110" s="593" t="str">
        <f>IF($D$108="Y/T","Isi Sasaran",IF($E$108=0,0,IF(K110="Y",1,IF(K110="T",0,"Isi Dulu"))))</f>
        <v>Isi Sasaran</v>
      </c>
      <c r="M110" s="849"/>
      <c r="N110" s="852"/>
      <c r="O110" s="517"/>
      <c r="P110" s="517"/>
      <c r="Q110" s="517"/>
      <c r="R110" s="517"/>
    </row>
    <row r="111" spans="2:18" s="527" customFormat="1" ht="15.75">
      <c r="B111" s="837"/>
      <c r="C111" s="840"/>
      <c r="D111" s="858"/>
      <c r="E111" s="855"/>
      <c r="F111" s="549">
        <v>4</v>
      </c>
      <c r="G111" s="550"/>
      <c r="H111" s="589" t="str">
        <f t="shared" si="2"/>
        <v>Belum Diisi</v>
      </c>
      <c r="I111" s="592" t="s">
        <v>26</v>
      </c>
      <c r="J111" s="593" t="str">
        <f>IF($D$108="Y/T","Isi Sasaran",IF($E$108=0,0,IF(I111="Y",1,IF(I111="T",0,"Isi Dulu"))))</f>
        <v>Isi Sasaran</v>
      </c>
      <c r="K111" s="592" t="s">
        <v>26</v>
      </c>
      <c r="L111" s="593" t="str">
        <f>IF($D$108="Y/T","Isi Sasaran",IF($E$108=0,0,IF(K111="Y",1,IF(K111="T",0,"Isi Dulu"))))</f>
        <v>Isi Sasaran</v>
      </c>
      <c r="M111" s="849"/>
      <c r="N111" s="852"/>
      <c r="O111" s="517"/>
      <c r="P111" s="517"/>
      <c r="Q111" s="517"/>
      <c r="R111" s="517"/>
    </row>
    <row r="112" spans="2:18" s="527" customFormat="1" ht="15.75">
      <c r="B112" s="838"/>
      <c r="C112" s="841"/>
      <c r="D112" s="859"/>
      <c r="E112" s="856"/>
      <c r="F112" s="569">
        <v>5</v>
      </c>
      <c r="G112" s="570"/>
      <c r="H112" s="594" t="str">
        <f t="shared" si="2"/>
        <v>Belum Diisi</v>
      </c>
      <c r="I112" s="595" t="s">
        <v>26</v>
      </c>
      <c r="J112" s="596" t="str">
        <f>IF($D$108="Y/T","Isi Sasaran",IF($E$108=0,0,IF(I112="Y",1,IF(I112="T",0,"Isi Dulu"))))</f>
        <v>Isi Sasaran</v>
      </c>
      <c r="K112" s="595" t="s">
        <v>26</v>
      </c>
      <c r="L112" s="596" t="str">
        <f>IF($D$108="Y/T","Isi Sasaran",IF($E$108=0,0,IF(K112="Y",1,IF(K112="T",0,"Isi Dulu"))))</f>
        <v>Isi Sasaran</v>
      </c>
      <c r="M112" s="850"/>
      <c r="N112" s="853"/>
      <c r="O112" s="517"/>
      <c r="P112" s="517"/>
      <c r="Q112" s="517"/>
      <c r="R112" s="517"/>
    </row>
    <row r="113" spans="2:18" s="527" customFormat="1" ht="15.75">
      <c r="B113" s="836">
        <v>2</v>
      </c>
      <c r="C113" s="839"/>
      <c r="D113" s="857" t="s">
        <v>26</v>
      </c>
      <c r="E113" s="854" t="str">
        <f>IF(D113="Y",1,IF(D113="T",0,IF(D113="Y/T","Belum diisi","Error")))</f>
        <v>Belum diisi</v>
      </c>
      <c r="F113" s="528">
        <v>1</v>
      </c>
      <c r="G113" s="529"/>
      <c r="H113" s="597" t="str">
        <f t="shared" si="2"/>
        <v>Belum Diisi</v>
      </c>
      <c r="I113" s="590" t="s">
        <v>26</v>
      </c>
      <c r="J113" s="591" t="str">
        <f>IF($D$113="Y/T","Isi Sasaran",IF($E$113=0,0,IF(I113="Y",1,IF(I113="T",0,"Isi Dulu"))))</f>
        <v>Isi Sasaran</v>
      </c>
      <c r="K113" s="590" t="s">
        <v>26</v>
      </c>
      <c r="L113" s="591" t="str">
        <f>IF($D$113="Y/T","Isi Sasaran",IF($E$113=0,0,IF(K113="Y",1,IF(K113="T",0,"Isi Dulu"))))</f>
        <v>Isi Sasaran</v>
      </c>
      <c r="M113" s="848" t="s">
        <v>26</v>
      </c>
      <c r="N113" s="851" t="str">
        <f>IF(M113="Y",1,IF(M113="T",0,IF(M113="Y/T","Belum diisi","Error")))</f>
        <v>Belum diisi</v>
      </c>
      <c r="O113" s="517"/>
      <c r="P113" s="517"/>
      <c r="Q113" s="517"/>
      <c r="R113" s="517"/>
    </row>
    <row r="114" spans="2:18" s="527" customFormat="1" ht="15.75">
      <c r="B114" s="837"/>
      <c r="C114" s="840"/>
      <c r="D114" s="858"/>
      <c r="E114" s="855"/>
      <c r="F114" s="549">
        <v>2</v>
      </c>
      <c r="G114" s="550"/>
      <c r="H114" s="598" t="str">
        <f t="shared" si="2"/>
        <v>Belum Diisi</v>
      </c>
      <c r="I114" s="592" t="s">
        <v>26</v>
      </c>
      <c r="J114" s="593" t="str">
        <f>IF($D$113="Y/T","Isi Sasaran",IF($E$113=0,0,IF(I114="Y",1,IF(I114="T",0,"Isi Dulu"))))</f>
        <v>Isi Sasaran</v>
      </c>
      <c r="K114" s="592" t="s">
        <v>26</v>
      </c>
      <c r="L114" s="593" t="str">
        <f>IF($D$113="Y/T","Isi Sasaran",IF($E$113=0,0,IF(K114="Y",1,IF(K114="T",0,"Isi Dulu"))))</f>
        <v>Isi Sasaran</v>
      </c>
      <c r="M114" s="849"/>
      <c r="N114" s="852"/>
      <c r="O114" s="517"/>
      <c r="P114" s="517"/>
      <c r="Q114" s="517"/>
      <c r="R114" s="517"/>
    </row>
    <row r="115" spans="2:18" s="527" customFormat="1" ht="15.75">
      <c r="B115" s="837"/>
      <c r="C115" s="840"/>
      <c r="D115" s="858"/>
      <c r="E115" s="855"/>
      <c r="F115" s="549">
        <v>3</v>
      </c>
      <c r="G115" s="550"/>
      <c r="H115" s="598" t="str">
        <f t="shared" si="2"/>
        <v>Belum Diisi</v>
      </c>
      <c r="I115" s="592" t="s">
        <v>26</v>
      </c>
      <c r="J115" s="593" t="str">
        <f>IF($D$113="Y/T","Isi Sasaran",IF($E$113=0,0,IF(I115="Y",1,IF(I115="T",0,"Isi Dulu"))))</f>
        <v>Isi Sasaran</v>
      </c>
      <c r="K115" s="592" t="s">
        <v>26</v>
      </c>
      <c r="L115" s="593" t="str">
        <f>IF($D$113="Y/T","Isi Sasaran",IF($E$113=0,0,IF(K115="Y",1,IF(K115="T",0,"Isi Dulu"))))</f>
        <v>Isi Sasaran</v>
      </c>
      <c r="M115" s="849"/>
      <c r="N115" s="852"/>
      <c r="O115" s="517"/>
      <c r="P115" s="517"/>
      <c r="Q115" s="517"/>
      <c r="R115" s="517"/>
    </row>
    <row r="116" spans="2:18" s="527" customFormat="1" ht="15.75">
      <c r="B116" s="837"/>
      <c r="C116" s="840"/>
      <c r="D116" s="858"/>
      <c r="E116" s="855"/>
      <c r="F116" s="549">
        <v>4</v>
      </c>
      <c r="G116" s="550"/>
      <c r="H116" s="598" t="str">
        <f t="shared" si="2"/>
        <v>Belum Diisi</v>
      </c>
      <c r="I116" s="592" t="s">
        <v>26</v>
      </c>
      <c r="J116" s="593" t="str">
        <f>IF($D$113="Y/T","Isi Sasaran",IF($E$113=0,0,IF(I116="Y",1,IF(I116="T",0,"Isi Dulu"))))</f>
        <v>Isi Sasaran</v>
      </c>
      <c r="K116" s="592" t="s">
        <v>26</v>
      </c>
      <c r="L116" s="593" t="str">
        <f>IF($D$113="Y/T","Isi Sasaran",IF($E$113=0,0,IF(K116="Y",1,IF(K116="T",0,"Isi Dulu"))))</f>
        <v>Isi Sasaran</v>
      </c>
      <c r="M116" s="849"/>
      <c r="N116" s="852"/>
      <c r="O116" s="517"/>
      <c r="P116" s="517"/>
      <c r="Q116" s="517"/>
      <c r="R116" s="517"/>
    </row>
    <row r="117" spans="2:18" s="527" customFormat="1" ht="15.75">
      <c r="B117" s="838"/>
      <c r="C117" s="841"/>
      <c r="D117" s="859"/>
      <c r="E117" s="856"/>
      <c r="F117" s="569">
        <v>5</v>
      </c>
      <c r="G117" s="570"/>
      <c r="H117" s="599" t="str">
        <f t="shared" si="2"/>
        <v>Belum Diisi</v>
      </c>
      <c r="I117" s="595" t="s">
        <v>26</v>
      </c>
      <c r="J117" s="596" t="str">
        <f>IF($D$113="Y/T","Isi Sasaran",IF($E$113=0,0,IF(I117="Y",1,IF(I117="T",0,"Isi Dulu"))))</f>
        <v>Isi Sasaran</v>
      </c>
      <c r="K117" s="595" t="s">
        <v>26</v>
      </c>
      <c r="L117" s="596" t="str">
        <f>IF($D$113="Y/T","Isi Sasaran",IF($E$113=0,0,IF(K117="Y",1,IF(K117="T",0,"Isi Dulu"))))</f>
        <v>Isi Sasaran</v>
      </c>
      <c r="M117" s="850"/>
      <c r="N117" s="853"/>
      <c r="O117" s="517"/>
      <c r="P117" s="517"/>
      <c r="Q117" s="517"/>
      <c r="R117" s="517"/>
    </row>
    <row r="118" spans="2:18" s="527" customFormat="1" ht="15.75">
      <c r="B118" s="836">
        <v>3</v>
      </c>
      <c r="C118" s="839"/>
      <c r="D118" s="857" t="s">
        <v>26</v>
      </c>
      <c r="E118" s="854" t="str">
        <f>IF(D118="Y",1,IF(D118="T",0,IF(D118="Y/T","Belum diisi","Error")))</f>
        <v>Belum diisi</v>
      </c>
      <c r="F118" s="528">
        <v>1</v>
      </c>
      <c r="G118" s="529"/>
      <c r="H118" s="600" t="str">
        <f t="shared" si="2"/>
        <v>Belum Diisi</v>
      </c>
      <c r="I118" s="590" t="s">
        <v>26</v>
      </c>
      <c r="J118" s="591" t="str">
        <f>IF($D$118="Y/T","Isi Sasaran",IF($E$118=0,0,IF(I118="Y",1,IF(I118="T",0,"Isi Dulu"))))</f>
        <v>Isi Sasaran</v>
      </c>
      <c r="K118" s="590" t="s">
        <v>26</v>
      </c>
      <c r="L118" s="591" t="str">
        <f>IF($D$118="Y/T","Isi Sasaran",IF($E$118=0,0,IF(K118="Y",1,IF(K118="T",0,"Isi Dulu"))))</f>
        <v>Isi Sasaran</v>
      </c>
      <c r="M118" s="848" t="s">
        <v>26</v>
      </c>
      <c r="N118" s="851" t="str">
        <f>IF(M118="Y",1,IF(M118="T",0,IF(M118="Y/T","Belum diisi","Error")))</f>
        <v>Belum diisi</v>
      </c>
      <c r="O118" s="517"/>
      <c r="P118" s="517"/>
      <c r="Q118" s="517"/>
      <c r="R118" s="517"/>
    </row>
    <row r="119" spans="2:18" s="527" customFormat="1" ht="15.75">
      <c r="B119" s="837"/>
      <c r="C119" s="840"/>
      <c r="D119" s="858"/>
      <c r="E119" s="855"/>
      <c r="F119" s="549">
        <v>2</v>
      </c>
      <c r="G119" s="550"/>
      <c r="H119" s="598" t="str">
        <f t="shared" si="2"/>
        <v>Belum Diisi</v>
      </c>
      <c r="I119" s="592" t="s">
        <v>26</v>
      </c>
      <c r="J119" s="593" t="str">
        <f>IF($D$118="Y/T","Isi Sasaran",IF($E$118=0,0,IF(I119="Y",1,IF(I119="T",0,"Isi Dulu"))))</f>
        <v>Isi Sasaran</v>
      </c>
      <c r="K119" s="592" t="s">
        <v>26</v>
      </c>
      <c r="L119" s="593" t="str">
        <f>IF($D$118="Y/T","Isi Sasaran",IF($E$118=0,0,IF(K119="Y",1,IF(K119="T",0,"Isi Dulu"))))</f>
        <v>Isi Sasaran</v>
      </c>
      <c r="M119" s="849"/>
      <c r="N119" s="852"/>
      <c r="O119" s="517"/>
      <c r="P119" s="517"/>
      <c r="Q119" s="517"/>
      <c r="R119" s="517"/>
    </row>
    <row r="120" spans="2:18" s="527" customFormat="1" ht="15.75">
      <c r="B120" s="837"/>
      <c r="C120" s="840"/>
      <c r="D120" s="858"/>
      <c r="E120" s="855"/>
      <c r="F120" s="549">
        <v>3</v>
      </c>
      <c r="G120" s="550"/>
      <c r="H120" s="598" t="str">
        <f t="shared" si="2"/>
        <v>Belum Diisi</v>
      </c>
      <c r="I120" s="592" t="s">
        <v>26</v>
      </c>
      <c r="J120" s="593" t="str">
        <f>IF($D$118="Y/T","Isi Sasaran",IF($E$118=0,0,IF(I120="Y",1,IF(I120="T",0,"Isi Dulu"))))</f>
        <v>Isi Sasaran</v>
      </c>
      <c r="K120" s="592" t="s">
        <v>26</v>
      </c>
      <c r="L120" s="593" t="str">
        <f>IF($D$118="Y/T","Isi Sasaran",IF($E$118=0,0,IF(K120="Y",1,IF(K120="T",0,"Isi Dulu"))))</f>
        <v>Isi Sasaran</v>
      </c>
      <c r="M120" s="849"/>
      <c r="N120" s="852"/>
      <c r="O120" s="517"/>
      <c r="P120" s="517"/>
      <c r="Q120" s="517"/>
      <c r="R120" s="517"/>
    </row>
    <row r="121" spans="2:18" s="527" customFormat="1" ht="15.75">
      <c r="B121" s="837"/>
      <c r="C121" s="840"/>
      <c r="D121" s="858"/>
      <c r="E121" s="855"/>
      <c r="F121" s="549">
        <v>4</v>
      </c>
      <c r="G121" s="550"/>
      <c r="H121" s="598" t="str">
        <f t="shared" si="2"/>
        <v>Belum Diisi</v>
      </c>
      <c r="I121" s="592" t="s">
        <v>26</v>
      </c>
      <c r="J121" s="593" t="str">
        <f>IF($D$118="Y/T","Isi Sasaran",IF($E$118=0,0,IF(I121="Y",1,IF(I121="T",0,"Isi Dulu"))))</f>
        <v>Isi Sasaran</v>
      </c>
      <c r="K121" s="592" t="s">
        <v>26</v>
      </c>
      <c r="L121" s="593" t="str">
        <f>IF($D$118="Y/T","Isi Sasaran",IF($E$118=0,0,IF(K121="Y",1,IF(K121="T",0,"Isi Dulu"))))</f>
        <v>Isi Sasaran</v>
      </c>
      <c r="M121" s="849"/>
      <c r="N121" s="852"/>
      <c r="O121" s="517"/>
      <c r="P121" s="517"/>
      <c r="Q121" s="517"/>
      <c r="R121" s="517"/>
    </row>
    <row r="122" spans="2:18" s="527" customFormat="1" ht="15.75">
      <c r="B122" s="838"/>
      <c r="C122" s="841"/>
      <c r="D122" s="859"/>
      <c r="E122" s="856"/>
      <c r="F122" s="569">
        <v>5</v>
      </c>
      <c r="G122" s="570"/>
      <c r="H122" s="599" t="str">
        <f t="shared" si="2"/>
        <v>Belum Diisi</v>
      </c>
      <c r="I122" s="595" t="s">
        <v>26</v>
      </c>
      <c r="J122" s="596" t="str">
        <f>IF($D$118="Y/T","Isi Sasaran",IF($E$118=0,0,IF(I122="Y",1,IF(I122="T",0,"Isi Dulu"))))</f>
        <v>Isi Sasaran</v>
      </c>
      <c r="K122" s="595" t="s">
        <v>26</v>
      </c>
      <c r="L122" s="596" t="str">
        <f>IF($D$118="Y/T","Isi Sasaran",IF($E$118=0,0,IF(K122="Y",1,IF(K122="T",0,"Isi Dulu"))))</f>
        <v>Isi Sasaran</v>
      </c>
      <c r="M122" s="850"/>
      <c r="N122" s="853"/>
      <c r="O122" s="517"/>
      <c r="P122" s="517"/>
      <c r="Q122" s="517"/>
      <c r="R122" s="517"/>
    </row>
    <row r="123" spans="2:18" s="527" customFormat="1" ht="15.75">
      <c r="B123" s="836">
        <v>4</v>
      </c>
      <c r="C123" s="839"/>
      <c r="D123" s="857" t="s">
        <v>26</v>
      </c>
      <c r="E123" s="854" t="str">
        <f>IF(D123="Y",1,IF(D123="T",0,IF(D123="Y/T","Belum diisi","Error")))</f>
        <v>Belum diisi</v>
      </c>
      <c r="F123" s="528">
        <v>1</v>
      </c>
      <c r="G123" s="529"/>
      <c r="H123" s="600" t="str">
        <f t="shared" si="2"/>
        <v>Belum Diisi</v>
      </c>
      <c r="I123" s="590" t="s">
        <v>26</v>
      </c>
      <c r="J123" s="591" t="str">
        <f>IF($D$123="Y/T","Isi Sasaran",IF($E$123=0,0,IF(I123="Y",1,IF(I123="T",0,"Isi Dulu"))))</f>
        <v>Isi Sasaran</v>
      </c>
      <c r="K123" s="590" t="s">
        <v>26</v>
      </c>
      <c r="L123" s="591" t="str">
        <f>IF($D$123="Y/T","Isi Sasaran",IF($E$123=0,0,IF(K123="Y",1,IF(K123="T",0,"Isi Dulu"))))</f>
        <v>Isi Sasaran</v>
      </c>
      <c r="M123" s="848" t="s">
        <v>26</v>
      </c>
      <c r="N123" s="851" t="str">
        <f>IF(M123="Y",1,IF(M123="T",0,IF(M123="Y/T","Belum diisi","Error")))</f>
        <v>Belum diisi</v>
      </c>
      <c r="O123" s="517"/>
      <c r="P123" s="517"/>
      <c r="Q123" s="517"/>
      <c r="R123" s="517"/>
    </row>
    <row r="124" spans="2:18" s="527" customFormat="1" ht="15.75">
      <c r="B124" s="837"/>
      <c r="C124" s="840"/>
      <c r="D124" s="858"/>
      <c r="E124" s="855"/>
      <c r="F124" s="549">
        <v>2</v>
      </c>
      <c r="G124" s="550"/>
      <c r="H124" s="598" t="str">
        <f t="shared" si="2"/>
        <v>Belum Diisi</v>
      </c>
      <c r="I124" s="592" t="s">
        <v>26</v>
      </c>
      <c r="J124" s="593" t="str">
        <f>IF($D$123="Y/T","Isi Sasaran",IF($E$123=0,0,IF(I124="Y",1,IF(I124="T",0,"Isi Dulu"))))</f>
        <v>Isi Sasaran</v>
      </c>
      <c r="K124" s="592" t="s">
        <v>26</v>
      </c>
      <c r="L124" s="593" t="str">
        <f>IF($D$123="Y/T","Isi Sasaran",IF($E$123=0,0,IF(K124="Y",1,IF(K124="T",0,"Isi Dulu"))))</f>
        <v>Isi Sasaran</v>
      </c>
      <c r="M124" s="849"/>
      <c r="N124" s="852"/>
      <c r="O124" s="517"/>
      <c r="P124" s="517"/>
      <c r="Q124" s="517"/>
      <c r="R124" s="517"/>
    </row>
    <row r="125" spans="2:18" s="527" customFormat="1" ht="15.75">
      <c r="B125" s="837"/>
      <c r="C125" s="840"/>
      <c r="D125" s="858"/>
      <c r="E125" s="855"/>
      <c r="F125" s="549">
        <v>3</v>
      </c>
      <c r="G125" s="550"/>
      <c r="H125" s="598" t="str">
        <f t="shared" si="2"/>
        <v>Belum Diisi</v>
      </c>
      <c r="I125" s="592" t="s">
        <v>26</v>
      </c>
      <c r="J125" s="593" t="str">
        <f>IF($D$123="Y/T","Isi Sasaran",IF($E$123=0,0,IF(I125="Y",1,IF(I125="T",0,"Isi Dulu"))))</f>
        <v>Isi Sasaran</v>
      </c>
      <c r="K125" s="592" t="s">
        <v>26</v>
      </c>
      <c r="L125" s="593" t="str">
        <f>IF($D$123="Y/T","Isi Sasaran",IF($E$123=0,0,IF(K125="Y",1,IF(K125="T",0,"Isi Dulu"))))</f>
        <v>Isi Sasaran</v>
      </c>
      <c r="M125" s="849"/>
      <c r="N125" s="852"/>
      <c r="O125" s="517"/>
      <c r="P125" s="517"/>
      <c r="Q125" s="517"/>
      <c r="R125" s="517"/>
    </row>
    <row r="126" spans="2:18" s="527" customFormat="1" ht="15.75">
      <c r="B126" s="837"/>
      <c r="C126" s="840"/>
      <c r="D126" s="858"/>
      <c r="E126" s="855"/>
      <c r="F126" s="549">
        <v>4</v>
      </c>
      <c r="G126" s="550"/>
      <c r="H126" s="598" t="str">
        <f t="shared" si="2"/>
        <v>Belum Diisi</v>
      </c>
      <c r="I126" s="592" t="s">
        <v>26</v>
      </c>
      <c r="J126" s="593" t="str">
        <f>IF($D$123="Y/T","Isi Sasaran",IF($E$123=0,0,IF(I126="Y",1,IF(I126="T",0,"Isi Dulu"))))</f>
        <v>Isi Sasaran</v>
      </c>
      <c r="K126" s="592" t="s">
        <v>26</v>
      </c>
      <c r="L126" s="593" t="str">
        <f>IF($D$123="Y/T","Isi Sasaran",IF($E$123=0,0,IF(K126="Y",1,IF(K126="T",0,"Isi Dulu"))))</f>
        <v>Isi Sasaran</v>
      </c>
      <c r="M126" s="849"/>
      <c r="N126" s="852"/>
      <c r="O126" s="517"/>
      <c r="P126" s="517"/>
      <c r="Q126" s="517"/>
      <c r="R126" s="517"/>
    </row>
    <row r="127" spans="2:18" s="527" customFormat="1" ht="15.75">
      <c r="B127" s="838"/>
      <c r="C127" s="841"/>
      <c r="D127" s="859"/>
      <c r="E127" s="856"/>
      <c r="F127" s="569">
        <v>5</v>
      </c>
      <c r="G127" s="570"/>
      <c r="H127" s="599" t="str">
        <f t="shared" si="2"/>
        <v>Belum Diisi</v>
      </c>
      <c r="I127" s="595" t="s">
        <v>26</v>
      </c>
      <c r="J127" s="596" t="str">
        <f>IF($D$123="Y/T","Isi Sasaran",IF($E$123=0,0,IF(I127="Y",1,IF(I127="T",0,"Isi Dulu"))))</f>
        <v>Isi Sasaran</v>
      </c>
      <c r="K127" s="595" t="s">
        <v>26</v>
      </c>
      <c r="L127" s="596" t="str">
        <f>IF($D$123="Y/T","Isi Sasaran",IF($E$123=0,0,IF(K127="Y",1,IF(K127="T",0,"Isi Dulu"))))</f>
        <v>Isi Sasaran</v>
      </c>
      <c r="M127" s="850"/>
      <c r="N127" s="853"/>
      <c r="O127" s="517"/>
      <c r="P127" s="517"/>
      <c r="Q127" s="517"/>
      <c r="R127" s="517"/>
    </row>
    <row r="128" spans="2:18" s="527" customFormat="1" ht="15.75">
      <c r="B128" s="836">
        <v>5</v>
      </c>
      <c r="C128" s="839"/>
      <c r="D128" s="857" t="s">
        <v>26</v>
      </c>
      <c r="E128" s="854" t="str">
        <f>IF(D128="Y",1,IF(D128="T",0,IF(D128="Y/T","Belum diisi","Error")))</f>
        <v>Belum diisi</v>
      </c>
      <c r="F128" s="528">
        <v>1</v>
      </c>
      <c r="G128" s="529"/>
      <c r="H128" s="600" t="str">
        <f t="shared" si="2"/>
        <v>Belum Diisi</v>
      </c>
      <c r="I128" s="590" t="s">
        <v>26</v>
      </c>
      <c r="J128" s="591" t="str">
        <f>IF($D$128="Y/T","Isi Sasaran",IF($E$128=0,0,IF(I128="Y",1,IF(I128="T",0,"Isi Dulu"))))</f>
        <v>Isi Sasaran</v>
      </c>
      <c r="K128" s="590" t="s">
        <v>26</v>
      </c>
      <c r="L128" s="591" t="str">
        <f>IF($D$128="Y/T","Isi Sasaran",IF($E$128=0,0,IF(K128="Y",1,IF(K128="T",0,"Isi Dulu"))))</f>
        <v>Isi Sasaran</v>
      </c>
      <c r="M128" s="848" t="s">
        <v>26</v>
      </c>
      <c r="N128" s="851" t="str">
        <f>IF(M128="Y",1,IF(M128="T",0,IF(M128="Y/T","Belum diisi","Error")))</f>
        <v>Belum diisi</v>
      </c>
      <c r="O128" s="517"/>
      <c r="P128" s="517"/>
      <c r="Q128" s="517"/>
      <c r="R128" s="517"/>
    </row>
    <row r="129" spans="2:18" s="527" customFormat="1" ht="15.75">
      <c r="B129" s="837"/>
      <c r="C129" s="840"/>
      <c r="D129" s="858"/>
      <c r="E129" s="855"/>
      <c r="F129" s="549">
        <v>2</v>
      </c>
      <c r="G129" s="550"/>
      <c r="H129" s="598" t="str">
        <f t="shared" si="2"/>
        <v>Belum Diisi</v>
      </c>
      <c r="I129" s="592" t="s">
        <v>26</v>
      </c>
      <c r="J129" s="593" t="str">
        <f>IF($D$128="Y/T","Isi Sasaran",IF($E$128=0,0,IF(I129="Y",1,IF(I129="T",0,"Isi Dulu"))))</f>
        <v>Isi Sasaran</v>
      </c>
      <c r="K129" s="592" t="s">
        <v>26</v>
      </c>
      <c r="L129" s="593" t="str">
        <f>IF($D$128="Y/T","Isi Sasaran",IF($E$128=0,0,IF(K129="Y",1,IF(K129="T",0,"Isi Dulu"))))</f>
        <v>Isi Sasaran</v>
      </c>
      <c r="M129" s="849"/>
      <c r="N129" s="852"/>
      <c r="O129" s="517"/>
      <c r="P129" s="517"/>
      <c r="Q129" s="517"/>
      <c r="R129" s="517"/>
    </row>
    <row r="130" spans="2:18" s="527" customFormat="1" ht="15.75">
      <c r="B130" s="837"/>
      <c r="C130" s="840"/>
      <c r="D130" s="858"/>
      <c r="E130" s="855"/>
      <c r="F130" s="549">
        <v>3</v>
      </c>
      <c r="G130" s="550"/>
      <c r="H130" s="598" t="str">
        <f t="shared" si="2"/>
        <v>Belum Diisi</v>
      </c>
      <c r="I130" s="592" t="s">
        <v>26</v>
      </c>
      <c r="J130" s="593" t="str">
        <f>IF($D$128="Y/T","Isi Sasaran",IF($E$128=0,0,IF(I130="Y",1,IF(I130="T",0,"Isi Dulu"))))</f>
        <v>Isi Sasaran</v>
      </c>
      <c r="K130" s="592" t="s">
        <v>26</v>
      </c>
      <c r="L130" s="593" t="str">
        <f>IF($D$128="Y/T","Isi Sasaran",IF($E$128=0,0,IF(K130="Y",1,IF(K130="T",0,"Isi Dulu"))))</f>
        <v>Isi Sasaran</v>
      </c>
      <c r="M130" s="849"/>
      <c r="N130" s="852"/>
      <c r="O130" s="517"/>
      <c r="P130" s="517"/>
      <c r="Q130" s="517"/>
      <c r="R130" s="517"/>
    </row>
    <row r="131" spans="2:18" s="527" customFormat="1" ht="15.75">
      <c r="B131" s="837"/>
      <c r="C131" s="840"/>
      <c r="D131" s="858"/>
      <c r="E131" s="855"/>
      <c r="F131" s="549">
        <v>4</v>
      </c>
      <c r="G131" s="550"/>
      <c r="H131" s="598" t="str">
        <f t="shared" si="2"/>
        <v>Belum Diisi</v>
      </c>
      <c r="I131" s="592" t="s">
        <v>26</v>
      </c>
      <c r="J131" s="593" t="str">
        <f>IF($D$128="Y/T","Isi Sasaran",IF($E$128=0,0,IF(I131="Y",1,IF(I131="T",0,"Isi Dulu"))))</f>
        <v>Isi Sasaran</v>
      </c>
      <c r="K131" s="592" t="s">
        <v>26</v>
      </c>
      <c r="L131" s="593" t="str">
        <f>IF($D$128="Y/T","Isi Sasaran",IF($E$128=0,0,IF(K131="Y",1,IF(K131="T",0,"Isi Dulu"))))</f>
        <v>Isi Sasaran</v>
      </c>
      <c r="M131" s="849"/>
      <c r="N131" s="852"/>
      <c r="O131" s="517"/>
      <c r="P131" s="517"/>
      <c r="Q131" s="517"/>
      <c r="R131" s="517"/>
    </row>
    <row r="132" spans="2:18" s="527" customFormat="1" ht="15.75">
      <c r="B132" s="838"/>
      <c r="C132" s="841"/>
      <c r="D132" s="859"/>
      <c r="E132" s="856"/>
      <c r="F132" s="569">
        <v>5</v>
      </c>
      <c r="G132" s="570"/>
      <c r="H132" s="599" t="str">
        <f t="shared" si="2"/>
        <v>Belum Diisi</v>
      </c>
      <c r="I132" s="595" t="s">
        <v>26</v>
      </c>
      <c r="J132" s="596" t="str">
        <f>IF($D$128="Y/T","Isi Sasaran",IF($E$128=0,0,IF(I132="Y",1,IF(I132="T",0,"Isi Dulu"))))</f>
        <v>Isi Sasaran</v>
      </c>
      <c r="K132" s="595" t="s">
        <v>26</v>
      </c>
      <c r="L132" s="596" t="str">
        <f>IF($D$128="Y/T","Isi Sasaran",IF($E$128=0,0,IF(K132="Y",1,IF(K132="T",0,"Isi Dulu"))))</f>
        <v>Isi Sasaran</v>
      </c>
      <c r="M132" s="850"/>
      <c r="N132" s="853"/>
      <c r="O132" s="517"/>
      <c r="P132" s="517"/>
      <c r="Q132" s="517"/>
      <c r="R132" s="517"/>
    </row>
    <row r="133" spans="2:18" s="527" customFormat="1" ht="15.75">
      <c r="B133" s="836">
        <v>6</v>
      </c>
      <c r="C133" s="839"/>
      <c r="D133" s="857" t="s">
        <v>26</v>
      </c>
      <c r="E133" s="854" t="str">
        <f>IF(D133="Y",1,IF(D133="T",0,IF(D133="Y/T","Belum diisi","Error")))</f>
        <v>Belum diisi</v>
      </c>
      <c r="F133" s="528">
        <v>1</v>
      </c>
      <c r="G133" s="529"/>
      <c r="H133" s="600" t="str">
        <f t="shared" si="2"/>
        <v>Belum Diisi</v>
      </c>
      <c r="I133" s="590" t="s">
        <v>26</v>
      </c>
      <c r="J133" s="591" t="str">
        <f>IF($D$133="Y/T","Isi Sasaran",IF($E$133=0,0,IF(I133="Y",1,IF(I133="T",0,"Isi Dulu"))))</f>
        <v>Isi Sasaran</v>
      </c>
      <c r="K133" s="590" t="s">
        <v>26</v>
      </c>
      <c r="L133" s="591" t="str">
        <f>IF($D$133="Y/T","Isi Sasaran",IF($E$133=0,0,IF(K133="Y",1,IF(K133="T",0,"Isi Dulu"))))</f>
        <v>Isi Sasaran</v>
      </c>
      <c r="M133" s="848" t="s">
        <v>26</v>
      </c>
      <c r="N133" s="851" t="str">
        <f>IF(M133="Y",1,IF(M133="T",0,IF(M133="Y/T","Belum diisi","Error")))</f>
        <v>Belum diisi</v>
      </c>
      <c r="O133" s="517"/>
      <c r="P133" s="517"/>
      <c r="Q133" s="517"/>
      <c r="R133" s="517"/>
    </row>
    <row r="134" spans="2:18" s="527" customFormat="1" ht="15.75">
      <c r="B134" s="837"/>
      <c r="C134" s="840"/>
      <c r="D134" s="858"/>
      <c r="E134" s="855"/>
      <c r="F134" s="549">
        <v>2</v>
      </c>
      <c r="G134" s="550"/>
      <c r="H134" s="598" t="str">
        <f t="shared" si="2"/>
        <v>Belum Diisi</v>
      </c>
      <c r="I134" s="592" t="s">
        <v>26</v>
      </c>
      <c r="J134" s="593" t="str">
        <f>IF($D$133="Y/T","Isi Sasaran",IF($E$133=0,0,IF(I134="Y",1,IF(I134="T",0,"Isi Dulu"))))</f>
        <v>Isi Sasaran</v>
      </c>
      <c r="K134" s="592" t="s">
        <v>26</v>
      </c>
      <c r="L134" s="593" t="str">
        <f>IF($D$133="Y/T","Isi Sasaran",IF($E$133=0,0,IF(K134="Y",1,IF(K134="T",0,"Isi Dulu"))))</f>
        <v>Isi Sasaran</v>
      </c>
      <c r="M134" s="849"/>
      <c r="N134" s="852"/>
      <c r="O134" s="517"/>
      <c r="P134" s="517"/>
      <c r="Q134" s="517"/>
      <c r="R134" s="517"/>
    </row>
    <row r="135" spans="2:18" s="527" customFormat="1" ht="15.75">
      <c r="B135" s="837"/>
      <c r="C135" s="840"/>
      <c r="D135" s="858"/>
      <c r="E135" s="855"/>
      <c r="F135" s="549">
        <v>3</v>
      </c>
      <c r="G135" s="550"/>
      <c r="H135" s="598" t="str">
        <f t="shared" si="2"/>
        <v>Belum Diisi</v>
      </c>
      <c r="I135" s="592" t="s">
        <v>26</v>
      </c>
      <c r="J135" s="593" t="str">
        <f>IF($D$133="Y/T","Isi Sasaran",IF($E$133=0,0,IF(I135="Y",1,IF(I135="T",0,"Isi Dulu"))))</f>
        <v>Isi Sasaran</v>
      </c>
      <c r="K135" s="592" t="s">
        <v>26</v>
      </c>
      <c r="L135" s="593" t="str">
        <f>IF($D$133="Y/T","Isi Sasaran",IF($E$133=0,0,IF(K135="Y",1,IF(K135="T",0,"Isi Dulu"))))</f>
        <v>Isi Sasaran</v>
      </c>
      <c r="M135" s="849"/>
      <c r="N135" s="852"/>
      <c r="O135" s="517"/>
      <c r="P135" s="517"/>
      <c r="Q135" s="517"/>
      <c r="R135" s="517"/>
    </row>
    <row r="136" spans="2:18" s="527" customFormat="1" ht="15.75">
      <c r="B136" s="837"/>
      <c r="C136" s="840"/>
      <c r="D136" s="858"/>
      <c r="E136" s="855"/>
      <c r="F136" s="549">
        <v>4</v>
      </c>
      <c r="G136" s="550"/>
      <c r="H136" s="598" t="str">
        <f t="shared" si="2"/>
        <v>Belum Diisi</v>
      </c>
      <c r="I136" s="592" t="s">
        <v>26</v>
      </c>
      <c r="J136" s="593" t="str">
        <f>IF($D$133="Y/T","Isi Sasaran",IF($E$133=0,0,IF(I136="Y",1,IF(I136="T",0,"Isi Dulu"))))</f>
        <v>Isi Sasaran</v>
      </c>
      <c r="K136" s="592" t="s">
        <v>26</v>
      </c>
      <c r="L136" s="593" t="str">
        <f>IF($D$133="Y/T","Isi Sasaran",IF($E$133=0,0,IF(K136="Y",1,IF(K136="T",0,"Isi Dulu"))))</f>
        <v>Isi Sasaran</v>
      </c>
      <c r="M136" s="849"/>
      <c r="N136" s="852"/>
      <c r="O136" s="517"/>
      <c r="P136" s="517"/>
      <c r="Q136" s="517"/>
      <c r="R136" s="517"/>
    </row>
    <row r="137" spans="2:18" s="527" customFormat="1" ht="15.75">
      <c r="B137" s="838"/>
      <c r="C137" s="841"/>
      <c r="D137" s="859"/>
      <c r="E137" s="856"/>
      <c r="F137" s="569">
        <v>5</v>
      </c>
      <c r="G137" s="570"/>
      <c r="H137" s="599" t="str">
        <f t="shared" si="2"/>
        <v>Belum Diisi</v>
      </c>
      <c r="I137" s="595" t="s">
        <v>26</v>
      </c>
      <c r="J137" s="596" t="str">
        <f>IF($D$133="Y/T","Isi Sasaran",IF($E$133=0,0,IF(I137="Y",1,IF(I137="T",0,"Isi Dulu"))))</f>
        <v>Isi Sasaran</v>
      </c>
      <c r="K137" s="595" t="s">
        <v>26</v>
      </c>
      <c r="L137" s="596" t="str">
        <f>IF($D$133="Y/T","Isi Sasaran",IF($E$133=0,0,IF(K137="Y",1,IF(K137="T",0,"Isi Dulu"))))</f>
        <v>Isi Sasaran</v>
      </c>
      <c r="M137" s="850"/>
      <c r="N137" s="853"/>
      <c r="O137" s="517"/>
      <c r="P137" s="517"/>
      <c r="Q137" s="517"/>
      <c r="R137" s="517"/>
    </row>
    <row r="138" spans="2:18" s="527" customFormat="1" ht="15.75">
      <c r="B138" s="836">
        <v>7</v>
      </c>
      <c r="C138" s="839"/>
      <c r="D138" s="857" t="s">
        <v>26</v>
      </c>
      <c r="E138" s="854" t="str">
        <f>IF(D138="Y",1,IF(D138="T",0,IF(D138="Y/T","Belum diisi","Error")))</f>
        <v>Belum diisi</v>
      </c>
      <c r="F138" s="528">
        <v>1</v>
      </c>
      <c r="G138" s="529"/>
      <c r="H138" s="600" t="str">
        <f t="shared" si="2"/>
        <v>Belum Diisi</v>
      </c>
      <c r="I138" s="590" t="s">
        <v>26</v>
      </c>
      <c r="J138" s="591" t="str">
        <f>IF($D$138="Y/T","Isi Sasaran",IF($E$138=0,0,IF(I138="Y",1,IF(I138="T",0,"Isi Dulu"))))</f>
        <v>Isi Sasaran</v>
      </c>
      <c r="K138" s="590" t="s">
        <v>26</v>
      </c>
      <c r="L138" s="591" t="str">
        <f>IF($D$138="Y/T","Isi Sasaran",IF($E$138=0,0,IF(K138="Y",1,IF(K138="T",0,"Isi Dulu"))))</f>
        <v>Isi Sasaran</v>
      </c>
      <c r="M138" s="848" t="s">
        <v>26</v>
      </c>
      <c r="N138" s="851" t="str">
        <f>IF(M138="Y",1,IF(M138="T",0,IF(M138="Y/T","Belum diisi","Error")))</f>
        <v>Belum diisi</v>
      </c>
      <c r="O138" s="517"/>
      <c r="P138" s="517"/>
      <c r="Q138" s="517"/>
      <c r="R138" s="517"/>
    </row>
    <row r="139" spans="2:18" s="527" customFormat="1" ht="15.75">
      <c r="B139" s="837"/>
      <c r="C139" s="840"/>
      <c r="D139" s="858"/>
      <c r="E139" s="855"/>
      <c r="F139" s="549">
        <v>2</v>
      </c>
      <c r="G139" s="550"/>
      <c r="H139" s="598" t="str">
        <f t="shared" si="2"/>
        <v>Belum Diisi</v>
      </c>
      <c r="I139" s="592" t="s">
        <v>26</v>
      </c>
      <c r="J139" s="593" t="str">
        <f>IF($D$138="Y/T","Isi Sasaran",IF($E$138=0,0,IF(I139="Y",1,IF(I139="T",0,"Isi Dulu"))))</f>
        <v>Isi Sasaran</v>
      </c>
      <c r="K139" s="592" t="s">
        <v>26</v>
      </c>
      <c r="L139" s="593" t="str">
        <f>IF($D$138="Y/T","Isi Sasaran",IF($E$138=0,0,IF(K139="Y",1,IF(K139="T",0,"Isi Dulu"))))</f>
        <v>Isi Sasaran</v>
      </c>
      <c r="M139" s="849"/>
      <c r="N139" s="852"/>
      <c r="O139" s="517"/>
      <c r="P139" s="517"/>
      <c r="Q139" s="517"/>
      <c r="R139" s="517"/>
    </row>
    <row r="140" spans="2:18" s="527" customFormat="1" ht="15.75">
      <c r="B140" s="837"/>
      <c r="C140" s="840"/>
      <c r="D140" s="858"/>
      <c r="E140" s="855"/>
      <c r="F140" s="549">
        <v>3</v>
      </c>
      <c r="G140" s="550"/>
      <c r="H140" s="598" t="str">
        <f t="shared" si="2"/>
        <v>Belum Diisi</v>
      </c>
      <c r="I140" s="592" t="s">
        <v>26</v>
      </c>
      <c r="J140" s="593" t="str">
        <f>IF($D$138="Y/T","Isi Sasaran",IF($E$138=0,0,IF(I140="Y",1,IF(I140="T",0,"Isi Dulu"))))</f>
        <v>Isi Sasaran</v>
      </c>
      <c r="K140" s="592" t="s">
        <v>26</v>
      </c>
      <c r="L140" s="593" t="str">
        <f>IF($D$138="Y/T","Isi Sasaran",IF($E$138=0,0,IF(K140="Y",1,IF(K140="T",0,"Isi Dulu"))))</f>
        <v>Isi Sasaran</v>
      </c>
      <c r="M140" s="849"/>
      <c r="N140" s="852"/>
      <c r="O140" s="517"/>
      <c r="P140" s="517"/>
      <c r="Q140" s="517"/>
      <c r="R140" s="517"/>
    </row>
    <row r="141" spans="2:18" s="527" customFormat="1" ht="15.75">
      <c r="B141" s="837"/>
      <c r="C141" s="840"/>
      <c r="D141" s="858"/>
      <c r="E141" s="855"/>
      <c r="F141" s="549">
        <v>4</v>
      </c>
      <c r="G141" s="550"/>
      <c r="H141" s="598" t="str">
        <f t="shared" si="2"/>
        <v>Belum Diisi</v>
      </c>
      <c r="I141" s="592" t="s">
        <v>26</v>
      </c>
      <c r="J141" s="593" t="str">
        <f>IF($D$138="Y/T","Isi Sasaran",IF($E$138=0,0,IF(I141="Y",1,IF(I141="T",0,"Isi Dulu"))))</f>
        <v>Isi Sasaran</v>
      </c>
      <c r="K141" s="592" t="s">
        <v>26</v>
      </c>
      <c r="L141" s="593" t="str">
        <f>IF($D$138="Y/T","Isi Sasaran",IF($E$138=0,0,IF(K141="Y",1,IF(K141="T",0,"Isi Dulu"))))</f>
        <v>Isi Sasaran</v>
      </c>
      <c r="M141" s="849"/>
      <c r="N141" s="852"/>
      <c r="O141" s="517"/>
      <c r="P141" s="517"/>
      <c r="Q141" s="517"/>
      <c r="R141" s="517"/>
    </row>
    <row r="142" spans="2:18" s="527" customFormat="1" ht="15.75">
      <c r="B142" s="838"/>
      <c r="C142" s="841"/>
      <c r="D142" s="859"/>
      <c r="E142" s="856"/>
      <c r="F142" s="569">
        <v>5</v>
      </c>
      <c r="G142" s="570"/>
      <c r="H142" s="599" t="str">
        <f t="shared" si="2"/>
        <v>Belum Diisi</v>
      </c>
      <c r="I142" s="595" t="s">
        <v>26</v>
      </c>
      <c r="J142" s="596" t="str">
        <f>IF($D$138="Y/T","Isi Sasaran",IF($E$138=0,0,IF(I142="Y",1,IF(I142="T",0,"Isi Dulu"))))</f>
        <v>Isi Sasaran</v>
      </c>
      <c r="K142" s="595" t="s">
        <v>26</v>
      </c>
      <c r="L142" s="596" t="str">
        <f>IF($D$138="Y/T","Isi Sasaran",IF($E$138=0,0,IF(K142="Y",1,IF(K142="T",0,"Isi Dulu"))))</f>
        <v>Isi Sasaran</v>
      </c>
      <c r="M142" s="850"/>
      <c r="N142" s="853"/>
      <c r="O142" s="517"/>
      <c r="P142" s="517"/>
      <c r="Q142" s="517"/>
      <c r="R142" s="517"/>
    </row>
    <row r="143" spans="2:18" s="527" customFormat="1" ht="15.75">
      <c r="B143" s="836">
        <v>8</v>
      </c>
      <c r="C143" s="839"/>
      <c r="D143" s="857" t="s">
        <v>26</v>
      </c>
      <c r="E143" s="854" t="str">
        <f>IF(D143="Y",1,IF(D143="T",0,IF(D143="Y/T","Belum diisi","Error")))</f>
        <v>Belum diisi</v>
      </c>
      <c r="F143" s="528">
        <v>1</v>
      </c>
      <c r="G143" s="529"/>
      <c r="H143" s="600" t="str">
        <f t="shared" si="2"/>
        <v>Belum Diisi</v>
      </c>
      <c r="I143" s="590" t="s">
        <v>26</v>
      </c>
      <c r="J143" s="591" t="str">
        <f>IF($D$143="Y/T","Isi Sasaran",IF($E$143=0,0,IF(I143="Y",1,IF(I143="T",0,"Isi Dulu"))))</f>
        <v>Isi Sasaran</v>
      </c>
      <c r="K143" s="590" t="s">
        <v>26</v>
      </c>
      <c r="L143" s="591" t="str">
        <f>IF($D$143="Y/T","Isi Sasaran",IF($E$143=0,0,IF(K143="Y",1,IF(K143="T",0,"Isi Dulu"))))</f>
        <v>Isi Sasaran</v>
      </c>
      <c r="M143" s="848" t="s">
        <v>26</v>
      </c>
      <c r="N143" s="851" t="str">
        <f>IF(M143="Y",1,IF(M143="T",0,IF(M143="Y/T","Belum diisi","Error")))</f>
        <v>Belum diisi</v>
      </c>
      <c r="O143" s="517"/>
      <c r="P143" s="517"/>
      <c r="Q143" s="517"/>
      <c r="R143" s="517"/>
    </row>
    <row r="144" spans="2:18" s="527" customFormat="1" ht="15.75">
      <c r="B144" s="837"/>
      <c r="C144" s="840"/>
      <c r="D144" s="858"/>
      <c r="E144" s="855"/>
      <c r="F144" s="549">
        <v>2</v>
      </c>
      <c r="G144" s="550"/>
      <c r="H144" s="598" t="str">
        <f t="shared" si="2"/>
        <v>Belum Diisi</v>
      </c>
      <c r="I144" s="592" t="s">
        <v>26</v>
      </c>
      <c r="J144" s="593" t="str">
        <f>IF($D$143="Y/T","Isi Sasaran",IF($E$143=0,0,IF(I144="Y",1,IF(I144="T",0,"Isi Dulu"))))</f>
        <v>Isi Sasaran</v>
      </c>
      <c r="K144" s="592" t="s">
        <v>26</v>
      </c>
      <c r="L144" s="593" t="str">
        <f>IF($D$143="Y/T","Isi Sasaran",IF($E$143=0,0,IF(K144="Y",1,IF(K144="T",0,"Isi Dulu"))))</f>
        <v>Isi Sasaran</v>
      </c>
      <c r="M144" s="849"/>
      <c r="N144" s="852"/>
      <c r="O144" s="517"/>
      <c r="P144" s="517"/>
      <c r="Q144" s="517"/>
      <c r="R144" s="517"/>
    </row>
    <row r="145" spans="2:18" s="527" customFormat="1" ht="15.75">
      <c r="B145" s="837"/>
      <c r="C145" s="840"/>
      <c r="D145" s="858"/>
      <c r="E145" s="855"/>
      <c r="F145" s="549">
        <v>3</v>
      </c>
      <c r="G145" s="550"/>
      <c r="H145" s="598" t="str">
        <f t="shared" si="2"/>
        <v>Belum Diisi</v>
      </c>
      <c r="I145" s="592" t="s">
        <v>26</v>
      </c>
      <c r="J145" s="593" t="str">
        <f>IF($D$143="Y/T","Isi Sasaran",IF($E$143=0,0,IF(I145="Y",1,IF(I145="T",0,"Isi Dulu"))))</f>
        <v>Isi Sasaran</v>
      </c>
      <c r="K145" s="592" t="s">
        <v>26</v>
      </c>
      <c r="L145" s="593" t="str">
        <f>IF($D$143="Y/T","Isi Sasaran",IF($E$143=0,0,IF(K145="Y",1,IF(K145="T",0,"Isi Dulu"))))</f>
        <v>Isi Sasaran</v>
      </c>
      <c r="M145" s="849"/>
      <c r="N145" s="852"/>
      <c r="O145" s="517"/>
      <c r="P145" s="517"/>
      <c r="Q145" s="517"/>
      <c r="R145" s="517"/>
    </row>
    <row r="146" spans="2:18" s="527" customFormat="1" ht="15.75">
      <c r="B146" s="837"/>
      <c r="C146" s="840"/>
      <c r="D146" s="858"/>
      <c r="E146" s="855"/>
      <c r="F146" s="549">
        <v>4</v>
      </c>
      <c r="G146" s="550"/>
      <c r="H146" s="598" t="str">
        <f t="shared" si="2"/>
        <v>Belum Diisi</v>
      </c>
      <c r="I146" s="592" t="s">
        <v>26</v>
      </c>
      <c r="J146" s="593" t="str">
        <f>IF($D$143="Y/T","Isi Sasaran",IF($E$143=0,0,IF(I146="Y",1,IF(I146="T",0,"Isi Dulu"))))</f>
        <v>Isi Sasaran</v>
      </c>
      <c r="K146" s="592" t="s">
        <v>26</v>
      </c>
      <c r="L146" s="593" t="str">
        <f>IF($D$143="Y/T","Isi Sasaran",IF($E$143=0,0,IF(K146="Y",1,IF(K146="T",0,"Isi Dulu"))))</f>
        <v>Isi Sasaran</v>
      </c>
      <c r="M146" s="849"/>
      <c r="N146" s="852"/>
      <c r="O146" s="517"/>
      <c r="P146" s="517"/>
      <c r="Q146" s="517"/>
      <c r="R146" s="517"/>
    </row>
    <row r="147" spans="2:18" s="527" customFormat="1" ht="15.75">
      <c r="B147" s="838"/>
      <c r="C147" s="841"/>
      <c r="D147" s="859"/>
      <c r="E147" s="856"/>
      <c r="F147" s="569">
        <v>5</v>
      </c>
      <c r="G147" s="570"/>
      <c r="H147" s="599" t="str">
        <f t="shared" si="2"/>
        <v>Belum Diisi</v>
      </c>
      <c r="I147" s="595" t="s">
        <v>26</v>
      </c>
      <c r="J147" s="596" t="str">
        <f>IF($D$143="Y/T","Isi Sasaran",IF($E$143=0,0,IF(I147="Y",1,IF(I147="T",0,"Isi Dulu"))))</f>
        <v>Isi Sasaran</v>
      </c>
      <c r="K147" s="595" t="s">
        <v>26</v>
      </c>
      <c r="L147" s="596" t="str">
        <f>IF($D$143="Y/T","Isi Sasaran",IF($E$143=0,0,IF(K147="Y",1,IF(K147="T",0,"Isi Dulu"))))</f>
        <v>Isi Sasaran</v>
      </c>
      <c r="M147" s="850"/>
      <c r="N147" s="853"/>
      <c r="O147" s="517"/>
      <c r="P147" s="517"/>
      <c r="Q147" s="517"/>
      <c r="R147" s="517"/>
    </row>
    <row r="148" spans="2:18" s="527" customFormat="1" ht="15.75">
      <c r="B148" s="836">
        <v>9</v>
      </c>
      <c r="C148" s="839"/>
      <c r="D148" s="857" t="s">
        <v>26</v>
      </c>
      <c r="E148" s="854" t="str">
        <f>IF(D148="Y",1,IF(D148="T",0,IF(D148="Y/T","Belum diisi","Error")))</f>
        <v>Belum diisi</v>
      </c>
      <c r="F148" s="528">
        <v>1</v>
      </c>
      <c r="G148" s="529"/>
      <c r="H148" s="600" t="str">
        <f t="shared" si="2"/>
        <v>Belum Diisi</v>
      </c>
      <c r="I148" s="590" t="s">
        <v>26</v>
      </c>
      <c r="J148" s="591" t="str">
        <f>IF($D$148="Y/T","Isi Sasaran",IF($E$148=0,0,IF(I148="Y",1,IF(I148="T",0,"Isi Dulu"))))</f>
        <v>Isi Sasaran</v>
      </c>
      <c r="K148" s="590" t="s">
        <v>26</v>
      </c>
      <c r="L148" s="591" t="str">
        <f>IF($D$148="Y/T","Isi Sasaran",IF($E$148=0,0,IF(K148="Y",1,IF(K148="T",0,"Isi Dulu"))))</f>
        <v>Isi Sasaran</v>
      </c>
      <c r="M148" s="848" t="s">
        <v>26</v>
      </c>
      <c r="N148" s="851" t="str">
        <f>IF(M148="Y",1,IF(M148="T",0,IF(M148="Y/T","Belum diisi","Error")))</f>
        <v>Belum diisi</v>
      </c>
      <c r="O148" s="517"/>
      <c r="P148" s="517"/>
      <c r="Q148" s="517"/>
      <c r="R148" s="517"/>
    </row>
    <row r="149" spans="2:18" s="527" customFormat="1" ht="15.75">
      <c r="B149" s="837"/>
      <c r="C149" s="840"/>
      <c r="D149" s="858"/>
      <c r="E149" s="855"/>
      <c r="F149" s="549">
        <v>2</v>
      </c>
      <c r="G149" s="550"/>
      <c r="H149" s="598" t="str">
        <f t="shared" si="2"/>
        <v>Belum Diisi</v>
      </c>
      <c r="I149" s="592" t="s">
        <v>26</v>
      </c>
      <c r="J149" s="593" t="str">
        <f>IF($D$148="Y/T","Isi Sasaran",IF($E$148=0,0,IF(I149="Y",1,IF(I149="T",0,"Isi Dulu"))))</f>
        <v>Isi Sasaran</v>
      </c>
      <c r="K149" s="592" t="s">
        <v>26</v>
      </c>
      <c r="L149" s="593" t="str">
        <f>IF($D$148="Y/T","Isi Sasaran",IF($E$148=0,0,IF(K149="Y",1,IF(K149="T",0,"Isi Dulu"))))</f>
        <v>Isi Sasaran</v>
      </c>
      <c r="M149" s="849"/>
      <c r="N149" s="852"/>
      <c r="O149" s="517"/>
      <c r="P149" s="517"/>
      <c r="Q149" s="517"/>
      <c r="R149" s="517"/>
    </row>
    <row r="150" spans="2:18" s="527" customFormat="1" ht="15.75">
      <c r="B150" s="837"/>
      <c r="C150" s="840"/>
      <c r="D150" s="858"/>
      <c r="E150" s="855"/>
      <c r="F150" s="549">
        <v>3</v>
      </c>
      <c r="G150" s="550"/>
      <c r="H150" s="598" t="str">
        <f t="shared" si="2"/>
        <v>Belum Diisi</v>
      </c>
      <c r="I150" s="592" t="s">
        <v>26</v>
      </c>
      <c r="J150" s="593" t="str">
        <f>IF($D$148="Y/T","Isi Sasaran",IF($E$148=0,0,IF(I150="Y",1,IF(I150="T",0,"Isi Dulu"))))</f>
        <v>Isi Sasaran</v>
      </c>
      <c r="K150" s="592" t="s">
        <v>26</v>
      </c>
      <c r="L150" s="593" t="str">
        <f>IF($D$148="Y/T","Isi Sasaran",IF($E$148=0,0,IF(K150="Y",1,IF(K150="T",0,"Isi Dulu"))))</f>
        <v>Isi Sasaran</v>
      </c>
      <c r="M150" s="849"/>
      <c r="N150" s="852"/>
      <c r="O150" s="517"/>
      <c r="P150" s="517"/>
      <c r="Q150" s="517"/>
      <c r="R150" s="517"/>
    </row>
    <row r="151" spans="2:18" s="527" customFormat="1" ht="15.75">
      <c r="B151" s="837"/>
      <c r="C151" s="840"/>
      <c r="D151" s="858"/>
      <c r="E151" s="855"/>
      <c r="F151" s="549">
        <v>4</v>
      </c>
      <c r="G151" s="550"/>
      <c r="H151" s="598" t="str">
        <f t="shared" si="2"/>
        <v>Belum Diisi</v>
      </c>
      <c r="I151" s="592" t="s">
        <v>26</v>
      </c>
      <c r="J151" s="593" t="str">
        <f>IF($D$148="Y/T","Isi Sasaran",IF($E$148=0,0,IF(I151="Y",1,IF(I151="T",0,"Isi Dulu"))))</f>
        <v>Isi Sasaran</v>
      </c>
      <c r="K151" s="592" t="s">
        <v>26</v>
      </c>
      <c r="L151" s="593" t="str">
        <f>IF($D$148="Y/T","Isi Sasaran",IF($E$148=0,0,IF(K151="Y",1,IF(K151="T",0,"Isi Dulu"))))</f>
        <v>Isi Sasaran</v>
      </c>
      <c r="M151" s="849"/>
      <c r="N151" s="852"/>
      <c r="O151" s="517"/>
      <c r="P151" s="517"/>
      <c r="Q151" s="517"/>
      <c r="R151" s="517"/>
    </row>
    <row r="152" spans="2:18" s="527" customFormat="1" ht="15.75">
      <c r="B152" s="838"/>
      <c r="C152" s="841"/>
      <c r="D152" s="859"/>
      <c r="E152" s="856"/>
      <c r="F152" s="569">
        <v>5</v>
      </c>
      <c r="G152" s="570"/>
      <c r="H152" s="599" t="str">
        <f t="shared" si="2"/>
        <v>Belum Diisi</v>
      </c>
      <c r="I152" s="595" t="s">
        <v>26</v>
      </c>
      <c r="J152" s="596" t="str">
        <f>IF($D$148="Y/T","Isi Sasaran",IF($E$148=0,0,IF(I152="Y",1,IF(I152="T",0,"Isi Dulu"))))</f>
        <v>Isi Sasaran</v>
      </c>
      <c r="K152" s="595" t="s">
        <v>26</v>
      </c>
      <c r="L152" s="596" t="str">
        <f>IF($D$148="Y/T","Isi Sasaran",IF($E$148=0,0,IF(K152="Y",1,IF(K152="T",0,"Isi Dulu"))))</f>
        <v>Isi Sasaran</v>
      </c>
      <c r="M152" s="850"/>
      <c r="N152" s="853"/>
      <c r="O152" s="517"/>
      <c r="P152" s="517"/>
      <c r="Q152" s="517"/>
      <c r="R152" s="517"/>
    </row>
    <row r="153" spans="2:18" s="527" customFormat="1" ht="15.75">
      <c r="B153" s="836">
        <v>10</v>
      </c>
      <c r="C153" s="839"/>
      <c r="D153" s="857" t="s">
        <v>26</v>
      </c>
      <c r="E153" s="854" t="str">
        <f>IF(D153="Y",1,IF(D153="T",0,IF(D153="Y/T","Belum diisi","Error")))</f>
        <v>Belum diisi</v>
      </c>
      <c r="F153" s="528">
        <v>1</v>
      </c>
      <c r="G153" s="529"/>
      <c r="H153" s="600" t="str">
        <f t="shared" si="2"/>
        <v>Belum Diisi</v>
      </c>
      <c r="I153" s="590" t="s">
        <v>26</v>
      </c>
      <c r="J153" s="591" t="str">
        <f>IF($D$153="Y/T","Isi Sasaran",IF($E$153=0,0,IF(I153="Y",1,IF(I153="T",0,"Isi Dulu"))))</f>
        <v>Isi Sasaran</v>
      </c>
      <c r="K153" s="590" t="s">
        <v>26</v>
      </c>
      <c r="L153" s="591" t="str">
        <f>IF($D$153="Y/T","Isi Sasaran",IF($E$153=0,0,IF(K153="Y",1,IF(K153="T",0,"Isi Dulu"))))</f>
        <v>Isi Sasaran</v>
      </c>
      <c r="M153" s="848" t="s">
        <v>26</v>
      </c>
      <c r="N153" s="851" t="str">
        <f>IF(M153="Y",1,IF(M153="T",0,IF(M153="Y/T","Belum diisi","Error")))</f>
        <v>Belum diisi</v>
      </c>
      <c r="O153" s="517"/>
      <c r="P153" s="517"/>
      <c r="Q153" s="517"/>
      <c r="R153" s="517"/>
    </row>
    <row r="154" spans="2:18" s="527" customFormat="1" ht="15.75">
      <c r="B154" s="837"/>
      <c r="C154" s="840"/>
      <c r="D154" s="858"/>
      <c r="E154" s="855"/>
      <c r="F154" s="549">
        <v>2</v>
      </c>
      <c r="G154" s="550"/>
      <c r="H154" s="598" t="str">
        <f t="shared" si="2"/>
        <v>Belum Diisi</v>
      </c>
      <c r="I154" s="592" t="s">
        <v>26</v>
      </c>
      <c r="J154" s="593" t="str">
        <f>IF($D$153="Y/T","Isi Sasaran",IF($E$153=0,0,IF(I154="Y",1,IF(I154="T",0,"Isi Dulu"))))</f>
        <v>Isi Sasaran</v>
      </c>
      <c r="K154" s="592" t="s">
        <v>26</v>
      </c>
      <c r="L154" s="593" t="str">
        <f>IF($D$153="Y/T","Isi Sasaran",IF($E$153=0,0,IF(K154="Y",1,IF(K154="T",0,"Isi Dulu"))))</f>
        <v>Isi Sasaran</v>
      </c>
      <c r="M154" s="849"/>
      <c r="N154" s="852"/>
      <c r="O154" s="517"/>
      <c r="P154" s="517"/>
      <c r="Q154" s="517"/>
      <c r="R154" s="517"/>
    </row>
    <row r="155" spans="2:18" s="527" customFormat="1" ht="15.75">
      <c r="B155" s="837"/>
      <c r="C155" s="840"/>
      <c r="D155" s="858"/>
      <c r="E155" s="855"/>
      <c r="F155" s="549">
        <v>3</v>
      </c>
      <c r="G155" s="550"/>
      <c r="H155" s="598" t="str">
        <f t="shared" si="2"/>
        <v>Belum Diisi</v>
      </c>
      <c r="I155" s="592" t="s">
        <v>26</v>
      </c>
      <c r="J155" s="593" t="str">
        <f>IF($D$153="Y/T","Isi Sasaran",IF($E$153=0,0,IF(I155="Y",1,IF(I155="T",0,"Isi Dulu"))))</f>
        <v>Isi Sasaran</v>
      </c>
      <c r="K155" s="592" t="s">
        <v>26</v>
      </c>
      <c r="L155" s="593" t="str">
        <f>IF($D$153="Y/T","Isi Sasaran",IF($E$153=0,0,IF(K155="Y",1,IF(K155="T",0,"Isi Dulu"))))</f>
        <v>Isi Sasaran</v>
      </c>
      <c r="M155" s="849"/>
      <c r="N155" s="852"/>
      <c r="O155" s="517"/>
      <c r="P155" s="517"/>
      <c r="Q155" s="517"/>
      <c r="R155" s="517"/>
    </row>
    <row r="156" spans="2:18" s="527" customFormat="1" ht="15.75">
      <c r="B156" s="837"/>
      <c r="C156" s="840"/>
      <c r="D156" s="858"/>
      <c r="E156" s="855"/>
      <c r="F156" s="549">
        <v>4</v>
      </c>
      <c r="G156" s="550"/>
      <c r="H156" s="598" t="str">
        <f t="shared" si="2"/>
        <v>Belum Diisi</v>
      </c>
      <c r="I156" s="592" t="s">
        <v>26</v>
      </c>
      <c r="J156" s="593" t="str">
        <f>IF($D$153="Y/T","Isi Sasaran",IF($E$153=0,0,IF(I156="Y",1,IF(I156="T",0,"Isi Dulu"))))</f>
        <v>Isi Sasaran</v>
      </c>
      <c r="K156" s="592" t="s">
        <v>26</v>
      </c>
      <c r="L156" s="593" t="str">
        <f>IF($D$153="Y/T","Isi Sasaran",IF($E$153=0,0,IF(K156="Y",1,IF(K156="T",0,"Isi Dulu"))))</f>
        <v>Isi Sasaran</v>
      </c>
      <c r="M156" s="849"/>
      <c r="N156" s="852"/>
      <c r="O156" s="517"/>
      <c r="P156" s="517"/>
      <c r="Q156" s="517"/>
      <c r="R156" s="517"/>
    </row>
    <row r="157" spans="2:18" s="527" customFormat="1" ht="15.75">
      <c r="B157" s="838"/>
      <c r="C157" s="841"/>
      <c r="D157" s="859"/>
      <c r="E157" s="856"/>
      <c r="F157" s="569">
        <v>5</v>
      </c>
      <c r="G157" s="570"/>
      <c r="H157" s="599" t="str">
        <f t="shared" si="2"/>
        <v>Belum Diisi</v>
      </c>
      <c r="I157" s="595" t="s">
        <v>26</v>
      </c>
      <c r="J157" s="596" t="str">
        <f>IF($D$153="Y/T","Isi Sasaran",IF($E$153=0,0,IF(I157="Y",1,IF(I157="T",0,"Isi Dulu"))))</f>
        <v>Isi Sasaran</v>
      </c>
      <c r="K157" s="595" t="s">
        <v>26</v>
      </c>
      <c r="L157" s="596" t="str">
        <f>IF($D$153="Y/T","Isi Sasaran",IF($E$153=0,0,IF(K157="Y",1,IF(K157="T",0,"Isi Dulu"))))</f>
        <v>Isi Sasaran</v>
      </c>
      <c r="M157" s="850"/>
      <c r="N157" s="853"/>
      <c r="O157" s="517"/>
      <c r="P157" s="517"/>
      <c r="Q157" s="517"/>
      <c r="R157" s="517"/>
    </row>
    <row r="158" spans="2:18" s="527" customFormat="1" ht="15.75">
      <c r="B158" s="836">
        <v>11</v>
      </c>
      <c r="C158" s="839"/>
      <c r="D158" s="857" t="s">
        <v>26</v>
      </c>
      <c r="E158" s="854" t="str">
        <f>IF(D158="Y",1,IF(D158="T",0,IF(D158="Y/T","Belum diisi","Error")))</f>
        <v>Belum diisi</v>
      </c>
      <c r="F158" s="528">
        <v>1</v>
      </c>
      <c r="G158" s="529"/>
      <c r="H158" s="600" t="str">
        <f t="shared" si="2"/>
        <v>Belum Diisi</v>
      </c>
      <c r="I158" s="590" t="s">
        <v>26</v>
      </c>
      <c r="J158" s="591" t="str">
        <f>IF($D$158="Y/T","Isi Sasaran",IF($E$158=0,0,IF(I158="Y",1,IF(I158="T",0,"Isi Dulu"))))</f>
        <v>Isi Sasaran</v>
      </c>
      <c r="K158" s="590" t="s">
        <v>26</v>
      </c>
      <c r="L158" s="591" t="str">
        <f>IF($D$158="Y/T","Isi Sasaran",IF($E$158=0,0,IF(K158="Y",1,IF(K158="T",0,"Isi Dulu"))))</f>
        <v>Isi Sasaran</v>
      </c>
      <c r="M158" s="848" t="s">
        <v>26</v>
      </c>
      <c r="N158" s="851" t="str">
        <f>IF(M158="Y",1,IF(M158="T",0,IF(M158="Y/T","Belum diisi","Error")))</f>
        <v>Belum diisi</v>
      </c>
      <c r="O158" s="517"/>
      <c r="P158" s="517"/>
      <c r="Q158" s="517"/>
      <c r="R158" s="517"/>
    </row>
    <row r="159" spans="2:18" s="527" customFormat="1" ht="15.75">
      <c r="B159" s="837"/>
      <c r="C159" s="840"/>
      <c r="D159" s="858"/>
      <c r="E159" s="855"/>
      <c r="F159" s="549">
        <v>2</v>
      </c>
      <c r="G159" s="550"/>
      <c r="H159" s="598" t="str">
        <f t="shared" si="2"/>
        <v>Belum Diisi</v>
      </c>
      <c r="I159" s="592" t="s">
        <v>26</v>
      </c>
      <c r="J159" s="593" t="str">
        <f>IF($D$158="Y/T","Isi Sasaran",IF($E$158=0,0,IF(I159="Y",1,IF(I159="T",0,"Isi Dulu"))))</f>
        <v>Isi Sasaran</v>
      </c>
      <c r="K159" s="592" t="s">
        <v>26</v>
      </c>
      <c r="L159" s="593" t="str">
        <f>IF($D$158="Y/T","Isi Sasaran",IF($E$158=0,0,IF(K159="Y",1,IF(K159="T",0,"Isi Dulu"))))</f>
        <v>Isi Sasaran</v>
      </c>
      <c r="M159" s="849"/>
      <c r="N159" s="852"/>
      <c r="O159" s="517"/>
      <c r="P159" s="517"/>
      <c r="Q159" s="517"/>
      <c r="R159" s="517"/>
    </row>
    <row r="160" spans="2:18" s="527" customFormat="1" ht="15.75">
      <c r="B160" s="837"/>
      <c r="C160" s="840"/>
      <c r="D160" s="858"/>
      <c r="E160" s="855"/>
      <c r="F160" s="549">
        <v>3</v>
      </c>
      <c r="G160" s="550"/>
      <c r="H160" s="598" t="str">
        <f t="shared" si="2"/>
        <v>Belum Diisi</v>
      </c>
      <c r="I160" s="592" t="s">
        <v>26</v>
      </c>
      <c r="J160" s="593" t="str">
        <f>IF($D$158="Y/T","Isi Sasaran",IF($E$158=0,0,IF(I160="Y",1,IF(I160="T",0,"Isi Dulu"))))</f>
        <v>Isi Sasaran</v>
      </c>
      <c r="K160" s="592" t="s">
        <v>26</v>
      </c>
      <c r="L160" s="593" t="str">
        <f>IF($D$158="Y/T","Isi Sasaran",IF($E$158=0,0,IF(K160="Y",1,IF(K160="T",0,"Isi Dulu"))))</f>
        <v>Isi Sasaran</v>
      </c>
      <c r="M160" s="849"/>
      <c r="N160" s="852"/>
      <c r="O160" s="517"/>
      <c r="P160" s="517"/>
      <c r="Q160" s="517"/>
      <c r="R160" s="517"/>
    </row>
    <row r="161" spans="2:18" s="527" customFormat="1" ht="15.75">
      <c r="B161" s="837"/>
      <c r="C161" s="840"/>
      <c r="D161" s="858"/>
      <c r="E161" s="855"/>
      <c r="F161" s="549">
        <v>4</v>
      </c>
      <c r="G161" s="550"/>
      <c r="H161" s="598" t="str">
        <f t="shared" si="2"/>
        <v>Belum Diisi</v>
      </c>
      <c r="I161" s="592" t="s">
        <v>26</v>
      </c>
      <c r="J161" s="593" t="str">
        <f>IF($D$158="Y/T","Isi Sasaran",IF($E$158=0,0,IF(I161="Y",1,IF(I161="T",0,"Isi Dulu"))))</f>
        <v>Isi Sasaran</v>
      </c>
      <c r="K161" s="592" t="s">
        <v>26</v>
      </c>
      <c r="L161" s="593" t="str">
        <f>IF($D$158="Y/T","Isi Sasaran",IF($E$158=0,0,IF(K161="Y",1,IF(K161="T",0,"Isi Dulu"))))</f>
        <v>Isi Sasaran</v>
      </c>
      <c r="M161" s="849"/>
      <c r="N161" s="852"/>
      <c r="O161" s="517"/>
      <c r="P161" s="517"/>
      <c r="Q161" s="517"/>
      <c r="R161" s="517"/>
    </row>
    <row r="162" spans="2:18" s="527" customFormat="1" ht="15.75">
      <c r="B162" s="838"/>
      <c r="C162" s="841"/>
      <c r="D162" s="859"/>
      <c r="E162" s="856"/>
      <c r="F162" s="569">
        <v>5</v>
      </c>
      <c r="G162" s="570"/>
      <c r="H162" s="599" t="str">
        <f t="shared" si="2"/>
        <v>Belum Diisi</v>
      </c>
      <c r="I162" s="595" t="s">
        <v>26</v>
      </c>
      <c r="J162" s="596" t="str">
        <f>IF($D$158="Y/T","Isi Sasaran",IF($E$158=0,0,IF(I162="Y",1,IF(I162="T",0,"Isi Dulu"))))</f>
        <v>Isi Sasaran</v>
      </c>
      <c r="K162" s="595" t="s">
        <v>26</v>
      </c>
      <c r="L162" s="596" t="str">
        <f>IF($D$158="Y/T","Isi Sasaran",IF($E$158=0,0,IF(K162="Y",1,IF(K162="T",0,"Isi Dulu"))))</f>
        <v>Isi Sasaran</v>
      </c>
      <c r="M162" s="850"/>
      <c r="N162" s="853"/>
      <c r="O162" s="517"/>
      <c r="P162" s="517"/>
      <c r="Q162" s="517"/>
      <c r="R162" s="517"/>
    </row>
    <row r="163" spans="2:18" s="527" customFormat="1" ht="15.75">
      <c r="B163" s="836">
        <v>12</v>
      </c>
      <c r="C163" s="839"/>
      <c r="D163" s="857" t="s">
        <v>26</v>
      </c>
      <c r="E163" s="854" t="str">
        <f>IF(D163="Y",1,IF(D163="T",0,IF(D163="Y/T","Belum diisi","Error")))</f>
        <v>Belum diisi</v>
      </c>
      <c r="F163" s="528">
        <v>1</v>
      </c>
      <c r="G163" s="529"/>
      <c r="H163" s="600" t="str">
        <f t="shared" si="2"/>
        <v>Belum Diisi</v>
      </c>
      <c r="I163" s="590" t="s">
        <v>26</v>
      </c>
      <c r="J163" s="591" t="str">
        <f>IF($D$163="Y/T","Isi Sasaran",IF($E$163=0,0,IF(I163="Y",1,IF(I163="T",0,"Isi Dulu"))))</f>
        <v>Isi Sasaran</v>
      </c>
      <c r="K163" s="590" t="s">
        <v>26</v>
      </c>
      <c r="L163" s="591" t="str">
        <f>IF($D$163="Y/T","Isi Sasaran",IF($E$163=0,0,IF(K163="Y",1,IF(K163="T",0,"Isi Dulu"))))</f>
        <v>Isi Sasaran</v>
      </c>
      <c r="M163" s="848" t="s">
        <v>26</v>
      </c>
      <c r="N163" s="851" t="str">
        <f>IF(M163="Y",1,IF(M163="T",0,IF(M163="Y/T","Belum diisi","Error")))</f>
        <v>Belum diisi</v>
      </c>
      <c r="O163" s="517"/>
      <c r="P163" s="517"/>
      <c r="Q163" s="517"/>
      <c r="R163" s="517"/>
    </row>
    <row r="164" spans="2:18" s="527" customFormat="1" ht="15.75">
      <c r="B164" s="837"/>
      <c r="C164" s="840"/>
      <c r="D164" s="858"/>
      <c r="E164" s="855"/>
      <c r="F164" s="549">
        <v>2</v>
      </c>
      <c r="G164" s="550"/>
      <c r="H164" s="598" t="str">
        <f t="shared" si="2"/>
        <v>Belum Diisi</v>
      </c>
      <c r="I164" s="592" t="s">
        <v>26</v>
      </c>
      <c r="J164" s="593" t="str">
        <f>IF($D$163="Y/T","Isi Sasaran",IF($E$163=0,0,IF(I164="Y",1,IF(I164="T",0,"Isi Dulu"))))</f>
        <v>Isi Sasaran</v>
      </c>
      <c r="K164" s="592" t="s">
        <v>26</v>
      </c>
      <c r="L164" s="593" t="str">
        <f>IF($D$163="Y/T","Isi Sasaran",IF($E$163=0,0,IF(K164="Y",1,IF(K164="T",0,"Isi Dulu"))))</f>
        <v>Isi Sasaran</v>
      </c>
      <c r="M164" s="849"/>
      <c r="N164" s="852"/>
      <c r="O164" s="517"/>
      <c r="P164" s="517"/>
      <c r="Q164" s="517"/>
      <c r="R164" s="517"/>
    </row>
    <row r="165" spans="2:18" s="527" customFormat="1" ht="15.75">
      <c r="B165" s="837"/>
      <c r="C165" s="840"/>
      <c r="D165" s="858"/>
      <c r="E165" s="855"/>
      <c r="F165" s="549">
        <v>3</v>
      </c>
      <c r="G165" s="550"/>
      <c r="H165" s="598" t="str">
        <f t="shared" si="2"/>
        <v>Belum Diisi</v>
      </c>
      <c r="I165" s="592" t="s">
        <v>26</v>
      </c>
      <c r="J165" s="593" t="str">
        <f>IF($D$163="Y/T","Isi Sasaran",IF($E$163=0,0,IF(I165="Y",1,IF(I165="T",0,"Isi Dulu"))))</f>
        <v>Isi Sasaran</v>
      </c>
      <c r="K165" s="592" t="s">
        <v>26</v>
      </c>
      <c r="L165" s="593" t="str">
        <f>IF($D$163="Y/T","Isi Sasaran",IF($E$163=0,0,IF(K165="Y",1,IF(K165="T",0,"Isi Dulu"))))</f>
        <v>Isi Sasaran</v>
      </c>
      <c r="M165" s="849"/>
      <c r="N165" s="852"/>
      <c r="O165" s="517"/>
      <c r="P165" s="517"/>
      <c r="Q165" s="517"/>
      <c r="R165" s="517"/>
    </row>
    <row r="166" spans="2:18" s="527" customFormat="1" ht="15.75">
      <c r="B166" s="837"/>
      <c r="C166" s="840"/>
      <c r="D166" s="858"/>
      <c r="E166" s="855"/>
      <c r="F166" s="549">
        <v>4</v>
      </c>
      <c r="G166" s="550"/>
      <c r="H166" s="598" t="str">
        <f t="shared" si="2"/>
        <v>Belum Diisi</v>
      </c>
      <c r="I166" s="592" t="s">
        <v>26</v>
      </c>
      <c r="J166" s="593" t="str">
        <f>IF($D$163="Y/T","Isi Sasaran",IF($E$163=0,0,IF(I166="Y",1,IF(I166="T",0,"Isi Dulu"))))</f>
        <v>Isi Sasaran</v>
      </c>
      <c r="K166" s="592" t="s">
        <v>26</v>
      </c>
      <c r="L166" s="593" t="str">
        <f>IF($D$163="Y/T","Isi Sasaran",IF($E$163=0,0,IF(K166="Y",1,IF(K166="T",0,"Isi Dulu"))))</f>
        <v>Isi Sasaran</v>
      </c>
      <c r="M166" s="849"/>
      <c r="N166" s="852"/>
      <c r="O166" s="517"/>
      <c r="P166" s="517"/>
      <c r="Q166" s="517"/>
      <c r="R166" s="517"/>
    </row>
    <row r="167" spans="2:18" s="527" customFormat="1" ht="15.75">
      <c r="B167" s="838"/>
      <c r="C167" s="841"/>
      <c r="D167" s="859"/>
      <c r="E167" s="856"/>
      <c r="F167" s="569">
        <v>5</v>
      </c>
      <c r="G167" s="570"/>
      <c r="H167" s="599" t="str">
        <f t="shared" si="2"/>
        <v>Belum Diisi</v>
      </c>
      <c r="I167" s="595" t="s">
        <v>26</v>
      </c>
      <c r="J167" s="596" t="str">
        <f>IF($D$163="Y/T","Isi Sasaran",IF($E$163=0,0,IF(I167="Y",1,IF(I167="T",0,"Isi Dulu"))))</f>
        <v>Isi Sasaran</v>
      </c>
      <c r="K167" s="595" t="s">
        <v>26</v>
      </c>
      <c r="L167" s="596" t="str">
        <f>IF($D$163="Y/T","Isi Sasaran",IF($E$163=0,0,IF(K167="Y",1,IF(K167="T",0,"Isi Dulu"))))</f>
        <v>Isi Sasaran</v>
      </c>
      <c r="M167" s="850"/>
      <c r="N167" s="853"/>
      <c r="O167" s="517"/>
      <c r="P167" s="517"/>
      <c r="Q167" s="517"/>
      <c r="R167" s="517"/>
    </row>
    <row r="168" spans="2:18" s="527" customFormat="1" ht="15.75">
      <c r="B168" s="836">
        <v>13</v>
      </c>
      <c r="C168" s="839"/>
      <c r="D168" s="857" t="s">
        <v>26</v>
      </c>
      <c r="E168" s="854" t="str">
        <f>IF(D168="Y",1,IF(D168="T",0,IF(D168="Y/T","Belum diisi","Error")))</f>
        <v>Belum diisi</v>
      </c>
      <c r="F168" s="528">
        <v>1</v>
      </c>
      <c r="G168" s="529"/>
      <c r="H168" s="600" t="str">
        <f t="shared" si="2"/>
        <v>Belum Diisi</v>
      </c>
      <c r="I168" s="590" t="s">
        <v>26</v>
      </c>
      <c r="J168" s="591" t="str">
        <f>IF($D$168="Y/T","Isi Sasaran",IF($E$168=0,0,IF(I168="Y",1,IF(I168="T",0,"Isi Dulu"))))</f>
        <v>Isi Sasaran</v>
      </c>
      <c r="K168" s="590" t="s">
        <v>26</v>
      </c>
      <c r="L168" s="591" t="str">
        <f>IF($D$168="Y/T","Isi Sasaran",IF($E$168=0,0,IF(K168="Y",1,IF(K168="T",0,"Isi Dulu"))))</f>
        <v>Isi Sasaran</v>
      </c>
      <c r="M168" s="848" t="s">
        <v>26</v>
      </c>
      <c r="N168" s="851" t="str">
        <f>IF(M168="Y",1,IF(M168="T",0,IF(M168="Y/T","Belum diisi","Error")))</f>
        <v>Belum diisi</v>
      </c>
      <c r="O168" s="517"/>
      <c r="P168" s="517"/>
      <c r="Q168" s="517"/>
      <c r="R168" s="517"/>
    </row>
    <row r="169" spans="2:18" s="527" customFormat="1" ht="15.75">
      <c r="B169" s="837"/>
      <c r="C169" s="840"/>
      <c r="D169" s="858"/>
      <c r="E169" s="855"/>
      <c r="F169" s="549">
        <v>2</v>
      </c>
      <c r="G169" s="550"/>
      <c r="H169" s="598" t="str">
        <f t="shared" si="2"/>
        <v>Belum Diisi</v>
      </c>
      <c r="I169" s="592" t="s">
        <v>26</v>
      </c>
      <c r="J169" s="593" t="str">
        <f>IF($D$168="Y/T","Isi Sasaran",IF($E$168=0,0,IF(I169="Y",1,IF(I169="T",0,"Isi Dulu"))))</f>
        <v>Isi Sasaran</v>
      </c>
      <c r="K169" s="592" t="s">
        <v>26</v>
      </c>
      <c r="L169" s="593" t="str">
        <f>IF($D$168="Y/T","Isi Sasaran",IF($E$168=0,0,IF(K169="Y",1,IF(K169="T",0,"Isi Dulu"))))</f>
        <v>Isi Sasaran</v>
      </c>
      <c r="M169" s="849"/>
      <c r="N169" s="852"/>
      <c r="O169" s="517"/>
      <c r="P169" s="517"/>
      <c r="Q169" s="517"/>
      <c r="R169" s="517"/>
    </row>
    <row r="170" spans="2:18" s="527" customFormat="1" ht="15.75">
      <c r="B170" s="837"/>
      <c r="C170" s="840"/>
      <c r="D170" s="858"/>
      <c r="E170" s="855"/>
      <c r="F170" s="549">
        <v>3</v>
      </c>
      <c r="G170" s="550"/>
      <c r="H170" s="598" t="str">
        <f t="shared" si="2"/>
        <v>Belum Diisi</v>
      </c>
      <c r="I170" s="592" t="s">
        <v>26</v>
      </c>
      <c r="J170" s="593" t="str">
        <f>IF($D$168="Y/T","Isi Sasaran",IF($E$168=0,0,IF(I170="Y",1,IF(I170="T",0,"Isi Dulu"))))</f>
        <v>Isi Sasaran</v>
      </c>
      <c r="K170" s="592" t="s">
        <v>26</v>
      </c>
      <c r="L170" s="593" t="str">
        <f>IF($D$168="Y/T","Isi Sasaran",IF($E$168=0,0,IF(K170="Y",1,IF(K170="T",0,"Isi Dulu"))))</f>
        <v>Isi Sasaran</v>
      </c>
      <c r="M170" s="849"/>
      <c r="N170" s="852"/>
      <c r="O170" s="517"/>
      <c r="P170" s="517"/>
      <c r="Q170" s="517"/>
      <c r="R170" s="517"/>
    </row>
    <row r="171" spans="2:18" s="527" customFormat="1" ht="15.75">
      <c r="B171" s="837"/>
      <c r="C171" s="840"/>
      <c r="D171" s="858"/>
      <c r="E171" s="855"/>
      <c r="F171" s="549">
        <v>4</v>
      </c>
      <c r="G171" s="550"/>
      <c r="H171" s="598" t="str">
        <f t="shared" si="2"/>
        <v>Belum Diisi</v>
      </c>
      <c r="I171" s="592" t="s">
        <v>26</v>
      </c>
      <c r="J171" s="593" t="str">
        <f>IF($D$168="Y/T","Isi Sasaran",IF($E$168=0,0,IF(I171="Y",1,IF(I171="T",0,"Isi Dulu"))))</f>
        <v>Isi Sasaran</v>
      </c>
      <c r="K171" s="592" t="s">
        <v>26</v>
      </c>
      <c r="L171" s="593" t="str">
        <f>IF($D$168="Y/T","Isi Sasaran",IF($E$168=0,0,IF(K171="Y",1,IF(K171="T",0,"Isi Dulu"))))</f>
        <v>Isi Sasaran</v>
      </c>
      <c r="M171" s="849"/>
      <c r="N171" s="852"/>
      <c r="O171" s="517"/>
      <c r="P171" s="517"/>
      <c r="Q171" s="517"/>
      <c r="R171" s="517"/>
    </row>
    <row r="172" spans="2:18" s="527" customFormat="1" ht="15.75">
      <c r="B172" s="838"/>
      <c r="C172" s="841"/>
      <c r="D172" s="859"/>
      <c r="E172" s="856"/>
      <c r="F172" s="569">
        <v>5</v>
      </c>
      <c r="G172" s="570"/>
      <c r="H172" s="599" t="str">
        <f t="shared" ref="H172:H207" si="3">IF(OR(J172="Isi Dulu",L172="Isi Dulu",J172="Isi Sasaran",L172="Isi Sasaran"),"Belum Diisi",IF(SUM(J172,L172)=2,1,IF(SUM(J172,L172)=1,0,IF(SUM(J172,L172)=0,0,"Error"))))</f>
        <v>Belum Diisi</v>
      </c>
      <c r="I172" s="595" t="s">
        <v>26</v>
      </c>
      <c r="J172" s="596" t="str">
        <f>IF($D$168="Y/T","Isi Sasaran",IF($E$168=0,0,IF(I172="Y",1,IF(I172="T",0,"Isi Dulu"))))</f>
        <v>Isi Sasaran</v>
      </c>
      <c r="K172" s="595" t="s">
        <v>26</v>
      </c>
      <c r="L172" s="596" t="str">
        <f>IF($D$168="Y/T","Isi Sasaran",IF($E$168=0,0,IF(K172="Y",1,IF(K172="T",0,"Isi Dulu"))))</f>
        <v>Isi Sasaran</v>
      </c>
      <c r="M172" s="850"/>
      <c r="N172" s="853"/>
      <c r="O172" s="517"/>
      <c r="P172" s="517"/>
      <c r="Q172" s="517"/>
      <c r="R172" s="517"/>
    </row>
    <row r="173" spans="2:18" s="527" customFormat="1" ht="15.75">
      <c r="B173" s="836">
        <v>14</v>
      </c>
      <c r="C173" s="839"/>
      <c r="D173" s="857" t="s">
        <v>26</v>
      </c>
      <c r="E173" s="854" t="str">
        <f>IF(D173="Y",1,IF(D173="T",0,IF(D173="Y/T","Belum diisi","Error")))</f>
        <v>Belum diisi</v>
      </c>
      <c r="F173" s="528">
        <v>1</v>
      </c>
      <c r="G173" s="529"/>
      <c r="H173" s="600" t="str">
        <f t="shared" si="3"/>
        <v>Belum Diisi</v>
      </c>
      <c r="I173" s="590" t="s">
        <v>26</v>
      </c>
      <c r="J173" s="591" t="str">
        <f>IF($D$173="Y/T","Isi Sasaran",IF($E$173=0,0,IF(I173="Y",1,IF(I173="T",0,"Isi Dulu"))))</f>
        <v>Isi Sasaran</v>
      </c>
      <c r="K173" s="590" t="s">
        <v>26</v>
      </c>
      <c r="L173" s="591" t="str">
        <f>IF($D$173="Y/T","Isi Sasaran",IF($E$173=0,0,IF(K173="Y",1,IF(K173="T",0,"Isi Dulu"))))</f>
        <v>Isi Sasaran</v>
      </c>
      <c r="M173" s="848" t="s">
        <v>26</v>
      </c>
      <c r="N173" s="851" t="str">
        <f>IF(M173="Y",1,IF(M173="T",0,IF(M173="Y/T","Belum diisi","Error")))</f>
        <v>Belum diisi</v>
      </c>
      <c r="O173" s="517"/>
      <c r="P173" s="517"/>
      <c r="Q173" s="517"/>
      <c r="R173" s="517"/>
    </row>
    <row r="174" spans="2:18" s="527" customFormat="1" ht="15.75">
      <c r="B174" s="837"/>
      <c r="C174" s="840"/>
      <c r="D174" s="858"/>
      <c r="E174" s="855"/>
      <c r="F174" s="549">
        <v>2</v>
      </c>
      <c r="G174" s="550"/>
      <c r="H174" s="598" t="str">
        <f t="shared" si="3"/>
        <v>Belum Diisi</v>
      </c>
      <c r="I174" s="592" t="s">
        <v>26</v>
      </c>
      <c r="J174" s="593" t="str">
        <f>IF($D$173="Y/T","Isi Sasaran",IF($E$173=0,0,IF(I174="Y",1,IF(I174="T",0,"Isi Dulu"))))</f>
        <v>Isi Sasaran</v>
      </c>
      <c r="K174" s="592" t="s">
        <v>26</v>
      </c>
      <c r="L174" s="593" t="str">
        <f>IF($D$173="Y/T","Isi Sasaran",IF($E$173=0,0,IF(K174="Y",1,IF(K174="T",0,"Isi Dulu"))))</f>
        <v>Isi Sasaran</v>
      </c>
      <c r="M174" s="849"/>
      <c r="N174" s="852"/>
      <c r="O174" s="517"/>
      <c r="P174" s="517"/>
      <c r="Q174" s="517"/>
      <c r="R174" s="517"/>
    </row>
    <row r="175" spans="2:18" s="527" customFormat="1" ht="15.75">
      <c r="B175" s="837"/>
      <c r="C175" s="840"/>
      <c r="D175" s="858"/>
      <c r="E175" s="855"/>
      <c r="F175" s="549">
        <v>3</v>
      </c>
      <c r="G175" s="550"/>
      <c r="H175" s="598" t="str">
        <f t="shared" si="3"/>
        <v>Belum Diisi</v>
      </c>
      <c r="I175" s="592" t="s">
        <v>26</v>
      </c>
      <c r="J175" s="593" t="str">
        <f>IF($D$173="Y/T","Isi Sasaran",IF($E$173=0,0,IF(I175="Y",1,IF(I175="T",0,"Isi Dulu"))))</f>
        <v>Isi Sasaran</v>
      </c>
      <c r="K175" s="592" t="s">
        <v>26</v>
      </c>
      <c r="L175" s="593" t="str">
        <f>IF($D$173="Y/T","Isi Sasaran",IF($E$173=0,0,IF(K175="Y",1,IF(K175="T",0,"Isi Dulu"))))</f>
        <v>Isi Sasaran</v>
      </c>
      <c r="M175" s="849"/>
      <c r="N175" s="852"/>
      <c r="O175" s="517"/>
      <c r="P175" s="517"/>
      <c r="Q175" s="517"/>
      <c r="R175" s="517"/>
    </row>
    <row r="176" spans="2:18" s="527" customFormat="1" ht="15.75">
      <c r="B176" s="837"/>
      <c r="C176" s="840"/>
      <c r="D176" s="858"/>
      <c r="E176" s="855"/>
      <c r="F176" s="549">
        <v>4</v>
      </c>
      <c r="G176" s="550"/>
      <c r="H176" s="598" t="str">
        <f t="shared" si="3"/>
        <v>Belum Diisi</v>
      </c>
      <c r="I176" s="592" t="s">
        <v>26</v>
      </c>
      <c r="J176" s="593" t="str">
        <f>IF($D$173="Y/T","Isi Sasaran",IF($E$173=0,0,IF(I176="Y",1,IF(I176="T",0,"Isi Dulu"))))</f>
        <v>Isi Sasaran</v>
      </c>
      <c r="K176" s="592" t="s">
        <v>26</v>
      </c>
      <c r="L176" s="593" t="str">
        <f>IF($D$173="Y/T","Isi Sasaran",IF($E$173=0,0,IF(K176="Y",1,IF(K176="T",0,"Isi Dulu"))))</f>
        <v>Isi Sasaran</v>
      </c>
      <c r="M176" s="849"/>
      <c r="N176" s="852"/>
      <c r="O176" s="517"/>
      <c r="P176" s="517"/>
      <c r="Q176" s="517"/>
      <c r="R176" s="517"/>
    </row>
    <row r="177" spans="2:18" s="527" customFormat="1" ht="15.75">
      <c r="B177" s="838"/>
      <c r="C177" s="841"/>
      <c r="D177" s="859"/>
      <c r="E177" s="856"/>
      <c r="F177" s="569">
        <v>5</v>
      </c>
      <c r="G177" s="570"/>
      <c r="H177" s="599" t="str">
        <f t="shared" si="3"/>
        <v>Belum Diisi</v>
      </c>
      <c r="I177" s="595" t="s">
        <v>26</v>
      </c>
      <c r="J177" s="596" t="str">
        <f>IF($D$173="Y/T","Isi Sasaran",IF($E$173=0,0,IF(I177="Y",1,IF(I177="T",0,"Isi Dulu"))))</f>
        <v>Isi Sasaran</v>
      </c>
      <c r="K177" s="595" t="s">
        <v>26</v>
      </c>
      <c r="L177" s="596" t="str">
        <f>IF($D$173="Y/T","Isi Sasaran",IF($E$173=0,0,IF(K177="Y",1,IF(K177="T",0,"Isi Dulu"))))</f>
        <v>Isi Sasaran</v>
      </c>
      <c r="M177" s="850"/>
      <c r="N177" s="853"/>
      <c r="O177" s="517"/>
      <c r="P177" s="517"/>
      <c r="Q177" s="517"/>
      <c r="R177" s="517"/>
    </row>
    <row r="178" spans="2:18" s="527" customFormat="1" ht="15.75">
      <c r="B178" s="836">
        <v>15</v>
      </c>
      <c r="C178" s="839"/>
      <c r="D178" s="857" t="s">
        <v>26</v>
      </c>
      <c r="E178" s="854" t="str">
        <f>IF(D178="Y",1,IF(D178="T",0,IF(D178="Y/T","Belum diisi","Error")))</f>
        <v>Belum diisi</v>
      </c>
      <c r="F178" s="528">
        <v>1</v>
      </c>
      <c r="G178" s="529"/>
      <c r="H178" s="600" t="str">
        <f t="shared" si="3"/>
        <v>Belum Diisi</v>
      </c>
      <c r="I178" s="590" t="s">
        <v>26</v>
      </c>
      <c r="J178" s="591" t="str">
        <f>IF($D$178="Y/T","Isi Sasaran",IF($E$178=0,0,IF(I178="Y",1,IF(I178="T",0,"Isi Dulu"))))</f>
        <v>Isi Sasaran</v>
      </c>
      <c r="K178" s="590" t="s">
        <v>26</v>
      </c>
      <c r="L178" s="591" t="str">
        <f>IF($D$178="Y/T","Isi Sasaran",IF($E$178=0,0,IF(K178="Y",1,IF(K178="T",0,"Isi Dulu"))))</f>
        <v>Isi Sasaran</v>
      </c>
      <c r="M178" s="848" t="s">
        <v>26</v>
      </c>
      <c r="N178" s="851" t="str">
        <f>IF(M178="Y",1,IF(M178="T",0,IF(M178="Y/T","Belum diisi","Error")))</f>
        <v>Belum diisi</v>
      </c>
      <c r="O178" s="517"/>
      <c r="P178" s="517"/>
      <c r="Q178" s="517"/>
      <c r="R178" s="517"/>
    </row>
    <row r="179" spans="2:18" s="527" customFormat="1" ht="15.75">
      <c r="B179" s="837"/>
      <c r="C179" s="840"/>
      <c r="D179" s="858"/>
      <c r="E179" s="855"/>
      <c r="F179" s="549">
        <v>2</v>
      </c>
      <c r="G179" s="550"/>
      <c r="H179" s="598" t="str">
        <f t="shared" si="3"/>
        <v>Belum Diisi</v>
      </c>
      <c r="I179" s="592" t="s">
        <v>26</v>
      </c>
      <c r="J179" s="593" t="str">
        <f>IF($D$178="Y/T","Isi Sasaran",IF($E$178=0,0,IF(I179="Y",1,IF(I179="T",0,"Isi Dulu"))))</f>
        <v>Isi Sasaran</v>
      </c>
      <c r="K179" s="592" t="s">
        <v>26</v>
      </c>
      <c r="L179" s="593" t="str">
        <f>IF($D$178="Y/T","Isi Sasaran",IF($E$178=0,0,IF(K179="Y",1,IF(K179="T",0,"Isi Dulu"))))</f>
        <v>Isi Sasaran</v>
      </c>
      <c r="M179" s="849"/>
      <c r="N179" s="852"/>
      <c r="O179" s="517"/>
      <c r="P179" s="517"/>
      <c r="Q179" s="517"/>
      <c r="R179" s="517"/>
    </row>
    <row r="180" spans="2:18" s="527" customFormat="1" ht="15.75">
      <c r="B180" s="837"/>
      <c r="C180" s="840"/>
      <c r="D180" s="858"/>
      <c r="E180" s="855"/>
      <c r="F180" s="549">
        <v>3</v>
      </c>
      <c r="G180" s="550"/>
      <c r="H180" s="598" t="str">
        <f t="shared" si="3"/>
        <v>Belum Diisi</v>
      </c>
      <c r="I180" s="592" t="s">
        <v>26</v>
      </c>
      <c r="J180" s="593" t="str">
        <f>IF($D$178="Y/T","Isi Sasaran",IF($E$178=0,0,IF(I180="Y",1,IF(I180="T",0,"Isi Dulu"))))</f>
        <v>Isi Sasaran</v>
      </c>
      <c r="K180" s="592" t="s">
        <v>26</v>
      </c>
      <c r="L180" s="593" t="str">
        <f>IF($D$178="Y/T","Isi Sasaran",IF($E$178=0,0,IF(K180="Y",1,IF(K180="T",0,"Isi Dulu"))))</f>
        <v>Isi Sasaran</v>
      </c>
      <c r="M180" s="849"/>
      <c r="N180" s="852"/>
      <c r="O180" s="517"/>
      <c r="P180" s="517"/>
      <c r="Q180" s="517"/>
      <c r="R180" s="517"/>
    </row>
    <row r="181" spans="2:18" s="527" customFormat="1" ht="15.75">
      <c r="B181" s="837"/>
      <c r="C181" s="840"/>
      <c r="D181" s="858"/>
      <c r="E181" s="855"/>
      <c r="F181" s="549">
        <v>4</v>
      </c>
      <c r="G181" s="550"/>
      <c r="H181" s="598" t="str">
        <f t="shared" si="3"/>
        <v>Belum Diisi</v>
      </c>
      <c r="I181" s="592" t="s">
        <v>26</v>
      </c>
      <c r="J181" s="593" t="str">
        <f>IF($D$178="Y/T","Isi Sasaran",IF($E$178=0,0,IF(I181="Y",1,IF(I181="T",0,"Isi Dulu"))))</f>
        <v>Isi Sasaran</v>
      </c>
      <c r="K181" s="592" t="s">
        <v>26</v>
      </c>
      <c r="L181" s="593" t="str">
        <f>IF($D$178="Y/T","Isi Sasaran",IF($E$178=0,0,IF(K181="Y",1,IF(K181="T",0,"Isi Dulu"))))</f>
        <v>Isi Sasaran</v>
      </c>
      <c r="M181" s="849"/>
      <c r="N181" s="852"/>
      <c r="O181" s="517"/>
      <c r="P181" s="517"/>
      <c r="Q181" s="517"/>
      <c r="R181" s="517"/>
    </row>
    <row r="182" spans="2:18" s="527" customFormat="1" ht="15.75">
      <c r="B182" s="838"/>
      <c r="C182" s="841"/>
      <c r="D182" s="859"/>
      <c r="E182" s="856"/>
      <c r="F182" s="569">
        <v>5</v>
      </c>
      <c r="G182" s="570"/>
      <c r="H182" s="599" t="str">
        <f t="shared" si="3"/>
        <v>Belum Diisi</v>
      </c>
      <c r="I182" s="595" t="s">
        <v>26</v>
      </c>
      <c r="J182" s="596" t="str">
        <f>IF($D$178="Y/T","Isi Sasaran",IF($E$178=0,0,IF(I182="Y",1,IF(I182="T",0,"Isi Dulu"))))</f>
        <v>Isi Sasaran</v>
      </c>
      <c r="K182" s="595" t="s">
        <v>26</v>
      </c>
      <c r="L182" s="596" t="str">
        <f>IF($D$178="Y/T","Isi Sasaran",IF($E$178=0,0,IF(K182="Y",1,IF(K182="T",0,"Isi Dulu"))))</f>
        <v>Isi Sasaran</v>
      </c>
      <c r="M182" s="850"/>
      <c r="N182" s="853"/>
      <c r="O182" s="517"/>
      <c r="P182" s="517"/>
      <c r="Q182" s="517"/>
      <c r="R182" s="517"/>
    </row>
    <row r="183" spans="2:18" s="527" customFormat="1" ht="15.75">
      <c r="B183" s="836">
        <v>16</v>
      </c>
      <c r="C183" s="839"/>
      <c r="D183" s="857" t="s">
        <v>26</v>
      </c>
      <c r="E183" s="854" t="str">
        <f>IF(D183="Y",1,IF(D183="T",0,IF(D183="Y/T","Belum diisi","Error")))</f>
        <v>Belum diisi</v>
      </c>
      <c r="F183" s="528">
        <v>1</v>
      </c>
      <c r="G183" s="529"/>
      <c r="H183" s="600" t="str">
        <f t="shared" si="3"/>
        <v>Belum Diisi</v>
      </c>
      <c r="I183" s="590" t="s">
        <v>26</v>
      </c>
      <c r="J183" s="591" t="str">
        <f>IF($D$183="Y/T","Isi Sasaran",IF($E$183=0,0,IF(I183="Y",1,IF(I183="T",0,"Isi Dulu"))))</f>
        <v>Isi Sasaran</v>
      </c>
      <c r="K183" s="590" t="s">
        <v>26</v>
      </c>
      <c r="L183" s="591" t="str">
        <f>IF($D$183="Y/T","Isi Sasaran",IF($E$183=0,0,IF(K183="Y",1,IF(K183="T",0,"Isi Dulu"))))</f>
        <v>Isi Sasaran</v>
      </c>
      <c r="M183" s="848" t="s">
        <v>26</v>
      </c>
      <c r="N183" s="851" t="str">
        <f>IF(M183="Y",1,IF(M183="T",0,IF(M183="Y/T","Belum diisi","Error")))</f>
        <v>Belum diisi</v>
      </c>
      <c r="O183" s="517"/>
      <c r="P183" s="517"/>
      <c r="Q183" s="517"/>
      <c r="R183" s="517"/>
    </row>
    <row r="184" spans="2:18" s="527" customFormat="1" ht="15.75">
      <c r="B184" s="837"/>
      <c r="C184" s="840"/>
      <c r="D184" s="858"/>
      <c r="E184" s="855"/>
      <c r="F184" s="549">
        <v>2</v>
      </c>
      <c r="G184" s="550"/>
      <c r="H184" s="598" t="str">
        <f t="shared" si="3"/>
        <v>Belum Diisi</v>
      </c>
      <c r="I184" s="592" t="s">
        <v>26</v>
      </c>
      <c r="J184" s="593" t="str">
        <f>IF($D$183="Y/T","Isi Sasaran",IF($E$183=0,0,IF(I184="Y",1,IF(I184="T",0,"Isi Dulu"))))</f>
        <v>Isi Sasaran</v>
      </c>
      <c r="K184" s="592" t="s">
        <v>26</v>
      </c>
      <c r="L184" s="593" t="str">
        <f>IF($D$183="Y/T","Isi Sasaran",IF($E$183=0,0,IF(K184="Y",1,IF(K184="T",0,"Isi Dulu"))))</f>
        <v>Isi Sasaran</v>
      </c>
      <c r="M184" s="849"/>
      <c r="N184" s="852"/>
      <c r="O184" s="517"/>
      <c r="P184" s="517"/>
      <c r="Q184" s="517"/>
      <c r="R184" s="517"/>
    </row>
    <row r="185" spans="2:18" s="527" customFormat="1" ht="15.75">
      <c r="B185" s="837"/>
      <c r="C185" s="840"/>
      <c r="D185" s="858"/>
      <c r="E185" s="855"/>
      <c r="F185" s="549">
        <v>3</v>
      </c>
      <c r="G185" s="550"/>
      <c r="H185" s="598" t="str">
        <f t="shared" si="3"/>
        <v>Belum Diisi</v>
      </c>
      <c r="I185" s="592" t="s">
        <v>26</v>
      </c>
      <c r="J185" s="593" t="str">
        <f>IF($D$183="Y/T","Isi Sasaran",IF($E$183=0,0,IF(I185="Y",1,IF(I185="T",0,"Isi Dulu"))))</f>
        <v>Isi Sasaran</v>
      </c>
      <c r="K185" s="592" t="s">
        <v>26</v>
      </c>
      <c r="L185" s="593" t="str">
        <f>IF($D$183="Y/T","Isi Sasaran",IF($E$183=0,0,IF(K185="Y",1,IF(K185="T",0,"Isi Dulu"))))</f>
        <v>Isi Sasaran</v>
      </c>
      <c r="M185" s="849"/>
      <c r="N185" s="852"/>
      <c r="O185" s="517"/>
      <c r="P185" s="517"/>
      <c r="Q185" s="517"/>
      <c r="R185" s="517"/>
    </row>
    <row r="186" spans="2:18" s="527" customFormat="1" ht="15.75">
      <c r="B186" s="837"/>
      <c r="C186" s="840"/>
      <c r="D186" s="858"/>
      <c r="E186" s="855"/>
      <c r="F186" s="549">
        <v>4</v>
      </c>
      <c r="G186" s="550"/>
      <c r="H186" s="598" t="str">
        <f t="shared" si="3"/>
        <v>Belum Diisi</v>
      </c>
      <c r="I186" s="592" t="s">
        <v>26</v>
      </c>
      <c r="J186" s="593" t="str">
        <f>IF($D$183="Y/T","Isi Sasaran",IF($E$183=0,0,IF(I186="Y",1,IF(I186="T",0,"Isi Dulu"))))</f>
        <v>Isi Sasaran</v>
      </c>
      <c r="K186" s="592" t="s">
        <v>26</v>
      </c>
      <c r="L186" s="593" t="str">
        <f>IF($D$183="Y/T","Isi Sasaran",IF($E$183=0,0,IF(K186="Y",1,IF(K186="T",0,"Isi Dulu"))))</f>
        <v>Isi Sasaran</v>
      </c>
      <c r="M186" s="849"/>
      <c r="N186" s="852"/>
      <c r="O186" s="517"/>
      <c r="P186" s="517"/>
      <c r="Q186" s="517"/>
      <c r="R186" s="517"/>
    </row>
    <row r="187" spans="2:18" s="527" customFormat="1" ht="15.75">
      <c r="B187" s="838"/>
      <c r="C187" s="841"/>
      <c r="D187" s="859"/>
      <c r="E187" s="856"/>
      <c r="F187" s="569">
        <v>5</v>
      </c>
      <c r="G187" s="570"/>
      <c r="H187" s="599" t="str">
        <f t="shared" si="3"/>
        <v>Belum Diisi</v>
      </c>
      <c r="I187" s="595" t="s">
        <v>26</v>
      </c>
      <c r="J187" s="596" t="str">
        <f>IF($D$183="Y/T","Isi Sasaran",IF($E$183=0,0,IF(I187="Y",1,IF(I187="T",0,"Isi Dulu"))))</f>
        <v>Isi Sasaran</v>
      </c>
      <c r="K187" s="595" t="s">
        <v>26</v>
      </c>
      <c r="L187" s="596" t="str">
        <f>IF($D$183="Y/T","Isi Sasaran",IF($E$183=0,0,IF(K187="Y",1,IF(K187="T",0,"Isi Dulu"))))</f>
        <v>Isi Sasaran</v>
      </c>
      <c r="M187" s="850"/>
      <c r="N187" s="853"/>
      <c r="O187" s="517"/>
      <c r="P187" s="517"/>
      <c r="Q187" s="517"/>
      <c r="R187" s="517"/>
    </row>
    <row r="188" spans="2:18" s="527" customFormat="1" ht="15.75">
      <c r="B188" s="836">
        <v>17</v>
      </c>
      <c r="C188" s="839"/>
      <c r="D188" s="857" t="s">
        <v>26</v>
      </c>
      <c r="E188" s="854" t="str">
        <f>IF(D188="Y",1,IF(D188="T",0,IF(D188="Y/T","Belum diisi","Error")))</f>
        <v>Belum diisi</v>
      </c>
      <c r="F188" s="528">
        <v>1</v>
      </c>
      <c r="G188" s="529"/>
      <c r="H188" s="600" t="str">
        <f t="shared" si="3"/>
        <v>Belum Diisi</v>
      </c>
      <c r="I188" s="590" t="s">
        <v>26</v>
      </c>
      <c r="J188" s="591" t="str">
        <f>IF($D$188="Y/T","Isi Sasaran",IF($E$188=0,0,IF(I188="Y",1,IF(I188="T",0,"Isi Dulu"))))</f>
        <v>Isi Sasaran</v>
      </c>
      <c r="K188" s="590" t="s">
        <v>26</v>
      </c>
      <c r="L188" s="591" t="str">
        <f>IF($D$188="Y/T","Isi Sasaran",IF($E$188=0,0,IF(K188="Y",1,IF(K188="T",0,"Isi Dulu"))))</f>
        <v>Isi Sasaran</v>
      </c>
      <c r="M188" s="848" t="s">
        <v>26</v>
      </c>
      <c r="N188" s="851" t="str">
        <f>IF(M188="Y",1,IF(M188="T",0,IF(M188="Y/T","Belum diisi","Error")))</f>
        <v>Belum diisi</v>
      </c>
      <c r="O188" s="517"/>
      <c r="P188" s="517"/>
      <c r="Q188" s="517"/>
      <c r="R188" s="517"/>
    </row>
    <row r="189" spans="2:18" s="527" customFormat="1" ht="15.75">
      <c r="B189" s="837"/>
      <c r="C189" s="840"/>
      <c r="D189" s="858"/>
      <c r="E189" s="855"/>
      <c r="F189" s="549">
        <v>2</v>
      </c>
      <c r="G189" s="550"/>
      <c r="H189" s="598" t="str">
        <f t="shared" si="3"/>
        <v>Belum Diisi</v>
      </c>
      <c r="I189" s="592" t="s">
        <v>26</v>
      </c>
      <c r="J189" s="593" t="str">
        <f>IF($D$188="Y/T","Isi Sasaran",IF($E$188=0,0,IF(I189="Y",1,IF(I189="T",0,"Isi Dulu"))))</f>
        <v>Isi Sasaran</v>
      </c>
      <c r="K189" s="592" t="s">
        <v>26</v>
      </c>
      <c r="L189" s="593" t="str">
        <f>IF($D$188="Y/T","Isi Sasaran",IF($E$188=0,0,IF(K189="Y",1,IF(K189="T",0,"Isi Dulu"))))</f>
        <v>Isi Sasaran</v>
      </c>
      <c r="M189" s="849"/>
      <c r="N189" s="852"/>
      <c r="O189" s="517"/>
      <c r="P189" s="517"/>
      <c r="Q189" s="517"/>
      <c r="R189" s="517"/>
    </row>
    <row r="190" spans="2:18" s="527" customFormat="1" ht="15.75">
      <c r="B190" s="837"/>
      <c r="C190" s="840"/>
      <c r="D190" s="858"/>
      <c r="E190" s="855"/>
      <c r="F190" s="549">
        <v>3</v>
      </c>
      <c r="G190" s="550"/>
      <c r="H190" s="598" t="str">
        <f t="shared" si="3"/>
        <v>Belum Diisi</v>
      </c>
      <c r="I190" s="592" t="s">
        <v>26</v>
      </c>
      <c r="J190" s="593" t="str">
        <f>IF($D$188="Y/T","Isi Sasaran",IF($E$188=0,0,IF(I190="Y",1,IF(I190="T",0,"Isi Dulu"))))</f>
        <v>Isi Sasaran</v>
      </c>
      <c r="K190" s="592" t="s">
        <v>26</v>
      </c>
      <c r="L190" s="593" t="str">
        <f>IF($D$188="Y/T","Isi Sasaran",IF($E$188=0,0,IF(K190="Y",1,IF(K190="T",0,"Isi Dulu"))))</f>
        <v>Isi Sasaran</v>
      </c>
      <c r="M190" s="849"/>
      <c r="N190" s="852"/>
      <c r="O190" s="517"/>
      <c r="P190" s="517"/>
      <c r="Q190" s="517"/>
      <c r="R190" s="517"/>
    </row>
    <row r="191" spans="2:18" s="527" customFormat="1" ht="15.75">
      <c r="B191" s="837"/>
      <c r="C191" s="840"/>
      <c r="D191" s="858"/>
      <c r="E191" s="855"/>
      <c r="F191" s="549">
        <v>4</v>
      </c>
      <c r="G191" s="550"/>
      <c r="H191" s="598" t="str">
        <f t="shared" si="3"/>
        <v>Belum Diisi</v>
      </c>
      <c r="I191" s="592" t="s">
        <v>26</v>
      </c>
      <c r="J191" s="593" t="str">
        <f>IF($D$188="Y/T","Isi Sasaran",IF($E$188=0,0,IF(I191="Y",1,IF(I191="T",0,"Isi Dulu"))))</f>
        <v>Isi Sasaran</v>
      </c>
      <c r="K191" s="592" t="s">
        <v>26</v>
      </c>
      <c r="L191" s="593" t="str">
        <f>IF($D$188="Y/T","Isi Sasaran",IF($E$188=0,0,IF(K191="Y",1,IF(K191="T",0,"Isi Dulu"))))</f>
        <v>Isi Sasaran</v>
      </c>
      <c r="M191" s="849"/>
      <c r="N191" s="852"/>
      <c r="O191" s="517"/>
      <c r="P191" s="517"/>
      <c r="Q191" s="517"/>
      <c r="R191" s="517"/>
    </row>
    <row r="192" spans="2:18" s="527" customFormat="1" ht="15.75">
      <c r="B192" s="838"/>
      <c r="C192" s="841"/>
      <c r="D192" s="859"/>
      <c r="E192" s="856"/>
      <c r="F192" s="569">
        <v>5</v>
      </c>
      <c r="G192" s="570"/>
      <c r="H192" s="599" t="str">
        <f t="shared" si="3"/>
        <v>Belum Diisi</v>
      </c>
      <c r="I192" s="595" t="s">
        <v>26</v>
      </c>
      <c r="J192" s="596" t="str">
        <f>IF($D$188="Y/T","Isi Sasaran",IF($E$188=0,0,IF(I192="Y",1,IF(I192="T",0,"Isi Dulu"))))</f>
        <v>Isi Sasaran</v>
      </c>
      <c r="K192" s="595" t="s">
        <v>26</v>
      </c>
      <c r="L192" s="596" t="str">
        <f>IF($D$188="Y/T","Isi Sasaran",IF($E$188=0,0,IF(K192="Y",1,IF(K192="T",0,"Isi Dulu"))))</f>
        <v>Isi Sasaran</v>
      </c>
      <c r="M192" s="850"/>
      <c r="N192" s="853"/>
      <c r="O192" s="517"/>
      <c r="P192" s="517"/>
      <c r="Q192" s="517"/>
      <c r="R192" s="517"/>
    </row>
    <row r="193" spans="2:18" s="527" customFormat="1" ht="15.75">
      <c r="B193" s="836">
        <v>18</v>
      </c>
      <c r="C193" s="839"/>
      <c r="D193" s="857" t="s">
        <v>26</v>
      </c>
      <c r="E193" s="854" t="str">
        <f>IF(D193="Y",1,IF(D193="T",0,IF(D193="Y/T","Belum diisi","Error")))</f>
        <v>Belum diisi</v>
      </c>
      <c r="F193" s="528">
        <v>1</v>
      </c>
      <c r="G193" s="529"/>
      <c r="H193" s="600" t="str">
        <f t="shared" si="3"/>
        <v>Belum Diisi</v>
      </c>
      <c r="I193" s="590" t="s">
        <v>26</v>
      </c>
      <c r="J193" s="591" t="str">
        <f>IF($D$193="Y/T","Isi Sasaran",IF($E$193=0,0,IF(I193="Y",1,IF(I193="T",0,"Isi Dulu"))))</f>
        <v>Isi Sasaran</v>
      </c>
      <c r="K193" s="590" t="s">
        <v>26</v>
      </c>
      <c r="L193" s="591" t="str">
        <f>IF($D$193="Y/T","Isi Sasaran",IF($E$193=0,0,IF(K193="Y",1,IF(K193="T",0,"Isi Dulu"))))</f>
        <v>Isi Sasaran</v>
      </c>
      <c r="M193" s="848" t="s">
        <v>26</v>
      </c>
      <c r="N193" s="851" t="str">
        <f>IF(M193="Y",1,IF(M193="T",0,IF(M193="Y/T","Belum diisi","Error")))</f>
        <v>Belum diisi</v>
      </c>
      <c r="O193" s="517"/>
      <c r="P193" s="517"/>
      <c r="Q193" s="517"/>
      <c r="R193" s="517"/>
    </row>
    <row r="194" spans="2:18" s="527" customFormat="1" ht="15.75">
      <c r="B194" s="837"/>
      <c r="C194" s="840"/>
      <c r="D194" s="858"/>
      <c r="E194" s="855"/>
      <c r="F194" s="549">
        <v>2</v>
      </c>
      <c r="G194" s="550"/>
      <c r="H194" s="598" t="str">
        <f t="shared" si="3"/>
        <v>Belum Diisi</v>
      </c>
      <c r="I194" s="592" t="s">
        <v>26</v>
      </c>
      <c r="J194" s="593" t="str">
        <f>IF($D$193="Y/T","Isi Sasaran",IF($E$193=0,0,IF(I194="Y",1,IF(I194="T",0,"Isi Dulu"))))</f>
        <v>Isi Sasaran</v>
      </c>
      <c r="K194" s="592" t="s">
        <v>26</v>
      </c>
      <c r="L194" s="593" t="str">
        <f>IF($D$193="Y/T","Isi Sasaran",IF($E$193=0,0,IF(K194="Y",1,IF(K194="T",0,"Isi Dulu"))))</f>
        <v>Isi Sasaran</v>
      </c>
      <c r="M194" s="849"/>
      <c r="N194" s="852"/>
      <c r="O194" s="517"/>
      <c r="P194" s="517"/>
      <c r="Q194" s="517"/>
      <c r="R194" s="517"/>
    </row>
    <row r="195" spans="2:18" s="527" customFormat="1" ht="15.75">
      <c r="B195" s="837"/>
      <c r="C195" s="840"/>
      <c r="D195" s="858"/>
      <c r="E195" s="855"/>
      <c r="F195" s="549">
        <v>3</v>
      </c>
      <c r="G195" s="550"/>
      <c r="H195" s="598" t="str">
        <f t="shared" si="3"/>
        <v>Belum Diisi</v>
      </c>
      <c r="I195" s="592" t="s">
        <v>26</v>
      </c>
      <c r="J195" s="593" t="str">
        <f>IF($D$193="Y/T","Isi Sasaran",IF($E$193=0,0,IF(I195="Y",1,IF(I195="T",0,"Isi Dulu"))))</f>
        <v>Isi Sasaran</v>
      </c>
      <c r="K195" s="592" t="s">
        <v>26</v>
      </c>
      <c r="L195" s="593" t="str">
        <f>IF($D$193="Y/T","Isi Sasaran",IF($E$193=0,0,IF(K195="Y",1,IF(K195="T",0,"Isi Dulu"))))</f>
        <v>Isi Sasaran</v>
      </c>
      <c r="M195" s="849"/>
      <c r="N195" s="852"/>
      <c r="O195" s="517"/>
      <c r="P195" s="517"/>
      <c r="Q195" s="517"/>
      <c r="R195" s="517"/>
    </row>
    <row r="196" spans="2:18" s="527" customFormat="1" ht="15.75">
      <c r="B196" s="837"/>
      <c r="C196" s="840"/>
      <c r="D196" s="858"/>
      <c r="E196" s="855"/>
      <c r="F196" s="549">
        <v>4</v>
      </c>
      <c r="G196" s="550"/>
      <c r="H196" s="598" t="str">
        <f t="shared" si="3"/>
        <v>Belum Diisi</v>
      </c>
      <c r="I196" s="592" t="s">
        <v>26</v>
      </c>
      <c r="J196" s="593" t="str">
        <f>IF($D$193="Y/T","Isi Sasaran",IF($E$193=0,0,IF(I196="Y",1,IF(I196="T",0,"Isi Dulu"))))</f>
        <v>Isi Sasaran</v>
      </c>
      <c r="K196" s="592" t="s">
        <v>26</v>
      </c>
      <c r="L196" s="593" t="str">
        <f>IF($D$193="Y/T","Isi Sasaran",IF($E$193=0,0,IF(K196="Y",1,IF(K196="T",0,"Isi Dulu"))))</f>
        <v>Isi Sasaran</v>
      </c>
      <c r="M196" s="849"/>
      <c r="N196" s="852"/>
      <c r="O196" s="517"/>
      <c r="P196" s="517"/>
      <c r="Q196" s="517"/>
      <c r="R196" s="517"/>
    </row>
    <row r="197" spans="2:18" s="527" customFormat="1" ht="15.75">
      <c r="B197" s="838"/>
      <c r="C197" s="841"/>
      <c r="D197" s="859"/>
      <c r="E197" s="856"/>
      <c r="F197" s="569">
        <v>5</v>
      </c>
      <c r="G197" s="570"/>
      <c r="H197" s="599" t="str">
        <f t="shared" si="3"/>
        <v>Belum Diisi</v>
      </c>
      <c r="I197" s="595" t="s">
        <v>26</v>
      </c>
      <c r="J197" s="596" t="str">
        <f>IF($D$193="Y/T","Isi Sasaran",IF($E$193=0,0,IF(I197="Y",1,IF(I197="T",0,"Isi Dulu"))))</f>
        <v>Isi Sasaran</v>
      </c>
      <c r="K197" s="595" t="s">
        <v>26</v>
      </c>
      <c r="L197" s="596" t="str">
        <f>IF($D$193="Y/T","Isi Sasaran",IF($E$193=0,0,IF(K197="Y",1,IF(K197="T",0,"Isi Dulu"))))</f>
        <v>Isi Sasaran</v>
      </c>
      <c r="M197" s="850"/>
      <c r="N197" s="853"/>
      <c r="O197" s="517"/>
      <c r="P197" s="517"/>
      <c r="Q197" s="517"/>
      <c r="R197" s="517"/>
    </row>
    <row r="198" spans="2:18" s="527" customFormat="1" ht="15.75">
      <c r="B198" s="836">
        <v>19</v>
      </c>
      <c r="C198" s="839"/>
      <c r="D198" s="857" t="s">
        <v>26</v>
      </c>
      <c r="E198" s="854" t="str">
        <f>IF(D198="Y",1,IF(D198="T",0,IF(D198="Y/T","Belum diisi","Error")))</f>
        <v>Belum diisi</v>
      </c>
      <c r="F198" s="528">
        <v>1</v>
      </c>
      <c r="G198" s="529"/>
      <c r="H198" s="600" t="str">
        <f t="shared" si="3"/>
        <v>Belum Diisi</v>
      </c>
      <c r="I198" s="590" t="s">
        <v>26</v>
      </c>
      <c r="J198" s="591" t="str">
        <f>IF($D$198="Y/T","Isi Sasaran",IF($E$198=0,0,IF(I198="Y",1,IF(I198="T",0,"Isi Dulu"))))</f>
        <v>Isi Sasaran</v>
      </c>
      <c r="K198" s="590" t="s">
        <v>26</v>
      </c>
      <c r="L198" s="591" t="str">
        <f>IF($D$198="Y/T","Isi Sasaran",IF($E$198=0,0,IF(K198="Y",1,IF(K198="T",0,"Isi Dulu"))))</f>
        <v>Isi Sasaran</v>
      </c>
      <c r="M198" s="848" t="s">
        <v>26</v>
      </c>
      <c r="N198" s="851" t="str">
        <f>IF(M198="Y",1,IF(M198="T",0,IF(M198="Y/T","Belum diisi","Error")))</f>
        <v>Belum diisi</v>
      </c>
      <c r="O198" s="517"/>
      <c r="P198" s="517"/>
      <c r="Q198" s="517"/>
      <c r="R198" s="517"/>
    </row>
    <row r="199" spans="2:18" s="527" customFormat="1" ht="15.75">
      <c r="B199" s="837"/>
      <c r="C199" s="840"/>
      <c r="D199" s="858"/>
      <c r="E199" s="855"/>
      <c r="F199" s="549">
        <v>2</v>
      </c>
      <c r="G199" s="550"/>
      <c r="H199" s="598" t="str">
        <f t="shared" si="3"/>
        <v>Belum Diisi</v>
      </c>
      <c r="I199" s="592" t="s">
        <v>26</v>
      </c>
      <c r="J199" s="593" t="str">
        <f>IF($D$198="Y/T","Isi Sasaran",IF($E$198=0,0,IF(I199="Y",1,IF(I199="T",0,"Isi Dulu"))))</f>
        <v>Isi Sasaran</v>
      </c>
      <c r="K199" s="592" t="s">
        <v>26</v>
      </c>
      <c r="L199" s="593" t="str">
        <f>IF($D$198="Y/T","Isi Sasaran",IF($E$198=0,0,IF(K199="Y",1,IF(K199="T",0,"Isi Dulu"))))</f>
        <v>Isi Sasaran</v>
      </c>
      <c r="M199" s="849"/>
      <c r="N199" s="852"/>
      <c r="O199" s="517"/>
      <c r="P199" s="517"/>
      <c r="Q199" s="517"/>
      <c r="R199" s="517"/>
    </row>
    <row r="200" spans="2:18" s="527" customFormat="1" ht="15.75">
      <c r="B200" s="837"/>
      <c r="C200" s="840"/>
      <c r="D200" s="858"/>
      <c r="E200" s="855"/>
      <c r="F200" s="549">
        <v>3</v>
      </c>
      <c r="G200" s="550"/>
      <c r="H200" s="598" t="str">
        <f t="shared" si="3"/>
        <v>Belum Diisi</v>
      </c>
      <c r="I200" s="592" t="s">
        <v>26</v>
      </c>
      <c r="J200" s="593" t="str">
        <f>IF($D$198="Y/T","Isi Sasaran",IF($E$198=0,0,IF(I200="Y",1,IF(I200="T",0,"Isi Dulu"))))</f>
        <v>Isi Sasaran</v>
      </c>
      <c r="K200" s="592" t="s">
        <v>26</v>
      </c>
      <c r="L200" s="593" t="str">
        <f>IF($D$198="Y/T","Isi Sasaran",IF($E$198=0,0,IF(K200="Y",1,IF(K200="T",0,"Isi Dulu"))))</f>
        <v>Isi Sasaran</v>
      </c>
      <c r="M200" s="849"/>
      <c r="N200" s="852"/>
      <c r="O200" s="517"/>
      <c r="P200" s="517"/>
      <c r="Q200" s="517"/>
      <c r="R200" s="517"/>
    </row>
    <row r="201" spans="2:18" s="527" customFormat="1" ht="15.75">
      <c r="B201" s="837"/>
      <c r="C201" s="840"/>
      <c r="D201" s="858"/>
      <c r="E201" s="855"/>
      <c r="F201" s="549">
        <v>4</v>
      </c>
      <c r="G201" s="550"/>
      <c r="H201" s="598" t="str">
        <f t="shared" si="3"/>
        <v>Belum Diisi</v>
      </c>
      <c r="I201" s="592" t="s">
        <v>26</v>
      </c>
      <c r="J201" s="593" t="str">
        <f>IF($D$198="Y/T","Isi Sasaran",IF($E$198=0,0,IF(I201="Y",1,IF(I201="T",0,"Isi Dulu"))))</f>
        <v>Isi Sasaran</v>
      </c>
      <c r="K201" s="592" t="s">
        <v>26</v>
      </c>
      <c r="L201" s="593" t="str">
        <f>IF($D$198="Y/T","Isi Sasaran",IF($E$198=0,0,IF(K201="Y",1,IF(K201="T",0,"Isi Dulu"))))</f>
        <v>Isi Sasaran</v>
      </c>
      <c r="M201" s="849"/>
      <c r="N201" s="852"/>
      <c r="O201" s="517"/>
      <c r="P201" s="517"/>
      <c r="Q201" s="517"/>
      <c r="R201" s="517"/>
    </row>
    <row r="202" spans="2:18" s="527" customFormat="1" ht="15.75">
      <c r="B202" s="838"/>
      <c r="C202" s="841"/>
      <c r="D202" s="859"/>
      <c r="E202" s="856"/>
      <c r="F202" s="569">
        <v>5</v>
      </c>
      <c r="G202" s="570"/>
      <c r="H202" s="599" t="str">
        <f t="shared" si="3"/>
        <v>Belum Diisi</v>
      </c>
      <c r="I202" s="595" t="s">
        <v>26</v>
      </c>
      <c r="J202" s="596" t="str">
        <f>IF($D$198="Y/T","Isi Sasaran",IF($E$198=0,0,IF(I202="Y",1,IF(I202="T",0,"Isi Dulu"))))</f>
        <v>Isi Sasaran</v>
      </c>
      <c r="K202" s="595" t="s">
        <v>26</v>
      </c>
      <c r="L202" s="596" t="str">
        <f>IF($D$198="Y/T","Isi Sasaran",IF($E$198=0,0,IF(K202="Y",1,IF(K202="T",0,"Isi Dulu"))))</f>
        <v>Isi Sasaran</v>
      </c>
      <c r="M202" s="850"/>
      <c r="N202" s="853"/>
      <c r="O202" s="517"/>
      <c r="P202" s="517"/>
      <c r="Q202" s="517"/>
      <c r="R202" s="517"/>
    </row>
    <row r="203" spans="2:18" s="527" customFormat="1" ht="15.75">
      <c r="B203" s="836">
        <v>20</v>
      </c>
      <c r="C203" s="839"/>
      <c r="D203" s="857" t="s">
        <v>26</v>
      </c>
      <c r="E203" s="854" t="str">
        <f>IF(D203="Y",1,IF(D203="T",0,IF(D203="Y/T","Belum diisi","Error")))</f>
        <v>Belum diisi</v>
      </c>
      <c r="F203" s="528">
        <v>1</v>
      </c>
      <c r="G203" s="529"/>
      <c r="H203" s="600" t="str">
        <f t="shared" si="3"/>
        <v>Belum Diisi</v>
      </c>
      <c r="I203" s="590" t="s">
        <v>26</v>
      </c>
      <c r="J203" s="591" t="str">
        <f>IF($D$203="Y/T","Isi Sasaran",IF($E$203=0,0,IF(I203="Y",1,IF(I203="T",0,"Isi Dulu"))))</f>
        <v>Isi Sasaran</v>
      </c>
      <c r="K203" s="590" t="s">
        <v>26</v>
      </c>
      <c r="L203" s="591" t="str">
        <f>IF($D$203="Y/T","Isi Sasaran",IF($E$203=0,0,IF(K203="Y",1,IF(K203="T",0,"Isi Dulu"))))</f>
        <v>Isi Sasaran</v>
      </c>
      <c r="M203" s="848" t="s">
        <v>26</v>
      </c>
      <c r="N203" s="851" t="str">
        <f>IF(M203="Y",1,IF(M203="T",0,IF(M203="Y/T","Belum diisi","Error")))</f>
        <v>Belum diisi</v>
      </c>
      <c r="O203" s="517"/>
      <c r="P203" s="517"/>
      <c r="Q203" s="517"/>
      <c r="R203" s="517"/>
    </row>
    <row r="204" spans="2:18" s="527" customFormat="1" ht="15.75">
      <c r="B204" s="837"/>
      <c r="C204" s="840"/>
      <c r="D204" s="858"/>
      <c r="E204" s="855"/>
      <c r="F204" s="549">
        <v>2</v>
      </c>
      <c r="G204" s="550"/>
      <c r="H204" s="598" t="str">
        <f t="shared" si="3"/>
        <v>Belum Diisi</v>
      </c>
      <c r="I204" s="592" t="s">
        <v>26</v>
      </c>
      <c r="J204" s="593" t="str">
        <f>IF($D$203="Y/T","Isi Sasaran",IF($E$203=0,0,IF(I204="Y",1,IF(I204="T",0,"Isi Dulu"))))</f>
        <v>Isi Sasaran</v>
      </c>
      <c r="K204" s="592" t="s">
        <v>26</v>
      </c>
      <c r="L204" s="593" t="str">
        <f>IF($D$203="Y/T","Isi Sasaran",IF($E$203=0,0,IF(K204="Y",1,IF(K204="T",0,"Isi Dulu"))))</f>
        <v>Isi Sasaran</v>
      </c>
      <c r="M204" s="849"/>
      <c r="N204" s="852"/>
      <c r="O204" s="517"/>
      <c r="P204" s="517"/>
      <c r="Q204" s="517"/>
      <c r="R204" s="517"/>
    </row>
    <row r="205" spans="2:18" s="527" customFormat="1" ht="15.75">
      <c r="B205" s="837"/>
      <c r="C205" s="840"/>
      <c r="D205" s="858"/>
      <c r="E205" s="855"/>
      <c r="F205" s="549">
        <v>3</v>
      </c>
      <c r="G205" s="550"/>
      <c r="H205" s="598" t="str">
        <f t="shared" si="3"/>
        <v>Belum Diisi</v>
      </c>
      <c r="I205" s="592" t="s">
        <v>26</v>
      </c>
      <c r="J205" s="593" t="str">
        <f>IF($D$203="Y/T","Isi Sasaran",IF($E$203=0,0,IF(I205="Y",1,IF(I205="T",0,"Isi Dulu"))))</f>
        <v>Isi Sasaran</v>
      </c>
      <c r="K205" s="592" t="s">
        <v>26</v>
      </c>
      <c r="L205" s="593" t="str">
        <f>IF($D$203="Y/T","Isi Sasaran",IF($E$203=0,0,IF(K205="Y",1,IF(K205="T",0,"Isi Dulu"))))</f>
        <v>Isi Sasaran</v>
      </c>
      <c r="M205" s="849"/>
      <c r="N205" s="852"/>
      <c r="O205" s="517"/>
      <c r="P205" s="517"/>
      <c r="Q205" s="517"/>
      <c r="R205" s="517"/>
    </row>
    <row r="206" spans="2:18" s="527" customFormat="1" ht="15.75">
      <c r="B206" s="837"/>
      <c r="C206" s="840"/>
      <c r="D206" s="858"/>
      <c r="E206" s="855"/>
      <c r="F206" s="549">
        <v>4</v>
      </c>
      <c r="G206" s="550"/>
      <c r="H206" s="598" t="str">
        <f t="shared" si="3"/>
        <v>Belum Diisi</v>
      </c>
      <c r="I206" s="592" t="s">
        <v>26</v>
      </c>
      <c r="J206" s="593" t="str">
        <f>IF($D$203="Y/T","Isi Sasaran",IF($E$203=0,0,IF(I206="Y",1,IF(I206="T",0,"Isi Dulu"))))</f>
        <v>Isi Sasaran</v>
      </c>
      <c r="K206" s="592" t="s">
        <v>26</v>
      </c>
      <c r="L206" s="593" t="str">
        <f>IF($D$203="Y/T","Isi Sasaran",IF($E$203=0,0,IF(K206="Y",1,IF(K206="T",0,"Isi Dulu"))))</f>
        <v>Isi Sasaran</v>
      </c>
      <c r="M206" s="849"/>
      <c r="N206" s="852"/>
      <c r="O206" s="517"/>
      <c r="P206" s="517"/>
      <c r="Q206" s="517"/>
      <c r="R206" s="517"/>
    </row>
    <row r="207" spans="2:18" s="527" customFormat="1" ht="15.75">
      <c r="B207" s="838"/>
      <c r="C207" s="841"/>
      <c r="D207" s="859"/>
      <c r="E207" s="856"/>
      <c r="F207" s="569">
        <v>5</v>
      </c>
      <c r="G207" s="570"/>
      <c r="H207" s="599" t="str">
        <f t="shared" si="3"/>
        <v>Belum Diisi</v>
      </c>
      <c r="I207" s="595" t="s">
        <v>26</v>
      </c>
      <c r="J207" s="596" t="str">
        <f>IF($D$203="Y/T","Isi Sasaran",IF($E$203=0,0,IF(I207="Y",1,IF(I207="T",0,"Isi Dulu"))))</f>
        <v>Isi Sasaran</v>
      </c>
      <c r="K207" s="595" t="s">
        <v>26</v>
      </c>
      <c r="L207" s="596" t="str">
        <f>IF($D$203="Y/T","Isi Sasaran",IF($E$203=0,0,IF(K207="Y",1,IF(K207="T",0,"Isi Dulu"))))</f>
        <v>Isi Sasaran</v>
      </c>
      <c r="M207" s="850"/>
      <c r="N207" s="853"/>
      <c r="O207" s="517"/>
      <c r="P207" s="517"/>
      <c r="Q207" s="517"/>
      <c r="R207" s="517"/>
    </row>
    <row r="208" spans="2:18" s="527" customFormat="1" ht="15.75">
      <c r="B208" s="580"/>
      <c r="C208" s="581"/>
      <c r="D208" s="582"/>
      <c r="E208" s="605" t="e">
        <f>AVERAGE(E108:E207)</f>
        <v>#DIV/0!</v>
      </c>
      <c r="F208" s="580"/>
      <c r="G208" s="583"/>
      <c r="H208" s="602" t="e">
        <f>(IF($D108="Y/T",0,AVERAGE(H108:H112))+IF($D113="Y/T",0,AVERAGE(H113:H117))+IF($D118="Y/T",0,AVERAGE(H118:H122))+IF($D123="Y/T",0,AVERAGE(H123:H127))+IF($D128="Y/T",0,AVERAGE(H128:H132))+IF($D133="Y/T",0,AVERAGE(H133:H137))+IF($D138="Y/T",0,AVERAGE(H138:H142))+IF($D143="Y/T",0,AVERAGE(H143:H147))+IF($D148="Y/T",0,AVERAGE(H148:H152))+IF($D153="Y/T",0,AVERAGE(H153:H157))+IF($D158="Y/T",0,AVERAGE(H158:H162))+IF($D163="Y/T",0,AVERAGE(H163:H167))+IF($D168="Y/T",0,AVERAGE(H168:H172))+IF($D173="Y/T",0,AVERAGE(H173:H177))+IF($D178="Y/T",0,AVERAGE(H178:H182))+IF($D183="Y/T",0,AVERAGE(H183:H187))+IF($D188="Y/T",0,AVERAGE(H188:H192))+IF($D193="Y/T",0,AVERAGE(H193:H197))+IF($D198="Y/T",0,AVERAGE(H198:H202))+IF($D203="Y/T",0,AVERAGE(H203:H207)))/(COUNTIF($D108:$D207,"Y")+COUNTIF($D108:$D207,"T"))</f>
        <v>#DIV/0!</v>
      </c>
      <c r="I208" s="582"/>
      <c r="J208" s="602" t="e">
        <f>(IF($D108="Y/T",0,AVERAGE(J108:J112))+IF($D113="Y/T",0,AVERAGE(J113:J117))+IF($D118="Y/T",0,AVERAGE(J118:J122))+IF($D123="Y/T",0,AVERAGE(J123:J127))+IF($D128="Y/T",0,AVERAGE(J128:J132))+IF($D133="Y/T",0,AVERAGE(J133:J137))+IF($D138="Y/T",0,AVERAGE(J138:J142))+IF($D143="Y/T",0,AVERAGE(J143:J147))+IF($D148="Y/T",0,AVERAGE(J148:J152))+IF($D153="Y/T",0,AVERAGE(J153:J157))+IF($D158="Y/T",0,AVERAGE(J158:J162))+IF($D163="Y/T",0,AVERAGE(J163:J167))+IF($D168="Y/T",0,AVERAGE(J168:J172))+IF($D173="Y/T",0,AVERAGE(J173:J177))+IF($D178="Y/T",0,AVERAGE(J178:J182))+IF($D183="Y/T",0,AVERAGE(J183:J187))+IF($D188="Y/T",0,AVERAGE(J188:J192))+IF($D193="Y/T",0,AVERAGE(J193:J197))+IF($D198="Y/T",0,AVERAGE(J198:J202))+IF($D203="Y/T",0,AVERAGE(J203:J207)))/(COUNTIF($D108:$D207,"Y")+COUNTIF($D108:$D207,"T"))</f>
        <v>#DIV/0!</v>
      </c>
      <c r="K208" s="582"/>
      <c r="L208" s="602" t="e">
        <f>(IF($D108="Y/T",0,AVERAGE(L108:L112))+IF($D113="Y/T",0,AVERAGE(L113:L117))+IF($D118="Y/T",0,AVERAGE(L118:L122))+IF($D123="Y/T",0,AVERAGE(L123:L127))+IF($D128="Y/T",0,AVERAGE(L128:L132))+IF($D133="Y/T",0,AVERAGE(L133:L137))+IF($D138="Y/T",0,AVERAGE(L138:L142))+IF($D143="Y/T",0,AVERAGE(L143:L147))+IF($D148="Y/T",0,AVERAGE(L148:L152))+IF($D153="Y/T",0,AVERAGE(L153:L157))+IF($D158="Y/T",0,AVERAGE(L158:L162))+IF($D163="Y/T",0,AVERAGE(L163:L167))+IF($D168="Y/T",0,AVERAGE(L168:L172))+IF($D173="Y/T",0,AVERAGE(L173:L177))+IF($D178="Y/T",0,AVERAGE(L178:L182))+IF($D183="Y/T",0,AVERAGE(L183:L187))+IF($D188="Y/T",0,AVERAGE(L188:L192))+IF($D193="Y/T",0,AVERAGE(L193:L197))+IF($D198="Y/T",0,AVERAGE(L198:L202))+IF($D203="Y/T",0,AVERAGE(L203:L207)))/(COUNTIF($D108:$D207,"Y")+COUNTIF($D108:$D207,"T"))</f>
        <v>#DIV/0!</v>
      </c>
      <c r="M208" s="606"/>
      <c r="N208" s="602" t="e">
        <f>AVERAGE(N108:N207)</f>
        <v>#DIV/0!</v>
      </c>
      <c r="O208" s="517"/>
      <c r="P208" s="517"/>
      <c r="Q208" s="517"/>
      <c r="R208" s="517"/>
    </row>
    <row r="209" spans="2:18" s="527" customFormat="1" ht="15.75">
      <c r="B209" s="865" t="s">
        <v>507</v>
      </c>
      <c r="C209" s="865"/>
      <c r="D209" s="865"/>
      <c r="E209" s="865"/>
      <c r="F209" s="865"/>
      <c r="G209" s="865"/>
      <c r="H209" s="865"/>
      <c r="I209" s="865"/>
      <c r="J209" s="865"/>
      <c r="K209" s="865"/>
      <c r="L209" s="865"/>
      <c r="M209" s="865"/>
      <c r="N209" s="866"/>
      <c r="O209" s="517"/>
      <c r="P209" s="517"/>
      <c r="Q209" s="517"/>
      <c r="R209" s="517"/>
    </row>
    <row r="210" spans="2:18" s="527" customFormat="1" ht="15.75">
      <c r="B210" s="836">
        <v>1</v>
      </c>
      <c r="C210" s="839"/>
      <c r="D210" s="857" t="s">
        <v>26</v>
      </c>
      <c r="E210" s="854" t="str">
        <f>IF(D210="Y",1,IF(D210="T",0,IF(D210="Y/T","Belum diisi","Error")))</f>
        <v>Belum diisi</v>
      </c>
      <c r="F210" s="528">
        <v>1</v>
      </c>
      <c r="G210" s="529"/>
      <c r="H210" s="589" t="str">
        <f>IF(OR(J210="Isi Dulu",L210="Isi Dulu",J210="Isi Sasaran",L210="Isi Sasaran"),"Belum Diisi",IF(SUM(J210,L210)=2,1,IF(SUM(J210,L210)=1,0,IF(SUM(J210,L210)=0,0,"Error"))))</f>
        <v>Belum Diisi</v>
      </c>
      <c r="I210" s="590" t="s">
        <v>26</v>
      </c>
      <c r="J210" s="591" t="str">
        <f>IF($D$210="Y/T","Isi Sasaran",IF($E$210=0,0,IF(I210="Y",1,IF(I210="T",0,"Isi Dulu"))))</f>
        <v>Isi Sasaran</v>
      </c>
      <c r="K210" s="590" t="s">
        <v>26</v>
      </c>
      <c r="L210" s="591" t="str">
        <f>IF($D$210="Y/T","Isi Sasaran",IF($E$210=0,0,IF(K210="Y",1,IF(K210="T",0,"Isi Dulu"))))</f>
        <v>Isi Sasaran</v>
      </c>
      <c r="M210" s="848" t="s">
        <v>26</v>
      </c>
      <c r="N210" s="851" t="str">
        <f>IF(M210="Y",1,IF(M210="T",0,IF(M210="Y/T","Belum diisi","Error")))</f>
        <v>Belum diisi</v>
      </c>
      <c r="O210" s="517"/>
      <c r="P210" s="517"/>
      <c r="Q210" s="517"/>
      <c r="R210" s="517"/>
    </row>
    <row r="211" spans="2:18" s="527" customFormat="1" ht="15.75">
      <c r="B211" s="837"/>
      <c r="C211" s="840"/>
      <c r="D211" s="858"/>
      <c r="E211" s="855"/>
      <c r="F211" s="549">
        <v>2</v>
      </c>
      <c r="G211" s="550"/>
      <c r="H211" s="589" t="str">
        <f t="shared" ref="H211:H274" si="4">IF(OR(J211="Isi Dulu",L211="Isi Dulu",J211="Isi Sasaran",L211="Isi Sasaran"),"Belum Diisi",IF(SUM(J211,L211)=2,1,IF(SUM(J211,L211)=1,0,IF(SUM(J211,L211)=0,0,"Error"))))</f>
        <v>Belum Diisi</v>
      </c>
      <c r="I211" s="592" t="s">
        <v>26</v>
      </c>
      <c r="J211" s="593" t="str">
        <f>IF($D$210="Y/T","Isi Sasaran",IF($E$210=0,0,IF(I211="Y",1,IF(I211="T",0,"Isi Dulu"))))</f>
        <v>Isi Sasaran</v>
      </c>
      <c r="K211" s="592" t="s">
        <v>26</v>
      </c>
      <c r="L211" s="593" t="str">
        <f>IF($D$210="Y/T","Isi Sasaran",IF($E$210=0,0,IF(K211="Y",1,IF(K211="T",0,"Isi Dulu"))))</f>
        <v>Isi Sasaran</v>
      </c>
      <c r="M211" s="849"/>
      <c r="N211" s="852"/>
      <c r="O211" s="517"/>
      <c r="P211" s="517"/>
      <c r="Q211" s="517"/>
      <c r="R211" s="517"/>
    </row>
    <row r="212" spans="2:18" s="527" customFormat="1" ht="15.75">
      <c r="B212" s="837"/>
      <c r="C212" s="840"/>
      <c r="D212" s="858"/>
      <c r="E212" s="855"/>
      <c r="F212" s="549">
        <v>3</v>
      </c>
      <c r="G212" s="550"/>
      <c r="H212" s="589" t="str">
        <f t="shared" si="4"/>
        <v>Belum Diisi</v>
      </c>
      <c r="I212" s="592" t="s">
        <v>26</v>
      </c>
      <c r="J212" s="593" t="str">
        <f>IF($D$210="Y/T","Isi Sasaran",IF($E$210=0,0,IF(I212="Y",1,IF(I212="T",0,"Isi Dulu"))))</f>
        <v>Isi Sasaran</v>
      </c>
      <c r="K212" s="592" t="s">
        <v>26</v>
      </c>
      <c r="L212" s="593" t="str">
        <f>IF($D$210="Y/T","Isi Sasaran",IF($E$210=0,0,IF(K212="Y",1,IF(K212="T",0,"Isi Dulu"))))</f>
        <v>Isi Sasaran</v>
      </c>
      <c r="M212" s="849"/>
      <c r="N212" s="852"/>
      <c r="O212" s="517"/>
      <c r="P212" s="517"/>
      <c r="Q212" s="517"/>
      <c r="R212" s="517"/>
    </row>
    <row r="213" spans="2:18" s="527" customFormat="1" ht="15.75">
      <c r="B213" s="837"/>
      <c r="C213" s="840"/>
      <c r="D213" s="858"/>
      <c r="E213" s="855"/>
      <c r="F213" s="549">
        <v>4</v>
      </c>
      <c r="G213" s="550"/>
      <c r="H213" s="589" t="str">
        <f t="shared" si="4"/>
        <v>Belum Diisi</v>
      </c>
      <c r="I213" s="592" t="s">
        <v>26</v>
      </c>
      <c r="J213" s="593" t="str">
        <f>IF($D$210="Y/T","Isi Sasaran",IF($E$210=0,0,IF(I213="Y",1,IF(I213="T",0,"Isi Dulu"))))</f>
        <v>Isi Sasaran</v>
      </c>
      <c r="K213" s="592" t="s">
        <v>26</v>
      </c>
      <c r="L213" s="593" t="str">
        <f>IF($D$210="Y/T","Isi Sasaran",IF($E$210=0,0,IF(K213="Y",1,IF(K213="T",0,"Isi Dulu"))))</f>
        <v>Isi Sasaran</v>
      </c>
      <c r="M213" s="849"/>
      <c r="N213" s="852"/>
      <c r="O213" s="517"/>
      <c r="P213" s="517"/>
      <c r="Q213" s="517"/>
      <c r="R213" s="517"/>
    </row>
    <row r="214" spans="2:18" s="527" customFormat="1" ht="15.75">
      <c r="B214" s="838"/>
      <c r="C214" s="841"/>
      <c r="D214" s="859"/>
      <c r="E214" s="856"/>
      <c r="F214" s="569">
        <v>5</v>
      </c>
      <c r="G214" s="570"/>
      <c r="H214" s="594" t="str">
        <f t="shared" si="4"/>
        <v>Belum Diisi</v>
      </c>
      <c r="I214" s="595" t="s">
        <v>26</v>
      </c>
      <c r="J214" s="596" t="str">
        <f>IF($D$210="Y/T","Isi Sasaran",IF($E$210=0,0,IF(I214="Y",1,IF(I214="T",0,"Isi Dulu"))))</f>
        <v>Isi Sasaran</v>
      </c>
      <c r="K214" s="595" t="s">
        <v>26</v>
      </c>
      <c r="L214" s="596" t="str">
        <f>IF($D$210="Y/T","Isi Sasaran",IF($E$210=0,0,IF(K214="Y",1,IF(K214="T",0,"Isi Dulu"))))</f>
        <v>Isi Sasaran</v>
      </c>
      <c r="M214" s="850"/>
      <c r="N214" s="853"/>
      <c r="O214" s="517"/>
      <c r="P214" s="517"/>
      <c r="Q214" s="517"/>
      <c r="R214" s="517"/>
    </row>
    <row r="215" spans="2:18" s="527" customFormat="1" ht="15.75">
      <c r="B215" s="836">
        <v>2</v>
      </c>
      <c r="C215" s="839"/>
      <c r="D215" s="857" t="s">
        <v>26</v>
      </c>
      <c r="E215" s="854" t="str">
        <f>IF(D215="Y",1,IF(D215="T",0,IF(D215="Y/T","Belum diisi","Error")))</f>
        <v>Belum diisi</v>
      </c>
      <c r="F215" s="528">
        <v>1</v>
      </c>
      <c r="G215" s="529"/>
      <c r="H215" s="597" t="str">
        <f t="shared" si="4"/>
        <v>Belum Diisi</v>
      </c>
      <c r="I215" s="590" t="s">
        <v>26</v>
      </c>
      <c r="J215" s="591" t="str">
        <f>IF($D$215="Y/T","Isi Sasaran",IF($E$215=0,0,IF(I215="Y",1,IF(I215="T",0,"Isi Dulu"))))</f>
        <v>Isi Sasaran</v>
      </c>
      <c r="K215" s="590" t="s">
        <v>26</v>
      </c>
      <c r="L215" s="591" t="str">
        <f>IF($D$215="Y/T","Isi Sasaran",IF($E$215=0,0,IF(K215="Y",1,IF(K215="T",0,"Isi Dulu"))))</f>
        <v>Isi Sasaran</v>
      </c>
      <c r="M215" s="848" t="s">
        <v>26</v>
      </c>
      <c r="N215" s="851" t="str">
        <f>IF(M215="Y",1,IF(M215="T",0,IF(M215="Y/T","Belum diisi","Error")))</f>
        <v>Belum diisi</v>
      </c>
      <c r="O215" s="517"/>
      <c r="P215" s="517"/>
      <c r="Q215" s="517"/>
      <c r="R215" s="517"/>
    </row>
    <row r="216" spans="2:18" s="527" customFormat="1" ht="15.75">
      <c r="B216" s="837"/>
      <c r="C216" s="840"/>
      <c r="D216" s="858"/>
      <c r="E216" s="855"/>
      <c r="F216" s="549">
        <v>2</v>
      </c>
      <c r="G216" s="550"/>
      <c r="H216" s="598" t="str">
        <f t="shared" si="4"/>
        <v>Belum Diisi</v>
      </c>
      <c r="I216" s="592" t="s">
        <v>26</v>
      </c>
      <c r="J216" s="593" t="str">
        <f>IF($D$215="Y/T","Isi Sasaran",IF($E$215=0,0,IF(I216="Y",1,IF(I216="T",0,"Isi Dulu"))))</f>
        <v>Isi Sasaran</v>
      </c>
      <c r="K216" s="592" t="s">
        <v>26</v>
      </c>
      <c r="L216" s="593" t="str">
        <f>IF($D$215="Y/T","Isi Sasaran",IF($E$215=0,0,IF(K216="Y",1,IF(K216="T",0,"Isi Dulu"))))</f>
        <v>Isi Sasaran</v>
      </c>
      <c r="M216" s="849"/>
      <c r="N216" s="852"/>
      <c r="O216" s="517"/>
      <c r="P216" s="517"/>
      <c r="Q216" s="517"/>
      <c r="R216" s="517"/>
    </row>
    <row r="217" spans="2:18" s="527" customFormat="1" ht="15.75">
      <c r="B217" s="837"/>
      <c r="C217" s="840"/>
      <c r="D217" s="858"/>
      <c r="E217" s="855"/>
      <c r="F217" s="549">
        <v>3</v>
      </c>
      <c r="G217" s="550"/>
      <c r="H217" s="598" t="str">
        <f t="shared" si="4"/>
        <v>Belum Diisi</v>
      </c>
      <c r="I217" s="592" t="s">
        <v>26</v>
      </c>
      <c r="J217" s="593" t="str">
        <f>IF($D$215="Y/T","Isi Sasaran",IF($E$215=0,0,IF(I217="Y",1,IF(I217="T",0,"Isi Dulu"))))</f>
        <v>Isi Sasaran</v>
      </c>
      <c r="K217" s="592" t="s">
        <v>26</v>
      </c>
      <c r="L217" s="593" t="str">
        <f>IF($D$215="Y/T","Isi Sasaran",IF($E$215=0,0,IF(K217="Y",1,IF(K217="T",0,"Isi Dulu"))))</f>
        <v>Isi Sasaran</v>
      </c>
      <c r="M217" s="849"/>
      <c r="N217" s="852"/>
      <c r="O217" s="517"/>
      <c r="P217" s="517"/>
      <c r="Q217" s="517"/>
      <c r="R217" s="517"/>
    </row>
    <row r="218" spans="2:18" s="527" customFormat="1" ht="15.75">
      <c r="B218" s="837"/>
      <c r="C218" s="840"/>
      <c r="D218" s="858"/>
      <c r="E218" s="855"/>
      <c r="F218" s="549">
        <v>4</v>
      </c>
      <c r="G218" s="550"/>
      <c r="H218" s="598" t="str">
        <f t="shared" si="4"/>
        <v>Belum Diisi</v>
      </c>
      <c r="I218" s="592" t="s">
        <v>26</v>
      </c>
      <c r="J218" s="593" t="str">
        <f>IF($D$215="Y/T","Isi Sasaran",IF($E$215=0,0,IF(I218="Y",1,IF(I218="T",0,"Isi Dulu"))))</f>
        <v>Isi Sasaran</v>
      </c>
      <c r="K218" s="592" t="s">
        <v>26</v>
      </c>
      <c r="L218" s="593" t="str">
        <f>IF($D$215="Y/T","Isi Sasaran",IF($E$215=0,0,IF(K218="Y",1,IF(K218="T",0,"Isi Dulu"))))</f>
        <v>Isi Sasaran</v>
      </c>
      <c r="M218" s="849"/>
      <c r="N218" s="852"/>
      <c r="O218" s="517"/>
      <c r="P218" s="517"/>
      <c r="Q218" s="517"/>
      <c r="R218" s="517"/>
    </row>
    <row r="219" spans="2:18" s="527" customFormat="1" ht="15.75">
      <c r="B219" s="838"/>
      <c r="C219" s="841"/>
      <c r="D219" s="859"/>
      <c r="E219" s="856"/>
      <c r="F219" s="569">
        <v>5</v>
      </c>
      <c r="G219" s="570"/>
      <c r="H219" s="599" t="str">
        <f t="shared" si="4"/>
        <v>Belum Diisi</v>
      </c>
      <c r="I219" s="595" t="s">
        <v>26</v>
      </c>
      <c r="J219" s="596" t="str">
        <f>IF($D$215="Y/T","Isi Sasaran",IF($E$215=0,0,IF(I219="Y",1,IF(I219="T",0,"Isi Dulu"))))</f>
        <v>Isi Sasaran</v>
      </c>
      <c r="K219" s="595" t="s">
        <v>26</v>
      </c>
      <c r="L219" s="596" t="str">
        <f>IF($D$215="Y/T","Isi Sasaran",IF($E$215=0,0,IF(K219="Y",1,IF(K219="T",0,"Isi Dulu"))))</f>
        <v>Isi Sasaran</v>
      </c>
      <c r="M219" s="850"/>
      <c r="N219" s="853"/>
      <c r="O219" s="517"/>
      <c r="P219" s="517"/>
      <c r="Q219" s="517"/>
      <c r="R219" s="517"/>
    </row>
    <row r="220" spans="2:18" s="527" customFormat="1" ht="15.75">
      <c r="B220" s="836">
        <v>3</v>
      </c>
      <c r="C220" s="839"/>
      <c r="D220" s="857" t="s">
        <v>26</v>
      </c>
      <c r="E220" s="854" t="str">
        <f>IF(D220="Y",1,IF(D220="T",0,IF(D220="Y/T","Belum diisi","Error")))</f>
        <v>Belum diisi</v>
      </c>
      <c r="F220" s="528">
        <v>1</v>
      </c>
      <c r="G220" s="529"/>
      <c r="H220" s="600" t="str">
        <f t="shared" si="4"/>
        <v>Belum Diisi</v>
      </c>
      <c r="I220" s="590" t="s">
        <v>26</v>
      </c>
      <c r="J220" s="591" t="str">
        <f>IF($D$220="Y/T","Isi Sasaran",IF($E$220=0,0,IF(I220="Y",1,IF(I220="T",0,"Isi Dulu"))))</f>
        <v>Isi Sasaran</v>
      </c>
      <c r="K220" s="590" t="s">
        <v>26</v>
      </c>
      <c r="L220" s="591" t="str">
        <f>IF($D$220="Y/T","Isi Sasaran",IF($E$220=0,0,IF(K220="Y",1,IF(K220="T",0,"Isi Dulu"))))</f>
        <v>Isi Sasaran</v>
      </c>
      <c r="M220" s="848" t="s">
        <v>26</v>
      </c>
      <c r="N220" s="851" t="str">
        <f>IF(M220="Y",1,IF(M220="T",0,IF(M220="Y/T","Belum diisi","Error")))</f>
        <v>Belum diisi</v>
      </c>
      <c r="O220" s="517"/>
      <c r="P220" s="517"/>
      <c r="Q220" s="517"/>
      <c r="R220" s="517"/>
    </row>
    <row r="221" spans="2:18" s="527" customFormat="1" ht="15.75">
      <c r="B221" s="837"/>
      <c r="C221" s="840"/>
      <c r="D221" s="858"/>
      <c r="E221" s="855"/>
      <c r="F221" s="549">
        <v>2</v>
      </c>
      <c r="G221" s="550"/>
      <c r="H221" s="598" t="str">
        <f t="shared" si="4"/>
        <v>Belum Diisi</v>
      </c>
      <c r="I221" s="592" t="s">
        <v>26</v>
      </c>
      <c r="J221" s="593" t="str">
        <f>IF($D$220="Y/T","Isi Sasaran",IF($E$220=0,0,IF(I221="Y",1,IF(I221="T",0,"Isi Dulu"))))</f>
        <v>Isi Sasaran</v>
      </c>
      <c r="K221" s="592" t="s">
        <v>26</v>
      </c>
      <c r="L221" s="593" t="str">
        <f>IF($D$220="Y/T","Isi Sasaran",IF($E$220=0,0,IF(K221="Y",1,IF(K221="T",0,"Isi Dulu"))))</f>
        <v>Isi Sasaran</v>
      </c>
      <c r="M221" s="849"/>
      <c r="N221" s="852"/>
      <c r="O221" s="517"/>
      <c r="P221" s="517"/>
      <c r="Q221" s="517"/>
      <c r="R221" s="517"/>
    </row>
    <row r="222" spans="2:18" s="527" customFormat="1" ht="15.75">
      <c r="B222" s="837"/>
      <c r="C222" s="840"/>
      <c r="D222" s="858"/>
      <c r="E222" s="855"/>
      <c r="F222" s="549">
        <v>3</v>
      </c>
      <c r="G222" s="550"/>
      <c r="H222" s="598" t="str">
        <f t="shared" si="4"/>
        <v>Belum Diisi</v>
      </c>
      <c r="I222" s="592" t="s">
        <v>26</v>
      </c>
      <c r="J222" s="593" t="str">
        <f>IF($D$220="Y/T","Isi Sasaran",IF($E$220=0,0,IF(I222="Y",1,IF(I222="T",0,"Isi Dulu"))))</f>
        <v>Isi Sasaran</v>
      </c>
      <c r="K222" s="592" t="s">
        <v>26</v>
      </c>
      <c r="L222" s="593" t="str">
        <f>IF($D$220="Y/T","Isi Sasaran",IF($E$220=0,0,IF(K222="Y",1,IF(K222="T",0,"Isi Dulu"))))</f>
        <v>Isi Sasaran</v>
      </c>
      <c r="M222" s="849"/>
      <c r="N222" s="852"/>
      <c r="O222" s="517"/>
      <c r="P222" s="517"/>
      <c r="Q222" s="517"/>
      <c r="R222" s="517"/>
    </row>
    <row r="223" spans="2:18" s="527" customFormat="1" ht="15.75">
      <c r="B223" s="837"/>
      <c r="C223" s="840"/>
      <c r="D223" s="858"/>
      <c r="E223" s="855"/>
      <c r="F223" s="549">
        <v>4</v>
      </c>
      <c r="G223" s="550"/>
      <c r="H223" s="598" t="str">
        <f t="shared" si="4"/>
        <v>Belum Diisi</v>
      </c>
      <c r="I223" s="592" t="s">
        <v>26</v>
      </c>
      <c r="J223" s="593" t="str">
        <f>IF($D$220="Y/T","Isi Sasaran",IF($E$220=0,0,IF(I223="Y",1,IF(I223="T",0,"Isi Dulu"))))</f>
        <v>Isi Sasaran</v>
      </c>
      <c r="K223" s="592" t="s">
        <v>26</v>
      </c>
      <c r="L223" s="593" t="str">
        <f>IF($D$220="Y/T","Isi Sasaran",IF($E$220=0,0,IF(K223="Y",1,IF(K223="T",0,"Isi Dulu"))))</f>
        <v>Isi Sasaran</v>
      </c>
      <c r="M223" s="849"/>
      <c r="N223" s="852"/>
      <c r="O223" s="517"/>
      <c r="P223" s="517"/>
      <c r="Q223" s="517"/>
      <c r="R223" s="517"/>
    </row>
    <row r="224" spans="2:18" s="527" customFormat="1" ht="15.75">
      <c r="B224" s="838"/>
      <c r="C224" s="841"/>
      <c r="D224" s="859"/>
      <c r="E224" s="856"/>
      <c r="F224" s="569">
        <v>5</v>
      </c>
      <c r="G224" s="570"/>
      <c r="H224" s="599" t="str">
        <f t="shared" si="4"/>
        <v>Belum Diisi</v>
      </c>
      <c r="I224" s="595" t="s">
        <v>26</v>
      </c>
      <c r="J224" s="596" t="str">
        <f>IF($D$220="Y/T","Isi Sasaran",IF($E$220=0,0,IF(I224="Y",1,IF(I224="T",0,"Isi Dulu"))))</f>
        <v>Isi Sasaran</v>
      </c>
      <c r="K224" s="595" t="s">
        <v>26</v>
      </c>
      <c r="L224" s="596" t="str">
        <f>IF($D$220="Y/T","Isi Sasaran",IF($E$220=0,0,IF(K224="Y",1,IF(K224="T",0,"Isi Dulu"))))</f>
        <v>Isi Sasaran</v>
      </c>
      <c r="M224" s="850"/>
      <c r="N224" s="853"/>
      <c r="O224" s="517"/>
      <c r="P224" s="517"/>
      <c r="Q224" s="517"/>
      <c r="R224" s="517"/>
    </row>
    <row r="225" spans="2:18" s="527" customFormat="1" ht="15.75">
      <c r="B225" s="836">
        <v>4</v>
      </c>
      <c r="C225" s="839"/>
      <c r="D225" s="857" t="s">
        <v>26</v>
      </c>
      <c r="E225" s="854" t="str">
        <f>IF(D225="Y",1,IF(D225="T",0,IF(D225="Y/T","Belum diisi","Error")))</f>
        <v>Belum diisi</v>
      </c>
      <c r="F225" s="528">
        <v>1</v>
      </c>
      <c r="G225" s="529"/>
      <c r="H225" s="600" t="str">
        <f t="shared" si="4"/>
        <v>Belum Diisi</v>
      </c>
      <c r="I225" s="590" t="s">
        <v>26</v>
      </c>
      <c r="J225" s="591" t="str">
        <f>IF($D$225="Y/T","Isi Sasaran",IF($E$225=0,0,IF(I225="Y",1,IF(I225="T",0,"Isi Dulu"))))</f>
        <v>Isi Sasaran</v>
      </c>
      <c r="K225" s="590" t="s">
        <v>26</v>
      </c>
      <c r="L225" s="591" t="str">
        <f>IF($D$225="Y/T","Isi Sasaran",IF($E$225=0,0,IF(K225="Y",1,IF(K225="T",0,"Isi Dulu"))))</f>
        <v>Isi Sasaran</v>
      </c>
      <c r="M225" s="848" t="s">
        <v>26</v>
      </c>
      <c r="N225" s="851" t="str">
        <f>IF(M225="Y",1,IF(M225="T",0,IF(M225="Y/T","Belum diisi","Error")))</f>
        <v>Belum diisi</v>
      </c>
      <c r="O225" s="517"/>
      <c r="P225" s="517"/>
      <c r="Q225" s="517"/>
      <c r="R225" s="517"/>
    </row>
    <row r="226" spans="2:18" s="527" customFormat="1" ht="15.75">
      <c r="B226" s="837"/>
      <c r="C226" s="840"/>
      <c r="D226" s="858"/>
      <c r="E226" s="855"/>
      <c r="F226" s="549">
        <v>2</v>
      </c>
      <c r="G226" s="550"/>
      <c r="H226" s="598" t="str">
        <f t="shared" si="4"/>
        <v>Belum Diisi</v>
      </c>
      <c r="I226" s="592" t="s">
        <v>26</v>
      </c>
      <c r="J226" s="593" t="str">
        <f>IF($D$225="Y/T","Isi Sasaran",IF($E$225=0,0,IF(I226="Y",1,IF(I226="T",0,"Isi Dulu"))))</f>
        <v>Isi Sasaran</v>
      </c>
      <c r="K226" s="592" t="s">
        <v>26</v>
      </c>
      <c r="L226" s="593" t="str">
        <f>IF($D$225="Y/T","Isi Sasaran",IF($E$225=0,0,IF(K226="Y",1,IF(K226="T",0,"Isi Dulu"))))</f>
        <v>Isi Sasaran</v>
      </c>
      <c r="M226" s="849"/>
      <c r="N226" s="852"/>
      <c r="O226" s="517"/>
      <c r="P226" s="517"/>
      <c r="Q226" s="517"/>
      <c r="R226" s="517"/>
    </row>
    <row r="227" spans="2:18" s="527" customFormat="1" ht="15.75">
      <c r="B227" s="837"/>
      <c r="C227" s="840"/>
      <c r="D227" s="858"/>
      <c r="E227" s="855"/>
      <c r="F227" s="549">
        <v>3</v>
      </c>
      <c r="G227" s="550"/>
      <c r="H227" s="598" t="str">
        <f t="shared" si="4"/>
        <v>Belum Diisi</v>
      </c>
      <c r="I227" s="592" t="s">
        <v>26</v>
      </c>
      <c r="J227" s="593" t="str">
        <f>IF($D$225="Y/T","Isi Sasaran",IF($E$225=0,0,IF(I227="Y",1,IF(I227="T",0,"Isi Dulu"))))</f>
        <v>Isi Sasaran</v>
      </c>
      <c r="K227" s="592" t="s">
        <v>26</v>
      </c>
      <c r="L227" s="593" t="str">
        <f>IF($D$225="Y/T","Isi Sasaran",IF($E$225=0,0,IF(K227="Y",1,IF(K227="T",0,"Isi Dulu"))))</f>
        <v>Isi Sasaran</v>
      </c>
      <c r="M227" s="849"/>
      <c r="N227" s="852"/>
      <c r="O227" s="517"/>
      <c r="P227" s="517"/>
      <c r="Q227" s="517"/>
      <c r="R227" s="517"/>
    </row>
    <row r="228" spans="2:18" s="527" customFormat="1" ht="15.75">
      <c r="B228" s="837"/>
      <c r="C228" s="840"/>
      <c r="D228" s="858"/>
      <c r="E228" s="855"/>
      <c r="F228" s="549">
        <v>4</v>
      </c>
      <c r="G228" s="550"/>
      <c r="H228" s="598" t="str">
        <f t="shared" si="4"/>
        <v>Belum Diisi</v>
      </c>
      <c r="I228" s="592" t="s">
        <v>26</v>
      </c>
      <c r="J228" s="593" t="str">
        <f>IF($D$225="Y/T","Isi Sasaran",IF($E$225=0,0,IF(I228="Y",1,IF(I228="T",0,"Isi Dulu"))))</f>
        <v>Isi Sasaran</v>
      </c>
      <c r="K228" s="592" t="s">
        <v>26</v>
      </c>
      <c r="L228" s="593" t="str">
        <f>IF($D$225="Y/T","Isi Sasaran",IF($E$225=0,0,IF(K228="Y",1,IF(K228="T",0,"Isi Dulu"))))</f>
        <v>Isi Sasaran</v>
      </c>
      <c r="M228" s="849"/>
      <c r="N228" s="852"/>
      <c r="O228" s="517"/>
      <c r="P228" s="517"/>
      <c r="Q228" s="517"/>
      <c r="R228" s="517"/>
    </row>
    <row r="229" spans="2:18" s="527" customFormat="1" ht="15.75">
      <c r="B229" s="838"/>
      <c r="C229" s="841"/>
      <c r="D229" s="859"/>
      <c r="E229" s="856"/>
      <c r="F229" s="569">
        <v>5</v>
      </c>
      <c r="G229" s="570"/>
      <c r="H229" s="599" t="str">
        <f t="shared" si="4"/>
        <v>Belum Diisi</v>
      </c>
      <c r="I229" s="595" t="s">
        <v>26</v>
      </c>
      <c r="J229" s="596" t="str">
        <f>IF($D$225="Y/T","Isi Sasaran",IF($E$225=0,0,IF(I229="Y",1,IF(I229="T",0,"Isi Dulu"))))</f>
        <v>Isi Sasaran</v>
      </c>
      <c r="K229" s="595" t="s">
        <v>26</v>
      </c>
      <c r="L229" s="596" t="str">
        <f>IF($D$225="Y/T","Isi Sasaran",IF($E$225=0,0,IF(K229="Y",1,IF(K229="T",0,"Isi Dulu"))))</f>
        <v>Isi Sasaran</v>
      </c>
      <c r="M229" s="850"/>
      <c r="N229" s="853"/>
      <c r="O229" s="517"/>
      <c r="P229" s="517"/>
      <c r="Q229" s="517"/>
      <c r="R229" s="517"/>
    </row>
    <row r="230" spans="2:18" s="527" customFormat="1" ht="15.75">
      <c r="B230" s="836">
        <v>5</v>
      </c>
      <c r="C230" s="839"/>
      <c r="D230" s="857" t="s">
        <v>26</v>
      </c>
      <c r="E230" s="854" t="str">
        <f>IF(D230="Y",1,IF(D230="T",0,IF(D230="Y/T","Belum diisi","Error")))</f>
        <v>Belum diisi</v>
      </c>
      <c r="F230" s="528">
        <v>1</v>
      </c>
      <c r="G230" s="529"/>
      <c r="H230" s="600" t="str">
        <f t="shared" si="4"/>
        <v>Belum Diisi</v>
      </c>
      <c r="I230" s="590" t="s">
        <v>26</v>
      </c>
      <c r="J230" s="591" t="str">
        <f>IF($D$230="Y/T","Isi Sasaran",IF($E$230=0,0,IF(I230="Y",1,IF(I230="T",0,"Isi Dulu"))))</f>
        <v>Isi Sasaran</v>
      </c>
      <c r="K230" s="590" t="s">
        <v>26</v>
      </c>
      <c r="L230" s="591" t="str">
        <f>IF($D$230="Y/T","Isi Sasaran",IF($E$230=0,0,IF(K230="Y",1,IF(K230="T",0,"Isi Dulu"))))</f>
        <v>Isi Sasaran</v>
      </c>
      <c r="M230" s="848" t="s">
        <v>26</v>
      </c>
      <c r="N230" s="851" t="str">
        <f>IF(M230="Y",1,IF(M230="T",0,IF(M230="Y/T","Belum diisi","Error")))</f>
        <v>Belum diisi</v>
      </c>
      <c r="O230" s="517"/>
      <c r="P230" s="517"/>
      <c r="Q230" s="517"/>
      <c r="R230" s="517"/>
    </row>
    <row r="231" spans="2:18" s="527" customFormat="1" ht="15.75">
      <c r="B231" s="837"/>
      <c r="C231" s="840"/>
      <c r="D231" s="858"/>
      <c r="E231" s="855"/>
      <c r="F231" s="549">
        <v>2</v>
      </c>
      <c r="G231" s="550"/>
      <c r="H231" s="598" t="str">
        <f t="shared" si="4"/>
        <v>Belum Diisi</v>
      </c>
      <c r="I231" s="592" t="s">
        <v>26</v>
      </c>
      <c r="J231" s="593" t="str">
        <f>IF($D$230="Y/T","Isi Sasaran",IF($E$230=0,0,IF(I231="Y",1,IF(I231="T",0,"Isi Dulu"))))</f>
        <v>Isi Sasaran</v>
      </c>
      <c r="K231" s="592" t="s">
        <v>26</v>
      </c>
      <c r="L231" s="593" t="str">
        <f>IF($D$230="Y/T","Isi Sasaran",IF($E$230=0,0,IF(K231="Y",1,IF(K231="T",0,"Isi Dulu"))))</f>
        <v>Isi Sasaran</v>
      </c>
      <c r="M231" s="849"/>
      <c r="N231" s="852"/>
      <c r="O231" s="517"/>
      <c r="P231" s="517"/>
      <c r="Q231" s="517"/>
      <c r="R231" s="517"/>
    </row>
    <row r="232" spans="2:18" s="527" customFormat="1" ht="15.75">
      <c r="B232" s="837"/>
      <c r="C232" s="840"/>
      <c r="D232" s="858"/>
      <c r="E232" s="855"/>
      <c r="F232" s="549">
        <v>3</v>
      </c>
      <c r="G232" s="550"/>
      <c r="H232" s="598" t="str">
        <f t="shared" si="4"/>
        <v>Belum Diisi</v>
      </c>
      <c r="I232" s="592" t="s">
        <v>26</v>
      </c>
      <c r="J232" s="593" t="str">
        <f>IF($D$230="Y/T","Isi Sasaran",IF($E$230=0,0,IF(I232="Y",1,IF(I232="T",0,"Isi Dulu"))))</f>
        <v>Isi Sasaran</v>
      </c>
      <c r="K232" s="592" t="s">
        <v>26</v>
      </c>
      <c r="L232" s="593" t="str">
        <f>IF($D$230="Y/T","Isi Sasaran",IF($E$230=0,0,IF(K232="Y",1,IF(K232="T",0,"Isi Dulu"))))</f>
        <v>Isi Sasaran</v>
      </c>
      <c r="M232" s="849"/>
      <c r="N232" s="852"/>
      <c r="O232" s="517"/>
      <c r="P232" s="517"/>
      <c r="Q232" s="517"/>
      <c r="R232" s="517"/>
    </row>
    <row r="233" spans="2:18" s="527" customFormat="1" ht="15.75">
      <c r="B233" s="837"/>
      <c r="C233" s="840"/>
      <c r="D233" s="858"/>
      <c r="E233" s="855"/>
      <c r="F233" s="549">
        <v>4</v>
      </c>
      <c r="G233" s="550"/>
      <c r="H233" s="598" t="str">
        <f t="shared" si="4"/>
        <v>Belum Diisi</v>
      </c>
      <c r="I233" s="592" t="s">
        <v>26</v>
      </c>
      <c r="J233" s="593" t="str">
        <f>IF($D$230="Y/T","Isi Sasaran",IF($E$230=0,0,IF(I233="Y",1,IF(I233="T",0,"Isi Dulu"))))</f>
        <v>Isi Sasaran</v>
      </c>
      <c r="K233" s="592" t="s">
        <v>26</v>
      </c>
      <c r="L233" s="593" t="str">
        <f>IF($D$230="Y/T","Isi Sasaran",IF($E$230=0,0,IF(K233="Y",1,IF(K233="T",0,"Isi Dulu"))))</f>
        <v>Isi Sasaran</v>
      </c>
      <c r="M233" s="849"/>
      <c r="N233" s="852"/>
      <c r="O233" s="517"/>
      <c r="P233" s="517"/>
      <c r="Q233" s="517"/>
      <c r="R233" s="517"/>
    </row>
    <row r="234" spans="2:18" s="527" customFormat="1" ht="15.75">
      <c r="B234" s="838"/>
      <c r="C234" s="841"/>
      <c r="D234" s="859"/>
      <c r="E234" s="856"/>
      <c r="F234" s="569">
        <v>5</v>
      </c>
      <c r="G234" s="570"/>
      <c r="H234" s="599" t="str">
        <f t="shared" si="4"/>
        <v>Belum Diisi</v>
      </c>
      <c r="I234" s="595" t="s">
        <v>26</v>
      </c>
      <c r="J234" s="596" t="str">
        <f>IF($D$230="Y/T","Isi Sasaran",IF($E$230=0,0,IF(I234="Y",1,IF(I234="T",0,"Isi Dulu"))))</f>
        <v>Isi Sasaran</v>
      </c>
      <c r="K234" s="595" t="s">
        <v>26</v>
      </c>
      <c r="L234" s="596" t="str">
        <f>IF($D$230="Y/T","Isi Sasaran",IF($E$230=0,0,IF(K234="Y",1,IF(K234="T",0,"Isi Dulu"))))</f>
        <v>Isi Sasaran</v>
      </c>
      <c r="M234" s="850"/>
      <c r="N234" s="853"/>
      <c r="O234" s="517"/>
      <c r="P234" s="517"/>
      <c r="Q234" s="517"/>
      <c r="R234" s="517"/>
    </row>
    <row r="235" spans="2:18" s="527" customFormat="1" ht="15.75">
      <c r="B235" s="836">
        <v>6</v>
      </c>
      <c r="C235" s="839"/>
      <c r="D235" s="857" t="s">
        <v>26</v>
      </c>
      <c r="E235" s="854" t="str">
        <f>IF(D235="Y",1,IF(D235="T",0,IF(D235="Y/T","Belum diisi","Error")))</f>
        <v>Belum diisi</v>
      </c>
      <c r="F235" s="528">
        <v>1</v>
      </c>
      <c r="G235" s="529"/>
      <c r="H235" s="600" t="str">
        <f t="shared" si="4"/>
        <v>Belum Diisi</v>
      </c>
      <c r="I235" s="590" t="s">
        <v>26</v>
      </c>
      <c r="J235" s="591" t="str">
        <f>IF($D$235="Y/T","Isi Sasaran",IF($E$235=0,0,IF(I235="Y",1,IF(I235="T",0,"Isi Dulu"))))</f>
        <v>Isi Sasaran</v>
      </c>
      <c r="K235" s="590" t="s">
        <v>26</v>
      </c>
      <c r="L235" s="591" t="str">
        <f>IF($D$235="Y/T","Isi Sasaran",IF($E$235=0,0,IF(K235="Y",1,IF(K235="T",0,"Isi Dulu"))))</f>
        <v>Isi Sasaran</v>
      </c>
      <c r="M235" s="848" t="s">
        <v>26</v>
      </c>
      <c r="N235" s="851" t="str">
        <f>IF(M235="Y",1,IF(M235="T",0,IF(M235="Y/T","Belum diisi","Error")))</f>
        <v>Belum diisi</v>
      </c>
      <c r="O235" s="517"/>
      <c r="P235" s="517"/>
      <c r="Q235" s="517"/>
      <c r="R235" s="517"/>
    </row>
    <row r="236" spans="2:18" s="527" customFormat="1" ht="15.75">
      <c r="B236" s="837"/>
      <c r="C236" s="840"/>
      <c r="D236" s="858"/>
      <c r="E236" s="855"/>
      <c r="F236" s="549">
        <v>2</v>
      </c>
      <c r="G236" s="550"/>
      <c r="H236" s="598" t="str">
        <f t="shared" si="4"/>
        <v>Belum Diisi</v>
      </c>
      <c r="I236" s="592" t="s">
        <v>26</v>
      </c>
      <c r="J236" s="593" t="str">
        <f>IF($D$235="Y/T","Isi Sasaran",IF($E$235=0,0,IF(I236="Y",1,IF(I236="T",0,"Isi Dulu"))))</f>
        <v>Isi Sasaran</v>
      </c>
      <c r="K236" s="592" t="s">
        <v>26</v>
      </c>
      <c r="L236" s="593" t="str">
        <f>IF($D$235="Y/T","Isi Sasaran",IF($E$235=0,0,IF(K236="Y",1,IF(K236="T",0,"Isi Dulu"))))</f>
        <v>Isi Sasaran</v>
      </c>
      <c r="M236" s="849"/>
      <c r="N236" s="852"/>
      <c r="O236" s="517"/>
      <c r="P236" s="517"/>
      <c r="Q236" s="517"/>
      <c r="R236" s="517"/>
    </row>
    <row r="237" spans="2:18" s="527" customFormat="1" ht="15.75">
      <c r="B237" s="837"/>
      <c r="C237" s="840"/>
      <c r="D237" s="858"/>
      <c r="E237" s="855"/>
      <c r="F237" s="549">
        <v>3</v>
      </c>
      <c r="G237" s="550"/>
      <c r="H237" s="598" t="str">
        <f t="shared" si="4"/>
        <v>Belum Diisi</v>
      </c>
      <c r="I237" s="592" t="s">
        <v>26</v>
      </c>
      <c r="J237" s="593" t="str">
        <f>IF($D$235="Y/T","Isi Sasaran",IF($E$235=0,0,IF(I237="Y",1,IF(I237="T",0,"Isi Dulu"))))</f>
        <v>Isi Sasaran</v>
      </c>
      <c r="K237" s="592" t="s">
        <v>26</v>
      </c>
      <c r="L237" s="593" t="str">
        <f>IF($D$235="Y/T","Isi Sasaran",IF($E$235=0,0,IF(K237="Y",1,IF(K237="T",0,"Isi Dulu"))))</f>
        <v>Isi Sasaran</v>
      </c>
      <c r="M237" s="849"/>
      <c r="N237" s="852"/>
      <c r="O237" s="517"/>
      <c r="P237" s="517"/>
      <c r="Q237" s="517"/>
      <c r="R237" s="517"/>
    </row>
    <row r="238" spans="2:18" s="527" customFormat="1" ht="15.75">
      <c r="B238" s="837"/>
      <c r="C238" s="840"/>
      <c r="D238" s="858"/>
      <c r="E238" s="855"/>
      <c r="F238" s="549">
        <v>4</v>
      </c>
      <c r="G238" s="550"/>
      <c r="H238" s="598" t="str">
        <f t="shared" si="4"/>
        <v>Belum Diisi</v>
      </c>
      <c r="I238" s="592" t="s">
        <v>26</v>
      </c>
      <c r="J238" s="593" t="str">
        <f>IF($D$235="Y/T","Isi Sasaran",IF($E$235=0,0,IF(I238="Y",1,IF(I238="T",0,"Isi Dulu"))))</f>
        <v>Isi Sasaran</v>
      </c>
      <c r="K238" s="592" t="s">
        <v>26</v>
      </c>
      <c r="L238" s="593" t="str">
        <f>IF($D$235="Y/T","Isi Sasaran",IF($E$235=0,0,IF(K238="Y",1,IF(K238="T",0,"Isi Dulu"))))</f>
        <v>Isi Sasaran</v>
      </c>
      <c r="M238" s="849"/>
      <c r="N238" s="852"/>
      <c r="O238" s="517"/>
      <c r="P238" s="517"/>
      <c r="Q238" s="517"/>
      <c r="R238" s="517"/>
    </row>
    <row r="239" spans="2:18" s="527" customFormat="1" ht="15.75">
      <c r="B239" s="838"/>
      <c r="C239" s="841"/>
      <c r="D239" s="859"/>
      <c r="E239" s="856"/>
      <c r="F239" s="569">
        <v>5</v>
      </c>
      <c r="G239" s="570"/>
      <c r="H239" s="599" t="str">
        <f t="shared" si="4"/>
        <v>Belum Diisi</v>
      </c>
      <c r="I239" s="595" t="s">
        <v>26</v>
      </c>
      <c r="J239" s="596" t="str">
        <f>IF($D$235="Y/T","Isi Sasaran",IF($E$235=0,0,IF(I239="Y",1,IF(I239="T",0,"Isi Dulu"))))</f>
        <v>Isi Sasaran</v>
      </c>
      <c r="K239" s="595" t="s">
        <v>26</v>
      </c>
      <c r="L239" s="596" t="str">
        <f>IF($D$235="Y/T","Isi Sasaran",IF($E$235=0,0,IF(K239="Y",1,IF(K239="T",0,"Isi Dulu"))))</f>
        <v>Isi Sasaran</v>
      </c>
      <c r="M239" s="850"/>
      <c r="N239" s="853"/>
      <c r="O239" s="517"/>
      <c r="P239" s="517"/>
      <c r="Q239" s="517"/>
      <c r="R239" s="517"/>
    </row>
    <row r="240" spans="2:18" s="527" customFormat="1" ht="15.75">
      <c r="B240" s="836">
        <v>7</v>
      </c>
      <c r="C240" s="839"/>
      <c r="D240" s="857" t="s">
        <v>26</v>
      </c>
      <c r="E240" s="854" t="str">
        <f>IF(D240="Y",1,IF(D240="T",0,IF(D240="Y/T","Belum diisi","Error")))</f>
        <v>Belum diisi</v>
      </c>
      <c r="F240" s="528">
        <v>1</v>
      </c>
      <c r="G240" s="529"/>
      <c r="H240" s="600" t="str">
        <f t="shared" si="4"/>
        <v>Belum Diisi</v>
      </c>
      <c r="I240" s="590" t="s">
        <v>26</v>
      </c>
      <c r="J240" s="591" t="str">
        <f>IF($D$240="Y/T","Isi Sasaran",IF($E$240=0,0,IF(I240="Y",1,IF(I240="T",0,"Isi Dulu"))))</f>
        <v>Isi Sasaran</v>
      </c>
      <c r="K240" s="590" t="s">
        <v>26</v>
      </c>
      <c r="L240" s="591" t="str">
        <f>IF($D$240="Y/T","Isi Sasaran",IF($E$240=0,0,IF(K240="Y",1,IF(K240="T",0,"Isi Dulu"))))</f>
        <v>Isi Sasaran</v>
      </c>
      <c r="M240" s="848" t="s">
        <v>26</v>
      </c>
      <c r="N240" s="851" t="str">
        <f>IF(M240="Y",1,IF(M240="T",0,IF(M240="Y/T","Belum diisi","Error")))</f>
        <v>Belum diisi</v>
      </c>
      <c r="O240" s="517"/>
      <c r="P240" s="517"/>
      <c r="Q240" s="517"/>
      <c r="R240" s="517"/>
    </row>
    <row r="241" spans="2:18" s="527" customFormat="1" ht="15.75">
      <c r="B241" s="837"/>
      <c r="C241" s="840"/>
      <c r="D241" s="858"/>
      <c r="E241" s="855"/>
      <c r="F241" s="549">
        <v>2</v>
      </c>
      <c r="G241" s="550"/>
      <c r="H241" s="598" t="str">
        <f t="shared" si="4"/>
        <v>Belum Diisi</v>
      </c>
      <c r="I241" s="592" t="s">
        <v>26</v>
      </c>
      <c r="J241" s="593" t="str">
        <f>IF($D$240="Y/T","Isi Sasaran",IF($E$240=0,0,IF(I241="Y",1,IF(I241="T",0,"Isi Dulu"))))</f>
        <v>Isi Sasaran</v>
      </c>
      <c r="K241" s="592" t="s">
        <v>26</v>
      </c>
      <c r="L241" s="593" t="str">
        <f>IF($D$240="Y/T","Isi Sasaran",IF($E$240=0,0,IF(K241="Y",1,IF(K241="T",0,"Isi Dulu"))))</f>
        <v>Isi Sasaran</v>
      </c>
      <c r="M241" s="849"/>
      <c r="N241" s="852"/>
      <c r="O241" s="517"/>
      <c r="P241" s="517"/>
      <c r="Q241" s="517"/>
      <c r="R241" s="517"/>
    </row>
    <row r="242" spans="2:18" s="527" customFormat="1" ht="15.75">
      <c r="B242" s="837"/>
      <c r="C242" s="840"/>
      <c r="D242" s="858"/>
      <c r="E242" s="855"/>
      <c r="F242" s="549">
        <v>3</v>
      </c>
      <c r="G242" s="550"/>
      <c r="H242" s="598" t="str">
        <f t="shared" si="4"/>
        <v>Belum Diisi</v>
      </c>
      <c r="I242" s="592" t="s">
        <v>26</v>
      </c>
      <c r="J242" s="593" t="str">
        <f>IF($D$240="Y/T","Isi Sasaran",IF($E$240=0,0,IF(I242="Y",1,IF(I242="T",0,"Isi Dulu"))))</f>
        <v>Isi Sasaran</v>
      </c>
      <c r="K242" s="592" t="s">
        <v>26</v>
      </c>
      <c r="L242" s="593" t="str">
        <f>IF($D$240="Y/T","Isi Sasaran",IF($E$240=0,0,IF(K242="Y",1,IF(K242="T",0,"Isi Dulu"))))</f>
        <v>Isi Sasaran</v>
      </c>
      <c r="M242" s="849"/>
      <c r="N242" s="852"/>
      <c r="O242" s="517"/>
      <c r="P242" s="517"/>
      <c r="Q242" s="517"/>
      <c r="R242" s="517"/>
    </row>
    <row r="243" spans="2:18" s="527" customFormat="1" ht="15.75">
      <c r="B243" s="837"/>
      <c r="C243" s="840"/>
      <c r="D243" s="858"/>
      <c r="E243" s="855"/>
      <c r="F243" s="549">
        <v>4</v>
      </c>
      <c r="G243" s="550"/>
      <c r="H243" s="598" t="str">
        <f t="shared" si="4"/>
        <v>Belum Diisi</v>
      </c>
      <c r="I243" s="592" t="s">
        <v>26</v>
      </c>
      <c r="J243" s="593" t="str">
        <f>IF($D$240="Y/T","Isi Sasaran",IF($E$240=0,0,IF(I243="Y",1,IF(I243="T",0,"Isi Dulu"))))</f>
        <v>Isi Sasaran</v>
      </c>
      <c r="K243" s="592" t="s">
        <v>26</v>
      </c>
      <c r="L243" s="593" t="str">
        <f>IF($D$240="Y/T","Isi Sasaran",IF($E$240=0,0,IF(K243="Y",1,IF(K243="T",0,"Isi Dulu"))))</f>
        <v>Isi Sasaran</v>
      </c>
      <c r="M243" s="849"/>
      <c r="N243" s="852"/>
      <c r="O243" s="517"/>
      <c r="P243" s="517"/>
      <c r="Q243" s="517"/>
      <c r="R243" s="517"/>
    </row>
    <row r="244" spans="2:18" s="527" customFormat="1" ht="15.75">
      <c r="B244" s="838"/>
      <c r="C244" s="841"/>
      <c r="D244" s="859"/>
      <c r="E244" s="856"/>
      <c r="F244" s="569">
        <v>5</v>
      </c>
      <c r="G244" s="570"/>
      <c r="H244" s="599" t="str">
        <f t="shared" si="4"/>
        <v>Belum Diisi</v>
      </c>
      <c r="I244" s="595" t="s">
        <v>26</v>
      </c>
      <c r="J244" s="596" t="str">
        <f>IF($D$240="Y/T","Isi Sasaran",IF($E$240=0,0,IF(I244="Y",1,IF(I244="T",0,"Isi Dulu"))))</f>
        <v>Isi Sasaran</v>
      </c>
      <c r="K244" s="595" t="s">
        <v>26</v>
      </c>
      <c r="L244" s="596" t="str">
        <f>IF($D$240="Y/T","Isi Sasaran",IF($E$240=0,0,IF(K244="Y",1,IF(K244="T",0,"Isi Dulu"))))</f>
        <v>Isi Sasaran</v>
      </c>
      <c r="M244" s="850"/>
      <c r="N244" s="853"/>
      <c r="O244" s="517"/>
      <c r="P244" s="517"/>
      <c r="Q244" s="517"/>
      <c r="R244" s="517"/>
    </row>
    <row r="245" spans="2:18" s="527" customFormat="1" ht="15.75">
      <c r="B245" s="836">
        <v>8</v>
      </c>
      <c r="C245" s="839"/>
      <c r="D245" s="857" t="s">
        <v>26</v>
      </c>
      <c r="E245" s="854" t="str">
        <f>IF(D245="Y",1,IF(D245="T",0,IF(D245="Y/T","Belum diisi","Error")))</f>
        <v>Belum diisi</v>
      </c>
      <c r="F245" s="528">
        <v>1</v>
      </c>
      <c r="G245" s="529"/>
      <c r="H245" s="600" t="str">
        <f t="shared" si="4"/>
        <v>Belum Diisi</v>
      </c>
      <c r="I245" s="590" t="s">
        <v>26</v>
      </c>
      <c r="J245" s="591" t="str">
        <f>IF($D$245="Y/T","Isi Sasaran",IF($E$245=0,0,IF(I245="Y",1,IF(I245="T",0,"Isi Dulu"))))</f>
        <v>Isi Sasaran</v>
      </c>
      <c r="K245" s="590" t="s">
        <v>26</v>
      </c>
      <c r="L245" s="591" t="str">
        <f>IF($D$245="Y/T","Isi Sasaran",IF($E$245=0,0,IF(K245="Y",1,IF(K245="T",0,"Isi Dulu"))))</f>
        <v>Isi Sasaran</v>
      </c>
      <c r="M245" s="848" t="s">
        <v>26</v>
      </c>
      <c r="N245" s="851" t="str">
        <f>IF(M245="Y",1,IF(M245="T",0,IF(M245="Y/T","Belum diisi","Error")))</f>
        <v>Belum diisi</v>
      </c>
      <c r="O245" s="517"/>
      <c r="P245" s="517"/>
      <c r="Q245" s="517"/>
      <c r="R245" s="517"/>
    </row>
    <row r="246" spans="2:18" s="527" customFormat="1" ht="15.75">
      <c r="B246" s="837"/>
      <c r="C246" s="840"/>
      <c r="D246" s="858"/>
      <c r="E246" s="855"/>
      <c r="F246" s="549">
        <v>2</v>
      </c>
      <c r="G246" s="550"/>
      <c r="H246" s="598" t="str">
        <f t="shared" si="4"/>
        <v>Belum Diisi</v>
      </c>
      <c r="I246" s="592" t="s">
        <v>26</v>
      </c>
      <c r="J246" s="593" t="str">
        <f>IF($D$245="Y/T","Isi Sasaran",IF($E$245=0,0,IF(I246="Y",1,IF(I246="T",0,"Isi Dulu"))))</f>
        <v>Isi Sasaran</v>
      </c>
      <c r="K246" s="592" t="s">
        <v>26</v>
      </c>
      <c r="L246" s="593" t="str">
        <f>IF($D$245="Y/T","Isi Sasaran",IF($E$245=0,0,IF(K246="Y",1,IF(K246="T",0,"Isi Dulu"))))</f>
        <v>Isi Sasaran</v>
      </c>
      <c r="M246" s="849"/>
      <c r="N246" s="852"/>
      <c r="O246" s="517"/>
      <c r="P246" s="517"/>
      <c r="Q246" s="517"/>
      <c r="R246" s="517"/>
    </row>
    <row r="247" spans="2:18" s="527" customFormat="1" ht="15.75">
      <c r="B247" s="837"/>
      <c r="C247" s="840"/>
      <c r="D247" s="858"/>
      <c r="E247" s="855"/>
      <c r="F247" s="549">
        <v>3</v>
      </c>
      <c r="G247" s="550"/>
      <c r="H247" s="598" t="str">
        <f t="shared" si="4"/>
        <v>Belum Diisi</v>
      </c>
      <c r="I247" s="592" t="s">
        <v>26</v>
      </c>
      <c r="J247" s="593" t="str">
        <f>IF($D$245="Y/T","Isi Sasaran",IF($E$245=0,0,IF(I247="Y",1,IF(I247="T",0,"Isi Dulu"))))</f>
        <v>Isi Sasaran</v>
      </c>
      <c r="K247" s="592" t="s">
        <v>26</v>
      </c>
      <c r="L247" s="593" t="str">
        <f>IF($D$245="Y/T","Isi Sasaran",IF($E$245=0,0,IF(K247="Y",1,IF(K247="T",0,"Isi Dulu"))))</f>
        <v>Isi Sasaran</v>
      </c>
      <c r="M247" s="849"/>
      <c r="N247" s="852"/>
      <c r="O247" s="517"/>
      <c r="P247" s="517"/>
      <c r="Q247" s="517"/>
      <c r="R247" s="517"/>
    </row>
    <row r="248" spans="2:18" s="527" customFormat="1" ht="15.75">
      <c r="B248" s="837"/>
      <c r="C248" s="840"/>
      <c r="D248" s="858"/>
      <c r="E248" s="855"/>
      <c r="F248" s="549">
        <v>4</v>
      </c>
      <c r="G248" s="550"/>
      <c r="H248" s="598" t="str">
        <f t="shared" si="4"/>
        <v>Belum Diisi</v>
      </c>
      <c r="I248" s="592" t="s">
        <v>26</v>
      </c>
      <c r="J248" s="593" t="str">
        <f>IF($D$245="Y/T","Isi Sasaran",IF($E$245=0,0,IF(I248="Y",1,IF(I248="T",0,"Isi Dulu"))))</f>
        <v>Isi Sasaran</v>
      </c>
      <c r="K248" s="592" t="s">
        <v>26</v>
      </c>
      <c r="L248" s="593" t="str">
        <f>IF($D$245="Y/T","Isi Sasaran",IF($E$245=0,0,IF(K248="Y",1,IF(K248="T",0,"Isi Dulu"))))</f>
        <v>Isi Sasaran</v>
      </c>
      <c r="M248" s="849"/>
      <c r="N248" s="852"/>
      <c r="O248" s="517"/>
      <c r="P248" s="517"/>
      <c r="Q248" s="517"/>
      <c r="R248" s="517"/>
    </row>
    <row r="249" spans="2:18" s="527" customFormat="1" ht="15.75">
      <c r="B249" s="838"/>
      <c r="C249" s="841"/>
      <c r="D249" s="859"/>
      <c r="E249" s="856"/>
      <c r="F249" s="569">
        <v>5</v>
      </c>
      <c r="G249" s="570"/>
      <c r="H249" s="599" t="str">
        <f t="shared" si="4"/>
        <v>Belum Diisi</v>
      </c>
      <c r="I249" s="595" t="s">
        <v>26</v>
      </c>
      <c r="J249" s="596" t="str">
        <f>IF($D$245="Y/T","Isi Sasaran",IF($E$245=0,0,IF(I249="Y",1,IF(I249="T",0,"Isi Dulu"))))</f>
        <v>Isi Sasaran</v>
      </c>
      <c r="K249" s="595" t="s">
        <v>26</v>
      </c>
      <c r="L249" s="596" t="str">
        <f>IF($D$245="Y/T","Isi Sasaran",IF($E$245=0,0,IF(K249="Y",1,IF(K249="T",0,"Isi Dulu"))))</f>
        <v>Isi Sasaran</v>
      </c>
      <c r="M249" s="850"/>
      <c r="N249" s="853"/>
      <c r="O249" s="517"/>
      <c r="P249" s="517"/>
      <c r="Q249" s="517"/>
      <c r="R249" s="517"/>
    </row>
    <row r="250" spans="2:18" s="527" customFormat="1" ht="15.75">
      <c r="B250" s="836">
        <v>9</v>
      </c>
      <c r="C250" s="839"/>
      <c r="D250" s="857" t="s">
        <v>26</v>
      </c>
      <c r="E250" s="854" t="str">
        <f>IF(D250="Y",1,IF(D250="T",0,IF(D250="Y/T","Belum diisi","Error")))</f>
        <v>Belum diisi</v>
      </c>
      <c r="F250" s="528">
        <v>1</v>
      </c>
      <c r="G250" s="529"/>
      <c r="H250" s="600" t="str">
        <f t="shared" si="4"/>
        <v>Belum Diisi</v>
      </c>
      <c r="I250" s="590" t="s">
        <v>26</v>
      </c>
      <c r="J250" s="591" t="str">
        <f>IF($D$250="Y/T","Isi Sasaran",IF($E$250=0,0,IF(I250="Y",1,IF(I250="T",0,"Isi Dulu"))))</f>
        <v>Isi Sasaran</v>
      </c>
      <c r="K250" s="590" t="s">
        <v>26</v>
      </c>
      <c r="L250" s="591" t="str">
        <f>IF($D$250="Y/T","Isi Sasaran",IF($E$250=0,0,IF(K250="Y",1,IF(K250="T",0,"Isi Dulu"))))</f>
        <v>Isi Sasaran</v>
      </c>
      <c r="M250" s="848" t="s">
        <v>26</v>
      </c>
      <c r="N250" s="851" t="str">
        <f>IF(M250="Y",1,IF(M250="T",0,IF(M250="Y/T","Belum diisi","Error")))</f>
        <v>Belum diisi</v>
      </c>
      <c r="O250" s="517"/>
      <c r="P250" s="517"/>
      <c r="Q250" s="517"/>
      <c r="R250" s="517"/>
    </row>
    <row r="251" spans="2:18" s="527" customFormat="1" ht="15.75">
      <c r="B251" s="837"/>
      <c r="C251" s="840"/>
      <c r="D251" s="858"/>
      <c r="E251" s="855"/>
      <c r="F251" s="549">
        <v>2</v>
      </c>
      <c r="G251" s="550"/>
      <c r="H251" s="598" t="str">
        <f t="shared" si="4"/>
        <v>Belum Diisi</v>
      </c>
      <c r="I251" s="592" t="s">
        <v>26</v>
      </c>
      <c r="J251" s="593" t="str">
        <f>IF($D$250="Y/T","Isi Sasaran",IF($E$250=0,0,IF(I251="Y",1,IF(I251="T",0,"Isi Dulu"))))</f>
        <v>Isi Sasaran</v>
      </c>
      <c r="K251" s="592" t="s">
        <v>26</v>
      </c>
      <c r="L251" s="593" t="str">
        <f>IF($D$250="Y/T","Isi Sasaran",IF($E$250=0,0,IF(K251="Y",1,IF(K251="T",0,"Isi Dulu"))))</f>
        <v>Isi Sasaran</v>
      </c>
      <c r="M251" s="849"/>
      <c r="N251" s="852"/>
      <c r="O251" s="517"/>
      <c r="P251" s="517"/>
      <c r="Q251" s="517"/>
      <c r="R251" s="517"/>
    </row>
    <row r="252" spans="2:18" s="527" customFormat="1" ht="15.75">
      <c r="B252" s="837"/>
      <c r="C252" s="840"/>
      <c r="D252" s="858"/>
      <c r="E252" s="855"/>
      <c r="F252" s="549">
        <v>3</v>
      </c>
      <c r="G252" s="550"/>
      <c r="H252" s="598" t="str">
        <f t="shared" si="4"/>
        <v>Belum Diisi</v>
      </c>
      <c r="I252" s="592" t="s">
        <v>26</v>
      </c>
      <c r="J252" s="593" t="str">
        <f>IF($D$250="Y/T","Isi Sasaran",IF($E$250=0,0,IF(I252="Y",1,IF(I252="T",0,"Isi Dulu"))))</f>
        <v>Isi Sasaran</v>
      </c>
      <c r="K252" s="592" t="s">
        <v>26</v>
      </c>
      <c r="L252" s="593" t="str">
        <f>IF($D$250="Y/T","Isi Sasaran",IF($E$250=0,0,IF(K252="Y",1,IF(K252="T",0,"Isi Dulu"))))</f>
        <v>Isi Sasaran</v>
      </c>
      <c r="M252" s="849"/>
      <c r="N252" s="852"/>
      <c r="O252" s="517"/>
      <c r="P252" s="517"/>
      <c r="Q252" s="517"/>
      <c r="R252" s="517"/>
    </row>
    <row r="253" spans="2:18" s="527" customFormat="1" ht="15.75">
      <c r="B253" s="837"/>
      <c r="C253" s="840"/>
      <c r="D253" s="858"/>
      <c r="E253" s="855"/>
      <c r="F253" s="549">
        <v>4</v>
      </c>
      <c r="G253" s="550"/>
      <c r="H253" s="598" t="str">
        <f t="shared" si="4"/>
        <v>Belum Diisi</v>
      </c>
      <c r="I253" s="592" t="s">
        <v>26</v>
      </c>
      <c r="J253" s="593" t="str">
        <f>IF($D$250="Y/T","Isi Sasaran",IF($E$250=0,0,IF(I253="Y",1,IF(I253="T",0,"Isi Dulu"))))</f>
        <v>Isi Sasaran</v>
      </c>
      <c r="K253" s="592" t="s">
        <v>26</v>
      </c>
      <c r="L253" s="593" t="str">
        <f>IF($D$250="Y/T","Isi Sasaran",IF($E$250=0,0,IF(K253="Y",1,IF(K253="T",0,"Isi Dulu"))))</f>
        <v>Isi Sasaran</v>
      </c>
      <c r="M253" s="849"/>
      <c r="N253" s="852"/>
      <c r="O253" s="517"/>
      <c r="P253" s="517"/>
      <c r="Q253" s="517"/>
      <c r="R253" s="517"/>
    </row>
    <row r="254" spans="2:18" s="527" customFormat="1" ht="15.75">
      <c r="B254" s="838"/>
      <c r="C254" s="841"/>
      <c r="D254" s="859"/>
      <c r="E254" s="856"/>
      <c r="F254" s="569">
        <v>5</v>
      </c>
      <c r="G254" s="570"/>
      <c r="H254" s="599" t="str">
        <f t="shared" si="4"/>
        <v>Belum Diisi</v>
      </c>
      <c r="I254" s="595" t="s">
        <v>26</v>
      </c>
      <c r="J254" s="596" t="str">
        <f>IF($D$250="Y/T","Isi Sasaran",IF($E$250=0,0,IF(I254="Y",1,IF(I254="T",0,"Isi Dulu"))))</f>
        <v>Isi Sasaran</v>
      </c>
      <c r="K254" s="595" t="s">
        <v>26</v>
      </c>
      <c r="L254" s="596" t="str">
        <f>IF($D$250="Y/T","Isi Sasaran",IF($E$250=0,0,IF(K254="Y",1,IF(K254="T",0,"Isi Dulu"))))</f>
        <v>Isi Sasaran</v>
      </c>
      <c r="M254" s="850"/>
      <c r="N254" s="853"/>
      <c r="O254" s="517"/>
      <c r="P254" s="517"/>
      <c r="Q254" s="517"/>
      <c r="R254" s="517"/>
    </row>
    <row r="255" spans="2:18" s="527" customFormat="1" ht="15.75">
      <c r="B255" s="836">
        <v>10</v>
      </c>
      <c r="C255" s="839"/>
      <c r="D255" s="857" t="s">
        <v>26</v>
      </c>
      <c r="E255" s="854" t="str">
        <f>IF(D255="Y",1,IF(D255="T",0,IF(D255="Y/T","Belum diisi","Error")))</f>
        <v>Belum diisi</v>
      </c>
      <c r="F255" s="528">
        <v>1</v>
      </c>
      <c r="G255" s="529"/>
      <c r="H255" s="600" t="str">
        <f t="shared" si="4"/>
        <v>Belum Diisi</v>
      </c>
      <c r="I255" s="590" t="s">
        <v>26</v>
      </c>
      <c r="J255" s="591" t="str">
        <f>IF($D$255="Y/T","Isi Sasaran",IF($E$255=0,0,IF(I255="Y",1,IF(I255="T",0,"Isi Dulu"))))</f>
        <v>Isi Sasaran</v>
      </c>
      <c r="K255" s="590" t="s">
        <v>26</v>
      </c>
      <c r="L255" s="591" t="str">
        <f>IF($D$255="Y/T","Isi Sasaran",IF($E$255=0,0,IF(K255="Y",1,IF(K255="T",0,"Isi Dulu"))))</f>
        <v>Isi Sasaran</v>
      </c>
      <c r="M255" s="848" t="s">
        <v>26</v>
      </c>
      <c r="N255" s="851" t="str">
        <f>IF(M255="Y",1,IF(M255="T",0,IF(M255="Y/T","Belum diisi","Error")))</f>
        <v>Belum diisi</v>
      </c>
      <c r="O255" s="517"/>
      <c r="P255" s="517"/>
      <c r="Q255" s="517"/>
      <c r="R255" s="517"/>
    </row>
    <row r="256" spans="2:18" s="527" customFormat="1" ht="15.75">
      <c r="B256" s="837"/>
      <c r="C256" s="840"/>
      <c r="D256" s="858"/>
      <c r="E256" s="855"/>
      <c r="F256" s="549">
        <v>2</v>
      </c>
      <c r="G256" s="550"/>
      <c r="H256" s="598" t="str">
        <f t="shared" si="4"/>
        <v>Belum Diisi</v>
      </c>
      <c r="I256" s="592" t="s">
        <v>26</v>
      </c>
      <c r="J256" s="593" t="str">
        <f>IF($D$255="Y/T","Isi Sasaran",IF($E$255=0,0,IF(I256="Y",1,IF(I256="T",0,"Isi Dulu"))))</f>
        <v>Isi Sasaran</v>
      </c>
      <c r="K256" s="592" t="s">
        <v>26</v>
      </c>
      <c r="L256" s="593" t="str">
        <f>IF($D$255="Y/T","Isi Sasaran",IF($E$255=0,0,IF(K256="Y",1,IF(K256="T",0,"Isi Dulu"))))</f>
        <v>Isi Sasaran</v>
      </c>
      <c r="M256" s="849"/>
      <c r="N256" s="852"/>
      <c r="O256" s="517"/>
      <c r="P256" s="517"/>
      <c r="Q256" s="517"/>
      <c r="R256" s="517"/>
    </row>
    <row r="257" spans="2:18" s="527" customFormat="1" ht="15.75">
      <c r="B257" s="837"/>
      <c r="C257" s="840"/>
      <c r="D257" s="858"/>
      <c r="E257" s="855"/>
      <c r="F257" s="549">
        <v>3</v>
      </c>
      <c r="G257" s="550"/>
      <c r="H257" s="598" t="str">
        <f t="shared" si="4"/>
        <v>Belum Diisi</v>
      </c>
      <c r="I257" s="592" t="s">
        <v>26</v>
      </c>
      <c r="J257" s="593" t="str">
        <f>IF($D$255="Y/T","Isi Sasaran",IF($E$255=0,0,IF(I257="Y",1,IF(I257="T",0,"Isi Dulu"))))</f>
        <v>Isi Sasaran</v>
      </c>
      <c r="K257" s="592" t="s">
        <v>26</v>
      </c>
      <c r="L257" s="593" t="str">
        <f>IF($D$255="Y/T","Isi Sasaran",IF($E$255=0,0,IF(K257="Y",1,IF(K257="T",0,"Isi Dulu"))))</f>
        <v>Isi Sasaran</v>
      </c>
      <c r="M257" s="849"/>
      <c r="N257" s="852"/>
      <c r="O257" s="517"/>
      <c r="P257" s="517"/>
      <c r="Q257" s="517"/>
      <c r="R257" s="517"/>
    </row>
    <row r="258" spans="2:18" s="527" customFormat="1" ht="15.75">
      <c r="B258" s="837"/>
      <c r="C258" s="840"/>
      <c r="D258" s="858"/>
      <c r="E258" s="855"/>
      <c r="F258" s="549">
        <v>4</v>
      </c>
      <c r="G258" s="550"/>
      <c r="H258" s="598" t="str">
        <f t="shared" si="4"/>
        <v>Belum Diisi</v>
      </c>
      <c r="I258" s="592" t="s">
        <v>26</v>
      </c>
      <c r="J258" s="593" t="str">
        <f>IF($D$255="Y/T","Isi Sasaran",IF($E$255=0,0,IF(I258="Y",1,IF(I258="T",0,"Isi Dulu"))))</f>
        <v>Isi Sasaran</v>
      </c>
      <c r="K258" s="592" t="s">
        <v>26</v>
      </c>
      <c r="L258" s="593" t="str">
        <f>IF($D$255="Y/T","Isi Sasaran",IF($E$255=0,0,IF(K258="Y",1,IF(K258="T",0,"Isi Dulu"))))</f>
        <v>Isi Sasaran</v>
      </c>
      <c r="M258" s="849"/>
      <c r="N258" s="852"/>
      <c r="O258" s="517"/>
      <c r="P258" s="517"/>
      <c r="Q258" s="517"/>
      <c r="R258" s="517"/>
    </row>
    <row r="259" spans="2:18" s="527" customFormat="1" ht="15.75">
      <c r="B259" s="838"/>
      <c r="C259" s="841"/>
      <c r="D259" s="859"/>
      <c r="E259" s="856"/>
      <c r="F259" s="569">
        <v>5</v>
      </c>
      <c r="G259" s="570"/>
      <c r="H259" s="599" t="str">
        <f t="shared" si="4"/>
        <v>Belum Diisi</v>
      </c>
      <c r="I259" s="595" t="s">
        <v>26</v>
      </c>
      <c r="J259" s="596" t="str">
        <f>IF($D$255="Y/T","Isi Sasaran",IF($E$255=0,0,IF(I259="Y",1,IF(I259="T",0,"Isi Dulu"))))</f>
        <v>Isi Sasaran</v>
      </c>
      <c r="K259" s="595" t="s">
        <v>26</v>
      </c>
      <c r="L259" s="596" t="str">
        <f>IF($D$255="Y/T","Isi Sasaran",IF($E$255=0,0,IF(K259="Y",1,IF(K259="T",0,"Isi Dulu"))))</f>
        <v>Isi Sasaran</v>
      </c>
      <c r="M259" s="850"/>
      <c r="N259" s="853"/>
      <c r="O259" s="517"/>
      <c r="P259" s="517"/>
      <c r="Q259" s="517"/>
      <c r="R259" s="517"/>
    </row>
    <row r="260" spans="2:18" s="527" customFormat="1" ht="15.75">
      <c r="B260" s="836">
        <v>11</v>
      </c>
      <c r="C260" s="839"/>
      <c r="D260" s="857" t="s">
        <v>26</v>
      </c>
      <c r="E260" s="854" t="str">
        <f>IF(D260="Y",1,IF(D260="T",0,IF(D260="Y/T","Belum diisi","Error")))</f>
        <v>Belum diisi</v>
      </c>
      <c r="F260" s="528">
        <v>1</v>
      </c>
      <c r="G260" s="529"/>
      <c r="H260" s="600" t="str">
        <f t="shared" si="4"/>
        <v>Belum Diisi</v>
      </c>
      <c r="I260" s="590" t="s">
        <v>26</v>
      </c>
      <c r="J260" s="591" t="str">
        <f>IF($D$260="Y/T","Isi Sasaran",IF($E$260=0,0,IF(I260="Y",1,IF(I260="T",0,"Isi Dulu"))))</f>
        <v>Isi Sasaran</v>
      </c>
      <c r="K260" s="590" t="s">
        <v>26</v>
      </c>
      <c r="L260" s="591" t="str">
        <f>IF($D$260="Y/T","Isi Sasaran",IF($E$260=0,0,IF(K260="Y",1,IF(K260="T",0,"Isi Dulu"))))</f>
        <v>Isi Sasaran</v>
      </c>
      <c r="M260" s="848" t="s">
        <v>26</v>
      </c>
      <c r="N260" s="851" t="str">
        <f>IF(M260="Y",1,IF(M260="T",0,IF(M260="Y/T","Belum diisi","Error")))</f>
        <v>Belum diisi</v>
      </c>
      <c r="O260" s="517"/>
      <c r="P260" s="517"/>
      <c r="Q260" s="517"/>
      <c r="R260" s="517"/>
    </row>
    <row r="261" spans="2:18" s="527" customFormat="1" ht="15.75">
      <c r="B261" s="837"/>
      <c r="C261" s="840"/>
      <c r="D261" s="858"/>
      <c r="E261" s="855"/>
      <c r="F261" s="549">
        <v>2</v>
      </c>
      <c r="G261" s="550"/>
      <c r="H261" s="598" t="str">
        <f t="shared" si="4"/>
        <v>Belum Diisi</v>
      </c>
      <c r="I261" s="592" t="s">
        <v>26</v>
      </c>
      <c r="J261" s="593" t="str">
        <f>IF($D$260="Y/T","Isi Sasaran",IF($E$260=0,0,IF(I261="Y",1,IF(I261="T",0,"Isi Dulu"))))</f>
        <v>Isi Sasaran</v>
      </c>
      <c r="K261" s="592" t="s">
        <v>26</v>
      </c>
      <c r="L261" s="593" t="str">
        <f>IF($D$260="Y/T","Isi Sasaran",IF($E$260=0,0,IF(K261="Y",1,IF(K261="T",0,"Isi Dulu"))))</f>
        <v>Isi Sasaran</v>
      </c>
      <c r="M261" s="849"/>
      <c r="N261" s="852"/>
      <c r="O261" s="517"/>
      <c r="P261" s="517"/>
      <c r="Q261" s="517"/>
      <c r="R261" s="517"/>
    </row>
    <row r="262" spans="2:18" s="527" customFormat="1" ht="15.75">
      <c r="B262" s="837"/>
      <c r="C262" s="840"/>
      <c r="D262" s="858"/>
      <c r="E262" s="855"/>
      <c r="F262" s="549">
        <v>3</v>
      </c>
      <c r="G262" s="550"/>
      <c r="H262" s="598" t="str">
        <f t="shared" si="4"/>
        <v>Belum Diisi</v>
      </c>
      <c r="I262" s="592" t="s">
        <v>26</v>
      </c>
      <c r="J262" s="593" t="str">
        <f>IF($D$260="Y/T","Isi Sasaran",IF($E$260=0,0,IF(I262="Y",1,IF(I262="T",0,"Isi Dulu"))))</f>
        <v>Isi Sasaran</v>
      </c>
      <c r="K262" s="592" t="s">
        <v>26</v>
      </c>
      <c r="L262" s="593" t="str">
        <f>IF($D$260="Y/T","Isi Sasaran",IF($E$260=0,0,IF(K262="Y",1,IF(K262="T",0,"Isi Dulu"))))</f>
        <v>Isi Sasaran</v>
      </c>
      <c r="M262" s="849"/>
      <c r="N262" s="852"/>
      <c r="O262" s="517"/>
      <c r="P262" s="517"/>
      <c r="Q262" s="517"/>
      <c r="R262" s="517"/>
    </row>
    <row r="263" spans="2:18" s="527" customFormat="1" ht="15.75">
      <c r="B263" s="837"/>
      <c r="C263" s="840"/>
      <c r="D263" s="858"/>
      <c r="E263" s="855"/>
      <c r="F263" s="549">
        <v>4</v>
      </c>
      <c r="G263" s="550"/>
      <c r="H263" s="598" t="str">
        <f t="shared" si="4"/>
        <v>Belum Diisi</v>
      </c>
      <c r="I263" s="592" t="s">
        <v>26</v>
      </c>
      <c r="J263" s="593" t="str">
        <f>IF($D$260="Y/T","Isi Sasaran",IF($E$260=0,0,IF(I263="Y",1,IF(I263="T",0,"Isi Dulu"))))</f>
        <v>Isi Sasaran</v>
      </c>
      <c r="K263" s="592" t="s">
        <v>26</v>
      </c>
      <c r="L263" s="593" t="str">
        <f>IF($D$260="Y/T","Isi Sasaran",IF($E$260=0,0,IF(K263="Y",1,IF(K263="T",0,"Isi Dulu"))))</f>
        <v>Isi Sasaran</v>
      </c>
      <c r="M263" s="849"/>
      <c r="N263" s="852"/>
      <c r="O263" s="517"/>
      <c r="P263" s="517"/>
      <c r="Q263" s="517"/>
      <c r="R263" s="517"/>
    </row>
    <row r="264" spans="2:18" s="527" customFormat="1" ht="15.75">
      <c r="B264" s="838"/>
      <c r="C264" s="841"/>
      <c r="D264" s="859"/>
      <c r="E264" s="856"/>
      <c r="F264" s="569">
        <v>5</v>
      </c>
      <c r="G264" s="570"/>
      <c r="H264" s="599" t="str">
        <f t="shared" si="4"/>
        <v>Belum Diisi</v>
      </c>
      <c r="I264" s="595" t="s">
        <v>26</v>
      </c>
      <c r="J264" s="596" t="str">
        <f>IF($D$260="Y/T","Isi Sasaran",IF($E$260=0,0,IF(I264="Y",1,IF(I264="T",0,"Isi Dulu"))))</f>
        <v>Isi Sasaran</v>
      </c>
      <c r="K264" s="595" t="s">
        <v>26</v>
      </c>
      <c r="L264" s="596" t="str">
        <f>IF($D$260="Y/T","Isi Sasaran",IF($E$260=0,0,IF(K264="Y",1,IF(K264="T",0,"Isi Dulu"))))</f>
        <v>Isi Sasaran</v>
      </c>
      <c r="M264" s="850"/>
      <c r="N264" s="853"/>
      <c r="O264" s="517"/>
      <c r="P264" s="517"/>
      <c r="Q264" s="517"/>
      <c r="R264" s="517"/>
    </row>
    <row r="265" spans="2:18" s="527" customFormat="1" ht="15.75">
      <c r="B265" s="836">
        <v>12</v>
      </c>
      <c r="C265" s="839"/>
      <c r="D265" s="857" t="s">
        <v>26</v>
      </c>
      <c r="E265" s="854" t="str">
        <f>IF(D265="Y",1,IF(D265="T",0,IF(D265="Y/T","Belum diisi","Error")))</f>
        <v>Belum diisi</v>
      </c>
      <c r="F265" s="528">
        <v>1</v>
      </c>
      <c r="G265" s="529"/>
      <c r="H265" s="600" t="str">
        <f t="shared" si="4"/>
        <v>Belum Diisi</v>
      </c>
      <c r="I265" s="590" t="s">
        <v>26</v>
      </c>
      <c r="J265" s="591" t="str">
        <f>IF($D$265="Y/T","Isi Sasaran",IF($E$265=0,0,IF(I265="Y",1,IF(I265="T",0,"Isi Dulu"))))</f>
        <v>Isi Sasaran</v>
      </c>
      <c r="K265" s="590" t="s">
        <v>26</v>
      </c>
      <c r="L265" s="591" t="str">
        <f>IF($D$265="Y/T","Isi Sasaran",IF($E$265=0,0,IF(K265="Y",1,IF(K265="T",0,"Isi Dulu"))))</f>
        <v>Isi Sasaran</v>
      </c>
      <c r="M265" s="848" t="s">
        <v>26</v>
      </c>
      <c r="N265" s="851" t="str">
        <f>IF(M265="Y",1,IF(M265="T",0,IF(M265="Y/T","Belum diisi","Error")))</f>
        <v>Belum diisi</v>
      </c>
      <c r="O265" s="517"/>
      <c r="P265" s="517"/>
      <c r="Q265" s="517"/>
      <c r="R265" s="517"/>
    </row>
    <row r="266" spans="2:18" s="527" customFormat="1" ht="15.75">
      <c r="B266" s="837"/>
      <c r="C266" s="840"/>
      <c r="D266" s="858"/>
      <c r="E266" s="855"/>
      <c r="F266" s="549">
        <v>2</v>
      </c>
      <c r="G266" s="550"/>
      <c r="H266" s="598" t="str">
        <f t="shared" si="4"/>
        <v>Belum Diisi</v>
      </c>
      <c r="I266" s="592" t="s">
        <v>26</v>
      </c>
      <c r="J266" s="593" t="str">
        <f>IF($D$265="Y/T","Isi Sasaran",IF($E$265=0,0,IF(I266="Y",1,IF(I266="T",0,"Isi Dulu"))))</f>
        <v>Isi Sasaran</v>
      </c>
      <c r="K266" s="592" t="s">
        <v>26</v>
      </c>
      <c r="L266" s="593" t="str">
        <f>IF($D$265="Y/T","Isi Sasaran",IF($E$265=0,0,IF(K266="Y",1,IF(K266="T",0,"Isi Dulu"))))</f>
        <v>Isi Sasaran</v>
      </c>
      <c r="M266" s="849"/>
      <c r="N266" s="852"/>
      <c r="O266" s="517"/>
      <c r="P266" s="517"/>
      <c r="Q266" s="517"/>
      <c r="R266" s="517"/>
    </row>
    <row r="267" spans="2:18" s="527" customFormat="1" ht="15.75">
      <c r="B267" s="837"/>
      <c r="C267" s="840"/>
      <c r="D267" s="858"/>
      <c r="E267" s="855"/>
      <c r="F267" s="549">
        <v>3</v>
      </c>
      <c r="G267" s="550"/>
      <c r="H267" s="598" t="str">
        <f t="shared" si="4"/>
        <v>Belum Diisi</v>
      </c>
      <c r="I267" s="592" t="s">
        <v>26</v>
      </c>
      <c r="J267" s="593" t="str">
        <f>IF($D$265="Y/T","Isi Sasaran",IF($E$265=0,0,IF(I267="Y",1,IF(I267="T",0,"Isi Dulu"))))</f>
        <v>Isi Sasaran</v>
      </c>
      <c r="K267" s="592" t="s">
        <v>26</v>
      </c>
      <c r="L267" s="593" t="str">
        <f>IF($D$265="Y/T","Isi Sasaran",IF($E$265=0,0,IF(K267="Y",1,IF(K267="T",0,"Isi Dulu"))))</f>
        <v>Isi Sasaran</v>
      </c>
      <c r="M267" s="849"/>
      <c r="N267" s="852"/>
      <c r="O267" s="517"/>
      <c r="P267" s="517"/>
      <c r="Q267" s="517"/>
      <c r="R267" s="517"/>
    </row>
    <row r="268" spans="2:18" s="527" customFormat="1" ht="15.75">
      <c r="B268" s="837"/>
      <c r="C268" s="840"/>
      <c r="D268" s="858"/>
      <c r="E268" s="855"/>
      <c r="F268" s="549">
        <v>4</v>
      </c>
      <c r="G268" s="550"/>
      <c r="H268" s="598" t="str">
        <f t="shared" si="4"/>
        <v>Belum Diisi</v>
      </c>
      <c r="I268" s="592" t="s">
        <v>26</v>
      </c>
      <c r="J268" s="593" t="str">
        <f>IF($D$265="Y/T","Isi Sasaran",IF($E$265=0,0,IF(I268="Y",1,IF(I268="T",0,"Isi Dulu"))))</f>
        <v>Isi Sasaran</v>
      </c>
      <c r="K268" s="592" t="s">
        <v>26</v>
      </c>
      <c r="L268" s="593" t="str">
        <f>IF($D$265="Y/T","Isi Sasaran",IF($E$265=0,0,IF(K268="Y",1,IF(K268="T",0,"Isi Dulu"))))</f>
        <v>Isi Sasaran</v>
      </c>
      <c r="M268" s="849"/>
      <c r="N268" s="852"/>
      <c r="O268" s="517"/>
      <c r="P268" s="517"/>
      <c r="Q268" s="517"/>
      <c r="R268" s="517"/>
    </row>
    <row r="269" spans="2:18" s="527" customFormat="1" ht="15.75">
      <c r="B269" s="838"/>
      <c r="C269" s="841"/>
      <c r="D269" s="859"/>
      <c r="E269" s="856"/>
      <c r="F269" s="569">
        <v>5</v>
      </c>
      <c r="G269" s="570"/>
      <c r="H269" s="599" t="str">
        <f t="shared" si="4"/>
        <v>Belum Diisi</v>
      </c>
      <c r="I269" s="595" t="s">
        <v>26</v>
      </c>
      <c r="J269" s="596" t="str">
        <f>IF($D$265="Y/T","Isi Sasaran",IF($E$265=0,0,IF(I269="Y",1,IF(I269="T",0,"Isi Dulu"))))</f>
        <v>Isi Sasaran</v>
      </c>
      <c r="K269" s="595" t="s">
        <v>26</v>
      </c>
      <c r="L269" s="596" t="str">
        <f>IF($D$265="Y/T","Isi Sasaran",IF($E$265=0,0,IF(K269="Y",1,IF(K269="T",0,"Isi Dulu"))))</f>
        <v>Isi Sasaran</v>
      </c>
      <c r="M269" s="850"/>
      <c r="N269" s="853"/>
      <c r="O269" s="517"/>
      <c r="P269" s="517"/>
      <c r="Q269" s="517"/>
      <c r="R269" s="517"/>
    </row>
    <row r="270" spans="2:18" s="527" customFormat="1" ht="15.75">
      <c r="B270" s="836">
        <v>13</v>
      </c>
      <c r="C270" s="839"/>
      <c r="D270" s="857" t="s">
        <v>26</v>
      </c>
      <c r="E270" s="854" t="str">
        <f>IF(D270="Y",1,IF(D270="T",0,IF(D270="Y/T","Belum diisi","Error")))</f>
        <v>Belum diisi</v>
      </c>
      <c r="F270" s="528">
        <v>1</v>
      </c>
      <c r="G270" s="529"/>
      <c r="H270" s="600" t="str">
        <f t="shared" si="4"/>
        <v>Belum Diisi</v>
      </c>
      <c r="I270" s="590" t="s">
        <v>26</v>
      </c>
      <c r="J270" s="591" t="str">
        <f>IF($D$270="Y/T","Isi Sasaran",IF($E$270=0,0,IF(I270="Y",1,IF(I270="T",0,"Isi Dulu"))))</f>
        <v>Isi Sasaran</v>
      </c>
      <c r="K270" s="590" t="s">
        <v>26</v>
      </c>
      <c r="L270" s="591" t="str">
        <f>IF($D$270="Y/T","Isi Sasaran",IF($E$270=0,0,IF(K270="Y",1,IF(K270="T",0,"Isi Dulu"))))</f>
        <v>Isi Sasaran</v>
      </c>
      <c r="M270" s="848" t="s">
        <v>26</v>
      </c>
      <c r="N270" s="851" t="str">
        <f>IF(M270="Y",1,IF(M270="T",0,IF(M270="Y/T","Belum diisi","Error")))</f>
        <v>Belum diisi</v>
      </c>
      <c r="O270" s="517"/>
      <c r="P270" s="517"/>
      <c r="Q270" s="517"/>
      <c r="R270" s="517"/>
    </row>
    <row r="271" spans="2:18" s="527" customFormat="1" ht="15.75">
      <c r="B271" s="837"/>
      <c r="C271" s="840"/>
      <c r="D271" s="858"/>
      <c r="E271" s="855"/>
      <c r="F271" s="549">
        <v>2</v>
      </c>
      <c r="G271" s="550"/>
      <c r="H271" s="598" t="str">
        <f t="shared" si="4"/>
        <v>Belum Diisi</v>
      </c>
      <c r="I271" s="592" t="s">
        <v>26</v>
      </c>
      <c r="J271" s="593" t="str">
        <f>IF($D$270="Y/T","Isi Sasaran",IF($E$270=0,0,IF(I271="Y",1,IF(I271="T",0,"Isi Dulu"))))</f>
        <v>Isi Sasaran</v>
      </c>
      <c r="K271" s="592" t="s">
        <v>26</v>
      </c>
      <c r="L271" s="593" t="str">
        <f>IF($D$270="Y/T","Isi Sasaran",IF($E$270=0,0,IF(K271="Y",1,IF(K271="T",0,"Isi Dulu"))))</f>
        <v>Isi Sasaran</v>
      </c>
      <c r="M271" s="849"/>
      <c r="N271" s="852"/>
      <c r="O271" s="517"/>
      <c r="P271" s="517"/>
      <c r="Q271" s="517"/>
      <c r="R271" s="517"/>
    </row>
    <row r="272" spans="2:18" s="527" customFormat="1" ht="15.75">
      <c r="B272" s="837"/>
      <c r="C272" s="840"/>
      <c r="D272" s="858"/>
      <c r="E272" s="855"/>
      <c r="F272" s="549">
        <v>3</v>
      </c>
      <c r="G272" s="550"/>
      <c r="H272" s="598" t="str">
        <f t="shared" si="4"/>
        <v>Belum Diisi</v>
      </c>
      <c r="I272" s="592" t="s">
        <v>26</v>
      </c>
      <c r="J272" s="593" t="str">
        <f>IF($D$270="Y/T","Isi Sasaran",IF($E$270=0,0,IF(I272="Y",1,IF(I272="T",0,"Isi Dulu"))))</f>
        <v>Isi Sasaran</v>
      </c>
      <c r="K272" s="592" t="s">
        <v>26</v>
      </c>
      <c r="L272" s="593" t="str">
        <f>IF($D$270="Y/T","Isi Sasaran",IF($E$270=0,0,IF(K272="Y",1,IF(K272="T",0,"Isi Dulu"))))</f>
        <v>Isi Sasaran</v>
      </c>
      <c r="M272" s="849"/>
      <c r="N272" s="852"/>
      <c r="O272" s="517"/>
      <c r="P272" s="517"/>
      <c r="Q272" s="517"/>
      <c r="R272" s="517"/>
    </row>
    <row r="273" spans="2:18" s="527" customFormat="1" ht="15.75">
      <c r="B273" s="837"/>
      <c r="C273" s="840"/>
      <c r="D273" s="858"/>
      <c r="E273" s="855"/>
      <c r="F273" s="549">
        <v>4</v>
      </c>
      <c r="G273" s="550"/>
      <c r="H273" s="598" t="str">
        <f t="shared" si="4"/>
        <v>Belum Diisi</v>
      </c>
      <c r="I273" s="592" t="s">
        <v>26</v>
      </c>
      <c r="J273" s="593" t="str">
        <f>IF($D$270="Y/T","Isi Sasaran",IF($E$270=0,0,IF(I273="Y",1,IF(I273="T",0,"Isi Dulu"))))</f>
        <v>Isi Sasaran</v>
      </c>
      <c r="K273" s="592" t="s">
        <v>26</v>
      </c>
      <c r="L273" s="593" t="str">
        <f>IF($D$270="Y/T","Isi Sasaran",IF($E$270=0,0,IF(K273="Y",1,IF(K273="T",0,"Isi Dulu"))))</f>
        <v>Isi Sasaran</v>
      </c>
      <c r="M273" s="849"/>
      <c r="N273" s="852"/>
      <c r="O273" s="517"/>
      <c r="P273" s="517"/>
      <c r="Q273" s="517"/>
      <c r="R273" s="517"/>
    </row>
    <row r="274" spans="2:18" s="527" customFormat="1" ht="15.75">
      <c r="B274" s="838"/>
      <c r="C274" s="841"/>
      <c r="D274" s="859"/>
      <c r="E274" s="856"/>
      <c r="F274" s="569">
        <v>5</v>
      </c>
      <c r="G274" s="570"/>
      <c r="H274" s="599" t="str">
        <f t="shared" si="4"/>
        <v>Belum Diisi</v>
      </c>
      <c r="I274" s="595" t="s">
        <v>26</v>
      </c>
      <c r="J274" s="596" t="str">
        <f>IF($D$270="Y/T","Isi Sasaran",IF($E$270=0,0,IF(I274="Y",1,IF(I274="T",0,"Isi Dulu"))))</f>
        <v>Isi Sasaran</v>
      </c>
      <c r="K274" s="595" t="s">
        <v>26</v>
      </c>
      <c r="L274" s="596" t="str">
        <f>IF($D$270="Y/T","Isi Sasaran",IF($E$270=0,0,IF(K274="Y",1,IF(K274="T",0,"Isi Dulu"))))</f>
        <v>Isi Sasaran</v>
      </c>
      <c r="M274" s="850"/>
      <c r="N274" s="853"/>
      <c r="O274" s="517"/>
      <c r="P274" s="517"/>
      <c r="Q274" s="517"/>
      <c r="R274" s="517"/>
    </row>
    <row r="275" spans="2:18" s="527" customFormat="1" ht="15.75">
      <c r="B275" s="836">
        <v>14</v>
      </c>
      <c r="C275" s="839"/>
      <c r="D275" s="857" t="s">
        <v>26</v>
      </c>
      <c r="E275" s="854" t="str">
        <f>IF(D275="Y",1,IF(D275="T",0,IF(D275="Y/T","Belum diisi","Error")))</f>
        <v>Belum diisi</v>
      </c>
      <c r="F275" s="528">
        <v>1</v>
      </c>
      <c r="G275" s="529"/>
      <c r="H275" s="600" t="str">
        <f t="shared" ref="H275:H309" si="5">IF(OR(J275="Isi Dulu",L275="Isi Dulu",J275="Isi Sasaran",L275="Isi Sasaran"),"Belum Diisi",IF(SUM(J275,L275)=2,1,IF(SUM(J275,L275)=1,0,IF(SUM(J275,L275)=0,0,"Error"))))</f>
        <v>Belum Diisi</v>
      </c>
      <c r="I275" s="590" t="s">
        <v>26</v>
      </c>
      <c r="J275" s="591" t="str">
        <f>IF($D$275="Y/T","Isi Sasaran",IF($E$275=0,0,IF(I275="Y",1,IF(I275="T",0,"Isi Dulu"))))</f>
        <v>Isi Sasaran</v>
      </c>
      <c r="K275" s="590" t="s">
        <v>26</v>
      </c>
      <c r="L275" s="591" t="str">
        <f>IF($D$275="Y/T","Isi Sasaran",IF($E$275=0,0,IF(K275="Y",1,IF(K275="T",0,"Isi Dulu"))))</f>
        <v>Isi Sasaran</v>
      </c>
      <c r="M275" s="848" t="s">
        <v>26</v>
      </c>
      <c r="N275" s="851" t="str">
        <f>IF(M275="Y",1,IF(M275="T",0,IF(M275="Y/T","Belum diisi","Error")))</f>
        <v>Belum diisi</v>
      </c>
      <c r="O275" s="517"/>
      <c r="P275" s="517"/>
      <c r="Q275" s="517"/>
      <c r="R275" s="517"/>
    </row>
    <row r="276" spans="2:18" s="527" customFormat="1" ht="15.75">
      <c r="B276" s="837"/>
      <c r="C276" s="840"/>
      <c r="D276" s="858"/>
      <c r="E276" s="855"/>
      <c r="F276" s="549">
        <v>2</v>
      </c>
      <c r="G276" s="550"/>
      <c r="H276" s="598" t="str">
        <f t="shared" si="5"/>
        <v>Belum Diisi</v>
      </c>
      <c r="I276" s="592" t="s">
        <v>26</v>
      </c>
      <c r="J276" s="593" t="str">
        <f>IF($D$275="Y/T","Isi Sasaran",IF($E$275=0,0,IF(I276="Y",1,IF(I276="T",0,"Isi Dulu"))))</f>
        <v>Isi Sasaran</v>
      </c>
      <c r="K276" s="592" t="s">
        <v>26</v>
      </c>
      <c r="L276" s="593" t="str">
        <f>IF($D$275="Y/T","Isi Sasaran",IF($E$275=0,0,IF(K276="Y",1,IF(K276="T",0,"Isi Dulu"))))</f>
        <v>Isi Sasaran</v>
      </c>
      <c r="M276" s="849"/>
      <c r="N276" s="852"/>
      <c r="O276" s="517"/>
      <c r="P276" s="517"/>
      <c r="Q276" s="517"/>
      <c r="R276" s="517"/>
    </row>
    <row r="277" spans="2:18" s="527" customFormat="1" ht="15.75">
      <c r="B277" s="837"/>
      <c r="C277" s="840"/>
      <c r="D277" s="858"/>
      <c r="E277" s="855"/>
      <c r="F277" s="549">
        <v>3</v>
      </c>
      <c r="G277" s="550"/>
      <c r="H277" s="598" t="str">
        <f t="shared" si="5"/>
        <v>Belum Diisi</v>
      </c>
      <c r="I277" s="592" t="s">
        <v>26</v>
      </c>
      <c r="J277" s="593" t="str">
        <f>IF($D$275="Y/T","Isi Sasaran",IF($E$275=0,0,IF(I277="Y",1,IF(I277="T",0,"Isi Dulu"))))</f>
        <v>Isi Sasaran</v>
      </c>
      <c r="K277" s="592" t="s">
        <v>26</v>
      </c>
      <c r="L277" s="593" t="str">
        <f>IF($D$275="Y/T","Isi Sasaran",IF($E$275=0,0,IF(K277="Y",1,IF(K277="T",0,"Isi Dulu"))))</f>
        <v>Isi Sasaran</v>
      </c>
      <c r="M277" s="849"/>
      <c r="N277" s="852"/>
      <c r="O277" s="517"/>
      <c r="P277" s="517"/>
      <c r="Q277" s="517"/>
      <c r="R277" s="517"/>
    </row>
    <row r="278" spans="2:18" s="527" customFormat="1" ht="15.75">
      <c r="B278" s="837"/>
      <c r="C278" s="840"/>
      <c r="D278" s="858"/>
      <c r="E278" s="855"/>
      <c r="F278" s="549">
        <v>4</v>
      </c>
      <c r="G278" s="550"/>
      <c r="H278" s="598" t="str">
        <f t="shared" si="5"/>
        <v>Belum Diisi</v>
      </c>
      <c r="I278" s="592" t="s">
        <v>26</v>
      </c>
      <c r="J278" s="593" t="str">
        <f>IF($D$275="Y/T","Isi Sasaran",IF($E$275=0,0,IF(I278="Y",1,IF(I278="T",0,"Isi Dulu"))))</f>
        <v>Isi Sasaran</v>
      </c>
      <c r="K278" s="592" t="s">
        <v>26</v>
      </c>
      <c r="L278" s="593" t="str">
        <f>IF($D$275="Y/T","Isi Sasaran",IF($E$275=0,0,IF(K278="Y",1,IF(K278="T",0,"Isi Dulu"))))</f>
        <v>Isi Sasaran</v>
      </c>
      <c r="M278" s="849"/>
      <c r="N278" s="852"/>
      <c r="O278" s="517"/>
      <c r="P278" s="517"/>
      <c r="Q278" s="517"/>
      <c r="R278" s="517"/>
    </row>
    <row r="279" spans="2:18" s="527" customFormat="1" ht="15.75">
      <c r="B279" s="838"/>
      <c r="C279" s="841"/>
      <c r="D279" s="859"/>
      <c r="E279" s="856"/>
      <c r="F279" s="569">
        <v>5</v>
      </c>
      <c r="G279" s="570"/>
      <c r="H279" s="599" t="str">
        <f t="shared" si="5"/>
        <v>Belum Diisi</v>
      </c>
      <c r="I279" s="595" t="s">
        <v>26</v>
      </c>
      <c r="J279" s="596" t="str">
        <f>IF($D$275="Y/T","Isi Sasaran",IF($E$275=0,0,IF(I279="Y",1,IF(I279="T",0,"Isi Dulu"))))</f>
        <v>Isi Sasaran</v>
      </c>
      <c r="K279" s="595" t="s">
        <v>26</v>
      </c>
      <c r="L279" s="596" t="str">
        <f>IF($D$275="Y/T","Isi Sasaran",IF($E$275=0,0,IF(K279="Y",1,IF(K279="T",0,"Isi Dulu"))))</f>
        <v>Isi Sasaran</v>
      </c>
      <c r="M279" s="850"/>
      <c r="N279" s="853"/>
      <c r="O279" s="517"/>
      <c r="P279" s="517"/>
      <c r="Q279" s="517"/>
      <c r="R279" s="517"/>
    </row>
    <row r="280" spans="2:18" s="527" customFormat="1" ht="15.75">
      <c r="B280" s="836">
        <v>15</v>
      </c>
      <c r="C280" s="839"/>
      <c r="D280" s="857" t="s">
        <v>26</v>
      </c>
      <c r="E280" s="854" t="str">
        <f>IF(D280="Y",1,IF(D280="T",0,IF(D280="Y/T","Belum diisi","Error")))</f>
        <v>Belum diisi</v>
      </c>
      <c r="F280" s="528">
        <v>1</v>
      </c>
      <c r="G280" s="529"/>
      <c r="H280" s="600" t="str">
        <f t="shared" si="5"/>
        <v>Belum Diisi</v>
      </c>
      <c r="I280" s="590" t="s">
        <v>26</v>
      </c>
      <c r="J280" s="591" t="str">
        <f>IF($D$280="Y/T","Isi Sasaran",IF($E$280=0,0,IF(I280="Y",1,IF(I280="T",0,"Isi Dulu"))))</f>
        <v>Isi Sasaran</v>
      </c>
      <c r="K280" s="590" t="s">
        <v>26</v>
      </c>
      <c r="L280" s="591" t="str">
        <f>IF($D$280="Y/T","Isi Sasaran",IF($E$280=0,0,IF(K280="Y",1,IF(K280="T",0,"Isi Dulu"))))</f>
        <v>Isi Sasaran</v>
      </c>
      <c r="M280" s="848" t="s">
        <v>26</v>
      </c>
      <c r="N280" s="851" t="str">
        <f>IF(M280="Y",1,IF(M280="T",0,IF(M280="Y/T","Belum diisi","Error")))</f>
        <v>Belum diisi</v>
      </c>
      <c r="O280" s="517"/>
      <c r="P280" s="517"/>
      <c r="Q280" s="517"/>
      <c r="R280" s="517"/>
    </row>
    <row r="281" spans="2:18" s="527" customFormat="1" ht="15.75">
      <c r="B281" s="837"/>
      <c r="C281" s="840"/>
      <c r="D281" s="858"/>
      <c r="E281" s="855"/>
      <c r="F281" s="549">
        <v>2</v>
      </c>
      <c r="G281" s="550"/>
      <c r="H281" s="598" t="str">
        <f t="shared" si="5"/>
        <v>Belum Diisi</v>
      </c>
      <c r="I281" s="592" t="s">
        <v>26</v>
      </c>
      <c r="J281" s="593" t="str">
        <f>IF($D$280="Y/T","Isi Sasaran",IF($E$280=0,0,IF(I281="Y",1,IF(I281="T",0,"Isi Dulu"))))</f>
        <v>Isi Sasaran</v>
      </c>
      <c r="K281" s="592" t="s">
        <v>26</v>
      </c>
      <c r="L281" s="593" t="str">
        <f>IF($D$280="Y/T","Isi Sasaran",IF($E$280=0,0,IF(K281="Y",1,IF(K281="T",0,"Isi Dulu"))))</f>
        <v>Isi Sasaran</v>
      </c>
      <c r="M281" s="849"/>
      <c r="N281" s="852"/>
      <c r="O281" s="517"/>
      <c r="P281" s="517"/>
      <c r="Q281" s="517"/>
      <c r="R281" s="517"/>
    </row>
    <row r="282" spans="2:18" s="527" customFormat="1" ht="15.75">
      <c r="B282" s="837"/>
      <c r="C282" s="840"/>
      <c r="D282" s="858"/>
      <c r="E282" s="855"/>
      <c r="F282" s="549">
        <v>3</v>
      </c>
      <c r="G282" s="550"/>
      <c r="H282" s="598" t="str">
        <f t="shared" si="5"/>
        <v>Belum Diisi</v>
      </c>
      <c r="I282" s="592" t="s">
        <v>26</v>
      </c>
      <c r="J282" s="593" t="str">
        <f>IF($D$280="Y/T","Isi Sasaran",IF($E$280=0,0,IF(I282="Y",1,IF(I282="T",0,"Isi Dulu"))))</f>
        <v>Isi Sasaran</v>
      </c>
      <c r="K282" s="592" t="s">
        <v>26</v>
      </c>
      <c r="L282" s="593" t="str">
        <f>IF($D$280="Y/T","Isi Sasaran",IF($E$280=0,0,IF(K282="Y",1,IF(K282="T",0,"Isi Dulu"))))</f>
        <v>Isi Sasaran</v>
      </c>
      <c r="M282" s="849"/>
      <c r="N282" s="852"/>
      <c r="O282" s="517"/>
      <c r="P282" s="517"/>
      <c r="Q282" s="517"/>
      <c r="R282" s="517"/>
    </row>
    <row r="283" spans="2:18" s="527" customFormat="1" ht="15.75">
      <c r="B283" s="837"/>
      <c r="C283" s="840"/>
      <c r="D283" s="858"/>
      <c r="E283" s="855"/>
      <c r="F283" s="549">
        <v>4</v>
      </c>
      <c r="G283" s="550"/>
      <c r="H283" s="598" t="str">
        <f t="shared" si="5"/>
        <v>Belum Diisi</v>
      </c>
      <c r="I283" s="592" t="s">
        <v>26</v>
      </c>
      <c r="J283" s="593" t="str">
        <f>IF($D$280="Y/T","Isi Sasaran",IF($E$280=0,0,IF(I283="Y",1,IF(I283="T",0,"Isi Dulu"))))</f>
        <v>Isi Sasaran</v>
      </c>
      <c r="K283" s="592" t="s">
        <v>26</v>
      </c>
      <c r="L283" s="593" t="str">
        <f>IF($D$280="Y/T","Isi Sasaran",IF($E$280=0,0,IF(K283="Y",1,IF(K283="T",0,"Isi Dulu"))))</f>
        <v>Isi Sasaran</v>
      </c>
      <c r="M283" s="849"/>
      <c r="N283" s="852"/>
      <c r="O283" s="517"/>
      <c r="P283" s="517"/>
      <c r="Q283" s="517"/>
      <c r="R283" s="517"/>
    </row>
    <row r="284" spans="2:18" s="527" customFormat="1" ht="15.75">
      <c r="B284" s="838"/>
      <c r="C284" s="841"/>
      <c r="D284" s="859"/>
      <c r="E284" s="856"/>
      <c r="F284" s="569">
        <v>5</v>
      </c>
      <c r="G284" s="570"/>
      <c r="H284" s="599" t="str">
        <f t="shared" si="5"/>
        <v>Belum Diisi</v>
      </c>
      <c r="I284" s="595" t="s">
        <v>26</v>
      </c>
      <c r="J284" s="596" t="str">
        <f>IF($D$280="Y/T","Isi Sasaran",IF($E$280=0,0,IF(I284="Y",1,IF(I284="T",0,"Isi Dulu"))))</f>
        <v>Isi Sasaran</v>
      </c>
      <c r="K284" s="595" t="s">
        <v>26</v>
      </c>
      <c r="L284" s="596" t="str">
        <f>IF($D$280="Y/T","Isi Sasaran",IF($E$280=0,0,IF(K284="Y",1,IF(K284="T",0,"Isi Dulu"))))</f>
        <v>Isi Sasaran</v>
      </c>
      <c r="M284" s="850"/>
      <c r="N284" s="853"/>
      <c r="O284" s="517"/>
      <c r="P284" s="517"/>
      <c r="Q284" s="517"/>
      <c r="R284" s="517"/>
    </row>
    <row r="285" spans="2:18" s="527" customFormat="1" ht="15.75">
      <c r="B285" s="836">
        <v>16</v>
      </c>
      <c r="C285" s="839"/>
      <c r="D285" s="857" t="s">
        <v>26</v>
      </c>
      <c r="E285" s="854" t="str">
        <f>IF(D285="Y",1,IF(D285="T",0,IF(D285="Y/T","Belum diisi","Error")))</f>
        <v>Belum diisi</v>
      </c>
      <c r="F285" s="528">
        <v>1</v>
      </c>
      <c r="G285" s="529"/>
      <c r="H285" s="600" t="str">
        <f t="shared" si="5"/>
        <v>Belum Diisi</v>
      </c>
      <c r="I285" s="590" t="s">
        <v>26</v>
      </c>
      <c r="J285" s="591" t="str">
        <f>IF($D$285="Y/T","Isi Sasaran",IF($E$285=0,0,IF(I285="Y",1,IF(I285="T",0,"Isi Dulu"))))</f>
        <v>Isi Sasaran</v>
      </c>
      <c r="K285" s="590" t="s">
        <v>26</v>
      </c>
      <c r="L285" s="591" t="str">
        <f>IF($D$285="Y/T","Isi Sasaran",IF($E$285=0,0,IF(K285="Y",1,IF(K285="T",0,"Isi Dulu"))))</f>
        <v>Isi Sasaran</v>
      </c>
      <c r="M285" s="848" t="s">
        <v>26</v>
      </c>
      <c r="N285" s="851" t="str">
        <f>IF(M285="Y",1,IF(M285="T",0,IF(M285="Y/T","Belum diisi","Error")))</f>
        <v>Belum diisi</v>
      </c>
      <c r="O285" s="517"/>
      <c r="P285" s="517"/>
      <c r="Q285" s="517"/>
      <c r="R285" s="517"/>
    </row>
    <row r="286" spans="2:18" s="527" customFormat="1" ht="15.75">
      <c r="B286" s="837"/>
      <c r="C286" s="840"/>
      <c r="D286" s="858"/>
      <c r="E286" s="855"/>
      <c r="F286" s="549">
        <v>2</v>
      </c>
      <c r="G286" s="550"/>
      <c r="H286" s="598" t="str">
        <f t="shared" si="5"/>
        <v>Belum Diisi</v>
      </c>
      <c r="I286" s="592" t="s">
        <v>26</v>
      </c>
      <c r="J286" s="593" t="str">
        <f>IF($D$285="Y/T","Isi Sasaran",IF($E$285=0,0,IF(I286="Y",1,IF(I286="T",0,"Isi Dulu"))))</f>
        <v>Isi Sasaran</v>
      </c>
      <c r="K286" s="592" t="s">
        <v>26</v>
      </c>
      <c r="L286" s="593" t="str">
        <f>IF($D$285="Y/T","Isi Sasaran",IF($E$285=0,0,IF(K286="Y",1,IF(K286="T",0,"Isi Dulu"))))</f>
        <v>Isi Sasaran</v>
      </c>
      <c r="M286" s="849"/>
      <c r="N286" s="852"/>
      <c r="O286" s="517"/>
      <c r="P286" s="517"/>
      <c r="Q286" s="517"/>
      <c r="R286" s="517"/>
    </row>
    <row r="287" spans="2:18" s="527" customFormat="1" ht="15.75">
      <c r="B287" s="837"/>
      <c r="C287" s="840"/>
      <c r="D287" s="858"/>
      <c r="E287" s="855"/>
      <c r="F287" s="549">
        <v>3</v>
      </c>
      <c r="G287" s="550"/>
      <c r="H287" s="598" t="str">
        <f t="shared" si="5"/>
        <v>Belum Diisi</v>
      </c>
      <c r="I287" s="592" t="s">
        <v>26</v>
      </c>
      <c r="J287" s="593" t="str">
        <f>IF($D$285="Y/T","Isi Sasaran",IF($E$285=0,0,IF(I287="Y",1,IF(I287="T",0,"Isi Dulu"))))</f>
        <v>Isi Sasaran</v>
      </c>
      <c r="K287" s="592" t="s">
        <v>26</v>
      </c>
      <c r="L287" s="593" t="str">
        <f>IF($D$285="Y/T","Isi Sasaran",IF($E$285=0,0,IF(K287="Y",1,IF(K287="T",0,"Isi Dulu"))))</f>
        <v>Isi Sasaran</v>
      </c>
      <c r="M287" s="849"/>
      <c r="N287" s="852"/>
      <c r="O287" s="517"/>
      <c r="P287" s="517"/>
      <c r="Q287" s="517"/>
      <c r="R287" s="517"/>
    </row>
    <row r="288" spans="2:18" s="527" customFormat="1" ht="15.75">
      <c r="B288" s="837"/>
      <c r="C288" s="840"/>
      <c r="D288" s="858"/>
      <c r="E288" s="855"/>
      <c r="F288" s="549">
        <v>4</v>
      </c>
      <c r="G288" s="550"/>
      <c r="H288" s="598" t="str">
        <f t="shared" si="5"/>
        <v>Belum Diisi</v>
      </c>
      <c r="I288" s="592" t="s">
        <v>26</v>
      </c>
      <c r="J288" s="593" t="str">
        <f>IF($D$285="Y/T","Isi Sasaran",IF($E$285=0,0,IF(I288="Y",1,IF(I288="T",0,"Isi Dulu"))))</f>
        <v>Isi Sasaran</v>
      </c>
      <c r="K288" s="592" t="s">
        <v>26</v>
      </c>
      <c r="L288" s="593" t="str">
        <f>IF($D$285="Y/T","Isi Sasaran",IF($E$285=0,0,IF(K288="Y",1,IF(K288="T",0,"Isi Dulu"))))</f>
        <v>Isi Sasaran</v>
      </c>
      <c r="M288" s="849"/>
      <c r="N288" s="852"/>
      <c r="O288" s="517"/>
      <c r="P288" s="517"/>
      <c r="Q288" s="517"/>
      <c r="R288" s="517"/>
    </row>
    <row r="289" spans="2:18" s="527" customFormat="1" ht="15.75">
      <c r="B289" s="838"/>
      <c r="C289" s="841"/>
      <c r="D289" s="859"/>
      <c r="E289" s="856"/>
      <c r="F289" s="569">
        <v>5</v>
      </c>
      <c r="G289" s="570"/>
      <c r="H289" s="599" t="str">
        <f t="shared" si="5"/>
        <v>Belum Diisi</v>
      </c>
      <c r="I289" s="595" t="s">
        <v>26</v>
      </c>
      <c r="J289" s="596" t="str">
        <f>IF($D$285="Y/T","Isi Sasaran",IF($E$285=0,0,IF(I289="Y",1,IF(I289="T",0,"Isi Dulu"))))</f>
        <v>Isi Sasaran</v>
      </c>
      <c r="K289" s="595" t="s">
        <v>26</v>
      </c>
      <c r="L289" s="596" t="str">
        <f>IF($D$285="Y/T","Isi Sasaran",IF($E$285=0,0,IF(K289="Y",1,IF(K289="T",0,"Isi Dulu"))))</f>
        <v>Isi Sasaran</v>
      </c>
      <c r="M289" s="850"/>
      <c r="N289" s="853"/>
      <c r="O289" s="517"/>
      <c r="P289" s="517"/>
      <c r="Q289" s="517"/>
      <c r="R289" s="517"/>
    </row>
    <row r="290" spans="2:18" s="527" customFormat="1" ht="15.75">
      <c r="B290" s="836">
        <v>17</v>
      </c>
      <c r="C290" s="839"/>
      <c r="D290" s="857" t="s">
        <v>26</v>
      </c>
      <c r="E290" s="854" t="str">
        <f>IF(D290="Y",1,IF(D290="T",0,IF(D290="Y/T","Belum diisi","Error")))</f>
        <v>Belum diisi</v>
      </c>
      <c r="F290" s="528">
        <v>1</v>
      </c>
      <c r="G290" s="529"/>
      <c r="H290" s="600" t="str">
        <f t="shared" si="5"/>
        <v>Belum Diisi</v>
      </c>
      <c r="I290" s="590" t="s">
        <v>26</v>
      </c>
      <c r="J290" s="591" t="str">
        <f>IF($D$290="Y/T","Isi Sasaran",IF($E$290=0,0,IF(I290="Y",1,IF(I290="T",0,"Isi Dulu"))))</f>
        <v>Isi Sasaran</v>
      </c>
      <c r="K290" s="590" t="s">
        <v>26</v>
      </c>
      <c r="L290" s="591" t="str">
        <f>IF($D$290="Y/T","Isi Sasaran",IF($E$290=0,0,IF(K290="Y",1,IF(K290="T",0,"Isi Dulu"))))</f>
        <v>Isi Sasaran</v>
      </c>
      <c r="M290" s="848" t="s">
        <v>26</v>
      </c>
      <c r="N290" s="851" t="str">
        <f>IF(M290="Y",1,IF(M290="T",0,IF(M290="Y/T","Belum diisi","Error")))</f>
        <v>Belum diisi</v>
      </c>
      <c r="O290" s="517"/>
      <c r="P290" s="517"/>
      <c r="Q290" s="517"/>
      <c r="R290" s="517"/>
    </row>
    <row r="291" spans="2:18" s="527" customFormat="1" ht="15.75">
      <c r="B291" s="837"/>
      <c r="C291" s="840"/>
      <c r="D291" s="858"/>
      <c r="E291" s="855"/>
      <c r="F291" s="549">
        <v>2</v>
      </c>
      <c r="G291" s="550"/>
      <c r="H291" s="598" t="str">
        <f t="shared" si="5"/>
        <v>Belum Diisi</v>
      </c>
      <c r="I291" s="592" t="s">
        <v>26</v>
      </c>
      <c r="J291" s="593" t="str">
        <f>IF($D$290="Y/T","Isi Sasaran",IF($E$290=0,0,IF(I291="Y",1,IF(I291="T",0,"Isi Dulu"))))</f>
        <v>Isi Sasaran</v>
      </c>
      <c r="K291" s="592" t="s">
        <v>26</v>
      </c>
      <c r="L291" s="593" t="str">
        <f>IF($D$290="Y/T","Isi Sasaran",IF($E$290=0,0,IF(K291="Y",1,IF(K291="T",0,"Isi Dulu"))))</f>
        <v>Isi Sasaran</v>
      </c>
      <c r="M291" s="849"/>
      <c r="N291" s="852"/>
      <c r="O291" s="517"/>
      <c r="P291" s="517"/>
      <c r="Q291" s="517"/>
      <c r="R291" s="517"/>
    </row>
    <row r="292" spans="2:18" s="527" customFormat="1" ht="15.75">
      <c r="B292" s="837"/>
      <c r="C292" s="840"/>
      <c r="D292" s="858"/>
      <c r="E292" s="855"/>
      <c r="F292" s="549">
        <v>3</v>
      </c>
      <c r="G292" s="550"/>
      <c r="H292" s="598" t="str">
        <f t="shared" si="5"/>
        <v>Belum Diisi</v>
      </c>
      <c r="I292" s="592" t="s">
        <v>26</v>
      </c>
      <c r="J292" s="593" t="str">
        <f>IF($D$290="Y/T","Isi Sasaran",IF($E$290=0,0,IF(I292="Y",1,IF(I292="T",0,"Isi Dulu"))))</f>
        <v>Isi Sasaran</v>
      </c>
      <c r="K292" s="592" t="s">
        <v>26</v>
      </c>
      <c r="L292" s="593" t="str">
        <f>IF($D$290="Y/T","Isi Sasaran",IF($E$290=0,0,IF(K292="Y",1,IF(K292="T",0,"Isi Dulu"))))</f>
        <v>Isi Sasaran</v>
      </c>
      <c r="M292" s="849"/>
      <c r="N292" s="852"/>
      <c r="O292" s="517"/>
      <c r="P292" s="517"/>
      <c r="Q292" s="517"/>
      <c r="R292" s="517"/>
    </row>
    <row r="293" spans="2:18" s="527" customFormat="1" ht="15.75">
      <c r="B293" s="837"/>
      <c r="C293" s="840"/>
      <c r="D293" s="858"/>
      <c r="E293" s="855"/>
      <c r="F293" s="549">
        <v>4</v>
      </c>
      <c r="G293" s="550"/>
      <c r="H293" s="598" t="str">
        <f t="shared" si="5"/>
        <v>Belum Diisi</v>
      </c>
      <c r="I293" s="592" t="s">
        <v>26</v>
      </c>
      <c r="J293" s="593" t="str">
        <f>IF($D$290="Y/T","Isi Sasaran",IF($E$290=0,0,IF(I293="Y",1,IF(I293="T",0,"Isi Dulu"))))</f>
        <v>Isi Sasaran</v>
      </c>
      <c r="K293" s="592" t="s">
        <v>26</v>
      </c>
      <c r="L293" s="593" t="str">
        <f>IF($D$290="Y/T","Isi Sasaran",IF($E$290=0,0,IF(K293="Y",1,IF(K293="T",0,"Isi Dulu"))))</f>
        <v>Isi Sasaran</v>
      </c>
      <c r="M293" s="849"/>
      <c r="N293" s="852"/>
      <c r="O293" s="517"/>
      <c r="P293" s="517"/>
      <c r="Q293" s="517"/>
      <c r="R293" s="517"/>
    </row>
    <row r="294" spans="2:18" s="527" customFormat="1" ht="15.75">
      <c r="B294" s="838"/>
      <c r="C294" s="841"/>
      <c r="D294" s="859"/>
      <c r="E294" s="856"/>
      <c r="F294" s="569">
        <v>5</v>
      </c>
      <c r="G294" s="570"/>
      <c r="H294" s="599" t="str">
        <f t="shared" si="5"/>
        <v>Belum Diisi</v>
      </c>
      <c r="I294" s="595" t="s">
        <v>26</v>
      </c>
      <c r="J294" s="596" t="str">
        <f>IF($D$290="Y/T","Isi Sasaran",IF($E$290=0,0,IF(I294="Y",1,IF(I294="T",0,"Isi Dulu"))))</f>
        <v>Isi Sasaran</v>
      </c>
      <c r="K294" s="595" t="s">
        <v>26</v>
      </c>
      <c r="L294" s="596" t="str">
        <f>IF($D$290="Y/T","Isi Sasaran",IF($E$290=0,0,IF(K294="Y",1,IF(K294="T",0,"Isi Dulu"))))</f>
        <v>Isi Sasaran</v>
      </c>
      <c r="M294" s="850"/>
      <c r="N294" s="853"/>
      <c r="O294" s="517"/>
      <c r="P294" s="517"/>
      <c r="Q294" s="517"/>
      <c r="R294" s="517"/>
    </row>
    <row r="295" spans="2:18" s="527" customFormat="1" ht="15.75">
      <c r="B295" s="836">
        <v>18</v>
      </c>
      <c r="C295" s="839"/>
      <c r="D295" s="857" t="s">
        <v>26</v>
      </c>
      <c r="E295" s="854" t="str">
        <f>IF(D295="Y",1,IF(D295="T",0,IF(D295="Y/T","Belum diisi","Error")))</f>
        <v>Belum diisi</v>
      </c>
      <c r="F295" s="528">
        <v>1</v>
      </c>
      <c r="G295" s="529"/>
      <c r="H295" s="600" t="str">
        <f t="shared" si="5"/>
        <v>Belum Diisi</v>
      </c>
      <c r="I295" s="590" t="s">
        <v>26</v>
      </c>
      <c r="J295" s="591" t="str">
        <f>IF($D$295="Y/T","Isi Sasaran",IF($E$295=0,0,IF(I295="Y",1,IF(I295="T",0,"Isi Dulu"))))</f>
        <v>Isi Sasaran</v>
      </c>
      <c r="K295" s="590" t="s">
        <v>26</v>
      </c>
      <c r="L295" s="591" t="str">
        <f>IF($D$295="Y/T","Isi Sasaran",IF($E$295=0,0,IF(K295="Y",1,IF(K295="T",0,"Isi Dulu"))))</f>
        <v>Isi Sasaran</v>
      </c>
      <c r="M295" s="848" t="s">
        <v>26</v>
      </c>
      <c r="N295" s="851" t="str">
        <f>IF(M295="Y",1,IF(M295="T",0,IF(M295="Y/T","Belum diisi","Error")))</f>
        <v>Belum diisi</v>
      </c>
      <c r="O295" s="517"/>
      <c r="P295" s="517"/>
      <c r="Q295" s="517"/>
      <c r="R295" s="517"/>
    </row>
    <row r="296" spans="2:18" s="527" customFormat="1" ht="15.75">
      <c r="B296" s="837"/>
      <c r="C296" s="840"/>
      <c r="D296" s="858"/>
      <c r="E296" s="855"/>
      <c r="F296" s="549">
        <v>2</v>
      </c>
      <c r="G296" s="550"/>
      <c r="H296" s="598" t="str">
        <f t="shared" si="5"/>
        <v>Belum Diisi</v>
      </c>
      <c r="I296" s="592" t="s">
        <v>26</v>
      </c>
      <c r="J296" s="593" t="str">
        <f>IF($D$295="Y/T","Isi Sasaran",IF($E$295=0,0,IF(I296="Y",1,IF(I296="T",0,"Isi Dulu"))))</f>
        <v>Isi Sasaran</v>
      </c>
      <c r="K296" s="592" t="s">
        <v>26</v>
      </c>
      <c r="L296" s="593" t="str">
        <f>IF($D$295="Y/T","Isi Sasaran",IF($E$295=0,0,IF(K296="Y",1,IF(K296="T",0,"Isi Dulu"))))</f>
        <v>Isi Sasaran</v>
      </c>
      <c r="M296" s="849"/>
      <c r="N296" s="852"/>
      <c r="O296" s="517"/>
      <c r="P296" s="517"/>
      <c r="Q296" s="517"/>
      <c r="R296" s="517"/>
    </row>
    <row r="297" spans="2:18" s="527" customFormat="1" ht="15.75">
      <c r="B297" s="837"/>
      <c r="C297" s="840"/>
      <c r="D297" s="858"/>
      <c r="E297" s="855"/>
      <c r="F297" s="549">
        <v>3</v>
      </c>
      <c r="G297" s="550"/>
      <c r="H297" s="598" t="str">
        <f t="shared" si="5"/>
        <v>Belum Diisi</v>
      </c>
      <c r="I297" s="592" t="s">
        <v>26</v>
      </c>
      <c r="J297" s="593" t="str">
        <f>IF($D$295="Y/T","Isi Sasaran",IF($E$295=0,0,IF(I297="Y",1,IF(I297="T",0,"Isi Dulu"))))</f>
        <v>Isi Sasaran</v>
      </c>
      <c r="K297" s="592" t="s">
        <v>26</v>
      </c>
      <c r="L297" s="593" t="str">
        <f>IF($D$295="Y/T","Isi Sasaran",IF($E$295=0,0,IF(K297="Y",1,IF(K297="T",0,"Isi Dulu"))))</f>
        <v>Isi Sasaran</v>
      </c>
      <c r="M297" s="849"/>
      <c r="N297" s="852"/>
      <c r="O297" s="517"/>
      <c r="P297" s="517"/>
      <c r="Q297" s="517"/>
      <c r="R297" s="517"/>
    </row>
    <row r="298" spans="2:18" s="527" customFormat="1" ht="15.75">
      <c r="B298" s="837"/>
      <c r="C298" s="840"/>
      <c r="D298" s="858"/>
      <c r="E298" s="855"/>
      <c r="F298" s="549">
        <v>4</v>
      </c>
      <c r="G298" s="550"/>
      <c r="H298" s="598" t="str">
        <f t="shared" si="5"/>
        <v>Belum Diisi</v>
      </c>
      <c r="I298" s="592" t="s">
        <v>26</v>
      </c>
      <c r="J298" s="593" t="str">
        <f>IF($D$295="Y/T","Isi Sasaran",IF($E$295=0,0,IF(I298="Y",1,IF(I298="T",0,"Isi Dulu"))))</f>
        <v>Isi Sasaran</v>
      </c>
      <c r="K298" s="592" t="s">
        <v>26</v>
      </c>
      <c r="L298" s="593" t="str">
        <f>IF($D$295="Y/T","Isi Sasaran",IF($E$295=0,0,IF(K298="Y",1,IF(K298="T",0,"Isi Dulu"))))</f>
        <v>Isi Sasaran</v>
      </c>
      <c r="M298" s="849"/>
      <c r="N298" s="852"/>
      <c r="O298" s="517"/>
      <c r="P298" s="517"/>
      <c r="Q298" s="517"/>
      <c r="R298" s="517"/>
    </row>
    <row r="299" spans="2:18" s="527" customFormat="1" ht="15.75">
      <c r="B299" s="838"/>
      <c r="C299" s="841"/>
      <c r="D299" s="859"/>
      <c r="E299" s="856"/>
      <c r="F299" s="569">
        <v>5</v>
      </c>
      <c r="G299" s="570"/>
      <c r="H299" s="599" t="str">
        <f t="shared" si="5"/>
        <v>Belum Diisi</v>
      </c>
      <c r="I299" s="595" t="s">
        <v>26</v>
      </c>
      <c r="J299" s="596" t="str">
        <f>IF($D$295="Y/T","Isi Sasaran",IF($E$295=0,0,IF(I299="Y",1,IF(I299="T",0,"Isi Dulu"))))</f>
        <v>Isi Sasaran</v>
      </c>
      <c r="K299" s="595" t="s">
        <v>26</v>
      </c>
      <c r="L299" s="596" t="str">
        <f>IF($D$295="Y/T","Isi Sasaran",IF($E$295=0,0,IF(K299="Y",1,IF(K299="T",0,"Isi Dulu"))))</f>
        <v>Isi Sasaran</v>
      </c>
      <c r="M299" s="850"/>
      <c r="N299" s="853"/>
      <c r="O299" s="517"/>
      <c r="P299" s="517"/>
      <c r="Q299" s="517"/>
      <c r="R299" s="517"/>
    </row>
    <row r="300" spans="2:18" s="527" customFormat="1" ht="15.75">
      <c r="B300" s="836">
        <v>19</v>
      </c>
      <c r="C300" s="839"/>
      <c r="D300" s="857" t="s">
        <v>26</v>
      </c>
      <c r="E300" s="854" t="str">
        <f>IF(D300="Y",1,IF(D300="T",0,IF(D300="Y/T","Belum diisi","Error")))</f>
        <v>Belum diisi</v>
      </c>
      <c r="F300" s="528">
        <v>1</v>
      </c>
      <c r="G300" s="529"/>
      <c r="H300" s="600" t="str">
        <f t="shared" si="5"/>
        <v>Belum Diisi</v>
      </c>
      <c r="I300" s="590" t="s">
        <v>26</v>
      </c>
      <c r="J300" s="591" t="str">
        <f>IF($D$300="Y/T","Isi Sasaran",IF($E$300=0,0,IF(I300="Y",1,IF(I300="T",0,"Isi Dulu"))))</f>
        <v>Isi Sasaran</v>
      </c>
      <c r="K300" s="590" t="s">
        <v>26</v>
      </c>
      <c r="L300" s="591" t="str">
        <f>IF($D$300="Y/T","Isi Sasaran",IF($E$300=0,0,IF(K300="Y",1,IF(K300="T",0,"Isi Dulu"))))</f>
        <v>Isi Sasaran</v>
      </c>
      <c r="M300" s="848" t="s">
        <v>26</v>
      </c>
      <c r="N300" s="851" t="str">
        <f>IF(M300="Y",1,IF(M300="T",0,IF(M300="Y/T","Belum diisi","Error")))</f>
        <v>Belum diisi</v>
      </c>
      <c r="O300" s="517"/>
      <c r="P300" s="517"/>
      <c r="Q300" s="517"/>
      <c r="R300" s="517"/>
    </row>
    <row r="301" spans="2:18" s="527" customFormat="1" ht="15.75">
      <c r="B301" s="837"/>
      <c r="C301" s="840"/>
      <c r="D301" s="858"/>
      <c r="E301" s="855"/>
      <c r="F301" s="549">
        <v>2</v>
      </c>
      <c r="G301" s="550"/>
      <c r="H301" s="598" t="str">
        <f t="shared" si="5"/>
        <v>Belum Diisi</v>
      </c>
      <c r="I301" s="592" t="s">
        <v>26</v>
      </c>
      <c r="J301" s="593" t="str">
        <f>IF($D$300="Y/T","Isi Sasaran",IF($E$300=0,0,IF(I301="Y",1,IF(I301="T",0,"Isi Dulu"))))</f>
        <v>Isi Sasaran</v>
      </c>
      <c r="K301" s="592" t="s">
        <v>26</v>
      </c>
      <c r="L301" s="593" t="str">
        <f>IF($D$300="Y/T","Isi Sasaran",IF($E$300=0,0,IF(K301="Y",1,IF(K301="T",0,"Isi Dulu"))))</f>
        <v>Isi Sasaran</v>
      </c>
      <c r="M301" s="849"/>
      <c r="N301" s="852"/>
      <c r="O301" s="517"/>
      <c r="P301" s="517"/>
      <c r="Q301" s="517"/>
      <c r="R301" s="517"/>
    </row>
    <row r="302" spans="2:18" s="527" customFormat="1" ht="15.75">
      <c r="B302" s="837"/>
      <c r="C302" s="840"/>
      <c r="D302" s="858"/>
      <c r="E302" s="855"/>
      <c r="F302" s="549">
        <v>3</v>
      </c>
      <c r="G302" s="550"/>
      <c r="H302" s="598" t="str">
        <f t="shared" si="5"/>
        <v>Belum Diisi</v>
      </c>
      <c r="I302" s="592" t="s">
        <v>26</v>
      </c>
      <c r="J302" s="593" t="str">
        <f>IF($D$300="Y/T","Isi Sasaran",IF($E$300=0,0,IF(I302="Y",1,IF(I302="T",0,"Isi Dulu"))))</f>
        <v>Isi Sasaran</v>
      </c>
      <c r="K302" s="592" t="s">
        <v>26</v>
      </c>
      <c r="L302" s="593" t="str">
        <f>IF($D$300="Y/T","Isi Sasaran",IF($E$300=0,0,IF(K302="Y",1,IF(K302="T",0,"Isi Dulu"))))</f>
        <v>Isi Sasaran</v>
      </c>
      <c r="M302" s="849"/>
      <c r="N302" s="852"/>
      <c r="O302" s="517"/>
      <c r="P302" s="517"/>
      <c r="Q302" s="517"/>
      <c r="R302" s="517"/>
    </row>
    <row r="303" spans="2:18" s="527" customFormat="1" ht="15.75">
      <c r="B303" s="837"/>
      <c r="C303" s="840"/>
      <c r="D303" s="858"/>
      <c r="E303" s="855"/>
      <c r="F303" s="549">
        <v>4</v>
      </c>
      <c r="G303" s="550"/>
      <c r="H303" s="598" t="str">
        <f t="shared" si="5"/>
        <v>Belum Diisi</v>
      </c>
      <c r="I303" s="592" t="s">
        <v>26</v>
      </c>
      <c r="J303" s="593" t="str">
        <f>IF($D$300="Y/T","Isi Sasaran",IF($E$300=0,0,IF(I303="Y",1,IF(I303="T",0,"Isi Dulu"))))</f>
        <v>Isi Sasaran</v>
      </c>
      <c r="K303" s="592" t="s">
        <v>26</v>
      </c>
      <c r="L303" s="593" t="str">
        <f>IF($D$300="Y/T","Isi Sasaran",IF($E$300=0,0,IF(K303="Y",1,IF(K303="T",0,"Isi Dulu"))))</f>
        <v>Isi Sasaran</v>
      </c>
      <c r="M303" s="849"/>
      <c r="N303" s="852"/>
      <c r="O303" s="517"/>
      <c r="P303" s="517"/>
      <c r="Q303" s="517"/>
      <c r="R303" s="517"/>
    </row>
    <row r="304" spans="2:18" s="527" customFormat="1" ht="15.75">
      <c r="B304" s="838"/>
      <c r="C304" s="841"/>
      <c r="D304" s="859"/>
      <c r="E304" s="856"/>
      <c r="F304" s="569">
        <v>5</v>
      </c>
      <c r="G304" s="570"/>
      <c r="H304" s="599" t="str">
        <f t="shared" si="5"/>
        <v>Belum Diisi</v>
      </c>
      <c r="I304" s="595" t="s">
        <v>26</v>
      </c>
      <c r="J304" s="596" t="str">
        <f>IF($D$300="Y/T","Isi Sasaran",IF($E$300=0,0,IF(I304="Y",1,IF(I304="T",0,"Isi Dulu"))))</f>
        <v>Isi Sasaran</v>
      </c>
      <c r="K304" s="595" t="s">
        <v>26</v>
      </c>
      <c r="L304" s="596" t="str">
        <f>IF($D$300="Y/T","Isi Sasaran",IF($E$300=0,0,IF(K304="Y",1,IF(K304="T",0,"Isi Dulu"))))</f>
        <v>Isi Sasaran</v>
      </c>
      <c r="M304" s="850"/>
      <c r="N304" s="853"/>
      <c r="O304" s="517"/>
      <c r="P304" s="517"/>
      <c r="Q304" s="517"/>
      <c r="R304" s="517"/>
    </row>
    <row r="305" spans="2:18" s="527" customFormat="1" ht="15.75">
      <c r="B305" s="836">
        <v>20</v>
      </c>
      <c r="C305" s="839"/>
      <c r="D305" s="857" t="s">
        <v>26</v>
      </c>
      <c r="E305" s="854" t="str">
        <f>IF(D305="Y",1,IF(D305="T",0,IF(D305="Y/T","Belum diisi","Error")))</f>
        <v>Belum diisi</v>
      </c>
      <c r="F305" s="528">
        <v>1</v>
      </c>
      <c r="G305" s="529"/>
      <c r="H305" s="600" t="str">
        <f t="shared" si="5"/>
        <v>Belum Diisi</v>
      </c>
      <c r="I305" s="590" t="s">
        <v>26</v>
      </c>
      <c r="J305" s="591" t="str">
        <f>IF($D$305="Y/T","Isi Sasaran",IF($E$305=0,0,IF(I305="Y",1,IF(I305="T",0,"Isi Dulu"))))</f>
        <v>Isi Sasaran</v>
      </c>
      <c r="K305" s="590" t="s">
        <v>26</v>
      </c>
      <c r="L305" s="591" t="str">
        <f>IF($D$305="Y/T","Isi Sasaran",IF($E$305=0,0,IF(K305="Y",1,IF(K305="T",0,"Isi Dulu"))))</f>
        <v>Isi Sasaran</v>
      </c>
      <c r="M305" s="848" t="s">
        <v>26</v>
      </c>
      <c r="N305" s="851" t="str">
        <f>IF(M305="Y",1,IF(M305="T",0,IF(M305="Y/T","Belum diisi","Error")))</f>
        <v>Belum diisi</v>
      </c>
      <c r="O305" s="517"/>
      <c r="P305" s="517"/>
      <c r="Q305" s="517"/>
      <c r="R305" s="517"/>
    </row>
    <row r="306" spans="2:18" s="527" customFormat="1" ht="15.75">
      <c r="B306" s="837"/>
      <c r="C306" s="840"/>
      <c r="D306" s="858"/>
      <c r="E306" s="855"/>
      <c r="F306" s="549">
        <v>2</v>
      </c>
      <c r="G306" s="550"/>
      <c r="H306" s="598" t="str">
        <f t="shared" si="5"/>
        <v>Belum Diisi</v>
      </c>
      <c r="I306" s="592" t="s">
        <v>26</v>
      </c>
      <c r="J306" s="593" t="str">
        <f>IF($D$305="Y/T","Isi Sasaran",IF($E$305=0,0,IF(I306="Y",1,IF(I306="T",0,"Isi Dulu"))))</f>
        <v>Isi Sasaran</v>
      </c>
      <c r="K306" s="592" t="s">
        <v>26</v>
      </c>
      <c r="L306" s="593" t="str">
        <f>IF($D$305="Y/T","Isi Sasaran",IF($E$305=0,0,IF(K306="Y",1,IF(K306="T",0,"Isi Dulu"))))</f>
        <v>Isi Sasaran</v>
      </c>
      <c r="M306" s="849"/>
      <c r="N306" s="852"/>
      <c r="O306" s="517"/>
      <c r="P306" s="517"/>
      <c r="Q306" s="517"/>
      <c r="R306" s="517"/>
    </row>
    <row r="307" spans="2:18" s="527" customFormat="1" ht="15.75">
      <c r="B307" s="837"/>
      <c r="C307" s="840"/>
      <c r="D307" s="858"/>
      <c r="E307" s="855"/>
      <c r="F307" s="549">
        <v>3</v>
      </c>
      <c r="G307" s="550"/>
      <c r="H307" s="598" t="str">
        <f t="shared" si="5"/>
        <v>Belum Diisi</v>
      </c>
      <c r="I307" s="592" t="s">
        <v>26</v>
      </c>
      <c r="J307" s="593" t="str">
        <f>IF($D$305="Y/T","Isi Sasaran",IF($E$305=0,0,IF(I307="Y",1,IF(I307="T",0,"Isi Dulu"))))</f>
        <v>Isi Sasaran</v>
      </c>
      <c r="K307" s="592" t="s">
        <v>26</v>
      </c>
      <c r="L307" s="593" t="str">
        <f>IF($D$305="Y/T","Isi Sasaran",IF($E$305=0,0,IF(K307="Y",1,IF(K307="T",0,"Isi Dulu"))))</f>
        <v>Isi Sasaran</v>
      </c>
      <c r="M307" s="849"/>
      <c r="N307" s="852"/>
      <c r="O307" s="517"/>
      <c r="P307" s="517"/>
      <c r="Q307" s="517"/>
      <c r="R307" s="517"/>
    </row>
    <row r="308" spans="2:18" s="527" customFormat="1" ht="15.75">
      <c r="B308" s="837"/>
      <c r="C308" s="840"/>
      <c r="D308" s="858"/>
      <c r="E308" s="855"/>
      <c r="F308" s="549">
        <v>4</v>
      </c>
      <c r="G308" s="550"/>
      <c r="H308" s="598" t="str">
        <f t="shared" si="5"/>
        <v>Belum Diisi</v>
      </c>
      <c r="I308" s="592" t="s">
        <v>26</v>
      </c>
      <c r="J308" s="593" t="str">
        <f>IF($D$305="Y/T","Isi Sasaran",IF($E$305=0,0,IF(I308="Y",1,IF(I308="T",0,"Isi Dulu"))))</f>
        <v>Isi Sasaran</v>
      </c>
      <c r="K308" s="592" t="s">
        <v>26</v>
      </c>
      <c r="L308" s="593" t="str">
        <f>IF($D$305="Y/T","Isi Sasaran",IF($E$305=0,0,IF(K308="Y",1,IF(K308="T",0,"Isi Dulu"))))</f>
        <v>Isi Sasaran</v>
      </c>
      <c r="M308" s="849"/>
      <c r="N308" s="852"/>
      <c r="O308" s="517"/>
      <c r="P308" s="517"/>
      <c r="Q308" s="517"/>
      <c r="R308" s="517"/>
    </row>
    <row r="309" spans="2:18" s="527" customFormat="1" ht="15.75">
      <c r="B309" s="838"/>
      <c r="C309" s="841"/>
      <c r="D309" s="859"/>
      <c r="E309" s="856"/>
      <c r="F309" s="569">
        <v>5</v>
      </c>
      <c r="G309" s="570"/>
      <c r="H309" s="599" t="str">
        <f t="shared" si="5"/>
        <v>Belum Diisi</v>
      </c>
      <c r="I309" s="595" t="s">
        <v>26</v>
      </c>
      <c r="J309" s="596" t="str">
        <f>IF($D$305="Y/T","Isi Sasaran",IF($E$305=0,0,IF(I309="Y",1,IF(I309="T",0,"Isi Dulu"))))</f>
        <v>Isi Sasaran</v>
      </c>
      <c r="K309" s="595" t="s">
        <v>26</v>
      </c>
      <c r="L309" s="596" t="str">
        <f>IF($D$305="Y/T","Isi Sasaran",IF($E$305=0,0,IF(K309="Y",1,IF(K309="T",0,"Isi Dulu"))))</f>
        <v>Isi Sasaran</v>
      </c>
      <c r="M309" s="850"/>
      <c r="N309" s="853"/>
      <c r="O309" s="517"/>
      <c r="P309" s="517"/>
      <c r="Q309" s="517"/>
      <c r="R309" s="517"/>
    </row>
    <row r="310" spans="2:18" ht="15.75">
      <c r="B310" s="580"/>
      <c r="C310" s="581"/>
      <c r="D310" s="582"/>
      <c r="E310" s="602" t="e">
        <f>AVERAGE(E210:E309)</f>
        <v>#DIV/0!</v>
      </c>
      <c r="F310" s="583"/>
      <c r="G310" s="583"/>
      <c r="H310" s="602" t="e">
        <f>(IF($D210="Y/T",0,AVERAGE(H210:H214))+IF($D215="Y/T",0,AVERAGE(H215:H219))+IF($D220="Y/T",0,AVERAGE(H220:H224))+IF($D225="Y/T",0,AVERAGE(H225:H229))+IF($D230="Y/T",0,AVERAGE(H230:H234))+IF($D235="Y/T",0,AVERAGE(H235:H239))+IF($D240="Y/T",0,AVERAGE(H240:H244))+IF($D245="Y/T",0,AVERAGE(H245:H249))+IF($D250="Y/T",0,AVERAGE(H250:H254))+IF($D255="Y/T",0,AVERAGE(H255:H259))+IF($D260="Y/T",0,AVERAGE(H260:H264))+IF($D265="Y/T",0,AVERAGE(H265:H269))+IF($D270="Y/T",0,AVERAGE(H270:H274))+IF($D275="Y/T",0,AVERAGE(H275:H279))+IF($D280="Y/T",0,AVERAGE(H280:H284))+IF($D285="Y/T",0,AVERAGE(H285:H289))+IF($D290="Y/T",0,AVERAGE(H290:H294))+IF($D295="Y/T",0,AVERAGE(H295:H299))+IF($D300="Y/T",0,AVERAGE(H300:H304))+IF($D305="Y/T",0,AVERAGE(H305:H309)))/(COUNTIF($D210:$D309,"Y")+COUNTIF($D210:$D309,"T"))</f>
        <v>#DIV/0!</v>
      </c>
      <c r="I310" s="582"/>
      <c r="J310" s="602" t="e">
        <f>(IF($D210="Y/T",0,AVERAGE(J210:J214))+IF($D215="Y/T",0,AVERAGE(J215:J219))+IF($D220="Y/T",0,AVERAGE(J220:J224))+IF($D225="Y/T",0,AVERAGE(J225:J229))+IF($D230="Y/T",0,AVERAGE(J230:J234))+IF($D235="Y/T",0,AVERAGE(J235:J239))+IF($D240="Y/T",0,AVERAGE(J240:J244))+IF($D245="Y/T",0,AVERAGE(J245:J249))+IF($D250="Y/T",0,AVERAGE(J250:J254))+IF($D255="Y/T",0,AVERAGE(J255:J259))+IF($D260="Y/T",0,AVERAGE(J260:J264))+IF($D265="Y/T",0,AVERAGE(J265:J269))+IF($D270="Y/T",0,AVERAGE(J270:J274))+IF($D275="Y/T",0,AVERAGE(J275:J279))+IF($D280="Y/T",0,AVERAGE(J280:J284))+IF($D285="Y/T",0,AVERAGE(J285:J289))+IF($D290="Y/T",0,AVERAGE(J290:J294))+IF($D295="Y/T",0,AVERAGE(J295:J299))+IF($D300="Y/T",0,AVERAGE(J300:J304))+IF($D305="Y/T",0,AVERAGE(J305:J309)))/(COUNTIF($D210:$D309,"Y")+COUNTIF($D210:$D309,"T"))</f>
        <v>#DIV/0!</v>
      </c>
      <c r="K310" s="582"/>
      <c r="L310" s="602" t="e">
        <f>(IF($D210="Y/T",0,AVERAGE(L210:L214))+IF($D215="Y/T",0,AVERAGE(L215:L219))+IF($D220="Y/T",0,AVERAGE(L220:L224))+IF($D225="Y/T",0,AVERAGE(L225:L229))+IF($D230="Y/T",0,AVERAGE(L230:L234))+IF($D235="Y/T",0,AVERAGE(L235:L239))+IF($D240="Y/T",0,AVERAGE(L240:L244))+IF($D245="Y/T",0,AVERAGE(L245:L249))+IF($D250="Y/T",0,AVERAGE(L250:L254))+IF($D255="Y/T",0,AVERAGE(L255:L259))+IF($D260="Y/T",0,AVERAGE(L260:L264))+IF($D265="Y/T",0,AVERAGE(L265:L269))+IF($D270="Y/T",0,AVERAGE(L270:L274))+IF($D275="Y/T",0,AVERAGE(L275:L279))+IF($D280="Y/T",0,AVERAGE(L280:L284))+IF($D285="Y/T",0,AVERAGE(L285:L289))+IF($D290="Y/T",0,AVERAGE(L290:L294))+IF($D295="Y/T",0,AVERAGE(L295:L299))+IF($D300="Y/T",0,AVERAGE(L300:L304))+IF($D305="Y/T",0,AVERAGE(L305:L309)))/(COUNTIF($D210:$D309,"Y")+COUNTIF($D210:$D309,"T"))</f>
        <v>#DIV/0!</v>
      </c>
      <c r="M310" s="606"/>
      <c r="N310" s="602" t="e">
        <f>AVERAGE(N210:N309)</f>
        <v>#DIV/0!</v>
      </c>
    </row>
    <row r="311" spans="2:18" ht="15.75">
      <c r="B311" s="865" t="s">
        <v>434</v>
      </c>
      <c r="C311" s="865"/>
      <c r="D311" s="865"/>
      <c r="E311" s="865"/>
      <c r="F311" s="865"/>
      <c r="G311" s="865"/>
      <c r="H311" s="865"/>
      <c r="I311" s="865"/>
      <c r="J311" s="865"/>
      <c r="K311" s="865"/>
      <c r="L311" s="865"/>
      <c r="M311" s="865"/>
      <c r="N311" s="866"/>
    </row>
    <row r="312" spans="2:18" ht="15.75">
      <c r="B312" s="836">
        <v>1</v>
      </c>
      <c r="C312" s="839"/>
      <c r="D312" s="857" t="s">
        <v>26</v>
      </c>
      <c r="E312" s="854" t="str">
        <f>IF(D312="Y",1,IF(D312="T",0,IF(D312="Y/T","Belum diisi","Error")))</f>
        <v>Belum diisi</v>
      </c>
      <c r="F312" s="528">
        <v>1</v>
      </c>
      <c r="G312" s="529"/>
      <c r="H312" s="589" t="str">
        <f t="shared" ref="H312:H375" si="6">IF(OR(J312="Isi Dulu",L312="Isi Dulu",J312="Isi Sasaran",L312="Isi Sasaran"),"Belum Diisi",IF(SUM(J312,L312)=2,1,IF(SUM(J312,L312)=1,0,IF(SUM(J312,L312)=0,0,"Error"))))</f>
        <v>Belum Diisi</v>
      </c>
      <c r="I312" s="590" t="s">
        <v>26</v>
      </c>
      <c r="J312" s="591" t="str">
        <f>IF($D$312="Y/T","Isi Sasaran",IF($E$312=0,0,IF(I312="Y",1,IF(I312="T",0,"Isi Dulu"))))</f>
        <v>Isi Sasaran</v>
      </c>
      <c r="K312" s="590" t="s">
        <v>26</v>
      </c>
      <c r="L312" s="591" t="str">
        <f>IF($D$312="Y/T","Isi Sasaran",IF($E$312=0,0,IF(K312="Y",1,IF(K312="T",0,"Isi Dulu"))))</f>
        <v>Isi Sasaran</v>
      </c>
      <c r="M312" s="848" t="s">
        <v>26</v>
      </c>
      <c r="N312" s="851" t="str">
        <f>IF(M312="Y",1,IF(M312="T",0,IF(M312="Y/T","Belum diisi","Error")))</f>
        <v>Belum diisi</v>
      </c>
    </row>
    <row r="313" spans="2:18" ht="15.75">
      <c r="B313" s="837"/>
      <c r="C313" s="840"/>
      <c r="D313" s="858"/>
      <c r="E313" s="855"/>
      <c r="F313" s="549">
        <v>2</v>
      </c>
      <c r="G313" s="550"/>
      <c r="H313" s="589" t="str">
        <f t="shared" si="6"/>
        <v>Belum Diisi</v>
      </c>
      <c r="I313" s="592" t="s">
        <v>26</v>
      </c>
      <c r="J313" s="593" t="str">
        <f>IF($D$312="Y/T","Isi Sasaran",IF($E$312=0,0,IF(I313="Y",1,IF(I313="T",0,"Isi Dulu"))))</f>
        <v>Isi Sasaran</v>
      </c>
      <c r="K313" s="592" t="s">
        <v>26</v>
      </c>
      <c r="L313" s="593" t="str">
        <f>IF($D$312="Y/T","Isi Sasaran",IF($E$312=0,0,IF(K313="Y",1,IF(K313="T",0,"Isi Dulu"))))</f>
        <v>Isi Sasaran</v>
      </c>
      <c r="M313" s="849"/>
      <c r="N313" s="852"/>
    </row>
    <row r="314" spans="2:18" ht="15.75">
      <c r="B314" s="837"/>
      <c r="C314" s="840"/>
      <c r="D314" s="858"/>
      <c r="E314" s="855"/>
      <c r="F314" s="549">
        <v>3</v>
      </c>
      <c r="G314" s="550"/>
      <c r="H314" s="589" t="str">
        <f t="shared" si="6"/>
        <v>Belum Diisi</v>
      </c>
      <c r="I314" s="592" t="s">
        <v>26</v>
      </c>
      <c r="J314" s="593" t="str">
        <f>IF($D$312="Y/T","Isi Sasaran",IF($E$312=0,0,IF(I314="Y",1,IF(I314="T",0,"Isi Dulu"))))</f>
        <v>Isi Sasaran</v>
      </c>
      <c r="K314" s="592" t="s">
        <v>26</v>
      </c>
      <c r="L314" s="593" t="str">
        <f>IF($D$312="Y/T","Isi Sasaran",IF($E$312=0,0,IF(K314="Y",1,IF(K314="T",0,"Isi Dulu"))))</f>
        <v>Isi Sasaran</v>
      </c>
      <c r="M314" s="849"/>
      <c r="N314" s="852"/>
    </row>
    <row r="315" spans="2:18" ht="15.75">
      <c r="B315" s="837"/>
      <c r="C315" s="840"/>
      <c r="D315" s="858"/>
      <c r="E315" s="855"/>
      <c r="F315" s="549">
        <v>4</v>
      </c>
      <c r="G315" s="550"/>
      <c r="H315" s="589" t="str">
        <f t="shared" si="6"/>
        <v>Belum Diisi</v>
      </c>
      <c r="I315" s="592" t="s">
        <v>26</v>
      </c>
      <c r="J315" s="593" t="str">
        <f>IF($D$312="Y/T","Isi Sasaran",IF($E$312=0,0,IF(I315="Y",1,IF(I315="T",0,"Isi Dulu"))))</f>
        <v>Isi Sasaran</v>
      </c>
      <c r="K315" s="592" t="s">
        <v>26</v>
      </c>
      <c r="L315" s="593" t="str">
        <f>IF($D$312="Y/T","Isi Sasaran",IF($E$312=0,0,IF(K315="Y",1,IF(K315="T",0,"Isi Dulu"))))</f>
        <v>Isi Sasaran</v>
      </c>
      <c r="M315" s="849"/>
      <c r="N315" s="852"/>
    </row>
    <row r="316" spans="2:18" ht="15.75">
      <c r="B316" s="838"/>
      <c r="C316" s="841"/>
      <c r="D316" s="859"/>
      <c r="E316" s="856"/>
      <c r="F316" s="569">
        <v>5</v>
      </c>
      <c r="G316" s="570"/>
      <c r="H316" s="594" t="str">
        <f t="shared" si="6"/>
        <v>Belum Diisi</v>
      </c>
      <c r="I316" s="595" t="s">
        <v>26</v>
      </c>
      <c r="J316" s="596" t="str">
        <f>IF($D$312="Y/T","Isi Sasaran",IF($E$312=0,0,IF(I316="Y",1,IF(I316="T",0,"Isi Dulu"))))</f>
        <v>Isi Sasaran</v>
      </c>
      <c r="K316" s="595" t="s">
        <v>26</v>
      </c>
      <c r="L316" s="596" t="str">
        <f>IF($D$312="Y/T","Isi Sasaran",IF($E$312=0,0,IF(K316="Y",1,IF(K316="T",0,"Isi Dulu"))))</f>
        <v>Isi Sasaran</v>
      </c>
      <c r="M316" s="850"/>
      <c r="N316" s="853"/>
    </row>
    <row r="317" spans="2:18" ht="15.75">
      <c r="B317" s="836">
        <v>2</v>
      </c>
      <c r="C317" s="839"/>
      <c r="D317" s="857" t="s">
        <v>26</v>
      </c>
      <c r="E317" s="854" t="str">
        <f>IF(D317="Y",1,IF(D317="T",0,IF(D317="Y/T","Belum diisi","Error")))</f>
        <v>Belum diisi</v>
      </c>
      <c r="F317" s="528">
        <v>1</v>
      </c>
      <c r="G317" s="529"/>
      <c r="H317" s="597" t="str">
        <f t="shared" si="6"/>
        <v>Belum Diisi</v>
      </c>
      <c r="I317" s="590" t="s">
        <v>26</v>
      </c>
      <c r="J317" s="591" t="str">
        <f>IF($D$317="Y/T","Isi Sasaran",IF($E$317=0,0,IF(I317="Y",1,IF(I317="T",0,"Isi Dulu"))))</f>
        <v>Isi Sasaran</v>
      </c>
      <c r="K317" s="590" t="s">
        <v>26</v>
      </c>
      <c r="L317" s="591" t="str">
        <f>IF($D$317="Y/T","Isi Sasaran",IF($E$317=0,0,IF(K317="Y",1,IF(K317="T",0,"Isi Dulu"))))</f>
        <v>Isi Sasaran</v>
      </c>
      <c r="M317" s="848" t="s">
        <v>26</v>
      </c>
      <c r="N317" s="851" t="str">
        <f>IF(M317="Y",1,IF(M317="T",0,IF(M317="Y/T","Belum diisi","Error")))</f>
        <v>Belum diisi</v>
      </c>
    </row>
    <row r="318" spans="2:18" ht="15.75">
      <c r="B318" s="837"/>
      <c r="C318" s="840"/>
      <c r="D318" s="858"/>
      <c r="E318" s="855"/>
      <c r="F318" s="549">
        <v>2</v>
      </c>
      <c r="G318" s="550"/>
      <c r="H318" s="598" t="str">
        <f t="shared" si="6"/>
        <v>Belum Diisi</v>
      </c>
      <c r="I318" s="592" t="s">
        <v>26</v>
      </c>
      <c r="J318" s="593" t="str">
        <f>IF($D$317="Y/T","Isi Sasaran",IF($E$317=0,0,IF(I318="Y",1,IF(I318="T",0,"Isi Dulu"))))</f>
        <v>Isi Sasaran</v>
      </c>
      <c r="K318" s="592" t="s">
        <v>26</v>
      </c>
      <c r="L318" s="593" t="str">
        <f>IF($D$317="Y/T","Isi Sasaran",IF($E$317=0,0,IF(K318="Y",1,IF(K318="T",0,"Isi Dulu"))))</f>
        <v>Isi Sasaran</v>
      </c>
      <c r="M318" s="849"/>
      <c r="N318" s="852"/>
    </row>
    <row r="319" spans="2:18" ht="15.75">
      <c r="B319" s="837"/>
      <c r="C319" s="840"/>
      <c r="D319" s="858"/>
      <c r="E319" s="855"/>
      <c r="F319" s="549">
        <v>3</v>
      </c>
      <c r="G319" s="550"/>
      <c r="H319" s="598" t="str">
        <f t="shared" si="6"/>
        <v>Belum Diisi</v>
      </c>
      <c r="I319" s="592" t="s">
        <v>26</v>
      </c>
      <c r="J319" s="593" t="str">
        <f>IF($D$317="Y/T","Isi Sasaran",IF($E$317=0,0,IF(I319="Y",1,IF(I319="T",0,"Isi Dulu"))))</f>
        <v>Isi Sasaran</v>
      </c>
      <c r="K319" s="592" t="s">
        <v>26</v>
      </c>
      <c r="L319" s="593" t="str">
        <f>IF($D$317="Y/T","Isi Sasaran",IF($E$317=0,0,IF(K319="Y",1,IF(K319="T",0,"Isi Dulu"))))</f>
        <v>Isi Sasaran</v>
      </c>
      <c r="M319" s="849"/>
      <c r="N319" s="852"/>
    </row>
    <row r="320" spans="2:18" ht="15.75">
      <c r="B320" s="837"/>
      <c r="C320" s="840"/>
      <c r="D320" s="858"/>
      <c r="E320" s="855"/>
      <c r="F320" s="549">
        <v>4</v>
      </c>
      <c r="G320" s="550"/>
      <c r="H320" s="598" t="str">
        <f t="shared" si="6"/>
        <v>Belum Diisi</v>
      </c>
      <c r="I320" s="592" t="s">
        <v>26</v>
      </c>
      <c r="J320" s="593" t="str">
        <f>IF($D$317="Y/T","Isi Sasaran",IF($E$317=0,0,IF(I320="Y",1,IF(I320="T",0,"Isi Dulu"))))</f>
        <v>Isi Sasaran</v>
      </c>
      <c r="K320" s="592" t="s">
        <v>26</v>
      </c>
      <c r="L320" s="593" t="str">
        <f>IF($D$317="Y/T","Isi Sasaran",IF($E$317=0,0,IF(K320="Y",1,IF(K320="T",0,"Isi Dulu"))))</f>
        <v>Isi Sasaran</v>
      </c>
      <c r="M320" s="849"/>
      <c r="N320" s="852"/>
    </row>
    <row r="321" spans="2:14" ht="15.75">
      <c r="B321" s="838"/>
      <c r="C321" s="841"/>
      <c r="D321" s="859"/>
      <c r="E321" s="856"/>
      <c r="F321" s="569">
        <v>5</v>
      </c>
      <c r="G321" s="570"/>
      <c r="H321" s="599" t="str">
        <f t="shared" si="6"/>
        <v>Belum Diisi</v>
      </c>
      <c r="I321" s="595" t="s">
        <v>26</v>
      </c>
      <c r="J321" s="596" t="str">
        <f>IF($D$317="Y/T","Isi Sasaran",IF($E$317=0,0,IF(I321="Y",1,IF(I321="T",0,"Isi Dulu"))))</f>
        <v>Isi Sasaran</v>
      </c>
      <c r="K321" s="595" t="s">
        <v>26</v>
      </c>
      <c r="L321" s="596" t="str">
        <f>IF($D$317="Y/T","Isi Sasaran",IF($E$317=0,0,IF(K321="Y",1,IF(K321="T",0,"Isi Dulu"))))</f>
        <v>Isi Sasaran</v>
      </c>
      <c r="M321" s="850"/>
      <c r="N321" s="853"/>
    </row>
    <row r="322" spans="2:14" ht="15.75">
      <c r="B322" s="836">
        <v>3</v>
      </c>
      <c r="C322" s="839"/>
      <c r="D322" s="857" t="s">
        <v>26</v>
      </c>
      <c r="E322" s="854" t="str">
        <f>IF(D322="Y",1,IF(D322="T",0,IF(D322="Y/T","Belum diisi","Error")))</f>
        <v>Belum diisi</v>
      </c>
      <c r="F322" s="528">
        <v>1</v>
      </c>
      <c r="G322" s="529"/>
      <c r="H322" s="600" t="str">
        <f t="shared" si="6"/>
        <v>Belum Diisi</v>
      </c>
      <c r="I322" s="590" t="s">
        <v>26</v>
      </c>
      <c r="J322" s="591" t="str">
        <f>IF($D$322="Y/T","Isi Sasaran",IF($E$322=0,0,IF(I322="Y",1,IF(I322="T",0,"Isi Dulu"))))</f>
        <v>Isi Sasaran</v>
      </c>
      <c r="K322" s="590" t="s">
        <v>26</v>
      </c>
      <c r="L322" s="591" t="str">
        <f>IF($D$322="Y/T","Isi Sasaran",IF($E$322=0,0,IF(K322="Y",1,IF(K322="T",0,"Isi Dulu"))))</f>
        <v>Isi Sasaran</v>
      </c>
      <c r="M322" s="848" t="s">
        <v>26</v>
      </c>
      <c r="N322" s="851" t="str">
        <f>IF(M322="Y",1,IF(M322="T",0,IF(M322="Y/T","Belum diisi","Error")))</f>
        <v>Belum diisi</v>
      </c>
    </row>
    <row r="323" spans="2:14" ht="15.75">
      <c r="B323" s="837"/>
      <c r="C323" s="840"/>
      <c r="D323" s="858"/>
      <c r="E323" s="855"/>
      <c r="F323" s="549">
        <v>2</v>
      </c>
      <c r="G323" s="550"/>
      <c r="H323" s="598" t="str">
        <f t="shared" si="6"/>
        <v>Belum Diisi</v>
      </c>
      <c r="I323" s="592" t="s">
        <v>26</v>
      </c>
      <c r="J323" s="593" t="str">
        <f>IF($D$322="Y/T","Isi Sasaran",IF($E$322=0,0,IF(I323="Y",1,IF(I323="T",0,"Isi Dulu"))))</f>
        <v>Isi Sasaran</v>
      </c>
      <c r="K323" s="592" t="s">
        <v>26</v>
      </c>
      <c r="L323" s="593" t="str">
        <f>IF($D$322="Y/T","Isi Sasaran",IF($E$322=0,0,IF(K323="Y",1,IF(K323="T",0,"Isi Dulu"))))</f>
        <v>Isi Sasaran</v>
      </c>
      <c r="M323" s="849"/>
      <c r="N323" s="852"/>
    </row>
    <row r="324" spans="2:14" ht="15.75">
      <c r="B324" s="837"/>
      <c r="C324" s="840"/>
      <c r="D324" s="858"/>
      <c r="E324" s="855"/>
      <c r="F324" s="549">
        <v>3</v>
      </c>
      <c r="G324" s="550"/>
      <c r="H324" s="598" t="str">
        <f t="shared" si="6"/>
        <v>Belum Diisi</v>
      </c>
      <c r="I324" s="592" t="s">
        <v>26</v>
      </c>
      <c r="J324" s="593" t="str">
        <f>IF($D$322="Y/T","Isi Sasaran",IF($E$322=0,0,IF(I324="Y",1,IF(I324="T",0,"Isi Dulu"))))</f>
        <v>Isi Sasaran</v>
      </c>
      <c r="K324" s="592" t="s">
        <v>26</v>
      </c>
      <c r="L324" s="593" t="str">
        <f>IF($D$322="Y/T","Isi Sasaran",IF($E$322=0,0,IF(K324="Y",1,IF(K324="T",0,"Isi Dulu"))))</f>
        <v>Isi Sasaran</v>
      </c>
      <c r="M324" s="849"/>
      <c r="N324" s="852"/>
    </row>
    <row r="325" spans="2:14" ht="15.75">
      <c r="B325" s="837"/>
      <c r="C325" s="840"/>
      <c r="D325" s="858"/>
      <c r="E325" s="855"/>
      <c r="F325" s="549">
        <v>4</v>
      </c>
      <c r="G325" s="550"/>
      <c r="H325" s="598" t="str">
        <f t="shared" si="6"/>
        <v>Belum Diisi</v>
      </c>
      <c r="I325" s="592" t="s">
        <v>26</v>
      </c>
      <c r="J325" s="593" t="str">
        <f>IF($D$322="Y/T","Isi Sasaran",IF($E$322=0,0,IF(I325="Y",1,IF(I325="T",0,"Isi Dulu"))))</f>
        <v>Isi Sasaran</v>
      </c>
      <c r="K325" s="592" t="s">
        <v>26</v>
      </c>
      <c r="L325" s="593" t="str">
        <f>IF($D$322="Y/T","Isi Sasaran",IF($E$322=0,0,IF(K325="Y",1,IF(K325="T",0,"Isi Dulu"))))</f>
        <v>Isi Sasaran</v>
      </c>
      <c r="M325" s="849"/>
      <c r="N325" s="852"/>
    </row>
    <row r="326" spans="2:14" ht="15.75">
      <c r="B326" s="838"/>
      <c r="C326" s="841"/>
      <c r="D326" s="859"/>
      <c r="E326" s="856"/>
      <c r="F326" s="569">
        <v>5</v>
      </c>
      <c r="G326" s="570"/>
      <c r="H326" s="599" t="str">
        <f t="shared" si="6"/>
        <v>Belum Diisi</v>
      </c>
      <c r="I326" s="595" t="s">
        <v>26</v>
      </c>
      <c r="J326" s="596" t="str">
        <f>IF($D$322="Y/T","Isi Sasaran",IF($E$322=0,0,IF(I326="Y",1,IF(I326="T",0,"Isi Dulu"))))</f>
        <v>Isi Sasaran</v>
      </c>
      <c r="K326" s="595" t="s">
        <v>26</v>
      </c>
      <c r="L326" s="596" t="str">
        <f>IF($D$322="Y/T","Isi Sasaran",IF($E$322=0,0,IF(K326="Y",1,IF(K326="T",0,"Isi Dulu"))))</f>
        <v>Isi Sasaran</v>
      </c>
      <c r="M326" s="850"/>
      <c r="N326" s="853"/>
    </row>
    <row r="327" spans="2:14" ht="15.75">
      <c r="B327" s="836">
        <v>4</v>
      </c>
      <c r="C327" s="839"/>
      <c r="D327" s="857" t="s">
        <v>26</v>
      </c>
      <c r="E327" s="854" t="str">
        <f>IF(D327="Y",1,IF(D327="T",0,IF(D327="Y/T","Belum diisi","Error")))</f>
        <v>Belum diisi</v>
      </c>
      <c r="F327" s="528">
        <v>1</v>
      </c>
      <c r="G327" s="529"/>
      <c r="H327" s="600" t="str">
        <f t="shared" si="6"/>
        <v>Belum Diisi</v>
      </c>
      <c r="I327" s="590" t="s">
        <v>26</v>
      </c>
      <c r="J327" s="591" t="str">
        <f>IF($D$327="Y/T","Isi Sasaran",IF($E$327=0,0,IF(I327="Y",1,IF(I327="T",0,"Isi Dulu"))))</f>
        <v>Isi Sasaran</v>
      </c>
      <c r="K327" s="590" t="s">
        <v>26</v>
      </c>
      <c r="L327" s="591" t="str">
        <f>IF($D$327="Y/T","Isi Sasaran",IF($E$327=0,0,IF(K327="Y",1,IF(K327="T",0,"Isi Dulu"))))</f>
        <v>Isi Sasaran</v>
      </c>
      <c r="M327" s="848" t="s">
        <v>26</v>
      </c>
      <c r="N327" s="851" t="str">
        <f>IF(M327="Y",1,IF(M327="T",0,IF(M327="Y/T","Belum diisi","Error")))</f>
        <v>Belum diisi</v>
      </c>
    </row>
    <row r="328" spans="2:14" ht="15.75">
      <c r="B328" s="837"/>
      <c r="C328" s="840"/>
      <c r="D328" s="858"/>
      <c r="E328" s="855"/>
      <c r="F328" s="549">
        <v>2</v>
      </c>
      <c r="G328" s="550"/>
      <c r="H328" s="598" t="str">
        <f t="shared" si="6"/>
        <v>Belum Diisi</v>
      </c>
      <c r="I328" s="592" t="s">
        <v>26</v>
      </c>
      <c r="J328" s="593" t="str">
        <f>IF($D$327="Y/T","Isi Sasaran",IF($E$327=0,0,IF(I328="Y",1,IF(I328="T",0,"Isi Dulu"))))</f>
        <v>Isi Sasaran</v>
      </c>
      <c r="K328" s="592" t="s">
        <v>26</v>
      </c>
      <c r="L328" s="593" t="str">
        <f>IF($D$327="Y/T","Isi Sasaran",IF($E$327=0,0,IF(K328="Y",1,IF(K328="T",0,"Isi Dulu"))))</f>
        <v>Isi Sasaran</v>
      </c>
      <c r="M328" s="849"/>
      <c r="N328" s="852"/>
    </row>
    <row r="329" spans="2:14" ht="15.75">
      <c r="B329" s="837"/>
      <c r="C329" s="840"/>
      <c r="D329" s="858"/>
      <c r="E329" s="855"/>
      <c r="F329" s="549">
        <v>3</v>
      </c>
      <c r="G329" s="550"/>
      <c r="H329" s="598" t="str">
        <f t="shared" si="6"/>
        <v>Belum Diisi</v>
      </c>
      <c r="I329" s="592" t="s">
        <v>26</v>
      </c>
      <c r="J329" s="593" t="str">
        <f>IF($D$327="Y/T","Isi Sasaran",IF($E$327=0,0,IF(I329="Y",1,IF(I329="T",0,"Isi Dulu"))))</f>
        <v>Isi Sasaran</v>
      </c>
      <c r="K329" s="592" t="s">
        <v>26</v>
      </c>
      <c r="L329" s="593" t="str">
        <f>IF($D$327="Y/T","Isi Sasaran",IF($E$327=0,0,IF(K329="Y",1,IF(K329="T",0,"Isi Dulu"))))</f>
        <v>Isi Sasaran</v>
      </c>
      <c r="M329" s="849"/>
      <c r="N329" s="852"/>
    </row>
    <row r="330" spans="2:14" ht="15.75">
      <c r="B330" s="837"/>
      <c r="C330" s="840"/>
      <c r="D330" s="858"/>
      <c r="E330" s="855"/>
      <c r="F330" s="549">
        <v>4</v>
      </c>
      <c r="G330" s="550"/>
      <c r="H330" s="598" t="str">
        <f t="shared" si="6"/>
        <v>Belum Diisi</v>
      </c>
      <c r="I330" s="592" t="s">
        <v>26</v>
      </c>
      <c r="J330" s="593" t="str">
        <f>IF($D$327="Y/T","Isi Sasaran",IF($E$327=0,0,IF(I330="Y",1,IF(I330="T",0,"Isi Dulu"))))</f>
        <v>Isi Sasaran</v>
      </c>
      <c r="K330" s="592" t="s">
        <v>26</v>
      </c>
      <c r="L330" s="593" t="str">
        <f>IF($D$327="Y/T","Isi Sasaran",IF($E$327=0,0,IF(K330="Y",1,IF(K330="T",0,"Isi Dulu"))))</f>
        <v>Isi Sasaran</v>
      </c>
      <c r="M330" s="849"/>
      <c r="N330" s="852"/>
    </row>
    <row r="331" spans="2:14" ht="15.75">
      <c r="B331" s="838"/>
      <c r="C331" s="841"/>
      <c r="D331" s="859"/>
      <c r="E331" s="856"/>
      <c r="F331" s="569">
        <v>5</v>
      </c>
      <c r="G331" s="570"/>
      <c r="H331" s="599" t="str">
        <f t="shared" si="6"/>
        <v>Belum Diisi</v>
      </c>
      <c r="I331" s="595" t="s">
        <v>26</v>
      </c>
      <c r="J331" s="596" t="str">
        <f>IF($D$327="Y/T","Isi Sasaran",IF($E$327=0,0,IF(I331="Y",1,IF(I331="T",0,"Isi Dulu"))))</f>
        <v>Isi Sasaran</v>
      </c>
      <c r="K331" s="595" t="s">
        <v>26</v>
      </c>
      <c r="L331" s="596" t="str">
        <f>IF($D$327="Y/T","Isi Sasaran",IF($E$327=0,0,IF(K331="Y",1,IF(K331="T",0,"Isi Dulu"))))</f>
        <v>Isi Sasaran</v>
      </c>
      <c r="M331" s="850"/>
      <c r="N331" s="853"/>
    </row>
    <row r="332" spans="2:14" ht="15.75">
      <c r="B332" s="836">
        <v>5</v>
      </c>
      <c r="C332" s="839"/>
      <c r="D332" s="857" t="s">
        <v>26</v>
      </c>
      <c r="E332" s="854" t="str">
        <f>IF(D332="Y",1,IF(D332="T",0,IF(D332="Y/T","Belum diisi","Error")))</f>
        <v>Belum diisi</v>
      </c>
      <c r="F332" s="528">
        <v>1</v>
      </c>
      <c r="G332" s="529"/>
      <c r="H332" s="600" t="str">
        <f t="shared" si="6"/>
        <v>Belum Diisi</v>
      </c>
      <c r="I332" s="590" t="s">
        <v>26</v>
      </c>
      <c r="J332" s="591" t="str">
        <f>IF($D$332="Y/T","Isi Sasaran",IF($E$332=0,0,IF(I332="Y",1,IF(I332="T",0,"Isi Dulu"))))</f>
        <v>Isi Sasaran</v>
      </c>
      <c r="K332" s="590" t="s">
        <v>26</v>
      </c>
      <c r="L332" s="591" t="str">
        <f>IF($D$332="Y/T","Isi Sasaran",IF($E$332=0,0,IF(K332="Y",1,IF(K332="T",0,"Isi Dulu"))))</f>
        <v>Isi Sasaran</v>
      </c>
      <c r="M332" s="848" t="s">
        <v>26</v>
      </c>
      <c r="N332" s="851" t="str">
        <f>IF(M332="Y",1,IF(M332="T",0,IF(M332="Y/T","Belum diisi","Error")))</f>
        <v>Belum diisi</v>
      </c>
    </row>
    <row r="333" spans="2:14" ht="15.75">
      <c r="B333" s="837"/>
      <c r="C333" s="840"/>
      <c r="D333" s="858"/>
      <c r="E333" s="855"/>
      <c r="F333" s="549">
        <v>2</v>
      </c>
      <c r="G333" s="550"/>
      <c r="H333" s="598" t="str">
        <f t="shared" si="6"/>
        <v>Belum Diisi</v>
      </c>
      <c r="I333" s="592" t="s">
        <v>26</v>
      </c>
      <c r="J333" s="593" t="str">
        <f>IF($D$332="Y/T","Isi Sasaran",IF($E$332=0,0,IF(I333="Y",1,IF(I333="T",0,"Isi Dulu"))))</f>
        <v>Isi Sasaran</v>
      </c>
      <c r="K333" s="592" t="s">
        <v>26</v>
      </c>
      <c r="L333" s="593" t="str">
        <f>IF($D$332="Y/T","Isi Sasaran",IF($E$332=0,0,IF(K333="Y",1,IF(K333="T",0,"Isi Dulu"))))</f>
        <v>Isi Sasaran</v>
      </c>
      <c r="M333" s="849"/>
      <c r="N333" s="852"/>
    </row>
    <row r="334" spans="2:14" ht="15.75">
      <c r="B334" s="837"/>
      <c r="C334" s="840"/>
      <c r="D334" s="858"/>
      <c r="E334" s="855"/>
      <c r="F334" s="549">
        <v>3</v>
      </c>
      <c r="G334" s="550"/>
      <c r="H334" s="598" t="str">
        <f t="shared" si="6"/>
        <v>Belum Diisi</v>
      </c>
      <c r="I334" s="592" t="s">
        <v>26</v>
      </c>
      <c r="J334" s="593" t="str">
        <f>IF($D$332="Y/T","Isi Sasaran",IF($E$332=0,0,IF(I334="Y",1,IF(I334="T",0,"Isi Dulu"))))</f>
        <v>Isi Sasaran</v>
      </c>
      <c r="K334" s="592" t="s">
        <v>26</v>
      </c>
      <c r="L334" s="593" t="str">
        <f>IF($D$332="Y/T","Isi Sasaran",IF($E$332=0,0,IF(K334="Y",1,IF(K334="T",0,"Isi Dulu"))))</f>
        <v>Isi Sasaran</v>
      </c>
      <c r="M334" s="849"/>
      <c r="N334" s="852"/>
    </row>
    <row r="335" spans="2:14" ht="15.75">
      <c r="B335" s="837"/>
      <c r="C335" s="840"/>
      <c r="D335" s="858"/>
      <c r="E335" s="855"/>
      <c r="F335" s="549">
        <v>4</v>
      </c>
      <c r="G335" s="550"/>
      <c r="H335" s="598" t="str">
        <f t="shared" si="6"/>
        <v>Belum Diisi</v>
      </c>
      <c r="I335" s="592" t="s">
        <v>26</v>
      </c>
      <c r="J335" s="593" t="str">
        <f>IF($D$332="Y/T","Isi Sasaran",IF($E$332=0,0,IF(I335="Y",1,IF(I335="T",0,"Isi Dulu"))))</f>
        <v>Isi Sasaran</v>
      </c>
      <c r="K335" s="592" t="s">
        <v>26</v>
      </c>
      <c r="L335" s="593" t="str">
        <f>IF($D$332="Y/T","Isi Sasaran",IF($E$332=0,0,IF(K335="Y",1,IF(K335="T",0,"Isi Dulu"))))</f>
        <v>Isi Sasaran</v>
      </c>
      <c r="M335" s="849"/>
      <c r="N335" s="852"/>
    </row>
    <row r="336" spans="2:14" ht="15.75">
      <c r="B336" s="838"/>
      <c r="C336" s="841"/>
      <c r="D336" s="859"/>
      <c r="E336" s="856"/>
      <c r="F336" s="569">
        <v>5</v>
      </c>
      <c r="G336" s="570"/>
      <c r="H336" s="599" t="str">
        <f t="shared" si="6"/>
        <v>Belum Diisi</v>
      </c>
      <c r="I336" s="595" t="s">
        <v>26</v>
      </c>
      <c r="J336" s="596" t="str">
        <f>IF($D$332="Y/T","Isi Sasaran",IF($E$332=0,0,IF(I336="Y",1,IF(I336="T",0,"Isi Dulu"))))</f>
        <v>Isi Sasaran</v>
      </c>
      <c r="K336" s="595" t="s">
        <v>26</v>
      </c>
      <c r="L336" s="596" t="str">
        <f>IF($D$332="Y/T","Isi Sasaran",IF($E$332=0,0,IF(K336="Y",1,IF(K336="T",0,"Isi Dulu"))))</f>
        <v>Isi Sasaran</v>
      </c>
      <c r="M336" s="850"/>
      <c r="N336" s="853"/>
    </row>
    <row r="337" spans="2:14" ht="15.75">
      <c r="B337" s="836">
        <v>6</v>
      </c>
      <c r="C337" s="839"/>
      <c r="D337" s="857" t="s">
        <v>26</v>
      </c>
      <c r="E337" s="854" t="str">
        <f>IF(D337="Y",1,IF(D337="T",0,IF(D337="Y/T","Belum diisi","Error")))</f>
        <v>Belum diisi</v>
      </c>
      <c r="F337" s="528">
        <v>1</v>
      </c>
      <c r="G337" s="529"/>
      <c r="H337" s="600" t="str">
        <f t="shared" si="6"/>
        <v>Belum Diisi</v>
      </c>
      <c r="I337" s="590" t="s">
        <v>26</v>
      </c>
      <c r="J337" s="591" t="str">
        <f>IF($D$337="Y/T","Isi Sasaran",IF($E$337=0,0,IF(I337="Y",1,IF(I337="T",0,"Isi Dulu"))))</f>
        <v>Isi Sasaran</v>
      </c>
      <c r="K337" s="590" t="s">
        <v>26</v>
      </c>
      <c r="L337" s="591" t="str">
        <f>IF($D$337="Y/T","Isi Sasaran",IF($E$337=0,0,IF(K337="Y",1,IF(K337="T",0,"Isi Dulu"))))</f>
        <v>Isi Sasaran</v>
      </c>
      <c r="M337" s="848" t="s">
        <v>26</v>
      </c>
      <c r="N337" s="851" t="str">
        <f>IF(M337="Y",1,IF(M337="T",0,IF(M337="Y/T","Belum diisi","Error")))</f>
        <v>Belum diisi</v>
      </c>
    </row>
    <row r="338" spans="2:14" ht="15.75">
      <c r="B338" s="837"/>
      <c r="C338" s="840"/>
      <c r="D338" s="858"/>
      <c r="E338" s="855"/>
      <c r="F338" s="549">
        <v>2</v>
      </c>
      <c r="G338" s="550"/>
      <c r="H338" s="598" t="str">
        <f t="shared" si="6"/>
        <v>Belum Diisi</v>
      </c>
      <c r="I338" s="592" t="s">
        <v>26</v>
      </c>
      <c r="J338" s="593" t="str">
        <f>IF($D$337="Y/T","Isi Sasaran",IF($E$337=0,0,IF(I338="Y",1,IF(I338="T",0,"Isi Dulu"))))</f>
        <v>Isi Sasaran</v>
      </c>
      <c r="K338" s="592" t="s">
        <v>26</v>
      </c>
      <c r="L338" s="593" t="str">
        <f>IF($D$337="Y/T","Isi Sasaran",IF($E$337=0,0,IF(K338="Y",1,IF(K338="T",0,"Isi Dulu"))))</f>
        <v>Isi Sasaran</v>
      </c>
      <c r="M338" s="849"/>
      <c r="N338" s="852"/>
    </row>
    <row r="339" spans="2:14" ht="15.75">
      <c r="B339" s="837"/>
      <c r="C339" s="840"/>
      <c r="D339" s="858"/>
      <c r="E339" s="855"/>
      <c r="F339" s="549">
        <v>3</v>
      </c>
      <c r="G339" s="550"/>
      <c r="H339" s="598" t="str">
        <f t="shared" si="6"/>
        <v>Belum Diisi</v>
      </c>
      <c r="I339" s="592" t="s">
        <v>26</v>
      </c>
      <c r="J339" s="593" t="str">
        <f>IF($D$337="Y/T","Isi Sasaran",IF($E$337=0,0,IF(I339="Y",1,IF(I339="T",0,"Isi Dulu"))))</f>
        <v>Isi Sasaran</v>
      </c>
      <c r="K339" s="592" t="s">
        <v>26</v>
      </c>
      <c r="L339" s="593" t="str">
        <f>IF($D$337="Y/T","Isi Sasaran",IF($E$337=0,0,IF(K339="Y",1,IF(K339="T",0,"Isi Dulu"))))</f>
        <v>Isi Sasaran</v>
      </c>
      <c r="M339" s="849"/>
      <c r="N339" s="852"/>
    </row>
    <row r="340" spans="2:14" ht="15.75">
      <c r="B340" s="837"/>
      <c r="C340" s="840"/>
      <c r="D340" s="858"/>
      <c r="E340" s="855"/>
      <c r="F340" s="549">
        <v>4</v>
      </c>
      <c r="G340" s="550"/>
      <c r="H340" s="598" t="str">
        <f t="shared" si="6"/>
        <v>Belum Diisi</v>
      </c>
      <c r="I340" s="592" t="s">
        <v>26</v>
      </c>
      <c r="J340" s="593" t="str">
        <f>IF($D$337="Y/T","Isi Sasaran",IF($E$337=0,0,IF(I340="Y",1,IF(I340="T",0,"Isi Dulu"))))</f>
        <v>Isi Sasaran</v>
      </c>
      <c r="K340" s="592" t="s">
        <v>26</v>
      </c>
      <c r="L340" s="593" t="str">
        <f>IF($D$337="Y/T","Isi Sasaran",IF($E$337=0,0,IF(K340="Y",1,IF(K340="T",0,"Isi Dulu"))))</f>
        <v>Isi Sasaran</v>
      </c>
      <c r="M340" s="849"/>
      <c r="N340" s="852"/>
    </row>
    <row r="341" spans="2:14" ht="15.75">
      <c r="B341" s="838"/>
      <c r="C341" s="841"/>
      <c r="D341" s="859"/>
      <c r="E341" s="856"/>
      <c r="F341" s="569">
        <v>5</v>
      </c>
      <c r="G341" s="570"/>
      <c r="H341" s="599" t="str">
        <f t="shared" si="6"/>
        <v>Belum Diisi</v>
      </c>
      <c r="I341" s="595" t="s">
        <v>26</v>
      </c>
      <c r="J341" s="596" t="str">
        <f>IF($D$337="Y/T","Isi Sasaran",IF($E$337=0,0,IF(I341="Y",1,IF(I341="T",0,"Isi Dulu"))))</f>
        <v>Isi Sasaran</v>
      </c>
      <c r="K341" s="595" t="s">
        <v>26</v>
      </c>
      <c r="L341" s="596" t="str">
        <f>IF($D$337="Y/T","Isi Sasaran",IF($E$337=0,0,IF(K341="Y",1,IF(K341="T",0,"Isi Dulu"))))</f>
        <v>Isi Sasaran</v>
      </c>
      <c r="M341" s="850"/>
      <c r="N341" s="853"/>
    </row>
    <row r="342" spans="2:14" ht="15.75">
      <c r="B342" s="836">
        <v>7</v>
      </c>
      <c r="C342" s="839"/>
      <c r="D342" s="857" t="s">
        <v>26</v>
      </c>
      <c r="E342" s="854" t="str">
        <f>IF(D342="Y",1,IF(D342="T",0,IF(D342="Y/T","Belum diisi","Error")))</f>
        <v>Belum diisi</v>
      </c>
      <c r="F342" s="528">
        <v>1</v>
      </c>
      <c r="G342" s="529"/>
      <c r="H342" s="600" t="str">
        <f t="shared" si="6"/>
        <v>Belum Diisi</v>
      </c>
      <c r="I342" s="590" t="s">
        <v>26</v>
      </c>
      <c r="J342" s="591" t="str">
        <f>IF($D$342="Y/T","Isi Sasaran",IF($E$342=0,0,IF(I342="Y",1,IF(I342="T",0,"Isi Dulu"))))</f>
        <v>Isi Sasaran</v>
      </c>
      <c r="K342" s="590" t="s">
        <v>26</v>
      </c>
      <c r="L342" s="591" t="str">
        <f>IF($D$342="Y/T","Isi Sasaran",IF($E$342=0,0,IF(K342="Y",1,IF(K342="T",0,"Isi Dulu"))))</f>
        <v>Isi Sasaran</v>
      </c>
      <c r="M342" s="848" t="s">
        <v>26</v>
      </c>
      <c r="N342" s="851" t="str">
        <f>IF(M342="Y",1,IF(M342="T",0,IF(M342="Y/T","Belum diisi","Error")))</f>
        <v>Belum diisi</v>
      </c>
    </row>
    <row r="343" spans="2:14" ht="15.75">
      <c r="B343" s="837"/>
      <c r="C343" s="840"/>
      <c r="D343" s="858"/>
      <c r="E343" s="855"/>
      <c r="F343" s="549">
        <v>2</v>
      </c>
      <c r="G343" s="550"/>
      <c r="H343" s="598" t="str">
        <f t="shared" si="6"/>
        <v>Belum Diisi</v>
      </c>
      <c r="I343" s="592" t="s">
        <v>26</v>
      </c>
      <c r="J343" s="593" t="str">
        <f>IF($D$342="Y/T","Isi Sasaran",IF($E$342=0,0,IF(I343="Y",1,IF(I343="T",0,"Isi Dulu"))))</f>
        <v>Isi Sasaran</v>
      </c>
      <c r="K343" s="592" t="s">
        <v>26</v>
      </c>
      <c r="L343" s="593" t="str">
        <f>IF($D$342="Y/T","Isi Sasaran",IF($E$342=0,0,IF(K343="Y",1,IF(K343="T",0,"Isi Dulu"))))</f>
        <v>Isi Sasaran</v>
      </c>
      <c r="M343" s="849"/>
      <c r="N343" s="852"/>
    </row>
    <row r="344" spans="2:14" ht="15.75">
      <c r="B344" s="837"/>
      <c r="C344" s="840"/>
      <c r="D344" s="858"/>
      <c r="E344" s="855"/>
      <c r="F344" s="549">
        <v>3</v>
      </c>
      <c r="G344" s="550"/>
      <c r="H344" s="598" t="str">
        <f t="shared" si="6"/>
        <v>Belum Diisi</v>
      </c>
      <c r="I344" s="592" t="s">
        <v>26</v>
      </c>
      <c r="J344" s="593" t="str">
        <f>IF($D$342="Y/T","Isi Sasaran",IF($E$342=0,0,IF(I344="Y",1,IF(I344="T",0,"Isi Dulu"))))</f>
        <v>Isi Sasaran</v>
      </c>
      <c r="K344" s="592" t="s">
        <v>26</v>
      </c>
      <c r="L344" s="593" t="str">
        <f>IF($D$342="Y/T","Isi Sasaran",IF($E$342=0,0,IF(K344="Y",1,IF(K344="T",0,"Isi Dulu"))))</f>
        <v>Isi Sasaran</v>
      </c>
      <c r="M344" s="849"/>
      <c r="N344" s="852"/>
    </row>
    <row r="345" spans="2:14" ht="15.75">
      <c r="B345" s="837"/>
      <c r="C345" s="840"/>
      <c r="D345" s="858"/>
      <c r="E345" s="855"/>
      <c r="F345" s="549">
        <v>4</v>
      </c>
      <c r="G345" s="550"/>
      <c r="H345" s="598" t="str">
        <f t="shared" si="6"/>
        <v>Belum Diisi</v>
      </c>
      <c r="I345" s="592" t="s">
        <v>26</v>
      </c>
      <c r="J345" s="593" t="str">
        <f>IF($D$342="Y/T","Isi Sasaran",IF($E$342=0,0,IF(I345="Y",1,IF(I345="T",0,"Isi Dulu"))))</f>
        <v>Isi Sasaran</v>
      </c>
      <c r="K345" s="592" t="s">
        <v>26</v>
      </c>
      <c r="L345" s="593" t="str">
        <f>IF($D$342="Y/T","Isi Sasaran",IF($E$342=0,0,IF(K345="Y",1,IF(K345="T",0,"Isi Dulu"))))</f>
        <v>Isi Sasaran</v>
      </c>
      <c r="M345" s="849"/>
      <c r="N345" s="852"/>
    </row>
    <row r="346" spans="2:14" ht="15.75">
      <c r="B346" s="838"/>
      <c r="C346" s="841"/>
      <c r="D346" s="859"/>
      <c r="E346" s="856"/>
      <c r="F346" s="569">
        <v>5</v>
      </c>
      <c r="G346" s="570"/>
      <c r="H346" s="599" t="str">
        <f t="shared" si="6"/>
        <v>Belum Diisi</v>
      </c>
      <c r="I346" s="595" t="s">
        <v>26</v>
      </c>
      <c r="J346" s="596" t="str">
        <f>IF($D$342="Y/T","Isi Sasaran",IF($E$342=0,0,IF(I346="Y",1,IF(I346="T",0,"Isi Dulu"))))</f>
        <v>Isi Sasaran</v>
      </c>
      <c r="K346" s="595" t="s">
        <v>26</v>
      </c>
      <c r="L346" s="596" t="str">
        <f>IF($D$342="Y/T","Isi Sasaran",IF($E$342=0,0,IF(K346="Y",1,IF(K346="T",0,"Isi Dulu"))))</f>
        <v>Isi Sasaran</v>
      </c>
      <c r="M346" s="850"/>
      <c r="N346" s="853"/>
    </row>
    <row r="347" spans="2:14" ht="15.75">
      <c r="B347" s="836">
        <v>8</v>
      </c>
      <c r="C347" s="839"/>
      <c r="D347" s="857" t="s">
        <v>26</v>
      </c>
      <c r="E347" s="854" t="str">
        <f>IF(D347="Y",1,IF(D347="T",0,IF(D347="Y/T","Belum diisi","Error")))</f>
        <v>Belum diisi</v>
      </c>
      <c r="F347" s="528">
        <v>1</v>
      </c>
      <c r="G347" s="529"/>
      <c r="H347" s="600" t="str">
        <f t="shared" si="6"/>
        <v>Belum Diisi</v>
      </c>
      <c r="I347" s="590" t="s">
        <v>26</v>
      </c>
      <c r="J347" s="591" t="str">
        <f>IF($D$347="Y/T","Isi Sasaran",IF($E$347=0,0,IF(I347="Y",1,IF(I347="T",0,"Isi Dulu"))))</f>
        <v>Isi Sasaran</v>
      </c>
      <c r="K347" s="590" t="s">
        <v>26</v>
      </c>
      <c r="L347" s="591" t="str">
        <f>IF($D$347="Y/T","Isi Sasaran",IF($E$347=0,0,IF(K347="Y",1,IF(K347="T",0,"Isi Dulu"))))</f>
        <v>Isi Sasaran</v>
      </c>
      <c r="M347" s="848" t="s">
        <v>26</v>
      </c>
      <c r="N347" s="851" t="str">
        <f>IF(M347="Y",1,IF(M347="T",0,IF(M347="Y/T","Belum diisi","Error")))</f>
        <v>Belum diisi</v>
      </c>
    </row>
    <row r="348" spans="2:14" ht="15.75">
      <c r="B348" s="837"/>
      <c r="C348" s="840"/>
      <c r="D348" s="858"/>
      <c r="E348" s="855"/>
      <c r="F348" s="549">
        <v>2</v>
      </c>
      <c r="G348" s="550"/>
      <c r="H348" s="598" t="str">
        <f t="shared" si="6"/>
        <v>Belum Diisi</v>
      </c>
      <c r="I348" s="592" t="s">
        <v>26</v>
      </c>
      <c r="J348" s="593" t="str">
        <f>IF($D$347="Y/T","Isi Sasaran",IF($E$347=0,0,IF(I348="Y",1,IF(I348="T",0,"Isi Dulu"))))</f>
        <v>Isi Sasaran</v>
      </c>
      <c r="K348" s="592" t="s">
        <v>26</v>
      </c>
      <c r="L348" s="593" t="str">
        <f>IF($D$347="Y/T","Isi Sasaran",IF($E$347=0,0,IF(K348="Y",1,IF(K348="T",0,"Isi Dulu"))))</f>
        <v>Isi Sasaran</v>
      </c>
      <c r="M348" s="849"/>
      <c r="N348" s="852"/>
    </row>
    <row r="349" spans="2:14" ht="15.75">
      <c r="B349" s="837"/>
      <c r="C349" s="840"/>
      <c r="D349" s="858"/>
      <c r="E349" s="855"/>
      <c r="F349" s="549">
        <v>3</v>
      </c>
      <c r="G349" s="550"/>
      <c r="H349" s="598" t="str">
        <f t="shared" si="6"/>
        <v>Belum Diisi</v>
      </c>
      <c r="I349" s="592" t="s">
        <v>26</v>
      </c>
      <c r="J349" s="593" t="str">
        <f>IF($D$347="Y/T","Isi Sasaran",IF($E$347=0,0,IF(I349="Y",1,IF(I349="T",0,"Isi Dulu"))))</f>
        <v>Isi Sasaran</v>
      </c>
      <c r="K349" s="592" t="s">
        <v>26</v>
      </c>
      <c r="L349" s="593" t="str">
        <f>IF($D$347="Y/T","Isi Sasaran",IF($E$347=0,0,IF(K349="Y",1,IF(K349="T",0,"Isi Dulu"))))</f>
        <v>Isi Sasaran</v>
      </c>
      <c r="M349" s="849"/>
      <c r="N349" s="852"/>
    </row>
    <row r="350" spans="2:14" ht="15.75">
      <c r="B350" s="837"/>
      <c r="C350" s="840"/>
      <c r="D350" s="858"/>
      <c r="E350" s="855"/>
      <c r="F350" s="549">
        <v>4</v>
      </c>
      <c r="G350" s="550"/>
      <c r="H350" s="598" t="str">
        <f t="shared" si="6"/>
        <v>Belum Diisi</v>
      </c>
      <c r="I350" s="592" t="s">
        <v>26</v>
      </c>
      <c r="J350" s="593" t="str">
        <f>IF($D$347="Y/T","Isi Sasaran",IF($E$347=0,0,IF(I350="Y",1,IF(I350="T",0,"Isi Dulu"))))</f>
        <v>Isi Sasaran</v>
      </c>
      <c r="K350" s="592" t="s">
        <v>26</v>
      </c>
      <c r="L350" s="593" t="str">
        <f>IF($D$347="Y/T","Isi Sasaran",IF($E$347=0,0,IF(K350="Y",1,IF(K350="T",0,"Isi Dulu"))))</f>
        <v>Isi Sasaran</v>
      </c>
      <c r="M350" s="849"/>
      <c r="N350" s="852"/>
    </row>
    <row r="351" spans="2:14" ht="15.75">
      <c r="B351" s="838"/>
      <c r="C351" s="841"/>
      <c r="D351" s="859"/>
      <c r="E351" s="856"/>
      <c r="F351" s="569">
        <v>5</v>
      </c>
      <c r="G351" s="570"/>
      <c r="H351" s="599" t="str">
        <f t="shared" si="6"/>
        <v>Belum Diisi</v>
      </c>
      <c r="I351" s="595" t="s">
        <v>26</v>
      </c>
      <c r="J351" s="596" t="str">
        <f>IF($D$347="Y/T","Isi Sasaran",IF($E$347=0,0,IF(I351="Y",1,IF(I351="T",0,"Isi Dulu"))))</f>
        <v>Isi Sasaran</v>
      </c>
      <c r="K351" s="595" t="s">
        <v>26</v>
      </c>
      <c r="L351" s="596" t="str">
        <f>IF($D$347="Y/T","Isi Sasaran",IF($E$347=0,0,IF(K351="Y",1,IF(K351="T",0,"Isi Dulu"))))</f>
        <v>Isi Sasaran</v>
      </c>
      <c r="M351" s="850"/>
      <c r="N351" s="853"/>
    </row>
    <row r="352" spans="2:14" ht="15.75">
      <c r="B352" s="836">
        <v>9</v>
      </c>
      <c r="C352" s="839"/>
      <c r="D352" s="857" t="s">
        <v>26</v>
      </c>
      <c r="E352" s="854" t="str">
        <f>IF(D352="Y",1,IF(D352="T",0,IF(D352="Y/T","Belum diisi","Error")))</f>
        <v>Belum diisi</v>
      </c>
      <c r="F352" s="528">
        <v>1</v>
      </c>
      <c r="G352" s="529"/>
      <c r="H352" s="600" t="str">
        <f t="shared" si="6"/>
        <v>Belum Diisi</v>
      </c>
      <c r="I352" s="590" t="s">
        <v>26</v>
      </c>
      <c r="J352" s="591" t="str">
        <f>IF($D$352="Y/T","Isi Sasaran",IF($E$352=0,0,IF(I352="Y",1,IF(I352="T",0,"Isi Dulu"))))</f>
        <v>Isi Sasaran</v>
      </c>
      <c r="K352" s="590" t="s">
        <v>26</v>
      </c>
      <c r="L352" s="591" t="str">
        <f>IF($D$352="Y/T","Isi Sasaran",IF($E$352=0,0,IF(K352="Y",1,IF(K352="T",0,"Isi Dulu"))))</f>
        <v>Isi Sasaran</v>
      </c>
      <c r="M352" s="848" t="s">
        <v>26</v>
      </c>
      <c r="N352" s="851" t="str">
        <f>IF(M352="Y",1,IF(M352="T",0,IF(M352="Y/T","Belum diisi","Error")))</f>
        <v>Belum diisi</v>
      </c>
    </row>
    <row r="353" spans="2:14" ht="15.75">
      <c r="B353" s="837"/>
      <c r="C353" s="840"/>
      <c r="D353" s="858"/>
      <c r="E353" s="855"/>
      <c r="F353" s="549">
        <v>2</v>
      </c>
      <c r="G353" s="550"/>
      <c r="H353" s="598" t="str">
        <f t="shared" si="6"/>
        <v>Belum Diisi</v>
      </c>
      <c r="I353" s="592" t="s">
        <v>26</v>
      </c>
      <c r="J353" s="593" t="str">
        <f>IF($D$352="Y/T","Isi Sasaran",IF($E$352=0,0,IF(I353="Y",1,IF(I353="T",0,"Isi Dulu"))))</f>
        <v>Isi Sasaran</v>
      </c>
      <c r="K353" s="592" t="s">
        <v>26</v>
      </c>
      <c r="L353" s="593" t="str">
        <f>IF($D$352="Y/T","Isi Sasaran",IF($E$352=0,0,IF(K353="Y",1,IF(K353="T",0,"Isi Dulu"))))</f>
        <v>Isi Sasaran</v>
      </c>
      <c r="M353" s="849"/>
      <c r="N353" s="852"/>
    </row>
    <row r="354" spans="2:14" ht="15.75">
      <c r="B354" s="837"/>
      <c r="C354" s="840"/>
      <c r="D354" s="858"/>
      <c r="E354" s="855"/>
      <c r="F354" s="549">
        <v>3</v>
      </c>
      <c r="G354" s="550"/>
      <c r="H354" s="598" t="str">
        <f t="shared" si="6"/>
        <v>Belum Diisi</v>
      </c>
      <c r="I354" s="592" t="s">
        <v>26</v>
      </c>
      <c r="J354" s="593" t="str">
        <f>IF($D$352="Y/T","Isi Sasaran",IF($E$352=0,0,IF(I354="Y",1,IF(I354="T",0,"Isi Dulu"))))</f>
        <v>Isi Sasaran</v>
      </c>
      <c r="K354" s="592" t="s">
        <v>26</v>
      </c>
      <c r="L354" s="593" t="str">
        <f>IF($D$352="Y/T","Isi Sasaran",IF($E$352=0,0,IF(K354="Y",1,IF(K354="T",0,"Isi Dulu"))))</f>
        <v>Isi Sasaran</v>
      </c>
      <c r="M354" s="849"/>
      <c r="N354" s="852"/>
    </row>
    <row r="355" spans="2:14" ht="15.75">
      <c r="B355" s="837"/>
      <c r="C355" s="840"/>
      <c r="D355" s="858"/>
      <c r="E355" s="855"/>
      <c r="F355" s="549">
        <v>4</v>
      </c>
      <c r="G355" s="550"/>
      <c r="H355" s="598" t="str">
        <f t="shared" si="6"/>
        <v>Belum Diisi</v>
      </c>
      <c r="I355" s="592" t="s">
        <v>26</v>
      </c>
      <c r="J355" s="593" t="str">
        <f>IF($D$352="Y/T","Isi Sasaran",IF($E$352=0,0,IF(I355="Y",1,IF(I355="T",0,"Isi Dulu"))))</f>
        <v>Isi Sasaran</v>
      </c>
      <c r="K355" s="592" t="s">
        <v>26</v>
      </c>
      <c r="L355" s="593" t="str">
        <f>IF($D$352="Y/T","Isi Sasaran",IF($E$352=0,0,IF(K355="Y",1,IF(K355="T",0,"Isi Dulu"))))</f>
        <v>Isi Sasaran</v>
      </c>
      <c r="M355" s="849"/>
      <c r="N355" s="852"/>
    </row>
    <row r="356" spans="2:14" ht="15.75">
      <c r="B356" s="838"/>
      <c r="C356" s="841"/>
      <c r="D356" s="859"/>
      <c r="E356" s="856"/>
      <c r="F356" s="569">
        <v>5</v>
      </c>
      <c r="G356" s="570"/>
      <c r="H356" s="599" t="str">
        <f t="shared" si="6"/>
        <v>Belum Diisi</v>
      </c>
      <c r="I356" s="595" t="s">
        <v>26</v>
      </c>
      <c r="J356" s="596" t="str">
        <f>IF($D$352="Y/T","Isi Sasaran",IF($E$352=0,0,IF(I356="Y",1,IF(I356="T",0,"Isi Dulu"))))</f>
        <v>Isi Sasaran</v>
      </c>
      <c r="K356" s="595" t="s">
        <v>26</v>
      </c>
      <c r="L356" s="596" t="str">
        <f>IF($D$352="Y/T","Isi Sasaran",IF($E$352=0,0,IF(K356="Y",1,IF(K356="T",0,"Isi Dulu"))))</f>
        <v>Isi Sasaran</v>
      </c>
      <c r="M356" s="850"/>
      <c r="N356" s="853"/>
    </row>
    <row r="357" spans="2:14" ht="15.75">
      <c r="B357" s="836">
        <v>10</v>
      </c>
      <c r="C357" s="839"/>
      <c r="D357" s="857" t="s">
        <v>26</v>
      </c>
      <c r="E357" s="854" t="str">
        <f>IF(D357="Y",1,IF(D357="T",0,IF(D357="Y/T","Belum diisi","Error")))</f>
        <v>Belum diisi</v>
      </c>
      <c r="F357" s="528">
        <v>1</v>
      </c>
      <c r="G357" s="529"/>
      <c r="H357" s="600" t="str">
        <f t="shared" si="6"/>
        <v>Belum Diisi</v>
      </c>
      <c r="I357" s="590" t="s">
        <v>26</v>
      </c>
      <c r="J357" s="591" t="str">
        <f>IF($D$357="Y/T","Isi Sasaran",IF($E$357=0,0,IF(I357="Y",1,IF(I357="T",0,"Isi Dulu"))))</f>
        <v>Isi Sasaran</v>
      </c>
      <c r="K357" s="590" t="s">
        <v>26</v>
      </c>
      <c r="L357" s="591" t="str">
        <f>IF($D$357="Y/T","Isi Sasaran",IF($E$357=0,0,IF(K357="Y",1,IF(K357="T",0,"Isi Dulu"))))</f>
        <v>Isi Sasaran</v>
      </c>
      <c r="M357" s="848" t="s">
        <v>26</v>
      </c>
      <c r="N357" s="851" t="str">
        <f>IF(M357="Y",1,IF(M357="T",0,IF(M357="Y/T","Belum diisi","Error")))</f>
        <v>Belum diisi</v>
      </c>
    </row>
    <row r="358" spans="2:14" ht="15.75">
      <c r="B358" s="837"/>
      <c r="C358" s="840"/>
      <c r="D358" s="858"/>
      <c r="E358" s="855"/>
      <c r="F358" s="549">
        <v>2</v>
      </c>
      <c r="G358" s="550"/>
      <c r="H358" s="598" t="str">
        <f t="shared" si="6"/>
        <v>Belum Diisi</v>
      </c>
      <c r="I358" s="592" t="s">
        <v>26</v>
      </c>
      <c r="J358" s="593" t="str">
        <f>IF($D$357="Y/T","Isi Sasaran",IF($E$357=0,0,IF(I358="Y",1,IF(I358="T",0,"Isi Dulu"))))</f>
        <v>Isi Sasaran</v>
      </c>
      <c r="K358" s="592" t="s">
        <v>26</v>
      </c>
      <c r="L358" s="593" t="str">
        <f>IF($D$357="Y/T","Isi Sasaran",IF($E$357=0,0,IF(K358="Y",1,IF(K358="T",0,"Isi Dulu"))))</f>
        <v>Isi Sasaran</v>
      </c>
      <c r="M358" s="849"/>
      <c r="N358" s="852"/>
    </row>
    <row r="359" spans="2:14" ht="15.75">
      <c r="B359" s="837"/>
      <c r="C359" s="840"/>
      <c r="D359" s="858"/>
      <c r="E359" s="855"/>
      <c r="F359" s="549">
        <v>3</v>
      </c>
      <c r="G359" s="550"/>
      <c r="H359" s="598" t="str">
        <f t="shared" si="6"/>
        <v>Belum Diisi</v>
      </c>
      <c r="I359" s="592" t="s">
        <v>26</v>
      </c>
      <c r="J359" s="593" t="str">
        <f>IF($D$357="Y/T","Isi Sasaran",IF($E$357=0,0,IF(I359="Y",1,IF(I359="T",0,"Isi Dulu"))))</f>
        <v>Isi Sasaran</v>
      </c>
      <c r="K359" s="592" t="s">
        <v>26</v>
      </c>
      <c r="L359" s="593" t="str">
        <f>IF($D$357="Y/T","Isi Sasaran",IF($E$357=0,0,IF(K359="Y",1,IF(K359="T",0,"Isi Dulu"))))</f>
        <v>Isi Sasaran</v>
      </c>
      <c r="M359" s="849"/>
      <c r="N359" s="852"/>
    </row>
    <row r="360" spans="2:14" ht="15.75">
      <c r="B360" s="837"/>
      <c r="C360" s="840"/>
      <c r="D360" s="858"/>
      <c r="E360" s="855"/>
      <c r="F360" s="549">
        <v>4</v>
      </c>
      <c r="G360" s="550"/>
      <c r="H360" s="598" t="str">
        <f t="shared" si="6"/>
        <v>Belum Diisi</v>
      </c>
      <c r="I360" s="592" t="s">
        <v>26</v>
      </c>
      <c r="J360" s="593" t="str">
        <f>IF($D$357="Y/T","Isi Sasaran",IF($E$357=0,0,IF(I360="Y",1,IF(I360="T",0,"Isi Dulu"))))</f>
        <v>Isi Sasaran</v>
      </c>
      <c r="K360" s="592" t="s">
        <v>26</v>
      </c>
      <c r="L360" s="593" t="str">
        <f>IF($D$357="Y/T","Isi Sasaran",IF($E$357=0,0,IF(K360="Y",1,IF(K360="T",0,"Isi Dulu"))))</f>
        <v>Isi Sasaran</v>
      </c>
      <c r="M360" s="849"/>
      <c r="N360" s="852"/>
    </row>
    <row r="361" spans="2:14" ht="15.75">
      <c r="B361" s="838"/>
      <c r="C361" s="841"/>
      <c r="D361" s="859"/>
      <c r="E361" s="856"/>
      <c r="F361" s="569">
        <v>5</v>
      </c>
      <c r="G361" s="570"/>
      <c r="H361" s="599" t="str">
        <f t="shared" si="6"/>
        <v>Belum Diisi</v>
      </c>
      <c r="I361" s="595" t="s">
        <v>26</v>
      </c>
      <c r="J361" s="596" t="str">
        <f>IF($D$357="Y/T","Isi Sasaran",IF($E$357=0,0,IF(I361="Y",1,IF(I361="T",0,"Isi Dulu"))))</f>
        <v>Isi Sasaran</v>
      </c>
      <c r="K361" s="595" t="s">
        <v>26</v>
      </c>
      <c r="L361" s="596" t="str">
        <f>IF($D$357="Y/T","Isi Sasaran",IF($E$357=0,0,IF(K361="Y",1,IF(K361="T",0,"Isi Dulu"))))</f>
        <v>Isi Sasaran</v>
      </c>
      <c r="M361" s="850"/>
      <c r="N361" s="853"/>
    </row>
    <row r="362" spans="2:14" ht="15.75">
      <c r="B362" s="836">
        <v>11</v>
      </c>
      <c r="C362" s="839"/>
      <c r="D362" s="857" t="s">
        <v>26</v>
      </c>
      <c r="E362" s="854" t="str">
        <f>IF(D362="Y",1,IF(D362="T",0,IF(D362="Y/T","Belum diisi","Error")))</f>
        <v>Belum diisi</v>
      </c>
      <c r="F362" s="528">
        <v>1</v>
      </c>
      <c r="G362" s="529"/>
      <c r="H362" s="600" t="str">
        <f t="shared" si="6"/>
        <v>Belum Diisi</v>
      </c>
      <c r="I362" s="590" t="s">
        <v>26</v>
      </c>
      <c r="J362" s="591" t="str">
        <f>IF($D$362="Y/T","Isi Sasaran",IF($E$362=0,0,IF(I362="Y",1,IF(I362="T",0,"Isi Dulu"))))</f>
        <v>Isi Sasaran</v>
      </c>
      <c r="K362" s="590" t="s">
        <v>26</v>
      </c>
      <c r="L362" s="591" t="str">
        <f>IF($D$362="Y/T","Isi Sasaran",IF($E$362=0,0,IF(K362="Y",1,IF(K362="T",0,"Isi Dulu"))))</f>
        <v>Isi Sasaran</v>
      </c>
      <c r="M362" s="848" t="s">
        <v>26</v>
      </c>
      <c r="N362" s="851" t="str">
        <f>IF(M362="Y",1,IF(M362="T",0,IF(M362="Y/T","Belum diisi","Error")))</f>
        <v>Belum diisi</v>
      </c>
    </row>
    <row r="363" spans="2:14" ht="15.75">
      <c r="B363" s="837"/>
      <c r="C363" s="840"/>
      <c r="D363" s="858"/>
      <c r="E363" s="855"/>
      <c r="F363" s="549">
        <v>2</v>
      </c>
      <c r="G363" s="550"/>
      <c r="H363" s="598" t="str">
        <f t="shared" si="6"/>
        <v>Belum Diisi</v>
      </c>
      <c r="I363" s="592" t="s">
        <v>26</v>
      </c>
      <c r="J363" s="593" t="str">
        <f>IF($D$362="Y/T","Isi Sasaran",IF($E$362=0,0,IF(I363="Y",1,IF(I363="T",0,"Isi Dulu"))))</f>
        <v>Isi Sasaran</v>
      </c>
      <c r="K363" s="592" t="s">
        <v>26</v>
      </c>
      <c r="L363" s="593" t="str">
        <f>IF($D$362="Y/T","Isi Sasaran",IF($E$362=0,0,IF(K363="Y",1,IF(K363="T",0,"Isi Dulu"))))</f>
        <v>Isi Sasaran</v>
      </c>
      <c r="M363" s="849"/>
      <c r="N363" s="852"/>
    </row>
    <row r="364" spans="2:14" ht="15.75">
      <c r="B364" s="837"/>
      <c r="C364" s="840"/>
      <c r="D364" s="858"/>
      <c r="E364" s="855"/>
      <c r="F364" s="549">
        <v>3</v>
      </c>
      <c r="G364" s="550"/>
      <c r="H364" s="598" t="str">
        <f t="shared" si="6"/>
        <v>Belum Diisi</v>
      </c>
      <c r="I364" s="592" t="s">
        <v>26</v>
      </c>
      <c r="J364" s="593" t="str">
        <f>IF($D$362="Y/T","Isi Sasaran",IF($E$362=0,0,IF(I364="Y",1,IF(I364="T",0,"Isi Dulu"))))</f>
        <v>Isi Sasaran</v>
      </c>
      <c r="K364" s="592" t="s">
        <v>26</v>
      </c>
      <c r="L364" s="593" t="str">
        <f>IF($D$362="Y/T","Isi Sasaran",IF($E$362=0,0,IF(K364="Y",1,IF(K364="T",0,"Isi Dulu"))))</f>
        <v>Isi Sasaran</v>
      </c>
      <c r="M364" s="849"/>
      <c r="N364" s="852"/>
    </row>
    <row r="365" spans="2:14" ht="15.75">
      <c r="B365" s="837"/>
      <c r="C365" s="840"/>
      <c r="D365" s="858"/>
      <c r="E365" s="855"/>
      <c r="F365" s="549">
        <v>4</v>
      </c>
      <c r="G365" s="550"/>
      <c r="H365" s="598" t="str">
        <f t="shared" si="6"/>
        <v>Belum Diisi</v>
      </c>
      <c r="I365" s="592" t="s">
        <v>26</v>
      </c>
      <c r="J365" s="593" t="str">
        <f>IF($D$362="Y/T","Isi Sasaran",IF($E$362=0,0,IF(I365="Y",1,IF(I365="T",0,"Isi Dulu"))))</f>
        <v>Isi Sasaran</v>
      </c>
      <c r="K365" s="592" t="s">
        <v>26</v>
      </c>
      <c r="L365" s="593" t="str">
        <f>IF($D$362="Y/T","Isi Sasaran",IF($E$362=0,0,IF(K365="Y",1,IF(K365="T",0,"Isi Dulu"))))</f>
        <v>Isi Sasaran</v>
      </c>
      <c r="M365" s="849"/>
      <c r="N365" s="852"/>
    </row>
    <row r="366" spans="2:14" ht="15.75">
      <c r="B366" s="838"/>
      <c r="C366" s="841"/>
      <c r="D366" s="859"/>
      <c r="E366" s="856"/>
      <c r="F366" s="569">
        <v>5</v>
      </c>
      <c r="G366" s="570"/>
      <c r="H366" s="599" t="str">
        <f t="shared" si="6"/>
        <v>Belum Diisi</v>
      </c>
      <c r="I366" s="595" t="s">
        <v>26</v>
      </c>
      <c r="J366" s="596" t="str">
        <f>IF($D$362="Y/T","Isi Sasaran",IF($E$362=0,0,IF(I366="Y",1,IF(I366="T",0,"Isi Dulu"))))</f>
        <v>Isi Sasaran</v>
      </c>
      <c r="K366" s="595" t="s">
        <v>26</v>
      </c>
      <c r="L366" s="596" t="str">
        <f>IF($D$362="Y/T","Isi Sasaran",IF($E$362=0,0,IF(K366="Y",1,IF(K366="T",0,"Isi Dulu"))))</f>
        <v>Isi Sasaran</v>
      </c>
      <c r="M366" s="850"/>
      <c r="N366" s="853"/>
    </row>
    <row r="367" spans="2:14" ht="15.75">
      <c r="B367" s="836">
        <v>12</v>
      </c>
      <c r="C367" s="839"/>
      <c r="D367" s="857" t="s">
        <v>26</v>
      </c>
      <c r="E367" s="854" t="str">
        <f>IF(D367="Y",1,IF(D367="T",0,IF(D367="Y/T","Belum diisi","Error")))</f>
        <v>Belum diisi</v>
      </c>
      <c r="F367" s="528">
        <v>1</v>
      </c>
      <c r="G367" s="529"/>
      <c r="H367" s="600" t="str">
        <f t="shared" si="6"/>
        <v>Belum Diisi</v>
      </c>
      <c r="I367" s="590" t="s">
        <v>26</v>
      </c>
      <c r="J367" s="591" t="str">
        <f>IF($D$367="Y/T","Isi Sasaran",IF($E$367=0,0,IF(I367="Y",1,IF(I367="T",0,"Isi Dulu"))))</f>
        <v>Isi Sasaran</v>
      </c>
      <c r="K367" s="590" t="s">
        <v>26</v>
      </c>
      <c r="L367" s="591" t="str">
        <f>IF($D$367="Y/T","Isi Sasaran",IF($E$367=0,0,IF(K367="Y",1,IF(K367="T",0,"Isi Dulu"))))</f>
        <v>Isi Sasaran</v>
      </c>
      <c r="M367" s="848" t="s">
        <v>26</v>
      </c>
      <c r="N367" s="851" t="str">
        <f>IF(M367="Y",1,IF(M367="T",0,IF(M367="Y/T","Belum diisi","Error")))</f>
        <v>Belum diisi</v>
      </c>
    </row>
    <row r="368" spans="2:14" ht="15.75">
      <c r="B368" s="837"/>
      <c r="C368" s="840"/>
      <c r="D368" s="858"/>
      <c r="E368" s="855"/>
      <c r="F368" s="549">
        <v>2</v>
      </c>
      <c r="G368" s="550"/>
      <c r="H368" s="598" t="str">
        <f t="shared" si="6"/>
        <v>Belum Diisi</v>
      </c>
      <c r="I368" s="592" t="s">
        <v>26</v>
      </c>
      <c r="J368" s="593" t="str">
        <f>IF($D$367="Y/T","Isi Sasaran",IF($E$367=0,0,IF(I368="Y",1,IF(I368="T",0,"Isi Dulu"))))</f>
        <v>Isi Sasaran</v>
      </c>
      <c r="K368" s="592" t="s">
        <v>26</v>
      </c>
      <c r="L368" s="593" t="str">
        <f>IF($D$367="Y/T","Isi Sasaran",IF($E$367=0,0,IF(K368="Y",1,IF(K368="T",0,"Isi Dulu"))))</f>
        <v>Isi Sasaran</v>
      </c>
      <c r="M368" s="849"/>
      <c r="N368" s="852"/>
    </row>
    <row r="369" spans="2:14" ht="15.75">
      <c r="B369" s="837"/>
      <c r="C369" s="840"/>
      <c r="D369" s="858"/>
      <c r="E369" s="855"/>
      <c r="F369" s="549">
        <v>3</v>
      </c>
      <c r="G369" s="550"/>
      <c r="H369" s="598" t="str">
        <f t="shared" si="6"/>
        <v>Belum Diisi</v>
      </c>
      <c r="I369" s="592" t="s">
        <v>26</v>
      </c>
      <c r="J369" s="593" t="str">
        <f>IF($D$367="Y/T","Isi Sasaran",IF($E$367=0,0,IF(I369="Y",1,IF(I369="T",0,"Isi Dulu"))))</f>
        <v>Isi Sasaran</v>
      </c>
      <c r="K369" s="592" t="s">
        <v>26</v>
      </c>
      <c r="L369" s="593" t="str">
        <f>IF($D$367="Y/T","Isi Sasaran",IF($E$367=0,0,IF(K369="Y",1,IF(K369="T",0,"Isi Dulu"))))</f>
        <v>Isi Sasaran</v>
      </c>
      <c r="M369" s="849"/>
      <c r="N369" s="852"/>
    </row>
    <row r="370" spans="2:14" ht="15.75">
      <c r="B370" s="837"/>
      <c r="C370" s="840"/>
      <c r="D370" s="858"/>
      <c r="E370" s="855"/>
      <c r="F370" s="549">
        <v>4</v>
      </c>
      <c r="G370" s="550"/>
      <c r="H370" s="598" t="str">
        <f t="shared" si="6"/>
        <v>Belum Diisi</v>
      </c>
      <c r="I370" s="592" t="s">
        <v>26</v>
      </c>
      <c r="J370" s="593" t="str">
        <f>IF($D$367="Y/T","Isi Sasaran",IF($E$367=0,0,IF(I370="Y",1,IF(I370="T",0,"Isi Dulu"))))</f>
        <v>Isi Sasaran</v>
      </c>
      <c r="K370" s="592" t="s">
        <v>26</v>
      </c>
      <c r="L370" s="593" t="str">
        <f>IF($D$367="Y/T","Isi Sasaran",IF($E$367=0,0,IF(K370="Y",1,IF(K370="T",0,"Isi Dulu"))))</f>
        <v>Isi Sasaran</v>
      </c>
      <c r="M370" s="849"/>
      <c r="N370" s="852"/>
    </row>
    <row r="371" spans="2:14" ht="15.75">
      <c r="B371" s="838"/>
      <c r="C371" s="841"/>
      <c r="D371" s="859"/>
      <c r="E371" s="856"/>
      <c r="F371" s="569">
        <v>5</v>
      </c>
      <c r="G371" s="570"/>
      <c r="H371" s="599" t="str">
        <f t="shared" si="6"/>
        <v>Belum Diisi</v>
      </c>
      <c r="I371" s="595" t="s">
        <v>26</v>
      </c>
      <c r="J371" s="596" t="str">
        <f>IF($D$367="Y/T","Isi Sasaran",IF($E$367=0,0,IF(I371="Y",1,IF(I371="T",0,"Isi Dulu"))))</f>
        <v>Isi Sasaran</v>
      </c>
      <c r="K371" s="595" t="s">
        <v>26</v>
      </c>
      <c r="L371" s="596" t="str">
        <f>IF($D$367="Y/T","Isi Sasaran",IF($E$367=0,0,IF(K371="Y",1,IF(K371="T",0,"Isi Dulu"))))</f>
        <v>Isi Sasaran</v>
      </c>
      <c r="M371" s="850"/>
      <c r="N371" s="853"/>
    </row>
    <row r="372" spans="2:14" ht="15.75">
      <c r="B372" s="836">
        <v>13</v>
      </c>
      <c r="C372" s="839"/>
      <c r="D372" s="857" t="s">
        <v>26</v>
      </c>
      <c r="E372" s="854" t="str">
        <f>IF(D372="Y",1,IF(D372="T",0,IF(D372="Y/T","Belum diisi","Error")))</f>
        <v>Belum diisi</v>
      </c>
      <c r="F372" s="528">
        <v>1</v>
      </c>
      <c r="G372" s="529"/>
      <c r="H372" s="600" t="str">
        <f t="shared" si="6"/>
        <v>Belum Diisi</v>
      </c>
      <c r="I372" s="590" t="s">
        <v>26</v>
      </c>
      <c r="J372" s="591" t="str">
        <f>IF($D$372="Y/T","Isi Sasaran",IF($E$372=0,0,IF(I372="Y",1,IF(I372="T",0,"Isi Dulu"))))</f>
        <v>Isi Sasaran</v>
      </c>
      <c r="K372" s="590" t="s">
        <v>26</v>
      </c>
      <c r="L372" s="591" t="str">
        <f>IF($D$372="Y/T","Isi Sasaran",IF($E$372=0,0,IF(K372="Y",1,IF(K372="T",0,"Isi Dulu"))))</f>
        <v>Isi Sasaran</v>
      </c>
      <c r="M372" s="848" t="s">
        <v>26</v>
      </c>
      <c r="N372" s="851" t="str">
        <f>IF(M372="Y",1,IF(M372="T",0,IF(M372="Y/T","Belum diisi","Error")))</f>
        <v>Belum diisi</v>
      </c>
    </row>
    <row r="373" spans="2:14" ht="15.75">
      <c r="B373" s="837"/>
      <c r="C373" s="840"/>
      <c r="D373" s="858"/>
      <c r="E373" s="855"/>
      <c r="F373" s="549">
        <v>2</v>
      </c>
      <c r="G373" s="550"/>
      <c r="H373" s="598" t="str">
        <f t="shared" si="6"/>
        <v>Belum Diisi</v>
      </c>
      <c r="I373" s="592" t="s">
        <v>26</v>
      </c>
      <c r="J373" s="593" t="str">
        <f>IF($D$372="Y/T","Isi Sasaran",IF($E$372=0,0,IF(I373="Y",1,IF(I373="T",0,"Isi Dulu"))))</f>
        <v>Isi Sasaran</v>
      </c>
      <c r="K373" s="592" t="s">
        <v>26</v>
      </c>
      <c r="L373" s="593" t="str">
        <f>IF($D$372="Y/T","Isi Sasaran",IF($E$372=0,0,IF(K373="Y",1,IF(K373="T",0,"Isi Dulu"))))</f>
        <v>Isi Sasaran</v>
      </c>
      <c r="M373" s="849"/>
      <c r="N373" s="852"/>
    </row>
    <row r="374" spans="2:14" ht="15.75">
      <c r="B374" s="837"/>
      <c r="C374" s="840"/>
      <c r="D374" s="858"/>
      <c r="E374" s="855"/>
      <c r="F374" s="549">
        <v>3</v>
      </c>
      <c r="G374" s="550"/>
      <c r="H374" s="598" t="str">
        <f t="shared" si="6"/>
        <v>Belum Diisi</v>
      </c>
      <c r="I374" s="592" t="s">
        <v>26</v>
      </c>
      <c r="J374" s="593" t="str">
        <f>IF($D$372="Y/T","Isi Sasaran",IF($E$372=0,0,IF(I374="Y",1,IF(I374="T",0,"Isi Dulu"))))</f>
        <v>Isi Sasaran</v>
      </c>
      <c r="K374" s="592" t="s">
        <v>26</v>
      </c>
      <c r="L374" s="593" t="str">
        <f>IF($D$372="Y/T","Isi Sasaran",IF($E$372=0,0,IF(K374="Y",1,IF(K374="T",0,"Isi Dulu"))))</f>
        <v>Isi Sasaran</v>
      </c>
      <c r="M374" s="849"/>
      <c r="N374" s="852"/>
    </row>
    <row r="375" spans="2:14" ht="15.75">
      <c r="B375" s="837"/>
      <c r="C375" s="840"/>
      <c r="D375" s="858"/>
      <c r="E375" s="855"/>
      <c r="F375" s="549">
        <v>4</v>
      </c>
      <c r="G375" s="550"/>
      <c r="H375" s="598" t="str">
        <f t="shared" si="6"/>
        <v>Belum Diisi</v>
      </c>
      <c r="I375" s="592" t="s">
        <v>26</v>
      </c>
      <c r="J375" s="593" t="str">
        <f>IF($D$372="Y/T","Isi Sasaran",IF($E$372=0,0,IF(I375="Y",1,IF(I375="T",0,"Isi Dulu"))))</f>
        <v>Isi Sasaran</v>
      </c>
      <c r="K375" s="592" t="s">
        <v>26</v>
      </c>
      <c r="L375" s="593" t="str">
        <f>IF($D$372="Y/T","Isi Sasaran",IF($E$372=0,0,IF(K375="Y",1,IF(K375="T",0,"Isi Dulu"))))</f>
        <v>Isi Sasaran</v>
      </c>
      <c r="M375" s="849"/>
      <c r="N375" s="852"/>
    </row>
    <row r="376" spans="2:14" ht="15.75">
      <c r="B376" s="838"/>
      <c r="C376" s="841"/>
      <c r="D376" s="859"/>
      <c r="E376" s="856"/>
      <c r="F376" s="569">
        <v>5</v>
      </c>
      <c r="G376" s="570"/>
      <c r="H376" s="599" t="str">
        <f t="shared" ref="H376:H411" si="7">IF(OR(J376="Isi Dulu",L376="Isi Dulu",J376="Isi Sasaran",L376="Isi Sasaran"),"Belum Diisi",IF(SUM(J376,L376)=2,1,IF(SUM(J376,L376)=1,0,IF(SUM(J376,L376)=0,0,"Error"))))</f>
        <v>Belum Diisi</v>
      </c>
      <c r="I376" s="595" t="s">
        <v>26</v>
      </c>
      <c r="J376" s="596" t="str">
        <f>IF($D$372="Y/T","Isi Sasaran",IF($E$372=0,0,IF(I376="Y",1,IF(I376="T",0,"Isi Dulu"))))</f>
        <v>Isi Sasaran</v>
      </c>
      <c r="K376" s="595" t="s">
        <v>26</v>
      </c>
      <c r="L376" s="596" t="str">
        <f>IF($D$372="Y/T","Isi Sasaran",IF($E$372=0,0,IF(K376="Y",1,IF(K376="T",0,"Isi Dulu"))))</f>
        <v>Isi Sasaran</v>
      </c>
      <c r="M376" s="850"/>
      <c r="N376" s="853"/>
    </row>
    <row r="377" spans="2:14" ht="15.75">
      <c r="B377" s="836">
        <v>14</v>
      </c>
      <c r="C377" s="839"/>
      <c r="D377" s="857" t="s">
        <v>26</v>
      </c>
      <c r="E377" s="854" t="str">
        <f>IF(D377="Y",1,IF(D377="T",0,IF(D377="Y/T","Belum diisi","Error")))</f>
        <v>Belum diisi</v>
      </c>
      <c r="F377" s="528">
        <v>1</v>
      </c>
      <c r="G377" s="529"/>
      <c r="H377" s="600" t="str">
        <f t="shared" si="7"/>
        <v>Belum Diisi</v>
      </c>
      <c r="I377" s="590" t="s">
        <v>26</v>
      </c>
      <c r="J377" s="591" t="str">
        <f>IF($D$377="Y/T","Isi Sasaran",IF($E$377=0,0,IF(I377="Y",1,IF(I377="T",0,"Isi Dulu"))))</f>
        <v>Isi Sasaran</v>
      </c>
      <c r="K377" s="590" t="s">
        <v>26</v>
      </c>
      <c r="L377" s="591" t="str">
        <f>IF($D$377="Y/T","Isi Sasaran",IF($E$377=0,0,IF(K377="Y",1,IF(K377="T",0,"Isi Dulu"))))</f>
        <v>Isi Sasaran</v>
      </c>
      <c r="M377" s="848" t="s">
        <v>26</v>
      </c>
      <c r="N377" s="851" t="str">
        <f>IF(M377="Y",1,IF(M377="T",0,IF(M377="Y/T","Belum diisi","Error")))</f>
        <v>Belum diisi</v>
      </c>
    </row>
    <row r="378" spans="2:14" ht="15.75">
      <c r="B378" s="837"/>
      <c r="C378" s="840"/>
      <c r="D378" s="858"/>
      <c r="E378" s="855"/>
      <c r="F378" s="549">
        <v>2</v>
      </c>
      <c r="G378" s="550"/>
      <c r="H378" s="598" t="str">
        <f t="shared" si="7"/>
        <v>Belum Diisi</v>
      </c>
      <c r="I378" s="592" t="s">
        <v>26</v>
      </c>
      <c r="J378" s="593" t="str">
        <f>IF($D$377="Y/T","Isi Sasaran",IF($E$377=0,0,IF(I378="Y",1,IF(I378="T",0,"Isi Dulu"))))</f>
        <v>Isi Sasaran</v>
      </c>
      <c r="K378" s="592" t="s">
        <v>26</v>
      </c>
      <c r="L378" s="593" t="str">
        <f>IF($D$377="Y/T","Isi Sasaran",IF($E$377=0,0,IF(K378="Y",1,IF(K378="T",0,"Isi Dulu"))))</f>
        <v>Isi Sasaran</v>
      </c>
      <c r="M378" s="849"/>
      <c r="N378" s="852"/>
    </row>
    <row r="379" spans="2:14" ht="15.75">
      <c r="B379" s="837"/>
      <c r="C379" s="840"/>
      <c r="D379" s="858"/>
      <c r="E379" s="855"/>
      <c r="F379" s="549">
        <v>3</v>
      </c>
      <c r="G379" s="550"/>
      <c r="H379" s="598" t="str">
        <f t="shared" si="7"/>
        <v>Belum Diisi</v>
      </c>
      <c r="I379" s="592" t="s">
        <v>26</v>
      </c>
      <c r="J379" s="593" t="str">
        <f>IF($D$377="Y/T","Isi Sasaran",IF($E$377=0,0,IF(I379="Y",1,IF(I379="T",0,"Isi Dulu"))))</f>
        <v>Isi Sasaran</v>
      </c>
      <c r="K379" s="592" t="s">
        <v>26</v>
      </c>
      <c r="L379" s="593" t="str">
        <f>IF($D$377="Y/T","Isi Sasaran",IF($E$377=0,0,IF(K379="Y",1,IF(K379="T",0,"Isi Dulu"))))</f>
        <v>Isi Sasaran</v>
      </c>
      <c r="M379" s="849"/>
      <c r="N379" s="852"/>
    </row>
    <row r="380" spans="2:14" ht="15.75">
      <c r="B380" s="837"/>
      <c r="C380" s="840"/>
      <c r="D380" s="858"/>
      <c r="E380" s="855"/>
      <c r="F380" s="549">
        <v>4</v>
      </c>
      <c r="G380" s="550"/>
      <c r="H380" s="598" t="str">
        <f t="shared" si="7"/>
        <v>Belum Diisi</v>
      </c>
      <c r="I380" s="592" t="s">
        <v>26</v>
      </c>
      <c r="J380" s="593" t="str">
        <f>IF($D$377="Y/T","Isi Sasaran",IF($E$377=0,0,IF(I380="Y",1,IF(I380="T",0,"Isi Dulu"))))</f>
        <v>Isi Sasaran</v>
      </c>
      <c r="K380" s="592" t="s">
        <v>26</v>
      </c>
      <c r="L380" s="593" t="str">
        <f>IF($D$377="Y/T","Isi Sasaran",IF($E$377=0,0,IF(K380="Y",1,IF(K380="T",0,"Isi Dulu"))))</f>
        <v>Isi Sasaran</v>
      </c>
      <c r="M380" s="849"/>
      <c r="N380" s="852"/>
    </row>
    <row r="381" spans="2:14" ht="15.75">
      <c r="B381" s="838"/>
      <c r="C381" s="841"/>
      <c r="D381" s="859"/>
      <c r="E381" s="856"/>
      <c r="F381" s="569">
        <v>5</v>
      </c>
      <c r="G381" s="570"/>
      <c r="H381" s="599" t="str">
        <f t="shared" si="7"/>
        <v>Belum Diisi</v>
      </c>
      <c r="I381" s="595" t="s">
        <v>26</v>
      </c>
      <c r="J381" s="596" t="str">
        <f>IF($D$377="Y/T","Isi Sasaran",IF($E$377=0,0,IF(I381="Y",1,IF(I381="T",0,"Isi Dulu"))))</f>
        <v>Isi Sasaran</v>
      </c>
      <c r="K381" s="595" t="s">
        <v>26</v>
      </c>
      <c r="L381" s="596" t="str">
        <f>IF($D$377="Y/T","Isi Sasaran",IF($E$377=0,0,IF(K381="Y",1,IF(K381="T",0,"Isi Dulu"))))</f>
        <v>Isi Sasaran</v>
      </c>
      <c r="M381" s="850"/>
      <c r="N381" s="853"/>
    </row>
    <row r="382" spans="2:14" ht="15.75">
      <c r="B382" s="836">
        <v>15</v>
      </c>
      <c r="C382" s="839"/>
      <c r="D382" s="857" t="s">
        <v>26</v>
      </c>
      <c r="E382" s="854" t="str">
        <f>IF(D382="Y",1,IF(D382="T",0,IF(D382="Y/T","Belum diisi","Error")))</f>
        <v>Belum diisi</v>
      </c>
      <c r="F382" s="528">
        <v>1</v>
      </c>
      <c r="G382" s="529"/>
      <c r="H382" s="600" t="str">
        <f t="shared" si="7"/>
        <v>Belum Diisi</v>
      </c>
      <c r="I382" s="590" t="s">
        <v>26</v>
      </c>
      <c r="J382" s="591" t="str">
        <f>IF($D$382="Y/T","Isi Sasaran",IF($E$382=0,0,IF(I382="Y",1,IF(I382="T",0,"Isi Dulu"))))</f>
        <v>Isi Sasaran</v>
      </c>
      <c r="K382" s="590" t="s">
        <v>26</v>
      </c>
      <c r="L382" s="591" t="str">
        <f>IF($D$382="Y/T","Isi Sasaran",IF($E$382=0,0,IF(K382="Y",1,IF(K382="T",0,"Isi Dulu"))))</f>
        <v>Isi Sasaran</v>
      </c>
      <c r="M382" s="848" t="s">
        <v>26</v>
      </c>
      <c r="N382" s="851" t="str">
        <f>IF(M382="Y",1,IF(M382="T",0,IF(M382="Y/T","Belum diisi","Error")))</f>
        <v>Belum diisi</v>
      </c>
    </row>
    <row r="383" spans="2:14" ht="15.75">
      <c r="B383" s="837"/>
      <c r="C383" s="840"/>
      <c r="D383" s="858"/>
      <c r="E383" s="855"/>
      <c r="F383" s="549">
        <v>2</v>
      </c>
      <c r="G383" s="550"/>
      <c r="H383" s="598" t="str">
        <f t="shared" si="7"/>
        <v>Belum Diisi</v>
      </c>
      <c r="I383" s="592" t="s">
        <v>26</v>
      </c>
      <c r="J383" s="593" t="str">
        <f>IF($D$382="Y/T","Isi Sasaran",IF($E$382=0,0,IF(I383="Y",1,IF(I383="T",0,"Isi Dulu"))))</f>
        <v>Isi Sasaran</v>
      </c>
      <c r="K383" s="592" t="s">
        <v>26</v>
      </c>
      <c r="L383" s="593" t="str">
        <f>IF($D$382="Y/T","Isi Sasaran",IF($E$382=0,0,IF(K383="Y",1,IF(K383="T",0,"Isi Dulu"))))</f>
        <v>Isi Sasaran</v>
      </c>
      <c r="M383" s="849"/>
      <c r="N383" s="852"/>
    </row>
    <row r="384" spans="2:14" ht="15.75">
      <c r="B384" s="837"/>
      <c r="C384" s="840"/>
      <c r="D384" s="858"/>
      <c r="E384" s="855"/>
      <c r="F384" s="549">
        <v>3</v>
      </c>
      <c r="G384" s="550"/>
      <c r="H384" s="598" t="str">
        <f t="shared" si="7"/>
        <v>Belum Diisi</v>
      </c>
      <c r="I384" s="592" t="s">
        <v>26</v>
      </c>
      <c r="J384" s="593" t="str">
        <f>IF($D$382="Y/T","Isi Sasaran",IF($E$382=0,0,IF(I384="Y",1,IF(I384="T",0,"Isi Dulu"))))</f>
        <v>Isi Sasaran</v>
      </c>
      <c r="K384" s="592" t="s">
        <v>26</v>
      </c>
      <c r="L384" s="593" t="str">
        <f>IF($D$382="Y/T","Isi Sasaran",IF($E$382=0,0,IF(K384="Y",1,IF(K384="T",0,"Isi Dulu"))))</f>
        <v>Isi Sasaran</v>
      </c>
      <c r="M384" s="849"/>
      <c r="N384" s="852"/>
    </row>
    <row r="385" spans="2:14" ht="15.75">
      <c r="B385" s="837"/>
      <c r="C385" s="840"/>
      <c r="D385" s="858"/>
      <c r="E385" s="855"/>
      <c r="F385" s="549">
        <v>4</v>
      </c>
      <c r="G385" s="550"/>
      <c r="H385" s="598" t="str">
        <f t="shared" si="7"/>
        <v>Belum Diisi</v>
      </c>
      <c r="I385" s="592" t="s">
        <v>26</v>
      </c>
      <c r="J385" s="593" t="str">
        <f>IF($D$382="Y/T","Isi Sasaran",IF($E$382=0,0,IF(I385="Y",1,IF(I385="T",0,"Isi Dulu"))))</f>
        <v>Isi Sasaran</v>
      </c>
      <c r="K385" s="592" t="s">
        <v>26</v>
      </c>
      <c r="L385" s="593" t="str">
        <f>IF($D$382="Y/T","Isi Sasaran",IF($E$382=0,0,IF(K385="Y",1,IF(K385="T",0,"Isi Dulu"))))</f>
        <v>Isi Sasaran</v>
      </c>
      <c r="M385" s="849"/>
      <c r="N385" s="852"/>
    </row>
    <row r="386" spans="2:14" ht="15.75">
      <c r="B386" s="838"/>
      <c r="C386" s="841"/>
      <c r="D386" s="859"/>
      <c r="E386" s="856"/>
      <c r="F386" s="569">
        <v>5</v>
      </c>
      <c r="G386" s="570"/>
      <c r="H386" s="599" t="str">
        <f t="shared" si="7"/>
        <v>Belum Diisi</v>
      </c>
      <c r="I386" s="595" t="s">
        <v>26</v>
      </c>
      <c r="J386" s="596" t="str">
        <f>IF($D$382="Y/T","Isi Sasaran",IF($E$382=0,0,IF(I386="Y",1,IF(I386="T",0,"Isi Dulu"))))</f>
        <v>Isi Sasaran</v>
      </c>
      <c r="K386" s="595" t="s">
        <v>26</v>
      </c>
      <c r="L386" s="596" t="str">
        <f>IF($D$382="Y/T","Isi Sasaran",IF($E$382=0,0,IF(K386="Y",1,IF(K386="T",0,"Isi Dulu"))))</f>
        <v>Isi Sasaran</v>
      </c>
      <c r="M386" s="850"/>
      <c r="N386" s="853"/>
    </row>
    <row r="387" spans="2:14" ht="15.75">
      <c r="B387" s="836">
        <v>16</v>
      </c>
      <c r="C387" s="839"/>
      <c r="D387" s="857" t="s">
        <v>26</v>
      </c>
      <c r="E387" s="854" t="str">
        <f>IF(D387="Y",1,IF(D387="T",0,IF(D387="Y/T","Belum diisi","Error")))</f>
        <v>Belum diisi</v>
      </c>
      <c r="F387" s="528">
        <v>1</v>
      </c>
      <c r="G387" s="529"/>
      <c r="H387" s="600" t="str">
        <f t="shared" si="7"/>
        <v>Belum Diisi</v>
      </c>
      <c r="I387" s="590" t="s">
        <v>26</v>
      </c>
      <c r="J387" s="591" t="str">
        <f>IF($D$387="Y/T","Isi Sasaran",IF($E$387=0,0,IF(I387="Y",1,IF(I387="T",0,"Isi Dulu"))))</f>
        <v>Isi Sasaran</v>
      </c>
      <c r="K387" s="590" t="s">
        <v>26</v>
      </c>
      <c r="L387" s="591" t="str">
        <f>IF($D$387="Y/T","Isi Sasaran",IF($E$387=0,0,IF(K387="Y",1,IF(K387="T",0,"Isi Dulu"))))</f>
        <v>Isi Sasaran</v>
      </c>
      <c r="M387" s="848" t="s">
        <v>26</v>
      </c>
      <c r="N387" s="851" t="str">
        <f>IF(M387="Y",1,IF(M387="T",0,IF(M387="Y/T","Belum diisi","Error")))</f>
        <v>Belum diisi</v>
      </c>
    </row>
    <row r="388" spans="2:14" ht="15.75">
      <c r="B388" s="837"/>
      <c r="C388" s="840"/>
      <c r="D388" s="858"/>
      <c r="E388" s="855"/>
      <c r="F388" s="549">
        <v>2</v>
      </c>
      <c r="G388" s="550"/>
      <c r="H388" s="598" t="str">
        <f t="shared" si="7"/>
        <v>Belum Diisi</v>
      </c>
      <c r="I388" s="592" t="s">
        <v>26</v>
      </c>
      <c r="J388" s="593" t="str">
        <f>IF($D$387="Y/T","Isi Sasaran",IF($E$387=0,0,IF(I388="Y",1,IF(I388="T",0,"Isi Dulu"))))</f>
        <v>Isi Sasaran</v>
      </c>
      <c r="K388" s="592" t="s">
        <v>26</v>
      </c>
      <c r="L388" s="593" t="str">
        <f>IF($D$387="Y/T","Isi Sasaran",IF($E$387=0,0,IF(K388="Y",1,IF(K388="T",0,"Isi Dulu"))))</f>
        <v>Isi Sasaran</v>
      </c>
      <c r="M388" s="849"/>
      <c r="N388" s="852"/>
    </row>
    <row r="389" spans="2:14" ht="15.75">
      <c r="B389" s="837"/>
      <c r="C389" s="840"/>
      <c r="D389" s="858"/>
      <c r="E389" s="855"/>
      <c r="F389" s="549">
        <v>3</v>
      </c>
      <c r="G389" s="550"/>
      <c r="H389" s="598" t="str">
        <f t="shared" si="7"/>
        <v>Belum Diisi</v>
      </c>
      <c r="I389" s="592" t="s">
        <v>26</v>
      </c>
      <c r="J389" s="593" t="str">
        <f>IF($D$387="Y/T","Isi Sasaran",IF($E$387=0,0,IF(I389="Y",1,IF(I389="T",0,"Isi Dulu"))))</f>
        <v>Isi Sasaran</v>
      </c>
      <c r="K389" s="592" t="s">
        <v>26</v>
      </c>
      <c r="L389" s="593" t="str">
        <f>IF($D$387="Y/T","Isi Sasaran",IF($E$387=0,0,IF(K389="Y",1,IF(K389="T",0,"Isi Dulu"))))</f>
        <v>Isi Sasaran</v>
      </c>
      <c r="M389" s="849"/>
      <c r="N389" s="852"/>
    </row>
    <row r="390" spans="2:14" ht="15.75">
      <c r="B390" s="837"/>
      <c r="C390" s="840"/>
      <c r="D390" s="858"/>
      <c r="E390" s="855"/>
      <c r="F390" s="549">
        <v>4</v>
      </c>
      <c r="G390" s="550"/>
      <c r="H390" s="598" t="str">
        <f t="shared" si="7"/>
        <v>Belum Diisi</v>
      </c>
      <c r="I390" s="592" t="s">
        <v>26</v>
      </c>
      <c r="J390" s="593" t="str">
        <f>IF($D$387="Y/T","Isi Sasaran",IF($E$387=0,0,IF(I390="Y",1,IF(I390="T",0,"Isi Dulu"))))</f>
        <v>Isi Sasaran</v>
      </c>
      <c r="K390" s="592" t="s">
        <v>26</v>
      </c>
      <c r="L390" s="593" t="str">
        <f>IF($D$387="Y/T","Isi Sasaran",IF($E$387=0,0,IF(K390="Y",1,IF(K390="T",0,"Isi Dulu"))))</f>
        <v>Isi Sasaran</v>
      </c>
      <c r="M390" s="849"/>
      <c r="N390" s="852"/>
    </row>
    <row r="391" spans="2:14" ht="15.75">
      <c r="B391" s="838"/>
      <c r="C391" s="841"/>
      <c r="D391" s="859"/>
      <c r="E391" s="856"/>
      <c r="F391" s="569">
        <v>5</v>
      </c>
      <c r="G391" s="570"/>
      <c r="H391" s="599" t="str">
        <f t="shared" si="7"/>
        <v>Belum Diisi</v>
      </c>
      <c r="I391" s="595" t="s">
        <v>26</v>
      </c>
      <c r="J391" s="596" t="str">
        <f>IF($D$387="Y/T","Isi Sasaran",IF($E$387=0,0,IF(I391="Y",1,IF(I391="T",0,"Isi Dulu"))))</f>
        <v>Isi Sasaran</v>
      </c>
      <c r="K391" s="595" t="s">
        <v>26</v>
      </c>
      <c r="L391" s="596" t="str">
        <f>IF($D$387="Y/T","Isi Sasaran",IF($E$387=0,0,IF(K391="Y",1,IF(K391="T",0,"Isi Dulu"))))</f>
        <v>Isi Sasaran</v>
      </c>
      <c r="M391" s="850"/>
      <c r="N391" s="853"/>
    </row>
    <row r="392" spans="2:14" ht="15.75">
      <c r="B392" s="836">
        <v>17</v>
      </c>
      <c r="C392" s="839"/>
      <c r="D392" s="857" t="s">
        <v>26</v>
      </c>
      <c r="E392" s="854" t="str">
        <f>IF(D392="Y",1,IF(D392="T",0,IF(D392="Y/T","Belum diisi","Error")))</f>
        <v>Belum diisi</v>
      </c>
      <c r="F392" s="528">
        <v>1</v>
      </c>
      <c r="G392" s="529"/>
      <c r="H392" s="600" t="str">
        <f t="shared" si="7"/>
        <v>Belum Diisi</v>
      </c>
      <c r="I392" s="590" t="s">
        <v>26</v>
      </c>
      <c r="J392" s="591" t="str">
        <f>IF($D$392="Y/T","Isi Sasaran",IF($E$392=0,0,IF(I392="Y",1,IF(I392="T",0,"Isi Dulu"))))</f>
        <v>Isi Sasaran</v>
      </c>
      <c r="K392" s="590" t="s">
        <v>26</v>
      </c>
      <c r="L392" s="591" t="str">
        <f>IF($D$392="Y/T","Isi Sasaran",IF($E$392=0,0,IF(K392="Y",1,IF(K392="T",0,"Isi Dulu"))))</f>
        <v>Isi Sasaran</v>
      </c>
      <c r="M392" s="848" t="s">
        <v>26</v>
      </c>
      <c r="N392" s="851" t="str">
        <f>IF(M392="Y",1,IF(M392="T",0,IF(M392="Y/T","Belum diisi","Error")))</f>
        <v>Belum diisi</v>
      </c>
    </row>
    <row r="393" spans="2:14" ht="15.75">
      <c r="B393" s="837"/>
      <c r="C393" s="840"/>
      <c r="D393" s="858"/>
      <c r="E393" s="855"/>
      <c r="F393" s="549">
        <v>2</v>
      </c>
      <c r="G393" s="550"/>
      <c r="H393" s="598" t="str">
        <f t="shared" si="7"/>
        <v>Belum Diisi</v>
      </c>
      <c r="I393" s="592" t="s">
        <v>26</v>
      </c>
      <c r="J393" s="593" t="str">
        <f>IF($D$392="Y/T","Isi Sasaran",IF($E$392=0,0,IF(I393="Y",1,IF(I393="T",0,"Isi Dulu"))))</f>
        <v>Isi Sasaran</v>
      </c>
      <c r="K393" s="592" t="s">
        <v>26</v>
      </c>
      <c r="L393" s="593" t="str">
        <f>IF($D$392="Y/T","Isi Sasaran",IF($E$392=0,0,IF(K393="Y",1,IF(K393="T",0,"Isi Dulu"))))</f>
        <v>Isi Sasaran</v>
      </c>
      <c r="M393" s="849"/>
      <c r="N393" s="852"/>
    </row>
    <row r="394" spans="2:14" ht="15.75">
      <c r="B394" s="837"/>
      <c r="C394" s="840"/>
      <c r="D394" s="858"/>
      <c r="E394" s="855"/>
      <c r="F394" s="549">
        <v>3</v>
      </c>
      <c r="G394" s="550"/>
      <c r="H394" s="598" t="str">
        <f t="shared" si="7"/>
        <v>Belum Diisi</v>
      </c>
      <c r="I394" s="592" t="s">
        <v>26</v>
      </c>
      <c r="J394" s="593" t="str">
        <f>IF($D$392="Y/T","Isi Sasaran",IF($E$392=0,0,IF(I394="Y",1,IF(I394="T",0,"Isi Dulu"))))</f>
        <v>Isi Sasaran</v>
      </c>
      <c r="K394" s="592" t="s">
        <v>26</v>
      </c>
      <c r="L394" s="593" t="str">
        <f>IF($D$392="Y/T","Isi Sasaran",IF($E$392=0,0,IF(K394="Y",1,IF(K394="T",0,"Isi Dulu"))))</f>
        <v>Isi Sasaran</v>
      </c>
      <c r="M394" s="849"/>
      <c r="N394" s="852"/>
    </row>
    <row r="395" spans="2:14" ht="15.75">
      <c r="B395" s="837"/>
      <c r="C395" s="840"/>
      <c r="D395" s="858"/>
      <c r="E395" s="855"/>
      <c r="F395" s="549">
        <v>4</v>
      </c>
      <c r="G395" s="550"/>
      <c r="H395" s="598" t="str">
        <f t="shared" si="7"/>
        <v>Belum Diisi</v>
      </c>
      <c r="I395" s="592" t="s">
        <v>26</v>
      </c>
      <c r="J395" s="593" t="str">
        <f>IF($D$392="Y/T","Isi Sasaran",IF($E$392=0,0,IF(I395="Y",1,IF(I395="T",0,"Isi Dulu"))))</f>
        <v>Isi Sasaran</v>
      </c>
      <c r="K395" s="592" t="s">
        <v>26</v>
      </c>
      <c r="L395" s="593" t="str">
        <f>IF($D$392="Y/T","Isi Sasaran",IF($E$392=0,0,IF(K395="Y",1,IF(K395="T",0,"Isi Dulu"))))</f>
        <v>Isi Sasaran</v>
      </c>
      <c r="M395" s="849"/>
      <c r="N395" s="852"/>
    </row>
    <row r="396" spans="2:14" ht="15.75">
      <c r="B396" s="838"/>
      <c r="C396" s="841"/>
      <c r="D396" s="859"/>
      <c r="E396" s="856"/>
      <c r="F396" s="569">
        <v>5</v>
      </c>
      <c r="G396" s="570"/>
      <c r="H396" s="599" t="str">
        <f t="shared" si="7"/>
        <v>Belum Diisi</v>
      </c>
      <c r="I396" s="595" t="s">
        <v>26</v>
      </c>
      <c r="J396" s="596" t="str">
        <f>IF($D$392="Y/T","Isi Sasaran",IF($E$392=0,0,IF(I396="Y",1,IF(I396="T",0,"Isi Dulu"))))</f>
        <v>Isi Sasaran</v>
      </c>
      <c r="K396" s="595" t="s">
        <v>26</v>
      </c>
      <c r="L396" s="596" t="str">
        <f>IF($D$392="Y/T","Isi Sasaran",IF($E$392=0,0,IF(K396="Y",1,IF(K396="T",0,"Isi Dulu"))))</f>
        <v>Isi Sasaran</v>
      </c>
      <c r="M396" s="850"/>
      <c r="N396" s="853"/>
    </row>
    <row r="397" spans="2:14" ht="15.75">
      <c r="B397" s="836">
        <v>18</v>
      </c>
      <c r="C397" s="839"/>
      <c r="D397" s="857" t="s">
        <v>26</v>
      </c>
      <c r="E397" s="854" t="str">
        <f>IF(D397="Y",1,IF(D397="T",0,IF(D397="Y/T","Belum diisi","Error")))</f>
        <v>Belum diisi</v>
      </c>
      <c r="F397" s="528">
        <v>1</v>
      </c>
      <c r="G397" s="529"/>
      <c r="H397" s="600" t="str">
        <f t="shared" si="7"/>
        <v>Belum Diisi</v>
      </c>
      <c r="I397" s="590" t="s">
        <v>26</v>
      </c>
      <c r="J397" s="591" t="str">
        <f>IF($D$397="Y/T","Isi Sasaran",IF($E$397=0,0,IF(I397="Y",1,IF(I397="T",0,"Isi Dulu"))))</f>
        <v>Isi Sasaran</v>
      </c>
      <c r="K397" s="590" t="s">
        <v>26</v>
      </c>
      <c r="L397" s="591" t="str">
        <f>IF($D$397="Y/T","Isi Sasaran",IF($E$397=0,0,IF(K397="Y",1,IF(K397="T",0,"Isi Dulu"))))</f>
        <v>Isi Sasaran</v>
      </c>
      <c r="M397" s="848" t="s">
        <v>26</v>
      </c>
      <c r="N397" s="851" t="str">
        <f>IF(M397="Y",1,IF(M397="T",0,IF(M397="Y/T","Belum diisi","Error")))</f>
        <v>Belum diisi</v>
      </c>
    </row>
    <row r="398" spans="2:14" ht="15.75">
      <c r="B398" s="837"/>
      <c r="C398" s="840"/>
      <c r="D398" s="858"/>
      <c r="E398" s="855"/>
      <c r="F398" s="549">
        <v>2</v>
      </c>
      <c r="G398" s="550"/>
      <c r="H398" s="598" t="str">
        <f t="shared" si="7"/>
        <v>Belum Diisi</v>
      </c>
      <c r="I398" s="592" t="s">
        <v>26</v>
      </c>
      <c r="J398" s="593" t="str">
        <f>IF($D$397="Y/T","Isi Sasaran",IF($E$397=0,0,IF(I398="Y",1,IF(I398="T",0,"Isi Dulu"))))</f>
        <v>Isi Sasaran</v>
      </c>
      <c r="K398" s="592" t="s">
        <v>26</v>
      </c>
      <c r="L398" s="593" t="str">
        <f>IF($D$397="Y/T","Isi Sasaran",IF($E$397=0,0,IF(K398="Y",1,IF(K398="T",0,"Isi Dulu"))))</f>
        <v>Isi Sasaran</v>
      </c>
      <c r="M398" s="849"/>
      <c r="N398" s="852"/>
    </row>
    <row r="399" spans="2:14" ht="15.75">
      <c r="B399" s="837"/>
      <c r="C399" s="840"/>
      <c r="D399" s="858"/>
      <c r="E399" s="855"/>
      <c r="F399" s="549">
        <v>3</v>
      </c>
      <c r="G399" s="550"/>
      <c r="H399" s="598" t="str">
        <f t="shared" si="7"/>
        <v>Belum Diisi</v>
      </c>
      <c r="I399" s="592" t="s">
        <v>26</v>
      </c>
      <c r="J399" s="593" t="str">
        <f>IF($D$397="Y/T","Isi Sasaran",IF($E$397=0,0,IF(I399="Y",1,IF(I399="T",0,"Isi Dulu"))))</f>
        <v>Isi Sasaran</v>
      </c>
      <c r="K399" s="592" t="s">
        <v>26</v>
      </c>
      <c r="L399" s="593" t="str">
        <f>IF($D$397="Y/T","Isi Sasaran",IF($E$397=0,0,IF(K399="Y",1,IF(K399="T",0,"Isi Dulu"))))</f>
        <v>Isi Sasaran</v>
      </c>
      <c r="M399" s="849"/>
      <c r="N399" s="852"/>
    </row>
    <row r="400" spans="2:14" ht="15.75">
      <c r="B400" s="837"/>
      <c r="C400" s="840"/>
      <c r="D400" s="858"/>
      <c r="E400" s="855"/>
      <c r="F400" s="549">
        <v>4</v>
      </c>
      <c r="G400" s="550"/>
      <c r="H400" s="598" t="str">
        <f t="shared" si="7"/>
        <v>Belum Diisi</v>
      </c>
      <c r="I400" s="592" t="s">
        <v>26</v>
      </c>
      <c r="J400" s="593" t="str">
        <f>IF($D$397="Y/T","Isi Sasaran",IF($E$397=0,0,IF(I400="Y",1,IF(I400="T",0,"Isi Dulu"))))</f>
        <v>Isi Sasaran</v>
      </c>
      <c r="K400" s="592" t="s">
        <v>26</v>
      </c>
      <c r="L400" s="593" t="str">
        <f>IF($D$397="Y/T","Isi Sasaran",IF($E$397=0,0,IF(K400="Y",1,IF(K400="T",0,"Isi Dulu"))))</f>
        <v>Isi Sasaran</v>
      </c>
      <c r="M400" s="849"/>
      <c r="N400" s="852"/>
    </row>
    <row r="401" spans="2:14" ht="15.75">
      <c r="B401" s="838"/>
      <c r="C401" s="841"/>
      <c r="D401" s="859"/>
      <c r="E401" s="856"/>
      <c r="F401" s="569">
        <v>5</v>
      </c>
      <c r="G401" s="570"/>
      <c r="H401" s="599" t="str">
        <f t="shared" si="7"/>
        <v>Belum Diisi</v>
      </c>
      <c r="I401" s="595" t="s">
        <v>26</v>
      </c>
      <c r="J401" s="596" t="str">
        <f>IF($D$397="Y/T","Isi Sasaran",IF($E$397=0,0,IF(I401="Y",1,IF(I401="T",0,"Isi Dulu"))))</f>
        <v>Isi Sasaran</v>
      </c>
      <c r="K401" s="595" t="s">
        <v>26</v>
      </c>
      <c r="L401" s="596" t="str">
        <f>IF($D$397="Y/T","Isi Sasaran",IF($E$397=0,0,IF(K401="Y",1,IF(K401="T",0,"Isi Dulu"))))</f>
        <v>Isi Sasaran</v>
      </c>
      <c r="M401" s="850"/>
      <c r="N401" s="853"/>
    </row>
    <row r="402" spans="2:14" ht="15.75">
      <c r="B402" s="836">
        <v>19</v>
      </c>
      <c r="C402" s="839"/>
      <c r="D402" s="857" t="s">
        <v>26</v>
      </c>
      <c r="E402" s="854" t="str">
        <f>IF(D402="Y",1,IF(D402="T",0,IF(D402="Y/T","Belum diisi","Error")))</f>
        <v>Belum diisi</v>
      </c>
      <c r="F402" s="528">
        <v>1</v>
      </c>
      <c r="G402" s="529"/>
      <c r="H402" s="600" t="str">
        <f t="shared" si="7"/>
        <v>Belum Diisi</v>
      </c>
      <c r="I402" s="590" t="s">
        <v>26</v>
      </c>
      <c r="J402" s="591" t="str">
        <f>IF($D$402="Y/T","Isi Sasaran",IF($E$402=0,0,IF(I402="Y",1,IF(I402="T",0,"Isi Dulu"))))</f>
        <v>Isi Sasaran</v>
      </c>
      <c r="K402" s="590" t="s">
        <v>26</v>
      </c>
      <c r="L402" s="591" t="str">
        <f>IF($D$402="Y/T","Isi Sasaran",IF($E$402=0,0,IF(K402="Y",1,IF(K402="T",0,"Isi Dulu"))))</f>
        <v>Isi Sasaran</v>
      </c>
      <c r="M402" s="848" t="s">
        <v>26</v>
      </c>
      <c r="N402" s="851" t="str">
        <f>IF(M402="Y",1,IF(M402="T",0,IF(M402="Y/T","Belum diisi","Error")))</f>
        <v>Belum diisi</v>
      </c>
    </row>
    <row r="403" spans="2:14" ht="15.75">
      <c r="B403" s="837"/>
      <c r="C403" s="840"/>
      <c r="D403" s="858"/>
      <c r="E403" s="855"/>
      <c r="F403" s="549">
        <v>2</v>
      </c>
      <c r="G403" s="550"/>
      <c r="H403" s="598" t="str">
        <f t="shared" si="7"/>
        <v>Belum Diisi</v>
      </c>
      <c r="I403" s="592" t="s">
        <v>26</v>
      </c>
      <c r="J403" s="593" t="str">
        <f>IF($D$402="Y/T","Isi Sasaran",IF($E$402=0,0,IF(I403="Y",1,IF(I403="T",0,"Isi Dulu"))))</f>
        <v>Isi Sasaran</v>
      </c>
      <c r="K403" s="592" t="s">
        <v>26</v>
      </c>
      <c r="L403" s="593" t="str">
        <f>IF($D$402="Y/T","Isi Sasaran",IF($E$402=0,0,IF(K403="Y",1,IF(K403="T",0,"Isi Dulu"))))</f>
        <v>Isi Sasaran</v>
      </c>
      <c r="M403" s="849"/>
      <c r="N403" s="852"/>
    </row>
    <row r="404" spans="2:14" ht="15.75">
      <c r="B404" s="837"/>
      <c r="C404" s="840"/>
      <c r="D404" s="858"/>
      <c r="E404" s="855"/>
      <c r="F404" s="549">
        <v>3</v>
      </c>
      <c r="G404" s="550"/>
      <c r="H404" s="598" t="str">
        <f t="shared" si="7"/>
        <v>Belum Diisi</v>
      </c>
      <c r="I404" s="592" t="s">
        <v>26</v>
      </c>
      <c r="J404" s="593" t="str">
        <f>IF($D$402="Y/T","Isi Sasaran",IF($E$402=0,0,IF(I404="Y",1,IF(I404="T",0,"Isi Dulu"))))</f>
        <v>Isi Sasaran</v>
      </c>
      <c r="K404" s="592" t="s">
        <v>26</v>
      </c>
      <c r="L404" s="593" t="str">
        <f>IF($D$402="Y/T","Isi Sasaran",IF($E$402=0,0,IF(K404="Y",1,IF(K404="T",0,"Isi Dulu"))))</f>
        <v>Isi Sasaran</v>
      </c>
      <c r="M404" s="849"/>
      <c r="N404" s="852"/>
    </row>
    <row r="405" spans="2:14" ht="15.75">
      <c r="B405" s="837"/>
      <c r="C405" s="840"/>
      <c r="D405" s="858"/>
      <c r="E405" s="855"/>
      <c r="F405" s="549">
        <v>4</v>
      </c>
      <c r="G405" s="550"/>
      <c r="H405" s="598" t="str">
        <f t="shared" si="7"/>
        <v>Belum Diisi</v>
      </c>
      <c r="I405" s="592" t="s">
        <v>26</v>
      </c>
      <c r="J405" s="593" t="str">
        <f>IF($D$402="Y/T","Isi Sasaran",IF($E$402=0,0,IF(I405="Y",1,IF(I405="T",0,"Isi Dulu"))))</f>
        <v>Isi Sasaran</v>
      </c>
      <c r="K405" s="592" t="s">
        <v>26</v>
      </c>
      <c r="L405" s="593" t="str">
        <f>IF($D$402="Y/T","Isi Sasaran",IF($E$402=0,0,IF(K405="Y",1,IF(K405="T",0,"Isi Dulu"))))</f>
        <v>Isi Sasaran</v>
      </c>
      <c r="M405" s="849"/>
      <c r="N405" s="852"/>
    </row>
    <row r="406" spans="2:14" ht="15.75">
      <c r="B406" s="838"/>
      <c r="C406" s="841"/>
      <c r="D406" s="859"/>
      <c r="E406" s="856"/>
      <c r="F406" s="569">
        <v>5</v>
      </c>
      <c r="G406" s="570"/>
      <c r="H406" s="599" t="str">
        <f t="shared" si="7"/>
        <v>Belum Diisi</v>
      </c>
      <c r="I406" s="595" t="s">
        <v>26</v>
      </c>
      <c r="J406" s="596" t="str">
        <f>IF($D$402="Y/T","Isi Sasaran",IF($E$402=0,0,IF(I406="Y",1,IF(I406="T",0,"Isi Dulu"))))</f>
        <v>Isi Sasaran</v>
      </c>
      <c r="K406" s="595" t="s">
        <v>26</v>
      </c>
      <c r="L406" s="596" t="str">
        <f>IF($D$402="Y/T","Isi Sasaran",IF($E$402=0,0,IF(K406="Y",1,IF(K406="T",0,"Isi Dulu"))))</f>
        <v>Isi Sasaran</v>
      </c>
      <c r="M406" s="850"/>
      <c r="N406" s="853"/>
    </row>
    <row r="407" spans="2:14" ht="15.75">
      <c r="B407" s="836">
        <v>20</v>
      </c>
      <c r="C407" s="839"/>
      <c r="D407" s="857" t="s">
        <v>26</v>
      </c>
      <c r="E407" s="854" t="str">
        <f>IF(D407="Y",1,IF(D407="T",0,IF(D407="Y/T","Belum diisi","Error")))</f>
        <v>Belum diisi</v>
      </c>
      <c r="F407" s="528">
        <v>1</v>
      </c>
      <c r="G407" s="529"/>
      <c r="H407" s="600" t="str">
        <f t="shared" si="7"/>
        <v>Belum Diisi</v>
      </c>
      <c r="I407" s="590" t="s">
        <v>26</v>
      </c>
      <c r="J407" s="591" t="str">
        <f>IF($D$407="Y/T","Isi Sasaran",IF($E$407=0,0,IF(I407="Y",1,IF(I407="T",0,"Isi Dulu"))))</f>
        <v>Isi Sasaran</v>
      </c>
      <c r="K407" s="590" t="s">
        <v>26</v>
      </c>
      <c r="L407" s="591" t="str">
        <f>IF($D$407="Y/T","Isi Sasaran",IF($E$407=0,0,IF(K407="Y",1,IF(K407="T",0,"Isi Dulu"))))</f>
        <v>Isi Sasaran</v>
      </c>
      <c r="M407" s="848" t="s">
        <v>26</v>
      </c>
      <c r="N407" s="851" t="str">
        <f>IF(M407="Y",1,IF(M407="T",0,IF(M407="Y/T","Belum diisi","Error")))</f>
        <v>Belum diisi</v>
      </c>
    </row>
    <row r="408" spans="2:14" ht="15.75">
      <c r="B408" s="837"/>
      <c r="C408" s="840"/>
      <c r="D408" s="858"/>
      <c r="E408" s="855"/>
      <c r="F408" s="549">
        <v>2</v>
      </c>
      <c r="G408" s="550"/>
      <c r="H408" s="598" t="str">
        <f t="shared" si="7"/>
        <v>Belum Diisi</v>
      </c>
      <c r="I408" s="592" t="s">
        <v>26</v>
      </c>
      <c r="J408" s="593" t="str">
        <f>IF($D$407="Y/T","Isi Sasaran",IF($E$407=0,0,IF(I408="Y",1,IF(I408="T",0,"Isi Dulu"))))</f>
        <v>Isi Sasaran</v>
      </c>
      <c r="K408" s="592" t="s">
        <v>26</v>
      </c>
      <c r="L408" s="593" t="str">
        <f>IF($D$407="Y/T","Isi Sasaran",IF($E$407=0,0,IF(K408="Y",1,IF(K408="T",0,"Isi Dulu"))))</f>
        <v>Isi Sasaran</v>
      </c>
      <c r="M408" s="849"/>
      <c r="N408" s="852"/>
    </row>
    <row r="409" spans="2:14" ht="15.75">
      <c r="B409" s="837"/>
      <c r="C409" s="840"/>
      <c r="D409" s="858"/>
      <c r="E409" s="855"/>
      <c r="F409" s="549">
        <v>3</v>
      </c>
      <c r="G409" s="550"/>
      <c r="H409" s="598" t="str">
        <f t="shared" si="7"/>
        <v>Belum Diisi</v>
      </c>
      <c r="I409" s="592" t="s">
        <v>26</v>
      </c>
      <c r="J409" s="593" t="str">
        <f>IF($D$407="Y/T","Isi Sasaran",IF($E$407=0,0,IF(I409="Y",1,IF(I409="T",0,"Isi Dulu"))))</f>
        <v>Isi Sasaran</v>
      </c>
      <c r="K409" s="592" t="s">
        <v>26</v>
      </c>
      <c r="L409" s="593" t="str">
        <f>IF($D$407="Y/T","Isi Sasaran",IF($E$407=0,0,IF(K409="Y",1,IF(K409="T",0,"Isi Dulu"))))</f>
        <v>Isi Sasaran</v>
      </c>
      <c r="M409" s="849"/>
      <c r="N409" s="852"/>
    </row>
    <row r="410" spans="2:14" ht="15.75">
      <c r="B410" s="837"/>
      <c r="C410" s="840"/>
      <c r="D410" s="858"/>
      <c r="E410" s="855"/>
      <c r="F410" s="549">
        <v>4</v>
      </c>
      <c r="G410" s="550"/>
      <c r="H410" s="598" t="str">
        <f t="shared" si="7"/>
        <v>Belum Diisi</v>
      </c>
      <c r="I410" s="592" t="s">
        <v>26</v>
      </c>
      <c r="J410" s="593" t="str">
        <f>IF($D$407="Y/T","Isi Sasaran",IF($E$407=0,0,IF(I410="Y",1,IF(I410="T",0,"Isi Dulu"))))</f>
        <v>Isi Sasaran</v>
      </c>
      <c r="K410" s="592" t="s">
        <v>26</v>
      </c>
      <c r="L410" s="593" t="str">
        <f>IF($D$407="Y/T","Isi Sasaran",IF($E$407=0,0,IF(K410="Y",1,IF(K410="T",0,"Isi Dulu"))))</f>
        <v>Isi Sasaran</v>
      </c>
      <c r="M410" s="849"/>
      <c r="N410" s="852"/>
    </row>
    <row r="411" spans="2:14" ht="15.75">
      <c r="B411" s="838"/>
      <c r="C411" s="841"/>
      <c r="D411" s="859"/>
      <c r="E411" s="856"/>
      <c r="F411" s="569">
        <v>5</v>
      </c>
      <c r="G411" s="570"/>
      <c r="H411" s="599" t="str">
        <f t="shared" si="7"/>
        <v>Belum Diisi</v>
      </c>
      <c r="I411" s="595" t="s">
        <v>26</v>
      </c>
      <c r="J411" s="596" t="str">
        <f>IF($D$407="Y/T","Isi Sasaran",IF($E$407=0,0,IF(I411="Y",1,IF(I411="T",0,"Isi Dulu"))))</f>
        <v>Isi Sasaran</v>
      </c>
      <c r="K411" s="595" t="s">
        <v>26</v>
      </c>
      <c r="L411" s="596" t="str">
        <f>IF($D$407="Y/T","Isi Sasaran",IF($E$407=0,0,IF(K411="Y",1,IF(K411="T",0,"Isi Dulu"))))</f>
        <v>Isi Sasaran</v>
      </c>
      <c r="M411" s="850"/>
      <c r="N411" s="853"/>
    </row>
    <row r="412" spans="2:14" ht="15.75">
      <c r="B412" s="580"/>
      <c r="C412" s="581"/>
      <c r="D412" s="582"/>
      <c r="E412" s="602" t="e">
        <f>AVERAGE(E312:E411)</f>
        <v>#DIV/0!</v>
      </c>
      <c r="F412" s="583"/>
      <c r="G412" s="583"/>
      <c r="H412" s="602" t="e">
        <f>(IF($D312="Y/T",0,AVERAGE(H312:H316))+IF($D317="Y/T",0,AVERAGE(H317:H321))+IF($D322="Y/T",0,AVERAGE(H322:H326))+IF($D327="Y/T",0,AVERAGE(H327:H331))+IF($D332="Y/T",0,AVERAGE(H332:H336))+IF($D337="Y/T",0,AVERAGE(H337:H341))+IF($D342="Y/T",0,AVERAGE(H342:H346))+IF($D347="Y/T",0,AVERAGE(H347:H351))+IF($D352="Y/T",0,AVERAGE(H352:H356))+IF($D357="Y/T",0,AVERAGE(H357:H361))+IF($D362="Y/T",0,AVERAGE(H362:H366))+IF($D367="Y/T",0,AVERAGE(H367:H371))+IF($D372="Y/T",0,AVERAGE(H372:H376))+IF($D377="Y/T",0,AVERAGE(H377:H381))+IF($D382="Y/T",0,AVERAGE(H382:H386))+IF($D387="Y/T",0,AVERAGE(H387:H391))+IF($D392="Y/T",0,AVERAGE(H392:H396))+IF($D397="Y/T",0,AVERAGE(H397:H401))+IF($D402="Y/T",0,AVERAGE(H402:H406))+IF($D407="Y/T",0,AVERAGE(H407:H411)))/(COUNTIF($D312:$D411,"Y")+COUNTIF($D312:$D411,"T"))</f>
        <v>#DIV/0!</v>
      </c>
      <c r="I412" s="582"/>
      <c r="J412" s="602" t="e">
        <f>(IF($D312="Y/T",0,AVERAGE(J312:J316))+IF($D317="Y/T",0,AVERAGE(J317:J321))+IF($D322="Y/T",0,AVERAGE(J322:J326))+IF($D327="Y/T",0,AVERAGE(J327:J331))+IF($D332="Y/T",0,AVERAGE(J332:J336))+IF($D337="Y/T",0,AVERAGE(J337:J341))+IF($D342="Y/T",0,AVERAGE(J342:J346))+IF($D347="Y/T",0,AVERAGE(J347:J351))+IF($D352="Y/T",0,AVERAGE(J352:J356))+IF($D357="Y/T",0,AVERAGE(J357:J361))+IF($D362="Y/T",0,AVERAGE(J362:J366))+IF($D367="Y/T",0,AVERAGE(J367:J371))+IF($D372="Y/T",0,AVERAGE(J372:J376))+IF($D377="Y/T",0,AVERAGE(J377:J381))+IF($D382="Y/T",0,AVERAGE(J382:J386))+IF($D387="Y/T",0,AVERAGE(J387:J391))+IF($D392="Y/T",0,AVERAGE(J392:J396))+IF($D397="Y/T",0,AVERAGE(J397:J401))+IF($D402="Y/T",0,AVERAGE(J402:J406))+IF($D407="Y/T",0,AVERAGE(J407:J411)))/(COUNTIF($D312:$D411,"Y")+COUNTIF($D312:$D411,"T"))</f>
        <v>#DIV/0!</v>
      </c>
      <c r="K412" s="582"/>
      <c r="L412" s="602" t="e">
        <f>(IF($D312="Y/T",0,AVERAGE(L312:L316))+IF($D317="Y/T",0,AVERAGE(L317:L321))+IF($D322="Y/T",0,AVERAGE(L322:L326))+IF($D327="Y/T",0,AVERAGE(L327:L331))+IF($D332="Y/T",0,AVERAGE(L332:L336))+IF($D337="Y/T",0,AVERAGE(L337:L341))+IF($D342="Y/T",0,AVERAGE(L342:L346))+IF($D347="Y/T",0,AVERAGE(L347:L351))+IF($D352="Y/T",0,AVERAGE(L352:L356))+IF($D357="Y/T",0,AVERAGE(L357:L361))+IF($D362="Y/T",0,AVERAGE(L362:L366))+IF($D367="Y/T",0,AVERAGE(L367:L371))+IF($D372="Y/T",0,AVERAGE(L372:L376))+IF($D377="Y/T",0,AVERAGE(L377:L381))+IF($D382="Y/T",0,AVERAGE(L382:L386))+IF($D387="Y/T",0,AVERAGE(L387:L391))+IF($D392="Y/T",0,AVERAGE(L392:L396))+IF($D397="Y/T",0,AVERAGE(L397:L401))+IF($D402="Y/T",0,AVERAGE(L402:L406))+IF($D407="Y/T",0,AVERAGE(L407:L411)))/(COUNTIF($D312:$D411,"Y")+COUNTIF($D312:$D411,"T"))</f>
        <v>#DIV/0!</v>
      </c>
      <c r="M412" s="606"/>
      <c r="N412" s="602" t="e">
        <f>AVERAGE(N312:N411)</f>
        <v>#DIV/0!</v>
      </c>
    </row>
  </sheetData>
  <mergeCells count="496">
    <mergeCell ref="B1:N1"/>
    <mergeCell ref="C6:C10"/>
    <mergeCell ref="N16:N20"/>
    <mergeCell ref="D36:D40"/>
    <mergeCell ref="C21:C25"/>
    <mergeCell ref="E36:E40"/>
    <mergeCell ref="N36:N40"/>
    <mergeCell ref="B36:B40"/>
    <mergeCell ref="N21:N25"/>
    <mergeCell ref="D11:D15"/>
    <mergeCell ref="C36:C40"/>
    <mergeCell ref="N31:N35"/>
    <mergeCell ref="C16:C20"/>
    <mergeCell ref="M36:M40"/>
    <mergeCell ref="D21:D25"/>
    <mergeCell ref="E26:E30"/>
    <mergeCell ref="C3:C4"/>
    <mergeCell ref="N11:N15"/>
    <mergeCell ref="G3:G4"/>
    <mergeCell ref="F3:F4"/>
    <mergeCell ref="D3:E4"/>
    <mergeCell ref="B3:B4"/>
    <mergeCell ref="B118:B122"/>
    <mergeCell ref="N108:N112"/>
    <mergeCell ref="D91:D95"/>
    <mergeCell ref="B113:B117"/>
    <mergeCell ref="M118:M122"/>
    <mergeCell ref="E128:E132"/>
    <mergeCell ref="M128:M132"/>
    <mergeCell ref="C118:C122"/>
    <mergeCell ref="B128:B132"/>
    <mergeCell ref="D128:D132"/>
    <mergeCell ref="E118:E122"/>
    <mergeCell ref="D118:D122"/>
    <mergeCell ref="N128:N132"/>
    <mergeCell ref="N113:N117"/>
    <mergeCell ref="D101:D105"/>
    <mergeCell ref="C108:C112"/>
    <mergeCell ref="E108:E112"/>
    <mergeCell ref="D108:D112"/>
    <mergeCell ref="E113:E117"/>
    <mergeCell ref="C113:C117"/>
    <mergeCell ref="B96:B100"/>
    <mergeCell ref="E96:E100"/>
    <mergeCell ref="D96:D100"/>
    <mergeCell ref="B107:J107"/>
    <mergeCell ref="N215:N219"/>
    <mergeCell ref="E138:E142"/>
    <mergeCell ref="M138:M142"/>
    <mergeCell ref="C123:C127"/>
    <mergeCell ref="N138:N142"/>
    <mergeCell ref="D158:D162"/>
    <mergeCell ref="B148:B152"/>
    <mergeCell ref="B158:B162"/>
    <mergeCell ref="N148:N152"/>
    <mergeCell ref="D133:D137"/>
    <mergeCell ref="C158:C162"/>
    <mergeCell ref="M148:M152"/>
    <mergeCell ref="E158:E162"/>
    <mergeCell ref="C148:C152"/>
    <mergeCell ref="D148:D152"/>
    <mergeCell ref="E148:E152"/>
    <mergeCell ref="M158:M162"/>
    <mergeCell ref="N133:N137"/>
    <mergeCell ref="B138:B142"/>
    <mergeCell ref="D138:D142"/>
    <mergeCell ref="N158:N162"/>
    <mergeCell ref="M173:M177"/>
    <mergeCell ref="B173:B177"/>
    <mergeCell ref="C198:C202"/>
    <mergeCell ref="M96:M100"/>
    <mergeCell ref="C128:C132"/>
    <mergeCell ref="N118:N122"/>
    <mergeCell ref="B342:B346"/>
    <mergeCell ref="N332:N336"/>
    <mergeCell ref="C322:C326"/>
    <mergeCell ref="C285:C289"/>
    <mergeCell ref="E270:E274"/>
    <mergeCell ref="M285:M289"/>
    <mergeCell ref="E285:E289"/>
    <mergeCell ref="D270:D274"/>
    <mergeCell ref="D275:D279"/>
    <mergeCell ref="B295:B299"/>
    <mergeCell ref="B305:B309"/>
    <mergeCell ref="D285:D289"/>
    <mergeCell ref="D342:D346"/>
    <mergeCell ref="C332:C336"/>
    <mergeCell ref="B332:B336"/>
    <mergeCell ref="M322:M326"/>
    <mergeCell ref="E332:E336"/>
    <mergeCell ref="D322:D326"/>
    <mergeCell ref="E312:E316"/>
    <mergeCell ref="M332:M336"/>
    <mergeCell ref="N270:N274"/>
    <mergeCell ref="D305:D309"/>
    <mergeCell ref="B317:B321"/>
    <mergeCell ref="B327:B331"/>
    <mergeCell ref="B352:B356"/>
    <mergeCell ref="M342:M346"/>
    <mergeCell ref="D332:D336"/>
    <mergeCell ref="C342:C346"/>
    <mergeCell ref="B362:B366"/>
    <mergeCell ref="N295:N299"/>
    <mergeCell ref="C312:C316"/>
    <mergeCell ref="B311:N311"/>
    <mergeCell ref="D312:D316"/>
    <mergeCell ref="C362:C366"/>
    <mergeCell ref="M352:M356"/>
    <mergeCell ref="N362:N366"/>
    <mergeCell ref="M362:M366"/>
    <mergeCell ref="E362:E366"/>
    <mergeCell ref="D352:D356"/>
    <mergeCell ref="E352:E356"/>
    <mergeCell ref="M305:M309"/>
    <mergeCell ref="B312:B316"/>
    <mergeCell ref="C305:C309"/>
    <mergeCell ref="M312:M316"/>
    <mergeCell ref="E322:E326"/>
    <mergeCell ref="N312:N316"/>
    <mergeCell ref="B322:B326"/>
    <mergeCell ref="N322:N326"/>
    <mergeCell ref="C352:C356"/>
    <mergeCell ref="N352:N356"/>
    <mergeCell ref="E342:E346"/>
    <mergeCell ref="N342:N346"/>
    <mergeCell ref="D362:D366"/>
    <mergeCell ref="B2:N2"/>
    <mergeCell ref="D6:D10"/>
    <mergeCell ref="B11:B15"/>
    <mergeCell ref="M46:M50"/>
    <mergeCell ref="N46:N50"/>
    <mergeCell ref="E31:E35"/>
    <mergeCell ref="B46:B50"/>
    <mergeCell ref="E46:E50"/>
    <mergeCell ref="D46:D50"/>
    <mergeCell ref="C46:C50"/>
    <mergeCell ref="C41:C45"/>
    <mergeCell ref="C51:C55"/>
    <mergeCell ref="N56:N60"/>
    <mergeCell ref="B66:B70"/>
    <mergeCell ref="M113:M117"/>
    <mergeCell ref="C138:C142"/>
    <mergeCell ref="B101:B105"/>
    <mergeCell ref="N91:N95"/>
    <mergeCell ref="D86:D90"/>
    <mergeCell ref="M163:M167"/>
    <mergeCell ref="D168:D172"/>
    <mergeCell ref="C163:C167"/>
    <mergeCell ref="N168:N172"/>
    <mergeCell ref="D163:D167"/>
    <mergeCell ref="C96:C100"/>
    <mergeCell ref="M123:M127"/>
    <mergeCell ref="B123:B127"/>
    <mergeCell ref="E143:E147"/>
    <mergeCell ref="N163:N167"/>
    <mergeCell ref="N96:N100"/>
    <mergeCell ref="D113:D117"/>
    <mergeCell ref="B108:B112"/>
    <mergeCell ref="E168:E172"/>
    <mergeCell ref="E163:E167"/>
    <mergeCell ref="M133:M137"/>
    <mergeCell ref="C143:C147"/>
    <mergeCell ref="D123:D127"/>
    <mergeCell ref="B133:B137"/>
    <mergeCell ref="C91:C95"/>
    <mergeCell ref="M91:M95"/>
    <mergeCell ref="N372:N376"/>
    <mergeCell ref="C392:C396"/>
    <mergeCell ref="D372:D376"/>
    <mergeCell ref="E382:E386"/>
    <mergeCell ref="M382:M386"/>
    <mergeCell ref="C382:C386"/>
    <mergeCell ref="C372:C376"/>
    <mergeCell ref="E357:E361"/>
    <mergeCell ref="M372:M376"/>
    <mergeCell ref="E372:E376"/>
    <mergeCell ref="D357:D361"/>
    <mergeCell ref="N392:N396"/>
    <mergeCell ref="E367:E371"/>
    <mergeCell ref="N387:N391"/>
    <mergeCell ref="N367:N371"/>
    <mergeCell ref="B407:B411"/>
    <mergeCell ref="M397:M401"/>
    <mergeCell ref="D407:D411"/>
    <mergeCell ref="E397:E401"/>
    <mergeCell ref="D387:D391"/>
    <mergeCell ref="E407:E411"/>
    <mergeCell ref="M407:M411"/>
    <mergeCell ref="C402:C406"/>
    <mergeCell ref="M392:M396"/>
    <mergeCell ref="M402:M406"/>
    <mergeCell ref="E402:E406"/>
    <mergeCell ref="D392:D396"/>
    <mergeCell ref="E392:E396"/>
    <mergeCell ref="D402:D406"/>
    <mergeCell ref="B392:B396"/>
    <mergeCell ref="B402:B406"/>
    <mergeCell ref="B397:B401"/>
    <mergeCell ref="B387:B391"/>
    <mergeCell ref="C387:C391"/>
    <mergeCell ref="B347:B351"/>
    <mergeCell ref="M337:M341"/>
    <mergeCell ref="E327:E331"/>
    <mergeCell ref="D327:D331"/>
    <mergeCell ref="C337:C341"/>
    <mergeCell ref="B357:B361"/>
    <mergeCell ref="B382:B386"/>
    <mergeCell ref="N382:N386"/>
    <mergeCell ref="C317:C321"/>
    <mergeCell ref="B372:B376"/>
    <mergeCell ref="M367:M371"/>
    <mergeCell ref="E347:E351"/>
    <mergeCell ref="C357:C361"/>
    <mergeCell ref="M347:M351"/>
    <mergeCell ref="E337:E341"/>
    <mergeCell ref="N357:N361"/>
    <mergeCell ref="B367:B371"/>
    <mergeCell ref="M327:M331"/>
    <mergeCell ref="C347:C351"/>
    <mergeCell ref="N347:N351"/>
    <mergeCell ref="N377:N381"/>
    <mergeCell ref="D367:D371"/>
    <mergeCell ref="D377:D381"/>
    <mergeCell ref="M377:M381"/>
    <mergeCell ref="B300:B304"/>
    <mergeCell ref="M260:M264"/>
    <mergeCell ref="C280:C284"/>
    <mergeCell ref="B270:B274"/>
    <mergeCell ref="B235:B239"/>
    <mergeCell ref="N225:N229"/>
    <mergeCell ref="D215:D219"/>
    <mergeCell ref="B230:B234"/>
    <mergeCell ref="N230:N234"/>
    <mergeCell ref="C245:C249"/>
    <mergeCell ref="D230:D234"/>
    <mergeCell ref="C225:C229"/>
    <mergeCell ref="M230:M234"/>
    <mergeCell ref="D255:D259"/>
    <mergeCell ref="B250:B254"/>
    <mergeCell ref="C270:C274"/>
    <mergeCell ref="C295:C299"/>
    <mergeCell ref="N285:N289"/>
    <mergeCell ref="M300:M304"/>
    <mergeCell ref="D295:D299"/>
    <mergeCell ref="N300:N304"/>
    <mergeCell ref="C230:C234"/>
    <mergeCell ref="N235:N239"/>
    <mergeCell ref="C275:C279"/>
    <mergeCell ref="N260:N264"/>
    <mergeCell ref="D250:D254"/>
    <mergeCell ref="M275:M279"/>
    <mergeCell ref="D290:D294"/>
    <mergeCell ref="B280:B284"/>
    <mergeCell ref="E290:E294"/>
    <mergeCell ref="E280:E284"/>
    <mergeCell ref="D280:D284"/>
    <mergeCell ref="M290:M294"/>
    <mergeCell ref="N290:N294"/>
    <mergeCell ref="B290:B294"/>
    <mergeCell ref="N280:N284"/>
    <mergeCell ref="D265:D269"/>
    <mergeCell ref="C290:C294"/>
    <mergeCell ref="M280:M284"/>
    <mergeCell ref="E265:E269"/>
    <mergeCell ref="B285:B289"/>
    <mergeCell ref="M270:M274"/>
    <mergeCell ref="N275:N279"/>
    <mergeCell ref="B255:B259"/>
    <mergeCell ref="N265:N269"/>
    <mergeCell ref="E250:E254"/>
    <mergeCell ref="M265:M269"/>
    <mergeCell ref="N250:N254"/>
    <mergeCell ref="C265:C269"/>
    <mergeCell ref="C255:C259"/>
    <mergeCell ref="C250:C254"/>
    <mergeCell ref="E260:E264"/>
    <mergeCell ref="E193:E197"/>
    <mergeCell ref="B209:N209"/>
    <mergeCell ref="C220:C224"/>
    <mergeCell ref="M220:M224"/>
    <mergeCell ref="D210:D214"/>
    <mergeCell ref="E220:E224"/>
    <mergeCell ref="C210:C214"/>
    <mergeCell ref="E210:E214"/>
    <mergeCell ref="N220:N224"/>
    <mergeCell ref="C235:C239"/>
    <mergeCell ref="M225:M229"/>
    <mergeCell ref="E215:E219"/>
    <mergeCell ref="M235:M239"/>
    <mergeCell ref="N255:N259"/>
    <mergeCell ref="N203:N207"/>
    <mergeCell ref="D225:D229"/>
    <mergeCell ref="C215:C219"/>
    <mergeCell ref="E245:E249"/>
    <mergeCell ref="B265:B269"/>
    <mergeCell ref="N210:N214"/>
    <mergeCell ref="N193:N197"/>
    <mergeCell ref="C173:C177"/>
    <mergeCell ref="M183:M187"/>
    <mergeCell ref="B198:B202"/>
    <mergeCell ref="E183:E187"/>
    <mergeCell ref="N188:N192"/>
    <mergeCell ref="D178:D182"/>
    <mergeCell ref="E173:E177"/>
    <mergeCell ref="B193:B197"/>
    <mergeCell ref="C183:C187"/>
    <mergeCell ref="B188:B192"/>
    <mergeCell ref="N178:N182"/>
    <mergeCell ref="M178:M182"/>
    <mergeCell ref="B178:B182"/>
    <mergeCell ref="D183:D187"/>
    <mergeCell ref="N407:N411"/>
    <mergeCell ref="M295:M299"/>
    <mergeCell ref="D317:D321"/>
    <mergeCell ref="C300:C304"/>
    <mergeCell ref="E317:E321"/>
    <mergeCell ref="E305:E309"/>
    <mergeCell ref="N317:N321"/>
    <mergeCell ref="D337:D341"/>
    <mergeCell ref="C327:C331"/>
    <mergeCell ref="N337:N341"/>
    <mergeCell ref="N305:N309"/>
    <mergeCell ref="E295:E299"/>
    <mergeCell ref="D300:D304"/>
    <mergeCell ref="N397:N401"/>
    <mergeCell ref="C407:C411"/>
    <mergeCell ref="D397:D401"/>
    <mergeCell ref="C397:C401"/>
    <mergeCell ref="E377:E381"/>
    <mergeCell ref="M387:M391"/>
    <mergeCell ref="N402:N406"/>
    <mergeCell ref="D347:D351"/>
    <mergeCell ref="M357:M361"/>
    <mergeCell ref="D382:D386"/>
    <mergeCell ref="C367:C371"/>
    <mergeCell ref="B377:B381"/>
    <mergeCell ref="E387:E391"/>
    <mergeCell ref="C377:C381"/>
    <mergeCell ref="B240:B244"/>
    <mergeCell ref="M250:M254"/>
    <mergeCell ref="E255:E259"/>
    <mergeCell ref="N153:N157"/>
    <mergeCell ref="C168:C172"/>
    <mergeCell ref="B163:B167"/>
    <mergeCell ref="B245:B249"/>
    <mergeCell ref="E230:E234"/>
    <mergeCell ref="N245:N249"/>
    <mergeCell ref="B220:B224"/>
    <mergeCell ref="M210:M214"/>
    <mergeCell ref="D173:D177"/>
    <mergeCell ref="C193:C197"/>
    <mergeCell ref="N173:N177"/>
    <mergeCell ref="D198:D202"/>
    <mergeCell ref="N198:N202"/>
    <mergeCell ref="M198:M202"/>
    <mergeCell ref="E198:E202"/>
    <mergeCell ref="D193:D197"/>
    <mergeCell ref="B183:B187"/>
    <mergeCell ref="N183:N187"/>
    <mergeCell ref="D66:D70"/>
    <mergeCell ref="D76:D80"/>
    <mergeCell ref="B86:B90"/>
    <mergeCell ref="C26:C30"/>
    <mergeCell ref="M51:M55"/>
    <mergeCell ref="C61:C65"/>
    <mergeCell ref="D61:D65"/>
    <mergeCell ref="E61:E65"/>
    <mergeCell ref="M61:M65"/>
    <mergeCell ref="M56:M60"/>
    <mergeCell ref="B56:B60"/>
    <mergeCell ref="D51:D55"/>
    <mergeCell ref="E51:E55"/>
    <mergeCell ref="C71:C75"/>
    <mergeCell ref="D81:D85"/>
    <mergeCell ref="E81:E85"/>
    <mergeCell ref="M71:M75"/>
    <mergeCell ref="B51:B55"/>
    <mergeCell ref="C81:C85"/>
    <mergeCell ref="M81:M85"/>
    <mergeCell ref="M41:M45"/>
    <mergeCell ref="C66:C70"/>
    <mergeCell ref="M86:M90"/>
    <mergeCell ref="N81:N85"/>
    <mergeCell ref="N41:N45"/>
    <mergeCell ref="D26:D30"/>
    <mergeCell ref="B41:B45"/>
    <mergeCell ref="I4:J4"/>
    <mergeCell ref="C31:C35"/>
    <mergeCell ref="B26:B30"/>
    <mergeCell ref="D31:D35"/>
    <mergeCell ref="N51:N55"/>
    <mergeCell ref="B61:B65"/>
    <mergeCell ref="N61:N65"/>
    <mergeCell ref="E41:E45"/>
    <mergeCell ref="M4:N4"/>
    <mergeCell ref="K4:L4"/>
    <mergeCell ref="B5:N5"/>
    <mergeCell ref="N66:N70"/>
    <mergeCell ref="C76:C80"/>
    <mergeCell ref="D56:D60"/>
    <mergeCell ref="E66:E70"/>
    <mergeCell ref="B21:B25"/>
    <mergeCell ref="H3:H4"/>
    <mergeCell ref="M11:M15"/>
    <mergeCell ref="I3:N3"/>
    <mergeCell ref="E76:E80"/>
    <mergeCell ref="N143:N147"/>
    <mergeCell ref="E133:E137"/>
    <mergeCell ref="M153:M157"/>
    <mergeCell ref="B153:B157"/>
    <mergeCell ref="D143:D147"/>
    <mergeCell ref="D153:D157"/>
    <mergeCell ref="E153:E157"/>
    <mergeCell ref="B6:B10"/>
    <mergeCell ref="N6:N10"/>
    <mergeCell ref="M6:M10"/>
    <mergeCell ref="E6:E10"/>
    <mergeCell ref="B91:B95"/>
    <mergeCell ref="M76:M80"/>
    <mergeCell ref="C56:C60"/>
    <mergeCell ref="M108:M112"/>
    <mergeCell ref="C133:C137"/>
    <mergeCell ref="N123:N127"/>
    <mergeCell ref="N86:N90"/>
    <mergeCell ref="N26:N30"/>
    <mergeCell ref="N101:N105"/>
    <mergeCell ref="D71:D75"/>
    <mergeCell ref="B71:B75"/>
    <mergeCell ref="N71:N75"/>
    <mergeCell ref="D41:D45"/>
    <mergeCell ref="B168:B172"/>
    <mergeCell ref="E188:E192"/>
    <mergeCell ref="M168:M172"/>
    <mergeCell ref="C11:C15"/>
    <mergeCell ref="M21:M25"/>
    <mergeCell ref="B16:B20"/>
    <mergeCell ref="E11:E15"/>
    <mergeCell ref="D16:D20"/>
    <mergeCell ref="E16:E20"/>
    <mergeCell ref="M16:M20"/>
    <mergeCell ref="M31:M35"/>
    <mergeCell ref="M66:M70"/>
    <mergeCell ref="E91:E95"/>
    <mergeCell ref="C86:C90"/>
    <mergeCell ref="M26:M30"/>
    <mergeCell ref="B31:B35"/>
    <mergeCell ref="E21:E25"/>
    <mergeCell ref="C101:C105"/>
    <mergeCell ref="E86:E90"/>
    <mergeCell ref="M101:M105"/>
    <mergeCell ref="E101:E105"/>
    <mergeCell ref="M143:M147"/>
    <mergeCell ref="E71:E75"/>
    <mergeCell ref="B81:B85"/>
    <mergeCell ref="D245:D249"/>
    <mergeCell ref="C240:C244"/>
    <mergeCell ref="D240:D244"/>
    <mergeCell ref="E240:E244"/>
    <mergeCell ref="D235:D239"/>
    <mergeCell ref="M245:M249"/>
    <mergeCell ref="D188:D192"/>
    <mergeCell ref="M215:M219"/>
    <mergeCell ref="B225:B229"/>
    <mergeCell ref="E235:E239"/>
    <mergeCell ref="E225:E229"/>
    <mergeCell ref="M193:M197"/>
    <mergeCell ref="D220:D224"/>
    <mergeCell ref="B210:B214"/>
    <mergeCell ref="C203:C207"/>
    <mergeCell ref="M203:M207"/>
    <mergeCell ref="E203:E207"/>
    <mergeCell ref="D203:D207"/>
    <mergeCell ref="B337:B341"/>
    <mergeCell ref="M317:M321"/>
    <mergeCell ref="N327:N331"/>
    <mergeCell ref="E300:E304"/>
    <mergeCell ref="D260:D264"/>
    <mergeCell ref="B260:B264"/>
    <mergeCell ref="B275:B279"/>
    <mergeCell ref="N76:N80"/>
    <mergeCell ref="E56:E60"/>
    <mergeCell ref="B76:B80"/>
    <mergeCell ref="E123:E127"/>
    <mergeCell ref="C153:C157"/>
    <mergeCell ref="B143:B147"/>
    <mergeCell ref="M255:M259"/>
    <mergeCell ref="E275:E279"/>
    <mergeCell ref="C260:C264"/>
    <mergeCell ref="M240:M244"/>
    <mergeCell ref="B203:B207"/>
    <mergeCell ref="M188:M192"/>
    <mergeCell ref="C188:C192"/>
    <mergeCell ref="E178:E182"/>
    <mergeCell ref="C178:C182"/>
    <mergeCell ref="B215:B219"/>
    <mergeCell ref="N240:N244"/>
  </mergeCells>
  <dataValidations count="92">
    <dataValidation type="list" allowBlank="1" showInputMessage="1" showErrorMessage="1" sqref="D11">
      <formula1>"Y,T,Y/T"</formula1>
    </dataValidation>
    <dataValidation type="list" allowBlank="1" showInputMessage="1" showErrorMessage="1" sqref="D46">
      <formula1>"Y,T,Y/T"</formula1>
    </dataValidation>
    <dataValidation type="list" allowBlank="1" showInputMessage="1" showErrorMessage="1" sqref="D36">
      <formula1>"Y,T,Y/T"</formula1>
    </dataValidation>
    <dataValidation type="list" allowBlank="1" showInputMessage="1" showErrorMessage="1" sqref="D26">
      <formula1>"Y,T,Y/T"</formula1>
    </dataValidation>
    <dataValidation type="list" allowBlank="1" showInputMessage="1" showErrorMessage="1" sqref="D6">
      <formula1>"Y,T,Y/T"</formula1>
    </dataValidation>
    <dataValidation type="list" allowBlank="1" showInputMessage="1" showErrorMessage="1" sqref="D153">
      <formula1>"Y,T,Y/T"</formula1>
    </dataValidation>
    <dataValidation type="list" allowBlank="1" showInputMessage="1" showErrorMessage="1" sqref="D210">
      <formula1>"Y,T,Y/T"</formula1>
    </dataValidation>
    <dataValidation type="list" allowBlank="1" showInputMessage="1" showErrorMessage="1" sqref="D31">
      <formula1>"Y,T,Y/T"</formula1>
    </dataValidation>
    <dataValidation type="list" allowBlank="1" showInputMessage="1" showErrorMessage="1" sqref="D96">
      <formula1>"Y,T,Y/T"</formula1>
    </dataValidation>
    <dataValidation type="list" allowBlank="1" showInputMessage="1" showErrorMessage="1" sqref="I108:I207">
      <formula1>"Y,T,Y/T"</formula1>
    </dataValidation>
    <dataValidation type="list" allowBlank="1" showInputMessage="1" showErrorMessage="1" sqref="K6:K105">
      <formula1>"Y,T,Y/T"</formula1>
    </dataValidation>
    <dataValidation type="list" allowBlank="1" showInputMessage="1" showErrorMessage="1" sqref="I6:I105">
      <formula1>"Y,T,Y/T"</formula1>
    </dataValidation>
    <dataValidation type="list" allowBlank="1" showInputMessage="1" showErrorMessage="1" sqref="M6:M105">
      <formula1>"Y,T,Y/T"</formula1>
    </dataValidation>
    <dataValidation type="list" allowBlank="1" showInputMessage="1" showErrorMessage="1" sqref="K210:K309">
      <formula1>"Y,T,Y/T"</formula1>
    </dataValidation>
    <dataValidation type="list" allowBlank="1" showInputMessage="1" showErrorMessage="1" sqref="I210:I309">
      <formula1>"Y,T,Y/T"</formula1>
    </dataValidation>
    <dataValidation type="list" allowBlank="1" showInputMessage="1" showErrorMessage="1" sqref="M312:M411">
      <formula1>"Y,T,Y/T"</formula1>
    </dataValidation>
    <dataValidation type="list" allowBlank="1" showInputMessage="1" showErrorMessage="1" sqref="D16">
      <formula1>"Y,T,Y/T"</formula1>
    </dataValidation>
    <dataValidation type="list" allowBlank="1" showInputMessage="1" showErrorMessage="1" sqref="D66">
      <formula1>"Y,T,Y/T"</formula1>
    </dataValidation>
    <dataValidation type="list" allowBlank="1" showInputMessage="1" showErrorMessage="1" sqref="D56">
      <formula1>"Y,T,Y/T"</formula1>
    </dataValidation>
    <dataValidation type="list" allowBlank="1" showInputMessage="1" showErrorMessage="1" sqref="D41">
      <formula1>"Y,T,Y/T"</formula1>
    </dataValidation>
    <dataValidation type="list" allowBlank="1" showInputMessage="1" showErrorMessage="1" sqref="D332">
      <formula1>"Y,T,Y/T"</formula1>
    </dataValidation>
    <dataValidation type="list" allowBlank="1" showInputMessage="1" showErrorMessage="1" sqref="D402">
      <formula1>"Y,T,Y/T"</formula1>
    </dataValidation>
    <dataValidation type="list" allowBlank="1" showInputMessage="1" showErrorMessage="1" sqref="D392">
      <formula1>"Y,T,Y/T"</formula1>
    </dataValidation>
    <dataValidation type="list" allowBlank="1" showInputMessage="1" showErrorMessage="1" sqref="D367">
      <formula1>"Y,T,Y/T"</formula1>
    </dataValidation>
    <dataValidation type="list" allowBlank="1" showInputMessage="1" showErrorMessage="1" sqref="I312:I411">
      <formula1>"Y,T,Y/T"</formula1>
    </dataValidation>
    <dataValidation type="list" allowBlank="1" showInputMessage="1" showErrorMessage="1" sqref="K312:K411">
      <formula1>"Y,T,Y/T"</formula1>
    </dataValidation>
    <dataValidation type="list" allowBlank="1" showInputMessage="1" showErrorMessage="1" sqref="D215">
      <formula1>"Y,T,Y/T"</formula1>
    </dataValidation>
    <dataValidation type="list" allowBlank="1" showInputMessage="1" showErrorMessage="1" sqref="D270">
      <formula1>"Y,T,Y/T"</formula1>
    </dataValidation>
    <dataValidation type="list" allowBlank="1" showInputMessage="1" showErrorMessage="1" sqref="D295">
      <formula1>"Y,T,Y/T"</formula1>
    </dataValidation>
    <dataValidation type="list" allowBlank="1" showInputMessage="1" showErrorMessage="1" sqref="D352">
      <formula1>"Y,T,Y/T"</formula1>
    </dataValidation>
    <dataValidation type="list" allowBlank="1" showInputMessage="1" showErrorMessage="1" sqref="D250">
      <formula1>"Y,T,Y/T"</formula1>
    </dataValidation>
    <dataValidation type="list" allowBlank="1" showInputMessage="1" showErrorMessage="1" sqref="D322">
      <formula1>"Y,T,Y/T"</formula1>
    </dataValidation>
    <dataValidation type="list" allowBlank="1" showInputMessage="1" showErrorMessage="1" sqref="D312">
      <formula1>"Y,T,Y/T"</formula1>
    </dataValidation>
    <dataValidation type="list" allowBlank="1" showInputMessage="1" showErrorMessage="1" sqref="D285">
      <formula1>"Y,T,Y/T"</formula1>
    </dataValidation>
    <dataValidation type="list" allowBlank="1" showInputMessage="1" showErrorMessage="1" sqref="D245">
      <formula1>"Y,T,Y/T"</formula1>
    </dataValidation>
    <dataValidation type="list" allowBlank="1" showInputMessage="1" showErrorMessage="1" sqref="D300">
      <formula1>"Y,T,Y/T"</formula1>
    </dataValidation>
    <dataValidation type="list" allowBlank="1" showInputMessage="1" showErrorMessage="1" sqref="D265">
      <formula1>"Y,T,Y/T"</formula1>
    </dataValidation>
    <dataValidation type="list" allowBlank="1" showInputMessage="1" showErrorMessage="1" sqref="D275">
      <formula1>"Y,T,Y/T"</formula1>
    </dataValidation>
    <dataValidation type="list" allowBlank="1" showInputMessage="1" showErrorMessage="1" sqref="D235">
      <formula1>"Y,T,Y/T"</formula1>
    </dataValidation>
    <dataValidation type="list" allowBlank="1" showInputMessage="1" showErrorMessage="1" sqref="D290">
      <formula1>"Y,T,Y/T"</formula1>
    </dataValidation>
    <dataValidation type="list" allowBlank="1" showInputMessage="1" showErrorMessage="1" sqref="D317">
      <formula1>"Y,T,Y/T"</formula1>
    </dataValidation>
    <dataValidation type="list" allowBlank="1" showInputMessage="1" showErrorMessage="1" sqref="D372">
      <formula1>"Y,T,Y/T"</formula1>
    </dataValidation>
    <dataValidation type="list" allowBlank="1" showInputMessage="1" showErrorMessage="1" sqref="D407">
      <formula1>"Y,T,Y/T"</formula1>
    </dataValidation>
    <dataValidation type="list" allowBlank="1" showInputMessage="1" showErrorMessage="1" sqref="D337">
      <formula1>"Y,T,Y/T"</formula1>
    </dataValidation>
    <dataValidation type="list" allowBlank="1" showInputMessage="1" showErrorMessage="1" sqref="D397">
      <formula1>"Y,T,Y/T"</formula1>
    </dataValidation>
    <dataValidation type="list" allowBlank="1" showInputMessage="1" showErrorMessage="1" sqref="D377">
      <formula1>"Y,T,Y/T"</formula1>
    </dataValidation>
    <dataValidation type="list" allowBlank="1" showInputMessage="1" showErrorMessage="1" sqref="D387">
      <formula1>"Y,T,Y/T"</formula1>
    </dataValidation>
    <dataValidation type="list" allowBlank="1" showInputMessage="1" showErrorMessage="1" sqref="D51">
      <formula1>"Y,T,Y/T"</formula1>
    </dataValidation>
    <dataValidation type="list" allowBlank="1" showInputMessage="1" showErrorMessage="1" sqref="K108:K207">
      <formula1>"Y,T,Y/T"</formula1>
    </dataValidation>
    <dataValidation type="list" allowBlank="1" showInputMessage="1" showErrorMessage="1" sqref="D91">
      <formula1>"Y,T,Y/T"</formula1>
    </dataValidation>
    <dataValidation type="list" allowBlank="1" showInputMessage="1" showErrorMessage="1" sqref="D81">
      <formula1>"Y,T,Y/T"</formula1>
    </dataValidation>
    <dataValidation type="list" allowBlank="1" showInputMessage="1" showErrorMessage="1" sqref="D76">
      <formula1>"Y,T,Y/T"</formula1>
    </dataValidation>
    <dataValidation type="list" allowBlank="1" showInputMessage="1" showErrorMessage="1" sqref="D71">
      <formula1>"Y,T,Y/T"</formula1>
    </dataValidation>
    <dataValidation type="list" allowBlank="1" showInputMessage="1" showErrorMessage="1" sqref="D101">
      <formula1>"Y,T,Y/T"</formula1>
    </dataValidation>
    <dataValidation type="list" allowBlank="1" showInputMessage="1" showErrorMessage="1" sqref="D21">
      <formula1>"Y,T,Y/T"</formula1>
    </dataValidation>
    <dataValidation type="list" allowBlank="1" showInputMessage="1" showErrorMessage="1" sqref="D138">
      <formula1>"Y,T,Y/T"</formula1>
    </dataValidation>
    <dataValidation type="list" allowBlank="1" showInputMessage="1" showErrorMessage="1" sqref="M108:M207">
      <formula1>"Y,T,Y/T"</formula1>
    </dataValidation>
    <dataValidation type="list" allowBlank="1" showInputMessage="1" showErrorMessage="1" sqref="D61">
      <formula1>"Y,T,Y/T"</formula1>
    </dataValidation>
    <dataValidation type="list" allowBlank="1" showInputMessage="1" showErrorMessage="1" sqref="M210:M309">
      <formula1>"Y,T,Y/T"</formula1>
    </dataValidation>
    <dataValidation type="list" allowBlank="1" showInputMessage="1" showErrorMessage="1" sqref="D163">
      <formula1>"Y,T,Y/T"</formula1>
    </dataValidation>
    <dataValidation type="list" allowBlank="1" showInputMessage="1" showErrorMessage="1" sqref="D220">
      <formula1>"Y,T,Y/T"</formula1>
    </dataValidation>
    <dataValidation type="list" allowBlank="1" showInputMessage="1" showErrorMessage="1" sqref="D183">
      <formula1>"Y,T,Y/T"</formula1>
    </dataValidation>
    <dataValidation type="list" allowBlank="1" showInputMessage="1" showErrorMessage="1" sqref="D193">
      <formula1>"Y,T,Y/T"</formula1>
    </dataValidation>
    <dataValidation type="list" allowBlank="1" showInputMessage="1" showErrorMessage="1" sqref="D327">
      <formula1>"Y,T,Y/T"</formula1>
    </dataValidation>
    <dataValidation type="list" allowBlank="1" showInputMessage="1" showErrorMessage="1" sqref="D382">
      <formula1>"Y,T,Y/T"</formula1>
    </dataValidation>
    <dataValidation type="list" allowBlank="1" showInputMessage="1" showErrorMessage="1" sqref="D347">
      <formula1>"Y,T,Y/T"</formula1>
    </dataValidation>
    <dataValidation type="list" allowBlank="1" showInputMessage="1" showErrorMessage="1" sqref="D357">
      <formula1>"Y,T,Y/T"</formula1>
    </dataValidation>
    <dataValidation type="list" allowBlank="1" showInputMessage="1" showErrorMessage="1" sqref="D143">
      <formula1>"Y,T,Y/T"</formula1>
    </dataValidation>
    <dataValidation type="list" allowBlank="1" showInputMessage="1" showErrorMessage="1" sqref="D198">
      <formula1>"Y,T,Y/T"</formula1>
    </dataValidation>
    <dataValidation type="list" allowBlank="1" showInputMessage="1" showErrorMessage="1" sqref="D305">
      <formula1>"Y,T,Y/T"</formula1>
    </dataValidation>
    <dataValidation type="list" allowBlank="1" showInputMessage="1" showErrorMessage="1" sqref="D362">
      <formula1>"Y,T,Y/T"</formula1>
    </dataValidation>
    <dataValidation type="list" allowBlank="1" showInputMessage="1" showErrorMessage="1" sqref="D118">
      <formula1>"Y,T,Y/T"</formula1>
    </dataValidation>
    <dataValidation type="list" allowBlank="1" showInputMessage="1" showErrorMessage="1" sqref="D178">
      <formula1>"Y,T,Y/T"</formula1>
    </dataValidation>
    <dataValidation type="list" allowBlank="1" showInputMessage="1" showErrorMessage="1" sqref="D255">
      <formula1>"Y,T,Y/T"</formula1>
    </dataValidation>
    <dataValidation type="list" allowBlank="1" showInputMessage="1" showErrorMessage="1" sqref="D342">
      <formula1>"Y,T,Y/T"</formula1>
    </dataValidation>
    <dataValidation type="list" allowBlank="1" showInputMessage="1" showErrorMessage="1" sqref="D113">
      <formula1>"Y,T,Y/T"</formula1>
    </dataValidation>
    <dataValidation type="list" allowBlank="1" showInputMessage="1" showErrorMessage="1" sqref="D158">
      <formula1>"Y,T,Y/T"</formula1>
    </dataValidation>
    <dataValidation type="list" allowBlank="1" showInputMessage="1" showErrorMessage="1" sqref="D133">
      <formula1>"Y,T,Y/T"</formula1>
    </dataValidation>
    <dataValidation type="list" allowBlank="1" showInputMessage="1" showErrorMessage="1" sqref="D123">
      <formula1>"Y,T,Y/T"</formula1>
    </dataValidation>
    <dataValidation type="list" allowBlank="1" showInputMessage="1" showErrorMessage="1" sqref="D108">
      <formula1>"Y,T,Y/T"</formula1>
    </dataValidation>
    <dataValidation type="list" allowBlank="1" showInputMessage="1" showErrorMessage="1" sqref="D225">
      <formula1>"Y,T,Y/T"</formula1>
    </dataValidation>
    <dataValidation type="list" allowBlank="1" showInputMessage="1" showErrorMessage="1" sqref="D280">
      <formula1>"Y,T,Y/T"</formula1>
    </dataValidation>
    <dataValidation type="list" allowBlank="1" showInputMessage="1" showErrorMessage="1" sqref="D128">
      <formula1>"Y,T,Y/T"</formula1>
    </dataValidation>
    <dataValidation type="list" allowBlank="1" showInputMessage="1" showErrorMessage="1" sqref="D188">
      <formula1>"Y,T,Y/T"</formula1>
    </dataValidation>
    <dataValidation type="list" allowBlank="1" showInputMessage="1" showErrorMessage="1" sqref="D168">
      <formula1>"Y,T,Y/T"</formula1>
    </dataValidation>
    <dataValidation type="list" allowBlank="1" showInputMessage="1" showErrorMessage="1" sqref="D240">
      <formula1>"Y,T,Y/T"</formula1>
    </dataValidation>
    <dataValidation type="list" allowBlank="1" showInputMessage="1" showErrorMessage="1" sqref="D230">
      <formula1>"Y,T,Y/T"</formula1>
    </dataValidation>
    <dataValidation type="list" allowBlank="1" showInputMessage="1" showErrorMessage="1" sqref="D203">
      <formula1>"Y,T,Y/T"</formula1>
    </dataValidation>
    <dataValidation type="list" allowBlank="1" showInputMessage="1" showErrorMessage="1" sqref="D86">
      <formula1>"Y,T,Y/T"</formula1>
    </dataValidation>
    <dataValidation type="list" allowBlank="1" showInputMessage="1" showErrorMessage="1" sqref="D148">
      <formula1>"Y,T,Y/T"</formula1>
    </dataValidation>
    <dataValidation type="list" allowBlank="1" showInputMessage="1" showErrorMessage="1" sqref="D173">
      <formula1>"Y,T,Y/T"</formula1>
    </dataValidation>
    <dataValidation type="list" allowBlank="1" showInputMessage="1" showErrorMessage="1" sqref="D260">
      <formula1>"Y,T,Y/T"</formula1>
    </dataValidation>
  </dataValidations>
  <pageMargins left="0.25" right="0.25" top="0.75" bottom="0.75" header="0.3" footer="0.3"/>
  <pageSetup paperSize="9" scale="28"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412"/>
  <sheetViews>
    <sheetView topLeftCell="B1" zoomScale="50" workbookViewId="0">
      <pane ySplit="4" topLeftCell="A387" activePane="bottomLeft" state="frozen"/>
      <selection pane="bottomLeft" activeCell="H412" sqref="H412:L412"/>
    </sheetView>
  </sheetViews>
  <sheetFormatPr defaultColWidth="12.5703125" defaultRowHeight="12.75"/>
  <cols>
    <col min="1" max="1" width="6.42578125" style="517" hidden="1" customWidth="1"/>
    <col min="2" max="2" width="4.5703125" style="587" customWidth="1"/>
    <col min="3" max="3" width="46.5703125" style="517" customWidth="1"/>
    <col min="4" max="4" width="4.140625" style="517" customWidth="1"/>
    <col min="5" max="5" width="14.42578125" style="517" customWidth="1"/>
    <col min="6" max="6" width="4.5703125" style="517" customWidth="1"/>
    <col min="7" max="7" width="47.42578125" style="518" customWidth="1"/>
    <col min="8" max="8" width="26.5703125" style="517" customWidth="1"/>
    <col min="9" max="9" width="4.42578125" style="517" customWidth="1"/>
    <col min="10" max="10" width="16" style="517" customWidth="1"/>
    <col min="11" max="11" width="4.42578125" style="517" customWidth="1"/>
    <col min="12" max="12" width="12.42578125" style="517" customWidth="1"/>
    <col min="13" max="13" width="4.42578125" style="517" customWidth="1"/>
    <col min="14" max="14" width="11.42578125" style="517" customWidth="1"/>
    <col min="15" max="16384" width="12.5703125" style="517"/>
  </cols>
  <sheetData>
    <row r="1" spans="2:14" s="520" customFormat="1" ht="15.75">
      <c r="B1" s="868" t="s">
        <v>33</v>
      </c>
      <c r="C1" s="868"/>
      <c r="D1" s="868"/>
      <c r="E1" s="868"/>
      <c r="F1" s="868"/>
      <c r="G1" s="868"/>
      <c r="H1" s="868"/>
      <c r="I1" s="868"/>
      <c r="J1" s="868"/>
      <c r="K1" s="868"/>
      <c r="L1" s="868"/>
      <c r="M1" s="868"/>
      <c r="N1" s="868"/>
    </row>
    <row r="2" spans="2:14" s="520" customFormat="1" ht="15.75">
      <c r="B2" s="867" t="s">
        <v>650</v>
      </c>
      <c r="C2" s="867"/>
      <c r="D2" s="867"/>
      <c r="E2" s="867"/>
      <c r="F2" s="867"/>
      <c r="G2" s="867"/>
      <c r="H2" s="867"/>
      <c r="I2" s="867"/>
      <c r="J2" s="867"/>
      <c r="K2" s="867"/>
      <c r="L2" s="867"/>
      <c r="M2" s="867"/>
      <c r="N2" s="867"/>
    </row>
    <row r="3" spans="2:14" s="588" customFormat="1" ht="15.75">
      <c r="B3" s="863" t="s">
        <v>23</v>
      </c>
      <c r="C3" s="863" t="s">
        <v>503</v>
      </c>
      <c r="D3" s="869" t="s">
        <v>339</v>
      </c>
      <c r="E3" s="870"/>
      <c r="F3" s="863" t="s">
        <v>23</v>
      </c>
      <c r="G3" s="863" t="s">
        <v>504</v>
      </c>
      <c r="H3" s="863" t="s">
        <v>505</v>
      </c>
      <c r="I3" s="863" t="s">
        <v>506</v>
      </c>
      <c r="J3" s="863"/>
      <c r="K3" s="863"/>
      <c r="L3" s="863"/>
      <c r="M3" s="863"/>
      <c r="N3" s="863"/>
    </row>
    <row r="4" spans="2:14" s="588" customFormat="1" ht="15.75">
      <c r="B4" s="863"/>
      <c r="C4" s="863"/>
      <c r="D4" s="871"/>
      <c r="E4" s="872"/>
      <c r="F4" s="863"/>
      <c r="G4" s="863"/>
      <c r="H4" s="863"/>
      <c r="I4" s="863" t="s">
        <v>4</v>
      </c>
      <c r="J4" s="863"/>
      <c r="K4" s="863" t="s">
        <v>3</v>
      </c>
      <c r="L4" s="863"/>
      <c r="M4" s="863" t="s">
        <v>52</v>
      </c>
      <c r="N4" s="863"/>
    </row>
    <row r="5" spans="2:14" s="520" customFormat="1" ht="15.75">
      <c r="B5" s="864" t="s">
        <v>509</v>
      </c>
      <c r="C5" s="865"/>
      <c r="D5" s="865"/>
      <c r="E5" s="865"/>
      <c r="F5" s="865"/>
      <c r="G5" s="865"/>
      <c r="H5" s="865"/>
      <c r="I5" s="865"/>
      <c r="J5" s="865"/>
      <c r="K5" s="865"/>
      <c r="L5" s="865"/>
      <c r="M5" s="865"/>
      <c r="N5" s="866"/>
    </row>
    <row r="6" spans="2:14" ht="15.75">
      <c r="B6" s="836">
        <v>1</v>
      </c>
      <c r="C6" s="839"/>
      <c r="D6" s="857" t="s">
        <v>26</v>
      </c>
      <c r="E6" s="860" t="str">
        <f>IF(D6="Y",1,IF(D6="T",0,IF(D6="Y/T","Belum diisi","Error")))</f>
        <v>Belum diisi</v>
      </c>
      <c r="F6" s="528">
        <v>1</v>
      </c>
      <c r="G6" s="529"/>
      <c r="H6" s="589" t="str">
        <f t="shared" ref="H6:H69" si="0">IF(OR(J6="Isi Dulu",L6="Isi Dulu",J6="Isi Tujuan",L6="Isi Tujuan"),"Belum Diisi",IF(SUM(J6,L6)=2,1,IF(SUM(J6,L6)=1,0,IF(SUM(J6,L6)=0,0,"Error"))))</f>
        <v>Belum Diisi</v>
      </c>
      <c r="I6" s="590" t="s">
        <v>26</v>
      </c>
      <c r="J6" s="591" t="str">
        <f>IF($D$6="Y/T","Isi Tujuan",IF($E$6=0,0,IF(I6="Y",1,IF(I6="T",0,"Isi Dulu"))))</f>
        <v>Isi Tujuan</v>
      </c>
      <c r="K6" s="590" t="s">
        <v>26</v>
      </c>
      <c r="L6" s="591" t="str">
        <f>IF($D$6="Y/T","Isi Tujuan",IF($E$6=0,0,IF(K6="Y",1,IF(K6="T",0,"Isi Dulu"))))</f>
        <v>Isi Tujuan</v>
      </c>
      <c r="M6" s="848" t="s">
        <v>26</v>
      </c>
      <c r="N6" s="851" t="str">
        <f>IF(M6="Y",1,IF(M6="T",0,IF(M6="Y/T","Belum diisi","Error")))</f>
        <v>Belum diisi</v>
      </c>
    </row>
    <row r="7" spans="2:14" ht="15.75">
      <c r="B7" s="837"/>
      <c r="C7" s="840"/>
      <c r="D7" s="858"/>
      <c r="E7" s="861"/>
      <c r="F7" s="549">
        <v>2</v>
      </c>
      <c r="G7" s="550"/>
      <c r="H7" s="589" t="str">
        <f t="shared" si="0"/>
        <v>Belum Diisi</v>
      </c>
      <c r="I7" s="592" t="s">
        <v>26</v>
      </c>
      <c r="J7" s="593" t="str">
        <f>IF($D$6="Y/T","Isi Tujuan",IF($E$6=0,0,IF(I7="Y",1,IF(I7="T",0,"Isi Dulu"))))</f>
        <v>Isi Tujuan</v>
      </c>
      <c r="K7" s="592" t="s">
        <v>26</v>
      </c>
      <c r="L7" s="593" t="str">
        <f>IF($D$6="Y/T","Isi Tujuan",IF($E$6=0,0,IF(K7="Y",1,IF(K7="T",0,"Isi Dulu"))))</f>
        <v>Isi Tujuan</v>
      </c>
      <c r="M7" s="849"/>
      <c r="N7" s="852"/>
    </row>
    <row r="8" spans="2:14" ht="15.75">
      <c r="B8" s="837"/>
      <c r="C8" s="840"/>
      <c r="D8" s="858"/>
      <c r="E8" s="861"/>
      <c r="F8" s="549">
        <v>3</v>
      </c>
      <c r="G8" s="550"/>
      <c r="H8" s="589" t="str">
        <f t="shared" si="0"/>
        <v>Belum Diisi</v>
      </c>
      <c r="I8" s="592" t="s">
        <v>26</v>
      </c>
      <c r="J8" s="593" t="str">
        <f>IF($D$6="Y/T","Isi Tujuan",IF($E$6=0,0,IF(I8="Y",1,IF(I8="T",0,"Isi Dulu"))))</f>
        <v>Isi Tujuan</v>
      </c>
      <c r="K8" s="592" t="s">
        <v>26</v>
      </c>
      <c r="L8" s="593" t="str">
        <f>IF($D$6="Y/T","Isi Tujuan",IF($E$6=0,0,IF(K8="Y",1,IF(K8="T",0,"Isi Dulu"))))</f>
        <v>Isi Tujuan</v>
      </c>
      <c r="M8" s="849"/>
      <c r="N8" s="852"/>
    </row>
    <row r="9" spans="2:14" ht="15.75">
      <c r="B9" s="837"/>
      <c r="C9" s="840"/>
      <c r="D9" s="858"/>
      <c r="E9" s="861"/>
      <c r="F9" s="549">
        <v>4</v>
      </c>
      <c r="G9" s="550"/>
      <c r="H9" s="589" t="str">
        <f t="shared" si="0"/>
        <v>Belum Diisi</v>
      </c>
      <c r="I9" s="592" t="s">
        <v>26</v>
      </c>
      <c r="J9" s="593" t="str">
        <f>IF($D$6="Y/T","Isi Tujuan",IF($E$6=0,0,IF(I9="Y",1,IF(I9="T",0,"Isi Dulu"))))</f>
        <v>Isi Tujuan</v>
      </c>
      <c r="K9" s="592" t="s">
        <v>26</v>
      </c>
      <c r="L9" s="593" t="str">
        <f>IF($D$6="Y/T","Isi Tujuan",IF($E$6=0,0,IF(K9="Y",1,IF(K9="T",0,"Isi Dulu"))))</f>
        <v>Isi Tujuan</v>
      </c>
      <c r="M9" s="849"/>
      <c r="N9" s="852"/>
    </row>
    <row r="10" spans="2:14" ht="15.75">
      <c r="B10" s="838"/>
      <c r="C10" s="841"/>
      <c r="D10" s="859"/>
      <c r="E10" s="862"/>
      <c r="F10" s="569">
        <v>5</v>
      </c>
      <c r="G10" s="570"/>
      <c r="H10" s="594" t="str">
        <f t="shared" si="0"/>
        <v>Belum Diisi</v>
      </c>
      <c r="I10" s="595" t="s">
        <v>26</v>
      </c>
      <c r="J10" s="596" t="str">
        <f>IF($D$6="Y/T","Isi Tujuan",IF($E$6=0,0,IF(I10="Y",1,IF(I10="T",0,"Isi Dulu"))))</f>
        <v>Isi Tujuan</v>
      </c>
      <c r="K10" s="595" t="s">
        <v>26</v>
      </c>
      <c r="L10" s="596" t="str">
        <f>IF($D$6="Y/T","Isi Tujuan",IF($E$6=0,0,IF(K10="Y",1,IF(K10="T",0,"Isi Dulu"))))</f>
        <v>Isi Tujuan</v>
      </c>
      <c r="M10" s="850"/>
      <c r="N10" s="853"/>
    </row>
    <row r="11" spans="2:14" ht="15.75">
      <c r="B11" s="836">
        <v>2</v>
      </c>
      <c r="C11" s="839"/>
      <c r="D11" s="857" t="s">
        <v>26</v>
      </c>
      <c r="E11" s="860" t="str">
        <f>IF(D11="Y",1,IF(D11="T",0,IF(D11="Y/T","Belum diisi","Error")))</f>
        <v>Belum diisi</v>
      </c>
      <c r="F11" s="528">
        <v>1</v>
      </c>
      <c r="G11" s="529"/>
      <c r="H11" s="597" t="str">
        <f t="shared" si="0"/>
        <v>Belum Diisi</v>
      </c>
      <c r="I11" s="590" t="s">
        <v>26</v>
      </c>
      <c r="J11" s="591" t="str">
        <f>IF($D$11="Y/T","Isi Tujuan",IF($E$11=0,0,IF(I11="Y",1,IF(I11="T",0,"Isi Dulu"))))</f>
        <v>Isi Tujuan</v>
      </c>
      <c r="K11" s="590" t="s">
        <v>26</v>
      </c>
      <c r="L11" s="591" t="str">
        <f>IF($D$11="Y/T","Isi Tujuan",IF($E$11=0,0,IF(K11="Y",1,IF(K11="T",0,"Isi Dulu"))))</f>
        <v>Isi Tujuan</v>
      </c>
      <c r="M11" s="848" t="s">
        <v>26</v>
      </c>
      <c r="N11" s="851" t="str">
        <f>IF(M11="Y",1,IF(M11="T",0,IF(M11="Y/T","Belum diisi","Error")))</f>
        <v>Belum diisi</v>
      </c>
    </row>
    <row r="12" spans="2:14" ht="15.75">
      <c r="B12" s="837"/>
      <c r="C12" s="840"/>
      <c r="D12" s="858"/>
      <c r="E12" s="861"/>
      <c r="F12" s="549">
        <v>2</v>
      </c>
      <c r="G12" s="550"/>
      <c r="H12" s="598" t="str">
        <f t="shared" si="0"/>
        <v>Belum Diisi</v>
      </c>
      <c r="I12" s="592" t="s">
        <v>26</v>
      </c>
      <c r="J12" s="593" t="str">
        <f>IF($D$11="Y/T","Isi Tujuan",IF($E$11=0,0,IF(I12="Y",1,IF(I12="T",0,"Isi Dulu"))))</f>
        <v>Isi Tujuan</v>
      </c>
      <c r="K12" s="592" t="s">
        <v>26</v>
      </c>
      <c r="L12" s="593" t="str">
        <f>IF($D$11="Y/T","Isi Tujuan",IF($E$11=0,0,IF(K12="Y",1,IF(K12="T",0,"Isi Dulu"))))</f>
        <v>Isi Tujuan</v>
      </c>
      <c r="M12" s="849"/>
      <c r="N12" s="852"/>
    </row>
    <row r="13" spans="2:14" ht="15.75">
      <c r="B13" s="837"/>
      <c r="C13" s="840"/>
      <c r="D13" s="858"/>
      <c r="E13" s="861"/>
      <c r="F13" s="549">
        <v>3</v>
      </c>
      <c r="G13" s="550"/>
      <c r="H13" s="598" t="str">
        <f t="shared" si="0"/>
        <v>Belum Diisi</v>
      </c>
      <c r="I13" s="592" t="s">
        <v>26</v>
      </c>
      <c r="J13" s="593" t="str">
        <f>IF($D$11="Y/T","Isi Tujuan",IF($E$11=0,0,IF(I13="Y",1,IF(I13="T",0,"Isi Dulu"))))</f>
        <v>Isi Tujuan</v>
      </c>
      <c r="K13" s="592" t="s">
        <v>26</v>
      </c>
      <c r="L13" s="593" t="str">
        <f>IF($D$11="Y/T","Isi Tujuan",IF($E$11=0,0,IF(K13="Y",1,IF(K13="T",0,"Isi Dulu"))))</f>
        <v>Isi Tujuan</v>
      </c>
      <c r="M13" s="849"/>
      <c r="N13" s="852"/>
    </row>
    <row r="14" spans="2:14" ht="15.75">
      <c r="B14" s="837"/>
      <c r="C14" s="840"/>
      <c r="D14" s="858"/>
      <c r="E14" s="861"/>
      <c r="F14" s="549">
        <v>4</v>
      </c>
      <c r="G14" s="550"/>
      <c r="H14" s="598" t="str">
        <f t="shared" si="0"/>
        <v>Belum Diisi</v>
      </c>
      <c r="I14" s="592" t="s">
        <v>26</v>
      </c>
      <c r="J14" s="593" t="str">
        <f>IF($D$11="Y/T","Isi Tujuan",IF($E$11=0,0,IF(I14="Y",1,IF(I14="T",0,"Isi Dulu"))))</f>
        <v>Isi Tujuan</v>
      </c>
      <c r="K14" s="592" t="s">
        <v>26</v>
      </c>
      <c r="L14" s="593" t="str">
        <f>IF($D$11="Y/T","Isi Tujuan",IF($E$11=0,0,IF(K14="Y",1,IF(K14="T",0,"Isi Dulu"))))</f>
        <v>Isi Tujuan</v>
      </c>
      <c r="M14" s="849"/>
      <c r="N14" s="852"/>
    </row>
    <row r="15" spans="2:14" ht="15.75">
      <c r="B15" s="838"/>
      <c r="C15" s="841"/>
      <c r="D15" s="859"/>
      <c r="E15" s="862"/>
      <c r="F15" s="569">
        <v>5</v>
      </c>
      <c r="G15" s="570"/>
      <c r="H15" s="599" t="str">
        <f t="shared" si="0"/>
        <v>Belum Diisi</v>
      </c>
      <c r="I15" s="595" t="s">
        <v>26</v>
      </c>
      <c r="J15" s="596" t="str">
        <f>IF($D$11="Y/T","Isi Tujuan",IF($E$11=0,0,IF(I15="Y",1,IF(I15="T",0,"Isi Dulu"))))</f>
        <v>Isi Tujuan</v>
      </c>
      <c r="K15" s="595" t="s">
        <v>26</v>
      </c>
      <c r="L15" s="596" t="str">
        <f>IF($D$11="Y/T","Isi Tujuan",IF($E$11=0,0,IF(K15="Y",1,IF(K15="T",0,"Isi Dulu"))))</f>
        <v>Isi Tujuan</v>
      </c>
      <c r="M15" s="850"/>
      <c r="N15" s="853"/>
    </row>
    <row r="16" spans="2:14" ht="15.75">
      <c r="B16" s="836">
        <v>3</v>
      </c>
      <c r="C16" s="839"/>
      <c r="D16" s="857" t="s">
        <v>26</v>
      </c>
      <c r="E16" s="860" t="str">
        <f>IF(D16="Y",1,IF(D16="T",0,IF(D16="Y/T","Belum diisi","Error")))</f>
        <v>Belum diisi</v>
      </c>
      <c r="F16" s="528">
        <v>1</v>
      </c>
      <c r="G16" s="529"/>
      <c r="H16" s="600" t="str">
        <f t="shared" si="0"/>
        <v>Belum Diisi</v>
      </c>
      <c r="I16" s="590" t="s">
        <v>26</v>
      </c>
      <c r="J16" s="591" t="str">
        <f>IF($D$16="Y/T","Isi Tujuan",IF($E$16=0,0,IF(I16="Y",1,IF(I16="T",0,"Isi Dulu"))))</f>
        <v>Isi Tujuan</v>
      </c>
      <c r="K16" s="590" t="s">
        <v>26</v>
      </c>
      <c r="L16" s="591" t="str">
        <f>IF($D$16="Y/T","Isi Tujuan",IF($E$16=0,0,IF(K16="Y",1,IF(K16="T",0,"Isi Dulu"))))</f>
        <v>Isi Tujuan</v>
      </c>
      <c r="M16" s="848" t="s">
        <v>26</v>
      </c>
      <c r="N16" s="851" t="str">
        <f>IF(M16="Y",1,IF(M16="T",0,IF(M16="Y/T","Belum diisi","Error")))</f>
        <v>Belum diisi</v>
      </c>
    </row>
    <row r="17" spans="2:14" ht="15.75">
      <c r="B17" s="837"/>
      <c r="C17" s="840"/>
      <c r="D17" s="858"/>
      <c r="E17" s="861"/>
      <c r="F17" s="549">
        <v>2</v>
      </c>
      <c r="G17" s="550"/>
      <c r="H17" s="598" t="str">
        <f t="shared" si="0"/>
        <v>Belum Diisi</v>
      </c>
      <c r="I17" s="592" t="s">
        <v>26</v>
      </c>
      <c r="J17" s="593" t="str">
        <f>IF($D$16="Y/T","Isi Tujuan",IF($E$16=0,0,IF(I17="Y",1,IF(I17="T",0,"Isi Dulu"))))</f>
        <v>Isi Tujuan</v>
      </c>
      <c r="K17" s="592" t="s">
        <v>26</v>
      </c>
      <c r="L17" s="593" t="str">
        <f>IF($D$16="Y/T","Isi Tujuan",IF($E$16=0,0,IF(K17="Y",1,IF(K17="T",0,"Isi Dulu"))))</f>
        <v>Isi Tujuan</v>
      </c>
      <c r="M17" s="849"/>
      <c r="N17" s="852"/>
    </row>
    <row r="18" spans="2:14" ht="15.75">
      <c r="B18" s="837"/>
      <c r="C18" s="840"/>
      <c r="D18" s="858"/>
      <c r="E18" s="861"/>
      <c r="F18" s="549">
        <v>3</v>
      </c>
      <c r="G18" s="550"/>
      <c r="H18" s="598" t="str">
        <f t="shared" si="0"/>
        <v>Belum Diisi</v>
      </c>
      <c r="I18" s="592" t="s">
        <v>26</v>
      </c>
      <c r="J18" s="593" t="str">
        <f>IF($D$16="Y/T","Isi Tujuan",IF($E$16=0,0,IF(I18="Y",1,IF(I18="T",0,"Isi Dulu"))))</f>
        <v>Isi Tujuan</v>
      </c>
      <c r="K18" s="592" t="s">
        <v>26</v>
      </c>
      <c r="L18" s="593" t="str">
        <f>IF($D$16="Y/T","Isi Tujuan",IF($E$16=0,0,IF(K18="Y",1,IF(K18="T",0,"Isi Dulu"))))</f>
        <v>Isi Tujuan</v>
      </c>
      <c r="M18" s="849"/>
      <c r="N18" s="852"/>
    </row>
    <row r="19" spans="2:14" ht="15.75">
      <c r="B19" s="837"/>
      <c r="C19" s="840"/>
      <c r="D19" s="858"/>
      <c r="E19" s="861"/>
      <c r="F19" s="549">
        <v>4</v>
      </c>
      <c r="G19" s="550"/>
      <c r="H19" s="598" t="str">
        <f t="shared" si="0"/>
        <v>Belum Diisi</v>
      </c>
      <c r="I19" s="592" t="s">
        <v>26</v>
      </c>
      <c r="J19" s="593" t="str">
        <f>IF($D$16="Y/T","Isi Tujuan",IF($E$16=0,0,IF(I19="Y",1,IF(I19="T",0,"Isi Dulu"))))</f>
        <v>Isi Tujuan</v>
      </c>
      <c r="K19" s="592" t="s">
        <v>26</v>
      </c>
      <c r="L19" s="593" t="str">
        <f>IF($D$16="Y/T","Isi Tujuan",IF($E$16=0,0,IF(K19="Y",1,IF(K19="T",0,"Isi Dulu"))))</f>
        <v>Isi Tujuan</v>
      </c>
      <c r="M19" s="849"/>
      <c r="N19" s="852"/>
    </row>
    <row r="20" spans="2:14" ht="15.75">
      <c r="B20" s="838"/>
      <c r="C20" s="841"/>
      <c r="D20" s="859"/>
      <c r="E20" s="862"/>
      <c r="F20" s="569">
        <v>5</v>
      </c>
      <c r="G20" s="570"/>
      <c r="H20" s="599" t="str">
        <f t="shared" si="0"/>
        <v>Belum Diisi</v>
      </c>
      <c r="I20" s="595" t="s">
        <v>26</v>
      </c>
      <c r="J20" s="596" t="str">
        <f>IF($D$16="Y/T","Isi Tujuan",IF($E$16=0,0,IF(I20="Y",1,IF(I20="T",0,"Isi Dulu"))))</f>
        <v>Isi Tujuan</v>
      </c>
      <c r="K20" s="595" t="s">
        <v>26</v>
      </c>
      <c r="L20" s="596" t="str">
        <f>IF($D$16="Y/T","Isi Tujuan",IF($E$16=0,0,IF(K20="Y",1,IF(K20="T",0,"Isi Dulu"))))</f>
        <v>Isi Tujuan</v>
      </c>
      <c r="M20" s="850"/>
      <c r="N20" s="853"/>
    </row>
    <row r="21" spans="2:14" ht="15.75">
      <c r="B21" s="836">
        <v>4</v>
      </c>
      <c r="C21" s="839"/>
      <c r="D21" s="857" t="s">
        <v>26</v>
      </c>
      <c r="E21" s="860" t="str">
        <f>IF(D21="Y",1,IF(D21="T",0,IF(D21="Y/T","Belum diisi","Error")))</f>
        <v>Belum diisi</v>
      </c>
      <c r="F21" s="528">
        <v>1</v>
      </c>
      <c r="G21" s="529"/>
      <c r="H21" s="600" t="str">
        <f t="shared" si="0"/>
        <v>Belum Diisi</v>
      </c>
      <c r="I21" s="590" t="s">
        <v>26</v>
      </c>
      <c r="J21" s="591" t="str">
        <f>IF($D$21="Y/T","Isi Tujuan",IF($E$21=0,0,IF(I21="Y",1,IF(I21="T",0,"Isi Dulu"))))</f>
        <v>Isi Tujuan</v>
      </c>
      <c r="K21" s="590" t="s">
        <v>26</v>
      </c>
      <c r="L21" s="591" t="str">
        <f>IF($D$21="Y/T","Isi Tujuan",IF($E$21=0,0,IF(K21="Y",1,IF(K21="T",0,"Isi Dulu"))))</f>
        <v>Isi Tujuan</v>
      </c>
      <c r="M21" s="848" t="s">
        <v>26</v>
      </c>
      <c r="N21" s="851" t="str">
        <f>IF(M21="Y",1,IF(M21="T",0,IF(M21="Y/T","Belum diisi","Error")))</f>
        <v>Belum diisi</v>
      </c>
    </row>
    <row r="22" spans="2:14" ht="15.75">
      <c r="B22" s="837"/>
      <c r="C22" s="840"/>
      <c r="D22" s="858"/>
      <c r="E22" s="861"/>
      <c r="F22" s="549">
        <v>2</v>
      </c>
      <c r="G22" s="550"/>
      <c r="H22" s="598" t="str">
        <f t="shared" si="0"/>
        <v>Belum Diisi</v>
      </c>
      <c r="I22" s="592" t="s">
        <v>26</v>
      </c>
      <c r="J22" s="593" t="str">
        <f>IF($D$21="Y/T","Isi Tujuan",IF($E$21=0,0,IF(I22="Y",1,IF(I22="T",0,"Isi Dulu"))))</f>
        <v>Isi Tujuan</v>
      </c>
      <c r="K22" s="592" t="s">
        <v>26</v>
      </c>
      <c r="L22" s="593" t="str">
        <f>IF($D$21="Y/T","Isi Tujuan",IF($E$21=0,0,IF(K22="Y",1,IF(K22="T",0,"Isi Dulu"))))</f>
        <v>Isi Tujuan</v>
      </c>
      <c r="M22" s="849"/>
      <c r="N22" s="852"/>
    </row>
    <row r="23" spans="2:14" ht="15.75">
      <c r="B23" s="837"/>
      <c r="C23" s="840"/>
      <c r="D23" s="858"/>
      <c r="E23" s="861"/>
      <c r="F23" s="549">
        <v>3</v>
      </c>
      <c r="G23" s="550"/>
      <c r="H23" s="598" t="str">
        <f t="shared" si="0"/>
        <v>Belum Diisi</v>
      </c>
      <c r="I23" s="592" t="s">
        <v>26</v>
      </c>
      <c r="J23" s="593" t="str">
        <f>IF($D$21="Y/T","Isi Tujuan",IF($E$21=0,0,IF(I23="Y",1,IF(I23="T",0,"Isi Dulu"))))</f>
        <v>Isi Tujuan</v>
      </c>
      <c r="K23" s="592" t="s">
        <v>26</v>
      </c>
      <c r="L23" s="593" t="str">
        <f>IF($D$21="Y/T","Isi Tujuan",IF($E$21=0,0,IF(K23="Y",1,IF(K23="T",0,"Isi Dulu"))))</f>
        <v>Isi Tujuan</v>
      </c>
      <c r="M23" s="849"/>
      <c r="N23" s="852"/>
    </row>
    <row r="24" spans="2:14" ht="15.75">
      <c r="B24" s="837"/>
      <c r="C24" s="840"/>
      <c r="D24" s="858"/>
      <c r="E24" s="861"/>
      <c r="F24" s="549">
        <v>4</v>
      </c>
      <c r="G24" s="550"/>
      <c r="H24" s="598" t="str">
        <f t="shared" si="0"/>
        <v>Belum Diisi</v>
      </c>
      <c r="I24" s="592" t="s">
        <v>26</v>
      </c>
      <c r="J24" s="593" t="str">
        <f>IF($D$21="Y/T","Isi Tujuan",IF($E$21=0,0,IF(I24="Y",1,IF(I24="T",0,"Isi Dulu"))))</f>
        <v>Isi Tujuan</v>
      </c>
      <c r="K24" s="592" t="s">
        <v>26</v>
      </c>
      <c r="L24" s="593" t="str">
        <f>IF($D$21="Y/T","Isi Tujuan",IF($E$21=0,0,IF(K24="Y",1,IF(K24="T",0,"Isi Dulu"))))</f>
        <v>Isi Tujuan</v>
      </c>
      <c r="M24" s="849"/>
      <c r="N24" s="852"/>
    </row>
    <row r="25" spans="2:14" ht="15.75">
      <c r="B25" s="838"/>
      <c r="C25" s="841"/>
      <c r="D25" s="859"/>
      <c r="E25" s="862"/>
      <c r="F25" s="569">
        <v>5</v>
      </c>
      <c r="G25" s="570"/>
      <c r="H25" s="599" t="str">
        <f t="shared" si="0"/>
        <v>Belum Diisi</v>
      </c>
      <c r="I25" s="595" t="s">
        <v>26</v>
      </c>
      <c r="J25" s="596" t="str">
        <f>IF($D$21="Y/T","Isi Tujuan",IF($E$21=0,0,IF(I25="Y",1,IF(I25="T",0,"Isi Dulu"))))</f>
        <v>Isi Tujuan</v>
      </c>
      <c r="K25" s="595" t="s">
        <v>26</v>
      </c>
      <c r="L25" s="596" t="str">
        <f>IF($D$21="Y/T","Isi Tujuan",IF($E$21=0,0,IF(K25="Y",1,IF(K25="T",0,"Isi Dulu"))))</f>
        <v>Isi Tujuan</v>
      </c>
      <c r="M25" s="850"/>
      <c r="N25" s="853"/>
    </row>
    <row r="26" spans="2:14" ht="15.75">
      <c r="B26" s="836">
        <v>5</v>
      </c>
      <c r="C26" s="839"/>
      <c r="D26" s="857" t="s">
        <v>26</v>
      </c>
      <c r="E26" s="860" t="str">
        <f>IF(D26="Y",1,IF(D26="T",0,IF(D26="Y/T","Belum diisi","Error")))</f>
        <v>Belum diisi</v>
      </c>
      <c r="F26" s="528">
        <v>1</v>
      </c>
      <c r="G26" s="529"/>
      <c r="H26" s="600" t="str">
        <f t="shared" si="0"/>
        <v>Belum Diisi</v>
      </c>
      <c r="I26" s="590" t="s">
        <v>26</v>
      </c>
      <c r="J26" s="591" t="str">
        <f>IF($D$26="Y/T","Isi Tujuan",IF($E$26=0,0,IF(I26="Y",1,IF(I26="T",0,"Isi Dulu"))))</f>
        <v>Isi Tujuan</v>
      </c>
      <c r="K26" s="590" t="s">
        <v>26</v>
      </c>
      <c r="L26" s="591" t="str">
        <f>IF($D$26="Y/T","Isi Tujuan",IF($E$26=0,0,IF(K26="Y",1,IF(K26="T",0,"Isi Dulu"))))</f>
        <v>Isi Tujuan</v>
      </c>
      <c r="M26" s="848" t="s">
        <v>26</v>
      </c>
      <c r="N26" s="851" t="str">
        <f>IF(M26="Y",1,IF(M26="T",0,IF(M26="Y/T","Belum diisi","Error")))</f>
        <v>Belum diisi</v>
      </c>
    </row>
    <row r="27" spans="2:14" ht="15.75">
      <c r="B27" s="837"/>
      <c r="C27" s="840"/>
      <c r="D27" s="858"/>
      <c r="E27" s="861"/>
      <c r="F27" s="549">
        <v>2</v>
      </c>
      <c r="G27" s="550"/>
      <c r="H27" s="598" t="str">
        <f t="shared" si="0"/>
        <v>Belum Diisi</v>
      </c>
      <c r="I27" s="592" t="s">
        <v>26</v>
      </c>
      <c r="J27" s="593" t="str">
        <f>IF($D$26="Y/T","Isi Tujuan",IF($E$26=0,0,IF(I27="Y",1,IF(I27="T",0,"Isi Dulu"))))</f>
        <v>Isi Tujuan</v>
      </c>
      <c r="K27" s="592" t="s">
        <v>26</v>
      </c>
      <c r="L27" s="593" t="str">
        <f>IF($D$26="Y/T","Isi Tujuan",IF($E$26=0,0,IF(K27="Y",1,IF(K27="T",0,"Isi Dulu"))))</f>
        <v>Isi Tujuan</v>
      </c>
      <c r="M27" s="849"/>
      <c r="N27" s="852"/>
    </row>
    <row r="28" spans="2:14" ht="15.75">
      <c r="B28" s="837"/>
      <c r="C28" s="840"/>
      <c r="D28" s="858"/>
      <c r="E28" s="861"/>
      <c r="F28" s="549">
        <v>3</v>
      </c>
      <c r="G28" s="550"/>
      <c r="H28" s="598" t="str">
        <f t="shared" si="0"/>
        <v>Belum Diisi</v>
      </c>
      <c r="I28" s="592" t="s">
        <v>26</v>
      </c>
      <c r="J28" s="593" t="str">
        <f>IF($D$26="Y/T","Isi Tujuan",IF($E$26=0,0,IF(I28="Y",1,IF(I28="T",0,"Isi Dulu"))))</f>
        <v>Isi Tujuan</v>
      </c>
      <c r="K28" s="592" t="s">
        <v>26</v>
      </c>
      <c r="L28" s="593" t="str">
        <f>IF($D$26="Y/T","Isi Tujuan",IF($E$26=0,0,IF(K28="Y",1,IF(K28="T",0,"Isi Dulu"))))</f>
        <v>Isi Tujuan</v>
      </c>
      <c r="M28" s="849"/>
      <c r="N28" s="852"/>
    </row>
    <row r="29" spans="2:14" ht="15.75">
      <c r="B29" s="837"/>
      <c r="C29" s="840"/>
      <c r="D29" s="858"/>
      <c r="E29" s="861"/>
      <c r="F29" s="549">
        <v>4</v>
      </c>
      <c r="G29" s="550"/>
      <c r="H29" s="598" t="str">
        <f t="shared" si="0"/>
        <v>Belum Diisi</v>
      </c>
      <c r="I29" s="592" t="s">
        <v>26</v>
      </c>
      <c r="J29" s="593" t="str">
        <f>IF($D$26="Y/T","Isi Tujuan",IF($E$26=0,0,IF(I29="Y",1,IF(I29="T",0,"Isi Dulu"))))</f>
        <v>Isi Tujuan</v>
      </c>
      <c r="K29" s="592" t="s">
        <v>26</v>
      </c>
      <c r="L29" s="593" t="str">
        <f>IF($D$26="Y/T","Isi Tujuan",IF($E$26=0,0,IF(K29="Y",1,IF(K29="T",0,"Isi Dulu"))))</f>
        <v>Isi Tujuan</v>
      </c>
      <c r="M29" s="849"/>
      <c r="N29" s="852"/>
    </row>
    <row r="30" spans="2:14" ht="15.75">
      <c r="B30" s="838"/>
      <c r="C30" s="841"/>
      <c r="D30" s="859"/>
      <c r="E30" s="862"/>
      <c r="F30" s="569">
        <v>5</v>
      </c>
      <c r="G30" s="570"/>
      <c r="H30" s="599" t="str">
        <f t="shared" si="0"/>
        <v>Belum Diisi</v>
      </c>
      <c r="I30" s="595" t="s">
        <v>26</v>
      </c>
      <c r="J30" s="596" t="str">
        <f>IF($D$26="Y/T","Isi Tujuan",IF($E$26=0,0,IF(I30="Y",1,IF(I30="T",0,"Isi Dulu"))))</f>
        <v>Isi Tujuan</v>
      </c>
      <c r="K30" s="595" t="s">
        <v>26</v>
      </c>
      <c r="L30" s="596" t="str">
        <f>IF($D$26="Y/T","Isi Tujuan",IF($E$26=0,0,IF(K30="Y",1,IF(K30="T",0,"Isi Dulu"))))</f>
        <v>Isi Tujuan</v>
      </c>
      <c r="M30" s="850"/>
      <c r="N30" s="853"/>
    </row>
    <row r="31" spans="2:14" ht="15.75">
      <c r="B31" s="836">
        <v>6</v>
      </c>
      <c r="C31" s="839"/>
      <c r="D31" s="857" t="s">
        <v>26</v>
      </c>
      <c r="E31" s="860" t="str">
        <f>IF(D31="Y",1,IF(D31="T",0,IF(D31="Y/T","Belum diisi","Error")))</f>
        <v>Belum diisi</v>
      </c>
      <c r="F31" s="528">
        <v>1</v>
      </c>
      <c r="G31" s="529"/>
      <c r="H31" s="600" t="str">
        <f t="shared" si="0"/>
        <v>Belum Diisi</v>
      </c>
      <c r="I31" s="590" t="s">
        <v>26</v>
      </c>
      <c r="J31" s="591" t="str">
        <f>IF($D$31="Y/T","Isi Tujuan",IF($E$31=0,0,IF(I31="Y",1,IF(I31="T",0,"Isi Dulu"))))</f>
        <v>Isi Tujuan</v>
      </c>
      <c r="K31" s="590" t="s">
        <v>26</v>
      </c>
      <c r="L31" s="591" t="str">
        <f>IF($D$31="Y/T","Isi Tujuan",IF($E$31=0,0,IF(K31="Y",1,IF(K31="T",0,"Isi Dulu"))))</f>
        <v>Isi Tujuan</v>
      </c>
      <c r="M31" s="848" t="s">
        <v>26</v>
      </c>
      <c r="N31" s="851" t="str">
        <f>IF(M31="Y",1,IF(M31="T",0,IF(M31="Y/T","Belum diisi","Error")))</f>
        <v>Belum diisi</v>
      </c>
    </row>
    <row r="32" spans="2:14" ht="15.75">
      <c r="B32" s="837"/>
      <c r="C32" s="840"/>
      <c r="D32" s="858"/>
      <c r="E32" s="861"/>
      <c r="F32" s="549">
        <v>2</v>
      </c>
      <c r="G32" s="550"/>
      <c r="H32" s="598" t="str">
        <f t="shared" si="0"/>
        <v>Belum Diisi</v>
      </c>
      <c r="I32" s="592" t="s">
        <v>26</v>
      </c>
      <c r="J32" s="593" t="str">
        <f>IF($D$31="Y/T","Isi Tujuan",IF($E$31=0,0,IF(I32="Y",1,IF(I32="T",0,"Isi Dulu"))))</f>
        <v>Isi Tujuan</v>
      </c>
      <c r="K32" s="592" t="s">
        <v>26</v>
      </c>
      <c r="L32" s="593" t="str">
        <f>IF($D$31="Y/T","Isi Tujuan",IF($E$31=0,0,IF(K32="Y",1,IF(K32="T",0,"Isi Dulu"))))</f>
        <v>Isi Tujuan</v>
      </c>
      <c r="M32" s="849"/>
      <c r="N32" s="852"/>
    </row>
    <row r="33" spans="2:14" ht="15.75">
      <c r="B33" s="837"/>
      <c r="C33" s="840"/>
      <c r="D33" s="858"/>
      <c r="E33" s="861"/>
      <c r="F33" s="549">
        <v>3</v>
      </c>
      <c r="G33" s="550"/>
      <c r="H33" s="598" t="str">
        <f t="shared" si="0"/>
        <v>Belum Diisi</v>
      </c>
      <c r="I33" s="592" t="s">
        <v>26</v>
      </c>
      <c r="J33" s="593" t="str">
        <f>IF($D$31="Y/T","Isi Tujuan",IF($E$31=0,0,IF(I33="Y",1,IF(I33="T",0,"Isi Dulu"))))</f>
        <v>Isi Tujuan</v>
      </c>
      <c r="K33" s="592" t="s">
        <v>26</v>
      </c>
      <c r="L33" s="593" t="str">
        <f>IF($D$31="Y/T","Isi Tujuan",IF($E$31=0,0,IF(K33="Y",1,IF(K33="T",0,"Isi Dulu"))))</f>
        <v>Isi Tujuan</v>
      </c>
      <c r="M33" s="849"/>
      <c r="N33" s="852"/>
    </row>
    <row r="34" spans="2:14" ht="15.75">
      <c r="B34" s="837"/>
      <c r="C34" s="840"/>
      <c r="D34" s="858"/>
      <c r="E34" s="861"/>
      <c r="F34" s="549">
        <v>4</v>
      </c>
      <c r="G34" s="550"/>
      <c r="H34" s="598" t="str">
        <f t="shared" si="0"/>
        <v>Belum Diisi</v>
      </c>
      <c r="I34" s="592" t="s">
        <v>26</v>
      </c>
      <c r="J34" s="593" t="str">
        <f>IF($D$31="Y/T","Isi Tujuan",IF($E$31=0,0,IF(I34="Y",1,IF(I34="T",0,"Isi Dulu"))))</f>
        <v>Isi Tujuan</v>
      </c>
      <c r="K34" s="592" t="s">
        <v>26</v>
      </c>
      <c r="L34" s="593" t="str">
        <f>IF($D$31="Y/T","Isi Tujuan",IF($E$31=0,0,IF(K34="Y",1,IF(K34="T",0,"Isi Dulu"))))</f>
        <v>Isi Tujuan</v>
      </c>
      <c r="M34" s="849"/>
      <c r="N34" s="852"/>
    </row>
    <row r="35" spans="2:14" ht="15.75">
      <c r="B35" s="838"/>
      <c r="C35" s="841"/>
      <c r="D35" s="859"/>
      <c r="E35" s="862"/>
      <c r="F35" s="569">
        <v>5</v>
      </c>
      <c r="G35" s="570"/>
      <c r="H35" s="599" t="str">
        <f t="shared" si="0"/>
        <v>Belum Diisi</v>
      </c>
      <c r="I35" s="595" t="s">
        <v>26</v>
      </c>
      <c r="J35" s="596" t="str">
        <f>IF($D$31="Y/T","Isi Tujuan",IF($E$31=0,0,IF(I35="Y",1,IF(I35="T",0,"Isi Dulu"))))</f>
        <v>Isi Tujuan</v>
      </c>
      <c r="K35" s="595" t="s">
        <v>26</v>
      </c>
      <c r="L35" s="596" t="str">
        <f>IF($D$31="Y/T","Isi Tujuan",IF($E$31=0,0,IF(K35="Y",1,IF(K35="T",0,"Isi Dulu"))))</f>
        <v>Isi Tujuan</v>
      </c>
      <c r="M35" s="850"/>
      <c r="N35" s="853"/>
    </row>
    <row r="36" spans="2:14" ht="15.75">
      <c r="B36" s="836">
        <v>7</v>
      </c>
      <c r="C36" s="839"/>
      <c r="D36" s="857" t="s">
        <v>26</v>
      </c>
      <c r="E36" s="860" t="str">
        <f>IF(D36="Y",1,IF(D36="T",0,IF(D36="Y/T","Belum diisi","Error")))</f>
        <v>Belum diisi</v>
      </c>
      <c r="F36" s="528">
        <v>1</v>
      </c>
      <c r="G36" s="529"/>
      <c r="H36" s="600" t="str">
        <f t="shared" si="0"/>
        <v>Belum Diisi</v>
      </c>
      <c r="I36" s="590" t="s">
        <v>26</v>
      </c>
      <c r="J36" s="591" t="str">
        <f>IF($D$36="Y/T","Isi Tujuan",IF($E$36=0,0,IF(I36="Y",1,IF(I36="T",0,"Isi Dulu"))))</f>
        <v>Isi Tujuan</v>
      </c>
      <c r="K36" s="590" t="s">
        <v>26</v>
      </c>
      <c r="L36" s="591" t="str">
        <f>IF($D$36="Y/T","Isi Tujuan",IF($E$36=0,0,IF(K36="Y",1,IF(K36="T",0,"Isi Dulu"))))</f>
        <v>Isi Tujuan</v>
      </c>
      <c r="M36" s="848" t="s">
        <v>26</v>
      </c>
      <c r="N36" s="851" t="str">
        <f>IF(M36="Y",1,IF(M36="T",0,IF(M36="Y/T","Belum diisi","Error")))</f>
        <v>Belum diisi</v>
      </c>
    </row>
    <row r="37" spans="2:14" ht="15.75">
      <c r="B37" s="837"/>
      <c r="C37" s="840"/>
      <c r="D37" s="858"/>
      <c r="E37" s="861"/>
      <c r="F37" s="549">
        <v>2</v>
      </c>
      <c r="G37" s="550"/>
      <c r="H37" s="598" t="str">
        <f t="shared" si="0"/>
        <v>Belum Diisi</v>
      </c>
      <c r="I37" s="592" t="s">
        <v>26</v>
      </c>
      <c r="J37" s="593" t="str">
        <f>IF($D$36="Y/T","Isi Tujuan",IF($E$36=0,0,IF(I37="Y",1,IF(I37="T",0,"Isi Dulu"))))</f>
        <v>Isi Tujuan</v>
      </c>
      <c r="K37" s="592" t="s">
        <v>26</v>
      </c>
      <c r="L37" s="593" t="str">
        <f>IF($D$36="Y/T","Isi Tujuan",IF($E$36=0,0,IF(K37="Y",1,IF(K37="T",0,"Isi Dulu"))))</f>
        <v>Isi Tujuan</v>
      </c>
      <c r="M37" s="849"/>
      <c r="N37" s="852"/>
    </row>
    <row r="38" spans="2:14" ht="15.75">
      <c r="B38" s="837"/>
      <c r="C38" s="840"/>
      <c r="D38" s="858"/>
      <c r="E38" s="861"/>
      <c r="F38" s="549">
        <v>3</v>
      </c>
      <c r="G38" s="550"/>
      <c r="H38" s="598" t="str">
        <f t="shared" si="0"/>
        <v>Belum Diisi</v>
      </c>
      <c r="I38" s="592" t="s">
        <v>26</v>
      </c>
      <c r="J38" s="593" t="str">
        <f>IF($D$36="Y/T","Isi Tujuan",IF($E$36=0,0,IF(I38="Y",1,IF(I38="T",0,"Isi Dulu"))))</f>
        <v>Isi Tujuan</v>
      </c>
      <c r="K38" s="592" t="s">
        <v>26</v>
      </c>
      <c r="L38" s="593" t="str">
        <f>IF($D$36="Y/T","Isi Tujuan",IF($E$36=0,0,IF(K38="Y",1,IF(K38="T",0,"Isi Dulu"))))</f>
        <v>Isi Tujuan</v>
      </c>
      <c r="M38" s="849"/>
      <c r="N38" s="852"/>
    </row>
    <row r="39" spans="2:14" ht="15.75">
      <c r="B39" s="837"/>
      <c r="C39" s="840"/>
      <c r="D39" s="858"/>
      <c r="E39" s="861"/>
      <c r="F39" s="549">
        <v>4</v>
      </c>
      <c r="G39" s="550"/>
      <c r="H39" s="598" t="str">
        <f t="shared" si="0"/>
        <v>Belum Diisi</v>
      </c>
      <c r="I39" s="592" t="s">
        <v>26</v>
      </c>
      <c r="J39" s="593" t="str">
        <f>IF($D$36="Y/T","Isi Tujuan",IF($E$36=0,0,IF(I39="Y",1,IF(I39="T",0,"Isi Dulu"))))</f>
        <v>Isi Tujuan</v>
      </c>
      <c r="K39" s="592" t="s">
        <v>26</v>
      </c>
      <c r="L39" s="593" t="str">
        <f>IF($D$36="Y/T","Isi Tujuan",IF($E$36=0,0,IF(K39="Y",1,IF(K39="T",0,"Isi Dulu"))))</f>
        <v>Isi Tujuan</v>
      </c>
      <c r="M39" s="849"/>
      <c r="N39" s="852"/>
    </row>
    <row r="40" spans="2:14" ht="15.75">
      <c r="B40" s="838"/>
      <c r="C40" s="841"/>
      <c r="D40" s="859"/>
      <c r="E40" s="862"/>
      <c r="F40" s="569">
        <v>5</v>
      </c>
      <c r="G40" s="570"/>
      <c r="H40" s="599" t="str">
        <f t="shared" si="0"/>
        <v>Belum Diisi</v>
      </c>
      <c r="I40" s="595" t="s">
        <v>26</v>
      </c>
      <c r="J40" s="596" t="str">
        <f>IF($D$36="Y/T","Isi Tujuan",IF($E$36=0,0,IF(I40="Y",1,IF(I40="T",0,"Isi Dulu"))))</f>
        <v>Isi Tujuan</v>
      </c>
      <c r="K40" s="595" t="s">
        <v>26</v>
      </c>
      <c r="L40" s="596" t="str">
        <f>IF($D$36="Y/T","Isi Tujuan",IF($E$36=0,0,IF(K40="Y",1,IF(K40="T",0,"Isi Dulu"))))</f>
        <v>Isi Tujuan</v>
      </c>
      <c r="M40" s="850"/>
      <c r="N40" s="853"/>
    </row>
    <row r="41" spans="2:14" ht="15.75">
      <c r="B41" s="836">
        <v>8</v>
      </c>
      <c r="C41" s="839"/>
      <c r="D41" s="857" t="s">
        <v>26</v>
      </c>
      <c r="E41" s="860" t="str">
        <f>IF(D41="Y",1,IF(D41="T",0,IF(D41="Y/T","Belum diisi","Error")))</f>
        <v>Belum diisi</v>
      </c>
      <c r="F41" s="528">
        <v>1</v>
      </c>
      <c r="G41" s="529"/>
      <c r="H41" s="600" t="str">
        <f t="shared" si="0"/>
        <v>Belum Diisi</v>
      </c>
      <c r="I41" s="590" t="s">
        <v>26</v>
      </c>
      <c r="J41" s="591" t="str">
        <f>IF($D$41="Y/T","Isi Tujuan",IF($E$41=0,0,IF(I41="Y",1,IF(I41="T",0,"Isi Dulu"))))</f>
        <v>Isi Tujuan</v>
      </c>
      <c r="K41" s="590" t="s">
        <v>26</v>
      </c>
      <c r="L41" s="591" t="str">
        <f>IF($D$41="Y/T","Isi Tujuan",IF($E$41=0,0,IF(K41="Y",1,IF(K41="T",0,"Isi Dulu"))))</f>
        <v>Isi Tujuan</v>
      </c>
      <c r="M41" s="848" t="s">
        <v>26</v>
      </c>
      <c r="N41" s="851" t="str">
        <f>IF(M41="Y",1,IF(M41="T",0,IF(M41="Y/T","Belum diisi","Error")))</f>
        <v>Belum diisi</v>
      </c>
    </row>
    <row r="42" spans="2:14" ht="15.75">
      <c r="B42" s="837"/>
      <c r="C42" s="840"/>
      <c r="D42" s="858"/>
      <c r="E42" s="861"/>
      <c r="F42" s="549">
        <v>2</v>
      </c>
      <c r="G42" s="550"/>
      <c r="H42" s="598" t="str">
        <f t="shared" si="0"/>
        <v>Belum Diisi</v>
      </c>
      <c r="I42" s="592" t="s">
        <v>26</v>
      </c>
      <c r="J42" s="593" t="str">
        <f>IF($D$41="Y/T","Isi Tujuan",IF($E$41=0,0,IF(I42="Y",1,IF(I42="T",0,"Isi Dulu"))))</f>
        <v>Isi Tujuan</v>
      </c>
      <c r="K42" s="592" t="s">
        <v>26</v>
      </c>
      <c r="L42" s="593" t="str">
        <f>IF($D$41="Y/T","Isi Tujuan",IF($E$41=0,0,IF(K42="Y",1,IF(K42="T",0,"Isi Dulu"))))</f>
        <v>Isi Tujuan</v>
      </c>
      <c r="M42" s="849"/>
      <c r="N42" s="852"/>
    </row>
    <row r="43" spans="2:14" ht="15.75">
      <c r="B43" s="837"/>
      <c r="C43" s="840"/>
      <c r="D43" s="858"/>
      <c r="E43" s="861"/>
      <c r="F43" s="549">
        <v>3</v>
      </c>
      <c r="G43" s="550"/>
      <c r="H43" s="598" t="str">
        <f t="shared" si="0"/>
        <v>Belum Diisi</v>
      </c>
      <c r="I43" s="592" t="s">
        <v>26</v>
      </c>
      <c r="J43" s="593" t="str">
        <f>IF($D$41="Y/T","Isi Tujuan",IF($E$41=0,0,IF(I43="Y",1,IF(I43="T",0,"Isi Dulu"))))</f>
        <v>Isi Tujuan</v>
      </c>
      <c r="K43" s="592" t="s">
        <v>26</v>
      </c>
      <c r="L43" s="593" t="str">
        <f>IF($D$41="Y/T","Isi Tujuan",IF($E$41=0,0,IF(K43="Y",1,IF(K43="T",0,"Isi Dulu"))))</f>
        <v>Isi Tujuan</v>
      </c>
      <c r="M43" s="849"/>
      <c r="N43" s="852"/>
    </row>
    <row r="44" spans="2:14" ht="15.75">
      <c r="B44" s="837"/>
      <c r="C44" s="840"/>
      <c r="D44" s="858"/>
      <c r="E44" s="861"/>
      <c r="F44" s="549">
        <v>4</v>
      </c>
      <c r="G44" s="550"/>
      <c r="H44" s="598" t="str">
        <f t="shared" si="0"/>
        <v>Belum Diisi</v>
      </c>
      <c r="I44" s="592" t="s">
        <v>26</v>
      </c>
      <c r="J44" s="593" t="str">
        <f>IF($D$41="Y/T","Isi Tujuan",IF($E$41=0,0,IF(I44="Y",1,IF(I44="T",0,"Isi Dulu"))))</f>
        <v>Isi Tujuan</v>
      </c>
      <c r="K44" s="592" t="s">
        <v>26</v>
      </c>
      <c r="L44" s="593" t="str">
        <f>IF($D$41="Y/T","Isi Tujuan",IF($E$41=0,0,IF(K44="Y",1,IF(K44="T",0,"Isi Dulu"))))</f>
        <v>Isi Tujuan</v>
      </c>
      <c r="M44" s="849"/>
      <c r="N44" s="852"/>
    </row>
    <row r="45" spans="2:14" ht="15.75">
      <c r="B45" s="838"/>
      <c r="C45" s="841"/>
      <c r="D45" s="859"/>
      <c r="E45" s="862"/>
      <c r="F45" s="569">
        <v>5</v>
      </c>
      <c r="G45" s="570"/>
      <c r="H45" s="599" t="str">
        <f t="shared" si="0"/>
        <v>Belum Diisi</v>
      </c>
      <c r="I45" s="595" t="s">
        <v>26</v>
      </c>
      <c r="J45" s="596" t="str">
        <f>IF($D$41="Y/T","Isi Tujuan",IF($E$41=0,0,IF(I45="Y",1,IF(I45="T",0,"Isi Dulu"))))</f>
        <v>Isi Tujuan</v>
      </c>
      <c r="K45" s="595" t="s">
        <v>26</v>
      </c>
      <c r="L45" s="596" t="str">
        <f>IF($D$41="Y/T","Isi Tujuan",IF($E$41=0,0,IF(K45="Y",1,IF(K45="T",0,"Isi Dulu"))))</f>
        <v>Isi Tujuan</v>
      </c>
      <c r="M45" s="850"/>
      <c r="N45" s="853"/>
    </row>
    <row r="46" spans="2:14" ht="15.75">
      <c r="B46" s="836">
        <v>9</v>
      </c>
      <c r="C46" s="839"/>
      <c r="D46" s="857" t="s">
        <v>26</v>
      </c>
      <c r="E46" s="860" t="str">
        <f>IF(D46="Y",1,IF(D46="T",0,IF(D46="Y/T","Belum diisi","Error")))</f>
        <v>Belum diisi</v>
      </c>
      <c r="F46" s="528">
        <v>1</v>
      </c>
      <c r="G46" s="529"/>
      <c r="H46" s="600" t="str">
        <f t="shared" si="0"/>
        <v>Belum Diisi</v>
      </c>
      <c r="I46" s="590" t="s">
        <v>26</v>
      </c>
      <c r="J46" s="591" t="str">
        <f>IF($D$46="Y/T","Isi Tujuan",IF($E$46=0,0,IF(I46="Y",1,IF(I46="T",0,"Isi Dulu"))))</f>
        <v>Isi Tujuan</v>
      </c>
      <c r="K46" s="590" t="s">
        <v>26</v>
      </c>
      <c r="L46" s="591" t="str">
        <f>IF($D$46="Y/T","Isi Tujuan",IF($E$46=0,0,IF(K46="Y",1,IF(K46="T",0,"Isi Dulu"))))</f>
        <v>Isi Tujuan</v>
      </c>
      <c r="M46" s="848" t="s">
        <v>26</v>
      </c>
      <c r="N46" s="851" t="str">
        <f>IF(M46="Y",1,IF(M46="T",0,IF(M46="Y/T","Belum diisi","Error")))</f>
        <v>Belum diisi</v>
      </c>
    </row>
    <row r="47" spans="2:14" ht="15.75">
      <c r="B47" s="837"/>
      <c r="C47" s="840"/>
      <c r="D47" s="858"/>
      <c r="E47" s="861"/>
      <c r="F47" s="549">
        <v>2</v>
      </c>
      <c r="G47" s="550"/>
      <c r="H47" s="598" t="str">
        <f t="shared" si="0"/>
        <v>Belum Diisi</v>
      </c>
      <c r="I47" s="592" t="s">
        <v>26</v>
      </c>
      <c r="J47" s="593" t="str">
        <f>IF($D$46="Y/T","Isi Tujuan",IF($E$46=0,0,IF(I47="Y",1,IF(I47="T",0,"Isi Dulu"))))</f>
        <v>Isi Tujuan</v>
      </c>
      <c r="K47" s="592" t="s">
        <v>26</v>
      </c>
      <c r="L47" s="593" t="str">
        <f>IF($D$46="Y/T","Isi Tujuan",IF($E$46=0,0,IF(K47="Y",1,IF(K47="T",0,"Isi Dulu"))))</f>
        <v>Isi Tujuan</v>
      </c>
      <c r="M47" s="849"/>
      <c r="N47" s="852"/>
    </row>
    <row r="48" spans="2:14" ht="15.75">
      <c r="B48" s="837"/>
      <c r="C48" s="840"/>
      <c r="D48" s="858"/>
      <c r="E48" s="861"/>
      <c r="F48" s="549">
        <v>3</v>
      </c>
      <c r="G48" s="550"/>
      <c r="H48" s="598" t="str">
        <f t="shared" si="0"/>
        <v>Belum Diisi</v>
      </c>
      <c r="I48" s="592" t="s">
        <v>26</v>
      </c>
      <c r="J48" s="593" t="str">
        <f>IF($D$46="Y/T","Isi Tujuan",IF($E$46=0,0,IF(I48="Y",1,IF(I48="T",0,"Isi Dulu"))))</f>
        <v>Isi Tujuan</v>
      </c>
      <c r="K48" s="592" t="s">
        <v>26</v>
      </c>
      <c r="L48" s="593" t="str">
        <f>IF($D$46="Y/T","Isi Tujuan",IF($E$46=0,0,IF(K48="Y",1,IF(K48="T",0,"Isi Dulu"))))</f>
        <v>Isi Tujuan</v>
      </c>
      <c r="M48" s="849"/>
      <c r="N48" s="852"/>
    </row>
    <row r="49" spans="2:14" ht="15.75">
      <c r="B49" s="837"/>
      <c r="C49" s="840"/>
      <c r="D49" s="858"/>
      <c r="E49" s="861"/>
      <c r="F49" s="549">
        <v>4</v>
      </c>
      <c r="G49" s="550"/>
      <c r="H49" s="598" t="str">
        <f t="shared" si="0"/>
        <v>Belum Diisi</v>
      </c>
      <c r="I49" s="592" t="s">
        <v>26</v>
      </c>
      <c r="J49" s="593" t="str">
        <f>IF($D$46="Y/T","Isi Tujuan",IF($E$46=0,0,IF(I49="Y",1,IF(I49="T",0,"Isi Dulu"))))</f>
        <v>Isi Tujuan</v>
      </c>
      <c r="K49" s="592" t="s">
        <v>26</v>
      </c>
      <c r="L49" s="593" t="str">
        <f>IF($D$46="Y/T","Isi Tujuan",IF($E$46=0,0,IF(K49="Y",1,IF(K49="T",0,"Isi Dulu"))))</f>
        <v>Isi Tujuan</v>
      </c>
      <c r="M49" s="849"/>
      <c r="N49" s="852"/>
    </row>
    <row r="50" spans="2:14" ht="15.75">
      <c r="B50" s="838"/>
      <c r="C50" s="841"/>
      <c r="D50" s="859"/>
      <c r="E50" s="862"/>
      <c r="F50" s="569">
        <v>5</v>
      </c>
      <c r="G50" s="570"/>
      <c r="H50" s="599" t="str">
        <f t="shared" si="0"/>
        <v>Belum Diisi</v>
      </c>
      <c r="I50" s="595" t="s">
        <v>26</v>
      </c>
      <c r="J50" s="596" t="str">
        <f>IF($D$46="Y/T","Isi Tujuan",IF($E$46=0,0,IF(I50="Y",1,IF(I50="T",0,"Isi Dulu"))))</f>
        <v>Isi Tujuan</v>
      </c>
      <c r="K50" s="595" t="s">
        <v>26</v>
      </c>
      <c r="L50" s="596" t="str">
        <f>IF($D$46="Y/T","Isi Tujuan",IF($E$46=0,0,IF(K50="Y",1,IF(K50="T",0,"Isi Dulu"))))</f>
        <v>Isi Tujuan</v>
      </c>
      <c r="M50" s="850"/>
      <c r="N50" s="853"/>
    </row>
    <row r="51" spans="2:14" ht="15.75">
      <c r="B51" s="836">
        <v>10</v>
      </c>
      <c r="C51" s="839"/>
      <c r="D51" s="857" t="s">
        <v>26</v>
      </c>
      <c r="E51" s="860" t="str">
        <f>IF(D51="Y",1,IF(D51="T",0,IF(D51="Y/T","Belum diisi","Error")))</f>
        <v>Belum diisi</v>
      </c>
      <c r="F51" s="528">
        <v>1</v>
      </c>
      <c r="G51" s="529"/>
      <c r="H51" s="600" t="str">
        <f t="shared" si="0"/>
        <v>Belum Diisi</v>
      </c>
      <c r="I51" s="590" t="s">
        <v>26</v>
      </c>
      <c r="J51" s="591" t="str">
        <f>IF($D$51="Y/T","Isi Tujuan",IF($E$51=0,0,IF(I51="Y",1,IF(I51="T",0,"Isi Dulu"))))</f>
        <v>Isi Tujuan</v>
      </c>
      <c r="K51" s="590" t="s">
        <v>26</v>
      </c>
      <c r="L51" s="591" t="str">
        <f>IF($D$51="Y/T","Isi Tujuan",IF($E$51=0,0,IF(K51="Y",1,IF(K51="T",0,"Isi Dulu"))))</f>
        <v>Isi Tujuan</v>
      </c>
      <c r="M51" s="848" t="s">
        <v>26</v>
      </c>
      <c r="N51" s="851" t="str">
        <f>IF(M51="Y",1,IF(M51="T",0,IF(M51="Y/T","Belum diisi","Error")))</f>
        <v>Belum diisi</v>
      </c>
    </row>
    <row r="52" spans="2:14" ht="15.75">
      <c r="B52" s="837"/>
      <c r="C52" s="840"/>
      <c r="D52" s="858"/>
      <c r="E52" s="861"/>
      <c r="F52" s="549">
        <v>2</v>
      </c>
      <c r="G52" s="550"/>
      <c r="H52" s="598" t="str">
        <f t="shared" si="0"/>
        <v>Belum Diisi</v>
      </c>
      <c r="I52" s="592" t="s">
        <v>26</v>
      </c>
      <c r="J52" s="593" t="str">
        <f>IF($D$51="Y/T","Isi Tujuan",IF($E$51=0,0,IF(I52="Y",1,IF(I52="T",0,"Isi Dulu"))))</f>
        <v>Isi Tujuan</v>
      </c>
      <c r="K52" s="592" t="s">
        <v>26</v>
      </c>
      <c r="L52" s="593" t="str">
        <f>IF($D$51="Y/T","Isi Tujuan",IF($E$51=0,0,IF(K52="Y",1,IF(K52="T",0,"Isi Dulu"))))</f>
        <v>Isi Tujuan</v>
      </c>
      <c r="M52" s="849"/>
      <c r="N52" s="852"/>
    </row>
    <row r="53" spans="2:14" ht="15.75">
      <c r="B53" s="837"/>
      <c r="C53" s="840"/>
      <c r="D53" s="858"/>
      <c r="E53" s="861"/>
      <c r="F53" s="549">
        <v>3</v>
      </c>
      <c r="G53" s="550"/>
      <c r="H53" s="598" t="str">
        <f t="shared" si="0"/>
        <v>Belum Diisi</v>
      </c>
      <c r="I53" s="592" t="s">
        <v>26</v>
      </c>
      <c r="J53" s="593" t="str">
        <f>IF($D$51="Y/T","Isi Tujuan",IF($E$51=0,0,IF(I53="Y",1,IF(I53="T",0,"Isi Dulu"))))</f>
        <v>Isi Tujuan</v>
      </c>
      <c r="K53" s="592" t="s">
        <v>26</v>
      </c>
      <c r="L53" s="593" t="str">
        <f>IF($D$51="Y/T","Isi Tujuan",IF($E$51=0,0,IF(K53="Y",1,IF(K53="T",0,"Isi Dulu"))))</f>
        <v>Isi Tujuan</v>
      </c>
      <c r="M53" s="849"/>
      <c r="N53" s="852"/>
    </row>
    <row r="54" spans="2:14" ht="15.75">
      <c r="B54" s="837"/>
      <c r="C54" s="840"/>
      <c r="D54" s="858"/>
      <c r="E54" s="861"/>
      <c r="F54" s="549">
        <v>4</v>
      </c>
      <c r="G54" s="550"/>
      <c r="H54" s="598" t="str">
        <f t="shared" si="0"/>
        <v>Belum Diisi</v>
      </c>
      <c r="I54" s="592" t="s">
        <v>26</v>
      </c>
      <c r="J54" s="593" t="str">
        <f>IF($D$51="Y/T","Isi Tujuan",IF($E$51=0,0,IF(I54="Y",1,IF(I54="T",0,"Isi Dulu"))))</f>
        <v>Isi Tujuan</v>
      </c>
      <c r="K54" s="592" t="s">
        <v>26</v>
      </c>
      <c r="L54" s="593" t="str">
        <f>IF($D$51="Y/T","Isi Tujuan",IF($E$51=0,0,IF(K54="Y",1,IF(K54="T",0,"Isi Dulu"))))</f>
        <v>Isi Tujuan</v>
      </c>
      <c r="M54" s="849"/>
      <c r="N54" s="852"/>
    </row>
    <row r="55" spans="2:14" ht="15.75">
      <c r="B55" s="838"/>
      <c r="C55" s="841"/>
      <c r="D55" s="859"/>
      <c r="E55" s="862"/>
      <c r="F55" s="569">
        <v>5</v>
      </c>
      <c r="G55" s="570"/>
      <c r="H55" s="599" t="str">
        <f t="shared" si="0"/>
        <v>Belum Diisi</v>
      </c>
      <c r="I55" s="595" t="s">
        <v>26</v>
      </c>
      <c r="J55" s="596" t="str">
        <f>IF($D$51="Y/T","Isi Tujuan",IF($E$51=0,0,IF(I55="Y",1,IF(I55="T",0,"Isi Dulu"))))</f>
        <v>Isi Tujuan</v>
      </c>
      <c r="K55" s="595" t="s">
        <v>26</v>
      </c>
      <c r="L55" s="596" t="str">
        <f>IF($D$51="Y/T","Isi Tujuan",IF($E$51=0,0,IF(K55="Y",1,IF(K55="T",0,"Isi Dulu"))))</f>
        <v>Isi Tujuan</v>
      </c>
      <c r="M55" s="850"/>
      <c r="N55" s="853"/>
    </row>
    <row r="56" spans="2:14" ht="15.75">
      <c r="B56" s="836">
        <v>11</v>
      </c>
      <c r="C56" s="839"/>
      <c r="D56" s="857" t="s">
        <v>26</v>
      </c>
      <c r="E56" s="860" t="str">
        <f>IF(D56="Y",1,IF(D56="T",0,IF(D56="Y/T","Belum diisi","Error")))</f>
        <v>Belum diisi</v>
      </c>
      <c r="F56" s="528">
        <v>1</v>
      </c>
      <c r="G56" s="529"/>
      <c r="H56" s="600" t="str">
        <f t="shared" si="0"/>
        <v>Belum Diisi</v>
      </c>
      <c r="I56" s="590" t="s">
        <v>26</v>
      </c>
      <c r="J56" s="591" t="str">
        <f>IF($D$56="Y/T","Isi Tujuan",IF($E$56=0,0,IF(I56="Y",1,IF(I56="T",0,"Isi Dulu"))))</f>
        <v>Isi Tujuan</v>
      </c>
      <c r="K56" s="590" t="s">
        <v>26</v>
      </c>
      <c r="L56" s="591" t="str">
        <f>IF($D$56="Y/T","Isi Tujuan",IF($E$56=0,0,IF(K56="Y",1,IF(K56="T",0,"Isi Dulu"))))</f>
        <v>Isi Tujuan</v>
      </c>
      <c r="M56" s="848" t="s">
        <v>26</v>
      </c>
      <c r="N56" s="851" t="str">
        <f>IF(M56="Y",1,IF(M56="T",0,IF(M56="Y/T","Belum diisi","Error")))</f>
        <v>Belum diisi</v>
      </c>
    </row>
    <row r="57" spans="2:14" ht="15.75">
      <c r="B57" s="837"/>
      <c r="C57" s="840"/>
      <c r="D57" s="858"/>
      <c r="E57" s="861"/>
      <c r="F57" s="549">
        <v>2</v>
      </c>
      <c r="G57" s="550"/>
      <c r="H57" s="598" t="str">
        <f t="shared" si="0"/>
        <v>Belum Diisi</v>
      </c>
      <c r="I57" s="592" t="s">
        <v>26</v>
      </c>
      <c r="J57" s="593" t="str">
        <f>IF($D$56="Y/T","Isi Tujuan",IF($E$56=0,0,IF(I57="Y",1,IF(I57="T",0,"Isi Dulu"))))</f>
        <v>Isi Tujuan</v>
      </c>
      <c r="K57" s="592" t="s">
        <v>26</v>
      </c>
      <c r="L57" s="593" t="str">
        <f>IF($D$56="Y/T","Isi Tujuan",IF($E$56=0,0,IF(K57="Y",1,IF(K57="T",0,"Isi Dulu"))))</f>
        <v>Isi Tujuan</v>
      </c>
      <c r="M57" s="849"/>
      <c r="N57" s="852"/>
    </row>
    <row r="58" spans="2:14" ht="15.75">
      <c r="B58" s="837"/>
      <c r="C58" s="840"/>
      <c r="D58" s="858"/>
      <c r="E58" s="861"/>
      <c r="F58" s="549">
        <v>3</v>
      </c>
      <c r="G58" s="550"/>
      <c r="H58" s="598" t="str">
        <f t="shared" si="0"/>
        <v>Belum Diisi</v>
      </c>
      <c r="I58" s="592" t="s">
        <v>26</v>
      </c>
      <c r="J58" s="593" t="str">
        <f>IF($D$56="Y/T","Isi Tujuan",IF($E$56=0,0,IF(I58="Y",1,IF(I58="T",0,"Isi Dulu"))))</f>
        <v>Isi Tujuan</v>
      </c>
      <c r="K58" s="592" t="s">
        <v>26</v>
      </c>
      <c r="L58" s="593" t="str">
        <f>IF($D$56="Y/T","Isi Tujuan",IF($E$56=0,0,IF(K58="Y",1,IF(K58="T",0,"Isi Dulu"))))</f>
        <v>Isi Tujuan</v>
      </c>
      <c r="M58" s="849"/>
      <c r="N58" s="852"/>
    </row>
    <row r="59" spans="2:14" ht="15.75">
      <c r="B59" s="837"/>
      <c r="C59" s="840"/>
      <c r="D59" s="858"/>
      <c r="E59" s="861"/>
      <c r="F59" s="549">
        <v>4</v>
      </c>
      <c r="G59" s="550"/>
      <c r="H59" s="598" t="str">
        <f t="shared" si="0"/>
        <v>Belum Diisi</v>
      </c>
      <c r="I59" s="592" t="s">
        <v>26</v>
      </c>
      <c r="J59" s="593" t="str">
        <f>IF($D$56="Y/T","Isi Tujuan",IF($E$56=0,0,IF(I59="Y",1,IF(I59="T",0,"Isi Dulu"))))</f>
        <v>Isi Tujuan</v>
      </c>
      <c r="K59" s="592" t="s">
        <v>26</v>
      </c>
      <c r="L59" s="593" t="str">
        <f>IF($D$56="Y/T","Isi Tujuan",IF($E$56=0,0,IF(K59="Y",1,IF(K59="T",0,"Isi Dulu"))))</f>
        <v>Isi Tujuan</v>
      </c>
      <c r="M59" s="849"/>
      <c r="N59" s="852"/>
    </row>
    <row r="60" spans="2:14" ht="15.75">
      <c r="B60" s="838"/>
      <c r="C60" s="841"/>
      <c r="D60" s="859"/>
      <c r="E60" s="862"/>
      <c r="F60" s="569">
        <v>5</v>
      </c>
      <c r="G60" s="570"/>
      <c r="H60" s="599" t="str">
        <f t="shared" si="0"/>
        <v>Belum Diisi</v>
      </c>
      <c r="I60" s="595" t="s">
        <v>26</v>
      </c>
      <c r="J60" s="596" t="str">
        <f>IF($D$56="Y/T","Isi Tujuan",IF($E$56=0,0,IF(I60="Y",1,IF(I60="T",0,"Isi Dulu"))))</f>
        <v>Isi Tujuan</v>
      </c>
      <c r="K60" s="595" t="s">
        <v>26</v>
      </c>
      <c r="L60" s="596" t="str">
        <f>IF($D$56="Y/T","Isi Tujuan",IF($E$56=0,0,IF(K60="Y",1,IF(K60="T",0,"Isi Dulu"))))</f>
        <v>Isi Tujuan</v>
      </c>
      <c r="M60" s="850"/>
      <c r="N60" s="853"/>
    </row>
    <row r="61" spans="2:14" ht="15.75">
      <c r="B61" s="836">
        <v>12</v>
      </c>
      <c r="C61" s="839"/>
      <c r="D61" s="857" t="s">
        <v>26</v>
      </c>
      <c r="E61" s="860" t="str">
        <f>IF(D61="Y",1,IF(D61="T",0,IF(D61="Y/T","Belum diisi","Error")))</f>
        <v>Belum diisi</v>
      </c>
      <c r="F61" s="528">
        <v>1</v>
      </c>
      <c r="G61" s="529"/>
      <c r="H61" s="600" t="str">
        <f t="shared" si="0"/>
        <v>Belum Diisi</v>
      </c>
      <c r="I61" s="590" t="s">
        <v>26</v>
      </c>
      <c r="J61" s="591" t="str">
        <f>IF($D$61="Y/T","Isi Tujuan",IF($E$61=0,0,IF(I61="Y",1,IF(I61="T",0,"Isi Dulu"))))</f>
        <v>Isi Tujuan</v>
      </c>
      <c r="K61" s="590" t="s">
        <v>26</v>
      </c>
      <c r="L61" s="591" t="str">
        <f>IF($D$61="Y/T","Isi Tujuan",IF($E$61=0,0,IF(K61="Y",1,IF(K61="T",0,"Isi Dulu"))))</f>
        <v>Isi Tujuan</v>
      </c>
      <c r="M61" s="848" t="s">
        <v>26</v>
      </c>
      <c r="N61" s="851" t="str">
        <f>IF(M61="Y",1,IF(M61="T",0,IF(M61="Y/T","Belum diisi","Error")))</f>
        <v>Belum diisi</v>
      </c>
    </row>
    <row r="62" spans="2:14" ht="15.75">
      <c r="B62" s="837"/>
      <c r="C62" s="840"/>
      <c r="D62" s="858"/>
      <c r="E62" s="861"/>
      <c r="F62" s="549">
        <v>2</v>
      </c>
      <c r="G62" s="550"/>
      <c r="H62" s="598" t="str">
        <f t="shared" si="0"/>
        <v>Belum Diisi</v>
      </c>
      <c r="I62" s="592" t="s">
        <v>26</v>
      </c>
      <c r="J62" s="593" t="str">
        <f>IF($D$61="Y/T","Isi Tujuan",IF($E$61=0,0,IF(I62="Y",1,IF(I62="T",0,"Isi Dulu"))))</f>
        <v>Isi Tujuan</v>
      </c>
      <c r="K62" s="592" t="s">
        <v>26</v>
      </c>
      <c r="L62" s="593" t="str">
        <f>IF($D$61="Y/T","Isi Tujuan",IF($E$61=0,0,IF(K62="Y",1,IF(K62="T",0,"Isi Dulu"))))</f>
        <v>Isi Tujuan</v>
      </c>
      <c r="M62" s="849"/>
      <c r="N62" s="852"/>
    </row>
    <row r="63" spans="2:14" ht="15.75">
      <c r="B63" s="837"/>
      <c r="C63" s="840"/>
      <c r="D63" s="858"/>
      <c r="E63" s="861"/>
      <c r="F63" s="549">
        <v>3</v>
      </c>
      <c r="G63" s="550"/>
      <c r="H63" s="598" t="str">
        <f t="shared" si="0"/>
        <v>Belum Diisi</v>
      </c>
      <c r="I63" s="592" t="s">
        <v>26</v>
      </c>
      <c r="J63" s="593" t="str">
        <f>IF($D$61="Y/T","Isi Tujuan",IF($E$61=0,0,IF(I63="Y",1,IF(I63="T",0,"Isi Dulu"))))</f>
        <v>Isi Tujuan</v>
      </c>
      <c r="K63" s="592" t="s">
        <v>26</v>
      </c>
      <c r="L63" s="593" t="str">
        <f>IF($D$61="Y/T","Isi Tujuan",IF($E$61=0,0,IF(K63="Y",1,IF(K63="T",0,"Isi Dulu"))))</f>
        <v>Isi Tujuan</v>
      </c>
      <c r="M63" s="849"/>
      <c r="N63" s="852"/>
    </row>
    <row r="64" spans="2:14" ht="15.75">
      <c r="B64" s="837"/>
      <c r="C64" s="840"/>
      <c r="D64" s="858"/>
      <c r="E64" s="861"/>
      <c r="F64" s="549">
        <v>4</v>
      </c>
      <c r="G64" s="550"/>
      <c r="H64" s="598" t="str">
        <f t="shared" si="0"/>
        <v>Belum Diisi</v>
      </c>
      <c r="I64" s="592" t="s">
        <v>26</v>
      </c>
      <c r="J64" s="593" t="str">
        <f>IF($D$61="Y/T","Isi Tujuan",IF($E$61=0,0,IF(I64="Y",1,IF(I64="T",0,"Isi Dulu"))))</f>
        <v>Isi Tujuan</v>
      </c>
      <c r="K64" s="592" t="s">
        <v>26</v>
      </c>
      <c r="L64" s="593" t="str">
        <f>IF($D$61="Y/T","Isi Tujuan",IF($E$61=0,0,IF(K64="Y",1,IF(K64="T",0,"Isi Dulu"))))</f>
        <v>Isi Tujuan</v>
      </c>
      <c r="M64" s="849"/>
      <c r="N64" s="852"/>
    </row>
    <row r="65" spans="2:14" ht="15.75">
      <c r="B65" s="838"/>
      <c r="C65" s="841"/>
      <c r="D65" s="859"/>
      <c r="E65" s="862"/>
      <c r="F65" s="569">
        <v>5</v>
      </c>
      <c r="G65" s="570"/>
      <c r="H65" s="599" t="str">
        <f t="shared" si="0"/>
        <v>Belum Diisi</v>
      </c>
      <c r="I65" s="595" t="s">
        <v>26</v>
      </c>
      <c r="J65" s="596" t="str">
        <f>IF($D$61="Y/T","Isi Tujuan",IF($E$61=0,0,IF(I65="Y",1,IF(I65="T",0,"Isi Dulu"))))</f>
        <v>Isi Tujuan</v>
      </c>
      <c r="K65" s="595" t="s">
        <v>26</v>
      </c>
      <c r="L65" s="596" t="str">
        <f>IF($D$61="Y/T","Isi Tujuan",IF($E$61=0,0,IF(K65="Y",1,IF(K65="T",0,"Isi Dulu"))))</f>
        <v>Isi Tujuan</v>
      </c>
      <c r="M65" s="850"/>
      <c r="N65" s="853"/>
    </row>
    <row r="66" spans="2:14" ht="15.75">
      <c r="B66" s="836">
        <v>13</v>
      </c>
      <c r="C66" s="839"/>
      <c r="D66" s="857" t="s">
        <v>26</v>
      </c>
      <c r="E66" s="860" t="str">
        <f>IF(D66="Y",1,IF(D66="T",0,IF(D66="Y/T","Belum diisi","Error")))</f>
        <v>Belum diisi</v>
      </c>
      <c r="F66" s="528">
        <v>1</v>
      </c>
      <c r="G66" s="529"/>
      <c r="H66" s="600" t="str">
        <f t="shared" si="0"/>
        <v>Belum Diisi</v>
      </c>
      <c r="I66" s="590" t="s">
        <v>26</v>
      </c>
      <c r="J66" s="591" t="str">
        <f>IF($D$66="Y/T","Isi Tujuan",IF($E$66=0,0,IF(I66="Y",1,IF(I66="T",0,"Isi Dulu"))))</f>
        <v>Isi Tujuan</v>
      </c>
      <c r="K66" s="590" t="s">
        <v>26</v>
      </c>
      <c r="L66" s="591" t="str">
        <f>IF($D$66="Y/T","Isi Tujuan",IF($E$66=0,0,IF(K66="Y",1,IF(K66="T",0,"Isi Dulu"))))</f>
        <v>Isi Tujuan</v>
      </c>
      <c r="M66" s="848" t="s">
        <v>26</v>
      </c>
      <c r="N66" s="851" t="str">
        <f>IF(M66="Y",1,IF(M66="T",0,IF(M66="Y/T","Belum diisi","Error")))</f>
        <v>Belum diisi</v>
      </c>
    </row>
    <row r="67" spans="2:14" ht="15.75">
      <c r="B67" s="837"/>
      <c r="C67" s="840"/>
      <c r="D67" s="858"/>
      <c r="E67" s="861"/>
      <c r="F67" s="549">
        <v>2</v>
      </c>
      <c r="G67" s="550"/>
      <c r="H67" s="598" t="str">
        <f t="shared" si="0"/>
        <v>Belum Diisi</v>
      </c>
      <c r="I67" s="592" t="s">
        <v>26</v>
      </c>
      <c r="J67" s="593" t="str">
        <f>IF($D$66="Y/T","Isi Tujuan",IF($E$66=0,0,IF(I67="Y",1,IF(I67="T",0,"Isi Dulu"))))</f>
        <v>Isi Tujuan</v>
      </c>
      <c r="K67" s="592" t="s">
        <v>26</v>
      </c>
      <c r="L67" s="593" t="str">
        <f>IF($D$66="Y/T","Isi Tujuan",IF($E$66=0,0,IF(K67="Y",1,IF(K67="T",0,"Isi Dulu"))))</f>
        <v>Isi Tujuan</v>
      </c>
      <c r="M67" s="849"/>
      <c r="N67" s="852"/>
    </row>
    <row r="68" spans="2:14" ht="15.75">
      <c r="B68" s="837"/>
      <c r="C68" s="840"/>
      <c r="D68" s="858"/>
      <c r="E68" s="861"/>
      <c r="F68" s="549">
        <v>3</v>
      </c>
      <c r="G68" s="550"/>
      <c r="H68" s="598" t="str">
        <f t="shared" si="0"/>
        <v>Belum Diisi</v>
      </c>
      <c r="I68" s="592" t="s">
        <v>26</v>
      </c>
      <c r="J68" s="593" t="str">
        <f>IF($D$66="Y/T","Isi Tujuan",IF($E$66=0,0,IF(I68="Y",1,IF(I68="T",0,"Isi Dulu"))))</f>
        <v>Isi Tujuan</v>
      </c>
      <c r="K68" s="592" t="s">
        <v>26</v>
      </c>
      <c r="L68" s="593" t="str">
        <f>IF($D$66="Y/T","Isi Tujuan",IF($E$66=0,0,IF(K68="Y",1,IF(K68="T",0,"Isi Dulu"))))</f>
        <v>Isi Tujuan</v>
      </c>
      <c r="M68" s="849"/>
      <c r="N68" s="852"/>
    </row>
    <row r="69" spans="2:14" ht="15.75">
      <c r="B69" s="837"/>
      <c r="C69" s="840"/>
      <c r="D69" s="858"/>
      <c r="E69" s="861"/>
      <c r="F69" s="549">
        <v>4</v>
      </c>
      <c r="G69" s="550"/>
      <c r="H69" s="598" t="str">
        <f t="shared" si="0"/>
        <v>Belum Diisi</v>
      </c>
      <c r="I69" s="592" t="s">
        <v>26</v>
      </c>
      <c r="J69" s="593" t="str">
        <f>IF($D$66="Y/T","Isi Tujuan",IF($E$66=0,0,IF(I69="Y",1,IF(I69="T",0,"Isi Dulu"))))</f>
        <v>Isi Tujuan</v>
      </c>
      <c r="K69" s="592" t="s">
        <v>26</v>
      </c>
      <c r="L69" s="593" t="str">
        <f>IF($D$66="Y/T","Isi Tujuan",IF($E$66=0,0,IF(K69="Y",1,IF(K69="T",0,"Isi Dulu"))))</f>
        <v>Isi Tujuan</v>
      </c>
      <c r="M69" s="849"/>
      <c r="N69" s="852"/>
    </row>
    <row r="70" spans="2:14" ht="15.75">
      <c r="B70" s="838"/>
      <c r="C70" s="841"/>
      <c r="D70" s="859"/>
      <c r="E70" s="862"/>
      <c r="F70" s="569">
        <v>5</v>
      </c>
      <c r="G70" s="570"/>
      <c r="H70" s="599" t="str">
        <f t="shared" ref="H70:H105" si="1">IF(OR(J70="Isi Dulu",L70="Isi Dulu",J70="Isi Tujuan",L70="Isi Tujuan"),"Belum Diisi",IF(SUM(J70,L70)=2,1,IF(SUM(J70,L70)=1,0,IF(SUM(J70,L70)=0,0,"Error"))))</f>
        <v>Belum Diisi</v>
      </c>
      <c r="I70" s="595" t="s">
        <v>26</v>
      </c>
      <c r="J70" s="596" t="str">
        <f>IF($D$66="Y/T","Isi Tujuan",IF($E$66=0,0,IF(I70="Y",1,IF(I70="T",0,"Isi Dulu"))))</f>
        <v>Isi Tujuan</v>
      </c>
      <c r="K70" s="595" t="s">
        <v>26</v>
      </c>
      <c r="L70" s="596" t="str">
        <f>IF($D$66="Y/T","Isi Tujuan",IF($E$66=0,0,IF(K70="Y",1,IF(K70="T",0,"Isi Dulu"))))</f>
        <v>Isi Tujuan</v>
      </c>
      <c r="M70" s="850"/>
      <c r="N70" s="853"/>
    </row>
    <row r="71" spans="2:14" ht="15.75">
      <c r="B71" s="836">
        <v>14</v>
      </c>
      <c r="C71" s="839"/>
      <c r="D71" s="857" t="s">
        <v>26</v>
      </c>
      <c r="E71" s="860" t="str">
        <f>IF(D71="Y",1,IF(D71="T",0,IF(D71="Y/T","Belum diisi","Error")))</f>
        <v>Belum diisi</v>
      </c>
      <c r="F71" s="528">
        <v>1</v>
      </c>
      <c r="G71" s="529"/>
      <c r="H71" s="600" t="str">
        <f t="shared" si="1"/>
        <v>Belum Diisi</v>
      </c>
      <c r="I71" s="590" t="s">
        <v>26</v>
      </c>
      <c r="J71" s="591" t="str">
        <f>IF($D$71="Y/T","Isi Tujuan",IF($E$71=0,0,IF(I71="Y",1,IF(I71="T",0,"Isi Dulu"))))</f>
        <v>Isi Tujuan</v>
      </c>
      <c r="K71" s="590" t="s">
        <v>26</v>
      </c>
      <c r="L71" s="591" t="str">
        <f>IF($D$71="Y/T","Isi Tujuan",IF($E$71=0,0,IF(K71="Y",1,IF(K71="T",0,"Isi Dulu"))))</f>
        <v>Isi Tujuan</v>
      </c>
      <c r="M71" s="848" t="s">
        <v>26</v>
      </c>
      <c r="N71" s="851" t="str">
        <f>IF(M71="Y",1,IF(M71="T",0,IF(M71="Y/T","Belum diisi","Error")))</f>
        <v>Belum diisi</v>
      </c>
    </row>
    <row r="72" spans="2:14" ht="15.75">
      <c r="B72" s="837"/>
      <c r="C72" s="840"/>
      <c r="D72" s="858"/>
      <c r="E72" s="861"/>
      <c r="F72" s="549">
        <v>2</v>
      </c>
      <c r="G72" s="550"/>
      <c r="H72" s="598" t="str">
        <f t="shared" si="1"/>
        <v>Belum Diisi</v>
      </c>
      <c r="I72" s="592" t="s">
        <v>26</v>
      </c>
      <c r="J72" s="593" t="str">
        <f>IF($D$71="Y/T","Isi Tujuan",IF($E$71=0,0,IF(I72="Y",1,IF(I72="T",0,"Isi Dulu"))))</f>
        <v>Isi Tujuan</v>
      </c>
      <c r="K72" s="592" t="s">
        <v>26</v>
      </c>
      <c r="L72" s="593" t="str">
        <f>IF($D$71="Y/T","Isi Tujuan",IF($E$71=0,0,IF(K72="Y",1,IF(K72="T",0,"Isi Dulu"))))</f>
        <v>Isi Tujuan</v>
      </c>
      <c r="M72" s="849"/>
      <c r="N72" s="852"/>
    </row>
    <row r="73" spans="2:14" ht="15.75">
      <c r="B73" s="837"/>
      <c r="C73" s="840"/>
      <c r="D73" s="858"/>
      <c r="E73" s="861"/>
      <c r="F73" s="549">
        <v>3</v>
      </c>
      <c r="G73" s="550"/>
      <c r="H73" s="598" t="str">
        <f t="shared" si="1"/>
        <v>Belum Diisi</v>
      </c>
      <c r="I73" s="592" t="s">
        <v>26</v>
      </c>
      <c r="J73" s="593" t="str">
        <f>IF($D$71="Y/T","Isi Tujuan",IF($E$71=0,0,IF(I73="Y",1,IF(I73="T",0,"Isi Dulu"))))</f>
        <v>Isi Tujuan</v>
      </c>
      <c r="K73" s="592" t="s">
        <v>26</v>
      </c>
      <c r="L73" s="593" t="str">
        <f>IF($D$71="Y/T","Isi Tujuan",IF($E$71=0,0,IF(K73="Y",1,IF(K73="T",0,"Isi Dulu"))))</f>
        <v>Isi Tujuan</v>
      </c>
      <c r="M73" s="849"/>
      <c r="N73" s="852"/>
    </row>
    <row r="74" spans="2:14" ht="15.75">
      <c r="B74" s="837"/>
      <c r="C74" s="840"/>
      <c r="D74" s="858"/>
      <c r="E74" s="861"/>
      <c r="F74" s="549">
        <v>4</v>
      </c>
      <c r="G74" s="550"/>
      <c r="H74" s="598" t="str">
        <f t="shared" si="1"/>
        <v>Belum Diisi</v>
      </c>
      <c r="I74" s="592" t="s">
        <v>26</v>
      </c>
      <c r="J74" s="593" t="str">
        <f>IF($D$71="Y/T","Isi Tujuan",IF($E$71=0,0,IF(I74="Y",1,IF(I74="T",0,"Isi Dulu"))))</f>
        <v>Isi Tujuan</v>
      </c>
      <c r="K74" s="592" t="s">
        <v>26</v>
      </c>
      <c r="L74" s="593" t="str">
        <f>IF($D$71="Y/T","Isi Tujuan",IF($E$71=0,0,IF(K74="Y",1,IF(K74="T",0,"Isi Dulu"))))</f>
        <v>Isi Tujuan</v>
      </c>
      <c r="M74" s="849"/>
      <c r="N74" s="852"/>
    </row>
    <row r="75" spans="2:14" ht="15.75">
      <c r="B75" s="838"/>
      <c r="C75" s="841"/>
      <c r="D75" s="859"/>
      <c r="E75" s="862"/>
      <c r="F75" s="569">
        <v>5</v>
      </c>
      <c r="G75" s="570"/>
      <c r="H75" s="599" t="str">
        <f t="shared" si="1"/>
        <v>Belum Diisi</v>
      </c>
      <c r="I75" s="595" t="s">
        <v>26</v>
      </c>
      <c r="J75" s="596" t="str">
        <f>IF($D$71="Y/T","Isi Tujuan",IF($E$71=0,0,IF(I75="Y",1,IF(I75="T",0,"Isi Dulu"))))</f>
        <v>Isi Tujuan</v>
      </c>
      <c r="K75" s="595" t="s">
        <v>26</v>
      </c>
      <c r="L75" s="596" t="str">
        <f>IF($D$71="Y/T","Isi Tujuan",IF($E$71=0,0,IF(K75="Y",1,IF(K75="T",0,"Isi Dulu"))))</f>
        <v>Isi Tujuan</v>
      </c>
      <c r="M75" s="850"/>
      <c r="N75" s="853"/>
    </row>
    <row r="76" spans="2:14" ht="15.75">
      <c r="B76" s="836">
        <v>15</v>
      </c>
      <c r="C76" s="839"/>
      <c r="D76" s="857" t="s">
        <v>26</v>
      </c>
      <c r="E76" s="860" t="str">
        <f>IF(D76="Y",1,IF(D76="T",0,IF(D76="Y/T","Belum diisi","Error")))</f>
        <v>Belum diisi</v>
      </c>
      <c r="F76" s="528">
        <v>1</v>
      </c>
      <c r="G76" s="529"/>
      <c r="H76" s="600" t="str">
        <f t="shared" si="1"/>
        <v>Belum Diisi</v>
      </c>
      <c r="I76" s="590" t="s">
        <v>26</v>
      </c>
      <c r="J76" s="591" t="str">
        <f>IF($D$76="Y/T","Isi Tujuan",IF($E$76=0,0,IF(I76="Y",1,IF(I76="T",0,"Isi Dulu"))))</f>
        <v>Isi Tujuan</v>
      </c>
      <c r="K76" s="590" t="s">
        <v>26</v>
      </c>
      <c r="L76" s="591" t="str">
        <f>IF($D$76="Y/T","Isi Tujuan",IF($E$76=0,0,IF(K76="Y",1,IF(K76="T",0,"Isi Dulu"))))</f>
        <v>Isi Tujuan</v>
      </c>
      <c r="M76" s="848" t="s">
        <v>26</v>
      </c>
      <c r="N76" s="851" t="str">
        <f>IF(M76="Y",1,IF(M76="T",0,IF(M76="Y/T","Belum diisi","Error")))</f>
        <v>Belum diisi</v>
      </c>
    </row>
    <row r="77" spans="2:14" ht="15.75">
      <c r="B77" s="837"/>
      <c r="C77" s="840"/>
      <c r="D77" s="858"/>
      <c r="E77" s="861"/>
      <c r="F77" s="549">
        <v>2</v>
      </c>
      <c r="G77" s="550"/>
      <c r="H77" s="598" t="str">
        <f t="shared" si="1"/>
        <v>Belum Diisi</v>
      </c>
      <c r="I77" s="592" t="s">
        <v>26</v>
      </c>
      <c r="J77" s="593" t="str">
        <f>IF($D$76="Y/T","Isi Tujuan",IF($E$76=0,0,IF(I77="Y",1,IF(I77="T",0,"Isi Dulu"))))</f>
        <v>Isi Tujuan</v>
      </c>
      <c r="K77" s="592" t="s">
        <v>26</v>
      </c>
      <c r="L77" s="593" t="str">
        <f>IF($D$76="Y/T","Isi Tujuan",IF($E$76=0,0,IF(K77="Y",1,IF(K77="T",0,"Isi Dulu"))))</f>
        <v>Isi Tujuan</v>
      </c>
      <c r="M77" s="849"/>
      <c r="N77" s="852"/>
    </row>
    <row r="78" spans="2:14" ht="15.75">
      <c r="B78" s="837"/>
      <c r="C78" s="840"/>
      <c r="D78" s="858"/>
      <c r="E78" s="861"/>
      <c r="F78" s="549">
        <v>3</v>
      </c>
      <c r="G78" s="550"/>
      <c r="H78" s="598" t="str">
        <f t="shared" si="1"/>
        <v>Belum Diisi</v>
      </c>
      <c r="I78" s="592" t="s">
        <v>26</v>
      </c>
      <c r="J78" s="593" t="str">
        <f>IF($D$76="Y/T","Isi Tujuan",IF($E$76=0,0,IF(I78="Y",1,IF(I78="T",0,"Isi Dulu"))))</f>
        <v>Isi Tujuan</v>
      </c>
      <c r="K78" s="592" t="s">
        <v>26</v>
      </c>
      <c r="L78" s="593" t="str">
        <f>IF($D$76="Y/T","Isi Tujuan",IF($E$76=0,0,IF(K78="Y",1,IF(K78="T",0,"Isi Dulu"))))</f>
        <v>Isi Tujuan</v>
      </c>
      <c r="M78" s="849"/>
      <c r="N78" s="852"/>
    </row>
    <row r="79" spans="2:14" ht="15.75">
      <c r="B79" s="837"/>
      <c r="C79" s="840"/>
      <c r="D79" s="858"/>
      <c r="E79" s="861"/>
      <c r="F79" s="549">
        <v>4</v>
      </c>
      <c r="G79" s="550"/>
      <c r="H79" s="598" t="str">
        <f t="shared" si="1"/>
        <v>Belum Diisi</v>
      </c>
      <c r="I79" s="592" t="s">
        <v>26</v>
      </c>
      <c r="J79" s="593" t="str">
        <f>IF($D$76="Y/T","Isi Tujuan",IF($E$76=0,0,IF(I79="Y",1,IF(I79="T",0,"Isi Dulu"))))</f>
        <v>Isi Tujuan</v>
      </c>
      <c r="K79" s="592" t="s">
        <v>26</v>
      </c>
      <c r="L79" s="593" t="str">
        <f>IF($D$76="Y/T","Isi Tujuan",IF($E$76=0,0,IF(K79="Y",1,IF(K79="T",0,"Isi Dulu"))))</f>
        <v>Isi Tujuan</v>
      </c>
      <c r="M79" s="849"/>
      <c r="N79" s="852"/>
    </row>
    <row r="80" spans="2:14" ht="15.75">
      <c r="B80" s="838"/>
      <c r="C80" s="841"/>
      <c r="D80" s="859"/>
      <c r="E80" s="862"/>
      <c r="F80" s="569">
        <v>5</v>
      </c>
      <c r="G80" s="570"/>
      <c r="H80" s="599" t="str">
        <f t="shared" si="1"/>
        <v>Belum Diisi</v>
      </c>
      <c r="I80" s="595" t="s">
        <v>26</v>
      </c>
      <c r="J80" s="596" t="str">
        <f>IF($D$76="Y/T","Isi Tujuan",IF($E$76=0,0,IF(I80="Y",1,IF(I80="T",0,"Isi Dulu"))))</f>
        <v>Isi Tujuan</v>
      </c>
      <c r="K80" s="595" t="s">
        <v>26</v>
      </c>
      <c r="L80" s="596" t="str">
        <f>IF($D$76="Y/T","Isi Tujuan",IF($E$76=0,0,IF(K80="Y",1,IF(K80="T",0,"Isi Dulu"))))</f>
        <v>Isi Tujuan</v>
      </c>
      <c r="M80" s="850"/>
      <c r="N80" s="853"/>
    </row>
    <row r="81" spans="2:14" ht="15.75">
      <c r="B81" s="836">
        <v>16</v>
      </c>
      <c r="C81" s="839"/>
      <c r="D81" s="857" t="s">
        <v>26</v>
      </c>
      <c r="E81" s="860" t="str">
        <f>IF(D81="Y",1,IF(D81="T",0,IF(D81="Y/T","Belum diisi","Error")))</f>
        <v>Belum diisi</v>
      </c>
      <c r="F81" s="528">
        <v>1</v>
      </c>
      <c r="G81" s="529"/>
      <c r="H81" s="600" t="str">
        <f t="shared" si="1"/>
        <v>Belum Diisi</v>
      </c>
      <c r="I81" s="590" t="s">
        <v>26</v>
      </c>
      <c r="J81" s="591" t="str">
        <f>IF($D$81="Y/T","Isi Tujuan",IF($E$81=0,0,IF(I81="Y",1,IF(I81="T",0,"Isi Dulu"))))</f>
        <v>Isi Tujuan</v>
      </c>
      <c r="K81" s="590" t="s">
        <v>26</v>
      </c>
      <c r="L81" s="591" t="str">
        <f>IF($D$81="Y/T","Isi Tujuan",IF($E$81=0,0,IF(K81="Y",1,IF(K81="T",0,"Isi Dulu"))))</f>
        <v>Isi Tujuan</v>
      </c>
      <c r="M81" s="848" t="s">
        <v>26</v>
      </c>
      <c r="N81" s="851" t="str">
        <f>IF(M81="Y",1,IF(M81="T",0,IF(M81="Y/T","Belum diisi","Error")))</f>
        <v>Belum diisi</v>
      </c>
    </row>
    <row r="82" spans="2:14" ht="15.75">
      <c r="B82" s="837"/>
      <c r="C82" s="840"/>
      <c r="D82" s="858"/>
      <c r="E82" s="861"/>
      <c r="F82" s="549">
        <v>2</v>
      </c>
      <c r="G82" s="550"/>
      <c r="H82" s="598" t="str">
        <f t="shared" si="1"/>
        <v>Belum Diisi</v>
      </c>
      <c r="I82" s="592" t="s">
        <v>26</v>
      </c>
      <c r="J82" s="593" t="str">
        <f>IF($D$81="Y/T","Isi Tujuan",IF($E$81=0,0,IF(I82="Y",1,IF(I82="T",0,"Isi Dulu"))))</f>
        <v>Isi Tujuan</v>
      </c>
      <c r="K82" s="592" t="s">
        <v>26</v>
      </c>
      <c r="L82" s="593" t="str">
        <f>IF($D$81="Y/T","Isi Tujuan",IF($E$81=0,0,IF(K82="Y",1,IF(K82="T",0,"Isi Dulu"))))</f>
        <v>Isi Tujuan</v>
      </c>
      <c r="M82" s="849"/>
      <c r="N82" s="852"/>
    </row>
    <row r="83" spans="2:14" ht="15.75">
      <c r="B83" s="837"/>
      <c r="C83" s="840"/>
      <c r="D83" s="858"/>
      <c r="E83" s="861"/>
      <c r="F83" s="549">
        <v>3</v>
      </c>
      <c r="G83" s="550"/>
      <c r="H83" s="598" t="str">
        <f t="shared" si="1"/>
        <v>Belum Diisi</v>
      </c>
      <c r="I83" s="592" t="s">
        <v>26</v>
      </c>
      <c r="J83" s="593" t="str">
        <f>IF($D$81="Y/T","Isi Tujuan",IF($E$81=0,0,IF(I83="Y",1,IF(I83="T",0,"Isi Dulu"))))</f>
        <v>Isi Tujuan</v>
      </c>
      <c r="K83" s="592" t="s">
        <v>26</v>
      </c>
      <c r="L83" s="593" t="str">
        <f>IF($D$81="Y/T","Isi Tujuan",IF($E$81=0,0,IF(K83="Y",1,IF(K83="T",0,"Isi Dulu"))))</f>
        <v>Isi Tujuan</v>
      </c>
      <c r="M83" s="849"/>
      <c r="N83" s="852"/>
    </row>
    <row r="84" spans="2:14" ht="15.75">
      <c r="B84" s="837"/>
      <c r="C84" s="840"/>
      <c r="D84" s="858"/>
      <c r="E84" s="861"/>
      <c r="F84" s="549">
        <v>4</v>
      </c>
      <c r="G84" s="550"/>
      <c r="H84" s="598" t="str">
        <f t="shared" si="1"/>
        <v>Belum Diisi</v>
      </c>
      <c r="I84" s="592" t="s">
        <v>26</v>
      </c>
      <c r="J84" s="593" t="str">
        <f>IF($D$81="Y/T","Isi Tujuan",IF($E$81=0,0,IF(I84="Y",1,IF(I84="T",0,"Isi Dulu"))))</f>
        <v>Isi Tujuan</v>
      </c>
      <c r="K84" s="592" t="s">
        <v>26</v>
      </c>
      <c r="L84" s="593" t="str">
        <f>IF($D$81="Y/T","Isi Tujuan",IF($E$81=0,0,IF(K84="Y",1,IF(K84="T",0,"Isi Dulu"))))</f>
        <v>Isi Tujuan</v>
      </c>
      <c r="M84" s="849"/>
      <c r="N84" s="852"/>
    </row>
    <row r="85" spans="2:14" ht="15.75">
      <c r="B85" s="838"/>
      <c r="C85" s="841"/>
      <c r="D85" s="859"/>
      <c r="E85" s="862"/>
      <c r="F85" s="569">
        <v>5</v>
      </c>
      <c r="G85" s="570"/>
      <c r="H85" s="599" t="str">
        <f t="shared" si="1"/>
        <v>Belum Diisi</v>
      </c>
      <c r="I85" s="595" t="s">
        <v>26</v>
      </c>
      <c r="J85" s="596" t="str">
        <f>IF($D$81="Y/T","Isi Tujuan",IF($E$81=0,0,IF(I85="Y",1,IF(I85="T",0,"Isi Dulu"))))</f>
        <v>Isi Tujuan</v>
      </c>
      <c r="K85" s="595" t="s">
        <v>26</v>
      </c>
      <c r="L85" s="596" t="str">
        <f>IF($D$81="Y/T","Isi Tujuan",IF($E$81=0,0,IF(K85="Y",1,IF(K85="T",0,"Isi Dulu"))))</f>
        <v>Isi Tujuan</v>
      </c>
      <c r="M85" s="850"/>
      <c r="N85" s="853"/>
    </row>
    <row r="86" spans="2:14" ht="15.75">
      <c r="B86" s="836">
        <v>17</v>
      </c>
      <c r="C86" s="839"/>
      <c r="D86" s="857" t="s">
        <v>26</v>
      </c>
      <c r="E86" s="860" t="str">
        <f>IF(D86="Y",1,IF(D86="T",0,IF(D86="Y/T","Belum diisi","Error")))</f>
        <v>Belum diisi</v>
      </c>
      <c r="F86" s="528">
        <v>1</v>
      </c>
      <c r="G86" s="529"/>
      <c r="H86" s="600" t="str">
        <f t="shared" si="1"/>
        <v>Belum Diisi</v>
      </c>
      <c r="I86" s="590" t="s">
        <v>26</v>
      </c>
      <c r="J86" s="591" t="str">
        <f>IF($D$86="Y/T","Isi Tujuan",IF($E$86=0,0,IF(I86="Y",1,IF(I86="T",0,"Isi Dulu"))))</f>
        <v>Isi Tujuan</v>
      </c>
      <c r="K86" s="590" t="s">
        <v>26</v>
      </c>
      <c r="L86" s="591" t="str">
        <f>IF($D$86="Y/T","Isi Tujuan",IF($E$86=0,0,IF(K86="Y",1,IF(K86="T",0,"Isi Dulu"))))</f>
        <v>Isi Tujuan</v>
      </c>
      <c r="M86" s="848" t="s">
        <v>26</v>
      </c>
      <c r="N86" s="851" t="str">
        <f>IF(M86="Y",1,IF(M86="T",0,IF(M86="Y/T","Belum diisi","Error")))</f>
        <v>Belum diisi</v>
      </c>
    </row>
    <row r="87" spans="2:14" ht="15.75">
      <c r="B87" s="837"/>
      <c r="C87" s="840"/>
      <c r="D87" s="858"/>
      <c r="E87" s="861"/>
      <c r="F87" s="549">
        <v>2</v>
      </c>
      <c r="G87" s="550"/>
      <c r="H87" s="598" t="str">
        <f t="shared" si="1"/>
        <v>Belum Diisi</v>
      </c>
      <c r="I87" s="592" t="s">
        <v>26</v>
      </c>
      <c r="J87" s="593" t="str">
        <f>IF($D$86="Y/T","Isi Tujuan",IF($E$86=0,0,IF(I87="Y",1,IF(I87="T",0,"Isi Dulu"))))</f>
        <v>Isi Tujuan</v>
      </c>
      <c r="K87" s="592" t="s">
        <v>26</v>
      </c>
      <c r="L87" s="593" t="str">
        <f>IF($D$86="Y/T","Isi Tujuan",IF($E$86=0,0,IF(K87="Y",1,IF(K87="T",0,"Isi Dulu"))))</f>
        <v>Isi Tujuan</v>
      </c>
      <c r="M87" s="849"/>
      <c r="N87" s="852"/>
    </row>
    <row r="88" spans="2:14" ht="15.75">
      <c r="B88" s="837"/>
      <c r="C88" s="840"/>
      <c r="D88" s="858"/>
      <c r="E88" s="861"/>
      <c r="F88" s="549">
        <v>3</v>
      </c>
      <c r="G88" s="550"/>
      <c r="H88" s="598" t="str">
        <f t="shared" si="1"/>
        <v>Belum Diisi</v>
      </c>
      <c r="I88" s="592" t="s">
        <v>26</v>
      </c>
      <c r="J88" s="593" t="str">
        <f>IF($D$86="Y/T","Isi Tujuan",IF($E$86=0,0,IF(I88="Y",1,IF(I88="T",0,"Isi Dulu"))))</f>
        <v>Isi Tujuan</v>
      </c>
      <c r="K88" s="592" t="s">
        <v>26</v>
      </c>
      <c r="L88" s="593" t="str">
        <f>IF($D$86="Y/T","Isi Tujuan",IF($E$86=0,0,IF(K88="Y",1,IF(K88="T",0,"Isi Dulu"))))</f>
        <v>Isi Tujuan</v>
      </c>
      <c r="M88" s="849"/>
      <c r="N88" s="852"/>
    </row>
    <row r="89" spans="2:14" ht="15.75">
      <c r="B89" s="837"/>
      <c r="C89" s="840"/>
      <c r="D89" s="858"/>
      <c r="E89" s="861"/>
      <c r="F89" s="549">
        <v>4</v>
      </c>
      <c r="G89" s="550"/>
      <c r="H89" s="598" t="str">
        <f t="shared" si="1"/>
        <v>Belum Diisi</v>
      </c>
      <c r="I89" s="592" t="s">
        <v>26</v>
      </c>
      <c r="J89" s="593" t="str">
        <f>IF($D$86="Y/T","Isi Tujuan",IF($E$86=0,0,IF(I89="Y",1,IF(I89="T",0,"Isi Dulu"))))</f>
        <v>Isi Tujuan</v>
      </c>
      <c r="K89" s="592" t="s">
        <v>26</v>
      </c>
      <c r="L89" s="593" t="str">
        <f>IF($D$86="Y/T","Isi Tujuan",IF($E$86=0,0,IF(K89="Y",1,IF(K89="T",0,"Isi Dulu"))))</f>
        <v>Isi Tujuan</v>
      </c>
      <c r="M89" s="849"/>
      <c r="N89" s="852"/>
    </row>
    <row r="90" spans="2:14" ht="15.75">
      <c r="B90" s="838"/>
      <c r="C90" s="841"/>
      <c r="D90" s="859"/>
      <c r="E90" s="862"/>
      <c r="F90" s="569">
        <v>5</v>
      </c>
      <c r="G90" s="570"/>
      <c r="H90" s="599" t="str">
        <f t="shared" si="1"/>
        <v>Belum Diisi</v>
      </c>
      <c r="I90" s="595" t="s">
        <v>26</v>
      </c>
      <c r="J90" s="596" t="str">
        <f>IF($D$86="Y/T","Isi Tujuan",IF($E$86=0,0,IF(I90="Y",1,IF(I90="T",0,"Isi Dulu"))))</f>
        <v>Isi Tujuan</v>
      </c>
      <c r="K90" s="595" t="s">
        <v>26</v>
      </c>
      <c r="L90" s="596" t="str">
        <f>IF($D$86="Y/T","Isi Tujuan",IF($E$86=0,0,IF(K90="Y",1,IF(K90="T",0,"Isi Dulu"))))</f>
        <v>Isi Tujuan</v>
      </c>
      <c r="M90" s="850"/>
      <c r="N90" s="853"/>
    </row>
    <row r="91" spans="2:14" ht="15.75">
      <c r="B91" s="836">
        <v>18</v>
      </c>
      <c r="C91" s="839"/>
      <c r="D91" s="857" t="s">
        <v>26</v>
      </c>
      <c r="E91" s="860" t="str">
        <f>IF(D91="Y",1,IF(D91="T",0,IF(D91="Y/T","Belum diisi","Error")))</f>
        <v>Belum diisi</v>
      </c>
      <c r="F91" s="528">
        <v>1</v>
      </c>
      <c r="G91" s="529"/>
      <c r="H91" s="600" t="str">
        <f t="shared" si="1"/>
        <v>Belum Diisi</v>
      </c>
      <c r="I91" s="590" t="s">
        <v>26</v>
      </c>
      <c r="J91" s="591" t="str">
        <f>IF($D$91="Y/T","Isi Tujuan",IF($E$91=0,0,IF(I91="Y",1,IF(I91="T",0,"Isi Dulu"))))</f>
        <v>Isi Tujuan</v>
      </c>
      <c r="K91" s="590" t="s">
        <v>26</v>
      </c>
      <c r="L91" s="591" t="str">
        <f>IF($D$91="Y/T","Isi Tujuan",IF($E$91=0,0,IF(K91="Y",1,IF(K91="T",0,"Isi Dulu"))))</f>
        <v>Isi Tujuan</v>
      </c>
      <c r="M91" s="848" t="s">
        <v>26</v>
      </c>
      <c r="N91" s="851" t="str">
        <f>IF(M91="Y",1,IF(M91="T",0,IF(M91="Y/T","Belum diisi","Error")))</f>
        <v>Belum diisi</v>
      </c>
    </row>
    <row r="92" spans="2:14" ht="15.75">
      <c r="B92" s="837"/>
      <c r="C92" s="840"/>
      <c r="D92" s="858"/>
      <c r="E92" s="861"/>
      <c r="F92" s="549">
        <v>2</v>
      </c>
      <c r="G92" s="550"/>
      <c r="H92" s="598" t="str">
        <f t="shared" si="1"/>
        <v>Belum Diisi</v>
      </c>
      <c r="I92" s="592" t="s">
        <v>26</v>
      </c>
      <c r="J92" s="593" t="str">
        <f>IF($D$91="Y/T","Isi Tujuan",IF($E$91=0,0,IF(I92="Y",1,IF(I92="T",0,"Isi Dulu"))))</f>
        <v>Isi Tujuan</v>
      </c>
      <c r="K92" s="592" t="s">
        <v>26</v>
      </c>
      <c r="L92" s="593" t="str">
        <f>IF($D$91="Y/T","Isi Tujuan",IF($E$91=0,0,IF(K92="Y",1,IF(K92="T",0,"Isi Dulu"))))</f>
        <v>Isi Tujuan</v>
      </c>
      <c r="M92" s="849"/>
      <c r="N92" s="852"/>
    </row>
    <row r="93" spans="2:14" ht="15.75">
      <c r="B93" s="837"/>
      <c r="C93" s="840"/>
      <c r="D93" s="858"/>
      <c r="E93" s="861"/>
      <c r="F93" s="549">
        <v>3</v>
      </c>
      <c r="G93" s="550"/>
      <c r="H93" s="598" t="str">
        <f t="shared" si="1"/>
        <v>Belum Diisi</v>
      </c>
      <c r="I93" s="592" t="s">
        <v>26</v>
      </c>
      <c r="J93" s="593" t="str">
        <f>IF($D$91="Y/T","Isi Tujuan",IF($E$91=0,0,IF(I93="Y",1,IF(I93="T",0,"Isi Dulu"))))</f>
        <v>Isi Tujuan</v>
      </c>
      <c r="K93" s="592" t="s">
        <v>26</v>
      </c>
      <c r="L93" s="593" t="str">
        <f>IF($D$91="Y/T","Isi Tujuan",IF($E$91=0,0,IF(K93="Y",1,IF(K93="T",0,"Isi Dulu"))))</f>
        <v>Isi Tujuan</v>
      </c>
      <c r="M93" s="849"/>
      <c r="N93" s="852"/>
    </row>
    <row r="94" spans="2:14" ht="15.75">
      <c r="B94" s="837"/>
      <c r="C94" s="840"/>
      <c r="D94" s="858"/>
      <c r="E94" s="861"/>
      <c r="F94" s="549">
        <v>4</v>
      </c>
      <c r="G94" s="550"/>
      <c r="H94" s="598" t="str">
        <f t="shared" si="1"/>
        <v>Belum Diisi</v>
      </c>
      <c r="I94" s="592" t="s">
        <v>26</v>
      </c>
      <c r="J94" s="593" t="str">
        <f>IF($D$91="Y/T","Isi Tujuan",IF($E$91=0,0,IF(I94="Y",1,IF(I94="T",0,"Isi Dulu"))))</f>
        <v>Isi Tujuan</v>
      </c>
      <c r="K94" s="592" t="s">
        <v>26</v>
      </c>
      <c r="L94" s="593" t="str">
        <f>IF($D$91="Y/T","Isi Tujuan",IF($E$91=0,0,IF(K94="Y",1,IF(K94="T",0,"Isi Dulu"))))</f>
        <v>Isi Tujuan</v>
      </c>
      <c r="M94" s="849"/>
      <c r="N94" s="852"/>
    </row>
    <row r="95" spans="2:14" ht="15.75">
      <c r="B95" s="838"/>
      <c r="C95" s="841"/>
      <c r="D95" s="859"/>
      <c r="E95" s="862"/>
      <c r="F95" s="569">
        <v>5</v>
      </c>
      <c r="G95" s="570"/>
      <c r="H95" s="599" t="str">
        <f t="shared" si="1"/>
        <v>Belum Diisi</v>
      </c>
      <c r="I95" s="595" t="s">
        <v>26</v>
      </c>
      <c r="J95" s="596" t="str">
        <f>IF($D$91="Y/T","Isi Tujuan",IF($E$91=0,0,IF(I95="Y",1,IF(I95="T",0,"Isi Dulu"))))</f>
        <v>Isi Tujuan</v>
      </c>
      <c r="K95" s="595" t="s">
        <v>26</v>
      </c>
      <c r="L95" s="596" t="str">
        <f>IF($D$91="Y/T","Isi Tujuan",IF($E$91=0,0,IF(K95="Y",1,IF(K95="T",0,"Isi Dulu"))))</f>
        <v>Isi Tujuan</v>
      </c>
      <c r="M95" s="850"/>
      <c r="N95" s="853"/>
    </row>
    <row r="96" spans="2:14" ht="15.75">
      <c r="B96" s="836">
        <v>19</v>
      </c>
      <c r="C96" s="839"/>
      <c r="D96" s="857" t="s">
        <v>26</v>
      </c>
      <c r="E96" s="860" t="str">
        <f>IF(D96="Y",1,IF(D96="T",0,IF(D96="Y/T","Belum diisi","Error")))</f>
        <v>Belum diisi</v>
      </c>
      <c r="F96" s="528">
        <v>1</v>
      </c>
      <c r="G96" s="529"/>
      <c r="H96" s="600" t="str">
        <f t="shared" si="1"/>
        <v>Belum Diisi</v>
      </c>
      <c r="I96" s="590" t="s">
        <v>26</v>
      </c>
      <c r="J96" s="591" t="str">
        <f>IF($D$96="Y/T","Isi Tujuan",IF($E$96=0,0,IF(I96="Y",1,IF(I96="T",0,"Isi Dulu"))))</f>
        <v>Isi Tujuan</v>
      </c>
      <c r="K96" s="590" t="s">
        <v>26</v>
      </c>
      <c r="L96" s="591" t="str">
        <f>IF($D$96="Y/T","Isi Tujuan",IF($E$96=0,0,IF(K96="Y",1,IF(K96="T",0,"Isi Dulu"))))</f>
        <v>Isi Tujuan</v>
      </c>
      <c r="M96" s="848" t="s">
        <v>26</v>
      </c>
      <c r="N96" s="851" t="str">
        <f>IF(M96="Y",1,IF(M96="T",0,IF(M96="Y/T","Belum diisi","Error")))</f>
        <v>Belum diisi</v>
      </c>
    </row>
    <row r="97" spans="2:18" ht="15.75">
      <c r="B97" s="837"/>
      <c r="C97" s="840"/>
      <c r="D97" s="858"/>
      <c r="E97" s="861"/>
      <c r="F97" s="549">
        <v>2</v>
      </c>
      <c r="G97" s="550"/>
      <c r="H97" s="598" t="str">
        <f t="shared" si="1"/>
        <v>Belum Diisi</v>
      </c>
      <c r="I97" s="592" t="s">
        <v>26</v>
      </c>
      <c r="J97" s="593" t="str">
        <f>IF($D$96="Y/T","Isi Tujuan",IF($E$96=0,0,IF(I97="Y",1,IF(I97="T",0,"Isi Dulu"))))</f>
        <v>Isi Tujuan</v>
      </c>
      <c r="K97" s="592" t="s">
        <v>26</v>
      </c>
      <c r="L97" s="593" t="str">
        <f>IF($D$96="Y/T","Isi Tujuan",IF($E$96=0,0,IF(K97="Y",1,IF(K97="T",0,"Isi Dulu"))))</f>
        <v>Isi Tujuan</v>
      </c>
      <c r="M97" s="849"/>
      <c r="N97" s="852"/>
    </row>
    <row r="98" spans="2:18" ht="15.75">
      <c r="B98" s="837"/>
      <c r="C98" s="840"/>
      <c r="D98" s="858"/>
      <c r="E98" s="861"/>
      <c r="F98" s="549">
        <v>3</v>
      </c>
      <c r="G98" s="550"/>
      <c r="H98" s="598" t="str">
        <f t="shared" si="1"/>
        <v>Belum Diisi</v>
      </c>
      <c r="I98" s="592" t="s">
        <v>26</v>
      </c>
      <c r="J98" s="593" t="str">
        <f>IF($D$96="Y/T","Isi Tujuan",IF($E$96=0,0,IF(I98="Y",1,IF(I98="T",0,"Isi Dulu"))))</f>
        <v>Isi Tujuan</v>
      </c>
      <c r="K98" s="592" t="s">
        <v>26</v>
      </c>
      <c r="L98" s="593" t="str">
        <f>IF($D$96="Y/T","Isi Tujuan",IF($E$96=0,0,IF(K98="Y",1,IF(K98="T",0,"Isi Dulu"))))</f>
        <v>Isi Tujuan</v>
      </c>
      <c r="M98" s="849"/>
      <c r="N98" s="852"/>
    </row>
    <row r="99" spans="2:18" ht="15.75">
      <c r="B99" s="837"/>
      <c r="C99" s="840"/>
      <c r="D99" s="858"/>
      <c r="E99" s="861"/>
      <c r="F99" s="549">
        <v>4</v>
      </c>
      <c r="G99" s="550"/>
      <c r="H99" s="598" t="str">
        <f t="shared" si="1"/>
        <v>Belum Diisi</v>
      </c>
      <c r="I99" s="592" t="s">
        <v>26</v>
      </c>
      <c r="J99" s="593" t="str">
        <f>IF($D$96="Y/T","Isi Tujuan",IF($E$96=0,0,IF(I99="Y",1,IF(I99="T",0,"Isi Dulu"))))</f>
        <v>Isi Tujuan</v>
      </c>
      <c r="K99" s="592" t="s">
        <v>26</v>
      </c>
      <c r="L99" s="593" t="str">
        <f>IF($D$96="Y/T","Isi Tujuan",IF($E$96=0,0,IF(K99="Y",1,IF(K99="T",0,"Isi Dulu"))))</f>
        <v>Isi Tujuan</v>
      </c>
      <c r="M99" s="849"/>
      <c r="N99" s="852"/>
    </row>
    <row r="100" spans="2:18" ht="15.75">
      <c r="B100" s="838"/>
      <c r="C100" s="841"/>
      <c r="D100" s="859"/>
      <c r="E100" s="862"/>
      <c r="F100" s="569">
        <v>5</v>
      </c>
      <c r="G100" s="570"/>
      <c r="H100" s="599" t="str">
        <f t="shared" si="1"/>
        <v>Belum Diisi</v>
      </c>
      <c r="I100" s="595" t="s">
        <v>26</v>
      </c>
      <c r="J100" s="596" t="str">
        <f>IF($D$96="Y/T","Isi Tujuan",IF($E$96=0,0,IF(I100="Y",1,IF(I100="T",0,"Isi Dulu"))))</f>
        <v>Isi Tujuan</v>
      </c>
      <c r="K100" s="595" t="s">
        <v>26</v>
      </c>
      <c r="L100" s="596" t="str">
        <f>IF($D$96="Y/T","Isi Tujuan",IF($E$96=0,0,IF(K100="Y",1,IF(K100="T",0,"Isi Dulu"))))</f>
        <v>Isi Tujuan</v>
      </c>
      <c r="M100" s="850"/>
      <c r="N100" s="853"/>
    </row>
    <row r="101" spans="2:18" ht="15.75">
      <c r="B101" s="836">
        <v>20</v>
      </c>
      <c r="C101" s="839"/>
      <c r="D101" s="857" t="s">
        <v>26</v>
      </c>
      <c r="E101" s="860" t="str">
        <f>IF(D101="Y",1,IF(D101="T",0,IF(D101="Y/T","Belum diisi","Error")))</f>
        <v>Belum diisi</v>
      </c>
      <c r="F101" s="528">
        <v>1</v>
      </c>
      <c r="G101" s="529"/>
      <c r="H101" s="600" t="str">
        <f t="shared" si="1"/>
        <v>Belum Diisi</v>
      </c>
      <c r="I101" s="590" t="s">
        <v>26</v>
      </c>
      <c r="J101" s="591" t="str">
        <f>IF($D$101="Y/T","Isi Tujuan",IF($E$101=0,0,IF(I101="Y",1,IF(I101="T",0,"Isi Dulu"))))</f>
        <v>Isi Tujuan</v>
      </c>
      <c r="K101" s="590" t="s">
        <v>26</v>
      </c>
      <c r="L101" s="591" t="str">
        <f>IF($D$101="Y/T","Isi Tujuan",IF($E$101=0,0,IF(K101="Y",1,IF(K101="T",0,"Isi Dulu"))))</f>
        <v>Isi Tujuan</v>
      </c>
      <c r="M101" s="848" t="s">
        <v>26</v>
      </c>
      <c r="N101" s="851" t="str">
        <f>IF(M101="Y",1,IF(M101="T",0,IF(M101="Y/T","Belum diisi","Error")))</f>
        <v>Belum diisi</v>
      </c>
    </row>
    <row r="102" spans="2:18" ht="15.75">
      <c r="B102" s="837"/>
      <c r="C102" s="840"/>
      <c r="D102" s="858"/>
      <c r="E102" s="861"/>
      <c r="F102" s="549">
        <v>2</v>
      </c>
      <c r="G102" s="550"/>
      <c r="H102" s="598" t="str">
        <f t="shared" si="1"/>
        <v>Belum Diisi</v>
      </c>
      <c r="I102" s="592" t="s">
        <v>26</v>
      </c>
      <c r="J102" s="593" t="str">
        <f>IF($D$101="Y/T","Isi Tujuan",IF($E$101=0,0,IF(I102="Y",1,IF(I102="T",0,"Isi Dulu"))))</f>
        <v>Isi Tujuan</v>
      </c>
      <c r="K102" s="592" t="s">
        <v>26</v>
      </c>
      <c r="L102" s="593" t="str">
        <f>IF($D$101="Y/T","Isi Tujuan",IF($E$101=0,0,IF(K102="Y",1,IF(K102="T",0,"Isi Dulu"))))</f>
        <v>Isi Tujuan</v>
      </c>
      <c r="M102" s="849"/>
      <c r="N102" s="852"/>
    </row>
    <row r="103" spans="2:18" ht="15.75">
      <c r="B103" s="837"/>
      <c r="C103" s="840"/>
      <c r="D103" s="858"/>
      <c r="E103" s="861"/>
      <c r="F103" s="549">
        <v>3</v>
      </c>
      <c r="G103" s="550"/>
      <c r="H103" s="598" t="str">
        <f t="shared" si="1"/>
        <v>Belum Diisi</v>
      </c>
      <c r="I103" s="592" t="s">
        <v>26</v>
      </c>
      <c r="J103" s="593" t="str">
        <f>IF($D$101="Y/T","Isi Tujuan",IF($E$101=0,0,IF(I103="Y",1,IF(I103="T",0,"Isi Dulu"))))</f>
        <v>Isi Tujuan</v>
      </c>
      <c r="K103" s="592" t="s">
        <v>26</v>
      </c>
      <c r="L103" s="593" t="str">
        <f>IF($D$101="Y/T","Isi Tujuan",IF($E$101=0,0,IF(K103="Y",1,IF(K103="T",0,"Isi Dulu"))))</f>
        <v>Isi Tujuan</v>
      </c>
      <c r="M103" s="849"/>
      <c r="N103" s="852"/>
    </row>
    <row r="104" spans="2:18" ht="15.75">
      <c r="B104" s="837"/>
      <c r="C104" s="840"/>
      <c r="D104" s="858"/>
      <c r="E104" s="861"/>
      <c r="F104" s="549">
        <v>4</v>
      </c>
      <c r="G104" s="550"/>
      <c r="H104" s="598" t="str">
        <f t="shared" si="1"/>
        <v>Belum Diisi</v>
      </c>
      <c r="I104" s="592" t="s">
        <v>26</v>
      </c>
      <c r="J104" s="593" t="str">
        <f>IF($D$101="Y/T","Isi Tujuan",IF($E$101=0,0,IF(I104="Y",1,IF(I104="T",0,"Isi Dulu"))))</f>
        <v>Isi Tujuan</v>
      </c>
      <c r="K104" s="592" t="s">
        <v>26</v>
      </c>
      <c r="L104" s="593" t="str">
        <f>IF($D$101="Y/T","Isi Tujuan",IF($E$101=0,0,IF(K104="Y",1,IF(K104="T",0,"Isi Dulu"))))</f>
        <v>Isi Tujuan</v>
      </c>
      <c r="M104" s="849"/>
      <c r="N104" s="852"/>
    </row>
    <row r="105" spans="2:18" ht="15.75">
      <c r="B105" s="838"/>
      <c r="C105" s="841"/>
      <c r="D105" s="859"/>
      <c r="E105" s="862"/>
      <c r="F105" s="569">
        <v>5</v>
      </c>
      <c r="G105" s="570"/>
      <c r="H105" s="599" t="str">
        <f t="shared" si="1"/>
        <v>Belum Diisi</v>
      </c>
      <c r="I105" s="595" t="s">
        <v>26</v>
      </c>
      <c r="J105" s="596" t="str">
        <f>IF($D$101="Y/T","Isi Tujuan",IF($E$101=0,0,IF(I105="Y",1,IF(I105="T",0,"Isi Dulu"))))</f>
        <v>Isi Tujuan</v>
      </c>
      <c r="K105" s="595" t="s">
        <v>26</v>
      </c>
      <c r="L105" s="596" t="str">
        <f>IF($D$101="Y/T","Isi Tujuan",IF($E$101=0,0,IF(K105="Y",1,IF(K105="T",0,"Isi Dulu"))))</f>
        <v>Isi Tujuan</v>
      </c>
      <c r="M105" s="850"/>
      <c r="N105" s="853"/>
    </row>
    <row r="106" spans="2:18" s="527" customFormat="1" ht="15.75">
      <c r="B106" s="601"/>
      <c r="C106" s="581"/>
      <c r="D106" s="582"/>
      <c r="E106" s="602" t="e">
        <f>AVERAGE(E6:E105)</f>
        <v>#DIV/0!</v>
      </c>
      <c r="F106" s="603"/>
      <c r="G106" s="583"/>
      <c r="H106" s="602" t="e">
        <f>(IF($D6="Y/T",0,AVERAGE(H6:H10))+IF($D11="Y/T",0,AVERAGE(H11:H15))+IF($D16="Y/T",0,AVERAGE(H16:H20))+IF($D21="Y/T",0,AVERAGE(H21:H25))+IF($D26="Y/T",0,AVERAGE(H26:H30))+IF($D31="Y/T",0,AVERAGE(H31:H35))+IF($D36="Y/T",0,AVERAGE(H36:H40))+IF($D41="Y/T",0,AVERAGE(H41:H45))+IF($D46="Y/T",0,AVERAGE(H46:H50))+IF($D51="Y/T",0,AVERAGE(H51:H55))+IF($D56="Y/T",0,AVERAGE(H56:H60))+IF($D61="Y/T",0,AVERAGE(H61:H65))+IF($D66="Y/T",0,AVERAGE(H66:H70))+IF($D71="Y/T",0,AVERAGE(H71:H75))+IF($D76="Y/T",0,AVERAGE(H76:H80))+IF($D81="Y/T",0,AVERAGE(H81:H85))+IF($D86="Y/T",0,AVERAGE(H86:H90))+IF($D91="Y/T",0,AVERAGE(H91:H95))+IF($D96="Y/T",0,AVERAGE(H96:H100))+IF($D101="Y/T",0,AVERAGE(H101:H105)))/(COUNTIF($D6:$D105,"Y")+COUNTIF($D6:$D105,"T"))</f>
        <v>#DIV/0!</v>
      </c>
      <c r="I106" s="582"/>
      <c r="J106" s="602" t="e">
        <f>(IF($D6="Y/T",0,AVERAGE(J6:J10))+IF($D11="Y/T",0,AVERAGE(J11:J15))+IF($D16="Y/T",0,AVERAGE(J16:J20))+IF($D21="Y/T",0,AVERAGE(J21:J25))+IF($D26="Y/T",0,AVERAGE(J26:J30))+IF($D31="Y/T",0,AVERAGE(J31:J35))+IF($D36="Y/T",0,AVERAGE(J36:J40))+IF($D41="Y/T",0,AVERAGE(J41:J45))+IF($D46="Y/T",0,AVERAGE(J46:J50))+IF($D51="Y/T",0,AVERAGE(J51:J55))+IF($D56="Y/T",0,AVERAGE(J56:J60))+IF($D61="Y/T",0,AVERAGE(J61:J65))+IF($D66="Y/T",0,AVERAGE(J66:J70))+IF($D71="Y/T",0,AVERAGE(J71:J75))+IF($D76="Y/T",0,AVERAGE(J76:J80))+IF($D81="Y/T",0,AVERAGE(J81:J85))+IF($D86="Y/T",0,AVERAGE(J86:J90))+IF($D91="Y/T",0,AVERAGE(J91:J95))+IF($D96="Y/T",0,AVERAGE(J96:J100))+IF($D101="Y/T",0,AVERAGE(J101:J105)))/(COUNTIF($D6:$D105,"Y")+COUNTIF($D6:$D105,"T"))</f>
        <v>#DIV/0!</v>
      </c>
      <c r="K106" s="582"/>
      <c r="L106" s="602" t="e">
        <f>(IF($D6="Y/T",0,AVERAGE(L6:L10))+IF($D11="Y/T",0,AVERAGE(L11:L15))+IF($D16="Y/T",0,AVERAGE(L16:L20))+IF($D21="Y/T",0,AVERAGE(L21:L25))+IF($D26="Y/T",0,AVERAGE(L26:L30))+IF($D31="Y/T",0,AVERAGE(L31:L35))+IF($D36="Y/T",0,AVERAGE(L36:L40))+IF($D41="Y/T",0,AVERAGE(L41:L45))+IF($D46="Y/T",0,AVERAGE(L46:L50))+IF($D51="Y/T",0,AVERAGE(L51:L55))+IF($D56="Y/T",0,AVERAGE(L56:L60))+IF($D61="Y/T",0,AVERAGE(L61:L65))+IF($D66="Y/T",0,AVERAGE(L66:L70))+IF($D71="Y/T",0,AVERAGE(L71:L75))+IF($D76="Y/T",0,AVERAGE(L76:L80))+IF($D81="Y/T",0,AVERAGE(L81:L85))+IF($D86="Y/T",0,AVERAGE(L86:L90))+IF($D91="Y/T",0,AVERAGE(L91:L95))+IF($D96="Y/T",0,AVERAGE(L96:L100))+IF($D101="Y/T",0,AVERAGE(L101:L105)))/(COUNTIF($D6:$D105,"Y")+COUNTIF($D6:$D105,"T"))</f>
        <v>#DIV/0!</v>
      </c>
      <c r="M106" s="582"/>
      <c r="N106" s="602" t="e">
        <f>AVERAGE(N6:N105)</f>
        <v>#DIV/0!</v>
      </c>
    </row>
    <row r="107" spans="2:18" s="527" customFormat="1" ht="15.75">
      <c r="B107" s="864" t="s">
        <v>508</v>
      </c>
      <c r="C107" s="865"/>
      <c r="D107" s="865"/>
      <c r="E107" s="865"/>
      <c r="F107" s="865"/>
      <c r="G107" s="865"/>
      <c r="H107" s="865"/>
      <c r="I107" s="865"/>
      <c r="J107" s="866"/>
      <c r="K107" s="604"/>
      <c r="L107" s="604"/>
      <c r="M107" s="604"/>
      <c r="N107" s="604"/>
      <c r="O107" s="517"/>
      <c r="P107" s="517"/>
      <c r="Q107" s="517"/>
      <c r="R107" s="517"/>
    </row>
    <row r="108" spans="2:18" s="527" customFormat="1" ht="15.75">
      <c r="B108" s="836">
        <v>1</v>
      </c>
      <c r="C108" s="839"/>
      <c r="D108" s="857" t="s">
        <v>26</v>
      </c>
      <c r="E108" s="854" t="str">
        <f>IF(D108="Y",1,IF(D108="T",0,IF(D108="Y/T","Belum diisi","Error")))</f>
        <v>Belum diisi</v>
      </c>
      <c r="F108" s="528">
        <v>1</v>
      </c>
      <c r="G108" s="529"/>
      <c r="H108" s="589" t="str">
        <f t="shared" ref="H108:H171" si="2">IF(OR(J108="Isi Dulu",L108="Isi Dulu",J108="Isi Sasaran",L108="Isi Sasaran"),"Belum Diisi",IF(SUM(J108,L108)=2,1,IF(SUM(J108,L108)=1,0,IF(SUM(J108,L108)=0,0,"Error"))))</f>
        <v>Belum Diisi</v>
      </c>
      <c r="I108" s="590" t="s">
        <v>26</v>
      </c>
      <c r="J108" s="591" t="str">
        <f>IF($D$108="Y/T","Isi Sasaran",IF($E$108=0,0,IF(I108="Y",1,IF(I108="T",0,"Isi Dulu"))))</f>
        <v>Isi Sasaran</v>
      </c>
      <c r="K108" s="590" t="s">
        <v>26</v>
      </c>
      <c r="L108" s="591" t="str">
        <f>IF($D$108="Y/T","Isi Sasaran",IF($E$108=0,0,IF(K108="Y",1,IF(K108="T",0,"Isi Dulu"))))</f>
        <v>Isi Sasaran</v>
      </c>
      <c r="M108" s="848" t="s">
        <v>26</v>
      </c>
      <c r="N108" s="851" t="str">
        <f>IF(M108="Y",1,IF(M108="T",0,IF(M108="Y/T","Belum diisi","Error")))</f>
        <v>Belum diisi</v>
      </c>
      <c r="O108" s="517"/>
      <c r="P108" s="517"/>
      <c r="Q108" s="517"/>
      <c r="R108" s="517"/>
    </row>
    <row r="109" spans="2:18" s="527" customFormat="1" ht="15.75">
      <c r="B109" s="837"/>
      <c r="C109" s="840"/>
      <c r="D109" s="858"/>
      <c r="E109" s="855"/>
      <c r="F109" s="549">
        <v>2</v>
      </c>
      <c r="G109" s="550"/>
      <c r="H109" s="589" t="str">
        <f t="shared" si="2"/>
        <v>Belum Diisi</v>
      </c>
      <c r="I109" s="592" t="s">
        <v>26</v>
      </c>
      <c r="J109" s="593" t="str">
        <f>IF($D$108="Y/T","Isi Sasaran",IF($E$108=0,0,IF(I109="Y",1,IF(I109="T",0,"Isi Dulu"))))</f>
        <v>Isi Sasaran</v>
      </c>
      <c r="K109" s="592" t="s">
        <v>26</v>
      </c>
      <c r="L109" s="593" t="str">
        <f>IF($D$108="Y/T","Isi Sasaran",IF($E$108=0,0,IF(K109="Y",1,IF(K109="T",0,"Isi Dulu"))))</f>
        <v>Isi Sasaran</v>
      </c>
      <c r="M109" s="849"/>
      <c r="N109" s="852"/>
      <c r="O109" s="517"/>
      <c r="P109" s="517"/>
      <c r="Q109" s="517"/>
      <c r="R109" s="517"/>
    </row>
    <row r="110" spans="2:18" s="527" customFormat="1" ht="15.75">
      <c r="B110" s="837"/>
      <c r="C110" s="840"/>
      <c r="D110" s="858"/>
      <c r="E110" s="855"/>
      <c r="F110" s="549">
        <v>3</v>
      </c>
      <c r="G110" s="550"/>
      <c r="H110" s="589" t="str">
        <f t="shared" si="2"/>
        <v>Belum Diisi</v>
      </c>
      <c r="I110" s="592" t="s">
        <v>26</v>
      </c>
      <c r="J110" s="593" t="str">
        <f>IF($D$108="Y/T","Isi Sasaran",IF($E$108=0,0,IF(I110="Y",1,IF(I110="T",0,"Isi Dulu"))))</f>
        <v>Isi Sasaran</v>
      </c>
      <c r="K110" s="592" t="s">
        <v>26</v>
      </c>
      <c r="L110" s="593" t="str">
        <f>IF($D$108="Y/T","Isi Sasaran",IF($E$108=0,0,IF(K110="Y",1,IF(K110="T",0,"Isi Dulu"))))</f>
        <v>Isi Sasaran</v>
      </c>
      <c r="M110" s="849"/>
      <c r="N110" s="852"/>
      <c r="O110" s="517"/>
      <c r="P110" s="517"/>
      <c r="Q110" s="517"/>
      <c r="R110" s="517"/>
    </row>
    <row r="111" spans="2:18" s="527" customFormat="1" ht="15.75">
      <c r="B111" s="837"/>
      <c r="C111" s="840"/>
      <c r="D111" s="858"/>
      <c r="E111" s="855"/>
      <c r="F111" s="549">
        <v>4</v>
      </c>
      <c r="G111" s="550"/>
      <c r="H111" s="589" t="str">
        <f t="shared" si="2"/>
        <v>Belum Diisi</v>
      </c>
      <c r="I111" s="592" t="s">
        <v>26</v>
      </c>
      <c r="J111" s="593" t="str">
        <f>IF($D$108="Y/T","Isi Sasaran",IF($E$108=0,0,IF(I111="Y",1,IF(I111="T",0,"Isi Dulu"))))</f>
        <v>Isi Sasaran</v>
      </c>
      <c r="K111" s="592" t="s">
        <v>26</v>
      </c>
      <c r="L111" s="593" t="str">
        <f>IF($D$108="Y/T","Isi Sasaran",IF($E$108=0,0,IF(K111="Y",1,IF(K111="T",0,"Isi Dulu"))))</f>
        <v>Isi Sasaran</v>
      </c>
      <c r="M111" s="849"/>
      <c r="N111" s="852"/>
      <c r="O111" s="517"/>
      <c r="P111" s="517"/>
      <c r="Q111" s="517"/>
      <c r="R111" s="517"/>
    </row>
    <row r="112" spans="2:18" s="527" customFormat="1" ht="15.75">
      <c r="B112" s="838"/>
      <c r="C112" s="841"/>
      <c r="D112" s="859"/>
      <c r="E112" s="856"/>
      <c r="F112" s="569">
        <v>5</v>
      </c>
      <c r="G112" s="570"/>
      <c r="H112" s="594" t="str">
        <f t="shared" si="2"/>
        <v>Belum Diisi</v>
      </c>
      <c r="I112" s="595" t="s">
        <v>26</v>
      </c>
      <c r="J112" s="596" t="str">
        <f>IF($D$108="Y/T","Isi Sasaran",IF($E$108=0,0,IF(I112="Y",1,IF(I112="T",0,"Isi Dulu"))))</f>
        <v>Isi Sasaran</v>
      </c>
      <c r="K112" s="595" t="s">
        <v>26</v>
      </c>
      <c r="L112" s="596" t="str">
        <f>IF($D$108="Y/T","Isi Sasaran",IF($E$108=0,0,IF(K112="Y",1,IF(K112="T",0,"Isi Dulu"))))</f>
        <v>Isi Sasaran</v>
      </c>
      <c r="M112" s="850"/>
      <c r="N112" s="853"/>
      <c r="O112" s="517"/>
      <c r="P112" s="517"/>
      <c r="Q112" s="517"/>
      <c r="R112" s="517"/>
    </row>
    <row r="113" spans="2:18" s="527" customFormat="1" ht="15.75">
      <c r="B113" s="836">
        <v>2</v>
      </c>
      <c r="C113" s="839"/>
      <c r="D113" s="857" t="s">
        <v>26</v>
      </c>
      <c r="E113" s="854" t="str">
        <f>IF(D113="Y",1,IF(D113="T",0,IF(D113="Y/T","Belum diisi","Error")))</f>
        <v>Belum diisi</v>
      </c>
      <c r="F113" s="528">
        <v>1</v>
      </c>
      <c r="G113" s="529"/>
      <c r="H113" s="597" t="str">
        <f t="shared" si="2"/>
        <v>Belum Diisi</v>
      </c>
      <c r="I113" s="590" t="s">
        <v>26</v>
      </c>
      <c r="J113" s="591" t="str">
        <f>IF($D$113="Y/T","Isi Sasaran",IF($E$113=0,0,IF(I113="Y",1,IF(I113="T",0,"Isi Dulu"))))</f>
        <v>Isi Sasaran</v>
      </c>
      <c r="K113" s="590" t="s">
        <v>26</v>
      </c>
      <c r="L113" s="591" t="str">
        <f>IF($D$113="Y/T","Isi Sasaran",IF($E$113=0,0,IF(K113="Y",1,IF(K113="T",0,"Isi Dulu"))))</f>
        <v>Isi Sasaran</v>
      </c>
      <c r="M113" s="848" t="s">
        <v>26</v>
      </c>
      <c r="N113" s="851" t="str">
        <f>IF(M113="Y",1,IF(M113="T",0,IF(M113="Y/T","Belum diisi","Error")))</f>
        <v>Belum diisi</v>
      </c>
      <c r="O113" s="517"/>
      <c r="P113" s="517"/>
      <c r="Q113" s="517"/>
      <c r="R113" s="517"/>
    </row>
    <row r="114" spans="2:18" s="527" customFormat="1" ht="15.75">
      <c r="B114" s="837"/>
      <c r="C114" s="840"/>
      <c r="D114" s="858"/>
      <c r="E114" s="855"/>
      <c r="F114" s="549">
        <v>2</v>
      </c>
      <c r="G114" s="550"/>
      <c r="H114" s="598" t="str">
        <f t="shared" si="2"/>
        <v>Belum Diisi</v>
      </c>
      <c r="I114" s="592" t="s">
        <v>26</v>
      </c>
      <c r="J114" s="593" t="str">
        <f>IF($D$113="Y/T","Isi Sasaran",IF($E$113=0,0,IF(I114="Y",1,IF(I114="T",0,"Isi Dulu"))))</f>
        <v>Isi Sasaran</v>
      </c>
      <c r="K114" s="592" t="s">
        <v>26</v>
      </c>
      <c r="L114" s="593" t="str">
        <f>IF($D$113="Y/T","Isi Sasaran",IF($E$113=0,0,IF(K114="Y",1,IF(K114="T",0,"Isi Dulu"))))</f>
        <v>Isi Sasaran</v>
      </c>
      <c r="M114" s="849"/>
      <c r="N114" s="852"/>
      <c r="O114" s="517"/>
      <c r="P114" s="517"/>
      <c r="Q114" s="517"/>
      <c r="R114" s="517"/>
    </row>
    <row r="115" spans="2:18" s="527" customFormat="1" ht="15.75">
      <c r="B115" s="837"/>
      <c r="C115" s="840"/>
      <c r="D115" s="858"/>
      <c r="E115" s="855"/>
      <c r="F115" s="549">
        <v>3</v>
      </c>
      <c r="G115" s="550"/>
      <c r="H115" s="598" t="str">
        <f t="shared" si="2"/>
        <v>Belum Diisi</v>
      </c>
      <c r="I115" s="592" t="s">
        <v>26</v>
      </c>
      <c r="J115" s="593" t="str">
        <f>IF($D$113="Y/T","Isi Sasaran",IF($E$113=0,0,IF(I115="Y",1,IF(I115="T",0,"Isi Dulu"))))</f>
        <v>Isi Sasaran</v>
      </c>
      <c r="K115" s="592" t="s">
        <v>26</v>
      </c>
      <c r="L115" s="593" t="str">
        <f>IF($D$113="Y/T","Isi Sasaran",IF($E$113=0,0,IF(K115="Y",1,IF(K115="T",0,"Isi Dulu"))))</f>
        <v>Isi Sasaran</v>
      </c>
      <c r="M115" s="849"/>
      <c r="N115" s="852"/>
      <c r="O115" s="517"/>
      <c r="P115" s="517"/>
      <c r="Q115" s="517"/>
      <c r="R115" s="517"/>
    </row>
    <row r="116" spans="2:18" s="527" customFormat="1" ht="15.75">
      <c r="B116" s="837"/>
      <c r="C116" s="840"/>
      <c r="D116" s="858"/>
      <c r="E116" s="855"/>
      <c r="F116" s="549">
        <v>4</v>
      </c>
      <c r="G116" s="550"/>
      <c r="H116" s="598" t="str">
        <f t="shared" si="2"/>
        <v>Belum Diisi</v>
      </c>
      <c r="I116" s="592" t="s">
        <v>26</v>
      </c>
      <c r="J116" s="593" t="str">
        <f>IF($D$113="Y/T","Isi Sasaran",IF($E$113=0,0,IF(I116="Y",1,IF(I116="T",0,"Isi Dulu"))))</f>
        <v>Isi Sasaran</v>
      </c>
      <c r="K116" s="592" t="s">
        <v>26</v>
      </c>
      <c r="L116" s="593" t="str">
        <f>IF($D$113="Y/T","Isi Sasaran",IF($E$113=0,0,IF(K116="Y",1,IF(K116="T",0,"Isi Dulu"))))</f>
        <v>Isi Sasaran</v>
      </c>
      <c r="M116" s="849"/>
      <c r="N116" s="852"/>
      <c r="O116" s="517"/>
      <c r="P116" s="517"/>
      <c r="Q116" s="517"/>
      <c r="R116" s="517"/>
    </row>
    <row r="117" spans="2:18" s="527" customFormat="1" ht="15.75">
      <c r="B117" s="838"/>
      <c r="C117" s="841"/>
      <c r="D117" s="859"/>
      <c r="E117" s="856"/>
      <c r="F117" s="569">
        <v>5</v>
      </c>
      <c r="G117" s="570"/>
      <c r="H117" s="599" t="str">
        <f t="shared" si="2"/>
        <v>Belum Diisi</v>
      </c>
      <c r="I117" s="595" t="s">
        <v>26</v>
      </c>
      <c r="J117" s="596" t="str">
        <f>IF($D$113="Y/T","Isi Sasaran",IF($E$113=0,0,IF(I117="Y",1,IF(I117="T",0,"Isi Dulu"))))</f>
        <v>Isi Sasaran</v>
      </c>
      <c r="K117" s="595" t="s">
        <v>26</v>
      </c>
      <c r="L117" s="596" t="str">
        <f>IF($D$113="Y/T","Isi Sasaran",IF($E$113=0,0,IF(K117="Y",1,IF(K117="T",0,"Isi Dulu"))))</f>
        <v>Isi Sasaran</v>
      </c>
      <c r="M117" s="850"/>
      <c r="N117" s="853"/>
      <c r="O117" s="517"/>
      <c r="P117" s="517"/>
      <c r="Q117" s="517"/>
      <c r="R117" s="517"/>
    </row>
    <row r="118" spans="2:18" s="527" customFormat="1" ht="15.75">
      <c r="B118" s="836">
        <v>3</v>
      </c>
      <c r="C118" s="839"/>
      <c r="D118" s="857" t="s">
        <v>26</v>
      </c>
      <c r="E118" s="854" t="str">
        <f>IF(D118="Y",1,IF(D118="T",0,IF(D118="Y/T","Belum diisi","Error")))</f>
        <v>Belum diisi</v>
      </c>
      <c r="F118" s="528">
        <v>1</v>
      </c>
      <c r="G118" s="529"/>
      <c r="H118" s="600" t="str">
        <f t="shared" si="2"/>
        <v>Belum Diisi</v>
      </c>
      <c r="I118" s="590" t="s">
        <v>26</v>
      </c>
      <c r="J118" s="591" t="str">
        <f>IF($D$118="Y/T","Isi Sasaran",IF($E$118=0,0,IF(I118="Y",1,IF(I118="T",0,"Isi Dulu"))))</f>
        <v>Isi Sasaran</v>
      </c>
      <c r="K118" s="590" t="s">
        <v>26</v>
      </c>
      <c r="L118" s="591" t="str">
        <f>IF($D$118="Y/T","Isi Sasaran",IF($E$118=0,0,IF(K118="Y",1,IF(K118="T",0,"Isi Dulu"))))</f>
        <v>Isi Sasaran</v>
      </c>
      <c r="M118" s="848" t="s">
        <v>26</v>
      </c>
      <c r="N118" s="851" t="str">
        <f>IF(M118="Y",1,IF(M118="T",0,IF(M118="Y/T","Belum diisi","Error")))</f>
        <v>Belum diisi</v>
      </c>
      <c r="O118" s="517"/>
      <c r="P118" s="517"/>
      <c r="Q118" s="517"/>
      <c r="R118" s="517"/>
    </row>
    <row r="119" spans="2:18" s="527" customFormat="1" ht="15.75">
      <c r="B119" s="837"/>
      <c r="C119" s="840"/>
      <c r="D119" s="858"/>
      <c r="E119" s="855"/>
      <c r="F119" s="549">
        <v>2</v>
      </c>
      <c r="G119" s="550"/>
      <c r="H119" s="598" t="str">
        <f t="shared" si="2"/>
        <v>Belum Diisi</v>
      </c>
      <c r="I119" s="592" t="s">
        <v>26</v>
      </c>
      <c r="J119" s="593" t="str">
        <f>IF($D$118="Y/T","Isi Sasaran",IF($E$118=0,0,IF(I119="Y",1,IF(I119="T",0,"Isi Dulu"))))</f>
        <v>Isi Sasaran</v>
      </c>
      <c r="K119" s="592" t="s">
        <v>26</v>
      </c>
      <c r="L119" s="593" t="str">
        <f>IF($D$118="Y/T","Isi Sasaran",IF($E$118=0,0,IF(K119="Y",1,IF(K119="T",0,"Isi Dulu"))))</f>
        <v>Isi Sasaran</v>
      </c>
      <c r="M119" s="849"/>
      <c r="N119" s="852"/>
      <c r="O119" s="517"/>
      <c r="P119" s="517"/>
      <c r="Q119" s="517"/>
      <c r="R119" s="517"/>
    </row>
    <row r="120" spans="2:18" s="527" customFormat="1" ht="15.75">
      <c r="B120" s="837"/>
      <c r="C120" s="840"/>
      <c r="D120" s="858"/>
      <c r="E120" s="855"/>
      <c r="F120" s="549">
        <v>3</v>
      </c>
      <c r="G120" s="550"/>
      <c r="H120" s="598" t="str">
        <f t="shared" si="2"/>
        <v>Belum Diisi</v>
      </c>
      <c r="I120" s="592" t="s">
        <v>26</v>
      </c>
      <c r="J120" s="593" t="str">
        <f>IF($D$118="Y/T","Isi Sasaran",IF($E$118=0,0,IF(I120="Y",1,IF(I120="T",0,"Isi Dulu"))))</f>
        <v>Isi Sasaran</v>
      </c>
      <c r="K120" s="592" t="s">
        <v>26</v>
      </c>
      <c r="L120" s="593" t="str">
        <f>IF($D$118="Y/T","Isi Sasaran",IF($E$118=0,0,IF(K120="Y",1,IF(K120="T",0,"Isi Dulu"))))</f>
        <v>Isi Sasaran</v>
      </c>
      <c r="M120" s="849"/>
      <c r="N120" s="852"/>
      <c r="O120" s="517"/>
      <c r="P120" s="517"/>
      <c r="Q120" s="517"/>
      <c r="R120" s="517"/>
    </row>
    <row r="121" spans="2:18" s="527" customFormat="1" ht="15.75">
      <c r="B121" s="837"/>
      <c r="C121" s="840"/>
      <c r="D121" s="858"/>
      <c r="E121" s="855"/>
      <c r="F121" s="549">
        <v>4</v>
      </c>
      <c r="G121" s="550"/>
      <c r="H121" s="598" t="str">
        <f t="shared" si="2"/>
        <v>Belum Diisi</v>
      </c>
      <c r="I121" s="592" t="s">
        <v>26</v>
      </c>
      <c r="J121" s="593" t="str">
        <f>IF($D$118="Y/T","Isi Sasaran",IF($E$118=0,0,IF(I121="Y",1,IF(I121="T",0,"Isi Dulu"))))</f>
        <v>Isi Sasaran</v>
      </c>
      <c r="K121" s="592" t="s">
        <v>26</v>
      </c>
      <c r="L121" s="593" t="str">
        <f>IF($D$118="Y/T","Isi Sasaran",IF($E$118=0,0,IF(K121="Y",1,IF(K121="T",0,"Isi Dulu"))))</f>
        <v>Isi Sasaran</v>
      </c>
      <c r="M121" s="849"/>
      <c r="N121" s="852"/>
      <c r="O121" s="517"/>
      <c r="P121" s="517"/>
      <c r="Q121" s="517"/>
      <c r="R121" s="517"/>
    </row>
    <row r="122" spans="2:18" s="527" customFormat="1" ht="15.75">
      <c r="B122" s="838"/>
      <c r="C122" s="841"/>
      <c r="D122" s="859"/>
      <c r="E122" s="856"/>
      <c r="F122" s="569">
        <v>5</v>
      </c>
      <c r="G122" s="570"/>
      <c r="H122" s="599" t="str">
        <f t="shared" si="2"/>
        <v>Belum Diisi</v>
      </c>
      <c r="I122" s="595" t="s">
        <v>26</v>
      </c>
      <c r="J122" s="596" t="str">
        <f>IF($D$118="Y/T","Isi Sasaran",IF($E$118=0,0,IF(I122="Y",1,IF(I122="T",0,"Isi Dulu"))))</f>
        <v>Isi Sasaran</v>
      </c>
      <c r="K122" s="595" t="s">
        <v>26</v>
      </c>
      <c r="L122" s="596" t="str">
        <f>IF($D$118="Y/T","Isi Sasaran",IF($E$118=0,0,IF(K122="Y",1,IF(K122="T",0,"Isi Dulu"))))</f>
        <v>Isi Sasaran</v>
      </c>
      <c r="M122" s="850"/>
      <c r="N122" s="853"/>
      <c r="O122" s="517"/>
      <c r="P122" s="517"/>
      <c r="Q122" s="517"/>
      <c r="R122" s="517"/>
    </row>
    <row r="123" spans="2:18" s="527" customFormat="1" ht="15.75">
      <c r="B123" s="836">
        <v>4</v>
      </c>
      <c r="C123" s="839"/>
      <c r="D123" s="857" t="s">
        <v>26</v>
      </c>
      <c r="E123" s="854" t="str">
        <f>IF(D123="Y",1,IF(D123="T",0,IF(D123="Y/T","Belum diisi","Error")))</f>
        <v>Belum diisi</v>
      </c>
      <c r="F123" s="528">
        <v>1</v>
      </c>
      <c r="G123" s="529"/>
      <c r="H123" s="600" t="str">
        <f t="shared" si="2"/>
        <v>Belum Diisi</v>
      </c>
      <c r="I123" s="590" t="s">
        <v>26</v>
      </c>
      <c r="J123" s="591" t="str">
        <f>IF($D$123="Y/T","Isi Sasaran",IF($E$123=0,0,IF(I123="Y",1,IF(I123="T",0,"Isi Dulu"))))</f>
        <v>Isi Sasaran</v>
      </c>
      <c r="K123" s="590" t="s">
        <v>26</v>
      </c>
      <c r="L123" s="591" t="str">
        <f>IF($D$123="Y/T","Isi Sasaran",IF($E$123=0,0,IF(K123="Y",1,IF(K123="T",0,"Isi Dulu"))))</f>
        <v>Isi Sasaran</v>
      </c>
      <c r="M123" s="848" t="s">
        <v>26</v>
      </c>
      <c r="N123" s="851" t="str">
        <f>IF(M123="Y",1,IF(M123="T",0,IF(M123="Y/T","Belum diisi","Error")))</f>
        <v>Belum diisi</v>
      </c>
      <c r="O123" s="517"/>
      <c r="P123" s="517"/>
      <c r="Q123" s="517"/>
      <c r="R123" s="517"/>
    </row>
    <row r="124" spans="2:18" s="527" customFormat="1" ht="15.75">
      <c r="B124" s="837"/>
      <c r="C124" s="840"/>
      <c r="D124" s="858"/>
      <c r="E124" s="855"/>
      <c r="F124" s="549">
        <v>2</v>
      </c>
      <c r="G124" s="550"/>
      <c r="H124" s="598" t="str">
        <f t="shared" si="2"/>
        <v>Belum Diisi</v>
      </c>
      <c r="I124" s="592" t="s">
        <v>26</v>
      </c>
      <c r="J124" s="593" t="str">
        <f>IF($D$123="Y/T","Isi Sasaran",IF($E$123=0,0,IF(I124="Y",1,IF(I124="T",0,"Isi Dulu"))))</f>
        <v>Isi Sasaran</v>
      </c>
      <c r="K124" s="592" t="s">
        <v>26</v>
      </c>
      <c r="L124" s="593" t="str">
        <f>IF($D$123="Y/T","Isi Sasaran",IF($E$123=0,0,IF(K124="Y",1,IF(K124="T",0,"Isi Dulu"))))</f>
        <v>Isi Sasaran</v>
      </c>
      <c r="M124" s="849"/>
      <c r="N124" s="852"/>
      <c r="O124" s="517"/>
      <c r="P124" s="517"/>
      <c r="Q124" s="517"/>
      <c r="R124" s="517"/>
    </row>
    <row r="125" spans="2:18" s="527" customFormat="1" ht="15.75">
      <c r="B125" s="837"/>
      <c r="C125" s="840"/>
      <c r="D125" s="858"/>
      <c r="E125" s="855"/>
      <c r="F125" s="549">
        <v>3</v>
      </c>
      <c r="G125" s="550"/>
      <c r="H125" s="598" t="str">
        <f t="shared" si="2"/>
        <v>Belum Diisi</v>
      </c>
      <c r="I125" s="592" t="s">
        <v>26</v>
      </c>
      <c r="J125" s="593" t="str">
        <f>IF($D$123="Y/T","Isi Sasaran",IF($E$123=0,0,IF(I125="Y",1,IF(I125="T",0,"Isi Dulu"))))</f>
        <v>Isi Sasaran</v>
      </c>
      <c r="K125" s="592" t="s">
        <v>26</v>
      </c>
      <c r="L125" s="593" t="str">
        <f>IF($D$123="Y/T","Isi Sasaran",IF($E$123=0,0,IF(K125="Y",1,IF(K125="T",0,"Isi Dulu"))))</f>
        <v>Isi Sasaran</v>
      </c>
      <c r="M125" s="849"/>
      <c r="N125" s="852"/>
      <c r="O125" s="517"/>
      <c r="P125" s="517"/>
      <c r="Q125" s="517"/>
      <c r="R125" s="517"/>
    </row>
    <row r="126" spans="2:18" s="527" customFormat="1" ht="15.75">
      <c r="B126" s="837"/>
      <c r="C126" s="840"/>
      <c r="D126" s="858"/>
      <c r="E126" s="855"/>
      <c r="F126" s="549">
        <v>4</v>
      </c>
      <c r="G126" s="550"/>
      <c r="H126" s="598" t="str">
        <f t="shared" si="2"/>
        <v>Belum Diisi</v>
      </c>
      <c r="I126" s="592" t="s">
        <v>26</v>
      </c>
      <c r="J126" s="593" t="str">
        <f>IF($D$123="Y/T","Isi Sasaran",IF($E$123=0,0,IF(I126="Y",1,IF(I126="T",0,"Isi Dulu"))))</f>
        <v>Isi Sasaran</v>
      </c>
      <c r="K126" s="592" t="s">
        <v>26</v>
      </c>
      <c r="L126" s="593" t="str">
        <f>IF($D$123="Y/T","Isi Sasaran",IF($E$123=0,0,IF(K126="Y",1,IF(K126="T",0,"Isi Dulu"))))</f>
        <v>Isi Sasaran</v>
      </c>
      <c r="M126" s="849"/>
      <c r="N126" s="852"/>
      <c r="O126" s="517"/>
      <c r="P126" s="517"/>
      <c r="Q126" s="517"/>
      <c r="R126" s="517"/>
    </row>
    <row r="127" spans="2:18" s="527" customFormat="1" ht="15.75">
      <c r="B127" s="838"/>
      <c r="C127" s="841"/>
      <c r="D127" s="859"/>
      <c r="E127" s="856"/>
      <c r="F127" s="569">
        <v>5</v>
      </c>
      <c r="G127" s="570"/>
      <c r="H127" s="599" t="str">
        <f t="shared" si="2"/>
        <v>Belum Diisi</v>
      </c>
      <c r="I127" s="595" t="s">
        <v>26</v>
      </c>
      <c r="J127" s="596" t="str">
        <f>IF($D$123="Y/T","Isi Sasaran",IF($E$123=0,0,IF(I127="Y",1,IF(I127="T",0,"Isi Dulu"))))</f>
        <v>Isi Sasaran</v>
      </c>
      <c r="K127" s="595" t="s">
        <v>26</v>
      </c>
      <c r="L127" s="596" t="str">
        <f>IF($D$123="Y/T","Isi Sasaran",IF($E$123=0,0,IF(K127="Y",1,IF(K127="T",0,"Isi Dulu"))))</f>
        <v>Isi Sasaran</v>
      </c>
      <c r="M127" s="850"/>
      <c r="N127" s="853"/>
      <c r="O127" s="517"/>
      <c r="P127" s="517"/>
      <c r="Q127" s="517"/>
      <c r="R127" s="517"/>
    </row>
    <row r="128" spans="2:18" s="527" customFormat="1" ht="15.75">
      <c r="B128" s="836">
        <v>5</v>
      </c>
      <c r="C128" s="839"/>
      <c r="D128" s="857" t="s">
        <v>26</v>
      </c>
      <c r="E128" s="854" t="str">
        <f>IF(D128="Y",1,IF(D128="T",0,IF(D128="Y/T","Belum diisi","Error")))</f>
        <v>Belum diisi</v>
      </c>
      <c r="F128" s="528">
        <v>1</v>
      </c>
      <c r="G128" s="529"/>
      <c r="H128" s="600" t="str">
        <f t="shared" si="2"/>
        <v>Belum Diisi</v>
      </c>
      <c r="I128" s="590" t="s">
        <v>26</v>
      </c>
      <c r="J128" s="591" t="str">
        <f>IF($D$128="Y/T","Isi Sasaran",IF($E$128=0,0,IF(I128="Y",1,IF(I128="T",0,"Isi Dulu"))))</f>
        <v>Isi Sasaran</v>
      </c>
      <c r="K128" s="590" t="s">
        <v>26</v>
      </c>
      <c r="L128" s="591" t="str">
        <f>IF($D$128="Y/T","Isi Sasaran",IF($E$128=0,0,IF(K128="Y",1,IF(K128="T",0,"Isi Dulu"))))</f>
        <v>Isi Sasaran</v>
      </c>
      <c r="M128" s="848" t="s">
        <v>26</v>
      </c>
      <c r="N128" s="851" t="str">
        <f>IF(M128="Y",1,IF(M128="T",0,IF(M128="Y/T","Belum diisi","Error")))</f>
        <v>Belum diisi</v>
      </c>
      <c r="O128" s="517"/>
      <c r="P128" s="517"/>
      <c r="Q128" s="517"/>
      <c r="R128" s="517"/>
    </row>
    <row r="129" spans="2:18" s="527" customFormat="1" ht="15.75">
      <c r="B129" s="837"/>
      <c r="C129" s="840"/>
      <c r="D129" s="858"/>
      <c r="E129" s="855"/>
      <c r="F129" s="549">
        <v>2</v>
      </c>
      <c r="G129" s="550"/>
      <c r="H129" s="598" t="str">
        <f t="shared" si="2"/>
        <v>Belum Diisi</v>
      </c>
      <c r="I129" s="592" t="s">
        <v>26</v>
      </c>
      <c r="J129" s="593" t="str">
        <f>IF($D$128="Y/T","Isi Sasaran",IF($E$128=0,0,IF(I129="Y",1,IF(I129="T",0,"Isi Dulu"))))</f>
        <v>Isi Sasaran</v>
      </c>
      <c r="K129" s="592" t="s">
        <v>26</v>
      </c>
      <c r="L129" s="593" t="str">
        <f>IF($D$128="Y/T","Isi Sasaran",IF($E$128=0,0,IF(K129="Y",1,IF(K129="T",0,"Isi Dulu"))))</f>
        <v>Isi Sasaran</v>
      </c>
      <c r="M129" s="849"/>
      <c r="N129" s="852"/>
      <c r="O129" s="517"/>
      <c r="P129" s="517"/>
      <c r="Q129" s="517"/>
      <c r="R129" s="517"/>
    </row>
    <row r="130" spans="2:18" s="527" customFormat="1" ht="15.75">
      <c r="B130" s="837"/>
      <c r="C130" s="840"/>
      <c r="D130" s="858"/>
      <c r="E130" s="855"/>
      <c r="F130" s="549">
        <v>3</v>
      </c>
      <c r="G130" s="550"/>
      <c r="H130" s="598" t="str">
        <f t="shared" si="2"/>
        <v>Belum Diisi</v>
      </c>
      <c r="I130" s="592" t="s">
        <v>26</v>
      </c>
      <c r="J130" s="593" t="str">
        <f>IF($D$128="Y/T","Isi Sasaran",IF($E$128=0,0,IF(I130="Y",1,IF(I130="T",0,"Isi Dulu"))))</f>
        <v>Isi Sasaran</v>
      </c>
      <c r="K130" s="592" t="s">
        <v>26</v>
      </c>
      <c r="L130" s="593" t="str">
        <f>IF($D$128="Y/T","Isi Sasaran",IF($E$128=0,0,IF(K130="Y",1,IF(K130="T",0,"Isi Dulu"))))</f>
        <v>Isi Sasaran</v>
      </c>
      <c r="M130" s="849"/>
      <c r="N130" s="852"/>
      <c r="O130" s="517"/>
      <c r="P130" s="517"/>
      <c r="Q130" s="517"/>
      <c r="R130" s="517"/>
    </row>
    <row r="131" spans="2:18" s="527" customFormat="1" ht="15.75">
      <c r="B131" s="837"/>
      <c r="C131" s="840"/>
      <c r="D131" s="858"/>
      <c r="E131" s="855"/>
      <c r="F131" s="549">
        <v>4</v>
      </c>
      <c r="G131" s="550"/>
      <c r="H131" s="598" t="str">
        <f t="shared" si="2"/>
        <v>Belum Diisi</v>
      </c>
      <c r="I131" s="592" t="s">
        <v>26</v>
      </c>
      <c r="J131" s="593" t="str">
        <f>IF($D$128="Y/T","Isi Sasaran",IF($E$128=0,0,IF(I131="Y",1,IF(I131="T",0,"Isi Dulu"))))</f>
        <v>Isi Sasaran</v>
      </c>
      <c r="K131" s="592" t="s">
        <v>26</v>
      </c>
      <c r="L131" s="593" t="str">
        <f>IF($D$128="Y/T","Isi Sasaran",IF($E$128=0,0,IF(K131="Y",1,IF(K131="T",0,"Isi Dulu"))))</f>
        <v>Isi Sasaran</v>
      </c>
      <c r="M131" s="849"/>
      <c r="N131" s="852"/>
      <c r="O131" s="517"/>
      <c r="P131" s="517"/>
      <c r="Q131" s="517"/>
      <c r="R131" s="517"/>
    </row>
    <row r="132" spans="2:18" s="527" customFormat="1" ht="15.75">
      <c r="B132" s="838"/>
      <c r="C132" s="841"/>
      <c r="D132" s="859"/>
      <c r="E132" s="856"/>
      <c r="F132" s="569">
        <v>5</v>
      </c>
      <c r="G132" s="570"/>
      <c r="H132" s="599" t="str">
        <f t="shared" si="2"/>
        <v>Belum Diisi</v>
      </c>
      <c r="I132" s="595" t="s">
        <v>26</v>
      </c>
      <c r="J132" s="596" t="str">
        <f>IF($D$128="Y/T","Isi Sasaran",IF($E$128=0,0,IF(I132="Y",1,IF(I132="T",0,"Isi Dulu"))))</f>
        <v>Isi Sasaran</v>
      </c>
      <c r="K132" s="595" t="s">
        <v>26</v>
      </c>
      <c r="L132" s="596" t="str">
        <f>IF($D$128="Y/T","Isi Sasaran",IF($E$128=0,0,IF(K132="Y",1,IF(K132="T",0,"Isi Dulu"))))</f>
        <v>Isi Sasaran</v>
      </c>
      <c r="M132" s="850"/>
      <c r="N132" s="853"/>
      <c r="O132" s="517"/>
      <c r="P132" s="517"/>
      <c r="Q132" s="517"/>
      <c r="R132" s="517"/>
    </row>
    <row r="133" spans="2:18" s="527" customFormat="1" ht="15.75">
      <c r="B133" s="836">
        <v>6</v>
      </c>
      <c r="C133" s="839"/>
      <c r="D133" s="857" t="s">
        <v>26</v>
      </c>
      <c r="E133" s="854" t="str">
        <f>IF(D133="Y",1,IF(D133="T",0,IF(D133="Y/T","Belum diisi","Error")))</f>
        <v>Belum diisi</v>
      </c>
      <c r="F133" s="528">
        <v>1</v>
      </c>
      <c r="G133" s="529"/>
      <c r="H133" s="600" t="str">
        <f t="shared" si="2"/>
        <v>Belum Diisi</v>
      </c>
      <c r="I133" s="590" t="s">
        <v>26</v>
      </c>
      <c r="J133" s="591" t="str">
        <f>IF($D$133="Y/T","Isi Sasaran",IF($E$133=0,0,IF(I133="Y",1,IF(I133="T",0,"Isi Dulu"))))</f>
        <v>Isi Sasaran</v>
      </c>
      <c r="K133" s="590" t="s">
        <v>26</v>
      </c>
      <c r="L133" s="591" t="str">
        <f>IF($D$133="Y/T","Isi Sasaran",IF($E$133=0,0,IF(K133="Y",1,IF(K133="T",0,"Isi Dulu"))))</f>
        <v>Isi Sasaran</v>
      </c>
      <c r="M133" s="848" t="s">
        <v>26</v>
      </c>
      <c r="N133" s="851" t="str">
        <f>IF(M133="Y",1,IF(M133="T",0,IF(M133="Y/T","Belum diisi","Error")))</f>
        <v>Belum diisi</v>
      </c>
      <c r="O133" s="517"/>
      <c r="P133" s="517"/>
      <c r="Q133" s="517"/>
      <c r="R133" s="517"/>
    </row>
    <row r="134" spans="2:18" s="527" customFormat="1" ht="15.75">
      <c r="B134" s="837"/>
      <c r="C134" s="840"/>
      <c r="D134" s="858"/>
      <c r="E134" s="855"/>
      <c r="F134" s="549">
        <v>2</v>
      </c>
      <c r="G134" s="550"/>
      <c r="H134" s="598" t="str">
        <f t="shared" si="2"/>
        <v>Belum Diisi</v>
      </c>
      <c r="I134" s="592" t="s">
        <v>26</v>
      </c>
      <c r="J134" s="593" t="str">
        <f>IF($D$133="Y/T","Isi Sasaran",IF($E$133=0,0,IF(I134="Y",1,IF(I134="T",0,"Isi Dulu"))))</f>
        <v>Isi Sasaran</v>
      </c>
      <c r="K134" s="592" t="s">
        <v>26</v>
      </c>
      <c r="L134" s="593" t="str">
        <f>IF($D$133="Y/T","Isi Sasaran",IF($E$133=0,0,IF(K134="Y",1,IF(K134="T",0,"Isi Dulu"))))</f>
        <v>Isi Sasaran</v>
      </c>
      <c r="M134" s="849"/>
      <c r="N134" s="852"/>
      <c r="O134" s="517"/>
      <c r="P134" s="517"/>
      <c r="Q134" s="517"/>
      <c r="R134" s="517"/>
    </row>
    <row r="135" spans="2:18" s="527" customFormat="1" ht="15.75">
      <c r="B135" s="837"/>
      <c r="C135" s="840"/>
      <c r="D135" s="858"/>
      <c r="E135" s="855"/>
      <c r="F135" s="549">
        <v>3</v>
      </c>
      <c r="G135" s="550"/>
      <c r="H135" s="598" t="str">
        <f t="shared" si="2"/>
        <v>Belum Diisi</v>
      </c>
      <c r="I135" s="592" t="s">
        <v>26</v>
      </c>
      <c r="J135" s="593" t="str">
        <f>IF($D$133="Y/T","Isi Sasaran",IF($E$133=0,0,IF(I135="Y",1,IF(I135="T",0,"Isi Dulu"))))</f>
        <v>Isi Sasaran</v>
      </c>
      <c r="K135" s="592" t="s">
        <v>26</v>
      </c>
      <c r="L135" s="593" t="str">
        <f>IF($D$133="Y/T","Isi Sasaran",IF($E$133=0,0,IF(K135="Y",1,IF(K135="T",0,"Isi Dulu"))))</f>
        <v>Isi Sasaran</v>
      </c>
      <c r="M135" s="849"/>
      <c r="N135" s="852"/>
      <c r="O135" s="517"/>
      <c r="P135" s="517"/>
      <c r="Q135" s="517"/>
      <c r="R135" s="517"/>
    </row>
    <row r="136" spans="2:18" s="527" customFormat="1" ht="15.75">
      <c r="B136" s="837"/>
      <c r="C136" s="840"/>
      <c r="D136" s="858"/>
      <c r="E136" s="855"/>
      <c r="F136" s="549">
        <v>4</v>
      </c>
      <c r="G136" s="550"/>
      <c r="H136" s="598" t="str">
        <f t="shared" si="2"/>
        <v>Belum Diisi</v>
      </c>
      <c r="I136" s="592" t="s">
        <v>26</v>
      </c>
      <c r="J136" s="593" t="str">
        <f>IF($D$133="Y/T","Isi Sasaran",IF($E$133=0,0,IF(I136="Y",1,IF(I136="T",0,"Isi Dulu"))))</f>
        <v>Isi Sasaran</v>
      </c>
      <c r="K136" s="592" t="s">
        <v>26</v>
      </c>
      <c r="L136" s="593" t="str">
        <f>IF($D$133="Y/T","Isi Sasaran",IF($E$133=0,0,IF(K136="Y",1,IF(K136="T",0,"Isi Dulu"))))</f>
        <v>Isi Sasaran</v>
      </c>
      <c r="M136" s="849"/>
      <c r="N136" s="852"/>
      <c r="O136" s="517"/>
      <c r="P136" s="517"/>
      <c r="Q136" s="517"/>
      <c r="R136" s="517"/>
    </row>
    <row r="137" spans="2:18" s="527" customFormat="1" ht="15.75">
      <c r="B137" s="838"/>
      <c r="C137" s="841"/>
      <c r="D137" s="859"/>
      <c r="E137" s="856"/>
      <c r="F137" s="569">
        <v>5</v>
      </c>
      <c r="G137" s="570"/>
      <c r="H137" s="599" t="str">
        <f t="shared" si="2"/>
        <v>Belum Diisi</v>
      </c>
      <c r="I137" s="595" t="s">
        <v>26</v>
      </c>
      <c r="J137" s="596" t="str">
        <f>IF($D$133="Y/T","Isi Sasaran",IF($E$133=0,0,IF(I137="Y",1,IF(I137="T",0,"Isi Dulu"))))</f>
        <v>Isi Sasaran</v>
      </c>
      <c r="K137" s="595" t="s">
        <v>26</v>
      </c>
      <c r="L137" s="596" t="str">
        <f>IF($D$133="Y/T","Isi Sasaran",IF($E$133=0,0,IF(K137="Y",1,IF(K137="T",0,"Isi Dulu"))))</f>
        <v>Isi Sasaran</v>
      </c>
      <c r="M137" s="850"/>
      <c r="N137" s="853"/>
      <c r="O137" s="517"/>
      <c r="P137" s="517"/>
      <c r="Q137" s="517"/>
      <c r="R137" s="517"/>
    </row>
    <row r="138" spans="2:18" s="527" customFormat="1" ht="15.75">
      <c r="B138" s="836">
        <v>7</v>
      </c>
      <c r="C138" s="839"/>
      <c r="D138" s="857" t="s">
        <v>26</v>
      </c>
      <c r="E138" s="854" t="str">
        <f>IF(D138="Y",1,IF(D138="T",0,IF(D138="Y/T","Belum diisi","Error")))</f>
        <v>Belum diisi</v>
      </c>
      <c r="F138" s="528">
        <v>1</v>
      </c>
      <c r="G138" s="529"/>
      <c r="H138" s="600" t="str">
        <f t="shared" si="2"/>
        <v>Belum Diisi</v>
      </c>
      <c r="I138" s="590" t="s">
        <v>26</v>
      </c>
      <c r="J138" s="591" t="str">
        <f>IF($D$138="Y/T","Isi Sasaran",IF($E$138=0,0,IF(I138="Y",1,IF(I138="T",0,"Isi Dulu"))))</f>
        <v>Isi Sasaran</v>
      </c>
      <c r="K138" s="590" t="s">
        <v>26</v>
      </c>
      <c r="L138" s="591" t="str">
        <f>IF($D$138="Y/T","Isi Sasaran",IF($E$138=0,0,IF(K138="Y",1,IF(K138="T",0,"Isi Dulu"))))</f>
        <v>Isi Sasaran</v>
      </c>
      <c r="M138" s="848" t="s">
        <v>26</v>
      </c>
      <c r="N138" s="851" t="str">
        <f>IF(M138="Y",1,IF(M138="T",0,IF(M138="Y/T","Belum diisi","Error")))</f>
        <v>Belum diisi</v>
      </c>
      <c r="O138" s="517"/>
      <c r="P138" s="517"/>
      <c r="Q138" s="517"/>
      <c r="R138" s="517"/>
    </row>
    <row r="139" spans="2:18" s="527" customFormat="1" ht="15.75">
      <c r="B139" s="837"/>
      <c r="C139" s="840"/>
      <c r="D139" s="858"/>
      <c r="E139" s="855"/>
      <c r="F139" s="549">
        <v>2</v>
      </c>
      <c r="G139" s="550"/>
      <c r="H139" s="598" t="str">
        <f t="shared" si="2"/>
        <v>Belum Diisi</v>
      </c>
      <c r="I139" s="592" t="s">
        <v>26</v>
      </c>
      <c r="J139" s="593" t="str">
        <f>IF($D$138="Y/T","Isi Sasaran",IF($E$138=0,0,IF(I139="Y",1,IF(I139="T",0,"Isi Dulu"))))</f>
        <v>Isi Sasaran</v>
      </c>
      <c r="K139" s="592" t="s">
        <v>26</v>
      </c>
      <c r="L139" s="593" t="str">
        <f>IF($D$138="Y/T","Isi Sasaran",IF($E$138=0,0,IF(K139="Y",1,IF(K139="T",0,"Isi Dulu"))))</f>
        <v>Isi Sasaran</v>
      </c>
      <c r="M139" s="849"/>
      <c r="N139" s="852"/>
      <c r="O139" s="517"/>
      <c r="P139" s="517"/>
      <c r="Q139" s="517"/>
      <c r="R139" s="517"/>
    </row>
    <row r="140" spans="2:18" s="527" customFormat="1" ht="15.75">
      <c r="B140" s="837"/>
      <c r="C140" s="840"/>
      <c r="D140" s="858"/>
      <c r="E140" s="855"/>
      <c r="F140" s="549">
        <v>3</v>
      </c>
      <c r="G140" s="550"/>
      <c r="H140" s="598" t="str">
        <f t="shared" si="2"/>
        <v>Belum Diisi</v>
      </c>
      <c r="I140" s="592" t="s">
        <v>26</v>
      </c>
      <c r="J140" s="593" t="str">
        <f>IF($D$138="Y/T","Isi Sasaran",IF($E$138=0,0,IF(I140="Y",1,IF(I140="T",0,"Isi Dulu"))))</f>
        <v>Isi Sasaran</v>
      </c>
      <c r="K140" s="592" t="s">
        <v>26</v>
      </c>
      <c r="L140" s="593" t="str">
        <f>IF($D$138="Y/T","Isi Sasaran",IF($E$138=0,0,IF(K140="Y",1,IF(K140="T",0,"Isi Dulu"))))</f>
        <v>Isi Sasaran</v>
      </c>
      <c r="M140" s="849"/>
      <c r="N140" s="852"/>
      <c r="O140" s="517"/>
      <c r="P140" s="517"/>
      <c r="Q140" s="517"/>
      <c r="R140" s="517"/>
    </row>
    <row r="141" spans="2:18" s="527" customFormat="1" ht="15.75">
      <c r="B141" s="837"/>
      <c r="C141" s="840"/>
      <c r="D141" s="858"/>
      <c r="E141" s="855"/>
      <c r="F141" s="549">
        <v>4</v>
      </c>
      <c r="G141" s="550"/>
      <c r="H141" s="598" t="str">
        <f t="shared" si="2"/>
        <v>Belum Diisi</v>
      </c>
      <c r="I141" s="592" t="s">
        <v>26</v>
      </c>
      <c r="J141" s="593" t="str">
        <f>IF($D$138="Y/T","Isi Sasaran",IF($E$138=0,0,IF(I141="Y",1,IF(I141="T",0,"Isi Dulu"))))</f>
        <v>Isi Sasaran</v>
      </c>
      <c r="K141" s="592" t="s">
        <v>26</v>
      </c>
      <c r="L141" s="593" t="str">
        <f>IF($D$138="Y/T","Isi Sasaran",IF($E$138=0,0,IF(K141="Y",1,IF(K141="T",0,"Isi Dulu"))))</f>
        <v>Isi Sasaran</v>
      </c>
      <c r="M141" s="849"/>
      <c r="N141" s="852"/>
      <c r="O141" s="517"/>
      <c r="P141" s="517"/>
      <c r="Q141" s="517"/>
      <c r="R141" s="517"/>
    </row>
    <row r="142" spans="2:18" s="527" customFormat="1" ht="15.75">
      <c r="B142" s="838"/>
      <c r="C142" s="841"/>
      <c r="D142" s="859"/>
      <c r="E142" s="856"/>
      <c r="F142" s="569">
        <v>5</v>
      </c>
      <c r="G142" s="570"/>
      <c r="H142" s="599" t="str">
        <f t="shared" si="2"/>
        <v>Belum Diisi</v>
      </c>
      <c r="I142" s="595" t="s">
        <v>26</v>
      </c>
      <c r="J142" s="596" t="str">
        <f>IF($D$138="Y/T","Isi Sasaran",IF($E$138=0,0,IF(I142="Y",1,IF(I142="T",0,"Isi Dulu"))))</f>
        <v>Isi Sasaran</v>
      </c>
      <c r="K142" s="595" t="s">
        <v>26</v>
      </c>
      <c r="L142" s="596" t="str">
        <f>IF($D$138="Y/T","Isi Sasaran",IF($E$138=0,0,IF(K142="Y",1,IF(K142="T",0,"Isi Dulu"))))</f>
        <v>Isi Sasaran</v>
      </c>
      <c r="M142" s="850"/>
      <c r="N142" s="853"/>
      <c r="O142" s="517"/>
      <c r="P142" s="517"/>
      <c r="Q142" s="517"/>
      <c r="R142" s="517"/>
    </row>
    <row r="143" spans="2:18" s="527" customFormat="1" ht="15.75">
      <c r="B143" s="836">
        <v>8</v>
      </c>
      <c r="C143" s="839"/>
      <c r="D143" s="857" t="s">
        <v>26</v>
      </c>
      <c r="E143" s="854" t="str">
        <f>IF(D143="Y",1,IF(D143="T",0,IF(D143="Y/T","Belum diisi","Error")))</f>
        <v>Belum diisi</v>
      </c>
      <c r="F143" s="528">
        <v>1</v>
      </c>
      <c r="G143" s="529"/>
      <c r="H143" s="600" t="str">
        <f t="shared" si="2"/>
        <v>Belum Diisi</v>
      </c>
      <c r="I143" s="590" t="s">
        <v>26</v>
      </c>
      <c r="J143" s="591" t="str">
        <f>IF($D$143="Y/T","Isi Sasaran",IF($E$143=0,0,IF(I143="Y",1,IF(I143="T",0,"Isi Dulu"))))</f>
        <v>Isi Sasaran</v>
      </c>
      <c r="K143" s="590" t="s">
        <v>26</v>
      </c>
      <c r="L143" s="591" t="str">
        <f>IF($D$143="Y/T","Isi Sasaran",IF($E$143=0,0,IF(K143="Y",1,IF(K143="T",0,"Isi Dulu"))))</f>
        <v>Isi Sasaran</v>
      </c>
      <c r="M143" s="848" t="s">
        <v>26</v>
      </c>
      <c r="N143" s="851" t="str">
        <f>IF(M143="Y",1,IF(M143="T",0,IF(M143="Y/T","Belum diisi","Error")))</f>
        <v>Belum diisi</v>
      </c>
      <c r="O143" s="517"/>
      <c r="P143" s="517"/>
      <c r="Q143" s="517"/>
      <c r="R143" s="517"/>
    </row>
    <row r="144" spans="2:18" s="527" customFormat="1" ht="15.75">
      <c r="B144" s="837"/>
      <c r="C144" s="840"/>
      <c r="D144" s="858"/>
      <c r="E144" s="855"/>
      <c r="F144" s="549">
        <v>2</v>
      </c>
      <c r="G144" s="550"/>
      <c r="H144" s="598" t="str">
        <f t="shared" si="2"/>
        <v>Belum Diisi</v>
      </c>
      <c r="I144" s="592" t="s">
        <v>26</v>
      </c>
      <c r="J144" s="593" t="str">
        <f>IF($D$143="Y/T","Isi Sasaran",IF($E$143=0,0,IF(I144="Y",1,IF(I144="T",0,"Isi Dulu"))))</f>
        <v>Isi Sasaran</v>
      </c>
      <c r="K144" s="592" t="s">
        <v>26</v>
      </c>
      <c r="L144" s="593" t="str">
        <f>IF($D$143="Y/T","Isi Sasaran",IF($E$143=0,0,IF(K144="Y",1,IF(K144="T",0,"Isi Dulu"))))</f>
        <v>Isi Sasaran</v>
      </c>
      <c r="M144" s="849"/>
      <c r="N144" s="852"/>
      <c r="O144" s="517"/>
      <c r="P144" s="517"/>
      <c r="Q144" s="517"/>
      <c r="R144" s="517"/>
    </row>
    <row r="145" spans="2:18" s="527" customFormat="1" ht="15.75">
      <c r="B145" s="837"/>
      <c r="C145" s="840"/>
      <c r="D145" s="858"/>
      <c r="E145" s="855"/>
      <c r="F145" s="549">
        <v>3</v>
      </c>
      <c r="G145" s="550"/>
      <c r="H145" s="598" t="str">
        <f t="shared" si="2"/>
        <v>Belum Diisi</v>
      </c>
      <c r="I145" s="592" t="s">
        <v>26</v>
      </c>
      <c r="J145" s="593" t="str">
        <f>IF($D$143="Y/T","Isi Sasaran",IF($E$143=0,0,IF(I145="Y",1,IF(I145="T",0,"Isi Dulu"))))</f>
        <v>Isi Sasaran</v>
      </c>
      <c r="K145" s="592" t="s">
        <v>26</v>
      </c>
      <c r="L145" s="593" t="str">
        <f>IF($D$143="Y/T","Isi Sasaran",IF($E$143=0,0,IF(K145="Y",1,IF(K145="T",0,"Isi Dulu"))))</f>
        <v>Isi Sasaran</v>
      </c>
      <c r="M145" s="849"/>
      <c r="N145" s="852"/>
      <c r="O145" s="517"/>
      <c r="P145" s="517"/>
      <c r="Q145" s="517"/>
      <c r="R145" s="517"/>
    </row>
    <row r="146" spans="2:18" s="527" customFormat="1" ht="15.75">
      <c r="B146" s="837"/>
      <c r="C146" s="840"/>
      <c r="D146" s="858"/>
      <c r="E146" s="855"/>
      <c r="F146" s="549">
        <v>4</v>
      </c>
      <c r="G146" s="550"/>
      <c r="H146" s="598" t="str">
        <f t="shared" si="2"/>
        <v>Belum Diisi</v>
      </c>
      <c r="I146" s="592" t="s">
        <v>26</v>
      </c>
      <c r="J146" s="593" t="str">
        <f>IF($D$143="Y/T","Isi Sasaran",IF($E$143=0,0,IF(I146="Y",1,IF(I146="T",0,"Isi Dulu"))))</f>
        <v>Isi Sasaran</v>
      </c>
      <c r="K146" s="592" t="s">
        <v>26</v>
      </c>
      <c r="L146" s="593" t="str">
        <f>IF($D$143="Y/T","Isi Sasaran",IF($E$143=0,0,IF(K146="Y",1,IF(K146="T",0,"Isi Dulu"))))</f>
        <v>Isi Sasaran</v>
      </c>
      <c r="M146" s="849"/>
      <c r="N146" s="852"/>
      <c r="O146" s="517"/>
      <c r="P146" s="517"/>
      <c r="Q146" s="517"/>
      <c r="R146" s="517"/>
    </row>
    <row r="147" spans="2:18" s="527" customFormat="1" ht="15.75">
      <c r="B147" s="838"/>
      <c r="C147" s="841"/>
      <c r="D147" s="859"/>
      <c r="E147" s="856"/>
      <c r="F147" s="569">
        <v>5</v>
      </c>
      <c r="G147" s="570"/>
      <c r="H147" s="599" t="str">
        <f t="shared" si="2"/>
        <v>Belum Diisi</v>
      </c>
      <c r="I147" s="595" t="s">
        <v>26</v>
      </c>
      <c r="J147" s="596" t="str">
        <f>IF($D$143="Y/T","Isi Sasaran",IF($E$143=0,0,IF(I147="Y",1,IF(I147="T",0,"Isi Dulu"))))</f>
        <v>Isi Sasaran</v>
      </c>
      <c r="K147" s="595" t="s">
        <v>26</v>
      </c>
      <c r="L147" s="596" t="str">
        <f>IF($D$143="Y/T","Isi Sasaran",IF($E$143=0,0,IF(K147="Y",1,IF(K147="T",0,"Isi Dulu"))))</f>
        <v>Isi Sasaran</v>
      </c>
      <c r="M147" s="850"/>
      <c r="N147" s="853"/>
      <c r="O147" s="517"/>
      <c r="P147" s="517"/>
      <c r="Q147" s="517"/>
      <c r="R147" s="517"/>
    </row>
    <row r="148" spans="2:18" s="527" customFormat="1" ht="15.75">
      <c r="B148" s="836">
        <v>9</v>
      </c>
      <c r="C148" s="839"/>
      <c r="D148" s="857" t="s">
        <v>26</v>
      </c>
      <c r="E148" s="854" t="str">
        <f>IF(D148="Y",1,IF(D148="T",0,IF(D148="Y/T","Belum diisi","Error")))</f>
        <v>Belum diisi</v>
      </c>
      <c r="F148" s="528">
        <v>1</v>
      </c>
      <c r="G148" s="529"/>
      <c r="H148" s="600" t="str">
        <f t="shared" si="2"/>
        <v>Belum Diisi</v>
      </c>
      <c r="I148" s="590" t="s">
        <v>26</v>
      </c>
      <c r="J148" s="591" t="str">
        <f>IF($D$148="Y/T","Isi Sasaran",IF($E$148=0,0,IF(I148="Y",1,IF(I148="T",0,"Isi Dulu"))))</f>
        <v>Isi Sasaran</v>
      </c>
      <c r="K148" s="590" t="s">
        <v>26</v>
      </c>
      <c r="L148" s="591" t="str">
        <f>IF($D$148="Y/T","Isi Sasaran",IF($E$148=0,0,IF(K148="Y",1,IF(K148="T",0,"Isi Dulu"))))</f>
        <v>Isi Sasaran</v>
      </c>
      <c r="M148" s="848" t="s">
        <v>26</v>
      </c>
      <c r="N148" s="851" t="str">
        <f>IF(M148="Y",1,IF(M148="T",0,IF(M148="Y/T","Belum diisi","Error")))</f>
        <v>Belum diisi</v>
      </c>
      <c r="O148" s="517"/>
      <c r="P148" s="517"/>
      <c r="Q148" s="517"/>
      <c r="R148" s="517"/>
    </row>
    <row r="149" spans="2:18" s="527" customFormat="1" ht="15.75">
      <c r="B149" s="837"/>
      <c r="C149" s="840"/>
      <c r="D149" s="858"/>
      <c r="E149" s="855"/>
      <c r="F149" s="549">
        <v>2</v>
      </c>
      <c r="G149" s="550"/>
      <c r="H149" s="598" t="str">
        <f t="shared" si="2"/>
        <v>Belum Diisi</v>
      </c>
      <c r="I149" s="592" t="s">
        <v>26</v>
      </c>
      <c r="J149" s="593" t="str">
        <f>IF($D$148="Y/T","Isi Sasaran",IF($E$148=0,0,IF(I149="Y",1,IF(I149="T",0,"Isi Dulu"))))</f>
        <v>Isi Sasaran</v>
      </c>
      <c r="K149" s="592" t="s">
        <v>26</v>
      </c>
      <c r="L149" s="593" t="str">
        <f>IF($D$148="Y/T","Isi Sasaran",IF($E$148=0,0,IF(K149="Y",1,IF(K149="T",0,"Isi Dulu"))))</f>
        <v>Isi Sasaran</v>
      </c>
      <c r="M149" s="849"/>
      <c r="N149" s="852"/>
      <c r="O149" s="517"/>
      <c r="P149" s="517"/>
      <c r="Q149" s="517"/>
      <c r="R149" s="517"/>
    </row>
    <row r="150" spans="2:18" s="527" customFormat="1" ht="15.75">
      <c r="B150" s="837"/>
      <c r="C150" s="840"/>
      <c r="D150" s="858"/>
      <c r="E150" s="855"/>
      <c r="F150" s="549">
        <v>3</v>
      </c>
      <c r="G150" s="550"/>
      <c r="H150" s="598" t="str">
        <f t="shared" si="2"/>
        <v>Belum Diisi</v>
      </c>
      <c r="I150" s="592" t="s">
        <v>26</v>
      </c>
      <c r="J150" s="593" t="str">
        <f>IF($D$148="Y/T","Isi Sasaran",IF($E$148=0,0,IF(I150="Y",1,IF(I150="T",0,"Isi Dulu"))))</f>
        <v>Isi Sasaran</v>
      </c>
      <c r="K150" s="592" t="s">
        <v>26</v>
      </c>
      <c r="L150" s="593" t="str">
        <f>IF($D$148="Y/T","Isi Sasaran",IF($E$148=0,0,IF(K150="Y",1,IF(K150="T",0,"Isi Dulu"))))</f>
        <v>Isi Sasaran</v>
      </c>
      <c r="M150" s="849"/>
      <c r="N150" s="852"/>
      <c r="O150" s="517"/>
      <c r="P150" s="517"/>
      <c r="Q150" s="517"/>
      <c r="R150" s="517"/>
    </row>
    <row r="151" spans="2:18" s="527" customFormat="1" ht="15.75">
      <c r="B151" s="837"/>
      <c r="C151" s="840"/>
      <c r="D151" s="858"/>
      <c r="E151" s="855"/>
      <c r="F151" s="549">
        <v>4</v>
      </c>
      <c r="G151" s="550"/>
      <c r="H151" s="598" t="str">
        <f t="shared" si="2"/>
        <v>Belum Diisi</v>
      </c>
      <c r="I151" s="592" t="s">
        <v>26</v>
      </c>
      <c r="J151" s="593" t="str">
        <f>IF($D$148="Y/T","Isi Sasaran",IF($E$148=0,0,IF(I151="Y",1,IF(I151="T",0,"Isi Dulu"))))</f>
        <v>Isi Sasaran</v>
      </c>
      <c r="K151" s="592" t="s">
        <v>26</v>
      </c>
      <c r="L151" s="593" t="str">
        <f>IF($D$148="Y/T","Isi Sasaran",IF($E$148=0,0,IF(K151="Y",1,IF(K151="T",0,"Isi Dulu"))))</f>
        <v>Isi Sasaran</v>
      </c>
      <c r="M151" s="849"/>
      <c r="N151" s="852"/>
      <c r="O151" s="517"/>
      <c r="P151" s="517"/>
      <c r="Q151" s="517"/>
      <c r="R151" s="517"/>
    </row>
    <row r="152" spans="2:18" s="527" customFormat="1" ht="15.75">
      <c r="B152" s="838"/>
      <c r="C152" s="841"/>
      <c r="D152" s="859"/>
      <c r="E152" s="856"/>
      <c r="F152" s="569">
        <v>5</v>
      </c>
      <c r="G152" s="570"/>
      <c r="H152" s="599" t="str">
        <f t="shared" si="2"/>
        <v>Belum Diisi</v>
      </c>
      <c r="I152" s="595" t="s">
        <v>26</v>
      </c>
      <c r="J152" s="596" t="str">
        <f>IF($D$148="Y/T","Isi Sasaran",IF($E$148=0,0,IF(I152="Y",1,IF(I152="T",0,"Isi Dulu"))))</f>
        <v>Isi Sasaran</v>
      </c>
      <c r="K152" s="595" t="s">
        <v>26</v>
      </c>
      <c r="L152" s="596" t="str">
        <f>IF($D$148="Y/T","Isi Sasaran",IF($E$148=0,0,IF(K152="Y",1,IF(K152="T",0,"Isi Dulu"))))</f>
        <v>Isi Sasaran</v>
      </c>
      <c r="M152" s="850"/>
      <c r="N152" s="853"/>
      <c r="O152" s="517"/>
      <c r="P152" s="517"/>
      <c r="Q152" s="517"/>
      <c r="R152" s="517"/>
    </row>
    <row r="153" spans="2:18" s="527" customFormat="1" ht="15.75">
      <c r="B153" s="836">
        <v>10</v>
      </c>
      <c r="C153" s="839"/>
      <c r="D153" s="857" t="s">
        <v>26</v>
      </c>
      <c r="E153" s="854" t="str">
        <f>IF(D153="Y",1,IF(D153="T",0,IF(D153="Y/T","Belum diisi","Error")))</f>
        <v>Belum diisi</v>
      </c>
      <c r="F153" s="528">
        <v>1</v>
      </c>
      <c r="G153" s="529"/>
      <c r="H153" s="600" t="str">
        <f t="shared" si="2"/>
        <v>Belum Diisi</v>
      </c>
      <c r="I153" s="590" t="s">
        <v>26</v>
      </c>
      <c r="J153" s="591" t="str">
        <f>IF($D$153="Y/T","Isi Sasaran",IF($E$153=0,0,IF(I153="Y",1,IF(I153="T",0,"Isi Dulu"))))</f>
        <v>Isi Sasaran</v>
      </c>
      <c r="K153" s="590" t="s">
        <v>26</v>
      </c>
      <c r="L153" s="591" t="str">
        <f>IF($D$153="Y/T","Isi Sasaran",IF($E$153=0,0,IF(K153="Y",1,IF(K153="T",0,"Isi Dulu"))))</f>
        <v>Isi Sasaran</v>
      </c>
      <c r="M153" s="848" t="s">
        <v>26</v>
      </c>
      <c r="N153" s="851" t="str">
        <f>IF(M153="Y",1,IF(M153="T",0,IF(M153="Y/T","Belum diisi","Error")))</f>
        <v>Belum diisi</v>
      </c>
      <c r="O153" s="517"/>
      <c r="P153" s="517"/>
      <c r="Q153" s="517"/>
      <c r="R153" s="517"/>
    </row>
    <row r="154" spans="2:18" s="527" customFormat="1" ht="15.75">
      <c r="B154" s="837"/>
      <c r="C154" s="840"/>
      <c r="D154" s="858"/>
      <c r="E154" s="855"/>
      <c r="F154" s="549">
        <v>2</v>
      </c>
      <c r="G154" s="550"/>
      <c r="H154" s="598" t="str">
        <f t="shared" si="2"/>
        <v>Belum Diisi</v>
      </c>
      <c r="I154" s="592" t="s">
        <v>26</v>
      </c>
      <c r="J154" s="593" t="str">
        <f>IF($D$153="Y/T","Isi Sasaran",IF($E$153=0,0,IF(I154="Y",1,IF(I154="T",0,"Isi Dulu"))))</f>
        <v>Isi Sasaran</v>
      </c>
      <c r="K154" s="592" t="s">
        <v>26</v>
      </c>
      <c r="L154" s="593" t="str">
        <f>IF($D$153="Y/T","Isi Sasaran",IF($E$153=0,0,IF(K154="Y",1,IF(K154="T",0,"Isi Dulu"))))</f>
        <v>Isi Sasaran</v>
      </c>
      <c r="M154" s="849"/>
      <c r="N154" s="852"/>
      <c r="O154" s="517"/>
      <c r="P154" s="517"/>
      <c r="Q154" s="517"/>
      <c r="R154" s="517"/>
    </row>
    <row r="155" spans="2:18" s="527" customFormat="1" ht="15.75">
      <c r="B155" s="837"/>
      <c r="C155" s="840"/>
      <c r="D155" s="858"/>
      <c r="E155" s="855"/>
      <c r="F155" s="549">
        <v>3</v>
      </c>
      <c r="G155" s="550"/>
      <c r="H155" s="598" t="str">
        <f t="shared" si="2"/>
        <v>Belum Diisi</v>
      </c>
      <c r="I155" s="592" t="s">
        <v>26</v>
      </c>
      <c r="J155" s="593" t="str">
        <f>IF($D$153="Y/T","Isi Sasaran",IF($E$153=0,0,IF(I155="Y",1,IF(I155="T",0,"Isi Dulu"))))</f>
        <v>Isi Sasaran</v>
      </c>
      <c r="K155" s="592" t="s">
        <v>26</v>
      </c>
      <c r="L155" s="593" t="str">
        <f>IF($D$153="Y/T","Isi Sasaran",IF($E$153=0,0,IF(K155="Y",1,IF(K155="T",0,"Isi Dulu"))))</f>
        <v>Isi Sasaran</v>
      </c>
      <c r="M155" s="849"/>
      <c r="N155" s="852"/>
      <c r="O155" s="517"/>
      <c r="P155" s="517"/>
      <c r="Q155" s="517"/>
      <c r="R155" s="517"/>
    </row>
    <row r="156" spans="2:18" s="527" customFormat="1" ht="15.75">
      <c r="B156" s="837"/>
      <c r="C156" s="840"/>
      <c r="D156" s="858"/>
      <c r="E156" s="855"/>
      <c r="F156" s="549">
        <v>4</v>
      </c>
      <c r="G156" s="550"/>
      <c r="H156" s="598" t="str">
        <f t="shared" si="2"/>
        <v>Belum Diisi</v>
      </c>
      <c r="I156" s="592" t="s">
        <v>26</v>
      </c>
      <c r="J156" s="593" t="str">
        <f>IF($D$153="Y/T","Isi Sasaran",IF($E$153=0,0,IF(I156="Y",1,IF(I156="T",0,"Isi Dulu"))))</f>
        <v>Isi Sasaran</v>
      </c>
      <c r="K156" s="592" t="s">
        <v>26</v>
      </c>
      <c r="L156" s="593" t="str">
        <f>IF($D$153="Y/T","Isi Sasaran",IF($E$153=0,0,IF(K156="Y",1,IF(K156="T",0,"Isi Dulu"))))</f>
        <v>Isi Sasaran</v>
      </c>
      <c r="M156" s="849"/>
      <c r="N156" s="852"/>
      <c r="O156" s="517"/>
      <c r="P156" s="517"/>
      <c r="Q156" s="517"/>
      <c r="R156" s="517"/>
    </row>
    <row r="157" spans="2:18" s="527" customFormat="1" ht="15.75">
      <c r="B157" s="838"/>
      <c r="C157" s="841"/>
      <c r="D157" s="859"/>
      <c r="E157" s="856"/>
      <c r="F157" s="569">
        <v>5</v>
      </c>
      <c r="G157" s="570"/>
      <c r="H157" s="599" t="str">
        <f t="shared" si="2"/>
        <v>Belum Diisi</v>
      </c>
      <c r="I157" s="595" t="s">
        <v>26</v>
      </c>
      <c r="J157" s="596" t="str">
        <f>IF($D$153="Y/T","Isi Sasaran",IF($E$153=0,0,IF(I157="Y",1,IF(I157="T",0,"Isi Dulu"))))</f>
        <v>Isi Sasaran</v>
      </c>
      <c r="K157" s="595" t="s">
        <v>26</v>
      </c>
      <c r="L157" s="596" t="str">
        <f>IF($D$153="Y/T","Isi Sasaran",IF($E$153=0,0,IF(K157="Y",1,IF(K157="T",0,"Isi Dulu"))))</f>
        <v>Isi Sasaran</v>
      </c>
      <c r="M157" s="850"/>
      <c r="N157" s="853"/>
      <c r="O157" s="517"/>
      <c r="P157" s="517"/>
      <c r="Q157" s="517"/>
      <c r="R157" s="517"/>
    </row>
    <row r="158" spans="2:18" s="527" customFormat="1" ht="15.75">
      <c r="B158" s="836">
        <v>11</v>
      </c>
      <c r="C158" s="839"/>
      <c r="D158" s="857" t="s">
        <v>26</v>
      </c>
      <c r="E158" s="854" t="str">
        <f>IF(D158="Y",1,IF(D158="T",0,IF(D158="Y/T","Belum diisi","Error")))</f>
        <v>Belum diisi</v>
      </c>
      <c r="F158" s="528">
        <v>1</v>
      </c>
      <c r="G158" s="529"/>
      <c r="H158" s="600" t="str">
        <f t="shared" si="2"/>
        <v>Belum Diisi</v>
      </c>
      <c r="I158" s="590" t="s">
        <v>26</v>
      </c>
      <c r="J158" s="591" t="str">
        <f>IF($D$158="Y/T","Isi Sasaran",IF($E$158=0,0,IF(I158="Y",1,IF(I158="T",0,"Isi Dulu"))))</f>
        <v>Isi Sasaran</v>
      </c>
      <c r="K158" s="590" t="s">
        <v>26</v>
      </c>
      <c r="L158" s="591" t="str">
        <f>IF($D$158="Y/T","Isi Sasaran",IF($E$158=0,0,IF(K158="Y",1,IF(K158="T",0,"Isi Dulu"))))</f>
        <v>Isi Sasaran</v>
      </c>
      <c r="M158" s="848" t="s">
        <v>26</v>
      </c>
      <c r="N158" s="851" t="str">
        <f>IF(M158="Y",1,IF(M158="T",0,IF(M158="Y/T","Belum diisi","Error")))</f>
        <v>Belum diisi</v>
      </c>
      <c r="O158" s="517"/>
      <c r="P158" s="517"/>
      <c r="Q158" s="517"/>
      <c r="R158" s="517"/>
    </row>
    <row r="159" spans="2:18" s="527" customFormat="1" ht="15.75">
      <c r="B159" s="837"/>
      <c r="C159" s="840"/>
      <c r="D159" s="858"/>
      <c r="E159" s="855"/>
      <c r="F159" s="549">
        <v>2</v>
      </c>
      <c r="G159" s="550"/>
      <c r="H159" s="598" t="str">
        <f t="shared" si="2"/>
        <v>Belum Diisi</v>
      </c>
      <c r="I159" s="592" t="s">
        <v>26</v>
      </c>
      <c r="J159" s="593" t="str">
        <f>IF($D$158="Y/T","Isi Sasaran",IF($E$158=0,0,IF(I159="Y",1,IF(I159="T",0,"Isi Dulu"))))</f>
        <v>Isi Sasaran</v>
      </c>
      <c r="K159" s="592" t="s">
        <v>26</v>
      </c>
      <c r="L159" s="593" t="str">
        <f>IF($D$158="Y/T","Isi Sasaran",IF($E$158=0,0,IF(K159="Y",1,IF(K159="T",0,"Isi Dulu"))))</f>
        <v>Isi Sasaran</v>
      </c>
      <c r="M159" s="849"/>
      <c r="N159" s="852"/>
      <c r="O159" s="517"/>
      <c r="P159" s="517"/>
      <c r="Q159" s="517"/>
      <c r="R159" s="517"/>
    </row>
    <row r="160" spans="2:18" s="527" customFormat="1" ht="15.75">
      <c r="B160" s="837"/>
      <c r="C160" s="840"/>
      <c r="D160" s="858"/>
      <c r="E160" s="855"/>
      <c r="F160" s="549">
        <v>3</v>
      </c>
      <c r="G160" s="550"/>
      <c r="H160" s="598" t="str">
        <f t="shared" si="2"/>
        <v>Belum Diisi</v>
      </c>
      <c r="I160" s="592" t="s">
        <v>26</v>
      </c>
      <c r="J160" s="593" t="str">
        <f>IF($D$158="Y/T","Isi Sasaran",IF($E$158=0,0,IF(I160="Y",1,IF(I160="T",0,"Isi Dulu"))))</f>
        <v>Isi Sasaran</v>
      </c>
      <c r="K160" s="592" t="s">
        <v>26</v>
      </c>
      <c r="L160" s="593" t="str">
        <f>IF($D$158="Y/T","Isi Sasaran",IF($E$158=0,0,IF(K160="Y",1,IF(K160="T",0,"Isi Dulu"))))</f>
        <v>Isi Sasaran</v>
      </c>
      <c r="M160" s="849"/>
      <c r="N160" s="852"/>
      <c r="O160" s="517"/>
      <c r="P160" s="517"/>
      <c r="Q160" s="517"/>
      <c r="R160" s="517"/>
    </row>
    <row r="161" spans="2:18" s="527" customFormat="1" ht="15.75">
      <c r="B161" s="837"/>
      <c r="C161" s="840"/>
      <c r="D161" s="858"/>
      <c r="E161" s="855"/>
      <c r="F161" s="549">
        <v>4</v>
      </c>
      <c r="G161" s="550"/>
      <c r="H161" s="598" t="str">
        <f t="shared" si="2"/>
        <v>Belum Diisi</v>
      </c>
      <c r="I161" s="592" t="s">
        <v>26</v>
      </c>
      <c r="J161" s="593" t="str">
        <f>IF($D$158="Y/T","Isi Sasaran",IF($E$158=0,0,IF(I161="Y",1,IF(I161="T",0,"Isi Dulu"))))</f>
        <v>Isi Sasaran</v>
      </c>
      <c r="K161" s="592" t="s">
        <v>26</v>
      </c>
      <c r="L161" s="593" t="str">
        <f>IF($D$158="Y/T","Isi Sasaran",IF($E$158=0,0,IF(K161="Y",1,IF(K161="T",0,"Isi Dulu"))))</f>
        <v>Isi Sasaran</v>
      </c>
      <c r="M161" s="849"/>
      <c r="N161" s="852"/>
      <c r="O161" s="517"/>
      <c r="P161" s="517"/>
      <c r="Q161" s="517"/>
      <c r="R161" s="517"/>
    </row>
    <row r="162" spans="2:18" s="527" customFormat="1" ht="15.75">
      <c r="B162" s="838"/>
      <c r="C162" s="841"/>
      <c r="D162" s="859"/>
      <c r="E162" s="856"/>
      <c r="F162" s="569">
        <v>5</v>
      </c>
      <c r="G162" s="570"/>
      <c r="H162" s="599" t="str">
        <f t="shared" si="2"/>
        <v>Belum Diisi</v>
      </c>
      <c r="I162" s="595" t="s">
        <v>26</v>
      </c>
      <c r="J162" s="596" t="str">
        <f>IF($D$158="Y/T","Isi Sasaran",IF($E$158=0,0,IF(I162="Y",1,IF(I162="T",0,"Isi Dulu"))))</f>
        <v>Isi Sasaran</v>
      </c>
      <c r="K162" s="595" t="s">
        <v>26</v>
      </c>
      <c r="L162" s="596" t="str">
        <f>IF($D$158="Y/T","Isi Sasaran",IF($E$158=0,0,IF(K162="Y",1,IF(K162="T",0,"Isi Dulu"))))</f>
        <v>Isi Sasaran</v>
      </c>
      <c r="M162" s="850"/>
      <c r="N162" s="853"/>
      <c r="O162" s="517"/>
      <c r="P162" s="517"/>
      <c r="Q162" s="517"/>
      <c r="R162" s="517"/>
    </row>
    <row r="163" spans="2:18" s="527" customFormat="1" ht="15.75">
      <c r="B163" s="836">
        <v>12</v>
      </c>
      <c r="C163" s="839"/>
      <c r="D163" s="857" t="s">
        <v>26</v>
      </c>
      <c r="E163" s="854" t="str">
        <f>IF(D163="Y",1,IF(D163="T",0,IF(D163="Y/T","Belum diisi","Error")))</f>
        <v>Belum diisi</v>
      </c>
      <c r="F163" s="528">
        <v>1</v>
      </c>
      <c r="G163" s="529"/>
      <c r="H163" s="600" t="str">
        <f t="shared" si="2"/>
        <v>Belum Diisi</v>
      </c>
      <c r="I163" s="590" t="s">
        <v>26</v>
      </c>
      <c r="J163" s="591" t="str">
        <f>IF($D$163="Y/T","Isi Sasaran",IF($E$163=0,0,IF(I163="Y",1,IF(I163="T",0,"Isi Dulu"))))</f>
        <v>Isi Sasaran</v>
      </c>
      <c r="K163" s="590" t="s">
        <v>26</v>
      </c>
      <c r="L163" s="591" t="str">
        <f>IF($D$163="Y/T","Isi Sasaran",IF($E$163=0,0,IF(K163="Y",1,IF(K163="T",0,"Isi Dulu"))))</f>
        <v>Isi Sasaran</v>
      </c>
      <c r="M163" s="848" t="s">
        <v>26</v>
      </c>
      <c r="N163" s="851" t="str">
        <f>IF(M163="Y",1,IF(M163="T",0,IF(M163="Y/T","Belum diisi","Error")))</f>
        <v>Belum diisi</v>
      </c>
      <c r="O163" s="517"/>
      <c r="P163" s="517"/>
      <c r="Q163" s="517"/>
      <c r="R163" s="517"/>
    </row>
    <row r="164" spans="2:18" s="527" customFormat="1" ht="15.75">
      <c r="B164" s="837"/>
      <c r="C164" s="840"/>
      <c r="D164" s="858"/>
      <c r="E164" s="855"/>
      <c r="F164" s="549">
        <v>2</v>
      </c>
      <c r="G164" s="550"/>
      <c r="H164" s="598" t="str">
        <f t="shared" si="2"/>
        <v>Belum Diisi</v>
      </c>
      <c r="I164" s="592" t="s">
        <v>26</v>
      </c>
      <c r="J164" s="593" t="str">
        <f>IF($D$163="Y/T","Isi Sasaran",IF($E$163=0,0,IF(I164="Y",1,IF(I164="T",0,"Isi Dulu"))))</f>
        <v>Isi Sasaran</v>
      </c>
      <c r="K164" s="592" t="s">
        <v>26</v>
      </c>
      <c r="L164" s="593" t="str">
        <f>IF($D$163="Y/T","Isi Sasaran",IF($E$163=0,0,IF(K164="Y",1,IF(K164="T",0,"Isi Dulu"))))</f>
        <v>Isi Sasaran</v>
      </c>
      <c r="M164" s="849"/>
      <c r="N164" s="852"/>
      <c r="O164" s="517"/>
      <c r="P164" s="517"/>
      <c r="Q164" s="517"/>
      <c r="R164" s="517"/>
    </row>
    <row r="165" spans="2:18" s="527" customFormat="1" ht="15.75">
      <c r="B165" s="837"/>
      <c r="C165" s="840"/>
      <c r="D165" s="858"/>
      <c r="E165" s="855"/>
      <c r="F165" s="549">
        <v>3</v>
      </c>
      <c r="G165" s="550"/>
      <c r="H165" s="598" t="str">
        <f t="shared" si="2"/>
        <v>Belum Diisi</v>
      </c>
      <c r="I165" s="592" t="s">
        <v>26</v>
      </c>
      <c r="J165" s="593" t="str">
        <f>IF($D$163="Y/T","Isi Sasaran",IF($E$163=0,0,IF(I165="Y",1,IF(I165="T",0,"Isi Dulu"))))</f>
        <v>Isi Sasaran</v>
      </c>
      <c r="K165" s="592" t="s">
        <v>26</v>
      </c>
      <c r="L165" s="593" t="str">
        <f>IF($D$163="Y/T","Isi Sasaran",IF($E$163=0,0,IF(K165="Y",1,IF(K165="T",0,"Isi Dulu"))))</f>
        <v>Isi Sasaran</v>
      </c>
      <c r="M165" s="849"/>
      <c r="N165" s="852"/>
      <c r="O165" s="517"/>
      <c r="P165" s="517"/>
      <c r="Q165" s="517"/>
      <c r="R165" s="517"/>
    </row>
    <row r="166" spans="2:18" s="527" customFormat="1" ht="15.75">
      <c r="B166" s="837"/>
      <c r="C166" s="840"/>
      <c r="D166" s="858"/>
      <c r="E166" s="855"/>
      <c r="F166" s="549">
        <v>4</v>
      </c>
      <c r="G166" s="550"/>
      <c r="H166" s="598" t="str">
        <f t="shared" si="2"/>
        <v>Belum Diisi</v>
      </c>
      <c r="I166" s="592" t="s">
        <v>26</v>
      </c>
      <c r="J166" s="593" t="str">
        <f>IF($D$163="Y/T","Isi Sasaran",IF($E$163=0,0,IF(I166="Y",1,IF(I166="T",0,"Isi Dulu"))))</f>
        <v>Isi Sasaran</v>
      </c>
      <c r="K166" s="592" t="s">
        <v>26</v>
      </c>
      <c r="L166" s="593" t="str">
        <f>IF($D$163="Y/T","Isi Sasaran",IF($E$163=0,0,IF(K166="Y",1,IF(K166="T",0,"Isi Dulu"))))</f>
        <v>Isi Sasaran</v>
      </c>
      <c r="M166" s="849"/>
      <c r="N166" s="852"/>
      <c r="O166" s="517"/>
      <c r="P166" s="517"/>
      <c r="Q166" s="517"/>
      <c r="R166" s="517"/>
    </row>
    <row r="167" spans="2:18" s="527" customFormat="1" ht="15.75">
      <c r="B167" s="838"/>
      <c r="C167" s="841"/>
      <c r="D167" s="859"/>
      <c r="E167" s="856"/>
      <c r="F167" s="569">
        <v>5</v>
      </c>
      <c r="G167" s="570"/>
      <c r="H167" s="599" t="str">
        <f t="shared" si="2"/>
        <v>Belum Diisi</v>
      </c>
      <c r="I167" s="595" t="s">
        <v>26</v>
      </c>
      <c r="J167" s="596" t="str">
        <f>IF($D$163="Y/T","Isi Sasaran",IF($E$163=0,0,IF(I167="Y",1,IF(I167="T",0,"Isi Dulu"))))</f>
        <v>Isi Sasaran</v>
      </c>
      <c r="K167" s="595" t="s">
        <v>26</v>
      </c>
      <c r="L167" s="596" t="str">
        <f>IF($D$163="Y/T","Isi Sasaran",IF($E$163=0,0,IF(K167="Y",1,IF(K167="T",0,"Isi Dulu"))))</f>
        <v>Isi Sasaran</v>
      </c>
      <c r="M167" s="850"/>
      <c r="N167" s="853"/>
      <c r="O167" s="517"/>
      <c r="P167" s="517"/>
      <c r="Q167" s="517"/>
      <c r="R167" s="517"/>
    </row>
    <row r="168" spans="2:18" s="527" customFormat="1" ht="15.75">
      <c r="B168" s="836">
        <v>13</v>
      </c>
      <c r="C168" s="839"/>
      <c r="D168" s="857" t="s">
        <v>26</v>
      </c>
      <c r="E168" s="854" t="str">
        <f>IF(D168="Y",1,IF(D168="T",0,IF(D168="Y/T","Belum diisi","Error")))</f>
        <v>Belum diisi</v>
      </c>
      <c r="F168" s="528">
        <v>1</v>
      </c>
      <c r="G168" s="529"/>
      <c r="H168" s="600" t="str">
        <f t="shared" si="2"/>
        <v>Belum Diisi</v>
      </c>
      <c r="I168" s="590" t="s">
        <v>26</v>
      </c>
      <c r="J168" s="591" t="str">
        <f>IF($D$168="Y/T","Isi Sasaran",IF($E$168=0,0,IF(I168="Y",1,IF(I168="T",0,"Isi Dulu"))))</f>
        <v>Isi Sasaran</v>
      </c>
      <c r="K168" s="590" t="s">
        <v>26</v>
      </c>
      <c r="L168" s="591" t="str">
        <f>IF($D$168="Y/T","Isi Sasaran",IF($E$168=0,0,IF(K168="Y",1,IF(K168="T",0,"Isi Dulu"))))</f>
        <v>Isi Sasaran</v>
      </c>
      <c r="M168" s="848" t="s">
        <v>26</v>
      </c>
      <c r="N168" s="851" t="str">
        <f>IF(M168="Y",1,IF(M168="T",0,IF(M168="Y/T","Belum diisi","Error")))</f>
        <v>Belum diisi</v>
      </c>
      <c r="O168" s="517"/>
      <c r="P168" s="517"/>
      <c r="Q168" s="517"/>
      <c r="R168" s="517"/>
    </row>
    <row r="169" spans="2:18" s="527" customFormat="1" ht="15.75">
      <c r="B169" s="837"/>
      <c r="C169" s="840"/>
      <c r="D169" s="858"/>
      <c r="E169" s="855"/>
      <c r="F169" s="549">
        <v>2</v>
      </c>
      <c r="G169" s="550"/>
      <c r="H169" s="598" t="str">
        <f t="shared" si="2"/>
        <v>Belum Diisi</v>
      </c>
      <c r="I169" s="592" t="s">
        <v>26</v>
      </c>
      <c r="J169" s="593" t="str">
        <f>IF($D$168="Y/T","Isi Sasaran",IF($E$168=0,0,IF(I169="Y",1,IF(I169="T",0,"Isi Dulu"))))</f>
        <v>Isi Sasaran</v>
      </c>
      <c r="K169" s="592" t="s">
        <v>26</v>
      </c>
      <c r="L169" s="593" t="str">
        <f>IF($D$168="Y/T","Isi Sasaran",IF($E$168=0,0,IF(K169="Y",1,IF(K169="T",0,"Isi Dulu"))))</f>
        <v>Isi Sasaran</v>
      </c>
      <c r="M169" s="849"/>
      <c r="N169" s="852"/>
      <c r="O169" s="517"/>
      <c r="P169" s="517"/>
      <c r="Q169" s="517"/>
      <c r="R169" s="517"/>
    </row>
    <row r="170" spans="2:18" s="527" customFormat="1" ht="15.75">
      <c r="B170" s="837"/>
      <c r="C170" s="840"/>
      <c r="D170" s="858"/>
      <c r="E170" s="855"/>
      <c r="F170" s="549">
        <v>3</v>
      </c>
      <c r="G170" s="550"/>
      <c r="H170" s="598" t="str">
        <f t="shared" si="2"/>
        <v>Belum Diisi</v>
      </c>
      <c r="I170" s="592" t="s">
        <v>26</v>
      </c>
      <c r="J170" s="593" t="str">
        <f>IF($D$168="Y/T","Isi Sasaran",IF($E$168=0,0,IF(I170="Y",1,IF(I170="T",0,"Isi Dulu"))))</f>
        <v>Isi Sasaran</v>
      </c>
      <c r="K170" s="592" t="s">
        <v>26</v>
      </c>
      <c r="L170" s="593" t="str">
        <f>IF($D$168="Y/T","Isi Sasaran",IF($E$168=0,0,IF(K170="Y",1,IF(K170="T",0,"Isi Dulu"))))</f>
        <v>Isi Sasaran</v>
      </c>
      <c r="M170" s="849"/>
      <c r="N170" s="852"/>
      <c r="O170" s="517"/>
      <c r="P170" s="517"/>
      <c r="Q170" s="517"/>
      <c r="R170" s="517"/>
    </row>
    <row r="171" spans="2:18" s="527" customFormat="1" ht="15.75">
      <c r="B171" s="837"/>
      <c r="C171" s="840"/>
      <c r="D171" s="858"/>
      <c r="E171" s="855"/>
      <c r="F171" s="549">
        <v>4</v>
      </c>
      <c r="G171" s="550"/>
      <c r="H171" s="598" t="str">
        <f t="shared" si="2"/>
        <v>Belum Diisi</v>
      </c>
      <c r="I171" s="592" t="s">
        <v>26</v>
      </c>
      <c r="J171" s="593" t="str">
        <f>IF($D$168="Y/T","Isi Sasaran",IF($E$168=0,0,IF(I171="Y",1,IF(I171="T",0,"Isi Dulu"))))</f>
        <v>Isi Sasaran</v>
      </c>
      <c r="K171" s="592" t="s">
        <v>26</v>
      </c>
      <c r="L171" s="593" t="str">
        <f>IF($D$168="Y/T","Isi Sasaran",IF($E$168=0,0,IF(K171="Y",1,IF(K171="T",0,"Isi Dulu"))))</f>
        <v>Isi Sasaran</v>
      </c>
      <c r="M171" s="849"/>
      <c r="N171" s="852"/>
      <c r="O171" s="517"/>
      <c r="P171" s="517"/>
      <c r="Q171" s="517"/>
      <c r="R171" s="517"/>
    </row>
    <row r="172" spans="2:18" s="527" customFormat="1" ht="15.75">
      <c r="B172" s="838"/>
      <c r="C172" s="841"/>
      <c r="D172" s="859"/>
      <c r="E172" s="856"/>
      <c r="F172" s="569">
        <v>5</v>
      </c>
      <c r="G172" s="570"/>
      <c r="H172" s="599" t="str">
        <f t="shared" ref="H172:H207" si="3">IF(OR(J172="Isi Dulu",L172="Isi Dulu",J172="Isi Sasaran",L172="Isi Sasaran"),"Belum Diisi",IF(SUM(J172,L172)=2,1,IF(SUM(J172,L172)=1,0,IF(SUM(J172,L172)=0,0,"Error"))))</f>
        <v>Belum Diisi</v>
      </c>
      <c r="I172" s="595" t="s">
        <v>26</v>
      </c>
      <c r="J172" s="596" t="str">
        <f>IF($D$168="Y/T","Isi Sasaran",IF($E$168=0,0,IF(I172="Y",1,IF(I172="T",0,"Isi Dulu"))))</f>
        <v>Isi Sasaran</v>
      </c>
      <c r="K172" s="595" t="s">
        <v>26</v>
      </c>
      <c r="L172" s="596" t="str">
        <f>IF($D$168="Y/T","Isi Sasaran",IF($E$168=0,0,IF(K172="Y",1,IF(K172="T",0,"Isi Dulu"))))</f>
        <v>Isi Sasaran</v>
      </c>
      <c r="M172" s="850"/>
      <c r="N172" s="853"/>
      <c r="O172" s="517"/>
      <c r="P172" s="517"/>
      <c r="Q172" s="517"/>
      <c r="R172" s="517"/>
    </row>
    <row r="173" spans="2:18" s="527" customFormat="1" ht="15.75">
      <c r="B173" s="836">
        <v>14</v>
      </c>
      <c r="C173" s="839"/>
      <c r="D173" s="857" t="s">
        <v>26</v>
      </c>
      <c r="E173" s="854" t="str">
        <f>IF(D173="Y",1,IF(D173="T",0,IF(D173="Y/T","Belum diisi","Error")))</f>
        <v>Belum diisi</v>
      </c>
      <c r="F173" s="528">
        <v>1</v>
      </c>
      <c r="G173" s="529"/>
      <c r="H173" s="600" t="str">
        <f t="shared" si="3"/>
        <v>Belum Diisi</v>
      </c>
      <c r="I173" s="590" t="s">
        <v>26</v>
      </c>
      <c r="J173" s="591" t="str">
        <f>IF($D$173="Y/T","Isi Sasaran",IF($E$173=0,0,IF(I173="Y",1,IF(I173="T",0,"Isi Dulu"))))</f>
        <v>Isi Sasaran</v>
      </c>
      <c r="K173" s="590" t="s">
        <v>26</v>
      </c>
      <c r="L173" s="591" t="str">
        <f>IF($D$173="Y/T","Isi Sasaran",IF($E$173=0,0,IF(K173="Y",1,IF(K173="T",0,"Isi Dulu"))))</f>
        <v>Isi Sasaran</v>
      </c>
      <c r="M173" s="848" t="s">
        <v>26</v>
      </c>
      <c r="N173" s="851" t="str">
        <f>IF(M173="Y",1,IF(M173="T",0,IF(M173="Y/T","Belum diisi","Error")))</f>
        <v>Belum diisi</v>
      </c>
      <c r="O173" s="517"/>
      <c r="P173" s="517"/>
      <c r="Q173" s="517"/>
      <c r="R173" s="517"/>
    </row>
    <row r="174" spans="2:18" s="527" customFormat="1" ht="15.75">
      <c r="B174" s="837"/>
      <c r="C174" s="840"/>
      <c r="D174" s="858"/>
      <c r="E174" s="855"/>
      <c r="F174" s="549">
        <v>2</v>
      </c>
      <c r="G174" s="550"/>
      <c r="H174" s="598" t="str">
        <f t="shared" si="3"/>
        <v>Belum Diisi</v>
      </c>
      <c r="I174" s="592" t="s">
        <v>26</v>
      </c>
      <c r="J174" s="593" t="str">
        <f>IF($D$173="Y/T","Isi Sasaran",IF($E$173=0,0,IF(I174="Y",1,IF(I174="T",0,"Isi Dulu"))))</f>
        <v>Isi Sasaran</v>
      </c>
      <c r="K174" s="592" t="s">
        <v>26</v>
      </c>
      <c r="L174" s="593" t="str">
        <f>IF($D$173="Y/T","Isi Sasaran",IF($E$173=0,0,IF(K174="Y",1,IF(K174="T",0,"Isi Dulu"))))</f>
        <v>Isi Sasaran</v>
      </c>
      <c r="M174" s="849"/>
      <c r="N174" s="852"/>
      <c r="O174" s="517"/>
      <c r="P174" s="517"/>
      <c r="Q174" s="517"/>
      <c r="R174" s="517"/>
    </row>
    <row r="175" spans="2:18" s="527" customFormat="1" ht="15.75">
      <c r="B175" s="837"/>
      <c r="C175" s="840"/>
      <c r="D175" s="858"/>
      <c r="E175" s="855"/>
      <c r="F175" s="549">
        <v>3</v>
      </c>
      <c r="G175" s="550"/>
      <c r="H175" s="598" t="str">
        <f t="shared" si="3"/>
        <v>Belum Diisi</v>
      </c>
      <c r="I175" s="592" t="s">
        <v>26</v>
      </c>
      <c r="J175" s="593" t="str">
        <f>IF($D$173="Y/T","Isi Sasaran",IF($E$173=0,0,IF(I175="Y",1,IF(I175="T",0,"Isi Dulu"))))</f>
        <v>Isi Sasaran</v>
      </c>
      <c r="K175" s="592" t="s">
        <v>26</v>
      </c>
      <c r="L175" s="593" t="str">
        <f>IF($D$173="Y/T","Isi Sasaran",IF($E$173=0,0,IF(K175="Y",1,IF(K175="T",0,"Isi Dulu"))))</f>
        <v>Isi Sasaran</v>
      </c>
      <c r="M175" s="849"/>
      <c r="N175" s="852"/>
      <c r="O175" s="517"/>
      <c r="P175" s="517"/>
      <c r="Q175" s="517"/>
      <c r="R175" s="517"/>
    </row>
    <row r="176" spans="2:18" s="527" customFormat="1" ht="15.75">
      <c r="B176" s="837"/>
      <c r="C176" s="840"/>
      <c r="D176" s="858"/>
      <c r="E176" s="855"/>
      <c r="F176" s="549">
        <v>4</v>
      </c>
      <c r="G176" s="550"/>
      <c r="H176" s="598" t="str">
        <f t="shared" si="3"/>
        <v>Belum Diisi</v>
      </c>
      <c r="I176" s="592" t="s">
        <v>26</v>
      </c>
      <c r="J176" s="593" t="str">
        <f>IF($D$173="Y/T","Isi Sasaran",IF($E$173=0,0,IF(I176="Y",1,IF(I176="T",0,"Isi Dulu"))))</f>
        <v>Isi Sasaran</v>
      </c>
      <c r="K176" s="592" t="s">
        <v>26</v>
      </c>
      <c r="L176" s="593" t="str">
        <f>IF($D$173="Y/T","Isi Sasaran",IF($E$173=0,0,IF(K176="Y",1,IF(K176="T",0,"Isi Dulu"))))</f>
        <v>Isi Sasaran</v>
      </c>
      <c r="M176" s="849"/>
      <c r="N176" s="852"/>
      <c r="O176" s="517"/>
      <c r="P176" s="517"/>
      <c r="Q176" s="517"/>
      <c r="R176" s="517"/>
    </row>
    <row r="177" spans="2:18" s="527" customFormat="1" ht="15.75">
      <c r="B177" s="838"/>
      <c r="C177" s="841"/>
      <c r="D177" s="859"/>
      <c r="E177" s="856"/>
      <c r="F177" s="569">
        <v>5</v>
      </c>
      <c r="G177" s="570"/>
      <c r="H177" s="599" t="str">
        <f t="shared" si="3"/>
        <v>Belum Diisi</v>
      </c>
      <c r="I177" s="595" t="s">
        <v>26</v>
      </c>
      <c r="J177" s="596" t="str">
        <f>IF($D$173="Y/T","Isi Sasaran",IF($E$173=0,0,IF(I177="Y",1,IF(I177="T",0,"Isi Dulu"))))</f>
        <v>Isi Sasaran</v>
      </c>
      <c r="K177" s="595" t="s">
        <v>26</v>
      </c>
      <c r="L177" s="596" t="str">
        <f>IF($D$173="Y/T","Isi Sasaran",IF($E$173=0,0,IF(K177="Y",1,IF(K177="T",0,"Isi Dulu"))))</f>
        <v>Isi Sasaran</v>
      </c>
      <c r="M177" s="850"/>
      <c r="N177" s="853"/>
      <c r="O177" s="517"/>
      <c r="P177" s="517"/>
      <c r="Q177" s="517"/>
      <c r="R177" s="517"/>
    </row>
    <row r="178" spans="2:18" s="527" customFormat="1" ht="15.75">
      <c r="B178" s="836">
        <v>15</v>
      </c>
      <c r="C178" s="839"/>
      <c r="D178" s="857" t="s">
        <v>26</v>
      </c>
      <c r="E178" s="854" t="str">
        <f>IF(D178="Y",1,IF(D178="T",0,IF(D178="Y/T","Belum diisi","Error")))</f>
        <v>Belum diisi</v>
      </c>
      <c r="F178" s="528">
        <v>1</v>
      </c>
      <c r="G178" s="529"/>
      <c r="H178" s="600" t="str">
        <f t="shared" si="3"/>
        <v>Belum Diisi</v>
      </c>
      <c r="I178" s="590" t="s">
        <v>26</v>
      </c>
      <c r="J178" s="591" t="str">
        <f>IF($D$178="Y/T","Isi Sasaran",IF($E$178=0,0,IF(I178="Y",1,IF(I178="T",0,"Isi Dulu"))))</f>
        <v>Isi Sasaran</v>
      </c>
      <c r="K178" s="590" t="s">
        <v>26</v>
      </c>
      <c r="L178" s="591" t="str">
        <f>IF($D$178="Y/T","Isi Sasaran",IF($E$178=0,0,IF(K178="Y",1,IF(K178="T",0,"Isi Dulu"))))</f>
        <v>Isi Sasaran</v>
      </c>
      <c r="M178" s="848" t="s">
        <v>26</v>
      </c>
      <c r="N178" s="851" t="str">
        <f>IF(M178="Y",1,IF(M178="T",0,IF(M178="Y/T","Belum diisi","Error")))</f>
        <v>Belum diisi</v>
      </c>
      <c r="O178" s="517"/>
      <c r="P178" s="517"/>
      <c r="Q178" s="517"/>
      <c r="R178" s="517"/>
    </row>
    <row r="179" spans="2:18" s="527" customFormat="1" ht="15.75">
      <c r="B179" s="837"/>
      <c r="C179" s="840"/>
      <c r="D179" s="858"/>
      <c r="E179" s="855"/>
      <c r="F179" s="549">
        <v>2</v>
      </c>
      <c r="G179" s="550"/>
      <c r="H179" s="598" t="str">
        <f t="shared" si="3"/>
        <v>Belum Diisi</v>
      </c>
      <c r="I179" s="592" t="s">
        <v>26</v>
      </c>
      <c r="J179" s="593" t="str">
        <f>IF($D$178="Y/T","Isi Sasaran",IF($E$178=0,0,IF(I179="Y",1,IF(I179="T",0,"Isi Dulu"))))</f>
        <v>Isi Sasaran</v>
      </c>
      <c r="K179" s="592" t="s">
        <v>26</v>
      </c>
      <c r="L179" s="593" t="str">
        <f>IF($D$178="Y/T","Isi Sasaran",IF($E$178=0,0,IF(K179="Y",1,IF(K179="T",0,"Isi Dulu"))))</f>
        <v>Isi Sasaran</v>
      </c>
      <c r="M179" s="849"/>
      <c r="N179" s="852"/>
      <c r="O179" s="517"/>
      <c r="P179" s="517"/>
      <c r="Q179" s="517"/>
      <c r="R179" s="517"/>
    </row>
    <row r="180" spans="2:18" s="527" customFormat="1" ht="15.75">
      <c r="B180" s="837"/>
      <c r="C180" s="840"/>
      <c r="D180" s="858"/>
      <c r="E180" s="855"/>
      <c r="F180" s="549">
        <v>3</v>
      </c>
      <c r="G180" s="550"/>
      <c r="H180" s="598" t="str">
        <f t="shared" si="3"/>
        <v>Belum Diisi</v>
      </c>
      <c r="I180" s="592" t="s">
        <v>26</v>
      </c>
      <c r="J180" s="593" t="str">
        <f>IF($D$178="Y/T","Isi Sasaran",IF($E$178=0,0,IF(I180="Y",1,IF(I180="T",0,"Isi Dulu"))))</f>
        <v>Isi Sasaran</v>
      </c>
      <c r="K180" s="592" t="s">
        <v>26</v>
      </c>
      <c r="L180" s="593" t="str">
        <f>IF($D$178="Y/T","Isi Sasaran",IF($E$178=0,0,IF(K180="Y",1,IF(K180="T",0,"Isi Dulu"))))</f>
        <v>Isi Sasaran</v>
      </c>
      <c r="M180" s="849"/>
      <c r="N180" s="852"/>
      <c r="O180" s="517"/>
      <c r="P180" s="517"/>
      <c r="Q180" s="517"/>
      <c r="R180" s="517"/>
    </row>
    <row r="181" spans="2:18" s="527" customFormat="1" ht="15.75">
      <c r="B181" s="837"/>
      <c r="C181" s="840"/>
      <c r="D181" s="858"/>
      <c r="E181" s="855"/>
      <c r="F181" s="549">
        <v>4</v>
      </c>
      <c r="G181" s="550"/>
      <c r="H181" s="598" t="str">
        <f t="shared" si="3"/>
        <v>Belum Diisi</v>
      </c>
      <c r="I181" s="592" t="s">
        <v>26</v>
      </c>
      <c r="J181" s="593" t="str">
        <f>IF($D$178="Y/T","Isi Sasaran",IF($E$178=0,0,IF(I181="Y",1,IF(I181="T",0,"Isi Dulu"))))</f>
        <v>Isi Sasaran</v>
      </c>
      <c r="K181" s="592" t="s">
        <v>26</v>
      </c>
      <c r="L181" s="593" t="str">
        <f>IF($D$178="Y/T","Isi Sasaran",IF($E$178=0,0,IF(K181="Y",1,IF(K181="T",0,"Isi Dulu"))))</f>
        <v>Isi Sasaran</v>
      </c>
      <c r="M181" s="849"/>
      <c r="N181" s="852"/>
      <c r="O181" s="517"/>
      <c r="P181" s="517"/>
      <c r="Q181" s="517"/>
      <c r="R181" s="517"/>
    </row>
    <row r="182" spans="2:18" s="527" customFormat="1" ht="15.75">
      <c r="B182" s="838"/>
      <c r="C182" s="841"/>
      <c r="D182" s="859"/>
      <c r="E182" s="856"/>
      <c r="F182" s="569">
        <v>5</v>
      </c>
      <c r="G182" s="570"/>
      <c r="H182" s="599" t="str">
        <f t="shared" si="3"/>
        <v>Belum Diisi</v>
      </c>
      <c r="I182" s="595" t="s">
        <v>26</v>
      </c>
      <c r="J182" s="596" t="str">
        <f>IF($D$178="Y/T","Isi Sasaran",IF($E$178=0,0,IF(I182="Y",1,IF(I182="T",0,"Isi Dulu"))))</f>
        <v>Isi Sasaran</v>
      </c>
      <c r="K182" s="595" t="s">
        <v>26</v>
      </c>
      <c r="L182" s="596" t="str">
        <f>IF($D$178="Y/T","Isi Sasaran",IF($E$178=0,0,IF(K182="Y",1,IF(K182="T",0,"Isi Dulu"))))</f>
        <v>Isi Sasaran</v>
      </c>
      <c r="M182" s="850"/>
      <c r="N182" s="853"/>
      <c r="O182" s="517"/>
      <c r="P182" s="517"/>
      <c r="Q182" s="517"/>
      <c r="R182" s="517"/>
    </row>
    <row r="183" spans="2:18" s="527" customFormat="1" ht="15.75">
      <c r="B183" s="836">
        <v>16</v>
      </c>
      <c r="C183" s="839"/>
      <c r="D183" s="857" t="s">
        <v>26</v>
      </c>
      <c r="E183" s="854" t="str">
        <f>IF(D183="Y",1,IF(D183="T",0,IF(D183="Y/T","Belum diisi","Error")))</f>
        <v>Belum diisi</v>
      </c>
      <c r="F183" s="528">
        <v>1</v>
      </c>
      <c r="G183" s="529"/>
      <c r="H183" s="600" t="str">
        <f t="shared" si="3"/>
        <v>Belum Diisi</v>
      </c>
      <c r="I183" s="590" t="s">
        <v>26</v>
      </c>
      <c r="J183" s="591" t="str">
        <f>IF($D$183="Y/T","Isi Sasaran",IF($E$183=0,0,IF(I183="Y",1,IF(I183="T",0,"Isi Dulu"))))</f>
        <v>Isi Sasaran</v>
      </c>
      <c r="K183" s="590" t="s">
        <v>26</v>
      </c>
      <c r="L183" s="591" t="str">
        <f>IF($D$183="Y/T","Isi Sasaran",IF($E$183=0,0,IF(K183="Y",1,IF(K183="T",0,"Isi Dulu"))))</f>
        <v>Isi Sasaran</v>
      </c>
      <c r="M183" s="848" t="s">
        <v>26</v>
      </c>
      <c r="N183" s="851" t="str">
        <f>IF(M183="Y",1,IF(M183="T",0,IF(M183="Y/T","Belum diisi","Error")))</f>
        <v>Belum diisi</v>
      </c>
      <c r="O183" s="517"/>
      <c r="P183" s="517"/>
      <c r="Q183" s="517"/>
      <c r="R183" s="517"/>
    </row>
    <row r="184" spans="2:18" s="527" customFormat="1" ht="15.75">
      <c r="B184" s="837"/>
      <c r="C184" s="840"/>
      <c r="D184" s="858"/>
      <c r="E184" s="855"/>
      <c r="F184" s="549">
        <v>2</v>
      </c>
      <c r="G184" s="550"/>
      <c r="H184" s="598" t="str">
        <f t="shared" si="3"/>
        <v>Belum Diisi</v>
      </c>
      <c r="I184" s="592" t="s">
        <v>26</v>
      </c>
      <c r="J184" s="593" t="str">
        <f>IF($D$183="Y/T","Isi Sasaran",IF($E$183=0,0,IF(I184="Y",1,IF(I184="T",0,"Isi Dulu"))))</f>
        <v>Isi Sasaran</v>
      </c>
      <c r="K184" s="592" t="s">
        <v>26</v>
      </c>
      <c r="L184" s="593" t="str">
        <f>IF($D$183="Y/T","Isi Sasaran",IF($E$183=0,0,IF(K184="Y",1,IF(K184="T",0,"Isi Dulu"))))</f>
        <v>Isi Sasaran</v>
      </c>
      <c r="M184" s="849"/>
      <c r="N184" s="852"/>
      <c r="O184" s="517"/>
      <c r="P184" s="517"/>
      <c r="Q184" s="517"/>
      <c r="R184" s="517"/>
    </row>
    <row r="185" spans="2:18" s="527" customFormat="1" ht="15.75">
      <c r="B185" s="837"/>
      <c r="C185" s="840"/>
      <c r="D185" s="858"/>
      <c r="E185" s="855"/>
      <c r="F185" s="549">
        <v>3</v>
      </c>
      <c r="G185" s="550"/>
      <c r="H185" s="598" t="str">
        <f t="shared" si="3"/>
        <v>Belum Diisi</v>
      </c>
      <c r="I185" s="592" t="s">
        <v>26</v>
      </c>
      <c r="J185" s="593" t="str">
        <f>IF($D$183="Y/T","Isi Sasaran",IF($E$183=0,0,IF(I185="Y",1,IF(I185="T",0,"Isi Dulu"))))</f>
        <v>Isi Sasaran</v>
      </c>
      <c r="K185" s="592" t="s">
        <v>26</v>
      </c>
      <c r="L185" s="593" t="str">
        <f>IF($D$183="Y/T","Isi Sasaran",IF($E$183=0,0,IF(K185="Y",1,IF(K185="T",0,"Isi Dulu"))))</f>
        <v>Isi Sasaran</v>
      </c>
      <c r="M185" s="849"/>
      <c r="N185" s="852"/>
      <c r="O185" s="517"/>
      <c r="P185" s="517"/>
      <c r="Q185" s="517"/>
      <c r="R185" s="517"/>
    </row>
    <row r="186" spans="2:18" s="527" customFormat="1" ht="15.75">
      <c r="B186" s="837"/>
      <c r="C186" s="840"/>
      <c r="D186" s="858"/>
      <c r="E186" s="855"/>
      <c r="F186" s="549">
        <v>4</v>
      </c>
      <c r="G186" s="550"/>
      <c r="H186" s="598" t="str">
        <f t="shared" si="3"/>
        <v>Belum Diisi</v>
      </c>
      <c r="I186" s="592" t="s">
        <v>26</v>
      </c>
      <c r="J186" s="593" t="str">
        <f>IF($D$183="Y/T","Isi Sasaran",IF($E$183=0,0,IF(I186="Y",1,IF(I186="T",0,"Isi Dulu"))))</f>
        <v>Isi Sasaran</v>
      </c>
      <c r="K186" s="592" t="s">
        <v>26</v>
      </c>
      <c r="L186" s="593" t="str">
        <f>IF($D$183="Y/T","Isi Sasaran",IF($E$183=0,0,IF(K186="Y",1,IF(K186="T",0,"Isi Dulu"))))</f>
        <v>Isi Sasaran</v>
      </c>
      <c r="M186" s="849"/>
      <c r="N186" s="852"/>
      <c r="O186" s="517"/>
      <c r="P186" s="517"/>
      <c r="Q186" s="517"/>
      <c r="R186" s="517"/>
    </row>
    <row r="187" spans="2:18" s="527" customFormat="1" ht="15.75">
      <c r="B187" s="838"/>
      <c r="C187" s="841"/>
      <c r="D187" s="859"/>
      <c r="E187" s="856"/>
      <c r="F187" s="569">
        <v>5</v>
      </c>
      <c r="G187" s="570"/>
      <c r="H187" s="599" t="str">
        <f t="shared" si="3"/>
        <v>Belum Diisi</v>
      </c>
      <c r="I187" s="595" t="s">
        <v>26</v>
      </c>
      <c r="J187" s="596" t="str">
        <f>IF($D$183="Y/T","Isi Sasaran",IF($E$183=0,0,IF(I187="Y",1,IF(I187="T",0,"Isi Dulu"))))</f>
        <v>Isi Sasaran</v>
      </c>
      <c r="K187" s="595" t="s">
        <v>26</v>
      </c>
      <c r="L187" s="596" t="str">
        <f>IF($D$183="Y/T","Isi Sasaran",IF($E$183=0,0,IF(K187="Y",1,IF(K187="T",0,"Isi Dulu"))))</f>
        <v>Isi Sasaran</v>
      </c>
      <c r="M187" s="850"/>
      <c r="N187" s="853"/>
      <c r="O187" s="517"/>
      <c r="P187" s="517"/>
      <c r="Q187" s="517"/>
      <c r="R187" s="517"/>
    </row>
    <row r="188" spans="2:18" s="527" customFormat="1" ht="15.75">
      <c r="B188" s="836">
        <v>17</v>
      </c>
      <c r="C188" s="839"/>
      <c r="D188" s="857" t="s">
        <v>26</v>
      </c>
      <c r="E188" s="854" t="str">
        <f>IF(D188="Y",1,IF(D188="T",0,IF(D188="Y/T","Belum diisi","Error")))</f>
        <v>Belum diisi</v>
      </c>
      <c r="F188" s="528">
        <v>1</v>
      </c>
      <c r="G188" s="529"/>
      <c r="H188" s="600" t="str">
        <f t="shared" si="3"/>
        <v>Belum Diisi</v>
      </c>
      <c r="I188" s="590" t="s">
        <v>26</v>
      </c>
      <c r="J188" s="591" t="str">
        <f>IF($D$188="Y/T","Isi Sasaran",IF($E$188=0,0,IF(I188="Y",1,IF(I188="T",0,"Isi Dulu"))))</f>
        <v>Isi Sasaran</v>
      </c>
      <c r="K188" s="590" t="s">
        <v>26</v>
      </c>
      <c r="L188" s="591" t="str">
        <f>IF($D$188="Y/T","Isi Sasaran",IF($E$188=0,0,IF(K188="Y",1,IF(K188="T",0,"Isi Dulu"))))</f>
        <v>Isi Sasaran</v>
      </c>
      <c r="M188" s="848" t="s">
        <v>26</v>
      </c>
      <c r="N188" s="851" t="str">
        <f>IF(M188="Y",1,IF(M188="T",0,IF(M188="Y/T","Belum diisi","Error")))</f>
        <v>Belum diisi</v>
      </c>
      <c r="O188" s="517"/>
      <c r="P188" s="517"/>
      <c r="Q188" s="517"/>
      <c r="R188" s="517"/>
    </row>
    <row r="189" spans="2:18" s="527" customFormat="1" ht="15.75">
      <c r="B189" s="837"/>
      <c r="C189" s="840"/>
      <c r="D189" s="858"/>
      <c r="E189" s="855"/>
      <c r="F189" s="549">
        <v>2</v>
      </c>
      <c r="G189" s="550"/>
      <c r="H189" s="598" t="str">
        <f t="shared" si="3"/>
        <v>Belum Diisi</v>
      </c>
      <c r="I189" s="592" t="s">
        <v>26</v>
      </c>
      <c r="J189" s="593" t="str">
        <f>IF($D$188="Y/T","Isi Sasaran",IF($E$188=0,0,IF(I189="Y",1,IF(I189="T",0,"Isi Dulu"))))</f>
        <v>Isi Sasaran</v>
      </c>
      <c r="K189" s="592" t="s">
        <v>26</v>
      </c>
      <c r="L189" s="593" t="str">
        <f>IF($D$188="Y/T","Isi Sasaran",IF($E$188=0,0,IF(K189="Y",1,IF(K189="T",0,"Isi Dulu"))))</f>
        <v>Isi Sasaran</v>
      </c>
      <c r="M189" s="849"/>
      <c r="N189" s="852"/>
      <c r="O189" s="517"/>
      <c r="P189" s="517"/>
      <c r="Q189" s="517"/>
      <c r="R189" s="517"/>
    </row>
    <row r="190" spans="2:18" s="527" customFormat="1" ht="15.75">
      <c r="B190" s="837"/>
      <c r="C190" s="840"/>
      <c r="D190" s="858"/>
      <c r="E190" s="855"/>
      <c r="F190" s="549">
        <v>3</v>
      </c>
      <c r="G190" s="550"/>
      <c r="H190" s="598" t="str">
        <f t="shared" si="3"/>
        <v>Belum Diisi</v>
      </c>
      <c r="I190" s="592" t="s">
        <v>26</v>
      </c>
      <c r="J190" s="593" t="str">
        <f>IF($D$188="Y/T","Isi Sasaran",IF($E$188=0,0,IF(I190="Y",1,IF(I190="T",0,"Isi Dulu"))))</f>
        <v>Isi Sasaran</v>
      </c>
      <c r="K190" s="592" t="s">
        <v>26</v>
      </c>
      <c r="L190" s="593" t="str">
        <f>IF($D$188="Y/T","Isi Sasaran",IF($E$188=0,0,IF(K190="Y",1,IF(K190="T",0,"Isi Dulu"))))</f>
        <v>Isi Sasaran</v>
      </c>
      <c r="M190" s="849"/>
      <c r="N190" s="852"/>
      <c r="O190" s="517"/>
      <c r="P190" s="517"/>
      <c r="Q190" s="517"/>
      <c r="R190" s="517"/>
    </row>
    <row r="191" spans="2:18" s="527" customFormat="1" ht="15.75">
      <c r="B191" s="837"/>
      <c r="C191" s="840"/>
      <c r="D191" s="858"/>
      <c r="E191" s="855"/>
      <c r="F191" s="549">
        <v>4</v>
      </c>
      <c r="G191" s="550"/>
      <c r="H191" s="598" t="str">
        <f t="shared" si="3"/>
        <v>Belum Diisi</v>
      </c>
      <c r="I191" s="592" t="s">
        <v>26</v>
      </c>
      <c r="J191" s="593" t="str">
        <f>IF($D$188="Y/T","Isi Sasaran",IF($E$188=0,0,IF(I191="Y",1,IF(I191="T",0,"Isi Dulu"))))</f>
        <v>Isi Sasaran</v>
      </c>
      <c r="K191" s="592" t="s">
        <v>26</v>
      </c>
      <c r="L191" s="593" t="str">
        <f>IF($D$188="Y/T","Isi Sasaran",IF($E$188=0,0,IF(K191="Y",1,IF(K191="T",0,"Isi Dulu"))))</f>
        <v>Isi Sasaran</v>
      </c>
      <c r="M191" s="849"/>
      <c r="N191" s="852"/>
      <c r="O191" s="517"/>
      <c r="P191" s="517"/>
      <c r="Q191" s="517"/>
      <c r="R191" s="517"/>
    </row>
    <row r="192" spans="2:18" s="527" customFormat="1" ht="15.75">
      <c r="B192" s="838"/>
      <c r="C192" s="841"/>
      <c r="D192" s="859"/>
      <c r="E192" s="856"/>
      <c r="F192" s="569">
        <v>5</v>
      </c>
      <c r="G192" s="570"/>
      <c r="H192" s="599" t="str">
        <f t="shared" si="3"/>
        <v>Belum Diisi</v>
      </c>
      <c r="I192" s="595" t="s">
        <v>26</v>
      </c>
      <c r="J192" s="596" t="str">
        <f>IF($D$188="Y/T","Isi Sasaran",IF($E$188=0,0,IF(I192="Y",1,IF(I192="T",0,"Isi Dulu"))))</f>
        <v>Isi Sasaran</v>
      </c>
      <c r="K192" s="595" t="s">
        <v>26</v>
      </c>
      <c r="L192" s="596" t="str">
        <f>IF($D$188="Y/T","Isi Sasaran",IF($E$188=0,0,IF(K192="Y",1,IF(K192="T",0,"Isi Dulu"))))</f>
        <v>Isi Sasaran</v>
      </c>
      <c r="M192" s="850"/>
      <c r="N192" s="853"/>
      <c r="O192" s="517"/>
      <c r="P192" s="517"/>
      <c r="Q192" s="517"/>
      <c r="R192" s="517"/>
    </row>
    <row r="193" spans="2:18" s="527" customFormat="1" ht="15.75">
      <c r="B193" s="836">
        <v>18</v>
      </c>
      <c r="C193" s="839"/>
      <c r="D193" s="857" t="s">
        <v>26</v>
      </c>
      <c r="E193" s="854" t="str">
        <f>IF(D193="Y",1,IF(D193="T",0,IF(D193="Y/T","Belum diisi","Error")))</f>
        <v>Belum diisi</v>
      </c>
      <c r="F193" s="528">
        <v>1</v>
      </c>
      <c r="G193" s="529"/>
      <c r="H193" s="600" t="str">
        <f t="shared" si="3"/>
        <v>Belum Diisi</v>
      </c>
      <c r="I193" s="590" t="s">
        <v>26</v>
      </c>
      <c r="J193" s="591" t="str">
        <f>IF($D$193="Y/T","Isi Sasaran",IF($E$193=0,0,IF(I193="Y",1,IF(I193="T",0,"Isi Dulu"))))</f>
        <v>Isi Sasaran</v>
      </c>
      <c r="K193" s="590" t="s">
        <v>26</v>
      </c>
      <c r="L193" s="591" t="str">
        <f>IF($D$193="Y/T","Isi Sasaran",IF($E$193=0,0,IF(K193="Y",1,IF(K193="T",0,"Isi Dulu"))))</f>
        <v>Isi Sasaran</v>
      </c>
      <c r="M193" s="848" t="s">
        <v>26</v>
      </c>
      <c r="N193" s="851" t="str">
        <f>IF(M193="Y",1,IF(M193="T",0,IF(M193="Y/T","Belum diisi","Error")))</f>
        <v>Belum diisi</v>
      </c>
      <c r="O193" s="517"/>
      <c r="P193" s="517"/>
      <c r="Q193" s="517"/>
      <c r="R193" s="517"/>
    </row>
    <row r="194" spans="2:18" s="527" customFormat="1" ht="15.75">
      <c r="B194" s="837"/>
      <c r="C194" s="840"/>
      <c r="D194" s="858"/>
      <c r="E194" s="855"/>
      <c r="F194" s="549">
        <v>2</v>
      </c>
      <c r="G194" s="550"/>
      <c r="H194" s="598" t="str">
        <f t="shared" si="3"/>
        <v>Belum Diisi</v>
      </c>
      <c r="I194" s="592" t="s">
        <v>26</v>
      </c>
      <c r="J194" s="593" t="str">
        <f>IF($D$193="Y/T","Isi Sasaran",IF($E$193=0,0,IF(I194="Y",1,IF(I194="T",0,"Isi Dulu"))))</f>
        <v>Isi Sasaran</v>
      </c>
      <c r="K194" s="592" t="s">
        <v>26</v>
      </c>
      <c r="L194" s="593" t="str">
        <f>IF($D$193="Y/T","Isi Sasaran",IF($E$193=0,0,IF(K194="Y",1,IF(K194="T",0,"Isi Dulu"))))</f>
        <v>Isi Sasaran</v>
      </c>
      <c r="M194" s="849"/>
      <c r="N194" s="852"/>
      <c r="O194" s="517"/>
      <c r="P194" s="517"/>
      <c r="Q194" s="517"/>
      <c r="R194" s="517"/>
    </row>
    <row r="195" spans="2:18" s="527" customFormat="1" ht="15.75">
      <c r="B195" s="837"/>
      <c r="C195" s="840"/>
      <c r="D195" s="858"/>
      <c r="E195" s="855"/>
      <c r="F195" s="549">
        <v>3</v>
      </c>
      <c r="G195" s="550"/>
      <c r="H195" s="598" t="str">
        <f t="shared" si="3"/>
        <v>Belum Diisi</v>
      </c>
      <c r="I195" s="592" t="s">
        <v>26</v>
      </c>
      <c r="J195" s="593" t="str">
        <f>IF($D$193="Y/T","Isi Sasaran",IF($E$193=0,0,IF(I195="Y",1,IF(I195="T",0,"Isi Dulu"))))</f>
        <v>Isi Sasaran</v>
      </c>
      <c r="K195" s="592" t="s">
        <v>26</v>
      </c>
      <c r="L195" s="593" t="str">
        <f>IF($D$193="Y/T","Isi Sasaran",IF($E$193=0,0,IF(K195="Y",1,IF(K195="T",0,"Isi Dulu"))))</f>
        <v>Isi Sasaran</v>
      </c>
      <c r="M195" s="849"/>
      <c r="N195" s="852"/>
      <c r="O195" s="517"/>
      <c r="P195" s="517"/>
      <c r="Q195" s="517"/>
      <c r="R195" s="517"/>
    </row>
    <row r="196" spans="2:18" s="527" customFormat="1" ht="15.75">
      <c r="B196" s="837"/>
      <c r="C196" s="840"/>
      <c r="D196" s="858"/>
      <c r="E196" s="855"/>
      <c r="F196" s="549">
        <v>4</v>
      </c>
      <c r="G196" s="550"/>
      <c r="H196" s="598" t="str">
        <f t="shared" si="3"/>
        <v>Belum Diisi</v>
      </c>
      <c r="I196" s="592" t="s">
        <v>26</v>
      </c>
      <c r="J196" s="593" t="str">
        <f>IF($D$193="Y/T","Isi Sasaran",IF($E$193=0,0,IF(I196="Y",1,IF(I196="T",0,"Isi Dulu"))))</f>
        <v>Isi Sasaran</v>
      </c>
      <c r="K196" s="592" t="s">
        <v>26</v>
      </c>
      <c r="L196" s="593" t="str">
        <f>IF($D$193="Y/T","Isi Sasaran",IF($E$193=0,0,IF(K196="Y",1,IF(K196="T",0,"Isi Dulu"))))</f>
        <v>Isi Sasaran</v>
      </c>
      <c r="M196" s="849"/>
      <c r="N196" s="852"/>
      <c r="O196" s="517"/>
      <c r="P196" s="517"/>
      <c r="Q196" s="517"/>
      <c r="R196" s="517"/>
    </row>
    <row r="197" spans="2:18" s="527" customFormat="1" ht="15.75">
      <c r="B197" s="838"/>
      <c r="C197" s="841"/>
      <c r="D197" s="859"/>
      <c r="E197" s="856"/>
      <c r="F197" s="569">
        <v>5</v>
      </c>
      <c r="G197" s="570"/>
      <c r="H197" s="599" t="str">
        <f t="shared" si="3"/>
        <v>Belum Diisi</v>
      </c>
      <c r="I197" s="595" t="s">
        <v>26</v>
      </c>
      <c r="J197" s="596" t="str">
        <f>IF($D$193="Y/T","Isi Sasaran",IF($E$193=0,0,IF(I197="Y",1,IF(I197="T",0,"Isi Dulu"))))</f>
        <v>Isi Sasaran</v>
      </c>
      <c r="K197" s="595" t="s">
        <v>26</v>
      </c>
      <c r="L197" s="596" t="str">
        <f>IF($D$193="Y/T","Isi Sasaran",IF($E$193=0,0,IF(K197="Y",1,IF(K197="T",0,"Isi Dulu"))))</f>
        <v>Isi Sasaran</v>
      </c>
      <c r="M197" s="850"/>
      <c r="N197" s="853"/>
      <c r="O197" s="517"/>
      <c r="P197" s="517"/>
      <c r="Q197" s="517"/>
      <c r="R197" s="517"/>
    </row>
    <row r="198" spans="2:18" s="527" customFormat="1" ht="15.75">
      <c r="B198" s="836">
        <v>19</v>
      </c>
      <c r="C198" s="839"/>
      <c r="D198" s="857" t="s">
        <v>26</v>
      </c>
      <c r="E198" s="854" t="str">
        <f>IF(D198="Y",1,IF(D198="T",0,IF(D198="Y/T","Belum diisi","Error")))</f>
        <v>Belum diisi</v>
      </c>
      <c r="F198" s="528">
        <v>1</v>
      </c>
      <c r="G198" s="529"/>
      <c r="H198" s="600" t="str">
        <f t="shared" si="3"/>
        <v>Belum Diisi</v>
      </c>
      <c r="I198" s="590" t="s">
        <v>26</v>
      </c>
      <c r="J198" s="591" t="str">
        <f>IF($D$198="Y/T","Isi Sasaran",IF($E$198=0,0,IF(I198="Y",1,IF(I198="T",0,"Isi Dulu"))))</f>
        <v>Isi Sasaran</v>
      </c>
      <c r="K198" s="590" t="s">
        <v>26</v>
      </c>
      <c r="L198" s="591" t="str">
        <f>IF($D$198="Y/T","Isi Sasaran",IF($E$198=0,0,IF(K198="Y",1,IF(K198="T",0,"Isi Dulu"))))</f>
        <v>Isi Sasaran</v>
      </c>
      <c r="M198" s="848" t="s">
        <v>26</v>
      </c>
      <c r="N198" s="851" t="str">
        <f>IF(M198="Y",1,IF(M198="T",0,IF(M198="Y/T","Belum diisi","Error")))</f>
        <v>Belum diisi</v>
      </c>
      <c r="O198" s="517"/>
      <c r="P198" s="517"/>
      <c r="Q198" s="517"/>
      <c r="R198" s="517"/>
    </row>
    <row r="199" spans="2:18" s="527" customFormat="1" ht="15.75">
      <c r="B199" s="837"/>
      <c r="C199" s="840"/>
      <c r="D199" s="858"/>
      <c r="E199" s="855"/>
      <c r="F199" s="549">
        <v>2</v>
      </c>
      <c r="G199" s="550"/>
      <c r="H199" s="598" t="str">
        <f t="shared" si="3"/>
        <v>Belum Diisi</v>
      </c>
      <c r="I199" s="592" t="s">
        <v>26</v>
      </c>
      <c r="J199" s="593" t="str">
        <f>IF($D$198="Y/T","Isi Sasaran",IF($E$198=0,0,IF(I199="Y",1,IF(I199="T",0,"Isi Dulu"))))</f>
        <v>Isi Sasaran</v>
      </c>
      <c r="K199" s="592" t="s">
        <v>26</v>
      </c>
      <c r="L199" s="593" t="str">
        <f>IF($D$198="Y/T","Isi Sasaran",IF($E$198=0,0,IF(K199="Y",1,IF(K199="T",0,"Isi Dulu"))))</f>
        <v>Isi Sasaran</v>
      </c>
      <c r="M199" s="849"/>
      <c r="N199" s="852"/>
      <c r="O199" s="517"/>
      <c r="P199" s="517"/>
      <c r="Q199" s="517"/>
      <c r="R199" s="517"/>
    </row>
    <row r="200" spans="2:18" s="527" customFormat="1" ht="15.75">
      <c r="B200" s="837"/>
      <c r="C200" s="840"/>
      <c r="D200" s="858"/>
      <c r="E200" s="855"/>
      <c r="F200" s="549">
        <v>3</v>
      </c>
      <c r="G200" s="550"/>
      <c r="H200" s="598" t="str">
        <f t="shared" si="3"/>
        <v>Belum Diisi</v>
      </c>
      <c r="I200" s="592" t="s">
        <v>26</v>
      </c>
      <c r="J200" s="593" t="str">
        <f>IF($D$198="Y/T","Isi Sasaran",IF($E$198=0,0,IF(I200="Y",1,IF(I200="T",0,"Isi Dulu"))))</f>
        <v>Isi Sasaran</v>
      </c>
      <c r="K200" s="592" t="s">
        <v>26</v>
      </c>
      <c r="L200" s="593" t="str">
        <f>IF($D$198="Y/T","Isi Sasaran",IF($E$198=0,0,IF(K200="Y",1,IF(K200="T",0,"Isi Dulu"))))</f>
        <v>Isi Sasaran</v>
      </c>
      <c r="M200" s="849"/>
      <c r="N200" s="852"/>
      <c r="O200" s="517"/>
      <c r="P200" s="517"/>
      <c r="Q200" s="517"/>
      <c r="R200" s="517"/>
    </row>
    <row r="201" spans="2:18" s="527" customFormat="1" ht="15.75">
      <c r="B201" s="837"/>
      <c r="C201" s="840"/>
      <c r="D201" s="858"/>
      <c r="E201" s="855"/>
      <c r="F201" s="549">
        <v>4</v>
      </c>
      <c r="G201" s="550"/>
      <c r="H201" s="598" t="str">
        <f t="shared" si="3"/>
        <v>Belum Diisi</v>
      </c>
      <c r="I201" s="592" t="s">
        <v>26</v>
      </c>
      <c r="J201" s="593" t="str">
        <f>IF($D$198="Y/T","Isi Sasaran",IF($E$198=0,0,IF(I201="Y",1,IF(I201="T",0,"Isi Dulu"))))</f>
        <v>Isi Sasaran</v>
      </c>
      <c r="K201" s="592" t="s">
        <v>26</v>
      </c>
      <c r="L201" s="593" t="str">
        <f>IF($D$198="Y/T","Isi Sasaran",IF($E$198=0,0,IF(K201="Y",1,IF(K201="T",0,"Isi Dulu"))))</f>
        <v>Isi Sasaran</v>
      </c>
      <c r="M201" s="849"/>
      <c r="N201" s="852"/>
      <c r="O201" s="517"/>
      <c r="P201" s="517"/>
      <c r="Q201" s="517"/>
      <c r="R201" s="517"/>
    </row>
    <row r="202" spans="2:18" s="527" customFormat="1" ht="15.75">
      <c r="B202" s="838"/>
      <c r="C202" s="841"/>
      <c r="D202" s="859"/>
      <c r="E202" s="856"/>
      <c r="F202" s="569">
        <v>5</v>
      </c>
      <c r="G202" s="570"/>
      <c r="H202" s="599" t="str">
        <f t="shared" si="3"/>
        <v>Belum Diisi</v>
      </c>
      <c r="I202" s="595" t="s">
        <v>26</v>
      </c>
      <c r="J202" s="596" t="str">
        <f>IF($D$198="Y/T","Isi Sasaran",IF($E$198=0,0,IF(I202="Y",1,IF(I202="T",0,"Isi Dulu"))))</f>
        <v>Isi Sasaran</v>
      </c>
      <c r="K202" s="595" t="s">
        <v>26</v>
      </c>
      <c r="L202" s="596" t="str">
        <f>IF($D$198="Y/T","Isi Sasaran",IF($E$198=0,0,IF(K202="Y",1,IF(K202="T",0,"Isi Dulu"))))</f>
        <v>Isi Sasaran</v>
      </c>
      <c r="M202" s="850"/>
      <c r="N202" s="853"/>
      <c r="O202" s="517"/>
      <c r="P202" s="517"/>
      <c r="Q202" s="517"/>
      <c r="R202" s="517"/>
    </row>
    <row r="203" spans="2:18" s="527" customFormat="1" ht="15.75">
      <c r="B203" s="836">
        <v>20</v>
      </c>
      <c r="C203" s="839"/>
      <c r="D203" s="857" t="s">
        <v>26</v>
      </c>
      <c r="E203" s="854" t="str">
        <f>IF(D203="Y",1,IF(D203="T",0,IF(D203="Y/T","Belum diisi","Error")))</f>
        <v>Belum diisi</v>
      </c>
      <c r="F203" s="528">
        <v>1</v>
      </c>
      <c r="G203" s="529"/>
      <c r="H203" s="600" t="str">
        <f t="shared" si="3"/>
        <v>Belum Diisi</v>
      </c>
      <c r="I203" s="590" t="s">
        <v>26</v>
      </c>
      <c r="J203" s="591" t="str">
        <f>IF($D$203="Y/T","Isi Sasaran",IF($E$203=0,0,IF(I203="Y",1,IF(I203="T",0,"Isi Dulu"))))</f>
        <v>Isi Sasaran</v>
      </c>
      <c r="K203" s="590" t="s">
        <v>26</v>
      </c>
      <c r="L203" s="591" t="str">
        <f>IF($D$203="Y/T","Isi Sasaran",IF($E$203=0,0,IF(K203="Y",1,IF(K203="T",0,"Isi Dulu"))))</f>
        <v>Isi Sasaran</v>
      </c>
      <c r="M203" s="848" t="s">
        <v>26</v>
      </c>
      <c r="N203" s="851" t="str">
        <f>IF(M203="Y",1,IF(M203="T",0,IF(M203="Y/T","Belum diisi","Error")))</f>
        <v>Belum diisi</v>
      </c>
      <c r="O203" s="517"/>
      <c r="P203" s="517"/>
      <c r="Q203" s="517"/>
      <c r="R203" s="517"/>
    </row>
    <row r="204" spans="2:18" s="527" customFormat="1" ht="15.75">
      <c r="B204" s="837"/>
      <c r="C204" s="840"/>
      <c r="D204" s="858"/>
      <c r="E204" s="855"/>
      <c r="F204" s="549">
        <v>2</v>
      </c>
      <c r="G204" s="550"/>
      <c r="H204" s="598" t="str">
        <f t="shared" si="3"/>
        <v>Belum Diisi</v>
      </c>
      <c r="I204" s="592" t="s">
        <v>26</v>
      </c>
      <c r="J204" s="593" t="str">
        <f>IF($D$203="Y/T","Isi Sasaran",IF($E$203=0,0,IF(I204="Y",1,IF(I204="T",0,"Isi Dulu"))))</f>
        <v>Isi Sasaran</v>
      </c>
      <c r="K204" s="592" t="s">
        <v>26</v>
      </c>
      <c r="L204" s="593" t="str">
        <f>IF($D$203="Y/T","Isi Sasaran",IF($E$203=0,0,IF(K204="Y",1,IF(K204="T",0,"Isi Dulu"))))</f>
        <v>Isi Sasaran</v>
      </c>
      <c r="M204" s="849"/>
      <c r="N204" s="852"/>
      <c r="O204" s="517"/>
      <c r="P204" s="517"/>
      <c r="Q204" s="517"/>
      <c r="R204" s="517"/>
    </row>
    <row r="205" spans="2:18" s="527" customFormat="1" ht="15.75">
      <c r="B205" s="837"/>
      <c r="C205" s="840"/>
      <c r="D205" s="858"/>
      <c r="E205" s="855"/>
      <c r="F205" s="549">
        <v>3</v>
      </c>
      <c r="G205" s="550"/>
      <c r="H205" s="598" t="str">
        <f t="shared" si="3"/>
        <v>Belum Diisi</v>
      </c>
      <c r="I205" s="592" t="s">
        <v>26</v>
      </c>
      <c r="J205" s="593" t="str">
        <f>IF($D$203="Y/T","Isi Sasaran",IF($E$203=0,0,IF(I205="Y",1,IF(I205="T",0,"Isi Dulu"))))</f>
        <v>Isi Sasaran</v>
      </c>
      <c r="K205" s="592" t="s">
        <v>26</v>
      </c>
      <c r="L205" s="593" t="str">
        <f>IF($D$203="Y/T","Isi Sasaran",IF($E$203=0,0,IF(K205="Y",1,IF(K205="T",0,"Isi Dulu"))))</f>
        <v>Isi Sasaran</v>
      </c>
      <c r="M205" s="849"/>
      <c r="N205" s="852"/>
      <c r="O205" s="517"/>
      <c r="P205" s="517"/>
      <c r="Q205" s="517"/>
      <c r="R205" s="517"/>
    </row>
    <row r="206" spans="2:18" s="527" customFormat="1" ht="15.75">
      <c r="B206" s="837"/>
      <c r="C206" s="840"/>
      <c r="D206" s="858"/>
      <c r="E206" s="855"/>
      <c r="F206" s="549">
        <v>4</v>
      </c>
      <c r="G206" s="550"/>
      <c r="H206" s="598" t="str">
        <f t="shared" si="3"/>
        <v>Belum Diisi</v>
      </c>
      <c r="I206" s="592" t="s">
        <v>26</v>
      </c>
      <c r="J206" s="593" t="str">
        <f>IF($D$203="Y/T","Isi Sasaran",IF($E$203=0,0,IF(I206="Y",1,IF(I206="T",0,"Isi Dulu"))))</f>
        <v>Isi Sasaran</v>
      </c>
      <c r="K206" s="592" t="s">
        <v>26</v>
      </c>
      <c r="L206" s="593" t="str">
        <f>IF($D$203="Y/T","Isi Sasaran",IF($E$203=0,0,IF(K206="Y",1,IF(K206="T",0,"Isi Dulu"))))</f>
        <v>Isi Sasaran</v>
      </c>
      <c r="M206" s="849"/>
      <c r="N206" s="852"/>
      <c r="O206" s="517"/>
      <c r="P206" s="517"/>
      <c r="Q206" s="517"/>
      <c r="R206" s="517"/>
    </row>
    <row r="207" spans="2:18" s="527" customFormat="1" ht="15.75">
      <c r="B207" s="838"/>
      <c r="C207" s="841"/>
      <c r="D207" s="859"/>
      <c r="E207" s="856"/>
      <c r="F207" s="569">
        <v>5</v>
      </c>
      <c r="G207" s="570"/>
      <c r="H207" s="599" t="str">
        <f t="shared" si="3"/>
        <v>Belum Diisi</v>
      </c>
      <c r="I207" s="595" t="s">
        <v>26</v>
      </c>
      <c r="J207" s="596" t="str">
        <f>IF($D$203="Y/T","Isi Sasaran",IF($E$203=0,0,IF(I207="Y",1,IF(I207="T",0,"Isi Dulu"))))</f>
        <v>Isi Sasaran</v>
      </c>
      <c r="K207" s="595" t="s">
        <v>26</v>
      </c>
      <c r="L207" s="596" t="str">
        <f>IF($D$203="Y/T","Isi Sasaran",IF($E$203=0,0,IF(K207="Y",1,IF(K207="T",0,"Isi Dulu"))))</f>
        <v>Isi Sasaran</v>
      </c>
      <c r="M207" s="850"/>
      <c r="N207" s="853"/>
      <c r="O207" s="517"/>
      <c r="P207" s="517"/>
      <c r="Q207" s="517"/>
      <c r="R207" s="517"/>
    </row>
    <row r="208" spans="2:18" s="527" customFormat="1" ht="15.75">
      <c r="B208" s="580"/>
      <c r="C208" s="581"/>
      <c r="D208" s="582"/>
      <c r="E208" s="605" t="e">
        <f>AVERAGE(E108:E207)</f>
        <v>#DIV/0!</v>
      </c>
      <c r="F208" s="580"/>
      <c r="G208" s="583"/>
      <c r="H208" s="602" t="e">
        <f>(IF($D108="Y/T",0,AVERAGE(H108:H112))+IF($D113="Y/T",0,AVERAGE(H113:H117))+IF($D118="Y/T",0,AVERAGE(H118:H122))+IF($D123="Y/T",0,AVERAGE(H123:H127))+IF($D128="Y/T",0,AVERAGE(H128:H132))+IF($D133="Y/T",0,AVERAGE(H133:H137))+IF($D138="Y/T",0,AVERAGE(H138:H142))+IF($D143="Y/T",0,AVERAGE(H143:H147))+IF($D148="Y/T",0,AVERAGE(H148:H152))+IF($D153="Y/T",0,AVERAGE(H153:H157))+IF($D158="Y/T",0,AVERAGE(H158:H162))+IF($D163="Y/T",0,AVERAGE(H163:H167))+IF($D168="Y/T",0,AVERAGE(H168:H172))+IF($D173="Y/T",0,AVERAGE(H173:H177))+IF($D178="Y/T",0,AVERAGE(H178:H182))+IF($D183="Y/T",0,AVERAGE(H183:H187))+IF($D188="Y/T",0,AVERAGE(H188:H192))+IF($D193="Y/T",0,AVERAGE(H193:H197))+IF($D198="Y/T",0,AVERAGE(H198:H202))+IF($D203="Y/T",0,AVERAGE(H203:H207)))/(COUNTIF($D108:$D207,"Y")+COUNTIF($D108:$D207,"T"))</f>
        <v>#DIV/0!</v>
      </c>
      <c r="I208" s="582"/>
      <c r="J208" s="602" t="e">
        <f>(IF($D108="Y/T",0,AVERAGE(J108:J112))+IF($D113="Y/T",0,AVERAGE(J113:J117))+IF($D118="Y/T",0,AVERAGE(J118:J122))+IF($D123="Y/T",0,AVERAGE(J123:J127))+IF($D128="Y/T",0,AVERAGE(J128:J132))+IF($D133="Y/T",0,AVERAGE(J133:J137))+IF($D138="Y/T",0,AVERAGE(J138:J142))+IF($D143="Y/T",0,AVERAGE(J143:J147))+IF($D148="Y/T",0,AVERAGE(J148:J152))+IF($D153="Y/T",0,AVERAGE(J153:J157))+IF($D158="Y/T",0,AVERAGE(J158:J162))+IF($D163="Y/T",0,AVERAGE(J163:J167))+IF($D168="Y/T",0,AVERAGE(J168:J172))+IF($D173="Y/T",0,AVERAGE(J173:J177))+IF($D178="Y/T",0,AVERAGE(J178:J182))+IF($D183="Y/T",0,AVERAGE(J183:J187))+IF($D188="Y/T",0,AVERAGE(J188:J192))+IF($D193="Y/T",0,AVERAGE(J193:J197))+IF($D198="Y/T",0,AVERAGE(J198:J202))+IF($D203="Y/T",0,AVERAGE(J203:J207)))/(COUNTIF($D108:$D207,"Y")+COUNTIF($D108:$D207,"T"))</f>
        <v>#DIV/0!</v>
      </c>
      <c r="K208" s="582"/>
      <c r="L208" s="602" t="e">
        <f>(IF($D108="Y/T",0,AVERAGE(L108:L112))+IF($D113="Y/T",0,AVERAGE(L113:L117))+IF($D118="Y/T",0,AVERAGE(L118:L122))+IF($D123="Y/T",0,AVERAGE(L123:L127))+IF($D128="Y/T",0,AVERAGE(L128:L132))+IF($D133="Y/T",0,AVERAGE(L133:L137))+IF($D138="Y/T",0,AVERAGE(L138:L142))+IF($D143="Y/T",0,AVERAGE(L143:L147))+IF($D148="Y/T",0,AVERAGE(L148:L152))+IF($D153="Y/T",0,AVERAGE(L153:L157))+IF($D158="Y/T",0,AVERAGE(L158:L162))+IF($D163="Y/T",0,AVERAGE(L163:L167))+IF($D168="Y/T",0,AVERAGE(L168:L172))+IF($D173="Y/T",0,AVERAGE(L173:L177))+IF($D178="Y/T",0,AVERAGE(L178:L182))+IF($D183="Y/T",0,AVERAGE(L183:L187))+IF($D188="Y/T",0,AVERAGE(L188:L192))+IF($D193="Y/T",0,AVERAGE(L193:L197))+IF($D198="Y/T",0,AVERAGE(L198:L202))+IF($D203="Y/T",0,AVERAGE(L203:L207)))/(COUNTIF($D108:$D207,"Y")+COUNTIF($D108:$D207,"T"))</f>
        <v>#DIV/0!</v>
      </c>
      <c r="M208" s="606"/>
      <c r="N208" s="602" t="e">
        <f>AVERAGE(N108:N207)</f>
        <v>#DIV/0!</v>
      </c>
      <c r="O208" s="517"/>
      <c r="P208" s="517"/>
      <c r="Q208" s="517"/>
      <c r="R208" s="517"/>
    </row>
    <row r="209" spans="2:18" s="527" customFormat="1" ht="15.75">
      <c r="B209" s="865" t="s">
        <v>507</v>
      </c>
      <c r="C209" s="865"/>
      <c r="D209" s="865"/>
      <c r="E209" s="865"/>
      <c r="F209" s="865"/>
      <c r="G209" s="865"/>
      <c r="H209" s="865"/>
      <c r="I209" s="865"/>
      <c r="J209" s="865"/>
      <c r="K209" s="865"/>
      <c r="L209" s="865"/>
      <c r="M209" s="865"/>
      <c r="N209" s="866"/>
      <c r="O209" s="517"/>
      <c r="P209" s="517"/>
      <c r="Q209" s="517"/>
      <c r="R209" s="517"/>
    </row>
    <row r="210" spans="2:18" s="527" customFormat="1" ht="15.75">
      <c r="B210" s="836">
        <v>1</v>
      </c>
      <c r="C210" s="839"/>
      <c r="D210" s="857" t="s">
        <v>26</v>
      </c>
      <c r="E210" s="854" t="str">
        <f>IF(D210="Y",1,IF(D210="T",0,IF(D210="Y/T","Belum diisi","Error")))</f>
        <v>Belum diisi</v>
      </c>
      <c r="F210" s="528">
        <v>1</v>
      </c>
      <c r="G210" s="529"/>
      <c r="H210" s="589" t="str">
        <f>IF(OR(J210="Isi Dulu",L210="Isi Dulu",J210="Isi Sasaran",L210="Isi Sasaran"),"Belum Diisi",IF(SUM(J210,L210)=2,1,IF(SUM(J210,L210)=1,0,IF(SUM(J210,L210)=0,0,"Error"))))</f>
        <v>Belum Diisi</v>
      </c>
      <c r="I210" s="590" t="s">
        <v>26</v>
      </c>
      <c r="J210" s="591" t="str">
        <f>IF($D$210="Y/T","Isi Sasaran",IF($E$210=0,0,IF(I210="Y",1,IF(I210="T",0,"Isi Dulu"))))</f>
        <v>Isi Sasaran</v>
      </c>
      <c r="K210" s="590" t="s">
        <v>26</v>
      </c>
      <c r="L210" s="591" t="str">
        <f>IF($D$210="Y/T","Isi Sasaran",IF($E$210=0,0,IF(K210="Y",1,IF(K210="T",0,"Isi Dulu"))))</f>
        <v>Isi Sasaran</v>
      </c>
      <c r="M210" s="848" t="s">
        <v>26</v>
      </c>
      <c r="N210" s="851" t="str">
        <f>IF(M210="Y",1,IF(M210="T",0,IF(M210="Y/T","Belum diisi","Error")))</f>
        <v>Belum diisi</v>
      </c>
      <c r="O210" s="517"/>
      <c r="P210" s="517"/>
      <c r="Q210" s="517"/>
      <c r="R210" s="517"/>
    </row>
    <row r="211" spans="2:18" s="527" customFormat="1" ht="15.75">
      <c r="B211" s="837"/>
      <c r="C211" s="840"/>
      <c r="D211" s="858"/>
      <c r="E211" s="855"/>
      <c r="F211" s="549">
        <v>2</v>
      </c>
      <c r="G211" s="550"/>
      <c r="H211" s="589" t="str">
        <f t="shared" ref="H211:H274" si="4">IF(OR(J211="Isi Dulu",L211="Isi Dulu",J211="Isi Sasaran",L211="Isi Sasaran"),"Belum Diisi",IF(SUM(J211,L211)=2,1,IF(SUM(J211,L211)=1,0,IF(SUM(J211,L211)=0,0,"Error"))))</f>
        <v>Belum Diisi</v>
      </c>
      <c r="I211" s="592" t="s">
        <v>26</v>
      </c>
      <c r="J211" s="593" t="str">
        <f>IF($D$210="Y/T","Isi Sasaran",IF($E$210=0,0,IF(I211="Y",1,IF(I211="T",0,"Isi Dulu"))))</f>
        <v>Isi Sasaran</v>
      </c>
      <c r="K211" s="592" t="s">
        <v>26</v>
      </c>
      <c r="L211" s="593" t="str">
        <f>IF($D$210="Y/T","Isi Sasaran",IF($E$210=0,0,IF(K211="Y",1,IF(K211="T",0,"Isi Dulu"))))</f>
        <v>Isi Sasaran</v>
      </c>
      <c r="M211" s="849"/>
      <c r="N211" s="852"/>
      <c r="O211" s="517"/>
      <c r="P211" s="517"/>
      <c r="Q211" s="517"/>
      <c r="R211" s="517"/>
    </row>
    <row r="212" spans="2:18" s="527" customFormat="1" ht="15.75">
      <c r="B212" s="837"/>
      <c r="C212" s="840"/>
      <c r="D212" s="858"/>
      <c r="E212" s="855"/>
      <c r="F212" s="549">
        <v>3</v>
      </c>
      <c r="G212" s="550"/>
      <c r="H212" s="589" t="str">
        <f t="shared" si="4"/>
        <v>Belum Diisi</v>
      </c>
      <c r="I212" s="592" t="s">
        <v>26</v>
      </c>
      <c r="J212" s="593" t="str">
        <f>IF($D$210="Y/T","Isi Sasaran",IF($E$210=0,0,IF(I212="Y",1,IF(I212="T",0,"Isi Dulu"))))</f>
        <v>Isi Sasaran</v>
      </c>
      <c r="K212" s="592" t="s">
        <v>26</v>
      </c>
      <c r="L212" s="593" t="str">
        <f>IF($D$210="Y/T","Isi Sasaran",IF($E$210=0,0,IF(K212="Y",1,IF(K212="T",0,"Isi Dulu"))))</f>
        <v>Isi Sasaran</v>
      </c>
      <c r="M212" s="849"/>
      <c r="N212" s="852"/>
      <c r="O212" s="517"/>
      <c r="P212" s="517"/>
      <c r="Q212" s="517"/>
      <c r="R212" s="517"/>
    </row>
    <row r="213" spans="2:18" s="527" customFormat="1" ht="15.75">
      <c r="B213" s="837"/>
      <c r="C213" s="840"/>
      <c r="D213" s="858"/>
      <c r="E213" s="855"/>
      <c r="F213" s="549">
        <v>4</v>
      </c>
      <c r="G213" s="550"/>
      <c r="H213" s="589" t="str">
        <f t="shared" si="4"/>
        <v>Belum Diisi</v>
      </c>
      <c r="I213" s="592" t="s">
        <v>26</v>
      </c>
      <c r="J213" s="593" t="str">
        <f>IF($D$210="Y/T","Isi Sasaran",IF($E$210=0,0,IF(I213="Y",1,IF(I213="T",0,"Isi Dulu"))))</f>
        <v>Isi Sasaran</v>
      </c>
      <c r="K213" s="592" t="s">
        <v>26</v>
      </c>
      <c r="L213" s="593" t="str">
        <f>IF($D$210="Y/T","Isi Sasaran",IF($E$210=0,0,IF(K213="Y",1,IF(K213="T",0,"Isi Dulu"))))</f>
        <v>Isi Sasaran</v>
      </c>
      <c r="M213" s="849"/>
      <c r="N213" s="852"/>
      <c r="O213" s="517"/>
      <c r="P213" s="517"/>
      <c r="Q213" s="517"/>
      <c r="R213" s="517"/>
    </row>
    <row r="214" spans="2:18" s="527" customFormat="1" ht="15.75">
      <c r="B214" s="838"/>
      <c r="C214" s="841"/>
      <c r="D214" s="859"/>
      <c r="E214" s="856"/>
      <c r="F214" s="569">
        <v>5</v>
      </c>
      <c r="G214" s="570"/>
      <c r="H214" s="594" t="str">
        <f t="shared" si="4"/>
        <v>Belum Diisi</v>
      </c>
      <c r="I214" s="595" t="s">
        <v>26</v>
      </c>
      <c r="J214" s="596" t="str">
        <f>IF($D$210="Y/T","Isi Sasaran",IF($E$210=0,0,IF(I214="Y",1,IF(I214="T",0,"Isi Dulu"))))</f>
        <v>Isi Sasaran</v>
      </c>
      <c r="K214" s="595" t="s">
        <v>26</v>
      </c>
      <c r="L214" s="596" t="str">
        <f>IF($D$210="Y/T","Isi Sasaran",IF($E$210=0,0,IF(K214="Y",1,IF(K214="T",0,"Isi Dulu"))))</f>
        <v>Isi Sasaran</v>
      </c>
      <c r="M214" s="850"/>
      <c r="N214" s="853"/>
      <c r="O214" s="517"/>
      <c r="P214" s="517"/>
      <c r="Q214" s="517"/>
      <c r="R214" s="517"/>
    </row>
    <row r="215" spans="2:18" s="527" customFormat="1" ht="15.75">
      <c r="B215" s="836">
        <v>2</v>
      </c>
      <c r="C215" s="839"/>
      <c r="D215" s="857" t="s">
        <v>26</v>
      </c>
      <c r="E215" s="854" t="str">
        <f>IF(D215="Y",1,IF(D215="T",0,IF(D215="Y/T","Belum diisi","Error")))</f>
        <v>Belum diisi</v>
      </c>
      <c r="F215" s="528">
        <v>1</v>
      </c>
      <c r="G215" s="529"/>
      <c r="H215" s="597" t="str">
        <f t="shared" si="4"/>
        <v>Belum Diisi</v>
      </c>
      <c r="I215" s="590" t="s">
        <v>26</v>
      </c>
      <c r="J215" s="591" t="str">
        <f>IF($D$215="Y/T","Isi Sasaran",IF($E$215=0,0,IF(I215="Y",1,IF(I215="T",0,"Isi Dulu"))))</f>
        <v>Isi Sasaran</v>
      </c>
      <c r="K215" s="590" t="s">
        <v>26</v>
      </c>
      <c r="L215" s="591" t="str">
        <f>IF($D$215="Y/T","Isi Sasaran",IF($E$215=0,0,IF(K215="Y",1,IF(K215="T",0,"Isi Dulu"))))</f>
        <v>Isi Sasaran</v>
      </c>
      <c r="M215" s="848" t="s">
        <v>26</v>
      </c>
      <c r="N215" s="851" t="str">
        <f>IF(M215="Y",1,IF(M215="T",0,IF(M215="Y/T","Belum diisi","Error")))</f>
        <v>Belum diisi</v>
      </c>
      <c r="O215" s="517"/>
      <c r="P215" s="517"/>
      <c r="Q215" s="517"/>
      <c r="R215" s="517"/>
    </row>
    <row r="216" spans="2:18" s="527" customFormat="1" ht="15.75">
      <c r="B216" s="837"/>
      <c r="C216" s="840"/>
      <c r="D216" s="858"/>
      <c r="E216" s="855"/>
      <c r="F216" s="549">
        <v>2</v>
      </c>
      <c r="G216" s="550"/>
      <c r="H216" s="598" t="str">
        <f t="shared" si="4"/>
        <v>Belum Diisi</v>
      </c>
      <c r="I216" s="592" t="s">
        <v>26</v>
      </c>
      <c r="J216" s="593" t="str">
        <f>IF($D$215="Y/T","Isi Sasaran",IF($E$215=0,0,IF(I216="Y",1,IF(I216="T",0,"Isi Dulu"))))</f>
        <v>Isi Sasaran</v>
      </c>
      <c r="K216" s="592" t="s">
        <v>26</v>
      </c>
      <c r="L216" s="593" t="str">
        <f>IF($D$215="Y/T","Isi Sasaran",IF($E$215=0,0,IF(K216="Y",1,IF(K216="T",0,"Isi Dulu"))))</f>
        <v>Isi Sasaran</v>
      </c>
      <c r="M216" s="849"/>
      <c r="N216" s="852"/>
      <c r="O216" s="517"/>
      <c r="P216" s="517"/>
      <c r="Q216" s="517"/>
      <c r="R216" s="517"/>
    </row>
    <row r="217" spans="2:18" s="527" customFormat="1" ht="15.75">
      <c r="B217" s="837"/>
      <c r="C217" s="840"/>
      <c r="D217" s="858"/>
      <c r="E217" s="855"/>
      <c r="F217" s="549">
        <v>3</v>
      </c>
      <c r="G217" s="550"/>
      <c r="H217" s="598" t="str">
        <f t="shared" si="4"/>
        <v>Belum Diisi</v>
      </c>
      <c r="I217" s="592" t="s">
        <v>26</v>
      </c>
      <c r="J217" s="593" t="str">
        <f>IF($D$215="Y/T","Isi Sasaran",IF($E$215=0,0,IF(I217="Y",1,IF(I217="T",0,"Isi Dulu"))))</f>
        <v>Isi Sasaran</v>
      </c>
      <c r="K217" s="592" t="s">
        <v>26</v>
      </c>
      <c r="L217" s="593" t="str">
        <f>IF($D$215="Y/T","Isi Sasaran",IF($E$215=0,0,IF(K217="Y",1,IF(K217="T",0,"Isi Dulu"))))</f>
        <v>Isi Sasaran</v>
      </c>
      <c r="M217" s="849"/>
      <c r="N217" s="852"/>
      <c r="O217" s="517"/>
      <c r="P217" s="517"/>
      <c r="Q217" s="517"/>
      <c r="R217" s="517"/>
    </row>
    <row r="218" spans="2:18" s="527" customFormat="1" ht="15.75">
      <c r="B218" s="837"/>
      <c r="C218" s="840"/>
      <c r="D218" s="858"/>
      <c r="E218" s="855"/>
      <c r="F218" s="549">
        <v>4</v>
      </c>
      <c r="G218" s="550"/>
      <c r="H218" s="598" t="str">
        <f t="shared" si="4"/>
        <v>Belum Diisi</v>
      </c>
      <c r="I218" s="592" t="s">
        <v>26</v>
      </c>
      <c r="J218" s="593" t="str">
        <f>IF($D$215="Y/T","Isi Sasaran",IF($E$215=0,0,IF(I218="Y",1,IF(I218="T",0,"Isi Dulu"))))</f>
        <v>Isi Sasaran</v>
      </c>
      <c r="K218" s="592" t="s">
        <v>26</v>
      </c>
      <c r="L218" s="593" t="str">
        <f>IF($D$215="Y/T","Isi Sasaran",IF($E$215=0,0,IF(K218="Y",1,IF(K218="T",0,"Isi Dulu"))))</f>
        <v>Isi Sasaran</v>
      </c>
      <c r="M218" s="849"/>
      <c r="N218" s="852"/>
      <c r="O218" s="517"/>
      <c r="P218" s="517"/>
      <c r="Q218" s="517"/>
      <c r="R218" s="517"/>
    </row>
    <row r="219" spans="2:18" s="527" customFormat="1" ht="15.75">
      <c r="B219" s="838"/>
      <c r="C219" s="841"/>
      <c r="D219" s="859"/>
      <c r="E219" s="856"/>
      <c r="F219" s="569">
        <v>5</v>
      </c>
      <c r="G219" s="570"/>
      <c r="H219" s="599" t="str">
        <f t="shared" si="4"/>
        <v>Belum Diisi</v>
      </c>
      <c r="I219" s="595" t="s">
        <v>26</v>
      </c>
      <c r="J219" s="596" t="str">
        <f>IF($D$215="Y/T","Isi Sasaran",IF($E$215=0,0,IF(I219="Y",1,IF(I219="T",0,"Isi Dulu"))))</f>
        <v>Isi Sasaran</v>
      </c>
      <c r="K219" s="595" t="s">
        <v>26</v>
      </c>
      <c r="L219" s="596" t="str">
        <f>IF($D$215="Y/T","Isi Sasaran",IF($E$215=0,0,IF(K219="Y",1,IF(K219="T",0,"Isi Dulu"))))</f>
        <v>Isi Sasaran</v>
      </c>
      <c r="M219" s="850"/>
      <c r="N219" s="853"/>
      <c r="O219" s="517"/>
      <c r="P219" s="517"/>
      <c r="Q219" s="517"/>
      <c r="R219" s="517"/>
    </row>
    <row r="220" spans="2:18" s="527" customFormat="1" ht="15.75">
      <c r="B220" s="836">
        <v>3</v>
      </c>
      <c r="C220" s="839"/>
      <c r="D220" s="857" t="s">
        <v>26</v>
      </c>
      <c r="E220" s="854" t="str">
        <f>IF(D220="Y",1,IF(D220="T",0,IF(D220="Y/T","Belum diisi","Error")))</f>
        <v>Belum diisi</v>
      </c>
      <c r="F220" s="528">
        <v>1</v>
      </c>
      <c r="G220" s="529"/>
      <c r="H220" s="600" t="str">
        <f t="shared" si="4"/>
        <v>Belum Diisi</v>
      </c>
      <c r="I220" s="590" t="s">
        <v>26</v>
      </c>
      <c r="J220" s="591" t="str">
        <f>IF($D$220="Y/T","Isi Sasaran",IF($E$220=0,0,IF(I220="Y",1,IF(I220="T",0,"Isi Dulu"))))</f>
        <v>Isi Sasaran</v>
      </c>
      <c r="K220" s="590" t="s">
        <v>26</v>
      </c>
      <c r="L220" s="591" t="str">
        <f>IF($D$220="Y/T","Isi Sasaran",IF($E$220=0,0,IF(K220="Y",1,IF(K220="T",0,"Isi Dulu"))))</f>
        <v>Isi Sasaran</v>
      </c>
      <c r="M220" s="848" t="s">
        <v>26</v>
      </c>
      <c r="N220" s="851" t="str">
        <f>IF(M220="Y",1,IF(M220="T",0,IF(M220="Y/T","Belum diisi","Error")))</f>
        <v>Belum diisi</v>
      </c>
      <c r="O220" s="517"/>
      <c r="P220" s="517"/>
      <c r="Q220" s="517"/>
      <c r="R220" s="517"/>
    </row>
    <row r="221" spans="2:18" s="527" customFormat="1" ht="15.75">
      <c r="B221" s="837"/>
      <c r="C221" s="840"/>
      <c r="D221" s="858"/>
      <c r="E221" s="855"/>
      <c r="F221" s="549">
        <v>2</v>
      </c>
      <c r="G221" s="550"/>
      <c r="H221" s="598" t="str">
        <f t="shared" si="4"/>
        <v>Belum Diisi</v>
      </c>
      <c r="I221" s="592" t="s">
        <v>26</v>
      </c>
      <c r="J221" s="593" t="str">
        <f>IF($D$220="Y/T","Isi Sasaran",IF($E$220=0,0,IF(I221="Y",1,IF(I221="T",0,"Isi Dulu"))))</f>
        <v>Isi Sasaran</v>
      </c>
      <c r="K221" s="592" t="s">
        <v>26</v>
      </c>
      <c r="L221" s="593" t="str">
        <f>IF($D$220="Y/T","Isi Sasaran",IF($E$220=0,0,IF(K221="Y",1,IF(K221="T",0,"Isi Dulu"))))</f>
        <v>Isi Sasaran</v>
      </c>
      <c r="M221" s="849"/>
      <c r="N221" s="852"/>
      <c r="O221" s="517"/>
      <c r="P221" s="517"/>
      <c r="Q221" s="517"/>
      <c r="R221" s="517"/>
    </row>
    <row r="222" spans="2:18" s="527" customFormat="1" ht="15.75">
      <c r="B222" s="837"/>
      <c r="C222" s="840"/>
      <c r="D222" s="858"/>
      <c r="E222" s="855"/>
      <c r="F222" s="549">
        <v>3</v>
      </c>
      <c r="G222" s="550"/>
      <c r="H222" s="598" t="str">
        <f t="shared" si="4"/>
        <v>Belum Diisi</v>
      </c>
      <c r="I222" s="592" t="s">
        <v>26</v>
      </c>
      <c r="J222" s="593" t="str">
        <f>IF($D$220="Y/T","Isi Sasaran",IF($E$220=0,0,IF(I222="Y",1,IF(I222="T",0,"Isi Dulu"))))</f>
        <v>Isi Sasaran</v>
      </c>
      <c r="K222" s="592" t="s">
        <v>26</v>
      </c>
      <c r="L222" s="593" t="str">
        <f>IF($D$220="Y/T","Isi Sasaran",IF($E$220=0,0,IF(K222="Y",1,IF(K222="T",0,"Isi Dulu"))))</f>
        <v>Isi Sasaran</v>
      </c>
      <c r="M222" s="849"/>
      <c r="N222" s="852"/>
      <c r="O222" s="517"/>
      <c r="P222" s="517"/>
      <c r="Q222" s="517"/>
      <c r="R222" s="517"/>
    </row>
    <row r="223" spans="2:18" s="527" customFormat="1" ht="15.75">
      <c r="B223" s="837"/>
      <c r="C223" s="840"/>
      <c r="D223" s="858"/>
      <c r="E223" s="855"/>
      <c r="F223" s="549">
        <v>4</v>
      </c>
      <c r="G223" s="550"/>
      <c r="H223" s="598" t="str">
        <f t="shared" si="4"/>
        <v>Belum Diisi</v>
      </c>
      <c r="I223" s="592" t="s">
        <v>26</v>
      </c>
      <c r="J223" s="593" t="str">
        <f>IF($D$220="Y/T","Isi Sasaran",IF($E$220=0,0,IF(I223="Y",1,IF(I223="T",0,"Isi Dulu"))))</f>
        <v>Isi Sasaran</v>
      </c>
      <c r="K223" s="592" t="s">
        <v>26</v>
      </c>
      <c r="L223" s="593" t="str">
        <f>IF($D$220="Y/T","Isi Sasaran",IF($E$220=0,0,IF(K223="Y",1,IF(K223="T",0,"Isi Dulu"))))</f>
        <v>Isi Sasaran</v>
      </c>
      <c r="M223" s="849"/>
      <c r="N223" s="852"/>
      <c r="O223" s="517"/>
      <c r="P223" s="517"/>
      <c r="Q223" s="517"/>
      <c r="R223" s="517"/>
    </row>
    <row r="224" spans="2:18" s="527" customFormat="1" ht="15.75">
      <c r="B224" s="838"/>
      <c r="C224" s="841"/>
      <c r="D224" s="859"/>
      <c r="E224" s="856"/>
      <c r="F224" s="569">
        <v>5</v>
      </c>
      <c r="G224" s="570"/>
      <c r="H224" s="599" t="str">
        <f t="shared" si="4"/>
        <v>Belum Diisi</v>
      </c>
      <c r="I224" s="595" t="s">
        <v>26</v>
      </c>
      <c r="J224" s="596" t="str">
        <f>IF($D$220="Y/T","Isi Sasaran",IF($E$220=0,0,IF(I224="Y",1,IF(I224="T",0,"Isi Dulu"))))</f>
        <v>Isi Sasaran</v>
      </c>
      <c r="K224" s="595" t="s">
        <v>26</v>
      </c>
      <c r="L224" s="596" t="str">
        <f>IF($D$220="Y/T","Isi Sasaran",IF($E$220=0,0,IF(K224="Y",1,IF(K224="T",0,"Isi Dulu"))))</f>
        <v>Isi Sasaran</v>
      </c>
      <c r="M224" s="850"/>
      <c r="N224" s="853"/>
      <c r="O224" s="517"/>
      <c r="P224" s="517"/>
      <c r="Q224" s="517"/>
      <c r="R224" s="517"/>
    </row>
    <row r="225" spans="2:18" s="527" customFormat="1" ht="15.75">
      <c r="B225" s="836">
        <v>4</v>
      </c>
      <c r="C225" s="839"/>
      <c r="D225" s="857" t="s">
        <v>26</v>
      </c>
      <c r="E225" s="854" t="str">
        <f>IF(D225="Y",1,IF(D225="T",0,IF(D225="Y/T","Belum diisi","Error")))</f>
        <v>Belum diisi</v>
      </c>
      <c r="F225" s="528">
        <v>1</v>
      </c>
      <c r="G225" s="529"/>
      <c r="H225" s="600" t="str">
        <f t="shared" si="4"/>
        <v>Belum Diisi</v>
      </c>
      <c r="I225" s="590" t="s">
        <v>26</v>
      </c>
      <c r="J225" s="591" t="str">
        <f>IF($D$225="Y/T","Isi Sasaran",IF($E$225=0,0,IF(I225="Y",1,IF(I225="T",0,"Isi Dulu"))))</f>
        <v>Isi Sasaran</v>
      </c>
      <c r="K225" s="590" t="s">
        <v>26</v>
      </c>
      <c r="L225" s="591" t="str">
        <f>IF($D$225="Y/T","Isi Sasaran",IF($E$225=0,0,IF(K225="Y",1,IF(K225="T",0,"Isi Dulu"))))</f>
        <v>Isi Sasaran</v>
      </c>
      <c r="M225" s="848" t="s">
        <v>26</v>
      </c>
      <c r="N225" s="851" t="str">
        <f>IF(M225="Y",1,IF(M225="T",0,IF(M225="Y/T","Belum diisi","Error")))</f>
        <v>Belum diisi</v>
      </c>
      <c r="O225" s="517"/>
      <c r="P225" s="517"/>
      <c r="Q225" s="517"/>
      <c r="R225" s="517"/>
    </row>
    <row r="226" spans="2:18" s="527" customFormat="1" ht="15.75">
      <c r="B226" s="837"/>
      <c r="C226" s="840"/>
      <c r="D226" s="858"/>
      <c r="E226" s="855"/>
      <c r="F226" s="549">
        <v>2</v>
      </c>
      <c r="G226" s="550"/>
      <c r="H226" s="598" t="str">
        <f t="shared" si="4"/>
        <v>Belum Diisi</v>
      </c>
      <c r="I226" s="592" t="s">
        <v>26</v>
      </c>
      <c r="J226" s="593" t="str">
        <f>IF($D$225="Y/T","Isi Sasaran",IF($E$225=0,0,IF(I226="Y",1,IF(I226="T",0,"Isi Dulu"))))</f>
        <v>Isi Sasaran</v>
      </c>
      <c r="K226" s="592" t="s">
        <v>26</v>
      </c>
      <c r="L226" s="593" t="str">
        <f>IF($D$225="Y/T","Isi Sasaran",IF($E$225=0,0,IF(K226="Y",1,IF(K226="T",0,"Isi Dulu"))))</f>
        <v>Isi Sasaran</v>
      </c>
      <c r="M226" s="849"/>
      <c r="N226" s="852"/>
      <c r="O226" s="517"/>
      <c r="P226" s="517"/>
      <c r="Q226" s="517"/>
      <c r="R226" s="517"/>
    </row>
    <row r="227" spans="2:18" s="527" customFormat="1" ht="15.75">
      <c r="B227" s="837"/>
      <c r="C227" s="840"/>
      <c r="D227" s="858"/>
      <c r="E227" s="855"/>
      <c r="F227" s="549">
        <v>3</v>
      </c>
      <c r="G227" s="550"/>
      <c r="H227" s="598" t="str">
        <f t="shared" si="4"/>
        <v>Belum Diisi</v>
      </c>
      <c r="I227" s="592" t="s">
        <v>26</v>
      </c>
      <c r="J227" s="593" t="str">
        <f>IF($D$225="Y/T","Isi Sasaran",IF($E$225=0,0,IF(I227="Y",1,IF(I227="T",0,"Isi Dulu"))))</f>
        <v>Isi Sasaran</v>
      </c>
      <c r="K227" s="592" t="s">
        <v>26</v>
      </c>
      <c r="L227" s="593" t="str">
        <f>IF($D$225="Y/T","Isi Sasaran",IF($E$225=0,0,IF(K227="Y",1,IF(K227="T",0,"Isi Dulu"))))</f>
        <v>Isi Sasaran</v>
      </c>
      <c r="M227" s="849"/>
      <c r="N227" s="852"/>
      <c r="O227" s="517"/>
      <c r="P227" s="517"/>
      <c r="Q227" s="517"/>
      <c r="R227" s="517"/>
    </row>
    <row r="228" spans="2:18" s="527" customFormat="1" ht="15.75">
      <c r="B228" s="837"/>
      <c r="C228" s="840"/>
      <c r="D228" s="858"/>
      <c r="E228" s="855"/>
      <c r="F228" s="549">
        <v>4</v>
      </c>
      <c r="G228" s="550"/>
      <c r="H228" s="598" t="str">
        <f t="shared" si="4"/>
        <v>Belum Diisi</v>
      </c>
      <c r="I228" s="592" t="s">
        <v>26</v>
      </c>
      <c r="J228" s="593" t="str">
        <f>IF($D$225="Y/T","Isi Sasaran",IF($E$225=0,0,IF(I228="Y",1,IF(I228="T",0,"Isi Dulu"))))</f>
        <v>Isi Sasaran</v>
      </c>
      <c r="K228" s="592" t="s">
        <v>26</v>
      </c>
      <c r="L228" s="593" t="str">
        <f>IF($D$225="Y/T","Isi Sasaran",IF($E$225=0,0,IF(K228="Y",1,IF(K228="T",0,"Isi Dulu"))))</f>
        <v>Isi Sasaran</v>
      </c>
      <c r="M228" s="849"/>
      <c r="N228" s="852"/>
      <c r="O228" s="517"/>
      <c r="P228" s="517"/>
      <c r="Q228" s="517"/>
      <c r="R228" s="517"/>
    </row>
    <row r="229" spans="2:18" s="527" customFormat="1" ht="15.75">
      <c r="B229" s="838"/>
      <c r="C229" s="841"/>
      <c r="D229" s="859"/>
      <c r="E229" s="856"/>
      <c r="F229" s="569">
        <v>5</v>
      </c>
      <c r="G229" s="570"/>
      <c r="H229" s="599" t="str">
        <f t="shared" si="4"/>
        <v>Belum Diisi</v>
      </c>
      <c r="I229" s="595" t="s">
        <v>26</v>
      </c>
      <c r="J229" s="596" t="str">
        <f>IF($D$225="Y/T","Isi Sasaran",IF($E$225=0,0,IF(I229="Y",1,IF(I229="T",0,"Isi Dulu"))))</f>
        <v>Isi Sasaran</v>
      </c>
      <c r="K229" s="595" t="s">
        <v>26</v>
      </c>
      <c r="L229" s="596" t="str">
        <f>IF($D$225="Y/T","Isi Sasaran",IF($E$225=0,0,IF(K229="Y",1,IF(K229="T",0,"Isi Dulu"))))</f>
        <v>Isi Sasaran</v>
      </c>
      <c r="M229" s="850"/>
      <c r="N229" s="853"/>
      <c r="O229" s="517"/>
      <c r="P229" s="517"/>
      <c r="Q229" s="517"/>
      <c r="R229" s="517"/>
    </row>
    <row r="230" spans="2:18" s="527" customFormat="1" ht="15.75">
      <c r="B230" s="836">
        <v>5</v>
      </c>
      <c r="C230" s="839"/>
      <c r="D230" s="857" t="s">
        <v>26</v>
      </c>
      <c r="E230" s="854" t="str">
        <f>IF(D230="Y",1,IF(D230="T",0,IF(D230="Y/T","Belum diisi","Error")))</f>
        <v>Belum diisi</v>
      </c>
      <c r="F230" s="528">
        <v>1</v>
      </c>
      <c r="G230" s="529"/>
      <c r="H230" s="600" t="str">
        <f t="shared" si="4"/>
        <v>Belum Diisi</v>
      </c>
      <c r="I230" s="590" t="s">
        <v>26</v>
      </c>
      <c r="J230" s="591" t="str">
        <f>IF($D$230="Y/T","Isi Sasaran",IF($E$230=0,0,IF(I230="Y",1,IF(I230="T",0,"Isi Dulu"))))</f>
        <v>Isi Sasaran</v>
      </c>
      <c r="K230" s="590" t="s">
        <v>26</v>
      </c>
      <c r="L230" s="591" t="str">
        <f>IF($D$230="Y/T","Isi Sasaran",IF($E$230=0,0,IF(K230="Y",1,IF(K230="T",0,"Isi Dulu"))))</f>
        <v>Isi Sasaran</v>
      </c>
      <c r="M230" s="848" t="s">
        <v>26</v>
      </c>
      <c r="N230" s="851" t="str">
        <f>IF(M230="Y",1,IF(M230="T",0,IF(M230="Y/T","Belum diisi","Error")))</f>
        <v>Belum diisi</v>
      </c>
      <c r="O230" s="517"/>
      <c r="P230" s="517"/>
      <c r="Q230" s="517"/>
      <c r="R230" s="517"/>
    </row>
    <row r="231" spans="2:18" s="527" customFormat="1" ht="15.75">
      <c r="B231" s="837"/>
      <c r="C231" s="840"/>
      <c r="D231" s="858"/>
      <c r="E231" s="855"/>
      <c r="F231" s="549">
        <v>2</v>
      </c>
      <c r="G231" s="550"/>
      <c r="H231" s="598" t="str">
        <f t="shared" si="4"/>
        <v>Belum Diisi</v>
      </c>
      <c r="I231" s="592" t="s">
        <v>26</v>
      </c>
      <c r="J231" s="593" t="str">
        <f>IF($D$230="Y/T","Isi Sasaran",IF($E$230=0,0,IF(I231="Y",1,IF(I231="T",0,"Isi Dulu"))))</f>
        <v>Isi Sasaran</v>
      </c>
      <c r="K231" s="592" t="s">
        <v>26</v>
      </c>
      <c r="L231" s="593" t="str">
        <f>IF($D$230="Y/T","Isi Sasaran",IF($E$230=0,0,IF(K231="Y",1,IF(K231="T",0,"Isi Dulu"))))</f>
        <v>Isi Sasaran</v>
      </c>
      <c r="M231" s="849"/>
      <c r="N231" s="852"/>
      <c r="O231" s="517"/>
      <c r="P231" s="517"/>
      <c r="Q231" s="517"/>
      <c r="R231" s="517"/>
    </row>
    <row r="232" spans="2:18" s="527" customFormat="1" ht="15.75">
      <c r="B232" s="837"/>
      <c r="C232" s="840"/>
      <c r="D232" s="858"/>
      <c r="E232" s="855"/>
      <c r="F232" s="549">
        <v>3</v>
      </c>
      <c r="G232" s="550"/>
      <c r="H232" s="598" t="str">
        <f t="shared" si="4"/>
        <v>Belum Diisi</v>
      </c>
      <c r="I232" s="592" t="s">
        <v>26</v>
      </c>
      <c r="J232" s="593" t="str">
        <f>IF($D$230="Y/T","Isi Sasaran",IF($E$230=0,0,IF(I232="Y",1,IF(I232="T",0,"Isi Dulu"))))</f>
        <v>Isi Sasaran</v>
      </c>
      <c r="K232" s="592" t="s">
        <v>26</v>
      </c>
      <c r="L232" s="593" t="str">
        <f>IF($D$230="Y/T","Isi Sasaran",IF($E$230=0,0,IF(K232="Y",1,IF(K232="T",0,"Isi Dulu"))))</f>
        <v>Isi Sasaran</v>
      </c>
      <c r="M232" s="849"/>
      <c r="N232" s="852"/>
      <c r="O232" s="517"/>
      <c r="P232" s="517"/>
      <c r="Q232" s="517"/>
      <c r="R232" s="517"/>
    </row>
    <row r="233" spans="2:18" s="527" customFormat="1" ht="15.75">
      <c r="B233" s="837"/>
      <c r="C233" s="840"/>
      <c r="D233" s="858"/>
      <c r="E233" s="855"/>
      <c r="F233" s="549">
        <v>4</v>
      </c>
      <c r="G233" s="550"/>
      <c r="H233" s="598" t="str">
        <f t="shared" si="4"/>
        <v>Belum Diisi</v>
      </c>
      <c r="I233" s="592" t="s">
        <v>26</v>
      </c>
      <c r="J233" s="593" t="str">
        <f>IF($D$230="Y/T","Isi Sasaran",IF($E$230=0,0,IF(I233="Y",1,IF(I233="T",0,"Isi Dulu"))))</f>
        <v>Isi Sasaran</v>
      </c>
      <c r="K233" s="592" t="s">
        <v>26</v>
      </c>
      <c r="L233" s="593" t="str">
        <f>IF($D$230="Y/T","Isi Sasaran",IF($E$230=0,0,IF(K233="Y",1,IF(K233="T",0,"Isi Dulu"))))</f>
        <v>Isi Sasaran</v>
      </c>
      <c r="M233" s="849"/>
      <c r="N233" s="852"/>
      <c r="O233" s="517"/>
      <c r="P233" s="517"/>
      <c r="Q233" s="517"/>
      <c r="R233" s="517"/>
    </row>
    <row r="234" spans="2:18" s="527" customFormat="1" ht="15.75">
      <c r="B234" s="838"/>
      <c r="C234" s="841"/>
      <c r="D234" s="859"/>
      <c r="E234" s="856"/>
      <c r="F234" s="569">
        <v>5</v>
      </c>
      <c r="G234" s="570"/>
      <c r="H234" s="599" t="str">
        <f t="shared" si="4"/>
        <v>Belum Diisi</v>
      </c>
      <c r="I234" s="595" t="s">
        <v>26</v>
      </c>
      <c r="J234" s="596" t="str">
        <f>IF($D$230="Y/T","Isi Sasaran",IF($E$230=0,0,IF(I234="Y",1,IF(I234="T",0,"Isi Dulu"))))</f>
        <v>Isi Sasaran</v>
      </c>
      <c r="K234" s="595" t="s">
        <v>26</v>
      </c>
      <c r="L234" s="596" t="str">
        <f>IF($D$230="Y/T","Isi Sasaran",IF($E$230=0,0,IF(K234="Y",1,IF(K234="T",0,"Isi Dulu"))))</f>
        <v>Isi Sasaran</v>
      </c>
      <c r="M234" s="850"/>
      <c r="N234" s="853"/>
      <c r="O234" s="517"/>
      <c r="P234" s="517"/>
      <c r="Q234" s="517"/>
      <c r="R234" s="517"/>
    </row>
    <row r="235" spans="2:18" s="527" customFormat="1" ht="15.75">
      <c r="B235" s="836">
        <v>6</v>
      </c>
      <c r="C235" s="839"/>
      <c r="D235" s="857" t="s">
        <v>26</v>
      </c>
      <c r="E235" s="854" t="str">
        <f>IF(D235="Y",1,IF(D235="T",0,IF(D235="Y/T","Belum diisi","Error")))</f>
        <v>Belum diisi</v>
      </c>
      <c r="F235" s="528">
        <v>1</v>
      </c>
      <c r="G235" s="529"/>
      <c r="H235" s="600" t="str">
        <f t="shared" si="4"/>
        <v>Belum Diisi</v>
      </c>
      <c r="I235" s="590" t="s">
        <v>26</v>
      </c>
      <c r="J235" s="591" t="str">
        <f>IF($D$235="Y/T","Isi Sasaran",IF($E$235=0,0,IF(I235="Y",1,IF(I235="T",0,"Isi Dulu"))))</f>
        <v>Isi Sasaran</v>
      </c>
      <c r="K235" s="590" t="s">
        <v>26</v>
      </c>
      <c r="L235" s="591" t="str">
        <f>IF($D$235="Y/T","Isi Sasaran",IF($E$235=0,0,IF(K235="Y",1,IF(K235="T",0,"Isi Dulu"))))</f>
        <v>Isi Sasaran</v>
      </c>
      <c r="M235" s="848" t="s">
        <v>26</v>
      </c>
      <c r="N235" s="851" t="str">
        <f>IF(M235="Y",1,IF(M235="T",0,IF(M235="Y/T","Belum diisi","Error")))</f>
        <v>Belum diisi</v>
      </c>
      <c r="O235" s="517"/>
      <c r="P235" s="517"/>
      <c r="Q235" s="517"/>
      <c r="R235" s="517"/>
    </row>
    <row r="236" spans="2:18" s="527" customFormat="1" ht="15.75">
      <c r="B236" s="837"/>
      <c r="C236" s="840"/>
      <c r="D236" s="858"/>
      <c r="E236" s="855"/>
      <c r="F236" s="549">
        <v>2</v>
      </c>
      <c r="G236" s="550"/>
      <c r="H236" s="598" t="str">
        <f t="shared" si="4"/>
        <v>Belum Diisi</v>
      </c>
      <c r="I236" s="592" t="s">
        <v>26</v>
      </c>
      <c r="J236" s="593" t="str">
        <f>IF($D$235="Y/T","Isi Sasaran",IF($E$235=0,0,IF(I236="Y",1,IF(I236="T",0,"Isi Dulu"))))</f>
        <v>Isi Sasaran</v>
      </c>
      <c r="K236" s="592" t="s">
        <v>26</v>
      </c>
      <c r="L236" s="593" t="str">
        <f>IF($D$235="Y/T","Isi Sasaran",IF($E$235=0,0,IF(K236="Y",1,IF(K236="T",0,"Isi Dulu"))))</f>
        <v>Isi Sasaran</v>
      </c>
      <c r="M236" s="849"/>
      <c r="N236" s="852"/>
      <c r="O236" s="517"/>
      <c r="P236" s="517"/>
      <c r="Q236" s="517"/>
      <c r="R236" s="517"/>
    </row>
    <row r="237" spans="2:18" s="527" customFormat="1" ht="15.75">
      <c r="B237" s="837"/>
      <c r="C237" s="840"/>
      <c r="D237" s="858"/>
      <c r="E237" s="855"/>
      <c r="F237" s="549">
        <v>3</v>
      </c>
      <c r="G237" s="550"/>
      <c r="H237" s="598" t="str">
        <f t="shared" si="4"/>
        <v>Belum Diisi</v>
      </c>
      <c r="I237" s="592" t="s">
        <v>26</v>
      </c>
      <c r="J237" s="593" t="str">
        <f>IF($D$235="Y/T","Isi Sasaran",IF($E$235=0,0,IF(I237="Y",1,IF(I237="T",0,"Isi Dulu"))))</f>
        <v>Isi Sasaran</v>
      </c>
      <c r="K237" s="592" t="s">
        <v>26</v>
      </c>
      <c r="L237" s="593" t="str">
        <f>IF($D$235="Y/T","Isi Sasaran",IF($E$235=0,0,IF(K237="Y",1,IF(K237="T",0,"Isi Dulu"))))</f>
        <v>Isi Sasaran</v>
      </c>
      <c r="M237" s="849"/>
      <c r="N237" s="852"/>
      <c r="O237" s="517"/>
      <c r="P237" s="517"/>
      <c r="Q237" s="517"/>
      <c r="R237" s="517"/>
    </row>
    <row r="238" spans="2:18" s="527" customFormat="1" ht="15.75">
      <c r="B238" s="837"/>
      <c r="C238" s="840"/>
      <c r="D238" s="858"/>
      <c r="E238" s="855"/>
      <c r="F238" s="549">
        <v>4</v>
      </c>
      <c r="G238" s="550"/>
      <c r="H238" s="598" t="str">
        <f t="shared" si="4"/>
        <v>Belum Diisi</v>
      </c>
      <c r="I238" s="592" t="s">
        <v>26</v>
      </c>
      <c r="J238" s="593" t="str">
        <f>IF($D$235="Y/T","Isi Sasaran",IF($E$235=0,0,IF(I238="Y",1,IF(I238="T",0,"Isi Dulu"))))</f>
        <v>Isi Sasaran</v>
      </c>
      <c r="K238" s="592" t="s">
        <v>26</v>
      </c>
      <c r="L238" s="593" t="str">
        <f>IF($D$235="Y/T","Isi Sasaran",IF($E$235=0,0,IF(K238="Y",1,IF(K238="T",0,"Isi Dulu"))))</f>
        <v>Isi Sasaran</v>
      </c>
      <c r="M238" s="849"/>
      <c r="N238" s="852"/>
      <c r="O238" s="517"/>
      <c r="P238" s="517"/>
      <c r="Q238" s="517"/>
      <c r="R238" s="517"/>
    </row>
    <row r="239" spans="2:18" s="527" customFormat="1" ht="15.75">
      <c r="B239" s="838"/>
      <c r="C239" s="841"/>
      <c r="D239" s="859"/>
      <c r="E239" s="856"/>
      <c r="F239" s="569">
        <v>5</v>
      </c>
      <c r="G239" s="570"/>
      <c r="H239" s="599" t="str">
        <f t="shared" si="4"/>
        <v>Belum Diisi</v>
      </c>
      <c r="I239" s="595" t="s">
        <v>26</v>
      </c>
      <c r="J239" s="596" t="str">
        <f>IF($D$235="Y/T","Isi Sasaran",IF($E$235=0,0,IF(I239="Y",1,IF(I239="T",0,"Isi Dulu"))))</f>
        <v>Isi Sasaran</v>
      </c>
      <c r="K239" s="595" t="s">
        <v>26</v>
      </c>
      <c r="L239" s="596" t="str">
        <f>IF($D$235="Y/T","Isi Sasaran",IF($E$235=0,0,IF(K239="Y",1,IF(K239="T",0,"Isi Dulu"))))</f>
        <v>Isi Sasaran</v>
      </c>
      <c r="M239" s="850"/>
      <c r="N239" s="853"/>
      <c r="O239" s="517"/>
      <c r="P239" s="517"/>
      <c r="Q239" s="517"/>
      <c r="R239" s="517"/>
    </row>
    <row r="240" spans="2:18" s="527" customFormat="1" ht="15.75">
      <c r="B240" s="836">
        <v>7</v>
      </c>
      <c r="C240" s="839"/>
      <c r="D240" s="857" t="s">
        <v>26</v>
      </c>
      <c r="E240" s="854" t="str">
        <f>IF(D240="Y",1,IF(D240="T",0,IF(D240="Y/T","Belum diisi","Error")))</f>
        <v>Belum diisi</v>
      </c>
      <c r="F240" s="528">
        <v>1</v>
      </c>
      <c r="G240" s="529"/>
      <c r="H240" s="600" t="str">
        <f t="shared" si="4"/>
        <v>Belum Diisi</v>
      </c>
      <c r="I240" s="590" t="s">
        <v>26</v>
      </c>
      <c r="J240" s="591" t="str">
        <f>IF($D$240="Y/T","Isi Sasaran",IF($E$240=0,0,IF(I240="Y",1,IF(I240="T",0,"Isi Dulu"))))</f>
        <v>Isi Sasaran</v>
      </c>
      <c r="K240" s="590" t="s">
        <v>26</v>
      </c>
      <c r="L240" s="591" t="str">
        <f>IF($D$240="Y/T","Isi Sasaran",IF($E$240=0,0,IF(K240="Y",1,IF(K240="T",0,"Isi Dulu"))))</f>
        <v>Isi Sasaran</v>
      </c>
      <c r="M240" s="848" t="s">
        <v>26</v>
      </c>
      <c r="N240" s="851" t="str">
        <f>IF(M240="Y",1,IF(M240="T",0,IF(M240="Y/T","Belum diisi","Error")))</f>
        <v>Belum diisi</v>
      </c>
      <c r="O240" s="517"/>
      <c r="P240" s="517"/>
      <c r="Q240" s="517"/>
      <c r="R240" s="517"/>
    </row>
    <row r="241" spans="2:18" s="527" customFormat="1" ht="15.75">
      <c r="B241" s="837"/>
      <c r="C241" s="840"/>
      <c r="D241" s="858"/>
      <c r="E241" s="855"/>
      <c r="F241" s="549">
        <v>2</v>
      </c>
      <c r="G241" s="550"/>
      <c r="H241" s="598" t="str">
        <f t="shared" si="4"/>
        <v>Belum Diisi</v>
      </c>
      <c r="I241" s="592" t="s">
        <v>26</v>
      </c>
      <c r="J241" s="593" t="str">
        <f>IF($D$240="Y/T","Isi Sasaran",IF($E$240=0,0,IF(I241="Y",1,IF(I241="T",0,"Isi Dulu"))))</f>
        <v>Isi Sasaran</v>
      </c>
      <c r="K241" s="592" t="s">
        <v>26</v>
      </c>
      <c r="L241" s="593" t="str">
        <f>IF($D$240="Y/T","Isi Sasaran",IF($E$240=0,0,IF(K241="Y",1,IF(K241="T",0,"Isi Dulu"))))</f>
        <v>Isi Sasaran</v>
      </c>
      <c r="M241" s="849"/>
      <c r="N241" s="852"/>
      <c r="O241" s="517"/>
      <c r="P241" s="517"/>
      <c r="Q241" s="517"/>
      <c r="R241" s="517"/>
    </row>
    <row r="242" spans="2:18" s="527" customFormat="1" ht="15.75">
      <c r="B242" s="837"/>
      <c r="C242" s="840"/>
      <c r="D242" s="858"/>
      <c r="E242" s="855"/>
      <c r="F242" s="549">
        <v>3</v>
      </c>
      <c r="G242" s="550"/>
      <c r="H242" s="598" t="str">
        <f t="shared" si="4"/>
        <v>Belum Diisi</v>
      </c>
      <c r="I242" s="592" t="s">
        <v>26</v>
      </c>
      <c r="J242" s="593" t="str">
        <f>IF($D$240="Y/T","Isi Sasaran",IF($E$240=0,0,IF(I242="Y",1,IF(I242="T",0,"Isi Dulu"))))</f>
        <v>Isi Sasaran</v>
      </c>
      <c r="K242" s="592" t="s">
        <v>26</v>
      </c>
      <c r="L242" s="593" t="str">
        <f>IF($D$240="Y/T","Isi Sasaran",IF($E$240=0,0,IF(K242="Y",1,IF(K242="T",0,"Isi Dulu"))))</f>
        <v>Isi Sasaran</v>
      </c>
      <c r="M242" s="849"/>
      <c r="N242" s="852"/>
      <c r="O242" s="517"/>
      <c r="P242" s="517"/>
      <c r="Q242" s="517"/>
      <c r="R242" s="517"/>
    </row>
    <row r="243" spans="2:18" s="527" customFormat="1" ht="15.75">
      <c r="B243" s="837"/>
      <c r="C243" s="840"/>
      <c r="D243" s="858"/>
      <c r="E243" s="855"/>
      <c r="F243" s="549">
        <v>4</v>
      </c>
      <c r="G243" s="550"/>
      <c r="H243" s="598" t="str">
        <f t="shared" si="4"/>
        <v>Belum Diisi</v>
      </c>
      <c r="I243" s="592" t="s">
        <v>26</v>
      </c>
      <c r="J243" s="593" t="str">
        <f>IF($D$240="Y/T","Isi Sasaran",IF($E$240=0,0,IF(I243="Y",1,IF(I243="T",0,"Isi Dulu"))))</f>
        <v>Isi Sasaran</v>
      </c>
      <c r="K243" s="592" t="s">
        <v>26</v>
      </c>
      <c r="L243" s="593" t="str">
        <f>IF($D$240="Y/T","Isi Sasaran",IF($E$240=0,0,IF(K243="Y",1,IF(K243="T",0,"Isi Dulu"))))</f>
        <v>Isi Sasaran</v>
      </c>
      <c r="M243" s="849"/>
      <c r="N243" s="852"/>
      <c r="O243" s="517"/>
      <c r="P243" s="517"/>
      <c r="Q243" s="517"/>
      <c r="R243" s="517"/>
    </row>
    <row r="244" spans="2:18" s="527" customFormat="1" ht="15.75">
      <c r="B244" s="838"/>
      <c r="C244" s="841"/>
      <c r="D244" s="859"/>
      <c r="E244" s="856"/>
      <c r="F244" s="569">
        <v>5</v>
      </c>
      <c r="G244" s="570"/>
      <c r="H244" s="599" t="str">
        <f t="shared" si="4"/>
        <v>Belum Diisi</v>
      </c>
      <c r="I244" s="595" t="s">
        <v>26</v>
      </c>
      <c r="J244" s="596" t="str">
        <f>IF($D$240="Y/T","Isi Sasaran",IF($E$240=0,0,IF(I244="Y",1,IF(I244="T",0,"Isi Dulu"))))</f>
        <v>Isi Sasaran</v>
      </c>
      <c r="K244" s="595" t="s">
        <v>26</v>
      </c>
      <c r="L244" s="596" t="str">
        <f>IF($D$240="Y/T","Isi Sasaran",IF($E$240=0,0,IF(K244="Y",1,IF(K244="T",0,"Isi Dulu"))))</f>
        <v>Isi Sasaran</v>
      </c>
      <c r="M244" s="850"/>
      <c r="N244" s="853"/>
      <c r="O244" s="517"/>
      <c r="P244" s="517"/>
      <c r="Q244" s="517"/>
      <c r="R244" s="517"/>
    </row>
    <row r="245" spans="2:18" s="527" customFormat="1" ht="15.75">
      <c r="B245" s="836">
        <v>8</v>
      </c>
      <c r="C245" s="839"/>
      <c r="D245" s="857" t="s">
        <v>26</v>
      </c>
      <c r="E245" s="854" t="str">
        <f>IF(D245="Y",1,IF(D245="T",0,IF(D245="Y/T","Belum diisi","Error")))</f>
        <v>Belum diisi</v>
      </c>
      <c r="F245" s="528">
        <v>1</v>
      </c>
      <c r="G245" s="529"/>
      <c r="H245" s="600" t="str">
        <f t="shared" si="4"/>
        <v>Belum Diisi</v>
      </c>
      <c r="I245" s="590" t="s">
        <v>26</v>
      </c>
      <c r="J245" s="591" t="str">
        <f>IF($D$245="Y/T","Isi Sasaran",IF($E$245=0,0,IF(I245="Y",1,IF(I245="T",0,"Isi Dulu"))))</f>
        <v>Isi Sasaran</v>
      </c>
      <c r="K245" s="590" t="s">
        <v>26</v>
      </c>
      <c r="L245" s="591" t="str">
        <f>IF($D$245="Y/T","Isi Sasaran",IF($E$245=0,0,IF(K245="Y",1,IF(K245="T",0,"Isi Dulu"))))</f>
        <v>Isi Sasaran</v>
      </c>
      <c r="M245" s="848" t="s">
        <v>26</v>
      </c>
      <c r="N245" s="851" t="str">
        <f>IF(M245="Y",1,IF(M245="T",0,IF(M245="Y/T","Belum diisi","Error")))</f>
        <v>Belum diisi</v>
      </c>
      <c r="O245" s="517"/>
      <c r="P245" s="517"/>
      <c r="Q245" s="517"/>
      <c r="R245" s="517"/>
    </row>
    <row r="246" spans="2:18" s="527" customFormat="1" ht="15.75">
      <c r="B246" s="837"/>
      <c r="C246" s="840"/>
      <c r="D246" s="858"/>
      <c r="E246" s="855"/>
      <c r="F246" s="549">
        <v>2</v>
      </c>
      <c r="G246" s="550"/>
      <c r="H246" s="598" t="str">
        <f t="shared" si="4"/>
        <v>Belum Diisi</v>
      </c>
      <c r="I246" s="592" t="s">
        <v>26</v>
      </c>
      <c r="J246" s="593" t="str">
        <f>IF($D$245="Y/T","Isi Sasaran",IF($E$245=0,0,IF(I246="Y",1,IF(I246="T",0,"Isi Dulu"))))</f>
        <v>Isi Sasaran</v>
      </c>
      <c r="K246" s="592" t="s">
        <v>26</v>
      </c>
      <c r="L246" s="593" t="str">
        <f>IF($D$245="Y/T","Isi Sasaran",IF($E$245=0,0,IF(K246="Y",1,IF(K246="T",0,"Isi Dulu"))))</f>
        <v>Isi Sasaran</v>
      </c>
      <c r="M246" s="849"/>
      <c r="N246" s="852"/>
      <c r="O246" s="517"/>
      <c r="P246" s="517"/>
      <c r="Q246" s="517"/>
      <c r="R246" s="517"/>
    </row>
    <row r="247" spans="2:18" s="527" customFormat="1" ht="15.75">
      <c r="B247" s="837"/>
      <c r="C247" s="840"/>
      <c r="D247" s="858"/>
      <c r="E247" s="855"/>
      <c r="F247" s="549">
        <v>3</v>
      </c>
      <c r="G247" s="550"/>
      <c r="H247" s="598" t="str">
        <f t="shared" si="4"/>
        <v>Belum Diisi</v>
      </c>
      <c r="I247" s="592" t="s">
        <v>26</v>
      </c>
      <c r="J247" s="593" t="str">
        <f>IF($D$245="Y/T","Isi Sasaran",IF($E$245=0,0,IF(I247="Y",1,IF(I247="T",0,"Isi Dulu"))))</f>
        <v>Isi Sasaran</v>
      </c>
      <c r="K247" s="592" t="s">
        <v>26</v>
      </c>
      <c r="L247" s="593" t="str">
        <f>IF($D$245="Y/T","Isi Sasaran",IF($E$245=0,0,IF(K247="Y",1,IF(K247="T",0,"Isi Dulu"))))</f>
        <v>Isi Sasaran</v>
      </c>
      <c r="M247" s="849"/>
      <c r="N247" s="852"/>
      <c r="O247" s="517"/>
      <c r="P247" s="517"/>
      <c r="Q247" s="517"/>
      <c r="R247" s="517"/>
    </row>
    <row r="248" spans="2:18" s="527" customFormat="1" ht="15.75">
      <c r="B248" s="837"/>
      <c r="C248" s="840"/>
      <c r="D248" s="858"/>
      <c r="E248" s="855"/>
      <c r="F248" s="549">
        <v>4</v>
      </c>
      <c r="G248" s="550"/>
      <c r="H248" s="598" t="str">
        <f t="shared" si="4"/>
        <v>Belum Diisi</v>
      </c>
      <c r="I248" s="592" t="s">
        <v>26</v>
      </c>
      <c r="J248" s="593" t="str">
        <f>IF($D$245="Y/T","Isi Sasaran",IF($E$245=0,0,IF(I248="Y",1,IF(I248="T",0,"Isi Dulu"))))</f>
        <v>Isi Sasaran</v>
      </c>
      <c r="K248" s="592" t="s">
        <v>26</v>
      </c>
      <c r="L248" s="593" t="str">
        <f>IF($D$245="Y/T","Isi Sasaran",IF($E$245=0,0,IF(K248="Y",1,IF(K248="T",0,"Isi Dulu"))))</f>
        <v>Isi Sasaran</v>
      </c>
      <c r="M248" s="849"/>
      <c r="N248" s="852"/>
      <c r="O248" s="517"/>
      <c r="P248" s="517"/>
      <c r="Q248" s="517"/>
      <c r="R248" s="517"/>
    </row>
    <row r="249" spans="2:18" s="527" customFormat="1" ht="15.75">
      <c r="B249" s="838"/>
      <c r="C249" s="841"/>
      <c r="D249" s="859"/>
      <c r="E249" s="856"/>
      <c r="F249" s="569">
        <v>5</v>
      </c>
      <c r="G249" s="570"/>
      <c r="H249" s="599" t="str">
        <f t="shared" si="4"/>
        <v>Belum Diisi</v>
      </c>
      <c r="I249" s="595" t="s">
        <v>26</v>
      </c>
      <c r="J249" s="596" t="str">
        <f>IF($D$245="Y/T","Isi Sasaran",IF($E$245=0,0,IF(I249="Y",1,IF(I249="T",0,"Isi Dulu"))))</f>
        <v>Isi Sasaran</v>
      </c>
      <c r="K249" s="595" t="s">
        <v>26</v>
      </c>
      <c r="L249" s="596" t="str">
        <f>IF($D$245="Y/T","Isi Sasaran",IF($E$245=0,0,IF(K249="Y",1,IF(K249="T",0,"Isi Dulu"))))</f>
        <v>Isi Sasaran</v>
      </c>
      <c r="M249" s="850"/>
      <c r="N249" s="853"/>
      <c r="O249" s="517"/>
      <c r="P249" s="517"/>
      <c r="Q249" s="517"/>
      <c r="R249" s="517"/>
    </row>
    <row r="250" spans="2:18" s="527" customFormat="1" ht="15.75">
      <c r="B250" s="836">
        <v>9</v>
      </c>
      <c r="C250" s="839"/>
      <c r="D250" s="857" t="s">
        <v>26</v>
      </c>
      <c r="E250" s="854" t="str">
        <f>IF(D250="Y",1,IF(D250="T",0,IF(D250="Y/T","Belum diisi","Error")))</f>
        <v>Belum diisi</v>
      </c>
      <c r="F250" s="528">
        <v>1</v>
      </c>
      <c r="G250" s="529"/>
      <c r="H250" s="600" t="str">
        <f t="shared" si="4"/>
        <v>Belum Diisi</v>
      </c>
      <c r="I250" s="590" t="s">
        <v>26</v>
      </c>
      <c r="J250" s="591" t="str">
        <f>IF($D$250="Y/T","Isi Sasaran",IF($E$250=0,0,IF(I250="Y",1,IF(I250="T",0,"Isi Dulu"))))</f>
        <v>Isi Sasaran</v>
      </c>
      <c r="K250" s="590" t="s">
        <v>26</v>
      </c>
      <c r="L250" s="591" t="str">
        <f>IF($D$250="Y/T","Isi Sasaran",IF($E$250=0,0,IF(K250="Y",1,IF(K250="T",0,"Isi Dulu"))))</f>
        <v>Isi Sasaran</v>
      </c>
      <c r="M250" s="848" t="s">
        <v>26</v>
      </c>
      <c r="N250" s="851" t="str">
        <f>IF(M250="Y",1,IF(M250="T",0,IF(M250="Y/T","Belum diisi","Error")))</f>
        <v>Belum diisi</v>
      </c>
      <c r="O250" s="517"/>
      <c r="P250" s="517"/>
      <c r="Q250" s="517"/>
      <c r="R250" s="517"/>
    </row>
    <row r="251" spans="2:18" s="527" customFormat="1" ht="15.75">
      <c r="B251" s="837"/>
      <c r="C251" s="840"/>
      <c r="D251" s="858"/>
      <c r="E251" s="855"/>
      <c r="F251" s="549">
        <v>2</v>
      </c>
      <c r="G251" s="550"/>
      <c r="H251" s="598" t="str">
        <f t="shared" si="4"/>
        <v>Belum Diisi</v>
      </c>
      <c r="I251" s="592" t="s">
        <v>26</v>
      </c>
      <c r="J251" s="593" t="str">
        <f>IF($D$250="Y/T","Isi Sasaran",IF($E$250=0,0,IF(I251="Y",1,IF(I251="T",0,"Isi Dulu"))))</f>
        <v>Isi Sasaran</v>
      </c>
      <c r="K251" s="592" t="s">
        <v>26</v>
      </c>
      <c r="L251" s="593" t="str">
        <f>IF($D$250="Y/T","Isi Sasaran",IF($E$250=0,0,IF(K251="Y",1,IF(K251="T",0,"Isi Dulu"))))</f>
        <v>Isi Sasaran</v>
      </c>
      <c r="M251" s="849"/>
      <c r="N251" s="852"/>
      <c r="O251" s="517"/>
      <c r="P251" s="517"/>
      <c r="Q251" s="517"/>
      <c r="R251" s="517"/>
    </row>
    <row r="252" spans="2:18" s="527" customFormat="1" ht="15.75">
      <c r="B252" s="837"/>
      <c r="C252" s="840"/>
      <c r="D252" s="858"/>
      <c r="E252" s="855"/>
      <c r="F252" s="549">
        <v>3</v>
      </c>
      <c r="G252" s="550"/>
      <c r="H252" s="598" t="str">
        <f t="shared" si="4"/>
        <v>Belum Diisi</v>
      </c>
      <c r="I252" s="592" t="s">
        <v>26</v>
      </c>
      <c r="J252" s="593" t="str">
        <f>IF($D$250="Y/T","Isi Sasaran",IF($E$250=0,0,IF(I252="Y",1,IF(I252="T",0,"Isi Dulu"))))</f>
        <v>Isi Sasaran</v>
      </c>
      <c r="K252" s="592" t="s">
        <v>26</v>
      </c>
      <c r="L252" s="593" t="str">
        <f>IF($D$250="Y/T","Isi Sasaran",IF($E$250=0,0,IF(K252="Y",1,IF(K252="T",0,"Isi Dulu"))))</f>
        <v>Isi Sasaran</v>
      </c>
      <c r="M252" s="849"/>
      <c r="N252" s="852"/>
      <c r="O252" s="517"/>
      <c r="P252" s="517"/>
      <c r="Q252" s="517"/>
      <c r="R252" s="517"/>
    </row>
    <row r="253" spans="2:18" s="527" customFormat="1" ht="15.75">
      <c r="B253" s="837"/>
      <c r="C253" s="840"/>
      <c r="D253" s="858"/>
      <c r="E253" s="855"/>
      <c r="F253" s="549">
        <v>4</v>
      </c>
      <c r="G253" s="550"/>
      <c r="H253" s="598" t="str">
        <f t="shared" si="4"/>
        <v>Belum Diisi</v>
      </c>
      <c r="I253" s="592" t="s">
        <v>26</v>
      </c>
      <c r="J253" s="593" t="str">
        <f>IF($D$250="Y/T","Isi Sasaran",IF($E$250=0,0,IF(I253="Y",1,IF(I253="T",0,"Isi Dulu"))))</f>
        <v>Isi Sasaran</v>
      </c>
      <c r="K253" s="592" t="s">
        <v>26</v>
      </c>
      <c r="L253" s="593" t="str">
        <f>IF($D$250="Y/T","Isi Sasaran",IF($E$250=0,0,IF(K253="Y",1,IF(K253="T",0,"Isi Dulu"))))</f>
        <v>Isi Sasaran</v>
      </c>
      <c r="M253" s="849"/>
      <c r="N253" s="852"/>
      <c r="O253" s="517"/>
      <c r="P253" s="517"/>
      <c r="Q253" s="517"/>
      <c r="R253" s="517"/>
    </row>
    <row r="254" spans="2:18" s="527" customFormat="1" ht="15.75">
      <c r="B254" s="838"/>
      <c r="C254" s="841"/>
      <c r="D254" s="859"/>
      <c r="E254" s="856"/>
      <c r="F254" s="569">
        <v>5</v>
      </c>
      <c r="G254" s="570"/>
      <c r="H254" s="599" t="str">
        <f t="shared" si="4"/>
        <v>Belum Diisi</v>
      </c>
      <c r="I254" s="595" t="s">
        <v>26</v>
      </c>
      <c r="J254" s="596" t="str">
        <f>IF($D$250="Y/T","Isi Sasaran",IF($E$250=0,0,IF(I254="Y",1,IF(I254="T",0,"Isi Dulu"))))</f>
        <v>Isi Sasaran</v>
      </c>
      <c r="K254" s="595" t="s">
        <v>26</v>
      </c>
      <c r="L254" s="596" t="str">
        <f>IF($D$250="Y/T","Isi Sasaran",IF($E$250=0,0,IF(K254="Y",1,IF(K254="T",0,"Isi Dulu"))))</f>
        <v>Isi Sasaran</v>
      </c>
      <c r="M254" s="850"/>
      <c r="N254" s="853"/>
      <c r="O254" s="517"/>
      <c r="P254" s="517"/>
      <c r="Q254" s="517"/>
      <c r="R254" s="517"/>
    </row>
    <row r="255" spans="2:18" s="527" customFormat="1" ht="15.75">
      <c r="B255" s="836">
        <v>10</v>
      </c>
      <c r="C255" s="839"/>
      <c r="D255" s="857" t="s">
        <v>26</v>
      </c>
      <c r="E255" s="854" t="str">
        <f>IF(D255="Y",1,IF(D255="T",0,IF(D255="Y/T","Belum diisi","Error")))</f>
        <v>Belum diisi</v>
      </c>
      <c r="F255" s="528">
        <v>1</v>
      </c>
      <c r="G255" s="529"/>
      <c r="H255" s="600" t="str">
        <f t="shared" si="4"/>
        <v>Belum Diisi</v>
      </c>
      <c r="I255" s="590" t="s">
        <v>26</v>
      </c>
      <c r="J255" s="591" t="str">
        <f>IF($D$255="Y/T","Isi Sasaran",IF($E$255=0,0,IF(I255="Y",1,IF(I255="T",0,"Isi Dulu"))))</f>
        <v>Isi Sasaran</v>
      </c>
      <c r="K255" s="590" t="s">
        <v>26</v>
      </c>
      <c r="L255" s="591" t="str">
        <f>IF($D$255="Y/T","Isi Sasaran",IF($E$255=0,0,IF(K255="Y",1,IF(K255="T",0,"Isi Dulu"))))</f>
        <v>Isi Sasaran</v>
      </c>
      <c r="M255" s="848" t="s">
        <v>26</v>
      </c>
      <c r="N255" s="851" t="str">
        <f>IF(M255="Y",1,IF(M255="T",0,IF(M255="Y/T","Belum diisi","Error")))</f>
        <v>Belum diisi</v>
      </c>
      <c r="O255" s="517"/>
      <c r="P255" s="517"/>
      <c r="Q255" s="517"/>
      <c r="R255" s="517"/>
    </row>
    <row r="256" spans="2:18" s="527" customFormat="1" ht="15.75">
      <c r="B256" s="837"/>
      <c r="C256" s="840"/>
      <c r="D256" s="858"/>
      <c r="E256" s="855"/>
      <c r="F256" s="549">
        <v>2</v>
      </c>
      <c r="G256" s="550"/>
      <c r="H256" s="598" t="str">
        <f t="shared" si="4"/>
        <v>Belum Diisi</v>
      </c>
      <c r="I256" s="592" t="s">
        <v>26</v>
      </c>
      <c r="J256" s="593" t="str">
        <f>IF($D$255="Y/T","Isi Sasaran",IF($E$255=0,0,IF(I256="Y",1,IF(I256="T",0,"Isi Dulu"))))</f>
        <v>Isi Sasaran</v>
      </c>
      <c r="K256" s="592" t="s">
        <v>26</v>
      </c>
      <c r="L256" s="593" t="str">
        <f>IF($D$255="Y/T","Isi Sasaran",IF($E$255=0,0,IF(K256="Y",1,IF(K256="T",0,"Isi Dulu"))))</f>
        <v>Isi Sasaran</v>
      </c>
      <c r="M256" s="849"/>
      <c r="N256" s="852"/>
      <c r="O256" s="517"/>
      <c r="P256" s="517"/>
      <c r="Q256" s="517"/>
      <c r="R256" s="517"/>
    </row>
    <row r="257" spans="2:18" s="527" customFormat="1" ht="15.75">
      <c r="B257" s="837"/>
      <c r="C257" s="840"/>
      <c r="D257" s="858"/>
      <c r="E257" s="855"/>
      <c r="F257" s="549">
        <v>3</v>
      </c>
      <c r="G257" s="550"/>
      <c r="H257" s="598" t="str">
        <f t="shared" si="4"/>
        <v>Belum Diisi</v>
      </c>
      <c r="I257" s="592" t="s">
        <v>26</v>
      </c>
      <c r="J257" s="593" t="str">
        <f>IF($D$255="Y/T","Isi Sasaran",IF($E$255=0,0,IF(I257="Y",1,IF(I257="T",0,"Isi Dulu"))))</f>
        <v>Isi Sasaran</v>
      </c>
      <c r="K257" s="592" t="s">
        <v>26</v>
      </c>
      <c r="L257" s="593" t="str">
        <f>IF($D$255="Y/T","Isi Sasaran",IF($E$255=0,0,IF(K257="Y",1,IF(K257="T",0,"Isi Dulu"))))</f>
        <v>Isi Sasaran</v>
      </c>
      <c r="M257" s="849"/>
      <c r="N257" s="852"/>
      <c r="O257" s="517"/>
      <c r="P257" s="517"/>
      <c r="Q257" s="517"/>
      <c r="R257" s="517"/>
    </row>
    <row r="258" spans="2:18" s="527" customFormat="1" ht="15.75">
      <c r="B258" s="837"/>
      <c r="C258" s="840"/>
      <c r="D258" s="858"/>
      <c r="E258" s="855"/>
      <c r="F258" s="549">
        <v>4</v>
      </c>
      <c r="G258" s="550"/>
      <c r="H258" s="598" t="str">
        <f t="shared" si="4"/>
        <v>Belum Diisi</v>
      </c>
      <c r="I258" s="592" t="s">
        <v>26</v>
      </c>
      <c r="J258" s="593" t="str">
        <f>IF($D$255="Y/T","Isi Sasaran",IF($E$255=0,0,IF(I258="Y",1,IF(I258="T",0,"Isi Dulu"))))</f>
        <v>Isi Sasaran</v>
      </c>
      <c r="K258" s="592" t="s">
        <v>26</v>
      </c>
      <c r="L258" s="593" t="str">
        <f>IF($D$255="Y/T","Isi Sasaran",IF($E$255=0,0,IF(K258="Y",1,IF(K258="T",0,"Isi Dulu"))))</f>
        <v>Isi Sasaran</v>
      </c>
      <c r="M258" s="849"/>
      <c r="N258" s="852"/>
      <c r="O258" s="517"/>
      <c r="P258" s="517"/>
      <c r="Q258" s="517"/>
      <c r="R258" s="517"/>
    </row>
    <row r="259" spans="2:18" s="527" customFormat="1" ht="15.75">
      <c r="B259" s="838"/>
      <c r="C259" s="841"/>
      <c r="D259" s="859"/>
      <c r="E259" s="856"/>
      <c r="F259" s="569">
        <v>5</v>
      </c>
      <c r="G259" s="570"/>
      <c r="H259" s="599" t="str">
        <f t="shared" si="4"/>
        <v>Belum Diisi</v>
      </c>
      <c r="I259" s="595" t="s">
        <v>26</v>
      </c>
      <c r="J259" s="596" t="str">
        <f>IF($D$255="Y/T","Isi Sasaran",IF($E$255=0,0,IF(I259="Y",1,IF(I259="T",0,"Isi Dulu"))))</f>
        <v>Isi Sasaran</v>
      </c>
      <c r="K259" s="595" t="s">
        <v>26</v>
      </c>
      <c r="L259" s="596" t="str">
        <f>IF($D$255="Y/T","Isi Sasaran",IF($E$255=0,0,IF(K259="Y",1,IF(K259="T",0,"Isi Dulu"))))</f>
        <v>Isi Sasaran</v>
      </c>
      <c r="M259" s="850"/>
      <c r="N259" s="853"/>
      <c r="O259" s="517"/>
      <c r="P259" s="517"/>
      <c r="Q259" s="517"/>
      <c r="R259" s="517"/>
    </row>
    <row r="260" spans="2:18" s="527" customFormat="1" ht="15.75">
      <c r="B260" s="836">
        <v>11</v>
      </c>
      <c r="C260" s="839"/>
      <c r="D260" s="857" t="s">
        <v>26</v>
      </c>
      <c r="E260" s="854" t="str">
        <f>IF(D260="Y",1,IF(D260="T",0,IF(D260="Y/T","Belum diisi","Error")))</f>
        <v>Belum diisi</v>
      </c>
      <c r="F260" s="528">
        <v>1</v>
      </c>
      <c r="G260" s="529"/>
      <c r="H260" s="600" t="str">
        <f t="shared" si="4"/>
        <v>Belum Diisi</v>
      </c>
      <c r="I260" s="590" t="s">
        <v>26</v>
      </c>
      <c r="J260" s="591" t="str">
        <f>IF($D$260="Y/T","Isi Sasaran",IF($E$260=0,0,IF(I260="Y",1,IF(I260="T",0,"Isi Dulu"))))</f>
        <v>Isi Sasaran</v>
      </c>
      <c r="K260" s="590" t="s">
        <v>26</v>
      </c>
      <c r="L260" s="591" t="str">
        <f>IF($D$260="Y/T","Isi Sasaran",IF($E$260=0,0,IF(K260="Y",1,IF(K260="T",0,"Isi Dulu"))))</f>
        <v>Isi Sasaran</v>
      </c>
      <c r="M260" s="848" t="s">
        <v>26</v>
      </c>
      <c r="N260" s="851" t="str">
        <f>IF(M260="Y",1,IF(M260="T",0,IF(M260="Y/T","Belum diisi","Error")))</f>
        <v>Belum diisi</v>
      </c>
      <c r="O260" s="517"/>
      <c r="P260" s="517"/>
      <c r="Q260" s="517"/>
      <c r="R260" s="517"/>
    </row>
    <row r="261" spans="2:18" s="527" customFormat="1" ht="15.75">
      <c r="B261" s="837"/>
      <c r="C261" s="840"/>
      <c r="D261" s="858"/>
      <c r="E261" s="855"/>
      <c r="F261" s="549">
        <v>2</v>
      </c>
      <c r="G261" s="550"/>
      <c r="H261" s="598" t="str">
        <f t="shared" si="4"/>
        <v>Belum Diisi</v>
      </c>
      <c r="I261" s="592" t="s">
        <v>26</v>
      </c>
      <c r="J261" s="593" t="str">
        <f>IF($D$260="Y/T","Isi Sasaran",IF($E$260=0,0,IF(I261="Y",1,IF(I261="T",0,"Isi Dulu"))))</f>
        <v>Isi Sasaran</v>
      </c>
      <c r="K261" s="592" t="s">
        <v>26</v>
      </c>
      <c r="L261" s="593" t="str">
        <f>IF($D$260="Y/T","Isi Sasaran",IF($E$260=0,0,IF(K261="Y",1,IF(K261="T",0,"Isi Dulu"))))</f>
        <v>Isi Sasaran</v>
      </c>
      <c r="M261" s="849"/>
      <c r="N261" s="852"/>
      <c r="O261" s="517"/>
      <c r="P261" s="517"/>
      <c r="Q261" s="517"/>
      <c r="R261" s="517"/>
    </row>
    <row r="262" spans="2:18" s="527" customFormat="1" ht="15.75">
      <c r="B262" s="837"/>
      <c r="C262" s="840"/>
      <c r="D262" s="858"/>
      <c r="E262" s="855"/>
      <c r="F262" s="549">
        <v>3</v>
      </c>
      <c r="G262" s="550"/>
      <c r="H262" s="598" t="str">
        <f t="shared" si="4"/>
        <v>Belum Diisi</v>
      </c>
      <c r="I262" s="592" t="s">
        <v>26</v>
      </c>
      <c r="J262" s="593" t="str">
        <f>IF($D$260="Y/T","Isi Sasaran",IF($E$260=0,0,IF(I262="Y",1,IF(I262="T",0,"Isi Dulu"))))</f>
        <v>Isi Sasaran</v>
      </c>
      <c r="K262" s="592" t="s">
        <v>26</v>
      </c>
      <c r="L262" s="593" t="str">
        <f>IF($D$260="Y/T","Isi Sasaran",IF($E$260=0,0,IF(K262="Y",1,IF(K262="T",0,"Isi Dulu"))))</f>
        <v>Isi Sasaran</v>
      </c>
      <c r="M262" s="849"/>
      <c r="N262" s="852"/>
      <c r="O262" s="517"/>
      <c r="P262" s="517"/>
      <c r="Q262" s="517"/>
      <c r="R262" s="517"/>
    </row>
    <row r="263" spans="2:18" s="527" customFormat="1" ht="15.75">
      <c r="B263" s="837"/>
      <c r="C263" s="840"/>
      <c r="D263" s="858"/>
      <c r="E263" s="855"/>
      <c r="F263" s="549">
        <v>4</v>
      </c>
      <c r="G263" s="550"/>
      <c r="H263" s="598" t="str">
        <f t="shared" si="4"/>
        <v>Belum Diisi</v>
      </c>
      <c r="I263" s="592" t="s">
        <v>26</v>
      </c>
      <c r="J263" s="593" t="str">
        <f>IF($D$260="Y/T","Isi Sasaran",IF($E$260=0,0,IF(I263="Y",1,IF(I263="T",0,"Isi Dulu"))))</f>
        <v>Isi Sasaran</v>
      </c>
      <c r="K263" s="592" t="s">
        <v>26</v>
      </c>
      <c r="L263" s="593" t="str">
        <f>IF($D$260="Y/T","Isi Sasaran",IF($E$260=0,0,IF(K263="Y",1,IF(K263="T",0,"Isi Dulu"))))</f>
        <v>Isi Sasaran</v>
      </c>
      <c r="M263" s="849"/>
      <c r="N263" s="852"/>
      <c r="O263" s="517"/>
      <c r="P263" s="517"/>
      <c r="Q263" s="517"/>
      <c r="R263" s="517"/>
    </row>
    <row r="264" spans="2:18" s="527" customFormat="1" ht="15.75">
      <c r="B264" s="838"/>
      <c r="C264" s="841"/>
      <c r="D264" s="859"/>
      <c r="E264" s="856"/>
      <c r="F264" s="569">
        <v>5</v>
      </c>
      <c r="G264" s="570"/>
      <c r="H264" s="599" t="str">
        <f t="shared" si="4"/>
        <v>Belum Diisi</v>
      </c>
      <c r="I264" s="595" t="s">
        <v>26</v>
      </c>
      <c r="J264" s="596" t="str">
        <f>IF($D$260="Y/T","Isi Sasaran",IF($E$260=0,0,IF(I264="Y",1,IF(I264="T",0,"Isi Dulu"))))</f>
        <v>Isi Sasaran</v>
      </c>
      <c r="K264" s="595" t="s">
        <v>26</v>
      </c>
      <c r="L264" s="596" t="str">
        <f>IF($D$260="Y/T","Isi Sasaran",IF($E$260=0,0,IF(K264="Y",1,IF(K264="T",0,"Isi Dulu"))))</f>
        <v>Isi Sasaran</v>
      </c>
      <c r="M264" s="850"/>
      <c r="N264" s="853"/>
      <c r="O264" s="517"/>
      <c r="P264" s="517"/>
      <c r="Q264" s="517"/>
      <c r="R264" s="517"/>
    </row>
    <row r="265" spans="2:18" s="527" customFormat="1" ht="15.75">
      <c r="B265" s="836">
        <v>12</v>
      </c>
      <c r="C265" s="839"/>
      <c r="D265" s="857" t="s">
        <v>26</v>
      </c>
      <c r="E265" s="854" t="str">
        <f>IF(D265="Y",1,IF(D265="T",0,IF(D265="Y/T","Belum diisi","Error")))</f>
        <v>Belum diisi</v>
      </c>
      <c r="F265" s="528">
        <v>1</v>
      </c>
      <c r="G265" s="529"/>
      <c r="H265" s="600" t="str">
        <f t="shared" si="4"/>
        <v>Belum Diisi</v>
      </c>
      <c r="I265" s="590" t="s">
        <v>26</v>
      </c>
      <c r="J265" s="591" t="str">
        <f>IF($D$265="Y/T","Isi Sasaran",IF($E$265=0,0,IF(I265="Y",1,IF(I265="T",0,"Isi Dulu"))))</f>
        <v>Isi Sasaran</v>
      </c>
      <c r="K265" s="590" t="s">
        <v>26</v>
      </c>
      <c r="L265" s="591" t="str">
        <f>IF($D$265="Y/T","Isi Sasaran",IF($E$265=0,0,IF(K265="Y",1,IF(K265="T",0,"Isi Dulu"))))</f>
        <v>Isi Sasaran</v>
      </c>
      <c r="M265" s="848" t="s">
        <v>26</v>
      </c>
      <c r="N265" s="851" t="str">
        <f>IF(M265="Y",1,IF(M265="T",0,IF(M265="Y/T","Belum diisi","Error")))</f>
        <v>Belum diisi</v>
      </c>
      <c r="O265" s="517"/>
      <c r="P265" s="517"/>
      <c r="Q265" s="517"/>
      <c r="R265" s="517"/>
    </row>
    <row r="266" spans="2:18" s="527" customFormat="1" ht="15.75">
      <c r="B266" s="837"/>
      <c r="C266" s="840"/>
      <c r="D266" s="858"/>
      <c r="E266" s="855"/>
      <c r="F266" s="549">
        <v>2</v>
      </c>
      <c r="G266" s="550"/>
      <c r="H266" s="598" t="str">
        <f t="shared" si="4"/>
        <v>Belum Diisi</v>
      </c>
      <c r="I266" s="592" t="s">
        <v>26</v>
      </c>
      <c r="J266" s="593" t="str">
        <f>IF($D$265="Y/T","Isi Sasaran",IF($E$265=0,0,IF(I266="Y",1,IF(I266="T",0,"Isi Dulu"))))</f>
        <v>Isi Sasaran</v>
      </c>
      <c r="K266" s="592" t="s">
        <v>26</v>
      </c>
      <c r="L266" s="593" t="str">
        <f>IF($D$265="Y/T","Isi Sasaran",IF($E$265=0,0,IF(K266="Y",1,IF(K266="T",0,"Isi Dulu"))))</f>
        <v>Isi Sasaran</v>
      </c>
      <c r="M266" s="849"/>
      <c r="N266" s="852"/>
      <c r="O266" s="517"/>
      <c r="P266" s="517"/>
      <c r="Q266" s="517"/>
      <c r="R266" s="517"/>
    </row>
    <row r="267" spans="2:18" s="527" customFormat="1" ht="15.75">
      <c r="B267" s="837"/>
      <c r="C267" s="840"/>
      <c r="D267" s="858"/>
      <c r="E267" s="855"/>
      <c r="F267" s="549">
        <v>3</v>
      </c>
      <c r="G267" s="550"/>
      <c r="H267" s="598" t="str">
        <f t="shared" si="4"/>
        <v>Belum Diisi</v>
      </c>
      <c r="I267" s="592" t="s">
        <v>26</v>
      </c>
      <c r="J267" s="593" t="str">
        <f>IF($D$265="Y/T","Isi Sasaran",IF($E$265=0,0,IF(I267="Y",1,IF(I267="T",0,"Isi Dulu"))))</f>
        <v>Isi Sasaran</v>
      </c>
      <c r="K267" s="592" t="s">
        <v>26</v>
      </c>
      <c r="L267" s="593" t="str">
        <f>IF($D$265="Y/T","Isi Sasaran",IF($E$265=0,0,IF(K267="Y",1,IF(K267="T",0,"Isi Dulu"))))</f>
        <v>Isi Sasaran</v>
      </c>
      <c r="M267" s="849"/>
      <c r="N267" s="852"/>
      <c r="O267" s="517"/>
      <c r="P267" s="517"/>
      <c r="Q267" s="517"/>
      <c r="R267" s="517"/>
    </row>
    <row r="268" spans="2:18" s="527" customFormat="1" ht="15.75">
      <c r="B268" s="837"/>
      <c r="C268" s="840"/>
      <c r="D268" s="858"/>
      <c r="E268" s="855"/>
      <c r="F268" s="549">
        <v>4</v>
      </c>
      <c r="G268" s="550"/>
      <c r="H268" s="598" t="str">
        <f t="shared" si="4"/>
        <v>Belum Diisi</v>
      </c>
      <c r="I268" s="592" t="s">
        <v>26</v>
      </c>
      <c r="J268" s="593" t="str">
        <f>IF($D$265="Y/T","Isi Sasaran",IF($E$265=0,0,IF(I268="Y",1,IF(I268="T",0,"Isi Dulu"))))</f>
        <v>Isi Sasaran</v>
      </c>
      <c r="K268" s="592" t="s">
        <v>26</v>
      </c>
      <c r="L268" s="593" t="str">
        <f>IF($D$265="Y/T","Isi Sasaran",IF($E$265=0,0,IF(K268="Y",1,IF(K268="T",0,"Isi Dulu"))))</f>
        <v>Isi Sasaran</v>
      </c>
      <c r="M268" s="849"/>
      <c r="N268" s="852"/>
      <c r="O268" s="517"/>
      <c r="P268" s="517"/>
      <c r="Q268" s="517"/>
      <c r="R268" s="517"/>
    </row>
    <row r="269" spans="2:18" s="527" customFormat="1" ht="15.75">
      <c r="B269" s="838"/>
      <c r="C269" s="841"/>
      <c r="D269" s="859"/>
      <c r="E269" s="856"/>
      <c r="F269" s="569">
        <v>5</v>
      </c>
      <c r="G269" s="570"/>
      <c r="H269" s="599" t="str">
        <f t="shared" si="4"/>
        <v>Belum Diisi</v>
      </c>
      <c r="I269" s="595" t="s">
        <v>26</v>
      </c>
      <c r="J269" s="596" t="str">
        <f>IF($D$265="Y/T","Isi Sasaran",IF($E$265=0,0,IF(I269="Y",1,IF(I269="T",0,"Isi Dulu"))))</f>
        <v>Isi Sasaran</v>
      </c>
      <c r="K269" s="595" t="s">
        <v>26</v>
      </c>
      <c r="L269" s="596" t="str">
        <f>IF($D$265="Y/T","Isi Sasaran",IF($E$265=0,0,IF(K269="Y",1,IF(K269="T",0,"Isi Dulu"))))</f>
        <v>Isi Sasaran</v>
      </c>
      <c r="M269" s="850"/>
      <c r="N269" s="853"/>
      <c r="O269" s="517"/>
      <c r="P269" s="517"/>
      <c r="Q269" s="517"/>
      <c r="R269" s="517"/>
    </row>
    <row r="270" spans="2:18" s="527" customFormat="1" ht="15.75">
      <c r="B270" s="836">
        <v>13</v>
      </c>
      <c r="C270" s="839"/>
      <c r="D270" s="857" t="s">
        <v>26</v>
      </c>
      <c r="E270" s="854" t="str">
        <f>IF(D270="Y",1,IF(D270="T",0,IF(D270="Y/T","Belum diisi","Error")))</f>
        <v>Belum diisi</v>
      </c>
      <c r="F270" s="528">
        <v>1</v>
      </c>
      <c r="G270" s="529"/>
      <c r="H270" s="600" t="str">
        <f t="shared" si="4"/>
        <v>Belum Diisi</v>
      </c>
      <c r="I270" s="590" t="s">
        <v>26</v>
      </c>
      <c r="J270" s="591" t="str">
        <f>IF($D$270="Y/T","Isi Sasaran",IF($E$270=0,0,IF(I270="Y",1,IF(I270="T",0,"Isi Dulu"))))</f>
        <v>Isi Sasaran</v>
      </c>
      <c r="K270" s="590" t="s">
        <v>26</v>
      </c>
      <c r="L270" s="591" t="str">
        <f>IF($D$270="Y/T","Isi Sasaran",IF($E$270=0,0,IF(K270="Y",1,IF(K270="T",0,"Isi Dulu"))))</f>
        <v>Isi Sasaran</v>
      </c>
      <c r="M270" s="848" t="s">
        <v>26</v>
      </c>
      <c r="N270" s="851" t="str">
        <f>IF(M270="Y",1,IF(M270="T",0,IF(M270="Y/T","Belum diisi","Error")))</f>
        <v>Belum diisi</v>
      </c>
      <c r="O270" s="517"/>
      <c r="P270" s="517"/>
      <c r="Q270" s="517"/>
      <c r="R270" s="517"/>
    </row>
    <row r="271" spans="2:18" s="527" customFormat="1" ht="15.75">
      <c r="B271" s="837"/>
      <c r="C271" s="840"/>
      <c r="D271" s="858"/>
      <c r="E271" s="855"/>
      <c r="F271" s="549">
        <v>2</v>
      </c>
      <c r="G271" s="550"/>
      <c r="H271" s="598" t="str">
        <f t="shared" si="4"/>
        <v>Belum Diisi</v>
      </c>
      <c r="I271" s="592" t="s">
        <v>26</v>
      </c>
      <c r="J271" s="593" t="str">
        <f>IF($D$270="Y/T","Isi Sasaran",IF($E$270=0,0,IF(I271="Y",1,IF(I271="T",0,"Isi Dulu"))))</f>
        <v>Isi Sasaran</v>
      </c>
      <c r="K271" s="592" t="s">
        <v>26</v>
      </c>
      <c r="L271" s="593" t="str">
        <f>IF($D$270="Y/T","Isi Sasaran",IF($E$270=0,0,IF(K271="Y",1,IF(K271="T",0,"Isi Dulu"))))</f>
        <v>Isi Sasaran</v>
      </c>
      <c r="M271" s="849"/>
      <c r="N271" s="852"/>
      <c r="O271" s="517"/>
      <c r="P271" s="517"/>
      <c r="Q271" s="517"/>
      <c r="R271" s="517"/>
    </row>
    <row r="272" spans="2:18" s="527" customFormat="1" ht="15.75">
      <c r="B272" s="837"/>
      <c r="C272" s="840"/>
      <c r="D272" s="858"/>
      <c r="E272" s="855"/>
      <c r="F272" s="549">
        <v>3</v>
      </c>
      <c r="G272" s="550"/>
      <c r="H272" s="598" t="str">
        <f t="shared" si="4"/>
        <v>Belum Diisi</v>
      </c>
      <c r="I272" s="592" t="s">
        <v>26</v>
      </c>
      <c r="J272" s="593" t="str">
        <f>IF($D$270="Y/T","Isi Sasaran",IF($E$270=0,0,IF(I272="Y",1,IF(I272="T",0,"Isi Dulu"))))</f>
        <v>Isi Sasaran</v>
      </c>
      <c r="K272" s="592" t="s">
        <v>26</v>
      </c>
      <c r="L272" s="593" t="str">
        <f>IF($D$270="Y/T","Isi Sasaran",IF($E$270=0,0,IF(K272="Y",1,IF(K272="T",0,"Isi Dulu"))))</f>
        <v>Isi Sasaran</v>
      </c>
      <c r="M272" s="849"/>
      <c r="N272" s="852"/>
      <c r="O272" s="517"/>
      <c r="P272" s="517"/>
      <c r="Q272" s="517"/>
      <c r="R272" s="517"/>
    </row>
    <row r="273" spans="2:18" s="527" customFormat="1" ht="15.75">
      <c r="B273" s="837"/>
      <c r="C273" s="840"/>
      <c r="D273" s="858"/>
      <c r="E273" s="855"/>
      <c r="F273" s="549">
        <v>4</v>
      </c>
      <c r="G273" s="550"/>
      <c r="H273" s="598" t="str">
        <f t="shared" si="4"/>
        <v>Belum Diisi</v>
      </c>
      <c r="I273" s="592" t="s">
        <v>26</v>
      </c>
      <c r="J273" s="593" t="str">
        <f>IF($D$270="Y/T","Isi Sasaran",IF($E$270=0,0,IF(I273="Y",1,IF(I273="T",0,"Isi Dulu"))))</f>
        <v>Isi Sasaran</v>
      </c>
      <c r="K273" s="592" t="s">
        <v>26</v>
      </c>
      <c r="L273" s="593" t="str">
        <f>IF($D$270="Y/T","Isi Sasaran",IF($E$270=0,0,IF(K273="Y",1,IF(K273="T",0,"Isi Dulu"))))</f>
        <v>Isi Sasaran</v>
      </c>
      <c r="M273" s="849"/>
      <c r="N273" s="852"/>
      <c r="O273" s="517"/>
      <c r="P273" s="517"/>
      <c r="Q273" s="517"/>
      <c r="R273" s="517"/>
    </row>
    <row r="274" spans="2:18" s="527" customFormat="1" ht="15.75">
      <c r="B274" s="838"/>
      <c r="C274" s="841"/>
      <c r="D274" s="859"/>
      <c r="E274" s="856"/>
      <c r="F274" s="569">
        <v>5</v>
      </c>
      <c r="G274" s="570"/>
      <c r="H274" s="599" t="str">
        <f t="shared" si="4"/>
        <v>Belum Diisi</v>
      </c>
      <c r="I274" s="595" t="s">
        <v>26</v>
      </c>
      <c r="J274" s="596" t="str">
        <f>IF($D$270="Y/T","Isi Sasaran",IF($E$270=0,0,IF(I274="Y",1,IF(I274="T",0,"Isi Dulu"))))</f>
        <v>Isi Sasaran</v>
      </c>
      <c r="K274" s="595" t="s">
        <v>26</v>
      </c>
      <c r="L274" s="596" t="str">
        <f>IF($D$270="Y/T","Isi Sasaran",IF($E$270=0,0,IF(K274="Y",1,IF(K274="T",0,"Isi Dulu"))))</f>
        <v>Isi Sasaran</v>
      </c>
      <c r="M274" s="850"/>
      <c r="N274" s="853"/>
      <c r="O274" s="517"/>
      <c r="P274" s="517"/>
      <c r="Q274" s="517"/>
      <c r="R274" s="517"/>
    </row>
    <row r="275" spans="2:18" s="527" customFormat="1" ht="15.75">
      <c r="B275" s="836">
        <v>14</v>
      </c>
      <c r="C275" s="839"/>
      <c r="D275" s="857" t="s">
        <v>26</v>
      </c>
      <c r="E275" s="854" t="str">
        <f>IF(D275="Y",1,IF(D275="T",0,IF(D275="Y/T","Belum diisi","Error")))</f>
        <v>Belum diisi</v>
      </c>
      <c r="F275" s="528">
        <v>1</v>
      </c>
      <c r="G275" s="529"/>
      <c r="H275" s="600" t="str">
        <f t="shared" ref="H275:H309" si="5">IF(OR(J275="Isi Dulu",L275="Isi Dulu",J275="Isi Sasaran",L275="Isi Sasaran"),"Belum Diisi",IF(SUM(J275,L275)=2,1,IF(SUM(J275,L275)=1,0,IF(SUM(J275,L275)=0,0,"Error"))))</f>
        <v>Belum Diisi</v>
      </c>
      <c r="I275" s="590" t="s">
        <v>26</v>
      </c>
      <c r="J275" s="591" t="str">
        <f>IF($D$275="Y/T","Isi Sasaran",IF($E$275=0,0,IF(I275="Y",1,IF(I275="T",0,"Isi Dulu"))))</f>
        <v>Isi Sasaran</v>
      </c>
      <c r="K275" s="590" t="s">
        <v>26</v>
      </c>
      <c r="L275" s="591" t="str">
        <f>IF($D$275="Y/T","Isi Sasaran",IF($E$275=0,0,IF(K275="Y",1,IF(K275="T",0,"Isi Dulu"))))</f>
        <v>Isi Sasaran</v>
      </c>
      <c r="M275" s="848" t="s">
        <v>26</v>
      </c>
      <c r="N275" s="851" t="str">
        <f>IF(M275="Y",1,IF(M275="T",0,IF(M275="Y/T","Belum diisi","Error")))</f>
        <v>Belum diisi</v>
      </c>
      <c r="O275" s="517"/>
      <c r="P275" s="517"/>
      <c r="Q275" s="517"/>
      <c r="R275" s="517"/>
    </row>
    <row r="276" spans="2:18" s="527" customFormat="1" ht="15.75">
      <c r="B276" s="837"/>
      <c r="C276" s="840"/>
      <c r="D276" s="858"/>
      <c r="E276" s="855"/>
      <c r="F276" s="549">
        <v>2</v>
      </c>
      <c r="G276" s="550"/>
      <c r="H276" s="598" t="str">
        <f t="shared" si="5"/>
        <v>Belum Diisi</v>
      </c>
      <c r="I276" s="592" t="s">
        <v>26</v>
      </c>
      <c r="J276" s="593" t="str">
        <f>IF($D$275="Y/T","Isi Sasaran",IF($E$275=0,0,IF(I276="Y",1,IF(I276="T",0,"Isi Dulu"))))</f>
        <v>Isi Sasaran</v>
      </c>
      <c r="K276" s="592" t="s">
        <v>26</v>
      </c>
      <c r="L276" s="593" t="str">
        <f>IF($D$275="Y/T","Isi Sasaran",IF($E$275=0,0,IF(K276="Y",1,IF(K276="T",0,"Isi Dulu"))))</f>
        <v>Isi Sasaran</v>
      </c>
      <c r="M276" s="849"/>
      <c r="N276" s="852"/>
      <c r="O276" s="517"/>
      <c r="P276" s="517"/>
      <c r="Q276" s="517"/>
      <c r="R276" s="517"/>
    </row>
    <row r="277" spans="2:18" s="527" customFormat="1" ht="15.75">
      <c r="B277" s="837"/>
      <c r="C277" s="840"/>
      <c r="D277" s="858"/>
      <c r="E277" s="855"/>
      <c r="F277" s="549">
        <v>3</v>
      </c>
      <c r="G277" s="550"/>
      <c r="H277" s="598" t="str">
        <f t="shared" si="5"/>
        <v>Belum Diisi</v>
      </c>
      <c r="I277" s="592" t="s">
        <v>26</v>
      </c>
      <c r="J277" s="593" t="str">
        <f>IF($D$275="Y/T","Isi Sasaran",IF($E$275=0,0,IF(I277="Y",1,IF(I277="T",0,"Isi Dulu"))))</f>
        <v>Isi Sasaran</v>
      </c>
      <c r="K277" s="592" t="s">
        <v>26</v>
      </c>
      <c r="L277" s="593" t="str">
        <f>IF($D$275="Y/T","Isi Sasaran",IF($E$275=0,0,IF(K277="Y",1,IF(K277="T",0,"Isi Dulu"))))</f>
        <v>Isi Sasaran</v>
      </c>
      <c r="M277" s="849"/>
      <c r="N277" s="852"/>
      <c r="O277" s="517"/>
      <c r="P277" s="517"/>
      <c r="Q277" s="517"/>
      <c r="R277" s="517"/>
    </row>
    <row r="278" spans="2:18" s="527" customFormat="1" ht="15.75">
      <c r="B278" s="837"/>
      <c r="C278" s="840"/>
      <c r="D278" s="858"/>
      <c r="E278" s="855"/>
      <c r="F278" s="549">
        <v>4</v>
      </c>
      <c r="G278" s="550"/>
      <c r="H278" s="598" t="str">
        <f t="shared" si="5"/>
        <v>Belum Diisi</v>
      </c>
      <c r="I278" s="592" t="s">
        <v>26</v>
      </c>
      <c r="J278" s="593" t="str">
        <f>IF($D$275="Y/T","Isi Sasaran",IF($E$275=0,0,IF(I278="Y",1,IF(I278="T",0,"Isi Dulu"))))</f>
        <v>Isi Sasaran</v>
      </c>
      <c r="K278" s="592" t="s">
        <v>26</v>
      </c>
      <c r="L278" s="593" t="str">
        <f>IF($D$275="Y/T","Isi Sasaran",IF($E$275=0,0,IF(K278="Y",1,IF(K278="T",0,"Isi Dulu"))))</f>
        <v>Isi Sasaran</v>
      </c>
      <c r="M278" s="849"/>
      <c r="N278" s="852"/>
      <c r="O278" s="517"/>
      <c r="P278" s="517"/>
      <c r="Q278" s="517"/>
      <c r="R278" s="517"/>
    </row>
    <row r="279" spans="2:18" s="527" customFormat="1" ht="15.75">
      <c r="B279" s="838"/>
      <c r="C279" s="841"/>
      <c r="D279" s="859"/>
      <c r="E279" s="856"/>
      <c r="F279" s="569">
        <v>5</v>
      </c>
      <c r="G279" s="570"/>
      <c r="H279" s="599" t="str">
        <f t="shared" si="5"/>
        <v>Belum Diisi</v>
      </c>
      <c r="I279" s="595" t="s">
        <v>26</v>
      </c>
      <c r="J279" s="596" t="str">
        <f>IF($D$275="Y/T","Isi Sasaran",IF($E$275=0,0,IF(I279="Y",1,IF(I279="T",0,"Isi Dulu"))))</f>
        <v>Isi Sasaran</v>
      </c>
      <c r="K279" s="595" t="s">
        <v>26</v>
      </c>
      <c r="L279" s="596" t="str">
        <f>IF($D$275="Y/T","Isi Sasaran",IF($E$275=0,0,IF(K279="Y",1,IF(K279="T",0,"Isi Dulu"))))</f>
        <v>Isi Sasaran</v>
      </c>
      <c r="M279" s="850"/>
      <c r="N279" s="853"/>
      <c r="O279" s="517"/>
      <c r="P279" s="517"/>
      <c r="Q279" s="517"/>
      <c r="R279" s="517"/>
    </row>
    <row r="280" spans="2:18" s="527" customFormat="1" ht="15.75">
      <c r="B280" s="836">
        <v>15</v>
      </c>
      <c r="C280" s="839"/>
      <c r="D280" s="857" t="s">
        <v>26</v>
      </c>
      <c r="E280" s="854" t="str">
        <f>IF(D280="Y",1,IF(D280="T",0,IF(D280="Y/T","Belum diisi","Error")))</f>
        <v>Belum diisi</v>
      </c>
      <c r="F280" s="528">
        <v>1</v>
      </c>
      <c r="G280" s="529"/>
      <c r="H280" s="600" t="str">
        <f t="shared" si="5"/>
        <v>Belum Diisi</v>
      </c>
      <c r="I280" s="590" t="s">
        <v>26</v>
      </c>
      <c r="J280" s="591" t="str">
        <f>IF($D$280="Y/T","Isi Sasaran",IF($E$280=0,0,IF(I280="Y",1,IF(I280="T",0,"Isi Dulu"))))</f>
        <v>Isi Sasaran</v>
      </c>
      <c r="K280" s="590" t="s">
        <v>26</v>
      </c>
      <c r="L280" s="591" t="str">
        <f>IF($D$280="Y/T","Isi Sasaran",IF($E$280=0,0,IF(K280="Y",1,IF(K280="T",0,"Isi Dulu"))))</f>
        <v>Isi Sasaran</v>
      </c>
      <c r="M280" s="848" t="s">
        <v>26</v>
      </c>
      <c r="N280" s="851" t="str">
        <f>IF(M280="Y",1,IF(M280="T",0,IF(M280="Y/T","Belum diisi","Error")))</f>
        <v>Belum diisi</v>
      </c>
      <c r="O280" s="517"/>
      <c r="P280" s="517"/>
      <c r="Q280" s="517"/>
      <c r="R280" s="517"/>
    </row>
    <row r="281" spans="2:18" s="527" customFormat="1" ht="15.75">
      <c r="B281" s="837"/>
      <c r="C281" s="840"/>
      <c r="D281" s="858"/>
      <c r="E281" s="855"/>
      <c r="F281" s="549">
        <v>2</v>
      </c>
      <c r="G281" s="550"/>
      <c r="H281" s="598" t="str">
        <f t="shared" si="5"/>
        <v>Belum Diisi</v>
      </c>
      <c r="I281" s="592" t="s">
        <v>26</v>
      </c>
      <c r="J281" s="593" t="str">
        <f>IF($D$280="Y/T","Isi Sasaran",IF($E$280=0,0,IF(I281="Y",1,IF(I281="T",0,"Isi Dulu"))))</f>
        <v>Isi Sasaran</v>
      </c>
      <c r="K281" s="592" t="s">
        <v>26</v>
      </c>
      <c r="L281" s="593" t="str">
        <f>IF($D$280="Y/T","Isi Sasaran",IF($E$280=0,0,IF(K281="Y",1,IF(K281="T",0,"Isi Dulu"))))</f>
        <v>Isi Sasaran</v>
      </c>
      <c r="M281" s="849"/>
      <c r="N281" s="852"/>
      <c r="O281" s="517"/>
      <c r="P281" s="517"/>
      <c r="Q281" s="517"/>
      <c r="R281" s="517"/>
    </row>
    <row r="282" spans="2:18" s="527" customFormat="1" ht="15.75">
      <c r="B282" s="837"/>
      <c r="C282" s="840"/>
      <c r="D282" s="858"/>
      <c r="E282" s="855"/>
      <c r="F282" s="549">
        <v>3</v>
      </c>
      <c r="G282" s="550"/>
      <c r="H282" s="598" t="str">
        <f t="shared" si="5"/>
        <v>Belum Diisi</v>
      </c>
      <c r="I282" s="592" t="s">
        <v>26</v>
      </c>
      <c r="J282" s="593" t="str">
        <f>IF($D$280="Y/T","Isi Sasaran",IF($E$280=0,0,IF(I282="Y",1,IF(I282="T",0,"Isi Dulu"))))</f>
        <v>Isi Sasaran</v>
      </c>
      <c r="K282" s="592" t="s">
        <v>26</v>
      </c>
      <c r="L282" s="593" t="str">
        <f>IF($D$280="Y/T","Isi Sasaran",IF($E$280=0,0,IF(K282="Y",1,IF(K282="T",0,"Isi Dulu"))))</f>
        <v>Isi Sasaran</v>
      </c>
      <c r="M282" s="849"/>
      <c r="N282" s="852"/>
      <c r="O282" s="517"/>
      <c r="P282" s="517"/>
      <c r="Q282" s="517"/>
      <c r="R282" s="517"/>
    </row>
    <row r="283" spans="2:18" s="527" customFormat="1" ht="15.75">
      <c r="B283" s="837"/>
      <c r="C283" s="840"/>
      <c r="D283" s="858"/>
      <c r="E283" s="855"/>
      <c r="F283" s="549">
        <v>4</v>
      </c>
      <c r="G283" s="550"/>
      <c r="H283" s="598" t="str">
        <f t="shared" si="5"/>
        <v>Belum Diisi</v>
      </c>
      <c r="I283" s="592" t="s">
        <v>26</v>
      </c>
      <c r="J283" s="593" t="str">
        <f>IF($D$280="Y/T","Isi Sasaran",IF($E$280=0,0,IF(I283="Y",1,IF(I283="T",0,"Isi Dulu"))))</f>
        <v>Isi Sasaran</v>
      </c>
      <c r="K283" s="592" t="s">
        <v>26</v>
      </c>
      <c r="L283" s="593" t="str">
        <f>IF($D$280="Y/T","Isi Sasaran",IF($E$280=0,0,IF(K283="Y",1,IF(K283="T",0,"Isi Dulu"))))</f>
        <v>Isi Sasaran</v>
      </c>
      <c r="M283" s="849"/>
      <c r="N283" s="852"/>
      <c r="O283" s="517"/>
      <c r="P283" s="517"/>
      <c r="Q283" s="517"/>
      <c r="R283" s="517"/>
    </row>
    <row r="284" spans="2:18" s="527" customFormat="1" ht="15.75">
      <c r="B284" s="838"/>
      <c r="C284" s="841"/>
      <c r="D284" s="859"/>
      <c r="E284" s="856"/>
      <c r="F284" s="569">
        <v>5</v>
      </c>
      <c r="G284" s="570"/>
      <c r="H284" s="599" t="str">
        <f t="shared" si="5"/>
        <v>Belum Diisi</v>
      </c>
      <c r="I284" s="595" t="s">
        <v>26</v>
      </c>
      <c r="J284" s="596" t="str">
        <f>IF($D$280="Y/T","Isi Sasaran",IF($E$280=0,0,IF(I284="Y",1,IF(I284="T",0,"Isi Dulu"))))</f>
        <v>Isi Sasaran</v>
      </c>
      <c r="K284" s="595" t="s">
        <v>26</v>
      </c>
      <c r="L284" s="596" t="str">
        <f>IF($D$280="Y/T","Isi Sasaran",IF($E$280=0,0,IF(K284="Y",1,IF(K284="T",0,"Isi Dulu"))))</f>
        <v>Isi Sasaran</v>
      </c>
      <c r="M284" s="850"/>
      <c r="N284" s="853"/>
      <c r="O284" s="517"/>
      <c r="P284" s="517"/>
      <c r="Q284" s="517"/>
      <c r="R284" s="517"/>
    </row>
    <row r="285" spans="2:18" s="527" customFormat="1" ht="15.75">
      <c r="B285" s="836">
        <v>16</v>
      </c>
      <c r="C285" s="839"/>
      <c r="D285" s="857" t="s">
        <v>26</v>
      </c>
      <c r="E285" s="854" t="str">
        <f>IF(D285="Y",1,IF(D285="T",0,IF(D285="Y/T","Belum diisi","Error")))</f>
        <v>Belum diisi</v>
      </c>
      <c r="F285" s="528">
        <v>1</v>
      </c>
      <c r="G285" s="529"/>
      <c r="H285" s="600" t="str">
        <f t="shared" si="5"/>
        <v>Belum Diisi</v>
      </c>
      <c r="I285" s="590" t="s">
        <v>26</v>
      </c>
      <c r="J285" s="591" t="str">
        <f>IF($D$285="Y/T","Isi Sasaran",IF($E$285=0,0,IF(I285="Y",1,IF(I285="T",0,"Isi Dulu"))))</f>
        <v>Isi Sasaran</v>
      </c>
      <c r="K285" s="590" t="s">
        <v>26</v>
      </c>
      <c r="L285" s="591" t="str">
        <f>IF($D$285="Y/T","Isi Sasaran",IF($E$285=0,0,IF(K285="Y",1,IF(K285="T",0,"Isi Dulu"))))</f>
        <v>Isi Sasaran</v>
      </c>
      <c r="M285" s="848" t="s">
        <v>26</v>
      </c>
      <c r="N285" s="851" t="str">
        <f>IF(M285="Y",1,IF(M285="T",0,IF(M285="Y/T","Belum diisi","Error")))</f>
        <v>Belum diisi</v>
      </c>
      <c r="O285" s="517"/>
      <c r="P285" s="517"/>
      <c r="Q285" s="517"/>
      <c r="R285" s="517"/>
    </row>
    <row r="286" spans="2:18" s="527" customFormat="1" ht="15.75">
      <c r="B286" s="837"/>
      <c r="C286" s="840"/>
      <c r="D286" s="858"/>
      <c r="E286" s="855"/>
      <c r="F286" s="549">
        <v>2</v>
      </c>
      <c r="G286" s="550"/>
      <c r="H286" s="598" t="str">
        <f t="shared" si="5"/>
        <v>Belum Diisi</v>
      </c>
      <c r="I286" s="592" t="s">
        <v>26</v>
      </c>
      <c r="J286" s="593" t="str">
        <f>IF($D$285="Y/T","Isi Sasaran",IF($E$285=0,0,IF(I286="Y",1,IF(I286="T",0,"Isi Dulu"))))</f>
        <v>Isi Sasaran</v>
      </c>
      <c r="K286" s="592" t="s">
        <v>26</v>
      </c>
      <c r="L286" s="593" t="str">
        <f>IF($D$285="Y/T","Isi Sasaran",IF($E$285=0,0,IF(K286="Y",1,IF(K286="T",0,"Isi Dulu"))))</f>
        <v>Isi Sasaran</v>
      </c>
      <c r="M286" s="849"/>
      <c r="N286" s="852"/>
      <c r="O286" s="517"/>
      <c r="P286" s="517"/>
      <c r="Q286" s="517"/>
      <c r="R286" s="517"/>
    </row>
    <row r="287" spans="2:18" s="527" customFormat="1" ht="15.75">
      <c r="B287" s="837"/>
      <c r="C287" s="840"/>
      <c r="D287" s="858"/>
      <c r="E287" s="855"/>
      <c r="F287" s="549">
        <v>3</v>
      </c>
      <c r="G287" s="550"/>
      <c r="H287" s="598" t="str">
        <f t="shared" si="5"/>
        <v>Belum Diisi</v>
      </c>
      <c r="I287" s="592" t="s">
        <v>26</v>
      </c>
      <c r="J287" s="593" t="str">
        <f>IF($D$285="Y/T","Isi Sasaran",IF($E$285=0,0,IF(I287="Y",1,IF(I287="T",0,"Isi Dulu"))))</f>
        <v>Isi Sasaran</v>
      </c>
      <c r="K287" s="592" t="s">
        <v>26</v>
      </c>
      <c r="L287" s="593" t="str">
        <f>IF($D$285="Y/T","Isi Sasaran",IF($E$285=0,0,IF(K287="Y",1,IF(K287="T",0,"Isi Dulu"))))</f>
        <v>Isi Sasaran</v>
      </c>
      <c r="M287" s="849"/>
      <c r="N287" s="852"/>
      <c r="O287" s="517"/>
      <c r="P287" s="517"/>
      <c r="Q287" s="517"/>
      <c r="R287" s="517"/>
    </row>
    <row r="288" spans="2:18" s="527" customFormat="1" ht="15.75">
      <c r="B288" s="837"/>
      <c r="C288" s="840"/>
      <c r="D288" s="858"/>
      <c r="E288" s="855"/>
      <c r="F288" s="549">
        <v>4</v>
      </c>
      <c r="G288" s="550"/>
      <c r="H288" s="598" t="str">
        <f t="shared" si="5"/>
        <v>Belum Diisi</v>
      </c>
      <c r="I288" s="592" t="s">
        <v>26</v>
      </c>
      <c r="J288" s="593" t="str">
        <f>IF($D$285="Y/T","Isi Sasaran",IF($E$285=0,0,IF(I288="Y",1,IF(I288="T",0,"Isi Dulu"))))</f>
        <v>Isi Sasaran</v>
      </c>
      <c r="K288" s="592" t="s">
        <v>26</v>
      </c>
      <c r="L288" s="593" t="str">
        <f>IF($D$285="Y/T","Isi Sasaran",IF($E$285=0,0,IF(K288="Y",1,IF(K288="T",0,"Isi Dulu"))))</f>
        <v>Isi Sasaran</v>
      </c>
      <c r="M288" s="849"/>
      <c r="N288" s="852"/>
      <c r="O288" s="517"/>
      <c r="P288" s="517"/>
      <c r="Q288" s="517"/>
      <c r="R288" s="517"/>
    </row>
    <row r="289" spans="2:18" s="527" customFormat="1" ht="15.75">
      <c r="B289" s="838"/>
      <c r="C289" s="841"/>
      <c r="D289" s="859"/>
      <c r="E289" s="856"/>
      <c r="F289" s="569">
        <v>5</v>
      </c>
      <c r="G289" s="570"/>
      <c r="H289" s="599" t="str">
        <f t="shared" si="5"/>
        <v>Belum Diisi</v>
      </c>
      <c r="I289" s="595" t="s">
        <v>26</v>
      </c>
      <c r="J289" s="596" t="str">
        <f>IF($D$285="Y/T","Isi Sasaran",IF($E$285=0,0,IF(I289="Y",1,IF(I289="T",0,"Isi Dulu"))))</f>
        <v>Isi Sasaran</v>
      </c>
      <c r="K289" s="595" t="s">
        <v>26</v>
      </c>
      <c r="L289" s="596" t="str">
        <f>IF($D$285="Y/T","Isi Sasaran",IF($E$285=0,0,IF(K289="Y",1,IF(K289="T",0,"Isi Dulu"))))</f>
        <v>Isi Sasaran</v>
      </c>
      <c r="M289" s="850"/>
      <c r="N289" s="853"/>
      <c r="O289" s="517"/>
      <c r="P289" s="517"/>
      <c r="Q289" s="517"/>
      <c r="R289" s="517"/>
    </row>
    <row r="290" spans="2:18" s="527" customFormat="1" ht="15.75">
      <c r="B290" s="836">
        <v>17</v>
      </c>
      <c r="C290" s="839"/>
      <c r="D290" s="857" t="s">
        <v>26</v>
      </c>
      <c r="E290" s="854" t="str">
        <f>IF(D290="Y",1,IF(D290="T",0,IF(D290="Y/T","Belum diisi","Error")))</f>
        <v>Belum diisi</v>
      </c>
      <c r="F290" s="528">
        <v>1</v>
      </c>
      <c r="G290" s="529"/>
      <c r="H290" s="600" t="str">
        <f t="shared" si="5"/>
        <v>Belum Diisi</v>
      </c>
      <c r="I290" s="590" t="s">
        <v>26</v>
      </c>
      <c r="J290" s="591" t="str">
        <f>IF($D$290="Y/T","Isi Sasaran",IF($E$290=0,0,IF(I290="Y",1,IF(I290="T",0,"Isi Dulu"))))</f>
        <v>Isi Sasaran</v>
      </c>
      <c r="K290" s="590" t="s">
        <v>26</v>
      </c>
      <c r="L290" s="591" t="str">
        <f>IF($D$290="Y/T","Isi Sasaran",IF($E$290=0,0,IF(K290="Y",1,IF(K290="T",0,"Isi Dulu"))))</f>
        <v>Isi Sasaran</v>
      </c>
      <c r="M290" s="848" t="s">
        <v>26</v>
      </c>
      <c r="N290" s="851" t="str">
        <f>IF(M290="Y",1,IF(M290="T",0,IF(M290="Y/T","Belum diisi","Error")))</f>
        <v>Belum diisi</v>
      </c>
      <c r="O290" s="517"/>
      <c r="P290" s="517"/>
      <c r="Q290" s="517"/>
      <c r="R290" s="517"/>
    </row>
    <row r="291" spans="2:18" s="527" customFormat="1" ht="15.75">
      <c r="B291" s="837"/>
      <c r="C291" s="840"/>
      <c r="D291" s="858"/>
      <c r="E291" s="855"/>
      <c r="F291" s="549">
        <v>2</v>
      </c>
      <c r="G291" s="550"/>
      <c r="H291" s="598" t="str">
        <f t="shared" si="5"/>
        <v>Belum Diisi</v>
      </c>
      <c r="I291" s="592" t="s">
        <v>26</v>
      </c>
      <c r="J291" s="593" t="str">
        <f>IF($D$290="Y/T","Isi Sasaran",IF($E$290=0,0,IF(I291="Y",1,IF(I291="T",0,"Isi Dulu"))))</f>
        <v>Isi Sasaran</v>
      </c>
      <c r="K291" s="592" t="s">
        <v>26</v>
      </c>
      <c r="L291" s="593" t="str">
        <f>IF($D$290="Y/T","Isi Sasaran",IF($E$290=0,0,IF(K291="Y",1,IF(K291="T",0,"Isi Dulu"))))</f>
        <v>Isi Sasaran</v>
      </c>
      <c r="M291" s="849"/>
      <c r="N291" s="852"/>
      <c r="O291" s="517"/>
      <c r="P291" s="517"/>
      <c r="Q291" s="517"/>
      <c r="R291" s="517"/>
    </row>
    <row r="292" spans="2:18" s="527" customFormat="1" ht="15.75">
      <c r="B292" s="837"/>
      <c r="C292" s="840"/>
      <c r="D292" s="858"/>
      <c r="E292" s="855"/>
      <c r="F292" s="549">
        <v>3</v>
      </c>
      <c r="G292" s="550"/>
      <c r="H292" s="598" t="str">
        <f t="shared" si="5"/>
        <v>Belum Diisi</v>
      </c>
      <c r="I292" s="592" t="s">
        <v>26</v>
      </c>
      <c r="J292" s="593" t="str">
        <f>IF($D$290="Y/T","Isi Sasaran",IF($E$290=0,0,IF(I292="Y",1,IF(I292="T",0,"Isi Dulu"))))</f>
        <v>Isi Sasaran</v>
      </c>
      <c r="K292" s="592" t="s">
        <v>26</v>
      </c>
      <c r="L292" s="593" t="str">
        <f>IF($D$290="Y/T","Isi Sasaran",IF($E$290=0,0,IF(K292="Y",1,IF(K292="T",0,"Isi Dulu"))))</f>
        <v>Isi Sasaran</v>
      </c>
      <c r="M292" s="849"/>
      <c r="N292" s="852"/>
      <c r="O292" s="517"/>
      <c r="P292" s="517"/>
      <c r="Q292" s="517"/>
      <c r="R292" s="517"/>
    </row>
    <row r="293" spans="2:18" s="527" customFormat="1" ht="15.75">
      <c r="B293" s="837"/>
      <c r="C293" s="840"/>
      <c r="D293" s="858"/>
      <c r="E293" s="855"/>
      <c r="F293" s="549">
        <v>4</v>
      </c>
      <c r="G293" s="550"/>
      <c r="H293" s="598" t="str">
        <f t="shared" si="5"/>
        <v>Belum Diisi</v>
      </c>
      <c r="I293" s="592" t="s">
        <v>26</v>
      </c>
      <c r="J293" s="593" t="str">
        <f>IF($D$290="Y/T","Isi Sasaran",IF($E$290=0,0,IF(I293="Y",1,IF(I293="T",0,"Isi Dulu"))))</f>
        <v>Isi Sasaran</v>
      </c>
      <c r="K293" s="592" t="s">
        <v>26</v>
      </c>
      <c r="L293" s="593" t="str">
        <f>IF($D$290="Y/T","Isi Sasaran",IF($E$290=0,0,IF(K293="Y",1,IF(K293="T",0,"Isi Dulu"))))</f>
        <v>Isi Sasaran</v>
      </c>
      <c r="M293" s="849"/>
      <c r="N293" s="852"/>
      <c r="O293" s="517"/>
      <c r="P293" s="517"/>
      <c r="Q293" s="517"/>
      <c r="R293" s="517"/>
    </row>
    <row r="294" spans="2:18" s="527" customFormat="1" ht="15.75">
      <c r="B294" s="838"/>
      <c r="C294" s="841"/>
      <c r="D294" s="859"/>
      <c r="E294" s="856"/>
      <c r="F294" s="569">
        <v>5</v>
      </c>
      <c r="G294" s="570"/>
      <c r="H294" s="599" t="str">
        <f t="shared" si="5"/>
        <v>Belum Diisi</v>
      </c>
      <c r="I294" s="595" t="s">
        <v>26</v>
      </c>
      <c r="J294" s="596" t="str">
        <f>IF($D$290="Y/T","Isi Sasaran",IF($E$290=0,0,IF(I294="Y",1,IF(I294="T",0,"Isi Dulu"))))</f>
        <v>Isi Sasaran</v>
      </c>
      <c r="K294" s="595" t="s">
        <v>26</v>
      </c>
      <c r="L294" s="596" t="str">
        <f>IF($D$290="Y/T","Isi Sasaran",IF($E$290=0,0,IF(K294="Y",1,IF(K294="T",0,"Isi Dulu"))))</f>
        <v>Isi Sasaran</v>
      </c>
      <c r="M294" s="850"/>
      <c r="N294" s="853"/>
      <c r="O294" s="517"/>
      <c r="P294" s="517"/>
      <c r="Q294" s="517"/>
      <c r="R294" s="517"/>
    </row>
    <row r="295" spans="2:18" s="527" customFormat="1" ht="15.75">
      <c r="B295" s="836">
        <v>18</v>
      </c>
      <c r="C295" s="839"/>
      <c r="D295" s="857" t="s">
        <v>26</v>
      </c>
      <c r="E295" s="854" t="str">
        <f>IF(D295="Y",1,IF(D295="T",0,IF(D295="Y/T","Belum diisi","Error")))</f>
        <v>Belum diisi</v>
      </c>
      <c r="F295" s="528">
        <v>1</v>
      </c>
      <c r="G295" s="529"/>
      <c r="H295" s="600" t="str">
        <f t="shared" si="5"/>
        <v>Belum Diisi</v>
      </c>
      <c r="I295" s="590" t="s">
        <v>26</v>
      </c>
      <c r="J295" s="591" t="str">
        <f>IF($D$295="Y/T","Isi Sasaran",IF($E$295=0,0,IF(I295="Y",1,IF(I295="T",0,"Isi Dulu"))))</f>
        <v>Isi Sasaran</v>
      </c>
      <c r="K295" s="590" t="s">
        <v>26</v>
      </c>
      <c r="L295" s="591" t="str">
        <f>IF($D$295="Y/T","Isi Sasaran",IF($E$295=0,0,IF(K295="Y",1,IF(K295="T",0,"Isi Dulu"))))</f>
        <v>Isi Sasaran</v>
      </c>
      <c r="M295" s="848" t="s">
        <v>26</v>
      </c>
      <c r="N295" s="851" t="str">
        <f>IF(M295="Y",1,IF(M295="T",0,IF(M295="Y/T","Belum diisi","Error")))</f>
        <v>Belum diisi</v>
      </c>
      <c r="O295" s="517"/>
      <c r="P295" s="517"/>
      <c r="Q295" s="517"/>
      <c r="R295" s="517"/>
    </row>
    <row r="296" spans="2:18" s="527" customFormat="1" ht="15.75">
      <c r="B296" s="837"/>
      <c r="C296" s="840"/>
      <c r="D296" s="858"/>
      <c r="E296" s="855"/>
      <c r="F296" s="549">
        <v>2</v>
      </c>
      <c r="G296" s="550"/>
      <c r="H296" s="598" t="str">
        <f t="shared" si="5"/>
        <v>Belum Diisi</v>
      </c>
      <c r="I296" s="592" t="s">
        <v>26</v>
      </c>
      <c r="J296" s="593" t="str">
        <f>IF($D$295="Y/T","Isi Sasaran",IF($E$295=0,0,IF(I296="Y",1,IF(I296="T",0,"Isi Dulu"))))</f>
        <v>Isi Sasaran</v>
      </c>
      <c r="K296" s="592" t="s">
        <v>26</v>
      </c>
      <c r="L296" s="593" t="str">
        <f>IF($D$295="Y/T","Isi Sasaran",IF($E$295=0,0,IF(K296="Y",1,IF(K296="T",0,"Isi Dulu"))))</f>
        <v>Isi Sasaran</v>
      </c>
      <c r="M296" s="849"/>
      <c r="N296" s="852"/>
      <c r="O296" s="517"/>
      <c r="P296" s="517"/>
      <c r="Q296" s="517"/>
      <c r="R296" s="517"/>
    </row>
    <row r="297" spans="2:18" s="527" customFormat="1" ht="15.75">
      <c r="B297" s="837"/>
      <c r="C297" s="840"/>
      <c r="D297" s="858"/>
      <c r="E297" s="855"/>
      <c r="F297" s="549">
        <v>3</v>
      </c>
      <c r="G297" s="550"/>
      <c r="H297" s="598" t="str">
        <f t="shared" si="5"/>
        <v>Belum Diisi</v>
      </c>
      <c r="I297" s="592" t="s">
        <v>26</v>
      </c>
      <c r="J297" s="593" t="str">
        <f>IF($D$295="Y/T","Isi Sasaran",IF($E$295=0,0,IF(I297="Y",1,IF(I297="T",0,"Isi Dulu"))))</f>
        <v>Isi Sasaran</v>
      </c>
      <c r="K297" s="592" t="s">
        <v>26</v>
      </c>
      <c r="L297" s="593" t="str">
        <f>IF($D$295="Y/T","Isi Sasaran",IF($E$295=0,0,IF(K297="Y",1,IF(K297="T",0,"Isi Dulu"))))</f>
        <v>Isi Sasaran</v>
      </c>
      <c r="M297" s="849"/>
      <c r="N297" s="852"/>
      <c r="O297" s="517"/>
      <c r="P297" s="517"/>
      <c r="Q297" s="517"/>
      <c r="R297" s="517"/>
    </row>
    <row r="298" spans="2:18" s="527" customFormat="1" ht="15.75">
      <c r="B298" s="837"/>
      <c r="C298" s="840"/>
      <c r="D298" s="858"/>
      <c r="E298" s="855"/>
      <c r="F298" s="549">
        <v>4</v>
      </c>
      <c r="G298" s="550"/>
      <c r="H298" s="598" t="str">
        <f t="shared" si="5"/>
        <v>Belum Diisi</v>
      </c>
      <c r="I298" s="592" t="s">
        <v>26</v>
      </c>
      <c r="J298" s="593" t="str">
        <f>IF($D$295="Y/T","Isi Sasaran",IF($E$295=0,0,IF(I298="Y",1,IF(I298="T",0,"Isi Dulu"))))</f>
        <v>Isi Sasaran</v>
      </c>
      <c r="K298" s="592" t="s">
        <v>26</v>
      </c>
      <c r="L298" s="593" t="str">
        <f>IF($D$295="Y/T","Isi Sasaran",IF($E$295=0,0,IF(K298="Y",1,IF(K298="T",0,"Isi Dulu"))))</f>
        <v>Isi Sasaran</v>
      </c>
      <c r="M298" s="849"/>
      <c r="N298" s="852"/>
      <c r="O298" s="517"/>
      <c r="P298" s="517"/>
      <c r="Q298" s="517"/>
      <c r="R298" s="517"/>
    </row>
    <row r="299" spans="2:18" s="527" customFormat="1" ht="15.75">
      <c r="B299" s="838"/>
      <c r="C299" s="841"/>
      <c r="D299" s="859"/>
      <c r="E299" s="856"/>
      <c r="F299" s="569">
        <v>5</v>
      </c>
      <c r="G299" s="570"/>
      <c r="H299" s="599" t="str">
        <f t="shared" si="5"/>
        <v>Belum Diisi</v>
      </c>
      <c r="I299" s="595" t="s">
        <v>26</v>
      </c>
      <c r="J299" s="596" t="str">
        <f>IF($D$295="Y/T","Isi Sasaran",IF($E$295=0,0,IF(I299="Y",1,IF(I299="T",0,"Isi Dulu"))))</f>
        <v>Isi Sasaran</v>
      </c>
      <c r="K299" s="595" t="s">
        <v>26</v>
      </c>
      <c r="L299" s="596" t="str">
        <f>IF($D$295="Y/T","Isi Sasaran",IF($E$295=0,0,IF(K299="Y",1,IF(K299="T",0,"Isi Dulu"))))</f>
        <v>Isi Sasaran</v>
      </c>
      <c r="M299" s="850"/>
      <c r="N299" s="853"/>
      <c r="O299" s="517"/>
      <c r="P299" s="517"/>
      <c r="Q299" s="517"/>
      <c r="R299" s="517"/>
    </row>
    <row r="300" spans="2:18" s="527" customFormat="1" ht="15.75">
      <c r="B300" s="836">
        <v>19</v>
      </c>
      <c r="C300" s="839"/>
      <c r="D300" s="857" t="s">
        <v>26</v>
      </c>
      <c r="E300" s="854" t="str">
        <f>IF(D300="Y",1,IF(D300="T",0,IF(D300="Y/T","Belum diisi","Error")))</f>
        <v>Belum diisi</v>
      </c>
      <c r="F300" s="528">
        <v>1</v>
      </c>
      <c r="G300" s="529"/>
      <c r="H300" s="600" t="str">
        <f t="shared" si="5"/>
        <v>Belum Diisi</v>
      </c>
      <c r="I300" s="590" t="s">
        <v>26</v>
      </c>
      <c r="J300" s="591" t="str">
        <f>IF($D$300="Y/T","Isi Sasaran",IF($E$300=0,0,IF(I300="Y",1,IF(I300="T",0,"Isi Dulu"))))</f>
        <v>Isi Sasaran</v>
      </c>
      <c r="K300" s="590" t="s">
        <v>26</v>
      </c>
      <c r="L300" s="591" t="str">
        <f>IF($D$300="Y/T","Isi Sasaran",IF($E$300=0,0,IF(K300="Y",1,IF(K300="T",0,"Isi Dulu"))))</f>
        <v>Isi Sasaran</v>
      </c>
      <c r="M300" s="848" t="s">
        <v>26</v>
      </c>
      <c r="N300" s="851" t="str">
        <f>IF(M300="Y",1,IF(M300="T",0,IF(M300="Y/T","Belum diisi","Error")))</f>
        <v>Belum diisi</v>
      </c>
      <c r="O300" s="517"/>
      <c r="P300" s="517"/>
      <c r="Q300" s="517"/>
      <c r="R300" s="517"/>
    </row>
    <row r="301" spans="2:18" s="527" customFormat="1" ht="15.75">
      <c r="B301" s="837"/>
      <c r="C301" s="840"/>
      <c r="D301" s="858"/>
      <c r="E301" s="855"/>
      <c r="F301" s="549">
        <v>2</v>
      </c>
      <c r="G301" s="550"/>
      <c r="H301" s="598" t="str">
        <f t="shared" si="5"/>
        <v>Belum Diisi</v>
      </c>
      <c r="I301" s="592" t="s">
        <v>26</v>
      </c>
      <c r="J301" s="593" t="str">
        <f>IF($D$300="Y/T","Isi Sasaran",IF($E$300=0,0,IF(I301="Y",1,IF(I301="T",0,"Isi Dulu"))))</f>
        <v>Isi Sasaran</v>
      </c>
      <c r="K301" s="592" t="s">
        <v>26</v>
      </c>
      <c r="L301" s="593" t="str">
        <f>IF($D$300="Y/T","Isi Sasaran",IF($E$300=0,0,IF(K301="Y",1,IF(K301="T",0,"Isi Dulu"))))</f>
        <v>Isi Sasaran</v>
      </c>
      <c r="M301" s="849"/>
      <c r="N301" s="852"/>
      <c r="O301" s="517"/>
      <c r="P301" s="517"/>
      <c r="Q301" s="517"/>
      <c r="R301" s="517"/>
    </row>
    <row r="302" spans="2:18" s="527" customFormat="1" ht="15.75">
      <c r="B302" s="837"/>
      <c r="C302" s="840"/>
      <c r="D302" s="858"/>
      <c r="E302" s="855"/>
      <c r="F302" s="549">
        <v>3</v>
      </c>
      <c r="G302" s="550"/>
      <c r="H302" s="598" t="str">
        <f t="shared" si="5"/>
        <v>Belum Diisi</v>
      </c>
      <c r="I302" s="592" t="s">
        <v>26</v>
      </c>
      <c r="J302" s="593" t="str">
        <f>IF($D$300="Y/T","Isi Sasaran",IF($E$300=0,0,IF(I302="Y",1,IF(I302="T",0,"Isi Dulu"))))</f>
        <v>Isi Sasaran</v>
      </c>
      <c r="K302" s="592" t="s">
        <v>26</v>
      </c>
      <c r="L302" s="593" t="str">
        <f>IF($D$300="Y/T","Isi Sasaran",IF($E$300=0,0,IF(K302="Y",1,IF(K302="T",0,"Isi Dulu"))))</f>
        <v>Isi Sasaran</v>
      </c>
      <c r="M302" s="849"/>
      <c r="N302" s="852"/>
      <c r="O302" s="517"/>
      <c r="P302" s="517"/>
      <c r="Q302" s="517"/>
      <c r="R302" s="517"/>
    </row>
    <row r="303" spans="2:18" s="527" customFormat="1" ht="15.75">
      <c r="B303" s="837"/>
      <c r="C303" s="840"/>
      <c r="D303" s="858"/>
      <c r="E303" s="855"/>
      <c r="F303" s="549">
        <v>4</v>
      </c>
      <c r="G303" s="550"/>
      <c r="H303" s="598" t="str">
        <f t="shared" si="5"/>
        <v>Belum Diisi</v>
      </c>
      <c r="I303" s="592" t="s">
        <v>26</v>
      </c>
      <c r="J303" s="593" t="str">
        <f>IF($D$300="Y/T","Isi Sasaran",IF($E$300=0,0,IF(I303="Y",1,IF(I303="T",0,"Isi Dulu"))))</f>
        <v>Isi Sasaran</v>
      </c>
      <c r="K303" s="592" t="s">
        <v>26</v>
      </c>
      <c r="L303" s="593" t="str">
        <f>IF($D$300="Y/T","Isi Sasaran",IF($E$300=0,0,IF(K303="Y",1,IF(K303="T",0,"Isi Dulu"))))</f>
        <v>Isi Sasaran</v>
      </c>
      <c r="M303" s="849"/>
      <c r="N303" s="852"/>
      <c r="O303" s="517"/>
      <c r="P303" s="517"/>
      <c r="Q303" s="517"/>
      <c r="R303" s="517"/>
    </row>
    <row r="304" spans="2:18" s="527" customFormat="1" ht="15.75">
      <c r="B304" s="838"/>
      <c r="C304" s="841"/>
      <c r="D304" s="859"/>
      <c r="E304" s="856"/>
      <c r="F304" s="569">
        <v>5</v>
      </c>
      <c r="G304" s="570"/>
      <c r="H304" s="599" t="str">
        <f t="shared" si="5"/>
        <v>Belum Diisi</v>
      </c>
      <c r="I304" s="595" t="s">
        <v>26</v>
      </c>
      <c r="J304" s="596" t="str">
        <f>IF($D$300="Y/T","Isi Sasaran",IF($E$300=0,0,IF(I304="Y",1,IF(I304="T",0,"Isi Dulu"))))</f>
        <v>Isi Sasaran</v>
      </c>
      <c r="K304" s="595" t="s">
        <v>26</v>
      </c>
      <c r="L304" s="596" t="str">
        <f>IF($D$300="Y/T","Isi Sasaran",IF($E$300=0,0,IF(K304="Y",1,IF(K304="T",0,"Isi Dulu"))))</f>
        <v>Isi Sasaran</v>
      </c>
      <c r="M304" s="850"/>
      <c r="N304" s="853"/>
      <c r="O304" s="517"/>
      <c r="P304" s="517"/>
      <c r="Q304" s="517"/>
      <c r="R304" s="517"/>
    </row>
    <row r="305" spans="2:18" s="527" customFormat="1" ht="15.75">
      <c r="B305" s="836">
        <v>20</v>
      </c>
      <c r="C305" s="839"/>
      <c r="D305" s="857" t="s">
        <v>26</v>
      </c>
      <c r="E305" s="854" t="str">
        <f>IF(D305="Y",1,IF(D305="T",0,IF(D305="Y/T","Belum diisi","Error")))</f>
        <v>Belum diisi</v>
      </c>
      <c r="F305" s="528">
        <v>1</v>
      </c>
      <c r="G305" s="529"/>
      <c r="H305" s="600" t="str">
        <f t="shared" si="5"/>
        <v>Belum Diisi</v>
      </c>
      <c r="I305" s="590" t="s">
        <v>26</v>
      </c>
      <c r="J305" s="591" t="str">
        <f>IF($D$305="Y/T","Isi Sasaran",IF($E$305=0,0,IF(I305="Y",1,IF(I305="T",0,"Isi Dulu"))))</f>
        <v>Isi Sasaran</v>
      </c>
      <c r="K305" s="590" t="s">
        <v>26</v>
      </c>
      <c r="L305" s="591" t="str">
        <f>IF($D$305="Y/T","Isi Sasaran",IF($E$305=0,0,IF(K305="Y",1,IF(K305="T",0,"Isi Dulu"))))</f>
        <v>Isi Sasaran</v>
      </c>
      <c r="M305" s="848" t="s">
        <v>26</v>
      </c>
      <c r="N305" s="851" t="str">
        <f>IF(M305="Y",1,IF(M305="T",0,IF(M305="Y/T","Belum diisi","Error")))</f>
        <v>Belum diisi</v>
      </c>
      <c r="O305" s="517"/>
      <c r="P305" s="517"/>
      <c r="Q305" s="517"/>
      <c r="R305" s="517"/>
    </row>
    <row r="306" spans="2:18" s="527" customFormat="1" ht="15.75">
      <c r="B306" s="837"/>
      <c r="C306" s="840"/>
      <c r="D306" s="858"/>
      <c r="E306" s="855"/>
      <c r="F306" s="549">
        <v>2</v>
      </c>
      <c r="G306" s="550"/>
      <c r="H306" s="598" t="str">
        <f t="shared" si="5"/>
        <v>Belum Diisi</v>
      </c>
      <c r="I306" s="592" t="s">
        <v>26</v>
      </c>
      <c r="J306" s="593" t="str">
        <f>IF($D$305="Y/T","Isi Sasaran",IF($E$305=0,0,IF(I306="Y",1,IF(I306="T",0,"Isi Dulu"))))</f>
        <v>Isi Sasaran</v>
      </c>
      <c r="K306" s="592" t="s">
        <v>26</v>
      </c>
      <c r="L306" s="593" t="str">
        <f>IF($D$305="Y/T","Isi Sasaran",IF($E$305=0,0,IF(K306="Y",1,IF(K306="T",0,"Isi Dulu"))))</f>
        <v>Isi Sasaran</v>
      </c>
      <c r="M306" s="849"/>
      <c r="N306" s="852"/>
      <c r="O306" s="517"/>
      <c r="P306" s="517"/>
      <c r="Q306" s="517"/>
      <c r="R306" s="517"/>
    </row>
    <row r="307" spans="2:18" s="527" customFormat="1" ht="15.75">
      <c r="B307" s="837"/>
      <c r="C307" s="840"/>
      <c r="D307" s="858"/>
      <c r="E307" s="855"/>
      <c r="F307" s="549">
        <v>3</v>
      </c>
      <c r="G307" s="550"/>
      <c r="H307" s="598" t="str">
        <f t="shared" si="5"/>
        <v>Belum Diisi</v>
      </c>
      <c r="I307" s="592" t="s">
        <v>26</v>
      </c>
      <c r="J307" s="593" t="str">
        <f>IF($D$305="Y/T","Isi Sasaran",IF($E$305=0,0,IF(I307="Y",1,IF(I307="T",0,"Isi Dulu"))))</f>
        <v>Isi Sasaran</v>
      </c>
      <c r="K307" s="592" t="s">
        <v>26</v>
      </c>
      <c r="L307" s="593" t="str">
        <f>IF($D$305="Y/T","Isi Sasaran",IF($E$305=0,0,IF(K307="Y",1,IF(K307="T",0,"Isi Dulu"))))</f>
        <v>Isi Sasaran</v>
      </c>
      <c r="M307" s="849"/>
      <c r="N307" s="852"/>
      <c r="O307" s="517"/>
      <c r="P307" s="517"/>
      <c r="Q307" s="517"/>
      <c r="R307" s="517"/>
    </row>
    <row r="308" spans="2:18" s="527" customFormat="1" ht="15.75">
      <c r="B308" s="837"/>
      <c r="C308" s="840"/>
      <c r="D308" s="858"/>
      <c r="E308" s="855"/>
      <c r="F308" s="549">
        <v>4</v>
      </c>
      <c r="G308" s="550"/>
      <c r="H308" s="598" t="str">
        <f t="shared" si="5"/>
        <v>Belum Diisi</v>
      </c>
      <c r="I308" s="592" t="s">
        <v>26</v>
      </c>
      <c r="J308" s="593" t="str">
        <f>IF($D$305="Y/T","Isi Sasaran",IF($E$305=0,0,IF(I308="Y",1,IF(I308="T",0,"Isi Dulu"))))</f>
        <v>Isi Sasaran</v>
      </c>
      <c r="K308" s="592" t="s">
        <v>26</v>
      </c>
      <c r="L308" s="593" t="str">
        <f>IF($D$305="Y/T","Isi Sasaran",IF($E$305=0,0,IF(K308="Y",1,IF(K308="T",0,"Isi Dulu"))))</f>
        <v>Isi Sasaran</v>
      </c>
      <c r="M308" s="849"/>
      <c r="N308" s="852"/>
      <c r="O308" s="517"/>
      <c r="P308" s="517"/>
      <c r="Q308" s="517"/>
      <c r="R308" s="517"/>
    </row>
    <row r="309" spans="2:18" s="527" customFormat="1" ht="15.75">
      <c r="B309" s="838"/>
      <c r="C309" s="841"/>
      <c r="D309" s="859"/>
      <c r="E309" s="856"/>
      <c r="F309" s="569">
        <v>5</v>
      </c>
      <c r="G309" s="570"/>
      <c r="H309" s="599" t="str">
        <f t="shared" si="5"/>
        <v>Belum Diisi</v>
      </c>
      <c r="I309" s="595" t="s">
        <v>26</v>
      </c>
      <c r="J309" s="596" t="str">
        <f>IF($D$305="Y/T","Isi Sasaran",IF($E$305=0,0,IF(I309="Y",1,IF(I309="T",0,"Isi Dulu"))))</f>
        <v>Isi Sasaran</v>
      </c>
      <c r="K309" s="595" t="s">
        <v>26</v>
      </c>
      <c r="L309" s="596" t="str">
        <f>IF($D$305="Y/T","Isi Sasaran",IF($E$305=0,0,IF(K309="Y",1,IF(K309="T",0,"Isi Dulu"))))</f>
        <v>Isi Sasaran</v>
      </c>
      <c r="M309" s="850"/>
      <c r="N309" s="853"/>
      <c r="O309" s="517"/>
      <c r="P309" s="517"/>
      <c r="Q309" s="517"/>
      <c r="R309" s="517"/>
    </row>
    <row r="310" spans="2:18" ht="15.75">
      <c r="B310" s="580"/>
      <c r="C310" s="581"/>
      <c r="D310" s="582"/>
      <c r="E310" s="602" t="e">
        <f>AVERAGE(E210:E309)</f>
        <v>#DIV/0!</v>
      </c>
      <c r="F310" s="583"/>
      <c r="G310" s="583"/>
      <c r="H310" s="602" t="e">
        <f>(IF($D210="Y/T",0,AVERAGE(H210:H214))+IF($D215="Y/T",0,AVERAGE(H215:H219))+IF($D220="Y/T",0,AVERAGE(H220:H224))+IF($D225="Y/T",0,AVERAGE(H225:H229))+IF($D230="Y/T",0,AVERAGE(H230:H234))+IF($D235="Y/T",0,AVERAGE(H235:H239))+IF($D240="Y/T",0,AVERAGE(H240:H244))+IF($D245="Y/T",0,AVERAGE(H245:H249))+IF($D250="Y/T",0,AVERAGE(H250:H254))+IF($D255="Y/T",0,AVERAGE(H255:H259))+IF($D260="Y/T",0,AVERAGE(H260:H264))+IF($D265="Y/T",0,AVERAGE(H265:H269))+IF($D270="Y/T",0,AVERAGE(H270:H274))+IF($D275="Y/T",0,AVERAGE(H275:H279))+IF($D280="Y/T",0,AVERAGE(H280:H284))+IF($D285="Y/T",0,AVERAGE(H285:H289))+IF($D290="Y/T",0,AVERAGE(H290:H294))+IF($D295="Y/T",0,AVERAGE(H295:H299))+IF($D300="Y/T",0,AVERAGE(H300:H304))+IF($D305="Y/T",0,AVERAGE(H305:H309)))/(COUNTIF($D210:$D309,"Y")+COUNTIF($D210:$D309,"T"))</f>
        <v>#DIV/0!</v>
      </c>
      <c r="I310" s="582"/>
      <c r="J310" s="602" t="e">
        <f>(IF($D210="Y/T",0,AVERAGE(J210:J214))+IF($D215="Y/T",0,AVERAGE(J215:J219))+IF($D220="Y/T",0,AVERAGE(J220:J224))+IF($D225="Y/T",0,AVERAGE(J225:J229))+IF($D230="Y/T",0,AVERAGE(J230:J234))+IF($D235="Y/T",0,AVERAGE(J235:J239))+IF($D240="Y/T",0,AVERAGE(J240:J244))+IF($D245="Y/T",0,AVERAGE(J245:J249))+IF($D250="Y/T",0,AVERAGE(J250:J254))+IF($D255="Y/T",0,AVERAGE(J255:J259))+IF($D260="Y/T",0,AVERAGE(J260:J264))+IF($D265="Y/T",0,AVERAGE(J265:J269))+IF($D270="Y/T",0,AVERAGE(J270:J274))+IF($D275="Y/T",0,AVERAGE(J275:J279))+IF($D280="Y/T",0,AVERAGE(J280:J284))+IF($D285="Y/T",0,AVERAGE(J285:J289))+IF($D290="Y/T",0,AVERAGE(J290:J294))+IF($D295="Y/T",0,AVERAGE(J295:J299))+IF($D300="Y/T",0,AVERAGE(J300:J304))+IF($D305="Y/T",0,AVERAGE(J305:J309)))/(COUNTIF($D210:$D309,"Y")+COUNTIF($D210:$D309,"T"))</f>
        <v>#DIV/0!</v>
      </c>
      <c r="K310" s="582"/>
      <c r="L310" s="602" t="e">
        <f>(IF($D210="Y/T",0,AVERAGE(L210:L214))+IF($D215="Y/T",0,AVERAGE(L215:L219))+IF($D220="Y/T",0,AVERAGE(L220:L224))+IF($D225="Y/T",0,AVERAGE(L225:L229))+IF($D230="Y/T",0,AVERAGE(L230:L234))+IF($D235="Y/T",0,AVERAGE(L235:L239))+IF($D240="Y/T",0,AVERAGE(L240:L244))+IF($D245="Y/T",0,AVERAGE(L245:L249))+IF($D250="Y/T",0,AVERAGE(L250:L254))+IF($D255="Y/T",0,AVERAGE(L255:L259))+IF($D260="Y/T",0,AVERAGE(L260:L264))+IF($D265="Y/T",0,AVERAGE(L265:L269))+IF($D270="Y/T",0,AVERAGE(L270:L274))+IF($D275="Y/T",0,AVERAGE(L275:L279))+IF($D280="Y/T",0,AVERAGE(L280:L284))+IF($D285="Y/T",0,AVERAGE(L285:L289))+IF($D290="Y/T",0,AVERAGE(L290:L294))+IF($D295="Y/T",0,AVERAGE(L295:L299))+IF($D300="Y/T",0,AVERAGE(L300:L304))+IF($D305="Y/T",0,AVERAGE(L305:L309)))/(COUNTIF($D210:$D309,"Y")+COUNTIF($D210:$D309,"T"))</f>
        <v>#DIV/0!</v>
      </c>
      <c r="M310" s="606"/>
      <c r="N310" s="602" t="e">
        <f>AVERAGE(N210:N309)</f>
        <v>#DIV/0!</v>
      </c>
    </row>
    <row r="311" spans="2:18" ht="15.75">
      <c r="B311" s="865" t="s">
        <v>434</v>
      </c>
      <c r="C311" s="865"/>
      <c r="D311" s="865"/>
      <c r="E311" s="865"/>
      <c r="F311" s="865"/>
      <c r="G311" s="865"/>
      <c r="H311" s="865"/>
      <c r="I311" s="865"/>
      <c r="J311" s="865"/>
      <c r="K311" s="865"/>
      <c r="L311" s="865"/>
      <c r="M311" s="865"/>
      <c r="N311" s="866"/>
    </row>
    <row r="312" spans="2:18" ht="15.75">
      <c r="B312" s="836">
        <v>1</v>
      </c>
      <c r="C312" s="839"/>
      <c r="D312" s="857" t="s">
        <v>26</v>
      </c>
      <c r="E312" s="854" t="str">
        <f>IF(D312="Y",1,IF(D312="T",0,IF(D312="Y/T","Belum diisi","Error")))</f>
        <v>Belum diisi</v>
      </c>
      <c r="F312" s="528">
        <v>1</v>
      </c>
      <c r="G312" s="529"/>
      <c r="H312" s="589" t="str">
        <f t="shared" ref="H312:H375" si="6">IF(OR(J312="Isi Dulu",L312="Isi Dulu",J312="Isi Sasaran",L312="Isi Sasaran"),"Belum Diisi",IF(SUM(J312,L312)=2,1,IF(SUM(J312,L312)=1,0,IF(SUM(J312,L312)=0,0,"Error"))))</f>
        <v>Belum Diisi</v>
      </c>
      <c r="I312" s="590" t="s">
        <v>26</v>
      </c>
      <c r="J312" s="591" t="str">
        <f>IF($D$312="Y/T","Isi Sasaran",IF($E$312=0,0,IF(I312="Y",1,IF(I312="T",0,"Isi Dulu"))))</f>
        <v>Isi Sasaran</v>
      </c>
      <c r="K312" s="590" t="s">
        <v>26</v>
      </c>
      <c r="L312" s="591" t="str">
        <f>IF($D$312="Y/T","Isi Sasaran",IF($E$312=0,0,IF(K312="Y",1,IF(K312="T",0,"Isi Dulu"))))</f>
        <v>Isi Sasaran</v>
      </c>
      <c r="M312" s="848" t="s">
        <v>26</v>
      </c>
      <c r="N312" s="851" t="str">
        <f>IF(M312="Y",1,IF(M312="T",0,IF(M312="Y/T","Belum diisi","Error")))</f>
        <v>Belum diisi</v>
      </c>
    </row>
    <row r="313" spans="2:18" ht="15.75">
      <c r="B313" s="837"/>
      <c r="C313" s="840"/>
      <c r="D313" s="858"/>
      <c r="E313" s="855"/>
      <c r="F313" s="549">
        <v>2</v>
      </c>
      <c r="G313" s="550"/>
      <c r="H313" s="589" t="str">
        <f t="shared" si="6"/>
        <v>Belum Diisi</v>
      </c>
      <c r="I313" s="592" t="s">
        <v>26</v>
      </c>
      <c r="J313" s="593" t="str">
        <f>IF($D$312="Y/T","Isi Sasaran",IF($E$312=0,0,IF(I313="Y",1,IF(I313="T",0,"Isi Dulu"))))</f>
        <v>Isi Sasaran</v>
      </c>
      <c r="K313" s="592" t="s">
        <v>26</v>
      </c>
      <c r="L313" s="593" t="str">
        <f>IF($D$312="Y/T","Isi Sasaran",IF($E$312=0,0,IF(K313="Y",1,IF(K313="T",0,"Isi Dulu"))))</f>
        <v>Isi Sasaran</v>
      </c>
      <c r="M313" s="849"/>
      <c r="N313" s="852"/>
    </row>
    <row r="314" spans="2:18" ht="15.75">
      <c r="B314" s="837"/>
      <c r="C314" s="840"/>
      <c r="D314" s="858"/>
      <c r="E314" s="855"/>
      <c r="F314" s="549">
        <v>3</v>
      </c>
      <c r="G314" s="550"/>
      <c r="H314" s="589" t="str">
        <f t="shared" si="6"/>
        <v>Belum Diisi</v>
      </c>
      <c r="I314" s="592" t="s">
        <v>26</v>
      </c>
      <c r="J314" s="593" t="str">
        <f>IF($D$312="Y/T","Isi Sasaran",IF($E$312=0,0,IF(I314="Y",1,IF(I314="T",0,"Isi Dulu"))))</f>
        <v>Isi Sasaran</v>
      </c>
      <c r="K314" s="592" t="s">
        <v>26</v>
      </c>
      <c r="L314" s="593" t="str">
        <f>IF($D$312="Y/T","Isi Sasaran",IF($E$312=0,0,IF(K314="Y",1,IF(K314="T",0,"Isi Dulu"))))</f>
        <v>Isi Sasaran</v>
      </c>
      <c r="M314" s="849"/>
      <c r="N314" s="852"/>
    </row>
    <row r="315" spans="2:18" ht="15.75">
      <c r="B315" s="837"/>
      <c r="C315" s="840"/>
      <c r="D315" s="858"/>
      <c r="E315" s="855"/>
      <c r="F315" s="549">
        <v>4</v>
      </c>
      <c r="G315" s="550"/>
      <c r="H315" s="589" t="str">
        <f t="shared" si="6"/>
        <v>Belum Diisi</v>
      </c>
      <c r="I315" s="592" t="s">
        <v>26</v>
      </c>
      <c r="J315" s="593" t="str">
        <f>IF($D$312="Y/T","Isi Sasaran",IF($E$312=0,0,IF(I315="Y",1,IF(I315="T",0,"Isi Dulu"))))</f>
        <v>Isi Sasaran</v>
      </c>
      <c r="K315" s="592" t="s">
        <v>26</v>
      </c>
      <c r="L315" s="593" t="str">
        <f>IF($D$312="Y/T","Isi Sasaran",IF($E$312=0,0,IF(K315="Y",1,IF(K315="T",0,"Isi Dulu"))))</f>
        <v>Isi Sasaran</v>
      </c>
      <c r="M315" s="849"/>
      <c r="N315" s="852"/>
    </row>
    <row r="316" spans="2:18" ht="15.75">
      <c r="B316" s="838"/>
      <c r="C316" s="841"/>
      <c r="D316" s="859"/>
      <c r="E316" s="856"/>
      <c r="F316" s="569">
        <v>5</v>
      </c>
      <c r="G316" s="570"/>
      <c r="H316" s="594" t="str">
        <f t="shared" si="6"/>
        <v>Belum Diisi</v>
      </c>
      <c r="I316" s="595" t="s">
        <v>26</v>
      </c>
      <c r="J316" s="596" t="str">
        <f>IF($D$312="Y/T","Isi Sasaran",IF($E$312=0,0,IF(I316="Y",1,IF(I316="T",0,"Isi Dulu"))))</f>
        <v>Isi Sasaran</v>
      </c>
      <c r="K316" s="595" t="s">
        <v>26</v>
      </c>
      <c r="L316" s="596" t="str">
        <f>IF($D$312="Y/T","Isi Sasaran",IF($E$312=0,0,IF(K316="Y",1,IF(K316="T",0,"Isi Dulu"))))</f>
        <v>Isi Sasaran</v>
      </c>
      <c r="M316" s="850"/>
      <c r="N316" s="853"/>
    </row>
    <row r="317" spans="2:18" ht="15.75">
      <c r="B317" s="836">
        <v>2</v>
      </c>
      <c r="C317" s="839"/>
      <c r="D317" s="857" t="s">
        <v>26</v>
      </c>
      <c r="E317" s="854" t="str">
        <f>IF(D317="Y",1,IF(D317="T",0,IF(D317="Y/T","Belum diisi","Error")))</f>
        <v>Belum diisi</v>
      </c>
      <c r="F317" s="528">
        <v>1</v>
      </c>
      <c r="G317" s="529"/>
      <c r="H317" s="597" t="str">
        <f t="shared" si="6"/>
        <v>Belum Diisi</v>
      </c>
      <c r="I317" s="590" t="s">
        <v>26</v>
      </c>
      <c r="J317" s="591" t="str">
        <f>IF($D$317="Y/T","Isi Sasaran",IF($E$317=0,0,IF(I317="Y",1,IF(I317="T",0,"Isi Dulu"))))</f>
        <v>Isi Sasaran</v>
      </c>
      <c r="K317" s="590" t="s">
        <v>26</v>
      </c>
      <c r="L317" s="591" t="str">
        <f>IF($D$317="Y/T","Isi Sasaran",IF($E$317=0,0,IF(K317="Y",1,IF(K317="T",0,"Isi Dulu"))))</f>
        <v>Isi Sasaran</v>
      </c>
      <c r="M317" s="848" t="s">
        <v>26</v>
      </c>
      <c r="N317" s="851" t="str">
        <f>IF(M317="Y",1,IF(M317="T",0,IF(M317="Y/T","Belum diisi","Error")))</f>
        <v>Belum diisi</v>
      </c>
    </row>
    <row r="318" spans="2:18" ht="15.75">
      <c r="B318" s="837"/>
      <c r="C318" s="840"/>
      <c r="D318" s="858"/>
      <c r="E318" s="855"/>
      <c r="F318" s="549">
        <v>2</v>
      </c>
      <c r="G318" s="550"/>
      <c r="H318" s="598" t="str">
        <f t="shared" si="6"/>
        <v>Belum Diisi</v>
      </c>
      <c r="I318" s="592" t="s">
        <v>26</v>
      </c>
      <c r="J318" s="593" t="str">
        <f>IF($D$317="Y/T","Isi Sasaran",IF($E$317=0,0,IF(I318="Y",1,IF(I318="T",0,"Isi Dulu"))))</f>
        <v>Isi Sasaran</v>
      </c>
      <c r="K318" s="592" t="s">
        <v>26</v>
      </c>
      <c r="L318" s="593" t="str">
        <f>IF($D$317="Y/T","Isi Sasaran",IF($E$317=0,0,IF(K318="Y",1,IF(K318="T",0,"Isi Dulu"))))</f>
        <v>Isi Sasaran</v>
      </c>
      <c r="M318" s="849"/>
      <c r="N318" s="852"/>
    </row>
    <row r="319" spans="2:18" ht="15.75">
      <c r="B319" s="837"/>
      <c r="C319" s="840"/>
      <c r="D319" s="858"/>
      <c r="E319" s="855"/>
      <c r="F319" s="549">
        <v>3</v>
      </c>
      <c r="G319" s="550"/>
      <c r="H319" s="598" t="str">
        <f t="shared" si="6"/>
        <v>Belum Diisi</v>
      </c>
      <c r="I319" s="592" t="s">
        <v>26</v>
      </c>
      <c r="J319" s="593" t="str">
        <f>IF($D$317="Y/T","Isi Sasaran",IF($E$317=0,0,IF(I319="Y",1,IF(I319="T",0,"Isi Dulu"))))</f>
        <v>Isi Sasaran</v>
      </c>
      <c r="K319" s="592" t="s">
        <v>26</v>
      </c>
      <c r="L319" s="593" t="str">
        <f>IF($D$317="Y/T","Isi Sasaran",IF($E$317=0,0,IF(K319="Y",1,IF(K319="T",0,"Isi Dulu"))))</f>
        <v>Isi Sasaran</v>
      </c>
      <c r="M319" s="849"/>
      <c r="N319" s="852"/>
    </row>
    <row r="320" spans="2:18" ht="15.75">
      <c r="B320" s="837"/>
      <c r="C320" s="840"/>
      <c r="D320" s="858"/>
      <c r="E320" s="855"/>
      <c r="F320" s="549">
        <v>4</v>
      </c>
      <c r="G320" s="550"/>
      <c r="H320" s="598" t="str">
        <f t="shared" si="6"/>
        <v>Belum Diisi</v>
      </c>
      <c r="I320" s="592" t="s">
        <v>26</v>
      </c>
      <c r="J320" s="593" t="str">
        <f>IF($D$317="Y/T","Isi Sasaran",IF($E$317=0,0,IF(I320="Y",1,IF(I320="T",0,"Isi Dulu"))))</f>
        <v>Isi Sasaran</v>
      </c>
      <c r="K320" s="592" t="s">
        <v>26</v>
      </c>
      <c r="L320" s="593" t="str">
        <f>IF($D$317="Y/T","Isi Sasaran",IF($E$317=0,0,IF(K320="Y",1,IF(K320="T",0,"Isi Dulu"))))</f>
        <v>Isi Sasaran</v>
      </c>
      <c r="M320" s="849"/>
      <c r="N320" s="852"/>
    </row>
    <row r="321" spans="2:14" ht="15.75">
      <c r="B321" s="838"/>
      <c r="C321" s="841"/>
      <c r="D321" s="859"/>
      <c r="E321" s="856"/>
      <c r="F321" s="569">
        <v>5</v>
      </c>
      <c r="G321" s="570"/>
      <c r="H321" s="599" t="str">
        <f t="shared" si="6"/>
        <v>Belum Diisi</v>
      </c>
      <c r="I321" s="595" t="s">
        <v>26</v>
      </c>
      <c r="J321" s="596" t="str">
        <f>IF($D$317="Y/T","Isi Sasaran",IF($E$317=0,0,IF(I321="Y",1,IF(I321="T",0,"Isi Dulu"))))</f>
        <v>Isi Sasaran</v>
      </c>
      <c r="K321" s="595" t="s">
        <v>26</v>
      </c>
      <c r="L321" s="596" t="str">
        <f>IF($D$317="Y/T","Isi Sasaran",IF($E$317=0,0,IF(K321="Y",1,IF(K321="T",0,"Isi Dulu"))))</f>
        <v>Isi Sasaran</v>
      </c>
      <c r="M321" s="850"/>
      <c r="N321" s="853"/>
    </row>
    <row r="322" spans="2:14" ht="15.75">
      <c r="B322" s="836">
        <v>3</v>
      </c>
      <c r="C322" s="839"/>
      <c r="D322" s="857" t="s">
        <v>26</v>
      </c>
      <c r="E322" s="854" t="str">
        <f>IF(D322="Y",1,IF(D322="T",0,IF(D322="Y/T","Belum diisi","Error")))</f>
        <v>Belum diisi</v>
      </c>
      <c r="F322" s="528">
        <v>1</v>
      </c>
      <c r="G322" s="529"/>
      <c r="H322" s="600" t="str">
        <f t="shared" si="6"/>
        <v>Belum Diisi</v>
      </c>
      <c r="I322" s="590" t="s">
        <v>26</v>
      </c>
      <c r="J322" s="591" t="str">
        <f>IF($D$322="Y/T","Isi Sasaran",IF($E$322=0,0,IF(I322="Y",1,IF(I322="T",0,"Isi Dulu"))))</f>
        <v>Isi Sasaran</v>
      </c>
      <c r="K322" s="590" t="s">
        <v>26</v>
      </c>
      <c r="L322" s="591" t="str">
        <f>IF($D$322="Y/T","Isi Sasaran",IF($E$322=0,0,IF(K322="Y",1,IF(K322="T",0,"Isi Dulu"))))</f>
        <v>Isi Sasaran</v>
      </c>
      <c r="M322" s="848" t="s">
        <v>26</v>
      </c>
      <c r="N322" s="851" t="str">
        <f>IF(M322="Y",1,IF(M322="T",0,IF(M322="Y/T","Belum diisi","Error")))</f>
        <v>Belum diisi</v>
      </c>
    </row>
    <row r="323" spans="2:14" ht="15.75">
      <c r="B323" s="837"/>
      <c r="C323" s="840"/>
      <c r="D323" s="858"/>
      <c r="E323" s="855"/>
      <c r="F323" s="549">
        <v>2</v>
      </c>
      <c r="G323" s="550"/>
      <c r="H323" s="598" t="str">
        <f t="shared" si="6"/>
        <v>Belum Diisi</v>
      </c>
      <c r="I323" s="592" t="s">
        <v>26</v>
      </c>
      <c r="J323" s="593" t="str">
        <f>IF($D$322="Y/T","Isi Sasaran",IF($E$322=0,0,IF(I323="Y",1,IF(I323="T",0,"Isi Dulu"))))</f>
        <v>Isi Sasaran</v>
      </c>
      <c r="K323" s="592" t="s">
        <v>26</v>
      </c>
      <c r="L323" s="593" t="str">
        <f>IF($D$322="Y/T","Isi Sasaran",IF($E$322=0,0,IF(K323="Y",1,IF(K323="T",0,"Isi Dulu"))))</f>
        <v>Isi Sasaran</v>
      </c>
      <c r="M323" s="849"/>
      <c r="N323" s="852"/>
    </row>
    <row r="324" spans="2:14" ht="15.75">
      <c r="B324" s="837"/>
      <c r="C324" s="840"/>
      <c r="D324" s="858"/>
      <c r="E324" s="855"/>
      <c r="F324" s="549">
        <v>3</v>
      </c>
      <c r="G324" s="550"/>
      <c r="H324" s="598" t="str">
        <f t="shared" si="6"/>
        <v>Belum Diisi</v>
      </c>
      <c r="I324" s="592" t="s">
        <v>26</v>
      </c>
      <c r="J324" s="593" t="str">
        <f>IF($D$322="Y/T","Isi Sasaran",IF($E$322=0,0,IF(I324="Y",1,IF(I324="T",0,"Isi Dulu"))))</f>
        <v>Isi Sasaran</v>
      </c>
      <c r="K324" s="592" t="s">
        <v>26</v>
      </c>
      <c r="L324" s="593" t="str">
        <f>IF($D$322="Y/T","Isi Sasaran",IF($E$322=0,0,IF(K324="Y",1,IF(K324="T",0,"Isi Dulu"))))</f>
        <v>Isi Sasaran</v>
      </c>
      <c r="M324" s="849"/>
      <c r="N324" s="852"/>
    </row>
    <row r="325" spans="2:14" ht="15.75">
      <c r="B325" s="837"/>
      <c r="C325" s="840"/>
      <c r="D325" s="858"/>
      <c r="E325" s="855"/>
      <c r="F325" s="549">
        <v>4</v>
      </c>
      <c r="G325" s="550"/>
      <c r="H325" s="598" t="str">
        <f t="shared" si="6"/>
        <v>Belum Diisi</v>
      </c>
      <c r="I325" s="592" t="s">
        <v>26</v>
      </c>
      <c r="J325" s="593" t="str">
        <f>IF($D$322="Y/T","Isi Sasaran",IF($E$322=0,0,IF(I325="Y",1,IF(I325="T",0,"Isi Dulu"))))</f>
        <v>Isi Sasaran</v>
      </c>
      <c r="K325" s="592" t="s">
        <v>26</v>
      </c>
      <c r="L325" s="593" t="str">
        <f>IF($D$322="Y/T","Isi Sasaran",IF($E$322=0,0,IF(K325="Y",1,IF(K325="T",0,"Isi Dulu"))))</f>
        <v>Isi Sasaran</v>
      </c>
      <c r="M325" s="849"/>
      <c r="N325" s="852"/>
    </row>
    <row r="326" spans="2:14" ht="15.75">
      <c r="B326" s="838"/>
      <c r="C326" s="841"/>
      <c r="D326" s="859"/>
      <c r="E326" s="856"/>
      <c r="F326" s="569">
        <v>5</v>
      </c>
      <c r="G326" s="570"/>
      <c r="H326" s="599" t="str">
        <f t="shared" si="6"/>
        <v>Belum Diisi</v>
      </c>
      <c r="I326" s="595" t="s">
        <v>26</v>
      </c>
      <c r="J326" s="596" t="str">
        <f>IF($D$322="Y/T","Isi Sasaran",IF($E$322=0,0,IF(I326="Y",1,IF(I326="T",0,"Isi Dulu"))))</f>
        <v>Isi Sasaran</v>
      </c>
      <c r="K326" s="595" t="s">
        <v>26</v>
      </c>
      <c r="L326" s="596" t="str">
        <f>IF($D$322="Y/T","Isi Sasaran",IF($E$322=0,0,IF(K326="Y",1,IF(K326="T",0,"Isi Dulu"))))</f>
        <v>Isi Sasaran</v>
      </c>
      <c r="M326" s="850"/>
      <c r="N326" s="853"/>
    </row>
    <row r="327" spans="2:14" ht="15.75">
      <c r="B327" s="836">
        <v>4</v>
      </c>
      <c r="C327" s="839"/>
      <c r="D327" s="857" t="s">
        <v>26</v>
      </c>
      <c r="E327" s="854" t="str">
        <f>IF(D327="Y",1,IF(D327="T",0,IF(D327="Y/T","Belum diisi","Error")))</f>
        <v>Belum diisi</v>
      </c>
      <c r="F327" s="528">
        <v>1</v>
      </c>
      <c r="G327" s="529"/>
      <c r="H327" s="600" t="str">
        <f t="shared" si="6"/>
        <v>Belum Diisi</v>
      </c>
      <c r="I327" s="590" t="s">
        <v>26</v>
      </c>
      <c r="J327" s="591" t="str">
        <f>IF($D$327="Y/T","Isi Sasaran",IF($E$327=0,0,IF(I327="Y",1,IF(I327="T",0,"Isi Dulu"))))</f>
        <v>Isi Sasaran</v>
      </c>
      <c r="K327" s="590" t="s">
        <v>26</v>
      </c>
      <c r="L327" s="591" t="str">
        <f>IF($D$327="Y/T","Isi Sasaran",IF($E$327=0,0,IF(K327="Y",1,IF(K327="T",0,"Isi Dulu"))))</f>
        <v>Isi Sasaran</v>
      </c>
      <c r="M327" s="848" t="s">
        <v>26</v>
      </c>
      <c r="N327" s="851" t="str">
        <f>IF(M327="Y",1,IF(M327="T",0,IF(M327="Y/T","Belum diisi","Error")))</f>
        <v>Belum diisi</v>
      </c>
    </row>
    <row r="328" spans="2:14" ht="15.75">
      <c r="B328" s="837"/>
      <c r="C328" s="840"/>
      <c r="D328" s="858"/>
      <c r="E328" s="855"/>
      <c r="F328" s="549">
        <v>2</v>
      </c>
      <c r="G328" s="550"/>
      <c r="H328" s="598" t="str">
        <f t="shared" si="6"/>
        <v>Belum Diisi</v>
      </c>
      <c r="I328" s="592" t="s">
        <v>26</v>
      </c>
      <c r="J328" s="593" t="str">
        <f>IF($D$327="Y/T","Isi Sasaran",IF($E$327=0,0,IF(I328="Y",1,IF(I328="T",0,"Isi Dulu"))))</f>
        <v>Isi Sasaran</v>
      </c>
      <c r="K328" s="592" t="s">
        <v>26</v>
      </c>
      <c r="L328" s="593" t="str">
        <f>IF($D$327="Y/T","Isi Sasaran",IF($E$327=0,0,IF(K328="Y",1,IF(K328="T",0,"Isi Dulu"))))</f>
        <v>Isi Sasaran</v>
      </c>
      <c r="M328" s="849"/>
      <c r="N328" s="852"/>
    </row>
    <row r="329" spans="2:14" ht="15.75">
      <c r="B329" s="837"/>
      <c r="C329" s="840"/>
      <c r="D329" s="858"/>
      <c r="E329" s="855"/>
      <c r="F329" s="549">
        <v>3</v>
      </c>
      <c r="G329" s="550"/>
      <c r="H329" s="598" t="str">
        <f t="shared" si="6"/>
        <v>Belum Diisi</v>
      </c>
      <c r="I329" s="592" t="s">
        <v>26</v>
      </c>
      <c r="J329" s="593" t="str">
        <f>IF($D$327="Y/T","Isi Sasaran",IF($E$327=0,0,IF(I329="Y",1,IF(I329="T",0,"Isi Dulu"))))</f>
        <v>Isi Sasaran</v>
      </c>
      <c r="K329" s="592" t="s">
        <v>26</v>
      </c>
      <c r="L329" s="593" t="str">
        <f>IF($D$327="Y/T","Isi Sasaran",IF($E$327=0,0,IF(K329="Y",1,IF(K329="T",0,"Isi Dulu"))))</f>
        <v>Isi Sasaran</v>
      </c>
      <c r="M329" s="849"/>
      <c r="N329" s="852"/>
    </row>
    <row r="330" spans="2:14" ht="15.75">
      <c r="B330" s="837"/>
      <c r="C330" s="840"/>
      <c r="D330" s="858"/>
      <c r="E330" s="855"/>
      <c r="F330" s="549">
        <v>4</v>
      </c>
      <c r="G330" s="550"/>
      <c r="H330" s="598" t="str">
        <f t="shared" si="6"/>
        <v>Belum Diisi</v>
      </c>
      <c r="I330" s="592" t="s">
        <v>26</v>
      </c>
      <c r="J330" s="593" t="str">
        <f>IF($D$327="Y/T","Isi Sasaran",IF($E$327=0,0,IF(I330="Y",1,IF(I330="T",0,"Isi Dulu"))))</f>
        <v>Isi Sasaran</v>
      </c>
      <c r="K330" s="592" t="s">
        <v>26</v>
      </c>
      <c r="L330" s="593" t="str">
        <f>IF($D$327="Y/T","Isi Sasaran",IF($E$327=0,0,IF(K330="Y",1,IF(K330="T",0,"Isi Dulu"))))</f>
        <v>Isi Sasaran</v>
      </c>
      <c r="M330" s="849"/>
      <c r="N330" s="852"/>
    </row>
    <row r="331" spans="2:14" ht="15.75">
      <c r="B331" s="838"/>
      <c r="C331" s="841"/>
      <c r="D331" s="859"/>
      <c r="E331" s="856"/>
      <c r="F331" s="569">
        <v>5</v>
      </c>
      <c r="G331" s="570"/>
      <c r="H331" s="599" t="str">
        <f t="shared" si="6"/>
        <v>Belum Diisi</v>
      </c>
      <c r="I331" s="595" t="s">
        <v>26</v>
      </c>
      <c r="J331" s="596" t="str">
        <f>IF($D$327="Y/T","Isi Sasaran",IF($E$327=0,0,IF(I331="Y",1,IF(I331="T",0,"Isi Dulu"))))</f>
        <v>Isi Sasaran</v>
      </c>
      <c r="K331" s="595" t="s">
        <v>26</v>
      </c>
      <c r="L331" s="596" t="str">
        <f>IF($D$327="Y/T","Isi Sasaran",IF($E$327=0,0,IF(K331="Y",1,IF(K331="T",0,"Isi Dulu"))))</f>
        <v>Isi Sasaran</v>
      </c>
      <c r="M331" s="850"/>
      <c r="N331" s="853"/>
    </row>
    <row r="332" spans="2:14" ht="15.75">
      <c r="B332" s="836">
        <v>5</v>
      </c>
      <c r="C332" s="839"/>
      <c r="D332" s="857" t="s">
        <v>26</v>
      </c>
      <c r="E332" s="854" t="str">
        <f>IF(D332="Y",1,IF(D332="T",0,IF(D332="Y/T","Belum diisi","Error")))</f>
        <v>Belum diisi</v>
      </c>
      <c r="F332" s="528">
        <v>1</v>
      </c>
      <c r="G332" s="529"/>
      <c r="H332" s="600" t="str">
        <f t="shared" si="6"/>
        <v>Belum Diisi</v>
      </c>
      <c r="I332" s="590" t="s">
        <v>26</v>
      </c>
      <c r="J332" s="591" t="str">
        <f>IF($D$332="Y/T","Isi Sasaran",IF($E$332=0,0,IF(I332="Y",1,IF(I332="T",0,"Isi Dulu"))))</f>
        <v>Isi Sasaran</v>
      </c>
      <c r="K332" s="590" t="s">
        <v>26</v>
      </c>
      <c r="L332" s="591" t="str">
        <f>IF($D$332="Y/T","Isi Sasaran",IF($E$332=0,0,IF(K332="Y",1,IF(K332="T",0,"Isi Dulu"))))</f>
        <v>Isi Sasaran</v>
      </c>
      <c r="M332" s="848" t="s">
        <v>26</v>
      </c>
      <c r="N332" s="851" t="str">
        <f>IF(M332="Y",1,IF(M332="T",0,IF(M332="Y/T","Belum diisi","Error")))</f>
        <v>Belum diisi</v>
      </c>
    </row>
    <row r="333" spans="2:14" ht="15.75">
      <c r="B333" s="837"/>
      <c r="C333" s="840"/>
      <c r="D333" s="858"/>
      <c r="E333" s="855"/>
      <c r="F333" s="549">
        <v>2</v>
      </c>
      <c r="G333" s="550"/>
      <c r="H333" s="598" t="str">
        <f t="shared" si="6"/>
        <v>Belum Diisi</v>
      </c>
      <c r="I333" s="592" t="s">
        <v>26</v>
      </c>
      <c r="J333" s="593" t="str">
        <f>IF($D$332="Y/T","Isi Sasaran",IF($E$332=0,0,IF(I333="Y",1,IF(I333="T",0,"Isi Dulu"))))</f>
        <v>Isi Sasaran</v>
      </c>
      <c r="K333" s="592" t="s">
        <v>26</v>
      </c>
      <c r="L333" s="593" t="str">
        <f>IF($D$332="Y/T","Isi Sasaran",IF($E$332=0,0,IF(K333="Y",1,IF(K333="T",0,"Isi Dulu"))))</f>
        <v>Isi Sasaran</v>
      </c>
      <c r="M333" s="849"/>
      <c r="N333" s="852"/>
    </row>
    <row r="334" spans="2:14" ht="15.75">
      <c r="B334" s="837"/>
      <c r="C334" s="840"/>
      <c r="D334" s="858"/>
      <c r="E334" s="855"/>
      <c r="F334" s="549">
        <v>3</v>
      </c>
      <c r="G334" s="550"/>
      <c r="H334" s="598" t="str">
        <f t="shared" si="6"/>
        <v>Belum Diisi</v>
      </c>
      <c r="I334" s="592" t="s">
        <v>26</v>
      </c>
      <c r="J334" s="593" t="str">
        <f>IF($D$332="Y/T","Isi Sasaran",IF($E$332=0,0,IF(I334="Y",1,IF(I334="T",0,"Isi Dulu"))))</f>
        <v>Isi Sasaran</v>
      </c>
      <c r="K334" s="592" t="s">
        <v>26</v>
      </c>
      <c r="L334" s="593" t="str">
        <f>IF($D$332="Y/T","Isi Sasaran",IF($E$332=0,0,IF(K334="Y",1,IF(K334="T",0,"Isi Dulu"))))</f>
        <v>Isi Sasaran</v>
      </c>
      <c r="M334" s="849"/>
      <c r="N334" s="852"/>
    </row>
    <row r="335" spans="2:14" ht="15.75">
      <c r="B335" s="837"/>
      <c r="C335" s="840"/>
      <c r="D335" s="858"/>
      <c r="E335" s="855"/>
      <c r="F335" s="549">
        <v>4</v>
      </c>
      <c r="G335" s="550"/>
      <c r="H335" s="598" t="str">
        <f t="shared" si="6"/>
        <v>Belum Diisi</v>
      </c>
      <c r="I335" s="592" t="s">
        <v>26</v>
      </c>
      <c r="J335" s="593" t="str">
        <f>IF($D$332="Y/T","Isi Sasaran",IF($E$332=0,0,IF(I335="Y",1,IF(I335="T",0,"Isi Dulu"))))</f>
        <v>Isi Sasaran</v>
      </c>
      <c r="K335" s="592" t="s">
        <v>26</v>
      </c>
      <c r="L335" s="593" t="str">
        <f>IF($D$332="Y/T","Isi Sasaran",IF($E$332=0,0,IF(K335="Y",1,IF(K335="T",0,"Isi Dulu"))))</f>
        <v>Isi Sasaran</v>
      </c>
      <c r="M335" s="849"/>
      <c r="N335" s="852"/>
    </row>
    <row r="336" spans="2:14" ht="15.75">
      <c r="B336" s="838"/>
      <c r="C336" s="841"/>
      <c r="D336" s="859"/>
      <c r="E336" s="856"/>
      <c r="F336" s="569">
        <v>5</v>
      </c>
      <c r="G336" s="570"/>
      <c r="H336" s="599" t="str">
        <f t="shared" si="6"/>
        <v>Belum Diisi</v>
      </c>
      <c r="I336" s="595" t="s">
        <v>26</v>
      </c>
      <c r="J336" s="596" t="str">
        <f>IF($D$332="Y/T","Isi Sasaran",IF($E$332=0,0,IF(I336="Y",1,IF(I336="T",0,"Isi Dulu"))))</f>
        <v>Isi Sasaran</v>
      </c>
      <c r="K336" s="595" t="s">
        <v>26</v>
      </c>
      <c r="L336" s="596" t="str">
        <f>IF($D$332="Y/T","Isi Sasaran",IF($E$332=0,0,IF(K336="Y",1,IF(K336="T",0,"Isi Dulu"))))</f>
        <v>Isi Sasaran</v>
      </c>
      <c r="M336" s="850"/>
      <c r="N336" s="853"/>
    </row>
    <row r="337" spans="2:14" ht="15.75">
      <c r="B337" s="836">
        <v>6</v>
      </c>
      <c r="C337" s="839"/>
      <c r="D337" s="857" t="s">
        <v>26</v>
      </c>
      <c r="E337" s="854" t="str">
        <f>IF(D337="Y",1,IF(D337="T",0,IF(D337="Y/T","Belum diisi","Error")))</f>
        <v>Belum diisi</v>
      </c>
      <c r="F337" s="528">
        <v>1</v>
      </c>
      <c r="G337" s="529"/>
      <c r="H337" s="600" t="str">
        <f t="shared" si="6"/>
        <v>Belum Diisi</v>
      </c>
      <c r="I337" s="590" t="s">
        <v>26</v>
      </c>
      <c r="J337" s="591" t="str">
        <f>IF($D$337="Y/T","Isi Sasaran",IF($E$337=0,0,IF(I337="Y",1,IF(I337="T",0,"Isi Dulu"))))</f>
        <v>Isi Sasaran</v>
      </c>
      <c r="K337" s="590" t="s">
        <v>26</v>
      </c>
      <c r="L337" s="591" t="str">
        <f>IF($D$337="Y/T","Isi Sasaran",IF($E$337=0,0,IF(K337="Y",1,IF(K337="T",0,"Isi Dulu"))))</f>
        <v>Isi Sasaran</v>
      </c>
      <c r="M337" s="848" t="s">
        <v>26</v>
      </c>
      <c r="N337" s="851" t="str">
        <f>IF(M337="Y",1,IF(M337="T",0,IF(M337="Y/T","Belum diisi","Error")))</f>
        <v>Belum diisi</v>
      </c>
    </row>
    <row r="338" spans="2:14" ht="15.75">
      <c r="B338" s="837"/>
      <c r="C338" s="840"/>
      <c r="D338" s="858"/>
      <c r="E338" s="855"/>
      <c r="F338" s="549">
        <v>2</v>
      </c>
      <c r="G338" s="550"/>
      <c r="H338" s="598" t="str">
        <f t="shared" si="6"/>
        <v>Belum Diisi</v>
      </c>
      <c r="I338" s="592" t="s">
        <v>26</v>
      </c>
      <c r="J338" s="593" t="str">
        <f>IF($D$337="Y/T","Isi Sasaran",IF($E$337=0,0,IF(I338="Y",1,IF(I338="T",0,"Isi Dulu"))))</f>
        <v>Isi Sasaran</v>
      </c>
      <c r="K338" s="592" t="s">
        <v>26</v>
      </c>
      <c r="L338" s="593" t="str">
        <f>IF($D$337="Y/T","Isi Sasaran",IF($E$337=0,0,IF(K338="Y",1,IF(K338="T",0,"Isi Dulu"))))</f>
        <v>Isi Sasaran</v>
      </c>
      <c r="M338" s="849"/>
      <c r="N338" s="852"/>
    </row>
    <row r="339" spans="2:14" ht="15.75">
      <c r="B339" s="837"/>
      <c r="C339" s="840"/>
      <c r="D339" s="858"/>
      <c r="E339" s="855"/>
      <c r="F339" s="549">
        <v>3</v>
      </c>
      <c r="G339" s="550"/>
      <c r="H339" s="598" t="str">
        <f t="shared" si="6"/>
        <v>Belum Diisi</v>
      </c>
      <c r="I339" s="592" t="s">
        <v>26</v>
      </c>
      <c r="J339" s="593" t="str">
        <f>IF($D$337="Y/T","Isi Sasaran",IF($E$337=0,0,IF(I339="Y",1,IF(I339="T",0,"Isi Dulu"))))</f>
        <v>Isi Sasaran</v>
      </c>
      <c r="K339" s="592" t="s">
        <v>26</v>
      </c>
      <c r="L339" s="593" t="str">
        <f>IF($D$337="Y/T","Isi Sasaran",IF($E$337=0,0,IF(K339="Y",1,IF(K339="T",0,"Isi Dulu"))))</f>
        <v>Isi Sasaran</v>
      </c>
      <c r="M339" s="849"/>
      <c r="N339" s="852"/>
    </row>
    <row r="340" spans="2:14" ht="15.75">
      <c r="B340" s="837"/>
      <c r="C340" s="840"/>
      <c r="D340" s="858"/>
      <c r="E340" s="855"/>
      <c r="F340" s="549">
        <v>4</v>
      </c>
      <c r="G340" s="550"/>
      <c r="H340" s="598" t="str">
        <f t="shared" si="6"/>
        <v>Belum Diisi</v>
      </c>
      <c r="I340" s="592" t="s">
        <v>26</v>
      </c>
      <c r="J340" s="593" t="str">
        <f>IF($D$337="Y/T","Isi Sasaran",IF($E$337=0,0,IF(I340="Y",1,IF(I340="T",0,"Isi Dulu"))))</f>
        <v>Isi Sasaran</v>
      </c>
      <c r="K340" s="592" t="s">
        <v>26</v>
      </c>
      <c r="L340" s="593" t="str">
        <f>IF($D$337="Y/T","Isi Sasaran",IF($E$337=0,0,IF(K340="Y",1,IF(K340="T",0,"Isi Dulu"))))</f>
        <v>Isi Sasaran</v>
      </c>
      <c r="M340" s="849"/>
      <c r="N340" s="852"/>
    </row>
    <row r="341" spans="2:14" ht="15.75">
      <c r="B341" s="838"/>
      <c r="C341" s="841"/>
      <c r="D341" s="859"/>
      <c r="E341" s="856"/>
      <c r="F341" s="569">
        <v>5</v>
      </c>
      <c r="G341" s="570"/>
      <c r="H341" s="599" t="str">
        <f t="shared" si="6"/>
        <v>Belum Diisi</v>
      </c>
      <c r="I341" s="595" t="s">
        <v>26</v>
      </c>
      <c r="J341" s="596" t="str">
        <f>IF($D$337="Y/T","Isi Sasaran",IF($E$337=0,0,IF(I341="Y",1,IF(I341="T",0,"Isi Dulu"))))</f>
        <v>Isi Sasaran</v>
      </c>
      <c r="K341" s="595" t="s">
        <v>26</v>
      </c>
      <c r="L341" s="596" t="str">
        <f>IF($D$337="Y/T","Isi Sasaran",IF($E$337=0,0,IF(K341="Y",1,IF(K341="T",0,"Isi Dulu"))))</f>
        <v>Isi Sasaran</v>
      </c>
      <c r="M341" s="850"/>
      <c r="N341" s="853"/>
    </row>
    <row r="342" spans="2:14" ht="15.75">
      <c r="B342" s="836">
        <v>7</v>
      </c>
      <c r="C342" s="839"/>
      <c r="D342" s="857" t="s">
        <v>26</v>
      </c>
      <c r="E342" s="854" t="str">
        <f>IF(D342="Y",1,IF(D342="T",0,IF(D342="Y/T","Belum diisi","Error")))</f>
        <v>Belum diisi</v>
      </c>
      <c r="F342" s="528">
        <v>1</v>
      </c>
      <c r="G342" s="529"/>
      <c r="H342" s="600" t="str">
        <f t="shared" si="6"/>
        <v>Belum Diisi</v>
      </c>
      <c r="I342" s="590" t="s">
        <v>26</v>
      </c>
      <c r="J342" s="591" t="str">
        <f>IF($D$342="Y/T","Isi Sasaran",IF($E$342=0,0,IF(I342="Y",1,IF(I342="T",0,"Isi Dulu"))))</f>
        <v>Isi Sasaran</v>
      </c>
      <c r="K342" s="590" t="s">
        <v>26</v>
      </c>
      <c r="L342" s="591" t="str">
        <f>IF($D$342="Y/T","Isi Sasaran",IF($E$342=0,0,IF(K342="Y",1,IF(K342="T",0,"Isi Dulu"))))</f>
        <v>Isi Sasaran</v>
      </c>
      <c r="M342" s="848" t="s">
        <v>26</v>
      </c>
      <c r="N342" s="851" t="str">
        <f>IF(M342="Y",1,IF(M342="T",0,IF(M342="Y/T","Belum diisi","Error")))</f>
        <v>Belum diisi</v>
      </c>
    </row>
    <row r="343" spans="2:14" ht="15.75">
      <c r="B343" s="837"/>
      <c r="C343" s="840"/>
      <c r="D343" s="858"/>
      <c r="E343" s="855"/>
      <c r="F343" s="549">
        <v>2</v>
      </c>
      <c r="G343" s="550"/>
      <c r="H343" s="598" t="str">
        <f t="shared" si="6"/>
        <v>Belum Diisi</v>
      </c>
      <c r="I343" s="592" t="s">
        <v>26</v>
      </c>
      <c r="J343" s="593" t="str">
        <f>IF($D$342="Y/T","Isi Sasaran",IF($E$342=0,0,IF(I343="Y",1,IF(I343="T",0,"Isi Dulu"))))</f>
        <v>Isi Sasaran</v>
      </c>
      <c r="K343" s="592" t="s">
        <v>26</v>
      </c>
      <c r="L343" s="593" t="str">
        <f>IF($D$342="Y/T","Isi Sasaran",IF($E$342=0,0,IF(K343="Y",1,IF(K343="T",0,"Isi Dulu"))))</f>
        <v>Isi Sasaran</v>
      </c>
      <c r="M343" s="849"/>
      <c r="N343" s="852"/>
    </row>
    <row r="344" spans="2:14" ht="15.75">
      <c r="B344" s="837"/>
      <c r="C344" s="840"/>
      <c r="D344" s="858"/>
      <c r="E344" s="855"/>
      <c r="F344" s="549">
        <v>3</v>
      </c>
      <c r="G344" s="550"/>
      <c r="H344" s="598" t="str">
        <f t="shared" si="6"/>
        <v>Belum Diisi</v>
      </c>
      <c r="I344" s="592" t="s">
        <v>26</v>
      </c>
      <c r="J344" s="593" t="str">
        <f>IF($D$342="Y/T","Isi Sasaran",IF($E$342=0,0,IF(I344="Y",1,IF(I344="T",0,"Isi Dulu"))))</f>
        <v>Isi Sasaran</v>
      </c>
      <c r="K344" s="592" t="s">
        <v>26</v>
      </c>
      <c r="L344" s="593" t="str">
        <f>IF($D$342="Y/T","Isi Sasaran",IF($E$342=0,0,IF(K344="Y",1,IF(K344="T",0,"Isi Dulu"))))</f>
        <v>Isi Sasaran</v>
      </c>
      <c r="M344" s="849"/>
      <c r="N344" s="852"/>
    </row>
    <row r="345" spans="2:14" ht="15.75">
      <c r="B345" s="837"/>
      <c r="C345" s="840"/>
      <c r="D345" s="858"/>
      <c r="E345" s="855"/>
      <c r="F345" s="549">
        <v>4</v>
      </c>
      <c r="G345" s="550"/>
      <c r="H345" s="598" t="str">
        <f t="shared" si="6"/>
        <v>Belum Diisi</v>
      </c>
      <c r="I345" s="592" t="s">
        <v>26</v>
      </c>
      <c r="J345" s="593" t="str">
        <f>IF($D$342="Y/T","Isi Sasaran",IF($E$342=0,0,IF(I345="Y",1,IF(I345="T",0,"Isi Dulu"))))</f>
        <v>Isi Sasaran</v>
      </c>
      <c r="K345" s="592" t="s">
        <v>26</v>
      </c>
      <c r="L345" s="593" t="str">
        <f>IF($D$342="Y/T","Isi Sasaran",IF($E$342=0,0,IF(K345="Y",1,IF(K345="T",0,"Isi Dulu"))))</f>
        <v>Isi Sasaran</v>
      </c>
      <c r="M345" s="849"/>
      <c r="N345" s="852"/>
    </row>
    <row r="346" spans="2:14" ht="15.75">
      <c r="B346" s="838"/>
      <c r="C346" s="841"/>
      <c r="D346" s="859"/>
      <c r="E346" s="856"/>
      <c r="F346" s="569">
        <v>5</v>
      </c>
      <c r="G346" s="570"/>
      <c r="H346" s="599" t="str">
        <f t="shared" si="6"/>
        <v>Belum Diisi</v>
      </c>
      <c r="I346" s="595" t="s">
        <v>26</v>
      </c>
      <c r="J346" s="596" t="str">
        <f>IF($D$342="Y/T","Isi Sasaran",IF($E$342=0,0,IF(I346="Y",1,IF(I346="T",0,"Isi Dulu"))))</f>
        <v>Isi Sasaran</v>
      </c>
      <c r="K346" s="595" t="s">
        <v>26</v>
      </c>
      <c r="L346" s="596" t="str">
        <f>IF($D$342="Y/T","Isi Sasaran",IF($E$342=0,0,IF(K346="Y",1,IF(K346="T",0,"Isi Dulu"))))</f>
        <v>Isi Sasaran</v>
      </c>
      <c r="M346" s="850"/>
      <c r="N346" s="853"/>
    </row>
    <row r="347" spans="2:14" ht="15.75">
      <c r="B347" s="836">
        <v>8</v>
      </c>
      <c r="C347" s="839"/>
      <c r="D347" s="857" t="s">
        <v>26</v>
      </c>
      <c r="E347" s="854" t="str">
        <f>IF(D347="Y",1,IF(D347="T",0,IF(D347="Y/T","Belum diisi","Error")))</f>
        <v>Belum diisi</v>
      </c>
      <c r="F347" s="528">
        <v>1</v>
      </c>
      <c r="G347" s="529"/>
      <c r="H347" s="600" t="str">
        <f t="shared" si="6"/>
        <v>Belum Diisi</v>
      </c>
      <c r="I347" s="590" t="s">
        <v>26</v>
      </c>
      <c r="J347" s="591" t="str">
        <f>IF($D$347="Y/T","Isi Sasaran",IF($E$347=0,0,IF(I347="Y",1,IF(I347="T",0,"Isi Dulu"))))</f>
        <v>Isi Sasaran</v>
      </c>
      <c r="K347" s="590" t="s">
        <v>26</v>
      </c>
      <c r="L347" s="591" t="str">
        <f>IF($D$347="Y/T","Isi Sasaran",IF($E$347=0,0,IF(K347="Y",1,IF(K347="T",0,"Isi Dulu"))))</f>
        <v>Isi Sasaran</v>
      </c>
      <c r="M347" s="848" t="s">
        <v>26</v>
      </c>
      <c r="N347" s="851" t="str">
        <f>IF(M347="Y",1,IF(M347="T",0,IF(M347="Y/T","Belum diisi","Error")))</f>
        <v>Belum diisi</v>
      </c>
    </row>
    <row r="348" spans="2:14" ht="15.75">
      <c r="B348" s="837"/>
      <c r="C348" s="840"/>
      <c r="D348" s="858"/>
      <c r="E348" s="855"/>
      <c r="F348" s="549">
        <v>2</v>
      </c>
      <c r="G348" s="550"/>
      <c r="H348" s="598" t="str">
        <f t="shared" si="6"/>
        <v>Belum Diisi</v>
      </c>
      <c r="I348" s="592" t="s">
        <v>26</v>
      </c>
      <c r="J348" s="593" t="str">
        <f>IF($D$347="Y/T","Isi Sasaran",IF($E$347=0,0,IF(I348="Y",1,IF(I348="T",0,"Isi Dulu"))))</f>
        <v>Isi Sasaran</v>
      </c>
      <c r="K348" s="592" t="s">
        <v>26</v>
      </c>
      <c r="L348" s="593" t="str">
        <f>IF($D$347="Y/T","Isi Sasaran",IF($E$347=0,0,IF(K348="Y",1,IF(K348="T",0,"Isi Dulu"))))</f>
        <v>Isi Sasaran</v>
      </c>
      <c r="M348" s="849"/>
      <c r="N348" s="852"/>
    </row>
    <row r="349" spans="2:14" ht="15.75">
      <c r="B349" s="837"/>
      <c r="C349" s="840"/>
      <c r="D349" s="858"/>
      <c r="E349" s="855"/>
      <c r="F349" s="549">
        <v>3</v>
      </c>
      <c r="G349" s="550"/>
      <c r="H349" s="598" t="str">
        <f t="shared" si="6"/>
        <v>Belum Diisi</v>
      </c>
      <c r="I349" s="592" t="s">
        <v>26</v>
      </c>
      <c r="J349" s="593" t="str">
        <f>IF($D$347="Y/T","Isi Sasaran",IF($E$347=0,0,IF(I349="Y",1,IF(I349="T",0,"Isi Dulu"))))</f>
        <v>Isi Sasaran</v>
      </c>
      <c r="K349" s="592" t="s">
        <v>26</v>
      </c>
      <c r="L349" s="593" t="str">
        <f>IF($D$347="Y/T","Isi Sasaran",IF($E$347=0,0,IF(K349="Y",1,IF(K349="T",0,"Isi Dulu"))))</f>
        <v>Isi Sasaran</v>
      </c>
      <c r="M349" s="849"/>
      <c r="N349" s="852"/>
    </row>
    <row r="350" spans="2:14" ht="15.75">
      <c r="B350" s="837"/>
      <c r="C350" s="840"/>
      <c r="D350" s="858"/>
      <c r="E350" s="855"/>
      <c r="F350" s="549">
        <v>4</v>
      </c>
      <c r="G350" s="550"/>
      <c r="H350" s="598" t="str">
        <f t="shared" si="6"/>
        <v>Belum Diisi</v>
      </c>
      <c r="I350" s="592" t="s">
        <v>26</v>
      </c>
      <c r="J350" s="593" t="str">
        <f>IF($D$347="Y/T","Isi Sasaran",IF($E$347=0,0,IF(I350="Y",1,IF(I350="T",0,"Isi Dulu"))))</f>
        <v>Isi Sasaran</v>
      </c>
      <c r="K350" s="592" t="s">
        <v>26</v>
      </c>
      <c r="L350" s="593" t="str">
        <f>IF($D$347="Y/T","Isi Sasaran",IF($E$347=0,0,IF(K350="Y",1,IF(K350="T",0,"Isi Dulu"))))</f>
        <v>Isi Sasaran</v>
      </c>
      <c r="M350" s="849"/>
      <c r="N350" s="852"/>
    </row>
    <row r="351" spans="2:14" ht="15.75">
      <c r="B351" s="838"/>
      <c r="C351" s="841"/>
      <c r="D351" s="859"/>
      <c r="E351" s="856"/>
      <c r="F351" s="569">
        <v>5</v>
      </c>
      <c r="G351" s="570"/>
      <c r="H351" s="599" t="str">
        <f t="shared" si="6"/>
        <v>Belum Diisi</v>
      </c>
      <c r="I351" s="595" t="s">
        <v>26</v>
      </c>
      <c r="J351" s="596" t="str">
        <f>IF($D$347="Y/T","Isi Sasaran",IF($E$347=0,0,IF(I351="Y",1,IF(I351="T",0,"Isi Dulu"))))</f>
        <v>Isi Sasaran</v>
      </c>
      <c r="K351" s="595" t="s">
        <v>26</v>
      </c>
      <c r="L351" s="596" t="str">
        <f>IF($D$347="Y/T","Isi Sasaran",IF($E$347=0,0,IF(K351="Y",1,IF(K351="T",0,"Isi Dulu"))))</f>
        <v>Isi Sasaran</v>
      </c>
      <c r="M351" s="850"/>
      <c r="N351" s="853"/>
    </row>
    <row r="352" spans="2:14" ht="15.75">
      <c r="B352" s="836">
        <v>9</v>
      </c>
      <c r="C352" s="839"/>
      <c r="D352" s="857" t="s">
        <v>26</v>
      </c>
      <c r="E352" s="854" t="str">
        <f>IF(D352="Y",1,IF(D352="T",0,IF(D352="Y/T","Belum diisi","Error")))</f>
        <v>Belum diisi</v>
      </c>
      <c r="F352" s="528">
        <v>1</v>
      </c>
      <c r="G352" s="529"/>
      <c r="H352" s="600" t="str">
        <f t="shared" si="6"/>
        <v>Belum Diisi</v>
      </c>
      <c r="I352" s="590" t="s">
        <v>26</v>
      </c>
      <c r="J352" s="591" t="str">
        <f>IF($D$352="Y/T","Isi Sasaran",IF($E$352=0,0,IF(I352="Y",1,IF(I352="T",0,"Isi Dulu"))))</f>
        <v>Isi Sasaran</v>
      </c>
      <c r="K352" s="590" t="s">
        <v>26</v>
      </c>
      <c r="L352" s="591" t="str">
        <f>IF($D$352="Y/T","Isi Sasaran",IF($E$352=0,0,IF(K352="Y",1,IF(K352="T",0,"Isi Dulu"))))</f>
        <v>Isi Sasaran</v>
      </c>
      <c r="M352" s="848" t="s">
        <v>26</v>
      </c>
      <c r="N352" s="851" t="str">
        <f>IF(M352="Y",1,IF(M352="T",0,IF(M352="Y/T","Belum diisi","Error")))</f>
        <v>Belum diisi</v>
      </c>
    </row>
    <row r="353" spans="2:14" ht="15.75">
      <c r="B353" s="837"/>
      <c r="C353" s="840"/>
      <c r="D353" s="858"/>
      <c r="E353" s="855"/>
      <c r="F353" s="549">
        <v>2</v>
      </c>
      <c r="G353" s="550"/>
      <c r="H353" s="598" t="str">
        <f t="shared" si="6"/>
        <v>Belum Diisi</v>
      </c>
      <c r="I353" s="592" t="s">
        <v>26</v>
      </c>
      <c r="J353" s="593" t="str">
        <f>IF($D$352="Y/T","Isi Sasaran",IF($E$352=0,0,IF(I353="Y",1,IF(I353="T",0,"Isi Dulu"))))</f>
        <v>Isi Sasaran</v>
      </c>
      <c r="K353" s="592" t="s">
        <v>26</v>
      </c>
      <c r="L353" s="593" t="str">
        <f>IF($D$352="Y/T","Isi Sasaran",IF($E$352=0,0,IF(K353="Y",1,IF(K353="T",0,"Isi Dulu"))))</f>
        <v>Isi Sasaran</v>
      </c>
      <c r="M353" s="849"/>
      <c r="N353" s="852"/>
    </row>
    <row r="354" spans="2:14" ht="15.75">
      <c r="B354" s="837"/>
      <c r="C354" s="840"/>
      <c r="D354" s="858"/>
      <c r="E354" s="855"/>
      <c r="F354" s="549">
        <v>3</v>
      </c>
      <c r="G354" s="550"/>
      <c r="H354" s="598" t="str">
        <f t="shared" si="6"/>
        <v>Belum Diisi</v>
      </c>
      <c r="I354" s="592" t="s">
        <v>26</v>
      </c>
      <c r="J354" s="593" t="str">
        <f>IF($D$352="Y/T","Isi Sasaran",IF($E$352=0,0,IF(I354="Y",1,IF(I354="T",0,"Isi Dulu"))))</f>
        <v>Isi Sasaran</v>
      </c>
      <c r="K354" s="592" t="s">
        <v>26</v>
      </c>
      <c r="L354" s="593" t="str">
        <f>IF($D$352="Y/T","Isi Sasaran",IF($E$352=0,0,IF(K354="Y",1,IF(K354="T",0,"Isi Dulu"))))</f>
        <v>Isi Sasaran</v>
      </c>
      <c r="M354" s="849"/>
      <c r="N354" s="852"/>
    </row>
    <row r="355" spans="2:14" ht="15.75">
      <c r="B355" s="837"/>
      <c r="C355" s="840"/>
      <c r="D355" s="858"/>
      <c r="E355" s="855"/>
      <c r="F355" s="549">
        <v>4</v>
      </c>
      <c r="G355" s="550"/>
      <c r="H355" s="598" t="str">
        <f t="shared" si="6"/>
        <v>Belum Diisi</v>
      </c>
      <c r="I355" s="592" t="s">
        <v>26</v>
      </c>
      <c r="J355" s="593" t="str">
        <f>IF($D$352="Y/T","Isi Sasaran",IF($E$352=0,0,IF(I355="Y",1,IF(I355="T",0,"Isi Dulu"))))</f>
        <v>Isi Sasaran</v>
      </c>
      <c r="K355" s="592" t="s">
        <v>26</v>
      </c>
      <c r="L355" s="593" t="str">
        <f>IF($D$352="Y/T","Isi Sasaran",IF($E$352=0,0,IF(K355="Y",1,IF(K355="T",0,"Isi Dulu"))))</f>
        <v>Isi Sasaran</v>
      </c>
      <c r="M355" s="849"/>
      <c r="N355" s="852"/>
    </row>
    <row r="356" spans="2:14" ht="15.75">
      <c r="B356" s="838"/>
      <c r="C356" s="841"/>
      <c r="D356" s="859"/>
      <c r="E356" s="856"/>
      <c r="F356" s="569">
        <v>5</v>
      </c>
      <c r="G356" s="570"/>
      <c r="H356" s="599" t="str">
        <f t="shared" si="6"/>
        <v>Belum Diisi</v>
      </c>
      <c r="I356" s="595" t="s">
        <v>26</v>
      </c>
      <c r="J356" s="596" t="str">
        <f>IF($D$352="Y/T","Isi Sasaran",IF($E$352=0,0,IF(I356="Y",1,IF(I356="T",0,"Isi Dulu"))))</f>
        <v>Isi Sasaran</v>
      </c>
      <c r="K356" s="595" t="s">
        <v>26</v>
      </c>
      <c r="L356" s="596" t="str">
        <f>IF($D$352="Y/T","Isi Sasaran",IF($E$352=0,0,IF(K356="Y",1,IF(K356="T",0,"Isi Dulu"))))</f>
        <v>Isi Sasaran</v>
      </c>
      <c r="M356" s="850"/>
      <c r="N356" s="853"/>
    </row>
    <row r="357" spans="2:14" ht="15.75">
      <c r="B357" s="836">
        <v>10</v>
      </c>
      <c r="C357" s="839"/>
      <c r="D357" s="857" t="s">
        <v>26</v>
      </c>
      <c r="E357" s="854" t="str">
        <f>IF(D357="Y",1,IF(D357="T",0,IF(D357="Y/T","Belum diisi","Error")))</f>
        <v>Belum diisi</v>
      </c>
      <c r="F357" s="528">
        <v>1</v>
      </c>
      <c r="G357" s="529"/>
      <c r="H357" s="600" t="str">
        <f t="shared" si="6"/>
        <v>Belum Diisi</v>
      </c>
      <c r="I357" s="590" t="s">
        <v>26</v>
      </c>
      <c r="J357" s="591" t="str">
        <f>IF($D$357="Y/T","Isi Sasaran",IF($E$357=0,0,IF(I357="Y",1,IF(I357="T",0,"Isi Dulu"))))</f>
        <v>Isi Sasaran</v>
      </c>
      <c r="K357" s="590" t="s">
        <v>26</v>
      </c>
      <c r="L357" s="591" t="str">
        <f>IF($D$357="Y/T","Isi Sasaran",IF($E$357=0,0,IF(K357="Y",1,IF(K357="T",0,"Isi Dulu"))))</f>
        <v>Isi Sasaran</v>
      </c>
      <c r="M357" s="848" t="s">
        <v>26</v>
      </c>
      <c r="N357" s="851" t="str">
        <f>IF(M357="Y",1,IF(M357="T",0,IF(M357="Y/T","Belum diisi","Error")))</f>
        <v>Belum diisi</v>
      </c>
    </row>
    <row r="358" spans="2:14" ht="15.75">
      <c r="B358" s="837"/>
      <c r="C358" s="840"/>
      <c r="D358" s="858"/>
      <c r="E358" s="855"/>
      <c r="F358" s="549">
        <v>2</v>
      </c>
      <c r="G358" s="550"/>
      <c r="H358" s="598" t="str">
        <f t="shared" si="6"/>
        <v>Belum Diisi</v>
      </c>
      <c r="I358" s="592" t="s">
        <v>26</v>
      </c>
      <c r="J358" s="593" t="str">
        <f>IF($D$357="Y/T","Isi Sasaran",IF($E$357=0,0,IF(I358="Y",1,IF(I358="T",0,"Isi Dulu"))))</f>
        <v>Isi Sasaran</v>
      </c>
      <c r="K358" s="592" t="s">
        <v>26</v>
      </c>
      <c r="L358" s="593" t="str">
        <f>IF($D$357="Y/T","Isi Sasaran",IF($E$357=0,0,IF(K358="Y",1,IF(K358="T",0,"Isi Dulu"))))</f>
        <v>Isi Sasaran</v>
      </c>
      <c r="M358" s="849"/>
      <c r="N358" s="852"/>
    </row>
    <row r="359" spans="2:14" ht="15.75">
      <c r="B359" s="837"/>
      <c r="C359" s="840"/>
      <c r="D359" s="858"/>
      <c r="E359" s="855"/>
      <c r="F359" s="549">
        <v>3</v>
      </c>
      <c r="G359" s="550"/>
      <c r="H359" s="598" t="str">
        <f t="shared" si="6"/>
        <v>Belum Diisi</v>
      </c>
      <c r="I359" s="592" t="s">
        <v>26</v>
      </c>
      <c r="J359" s="593" t="str">
        <f>IF($D$357="Y/T","Isi Sasaran",IF($E$357=0,0,IF(I359="Y",1,IF(I359="T",0,"Isi Dulu"))))</f>
        <v>Isi Sasaran</v>
      </c>
      <c r="K359" s="592" t="s">
        <v>26</v>
      </c>
      <c r="L359" s="593" t="str">
        <f>IF($D$357="Y/T","Isi Sasaran",IF($E$357=0,0,IF(K359="Y",1,IF(K359="T",0,"Isi Dulu"))))</f>
        <v>Isi Sasaran</v>
      </c>
      <c r="M359" s="849"/>
      <c r="N359" s="852"/>
    </row>
    <row r="360" spans="2:14" ht="15.75">
      <c r="B360" s="837"/>
      <c r="C360" s="840"/>
      <c r="D360" s="858"/>
      <c r="E360" s="855"/>
      <c r="F360" s="549">
        <v>4</v>
      </c>
      <c r="G360" s="550"/>
      <c r="H360" s="598" t="str">
        <f t="shared" si="6"/>
        <v>Belum Diisi</v>
      </c>
      <c r="I360" s="592" t="s">
        <v>26</v>
      </c>
      <c r="J360" s="593" t="str">
        <f>IF($D$357="Y/T","Isi Sasaran",IF($E$357=0,0,IF(I360="Y",1,IF(I360="T",0,"Isi Dulu"))))</f>
        <v>Isi Sasaran</v>
      </c>
      <c r="K360" s="592" t="s">
        <v>26</v>
      </c>
      <c r="L360" s="593" t="str">
        <f>IF($D$357="Y/T","Isi Sasaran",IF($E$357=0,0,IF(K360="Y",1,IF(K360="T",0,"Isi Dulu"))))</f>
        <v>Isi Sasaran</v>
      </c>
      <c r="M360" s="849"/>
      <c r="N360" s="852"/>
    </row>
    <row r="361" spans="2:14" ht="15.75">
      <c r="B361" s="838"/>
      <c r="C361" s="841"/>
      <c r="D361" s="859"/>
      <c r="E361" s="856"/>
      <c r="F361" s="569">
        <v>5</v>
      </c>
      <c r="G361" s="570"/>
      <c r="H361" s="599" t="str">
        <f t="shared" si="6"/>
        <v>Belum Diisi</v>
      </c>
      <c r="I361" s="595" t="s">
        <v>26</v>
      </c>
      <c r="J361" s="596" t="str">
        <f>IF($D$357="Y/T","Isi Sasaran",IF($E$357=0,0,IF(I361="Y",1,IF(I361="T",0,"Isi Dulu"))))</f>
        <v>Isi Sasaran</v>
      </c>
      <c r="K361" s="595" t="s">
        <v>26</v>
      </c>
      <c r="L361" s="596" t="str">
        <f>IF($D$357="Y/T","Isi Sasaran",IF($E$357=0,0,IF(K361="Y",1,IF(K361="T",0,"Isi Dulu"))))</f>
        <v>Isi Sasaran</v>
      </c>
      <c r="M361" s="850"/>
      <c r="N361" s="853"/>
    </row>
    <row r="362" spans="2:14" ht="15.75">
      <c r="B362" s="836">
        <v>11</v>
      </c>
      <c r="C362" s="839"/>
      <c r="D362" s="857" t="s">
        <v>26</v>
      </c>
      <c r="E362" s="854" t="str">
        <f>IF(D362="Y",1,IF(D362="T",0,IF(D362="Y/T","Belum diisi","Error")))</f>
        <v>Belum diisi</v>
      </c>
      <c r="F362" s="528">
        <v>1</v>
      </c>
      <c r="G362" s="529"/>
      <c r="H362" s="600" t="str">
        <f t="shared" si="6"/>
        <v>Belum Diisi</v>
      </c>
      <c r="I362" s="590" t="s">
        <v>26</v>
      </c>
      <c r="J362" s="591" t="str">
        <f>IF($D$362="Y/T","Isi Sasaran",IF($E$362=0,0,IF(I362="Y",1,IF(I362="T",0,"Isi Dulu"))))</f>
        <v>Isi Sasaran</v>
      </c>
      <c r="K362" s="590" t="s">
        <v>26</v>
      </c>
      <c r="L362" s="591" t="str">
        <f>IF($D$362="Y/T","Isi Sasaran",IF($E$362=0,0,IF(K362="Y",1,IF(K362="T",0,"Isi Dulu"))))</f>
        <v>Isi Sasaran</v>
      </c>
      <c r="M362" s="848" t="s">
        <v>26</v>
      </c>
      <c r="N362" s="851" t="str">
        <f>IF(M362="Y",1,IF(M362="T",0,IF(M362="Y/T","Belum diisi","Error")))</f>
        <v>Belum diisi</v>
      </c>
    </row>
    <row r="363" spans="2:14" ht="15.75">
      <c r="B363" s="837"/>
      <c r="C363" s="840"/>
      <c r="D363" s="858"/>
      <c r="E363" s="855"/>
      <c r="F363" s="549">
        <v>2</v>
      </c>
      <c r="G363" s="550"/>
      <c r="H363" s="598" t="str">
        <f t="shared" si="6"/>
        <v>Belum Diisi</v>
      </c>
      <c r="I363" s="592" t="s">
        <v>26</v>
      </c>
      <c r="J363" s="593" t="str">
        <f>IF($D$362="Y/T","Isi Sasaran",IF($E$362=0,0,IF(I363="Y",1,IF(I363="T",0,"Isi Dulu"))))</f>
        <v>Isi Sasaran</v>
      </c>
      <c r="K363" s="592" t="s">
        <v>26</v>
      </c>
      <c r="L363" s="593" t="str">
        <f>IF($D$362="Y/T","Isi Sasaran",IF($E$362=0,0,IF(K363="Y",1,IF(K363="T",0,"Isi Dulu"))))</f>
        <v>Isi Sasaran</v>
      </c>
      <c r="M363" s="849"/>
      <c r="N363" s="852"/>
    </row>
    <row r="364" spans="2:14" ht="15.75">
      <c r="B364" s="837"/>
      <c r="C364" s="840"/>
      <c r="D364" s="858"/>
      <c r="E364" s="855"/>
      <c r="F364" s="549">
        <v>3</v>
      </c>
      <c r="G364" s="550"/>
      <c r="H364" s="598" t="str">
        <f t="shared" si="6"/>
        <v>Belum Diisi</v>
      </c>
      <c r="I364" s="592" t="s">
        <v>26</v>
      </c>
      <c r="J364" s="593" t="str">
        <f>IF($D$362="Y/T","Isi Sasaran",IF($E$362=0,0,IF(I364="Y",1,IF(I364="T",0,"Isi Dulu"))))</f>
        <v>Isi Sasaran</v>
      </c>
      <c r="K364" s="592" t="s">
        <v>26</v>
      </c>
      <c r="L364" s="593" t="str">
        <f>IF($D$362="Y/T","Isi Sasaran",IF($E$362=0,0,IF(K364="Y",1,IF(K364="T",0,"Isi Dulu"))))</f>
        <v>Isi Sasaran</v>
      </c>
      <c r="M364" s="849"/>
      <c r="N364" s="852"/>
    </row>
    <row r="365" spans="2:14" ht="15.75">
      <c r="B365" s="837"/>
      <c r="C365" s="840"/>
      <c r="D365" s="858"/>
      <c r="E365" s="855"/>
      <c r="F365" s="549">
        <v>4</v>
      </c>
      <c r="G365" s="550"/>
      <c r="H365" s="598" t="str">
        <f t="shared" si="6"/>
        <v>Belum Diisi</v>
      </c>
      <c r="I365" s="592" t="s">
        <v>26</v>
      </c>
      <c r="J365" s="593" t="str">
        <f>IF($D$362="Y/T","Isi Sasaran",IF($E$362=0,0,IF(I365="Y",1,IF(I365="T",0,"Isi Dulu"))))</f>
        <v>Isi Sasaran</v>
      </c>
      <c r="K365" s="592" t="s">
        <v>26</v>
      </c>
      <c r="L365" s="593" t="str">
        <f>IF($D$362="Y/T","Isi Sasaran",IF($E$362=0,0,IF(K365="Y",1,IF(K365="T",0,"Isi Dulu"))))</f>
        <v>Isi Sasaran</v>
      </c>
      <c r="M365" s="849"/>
      <c r="N365" s="852"/>
    </row>
    <row r="366" spans="2:14" ht="15.75">
      <c r="B366" s="838"/>
      <c r="C366" s="841"/>
      <c r="D366" s="859"/>
      <c r="E366" s="856"/>
      <c r="F366" s="569">
        <v>5</v>
      </c>
      <c r="G366" s="570"/>
      <c r="H366" s="599" t="str">
        <f t="shared" si="6"/>
        <v>Belum Diisi</v>
      </c>
      <c r="I366" s="595" t="s">
        <v>26</v>
      </c>
      <c r="J366" s="596" t="str">
        <f>IF($D$362="Y/T","Isi Sasaran",IF($E$362=0,0,IF(I366="Y",1,IF(I366="T",0,"Isi Dulu"))))</f>
        <v>Isi Sasaran</v>
      </c>
      <c r="K366" s="595" t="s">
        <v>26</v>
      </c>
      <c r="L366" s="596" t="str">
        <f>IF($D$362="Y/T","Isi Sasaran",IF($E$362=0,0,IF(K366="Y",1,IF(K366="T",0,"Isi Dulu"))))</f>
        <v>Isi Sasaran</v>
      </c>
      <c r="M366" s="850"/>
      <c r="N366" s="853"/>
    </row>
    <row r="367" spans="2:14" ht="15.75">
      <c r="B367" s="836">
        <v>12</v>
      </c>
      <c r="C367" s="839"/>
      <c r="D367" s="857" t="s">
        <v>26</v>
      </c>
      <c r="E367" s="854" t="str">
        <f>IF(D367="Y",1,IF(D367="T",0,IF(D367="Y/T","Belum diisi","Error")))</f>
        <v>Belum diisi</v>
      </c>
      <c r="F367" s="528">
        <v>1</v>
      </c>
      <c r="G367" s="529"/>
      <c r="H367" s="600" t="str">
        <f t="shared" si="6"/>
        <v>Belum Diisi</v>
      </c>
      <c r="I367" s="590" t="s">
        <v>26</v>
      </c>
      <c r="J367" s="591" t="str">
        <f>IF($D$367="Y/T","Isi Sasaran",IF($E$367=0,0,IF(I367="Y",1,IF(I367="T",0,"Isi Dulu"))))</f>
        <v>Isi Sasaran</v>
      </c>
      <c r="K367" s="590" t="s">
        <v>26</v>
      </c>
      <c r="L367" s="591" t="str">
        <f>IF($D$367="Y/T","Isi Sasaran",IF($E$367=0,0,IF(K367="Y",1,IF(K367="T",0,"Isi Dulu"))))</f>
        <v>Isi Sasaran</v>
      </c>
      <c r="M367" s="848" t="s">
        <v>26</v>
      </c>
      <c r="N367" s="851" t="str">
        <f>IF(M367="Y",1,IF(M367="T",0,IF(M367="Y/T","Belum diisi","Error")))</f>
        <v>Belum diisi</v>
      </c>
    </row>
    <row r="368" spans="2:14" ht="15.75">
      <c r="B368" s="837"/>
      <c r="C368" s="840"/>
      <c r="D368" s="858"/>
      <c r="E368" s="855"/>
      <c r="F368" s="549">
        <v>2</v>
      </c>
      <c r="G368" s="550"/>
      <c r="H368" s="598" t="str">
        <f t="shared" si="6"/>
        <v>Belum Diisi</v>
      </c>
      <c r="I368" s="592" t="s">
        <v>26</v>
      </c>
      <c r="J368" s="593" t="str">
        <f>IF($D$367="Y/T","Isi Sasaran",IF($E$367=0,0,IF(I368="Y",1,IF(I368="T",0,"Isi Dulu"))))</f>
        <v>Isi Sasaran</v>
      </c>
      <c r="K368" s="592" t="s">
        <v>26</v>
      </c>
      <c r="L368" s="593" t="str">
        <f>IF($D$367="Y/T","Isi Sasaran",IF($E$367=0,0,IF(K368="Y",1,IF(K368="T",0,"Isi Dulu"))))</f>
        <v>Isi Sasaran</v>
      </c>
      <c r="M368" s="849"/>
      <c r="N368" s="852"/>
    </row>
    <row r="369" spans="2:14" ht="15.75">
      <c r="B369" s="837"/>
      <c r="C369" s="840"/>
      <c r="D369" s="858"/>
      <c r="E369" s="855"/>
      <c r="F369" s="549">
        <v>3</v>
      </c>
      <c r="G369" s="550"/>
      <c r="H369" s="598" t="str">
        <f t="shared" si="6"/>
        <v>Belum Diisi</v>
      </c>
      <c r="I369" s="592" t="s">
        <v>26</v>
      </c>
      <c r="J369" s="593" t="str">
        <f>IF($D$367="Y/T","Isi Sasaran",IF($E$367=0,0,IF(I369="Y",1,IF(I369="T",0,"Isi Dulu"))))</f>
        <v>Isi Sasaran</v>
      </c>
      <c r="K369" s="592" t="s">
        <v>26</v>
      </c>
      <c r="L369" s="593" t="str">
        <f>IF($D$367="Y/T","Isi Sasaran",IF($E$367=0,0,IF(K369="Y",1,IF(K369="T",0,"Isi Dulu"))))</f>
        <v>Isi Sasaran</v>
      </c>
      <c r="M369" s="849"/>
      <c r="N369" s="852"/>
    </row>
    <row r="370" spans="2:14" ht="15.75">
      <c r="B370" s="837"/>
      <c r="C370" s="840"/>
      <c r="D370" s="858"/>
      <c r="E370" s="855"/>
      <c r="F370" s="549">
        <v>4</v>
      </c>
      <c r="G370" s="550"/>
      <c r="H370" s="598" t="str">
        <f t="shared" si="6"/>
        <v>Belum Diisi</v>
      </c>
      <c r="I370" s="592" t="s">
        <v>26</v>
      </c>
      <c r="J370" s="593" t="str">
        <f>IF($D$367="Y/T","Isi Sasaran",IF($E$367=0,0,IF(I370="Y",1,IF(I370="T",0,"Isi Dulu"))))</f>
        <v>Isi Sasaran</v>
      </c>
      <c r="K370" s="592" t="s">
        <v>26</v>
      </c>
      <c r="L370" s="593" t="str">
        <f>IF($D$367="Y/T","Isi Sasaran",IF($E$367=0,0,IF(K370="Y",1,IF(K370="T",0,"Isi Dulu"))))</f>
        <v>Isi Sasaran</v>
      </c>
      <c r="M370" s="849"/>
      <c r="N370" s="852"/>
    </row>
    <row r="371" spans="2:14" ht="15.75">
      <c r="B371" s="838"/>
      <c r="C371" s="841"/>
      <c r="D371" s="859"/>
      <c r="E371" s="856"/>
      <c r="F371" s="569">
        <v>5</v>
      </c>
      <c r="G371" s="570"/>
      <c r="H371" s="599" t="str">
        <f t="shared" si="6"/>
        <v>Belum Diisi</v>
      </c>
      <c r="I371" s="595" t="s">
        <v>26</v>
      </c>
      <c r="J371" s="596" t="str">
        <f>IF($D$367="Y/T","Isi Sasaran",IF($E$367=0,0,IF(I371="Y",1,IF(I371="T",0,"Isi Dulu"))))</f>
        <v>Isi Sasaran</v>
      </c>
      <c r="K371" s="595" t="s">
        <v>26</v>
      </c>
      <c r="L371" s="596" t="str">
        <f>IF($D$367="Y/T","Isi Sasaran",IF($E$367=0,0,IF(K371="Y",1,IF(K371="T",0,"Isi Dulu"))))</f>
        <v>Isi Sasaran</v>
      </c>
      <c r="M371" s="850"/>
      <c r="N371" s="853"/>
    </row>
    <row r="372" spans="2:14" ht="15.75">
      <c r="B372" s="836">
        <v>13</v>
      </c>
      <c r="C372" s="839"/>
      <c r="D372" s="857" t="s">
        <v>26</v>
      </c>
      <c r="E372" s="854" t="str">
        <f>IF(D372="Y",1,IF(D372="T",0,IF(D372="Y/T","Belum diisi","Error")))</f>
        <v>Belum diisi</v>
      </c>
      <c r="F372" s="528">
        <v>1</v>
      </c>
      <c r="G372" s="529"/>
      <c r="H372" s="600" t="str">
        <f t="shared" si="6"/>
        <v>Belum Diisi</v>
      </c>
      <c r="I372" s="590" t="s">
        <v>26</v>
      </c>
      <c r="J372" s="591" t="str">
        <f>IF($D$372="Y/T","Isi Sasaran",IF($E$372=0,0,IF(I372="Y",1,IF(I372="T",0,"Isi Dulu"))))</f>
        <v>Isi Sasaran</v>
      </c>
      <c r="K372" s="590" t="s">
        <v>26</v>
      </c>
      <c r="L372" s="591" t="str">
        <f>IF($D$372="Y/T","Isi Sasaran",IF($E$372=0,0,IF(K372="Y",1,IF(K372="T",0,"Isi Dulu"))))</f>
        <v>Isi Sasaran</v>
      </c>
      <c r="M372" s="848" t="s">
        <v>26</v>
      </c>
      <c r="N372" s="851" t="str">
        <f>IF(M372="Y",1,IF(M372="T",0,IF(M372="Y/T","Belum diisi","Error")))</f>
        <v>Belum diisi</v>
      </c>
    </row>
    <row r="373" spans="2:14" ht="15.75">
      <c r="B373" s="837"/>
      <c r="C373" s="840"/>
      <c r="D373" s="858"/>
      <c r="E373" s="855"/>
      <c r="F373" s="549">
        <v>2</v>
      </c>
      <c r="G373" s="550"/>
      <c r="H373" s="598" t="str">
        <f t="shared" si="6"/>
        <v>Belum Diisi</v>
      </c>
      <c r="I373" s="592" t="s">
        <v>26</v>
      </c>
      <c r="J373" s="593" t="str">
        <f>IF($D$372="Y/T","Isi Sasaran",IF($E$372=0,0,IF(I373="Y",1,IF(I373="T",0,"Isi Dulu"))))</f>
        <v>Isi Sasaran</v>
      </c>
      <c r="K373" s="592" t="s">
        <v>26</v>
      </c>
      <c r="L373" s="593" t="str">
        <f>IF($D$372="Y/T","Isi Sasaran",IF($E$372=0,0,IF(K373="Y",1,IF(K373="T",0,"Isi Dulu"))))</f>
        <v>Isi Sasaran</v>
      </c>
      <c r="M373" s="849"/>
      <c r="N373" s="852"/>
    </row>
    <row r="374" spans="2:14" ht="15.75">
      <c r="B374" s="837"/>
      <c r="C374" s="840"/>
      <c r="D374" s="858"/>
      <c r="E374" s="855"/>
      <c r="F374" s="549">
        <v>3</v>
      </c>
      <c r="G374" s="550"/>
      <c r="H374" s="598" t="str">
        <f t="shared" si="6"/>
        <v>Belum Diisi</v>
      </c>
      <c r="I374" s="592" t="s">
        <v>26</v>
      </c>
      <c r="J374" s="593" t="str">
        <f>IF($D$372="Y/T","Isi Sasaran",IF($E$372=0,0,IF(I374="Y",1,IF(I374="T",0,"Isi Dulu"))))</f>
        <v>Isi Sasaran</v>
      </c>
      <c r="K374" s="592" t="s">
        <v>26</v>
      </c>
      <c r="L374" s="593" t="str">
        <f>IF($D$372="Y/T","Isi Sasaran",IF($E$372=0,0,IF(K374="Y",1,IF(K374="T",0,"Isi Dulu"))))</f>
        <v>Isi Sasaran</v>
      </c>
      <c r="M374" s="849"/>
      <c r="N374" s="852"/>
    </row>
    <row r="375" spans="2:14" ht="15.75">
      <c r="B375" s="837"/>
      <c r="C375" s="840"/>
      <c r="D375" s="858"/>
      <c r="E375" s="855"/>
      <c r="F375" s="549">
        <v>4</v>
      </c>
      <c r="G375" s="550"/>
      <c r="H375" s="598" t="str">
        <f t="shared" si="6"/>
        <v>Belum Diisi</v>
      </c>
      <c r="I375" s="592" t="s">
        <v>26</v>
      </c>
      <c r="J375" s="593" t="str">
        <f>IF($D$372="Y/T","Isi Sasaran",IF($E$372=0,0,IF(I375="Y",1,IF(I375="T",0,"Isi Dulu"))))</f>
        <v>Isi Sasaran</v>
      </c>
      <c r="K375" s="592" t="s">
        <v>26</v>
      </c>
      <c r="L375" s="593" t="str">
        <f>IF($D$372="Y/T","Isi Sasaran",IF($E$372=0,0,IF(K375="Y",1,IF(K375="T",0,"Isi Dulu"))))</f>
        <v>Isi Sasaran</v>
      </c>
      <c r="M375" s="849"/>
      <c r="N375" s="852"/>
    </row>
    <row r="376" spans="2:14" ht="15.75">
      <c r="B376" s="838"/>
      <c r="C376" s="841"/>
      <c r="D376" s="859"/>
      <c r="E376" s="856"/>
      <c r="F376" s="569">
        <v>5</v>
      </c>
      <c r="G376" s="570"/>
      <c r="H376" s="599" t="str">
        <f t="shared" ref="H376:H411" si="7">IF(OR(J376="Isi Dulu",L376="Isi Dulu",J376="Isi Sasaran",L376="Isi Sasaran"),"Belum Diisi",IF(SUM(J376,L376)=2,1,IF(SUM(J376,L376)=1,0,IF(SUM(J376,L376)=0,0,"Error"))))</f>
        <v>Belum Diisi</v>
      </c>
      <c r="I376" s="595" t="s">
        <v>26</v>
      </c>
      <c r="J376" s="596" t="str">
        <f>IF($D$372="Y/T","Isi Sasaran",IF($E$372=0,0,IF(I376="Y",1,IF(I376="T",0,"Isi Dulu"))))</f>
        <v>Isi Sasaran</v>
      </c>
      <c r="K376" s="595" t="s">
        <v>26</v>
      </c>
      <c r="L376" s="596" t="str">
        <f>IF($D$372="Y/T","Isi Sasaran",IF($E$372=0,0,IF(K376="Y",1,IF(K376="T",0,"Isi Dulu"))))</f>
        <v>Isi Sasaran</v>
      </c>
      <c r="M376" s="850"/>
      <c r="N376" s="853"/>
    </row>
    <row r="377" spans="2:14" ht="15.75">
      <c r="B377" s="836">
        <v>14</v>
      </c>
      <c r="C377" s="839"/>
      <c r="D377" s="857" t="s">
        <v>26</v>
      </c>
      <c r="E377" s="854" t="str">
        <f>IF(D377="Y",1,IF(D377="T",0,IF(D377="Y/T","Belum diisi","Error")))</f>
        <v>Belum diisi</v>
      </c>
      <c r="F377" s="528">
        <v>1</v>
      </c>
      <c r="G377" s="529"/>
      <c r="H377" s="600" t="str">
        <f t="shared" si="7"/>
        <v>Belum Diisi</v>
      </c>
      <c r="I377" s="590" t="s">
        <v>26</v>
      </c>
      <c r="J377" s="591" t="str">
        <f>IF($D$377="Y/T","Isi Sasaran",IF($E$377=0,0,IF(I377="Y",1,IF(I377="T",0,"Isi Dulu"))))</f>
        <v>Isi Sasaran</v>
      </c>
      <c r="K377" s="590" t="s">
        <v>26</v>
      </c>
      <c r="L377" s="591" t="str">
        <f>IF($D$377="Y/T","Isi Sasaran",IF($E$377=0,0,IF(K377="Y",1,IF(K377="T",0,"Isi Dulu"))))</f>
        <v>Isi Sasaran</v>
      </c>
      <c r="M377" s="848" t="s">
        <v>26</v>
      </c>
      <c r="N377" s="851" t="str">
        <f>IF(M377="Y",1,IF(M377="T",0,IF(M377="Y/T","Belum diisi","Error")))</f>
        <v>Belum diisi</v>
      </c>
    </row>
    <row r="378" spans="2:14" ht="15.75">
      <c r="B378" s="837"/>
      <c r="C378" s="840"/>
      <c r="D378" s="858"/>
      <c r="E378" s="855"/>
      <c r="F378" s="549">
        <v>2</v>
      </c>
      <c r="G378" s="550"/>
      <c r="H378" s="598" t="str">
        <f t="shared" si="7"/>
        <v>Belum Diisi</v>
      </c>
      <c r="I378" s="592" t="s">
        <v>26</v>
      </c>
      <c r="J378" s="593" t="str">
        <f>IF($D$377="Y/T","Isi Sasaran",IF($E$377=0,0,IF(I378="Y",1,IF(I378="T",0,"Isi Dulu"))))</f>
        <v>Isi Sasaran</v>
      </c>
      <c r="K378" s="592" t="s">
        <v>26</v>
      </c>
      <c r="L378" s="593" t="str">
        <f>IF($D$377="Y/T","Isi Sasaran",IF($E$377=0,0,IF(K378="Y",1,IF(K378="T",0,"Isi Dulu"))))</f>
        <v>Isi Sasaran</v>
      </c>
      <c r="M378" s="849"/>
      <c r="N378" s="852"/>
    </row>
    <row r="379" spans="2:14" ht="15.75">
      <c r="B379" s="837"/>
      <c r="C379" s="840"/>
      <c r="D379" s="858"/>
      <c r="E379" s="855"/>
      <c r="F379" s="549">
        <v>3</v>
      </c>
      <c r="G379" s="550"/>
      <c r="H379" s="598" t="str">
        <f t="shared" si="7"/>
        <v>Belum Diisi</v>
      </c>
      <c r="I379" s="592" t="s">
        <v>26</v>
      </c>
      <c r="J379" s="593" t="str">
        <f>IF($D$377="Y/T","Isi Sasaran",IF($E$377=0,0,IF(I379="Y",1,IF(I379="T",0,"Isi Dulu"))))</f>
        <v>Isi Sasaran</v>
      </c>
      <c r="K379" s="592" t="s">
        <v>26</v>
      </c>
      <c r="L379" s="593" t="str">
        <f>IF($D$377="Y/T","Isi Sasaran",IF($E$377=0,0,IF(K379="Y",1,IF(K379="T",0,"Isi Dulu"))))</f>
        <v>Isi Sasaran</v>
      </c>
      <c r="M379" s="849"/>
      <c r="N379" s="852"/>
    </row>
    <row r="380" spans="2:14" ht="15.75">
      <c r="B380" s="837"/>
      <c r="C380" s="840"/>
      <c r="D380" s="858"/>
      <c r="E380" s="855"/>
      <c r="F380" s="549">
        <v>4</v>
      </c>
      <c r="G380" s="550"/>
      <c r="H380" s="598" t="str">
        <f t="shared" si="7"/>
        <v>Belum Diisi</v>
      </c>
      <c r="I380" s="592" t="s">
        <v>26</v>
      </c>
      <c r="J380" s="593" t="str">
        <f>IF($D$377="Y/T","Isi Sasaran",IF($E$377=0,0,IF(I380="Y",1,IF(I380="T",0,"Isi Dulu"))))</f>
        <v>Isi Sasaran</v>
      </c>
      <c r="K380" s="592" t="s">
        <v>26</v>
      </c>
      <c r="L380" s="593" t="str">
        <f>IF($D$377="Y/T","Isi Sasaran",IF($E$377=0,0,IF(K380="Y",1,IF(K380="T",0,"Isi Dulu"))))</f>
        <v>Isi Sasaran</v>
      </c>
      <c r="M380" s="849"/>
      <c r="N380" s="852"/>
    </row>
    <row r="381" spans="2:14" ht="15.75">
      <c r="B381" s="838"/>
      <c r="C381" s="841"/>
      <c r="D381" s="859"/>
      <c r="E381" s="856"/>
      <c r="F381" s="569">
        <v>5</v>
      </c>
      <c r="G381" s="570"/>
      <c r="H381" s="599" t="str">
        <f t="shared" si="7"/>
        <v>Belum Diisi</v>
      </c>
      <c r="I381" s="595" t="s">
        <v>26</v>
      </c>
      <c r="J381" s="596" t="str">
        <f>IF($D$377="Y/T","Isi Sasaran",IF($E$377=0,0,IF(I381="Y",1,IF(I381="T",0,"Isi Dulu"))))</f>
        <v>Isi Sasaran</v>
      </c>
      <c r="K381" s="595" t="s">
        <v>26</v>
      </c>
      <c r="L381" s="596" t="str">
        <f>IF($D$377="Y/T","Isi Sasaran",IF($E$377=0,0,IF(K381="Y",1,IF(K381="T",0,"Isi Dulu"))))</f>
        <v>Isi Sasaran</v>
      </c>
      <c r="M381" s="850"/>
      <c r="N381" s="853"/>
    </row>
    <row r="382" spans="2:14" ht="15.75">
      <c r="B382" s="836">
        <v>15</v>
      </c>
      <c r="C382" s="839"/>
      <c r="D382" s="857" t="s">
        <v>26</v>
      </c>
      <c r="E382" s="854" t="str">
        <f>IF(D382="Y",1,IF(D382="T",0,IF(D382="Y/T","Belum diisi","Error")))</f>
        <v>Belum diisi</v>
      </c>
      <c r="F382" s="528">
        <v>1</v>
      </c>
      <c r="G382" s="529"/>
      <c r="H382" s="600" t="str">
        <f t="shared" si="7"/>
        <v>Belum Diisi</v>
      </c>
      <c r="I382" s="590" t="s">
        <v>26</v>
      </c>
      <c r="J382" s="591" t="str">
        <f>IF($D$382="Y/T","Isi Sasaran",IF($E$382=0,0,IF(I382="Y",1,IF(I382="T",0,"Isi Dulu"))))</f>
        <v>Isi Sasaran</v>
      </c>
      <c r="K382" s="590" t="s">
        <v>26</v>
      </c>
      <c r="L382" s="591" t="str">
        <f>IF($D$382="Y/T","Isi Sasaran",IF($E$382=0,0,IF(K382="Y",1,IF(K382="T",0,"Isi Dulu"))))</f>
        <v>Isi Sasaran</v>
      </c>
      <c r="M382" s="848" t="s">
        <v>26</v>
      </c>
      <c r="N382" s="851" t="str">
        <f>IF(M382="Y",1,IF(M382="T",0,IF(M382="Y/T","Belum diisi","Error")))</f>
        <v>Belum diisi</v>
      </c>
    </row>
    <row r="383" spans="2:14" ht="15.75">
      <c r="B383" s="837"/>
      <c r="C383" s="840"/>
      <c r="D383" s="858"/>
      <c r="E383" s="855"/>
      <c r="F383" s="549">
        <v>2</v>
      </c>
      <c r="G383" s="550"/>
      <c r="H383" s="598" t="str">
        <f t="shared" si="7"/>
        <v>Belum Diisi</v>
      </c>
      <c r="I383" s="592" t="s">
        <v>26</v>
      </c>
      <c r="J383" s="593" t="str">
        <f>IF($D$382="Y/T","Isi Sasaran",IF($E$382=0,0,IF(I383="Y",1,IF(I383="T",0,"Isi Dulu"))))</f>
        <v>Isi Sasaran</v>
      </c>
      <c r="K383" s="592" t="s">
        <v>26</v>
      </c>
      <c r="L383" s="593" t="str">
        <f>IF($D$382="Y/T","Isi Sasaran",IF($E$382=0,0,IF(K383="Y",1,IF(K383="T",0,"Isi Dulu"))))</f>
        <v>Isi Sasaran</v>
      </c>
      <c r="M383" s="849"/>
      <c r="N383" s="852"/>
    </row>
    <row r="384" spans="2:14" ht="15.75">
      <c r="B384" s="837"/>
      <c r="C384" s="840"/>
      <c r="D384" s="858"/>
      <c r="E384" s="855"/>
      <c r="F384" s="549">
        <v>3</v>
      </c>
      <c r="G384" s="550"/>
      <c r="H384" s="598" t="str">
        <f t="shared" si="7"/>
        <v>Belum Diisi</v>
      </c>
      <c r="I384" s="592" t="s">
        <v>26</v>
      </c>
      <c r="J384" s="593" t="str">
        <f>IF($D$382="Y/T","Isi Sasaran",IF($E$382=0,0,IF(I384="Y",1,IF(I384="T",0,"Isi Dulu"))))</f>
        <v>Isi Sasaran</v>
      </c>
      <c r="K384" s="592" t="s">
        <v>26</v>
      </c>
      <c r="L384" s="593" t="str">
        <f>IF($D$382="Y/T","Isi Sasaran",IF($E$382=0,0,IF(K384="Y",1,IF(K384="T",0,"Isi Dulu"))))</f>
        <v>Isi Sasaran</v>
      </c>
      <c r="M384" s="849"/>
      <c r="N384" s="852"/>
    </row>
    <row r="385" spans="2:14" ht="15.75">
      <c r="B385" s="837"/>
      <c r="C385" s="840"/>
      <c r="D385" s="858"/>
      <c r="E385" s="855"/>
      <c r="F385" s="549">
        <v>4</v>
      </c>
      <c r="G385" s="550"/>
      <c r="H385" s="598" t="str">
        <f t="shared" si="7"/>
        <v>Belum Diisi</v>
      </c>
      <c r="I385" s="592" t="s">
        <v>26</v>
      </c>
      <c r="J385" s="593" t="str">
        <f>IF($D$382="Y/T","Isi Sasaran",IF($E$382=0,0,IF(I385="Y",1,IF(I385="T",0,"Isi Dulu"))))</f>
        <v>Isi Sasaran</v>
      </c>
      <c r="K385" s="592" t="s">
        <v>26</v>
      </c>
      <c r="L385" s="593" t="str">
        <f>IF($D$382="Y/T","Isi Sasaran",IF($E$382=0,0,IF(K385="Y",1,IF(K385="T",0,"Isi Dulu"))))</f>
        <v>Isi Sasaran</v>
      </c>
      <c r="M385" s="849"/>
      <c r="N385" s="852"/>
    </row>
    <row r="386" spans="2:14" ht="15.75">
      <c r="B386" s="838"/>
      <c r="C386" s="841"/>
      <c r="D386" s="859"/>
      <c r="E386" s="856"/>
      <c r="F386" s="569">
        <v>5</v>
      </c>
      <c r="G386" s="570"/>
      <c r="H386" s="599" t="str">
        <f t="shared" si="7"/>
        <v>Belum Diisi</v>
      </c>
      <c r="I386" s="595" t="s">
        <v>26</v>
      </c>
      <c r="J386" s="596" t="str">
        <f>IF($D$382="Y/T","Isi Sasaran",IF($E$382=0,0,IF(I386="Y",1,IF(I386="T",0,"Isi Dulu"))))</f>
        <v>Isi Sasaran</v>
      </c>
      <c r="K386" s="595" t="s">
        <v>26</v>
      </c>
      <c r="L386" s="596" t="str">
        <f>IF($D$382="Y/T","Isi Sasaran",IF($E$382=0,0,IF(K386="Y",1,IF(K386="T",0,"Isi Dulu"))))</f>
        <v>Isi Sasaran</v>
      </c>
      <c r="M386" s="850"/>
      <c r="N386" s="853"/>
    </row>
    <row r="387" spans="2:14" ht="15.75">
      <c r="B387" s="836">
        <v>16</v>
      </c>
      <c r="C387" s="839"/>
      <c r="D387" s="857" t="s">
        <v>26</v>
      </c>
      <c r="E387" s="854" t="str">
        <f>IF(D387="Y",1,IF(D387="T",0,IF(D387="Y/T","Belum diisi","Error")))</f>
        <v>Belum diisi</v>
      </c>
      <c r="F387" s="528">
        <v>1</v>
      </c>
      <c r="G387" s="529"/>
      <c r="H387" s="600" t="str">
        <f t="shared" si="7"/>
        <v>Belum Diisi</v>
      </c>
      <c r="I387" s="590" t="s">
        <v>26</v>
      </c>
      <c r="J387" s="591" t="str">
        <f>IF($D$387="Y/T","Isi Sasaran",IF($E$387=0,0,IF(I387="Y",1,IF(I387="T",0,"Isi Dulu"))))</f>
        <v>Isi Sasaran</v>
      </c>
      <c r="K387" s="590" t="s">
        <v>26</v>
      </c>
      <c r="L387" s="591" t="str">
        <f>IF($D$387="Y/T","Isi Sasaran",IF($E$387=0,0,IF(K387="Y",1,IF(K387="T",0,"Isi Dulu"))))</f>
        <v>Isi Sasaran</v>
      </c>
      <c r="M387" s="848" t="s">
        <v>26</v>
      </c>
      <c r="N387" s="851" t="str">
        <f>IF(M387="Y",1,IF(M387="T",0,IF(M387="Y/T","Belum diisi","Error")))</f>
        <v>Belum diisi</v>
      </c>
    </row>
    <row r="388" spans="2:14" ht="15.75">
      <c r="B388" s="837"/>
      <c r="C388" s="840"/>
      <c r="D388" s="858"/>
      <c r="E388" s="855"/>
      <c r="F388" s="549">
        <v>2</v>
      </c>
      <c r="G388" s="550"/>
      <c r="H388" s="598" t="str">
        <f t="shared" si="7"/>
        <v>Belum Diisi</v>
      </c>
      <c r="I388" s="592" t="s">
        <v>26</v>
      </c>
      <c r="J388" s="593" t="str">
        <f>IF($D$387="Y/T","Isi Sasaran",IF($E$387=0,0,IF(I388="Y",1,IF(I388="T",0,"Isi Dulu"))))</f>
        <v>Isi Sasaran</v>
      </c>
      <c r="K388" s="592" t="s">
        <v>26</v>
      </c>
      <c r="L388" s="593" t="str">
        <f>IF($D$387="Y/T","Isi Sasaran",IF($E$387=0,0,IF(K388="Y",1,IF(K388="T",0,"Isi Dulu"))))</f>
        <v>Isi Sasaran</v>
      </c>
      <c r="M388" s="849"/>
      <c r="N388" s="852"/>
    </row>
    <row r="389" spans="2:14" ht="15.75">
      <c r="B389" s="837"/>
      <c r="C389" s="840"/>
      <c r="D389" s="858"/>
      <c r="E389" s="855"/>
      <c r="F389" s="549">
        <v>3</v>
      </c>
      <c r="G389" s="550"/>
      <c r="H389" s="598" t="str">
        <f t="shared" si="7"/>
        <v>Belum Diisi</v>
      </c>
      <c r="I389" s="592" t="s">
        <v>26</v>
      </c>
      <c r="J389" s="593" t="str">
        <f>IF($D$387="Y/T","Isi Sasaran",IF($E$387=0,0,IF(I389="Y",1,IF(I389="T",0,"Isi Dulu"))))</f>
        <v>Isi Sasaran</v>
      </c>
      <c r="K389" s="592" t="s">
        <v>26</v>
      </c>
      <c r="L389" s="593" t="str">
        <f>IF($D$387="Y/T","Isi Sasaran",IF($E$387=0,0,IF(K389="Y",1,IF(K389="T",0,"Isi Dulu"))))</f>
        <v>Isi Sasaran</v>
      </c>
      <c r="M389" s="849"/>
      <c r="N389" s="852"/>
    </row>
    <row r="390" spans="2:14" ht="15.75">
      <c r="B390" s="837"/>
      <c r="C390" s="840"/>
      <c r="D390" s="858"/>
      <c r="E390" s="855"/>
      <c r="F390" s="549">
        <v>4</v>
      </c>
      <c r="G390" s="550"/>
      <c r="H390" s="598" t="str">
        <f t="shared" si="7"/>
        <v>Belum Diisi</v>
      </c>
      <c r="I390" s="592" t="s">
        <v>26</v>
      </c>
      <c r="J390" s="593" t="str">
        <f>IF($D$387="Y/T","Isi Sasaran",IF($E$387=0,0,IF(I390="Y",1,IF(I390="T",0,"Isi Dulu"))))</f>
        <v>Isi Sasaran</v>
      </c>
      <c r="K390" s="592" t="s">
        <v>26</v>
      </c>
      <c r="L390" s="593" t="str">
        <f>IF($D$387="Y/T","Isi Sasaran",IF($E$387=0,0,IF(K390="Y",1,IF(K390="T",0,"Isi Dulu"))))</f>
        <v>Isi Sasaran</v>
      </c>
      <c r="M390" s="849"/>
      <c r="N390" s="852"/>
    </row>
    <row r="391" spans="2:14" ht="15.75">
      <c r="B391" s="838"/>
      <c r="C391" s="841"/>
      <c r="D391" s="859"/>
      <c r="E391" s="856"/>
      <c r="F391" s="569">
        <v>5</v>
      </c>
      <c r="G391" s="570"/>
      <c r="H391" s="599" t="str">
        <f t="shared" si="7"/>
        <v>Belum Diisi</v>
      </c>
      <c r="I391" s="595" t="s">
        <v>26</v>
      </c>
      <c r="J391" s="596" t="str">
        <f>IF($D$387="Y/T","Isi Sasaran",IF($E$387=0,0,IF(I391="Y",1,IF(I391="T",0,"Isi Dulu"))))</f>
        <v>Isi Sasaran</v>
      </c>
      <c r="K391" s="595" t="s">
        <v>26</v>
      </c>
      <c r="L391" s="596" t="str">
        <f>IF($D$387="Y/T","Isi Sasaran",IF($E$387=0,0,IF(K391="Y",1,IF(K391="T",0,"Isi Dulu"))))</f>
        <v>Isi Sasaran</v>
      </c>
      <c r="M391" s="850"/>
      <c r="N391" s="853"/>
    </row>
    <row r="392" spans="2:14" ht="15.75">
      <c r="B392" s="836">
        <v>17</v>
      </c>
      <c r="C392" s="839"/>
      <c r="D392" s="857" t="s">
        <v>26</v>
      </c>
      <c r="E392" s="854" t="str">
        <f>IF(D392="Y",1,IF(D392="T",0,IF(D392="Y/T","Belum diisi","Error")))</f>
        <v>Belum diisi</v>
      </c>
      <c r="F392" s="528">
        <v>1</v>
      </c>
      <c r="G392" s="529"/>
      <c r="H392" s="600" t="str">
        <f t="shared" si="7"/>
        <v>Belum Diisi</v>
      </c>
      <c r="I392" s="590" t="s">
        <v>26</v>
      </c>
      <c r="J392" s="591" t="str">
        <f>IF($D$392="Y/T","Isi Sasaran",IF($E$392=0,0,IF(I392="Y",1,IF(I392="T",0,"Isi Dulu"))))</f>
        <v>Isi Sasaran</v>
      </c>
      <c r="K392" s="590" t="s">
        <v>26</v>
      </c>
      <c r="L392" s="591" t="str">
        <f>IF($D$392="Y/T","Isi Sasaran",IF($E$392=0,0,IF(K392="Y",1,IF(K392="T",0,"Isi Dulu"))))</f>
        <v>Isi Sasaran</v>
      </c>
      <c r="M392" s="848" t="s">
        <v>26</v>
      </c>
      <c r="N392" s="851" t="str">
        <f>IF(M392="Y",1,IF(M392="T",0,IF(M392="Y/T","Belum diisi","Error")))</f>
        <v>Belum diisi</v>
      </c>
    </row>
    <row r="393" spans="2:14" ht="15.75">
      <c r="B393" s="837"/>
      <c r="C393" s="840"/>
      <c r="D393" s="858"/>
      <c r="E393" s="855"/>
      <c r="F393" s="549">
        <v>2</v>
      </c>
      <c r="G393" s="550"/>
      <c r="H393" s="598" t="str">
        <f t="shared" si="7"/>
        <v>Belum Diisi</v>
      </c>
      <c r="I393" s="592" t="s">
        <v>26</v>
      </c>
      <c r="J393" s="593" t="str">
        <f>IF($D$392="Y/T","Isi Sasaran",IF($E$392=0,0,IF(I393="Y",1,IF(I393="T",0,"Isi Dulu"))))</f>
        <v>Isi Sasaran</v>
      </c>
      <c r="K393" s="592" t="s">
        <v>26</v>
      </c>
      <c r="L393" s="593" t="str">
        <f>IF($D$392="Y/T","Isi Sasaran",IF($E$392=0,0,IF(K393="Y",1,IF(K393="T",0,"Isi Dulu"))))</f>
        <v>Isi Sasaran</v>
      </c>
      <c r="M393" s="849"/>
      <c r="N393" s="852"/>
    </row>
    <row r="394" spans="2:14" ht="15.75">
      <c r="B394" s="837"/>
      <c r="C394" s="840"/>
      <c r="D394" s="858"/>
      <c r="E394" s="855"/>
      <c r="F394" s="549">
        <v>3</v>
      </c>
      <c r="G394" s="550"/>
      <c r="H394" s="598" t="str">
        <f t="shared" si="7"/>
        <v>Belum Diisi</v>
      </c>
      <c r="I394" s="592" t="s">
        <v>26</v>
      </c>
      <c r="J394" s="593" t="str">
        <f>IF($D$392="Y/T","Isi Sasaran",IF($E$392=0,0,IF(I394="Y",1,IF(I394="T",0,"Isi Dulu"))))</f>
        <v>Isi Sasaran</v>
      </c>
      <c r="K394" s="592" t="s">
        <v>26</v>
      </c>
      <c r="L394" s="593" t="str">
        <f>IF($D$392="Y/T","Isi Sasaran",IF($E$392=0,0,IF(K394="Y",1,IF(K394="T",0,"Isi Dulu"))))</f>
        <v>Isi Sasaran</v>
      </c>
      <c r="M394" s="849"/>
      <c r="N394" s="852"/>
    </row>
    <row r="395" spans="2:14" ht="15.75">
      <c r="B395" s="837"/>
      <c r="C395" s="840"/>
      <c r="D395" s="858"/>
      <c r="E395" s="855"/>
      <c r="F395" s="549">
        <v>4</v>
      </c>
      <c r="G395" s="550"/>
      <c r="H395" s="598" t="str">
        <f t="shared" si="7"/>
        <v>Belum Diisi</v>
      </c>
      <c r="I395" s="592" t="s">
        <v>26</v>
      </c>
      <c r="J395" s="593" t="str">
        <f>IF($D$392="Y/T","Isi Sasaran",IF($E$392=0,0,IF(I395="Y",1,IF(I395="T",0,"Isi Dulu"))))</f>
        <v>Isi Sasaran</v>
      </c>
      <c r="K395" s="592" t="s">
        <v>26</v>
      </c>
      <c r="L395" s="593" t="str">
        <f>IF($D$392="Y/T","Isi Sasaran",IF($E$392=0,0,IF(K395="Y",1,IF(K395="T",0,"Isi Dulu"))))</f>
        <v>Isi Sasaran</v>
      </c>
      <c r="M395" s="849"/>
      <c r="N395" s="852"/>
    </row>
    <row r="396" spans="2:14" ht="15.75">
      <c r="B396" s="838"/>
      <c r="C396" s="841"/>
      <c r="D396" s="859"/>
      <c r="E396" s="856"/>
      <c r="F396" s="569">
        <v>5</v>
      </c>
      <c r="G396" s="570"/>
      <c r="H396" s="599" t="str">
        <f t="shared" si="7"/>
        <v>Belum Diisi</v>
      </c>
      <c r="I396" s="595" t="s">
        <v>26</v>
      </c>
      <c r="J396" s="596" t="str">
        <f>IF($D$392="Y/T","Isi Sasaran",IF($E$392=0,0,IF(I396="Y",1,IF(I396="T",0,"Isi Dulu"))))</f>
        <v>Isi Sasaran</v>
      </c>
      <c r="K396" s="595" t="s">
        <v>26</v>
      </c>
      <c r="L396" s="596" t="str">
        <f>IF($D$392="Y/T","Isi Sasaran",IF($E$392=0,0,IF(K396="Y",1,IF(K396="T",0,"Isi Dulu"))))</f>
        <v>Isi Sasaran</v>
      </c>
      <c r="M396" s="850"/>
      <c r="N396" s="853"/>
    </row>
    <row r="397" spans="2:14" ht="15.75">
      <c r="B397" s="836">
        <v>18</v>
      </c>
      <c r="C397" s="839"/>
      <c r="D397" s="857" t="s">
        <v>26</v>
      </c>
      <c r="E397" s="854" t="str">
        <f>IF(D397="Y",1,IF(D397="T",0,IF(D397="Y/T","Belum diisi","Error")))</f>
        <v>Belum diisi</v>
      </c>
      <c r="F397" s="528">
        <v>1</v>
      </c>
      <c r="G397" s="529"/>
      <c r="H397" s="600" t="str">
        <f t="shared" si="7"/>
        <v>Belum Diisi</v>
      </c>
      <c r="I397" s="590" t="s">
        <v>26</v>
      </c>
      <c r="J397" s="591" t="str">
        <f>IF($D$397="Y/T","Isi Sasaran",IF($E$397=0,0,IF(I397="Y",1,IF(I397="T",0,"Isi Dulu"))))</f>
        <v>Isi Sasaran</v>
      </c>
      <c r="K397" s="590" t="s">
        <v>26</v>
      </c>
      <c r="L397" s="591" t="str">
        <f>IF($D$397="Y/T","Isi Sasaran",IF($E$397=0,0,IF(K397="Y",1,IF(K397="T",0,"Isi Dulu"))))</f>
        <v>Isi Sasaran</v>
      </c>
      <c r="M397" s="848" t="s">
        <v>26</v>
      </c>
      <c r="N397" s="851" t="str">
        <f>IF(M397="Y",1,IF(M397="T",0,IF(M397="Y/T","Belum diisi","Error")))</f>
        <v>Belum diisi</v>
      </c>
    </row>
    <row r="398" spans="2:14" ht="15.75">
      <c r="B398" s="837"/>
      <c r="C398" s="840"/>
      <c r="D398" s="858"/>
      <c r="E398" s="855"/>
      <c r="F398" s="549">
        <v>2</v>
      </c>
      <c r="G398" s="550"/>
      <c r="H398" s="598" t="str">
        <f t="shared" si="7"/>
        <v>Belum Diisi</v>
      </c>
      <c r="I398" s="592" t="s">
        <v>26</v>
      </c>
      <c r="J398" s="593" t="str">
        <f>IF($D$397="Y/T","Isi Sasaran",IF($E$397=0,0,IF(I398="Y",1,IF(I398="T",0,"Isi Dulu"))))</f>
        <v>Isi Sasaran</v>
      </c>
      <c r="K398" s="592" t="s">
        <v>26</v>
      </c>
      <c r="L398" s="593" t="str">
        <f>IF($D$397="Y/T","Isi Sasaran",IF($E$397=0,0,IF(K398="Y",1,IF(K398="T",0,"Isi Dulu"))))</f>
        <v>Isi Sasaran</v>
      </c>
      <c r="M398" s="849"/>
      <c r="N398" s="852"/>
    </row>
    <row r="399" spans="2:14" ht="15.75">
      <c r="B399" s="837"/>
      <c r="C399" s="840"/>
      <c r="D399" s="858"/>
      <c r="E399" s="855"/>
      <c r="F399" s="549">
        <v>3</v>
      </c>
      <c r="G399" s="550"/>
      <c r="H399" s="598" t="str">
        <f t="shared" si="7"/>
        <v>Belum Diisi</v>
      </c>
      <c r="I399" s="592" t="s">
        <v>26</v>
      </c>
      <c r="J399" s="593" t="str">
        <f>IF($D$397="Y/T","Isi Sasaran",IF($E$397=0,0,IF(I399="Y",1,IF(I399="T",0,"Isi Dulu"))))</f>
        <v>Isi Sasaran</v>
      </c>
      <c r="K399" s="592" t="s">
        <v>26</v>
      </c>
      <c r="L399" s="593" t="str">
        <f>IF($D$397="Y/T","Isi Sasaran",IF($E$397=0,0,IF(K399="Y",1,IF(K399="T",0,"Isi Dulu"))))</f>
        <v>Isi Sasaran</v>
      </c>
      <c r="M399" s="849"/>
      <c r="N399" s="852"/>
    </row>
    <row r="400" spans="2:14" ht="15.75">
      <c r="B400" s="837"/>
      <c r="C400" s="840"/>
      <c r="D400" s="858"/>
      <c r="E400" s="855"/>
      <c r="F400" s="549">
        <v>4</v>
      </c>
      <c r="G400" s="550"/>
      <c r="H400" s="598" t="str">
        <f t="shared" si="7"/>
        <v>Belum Diisi</v>
      </c>
      <c r="I400" s="592" t="s">
        <v>26</v>
      </c>
      <c r="J400" s="593" t="str">
        <f>IF($D$397="Y/T","Isi Sasaran",IF($E$397=0,0,IF(I400="Y",1,IF(I400="T",0,"Isi Dulu"))))</f>
        <v>Isi Sasaran</v>
      </c>
      <c r="K400" s="592" t="s">
        <v>26</v>
      </c>
      <c r="L400" s="593" t="str">
        <f>IF($D$397="Y/T","Isi Sasaran",IF($E$397=0,0,IF(K400="Y",1,IF(K400="T",0,"Isi Dulu"))))</f>
        <v>Isi Sasaran</v>
      </c>
      <c r="M400" s="849"/>
      <c r="N400" s="852"/>
    </row>
    <row r="401" spans="2:14" ht="15.75">
      <c r="B401" s="838"/>
      <c r="C401" s="841"/>
      <c r="D401" s="859"/>
      <c r="E401" s="856"/>
      <c r="F401" s="569">
        <v>5</v>
      </c>
      <c r="G401" s="570"/>
      <c r="H401" s="599" t="str">
        <f t="shared" si="7"/>
        <v>Belum Diisi</v>
      </c>
      <c r="I401" s="595" t="s">
        <v>26</v>
      </c>
      <c r="J401" s="596" t="str">
        <f>IF($D$397="Y/T","Isi Sasaran",IF($E$397=0,0,IF(I401="Y",1,IF(I401="T",0,"Isi Dulu"))))</f>
        <v>Isi Sasaran</v>
      </c>
      <c r="K401" s="595" t="s">
        <v>26</v>
      </c>
      <c r="L401" s="596" t="str">
        <f>IF($D$397="Y/T","Isi Sasaran",IF($E$397=0,0,IF(K401="Y",1,IF(K401="T",0,"Isi Dulu"))))</f>
        <v>Isi Sasaran</v>
      </c>
      <c r="M401" s="850"/>
      <c r="N401" s="853"/>
    </row>
    <row r="402" spans="2:14" ht="15.75">
      <c r="B402" s="836">
        <v>19</v>
      </c>
      <c r="C402" s="839"/>
      <c r="D402" s="857" t="s">
        <v>26</v>
      </c>
      <c r="E402" s="854" t="str">
        <f>IF(D402="Y",1,IF(D402="T",0,IF(D402="Y/T","Belum diisi","Error")))</f>
        <v>Belum diisi</v>
      </c>
      <c r="F402" s="528">
        <v>1</v>
      </c>
      <c r="G402" s="529"/>
      <c r="H402" s="600" t="str">
        <f t="shared" si="7"/>
        <v>Belum Diisi</v>
      </c>
      <c r="I402" s="590" t="s">
        <v>26</v>
      </c>
      <c r="J402" s="591" t="str">
        <f>IF($D$402="Y/T","Isi Sasaran",IF($E$402=0,0,IF(I402="Y",1,IF(I402="T",0,"Isi Dulu"))))</f>
        <v>Isi Sasaran</v>
      </c>
      <c r="K402" s="590" t="s">
        <v>26</v>
      </c>
      <c r="L402" s="591" t="str">
        <f>IF($D$402="Y/T","Isi Sasaran",IF($E$402=0,0,IF(K402="Y",1,IF(K402="T",0,"Isi Dulu"))))</f>
        <v>Isi Sasaran</v>
      </c>
      <c r="M402" s="848" t="s">
        <v>26</v>
      </c>
      <c r="N402" s="851" t="str">
        <f>IF(M402="Y",1,IF(M402="T",0,IF(M402="Y/T","Belum diisi","Error")))</f>
        <v>Belum diisi</v>
      </c>
    </row>
    <row r="403" spans="2:14" ht="15.75">
      <c r="B403" s="837"/>
      <c r="C403" s="840"/>
      <c r="D403" s="858"/>
      <c r="E403" s="855"/>
      <c r="F403" s="549">
        <v>2</v>
      </c>
      <c r="G403" s="550"/>
      <c r="H403" s="598" t="str">
        <f t="shared" si="7"/>
        <v>Belum Diisi</v>
      </c>
      <c r="I403" s="592" t="s">
        <v>26</v>
      </c>
      <c r="J403" s="593" t="str">
        <f>IF($D$402="Y/T","Isi Sasaran",IF($E$402=0,0,IF(I403="Y",1,IF(I403="T",0,"Isi Dulu"))))</f>
        <v>Isi Sasaran</v>
      </c>
      <c r="K403" s="592" t="s">
        <v>26</v>
      </c>
      <c r="L403" s="593" t="str">
        <f>IF($D$402="Y/T","Isi Sasaran",IF($E$402=0,0,IF(K403="Y",1,IF(K403="T",0,"Isi Dulu"))))</f>
        <v>Isi Sasaran</v>
      </c>
      <c r="M403" s="849"/>
      <c r="N403" s="852"/>
    </row>
    <row r="404" spans="2:14" ht="15.75">
      <c r="B404" s="837"/>
      <c r="C404" s="840"/>
      <c r="D404" s="858"/>
      <c r="E404" s="855"/>
      <c r="F404" s="549">
        <v>3</v>
      </c>
      <c r="G404" s="550"/>
      <c r="H404" s="598" t="str">
        <f t="shared" si="7"/>
        <v>Belum Diisi</v>
      </c>
      <c r="I404" s="592" t="s">
        <v>26</v>
      </c>
      <c r="J404" s="593" t="str">
        <f>IF($D$402="Y/T","Isi Sasaran",IF($E$402=0,0,IF(I404="Y",1,IF(I404="T",0,"Isi Dulu"))))</f>
        <v>Isi Sasaran</v>
      </c>
      <c r="K404" s="592" t="s">
        <v>26</v>
      </c>
      <c r="L404" s="593" t="str">
        <f>IF($D$402="Y/T","Isi Sasaran",IF($E$402=0,0,IF(K404="Y",1,IF(K404="T",0,"Isi Dulu"))))</f>
        <v>Isi Sasaran</v>
      </c>
      <c r="M404" s="849"/>
      <c r="N404" s="852"/>
    </row>
    <row r="405" spans="2:14" ht="15.75">
      <c r="B405" s="837"/>
      <c r="C405" s="840"/>
      <c r="D405" s="858"/>
      <c r="E405" s="855"/>
      <c r="F405" s="549">
        <v>4</v>
      </c>
      <c r="G405" s="550"/>
      <c r="H405" s="598" t="str">
        <f t="shared" si="7"/>
        <v>Belum Diisi</v>
      </c>
      <c r="I405" s="592" t="s">
        <v>26</v>
      </c>
      <c r="J405" s="593" t="str">
        <f>IF($D$402="Y/T","Isi Sasaran",IF($E$402=0,0,IF(I405="Y",1,IF(I405="T",0,"Isi Dulu"))))</f>
        <v>Isi Sasaran</v>
      </c>
      <c r="K405" s="592" t="s">
        <v>26</v>
      </c>
      <c r="L405" s="593" t="str">
        <f>IF($D$402="Y/T","Isi Sasaran",IF($E$402=0,0,IF(K405="Y",1,IF(K405="T",0,"Isi Dulu"))))</f>
        <v>Isi Sasaran</v>
      </c>
      <c r="M405" s="849"/>
      <c r="N405" s="852"/>
    </row>
    <row r="406" spans="2:14" ht="15.75">
      <c r="B406" s="838"/>
      <c r="C406" s="841"/>
      <c r="D406" s="859"/>
      <c r="E406" s="856"/>
      <c r="F406" s="569">
        <v>5</v>
      </c>
      <c r="G406" s="570"/>
      <c r="H406" s="599" t="str">
        <f t="shared" si="7"/>
        <v>Belum Diisi</v>
      </c>
      <c r="I406" s="595" t="s">
        <v>26</v>
      </c>
      <c r="J406" s="596" t="str">
        <f>IF($D$402="Y/T","Isi Sasaran",IF($E$402=0,0,IF(I406="Y",1,IF(I406="T",0,"Isi Dulu"))))</f>
        <v>Isi Sasaran</v>
      </c>
      <c r="K406" s="595" t="s">
        <v>26</v>
      </c>
      <c r="L406" s="596" t="str">
        <f>IF($D$402="Y/T","Isi Sasaran",IF($E$402=0,0,IF(K406="Y",1,IF(K406="T",0,"Isi Dulu"))))</f>
        <v>Isi Sasaran</v>
      </c>
      <c r="M406" s="850"/>
      <c r="N406" s="853"/>
    </row>
    <row r="407" spans="2:14" ht="15.75">
      <c r="B407" s="836">
        <v>20</v>
      </c>
      <c r="C407" s="839"/>
      <c r="D407" s="857" t="s">
        <v>26</v>
      </c>
      <c r="E407" s="854" t="str">
        <f>IF(D407="Y",1,IF(D407="T",0,IF(D407="Y/T","Belum diisi","Error")))</f>
        <v>Belum diisi</v>
      </c>
      <c r="F407" s="528">
        <v>1</v>
      </c>
      <c r="G407" s="529"/>
      <c r="H407" s="600" t="str">
        <f t="shared" si="7"/>
        <v>Belum Diisi</v>
      </c>
      <c r="I407" s="590" t="s">
        <v>26</v>
      </c>
      <c r="J407" s="591" t="str">
        <f>IF($D$407="Y/T","Isi Sasaran",IF($E$407=0,0,IF(I407="Y",1,IF(I407="T",0,"Isi Dulu"))))</f>
        <v>Isi Sasaran</v>
      </c>
      <c r="K407" s="590" t="s">
        <v>26</v>
      </c>
      <c r="L407" s="591" t="str">
        <f>IF($D$407="Y/T","Isi Sasaran",IF($E$407=0,0,IF(K407="Y",1,IF(K407="T",0,"Isi Dulu"))))</f>
        <v>Isi Sasaran</v>
      </c>
      <c r="M407" s="848" t="s">
        <v>26</v>
      </c>
      <c r="N407" s="851" t="str">
        <f>IF(M407="Y",1,IF(M407="T",0,IF(M407="Y/T","Belum diisi","Error")))</f>
        <v>Belum diisi</v>
      </c>
    </row>
    <row r="408" spans="2:14" ht="15.75">
      <c r="B408" s="837"/>
      <c r="C408" s="840"/>
      <c r="D408" s="858"/>
      <c r="E408" s="855"/>
      <c r="F408" s="549">
        <v>2</v>
      </c>
      <c r="G408" s="550"/>
      <c r="H408" s="598" t="str">
        <f t="shared" si="7"/>
        <v>Belum Diisi</v>
      </c>
      <c r="I408" s="592" t="s">
        <v>26</v>
      </c>
      <c r="J408" s="593" t="str">
        <f>IF($D$407="Y/T","Isi Sasaran",IF($E$407=0,0,IF(I408="Y",1,IF(I408="T",0,"Isi Dulu"))))</f>
        <v>Isi Sasaran</v>
      </c>
      <c r="K408" s="592" t="s">
        <v>26</v>
      </c>
      <c r="L408" s="593" t="str">
        <f>IF($D$407="Y/T","Isi Sasaran",IF($E$407=0,0,IF(K408="Y",1,IF(K408="T",0,"Isi Dulu"))))</f>
        <v>Isi Sasaran</v>
      </c>
      <c r="M408" s="849"/>
      <c r="N408" s="852"/>
    </row>
    <row r="409" spans="2:14" ht="15.75">
      <c r="B409" s="837"/>
      <c r="C409" s="840"/>
      <c r="D409" s="858"/>
      <c r="E409" s="855"/>
      <c r="F409" s="549">
        <v>3</v>
      </c>
      <c r="G409" s="550"/>
      <c r="H409" s="598" t="str">
        <f t="shared" si="7"/>
        <v>Belum Diisi</v>
      </c>
      <c r="I409" s="592" t="s">
        <v>26</v>
      </c>
      <c r="J409" s="593" t="str">
        <f>IF($D$407="Y/T","Isi Sasaran",IF($E$407=0,0,IF(I409="Y",1,IF(I409="T",0,"Isi Dulu"))))</f>
        <v>Isi Sasaran</v>
      </c>
      <c r="K409" s="592" t="s">
        <v>26</v>
      </c>
      <c r="L409" s="593" t="str">
        <f>IF($D$407="Y/T","Isi Sasaran",IF($E$407=0,0,IF(K409="Y",1,IF(K409="T",0,"Isi Dulu"))))</f>
        <v>Isi Sasaran</v>
      </c>
      <c r="M409" s="849"/>
      <c r="N409" s="852"/>
    </row>
    <row r="410" spans="2:14" ht="15.75">
      <c r="B410" s="837"/>
      <c r="C410" s="840"/>
      <c r="D410" s="858"/>
      <c r="E410" s="855"/>
      <c r="F410" s="549">
        <v>4</v>
      </c>
      <c r="G410" s="550"/>
      <c r="H410" s="598" t="str">
        <f t="shared" si="7"/>
        <v>Belum Diisi</v>
      </c>
      <c r="I410" s="592" t="s">
        <v>26</v>
      </c>
      <c r="J410" s="593" t="str">
        <f>IF($D$407="Y/T","Isi Sasaran",IF($E$407=0,0,IF(I410="Y",1,IF(I410="T",0,"Isi Dulu"))))</f>
        <v>Isi Sasaran</v>
      </c>
      <c r="K410" s="592" t="s">
        <v>26</v>
      </c>
      <c r="L410" s="593" t="str">
        <f>IF($D$407="Y/T","Isi Sasaran",IF($E$407=0,0,IF(K410="Y",1,IF(K410="T",0,"Isi Dulu"))))</f>
        <v>Isi Sasaran</v>
      </c>
      <c r="M410" s="849"/>
      <c r="N410" s="852"/>
    </row>
    <row r="411" spans="2:14" ht="15.75">
      <c r="B411" s="838"/>
      <c r="C411" s="841"/>
      <c r="D411" s="859"/>
      <c r="E411" s="856"/>
      <c r="F411" s="569">
        <v>5</v>
      </c>
      <c r="G411" s="570"/>
      <c r="H411" s="599" t="str">
        <f t="shared" si="7"/>
        <v>Belum Diisi</v>
      </c>
      <c r="I411" s="595" t="s">
        <v>26</v>
      </c>
      <c r="J411" s="596" t="str">
        <f>IF($D$407="Y/T","Isi Sasaran",IF($E$407=0,0,IF(I411="Y",1,IF(I411="T",0,"Isi Dulu"))))</f>
        <v>Isi Sasaran</v>
      </c>
      <c r="K411" s="595" t="s">
        <v>26</v>
      </c>
      <c r="L411" s="596" t="str">
        <f>IF($D$407="Y/T","Isi Sasaran",IF($E$407=0,0,IF(K411="Y",1,IF(K411="T",0,"Isi Dulu"))))</f>
        <v>Isi Sasaran</v>
      </c>
      <c r="M411" s="850"/>
      <c r="N411" s="853"/>
    </row>
    <row r="412" spans="2:14" ht="15.75">
      <c r="B412" s="580"/>
      <c r="C412" s="581"/>
      <c r="D412" s="582"/>
      <c r="E412" s="602" t="e">
        <f>AVERAGE(E312:E411)</f>
        <v>#DIV/0!</v>
      </c>
      <c r="F412" s="583"/>
      <c r="G412" s="583"/>
      <c r="H412" s="602" t="e">
        <f>(IF($D312="Y/T",0,AVERAGE(H312:H316))+IF($D317="Y/T",0,AVERAGE(H317:H321))+IF($D322="Y/T",0,AVERAGE(H322:H326))+IF($D327="Y/T",0,AVERAGE(H327:H331))+IF($D332="Y/T",0,AVERAGE(H332:H336))+IF($D337="Y/T",0,AVERAGE(H337:H341))+IF($D342="Y/T",0,AVERAGE(H342:H346))+IF($D347="Y/T",0,AVERAGE(H347:H351))+IF($D352="Y/T",0,AVERAGE(H352:H356))+IF($D357="Y/T",0,AVERAGE(H357:H361))+IF($D362="Y/T",0,AVERAGE(H362:H366))+IF($D367="Y/T",0,AVERAGE(H367:H371))+IF($D372="Y/T",0,AVERAGE(H372:H376))+IF($D377="Y/T",0,AVERAGE(H377:H381))+IF($D382="Y/T",0,AVERAGE(H382:H386))+IF($D387="Y/T",0,AVERAGE(H387:H391))+IF($D392="Y/T",0,AVERAGE(H392:H396))+IF($D397="Y/T",0,AVERAGE(H397:H401))+IF($D402="Y/T",0,AVERAGE(H402:H406))+IF($D407="Y/T",0,AVERAGE(H407:H411)))/(COUNTIF($D312:$D411,"Y")+COUNTIF($D312:$D411,"T"))</f>
        <v>#DIV/0!</v>
      </c>
      <c r="I412" s="582"/>
      <c r="J412" s="602" t="e">
        <f>(IF($D312="Y/T",0,AVERAGE(J312:J316))+IF($D317="Y/T",0,AVERAGE(J317:J321))+IF($D322="Y/T",0,AVERAGE(J322:J326))+IF($D327="Y/T",0,AVERAGE(J327:J331))+IF($D332="Y/T",0,AVERAGE(J332:J336))+IF($D337="Y/T",0,AVERAGE(J337:J341))+IF($D342="Y/T",0,AVERAGE(J342:J346))+IF($D347="Y/T",0,AVERAGE(J347:J351))+IF($D352="Y/T",0,AVERAGE(J352:J356))+IF($D357="Y/T",0,AVERAGE(J357:J361))+IF($D362="Y/T",0,AVERAGE(J362:J366))+IF($D367="Y/T",0,AVERAGE(J367:J371))+IF($D372="Y/T",0,AVERAGE(J372:J376))+IF($D377="Y/T",0,AVERAGE(J377:J381))+IF($D382="Y/T",0,AVERAGE(J382:J386))+IF($D387="Y/T",0,AVERAGE(J387:J391))+IF($D392="Y/T",0,AVERAGE(J392:J396))+IF($D397="Y/T",0,AVERAGE(J397:J401))+IF($D402="Y/T",0,AVERAGE(J402:J406))+IF($D407="Y/T",0,AVERAGE(J407:J411)))/(COUNTIF($D312:$D411,"Y")+COUNTIF($D312:$D411,"T"))</f>
        <v>#DIV/0!</v>
      </c>
      <c r="K412" s="582"/>
      <c r="L412" s="602" t="e">
        <f>(IF($D312="Y/T",0,AVERAGE(L312:L316))+IF($D317="Y/T",0,AVERAGE(L317:L321))+IF($D322="Y/T",0,AVERAGE(L322:L326))+IF($D327="Y/T",0,AVERAGE(L327:L331))+IF($D332="Y/T",0,AVERAGE(L332:L336))+IF($D337="Y/T",0,AVERAGE(L337:L341))+IF($D342="Y/T",0,AVERAGE(L342:L346))+IF($D347="Y/T",0,AVERAGE(L347:L351))+IF($D352="Y/T",0,AVERAGE(L352:L356))+IF($D357="Y/T",0,AVERAGE(L357:L361))+IF($D362="Y/T",0,AVERAGE(L362:L366))+IF($D367="Y/T",0,AVERAGE(L367:L371))+IF($D372="Y/T",0,AVERAGE(L372:L376))+IF($D377="Y/T",0,AVERAGE(L377:L381))+IF($D382="Y/T",0,AVERAGE(L382:L386))+IF($D387="Y/T",0,AVERAGE(L387:L391))+IF($D392="Y/T",0,AVERAGE(L392:L396))+IF($D397="Y/T",0,AVERAGE(L397:L401))+IF($D402="Y/T",0,AVERAGE(L402:L406))+IF($D407="Y/T",0,AVERAGE(L407:L411)))/(COUNTIF($D312:$D411,"Y")+COUNTIF($D312:$D411,"T"))</f>
        <v>#DIV/0!</v>
      </c>
      <c r="M412" s="606"/>
      <c r="N412" s="602" t="e">
        <f>AVERAGE(N312:N411)</f>
        <v>#DIV/0!</v>
      </c>
    </row>
  </sheetData>
  <mergeCells count="496">
    <mergeCell ref="B1:N1"/>
    <mergeCell ref="C6:C10"/>
    <mergeCell ref="N16:N20"/>
    <mergeCell ref="D36:D40"/>
    <mergeCell ref="C21:C25"/>
    <mergeCell ref="E36:E40"/>
    <mergeCell ref="N36:N40"/>
    <mergeCell ref="B36:B40"/>
    <mergeCell ref="N21:N25"/>
    <mergeCell ref="D11:D15"/>
    <mergeCell ref="C36:C40"/>
    <mergeCell ref="N31:N35"/>
    <mergeCell ref="C16:C20"/>
    <mergeCell ref="M36:M40"/>
    <mergeCell ref="D21:D25"/>
    <mergeCell ref="E26:E30"/>
    <mergeCell ref="C3:C4"/>
    <mergeCell ref="N11:N15"/>
    <mergeCell ref="G3:G4"/>
    <mergeCell ref="F3:F4"/>
    <mergeCell ref="D3:E4"/>
    <mergeCell ref="B3:B4"/>
    <mergeCell ref="B118:B122"/>
    <mergeCell ref="N108:N112"/>
    <mergeCell ref="D91:D95"/>
    <mergeCell ref="B113:B117"/>
    <mergeCell ref="M118:M122"/>
    <mergeCell ref="E128:E132"/>
    <mergeCell ref="M128:M132"/>
    <mergeCell ref="C118:C122"/>
    <mergeCell ref="B128:B132"/>
    <mergeCell ref="D128:D132"/>
    <mergeCell ref="E118:E122"/>
    <mergeCell ref="D118:D122"/>
    <mergeCell ref="N128:N132"/>
    <mergeCell ref="N113:N117"/>
    <mergeCell ref="D101:D105"/>
    <mergeCell ref="C108:C112"/>
    <mergeCell ref="E108:E112"/>
    <mergeCell ref="D108:D112"/>
    <mergeCell ref="E113:E117"/>
    <mergeCell ref="C113:C117"/>
    <mergeCell ref="B96:B100"/>
    <mergeCell ref="E96:E100"/>
    <mergeCell ref="D96:D100"/>
    <mergeCell ref="B107:J107"/>
    <mergeCell ref="N215:N219"/>
    <mergeCell ref="E138:E142"/>
    <mergeCell ref="M138:M142"/>
    <mergeCell ref="C123:C127"/>
    <mergeCell ref="N138:N142"/>
    <mergeCell ref="D158:D162"/>
    <mergeCell ref="B148:B152"/>
    <mergeCell ref="B158:B162"/>
    <mergeCell ref="N148:N152"/>
    <mergeCell ref="D133:D137"/>
    <mergeCell ref="C158:C162"/>
    <mergeCell ref="M148:M152"/>
    <mergeCell ref="E158:E162"/>
    <mergeCell ref="C148:C152"/>
    <mergeCell ref="D148:D152"/>
    <mergeCell ref="E148:E152"/>
    <mergeCell ref="M158:M162"/>
    <mergeCell ref="N133:N137"/>
    <mergeCell ref="B138:B142"/>
    <mergeCell ref="D138:D142"/>
    <mergeCell ref="N158:N162"/>
    <mergeCell ref="M173:M177"/>
    <mergeCell ref="B173:B177"/>
    <mergeCell ref="C198:C202"/>
    <mergeCell ref="M96:M100"/>
    <mergeCell ref="C128:C132"/>
    <mergeCell ref="N118:N122"/>
    <mergeCell ref="B342:B346"/>
    <mergeCell ref="N332:N336"/>
    <mergeCell ref="C322:C326"/>
    <mergeCell ref="C285:C289"/>
    <mergeCell ref="E270:E274"/>
    <mergeCell ref="M285:M289"/>
    <mergeCell ref="E285:E289"/>
    <mergeCell ref="D270:D274"/>
    <mergeCell ref="D275:D279"/>
    <mergeCell ref="B295:B299"/>
    <mergeCell ref="B305:B309"/>
    <mergeCell ref="D285:D289"/>
    <mergeCell ref="D342:D346"/>
    <mergeCell ref="C332:C336"/>
    <mergeCell ref="B332:B336"/>
    <mergeCell ref="M322:M326"/>
    <mergeCell ref="E332:E336"/>
    <mergeCell ref="D322:D326"/>
    <mergeCell ref="E312:E316"/>
    <mergeCell ref="M332:M336"/>
    <mergeCell ref="N270:N274"/>
    <mergeCell ref="D305:D309"/>
    <mergeCell ref="B317:B321"/>
    <mergeCell ref="B327:B331"/>
    <mergeCell ref="B352:B356"/>
    <mergeCell ref="M342:M346"/>
    <mergeCell ref="D332:D336"/>
    <mergeCell ref="C342:C346"/>
    <mergeCell ref="B362:B366"/>
    <mergeCell ref="N295:N299"/>
    <mergeCell ref="C312:C316"/>
    <mergeCell ref="B311:N311"/>
    <mergeCell ref="D312:D316"/>
    <mergeCell ref="C362:C366"/>
    <mergeCell ref="M352:M356"/>
    <mergeCell ref="N362:N366"/>
    <mergeCell ref="M362:M366"/>
    <mergeCell ref="E362:E366"/>
    <mergeCell ref="D352:D356"/>
    <mergeCell ref="E352:E356"/>
    <mergeCell ref="M305:M309"/>
    <mergeCell ref="B312:B316"/>
    <mergeCell ref="C305:C309"/>
    <mergeCell ref="M312:M316"/>
    <mergeCell ref="E322:E326"/>
    <mergeCell ref="N312:N316"/>
    <mergeCell ref="B322:B326"/>
    <mergeCell ref="N322:N326"/>
    <mergeCell ref="C352:C356"/>
    <mergeCell ref="N352:N356"/>
    <mergeCell ref="E342:E346"/>
    <mergeCell ref="N342:N346"/>
    <mergeCell ref="D362:D366"/>
    <mergeCell ref="B2:N2"/>
    <mergeCell ref="D6:D10"/>
    <mergeCell ref="B11:B15"/>
    <mergeCell ref="M46:M50"/>
    <mergeCell ref="N46:N50"/>
    <mergeCell ref="E31:E35"/>
    <mergeCell ref="B46:B50"/>
    <mergeCell ref="E46:E50"/>
    <mergeCell ref="D46:D50"/>
    <mergeCell ref="C46:C50"/>
    <mergeCell ref="C41:C45"/>
    <mergeCell ref="C51:C55"/>
    <mergeCell ref="N56:N60"/>
    <mergeCell ref="B66:B70"/>
    <mergeCell ref="M113:M117"/>
    <mergeCell ref="C138:C142"/>
    <mergeCell ref="B101:B105"/>
    <mergeCell ref="N91:N95"/>
    <mergeCell ref="D86:D90"/>
    <mergeCell ref="M163:M167"/>
    <mergeCell ref="D168:D172"/>
    <mergeCell ref="C163:C167"/>
    <mergeCell ref="N168:N172"/>
    <mergeCell ref="D163:D167"/>
    <mergeCell ref="C96:C100"/>
    <mergeCell ref="M123:M127"/>
    <mergeCell ref="B123:B127"/>
    <mergeCell ref="E143:E147"/>
    <mergeCell ref="N163:N167"/>
    <mergeCell ref="N96:N100"/>
    <mergeCell ref="D113:D117"/>
    <mergeCell ref="B108:B112"/>
    <mergeCell ref="E168:E172"/>
    <mergeCell ref="E163:E167"/>
    <mergeCell ref="M133:M137"/>
    <mergeCell ref="C143:C147"/>
    <mergeCell ref="D123:D127"/>
    <mergeCell ref="B133:B137"/>
    <mergeCell ref="C91:C95"/>
    <mergeCell ref="M91:M95"/>
    <mergeCell ref="N372:N376"/>
    <mergeCell ref="C392:C396"/>
    <mergeCell ref="D372:D376"/>
    <mergeCell ref="E382:E386"/>
    <mergeCell ref="M382:M386"/>
    <mergeCell ref="C382:C386"/>
    <mergeCell ref="C372:C376"/>
    <mergeCell ref="E357:E361"/>
    <mergeCell ref="M372:M376"/>
    <mergeCell ref="E372:E376"/>
    <mergeCell ref="D357:D361"/>
    <mergeCell ref="N392:N396"/>
    <mergeCell ref="E367:E371"/>
    <mergeCell ref="N387:N391"/>
    <mergeCell ref="N367:N371"/>
    <mergeCell ref="B407:B411"/>
    <mergeCell ref="M397:M401"/>
    <mergeCell ref="D407:D411"/>
    <mergeCell ref="E397:E401"/>
    <mergeCell ref="D387:D391"/>
    <mergeCell ref="E407:E411"/>
    <mergeCell ref="M407:M411"/>
    <mergeCell ref="C402:C406"/>
    <mergeCell ref="M392:M396"/>
    <mergeCell ref="M402:M406"/>
    <mergeCell ref="E402:E406"/>
    <mergeCell ref="D392:D396"/>
    <mergeCell ref="E392:E396"/>
    <mergeCell ref="D402:D406"/>
    <mergeCell ref="B392:B396"/>
    <mergeCell ref="B402:B406"/>
    <mergeCell ref="B397:B401"/>
    <mergeCell ref="B387:B391"/>
    <mergeCell ref="C387:C391"/>
    <mergeCell ref="B347:B351"/>
    <mergeCell ref="M337:M341"/>
    <mergeCell ref="E327:E331"/>
    <mergeCell ref="D327:D331"/>
    <mergeCell ref="C337:C341"/>
    <mergeCell ref="B357:B361"/>
    <mergeCell ref="B382:B386"/>
    <mergeCell ref="N382:N386"/>
    <mergeCell ref="C317:C321"/>
    <mergeCell ref="B372:B376"/>
    <mergeCell ref="M367:M371"/>
    <mergeCell ref="E347:E351"/>
    <mergeCell ref="C357:C361"/>
    <mergeCell ref="M347:M351"/>
    <mergeCell ref="E337:E341"/>
    <mergeCell ref="N357:N361"/>
    <mergeCell ref="B367:B371"/>
    <mergeCell ref="M327:M331"/>
    <mergeCell ref="C347:C351"/>
    <mergeCell ref="N347:N351"/>
    <mergeCell ref="N377:N381"/>
    <mergeCell ref="D367:D371"/>
    <mergeCell ref="D377:D381"/>
    <mergeCell ref="M377:M381"/>
    <mergeCell ref="B300:B304"/>
    <mergeCell ref="M260:M264"/>
    <mergeCell ref="C280:C284"/>
    <mergeCell ref="B270:B274"/>
    <mergeCell ref="B235:B239"/>
    <mergeCell ref="N225:N229"/>
    <mergeCell ref="D215:D219"/>
    <mergeCell ref="B230:B234"/>
    <mergeCell ref="N230:N234"/>
    <mergeCell ref="C245:C249"/>
    <mergeCell ref="D230:D234"/>
    <mergeCell ref="C225:C229"/>
    <mergeCell ref="M230:M234"/>
    <mergeCell ref="D255:D259"/>
    <mergeCell ref="B250:B254"/>
    <mergeCell ref="C270:C274"/>
    <mergeCell ref="C295:C299"/>
    <mergeCell ref="N285:N289"/>
    <mergeCell ref="M300:M304"/>
    <mergeCell ref="D295:D299"/>
    <mergeCell ref="N300:N304"/>
    <mergeCell ref="C230:C234"/>
    <mergeCell ref="N235:N239"/>
    <mergeCell ref="C275:C279"/>
    <mergeCell ref="N260:N264"/>
    <mergeCell ref="D250:D254"/>
    <mergeCell ref="M275:M279"/>
    <mergeCell ref="D290:D294"/>
    <mergeCell ref="B280:B284"/>
    <mergeCell ref="E290:E294"/>
    <mergeCell ref="E280:E284"/>
    <mergeCell ref="D280:D284"/>
    <mergeCell ref="M290:M294"/>
    <mergeCell ref="N290:N294"/>
    <mergeCell ref="B290:B294"/>
    <mergeCell ref="N280:N284"/>
    <mergeCell ref="D265:D269"/>
    <mergeCell ref="C290:C294"/>
    <mergeCell ref="M280:M284"/>
    <mergeCell ref="E265:E269"/>
    <mergeCell ref="B285:B289"/>
    <mergeCell ref="M270:M274"/>
    <mergeCell ref="N275:N279"/>
    <mergeCell ref="B255:B259"/>
    <mergeCell ref="N265:N269"/>
    <mergeCell ref="E250:E254"/>
    <mergeCell ref="M265:M269"/>
    <mergeCell ref="N250:N254"/>
    <mergeCell ref="C265:C269"/>
    <mergeCell ref="C255:C259"/>
    <mergeCell ref="C250:C254"/>
    <mergeCell ref="E260:E264"/>
    <mergeCell ref="E193:E197"/>
    <mergeCell ref="B209:N209"/>
    <mergeCell ref="C220:C224"/>
    <mergeCell ref="M220:M224"/>
    <mergeCell ref="D210:D214"/>
    <mergeCell ref="E220:E224"/>
    <mergeCell ref="C210:C214"/>
    <mergeCell ref="E210:E214"/>
    <mergeCell ref="N220:N224"/>
    <mergeCell ref="C235:C239"/>
    <mergeCell ref="M225:M229"/>
    <mergeCell ref="E215:E219"/>
    <mergeCell ref="M235:M239"/>
    <mergeCell ref="N255:N259"/>
    <mergeCell ref="N203:N207"/>
    <mergeCell ref="D225:D229"/>
    <mergeCell ref="C215:C219"/>
    <mergeCell ref="E245:E249"/>
    <mergeCell ref="B265:B269"/>
    <mergeCell ref="N210:N214"/>
    <mergeCell ref="N193:N197"/>
    <mergeCell ref="C173:C177"/>
    <mergeCell ref="M183:M187"/>
    <mergeCell ref="B198:B202"/>
    <mergeCell ref="E183:E187"/>
    <mergeCell ref="N188:N192"/>
    <mergeCell ref="D178:D182"/>
    <mergeCell ref="E173:E177"/>
    <mergeCell ref="B193:B197"/>
    <mergeCell ref="C183:C187"/>
    <mergeCell ref="B188:B192"/>
    <mergeCell ref="N178:N182"/>
    <mergeCell ref="M178:M182"/>
    <mergeCell ref="B178:B182"/>
    <mergeCell ref="D183:D187"/>
    <mergeCell ref="N407:N411"/>
    <mergeCell ref="M295:M299"/>
    <mergeCell ref="D317:D321"/>
    <mergeCell ref="C300:C304"/>
    <mergeCell ref="E317:E321"/>
    <mergeCell ref="E305:E309"/>
    <mergeCell ref="N317:N321"/>
    <mergeCell ref="D337:D341"/>
    <mergeCell ref="C327:C331"/>
    <mergeCell ref="N337:N341"/>
    <mergeCell ref="N305:N309"/>
    <mergeCell ref="E295:E299"/>
    <mergeCell ref="D300:D304"/>
    <mergeCell ref="N397:N401"/>
    <mergeCell ref="C407:C411"/>
    <mergeCell ref="D397:D401"/>
    <mergeCell ref="C397:C401"/>
    <mergeCell ref="E377:E381"/>
    <mergeCell ref="M387:M391"/>
    <mergeCell ref="N402:N406"/>
    <mergeCell ref="D347:D351"/>
    <mergeCell ref="M357:M361"/>
    <mergeCell ref="D382:D386"/>
    <mergeCell ref="C367:C371"/>
    <mergeCell ref="B377:B381"/>
    <mergeCell ref="E387:E391"/>
    <mergeCell ref="C377:C381"/>
    <mergeCell ref="B240:B244"/>
    <mergeCell ref="M250:M254"/>
    <mergeCell ref="E255:E259"/>
    <mergeCell ref="N153:N157"/>
    <mergeCell ref="C168:C172"/>
    <mergeCell ref="B163:B167"/>
    <mergeCell ref="B245:B249"/>
    <mergeCell ref="E230:E234"/>
    <mergeCell ref="N245:N249"/>
    <mergeCell ref="B220:B224"/>
    <mergeCell ref="M210:M214"/>
    <mergeCell ref="D173:D177"/>
    <mergeCell ref="C193:C197"/>
    <mergeCell ref="N173:N177"/>
    <mergeCell ref="D198:D202"/>
    <mergeCell ref="N198:N202"/>
    <mergeCell ref="M198:M202"/>
    <mergeCell ref="E198:E202"/>
    <mergeCell ref="D193:D197"/>
    <mergeCell ref="B183:B187"/>
    <mergeCell ref="N183:N187"/>
    <mergeCell ref="D66:D70"/>
    <mergeCell ref="D76:D80"/>
    <mergeCell ref="B86:B90"/>
    <mergeCell ref="C26:C30"/>
    <mergeCell ref="M51:M55"/>
    <mergeCell ref="C61:C65"/>
    <mergeCell ref="D61:D65"/>
    <mergeCell ref="E61:E65"/>
    <mergeCell ref="M61:M65"/>
    <mergeCell ref="M56:M60"/>
    <mergeCell ref="B56:B60"/>
    <mergeCell ref="D51:D55"/>
    <mergeCell ref="E51:E55"/>
    <mergeCell ref="C71:C75"/>
    <mergeCell ref="D81:D85"/>
    <mergeCell ref="E81:E85"/>
    <mergeCell ref="M71:M75"/>
    <mergeCell ref="B51:B55"/>
    <mergeCell ref="C81:C85"/>
    <mergeCell ref="M81:M85"/>
    <mergeCell ref="M41:M45"/>
    <mergeCell ref="C66:C70"/>
    <mergeCell ref="M86:M90"/>
    <mergeCell ref="N81:N85"/>
    <mergeCell ref="N41:N45"/>
    <mergeCell ref="D26:D30"/>
    <mergeCell ref="B41:B45"/>
    <mergeCell ref="I4:J4"/>
    <mergeCell ref="C31:C35"/>
    <mergeCell ref="B26:B30"/>
    <mergeCell ref="D31:D35"/>
    <mergeCell ref="N51:N55"/>
    <mergeCell ref="B61:B65"/>
    <mergeCell ref="N61:N65"/>
    <mergeCell ref="E41:E45"/>
    <mergeCell ref="M4:N4"/>
    <mergeCell ref="K4:L4"/>
    <mergeCell ref="B5:N5"/>
    <mergeCell ref="N66:N70"/>
    <mergeCell ref="C76:C80"/>
    <mergeCell ref="D56:D60"/>
    <mergeCell ref="E66:E70"/>
    <mergeCell ref="B21:B25"/>
    <mergeCell ref="H3:H4"/>
    <mergeCell ref="M11:M15"/>
    <mergeCell ref="I3:N3"/>
    <mergeCell ref="E76:E80"/>
    <mergeCell ref="N143:N147"/>
    <mergeCell ref="E133:E137"/>
    <mergeCell ref="M153:M157"/>
    <mergeCell ref="B153:B157"/>
    <mergeCell ref="D143:D147"/>
    <mergeCell ref="D153:D157"/>
    <mergeCell ref="E153:E157"/>
    <mergeCell ref="B6:B10"/>
    <mergeCell ref="N6:N10"/>
    <mergeCell ref="M6:M10"/>
    <mergeCell ref="E6:E10"/>
    <mergeCell ref="B91:B95"/>
    <mergeCell ref="M76:M80"/>
    <mergeCell ref="C56:C60"/>
    <mergeCell ref="M108:M112"/>
    <mergeCell ref="C133:C137"/>
    <mergeCell ref="N123:N127"/>
    <mergeCell ref="N86:N90"/>
    <mergeCell ref="N26:N30"/>
    <mergeCell ref="N101:N105"/>
    <mergeCell ref="D71:D75"/>
    <mergeCell ref="B71:B75"/>
    <mergeCell ref="N71:N75"/>
    <mergeCell ref="D41:D45"/>
    <mergeCell ref="B168:B172"/>
    <mergeCell ref="E188:E192"/>
    <mergeCell ref="M168:M172"/>
    <mergeCell ref="C11:C15"/>
    <mergeCell ref="M21:M25"/>
    <mergeCell ref="B16:B20"/>
    <mergeCell ref="E11:E15"/>
    <mergeCell ref="D16:D20"/>
    <mergeCell ref="E16:E20"/>
    <mergeCell ref="M16:M20"/>
    <mergeCell ref="M31:M35"/>
    <mergeCell ref="M66:M70"/>
    <mergeCell ref="E91:E95"/>
    <mergeCell ref="C86:C90"/>
    <mergeCell ref="M26:M30"/>
    <mergeCell ref="B31:B35"/>
    <mergeCell ref="E21:E25"/>
    <mergeCell ref="C101:C105"/>
    <mergeCell ref="E86:E90"/>
    <mergeCell ref="M101:M105"/>
    <mergeCell ref="E101:E105"/>
    <mergeCell ref="M143:M147"/>
    <mergeCell ref="E71:E75"/>
    <mergeCell ref="B81:B85"/>
    <mergeCell ref="D245:D249"/>
    <mergeCell ref="C240:C244"/>
    <mergeCell ref="D240:D244"/>
    <mergeCell ref="E240:E244"/>
    <mergeCell ref="D235:D239"/>
    <mergeCell ref="M245:M249"/>
    <mergeCell ref="D188:D192"/>
    <mergeCell ref="M215:M219"/>
    <mergeCell ref="B225:B229"/>
    <mergeCell ref="E235:E239"/>
    <mergeCell ref="E225:E229"/>
    <mergeCell ref="M193:M197"/>
    <mergeCell ref="D220:D224"/>
    <mergeCell ref="B210:B214"/>
    <mergeCell ref="C203:C207"/>
    <mergeCell ref="M203:M207"/>
    <mergeCell ref="E203:E207"/>
    <mergeCell ref="D203:D207"/>
    <mergeCell ref="B337:B341"/>
    <mergeCell ref="M317:M321"/>
    <mergeCell ref="N327:N331"/>
    <mergeCell ref="E300:E304"/>
    <mergeCell ref="D260:D264"/>
    <mergeCell ref="B260:B264"/>
    <mergeCell ref="B275:B279"/>
    <mergeCell ref="N76:N80"/>
    <mergeCell ref="E56:E60"/>
    <mergeCell ref="B76:B80"/>
    <mergeCell ref="E123:E127"/>
    <mergeCell ref="C153:C157"/>
    <mergeCell ref="B143:B147"/>
    <mergeCell ref="M255:M259"/>
    <mergeCell ref="E275:E279"/>
    <mergeCell ref="C260:C264"/>
    <mergeCell ref="M240:M244"/>
    <mergeCell ref="B203:B207"/>
    <mergeCell ref="M188:M192"/>
    <mergeCell ref="C188:C192"/>
    <mergeCell ref="E178:E182"/>
    <mergeCell ref="C178:C182"/>
    <mergeCell ref="B215:B219"/>
    <mergeCell ref="N240:N244"/>
  </mergeCells>
  <dataValidations count="92">
    <dataValidation type="list" allowBlank="1" showInputMessage="1" showErrorMessage="1" sqref="D11">
      <formula1>"Y,T,Y/T"</formula1>
    </dataValidation>
    <dataValidation type="list" allowBlank="1" showInputMessage="1" showErrorMessage="1" sqref="D46">
      <formula1>"Y,T,Y/T"</formula1>
    </dataValidation>
    <dataValidation type="list" allowBlank="1" showInputMessage="1" showErrorMessage="1" sqref="D36">
      <formula1>"Y,T,Y/T"</formula1>
    </dataValidation>
    <dataValidation type="list" allowBlank="1" showInputMessage="1" showErrorMessage="1" sqref="D26">
      <formula1>"Y,T,Y/T"</formula1>
    </dataValidation>
    <dataValidation type="list" allowBlank="1" showInputMessage="1" showErrorMessage="1" sqref="D6">
      <formula1>"Y,T,Y/T"</formula1>
    </dataValidation>
    <dataValidation type="list" allowBlank="1" showInputMessage="1" showErrorMessage="1" sqref="D153">
      <formula1>"Y,T,Y/T"</formula1>
    </dataValidation>
    <dataValidation type="list" allowBlank="1" showInputMessage="1" showErrorMessage="1" sqref="D210">
      <formula1>"Y,T,Y/T"</formula1>
    </dataValidation>
    <dataValidation type="list" allowBlank="1" showInputMessage="1" showErrorMessage="1" sqref="D31">
      <formula1>"Y,T,Y/T"</formula1>
    </dataValidation>
    <dataValidation type="list" allowBlank="1" showInputMessage="1" showErrorMessage="1" sqref="D96">
      <formula1>"Y,T,Y/T"</formula1>
    </dataValidation>
    <dataValidation type="list" allowBlank="1" showInputMessage="1" showErrorMessage="1" sqref="I108:I207">
      <formula1>"Y,T,Y/T"</formula1>
    </dataValidation>
    <dataValidation type="list" allowBlank="1" showInputMessage="1" showErrorMessage="1" sqref="K6:K105">
      <formula1>"Y,T,Y/T"</formula1>
    </dataValidation>
    <dataValidation type="list" allowBlank="1" showInputMessage="1" showErrorMessage="1" sqref="I6:I105">
      <formula1>"Y,T,Y/T"</formula1>
    </dataValidation>
    <dataValidation type="list" allowBlank="1" showInputMessage="1" showErrorMessage="1" sqref="M6:M105">
      <formula1>"Y,T,Y/T"</formula1>
    </dataValidation>
    <dataValidation type="list" allowBlank="1" showInputMessage="1" showErrorMessage="1" sqref="K210:K309">
      <formula1>"Y,T,Y/T"</formula1>
    </dataValidation>
    <dataValidation type="list" allowBlank="1" showInputMessage="1" showErrorMessage="1" sqref="I210:I309">
      <formula1>"Y,T,Y/T"</formula1>
    </dataValidation>
    <dataValidation type="list" allowBlank="1" showInputMessage="1" showErrorMessage="1" sqref="M312:M411">
      <formula1>"Y,T,Y/T"</formula1>
    </dataValidation>
    <dataValidation type="list" allowBlank="1" showInputMessage="1" showErrorMessage="1" sqref="D16">
      <formula1>"Y,T,Y/T"</formula1>
    </dataValidation>
    <dataValidation type="list" allowBlank="1" showInputMessage="1" showErrorMessage="1" sqref="D66">
      <formula1>"Y,T,Y/T"</formula1>
    </dataValidation>
    <dataValidation type="list" allowBlank="1" showInputMessage="1" showErrorMessage="1" sqref="D56">
      <formula1>"Y,T,Y/T"</formula1>
    </dataValidation>
    <dataValidation type="list" allowBlank="1" showInputMessage="1" showErrorMessage="1" sqref="D41">
      <formula1>"Y,T,Y/T"</formula1>
    </dataValidation>
    <dataValidation type="list" allowBlank="1" showInputMessage="1" showErrorMessage="1" sqref="D332">
      <formula1>"Y,T,Y/T"</formula1>
    </dataValidation>
    <dataValidation type="list" allowBlank="1" showInputMessage="1" showErrorMessage="1" sqref="D402">
      <formula1>"Y,T,Y/T"</formula1>
    </dataValidation>
    <dataValidation type="list" allowBlank="1" showInputMessage="1" showErrorMessage="1" sqref="D392">
      <formula1>"Y,T,Y/T"</formula1>
    </dataValidation>
    <dataValidation type="list" allowBlank="1" showInputMessage="1" showErrorMessage="1" sqref="D367">
      <formula1>"Y,T,Y/T"</formula1>
    </dataValidation>
    <dataValidation type="list" allowBlank="1" showInputMessage="1" showErrorMessage="1" sqref="I312:I411">
      <formula1>"Y,T,Y/T"</formula1>
    </dataValidation>
    <dataValidation type="list" allowBlank="1" showInputMessage="1" showErrorMessage="1" sqref="K312:K411">
      <formula1>"Y,T,Y/T"</formula1>
    </dataValidation>
    <dataValidation type="list" allowBlank="1" showInputMessage="1" showErrorMessage="1" sqref="D215">
      <formula1>"Y,T,Y/T"</formula1>
    </dataValidation>
    <dataValidation type="list" allowBlank="1" showInputMessage="1" showErrorMessage="1" sqref="D270">
      <formula1>"Y,T,Y/T"</formula1>
    </dataValidation>
    <dataValidation type="list" allowBlank="1" showInputMessage="1" showErrorMessage="1" sqref="D295">
      <formula1>"Y,T,Y/T"</formula1>
    </dataValidation>
    <dataValidation type="list" allowBlank="1" showInputMessage="1" showErrorMessage="1" sqref="D352">
      <formula1>"Y,T,Y/T"</formula1>
    </dataValidation>
    <dataValidation type="list" allowBlank="1" showInputMessage="1" showErrorMessage="1" sqref="D250">
      <formula1>"Y,T,Y/T"</formula1>
    </dataValidation>
    <dataValidation type="list" allowBlank="1" showInputMessage="1" showErrorMessage="1" sqref="D322">
      <formula1>"Y,T,Y/T"</formula1>
    </dataValidation>
    <dataValidation type="list" allowBlank="1" showInputMessage="1" showErrorMessage="1" sqref="D312">
      <formula1>"Y,T,Y/T"</formula1>
    </dataValidation>
    <dataValidation type="list" allowBlank="1" showInputMessage="1" showErrorMessage="1" sqref="D285">
      <formula1>"Y,T,Y/T"</formula1>
    </dataValidation>
    <dataValidation type="list" allowBlank="1" showInputMessage="1" showErrorMessage="1" sqref="D245">
      <formula1>"Y,T,Y/T"</formula1>
    </dataValidation>
    <dataValidation type="list" allowBlank="1" showInputMessage="1" showErrorMessage="1" sqref="D300">
      <formula1>"Y,T,Y/T"</formula1>
    </dataValidation>
    <dataValidation type="list" allowBlank="1" showInputMessage="1" showErrorMessage="1" sqref="D265">
      <formula1>"Y,T,Y/T"</formula1>
    </dataValidation>
    <dataValidation type="list" allowBlank="1" showInputMessage="1" showErrorMessage="1" sqref="D275">
      <formula1>"Y,T,Y/T"</formula1>
    </dataValidation>
    <dataValidation type="list" allowBlank="1" showInputMessage="1" showErrorMessage="1" sqref="D235">
      <formula1>"Y,T,Y/T"</formula1>
    </dataValidation>
    <dataValidation type="list" allowBlank="1" showInputMessage="1" showErrorMessage="1" sqref="D290">
      <formula1>"Y,T,Y/T"</formula1>
    </dataValidation>
    <dataValidation type="list" allowBlank="1" showInputMessage="1" showErrorMessage="1" sqref="D317">
      <formula1>"Y,T,Y/T"</formula1>
    </dataValidation>
    <dataValidation type="list" allowBlank="1" showInputMessage="1" showErrorMessage="1" sqref="D372">
      <formula1>"Y,T,Y/T"</formula1>
    </dataValidation>
    <dataValidation type="list" allowBlank="1" showInputMessage="1" showErrorMessage="1" sqref="D407">
      <formula1>"Y,T,Y/T"</formula1>
    </dataValidation>
    <dataValidation type="list" allowBlank="1" showInputMessage="1" showErrorMessage="1" sqref="D337">
      <formula1>"Y,T,Y/T"</formula1>
    </dataValidation>
    <dataValidation type="list" allowBlank="1" showInputMessage="1" showErrorMessage="1" sqref="D397">
      <formula1>"Y,T,Y/T"</formula1>
    </dataValidation>
    <dataValidation type="list" allowBlank="1" showInputMessage="1" showErrorMessage="1" sqref="D377">
      <formula1>"Y,T,Y/T"</formula1>
    </dataValidation>
    <dataValidation type="list" allowBlank="1" showInputMessage="1" showErrorMessage="1" sqref="D387">
      <formula1>"Y,T,Y/T"</formula1>
    </dataValidation>
    <dataValidation type="list" allowBlank="1" showInputMessage="1" showErrorMessage="1" sqref="D51">
      <formula1>"Y,T,Y/T"</formula1>
    </dataValidation>
    <dataValidation type="list" allowBlank="1" showInputMessage="1" showErrorMessage="1" sqref="K108:K207">
      <formula1>"Y,T,Y/T"</formula1>
    </dataValidation>
    <dataValidation type="list" allowBlank="1" showInputMessage="1" showErrorMessage="1" sqref="D91">
      <formula1>"Y,T,Y/T"</formula1>
    </dataValidation>
    <dataValidation type="list" allowBlank="1" showInputMessage="1" showErrorMessage="1" sqref="D81">
      <formula1>"Y,T,Y/T"</formula1>
    </dataValidation>
    <dataValidation type="list" allowBlank="1" showInputMessage="1" showErrorMessage="1" sqref="D76">
      <formula1>"Y,T,Y/T"</formula1>
    </dataValidation>
    <dataValidation type="list" allowBlank="1" showInputMessage="1" showErrorMessage="1" sqref="D71">
      <formula1>"Y,T,Y/T"</formula1>
    </dataValidation>
    <dataValidation type="list" allowBlank="1" showInputMessage="1" showErrorMessage="1" sqref="D101">
      <formula1>"Y,T,Y/T"</formula1>
    </dataValidation>
    <dataValidation type="list" allowBlank="1" showInputMessage="1" showErrorMessage="1" sqref="D21">
      <formula1>"Y,T,Y/T"</formula1>
    </dataValidation>
    <dataValidation type="list" allowBlank="1" showInputMessage="1" showErrorMessage="1" sqref="D138">
      <formula1>"Y,T,Y/T"</formula1>
    </dataValidation>
    <dataValidation type="list" allowBlank="1" showInputMessage="1" showErrorMessage="1" sqref="M108:M207">
      <formula1>"Y,T,Y/T"</formula1>
    </dataValidation>
    <dataValidation type="list" allowBlank="1" showInputMessage="1" showErrorMessage="1" sqref="D61">
      <formula1>"Y,T,Y/T"</formula1>
    </dataValidation>
    <dataValidation type="list" allowBlank="1" showInputMessage="1" showErrorMessage="1" sqref="M210:M309">
      <formula1>"Y,T,Y/T"</formula1>
    </dataValidation>
    <dataValidation type="list" allowBlank="1" showInputMessage="1" showErrorMessage="1" sqref="D163">
      <formula1>"Y,T,Y/T"</formula1>
    </dataValidation>
    <dataValidation type="list" allowBlank="1" showInputMessage="1" showErrorMessage="1" sqref="D220">
      <formula1>"Y,T,Y/T"</formula1>
    </dataValidation>
    <dataValidation type="list" allowBlank="1" showInputMessage="1" showErrorMessage="1" sqref="D183">
      <formula1>"Y,T,Y/T"</formula1>
    </dataValidation>
    <dataValidation type="list" allowBlank="1" showInputMessage="1" showErrorMessage="1" sqref="D193">
      <formula1>"Y,T,Y/T"</formula1>
    </dataValidation>
    <dataValidation type="list" allowBlank="1" showInputMessage="1" showErrorMessage="1" sqref="D327">
      <formula1>"Y,T,Y/T"</formula1>
    </dataValidation>
    <dataValidation type="list" allowBlank="1" showInputMessage="1" showErrorMessage="1" sqref="D382">
      <formula1>"Y,T,Y/T"</formula1>
    </dataValidation>
    <dataValidation type="list" allowBlank="1" showInputMessage="1" showErrorMessage="1" sqref="D347">
      <formula1>"Y,T,Y/T"</formula1>
    </dataValidation>
    <dataValidation type="list" allowBlank="1" showInputMessage="1" showErrorMessage="1" sqref="D357">
      <formula1>"Y,T,Y/T"</formula1>
    </dataValidation>
    <dataValidation type="list" allowBlank="1" showInputMessage="1" showErrorMessage="1" sqref="D143">
      <formula1>"Y,T,Y/T"</formula1>
    </dataValidation>
    <dataValidation type="list" allowBlank="1" showInputMessage="1" showErrorMessage="1" sqref="D198">
      <formula1>"Y,T,Y/T"</formula1>
    </dataValidation>
    <dataValidation type="list" allowBlank="1" showInputMessage="1" showErrorMessage="1" sqref="D305">
      <formula1>"Y,T,Y/T"</formula1>
    </dataValidation>
    <dataValidation type="list" allowBlank="1" showInputMessage="1" showErrorMessage="1" sqref="D362">
      <formula1>"Y,T,Y/T"</formula1>
    </dataValidation>
    <dataValidation type="list" allowBlank="1" showInputMessage="1" showErrorMessage="1" sqref="D118">
      <formula1>"Y,T,Y/T"</formula1>
    </dataValidation>
    <dataValidation type="list" allowBlank="1" showInputMessage="1" showErrorMessage="1" sqref="D178">
      <formula1>"Y,T,Y/T"</formula1>
    </dataValidation>
    <dataValidation type="list" allowBlank="1" showInputMessage="1" showErrorMessage="1" sqref="D255">
      <formula1>"Y,T,Y/T"</formula1>
    </dataValidation>
    <dataValidation type="list" allowBlank="1" showInputMessage="1" showErrorMessage="1" sqref="D342">
      <formula1>"Y,T,Y/T"</formula1>
    </dataValidation>
    <dataValidation type="list" allowBlank="1" showInputMessage="1" showErrorMessage="1" sqref="D113">
      <formula1>"Y,T,Y/T"</formula1>
    </dataValidation>
    <dataValidation type="list" allowBlank="1" showInputMessage="1" showErrorMessage="1" sqref="D158">
      <formula1>"Y,T,Y/T"</formula1>
    </dataValidation>
    <dataValidation type="list" allowBlank="1" showInputMessage="1" showErrorMessage="1" sqref="D133">
      <formula1>"Y,T,Y/T"</formula1>
    </dataValidation>
    <dataValidation type="list" allowBlank="1" showInputMessage="1" showErrorMessage="1" sqref="D123">
      <formula1>"Y,T,Y/T"</formula1>
    </dataValidation>
    <dataValidation type="list" allowBlank="1" showInputMessage="1" showErrorMessage="1" sqref="D108">
      <formula1>"Y,T,Y/T"</formula1>
    </dataValidation>
    <dataValidation type="list" allowBlank="1" showInputMessage="1" showErrorMessage="1" sqref="D225">
      <formula1>"Y,T,Y/T"</formula1>
    </dataValidation>
    <dataValidation type="list" allowBlank="1" showInputMessage="1" showErrorMessage="1" sqref="D280">
      <formula1>"Y,T,Y/T"</formula1>
    </dataValidation>
    <dataValidation type="list" allowBlank="1" showInputMessage="1" showErrorMessage="1" sqref="D128">
      <formula1>"Y,T,Y/T"</formula1>
    </dataValidation>
    <dataValidation type="list" allowBlank="1" showInputMessage="1" showErrorMessage="1" sqref="D188">
      <formula1>"Y,T,Y/T"</formula1>
    </dataValidation>
    <dataValidation type="list" allowBlank="1" showInputMessage="1" showErrorMessage="1" sqref="D168">
      <formula1>"Y,T,Y/T"</formula1>
    </dataValidation>
    <dataValidation type="list" allowBlank="1" showInputMessage="1" showErrorMessage="1" sqref="D240">
      <formula1>"Y,T,Y/T"</formula1>
    </dataValidation>
    <dataValidation type="list" allowBlank="1" showInputMessage="1" showErrorMessage="1" sqref="D230">
      <formula1>"Y,T,Y/T"</formula1>
    </dataValidation>
    <dataValidation type="list" allowBlank="1" showInputMessage="1" showErrorMessage="1" sqref="D203">
      <formula1>"Y,T,Y/T"</formula1>
    </dataValidation>
    <dataValidation type="list" allowBlank="1" showInputMessage="1" showErrorMessage="1" sqref="D86">
      <formula1>"Y,T,Y/T"</formula1>
    </dataValidation>
    <dataValidation type="list" allowBlank="1" showInputMessage="1" showErrorMessage="1" sqref="D148">
      <formula1>"Y,T,Y/T"</formula1>
    </dataValidation>
    <dataValidation type="list" allowBlank="1" showInputMessage="1" showErrorMessage="1" sqref="D173">
      <formula1>"Y,T,Y/T"</formula1>
    </dataValidation>
    <dataValidation type="list" allowBlank="1" showInputMessage="1" showErrorMessage="1" sqref="D260">
      <formula1>"Y,T,Y/T"</formula1>
    </dataValidation>
  </dataValidations>
  <pageMargins left="0.25" right="0.25" top="0.75" bottom="0.75" header="0.3" footer="0.3"/>
  <pageSetup paperSize="9" scale="28"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7"/>
  <sheetViews>
    <sheetView workbookViewId="0">
      <selection activeCell="E6" sqref="E6"/>
    </sheetView>
  </sheetViews>
  <sheetFormatPr defaultColWidth="8.85546875" defaultRowHeight="12.75"/>
  <cols>
    <col min="1" max="1" width="8.85546875" style="6"/>
    <col min="2" max="2" width="25" style="6" customWidth="1"/>
    <col min="3" max="5" width="12.42578125" style="6" customWidth="1"/>
    <col min="6" max="6" width="9.42578125" style="6" customWidth="1"/>
    <col min="7" max="15" width="12.42578125" style="6" customWidth="1"/>
    <col min="16" max="16" width="13" style="6" customWidth="1"/>
    <col min="17" max="25" width="12.42578125" style="6" customWidth="1"/>
    <col min="26" max="16384" width="8.85546875" style="6"/>
  </cols>
  <sheetData>
    <row r="1" spans="1:25">
      <c r="A1" s="630" t="s">
        <v>692</v>
      </c>
      <c r="B1" s="630" t="s">
        <v>693</v>
      </c>
      <c r="C1" s="631" t="s">
        <v>694</v>
      </c>
      <c r="D1" s="631"/>
      <c r="E1" s="631"/>
      <c r="F1" s="631"/>
      <c r="G1" s="631"/>
      <c r="H1" s="631"/>
      <c r="I1" s="631"/>
      <c r="J1" s="631"/>
      <c r="K1" s="627" t="s">
        <v>695</v>
      </c>
      <c r="L1" s="627"/>
      <c r="M1" s="627"/>
      <c r="N1" s="627"/>
      <c r="O1" s="627"/>
      <c r="P1" s="628" t="s">
        <v>696</v>
      </c>
      <c r="Q1" s="628"/>
      <c r="R1" s="628"/>
      <c r="S1" s="629" t="s">
        <v>697</v>
      </c>
      <c r="T1" s="629"/>
      <c r="U1" s="629"/>
      <c r="V1" s="626" t="s">
        <v>698</v>
      </c>
      <c r="W1" s="626"/>
      <c r="X1" s="626"/>
      <c r="Y1" s="626"/>
    </row>
    <row r="2" spans="1:25" ht="63.75">
      <c r="A2" s="630"/>
      <c r="B2" s="630"/>
      <c r="C2" s="7" t="s">
        <v>699</v>
      </c>
      <c r="D2" s="7" t="s">
        <v>700</v>
      </c>
      <c r="E2" s="7" t="s">
        <v>701</v>
      </c>
      <c r="F2" s="7" t="s">
        <v>702</v>
      </c>
      <c r="G2" s="7" t="s">
        <v>703</v>
      </c>
      <c r="H2" s="7" t="s">
        <v>704</v>
      </c>
      <c r="I2" s="7" t="s">
        <v>705</v>
      </c>
      <c r="J2" s="7" t="s">
        <v>706</v>
      </c>
      <c r="K2" s="8" t="s">
        <v>707</v>
      </c>
      <c r="L2" s="8" t="s">
        <v>708</v>
      </c>
      <c r="M2" s="8" t="s">
        <v>709</v>
      </c>
      <c r="N2" s="8" t="s">
        <v>710</v>
      </c>
      <c r="O2" s="8" t="s">
        <v>1343</v>
      </c>
      <c r="P2" s="9" t="s">
        <v>711</v>
      </c>
      <c r="Q2" s="9" t="s">
        <v>712</v>
      </c>
      <c r="R2" s="9" t="s">
        <v>713</v>
      </c>
      <c r="S2" s="10" t="s">
        <v>714</v>
      </c>
      <c r="T2" s="10" t="s">
        <v>715</v>
      </c>
      <c r="U2" s="10" t="s">
        <v>716</v>
      </c>
      <c r="V2" s="11" t="s">
        <v>717</v>
      </c>
      <c r="W2" s="11" t="s">
        <v>718</v>
      </c>
      <c r="X2" s="11" t="s">
        <v>719</v>
      </c>
      <c r="Y2" s="11" t="s">
        <v>720</v>
      </c>
    </row>
    <row r="3" spans="1:25">
      <c r="A3" s="12"/>
      <c r="B3" s="12"/>
      <c r="C3" s="13"/>
      <c r="D3" s="13"/>
      <c r="E3" s="13"/>
      <c r="F3" s="13"/>
      <c r="G3" s="13"/>
      <c r="H3" s="13"/>
      <c r="I3" s="13"/>
      <c r="J3" s="13"/>
      <c r="K3" s="13"/>
      <c r="L3" s="13"/>
      <c r="M3" s="13"/>
      <c r="N3" s="13"/>
      <c r="O3" s="13"/>
      <c r="P3" s="13"/>
      <c r="Q3" s="13"/>
      <c r="R3" s="13"/>
      <c r="S3" s="13"/>
      <c r="T3" s="13"/>
      <c r="U3" s="13"/>
      <c r="V3" s="13"/>
      <c r="W3" s="13"/>
      <c r="X3" s="13"/>
      <c r="Y3" s="13"/>
    </row>
    <row r="4" spans="1:25">
      <c r="A4" s="14" t="s">
        <v>721</v>
      </c>
      <c r="B4" s="1" t="s">
        <v>722</v>
      </c>
      <c r="C4" s="15">
        <v>68</v>
      </c>
      <c r="D4" s="15">
        <v>348</v>
      </c>
      <c r="E4" s="15">
        <v>40</v>
      </c>
      <c r="F4" s="16">
        <v>47.905566724967009</v>
      </c>
      <c r="G4" s="15">
        <v>20</v>
      </c>
      <c r="H4" s="15">
        <v>60</v>
      </c>
      <c r="I4" s="15">
        <v>902</v>
      </c>
      <c r="J4" s="16">
        <v>69.52</v>
      </c>
      <c r="K4" s="16">
        <v>99.961318262009456</v>
      </c>
      <c r="L4" s="16">
        <v>110.30642535322765</v>
      </c>
      <c r="M4" s="16">
        <v>98.743497306252266</v>
      </c>
      <c r="N4" s="16">
        <v>87.523295853739029</v>
      </c>
      <c r="O4" s="16">
        <v>89.489737954766355</v>
      </c>
      <c r="P4" s="16">
        <v>6.5652966628028846</v>
      </c>
      <c r="Q4" s="16">
        <v>63.739586306767947</v>
      </c>
      <c r="R4" s="16">
        <v>41.9</v>
      </c>
      <c r="S4" s="16">
        <v>15.92</v>
      </c>
      <c r="T4" s="16">
        <v>2.92</v>
      </c>
      <c r="U4" s="16">
        <v>0.78</v>
      </c>
      <c r="V4" s="17">
        <v>137277.42000000001</v>
      </c>
      <c r="W4" s="17">
        <v>116386.73</v>
      </c>
      <c r="X4" s="16">
        <v>3.31</v>
      </c>
      <c r="Y4" s="16">
        <v>0.32900000000000001</v>
      </c>
    </row>
    <row r="5" spans="1:25">
      <c r="A5" s="14" t="s">
        <v>723</v>
      </c>
      <c r="B5" s="1" t="s">
        <v>724</v>
      </c>
      <c r="C5" s="15">
        <v>43</v>
      </c>
      <c r="D5" s="15">
        <v>124</v>
      </c>
      <c r="E5" s="15">
        <v>23</v>
      </c>
      <c r="F5" s="16">
        <v>47.608599338448094</v>
      </c>
      <c r="G5" s="15">
        <v>260</v>
      </c>
      <c r="H5" s="15">
        <v>0</v>
      </c>
      <c r="I5" s="15">
        <v>855</v>
      </c>
      <c r="J5" s="16">
        <v>68.37</v>
      </c>
      <c r="K5" s="16">
        <v>99.797256016642791</v>
      </c>
      <c r="L5" s="16">
        <v>109.50316103814481</v>
      </c>
      <c r="M5" s="16">
        <v>90.740373652242567</v>
      </c>
      <c r="N5" s="16">
        <v>93.63505492269914</v>
      </c>
      <c r="O5" s="16">
        <v>88.956435387820676</v>
      </c>
      <c r="P5" s="16">
        <v>5.595024496250117</v>
      </c>
      <c r="Q5" s="16">
        <v>68.883715927175245</v>
      </c>
      <c r="R5" s="16">
        <v>24.95</v>
      </c>
      <c r="S5" s="16">
        <v>9.2799999999999994</v>
      </c>
      <c r="T5" s="16">
        <v>1.5</v>
      </c>
      <c r="U5" s="16">
        <v>0.37</v>
      </c>
      <c r="V5" s="17">
        <v>628394.16</v>
      </c>
      <c r="W5" s="17">
        <v>463775.46</v>
      </c>
      <c r="X5" s="16">
        <v>5.18</v>
      </c>
      <c r="Y5" s="16">
        <v>0.33500000000000002</v>
      </c>
    </row>
    <row r="6" spans="1:25">
      <c r="A6" s="14" t="s">
        <v>725</v>
      </c>
      <c r="B6" s="1" t="s">
        <v>726</v>
      </c>
      <c r="C6" s="15">
        <v>2532</v>
      </c>
      <c r="D6" s="15">
        <v>484</v>
      </c>
      <c r="E6" s="15">
        <v>73</v>
      </c>
      <c r="F6" s="16">
        <v>47.392279290872878</v>
      </c>
      <c r="G6" s="15">
        <v>51</v>
      </c>
      <c r="H6" s="15">
        <v>6</v>
      </c>
      <c r="I6" s="15">
        <v>902</v>
      </c>
      <c r="J6" s="16">
        <v>68.78</v>
      </c>
      <c r="K6" s="16">
        <v>99.861706809967146</v>
      </c>
      <c r="L6" s="16">
        <v>110.45849608470846</v>
      </c>
      <c r="M6" s="16">
        <v>90.404665984318882</v>
      </c>
      <c r="N6" s="16">
        <v>88.393702656846401</v>
      </c>
      <c r="O6" s="16">
        <v>90.720149529030749</v>
      </c>
      <c r="P6" s="16">
        <v>5.5845873554309637</v>
      </c>
      <c r="Q6" s="16">
        <v>66.287368255298489</v>
      </c>
      <c r="R6" s="16">
        <v>44</v>
      </c>
      <c r="S6" s="16">
        <v>6.75</v>
      </c>
      <c r="T6" s="16">
        <v>0.99</v>
      </c>
      <c r="U6" s="16">
        <v>0.23</v>
      </c>
      <c r="V6" s="17">
        <v>195682.53</v>
      </c>
      <c r="W6" s="17">
        <v>148110.75</v>
      </c>
      <c r="X6" s="16">
        <v>5.26</v>
      </c>
      <c r="Y6" s="16">
        <v>0.312</v>
      </c>
    </row>
    <row r="7" spans="1:25">
      <c r="A7" s="14" t="s">
        <v>727</v>
      </c>
      <c r="B7" s="1" t="s">
        <v>728</v>
      </c>
      <c r="C7" s="15">
        <v>26</v>
      </c>
      <c r="D7" s="15">
        <v>85</v>
      </c>
      <c r="E7" s="15">
        <v>6882</v>
      </c>
      <c r="F7" s="16">
        <v>54.071674244663974</v>
      </c>
      <c r="G7" s="15">
        <v>10</v>
      </c>
      <c r="H7" s="15">
        <v>1291</v>
      </c>
      <c r="I7" s="15">
        <v>431</v>
      </c>
      <c r="J7" s="16">
        <v>70.989999999999995</v>
      </c>
      <c r="K7" s="16">
        <v>99.909021206080098</v>
      </c>
      <c r="L7" s="16">
        <v>108.296171077724</v>
      </c>
      <c r="M7" s="16">
        <v>92.401632525125194</v>
      </c>
      <c r="N7" s="16">
        <v>85.04751993990098</v>
      </c>
      <c r="O7" s="16">
        <v>87.051190877907274</v>
      </c>
      <c r="P7" s="16">
        <v>6.2235275670736128</v>
      </c>
      <c r="Q7" s="16">
        <v>63.995657353916378</v>
      </c>
      <c r="R7" s="16">
        <v>30.61</v>
      </c>
      <c r="S7" s="16">
        <v>7.41</v>
      </c>
      <c r="T7" s="16">
        <v>0.96</v>
      </c>
      <c r="U7" s="16">
        <v>0.19</v>
      </c>
      <c r="V7" s="17">
        <v>682351.09</v>
      </c>
      <c r="W7" s="17">
        <v>458998.09</v>
      </c>
      <c r="X7" s="16">
        <v>2.23</v>
      </c>
      <c r="Y7" s="16">
        <v>0.32500000000000001</v>
      </c>
    </row>
    <row r="8" spans="1:25">
      <c r="A8" s="14" t="s">
        <v>729</v>
      </c>
      <c r="B8" s="1" t="s">
        <v>730</v>
      </c>
      <c r="C8" s="15">
        <v>0</v>
      </c>
      <c r="D8" s="15">
        <v>13</v>
      </c>
      <c r="E8" s="15">
        <v>0</v>
      </c>
      <c r="F8" s="16">
        <v>61.260948868050292</v>
      </c>
      <c r="G8" s="15">
        <v>50</v>
      </c>
      <c r="H8" s="15">
        <v>0</v>
      </c>
      <c r="I8" s="15">
        <v>150</v>
      </c>
      <c r="J8" s="16">
        <v>70.760000000000005</v>
      </c>
      <c r="K8" s="16">
        <v>99.875800650211275</v>
      </c>
      <c r="L8" s="16">
        <v>112.39816107750717</v>
      </c>
      <c r="M8" s="16">
        <v>86.37145831195734</v>
      </c>
      <c r="N8" s="16">
        <v>83.536086855039017</v>
      </c>
      <c r="O8" s="16">
        <v>86.393662860486614</v>
      </c>
      <c r="P8" s="16">
        <v>3.8742155577447495</v>
      </c>
      <c r="Q8" s="16">
        <v>67.516300337261853</v>
      </c>
      <c r="R8" s="16">
        <v>28.78</v>
      </c>
      <c r="S8" s="16">
        <v>7.9</v>
      </c>
      <c r="T8" s="16">
        <v>0.99</v>
      </c>
      <c r="U8" s="16">
        <v>0.19</v>
      </c>
      <c r="V8" s="17">
        <v>171711.45</v>
      </c>
      <c r="W8" s="17">
        <v>130499.63</v>
      </c>
      <c r="X8" s="16">
        <v>4.37</v>
      </c>
      <c r="Y8" s="16">
        <v>0.33400000000000002</v>
      </c>
    </row>
    <row r="9" spans="1:25">
      <c r="A9" s="14" t="s">
        <v>731</v>
      </c>
      <c r="B9" s="1" t="s">
        <v>732</v>
      </c>
      <c r="C9" s="15">
        <v>340</v>
      </c>
      <c r="D9" s="15">
        <v>32</v>
      </c>
      <c r="E9" s="15">
        <v>9</v>
      </c>
      <c r="F9" s="16">
        <v>66.207589282738539</v>
      </c>
      <c r="G9" s="15">
        <v>2317</v>
      </c>
      <c r="H9" s="15">
        <v>1</v>
      </c>
      <c r="I9" s="15">
        <v>381</v>
      </c>
      <c r="J9" s="16">
        <v>69.180000000000007</v>
      </c>
      <c r="K9" s="16">
        <v>99.854764478897025</v>
      </c>
      <c r="L9" s="16">
        <v>112.14443851456065</v>
      </c>
      <c r="M9" s="16">
        <v>89.086025238079429</v>
      </c>
      <c r="N9" s="16">
        <v>83.440623342922493</v>
      </c>
      <c r="O9" s="16">
        <v>87.404496294097214</v>
      </c>
      <c r="P9" s="16">
        <v>4.392568850700675</v>
      </c>
      <c r="Q9" s="16">
        <v>69.495100488645051</v>
      </c>
      <c r="R9" s="16">
        <v>45.59</v>
      </c>
      <c r="S9" s="16">
        <v>13.1</v>
      </c>
      <c r="T9" s="16">
        <v>2.4</v>
      </c>
      <c r="U9" s="16">
        <v>0.63</v>
      </c>
      <c r="V9" s="17">
        <v>355419.17</v>
      </c>
      <c r="W9" s="17">
        <v>266815.40999999997</v>
      </c>
      <c r="X9" s="16">
        <v>5.03</v>
      </c>
      <c r="Y9" s="16">
        <v>0.36499999999999999</v>
      </c>
    </row>
    <row r="10" spans="1:25">
      <c r="A10" s="14" t="s">
        <v>733</v>
      </c>
      <c r="B10" s="1" t="s">
        <v>734</v>
      </c>
      <c r="C10" s="15">
        <v>22</v>
      </c>
      <c r="D10" s="15">
        <v>15</v>
      </c>
      <c r="E10" s="15">
        <v>3</v>
      </c>
      <c r="F10" s="16">
        <v>64.888456931424969</v>
      </c>
      <c r="G10" s="15">
        <v>192</v>
      </c>
      <c r="H10" s="15">
        <v>9</v>
      </c>
      <c r="I10" s="15">
        <v>92</v>
      </c>
      <c r="J10" s="16">
        <v>68.59</v>
      </c>
      <c r="K10" s="16">
        <v>99.942853463065234</v>
      </c>
      <c r="L10" s="16">
        <v>112.70642871609067</v>
      </c>
      <c r="M10" s="16">
        <v>90.523074610319838</v>
      </c>
      <c r="N10" s="16">
        <v>87.103066988933747</v>
      </c>
      <c r="O10" s="16">
        <v>88.174272207766734</v>
      </c>
      <c r="P10" s="16">
        <v>3.7429778541250758</v>
      </c>
      <c r="Q10" s="16">
        <v>69.304675869584187</v>
      </c>
      <c r="R10" s="16">
        <v>36.89</v>
      </c>
      <c r="S10" s="16">
        <v>15.59</v>
      </c>
      <c r="T10" s="16">
        <v>2.76</v>
      </c>
      <c r="U10" s="16">
        <v>0.71</v>
      </c>
      <c r="V10" s="17">
        <v>55402.51</v>
      </c>
      <c r="W10" s="17">
        <v>40082.870000000003</v>
      </c>
      <c r="X10" s="16">
        <v>5.3</v>
      </c>
      <c r="Y10" s="16">
        <v>0.34899999999999998</v>
      </c>
    </row>
    <row r="11" spans="1:25">
      <c r="A11" s="14" t="s">
        <v>735</v>
      </c>
      <c r="B11" s="1" t="s">
        <v>736</v>
      </c>
      <c r="C11" s="15">
        <v>14</v>
      </c>
      <c r="D11" s="15">
        <v>59</v>
      </c>
      <c r="E11" s="15">
        <v>10</v>
      </c>
      <c r="F11" s="16">
        <v>66.723325292698078</v>
      </c>
      <c r="G11" s="15">
        <v>17</v>
      </c>
      <c r="H11" s="15">
        <v>306</v>
      </c>
      <c r="I11" s="15">
        <v>449</v>
      </c>
      <c r="J11" s="16">
        <v>69.95</v>
      </c>
      <c r="K11" s="16">
        <v>99.831974539944753</v>
      </c>
      <c r="L11" s="16">
        <v>109.76696516672601</v>
      </c>
      <c r="M11" s="16">
        <v>91.037479468407241</v>
      </c>
      <c r="N11" s="16">
        <v>85.161008523523506</v>
      </c>
      <c r="O11" s="16">
        <v>83.521664174872882</v>
      </c>
      <c r="P11" s="16">
        <v>4.3279941716204373</v>
      </c>
      <c r="Q11" s="16">
        <v>67.832930415267114</v>
      </c>
      <c r="R11" s="16">
        <v>38.4</v>
      </c>
      <c r="S11" s="16">
        <v>13.04</v>
      </c>
      <c r="T11" s="16">
        <v>2.11</v>
      </c>
      <c r="U11" s="16">
        <v>0.53</v>
      </c>
      <c r="V11" s="17">
        <v>281113.14</v>
      </c>
      <c r="W11" s="17">
        <v>209807.19</v>
      </c>
      <c r="X11" s="16">
        <v>5.15</v>
      </c>
      <c r="Y11" s="16">
        <v>0.33300000000000002</v>
      </c>
    </row>
    <row r="12" spans="1:25">
      <c r="A12" s="14" t="s">
        <v>737</v>
      </c>
      <c r="B12" s="1" t="s">
        <v>738</v>
      </c>
      <c r="C12" s="15">
        <v>185275</v>
      </c>
      <c r="D12" s="15">
        <v>653</v>
      </c>
      <c r="E12" s="15">
        <v>141</v>
      </c>
      <c r="F12" s="16">
        <v>63.776283772652164</v>
      </c>
      <c r="G12" s="15">
        <v>101</v>
      </c>
      <c r="H12" s="15">
        <v>37</v>
      </c>
      <c r="I12" s="15">
        <v>7151</v>
      </c>
      <c r="J12" s="16">
        <v>69.95</v>
      </c>
      <c r="K12" s="16">
        <v>99.796155786638707</v>
      </c>
      <c r="L12" s="16">
        <v>110.57595103622076</v>
      </c>
      <c r="M12" s="16">
        <v>84.530344937876606</v>
      </c>
      <c r="N12" s="16">
        <v>82.881652408402672</v>
      </c>
      <c r="O12" s="16">
        <v>85.678106308219299</v>
      </c>
      <c r="P12" s="16">
        <v>3.7765891244418945</v>
      </c>
      <c r="Q12" s="16">
        <v>66.720277030361288</v>
      </c>
      <c r="R12" s="16">
        <v>45.3</v>
      </c>
      <c r="S12" s="16">
        <v>5.3</v>
      </c>
      <c r="T12" s="16">
        <v>0.56000000000000005</v>
      </c>
      <c r="U12" s="16">
        <v>0.11</v>
      </c>
      <c r="V12" s="17">
        <v>65125.29</v>
      </c>
      <c r="W12" s="17">
        <v>47852.69</v>
      </c>
      <c r="X12" s="16">
        <v>4.1100000000000003</v>
      </c>
      <c r="Y12" s="16">
        <v>0.27600000000000002</v>
      </c>
    </row>
    <row r="13" spans="1:25">
      <c r="A13" s="14" t="s">
        <v>739</v>
      </c>
      <c r="B13" s="1" t="s">
        <v>740</v>
      </c>
      <c r="C13" s="15">
        <v>1654</v>
      </c>
      <c r="D13" s="15">
        <v>988</v>
      </c>
      <c r="E13" s="15">
        <v>118</v>
      </c>
      <c r="F13" s="16">
        <v>46.46055068843151</v>
      </c>
      <c r="G13" s="15">
        <v>315</v>
      </c>
      <c r="H13" s="15">
        <v>94</v>
      </c>
      <c r="I13" s="15">
        <v>3349</v>
      </c>
      <c r="J13" s="16">
        <v>69.48</v>
      </c>
      <c r="K13" s="16">
        <v>99.912797981629112</v>
      </c>
      <c r="L13" s="16">
        <v>106.82424874809304</v>
      </c>
      <c r="M13" s="16">
        <v>90.452280007037274</v>
      </c>
      <c r="N13" s="16">
        <v>95.793925248211593</v>
      </c>
      <c r="O13" s="16">
        <v>89.753940928788097</v>
      </c>
      <c r="P13" s="16">
        <v>7.1587459152398685</v>
      </c>
      <c r="Q13" s="16">
        <v>66.408550085958666</v>
      </c>
      <c r="R13" s="16">
        <v>35.06</v>
      </c>
      <c r="S13" s="16">
        <v>6.13</v>
      </c>
      <c r="T13" s="16">
        <v>1.18</v>
      </c>
      <c r="U13" s="16">
        <v>0.31</v>
      </c>
      <c r="V13" s="17">
        <v>216579.9</v>
      </c>
      <c r="W13" s="17">
        <v>162922.5</v>
      </c>
      <c r="X13" s="16">
        <v>5.03</v>
      </c>
      <c r="Y13" s="16">
        <v>0.35899999999999999</v>
      </c>
    </row>
    <row r="14" spans="1:25">
      <c r="A14" s="14" t="s">
        <v>741</v>
      </c>
      <c r="B14" s="3" t="s">
        <v>742</v>
      </c>
      <c r="C14" s="15">
        <v>1843</v>
      </c>
      <c r="D14" s="15">
        <v>538</v>
      </c>
      <c r="E14" s="15">
        <v>63</v>
      </c>
      <c r="F14" s="16">
        <v>50.992811252818392</v>
      </c>
      <c r="G14" s="15">
        <v>180</v>
      </c>
      <c r="H14" s="15">
        <v>47</v>
      </c>
      <c r="I14" s="15">
        <v>3005</v>
      </c>
      <c r="J14" s="16">
        <v>72.55</v>
      </c>
      <c r="K14" s="16">
        <v>99.955900561584457</v>
      </c>
      <c r="L14" s="16">
        <v>103.36821228011432</v>
      </c>
      <c r="M14" s="16">
        <v>93.880395187592399</v>
      </c>
      <c r="N14" s="16">
        <v>79.512166908936805</v>
      </c>
      <c r="O14" s="16">
        <v>84.189437599916999</v>
      </c>
      <c r="P14" s="16">
        <v>7.1444957245667116</v>
      </c>
      <c r="Q14" s="16">
        <v>61.968678490797558</v>
      </c>
      <c r="R14" s="16">
        <v>35.96</v>
      </c>
      <c r="S14" s="16">
        <v>3.78</v>
      </c>
      <c r="T14" s="16">
        <v>0.61</v>
      </c>
      <c r="U14" s="16">
        <v>0.15</v>
      </c>
      <c r="V14" s="17">
        <v>2177119.88</v>
      </c>
      <c r="W14" s="17">
        <v>1539376.65</v>
      </c>
      <c r="X14" s="16">
        <v>5.85</v>
      </c>
      <c r="Y14" s="16">
        <v>0.40899999999999997</v>
      </c>
    </row>
    <row r="15" spans="1:25">
      <c r="A15" s="14" t="s">
        <v>743</v>
      </c>
      <c r="B15" s="3" t="s">
        <v>744</v>
      </c>
      <c r="C15" s="15">
        <v>54</v>
      </c>
      <c r="D15" s="15">
        <v>81</v>
      </c>
      <c r="E15" s="15">
        <v>18</v>
      </c>
      <c r="F15" s="16">
        <v>62.283053585764051</v>
      </c>
      <c r="G15" s="15">
        <v>49</v>
      </c>
      <c r="H15" s="15">
        <v>76</v>
      </c>
      <c r="I15" s="15">
        <v>685</v>
      </c>
      <c r="J15" s="16">
        <v>72.47</v>
      </c>
      <c r="K15" s="16">
        <v>99.956629768218463</v>
      </c>
      <c r="L15" s="16">
        <v>107.54221052304733</v>
      </c>
      <c r="M15" s="16">
        <v>88.801050232999472</v>
      </c>
      <c r="N15" s="16">
        <v>76.484003581268539</v>
      </c>
      <c r="O15" s="16">
        <v>80.150537060424156</v>
      </c>
      <c r="P15" s="16">
        <v>8.2150317250191964</v>
      </c>
      <c r="Q15" s="16">
        <v>63.335168245491623</v>
      </c>
      <c r="R15" s="16">
        <v>31.34</v>
      </c>
      <c r="S15" s="16">
        <v>7.83</v>
      </c>
      <c r="T15" s="16">
        <v>1.39</v>
      </c>
      <c r="U15" s="16">
        <v>0.35</v>
      </c>
      <c r="V15" s="17">
        <v>1652589.44</v>
      </c>
      <c r="W15" s="17">
        <v>1275546.48</v>
      </c>
      <c r="X15" s="16">
        <v>5.67</v>
      </c>
      <c r="Y15" s="16">
        <v>0.39300000000000002</v>
      </c>
    </row>
    <row r="16" spans="1:25">
      <c r="A16" s="14" t="s">
        <v>745</v>
      </c>
      <c r="B16" s="3" t="s">
        <v>746</v>
      </c>
      <c r="C16" s="15">
        <v>10</v>
      </c>
      <c r="D16" s="15">
        <v>101</v>
      </c>
      <c r="E16" s="15">
        <v>8</v>
      </c>
      <c r="F16" s="16">
        <v>60.89598360498514</v>
      </c>
      <c r="G16" s="15">
        <v>3</v>
      </c>
      <c r="H16" s="15">
        <v>191</v>
      </c>
      <c r="I16" s="15">
        <v>423</v>
      </c>
      <c r="J16" s="16">
        <v>74.08</v>
      </c>
      <c r="K16" s="16">
        <v>99.87261364223248</v>
      </c>
      <c r="L16" s="16">
        <v>108.43695547454925</v>
      </c>
      <c r="M16" s="16">
        <v>91.092719380957675</v>
      </c>
      <c r="N16" s="16">
        <v>84.349872063936118</v>
      </c>
      <c r="O16" s="16">
        <v>80.236515995436534</v>
      </c>
      <c r="P16" s="16">
        <v>4.5747362721488871</v>
      </c>
      <c r="Q16" s="16">
        <v>69.10678354230869</v>
      </c>
      <c r="R16" s="16">
        <v>36.520000000000003</v>
      </c>
      <c r="S16" s="16">
        <v>12.23</v>
      </c>
      <c r="T16" s="16">
        <v>2.11</v>
      </c>
      <c r="U16" s="16">
        <v>0.55000000000000004</v>
      </c>
      <c r="V16" s="17">
        <v>1092030.92</v>
      </c>
      <c r="W16" s="17">
        <v>849383.56</v>
      </c>
      <c r="X16" s="16">
        <v>5.28</v>
      </c>
      <c r="Y16" s="16">
        <v>0.36499999999999999</v>
      </c>
    </row>
    <row r="17" spans="1:25">
      <c r="A17" s="14" t="s">
        <v>747</v>
      </c>
      <c r="B17" s="3" t="s">
        <v>1340</v>
      </c>
      <c r="C17" s="15">
        <v>2</v>
      </c>
      <c r="D17" s="15">
        <v>60</v>
      </c>
      <c r="E17" s="15">
        <v>8</v>
      </c>
      <c r="F17" s="16">
        <v>56.404477512750915</v>
      </c>
      <c r="G17" s="15">
        <v>8</v>
      </c>
      <c r="H17" s="15">
        <v>350</v>
      </c>
      <c r="I17" s="15">
        <v>308</v>
      </c>
      <c r="J17" s="16">
        <v>74.739999999999995</v>
      </c>
      <c r="K17" s="16">
        <v>99.939763413449612</v>
      </c>
      <c r="L17" s="16">
        <v>106.2911144000622</v>
      </c>
      <c r="M17" s="16">
        <v>94.769893820549655</v>
      </c>
      <c r="N17" s="16">
        <v>93.381278779518865</v>
      </c>
      <c r="O17" s="16">
        <v>93.951909526088713</v>
      </c>
      <c r="P17" s="16" t="e">
        <v>#N/A</v>
      </c>
      <c r="Q17" s="16" t="e">
        <v>#N/A</v>
      </c>
      <c r="R17" s="16">
        <v>36.799999999999997</v>
      </c>
      <c r="S17" s="16">
        <v>12.36</v>
      </c>
      <c r="T17" s="16">
        <v>2.09</v>
      </c>
      <c r="U17" s="16">
        <v>0.46</v>
      </c>
      <c r="V17" s="17">
        <v>110098.34</v>
      </c>
      <c r="W17" s="17">
        <v>87687.93</v>
      </c>
      <c r="X17" s="16">
        <v>5.05</v>
      </c>
      <c r="Y17" s="16">
        <v>0.44</v>
      </c>
    </row>
    <row r="18" spans="1:25">
      <c r="A18" s="14" t="s">
        <v>748</v>
      </c>
      <c r="B18" s="3" t="s">
        <v>749</v>
      </c>
      <c r="C18" s="15">
        <v>4</v>
      </c>
      <c r="D18" s="15">
        <v>12</v>
      </c>
      <c r="E18" s="15">
        <v>4</v>
      </c>
      <c r="F18" s="16">
        <v>63.642124370964993</v>
      </c>
      <c r="G18" s="15">
        <v>8</v>
      </c>
      <c r="H18" s="15">
        <v>5</v>
      </c>
      <c r="I18" s="15">
        <v>0</v>
      </c>
      <c r="J18" s="16">
        <v>70.8</v>
      </c>
      <c r="K18" s="16">
        <v>99.817021911198111</v>
      </c>
      <c r="L18" s="16">
        <v>106.79058471165223</v>
      </c>
      <c r="M18" s="16">
        <v>92.219877993362729</v>
      </c>
      <c r="N18" s="16">
        <v>81.428082539076641</v>
      </c>
      <c r="O18" s="16">
        <v>81.94840617939785</v>
      </c>
      <c r="P18" s="16">
        <v>4.004715700604593</v>
      </c>
      <c r="Q18" s="16">
        <v>68.776425888536281</v>
      </c>
      <c r="R18" s="16">
        <v>38.21</v>
      </c>
      <c r="S18" s="16">
        <v>11.2</v>
      </c>
      <c r="T18" s="16">
        <v>2.09</v>
      </c>
      <c r="U18" s="16">
        <v>0.56000000000000005</v>
      </c>
      <c r="V18" s="17">
        <v>1855042.7</v>
      </c>
      <c r="W18" s="17">
        <v>1405236.11</v>
      </c>
      <c r="X18" s="16">
        <v>5.55</v>
      </c>
      <c r="Y18" s="16">
        <v>0.41499999999999998</v>
      </c>
    </row>
    <row r="19" spans="1:25">
      <c r="A19" s="14" t="s">
        <v>750</v>
      </c>
      <c r="B19" s="3" t="s">
        <v>751</v>
      </c>
      <c r="C19" s="15">
        <v>0</v>
      </c>
      <c r="D19" s="15">
        <v>0</v>
      </c>
      <c r="E19" s="15">
        <v>0</v>
      </c>
      <c r="F19" s="16">
        <v>60.395859982031382</v>
      </c>
      <c r="G19" s="15">
        <v>0</v>
      </c>
      <c r="H19" s="15">
        <v>0</v>
      </c>
      <c r="I19" s="15">
        <v>0</v>
      </c>
      <c r="J19" s="16">
        <v>69.489999999999995</v>
      </c>
      <c r="K19" s="16">
        <v>99.970480536534623</v>
      </c>
      <c r="L19" s="16">
        <v>109.55832299029764</v>
      </c>
      <c r="M19" s="16">
        <v>91.135348456482205</v>
      </c>
      <c r="N19" s="16">
        <v>75.885551371146548</v>
      </c>
      <c r="O19" s="16">
        <v>77.881905318184408</v>
      </c>
      <c r="P19" s="16">
        <v>9.282945054308918</v>
      </c>
      <c r="Q19" s="16">
        <v>62.323456534975527</v>
      </c>
      <c r="R19" s="16" t="s">
        <v>412</v>
      </c>
      <c r="S19" s="16">
        <v>5.59</v>
      </c>
      <c r="T19" s="16">
        <v>0.78</v>
      </c>
      <c r="U19" s="16">
        <v>0.16</v>
      </c>
      <c r="V19" s="17">
        <v>516326.9</v>
      </c>
      <c r="W19" s="17">
        <v>387595.37</v>
      </c>
      <c r="X19" s="16">
        <v>5.26</v>
      </c>
      <c r="Y19" s="16">
        <v>0.379</v>
      </c>
    </row>
    <row r="20" spans="1:25">
      <c r="A20" s="14" t="s">
        <v>752</v>
      </c>
      <c r="B20" s="3" t="s">
        <v>753</v>
      </c>
      <c r="C20" s="15">
        <v>17</v>
      </c>
      <c r="D20" s="15">
        <v>37</v>
      </c>
      <c r="E20" s="15">
        <v>5</v>
      </c>
      <c r="F20" s="16">
        <v>60.380565634598021</v>
      </c>
      <c r="G20" s="15">
        <v>15</v>
      </c>
      <c r="H20" s="15">
        <v>122</v>
      </c>
      <c r="I20" s="15">
        <v>13399</v>
      </c>
      <c r="J20" s="16">
        <v>71.459999999999994</v>
      </c>
      <c r="K20" s="16">
        <v>99.833162111433595</v>
      </c>
      <c r="L20" s="16">
        <v>104.35067546631132</v>
      </c>
      <c r="M20" s="16">
        <v>96.289473141529541</v>
      </c>
      <c r="N20" s="16">
        <v>90.038224113506388</v>
      </c>
      <c r="O20" s="16">
        <v>90.423280738026648</v>
      </c>
      <c r="P20" s="16">
        <v>1.4846474563042988</v>
      </c>
      <c r="Q20" s="16">
        <v>75.240383203788639</v>
      </c>
      <c r="R20" s="16">
        <v>35.53</v>
      </c>
      <c r="S20" s="16">
        <v>4.1399999999999997</v>
      </c>
      <c r="T20" s="16">
        <v>0.55000000000000004</v>
      </c>
      <c r="U20" s="16">
        <v>0.12</v>
      </c>
      <c r="V20" s="17">
        <v>195376.31</v>
      </c>
      <c r="W20" s="17">
        <v>137192.51999999999</v>
      </c>
      <c r="X20" s="16">
        <v>6.24</v>
      </c>
      <c r="Y20" s="16">
        <v>0.379</v>
      </c>
    </row>
    <row r="21" spans="1:25">
      <c r="A21" s="14" t="s">
        <v>754</v>
      </c>
      <c r="B21" s="3" t="s">
        <v>755</v>
      </c>
      <c r="C21" s="15">
        <v>39504</v>
      </c>
      <c r="D21" s="15">
        <v>104</v>
      </c>
      <c r="E21" s="15">
        <v>30</v>
      </c>
      <c r="F21" s="16">
        <v>55.085036009309675</v>
      </c>
      <c r="G21" s="15">
        <v>211</v>
      </c>
      <c r="H21" s="15">
        <v>62</v>
      </c>
      <c r="I21" s="15">
        <v>310</v>
      </c>
      <c r="J21" s="16">
        <v>65.55</v>
      </c>
      <c r="K21" s="16">
        <v>99.778250663445434</v>
      </c>
      <c r="L21" s="16">
        <v>109.62943502643448</v>
      </c>
      <c r="M21" s="16">
        <v>94.972870412894267</v>
      </c>
      <c r="N21" s="16">
        <v>93.890885397119362</v>
      </c>
      <c r="O21" s="16">
        <v>87.140356986109225</v>
      </c>
      <c r="P21" s="16">
        <v>3.315667634461509</v>
      </c>
      <c r="Q21" s="16">
        <v>68.49330222195924</v>
      </c>
      <c r="R21" s="16">
        <v>0</v>
      </c>
      <c r="S21" s="16">
        <v>15.05</v>
      </c>
      <c r="T21" s="16">
        <v>2.63</v>
      </c>
      <c r="U21" s="16">
        <v>0.63</v>
      </c>
      <c r="V21" s="17">
        <v>116246.73</v>
      </c>
      <c r="W21" s="17">
        <v>94548.21</v>
      </c>
      <c r="X21" s="16">
        <v>5.82</v>
      </c>
      <c r="Y21" s="16">
        <v>0.378</v>
      </c>
    </row>
    <row r="22" spans="1:25">
      <c r="A22" s="14" t="s">
        <v>756</v>
      </c>
      <c r="B22" s="3" t="s">
        <v>757</v>
      </c>
      <c r="C22" s="15">
        <v>115307</v>
      </c>
      <c r="D22" s="15">
        <v>1321</v>
      </c>
      <c r="E22" s="15">
        <v>46</v>
      </c>
      <c r="F22" s="16">
        <v>43.843624398640074</v>
      </c>
      <c r="G22" s="15">
        <v>2507</v>
      </c>
      <c r="H22" s="15">
        <v>1503</v>
      </c>
      <c r="I22" s="15">
        <v>1924</v>
      </c>
      <c r="J22" s="16">
        <v>66.069999999999993</v>
      </c>
      <c r="K22" s="16">
        <v>98.493706831403344</v>
      </c>
      <c r="L22" s="16">
        <v>114.04971147588358</v>
      </c>
      <c r="M22" s="16">
        <v>91.353850290032312</v>
      </c>
      <c r="N22" s="16">
        <v>78.827317283946243</v>
      </c>
      <c r="O22" s="16">
        <v>88.388141661621688</v>
      </c>
      <c r="P22" s="16">
        <v>3.2747313130235058</v>
      </c>
      <c r="Q22" s="16">
        <v>69.087225967897297</v>
      </c>
      <c r="R22" s="16">
        <v>35.11</v>
      </c>
      <c r="S22" s="16">
        <v>21.38</v>
      </c>
      <c r="T22" s="16">
        <v>4.16</v>
      </c>
      <c r="U22" s="16">
        <v>1.17</v>
      </c>
      <c r="V22" s="17">
        <v>84172.64</v>
      </c>
      <c r="W22" s="17">
        <v>59775.7</v>
      </c>
      <c r="X22" s="16">
        <v>5.18</v>
      </c>
      <c r="Y22" s="16">
        <v>0.35899999999999999</v>
      </c>
    </row>
    <row r="23" spans="1:25">
      <c r="A23" s="14" t="s">
        <v>758</v>
      </c>
      <c r="B23" s="3" t="s">
        <v>759</v>
      </c>
      <c r="C23" s="15">
        <v>47</v>
      </c>
      <c r="D23" s="15">
        <v>76</v>
      </c>
      <c r="E23" s="15">
        <v>10</v>
      </c>
      <c r="F23" s="16">
        <v>65.692984794816738</v>
      </c>
      <c r="G23" s="15">
        <v>46</v>
      </c>
      <c r="H23" s="15">
        <v>1805</v>
      </c>
      <c r="I23" s="15">
        <v>145</v>
      </c>
      <c r="J23" s="16">
        <v>69.92</v>
      </c>
      <c r="K23" s="16">
        <v>99.675696712060244</v>
      </c>
      <c r="L23" s="16">
        <v>115.04640546880725</v>
      </c>
      <c r="M23" s="16">
        <v>81.196783819938773</v>
      </c>
      <c r="N23" s="16">
        <v>82.481778215391515</v>
      </c>
      <c r="O23" s="16">
        <v>82.876381816537588</v>
      </c>
      <c r="P23" s="16">
        <v>4.3625291133553334</v>
      </c>
      <c r="Q23" s="16">
        <v>68.633189355931961</v>
      </c>
      <c r="R23" s="16">
        <v>40.630000000000003</v>
      </c>
      <c r="S23" s="16">
        <v>7.86</v>
      </c>
      <c r="T23" s="16">
        <v>1.02</v>
      </c>
      <c r="U23" s="16">
        <v>0.21</v>
      </c>
      <c r="V23" s="17">
        <v>161491.92000000001</v>
      </c>
      <c r="W23" s="17">
        <v>118184.63</v>
      </c>
      <c r="X23" s="16">
        <v>5.22</v>
      </c>
      <c r="Y23" s="16">
        <v>0.32900000000000001</v>
      </c>
    </row>
    <row r="24" spans="1:25">
      <c r="A24" s="14" t="s">
        <v>760</v>
      </c>
      <c r="B24" s="3" t="s">
        <v>761</v>
      </c>
      <c r="C24" s="15">
        <v>17556</v>
      </c>
      <c r="D24" s="15">
        <v>129</v>
      </c>
      <c r="E24" s="15">
        <v>8</v>
      </c>
      <c r="F24" s="16">
        <v>67.211294720183716</v>
      </c>
      <c r="G24" s="15">
        <v>45</v>
      </c>
      <c r="H24" s="15">
        <v>530</v>
      </c>
      <c r="I24" s="15">
        <v>201</v>
      </c>
      <c r="J24" s="16">
        <v>69.59</v>
      </c>
      <c r="K24" s="16">
        <v>99.893998022698383</v>
      </c>
      <c r="L24" s="16">
        <v>112.47835960982209</v>
      </c>
      <c r="M24" s="16">
        <v>87.302854042309065</v>
      </c>
      <c r="N24" s="16">
        <v>80.376546010903553</v>
      </c>
      <c r="O24" s="16">
        <v>83.551834758356279</v>
      </c>
      <c r="P24" s="16">
        <v>4.2267807865625313</v>
      </c>
      <c r="Q24" s="16">
        <v>67.73653049172917</v>
      </c>
      <c r="R24" s="16">
        <v>33.799999999999997</v>
      </c>
      <c r="S24" s="16">
        <v>5.26</v>
      </c>
      <c r="T24" s="16">
        <v>0.84</v>
      </c>
      <c r="U24" s="16">
        <v>0.2</v>
      </c>
      <c r="V24" s="17">
        <v>112441.2</v>
      </c>
      <c r="W24" s="17">
        <v>83909.49</v>
      </c>
      <c r="X24" s="16">
        <v>6.36</v>
      </c>
      <c r="Y24" s="16">
        <v>0.32700000000000001</v>
      </c>
    </row>
    <row r="25" spans="1:25">
      <c r="A25" s="14" t="s">
        <v>762</v>
      </c>
      <c r="B25" s="3" t="s">
        <v>763</v>
      </c>
      <c r="C25" s="15">
        <v>130003</v>
      </c>
      <c r="D25" s="15">
        <v>332</v>
      </c>
      <c r="E25" s="15">
        <v>37</v>
      </c>
      <c r="F25" s="16">
        <v>67.594820042427088</v>
      </c>
      <c r="G25" s="15">
        <v>26</v>
      </c>
      <c r="H25" s="15">
        <v>1069</v>
      </c>
      <c r="I25" s="15">
        <v>1375</v>
      </c>
      <c r="J25" s="16">
        <v>68.02</v>
      </c>
      <c r="K25" s="16">
        <v>99.91854199588542</v>
      </c>
      <c r="L25" s="16">
        <v>110.29633137486631</v>
      </c>
      <c r="M25" s="16">
        <v>85.700986506391772</v>
      </c>
      <c r="N25" s="16">
        <v>77.442980494965369</v>
      </c>
      <c r="O25" s="16">
        <v>86.236963307882604</v>
      </c>
      <c r="P25" s="16">
        <v>4.7709941146039494</v>
      </c>
      <c r="Q25" s="16">
        <v>70.062028758941779</v>
      </c>
      <c r="R25" s="16">
        <v>35.17</v>
      </c>
      <c r="S25" s="16">
        <v>4.7</v>
      </c>
      <c r="T25" s="16">
        <v>0.74</v>
      </c>
      <c r="U25" s="16">
        <v>0.17</v>
      </c>
      <c r="V25" s="17">
        <v>146325.62</v>
      </c>
      <c r="W25" s="17">
        <v>115727.55</v>
      </c>
      <c r="X25" s="16">
        <v>4.38</v>
      </c>
      <c r="Y25" s="16">
        <v>0.34699999999999998</v>
      </c>
    </row>
    <row r="26" spans="1:25">
      <c r="A26" s="14" t="s">
        <v>764</v>
      </c>
      <c r="B26" s="3" t="s">
        <v>765</v>
      </c>
      <c r="C26" s="15">
        <v>21140</v>
      </c>
      <c r="D26" s="15">
        <v>82</v>
      </c>
      <c r="E26" s="15">
        <v>6</v>
      </c>
      <c r="F26" s="16">
        <v>57.854929204404577</v>
      </c>
      <c r="G26" s="15">
        <v>4</v>
      </c>
      <c r="H26" s="15">
        <v>1544</v>
      </c>
      <c r="I26" s="15">
        <v>0</v>
      </c>
      <c r="J26" s="16">
        <v>73.7</v>
      </c>
      <c r="K26" s="16">
        <v>99.92188987069548</v>
      </c>
      <c r="L26" s="16">
        <v>108.07333038768689</v>
      </c>
      <c r="M26" s="16">
        <v>91.461554916411387</v>
      </c>
      <c r="N26" s="16">
        <v>99.509856343527019</v>
      </c>
      <c r="O26" s="16">
        <v>90.579580297082174</v>
      </c>
      <c r="P26" s="16">
        <v>6.905829975757781</v>
      </c>
      <c r="Q26" s="16">
        <v>63.750735749570872</v>
      </c>
      <c r="R26" s="16">
        <v>24.56</v>
      </c>
      <c r="S26" s="16">
        <v>6.08</v>
      </c>
      <c r="T26" s="16">
        <v>0.87</v>
      </c>
      <c r="U26" s="16">
        <v>0.19</v>
      </c>
      <c r="V26" s="17">
        <v>507073.76</v>
      </c>
      <c r="W26" s="17">
        <v>438977.04</v>
      </c>
      <c r="X26" s="16">
        <v>-0.38</v>
      </c>
      <c r="Y26" s="16">
        <v>0.33300000000000002</v>
      </c>
    </row>
    <row r="27" spans="1:25">
      <c r="A27" s="14" t="s">
        <v>766</v>
      </c>
      <c r="B27" s="3" t="s">
        <v>767</v>
      </c>
      <c r="C27" s="15">
        <v>358</v>
      </c>
      <c r="D27" s="15">
        <v>37</v>
      </c>
      <c r="E27" s="15">
        <v>9</v>
      </c>
      <c r="F27" s="16">
        <v>64.069406253018471</v>
      </c>
      <c r="G27" s="15">
        <v>574</v>
      </c>
      <c r="H27" s="15">
        <v>15505</v>
      </c>
      <c r="I27" s="15">
        <v>554</v>
      </c>
      <c r="J27" s="16">
        <v>71.040000000000006</v>
      </c>
      <c r="K27" s="16">
        <v>99.865699983048202</v>
      </c>
      <c r="L27" s="16">
        <v>108.73693463631673</v>
      </c>
      <c r="M27" s="16">
        <v>88.515042319738797</v>
      </c>
      <c r="N27" s="16">
        <v>91.725943896514465</v>
      </c>
      <c r="O27" s="16">
        <v>85.633892985824559</v>
      </c>
      <c r="P27" s="16">
        <v>7.177593330651943</v>
      </c>
      <c r="Q27" s="16">
        <v>60.848111569350984</v>
      </c>
      <c r="R27" s="16">
        <v>18.84</v>
      </c>
      <c r="S27" s="16">
        <v>7.9</v>
      </c>
      <c r="T27" s="16">
        <v>1.3</v>
      </c>
      <c r="U27" s="16">
        <v>0.3</v>
      </c>
      <c r="V27" s="17">
        <v>100537.36</v>
      </c>
      <c r="W27" s="17">
        <v>74771.070000000007</v>
      </c>
      <c r="X27" s="16">
        <v>6.17</v>
      </c>
      <c r="Y27" s="16">
        <v>0.39400000000000002</v>
      </c>
    </row>
    <row r="28" spans="1:25">
      <c r="A28" s="14" t="s">
        <v>768</v>
      </c>
      <c r="B28" s="3" t="s">
        <v>769</v>
      </c>
      <c r="C28" s="15">
        <v>0</v>
      </c>
      <c r="D28" s="15">
        <v>0</v>
      </c>
      <c r="E28" s="15">
        <v>0</v>
      </c>
      <c r="F28" s="16">
        <v>57.714500483785081</v>
      </c>
      <c r="G28" s="15">
        <v>0</v>
      </c>
      <c r="H28" s="15">
        <v>0</v>
      </c>
      <c r="I28" s="15">
        <v>0</v>
      </c>
      <c r="J28" s="16">
        <v>67.319999999999993</v>
      </c>
      <c r="K28" s="16">
        <v>99.541163984125291</v>
      </c>
      <c r="L28" s="16">
        <v>104.18890220870833</v>
      </c>
      <c r="M28" s="16">
        <v>91.861514797748029</v>
      </c>
      <c r="N28" s="16">
        <v>84.847473681618411</v>
      </c>
      <c r="O28" s="16">
        <v>89.479339647444021</v>
      </c>
      <c r="P28" s="16">
        <v>3.8057991730266987</v>
      </c>
      <c r="Q28" s="16">
        <v>67.137139790343141</v>
      </c>
      <c r="R28" s="16">
        <v>32.85</v>
      </c>
      <c r="S28" s="16">
        <v>14.22</v>
      </c>
      <c r="T28" s="16">
        <v>2.8</v>
      </c>
      <c r="U28" s="16">
        <v>0.78</v>
      </c>
      <c r="V28" s="17">
        <v>120232.87</v>
      </c>
      <c r="W28" s="17">
        <v>91070.55</v>
      </c>
      <c r="X28" s="16">
        <v>9.98</v>
      </c>
      <c r="Y28" s="16">
        <v>0.34499999999999997</v>
      </c>
    </row>
    <row r="29" spans="1:25">
      <c r="A29" s="14" t="s">
        <v>770</v>
      </c>
      <c r="B29" s="3" t="s">
        <v>771</v>
      </c>
      <c r="C29" s="15">
        <v>27928</v>
      </c>
      <c r="D29" s="15">
        <v>356</v>
      </c>
      <c r="E29" s="15">
        <v>65</v>
      </c>
      <c r="F29" s="16">
        <v>48.046208994061075</v>
      </c>
      <c r="G29" s="15">
        <v>76</v>
      </c>
      <c r="H29" s="15">
        <v>265</v>
      </c>
      <c r="I29" s="15">
        <v>922</v>
      </c>
      <c r="J29" s="16">
        <v>69.84</v>
      </c>
      <c r="K29" s="16">
        <v>99.336341602373352</v>
      </c>
      <c r="L29" s="16">
        <v>109.63020809701551</v>
      </c>
      <c r="M29" s="16">
        <v>83.96646705846706</v>
      </c>
      <c r="N29" s="16">
        <v>83.135922050735402</v>
      </c>
      <c r="O29" s="16">
        <v>85.110900266147468</v>
      </c>
      <c r="P29" s="16">
        <v>5.6053235294271939</v>
      </c>
      <c r="Q29" s="16">
        <v>60.984291940799608</v>
      </c>
      <c r="R29" s="16">
        <v>39.61</v>
      </c>
      <c r="S29" s="16">
        <v>9.48</v>
      </c>
      <c r="T29" s="16">
        <v>1.92</v>
      </c>
      <c r="U29" s="16">
        <v>0.5</v>
      </c>
      <c r="V29" s="17">
        <v>379209.48</v>
      </c>
      <c r="W29" s="17">
        <v>269338.55</v>
      </c>
      <c r="X29" s="16">
        <v>7.41</v>
      </c>
      <c r="Y29" s="16">
        <v>0.42899999999999999</v>
      </c>
    </row>
    <row r="30" spans="1:25">
      <c r="A30" s="14" t="s">
        <v>772</v>
      </c>
      <c r="B30" s="3" t="s">
        <v>773</v>
      </c>
      <c r="C30" s="15">
        <v>123</v>
      </c>
      <c r="D30" s="15">
        <v>131</v>
      </c>
      <c r="E30" s="15">
        <v>29</v>
      </c>
      <c r="F30" s="16">
        <v>51.475215955255216</v>
      </c>
      <c r="G30" s="15">
        <v>2</v>
      </c>
      <c r="H30" s="15">
        <v>128</v>
      </c>
      <c r="I30" s="15">
        <v>502</v>
      </c>
      <c r="J30" s="16">
        <v>70.47</v>
      </c>
      <c r="K30" s="16">
        <v>99.723941945438668</v>
      </c>
      <c r="L30" s="16">
        <v>112.09993734519523</v>
      </c>
      <c r="M30" s="16">
        <v>88.0576485919253</v>
      </c>
      <c r="N30" s="16">
        <v>80.012344759623673</v>
      </c>
      <c r="O30" s="16">
        <v>91.879170524459937</v>
      </c>
      <c r="P30" s="16">
        <v>3.3009191199436954</v>
      </c>
      <c r="Q30" s="16">
        <v>68.702418937663367</v>
      </c>
      <c r="R30" s="16">
        <v>33</v>
      </c>
      <c r="S30" s="16">
        <v>11.97</v>
      </c>
      <c r="T30" s="16">
        <v>2.09</v>
      </c>
      <c r="U30" s="16">
        <v>0.52</v>
      </c>
      <c r="V30" s="17">
        <v>96982.96</v>
      </c>
      <c r="W30" s="17">
        <v>77739.55</v>
      </c>
      <c r="X30" s="16">
        <v>6.51</v>
      </c>
      <c r="Y30" s="16">
        <v>0.40400000000000003</v>
      </c>
    </row>
    <row r="31" spans="1:25">
      <c r="A31" s="14" t="s">
        <v>774</v>
      </c>
      <c r="B31" s="3" t="s">
        <v>775</v>
      </c>
      <c r="C31" s="15">
        <v>247093</v>
      </c>
      <c r="D31" s="15">
        <v>192</v>
      </c>
      <c r="E31" s="15">
        <v>23</v>
      </c>
      <c r="F31" s="16">
        <v>62.262206344314357</v>
      </c>
      <c r="G31" s="15">
        <v>26</v>
      </c>
      <c r="H31" s="15">
        <v>175</v>
      </c>
      <c r="I31" s="15">
        <v>2189</v>
      </c>
      <c r="J31" s="16">
        <v>67.14</v>
      </c>
      <c r="K31" s="16">
        <v>99.728158231659194</v>
      </c>
      <c r="L31" s="16">
        <v>111.30342452625325</v>
      </c>
      <c r="M31" s="16">
        <v>81.695030837307698</v>
      </c>
      <c r="N31" s="16">
        <v>80.891234243955566</v>
      </c>
      <c r="O31" s="16">
        <v>90.57221598910553</v>
      </c>
      <c r="P31" s="16">
        <v>4.281025109261984</v>
      </c>
      <c r="Q31" s="16">
        <v>64.781140162069349</v>
      </c>
      <c r="R31" s="16">
        <v>42.07</v>
      </c>
      <c r="S31" s="16">
        <v>17.14</v>
      </c>
      <c r="T31" s="16">
        <v>3.31</v>
      </c>
      <c r="U31" s="16">
        <v>0.85</v>
      </c>
      <c r="V31" s="17">
        <v>31823.65</v>
      </c>
      <c r="W31" s="17">
        <v>23507.15</v>
      </c>
      <c r="X31" s="16">
        <v>6.52</v>
      </c>
      <c r="Y31" s="16">
        <v>0.40500000000000003</v>
      </c>
    </row>
    <row r="32" spans="1:25">
      <c r="A32" s="14" t="s">
        <v>776</v>
      </c>
      <c r="B32" s="3" t="s">
        <v>777</v>
      </c>
      <c r="C32" s="15">
        <v>164</v>
      </c>
      <c r="D32" s="15">
        <v>122</v>
      </c>
      <c r="E32" s="15">
        <v>38</v>
      </c>
      <c r="F32" s="16">
        <v>50.080271388595278</v>
      </c>
      <c r="G32" s="15">
        <v>35</v>
      </c>
      <c r="H32" s="15">
        <v>594</v>
      </c>
      <c r="I32" s="15">
        <v>2062</v>
      </c>
      <c r="J32" s="16">
        <v>64.34</v>
      </c>
      <c r="K32" s="16">
        <v>99.256746882515756</v>
      </c>
      <c r="L32" s="16">
        <v>110.19109306739364</v>
      </c>
      <c r="M32" s="16">
        <v>83.023338686348154</v>
      </c>
      <c r="N32" s="16">
        <v>80.342943673956995</v>
      </c>
      <c r="O32" s="16">
        <v>84.094121885554614</v>
      </c>
      <c r="P32" s="16">
        <v>3.2117225269541341</v>
      </c>
      <c r="Q32" s="16">
        <v>66.958719093780644</v>
      </c>
      <c r="R32" s="16">
        <v>32.590000000000003</v>
      </c>
      <c r="S32" s="16">
        <v>11.18</v>
      </c>
      <c r="T32" s="16">
        <v>1.81</v>
      </c>
      <c r="U32" s="16">
        <v>0.45</v>
      </c>
      <c r="V32" s="17">
        <v>35974.49</v>
      </c>
      <c r="W32" s="17">
        <v>27550.26</v>
      </c>
      <c r="X32" s="16">
        <v>6.03</v>
      </c>
      <c r="Y32" s="16">
        <v>0.33900000000000002</v>
      </c>
    </row>
    <row r="33" spans="1:25">
      <c r="A33" s="14" t="s">
        <v>778</v>
      </c>
      <c r="B33" s="3" t="s">
        <v>779</v>
      </c>
      <c r="C33" s="15">
        <v>134</v>
      </c>
      <c r="D33" s="15">
        <v>111</v>
      </c>
      <c r="E33" s="15">
        <v>30</v>
      </c>
      <c r="F33" s="16">
        <v>42.172188898886958</v>
      </c>
      <c r="G33" s="15">
        <v>69</v>
      </c>
      <c r="H33" s="15">
        <v>1286</v>
      </c>
      <c r="I33" s="15">
        <v>1208</v>
      </c>
      <c r="J33" s="16">
        <v>65.400000000000006</v>
      </c>
      <c r="K33" s="16">
        <v>99.597996305470673</v>
      </c>
      <c r="L33" s="16">
        <v>112.06816440151937</v>
      </c>
      <c r="M33" s="16">
        <v>94.99118338387818</v>
      </c>
      <c r="N33" s="16">
        <v>89.714239808864747</v>
      </c>
      <c r="O33" s="16">
        <v>89.233355202735822</v>
      </c>
      <c r="P33" s="16">
        <v>9.2872805158548495</v>
      </c>
      <c r="Q33" s="16">
        <v>60.180798492665701</v>
      </c>
      <c r="R33" s="16">
        <v>32.79</v>
      </c>
      <c r="S33" s="16">
        <v>18.29</v>
      </c>
      <c r="T33" s="16">
        <v>3.41</v>
      </c>
      <c r="U33" s="16">
        <v>0.89</v>
      </c>
      <c r="V33" s="17">
        <v>37062.639999999999</v>
      </c>
      <c r="W33" s="17">
        <v>26291.19</v>
      </c>
      <c r="X33" s="16">
        <v>5.76</v>
      </c>
      <c r="Y33" s="16">
        <v>0.32100000000000001</v>
      </c>
    </row>
    <row r="34" spans="1:25">
      <c r="A34" s="14" t="s">
        <v>780</v>
      </c>
      <c r="B34" s="3" t="s">
        <v>781</v>
      </c>
      <c r="C34" s="15">
        <v>1</v>
      </c>
      <c r="D34" s="15">
        <v>3</v>
      </c>
      <c r="E34" s="15">
        <v>2</v>
      </c>
      <c r="F34" s="16">
        <v>53.606210245911228</v>
      </c>
      <c r="G34" s="15">
        <v>0</v>
      </c>
      <c r="H34" s="15">
        <v>4</v>
      </c>
      <c r="I34" s="15">
        <v>0</v>
      </c>
      <c r="J34" s="16">
        <v>67.540000000000006</v>
      </c>
      <c r="K34" s="16">
        <v>99.710156770195908</v>
      </c>
      <c r="L34" s="16">
        <v>113.1415521151923</v>
      </c>
      <c r="M34" s="16">
        <v>87.049587792667211</v>
      </c>
      <c r="N34" s="16">
        <v>91.560041940285103</v>
      </c>
      <c r="O34" s="16">
        <v>85.606906508275472</v>
      </c>
      <c r="P34" s="16">
        <v>5.3301719579025661</v>
      </c>
      <c r="Q34" s="16">
        <v>63.648379233774769</v>
      </c>
      <c r="R34" s="16">
        <v>47.88</v>
      </c>
      <c r="S34" s="16">
        <v>6.44</v>
      </c>
      <c r="T34" s="16">
        <v>0.81</v>
      </c>
      <c r="U34" s="16">
        <v>0.15</v>
      </c>
      <c r="V34" s="17">
        <v>29165.23</v>
      </c>
      <c r="W34" s="17">
        <v>21556.32</v>
      </c>
      <c r="X34" s="16">
        <v>5.77</v>
      </c>
      <c r="Y34" s="16">
        <v>0.33</v>
      </c>
    </row>
    <row r="35" spans="1:25">
      <c r="A35" s="14" t="s">
        <v>782</v>
      </c>
      <c r="B35" s="3" t="s">
        <v>783</v>
      </c>
      <c r="C35" s="15">
        <v>252</v>
      </c>
      <c r="D35" s="15">
        <v>418</v>
      </c>
      <c r="E35" s="15">
        <v>46</v>
      </c>
      <c r="F35" s="16">
        <v>35.092756865532813</v>
      </c>
      <c r="G35" s="15">
        <v>52</v>
      </c>
      <c r="H35" s="15">
        <v>360</v>
      </c>
      <c r="I35" s="15">
        <v>2107</v>
      </c>
      <c r="J35" s="16">
        <v>65.319999999999993</v>
      </c>
      <c r="K35" s="16">
        <v>99.370273341308476</v>
      </c>
      <c r="L35" s="16">
        <v>110.20505207111211</v>
      </c>
      <c r="M35" s="16">
        <v>90.958994909517756</v>
      </c>
      <c r="N35" s="16">
        <v>89.685768376474613</v>
      </c>
      <c r="O35" s="16">
        <v>87.462138603455031</v>
      </c>
      <c r="P35" s="16">
        <v>6.4932470416606662</v>
      </c>
      <c r="Q35" s="16">
        <v>67.47198319775552</v>
      </c>
      <c r="R35" s="16">
        <v>38.92</v>
      </c>
      <c r="S35" s="16">
        <v>23.12</v>
      </c>
      <c r="T35" s="16">
        <v>7.41</v>
      </c>
      <c r="U35" s="16">
        <v>3.12</v>
      </c>
      <c r="V35" s="17">
        <v>66635.509999999995</v>
      </c>
      <c r="W35" s="17">
        <v>54711.28</v>
      </c>
      <c r="X35" s="16">
        <v>4.5199999999999996</v>
      </c>
      <c r="Y35" s="16">
        <v>0.38700000000000001</v>
      </c>
    </row>
    <row r="36" spans="1:25">
      <c r="A36" s="14" t="s">
        <v>784</v>
      </c>
      <c r="B36" s="3" t="s">
        <v>785</v>
      </c>
      <c r="C36" s="15">
        <v>66</v>
      </c>
      <c r="D36" s="15">
        <v>148</v>
      </c>
      <c r="E36" s="15">
        <v>30</v>
      </c>
      <c r="F36" s="16">
        <v>25.127825577500083</v>
      </c>
      <c r="G36" s="15">
        <v>21</v>
      </c>
      <c r="H36" s="15">
        <v>548</v>
      </c>
      <c r="I36" s="15">
        <v>1028</v>
      </c>
      <c r="J36" s="16">
        <v>65.14</v>
      </c>
      <c r="K36" s="16">
        <v>87.51410166261833</v>
      </c>
      <c r="L36" s="16">
        <v>92.939862310024324</v>
      </c>
      <c r="M36" s="16">
        <v>82.19564944311611</v>
      </c>
      <c r="N36" s="16">
        <v>67.942916937248427</v>
      </c>
      <c r="O36" s="16">
        <v>78.492657409537685</v>
      </c>
      <c r="P36" s="16">
        <v>3.6174561404006376</v>
      </c>
      <c r="Q36" s="16">
        <v>76.942627397799583</v>
      </c>
      <c r="R36" s="16">
        <v>34.26</v>
      </c>
      <c r="S36" s="16">
        <v>27.76</v>
      </c>
      <c r="T36" s="16">
        <v>6.25</v>
      </c>
      <c r="U36" s="16">
        <v>1.93</v>
      </c>
      <c r="V36" s="17">
        <v>178370.34</v>
      </c>
      <c r="W36" s="17">
        <v>142476.35</v>
      </c>
      <c r="X36" s="16">
        <v>9.2100000000000009</v>
      </c>
      <c r="Y36" s="16">
        <v>0.39800000000000002</v>
      </c>
    </row>
    <row r="37" spans="1:25">
      <c r="A37" s="14" t="s">
        <v>786</v>
      </c>
      <c r="B37" s="4" t="s">
        <v>787</v>
      </c>
      <c r="C37" s="15">
        <v>230</v>
      </c>
      <c r="D37" s="15">
        <v>112</v>
      </c>
      <c r="E37" s="15">
        <v>21</v>
      </c>
      <c r="F37" s="16">
        <v>50.266931435984695</v>
      </c>
      <c r="G37" s="15">
        <v>56</v>
      </c>
      <c r="H37" s="15">
        <v>442</v>
      </c>
      <c r="I37" s="15">
        <v>1092</v>
      </c>
      <c r="J37" s="16">
        <v>72.47</v>
      </c>
      <c r="K37" s="16">
        <v>99.418971544827571</v>
      </c>
      <c r="L37" s="16">
        <v>103.85928618412561</v>
      </c>
      <c r="M37" s="16">
        <v>98.11701051595071</v>
      </c>
      <c r="N37" s="16">
        <v>87.677351488210192</v>
      </c>
      <c r="O37" s="16">
        <v>89.919928270245151</v>
      </c>
      <c r="P37" s="16">
        <v>5.5377330821725215</v>
      </c>
      <c r="Q37" s="16">
        <v>68.242049834517701</v>
      </c>
      <c r="R37" s="16">
        <v>36.590000000000003</v>
      </c>
      <c r="S37" s="16">
        <v>6.96</v>
      </c>
      <c r="T37" s="16">
        <v>1.32</v>
      </c>
      <c r="U37" s="16">
        <v>0.31</v>
      </c>
      <c r="V37" s="17">
        <v>66778.55</v>
      </c>
      <c r="W37" s="17">
        <v>51164.99</v>
      </c>
      <c r="X37" s="16">
        <v>3.75</v>
      </c>
      <c r="Y37" s="16">
        <v>0.313</v>
      </c>
    </row>
  </sheetData>
  <autoFilter ref="A3:Y3"/>
  <mergeCells count="7">
    <mergeCell ref="V1:Y1"/>
    <mergeCell ref="K1:O1"/>
    <mergeCell ref="P1:R1"/>
    <mergeCell ref="S1:U1"/>
    <mergeCell ref="A1:A2"/>
    <mergeCell ref="B1:B2"/>
    <mergeCell ref="C1:J1"/>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412"/>
  <sheetViews>
    <sheetView topLeftCell="B1" zoomScale="50" workbookViewId="0">
      <pane ySplit="4" topLeftCell="A383" activePane="bottomLeft" state="frozen"/>
      <selection pane="bottomLeft" activeCell="H412" sqref="H412:L412"/>
    </sheetView>
  </sheetViews>
  <sheetFormatPr defaultColWidth="12.5703125" defaultRowHeight="12.75"/>
  <cols>
    <col min="1" max="1" width="6.42578125" style="517" hidden="1" customWidth="1"/>
    <col min="2" max="2" width="4.5703125" style="587" customWidth="1"/>
    <col min="3" max="3" width="46.5703125" style="517" customWidth="1"/>
    <col min="4" max="4" width="4.140625" style="517" customWidth="1"/>
    <col min="5" max="5" width="14.42578125" style="517" customWidth="1"/>
    <col min="6" max="6" width="4.5703125" style="517" customWidth="1"/>
    <col min="7" max="7" width="47.42578125" style="518" customWidth="1"/>
    <col min="8" max="8" width="26.5703125" style="517" customWidth="1"/>
    <col min="9" max="9" width="4.42578125" style="517" customWidth="1"/>
    <col min="10" max="10" width="16" style="517" customWidth="1"/>
    <col min="11" max="11" width="4.42578125" style="517" customWidth="1"/>
    <col min="12" max="12" width="12.42578125" style="517" customWidth="1"/>
    <col min="13" max="13" width="4.42578125" style="517" customWidth="1"/>
    <col min="14" max="14" width="11.42578125" style="517" customWidth="1"/>
    <col min="15" max="16384" width="12.5703125" style="517"/>
  </cols>
  <sheetData>
    <row r="1" spans="2:14" s="520" customFormat="1" ht="15.75">
      <c r="B1" s="868" t="s">
        <v>33</v>
      </c>
      <c r="C1" s="868"/>
      <c r="D1" s="868"/>
      <c r="E1" s="868"/>
      <c r="F1" s="868"/>
      <c r="G1" s="868"/>
      <c r="H1" s="868"/>
      <c r="I1" s="868"/>
      <c r="J1" s="868"/>
      <c r="K1" s="868"/>
      <c r="L1" s="868"/>
      <c r="M1" s="868"/>
      <c r="N1" s="868"/>
    </row>
    <row r="2" spans="2:14" s="520" customFormat="1" ht="15.75">
      <c r="B2" s="867" t="s">
        <v>651</v>
      </c>
      <c r="C2" s="867"/>
      <c r="D2" s="867"/>
      <c r="E2" s="867"/>
      <c r="F2" s="867"/>
      <c r="G2" s="867"/>
      <c r="H2" s="867"/>
      <c r="I2" s="867"/>
      <c r="J2" s="867"/>
      <c r="K2" s="867"/>
      <c r="L2" s="867"/>
      <c r="M2" s="867"/>
      <c r="N2" s="867"/>
    </row>
    <row r="3" spans="2:14" s="588" customFormat="1" ht="15.75">
      <c r="B3" s="863" t="s">
        <v>23</v>
      </c>
      <c r="C3" s="863" t="s">
        <v>503</v>
      </c>
      <c r="D3" s="869" t="s">
        <v>339</v>
      </c>
      <c r="E3" s="870"/>
      <c r="F3" s="863" t="s">
        <v>23</v>
      </c>
      <c r="G3" s="863" t="s">
        <v>504</v>
      </c>
      <c r="H3" s="863" t="s">
        <v>505</v>
      </c>
      <c r="I3" s="863" t="s">
        <v>506</v>
      </c>
      <c r="J3" s="863"/>
      <c r="K3" s="863"/>
      <c r="L3" s="863"/>
      <c r="M3" s="863"/>
      <c r="N3" s="863"/>
    </row>
    <row r="4" spans="2:14" s="588" customFormat="1" ht="15.75">
      <c r="B4" s="863"/>
      <c r="C4" s="863"/>
      <c r="D4" s="871"/>
      <c r="E4" s="872"/>
      <c r="F4" s="863"/>
      <c r="G4" s="863"/>
      <c r="H4" s="863"/>
      <c r="I4" s="863" t="s">
        <v>4</v>
      </c>
      <c r="J4" s="863"/>
      <c r="K4" s="863" t="s">
        <v>3</v>
      </c>
      <c r="L4" s="863"/>
      <c r="M4" s="863" t="s">
        <v>52</v>
      </c>
      <c r="N4" s="863"/>
    </row>
    <row r="5" spans="2:14" s="520" customFormat="1" ht="15.75">
      <c r="B5" s="864" t="s">
        <v>509</v>
      </c>
      <c r="C5" s="865"/>
      <c r="D5" s="865"/>
      <c r="E5" s="865"/>
      <c r="F5" s="865"/>
      <c r="G5" s="865"/>
      <c r="H5" s="865"/>
      <c r="I5" s="865"/>
      <c r="J5" s="865"/>
      <c r="K5" s="865"/>
      <c r="L5" s="865"/>
      <c r="M5" s="865"/>
      <c r="N5" s="866"/>
    </row>
    <row r="6" spans="2:14" ht="15.75">
      <c r="B6" s="836">
        <v>1</v>
      </c>
      <c r="C6" s="839"/>
      <c r="D6" s="857" t="s">
        <v>26</v>
      </c>
      <c r="E6" s="860" t="str">
        <f>IF(D6="Y",1,IF(D6="T",0,IF(D6="Y/T","Belum diisi","Error")))</f>
        <v>Belum diisi</v>
      </c>
      <c r="F6" s="528">
        <v>1</v>
      </c>
      <c r="G6" s="529"/>
      <c r="H6" s="589" t="str">
        <f t="shared" ref="H6:H69" si="0">IF(OR(J6="Isi Dulu",L6="Isi Dulu",J6="Isi Tujuan",L6="Isi Tujuan"),"Belum Diisi",IF(SUM(J6,L6)=2,1,IF(SUM(J6,L6)=1,0,IF(SUM(J6,L6)=0,0,"Error"))))</f>
        <v>Belum Diisi</v>
      </c>
      <c r="I6" s="590" t="s">
        <v>26</v>
      </c>
      <c r="J6" s="591" t="str">
        <f>IF($D$6="Y/T","Isi Tujuan",IF($E$6=0,0,IF(I6="Y",1,IF(I6="T",0,"Isi Dulu"))))</f>
        <v>Isi Tujuan</v>
      </c>
      <c r="K6" s="590" t="s">
        <v>26</v>
      </c>
      <c r="L6" s="591" t="str">
        <f>IF($D$6="Y/T","Isi Tujuan",IF($E$6=0,0,IF(K6="Y",1,IF(K6="T",0,"Isi Dulu"))))</f>
        <v>Isi Tujuan</v>
      </c>
      <c r="M6" s="848" t="s">
        <v>26</v>
      </c>
      <c r="N6" s="851" t="str">
        <f>IF(M6="Y",1,IF(M6="T",0,IF(M6="Y/T","Belum diisi","Error")))</f>
        <v>Belum diisi</v>
      </c>
    </row>
    <row r="7" spans="2:14" ht="15.75">
      <c r="B7" s="837"/>
      <c r="C7" s="840"/>
      <c r="D7" s="858"/>
      <c r="E7" s="861"/>
      <c r="F7" s="549">
        <v>2</v>
      </c>
      <c r="G7" s="550"/>
      <c r="H7" s="589" t="str">
        <f t="shared" si="0"/>
        <v>Belum Diisi</v>
      </c>
      <c r="I7" s="592" t="s">
        <v>26</v>
      </c>
      <c r="J7" s="593" t="str">
        <f>IF($D$6="Y/T","Isi Tujuan",IF($E$6=0,0,IF(I7="Y",1,IF(I7="T",0,"Isi Dulu"))))</f>
        <v>Isi Tujuan</v>
      </c>
      <c r="K7" s="592" t="s">
        <v>26</v>
      </c>
      <c r="L7" s="593" t="str">
        <f>IF($D$6="Y/T","Isi Tujuan",IF($E$6=0,0,IF(K7="Y",1,IF(K7="T",0,"Isi Dulu"))))</f>
        <v>Isi Tujuan</v>
      </c>
      <c r="M7" s="849"/>
      <c r="N7" s="852"/>
    </row>
    <row r="8" spans="2:14" ht="15.75">
      <c r="B8" s="837"/>
      <c r="C8" s="840"/>
      <c r="D8" s="858"/>
      <c r="E8" s="861"/>
      <c r="F8" s="549">
        <v>3</v>
      </c>
      <c r="G8" s="550"/>
      <c r="H8" s="589" t="str">
        <f t="shared" si="0"/>
        <v>Belum Diisi</v>
      </c>
      <c r="I8" s="592" t="s">
        <v>26</v>
      </c>
      <c r="J8" s="593" t="str">
        <f>IF($D$6="Y/T","Isi Tujuan",IF($E$6=0,0,IF(I8="Y",1,IF(I8="T",0,"Isi Dulu"))))</f>
        <v>Isi Tujuan</v>
      </c>
      <c r="K8" s="592" t="s">
        <v>26</v>
      </c>
      <c r="L8" s="593" t="str">
        <f>IF($D$6="Y/T","Isi Tujuan",IF($E$6=0,0,IF(K8="Y",1,IF(K8="T",0,"Isi Dulu"))))</f>
        <v>Isi Tujuan</v>
      </c>
      <c r="M8" s="849"/>
      <c r="N8" s="852"/>
    </row>
    <row r="9" spans="2:14" ht="15.75">
      <c r="B9" s="837"/>
      <c r="C9" s="840"/>
      <c r="D9" s="858"/>
      <c r="E9" s="861"/>
      <c r="F9" s="549">
        <v>4</v>
      </c>
      <c r="G9" s="550"/>
      <c r="H9" s="589" t="str">
        <f t="shared" si="0"/>
        <v>Belum Diisi</v>
      </c>
      <c r="I9" s="592" t="s">
        <v>26</v>
      </c>
      <c r="J9" s="593" t="str">
        <f>IF($D$6="Y/T","Isi Tujuan",IF($E$6=0,0,IF(I9="Y",1,IF(I9="T",0,"Isi Dulu"))))</f>
        <v>Isi Tujuan</v>
      </c>
      <c r="K9" s="592" t="s">
        <v>26</v>
      </c>
      <c r="L9" s="593" t="str">
        <f>IF($D$6="Y/T","Isi Tujuan",IF($E$6=0,0,IF(K9="Y",1,IF(K9="T",0,"Isi Dulu"))))</f>
        <v>Isi Tujuan</v>
      </c>
      <c r="M9" s="849"/>
      <c r="N9" s="852"/>
    </row>
    <row r="10" spans="2:14" ht="15.75">
      <c r="B10" s="838"/>
      <c r="C10" s="841"/>
      <c r="D10" s="859"/>
      <c r="E10" s="862"/>
      <c r="F10" s="569">
        <v>5</v>
      </c>
      <c r="G10" s="570"/>
      <c r="H10" s="594" t="str">
        <f t="shared" si="0"/>
        <v>Belum Diisi</v>
      </c>
      <c r="I10" s="595" t="s">
        <v>26</v>
      </c>
      <c r="J10" s="596" t="str">
        <f>IF($D$6="Y/T","Isi Tujuan",IF($E$6=0,0,IF(I10="Y",1,IF(I10="T",0,"Isi Dulu"))))</f>
        <v>Isi Tujuan</v>
      </c>
      <c r="K10" s="595" t="s">
        <v>26</v>
      </c>
      <c r="L10" s="596" t="str">
        <f>IF($D$6="Y/T","Isi Tujuan",IF($E$6=0,0,IF(K10="Y",1,IF(K10="T",0,"Isi Dulu"))))</f>
        <v>Isi Tujuan</v>
      </c>
      <c r="M10" s="850"/>
      <c r="N10" s="853"/>
    </row>
    <row r="11" spans="2:14" ht="15.75">
      <c r="B11" s="836">
        <v>2</v>
      </c>
      <c r="C11" s="839"/>
      <c r="D11" s="857" t="s">
        <v>26</v>
      </c>
      <c r="E11" s="860" t="str">
        <f>IF(D11="Y",1,IF(D11="T",0,IF(D11="Y/T","Belum diisi","Error")))</f>
        <v>Belum diisi</v>
      </c>
      <c r="F11" s="528">
        <v>1</v>
      </c>
      <c r="G11" s="529"/>
      <c r="H11" s="597" t="str">
        <f t="shared" si="0"/>
        <v>Belum Diisi</v>
      </c>
      <c r="I11" s="590" t="s">
        <v>26</v>
      </c>
      <c r="J11" s="591" t="str">
        <f>IF($D$11="Y/T","Isi Tujuan",IF($E$11=0,0,IF(I11="Y",1,IF(I11="T",0,"Isi Dulu"))))</f>
        <v>Isi Tujuan</v>
      </c>
      <c r="K11" s="590" t="s">
        <v>26</v>
      </c>
      <c r="L11" s="591" t="str">
        <f>IF($D$11="Y/T","Isi Tujuan",IF($E$11=0,0,IF(K11="Y",1,IF(K11="T",0,"Isi Dulu"))))</f>
        <v>Isi Tujuan</v>
      </c>
      <c r="M11" s="848" t="s">
        <v>26</v>
      </c>
      <c r="N11" s="851" t="str">
        <f>IF(M11="Y",1,IF(M11="T",0,IF(M11="Y/T","Belum diisi","Error")))</f>
        <v>Belum diisi</v>
      </c>
    </row>
    <row r="12" spans="2:14" ht="15.75">
      <c r="B12" s="837"/>
      <c r="C12" s="840"/>
      <c r="D12" s="858"/>
      <c r="E12" s="861"/>
      <c r="F12" s="549">
        <v>2</v>
      </c>
      <c r="G12" s="550"/>
      <c r="H12" s="598" t="str">
        <f t="shared" si="0"/>
        <v>Belum Diisi</v>
      </c>
      <c r="I12" s="592" t="s">
        <v>26</v>
      </c>
      <c r="J12" s="593" t="str">
        <f>IF($D$11="Y/T","Isi Tujuan",IF($E$11=0,0,IF(I12="Y",1,IF(I12="T",0,"Isi Dulu"))))</f>
        <v>Isi Tujuan</v>
      </c>
      <c r="K12" s="592" t="s">
        <v>26</v>
      </c>
      <c r="L12" s="593" t="str">
        <f>IF($D$11="Y/T","Isi Tujuan",IF($E$11=0,0,IF(K12="Y",1,IF(K12="T",0,"Isi Dulu"))))</f>
        <v>Isi Tujuan</v>
      </c>
      <c r="M12" s="849"/>
      <c r="N12" s="852"/>
    </row>
    <row r="13" spans="2:14" ht="15.75">
      <c r="B13" s="837"/>
      <c r="C13" s="840"/>
      <c r="D13" s="858"/>
      <c r="E13" s="861"/>
      <c r="F13" s="549">
        <v>3</v>
      </c>
      <c r="G13" s="550"/>
      <c r="H13" s="598" t="str">
        <f t="shared" si="0"/>
        <v>Belum Diisi</v>
      </c>
      <c r="I13" s="592" t="s">
        <v>26</v>
      </c>
      <c r="J13" s="593" t="str">
        <f>IF($D$11="Y/T","Isi Tujuan",IF($E$11=0,0,IF(I13="Y",1,IF(I13="T",0,"Isi Dulu"))))</f>
        <v>Isi Tujuan</v>
      </c>
      <c r="K13" s="592" t="s">
        <v>26</v>
      </c>
      <c r="L13" s="593" t="str">
        <f>IF($D$11="Y/T","Isi Tujuan",IF($E$11=0,0,IF(K13="Y",1,IF(K13="T",0,"Isi Dulu"))))</f>
        <v>Isi Tujuan</v>
      </c>
      <c r="M13" s="849"/>
      <c r="N13" s="852"/>
    </row>
    <row r="14" spans="2:14" ht="15.75">
      <c r="B14" s="837"/>
      <c r="C14" s="840"/>
      <c r="D14" s="858"/>
      <c r="E14" s="861"/>
      <c r="F14" s="549">
        <v>4</v>
      </c>
      <c r="G14" s="550"/>
      <c r="H14" s="598" t="str">
        <f t="shared" si="0"/>
        <v>Belum Diisi</v>
      </c>
      <c r="I14" s="592" t="s">
        <v>26</v>
      </c>
      <c r="J14" s="593" t="str">
        <f>IF($D$11="Y/T","Isi Tujuan",IF($E$11=0,0,IF(I14="Y",1,IF(I14="T",0,"Isi Dulu"))))</f>
        <v>Isi Tujuan</v>
      </c>
      <c r="K14" s="592" t="s">
        <v>26</v>
      </c>
      <c r="L14" s="593" t="str">
        <f>IF($D$11="Y/T","Isi Tujuan",IF($E$11=0,0,IF(K14="Y",1,IF(K14="T",0,"Isi Dulu"))))</f>
        <v>Isi Tujuan</v>
      </c>
      <c r="M14" s="849"/>
      <c r="N14" s="852"/>
    </row>
    <row r="15" spans="2:14" ht="15.75">
      <c r="B15" s="838"/>
      <c r="C15" s="841"/>
      <c r="D15" s="859"/>
      <c r="E15" s="862"/>
      <c r="F15" s="569">
        <v>5</v>
      </c>
      <c r="G15" s="570"/>
      <c r="H15" s="599" t="str">
        <f t="shared" si="0"/>
        <v>Belum Diisi</v>
      </c>
      <c r="I15" s="595" t="s">
        <v>26</v>
      </c>
      <c r="J15" s="596" t="str">
        <f>IF($D$11="Y/T","Isi Tujuan",IF($E$11=0,0,IF(I15="Y",1,IF(I15="T",0,"Isi Dulu"))))</f>
        <v>Isi Tujuan</v>
      </c>
      <c r="K15" s="595" t="s">
        <v>26</v>
      </c>
      <c r="L15" s="596" t="str">
        <f>IF($D$11="Y/T","Isi Tujuan",IF($E$11=0,0,IF(K15="Y",1,IF(K15="T",0,"Isi Dulu"))))</f>
        <v>Isi Tujuan</v>
      </c>
      <c r="M15" s="850"/>
      <c r="N15" s="853"/>
    </row>
    <row r="16" spans="2:14" ht="15.75">
      <c r="B16" s="836">
        <v>3</v>
      </c>
      <c r="C16" s="839"/>
      <c r="D16" s="857" t="s">
        <v>26</v>
      </c>
      <c r="E16" s="860" t="str">
        <f>IF(D16="Y",1,IF(D16="T",0,IF(D16="Y/T","Belum diisi","Error")))</f>
        <v>Belum diisi</v>
      </c>
      <c r="F16" s="528">
        <v>1</v>
      </c>
      <c r="G16" s="529"/>
      <c r="H16" s="600" t="str">
        <f t="shared" si="0"/>
        <v>Belum Diisi</v>
      </c>
      <c r="I16" s="590" t="s">
        <v>26</v>
      </c>
      <c r="J16" s="591" t="str">
        <f>IF($D$16="Y/T","Isi Tujuan",IF($E$16=0,0,IF(I16="Y",1,IF(I16="T",0,"Isi Dulu"))))</f>
        <v>Isi Tujuan</v>
      </c>
      <c r="K16" s="590" t="s">
        <v>26</v>
      </c>
      <c r="L16" s="591" t="str">
        <f>IF($D$16="Y/T","Isi Tujuan",IF($E$16=0,0,IF(K16="Y",1,IF(K16="T",0,"Isi Dulu"))))</f>
        <v>Isi Tujuan</v>
      </c>
      <c r="M16" s="848" t="s">
        <v>26</v>
      </c>
      <c r="N16" s="851" t="str">
        <f>IF(M16="Y",1,IF(M16="T",0,IF(M16="Y/T","Belum diisi","Error")))</f>
        <v>Belum diisi</v>
      </c>
    </row>
    <row r="17" spans="2:14" ht="15.75">
      <c r="B17" s="837"/>
      <c r="C17" s="840"/>
      <c r="D17" s="858"/>
      <c r="E17" s="861"/>
      <c r="F17" s="549">
        <v>2</v>
      </c>
      <c r="G17" s="550"/>
      <c r="H17" s="598" t="str">
        <f t="shared" si="0"/>
        <v>Belum Diisi</v>
      </c>
      <c r="I17" s="592" t="s">
        <v>26</v>
      </c>
      <c r="J17" s="593" t="str">
        <f>IF($D$16="Y/T","Isi Tujuan",IF($E$16=0,0,IF(I17="Y",1,IF(I17="T",0,"Isi Dulu"))))</f>
        <v>Isi Tujuan</v>
      </c>
      <c r="K17" s="592" t="s">
        <v>26</v>
      </c>
      <c r="L17" s="593" t="str">
        <f>IF($D$16="Y/T","Isi Tujuan",IF($E$16=0,0,IF(K17="Y",1,IF(K17="T",0,"Isi Dulu"))))</f>
        <v>Isi Tujuan</v>
      </c>
      <c r="M17" s="849"/>
      <c r="N17" s="852"/>
    </row>
    <row r="18" spans="2:14" ht="15.75">
      <c r="B18" s="837"/>
      <c r="C18" s="840"/>
      <c r="D18" s="858"/>
      <c r="E18" s="861"/>
      <c r="F18" s="549">
        <v>3</v>
      </c>
      <c r="G18" s="550"/>
      <c r="H18" s="598" t="str">
        <f t="shared" si="0"/>
        <v>Belum Diisi</v>
      </c>
      <c r="I18" s="592" t="s">
        <v>26</v>
      </c>
      <c r="J18" s="593" t="str">
        <f>IF($D$16="Y/T","Isi Tujuan",IF($E$16=0,0,IF(I18="Y",1,IF(I18="T",0,"Isi Dulu"))))</f>
        <v>Isi Tujuan</v>
      </c>
      <c r="K18" s="592" t="s">
        <v>26</v>
      </c>
      <c r="L18" s="593" t="str">
        <f>IF($D$16="Y/T","Isi Tujuan",IF($E$16=0,0,IF(K18="Y",1,IF(K18="T",0,"Isi Dulu"))))</f>
        <v>Isi Tujuan</v>
      </c>
      <c r="M18" s="849"/>
      <c r="N18" s="852"/>
    </row>
    <row r="19" spans="2:14" ht="15.75">
      <c r="B19" s="837"/>
      <c r="C19" s="840"/>
      <c r="D19" s="858"/>
      <c r="E19" s="861"/>
      <c r="F19" s="549">
        <v>4</v>
      </c>
      <c r="G19" s="550"/>
      <c r="H19" s="598" t="str">
        <f t="shared" si="0"/>
        <v>Belum Diisi</v>
      </c>
      <c r="I19" s="592" t="s">
        <v>26</v>
      </c>
      <c r="J19" s="593" t="str">
        <f>IF($D$16="Y/T","Isi Tujuan",IF($E$16=0,0,IF(I19="Y",1,IF(I19="T",0,"Isi Dulu"))))</f>
        <v>Isi Tujuan</v>
      </c>
      <c r="K19" s="592" t="s">
        <v>26</v>
      </c>
      <c r="L19" s="593" t="str">
        <f>IF($D$16="Y/T","Isi Tujuan",IF($E$16=0,0,IF(K19="Y",1,IF(K19="T",0,"Isi Dulu"))))</f>
        <v>Isi Tujuan</v>
      </c>
      <c r="M19" s="849"/>
      <c r="N19" s="852"/>
    </row>
    <row r="20" spans="2:14" ht="15.75">
      <c r="B20" s="838"/>
      <c r="C20" s="841"/>
      <c r="D20" s="859"/>
      <c r="E20" s="862"/>
      <c r="F20" s="569">
        <v>5</v>
      </c>
      <c r="G20" s="570"/>
      <c r="H20" s="599" t="str">
        <f t="shared" si="0"/>
        <v>Belum Diisi</v>
      </c>
      <c r="I20" s="595" t="s">
        <v>26</v>
      </c>
      <c r="J20" s="596" t="str">
        <f>IF($D$16="Y/T","Isi Tujuan",IF($E$16=0,0,IF(I20="Y",1,IF(I20="T",0,"Isi Dulu"))))</f>
        <v>Isi Tujuan</v>
      </c>
      <c r="K20" s="595" t="s">
        <v>26</v>
      </c>
      <c r="L20" s="596" t="str">
        <f>IF($D$16="Y/T","Isi Tujuan",IF($E$16=0,0,IF(K20="Y",1,IF(K20="T",0,"Isi Dulu"))))</f>
        <v>Isi Tujuan</v>
      </c>
      <c r="M20" s="850"/>
      <c r="N20" s="853"/>
    </row>
    <row r="21" spans="2:14" ht="15.75">
      <c r="B21" s="836">
        <v>4</v>
      </c>
      <c r="C21" s="839"/>
      <c r="D21" s="857" t="s">
        <v>26</v>
      </c>
      <c r="E21" s="860" t="str">
        <f>IF(D21="Y",1,IF(D21="T",0,IF(D21="Y/T","Belum diisi","Error")))</f>
        <v>Belum diisi</v>
      </c>
      <c r="F21" s="528">
        <v>1</v>
      </c>
      <c r="G21" s="529"/>
      <c r="H21" s="600" t="str">
        <f t="shared" si="0"/>
        <v>Belum Diisi</v>
      </c>
      <c r="I21" s="590" t="s">
        <v>26</v>
      </c>
      <c r="J21" s="591" t="str">
        <f>IF($D$21="Y/T","Isi Tujuan",IF($E$21=0,0,IF(I21="Y",1,IF(I21="T",0,"Isi Dulu"))))</f>
        <v>Isi Tujuan</v>
      </c>
      <c r="K21" s="590" t="s">
        <v>26</v>
      </c>
      <c r="L21" s="591" t="str">
        <f>IF($D$21="Y/T","Isi Tujuan",IF($E$21=0,0,IF(K21="Y",1,IF(K21="T",0,"Isi Dulu"))))</f>
        <v>Isi Tujuan</v>
      </c>
      <c r="M21" s="848" t="s">
        <v>26</v>
      </c>
      <c r="N21" s="851" t="str">
        <f>IF(M21="Y",1,IF(M21="T",0,IF(M21="Y/T","Belum diisi","Error")))</f>
        <v>Belum diisi</v>
      </c>
    </row>
    <row r="22" spans="2:14" ht="15.75">
      <c r="B22" s="837"/>
      <c r="C22" s="840"/>
      <c r="D22" s="858"/>
      <c r="E22" s="861"/>
      <c r="F22" s="549">
        <v>2</v>
      </c>
      <c r="G22" s="550"/>
      <c r="H22" s="598" t="str">
        <f t="shared" si="0"/>
        <v>Belum Diisi</v>
      </c>
      <c r="I22" s="592" t="s">
        <v>26</v>
      </c>
      <c r="J22" s="593" t="str">
        <f>IF($D$21="Y/T","Isi Tujuan",IF($E$21=0,0,IF(I22="Y",1,IF(I22="T",0,"Isi Dulu"))))</f>
        <v>Isi Tujuan</v>
      </c>
      <c r="K22" s="592" t="s">
        <v>26</v>
      </c>
      <c r="L22" s="593" t="str">
        <f>IF($D$21="Y/T","Isi Tujuan",IF($E$21=0,0,IF(K22="Y",1,IF(K22="T",0,"Isi Dulu"))))</f>
        <v>Isi Tujuan</v>
      </c>
      <c r="M22" s="849"/>
      <c r="N22" s="852"/>
    </row>
    <row r="23" spans="2:14" ht="15.75">
      <c r="B23" s="837"/>
      <c r="C23" s="840"/>
      <c r="D23" s="858"/>
      <c r="E23" s="861"/>
      <c r="F23" s="549">
        <v>3</v>
      </c>
      <c r="G23" s="550"/>
      <c r="H23" s="598" t="str">
        <f t="shared" si="0"/>
        <v>Belum Diisi</v>
      </c>
      <c r="I23" s="592" t="s">
        <v>26</v>
      </c>
      <c r="J23" s="593" t="str">
        <f>IF($D$21="Y/T","Isi Tujuan",IF($E$21=0,0,IF(I23="Y",1,IF(I23="T",0,"Isi Dulu"))))</f>
        <v>Isi Tujuan</v>
      </c>
      <c r="K23" s="592" t="s">
        <v>26</v>
      </c>
      <c r="L23" s="593" t="str">
        <f>IF($D$21="Y/T","Isi Tujuan",IF($E$21=0,0,IF(K23="Y",1,IF(K23="T",0,"Isi Dulu"))))</f>
        <v>Isi Tujuan</v>
      </c>
      <c r="M23" s="849"/>
      <c r="N23" s="852"/>
    </row>
    <row r="24" spans="2:14" ht="15.75">
      <c r="B24" s="837"/>
      <c r="C24" s="840"/>
      <c r="D24" s="858"/>
      <c r="E24" s="861"/>
      <c r="F24" s="549">
        <v>4</v>
      </c>
      <c r="G24" s="550"/>
      <c r="H24" s="598" t="str">
        <f t="shared" si="0"/>
        <v>Belum Diisi</v>
      </c>
      <c r="I24" s="592" t="s">
        <v>26</v>
      </c>
      <c r="J24" s="593" t="str">
        <f>IF($D$21="Y/T","Isi Tujuan",IF($E$21=0,0,IF(I24="Y",1,IF(I24="T",0,"Isi Dulu"))))</f>
        <v>Isi Tujuan</v>
      </c>
      <c r="K24" s="592" t="s">
        <v>26</v>
      </c>
      <c r="L24" s="593" t="str">
        <f>IF($D$21="Y/T","Isi Tujuan",IF($E$21=0,0,IF(K24="Y",1,IF(K24="T",0,"Isi Dulu"))))</f>
        <v>Isi Tujuan</v>
      </c>
      <c r="M24" s="849"/>
      <c r="N24" s="852"/>
    </row>
    <row r="25" spans="2:14" ht="15.75">
      <c r="B25" s="838"/>
      <c r="C25" s="841"/>
      <c r="D25" s="859"/>
      <c r="E25" s="862"/>
      <c r="F25" s="569">
        <v>5</v>
      </c>
      <c r="G25" s="570"/>
      <c r="H25" s="599" t="str">
        <f t="shared" si="0"/>
        <v>Belum Diisi</v>
      </c>
      <c r="I25" s="595" t="s">
        <v>26</v>
      </c>
      <c r="J25" s="596" t="str">
        <f>IF($D$21="Y/T","Isi Tujuan",IF($E$21=0,0,IF(I25="Y",1,IF(I25="T",0,"Isi Dulu"))))</f>
        <v>Isi Tujuan</v>
      </c>
      <c r="K25" s="595" t="s">
        <v>26</v>
      </c>
      <c r="L25" s="596" t="str">
        <f>IF($D$21="Y/T","Isi Tujuan",IF($E$21=0,0,IF(K25="Y",1,IF(K25="T",0,"Isi Dulu"))))</f>
        <v>Isi Tujuan</v>
      </c>
      <c r="M25" s="850"/>
      <c r="N25" s="853"/>
    </row>
    <row r="26" spans="2:14" ht="15.75">
      <c r="B26" s="836">
        <v>5</v>
      </c>
      <c r="C26" s="839"/>
      <c r="D26" s="857" t="s">
        <v>26</v>
      </c>
      <c r="E26" s="860" t="str">
        <f>IF(D26="Y",1,IF(D26="T",0,IF(D26="Y/T","Belum diisi","Error")))</f>
        <v>Belum diisi</v>
      </c>
      <c r="F26" s="528">
        <v>1</v>
      </c>
      <c r="G26" s="529"/>
      <c r="H26" s="600" t="str">
        <f t="shared" si="0"/>
        <v>Belum Diisi</v>
      </c>
      <c r="I26" s="590" t="s">
        <v>26</v>
      </c>
      <c r="J26" s="591" t="str">
        <f>IF($D$26="Y/T","Isi Tujuan",IF($E$26=0,0,IF(I26="Y",1,IF(I26="T",0,"Isi Dulu"))))</f>
        <v>Isi Tujuan</v>
      </c>
      <c r="K26" s="590" t="s">
        <v>26</v>
      </c>
      <c r="L26" s="591" t="str">
        <f>IF($D$26="Y/T","Isi Tujuan",IF($E$26=0,0,IF(K26="Y",1,IF(K26="T",0,"Isi Dulu"))))</f>
        <v>Isi Tujuan</v>
      </c>
      <c r="M26" s="848" t="s">
        <v>26</v>
      </c>
      <c r="N26" s="851" t="str">
        <f>IF(M26="Y",1,IF(M26="T",0,IF(M26="Y/T","Belum diisi","Error")))</f>
        <v>Belum diisi</v>
      </c>
    </row>
    <row r="27" spans="2:14" ht="15.75">
      <c r="B27" s="837"/>
      <c r="C27" s="840"/>
      <c r="D27" s="858"/>
      <c r="E27" s="861"/>
      <c r="F27" s="549">
        <v>2</v>
      </c>
      <c r="G27" s="550"/>
      <c r="H27" s="598" t="str">
        <f t="shared" si="0"/>
        <v>Belum Diisi</v>
      </c>
      <c r="I27" s="592" t="s">
        <v>26</v>
      </c>
      <c r="J27" s="593" t="str">
        <f>IF($D$26="Y/T","Isi Tujuan",IF($E$26=0,0,IF(I27="Y",1,IF(I27="T",0,"Isi Dulu"))))</f>
        <v>Isi Tujuan</v>
      </c>
      <c r="K27" s="592" t="s">
        <v>26</v>
      </c>
      <c r="L27" s="593" t="str">
        <f>IF($D$26="Y/T","Isi Tujuan",IF($E$26=0,0,IF(K27="Y",1,IF(K27="T",0,"Isi Dulu"))))</f>
        <v>Isi Tujuan</v>
      </c>
      <c r="M27" s="849"/>
      <c r="N27" s="852"/>
    </row>
    <row r="28" spans="2:14" ht="15.75">
      <c r="B28" s="837"/>
      <c r="C28" s="840"/>
      <c r="D28" s="858"/>
      <c r="E28" s="861"/>
      <c r="F28" s="549">
        <v>3</v>
      </c>
      <c r="G28" s="550"/>
      <c r="H28" s="598" t="str">
        <f t="shared" si="0"/>
        <v>Belum Diisi</v>
      </c>
      <c r="I28" s="592" t="s">
        <v>26</v>
      </c>
      <c r="J28" s="593" t="str">
        <f>IF($D$26="Y/T","Isi Tujuan",IF($E$26=0,0,IF(I28="Y",1,IF(I28="T",0,"Isi Dulu"))))</f>
        <v>Isi Tujuan</v>
      </c>
      <c r="K28" s="592" t="s">
        <v>26</v>
      </c>
      <c r="L28" s="593" t="str">
        <f>IF($D$26="Y/T","Isi Tujuan",IF($E$26=0,0,IF(K28="Y",1,IF(K28="T",0,"Isi Dulu"))))</f>
        <v>Isi Tujuan</v>
      </c>
      <c r="M28" s="849"/>
      <c r="N28" s="852"/>
    </row>
    <row r="29" spans="2:14" ht="15.75">
      <c r="B29" s="837"/>
      <c r="C29" s="840"/>
      <c r="D29" s="858"/>
      <c r="E29" s="861"/>
      <c r="F29" s="549">
        <v>4</v>
      </c>
      <c r="G29" s="550"/>
      <c r="H29" s="598" t="str">
        <f t="shared" si="0"/>
        <v>Belum Diisi</v>
      </c>
      <c r="I29" s="592" t="s">
        <v>26</v>
      </c>
      <c r="J29" s="593" t="str">
        <f>IF($D$26="Y/T","Isi Tujuan",IF($E$26=0,0,IF(I29="Y",1,IF(I29="T",0,"Isi Dulu"))))</f>
        <v>Isi Tujuan</v>
      </c>
      <c r="K29" s="592" t="s">
        <v>26</v>
      </c>
      <c r="L29" s="593" t="str">
        <f>IF($D$26="Y/T","Isi Tujuan",IF($E$26=0,0,IF(K29="Y",1,IF(K29="T",0,"Isi Dulu"))))</f>
        <v>Isi Tujuan</v>
      </c>
      <c r="M29" s="849"/>
      <c r="N29" s="852"/>
    </row>
    <row r="30" spans="2:14" ht="15.75">
      <c r="B30" s="838"/>
      <c r="C30" s="841"/>
      <c r="D30" s="859"/>
      <c r="E30" s="862"/>
      <c r="F30" s="569">
        <v>5</v>
      </c>
      <c r="G30" s="570"/>
      <c r="H30" s="599" t="str">
        <f t="shared" si="0"/>
        <v>Belum Diisi</v>
      </c>
      <c r="I30" s="595" t="s">
        <v>26</v>
      </c>
      <c r="J30" s="596" t="str">
        <f>IF($D$26="Y/T","Isi Tujuan",IF($E$26=0,0,IF(I30="Y",1,IF(I30="T",0,"Isi Dulu"))))</f>
        <v>Isi Tujuan</v>
      </c>
      <c r="K30" s="595" t="s">
        <v>26</v>
      </c>
      <c r="L30" s="596" t="str">
        <f>IF($D$26="Y/T","Isi Tujuan",IF($E$26=0,0,IF(K30="Y",1,IF(K30="T",0,"Isi Dulu"))))</f>
        <v>Isi Tujuan</v>
      </c>
      <c r="M30" s="850"/>
      <c r="N30" s="853"/>
    </row>
    <row r="31" spans="2:14" ht="15.75">
      <c r="B31" s="836">
        <v>6</v>
      </c>
      <c r="C31" s="839"/>
      <c r="D31" s="857" t="s">
        <v>26</v>
      </c>
      <c r="E31" s="860" t="str">
        <f>IF(D31="Y",1,IF(D31="T",0,IF(D31="Y/T","Belum diisi","Error")))</f>
        <v>Belum diisi</v>
      </c>
      <c r="F31" s="528">
        <v>1</v>
      </c>
      <c r="G31" s="529"/>
      <c r="H31" s="600" t="str">
        <f t="shared" si="0"/>
        <v>Belum Diisi</v>
      </c>
      <c r="I31" s="590" t="s">
        <v>26</v>
      </c>
      <c r="J31" s="591" t="str">
        <f>IF($D$31="Y/T","Isi Tujuan",IF($E$31=0,0,IF(I31="Y",1,IF(I31="T",0,"Isi Dulu"))))</f>
        <v>Isi Tujuan</v>
      </c>
      <c r="K31" s="590" t="s">
        <v>26</v>
      </c>
      <c r="L31" s="591" t="str">
        <f>IF($D$31="Y/T","Isi Tujuan",IF($E$31=0,0,IF(K31="Y",1,IF(K31="T",0,"Isi Dulu"))))</f>
        <v>Isi Tujuan</v>
      </c>
      <c r="M31" s="848" t="s">
        <v>26</v>
      </c>
      <c r="N31" s="851" t="str">
        <f>IF(M31="Y",1,IF(M31="T",0,IF(M31="Y/T","Belum diisi","Error")))</f>
        <v>Belum diisi</v>
      </c>
    </row>
    <row r="32" spans="2:14" ht="15.75">
      <c r="B32" s="837"/>
      <c r="C32" s="840"/>
      <c r="D32" s="858"/>
      <c r="E32" s="861"/>
      <c r="F32" s="549">
        <v>2</v>
      </c>
      <c r="G32" s="550"/>
      <c r="H32" s="598" t="str">
        <f t="shared" si="0"/>
        <v>Belum Diisi</v>
      </c>
      <c r="I32" s="592" t="s">
        <v>26</v>
      </c>
      <c r="J32" s="593" t="str">
        <f>IF($D$31="Y/T","Isi Tujuan",IF($E$31=0,0,IF(I32="Y",1,IF(I32="T",0,"Isi Dulu"))))</f>
        <v>Isi Tujuan</v>
      </c>
      <c r="K32" s="592" t="s">
        <v>26</v>
      </c>
      <c r="L32" s="593" t="str">
        <f>IF($D$31="Y/T","Isi Tujuan",IF($E$31=0,0,IF(K32="Y",1,IF(K32="T",0,"Isi Dulu"))))</f>
        <v>Isi Tujuan</v>
      </c>
      <c r="M32" s="849"/>
      <c r="N32" s="852"/>
    </row>
    <row r="33" spans="2:14" ht="15.75">
      <c r="B33" s="837"/>
      <c r="C33" s="840"/>
      <c r="D33" s="858"/>
      <c r="E33" s="861"/>
      <c r="F33" s="549">
        <v>3</v>
      </c>
      <c r="G33" s="550"/>
      <c r="H33" s="598" t="str">
        <f t="shared" si="0"/>
        <v>Belum Diisi</v>
      </c>
      <c r="I33" s="592" t="s">
        <v>26</v>
      </c>
      <c r="J33" s="593" t="str">
        <f>IF($D$31="Y/T","Isi Tujuan",IF($E$31=0,0,IF(I33="Y",1,IF(I33="T",0,"Isi Dulu"))))</f>
        <v>Isi Tujuan</v>
      </c>
      <c r="K33" s="592" t="s">
        <v>26</v>
      </c>
      <c r="L33" s="593" t="str">
        <f>IF($D$31="Y/T","Isi Tujuan",IF($E$31=0,0,IF(K33="Y",1,IF(K33="T",0,"Isi Dulu"))))</f>
        <v>Isi Tujuan</v>
      </c>
      <c r="M33" s="849"/>
      <c r="N33" s="852"/>
    </row>
    <row r="34" spans="2:14" ht="15.75">
      <c r="B34" s="837"/>
      <c r="C34" s="840"/>
      <c r="D34" s="858"/>
      <c r="E34" s="861"/>
      <c r="F34" s="549">
        <v>4</v>
      </c>
      <c r="G34" s="550"/>
      <c r="H34" s="598" t="str">
        <f t="shared" si="0"/>
        <v>Belum Diisi</v>
      </c>
      <c r="I34" s="592" t="s">
        <v>26</v>
      </c>
      <c r="J34" s="593" t="str">
        <f>IF($D$31="Y/T","Isi Tujuan",IF($E$31=0,0,IF(I34="Y",1,IF(I34="T",0,"Isi Dulu"))))</f>
        <v>Isi Tujuan</v>
      </c>
      <c r="K34" s="592" t="s">
        <v>26</v>
      </c>
      <c r="L34" s="593" t="str">
        <f>IF($D$31="Y/T","Isi Tujuan",IF($E$31=0,0,IF(K34="Y",1,IF(K34="T",0,"Isi Dulu"))))</f>
        <v>Isi Tujuan</v>
      </c>
      <c r="M34" s="849"/>
      <c r="N34" s="852"/>
    </row>
    <row r="35" spans="2:14" ht="15.75">
      <c r="B35" s="838"/>
      <c r="C35" s="841"/>
      <c r="D35" s="859"/>
      <c r="E35" s="862"/>
      <c r="F35" s="569">
        <v>5</v>
      </c>
      <c r="G35" s="570"/>
      <c r="H35" s="599" t="str">
        <f t="shared" si="0"/>
        <v>Belum Diisi</v>
      </c>
      <c r="I35" s="595" t="s">
        <v>26</v>
      </c>
      <c r="J35" s="596" t="str">
        <f>IF($D$31="Y/T","Isi Tujuan",IF($E$31=0,0,IF(I35="Y",1,IF(I35="T",0,"Isi Dulu"))))</f>
        <v>Isi Tujuan</v>
      </c>
      <c r="K35" s="595" t="s">
        <v>26</v>
      </c>
      <c r="L35" s="596" t="str">
        <f>IF($D$31="Y/T","Isi Tujuan",IF($E$31=0,0,IF(K35="Y",1,IF(K35="T",0,"Isi Dulu"))))</f>
        <v>Isi Tujuan</v>
      </c>
      <c r="M35" s="850"/>
      <c r="N35" s="853"/>
    </row>
    <row r="36" spans="2:14" ht="15.75">
      <c r="B36" s="836">
        <v>7</v>
      </c>
      <c r="C36" s="839"/>
      <c r="D36" s="857" t="s">
        <v>26</v>
      </c>
      <c r="E36" s="860" t="str">
        <f>IF(D36="Y",1,IF(D36="T",0,IF(D36="Y/T","Belum diisi","Error")))</f>
        <v>Belum diisi</v>
      </c>
      <c r="F36" s="528">
        <v>1</v>
      </c>
      <c r="G36" s="529"/>
      <c r="H36" s="600" t="str">
        <f t="shared" si="0"/>
        <v>Belum Diisi</v>
      </c>
      <c r="I36" s="590" t="s">
        <v>26</v>
      </c>
      <c r="J36" s="591" t="str">
        <f>IF($D$36="Y/T","Isi Tujuan",IF($E$36=0,0,IF(I36="Y",1,IF(I36="T",0,"Isi Dulu"))))</f>
        <v>Isi Tujuan</v>
      </c>
      <c r="K36" s="590" t="s">
        <v>26</v>
      </c>
      <c r="L36" s="591" t="str">
        <f>IF($D$36="Y/T","Isi Tujuan",IF($E$36=0,0,IF(K36="Y",1,IF(K36="T",0,"Isi Dulu"))))</f>
        <v>Isi Tujuan</v>
      </c>
      <c r="M36" s="848" t="s">
        <v>26</v>
      </c>
      <c r="N36" s="851" t="str">
        <f>IF(M36="Y",1,IF(M36="T",0,IF(M36="Y/T","Belum diisi","Error")))</f>
        <v>Belum diisi</v>
      </c>
    </row>
    <row r="37" spans="2:14" ht="15.75">
      <c r="B37" s="837"/>
      <c r="C37" s="840"/>
      <c r="D37" s="858"/>
      <c r="E37" s="861"/>
      <c r="F37" s="549">
        <v>2</v>
      </c>
      <c r="G37" s="550"/>
      <c r="H37" s="598" t="str">
        <f t="shared" si="0"/>
        <v>Belum Diisi</v>
      </c>
      <c r="I37" s="592" t="s">
        <v>26</v>
      </c>
      <c r="J37" s="593" t="str">
        <f>IF($D$36="Y/T","Isi Tujuan",IF($E$36=0,0,IF(I37="Y",1,IF(I37="T",0,"Isi Dulu"))))</f>
        <v>Isi Tujuan</v>
      </c>
      <c r="K37" s="592" t="s">
        <v>26</v>
      </c>
      <c r="L37" s="593" t="str">
        <f>IF($D$36="Y/T","Isi Tujuan",IF($E$36=0,0,IF(K37="Y",1,IF(K37="T",0,"Isi Dulu"))))</f>
        <v>Isi Tujuan</v>
      </c>
      <c r="M37" s="849"/>
      <c r="N37" s="852"/>
    </row>
    <row r="38" spans="2:14" ht="15.75">
      <c r="B38" s="837"/>
      <c r="C38" s="840"/>
      <c r="D38" s="858"/>
      <c r="E38" s="861"/>
      <c r="F38" s="549">
        <v>3</v>
      </c>
      <c r="G38" s="550"/>
      <c r="H38" s="598" t="str">
        <f t="shared" si="0"/>
        <v>Belum Diisi</v>
      </c>
      <c r="I38" s="592" t="s">
        <v>26</v>
      </c>
      <c r="J38" s="593" t="str">
        <f>IF($D$36="Y/T","Isi Tujuan",IF($E$36=0,0,IF(I38="Y",1,IF(I38="T",0,"Isi Dulu"))))</f>
        <v>Isi Tujuan</v>
      </c>
      <c r="K38" s="592" t="s">
        <v>26</v>
      </c>
      <c r="L38" s="593" t="str">
        <f>IF($D$36="Y/T","Isi Tujuan",IF($E$36=0,0,IF(K38="Y",1,IF(K38="T",0,"Isi Dulu"))))</f>
        <v>Isi Tujuan</v>
      </c>
      <c r="M38" s="849"/>
      <c r="N38" s="852"/>
    </row>
    <row r="39" spans="2:14" ht="15.75">
      <c r="B39" s="837"/>
      <c r="C39" s="840"/>
      <c r="D39" s="858"/>
      <c r="E39" s="861"/>
      <c r="F39" s="549">
        <v>4</v>
      </c>
      <c r="G39" s="550"/>
      <c r="H39" s="598" t="str">
        <f t="shared" si="0"/>
        <v>Belum Diisi</v>
      </c>
      <c r="I39" s="592" t="s">
        <v>26</v>
      </c>
      <c r="J39" s="593" t="str">
        <f>IF($D$36="Y/T","Isi Tujuan",IF($E$36=0,0,IF(I39="Y",1,IF(I39="T",0,"Isi Dulu"))))</f>
        <v>Isi Tujuan</v>
      </c>
      <c r="K39" s="592" t="s">
        <v>26</v>
      </c>
      <c r="L39" s="593" t="str">
        <f>IF($D$36="Y/T","Isi Tujuan",IF($E$36=0,0,IF(K39="Y",1,IF(K39="T",0,"Isi Dulu"))))</f>
        <v>Isi Tujuan</v>
      </c>
      <c r="M39" s="849"/>
      <c r="N39" s="852"/>
    </row>
    <row r="40" spans="2:14" ht="15.75">
      <c r="B40" s="838"/>
      <c r="C40" s="841"/>
      <c r="D40" s="859"/>
      <c r="E40" s="862"/>
      <c r="F40" s="569">
        <v>5</v>
      </c>
      <c r="G40" s="570"/>
      <c r="H40" s="599" t="str">
        <f t="shared" si="0"/>
        <v>Belum Diisi</v>
      </c>
      <c r="I40" s="595" t="s">
        <v>26</v>
      </c>
      <c r="J40" s="596" t="str">
        <f>IF($D$36="Y/T","Isi Tujuan",IF($E$36=0,0,IF(I40="Y",1,IF(I40="T",0,"Isi Dulu"))))</f>
        <v>Isi Tujuan</v>
      </c>
      <c r="K40" s="595" t="s">
        <v>26</v>
      </c>
      <c r="L40" s="596" t="str">
        <f>IF($D$36="Y/T","Isi Tujuan",IF($E$36=0,0,IF(K40="Y",1,IF(K40="T",0,"Isi Dulu"))))</f>
        <v>Isi Tujuan</v>
      </c>
      <c r="M40" s="850"/>
      <c r="N40" s="853"/>
    </row>
    <row r="41" spans="2:14" ht="15.75">
      <c r="B41" s="836">
        <v>8</v>
      </c>
      <c r="C41" s="839"/>
      <c r="D41" s="857" t="s">
        <v>26</v>
      </c>
      <c r="E41" s="860" t="str">
        <f>IF(D41="Y",1,IF(D41="T",0,IF(D41="Y/T","Belum diisi","Error")))</f>
        <v>Belum diisi</v>
      </c>
      <c r="F41" s="528">
        <v>1</v>
      </c>
      <c r="G41" s="529"/>
      <c r="H41" s="600" t="str">
        <f t="shared" si="0"/>
        <v>Belum Diisi</v>
      </c>
      <c r="I41" s="590" t="s">
        <v>26</v>
      </c>
      <c r="J41" s="591" t="str">
        <f>IF($D$41="Y/T","Isi Tujuan",IF($E$41=0,0,IF(I41="Y",1,IF(I41="T",0,"Isi Dulu"))))</f>
        <v>Isi Tujuan</v>
      </c>
      <c r="K41" s="590" t="s">
        <v>26</v>
      </c>
      <c r="L41" s="591" t="str">
        <f>IF($D$41="Y/T","Isi Tujuan",IF($E$41=0,0,IF(K41="Y",1,IF(K41="T",0,"Isi Dulu"))))</f>
        <v>Isi Tujuan</v>
      </c>
      <c r="M41" s="848" t="s">
        <v>26</v>
      </c>
      <c r="N41" s="851" t="str">
        <f>IF(M41="Y",1,IF(M41="T",0,IF(M41="Y/T","Belum diisi","Error")))</f>
        <v>Belum diisi</v>
      </c>
    </row>
    <row r="42" spans="2:14" ht="15.75">
      <c r="B42" s="837"/>
      <c r="C42" s="840"/>
      <c r="D42" s="858"/>
      <c r="E42" s="861"/>
      <c r="F42" s="549">
        <v>2</v>
      </c>
      <c r="G42" s="550"/>
      <c r="H42" s="598" t="str">
        <f t="shared" si="0"/>
        <v>Belum Diisi</v>
      </c>
      <c r="I42" s="592" t="s">
        <v>26</v>
      </c>
      <c r="J42" s="593" t="str">
        <f>IF($D$41="Y/T","Isi Tujuan",IF($E$41=0,0,IF(I42="Y",1,IF(I42="T",0,"Isi Dulu"))))</f>
        <v>Isi Tujuan</v>
      </c>
      <c r="K42" s="592" t="s">
        <v>26</v>
      </c>
      <c r="L42" s="593" t="str">
        <f>IF($D$41="Y/T","Isi Tujuan",IF($E$41=0,0,IF(K42="Y",1,IF(K42="T",0,"Isi Dulu"))))</f>
        <v>Isi Tujuan</v>
      </c>
      <c r="M42" s="849"/>
      <c r="N42" s="852"/>
    </row>
    <row r="43" spans="2:14" ht="15.75">
      <c r="B43" s="837"/>
      <c r="C43" s="840"/>
      <c r="D43" s="858"/>
      <c r="E43" s="861"/>
      <c r="F43" s="549">
        <v>3</v>
      </c>
      <c r="G43" s="550"/>
      <c r="H43" s="598" t="str">
        <f t="shared" si="0"/>
        <v>Belum Diisi</v>
      </c>
      <c r="I43" s="592" t="s">
        <v>26</v>
      </c>
      <c r="J43" s="593" t="str">
        <f>IF($D$41="Y/T","Isi Tujuan",IF($E$41=0,0,IF(I43="Y",1,IF(I43="T",0,"Isi Dulu"))))</f>
        <v>Isi Tujuan</v>
      </c>
      <c r="K43" s="592" t="s">
        <v>26</v>
      </c>
      <c r="L43" s="593" t="str">
        <f>IF($D$41="Y/T","Isi Tujuan",IF($E$41=0,0,IF(K43="Y",1,IF(K43="T",0,"Isi Dulu"))))</f>
        <v>Isi Tujuan</v>
      </c>
      <c r="M43" s="849"/>
      <c r="N43" s="852"/>
    </row>
    <row r="44" spans="2:14" ht="15.75">
      <c r="B44" s="837"/>
      <c r="C44" s="840"/>
      <c r="D44" s="858"/>
      <c r="E44" s="861"/>
      <c r="F44" s="549">
        <v>4</v>
      </c>
      <c r="G44" s="550"/>
      <c r="H44" s="598" t="str">
        <f t="shared" si="0"/>
        <v>Belum Diisi</v>
      </c>
      <c r="I44" s="592" t="s">
        <v>26</v>
      </c>
      <c r="J44" s="593" t="str">
        <f>IF($D$41="Y/T","Isi Tujuan",IF($E$41=0,0,IF(I44="Y",1,IF(I44="T",0,"Isi Dulu"))))</f>
        <v>Isi Tujuan</v>
      </c>
      <c r="K44" s="592" t="s">
        <v>26</v>
      </c>
      <c r="L44" s="593" t="str">
        <f>IF($D$41="Y/T","Isi Tujuan",IF($E$41=0,0,IF(K44="Y",1,IF(K44="T",0,"Isi Dulu"))))</f>
        <v>Isi Tujuan</v>
      </c>
      <c r="M44" s="849"/>
      <c r="N44" s="852"/>
    </row>
    <row r="45" spans="2:14" ht="15.75">
      <c r="B45" s="838"/>
      <c r="C45" s="841"/>
      <c r="D45" s="859"/>
      <c r="E45" s="862"/>
      <c r="F45" s="569">
        <v>5</v>
      </c>
      <c r="G45" s="570"/>
      <c r="H45" s="599" t="str">
        <f t="shared" si="0"/>
        <v>Belum Diisi</v>
      </c>
      <c r="I45" s="595" t="s">
        <v>26</v>
      </c>
      <c r="J45" s="596" t="str">
        <f>IF($D$41="Y/T","Isi Tujuan",IF($E$41=0,0,IF(I45="Y",1,IF(I45="T",0,"Isi Dulu"))))</f>
        <v>Isi Tujuan</v>
      </c>
      <c r="K45" s="595" t="s">
        <v>26</v>
      </c>
      <c r="L45" s="596" t="str">
        <f>IF($D$41="Y/T","Isi Tujuan",IF($E$41=0,0,IF(K45="Y",1,IF(K45="T",0,"Isi Dulu"))))</f>
        <v>Isi Tujuan</v>
      </c>
      <c r="M45" s="850"/>
      <c r="N45" s="853"/>
    </row>
    <row r="46" spans="2:14" ht="15.75">
      <c r="B46" s="836">
        <v>9</v>
      </c>
      <c r="C46" s="839"/>
      <c r="D46" s="857" t="s">
        <v>26</v>
      </c>
      <c r="E46" s="860" t="str">
        <f>IF(D46="Y",1,IF(D46="T",0,IF(D46="Y/T","Belum diisi","Error")))</f>
        <v>Belum diisi</v>
      </c>
      <c r="F46" s="528">
        <v>1</v>
      </c>
      <c r="G46" s="529"/>
      <c r="H46" s="600" t="str">
        <f t="shared" si="0"/>
        <v>Belum Diisi</v>
      </c>
      <c r="I46" s="590" t="s">
        <v>26</v>
      </c>
      <c r="J46" s="591" t="str">
        <f>IF($D$46="Y/T","Isi Tujuan",IF($E$46=0,0,IF(I46="Y",1,IF(I46="T",0,"Isi Dulu"))))</f>
        <v>Isi Tujuan</v>
      </c>
      <c r="K46" s="590" t="s">
        <v>26</v>
      </c>
      <c r="L46" s="591" t="str">
        <f>IF($D$46="Y/T","Isi Tujuan",IF($E$46=0,0,IF(K46="Y",1,IF(K46="T",0,"Isi Dulu"))))</f>
        <v>Isi Tujuan</v>
      </c>
      <c r="M46" s="848" t="s">
        <v>26</v>
      </c>
      <c r="N46" s="851" t="str">
        <f>IF(M46="Y",1,IF(M46="T",0,IF(M46="Y/T","Belum diisi","Error")))</f>
        <v>Belum diisi</v>
      </c>
    </row>
    <row r="47" spans="2:14" ht="15.75">
      <c r="B47" s="837"/>
      <c r="C47" s="840"/>
      <c r="D47" s="858"/>
      <c r="E47" s="861"/>
      <c r="F47" s="549">
        <v>2</v>
      </c>
      <c r="G47" s="550"/>
      <c r="H47" s="598" t="str">
        <f t="shared" si="0"/>
        <v>Belum Diisi</v>
      </c>
      <c r="I47" s="592" t="s">
        <v>26</v>
      </c>
      <c r="J47" s="593" t="str">
        <f>IF($D$46="Y/T","Isi Tujuan",IF($E$46=0,0,IF(I47="Y",1,IF(I47="T",0,"Isi Dulu"))))</f>
        <v>Isi Tujuan</v>
      </c>
      <c r="K47" s="592" t="s">
        <v>26</v>
      </c>
      <c r="L47" s="593" t="str">
        <f>IF($D$46="Y/T","Isi Tujuan",IF($E$46=0,0,IF(K47="Y",1,IF(K47="T",0,"Isi Dulu"))))</f>
        <v>Isi Tujuan</v>
      </c>
      <c r="M47" s="849"/>
      <c r="N47" s="852"/>
    </row>
    <row r="48" spans="2:14" ht="15.75">
      <c r="B48" s="837"/>
      <c r="C48" s="840"/>
      <c r="D48" s="858"/>
      <c r="E48" s="861"/>
      <c r="F48" s="549">
        <v>3</v>
      </c>
      <c r="G48" s="550"/>
      <c r="H48" s="598" t="str">
        <f t="shared" si="0"/>
        <v>Belum Diisi</v>
      </c>
      <c r="I48" s="592" t="s">
        <v>26</v>
      </c>
      <c r="J48" s="593" t="str">
        <f>IF($D$46="Y/T","Isi Tujuan",IF($E$46=0,0,IF(I48="Y",1,IF(I48="T",0,"Isi Dulu"))))</f>
        <v>Isi Tujuan</v>
      </c>
      <c r="K48" s="592" t="s">
        <v>26</v>
      </c>
      <c r="L48" s="593" t="str">
        <f>IF($D$46="Y/T","Isi Tujuan",IF($E$46=0,0,IF(K48="Y",1,IF(K48="T",0,"Isi Dulu"))))</f>
        <v>Isi Tujuan</v>
      </c>
      <c r="M48" s="849"/>
      <c r="N48" s="852"/>
    </row>
    <row r="49" spans="2:14" ht="15.75">
      <c r="B49" s="837"/>
      <c r="C49" s="840"/>
      <c r="D49" s="858"/>
      <c r="E49" s="861"/>
      <c r="F49" s="549">
        <v>4</v>
      </c>
      <c r="G49" s="550"/>
      <c r="H49" s="598" t="str">
        <f t="shared" si="0"/>
        <v>Belum Diisi</v>
      </c>
      <c r="I49" s="592" t="s">
        <v>26</v>
      </c>
      <c r="J49" s="593" t="str">
        <f>IF($D$46="Y/T","Isi Tujuan",IF($E$46=0,0,IF(I49="Y",1,IF(I49="T",0,"Isi Dulu"))))</f>
        <v>Isi Tujuan</v>
      </c>
      <c r="K49" s="592" t="s">
        <v>26</v>
      </c>
      <c r="L49" s="593" t="str">
        <f>IF($D$46="Y/T","Isi Tujuan",IF($E$46=0,0,IF(K49="Y",1,IF(K49="T",0,"Isi Dulu"))))</f>
        <v>Isi Tujuan</v>
      </c>
      <c r="M49" s="849"/>
      <c r="N49" s="852"/>
    </row>
    <row r="50" spans="2:14" ht="15.75">
      <c r="B50" s="838"/>
      <c r="C50" s="841"/>
      <c r="D50" s="859"/>
      <c r="E50" s="862"/>
      <c r="F50" s="569">
        <v>5</v>
      </c>
      <c r="G50" s="570"/>
      <c r="H50" s="599" t="str">
        <f t="shared" si="0"/>
        <v>Belum Diisi</v>
      </c>
      <c r="I50" s="595" t="s">
        <v>26</v>
      </c>
      <c r="J50" s="596" t="str">
        <f>IF($D$46="Y/T","Isi Tujuan",IF($E$46=0,0,IF(I50="Y",1,IF(I50="T",0,"Isi Dulu"))))</f>
        <v>Isi Tujuan</v>
      </c>
      <c r="K50" s="595" t="s">
        <v>26</v>
      </c>
      <c r="L50" s="596" t="str">
        <f>IF($D$46="Y/T","Isi Tujuan",IF($E$46=0,0,IF(K50="Y",1,IF(K50="T",0,"Isi Dulu"))))</f>
        <v>Isi Tujuan</v>
      </c>
      <c r="M50" s="850"/>
      <c r="N50" s="853"/>
    </row>
    <row r="51" spans="2:14" ht="15.75">
      <c r="B51" s="836">
        <v>10</v>
      </c>
      <c r="C51" s="839"/>
      <c r="D51" s="857" t="s">
        <v>26</v>
      </c>
      <c r="E51" s="860" t="str">
        <f>IF(D51="Y",1,IF(D51="T",0,IF(D51="Y/T","Belum diisi","Error")))</f>
        <v>Belum diisi</v>
      </c>
      <c r="F51" s="528">
        <v>1</v>
      </c>
      <c r="G51" s="529"/>
      <c r="H51" s="600" t="str">
        <f t="shared" si="0"/>
        <v>Belum Diisi</v>
      </c>
      <c r="I51" s="590" t="s">
        <v>26</v>
      </c>
      <c r="J51" s="591" t="str">
        <f>IF($D$51="Y/T","Isi Tujuan",IF($E$51=0,0,IF(I51="Y",1,IF(I51="T",0,"Isi Dulu"))))</f>
        <v>Isi Tujuan</v>
      </c>
      <c r="K51" s="590" t="s">
        <v>26</v>
      </c>
      <c r="L51" s="591" t="str">
        <f>IF($D$51="Y/T","Isi Tujuan",IF($E$51=0,0,IF(K51="Y",1,IF(K51="T",0,"Isi Dulu"))))</f>
        <v>Isi Tujuan</v>
      </c>
      <c r="M51" s="848" t="s">
        <v>26</v>
      </c>
      <c r="N51" s="851" t="str">
        <f>IF(M51="Y",1,IF(M51="T",0,IF(M51="Y/T","Belum diisi","Error")))</f>
        <v>Belum diisi</v>
      </c>
    </row>
    <row r="52" spans="2:14" ht="15.75">
      <c r="B52" s="837"/>
      <c r="C52" s="840"/>
      <c r="D52" s="858"/>
      <c r="E52" s="861"/>
      <c r="F52" s="549">
        <v>2</v>
      </c>
      <c r="G52" s="550"/>
      <c r="H52" s="598" t="str">
        <f t="shared" si="0"/>
        <v>Belum Diisi</v>
      </c>
      <c r="I52" s="592" t="s">
        <v>26</v>
      </c>
      <c r="J52" s="593" t="str">
        <f>IF($D$51="Y/T","Isi Tujuan",IF($E$51=0,0,IF(I52="Y",1,IF(I52="T",0,"Isi Dulu"))))</f>
        <v>Isi Tujuan</v>
      </c>
      <c r="K52" s="592" t="s">
        <v>26</v>
      </c>
      <c r="L52" s="593" t="str">
        <f>IF($D$51="Y/T","Isi Tujuan",IF($E$51=0,0,IF(K52="Y",1,IF(K52="T",0,"Isi Dulu"))))</f>
        <v>Isi Tujuan</v>
      </c>
      <c r="M52" s="849"/>
      <c r="N52" s="852"/>
    </row>
    <row r="53" spans="2:14" ht="15.75">
      <c r="B53" s="837"/>
      <c r="C53" s="840"/>
      <c r="D53" s="858"/>
      <c r="E53" s="861"/>
      <c r="F53" s="549">
        <v>3</v>
      </c>
      <c r="G53" s="550"/>
      <c r="H53" s="598" t="str">
        <f t="shared" si="0"/>
        <v>Belum Diisi</v>
      </c>
      <c r="I53" s="592" t="s">
        <v>26</v>
      </c>
      <c r="J53" s="593" t="str">
        <f>IF($D$51="Y/T","Isi Tujuan",IF($E$51=0,0,IF(I53="Y",1,IF(I53="T",0,"Isi Dulu"))))</f>
        <v>Isi Tujuan</v>
      </c>
      <c r="K53" s="592" t="s">
        <v>26</v>
      </c>
      <c r="L53" s="593" t="str">
        <f>IF($D$51="Y/T","Isi Tujuan",IF($E$51=0,0,IF(K53="Y",1,IF(K53="T",0,"Isi Dulu"))))</f>
        <v>Isi Tujuan</v>
      </c>
      <c r="M53" s="849"/>
      <c r="N53" s="852"/>
    </row>
    <row r="54" spans="2:14" ht="15.75">
      <c r="B54" s="837"/>
      <c r="C54" s="840"/>
      <c r="D54" s="858"/>
      <c r="E54" s="861"/>
      <c r="F54" s="549">
        <v>4</v>
      </c>
      <c r="G54" s="550"/>
      <c r="H54" s="598" t="str">
        <f t="shared" si="0"/>
        <v>Belum Diisi</v>
      </c>
      <c r="I54" s="592" t="s">
        <v>26</v>
      </c>
      <c r="J54" s="593" t="str">
        <f>IF($D$51="Y/T","Isi Tujuan",IF($E$51=0,0,IF(I54="Y",1,IF(I54="T",0,"Isi Dulu"))))</f>
        <v>Isi Tujuan</v>
      </c>
      <c r="K54" s="592" t="s">
        <v>26</v>
      </c>
      <c r="L54" s="593" t="str">
        <f>IF($D$51="Y/T","Isi Tujuan",IF($E$51=0,0,IF(K54="Y",1,IF(K54="T",0,"Isi Dulu"))))</f>
        <v>Isi Tujuan</v>
      </c>
      <c r="M54" s="849"/>
      <c r="N54" s="852"/>
    </row>
    <row r="55" spans="2:14" ht="15.75">
      <c r="B55" s="838"/>
      <c r="C55" s="841"/>
      <c r="D55" s="859"/>
      <c r="E55" s="862"/>
      <c r="F55" s="569">
        <v>5</v>
      </c>
      <c r="G55" s="570"/>
      <c r="H55" s="599" t="str">
        <f t="shared" si="0"/>
        <v>Belum Diisi</v>
      </c>
      <c r="I55" s="595" t="s">
        <v>26</v>
      </c>
      <c r="J55" s="596" t="str">
        <f>IF($D$51="Y/T","Isi Tujuan",IF($E$51=0,0,IF(I55="Y",1,IF(I55="T",0,"Isi Dulu"))))</f>
        <v>Isi Tujuan</v>
      </c>
      <c r="K55" s="595" t="s">
        <v>26</v>
      </c>
      <c r="L55" s="596" t="str">
        <f>IF($D$51="Y/T","Isi Tujuan",IF($E$51=0,0,IF(K55="Y",1,IF(K55="T",0,"Isi Dulu"))))</f>
        <v>Isi Tujuan</v>
      </c>
      <c r="M55" s="850"/>
      <c r="N55" s="853"/>
    </row>
    <row r="56" spans="2:14" ht="15.75">
      <c r="B56" s="836">
        <v>11</v>
      </c>
      <c r="C56" s="839"/>
      <c r="D56" s="857" t="s">
        <v>26</v>
      </c>
      <c r="E56" s="860" t="str">
        <f>IF(D56="Y",1,IF(D56="T",0,IF(D56="Y/T","Belum diisi","Error")))</f>
        <v>Belum diisi</v>
      </c>
      <c r="F56" s="528">
        <v>1</v>
      </c>
      <c r="G56" s="529"/>
      <c r="H56" s="600" t="str">
        <f t="shared" si="0"/>
        <v>Belum Diisi</v>
      </c>
      <c r="I56" s="590" t="s">
        <v>26</v>
      </c>
      <c r="J56" s="591" t="str">
        <f>IF($D$56="Y/T","Isi Tujuan",IF($E$56=0,0,IF(I56="Y",1,IF(I56="T",0,"Isi Dulu"))))</f>
        <v>Isi Tujuan</v>
      </c>
      <c r="K56" s="590" t="s">
        <v>26</v>
      </c>
      <c r="L56" s="591" t="str">
        <f>IF($D$56="Y/T","Isi Tujuan",IF($E$56=0,0,IF(K56="Y",1,IF(K56="T",0,"Isi Dulu"))))</f>
        <v>Isi Tujuan</v>
      </c>
      <c r="M56" s="848" t="s">
        <v>26</v>
      </c>
      <c r="N56" s="851" t="str">
        <f>IF(M56="Y",1,IF(M56="T",0,IF(M56="Y/T","Belum diisi","Error")))</f>
        <v>Belum diisi</v>
      </c>
    </row>
    <row r="57" spans="2:14" ht="15.75">
      <c r="B57" s="837"/>
      <c r="C57" s="840"/>
      <c r="D57" s="858"/>
      <c r="E57" s="861"/>
      <c r="F57" s="549">
        <v>2</v>
      </c>
      <c r="G57" s="550"/>
      <c r="H57" s="598" t="str">
        <f t="shared" si="0"/>
        <v>Belum Diisi</v>
      </c>
      <c r="I57" s="592" t="s">
        <v>26</v>
      </c>
      <c r="J57" s="593" t="str">
        <f>IF($D$56="Y/T","Isi Tujuan",IF($E$56=0,0,IF(I57="Y",1,IF(I57="T",0,"Isi Dulu"))))</f>
        <v>Isi Tujuan</v>
      </c>
      <c r="K57" s="592" t="s">
        <v>26</v>
      </c>
      <c r="L57" s="593" t="str">
        <f>IF($D$56="Y/T","Isi Tujuan",IF($E$56=0,0,IF(K57="Y",1,IF(K57="T",0,"Isi Dulu"))))</f>
        <v>Isi Tujuan</v>
      </c>
      <c r="M57" s="849"/>
      <c r="N57" s="852"/>
    </row>
    <row r="58" spans="2:14" ht="15.75">
      <c r="B58" s="837"/>
      <c r="C58" s="840"/>
      <c r="D58" s="858"/>
      <c r="E58" s="861"/>
      <c r="F58" s="549">
        <v>3</v>
      </c>
      <c r="G58" s="550"/>
      <c r="H58" s="598" t="str">
        <f t="shared" si="0"/>
        <v>Belum Diisi</v>
      </c>
      <c r="I58" s="592" t="s">
        <v>26</v>
      </c>
      <c r="J58" s="593" t="str">
        <f>IF($D$56="Y/T","Isi Tujuan",IF($E$56=0,0,IF(I58="Y",1,IF(I58="T",0,"Isi Dulu"))))</f>
        <v>Isi Tujuan</v>
      </c>
      <c r="K58" s="592" t="s">
        <v>26</v>
      </c>
      <c r="L58" s="593" t="str">
        <f>IF($D$56="Y/T","Isi Tujuan",IF($E$56=0,0,IF(K58="Y",1,IF(K58="T",0,"Isi Dulu"))))</f>
        <v>Isi Tujuan</v>
      </c>
      <c r="M58" s="849"/>
      <c r="N58" s="852"/>
    </row>
    <row r="59" spans="2:14" ht="15.75">
      <c r="B59" s="837"/>
      <c r="C59" s="840"/>
      <c r="D59" s="858"/>
      <c r="E59" s="861"/>
      <c r="F59" s="549">
        <v>4</v>
      </c>
      <c r="G59" s="550"/>
      <c r="H59" s="598" t="str">
        <f t="shared" si="0"/>
        <v>Belum Diisi</v>
      </c>
      <c r="I59" s="592" t="s">
        <v>26</v>
      </c>
      <c r="J59" s="593" t="str">
        <f>IF($D$56="Y/T","Isi Tujuan",IF($E$56=0,0,IF(I59="Y",1,IF(I59="T",0,"Isi Dulu"))))</f>
        <v>Isi Tujuan</v>
      </c>
      <c r="K59" s="592" t="s">
        <v>26</v>
      </c>
      <c r="L59" s="593" t="str">
        <f>IF($D$56="Y/T","Isi Tujuan",IF($E$56=0,0,IF(K59="Y",1,IF(K59="T",0,"Isi Dulu"))))</f>
        <v>Isi Tujuan</v>
      </c>
      <c r="M59" s="849"/>
      <c r="N59" s="852"/>
    </row>
    <row r="60" spans="2:14" ht="15.75">
      <c r="B60" s="838"/>
      <c r="C60" s="841"/>
      <c r="D60" s="859"/>
      <c r="E60" s="862"/>
      <c r="F60" s="569">
        <v>5</v>
      </c>
      <c r="G60" s="570"/>
      <c r="H60" s="599" t="str">
        <f t="shared" si="0"/>
        <v>Belum Diisi</v>
      </c>
      <c r="I60" s="595" t="s">
        <v>26</v>
      </c>
      <c r="J60" s="596" t="str">
        <f>IF($D$56="Y/T","Isi Tujuan",IF($E$56=0,0,IF(I60="Y",1,IF(I60="T",0,"Isi Dulu"))))</f>
        <v>Isi Tujuan</v>
      </c>
      <c r="K60" s="595" t="s">
        <v>26</v>
      </c>
      <c r="L60" s="596" t="str">
        <f>IF($D$56="Y/T","Isi Tujuan",IF($E$56=0,0,IF(K60="Y",1,IF(K60="T",0,"Isi Dulu"))))</f>
        <v>Isi Tujuan</v>
      </c>
      <c r="M60" s="850"/>
      <c r="N60" s="853"/>
    </row>
    <row r="61" spans="2:14" ht="15.75">
      <c r="B61" s="836">
        <v>12</v>
      </c>
      <c r="C61" s="839"/>
      <c r="D61" s="857" t="s">
        <v>26</v>
      </c>
      <c r="E61" s="860" t="str">
        <f>IF(D61="Y",1,IF(D61="T",0,IF(D61="Y/T","Belum diisi","Error")))</f>
        <v>Belum diisi</v>
      </c>
      <c r="F61" s="528">
        <v>1</v>
      </c>
      <c r="G61" s="529"/>
      <c r="H61" s="600" t="str">
        <f t="shared" si="0"/>
        <v>Belum Diisi</v>
      </c>
      <c r="I61" s="590" t="s">
        <v>26</v>
      </c>
      <c r="J61" s="591" t="str">
        <f>IF($D$61="Y/T","Isi Tujuan",IF($E$61=0,0,IF(I61="Y",1,IF(I61="T",0,"Isi Dulu"))))</f>
        <v>Isi Tujuan</v>
      </c>
      <c r="K61" s="590" t="s">
        <v>26</v>
      </c>
      <c r="L61" s="591" t="str">
        <f>IF($D$61="Y/T","Isi Tujuan",IF($E$61=0,0,IF(K61="Y",1,IF(K61="T",0,"Isi Dulu"))))</f>
        <v>Isi Tujuan</v>
      </c>
      <c r="M61" s="848" t="s">
        <v>26</v>
      </c>
      <c r="N61" s="851" t="str">
        <f>IF(M61="Y",1,IF(M61="T",0,IF(M61="Y/T","Belum diisi","Error")))</f>
        <v>Belum diisi</v>
      </c>
    </row>
    <row r="62" spans="2:14" ht="15.75">
      <c r="B62" s="837"/>
      <c r="C62" s="840"/>
      <c r="D62" s="858"/>
      <c r="E62" s="861"/>
      <c r="F62" s="549">
        <v>2</v>
      </c>
      <c r="G62" s="550"/>
      <c r="H62" s="598" t="str">
        <f t="shared" si="0"/>
        <v>Belum Diisi</v>
      </c>
      <c r="I62" s="592" t="s">
        <v>26</v>
      </c>
      <c r="J62" s="593" t="str">
        <f>IF($D$61="Y/T","Isi Tujuan",IF($E$61=0,0,IF(I62="Y",1,IF(I62="T",0,"Isi Dulu"))))</f>
        <v>Isi Tujuan</v>
      </c>
      <c r="K62" s="592" t="s">
        <v>26</v>
      </c>
      <c r="L62" s="593" t="str">
        <f>IF($D$61="Y/T","Isi Tujuan",IF($E$61=0,0,IF(K62="Y",1,IF(K62="T",0,"Isi Dulu"))))</f>
        <v>Isi Tujuan</v>
      </c>
      <c r="M62" s="849"/>
      <c r="N62" s="852"/>
    </row>
    <row r="63" spans="2:14" ht="15.75">
      <c r="B63" s="837"/>
      <c r="C63" s="840"/>
      <c r="D63" s="858"/>
      <c r="E63" s="861"/>
      <c r="F63" s="549">
        <v>3</v>
      </c>
      <c r="G63" s="550"/>
      <c r="H63" s="598" t="str">
        <f t="shared" si="0"/>
        <v>Belum Diisi</v>
      </c>
      <c r="I63" s="592" t="s">
        <v>26</v>
      </c>
      <c r="J63" s="593" t="str">
        <f>IF($D$61="Y/T","Isi Tujuan",IF($E$61=0,0,IF(I63="Y",1,IF(I63="T",0,"Isi Dulu"))))</f>
        <v>Isi Tujuan</v>
      </c>
      <c r="K63" s="592" t="s">
        <v>26</v>
      </c>
      <c r="L63" s="593" t="str">
        <f>IF($D$61="Y/T","Isi Tujuan",IF($E$61=0,0,IF(K63="Y",1,IF(K63="T",0,"Isi Dulu"))))</f>
        <v>Isi Tujuan</v>
      </c>
      <c r="M63" s="849"/>
      <c r="N63" s="852"/>
    </row>
    <row r="64" spans="2:14" ht="15.75">
      <c r="B64" s="837"/>
      <c r="C64" s="840"/>
      <c r="D64" s="858"/>
      <c r="E64" s="861"/>
      <c r="F64" s="549">
        <v>4</v>
      </c>
      <c r="G64" s="550"/>
      <c r="H64" s="598" t="str">
        <f t="shared" si="0"/>
        <v>Belum Diisi</v>
      </c>
      <c r="I64" s="592" t="s">
        <v>26</v>
      </c>
      <c r="J64" s="593" t="str">
        <f>IF($D$61="Y/T","Isi Tujuan",IF($E$61=0,0,IF(I64="Y",1,IF(I64="T",0,"Isi Dulu"))))</f>
        <v>Isi Tujuan</v>
      </c>
      <c r="K64" s="592" t="s">
        <v>26</v>
      </c>
      <c r="L64" s="593" t="str">
        <f>IF($D$61="Y/T","Isi Tujuan",IF($E$61=0,0,IF(K64="Y",1,IF(K64="T",0,"Isi Dulu"))))</f>
        <v>Isi Tujuan</v>
      </c>
      <c r="M64" s="849"/>
      <c r="N64" s="852"/>
    </row>
    <row r="65" spans="2:14" ht="15.75">
      <c r="B65" s="838"/>
      <c r="C65" s="841"/>
      <c r="D65" s="859"/>
      <c r="E65" s="862"/>
      <c r="F65" s="569">
        <v>5</v>
      </c>
      <c r="G65" s="570"/>
      <c r="H65" s="599" t="str">
        <f t="shared" si="0"/>
        <v>Belum Diisi</v>
      </c>
      <c r="I65" s="595" t="s">
        <v>26</v>
      </c>
      <c r="J65" s="596" t="str">
        <f>IF($D$61="Y/T","Isi Tujuan",IF($E$61=0,0,IF(I65="Y",1,IF(I65="T",0,"Isi Dulu"))))</f>
        <v>Isi Tujuan</v>
      </c>
      <c r="K65" s="595" t="s">
        <v>26</v>
      </c>
      <c r="L65" s="596" t="str">
        <f>IF($D$61="Y/T","Isi Tujuan",IF($E$61=0,0,IF(K65="Y",1,IF(K65="T",0,"Isi Dulu"))))</f>
        <v>Isi Tujuan</v>
      </c>
      <c r="M65" s="850"/>
      <c r="N65" s="853"/>
    </row>
    <row r="66" spans="2:14" ht="15.75">
      <c r="B66" s="836">
        <v>13</v>
      </c>
      <c r="C66" s="839"/>
      <c r="D66" s="857" t="s">
        <v>26</v>
      </c>
      <c r="E66" s="860" t="str">
        <f>IF(D66="Y",1,IF(D66="T",0,IF(D66="Y/T","Belum diisi","Error")))</f>
        <v>Belum diisi</v>
      </c>
      <c r="F66" s="528">
        <v>1</v>
      </c>
      <c r="G66" s="529"/>
      <c r="H66" s="600" t="str">
        <f t="shared" si="0"/>
        <v>Belum Diisi</v>
      </c>
      <c r="I66" s="590" t="s">
        <v>26</v>
      </c>
      <c r="J66" s="591" t="str">
        <f>IF($D$66="Y/T","Isi Tujuan",IF($E$66=0,0,IF(I66="Y",1,IF(I66="T",0,"Isi Dulu"))))</f>
        <v>Isi Tujuan</v>
      </c>
      <c r="K66" s="590" t="s">
        <v>26</v>
      </c>
      <c r="L66" s="591" t="str">
        <f>IF($D$66="Y/T","Isi Tujuan",IF($E$66=0,0,IF(K66="Y",1,IF(K66="T",0,"Isi Dulu"))))</f>
        <v>Isi Tujuan</v>
      </c>
      <c r="M66" s="848" t="s">
        <v>26</v>
      </c>
      <c r="N66" s="851" t="str">
        <f>IF(M66="Y",1,IF(M66="T",0,IF(M66="Y/T","Belum diisi","Error")))</f>
        <v>Belum diisi</v>
      </c>
    </row>
    <row r="67" spans="2:14" ht="15.75">
      <c r="B67" s="837"/>
      <c r="C67" s="840"/>
      <c r="D67" s="858"/>
      <c r="E67" s="861"/>
      <c r="F67" s="549">
        <v>2</v>
      </c>
      <c r="G67" s="550"/>
      <c r="H67" s="598" t="str">
        <f t="shared" si="0"/>
        <v>Belum Diisi</v>
      </c>
      <c r="I67" s="592" t="s">
        <v>26</v>
      </c>
      <c r="J67" s="593" t="str">
        <f>IF($D$66="Y/T","Isi Tujuan",IF($E$66=0,0,IF(I67="Y",1,IF(I67="T",0,"Isi Dulu"))))</f>
        <v>Isi Tujuan</v>
      </c>
      <c r="K67" s="592" t="s">
        <v>26</v>
      </c>
      <c r="L67" s="593" t="str">
        <f>IF($D$66="Y/T","Isi Tujuan",IF($E$66=0,0,IF(K67="Y",1,IF(K67="T",0,"Isi Dulu"))))</f>
        <v>Isi Tujuan</v>
      </c>
      <c r="M67" s="849"/>
      <c r="N67" s="852"/>
    </row>
    <row r="68" spans="2:14" ht="15.75">
      <c r="B68" s="837"/>
      <c r="C68" s="840"/>
      <c r="D68" s="858"/>
      <c r="E68" s="861"/>
      <c r="F68" s="549">
        <v>3</v>
      </c>
      <c r="G68" s="550"/>
      <c r="H68" s="598" t="str">
        <f t="shared" si="0"/>
        <v>Belum Diisi</v>
      </c>
      <c r="I68" s="592" t="s">
        <v>26</v>
      </c>
      <c r="J68" s="593" t="str">
        <f>IF($D$66="Y/T","Isi Tujuan",IF($E$66=0,0,IF(I68="Y",1,IF(I68="T",0,"Isi Dulu"))))</f>
        <v>Isi Tujuan</v>
      </c>
      <c r="K68" s="592" t="s">
        <v>26</v>
      </c>
      <c r="L68" s="593" t="str">
        <f>IF($D$66="Y/T","Isi Tujuan",IF($E$66=0,0,IF(K68="Y",1,IF(K68="T",0,"Isi Dulu"))))</f>
        <v>Isi Tujuan</v>
      </c>
      <c r="M68" s="849"/>
      <c r="N68" s="852"/>
    </row>
    <row r="69" spans="2:14" ht="15.75">
      <c r="B69" s="837"/>
      <c r="C69" s="840"/>
      <c r="D69" s="858"/>
      <c r="E69" s="861"/>
      <c r="F69" s="549">
        <v>4</v>
      </c>
      <c r="G69" s="550"/>
      <c r="H69" s="598" t="str">
        <f t="shared" si="0"/>
        <v>Belum Diisi</v>
      </c>
      <c r="I69" s="592" t="s">
        <v>26</v>
      </c>
      <c r="J69" s="593" t="str">
        <f>IF($D$66="Y/T","Isi Tujuan",IF($E$66=0,0,IF(I69="Y",1,IF(I69="T",0,"Isi Dulu"))))</f>
        <v>Isi Tujuan</v>
      </c>
      <c r="K69" s="592" t="s">
        <v>26</v>
      </c>
      <c r="L69" s="593" t="str">
        <f>IF($D$66="Y/T","Isi Tujuan",IF($E$66=0,0,IF(K69="Y",1,IF(K69="T",0,"Isi Dulu"))))</f>
        <v>Isi Tujuan</v>
      </c>
      <c r="M69" s="849"/>
      <c r="N69" s="852"/>
    </row>
    <row r="70" spans="2:14" ht="15.75">
      <c r="B70" s="838"/>
      <c r="C70" s="841"/>
      <c r="D70" s="859"/>
      <c r="E70" s="862"/>
      <c r="F70" s="569">
        <v>5</v>
      </c>
      <c r="G70" s="570"/>
      <c r="H70" s="599" t="str">
        <f t="shared" ref="H70:H105" si="1">IF(OR(J70="Isi Dulu",L70="Isi Dulu",J70="Isi Tujuan",L70="Isi Tujuan"),"Belum Diisi",IF(SUM(J70,L70)=2,1,IF(SUM(J70,L70)=1,0,IF(SUM(J70,L70)=0,0,"Error"))))</f>
        <v>Belum Diisi</v>
      </c>
      <c r="I70" s="595" t="s">
        <v>26</v>
      </c>
      <c r="J70" s="596" t="str">
        <f>IF($D$66="Y/T","Isi Tujuan",IF($E$66=0,0,IF(I70="Y",1,IF(I70="T",0,"Isi Dulu"))))</f>
        <v>Isi Tujuan</v>
      </c>
      <c r="K70" s="595" t="s">
        <v>26</v>
      </c>
      <c r="L70" s="596" t="str">
        <f>IF($D$66="Y/T","Isi Tujuan",IF($E$66=0,0,IF(K70="Y",1,IF(K70="T",0,"Isi Dulu"))))</f>
        <v>Isi Tujuan</v>
      </c>
      <c r="M70" s="850"/>
      <c r="N70" s="853"/>
    </row>
    <row r="71" spans="2:14" ht="15.75">
      <c r="B71" s="836">
        <v>14</v>
      </c>
      <c r="C71" s="839"/>
      <c r="D71" s="857" t="s">
        <v>26</v>
      </c>
      <c r="E71" s="860" t="str">
        <f>IF(D71="Y",1,IF(D71="T",0,IF(D71="Y/T","Belum diisi","Error")))</f>
        <v>Belum diisi</v>
      </c>
      <c r="F71" s="528">
        <v>1</v>
      </c>
      <c r="G71" s="529"/>
      <c r="H71" s="600" t="str">
        <f t="shared" si="1"/>
        <v>Belum Diisi</v>
      </c>
      <c r="I71" s="590" t="s">
        <v>26</v>
      </c>
      <c r="J71" s="591" t="str">
        <f>IF($D$71="Y/T","Isi Tujuan",IF($E$71=0,0,IF(I71="Y",1,IF(I71="T",0,"Isi Dulu"))))</f>
        <v>Isi Tujuan</v>
      </c>
      <c r="K71" s="590" t="s">
        <v>26</v>
      </c>
      <c r="L71" s="591" t="str">
        <f>IF($D$71="Y/T","Isi Tujuan",IF($E$71=0,0,IF(K71="Y",1,IF(K71="T",0,"Isi Dulu"))))</f>
        <v>Isi Tujuan</v>
      </c>
      <c r="M71" s="848" t="s">
        <v>26</v>
      </c>
      <c r="N71" s="851" t="str">
        <f>IF(M71="Y",1,IF(M71="T",0,IF(M71="Y/T","Belum diisi","Error")))</f>
        <v>Belum diisi</v>
      </c>
    </row>
    <row r="72" spans="2:14" ht="15.75">
      <c r="B72" s="837"/>
      <c r="C72" s="840"/>
      <c r="D72" s="858"/>
      <c r="E72" s="861"/>
      <c r="F72" s="549">
        <v>2</v>
      </c>
      <c r="G72" s="550"/>
      <c r="H72" s="598" t="str">
        <f t="shared" si="1"/>
        <v>Belum Diisi</v>
      </c>
      <c r="I72" s="592" t="s">
        <v>26</v>
      </c>
      <c r="J72" s="593" t="str">
        <f>IF($D$71="Y/T","Isi Tujuan",IF($E$71=0,0,IF(I72="Y",1,IF(I72="T",0,"Isi Dulu"))))</f>
        <v>Isi Tujuan</v>
      </c>
      <c r="K72" s="592" t="s">
        <v>26</v>
      </c>
      <c r="L72" s="593" t="str">
        <f>IF($D$71="Y/T","Isi Tujuan",IF($E$71=0,0,IF(K72="Y",1,IF(K72="T",0,"Isi Dulu"))))</f>
        <v>Isi Tujuan</v>
      </c>
      <c r="M72" s="849"/>
      <c r="N72" s="852"/>
    </row>
    <row r="73" spans="2:14" ht="15.75">
      <c r="B73" s="837"/>
      <c r="C73" s="840"/>
      <c r="D73" s="858"/>
      <c r="E73" s="861"/>
      <c r="F73" s="549">
        <v>3</v>
      </c>
      <c r="G73" s="550"/>
      <c r="H73" s="598" t="str">
        <f t="shared" si="1"/>
        <v>Belum Diisi</v>
      </c>
      <c r="I73" s="592" t="s">
        <v>26</v>
      </c>
      <c r="J73" s="593" t="str">
        <f>IF($D$71="Y/T","Isi Tujuan",IF($E$71=0,0,IF(I73="Y",1,IF(I73="T",0,"Isi Dulu"))))</f>
        <v>Isi Tujuan</v>
      </c>
      <c r="K73" s="592" t="s">
        <v>26</v>
      </c>
      <c r="L73" s="593" t="str">
        <f>IF($D$71="Y/T","Isi Tujuan",IF($E$71=0,0,IF(K73="Y",1,IF(K73="T",0,"Isi Dulu"))))</f>
        <v>Isi Tujuan</v>
      </c>
      <c r="M73" s="849"/>
      <c r="N73" s="852"/>
    </row>
    <row r="74" spans="2:14" ht="15.75">
      <c r="B74" s="837"/>
      <c r="C74" s="840"/>
      <c r="D74" s="858"/>
      <c r="E74" s="861"/>
      <c r="F74" s="549">
        <v>4</v>
      </c>
      <c r="G74" s="550"/>
      <c r="H74" s="598" t="str">
        <f t="shared" si="1"/>
        <v>Belum Diisi</v>
      </c>
      <c r="I74" s="592" t="s">
        <v>26</v>
      </c>
      <c r="J74" s="593" t="str">
        <f>IF($D$71="Y/T","Isi Tujuan",IF($E$71=0,0,IF(I74="Y",1,IF(I74="T",0,"Isi Dulu"))))</f>
        <v>Isi Tujuan</v>
      </c>
      <c r="K74" s="592" t="s">
        <v>26</v>
      </c>
      <c r="L74" s="593" t="str">
        <f>IF($D$71="Y/T","Isi Tujuan",IF($E$71=0,0,IF(K74="Y",1,IF(K74="T",0,"Isi Dulu"))))</f>
        <v>Isi Tujuan</v>
      </c>
      <c r="M74" s="849"/>
      <c r="N74" s="852"/>
    </row>
    <row r="75" spans="2:14" ht="15.75">
      <c r="B75" s="838"/>
      <c r="C75" s="841"/>
      <c r="D75" s="859"/>
      <c r="E75" s="862"/>
      <c r="F75" s="569">
        <v>5</v>
      </c>
      <c r="G75" s="570"/>
      <c r="H75" s="599" t="str">
        <f t="shared" si="1"/>
        <v>Belum Diisi</v>
      </c>
      <c r="I75" s="595" t="s">
        <v>26</v>
      </c>
      <c r="J75" s="596" t="str">
        <f>IF($D$71="Y/T","Isi Tujuan",IF($E$71=0,0,IF(I75="Y",1,IF(I75="T",0,"Isi Dulu"))))</f>
        <v>Isi Tujuan</v>
      </c>
      <c r="K75" s="595" t="s">
        <v>26</v>
      </c>
      <c r="L75" s="596" t="str">
        <f>IF($D$71="Y/T","Isi Tujuan",IF($E$71=0,0,IF(K75="Y",1,IF(K75="T",0,"Isi Dulu"))))</f>
        <v>Isi Tujuan</v>
      </c>
      <c r="M75" s="850"/>
      <c r="N75" s="853"/>
    </row>
    <row r="76" spans="2:14" ht="15.75">
      <c r="B76" s="836">
        <v>15</v>
      </c>
      <c r="C76" s="839"/>
      <c r="D76" s="857" t="s">
        <v>26</v>
      </c>
      <c r="E76" s="860" t="str">
        <f>IF(D76="Y",1,IF(D76="T",0,IF(D76="Y/T","Belum diisi","Error")))</f>
        <v>Belum diisi</v>
      </c>
      <c r="F76" s="528">
        <v>1</v>
      </c>
      <c r="G76" s="529"/>
      <c r="H76" s="600" t="str">
        <f t="shared" si="1"/>
        <v>Belum Diisi</v>
      </c>
      <c r="I76" s="590" t="s">
        <v>26</v>
      </c>
      <c r="J76" s="591" t="str">
        <f>IF($D$76="Y/T","Isi Tujuan",IF($E$76=0,0,IF(I76="Y",1,IF(I76="T",0,"Isi Dulu"))))</f>
        <v>Isi Tujuan</v>
      </c>
      <c r="K76" s="590" t="s">
        <v>26</v>
      </c>
      <c r="L76" s="591" t="str">
        <f>IF($D$76="Y/T","Isi Tujuan",IF($E$76=0,0,IF(K76="Y",1,IF(K76="T",0,"Isi Dulu"))))</f>
        <v>Isi Tujuan</v>
      </c>
      <c r="M76" s="848" t="s">
        <v>26</v>
      </c>
      <c r="N76" s="851" t="str">
        <f>IF(M76="Y",1,IF(M76="T",0,IF(M76="Y/T","Belum diisi","Error")))</f>
        <v>Belum diisi</v>
      </c>
    </row>
    <row r="77" spans="2:14" ht="15.75">
      <c r="B77" s="837"/>
      <c r="C77" s="840"/>
      <c r="D77" s="858"/>
      <c r="E77" s="861"/>
      <c r="F77" s="549">
        <v>2</v>
      </c>
      <c r="G77" s="550"/>
      <c r="H77" s="598" t="str">
        <f t="shared" si="1"/>
        <v>Belum Diisi</v>
      </c>
      <c r="I77" s="592" t="s">
        <v>26</v>
      </c>
      <c r="J77" s="593" t="str">
        <f>IF($D$76="Y/T","Isi Tujuan",IF($E$76=0,0,IF(I77="Y",1,IF(I77="T",0,"Isi Dulu"))))</f>
        <v>Isi Tujuan</v>
      </c>
      <c r="K77" s="592" t="s">
        <v>26</v>
      </c>
      <c r="L77" s="593" t="str">
        <f>IF($D$76="Y/T","Isi Tujuan",IF($E$76=0,0,IF(K77="Y",1,IF(K77="T",0,"Isi Dulu"))))</f>
        <v>Isi Tujuan</v>
      </c>
      <c r="M77" s="849"/>
      <c r="N77" s="852"/>
    </row>
    <row r="78" spans="2:14" ht="15.75">
      <c r="B78" s="837"/>
      <c r="C78" s="840"/>
      <c r="D78" s="858"/>
      <c r="E78" s="861"/>
      <c r="F78" s="549">
        <v>3</v>
      </c>
      <c r="G78" s="550"/>
      <c r="H78" s="598" t="str">
        <f t="shared" si="1"/>
        <v>Belum Diisi</v>
      </c>
      <c r="I78" s="592" t="s">
        <v>26</v>
      </c>
      <c r="J78" s="593" t="str">
        <f>IF($D$76="Y/T","Isi Tujuan",IF($E$76=0,0,IF(I78="Y",1,IF(I78="T",0,"Isi Dulu"))))</f>
        <v>Isi Tujuan</v>
      </c>
      <c r="K78" s="592" t="s">
        <v>26</v>
      </c>
      <c r="L78" s="593" t="str">
        <f>IF($D$76="Y/T","Isi Tujuan",IF($E$76=0,0,IF(K78="Y",1,IF(K78="T",0,"Isi Dulu"))))</f>
        <v>Isi Tujuan</v>
      </c>
      <c r="M78" s="849"/>
      <c r="N78" s="852"/>
    </row>
    <row r="79" spans="2:14" ht="15.75">
      <c r="B79" s="837"/>
      <c r="C79" s="840"/>
      <c r="D79" s="858"/>
      <c r="E79" s="861"/>
      <c r="F79" s="549">
        <v>4</v>
      </c>
      <c r="G79" s="550"/>
      <c r="H79" s="598" t="str">
        <f t="shared" si="1"/>
        <v>Belum Diisi</v>
      </c>
      <c r="I79" s="592" t="s">
        <v>26</v>
      </c>
      <c r="J79" s="593" t="str">
        <f>IF($D$76="Y/T","Isi Tujuan",IF($E$76=0,0,IF(I79="Y",1,IF(I79="T",0,"Isi Dulu"))))</f>
        <v>Isi Tujuan</v>
      </c>
      <c r="K79" s="592" t="s">
        <v>26</v>
      </c>
      <c r="L79" s="593" t="str">
        <f>IF($D$76="Y/T","Isi Tujuan",IF($E$76=0,0,IF(K79="Y",1,IF(K79="T",0,"Isi Dulu"))))</f>
        <v>Isi Tujuan</v>
      </c>
      <c r="M79" s="849"/>
      <c r="N79" s="852"/>
    </row>
    <row r="80" spans="2:14" ht="15.75">
      <c r="B80" s="838"/>
      <c r="C80" s="841"/>
      <c r="D80" s="859"/>
      <c r="E80" s="862"/>
      <c r="F80" s="569">
        <v>5</v>
      </c>
      <c r="G80" s="570"/>
      <c r="H80" s="599" t="str">
        <f t="shared" si="1"/>
        <v>Belum Diisi</v>
      </c>
      <c r="I80" s="595" t="s">
        <v>26</v>
      </c>
      <c r="J80" s="596" t="str">
        <f>IF($D$76="Y/T","Isi Tujuan",IF($E$76=0,0,IF(I80="Y",1,IF(I80="T",0,"Isi Dulu"))))</f>
        <v>Isi Tujuan</v>
      </c>
      <c r="K80" s="595" t="s">
        <v>26</v>
      </c>
      <c r="L80" s="596" t="str">
        <f>IF($D$76="Y/T","Isi Tujuan",IF($E$76=0,0,IF(K80="Y",1,IF(K80="T",0,"Isi Dulu"))))</f>
        <v>Isi Tujuan</v>
      </c>
      <c r="M80" s="850"/>
      <c r="N80" s="853"/>
    </row>
    <row r="81" spans="2:14" ht="15.75">
      <c r="B81" s="836">
        <v>16</v>
      </c>
      <c r="C81" s="839"/>
      <c r="D81" s="857" t="s">
        <v>26</v>
      </c>
      <c r="E81" s="860" t="str">
        <f>IF(D81="Y",1,IF(D81="T",0,IF(D81="Y/T","Belum diisi","Error")))</f>
        <v>Belum diisi</v>
      </c>
      <c r="F81" s="528">
        <v>1</v>
      </c>
      <c r="G81" s="529"/>
      <c r="H81" s="600" t="str">
        <f t="shared" si="1"/>
        <v>Belum Diisi</v>
      </c>
      <c r="I81" s="590" t="s">
        <v>26</v>
      </c>
      <c r="J81" s="591" t="str">
        <f>IF($D$81="Y/T","Isi Tujuan",IF($E$81=0,0,IF(I81="Y",1,IF(I81="T",0,"Isi Dulu"))))</f>
        <v>Isi Tujuan</v>
      </c>
      <c r="K81" s="590" t="s">
        <v>26</v>
      </c>
      <c r="L81" s="591" t="str">
        <f>IF($D$81="Y/T","Isi Tujuan",IF($E$81=0,0,IF(K81="Y",1,IF(K81="T",0,"Isi Dulu"))))</f>
        <v>Isi Tujuan</v>
      </c>
      <c r="M81" s="848" t="s">
        <v>26</v>
      </c>
      <c r="N81" s="851" t="str">
        <f>IF(M81="Y",1,IF(M81="T",0,IF(M81="Y/T","Belum diisi","Error")))</f>
        <v>Belum diisi</v>
      </c>
    </row>
    <row r="82" spans="2:14" ht="15.75">
      <c r="B82" s="837"/>
      <c r="C82" s="840"/>
      <c r="D82" s="858"/>
      <c r="E82" s="861"/>
      <c r="F82" s="549">
        <v>2</v>
      </c>
      <c r="G82" s="550"/>
      <c r="H82" s="598" t="str">
        <f t="shared" si="1"/>
        <v>Belum Diisi</v>
      </c>
      <c r="I82" s="592" t="s">
        <v>26</v>
      </c>
      <c r="J82" s="593" t="str">
        <f>IF($D$81="Y/T","Isi Tujuan",IF($E$81=0,0,IF(I82="Y",1,IF(I82="T",0,"Isi Dulu"))))</f>
        <v>Isi Tujuan</v>
      </c>
      <c r="K82" s="592" t="s">
        <v>26</v>
      </c>
      <c r="L82" s="593" t="str">
        <f>IF($D$81="Y/T","Isi Tujuan",IF($E$81=0,0,IF(K82="Y",1,IF(K82="T",0,"Isi Dulu"))))</f>
        <v>Isi Tujuan</v>
      </c>
      <c r="M82" s="849"/>
      <c r="N82" s="852"/>
    </row>
    <row r="83" spans="2:14" ht="15.75">
      <c r="B83" s="837"/>
      <c r="C83" s="840"/>
      <c r="D83" s="858"/>
      <c r="E83" s="861"/>
      <c r="F83" s="549">
        <v>3</v>
      </c>
      <c r="G83" s="550"/>
      <c r="H83" s="598" t="str">
        <f t="shared" si="1"/>
        <v>Belum Diisi</v>
      </c>
      <c r="I83" s="592" t="s">
        <v>26</v>
      </c>
      <c r="J83" s="593" t="str">
        <f>IF($D$81="Y/T","Isi Tujuan",IF($E$81=0,0,IF(I83="Y",1,IF(I83="T",0,"Isi Dulu"))))</f>
        <v>Isi Tujuan</v>
      </c>
      <c r="K83" s="592" t="s">
        <v>26</v>
      </c>
      <c r="L83" s="593" t="str">
        <f>IF($D$81="Y/T","Isi Tujuan",IF($E$81=0,0,IF(K83="Y",1,IF(K83="T",0,"Isi Dulu"))))</f>
        <v>Isi Tujuan</v>
      </c>
      <c r="M83" s="849"/>
      <c r="N83" s="852"/>
    </row>
    <row r="84" spans="2:14" ht="15.75">
      <c r="B84" s="837"/>
      <c r="C84" s="840"/>
      <c r="D84" s="858"/>
      <c r="E84" s="861"/>
      <c r="F84" s="549">
        <v>4</v>
      </c>
      <c r="G84" s="550"/>
      <c r="H84" s="598" t="str">
        <f t="shared" si="1"/>
        <v>Belum Diisi</v>
      </c>
      <c r="I84" s="592" t="s">
        <v>26</v>
      </c>
      <c r="J84" s="593" t="str">
        <f>IF($D$81="Y/T","Isi Tujuan",IF($E$81=0,0,IF(I84="Y",1,IF(I84="T",0,"Isi Dulu"))))</f>
        <v>Isi Tujuan</v>
      </c>
      <c r="K84" s="592" t="s">
        <v>26</v>
      </c>
      <c r="L84" s="593" t="str">
        <f>IF($D$81="Y/T","Isi Tujuan",IF($E$81=0,0,IF(K84="Y",1,IF(K84="T",0,"Isi Dulu"))))</f>
        <v>Isi Tujuan</v>
      </c>
      <c r="M84" s="849"/>
      <c r="N84" s="852"/>
    </row>
    <row r="85" spans="2:14" ht="15.75">
      <c r="B85" s="838"/>
      <c r="C85" s="841"/>
      <c r="D85" s="859"/>
      <c r="E85" s="862"/>
      <c r="F85" s="569">
        <v>5</v>
      </c>
      <c r="G85" s="570"/>
      <c r="H85" s="599" t="str">
        <f t="shared" si="1"/>
        <v>Belum Diisi</v>
      </c>
      <c r="I85" s="595" t="s">
        <v>26</v>
      </c>
      <c r="J85" s="596" t="str">
        <f>IF($D$81="Y/T","Isi Tujuan",IF($E$81=0,0,IF(I85="Y",1,IF(I85="T",0,"Isi Dulu"))))</f>
        <v>Isi Tujuan</v>
      </c>
      <c r="K85" s="595" t="s">
        <v>26</v>
      </c>
      <c r="L85" s="596" t="str">
        <f>IF($D$81="Y/T","Isi Tujuan",IF($E$81=0,0,IF(K85="Y",1,IF(K85="T",0,"Isi Dulu"))))</f>
        <v>Isi Tujuan</v>
      </c>
      <c r="M85" s="850"/>
      <c r="N85" s="853"/>
    </row>
    <row r="86" spans="2:14" ht="15.75">
      <c r="B86" s="836">
        <v>17</v>
      </c>
      <c r="C86" s="839"/>
      <c r="D86" s="857" t="s">
        <v>26</v>
      </c>
      <c r="E86" s="860" t="str">
        <f>IF(D86="Y",1,IF(D86="T",0,IF(D86="Y/T","Belum diisi","Error")))</f>
        <v>Belum diisi</v>
      </c>
      <c r="F86" s="528">
        <v>1</v>
      </c>
      <c r="G86" s="529"/>
      <c r="H86" s="600" t="str">
        <f t="shared" si="1"/>
        <v>Belum Diisi</v>
      </c>
      <c r="I86" s="590" t="s">
        <v>26</v>
      </c>
      <c r="J86" s="591" t="str">
        <f>IF($D$86="Y/T","Isi Tujuan",IF($E$86=0,0,IF(I86="Y",1,IF(I86="T",0,"Isi Dulu"))))</f>
        <v>Isi Tujuan</v>
      </c>
      <c r="K86" s="590" t="s">
        <v>26</v>
      </c>
      <c r="L86" s="591" t="str">
        <f>IF($D$86="Y/T","Isi Tujuan",IF($E$86=0,0,IF(K86="Y",1,IF(K86="T",0,"Isi Dulu"))))</f>
        <v>Isi Tujuan</v>
      </c>
      <c r="M86" s="848" t="s">
        <v>26</v>
      </c>
      <c r="N86" s="851" t="str">
        <f>IF(M86="Y",1,IF(M86="T",0,IF(M86="Y/T","Belum diisi","Error")))</f>
        <v>Belum diisi</v>
      </c>
    </row>
    <row r="87" spans="2:14" ht="15.75">
      <c r="B87" s="837"/>
      <c r="C87" s="840"/>
      <c r="D87" s="858"/>
      <c r="E87" s="861"/>
      <c r="F87" s="549">
        <v>2</v>
      </c>
      <c r="G87" s="550"/>
      <c r="H87" s="598" t="str">
        <f t="shared" si="1"/>
        <v>Belum Diisi</v>
      </c>
      <c r="I87" s="592" t="s">
        <v>26</v>
      </c>
      <c r="J87" s="593" t="str">
        <f>IF($D$86="Y/T","Isi Tujuan",IF($E$86=0,0,IF(I87="Y",1,IF(I87="T",0,"Isi Dulu"))))</f>
        <v>Isi Tujuan</v>
      </c>
      <c r="K87" s="592" t="s">
        <v>26</v>
      </c>
      <c r="L87" s="593" t="str">
        <f>IF($D$86="Y/T","Isi Tujuan",IF($E$86=0,0,IF(K87="Y",1,IF(K87="T",0,"Isi Dulu"))))</f>
        <v>Isi Tujuan</v>
      </c>
      <c r="M87" s="849"/>
      <c r="N87" s="852"/>
    </row>
    <row r="88" spans="2:14" ht="15.75">
      <c r="B88" s="837"/>
      <c r="C88" s="840"/>
      <c r="D88" s="858"/>
      <c r="E88" s="861"/>
      <c r="F88" s="549">
        <v>3</v>
      </c>
      <c r="G88" s="550"/>
      <c r="H88" s="598" t="str">
        <f t="shared" si="1"/>
        <v>Belum Diisi</v>
      </c>
      <c r="I88" s="592" t="s">
        <v>26</v>
      </c>
      <c r="J88" s="593" t="str">
        <f>IF($D$86="Y/T","Isi Tujuan",IF($E$86=0,0,IF(I88="Y",1,IF(I88="T",0,"Isi Dulu"))))</f>
        <v>Isi Tujuan</v>
      </c>
      <c r="K88" s="592" t="s">
        <v>26</v>
      </c>
      <c r="L88" s="593" t="str">
        <f>IF($D$86="Y/T","Isi Tujuan",IF($E$86=0,0,IF(K88="Y",1,IF(K88="T",0,"Isi Dulu"))))</f>
        <v>Isi Tujuan</v>
      </c>
      <c r="M88" s="849"/>
      <c r="N88" s="852"/>
    </row>
    <row r="89" spans="2:14" ht="15.75">
      <c r="B89" s="837"/>
      <c r="C89" s="840"/>
      <c r="D89" s="858"/>
      <c r="E89" s="861"/>
      <c r="F89" s="549">
        <v>4</v>
      </c>
      <c r="G89" s="550"/>
      <c r="H89" s="598" t="str">
        <f t="shared" si="1"/>
        <v>Belum Diisi</v>
      </c>
      <c r="I89" s="592" t="s">
        <v>26</v>
      </c>
      <c r="J89" s="593" t="str">
        <f>IF($D$86="Y/T","Isi Tujuan",IF($E$86=0,0,IF(I89="Y",1,IF(I89="T",0,"Isi Dulu"))))</f>
        <v>Isi Tujuan</v>
      </c>
      <c r="K89" s="592" t="s">
        <v>26</v>
      </c>
      <c r="L89" s="593" t="str">
        <f>IF($D$86="Y/T","Isi Tujuan",IF($E$86=0,0,IF(K89="Y",1,IF(K89="T",0,"Isi Dulu"))))</f>
        <v>Isi Tujuan</v>
      </c>
      <c r="M89" s="849"/>
      <c r="N89" s="852"/>
    </row>
    <row r="90" spans="2:14" ht="15.75">
      <c r="B90" s="838"/>
      <c r="C90" s="841"/>
      <c r="D90" s="859"/>
      <c r="E90" s="862"/>
      <c r="F90" s="569">
        <v>5</v>
      </c>
      <c r="G90" s="570"/>
      <c r="H90" s="599" t="str">
        <f t="shared" si="1"/>
        <v>Belum Diisi</v>
      </c>
      <c r="I90" s="595" t="s">
        <v>26</v>
      </c>
      <c r="J90" s="596" t="str">
        <f>IF($D$86="Y/T","Isi Tujuan",IF($E$86=0,0,IF(I90="Y",1,IF(I90="T",0,"Isi Dulu"))))</f>
        <v>Isi Tujuan</v>
      </c>
      <c r="K90" s="595" t="s">
        <v>26</v>
      </c>
      <c r="L90" s="596" t="str">
        <f>IF($D$86="Y/T","Isi Tujuan",IF($E$86=0,0,IF(K90="Y",1,IF(K90="T",0,"Isi Dulu"))))</f>
        <v>Isi Tujuan</v>
      </c>
      <c r="M90" s="850"/>
      <c r="N90" s="853"/>
    </row>
    <row r="91" spans="2:14" ht="15.75">
      <c r="B91" s="836">
        <v>18</v>
      </c>
      <c r="C91" s="839"/>
      <c r="D91" s="857" t="s">
        <v>26</v>
      </c>
      <c r="E91" s="860" t="str">
        <f>IF(D91="Y",1,IF(D91="T",0,IF(D91="Y/T","Belum diisi","Error")))</f>
        <v>Belum diisi</v>
      </c>
      <c r="F91" s="528">
        <v>1</v>
      </c>
      <c r="G91" s="529"/>
      <c r="H91" s="600" t="str">
        <f t="shared" si="1"/>
        <v>Belum Diisi</v>
      </c>
      <c r="I91" s="590" t="s">
        <v>26</v>
      </c>
      <c r="J91" s="591" t="str">
        <f>IF($D$91="Y/T","Isi Tujuan",IF($E$91=0,0,IF(I91="Y",1,IF(I91="T",0,"Isi Dulu"))))</f>
        <v>Isi Tujuan</v>
      </c>
      <c r="K91" s="590" t="s">
        <v>26</v>
      </c>
      <c r="L91" s="591" t="str">
        <f>IF($D$91="Y/T","Isi Tujuan",IF($E$91=0,0,IF(K91="Y",1,IF(K91="T",0,"Isi Dulu"))))</f>
        <v>Isi Tujuan</v>
      </c>
      <c r="M91" s="848" t="s">
        <v>26</v>
      </c>
      <c r="N91" s="851" t="str">
        <f>IF(M91="Y",1,IF(M91="T",0,IF(M91="Y/T","Belum diisi","Error")))</f>
        <v>Belum diisi</v>
      </c>
    </row>
    <row r="92" spans="2:14" ht="15.75">
      <c r="B92" s="837"/>
      <c r="C92" s="840"/>
      <c r="D92" s="858"/>
      <c r="E92" s="861"/>
      <c r="F92" s="549">
        <v>2</v>
      </c>
      <c r="G92" s="550"/>
      <c r="H92" s="598" t="str">
        <f t="shared" si="1"/>
        <v>Belum Diisi</v>
      </c>
      <c r="I92" s="592" t="s">
        <v>26</v>
      </c>
      <c r="J92" s="593" t="str">
        <f>IF($D$91="Y/T","Isi Tujuan",IF($E$91=0,0,IF(I92="Y",1,IF(I92="T",0,"Isi Dulu"))))</f>
        <v>Isi Tujuan</v>
      </c>
      <c r="K92" s="592" t="s">
        <v>26</v>
      </c>
      <c r="L92" s="593" t="str">
        <f>IF($D$91="Y/T","Isi Tujuan",IF($E$91=0,0,IF(K92="Y",1,IF(K92="T",0,"Isi Dulu"))))</f>
        <v>Isi Tujuan</v>
      </c>
      <c r="M92" s="849"/>
      <c r="N92" s="852"/>
    </row>
    <row r="93" spans="2:14" ht="15.75">
      <c r="B93" s="837"/>
      <c r="C93" s="840"/>
      <c r="D93" s="858"/>
      <c r="E93" s="861"/>
      <c r="F93" s="549">
        <v>3</v>
      </c>
      <c r="G93" s="550"/>
      <c r="H93" s="598" t="str">
        <f t="shared" si="1"/>
        <v>Belum Diisi</v>
      </c>
      <c r="I93" s="592" t="s">
        <v>26</v>
      </c>
      <c r="J93" s="593" t="str">
        <f>IF($D$91="Y/T","Isi Tujuan",IF($E$91=0,0,IF(I93="Y",1,IF(I93="T",0,"Isi Dulu"))))</f>
        <v>Isi Tujuan</v>
      </c>
      <c r="K93" s="592" t="s">
        <v>26</v>
      </c>
      <c r="L93" s="593" t="str">
        <f>IF($D$91="Y/T","Isi Tujuan",IF($E$91=0,0,IF(K93="Y",1,IF(K93="T",0,"Isi Dulu"))))</f>
        <v>Isi Tujuan</v>
      </c>
      <c r="M93" s="849"/>
      <c r="N93" s="852"/>
    </row>
    <row r="94" spans="2:14" ht="15.75">
      <c r="B94" s="837"/>
      <c r="C94" s="840"/>
      <c r="D94" s="858"/>
      <c r="E94" s="861"/>
      <c r="F94" s="549">
        <v>4</v>
      </c>
      <c r="G94" s="550"/>
      <c r="H94" s="598" t="str">
        <f t="shared" si="1"/>
        <v>Belum Diisi</v>
      </c>
      <c r="I94" s="592" t="s">
        <v>26</v>
      </c>
      <c r="J94" s="593" t="str">
        <f>IF($D$91="Y/T","Isi Tujuan",IF($E$91=0,0,IF(I94="Y",1,IF(I94="T",0,"Isi Dulu"))))</f>
        <v>Isi Tujuan</v>
      </c>
      <c r="K94" s="592" t="s">
        <v>26</v>
      </c>
      <c r="L94" s="593" t="str">
        <f>IF($D$91="Y/T","Isi Tujuan",IF($E$91=0,0,IF(K94="Y",1,IF(K94="T",0,"Isi Dulu"))))</f>
        <v>Isi Tujuan</v>
      </c>
      <c r="M94" s="849"/>
      <c r="N94" s="852"/>
    </row>
    <row r="95" spans="2:14" ht="15.75">
      <c r="B95" s="838"/>
      <c r="C95" s="841"/>
      <c r="D95" s="859"/>
      <c r="E95" s="862"/>
      <c r="F95" s="569">
        <v>5</v>
      </c>
      <c r="G95" s="570"/>
      <c r="H95" s="599" t="str">
        <f t="shared" si="1"/>
        <v>Belum Diisi</v>
      </c>
      <c r="I95" s="595" t="s">
        <v>26</v>
      </c>
      <c r="J95" s="596" t="str">
        <f>IF($D$91="Y/T","Isi Tujuan",IF($E$91=0,0,IF(I95="Y",1,IF(I95="T",0,"Isi Dulu"))))</f>
        <v>Isi Tujuan</v>
      </c>
      <c r="K95" s="595" t="s">
        <v>26</v>
      </c>
      <c r="L95" s="596" t="str">
        <f>IF($D$91="Y/T","Isi Tujuan",IF($E$91=0,0,IF(K95="Y",1,IF(K95="T",0,"Isi Dulu"))))</f>
        <v>Isi Tujuan</v>
      </c>
      <c r="M95" s="850"/>
      <c r="N95" s="853"/>
    </row>
    <row r="96" spans="2:14" ht="15.75">
      <c r="B96" s="836">
        <v>19</v>
      </c>
      <c r="C96" s="839"/>
      <c r="D96" s="857" t="s">
        <v>26</v>
      </c>
      <c r="E96" s="860" t="str">
        <f>IF(D96="Y",1,IF(D96="T",0,IF(D96="Y/T","Belum diisi","Error")))</f>
        <v>Belum diisi</v>
      </c>
      <c r="F96" s="528">
        <v>1</v>
      </c>
      <c r="G96" s="529"/>
      <c r="H96" s="600" t="str">
        <f t="shared" si="1"/>
        <v>Belum Diisi</v>
      </c>
      <c r="I96" s="590" t="s">
        <v>26</v>
      </c>
      <c r="J96" s="591" t="str">
        <f>IF($D$96="Y/T","Isi Tujuan",IF($E$96=0,0,IF(I96="Y",1,IF(I96="T",0,"Isi Dulu"))))</f>
        <v>Isi Tujuan</v>
      </c>
      <c r="K96" s="590" t="s">
        <v>26</v>
      </c>
      <c r="L96" s="591" t="str">
        <f>IF($D$96="Y/T","Isi Tujuan",IF($E$96=0,0,IF(K96="Y",1,IF(K96="T",0,"Isi Dulu"))))</f>
        <v>Isi Tujuan</v>
      </c>
      <c r="M96" s="848" t="s">
        <v>26</v>
      </c>
      <c r="N96" s="851" t="str">
        <f>IF(M96="Y",1,IF(M96="T",0,IF(M96="Y/T","Belum diisi","Error")))</f>
        <v>Belum diisi</v>
      </c>
    </row>
    <row r="97" spans="2:18" ht="15.75">
      <c r="B97" s="837"/>
      <c r="C97" s="840"/>
      <c r="D97" s="858"/>
      <c r="E97" s="861"/>
      <c r="F97" s="549">
        <v>2</v>
      </c>
      <c r="G97" s="550"/>
      <c r="H97" s="598" t="str">
        <f t="shared" si="1"/>
        <v>Belum Diisi</v>
      </c>
      <c r="I97" s="592" t="s">
        <v>26</v>
      </c>
      <c r="J97" s="593" t="str">
        <f>IF($D$96="Y/T","Isi Tujuan",IF($E$96=0,0,IF(I97="Y",1,IF(I97="T",0,"Isi Dulu"))))</f>
        <v>Isi Tujuan</v>
      </c>
      <c r="K97" s="592" t="s">
        <v>26</v>
      </c>
      <c r="L97" s="593" t="str">
        <f>IF($D$96="Y/T","Isi Tujuan",IF($E$96=0,0,IF(K97="Y",1,IF(K97="T",0,"Isi Dulu"))))</f>
        <v>Isi Tujuan</v>
      </c>
      <c r="M97" s="849"/>
      <c r="N97" s="852"/>
    </row>
    <row r="98" spans="2:18" ht="15.75">
      <c r="B98" s="837"/>
      <c r="C98" s="840"/>
      <c r="D98" s="858"/>
      <c r="E98" s="861"/>
      <c r="F98" s="549">
        <v>3</v>
      </c>
      <c r="G98" s="550"/>
      <c r="H98" s="598" t="str">
        <f t="shared" si="1"/>
        <v>Belum Diisi</v>
      </c>
      <c r="I98" s="592" t="s">
        <v>26</v>
      </c>
      <c r="J98" s="593" t="str">
        <f>IF($D$96="Y/T","Isi Tujuan",IF($E$96=0,0,IF(I98="Y",1,IF(I98="T",0,"Isi Dulu"))))</f>
        <v>Isi Tujuan</v>
      </c>
      <c r="K98" s="592" t="s">
        <v>26</v>
      </c>
      <c r="L98" s="593" t="str">
        <f>IF($D$96="Y/T","Isi Tujuan",IF($E$96=0,0,IF(K98="Y",1,IF(K98="T",0,"Isi Dulu"))))</f>
        <v>Isi Tujuan</v>
      </c>
      <c r="M98" s="849"/>
      <c r="N98" s="852"/>
    </row>
    <row r="99" spans="2:18" ht="15.75">
      <c r="B99" s="837"/>
      <c r="C99" s="840"/>
      <c r="D99" s="858"/>
      <c r="E99" s="861"/>
      <c r="F99" s="549">
        <v>4</v>
      </c>
      <c r="G99" s="550"/>
      <c r="H99" s="598" t="str">
        <f t="shared" si="1"/>
        <v>Belum Diisi</v>
      </c>
      <c r="I99" s="592" t="s">
        <v>26</v>
      </c>
      <c r="J99" s="593" t="str">
        <f>IF($D$96="Y/T","Isi Tujuan",IF($E$96=0,0,IF(I99="Y",1,IF(I99="T",0,"Isi Dulu"))))</f>
        <v>Isi Tujuan</v>
      </c>
      <c r="K99" s="592" t="s">
        <v>26</v>
      </c>
      <c r="L99" s="593" t="str">
        <f>IF($D$96="Y/T","Isi Tujuan",IF($E$96=0,0,IF(K99="Y",1,IF(K99="T",0,"Isi Dulu"))))</f>
        <v>Isi Tujuan</v>
      </c>
      <c r="M99" s="849"/>
      <c r="N99" s="852"/>
    </row>
    <row r="100" spans="2:18" ht="15.75">
      <c r="B100" s="838"/>
      <c r="C100" s="841"/>
      <c r="D100" s="859"/>
      <c r="E100" s="862"/>
      <c r="F100" s="569">
        <v>5</v>
      </c>
      <c r="G100" s="570"/>
      <c r="H100" s="599" t="str">
        <f t="shared" si="1"/>
        <v>Belum Diisi</v>
      </c>
      <c r="I100" s="595" t="s">
        <v>26</v>
      </c>
      <c r="J100" s="596" t="str">
        <f>IF($D$96="Y/T","Isi Tujuan",IF($E$96=0,0,IF(I100="Y",1,IF(I100="T",0,"Isi Dulu"))))</f>
        <v>Isi Tujuan</v>
      </c>
      <c r="K100" s="595" t="s">
        <v>26</v>
      </c>
      <c r="L100" s="596" t="str">
        <f>IF($D$96="Y/T","Isi Tujuan",IF($E$96=0,0,IF(K100="Y",1,IF(K100="T",0,"Isi Dulu"))))</f>
        <v>Isi Tujuan</v>
      </c>
      <c r="M100" s="850"/>
      <c r="N100" s="853"/>
    </row>
    <row r="101" spans="2:18" ht="15.75">
      <c r="B101" s="836">
        <v>20</v>
      </c>
      <c r="C101" s="839"/>
      <c r="D101" s="857" t="s">
        <v>26</v>
      </c>
      <c r="E101" s="860" t="str">
        <f>IF(D101="Y",1,IF(D101="T",0,IF(D101="Y/T","Belum diisi","Error")))</f>
        <v>Belum diisi</v>
      </c>
      <c r="F101" s="528">
        <v>1</v>
      </c>
      <c r="G101" s="529"/>
      <c r="H101" s="600" t="str">
        <f t="shared" si="1"/>
        <v>Belum Diisi</v>
      </c>
      <c r="I101" s="590" t="s">
        <v>26</v>
      </c>
      <c r="J101" s="591" t="str">
        <f>IF($D$101="Y/T","Isi Tujuan",IF($E$101=0,0,IF(I101="Y",1,IF(I101="T",0,"Isi Dulu"))))</f>
        <v>Isi Tujuan</v>
      </c>
      <c r="K101" s="590" t="s">
        <v>26</v>
      </c>
      <c r="L101" s="591" t="str">
        <f>IF($D$101="Y/T","Isi Tujuan",IF($E$101=0,0,IF(K101="Y",1,IF(K101="T",0,"Isi Dulu"))))</f>
        <v>Isi Tujuan</v>
      </c>
      <c r="M101" s="848" t="s">
        <v>26</v>
      </c>
      <c r="N101" s="851" t="str">
        <f>IF(M101="Y",1,IF(M101="T",0,IF(M101="Y/T","Belum diisi","Error")))</f>
        <v>Belum diisi</v>
      </c>
    </row>
    <row r="102" spans="2:18" ht="15.75">
      <c r="B102" s="837"/>
      <c r="C102" s="840"/>
      <c r="D102" s="858"/>
      <c r="E102" s="861"/>
      <c r="F102" s="549">
        <v>2</v>
      </c>
      <c r="G102" s="550"/>
      <c r="H102" s="598" t="str">
        <f t="shared" si="1"/>
        <v>Belum Diisi</v>
      </c>
      <c r="I102" s="592" t="s">
        <v>26</v>
      </c>
      <c r="J102" s="593" t="str">
        <f>IF($D$101="Y/T","Isi Tujuan",IF($E$101=0,0,IF(I102="Y",1,IF(I102="T",0,"Isi Dulu"))))</f>
        <v>Isi Tujuan</v>
      </c>
      <c r="K102" s="592" t="s">
        <v>26</v>
      </c>
      <c r="L102" s="593" t="str">
        <f>IF($D$101="Y/T","Isi Tujuan",IF($E$101=0,0,IF(K102="Y",1,IF(K102="T",0,"Isi Dulu"))))</f>
        <v>Isi Tujuan</v>
      </c>
      <c r="M102" s="849"/>
      <c r="N102" s="852"/>
    </row>
    <row r="103" spans="2:18" ht="15.75">
      <c r="B103" s="837"/>
      <c r="C103" s="840"/>
      <c r="D103" s="858"/>
      <c r="E103" s="861"/>
      <c r="F103" s="549">
        <v>3</v>
      </c>
      <c r="G103" s="550"/>
      <c r="H103" s="598" t="str">
        <f t="shared" si="1"/>
        <v>Belum Diisi</v>
      </c>
      <c r="I103" s="592" t="s">
        <v>26</v>
      </c>
      <c r="J103" s="593" t="str">
        <f>IF($D$101="Y/T","Isi Tujuan",IF($E$101=0,0,IF(I103="Y",1,IF(I103="T",0,"Isi Dulu"))))</f>
        <v>Isi Tujuan</v>
      </c>
      <c r="K103" s="592" t="s">
        <v>26</v>
      </c>
      <c r="L103" s="593" t="str">
        <f>IF($D$101="Y/T","Isi Tujuan",IF($E$101=0,0,IF(K103="Y",1,IF(K103="T",0,"Isi Dulu"))))</f>
        <v>Isi Tujuan</v>
      </c>
      <c r="M103" s="849"/>
      <c r="N103" s="852"/>
    </row>
    <row r="104" spans="2:18" ht="15.75">
      <c r="B104" s="837"/>
      <c r="C104" s="840"/>
      <c r="D104" s="858"/>
      <c r="E104" s="861"/>
      <c r="F104" s="549">
        <v>4</v>
      </c>
      <c r="G104" s="550"/>
      <c r="H104" s="598" t="str">
        <f t="shared" si="1"/>
        <v>Belum Diisi</v>
      </c>
      <c r="I104" s="592" t="s">
        <v>26</v>
      </c>
      <c r="J104" s="593" t="str">
        <f>IF($D$101="Y/T","Isi Tujuan",IF($E$101=0,0,IF(I104="Y",1,IF(I104="T",0,"Isi Dulu"))))</f>
        <v>Isi Tujuan</v>
      </c>
      <c r="K104" s="592" t="s">
        <v>26</v>
      </c>
      <c r="L104" s="593" t="str">
        <f>IF($D$101="Y/T","Isi Tujuan",IF($E$101=0,0,IF(K104="Y",1,IF(K104="T",0,"Isi Dulu"))))</f>
        <v>Isi Tujuan</v>
      </c>
      <c r="M104" s="849"/>
      <c r="N104" s="852"/>
    </row>
    <row r="105" spans="2:18" ht="15.75">
      <c r="B105" s="838"/>
      <c r="C105" s="841"/>
      <c r="D105" s="859"/>
      <c r="E105" s="862"/>
      <c r="F105" s="569">
        <v>5</v>
      </c>
      <c r="G105" s="570"/>
      <c r="H105" s="599" t="str">
        <f t="shared" si="1"/>
        <v>Belum Diisi</v>
      </c>
      <c r="I105" s="595" t="s">
        <v>26</v>
      </c>
      <c r="J105" s="596" t="str">
        <f>IF($D$101="Y/T","Isi Tujuan",IF($E$101=0,0,IF(I105="Y",1,IF(I105="T",0,"Isi Dulu"))))</f>
        <v>Isi Tujuan</v>
      </c>
      <c r="K105" s="595" t="s">
        <v>26</v>
      </c>
      <c r="L105" s="596" t="str">
        <f>IF($D$101="Y/T","Isi Tujuan",IF($E$101=0,0,IF(K105="Y",1,IF(K105="T",0,"Isi Dulu"))))</f>
        <v>Isi Tujuan</v>
      </c>
      <c r="M105" s="850"/>
      <c r="N105" s="853"/>
    </row>
    <row r="106" spans="2:18" s="527" customFormat="1" ht="15.75">
      <c r="B106" s="601"/>
      <c r="C106" s="581"/>
      <c r="D106" s="582"/>
      <c r="E106" s="602" t="e">
        <f>AVERAGE(E6:E105)</f>
        <v>#DIV/0!</v>
      </c>
      <c r="F106" s="603"/>
      <c r="G106" s="583"/>
      <c r="H106" s="602" t="e">
        <f>(IF($D6="Y/T",0,AVERAGE(H6:H10))+IF($D11="Y/T",0,AVERAGE(H11:H15))+IF($D16="Y/T",0,AVERAGE(H16:H20))+IF($D21="Y/T",0,AVERAGE(H21:H25))+IF($D26="Y/T",0,AVERAGE(H26:H30))+IF($D31="Y/T",0,AVERAGE(H31:H35))+IF($D36="Y/T",0,AVERAGE(H36:H40))+IF($D41="Y/T",0,AVERAGE(H41:H45))+IF($D46="Y/T",0,AVERAGE(H46:H50))+IF($D51="Y/T",0,AVERAGE(H51:H55))+IF($D56="Y/T",0,AVERAGE(H56:H60))+IF($D61="Y/T",0,AVERAGE(H61:H65))+IF($D66="Y/T",0,AVERAGE(H66:H70))+IF($D71="Y/T",0,AVERAGE(H71:H75))+IF($D76="Y/T",0,AVERAGE(H76:H80))+IF($D81="Y/T",0,AVERAGE(H81:H85))+IF($D86="Y/T",0,AVERAGE(H86:H90))+IF($D91="Y/T",0,AVERAGE(H91:H95))+IF($D96="Y/T",0,AVERAGE(H96:H100))+IF($D101="Y/T",0,AVERAGE(H101:H105)))/(COUNTIF($D6:$D105,"Y")+COUNTIF($D6:$D105,"T"))</f>
        <v>#DIV/0!</v>
      </c>
      <c r="I106" s="582"/>
      <c r="J106" s="602" t="e">
        <f>(IF($D6="Y/T",0,AVERAGE(J6:J10))+IF($D11="Y/T",0,AVERAGE(J11:J15))+IF($D16="Y/T",0,AVERAGE(J16:J20))+IF($D21="Y/T",0,AVERAGE(J21:J25))+IF($D26="Y/T",0,AVERAGE(J26:J30))+IF($D31="Y/T",0,AVERAGE(J31:J35))+IF($D36="Y/T",0,AVERAGE(J36:J40))+IF($D41="Y/T",0,AVERAGE(J41:J45))+IF($D46="Y/T",0,AVERAGE(J46:J50))+IF($D51="Y/T",0,AVERAGE(J51:J55))+IF($D56="Y/T",0,AVERAGE(J56:J60))+IF($D61="Y/T",0,AVERAGE(J61:J65))+IF($D66="Y/T",0,AVERAGE(J66:J70))+IF($D71="Y/T",0,AVERAGE(J71:J75))+IF($D76="Y/T",0,AVERAGE(J76:J80))+IF($D81="Y/T",0,AVERAGE(J81:J85))+IF($D86="Y/T",0,AVERAGE(J86:J90))+IF($D91="Y/T",0,AVERAGE(J91:J95))+IF($D96="Y/T",0,AVERAGE(J96:J100))+IF($D101="Y/T",0,AVERAGE(J101:J105)))/(COUNTIF($D6:$D105,"Y")+COUNTIF($D6:$D105,"T"))</f>
        <v>#DIV/0!</v>
      </c>
      <c r="K106" s="582"/>
      <c r="L106" s="602" t="e">
        <f>(IF($D6="Y/T",0,AVERAGE(L6:L10))+IF($D11="Y/T",0,AVERAGE(L11:L15))+IF($D16="Y/T",0,AVERAGE(L16:L20))+IF($D21="Y/T",0,AVERAGE(L21:L25))+IF($D26="Y/T",0,AVERAGE(L26:L30))+IF($D31="Y/T",0,AVERAGE(L31:L35))+IF($D36="Y/T",0,AVERAGE(L36:L40))+IF($D41="Y/T",0,AVERAGE(L41:L45))+IF($D46="Y/T",0,AVERAGE(L46:L50))+IF($D51="Y/T",0,AVERAGE(L51:L55))+IF($D56="Y/T",0,AVERAGE(L56:L60))+IF($D61="Y/T",0,AVERAGE(L61:L65))+IF($D66="Y/T",0,AVERAGE(L66:L70))+IF($D71="Y/T",0,AVERAGE(L71:L75))+IF($D76="Y/T",0,AVERAGE(L76:L80))+IF($D81="Y/T",0,AVERAGE(L81:L85))+IF($D86="Y/T",0,AVERAGE(L86:L90))+IF($D91="Y/T",0,AVERAGE(L91:L95))+IF($D96="Y/T",0,AVERAGE(L96:L100))+IF($D101="Y/T",0,AVERAGE(L101:L105)))/(COUNTIF($D6:$D105,"Y")+COUNTIF($D6:$D105,"T"))</f>
        <v>#DIV/0!</v>
      </c>
      <c r="M106" s="582"/>
      <c r="N106" s="602" t="e">
        <f>AVERAGE(N6:N105)</f>
        <v>#DIV/0!</v>
      </c>
    </row>
    <row r="107" spans="2:18" s="527" customFormat="1" ht="15.75">
      <c r="B107" s="864" t="s">
        <v>508</v>
      </c>
      <c r="C107" s="865"/>
      <c r="D107" s="865"/>
      <c r="E107" s="865"/>
      <c r="F107" s="865"/>
      <c r="G107" s="865"/>
      <c r="H107" s="865"/>
      <c r="I107" s="865"/>
      <c r="J107" s="866"/>
      <c r="K107" s="604"/>
      <c r="L107" s="604"/>
      <c r="M107" s="604"/>
      <c r="N107" s="604"/>
      <c r="O107" s="517"/>
      <c r="P107" s="517"/>
      <c r="Q107" s="517"/>
      <c r="R107" s="517"/>
    </row>
    <row r="108" spans="2:18" s="527" customFormat="1" ht="15.75">
      <c r="B108" s="836">
        <v>1</v>
      </c>
      <c r="C108" s="839"/>
      <c r="D108" s="857" t="s">
        <v>26</v>
      </c>
      <c r="E108" s="854" t="str">
        <f>IF(D108="Y",1,IF(D108="T",0,IF(D108="Y/T","Belum diisi","Error")))</f>
        <v>Belum diisi</v>
      </c>
      <c r="F108" s="528">
        <v>1</v>
      </c>
      <c r="G108" s="529"/>
      <c r="H108" s="589" t="str">
        <f t="shared" ref="H108:H171" si="2">IF(OR(J108="Isi Dulu",L108="Isi Dulu",J108="Isi Sasaran",L108="Isi Sasaran"),"Belum Diisi",IF(SUM(J108,L108)=2,1,IF(SUM(J108,L108)=1,0,IF(SUM(J108,L108)=0,0,"Error"))))</f>
        <v>Belum Diisi</v>
      </c>
      <c r="I108" s="590" t="s">
        <v>26</v>
      </c>
      <c r="J108" s="591" t="str">
        <f>IF($D$108="Y/T","Isi Sasaran",IF($E$108=0,0,IF(I108="Y",1,IF(I108="T",0,"Isi Dulu"))))</f>
        <v>Isi Sasaran</v>
      </c>
      <c r="K108" s="590" t="s">
        <v>26</v>
      </c>
      <c r="L108" s="591" t="str">
        <f>IF($D$108="Y/T","Isi Sasaran",IF($E$108=0,0,IF(K108="Y",1,IF(K108="T",0,"Isi Dulu"))))</f>
        <v>Isi Sasaran</v>
      </c>
      <c r="M108" s="848" t="s">
        <v>26</v>
      </c>
      <c r="N108" s="851" t="str">
        <f>IF(M108="Y",1,IF(M108="T",0,IF(M108="Y/T","Belum diisi","Error")))</f>
        <v>Belum diisi</v>
      </c>
      <c r="O108" s="517"/>
      <c r="P108" s="517"/>
      <c r="Q108" s="517"/>
      <c r="R108" s="517"/>
    </row>
    <row r="109" spans="2:18" s="527" customFormat="1" ht="15.75">
      <c r="B109" s="837"/>
      <c r="C109" s="840"/>
      <c r="D109" s="858"/>
      <c r="E109" s="855"/>
      <c r="F109" s="549">
        <v>2</v>
      </c>
      <c r="G109" s="550"/>
      <c r="H109" s="589" t="str">
        <f t="shared" si="2"/>
        <v>Belum Diisi</v>
      </c>
      <c r="I109" s="592" t="s">
        <v>26</v>
      </c>
      <c r="J109" s="593" t="str">
        <f>IF($D$108="Y/T","Isi Sasaran",IF($E$108=0,0,IF(I109="Y",1,IF(I109="T",0,"Isi Dulu"))))</f>
        <v>Isi Sasaran</v>
      </c>
      <c r="K109" s="592" t="s">
        <v>26</v>
      </c>
      <c r="L109" s="593" t="str">
        <f>IF($D$108="Y/T","Isi Sasaran",IF($E$108=0,0,IF(K109="Y",1,IF(K109="T",0,"Isi Dulu"))))</f>
        <v>Isi Sasaran</v>
      </c>
      <c r="M109" s="849"/>
      <c r="N109" s="852"/>
      <c r="O109" s="517"/>
      <c r="P109" s="517"/>
      <c r="Q109" s="517"/>
      <c r="R109" s="517"/>
    </row>
    <row r="110" spans="2:18" s="527" customFormat="1" ht="15.75">
      <c r="B110" s="837"/>
      <c r="C110" s="840"/>
      <c r="D110" s="858"/>
      <c r="E110" s="855"/>
      <c r="F110" s="549">
        <v>3</v>
      </c>
      <c r="G110" s="550"/>
      <c r="H110" s="589" t="str">
        <f t="shared" si="2"/>
        <v>Belum Diisi</v>
      </c>
      <c r="I110" s="592" t="s">
        <v>26</v>
      </c>
      <c r="J110" s="593" t="str">
        <f>IF($D$108="Y/T","Isi Sasaran",IF($E$108=0,0,IF(I110="Y",1,IF(I110="T",0,"Isi Dulu"))))</f>
        <v>Isi Sasaran</v>
      </c>
      <c r="K110" s="592" t="s">
        <v>26</v>
      </c>
      <c r="L110" s="593" t="str">
        <f>IF($D$108="Y/T","Isi Sasaran",IF($E$108=0,0,IF(K110="Y",1,IF(K110="T",0,"Isi Dulu"))))</f>
        <v>Isi Sasaran</v>
      </c>
      <c r="M110" s="849"/>
      <c r="N110" s="852"/>
      <c r="O110" s="517"/>
      <c r="P110" s="517"/>
      <c r="Q110" s="517"/>
      <c r="R110" s="517"/>
    </row>
    <row r="111" spans="2:18" s="527" customFormat="1" ht="15.75">
      <c r="B111" s="837"/>
      <c r="C111" s="840"/>
      <c r="D111" s="858"/>
      <c r="E111" s="855"/>
      <c r="F111" s="549">
        <v>4</v>
      </c>
      <c r="G111" s="550"/>
      <c r="H111" s="589" t="str">
        <f t="shared" si="2"/>
        <v>Belum Diisi</v>
      </c>
      <c r="I111" s="592" t="s">
        <v>26</v>
      </c>
      <c r="J111" s="593" t="str">
        <f>IF($D$108="Y/T","Isi Sasaran",IF($E$108=0,0,IF(I111="Y",1,IF(I111="T",0,"Isi Dulu"))))</f>
        <v>Isi Sasaran</v>
      </c>
      <c r="K111" s="592" t="s">
        <v>26</v>
      </c>
      <c r="L111" s="593" t="str">
        <f>IF($D$108="Y/T","Isi Sasaran",IF($E$108=0,0,IF(K111="Y",1,IF(K111="T",0,"Isi Dulu"))))</f>
        <v>Isi Sasaran</v>
      </c>
      <c r="M111" s="849"/>
      <c r="N111" s="852"/>
      <c r="O111" s="517"/>
      <c r="P111" s="517"/>
      <c r="Q111" s="517"/>
      <c r="R111" s="517"/>
    </row>
    <row r="112" spans="2:18" s="527" customFormat="1" ht="15.75">
      <c r="B112" s="838"/>
      <c r="C112" s="841"/>
      <c r="D112" s="859"/>
      <c r="E112" s="856"/>
      <c r="F112" s="569">
        <v>5</v>
      </c>
      <c r="G112" s="570"/>
      <c r="H112" s="594" t="str">
        <f t="shared" si="2"/>
        <v>Belum Diisi</v>
      </c>
      <c r="I112" s="595" t="s">
        <v>26</v>
      </c>
      <c r="J112" s="596" t="str">
        <f>IF($D$108="Y/T","Isi Sasaran",IF($E$108=0,0,IF(I112="Y",1,IF(I112="T",0,"Isi Dulu"))))</f>
        <v>Isi Sasaran</v>
      </c>
      <c r="K112" s="595" t="s">
        <v>26</v>
      </c>
      <c r="L112" s="596" t="str">
        <f>IF($D$108="Y/T","Isi Sasaran",IF($E$108=0,0,IF(K112="Y",1,IF(K112="T",0,"Isi Dulu"))))</f>
        <v>Isi Sasaran</v>
      </c>
      <c r="M112" s="850"/>
      <c r="N112" s="853"/>
      <c r="O112" s="517"/>
      <c r="P112" s="517"/>
      <c r="Q112" s="517"/>
      <c r="R112" s="517"/>
    </row>
    <row r="113" spans="2:18" s="527" customFormat="1" ht="15.75">
      <c r="B113" s="836">
        <v>2</v>
      </c>
      <c r="C113" s="839"/>
      <c r="D113" s="857" t="s">
        <v>26</v>
      </c>
      <c r="E113" s="854" t="str">
        <f>IF(D113="Y",1,IF(D113="T",0,IF(D113="Y/T","Belum diisi","Error")))</f>
        <v>Belum diisi</v>
      </c>
      <c r="F113" s="528">
        <v>1</v>
      </c>
      <c r="G113" s="529"/>
      <c r="H113" s="597" t="str">
        <f t="shared" si="2"/>
        <v>Belum Diisi</v>
      </c>
      <c r="I113" s="590" t="s">
        <v>26</v>
      </c>
      <c r="J113" s="591" t="str">
        <f>IF($D$113="Y/T","Isi Sasaran",IF($E$113=0,0,IF(I113="Y",1,IF(I113="T",0,"Isi Dulu"))))</f>
        <v>Isi Sasaran</v>
      </c>
      <c r="K113" s="590" t="s">
        <v>26</v>
      </c>
      <c r="L113" s="591" t="str">
        <f>IF($D$113="Y/T","Isi Sasaran",IF($E$113=0,0,IF(K113="Y",1,IF(K113="T",0,"Isi Dulu"))))</f>
        <v>Isi Sasaran</v>
      </c>
      <c r="M113" s="848" t="s">
        <v>26</v>
      </c>
      <c r="N113" s="851" t="str">
        <f>IF(M113="Y",1,IF(M113="T",0,IF(M113="Y/T","Belum diisi","Error")))</f>
        <v>Belum diisi</v>
      </c>
      <c r="O113" s="517"/>
      <c r="P113" s="517"/>
      <c r="Q113" s="517"/>
      <c r="R113" s="517"/>
    </row>
    <row r="114" spans="2:18" s="527" customFormat="1" ht="15.75">
      <c r="B114" s="837"/>
      <c r="C114" s="840"/>
      <c r="D114" s="858"/>
      <c r="E114" s="855"/>
      <c r="F114" s="549">
        <v>2</v>
      </c>
      <c r="G114" s="550"/>
      <c r="H114" s="598" t="str">
        <f t="shared" si="2"/>
        <v>Belum Diisi</v>
      </c>
      <c r="I114" s="592" t="s">
        <v>26</v>
      </c>
      <c r="J114" s="593" t="str">
        <f>IF($D$113="Y/T","Isi Sasaran",IF($E$113=0,0,IF(I114="Y",1,IF(I114="T",0,"Isi Dulu"))))</f>
        <v>Isi Sasaran</v>
      </c>
      <c r="K114" s="592" t="s">
        <v>26</v>
      </c>
      <c r="L114" s="593" t="str">
        <f>IF($D$113="Y/T","Isi Sasaran",IF($E$113=0,0,IF(K114="Y",1,IF(K114="T",0,"Isi Dulu"))))</f>
        <v>Isi Sasaran</v>
      </c>
      <c r="M114" s="849"/>
      <c r="N114" s="852"/>
      <c r="O114" s="517"/>
      <c r="P114" s="517"/>
      <c r="Q114" s="517"/>
      <c r="R114" s="517"/>
    </row>
    <row r="115" spans="2:18" s="527" customFormat="1" ht="15.75">
      <c r="B115" s="837"/>
      <c r="C115" s="840"/>
      <c r="D115" s="858"/>
      <c r="E115" s="855"/>
      <c r="F115" s="549">
        <v>3</v>
      </c>
      <c r="G115" s="550"/>
      <c r="H115" s="598" t="str">
        <f t="shared" si="2"/>
        <v>Belum Diisi</v>
      </c>
      <c r="I115" s="592" t="s">
        <v>26</v>
      </c>
      <c r="J115" s="593" t="str">
        <f>IF($D$113="Y/T","Isi Sasaran",IF($E$113=0,0,IF(I115="Y",1,IF(I115="T",0,"Isi Dulu"))))</f>
        <v>Isi Sasaran</v>
      </c>
      <c r="K115" s="592" t="s">
        <v>26</v>
      </c>
      <c r="L115" s="593" t="str">
        <f>IF($D$113="Y/T","Isi Sasaran",IF($E$113=0,0,IF(K115="Y",1,IF(K115="T",0,"Isi Dulu"))))</f>
        <v>Isi Sasaran</v>
      </c>
      <c r="M115" s="849"/>
      <c r="N115" s="852"/>
      <c r="O115" s="517"/>
      <c r="P115" s="517"/>
      <c r="Q115" s="517"/>
      <c r="R115" s="517"/>
    </row>
    <row r="116" spans="2:18" s="527" customFormat="1" ht="15.75">
      <c r="B116" s="837"/>
      <c r="C116" s="840"/>
      <c r="D116" s="858"/>
      <c r="E116" s="855"/>
      <c r="F116" s="549">
        <v>4</v>
      </c>
      <c r="G116" s="550"/>
      <c r="H116" s="598" t="str">
        <f t="shared" si="2"/>
        <v>Belum Diisi</v>
      </c>
      <c r="I116" s="592" t="s">
        <v>26</v>
      </c>
      <c r="J116" s="593" t="str">
        <f>IF($D$113="Y/T","Isi Sasaran",IF($E$113=0,0,IF(I116="Y",1,IF(I116="T",0,"Isi Dulu"))))</f>
        <v>Isi Sasaran</v>
      </c>
      <c r="K116" s="592" t="s">
        <v>26</v>
      </c>
      <c r="L116" s="593" t="str">
        <f>IF($D$113="Y/T","Isi Sasaran",IF($E$113=0,0,IF(K116="Y",1,IF(K116="T",0,"Isi Dulu"))))</f>
        <v>Isi Sasaran</v>
      </c>
      <c r="M116" s="849"/>
      <c r="N116" s="852"/>
      <c r="O116" s="517"/>
      <c r="P116" s="517"/>
      <c r="Q116" s="517"/>
      <c r="R116" s="517"/>
    </row>
    <row r="117" spans="2:18" s="527" customFormat="1" ht="15.75">
      <c r="B117" s="838"/>
      <c r="C117" s="841"/>
      <c r="D117" s="859"/>
      <c r="E117" s="856"/>
      <c r="F117" s="569">
        <v>5</v>
      </c>
      <c r="G117" s="570"/>
      <c r="H117" s="599" t="str">
        <f t="shared" si="2"/>
        <v>Belum Diisi</v>
      </c>
      <c r="I117" s="595" t="s">
        <v>26</v>
      </c>
      <c r="J117" s="596" t="str">
        <f>IF($D$113="Y/T","Isi Sasaran",IF($E$113=0,0,IF(I117="Y",1,IF(I117="T",0,"Isi Dulu"))))</f>
        <v>Isi Sasaran</v>
      </c>
      <c r="K117" s="595" t="s">
        <v>26</v>
      </c>
      <c r="L117" s="596" t="str">
        <f>IF($D$113="Y/T","Isi Sasaran",IF($E$113=0,0,IF(K117="Y",1,IF(K117="T",0,"Isi Dulu"))))</f>
        <v>Isi Sasaran</v>
      </c>
      <c r="M117" s="850"/>
      <c r="N117" s="853"/>
      <c r="O117" s="517"/>
      <c r="P117" s="517"/>
      <c r="Q117" s="517"/>
      <c r="R117" s="517"/>
    </row>
    <row r="118" spans="2:18" s="527" customFormat="1" ht="15.75">
      <c r="B118" s="836">
        <v>3</v>
      </c>
      <c r="C118" s="839"/>
      <c r="D118" s="857" t="s">
        <v>26</v>
      </c>
      <c r="E118" s="854" t="str">
        <f>IF(D118="Y",1,IF(D118="T",0,IF(D118="Y/T","Belum diisi","Error")))</f>
        <v>Belum diisi</v>
      </c>
      <c r="F118" s="528">
        <v>1</v>
      </c>
      <c r="G118" s="529"/>
      <c r="H118" s="600" t="str">
        <f t="shared" si="2"/>
        <v>Belum Diisi</v>
      </c>
      <c r="I118" s="590" t="s">
        <v>26</v>
      </c>
      <c r="J118" s="591" t="str">
        <f>IF($D$118="Y/T","Isi Sasaran",IF($E$118=0,0,IF(I118="Y",1,IF(I118="T",0,"Isi Dulu"))))</f>
        <v>Isi Sasaran</v>
      </c>
      <c r="K118" s="590" t="s">
        <v>26</v>
      </c>
      <c r="L118" s="591" t="str">
        <f>IF($D$118="Y/T","Isi Sasaran",IF($E$118=0,0,IF(K118="Y",1,IF(K118="T",0,"Isi Dulu"))))</f>
        <v>Isi Sasaran</v>
      </c>
      <c r="M118" s="848" t="s">
        <v>26</v>
      </c>
      <c r="N118" s="851" t="str">
        <f>IF(M118="Y",1,IF(M118="T",0,IF(M118="Y/T","Belum diisi","Error")))</f>
        <v>Belum diisi</v>
      </c>
      <c r="O118" s="517"/>
      <c r="P118" s="517"/>
      <c r="Q118" s="517"/>
      <c r="R118" s="517"/>
    </row>
    <row r="119" spans="2:18" s="527" customFormat="1" ht="15.75">
      <c r="B119" s="837"/>
      <c r="C119" s="840"/>
      <c r="D119" s="858"/>
      <c r="E119" s="855"/>
      <c r="F119" s="549">
        <v>2</v>
      </c>
      <c r="G119" s="550"/>
      <c r="H119" s="598" t="str">
        <f t="shared" si="2"/>
        <v>Belum Diisi</v>
      </c>
      <c r="I119" s="592" t="s">
        <v>26</v>
      </c>
      <c r="J119" s="593" t="str">
        <f>IF($D$118="Y/T","Isi Sasaran",IF($E$118=0,0,IF(I119="Y",1,IF(I119="T",0,"Isi Dulu"))))</f>
        <v>Isi Sasaran</v>
      </c>
      <c r="K119" s="592" t="s">
        <v>26</v>
      </c>
      <c r="L119" s="593" t="str">
        <f>IF($D$118="Y/T","Isi Sasaran",IF($E$118=0,0,IF(K119="Y",1,IF(K119="T",0,"Isi Dulu"))))</f>
        <v>Isi Sasaran</v>
      </c>
      <c r="M119" s="849"/>
      <c r="N119" s="852"/>
      <c r="O119" s="517"/>
      <c r="P119" s="517"/>
      <c r="Q119" s="517"/>
      <c r="R119" s="517"/>
    </row>
    <row r="120" spans="2:18" s="527" customFormat="1" ht="15.75">
      <c r="B120" s="837"/>
      <c r="C120" s="840"/>
      <c r="D120" s="858"/>
      <c r="E120" s="855"/>
      <c r="F120" s="549">
        <v>3</v>
      </c>
      <c r="G120" s="550"/>
      <c r="H120" s="598" t="str">
        <f t="shared" si="2"/>
        <v>Belum Diisi</v>
      </c>
      <c r="I120" s="592" t="s">
        <v>26</v>
      </c>
      <c r="J120" s="593" t="str">
        <f>IF($D$118="Y/T","Isi Sasaran",IF($E$118=0,0,IF(I120="Y",1,IF(I120="T",0,"Isi Dulu"))))</f>
        <v>Isi Sasaran</v>
      </c>
      <c r="K120" s="592" t="s">
        <v>26</v>
      </c>
      <c r="L120" s="593" t="str">
        <f>IF($D$118="Y/T","Isi Sasaran",IF($E$118=0,0,IF(K120="Y",1,IF(K120="T",0,"Isi Dulu"))))</f>
        <v>Isi Sasaran</v>
      </c>
      <c r="M120" s="849"/>
      <c r="N120" s="852"/>
      <c r="O120" s="517"/>
      <c r="P120" s="517"/>
      <c r="Q120" s="517"/>
      <c r="R120" s="517"/>
    </row>
    <row r="121" spans="2:18" s="527" customFormat="1" ht="15.75">
      <c r="B121" s="837"/>
      <c r="C121" s="840"/>
      <c r="D121" s="858"/>
      <c r="E121" s="855"/>
      <c r="F121" s="549">
        <v>4</v>
      </c>
      <c r="G121" s="550"/>
      <c r="H121" s="598" t="str">
        <f t="shared" si="2"/>
        <v>Belum Diisi</v>
      </c>
      <c r="I121" s="592" t="s">
        <v>26</v>
      </c>
      <c r="J121" s="593" t="str">
        <f>IF($D$118="Y/T","Isi Sasaran",IF($E$118=0,0,IF(I121="Y",1,IF(I121="T",0,"Isi Dulu"))))</f>
        <v>Isi Sasaran</v>
      </c>
      <c r="K121" s="592" t="s">
        <v>26</v>
      </c>
      <c r="L121" s="593" t="str">
        <f>IF($D$118="Y/T","Isi Sasaran",IF($E$118=0,0,IF(K121="Y",1,IF(K121="T",0,"Isi Dulu"))))</f>
        <v>Isi Sasaran</v>
      </c>
      <c r="M121" s="849"/>
      <c r="N121" s="852"/>
      <c r="O121" s="517"/>
      <c r="P121" s="517"/>
      <c r="Q121" s="517"/>
      <c r="R121" s="517"/>
    </row>
    <row r="122" spans="2:18" s="527" customFormat="1" ht="15.75">
      <c r="B122" s="838"/>
      <c r="C122" s="841"/>
      <c r="D122" s="859"/>
      <c r="E122" s="856"/>
      <c r="F122" s="569">
        <v>5</v>
      </c>
      <c r="G122" s="570"/>
      <c r="H122" s="599" t="str">
        <f t="shared" si="2"/>
        <v>Belum Diisi</v>
      </c>
      <c r="I122" s="595" t="s">
        <v>26</v>
      </c>
      <c r="J122" s="596" t="str">
        <f>IF($D$118="Y/T","Isi Sasaran",IF($E$118=0,0,IF(I122="Y",1,IF(I122="T",0,"Isi Dulu"))))</f>
        <v>Isi Sasaran</v>
      </c>
      <c r="K122" s="595" t="s">
        <v>26</v>
      </c>
      <c r="L122" s="596" t="str">
        <f>IF($D$118="Y/T","Isi Sasaran",IF($E$118=0,0,IF(K122="Y",1,IF(K122="T",0,"Isi Dulu"))))</f>
        <v>Isi Sasaran</v>
      </c>
      <c r="M122" s="850"/>
      <c r="N122" s="853"/>
      <c r="O122" s="517"/>
      <c r="P122" s="517"/>
      <c r="Q122" s="517"/>
      <c r="R122" s="517"/>
    </row>
    <row r="123" spans="2:18" s="527" customFormat="1" ht="15.75">
      <c r="B123" s="836">
        <v>4</v>
      </c>
      <c r="C123" s="839"/>
      <c r="D123" s="857" t="s">
        <v>26</v>
      </c>
      <c r="E123" s="854" t="str">
        <f>IF(D123="Y",1,IF(D123="T",0,IF(D123="Y/T","Belum diisi","Error")))</f>
        <v>Belum diisi</v>
      </c>
      <c r="F123" s="528">
        <v>1</v>
      </c>
      <c r="G123" s="529"/>
      <c r="H123" s="600" t="str">
        <f t="shared" si="2"/>
        <v>Belum Diisi</v>
      </c>
      <c r="I123" s="590" t="s">
        <v>26</v>
      </c>
      <c r="J123" s="591" t="str">
        <f>IF($D$123="Y/T","Isi Sasaran",IF($E$123=0,0,IF(I123="Y",1,IF(I123="T",0,"Isi Dulu"))))</f>
        <v>Isi Sasaran</v>
      </c>
      <c r="K123" s="590" t="s">
        <v>26</v>
      </c>
      <c r="L123" s="591" t="str">
        <f>IF($D$123="Y/T","Isi Sasaran",IF($E$123=0,0,IF(K123="Y",1,IF(K123="T",0,"Isi Dulu"))))</f>
        <v>Isi Sasaran</v>
      </c>
      <c r="M123" s="848" t="s">
        <v>26</v>
      </c>
      <c r="N123" s="851" t="str">
        <f>IF(M123="Y",1,IF(M123="T",0,IF(M123="Y/T","Belum diisi","Error")))</f>
        <v>Belum diisi</v>
      </c>
      <c r="O123" s="517"/>
      <c r="P123" s="517"/>
      <c r="Q123" s="517"/>
      <c r="R123" s="517"/>
    </row>
    <row r="124" spans="2:18" s="527" customFormat="1" ht="15.75">
      <c r="B124" s="837"/>
      <c r="C124" s="840"/>
      <c r="D124" s="858"/>
      <c r="E124" s="855"/>
      <c r="F124" s="549">
        <v>2</v>
      </c>
      <c r="G124" s="550"/>
      <c r="H124" s="598" t="str">
        <f t="shared" si="2"/>
        <v>Belum Diisi</v>
      </c>
      <c r="I124" s="592" t="s">
        <v>26</v>
      </c>
      <c r="J124" s="593" t="str">
        <f>IF($D$123="Y/T","Isi Sasaran",IF($E$123=0,0,IF(I124="Y",1,IF(I124="T",0,"Isi Dulu"))))</f>
        <v>Isi Sasaran</v>
      </c>
      <c r="K124" s="592" t="s">
        <v>26</v>
      </c>
      <c r="L124" s="593" t="str">
        <f>IF($D$123="Y/T","Isi Sasaran",IF($E$123=0,0,IF(K124="Y",1,IF(K124="T",0,"Isi Dulu"))))</f>
        <v>Isi Sasaran</v>
      </c>
      <c r="M124" s="849"/>
      <c r="N124" s="852"/>
      <c r="O124" s="517"/>
      <c r="P124" s="517"/>
      <c r="Q124" s="517"/>
      <c r="R124" s="517"/>
    </row>
    <row r="125" spans="2:18" s="527" customFormat="1" ht="15.75">
      <c r="B125" s="837"/>
      <c r="C125" s="840"/>
      <c r="D125" s="858"/>
      <c r="E125" s="855"/>
      <c r="F125" s="549">
        <v>3</v>
      </c>
      <c r="G125" s="550"/>
      <c r="H125" s="598" t="str">
        <f t="shared" si="2"/>
        <v>Belum Diisi</v>
      </c>
      <c r="I125" s="592" t="s">
        <v>26</v>
      </c>
      <c r="J125" s="593" t="str">
        <f>IF($D$123="Y/T","Isi Sasaran",IF($E$123=0,0,IF(I125="Y",1,IF(I125="T",0,"Isi Dulu"))))</f>
        <v>Isi Sasaran</v>
      </c>
      <c r="K125" s="592" t="s">
        <v>26</v>
      </c>
      <c r="L125" s="593" t="str">
        <f>IF($D$123="Y/T","Isi Sasaran",IF($E$123=0,0,IF(K125="Y",1,IF(K125="T",0,"Isi Dulu"))))</f>
        <v>Isi Sasaran</v>
      </c>
      <c r="M125" s="849"/>
      <c r="N125" s="852"/>
      <c r="O125" s="517"/>
      <c r="P125" s="517"/>
      <c r="Q125" s="517"/>
      <c r="R125" s="517"/>
    </row>
    <row r="126" spans="2:18" s="527" customFormat="1" ht="15.75">
      <c r="B126" s="837"/>
      <c r="C126" s="840"/>
      <c r="D126" s="858"/>
      <c r="E126" s="855"/>
      <c r="F126" s="549">
        <v>4</v>
      </c>
      <c r="G126" s="550"/>
      <c r="H126" s="598" t="str">
        <f t="shared" si="2"/>
        <v>Belum Diisi</v>
      </c>
      <c r="I126" s="592" t="s">
        <v>26</v>
      </c>
      <c r="J126" s="593" t="str">
        <f>IF($D$123="Y/T","Isi Sasaran",IF($E$123=0,0,IF(I126="Y",1,IF(I126="T",0,"Isi Dulu"))))</f>
        <v>Isi Sasaran</v>
      </c>
      <c r="K126" s="592" t="s">
        <v>26</v>
      </c>
      <c r="L126" s="593" t="str">
        <f>IF($D$123="Y/T","Isi Sasaran",IF($E$123=0,0,IF(K126="Y",1,IF(K126="T",0,"Isi Dulu"))))</f>
        <v>Isi Sasaran</v>
      </c>
      <c r="M126" s="849"/>
      <c r="N126" s="852"/>
      <c r="O126" s="517"/>
      <c r="P126" s="517"/>
      <c r="Q126" s="517"/>
      <c r="R126" s="517"/>
    </row>
    <row r="127" spans="2:18" s="527" customFormat="1" ht="15.75">
      <c r="B127" s="838"/>
      <c r="C127" s="841"/>
      <c r="D127" s="859"/>
      <c r="E127" s="856"/>
      <c r="F127" s="569">
        <v>5</v>
      </c>
      <c r="G127" s="570"/>
      <c r="H127" s="599" t="str">
        <f t="shared" si="2"/>
        <v>Belum Diisi</v>
      </c>
      <c r="I127" s="595" t="s">
        <v>26</v>
      </c>
      <c r="J127" s="596" t="str">
        <f>IF($D$123="Y/T","Isi Sasaran",IF($E$123=0,0,IF(I127="Y",1,IF(I127="T",0,"Isi Dulu"))))</f>
        <v>Isi Sasaran</v>
      </c>
      <c r="K127" s="595" t="s">
        <v>26</v>
      </c>
      <c r="L127" s="596" t="str">
        <f>IF($D$123="Y/T","Isi Sasaran",IF($E$123=0,0,IF(K127="Y",1,IF(K127="T",0,"Isi Dulu"))))</f>
        <v>Isi Sasaran</v>
      </c>
      <c r="M127" s="850"/>
      <c r="N127" s="853"/>
      <c r="O127" s="517"/>
      <c r="P127" s="517"/>
      <c r="Q127" s="517"/>
      <c r="R127" s="517"/>
    </row>
    <row r="128" spans="2:18" s="527" customFormat="1" ht="15.75">
      <c r="B128" s="836">
        <v>5</v>
      </c>
      <c r="C128" s="839"/>
      <c r="D128" s="857" t="s">
        <v>26</v>
      </c>
      <c r="E128" s="854" t="str">
        <f>IF(D128="Y",1,IF(D128="T",0,IF(D128="Y/T","Belum diisi","Error")))</f>
        <v>Belum diisi</v>
      </c>
      <c r="F128" s="528">
        <v>1</v>
      </c>
      <c r="G128" s="529"/>
      <c r="H128" s="600" t="str">
        <f t="shared" si="2"/>
        <v>Belum Diisi</v>
      </c>
      <c r="I128" s="590" t="s">
        <v>26</v>
      </c>
      <c r="J128" s="591" t="str">
        <f>IF($D$128="Y/T","Isi Sasaran",IF($E$128=0,0,IF(I128="Y",1,IF(I128="T",0,"Isi Dulu"))))</f>
        <v>Isi Sasaran</v>
      </c>
      <c r="K128" s="590" t="s">
        <v>26</v>
      </c>
      <c r="L128" s="591" t="str">
        <f>IF($D$128="Y/T","Isi Sasaran",IF($E$128=0,0,IF(K128="Y",1,IF(K128="T",0,"Isi Dulu"))))</f>
        <v>Isi Sasaran</v>
      </c>
      <c r="M128" s="848" t="s">
        <v>26</v>
      </c>
      <c r="N128" s="851" t="str">
        <f>IF(M128="Y",1,IF(M128="T",0,IF(M128="Y/T","Belum diisi","Error")))</f>
        <v>Belum diisi</v>
      </c>
      <c r="O128" s="517"/>
      <c r="P128" s="517"/>
      <c r="Q128" s="517"/>
      <c r="R128" s="517"/>
    </row>
    <row r="129" spans="2:18" s="527" customFormat="1" ht="15.75">
      <c r="B129" s="837"/>
      <c r="C129" s="840"/>
      <c r="D129" s="858"/>
      <c r="E129" s="855"/>
      <c r="F129" s="549">
        <v>2</v>
      </c>
      <c r="G129" s="550"/>
      <c r="H129" s="598" t="str">
        <f t="shared" si="2"/>
        <v>Belum Diisi</v>
      </c>
      <c r="I129" s="592" t="s">
        <v>26</v>
      </c>
      <c r="J129" s="593" t="str">
        <f>IF($D$128="Y/T","Isi Sasaran",IF($E$128=0,0,IF(I129="Y",1,IF(I129="T",0,"Isi Dulu"))))</f>
        <v>Isi Sasaran</v>
      </c>
      <c r="K129" s="592" t="s">
        <v>26</v>
      </c>
      <c r="L129" s="593" t="str">
        <f>IF($D$128="Y/T","Isi Sasaran",IF($E$128=0,0,IF(K129="Y",1,IF(K129="T",0,"Isi Dulu"))))</f>
        <v>Isi Sasaran</v>
      </c>
      <c r="M129" s="849"/>
      <c r="N129" s="852"/>
      <c r="O129" s="517"/>
      <c r="P129" s="517"/>
      <c r="Q129" s="517"/>
      <c r="R129" s="517"/>
    </row>
    <row r="130" spans="2:18" s="527" customFormat="1" ht="15.75">
      <c r="B130" s="837"/>
      <c r="C130" s="840"/>
      <c r="D130" s="858"/>
      <c r="E130" s="855"/>
      <c r="F130" s="549">
        <v>3</v>
      </c>
      <c r="G130" s="550"/>
      <c r="H130" s="598" t="str">
        <f t="shared" si="2"/>
        <v>Belum Diisi</v>
      </c>
      <c r="I130" s="592" t="s">
        <v>26</v>
      </c>
      <c r="J130" s="593" t="str">
        <f>IF($D$128="Y/T","Isi Sasaran",IF($E$128=0,0,IF(I130="Y",1,IF(I130="T",0,"Isi Dulu"))))</f>
        <v>Isi Sasaran</v>
      </c>
      <c r="K130" s="592" t="s">
        <v>26</v>
      </c>
      <c r="L130" s="593" t="str">
        <f>IF($D$128="Y/T","Isi Sasaran",IF($E$128=0,0,IF(K130="Y",1,IF(K130="T",0,"Isi Dulu"))))</f>
        <v>Isi Sasaran</v>
      </c>
      <c r="M130" s="849"/>
      <c r="N130" s="852"/>
      <c r="O130" s="517"/>
      <c r="P130" s="517"/>
      <c r="Q130" s="517"/>
      <c r="R130" s="517"/>
    </row>
    <row r="131" spans="2:18" s="527" customFormat="1" ht="15.75">
      <c r="B131" s="837"/>
      <c r="C131" s="840"/>
      <c r="D131" s="858"/>
      <c r="E131" s="855"/>
      <c r="F131" s="549">
        <v>4</v>
      </c>
      <c r="G131" s="550"/>
      <c r="H131" s="598" t="str">
        <f t="shared" si="2"/>
        <v>Belum Diisi</v>
      </c>
      <c r="I131" s="592" t="s">
        <v>26</v>
      </c>
      <c r="J131" s="593" t="str">
        <f>IF($D$128="Y/T","Isi Sasaran",IF($E$128=0,0,IF(I131="Y",1,IF(I131="T",0,"Isi Dulu"))))</f>
        <v>Isi Sasaran</v>
      </c>
      <c r="K131" s="592" t="s">
        <v>26</v>
      </c>
      <c r="L131" s="593" t="str">
        <f>IF($D$128="Y/T","Isi Sasaran",IF($E$128=0,0,IF(K131="Y",1,IF(K131="T",0,"Isi Dulu"))))</f>
        <v>Isi Sasaran</v>
      </c>
      <c r="M131" s="849"/>
      <c r="N131" s="852"/>
      <c r="O131" s="517"/>
      <c r="P131" s="517"/>
      <c r="Q131" s="517"/>
      <c r="R131" s="517"/>
    </row>
    <row r="132" spans="2:18" s="527" customFormat="1" ht="15.75">
      <c r="B132" s="838"/>
      <c r="C132" s="841"/>
      <c r="D132" s="859"/>
      <c r="E132" s="856"/>
      <c r="F132" s="569">
        <v>5</v>
      </c>
      <c r="G132" s="570"/>
      <c r="H132" s="599" t="str">
        <f t="shared" si="2"/>
        <v>Belum Diisi</v>
      </c>
      <c r="I132" s="595" t="s">
        <v>26</v>
      </c>
      <c r="J132" s="596" t="str">
        <f>IF($D$128="Y/T","Isi Sasaran",IF($E$128=0,0,IF(I132="Y",1,IF(I132="T",0,"Isi Dulu"))))</f>
        <v>Isi Sasaran</v>
      </c>
      <c r="K132" s="595" t="s">
        <v>26</v>
      </c>
      <c r="L132" s="596" t="str">
        <f>IF($D$128="Y/T","Isi Sasaran",IF($E$128=0,0,IF(K132="Y",1,IF(K132="T",0,"Isi Dulu"))))</f>
        <v>Isi Sasaran</v>
      </c>
      <c r="M132" s="850"/>
      <c r="N132" s="853"/>
      <c r="O132" s="517"/>
      <c r="P132" s="517"/>
      <c r="Q132" s="517"/>
      <c r="R132" s="517"/>
    </row>
    <row r="133" spans="2:18" s="527" customFormat="1" ht="15.75">
      <c r="B133" s="836">
        <v>6</v>
      </c>
      <c r="C133" s="839"/>
      <c r="D133" s="857" t="s">
        <v>26</v>
      </c>
      <c r="E133" s="854" t="str">
        <f>IF(D133="Y",1,IF(D133="T",0,IF(D133="Y/T","Belum diisi","Error")))</f>
        <v>Belum diisi</v>
      </c>
      <c r="F133" s="528">
        <v>1</v>
      </c>
      <c r="G133" s="529"/>
      <c r="H133" s="600" t="str">
        <f t="shared" si="2"/>
        <v>Belum Diisi</v>
      </c>
      <c r="I133" s="590" t="s">
        <v>26</v>
      </c>
      <c r="J133" s="591" t="str">
        <f>IF($D$133="Y/T","Isi Sasaran",IF($E$133=0,0,IF(I133="Y",1,IF(I133="T",0,"Isi Dulu"))))</f>
        <v>Isi Sasaran</v>
      </c>
      <c r="K133" s="590" t="s">
        <v>26</v>
      </c>
      <c r="L133" s="591" t="str">
        <f>IF($D$133="Y/T","Isi Sasaran",IF($E$133=0,0,IF(K133="Y",1,IF(K133="T",0,"Isi Dulu"))))</f>
        <v>Isi Sasaran</v>
      </c>
      <c r="M133" s="848" t="s">
        <v>26</v>
      </c>
      <c r="N133" s="851" t="str">
        <f>IF(M133="Y",1,IF(M133="T",0,IF(M133="Y/T","Belum diisi","Error")))</f>
        <v>Belum diisi</v>
      </c>
      <c r="O133" s="517"/>
      <c r="P133" s="517"/>
      <c r="Q133" s="517"/>
      <c r="R133" s="517"/>
    </row>
    <row r="134" spans="2:18" s="527" customFormat="1" ht="15.75">
      <c r="B134" s="837"/>
      <c r="C134" s="840"/>
      <c r="D134" s="858"/>
      <c r="E134" s="855"/>
      <c r="F134" s="549">
        <v>2</v>
      </c>
      <c r="G134" s="550"/>
      <c r="H134" s="598" t="str">
        <f t="shared" si="2"/>
        <v>Belum Diisi</v>
      </c>
      <c r="I134" s="592" t="s">
        <v>26</v>
      </c>
      <c r="J134" s="593" t="str">
        <f>IF($D$133="Y/T","Isi Sasaran",IF($E$133=0,0,IF(I134="Y",1,IF(I134="T",0,"Isi Dulu"))))</f>
        <v>Isi Sasaran</v>
      </c>
      <c r="K134" s="592" t="s">
        <v>26</v>
      </c>
      <c r="L134" s="593" t="str">
        <f>IF($D$133="Y/T","Isi Sasaran",IF($E$133=0,0,IF(K134="Y",1,IF(K134="T",0,"Isi Dulu"))))</f>
        <v>Isi Sasaran</v>
      </c>
      <c r="M134" s="849"/>
      <c r="N134" s="852"/>
      <c r="O134" s="517"/>
      <c r="P134" s="517"/>
      <c r="Q134" s="517"/>
      <c r="R134" s="517"/>
    </row>
    <row r="135" spans="2:18" s="527" customFormat="1" ht="15.75">
      <c r="B135" s="837"/>
      <c r="C135" s="840"/>
      <c r="D135" s="858"/>
      <c r="E135" s="855"/>
      <c r="F135" s="549">
        <v>3</v>
      </c>
      <c r="G135" s="550"/>
      <c r="H135" s="598" t="str">
        <f t="shared" si="2"/>
        <v>Belum Diisi</v>
      </c>
      <c r="I135" s="592" t="s">
        <v>26</v>
      </c>
      <c r="J135" s="593" t="str">
        <f>IF($D$133="Y/T","Isi Sasaran",IF($E$133=0,0,IF(I135="Y",1,IF(I135="T",0,"Isi Dulu"))))</f>
        <v>Isi Sasaran</v>
      </c>
      <c r="K135" s="592" t="s">
        <v>26</v>
      </c>
      <c r="L135" s="593" t="str">
        <f>IF($D$133="Y/T","Isi Sasaran",IF($E$133=0,0,IF(K135="Y",1,IF(K135="T",0,"Isi Dulu"))))</f>
        <v>Isi Sasaran</v>
      </c>
      <c r="M135" s="849"/>
      <c r="N135" s="852"/>
      <c r="O135" s="517"/>
      <c r="P135" s="517"/>
      <c r="Q135" s="517"/>
      <c r="R135" s="517"/>
    </row>
    <row r="136" spans="2:18" s="527" customFormat="1" ht="15.75">
      <c r="B136" s="837"/>
      <c r="C136" s="840"/>
      <c r="D136" s="858"/>
      <c r="E136" s="855"/>
      <c r="F136" s="549">
        <v>4</v>
      </c>
      <c r="G136" s="550"/>
      <c r="H136" s="598" t="str">
        <f t="shared" si="2"/>
        <v>Belum Diisi</v>
      </c>
      <c r="I136" s="592" t="s">
        <v>26</v>
      </c>
      <c r="J136" s="593" t="str">
        <f>IF($D$133="Y/T","Isi Sasaran",IF($E$133=0,0,IF(I136="Y",1,IF(I136="T",0,"Isi Dulu"))))</f>
        <v>Isi Sasaran</v>
      </c>
      <c r="K136" s="592" t="s">
        <v>26</v>
      </c>
      <c r="L136" s="593" t="str">
        <f>IF($D$133="Y/T","Isi Sasaran",IF($E$133=0,0,IF(K136="Y",1,IF(K136="T",0,"Isi Dulu"))))</f>
        <v>Isi Sasaran</v>
      </c>
      <c r="M136" s="849"/>
      <c r="N136" s="852"/>
      <c r="O136" s="517"/>
      <c r="P136" s="517"/>
      <c r="Q136" s="517"/>
      <c r="R136" s="517"/>
    </row>
    <row r="137" spans="2:18" s="527" customFormat="1" ht="15.75">
      <c r="B137" s="838"/>
      <c r="C137" s="841"/>
      <c r="D137" s="859"/>
      <c r="E137" s="856"/>
      <c r="F137" s="569">
        <v>5</v>
      </c>
      <c r="G137" s="570"/>
      <c r="H137" s="599" t="str">
        <f t="shared" si="2"/>
        <v>Belum Diisi</v>
      </c>
      <c r="I137" s="595" t="s">
        <v>26</v>
      </c>
      <c r="J137" s="596" t="str">
        <f>IF($D$133="Y/T","Isi Sasaran",IF($E$133=0,0,IF(I137="Y",1,IF(I137="T",0,"Isi Dulu"))))</f>
        <v>Isi Sasaran</v>
      </c>
      <c r="K137" s="595" t="s">
        <v>26</v>
      </c>
      <c r="L137" s="596" t="str">
        <f>IF($D$133="Y/T","Isi Sasaran",IF($E$133=0,0,IF(K137="Y",1,IF(K137="T",0,"Isi Dulu"))))</f>
        <v>Isi Sasaran</v>
      </c>
      <c r="M137" s="850"/>
      <c r="N137" s="853"/>
      <c r="O137" s="517"/>
      <c r="P137" s="517"/>
      <c r="Q137" s="517"/>
      <c r="R137" s="517"/>
    </row>
    <row r="138" spans="2:18" s="527" customFormat="1" ht="15.75">
      <c r="B138" s="836">
        <v>7</v>
      </c>
      <c r="C138" s="839"/>
      <c r="D138" s="857" t="s">
        <v>26</v>
      </c>
      <c r="E138" s="854" t="str">
        <f>IF(D138="Y",1,IF(D138="T",0,IF(D138="Y/T","Belum diisi","Error")))</f>
        <v>Belum diisi</v>
      </c>
      <c r="F138" s="528">
        <v>1</v>
      </c>
      <c r="G138" s="529"/>
      <c r="H138" s="600" t="str">
        <f t="shared" si="2"/>
        <v>Belum Diisi</v>
      </c>
      <c r="I138" s="590" t="s">
        <v>26</v>
      </c>
      <c r="J138" s="591" t="str">
        <f>IF($D$138="Y/T","Isi Sasaran",IF($E$138=0,0,IF(I138="Y",1,IF(I138="T",0,"Isi Dulu"))))</f>
        <v>Isi Sasaran</v>
      </c>
      <c r="K138" s="590" t="s">
        <v>26</v>
      </c>
      <c r="L138" s="591" t="str">
        <f>IF($D$138="Y/T","Isi Sasaran",IF($E$138=0,0,IF(K138="Y",1,IF(K138="T",0,"Isi Dulu"))))</f>
        <v>Isi Sasaran</v>
      </c>
      <c r="M138" s="848" t="s">
        <v>26</v>
      </c>
      <c r="N138" s="851" t="str">
        <f>IF(M138="Y",1,IF(M138="T",0,IF(M138="Y/T","Belum diisi","Error")))</f>
        <v>Belum diisi</v>
      </c>
      <c r="O138" s="517"/>
      <c r="P138" s="517"/>
      <c r="Q138" s="517"/>
      <c r="R138" s="517"/>
    </row>
    <row r="139" spans="2:18" s="527" customFormat="1" ht="15.75">
      <c r="B139" s="837"/>
      <c r="C139" s="840"/>
      <c r="D139" s="858"/>
      <c r="E139" s="855"/>
      <c r="F139" s="549">
        <v>2</v>
      </c>
      <c r="G139" s="550"/>
      <c r="H139" s="598" t="str">
        <f t="shared" si="2"/>
        <v>Belum Diisi</v>
      </c>
      <c r="I139" s="592" t="s">
        <v>26</v>
      </c>
      <c r="J139" s="593" t="str">
        <f>IF($D$138="Y/T","Isi Sasaran",IF($E$138=0,0,IF(I139="Y",1,IF(I139="T",0,"Isi Dulu"))))</f>
        <v>Isi Sasaran</v>
      </c>
      <c r="K139" s="592" t="s">
        <v>26</v>
      </c>
      <c r="L139" s="593" t="str">
        <f>IF($D$138="Y/T","Isi Sasaran",IF($E$138=0,0,IF(K139="Y",1,IF(K139="T",0,"Isi Dulu"))))</f>
        <v>Isi Sasaran</v>
      </c>
      <c r="M139" s="849"/>
      <c r="N139" s="852"/>
      <c r="O139" s="517"/>
      <c r="P139" s="517"/>
      <c r="Q139" s="517"/>
      <c r="R139" s="517"/>
    </row>
    <row r="140" spans="2:18" s="527" customFormat="1" ht="15.75">
      <c r="B140" s="837"/>
      <c r="C140" s="840"/>
      <c r="D140" s="858"/>
      <c r="E140" s="855"/>
      <c r="F140" s="549">
        <v>3</v>
      </c>
      <c r="G140" s="550"/>
      <c r="H140" s="598" t="str">
        <f t="shared" si="2"/>
        <v>Belum Diisi</v>
      </c>
      <c r="I140" s="592" t="s">
        <v>26</v>
      </c>
      <c r="J140" s="593" t="str">
        <f>IF($D$138="Y/T","Isi Sasaran",IF($E$138=0,0,IF(I140="Y",1,IF(I140="T",0,"Isi Dulu"))))</f>
        <v>Isi Sasaran</v>
      </c>
      <c r="K140" s="592" t="s">
        <v>26</v>
      </c>
      <c r="L140" s="593" t="str">
        <f>IF($D$138="Y/T","Isi Sasaran",IF($E$138=0,0,IF(K140="Y",1,IF(K140="T",0,"Isi Dulu"))))</f>
        <v>Isi Sasaran</v>
      </c>
      <c r="M140" s="849"/>
      <c r="N140" s="852"/>
      <c r="O140" s="517"/>
      <c r="P140" s="517"/>
      <c r="Q140" s="517"/>
      <c r="R140" s="517"/>
    </row>
    <row r="141" spans="2:18" s="527" customFormat="1" ht="15.75">
      <c r="B141" s="837"/>
      <c r="C141" s="840"/>
      <c r="D141" s="858"/>
      <c r="E141" s="855"/>
      <c r="F141" s="549">
        <v>4</v>
      </c>
      <c r="G141" s="550"/>
      <c r="H141" s="598" t="str">
        <f t="shared" si="2"/>
        <v>Belum Diisi</v>
      </c>
      <c r="I141" s="592" t="s">
        <v>26</v>
      </c>
      <c r="J141" s="593" t="str">
        <f>IF($D$138="Y/T","Isi Sasaran",IF($E$138=0,0,IF(I141="Y",1,IF(I141="T",0,"Isi Dulu"))))</f>
        <v>Isi Sasaran</v>
      </c>
      <c r="K141" s="592" t="s">
        <v>26</v>
      </c>
      <c r="L141" s="593" t="str">
        <f>IF($D$138="Y/T","Isi Sasaran",IF($E$138=0,0,IF(K141="Y",1,IF(K141="T",0,"Isi Dulu"))))</f>
        <v>Isi Sasaran</v>
      </c>
      <c r="M141" s="849"/>
      <c r="N141" s="852"/>
      <c r="O141" s="517"/>
      <c r="P141" s="517"/>
      <c r="Q141" s="517"/>
      <c r="R141" s="517"/>
    </row>
    <row r="142" spans="2:18" s="527" customFormat="1" ht="15.75">
      <c r="B142" s="838"/>
      <c r="C142" s="841"/>
      <c r="D142" s="859"/>
      <c r="E142" s="856"/>
      <c r="F142" s="569">
        <v>5</v>
      </c>
      <c r="G142" s="570"/>
      <c r="H142" s="599" t="str">
        <f t="shared" si="2"/>
        <v>Belum Diisi</v>
      </c>
      <c r="I142" s="595" t="s">
        <v>26</v>
      </c>
      <c r="J142" s="596" t="str">
        <f>IF($D$138="Y/T","Isi Sasaran",IF($E$138=0,0,IF(I142="Y",1,IF(I142="T",0,"Isi Dulu"))))</f>
        <v>Isi Sasaran</v>
      </c>
      <c r="K142" s="595" t="s">
        <v>26</v>
      </c>
      <c r="L142" s="596" t="str">
        <f>IF($D$138="Y/T","Isi Sasaran",IF($E$138=0,0,IF(K142="Y",1,IF(K142="T",0,"Isi Dulu"))))</f>
        <v>Isi Sasaran</v>
      </c>
      <c r="M142" s="850"/>
      <c r="N142" s="853"/>
      <c r="O142" s="517"/>
      <c r="P142" s="517"/>
      <c r="Q142" s="517"/>
      <c r="R142" s="517"/>
    </row>
    <row r="143" spans="2:18" s="527" customFormat="1" ht="15.75">
      <c r="B143" s="836">
        <v>8</v>
      </c>
      <c r="C143" s="839"/>
      <c r="D143" s="857" t="s">
        <v>26</v>
      </c>
      <c r="E143" s="854" t="str">
        <f>IF(D143="Y",1,IF(D143="T",0,IF(D143="Y/T","Belum diisi","Error")))</f>
        <v>Belum diisi</v>
      </c>
      <c r="F143" s="528">
        <v>1</v>
      </c>
      <c r="G143" s="529"/>
      <c r="H143" s="600" t="str">
        <f t="shared" si="2"/>
        <v>Belum Diisi</v>
      </c>
      <c r="I143" s="590" t="s">
        <v>26</v>
      </c>
      <c r="J143" s="591" t="str">
        <f>IF($D$143="Y/T","Isi Sasaran",IF($E$143=0,0,IF(I143="Y",1,IF(I143="T",0,"Isi Dulu"))))</f>
        <v>Isi Sasaran</v>
      </c>
      <c r="K143" s="590" t="s">
        <v>26</v>
      </c>
      <c r="L143" s="591" t="str">
        <f>IF($D$143="Y/T","Isi Sasaran",IF($E$143=0,0,IF(K143="Y",1,IF(K143="T",0,"Isi Dulu"))))</f>
        <v>Isi Sasaran</v>
      </c>
      <c r="M143" s="848" t="s">
        <v>26</v>
      </c>
      <c r="N143" s="851" t="str">
        <f>IF(M143="Y",1,IF(M143="T",0,IF(M143="Y/T","Belum diisi","Error")))</f>
        <v>Belum diisi</v>
      </c>
      <c r="O143" s="517"/>
      <c r="P143" s="517"/>
      <c r="Q143" s="517"/>
      <c r="R143" s="517"/>
    </row>
    <row r="144" spans="2:18" s="527" customFormat="1" ht="15.75">
      <c r="B144" s="837"/>
      <c r="C144" s="840"/>
      <c r="D144" s="858"/>
      <c r="E144" s="855"/>
      <c r="F144" s="549">
        <v>2</v>
      </c>
      <c r="G144" s="550"/>
      <c r="H144" s="598" t="str">
        <f t="shared" si="2"/>
        <v>Belum Diisi</v>
      </c>
      <c r="I144" s="592" t="s">
        <v>26</v>
      </c>
      <c r="J144" s="593" t="str">
        <f>IF($D$143="Y/T","Isi Sasaran",IF($E$143=0,0,IF(I144="Y",1,IF(I144="T",0,"Isi Dulu"))))</f>
        <v>Isi Sasaran</v>
      </c>
      <c r="K144" s="592" t="s">
        <v>26</v>
      </c>
      <c r="L144" s="593" t="str">
        <f>IF($D$143="Y/T","Isi Sasaran",IF($E$143=0,0,IF(K144="Y",1,IF(K144="T",0,"Isi Dulu"))))</f>
        <v>Isi Sasaran</v>
      </c>
      <c r="M144" s="849"/>
      <c r="N144" s="852"/>
      <c r="O144" s="517"/>
      <c r="P144" s="517"/>
      <c r="Q144" s="517"/>
      <c r="R144" s="517"/>
    </row>
    <row r="145" spans="2:18" s="527" customFormat="1" ht="15.75">
      <c r="B145" s="837"/>
      <c r="C145" s="840"/>
      <c r="D145" s="858"/>
      <c r="E145" s="855"/>
      <c r="F145" s="549">
        <v>3</v>
      </c>
      <c r="G145" s="550"/>
      <c r="H145" s="598" t="str">
        <f t="shared" si="2"/>
        <v>Belum Diisi</v>
      </c>
      <c r="I145" s="592" t="s">
        <v>26</v>
      </c>
      <c r="J145" s="593" t="str">
        <f>IF($D$143="Y/T","Isi Sasaran",IF($E$143=0,0,IF(I145="Y",1,IF(I145="T",0,"Isi Dulu"))))</f>
        <v>Isi Sasaran</v>
      </c>
      <c r="K145" s="592" t="s">
        <v>26</v>
      </c>
      <c r="L145" s="593" t="str">
        <f>IF($D$143="Y/T","Isi Sasaran",IF($E$143=0,0,IF(K145="Y",1,IF(K145="T",0,"Isi Dulu"))))</f>
        <v>Isi Sasaran</v>
      </c>
      <c r="M145" s="849"/>
      <c r="N145" s="852"/>
      <c r="O145" s="517"/>
      <c r="P145" s="517"/>
      <c r="Q145" s="517"/>
      <c r="R145" s="517"/>
    </row>
    <row r="146" spans="2:18" s="527" customFormat="1" ht="15.75">
      <c r="B146" s="837"/>
      <c r="C146" s="840"/>
      <c r="D146" s="858"/>
      <c r="E146" s="855"/>
      <c r="F146" s="549">
        <v>4</v>
      </c>
      <c r="G146" s="550"/>
      <c r="H146" s="598" t="str">
        <f t="shared" si="2"/>
        <v>Belum Diisi</v>
      </c>
      <c r="I146" s="592" t="s">
        <v>26</v>
      </c>
      <c r="J146" s="593" t="str">
        <f>IF($D$143="Y/T","Isi Sasaran",IF($E$143=0,0,IF(I146="Y",1,IF(I146="T",0,"Isi Dulu"))))</f>
        <v>Isi Sasaran</v>
      </c>
      <c r="K146" s="592" t="s">
        <v>26</v>
      </c>
      <c r="L146" s="593" t="str">
        <f>IF($D$143="Y/T","Isi Sasaran",IF($E$143=0,0,IF(K146="Y",1,IF(K146="T",0,"Isi Dulu"))))</f>
        <v>Isi Sasaran</v>
      </c>
      <c r="M146" s="849"/>
      <c r="N146" s="852"/>
      <c r="O146" s="517"/>
      <c r="P146" s="517"/>
      <c r="Q146" s="517"/>
      <c r="R146" s="517"/>
    </row>
    <row r="147" spans="2:18" s="527" customFormat="1" ht="15.75">
      <c r="B147" s="838"/>
      <c r="C147" s="841"/>
      <c r="D147" s="859"/>
      <c r="E147" s="856"/>
      <c r="F147" s="569">
        <v>5</v>
      </c>
      <c r="G147" s="570"/>
      <c r="H147" s="599" t="str">
        <f t="shared" si="2"/>
        <v>Belum Diisi</v>
      </c>
      <c r="I147" s="595" t="s">
        <v>26</v>
      </c>
      <c r="J147" s="596" t="str">
        <f>IF($D$143="Y/T","Isi Sasaran",IF($E$143=0,0,IF(I147="Y",1,IF(I147="T",0,"Isi Dulu"))))</f>
        <v>Isi Sasaran</v>
      </c>
      <c r="K147" s="595" t="s">
        <v>26</v>
      </c>
      <c r="L147" s="596" t="str">
        <f>IF($D$143="Y/T","Isi Sasaran",IF($E$143=0,0,IF(K147="Y",1,IF(K147="T",0,"Isi Dulu"))))</f>
        <v>Isi Sasaran</v>
      </c>
      <c r="M147" s="850"/>
      <c r="N147" s="853"/>
      <c r="O147" s="517"/>
      <c r="P147" s="517"/>
      <c r="Q147" s="517"/>
      <c r="R147" s="517"/>
    </row>
    <row r="148" spans="2:18" s="527" customFormat="1" ht="15.75">
      <c r="B148" s="836">
        <v>9</v>
      </c>
      <c r="C148" s="839"/>
      <c r="D148" s="857" t="s">
        <v>26</v>
      </c>
      <c r="E148" s="854" t="str">
        <f>IF(D148="Y",1,IF(D148="T",0,IF(D148="Y/T","Belum diisi","Error")))</f>
        <v>Belum diisi</v>
      </c>
      <c r="F148" s="528">
        <v>1</v>
      </c>
      <c r="G148" s="529"/>
      <c r="H148" s="600" t="str">
        <f t="shared" si="2"/>
        <v>Belum Diisi</v>
      </c>
      <c r="I148" s="590" t="s">
        <v>26</v>
      </c>
      <c r="J148" s="591" t="str">
        <f>IF($D$148="Y/T","Isi Sasaran",IF($E$148=0,0,IF(I148="Y",1,IF(I148="T",0,"Isi Dulu"))))</f>
        <v>Isi Sasaran</v>
      </c>
      <c r="K148" s="590" t="s">
        <v>26</v>
      </c>
      <c r="L148" s="591" t="str">
        <f>IF($D$148="Y/T","Isi Sasaran",IF($E$148=0,0,IF(K148="Y",1,IF(K148="T",0,"Isi Dulu"))))</f>
        <v>Isi Sasaran</v>
      </c>
      <c r="M148" s="848" t="s">
        <v>26</v>
      </c>
      <c r="N148" s="851" t="str">
        <f>IF(M148="Y",1,IF(M148="T",0,IF(M148="Y/T","Belum diisi","Error")))</f>
        <v>Belum diisi</v>
      </c>
      <c r="O148" s="517"/>
      <c r="P148" s="517"/>
      <c r="Q148" s="517"/>
      <c r="R148" s="517"/>
    </row>
    <row r="149" spans="2:18" s="527" customFormat="1" ht="15.75">
      <c r="B149" s="837"/>
      <c r="C149" s="840"/>
      <c r="D149" s="858"/>
      <c r="E149" s="855"/>
      <c r="F149" s="549">
        <v>2</v>
      </c>
      <c r="G149" s="550"/>
      <c r="H149" s="598" t="str">
        <f t="shared" si="2"/>
        <v>Belum Diisi</v>
      </c>
      <c r="I149" s="592" t="s">
        <v>26</v>
      </c>
      <c r="J149" s="593" t="str">
        <f>IF($D$148="Y/T","Isi Sasaran",IF($E$148=0,0,IF(I149="Y",1,IF(I149="T",0,"Isi Dulu"))))</f>
        <v>Isi Sasaran</v>
      </c>
      <c r="K149" s="592" t="s">
        <v>26</v>
      </c>
      <c r="L149" s="593" t="str">
        <f>IF($D$148="Y/T","Isi Sasaran",IF($E$148=0,0,IF(K149="Y",1,IF(K149="T",0,"Isi Dulu"))))</f>
        <v>Isi Sasaran</v>
      </c>
      <c r="M149" s="849"/>
      <c r="N149" s="852"/>
      <c r="O149" s="517"/>
      <c r="P149" s="517"/>
      <c r="Q149" s="517"/>
      <c r="R149" s="517"/>
    </row>
    <row r="150" spans="2:18" s="527" customFormat="1" ht="15.75">
      <c r="B150" s="837"/>
      <c r="C150" s="840"/>
      <c r="D150" s="858"/>
      <c r="E150" s="855"/>
      <c r="F150" s="549">
        <v>3</v>
      </c>
      <c r="G150" s="550"/>
      <c r="H150" s="598" t="str">
        <f t="shared" si="2"/>
        <v>Belum Diisi</v>
      </c>
      <c r="I150" s="592" t="s">
        <v>26</v>
      </c>
      <c r="J150" s="593" t="str">
        <f>IF($D$148="Y/T","Isi Sasaran",IF($E$148=0,0,IF(I150="Y",1,IF(I150="T",0,"Isi Dulu"))))</f>
        <v>Isi Sasaran</v>
      </c>
      <c r="K150" s="592" t="s">
        <v>26</v>
      </c>
      <c r="L150" s="593" t="str">
        <f>IF($D$148="Y/T","Isi Sasaran",IF($E$148=0,0,IF(K150="Y",1,IF(K150="T",0,"Isi Dulu"))))</f>
        <v>Isi Sasaran</v>
      </c>
      <c r="M150" s="849"/>
      <c r="N150" s="852"/>
      <c r="O150" s="517"/>
      <c r="P150" s="517"/>
      <c r="Q150" s="517"/>
      <c r="R150" s="517"/>
    </row>
    <row r="151" spans="2:18" s="527" customFormat="1" ht="15.75">
      <c r="B151" s="837"/>
      <c r="C151" s="840"/>
      <c r="D151" s="858"/>
      <c r="E151" s="855"/>
      <c r="F151" s="549">
        <v>4</v>
      </c>
      <c r="G151" s="550"/>
      <c r="H151" s="598" t="str">
        <f t="shared" si="2"/>
        <v>Belum Diisi</v>
      </c>
      <c r="I151" s="592" t="s">
        <v>26</v>
      </c>
      <c r="J151" s="593" t="str">
        <f>IF($D$148="Y/T","Isi Sasaran",IF($E$148=0,0,IF(I151="Y",1,IF(I151="T",0,"Isi Dulu"))))</f>
        <v>Isi Sasaran</v>
      </c>
      <c r="K151" s="592" t="s">
        <v>26</v>
      </c>
      <c r="L151" s="593" t="str">
        <f>IF($D$148="Y/T","Isi Sasaran",IF($E$148=0,0,IF(K151="Y",1,IF(K151="T",0,"Isi Dulu"))))</f>
        <v>Isi Sasaran</v>
      </c>
      <c r="M151" s="849"/>
      <c r="N151" s="852"/>
      <c r="O151" s="517"/>
      <c r="P151" s="517"/>
      <c r="Q151" s="517"/>
      <c r="R151" s="517"/>
    </row>
    <row r="152" spans="2:18" s="527" customFormat="1" ht="15.75">
      <c r="B152" s="838"/>
      <c r="C152" s="841"/>
      <c r="D152" s="859"/>
      <c r="E152" s="856"/>
      <c r="F152" s="569">
        <v>5</v>
      </c>
      <c r="G152" s="570"/>
      <c r="H152" s="599" t="str">
        <f t="shared" si="2"/>
        <v>Belum Diisi</v>
      </c>
      <c r="I152" s="595" t="s">
        <v>26</v>
      </c>
      <c r="J152" s="596" t="str">
        <f>IF($D$148="Y/T","Isi Sasaran",IF($E$148=0,0,IF(I152="Y",1,IF(I152="T",0,"Isi Dulu"))))</f>
        <v>Isi Sasaran</v>
      </c>
      <c r="K152" s="595" t="s">
        <v>26</v>
      </c>
      <c r="L152" s="596" t="str">
        <f>IF($D$148="Y/T","Isi Sasaran",IF($E$148=0,0,IF(K152="Y",1,IF(K152="T",0,"Isi Dulu"))))</f>
        <v>Isi Sasaran</v>
      </c>
      <c r="M152" s="850"/>
      <c r="N152" s="853"/>
      <c r="O152" s="517"/>
      <c r="P152" s="517"/>
      <c r="Q152" s="517"/>
      <c r="R152" s="517"/>
    </row>
    <row r="153" spans="2:18" s="527" customFormat="1" ht="15.75">
      <c r="B153" s="836">
        <v>10</v>
      </c>
      <c r="C153" s="839"/>
      <c r="D153" s="857" t="s">
        <v>26</v>
      </c>
      <c r="E153" s="854" t="str">
        <f>IF(D153="Y",1,IF(D153="T",0,IF(D153="Y/T","Belum diisi","Error")))</f>
        <v>Belum diisi</v>
      </c>
      <c r="F153" s="528">
        <v>1</v>
      </c>
      <c r="G153" s="529"/>
      <c r="H153" s="600" t="str">
        <f t="shared" si="2"/>
        <v>Belum Diisi</v>
      </c>
      <c r="I153" s="590" t="s">
        <v>26</v>
      </c>
      <c r="J153" s="591" t="str">
        <f>IF($D$153="Y/T","Isi Sasaran",IF($E$153=0,0,IF(I153="Y",1,IF(I153="T",0,"Isi Dulu"))))</f>
        <v>Isi Sasaran</v>
      </c>
      <c r="K153" s="590" t="s">
        <v>26</v>
      </c>
      <c r="L153" s="591" t="str">
        <f>IF($D$153="Y/T","Isi Sasaran",IF($E$153=0,0,IF(K153="Y",1,IF(K153="T",0,"Isi Dulu"))))</f>
        <v>Isi Sasaran</v>
      </c>
      <c r="M153" s="848" t="s">
        <v>26</v>
      </c>
      <c r="N153" s="851" t="str">
        <f>IF(M153="Y",1,IF(M153="T",0,IF(M153="Y/T","Belum diisi","Error")))</f>
        <v>Belum diisi</v>
      </c>
      <c r="O153" s="517"/>
      <c r="P153" s="517"/>
      <c r="Q153" s="517"/>
      <c r="R153" s="517"/>
    </row>
    <row r="154" spans="2:18" s="527" customFormat="1" ht="15.75">
      <c r="B154" s="837"/>
      <c r="C154" s="840"/>
      <c r="D154" s="858"/>
      <c r="E154" s="855"/>
      <c r="F154" s="549">
        <v>2</v>
      </c>
      <c r="G154" s="550"/>
      <c r="H154" s="598" t="str">
        <f t="shared" si="2"/>
        <v>Belum Diisi</v>
      </c>
      <c r="I154" s="592" t="s">
        <v>26</v>
      </c>
      <c r="J154" s="593" t="str">
        <f>IF($D$153="Y/T","Isi Sasaran",IF($E$153=0,0,IF(I154="Y",1,IF(I154="T",0,"Isi Dulu"))))</f>
        <v>Isi Sasaran</v>
      </c>
      <c r="K154" s="592" t="s">
        <v>26</v>
      </c>
      <c r="L154" s="593" t="str">
        <f>IF($D$153="Y/T","Isi Sasaran",IF($E$153=0,0,IF(K154="Y",1,IF(K154="T",0,"Isi Dulu"))))</f>
        <v>Isi Sasaran</v>
      </c>
      <c r="M154" s="849"/>
      <c r="N154" s="852"/>
      <c r="O154" s="517"/>
      <c r="P154" s="517"/>
      <c r="Q154" s="517"/>
      <c r="R154" s="517"/>
    </row>
    <row r="155" spans="2:18" s="527" customFormat="1" ht="15.75">
      <c r="B155" s="837"/>
      <c r="C155" s="840"/>
      <c r="D155" s="858"/>
      <c r="E155" s="855"/>
      <c r="F155" s="549">
        <v>3</v>
      </c>
      <c r="G155" s="550"/>
      <c r="H155" s="598" t="str">
        <f t="shared" si="2"/>
        <v>Belum Diisi</v>
      </c>
      <c r="I155" s="592" t="s">
        <v>26</v>
      </c>
      <c r="J155" s="593" t="str">
        <f>IF($D$153="Y/T","Isi Sasaran",IF($E$153=0,0,IF(I155="Y",1,IF(I155="T",0,"Isi Dulu"))))</f>
        <v>Isi Sasaran</v>
      </c>
      <c r="K155" s="592" t="s">
        <v>26</v>
      </c>
      <c r="L155" s="593" t="str">
        <f>IF($D$153="Y/T","Isi Sasaran",IF($E$153=0,0,IF(K155="Y",1,IF(K155="T",0,"Isi Dulu"))))</f>
        <v>Isi Sasaran</v>
      </c>
      <c r="M155" s="849"/>
      <c r="N155" s="852"/>
      <c r="O155" s="517"/>
      <c r="P155" s="517"/>
      <c r="Q155" s="517"/>
      <c r="R155" s="517"/>
    </row>
    <row r="156" spans="2:18" s="527" customFormat="1" ht="15.75">
      <c r="B156" s="837"/>
      <c r="C156" s="840"/>
      <c r="D156" s="858"/>
      <c r="E156" s="855"/>
      <c r="F156" s="549">
        <v>4</v>
      </c>
      <c r="G156" s="550"/>
      <c r="H156" s="598" t="str">
        <f t="shared" si="2"/>
        <v>Belum Diisi</v>
      </c>
      <c r="I156" s="592" t="s">
        <v>26</v>
      </c>
      <c r="J156" s="593" t="str">
        <f>IF($D$153="Y/T","Isi Sasaran",IF($E$153=0,0,IF(I156="Y",1,IF(I156="T",0,"Isi Dulu"))))</f>
        <v>Isi Sasaran</v>
      </c>
      <c r="K156" s="592" t="s">
        <v>26</v>
      </c>
      <c r="L156" s="593" t="str">
        <f>IF($D$153="Y/T","Isi Sasaran",IF($E$153=0,0,IF(K156="Y",1,IF(K156="T",0,"Isi Dulu"))))</f>
        <v>Isi Sasaran</v>
      </c>
      <c r="M156" s="849"/>
      <c r="N156" s="852"/>
      <c r="O156" s="517"/>
      <c r="P156" s="517"/>
      <c r="Q156" s="517"/>
      <c r="R156" s="517"/>
    </row>
    <row r="157" spans="2:18" s="527" customFormat="1" ht="15.75">
      <c r="B157" s="838"/>
      <c r="C157" s="841"/>
      <c r="D157" s="859"/>
      <c r="E157" s="856"/>
      <c r="F157" s="569">
        <v>5</v>
      </c>
      <c r="G157" s="570"/>
      <c r="H157" s="599" t="str">
        <f t="shared" si="2"/>
        <v>Belum Diisi</v>
      </c>
      <c r="I157" s="595" t="s">
        <v>26</v>
      </c>
      <c r="J157" s="596" t="str">
        <f>IF($D$153="Y/T","Isi Sasaran",IF($E$153=0,0,IF(I157="Y",1,IF(I157="T",0,"Isi Dulu"))))</f>
        <v>Isi Sasaran</v>
      </c>
      <c r="K157" s="595" t="s">
        <v>26</v>
      </c>
      <c r="L157" s="596" t="str">
        <f>IF($D$153="Y/T","Isi Sasaran",IF($E$153=0,0,IF(K157="Y",1,IF(K157="T",0,"Isi Dulu"))))</f>
        <v>Isi Sasaran</v>
      </c>
      <c r="M157" s="850"/>
      <c r="N157" s="853"/>
      <c r="O157" s="517"/>
      <c r="P157" s="517"/>
      <c r="Q157" s="517"/>
      <c r="R157" s="517"/>
    </row>
    <row r="158" spans="2:18" s="527" customFormat="1" ht="15.75">
      <c r="B158" s="836">
        <v>11</v>
      </c>
      <c r="C158" s="839"/>
      <c r="D158" s="857" t="s">
        <v>26</v>
      </c>
      <c r="E158" s="854" t="str">
        <f>IF(D158="Y",1,IF(D158="T",0,IF(D158="Y/T","Belum diisi","Error")))</f>
        <v>Belum diisi</v>
      </c>
      <c r="F158" s="528">
        <v>1</v>
      </c>
      <c r="G158" s="529"/>
      <c r="H158" s="600" t="str">
        <f t="shared" si="2"/>
        <v>Belum Diisi</v>
      </c>
      <c r="I158" s="590" t="s">
        <v>26</v>
      </c>
      <c r="J158" s="591" t="str">
        <f>IF($D$158="Y/T","Isi Sasaran",IF($E$158=0,0,IF(I158="Y",1,IF(I158="T",0,"Isi Dulu"))))</f>
        <v>Isi Sasaran</v>
      </c>
      <c r="K158" s="590" t="s">
        <v>26</v>
      </c>
      <c r="L158" s="591" t="str">
        <f>IF($D$158="Y/T","Isi Sasaran",IF($E$158=0,0,IF(K158="Y",1,IF(K158="T",0,"Isi Dulu"))))</f>
        <v>Isi Sasaran</v>
      </c>
      <c r="M158" s="848" t="s">
        <v>26</v>
      </c>
      <c r="N158" s="851" t="str">
        <f>IF(M158="Y",1,IF(M158="T",0,IF(M158="Y/T","Belum diisi","Error")))</f>
        <v>Belum diisi</v>
      </c>
      <c r="O158" s="517"/>
      <c r="P158" s="517"/>
      <c r="Q158" s="517"/>
      <c r="R158" s="517"/>
    </row>
    <row r="159" spans="2:18" s="527" customFormat="1" ht="15.75">
      <c r="B159" s="837"/>
      <c r="C159" s="840"/>
      <c r="D159" s="858"/>
      <c r="E159" s="855"/>
      <c r="F159" s="549">
        <v>2</v>
      </c>
      <c r="G159" s="550"/>
      <c r="H159" s="598" t="str">
        <f t="shared" si="2"/>
        <v>Belum Diisi</v>
      </c>
      <c r="I159" s="592" t="s">
        <v>26</v>
      </c>
      <c r="J159" s="593" t="str">
        <f>IF($D$158="Y/T","Isi Sasaran",IF($E$158=0,0,IF(I159="Y",1,IF(I159="T",0,"Isi Dulu"))))</f>
        <v>Isi Sasaran</v>
      </c>
      <c r="K159" s="592" t="s">
        <v>26</v>
      </c>
      <c r="L159" s="593" t="str">
        <f>IF($D$158="Y/T","Isi Sasaran",IF($E$158=0,0,IF(K159="Y",1,IF(K159="T",0,"Isi Dulu"))))</f>
        <v>Isi Sasaran</v>
      </c>
      <c r="M159" s="849"/>
      <c r="N159" s="852"/>
      <c r="O159" s="517"/>
      <c r="P159" s="517"/>
      <c r="Q159" s="517"/>
      <c r="R159" s="517"/>
    </row>
    <row r="160" spans="2:18" s="527" customFormat="1" ht="15.75">
      <c r="B160" s="837"/>
      <c r="C160" s="840"/>
      <c r="D160" s="858"/>
      <c r="E160" s="855"/>
      <c r="F160" s="549">
        <v>3</v>
      </c>
      <c r="G160" s="550"/>
      <c r="H160" s="598" t="str">
        <f t="shared" si="2"/>
        <v>Belum Diisi</v>
      </c>
      <c r="I160" s="592" t="s">
        <v>26</v>
      </c>
      <c r="J160" s="593" t="str">
        <f>IF($D$158="Y/T","Isi Sasaran",IF($E$158=0,0,IF(I160="Y",1,IF(I160="T",0,"Isi Dulu"))))</f>
        <v>Isi Sasaran</v>
      </c>
      <c r="K160" s="592" t="s">
        <v>26</v>
      </c>
      <c r="L160" s="593" t="str">
        <f>IF($D$158="Y/T","Isi Sasaran",IF($E$158=0,0,IF(K160="Y",1,IF(K160="T",0,"Isi Dulu"))))</f>
        <v>Isi Sasaran</v>
      </c>
      <c r="M160" s="849"/>
      <c r="N160" s="852"/>
      <c r="O160" s="517"/>
      <c r="P160" s="517"/>
      <c r="Q160" s="517"/>
      <c r="R160" s="517"/>
    </row>
    <row r="161" spans="2:18" s="527" customFormat="1" ht="15.75">
      <c r="B161" s="837"/>
      <c r="C161" s="840"/>
      <c r="D161" s="858"/>
      <c r="E161" s="855"/>
      <c r="F161" s="549">
        <v>4</v>
      </c>
      <c r="G161" s="550"/>
      <c r="H161" s="598" t="str">
        <f t="shared" si="2"/>
        <v>Belum Diisi</v>
      </c>
      <c r="I161" s="592" t="s">
        <v>26</v>
      </c>
      <c r="J161" s="593" t="str">
        <f>IF($D$158="Y/T","Isi Sasaran",IF($E$158=0,0,IF(I161="Y",1,IF(I161="T",0,"Isi Dulu"))))</f>
        <v>Isi Sasaran</v>
      </c>
      <c r="K161" s="592" t="s">
        <v>26</v>
      </c>
      <c r="L161" s="593" t="str">
        <f>IF($D$158="Y/T","Isi Sasaran",IF($E$158=0,0,IF(K161="Y",1,IF(K161="T",0,"Isi Dulu"))))</f>
        <v>Isi Sasaran</v>
      </c>
      <c r="M161" s="849"/>
      <c r="N161" s="852"/>
      <c r="O161" s="517"/>
      <c r="P161" s="517"/>
      <c r="Q161" s="517"/>
      <c r="R161" s="517"/>
    </row>
    <row r="162" spans="2:18" s="527" customFormat="1" ht="15.75">
      <c r="B162" s="838"/>
      <c r="C162" s="841"/>
      <c r="D162" s="859"/>
      <c r="E162" s="856"/>
      <c r="F162" s="569">
        <v>5</v>
      </c>
      <c r="G162" s="570"/>
      <c r="H162" s="599" t="str">
        <f t="shared" si="2"/>
        <v>Belum Diisi</v>
      </c>
      <c r="I162" s="595" t="s">
        <v>26</v>
      </c>
      <c r="J162" s="596" t="str">
        <f>IF($D$158="Y/T","Isi Sasaran",IF($E$158=0,0,IF(I162="Y",1,IF(I162="T",0,"Isi Dulu"))))</f>
        <v>Isi Sasaran</v>
      </c>
      <c r="K162" s="595" t="s">
        <v>26</v>
      </c>
      <c r="L162" s="596" t="str">
        <f>IF($D$158="Y/T","Isi Sasaran",IF($E$158=0,0,IF(K162="Y",1,IF(K162="T",0,"Isi Dulu"))))</f>
        <v>Isi Sasaran</v>
      </c>
      <c r="M162" s="850"/>
      <c r="N162" s="853"/>
      <c r="O162" s="517"/>
      <c r="P162" s="517"/>
      <c r="Q162" s="517"/>
      <c r="R162" s="517"/>
    </row>
    <row r="163" spans="2:18" s="527" customFormat="1" ht="15.75">
      <c r="B163" s="836">
        <v>12</v>
      </c>
      <c r="C163" s="839"/>
      <c r="D163" s="857" t="s">
        <v>26</v>
      </c>
      <c r="E163" s="854" t="str">
        <f>IF(D163="Y",1,IF(D163="T",0,IF(D163="Y/T","Belum diisi","Error")))</f>
        <v>Belum diisi</v>
      </c>
      <c r="F163" s="528">
        <v>1</v>
      </c>
      <c r="G163" s="529"/>
      <c r="H163" s="600" t="str">
        <f t="shared" si="2"/>
        <v>Belum Diisi</v>
      </c>
      <c r="I163" s="590" t="s">
        <v>26</v>
      </c>
      <c r="J163" s="591" t="str">
        <f>IF($D$163="Y/T","Isi Sasaran",IF($E$163=0,0,IF(I163="Y",1,IF(I163="T",0,"Isi Dulu"))))</f>
        <v>Isi Sasaran</v>
      </c>
      <c r="K163" s="590" t="s">
        <v>26</v>
      </c>
      <c r="L163" s="591" t="str">
        <f>IF($D$163="Y/T","Isi Sasaran",IF($E$163=0,0,IF(K163="Y",1,IF(K163="T",0,"Isi Dulu"))))</f>
        <v>Isi Sasaran</v>
      </c>
      <c r="M163" s="848" t="s">
        <v>26</v>
      </c>
      <c r="N163" s="851" t="str">
        <f>IF(M163="Y",1,IF(M163="T",0,IF(M163="Y/T","Belum diisi","Error")))</f>
        <v>Belum diisi</v>
      </c>
      <c r="O163" s="517"/>
      <c r="P163" s="517"/>
      <c r="Q163" s="517"/>
      <c r="R163" s="517"/>
    </row>
    <row r="164" spans="2:18" s="527" customFormat="1" ht="15.75">
      <c r="B164" s="837"/>
      <c r="C164" s="840"/>
      <c r="D164" s="858"/>
      <c r="E164" s="855"/>
      <c r="F164" s="549">
        <v>2</v>
      </c>
      <c r="G164" s="550"/>
      <c r="H164" s="598" t="str">
        <f t="shared" si="2"/>
        <v>Belum Diisi</v>
      </c>
      <c r="I164" s="592" t="s">
        <v>26</v>
      </c>
      <c r="J164" s="593" t="str">
        <f>IF($D$163="Y/T","Isi Sasaran",IF($E$163=0,0,IF(I164="Y",1,IF(I164="T",0,"Isi Dulu"))))</f>
        <v>Isi Sasaran</v>
      </c>
      <c r="K164" s="592" t="s">
        <v>26</v>
      </c>
      <c r="L164" s="593" t="str">
        <f>IF($D$163="Y/T","Isi Sasaran",IF($E$163=0,0,IF(K164="Y",1,IF(K164="T",0,"Isi Dulu"))))</f>
        <v>Isi Sasaran</v>
      </c>
      <c r="M164" s="849"/>
      <c r="N164" s="852"/>
      <c r="O164" s="517"/>
      <c r="P164" s="517"/>
      <c r="Q164" s="517"/>
      <c r="R164" s="517"/>
    </row>
    <row r="165" spans="2:18" s="527" customFormat="1" ht="15.75">
      <c r="B165" s="837"/>
      <c r="C165" s="840"/>
      <c r="D165" s="858"/>
      <c r="E165" s="855"/>
      <c r="F165" s="549">
        <v>3</v>
      </c>
      <c r="G165" s="550"/>
      <c r="H165" s="598" t="str">
        <f t="shared" si="2"/>
        <v>Belum Diisi</v>
      </c>
      <c r="I165" s="592" t="s">
        <v>26</v>
      </c>
      <c r="J165" s="593" t="str">
        <f>IF($D$163="Y/T","Isi Sasaran",IF($E$163=0,0,IF(I165="Y",1,IF(I165="T",0,"Isi Dulu"))))</f>
        <v>Isi Sasaran</v>
      </c>
      <c r="K165" s="592" t="s">
        <v>26</v>
      </c>
      <c r="L165" s="593" t="str">
        <f>IF($D$163="Y/T","Isi Sasaran",IF($E$163=0,0,IF(K165="Y",1,IF(K165="T",0,"Isi Dulu"))))</f>
        <v>Isi Sasaran</v>
      </c>
      <c r="M165" s="849"/>
      <c r="N165" s="852"/>
      <c r="O165" s="517"/>
      <c r="P165" s="517"/>
      <c r="Q165" s="517"/>
      <c r="R165" s="517"/>
    </row>
    <row r="166" spans="2:18" s="527" customFormat="1" ht="15.75">
      <c r="B166" s="837"/>
      <c r="C166" s="840"/>
      <c r="D166" s="858"/>
      <c r="E166" s="855"/>
      <c r="F166" s="549">
        <v>4</v>
      </c>
      <c r="G166" s="550"/>
      <c r="H166" s="598" t="str">
        <f t="shared" si="2"/>
        <v>Belum Diisi</v>
      </c>
      <c r="I166" s="592" t="s">
        <v>26</v>
      </c>
      <c r="J166" s="593" t="str">
        <f>IF($D$163="Y/T","Isi Sasaran",IF($E$163=0,0,IF(I166="Y",1,IF(I166="T",0,"Isi Dulu"))))</f>
        <v>Isi Sasaran</v>
      </c>
      <c r="K166" s="592" t="s">
        <v>26</v>
      </c>
      <c r="L166" s="593" t="str">
        <f>IF($D$163="Y/T","Isi Sasaran",IF($E$163=0,0,IF(K166="Y",1,IF(K166="T",0,"Isi Dulu"))))</f>
        <v>Isi Sasaran</v>
      </c>
      <c r="M166" s="849"/>
      <c r="N166" s="852"/>
      <c r="O166" s="517"/>
      <c r="P166" s="517"/>
      <c r="Q166" s="517"/>
      <c r="R166" s="517"/>
    </row>
    <row r="167" spans="2:18" s="527" customFormat="1" ht="15.75">
      <c r="B167" s="838"/>
      <c r="C167" s="841"/>
      <c r="D167" s="859"/>
      <c r="E167" s="856"/>
      <c r="F167" s="569">
        <v>5</v>
      </c>
      <c r="G167" s="570"/>
      <c r="H167" s="599" t="str">
        <f t="shared" si="2"/>
        <v>Belum Diisi</v>
      </c>
      <c r="I167" s="595" t="s">
        <v>26</v>
      </c>
      <c r="J167" s="596" t="str">
        <f>IF($D$163="Y/T","Isi Sasaran",IF($E$163=0,0,IF(I167="Y",1,IF(I167="T",0,"Isi Dulu"))))</f>
        <v>Isi Sasaran</v>
      </c>
      <c r="K167" s="595" t="s">
        <v>26</v>
      </c>
      <c r="L167" s="596" t="str">
        <f>IF($D$163="Y/T","Isi Sasaran",IF($E$163=0,0,IF(K167="Y",1,IF(K167="T",0,"Isi Dulu"))))</f>
        <v>Isi Sasaran</v>
      </c>
      <c r="M167" s="850"/>
      <c r="N167" s="853"/>
      <c r="O167" s="517"/>
      <c r="P167" s="517"/>
      <c r="Q167" s="517"/>
      <c r="R167" s="517"/>
    </row>
    <row r="168" spans="2:18" s="527" customFormat="1" ht="15.75">
      <c r="B168" s="836">
        <v>13</v>
      </c>
      <c r="C168" s="839"/>
      <c r="D168" s="857" t="s">
        <v>26</v>
      </c>
      <c r="E168" s="854" t="str">
        <f>IF(D168="Y",1,IF(D168="T",0,IF(D168="Y/T","Belum diisi","Error")))</f>
        <v>Belum diisi</v>
      </c>
      <c r="F168" s="528">
        <v>1</v>
      </c>
      <c r="G168" s="529"/>
      <c r="H168" s="600" t="str">
        <f t="shared" si="2"/>
        <v>Belum Diisi</v>
      </c>
      <c r="I168" s="590" t="s">
        <v>26</v>
      </c>
      <c r="J168" s="591" t="str">
        <f>IF($D$168="Y/T","Isi Sasaran",IF($E$168=0,0,IF(I168="Y",1,IF(I168="T",0,"Isi Dulu"))))</f>
        <v>Isi Sasaran</v>
      </c>
      <c r="K168" s="590" t="s">
        <v>26</v>
      </c>
      <c r="L168" s="591" t="str">
        <f>IF($D$168="Y/T","Isi Sasaran",IF($E$168=0,0,IF(K168="Y",1,IF(K168="T",0,"Isi Dulu"))))</f>
        <v>Isi Sasaran</v>
      </c>
      <c r="M168" s="848" t="s">
        <v>26</v>
      </c>
      <c r="N168" s="851" t="str">
        <f>IF(M168="Y",1,IF(M168="T",0,IF(M168="Y/T","Belum diisi","Error")))</f>
        <v>Belum diisi</v>
      </c>
      <c r="O168" s="517"/>
      <c r="P168" s="517"/>
      <c r="Q168" s="517"/>
      <c r="R168" s="517"/>
    </row>
    <row r="169" spans="2:18" s="527" customFormat="1" ht="15.75">
      <c r="B169" s="837"/>
      <c r="C169" s="840"/>
      <c r="D169" s="858"/>
      <c r="E169" s="855"/>
      <c r="F169" s="549">
        <v>2</v>
      </c>
      <c r="G169" s="550"/>
      <c r="H169" s="598" t="str">
        <f t="shared" si="2"/>
        <v>Belum Diisi</v>
      </c>
      <c r="I169" s="592" t="s">
        <v>26</v>
      </c>
      <c r="J169" s="593" t="str">
        <f>IF($D$168="Y/T","Isi Sasaran",IF($E$168=0,0,IF(I169="Y",1,IF(I169="T",0,"Isi Dulu"))))</f>
        <v>Isi Sasaran</v>
      </c>
      <c r="K169" s="592" t="s">
        <v>26</v>
      </c>
      <c r="L169" s="593" t="str">
        <f>IF($D$168="Y/T","Isi Sasaran",IF($E$168=0,0,IF(K169="Y",1,IF(K169="T",0,"Isi Dulu"))))</f>
        <v>Isi Sasaran</v>
      </c>
      <c r="M169" s="849"/>
      <c r="N169" s="852"/>
      <c r="O169" s="517"/>
      <c r="P169" s="517"/>
      <c r="Q169" s="517"/>
      <c r="R169" s="517"/>
    </row>
    <row r="170" spans="2:18" s="527" customFormat="1" ht="15.75">
      <c r="B170" s="837"/>
      <c r="C170" s="840"/>
      <c r="D170" s="858"/>
      <c r="E170" s="855"/>
      <c r="F170" s="549">
        <v>3</v>
      </c>
      <c r="G170" s="550"/>
      <c r="H170" s="598" t="str">
        <f t="shared" si="2"/>
        <v>Belum Diisi</v>
      </c>
      <c r="I170" s="592" t="s">
        <v>26</v>
      </c>
      <c r="J170" s="593" t="str">
        <f>IF($D$168="Y/T","Isi Sasaran",IF($E$168=0,0,IF(I170="Y",1,IF(I170="T",0,"Isi Dulu"))))</f>
        <v>Isi Sasaran</v>
      </c>
      <c r="K170" s="592" t="s">
        <v>26</v>
      </c>
      <c r="L170" s="593" t="str">
        <f>IF($D$168="Y/T","Isi Sasaran",IF($E$168=0,0,IF(K170="Y",1,IF(K170="T",0,"Isi Dulu"))))</f>
        <v>Isi Sasaran</v>
      </c>
      <c r="M170" s="849"/>
      <c r="N170" s="852"/>
      <c r="O170" s="517"/>
      <c r="P170" s="517"/>
      <c r="Q170" s="517"/>
      <c r="R170" s="517"/>
    </row>
    <row r="171" spans="2:18" s="527" customFormat="1" ht="15.75">
      <c r="B171" s="837"/>
      <c r="C171" s="840"/>
      <c r="D171" s="858"/>
      <c r="E171" s="855"/>
      <c r="F171" s="549">
        <v>4</v>
      </c>
      <c r="G171" s="550"/>
      <c r="H171" s="598" t="str">
        <f t="shared" si="2"/>
        <v>Belum Diisi</v>
      </c>
      <c r="I171" s="592" t="s">
        <v>26</v>
      </c>
      <c r="J171" s="593" t="str">
        <f>IF($D$168="Y/T","Isi Sasaran",IF($E$168=0,0,IF(I171="Y",1,IF(I171="T",0,"Isi Dulu"))))</f>
        <v>Isi Sasaran</v>
      </c>
      <c r="K171" s="592" t="s">
        <v>26</v>
      </c>
      <c r="L171" s="593" t="str">
        <f>IF($D$168="Y/T","Isi Sasaran",IF($E$168=0,0,IF(K171="Y",1,IF(K171="T",0,"Isi Dulu"))))</f>
        <v>Isi Sasaran</v>
      </c>
      <c r="M171" s="849"/>
      <c r="N171" s="852"/>
      <c r="O171" s="517"/>
      <c r="P171" s="517"/>
      <c r="Q171" s="517"/>
      <c r="R171" s="517"/>
    </row>
    <row r="172" spans="2:18" s="527" customFormat="1" ht="15.75">
      <c r="B172" s="838"/>
      <c r="C172" s="841"/>
      <c r="D172" s="859"/>
      <c r="E172" s="856"/>
      <c r="F172" s="569">
        <v>5</v>
      </c>
      <c r="G172" s="570"/>
      <c r="H172" s="599" t="str">
        <f t="shared" ref="H172:H207" si="3">IF(OR(J172="Isi Dulu",L172="Isi Dulu",J172="Isi Sasaran",L172="Isi Sasaran"),"Belum Diisi",IF(SUM(J172,L172)=2,1,IF(SUM(J172,L172)=1,0,IF(SUM(J172,L172)=0,0,"Error"))))</f>
        <v>Belum Diisi</v>
      </c>
      <c r="I172" s="595" t="s">
        <v>26</v>
      </c>
      <c r="J172" s="596" t="str">
        <f>IF($D$168="Y/T","Isi Sasaran",IF($E$168=0,0,IF(I172="Y",1,IF(I172="T",0,"Isi Dulu"))))</f>
        <v>Isi Sasaran</v>
      </c>
      <c r="K172" s="595" t="s">
        <v>26</v>
      </c>
      <c r="L172" s="596" t="str">
        <f>IF($D$168="Y/T","Isi Sasaran",IF($E$168=0,0,IF(K172="Y",1,IF(K172="T",0,"Isi Dulu"))))</f>
        <v>Isi Sasaran</v>
      </c>
      <c r="M172" s="850"/>
      <c r="N172" s="853"/>
      <c r="O172" s="517"/>
      <c r="P172" s="517"/>
      <c r="Q172" s="517"/>
      <c r="R172" s="517"/>
    </row>
    <row r="173" spans="2:18" s="527" customFormat="1" ht="15.75">
      <c r="B173" s="836">
        <v>14</v>
      </c>
      <c r="C173" s="839"/>
      <c r="D173" s="857" t="s">
        <v>26</v>
      </c>
      <c r="E173" s="854" t="str">
        <f>IF(D173="Y",1,IF(D173="T",0,IF(D173="Y/T","Belum diisi","Error")))</f>
        <v>Belum diisi</v>
      </c>
      <c r="F173" s="528">
        <v>1</v>
      </c>
      <c r="G173" s="529"/>
      <c r="H173" s="600" t="str">
        <f t="shared" si="3"/>
        <v>Belum Diisi</v>
      </c>
      <c r="I173" s="590" t="s">
        <v>26</v>
      </c>
      <c r="J173" s="591" t="str">
        <f>IF($D$173="Y/T","Isi Sasaran",IF($E$173=0,0,IF(I173="Y",1,IF(I173="T",0,"Isi Dulu"))))</f>
        <v>Isi Sasaran</v>
      </c>
      <c r="K173" s="590" t="s">
        <v>26</v>
      </c>
      <c r="L173" s="591" t="str">
        <f>IF($D$173="Y/T","Isi Sasaran",IF($E$173=0,0,IF(K173="Y",1,IF(K173="T",0,"Isi Dulu"))))</f>
        <v>Isi Sasaran</v>
      </c>
      <c r="M173" s="848" t="s">
        <v>26</v>
      </c>
      <c r="N173" s="851" t="str">
        <f>IF(M173="Y",1,IF(M173="T",0,IF(M173="Y/T","Belum diisi","Error")))</f>
        <v>Belum diisi</v>
      </c>
      <c r="O173" s="517"/>
      <c r="P173" s="517"/>
      <c r="Q173" s="517"/>
      <c r="R173" s="517"/>
    </row>
    <row r="174" spans="2:18" s="527" customFormat="1" ht="15.75">
      <c r="B174" s="837"/>
      <c r="C174" s="840"/>
      <c r="D174" s="858"/>
      <c r="E174" s="855"/>
      <c r="F174" s="549">
        <v>2</v>
      </c>
      <c r="G174" s="550"/>
      <c r="H174" s="598" t="str">
        <f t="shared" si="3"/>
        <v>Belum Diisi</v>
      </c>
      <c r="I174" s="592" t="s">
        <v>26</v>
      </c>
      <c r="J174" s="593" t="str">
        <f>IF($D$173="Y/T","Isi Sasaran",IF($E$173=0,0,IF(I174="Y",1,IF(I174="T",0,"Isi Dulu"))))</f>
        <v>Isi Sasaran</v>
      </c>
      <c r="K174" s="592" t="s">
        <v>26</v>
      </c>
      <c r="L174" s="593" t="str">
        <f>IF($D$173="Y/T","Isi Sasaran",IF($E$173=0,0,IF(K174="Y",1,IF(K174="T",0,"Isi Dulu"))))</f>
        <v>Isi Sasaran</v>
      </c>
      <c r="M174" s="849"/>
      <c r="N174" s="852"/>
      <c r="O174" s="517"/>
      <c r="P174" s="517"/>
      <c r="Q174" s="517"/>
      <c r="R174" s="517"/>
    </row>
    <row r="175" spans="2:18" s="527" customFormat="1" ht="15.75">
      <c r="B175" s="837"/>
      <c r="C175" s="840"/>
      <c r="D175" s="858"/>
      <c r="E175" s="855"/>
      <c r="F175" s="549">
        <v>3</v>
      </c>
      <c r="G175" s="550"/>
      <c r="H175" s="598" t="str">
        <f t="shared" si="3"/>
        <v>Belum Diisi</v>
      </c>
      <c r="I175" s="592" t="s">
        <v>26</v>
      </c>
      <c r="J175" s="593" t="str">
        <f>IF($D$173="Y/T","Isi Sasaran",IF($E$173=0,0,IF(I175="Y",1,IF(I175="T",0,"Isi Dulu"))))</f>
        <v>Isi Sasaran</v>
      </c>
      <c r="K175" s="592" t="s">
        <v>26</v>
      </c>
      <c r="L175" s="593" t="str">
        <f>IF($D$173="Y/T","Isi Sasaran",IF($E$173=0,0,IF(K175="Y",1,IF(K175="T",0,"Isi Dulu"))))</f>
        <v>Isi Sasaran</v>
      </c>
      <c r="M175" s="849"/>
      <c r="N175" s="852"/>
      <c r="O175" s="517"/>
      <c r="P175" s="517"/>
      <c r="Q175" s="517"/>
      <c r="R175" s="517"/>
    </row>
    <row r="176" spans="2:18" s="527" customFormat="1" ht="15.75">
      <c r="B176" s="837"/>
      <c r="C176" s="840"/>
      <c r="D176" s="858"/>
      <c r="E176" s="855"/>
      <c r="F176" s="549">
        <v>4</v>
      </c>
      <c r="G176" s="550"/>
      <c r="H176" s="598" t="str">
        <f t="shared" si="3"/>
        <v>Belum Diisi</v>
      </c>
      <c r="I176" s="592" t="s">
        <v>26</v>
      </c>
      <c r="J176" s="593" t="str">
        <f>IF($D$173="Y/T","Isi Sasaran",IF($E$173=0,0,IF(I176="Y",1,IF(I176="T",0,"Isi Dulu"))))</f>
        <v>Isi Sasaran</v>
      </c>
      <c r="K176" s="592" t="s">
        <v>26</v>
      </c>
      <c r="L176" s="593" t="str">
        <f>IF($D$173="Y/T","Isi Sasaran",IF($E$173=0,0,IF(K176="Y",1,IF(K176="T",0,"Isi Dulu"))))</f>
        <v>Isi Sasaran</v>
      </c>
      <c r="M176" s="849"/>
      <c r="N176" s="852"/>
      <c r="O176" s="517"/>
      <c r="P176" s="517"/>
      <c r="Q176" s="517"/>
      <c r="R176" s="517"/>
    </row>
    <row r="177" spans="2:18" s="527" customFormat="1" ht="15.75">
      <c r="B177" s="838"/>
      <c r="C177" s="841"/>
      <c r="D177" s="859"/>
      <c r="E177" s="856"/>
      <c r="F177" s="569">
        <v>5</v>
      </c>
      <c r="G177" s="570"/>
      <c r="H177" s="599" t="str">
        <f t="shared" si="3"/>
        <v>Belum Diisi</v>
      </c>
      <c r="I177" s="595" t="s">
        <v>26</v>
      </c>
      <c r="J177" s="596" t="str">
        <f>IF($D$173="Y/T","Isi Sasaran",IF($E$173=0,0,IF(I177="Y",1,IF(I177="T",0,"Isi Dulu"))))</f>
        <v>Isi Sasaran</v>
      </c>
      <c r="K177" s="595" t="s">
        <v>26</v>
      </c>
      <c r="L177" s="596" t="str">
        <f>IF($D$173="Y/T","Isi Sasaran",IF($E$173=0,0,IF(K177="Y",1,IF(K177="T",0,"Isi Dulu"))))</f>
        <v>Isi Sasaran</v>
      </c>
      <c r="M177" s="850"/>
      <c r="N177" s="853"/>
      <c r="O177" s="517"/>
      <c r="P177" s="517"/>
      <c r="Q177" s="517"/>
      <c r="R177" s="517"/>
    </row>
    <row r="178" spans="2:18" s="527" customFormat="1" ht="15.75">
      <c r="B178" s="836">
        <v>15</v>
      </c>
      <c r="C178" s="839"/>
      <c r="D178" s="857" t="s">
        <v>26</v>
      </c>
      <c r="E178" s="854" t="str">
        <f>IF(D178="Y",1,IF(D178="T",0,IF(D178="Y/T","Belum diisi","Error")))</f>
        <v>Belum diisi</v>
      </c>
      <c r="F178" s="528">
        <v>1</v>
      </c>
      <c r="G178" s="529"/>
      <c r="H178" s="600" t="str">
        <f t="shared" si="3"/>
        <v>Belum Diisi</v>
      </c>
      <c r="I178" s="590" t="s">
        <v>26</v>
      </c>
      <c r="J178" s="591" t="str">
        <f>IF($D$178="Y/T","Isi Sasaran",IF($E$178=0,0,IF(I178="Y",1,IF(I178="T",0,"Isi Dulu"))))</f>
        <v>Isi Sasaran</v>
      </c>
      <c r="K178" s="590" t="s">
        <v>26</v>
      </c>
      <c r="L178" s="591" t="str">
        <f>IF($D$178="Y/T","Isi Sasaran",IF($E$178=0,0,IF(K178="Y",1,IF(K178="T",0,"Isi Dulu"))))</f>
        <v>Isi Sasaran</v>
      </c>
      <c r="M178" s="848" t="s">
        <v>26</v>
      </c>
      <c r="N178" s="851" t="str">
        <f>IF(M178="Y",1,IF(M178="T",0,IF(M178="Y/T","Belum diisi","Error")))</f>
        <v>Belum diisi</v>
      </c>
      <c r="O178" s="517"/>
      <c r="P178" s="517"/>
      <c r="Q178" s="517"/>
      <c r="R178" s="517"/>
    </row>
    <row r="179" spans="2:18" s="527" customFormat="1" ht="15.75">
      <c r="B179" s="837"/>
      <c r="C179" s="840"/>
      <c r="D179" s="858"/>
      <c r="E179" s="855"/>
      <c r="F179" s="549">
        <v>2</v>
      </c>
      <c r="G179" s="550"/>
      <c r="H179" s="598" t="str">
        <f t="shared" si="3"/>
        <v>Belum Diisi</v>
      </c>
      <c r="I179" s="592" t="s">
        <v>26</v>
      </c>
      <c r="J179" s="593" t="str">
        <f>IF($D$178="Y/T","Isi Sasaran",IF($E$178=0,0,IF(I179="Y",1,IF(I179="T",0,"Isi Dulu"))))</f>
        <v>Isi Sasaran</v>
      </c>
      <c r="K179" s="592" t="s">
        <v>26</v>
      </c>
      <c r="L179" s="593" t="str">
        <f>IF($D$178="Y/T","Isi Sasaran",IF($E$178=0,0,IF(K179="Y",1,IF(K179="T",0,"Isi Dulu"))))</f>
        <v>Isi Sasaran</v>
      </c>
      <c r="M179" s="849"/>
      <c r="N179" s="852"/>
      <c r="O179" s="517"/>
      <c r="P179" s="517"/>
      <c r="Q179" s="517"/>
      <c r="R179" s="517"/>
    </row>
    <row r="180" spans="2:18" s="527" customFormat="1" ht="15.75">
      <c r="B180" s="837"/>
      <c r="C180" s="840"/>
      <c r="D180" s="858"/>
      <c r="E180" s="855"/>
      <c r="F180" s="549">
        <v>3</v>
      </c>
      <c r="G180" s="550"/>
      <c r="H180" s="598" t="str">
        <f t="shared" si="3"/>
        <v>Belum Diisi</v>
      </c>
      <c r="I180" s="592" t="s">
        <v>26</v>
      </c>
      <c r="J180" s="593" t="str">
        <f>IF($D$178="Y/T","Isi Sasaran",IF($E$178=0,0,IF(I180="Y",1,IF(I180="T",0,"Isi Dulu"))))</f>
        <v>Isi Sasaran</v>
      </c>
      <c r="K180" s="592" t="s">
        <v>26</v>
      </c>
      <c r="L180" s="593" t="str">
        <f>IF($D$178="Y/T","Isi Sasaran",IF($E$178=0,0,IF(K180="Y",1,IF(K180="T",0,"Isi Dulu"))))</f>
        <v>Isi Sasaran</v>
      </c>
      <c r="M180" s="849"/>
      <c r="N180" s="852"/>
      <c r="O180" s="517"/>
      <c r="P180" s="517"/>
      <c r="Q180" s="517"/>
      <c r="R180" s="517"/>
    </row>
    <row r="181" spans="2:18" s="527" customFormat="1" ht="15.75">
      <c r="B181" s="837"/>
      <c r="C181" s="840"/>
      <c r="D181" s="858"/>
      <c r="E181" s="855"/>
      <c r="F181" s="549">
        <v>4</v>
      </c>
      <c r="G181" s="550"/>
      <c r="H181" s="598" t="str">
        <f t="shared" si="3"/>
        <v>Belum Diisi</v>
      </c>
      <c r="I181" s="592" t="s">
        <v>26</v>
      </c>
      <c r="J181" s="593" t="str">
        <f>IF($D$178="Y/T","Isi Sasaran",IF($E$178=0,0,IF(I181="Y",1,IF(I181="T",0,"Isi Dulu"))))</f>
        <v>Isi Sasaran</v>
      </c>
      <c r="K181" s="592" t="s">
        <v>26</v>
      </c>
      <c r="L181" s="593" t="str">
        <f>IF($D$178="Y/T","Isi Sasaran",IF($E$178=0,0,IF(K181="Y",1,IF(K181="T",0,"Isi Dulu"))))</f>
        <v>Isi Sasaran</v>
      </c>
      <c r="M181" s="849"/>
      <c r="N181" s="852"/>
      <c r="O181" s="517"/>
      <c r="P181" s="517"/>
      <c r="Q181" s="517"/>
      <c r="R181" s="517"/>
    </row>
    <row r="182" spans="2:18" s="527" customFormat="1" ht="15.75">
      <c r="B182" s="838"/>
      <c r="C182" s="841"/>
      <c r="D182" s="859"/>
      <c r="E182" s="856"/>
      <c r="F182" s="569">
        <v>5</v>
      </c>
      <c r="G182" s="570"/>
      <c r="H182" s="599" t="str">
        <f t="shared" si="3"/>
        <v>Belum Diisi</v>
      </c>
      <c r="I182" s="595" t="s">
        <v>26</v>
      </c>
      <c r="J182" s="596" t="str">
        <f>IF($D$178="Y/T","Isi Sasaran",IF($E$178=0,0,IF(I182="Y",1,IF(I182="T",0,"Isi Dulu"))))</f>
        <v>Isi Sasaran</v>
      </c>
      <c r="K182" s="595" t="s">
        <v>26</v>
      </c>
      <c r="L182" s="596" t="str">
        <f>IF($D$178="Y/T","Isi Sasaran",IF($E$178=0,0,IF(K182="Y",1,IF(K182="T",0,"Isi Dulu"))))</f>
        <v>Isi Sasaran</v>
      </c>
      <c r="M182" s="850"/>
      <c r="N182" s="853"/>
      <c r="O182" s="517"/>
      <c r="P182" s="517"/>
      <c r="Q182" s="517"/>
      <c r="R182" s="517"/>
    </row>
    <row r="183" spans="2:18" s="527" customFormat="1" ht="15.75">
      <c r="B183" s="836">
        <v>16</v>
      </c>
      <c r="C183" s="839"/>
      <c r="D183" s="857" t="s">
        <v>26</v>
      </c>
      <c r="E183" s="854" t="str">
        <f>IF(D183="Y",1,IF(D183="T",0,IF(D183="Y/T","Belum diisi","Error")))</f>
        <v>Belum diisi</v>
      </c>
      <c r="F183" s="528">
        <v>1</v>
      </c>
      <c r="G183" s="529"/>
      <c r="H183" s="600" t="str">
        <f t="shared" si="3"/>
        <v>Belum Diisi</v>
      </c>
      <c r="I183" s="590" t="s">
        <v>26</v>
      </c>
      <c r="J183" s="591" t="str">
        <f>IF($D$183="Y/T","Isi Sasaran",IF($E$183=0,0,IF(I183="Y",1,IF(I183="T",0,"Isi Dulu"))))</f>
        <v>Isi Sasaran</v>
      </c>
      <c r="K183" s="590" t="s">
        <v>26</v>
      </c>
      <c r="L183" s="591" t="str">
        <f>IF($D$183="Y/T","Isi Sasaran",IF($E$183=0,0,IF(K183="Y",1,IF(K183="T",0,"Isi Dulu"))))</f>
        <v>Isi Sasaran</v>
      </c>
      <c r="M183" s="848" t="s">
        <v>26</v>
      </c>
      <c r="N183" s="851" t="str">
        <f>IF(M183="Y",1,IF(M183="T",0,IF(M183="Y/T","Belum diisi","Error")))</f>
        <v>Belum diisi</v>
      </c>
      <c r="O183" s="517"/>
      <c r="P183" s="517"/>
      <c r="Q183" s="517"/>
      <c r="R183" s="517"/>
    </row>
    <row r="184" spans="2:18" s="527" customFormat="1" ht="15.75">
      <c r="B184" s="837"/>
      <c r="C184" s="840"/>
      <c r="D184" s="858"/>
      <c r="E184" s="855"/>
      <c r="F184" s="549">
        <v>2</v>
      </c>
      <c r="G184" s="550"/>
      <c r="H184" s="598" t="str">
        <f t="shared" si="3"/>
        <v>Belum Diisi</v>
      </c>
      <c r="I184" s="592" t="s">
        <v>26</v>
      </c>
      <c r="J184" s="593" t="str">
        <f>IF($D$183="Y/T","Isi Sasaran",IF($E$183=0,0,IF(I184="Y",1,IF(I184="T",0,"Isi Dulu"))))</f>
        <v>Isi Sasaran</v>
      </c>
      <c r="K184" s="592" t="s">
        <v>26</v>
      </c>
      <c r="L184" s="593" t="str">
        <f>IF($D$183="Y/T","Isi Sasaran",IF($E$183=0,0,IF(K184="Y",1,IF(K184="T",0,"Isi Dulu"))))</f>
        <v>Isi Sasaran</v>
      </c>
      <c r="M184" s="849"/>
      <c r="N184" s="852"/>
      <c r="O184" s="517"/>
      <c r="P184" s="517"/>
      <c r="Q184" s="517"/>
      <c r="R184" s="517"/>
    </row>
    <row r="185" spans="2:18" s="527" customFormat="1" ht="15.75">
      <c r="B185" s="837"/>
      <c r="C185" s="840"/>
      <c r="D185" s="858"/>
      <c r="E185" s="855"/>
      <c r="F185" s="549">
        <v>3</v>
      </c>
      <c r="G185" s="550"/>
      <c r="H185" s="598" t="str">
        <f t="shared" si="3"/>
        <v>Belum Diisi</v>
      </c>
      <c r="I185" s="592" t="s">
        <v>26</v>
      </c>
      <c r="J185" s="593" t="str">
        <f>IF($D$183="Y/T","Isi Sasaran",IF($E$183=0,0,IF(I185="Y",1,IF(I185="T",0,"Isi Dulu"))))</f>
        <v>Isi Sasaran</v>
      </c>
      <c r="K185" s="592" t="s">
        <v>26</v>
      </c>
      <c r="L185" s="593" t="str">
        <f>IF($D$183="Y/T","Isi Sasaran",IF($E$183=0,0,IF(K185="Y",1,IF(K185="T",0,"Isi Dulu"))))</f>
        <v>Isi Sasaran</v>
      </c>
      <c r="M185" s="849"/>
      <c r="N185" s="852"/>
      <c r="O185" s="517"/>
      <c r="P185" s="517"/>
      <c r="Q185" s="517"/>
      <c r="R185" s="517"/>
    </row>
    <row r="186" spans="2:18" s="527" customFormat="1" ht="15.75">
      <c r="B186" s="837"/>
      <c r="C186" s="840"/>
      <c r="D186" s="858"/>
      <c r="E186" s="855"/>
      <c r="F186" s="549">
        <v>4</v>
      </c>
      <c r="G186" s="550"/>
      <c r="H186" s="598" t="str">
        <f t="shared" si="3"/>
        <v>Belum Diisi</v>
      </c>
      <c r="I186" s="592" t="s">
        <v>26</v>
      </c>
      <c r="J186" s="593" t="str">
        <f>IF($D$183="Y/T","Isi Sasaran",IF($E$183=0,0,IF(I186="Y",1,IF(I186="T",0,"Isi Dulu"))))</f>
        <v>Isi Sasaran</v>
      </c>
      <c r="K186" s="592" t="s">
        <v>26</v>
      </c>
      <c r="L186" s="593" t="str">
        <f>IF($D$183="Y/T","Isi Sasaran",IF($E$183=0,0,IF(K186="Y",1,IF(K186="T",0,"Isi Dulu"))))</f>
        <v>Isi Sasaran</v>
      </c>
      <c r="M186" s="849"/>
      <c r="N186" s="852"/>
      <c r="O186" s="517"/>
      <c r="P186" s="517"/>
      <c r="Q186" s="517"/>
      <c r="R186" s="517"/>
    </row>
    <row r="187" spans="2:18" s="527" customFormat="1" ht="15.75">
      <c r="B187" s="838"/>
      <c r="C187" s="841"/>
      <c r="D187" s="859"/>
      <c r="E187" s="856"/>
      <c r="F187" s="569">
        <v>5</v>
      </c>
      <c r="G187" s="570"/>
      <c r="H187" s="599" t="str">
        <f t="shared" si="3"/>
        <v>Belum Diisi</v>
      </c>
      <c r="I187" s="595" t="s">
        <v>26</v>
      </c>
      <c r="J187" s="596" t="str">
        <f>IF($D$183="Y/T","Isi Sasaran",IF($E$183=0,0,IF(I187="Y",1,IF(I187="T",0,"Isi Dulu"))))</f>
        <v>Isi Sasaran</v>
      </c>
      <c r="K187" s="595" t="s">
        <v>26</v>
      </c>
      <c r="L187" s="596" t="str">
        <f>IF($D$183="Y/T","Isi Sasaran",IF($E$183=0,0,IF(K187="Y",1,IF(K187="T",0,"Isi Dulu"))))</f>
        <v>Isi Sasaran</v>
      </c>
      <c r="M187" s="850"/>
      <c r="N187" s="853"/>
      <c r="O187" s="517"/>
      <c r="P187" s="517"/>
      <c r="Q187" s="517"/>
      <c r="R187" s="517"/>
    </row>
    <row r="188" spans="2:18" s="527" customFormat="1" ht="15.75">
      <c r="B188" s="836">
        <v>17</v>
      </c>
      <c r="C188" s="839"/>
      <c r="D188" s="857" t="s">
        <v>26</v>
      </c>
      <c r="E188" s="854" t="str">
        <f>IF(D188="Y",1,IF(D188="T",0,IF(D188="Y/T","Belum diisi","Error")))</f>
        <v>Belum diisi</v>
      </c>
      <c r="F188" s="528">
        <v>1</v>
      </c>
      <c r="G188" s="529"/>
      <c r="H188" s="600" t="str">
        <f t="shared" si="3"/>
        <v>Belum Diisi</v>
      </c>
      <c r="I188" s="590" t="s">
        <v>26</v>
      </c>
      <c r="J188" s="591" t="str">
        <f>IF($D$188="Y/T","Isi Sasaran",IF($E$188=0,0,IF(I188="Y",1,IF(I188="T",0,"Isi Dulu"))))</f>
        <v>Isi Sasaran</v>
      </c>
      <c r="K188" s="590" t="s">
        <v>26</v>
      </c>
      <c r="L188" s="591" t="str">
        <f>IF($D$188="Y/T","Isi Sasaran",IF($E$188=0,0,IF(K188="Y",1,IF(K188="T",0,"Isi Dulu"))))</f>
        <v>Isi Sasaran</v>
      </c>
      <c r="M188" s="848" t="s">
        <v>26</v>
      </c>
      <c r="N188" s="851" t="str">
        <f>IF(M188="Y",1,IF(M188="T",0,IF(M188="Y/T","Belum diisi","Error")))</f>
        <v>Belum diisi</v>
      </c>
      <c r="O188" s="517"/>
      <c r="P188" s="517"/>
      <c r="Q188" s="517"/>
      <c r="R188" s="517"/>
    </row>
    <row r="189" spans="2:18" s="527" customFormat="1" ht="15.75">
      <c r="B189" s="837"/>
      <c r="C189" s="840"/>
      <c r="D189" s="858"/>
      <c r="E189" s="855"/>
      <c r="F189" s="549">
        <v>2</v>
      </c>
      <c r="G189" s="550"/>
      <c r="H189" s="598" t="str">
        <f t="shared" si="3"/>
        <v>Belum Diisi</v>
      </c>
      <c r="I189" s="592" t="s">
        <v>26</v>
      </c>
      <c r="J189" s="593" t="str">
        <f>IF($D$188="Y/T","Isi Sasaran",IF($E$188=0,0,IF(I189="Y",1,IF(I189="T",0,"Isi Dulu"))))</f>
        <v>Isi Sasaran</v>
      </c>
      <c r="K189" s="592" t="s">
        <v>26</v>
      </c>
      <c r="L189" s="593" t="str">
        <f>IF($D$188="Y/T","Isi Sasaran",IF($E$188=0,0,IF(K189="Y",1,IF(K189="T",0,"Isi Dulu"))))</f>
        <v>Isi Sasaran</v>
      </c>
      <c r="M189" s="849"/>
      <c r="N189" s="852"/>
      <c r="O189" s="517"/>
      <c r="P189" s="517"/>
      <c r="Q189" s="517"/>
      <c r="R189" s="517"/>
    </row>
    <row r="190" spans="2:18" s="527" customFormat="1" ht="15.75">
      <c r="B190" s="837"/>
      <c r="C190" s="840"/>
      <c r="D190" s="858"/>
      <c r="E190" s="855"/>
      <c r="F190" s="549">
        <v>3</v>
      </c>
      <c r="G190" s="550"/>
      <c r="H190" s="598" t="str">
        <f t="shared" si="3"/>
        <v>Belum Diisi</v>
      </c>
      <c r="I190" s="592" t="s">
        <v>26</v>
      </c>
      <c r="J190" s="593" t="str">
        <f>IF($D$188="Y/T","Isi Sasaran",IF($E$188=0,0,IF(I190="Y",1,IF(I190="T",0,"Isi Dulu"))))</f>
        <v>Isi Sasaran</v>
      </c>
      <c r="K190" s="592" t="s">
        <v>26</v>
      </c>
      <c r="L190" s="593" t="str">
        <f>IF($D$188="Y/T","Isi Sasaran",IF($E$188=0,0,IF(K190="Y",1,IF(K190="T",0,"Isi Dulu"))))</f>
        <v>Isi Sasaran</v>
      </c>
      <c r="M190" s="849"/>
      <c r="N190" s="852"/>
      <c r="O190" s="517"/>
      <c r="P190" s="517"/>
      <c r="Q190" s="517"/>
      <c r="R190" s="517"/>
    </row>
    <row r="191" spans="2:18" s="527" customFormat="1" ht="15.75">
      <c r="B191" s="837"/>
      <c r="C191" s="840"/>
      <c r="D191" s="858"/>
      <c r="E191" s="855"/>
      <c r="F191" s="549">
        <v>4</v>
      </c>
      <c r="G191" s="550"/>
      <c r="H191" s="598" t="str">
        <f t="shared" si="3"/>
        <v>Belum Diisi</v>
      </c>
      <c r="I191" s="592" t="s">
        <v>26</v>
      </c>
      <c r="J191" s="593" t="str">
        <f>IF($D$188="Y/T","Isi Sasaran",IF($E$188=0,0,IF(I191="Y",1,IF(I191="T",0,"Isi Dulu"))))</f>
        <v>Isi Sasaran</v>
      </c>
      <c r="K191" s="592" t="s">
        <v>26</v>
      </c>
      <c r="L191" s="593" t="str">
        <f>IF($D$188="Y/T","Isi Sasaran",IF($E$188=0,0,IF(K191="Y",1,IF(K191="T",0,"Isi Dulu"))))</f>
        <v>Isi Sasaran</v>
      </c>
      <c r="M191" s="849"/>
      <c r="N191" s="852"/>
      <c r="O191" s="517"/>
      <c r="P191" s="517"/>
      <c r="Q191" s="517"/>
      <c r="R191" s="517"/>
    </row>
    <row r="192" spans="2:18" s="527" customFormat="1" ht="15.75">
      <c r="B192" s="838"/>
      <c r="C192" s="841"/>
      <c r="D192" s="859"/>
      <c r="E192" s="856"/>
      <c r="F192" s="569">
        <v>5</v>
      </c>
      <c r="G192" s="570"/>
      <c r="H192" s="599" t="str">
        <f t="shared" si="3"/>
        <v>Belum Diisi</v>
      </c>
      <c r="I192" s="595" t="s">
        <v>26</v>
      </c>
      <c r="J192" s="596" t="str">
        <f>IF($D$188="Y/T","Isi Sasaran",IF($E$188=0,0,IF(I192="Y",1,IF(I192="T",0,"Isi Dulu"))))</f>
        <v>Isi Sasaran</v>
      </c>
      <c r="K192" s="595" t="s">
        <v>26</v>
      </c>
      <c r="L192" s="596" t="str">
        <f>IF($D$188="Y/T","Isi Sasaran",IF($E$188=0,0,IF(K192="Y",1,IF(K192="T",0,"Isi Dulu"))))</f>
        <v>Isi Sasaran</v>
      </c>
      <c r="M192" s="850"/>
      <c r="N192" s="853"/>
      <c r="O192" s="517"/>
      <c r="P192" s="517"/>
      <c r="Q192" s="517"/>
      <c r="R192" s="517"/>
    </row>
    <row r="193" spans="2:18" s="527" customFormat="1" ht="15.75">
      <c r="B193" s="836">
        <v>18</v>
      </c>
      <c r="C193" s="839"/>
      <c r="D193" s="857" t="s">
        <v>26</v>
      </c>
      <c r="E193" s="854" t="str">
        <f>IF(D193="Y",1,IF(D193="T",0,IF(D193="Y/T","Belum diisi","Error")))</f>
        <v>Belum diisi</v>
      </c>
      <c r="F193" s="528">
        <v>1</v>
      </c>
      <c r="G193" s="529"/>
      <c r="H193" s="600" t="str">
        <f t="shared" si="3"/>
        <v>Belum Diisi</v>
      </c>
      <c r="I193" s="590" t="s">
        <v>26</v>
      </c>
      <c r="J193" s="591" t="str">
        <f>IF($D$193="Y/T","Isi Sasaran",IF($E$193=0,0,IF(I193="Y",1,IF(I193="T",0,"Isi Dulu"))))</f>
        <v>Isi Sasaran</v>
      </c>
      <c r="K193" s="590" t="s">
        <v>26</v>
      </c>
      <c r="L193" s="591" t="str">
        <f>IF($D$193="Y/T","Isi Sasaran",IF($E$193=0,0,IF(K193="Y",1,IF(K193="T",0,"Isi Dulu"))))</f>
        <v>Isi Sasaran</v>
      </c>
      <c r="M193" s="848" t="s">
        <v>26</v>
      </c>
      <c r="N193" s="851" t="str">
        <f>IF(M193="Y",1,IF(M193="T",0,IF(M193="Y/T","Belum diisi","Error")))</f>
        <v>Belum diisi</v>
      </c>
      <c r="O193" s="517"/>
      <c r="P193" s="517"/>
      <c r="Q193" s="517"/>
      <c r="R193" s="517"/>
    </row>
    <row r="194" spans="2:18" s="527" customFormat="1" ht="15.75">
      <c r="B194" s="837"/>
      <c r="C194" s="840"/>
      <c r="D194" s="858"/>
      <c r="E194" s="855"/>
      <c r="F194" s="549">
        <v>2</v>
      </c>
      <c r="G194" s="550"/>
      <c r="H194" s="598" t="str">
        <f t="shared" si="3"/>
        <v>Belum Diisi</v>
      </c>
      <c r="I194" s="592" t="s">
        <v>26</v>
      </c>
      <c r="J194" s="593" t="str">
        <f>IF($D$193="Y/T","Isi Sasaran",IF($E$193=0,0,IF(I194="Y",1,IF(I194="T",0,"Isi Dulu"))))</f>
        <v>Isi Sasaran</v>
      </c>
      <c r="K194" s="592" t="s">
        <v>26</v>
      </c>
      <c r="L194" s="593" t="str">
        <f>IF($D$193="Y/T","Isi Sasaran",IF($E$193=0,0,IF(K194="Y",1,IF(K194="T",0,"Isi Dulu"))))</f>
        <v>Isi Sasaran</v>
      </c>
      <c r="M194" s="849"/>
      <c r="N194" s="852"/>
      <c r="O194" s="517"/>
      <c r="P194" s="517"/>
      <c r="Q194" s="517"/>
      <c r="R194" s="517"/>
    </row>
    <row r="195" spans="2:18" s="527" customFormat="1" ht="15.75">
      <c r="B195" s="837"/>
      <c r="C195" s="840"/>
      <c r="D195" s="858"/>
      <c r="E195" s="855"/>
      <c r="F195" s="549">
        <v>3</v>
      </c>
      <c r="G195" s="550"/>
      <c r="H195" s="598" t="str">
        <f t="shared" si="3"/>
        <v>Belum Diisi</v>
      </c>
      <c r="I195" s="592" t="s">
        <v>26</v>
      </c>
      <c r="J195" s="593" t="str">
        <f>IF($D$193="Y/T","Isi Sasaran",IF($E$193=0,0,IF(I195="Y",1,IF(I195="T",0,"Isi Dulu"))))</f>
        <v>Isi Sasaran</v>
      </c>
      <c r="K195" s="592" t="s">
        <v>26</v>
      </c>
      <c r="L195" s="593" t="str">
        <f>IF($D$193="Y/T","Isi Sasaran",IF($E$193=0,0,IF(K195="Y",1,IF(K195="T",0,"Isi Dulu"))))</f>
        <v>Isi Sasaran</v>
      </c>
      <c r="M195" s="849"/>
      <c r="N195" s="852"/>
      <c r="O195" s="517"/>
      <c r="P195" s="517"/>
      <c r="Q195" s="517"/>
      <c r="R195" s="517"/>
    </row>
    <row r="196" spans="2:18" s="527" customFormat="1" ht="15.75">
      <c r="B196" s="837"/>
      <c r="C196" s="840"/>
      <c r="D196" s="858"/>
      <c r="E196" s="855"/>
      <c r="F196" s="549">
        <v>4</v>
      </c>
      <c r="G196" s="550"/>
      <c r="H196" s="598" t="str">
        <f t="shared" si="3"/>
        <v>Belum Diisi</v>
      </c>
      <c r="I196" s="592" t="s">
        <v>26</v>
      </c>
      <c r="J196" s="593" t="str">
        <f>IF($D$193="Y/T","Isi Sasaran",IF($E$193=0,0,IF(I196="Y",1,IF(I196="T",0,"Isi Dulu"))))</f>
        <v>Isi Sasaran</v>
      </c>
      <c r="K196" s="592" t="s">
        <v>26</v>
      </c>
      <c r="L196" s="593" t="str">
        <f>IF($D$193="Y/T","Isi Sasaran",IF($E$193=0,0,IF(K196="Y",1,IF(K196="T",0,"Isi Dulu"))))</f>
        <v>Isi Sasaran</v>
      </c>
      <c r="M196" s="849"/>
      <c r="N196" s="852"/>
      <c r="O196" s="517"/>
      <c r="P196" s="517"/>
      <c r="Q196" s="517"/>
      <c r="R196" s="517"/>
    </row>
    <row r="197" spans="2:18" s="527" customFormat="1" ht="15.75">
      <c r="B197" s="838"/>
      <c r="C197" s="841"/>
      <c r="D197" s="859"/>
      <c r="E197" s="856"/>
      <c r="F197" s="569">
        <v>5</v>
      </c>
      <c r="G197" s="570"/>
      <c r="H197" s="599" t="str">
        <f t="shared" si="3"/>
        <v>Belum Diisi</v>
      </c>
      <c r="I197" s="595" t="s">
        <v>26</v>
      </c>
      <c r="J197" s="596" t="str">
        <f>IF($D$193="Y/T","Isi Sasaran",IF($E$193=0,0,IF(I197="Y",1,IF(I197="T",0,"Isi Dulu"))))</f>
        <v>Isi Sasaran</v>
      </c>
      <c r="K197" s="595" t="s">
        <v>26</v>
      </c>
      <c r="L197" s="596" t="str">
        <f>IF($D$193="Y/T","Isi Sasaran",IF($E$193=0,0,IF(K197="Y",1,IF(K197="T",0,"Isi Dulu"))))</f>
        <v>Isi Sasaran</v>
      </c>
      <c r="M197" s="850"/>
      <c r="N197" s="853"/>
      <c r="O197" s="517"/>
      <c r="P197" s="517"/>
      <c r="Q197" s="517"/>
      <c r="R197" s="517"/>
    </row>
    <row r="198" spans="2:18" s="527" customFormat="1" ht="15.75">
      <c r="B198" s="836">
        <v>19</v>
      </c>
      <c r="C198" s="839"/>
      <c r="D198" s="857" t="s">
        <v>26</v>
      </c>
      <c r="E198" s="854" t="str">
        <f>IF(D198="Y",1,IF(D198="T",0,IF(D198="Y/T","Belum diisi","Error")))</f>
        <v>Belum diisi</v>
      </c>
      <c r="F198" s="528">
        <v>1</v>
      </c>
      <c r="G198" s="529"/>
      <c r="H198" s="600" t="str">
        <f t="shared" si="3"/>
        <v>Belum Diisi</v>
      </c>
      <c r="I198" s="590" t="s">
        <v>26</v>
      </c>
      <c r="J198" s="591" t="str">
        <f>IF($D$198="Y/T","Isi Sasaran",IF($E$198=0,0,IF(I198="Y",1,IF(I198="T",0,"Isi Dulu"))))</f>
        <v>Isi Sasaran</v>
      </c>
      <c r="K198" s="590" t="s">
        <v>26</v>
      </c>
      <c r="L198" s="591" t="str">
        <f>IF($D$198="Y/T","Isi Sasaran",IF($E$198=0,0,IF(K198="Y",1,IF(K198="T",0,"Isi Dulu"))))</f>
        <v>Isi Sasaran</v>
      </c>
      <c r="M198" s="848" t="s">
        <v>26</v>
      </c>
      <c r="N198" s="851" t="str">
        <f>IF(M198="Y",1,IF(M198="T",0,IF(M198="Y/T","Belum diisi","Error")))</f>
        <v>Belum diisi</v>
      </c>
      <c r="O198" s="517"/>
      <c r="P198" s="517"/>
      <c r="Q198" s="517"/>
      <c r="R198" s="517"/>
    </row>
    <row r="199" spans="2:18" s="527" customFormat="1" ht="15.75">
      <c r="B199" s="837"/>
      <c r="C199" s="840"/>
      <c r="D199" s="858"/>
      <c r="E199" s="855"/>
      <c r="F199" s="549">
        <v>2</v>
      </c>
      <c r="G199" s="550"/>
      <c r="H199" s="598" t="str">
        <f t="shared" si="3"/>
        <v>Belum Diisi</v>
      </c>
      <c r="I199" s="592" t="s">
        <v>26</v>
      </c>
      <c r="J199" s="593" t="str">
        <f>IF($D$198="Y/T","Isi Sasaran",IF($E$198=0,0,IF(I199="Y",1,IF(I199="T",0,"Isi Dulu"))))</f>
        <v>Isi Sasaran</v>
      </c>
      <c r="K199" s="592" t="s">
        <v>26</v>
      </c>
      <c r="L199" s="593" t="str">
        <f>IF($D$198="Y/T","Isi Sasaran",IF($E$198=0,0,IF(K199="Y",1,IF(K199="T",0,"Isi Dulu"))))</f>
        <v>Isi Sasaran</v>
      </c>
      <c r="M199" s="849"/>
      <c r="N199" s="852"/>
      <c r="O199" s="517"/>
      <c r="P199" s="517"/>
      <c r="Q199" s="517"/>
      <c r="R199" s="517"/>
    </row>
    <row r="200" spans="2:18" s="527" customFormat="1" ht="15.75">
      <c r="B200" s="837"/>
      <c r="C200" s="840"/>
      <c r="D200" s="858"/>
      <c r="E200" s="855"/>
      <c r="F200" s="549">
        <v>3</v>
      </c>
      <c r="G200" s="550"/>
      <c r="H200" s="598" t="str">
        <f t="shared" si="3"/>
        <v>Belum Diisi</v>
      </c>
      <c r="I200" s="592" t="s">
        <v>26</v>
      </c>
      <c r="J200" s="593" t="str">
        <f>IF($D$198="Y/T","Isi Sasaran",IF($E$198=0,0,IF(I200="Y",1,IF(I200="T",0,"Isi Dulu"))))</f>
        <v>Isi Sasaran</v>
      </c>
      <c r="K200" s="592" t="s">
        <v>26</v>
      </c>
      <c r="L200" s="593" t="str">
        <f>IF($D$198="Y/T","Isi Sasaran",IF($E$198=0,0,IF(K200="Y",1,IF(K200="T",0,"Isi Dulu"))))</f>
        <v>Isi Sasaran</v>
      </c>
      <c r="M200" s="849"/>
      <c r="N200" s="852"/>
      <c r="O200" s="517"/>
      <c r="P200" s="517"/>
      <c r="Q200" s="517"/>
      <c r="R200" s="517"/>
    </row>
    <row r="201" spans="2:18" s="527" customFormat="1" ht="15.75">
      <c r="B201" s="837"/>
      <c r="C201" s="840"/>
      <c r="D201" s="858"/>
      <c r="E201" s="855"/>
      <c r="F201" s="549">
        <v>4</v>
      </c>
      <c r="G201" s="550"/>
      <c r="H201" s="598" t="str">
        <f t="shared" si="3"/>
        <v>Belum Diisi</v>
      </c>
      <c r="I201" s="592" t="s">
        <v>26</v>
      </c>
      <c r="J201" s="593" t="str">
        <f>IF($D$198="Y/T","Isi Sasaran",IF($E$198=0,0,IF(I201="Y",1,IF(I201="T",0,"Isi Dulu"))))</f>
        <v>Isi Sasaran</v>
      </c>
      <c r="K201" s="592" t="s">
        <v>26</v>
      </c>
      <c r="L201" s="593" t="str">
        <f>IF($D$198="Y/T","Isi Sasaran",IF($E$198=0,0,IF(K201="Y",1,IF(K201="T",0,"Isi Dulu"))))</f>
        <v>Isi Sasaran</v>
      </c>
      <c r="M201" s="849"/>
      <c r="N201" s="852"/>
      <c r="O201" s="517"/>
      <c r="P201" s="517"/>
      <c r="Q201" s="517"/>
      <c r="R201" s="517"/>
    </row>
    <row r="202" spans="2:18" s="527" customFormat="1" ht="15.75">
      <c r="B202" s="838"/>
      <c r="C202" s="841"/>
      <c r="D202" s="859"/>
      <c r="E202" s="856"/>
      <c r="F202" s="569">
        <v>5</v>
      </c>
      <c r="G202" s="570"/>
      <c r="H202" s="599" t="str">
        <f t="shared" si="3"/>
        <v>Belum Diisi</v>
      </c>
      <c r="I202" s="595" t="s">
        <v>26</v>
      </c>
      <c r="J202" s="596" t="str">
        <f>IF($D$198="Y/T","Isi Sasaran",IF($E$198=0,0,IF(I202="Y",1,IF(I202="T",0,"Isi Dulu"))))</f>
        <v>Isi Sasaran</v>
      </c>
      <c r="K202" s="595" t="s">
        <v>26</v>
      </c>
      <c r="L202" s="596" t="str">
        <f>IF($D$198="Y/T","Isi Sasaran",IF($E$198=0,0,IF(K202="Y",1,IF(K202="T",0,"Isi Dulu"))))</f>
        <v>Isi Sasaran</v>
      </c>
      <c r="M202" s="850"/>
      <c r="N202" s="853"/>
      <c r="O202" s="517"/>
      <c r="P202" s="517"/>
      <c r="Q202" s="517"/>
      <c r="R202" s="517"/>
    </row>
    <row r="203" spans="2:18" s="527" customFormat="1" ht="15.75">
      <c r="B203" s="836">
        <v>20</v>
      </c>
      <c r="C203" s="839"/>
      <c r="D203" s="857" t="s">
        <v>26</v>
      </c>
      <c r="E203" s="854" t="str">
        <f>IF(D203="Y",1,IF(D203="T",0,IF(D203="Y/T","Belum diisi","Error")))</f>
        <v>Belum diisi</v>
      </c>
      <c r="F203" s="528">
        <v>1</v>
      </c>
      <c r="G203" s="529"/>
      <c r="H203" s="600" t="str">
        <f t="shared" si="3"/>
        <v>Belum Diisi</v>
      </c>
      <c r="I203" s="590" t="s">
        <v>26</v>
      </c>
      <c r="J203" s="591" t="str">
        <f>IF($D$203="Y/T","Isi Sasaran",IF($E$203=0,0,IF(I203="Y",1,IF(I203="T",0,"Isi Dulu"))))</f>
        <v>Isi Sasaran</v>
      </c>
      <c r="K203" s="590" t="s">
        <v>26</v>
      </c>
      <c r="L203" s="591" t="str">
        <f>IF($D$203="Y/T","Isi Sasaran",IF($E$203=0,0,IF(K203="Y",1,IF(K203="T",0,"Isi Dulu"))))</f>
        <v>Isi Sasaran</v>
      </c>
      <c r="M203" s="848" t="s">
        <v>26</v>
      </c>
      <c r="N203" s="851" t="str">
        <f>IF(M203="Y",1,IF(M203="T",0,IF(M203="Y/T","Belum diisi","Error")))</f>
        <v>Belum diisi</v>
      </c>
      <c r="O203" s="517"/>
      <c r="P203" s="517"/>
      <c r="Q203" s="517"/>
      <c r="R203" s="517"/>
    </row>
    <row r="204" spans="2:18" s="527" customFormat="1" ht="15.75">
      <c r="B204" s="837"/>
      <c r="C204" s="840"/>
      <c r="D204" s="858"/>
      <c r="E204" s="855"/>
      <c r="F204" s="549">
        <v>2</v>
      </c>
      <c r="G204" s="550"/>
      <c r="H204" s="598" t="str">
        <f t="shared" si="3"/>
        <v>Belum Diisi</v>
      </c>
      <c r="I204" s="592" t="s">
        <v>26</v>
      </c>
      <c r="J204" s="593" t="str">
        <f>IF($D$203="Y/T","Isi Sasaran",IF($E$203=0,0,IF(I204="Y",1,IF(I204="T",0,"Isi Dulu"))))</f>
        <v>Isi Sasaran</v>
      </c>
      <c r="K204" s="592" t="s">
        <v>26</v>
      </c>
      <c r="L204" s="593" t="str">
        <f>IF($D$203="Y/T","Isi Sasaran",IF($E$203=0,0,IF(K204="Y",1,IF(K204="T",0,"Isi Dulu"))))</f>
        <v>Isi Sasaran</v>
      </c>
      <c r="M204" s="849"/>
      <c r="N204" s="852"/>
      <c r="O204" s="517"/>
      <c r="P204" s="517"/>
      <c r="Q204" s="517"/>
      <c r="R204" s="517"/>
    </row>
    <row r="205" spans="2:18" s="527" customFormat="1" ht="15.75">
      <c r="B205" s="837"/>
      <c r="C205" s="840"/>
      <c r="D205" s="858"/>
      <c r="E205" s="855"/>
      <c r="F205" s="549">
        <v>3</v>
      </c>
      <c r="G205" s="550"/>
      <c r="H205" s="598" t="str">
        <f t="shared" si="3"/>
        <v>Belum Diisi</v>
      </c>
      <c r="I205" s="592" t="s">
        <v>26</v>
      </c>
      <c r="J205" s="593" t="str">
        <f>IF($D$203="Y/T","Isi Sasaran",IF($E$203=0,0,IF(I205="Y",1,IF(I205="T",0,"Isi Dulu"))))</f>
        <v>Isi Sasaran</v>
      </c>
      <c r="K205" s="592" t="s">
        <v>26</v>
      </c>
      <c r="L205" s="593" t="str">
        <f>IF($D$203="Y/T","Isi Sasaran",IF($E$203=0,0,IF(K205="Y",1,IF(K205="T",0,"Isi Dulu"))))</f>
        <v>Isi Sasaran</v>
      </c>
      <c r="M205" s="849"/>
      <c r="N205" s="852"/>
      <c r="O205" s="517"/>
      <c r="P205" s="517"/>
      <c r="Q205" s="517"/>
      <c r="R205" s="517"/>
    </row>
    <row r="206" spans="2:18" s="527" customFormat="1" ht="15.75">
      <c r="B206" s="837"/>
      <c r="C206" s="840"/>
      <c r="D206" s="858"/>
      <c r="E206" s="855"/>
      <c r="F206" s="549">
        <v>4</v>
      </c>
      <c r="G206" s="550"/>
      <c r="H206" s="598" t="str">
        <f t="shared" si="3"/>
        <v>Belum Diisi</v>
      </c>
      <c r="I206" s="592" t="s">
        <v>26</v>
      </c>
      <c r="J206" s="593" t="str">
        <f>IF($D$203="Y/T","Isi Sasaran",IF($E$203=0,0,IF(I206="Y",1,IF(I206="T",0,"Isi Dulu"))))</f>
        <v>Isi Sasaran</v>
      </c>
      <c r="K206" s="592" t="s">
        <v>26</v>
      </c>
      <c r="L206" s="593" t="str">
        <f>IF($D$203="Y/T","Isi Sasaran",IF($E$203=0,0,IF(K206="Y",1,IF(K206="T",0,"Isi Dulu"))))</f>
        <v>Isi Sasaran</v>
      </c>
      <c r="M206" s="849"/>
      <c r="N206" s="852"/>
      <c r="O206" s="517"/>
      <c r="P206" s="517"/>
      <c r="Q206" s="517"/>
      <c r="R206" s="517"/>
    </row>
    <row r="207" spans="2:18" s="527" customFormat="1" ht="15.75">
      <c r="B207" s="838"/>
      <c r="C207" s="841"/>
      <c r="D207" s="859"/>
      <c r="E207" s="856"/>
      <c r="F207" s="569">
        <v>5</v>
      </c>
      <c r="G207" s="570"/>
      <c r="H207" s="599" t="str">
        <f t="shared" si="3"/>
        <v>Belum Diisi</v>
      </c>
      <c r="I207" s="595" t="s">
        <v>26</v>
      </c>
      <c r="J207" s="596" t="str">
        <f>IF($D$203="Y/T","Isi Sasaran",IF($E$203=0,0,IF(I207="Y",1,IF(I207="T",0,"Isi Dulu"))))</f>
        <v>Isi Sasaran</v>
      </c>
      <c r="K207" s="595" t="s">
        <v>26</v>
      </c>
      <c r="L207" s="596" t="str">
        <f>IF($D$203="Y/T","Isi Sasaran",IF($E$203=0,0,IF(K207="Y",1,IF(K207="T",0,"Isi Dulu"))))</f>
        <v>Isi Sasaran</v>
      </c>
      <c r="M207" s="850"/>
      <c r="N207" s="853"/>
      <c r="O207" s="517"/>
      <c r="P207" s="517"/>
      <c r="Q207" s="517"/>
      <c r="R207" s="517"/>
    </row>
    <row r="208" spans="2:18" s="527" customFormat="1" ht="15.75">
      <c r="B208" s="580"/>
      <c r="C208" s="581"/>
      <c r="D208" s="582"/>
      <c r="E208" s="605" t="e">
        <f>AVERAGE(E108:E207)</f>
        <v>#DIV/0!</v>
      </c>
      <c r="F208" s="580"/>
      <c r="G208" s="583"/>
      <c r="H208" s="602" t="e">
        <f>(IF($D108="Y/T",0,AVERAGE(H108:H112))+IF($D113="Y/T",0,AVERAGE(H113:H117))+IF($D118="Y/T",0,AVERAGE(H118:H122))+IF($D123="Y/T",0,AVERAGE(H123:H127))+IF($D128="Y/T",0,AVERAGE(H128:H132))+IF($D133="Y/T",0,AVERAGE(H133:H137))+IF($D138="Y/T",0,AVERAGE(H138:H142))+IF($D143="Y/T",0,AVERAGE(H143:H147))+IF($D148="Y/T",0,AVERAGE(H148:H152))+IF($D153="Y/T",0,AVERAGE(H153:H157))+IF($D158="Y/T",0,AVERAGE(H158:H162))+IF($D163="Y/T",0,AVERAGE(H163:H167))+IF($D168="Y/T",0,AVERAGE(H168:H172))+IF($D173="Y/T",0,AVERAGE(H173:H177))+IF($D178="Y/T",0,AVERAGE(H178:H182))+IF($D183="Y/T",0,AVERAGE(H183:H187))+IF($D188="Y/T",0,AVERAGE(H188:H192))+IF($D193="Y/T",0,AVERAGE(H193:H197))+IF($D198="Y/T",0,AVERAGE(H198:H202))+IF($D203="Y/T",0,AVERAGE(H203:H207)))/(COUNTIF($D108:$D207,"Y")+COUNTIF($D108:$D207,"T"))</f>
        <v>#DIV/0!</v>
      </c>
      <c r="I208" s="582"/>
      <c r="J208" s="602" t="e">
        <f>(IF($D108="Y/T",0,AVERAGE(J108:J112))+IF($D113="Y/T",0,AVERAGE(J113:J117))+IF($D118="Y/T",0,AVERAGE(J118:J122))+IF($D123="Y/T",0,AVERAGE(J123:J127))+IF($D128="Y/T",0,AVERAGE(J128:J132))+IF($D133="Y/T",0,AVERAGE(J133:J137))+IF($D138="Y/T",0,AVERAGE(J138:J142))+IF($D143="Y/T",0,AVERAGE(J143:J147))+IF($D148="Y/T",0,AVERAGE(J148:J152))+IF($D153="Y/T",0,AVERAGE(J153:J157))+IF($D158="Y/T",0,AVERAGE(J158:J162))+IF($D163="Y/T",0,AVERAGE(J163:J167))+IF($D168="Y/T",0,AVERAGE(J168:J172))+IF($D173="Y/T",0,AVERAGE(J173:J177))+IF($D178="Y/T",0,AVERAGE(J178:J182))+IF($D183="Y/T",0,AVERAGE(J183:J187))+IF($D188="Y/T",0,AVERAGE(J188:J192))+IF($D193="Y/T",0,AVERAGE(J193:J197))+IF($D198="Y/T",0,AVERAGE(J198:J202))+IF($D203="Y/T",0,AVERAGE(J203:J207)))/(COUNTIF($D108:$D207,"Y")+COUNTIF($D108:$D207,"T"))</f>
        <v>#DIV/0!</v>
      </c>
      <c r="K208" s="582"/>
      <c r="L208" s="602" t="e">
        <f>(IF($D108="Y/T",0,AVERAGE(L108:L112))+IF($D113="Y/T",0,AVERAGE(L113:L117))+IF($D118="Y/T",0,AVERAGE(L118:L122))+IF($D123="Y/T",0,AVERAGE(L123:L127))+IF($D128="Y/T",0,AVERAGE(L128:L132))+IF($D133="Y/T",0,AVERAGE(L133:L137))+IF($D138="Y/T",0,AVERAGE(L138:L142))+IF($D143="Y/T",0,AVERAGE(L143:L147))+IF($D148="Y/T",0,AVERAGE(L148:L152))+IF($D153="Y/T",0,AVERAGE(L153:L157))+IF($D158="Y/T",0,AVERAGE(L158:L162))+IF($D163="Y/T",0,AVERAGE(L163:L167))+IF($D168="Y/T",0,AVERAGE(L168:L172))+IF($D173="Y/T",0,AVERAGE(L173:L177))+IF($D178="Y/T",0,AVERAGE(L178:L182))+IF($D183="Y/T",0,AVERAGE(L183:L187))+IF($D188="Y/T",0,AVERAGE(L188:L192))+IF($D193="Y/T",0,AVERAGE(L193:L197))+IF($D198="Y/T",0,AVERAGE(L198:L202))+IF($D203="Y/T",0,AVERAGE(L203:L207)))/(COUNTIF($D108:$D207,"Y")+COUNTIF($D108:$D207,"T"))</f>
        <v>#DIV/0!</v>
      </c>
      <c r="M208" s="606"/>
      <c r="N208" s="602" t="e">
        <f>AVERAGE(N108:N207)</f>
        <v>#DIV/0!</v>
      </c>
      <c r="O208" s="517"/>
      <c r="P208" s="517"/>
      <c r="Q208" s="517"/>
      <c r="R208" s="517"/>
    </row>
    <row r="209" spans="2:18" s="527" customFormat="1" ht="15.75">
      <c r="B209" s="865" t="s">
        <v>507</v>
      </c>
      <c r="C209" s="865"/>
      <c r="D209" s="865"/>
      <c r="E209" s="865"/>
      <c r="F209" s="865"/>
      <c r="G209" s="865"/>
      <c r="H209" s="865"/>
      <c r="I209" s="865"/>
      <c r="J209" s="865"/>
      <c r="K209" s="865"/>
      <c r="L209" s="865"/>
      <c r="M209" s="865"/>
      <c r="N209" s="866"/>
      <c r="O209" s="517"/>
      <c r="P209" s="517"/>
      <c r="Q209" s="517"/>
      <c r="R209" s="517"/>
    </row>
    <row r="210" spans="2:18" s="527" customFormat="1" ht="15.75">
      <c r="B210" s="836">
        <v>1</v>
      </c>
      <c r="C210" s="839"/>
      <c r="D210" s="857" t="s">
        <v>26</v>
      </c>
      <c r="E210" s="854" t="str">
        <f>IF(D210="Y",1,IF(D210="T",0,IF(D210="Y/T","Belum diisi","Error")))</f>
        <v>Belum diisi</v>
      </c>
      <c r="F210" s="528">
        <v>1</v>
      </c>
      <c r="G210" s="529"/>
      <c r="H210" s="589" t="str">
        <f>IF(OR(J210="Isi Dulu",L210="Isi Dulu",J210="Isi Sasaran",L210="Isi Sasaran"),"Belum Diisi",IF(SUM(J210,L210)=2,1,IF(SUM(J210,L210)=1,0,IF(SUM(J210,L210)=0,0,"Error"))))</f>
        <v>Belum Diisi</v>
      </c>
      <c r="I210" s="590" t="s">
        <v>26</v>
      </c>
      <c r="J210" s="591" t="str">
        <f>IF($D$210="Y/T","Isi Sasaran",IF($E$210=0,0,IF(I210="Y",1,IF(I210="T",0,"Isi Dulu"))))</f>
        <v>Isi Sasaran</v>
      </c>
      <c r="K210" s="590" t="s">
        <v>26</v>
      </c>
      <c r="L210" s="591" t="str">
        <f>IF($D$210="Y/T","Isi Sasaran",IF($E$210=0,0,IF(K210="Y",1,IF(K210="T",0,"Isi Dulu"))))</f>
        <v>Isi Sasaran</v>
      </c>
      <c r="M210" s="848" t="s">
        <v>26</v>
      </c>
      <c r="N210" s="851" t="str">
        <f>IF(M210="Y",1,IF(M210="T",0,IF(M210="Y/T","Belum diisi","Error")))</f>
        <v>Belum diisi</v>
      </c>
      <c r="O210" s="517"/>
      <c r="P210" s="517"/>
      <c r="Q210" s="517"/>
      <c r="R210" s="517"/>
    </row>
    <row r="211" spans="2:18" s="527" customFormat="1" ht="15.75">
      <c r="B211" s="837"/>
      <c r="C211" s="840"/>
      <c r="D211" s="858"/>
      <c r="E211" s="855"/>
      <c r="F211" s="549">
        <v>2</v>
      </c>
      <c r="G211" s="550"/>
      <c r="H211" s="589" t="str">
        <f t="shared" ref="H211:H274" si="4">IF(OR(J211="Isi Dulu",L211="Isi Dulu",J211="Isi Sasaran",L211="Isi Sasaran"),"Belum Diisi",IF(SUM(J211,L211)=2,1,IF(SUM(J211,L211)=1,0,IF(SUM(J211,L211)=0,0,"Error"))))</f>
        <v>Belum Diisi</v>
      </c>
      <c r="I211" s="592" t="s">
        <v>26</v>
      </c>
      <c r="J211" s="593" t="str">
        <f>IF($D$210="Y/T","Isi Sasaran",IF($E$210=0,0,IF(I211="Y",1,IF(I211="T",0,"Isi Dulu"))))</f>
        <v>Isi Sasaran</v>
      </c>
      <c r="K211" s="592" t="s">
        <v>26</v>
      </c>
      <c r="L211" s="593" t="str">
        <f>IF($D$210="Y/T","Isi Sasaran",IF($E$210=0,0,IF(K211="Y",1,IF(K211="T",0,"Isi Dulu"))))</f>
        <v>Isi Sasaran</v>
      </c>
      <c r="M211" s="849"/>
      <c r="N211" s="852"/>
      <c r="O211" s="517"/>
      <c r="P211" s="517"/>
      <c r="Q211" s="517"/>
      <c r="R211" s="517"/>
    </row>
    <row r="212" spans="2:18" s="527" customFormat="1" ht="15.75">
      <c r="B212" s="837"/>
      <c r="C212" s="840"/>
      <c r="D212" s="858"/>
      <c r="E212" s="855"/>
      <c r="F212" s="549">
        <v>3</v>
      </c>
      <c r="G212" s="550"/>
      <c r="H212" s="589" t="str">
        <f t="shared" si="4"/>
        <v>Belum Diisi</v>
      </c>
      <c r="I212" s="592" t="s">
        <v>26</v>
      </c>
      <c r="J212" s="593" t="str">
        <f>IF($D$210="Y/T","Isi Sasaran",IF($E$210=0,0,IF(I212="Y",1,IF(I212="T",0,"Isi Dulu"))))</f>
        <v>Isi Sasaran</v>
      </c>
      <c r="K212" s="592" t="s">
        <v>26</v>
      </c>
      <c r="L212" s="593" t="str">
        <f>IF($D$210="Y/T","Isi Sasaran",IF($E$210=0,0,IF(K212="Y",1,IF(K212="T",0,"Isi Dulu"))))</f>
        <v>Isi Sasaran</v>
      </c>
      <c r="M212" s="849"/>
      <c r="N212" s="852"/>
      <c r="O212" s="517"/>
      <c r="P212" s="517"/>
      <c r="Q212" s="517"/>
      <c r="R212" s="517"/>
    </row>
    <row r="213" spans="2:18" s="527" customFormat="1" ht="15.75">
      <c r="B213" s="837"/>
      <c r="C213" s="840"/>
      <c r="D213" s="858"/>
      <c r="E213" s="855"/>
      <c r="F213" s="549">
        <v>4</v>
      </c>
      <c r="G213" s="550"/>
      <c r="H213" s="589" t="str">
        <f t="shared" si="4"/>
        <v>Belum Diisi</v>
      </c>
      <c r="I213" s="592" t="s">
        <v>26</v>
      </c>
      <c r="J213" s="593" t="str">
        <f>IF($D$210="Y/T","Isi Sasaran",IF($E$210=0,0,IF(I213="Y",1,IF(I213="T",0,"Isi Dulu"))))</f>
        <v>Isi Sasaran</v>
      </c>
      <c r="K213" s="592" t="s">
        <v>26</v>
      </c>
      <c r="L213" s="593" t="str">
        <f>IF($D$210="Y/T","Isi Sasaran",IF($E$210=0,0,IF(K213="Y",1,IF(K213="T",0,"Isi Dulu"))))</f>
        <v>Isi Sasaran</v>
      </c>
      <c r="M213" s="849"/>
      <c r="N213" s="852"/>
      <c r="O213" s="517"/>
      <c r="P213" s="517"/>
      <c r="Q213" s="517"/>
      <c r="R213" s="517"/>
    </row>
    <row r="214" spans="2:18" s="527" customFormat="1" ht="15.75">
      <c r="B214" s="838"/>
      <c r="C214" s="841"/>
      <c r="D214" s="859"/>
      <c r="E214" s="856"/>
      <c r="F214" s="569">
        <v>5</v>
      </c>
      <c r="G214" s="570"/>
      <c r="H214" s="594" t="str">
        <f t="shared" si="4"/>
        <v>Belum Diisi</v>
      </c>
      <c r="I214" s="595" t="s">
        <v>26</v>
      </c>
      <c r="J214" s="596" t="str">
        <f>IF($D$210="Y/T","Isi Sasaran",IF($E$210=0,0,IF(I214="Y",1,IF(I214="T",0,"Isi Dulu"))))</f>
        <v>Isi Sasaran</v>
      </c>
      <c r="K214" s="595" t="s">
        <v>26</v>
      </c>
      <c r="L214" s="596" t="str">
        <f>IF($D$210="Y/T","Isi Sasaran",IF($E$210=0,0,IF(K214="Y",1,IF(K214="T",0,"Isi Dulu"))))</f>
        <v>Isi Sasaran</v>
      </c>
      <c r="M214" s="850"/>
      <c r="N214" s="853"/>
      <c r="O214" s="517"/>
      <c r="P214" s="517"/>
      <c r="Q214" s="517"/>
      <c r="R214" s="517"/>
    </row>
    <row r="215" spans="2:18" s="527" customFormat="1" ht="15.75">
      <c r="B215" s="836">
        <v>2</v>
      </c>
      <c r="C215" s="839"/>
      <c r="D215" s="857" t="s">
        <v>26</v>
      </c>
      <c r="E215" s="854" t="str">
        <f>IF(D215="Y",1,IF(D215="T",0,IF(D215="Y/T","Belum diisi","Error")))</f>
        <v>Belum diisi</v>
      </c>
      <c r="F215" s="528">
        <v>1</v>
      </c>
      <c r="G215" s="529"/>
      <c r="H215" s="597" t="str">
        <f t="shared" si="4"/>
        <v>Belum Diisi</v>
      </c>
      <c r="I215" s="590" t="s">
        <v>26</v>
      </c>
      <c r="J215" s="591" t="str">
        <f>IF($D$215="Y/T","Isi Sasaran",IF($E$215=0,0,IF(I215="Y",1,IF(I215="T",0,"Isi Dulu"))))</f>
        <v>Isi Sasaran</v>
      </c>
      <c r="K215" s="590" t="s">
        <v>26</v>
      </c>
      <c r="L215" s="591" t="str">
        <f>IF($D$215="Y/T","Isi Sasaran",IF($E$215=0,0,IF(K215="Y",1,IF(K215="T",0,"Isi Dulu"))))</f>
        <v>Isi Sasaran</v>
      </c>
      <c r="M215" s="848" t="s">
        <v>26</v>
      </c>
      <c r="N215" s="851" t="str">
        <f>IF(M215="Y",1,IF(M215="T",0,IF(M215="Y/T","Belum diisi","Error")))</f>
        <v>Belum diisi</v>
      </c>
      <c r="O215" s="517"/>
      <c r="P215" s="517"/>
      <c r="Q215" s="517"/>
      <c r="R215" s="517"/>
    </row>
    <row r="216" spans="2:18" s="527" customFormat="1" ht="15.75">
      <c r="B216" s="837"/>
      <c r="C216" s="840"/>
      <c r="D216" s="858"/>
      <c r="E216" s="855"/>
      <c r="F216" s="549">
        <v>2</v>
      </c>
      <c r="G216" s="550"/>
      <c r="H216" s="598" t="str">
        <f t="shared" si="4"/>
        <v>Belum Diisi</v>
      </c>
      <c r="I216" s="592" t="s">
        <v>26</v>
      </c>
      <c r="J216" s="593" t="str">
        <f>IF($D$215="Y/T","Isi Sasaran",IF($E$215=0,0,IF(I216="Y",1,IF(I216="T",0,"Isi Dulu"))))</f>
        <v>Isi Sasaran</v>
      </c>
      <c r="K216" s="592" t="s">
        <v>26</v>
      </c>
      <c r="L216" s="593" t="str">
        <f>IF($D$215="Y/T","Isi Sasaran",IF($E$215=0,0,IF(K216="Y",1,IF(K216="T",0,"Isi Dulu"))))</f>
        <v>Isi Sasaran</v>
      </c>
      <c r="M216" s="849"/>
      <c r="N216" s="852"/>
      <c r="O216" s="517"/>
      <c r="P216" s="517"/>
      <c r="Q216" s="517"/>
      <c r="R216" s="517"/>
    </row>
    <row r="217" spans="2:18" s="527" customFormat="1" ht="15.75">
      <c r="B217" s="837"/>
      <c r="C217" s="840"/>
      <c r="D217" s="858"/>
      <c r="E217" s="855"/>
      <c r="F217" s="549">
        <v>3</v>
      </c>
      <c r="G217" s="550"/>
      <c r="H217" s="598" t="str">
        <f t="shared" si="4"/>
        <v>Belum Diisi</v>
      </c>
      <c r="I217" s="592" t="s">
        <v>26</v>
      </c>
      <c r="J217" s="593" t="str">
        <f>IF($D$215="Y/T","Isi Sasaran",IF($E$215=0,0,IF(I217="Y",1,IF(I217="T",0,"Isi Dulu"))))</f>
        <v>Isi Sasaran</v>
      </c>
      <c r="K217" s="592" t="s">
        <v>26</v>
      </c>
      <c r="L217" s="593" t="str">
        <f>IF($D$215="Y/T","Isi Sasaran",IF($E$215=0,0,IF(K217="Y",1,IF(K217="T",0,"Isi Dulu"))))</f>
        <v>Isi Sasaran</v>
      </c>
      <c r="M217" s="849"/>
      <c r="N217" s="852"/>
      <c r="O217" s="517"/>
      <c r="P217" s="517"/>
      <c r="Q217" s="517"/>
      <c r="R217" s="517"/>
    </row>
    <row r="218" spans="2:18" s="527" customFormat="1" ht="15.75">
      <c r="B218" s="837"/>
      <c r="C218" s="840"/>
      <c r="D218" s="858"/>
      <c r="E218" s="855"/>
      <c r="F218" s="549">
        <v>4</v>
      </c>
      <c r="G218" s="550"/>
      <c r="H218" s="598" t="str">
        <f t="shared" si="4"/>
        <v>Belum Diisi</v>
      </c>
      <c r="I218" s="592" t="s">
        <v>26</v>
      </c>
      <c r="J218" s="593" t="str">
        <f>IF($D$215="Y/T","Isi Sasaran",IF($E$215=0,0,IF(I218="Y",1,IF(I218="T",0,"Isi Dulu"))))</f>
        <v>Isi Sasaran</v>
      </c>
      <c r="K218" s="592" t="s">
        <v>26</v>
      </c>
      <c r="L218" s="593" t="str">
        <f>IF($D$215="Y/T","Isi Sasaran",IF($E$215=0,0,IF(K218="Y",1,IF(K218="T",0,"Isi Dulu"))))</f>
        <v>Isi Sasaran</v>
      </c>
      <c r="M218" s="849"/>
      <c r="N218" s="852"/>
      <c r="O218" s="517"/>
      <c r="P218" s="517"/>
      <c r="Q218" s="517"/>
      <c r="R218" s="517"/>
    </row>
    <row r="219" spans="2:18" s="527" customFormat="1" ht="15.75">
      <c r="B219" s="838"/>
      <c r="C219" s="841"/>
      <c r="D219" s="859"/>
      <c r="E219" s="856"/>
      <c r="F219" s="569">
        <v>5</v>
      </c>
      <c r="G219" s="570"/>
      <c r="H219" s="599" t="str">
        <f t="shared" si="4"/>
        <v>Belum Diisi</v>
      </c>
      <c r="I219" s="595" t="s">
        <v>26</v>
      </c>
      <c r="J219" s="596" t="str">
        <f>IF($D$215="Y/T","Isi Sasaran",IF($E$215=0,0,IF(I219="Y",1,IF(I219="T",0,"Isi Dulu"))))</f>
        <v>Isi Sasaran</v>
      </c>
      <c r="K219" s="595" t="s">
        <v>26</v>
      </c>
      <c r="L219" s="596" t="str">
        <f>IF($D$215="Y/T","Isi Sasaran",IF($E$215=0,0,IF(K219="Y",1,IF(K219="T",0,"Isi Dulu"))))</f>
        <v>Isi Sasaran</v>
      </c>
      <c r="M219" s="850"/>
      <c r="N219" s="853"/>
      <c r="O219" s="517"/>
      <c r="P219" s="517"/>
      <c r="Q219" s="517"/>
      <c r="R219" s="517"/>
    </row>
    <row r="220" spans="2:18" s="527" customFormat="1" ht="15.75">
      <c r="B220" s="836">
        <v>3</v>
      </c>
      <c r="C220" s="839"/>
      <c r="D220" s="857" t="s">
        <v>26</v>
      </c>
      <c r="E220" s="854" t="str">
        <f>IF(D220="Y",1,IF(D220="T",0,IF(D220="Y/T","Belum diisi","Error")))</f>
        <v>Belum diisi</v>
      </c>
      <c r="F220" s="528">
        <v>1</v>
      </c>
      <c r="G220" s="529"/>
      <c r="H220" s="600" t="str">
        <f t="shared" si="4"/>
        <v>Belum Diisi</v>
      </c>
      <c r="I220" s="590" t="s">
        <v>26</v>
      </c>
      <c r="J220" s="591" t="str">
        <f>IF($D$220="Y/T","Isi Sasaran",IF($E$220=0,0,IF(I220="Y",1,IF(I220="T",0,"Isi Dulu"))))</f>
        <v>Isi Sasaran</v>
      </c>
      <c r="K220" s="590" t="s">
        <v>26</v>
      </c>
      <c r="L220" s="591" t="str">
        <f>IF($D$220="Y/T","Isi Sasaran",IF($E$220=0,0,IF(K220="Y",1,IF(K220="T",0,"Isi Dulu"))))</f>
        <v>Isi Sasaran</v>
      </c>
      <c r="M220" s="848" t="s">
        <v>26</v>
      </c>
      <c r="N220" s="851" t="str">
        <f>IF(M220="Y",1,IF(M220="T",0,IF(M220="Y/T","Belum diisi","Error")))</f>
        <v>Belum diisi</v>
      </c>
      <c r="O220" s="517"/>
      <c r="P220" s="517"/>
      <c r="Q220" s="517"/>
      <c r="R220" s="517"/>
    </row>
    <row r="221" spans="2:18" s="527" customFormat="1" ht="15.75">
      <c r="B221" s="837"/>
      <c r="C221" s="840"/>
      <c r="D221" s="858"/>
      <c r="E221" s="855"/>
      <c r="F221" s="549">
        <v>2</v>
      </c>
      <c r="G221" s="550"/>
      <c r="H221" s="598" t="str">
        <f t="shared" si="4"/>
        <v>Belum Diisi</v>
      </c>
      <c r="I221" s="592" t="s">
        <v>26</v>
      </c>
      <c r="J221" s="593" t="str">
        <f>IF($D$220="Y/T","Isi Sasaran",IF($E$220=0,0,IF(I221="Y",1,IF(I221="T",0,"Isi Dulu"))))</f>
        <v>Isi Sasaran</v>
      </c>
      <c r="K221" s="592" t="s">
        <v>26</v>
      </c>
      <c r="L221" s="593" t="str">
        <f>IF($D$220="Y/T","Isi Sasaran",IF($E$220=0,0,IF(K221="Y",1,IF(K221="T",0,"Isi Dulu"))))</f>
        <v>Isi Sasaran</v>
      </c>
      <c r="M221" s="849"/>
      <c r="N221" s="852"/>
      <c r="O221" s="517"/>
      <c r="P221" s="517"/>
      <c r="Q221" s="517"/>
      <c r="R221" s="517"/>
    </row>
    <row r="222" spans="2:18" s="527" customFormat="1" ht="15.75">
      <c r="B222" s="837"/>
      <c r="C222" s="840"/>
      <c r="D222" s="858"/>
      <c r="E222" s="855"/>
      <c r="F222" s="549">
        <v>3</v>
      </c>
      <c r="G222" s="550"/>
      <c r="H222" s="598" t="str">
        <f t="shared" si="4"/>
        <v>Belum Diisi</v>
      </c>
      <c r="I222" s="592" t="s">
        <v>26</v>
      </c>
      <c r="J222" s="593" t="str">
        <f>IF($D$220="Y/T","Isi Sasaran",IF($E$220=0,0,IF(I222="Y",1,IF(I222="T",0,"Isi Dulu"))))</f>
        <v>Isi Sasaran</v>
      </c>
      <c r="K222" s="592" t="s">
        <v>26</v>
      </c>
      <c r="L222" s="593" t="str">
        <f>IF($D$220="Y/T","Isi Sasaran",IF($E$220=0,0,IF(K222="Y",1,IF(K222="T",0,"Isi Dulu"))))</f>
        <v>Isi Sasaran</v>
      </c>
      <c r="M222" s="849"/>
      <c r="N222" s="852"/>
      <c r="O222" s="517"/>
      <c r="P222" s="517"/>
      <c r="Q222" s="517"/>
      <c r="R222" s="517"/>
    </row>
    <row r="223" spans="2:18" s="527" customFormat="1" ht="15.75">
      <c r="B223" s="837"/>
      <c r="C223" s="840"/>
      <c r="D223" s="858"/>
      <c r="E223" s="855"/>
      <c r="F223" s="549">
        <v>4</v>
      </c>
      <c r="G223" s="550"/>
      <c r="H223" s="598" t="str">
        <f t="shared" si="4"/>
        <v>Belum Diisi</v>
      </c>
      <c r="I223" s="592" t="s">
        <v>26</v>
      </c>
      <c r="J223" s="593" t="str">
        <f>IF($D$220="Y/T","Isi Sasaran",IF($E$220=0,0,IF(I223="Y",1,IF(I223="T",0,"Isi Dulu"))))</f>
        <v>Isi Sasaran</v>
      </c>
      <c r="K223" s="592" t="s">
        <v>26</v>
      </c>
      <c r="L223" s="593" t="str">
        <f>IF($D$220="Y/T","Isi Sasaran",IF($E$220=0,0,IF(K223="Y",1,IF(K223="T",0,"Isi Dulu"))))</f>
        <v>Isi Sasaran</v>
      </c>
      <c r="M223" s="849"/>
      <c r="N223" s="852"/>
      <c r="O223" s="517"/>
      <c r="P223" s="517"/>
      <c r="Q223" s="517"/>
      <c r="R223" s="517"/>
    </row>
    <row r="224" spans="2:18" s="527" customFormat="1" ht="15.75">
      <c r="B224" s="838"/>
      <c r="C224" s="841"/>
      <c r="D224" s="859"/>
      <c r="E224" s="856"/>
      <c r="F224" s="569">
        <v>5</v>
      </c>
      <c r="G224" s="570"/>
      <c r="H224" s="599" t="str">
        <f t="shared" si="4"/>
        <v>Belum Diisi</v>
      </c>
      <c r="I224" s="595" t="s">
        <v>26</v>
      </c>
      <c r="J224" s="596" t="str">
        <f>IF($D$220="Y/T","Isi Sasaran",IF($E$220=0,0,IF(I224="Y",1,IF(I224="T",0,"Isi Dulu"))))</f>
        <v>Isi Sasaran</v>
      </c>
      <c r="K224" s="595" t="s">
        <v>26</v>
      </c>
      <c r="L224" s="596" t="str">
        <f>IF($D$220="Y/T","Isi Sasaran",IF($E$220=0,0,IF(K224="Y",1,IF(K224="T",0,"Isi Dulu"))))</f>
        <v>Isi Sasaran</v>
      </c>
      <c r="M224" s="850"/>
      <c r="N224" s="853"/>
      <c r="O224" s="517"/>
      <c r="P224" s="517"/>
      <c r="Q224" s="517"/>
      <c r="R224" s="517"/>
    </row>
    <row r="225" spans="2:18" s="527" customFormat="1" ht="15.75">
      <c r="B225" s="836">
        <v>4</v>
      </c>
      <c r="C225" s="839"/>
      <c r="D225" s="857" t="s">
        <v>26</v>
      </c>
      <c r="E225" s="854" t="str">
        <f>IF(D225="Y",1,IF(D225="T",0,IF(D225="Y/T","Belum diisi","Error")))</f>
        <v>Belum diisi</v>
      </c>
      <c r="F225" s="528">
        <v>1</v>
      </c>
      <c r="G225" s="529"/>
      <c r="H225" s="600" t="str">
        <f t="shared" si="4"/>
        <v>Belum Diisi</v>
      </c>
      <c r="I225" s="590" t="s">
        <v>26</v>
      </c>
      <c r="J225" s="591" t="str">
        <f>IF($D$225="Y/T","Isi Sasaran",IF($E$225=0,0,IF(I225="Y",1,IF(I225="T",0,"Isi Dulu"))))</f>
        <v>Isi Sasaran</v>
      </c>
      <c r="K225" s="590" t="s">
        <v>26</v>
      </c>
      <c r="L225" s="591" t="str">
        <f>IF($D$225="Y/T","Isi Sasaran",IF($E$225=0,0,IF(K225="Y",1,IF(K225="T",0,"Isi Dulu"))))</f>
        <v>Isi Sasaran</v>
      </c>
      <c r="M225" s="848" t="s">
        <v>26</v>
      </c>
      <c r="N225" s="851" t="str">
        <f>IF(M225="Y",1,IF(M225="T",0,IF(M225="Y/T","Belum diisi","Error")))</f>
        <v>Belum diisi</v>
      </c>
      <c r="O225" s="517"/>
      <c r="P225" s="517"/>
      <c r="Q225" s="517"/>
      <c r="R225" s="517"/>
    </row>
    <row r="226" spans="2:18" s="527" customFormat="1" ht="15.75">
      <c r="B226" s="837"/>
      <c r="C226" s="840"/>
      <c r="D226" s="858"/>
      <c r="E226" s="855"/>
      <c r="F226" s="549">
        <v>2</v>
      </c>
      <c r="G226" s="550"/>
      <c r="H226" s="598" t="str">
        <f t="shared" si="4"/>
        <v>Belum Diisi</v>
      </c>
      <c r="I226" s="592" t="s">
        <v>26</v>
      </c>
      <c r="J226" s="593" t="str">
        <f>IF($D$225="Y/T","Isi Sasaran",IF($E$225=0,0,IF(I226="Y",1,IF(I226="T",0,"Isi Dulu"))))</f>
        <v>Isi Sasaran</v>
      </c>
      <c r="K226" s="592" t="s">
        <v>26</v>
      </c>
      <c r="L226" s="593" t="str">
        <f>IF($D$225="Y/T","Isi Sasaran",IF($E$225=0,0,IF(K226="Y",1,IF(K226="T",0,"Isi Dulu"))))</f>
        <v>Isi Sasaran</v>
      </c>
      <c r="M226" s="849"/>
      <c r="N226" s="852"/>
      <c r="O226" s="517"/>
      <c r="P226" s="517"/>
      <c r="Q226" s="517"/>
      <c r="R226" s="517"/>
    </row>
    <row r="227" spans="2:18" s="527" customFormat="1" ht="15.75">
      <c r="B227" s="837"/>
      <c r="C227" s="840"/>
      <c r="D227" s="858"/>
      <c r="E227" s="855"/>
      <c r="F227" s="549">
        <v>3</v>
      </c>
      <c r="G227" s="550"/>
      <c r="H227" s="598" t="str">
        <f t="shared" si="4"/>
        <v>Belum Diisi</v>
      </c>
      <c r="I227" s="592" t="s">
        <v>26</v>
      </c>
      <c r="J227" s="593" t="str">
        <f>IF($D$225="Y/T","Isi Sasaran",IF($E$225=0,0,IF(I227="Y",1,IF(I227="T",0,"Isi Dulu"))))</f>
        <v>Isi Sasaran</v>
      </c>
      <c r="K227" s="592" t="s">
        <v>26</v>
      </c>
      <c r="L227" s="593" t="str">
        <f>IF($D$225="Y/T","Isi Sasaran",IF($E$225=0,0,IF(K227="Y",1,IF(K227="T",0,"Isi Dulu"))))</f>
        <v>Isi Sasaran</v>
      </c>
      <c r="M227" s="849"/>
      <c r="N227" s="852"/>
      <c r="O227" s="517"/>
      <c r="P227" s="517"/>
      <c r="Q227" s="517"/>
      <c r="R227" s="517"/>
    </row>
    <row r="228" spans="2:18" s="527" customFormat="1" ht="15.75">
      <c r="B228" s="837"/>
      <c r="C228" s="840"/>
      <c r="D228" s="858"/>
      <c r="E228" s="855"/>
      <c r="F228" s="549">
        <v>4</v>
      </c>
      <c r="G228" s="550"/>
      <c r="H228" s="598" t="str">
        <f t="shared" si="4"/>
        <v>Belum Diisi</v>
      </c>
      <c r="I228" s="592" t="s">
        <v>26</v>
      </c>
      <c r="J228" s="593" t="str">
        <f>IF($D$225="Y/T","Isi Sasaran",IF($E$225=0,0,IF(I228="Y",1,IF(I228="T",0,"Isi Dulu"))))</f>
        <v>Isi Sasaran</v>
      </c>
      <c r="K228" s="592" t="s">
        <v>26</v>
      </c>
      <c r="L228" s="593" t="str">
        <f>IF($D$225="Y/T","Isi Sasaran",IF($E$225=0,0,IF(K228="Y",1,IF(K228="T",0,"Isi Dulu"))))</f>
        <v>Isi Sasaran</v>
      </c>
      <c r="M228" s="849"/>
      <c r="N228" s="852"/>
      <c r="O228" s="517"/>
      <c r="P228" s="517"/>
      <c r="Q228" s="517"/>
      <c r="R228" s="517"/>
    </row>
    <row r="229" spans="2:18" s="527" customFormat="1" ht="15.75">
      <c r="B229" s="838"/>
      <c r="C229" s="841"/>
      <c r="D229" s="859"/>
      <c r="E229" s="856"/>
      <c r="F229" s="569">
        <v>5</v>
      </c>
      <c r="G229" s="570"/>
      <c r="H229" s="599" t="str">
        <f t="shared" si="4"/>
        <v>Belum Diisi</v>
      </c>
      <c r="I229" s="595" t="s">
        <v>26</v>
      </c>
      <c r="J229" s="596" t="str">
        <f>IF($D$225="Y/T","Isi Sasaran",IF($E$225=0,0,IF(I229="Y",1,IF(I229="T",0,"Isi Dulu"))))</f>
        <v>Isi Sasaran</v>
      </c>
      <c r="K229" s="595" t="s">
        <v>26</v>
      </c>
      <c r="L229" s="596" t="str">
        <f>IF($D$225="Y/T","Isi Sasaran",IF($E$225=0,0,IF(K229="Y",1,IF(K229="T",0,"Isi Dulu"))))</f>
        <v>Isi Sasaran</v>
      </c>
      <c r="M229" s="850"/>
      <c r="N229" s="853"/>
      <c r="O229" s="517"/>
      <c r="P229" s="517"/>
      <c r="Q229" s="517"/>
      <c r="R229" s="517"/>
    </row>
    <row r="230" spans="2:18" s="527" customFormat="1" ht="15.75">
      <c r="B230" s="836">
        <v>5</v>
      </c>
      <c r="C230" s="839"/>
      <c r="D230" s="857" t="s">
        <v>26</v>
      </c>
      <c r="E230" s="854" t="str">
        <f>IF(D230="Y",1,IF(D230="T",0,IF(D230="Y/T","Belum diisi","Error")))</f>
        <v>Belum diisi</v>
      </c>
      <c r="F230" s="528">
        <v>1</v>
      </c>
      <c r="G230" s="529"/>
      <c r="H230" s="600" t="str">
        <f t="shared" si="4"/>
        <v>Belum Diisi</v>
      </c>
      <c r="I230" s="590" t="s">
        <v>26</v>
      </c>
      <c r="J230" s="591" t="str">
        <f>IF($D$230="Y/T","Isi Sasaran",IF($E$230=0,0,IF(I230="Y",1,IF(I230="T",0,"Isi Dulu"))))</f>
        <v>Isi Sasaran</v>
      </c>
      <c r="K230" s="590" t="s">
        <v>26</v>
      </c>
      <c r="L230" s="591" t="str">
        <f>IF($D$230="Y/T","Isi Sasaran",IF($E$230=0,0,IF(K230="Y",1,IF(K230="T",0,"Isi Dulu"))))</f>
        <v>Isi Sasaran</v>
      </c>
      <c r="M230" s="848" t="s">
        <v>26</v>
      </c>
      <c r="N230" s="851" t="str">
        <f>IF(M230="Y",1,IF(M230="T",0,IF(M230="Y/T","Belum diisi","Error")))</f>
        <v>Belum diisi</v>
      </c>
      <c r="O230" s="517"/>
      <c r="P230" s="517"/>
      <c r="Q230" s="517"/>
      <c r="R230" s="517"/>
    </row>
    <row r="231" spans="2:18" s="527" customFormat="1" ht="15.75">
      <c r="B231" s="837"/>
      <c r="C231" s="840"/>
      <c r="D231" s="858"/>
      <c r="E231" s="855"/>
      <c r="F231" s="549">
        <v>2</v>
      </c>
      <c r="G231" s="550"/>
      <c r="H231" s="598" t="str">
        <f t="shared" si="4"/>
        <v>Belum Diisi</v>
      </c>
      <c r="I231" s="592" t="s">
        <v>26</v>
      </c>
      <c r="J231" s="593" t="str">
        <f>IF($D$230="Y/T","Isi Sasaran",IF($E$230=0,0,IF(I231="Y",1,IF(I231="T",0,"Isi Dulu"))))</f>
        <v>Isi Sasaran</v>
      </c>
      <c r="K231" s="592" t="s">
        <v>26</v>
      </c>
      <c r="L231" s="593" t="str">
        <f>IF($D$230="Y/T","Isi Sasaran",IF($E$230=0,0,IF(K231="Y",1,IF(K231="T",0,"Isi Dulu"))))</f>
        <v>Isi Sasaran</v>
      </c>
      <c r="M231" s="849"/>
      <c r="N231" s="852"/>
      <c r="O231" s="517"/>
      <c r="P231" s="517"/>
      <c r="Q231" s="517"/>
      <c r="R231" s="517"/>
    </row>
    <row r="232" spans="2:18" s="527" customFormat="1" ht="15.75">
      <c r="B232" s="837"/>
      <c r="C232" s="840"/>
      <c r="D232" s="858"/>
      <c r="E232" s="855"/>
      <c r="F232" s="549">
        <v>3</v>
      </c>
      <c r="G232" s="550"/>
      <c r="H232" s="598" t="str">
        <f t="shared" si="4"/>
        <v>Belum Diisi</v>
      </c>
      <c r="I232" s="592" t="s">
        <v>26</v>
      </c>
      <c r="J232" s="593" t="str">
        <f>IF($D$230="Y/T","Isi Sasaran",IF($E$230=0,0,IF(I232="Y",1,IF(I232="T",0,"Isi Dulu"))))</f>
        <v>Isi Sasaran</v>
      </c>
      <c r="K232" s="592" t="s">
        <v>26</v>
      </c>
      <c r="L232" s="593" t="str">
        <f>IF($D$230="Y/T","Isi Sasaran",IF($E$230=0,0,IF(K232="Y",1,IF(K232="T",0,"Isi Dulu"))))</f>
        <v>Isi Sasaran</v>
      </c>
      <c r="M232" s="849"/>
      <c r="N232" s="852"/>
      <c r="O232" s="517"/>
      <c r="P232" s="517"/>
      <c r="Q232" s="517"/>
      <c r="R232" s="517"/>
    </row>
    <row r="233" spans="2:18" s="527" customFormat="1" ht="15.75">
      <c r="B233" s="837"/>
      <c r="C233" s="840"/>
      <c r="D233" s="858"/>
      <c r="E233" s="855"/>
      <c r="F233" s="549">
        <v>4</v>
      </c>
      <c r="G233" s="550"/>
      <c r="H233" s="598" t="str">
        <f t="shared" si="4"/>
        <v>Belum Diisi</v>
      </c>
      <c r="I233" s="592" t="s">
        <v>26</v>
      </c>
      <c r="J233" s="593" t="str">
        <f>IF($D$230="Y/T","Isi Sasaran",IF($E$230=0,0,IF(I233="Y",1,IF(I233="T",0,"Isi Dulu"))))</f>
        <v>Isi Sasaran</v>
      </c>
      <c r="K233" s="592" t="s">
        <v>26</v>
      </c>
      <c r="L233" s="593" t="str">
        <f>IF($D$230="Y/T","Isi Sasaran",IF($E$230=0,0,IF(K233="Y",1,IF(K233="T",0,"Isi Dulu"))))</f>
        <v>Isi Sasaran</v>
      </c>
      <c r="M233" s="849"/>
      <c r="N233" s="852"/>
      <c r="O233" s="517"/>
      <c r="P233" s="517"/>
      <c r="Q233" s="517"/>
      <c r="R233" s="517"/>
    </row>
    <row r="234" spans="2:18" s="527" customFormat="1" ht="15.75">
      <c r="B234" s="838"/>
      <c r="C234" s="841"/>
      <c r="D234" s="859"/>
      <c r="E234" s="856"/>
      <c r="F234" s="569">
        <v>5</v>
      </c>
      <c r="G234" s="570"/>
      <c r="H234" s="599" t="str">
        <f t="shared" si="4"/>
        <v>Belum Diisi</v>
      </c>
      <c r="I234" s="595" t="s">
        <v>26</v>
      </c>
      <c r="J234" s="596" t="str">
        <f>IF($D$230="Y/T","Isi Sasaran",IF($E$230=0,0,IF(I234="Y",1,IF(I234="T",0,"Isi Dulu"))))</f>
        <v>Isi Sasaran</v>
      </c>
      <c r="K234" s="595" t="s">
        <v>26</v>
      </c>
      <c r="L234" s="596" t="str">
        <f>IF($D$230="Y/T","Isi Sasaran",IF($E$230=0,0,IF(K234="Y",1,IF(K234="T",0,"Isi Dulu"))))</f>
        <v>Isi Sasaran</v>
      </c>
      <c r="M234" s="850"/>
      <c r="N234" s="853"/>
      <c r="O234" s="517"/>
      <c r="P234" s="517"/>
      <c r="Q234" s="517"/>
      <c r="R234" s="517"/>
    </row>
    <row r="235" spans="2:18" s="527" customFormat="1" ht="15.75">
      <c r="B235" s="836">
        <v>6</v>
      </c>
      <c r="C235" s="839"/>
      <c r="D235" s="857" t="s">
        <v>26</v>
      </c>
      <c r="E235" s="854" t="str">
        <f>IF(D235="Y",1,IF(D235="T",0,IF(D235="Y/T","Belum diisi","Error")))</f>
        <v>Belum diisi</v>
      </c>
      <c r="F235" s="528">
        <v>1</v>
      </c>
      <c r="G235" s="529"/>
      <c r="H235" s="600" t="str">
        <f t="shared" si="4"/>
        <v>Belum Diisi</v>
      </c>
      <c r="I235" s="590" t="s">
        <v>26</v>
      </c>
      <c r="J235" s="591" t="str">
        <f>IF($D$235="Y/T","Isi Sasaran",IF($E$235=0,0,IF(I235="Y",1,IF(I235="T",0,"Isi Dulu"))))</f>
        <v>Isi Sasaran</v>
      </c>
      <c r="K235" s="590" t="s">
        <v>26</v>
      </c>
      <c r="L235" s="591" t="str">
        <f>IF($D$235="Y/T","Isi Sasaran",IF($E$235=0,0,IF(K235="Y",1,IF(K235="T",0,"Isi Dulu"))))</f>
        <v>Isi Sasaran</v>
      </c>
      <c r="M235" s="848" t="s">
        <v>26</v>
      </c>
      <c r="N235" s="851" t="str">
        <f>IF(M235="Y",1,IF(M235="T",0,IF(M235="Y/T","Belum diisi","Error")))</f>
        <v>Belum diisi</v>
      </c>
      <c r="O235" s="517"/>
      <c r="P235" s="517"/>
      <c r="Q235" s="517"/>
      <c r="R235" s="517"/>
    </row>
    <row r="236" spans="2:18" s="527" customFormat="1" ht="15.75">
      <c r="B236" s="837"/>
      <c r="C236" s="840"/>
      <c r="D236" s="858"/>
      <c r="E236" s="855"/>
      <c r="F236" s="549">
        <v>2</v>
      </c>
      <c r="G236" s="550"/>
      <c r="H236" s="598" t="str">
        <f t="shared" si="4"/>
        <v>Belum Diisi</v>
      </c>
      <c r="I236" s="592" t="s">
        <v>26</v>
      </c>
      <c r="J236" s="593" t="str">
        <f>IF($D$235="Y/T","Isi Sasaran",IF($E$235=0,0,IF(I236="Y",1,IF(I236="T",0,"Isi Dulu"))))</f>
        <v>Isi Sasaran</v>
      </c>
      <c r="K236" s="592" t="s">
        <v>26</v>
      </c>
      <c r="L236" s="593" t="str">
        <f>IF($D$235="Y/T","Isi Sasaran",IF($E$235=0,0,IF(K236="Y",1,IF(K236="T",0,"Isi Dulu"))))</f>
        <v>Isi Sasaran</v>
      </c>
      <c r="M236" s="849"/>
      <c r="N236" s="852"/>
      <c r="O236" s="517"/>
      <c r="P236" s="517"/>
      <c r="Q236" s="517"/>
      <c r="R236" s="517"/>
    </row>
    <row r="237" spans="2:18" s="527" customFormat="1" ht="15.75">
      <c r="B237" s="837"/>
      <c r="C237" s="840"/>
      <c r="D237" s="858"/>
      <c r="E237" s="855"/>
      <c r="F237" s="549">
        <v>3</v>
      </c>
      <c r="G237" s="550"/>
      <c r="H237" s="598" t="str">
        <f t="shared" si="4"/>
        <v>Belum Diisi</v>
      </c>
      <c r="I237" s="592" t="s">
        <v>26</v>
      </c>
      <c r="J237" s="593" t="str">
        <f>IF($D$235="Y/T","Isi Sasaran",IF($E$235=0,0,IF(I237="Y",1,IF(I237="T",0,"Isi Dulu"))))</f>
        <v>Isi Sasaran</v>
      </c>
      <c r="K237" s="592" t="s">
        <v>26</v>
      </c>
      <c r="L237" s="593" t="str">
        <f>IF($D$235="Y/T","Isi Sasaran",IF($E$235=0,0,IF(K237="Y",1,IF(K237="T",0,"Isi Dulu"))))</f>
        <v>Isi Sasaran</v>
      </c>
      <c r="M237" s="849"/>
      <c r="N237" s="852"/>
      <c r="O237" s="517"/>
      <c r="P237" s="517"/>
      <c r="Q237" s="517"/>
      <c r="R237" s="517"/>
    </row>
    <row r="238" spans="2:18" s="527" customFormat="1" ht="15.75">
      <c r="B238" s="837"/>
      <c r="C238" s="840"/>
      <c r="D238" s="858"/>
      <c r="E238" s="855"/>
      <c r="F238" s="549">
        <v>4</v>
      </c>
      <c r="G238" s="550"/>
      <c r="H238" s="598" t="str">
        <f t="shared" si="4"/>
        <v>Belum Diisi</v>
      </c>
      <c r="I238" s="592" t="s">
        <v>26</v>
      </c>
      <c r="J238" s="593" t="str">
        <f>IF($D$235="Y/T","Isi Sasaran",IF($E$235=0,0,IF(I238="Y",1,IF(I238="T",0,"Isi Dulu"))))</f>
        <v>Isi Sasaran</v>
      </c>
      <c r="K238" s="592" t="s">
        <v>26</v>
      </c>
      <c r="L238" s="593" t="str">
        <f>IF($D$235="Y/T","Isi Sasaran",IF($E$235=0,0,IF(K238="Y",1,IF(K238="T",0,"Isi Dulu"))))</f>
        <v>Isi Sasaran</v>
      </c>
      <c r="M238" s="849"/>
      <c r="N238" s="852"/>
      <c r="O238" s="517"/>
      <c r="P238" s="517"/>
      <c r="Q238" s="517"/>
      <c r="R238" s="517"/>
    </row>
    <row r="239" spans="2:18" s="527" customFormat="1" ht="15.75">
      <c r="B239" s="838"/>
      <c r="C239" s="841"/>
      <c r="D239" s="859"/>
      <c r="E239" s="856"/>
      <c r="F239" s="569">
        <v>5</v>
      </c>
      <c r="G239" s="570"/>
      <c r="H239" s="599" t="str">
        <f t="shared" si="4"/>
        <v>Belum Diisi</v>
      </c>
      <c r="I239" s="595" t="s">
        <v>26</v>
      </c>
      <c r="J239" s="596" t="str">
        <f>IF($D$235="Y/T","Isi Sasaran",IF($E$235=0,0,IF(I239="Y",1,IF(I239="T",0,"Isi Dulu"))))</f>
        <v>Isi Sasaran</v>
      </c>
      <c r="K239" s="595" t="s">
        <v>26</v>
      </c>
      <c r="L239" s="596" t="str">
        <f>IF($D$235="Y/T","Isi Sasaran",IF($E$235=0,0,IF(K239="Y",1,IF(K239="T",0,"Isi Dulu"))))</f>
        <v>Isi Sasaran</v>
      </c>
      <c r="M239" s="850"/>
      <c r="N239" s="853"/>
      <c r="O239" s="517"/>
      <c r="P239" s="517"/>
      <c r="Q239" s="517"/>
      <c r="R239" s="517"/>
    </row>
    <row r="240" spans="2:18" s="527" customFormat="1" ht="15.75">
      <c r="B240" s="836">
        <v>7</v>
      </c>
      <c r="C240" s="839"/>
      <c r="D240" s="857" t="s">
        <v>26</v>
      </c>
      <c r="E240" s="854" t="str">
        <f>IF(D240="Y",1,IF(D240="T",0,IF(D240="Y/T","Belum diisi","Error")))</f>
        <v>Belum diisi</v>
      </c>
      <c r="F240" s="528">
        <v>1</v>
      </c>
      <c r="G240" s="529"/>
      <c r="H240" s="600" t="str">
        <f t="shared" si="4"/>
        <v>Belum Diisi</v>
      </c>
      <c r="I240" s="590" t="s">
        <v>26</v>
      </c>
      <c r="J240" s="591" t="str">
        <f>IF($D$240="Y/T","Isi Sasaran",IF($E$240=0,0,IF(I240="Y",1,IF(I240="T",0,"Isi Dulu"))))</f>
        <v>Isi Sasaran</v>
      </c>
      <c r="K240" s="590" t="s">
        <v>26</v>
      </c>
      <c r="L240" s="591" t="str">
        <f>IF($D$240="Y/T","Isi Sasaran",IF($E$240=0,0,IF(K240="Y",1,IF(K240="T",0,"Isi Dulu"))))</f>
        <v>Isi Sasaran</v>
      </c>
      <c r="M240" s="848" t="s">
        <v>26</v>
      </c>
      <c r="N240" s="851" t="str">
        <f>IF(M240="Y",1,IF(M240="T",0,IF(M240="Y/T","Belum diisi","Error")))</f>
        <v>Belum diisi</v>
      </c>
      <c r="O240" s="517"/>
      <c r="P240" s="517"/>
      <c r="Q240" s="517"/>
      <c r="R240" s="517"/>
    </row>
    <row r="241" spans="2:18" s="527" customFormat="1" ht="15.75">
      <c r="B241" s="837"/>
      <c r="C241" s="840"/>
      <c r="D241" s="858"/>
      <c r="E241" s="855"/>
      <c r="F241" s="549">
        <v>2</v>
      </c>
      <c r="G241" s="550"/>
      <c r="H241" s="598" t="str">
        <f t="shared" si="4"/>
        <v>Belum Diisi</v>
      </c>
      <c r="I241" s="592" t="s">
        <v>26</v>
      </c>
      <c r="J241" s="593" t="str">
        <f>IF($D$240="Y/T","Isi Sasaran",IF($E$240=0,0,IF(I241="Y",1,IF(I241="T",0,"Isi Dulu"))))</f>
        <v>Isi Sasaran</v>
      </c>
      <c r="K241" s="592" t="s">
        <v>26</v>
      </c>
      <c r="L241" s="593" t="str">
        <f>IF($D$240="Y/T","Isi Sasaran",IF($E$240=0,0,IF(K241="Y",1,IF(K241="T",0,"Isi Dulu"))))</f>
        <v>Isi Sasaran</v>
      </c>
      <c r="M241" s="849"/>
      <c r="N241" s="852"/>
      <c r="O241" s="517"/>
      <c r="P241" s="517"/>
      <c r="Q241" s="517"/>
      <c r="R241" s="517"/>
    </row>
    <row r="242" spans="2:18" s="527" customFormat="1" ht="15.75">
      <c r="B242" s="837"/>
      <c r="C242" s="840"/>
      <c r="D242" s="858"/>
      <c r="E242" s="855"/>
      <c r="F242" s="549">
        <v>3</v>
      </c>
      <c r="G242" s="550"/>
      <c r="H242" s="598" t="str">
        <f t="shared" si="4"/>
        <v>Belum Diisi</v>
      </c>
      <c r="I242" s="592" t="s">
        <v>26</v>
      </c>
      <c r="J242" s="593" t="str">
        <f>IF($D$240="Y/T","Isi Sasaran",IF($E$240=0,0,IF(I242="Y",1,IF(I242="T",0,"Isi Dulu"))))</f>
        <v>Isi Sasaran</v>
      </c>
      <c r="K242" s="592" t="s">
        <v>26</v>
      </c>
      <c r="L242" s="593" t="str">
        <f>IF($D$240="Y/T","Isi Sasaran",IF($E$240=0,0,IF(K242="Y",1,IF(K242="T",0,"Isi Dulu"))))</f>
        <v>Isi Sasaran</v>
      </c>
      <c r="M242" s="849"/>
      <c r="N242" s="852"/>
      <c r="O242" s="517"/>
      <c r="P242" s="517"/>
      <c r="Q242" s="517"/>
      <c r="R242" s="517"/>
    </row>
    <row r="243" spans="2:18" s="527" customFormat="1" ht="15.75">
      <c r="B243" s="837"/>
      <c r="C243" s="840"/>
      <c r="D243" s="858"/>
      <c r="E243" s="855"/>
      <c r="F243" s="549">
        <v>4</v>
      </c>
      <c r="G243" s="550"/>
      <c r="H243" s="598" t="str">
        <f t="shared" si="4"/>
        <v>Belum Diisi</v>
      </c>
      <c r="I243" s="592" t="s">
        <v>26</v>
      </c>
      <c r="J243" s="593" t="str">
        <f>IF($D$240="Y/T","Isi Sasaran",IF($E$240=0,0,IF(I243="Y",1,IF(I243="T",0,"Isi Dulu"))))</f>
        <v>Isi Sasaran</v>
      </c>
      <c r="K243" s="592" t="s">
        <v>26</v>
      </c>
      <c r="L243" s="593" t="str">
        <f>IF($D$240="Y/T","Isi Sasaran",IF($E$240=0,0,IF(K243="Y",1,IF(K243="T",0,"Isi Dulu"))))</f>
        <v>Isi Sasaran</v>
      </c>
      <c r="M243" s="849"/>
      <c r="N243" s="852"/>
      <c r="O243" s="517"/>
      <c r="P243" s="517"/>
      <c r="Q243" s="517"/>
      <c r="R243" s="517"/>
    </row>
    <row r="244" spans="2:18" s="527" customFormat="1" ht="15.75">
      <c r="B244" s="838"/>
      <c r="C244" s="841"/>
      <c r="D244" s="859"/>
      <c r="E244" s="856"/>
      <c r="F244" s="569">
        <v>5</v>
      </c>
      <c r="G244" s="570"/>
      <c r="H244" s="599" t="str">
        <f t="shared" si="4"/>
        <v>Belum Diisi</v>
      </c>
      <c r="I244" s="595" t="s">
        <v>26</v>
      </c>
      <c r="J244" s="596" t="str">
        <f>IF($D$240="Y/T","Isi Sasaran",IF($E$240=0,0,IF(I244="Y",1,IF(I244="T",0,"Isi Dulu"))))</f>
        <v>Isi Sasaran</v>
      </c>
      <c r="K244" s="595" t="s">
        <v>26</v>
      </c>
      <c r="L244" s="596" t="str">
        <f>IF($D$240="Y/T","Isi Sasaran",IF($E$240=0,0,IF(K244="Y",1,IF(K244="T",0,"Isi Dulu"))))</f>
        <v>Isi Sasaran</v>
      </c>
      <c r="M244" s="850"/>
      <c r="N244" s="853"/>
      <c r="O244" s="517"/>
      <c r="P244" s="517"/>
      <c r="Q244" s="517"/>
      <c r="R244" s="517"/>
    </row>
    <row r="245" spans="2:18" s="527" customFormat="1" ht="15.75">
      <c r="B245" s="836">
        <v>8</v>
      </c>
      <c r="C245" s="839"/>
      <c r="D245" s="857" t="s">
        <v>26</v>
      </c>
      <c r="E245" s="854" t="str">
        <f>IF(D245="Y",1,IF(D245="T",0,IF(D245="Y/T","Belum diisi","Error")))</f>
        <v>Belum diisi</v>
      </c>
      <c r="F245" s="528">
        <v>1</v>
      </c>
      <c r="G245" s="529"/>
      <c r="H245" s="600" t="str">
        <f t="shared" si="4"/>
        <v>Belum Diisi</v>
      </c>
      <c r="I245" s="590" t="s">
        <v>26</v>
      </c>
      <c r="J245" s="591" t="str">
        <f>IF($D$245="Y/T","Isi Sasaran",IF($E$245=0,0,IF(I245="Y",1,IF(I245="T",0,"Isi Dulu"))))</f>
        <v>Isi Sasaran</v>
      </c>
      <c r="K245" s="590" t="s">
        <v>26</v>
      </c>
      <c r="L245" s="591" t="str">
        <f>IF($D$245="Y/T","Isi Sasaran",IF($E$245=0,0,IF(K245="Y",1,IF(K245="T",0,"Isi Dulu"))))</f>
        <v>Isi Sasaran</v>
      </c>
      <c r="M245" s="848" t="s">
        <v>26</v>
      </c>
      <c r="N245" s="851" t="str">
        <f>IF(M245="Y",1,IF(M245="T",0,IF(M245="Y/T","Belum diisi","Error")))</f>
        <v>Belum diisi</v>
      </c>
      <c r="O245" s="517"/>
      <c r="P245" s="517"/>
      <c r="Q245" s="517"/>
      <c r="R245" s="517"/>
    </row>
    <row r="246" spans="2:18" s="527" customFormat="1" ht="15.75">
      <c r="B246" s="837"/>
      <c r="C246" s="840"/>
      <c r="D246" s="858"/>
      <c r="E246" s="855"/>
      <c r="F246" s="549">
        <v>2</v>
      </c>
      <c r="G246" s="550"/>
      <c r="H246" s="598" t="str">
        <f t="shared" si="4"/>
        <v>Belum Diisi</v>
      </c>
      <c r="I246" s="592" t="s">
        <v>26</v>
      </c>
      <c r="J246" s="593" t="str">
        <f>IF($D$245="Y/T","Isi Sasaran",IF($E$245=0,0,IF(I246="Y",1,IF(I246="T",0,"Isi Dulu"))))</f>
        <v>Isi Sasaran</v>
      </c>
      <c r="K246" s="592" t="s">
        <v>26</v>
      </c>
      <c r="L246" s="593" t="str">
        <f>IF($D$245="Y/T","Isi Sasaran",IF($E$245=0,0,IF(K246="Y",1,IF(K246="T",0,"Isi Dulu"))))</f>
        <v>Isi Sasaran</v>
      </c>
      <c r="M246" s="849"/>
      <c r="N246" s="852"/>
      <c r="O246" s="517"/>
      <c r="P246" s="517"/>
      <c r="Q246" s="517"/>
      <c r="R246" s="517"/>
    </row>
    <row r="247" spans="2:18" s="527" customFormat="1" ht="15.75">
      <c r="B247" s="837"/>
      <c r="C247" s="840"/>
      <c r="D247" s="858"/>
      <c r="E247" s="855"/>
      <c r="F247" s="549">
        <v>3</v>
      </c>
      <c r="G247" s="550"/>
      <c r="H247" s="598" t="str">
        <f t="shared" si="4"/>
        <v>Belum Diisi</v>
      </c>
      <c r="I247" s="592" t="s">
        <v>26</v>
      </c>
      <c r="J247" s="593" t="str">
        <f>IF($D$245="Y/T","Isi Sasaran",IF($E$245=0,0,IF(I247="Y",1,IF(I247="T",0,"Isi Dulu"))))</f>
        <v>Isi Sasaran</v>
      </c>
      <c r="K247" s="592" t="s">
        <v>26</v>
      </c>
      <c r="L247" s="593" t="str">
        <f>IF($D$245="Y/T","Isi Sasaran",IF($E$245=0,0,IF(K247="Y",1,IF(K247="T",0,"Isi Dulu"))))</f>
        <v>Isi Sasaran</v>
      </c>
      <c r="M247" s="849"/>
      <c r="N247" s="852"/>
      <c r="O247" s="517"/>
      <c r="P247" s="517"/>
      <c r="Q247" s="517"/>
      <c r="R247" s="517"/>
    </row>
    <row r="248" spans="2:18" s="527" customFormat="1" ht="15.75">
      <c r="B248" s="837"/>
      <c r="C248" s="840"/>
      <c r="D248" s="858"/>
      <c r="E248" s="855"/>
      <c r="F248" s="549">
        <v>4</v>
      </c>
      <c r="G248" s="550"/>
      <c r="H248" s="598" t="str">
        <f t="shared" si="4"/>
        <v>Belum Diisi</v>
      </c>
      <c r="I248" s="592" t="s">
        <v>26</v>
      </c>
      <c r="J248" s="593" t="str">
        <f>IF($D$245="Y/T","Isi Sasaran",IF($E$245=0,0,IF(I248="Y",1,IF(I248="T",0,"Isi Dulu"))))</f>
        <v>Isi Sasaran</v>
      </c>
      <c r="K248" s="592" t="s">
        <v>26</v>
      </c>
      <c r="L248" s="593" t="str">
        <f>IF($D$245="Y/T","Isi Sasaran",IF($E$245=0,0,IF(K248="Y",1,IF(K248="T",0,"Isi Dulu"))))</f>
        <v>Isi Sasaran</v>
      </c>
      <c r="M248" s="849"/>
      <c r="N248" s="852"/>
      <c r="O248" s="517"/>
      <c r="P248" s="517"/>
      <c r="Q248" s="517"/>
      <c r="R248" s="517"/>
    </row>
    <row r="249" spans="2:18" s="527" customFormat="1" ht="15.75">
      <c r="B249" s="838"/>
      <c r="C249" s="841"/>
      <c r="D249" s="859"/>
      <c r="E249" s="856"/>
      <c r="F249" s="569">
        <v>5</v>
      </c>
      <c r="G249" s="570"/>
      <c r="H249" s="599" t="str">
        <f t="shared" si="4"/>
        <v>Belum Diisi</v>
      </c>
      <c r="I249" s="595" t="s">
        <v>26</v>
      </c>
      <c r="J249" s="596" t="str">
        <f>IF($D$245="Y/T","Isi Sasaran",IF($E$245=0,0,IF(I249="Y",1,IF(I249="T",0,"Isi Dulu"))))</f>
        <v>Isi Sasaran</v>
      </c>
      <c r="K249" s="595" t="s">
        <v>26</v>
      </c>
      <c r="L249" s="596" t="str">
        <f>IF($D$245="Y/T","Isi Sasaran",IF($E$245=0,0,IF(K249="Y",1,IF(K249="T",0,"Isi Dulu"))))</f>
        <v>Isi Sasaran</v>
      </c>
      <c r="M249" s="850"/>
      <c r="N249" s="853"/>
      <c r="O249" s="517"/>
      <c r="P249" s="517"/>
      <c r="Q249" s="517"/>
      <c r="R249" s="517"/>
    </row>
    <row r="250" spans="2:18" s="527" customFormat="1" ht="15.75">
      <c r="B250" s="836">
        <v>9</v>
      </c>
      <c r="C250" s="839"/>
      <c r="D250" s="857" t="s">
        <v>26</v>
      </c>
      <c r="E250" s="854" t="str">
        <f>IF(D250="Y",1,IF(D250="T",0,IF(D250="Y/T","Belum diisi","Error")))</f>
        <v>Belum diisi</v>
      </c>
      <c r="F250" s="528">
        <v>1</v>
      </c>
      <c r="G250" s="529"/>
      <c r="H250" s="600" t="str">
        <f t="shared" si="4"/>
        <v>Belum Diisi</v>
      </c>
      <c r="I250" s="590" t="s">
        <v>26</v>
      </c>
      <c r="J250" s="591" t="str">
        <f>IF($D$250="Y/T","Isi Sasaran",IF($E$250=0,0,IF(I250="Y",1,IF(I250="T",0,"Isi Dulu"))))</f>
        <v>Isi Sasaran</v>
      </c>
      <c r="K250" s="590" t="s">
        <v>26</v>
      </c>
      <c r="L250" s="591" t="str">
        <f>IF($D$250="Y/T","Isi Sasaran",IF($E$250=0,0,IF(K250="Y",1,IF(K250="T",0,"Isi Dulu"))))</f>
        <v>Isi Sasaran</v>
      </c>
      <c r="M250" s="848" t="s">
        <v>26</v>
      </c>
      <c r="N250" s="851" t="str">
        <f>IF(M250="Y",1,IF(M250="T",0,IF(M250="Y/T","Belum diisi","Error")))</f>
        <v>Belum diisi</v>
      </c>
      <c r="O250" s="517"/>
      <c r="P250" s="517"/>
      <c r="Q250" s="517"/>
      <c r="R250" s="517"/>
    </row>
    <row r="251" spans="2:18" s="527" customFormat="1" ht="15.75">
      <c r="B251" s="837"/>
      <c r="C251" s="840"/>
      <c r="D251" s="858"/>
      <c r="E251" s="855"/>
      <c r="F251" s="549">
        <v>2</v>
      </c>
      <c r="G251" s="550"/>
      <c r="H251" s="598" t="str">
        <f t="shared" si="4"/>
        <v>Belum Diisi</v>
      </c>
      <c r="I251" s="592" t="s">
        <v>26</v>
      </c>
      <c r="J251" s="593" t="str">
        <f>IF($D$250="Y/T","Isi Sasaran",IF($E$250=0,0,IF(I251="Y",1,IF(I251="T",0,"Isi Dulu"))))</f>
        <v>Isi Sasaran</v>
      </c>
      <c r="K251" s="592" t="s">
        <v>26</v>
      </c>
      <c r="L251" s="593" t="str">
        <f>IF($D$250="Y/T","Isi Sasaran",IF($E$250=0,0,IF(K251="Y",1,IF(K251="T",0,"Isi Dulu"))))</f>
        <v>Isi Sasaran</v>
      </c>
      <c r="M251" s="849"/>
      <c r="N251" s="852"/>
      <c r="O251" s="517"/>
      <c r="P251" s="517"/>
      <c r="Q251" s="517"/>
      <c r="R251" s="517"/>
    </row>
    <row r="252" spans="2:18" s="527" customFormat="1" ht="15.75">
      <c r="B252" s="837"/>
      <c r="C252" s="840"/>
      <c r="D252" s="858"/>
      <c r="E252" s="855"/>
      <c r="F252" s="549">
        <v>3</v>
      </c>
      <c r="G252" s="550"/>
      <c r="H252" s="598" t="str">
        <f t="shared" si="4"/>
        <v>Belum Diisi</v>
      </c>
      <c r="I252" s="592" t="s">
        <v>26</v>
      </c>
      <c r="J252" s="593" t="str">
        <f>IF($D$250="Y/T","Isi Sasaran",IF($E$250=0,0,IF(I252="Y",1,IF(I252="T",0,"Isi Dulu"))))</f>
        <v>Isi Sasaran</v>
      </c>
      <c r="K252" s="592" t="s">
        <v>26</v>
      </c>
      <c r="L252" s="593" t="str">
        <f>IF($D$250="Y/T","Isi Sasaran",IF($E$250=0,0,IF(K252="Y",1,IF(K252="T",0,"Isi Dulu"))))</f>
        <v>Isi Sasaran</v>
      </c>
      <c r="M252" s="849"/>
      <c r="N252" s="852"/>
      <c r="O252" s="517"/>
      <c r="P252" s="517"/>
      <c r="Q252" s="517"/>
      <c r="R252" s="517"/>
    </row>
    <row r="253" spans="2:18" s="527" customFormat="1" ht="15.75">
      <c r="B253" s="837"/>
      <c r="C253" s="840"/>
      <c r="D253" s="858"/>
      <c r="E253" s="855"/>
      <c r="F253" s="549">
        <v>4</v>
      </c>
      <c r="G253" s="550"/>
      <c r="H253" s="598" t="str">
        <f t="shared" si="4"/>
        <v>Belum Diisi</v>
      </c>
      <c r="I253" s="592" t="s">
        <v>26</v>
      </c>
      <c r="J253" s="593" t="str">
        <f>IF($D$250="Y/T","Isi Sasaran",IF($E$250=0,0,IF(I253="Y",1,IF(I253="T",0,"Isi Dulu"))))</f>
        <v>Isi Sasaran</v>
      </c>
      <c r="K253" s="592" t="s">
        <v>26</v>
      </c>
      <c r="L253" s="593" t="str">
        <f>IF($D$250="Y/T","Isi Sasaran",IF($E$250=0,0,IF(K253="Y",1,IF(K253="T",0,"Isi Dulu"))))</f>
        <v>Isi Sasaran</v>
      </c>
      <c r="M253" s="849"/>
      <c r="N253" s="852"/>
      <c r="O253" s="517"/>
      <c r="P253" s="517"/>
      <c r="Q253" s="517"/>
      <c r="R253" s="517"/>
    </row>
    <row r="254" spans="2:18" s="527" customFormat="1" ht="15.75">
      <c r="B254" s="838"/>
      <c r="C254" s="841"/>
      <c r="D254" s="859"/>
      <c r="E254" s="856"/>
      <c r="F254" s="569">
        <v>5</v>
      </c>
      <c r="G254" s="570"/>
      <c r="H254" s="599" t="str">
        <f t="shared" si="4"/>
        <v>Belum Diisi</v>
      </c>
      <c r="I254" s="595" t="s">
        <v>26</v>
      </c>
      <c r="J254" s="596" t="str">
        <f>IF($D$250="Y/T","Isi Sasaran",IF($E$250=0,0,IF(I254="Y",1,IF(I254="T",0,"Isi Dulu"))))</f>
        <v>Isi Sasaran</v>
      </c>
      <c r="K254" s="595" t="s">
        <v>26</v>
      </c>
      <c r="L254" s="596" t="str">
        <f>IF($D$250="Y/T","Isi Sasaran",IF($E$250=0,0,IF(K254="Y",1,IF(K254="T",0,"Isi Dulu"))))</f>
        <v>Isi Sasaran</v>
      </c>
      <c r="M254" s="850"/>
      <c r="N254" s="853"/>
      <c r="O254" s="517"/>
      <c r="P254" s="517"/>
      <c r="Q254" s="517"/>
      <c r="R254" s="517"/>
    </row>
    <row r="255" spans="2:18" s="527" customFormat="1" ht="15.75">
      <c r="B255" s="836">
        <v>10</v>
      </c>
      <c r="C255" s="839"/>
      <c r="D255" s="857" t="s">
        <v>26</v>
      </c>
      <c r="E255" s="854" t="str">
        <f>IF(D255="Y",1,IF(D255="T",0,IF(D255="Y/T","Belum diisi","Error")))</f>
        <v>Belum diisi</v>
      </c>
      <c r="F255" s="528">
        <v>1</v>
      </c>
      <c r="G255" s="529"/>
      <c r="H255" s="600" t="str">
        <f t="shared" si="4"/>
        <v>Belum Diisi</v>
      </c>
      <c r="I255" s="590" t="s">
        <v>26</v>
      </c>
      <c r="J255" s="591" t="str">
        <f>IF($D$255="Y/T","Isi Sasaran",IF($E$255=0,0,IF(I255="Y",1,IF(I255="T",0,"Isi Dulu"))))</f>
        <v>Isi Sasaran</v>
      </c>
      <c r="K255" s="590" t="s">
        <v>26</v>
      </c>
      <c r="L255" s="591" t="str">
        <f>IF($D$255="Y/T","Isi Sasaran",IF($E$255=0,0,IF(K255="Y",1,IF(K255="T",0,"Isi Dulu"))))</f>
        <v>Isi Sasaran</v>
      </c>
      <c r="M255" s="848" t="s">
        <v>26</v>
      </c>
      <c r="N255" s="851" t="str">
        <f>IF(M255="Y",1,IF(M255="T",0,IF(M255="Y/T","Belum diisi","Error")))</f>
        <v>Belum diisi</v>
      </c>
      <c r="O255" s="517"/>
      <c r="P255" s="517"/>
      <c r="Q255" s="517"/>
      <c r="R255" s="517"/>
    </row>
    <row r="256" spans="2:18" s="527" customFormat="1" ht="15.75">
      <c r="B256" s="837"/>
      <c r="C256" s="840"/>
      <c r="D256" s="858"/>
      <c r="E256" s="855"/>
      <c r="F256" s="549">
        <v>2</v>
      </c>
      <c r="G256" s="550"/>
      <c r="H256" s="598" t="str">
        <f t="shared" si="4"/>
        <v>Belum Diisi</v>
      </c>
      <c r="I256" s="592" t="s">
        <v>26</v>
      </c>
      <c r="J256" s="593" t="str">
        <f>IF($D$255="Y/T","Isi Sasaran",IF($E$255=0,0,IF(I256="Y",1,IF(I256="T",0,"Isi Dulu"))))</f>
        <v>Isi Sasaran</v>
      </c>
      <c r="K256" s="592" t="s">
        <v>26</v>
      </c>
      <c r="L256" s="593" t="str">
        <f>IF($D$255="Y/T","Isi Sasaran",IF($E$255=0,0,IF(K256="Y",1,IF(K256="T",0,"Isi Dulu"))))</f>
        <v>Isi Sasaran</v>
      </c>
      <c r="M256" s="849"/>
      <c r="N256" s="852"/>
      <c r="O256" s="517"/>
      <c r="P256" s="517"/>
      <c r="Q256" s="517"/>
      <c r="R256" s="517"/>
    </row>
    <row r="257" spans="2:18" s="527" customFormat="1" ht="15.75">
      <c r="B257" s="837"/>
      <c r="C257" s="840"/>
      <c r="D257" s="858"/>
      <c r="E257" s="855"/>
      <c r="F257" s="549">
        <v>3</v>
      </c>
      <c r="G257" s="550"/>
      <c r="H257" s="598" t="str">
        <f t="shared" si="4"/>
        <v>Belum Diisi</v>
      </c>
      <c r="I257" s="592" t="s">
        <v>26</v>
      </c>
      <c r="J257" s="593" t="str">
        <f>IF($D$255="Y/T","Isi Sasaran",IF($E$255=0,0,IF(I257="Y",1,IF(I257="T",0,"Isi Dulu"))))</f>
        <v>Isi Sasaran</v>
      </c>
      <c r="K257" s="592" t="s">
        <v>26</v>
      </c>
      <c r="L257" s="593" t="str">
        <f>IF($D$255="Y/T","Isi Sasaran",IF($E$255=0,0,IF(K257="Y",1,IF(K257="T",0,"Isi Dulu"))))</f>
        <v>Isi Sasaran</v>
      </c>
      <c r="M257" s="849"/>
      <c r="N257" s="852"/>
      <c r="O257" s="517"/>
      <c r="P257" s="517"/>
      <c r="Q257" s="517"/>
      <c r="R257" s="517"/>
    </row>
    <row r="258" spans="2:18" s="527" customFormat="1" ht="15.75">
      <c r="B258" s="837"/>
      <c r="C258" s="840"/>
      <c r="D258" s="858"/>
      <c r="E258" s="855"/>
      <c r="F258" s="549">
        <v>4</v>
      </c>
      <c r="G258" s="550"/>
      <c r="H258" s="598" t="str">
        <f t="shared" si="4"/>
        <v>Belum Diisi</v>
      </c>
      <c r="I258" s="592" t="s">
        <v>26</v>
      </c>
      <c r="J258" s="593" t="str">
        <f>IF($D$255="Y/T","Isi Sasaran",IF($E$255=0,0,IF(I258="Y",1,IF(I258="T",0,"Isi Dulu"))))</f>
        <v>Isi Sasaran</v>
      </c>
      <c r="K258" s="592" t="s">
        <v>26</v>
      </c>
      <c r="L258" s="593" t="str">
        <f>IF($D$255="Y/T","Isi Sasaran",IF($E$255=0,0,IF(K258="Y",1,IF(K258="T",0,"Isi Dulu"))))</f>
        <v>Isi Sasaran</v>
      </c>
      <c r="M258" s="849"/>
      <c r="N258" s="852"/>
      <c r="O258" s="517"/>
      <c r="P258" s="517"/>
      <c r="Q258" s="517"/>
      <c r="R258" s="517"/>
    </row>
    <row r="259" spans="2:18" s="527" customFormat="1" ht="15.75">
      <c r="B259" s="838"/>
      <c r="C259" s="841"/>
      <c r="D259" s="859"/>
      <c r="E259" s="856"/>
      <c r="F259" s="569">
        <v>5</v>
      </c>
      <c r="G259" s="570"/>
      <c r="H259" s="599" t="str">
        <f t="shared" si="4"/>
        <v>Belum Diisi</v>
      </c>
      <c r="I259" s="595" t="s">
        <v>26</v>
      </c>
      <c r="J259" s="596" t="str">
        <f>IF($D$255="Y/T","Isi Sasaran",IF($E$255=0,0,IF(I259="Y",1,IF(I259="T",0,"Isi Dulu"))))</f>
        <v>Isi Sasaran</v>
      </c>
      <c r="K259" s="595" t="s">
        <v>26</v>
      </c>
      <c r="L259" s="596" t="str">
        <f>IF($D$255="Y/T","Isi Sasaran",IF($E$255=0,0,IF(K259="Y",1,IF(K259="T",0,"Isi Dulu"))))</f>
        <v>Isi Sasaran</v>
      </c>
      <c r="M259" s="850"/>
      <c r="N259" s="853"/>
      <c r="O259" s="517"/>
      <c r="P259" s="517"/>
      <c r="Q259" s="517"/>
      <c r="R259" s="517"/>
    </row>
    <row r="260" spans="2:18" s="527" customFormat="1" ht="15.75">
      <c r="B260" s="836">
        <v>11</v>
      </c>
      <c r="C260" s="839"/>
      <c r="D260" s="857" t="s">
        <v>26</v>
      </c>
      <c r="E260" s="854" t="str">
        <f>IF(D260="Y",1,IF(D260="T",0,IF(D260="Y/T","Belum diisi","Error")))</f>
        <v>Belum diisi</v>
      </c>
      <c r="F260" s="528">
        <v>1</v>
      </c>
      <c r="G260" s="529"/>
      <c r="H260" s="600" t="str">
        <f t="shared" si="4"/>
        <v>Belum Diisi</v>
      </c>
      <c r="I260" s="590" t="s">
        <v>26</v>
      </c>
      <c r="J260" s="591" t="str">
        <f>IF($D$260="Y/T","Isi Sasaran",IF($E$260=0,0,IF(I260="Y",1,IF(I260="T",0,"Isi Dulu"))))</f>
        <v>Isi Sasaran</v>
      </c>
      <c r="K260" s="590" t="s">
        <v>26</v>
      </c>
      <c r="L260" s="591" t="str">
        <f>IF($D$260="Y/T","Isi Sasaran",IF($E$260=0,0,IF(K260="Y",1,IF(K260="T",0,"Isi Dulu"))))</f>
        <v>Isi Sasaran</v>
      </c>
      <c r="M260" s="848" t="s">
        <v>26</v>
      </c>
      <c r="N260" s="851" t="str">
        <f>IF(M260="Y",1,IF(M260="T",0,IF(M260="Y/T","Belum diisi","Error")))</f>
        <v>Belum diisi</v>
      </c>
      <c r="O260" s="517"/>
      <c r="P260" s="517"/>
      <c r="Q260" s="517"/>
      <c r="R260" s="517"/>
    </row>
    <row r="261" spans="2:18" s="527" customFormat="1" ht="15.75">
      <c r="B261" s="837"/>
      <c r="C261" s="840"/>
      <c r="D261" s="858"/>
      <c r="E261" s="855"/>
      <c r="F261" s="549">
        <v>2</v>
      </c>
      <c r="G261" s="550"/>
      <c r="H261" s="598" t="str">
        <f t="shared" si="4"/>
        <v>Belum Diisi</v>
      </c>
      <c r="I261" s="592" t="s">
        <v>26</v>
      </c>
      <c r="J261" s="593" t="str">
        <f>IF($D$260="Y/T","Isi Sasaran",IF($E$260=0,0,IF(I261="Y",1,IF(I261="T",0,"Isi Dulu"))))</f>
        <v>Isi Sasaran</v>
      </c>
      <c r="K261" s="592" t="s">
        <v>26</v>
      </c>
      <c r="L261" s="593" t="str">
        <f>IF($D$260="Y/T","Isi Sasaran",IF($E$260=0,0,IF(K261="Y",1,IF(K261="T",0,"Isi Dulu"))))</f>
        <v>Isi Sasaran</v>
      </c>
      <c r="M261" s="849"/>
      <c r="N261" s="852"/>
      <c r="O261" s="517"/>
      <c r="P261" s="517"/>
      <c r="Q261" s="517"/>
      <c r="R261" s="517"/>
    </row>
    <row r="262" spans="2:18" s="527" customFormat="1" ht="15.75">
      <c r="B262" s="837"/>
      <c r="C262" s="840"/>
      <c r="D262" s="858"/>
      <c r="E262" s="855"/>
      <c r="F262" s="549">
        <v>3</v>
      </c>
      <c r="G262" s="550"/>
      <c r="H262" s="598" t="str">
        <f t="shared" si="4"/>
        <v>Belum Diisi</v>
      </c>
      <c r="I262" s="592" t="s">
        <v>26</v>
      </c>
      <c r="J262" s="593" t="str">
        <f>IF($D$260="Y/T","Isi Sasaran",IF($E$260=0,0,IF(I262="Y",1,IF(I262="T",0,"Isi Dulu"))))</f>
        <v>Isi Sasaran</v>
      </c>
      <c r="K262" s="592" t="s">
        <v>26</v>
      </c>
      <c r="L262" s="593" t="str">
        <f>IF($D$260="Y/T","Isi Sasaran",IF($E$260=0,0,IF(K262="Y",1,IF(K262="T",0,"Isi Dulu"))))</f>
        <v>Isi Sasaran</v>
      </c>
      <c r="M262" s="849"/>
      <c r="N262" s="852"/>
      <c r="O262" s="517"/>
      <c r="P262" s="517"/>
      <c r="Q262" s="517"/>
      <c r="R262" s="517"/>
    </row>
    <row r="263" spans="2:18" s="527" customFormat="1" ht="15.75">
      <c r="B263" s="837"/>
      <c r="C263" s="840"/>
      <c r="D263" s="858"/>
      <c r="E263" s="855"/>
      <c r="F263" s="549">
        <v>4</v>
      </c>
      <c r="G263" s="550"/>
      <c r="H263" s="598" t="str">
        <f t="shared" si="4"/>
        <v>Belum Diisi</v>
      </c>
      <c r="I263" s="592" t="s">
        <v>26</v>
      </c>
      <c r="J263" s="593" t="str">
        <f>IF($D$260="Y/T","Isi Sasaran",IF($E$260=0,0,IF(I263="Y",1,IF(I263="T",0,"Isi Dulu"))))</f>
        <v>Isi Sasaran</v>
      </c>
      <c r="K263" s="592" t="s">
        <v>26</v>
      </c>
      <c r="L263" s="593" t="str">
        <f>IF($D$260="Y/T","Isi Sasaran",IF($E$260=0,0,IF(K263="Y",1,IF(K263="T",0,"Isi Dulu"))))</f>
        <v>Isi Sasaran</v>
      </c>
      <c r="M263" s="849"/>
      <c r="N263" s="852"/>
      <c r="O263" s="517"/>
      <c r="P263" s="517"/>
      <c r="Q263" s="517"/>
      <c r="R263" s="517"/>
    </row>
    <row r="264" spans="2:18" s="527" customFormat="1" ht="15.75">
      <c r="B264" s="838"/>
      <c r="C264" s="841"/>
      <c r="D264" s="859"/>
      <c r="E264" s="856"/>
      <c r="F264" s="569">
        <v>5</v>
      </c>
      <c r="G264" s="570"/>
      <c r="H264" s="599" t="str">
        <f t="shared" si="4"/>
        <v>Belum Diisi</v>
      </c>
      <c r="I264" s="595" t="s">
        <v>26</v>
      </c>
      <c r="J264" s="596" t="str">
        <f>IF($D$260="Y/T","Isi Sasaran",IF($E$260=0,0,IF(I264="Y",1,IF(I264="T",0,"Isi Dulu"))))</f>
        <v>Isi Sasaran</v>
      </c>
      <c r="K264" s="595" t="s">
        <v>26</v>
      </c>
      <c r="L264" s="596" t="str">
        <f>IF($D$260="Y/T","Isi Sasaran",IF($E$260=0,0,IF(K264="Y",1,IF(K264="T",0,"Isi Dulu"))))</f>
        <v>Isi Sasaran</v>
      </c>
      <c r="M264" s="850"/>
      <c r="N264" s="853"/>
      <c r="O264" s="517"/>
      <c r="P264" s="517"/>
      <c r="Q264" s="517"/>
      <c r="R264" s="517"/>
    </row>
    <row r="265" spans="2:18" s="527" customFormat="1" ht="15.75">
      <c r="B265" s="836">
        <v>12</v>
      </c>
      <c r="C265" s="839"/>
      <c r="D265" s="857" t="s">
        <v>26</v>
      </c>
      <c r="E265" s="854" t="str">
        <f>IF(D265="Y",1,IF(D265="T",0,IF(D265="Y/T","Belum diisi","Error")))</f>
        <v>Belum diisi</v>
      </c>
      <c r="F265" s="528">
        <v>1</v>
      </c>
      <c r="G265" s="529"/>
      <c r="H265" s="600" t="str">
        <f t="shared" si="4"/>
        <v>Belum Diisi</v>
      </c>
      <c r="I265" s="590" t="s">
        <v>26</v>
      </c>
      <c r="J265" s="591" t="str">
        <f>IF($D$265="Y/T","Isi Sasaran",IF($E$265=0,0,IF(I265="Y",1,IF(I265="T",0,"Isi Dulu"))))</f>
        <v>Isi Sasaran</v>
      </c>
      <c r="K265" s="590" t="s">
        <v>26</v>
      </c>
      <c r="L265" s="591" t="str">
        <f>IF($D$265="Y/T","Isi Sasaran",IF($E$265=0,0,IF(K265="Y",1,IF(K265="T",0,"Isi Dulu"))))</f>
        <v>Isi Sasaran</v>
      </c>
      <c r="M265" s="848" t="s">
        <v>26</v>
      </c>
      <c r="N265" s="851" t="str">
        <f>IF(M265="Y",1,IF(M265="T",0,IF(M265="Y/T","Belum diisi","Error")))</f>
        <v>Belum diisi</v>
      </c>
      <c r="O265" s="517"/>
      <c r="P265" s="517"/>
      <c r="Q265" s="517"/>
      <c r="R265" s="517"/>
    </row>
    <row r="266" spans="2:18" s="527" customFormat="1" ht="15.75">
      <c r="B266" s="837"/>
      <c r="C266" s="840"/>
      <c r="D266" s="858"/>
      <c r="E266" s="855"/>
      <c r="F266" s="549">
        <v>2</v>
      </c>
      <c r="G266" s="550"/>
      <c r="H266" s="598" t="str">
        <f t="shared" si="4"/>
        <v>Belum Diisi</v>
      </c>
      <c r="I266" s="592" t="s">
        <v>26</v>
      </c>
      <c r="J266" s="593" t="str">
        <f>IF($D$265="Y/T","Isi Sasaran",IF($E$265=0,0,IF(I266="Y",1,IF(I266="T",0,"Isi Dulu"))))</f>
        <v>Isi Sasaran</v>
      </c>
      <c r="K266" s="592" t="s">
        <v>26</v>
      </c>
      <c r="L266" s="593" t="str">
        <f>IF($D$265="Y/T","Isi Sasaran",IF($E$265=0,0,IF(K266="Y",1,IF(K266="T",0,"Isi Dulu"))))</f>
        <v>Isi Sasaran</v>
      </c>
      <c r="M266" s="849"/>
      <c r="N266" s="852"/>
      <c r="O266" s="517"/>
      <c r="P266" s="517"/>
      <c r="Q266" s="517"/>
      <c r="R266" s="517"/>
    </row>
    <row r="267" spans="2:18" s="527" customFormat="1" ht="15.75">
      <c r="B267" s="837"/>
      <c r="C267" s="840"/>
      <c r="D267" s="858"/>
      <c r="E267" s="855"/>
      <c r="F267" s="549">
        <v>3</v>
      </c>
      <c r="G267" s="550"/>
      <c r="H267" s="598" t="str">
        <f t="shared" si="4"/>
        <v>Belum Diisi</v>
      </c>
      <c r="I267" s="592" t="s">
        <v>26</v>
      </c>
      <c r="J267" s="593" t="str">
        <f>IF($D$265="Y/T","Isi Sasaran",IF($E$265=0,0,IF(I267="Y",1,IF(I267="T",0,"Isi Dulu"))))</f>
        <v>Isi Sasaran</v>
      </c>
      <c r="K267" s="592" t="s">
        <v>26</v>
      </c>
      <c r="L267" s="593" t="str">
        <f>IF($D$265="Y/T","Isi Sasaran",IF($E$265=0,0,IF(K267="Y",1,IF(K267="T",0,"Isi Dulu"))))</f>
        <v>Isi Sasaran</v>
      </c>
      <c r="M267" s="849"/>
      <c r="N267" s="852"/>
      <c r="O267" s="517"/>
      <c r="P267" s="517"/>
      <c r="Q267" s="517"/>
      <c r="R267" s="517"/>
    </row>
    <row r="268" spans="2:18" s="527" customFormat="1" ht="15.75">
      <c r="B268" s="837"/>
      <c r="C268" s="840"/>
      <c r="D268" s="858"/>
      <c r="E268" s="855"/>
      <c r="F268" s="549">
        <v>4</v>
      </c>
      <c r="G268" s="550"/>
      <c r="H268" s="598" t="str">
        <f t="shared" si="4"/>
        <v>Belum Diisi</v>
      </c>
      <c r="I268" s="592" t="s">
        <v>26</v>
      </c>
      <c r="J268" s="593" t="str">
        <f>IF($D$265="Y/T","Isi Sasaran",IF($E$265=0,0,IF(I268="Y",1,IF(I268="T",0,"Isi Dulu"))))</f>
        <v>Isi Sasaran</v>
      </c>
      <c r="K268" s="592" t="s">
        <v>26</v>
      </c>
      <c r="L268" s="593" t="str">
        <f>IF($D$265="Y/T","Isi Sasaran",IF($E$265=0,0,IF(K268="Y",1,IF(K268="T",0,"Isi Dulu"))))</f>
        <v>Isi Sasaran</v>
      </c>
      <c r="M268" s="849"/>
      <c r="N268" s="852"/>
      <c r="O268" s="517"/>
      <c r="P268" s="517"/>
      <c r="Q268" s="517"/>
      <c r="R268" s="517"/>
    </row>
    <row r="269" spans="2:18" s="527" customFormat="1" ht="15.75">
      <c r="B269" s="838"/>
      <c r="C269" s="841"/>
      <c r="D269" s="859"/>
      <c r="E269" s="856"/>
      <c r="F269" s="569">
        <v>5</v>
      </c>
      <c r="G269" s="570"/>
      <c r="H269" s="599" t="str">
        <f t="shared" si="4"/>
        <v>Belum Diisi</v>
      </c>
      <c r="I269" s="595" t="s">
        <v>26</v>
      </c>
      <c r="J269" s="596" t="str">
        <f>IF($D$265="Y/T","Isi Sasaran",IF($E$265=0,0,IF(I269="Y",1,IF(I269="T",0,"Isi Dulu"))))</f>
        <v>Isi Sasaran</v>
      </c>
      <c r="K269" s="595" t="s">
        <v>26</v>
      </c>
      <c r="L269" s="596" t="str">
        <f>IF($D$265="Y/T","Isi Sasaran",IF($E$265=0,0,IF(K269="Y",1,IF(K269="T",0,"Isi Dulu"))))</f>
        <v>Isi Sasaran</v>
      </c>
      <c r="M269" s="850"/>
      <c r="N269" s="853"/>
      <c r="O269" s="517"/>
      <c r="P269" s="517"/>
      <c r="Q269" s="517"/>
      <c r="R269" s="517"/>
    </row>
    <row r="270" spans="2:18" s="527" customFormat="1" ht="15.75">
      <c r="B270" s="836">
        <v>13</v>
      </c>
      <c r="C270" s="839"/>
      <c r="D270" s="857" t="s">
        <v>26</v>
      </c>
      <c r="E270" s="854" t="str">
        <f>IF(D270="Y",1,IF(D270="T",0,IF(D270="Y/T","Belum diisi","Error")))</f>
        <v>Belum diisi</v>
      </c>
      <c r="F270" s="528">
        <v>1</v>
      </c>
      <c r="G270" s="529"/>
      <c r="H270" s="600" t="str">
        <f t="shared" si="4"/>
        <v>Belum Diisi</v>
      </c>
      <c r="I270" s="590" t="s">
        <v>26</v>
      </c>
      <c r="J270" s="591" t="str">
        <f>IF($D$270="Y/T","Isi Sasaran",IF($E$270=0,0,IF(I270="Y",1,IF(I270="T",0,"Isi Dulu"))))</f>
        <v>Isi Sasaran</v>
      </c>
      <c r="K270" s="590" t="s">
        <v>26</v>
      </c>
      <c r="L270" s="591" t="str">
        <f>IF($D$270="Y/T","Isi Sasaran",IF($E$270=0,0,IF(K270="Y",1,IF(K270="T",0,"Isi Dulu"))))</f>
        <v>Isi Sasaran</v>
      </c>
      <c r="M270" s="848" t="s">
        <v>26</v>
      </c>
      <c r="N270" s="851" t="str">
        <f>IF(M270="Y",1,IF(M270="T",0,IF(M270="Y/T","Belum diisi","Error")))</f>
        <v>Belum diisi</v>
      </c>
      <c r="O270" s="517"/>
      <c r="P270" s="517"/>
      <c r="Q270" s="517"/>
      <c r="R270" s="517"/>
    </row>
    <row r="271" spans="2:18" s="527" customFormat="1" ht="15.75">
      <c r="B271" s="837"/>
      <c r="C271" s="840"/>
      <c r="D271" s="858"/>
      <c r="E271" s="855"/>
      <c r="F271" s="549">
        <v>2</v>
      </c>
      <c r="G271" s="550"/>
      <c r="H271" s="598" t="str">
        <f t="shared" si="4"/>
        <v>Belum Diisi</v>
      </c>
      <c r="I271" s="592" t="s">
        <v>26</v>
      </c>
      <c r="J271" s="593" t="str">
        <f>IF($D$270="Y/T","Isi Sasaran",IF($E$270=0,0,IF(I271="Y",1,IF(I271="T",0,"Isi Dulu"))))</f>
        <v>Isi Sasaran</v>
      </c>
      <c r="K271" s="592" t="s">
        <v>26</v>
      </c>
      <c r="L271" s="593" t="str">
        <f>IF($D$270="Y/T","Isi Sasaran",IF($E$270=0,0,IF(K271="Y",1,IF(K271="T",0,"Isi Dulu"))))</f>
        <v>Isi Sasaran</v>
      </c>
      <c r="M271" s="849"/>
      <c r="N271" s="852"/>
      <c r="O271" s="517"/>
      <c r="P271" s="517"/>
      <c r="Q271" s="517"/>
      <c r="R271" s="517"/>
    </row>
    <row r="272" spans="2:18" s="527" customFormat="1" ht="15.75">
      <c r="B272" s="837"/>
      <c r="C272" s="840"/>
      <c r="D272" s="858"/>
      <c r="E272" s="855"/>
      <c r="F272" s="549">
        <v>3</v>
      </c>
      <c r="G272" s="550"/>
      <c r="H272" s="598" t="str">
        <f t="shared" si="4"/>
        <v>Belum Diisi</v>
      </c>
      <c r="I272" s="592" t="s">
        <v>26</v>
      </c>
      <c r="J272" s="593" t="str">
        <f>IF($D$270="Y/T","Isi Sasaran",IF($E$270=0,0,IF(I272="Y",1,IF(I272="T",0,"Isi Dulu"))))</f>
        <v>Isi Sasaran</v>
      </c>
      <c r="K272" s="592" t="s">
        <v>26</v>
      </c>
      <c r="L272" s="593" t="str">
        <f>IF($D$270="Y/T","Isi Sasaran",IF($E$270=0,0,IF(K272="Y",1,IF(K272="T",0,"Isi Dulu"))))</f>
        <v>Isi Sasaran</v>
      </c>
      <c r="M272" s="849"/>
      <c r="N272" s="852"/>
      <c r="O272" s="517"/>
      <c r="P272" s="517"/>
      <c r="Q272" s="517"/>
      <c r="R272" s="517"/>
    </row>
    <row r="273" spans="2:18" s="527" customFormat="1" ht="15.75">
      <c r="B273" s="837"/>
      <c r="C273" s="840"/>
      <c r="D273" s="858"/>
      <c r="E273" s="855"/>
      <c r="F273" s="549">
        <v>4</v>
      </c>
      <c r="G273" s="550"/>
      <c r="H273" s="598" t="str">
        <f t="shared" si="4"/>
        <v>Belum Diisi</v>
      </c>
      <c r="I273" s="592" t="s">
        <v>26</v>
      </c>
      <c r="J273" s="593" t="str">
        <f>IF($D$270="Y/T","Isi Sasaran",IF($E$270=0,0,IF(I273="Y",1,IF(I273="T",0,"Isi Dulu"))))</f>
        <v>Isi Sasaran</v>
      </c>
      <c r="K273" s="592" t="s">
        <v>26</v>
      </c>
      <c r="L273" s="593" t="str">
        <f>IF($D$270="Y/T","Isi Sasaran",IF($E$270=0,0,IF(K273="Y",1,IF(K273="T",0,"Isi Dulu"))))</f>
        <v>Isi Sasaran</v>
      </c>
      <c r="M273" s="849"/>
      <c r="N273" s="852"/>
      <c r="O273" s="517"/>
      <c r="P273" s="517"/>
      <c r="Q273" s="517"/>
      <c r="R273" s="517"/>
    </row>
    <row r="274" spans="2:18" s="527" customFormat="1" ht="15.75">
      <c r="B274" s="838"/>
      <c r="C274" s="841"/>
      <c r="D274" s="859"/>
      <c r="E274" s="856"/>
      <c r="F274" s="569">
        <v>5</v>
      </c>
      <c r="G274" s="570"/>
      <c r="H274" s="599" t="str">
        <f t="shared" si="4"/>
        <v>Belum Diisi</v>
      </c>
      <c r="I274" s="595" t="s">
        <v>26</v>
      </c>
      <c r="J274" s="596" t="str">
        <f>IF($D$270="Y/T","Isi Sasaran",IF($E$270=0,0,IF(I274="Y",1,IF(I274="T",0,"Isi Dulu"))))</f>
        <v>Isi Sasaran</v>
      </c>
      <c r="K274" s="595" t="s">
        <v>26</v>
      </c>
      <c r="L274" s="596" t="str">
        <f>IF($D$270="Y/T","Isi Sasaran",IF($E$270=0,0,IF(K274="Y",1,IF(K274="T",0,"Isi Dulu"))))</f>
        <v>Isi Sasaran</v>
      </c>
      <c r="M274" s="850"/>
      <c r="N274" s="853"/>
      <c r="O274" s="517"/>
      <c r="P274" s="517"/>
      <c r="Q274" s="517"/>
      <c r="R274" s="517"/>
    </row>
    <row r="275" spans="2:18" s="527" customFormat="1" ht="15.75">
      <c r="B275" s="836">
        <v>14</v>
      </c>
      <c r="C275" s="839"/>
      <c r="D275" s="857" t="s">
        <v>26</v>
      </c>
      <c r="E275" s="854" t="str">
        <f>IF(D275="Y",1,IF(D275="T",0,IF(D275="Y/T","Belum diisi","Error")))</f>
        <v>Belum diisi</v>
      </c>
      <c r="F275" s="528">
        <v>1</v>
      </c>
      <c r="G275" s="529"/>
      <c r="H275" s="600" t="str">
        <f t="shared" ref="H275:H309" si="5">IF(OR(J275="Isi Dulu",L275="Isi Dulu",J275="Isi Sasaran",L275="Isi Sasaran"),"Belum Diisi",IF(SUM(J275,L275)=2,1,IF(SUM(J275,L275)=1,0,IF(SUM(J275,L275)=0,0,"Error"))))</f>
        <v>Belum Diisi</v>
      </c>
      <c r="I275" s="590" t="s">
        <v>26</v>
      </c>
      <c r="J275" s="591" t="str">
        <f>IF($D$275="Y/T","Isi Sasaran",IF($E$275=0,0,IF(I275="Y",1,IF(I275="T",0,"Isi Dulu"))))</f>
        <v>Isi Sasaran</v>
      </c>
      <c r="K275" s="590" t="s">
        <v>26</v>
      </c>
      <c r="L275" s="591" t="str">
        <f>IF($D$275="Y/T","Isi Sasaran",IF($E$275=0,0,IF(K275="Y",1,IF(K275="T",0,"Isi Dulu"))))</f>
        <v>Isi Sasaran</v>
      </c>
      <c r="M275" s="848" t="s">
        <v>26</v>
      </c>
      <c r="N275" s="851" t="str">
        <f>IF(M275="Y",1,IF(M275="T",0,IF(M275="Y/T","Belum diisi","Error")))</f>
        <v>Belum diisi</v>
      </c>
      <c r="O275" s="517"/>
      <c r="P275" s="517"/>
      <c r="Q275" s="517"/>
      <c r="R275" s="517"/>
    </row>
    <row r="276" spans="2:18" s="527" customFormat="1" ht="15.75">
      <c r="B276" s="837"/>
      <c r="C276" s="840"/>
      <c r="D276" s="858"/>
      <c r="E276" s="855"/>
      <c r="F276" s="549">
        <v>2</v>
      </c>
      <c r="G276" s="550"/>
      <c r="H276" s="598" t="str">
        <f t="shared" si="5"/>
        <v>Belum Diisi</v>
      </c>
      <c r="I276" s="592" t="s">
        <v>26</v>
      </c>
      <c r="J276" s="593" t="str">
        <f>IF($D$275="Y/T","Isi Sasaran",IF($E$275=0,0,IF(I276="Y",1,IF(I276="T",0,"Isi Dulu"))))</f>
        <v>Isi Sasaran</v>
      </c>
      <c r="K276" s="592" t="s">
        <v>26</v>
      </c>
      <c r="L276" s="593" t="str">
        <f>IF($D$275="Y/T","Isi Sasaran",IF($E$275=0,0,IF(K276="Y",1,IF(K276="T",0,"Isi Dulu"))))</f>
        <v>Isi Sasaran</v>
      </c>
      <c r="M276" s="849"/>
      <c r="N276" s="852"/>
      <c r="O276" s="517"/>
      <c r="P276" s="517"/>
      <c r="Q276" s="517"/>
      <c r="R276" s="517"/>
    </row>
    <row r="277" spans="2:18" s="527" customFormat="1" ht="15.75">
      <c r="B277" s="837"/>
      <c r="C277" s="840"/>
      <c r="D277" s="858"/>
      <c r="E277" s="855"/>
      <c r="F277" s="549">
        <v>3</v>
      </c>
      <c r="G277" s="550"/>
      <c r="H277" s="598" t="str">
        <f t="shared" si="5"/>
        <v>Belum Diisi</v>
      </c>
      <c r="I277" s="592" t="s">
        <v>26</v>
      </c>
      <c r="J277" s="593" t="str">
        <f>IF($D$275="Y/T","Isi Sasaran",IF($E$275=0,0,IF(I277="Y",1,IF(I277="T",0,"Isi Dulu"))))</f>
        <v>Isi Sasaran</v>
      </c>
      <c r="K277" s="592" t="s">
        <v>26</v>
      </c>
      <c r="L277" s="593" t="str">
        <f>IF($D$275="Y/T","Isi Sasaran",IF($E$275=0,0,IF(K277="Y",1,IF(K277="T",0,"Isi Dulu"))))</f>
        <v>Isi Sasaran</v>
      </c>
      <c r="M277" s="849"/>
      <c r="N277" s="852"/>
      <c r="O277" s="517"/>
      <c r="P277" s="517"/>
      <c r="Q277" s="517"/>
      <c r="R277" s="517"/>
    </row>
    <row r="278" spans="2:18" s="527" customFormat="1" ht="15.75">
      <c r="B278" s="837"/>
      <c r="C278" s="840"/>
      <c r="D278" s="858"/>
      <c r="E278" s="855"/>
      <c r="F278" s="549">
        <v>4</v>
      </c>
      <c r="G278" s="550"/>
      <c r="H278" s="598" t="str">
        <f t="shared" si="5"/>
        <v>Belum Diisi</v>
      </c>
      <c r="I278" s="592" t="s">
        <v>26</v>
      </c>
      <c r="J278" s="593" t="str">
        <f>IF($D$275="Y/T","Isi Sasaran",IF($E$275=0,0,IF(I278="Y",1,IF(I278="T",0,"Isi Dulu"))))</f>
        <v>Isi Sasaran</v>
      </c>
      <c r="K278" s="592" t="s">
        <v>26</v>
      </c>
      <c r="L278" s="593" t="str">
        <f>IF($D$275="Y/T","Isi Sasaran",IF($E$275=0,0,IF(K278="Y",1,IF(K278="T",0,"Isi Dulu"))))</f>
        <v>Isi Sasaran</v>
      </c>
      <c r="M278" s="849"/>
      <c r="N278" s="852"/>
      <c r="O278" s="517"/>
      <c r="P278" s="517"/>
      <c r="Q278" s="517"/>
      <c r="R278" s="517"/>
    </row>
    <row r="279" spans="2:18" s="527" customFormat="1" ht="15.75">
      <c r="B279" s="838"/>
      <c r="C279" s="841"/>
      <c r="D279" s="859"/>
      <c r="E279" s="856"/>
      <c r="F279" s="569">
        <v>5</v>
      </c>
      <c r="G279" s="570"/>
      <c r="H279" s="599" t="str">
        <f t="shared" si="5"/>
        <v>Belum Diisi</v>
      </c>
      <c r="I279" s="595" t="s">
        <v>26</v>
      </c>
      <c r="J279" s="596" t="str">
        <f>IF($D$275="Y/T","Isi Sasaran",IF($E$275=0,0,IF(I279="Y",1,IF(I279="T",0,"Isi Dulu"))))</f>
        <v>Isi Sasaran</v>
      </c>
      <c r="K279" s="595" t="s">
        <v>26</v>
      </c>
      <c r="L279" s="596" t="str">
        <f>IF($D$275="Y/T","Isi Sasaran",IF($E$275=0,0,IF(K279="Y",1,IF(K279="T",0,"Isi Dulu"))))</f>
        <v>Isi Sasaran</v>
      </c>
      <c r="M279" s="850"/>
      <c r="N279" s="853"/>
      <c r="O279" s="517"/>
      <c r="P279" s="517"/>
      <c r="Q279" s="517"/>
      <c r="R279" s="517"/>
    </row>
    <row r="280" spans="2:18" s="527" customFormat="1" ht="15.75">
      <c r="B280" s="836">
        <v>15</v>
      </c>
      <c r="C280" s="839"/>
      <c r="D280" s="857" t="s">
        <v>26</v>
      </c>
      <c r="E280" s="854" t="str">
        <f>IF(D280="Y",1,IF(D280="T",0,IF(D280="Y/T","Belum diisi","Error")))</f>
        <v>Belum diisi</v>
      </c>
      <c r="F280" s="528">
        <v>1</v>
      </c>
      <c r="G280" s="529"/>
      <c r="H280" s="600" t="str">
        <f t="shared" si="5"/>
        <v>Belum Diisi</v>
      </c>
      <c r="I280" s="590" t="s">
        <v>26</v>
      </c>
      <c r="J280" s="591" t="str">
        <f>IF($D$280="Y/T","Isi Sasaran",IF($E$280=0,0,IF(I280="Y",1,IF(I280="T",0,"Isi Dulu"))))</f>
        <v>Isi Sasaran</v>
      </c>
      <c r="K280" s="590" t="s">
        <v>26</v>
      </c>
      <c r="L280" s="591" t="str">
        <f>IF($D$280="Y/T","Isi Sasaran",IF($E$280=0,0,IF(K280="Y",1,IF(K280="T",0,"Isi Dulu"))))</f>
        <v>Isi Sasaran</v>
      </c>
      <c r="M280" s="848" t="s">
        <v>26</v>
      </c>
      <c r="N280" s="851" t="str">
        <f>IF(M280="Y",1,IF(M280="T",0,IF(M280="Y/T","Belum diisi","Error")))</f>
        <v>Belum diisi</v>
      </c>
      <c r="O280" s="517"/>
      <c r="P280" s="517"/>
      <c r="Q280" s="517"/>
      <c r="R280" s="517"/>
    </row>
    <row r="281" spans="2:18" s="527" customFormat="1" ht="15.75">
      <c r="B281" s="837"/>
      <c r="C281" s="840"/>
      <c r="D281" s="858"/>
      <c r="E281" s="855"/>
      <c r="F281" s="549">
        <v>2</v>
      </c>
      <c r="G281" s="550"/>
      <c r="H281" s="598" t="str">
        <f t="shared" si="5"/>
        <v>Belum Diisi</v>
      </c>
      <c r="I281" s="592" t="s">
        <v>26</v>
      </c>
      <c r="J281" s="593" t="str">
        <f>IF($D$280="Y/T","Isi Sasaran",IF($E$280=0,0,IF(I281="Y",1,IF(I281="T",0,"Isi Dulu"))))</f>
        <v>Isi Sasaran</v>
      </c>
      <c r="K281" s="592" t="s">
        <v>26</v>
      </c>
      <c r="L281" s="593" t="str">
        <f>IF($D$280="Y/T","Isi Sasaran",IF($E$280=0,0,IF(K281="Y",1,IF(K281="T",0,"Isi Dulu"))))</f>
        <v>Isi Sasaran</v>
      </c>
      <c r="M281" s="849"/>
      <c r="N281" s="852"/>
      <c r="O281" s="517"/>
      <c r="P281" s="517"/>
      <c r="Q281" s="517"/>
      <c r="R281" s="517"/>
    </row>
    <row r="282" spans="2:18" s="527" customFormat="1" ht="15.75">
      <c r="B282" s="837"/>
      <c r="C282" s="840"/>
      <c r="D282" s="858"/>
      <c r="E282" s="855"/>
      <c r="F282" s="549">
        <v>3</v>
      </c>
      <c r="G282" s="550"/>
      <c r="H282" s="598" t="str">
        <f t="shared" si="5"/>
        <v>Belum Diisi</v>
      </c>
      <c r="I282" s="592" t="s">
        <v>26</v>
      </c>
      <c r="J282" s="593" t="str">
        <f>IF($D$280="Y/T","Isi Sasaran",IF($E$280=0,0,IF(I282="Y",1,IF(I282="T",0,"Isi Dulu"))))</f>
        <v>Isi Sasaran</v>
      </c>
      <c r="K282" s="592" t="s">
        <v>26</v>
      </c>
      <c r="L282" s="593" t="str">
        <f>IF($D$280="Y/T","Isi Sasaran",IF($E$280=0,0,IF(K282="Y",1,IF(K282="T",0,"Isi Dulu"))))</f>
        <v>Isi Sasaran</v>
      </c>
      <c r="M282" s="849"/>
      <c r="N282" s="852"/>
      <c r="O282" s="517"/>
      <c r="P282" s="517"/>
      <c r="Q282" s="517"/>
      <c r="R282" s="517"/>
    </row>
    <row r="283" spans="2:18" s="527" customFormat="1" ht="15.75">
      <c r="B283" s="837"/>
      <c r="C283" s="840"/>
      <c r="D283" s="858"/>
      <c r="E283" s="855"/>
      <c r="F283" s="549">
        <v>4</v>
      </c>
      <c r="G283" s="550"/>
      <c r="H283" s="598" t="str">
        <f t="shared" si="5"/>
        <v>Belum Diisi</v>
      </c>
      <c r="I283" s="592" t="s">
        <v>26</v>
      </c>
      <c r="J283" s="593" t="str">
        <f>IF($D$280="Y/T","Isi Sasaran",IF($E$280=0,0,IF(I283="Y",1,IF(I283="T",0,"Isi Dulu"))))</f>
        <v>Isi Sasaran</v>
      </c>
      <c r="K283" s="592" t="s">
        <v>26</v>
      </c>
      <c r="L283" s="593" t="str">
        <f>IF($D$280="Y/T","Isi Sasaran",IF($E$280=0,0,IF(K283="Y",1,IF(K283="T",0,"Isi Dulu"))))</f>
        <v>Isi Sasaran</v>
      </c>
      <c r="M283" s="849"/>
      <c r="N283" s="852"/>
      <c r="O283" s="517"/>
      <c r="P283" s="517"/>
      <c r="Q283" s="517"/>
      <c r="R283" s="517"/>
    </row>
    <row r="284" spans="2:18" s="527" customFormat="1" ht="15.75">
      <c r="B284" s="838"/>
      <c r="C284" s="841"/>
      <c r="D284" s="859"/>
      <c r="E284" s="856"/>
      <c r="F284" s="569">
        <v>5</v>
      </c>
      <c r="G284" s="570"/>
      <c r="H284" s="599" t="str">
        <f t="shared" si="5"/>
        <v>Belum Diisi</v>
      </c>
      <c r="I284" s="595" t="s">
        <v>26</v>
      </c>
      <c r="J284" s="596" t="str">
        <f>IF($D$280="Y/T","Isi Sasaran",IF($E$280=0,0,IF(I284="Y",1,IF(I284="T",0,"Isi Dulu"))))</f>
        <v>Isi Sasaran</v>
      </c>
      <c r="K284" s="595" t="s">
        <v>26</v>
      </c>
      <c r="L284" s="596" t="str">
        <f>IF($D$280="Y/T","Isi Sasaran",IF($E$280=0,0,IF(K284="Y",1,IF(K284="T",0,"Isi Dulu"))))</f>
        <v>Isi Sasaran</v>
      </c>
      <c r="M284" s="850"/>
      <c r="N284" s="853"/>
      <c r="O284" s="517"/>
      <c r="P284" s="517"/>
      <c r="Q284" s="517"/>
      <c r="R284" s="517"/>
    </row>
    <row r="285" spans="2:18" s="527" customFormat="1" ht="15.75">
      <c r="B285" s="836">
        <v>16</v>
      </c>
      <c r="C285" s="839"/>
      <c r="D285" s="857" t="s">
        <v>26</v>
      </c>
      <c r="E285" s="854" t="str">
        <f>IF(D285="Y",1,IF(D285="T",0,IF(D285="Y/T","Belum diisi","Error")))</f>
        <v>Belum diisi</v>
      </c>
      <c r="F285" s="528">
        <v>1</v>
      </c>
      <c r="G285" s="529"/>
      <c r="H285" s="600" t="str">
        <f t="shared" si="5"/>
        <v>Belum Diisi</v>
      </c>
      <c r="I285" s="590" t="s">
        <v>26</v>
      </c>
      <c r="J285" s="591" t="str">
        <f>IF($D$285="Y/T","Isi Sasaran",IF($E$285=0,0,IF(I285="Y",1,IF(I285="T",0,"Isi Dulu"))))</f>
        <v>Isi Sasaran</v>
      </c>
      <c r="K285" s="590" t="s">
        <v>26</v>
      </c>
      <c r="L285" s="591" t="str">
        <f>IF($D$285="Y/T","Isi Sasaran",IF($E$285=0,0,IF(K285="Y",1,IF(K285="T",0,"Isi Dulu"))))</f>
        <v>Isi Sasaran</v>
      </c>
      <c r="M285" s="848" t="s">
        <v>26</v>
      </c>
      <c r="N285" s="851" t="str">
        <f>IF(M285="Y",1,IF(M285="T",0,IF(M285="Y/T","Belum diisi","Error")))</f>
        <v>Belum diisi</v>
      </c>
      <c r="O285" s="517"/>
      <c r="P285" s="517"/>
      <c r="Q285" s="517"/>
      <c r="R285" s="517"/>
    </row>
    <row r="286" spans="2:18" s="527" customFormat="1" ht="15.75">
      <c r="B286" s="837"/>
      <c r="C286" s="840"/>
      <c r="D286" s="858"/>
      <c r="E286" s="855"/>
      <c r="F286" s="549">
        <v>2</v>
      </c>
      <c r="G286" s="550"/>
      <c r="H286" s="598" t="str">
        <f t="shared" si="5"/>
        <v>Belum Diisi</v>
      </c>
      <c r="I286" s="592" t="s">
        <v>26</v>
      </c>
      <c r="J286" s="593" t="str">
        <f>IF($D$285="Y/T","Isi Sasaran",IF($E$285=0,0,IF(I286="Y",1,IF(I286="T",0,"Isi Dulu"))))</f>
        <v>Isi Sasaran</v>
      </c>
      <c r="K286" s="592" t="s">
        <v>26</v>
      </c>
      <c r="L286" s="593" t="str">
        <f>IF($D$285="Y/T","Isi Sasaran",IF($E$285=0,0,IF(K286="Y",1,IF(K286="T",0,"Isi Dulu"))))</f>
        <v>Isi Sasaran</v>
      </c>
      <c r="M286" s="849"/>
      <c r="N286" s="852"/>
      <c r="O286" s="517"/>
      <c r="P286" s="517"/>
      <c r="Q286" s="517"/>
      <c r="R286" s="517"/>
    </row>
    <row r="287" spans="2:18" s="527" customFormat="1" ht="15.75">
      <c r="B287" s="837"/>
      <c r="C287" s="840"/>
      <c r="D287" s="858"/>
      <c r="E287" s="855"/>
      <c r="F287" s="549">
        <v>3</v>
      </c>
      <c r="G287" s="550"/>
      <c r="H287" s="598" t="str">
        <f t="shared" si="5"/>
        <v>Belum Diisi</v>
      </c>
      <c r="I287" s="592" t="s">
        <v>26</v>
      </c>
      <c r="J287" s="593" t="str">
        <f>IF($D$285="Y/T","Isi Sasaran",IF($E$285=0,0,IF(I287="Y",1,IF(I287="T",0,"Isi Dulu"))))</f>
        <v>Isi Sasaran</v>
      </c>
      <c r="K287" s="592" t="s">
        <v>26</v>
      </c>
      <c r="L287" s="593" t="str">
        <f>IF($D$285="Y/T","Isi Sasaran",IF($E$285=0,0,IF(K287="Y",1,IF(K287="T",0,"Isi Dulu"))))</f>
        <v>Isi Sasaran</v>
      </c>
      <c r="M287" s="849"/>
      <c r="N287" s="852"/>
      <c r="O287" s="517"/>
      <c r="P287" s="517"/>
      <c r="Q287" s="517"/>
      <c r="R287" s="517"/>
    </row>
    <row r="288" spans="2:18" s="527" customFormat="1" ht="15.75">
      <c r="B288" s="837"/>
      <c r="C288" s="840"/>
      <c r="D288" s="858"/>
      <c r="E288" s="855"/>
      <c r="F288" s="549">
        <v>4</v>
      </c>
      <c r="G288" s="550"/>
      <c r="H288" s="598" t="str">
        <f t="shared" si="5"/>
        <v>Belum Diisi</v>
      </c>
      <c r="I288" s="592" t="s">
        <v>26</v>
      </c>
      <c r="J288" s="593" t="str">
        <f>IF($D$285="Y/T","Isi Sasaran",IF($E$285=0,0,IF(I288="Y",1,IF(I288="T",0,"Isi Dulu"))))</f>
        <v>Isi Sasaran</v>
      </c>
      <c r="K288" s="592" t="s">
        <v>26</v>
      </c>
      <c r="L288" s="593" t="str">
        <f>IF($D$285="Y/T","Isi Sasaran",IF($E$285=0,0,IF(K288="Y",1,IF(K288="T",0,"Isi Dulu"))))</f>
        <v>Isi Sasaran</v>
      </c>
      <c r="M288" s="849"/>
      <c r="N288" s="852"/>
      <c r="O288" s="517"/>
      <c r="P288" s="517"/>
      <c r="Q288" s="517"/>
      <c r="R288" s="517"/>
    </row>
    <row r="289" spans="2:18" s="527" customFormat="1" ht="15.75">
      <c r="B289" s="838"/>
      <c r="C289" s="841"/>
      <c r="D289" s="859"/>
      <c r="E289" s="856"/>
      <c r="F289" s="569">
        <v>5</v>
      </c>
      <c r="G289" s="570"/>
      <c r="H289" s="599" t="str">
        <f t="shared" si="5"/>
        <v>Belum Diisi</v>
      </c>
      <c r="I289" s="595" t="s">
        <v>26</v>
      </c>
      <c r="J289" s="596" t="str">
        <f>IF($D$285="Y/T","Isi Sasaran",IF($E$285=0,0,IF(I289="Y",1,IF(I289="T",0,"Isi Dulu"))))</f>
        <v>Isi Sasaran</v>
      </c>
      <c r="K289" s="595" t="s">
        <v>26</v>
      </c>
      <c r="L289" s="596" t="str">
        <f>IF($D$285="Y/T","Isi Sasaran",IF($E$285=0,0,IF(K289="Y",1,IF(K289="T",0,"Isi Dulu"))))</f>
        <v>Isi Sasaran</v>
      </c>
      <c r="M289" s="850"/>
      <c r="N289" s="853"/>
      <c r="O289" s="517"/>
      <c r="P289" s="517"/>
      <c r="Q289" s="517"/>
      <c r="R289" s="517"/>
    </row>
    <row r="290" spans="2:18" s="527" customFormat="1" ht="15.75">
      <c r="B290" s="836">
        <v>17</v>
      </c>
      <c r="C290" s="839"/>
      <c r="D290" s="857" t="s">
        <v>26</v>
      </c>
      <c r="E290" s="854" t="str">
        <f>IF(D290="Y",1,IF(D290="T",0,IF(D290="Y/T","Belum diisi","Error")))</f>
        <v>Belum diisi</v>
      </c>
      <c r="F290" s="528">
        <v>1</v>
      </c>
      <c r="G290" s="529"/>
      <c r="H290" s="600" t="str">
        <f t="shared" si="5"/>
        <v>Belum Diisi</v>
      </c>
      <c r="I290" s="590" t="s">
        <v>26</v>
      </c>
      <c r="J290" s="591" t="str">
        <f>IF($D$290="Y/T","Isi Sasaran",IF($E$290=0,0,IF(I290="Y",1,IF(I290="T",0,"Isi Dulu"))))</f>
        <v>Isi Sasaran</v>
      </c>
      <c r="K290" s="590" t="s">
        <v>26</v>
      </c>
      <c r="L290" s="591" t="str">
        <f>IF($D$290="Y/T","Isi Sasaran",IF($E$290=0,0,IF(K290="Y",1,IF(K290="T",0,"Isi Dulu"))))</f>
        <v>Isi Sasaran</v>
      </c>
      <c r="M290" s="848" t="s">
        <v>26</v>
      </c>
      <c r="N290" s="851" t="str">
        <f>IF(M290="Y",1,IF(M290="T",0,IF(M290="Y/T","Belum diisi","Error")))</f>
        <v>Belum diisi</v>
      </c>
      <c r="O290" s="517"/>
      <c r="P290" s="517"/>
      <c r="Q290" s="517"/>
      <c r="R290" s="517"/>
    </row>
    <row r="291" spans="2:18" s="527" customFormat="1" ht="15.75">
      <c r="B291" s="837"/>
      <c r="C291" s="840"/>
      <c r="D291" s="858"/>
      <c r="E291" s="855"/>
      <c r="F291" s="549">
        <v>2</v>
      </c>
      <c r="G291" s="550"/>
      <c r="H291" s="598" t="str">
        <f t="shared" si="5"/>
        <v>Belum Diisi</v>
      </c>
      <c r="I291" s="592" t="s">
        <v>26</v>
      </c>
      <c r="J291" s="593" t="str">
        <f>IF($D$290="Y/T","Isi Sasaran",IF($E$290=0,0,IF(I291="Y",1,IF(I291="T",0,"Isi Dulu"))))</f>
        <v>Isi Sasaran</v>
      </c>
      <c r="K291" s="592" t="s">
        <v>26</v>
      </c>
      <c r="L291" s="593" t="str">
        <f>IF($D$290="Y/T","Isi Sasaran",IF($E$290=0,0,IF(K291="Y",1,IF(K291="T",0,"Isi Dulu"))))</f>
        <v>Isi Sasaran</v>
      </c>
      <c r="M291" s="849"/>
      <c r="N291" s="852"/>
      <c r="O291" s="517"/>
      <c r="P291" s="517"/>
      <c r="Q291" s="517"/>
      <c r="R291" s="517"/>
    </row>
    <row r="292" spans="2:18" s="527" customFormat="1" ht="15.75">
      <c r="B292" s="837"/>
      <c r="C292" s="840"/>
      <c r="D292" s="858"/>
      <c r="E292" s="855"/>
      <c r="F292" s="549">
        <v>3</v>
      </c>
      <c r="G292" s="550"/>
      <c r="H292" s="598" t="str">
        <f t="shared" si="5"/>
        <v>Belum Diisi</v>
      </c>
      <c r="I292" s="592" t="s">
        <v>26</v>
      </c>
      <c r="J292" s="593" t="str">
        <f>IF($D$290="Y/T","Isi Sasaran",IF($E$290=0,0,IF(I292="Y",1,IF(I292="T",0,"Isi Dulu"))))</f>
        <v>Isi Sasaran</v>
      </c>
      <c r="K292" s="592" t="s">
        <v>26</v>
      </c>
      <c r="L292" s="593" t="str">
        <f>IF($D$290="Y/T","Isi Sasaran",IF($E$290=0,0,IF(K292="Y",1,IF(K292="T",0,"Isi Dulu"))))</f>
        <v>Isi Sasaran</v>
      </c>
      <c r="M292" s="849"/>
      <c r="N292" s="852"/>
      <c r="O292" s="517"/>
      <c r="P292" s="517"/>
      <c r="Q292" s="517"/>
      <c r="R292" s="517"/>
    </row>
    <row r="293" spans="2:18" s="527" customFormat="1" ht="15.75">
      <c r="B293" s="837"/>
      <c r="C293" s="840"/>
      <c r="D293" s="858"/>
      <c r="E293" s="855"/>
      <c r="F293" s="549">
        <v>4</v>
      </c>
      <c r="G293" s="550"/>
      <c r="H293" s="598" t="str">
        <f t="shared" si="5"/>
        <v>Belum Diisi</v>
      </c>
      <c r="I293" s="592" t="s">
        <v>26</v>
      </c>
      <c r="J293" s="593" t="str">
        <f>IF($D$290="Y/T","Isi Sasaran",IF($E$290=0,0,IF(I293="Y",1,IF(I293="T",0,"Isi Dulu"))))</f>
        <v>Isi Sasaran</v>
      </c>
      <c r="K293" s="592" t="s">
        <v>26</v>
      </c>
      <c r="L293" s="593" t="str">
        <f>IF($D$290="Y/T","Isi Sasaran",IF($E$290=0,0,IF(K293="Y",1,IF(K293="T",0,"Isi Dulu"))))</f>
        <v>Isi Sasaran</v>
      </c>
      <c r="M293" s="849"/>
      <c r="N293" s="852"/>
      <c r="O293" s="517"/>
      <c r="P293" s="517"/>
      <c r="Q293" s="517"/>
      <c r="R293" s="517"/>
    </row>
    <row r="294" spans="2:18" s="527" customFormat="1" ht="15.75">
      <c r="B294" s="838"/>
      <c r="C294" s="841"/>
      <c r="D294" s="859"/>
      <c r="E294" s="856"/>
      <c r="F294" s="569">
        <v>5</v>
      </c>
      <c r="G294" s="570"/>
      <c r="H294" s="599" t="str">
        <f t="shared" si="5"/>
        <v>Belum Diisi</v>
      </c>
      <c r="I294" s="595" t="s">
        <v>26</v>
      </c>
      <c r="J294" s="596" t="str">
        <f>IF($D$290="Y/T","Isi Sasaran",IF($E$290=0,0,IF(I294="Y",1,IF(I294="T",0,"Isi Dulu"))))</f>
        <v>Isi Sasaran</v>
      </c>
      <c r="K294" s="595" t="s">
        <v>26</v>
      </c>
      <c r="L294" s="596" t="str">
        <f>IF($D$290="Y/T","Isi Sasaran",IF($E$290=0,0,IF(K294="Y",1,IF(K294="T",0,"Isi Dulu"))))</f>
        <v>Isi Sasaran</v>
      </c>
      <c r="M294" s="850"/>
      <c r="N294" s="853"/>
      <c r="O294" s="517"/>
      <c r="P294" s="517"/>
      <c r="Q294" s="517"/>
      <c r="R294" s="517"/>
    </row>
    <row r="295" spans="2:18" s="527" customFormat="1" ht="15.75">
      <c r="B295" s="836">
        <v>18</v>
      </c>
      <c r="C295" s="839"/>
      <c r="D295" s="857" t="s">
        <v>26</v>
      </c>
      <c r="E295" s="854" t="str">
        <f>IF(D295="Y",1,IF(D295="T",0,IF(D295="Y/T","Belum diisi","Error")))</f>
        <v>Belum diisi</v>
      </c>
      <c r="F295" s="528">
        <v>1</v>
      </c>
      <c r="G295" s="529"/>
      <c r="H295" s="600" t="str">
        <f t="shared" si="5"/>
        <v>Belum Diisi</v>
      </c>
      <c r="I295" s="590" t="s">
        <v>26</v>
      </c>
      <c r="J295" s="591" t="str">
        <f>IF($D$295="Y/T","Isi Sasaran",IF($E$295=0,0,IF(I295="Y",1,IF(I295="T",0,"Isi Dulu"))))</f>
        <v>Isi Sasaran</v>
      </c>
      <c r="K295" s="590" t="s">
        <v>26</v>
      </c>
      <c r="L295" s="591" t="str">
        <f>IF($D$295="Y/T","Isi Sasaran",IF($E$295=0,0,IF(K295="Y",1,IF(K295="T",0,"Isi Dulu"))))</f>
        <v>Isi Sasaran</v>
      </c>
      <c r="M295" s="848" t="s">
        <v>26</v>
      </c>
      <c r="N295" s="851" t="str">
        <f>IF(M295="Y",1,IF(M295="T",0,IF(M295="Y/T","Belum diisi","Error")))</f>
        <v>Belum diisi</v>
      </c>
      <c r="O295" s="517"/>
      <c r="P295" s="517"/>
      <c r="Q295" s="517"/>
      <c r="R295" s="517"/>
    </row>
    <row r="296" spans="2:18" s="527" customFormat="1" ht="15.75">
      <c r="B296" s="837"/>
      <c r="C296" s="840"/>
      <c r="D296" s="858"/>
      <c r="E296" s="855"/>
      <c r="F296" s="549">
        <v>2</v>
      </c>
      <c r="G296" s="550"/>
      <c r="H296" s="598" t="str">
        <f t="shared" si="5"/>
        <v>Belum Diisi</v>
      </c>
      <c r="I296" s="592" t="s">
        <v>26</v>
      </c>
      <c r="J296" s="593" t="str">
        <f>IF($D$295="Y/T","Isi Sasaran",IF($E$295=0,0,IF(I296="Y",1,IF(I296="T",0,"Isi Dulu"))))</f>
        <v>Isi Sasaran</v>
      </c>
      <c r="K296" s="592" t="s">
        <v>26</v>
      </c>
      <c r="L296" s="593" t="str">
        <f>IF($D$295="Y/T","Isi Sasaran",IF($E$295=0,0,IF(K296="Y",1,IF(K296="T",0,"Isi Dulu"))))</f>
        <v>Isi Sasaran</v>
      </c>
      <c r="M296" s="849"/>
      <c r="N296" s="852"/>
      <c r="O296" s="517"/>
      <c r="P296" s="517"/>
      <c r="Q296" s="517"/>
      <c r="R296" s="517"/>
    </row>
    <row r="297" spans="2:18" s="527" customFormat="1" ht="15.75">
      <c r="B297" s="837"/>
      <c r="C297" s="840"/>
      <c r="D297" s="858"/>
      <c r="E297" s="855"/>
      <c r="F297" s="549">
        <v>3</v>
      </c>
      <c r="G297" s="550"/>
      <c r="H297" s="598" t="str">
        <f t="shared" si="5"/>
        <v>Belum Diisi</v>
      </c>
      <c r="I297" s="592" t="s">
        <v>26</v>
      </c>
      <c r="J297" s="593" t="str">
        <f>IF($D$295="Y/T","Isi Sasaran",IF($E$295=0,0,IF(I297="Y",1,IF(I297="T",0,"Isi Dulu"))))</f>
        <v>Isi Sasaran</v>
      </c>
      <c r="K297" s="592" t="s">
        <v>26</v>
      </c>
      <c r="L297" s="593" t="str">
        <f>IF($D$295="Y/T","Isi Sasaran",IF($E$295=0,0,IF(K297="Y",1,IF(K297="T",0,"Isi Dulu"))))</f>
        <v>Isi Sasaran</v>
      </c>
      <c r="M297" s="849"/>
      <c r="N297" s="852"/>
      <c r="O297" s="517"/>
      <c r="P297" s="517"/>
      <c r="Q297" s="517"/>
      <c r="R297" s="517"/>
    </row>
    <row r="298" spans="2:18" s="527" customFormat="1" ht="15.75">
      <c r="B298" s="837"/>
      <c r="C298" s="840"/>
      <c r="D298" s="858"/>
      <c r="E298" s="855"/>
      <c r="F298" s="549">
        <v>4</v>
      </c>
      <c r="G298" s="550"/>
      <c r="H298" s="598" t="str">
        <f t="shared" si="5"/>
        <v>Belum Diisi</v>
      </c>
      <c r="I298" s="592" t="s">
        <v>26</v>
      </c>
      <c r="J298" s="593" t="str">
        <f>IF($D$295="Y/T","Isi Sasaran",IF($E$295=0,0,IF(I298="Y",1,IF(I298="T",0,"Isi Dulu"))))</f>
        <v>Isi Sasaran</v>
      </c>
      <c r="K298" s="592" t="s">
        <v>26</v>
      </c>
      <c r="L298" s="593" t="str">
        <f>IF($D$295="Y/T","Isi Sasaran",IF($E$295=0,0,IF(K298="Y",1,IF(K298="T",0,"Isi Dulu"))))</f>
        <v>Isi Sasaran</v>
      </c>
      <c r="M298" s="849"/>
      <c r="N298" s="852"/>
      <c r="O298" s="517"/>
      <c r="P298" s="517"/>
      <c r="Q298" s="517"/>
      <c r="R298" s="517"/>
    </row>
    <row r="299" spans="2:18" s="527" customFormat="1" ht="15.75">
      <c r="B299" s="838"/>
      <c r="C299" s="841"/>
      <c r="D299" s="859"/>
      <c r="E299" s="856"/>
      <c r="F299" s="569">
        <v>5</v>
      </c>
      <c r="G299" s="570"/>
      <c r="H299" s="599" t="str">
        <f t="shared" si="5"/>
        <v>Belum Diisi</v>
      </c>
      <c r="I299" s="595" t="s">
        <v>26</v>
      </c>
      <c r="J299" s="596" t="str">
        <f>IF($D$295="Y/T","Isi Sasaran",IF($E$295=0,0,IF(I299="Y",1,IF(I299="T",0,"Isi Dulu"))))</f>
        <v>Isi Sasaran</v>
      </c>
      <c r="K299" s="595" t="s">
        <v>26</v>
      </c>
      <c r="L299" s="596" t="str">
        <f>IF($D$295="Y/T","Isi Sasaran",IF($E$295=0,0,IF(K299="Y",1,IF(K299="T",0,"Isi Dulu"))))</f>
        <v>Isi Sasaran</v>
      </c>
      <c r="M299" s="850"/>
      <c r="N299" s="853"/>
      <c r="O299" s="517"/>
      <c r="P299" s="517"/>
      <c r="Q299" s="517"/>
      <c r="R299" s="517"/>
    </row>
    <row r="300" spans="2:18" s="527" customFormat="1" ht="15.75">
      <c r="B300" s="836">
        <v>19</v>
      </c>
      <c r="C300" s="839"/>
      <c r="D300" s="857" t="s">
        <v>26</v>
      </c>
      <c r="E300" s="854" t="str">
        <f>IF(D300="Y",1,IF(D300="T",0,IF(D300="Y/T","Belum diisi","Error")))</f>
        <v>Belum diisi</v>
      </c>
      <c r="F300" s="528">
        <v>1</v>
      </c>
      <c r="G300" s="529"/>
      <c r="H300" s="600" t="str">
        <f t="shared" si="5"/>
        <v>Belum Diisi</v>
      </c>
      <c r="I300" s="590" t="s">
        <v>26</v>
      </c>
      <c r="J300" s="591" t="str">
        <f>IF($D$300="Y/T","Isi Sasaran",IF($E$300=0,0,IF(I300="Y",1,IF(I300="T",0,"Isi Dulu"))))</f>
        <v>Isi Sasaran</v>
      </c>
      <c r="K300" s="590" t="s">
        <v>26</v>
      </c>
      <c r="L300" s="591" t="str">
        <f>IF($D$300="Y/T","Isi Sasaran",IF($E$300=0,0,IF(K300="Y",1,IF(K300="T",0,"Isi Dulu"))))</f>
        <v>Isi Sasaran</v>
      </c>
      <c r="M300" s="848" t="s">
        <v>26</v>
      </c>
      <c r="N300" s="851" t="str">
        <f>IF(M300="Y",1,IF(M300="T",0,IF(M300="Y/T","Belum diisi","Error")))</f>
        <v>Belum diisi</v>
      </c>
      <c r="O300" s="517"/>
      <c r="P300" s="517"/>
      <c r="Q300" s="517"/>
      <c r="R300" s="517"/>
    </row>
    <row r="301" spans="2:18" s="527" customFormat="1" ht="15.75">
      <c r="B301" s="837"/>
      <c r="C301" s="840"/>
      <c r="D301" s="858"/>
      <c r="E301" s="855"/>
      <c r="F301" s="549">
        <v>2</v>
      </c>
      <c r="G301" s="550"/>
      <c r="H301" s="598" t="str">
        <f t="shared" si="5"/>
        <v>Belum Diisi</v>
      </c>
      <c r="I301" s="592" t="s">
        <v>26</v>
      </c>
      <c r="J301" s="593" t="str">
        <f>IF($D$300="Y/T","Isi Sasaran",IF($E$300=0,0,IF(I301="Y",1,IF(I301="T",0,"Isi Dulu"))))</f>
        <v>Isi Sasaran</v>
      </c>
      <c r="K301" s="592" t="s">
        <v>26</v>
      </c>
      <c r="L301" s="593" t="str">
        <f>IF($D$300="Y/T","Isi Sasaran",IF($E$300=0,0,IF(K301="Y",1,IF(K301="T",0,"Isi Dulu"))))</f>
        <v>Isi Sasaran</v>
      </c>
      <c r="M301" s="849"/>
      <c r="N301" s="852"/>
      <c r="O301" s="517"/>
      <c r="P301" s="517"/>
      <c r="Q301" s="517"/>
      <c r="R301" s="517"/>
    </row>
    <row r="302" spans="2:18" s="527" customFormat="1" ht="15.75">
      <c r="B302" s="837"/>
      <c r="C302" s="840"/>
      <c r="D302" s="858"/>
      <c r="E302" s="855"/>
      <c r="F302" s="549">
        <v>3</v>
      </c>
      <c r="G302" s="550"/>
      <c r="H302" s="598" t="str">
        <f t="shared" si="5"/>
        <v>Belum Diisi</v>
      </c>
      <c r="I302" s="592" t="s">
        <v>26</v>
      </c>
      <c r="J302" s="593" t="str">
        <f>IF($D$300="Y/T","Isi Sasaran",IF($E$300=0,0,IF(I302="Y",1,IF(I302="T",0,"Isi Dulu"))))</f>
        <v>Isi Sasaran</v>
      </c>
      <c r="K302" s="592" t="s">
        <v>26</v>
      </c>
      <c r="L302" s="593" t="str">
        <f>IF($D$300="Y/T","Isi Sasaran",IF($E$300=0,0,IF(K302="Y",1,IF(K302="T",0,"Isi Dulu"))))</f>
        <v>Isi Sasaran</v>
      </c>
      <c r="M302" s="849"/>
      <c r="N302" s="852"/>
      <c r="O302" s="517"/>
      <c r="P302" s="517"/>
      <c r="Q302" s="517"/>
      <c r="R302" s="517"/>
    </row>
    <row r="303" spans="2:18" s="527" customFormat="1" ht="15.75">
      <c r="B303" s="837"/>
      <c r="C303" s="840"/>
      <c r="D303" s="858"/>
      <c r="E303" s="855"/>
      <c r="F303" s="549">
        <v>4</v>
      </c>
      <c r="G303" s="550"/>
      <c r="H303" s="598" t="str">
        <f t="shared" si="5"/>
        <v>Belum Diisi</v>
      </c>
      <c r="I303" s="592" t="s">
        <v>26</v>
      </c>
      <c r="J303" s="593" t="str">
        <f>IF($D$300="Y/T","Isi Sasaran",IF($E$300=0,0,IF(I303="Y",1,IF(I303="T",0,"Isi Dulu"))))</f>
        <v>Isi Sasaran</v>
      </c>
      <c r="K303" s="592" t="s">
        <v>26</v>
      </c>
      <c r="L303" s="593" t="str">
        <f>IF($D$300="Y/T","Isi Sasaran",IF($E$300=0,0,IF(K303="Y",1,IF(K303="T",0,"Isi Dulu"))))</f>
        <v>Isi Sasaran</v>
      </c>
      <c r="M303" s="849"/>
      <c r="N303" s="852"/>
      <c r="O303" s="517"/>
      <c r="P303" s="517"/>
      <c r="Q303" s="517"/>
      <c r="R303" s="517"/>
    </row>
    <row r="304" spans="2:18" s="527" customFormat="1" ht="15.75">
      <c r="B304" s="838"/>
      <c r="C304" s="841"/>
      <c r="D304" s="859"/>
      <c r="E304" s="856"/>
      <c r="F304" s="569">
        <v>5</v>
      </c>
      <c r="G304" s="570"/>
      <c r="H304" s="599" t="str">
        <f t="shared" si="5"/>
        <v>Belum Diisi</v>
      </c>
      <c r="I304" s="595" t="s">
        <v>26</v>
      </c>
      <c r="J304" s="596" t="str">
        <f>IF($D$300="Y/T","Isi Sasaran",IF($E$300=0,0,IF(I304="Y",1,IF(I304="T",0,"Isi Dulu"))))</f>
        <v>Isi Sasaran</v>
      </c>
      <c r="K304" s="595" t="s">
        <v>26</v>
      </c>
      <c r="L304" s="596" t="str">
        <f>IF($D$300="Y/T","Isi Sasaran",IF($E$300=0,0,IF(K304="Y",1,IF(K304="T",0,"Isi Dulu"))))</f>
        <v>Isi Sasaran</v>
      </c>
      <c r="M304" s="850"/>
      <c r="N304" s="853"/>
      <c r="O304" s="517"/>
      <c r="P304" s="517"/>
      <c r="Q304" s="517"/>
      <c r="R304" s="517"/>
    </row>
    <row r="305" spans="2:18" s="527" customFormat="1" ht="15.75">
      <c r="B305" s="836">
        <v>20</v>
      </c>
      <c r="C305" s="839"/>
      <c r="D305" s="857" t="s">
        <v>26</v>
      </c>
      <c r="E305" s="854" t="str">
        <f>IF(D305="Y",1,IF(D305="T",0,IF(D305="Y/T","Belum diisi","Error")))</f>
        <v>Belum diisi</v>
      </c>
      <c r="F305" s="528">
        <v>1</v>
      </c>
      <c r="G305" s="529"/>
      <c r="H305" s="600" t="str">
        <f t="shared" si="5"/>
        <v>Belum Diisi</v>
      </c>
      <c r="I305" s="590" t="s">
        <v>26</v>
      </c>
      <c r="J305" s="591" t="str">
        <f>IF($D$305="Y/T","Isi Sasaran",IF($E$305=0,0,IF(I305="Y",1,IF(I305="T",0,"Isi Dulu"))))</f>
        <v>Isi Sasaran</v>
      </c>
      <c r="K305" s="590" t="s">
        <v>26</v>
      </c>
      <c r="L305" s="591" t="str">
        <f>IF($D$305="Y/T","Isi Sasaran",IF($E$305=0,0,IF(K305="Y",1,IF(K305="T",0,"Isi Dulu"))))</f>
        <v>Isi Sasaran</v>
      </c>
      <c r="M305" s="848" t="s">
        <v>26</v>
      </c>
      <c r="N305" s="851" t="str">
        <f>IF(M305="Y",1,IF(M305="T",0,IF(M305="Y/T","Belum diisi","Error")))</f>
        <v>Belum diisi</v>
      </c>
      <c r="O305" s="517"/>
      <c r="P305" s="517"/>
      <c r="Q305" s="517"/>
      <c r="R305" s="517"/>
    </row>
    <row r="306" spans="2:18" s="527" customFormat="1" ht="15.75">
      <c r="B306" s="837"/>
      <c r="C306" s="840"/>
      <c r="D306" s="858"/>
      <c r="E306" s="855"/>
      <c r="F306" s="549">
        <v>2</v>
      </c>
      <c r="G306" s="550"/>
      <c r="H306" s="598" t="str">
        <f t="shared" si="5"/>
        <v>Belum Diisi</v>
      </c>
      <c r="I306" s="592" t="s">
        <v>26</v>
      </c>
      <c r="J306" s="593" t="str">
        <f>IF($D$305="Y/T","Isi Sasaran",IF($E$305=0,0,IF(I306="Y",1,IF(I306="T",0,"Isi Dulu"))))</f>
        <v>Isi Sasaran</v>
      </c>
      <c r="K306" s="592" t="s">
        <v>26</v>
      </c>
      <c r="L306" s="593" t="str">
        <f>IF($D$305="Y/T","Isi Sasaran",IF($E$305=0,0,IF(K306="Y",1,IF(K306="T",0,"Isi Dulu"))))</f>
        <v>Isi Sasaran</v>
      </c>
      <c r="M306" s="849"/>
      <c r="N306" s="852"/>
      <c r="O306" s="517"/>
      <c r="P306" s="517"/>
      <c r="Q306" s="517"/>
      <c r="R306" s="517"/>
    </row>
    <row r="307" spans="2:18" s="527" customFormat="1" ht="15.75">
      <c r="B307" s="837"/>
      <c r="C307" s="840"/>
      <c r="D307" s="858"/>
      <c r="E307" s="855"/>
      <c r="F307" s="549">
        <v>3</v>
      </c>
      <c r="G307" s="550"/>
      <c r="H307" s="598" t="str">
        <f t="shared" si="5"/>
        <v>Belum Diisi</v>
      </c>
      <c r="I307" s="592" t="s">
        <v>26</v>
      </c>
      <c r="J307" s="593" t="str">
        <f>IF($D$305="Y/T","Isi Sasaran",IF($E$305=0,0,IF(I307="Y",1,IF(I307="T",0,"Isi Dulu"))))</f>
        <v>Isi Sasaran</v>
      </c>
      <c r="K307" s="592" t="s">
        <v>26</v>
      </c>
      <c r="L307" s="593" t="str">
        <f>IF($D$305="Y/T","Isi Sasaran",IF($E$305=0,0,IF(K307="Y",1,IF(K307="T",0,"Isi Dulu"))))</f>
        <v>Isi Sasaran</v>
      </c>
      <c r="M307" s="849"/>
      <c r="N307" s="852"/>
      <c r="O307" s="517"/>
      <c r="P307" s="517"/>
      <c r="Q307" s="517"/>
      <c r="R307" s="517"/>
    </row>
    <row r="308" spans="2:18" s="527" customFormat="1" ht="15.75">
      <c r="B308" s="837"/>
      <c r="C308" s="840"/>
      <c r="D308" s="858"/>
      <c r="E308" s="855"/>
      <c r="F308" s="549">
        <v>4</v>
      </c>
      <c r="G308" s="550"/>
      <c r="H308" s="598" t="str">
        <f t="shared" si="5"/>
        <v>Belum Diisi</v>
      </c>
      <c r="I308" s="592" t="s">
        <v>26</v>
      </c>
      <c r="J308" s="593" t="str">
        <f>IF($D$305="Y/T","Isi Sasaran",IF($E$305=0,0,IF(I308="Y",1,IF(I308="T",0,"Isi Dulu"))))</f>
        <v>Isi Sasaran</v>
      </c>
      <c r="K308" s="592" t="s">
        <v>26</v>
      </c>
      <c r="L308" s="593" t="str">
        <f>IF($D$305="Y/T","Isi Sasaran",IF($E$305=0,0,IF(K308="Y",1,IF(K308="T",0,"Isi Dulu"))))</f>
        <v>Isi Sasaran</v>
      </c>
      <c r="M308" s="849"/>
      <c r="N308" s="852"/>
      <c r="O308" s="517"/>
      <c r="P308" s="517"/>
      <c r="Q308" s="517"/>
      <c r="R308" s="517"/>
    </row>
    <row r="309" spans="2:18" s="527" customFormat="1" ht="15.75">
      <c r="B309" s="838"/>
      <c r="C309" s="841"/>
      <c r="D309" s="859"/>
      <c r="E309" s="856"/>
      <c r="F309" s="569">
        <v>5</v>
      </c>
      <c r="G309" s="570"/>
      <c r="H309" s="599" t="str">
        <f t="shared" si="5"/>
        <v>Belum Diisi</v>
      </c>
      <c r="I309" s="595" t="s">
        <v>26</v>
      </c>
      <c r="J309" s="596" t="str">
        <f>IF($D$305="Y/T","Isi Sasaran",IF($E$305=0,0,IF(I309="Y",1,IF(I309="T",0,"Isi Dulu"))))</f>
        <v>Isi Sasaran</v>
      </c>
      <c r="K309" s="595" t="s">
        <v>26</v>
      </c>
      <c r="L309" s="596" t="str">
        <f>IF($D$305="Y/T","Isi Sasaran",IF($E$305=0,0,IF(K309="Y",1,IF(K309="T",0,"Isi Dulu"))))</f>
        <v>Isi Sasaran</v>
      </c>
      <c r="M309" s="850"/>
      <c r="N309" s="853"/>
      <c r="O309" s="517"/>
      <c r="P309" s="517"/>
      <c r="Q309" s="517"/>
      <c r="R309" s="517"/>
    </row>
    <row r="310" spans="2:18" ht="15.75">
      <c r="B310" s="580"/>
      <c r="C310" s="581"/>
      <c r="D310" s="582"/>
      <c r="E310" s="602" t="e">
        <f>AVERAGE(E210:E309)</f>
        <v>#DIV/0!</v>
      </c>
      <c r="F310" s="583"/>
      <c r="G310" s="583"/>
      <c r="H310" s="602" t="e">
        <f>(IF($D210="Y/T",0,AVERAGE(H210:H214))+IF($D215="Y/T",0,AVERAGE(H215:H219))+IF($D220="Y/T",0,AVERAGE(H220:H224))+IF($D225="Y/T",0,AVERAGE(H225:H229))+IF($D230="Y/T",0,AVERAGE(H230:H234))+IF($D235="Y/T",0,AVERAGE(H235:H239))+IF($D240="Y/T",0,AVERAGE(H240:H244))+IF($D245="Y/T",0,AVERAGE(H245:H249))+IF($D250="Y/T",0,AVERAGE(H250:H254))+IF($D255="Y/T",0,AVERAGE(H255:H259))+IF($D260="Y/T",0,AVERAGE(H260:H264))+IF($D265="Y/T",0,AVERAGE(H265:H269))+IF($D270="Y/T",0,AVERAGE(H270:H274))+IF($D275="Y/T",0,AVERAGE(H275:H279))+IF($D280="Y/T",0,AVERAGE(H280:H284))+IF($D285="Y/T",0,AVERAGE(H285:H289))+IF($D290="Y/T",0,AVERAGE(H290:H294))+IF($D295="Y/T",0,AVERAGE(H295:H299))+IF($D300="Y/T",0,AVERAGE(H300:H304))+IF($D305="Y/T",0,AVERAGE(H305:H309)))/(COUNTIF($D210:$D309,"Y")+COUNTIF($D210:$D309,"T"))</f>
        <v>#DIV/0!</v>
      </c>
      <c r="I310" s="582"/>
      <c r="J310" s="602" t="e">
        <f>(IF($D210="Y/T",0,AVERAGE(J210:J214))+IF($D215="Y/T",0,AVERAGE(J215:J219))+IF($D220="Y/T",0,AVERAGE(J220:J224))+IF($D225="Y/T",0,AVERAGE(J225:J229))+IF($D230="Y/T",0,AVERAGE(J230:J234))+IF($D235="Y/T",0,AVERAGE(J235:J239))+IF($D240="Y/T",0,AVERAGE(J240:J244))+IF($D245="Y/T",0,AVERAGE(J245:J249))+IF($D250="Y/T",0,AVERAGE(J250:J254))+IF($D255="Y/T",0,AVERAGE(J255:J259))+IF($D260="Y/T",0,AVERAGE(J260:J264))+IF($D265="Y/T",0,AVERAGE(J265:J269))+IF($D270="Y/T",0,AVERAGE(J270:J274))+IF($D275="Y/T",0,AVERAGE(J275:J279))+IF($D280="Y/T",0,AVERAGE(J280:J284))+IF($D285="Y/T",0,AVERAGE(J285:J289))+IF($D290="Y/T",0,AVERAGE(J290:J294))+IF($D295="Y/T",0,AVERAGE(J295:J299))+IF($D300="Y/T",0,AVERAGE(J300:J304))+IF($D305="Y/T",0,AVERAGE(J305:J309)))/(COUNTIF($D210:$D309,"Y")+COUNTIF($D210:$D309,"T"))</f>
        <v>#DIV/0!</v>
      </c>
      <c r="K310" s="582"/>
      <c r="L310" s="602" t="e">
        <f>(IF($D210="Y/T",0,AVERAGE(L210:L214))+IF($D215="Y/T",0,AVERAGE(L215:L219))+IF($D220="Y/T",0,AVERAGE(L220:L224))+IF($D225="Y/T",0,AVERAGE(L225:L229))+IF($D230="Y/T",0,AVERAGE(L230:L234))+IF($D235="Y/T",0,AVERAGE(L235:L239))+IF($D240="Y/T",0,AVERAGE(L240:L244))+IF($D245="Y/T",0,AVERAGE(L245:L249))+IF($D250="Y/T",0,AVERAGE(L250:L254))+IF($D255="Y/T",0,AVERAGE(L255:L259))+IF($D260="Y/T",0,AVERAGE(L260:L264))+IF($D265="Y/T",0,AVERAGE(L265:L269))+IF($D270="Y/T",0,AVERAGE(L270:L274))+IF($D275="Y/T",0,AVERAGE(L275:L279))+IF($D280="Y/T",0,AVERAGE(L280:L284))+IF($D285="Y/T",0,AVERAGE(L285:L289))+IF($D290="Y/T",0,AVERAGE(L290:L294))+IF($D295="Y/T",0,AVERAGE(L295:L299))+IF($D300="Y/T",0,AVERAGE(L300:L304))+IF($D305="Y/T",0,AVERAGE(L305:L309)))/(COUNTIF($D210:$D309,"Y")+COUNTIF($D210:$D309,"T"))</f>
        <v>#DIV/0!</v>
      </c>
      <c r="M310" s="606"/>
      <c r="N310" s="602" t="e">
        <f>AVERAGE(N210:N309)</f>
        <v>#DIV/0!</v>
      </c>
    </row>
    <row r="311" spans="2:18" ht="15.75">
      <c r="B311" s="865" t="s">
        <v>434</v>
      </c>
      <c r="C311" s="865"/>
      <c r="D311" s="865"/>
      <c r="E311" s="865"/>
      <c r="F311" s="865"/>
      <c r="G311" s="865"/>
      <c r="H311" s="865"/>
      <c r="I311" s="865"/>
      <c r="J311" s="865"/>
      <c r="K311" s="865"/>
      <c r="L311" s="865"/>
      <c r="M311" s="865"/>
      <c r="N311" s="866"/>
    </row>
    <row r="312" spans="2:18" ht="15.75">
      <c r="B312" s="836">
        <v>1</v>
      </c>
      <c r="C312" s="839"/>
      <c r="D312" s="857" t="s">
        <v>26</v>
      </c>
      <c r="E312" s="854" t="str">
        <f>IF(D312="Y",1,IF(D312="T",0,IF(D312="Y/T","Belum diisi","Error")))</f>
        <v>Belum diisi</v>
      </c>
      <c r="F312" s="528">
        <v>1</v>
      </c>
      <c r="G312" s="529"/>
      <c r="H312" s="589" t="str">
        <f t="shared" ref="H312:H375" si="6">IF(OR(J312="Isi Dulu",L312="Isi Dulu",J312="Isi Sasaran",L312="Isi Sasaran"),"Belum Diisi",IF(SUM(J312,L312)=2,1,IF(SUM(J312,L312)=1,0,IF(SUM(J312,L312)=0,0,"Error"))))</f>
        <v>Belum Diisi</v>
      </c>
      <c r="I312" s="590" t="s">
        <v>26</v>
      </c>
      <c r="J312" s="591" t="str">
        <f>IF($D$312="Y/T","Isi Sasaran",IF($E$312=0,0,IF(I312="Y",1,IF(I312="T",0,"Isi Dulu"))))</f>
        <v>Isi Sasaran</v>
      </c>
      <c r="K312" s="590" t="s">
        <v>26</v>
      </c>
      <c r="L312" s="591" t="str">
        <f>IF($D$312="Y/T","Isi Sasaran",IF($E$312=0,0,IF(K312="Y",1,IF(K312="T",0,"Isi Dulu"))))</f>
        <v>Isi Sasaran</v>
      </c>
      <c r="M312" s="848" t="s">
        <v>26</v>
      </c>
      <c r="N312" s="851" t="str">
        <f>IF(M312="Y",1,IF(M312="T",0,IF(M312="Y/T","Belum diisi","Error")))</f>
        <v>Belum diisi</v>
      </c>
    </row>
    <row r="313" spans="2:18" ht="15.75">
      <c r="B313" s="837"/>
      <c r="C313" s="840"/>
      <c r="D313" s="858"/>
      <c r="E313" s="855"/>
      <c r="F313" s="549">
        <v>2</v>
      </c>
      <c r="G313" s="550"/>
      <c r="H313" s="589" t="str">
        <f t="shared" si="6"/>
        <v>Belum Diisi</v>
      </c>
      <c r="I313" s="592" t="s">
        <v>26</v>
      </c>
      <c r="J313" s="593" t="str">
        <f>IF($D$312="Y/T","Isi Sasaran",IF($E$312=0,0,IF(I313="Y",1,IF(I313="T",0,"Isi Dulu"))))</f>
        <v>Isi Sasaran</v>
      </c>
      <c r="K313" s="592" t="s">
        <v>26</v>
      </c>
      <c r="L313" s="593" t="str">
        <f>IF($D$312="Y/T","Isi Sasaran",IF($E$312=0,0,IF(K313="Y",1,IF(K313="T",0,"Isi Dulu"))))</f>
        <v>Isi Sasaran</v>
      </c>
      <c r="M313" s="849"/>
      <c r="N313" s="852"/>
    </row>
    <row r="314" spans="2:18" ht="15.75">
      <c r="B314" s="837"/>
      <c r="C314" s="840"/>
      <c r="D314" s="858"/>
      <c r="E314" s="855"/>
      <c r="F314" s="549">
        <v>3</v>
      </c>
      <c r="G314" s="550"/>
      <c r="H314" s="589" t="str">
        <f t="shared" si="6"/>
        <v>Belum Diisi</v>
      </c>
      <c r="I314" s="592" t="s">
        <v>26</v>
      </c>
      <c r="J314" s="593" t="str">
        <f>IF($D$312="Y/T","Isi Sasaran",IF($E$312=0,0,IF(I314="Y",1,IF(I314="T",0,"Isi Dulu"))))</f>
        <v>Isi Sasaran</v>
      </c>
      <c r="K314" s="592" t="s">
        <v>26</v>
      </c>
      <c r="L314" s="593" t="str">
        <f>IF($D$312="Y/T","Isi Sasaran",IF($E$312=0,0,IF(K314="Y",1,IF(K314="T",0,"Isi Dulu"))))</f>
        <v>Isi Sasaran</v>
      </c>
      <c r="M314" s="849"/>
      <c r="N314" s="852"/>
    </row>
    <row r="315" spans="2:18" ht="15.75">
      <c r="B315" s="837"/>
      <c r="C315" s="840"/>
      <c r="D315" s="858"/>
      <c r="E315" s="855"/>
      <c r="F315" s="549">
        <v>4</v>
      </c>
      <c r="G315" s="550"/>
      <c r="H315" s="589" t="str">
        <f t="shared" si="6"/>
        <v>Belum Diisi</v>
      </c>
      <c r="I315" s="592" t="s">
        <v>26</v>
      </c>
      <c r="J315" s="593" t="str">
        <f>IF($D$312="Y/T","Isi Sasaran",IF($E$312=0,0,IF(I315="Y",1,IF(I315="T",0,"Isi Dulu"))))</f>
        <v>Isi Sasaran</v>
      </c>
      <c r="K315" s="592" t="s">
        <v>26</v>
      </c>
      <c r="L315" s="593" t="str">
        <f>IF($D$312="Y/T","Isi Sasaran",IF($E$312=0,0,IF(K315="Y",1,IF(K315="T",0,"Isi Dulu"))))</f>
        <v>Isi Sasaran</v>
      </c>
      <c r="M315" s="849"/>
      <c r="N315" s="852"/>
    </row>
    <row r="316" spans="2:18" ht="15.75">
      <c r="B316" s="838"/>
      <c r="C316" s="841"/>
      <c r="D316" s="859"/>
      <c r="E316" s="856"/>
      <c r="F316" s="569">
        <v>5</v>
      </c>
      <c r="G316" s="570"/>
      <c r="H316" s="594" t="str">
        <f t="shared" si="6"/>
        <v>Belum Diisi</v>
      </c>
      <c r="I316" s="595" t="s">
        <v>26</v>
      </c>
      <c r="J316" s="596" t="str">
        <f>IF($D$312="Y/T","Isi Sasaran",IF($E$312=0,0,IF(I316="Y",1,IF(I316="T",0,"Isi Dulu"))))</f>
        <v>Isi Sasaran</v>
      </c>
      <c r="K316" s="595" t="s">
        <v>26</v>
      </c>
      <c r="L316" s="596" t="str">
        <f>IF($D$312="Y/T","Isi Sasaran",IF($E$312=0,0,IF(K316="Y",1,IF(K316="T",0,"Isi Dulu"))))</f>
        <v>Isi Sasaran</v>
      </c>
      <c r="M316" s="850"/>
      <c r="N316" s="853"/>
    </row>
    <row r="317" spans="2:18" ht="15.75">
      <c r="B317" s="836">
        <v>2</v>
      </c>
      <c r="C317" s="839"/>
      <c r="D317" s="857" t="s">
        <v>26</v>
      </c>
      <c r="E317" s="854" t="str">
        <f>IF(D317="Y",1,IF(D317="T",0,IF(D317="Y/T","Belum diisi","Error")))</f>
        <v>Belum diisi</v>
      </c>
      <c r="F317" s="528">
        <v>1</v>
      </c>
      <c r="G317" s="529"/>
      <c r="H317" s="597" t="str">
        <f t="shared" si="6"/>
        <v>Belum Diisi</v>
      </c>
      <c r="I317" s="590" t="s">
        <v>26</v>
      </c>
      <c r="J317" s="591" t="str">
        <f>IF($D$317="Y/T","Isi Sasaran",IF($E$317=0,0,IF(I317="Y",1,IF(I317="T",0,"Isi Dulu"))))</f>
        <v>Isi Sasaran</v>
      </c>
      <c r="K317" s="590" t="s">
        <v>26</v>
      </c>
      <c r="L317" s="591" t="str">
        <f>IF($D$317="Y/T","Isi Sasaran",IF($E$317=0,0,IF(K317="Y",1,IF(K317="T",0,"Isi Dulu"))))</f>
        <v>Isi Sasaran</v>
      </c>
      <c r="M317" s="848" t="s">
        <v>26</v>
      </c>
      <c r="N317" s="851" t="str">
        <f>IF(M317="Y",1,IF(M317="T",0,IF(M317="Y/T","Belum diisi","Error")))</f>
        <v>Belum diisi</v>
      </c>
    </row>
    <row r="318" spans="2:18" ht="15.75">
      <c r="B318" s="837"/>
      <c r="C318" s="840"/>
      <c r="D318" s="858"/>
      <c r="E318" s="855"/>
      <c r="F318" s="549">
        <v>2</v>
      </c>
      <c r="G318" s="550"/>
      <c r="H318" s="598" t="str">
        <f t="shared" si="6"/>
        <v>Belum Diisi</v>
      </c>
      <c r="I318" s="592" t="s">
        <v>26</v>
      </c>
      <c r="J318" s="593" t="str">
        <f>IF($D$317="Y/T","Isi Sasaran",IF($E$317=0,0,IF(I318="Y",1,IF(I318="T",0,"Isi Dulu"))))</f>
        <v>Isi Sasaran</v>
      </c>
      <c r="K318" s="592" t="s">
        <v>26</v>
      </c>
      <c r="L318" s="593" t="str">
        <f>IF($D$317="Y/T","Isi Sasaran",IF($E$317=0,0,IF(K318="Y",1,IF(K318="T",0,"Isi Dulu"))))</f>
        <v>Isi Sasaran</v>
      </c>
      <c r="M318" s="849"/>
      <c r="N318" s="852"/>
    </row>
    <row r="319" spans="2:18" ht="15.75">
      <c r="B319" s="837"/>
      <c r="C319" s="840"/>
      <c r="D319" s="858"/>
      <c r="E319" s="855"/>
      <c r="F319" s="549">
        <v>3</v>
      </c>
      <c r="G319" s="550"/>
      <c r="H319" s="598" t="str">
        <f t="shared" si="6"/>
        <v>Belum Diisi</v>
      </c>
      <c r="I319" s="592" t="s">
        <v>26</v>
      </c>
      <c r="J319" s="593" t="str">
        <f>IF($D$317="Y/T","Isi Sasaran",IF($E$317=0,0,IF(I319="Y",1,IF(I319="T",0,"Isi Dulu"))))</f>
        <v>Isi Sasaran</v>
      </c>
      <c r="K319" s="592" t="s">
        <v>26</v>
      </c>
      <c r="L319" s="593" t="str">
        <f>IF($D$317="Y/T","Isi Sasaran",IF($E$317=0,0,IF(K319="Y",1,IF(K319="T",0,"Isi Dulu"))))</f>
        <v>Isi Sasaran</v>
      </c>
      <c r="M319" s="849"/>
      <c r="N319" s="852"/>
    </row>
    <row r="320" spans="2:18" ht="15.75">
      <c r="B320" s="837"/>
      <c r="C320" s="840"/>
      <c r="D320" s="858"/>
      <c r="E320" s="855"/>
      <c r="F320" s="549">
        <v>4</v>
      </c>
      <c r="G320" s="550"/>
      <c r="H320" s="598" t="str">
        <f t="shared" si="6"/>
        <v>Belum Diisi</v>
      </c>
      <c r="I320" s="592" t="s">
        <v>26</v>
      </c>
      <c r="J320" s="593" t="str">
        <f>IF($D$317="Y/T","Isi Sasaran",IF($E$317=0,0,IF(I320="Y",1,IF(I320="T",0,"Isi Dulu"))))</f>
        <v>Isi Sasaran</v>
      </c>
      <c r="K320" s="592" t="s">
        <v>26</v>
      </c>
      <c r="L320" s="593" t="str">
        <f>IF($D$317="Y/T","Isi Sasaran",IF($E$317=0,0,IF(K320="Y",1,IF(K320="T",0,"Isi Dulu"))))</f>
        <v>Isi Sasaran</v>
      </c>
      <c r="M320" s="849"/>
      <c r="N320" s="852"/>
    </row>
    <row r="321" spans="2:14" ht="15.75">
      <c r="B321" s="838"/>
      <c r="C321" s="841"/>
      <c r="D321" s="859"/>
      <c r="E321" s="856"/>
      <c r="F321" s="569">
        <v>5</v>
      </c>
      <c r="G321" s="570"/>
      <c r="H321" s="599" t="str">
        <f t="shared" si="6"/>
        <v>Belum Diisi</v>
      </c>
      <c r="I321" s="595" t="s">
        <v>26</v>
      </c>
      <c r="J321" s="596" t="str">
        <f>IF($D$317="Y/T","Isi Sasaran",IF($E$317=0,0,IF(I321="Y",1,IF(I321="T",0,"Isi Dulu"))))</f>
        <v>Isi Sasaran</v>
      </c>
      <c r="K321" s="595" t="s">
        <v>26</v>
      </c>
      <c r="L321" s="596" t="str">
        <f>IF($D$317="Y/T","Isi Sasaran",IF($E$317=0,0,IF(K321="Y",1,IF(K321="T",0,"Isi Dulu"))))</f>
        <v>Isi Sasaran</v>
      </c>
      <c r="M321" s="850"/>
      <c r="N321" s="853"/>
    </row>
    <row r="322" spans="2:14" ht="15.75">
      <c r="B322" s="836">
        <v>3</v>
      </c>
      <c r="C322" s="839"/>
      <c r="D322" s="857" t="s">
        <v>26</v>
      </c>
      <c r="E322" s="854" t="str">
        <f>IF(D322="Y",1,IF(D322="T",0,IF(D322="Y/T","Belum diisi","Error")))</f>
        <v>Belum diisi</v>
      </c>
      <c r="F322" s="528">
        <v>1</v>
      </c>
      <c r="G322" s="529"/>
      <c r="H322" s="600" t="str">
        <f t="shared" si="6"/>
        <v>Belum Diisi</v>
      </c>
      <c r="I322" s="590" t="s">
        <v>26</v>
      </c>
      <c r="J322" s="591" t="str">
        <f>IF($D$322="Y/T","Isi Sasaran",IF($E$322=0,0,IF(I322="Y",1,IF(I322="T",0,"Isi Dulu"))))</f>
        <v>Isi Sasaran</v>
      </c>
      <c r="K322" s="590" t="s">
        <v>26</v>
      </c>
      <c r="L322" s="591" t="str">
        <f>IF($D$322="Y/T","Isi Sasaran",IF($E$322=0,0,IF(K322="Y",1,IF(K322="T",0,"Isi Dulu"))))</f>
        <v>Isi Sasaran</v>
      </c>
      <c r="M322" s="848" t="s">
        <v>26</v>
      </c>
      <c r="N322" s="851" t="str">
        <f>IF(M322="Y",1,IF(M322="T",0,IF(M322="Y/T","Belum diisi","Error")))</f>
        <v>Belum diisi</v>
      </c>
    </row>
    <row r="323" spans="2:14" ht="15.75">
      <c r="B323" s="837"/>
      <c r="C323" s="840"/>
      <c r="D323" s="858"/>
      <c r="E323" s="855"/>
      <c r="F323" s="549">
        <v>2</v>
      </c>
      <c r="G323" s="550"/>
      <c r="H323" s="598" t="str">
        <f t="shared" si="6"/>
        <v>Belum Diisi</v>
      </c>
      <c r="I323" s="592" t="s">
        <v>26</v>
      </c>
      <c r="J323" s="593" t="str">
        <f>IF($D$322="Y/T","Isi Sasaran",IF($E$322=0,0,IF(I323="Y",1,IF(I323="T",0,"Isi Dulu"))))</f>
        <v>Isi Sasaran</v>
      </c>
      <c r="K323" s="592" t="s">
        <v>26</v>
      </c>
      <c r="L323" s="593" t="str">
        <f>IF($D$322="Y/T","Isi Sasaran",IF($E$322=0,0,IF(K323="Y",1,IF(K323="T",0,"Isi Dulu"))))</f>
        <v>Isi Sasaran</v>
      </c>
      <c r="M323" s="849"/>
      <c r="N323" s="852"/>
    </row>
    <row r="324" spans="2:14" ht="15.75">
      <c r="B324" s="837"/>
      <c r="C324" s="840"/>
      <c r="D324" s="858"/>
      <c r="E324" s="855"/>
      <c r="F324" s="549">
        <v>3</v>
      </c>
      <c r="G324" s="550"/>
      <c r="H324" s="598" t="str">
        <f t="shared" si="6"/>
        <v>Belum Diisi</v>
      </c>
      <c r="I324" s="592" t="s">
        <v>26</v>
      </c>
      <c r="J324" s="593" t="str">
        <f>IF($D$322="Y/T","Isi Sasaran",IF($E$322=0,0,IF(I324="Y",1,IF(I324="T",0,"Isi Dulu"))))</f>
        <v>Isi Sasaran</v>
      </c>
      <c r="K324" s="592" t="s">
        <v>26</v>
      </c>
      <c r="L324" s="593" t="str">
        <f>IF($D$322="Y/T","Isi Sasaran",IF($E$322=0,0,IF(K324="Y",1,IF(K324="T",0,"Isi Dulu"))))</f>
        <v>Isi Sasaran</v>
      </c>
      <c r="M324" s="849"/>
      <c r="N324" s="852"/>
    </row>
    <row r="325" spans="2:14" ht="15.75">
      <c r="B325" s="837"/>
      <c r="C325" s="840"/>
      <c r="D325" s="858"/>
      <c r="E325" s="855"/>
      <c r="F325" s="549">
        <v>4</v>
      </c>
      <c r="G325" s="550"/>
      <c r="H325" s="598" t="str">
        <f t="shared" si="6"/>
        <v>Belum Diisi</v>
      </c>
      <c r="I325" s="592" t="s">
        <v>26</v>
      </c>
      <c r="J325" s="593" t="str">
        <f>IF($D$322="Y/T","Isi Sasaran",IF($E$322=0,0,IF(I325="Y",1,IF(I325="T",0,"Isi Dulu"))))</f>
        <v>Isi Sasaran</v>
      </c>
      <c r="K325" s="592" t="s">
        <v>26</v>
      </c>
      <c r="L325" s="593" t="str">
        <f>IF($D$322="Y/T","Isi Sasaran",IF($E$322=0,0,IF(K325="Y",1,IF(K325="T",0,"Isi Dulu"))))</f>
        <v>Isi Sasaran</v>
      </c>
      <c r="M325" s="849"/>
      <c r="N325" s="852"/>
    </row>
    <row r="326" spans="2:14" ht="15.75">
      <c r="B326" s="838"/>
      <c r="C326" s="841"/>
      <c r="D326" s="859"/>
      <c r="E326" s="856"/>
      <c r="F326" s="569">
        <v>5</v>
      </c>
      <c r="G326" s="570"/>
      <c r="H326" s="599" t="str">
        <f t="shared" si="6"/>
        <v>Belum Diisi</v>
      </c>
      <c r="I326" s="595" t="s">
        <v>26</v>
      </c>
      <c r="J326" s="596" t="str">
        <f>IF($D$322="Y/T","Isi Sasaran",IF($E$322=0,0,IF(I326="Y",1,IF(I326="T",0,"Isi Dulu"))))</f>
        <v>Isi Sasaran</v>
      </c>
      <c r="K326" s="595" t="s">
        <v>26</v>
      </c>
      <c r="L326" s="596" t="str">
        <f>IF($D$322="Y/T","Isi Sasaran",IF($E$322=0,0,IF(K326="Y",1,IF(K326="T",0,"Isi Dulu"))))</f>
        <v>Isi Sasaran</v>
      </c>
      <c r="M326" s="850"/>
      <c r="N326" s="853"/>
    </row>
    <row r="327" spans="2:14" ht="15.75">
      <c r="B327" s="836">
        <v>4</v>
      </c>
      <c r="C327" s="839"/>
      <c r="D327" s="857" t="s">
        <v>26</v>
      </c>
      <c r="E327" s="854" t="str">
        <f>IF(D327="Y",1,IF(D327="T",0,IF(D327="Y/T","Belum diisi","Error")))</f>
        <v>Belum diisi</v>
      </c>
      <c r="F327" s="528">
        <v>1</v>
      </c>
      <c r="G327" s="529"/>
      <c r="H327" s="600" t="str">
        <f t="shared" si="6"/>
        <v>Belum Diisi</v>
      </c>
      <c r="I327" s="590" t="s">
        <v>26</v>
      </c>
      <c r="J327" s="591" t="str">
        <f>IF($D$327="Y/T","Isi Sasaran",IF($E$327=0,0,IF(I327="Y",1,IF(I327="T",0,"Isi Dulu"))))</f>
        <v>Isi Sasaran</v>
      </c>
      <c r="K327" s="590" t="s">
        <v>26</v>
      </c>
      <c r="L327" s="591" t="str">
        <f>IF($D$327="Y/T","Isi Sasaran",IF($E$327=0,0,IF(K327="Y",1,IF(K327="T",0,"Isi Dulu"))))</f>
        <v>Isi Sasaran</v>
      </c>
      <c r="M327" s="848" t="s">
        <v>26</v>
      </c>
      <c r="N327" s="851" t="str">
        <f>IF(M327="Y",1,IF(M327="T",0,IF(M327="Y/T","Belum diisi","Error")))</f>
        <v>Belum diisi</v>
      </c>
    </row>
    <row r="328" spans="2:14" ht="15.75">
      <c r="B328" s="837"/>
      <c r="C328" s="840"/>
      <c r="D328" s="858"/>
      <c r="E328" s="855"/>
      <c r="F328" s="549">
        <v>2</v>
      </c>
      <c r="G328" s="550"/>
      <c r="H328" s="598" t="str">
        <f t="shared" si="6"/>
        <v>Belum Diisi</v>
      </c>
      <c r="I328" s="592" t="s">
        <v>26</v>
      </c>
      <c r="J328" s="593" t="str">
        <f>IF($D$327="Y/T","Isi Sasaran",IF($E$327=0,0,IF(I328="Y",1,IF(I328="T",0,"Isi Dulu"))))</f>
        <v>Isi Sasaran</v>
      </c>
      <c r="K328" s="592" t="s">
        <v>26</v>
      </c>
      <c r="L328" s="593" t="str">
        <f>IF($D$327="Y/T","Isi Sasaran",IF($E$327=0,0,IF(K328="Y",1,IF(K328="T",0,"Isi Dulu"))))</f>
        <v>Isi Sasaran</v>
      </c>
      <c r="M328" s="849"/>
      <c r="N328" s="852"/>
    </row>
    <row r="329" spans="2:14" ht="15.75">
      <c r="B329" s="837"/>
      <c r="C329" s="840"/>
      <c r="D329" s="858"/>
      <c r="E329" s="855"/>
      <c r="F329" s="549">
        <v>3</v>
      </c>
      <c r="G329" s="550"/>
      <c r="H329" s="598" t="str">
        <f t="shared" si="6"/>
        <v>Belum Diisi</v>
      </c>
      <c r="I329" s="592" t="s">
        <v>26</v>
      </c>
      <c r="J329" s="593" t="str">
        <f>IF($D$327="Y/T","Isi Sasaran",IF($E$327=0,0,IF(I329="Y",1,IF(I329="T",0,"Isi Dulu"))))</f>
        <v>Isi Sasaran</v>
      </c>
      <c r="K329" s="592" t="s">
        <v>26</v>
      </c>
      <c r="L329" s="593" t="str">
        <f>IF($D$327="Y/T","Isi Sasaran",IF($E$327=0,0,IF(K329="Y",1,IF(K329="T",0,"Isi Dulu"))))</f>
        <v>Isi Sasaran</v>
      </c>
      <c r="M329" s="849"/>
      <c r="N329" s="852"/>
    </row>
    <row r="330" spans="2:14" ht="15.75">
      <c r="B330" s="837"/>
      <c r="C330" s="840"/>
      <c r="D330" s="858"/>
      <c r="E330" s="855"/>
      <c r="F330" s="549">
        <v>4</v>
      </c>
      <c r="G330" s="550"/>
      <c r="H330" s="598" t="str">
        <f t="shared" si="6"/>
        <v>Belum Diisi</v>
      </c>
      <c r="I330" s="592" t="s">
        <v>26</v>
      </c>
      <c r="J330" s="593" t="str">
        <f>IF($D$327="Y/T","Isi Sasaran",IF($E$327=0,0,IF(I330="Y",1,IF(I330="T",0,"Isi Dulu"))))</f>
        <v>Isi Sasaran</v>
      </c>
      <c r="K330" s="592" t="s">
        <v>26</v>
      </c>
      <c r="L330" s="593" t="str">
        <f>IF($D$327="Y/T","Isi Sasaran",IF($E$327=0,0,IF(K330="Y",1,IF(K330="T",0,"Isi Dulu"))))</f>
        <v>Isi Sasaran</v>
      </c>
      <c r="M330" s="849"/>
      <c r="N330" s="852"/>
    </row>
    <row r="331" spans="2:14" ht="15.75">
      <c r="B331" s="838"/>
      <c r="C331" s="841"/>
      <c r="D331" s="859"/>
      <c r="E331" s="856"/>
      <c r="F331" s="569">
        <v>5</v>
      </c>
      <c r="G331" s="570"/>
      <c r="H331" s="599" t="str">
        <f t="shared" si="6"/>
        <v>Belum Diisi</v>
      </c>
      <c r="I331" s="595" t="s">
        <v>26</v>
      </c>
      <c r="J331" s="596" t="str">
        <f>IF($D$327="Y/T","Isi Sasaran",IF($E$327=0,0,IF(I331="Y",1,IF(I331="T",0,"Isi Dulu"))))</f>
        <v>Isi Sasaran</v>
      </c>
      <c r="K331" s="595" t="s">
        <v>26</v>
      </c>
      <c r="L331" s="596" t="str">
        <f>IF($D$327="Y/T","Isi Sasaran",IF($E$327=0,0,IF(K331="Y",1,IF(K331="T",0,"Isi Dulu"))))</f>
        <v>Isi Sasaran</v>
      </c>
      <c r="M331" s="850"/>
      <c r="N331" s="853"/>
    </row>
    <row r="332" spans="2:14" ht="15.75">
      <c r="B332" s="836">
        <v>5</v>
      </c>
      <c r="C332" s="839"/>
      <c r="D332" s="857" t="s">
        <v>26</v>
      </c>
      <c r="E332" s="854" t="str">
        <f>IF(D332="Y",1,IF(D332="T",0,IF(D332="Y/T","Belum diisi","Error")))</f>
        <v>Belum diisi</v>
      </c>
      <c r="F332" s="528">
        <v>1</v>
      </c>
      <c r="G332" s="529"/>
      <c r="H332" s="600" t="str">
        <f t="shared" si="6"/>
        <v>Belum Diisi</v>
      </c>
      <c r="I332" s="590" t="s">
        <v>26</v>
      </c>
      <c r="J332" s="591" t="str">
        <f>IF($D$332="Y/T","Isi Sasaran",IF($E$332=0,0,IF(I332="Y",1,IF(I332="T",0,"Isi Dulu"))))</f>
        <v>Isi Sasaran</v>
      </c>
      <c r="K332" s="590" t="s">
        <v>26</v>
      </c>
      <c r="L332" s="591" t="str">
        <f>IF($D$332="Y/T","Isi Sasaran",IF($E$332=0,0,IF(K332="Y",1,IF(K332="T",0,"Isi Dulu"))))</f>
        <v>Isi Sasaran</v>
      </c>
      <c r="M332" s="848" t="s">
        <v>26</v>
      </c>
      <c r="N332" s="851" t="str">
        <f>IF(M332="Y",1,IF(M332="T",0,IF(M332="Y/T","Belum diisi","Error")))</f>
        <v>Belum diisi</v>
      </c>
    </row>
    <row r="333" spans="2:14" ht="15.75">
      <c r="B333" s="837"/>
      <c r="C333" s="840"/>
      <c r="D333" s="858"/>
      <c r="E333" s="855"/>
      <c r="F333" s="549">
        <v>2</v>
      </c>
      <c r="G333" s="550"/>
      <c r="H333" s="598" t="str">
        <f t="shared" si="6"/>
        <v>Belum Diisi</v>
      </c>
      <c r="I333" s="592" t="s">
        <v>26</v>
      </c>
      <c r="J333" s="593" t="str">
        <f>IF($D$332="Y/T","Isi Sasaran",IF($E$332=0,0,IF(I333="Y",1,IF(I333="T",0,"Isi Dulu"))))</f>
        <v>Isi Sasaran</v>
      </c>
      <c r="K333" s="592" t="s">
        <v>26</v>
      </c>
      <c r="L333" s="593" t="str">
        <f>IF($D$332="Y/T","Isi Sasaran",IF($E$332=0,0,IF(K333="Y",1,IF(K333="T",0,"Isi Dulu"))))</f>
        <v>Isi Sasaran</v>
      </c>
      <c r="M333" s="849"/>
      <c r="N333" s="852"/>
    </row>
    <row r="334" spans="2:14" ht="15.75">
      <c r="B334" s="837"/>
      <c r="C334" s="840"/>
      <c r="D334" s="858"/>
      <c r="E334" s="855"/>
      <c r="F334" s="549">
        <v>3</v>
      </c>
      <c r="G334" s="550"/>
      <c r="H334" s="598" t="str">
        <f t="shared" si="6"/>
        <v>Belum Diisi</v>
      </c>
      <c r="I334" s="592" t="s">
        <v>26</v>
      </c>
      <c r="J334" s="593" t="str">
        <f>IF($D$332="Y/T","Isi Sasaran",IF($E$332=0,0,IF(I334="Y",1,IF(I334="T",0,"Isi Dulu"))))</f>
        <v>Isi Sasaran</v>
      </c>
      <c r="K334" s="592" t="s">
        <v>26</v>
      </c>
      <c r="L334" s="593" t="str">
        <f>IF($D$332="Y/T","Isi Sasaran",IF($E$332=0,0,IF(K334="Y",1,IF(K334="T",0,"Isi Dulu"))))</f>
        <v>Isi Sasaran</v>
      </c>
      <c r="M334" s="849"/>
      <c r="N334" s="852"/>
    </row>
    <row r="335" spans="2:14" ht="15.75">
      <c r="B335" s="837"/>
      <c r="C335" s="840"/>
      <c r="D335" s="858"/>
      <c r="E335" s="855"/>
      <c r="F335" s="549">
        <v>4</v>
      </c>
      <c r="G335" s="550"/>
      <c r="H335" s="598" t="str">
        <f t="shared" si="6"/>
        <v>Belum Diisi</v>
      </c>
      <c r="I335" s="592" t="s">
        <v>26</v>
      </c>
      <c r="J335" s="593" t="str">
        <f>IF($D$332="Y/T","Isi Sasaran",IF($E$332=0,0,IF(I335="Y",1,IF(I335="T",0,"Isi Dulu"))))</f>
        <v>Isi Sasaran</v>
      </c>
      <c r="K335" s="592" t="s">
        <v>26</v>
      </c>
      <c r="L335" s="593" t="str">
        <f>IF($D$332="Y/T","Isi Sasaran",IF($E$332=0,0,IF(K335="Y",1,IF(K335="T",0,"Isi Dulu"))))</f>
        <v>Isi Sasaran</v>
      </c>
      <c r="M335" s="849"/>
      <c r="N335" s="852"/>
    </row>
    <row r="336" spans="2:14" ht="15.75">
      <c r="B336" s="838"/>
      <c r="C336" s="841"/>
      <c r="D336" s="859"/>
      <c r="E336" s="856"/>
      <c r="F336" s="569">
        <v>5</v>
      </c>
      <c r="G336" s="570"/>
      <c r="H336" s="599" t="str">
        <f t="shared" si="6"/>
        <v>Belum Diisi</v>
      </c>
      <c r="I336" s="595" t="s">
        <v>26</v>
      </c>
      <c r="J336" s="596" t="str">
        <f>IF($D$332="Y/T","Isi Sasaran",IF($E$332=0,0,IF(I336="Y",1,IF(I336="T",0,"Isi Dulu"))))</f>
        <v>Isi Sasaran</v>
      </c>
      <c r="K336" s="595" t="s">
        <v>26</v>
      </c>
      <c r="L336" s="596" t="str">
        <f>IF($D$332="Y/T","Isi Sasaran",IF($E$332=0,0,IF(K336="Y",1,IF(K336="T",0,"Isi Dulu"))))</f>
        <v>Isi Sasaran</v>
      </c>
      <c r="M336" s="850"/>
      <c r="N336" s="853"/>
    </row>
    <row r="337" spans="2:14" ht="15.75">
      <c r="B337" s="836">
        <v>6</v>
      </c>
      <c r="C337" s="839"/>
      <c r="D337" s="857" t="s">
        <v>26</v>
      </c>
      <c r="E337" s="854" t="str">
        <f>IF(D337="Y",1,IF(D337="T",0,IF(D337="Y/T","Belum diisi","Error")))</f>
        <v>Belum diisi</v>
      </c>
      <c r="F337" s="528">
        <v>1</v>
      </c>
      <c r="G337" s="529"/>
      <c r="H337" s="600" t="str">
        <f t="shared" si="6"/>
        <v>Belum Diisi</v>
      </c>
      <c r="I337" s="590" t="s">
        <v>26</v>
      </c>
      <c r="J337" s="591" t="str">
        <f>IF($D$337="Y/T","Isi Sasaran",IF($E$337=0,0,IF(I337="Y",1,IF(I337="T",0,"Isi Dulu"))))</f>
        <v>Isi Sasaran</v>
      </c>
      <c r="K337" s="590" t="s">
        <v>26</v>
      </c>
      <c r="L337" s="591" t="str">
        <f>IF($D$337="Y/T","Isi Sasaran",IF($E$337=0,0,IF(K337="Y",1,IF(K337="T",0,"Isi Dulu"))))</f>
        <v>Isi Sasaran</v>
      </c>
      <c r="M337" s="848" t="s">
        <v>26</v>
      </c>
      <c r="N337" s="851" t="str">
        <f>IF(M337="Y",1,IF(M337="T",0,IF(M337="Y/T","Belum diisi","Error")))</f>
        <v>Belum diisi</v>
      </c>
    </row>
    <row r="338" spans="2:14" ht="15.75">
      <c r="B338" s="837"/>
      <c r="C338" s="840"/>
      <c r="D338" s="858"/>
      <c r="E338" s="855"/>
      <c r="F338" s="549">
        <v>2</v>
      </c>
      <c r="G338" s="550"/>
      <c r="H338" s="598" t="str">
        <f t="shared" si="6"/>
        <v>Belum Diisi</v>
      </c>
      <c r="I338" s="592" t="s">
        <v>26</v>
      </c>
      <c r="J338" s="593" t="str">
        <f>IF($D$337="Y/T","Isi Sasaran",IF($E$337=0,0,IF(I338="Y",1,IF(I338="T",0,"Isi Dulu"))))</f>
        <v>Isi Sasaran</v>
      </c>
      <c r="K338" s="592" t="s">
        <v>26</v>
      </c>
      <c r="L338" s="593" t="str">
        <f>IF($D$337="Y/T","Isi Sasaran",IF($E$337=0,0,IF(K338="Y",1,IF(K338="T",0,"Isi Dulu"))))</f>
        <v>Isi Sasaran</v>
      </c>
      <c r="M338" s="849"/>
      <c r="N338" s="852"/>
    </row>
    <row r="339" spans="2:14" ht="15.75">
      <c r="B339" s="837"/>
      <c r="C339" s="840"/>
      <c r="D339" s="858"/>
      <c r="E339" s="855"/>
      <c r="F339" s="549">
        <v>3</v>
      </c>
      <c r="G339" s="550"/>
      <c r="H339" s="598" t="str">
        <f t="shared" si="6"/>
        <v>Belum Diisi</v>
      </c>
      <c r="I339" s="592" t="s">
        <v>26</v>
      </c>
      <c r="J339" s="593" t="str">
        <f>IF($D$337="Y/T","Isi Sasaran",IF($E$337=0,0,IF(I339="Y",1,IF(I339="T",0,"Isi Dulu"))))</f>
        <v>Isi Sasaran</v>
      </c>
      <c r="K339" s="592" t="s">
        <v>26</v>
      </c>
      <c r="L339" s="593" t="str">
        <f>IF($D$337="Y/T","Isi Sasaran",IF($E$337=0,0,IF(K339="Y",1,IF(K339="T",0,"Isi Dulu"))))</f>
        <v>Isi Sasaran</v>
      </c>
      <c r="M339" s="849"/>
      <c r="N339" s="852"/>
    </row>
    <row r="340" spans="2:14" ht="15.75">
      <c r="B340" s="837"/>
      <c r="C340" s="840"/>
      <c r="D340" s="858"/>
      <c r="E340" s="855"/>
      <c r="F340" s="549">
        <v>4</v>
      </c>
      <c r="G340" s="550"/>
      <c r="H340" s="598" t="str">
        <f t="shared" si="6"/>
        <v>Belum Diisi</v>
      </c>
      <c r="I340" s="592" t="s">
        <v>26</v>
      </c>
      <c r="J340" s="593" t="str">
        <f>IF($D$337="Y/T","Isi Sasaran",IF($E$337=0,0,IF(I340="Y",1,IF(I340="T",0,"Isi Dulu"))))</f>
        <v>Isi Sasaran</v>
      </c>
      <c r="K340" s="592" t="s">
        <v>26</v>
      </c>
      <c r="L340" s="593" t="str">
        <f>IF($D$337="Y/T","Isi Sasaran",IF($E$337=0,0,IF(K340="Y",1,IF(K340="T",0,"Isi Dulu"))))</f>
        <v>Isi Sasaran</v>
      </c>
      <c r="M340" s="849"/>
      <c r="N340" s="852"/>
    </row>
    <row r="341" spans="2:14" ht="15.75">
      <c r="B341" s="838"/>
      <c r="C341" s="841"/>
      <c r="D341" s="859"/>
      <c r="E341" s="856"/>
      <c r="F341" s="569">
        <v>5</v>
      </c>
      <c r="G341" s="570"/>
      <c r="H341" s="599" t="str">
        <f t="shared" si="6"/>
        <v>Belum Diisi</v>
      </c>
      <c r="I341" s="595" t="s">
        <v>26</v>
      </c>
      <c r="J341" s="596" t="str">
        <f>IF($D$337="Y/T","Isi Sasaran",IF($E$337=0,0,IF(I341="Y",1,IF(I341="T",0,"Isi Dulu"))))</f>
        <v>Isi Sasaran</v>
      </c>
      <c r="K341" s="595" t="s">
        <v>26</v>
      </c>
      <c r="L341" s="596" t="str">
        <f>IF($D$337="Y/T","Isi Sasaran",IF($E$337=0,0,IF(K341="Y",1,IF(K341="T",0,"Isi Dulu"))))</f>
        <v>Isi Sasaran</v>
      </c>
      <c r="M341" s="850"/>
      <c r="N341" s="853"/>
    </row>
    <row r="342" spans="2:14" ht="15.75">
      <c r="B342" s="836">
        <v>7</v>
      </c>
      <c r="C342" s="839"/>
      <c r="D342" s="857" t="s">
        <v>26</v>
      </c>
      <c r="E342" s="854" t="str">
        <f>IF(D342="Y",1,IF(D342="T",0,IF(D342="Y/T","Belum diisi","Error")))</f>
        <v>Belum diisi</v>
      </c>
      <c r="F342" s="528">
        <v>1</v>
      </c>
      <c r="G342" s="529"/>
      <c r="H342" s="600" t="str">
        <f t="shared" si="6"/>
        <v>Belum Diisi</v>
      </c>
      <c r="I342" s="590" t="s">
        <v>26</v>
      </c>
      <c r="J342" s="591" t="str">
        <f>IF($D$342="Y/T","Isi Sasaran",IF($E$342=0,0,IF(I342="Y",1,IF(I342="T",0,"Isi Dulu"))))</f>
        <v>Isi Sasaran</v>
      </c>
      <c r="K342" s="590" t="s">
        <v>26</v>
      </c>
      <c r="L342" s="591" t="str">
        <f>IF($D$342="Y/T","Isi Sasaran",IF($E$342=0,0,IF(K342="Y",1,IF(K342="T",0,"Isi Dulu"))))</f>
        <v>Isi Sasaran</v>
      </c>
      <c r="M342" s="848" t="s">
        <v>26</v>
      </c>
      <c r="N342" s="851" t="str">
        <f>IF(M342="Y",1,IF(M342="T",0,IF(M342="Y/T","Belum diisi","Error")))</f>
        <v>Belum diisi</v>
      </c>
    </row>
    <row r="343" spans="2:14" ht="15.75">
      <c r="B343" s="837"/>
      <c r="C343" s="840"/>
      <c r="D343" s="858"/>
      <c r="E343" s="855"/>
      <c r="F343" s="549">
        <v>2</v>
      </c>
      <c r="G343" s="550"/>
      <c r="H343" s="598" t="str">
        <f t="shared" si="6"/>
        <v>Belum Diisi</v>
      </c>
      <c r="I343" s="592" t="s">
        <v>26</v>
      </c>
      <c r="J343" s="593" t="str">
        <f>IF($D$342="Y/T","Isi Sasaran",IF($E$342=0,0,IF(I343="Y",1,IF(I343="T",0,"Isi Dulu"))))</f>
        <v>Isi Sasaran</v>
      </c>
      <c r="K343" s="592" t="s">
        <v>26</v>
      </c>
      <c r="L343" s="593" t="str">
        <f>IF($D$342="Y/T","Isi Sasaran",IF($E$342=0,0,IF(K343="Y",1,IF(K343="T",0,"Isi Dulu"))))</f>
        <v>Isi Sasaran</v>
      </c>
      <c r="M343" s="849"/>
      <c r="N343" s="852"/>
    </row>
    <row r="344" spans="2:14" ht="15.75">
      <c r="B344" s="837"/>
      <c r="C344" s="840"/>
      <c r="D344" s="858"/>
      <c r="E344" s="855"/>
      <c r="F344" s="549">
        <v>3</v>
      </c>
      <c r="G344" s="550"/>
      <c r="H344" s="598" t="str">
        <f t="shared" si="6"/>
        <v>Belum Diisi</v>
      </c>
      <c r="I344" s="592" t="s">
        <v>26</v>
      </c>
      <c r="J344" s="593" t="str">
        <f>IF($D$342="Y/T","Isi Sasaran",IF($E$342=0,0,IF(I344="Y",1,IF(I344="T",0,"Isi Dulu"))))</f>
        <v>Isi Sasaran</v>
      </c>
      <c r="K344" s="592" t="s">
        <v>26</v>
      </c>
      <c r="L344" s="593" t="str">
        <f>IF($D$342="Y/T","Isi Sasaran",IF($E$342=0,0,IF(K344="Y",1,IF(K344="T",0,"Isi Dulu"))))</f>
        <v>Isi Sasaran</v>
      </c>
      <c r="M344" s="849"/>
      <c r="N344" s="852"/>
    </row>
    <row r="345" spans="2:14" ht="15.75">
      <c r="B345" s="837"/>
      <c r="C345" s="840"/>
      <c r="D345" s="858"/>
      <c r="E345" s="855"/>
      <c r="F345" s="549">
        <v>4</v>
      </c>
      <c r="G345" s="550"/>
      <c r="H345" s="598" t="str">
        <f t="shared" si="6"/>
        <v>Belum Diisi</v>
      </c>
      <c r="I345" s="592" t="s">
        <v>26</v>
      </c>
      <c r="J345" s="593" t="str">
        <f>IF($D$342="Y/T","Isi Sasaran",IF($E$342=0,0,IF(I345="Y",1,IF(I345="T",0,"Isi Dulu"))))</f>
        <v>Isi Sasaran</v>
      </c>
      <c r="K345" s="592" t="s">
        <v>26</v>
      </c>
      <c r="L345" s="593" t="str">
        <f>IF($D$342="Y/T","Isi Sasaran",IF($E$342=0,0,IF(K345="Y",1,IF(K345="T",0,"Isi Dulu"))))</f>
        <v>Isi Sasaran</v>
      </c>
      <c r="M345" s="849"/>
      <c r="N345" s="852"/>
    </row>
    <row r="346" spans="2:14" ht="15.75">
      <c r="B346" s="838"/>
      <c r="C346" s="841"/>
      <c r="D346" s="859"/>
      <c r="E346" s="856"/>
      <c r="F346" s="569">
        <v>5</v>
      </c>
      <c r="G346" s="570"/>
      <c r="H346" s="599" t="str">
        <f t="shared" si="6"/>
        <v>Belum Diisi</v>
      </c>
      <c r="I346" s="595" t="s">
        <v>26</v>
      </c>
      <c r="J346" s="596" t="str">
        <f>IF($D$342="Y/T","Isi Sasaran",IF($E$342=0,0,IF(I346="Y",1,IF(I346="T",0,"Isi Dulu"))))</f>
        <v>Isi Sasaran</v>
      </c>
      <c r="K346" s="595" t="s">
        <v>26</v>
      </c>
      <c r="L346" s="596" t="str">
        <f>IF($D$342="Y/T","Isi Sasaran",IF($E$342=0,0,IF(K346="Y",1,IF(K346="T",0,"Isi Dulu"))))</f>
        <v>Isi Sasaran</v>
      </c>
      <c r="M346" s="850"/>
      <c r="N346" s="853"/>
    </row>
    <row r="347" spans="2:14" ht="15.75">
      <c r="B347" s="836">
        <v>8</v>
      </c>
      <c r="C347" s="839"/>
      <c r="D347" s="857" t="s">
        <v>26</v>
      </c>
      <c r="E347" s="854" t="str">
        <f>IF(D347="Y",1,IF(D347="T",0,IF(D347="Y/T","Belum diisi","Error")))</f>
        <v>Belum diisi</v>
      </c>
      <c r="F347" s="528">
        <v>1</v>
      </c>
      <c r="G347" s="529"/>
      <c r="H347" s="600" t="str">
        <f t="shared" si="6"/>
        <v>Belum Diisi</v>
      </c>
      <c r="I347" s="590" t="s">
        <v>26</v>
      </c>
      <c r="J347" s="591" t="str">
        <f>IF($D$347="Y/T","Isi Sasaran",IF($E$347=0,0,IF(I347="Y",1,IF(I347="T",0,"Isi Dulu"))))</f>
        <v>Isi Sasaran</v>
      </c>
      <c r="K347" s="590" t="s">
        <v>26</v>
      </c>
      <c r="L347" s="591" t="str">
        <f>IF($D$347="Y/T","Isi Sasaran",IF($E$347=0,0,IF(K347="Y",1,IF(K347="T",0,"Isi Dulu"))))</f>
        <v>Isi Sasaran</v>
      </c>
      <c r="M347" s="848" t="s">
        <v>26</v>
      </c>
      <c r="N347" s="851" t="str">
        <f>IF(M347="Y",1,IF(M347="T",0,IF(M347="Y/T","Belum diisi","Error")))</f>
        <v>Belum diisi</v>
      </c>
    </row>
    <row r="348" spans="2:14" ht="15.75">
      <c r="B348" s="837"/>
      <c r="C348" s="840"/>
      <c r="D348" s="858"/>
      <c r="E348" s="855"/>
      <c r="F348" s="549">
        <v>2</v>
      </c>
      <c r="G348" s="550"/>
      <c r="H348" s="598" t="str">
        <f t="shared" si="6"/>
        <v>Belum Diisi</v>
      </c>
      <c r="I348" s="592" t="s">
        <v>26</v>
      </c>
      <c r="J348" s="593" t="str">
        <f>IF($D$347="Y/T","Isi Sasaran",IF($E$347=0,0,IF(I348="Y",1,IF(I348="T",0,"Isi Dulu"))))</f>
        <v>Isi Sasaran</v>
      </c>
      <c r="K348" s="592" t="s">
        <v>26</v>
      </c>
      <c r="L348" s="593" t="str">
        <f>IF($D$347="Y/T","Isi Sasaran",IF($E$347=0,0,IF(K348="Y",1,IF(K348="T",0,"Isi Dulu"))))</f>
        <v>Isi Sasaran</v>
      </c>
      <c r="M348" s="849"/>
      <c r="N348" s="852"/>
    </row>
    <row r="349" spans="2:14" ht="15.75">
      <c r="B349" s="837"/>
      <c r="C349" s="840"/>
      <c r="D349" s="858"/>
      <c r="E349" s="855"/>
      <c r="F349" s="549">
        <v>3</v>
      </c>
      <c r="G349" s="550"/>
      <c r="H349" s="598" t="str">
        <f t="shared" si="6"/>
        <v>Belum Diisi</v>
      </c>
      <c r="I349" s="592" t="s">
        <v>26</v>
      </c>
      <c r="J349" s="593" t="str">
        <f>IF($D$347="Y/T","Isi Sasaran",IF($E$347=0,0,IF(I349="Y",1,IF(I349="T",0,"Isi Dulu"))))</f>
        <v>Isi Sasaran</v>
      </c>
      <c r="K349" s="592" t="s">
        <v>26</v>
      </c>
      <c r="L349" s="593" t="str">
        <f>IF($D$347="Y/T","Isi Sasaran",IF($E$347=0,0,IF(K349="Y",1,IF(K349="T",0,"Isi Dulu"))))</f>
        <v>Isi Sasaran</v>
      </c>
      <c r="M349" s="849"/>
      <c r="N349" s="852"/>
    </row>
    <row r="350" spans="2:14" ht="15.75">
      <c r="B350" s="837"/>
      <c r="C350" s="840"/>
      <c r="D350" s="858"/>
      <c r="E350" s="855"/>
      <c r="F350" s="549">
        <v>4</v>
      </c>
      <c r="G350" s="550"/>
      <c r="H350" s="598" t="str">
        <f t="shared" si="6"/>
        <v>Belum Diisi</v>
      </c>
      <c r="I350" s="592" t="s">
        <v>26</v>
      </c>
      <c r="J350" s="593" t="str">
        <f>IF($D$347="Y/T","Isi Sasaran",IF($E$347=0,0,IF(I350="Y",1,IF(I350="T",0,"Isi Dulu"))))</f>
        <v>Isi Sasaran</v>
      </c>
      <c r="K350" s="592" t="s">
        <v>26</v>
      </c>
      <c r="L350" s="593" t="str">
        <f>IF($D$347="Y/T","Isi Sasaran",IF($E$347=0,0,IF(K350="Y",1,IF(K350="T",0,"Isi Dulu"))))</f>
        <v>Isi Sasaran</v>
      </c>
      <c r="M350" s="849"/>
      <c r="N350" s="852"/>
    </row>
    <row r="351" spans="2:14" ht="15.75">
      <c r="B351" s="838"/>
      <c r="C351" s="841"/>
      <c r="D351" s="859"/>
      <c r="E351" s="856"/>
      <c r="F351" s="569">
        <v>5</v>
      </c>
      <c r="G351" s="570"/>
      <c r="H351" s="599" t="str">
        <f t="shared" si="6"/>
        <v>Belum Diisi</v>
      </c>
      <c r="I351" s="595" t="s">
        <v>26</v>
      </c>
      <c r="J351" s="596" t="str">
        <f>IF($D$347="Y/T","Isi Sasaran",IF($E$347=0,0,IF(I351="Y",1,IF(I351="T",0,"Isi Dulu"))))</f>
        <v>Isi Sasaran</v>
      </c>
      <c r="K351" s="595" t="s">
        <v>26</v>
      </c>
      <c r="L351" s="596" t="str">
        <f>IF($D$347="Y/T","Isi Sasaran",IF($E$347=0,0,IF(K351="Y",1,IF(K351="T",0,"Isi Dulu"))))</f>
        <v>Isi Sasaran</v>
      </c>
      <c r="M351" s="850"/>
      <c r="N351" s="853"/>
    </row>
    <row r="352" spans="2:14" ht="15.75">
      <c r="B352" s="836">
        <v>9</v>
      </c>
      <c r="C352" s="839"/>
      <c r="D352" s="857" t="s">
        <v>26</v>
      </c>
      <c r="E352" s="854" t="str">
        <f>IF(D352="Y",1,IF(D352="T",0,IF(D352="Y/T","Belum diisi","Error")))</f>
        <v>Belum diisi</v>
      </c>
      <c r="F352" s="528">
        <v>1</v>
      </c>
      <c r="G352" s="529"/>
      <c r="H352" s="600" t="str">
        <f t="shared" si="6"/>
        <v>Belum Diisi</v>
      </c>
      <c r="I352" s="590" t="s">
        <v>26</v>
      </c>
      <c r="J352" s="591" t="str">
        <f>IF($D$352="Y/T","Isi Sasaran",IF($E$352=0,0,IF(I352="Y",1,IF(I352="T",0,"Isi Dulu"))))</f>
        <v>Isi Sasaran</v>
      </c>
      <c r="K352" s="590" t="s">
        <v>26</v>
      </c>
      <c r="L352" s="591" t="str">
        <f>IF($D$352="Y/T","Isi Sasaran",IF($E$352=0,0,IF(K352="Y",1,IF(K352="T",0,"Isi Dulu"))))</f>
        <v>Isi Sasaran</v>
      </c>
      <c r="M352" s="848" t="s">
        <v>26</v>
      </c>
      <c r="N352" s="851" t="str">
        <f>IF(M352="Y",1,IF(M352="T",0,IF(M352="Y/T","Belum diisi","Error")))</f>
        <v>Belum diisi</v>
      </c>
    </row>
    <row r="353" spans="2:14" ht="15.75">
      <c r="B353" s="837"/>
      <c r="C353" s="840"/>
      <c r="D353" s="858"/>
      <c r="E353" s="855"/>
      <c r="F353" s="549">
        <v>2</v>
      </c>
      <c r="G353" s="550"/>
      <c r="H353" s="598" t="str">
        <f t="shared" si="6"/>
        <v>Belum Diisi</v>
      </c>
      <c r="I353" s="592" t="s">
        <v>26</v>
      </c>
      <c r="J353" s="593" t="str">
        <f>IF($D$352="Y/T","Isi Sasaran",IF($E$352=0,0,IF(I353="Y",1,IF(I353="T",0,"Isi Dulu"))))</f>
        <v>Isi Sasaran</v>
      </c>
      <c r="K353" s="592" t="s">
        <v>26</v>
      </c>
      <c r="L353" s="593" t="str">
        <f>IF($D$352="Y/T","Isi Sasaran",IF($E$352=0,0,IF(K353="Y",1,IF(K353="T",0,"Isi Dulu"))))</f>
        <v>Isi Sasaran</v>
      </c>
      <c r="M353" s="849"/>
      <c r="N353" s="852"/>
    </row>
    <row r="354" spans="2:14" ht="15.75">
      <c r="B354" s="837"/>
      <c r="C354" s="840"/>
      <c r="D354" s="858"/>
      <c r="E354" s="855"/>
      <c r="F354" s="549">
        <v>3</v>
      </c>
      <c r="G354" s="550"/>
      <c r="H354" s="598" t="str">
        <f t="shared" si="6"/>
        <v>Belum Diisi</v>
      </c>
      <c r="I354" s="592" t="s">
        <v>26</v>
      </c>
      <c r="J354" s="593" t="str">
        <f>IF($D$352="Y/T","Isi Sasaran",IF($E$352=0,0,IF(I354="Y",1,IF(I354="T",0,"Isi Dulu"))))</f>
        <v>Isi Sasaran</v>
      </c>
      <c r="K354" s="592" t="s">
        <v>26</v>
      </c>
      <c r="L354" s="593" t="str">
        <f>IF($D$352="Y/T","Isi Sasaran",IF($E$352=0,0,IF(K354="Y",1,IF(K354="T",0,"Isi Dulu"))))</f>
        <v>Isi Sasaran</v>
      </c>
      <c r="M354" s="849"/>
      <c r="N354" s="852"/>
    </row>
    <row r="355" spans="2:14" ht="15.75">
      <c r="B355" s="837"/>
      <c r="C355" s="840"/>
      <c r="D355" s="858"/>
      <c r="E355" s="855"/>
      <c r="F355" s="549">
        <v>4</v>
      </c>
      <c r="G355" s="550"/>
      <c r="H355" s="598" t="str">
        <f t="shared" si="6"/>
        <v>Belum Diisi</v>
      </c>
      <c r="I355" s="592" t="s">
        <v>26</v>
      </c>
      <c r="J355" s="593" t="str">
        <f>IF($D$352="Y/T","Isi Sasaran",IF($E$352=0,0,IF(I355="Y",1,IF(I355="T",0,"Isi Dulu"))))</f>
        <v>Isi Sasaran</v>
      </c>
      <c r="K355" s="592" t="s">
        <v>26</v>
      </c>
      <c r="L355" s="593" t="str">
        <f>IF($D$352="Y/T","Isi Sasaran",IF($E$352=0,0,IF(K355="Y",1,IF(K355="T",0,"Isi Dulu"))))</f>
        <v>Isi Sasaran</v>
      </c>
      <c r="M355" s="849"/>
      <c r="N355" s="852"/>
    </row>
    <row r="356" spans="2:14" ht="15.75">
      <c r="B356" s="838"/>
      <c r="C356" s="841"/>
      <c r="D356" s="859"/>
      <c r="E356" s="856"/>
      <c r="F356" s="569">
        <v>5</v>
      </c>
      <c r="G356" s="570"/>
      <c r="H356" s="599" t="str">
        <f t="shared" si="6"/>
        <v>Belum Diisi</v>
      </c>
      <c r="I356" s="595" t="s">
        <v>26</v>
      </c>
      <c r="J356" s="596" t="str">
        <f>IF($D$352="Y/T","Isi Sasaran",IF($E$352=0,0,IF(I356="Y",1,IF(I356="T",0,"Isi Dulu"))))</f>
        <v>Isi Sasaran</v>
      </c>
      <c r="K356" s="595" t="s">
        <v>26</v>
      </c>
      <c r="L356" s="596" t="str">
        <f>IF($D$352="Y/T","Isi Sasaran",IF($E$352=0,0,IF(K356="Y",1,IF(K356="T",0,"Isi Dulu"))))</f>
        <v>Isi Sasaran</v>
      </c>
      <c r="M356" s="850"/>
      <c r="N356" s="853"/>
    </row>
    <row r="357" spans="2:14" ht="15.75">
      <c r="B357" s="836">
        <v>10</v>
      </c>
      <c r="C357" s="839"/>
      <c r="D357" s="857" t="s">
        <v>26</v>
      </c>
      <c r="E357" s="854" t="str">
        <f>IF(D357="Y",1,IF(D357="T",0,IF(D357="Y/T","Belum diisi","Error")))</f>
        <v>Belum diisi</v>
      </c>
      <c r="F357" s="528">
        <v>1</v>
      </c>
      <c r="G357" s="529"/>
      <c r="H357" s="600" t="str">
        <f t="shared" si="6"/>
        <v>Belum Diisi</v>
      </c>
      <c r="I357" s="590" t="s">
        <v>26</v>
      </c>
      <c r="J357" s="591" t="str">
        <f>IF($D$357="Y/T","Isi Sasaran",IF($E$357=0,0,IF(I357="Y",1,IF(I357="T",0,"Isi Dulu"))))</f>
        <v>Isi Sasaran</v>
      </c>
      <c r="K357" s="590" t="s">
        <v>26</v>
      </c>
      <c r="L357" s="591" t="str">
        <f>IF($D$357="Y/T","Isi Sasaran",IF($E$357=0,0,IF(K357="Y",1,IF(K357="T",0,"Isi Dulu"))))</f>
        <v>Isi Sasaran</v>
      </c>
      <c r="M357" s="848" t="s">
        <v>26</v>
      </c>
      <c r="N357" s="851" t="str">
        <f>IF(M357="Y",1,IF(M357="T",0,IF(M357="Y/T","Belum diisi","Error")))</f>
        <v>Belum diisi</v>
      </c>
    </row>
    <row r="358" spans="2:14" ht="15.75">
      <c r="B358" s="837"/>
      <c r="C358" s="840"/>
      <c r="D358" s="858"/>
      <c r="E358" s="855"/>
      <c r="F358" s="549">
        <v>2</v>
      </c>
      <c r="G358" s="550"/>
      <c r="H358" s="598" t="str">
        <f t="shared" si="6"/>
        <v>Belum Diisi</v>
      </c>
      <c r="I358" s="592" t="s">
        <v>26</v>
      </c>
      <c r="J358" s="593" t="str">
        <f>IF($D$357="Y/T","Isi Sasaran",IF($E$357=0,0,IF(I358="Y",1,IF(I358="T",0,"Isi Dulu"))))</f>
        <v>Isi Sasaran</v>
      </c>
      <c r="K358" s="592" t="s">
        <v>26</v>
      </c>
      <c r="L358" s="593" t="str">
        <f>IF($D$357="Y/T","Isi Sasaran",IF($E$357=0,0,IF(K358="Y",1,IF(K358="T",0,"Isi Dulu"))))</f>
        <v>Isi Sasaran</v>
      </c>
      <c r="M358" s="849"/>
      <c r="N358" s="852"/>
    </row>
    <row r="359" spans="2:14" ht="15.75">
      <c r="B359" s="837"/>
      <c r="C359" s="840"/>
      <c r="D359" s="858"/>
      <c r="E359" s="855"/>
      <c r="F359" s="549">
        <v>3</v>
      </c>
      <c r="G359" s="550"/>
      <c r="H359" s="598" t="str">
        <f t="shared" si="6"/>
        <v>Belum Diisi</v>
      </c>
      <c r="I359" s="592" t="s">
        <v>26</v>
      </c>
      <c r="J359" s="593" t="str">
        <f>IF($D$357="Y/T","Isi Sasaran",IF($E$357=0,0,IF(I359="Y",1,IF(I359="T",0,"Isi Dulu"))))</f>
        <v>Isi Sasaran</v>
      </c>
      <c r="K359" s="592" t="s">
        <v>26</v>
      </c>
      <c r="L359" s="593" t="str">
        <f>IF($D$357="Y/T","Isi Sasaran",IF($E$357=0,0,IF(K359="Y",1,IF(K359="T",0,"Isi Dulu"))))</f>
        <v>Isi Sasaran</v>
      </c>
      <c r="M359" s="849"/>
      <c r="N359" s="852"/>
    </row>
    <row r="360" spans="2:14" ht="15.75">
      <c r="B360" s="837"/>
      <c r="C360" s="840"/>
      <c r="D360" s="858"/>
      <c r="E360" s="855"/>
      <c r="F360" s="549">
        <v>4</v>
      </c>
      <c r="G360" s="550"/>
      <c r="H360" s="598" t="str">
        <f t="shared" si="6"/>
        <v>Belum Diisi</v>
      </c>
      <c r="I360" s="592" t="s">
        <v>26</v>
      </c>
      <c r="J360" s="593" t="str">
        <f>IF($D$357="Y/T","Isi Sasaran",IF($E$357=0,0,IF(I360="Y",1,IF(I360="T",0,"Isi Dulu"))))</f>
        <v>Isi Sasaran</v>
      </c>
      <c r="K360" s="592" t="s">
        <v>26</v>
      </c>
      <c r="L360" s="593" t="str">
        <f>IF($D$357="Y/T","Isi Sasaran",IF($E$357=0,0,IF(K360="Y",1,IF(K360="T",0,"Isi Dulu"))))</f>
        <v>Isi Sasaran</v>
      </c>
      <c r="M360" s="849"/>
      <c r="N360" s="852"/>
    </row>
    <row r="361" spans="2:14" ht="15.75">
      <c r="B361" s="838"/>
      <c r="C361" s="841"/>
      <c r="D361" s="859"/>
      <c r="E361" s="856"/>
      <c r="F361" s="569">
        <v>5</v>
      </c>
      <c r="G361" s="570"/>
      <c r="H361" s="599" t="str">
        <f t="shared" si="6"/>
        <v>Belum Diisi</v>
      </c>
      <c r="I361" s="595" t="s">
        <v>26</v>
      </c>
      <c r="J361" s="596" t="str">
        <f>IF($D$357="Y/T","Isi Sasaran",IF($E$357=0,0,IF(I361="Y",1,IF(I361="T",0,"Isi Dulu"))))</f>
        <v>Isi Sasaran</v>
      </c>
      <c r="K361" s="595" t="s">
        <v>26</v>
      </c>
      <c r="L361" s="596" t="str">
        <f>IF($D$357="Y/T","Isi Sasaran",IF($E$357=0,0,IF(K361="Y",1,IF(K361="T",0,"Isi Dulu"))))</f>
        <v>Isi Sasaran</v>
      </c>
      <c r="M361" s="850"/>
      <c r="N361" s="853"/>
    </row>
    <row r="362" spans="2:14" ht="15.75">
      <c r="B362" s="836">
        <v>11</v>
      </c>
      <c r="C362" s="839"/>
      <c r="D362" s="857" t="s">
        <v>26</v>
      </c>
      <c r="E362" s="854" t="str">
        <f>IF(D362="Y",1,IF(D362="T",0,IF(D362="Y/T","Belum diisi","Error")))</f>
        <v>Belum diisi</v>
      </c>
      <c r="F362" s="528">
        <v>1</v>
      </c>
      <c r="G362" s="529"/>
      <c r="H362" s="600" t="str">
        <f t="shared" si="6"/>
        <v>Belum Diisi</v>
      </c>
      <c r="I362" s="590" t="s">
        <v>26</v>
      </c>
      <c r="J362" s="591" t="str">
        <f>IF($D$362="Y/T","Isi Sasaran",IF($E$362=0,0,IF(I362="Y",1,IF(I362="T",0,"Isi Dulu"))))</f>
        <v>Isi Sasaran</v>
      </c>
      <c r="K362" s="590" t="s">
        <v>26</v>
      </c>
      <c r="L362" s="591" t="str">
        <f>IF($D$362="Y/T","Isi Sasaran",IF($E$362=0,0,IF(K362="Y",1,IF(K362="T",0,"Isi Dulu"))))</f>
        <v>Isi Sasaran</v>
      </c>
      <c r="M362" s="848" t="s">
        <v>26</v>
      </c>
      <c r="N362" s="851" t="str">
        <f>IF(M362="Y",1,IF(M362="T",0,IF(M362="Y/T","Belum diisi","Error")))</f>
        <v>Belum diisi</v>
      </c>
    </row>
    <row r="363" spans="2:14" ht="15.75">
      <c r="B363" s="837"/>
      <c r="C363" s="840"/>
      <c r="D363" s="858"/>
      <c r="E363" s="855"/>
      <c r="F363" s="549">
        <v>2</v>
      </c>
      <c r="G363" s="550"/>
      <c r="H363" s="598" t="str">
        <f t="shared" si="6"/>
        <v>Belum Diisi</v>
      </c>
      <c r="I363" s="592" t="s">
        <v>26</v>
      </c>
      <c r="J363" s="593" t="str">
        <f>IF($D$362="Y/T","Isi Sasaran",IF($E$362=0,0,IF(I363="Y",1,IF(I363="T",0,"Isi Dulu"))))</f>
        <v>Isi Sasaran</v>
      </c>
      <c r="K363" s="592" t="s">
        <v>26</v>
      </c>
      <c r="L363" s="593" t="str">
        <f>IF($D$362="Y/T","Isi Sasaran",IF($E$362=0,0,IF(K363="Y",1,IF(K363="T",0,"Isi Dulu"))))</f>
        <v>Isi Sasaran</v>
      </c>
      <c r="M363" s="849"/>
      <c r="N363" s="852"/>
    </row>
    <row r="364" spans="2:14" ht="15.75">
      <c r="B364" s="837"/>
      <c r="C364" s="840"/>
      <c r="D364" s="858"/>
      <c r="E364" s="855"/>
      <c r="F364" s="549">
        <v>3</v>
      </c>
      <c r="G364" s="550"/>
      <c r="H364" s="598" t="str">
        <f t="shared" si="6"/>
        <v>Belum Diisi</v>
      </c>
      <c r="I364" s="592" t="s">
        <v>26</v>
      </c>
      <c r="J364" s="593" t="str">
        <f>IF($D$362="Y/T","Isi Sasaran",IF($E$362=0,0,IF(I364="Y",1,IF(I364="T",0,"Isi Dulu"))))</f>
        <v>Isi Sasaran</v>
      </c>
      <c r="K364" s="592" t="s">
        <v>26</v>
      </c>
      <c r="L364" s="593" t="str">
        <f>IF($D$362="Y/T","Isi Sasaran",IF($E$362=0,0,IF(K364="Y",1,IF(K364="T",0,"Isi Dulu"))))</f>
        <v>Isi Sasaran</v>
      </c>
      <c r="M364" s="849"/>
      <c r="N364" s="852"/>
    </row>
    <row r="365" spans="2:14" ht="15.75">
      <c r="B365" s="837"/>
      <c r="C365" s="840"/>
      <c r="D365" s="858"/>
      <c r="E365" s="855"/>
      <c r="F365" s="549">
        <v>4</v>
      </c>
      <c r="G365" s="550"/>
      <c r="H365" s="598" t="str">
        <f t="shared" si="6"/>
        <v>Belum Diisi</v>
      </c>
      <c r="I365" s="592" t="s">
        <v>26</v>
      </c>
      <c r="J365" s="593" t="str">
        <f>IF($D$362="Y/T","Isi Sasaran",IF($E$362=0,0,IF(I365="Y",1,IF(I365="T",0,"Isi Dulu"))))</f>
        <v>Isi Sasaran</v>
      </c>
      <c r="K365" s="592" t="s">
        <v>26</v>
      </c>
      <c r="L365" s="593" t="str">
        <f>IF($D$362="Y/T","Isi Sasaran",IF($E$362=0,0,IF(K365="Y",1,IF(K365="T",0,"Isi Dulu"))))</f>
        <v>Isi Sasaran</v>
      </c>
      <c r="M365" s="849"/>
      <c r="N365" s="852"/>
    </row>
    <row r="366" spans="2:14" ht="15.75">
      <c r="B366" s="838"/>
      <c r="C366" s="841"/>
      <c r="D366" s="859"/>
      <c r="E366" s="856"/>
      <c r="F366" s="569">
        <v>5</v>
      </c>
      <c r="G366" s="570"/>
      <c r="H366" s="599" t="str">
        <f t="shared" si="6"/>
        <v>Belum Diisi</v>
      </c>
      <c r="I366" s="595" t="s">
        <v>26</v>
      </c>
      <c r="J366" s="596" t="str">
        <f>IF($D$362="Y/T","Isi Sasaran",IF($E$362=0,0,IF(I366="Y",1,IF(I366="T",0,"Isi Dulu"))))</f>
        <v>Isi Sasaran</v>
      </c>
      <c r="K366" s="595" t="s">
        <v>26</v>
      </c>
      <c r="L366" s="596" t="str">
        <f>IF($D$362="Y/T","Isi Sasaran",IF($E$362=0,0,IF(K366="Y",1,IF(K366="T",0,"Isi Dulu"))))</f>
        <v>Isi Sasaran</v>
      </c>
      <c r="M366" s="850"/>
      <c r="N366" s="853"/>
    </row>
    <row r="367" spans="2:14" ht="15.75">
      <c r="B367" s="836">
        <v>12</v>
      </c>
      <c r="C367" s="839"/>
      <c r="D367" s="857" t="s">
        <v>26</v>
      </c>
      <c r="E367" s="854" t="str">
        <f>IF(D367="Y",1,IF(D367="T",0,IF(D367="Y/T","Belum diisi","Error")))</f>
        <v>Belum diisi</v>
      </c>
      <c r="F367" s="528">
        <v>1</v>
      </c>
      <c r="G367" s="529"/>
      <c r="H367" s="600" t="str">
        <f t="shared" si="6"/>
        <v>Belum Diisi</v>
      </c>
      <c r="I367" s="590" t="s">
        <v>26</v>
      </c>
      <c r="J367" s="591" t="str">
        <f>IF($D$367="Y/T","Isi Sasaran",IF($E$367=0,0,IF(I367="Y",1,IF(I367="T",0,"Isi Dulu"))))</f>
        <v>Isi Sasaran</v>
      </c>
      <c r="K367" s="590" t="s">
        <v>26</v>
      </c>
      <c r="L367" s="591" t="str">
        <f>IF($D$367="Y/T","Isi Sasaran",IF($E$367=0,0,IF(K367="Y",1,IF(K367="T",0,"Isi Dulu"))))</f>
        <v>Isi Sasaran</v>
      </c>
      <c r="M367" s="848" t="s">
        <v>26</v>
      </c>
      <c r="N367" s="851" t="str">
        <f>IF(M367="Y",1,IF(M367="T",0,IF(M367="Y/T","Belum diisi","Error")))</f>
        <v>Belum diisi</v>
      </c>
    </row>
    <row r="368" spans="2:14" ht="15.75">
      <c r="B368" s="837"/>
      <c r="C368" s="840"/>
      <c r="D368" s="858"/>
      <c r="E368" s="855"/>
      <c r="F368" s="549">
        <v>2</v>
      </c>
      <c r="G368" s="550"/>
      <c r="H368" s="598" t="str">
        <f t="shared" si="6"/>
        <v>Belum Diisi</v>
      </c>
      <c r="I368" s="592" t="s">
        <v>26</v>
      </c>
      <c r="J368" s="593" t="str">
        <f>IF($D$367="Y/T","Isi Sasaran",IF($E$367=0,0,IF(I368="Y",1,IF(I368="T",0,"Isi Dulu"))))</f>
        <v>Isi Sasaran</v>
      </c>
      <c r="K368" s="592" t="s">
        <v>26</v>
      </c>
      <c r="L368" s="593" t="str">
        <f>IF($D$367="Y/T","Isi Sasaran",IF($E$367=0,0,IF(K368="Y",1,IF(K368="T",0,"Isi Dulu"))))</f>
        <v>Isi Sasaran</v>
      </c>
      <c r="M368" s="849"/>
      <c r="N368" s="852"/>
    </row>
    <row r="369" spans="2:14" ht="15.75">
      <c r="B369" s="837"/>
      <c r="C369" s="840"/>
      <c r="D369" s="858"/>
      <c r="E369" s="855"/>
      <c r="F369" s="549">
        <v>3</v>
      </c>
      <c r="G369" s="550"/>
      <c r="H369" s="598" t="str">
        <f t="shared" si="6"/>
        <v>Belum Diisi</v>
      </c>
      <c r="I369" s="592" t="s">
        <v>26</v>
      </c>
      <c r="J369" s="593" t="str">
        <f>IF($D$367="Y/T","Isi Sasaran",IF($E$367=0,0,IF(I369="Y",1,IF(I369="T",0,"Isi Dulu"))))</f>
        <v>Isi Sasaran</v>
      </c>
      <c r="K369" s="592" t="s">
        <v>26</v>
      </c>
      <c r="L369" s="593" t="str">
        <f>IF($D$367="Y/T","Isi Sasaran",IF($E$367=0,0,IF(K369="Y",1,IF(K369="T",0,"Isi Dulu"))))</f>
        <v>Isi Sasaran</v>
      </c>
      <c r="M369" s="849"/>
      <c r="N369" s="852"/>
    </row>
    <row r="370" spans="2:14" ht="15.75">
      <c r="B370" s="837"/>
      <c r="C370" s="840"/>
      <c r="D370" s="858"/>
      <c r="E370" s="855"/>
      <c r="F370" s="549">
        <v>4</v>
      </c>
      <c r="G370" s="550"/>
      <c r="H370" s="598" t="str">
        <f t="shared" si="6"/>
        <v>Belum Diisi</v>
      </c>
      <c r="I370" s="592" t="s">
        <v>26</v>
      </c>
      <c r="J370" s="593" t="str">
        <f>IF($D$367="Y/T","Isi Sasaran",IF($E$367=0,0,IF(I370="Y",1,IF(I370="T",0,"Isi Dulu"))))</f>
        <v>Isi Sasaran</v>
      </c>
      <c r="K370" s="592" t="s">
        <v>26</v>
      </c>
      <c r="L370" s="593" t="str">
        <f>IF($D$367="Y/T","Isi Sasaran",IF($E$367=0,0,IF(K370="Y",1,IF(K370="T",0,"Isi Dulu"))))</f>
        <v>Isi Sasaran</v>
      </c>
      <c r="M370" s="849"/>
      <c r="N370" s="852"/>
    </row>
    <row r="371" spans="2:14" ht="15.75">
      <c r="B371" s="838"/>
      <c r="C371" s="841"/>
      <c r="D371" s="859"/>
      <c r="E371" s="856"/>
      <c r="F371" s="569">
        <v>5</v>
      </c>
      <c r="G371" s="570"/>
      <c r="H371" s="599" t="str">
        <f t="shared" si="6"/>
        <v>Belum Diisi</v>
      </c>
      <c r="I371" s="595" t="s">
        <v>26</v>
      </c>
      <c r="J371" s="596" t="str">
        <f>IF($D$367="Y/T","Isi Sasaran",IF($E$367=0,0,IF(I371="Y",1,IF(I371="T",0,"Isi Dulu"))))</f>
        <v>Isi Sasaran</v>
      </c>
      <c r="K371" s="595" t="s">
        <v>26</v>
      </c>
      <c r="L371" s="596" t="str">
        <f>IF($D$367="Y/T","Isi Sasaran",IF($E$367=0,0,IF(K371="Y",1,IF(K371="T",0,"Isi Dulu"))))</f>
        <v>Isi Sasaran</v>
      </c>
      <c r="M371" s="850"/>
      <c r="N371" s="853"/>
    </row>
    <row r="372" spans="2:14" ht="15.75">
      <c r="B372" s="836">
        <v>13</v>
      </c>
      <c r="C372" s="839"/>
      <c r="D372" s="857" t="s">
        <v>26</v>
      </c>
      <c r="E372" s="854" t="str">
        <f>IF(D372="Y",1,IF(D372="T",0,IF(D372="Y/T","Belum diisi","Error")))</f>
        <v>Belum diisi</v>
      </c>
      <c r="F372" s="528">
        <v>1</v>
      </c>
      <c r="G372" s="529"/>
      <c r="H372" s="600" t="str">
        <f t="shared" si="6"/>
        <v>Belum Diisi</v>
      </c>
      <c r="I372" s="590" t="s">
        <v>26</v>
      </c>
      <c r="J372" s="591" t="str">
        <f>IF($D$372="Y/T","Isi Sasaran",IF($E$372=0,0,IF(I372="Y",1,IF(I372="T",0,"Isi Dulu"))))</f>
        <v>Isi Sasaran</v>
      </c>
      <c r="K372" s="590" t="s">
        <v>26</v>
      </c>
      <c r="L372" s="591" t="str">
        <f>IF($D$372="Y/T","Isi Sasaran",IF($E$372=0,0,IF(K372="Y",1,IF(K372="T",0,"Isi Dulu"))))</f>
        <v>Isi Sasaran</v>
      </c>
      <c r="M372" s="848" t="s">
        <v>26</v>
      </c>
      <c r="N372" s="851" t="str">
        <f>IF(M372="Y",1,IF(M372="T",0,IF(M372="Y/T","Belum diisi","Error")))</f>
        <v>Belum diisi</v>
      </c>
    </row>
    <row r="373" spans="2:14" ht="15.75">
      <c r="B373" s="837"/>
      <c r="C373" s="840"/>
      <c r="D373" s="858"/>
      <c r="E373" s="855"/>
      <c r="F373" s="549">
        <v>2</v>
      </c>
      <c r="G373" s="550"/>
      <c r="H373" s="598" t="str">
        <f t="shared" si="6"/>
        <v>Belum Diisi</v>
      </c>
      <c r="I373" s="592" t="s">
        <v>26</v>
      </c>
      <c r="J373" s="593" t="str">
        <f>IF($D$372="Y/T","Isi Sasaran",IF($E$372=0,0,IF(I373="Y",1,IF(I373="T",0,"Isi Dulu"))))</f>
        <v>Isi Sasaran</v>
      </c>
      <c r="K373" s="592" t="s">
        <v>26</v>
      </c>
      <c r="L373" s="593" t="str">
        <f>IF($D$372="Y/T","Isi Sasaran",IF($E$372=0,0,IF(K373="Y",1,IF(K373="T",0,"Isi Dulu"))))</f>
        <v>Isi Sasaran</v>
      </c>
      <c r="M373" s="849"/>
      <c r="N373" s="852"/>
    </row>
    <row r="374" spans="2:14" ht="15.75">
      <c r="B374" s="837"/>
      <c r="C374" s="840"/>
      <c r="D374" s="858"/>
      <c r="E374" s="855"/>
      <c r="F374" s="549">
        <v>3</v>
      </c>
      <c r="G374" s="550"/>
      <c r="H374" s="598" t="str">
        <f t="shared" si="6"/>
        <v>Belum Diisi</v>
      </c>
      <c r="I374" s="592" t="s">
        <v>26</v>
      </c>
      <c r="J374" s="593" t="str">
        <f>IF($D$372="Y/T","Isi Sasaran",IF($E$372=0,0,IF(I374="Y",1,IF(I374="T",0,"Isi Dulu"))))</f>
        <v>Isi Sasaran</v>
      </c>
      <c r="K374" s="592" t="s">
        <v>26</v>
      </c>
      <c r="L374" s="593" t="str">
        <f>IF($D$372="Y/T","Isi Sasaran",IF($E$372=0,0,IF(K374="Y",1,IF(K374="T",0,"Isi Dulu"))))</f>
        <v>Isi Sasaran</v>
      </c>
      <c r="M374" s="849"/>
      <c r="N374" s="852"/>
    </row>
    <row r="375" spans="2:14" ht="15.75">
      <c r="B375" s="837"/>
      <c r="C375" s="840"/>
      <c r="D375" s="858"/>
      <c r="E375" s="855"/>
      <c r="F375" s="549">
        <v>4</v>
      </c>
      <c r="G375" s="550"/>
      <c r="H375" s="598" t="str">
        <f t="shared" si="6"/>
        <v>Belum Diisi</v>
      </c>
      <c r="I375" s="592" t="s">
        <v>26</v>
      </c>
      <c r="J375" s="593" t="str">
        <f>IF($D$372="Y/T","Isi Sasaran",IF($E$372=0,0,IF(I375="Y",1,IF(I375="T",0,"Isi Dulu"))))</f>
        <v>Isi Sasaran</v>
      </c>
      <c r="K375" s="592" t="s">
        <v>26</v>
      </c>
      <c r="L375" s="593" t="str">
        <f>IF($D$372="Y/T","Isi Sasaran",IF($E$372=0,0,IF(K375="Y",1,IF(K375="T",0,"Isi Dulu"))))</f>
        <v>Isi Sasaran</v>
      </c>
      <c r="M375" s="849"/>
      <c r="N375" s="852"/>
    </row>
    <row r="376" spans="2:14" ht="15.75">
      <c r="B376" s="838"/>
      <c r="C376" s="841"/>
      <c r="D376" s="859"/>
      <c r="E376" s="856"/>
      <c r="F376" s="569">
        <v>5</v>
      </c>
      <c r="G376" s="570"/>
      <c r="H376" s="599" t="str">
        <f t="shared" ref="H376:H411" si="7">IF(OR(J376="Isi Dulu",L376="Isi Dulu",J376="Isi Sasaran",L376="Isi Sasaran"),"Belum Diisi",IF(SUM(J376,L376)=2,1,IF(SUM(J376,L376)=1,0,IF(SUM(J376,L376)=0,0,"Error"))))</f>
        <v>Belum Diisi</v>
      </c>
      <c r="I376" s="595" t="s">
        <v>26</v>
      </c>
      <c r="J376" s="596" t="str">
        <f>IF($D$372="Y/T","Isi Sasaran",IF($E$372=0,0,IF(I376="Y",1,IF(I376="T",0,"Isi Dulu"))))</f>
        <v>Isi Sasaran</v>
      </c>
      <c r="K376" s="595" t="s">
        <v>26</v>
      </c>
      <c r="L376" s="596" t="str">
        <f>IF($D$372="Y/T","Isi Sasaran",IF($E$372=0,0,IF(K376="Y",1,IF(K376="T",0,"Isi Dulu"))))</f>
        <v>Isi Sasaran</v>
      </c>
      <c r="M376" s="850"/>
      <c r="N376" s="853"/>
    </row>
    <row r="377" spans="2:14" ht="15.75">
      <c r="B377" s="836">
        <v>14</v>
      </c>
      <c r="C377" s="839"/>
      <c r="D377" s="857" t="s">
        <v>26</v>
      </c>
      <c r="E377" s="854" t="str">
        <f>IF(D377="Y",1,IF(D377="T",0,IF(D377="Y/T","Belum diisi","Error")))</f>
        <v>Belum diisi</v>
      </c>
      <c r="F377" s="528">
        <v>1</v>
      </c>
      <c r="G377" s="529"/>
      <c r="H377" s="600" t="str">
        <f t="shared" si="7"/>
        <v>Belum Diisi</v>
      </c>
      <c r="I377" s="590" t="s">
        <v>26</v>
      </c>
      <c r="J377" s="591" t="str">
        <f>IF($D$377="Y/T","Isi Sasaran",IF($E$377=0,0,IF(I377="Y",1,IF(I377="T",0,"Isi Dulu"))))</f>
        <v>Isi Sasaran</v>
      </c>
      <c r="K377" s="590" t="s">
        <v>26</v>
      </c>
      <c r="L377" s="591" t="str">
        <f>IF($D$377="Y/T","Isi Sasaran",IF($E$377=0,0,IF(K377="Y",1,IF(K377="T",0,"Isi Dulu"))))</f>
        <v>Isi Sasaran</v>
      </c>
      <c r="M377" s="848" t="s">
        <v>26</v>
      </c>
      <c r="N377" s="851" t="str">
        <f>IF(M377="Y",1,IF(M377="T",0,IF(M377="Y/T","Belum diisi","Error")))</f>
        <v>Belum diisi</v>
      </c>
    </row>
    <row r="378" spans="2:14" ht="15.75">
      <c r="B378" s="837"/>
      <c r="C378" s="840"/>
      <c r="D378" s="858"/>
      <c r="E378" s="855"/>
      <c r="F378" s="549">
        <v>2</v>
      </c>
      <c r="G378" s="550"/>
      <c r="H378" s="598" t="str">
        <f t="shared" si="7"/>
        <v>Belum Diisi</v>
      </c>
      <c r="I378" s="592" t="s">
        <v>26</v>
      </c>
      <c r="J378" s="593" t="str">
        <f>IF($D$377="Y/T","Isi Sasaran",IF($E$377=0,0,IF(I378="Y",1,IF(I378="T",0,"Isi Dulu"))))</f>
        <v>Isi Sasaran</v>
      </c>
      <c r="K378" s="592" t="s">
        <v>26</v>
      </c>
      <c r="L378" s="593" t="str">
        <f>IF($D$377="Y/T","Isi Sasaran",IF($E$377=0,0,IF(K378="Y",1,IF(K378="T",0,"Isi Dulu"))))</f>
        <v>Isi Sasaran</v>
      </c>
      <c r="M378" s="849"/>
      <c r="N378" s="852"/>
    </row>
    <row r="379" spans="2:14" ht="15.75">
      <c r="B379" s="837"/>
      <c r="C379" s="840"/>
      <c r="D379" s="858"/>
      <c r="E379" s="855"/>
      <c r="F379" s="549">
        <v>3</v>
      </c>
      <c r="G379" s="550"/>
      <c r="H379" s="598" t="str">
        <f t="shared" si="7"/>
        <v>Belum Diisi</v>
      </c>
      <c r="I379" s="592" t="s">
        <v>26</v>
      </c>
      <c r="J379" s="593" t="str">
        <f>IF($D$377="Y/T","Isi Sasaran",IF($E$377=0,0,IF(I379="Y",1,IF(I379="T",0,"Isi Dulu"))))</f>
        <v>Isi Sasaran</v>
      </c>
      <c r="K379" s="592" t="s">
        <v>26</v>
      </c>
      <c r="L379" s="593" t="str">
        <f>IF($D$377="Y/T","Isi Sasaran",IF($E$377=0,0,IF(K379="Y",1,IF(K379="T",0,"Isi Dulu"))))</f>
        <v>Isi Sasaran</v>
      </c>
      <c r="M379" s="849"/>
      <c r="N379" s="852"/>
    </row>
    <row r="380" spans="2:14" ht="15.75">
      <c r="B380" s="837"/>
      <c r="C380" s="840"/>
      <c r="D380" s="858"/>
      <c r="E380" s="855"/>
      <c r="F380" s="549">
        <v>4</v>
      </c>
      <c r="G380" s="550"/>
      <c r="H380" s="598" t="str">
        <f t="shared" si="7"/>
        <v>Belum Diisi</v>
      </c>
      <c r="I380" s="592" t="s">
        <v>26</v>
      </c>
      <c r="J380" s="593" t="str">
        <f>IF($D$377="Y/T","Isi Sasaran",IF($E$377=0,0,IF(I380="Y",1,IF(I380="T",0,"Isi Dulu"))))</f>
        <v>Isi Sasaran</v>
      </c>
      <c r="K380" s="592" t="s">
        <v>26</v>
      </c>
      <c r="L380" s="593" t="str">
        <f>IF($D$377="Y/T","Isi Sasaran",IF($E$377=0,0,IF(K380="Y",1,IF(K380="T",0,"Isi Dulu"))))</f>
        <v>Isi Sasaran</v>
      </c>
      <c r="M380" s="849"/>
      <c r="N380" s="852"/>
    </row>
    <row r="381" spans="2:14" ht="15.75">
      <c r="B381" s="838"/>
      <c r="C381" s="841"/>
      <c r="D381" s="859"/>
      <c r="E381" s="856"/>
      <c r="F381" s="569">
        <v>5</v>
      </c>
      <c r="G381" s="570"/>
      <c r="H381" s="599" t="str">
        <f t="shared" si="7"/>
        <v>Belum Diisi</v>
      </c>
      <c r="I381" s="595" t="s">
        <v>26</v>
      </c>
      <c r="J381" s="596" t="str">
        <f>IF($D$377="Y/T","Isi Sasaran",IF($E$377=0,0,IF(I381="Y",1,IF(I381="T",0,"Isi Dulu"))))</f>
        <v>Isi Sasaran</v>
      </c>
      <c r="K381" s="595" t="s">
        <v>26</v>
      </c>
      <c r="L381" s="596" t="str">
        <f>IF($D$377="Y/T","Isi Sasaran",IF($E$377=0,0,IF(K381="Y",1,IF(K381="T",0,"Isi Dulu"))))</f>
        <v>Isi Sasaran</v>
      </c>
      <c r="M381" s="850"/>
      <c r="N381" s="853"/>
    </row>
    <row r="382" spans="2:14" ht="15.75">
      <c r="B382" s="836">
        <v>15</v>
      </c>
      <c r="C382" s="839"/>
      <c r="D382" s="857" t="s">
        <v>26</v>
      </c>
      <c r="E382" s="854" t="str">
        <f>IF(D382="Y",1,IF(D382="T",0,IF(D382="Y/T","Belum diisi","Error")))</f>
        <v>Belum diisi</v>
      </c>
      <c r="F382" s="528">
        <v>1</v>
      </c>
      <c r="G382" s="529"/>
      <c r="H382" s="600" t="str">
        <f t="shared" si="7"/>
        <v>Belum Diisi</v>
      </c>
      <c r="I382" s="590" t="s">
        <v>26</v>
      </c>
      <c r="J382" s="591" t="str">
        <f>IF($D$382="Y/T","Isi Sasaran",IF($E$382=0,0,IF(I382="Y",1,IF(I382="T",0,"Isi Dulu"))))</f>
        <v>Isi Sasaran</v>
      </c>
      <c r="K382" s="590" t="s">
        <v>26</v>
      </c>
      <c r="L382" s="591" t="str">
        <f>IF($D$382="Y/T","Isi Sasaran",IF($E$382=0,0,IF(K382="Y",1,IF(K382="T",0,"Isi Dulu"))))</f>
        <v>Isi Sasaran</v>
      </c>
      <c r="M382" s="848" t="s">
        <v>26</v>
      </c>
      <c r="N382" s="851" t="str">
        <f>IF(M382="Y",1,IF(M382="T",0,IF(M382="Y/T","Belum diisi","Error")))</f>
        <v>Belum diisi</v>
      </c>
    </row>
    <row r="383" spans="2:14" ht="15.75">
      <c r="B383" s="837"/>
      <c r="C383" s="840"/>
      <c r="D383" s="858"/>
      <c r="E383" s="855"/>
      <c r="F383" s="549">
        <v>2</v>
      </c>
      <c r="G383" s="550"/>
      <c r="H383" s="598" t="str">
        <f t="shared" si="7"/>
        <v>Belum Diisi</v>
      </c>
      <c r="I383" s="592" t="s">
        <v>26</v>
      </c>
      <c r="J383" s="593" t="str">
        <f>IF($D$382="Y/T","Isi Sasaran",IF($E$382=0,0,IF(I383="Y",1,IF(I383="T",0,"Isi Dulu"))))</f>
        <v>Isi Sasaran</v>
      </c>
      <c r="K383" s="592" t="s">
        <v>26</v>
      </c>
      <c r="L383" s="593" t="str">
        <f>IF($D$382="Y/T","Isi Sasaran",IF($E$382=0,0,IF(K383="Y",1,IF(K383="T",0,"Isi Dulu"))))</f>
        <v>Isi Sasaran</v>
      </c>
      <c r="M383" s="849"/>
      <c r="N383" s="852"/>
    </row>
    <row r="384" spans="2:14" ht="15.75">
      <c r="B384" s="837"/>
      <c r="C384" s="840"/>
      <c r="D384" s="858"/>
      <c r="E384" s="855"/>
      <c r="F384" s="549">
        <v>3</v>
      </c>
      <c r="G384" s="550"/>
      <c r="H384" s="598" t="str">
        <f t="shared" si="7"/>
        <v>Belum Diisi</v>
      </c>
      <c r="I384" s="592" t="s">
        <v>26</v>
      </c>
      <c r="J384" s="593" t="str">
        <f>IF($D$382="Y/T","Isi Sasaran",IF($E$382=0,0,IF(I384="Y",1,IF(I384="T",0,"Isi Dulu"))))</f>
        <v>Isi Sasaran</v>
      </c>
      <c r="K384" s="592" t="s">
        <v>26</v>
      </c>
      <c r="L384" s="593" t="str">
        <f>IF($D$382="Y/T","Isi Sasaran",IF($E$382=0,0,IF(K384="Y",1,IF(K384="T",0,"Isi Dulu"))))</f>
        <v>Isi Sasaran</v>
      </c>
      <c r="M384" s="849"/>
      <c r="N384" s="852"/>
    </row>
    <row r="385" spans="2:14" ht="15.75">
      <c r="B385" s="837"/>
      <c r="C385" s="840"/>
      <c r="D385" s="858"/>
      <c r="E385" s="855"/>
      <c r="F385" s="549">
        <v>4</v>
      </c>
      <c r="G385" s="550"/>
      <c r="H385" s="598" t="str">
        <f t="shared" si="7"/>
        <v>Belum Diisi</v>
      </c>
      <c r="I385" s="592" t="s">
        <v>26</v>
      </c>
      <c r="J385" s="593" t="str">
        <f>IF($D$382="Y/T","Isi Sasaran",IF($E$382=0,0,IF(I385="Y",1,IF(I385="T",0,"Isi Dulu"))))</f>
        <v>Isi Sasaran</v>
      </c>
      <c r="K385" s="592" t="s">
        <v>26</v>
      </c>
      <c r="L385" s="593" t="str">
        <f>IF($D$382="Y/T","Isi Sasaran",IF($E$382=0,0,IF(K385="Y",1,IF(K385="T",0,"Isi Dulu"))))</f>
        <v>Isi Sasaran</v>
      </c>
      <c r="M385" s="849"/>
      <c r="N385" s="852"/>
    </row>
    <row r="386" spans="2:14" ht="15.75">
      <c r="B386" s="838"/>
      <c r="C386" s="841"/>
      <c r="D386" s="859"/>
      <c r="E386" s="856"/>
      <c r="F386" s="569">
        <v>5</v>
      </c>
      <c r="G386" s="570"/>
      <c r="H386" s="599" t="str">
        <f t="shared" si="7"/>
        <v>Belum Diisi</v>
      </c>
      <c r="I386" s="595" t="s">
        <v>26</v>
      </c>
      <c r="J386" s="596" t="str">
        <f>IF($D$382="Y/T","Isi Sasaran",IF($E$382=0,0,IF(I386="Y",1,IF(I386="T",0,"Isi Dulu"))))</f>
        <v>Isi Sasaran</v>
      </c>
      <c r="K386" s="595" t="s">
        <v>26</v>
      </c>
      <c r="L386" s="596" t="str">
        <f>IF($D$382="Y/T","Isi Sasaran",IF($E$382=0,0,IF(K386="Y",1,IF(K386="T",0,"Isi Dulu"))))</f>
        <v>Isi Sasaran</v>
      </c>
      <c r="M386" s="850"/>
      <c r="N386" s="853"/>
    </row>
    <row r="387" spans="2:14" ht="15.75">
      <c r="B387" s="836">
        <v>16</v>
      </c>
      <c r="C387" s="839"/>
      <c r="D387" s="857" t="s">
        <v>26</v>
      </c>
      <c r="E387" s="854" t="str">
        <f>IF(D387="Y",1,IF(D387="T",0,IF(D387="Y/T","Belum diisi","Error")))</f>
        <v>Belum diisi</v>
      </c>
      <c r="F387" s="528">
        <v>1</v>
      </c>
      <c r="G387" s="529"/>
      <c r="H387" s="600" t="str">
        <f t="shared" si="7"/>
        <v>Belum Diisi</v>
      </c>
      <c r="I387" s="590" t="s">
        <v>26</v>
      </c>
      <c r="J387" s="591" t="str">
        <f>IF($D$387="Y/T","Isi Sasaran",IF($E$387=0,0,IF(I387="Y",1,IF(I387="T",0,"Isi Dulu"))))</f>
        <v>Isi Sasaran</v>
      </c>
      <c r="K387" s="590" t="s">
        <v>26</v>
      </c>
      <c r="L387" s="591" t="str">
        <f>IF($D$387="Y/T","Isi Sasaran",IF($E$387=0,0,IF(K387="Y",1,IF(K387="T",0,"Isi Dulu"))))</f>
        <v>Isi Sasaran</v>
      </c>
      <c r="M387" s="848" t="s">
        <v>26</v>
      </c>
      <c r="N387" s="851" t="str">
        <f>IF(M387="Y",1,IF(M387="T",0,IF(M387="Y/T","Belum diisi","Error")))</f>
        <v>Belum diisi</v>
      </c>
    </row>
    <row r="388" spans="2:14" ht="15.75">
      <c r="B388" s="837"/>
      <c r="C388" s="840"/>
      <c r="D388" s="858"/>
      <c r="E388" s="855"/>
      <c r="F388" s="549">
        <v>2</v>
      </c>
      <c r="G388" s="550"/>
      <c r="H388" s="598" t="str">
        <f t="shared" si="7"/>
        <v>Belum Diisi</v>
      </c>
      <c r="I388" s="592" t="s">
        <v>26</v>
      </c>
      <c r="J388" s="593" t="str">
        <f>IF($D$387="Y/T","Isi Sasaran",IF($E$387=0,0,IF(I388="Y",1,IF(I388="T",0,"Isi Dulu"))))</f>
        <v>Isi Sasaran</v>
      </c>
      <c r="K388" s="592" t="s">
        <v>26</v>
      </c>
      <c r="L388" s="593" t="str">
        <f>IF($D$387="Y/T","Isi Sasaran",IF($E$387=0,0,IF(K388="Y",1,IF(K388="T",0,"Isi Dulu"))))</f>
        <v>Isi Sasaran</v>
      </c>
      <c r="M388" s="849"/>
      <c r="N388" s="852"/>
    </row>
    <row r="389" spans="2:14" ht="15.75">
      <c r="B389" s="837"/>
      <c r="C389" s="840"/>
      <c r="D389" s="858"/>
      <c r="E389" s="855"/>
      <c r="F389" s="549">
        <v>3</v>
      </c>
      <c r="G389" s="550"/>
      <c r="H389" s="598" t="str">
        <f t="shared" si="7"/>
        <v>Belum Diisi</v>
      </c>
      <c r="I389" s="592" t="s">
        <v>26</v>
      </c>
      <c r="J389" s="593" t="str">
        <f>IF($D$387="Y/T","Isi Sasaran",IF($E$387=0,0,IF(I389="Y",1,IF(I389="T",0,"Isi Dulu"))))</f>
        <v>Isi Sasaran</v>
      </c>
      <c r="K389" s="592" t="s">
        <v>26</v>
      </c>
      <c r="L389" s="593" t="str">
        <f>IF($D$387="Y/T","Isi Sasaran",IF($E$387=0,0,IF(K389="Y",1,IF(K389="T",0,"Isi Dulu"))))</f>
        <v>Isi Sasaran</v>
      </c>
      <c r="M389" s="849"/>
      <c r="N389" s="852"/>
    </row>
    <row r="390" spans="2:14" ht="15.75">
      <c r="B390" s="837"/>
      <c r="C390" s="840"/>
      <c r="D390" s="858"/>
      <c r="E390" s="855"/>
      <c r="F390" s="549">
        <v>4</v>
      </c>
      <c r="G390" s="550"/>
      <c r="H390" s="598" t="str">
        <f t="shared" si="7"/>
        <v>Belum Diisi</v>
      </c>
      <c r="I390" s="592" t="s">
        <v>26</v>
      </c>
      <c r="J390" s="593" t="str">
        <f>IF($D$387="Y/T","Isi Sasaran",IF($E$387=0,0,IF(I390="Y",1,IF(I390="T",0,"Isi Dulu"))))</f>
        <v>Isi Sasaran</v>
      </c>
      <c r="K390" s="592" t="s">
        <v>26</v>
      </c>
      <c r="L390" s="593" t="str">
        <f>IF($D$387="Y/T","Isi Sasaran",IF($E$387=0,0,IF(K390="Y",1,IF(K390="T",0,"Isi Dulu"))))</f>
        <v>Isi Sasaran</v>
      </c>
      <c r="M390" s="849"/>
      <c r="N390" s="852"/>
    </row>
    <row r="391" spans="2:14" ht="15.75">
      <c r="B391" s="838"/>
      <c r="C391" s="841"/>
      <c r="D391" s="859"/>
      <c r="E391" s="856"/>
      <c r="F391" s="569">
        <v>5</v>
      </c>
      <c r="G391" s="570"/>
      <c r="H391" s="599" t="str">
        <f t="shared" si="7"/>
        <v>Belum Diisi</v>
      </c>
      <c r="I391" s="595" t="s">
        <v>26</v>
      </c>
      <c r="J391" s="596" t="str">
        <f>IF($D$387="Y/T","Isi Sasaran",IF($E$387=0,0,IF(I391="Y",1,IF(I391="T",0,"Isi Dulu"))))</f>
        <v>Isi Sasaran</v>
      </c>
      <c r="K391" s="595" t="s">
        <v>26</v>
      </c>
      <c r="L391" s="596" t="str">
        <f>IF($D$387="Y/T","Isi Sasaran",IF($E$387=0,0,IF(K391="Y",1,IF(K391="T",0,"Isi Dulu"))))</f>
        <v>Isi Sasaran</v>
      </c>
      <c r="M391" s="850"/>
      <c r="N391" s="853"/>
    </row>
    <row r="392" spans="2:14" ht="15.75">
      <c r="B392" s="836">
        <v>17</v>
      </c>
      <c r="C392" s="839"/>
      <c r="D392" s="857" t="s">
        <v>26</v>
      </c>
      <c r="E392" s="854" t="str">
        <f>IF(D392="Y",1,IF(D392="T",0,IF(D392="Y/T","Belum diisi","Error")))</f>
        <v>Belum diisi</v>
      </c>
      <c r="F392" s="528">
        <v>1</v>
      </c>
      <c r="G392" s="529"/>
      <c r="H392" s="600" t="str">
        <f t="shared" si="7"/>
        <v>Belum Diisi</v>
      </c>
      <c r="I392" s="590" t="s">
        <v>26</v>
      </c>
      <c r="J392" s="591" t="str">
        <f>IF($D$392="Y/T","Isi Sasaran",IF($E$392=0,0,IF(I392="Y",1,IF(I392="T",0,"Isi Dulu"))))</f>
        <v>Isi Sasaran</v>
      </c>
      <c r="K392" s="590" t="s">
        <v>26</v>
      </c>
      <c r="L392" s="591" t="str">
        <f>IF($D$392="Y/T","Isi Sasaran",IF($E$392=0,0,IF(K392="Y",1,IF(K392="T",0,"Isi Dulu"))))</f>
        <v>Isi Sasaran</v>
      </c>
      <c r="M392" s="848" t="s">
        <v>26</v>
      </c>
      <c r="N392" s="851" t="str">
        <f>IF(M392="Y",1,IF(M392="T",0,IF(M392="Y/T","Belum diisi","Error")))</f>
        <v>Belum diisi</v>
      </c>
    </row>
    <row r="393" spans="2:14" ht="15.75">
      <c r="B393" s="837"/>
      <c r="C393" s="840"/>
      <c r="D393" s="858"/>
      <c r="E393" s="855"/>
      <c r="F393" s="549">
        <v>2</v>
      </c>
      <c r="G393" s="550"/>
      <c r="H393" s="598" t="str">
        <f t="shared" si="7"/>
        <v>Belum Diisi</v>
      </c>
      <c r="I393" s="592" t="s">
        <v>26</v>
      </c>
      <c r="J393" s="593" t="str">
        <f>IF($D$392="Y/T","Isi Sasaran",IF($E$392=0,0,IF(I393="Y",1,IF(I393="T",0,"Isi Dulu"))))</f>
        <v>Isi Sasaran</v>
      </c>
      <c r="K393" s="592" t="s">
        <v>26</v>
      </c>
      <c r="L393" s="593" t="str">
        <f>IF($D$392="Y/T","Isi Sasaran",IF($E$392=0,0,IF(K393="Y",1,IF(K393="T",0,"Isi Dulu"))))</f>
        <v>Isi Sasaran</v>
      </c>
      <c r="M393" s="849"/>
      <c r="N393" s="852"/>
    </row>
    <row r="394" spans="2:14" ht="15.75">
      <c r="B394" s="837"/>
      <c r="C394" s="840"/>
      <c r="D394" s="858"/>
      <c r="E394" s="855"/>
      <c r="F394" s="549">
        <v>3</v>
      </c>
      <c r="G394" s="550"/>
      <c r="H394" s="598" t="str">
        <f t="shared" si="7"/>
        <v>Belum Diisi</v>
      </c>
      <c r="I394" s="592" t="s">
        <v>26</v>
      </c>
      <c r="J394" s="593" t="str">
        <f>IF($D$392="Y/T","Isi Sasaran",IF($E$392=0,0,IF(I394="Y",1,IF(I394="T",0,"Isi Dulu"))))</f>
        <v>Isi Sasaran</v>
      </c>
      <c r="K394" s="592" t="s">
        <v>26</v>
      </c>
      <c r="L394" s="593" t="str">
        <f>IF($D$392="Y/T","Isi Sasaran",IF($E$392=0,0,IF(K394="Y",1,IF(K394="T",0,"Isi Dulu"))))</f>
        <v>Isi Sasaran</v>
      </c>
      <c r="M394" s="849"/>
      <c r="N394" s="852"/>
    </row>
    <row r="395" spans="2:14" ht="15.75">
      <c r="B395" s="837"/>
      <c r="C395" s="840"/>
      <c r="D395" s="858"/>
      <c r="E395" s="855"/>
      <c r="F395" s="549">
        <v>4</v>
      </c>
      <c r="G395" s="550"/>
      <c r="H395" s="598" t="str">
        <f t="shared" si="7"/>
        <v>Belum Diisi</v>
      </c>
      <c r="I395" s="592" t="s">
        <v>26</v>
      </c>
      <c r="J395" s="593" t="str">
        <f>IF($D$392="Y/T","Isi Sasaran",IF($E$392=0,0,IF(I395="Y",1,IF(I395="T",0,"Isi Dulu"))))</f>
        <v>Isi Sasaran</v>
      </c>
      <c r="K395" s="592" t="s">
        <v>26</v>
      </c>
      <c r="L395" s="593" t="str">
        <f>IF($D$392="Y/T","Isi Sasaran",IF($E$392=0,0,IF(K395="Y",1,IF(K395="T",0,"Isi Dulu"))))</f>
        <v>Isi Sasaran</v>
      </c>
      <c r="M395" s="849"/>
      <c r="N395" s="852"/>
    </row>
    <row r="396" spans="2:14" ht="15.75">
      <c r="B396" s="838"/>
      <c r="C396" s="841"/>
      <c r="D396" s="859"/>
      <c r="E396" s="856"/>
      <c r="F396" s="569">
        <v>5</v>
      </c>
      <c r="G396" s="570"/>
      <c r="H396" s="599" t="str">
        <f t="shared" si="7"/>
        <v>Belum Diisi</v>
      </c>
      <c r="I396" s="595" t="s">
        <v>26</v>
      </c>
      <c r="J396" s="596" t="str">
        <f>IF($D$392="Y/T","Isi Sasaran",IF($E$392=0,0,IF(I396="Y",1,IF(I396="T",0,"Isi Dulu"))))</f>
        <v>Isi Sasaran</v>
      </c>
      <c r="K396" s="595" t="s">
        <v>26</v>
      </c>
      <c r="L396" s="596" t="str">
        <f>IF($D$392="Y/T","Isi Sasaran",IF($E$392=0,0,IF(K396="Y",1,IF(K396="T",0,"Isi Dulu"))))</f>
        <v>Isi Sasaran</v>
      </c>
      <c r="M396" s="850"/>
      <c r="N396" s="853"/>
    </row>
    <row r="397" spans="2:14" ht="15.75">
      <c r="B397" s="836">
        <v>18</v>
      </c>
      <c r="C397" s="839"/>
      <c r="D397" s="857" t="s">
        <v>26</v>
      </c>
      <c r="E397" s="854" t="str">
        <f>IF(D397="Y",1,IF(D397="T",0,IF(D397="Y/T","Belum diisi","Error")))</f>
        <v>Belum diisi</v>
      </c>
      <c r="F397" s="528">
        <v>1</v>
      </c>
      <c r="G397" s="529"/>
      <c r="H397" s="600" t="str">
        <f t="shared" si="7"/>
        <v>Belum Diisi</v>
      </c>
      <c r="I397" s="590" t="s">
        <v>26</v>
      </c>
      <c r="J397" s="591" t="str">
        <f>IF($D$397="Y/T","Isi Sasaran",IF($E$397=0,0,IF(I397="Y",1,IF(I397="T",0,"Isi Dulu"))))</f>
        <v>Isi Sasaran</v>
      </c>
      <c r="K397" s="590" t="s">
        <v>26</v>
      </c>
      <c r="L397" s="591" t="str">
        <f>IF($D$397="Y/T","Isi Sasaran",IF($E$397=0,0,IF(K397="Y",1,IF(K397="T",0,"Isi Dulu"))))</f>
        <v>Isi Sasaran</v>
      </c>
      <c r="M397" s="848" t="s">
        <v>26</v>
      </c>
      <c r="N397" s="851" t="str">
        <f>IF(M397="Y",1,IF(M397="T",0,IF(M397="Y/T","Belum diisi","Error")))</f>
        <v>Belum diisi</v>
      </c>
    </row>
    <row r="398" spans="2:14" ht="15.75">
      <c r="B398" s="837"/>
      <c r="C398" s="840"/>
      <c r="D398" s="858"/>
      <c r="E398" s="855"/>
      <c r="F398" s="549">
        <v>2</v>
      </c>
      <c r="G398" s="550"/>
      <c r="H398" s="598" t="str">
        <f t="shared" si="7"/>
        <v>Belum Diisi</v>
      </c>
      <c r="I398" s="592" t="s">
        <v>26</v>
      </c>
      <c r="J398" s="593" t="str">
        <f>IF($D$397="Y/T","Isi Sasaran",IF($E$397=0,0,IF(I398="Y",1,IF(I398="T",0,"Isi Dulu"))))</f>
        <v>Isi Sasaran</v>
      </c>
      <c r="K398" s="592" t="s">
        <v>26</v>
      </c>
      <c r="L398" s="593" t="str">
        <f>IF($D$397="Y/T","Isi Sasaran",IF($E$397=0,0,IF(K398="Y",1,IF(K398="T",0,"Isi Dulu"))))</f>
        <v>Isi Sasaran</v>
      </c>
      <c r="M398" s="849"/>
      <c r="N398" s="852"/>
    </row>
    <row r="399" spans="2:14" ht="15.75">
      <c r="B399" s="837"/>
      <c r="C399" s="840"/>
      <c r="D399" s="858"/>
      <c r="E399" s="855"/>
      <c r="F399" s="549">
        <v>3</v>
      </c>
      <c r="G399" s="550"/>
      <c r="H399" s="598" t="str">
        <f t="shared" si="7"/>
        <v>Belum Diisi</v>
      </c>
      <c r="I399" s="592" t="s">
        <v>26</v>
      </c>
      <c r="J399" s="593" t="str">
        <f>IF($D$397="Y/T","Isi Sasaran",IF($E$397=0,0,IF(I399="Y",1,IF(I399="T",0,"Isi Dulu"))))</f>
        <v>Isi Sasaran</v>
      </c>
      <c r="K399" s="592" t="s">
        <v>26</v>
      </c>
      <c r="L399" s="593" t="str">
        <f>IF($D$397="Y/T","Isi Sasaran",IF($E$397=0,0,IF(K399="Y",1,IF(K399="T",0,"Isi Dulu"))))</f>
        <v>Isi Sasaran</v>
      </c>
      <c r="M399" s="849"/>
      <c r="N399" s="852"/>
    </row>
    <row r="400" spans="2:14" ht="15.75">
      <c r="B400" s="837"/>
      <c r="C400" s="840"/>
      <c r="D400" s="858"/>
      <c r="E400" s="855"/>
      <c r="F400" s="549">
        <v>4</v>
      </c>
      <c r="G400" s="550"/>
      <c r="H400" s="598" t="str">
        <f t="shared" si="7"/>
        <v>Belum Diisi</v>
      </c>
      <c r="I400" s="592" t="s">
        <v>26</v>
      </c>
      <c r="J400" s="593" t="str">
        <f>IF($D$397="Y/T","Isi Sasaran",IF($E$397=0,0,IF(I400="Y",1,IF(I400="T",0,"Isi Dulu"))))</f>
        <v>Isi Sasaran</v>
      </c>
      <c r="K400" s="592" t="s">
        <v>26</v>
      </c>
      <c r="L400" s="593" t="str">
        <f>IF($D$397="Y/T","Isi Sasaran",IF($E$397=0,0,IF(K400="Y",1,IF(K400="T",0,"Isi Dulu"))))</f>
        <v>Isi Sasaran</v>
      </c>
      <c r="M400" s="849"/>
      <c r="N400" s="852"/>
    </row>
    <row r="401" spans="2:14" ht="15.75">
      <c r="B401" s="838"/>
      <c r="C401" s="841"/>
      <c r="D401" s="859"/>
      <c r="E401" s="856"/>
      <c r="F401" s="569">
        <v>5</v>
      </c>
      <c r="G401" s="570"/>
      <c r="H401" s="599" t="str">
        <f t="shared" si="7"/>
        <v>Belum Diisi</v>
      </c>
      <c r="I401" s="595" t="s">
        <v>26</v>
      </c>
      <c r="J401" s="596" t="str">
        <f>IF($D$397="Y/T","Isi Sasaran",IF($E$397=0,0,IF(I401="Y",1,IF(I401="T",0,"Isi Dulu"))))</f>
        <v>Isi Sasaran</v>
      </c>
      <c r="K401" s="595" t="s">
        <v>26</v>
      </c>
      <c r="L401" s="596" t="str">
        <f>IF($D$397="Y/T","Isi Sasaran",IF($E$397=0,0,IF(K401="Y",1,IF(K401="T",0,"Isi Dulu"))))</f>
        <v>Isi Sasaran</v>
      </c>
      <c r="M401" s="850"/>
      <c r="N401" s="853"/>
    </row>
    <row r="402" spans="2:14" ht="15.75">
      <c r="B402" s="836">
        <v>19</v>
      </c>
      <c r="C402" s="839"/>
      <c r="D402" s="857" t="s">
        <v>26</v>
      </c>
      <c r="E402" s="854" t="str">
        <f>IF(D402="Y",1,IF(D402="T",0,IF(D402="Y/T","Belum diisi","Error")))</f>
        <v>Belum diisi</v>
      </c>
      <c r="F402" s="528">
        <v>1</v>
      </c>
      <c r="G402" s="529"/>
      <c r="H402" s="600" t="str">
        <f t="shared" si="7"/>
        <v>Belum Diisi</v>
      </c>
      <c r="I402" s="590" t="s">
        <v>26</v>
      </c>
      <c r="J402" s="591" t="str">
        <f>IF($D$402="Y/T","Isi Sasaran",IF($E$402=0,0,IF(I402="Y",1,IF(I402="T",0,"Isi Dulu"))))</f>
        <v>Isi Sasaran</v>
      </c>
      <c r="K402" s="590" t="s">
        <v>26</v>
      </c>
      <c r="L402" s="591" t="str">
        <f>IF($D$402="Y/T","Isi Sasaran",IF($E$402=0,0,IF(K402="Y",1,IF(K402="T",0,"Isi Dulu"))))</f>
        <v>Isi Sasaran</v>
      </c>
      <c r="M402" s="848" t="s">
        <v>26</v>
      </c>
      <c r="N402" s="851" t="str">
        <f>IF(M402="Y",1,IF(M402="T",0,IF(M402="Y/T","Belum diisi","Error")))</f>
        <v>Belum diisi</v>
      </c>
    </row>
    <row r="403" spans="2:14" ht="15.75">
      <c r="B403" s="837"/>
      <c r="C403" s="840"/>
      <c r="D403" s="858"/>
      <c r="E403" s="855"/>
      <c r="F403" s="549">
        <v>2</v>
      </c>
      <c r="G403" s="550"/>
      <c r="H403" s="598" t="str">
        <f t="shared" si="7"/>
        <v>Belum Diisi</v>
      </c>
      <c r="I403" s="592" t="s">
        <v>26</v>
      </c>
      <c r="J403" s="593" t="str">
        <f>IF($D$402="Y/T","Isi Sasaran",IF($E$402=0,0,IF(I403="Y",1,IF(I403="T",0,"Isi Dulu"))))</f>
        <v>Isi Sasaran</v>
      </c>
      <c r="K403" s="592" t="s">
        <v>26</v>
      </c>
      <c r="L403" s="593" t="str">
        <f>IF($D$402="Y/T","Isi Sasaran",IF($E$402=0,0,IF(K403="Y",1,IF(K403="T",0,"Isi Dulu"))))</f>
        <v>Isi Sasaran</v>
      </c>
      <c r="M403" s="849"/>
      <c r="N403" s="852"/>
    </row>
    <row r="404" spans="2:14" ht="15.75">
      <c r="B404" s="837"/>
      <c r="C404" s="840"/>
      <c r="D404" s="858"/>
      <c r="E404" s="855"/>
      <c r="F404" s="549">
        <v>3</v>
      </c>
      <c r="G404" s="550"/>
      <c r="H404" s="598" t="str">
        <f t="shared" si="7"/>
        <v>Belum Diisi</v>
      </c>
      <c r="I404" s="592" t="s">
        <v>26</v>
      </c>
      <c r="J404" s="593" t="str">
        <f>IF($D$402="Y/T","Isi Sasaran",IF($E$402=0,0,IF(I404="Y",1,IF(I404="T",0,"Isi Dulu"))))</f>
        <v>Isi Sasaran</v>
      </c>
      <c r="K404" s="592" t="s">
        <v>26</v>
      </c>
      <c r="L404" s="593" t="str">
        <f>IF($D$402="Y/T","Isi Sasaran",IF($E$402=0,0,IF(K404="Y",1,IF(K404="T",0,"Isi Dulu"))))</f>
        <v>Isi Sasaran</v>
      </c>
      <c r="M404" s="849"/>
      <c r="N404" s="852"/>
    </row>
    <row r="405" spans="2:14" ht="15.75">
      <c r="B405" s="837"/>
      <c r="C405" s="840"/>
      <c r="D405" s="858"/>
      <c r="E405" s="855"/>
      <c r="F405" s="549">
        <v>4</v>
      </c>
      <c r="G405" s="550"/>
      <c r="H405" s="598" t="str">
        <f t="shared" si="7"/>
        <v>Belum Diisi</v>
      </c>
      <c r="I405" s="592" t="s">
        <v>26</v>
      </c>
      <c r="J405" s="593" t="str">
        <f>IF($D$402="Y/T","Isi Sasaran",IF($E$402=0,0,IF(I405="Y",1,IF(I405="T",0,"Isi Dulu"))))</f>
        <v>Isi Sasaran</v>
      </c>
      <c r="K405" s="592" t="s">
        <v>26</v>
      </c>
      <c r="L405" s="593" t="str">
        <f>IF($D$402="Y/T","Isi Sasaran",IF($E$402=0,0,IF(K405="Y",1,IF(K405="T",0,"Isi Dulu"))))</f>
        <v>Isi Sasaran</v>
      </c>
      <c r="M405" s="849"/>
      <c r="N405" s="852"/>
    </row>
    <row r="406" spans="2:14" ht="15.75">
      <c r="B406" s="838"/>
      <c r="C406" s="841"/>
      <c r="D406" s="859"/>
      <c r="E406" s="856"/>
      <c r="F406" s="569">
        <v>5</v>
      </c>
      <c r="G406" s="570"/>
      <c r="H406" s="599" t="str">
        <f t="shared" si="7"/>
        <v>Belum Diisi</v>
      </c>
      <c r="I406" s="595" t="s">
        <v>26</v>
      </c>
      <c r="J406" s="596" t="str">
        <f>IF($D$402="Y/T","Isi Sasaran",IF($E$402=0,0,IF(I406="Y",1,IF(I406="T",0,"Isi Dulu"))))</f>
        <v>Isi Sasaran</v>
      </c>
      <c r="K406" s="595" t="s">
        <v>26</v>
      </c>
      <c r="L406" s="596" t="str">
        <f>IF($D$402="Y/T","Isi Sasaran",IF($E$402=0,0,IF(K406="Y",1,IF(K406="T",0,"Isi Dulu"))))</f>
        <v>Isi Sasaran</v>
      </c>
      <c r="M406" s="850"/>
      <c r="N406" s="853"/>
    </row>
    <row r="407" spans="2:14" ht="15.75">
      <c r="B407" s="836">
        <v>20</v>
      </c>
      <c r="C407" s="839"/>
      <c r="D407" s="857" t="s">
        <v>26</v>
      </c>
      <c r="E407" s="854" t="str">
        <f>IF(D407="Y",1,IF(D407="T",0,IF(D407="Y/T","Belum diisi","Error")))</f>
        <v>Belum diisi</v>
      </c>
      <c r="F407" s="528">
        <v>1</v>
      </c>
      <c r="G407" s="529"/>
      <c r="H407" s="600" t="str">
        <f t="shared" si="7"/>
        <v>Belum Diisi</v>
      </c>
      <c r="I407" s="590" t="s">
        <v>26</v>
      </c>
      <c r="J407" s="591" t="str">
        <f>IF($D$407="Y/T","Isi Sasaran",IF($E$407=0,0,IF(I407="Y",1,IF(I407="T",0,"Isi Dulu"))))</f>
        <v>Isi Sasaran</v>
      </c>
      <c r="K407" s="590" t="s">
        <v>26</v>
      </c>
      <c r="L407" s="591" t="str">
        <f>IF($D$407="Y/T","Isi Sasaran",IF($E$407=0,0,IF(K407="Y",1,IF(K407="T",0,"Isi Dulu"))))</f>
        <v>Isi Sasaran</v>
      </c>
      <c r="M407" s="848" t="s">
        <v>26</v>
      </c>
      <c r="N407" s="851" t="str">
        <f>IF(M407="Y",1,IF(M407="T",0,IF(M407="Y/T","Belum diisi","Error")))</f>
        <v>Belum diisi</v>
      </c>
    </row>
    <row r="408" spans="2:14" ht="15.75">
      <c r="B408" s="837"/>
      <c r="C408" s="840"/>
      <c r="D408" s="858"/>
      <c r="E408" s="855"/>
      <c r="F408" s="549">
        <v>2</v>
      </c>
      <c r="G408" s="550"/>
      <c r="H408" s="598" t="str">
        <f t="shared" si="7"/>
        <v>Belum Diisi</v>
      </c>
      <c r="I408" s="592" t="s">
        <v>26</v>
      </c>
      <c r="J408" s="593" t="str">
        <f>IF($D$407="Y/T","Isi Sasaran",IF($E$407=0,0,IF(I408="Y",1,IF(I408="T",0,"Isi Dulu"))))</f>
        <v>Isi Sasaran</v>
      </c>
      <c r="K408" s="592" t="s">
        <v>26</v>
      </c>
      <c r="L408" s="593" t="str">
        <f>IF($D$407="Y/T","Isi Sasaran",IF($E$407=0,0,IF(K408="Y",1,IF(K408="T",0,"Isi Dulu"))))</f>
        <v>Isi Sasaran</v>
      </c>
      <c r="M408" s="849"/>
      <c r="N408" s="852"/>
    </row>
    <row r="409" spans="2:14" ht="15.75">
      <c r="B409" s="837"/>
      <c r="C409" s="840"/>
      <c r="D409" s="858"/>
      <c r="E409" s="855"/>
      <c r="F409" s="549">
        <v>3</v>
      </c>
      <c r="G409" s="550"/>
      <c r="H409" s="598" t="str">
        <f t="shared" si="7"/>
        <v>Belum Diisi</v>
      </c>
      <c r="I409" s="592" t="s">
        <v>26</v>
      </c>
      <c r="J409" s="593" t="str">
        <f>IF($D$407="Y/T","Isi Sasaran",IF($E$407=0,0,IF(I409="Y",1,IF(I409="T",0,"Isi Dulu"))))</f>
        <v>Isi Sasaran</v>
      </c>
      <c r="K409" s="592" t="s">
        <v>26</v>
      </c>
      <c r="L409" s="593" t="str">
        <f>IF($D$407="Y/T","Isi Sasaran",IF($E$407=0,0,IF(K409="Y",1,IF(K409="T",0,"Isi Dulu"))))</f>
        <v>Isi Sasaran</v>
      </c>
      <c r="M409" s="849"/>
      <c r="N409" s="852"/>
    </row>
    <row r="410" spans="2:14" ht="15.75">
      <c r="B410" s="837"/>
      <c r="C410" s="840"/>
      <c r="D410" s="858"/>
      <c r="E410" s="855"/>
      <c r="F410" s="549">
        <v>4</v>
      </c>
      <c r="G410" s="550"/>
      <c r="H410" s="598" t="str">
        <f t="shared" si="7"/>
        <v>Belum Diisi</v>
      </c>
      <c r="I410" s="592" t="s">
        <v>26</v>
      </c>
      <c r="J410" s="593" t="str">
        <f>IF($D$407="Y/T","Isi Sasaran",IF($E$407=0,0,IF(I410="Y",1,IF(I410="T",0,"Isi Dulu"))))</f>
        <v>Isi Sasaran</v>
      </c>
      <c r="K410" s="592" t="s">
        <v>26</v>
      </c>
      <c r="L410" s="593" t="str">
        <f>IF($D$407="Y/T","Isi Sasaran",IF($E$407=0,0,IF(K410="Y",1,IF(K410="T",0,"Isi Dulu"))))</f>
        <v>Isi Sasaran</v>
      </c>
      <c r="M410" s="849"/>
      <c r="N410" s="852"/>
    </row>
    <row r="411" spans="2:14" ht="15.75">
      <c r="B411" s="838"/>
      <c r="C411" s="841"/>
      <c r="D411" s="859"/>
      <c r="E411" s="856"/>
      <c r="F411" s="569">
        <v>5</v>
      </c>
      <c r="G411" s="570"/>
      <c r="H411" s="599" t="str">
        <f t="shared" si="7"/>
        <v>Belum Diisi</v>
      </c>
      <c r="I411" s="595" t="s">
        <v>26</v>
      </c>
      <c r="J411" s="596" t="str">
        <f>IF($D$407="Y/T","Isi Sasaran",IF($E$407=0,0,IF(I411="Y",1,IF(I411="T",0,"Isi Dulu"))))</f>
        <v>Isi Sasaran</v>
      </c>
      <c r="K411" s="595" t="s">
        <v>26</v>
      </c>
      <c r="L411" s="596" t="str">
        <f>IF($D$407="Y/T","Isi Sasaran",IF($E$407=0,0,IF(K411="Y",1,IF(K411="T",0,"Isi Dulu"))))</f>
        <v>Isi Sasaran</v>
      </c>
      <c r="M411" s="850"/>
      <c r="N411" s="853"/>
    </row>
    <row r="412" spans="2:14" ht="15.75">
      <c r="B412" s="580"/>
      <c r="C412" s="581"/>
      <c r="D412" s="582"/>
      <c r="E412" s="602" t="e">
        <f>AVERAGE(E312:E411)</f>
        <v>#DIV/0!</v>
      </c>
      <c r="F412" s="583"/>
      <c r="G412" s="583"/>
      <c r="H412" s="602" t="e">
        <f>(IF($D312="Y/T",0,AVERAGE(H312:H316))+IF($D317="Y/T",0,AVERAGE(H317:H321))+IF($D322="Y/T",0,AVERAGE(H322:H326))+IF($D327="Y/T",0,AVERAGE(H327:H331))+IF($D332="Y/T",0,AVERAGE(H332:H336))+IF($D337="Y/T",0,AVERAGE(H337:H341))+IF($D342="Y/T",0,AVERAGE(H342:H346))+IF($D347="Y/T",0,AVERAGE(H347:H351))+IF($D352="Y/T",0,AVERAGE(H352:H356))+IF($D357="Y/T",0,AVERAGE(H357:H361))+IF($D362="Y/T",0,AVERAGE(H362:H366))+IF($D367="Y/T",0,AVERAGE(H367:H371))+IF($D372="Y/T",0,AVERAGE(H372:H376))+IF($D377="Y/T",0,AVERAGE(H377:H381))+IF($D382="Y/T",0,AVERAGE(H382:H386))+IF($D387="Y/T",0,AVERAGE(H387:H391))+IF($D392="Y/T",0,AVERAGE(H392:H396))+IF($D397="Y/T",0,AVERAGE(H397:H401))+IF($D402="Y/T",0,AVERAGE(H402:H406))+IF($D407="Y/T",0,AVERAGE(H407:H411)))/(COUNTIF($D312:$D411,"Y")+COUNTIF($D312:$D411,"T"))</f>
        <v>#DIV/0!</v>
      </c>
      <c r="I412" s="582"/>
      <c r="J412" s="602" t="e">
        <f>(IF($D312="Y/T",0,AVERAGE(J312:J316))+IF($D317="Y/T",0,AVERAGE(J317:J321))+IF($D322="Y/T",0,AVERAGE(J322:J326))+IF($D327="Y/T",0,AVERAGE(J327:J331))+IF($D332="Y/T",0,AVERAGE(J332:J336))+IF($D337="Y/T",0,AVERAGE(J337:J341))+IF($D342="Y/T",0,AVERAGE(J342:J346))+IF($D347="Y/T",0,AVERAGE(J347:J351))+IF($D352="Y/T",0,AVERAGE(J352:J356))+IF($D357="Y/T",0,AVERAGE(J357:J361))+IF($D362="Y/T",0,AVERAGE(J362:J366))+IF($D367="Y/T",0,AVERAGE(J367:J371))+IF($D372="Y/T",0,AVERAGE(J372:J376))+IF($D377="Y/T",0,AVERAGE(J377:J381))+IF($D382="Y/T",0,AVERAGE(J382:J386))+IF($D387="Y/T",0,AVERAGE(J387:J391))+IF($D392="Y/T",0,AVERAGE(J392:J396))+IF($D397="Y/T",0,AVERAGE(J397:J401))+IF($D402="Y/T",0,AVERAGE(J402:J406))+IF($D407="Y/T",0,AVERAGE(J407:J411)))/(COUNTIF($D312:$D411,"Y")+COUNTIF($D312:$D411,"T"))</f>
        <v>#DIV/0!</v>
      </c>
      <c r="K412" s="582"/>
      <c r="L412" s="602" t="e">
        <f>(IF($D312="Y/T",0,AVERAGE(L312:L316))+IF($D317="Y/T",0,AVERAGE(L317:L321))+IF($D322="Y/T",0,AVERAGE(L322:L326))+IF($D327="Y/T",0,AVERAGE(L327:L331))+IF($D332="Y/T",0,AVERAGE(L332:L336))+IF($D337="Y/T",0,AVERAGE(L337:L341))+IF($D342="Y/T",0,AVERAGE(L342:L346))+IF($D347="Y/T",0,AVERAGE(L347:L351))+IF($D352="Y/T",0,AVERAGE(L352:L356))+IF($D357="Y/T",0,AVERAGE(L357:L361))+IF($D362="Y/T",0,AVERAGE(L362:L366))+IF($D367="Y/T",0,AVERAGE(L367:L371))+IF($D372="Y/T",0,AVERAGE(L372:L376))+IF($D377="Y/T",0,AVERAGE(L377:L381))+IF($D382="Y/T",0,AVERAGE(L382:L386))+IF($D387="Y/T",0,AVERAGE(L387:L391))+IF($D392="Y/T",0,AVERAGE(L392:L396))+IF($D397="Y/T",0,AVERAGE(L397:L401))+IF($D402="Y/T",0,AVERAGE(L402:L406))+IF($D407="Y/T",0,AVERAGE(L407:L411)))/(COUNTIF($D312:$D411,"Y")+COUNTIF($D312:$D411,"T"))</f>
        <v>#DIV/0!</v>
      </c>
      <c r="M412" s="606"/>
      <c r="N412" s="602" t="e">
        <f>AVERAGE(N312:N411)</f>
        <v>#DIV/0!</v>
      </c>
    </row>
  </sheetData>
  <mergeCells count="496">
    <mergeCell ref="B1:N1"/>
    <mergeCell ref="C6:C10"/>
    <mergeCell ref="N16:N20"/>
    <mergeCell ref="D36:D40"/>
    <mergeCell ref="C21:C25"/>
    <mergeCell ref="E36:E40"/>
    <mergeCell ref="N36:N40"/>
    <mergeCell ref="B36:B40"/>
    <mergeCell ref="N21:N25"/>
    <mergeCell ref="D11:D15"/>
    <mergeCell ref="C36:C40"/>
    <mergeCell ref="N31:N35"/>
    <mergeCell ref="C16:C20"/>
    <mergeCell ref="M36:M40"/>
    <mergeCell ref="D21:D25"/>
    <mergeCell ref="E26:E30"/>
    <mergeCell ref="C3:C4"/>
    <mergeCell ref="N11:N15"/>
    <mergeCell ref="G3:G4"/>
    <mergeCell ref="F3:F4"/>
    <mergeCell ref="D3:E4"/>
    <mergeCell ref="B3:B4"/>
    <mergeCell ref="B118:B122"/>
    <mergeCell ref="N108:N112"/>
    <mergeCell ref="D91:D95"/>
    <mergeCell ref="B113:B117"/>
    <mergeCell ref="M118:M122"/>
    <mergeCell ref="E128:E132"/>
    <mergeCell ref="M128:M132"/>
    <mergeCell ref="C118:C122"/>
    <mergeCell ref="B128:B132"/>
    <mergeCell ref="D128:D132"/>
    <mergeCell ref="E118:E122"/>
    <mergeCell ref="D118:D122"/>
    <mergeCell ref="N128:N132"/>
    <mergeCell ref="N113:N117"/>
    <mergeCell ref="D101:D105"/>
    <mergeCell ref="C108:C112"/>
    <mergeCell ref="E108:E112"/>
    <mergeCell ref="D108:D112"/>
    <mergeCell ref="E113:E117"/>
    <mergeCell ref="C113:C117"/>
    <mergeCell ref="B96:B100"/>
    <mergeCell ref="E96:E100"/>
    <mergeCell ref="D96:D100"/>
    <mergeCell ref="B107:J107"/>
    <mergeCell ref="N215:N219"/>
    <mergeCell ref="E138:E142"/>
    <mergeCell ref="M138:M142"/>
    <mergeCell ref="C123:C127"/>
    <mergeCell ref="N138:N142"/>
    <mergeCell ref="D158:D162"/>
    <mergeCell ref="B148:B152"/>
    <mergeCell ref="B158:B162"/>
    <mergeCell ref="N148:N152"/>
    <mergeCell ref="D133:D137"/>
    <mergeCell ref="C158:C162"/>
    <mergeCell ref="M148:M152"/>
    <mergeCell ref="E158:E162"/>
    <mergeCell ref="C148:C152"/>
    <mergeCell ref="D148:D152"/>
    <mergeCell ref="E148:E152"/>
    <mergeCell ref="M158:M162"/>
    <mergeCell ref="N133:N137"/>
    <mergeCell ref="B138:B142"/>
    <mergeCell ref="D138:D142"/>
    <mergeCell ref="N158:N162"/>
    <mergeCell ref="M173:M177"/>
    <mergeCell ref="B173:B177"/>
    <mergeCell ref="C198:C202"/>
    <mergeCell ref="M96:M100"/>
    <mergeCell ref="C128:C132"/>
    <mergeCell ref="N118:N122"/>
    <mergeCell ref="B342:B346"/>
    <mergeCell ref="N332:N336"/>
    <mergeCell ref="C322:C326"/>
    <mergeCell ref="C285:C289"/>
    <mergeCell ref="E270:E274"/>
    <mergeCell ref="M285:M289"/>
    <mergeCell ref="E285:E289"/>
    <mergeCell ref="D270:D274"/>
    <mergeCell ref="D275:D279"/>
    <mergeCell ref="B295:B299"/>
    <mergeCell ref="B305:B309"/>
    <mergeCell ref="D285:D289"/>
    <mergeCell ref="D342:D346"/>
    <mergeCell ref="C332:C336"/>
    <mergeCell ref="B332:B336"/>
    <mergeCell ref="M322:M326"/>
    <mergeCell ref="E332:E336"/>
    <mergeCell ref="D322:D326"/>
    <mergeCell ref="E312:E316"/>
    <mergeCell ref="M332:M336"/>
    <mergeCell ref="N270:N274"/>
    <mergeCell ref="D305:D309"/>
    <mergeCell ref="B317:B321"/>
    <mergeCell ref="B327:B331"/>
    <mergeCell ref="B352:B356"/>
    <mergeCell ref="M342:M346"/>
    <mergeCell ref="D332:D336"/>
    <mergeCell ref="C342:C346"/>
    <mergeCell ref="B362:B366"/>
    <mergeCell ref="N295:N299"/>
    <mergeCell ref="C312:C316"/>
    <mergeCell ref="B311:N311"/>
    <mergeCell ref="D312:D316"/>
    <mergeCell ref="C362:C366"/>
    <mergeCell ref="M352:M356"/>
    <mergeCell ref="N362:N366"/>
    <mergeCell ref="M362:M366"/>
    <mergeCell ref="E362:E366"/>
    <mergeCell ref="D352:D356"/>
    <mergeCell ref="E352:E356"/>
    <mergeCell ref="M305:M309"/>
    <mergeCell ref="B312:B316"/>
    <mergeCell ref="C305:C309"/>
    <mergeCell ref="M312:M316"/>
    <mergeCell ref="E322:E326"/>
    <mergeCell ref="N312:N316"/>
    <mergeCell ref="B322:B326"/>
    <mergeCell ref="N322:N326"/>
    <mergeCell ref="C352:C356"/>
    <mergeCell ref="N352:N356"/>
    <mergeCell ref="E342:E346"/>
    <mergeCell ref="N342:N346"/>
    <mergeCell ref="D362:D366"/>
    <mergeCell ref="B2:N2"/>
    <mergeCell ref="D6:D10"/>
    <mergeCell ref="B11:B15"/>
    <mergeCell ref="M46:M50"/>
    <mergeCell ref="N46:N50"/>
    <mergeCell ref="E31:E35"/>
    <mergeCell ref="B46:B50"/>
    <mergeCell ref="E46:E50"/>
    <mergeCell ref="D46:D50"/>
    <mergeCell ref="C46:C50"/>
    <mergeCell ref="C41:C45"/>
    <mergeCell ref="C51:C55"/>
    <mergeCell ref="N56:N60"/>
    <mergeCell ref="B66:B70"/>
    <mergeCell ref="M113:M117"/>
    <mergeCell ref="C138:C142"/>
    <mergeCell ref="B101:B105"/>
    <mergeCell ref="N91:N95"/>
    <mergeCell ref="D86:D90"/>
    <mergeCell ref="M163:M167"/>
    <mergeCell ref="D168:D172"/>
    <mergeCell ref="C163:C167"/>
    <mergeCell ref="N168:N172"/>
    <mergeCell ref="D163:D167"/>
    <mergeCell ref="C96:C100"/>
    <mergeCell ref="M123:M127"/>
    <mergeCell ref="B123:B127"/>
    <mergeCell ref="E143:E147"/>
    <mergeCell ref="N163:N167"/>
    <mergeCell ref="N96:N100"/>
    <mergeCell ref="D113:D117"/>
    <mergeCell ref="B108:B112"/>
    <mergeCell ref="E168:E172"/>
    <mergeCell ref="E163:E167"/>
    <mergeCell ref="M133:M137"/>
    <mergeCell ref="C143:C147"/>
    <mergeCell ref="D123:D127"/>
    <mergeCell ref="B133:B137"/>
    <mergeCell ref="C91:C95"/>
    <mergeCell ref="M91:M95"/>
    <mergeCell ref="N372:N376"/>
    <mergeCell ref="C392:C396"/>
    <mergeCell ref="D372:D376"/>
    <mergeCell ref="E382:E386"/>
    <mergeCell ref="M382:M386"/>
    <mergeCell ref="C382:C386"/>
    <mergeCell ref="C372:C376"/>
    <mergeCell ref="E357:E361"/>
    <mergeCell ref="M372:M376"/>
    <mergeCell ref="E372:E376"/>
    <mergeCell ref="D357:D361"/>
    <mergeCell ref="N392:N396"/>
    <mergeCell ref="E367:E371"/>
    <mergeCell ref="N387:N391"/>
    <mergeCell ref="N367:N371"/>
    <mergeCell ref="B407:B411"/>
    <mergeCell ref="M397:M401"/>
    <mergeCell ref="D407:D411"/>
    <mergeCell ref="E397:E401"/>
    <mergeCell ref="D387:D391"/>
    <mergeCell ref="E407:E411"/>
    <mergeCell ref="M407:M411"/>
    <mergeCell ref="C402:C406"/>
    <mergeCell ref="M392:M396"/>
    <mergeCell ref="M402:M406"/>
    <mergeCell ref="E402:E406"/>
    <mergeCell ref="D392:D396"/>
    <mergeCell ref="E392:E396"/>
    <mergeCell ref="D402:D406"/>
    <mergeCell ref="B392:B396"/>
    <mergeCell ref="B402:B406"/>
    <mergeCell ref="B397:B401"/>
    <mergeCell ref="B387:B391"/>
    <mergeCell ref="C387:C391"/>
    <mergeCell ref="B347:B351"/>
    <mergeCell ref="M337:M341"/>
    <mergeCell ref="E327:E331"/>
    <mergeCell ref="D327:D331"/>
    <mergeCell ref="C337:C341"/>
    <mergeCell ref="B357:B361"/>
    <mergeCell ref="B382:B386"/>
    <mergeCell ref="N382:N386"/>
    <mergeCell ref="C317:C321"/>
    <mergeCell ref="B372:B376"/>
    <mergeCell ref="M367:M371"/>
    <mergeCell ref="E347:E351"/>
    <mergeCell ref="C357:C361"/>
    <mergeCell ref="M347:M351"/>
    <mergeCell ref="E337:E341"/>
    <mergeCell ref="N357:N361"/>
    <mergeCell ref="B367:B371"/>
    <mergeCell ref="M327:M331"/>
    <mergeCell ref="C347:C351"/>
    <mergeCell ref="N347:N351"/>
    <mergeCell ref="N377:N381"/>
    <mergeCell ref="D367:D371"/>
    <mergeCell ref="D377:D381"/>
    <mergeCell ref="M377:M381"/>
    <mergeCell ref="B300:B304"/>
    <mergeCell ref="M260:M264"/>
    <mergeCell ref="C280:C284"/>
    <mergeCell ref="B270:B274"/>
    <mergeCell ref="B235:B239"/>
    <mergeCell ref="N225:N229"/>
    <mergeCell ref="D215:D219"/>
    <mergeCell ref="B230:B234"/>
    <mergeCell ref="N230:N234"/>
    <mergeCell ref="C245:C249"/>
    <mergeCell ref="D230:D234"/>
    <mergeCell ref="C225:C229"/>
    <mergeCell ref="M230:M234"/>
    <mergeCell ref="D255:D259"/>
    <mergeCell ref="B250:B254"/>
    <mergeCell ref="C270:C274"/>
    <mergeCell ref="C295:C299"/>
    <mergeCell ref="N285:N289"/>
    <mergeCell ref="M300:M304"/>
    <mergeCell ref="D295:D299"/>
    <mergeCell ref="N300:N304"/>
    <mergeCell ref="C230:C234"/>
    <mergeCell ref="N235:N239"/>
    <mergeCell ref="C275:C279"/>
    <mergeCell ref="N260:N264"/>
    <mergeCell ref="D250:D254"/>
    <mergeCell ref="M275:M279"/>
    <mergeCell ref="D290:D294"/>
    <mergeCell ref="B280:B284"/>
    <mergeCell ref="E290:E294"/>
    <mergeCell ref="E280:E284"/>
    <mergeCell ref="D280:D284"/>
    <mergeCell ref="M290:M294"/>
    <mergeCell ref="N290:N294"/>
    <mergeCell ref="B290:B294"/>
    <mergeCell ref="N280:N284"/>
    <mergeCell ref="D265:D269"/>
    <mergeCell ref="C290:C294"/>
    <mergeCell ref="M280:M284"/>
    <mergeCell ref="E265:E269"/>
    <mergeCell ref="B285:B289"/>
    <mergeCell ref="M270:M274"/>
    <mergeCell ref="N275:N279"/>
    <mergeCell ref="B255:B259"/>
    <mergeCell ref="N265:N269"/>
    <mergeCell ref="E250:E254"/>
    <mergeCell ref="M265:M269"/>
    <mergeCell ref="N250:N254"/>
    <mergeCell ref="C265:C269"/>
    <mergeCell ref="C255:C259"/>
    <mergeCell ref="C250:C254"/>
    <mergeCell ref="E260:E264"/>
    <mergeCell ref="E193:E197"/>
    <mergeCell ref="B209:N209"/>
    <mergeCell ref="C220:C224"/>
    <mergeCell ref="M220:M224"/>
    <mergeCell ref="D210:D214"/>
    <mergeCell ref="E220:E224"/>
    <mergeCell ref="C210:C214"/>
    <mergeCell ref="E210:E214"/>
    <mergeCell ref="N220:N224"/>
    <mergeCell ref="C235:C239"/>
    <mergeCell ref="M225:M229"/>
    <mergeCell ref="E215:E219"/>
    <mergeCell ref="M235:M239"/>
    <mergeCell ref="N255:N259"/>
    <mergeCell ref="N203:N207"/>
    <mergeCell ref="D225:D229"/>
    <mergeCell ref="C215:C219"/>
    <mergeCell ref="E245:E249"/>
    <mergeCell ref="B265:B269"/>
    <mergeCell ref="N210:N214"/>
    <mergeCell ref="N193:N197"/>
    <mergeCell ref="C173:C177"/>
    <mergeCell ref="M183:M187"/>
    <mergeCell ref="B198:B202"/>
    <mergeCell ref="E183:E187"/>
    <mergeCell ref="N188:N192"/>
    <mergeCell ref="D178:D182"/>
    <mergeCell ref="E173:E177"/>
    <mergeCell ref="B193:B197"/>
    <mergeCell ref="C183:C187"/>
    <mergeCell ref="B188:B192"/>
    <mergeCell ref="N178:N182"/>
    <mergeCell ref="M178:M182"/>
    <mergeCell ref="B178:B182"/>
    <mergeCell ref="D183:D187"/>
    <mergeCell ref="N407:N411"/>
    <mergeCell ref="M295:M299"/>
    <mergeCell ref="D317:D321"/>
    <mergeCell ref="C300:C304"/>
    <mergeCell ref="E317:E321"/>
    <mergeCell ref="E305:E309"/>
    <mergeCell ref="N317:N321"/>
    <mergeCell ref="D337:D341"/>
    <mergeCell ref="C327:C331"/>
    <mergeCell ref="N337:N341"/>
    <mergeCell ref="N305:N309"/>
    <mergeCell ref="E295:E299"/>
    <mergeCell ref="D300:D304"/>
    <mergeCell ref="N397:N401"/>
    <mergeCell ref="C407:C411"/>
    <mergeCell ref="D397:D401"/>
    <mergeCell ref="C397:C401"/>
    <mergeCell ref="E377:E381"/>
    <mergeCell ref="M387:M391"/>
    <mergeCell ref="N402:N406"/>
    <mergeCell ref="D347:D351"/>
    <mergeCell ref="M357:M361"/>
    <mergeCell ref="D382:D386"/>
    <mergeCell ref="C367:C371"/>
    <mergeCell ref="B377:B381"/>
    <mergeCell ref="E387:E391"/>
    <mergeCell ref="C377:C381"/>
    <mergeCell ref="B240:B244"/>
    <mergeCell ref="M250:M254"/>
    <mergeCell ref="E255:E259"/>
    <mergeCell ref="N153:N157"/>
    <mergeCell ref="C168:C172"/>
    <mergeCell ref="B163:B167"/>
    <mergeCell ref="B245:B249"/>
    <mergeCell ref="E230:E234"/>
    <mergeCell ref="N245:N249"/>
    <mergeCell ref="B220:B224"/>
    <mergeCell ref="M210:M214"/>
    <mergeCell ref="D173:D177"/>
    <mergeCell ref="C193:C197"/>
    <mergeCell ref="N173:N177"/>
    <mergeCell ref="D198:D202"/>
    <mergeCell ref="N198:N202"/>
    <mergeCell ref="M198:M202"/>
    <mergeCell ref="E198:E202"/>
    <mergeCell ref="D193:D197"/>
    <mergeCell ref="B183:B187"/>
    <mergeCell ref="N183:N187"/>
    <mergeCell ref="D66:D70"/>
    <mergeCell ref="D76:D80"/>
    <mergeCell ref="B86:B90"/>
    <mergeCell ref="C26:C30"/>
    <mergeCell ref="M51:M55"/>
    <mergeCell ref="C61:C65"/>
    <mergeCell ref="D61:D65"/>
    <mergeCell ref="E61:E65"/>
    <mergeCell ref="M61:M65"/>
    <mergeCell ref="M56:M60"/>
    <mergeCell ref="B56:B60"/>
    <mergeCell ref="D51:D55"/>
    <mergeCell ref="E51:E55"/>
    <mergeCell ref="C71:C75"/>
    <mergeCell ref="D81:D85"/>
    <mergeCell ref="E81:E85"/>
    <mergeCell ref="M71:M75"/>
    <mergeCell ref="B51:B55"/>
    <mergeCell ref="C81:C85"/>
    <mergeCell ref="M81:M85"/>
    <mergeCell ref="M41:M45"/>
    <mergeCell ref="C66:C70"/>
    <mergeCell ref="M86:M90"/>
    <mergeCell ref="N81:N85"/>
    <mergeCell ref="N41:N45"/>
    <mergeCell ref="D26:D30"/>
    <mergeCell ref="B41:B45"/>
    <mergeCell ref="I4:J4"/>
    <mergeCell ref="C31:C35"/>
    <mergeCell ref="B26:B30"/>
    <mergeCell ref="D31:D35"/>
    <mergeCell ref="N51:N55"/>
    <mergeCell ref="B61:B65"/>
    <mergeCell ref="N61:N65"/>
    <mergeCell ref="E41:E45"/>
    <mergeCell ref="M4:N4"/>
    <mergeCell ref="K4:L4"/>
    <mergeCell ref="B5:N5"/>
    <mergeCell ref="N66:N70"/>
    <mergeCell ref="C76:C80"/>
    <mergeCell ref="D56:D60"/>
    <mergeCell ref="E66:E70"/>
    <mergeCell ref="B21:B25"/>
    <mergeCell ref="H3:H4"/>
    <mergeCell ref="M11:M15"/>
    <mergeCell ref="I3:N3"/>
    <mergeCell ref="E76:E80"/>
    <mergeCell ref="N143:N147"/>
    <mergeCell ref="E133:E137"/>
    <mergeCell ref="M153:M157"/>
    <mergeCell ref="B153:B157"/>
    <mergeCell ref="D143:D147"/>
    <mergeCell ref="D153:D157"/>
    <mergeCell ref="E153:E157"/>
    <mergeCell ref="B6:B10"/>
    <mergeCell ref="N6:N10"/>
    <mergeCell ref="M6:M10"/>
    <mergeCell ref="E6:E10"/>
    <mergeCell ref="B91:B95"/>
    <mergeCell ref="M76:M80"/>
    <mergeCell ref="C56:C60"/>
    <mergeCell ref="M108:M112"/>
    <mergeCell ref="C133:C137"/>
    <mergeCell ref="N123:N127"/>
    <mergeCell ref="N86:N90"/>
    <mergeCell ref="N26:N30"/>
    <mergeCell ref="N101:N105"/>
    <mergeCell ref="D71:D75"/>
    <mergeCell ref="B71:B75"/>
    <mergeCell ref="N71:N75"/>
    <mergeCell ref="D41:D45"/>
    <mergeCell ref="B168:B172"/>
    <mergeCell ref="E188:E192"/>
    <mergeCell ref="M168:M172"/>
    <mergeCell ref="C11:C15"/>
    <mergeCell ref="M21:M25"/>
    <mergeCell ref="B16:B20"/>
    <mergeCell ref="E11:E15"/>
    <mergeCell ref="D16:D20"/>
    <mergeCell ref="E16:E20"/>
    <mergeCell ref="M16:M20"/>
    <mergeCell ref="M31:M35"/>
    <mergeCell ref="M66:M70"/>
    <mergeCell ref="E91:E95"/>
    <mergeCell ref="C86:C90"/>
    <mergeCell ref="M26:M30"/>
    <mergeCell ref="B31:B35"/>
    <mergeCell ref="E21:E25"/>
    <mergeCell ref="C101:C105"/>
    <mergeCell ref="E86:E90"/>
    <mergeCell ref="M101:M105"/>
    <mergeCell ref="E101:E105"/>
    <mergeCell ref="M143:M147"/>
    <mergeCell ref="E71:E75"/>
    <mergeCell ref="B81:B85"/>
    <mergeCell ref="D245:D249"/>
    <mergeCell ref="C240:C244"/>
    <mergeCell ref="D240:D244"/>
    <mergeCell ref="E240:E244"/>
    <mergeCell ref="D235:D239"/>
    <mergeCell ref="M245:M249"/>
    <mergeCell ref="D188:D192"/>
    <mergeCell ref="M215:M219"/>
    <mergeCell ref="B225:B229"/>
    <mergeCell ref="E235:E239"/>
    <mergeCell ref="E225:E229"/>
    <mergeCell ref="M193:M197"/>
    <mergeCell ref="D220:D224"/>
    <mergeCell ref="B210:B214"/>
    <mergeCell ref="C203:C207"/>
    <mergeCell ref="M203:M207"/>
    <mergeCell ref="E203:E207"/>
    <mergeCell ref="D203:D207"/>
    <mergeCell ref="B337:B341"/>
    <mergeCell ref="M317:M321"/>
    <mergeCell ref="N327:N331"/>
    <mergeCell ref="E300:E304"/>
    <mergeCell ref="D260:D264"/>
    <mergeCell ref="B260:B264"/>
    <mergeCell ref="B275:B279"/>
    <mergeCell ref="N76:N80"/>
    <mergeCell ref="E56:E60"/>
    <mergeCell ref="B76:B80"/>
    <mergeCell ref="E123:E127"/>
    <mergeCell ref="C153:C157"/>
    <mergeCell ref="B143:B147"/>
    <mergeCell ref="M255:M259"/>
    <mergeCell ref="E275:E279"/>
    <mergeCell ref="C260:C264"/>
    <mergeCell ref="M240:M244"/>
    <mergeCell ref="B203:B207"/>
    <mergeCell ref="M188:M192"/>
    <mergeCell ref="C188:C192"/>
    <mergeCell ref="E178:E182"/>
    <mergeCell ref="C178:C182"/>
    <mergeCell ref="B215:B219"/>
    <mergeCell ref="N240:N244"/>
  </mergeCells>
  <dataValidations count="92">
    <dataValidation type="list" allowBlank="1" showInputMessage="1" showErrorMessage="1" sqref="D11">
      <formula1>"Y,T,Y/T"</formula1>
    </dataValidation>
    <dataValidation type="list" allowBlank="1" showInputMessage="1" showErrorMessage="1" sqref="D46">
      <formula1>"Y,T,Y/T"</formula1>
    </dataValidation>
    <dataValidation type="list" allowBlank="1" showInputMessage="1" showErrorMessage="1" sqref="D36">
      <formula1>"Y,T,Y/T"</formula1>
    </dataValidation>
    <dataValidation type="list" allowBlank="1" showInputMessage="1" showErrorMessage="1" sqref="D26">
      <formula1>"Y,T,Y/T"</formula1>
    </dataValidation>
    <dataValidation type="list" allowBlank="1" showInputMessage="1" showErrorMessage="1" sqref="D6">
      <formula1>"Y,T,Y/T"</formula1>
    </dataValidation>
    <dataValidation type="list" allowBlank="1" showInputMessage="1" showErrorMessage="1" sqref="D153">
      <formula1>"Y,T,Y/T"</formula1>
    </dataValidation>
    <dataValidation type="list" allowBlank="1" showInputMessage="1" showErrorMessage="1" sqref="D210">
      <formula1>"Y,T,Y/T"</formula1>
    </dataValidation>
    <dataValidation type="list" allowBlank="1" showInputMessage="1" showErrorMessage="1" sqref="D31">
      <formula1>"Y,T,Y/T"</formula1>
    </dataValidation>
    <dataValidation type="list" allowBlank="1" showInputMessage="1" showErrorMessage="1" sqref="D96">
      <formula1>"Y,T,Y/T"</formula1>
    </dataValidation>
    <dataValidation type="list" allowBlank="1" showInputMessage="1" showErrorMessage="1" sqref="I108:I207">
      <formula1>"Y,T,Y/T"</formula1>
    </dataValidation>
    <dataValidation type="list" allowBlank="1" showInputMessage="1" showErrorMessage="1" sqref="K6:K105">
      <formula1>"Y,T,Y/T"</formula1>
    </dataValidation>
    <dataValidation type="list" allowBlank="1" showInputMessage="1" showErrorMessage="1" sqref="I6:I105">
      <formula1>"Y,T,Y/T"</formula1>
    </dataValidation>
    <dataValidation type="list" allowBlank="1" showInputMessage="1" showErrorMessage="1" sqref="M6:M105">
      <formula1>"Y,T,Y/T"</formula1>
    </dataValidation>
    <dataValidation type="list" allowBlank="1" showInputMessage="1" showErrorMessage="1" sqref="K210:K309">
      <formula1>"Y,T,Y/T"</formula1>
    </dataValidation>
    <dataValidation type="list" allowBlank="1" showInputMessage="1" showErrorMessage="1" sqref="I210:I309">
      <formula1>"Y,T,Y/T"</formula1>
    </dataValidation>
    <dataValidation type="list" allowBlank="1" showInputMessage="1" showErrorMessage="1" sqref="M312:M411">
      <formula1>"Y,T,Y/T"</formula1>
    </dataValidation>
    <dataValidation type="list" allowBlank="1" showInputMessage="1" showErrorMessage="1" sqref="D16">
      <formula1>"Y,T,Y/T"</formula1>
    </dataValidation>
    <dataValidation type="list" allowBlank="1" showInputMessage="1" showErrorMessage="1" sqref="D66">
      <formula1>"Y,T,Y/T"</formula1>
    </dataValidation>
    <dataValidation type="list" allowBlank="1" showInputMessage="1" showErrorMessage="1" sqref="D56">
      <formula1>"Y,T,Y/T"</formula1>
    </dataValidation>
    <dataValidation type="list" allowBlank="1" showInputMessage="1" showErrorMessage="1" sqref="D41">
      <formula1>"Y,T,Y/T"</formula1>
    </dataValidation>
    <dataValidation type="list" allowBlank="1" showInputMessage="1" showErrorMessage="1" sqref="D332">
      <formula1>"Y,T,Y/T"</formula1>
    </dataValidation>
    <dataValidation type="list" allowBlank="1" showInputMessage="1" showErrorMessage="1" sqref="D402">
      <formula1>"Y,T,Y/T"</formula1>
    </dataValidation>
    <dataValidation type="list" allowBlank="1" showInputMessage="1" showErrorMessage="1" sqref="D392">
      <formula1>"Y,T,Y/T"</formula1>
    </dataValidation>
    <dataValidation type="list" allowBlank="1" showInputMessage="1" showErrorMessage="1" sqref="D367">
      <formula1>"Y,T,Y/T"</formula1>
    </dataValidation>
    <dataValidation type="list" allowBlank="1" showInputMessage="1" showErrorMessage="1" sqref="I312:I411">
      <formula1>"Y,T,Y/T"</formula1>
    </dataValidation>
    <dataValidation type="list" allowBlank="1" showInputMessage="1" showErrorMessage="1" sqref="K312:K411">
      <formula1>"Y,T,Y/T"</formula1>
    </dataValidation>
    <dataValidation type="list" allowBlank="1" showInputMessage="1" showErrorMessage="1" sqref="D215">
      <formula1>"Y,T,Y/T"</formula1>
    </dataValidation>
    <dataValidation type="list" allowBlank="1" showInputMessage="1" showErrorMessage="1" sqref="D270">
      <formula1>"Y,T,Y/T"</formula1>
    </dataValidation>
    <dataValidation type="list" allowBlank="1" showInputMessage="1" showErrorMessage="1" sqref="D295">
      <formula1>"Y,T,Y/T"</formula1>
    </dataValidation>
    <dataValidation type="list" allowBlank="1" showInputMessage="1" showErrorMessage="1" sqref="D352">
      <formula1>"Y,T,Y/T"</formula1>
    </dataValidation>
    <dataValidation type="list" allowBlank="1" showInputMessage="1" showErrorMessage="1" sqref="D250">
      <formula1>"Y,T,Y/T"</formula1>
    </dataValidation>
    <dataValidation type="list" allowBlank="1" showInputMessage="1" showErrorMessage="1" sqref="D322">
      <formula1>"Y,T,Y/T"</formula1>
    </dataValidation>
    <dataValidation type="list" allowBlank="1" showInputMessage="1" showErrorMessage="1" sqref="D312">
      <formula1>"Y,T,Y/T"</formula1>
    </dataValidation>
    <dataValidation type="list" allowBlank="1" showInputMessage="1" showErrorMessage="1" sqref="D285">
      <formula1>"Y,T,Y/T"</formula1>
    </dataValidation>
    <dataValidation type="list" allowBlank="1" showInputMessage="1" showErrorMessage="1" sqref="D245">
      <formula1>"Y,T,Y/T"</formula1>
    </dataValidation>
    <dataValidation type="list" allowBlank="1" showInputMessage="1" showErrorMessage="1" sqref="D300">
      <formula1>"Y,T,Y/T"</formula1>
    </dataValidation>
    <dataValidation type="list" allowBlank="1" showInputMessage="1" showErrorMessage="1" sqref="D265">
      <formula1>"Y,T,Y/T"</formula1>
    </dataValidation>
    <dataValidation type="list" allowBlank="1" showInputMessage="1" showErrorMessage="1" sqref="D275">
      <formula1>"Y,T,Y/T"</formula1>
    </dataValidation>
    <dataValidation type="list" allowBlank="1" showInputMessage="1" showErrorMessage="1" sqref="D235">
      <formula1>"Y,T,Y/T"</formula1>
    </dataValidation>
    <dataValidation type="list" allowBlank="1" showInputMessage="1" showErrorMessage="1" sqref="D290">
      <formula1>"Y,T,Y/T"</formula1>
    </dataValidation>
    <dataValidation type="list" allowBlank="1" showInputMessage="1" showErrorMessage="1" sqref="D317">
      <formula1>"Y,T,Y/T"</formula1>
    </dataValidation>
    <dataValidation type="list" allowBlank="1" showInputMessage="1" showErrorMessage="1" sqref="D372">
      <formula1>"Y,T,Y/T"</formula1>
    </dataValidation>
    <dataValidation type="list" allowBlank="1" showInputMessage="1" showErrorMessage="1" sqref="D407">
      <formula1>"Y,T,Y/T"</formula1>
    </dataValidation>
    <dataValidation type="list" allowBlank="1" showInputMessage="1" showErrorMessage="1" sqref="D337">
      <formula1>"Y,T,Y/T"</formula1>
    </dataValidation>
    <dataValidation type="list" allowBlank="1" showInputMessage="1" showErrorMessage="1" sqref="D397">
      <formula1>"Y,T,Y/T"</formula1>
    </dataValidation>
    <dataValidation type="list" allowBlank="1" showInputMessage="1" showErrorMessage="1" sqref="D377">
      <formula1>"Y,T,Y/T"</formula1>
    </dataValidation>
    <dataValidation type="list" allowBlank="1" showInputMessage="1" showErrorMessage="1" sqref="D387">
      <formula1>"Y,T,Y/T"</formula1>
    </dataValidation>
    <dataValidation type="list" allowBlank="1" showInputMessage="1" showErrorMessage="1" sqref="D51">
      <formula1>"Y,T,Y/T"</formula1>
    </dataValidation>
    <dataValidation type="list" allowBlank="1" showInputMessage="1" showErrorMessage="1" sqref="K108:K207">
      <formula1>"Y,T,Y/T"</formula1>
    </dataValidation>
    <dataValidation type="list" allowBlank="1" showInputMessage="1" showErrorMessage="1" sqref="D91">
      <formula1>"Y,T,Y/T"</formula1>
    </dataValidation>
    <dataValidation type="list" allowBlank="1" showInputMessage="1" showErrorMessage="1" sqref="D81">
      <formula1>"Y,T,Y/T"</formula1>
    </dataValidation>
    <dataValidation type="list" allowBlank="1" showInputMessage="1" showErrorMessage="1" sqref="D76">
      <formula1>"Y,T,Y/T"</formula1>
    </dataValidation>
    <dataValidation type="list" allowBlank="1" showInputMessage="1" showErrorMessage="1" sqref="D71">
      <formula1>"Y,T,Y/T"</formula1>
    </dataValidation>
    <dataValidation type="list" allowBlank="1" showInputMessage="1" showErrorMessage="1" sqref="D101">
      <formula1>"Y,T,Y/T"</formula1>
    </dataValidation>
    <dataValidation type="list" allowBlank="1" showInputMessage="1" showErrorMessage="1" sqref="D21">
      <formula1>"Y,T,Y/T"</formula1>
    </dataValidation>
    <dataValidation type="list" allowBlank="1" showInputMessage="1" showErrorMessage="1" sqref="D138">
      <formula1>"Y,T,Y/T"</formula1>
    </dataValidation>
    <dataValidation type="list" allowBlank="1" showInputMessage="1" showErrorMessage="1" sqref="M108:M207">
      <formula1>"Y,T,Y/T"</formula1>
    </dataValidation>
    <dataValidation type="list" allowBlank="1" showInputMessage="1" showErrorMessage="1" sqref="D61">
      <formula1>"Y,T,Y/T"</formula1>
    </dataValidation>
    <dataValidation type="list" allowBlank="1" showInputMessage="1" showErrorMessage="1" sqref="M210:M309">
      <formula1>"Y,T,Y/T"</formula1>
    </dataValidation>
    <dataValidation type="list" allowBlank="1" showInputMessage="1" showErrorMessage="1" sqref="D163">
      <formula1>"Y,T,Y/T"</formula1>
    </dataValidation>
    <dataValidation type="list" allowBlank="1" showInputMessage="1" showErrorMessage="1" sqref="D220">
      <formula1>"Y,T,Y/T"</formula1>
    </dataValidation>
    <dataValidation type="list" allowBlank="1" showInputMessage="1" showErrorMessage="1" sqref="D183">
      <formula1>"Y,T,Y/T"</formula1>
    </dataValidation>
    <dataValidation type="list" allowBlank="1" showInputMessage="1" showErrorMessage="1" sqref="D193">
      <formula1>"Y,T,Y/T"</formula1>
    </dataValidation>
    <dataValidation type="list" allowBlank="1" showInputMessage="1" showErrorMessage="1" sqref="D327">
      <formula1>"Y,T,Y/T"</formula1>
    </dataValidation>
    <dataValidation type="list" allowBlank="1" showInputMessage="1" showErrorMessage="1" sqref="D382">
      <formula1>"Y,T,Y/T"</formula1>
    </dataValidation>
    <dataValidation type="list" allowBlank="1" showInputMessage="1" showErrorMessage="1" sqref="D347">
      <formula1>"Y,T,Y/T"</formula1>
    </dataValidation>
    <dataValidation type="list" allowBlank="1" showInputMessage="1" showErrorMessage="1" sqref="D357">
      <formula1>"Y,T,Y/T"</formula1>
    </dataValidation>
    <dataValidation type="list" allowBlank="1" showInputMessage="1" showErrorMessage="1" sqref="D143">
      <formula1>"Y,T,Y/T"</formula1>
    </dataValidation>
    <dataValidation type="list" allowBlank="1" showInputMessage="1" showErrorMessage="1" sqref="D198">
      <formula1>"Y,T,Y/T"</formula1>
    </dataValidation>
    <dataValidation type="list" allowBlank="1" showInputMessage="1" showErrorMessage="1" sqref="D305">
      <formula1>"Y,T,Y/T"</formula1>
    </dataValidation>
    <dataValidation type="list" allowBlank="1" showInputMessage="1" showErrorMessage="1" sqref="D362">
      <formula1>"Y,T,Y/T"</formula1>
    </dataValidation>
    <dataValidation type="list" allowBlank="1" showInputMessage="1" showErrorMessage="1" sqref="D118">
      <formula1>"Y,T,Y/T"</formula1>
    </dataValidation>
    <dataValidation type="list" allowBlank="1" showInputMessage="1" showErrorMessage="1" sqref="D178">
      <formula1>"Y,T,Y/T"</formula1>
    </dataValidation>
    <dataValidation type="list" allowBlank="1" showInputMessage="1" showErrorMessage="1" sqref="D255">
      <formula1>"Y,T,Y/T"</formula1>
    </dataValidation>
    <dataValidation type="list" allowBlank="1" showInputMessage="1" showErrorMessage="1" sqref="D342">
      <formula1>"Y,T,Y/T"</formula1>
    </dataValidation>
    <dataValidation type="list" allowBlank="1" showInputMessage="1" showErrorMessage="1" sqref="D113">
      <formula1>"Y,T,Y/T"</formula1>
    </dataValidation>
    <dataValidation type="list" allowBlank="1" showInputMessage="1" showErrorMessage="1" sqref="D158">
      <formula1>"Y,T,Y/T"</formula1>
    </dataValidation>
    <dataValidation type="list" allowBlank="1" showInputMessage="1" showErrorMessage="1" sqref="D133">
      <formula1>"Y,T,Y/T"</formula1>
    </dataValidation>
    <dataValidation type="list" allowBlank="1" showInputMessage="1" showErrorMessage="1" sqref="D123">
      <formula1>"Y,T,Y/T"</formula1>
    </dataValidation>
    <dataValidation type="list" allowBlank="1" showInputMessage="1" showErrorMessage="1" sqref="D108">
      <formula1>"Y,T,Y/T"</formula1>
    </dataValidation>
    <dataValidation type="list" allowBlank="1" showInputMessage="1" showErrorMessage="1" sqref="D225">
      <formula1>"Y,T,Y/T"</formula1>
    </dataValidation>
    <dataValidation type="list" allowBlank="1" showInputMessage="1" showErrorMessage="1" sqref="D280">
      <formula1>"Y,T,Y/T"</formula1>
    </dataValidation>
    <dataValidation type="list" allowBlank="1" showInputMessage="1" showErrorMessage="1" sqref="D128">
      <formula1>"Y,T,Y/T"</formula1>
    </dataValidation>
    <dataValidation type="list" allowBlank="1" showInputMessage="1" showErrorMessage="1" sqref="D188">
      <formula1>"Y,T,Y/T"</formula1>
    </dataValidation>
    <dataValidation type="list" allowBlank="1" showInputMessage="1" showErrorMessage="1" sqref="D168">
      <formula1>"Y,T,Y/T"</formula1>
    </dataValidation>
    <dataValidation type="list" allowBlank="1" showInputMessage="1" showErrorMessage="1" sqref="D240">
      <formula1>"Y,T,Y/T"</formula1>
    </dataValidation>
    <dataValidation type="list" allowBlank="1" showInputMessage="1" showErrorMessage="1" sqref="D230">
      <formula1>"Y,T,Y/T"</formula1>
    </dataValidation>
    <dataValidation type="list" allowBlank="1" showInputMessage="1" showErrorMessage="1" sqref="D203">
      <formula1>"Y,T,Y/T"</formula1>
    </dataValidation>
    <dataValidation type="list" allowBlank="1" showInputMessage="1" showErrorMessage="1" sqref="D86">
      <formula1>"Y,T,Y/T"</formula1>
    </dataValidation>
    <dataValidation type="list" allowBlank="1" showInputMessage="1" showErrorMessage="1" sqref="D148">
      <formula1>"Y,T,Y/T"</formula1>
    </dataValidation>
    <dataValidation type="list" allowBlank="1" showInputMessage="1" showErrorMessage="1" sqref="D173">
      <formula1>"Y,T,Y/T"</formula1>
    </dataValidation>
    <dataValidation type="list" allowBlank="1" showInputMessage="1" showErrorMessage="1" sqref="D260">
      <formula1>"Y,T,Y/T"</formula1>
    </dataValidation>
  </dataValidations>
  <pageMargins left="0.25" right="0.25" top="0.75" bottom="0.75" header="0.3" footer="0.3"/>
  <pageSetup paperSize="9" scale="28"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412"/>
  <sheetViews>
    <sheetView topLeftCell="B1" zoomScale="40" workbookViewId="0">
      <pane ySplit="4" topLeftCell="A284" activePane="bottomLeft" state="frozen"/>
      <selection pane="bottomLeft" activeCell="H310" sqref="H310"/>
    </sheetView>
  </sheetViews>
  <sheetFormatPr defaultColWidth="12.5703125" defaultRowHeight="12.75"/>
  <cols>
    <col min="1" max="1" width="6.42578125" style="517" hidden="1" customWidth="1"/>
    <col min="2" max="2" width="4.5703125" style="587" customWidth="1"/>
    <col min="3" max="3" width="46.5703125" style="517" customWidth="1"/>
    <col min="4" max="4" width="4.140625" style="517" customWidth="1"/>
    <col min="5" max="5" width="14.42578125" style="517" customWidth="1"/>
    <col min="6" max="6" width="4.5703125" style="517" customWidth="1"/>
    <col min="7" max="7" width="47.42578125" style="518" customWidth="1"/>
    <col min="8" max="8" width="26.5703125" style="517" customWidth="1"/>
    <col min="9" max="9" width="4.42578125" style="517" customWidth="1"/>
    <col min="10" max="10" width="16" style="517" customWidth="1"/>
    <col min="11" max="11" width="4.42578125" style="517" customWidth="1"/>
    <col min="12" max="12" width="12.42578125" style="517" customWidth="1"/>
    <col min="13" max="13" width="4.42578125" style="517" customWidth="1"/>
    <col min="14" max="14" width="11.42578125" style="517" customWidth="1"/>
    <col min="15" max="16384" width="12.5703125" style="517"/>
  </cols>
  <sheetData>
    <row r="1" spans="2:14" s="520" customFormat="1" ht="15.75">
      <c r="B1" s="868" t="s">
        <v>33</v>
      </c>
      <c r="C1" s="868"/>
      <c r="D1" s="868"/>
      <c r="E1" s="868"/>
      <c r="F1" s="868"/>
      <c r="G1" s="868"/>
      <c r="H1" s="868"/>
      <c r="I1" s="868"/>
      <c r="J1" s="868"/>
      <c r="K1" s="868"/>
      <c r="L1" s="868"/>
      <c r="M1" s="868"/>
      <c r="N1" s="868"/>
    </row>
    <row r="2" spans="2:14" s="520" customFormat="1" ht="15.75">
      <c r="B2" s="867" t="s">
        <v>652</v>
      </c>
      <c r="C2" s="867"/>
      <c r="D2" s="867"/>
      <c r="E2" s="867"/>
      <c r="F2" s="867"/>
      <c r="G2" s="867"/>
      <c r="H2" s="867"/>
      <c r="I2" s="867"/>
      <c r="J2" s="867"/>
      <c r="K2" s="867"/>
      <c r="L2" s="867"/>
      <c r="M2" s="867"/>
      <c r="N2" s="867"/>
    </row>
    <row r="3" spans="2:14" s="588" customFormat="1" ht="15.75">
      <c r="B3" s="863" t="s">
        <v>23</v>
      </c>
      <c r="C3" s="863" t="s">
        <v>503</v>
      </c>
      <c r="D3" s="869" t="s">
        <v>339</v>
      </c>
      <c r="E3" s="870"/>
      <c r="F3" s="863" t="s">
        <v>23</v>
      </c>
      <c r="G3" s="863" t="s">
        <v>504</v>
      </c>
      <c r="H3" s="863" t="s">
        <v>505</v>
      </c>
      <c r="I3" s="863" t="s">
        <v>506</v>
      </c>
      <c r="J3" s="863"/>
      <c r="K3" s="863"/>
      <c r="L3" s="863"/>
      <c r="M3" s="863"/>
      <c r="N3" s="863"/>
    </row>
    <row r="4" spans="2:14" s="588" customFormat="1" ht="15.75">
      <c r="B4" s="863"/>
      <c r="C4" s="863"/>
      <c r="D4" s="871"/>
      <c r="E4" s="872"/>
      <c r="F4" s="863"/>
      <c r="G4" s="863"/>
      <c r="H4" s="863"/>
      <c r="I4" s="863" t="s">
        <v>4</v>
      </c>
      <c r="J4" s="863"/>
      <c r="K4" s="863" t="s">
        <v>3</v>
      </c>
      <c r="L4" s="863"/>
      <c r="M4" s="863" t="s">
        <v>52</v>
      </c>
      <c r="N4" s="863"/>
    </row>
    <row r="5" spans="2:14" s="520" customFormat="1" ht="15.75">
      <c r="B5" s="864" t="s">
        <v>509</v>
      </c>
      <c r="C5" s="865"/>
      <c r="D5" s="865"/>
      <c r="E5" s="865"/>
      <c r="F5" s="865"/>
      <c r="G5" s="865"/>
      <c r="H5" s="865"/>
      <c r="I5" s="865"/>
      <c r="J5" s="865"/>
      <c r="K5" s="865"/>
      <c r="L5" s="865"/>
      <c r="M5" s="865"/>
      <c r="N5" s="866"/>
    </row>
    <row r="6" spans="2:14" ht="15.75">
      <c r="B6" s="836">
        <v>1</v>
      </c>
      <c r="C6" s="839"/>
      <c r="D6" s="857" t="s">
        <v>26</v>
      </c>
      <c r="E6" s="860" t="str">
        <f>IF(D6="Y",1,IF(D6="T",0,IF(D6="Y/T","Belum diisi","Error")))</f>
        <v>Belum diisi</v>
      </c>
      <c r="F6" s="528">
        <v>1</v>
      </c>
      <c r="G6" s="529"/>
      <c r="H6" s="589" t="str">
        <f t="shared" ref="H6:H69" si="0">IF(OR(J6="Isi Dulu",L6="Isi Dulu",J6="Isi Tujuan",L6="Isi Tujuan"),"Belum Diisi",IF(SUM(J6,L6)=2,1,IF(SUM(J6,L6)=1,0,IF(SUM(J6,L6)=0,0,"Error"))))</f>
        <v>Belum Diisi</v>
      </c>
      <c r="I6" s="590" t="s">
        <v>26</v>
      </c>
      <c r="J6" s="591" t="str">
        <f>IF($D$6="Y/T","Isi Tujuan",IF($E$6=0,0,IF(I6="Y",1,IF(I6="T",0,"Isi Dulu"))))</f>
        <v>Isi Tujuan</v>
      </c>
      <c r="K6" s="590" t="s">
        <v>26</v>
      </c>
      <c r="L6" s="591" t="str">
        <f>IF($D$6="Y/T","Isi Tujuan",IF($E$6=0,0,IF(K6="Y",1,IF(K6="T",0,"Isi Dulu"))))</f>
        <v>Isi Tujuan</v>
      </c>
      <c r="M6" s="848" t="s">
        <v>26</v>
      </c>
      <c r="N6" s="851" t="str">
        <f>IF(M6="Y",1,IF(M6="T",0,IF(M6="Y/T","Belum diisi","Error")))</f>
        <v>Belum diisi</v>
      </c>
    </row>
    <row r="7" spans="2:14" ht="15.75">
      <c r="B7" s="837"/>
      <c r="C7" s="840"/>
      <c r="D7" s="858"/>
      <c r="E7" s="861"/>
      <c r="F7" s="549">
        <v>2</v>
      </c>
      <c r="G7" s="550"/>
      <c r="H7" s="589" t="str">
        <f t="shared" si="0"/>
        <v>Belum Diisi</v>
      </c>
      <c r="I7" s="592" t="s">
        <v>26</v>
      </c>
      <c r="J7" s="593" t="str">
        <f>IF($D$6="Y/T","Isi Tujuan",IF($E$6=0,0,IF(I7="Y",1,IF(I7="T",0,"Isi Dulu"))))</f>
        <v>Isi Tujuan</v>
      </c>
      <c r="K7" s="592" t="s">
        <v>26</v>
      </c>
      <c r="L7" s="593" t="str">
        <f>IF($D$6="Y/T","Isi Tujuan",IF($E$6=0,0,IF(K7="Y",1,IF(K7="T",0,"Isi Dulu"))))</f>
        <v>Isi Tujuan</v>
      </c>
      <c r="M7" s="849"/>
      <c r="N7" s="852"/>
    </row>
    <row r="8" spans="2:14" ht="15.75">
      <c r="B8" s="837"/>
      <c r="C8" s="840"/>
      <c r="D8" s="858"/>
      <c r="E8" s="861"/>
      <c r="F8" s="549">
        <v>3</v>
      </c>
      <c r="G8" s="550"/>
      <c r="H8" s="589" t="str">
        <f t="shared" si="0"/>
        <v>Belum Diisi</v>
      </c>
      <c r="I8" s="592" t="s">
        <v>26</v>
      </c>
      <c r="J8" s="593" t="str">
        <f>IF($D$6="Y/T","Isi Tujuan",IF($E$6=0,0,IF(I8="Y",1,IF(I8="T",0,"Isi Dulu"))))</f>
        <v>Isi Tujuan</v>
      </c>
      <c r="K8" s="592" t="s">
        <v>26</v>
      </c>
      <c r="L8" s="593" t="str">
        <f>IF($D$6="Y/T","Isi Tujuan",IF($E$6=0,0,IF(K8="Y",1,IF(K8="T",0,"Isi Dulu"))))</f>
        <v>Isi Tujuan</v>
      </c>
      <c r="M8" s="849"/>
      <c r="N8" s="852"/>
    </row>
    <row r="9" spans="2:14" ht="15.75">
      <c r="B9" s="837"/>
      <c r="C9" s="840"/>
      <c r="D9" s="858"/>
      <c r="E9" s="861"/>
      <c r="F9" s="549">
        <v>4</v>
      </c>
      <c r="G9" s="550"/>
      <c r="H9" s="589" t="str">
        <f t="shared" si="0"/>
        <v>Belum Diisi</v>
      </c>
      <c r="I9" s="592" t="s">
        <v>26</v>
      </c>
      <c r="J9" s="593" t="str">
        <f>IF($D$6="Y/T","Isi Tujuan",IF($E$6=0,0,IF(I9="Y",1,IF(I9="T",0,"Isi Dulu"))))</f>
        <v>Isi Tujuan</v>
      </c>
      <c r="K9" s="592" t="s">
        <v>26</v>
      </c>
      <c r="L9" s="593" t="str">
        <f>IF($D$6="Y/T","Isi Tujuan",IF($E$6=0,0,IF(K9="Y",1,IF(K9="T",0,"Isi Dulu"))))</f>
        <v>Isi Tujuan</v>
      </c>
      <c r="M9" s="849"/>
      <c r="N9" s="852"/>
    </row>
    <row r="10" spans="2:14" ht="15.75">
      <c r="B10" s="838"/>
      <c r="C10" s="841"/>
      <c r="D10" s="859"/>
      <c r="E10" s="862"/>
      <c r="F10" s="569">
        <v>5</v>
      </c>
      <c r="G10" s="570"/>
      <c r="H10" s="594" t="str">
        <f t="shared" si="0"/>
        <v>Belum Diisi</v>
      </c>
      <c r="I10" s="595" t="s">
        <v>26</v>
      </c>
      <c r="J10" s="596" t="str">
        <f>IF($D$6="Y/T","Isi Tujuan",IF($E$6=0,0,IF(I10="Y",1,IF(I10="T",0,"Isi Dulu"))))</f>
        <v>Isi Tujuan</v>
      </c>
      <c r="K10" s="595" t="s">
        <v>26</v>
      </c>
      <c r="L10" s="596" t="str">
        <f>IF($D$6="Y/T","Isi Tujuan",IF($E$6=0,0,IF(K10="Y",1,IF(K10="T",0,"Isi Dulu"))))</f>
        <v>Isi Tujuan</v>
      </c>
      <c r="M10" s="850"/>
      <c r="N10" s="853"/>
    </row>
    <row r="11" spans="2:14" ht="15.75">
      <c r="B11" s="836">
        <v>2</v>
      </c>
      <c r="C11" s="839"/>
      <c r="D11" s="857" t="s">
        <v>26</v>
      </c>
      <c r="E11" s="860" t="str">
        <f>IF(D11="Y",1,IF(D11="T",0,IF(D11="Y/T","Belum diisi","Error")))</f>
        <v>Belum diisi</v>
      </c>
      <c r="F11" s="528">
        <v>1</v>
      </c>
      <c r="G11" s="529"/>
      <c r="H11" s="597" t="str">
        <f t="shared" si="0"/>
        <v>Belum Diisi</v>
      </c>
      <c r="I11" s="590" t="s">
        <v>26</v>
      </c>
      <c r="J11" s="591" t="str">
        <f>IF($D$11="Y/T","Isi Tujuan",IF($E$11=0,0,IF(I11="Y",1,IF(I11="T",0,"Isi Dulu"))))</f>
        <v>Isi Tujuan</v>
      </c>
      <c r="K11" s="590" t="s">
        <v>26</v>
      </c>
      <c r="L11" s="591" t="str">
        <f>IF($D$11="Y/T","Isi Tujuan",IF($E$11=0,0,IF(K11="Y",1,IF(K11="T",0,"Isi Dulu"))))</f>
        <v>Isi Tujuan</v>
      </c>
      <c r="M11" s="848" t="s">
        <v>26</v>
      </c>
      <c r="N11" s="851" t="str">
        <f>IF(M11="Y",1,IF(M11="T",0,IF(M11="Y/T","Belum diisi","Error")))</f>
        <v>Belum diisi</v>
      </c>
    </row>
    <row r="12" spans="2:14" ht="15.75">
      <c r="B12" s="837"/>
      <c r="C12" s="840"/>
      <c r="D12" s="858"/>
      <c r="E12" s="861"/>
      <c r="F12" s="549">
        <v>2</v>
      </c>
      <c r="G12" s="550"/>
      <c r="H12" s="598" t="str">
        <f t="shared" si="0"/>
        <v>Belum Diisi</v>
      </c>
      <c r="I12" s="592" t="s">
        <v>26</v>
      </c>
      <c r="J12" s="593" t="str">
        <f>IF($D$11="Y/T","Isi Tujuan",IF($E$11=0,0,IF(I12="Y",1,IF(I12="T",0,"Isi Dulu"))))</f>
        <v>Isi Tujuan</v>
      </c>
      <c r="K12" s="592" t="s">
        <v>26</v>
      </c>
      <c r="L12" s="593" t="str">
        <f>IF($D$11="Y/T","Isi Tujuan",IF($E$11=0,0,IF(K12="Y",1,IF(K12="T",0,"Isi Dulu"))))</f>
        <v>Isi Tujuan</v>
      </c>
      <c r="M12" s="849"/>
      <c r="N12" s="852"/>
    </row>
    <row r="13" spans="2:14" ht="15.75">
      <c r="B13" s="837"/>
      <c r="C13" s="840"/>
      <c r="D13" s="858"/>
      <c r="E13" s="861"/>
      <c r="F13" s="549">
        <v>3</v>
      </c>
      <c r="G13" s="550"/>
      <c r="H13" s="598" t="str">
        <f t="shared" si="0"/>
        <v>Belum Diisi</v>
      </c>
      <c r="I13" s="592" t="s">
        <v>26</v>
      </c>
      <c r="J13" s="593" t="str">
        <f>IF($D$11="Y/T","Isi Tujuan",IF($E$11=0,0,IF(I13="Y",1,IF(I13="T",0,"Isi Dulu"))))</f>
        <v>Isi Tujuan</v>
      </c>
      <c r="K13" s="592" t="s">
        <v>26</v>
      </c>
      <c r="L13" s="593" t="str">
        <f>IF($D$11="Y/T","Isi Tujuan",IF($E$11=0,0,IF(K13="Y",1,IF(K13="T",0,"Isi Dulu"))))</f>
        <v>Isi Tujuan</v>
      </c>
      <c r="M13" s="849"/>
      <c r="N13" s="852"/>
    </row>
    <row r="14" spans="2:14" ht="15.75">
      <c r="B14" s="837"/>
      <c r="C14" s="840"/>
      <c r="D14" s="858"/>
      <c r="E14" s="861"/>
      <c r="F14" s="549">
        <v>4</v>
      </c>
      <c r="G14" s="550"/>
      <c r="H14" s="598" t="str">
        <f t="shared" si="0"/>
        <v>Belum Diisi</v>
      </c>
      <c r="I14" s="592" t="s">
        <v>26</v>
      </c>
      <c r="J14" s="593" t="str">
        <f>IF($D$11="Y/T","Isi Tujuan",IF($E$11=0,0,IF(I14="Y",1,IF(I14="T",0,"Isi Dulu"))))</f>
        <v>Isi Tujuan</v>
      </c>
      <c r="K14" s="592" t="s">
        <v>26</v>
      </c>
      <c r="L14" s="593" t="str">
        <f>IF($D$11="Y/T","Isi Tujuan",IF($E$11=0,0,IF(K14="Y",1,IF(K14="T",0,"Isi Dulu"))))</f>
        <v>Isi Tujuan</v>
      </c>
      <c r="M14" s="849"/>
      <c r="N14" s="852"/>
    </row>
    <row r="15" spans="2:14" ht="15.75">
      <c r="B15" s="838"/>
      <c r="C15" s="841"/>
      <c r="D15" s="859"/>
      <c r="E15" s="862"/>
      <c r="F15" s="569">
        <v>5</v>
      </c>
      <c r="G15" s="570"/>
      <c r="H15" s="599" t="str">
        <f t="shared" si="0"/>
        <v>Belum Diisi</v>
      </c>
      <c r="I15" s="595" t="s">
        <v>26</v>
      </c>
      <c r="J15" s="596" t="str">
        <f>IF($D$11="Y/T","Isi Tujuan",IF($E$11=0,0,IF(I15="Y",1,IF(I15="T",0,"Isi Dulu"))))</f>
        <v>Isi Tujuan</v>
      </c>
      <c r="K15" s="595" t="s">
        <v>26</v>
      </c>
      <c r="L15" s="596" t="str">
        <f>IF($D$11="Y/T","Isi Tujuan",IF($E$11=0,0,IF(K15="Y",1,IF(K15="T",0,"Isi Dulu"))))</f>
        <v>Isi Tujuan</v>
      </c>
      <c r="M15" s="850"/>
      <c r="N15" s="853"/>
    </row>
    <row r="16" spans="2:14" ht="15.75">
      <c r="B16" s="836">
        <v>3</v>
      </c>
      <c r="C16" s="839"/>
      <c r="D16" s="857" t="s">
        <v>26</v>
      </c>
      <c r="E16" s="860" t="str">
        <f>IF(D16="Y",1,IF(D16="T",0,IF(D16="Y/T","Belum diisi","Error")))</f>
        <v>Belum diisi</v>
      </c>
      <c r="F16" s="528">
        <v>1</v>
      </c>
      <c r="G16" s="529"/>
      <c r="H16" s="600" t="str">
        <f t="shared" si="0"/>
        <v>Belum Diisi</v>
      </c>
      <c r="I16" s="590" t="s">
        <v>26</v>
      </c>
      <c r="J16" s="591" t="str">
        <f>IF($D$16="Y/T","Isi Tujuan",IF($E$16=0,0,IF(I16="Y",1,IF(I16="T",0,"Isi Dulu"))))</f>
        <v>Isi Tujuan</v>
      </c>
      <c r="K16" s="590" t="s">
        <v>26</v>
      </c>
      <c r="L16" s="591" t="str">
        <f>IF($D$16="Y/T","Isi Tujuan",IF($E$16=0,0,IF(K16="Y",1,IF(K16="T",0,"Isi Dulu"))))</f>
        <v>Isi Tujuan</v>
      </c>
      <c r="M16" s="848" t="s">
        <v>26</v>
      </c>
      <c r="N16" s="851" t="str">
        <f>IF(M16="Y",1,IF(M16="T",0,IF(M16="Y/T","Belum diisi","Error")))</f>
        <v>Belum diisi</v>
      </c>
    </row>
    <row r="17" spans="2:14" ht="15.75">
      <c r="B17" s="837"/>
      <c r="C17" s="840"/>
      <c r="D17" s="858"/>
      <c r="E17" s="861"/>
      <c r="F17" s="549">
        <v>2</v>
      </c>
      <c r="G17" s="550"/>
      <c r="H17" s="598" t="str">
        <f t="shared" si="0"/>
        <v>Belum Diisi</v>
      </c>
      <c r="I17" s="592" t="s">
        <v>26</v>
      </c>
      <c r="J17" s="593" t="str">
        <f>IF($D$16="Y/T","Isi Tujuan",IF($E$16=0,0,IF(I17="Y",1,IF(I17="T",0,"Isi Dulu"))))</f>
        <v>Isi Tujuan</v>
      </c>
      <c r="K17" s="592" t="s">
        <v>26</v>
      </c>
      <c r="L17" s="593" t="str">
        <f>IF($D$16="Y/T","Isi Tujuan",IF($E$16=0,0,IF(K17="Y",1,IF(K17="T",0,"Isi Dulu"))))</f>
        <v>Isi Tujuan</v>
      </c>
      <c r="M17" s="849"/>
      <c r="N17" s="852"/>
    </row>
    <row r="18" spans="2:14" ht="15.75">
      <c r="B18" s="837"/>
      <c r="C18" s="840"/>
      <c r="D18" s="858"/>
      <c r="E18" s="861"/>
      <c r="F18" s="549">
        <v>3</v>
      </c>
      <c r="G18" s="550"/>
      <c r="H18" s="598" t="str">
        <f t="shared" si="0"/>
        <v>Belum Diisi</v>
      </c>
      <c r="I18" s="592" t="s">
        <v>26</v>
      </c>
      <c r="J18" s="593" t="str">
        <f>IF($D$16="Y/T","Isi Tujuan",IF($E$16=0,0,IF(I18="Y",1,IF(I18="T",0,"Isi Dulu"))))</f>
        <v>Isi Tujuan</v>
      </c>
      <c r="K18" s="592" t="s">
        <v>26</v>
      </c>
      <c r="L18" s="593" t="str">
        <f>IF($D$16="Y/T","Isi Tujuan",IF($E$16=0,0,IF(K18="Y",1,IF(K18="T",0,"Isi Dulu"))))</f>
        <v>Isi Tujuan</v>
      </c>
      <c r="M18" s="849"/>
      <c r="N18" s="852"/>
    </row>
    <row r="19" spans="2:14" ht="15.75">
      <c r="B19" s="837"/>
      <c r="C19" s="840"/>
      <c r="D19" s="858"/>
      <c r="E19" s="861"/>
      <c r="F19" s="549">
        <v>4</v>
      </c>
      <c r="G19" s="550"/>
      <c r="H19" s="598" t="str">
        <f t="shared" si="0"/>
        <v>Belum Diisi</v>
      </c>
      <c r="I19" s="592" t="s">
        <v>26</v>
      </c>
      <c r="J19" s="593" t="str">
        <f>IF($D$16="Y/T","Isi Tujuan",IF($E$16=0,0,IF(I19="Y",1,IF(I19="T",0,"Isi Dulu"))))</f>
        <v>Isi Tujuan</v>
      </c>
      <c r="K19" s="592" t="s">
        <v>26</v>
      </c>
      <c r="L19" s="593" t="str">
        <f>IF($D$16="Y/T","Isi Tujuan",IF($E$16=0,0,IF(K19="Y",1,IF(K19="T",0,"Isi Dulu"))))</f>
        <v>Isi Tujuan</v>
      </c>
      <c r="M19" s="849"/>
      <c r="N19" s="852"/>
    </row>
    <row r="20" spans="2:14" ht="15.75">
      <c r="B20" s="838"/>
      <c r="C20" s="841"/>
      <c r="D20" s="859"/>
      <c r="E20" s="862"/>
      <c r="F20" s="569">
        <v>5</v>
      </c>
      <c r="G20" s="570"/>
      <c r="H20" s="599" t="str">
        <f t="shared" si="0"/>
        <v>Belum Diisi</v>
      </c>
      <c r="I20" s="595" t="s">
        <v>26</v>
      </c>
      <c r="J20" s="596" t="str">
        <f>IF($D$16="Y/T","Isi Tujuan",IF($E$16=0,0,IF(I20="Y",1,IF(I20="T",0,"Isi Dulu"))))</f>
        <v>Isi Tujuan</v>
      </c>
      <c r="K20" s="595" t="s">
        <v>26</v>
      </c>
      <c r="L20" s="596" t="str">
        <f>IF($D$16="Y/T","Isi Tujuan",IF($E$16=0,0,IF(K20="Y",1,IF(K20="T",0,"Isi Dulu"))))</f>
        <v>Isi Tujuan</v>
      </c>
      <c r="M20" s="850"/>
      <c r="N20" s="853"/>
    </row>
    <row r="21" spans="2:14" ht="15.75">
      <c r="B21" s="836">
        <v>4</v>
      </c>
      <c r="C21" s="839"/>
      <c r="D21" s="857" t="s">
        <v>26</v>
      </c>
      <c r="E21" s="860" t="str">
        <f>IF(D21="Y",1,IF(D21="T",0,IF(D21="Y/T","Belum diisi","Error")))</f>
        <v>Belum diisi</v>
      </c>
      <c r="F21" s="528">
        <v>1</v>
      </c>
      <c r="G21" s="529"/>
      <c r="H21" s="600" t="str">
        <f t="shared" si="0"/>
        <v>Belum Diisi</v>
      </c>
      <c r="I21" s="590" t="s">
        <v>26</v>
      </c>
      <c r="J21" s="591" t="str">
        <f>IF($D$21="Y/T","Isi Tujuan",IF($E$21=0,0,IF(I21="Y",1,IF(I21="T",0,"Isi Dulu"))))</f>
        <v>Isi Tujuan</v>
      </c>
      <c r="K21" s="590" t="s">
        <v>26</v>
      </c>
      <c r="L21" s="591" t="str">
        <f>IF($D$21="Y/T","Isi Tujuan",IF($E$21=0,0,IF(K21="Y",1,IF(K21="T",0,"Isi Dulu"))))</f>
        <v>Isi Tujuan</v>
      </c>
      <c r="M21" s="848" t="s">
        <v>26</v>
      </c>
      <c r="N21" s="851" t="str">
        <f>IF(M21="Y",1,IF(M21="T",0,IF(M21="Y/T","Belum diisi","Error")))</f>
        <v>Belum diisi</v>
      </c>
    </row>
    <row r="22" spans="2:14" ht="15.75">
      <c r="B22" s="837"/>
      <c r="C22" s="840"/>
      <c r="D22" s="858"/>
      <c r="E22" s="861"/>
      <c r="F22" s="549">
        <v>2</v>
      </c>
      <c r="G22" s="550"/>
      <c r="H22" s="598" t="str">
        <f t="shared" si="0"/>
        <v>Belum Diisi</v>
      </c>
      <c r="I22" s="592" t="s">
        <v>26</v>
      </c>
      <c r="J22" s="593" t="str">
        <f>IF($D$21="Y/T","Isi Tujuan",IF($E$21=0,0,IF(I22="Y",1,IF(I22="T",0,"Isi Dulu"))))</f>
        <v>Isi Tujuan</v>
      </c>
      <c r="K22" s="592" t="s">
        <v>26</v>
      </c>
      <c r="L22" s="593" t="str">
        <f>IF($D$21="Y/T","Isi Tujuan",IF($E$21=0,0,IF(K22="Y",1,IF(K22="T",0,"Isi Dulu"))))</f>
        <v>Isi Tujuan</v>
      </c>
      <c r="M22" s="849"/>
      <c r="N22" s="852"/>
    </row>
    <row r="23" spans="2:14" ht="15.75">
      <c r="B23" s="837"/>
      <c r="C23" s="840"/>
      <c r="D23" s="858"/>
      <c r="E23" s="861"/>
      <c r="F23" s="549">
        <v>3</v>
      </c>
      <c r="G23" s="550"/>
      <c r="H23" s="598" t="str">
        <f t="shared" si="0"/>
        <v>Belum Diisi</v>
      </c>
      <c r="I23" s="592" t="s">
        <v>26</v>
      </c>
      <c r="J23" s="593" t="str">
        <f>IF($D$21="Y/T","Isi Tujuan",IF($E$21=0,0,IF(I23="Y",1,IF(I23="T",0,"Isi Dulu"))))</f>
        <v>Isi Tujuan</v>
      </c>
      <c r="K23" s="592" t="s">
        <v>26</v>
      </c>
      <c r="L23" s="593" t="str">
        <f>IF($D$21="Y/T","Isi Tujuan",IF($E$21=0,0,IF(K23="Y",1,IF(K23="T",0,"Isi Dulu"))))</f>
        <v>Isi Tujuan</v>
      </c>
      <c r="M23" s="849"/>
      <c r="N23" s="852"/>
    </row>
    <row r="24" spans="2:14" ht="15.75">
      <c r="B24" s="837"/>
      <c r="C24" s="840"/>
      <c r="D24" s="858"/>
      <c r="E24" s="861"/>
      <c r="F24" s="549">
        <v>4</v>
      </c>
      <c r="G24" s="550"/>
      <c r="H24" s="598" t="str">
        <f t="shared" si="0"/>
        <v>Belum Diisi</v>
      </c>
      <c r="I24" s="592" t="s">
        <v>26</v>
      </c>
      <c r="J24" s="593" t="str">
        <f>IF($D$21="Y/T","Isi Tujuan",IF($E$21=0,0,IF(I24="Y",1,IF(I24="T",0,"Isi Dulu"))))</f>
        <v>Isi Tujuan</v>
      </c>
      <c r="K24" s="592" t="s">
        <v>26</v>
      </c>
      <c r="L24" s="593" t="str">
        <f>IF($D$21="Y/T","Isi Tujuan",IF($E$21=0,0,IF(K24="Y",1,IF(K24="T",0,"Isi Dulu"))))</f>
        <v>Isi Tujuan</v>
      </c>
      <c r="M24" s="849"/>
      <c r="N24" s="852"/>
    </row>
    <row r="25" spans="2:14" ht="15.75">
      <c r="B25" s="838"/>
      <c r="C25" s="841"/>
      <c r="D25" s="859"/>
      <c r="E25" s="862"/>
      <c r="F25" s="569">
        <v>5</v>
      </c>
      <c r="G25" s="570"/>
      <c r="H25" s="599" t="str">
        <f t="shared" si="0"/>
        <v>Belum Diisi</v>
      </c>
      <c r="I25" s="595" t="s">
        <v>26</v>
      </c>
      <c r="J25" s="596" t="str">
        <f>IF($D$21="Y/T","Isi Tujuan",IF($E$21=0,0,IF(I25="Y",1,IF(I25="T",0,"Isi Dulu"))))</f>
        <v>Isi Tujuan</v>
      </c>
      <c r="K25" s="595" t="s">
        <v>26</v>
      </c>
      <c r="L25" s="596" t="str">
        <f>IF($D$21="Y/T","Isi Tujuan",IF($E$21=0,0,IF(K25="Y",1,IF(K25="T",0,"Isi Dulu"))))</f>
        <v>Isi Tujuan</v>
      </c>
      <c r="M25" s="850"/>
      <c r="N25" s="853"/>
    </row>
    <row r="26" spans="2:14" ht="15.75">
      <c r="B26" s="836">
        <v>5</v>
      </c>
      <c r="C26" s="839"/>
      <c r="D26" s="857" t="s">
        <v>26</v>
      </c>
      <c r="E26" s="860" t="str">
        <f>IF(D26="Y",1,IF(D26="T",0,IF(D26="Y/T","Belum diisi","Error")))</f>
        <v>Belum diisi</v>
      </c>
      <c r="F26" s="528">
        <v>1</v>
      </c>
      <c r="G26" s="529"/>
      <c r="H26" s="600" t="str">
        <f t="shared" si="0"/>
        <v>Belum Diisi</v>
      </c>
      <c r="I26" s="590" t="s">
        <v>26</v>
      </c>
      <c r="J26" s="591" t="str">
        <f>IF($D$26="Y/T","Isi Tujuan",IF($E$26=0,0,IF(I26="Y",1,IF(I26="T",0,"Isi Dulu"))))</f>
        <v>Isi Tujuan</v>
      </c>
      <c r="K26" s="590" t="s">
        <v>26</v>
      </c>
      <c r="L26" s="591" t="str">
        <f>IF($D$26="Y/T","Isi Tujuan",IF($E$26=0,0,IF(K26="Y",1,IF(K26="T",0,"Isi Dulu"))))</f>
        <v>Isi Tujuan</v>
      </c>
      <c r="M26" s="848" t="s">
        <v>26</v>
      </c>
      <c r="N26" s="851" t="str">
        <f>IF(M26="Y",1,IF(M26="T",0,IF(M26="Y/T","Belum diisi","Error")))</f>
        <v>Belum diisi</v>
      </c>
    </row>
    <row r="27" spans="2:14" ht="15.75">
      <c r="B27" s="837"/>
      <c r="C27" s="840"/>
      <c r="D27" s="858"/>
      <c r="E27" s="861"/>
      <c r="F27" s="549">
        <v>2</v>
      </c>
      <c r="G27" s="550"/>
      <c r="H27" s="598" t="str">
        <f t="shared" si="0"/>
        <v>Belum Diisi</v>
      </c>
      <c r="I27" s="592" t="s">
        <v>26</v>
      </c>
      <c r="J27" s="593" t="str">
        <f>IF($D$26="Y/T","Isi Tujuan",IF($E$26=0,0,IF(I27="Y",1,IF(I27="T",0,"Isi Dulu"))))</f>
        <v>Isi Tujuan</v>
      </c>
      <c r="K27" s="592" t="s">
        <v>26</v>
      </c>
      <c r="L27" s="593" t="str">
        <f>IF($D$26="Y/T","Isi Tujuan",IF($E$26=0,0,IF(K27="Y",1,IF(K27="T",0,"Isi Dulu"))))</f>
        <v>Isi Tujuan</v>
      </c>
      <c r="M27" s="849"/>
      <c r="N27" s="852"/>
    </row>
    <row r="28" spans="2:14" ht="15.75">
      <c r="B28" s="837"/>
      <c r="C28" s="840"/>
      <c r="D28" s="858"/>
      <c r="E28" s="861"/>
      <c r="F28" s="549">
        <v>3</v>
      </c>
      <c r="G28" s="550"/>
      <c r="H28" s="598" t="str">
        <f t="shared" si="0"/>
        <v>Belum Diisi</v>
      </c>
      <c r="I28" s="592" t="s">
        <v>26</v>
      </c>
      <c r="J28" s="593" t="str">
        <f>IF($D$26="Y/T","Isi Tujuan",IF($E$26=0,0,IF(I28="Y",1,IF(I28="T",0,"Isi Dulu"))))</f>
        <v>Isi Tujuan</v>
      </c>
      <c r="K28" s="592" t="s">
        <v>26</v>
      </c>
      <c r="L28" s="593" t="str">
        <f>IF($D$26="Y/T","Isi Tujuan",IF($E$26=0,0,IF(K28="Y",1,IF(K28="T",0,"Isi Dulu"))))</f>
        <v>Isi Tujuan</v>
      </c>
      <c r="M28" s="849"/>
      <c r="N28" s="852"/>
    </row>
    <row r="29" spans="2:14" ht="15.75">
      <c r="B29" s="837"/>
      <c r="C29" s="840"/>
      <c r="D29" s="858"/>
      <c r="E29" s="861"/>
      <c r="F29" s="549">
        <v>4</v>
      </c>
      <c r="G29" s="550"/>
      <c r="H29" s="598" t="str">
        <f t="shared" si="0"/>
        <v>Belum Diisi</v>
      </c>
      <c r="I29" s="592" t="s">
        <v>26</v>
      </c>
      <c r="J29" s="593" t="str">
        <f>IF($D$26="Y/T","Isi Tujuan",IF($E$26=0,0,IF(I29="Y",1,IF(I29="T",0,"Isi Dulu"))))</f>
        <v>Isi Tujuan</v>
      </c>
      <c r="K29" s="592" t="s">
        <v>26</v>
      </c>
      <c r="L29" s="593" t="str">
        <f>IF($D$26="Y/T","Isi Tujuan",IF($E$26=0,0,IF(K29="Y",1,IF(K29="T",0,"Isi Dulu"))))</f>
        <v>Isi Tujuan</v>
      </c>
      <c r="M29" s="849"/>
      <c r="N29" s="852"/>
    </row>
    <row r="30" spans="2:14" ht="15.75">
      <c r="B30" s="838"/>
      <c r="C30" s="841"/>
      <c r="D30" s="859"/>
      <c r="E30" s="862"/>
      <c r="F30" s="569">
        <v>5</v>
      </c>
      <c r="G30" s="570"/>
      <c r="H30" s="599" t="str">
        <f t="shared" si="0"/>
        <v>Belum Diisi</v>
      </c>
      <c r="I30" s="595" t="s">
        <v>26</v>
      </c>
      <c r="J30" s="596" t="str">
        <f>IF($D$26="Y/T","Isi Tujuan",IF($E$26=0,0,IF(I30="Y",1,IF(I30="T",0,"Isi Dulu"))))</f>
        <v>Isi Tujuan</v>
      </c>
      <c r="K30" s="595" t="s">
        <v>26</v>
      </c>
      <c r="L30" s="596" t="str">
        <f>IF($D$26="Y/T","Isi Tujuan",IF($E$26=0,0,IF(K30="Y",1,IF(K30="T",0,"Isi Dulu"))))</f>
        <v>Isi Tujuan</v>
      </c>
      <c r="M30" s="850"/>
      <c r="N30" s="853"/>
    </row>
    <row r="31" spans="2:14" ht="15.75">
      <c r="B31" s="836">
        <v>6</v>
      </c>
      <c r="C31" s="839"/>
      <c r="D31" s="857" t="s">
        <v>26</v>
      </c>
      <c r="E31" s="860" t="str">
        <f>IF(D31="Y",1,IF(D31="T",0,IF(D31="Y/T","Belum diisi","Error")))</f>
        <v>Belum diisi</v>
      </c>
      <c r="F31" s="528">
        <v>1</v>
      </c>
      <c r="G31" s="529"/>
      <c r="H31" s="600" t="str">
        <f t="shared" si="0"/>
        <v>Belum Diisi</v>
      </c>
      <c r="I31" s="590" t="s">
        <v>26</v>
      </c>
      <c r="J31" s="591" t="str">
        <f>IF($D$31="Y/T","Isi Tujuan",IF($E$31=0,0,IF(I31="Y",1,IF(I31="T",0,"Isi Dulu"))))</f>
        <v>Isi Tujuan</v>
      </c>
      <c r="K31" s="590" t="s">
        <v>26</v>
      </c>
      <c r="L31" s="591" t="str">
        <f>IF($D$31="Y/T","Isi Tujuan",IF($E$31=0,0,IF(K31="Y",1,IF(K31="T",0,"Isi Dulu"))))</f>
        <v>Isi Tujuan</v>
      </c>
      <c r="M31" s="848" t="s">
        <v>26</v>
      </c>
      <c r="N31" s="851" t="str">
        <f>IF(M31="Y",1,IF(M31="T",0,IF(M31="Y/T","Belum diisi","Error")))</f>
        <v>Belum diisi</v>
      </c>
    </row>
    <row r="32" spans="2:14" ht="15.75">
      <c r="B32" s="837"/>
      <c r="C32" s="840"/>
      <c r="D32" s="858"/>
      <c r="E32" s="861"/>
      <c r="F32" s="549">
        <v>2</v>
      </c>
      <c r="G32" s="550"/>
      <c r="H32" s="598" t="str">
        <f t="shared" si="0"/>
        <v>Belum Diisi</v>
      </c>
      <c r="I32" s="592" t="s">
        <v>26</v>
      </c>
      <c r="J32" s="593" t="str">
        <f>IF($D$31="Y/T","Isi Tujuan",IF($E$31=0,0,IF(I32="Y",1,IF(I32="T",0,"Isi Dulu"))))</f>
        <v>Isi Tujuan</v>
      </c>
      <c r="K32" s="592" t="s">
        <v>26</v>
      </c>
      <c r="L32" s="593" t="str">
        <f>IF($D$31="Y/T","Isi Tujuan",IF($E$31=0,0,IF(K32="Y",1,IF(K32="T",0,"Isi Dulu"))))</f>
        <v>Isi Tujuan</v>
      </c>
      <c r="M32" s="849"/>
      <c r="N32" s="852"/>
    </row>
    <row r="33" spans="2:14" ht="15.75">
      <c r="B33" s="837"/>
      <c r="C33" s="840"/>
      <c r="D33" s="858"/>
      <c r="E33" s="861"/>
      <c r="F33" s="549">
        <v>3</v>
      </c>
      <c r="G33" s="550"/>
      <c r="H33" s="598" t="str">
        <f t="shared" si="0"/>
        <v>Belum Diisi</v>
      </c>
      <c r="I33" s="592" t="s">
        <v>26</v>
      </c>
      <c r="J33" s="593" t="str">
        <f>IF($D$31="Y/T","Isi Tujuan",IF($E$31=0,0,IF(I33="Y",1,IF(I33="T",0,"Isi Dulu"))))</f>
        <v>Isi Tujuan</v>
      </c>
      <c r="K33" s="592" t="s">
        <v>26</v>
      </c>
      <c r="L33" s="593" t="str">
        <f>IF($D$31="Y/T","Isi Tujuan",IF($E$31=0,0,IF(K33="Y",1,IF(K33="T",0,"Isi Dulu"))))</f>
        <v>Isi Tujuan</v>
      </c>
      <c r="M33" s="849"/>
      <c r="N33" s="852"/>
    </row>
    <row r="34" spans="2:14" ht="15.75">
      <c r="B34" s="837"/>
      <c r="C34" s="840"/>
      <c r="D34" s="858"/>
      <c r="E34" s="861"/>
      <c r="F34" s="549">
        <v>4</v>
      </c>
      <c r="G34" s="550"/>
      <c r="H34" s="598" t="str">
        <f t="shared" si="0"/>
        <v>Belum Diisi</v>
      </c>
      <c r="I34" s="592" t="s">
        <v>26</v>
      </c>
      <c r="J34" s="593" t="str">
        <f>IF($D$31="Y/T","Isi Tujuan",IF($E$31=0,0,IF(I34="Y",1,IF(I34="T",0,"Isi Dulu"))))</f>
        <v>Isi Tujuan</v>
      </c>
      <c r="K34" s="592" t="s">
        <v>26</v>
      </c>
      <c r="L34" s="593" t="str">
        <f>IF($D$31="Y/T","Isi Tujuan",IF($E$31=0,0,IF(K34="Y",1,IF(K34="T",0,"Isi Dulu"))))</f>
        <v>Isi Tujuan</v>
      </c>
      <c r="M34" s="849"/>
      <c r="N34" s="852"/>
    </row>
    <row r="35" spans="2:14" ht="15.75">
      <c r="B35" s="838"/>
      <c r="C35" s="841"/>
      <c r="D35" s="859"/>
      <c r="E35" s="862"/>
      <c r="F35" s="569">
        <v>5</v>
      </c>
      <c r="G35" s="570"/>
      <c r="H35" s="599" t="str">
        <f t="shared" si="0"/>
        <v>Belum Diisi</v>
      </c>
      <c r="I35" s="595" t="s">
        <v>26</v>
      </c>
      <c r="J35" s="596" t="str">
        <f>IF($D$31="Y/T","Isi Tujuan",IF($E$31=0,0,IF(I35="Y",1,IF(I35="T",0,"Isi Dulu"))))</f>
        <v>Isi Tujuan</v>
      </c>
      <c r="K35" s="595" t="s">
        <v>26</v>
      </c>
      <c r="L35" s="596" t="str">
        <f>IF($D$31="Y/T","Isi Tujuan",IF($E$31=0,0,IF(K35="Y",1,IF(K35="T",0,"Isi Dulu"))))</f>
        <v>Isi Tujuan</v>
      </c>
      <c r="M35" s="850"/>
      <c r="N35" s="853"/>
    </row>
    <row r="36" spans="2:14" ht="15.75">
      <c r="B36" s="836">
        <v>7</v>
      </c>
      <c r="C36" s="839"/>
      <c r="D36" s="857" t="s">
        <v>26</v>
      </c>
      <c r="E36" s="860" t="str">
        <f>IF(D36="Y",1,IF(D36="T",0,IF(D36="Y/T","Belum diisi","Error")))</f>
        <v>Belum diisi</v>
      </c>
      <c r="F36" s="528">
        <v>1</v>
      </c>
      <c r="G36" s="529"/>
      <c r="H36" s="600" t="str">
        <f t="shared" si="0"/>
        <v>Belum Diisi</v>
      </c>
      <c r="I36" s="590" t="s">
        <v>26</v>
      </c>
      <c r="J36" s="591" t="str">
        <f>IF($D$36="Y/T","Isi Tujuan",IF($E$36=0,0,IF(I36="Y",1,IF(I36="T",0,"Isi Dulu"))))</f>
        <v>Isi Tujuan</v>
      </c>
      <c r="K36" s="590" t="s">
        <v>26</v>
      </c>
      <c r="L36" s="591" t="str">
        <f>IF($D$36="Y/T","Isi Tujuan",IF($E$36=0,0,IF(K36="Y",1,IF(K36="T",0,"Isi Dulu"))))</f>
        <v>Isi Tujuan</v>
      </c>
      <c r="M36" s="848" t="s">
        <v>26</v>
      </c>
      <c r="N36" s="851" t="str">
        <f>IF(M36="Y",1,IF(M36="T",0,IF(M36="Y/T","Belum diisi","Error")))</f>
        <v>Belum diisi</v>
      </c>
    </row>
    <row r="37" spans="2:14" ht="15.75">
      <c r="B37" s="837"/>
      <c r="C37" s="840"/>
      <c r="D37" s="858"/>
      <c r="E37" s="861"/>
      <c r="F37" s="549">
        <v>2</v>
      </c>
      <c r="G37" s="550"/>
      <c r="H37" s="598" t="str">
        <f t="shared" si="0"/>
        <v>Belum Diisi</v>
      </c>
      <c r="I37" s="592" t="s">
        <v>26</v>
      </c>
      <c r="J37" s="593" t="str">
        <f>IF($D$36="Y/T","Isi Tujuan",IF($E$36=0,0,IF(I37="Y",1,IF(I37="T",0,"Isi Dulu"))))</f>
        <v>Isi Tujuan</v>
      </c>
      <c r="K37" s="592" t="s">
        <v>26</v>
      </c>
      <c r="L37" s="593" t="str">
        <f>IF($D$36="Y/T","Isi Tujuan",IF($E$36=0,0,IF(K37="Y",1,IF(K37="T",0,"Isi Dulu"))))</f>
        <v>Isi Tujuan</v>
      </c>
      <c r="M37" s="849"/>
      <c r="N37" s="852"/>
    </row>
    <row r="38" spans="2:14" ht="15.75">
      <c r="B38" s="837"/>
      <c r="C38" s="840"/>
      <c r="D38" s="858"/>
      <c r="E38" s="861"/>
      <c r="F38" s="549">
        <v>3</v>
      </c>
      <c r="G38" s="550"/>
      <c r="H38" s="598" t="str">
        <f t="shared" si="0"/>
        <v>Belum Diisi</v>
      </c>
      <c r="I38" s="592" t="s">
        <v>26</v>
      </c>
      <c r="J38" s="593" t="str">
        <f>IF($D$36="Y/T","Isi Tujuan",IF($E$36=0,0,IF(I38="Y",1,IF(I38="T",0,"Isi Dulu"))))</f>
        <v>Isi Tujuan</v>
      </c>
      <c r="K38" s="592" t="s">
        <v>26</v>
      </c>
      <c r="L38" s="593" t="str">
        <f>IF($D$36="Y/T","Isi Tujuan",IF($E$36=0,0,IF(K38="Y",1,IF(K38="T",0,"Isi Dulu"))))</f>
        <v>Isi Tujuan</v>
      </c>
      <c r="M38" s="849"/>
      <c r="N38" s="852"/>
    </row>
    <row r="39" spans="2:14" ht="15.75">
      <c r="B39" s="837"/>
      <c r="C39" s="840"/>
      <c r="D39" s="858"/>
      <c r="E39" s="861"/>
      <c r="F39" s="549">
        <v>4</v>
      </c>
      <c r="G39" s="550"/>
      <c r="H39" s="598" t="str">
        <f t="shared" si="0"/>
        <v>Belum Diisi</v>
      </c>
      <c r="I39" s="592" t="s">
        <v>26</v>
      </c>
      <c r="J39" s="593" t="str">
        <f>IF($D$36="Y/T","Isi Tujuan",IF($E$36=0,0,IF(I39="Y",1,IF(I39="T",0,"Isi Dulu"))))</f>
        <v>Isi Tujuan</v>
      </c>
      <c r="K39" s="592" t="s">
        <v>26</v>
      </c>
      <c r="L39" s="593" t="str">
        <f>IF($D$36="Y/T","Isi Tujuan",IF($E$36=0,0,IF(K39="Y",1,IF(K39="T",0,"Isi Dulu"))))</f>
        <v>Isi Tujuan</v>
      </c>
      <c r="M39" s="849"/>
      <c r="N39" s="852"/>
    </row>
    <row r="40" spans="2:14" ht="15.75">
      <c r="B40" s="838"/>
      <c r="C40" s="841"/>
      <c r="D40" s="859"/>
      <c r="E40" s="862"/>
      <c r="F40" s="569">
        <v>5</v>
      </c>
      <c r="G40" s="570"/>
      <c r="H40" s="599" t="str">
        <f t="shared" si="0"/>
        <v>Belum Diisi</v>
      </c>
      <c r="I40" s="595" t="s">
        <v>26</v>
      </c>
      <c r="J40" s="596" t="str">
        <f>IF($D$36="Y/T","Isi Tujuan",IF($E$36=0,0,IF(I40="Y",1,IF(I40="T",0,"Isi Dulu"))))</f>
        <v>Isi Tujuan</v>
      </c>
      <c r="K40" s="595" t="s">
        <v>26</v>
      </c>
      <c r="L40" s="596" t="str">
        <f>IF($D$36="Y/T","Isi Tujuan",IF($E$36=0,0,IF(K40="Y",1,IF(K40="T",0,"Isi Dulu"))))</f>
        <v>Isi Tujuan</v>
      </c>
      <c r="M40" s="850"/>
      <c r="N40" s="853"/>
    </row>
    <row r="41" spans="2:14" ht="15.75">
      <c r="B41" s="836">
        <v>8</v>
      </c>
      <c r="C41" s="839"/>
      <c r="D41" s="857" t="s">
        <v>26</v>
      </c>
      <c r="E41" s="860" t="str">
        <f>IF(D41="Y",1,IF(D41="T",0,IF(D41="Y/T","Belum diisi","Error")))</f>
        <v>Belum diisi</v>
      </c>
      <c r="F41" s="528">
        <v>1</v>
      </c>
      <c r="G41" s="529"/>
      <c r="H41" s="600" t="str">
        <f t="shared" si="0"/>
        <v>Belum Diisi</v>
      </c>
      <c r="I41" s="590" t="s">
        <v>26</v>
      </c>
      <c r="J41" s="591" t="str">
        <f>IF($D$41="Y/T","Isi Tujuan",IF($E$41=0,0,IF(I41="Y",1,IF(I41="T",0,"Isi Dulu"))))</f>
        <v>Isi Tujuan</v>
      </c>
      <c r="K41" s="590" t="s">
        <v>26</v>
      </c>
      <c r="L41" s="591" t="str">
        <f>IF($D$41="Y/T","Isi Tujuan",IF($E$41=0,0,IF(K41="Y",1,IF(K41="T",0,"Isi Dulu"))))</f>
        <v>Isi Tujuan</v>
      </c>
      <c r="M41" s="848" t="s">
        <v>26</v>
      </c>
      <c r="N41" s="851" t="str">
        <f>IF(M41="Y",1,IF(M41="T",0,IF(M41="Y/T","Belum diisi","Error")))</f>
        <v>Belum diisi</v>
      </c>
    </row>
    <row r="42" spans="2:14" ht="15.75">
      <c r="B42" s="837"/>
      <c r="C42" s="840"/>
      <c r="D42" s="858"/>
      <c r="E42" s="861"/>
      <c r="F42" s="549">
        <v>2</v>
      </c>
      <c r="G42" s="550"/>
      <c r="H42" s="598" t="str">
        <f t="shared" si="0"/>
        <v>Belum Diisi</v>
      </c>
      <c r="I42" s="592" t="s">
        <v>26</v>
      </c>
      <c r="J42" s="593" t="str">
        <f>IF($D$41="Y/T","Isi Tujuan",IF($E$41=0,0,IF(I42="Y",1,IF(I42="T",0,"Isi Dulu"))))</f>
        <v>Isi Tujuan</v>
      </c>
      <c r="K42" s="592" t="s">
        <v>26</v>
      </c>
      <c r="L42" s="593" t="str">
        <f>IF($D$41="Y/T","Isi Tujuan",IF($E$41=0,0,IF(K42="Y",1,IF(K42="T",0,"Isi Dulu"))))</f>
        <v>Isi Tujuan</v>
      </c>
      <c r="M42" s="849"/>
      <c r="N42" s="852"/>
    </row>
    <row r="43" spans="2:14" ht="15.75">
      <c r="B43" s="837"/>
      <c r="C43" s="840"/>
      <c r="D43" s="858"/>
      <c r="E43" s="861"/>
      <c r="F43" s="549">
        <v>3</v>
      </c>
      <c r="G43" s="550"/>
      <c r="H43" s="598" t="str">
        <f t="shared" si="0"/>
        <v>Belum Diisi</v>
      </c>
      <c r="I43" s="592" t="s">
        <v>26</v>
      </c>
      <c r="J43" s="593" t="str">
        <f>IF($D$41="Y/T","Isi Tujuan",IF($E$41=0,0,IF(I43="Y",1,IF(I43="T",0,"Isi Dulu"))))</f>
        <v>Isi Tujuan</v>
      </c>
      <c r="K43" s="592" t="s">
        <v>26</v>
      </c>
      <c r="L43" s="593" t="str">
        <f>IF($D$41="Y/T","Isi Tujuan",IF($E$41=0,0,IF(K43="Y",1,IF(K43="T",0,"Isi Dulu"))))</f>
        <v>Isi Tujuan</v>
      </c>
      <c r="M43" s="849"/>
      <c r="N43" s="852"/>
    </row>
    <row r="44" spans="2:14" ht="15.75">
      <c r="B44" s="837"/>
      <c r="C44" s="840"/>
      <c r="D44" s="858"/>
      <c r="E44" s="861"/>
      <c r="F44" s="549">
        <v>4</v>
      </c>
      <c r="G44" s="550"/>
      <c r="H44" s="598" t="str">
        <f t="shared" si="0"/>
        <v>Belum Diisi</v>
      </c>
      <c r="I44" s="592" t="s">
        <v>26</v>
      </c>
      <c r="J44" s="593" t="str">
        <f>IF($D$41="Y/T","Isi Tujuan",IF($E$41=0,0,IF(I44="Y",1,IF(I44="T",0,"Isi Dulu"))))</f>
        <v>Isi Tujuan</v>
      </c>
      <c r="K44" s="592" t="s">
        <v>26</v>
      </c>
      <c r="L44" s="593" t="str">
        <f>IF($D$41="Y/T","Isi Tujuan",IF($E$41=0,0,IF(K44="Y",1,IF(K44="T",0,"Isi Dulu"))))</f>
        <v>Isi Tujuan</v>
      </c>
      <c r="M44" s="849"/>
      <c r="N44" s="852"/>
    </row>
    <row r="45" spans="2:14" ht="15.75">
      <c r="B45" s="838"/>
      <c r="C45" s="841"/>
      <c r="D45" s="859"/>
      <c r="E45" s="862"/>
      <c r="F45" s="569">
        <v>5</v>
      </c>
      <c r="G45" s="570"/>
      <c r="H45" s="599" t="str">
        <f t="shared" si="0"/>
        <v>Belum Diisi</v>
      </c>
      <c r="I45" s="595" t="s">
        <v>26</v>
      </c>
      <c r="J45" s="596" t="str">
        <f>IF($D$41="Y/T","Isi Tujuan",IF($E$41=0,0,IF(I45="Y",1,IF(I45="T",0,"Isi Dulu"))))</f>
        <v>Isi Tujuan</v>
      </c>
      <c r="K45" s="595" t="s">
        <v>26</v>
      </c>
      <c r="L45" s="596" t="str">
        <f>IF($D$41="Y/T","Isi Tujuan",IF($E$41=0,0,IF(K45="Y",1,IF(K45="T",0,"Isi Dulu"))))</f>
        <v>Isi Tujuan</v>
      </c>
      <c r="M45" s="850"/>
      <c r="N45" s="853"/>
    </row>
    <row r="46" spans="2:14" ht="15.75">
      <c r="B46" s="836">
        <v>9</v>
      </c>
      <c r="C46" s="839"/>
      <c r="D46" s="857" t="s">
        <v>26</v>
      </c>
      <c r="E46" s="860" t="str">
        <f>IF(D46="Y",1,IF(D46="T",0,IF(D46="Y/T","Belum diisi","Error")))</f>
        <v>Belum diisi</v>
      </c>
      <c r="F46" s="528">
        <v>1</v>
      </c>
      <c r="G46" s="529"/>
      <c r="H46" s="600" t="str">
        <f t="shared" si="0"/>
        <v>Belum Diisi</v>
      </c>
      <c r="I46" s="590" t="s">
        <v>26</v>
      </c>
      <c r="J46" s="591" t="str">
        <f>IF($D$46="Y/T","Isi Tujuan",IF($E$46=0,0,IF(I46="Y",1,IF(I46="T",0,"Isi Dulu"))))</f>
        <v>Isi Tujuan</v>
      </c>
      <c r="K46" s="590" t="s">
        <v>26</v>
      </c>
      <c r="L46" s="591" t="str">
        <f>IF($D$46="Y/T","Isi Tujuan",IF($E$46=0,0,IF(K46="Y",1,IF(K46="T",0,"Isi Dulu"))))</f>
        <v>Isi Tujuan</v>
      </c>
      <c r="M46" s="848" t="s">
        <v>26</v>
      </c>
      <c r="N46" s="851" t="str">
        <f>IF(M46="Y",1,IF(M46="T",0,IF(M46="Y/T","Belum diisi","Error")))</f>
        <v>Belum diisi</v>
      </c>
    </row>
    <row r="47" spans="2:14" ht="15.75">
      <c r="B47" s="837"/>
      <c r="C47" s="840"/>
      <c r="D47" s="858"/>
      <c r="E47" s="861"/>
      <c r="F47" s="549">
        <v>2</v>
      </c>
      <c r="G47" s="550"/>
      <c r="H47" s="598" t="str">
        <f t="shared" si="0"/>
        <v>Belum Diisi</v>
      </c>
      <c r="I47" s="592" t="s">
        <v>26</v>
      </c>
      <c r="J47" s="593" t="str">
        <f>IF($D$46="Y/T","Isi Tujuan",IF($E$46=0,0,IF(I47="Y",1,IF(I47="T",0,"Isi Dulu"))))</f>
        <v>Isi Tujuan</v>
      </c>
      <c r="K47" s="592" t="s">
        <v>26</v>
      </c>
      <c r="L47" s="593" t="str">
        <f>IF($D$46="Y/T","Isi Tujuan",IF($E$46=0,0,IF(K47="Y",1,IF(K47="T",0,"Isi Dulu"))))</f>
        <v>Isi Tujuan</v>
      </c>
      <c r="M47" s="849"/>
      <c r="N47" s="852"/>
    </row>
    <row r="48" spans="2:14" ht="15.75">
      <c r="B48" s="837"/>
      <c r="C48" s="840"/>
      <c r="D48" s="858"/>
      <c r="E48" s="861"/>
      <c r="F48" s="549">
        <v>3</v>
      </c>
      <c r="G48" s="550"/>
      <c r="H48" s="598" t="str">
        <f t="shared" si="0"/>
        <v>Belum Diisi</v>
      </c>
      <c r="I48" s="592" t="s">
        <v>26</v>
      </c>
      <c r="J48" s="593" t="str">
        <f>IF($D$46="Y/T","Isi Tujuan",IF($E$46=0,0,IF(I48="Y",1,IF(I48="T",0,"Isi Dulu"))))</f>
        <v>Isi Tujuan</v>
      </c>
      <c r="K48" s="592" t="s">
        <v>26</v>
      </c>
      <c r="L48" s="593" t="str">
        <f>IF($D$46="Y/T","Isi Tujuan",IF($E$46=0,0,IF(K48="Y",1,IF(K48="T",0,"Isi Dulu"))))</f>
        <v>Isi Tujuan</v>
      </c>
      <c r="M48" s="849"/>
      <c r="N48" s="852"/>
    </row>
    <row r="49" spans="2:14" ht="15.75">
      <c r="B49" s="837"/>
      <c r="C49" s="840"/>
      <c r="D49" s="858"/>
      <c r="E49" s="861"/>
      <c r="F49" s="549">
        <v>4</v>
      </c>
      <c r="G49" s="550"/>
      <c r="H49" s="598" t="str">
        <f t="shared" si="0"/>
        <v>Belum Diisi</v>
      </c>
      <c r="I49" s="592" t="s">
        <v>26</v>
      </c>
      <c r="J49" s="593" t="str">
        <f>IF($D$46="Y/T","Isi Tujuan",IF($E$46=0,0,IF(I49="Y",1,IF(I49="T",0,"Isi Dulu"))))</f>
        <v>Isi Tujuan</v>
      </c>
      <c r="K49" s="592" t="s">
        <v>26</v>
      </c>
      <c r="L49" s="593" t="str">
        <f>IF($D$46="Y/T","Isi Tujuan",IF($E$46=0,0,IF(K49="Y",1,IF(K49="T",0,"Isi Dulu"))))</f>
        <v>Isi Tujuan</v>
      </c>
      <c r="M49" s="849"/>
      <c r="N49" s="852"/>
    </row>
    <row r="50" spans="2:14" ht="15.75">
      <c r="B50" s="838"/>
      <c r="C50" s="841"/>
      <c r="D50" s="859"/>
      <c r="E50" s="862"/>
      <c r="F50" s="569">
        <v>5</v>
      </c>
      <c r="G50" s="570"/>
      <c r="H50" s="599" t="str">
        <f t="shared" si="0"/>
        <v>Belum Diisi</v>
      </c>
      <c r="I50" s="595" t="s">
        <v>26</v>
      </c>
      <c r="J50" s="596" t="str">
        <f>IF($D$46="Y/T","Isi Tujuan",IF($E$46=0,0,IF(I50="Y",1,IF(I50="T",0,"Isi Dulu"))))</f>
        <v>Isi Tujuan</v>
      </c>
      <c r="K50" s="595" t="s">
        <v>26</v>
      </c>
      <c r="L50" s="596" t="str">
        <f>IF($D$46="Y/T","Isi Tujuan",IF($E$46=0,0,IF(K50="Y",1,IF(K50="T",0,"Isi Dulu"))))</f>
        <v>Isi Tujuan</v>
      </c>
      <c r="M50" s="850"/>
      <c r="N50" s="853"/>
    </row>
    <row r="51" spans="2:14" ht="15.75">
      <c r="B51" s="836">
        <v>10</v>
      </c>
      <c r="C51" s="839"/>
      <c r="D51" s="857" t="s">
        <v>26</v>
      </c>
      <c r="E51" s="860" t="str">
        <f>IF(D51="Y",1,IF(D51="T",0,IF(D51="Y/T","Belum diisi","Error")))</f>
        <v>Belum diisi</v>
      </c>
      <c r="F51" s="528">
        <v>1</v>
      </c>
      <c r="G51" s="529"/>
      <c r="H51" s="600" t="str">
        <f t="shared" si="0"/>
        <v>Belum Diisi</v>
      </c>
      <c r="I51" s="590" t="s">
        <v>26</v>
      </c>
      <c r="J51" s="591" t="str">
        <f>IF($D$51="Y/T","Isi Tujuan",IF($E$51=0,0,IF(I51="Y",1,IF(I51="T",0,"Isi Dulu"))))</f>
        <v>Isi Tujuan</v>
      </c>
      <c r="K51" s="590" t="s">
        <v>26</v>
      </c>
      <c r="L51" s="591" t="str">
        <f>IF($D$51="Y/T","Isi Tujuan",IF($E$51=0,0,IF(K51="Y",1,IF(K51="T",0,"Isi Dulu"))))</f>
        <v>Isi Tujuan</v>
      </c>
      <c r="M51" s="848" t="s">
        <v>26</v>
      </c>
      <c r="N51" s="851" t="str">
        <f>IF(M51="Y",1,IF(M51="T",0,IF(M51="Y/T","Belum diisi","Error")))</f>
        <v>Belum diisi</v>
      </c>
    </row>
    <row r="52" spans="2:14" ht="15.75">
      <c r="B52" s="837"/>
      <c r="C52" s="840"/>
      <c r="D52" s="858"/>
      <c r="E52" s="861"/>
      <c r="F52" s="549">
        <v>2</v>
      </c>
      <c r="G52" s="550"/>
      <c r="H52" s="598" t="str">
        <f t="shared" si="0"/>
        <v>Belum Diisi</v>
      </c>
      <c r="I52" s="592" t="s">
        <v>26</v>
      </c>
      <c r="J52" s="593" t="str">
        <f>IF($D$51="Y/T","Isi Tujuan",IF($E$51=0,0,IF(I52="Y",1,IF(I52="T",0,"Isi Dulu"))))</f>
        <v>Isi Tujuan</v>
      </c>
      <c r="K52" s="592" t="s">
        <v>26</v>
      </c>
      <c r="L52" s="593" t="str">
        <f>IF($D$51="Y/T","Isi Tujuan",IF($E$51=0,0,IF(K52="Y",1,IF(K52="T",0,"Isi Dulu"))))</f>
        <v>Isi Tujuan</v>
      </c>
      <c r="M52" s="849"/>
      <c r="N52" s="852"/>
    </row>
    <row r="53" spans="2:14" ht="15.75">
      <c r="B53" s="837"/>
      <c r="C53" s="840"/>
      <c r="D53" s="858"/>
      <c r="E53" s="861"/>
      <c r="F53" s="549">
        <v>3</v>
      </c>
      <c r="G53" s="550"/>
      <c r="H53" s="598" t="str">
        <f t="shared" si="0"/>
        <v>Belum Diisi</v>
      </c>
      <c r="I53" s="592" t="s">
        <v>26</v>
      </c>
      <c r="J53" s="593" t="str">
        <f>IF($D$51="Y/T","Isi Tujuan",IF($E$51=0,0,IF(I53="Y",1,IF(I53="T",0,"Isi Dulu"))))</f>
        <v>Isi Tujuan</v>
      </c>
      <c r="K53" s="592" t="s">
        <v>26</v>
      </c>
      <c r="L53" s="593" t="str">
        <f>IF($D$51="Y/T","Isi Tujuan",IF($E$51=0,0,IF(K53="Y",1,IF(K53="T",0,"Isi Dulu"))))</f>
        <v>Isi Tujuan</v>
      </c>
      <c r="M53" s="849"/>
      <c r="N53" s="852"/>
    </row>
    <row r="54" spans="2:14" ht="15.75">
      <c r="B54" s="837"/>
      <c r="C54" s="840"/>
      <c r="D54" s="858"/>
      <c r="E54" s="861"/>
      <c r="F54" s="549">
        <v>4</v>
      </c>
      <c r="G54" s="550"/>
      <c r="H54" s="598" t="str">
        <f t="shared" si="0"/>
        <v>Belum Diisi</v>
      </c>
      <c r="I54" s="592" t="s">
        <v>26</v>
      </c>
      <c r="J54" s="593" t="str">
        <f>IF($D$51="Y/T","Isi Tujuan",IF($E$51=0,0,IF(I54="Y",1,IF(I54="T",0,"Isi Dulu"))))</f>
        <v>Isi Tujuan</v>
      </c>
      <c r="K54" s="592" t="s">
        <v>26</v>
      </c>
      <c r="L54" s="593" t="str">
        <f>IF($D$51="Y/T","Isi Tujuan",IF($E$51=0,0,IF(K54="Y",1,IF(K54="T",0,"Isi Dulu"))))</f>
        <v>Isi Tujuan</v>
      </c>
      <c r="M54" s="849"/>
      <c r="N54" s="852"/>
    </row>
    <row r="55" spans="2:14" ht="15.75">
      <c r="B55" s="838"/>
      <c r="C55" s="841"/>
      <c r="D55" s="859"/>
      <c r="E55" s="862"/>
      <c r="F55" s="569">
        <v>5</v>
      </c>
      <c r="G55" s="570"/>
      <c r="H55" s="599" t="str">
        <f t="shared" si="0"/>
        <v>Belum Diisi</v>
      </c>
      <c r="I55" s="595" t="s">
        <v>26</v>
      </c>
      <c r="J55" s="596" t="str">
        <f>IF($D$51="Y/T","Isi Tujuan",IF($E$51=0,0,IF(I55="Y",1,IF(I55="T",0,"Isi Dulu"))))</f>
        <v>Isi Tujuan</v>
      </c>
      <c r="K55" s="595" t="s">
        <v>26</v>
      </c>
      <c r="L55" s="596" t="str">
        <f>IF($D$51="Y/T","Isi Tujuan",IF($E$51=0,0,IF(K55="Y",1,IF(K55="T",0,"Isi Dulu"))))</f>
        <v>Isi Tujuan</v>
      </c>
      <c r="M55" s="850"/>
      <c r="N55" s="853"/>
    </row>
    <row r="56" spans="2:14" ht="15.75">
      <c r="B56" s="836">
        <v>11</v>
      </c>
      <c r="C56" s="839"/>
      <c r="D56" s="857" t="s">
        <v>26</v>
      </c>
      <c r="E56" s="860" t="str">
        <f>IF(D56="Y",1,IF(D56="T",0,IF(D56="Y/T","Belum diisi","Error")))</f>
        <v>Belum diisi</v>
      </c>
      <c r="F56" s="528">
        <v>1</v>
      </c>
      <c r="G56" s="529"/>
      <c r="H56" s="600" t="str">
        <f t="shared" si="0"/>
        <v>Belum Diisi</v>
      </c>
      <c r="I56" s="590" t="s">
        <v>26</v>
      </c>
      <c r="J56" s="591" t="str">
        <f>IF($D$56="Y/T","Isi Tujuan",IF($E$56=0,0,IF(I56="Y",1,IF(I56="T",0,"Isi Dulu"))))</f>
        <v>Isi Tujuan</v>
      </c>
      <c r="K56" s="590" t="s">
        <v>26</v>
      </c>
      <c r="L56" s="591" t="str">
        <f>IF($D$56="Y/T","Isi Tujuan",IF($E$56=0,0,IF(K56="Y",1,IF(K56="T",0,"Isi Dulu"))))</f>
        <v>Isi Tujuan</v>
      </c>
      <c r="M56" s="848" t="s">
        <v>26</v>
      </c>
      <c r="N56" s="851" t="str">
        <f>IF(M56="Y",1,IF(M56="T",0,IF(M56="Y/T","Belum diisi","Error")))</f>
        <v>Belum diisi</v>
      </c>
    </row>
    <row r="57" spans="2:14" ht="15.75">
      <c r="B57" s="837"/>
      <c r="C57" s="840"/>
      <c r="D57" s="858"/>
      <c r="E57" s="861"/>
      <c r="F57" s="549">
        <v>2</v>
      </c>
      <c r="G57" s="550"/>
      <c r="H57" s="598" t="str">
        <f t="shared" si="0"/>
        <v>Belum Diisi</v>
      </c>
      <c r="I57" s="592" t="s">
        <v>26</v>
      </c>
      <c r="J57" s="593" t="str">
        <f>IF($D$56="Y/T","Isi Tujuan",IF($E$56=0,0,IF(I57="Y",1,IF(I57="T",0,"Isi Dulu"))))</f>
        <v>Isi Tujuan</v>
      </c>
      <c r="K57" s="592" t="s">
        <v>26</v>
      </c>
      <c r="L57" s="593" t="str">
        <f>IF($D$56="Y/T","Isi Tujuan",IF($E$56=0,0,IF(K57="Y",1,IF(K57="T",0,"Isi Dulu"))))</f>
        <v>Isi Tujuan</v>
      </c>
      <c r="M57" s="849"/>
      <c r="N57" s="852"/>
    </row>
    <row r="58" spans="2:14" ht="15.75">
      <c r="B58" s="837"/>
      <c r="C58" s="840"/>
      <c r="D58" s="858"/>
      <c r="E58" s="861"/>
      <c r="F58" s="549">
        <v>3</v>
      </c>
      <c r="G58" s="550"/>
      <c r="H58" s="598" t="str">
        <f t="shared" si="0"/>
        <v>Belum Diisi</v>
      </c>
      <c r="I58" s="592" t="s">
        <v>26</v>
      </c>
      <c r="J58" s="593" t="str">
        <f>IF($D$56="Y/T","Isi Tujuan",IF($E$56=0,0,IF(I58="Y",1,IF(I58="T",0,"Isi Dulu"))))</f>
        <v>Isi Tujuan</v>
      </c>
      <c r="K58" s="592" t="s">
        <v>26</v>
      </c>
      <c r="L58" s="593" t="str">
        <f>IF($D$56="Y/T","Isi Tujuan",IF($E$56=0,0,IF(K58="Y",1,IF(K58="T",0,"Isi Dulu"))))</f>
        <v>Isi Tujuan</v>
      </c>
      <c r="M58" s="849"/>
      <c r="N58" s="852"/>
    </row>
    <row r="59" spans="2:14" ht="15.75">
      <c r="B59" s="837"/>
      <c r="C59" s="840"/>
      <c r="D59" s="858"/>
      <c r="E59" s="861"/>
      <c r="F59" s="549">
        <v>4</v>
      </c>
      <c r="G59" s="550"/>
      <c r="H59" s="598" t="str">
        <f t="shared" si="0"/>
        <v>Belum Diisi</v>
      </c>
      <c r="I59" s="592" t="s">
        <v>26</v>
      </c>
      <c r="J59" s="593" t="str">
        <f>IF($D$56="Y/T","Isi Tujuan",IF($E$56=0,0,IF(I59="Y",1,IF(I59="T",0,"Isi Dulu"))))</f>
        <v>Isi Tujuan</v>
      </c>
      <c r="K59" s="592" t="s">
        <v>26</v>
      </c>
      <c r="L59" s="593" t="str">
        <f>IF($D$56="Y/T","Isi Tujuan",IF($E$56=0,0,IF(K59="Y",1,IF(K59="T",0,"Isi Dulu"))))</f>
        <v>Isi Tujuan</v>
      </c>
      <c r="M59" s="849"/>
      <c r="N59" s="852"/>
    </row>
    <row r="60" spans="2:14" ht="15.75">
      <c r="B60" s="838"/>
      <c r="C60" s="841"/>
      <c r="D60" s="859"/>
      <c r="E60" s="862"/>
      <c r="F60" s="569">
        <v>5</v>
      </c>
      <c r="G60" s="570"/>
      <c r="H60" s="599" t="str">
        <f t="shared" si="0"/>
        <v>Belum Diisi</v>
      </c>
      <c r="I60" s="595" t="s">
        <v>26</v>
      </c>
      <c r="J60" s="596" t="str">
        <f>IF($D$56="Y/T","Isi Tujuan",IF($E$56=0,0,IF(I60="Y",1,IF(I60="T",0,"Isi Dulu"))))</f>
        <v>Isi Tujuan</v>
      </c>
      <c r="K60" s="595" t="s">
        <v>26</v>
      </c>
      <c r="L60" s="596" t="str">
        <f>IF($D$56="Y/T","Isi Tujuan",IF($E$56=0,0,IF(K60="Y",1,IF(K60="T",0,"Isi Dulu"))))</f>
        <v>Isi Tujuan</v>
      </c>
      <c r="M60" s="850"/>
      <c r="N60" s="853"/>
    </row>
    <row r="61" spans="2:14" ht="15.75">
      <c r="B61" s="836">
        <v>12</v>
      </c>
      <c r="C61" s="839"/>
      <c r="D61" s="857" t="s">
        <v>26</v>
      </c>
      <c r="E61" s="860" t="str">
        <f>IF(D61="Y",1,IF(D61="T",0,IF(D61="Y/T","Belum diisi","Error")))</f>
        <v>Belum diisi</v>
      </c>
      <c r="F61" s="528">
        <v>1</v>
      </c>
      <c r="G61" s="529"/>
      <c r="H61" s="600" t="str">
        <f t="shared" si="0"/>
        <v>Belum Diisi</v>
      </c>
      <c r="I61" s="590" t="s">
        <v>26</v>
      </c>
      <c r="J61" s="591" t="str">
        <f>IF($D$61="Y/T","Isi Tujuan",IF($E$61=0,0,IF(I61="Y",1,IF(I61="T",0,"Isi Dulu"))))</f>
        <v>Isi Tujuan</v>
      </c>
      <c r="K61" s="590" t="s">
        <v>26</v>
      </c>
      <c r="L61" s="591" t="str">
        <f>IF($D$61="Y/T","Isi Tujuan",IF($E$61=0,0,IF(K61="Y",1,IF(K61="T",0,"Isi Dulu"))))</f>
        <v>Isi Tujuan</v>
      </c>
      <c r="M61" s="848" t="s">
        <v>26</v>
      </c>
      <c r="N61" s="851" t="str">
        <f>IF(M61="Y",1,IF(M61="T",0,IF(M61="Y/T","Belum diisi","Error")))</f>
        <v>Belum diisi</v>
      </c>
    </row>
    <row r="62" spans="2:14" ht="15.75">
      <c r="B62" s="837"/>
      <c r="C62" s="840"/>
      <c r="D62" s="858"/>
      <c r="E62" s="861"/>
      <c r="F62" s="549">
        <v>2</v>
      </c>
      <c r="G62" s="550"/>
      <c r="H62" s="598" t="str">
        <f t="shared" si="0"/>
        <v>Belum Diisi</v>
      </c>
      <c r="I62" s="592" t="s">
        <v>26</v>
      </c>
      <c r="J62" s="593" t="str">
        <f>IF($D$61="Y/T","Isi Tujuan",IF($E$61=0,0,IF(I62="Y",1,IF(I62="T",0,"Isi Dulu"))))</f>
        <v>Isi Tujuan</v>
      </c>
      <c r="K62" s="592" t="s">
        <v>26</v>
      </c>
      <c r="L62" s="593" t="str">
        <f>IF($D$61="Y/T","Isi Tujuan",IF($E$61=0,0,IF(K62="Y",1,IF(K62="T",0,"Isi Dulu"))))</f>
        <v>Isi Tujuan</v>
      </c>
      <c r="M62" s="849"/>
      <c r="N62" s="852"/>
    </row>
    <row r="63" spans="2:14" ht="15.75">
      <c r="B63" s="837"/>
      <c r="C63" s="840"/>
      <c r="D63" s="858"/>
      <c r="E63" s="861"/>
      <c r="F63" s="549">
        <v>3</v>
      </c>
      <c r="G63" s="550"/>
      <c r="H63" s="598" t="str">
        <f t="shared" si="0"/>
        <v>Belum Diisi</v>
      </c>
      <c r="I63" s="592" t="s">
        <v>26</v>
      </c>
      <c r="J63" s="593" t="str">
        <f>IF($D$61="Y/T","Isi Tujuan",IF($E$61=0,0,IF(I63="Y",1,IF(I63="T",0,"Isi Dulu"))))</f>
        <v>Isi Tujuan</v>
      </c>
      <c r="K63" s="592" t="s">
        <v>26</v>
      </c>
      <c r="L63" s="593" t="str">
        <f>IF($D$61="Y/T","Isi Tujuan",IF($E$61=0,0,IF(K63="Y",1,IF(K63="T",0,"Isi Dulu"))))</f>
        <v>Isi Tujuan</v>
      </c>
      <c r="M63" s="849"/>
      <c r="N63" s="852"/>
    </row>
    <row r="64" spans="2:14" ht="15.75">
      <c r="B64" s="837"/>
      <c r="C64" s="840"/>
      <c r="D64" s="858"/>
      <c r="E64" s="861"/>
      <c r="F64" s="549">
        <v>4</v>
      </c>
      <c r="G64" s="550"/>
      <c r="H64" s="598" t="str">
        <f t="shared" si="0"/>
        <v>Belum Diisi</v>
      </c>
      <c r="I64" s="592" t="s">
        <v>26</v>
      </c>
      <c r="J64" s="593" t="str">
        <f>IF($D$61="Y/T","Isi Tujuan",IF($E$61=0,0,IF(I64="Y",1,IF(I64="T",0,"Isi Dulu"))))</f>
        <v>Isi Tujuan</v>
      </c>
      <c r="K64" s="592" t="s">
        <v>26</v>
      </c>
      <c r="L64" s="593" t="str">
        <f>IF($D$61="Y/T","Isi Tujuan",IF($E$61=0,0,IF(K64="Y",1,IF(K64="T",0,"Isi Dulu"))))</f>
        <v>Isi Tujuan</v>
      </c>
      <c r="M64" s="849"/>
      <c r="N64" s="852"/>
    </row>
    <row r="65" spans="2:14" ht="15.75">
      <c r="B65" s="838"/>
      <c r="C65" s="841"/>
      <c r="D65" s="859"/>
      <c r="E65" s="862"/>
      <c r="F65" s="569">
        <v>5</v>
      </c>
      <c r="G65" s="570"/>
      <c r="H65" s="599" t="str">
        <f t="shared" si="0"/>
        <v>Belum Diisi</v>
      </c>
      <c r="I65" s="595" t="s">
        <v>26</v>
      </c>
      <c r="J65" s="596" t="str">
        <f>IF($D$61="Y/T","Isi Tujuan",IF($E$61=0,0,IF(I65="Y",1,IF(I65="T",0,"Isi Dulu"))))</f>
        <v>Isi Tujuan</v>
      </c>
      <c r="K65" s="595" t="s">
        <v>26</v>
      </c>
      <c r="L65" s="596" t="str">
        <f>IF($D$61="Y/T","Isi Tujuan",IF($E$61=0,0,IF(K65="Y",1,IF(K65="T",0,"Isi Dulu"))))</f>
        <v>Isi Tujuan</v>
      </c>
      <c r="M65" s="850"/>
      <c r="N65" s="853"/>
    </row>
    <row r="66" spans="2:14" ht="15.75">
      <c r="B66" s="836">
        <v>13</v>
      </c>
      <c r="C66" s="839"/>
      <c r="D66" s="857" t="s">
        <v>26</v>
      </c>
      <c r="E66" s="860" t="str">
        <f>IF(D66="Y",1,IF(D66="T",0,IF(D66="Y/T","Belum diisi","Error")))</f>
        <v>Belum diisi</v>
      </c>
      <c r="F66" s="528">
        <v>1</v>
      </c>
      <c r="G66" s="529"/>
      <c r="H66" s="600" t="str">
        <f t="shared" si="0"/>
        <v>Belum Diisi</v>
      </c>
      <c r="I66" s="590" t="s">
        <v>26</v>
      </c>
      <c r="J66" s="591" t="str">
        <f>IF($D$66="Y/T","Isi Tujuan",IF($E$66=0,0,IF(I66="Y",1,IF(I66="T",0,"Isi Dulu"))))</f>
        <v>Isi Tujuan</v>
      </c>
      <c r="K66" s="590" t="s">
        <v>26</v>
      </c>
      <c r="L66" s="591" t="str">
        <f>IF($D$66="Y/T","Isi Tujuan",IF($E$66=0,0,IF(K66="Y",1,IF(K66="T",0,"Isi Dulu"))))</f>
        <v>Isi Tujuan</v>
      </c>
      <c r="M66" s="848" t="s">
        <v>26</v>
      </c>
      <c r="N66" s="851" t="str">
        <f>IF(M66="Y",1,IF(M66="T",0,IF(M66="Y/T","Belum diisi","Error")))</f>
        <v>Belum diisi</v>
      </c>
    </row>
    <row r="67" spans="2:14" ht="15.75">
      <c r="B67" s="837"/>
      <c r="C67" s="840"/>
      <c r="D67" s="858"/>
      <c r="E67" s="861"/>
      <c r="F67" s="549">
        <v>2</v>
      </c>
      <c r="G67" s="550"/>
      <c r="H67" s="598" t="str">
        <f t="shared" si="0"/>
        <v>Belum Diisi</v>
      </c>
      <c r="I67" s="592" t="s">
        <v>26</v>
      </c>
      <c r="J67" s="593" t="str">
        <f>IF($D$66="Y/T","Isi Tujuan",IF($E$66=0,0,IF(I67="Y",1,IF(I67="T",0,"Isi Dulu"))))</f>
        <v>Isi Tujuan</v>
      </c>
      <c r="K67" s="592" t="s">
        <v>26</v>
      </c>
      <c r="L67" s="593" t="str">
        <f>IF($D$66="Y/T","Isi Tujuan",IF($E$66=0,0,IF(K67="Y",1,IF(K67="T",0,"Isi Dulu"))))</f>
        <v>Isi Tujuan</v>
      </c>
      <c r="M67" s="849"/>
      <c r="N67" s="852"/>
    </row>
    <row r="68" spans="2:14" ht="15.75">
      <c r="B68" s="837"/>
      <c r="C68" s="840"/>
      <c r="D68" s="858"/>
      <c r="E68" s="861"/>
      <c r="F68" s="549">
        <v>3</v>
      </c>
      <c r="G68" s="550"/>
      <c r="H68" s="598" t="str">
        <f t="shared" si="0"/>
        <v>Belum Diisi</v>
      </c>
      <c r="I68" s="592" t="s">
        <v>26</v>
      </c>
      <c r="J68" s="593" t="str">
        <f>IF($D$66="Y/T","Isi Tujuan",IF($E$66=0,0,IF(I68="Y",1,IF(I68="T",0,"Isi Dulu"))))</f>
        <v>Isi Tujuan</v>
      </c>
      <c r="K68" s="592" t="s">
        <v>26</v>
      </c>
      <c r="L68" s="593" t="str">
        <f>IF($D$66="Y/T","Isi Tujuan",IF($E$66=0,0,IF(K68="Y",1,IF(K68="T",0,"Isi Dulu"))))</f>
        <v>Isi Tujuan</v>
      </c>
      <c r="M68" s="849"/>
      <c r="N68" s="852"/>
    </row>
    <row r="69" spans="2:14" ht="15.75">
      <c r="B69" s="837"/>
      <c r="C69" s="840"/>
      <c r="D69" s="858"/>
      <c r="E69" s="861"/>
      <c r="F69" s="549">
        <v>4</v>
      </c>
      <c r="G69" s="550"/>
      <c r="H69" s="598" t="str">
        <f t="shared" si="0"/>
        <v>Belum Diisi</v>
      </c>
      <c r="I69" s="592" t="s">
        <v>26</v>
      </c>
      <c r="J69" s="593" t="str">
        <f>IF($D$66="Y/T","Isi Tujuan",IF($E$66=0,0,IF(I69="Y",1,IF(I69="T",0,"Isi Dulu"))))</f>
        <v>Isi Tujuan</v>
      </c>
      <c r="K69" s="592" t="s">
        <v>26</v>
      </c>
      <c r="L69" s="593" t="str">
        <f>IF($D$66="Y/T","Isi Tujuan",IF($E$66=0,0,IF(K69="Y",1,IF(K69="T",0,"Isi Dulu"))))</f>
        <v>Isi Tujuan</v>
      </c>
      <c r="M69" s="849"/>
      <c r="N69" s="852"/>
    </row>
    <row r="70" spans="2:14" ht="15.75">
      <c r="B70" s="838"/>
      <c r="C70" s="841"/>
      <c r="D70" s="859"/>
      <c r="E70" s="862"/>
      <c r="F70" s="569">
        <v>5</v>
      </c>
      <c r="G70" s="570"/>
      <c r="H70" s="599" t="str">
        <f t="shared" ref="H70:H105" si="1">IF(OR(J70="Isi Dulu",L70="Isi Dulu",J70="Isi Tujuan",L70="Isi Tujuan"),"Belum Diisi",IF(SUM(J70,L70)=2,1,IF(SUM(J70,L70)=1,0,IF(SUM(J70,L70)=0,0,"Error"))))</f>
        <v>Belum Diisi</v>
      </c>
      <c r="I70" s="595" t="s">
        <v>26</v>
      </c>
      <c r="J70" s="596" t="str">
        <f>IF($D$66="Y/T","Isi Tujuan",IF($E$66=0,0,IF(I70="Y",1,IF(I70="T",0,"Isi Dulu"))))</f>
        <v>Isi Tujuan</v>
      </c>
      <c r="K70" s="595" t="s">
        <v>26</v>
      </c>
      <c r="L70" s="596" t="str">
        <f>IF($D$66="Y/T","Isi Tujuan",IF($E$66=0,0,IF(K70="Y",1,IF(K70="T",0,"Isi Dulu"))))</f>
        <v>Isi Tujuan</v>
      </c>
      <c r="M70" s="850"/>
      <c r="N70" s="853"/>
    </row>
    <row r="71" spans="2:14" ht="15.75">
      <c r="B71" s="836">
        <v>14</v>
      </c>
      <c r="C71" s="839"/>
      <c r="D71" s="857" t="s">
        <v>26</v>
      </c>
      <c r="E71" s="860" t="str">
        <f>IF(D71="Y",1,IF(D71="T",0,IF(D71="Y/T","Belum diisi","Error")))</f>
        <v>Belum diisi</v>
      </c>
      <c r="F71" s="528">
        <v>1</v>
      </c>
      <c r="G71" s="529"/>
      <c r="H71" s="600" t="str">
        <f t="shared" si="1"/>
        <v>Belum Diisi</v>
      </c>
      <c r="I71" s="590" t="s">
        <v>26</v>
      </c>
      <c r="J71" s="591" t="str">
        <f>IF($D$71="Y/T","Isi Tujuan",IF($E$71=0,0,IF(I71="Y",1,IF(I71="T",0,"Isi Dulu"))))</f>
        <v>Isi Tujuan</v>
      </c>
      <c r="K71" s="590" t="s">
        <v>26</v>
      </c>
      <c r="L71" s="591" t="str">
        <f>IF($D$71="Y/T","Isi Tujuan",IF($E$71=0,0,IF(K71="Y",1,IF(K71="T",0,"Isi Dulu"))))</f>
        <v>Isi Tujuan</v>
      </c>
      <c r="M71" s="848" t="s">
        <v>26</v>
      </c>
      <c r="N71" s="851" t="str">
        <f>IF(M71="Y",1,IF(M71="T",0,IF(M71="Y/T","Belum diisi","Error")))</f>
        <v>Belum diisi</v>
      </c>
    </row>
    <row r="72" spans="2:14" ht="15.75">
      <c r="B72" s="837"/>
      <c r="C72" s="840"/>
      <c r="D72" s="858"/>
      <c r="E72" s="861"/>
      <c r="F72" s="549">
        <v>2</v>
      </c>
      <c r="G72" s="550"/>
      <c r="H72" s="598" t="str">
        <f t="shared" si="1"/>
        <v>Belum Diisi</v>
      </c>
      <c r="I72" s="592" t="s">
        <v>26</v>
      </c>
      <c r="J72" s="593" t="str">
        <f>IF($D$71="Y/T","Isi Tujuan",IF($E$71=0,0,IF(I72="Y",1,IF(I72="T",0,"Isi Dulu"))))</f>
        <v>Isi Tujuan</v>
      </c>
      <c r="K72" s="592" t="s">
        <v>26</v>
      </c>
      <c r="L72" s="593" t="str">
        <f>IF($D$71="Y/T","Isi Tujuan",IF($E$71=0,0,IF(K72="Y",1,IF(K72="T",0,"Isi Dulu"))))</f>
        <v>Isi Tujuan</v>
      </c>
      <c r="M72" s="849"/>
      <c r="N72" s="852"/>
    </row>
    <row r="73" spans="2:14" ht="15.75">
      <c r="B73" s="837"/>
      <c r="C73" s="840"/>
      <c r="D73" s="858"/>
      <c r="E73" s="861"/>
      <c r="F73" s="549">
        <v>3</v>
      </c>
      <c r="G73" s="550"/>
      <c r="H73" s="598" t="str">
        <f t="shared" si="1"/>
        <v>Belum Diisi</v>
      </c>
      <c r="I73" s="592" t="s">
        <v>26</v>
      </c>
      <c r="J73" s="593" t="str">
        <f>IF($D$71="Y/T","Isi Tujuan",IF($E$71=0,0,IF(I73="Y",1,IF(I73="T",0,"Isi Dulu"))))</f>
        <v>Isi Tujuan</v>
      </c>
      <c r="K73" s="592" t="s">
        <v>26</v>
      </c>
      <c r="L73" s="593" t="str">
        <f>IF($D$71="Y/T","Isi Tujuan",IF($E$71=0,0,IF(K73="Y",1,IF(K73="T",0,"Isi Dulu"))))</f>
        <v>Isi Tujuan</v>
      </c>
      <c r="M73" s="849"/>
      <c r="N73" s="852"/>
    </row>
    <row r="74" spans="2:14" ht="15.75">
      <c r="B74" s="837"/>
      <c r="C74" s="840"/>
      <c r="D74" s="858"/>
      <c r="E74" s="861"/>
      <c r="F74" s="549">
        <v>4</v>
      </c>
      <c r="G74" s="550"/>
      <c r="H74" s="598" t="str">
        <f t="shared" si="1"/>
        <v>Belum Diisi</v>
      </c>
      <c r="I74" s="592" t="s">
        <v>26</v>
      </c>
      <c r="J74" s="593" t="str">
        <f>IF($D$71="Y/T","Isi Tujuan",IF($E$71=0,0,IF(I74="Y",1,IF(I74="T",0,"Isi Dulu"))))</f>
        <v>Isi Tujuan</v>
      </c>
      <c r="K74" s="592" t="s">
        <v>26</v>
      </c>
      <c r="L74" s="593" t="str">
        <f>IF($D$71="Y/T","Isi Tujuan",IF($E$71=0,0,IF(K74="Y",1,IF(K74="T",0,"Isi Dulu"))))</f>
        <v>Isi Tujuan</v>
      </c>
      <c r="M74" s="849"/>
      <c r="N74" s="852"/>
    </row>
    <row r="75" spans="2:14" ht="15.75">
      <c r="B75" s="838"/>
      <c r="C75" s="841"/>
      <c r="D75" s="859"/>
      <c r="E75" s="862"/>
      <c r="F75" s="569">
        <v>5</v>
      </c>
      <c r="G75" s="570"/>
      <c r="H75" s="599" t="str">
        <f t="shared" si="1"/>
        <v>Belum Diisi</v>
      </c>
      <c r="I75" s="595" t="s">
        <v>26</v>
      </c>
      <c r="J75" s="596" t="str">
        <f>IF($D$71="Y/T","Isi Tujuan",IF($E$71=0,0,IF(I75="Y",1,IF(I75="T",0,"Isi Dulu"))))</f>
        <v>Isi Tujuan</v>
      </c>
      <c r="K75" s="595" t="s">
        <v>26</v>
      </c>
      <c r="L75" s="596" t="str">
        <f>IF($D$71="Y/T","Isi Tujuan",IF($E$71=0,0,IF(K75="Y",1,IF(K75="T",0,"Isi Dulu"))))</f>
        <v>Isi Tujuan</v>
      </c>
      <c r="M75" s="850"/>
      <c r="N75" s="853"/>
    </row>
    <row r="76" spans="2:14" ht="15.75">
      <c r="B76" s="836">
        <v>15</v>
      </c>
      <c r="C76" s="839"/>
      <c r="D76" s="857" t="s">
        <v>26</v>
      </c>
      <c r="E76" s="860" t="str">
        <f>IF(D76="Y",1,IF(D76="T",0,IF(D76="Y/T","Belum diisi","Error")))</f>
        <v>Belum diisi</v>
      </c>
      <c r="F76" s="528">
        <v>1</v>
      </c>
      <c r="G76" s="529"/>
      <c r="H76" s="600" t="str">
        <f t="shared" si="1"/>
        <v>Belum Diisi</v>
      </c>
      <c r="I76" s="590" t="s">
        <v>26</v>
      </c>
      <c r="J76" s="591" t="str">
        <f>IF($D$76="Y/T","Isi Tujuan",IF($E$76=0,0,IF(I76="Y",1,IF(I76="T",0,"Isi Dulu"))))</f>
        <v>Isi Tujuan</v>
      </c>
      <c r="K76" s="590" t="s">
        <v>26</v>
      </c>
      <c r="L76" s="591" t="str">
        <f>IF($D$76="Y/T","Isi Tujuan",IF($E$76=0,0,IF(K76="Y",1,IF(K76="T",0,"Isi Dulu"))))</f>
        <v>Isi Tujuan</v>
      </c>
      <c r="M76" s="848" t="s">
        <v>26</v>
      </c>
      <c r="N76" s="851" t="str">
        <f>IF(M76="Y",1,IF(M76="T",0,IF(M76="Y/T","Belum diisi","Error")))</f>
        <v>Belum diisi</v>
      </c>
    </row>
    <row r="77" spans="2:14" ht="15.75">
      <c r="B77" s="837"/>
      <c r="C77" s="840"/>
      <c r="D77" s="858"/>
      <c r="E77" s="861"/>
      <c r="F77" s="549">
        <v>2</v>
      </c>
      <c r="G77" s="550"/>
      <c r="H77" s="598" t="str">
        <f t="shared" si="1"/>
        <v>Belum Diisi</v>
      </c>
      <c r="I77" s="592" t="s">
        <v>26</v>
      </c>
      <c r="J77" s="593" t="str">
        <f>IF($D$76="Y/T","Isi Tujuan",IF($E$76=0,0,IF(I77="Y",1,IF(I77="T",0,"Isi Dulu"))))</f>
        <v>Isi Tujuan</v>
      </c>
      <c r="K77" s="592" t="s">
        <v>26</v>
      </c>
      <c r="L77" s="593" t="str">
        <f>IF($D$76="Y/T","Isi Tujuan",IF($E$76=0,0,IF(K77="Y",1,IF(K77="T",0,"Isi Dulu"))))</f>
        <v>Isi Tujuan</v>
      </c>
      <c r="M77" s="849"/>
      <c r="N77" s="852"/>
    </row>
    <row r="78" spans="2:14" ht="15.75">
      <c r="B78" s="837"/>
      <c r="C78" s="840"/>
      <c r="D78" s="858"/>
      <c r="E78" s="861"/>
      <c r="F78" s="549">
        <v>3</v>
      </c>
      <c r="G78" s="550"/>
      <c r="H78" s="598" t="str">
        <f t="shared" si="1"/>
        <v>Belum Diisi</v>
      </c>
      <c r="I78" s="592" t="s">
        <v>26</v>
      </c>
      <c r="J78" s="593" t="str">
        <f>IF($D$76="Y/T","Isi Tujuan",IF($E$76=0,0,IF(I78="Y",1,IF(I78="T",0,"Isi Dulu"))))</f>
        <v>Isi Tujuan</v>
      </c>
      <c r="K78" s="592" t="s">
        <v>26</v>
      </c>
      <c r="L78" s="593" t="str">
        <f>IF($D$76="Y/T","Isi Tujuan",IF($E$76=0,0,IF(K78="Y",1,IF(K78="T",0,"Isi Dulu"))))</f>
        <v>Isi Tujuan</v>
      </c>
      <c r="M78" s="849"/>
      <c r="N78" s="852"/>
    </row>
    <row r="79" spans="2:14" ht="15.75">
      <c r="B79" s="837"/>
      <c r="C79" s="840"/>
      <c r="D79" s="858"/>
      <c r="E79" s="861"/>
      <c r="F79" s="549">
        <v>4</v>
      </c>
      <c r="G79" s="550"/>
      <c r="H79" s="598" t="str">
        <f t="shared" si="1"/>
        <v>Belum Diisi</v>
      </c>
      <c r="I79" s="592" t="s">
        <v>26</v>
      </c>
      <c r="J79" s="593" t="str">
        <f>IF($D$76="Y/T","Isi Tujuan",IF($E$76=0,0,IF(I79="Y",1,IF(I79="T",0,"Isi Dulu"))))</f>
        <v>Isi Tujuan</v>
      </c>
      <c r="K79" s="592" t="s">
        <v>26</v>
      </c>
      <c r="L79" s="593" t="str">
        <f>IF($D$76="Y/T","Isi Tujuan",IF($E$76=0,0,IF(K79="Y",1,IF(K79="T",0,"Isi Dulu"))))</f>
        <v>Isi Tujuan</v>
      </c>
      <c r="M79" s="849"/>
      <c r="N79" s="852"/>
    </row>
    <row r="80" spans="2:14" ht="15.75">
      <c r="B80" s="838"/>
      <c r="C80" s="841"/>
      <c r="D80" s="859"/>
      <c r="E80" s="862"/>
      <c r="F80" s="569">
        <v>5</v>
      </c>
      <c r="G80" s="570"/>
      <c r="H80" s="599" t="str">
        <f t="shared" si="1"/>
        <v>Belum Diisi</v>
      </c>
      <c r="I80" s="595" t="s">
        <v>26</v>
      </c>
      <c r="J80" s="596" t="str">
        <f>IF($D$76="Y/T","Isi Tujuan",IF($E$76=0,0,IF(I80="Y",1,IF(I80="T",0,"Isi Dulu"))))</f>
        <v>Isi Tujuan</v>
      </c>
      <c r="K80" s="595" t="s">
        <v>26</v>
      </c>
      <c r="L80" s="596" t="str">
        <f>IF($D$76="Y/T","Isi Tujuan",IF($E$76=0,0,IF(K80="Y",1,IF(K80="T",0,"Isi Dulu"))))</f>
        <v>Isi Tujuan</v>
      </c>
      <c r="M80" s="850"/>
      <c r="N80" s="853"/>
    </row>
    <row r="81" spans="2:14" ht="15.75">
      <c r="B81" s="836">
        <v>16</v>
      </c>
      <c r="C81" s="839"/>
      <c r="D81" s="857" t="s">
        <v>26</v>
      </c>
      <c r="E81" s="860" t="str">
        <f>IF(D81="Y",1,IF(D81="T",0,IF(D81="Y/T","Belum diisi","Error")))</f>
        <v>Belum diisi</v>
      </c>
      <c r="F81" s="528">
        <v>1</v>
      </c>
      <c r="G81" s="529"/>
      <c r="H81" s="600" t="str">
        <f t="shared" si="1"/>
        <v>Belum Diisi</v>
      </c>
      <c r="I81" s="590" t="s">
        <v>26</v>
      </c>
      <c r="J81" s="591" t="str">
        <f>IF($D$81="Y/T","Isi Tujuan",IF($E$81=0,0,IF(I81="Y",1,IF(I81="T",0,"Isi Dulu"))))</f>
        <v>Isi Tujuan</v>
      </c>
      <c r="K81" s="590" t="s">
        <v>26</v>
      </c>
      <c r="L81" s="591" t="str">
        <f>IF($D$81="Y/T","Isi Tujuan",IF($E$81=0,0,IF(K81="Y",1,IF(K81="T",0,"Isi Dulu"))))</f>
        <v>Isi Tujuan</v>
      </c>
      <c r="M81" s="848" t="s">
        <v>26</v>
      </c>
      <c r="N81" s="851" t="str">
        <f>IF(M81="Y",1,IF(M81="T",0,IF(M81="Y/T","Belum diisi","Error")))</f>
        <v>Belum diisi</v>
      </c>
    </row>
    <row r="82" spans="2:14" ht="15.75">
      <c r="B82" s="837"/>
      <c r="C82" s="840"/>
      <c r="D82" s="858"/>
      <c r="E82" s="861"/>
      <c r="F82" s="549">
        <v>2</v>
      </c>
      <c r="G82" s="550"/>
      <c r="H82" s="598" t="str">
        <f t="shared" si="1"/>
        <v>Belum Diisi</v>
      </c>
      <c r="I82" s="592" t="s">
        <v>26</v>
      </c>
      <c r="J82" s="593" t="str">
        <f>IF($D$81="Y/T","Isi Tujuan",IF($E$81=0,0,IF(I82="Y",1,IF(I82="T",0,"Isi Dulu"))))</f>
        <v>Isi Tujuan</v>
      </c>
      <c r="K82" s="592" t="s">
        <v>26</v>
      </c>
      <c r="L82" s="593" t="str">
        <f>IF($D$81="Y/T","Isi Tujuan",IF($E$81=0,0,IF(K82="Y",1,IF(K82="T",0,"Isi Dulu"))))</f>
        <v>Isi Tujuan</v>
      </c>
      <c r="M82" s="849"/>
      <c r="N82" s="852"/>
    </row>
    <row r="83" spans="2:14" ht="15.75">
      <c r="B83" s="837"/>
      <c r="C83" s="840"/>
      <c r="D83" s="858"/>
      <c r="E83" s="861"/>
      <c r="F83" s="549">
        <v>3</v>
      </c>
      <c r="G83" s="550"/>
      <c r="H83" s="598" t="str">
        <f t="shared" si="1"/>
        <v>Belum Diisi</v>
      </c>
      <c r="I83" s="592" t="s">
        <v>26</v>
      </c>
      <c r="J83" s="593" t="str">
        <f>IF($D$81="Y/T","Isi Tujuan",IF($E$81=0,0,IF(I83="Y",1,IF(I83="T",0,"Isi Dulu"))))</f>
        <v>Isi Tujuan</v>
      </c>
      <c r="K83" s="592" t="s">
        <v>26</v>
      </c>
      <c r="L83" s="593" t="str">
        <f>IF($D$81="Y/T","Isi Tujuan",IF($E$81=0,0,IF(K83="Y",1,IF(K83="T",0,"Isi Dulu"))))</f>
        <v>Isi Tujuan</v>
      </c>
      <c r="M83" s="849"/>
      <c r="N83" s="852"/>
    </row>
    <row r="84" spans="2:14" ht="15.75">
      <c r="B84" s="837"/>
      <c r="C84" s="840"/>
      <c r="D84" s="858"/>
      <c r="E84" s="861"/>
      <c r="F84" s="549">
        <v>4</v>
      </c>
      <c r="G84" s="550"/>
      <c r="H84" s="598" t="str">
        <f t="shared" si="1"/>
        <v>Belum Diisi</v>
      </c>
      <c r="I84" s="592" t="s">
        <v>26</v>
      </c>
      <c r="J84" s="593" t="str">
        <f>IF($D$81="Y/T","Isi Tujuan",IF($E$81=0,0,IF(I84="Y",1,IF(I84="T",0,"Isi Dulu"))))</f>
        <v>Isi Tujuan</v>
      </c>
      <c r="K84" s="592" t="s">
        <v>26</v>
      </c>
      <c r="L84" s="593" t="str">
        <f>IF($D$81="Y/T","Isi Tujuan",IF($E$81=0,0,IF(K84="Y",1,IF(K84="T",0,"Isi Dulu"))))</f>
        <v>Isi Tujuan</v>
      </c>
      <c r="M84" s="849"/>
      <c r="N84" s="852"/>
    </row>
    <row r="85" spans="2:14" ht="15.75">
      <c r="B85" s="838"/>
      <c r="C85" s="841"/>
      <c r="D85" s="859"/>
      <c r="E85" s="862"/>
      <c r="F85" s="569">
        <v>5</v>
      </c>
      <c r="G85" s="570"/>
      <c r="H85" s="599" t="str">
        <f t="shared" si="1"/>
        <v>Belum Diisi</v>
      </c>
      <c r="I85" s="595" t="s">
        <v>26</v>
      </c>
      <c r="J85" s="596" t="str">
        <f>IF($D$81="Y/T","Isi Tujuan",IF($E$81=0,0,IF(I85="Y",1,IF(I85="T",0,"Isi Dulu"))))</f>
        <v>Isi Tujuan</v>
      </c>
      <c r="K85" s="595" t="s">
        <v>26</v>
      </c>
      <c r="L85" s="596" t="str">
        <f>IF($D$81="Y/T","Isi Tujuan",IF($E$81=0,0,IF(K85="Y",1,IF(K85="T",0,"Isi Dulu"))))</f>
        <v>Isi Tujuan</v>
      </c>
      <c r="M85" s="850"/>
      <c r="N85" s="853"/>
    </row>
    <row r="86" spans="2:14" ht="15.75">
      <c r="B86" s="836">
        <v>17</v>
      </c>
      <c r="C86" s="839"/>
      <c r="D86" s="857" t="s">
        <v>26</v>
      </c>
      <c r="E86" s="860" t="str">
        <f>IF(D86="Y",1,IF(D86="T",0,IF(D86="Y/T","Belum diisi","Error")))</f>
        <v>Belum diisi</v>
      </c>
      <c r="F86" s="528">
        <v>1</v>
      </c>
      <c r="G86" s="529"/>
      <c r="H86" s="600" t="str">
        <f t="shared" si="1"/>
        <v>Belum Diisi</v>
      </c>
      <c r="I86" s="590" t="s">
        <v>26</v>
      </c>
      <c r="J86" s="591" t="str">
        <f>IF($D$86="Y/T","Isi Tujuan",IF($E$86=0,0,IF(I86="Y",1,IF(I86="T",0,"Isi Dulu"))))</f>
        <v>Isi Tujuan</v>
      </c>
      <c r="K86" s="590" t="s">
        <v>26</v>
      </c>
      <c r="L86" s="591" t="str">
        <f>IF($D$86="Y/T","Isi Tujuan",IF($E$86=0,0,IF(K86="Y",1,IF(K86="T",0,"Isi Dulu"))))</f>
        <v>Isi Tujuan</v>
      </c>
      <c r="M86" s="848" t="s">
        <v>26</v>
      </c>
      <c r="N86" s="851" t="str">
        <f>IF(M86="Y",1,IF(M86="T",0,IF(M86="Y/T","Belum diisi","Error")))</f>
        <v>Belum diisi</v>
      </c>
    </row>
    <row r="87" spans="2:14" ht="15.75">
      <c r="B87" s="837"/>
      <c r="C87" s="840"/>
      <c r="D87" s="858"/>
      <c r="E87" s="861"/>
      <c r="F87" s="549">
        <v>2</v>
      </c>
      <c r="G87" s="550"/>
      <c r="H87" s="598" t="str">
        <f t="shared" si="1"/>
        <v>Belum Diisi</v>
      </c>
      <c r="I87" s="592" t="s">
        <v>26</v>
      </c>
      <c r="J87" s="593" t="str">
        <f>IF($D$86="Y/T","Isi Tujuan",IF($E$86=0,0,IF(I87="Y",1,IF(I87="T",0,"Isi Dulu"))))</f>
        <v>Isi Tujuan</v>
      </c>
      <c r="K87" s="592" t="s">
        <v>26</v>
      </c>
      <c r="L87" s="593" t="str">
        <f>IF($D$86="Y/T","Isi Tujuan",IF($E$86=0,0,IF(K87="Y",1,IF(K87="T",0,"Isi Dulu"))))</f>
        <v>Isi Tujuan</v>
      </c>
      <c r="M87" s="849"/>
      <c r="N87" s="852"/>
    </row>
    <row r="88" spans="2:14" ht="15.75">
      <c r="B88" s="837"/>
      <c r="C88" s="840"/>
      <c r="D88" s="858"/>
      <c r="E88" s="861"/>
      <c r="F88" s="549">
        <v>3</v>
      </c>
      <c r="G88" s="550"/>
      <c r="H88" s="598" t="str">
        <f t="shared" si="1"/>
        <v>Belum Diisi</v>
      </c>
      <c r="I88" s="592" t="s">
        <v>26</v>
      </c>
      <c r="J88" s="593" t="str">
        <f>IF($D$86="Y/T","Isi Tujuan",IF($E$86=0,0,IF(I88="Y",1,IF(I88="T",0,"Isi Dulu"))))</f>
        <v>Isi Tujuan</v>
      </c>
      <c r="K88" s="592" t="s">
        <v>26</v>
      </c>
      <c r="L88" s="593" t="str">
        <f>IF($D$86="Y/T","Isi Tujuan",IF($E$86=0,0,IF(K88="Y",1,IF(K88="T",0,"Isi Dulu"))))</f>
        <v>Isi Tujuan</v>
      </c>
      <c r="M88" s="849"/>
      <c r="N88" s="852"/>
    </row>
    <row r="89" spans="2:14" ht="15.75">
      <c r="B89" s="837"/>
      <c r="C89" s="840"/>
      <c r="D89" s="858"/>
      <c r="E89" s="861"/>
      <c r="F89" s="549">
        <v>4</v>
      </c>
      <c r="G89" s="550"/>
      <c r="H89" s="598" t="str">
        <f t="shared" si="1"/>
        <v>Belum Diisi</v>
      </c>
      <c r="I89" s="592" t="s">
        <v>26</v>
      </c>
      <c r="J89" s="593" t="str">
        <f>IF($D$86="Y/T","Isi Tujuan",IF($E$86=0,0,IF(I89="Y",1,IF(I89="T",0,"Isi Dulu"))))</f>
        <v>Isi Tujuan</v>
      </c>
      <c r="K89" s="592" t="s">
        <v>26</v>
      </c>
      <c r="L89" s="593" t="str">
        <f>IF($D$86="Y/T","Isi Tujuan",IF($E$86=0,0,IF(K89="Y",1,IF(K89="T",0,"Isi Dulu"))))</f>
        <v>Isi Tujuan</v>
      </c>
      <c r="M89" s="849"/>
      <c r="N89" s="852"/>
    </row>
    <row r="90" spans="2:14" ht="15.75">
      <c r="B90" s="838"/>
      <c r="C90" s="841"/>
      <c r="D90" s="859"/>
      <c r="E90" s="862"/>
      <c r="F90" s="569">
        <v>5</v>
      </c>
      <c r="G90" s="570"/>
      <c r="H90" s="599" t="str">
        <f t="shared" si="1"/>
        <v>Belum Diisi</v>
      </c>
      <c r="I90" s="595" t="s">
        <v>26</v>
      </c>
      <c r="J90" s="596" t="str">
        <f>IF($D$86="Y/T","Isi Tujuan",IF($E$86=0,0,IF(I90="Y",1,IF(I90="T",0,"Isi Dulu"))))</f>
        <v>Isi Tujuan</v>
      </c>
      <c r="K90" s="595" t="s">
        <v>26</v>
      </c>
      <c r="L90" s="596" t="str">
        <f>IF($D$86="Y/T","Isi Tujuan",IF($E$86=0,0,IF(K90="Y",1,IF(K90="T",0,"Isi Dulu"))))</f>
        <v>Isi Tujuan</v>
      </c>
      <c r="M90" s="850"/>
      <c r="N90" s="853"/>
    </row>
    <row r="91" spans="2:14" ht="15.75">
      <c r="B91" s="836">
        <v>18</v>
      </c>
      <c r="C91" s="839"/>
      <c r="D91" s="857" t="s">
        <v>26</v>
      </c>
      <c r="E91" s="860" t="str">
        <f>IF(D91="Y",1,IF(D91="T",0,IF(D91="Y/T","Belum diisi","Error")))</f>
        <v>Belum diisi</v>
      </c>
      <c r="F91" s="528">
        <v>1</v>
      </c>
      <c r="G91" s="529"/>
      <c r="H91" s="600" t="str">
        <f t="shared" si="1"/>
        <v>Belum Diisi</v>
      </c>
      <c r="I91" s="590" t="s">
        <v>26</v>
      </c>
      <c r="J91" s="591" t="str">
        <f>IF($D$91="Y/T","Isi Tujuan",IF($E$91=0,0,IF(I91="Y",1,IF(I91="T",0,"Isi Dulu"))))</f>
        <v>Isi Tujuan</v>
      </c>
      <c r="K91" s="590" t="s">
        <v>26</v>
      </c>
      <c r="L91" s="591" t="str">
        <f>IF($D$91="Y/T","Isi Tujuan",IF($E$91=0,0,IF(K91="Y",1,IF(K91="T",0,"Isi Dulu"))))</f>
        <v>Isi Tujuan</v>
      </c>
      <c r="M91" s="848" t="s">
        <v>26</v>
      </c>
      <c r="N91" s="851" t="str">
        <f>IF(M91="Y",1,IF(M91="T",0,IF(M91="Y/T","Belum diisi","Error")))</f>
        <v>Belum diisi</v>
      </c>
    </row>
    <row r="92" spans="2:14" ht="15.75">
      <c r="B92" s="837"/>
      <c r="C92" s="840"/>
      <c r="D92" s="858"/>
      <c r="E92" s="861"/>
      <c r="F92" s="549">
        <v>2</v>
      </c>
      <c r="G92" s="550"/>
      <c r="H92" s="598" t="str">
        <f t="shared" si="1"/>
        <v>Belum Diisi</v>
      </c>
      <c r="I92" s="592" t="s">
        <v>26</v>
      </c>
      <c r="J92" s="593" t="str">
        <f>IF($D$91="Y/T","Isi Tujuan",IF($E$91=0,0,IF(I92="Y",1,IF(I92="T",0,"Isi Dulu"))))</f>
        <v>Isi Tujuan</v>
      </c>
      <c r="K92" s="592" t="s">
        <v>26</v>
      </c>
      <c r="L92" s="593" t="str">
        <f>IF($D$91="Y/T","Isi Tujuan",IF($E$91=0,0,IF(K92="Y",1,IF(K92="T",0,"Isi Dulu"))))</f>
        <v>Isi Tujuan</v>
      </c>
      <c r="M92" s="849"/>
      <c r="N92" s="852"/>
    </row>
    <row r="93" spans="2:14" ht="15.75">
      <c r="B93" s="837"/>
      <c r="C93" s="840"/>
      <c r="D93" s="858"/>
      <c r="E93" s="861"/>
      <c r="F93" s="549">
        <v>3</v>
      </c>
      <c r="G93" s="550"/>
      <c r="H93" s="598" t="str">
        <f t="shared" si="1"/>
        <v>Belum Diisi</v>
      </c>
      <c r="I93" s="592" t="s">
        <v>26</v>
      </c>
      <c r="J93" s="593" t="str">
        <f>IF($D$91="Y/T","Isi Tujuan",IF($E$91=0,0,IF(I93="Y",1,IF(I93="T",0,"Isi Dulu"))))</f>
        <v>Isi Tujuan</v>
      </c>
      <c r="K93" s="592" t="s">
        <v>26</v>
      </c>
      <c r="L93" s="593" t="str">
        <f>IF($D$91="Y/T","Isi Tujuan",IF($E$91=0,0,IF(K93="Y",1,IF(K93="T",0,"Isi Dulu"))))</f>
        <v>Isi Tujuan</v>
      </c>
      <c r="M93" s="849"/>
      <c r="N93" s="852"/>
    </row>
    <row r="94" spans="2:14" ht="15.75">
      <c r="B94" s="837"/>
      <c r="C94" s="840"/>
      <c r="D94" s="858"/>
      <c r="E94" s="861"/>
      <c r="F94" s="549">
        <v>4</v>
      </c>
      <c r="G94" s="550"/>
      <c r="H94" s="598" t="str">
        <f t="shared" si="1"/>
        <v>Belum Diisi</v>
      </c>
      <c r="I94" s="592" t="s">
        <v>26</v>
      </c>
      <c r="J94" s="593" t="str">
        <f>IF($D$91="Y/T","Isi Tujuan",IF($E$91=0,0,IF(I94="Y",1,IF(I94="T",0,"Isi Dulu"))))</f>
        <v>Isi Tujuan</v>
      </c>
      <c r="K94" s="592" t="s">
        <v>26</v>
      </c>
      <c r="L94" s="593" t="str">
        <f>IF($D$91="Y/T","Isi Tujuan",IF($E$91=0,0,IF(K94="Y",1,IF(K94="T",0,"Isi Dulu"))))</f>
        <v>Isi Tujuan</v>
      </c>
      <c r="M94" s="849"/>
      <c r="N94" s="852"/>
    </row>
    <row r="95" spans="2:14" ht="15.75">
      <c r="B95" s="838"/>
      <c r="C95" s="841"/>
      <c r="D95" s="859"/>
      <c r="E95" s="862"/>
      <c r="F95" s="569">
        <v>5</v>
      </c>
      <c r="G95" s="570"/>
      <c r="H95" s="599" t="str">
        <f t="shared" si="1"/>
        <v>Belum Diisi</v>
      </c>
      <c r="I95" s="595" t="s">
        <v>26</v>
      </c>
      <c r="J95" s="596" t="str">
        <f>IF($D$91="Y/T","Isi Tujuan",IF($E$91=0,0,IF(I95="Y",1,IF(I95="T",0,"Isi Dulu"))))</f>
        <v>Isi Tujuan</v>
      </c>
      <c r="K95" s="595" t="s">
        <v>26</v>
      </c>
      <c r="L95" s="596" t="str">
        <f>IF($D$91="Y/T","Isi Tujuan",IF($E$91=0,0,IF(K95="Y",1,IF(K95="T",0,"Isi Dulu"))))</f>
        <v>Isi Tujuan</v>
      </c>
      <c r="M95" s="850"/>
      <c r="N95" s="853"/>
    </row>
    <row r="96" spans="2:14" ht="15.75">
      <c r="B96" s="836">
        <v>19</v>
      </c>
      <c r="C96" s="839"/>
      <c r="D96" s="857" t="s">
        <v>26</v>
      </c>
      <c r="E96" s="860" t="str">
        <f>IF(D96="Y",1,IF(D96="T",0,IF(D96="Y/T","Belum diisi","Error")))</f>
        <v>Belum diisi</v>
      </c>
      <c r="F96" s="528">
        <v>1</v>
      </c>
      <c r="G96" s="529"/>
      <c r="H96" s="600" t="str">
        <f t="shared" si="1"/>
        <v>Belum Diisi</v>
      </c>
      <c r="I96" s="590" t="s">
        <v>26</v>
      </c>
      <c r="J96" s="591" t="str">
        <f>IF($D$96="Y/T","Isi Tujuan",IF($E$96=0,0,IF(I96="Y",1,IF(I96="T",0,"Isi Dulu"))))</f>
        <v>Isi Tujuan</v>
      </c>
      <c r="K96" s="590" t="s">
        <v>26</v>
      </c>
      <c r="L96" s="591" t="str">
        <f>IF($D$96="Y/T","Isi Tujuan",IF($E$96=0,0,IF(K96="Y",1,IF(K96="T",0,"Isi Dulu"))))</f>
        <v>Isi Tujuan</v>
      </c>
      <c r="M96" s="848" t="s">
        <v>26</v>
      </c>
      <c r="N96" s="851" t="str">
        <f>IF(M96="Y",1,IF(M96="T",0,IF(M96="Y/T","Belum diisi","Error")))</f>
        <v>Belum diisi</v>
      </c>
    </row>
    <row r="97" spans="2:18" ht="15.75">
      <c r="B97" s="837"/>
      <c r="C97" s="840"/>
      <c r="D97" s="858"/>
      <c r="E97" s="861"/>
      <c r="F97" s="549">
        <v>2</v>
      </c>
      <c r="G97" s="550"/>
      <c r="H97" s="598" t="str">
        <f t="shared" si="1"/>
        <v>Belum Diisi</v>
      </c>
      <c r="I97" s="592" t="s">
        <v>26</v>
      </c>
      <c r="J97" s="593" t="str">
        <f>IF($D$96="Y/T","Isi Tujuan",IF($E$96=0,0,IF(I97="Y",1,IF(I97="T",0,"Isi Dulu"))))</f>
        <v>Isi Tujuan</v>
      </c>
      <c r="K97" s="592" t="s">
        <v>26</v>
      </c>
      <c r="L97" s="593" t="str">
        <f>IF($D$96="Y/T","Isi Tujuan",IF($E$96=0,0,IF(K97="Y",1,IF(K97="T",0,"Isi Dulu"))))</f>
        <v>Isi Tujuan</v>
      </c>
      <c r="M97" s="849"/>
      <c r="N97" s="852"/>
    </row>
    <row r="98" spans="2:18" ht="15.75">
      <c r="B98" s="837"/>
      <c r="C98" s="840"/>
      <c r="D98" s="858"/>
      <c r="E98" s="861"/>
      <c r="F98" s="549">
        <v>3</v>
      </c>
      <c r="G98" s="550"/>
      <c r="H98" s="598" t="str">
        <f t="shared" si="1"/>
        <v>Belum Diisi</v>
      </c>
      <c r="I98" s="592" t="s">
        <v>26</v>
      </c>
      <c r="J98" s="593" t="str">
        <f>IF($D$96="Y/T","Isi Tujuan",IF($E$96=0,0,IF(I98="Y",1,IF(I98="T",0,"Isi Dulu"))))</f>
        <v>Isi Tujuan</v>
      </c>
      <c r="K98" s="592" t="s">
        <v>26</v>
      </c>
      <c r="L98" s="593" t="str">
        <f>IF($D$96="Y/T","Isi Tujuan",IF($E$96=0,0,IF(K98="Y",1,IF(K98="T",0,"Isi Dulu"))))</f>
        <v>Isi Tujuan</v>
      </c>
      <c r="M98" s="849"/>
      <c r="N98" s="852"/>
    </row>
    <row r="99" spans="2:18" ht="15.75">
      <c r="B99" s="837"/>
      <c r="C99" s="840"/>
      <c r="D99" s="858"/>
      <c r="E99" s="861"/>
      <c r="F99" s="549">
        <v>4</v>
      </c>
      <c r="G99" s="550"/>
      <c r="H99" s="598" t="str">
        <f t="shared" si="1"/>
        <v>Belum Diisi</v>
      </c>
      <c r="I99" s="592" t="s">
        <v>26</v>
      </c>
      <c r="J99" s="593" t="str">
        <f>IF($D$96="Y/T","Isi Tujuan",IF($E$96=0,0,IF(I99="Y",1,IF(I99="T",0,"Isi Dulu"))))</f>
        <v>Isi Tujuan</v>
      </c>
      <c r="K99" s="592" t="s">
        <v>26</v>
      </c>
      <c r="L99" s="593" t="str">
        <f>IF($D$96="Y/T","Isi Tujuan",IF($E$96=0,0,IF(K99="Y",1,IF(K99="T",0,"Isi Dulu"))))</f>
        <v>Isi Tujuan</v>
      </c>
      <c r="M99" s="849"/>
      <c r="N99" s="852"/>
    </row>
    <row r="100" spans="2:18" ht="15.75">
      <c r="B100" s="838"/>
      <c r="C100" s="841"/>
      <c r="D100" s="859"/>
      <c r="E100" s="862"/>
      <c r="F100" s="569">
        <v>5</v>
      </c>
      <c r="G100" s="570"/>
      <c r="H100" s="599" t="str">
        <f t="shared" si="1"/>
        <v>Belum Diisi</v>
      </c>
      <c r="I100" s="595" t="s">
        <v>26</v>
      </c>
      <c r="J100" s="596" t="str">
        <f>IF($D$96="Y/T","Isi Tujuan",IF($E$96=0,0,IF(I100="Y",1,IF(I100="T",0,"Isi Dulu"))))</f>
        <v>Isi Tujuan</v>
      </c>
      <c r="K100" s="595" t="s">
        <v>26</v>
      </c>
      <c r="L100" s="596" t="str">
        <f>IF($D$96="Y/T","Isi Tujuan",IF($E$96=0,0,IF(K100="Y",1,IF(K100="T",0,"Isi Dulu"))))</f>
        <v>Isi Tujuan</v>
      </c>
      <c r="M100" s="850"/>
      <c r="N100" s="853"/>
    </row>
    <row r="101" spans="2:18" ht="15.75">
      <c r="B101" s="836">
        <v>20</v>
      </c>
      <c r="C101" s="839"/>
      <c r="D101" s="857" t="s">
        <v>26</v>
      </c>
      <c r="E101" s="860" t="str">
        <f>IF(D101="Y",1,IF(D101="T",0,IF(D101="Y/T","Belum diisi","Error")))</f>
        <v>Belum diisi</v>
      </c>
      <c r="F101" s="528">
        <v>1</v>
      </c>
      <c r="G101" s="529"/>
      <c r="H101" s="600" t="str">
        <f t="shared" si="1"/>
        <v>Belum Diisi</v>
      </c>
      <c r="I101" s="590" t="s">
        <v>26</v>
      </c>
      <c r="J101" s="591" t="str">
        <f>IF($D$101="Y/T","Isi Tujuan",IF($E$101=0,0,IF(I101="Y",1,IF(I101="T",0,"Isi Dulu"))))</f>
        <v>Isi Tujuan</v>
      </c>
      <c r="K101" s="590" t="s">
        <v>26</v>
      </c>
      <c r="L101" s="591" t="str">
        <f>IF($D$101="Y/T","Isi Tujuan",IF($E$101=0,0,IF(K101="Y",1,IF(K101="T",0,"Isi Dulu"))))</f>
        <v>Isi Tujuan</v>
      </c>
      <c r="M101" s="848" t="s">
        <v>26</v>
      </c>
      <c r="N101" s="851" t="str">
        <f>IF(M101="Y",1,IF(M101="T",0,IF(M101="Y/T","Belum diisi","Error")))</f>
        <v>Belum diisi</v>
      </c>
    </row>
    <row r="102" spans="2:18" ht="15.75">
      <c r="B102" s="837"/>
      <c r="C102" s="840"/>
      <c r="D102" s="858"/>
      <c r="E102" s="861"/>
      <c r="F102" s="549">
        <v>2</v>
      </c>
      <c r="G102" s="550"/>
      <c r="H102" s="598" t="str">
        <f t="shared" si="1"/>
        <v>Belum Diisi</v>
      </c>
      <c r="I102" s="592" t="s">
        <v>26</v>
      </c>
      <c r="J102" s="593" t="str">
        <f>IF($D$101="Y/T","Isi Tujuan",IF($E$101=0,0,IF(I102="Y",1,IF(I102="T",0,"Isi Dulu"))))</f>
        <v>Isi Tujuan</v>
      </c>
      <c r="K102" s="592" t="s">
        <v>26</v>
      </c>
      <c r="L102" s="593" t="str">
        <f>IF($D$101="Y/T","Isi Tujuan",IF($E$101=0,0,IF(K102="Y",1,IF(K102="T",0,"Isi Dulu"))))</f>
        <v>Isi Tujuan</v>
      </c>
      <c r="M102" s="849"/>
      <c r="N102" s="852"/>
    </row>
    <row r="103" spans="2:18" ht="15.75">
      <c r="B103" s="837"/>
      <c r="C103" s="840"/>
      <c r="D103" s="858"/>
      <c r="E103" s="861"/>
      <c r="F103" s="549">
        <v>3</v>
      </c>
      <c r="G103" s="550"/>
      <c r="H103" s="598" t="str">
        <f t="shared" si="1"/>
        <v>Belum Diisi</v>
      </c>
      <c r="I103" s="592" t="s">
        <v>26</v>
      </c>
      <c r="J103" s="593" t="str">
        <f>IF($D$101="Y/T","Isi Tujuan",IF($E$101=0,0,IF(I103="Y",1,IF(I103="T",0,"Isi Dulu"))))</f>
        <v>Isi Tujuan</v>
      </c>
      <c r="K103" s="592" t="s">
        <v>26</v>
      </c>
      <c r="L103" s="593" t="str">
        <f>IF($D$101="Y/T","Isi Tujuan",IF($E$101=0,0,IF(K103="Y",1,IF(K103="T",0,"Isi Dulu"))))</f>
        <v>Isi Tujuan</v>
      </c>
      <c r="M103" s="849"/>
      <c r="N103" s="852"/>
    </row>
    <row r="104" spans="2:18" ht="15.75">
      <c r="B104" s="837"/>
      <c r="C104" s="840"/>
      <c r="D104" s="858"/>
      <c r="E104" s="861"/>
      <c r="F104" s="549">
        <v>4</v>
      </c>
      <c r="G104" s="550"/>
      <c r="H104" s="598" t="str">
        <f t="shared" si="1"/>
        <v>Belum Diisi</v>
      </c>
      <c r="I104" s="592" t="s">
        <v>26</v>
      </c>
      <c r="J104" s="593" t="str">
        <f>IF($D$101="Y/T","Isi Tujuan",IF($E$101=0,0,IF(I104="Y",1,IF(I104="T",0,"Isi Dulu"))))</f>
        <v>Isi Tujuan</v>
      </c>
      <c r="K104" s="592" t="s">
        <v>26</v>
      </c>
      <c r="L104" s="593" t="str">
        <f>IF($D$101="Y/T","Isi Tujuan",IF($E$101=0,0,IF(K104="Y",1,IF(K104="T",0,"Isi Dulu"))))</f>
        <v>Isi Tujuan</v>
      </c>
      <c r="M104" s="849"/>
      <c r="N104" s="852"/>
    </row>
    <row r="105" spans="2:18" ht="15.75">
      <c r="B105" s="838"/>
      <c r="C105" s="841"/>
      <c r="D105" s="859"/>
      <c r="E105" s="862"/>
      <c r="F105" s="569">
        <v>5</v>
      </c>
      <c r="G105" s="570"/>
      <c r="H105" s="599" t="str">
        <f t="shared" si="1"/>
        <v>Belum Diisi</v>
      </c>
      <c r="I105" s="595" t="s">
        <v>26</v>
      </c>
      <c r="J105" s="596" t="str">
        <f>IF($D$101="Y/T","Isi Tujuan",IF($E$101=0,0,IF(I105="Y",1,IF(I105="T",0,"Isi Dulu"))))</f>
        <v>Isi Tujuan</v>
      </c>
      <c r="K105" s="595" t="s">
        <v>26</v>
      </c>
      <c r="L105" s="596" t="str">
        <f>IF($D$101="Y/T","Isi Tujuan",IF($E$101=0,0,IF(K105="Y",1,IF(K105="T",0,"Isi Dulu"))))</f>
        <v>Isi Tujuan</v>
      </c>
      <c r="M105" s="850"/>
      <c r="N105" s="853"/>
    </row>
    <row r="106" spans="2:18" s="527" customFormat="1" ht="15.75">
      <c r="B106" s="601"/>
      <c r="C106" s="581"/>
      <c r="D106" s="582"/>
      <c r="E106" s="602" t="e">
        <f>AVERAGE(E6:E105)</f>
        <v>#DIV/0!</v>
      </c>
      <c r="F106" s="603"/>
      <c r="G106" s="583"/>
      <c r="H106" s="602" t="e">
        <f>(IF($D6="Y/T",0,AVERAGE(H6:H10))+IF($D11="Y/T",0,AVERAGE(H11:H15))+IF($D16="Y/T",0,AVERAGE(H16:H20))+IF($D21="Y/T",0,AVERAGE(H21:H25))+IF($D26="Y/T",0,AVERAGE(H26:H30))+IF($D31="Y/T",0,AVERAGE(H31:H35))+IF($D36="Y/T",0,AVERAGE(H36:H40))+IF($D41="Y/T",0,AVERAGE(H41:H45))+IF($D46="Y/T",0,AVERAGE(H46:H50))+IF($D51="Y/T",0,AVERAGE(H51:H55))+IF($D56="Y/T",0,AVERAGE(H56:H60))+IF($D61="Y/T",0,AVERAGE(H61:H65))+IF($D66="Y/T",0,AVERAGE(H66:H70))+IF($D71="Y/T",0,AVERAGE(H71:H75))+IF($D76="Y/T",0,AVERAGE(H76:H80))+IF($D81="Y/T",0,AVERAGE(H81:H85))+IF($D86="Y/T",0,AVERAGE(H86:H90))+IF($D91="Y/T",0,AVERAGE(H91:H95))+IF($D96="Y/T",0,AVERAGE(H96:H100))+IF($D101="Y/T",0,AVERAGE(H101:H105)))/(COUNTIF($D6:$D105,"Y")+COUNTIF($D6:$D105,"T"))</f>
        <v>#DIV/0!</v>
      </c>
      <c r="I106" s="582"/>
      <c r="J106" s="602" t="e">
        <f>(IF($D6="Y/T",0,AVERAGE(J6:J10))+IF($D11="Y/T",0,AVERAGE(J11:J15))+IF($D16="Y/T",0,AVERAGE(J16:J20))+IF($D21="Y/T",0,AVERAGE(J21:J25))+IF($D26="Y/T",0,AVERAGE(J26:J30))+IF($D31="Y/T",0,AVERAGE(J31:J35))+IF($D36="Y/T",0,AVERAGE(J36:J40))+IF($D41="Y/T",0,AVERAGE(J41:J45))+IF($D46="Y/T",0,AVERAGE(J46:J50))+IF($D51="Y/T",0,AVERAGE(J51:J55))+IF($D56="Y/T",0,AVERAGE(J56:J60))+IF($D61="Y/T",0,AVERAGE(J61:J65))+IF($D66="Y/T",0,AVERAGE(J66:J70))+IF($D71="Y/T",0,AVERAGE(J71:J75))+IF($D76="Y/T",0,AVERAGE(J76:J80))+IF($D81="Y/T",0,AVERAGE(J81:J85))+IF($D86="Y/T",0,AVERAGE(J86:J90))+IF($D91="Y/T",0,AVERAGE(J91:J95))+IF($D96="Y/T",0,AVERAGE(J96:J100))+IF($D101="Y/T",0,AVERAGE(J101:J105)))/(COUNTIF($D6:$D105,"Y")+COUNTIF($D6:$D105,"T"))</f>
        <v>#DIV/0!</v>
      </c>
      <c r="K106" s="582"/>
      <c r="L106" s="602" t="e">
        <f>(IF($D6="Y/T",0,AVERAGE(L6:L10))+IF($D11="Y/T",0,AVERAGE(L11:L15))+IF($D16="Y/T",0,AVERAGE(L16:L20))+IF($D21="Y/T",0,AVERAGE(L21:L25))+IF($D26="Y/T",0,AVERAGE(L26:L30))+IF($D31="Y/T",0,AVERAGE(L31:L35))+IF($D36="Y/T",0,AVERAGE(L36:L40))+IF($D41="Y/T",0,AVERAGE(L41:L45))+IF($D46="Y/T",0,AVERAGE(L46:L50))+IF($D51="Y/T",0,AVERAGE(L51:L55))+IF($D56="Y/T",0,AVERAGE(L56:L60))+IF($D61="Y/T",0,AVERAGE(L61:L65))+IF($D66="Y/T",0,AVERAGE(L66:L70))+IF($D71="Y/T",0,AVERAGE(L71:L75))+IF($D76="Y/T",0,AVERAGE(L76:L80))+IF($D81="Y/T",0,AVERAGE(L81:L85))+IF($D86="Y/T",0,AVERAGE(L86:L90))+IF($D91="Y/T",0,AVERAGE(L91:L95))+IF($D96="Y/T",0,AVERAGE(L96:L100))+IF($D101="Y/T",0,AVERAGE(L101:L105)))/(COUNTIF($D6:$D105,"Y")+COUNTIF($D6:$D105,"T"))</f>
        <v>#DIV/0!</v>
      </c>
      <c r="M106" s="582"/>
      <c r="N106" s="602" t="e">
        <f>AVERAGE(N6:N105)</f>
        <v>#DIV/0!</v>
      </c>
    </row>
    <row r="107" spans="2:18" s="527" customFormat="1" ht="15.75">
      <c r="B107" s="864" t="s">
        <v>508</v>
      </c>
      <c r="C107" s="865"/>
      <c r="D107" s="865"/>
      <c r="E107" s="865"/>
      <c r="F107" s="865"/>
      <c r="G107" s="865"/>
      <c r="H107" s="865"/>
      <c r="I107" s="865"/>
      <c r="J107" s="866"/>
      <c r="K107" s="604"/>
      <c r="L107" s="604"/>
      <c r="M107" s="604"/>
      <c r="N107" s="604"/>
      <c r="O107" s="517"/>
      <c r="P107" s="517"/>
      <c r="Q107" s="517"/>
      <c r="R107" s="517"/>
    </row>
    <row r="108" spans="2:18" s="527" customFormat="1" ht="15.75">
      <c r="B108" s="836">
        <v>1</v>
      </c>
      <c r="C108" s="839"/>
      <c r="D108" s="857" t="s">
        <v>26</v>
      </c>
      <c r="E108" s="854" t="str">
        <f>IF(D108="Y",1,IF(D108="T",0,IF(D108="Y/T","Belum diisi","Error")))</f>
        <v>Belum diisi</v>
      </c>
      <c r="F108" s="528">
        <v>1</v>
      </c>
      <c r="G108" s="529"/>
      <c r="H108" s="589" t="str">
        <f t="shared" ref="H108:H171" si="2">IF(OR(J108="Isi Dulu",L108="Isi Dulu",J108="Isi Sasaran",L108="Isi Sasaran"),"Belum Diisi",IF(SUM(J108,L108)=2,1,IF(SUM(J108,L108)=1,0,IF(SUM(J108,L108)=0,0,"Error"))))</f>
        <v>Belum Diisi</v>
      </c>
      <c r="I108" s="590" t="s">
        <v>26</v>
      </c>
      <c r="J108" s="591" t="str">
        <f>IF($D$108="Y/T","Isi Sasaran",IF($E$108=0,0,IF(I108="Y",1,IF(I108="T",0,"Isi Dulu"))))</f>
        <v>Isi Sasaran</v>
      </c>
      <c r="K108" s="590" t="s">
        <v>26</v>
      </c>
      <c r="L108" s="591" t="str">
        <f>IF($D$108="Y/T","Isi Sasaran",IF($E$108=0,0,IF(K108="Y",1,IF(K108="T",0,"Isi Dulu"))))</f>
        <v>Isi Sasaran</v>
      </c>
      <c r="M108" s="848" t="s">
        <v>26</v>
      </c>
      <c r="N108" s="851" t="str">
        <f>IF(M108="Y",1,IF(M108="T",0,IF(M108="Y/T","Belum diisi","Error")))</f>
        <v>Belum diisi</v>
      </c>
      <c r="O108" s="517"/>
      <c r="P108" s="517"/>
      <c r="Q108" s="517"/>
      <c r="R108" s="517"/>
    </row>
    <row r="109" spans="2:18" s="527" customFormat="1" ht="15.75">
      <c r="B109" s="837"/>
      <c r="C109" s="840"/>
      <c r="D109" s="858"/>
      <c r="E109" s="855"/>
      <c r="F109" s="549">
        <v>2</v>
      </c>
      <c r="G109" s="550"/>
      <c r="H109" s="589" t="str">
        <f t="shared" si="2"/>
        <v>Belum Diisi</v>
      </c>
      <c r="I109" s="592" t="s">
        <v>26</v>
      </c>
      <c r="J109" s="593" t="str">
        <f>IF($D$108="Y/T","Isi Sasaran",IF($E$108=0,0,IF(I109="Y",1,IF(I109="T",0,"Isi Dulu"))))</f>
        <v>Isi Sasaran</v>
      </c>
      <c r="K109" s="592" t="s">
        <v>26</v>
      </c>
      <c r="L109" s="593" t="str">
        <f>IF($D$108="Y/T","Isi Sasaran",IF($E$108=0,0,IF(K109="Y",1,IF(K109="T",0,"Isi Dulu"))))</f>
        <v>Isi Sasaran</v>
      </c>
      <c r="M109" s="849"/>
      <c r="N109" s="852"/>
      <c r="O109" s="517"/>
      <c r="P109" s="517"/>
      <c r="Q109" s="517"/>
      <c r="R109" s="517"/>
    </row>
    <row r="110" spans="2:18" s="527" customFormat="1" ht="15.75">
      <c r="B110" s="837"/>
      <c r="C110" s="840"/>
      <c r="D110" s="858"/>
      <c r="E110" s="855"/>
      <c r="F110" s="549">
        <v>3</v>
      </c>
      <c r="G110" s="550"/>
      <c r="H110" s="589" t="str">
        <f t="shared" si="2"/>
        <v>Belum Diisi</v>
      </c>
      <c r="I110" s="592" t="s">
        <v>26</v>
      </c>
      <c r="J110" s="593" t="str">
        <f>IF($D$108="Y/T","Isi Sasaran",IF($E$108=0,0,IF(I110="Y",1,IF(I110="T",0,"Isi Dulu"))))</f>
        <v>Isi Sasaran</v>
      </c>
      <c r="K110" s="592" t="s">
        <v>26</v>
      </c>
      <c r="L110" s="593" t="str">
        <f>IF($D$108="Y/T","Isi Sasaran",IF($E$108=0,0,IF(K110="Y",1,IF(K110="T",0,"Isi Dulu"))))</f>
        <v>Isi Sasaran</v>
      </c>
      <c r="M110" s="849"/>
      <c r="N110" s="852"/>
      <c r="O110" s="517"/>
      <c r="P110" s="517"/>
      <c r="Q110" s="517"/>
      <c r="R110" s="517"/>
    </row>
    <row r="111" spans="2:18" s="527" customFormat="1" ht="15.75">
      <c r="B111" s="837"/>
      <c r="C111" s="840"/>
      <c r="D111" s="858"/>
      <c r="E111" s="855"/>
      <c r="F111" s="549">
        <v>4</v>
      </c>
      <c r="G111" s="550"/>
      <c r="H111" s="589" t="str">
        <f t="shared" si="2"/>
        <v>Belum Diisi</v>
      </c>
      <c r="I111" s="592" t="s">
        <v>26</v>
      </c>
      <c r="J111" s="593" t="str">
        <f>IF($D$108="Y/T","Isi Sasaran",IF($E$108=0,0,IF(I111="Y",1,IF(I111="T",0,"Isi Dulu"))))</f>
        <v>Isi Sasaran</v>
      </c>
      <c r="K111" s="592" t="s">
        <v>26</v>
      </c>
      <c r="L111" s="593" t="str">
        <f>IF($D$108="Y/T","Isi Sasaran",IF($E$108=0,0,IF(K111="Y",1,IF(K111="T",0,"Isi Dulu"))))</f>
        <v>Isi Sasaran</v>
      </c>
      <c r="M111" s="849"/>
      <c r="N111" s="852"/>
      <c r="O111" s="517"/>
      <c r="P111" s="517"/>
      <c r="Q111" s="517"/>
      <c r="R111" s="517"/>
    </row>
    <row r="112" spans="2:18" s="527" customFormat="1" ht="15.75">
      <c r="B112" s="838"/>
      <c r="C112" s="841"/>
      <c r="D112" s="859"/>
      <c r="E112" s="856"/>
      <c r="F112" s="569">
        <v>5</v>
      </c>
      <c r="G112" s="570"/>
      <c r="H112" s="594" t="str">
        <f t="shared" si="2"/>
        <v>Belum Diisi</v>
      </c>
      <c r="I112" s="595" t="s">
        <v>26</v>
      </c>
      <c r="J112" s="596" t="str">
        <f>IF($D$108="Y/T","Isi Sasaran",IF($E$108=0,0,IF(I112="Y",1,IF(I112="T",0,"Isi Dulu"))))</f>
        <v>Isi Sasaran</v>
      </c>
      <c r="K112" s="595" t="s">
        <v>26</v>
      </c>
      <c r="L112" s="596" t="str">
        <f>IF($D$108="Y/T","Isi Sasaran",IF($E$108=0,0,IF(K112="Y",1,IF(K112="T",0,"Isi Dulu"))))</f>
        <v>Isi Sasaran</v>
      </c>
      <c r="M112" s="850"/>
      <c r="N112" s="853"/>
      <c r="O112" s="517"/>
      <c r="P112" s="517"/>
      <c r="Q112" s="517"/>
      <c r="R112" s="517"/>
    </row>
    <row r="113" spans="2:18" s="527" customFormat="1" ht="15.75">
      <c r="B113" s="836">
        <v>2</v>
      </c>
      <c r="C113" s="839"/>
      <c r="D113" s="857" t="s">
        <v>26</v>
      </c>
      <c r="E113" s="854" t="str">
        <f>IF(D113="Y",1,IF(D113="T",0,IF(D113="Y/T","Belum diisi","Error")))</f>
        <v>Belum diisi</v>
      </c>
      <c r="F113" s="528">
        <v>1</v>
      </c>
      <c r="G113" s="529"/>
      <c r="H113" s="597" t="str">
        <f t="shared" si="2"/>
        <v>Belum Diisi</v>
      </c>
      <c r="I113" s="590" t="s">
        <v>26</v>
      </c>
      <c r="J113" s="591" t="str">
        <f>IF($D$113="Y/T","Isi Sasaran",IF($E$113=0,0,IF(I113="Y",1,IF(I113="T",0,"Isi Dulu"))))</f>
        <v>Isi Sasaran</v>
      </c>
      <c r="K113" s="590" t="s">
        <v>26</v>
      </c>
      <c r="L113" s="591" t="str">
        <f>IF($D$113="Y/T","Isi Sasaran",IF($E$113=0,0,IF(K113="Y",1,IF(K113="T",0,"Isi Dulu"))))</f>
        <v>Isi Sasaran</v>
      </c>
      <c r="M113" s="848" t="s">
        <v>26</v>
      </c>
      <c r="N113" s="851" t="str">
        <f>IF(M113="Y",1,IF(M113="T",0,IF(M113="Y/T","Belum diisi","Error")))</f>
        <v>Belum diisi</v>
      </c>
      <c r="O113" s="517"/>
      <c r="P113" s="517"/>
      <c r="Q113" s="517"/>
      <c r="R113" s="517"/>
    </row>
    <row r="114" spans="2:18" s="527" customFormat="1" ht="15.75">
      <c r="B114" s="837"/>
      <c r="C114" s="840"/>
      <c r="D114" s="858"/>
      <c r="E114" s="855"/>
      <c r="F114" s="549">
        <v>2</v>
      </c>
      <c r="G114" s="550"/>
      <c r="H114" s="598" t="str">
        <f t="shared" si="2"/>
        <v>Belum Diisi</v>
      </c>
      <c r="I114" s="592" t="s">
        <v>26</v>
      </c>
      <c r="J114" s="593" t="str">
        <f>IF($D$113="Y/T","Isi Sasaran",IF($E$113=0,0,IF(I114="Y",1,IF(I114="T",0,"Isi Dulu"))))</f>
        <v>Isi Sasaran</v>
      </c>
      <c r="K114" s="592" t="s">
        <v>26</v>
      </c>
      <c r="L114" s="593" t="str">
        <f>IF($D$113="Y/T","Isi Sasaran",IF($E$113=0,0,IF(K114="Y",1,IF(K114="T",0,"Isi Dulu"))))</f>
        <v>Isi Sasaran</v>
      </c>
      <c r="M114" s="849"/>
      <c r="N114" s="852"/>
      <c r="O114" s="517"/>
      <c r="P114" s="517"/>
      <c r="Q114" s="517"/>
      <c r="R114" s="517"/>
    </row>
    <row r="115" spans="2:18" s="527" customFormat="1" ht="15.75">
      <c r="B115" s="837"/>
      <c r="C115" s="840"/>
      <c r="D115" s="858"/>
      <c r="E115" s="855"/>
      <c r="F115" s="549">
        <v>3</v>
      </c>
      <c r="G115" s="550"/>
      <c r="H115" s="598" t="str">
        <f t="shared" si="2"/>
        <v>Belum Diisi</v>
      </c>
      <c r="I115" s="592" t="s">
        <v>26</v>
      </c>
      <c r="J115" s="593" t="str">
        <f>IF($D$113="Y/T","Isi Sasaran",IF($E$113=0,0,IF(I115="Y",1,IF(I115="T",0,"Isi Dulu"))))</f>
        <v>Isi Sasaran</v>
      </c>
      <c r="K115" s="592" t="s">
        <v>26</v>
      </c>
      <c r="L115" s="593" t="str">
        <f>IF($D$113="Y/T","Isi Sasaran",IF($E$113=0,0,IF(K115="Y",1,IF(K115="T",0,"Isi Dulu"))))</f>
        <v>Isi Sasaran</v>
      </c>
      <c r="M115" s="849"/>
      <c r="N115" s="852"/>
      <c r="O115" s="517"/>
      <c r="P115" s="517"/>
      <c r="Q115" s="517"/>
      <c r="R115" s="517"/>
    </row>
    <row r="116" spans="2:18" s="527" customFormat="1" ht="15.75">
      <c r="B116" s="837"/>
      <c r="C116" s="840"/>
      <c r="D116" s="858"/>
      <c r="E116" s="855"/>
      <c r="F116" s="549">
        <v>4</v>
      </c>
      <c r="G116" s="550"/>
      <c r="H116" s="598" t="str">
        <f t="shared" si="2"/>
        <v>Belum Diisi</v>
      </c>
      <c r="I116" s="592" t="s">
        <v>26</v>
      </c>
      <c r="J116" s="593" t="str">
        <f>IF($D$113="Y/T","Isi Sasaran",IF($E$113=0,0,IF(I116="Y",1,IF(I116="T",0,"Isi Dulu"))))</f>
        <v>Isi Sasaran</v>
      </c>
      <c r="K116" s="592" t="s">
        <v>26</v>
      </c>
      <c r="L116" s="593" t="str">
        <f>IF($D$113="Y/T","Isi Sasaran",IF($E$113=0,0,IF(K116="Y",1,IF(K116="T",0,"Isi Dulu"))))</f>
        <v>Isi Sasaran</v>
      </c>
      <c r="M116" s="849"/>
      <c r="N116" s="852"/>
      <c r="O116" s="517"/>
      <c r="P116" s="517"/>
      <c r="Q116" s="517"/>
      <c r="R116" s="517"/>
    </row>
    <row r="117" spans="2:18" s="527" customFormat="1" ht="15.75">
      <c r="B117" s="838"/>
      <c r="C117" s="841"/>
      <c r="D117" s="859"/>
      <c r="E117" s="856"/>
      <c r="F117" s="569">
        <v>5</v>
      </c>
      <c r="G117" s="570"/>
      <c r="H117" s="599" t="str">
        <f t="shared" si="2"/>
        <v>Belum Diisi</v>
      </c>
      <c r="I117" s="595" t="s">
        <v>26</v>
      </c>
      <c r="J117" s="596" t="str">
        <f>IF($D$113="Y/T","Isi Sasaran",IF($E$113=0,0,IF(I117="Y",1,IF(I117="T",0,"Isi Dulu"))))</f>
        <v>Isi Sasaran</v>
      </c>
      <c r="K117" s="595" t="s">
        <v>26</v>
      </c>
      <c r="L117" s="596" t="str">
        <f>IF($D$113="Y/T","Isi Sasaran",IF($E$113=0,0,IF(K117="Y",1,IF(K117="T",0,"Isi Dulu"))))</f>
        <v>Isi Sasaran</v>
      </c>
      <c r="M117" s="850"/>
      <c r="N117" s="853"/>
      <c r="O117" s="517"/>
      <c r="P117" s="517"/>
      <c r="Q117" s="517"/>
      <c r="R117" s="517"/>
    </row>
    <row r="118" spans="2:18" s="527" customFormat="1" ht="15.75">
      <c r="B118" s="836">
        <v>3</v>
      </c>
      <c r="C118" s="839"/>
      <c r="D118" s="857" t="s">
        <v>26</v>
      </c>
      <c r="E118" s="854" t="str">
        <f>IF(D118="Y",1,IF(D118="T",0,IF(D118="Y/T","Belum diisi","Error")))</f>
        <v>Belum diisi</v>
      </c>
      <c r="F118" s="528">
        <v>1</v>
      </c>
      <c r="G118" s="529"/>
      <c r="H118" s="600" t="str">
        <f t="shared" si="2"/>
        <v>Belum Diisi</v>
      </c>
      <c r="I118" s="590" t="s">
        <v>26</v>
      </c>
      <c r="J118" s="591" t="str">
        <f>IF($D$118="Y/T","Isi Sasaran",IF($E$118=0,0,IF(I118="Y",1,IF(I118="T",0,"Isi Dulu"))))</f>
        <v>Isi Sasaran</v>
      </c>
      <c r="K118" s="590" t="s">
        <v>26</v>
      </c>
      <c r="L118" s="591" t="str">
        <f>IF($D$118="Y/T","Isi Sasaran",IF($E$118=0,0,IF(K118="Y",1,IF(K118="T",0,"Isi Dulu"))))</f>
        <v>Isi Sasaran</v>
      </c>
      <c r="M118" s="848" t="s">
        <v>26</v>
      </c>
      <c r="N118" s="851" t="str">
        <f>IF(M118="Y",1,IF(M118="T",0,IF(M118="Y/T","Belum diisi","Error")))</f>
        <v>Belum diisi</v>
      </c>
      <c r="O118" s="517"/>
      <c r="P118" s="517"/>
      <c r="Q118" s="517"/>
      <c r="R118" s="517"/>
    </row>
    <row r="119" spans="2:18" s="527" customFormat="1" ht="15.75">
      <c r="B119" s="837"/>
      <c r="C119" s="840"/>
      <c r="D119" s="858"/>
      <c r="E119" s="855"/>
      <c r="F119" s="549">
        <v>2</v>
      </c>
      <c r="G119" s="550"/>
      <c r="H119" s="598" t="str">
        <f t="shared" si="2"/>
        <v>Belum Diisi</v>
      </c>
      <c r="I119" s="592" t="s">
        <v>26</v>
      </c>
      <c r="J119" s="593" t="str">
        <f>IF($D$118="Y/T","Isi Sasaran",IF($E$118=0,0,IF(I119="Y",1,IF(I119="T",0,"Isi Dulu"))))</f>
        <v>Isi Sasaran</v>
      </c>
      <c r="K119" s="592" t="s">
        <v>26</v>
      </c>
      <c r="L119" s="593" t="str">
        <f>IF($D$118="Y/T","Isi Sasaran",IF($E$118=0,0,IF(K119="Y",1,IF(K119="T",0,"Isi Dulu"))))</f>
        <v>Isi Sasaran</v>
      </c>
      <c r="M119" s="849"/>
      <c r="N119" s="852"/>
      <c r="O119" s="517"/>
      <c r="P119" s="517"/>
      <c r="Q119" s="517"/>
      <c r="R119" s="517"/>
    </row>
    <row r="120" spans="2:18" s="527" customFormat="1" ht="15.75">
      <c r="B120" s="837"/>
      <c r="C120" s="840"/>
      <c r="D120" s="858"/>
      <c r="E120" s="855"/>
      <c r="F120" s="549">
        <v>3</v>
      </c>
      <c r="G120" s="550"/>
      <c r="H120" s="598" t="str">
        <f t="shared" si="2"/>
        <v>Belum Diisi</v>
      </c>
      <c r="I120" s="592" t="s">
        <v>26</v>
      </c>
      <c r="J120" s="593" t="str">
        <f>IF($D$118="Y/T","Isi Sasaran",IF($E$118=0,0,IF(I120="Y",1,IF(I120="T",0,"Isi Dulu"))))</f>
        <v>Isi Sasaran</v>
      </c>
      <c r="K120" s="592" t="s">
        <v>26</v>
      </c>
      <c r="L120" s="593" t="str">
        <f>IF($D$118="Y/T","Isi Sasaran",IF($E$118=0,0,IF(K120="Y",1,IF(K120="T",0,"Isi Dulu"))))</f>
        <v>Isi Sasaran</v>
      </c>
      <c r="M120" s="849"/>
      <c r="N120" s="852"/>
      <c r="O120" s="517"/>
      <c r="P120" s="517"/>
      <c r="Q120" s="517"/>
      <c r="R120" s="517"/>
    </row>
    <row r="121" spans="2:18" s="527" customFormat="1" ht="15.75">
      <c r="B121" s="837"/>
      <c r="C121" s="840"/>
      <c r="D121" s="858"/>
      <c r="E121" s="855"/>
      <c r="F121" s="549">
        <v>4</v>
      </c>
      <c r="G121" s="550"/>
      <c r="H121" s="598" t="str">
        <f t="shared" si="2"/>
        <v>Belum Diisi</v>
      </c>
      <c r="I121" s="592" t="s">
        <v>26</v>
      </c>
      <c r="J121" s="593" t="str">
        <f>IF($D$118="Y/T","Isi Sasaran",IF($E$118=0,0,IF(I121="Y",1,IF(I121="T",0,"Isi Dulu"))))</f>
        <v>Isi Sasaran</v>
      </c>
      <c r="K121" s="592" t="s">
        <v>26</v>
      </c>
      <c r="L121" s="593" t="str">
        <f>IF($D$118="Y/T","Isi Sasaran",IF($E$118=0,0,IF(K121="Y",1,IF(K121="T",0,"Isi Dulu"))))</f>
        <v>Isi Sasaran</v>
      </c>
      <c r="M121" s="849"/>
      <c r="N121" s="852"/>
      <c r="O121" s="517"/>
      <c r="P121" s="517"/>
      <c r="Q121" s="517"/>
      <c r="R121" s="517"/>
    </row>
    <row r="122" spans="2:18" s="527" customFormat="1" ht="15.75">
      <c r="B122" s="838"/>
      <c r="C122" s="841"/>
      <c r="D122" s="859"/>
      <c r="E122" s="856"/>
      <c r="F122" s="569">
        <v>5</v>
      </c>
      <c r="G122" s="570"/>
      <c r="H122" s="599" t="str">
        <f t="shared" si="2"/>
        <v>Belum Diisi</v>
      </c>
      <c r="I122" s="595" t="s">
        <v>26</v>
      </c>
      <c r="J122" s="596" t="str">
        <f>IF($D$118="Y/T","Isi Sasaran",IF($E$118=0,0,IF(I122="Y",1,IF(I122="T",0,"Isi Dulu"))))</f>
        <v>Isi Sasaran</v>
      </c>
      <c r="K122" s="595" t="s">
        <v>26</v>
      </c>
      <c r="L122" s="596" t="str">
        <f>IF($D$118="Y/T","Isi Sasaran",IF($E$118=0,0,IF(K122="Y",1,IF(K122="T",0,"Isi Dulu"))))</f>
        <v>Isi Sasaran</v>
      </c>
      <c r="M122" s="850"/>
      <c r="N122" s="853"/>
      <c r="O122" s="517"/>
      <c r="P122" s="517"/>
      <c r="Q122" s="517"/>
      <c r="R122" s="517"/>
    </row>
    <row r="123" spans="2:18" s="527" customFormat="1" ht="15.75">
      <c r="B123" s="836">
        <v>4</v>
      </c>
      <c r="C123" s="839"/>
      <c r="D123" s="857" t="s">
        <v>26</v>
      </c>
      <c r="E123" s="854" t="str">
        <f>IF(D123="Y",1,IF(D123="T",0,IF(D123="Y/T","Belum diisi","Error")))</f>
        <v>Belum diisi</v>
      </c>
      <c r="F123" s="528">
        <v>1</v>
      </c>
      <c r="G123" s="529"/>
      <c r="H123" s="600" t="str">
        <f t="shared" si="2"/>
        <v>Belum Diisi</v>
      </c>
      <c r="I123" s="590" t="s">
        <v>26</v>
      </c>
      <c r="J123" s="591" t="str">
        <f>IF($D$123="Y/T","Isi Sasaran",IF($E$123=0,0,IF(I123="Y",1,IF(I123="T",0,"Isi Dulu"))))</f>
        <v>Isi Sasaran</v>
      </c>
      <c r="K123" s="590" t="s">
        <v>26</v>
      </c>
      <c r="L123" s="591" t="str">
        <f>IF($D$123="Y/T","Isi Sasaran",IF($E$123=0,0,IF(K123="Y",1,IF(K123="T",0,"Isi Dulu"))))</f>
        <v>Isi Sasaran</v>
      </c>
      <c r="M123" s="848" t="s">
        <v>26</v>
      </c>
      <c r="N123" s="851" t="str">
        <f>IF(M123="Y",1,IF(M123="T",0,IF(M123="Y/T","Belum diisi","Error")))</f>
        <v>Belum diisi</v>
      </c>
      <c r="O123" s="517"/>
      <c r="P123" s="517"/>
      <c r="Q123" s="517"/>
      <c r="R123" s="517"/>
    </row>
    <row r="124" spans="2:18" s="527" customFormat="1" ht="15.75">
      <c r="B124" s="837"/>
      <c r="C124" s="840"/>
      <c r="D124" s="858"/>
      <c r="E124" s="855"/>
      <c r="F124" s="549">
        <v>2</v>
      </c>
      <c r="G124" s="550"/>
      <c r="H124" s="598" t="str">
        <f t="shared" si="2"/>
        <v>Belum Diisi</v>
      </c>
      <c r="I124" s="592" t="s">
        <v>26</v>
      </c>
      <c r="J124" s="593" t="str">
        <f>IF($D$123="Y/T","Isi Sasaran",IF($E$123=0,0,IF(I124="Y",1,IF(I124="T",0,"Isi Dulu"))))</f>
        <v>Isi Sasaran</v>
      </c>
      <c r="K124" s="592" t="s">
        <v>26</v>
      </c>
      <c r="L124" s="593" t="str">
        <f>IF($D$123="Y/T","Isi Sasaran",IF($E$123=0,0,IF(K124="Y",1,IF(K124="T",0,"Isi Dulu"))))</f>
        <v>Isi Sasaran</v>
      </c>
      <c r="M124" s="849"/>
      <c r="N124" s="852"/>
      <c r="O124" s="517"/>
      <c r="P124" s="517"/>
      <c r="Q124" s="517"/>
      <c r="R124" s="517"/>
    </row>
    <row r="125" spans="2:18" s="527" customFormat="1" ht="15.75">
      <c r="B125" s="837"/>
      <c r="C125" s="840"/>
      <c r="D125" s="858"/>
      <c r="E125" s="855"/>
      <c r="F125" s="549">
        <v>3</v>
      </c>
      <c r="G125" s="550"/>
      <c r="H125" s="598" t="str">
        <f t="shared" si="2"/>
        <v>Belum Diisi</v>
      </c>
      <c r="I125" s="592" t="s">
        <v>26</v>
      </c>
      <c r="J125" s="593" t="str">
        <f>IF($D$123="Y/T","Isi Sasaran",IF($E$123=0,0,IF(I125="Y",1,IF(I125="T",0,"Isi Dulu"))))</f>
        <v>Isi Sasaran</v>
      </c>
      <c r="K125" s="592" t="s">
        <v>26</v>
      </c>
      <c r="L125" s="593" t="str">
        <f>IF($D$123="Y/T","Isi Sasaran",IF($E$123=0,0,IF(K125="Y",1,IF(K125="T",0,"Isi Dulu"))))</f>
        <v>Isi Sasaran</v>
      </c>
      <c r="M125" s="849"/>
      <c r="N125" s="852"/>
      <c r="O125" s="517"/>
      <c r="P125" s="517"/>
      <c r="Q125" s="517"/>
      <c r="R125" s="517"/>
    </row>
    <row r="126" spans="2:18" s="527" customFormat="1" ht="15.75">
      <c r="B126" s="837"/>
      <c r="C126" s="840"/>
      <c r="D126" s="858"/>
      <c r="E126" s="855"/>
      <c r="F126" s="549">
        <v>4</v>
      </c>
      <c r="G126" s="550"/>
      <c r="H126" s="598" t="str">
        <f t="shared" si="2"/>
        <v>Belum Diisi</v>
      </c>
      <c r="I126" s="592" t="s">
        <v>26</v>
      </c>
      <c r="J126" s="593" t="str">
        <f>IF($D$123="Y/T","Isi Sasaran",IF($E$123=0,0,IF(I126="Y",1,IF(I126="T",0,"Isi Dulu"))))</f>
        <v>Isi Sasaran</v>
      </c>
      <c r="K126" s="592" t="s">
        <v>26</v>
      </c>
      <c r="L126" s="593" t="str">
        <f>IF($D$123="Y/T","Isi Sasaran",IF($E$123=0,0,IF(K126="Y",1,IF(K126="T",0,"Isi Dulu"))))</f>
        <v>Isi Sasaran</v>
      </c>
      <c r="M126" s="849"/>
      <c r="N126" s="852"/>
      <c r="O126" s="517"/>
      <c r="P126" s="517"/>
      <c r="Q126" s="517"/>
      <c r="R126" s="517"/>
    </row>
    <row r="127" spans="2:18" s="527" customFormat="1" ht="15.75">
      <c r="B127" s="838"/>
      <c r="C127" s="841"/>
      <c r="D127" s="859"/>
      <c r="E127" s="856"/>
      <c r="F127" s="569">
        <v>5</v>
      </c>
      <c r="G127" s="570"/>
      <c r="H127" s="599" t="str">
        <f t="shared" si="2"/>
        <v>Belum Diisi</v>
      </c>
      <c r="I127" s="595" t="s">
        <v>26</v>
      </c>
      <c r="J127" s="596" t="str">
        <f>IF($D$123="Y/T","Isi Sasaran",IF($E$123=0,0,IF(I127="Y",1,IF(I127="T",0,"Isi Dulu"))))</f>
        <v>Isi Sasaran</v>
      </c>
      <c r="K127" s="595" t="s">
        <v>26</v>
      </c>
      <c r="L127" s="596" t="str">
        <f>IF($D$123="Y/T","Isi Sasaran",IF($E$123=0,0,IF(K127="Y",1,IF(K127="T",0,"Isi Dulu"))))</f>
        <v>Isi Sasaran</v>
      </c>
      <c r="M127" s="850"/>
      <c r="N127" s="853"/>
      <c r="O127" s="517"/>
      <c r="P127" s="517"/>
      <c r="Q127" s="517"/>
      <c r="R127" s="517"/>
    </row>
    <row r="128" spans="2:18" s="527" customFormat="1" ht="15.75">
      <c r="B128" s="836">
        <v>5</v>
      </c>
      <c r="C128" s="839"/>
      <c r="D128" s="857" t="s">
        <v>26</v>
      </c>
      <c r="E128" s="854" t="str">
        <f>IF(D128="Y",1,IF(D128="T",0,IF(D128="Y/T","Belum diisi","Error")))</f>
        <v>Belum diisi</v>
      </c>
      <c r="F128" s="528">
        <v>1</v>
      </c>
      <c r="G128" s="529"/>
      <c r="H128" s="600" t="str">
        <f t="shared" si="2"/>
        <v>Belum Diisi</v>
      </c>
      <c r="I128" s="590" t="s">
        <v>26</v>
      </c>
      <c r="J128" s="591" t="str">
        <f>IF($D$128="Y/T","Isi Sasaran",IF($E$128=0,0,IF(I128="Y",1,IF(I128="T",0,"Isi Dulu"))))</f>
        <v>Isi Sasaran</v>
      </c>
      <c r="K128" s="590" t="s">
        <v>26</v>
      </c>
      <c r="L128" s="591" t="str">
        <f>IF($D$128="Y/T","Isi Sasaran",IF($E$128=0,0,IF(K128="Y",1,IF(K128="T",0,"Isi Dulu"))))</f>
        <v>Isi Sasaran</v>
      </c>
      <c r="M128" s="848" t="s">
        <v>26</v>
      </c>
      <c r="N128" s="851" t="str">
        <f>IF(M128="Y",1,IF(M128="T",0,IF(M128="Y/T","Belum diisi","Error")))</f>
        <v>Belum diisi</v>
      </c>
      <c r="O128" s="517"/>
      <c r="P128" s="517"/>
      <c r="Q128" s="517"/>
      <c r="R128" s="517"/>
    </row>
    <row r="129" spans="2:18" s="527" customFormat="1" ht="15.75">
      <c r="B129" s="837"/>
      <c r="C129" s="840"/>
      <c r="D129" s="858"/>
      <c r="E129" s="855"/>
      <c r="F129" s="549">
        <v>2</v>
      </c>
      <c r="G129" s="550"/>
      <c r="H129" s="598" t="str">
        <f t="shared" si="2"/>
        <v>Belum Diisi</v>
      </c>
      <c r="I129" s="592" t="s">
        <v>26</v>
      </c>
      <c r="J129" s="593" t="str">
        <f>IF($D$128="Y/T","Isi Sasaran",IF($E$128=0,0,IF(I129="Y",1,IF(I129="T",0,"Isi Dulu"))))</f>
        <v>Isi Sasaran</v>
      </c>
      <c r="K129" s="592" t="s">
        <v>26</v>
      </c>
      <c r="L129" s="593" t="str">
        <f>IF($D$128="Y/T","Isi Sasaran",IF($E$128=0,0,IF(K129="Y",1,IF(K129="T",0,"Isi Dulu"))))</f>
        <v>Isi Sasaran</v>
      </c>
      <c r="M129" s="849"/>
      <c r="N129" s="852"/>
      <c r="O129" s="517"/>
      <c r="P129" s="517"/>
      <c r="Q129" s="517"/>
      <c r="R129" s="517"/>
    </row>
    <row r="130" spans="2:18" s="527" customFormat="1" ht="15.75">
      <c r="B130" s="837"/>
      <c r="C130" s="840"/>
      <c r="D130" s="858"/>
      <c r="E130" s="855"/>
      <c r="F130" s="549">
        <v>3</v>
      </c>
      <c r="G130" s="550"/>
      <c r="H130" s="598" t="str">
        <f t="shared" si="2"/>
        <v>Belum Diisi</v>
      </c>
      <c r="I130" s="592" t="s">
        <v>26</v>
      </c>
      <c r="J130" s="593" t="str">
        <f>IF($D$128="Y/T","Isi Sasaran",IF($E$128=0,0,IF(I130="Y",1,IF(I130="T",0,"Isi Dulu"))))</f>
        <v>Isi Sasaran</v>
      </c>
      <c r="K130" s="592" t="s">
        <v>26</v>
      </c>
      <c r="L130" s="593" t="str">
        <f>IF($D$128="Y/T","Isi Sasaran",IF($E$128=0,0,IF(K130="Y",1,IF(K130="T",0,"Isi Dulu"))))</f>
        <v>Isi Sasaran</v>
      </c>
      <c r="M130" s="849"/>
      <c r="N130" s="852"/>
      <c r="O130" s="517"/>
      <c r="P130" s="517"/>
      <c r="Q130" s="517"/>
      <c r="R130" s="517"/>
    </row>
    <row r="131" spans="2:18" s="527" customFormat="1" ht="15.75">
      <c r="B131" s="837"/>
      <c r="C131" s="840"/>
      <c r="D131" s="858"/>
      <c r="E131" s="855"/>
      <c r="F131" s="549">
        <v>4</v>
      </c>
      <c r="G131" s="550"/>
      <c r="H131" s="598" t="str">
        <f t="shared" si="2"/>
        <v>Belum Diisi</v>
      </c>
      <c r="I131" s="592" t="s">
        <v>26</v>
      </c>
      <c r="J131" s="593" t="str">
        <f>IF($D$128="Y/T","Isi Sasaran",IF($E$128=0,0,IF(I131="Y",1,IF(I131="T",0,"Isi Dulu"))))</f>
        <v>Isi Sasaran</v>
      </c>
      <c r="K131" s="592" t="s">
        <v>26</v>
      </c>
      <c r="L131" s="593" t="str">
        <f>IF($D$128="Y/T","Isi Sasaran",IF($E$128=0,0,IF(K131="Y",1,IF(K131="T",0,"Isi Dulu"))))</f>
        <v>Isi Sasaran</v>
      </c>
      <c r="M131" s="849"/>
      <c r="N131" s="852"/>
      <c r="O131" s="517"/>
      <c r="P131" s="517"/>
      <c r="Q131" s="517"/>
      <c r="R131" s="517"/>
    </row>
    <row r="132" spans="2:18" s="527" customFormat="1" ht="15.75">
      <c r="B132" s="838"/>
      <c r="C132" s="841"/>
      <c r="D132" s="859"/>
      <c r="E132" s="856"/>
      <c r="F132" s="569">
        <v>5</v>
      </c>
      <c r="G132" s="570"/>
      <c r="H132" s="599" t="str">
        <f t="shared" si="2"/>
        <v>Belum Diisi</v>
      </c>
      <c r="I132" s="595" t="s">
        <v>26</v>
      </c>
      <c r="J132" s="596" t="str">
        <f>IF($D$128="Y/T","Isi Sasaran",IF($E$128=0,0,IF(I132="Y",1,IF(I132="T",0,"Isi Dulu"))))</f>
        <v>Isi Sasaran</v>
      </c>
      <c r="K132" s="595" t="s">
        <v>26</v>
      </c>
      <c r="L132" s="596" t="str">
        <f>IF($D$128="Y/T","Isi Sasaran",IF($E$128=0,0,IF(K132="Y",1,IF(K132="T",0,"Isi Dulu"))))</f>
        <v>Isi Sasaran</v>
      </c>
      <c r="M132" s="850"/>
      <c r="N132" s="853"/>
      <c r="O132" s="517"/>
      <c r="P132" s="517"/>
      <c r="Q132" s="517"/>
      <c r="R132" s="517"/>
    </row>
    <row r="133" spans="2:18" s="527" customFormat="1" ht="15.75">
      <c r="B133" s="836">
        <v>6</v>
      </c>
      <c r="C133" s="839"/>
      <c r="D133" s="857" t="s">
        <v>26</v>
      </c>
      <c r="E133" s="854" t="str">
        <f>IF(D133="Y",1,IF(D133="T",0,IF(D133="Y/T","Belum diisi","Error")))</f>
        <v>Belum diisi</v>
      </c>
      <c r="F133" s="528">
        <v>1</v>
      </c>
      <c r="G133" s="529"/>
      <c r="H133" s="600" t="str">
        <f t="shared" si="2"/>
        <v>Belum Diisi</v>
      </c>
      <c r="I133" s="590" t="s">
        <v>26</v>
      </c>
      <c r="J133" s="591" t="str">
        <f>IF($D$133="Y/T","Isi Sasaran",IF($E$133=0,0,IF(I133="Y",1,IF(I133="T",0,"Isi Dulu"))))</f>
        <v>Isi Sasaran</v>
      </c>
      <c r="K133" s="590" t="s">
        <v>26</v>
      </c>
      <c r="L133" s="591" t="str">
        <f>IF($D$133="Y/T","Isi Sasaran",IF($E$133=0,0,IF(K133="Y",1,IF(K133="T",0,"Isi Dulu"))))</f>
        <v>Isi Sasaran</v>
      </c>
      <c r="M133" s="848" t="s">
        <v>26</v>
      </c>
      <c r="N133" s="851" t="str">
        <f>IF(M133="Y",1,IF(M133="T",0,IF(M133="Y/T","Belum diisi","Error")))</f>
        <v>Belum diisi</v>
      </c>
      <c r="O133" s="517"/>
      <c r="P133" s="517"/>
      <c r="Q133" s="517"/>
      <c r="R133" s="517"/>
    </row>
    <row r="134" spans="2:18" s="527" customFormat="1" ht="15.75">
      <c r="B134" s="837"/>
      <c r="C134" s="840"/>
      <c r="D134" s="858"/>
      <c r="E134" s="855"/>
      <c r="F134" s="549">
        <v>2</v>
      </c>
      <c r="G134" s="550"/>
      <c r="H134" s="598" t="str">
        <f t="shared" si="2"/>
        <v>Belum Diisi</v>
      </c>
      <c r="I134" s="592" t="s">
        <v>26</v>
      </c>
      <c r="J134" s="593" t="str">
        <f>IF($D$133="Y/T","Isi Sasaran",IF($E$133=0,0,IF(I134="Y",1,IF(I134="T",0,"Isi Dulu"))))</f>
        <v>Isi Sasaran</v>
      </c>
      <c r="K134" s="592" t="s">
        <v>26</v>
      </c>
      <c r="L134" s="593" t="str">
        <f>IF($D$133="Y/T","Isi Sasaran",IF($E$133=0,0,IF(K134="Y",1,IF(K134="T",0,"Isi Dulu"))))</f>
        <v>Isi Sasaran</v>
      </c>
      <c r="M134" s="849"/>
      <c r="N134" s="852"/>
      <c r="O134" s="517"/>
      <c r="P134" s="517"/>
      <c r="Q134" s="517"/>
      <c r="R134" s="517"/>
    </row>
    <row r="135" spans="2:18" s="527" customFormat="1" ht="15.75">
      <c r="B135" s="837"/>
      <c r="C135" s="840"/>
      <c r="D135" s="858"/>
      <c r="E135" s="855"/>
      <c r="F135" s="549">
        <v>3</v>
      </c>
      <c r="G135" s="550"/>
      <c r="H135" s="598" t="str">
        <f t="shared" si="2"/>
        <v>Belum Diisi</v>
      </c>
      <c r="I135" s="592" t="s">
        <v>26</v>
      </c>
      <c r="J135" s="593" t="str">
        <f>IF($D$133="Y/T","Isi Sasaran",IF($E$133=0,0,IF(I135="Y",1,IF(I135="T",0,"Isi Dulu"))))</f>
        <v>Isi Sasaran</v>
      </c>
      <c r="K135" s="592" t="s">
        <v>26</v>
      </c>
      <c r="L135" s="593" t="str">
        <f>IF($D$133="Y/T","Isi Sasaran",IF($E$133=0,0,IF(K135="Y",1,IF(K135="T",0,"Isi Dulu"))))</f>
        <v>Isi Sasaran</v>
      </c>
      <c r="M135" s="849"/>
      <c r="N135" s="852"/>
      <c r="O135" s="517"/>
      <c r="P135" s="517"/>
      <c r="Q135" s="517"/>
      <c r="R135" s="517"/>
    </row>
    <row r="136" spans="2:18" s="527" customFormat="1" ht="15.75">
      <c r="B136" s="837"/>
      <c r="C136" s="840"/>
      <c r="D136" s="858"/>
      <c r="E136" s="855"/>
      <c r="F136" s="549">
        <v>4</v>
      </c>
      <c r="G136" s="550"/>
      <c r="H136" s="598" t="str">
        <f t="shared" si="2"/>
        <v>Belum Diisi</v>
      </c>
      <c r="I136" s="592" t="s">
        <v>26</v>
      </c>
      <c r="J136" s="593" t="str">
        <f>IF($D$133="Y/T","Isi Sasaran",IF($E$133=0,0,IF(I136="Y",1,IF(I136="T",0,"Isi Dulu"))))</f>
        <v>Isi Sasaran</v>
      </c>
      <c r="K136" s="592" t="s">
        <v>26</v>
      </c>
      <c r="L136" s="593" t="str">
        <f>IF($D$133="Y/T","Isi Sasaran",IF($E$133=0,0,IF(K136="Y",1,IF(K136="T",0,"Isi Dulu"))))</f>
        <v>Isi Sasaran</v>
      </c>
      <c r="M136" s="849"/>
      <c r="N136" s="852"/>
      <c r="O136" s="517"/>
      <c r="P136" s="517"/>
      <c r="Q136" s="517"/>
      <c r="R136" s="517"/>
    </row>
    <row r="137" spans="2:18" s="527" customFormat="1" ht="15.75">
      <c r="B137" s="838"/>
      <c r="C137" s="841"/>
      <c r="D137" s="859"/>
      <c r="E137" s="856"/>
      <c r="F137" s="569">
        <v>5</v>
      </c>
      <c r="G137" s="570"/>
      <c r="H137" s="599" t="str">
        <f t="shared" si="2"/>
        <v>Belum Diisi</v>
      </c>
      <c r="I137" s="595" t="s">
        <v>26</v>
      </c>
      <c r="J137" s="596" t="str">
        <f>IF($D$133="Y/T","Isi Sasaran",IF($E$133=0,0,IF(I137="Y",1,IF(I137="T",0,"Isi Dulu"))))</f>
        <v>Isi Sasaran</v>
      </c>
      <c r="K137" s="595" t="s">
        <v>26</v>
      </c>
      <c r="L137" s="596" t="str">
        <f>IF($D$133="Y/T","Isi Sasaran",IF($E$133=0,0,IF(K137="Y",1,IF(K137="T",0,"Isi Dulu"))))</f>
        <v>Isi Sasaran</v>
      </c>
      <c r="M137" s="850"/>
      <c r="N137" s="853"/>
      <c r="O137" s="517"/>
      <c r="P137" s="517"/>
      <c r="Q137" s="517"/>
      <c r="R137" s="517"/>
    </row>
    <row r="138" spans="2:18" s="527" customFormat="1" ht="15.75">
      <c r="B138" s="836">
        <v>7</v>
      </c>
      <c r="C138" s="839"/>
      <c r="D138" s="857" t="s">
        <v>26</v>
      </c>
      <c r="E138" s="854" t="str">
        <f>IF(D138="Y",1,IF(D138="T",0,IF(D138="Y/T","Belum diisi","Error")))</f>
        <v>Belum diisi</v>
      </c>
      <c r="F138" s="528">
        <v>1</v>
      </c>
      <c r="G138" s="529"/>
      <c r="H138" s="600" t="str">
        <f t="shared" si="2"/>
        <v>Belum Diisi</v>
      </c>
      <c r="I138" s="590" t="s">
        <v>26</v>
      </c>
      <c r="J138" s="591" t="str">
        <f>IF($D$138="Y/T","Isi Sasaran",IF($E$138=0,0,IF(I138="Y",1,IF(I138="T",0,"Isi Dulu"))))</f>
        <v>Isi Sasaran</v>
      </c>
      <c r="K138" s="590" t="s">
        <v>26</v>
      </c>
      <c r="L138" s="591" t="str">
        <f>IF($D$138="Y/T","Isi Sasaran",IF($E$138=0,0,IF(K138="Y",1,IF(K138="T",0,"Isi Dulu"))))</f>
        <v>Isi Sasaran</v>
      </c>
      <c r="M138" s="848" t="s">
        <v>26</v>
      </c>
      <c r="N138" s="851" t="str">
        <f>IF(M138="Y",1,IF(M138="T",0,IF(M138="Y/T","Belum diisi","Error")))</f>
        <v>Belum diisi</v>
      </c>
      <c r="O138" s="517"/>
      <c r="P138" s="517"/>
      <c r="Q138" s="517"/>
      <c r="R138" s="517"/>
    </row>
    <row r="139" spans="2:18" s="527" customFormat="1" ht="15.75">
      <c r="B139" s="837"/>
      <c r="C139" s="840"/>
      <c r="D139" s="858"/>
      <c r="E139" s="855"/>
      <c r="F139" s="549">
        <v>2</v>
      </c>
      <c r="G139" s="550"/>
      <c r="H139" s="598" t="str">
        <f t="shared" si="2"/>
        <v>Belum Diisi</v>
      </c>
      <c r="I139" s="592" t="s">
        <v>26</v>
      </c>
      <c r="J139" s="593" t="str">
        <f>IF($D$138="Y/T","Isi Sasaran",IF($E$138=0,0,IF(I139="Y",1,IF(I139="T",0,"Isi Dulu"))))</f>
        <v>Isi Sasaran</v>
      </c>
      <c r="K139" s="592" t="s">
        <v>26</v>
      </c>
      <c r="L139" s="593" t="str">
        <f>IF($D$138="Y/T","Isi Sasaran",IF($E$138=0,0,IF(K139="Y",1,IF(K139="T",0,"Isi Dulu"))))</f>
        <v>Isi Sasaran</v>
      </c>
      <c r="M139" s="849"/>
      <c r="N139" s="852"/>
      <c r="O139" s="517"/>
      <c r="P139" s="517"/>
      <c r="Q139" s="517"/>
      <c r="R139" s="517"/>
    </row>
    <row r="140" spans="2:18" s="527" customFormat="1" ht="15.75">
      <c r="B140" s="837"/>
      <c r="C140" s="840"/>
      <c r="D140" s="858"/>
      <c r="E140" s="855"/>
      <c r="F140" s="549">
        <v>3</v>
      </c>
      <c r="G140" s="550"/>
      <c r="H140" s="598" t="str">
        <f t="shared" si="2"/>
        <v>Belum Diisi</v>
      </c>
      <c r="I140" s="592" t="s">
        <v>26</v>
      </c>
      <c r="J140" s="593" t="str">
        <f>IF($D$138="Y/T","Isi Sasaran",IF($E$138=0,0,IF(I140="Y",1,IF(I140="T",0,"Isi Dulu"))))</f>
        <v>Isi Sasaran</v>
      </c>
      <c r="K140" s="592" t="s">
        <v>26</v>
      </c>
      <c r="L140" s="593" t="str">
        <f>IF($D$138="Y/T","Isi Sasaran",IF($E$138=0,0,IF(K140="Y",1,IF(K140="T",0,"Isi Dulu"))))</f>
        <v>Isi Sasaran</v>
      </c>
      <c r="M140" s="849"/>
      <c r="N140" s="852"/>
      <c r="O140" s="517"/>
      <c r="P140" s="517"/>
      <c r="Q140" s="517"/>
      <c r="R140" s="517"/>
    </row>
    <row r="141" spans="2:18" s="527" customFormat="1" ht="15.75">
      <c r="B141" s="837"/>
      <c r="C141" s="840"/>
      <c r="D141" s="858"/>
      <c r="E141" s="855"/>
      <c r="F141" s="549">
        <v>4</v>
      </c>
      <c r="G141" s="550"/>
      <c r="H141" s="598" t="str">
        <f t="shared" si="2"/>
        <v>Belum Diisi</v>
      </c>
      <c r="I141" s="592" t="s">
        <v>26</v>
      </c>
      <c r="J141" s="593" t="str">
        <f>IF($D$138="Y/T","Isi Sasaran",IF($E$138=0,0,IF(I141="Y",1,IF(I141="T",0,"Isi Dulu"))))</f>
        <v>Isi Sasaran</v>
      </c>
      <c r="K141" s="592" t="s">
        <v>26</v>
      </c>
      <c r="L141" s="593" t="str">
        <f>IF($D$138="Y/T","Isi Sasaran",IF($E$138=0,0,IF(K141="Y",1,IF(K141="T",0,"Isi Dulu"))))</f>
        <v>Isi Sasaran</v>
      </c>
      <c r="M141" s="849"/>
      <c r="N141" s="852"/>
      <c r="O141" s="517"/>
      <c r="P141" s="517"/>
      <c r="Q141" s="517"/>
      <c r="R141" s="517"/>
    </row>
    <row r="142" spans="2:18" s="527" customFormat="1" ht="15.75">
      <c r="B142" s="838"/>
      <c r="C142" s="841"/>
      <c r="D142" s="859"/>
      <c r="E142" s="856"/>
      <c r="F142" s="569">
        <v>5</v>
      </c>
      <c r="G142" s="570"/>
      <c r="H142" s="599" t="str">
        <f t="shared" si="2"/>
        <v>Belum Diisi</v>
      </c>
      <c r="I142" s="595" t="s">
        <v>26</v>
      </c>
      <c r="J142" s="596" t="str">
        <f>IF($D$138="Y/T","Isi Sasaran",IF($E$138=0,0,IF(I142="Y",1,IF(I142="T",0,"Isi Dulu"))))</f>
        <v>Isi Sasaran</v>
      </c>
      <c r="K142" s="595" t="s">
        <v>26</v>
      </c>
      <c r="L142" s="596" t="str">
        <f>IF($D$138="Y/T","Isi Sasaran",IF($E$138=0,0,IF(K142="Y",1,IF(K142="T",0,"Isi Dulu"))))</f>
        <v>Isi Sasaran</v>
      </c>
      <c r="M142" s="850"/>
      <c r="N142" s="853"/>
      <c r="O142" s="517"/>
      <c r="P142" s="517"/>
      <c r="Q142" s="517"/>
      <c r="R142" s="517"/>
    </row>
    <row r="143" spans="2:18" s="527" customFormat="1" ht="15.75">
      <c r="B143" s="836">
        <v>8</v>
      </c>
      <c r="C143" s="839"/>
      <c r="D143" s="857" t="s">
        <v>26</v>
      </c>
      <c r="E143" s="854" t="str">
        <f>IF(D143="Y",1,IF(D143="T",0,IF(D143="Y/T","Belum diisi","Error")))</f>
        <v>Belum diisi</v>
      </c>
      <c r="F143" s="528">
        <v>1</v>
      </c>
      <c r="G143" s="529"/>
      <c r="H143" s="600" t="str">
        <f t="shared" si="2"/>
        <v>Belum Diisi</v>
      </c>
      <c r="I143" s="590" t="s">
        <v>26</v>
      </c>
      <c r="J143" s="591" t="str">
        <f>IF($D$143="Y/T","Isi Sasaran",IF($E$143=0,0,IF(I143="Y",1,IF(I143="T",0,"Isi Dulu"))))</f>
        <v>Isi Sasaran</v>
      </c>
      <c r="K143" s="590" t="s">
        <v>26</v>
      </c>
      <c r="L143" s="591" t="str">
        <f>IF($D$143="Y/T","Isi Sasaran",IF($E$143=0,0,IF(K143="Y",1,IF(K143="T",0,"Isi Dulu"))))</f>
        <v>Isi Sasaran</v>
      </c>
      <c r="M143" s="848" t="s">
        <v>26</v>
      </c>
      <c r="N143" s="851" t="str">
        <f>IF(M143="Y",1,IF(M143="T",0,IF(M143="Y/T","Belum diisi","Error")))</f>
        <v>Belum diisi</v>
      </c>
      <c r="O143" s="517"/>
      <c r="P143" s="517"/>
      <c r="Q143" s="517"/>
      <c r="R143" s="517"/>
    </row>
    <row r="144" spans="2:18" s="527" customFormat="1" ht="15.75">
      <c r="B144" s="837"/>
      <c r="C144" s="840"/>
      <c r="D144" s="858"/>
      <c r="E144" s="855"/>
      <c r="F144" s="549">
        <v>2</v>
      </c>
      <c r="G144" s="550"/>
      <c r="H144" s="598" t="str">
        <f t="shared" si="2"/>
        <v>Belum Diisi</v>
      </c>
      <c r="I144" s="592" t="s">
        <v>26</v>
      </c>
      <c r="J144" s="593" t="str">
        <f>IF($D$143="Y/T","Isi Sasaran",IF($E$143=0,0,IF(I144="Y",1,IF(I144="T",0,"Isi Dulu"))))</f>
        <v>Isi Sasaran</v>
      </c>
      <c r="K144" s="592" t="s">
        <v>26</v>
      </c>
      <c r="L144" s="593" t="str">
        <f>IF($D$143="Y/T","Isi Sasaran",IF($E$143=0,0,IF(K144="Y",1,IF(K144="T",0,"Isi Dulu"))))</f>
        <v>Isi Sasaran</v>
      </c>
      <c r="M144" s="849"/>
      <c r="N144" s="852"/>
      <c r="O144" s="517"/>
      <c r="P144" s="517"/>
      <c r="Q144" s="517"/>
      <c r="R144" s="517"/>
    </row>
    <row r="145" spans="2:18" s="527" customFormat="1" ht="15.75">
      <c r="B145" s="837"/>
      <c r="C145" s="840"/>
      <c r="D145" s="858"/>
      <c r="E145" s="855"/>
      <c r="F145" s="549">
        <v>3</v>
      </c>
      <c r="G145" s="550"/>
      <c r="H145" s="598" t="str">
        <f t="shared" si="2"/>
        <v>Belum Diisi</v>
      </c>
      <c r="I145" s="592" t="s">
        <v>26</v>
      </c>
      <c r="J145" s="593" t="str">
        <f>IF($D$143="Y/T","Isi Sasaran",IF($E$143=0,0,IF(I145="Y",1,IF(I145="T",0,"Isi Dulu"))))</f>
        <v>Isi Sasaran</v>
      </c>
      <c r="K145" s="592" t="s">
        <v>26</v>
      </c>
      <c r="L145" s="593" t="str">
        <f>IF($D$143="Y/T","Isi Sasaran",IF($E$143=0,0,IF(K145="Y",1,IF(K145="T",0,"Isi Dulu"))))</f>
        <v>Isi Sasaran</v>
      </c>
      <c r="M145" s="849"/>
      <c r="N145" s="852"/>
      <c r="O145" s="517"/>
      <c r="P145" s="517"/>
      <c r="Q145" s="517"/>
      <c r="R145" s="517"/>
    </row>
    <row r="146" spans="2:18" s="527" customFormat="1" ht="15.75">
      <c r="B146" s="837"/>
      <c r="C146" s="840"/>
      <c r="D146" s="858"/>
      <c r="E146" s="855"/>
      <c r="F146" s="549">
        <v>4</v>
      </c>
      <c r="G146" s="550"/>
      <c r="H146" s="598" t="str">
        <f t="shared" si="2"/>
        <v>Belum Diisi</v>
      </c>
      <c r="I146" s="592" t="s">
        <v>26</v>
      </c>
      <c r="J146" s="593" t="str">
        <f>IF($D$143="Y/T","Isi Sasaran",IF($E$143=0,0,IF(I146="Y",1,IF(I146="T",0,"Isi Dulu"))))</f>
        <v>Isi Sasaran</v>
      </c>
      <c r="K146" s="592" t="s">
        <v>26</v>
      </c>
      <c r="L146" s="593" t="str">
        <f>IF($D$143="Y/T","Isi Sasaran",IF($E$143=0,0,IF(K146="Y",1,IF(K146="T",0,"Isi Dulu"))))</f>
        <v>Isi Sasaran</v>
      </c>
      <c r="M146" s="849"/>
      <c r="N146" s="852"/>
      <c r="O146" s="517"/>
      <c r="P146" s="517"/>
      <c r="Q146" s="517"/>
      <c r="R146" s="517"/>
    </row>
    <row r="147" spans="2:18" s="527" customFormat="1" ht="15.75">
      <c r="B147" s="838"/>
      <c r="C147" s="841"/>
      <c r="D147" s="859"/>
      <c r="E147" s="856"/>
      <c r="F147" s="569">
        <v>5</v>
      </c>
      <c r="G147" s="570"/>
      <c r="H147" s="599" t="str">
        <f t="shared" si="2"/>
        <v>Belum Diisi</v>
      </c>
      <c r="I147" s="595" t="s">
        <v>26</v>
      </c>
      <c r="J147" s="596" t="str">
        <f>IF($D$143="Y/T","Isi Sasaran",IF($E$143=0,0,IF(I147="Y",1,IF(I147="T",0,"Isi Dulu"))))</f>
        <v>Isi Sasaran</v>
      </c>
      <c r="K147" s="595" t="s">
        <v>26</v>
      </c>
      <c r="L147" s="596" t="str">
        <f>IF($D$143="Y/T","Isi Sasaran",IF($E$143=0,0,IF(K147="Y",1,IF(K147="T",0,"Isi Dulu"))))</f>
        <v>Isi Sasaran</v>
      </c>
      <c r="M147" s="850"/>
      <c r="N147" s="853"/>
      <c r="O147" s="517"/>
      <c r="P147" s="517"/>
      <c r="Q147" s="517"/>
      <c r="R147" s="517"/>
    </row>
    <row r="148" spans="2:18" s="527" customFormat="1" ht="15.75">
      <c r="B148" s="836">
        <v>9</v>
      </c>
      <c r="C148" s="839"/>
      <c r="D148" s="857" t="s">
        <v>26</v>
      </c>
      <c r="E148" s="854" t="str">
        <f>IF(D148="Y",1,IF(D148="T",0,IF(D148="Y/T","Belum diisi","Error")))</f>
        <v>Belum diisi</v>
      </c>
      <c r="F148" s="528">
        <v>1</v>
      </c>
      <c r="G148" s="529"/>
      <c r="H148" s="600" t="str">
        <f t="shared" si="2"/>
        <v>Belum Diisi</v>
      </c>
      <c r="I148" s="590" t="s">
        <v>26</v>
      </c>
      <c r="J148" s="591" t="str">
        <f>IF($D$148="Y/T","Isi Sasaran",IF($E$148=0,0,IF(I148="Y",1,IF(I148="T",0,"Isi Dulu"))))</f>
        <v>Isi Sasaran</v>
      </c>
      <c r="K148" s="590" t="s">
        <v>26</v>
      </c>
      <c r="L148" s="591" t="str">
        <f>IF($D$148="Y/T","Isi Sasaran",IF($E$148=0,0,IF(K148="Y",1,IF(K148="T",0,"Isi Dulu"))))</f>
        <v>Isi Sasaran</v>
      </c>
      <c r="M148" s="848" t="s">
        <v>26</v>
      </c>
      <c r="N148" s="851" t="str">
        <f>IF(M148="Y",1,IF(M148="T",0,IF(M148="Y/T","Belum diisi","Error")))</f>
        <v>Belum diisi</v>
      </c>
      <c r="O148" s="517"/>
      <c r="P148" s="517"/>
      <c r="Q148" s="517"/>
      <c r="R148" s="517"/>
    </row>
    <row r="149" spans="2:18" s="527" customFormat="1" ht="15.75">
      <c r="B149" s="837"/>
      <c r="C149" s="840"/>
      <c r="D149" s="858"/>
      <c r="E149" s="855"/>
      <c r="F149" s="549">
        <v>2</v>
      </c>
      <c r="G149" s="550"/>
      <c r="H149" s="598" t="str">
        <f t="shared" si="2"/>
        <v>Belum Diisi</v>
      </c>
      <c r="I149" s="592" t="s">
        <v>26</v>
      </c>
      <c r="J149" s="593" t="str">
        <f>IF($D$148="Y/T","Isi Sasaran",IF($E$148=0,0,IF(I149="Y",1,IF(I149="T",0,"Isi Dulu"))))</f>
        <v>Isi Sasaran</v>
      </c>
      <c r="K149" s="592" t="s">
        <v>26</v>
      </c>
      <c r="L149" s="593" t="str">
        <f>IF($D$148="Y/T","Isi Sasaran",IF($E$148=0,0,IF(K149="Y",1,IF(K149="T",0,"Isi Dulu"))))</f>
        <v>Isi Sasaran</v>
      </c>
      <c r="M149" s="849"/>
      <c r="N149" s="852"/>
      <c r="O149" s="517"/>
      <c r="P149" s="517"/>
      <c r="Q149" s="517"/>
      <c r="R149" s="517"/>
    </row>
    <row r="150" spans="2:18" s="527" customFormat="1" ht="15.75">
      <c r="B150" s="837"/>
      <c r="C150" s="840"/>
      <c r="D150" s="858"/>
      <c r="E150" s="855"/>
      <c r="F150" s="549">
        <v>3</v>
      </c>
      <c r="G150" s="550"/>
      <c r="H150" s="598" t="str">
        <f t="shared" si="2"/>
        <v>Belum Diisi</v>
      </c>
      <c r="I150" s="592" t="s">
        <v>26</v>
      </c>
      <c r="J150" s="593" t="str">
        <f>IF($D$148="Y/T","Isi Sasaran",IF($E$148=0,0,IF(I150="Y",1,IF(I150="T",0,"Isi Dulu"))))</f>
        <v>Isi Sasaran</v>
      </c>
      <c r="K150" s="592" t="s">
        <v>26</v>
      </c>
      <c r="L150" s="593" t="str">
        <f>IF($D$148="Y/T","Isi Sasaran",IF($E$148=0,0,IF(K150="Y",1,IF(K150="T",0,"Isi Dulu"))))</f>
        <v>Isi Sasaran</v>
      </c>
      <c r="M150" s="849"/>
      <c r="N150" s="852"/>
      <c r="O150" s="517"/>
      <c r="P150" s="517"/>
      <c r="Q150" s="517"/>
      <c r="R150" s="517"/>
    </row>
    <row r="151" spans="2:18" s="527" customFormat="1" ht="15.75">
      <c r="B151" s="837"/>
      <c r="C151" s="840"/>
      <c r="D151" s="858"/>
      <c r="E151" s="855"/>
      <c r="F151" s="549">
        <v>4</v>
      </c>
      <c r="G151" s="550"/>
      <c r="H151" s="598" t="str">
        <f t="shared" si="2"/>
        <v>Belum Diisi</v>
      </c>
      <c r="I151" s="592" t="s">
        <v>26</v>
      </c>
      <c r="J151" s="593" t="str">
        <f>IF($D$148="Y/T","Isi Sasaran",IF($E$148=0,0,IF(I151="Y",1,IF(I151="T",0,"Isi Dulu"))))</f>
        <v>Isi Sasaran</v>
      </c>
      <c r="K151" s="592" t="s">
        <v>26</v>
      </c>
      <c r="L151" s="593" t="str">
        <f>IF($D$148="Y/T","Isi Sasaran",IF($E$148=0,0,IF(K151="Y",1,IF(K151="T",0,"Isi Dulu"))))</f>
        <v>Isi Sasaran</v>
      </c>
      <c r="M151" s="849"/>
      <c r="N151" s="852"/>
      <c r="O151" s="517"/>
      <c r="P151" s="517"/>
      <c r="Q151" s="517"/>
      <c r="R151" s="517"/>
    </row>
    <row r="152" spans="2:18" s="527" customFormat="1" ht="15.75">
      <c r="B152" s="838"/>
      <c r="C152" s="841"/>
      <c r="D152" s="859"/>
      <c r="E152" s="856"/>
      <c r="F152" s="569">
        <v>5</v>
      </c>
      <c r="G152" s="570"/>
      <c r="H152" s="599" t="str">
        <f t="shared" si="2"/>
        <v>Belum Diisi</v>
      </c>
      <c r="I152" s="595" t="s">
        <v>26</v>
      </c>
      <c r="J152" s="596" t="str">
        <f>IF($D$148="Y/T","Isi Sasaran",IF($E$148=0,0,IF(I152="Y",1,IF(I152="T",0,"Isi Dulu"))))</f>
        <v>Isi Sasaran</v>
      </c>
      <c r="K152" s="595" t="s">
        <v>26</v>
      </c>
      <c r="L152" s="596" t="str">
        <f>IF($D$148="Y/T","Isi Sasaran",IF($E$148=0,0,IF(K152="Y",1,IF(K152="T",0,"Isi Dulu"))))</f>
        <v>Isi Sasaran</v>
      </c>
      <c r="M152" s="850"/>
      <c r="N152" s="853"/>
      <c r="O152" s="517"/>
      <c r="P152" s="517"/>
      <c r="Q152" s="517"/>
      <c r="R152" s="517"/>
    </row>
    <row r="153" spans="2:18" s="527" customFormat="1" ht="15.75">
      <c r="B153" s="836">
        <v>10</v>
      </c>
      <c r="C153" s="839"/>
      <c r="D153" s="857" t="s">
        <v>26</v>
      </c>
      <c r="E153" s="854" t="str">
        <f>IF(D153="Y",1,IF(D153="T",0,IF(D153="Y/T","Belum diisi","Error")))</f>
        <v>Belum diisi</v>
      </c>
      <c r="F153" s="528">
        <v>1</v>
      </c>
      <c r="G153" s="529"/>
      <c r="H153" s="600" t="str">
        <f t="shared" si="2"/>
        <v>Belum Diisi</v>
      </c>
      <c r="I153" s="590" t="s">
        <v>26</v>
      </c>
      <c r="J153" s="591" t="str">
        <f>IF($D$153="Y/T","Isi Sasaran",IF($E$153=0,0,IF(I153="Y",1,IF(I153="T",0,"Isi Dulu"))))</f>
        <v>Isi Sasaran</v>
      </c>
      <c r="K153" s="590" t="s">
        <v>26</v>
      </c>
      <c r="L153" s="591" t="str">
        <f>IF($D$153="Y/T","Isi Sasaran",IF($E$153=0,0,IF(K153="Y",1,IF(K153="T",0,"Isi Dulu"))))</f>
        <v>Isi Sasaran</v>
      </c>
      <c r="M153" s="848" t="s">
        <v>26</v>
      </c>
      <c r="N153" s="851" t="str">
        <f>IF(M153="Y",1,IF(M153="T",0,IF(M153="Y/T","Belum diisi","Error")))</f>
        <v>Belum diisi</v>
      </c>
      <c r="O153" s="517"/>
      <c r="P153" s="517"/>
      <c r="Q153" s="517"/>
      <c r="R153" s="517"/>
    </row>
    <row r="154" spans="2:18" s="527" customFormat="1" ht="15.75">
      <c r="B154" s="837"/>
      <c r="C154" s="840"/>
      <c r="D154" s="858"/>
      <c r="E154" s="855"/>
      <c r="F154" s="549">
        <v>2</v>
      </c>
      <c r="G154" s="550"/>
      <c r="H154" s="598" t="str">
        <f t="shared" si="2"/>
        <v>Belum Diisi</v>
      </c>
      <c r="I154" s="592" t="s">
        <v>26</v>
      </c>
      <c r="J154" s="593" t="str">
        <f>IF($D$153="Y/T","Isi Sasaran",IF($E$153=0,0,IF(I154="Y",1,IF(I154="T",0,"Isi Dulu"))))</f>
        <v>Isi Sasaran</v>
      </c>
      <c r="K154" s="592" t="s">
        <v>26</v>
      </c>
      <c r="L154" s="593" t="str">
        <f>IF($D$153="Y/T","Isi Sasaran",IF($E$153=0,0,IF(K154="Y",1,IF(K154="T",0,"Isi Dulu"))))</f>
        <v>Isi Sasaran</v>
      </c>
      <c r="M154" s="849"/>
      <c r="N154" s="852"/>
      <c r="O154" s="517"/>
      <c r="P154" s="517"/>
      <c r="Q154" s="517"/>
      <c r="R154" s="517"/>
    </row>
    <row r="155" spans="2:18" s="527" customFormat="1" ht="15.75">
      <c r="B155" s="837"/>
      <c r="C155" s="840"/>
      <c r="D155" s="858"/>
      <c r="E155" s="855"/>
      <c r="F155" s="549">
        <v>3</v>
      </c>
      <c r="G155" s="550"/>
      <c r="H155" s="598" t="str">
        <f t="shared" si="2"/>
        <v>Belum Diisi</v>
      </c>
      <c r="I155" s="592" t="s">
        <v>26</v>
      </c>
      <c r="J155" s="593" t="str">
        <f>IF($D$153="Y/T","Isi Sasaran",IF($E$153=0,0,IF(I155="Y",1,IF(I155="T",0,"Isi Dulu"))))</f>
        <v>Isi Sasaran</v>
      </c>
      <c r="K155" s="592" t="s">
        <v>26</v>
      </c>
      <c r="L155" s="593" t="str">
        <f>IF($D$153="Y/T","Isi Sasaran",IF($E$153=0,0,IF(K155="Y",1,IF(K155="T",0,"Isi Dulu"))))</f>
        <v>Isi Sasaran</v>
      </c>
      <c r="M155" s="849"/>
      <c r="N155" s="852"/>
      <c r="O155" s="517"/>
      <c r="P155" s="517"/>
      <c r="Q155" s="517"/>
      <c r="R155" s="517"/>
    </row>
    <row r="156" spans="2:18" s="527" customFormat="1" ht="15.75">
      <c r="B156" s="837"/>
      <c r="C156" s="840"/>
      <c r="D156" s="858"/>
      <c r="E156" s="855"/>
      <c r="F156" s="549">
        <v>4</v>
      </c>
      <c r="G156" s="550"/>
      <c r="H156" s="598" t="str">
        <f t="shared" si="2"/>
        <v>Belum Diisi</v>
      </c>
      <c r="I156" s="592" t="s">
        <v>26</v>
      </c>
      <c r="J156" s="593" t="str">
        <f>IF($D$153="Y/T","Isi Sasaran",IF($E$153=0,0,IF(I156="Y",1,IF(I156="T",0,"Isi Dulu"))))</f>
        <v>Isi Sasaran</v>
      </c>
      <c r="K156" s="592" t="s">
        <v>26</v>
      </c>
      <c r="L156" s="593" t="str">
        <f>IF($D$153="Y/T","Isi Sasaran",IF($E$153=0,0,IF(K156="Y",1,IF(K156="T",0,"Isi Dulu"))))</f>
        <v>Isi Sasaran</v>
      </c>
      <c r="M156" s="849"/>
      <c r="N156" s="852"/>
      <c r="O156" s="517"/>
      <c r="P156" s="517"/>
      <c r="Q156" s="517"/>
      <c r="R156" s="517"/>
    </row>
    <row r="157" spans="2:18" s="527" customFormat="1" ht="15.75">
      <c r="B157" s="838"/>
      <c r="C157" s="841"/>
      <c r="D157" s="859"/>
      <c r="E157" s="856"/>
      <c r="F157" s="569">
        <v>5</v>
      </c>
      <c r="G157" s="570"/>
      <c r="H157" s="599" t="str">
        <f t="shared" si="2"/>
        <v>Belum Diisi</v>
      </c>
      <c r="I157" s="595" t="s">
        <v>26</v>
      </c>
      <c r="J157" s="596" t="str">
        <f>IF($D$153="Y/T","Isi Sasaran",IF($E$153=0,0,IF(I157="Y",1,IF(I157="T",0,"Isi Dulu"))))</f>
        <v>Isi Sasaran</v>
      </c>
      <c r="K157" s="595" t="s">
        <v>26</v>
      </c>
      <c r="L157" s="596" t="str">
        <f>IF($D$153="Y/T","Isi Sasaran",IF($E$153=0,0,IF(K157="Y",1,IF(K157="T",0,"Isi Dulu"))))</f>
        <v>Isi Sasaran</v>
      </c>
      <c r="M157" s="850"/>
      <c r="N157" s="853"/>
      <c r="O157" s="517"/>
      <c r="P157" s="517"/>
      <c r="Q157" s="517"/>
      <c r="R157" s="517"/>
    </row>
    <row r="158" spans="2:18" s="527" customFormat="1" ht="15.75">
      <c r="B158" s="836">
        <v>11</v>
      </c>
      <c r="C158" s="839"/>
      <c r="D158" s="857" t="s">
        <v>26</v>
      </c>
      <c r="E158" s="854" t="str">
        <f>IF(D158="Y",1,IF(D158="T",0,IF(D158="Y/T","Belum diisi","Error")))</f>
        <v>Belum diisi</v>
      </c>
      <c r="F158" s="528">
        <v>1</v>
      </c>
      <c r="G158" s="529"/>
      <c r="H158" s="600" t="str">
        <f t="shared" si="2"/>
        <v>Belum Diisi</v>
      </c>
      <c r="I158" s="590" t="s">
        <v>26</v>
      </c>
      <c r="J158" s="591" t="str">
        <f>IF($D$158="Y/T","Isi Sasaran",IF($E$158=0,0,IF(I158="Y",1,IF(I158="T",0,"Isi Dulu"))))</f>
        <v>Isi Sasaran</v>
      </c>
      <c r="K158" s="590" t="s">
        <v>26</v>
      </c>
      <c r="L158" s="591" t="str">
        <f>IF($D$158="Y/T","Isi Sasaran",IF($E$158=0,0,IF(K158="Y",1,IF(K158="T",0,"Isi Dulu"))))</f>
        <v>Isi Sasaran</v>
      </c>
      <c r="M158" s="848" t="s">
        <v>26</v>
      </c>
      <c r="N158" s="851" t="str">
        <f>IF(M158="Y",1,IF(M158="T",0,IF(M158="Y/T","Belum diisi","Error")))</f>
        <v>Belum diisi</v>
      </c>
      <c r="O158" s="517"/>
      <c r="P158" s="517"/>
      <c r="Q158" s="517"/>
      <c r="R158" s="517"/>
    </row>
    <row r="159" spans="2:18" s="527" customFormat="1" ht="15.75">
      <c r="B159" s="837"/>
      <c r="C159" s="840"/>
      <c r="D159" s="858"/>
      <c r="E159" s="855"/>
      <c r="F159" s="549">
        <v>2</v>
      </c>
      <c r="G159" s="550"/>
      <c r="H159" s="598" t="str">
        <f t="shared" si="2"/>
        <v>Belum Diisi</v>
      </c>
      <c r="I159" s="592" t="s">
        <v>26</v>
      </c>
      <c r="J159" s="593" t="str">
        <f>IF($D$158="Y/T","Isi Sasaran",IF($E$158=0,0,IF(I159="Y",1,IF(I159="T",0,"Isi Dulu"))))</f>
        <v>Isi Sasaran</v>
      </c>
      <c r="K159" s="592" t="s">
        <v>26</v>
      </c>
      <c r="L159" s="593" t="str">
        <f>IF($D$158="Y/T","Isi Sasaran",IF($E$158=0,0,IF(K159="Y",1,IF(K159="T",0,"Isi Dulu"))))</f>
        <v>Isi Sasaran</v>
      </c>
      <c r="M159" s="849"/>
      <c r="N159" s="852"/>
      <c r="O159" s="517"/>
      <c r="P159" s="517"/>
      <c r="Q159" s="517"/>
      <c r="R159" s="517"/>
    </row>
    <row r="160" spans="2:18" s="527" customFormat="1" ht="15.75">
      <c r="B160" s="837"/>
      <c r="C160" s="840"/>
      <c r="D160" s="858"/>
      <c r="E160" s="855"/>
      <c r="F160" s="549">
        <v>3</v>
      </c>
      <c r="G160" s="550"/>
      <c r="H160" s="598" t="str">
        <f t="shared" si="2"/>
        <v>Belum Diisi</v>
      </c>
      <c r="I160" s="592" t="s">
        <v>26</v>
      </c>
      <c r="J160" s="593" t="str">
        <f>IF($D$158="Y/T","Isi Sasaran",IF($E$158=0,0,IF(I160="Y",1,IF(I160="T",0,"Isi Dulu"))))</f>
        <v>Isi Sasaran</v>
      </c>
      <c r="K160" s="592" t="s">
        <v>26</v>
      </c>
      <c r="L160" s="593" t="str">
        <f>IF($D$158="Y/T","Isi Sasaran",IF($E$158=0,0,IF(K160="Y",1,IF(K160="T",0,"Isi Dulu"))))</f>
        <v>Isi Sasaran</v>
      </c>
      <c r="M160" s="849"/>
      <c r="N160" s="852"/>
      <c r="O160" s="517"/>
      <c r="P160" s="517"/>
      <c r="Q160" s="517"/>
      <c r="R160" s="517"/>
    </row>
    <row r="161" spans="2:18" s="527" customFormat="1" ht="15.75">
      <c r="B161" s="837"/>
      <c r="C161" s="840"/>
      <c r="D161" s="858"/>
      <c r="E161" s="855"/>
      <c r="F161" s="549">
        <v>4</v>
      </c>
      <c r="G161" s="550"/>
      <c r="H161" s="598" t="str">
        <f t="shared" si="2"/>
        <v>Belum Diisi</v>
      </c>
      <c r="I161" s="592" t="s">
        <v>26</v>
      </c>
      <c r="J161" s="593" t="str">
        <f>IF($D$158="Y/T","Isi Sasaran",IF($E$158=0,0,IF(I161="Y",1,IF(I161="T",0,"Isi Dulu"))))</f>
        <v>Isi Sasaran</v>
      </c>
      <c r="K161" s="592" t="s">
        <v>26</v>
      </c>
      <c r="L161" s="593" t="str">
        <f>IF($D$158="Y/T","Isi Sasaran",IF($E$158=0,0,IF(K161="Y",1,IF(K161="T",0,"Isi Dulu"))))</f>
        <v>Isi Sasaran</v>
      </c>
      <c r="M161" s="849"/>
      <c r="N161" s="852"/>
      <c r="O161" s="517"/>
      <c r="P161" s="517"/>
      <c r="Q161" s="517"/>
      <c r="R161" s="517"/>
    </row>
    <row r="162" spans="2:18" s="527" customFormat="1" ht="15.75">
      <c r="B162" s="838"/>
      <c r="C162" s="841"/>
      <c r="D162" s="859"/>
      <c r="E162" s="856"/>
      <c r="F162" s="569">
        <v>5</v>
      </c>
      <c r="G162" s="570"/>
      <c r="H162" s="599" t="str">
        <f t="shared" si="2"/>
        <v>Belum Diisi</v>
      </c>
      <c r="I162" s="595" t="s">
        <v>26</v>
      </c>
      <c r="J162" s="596" t="str">
        <f>IF($D$158="Y/T","Isi Sasaran",IF($E$158=0,0,IF(I162="Y",1,IF(I162="T",0,"Isi Dulu"))))</f>
        <v>Isi Sasaran</v>
      </c>
      <c r="K162" s="595" t="s">
        <v>26</v>
      </c>
      <c r="L162" s="596" t="str">
        <f>IF($D$158="Y/T","Isi Sasaran",IF($E$158=0,0,IF(K162="Y",1,IF(K162="T",0,"Isi Dulu"))))</f>
        <v>Isi Sasaran</v>
      </c>
      <c r="M162" s="850"/>
      <c r="N162" s="853"/>
      <c r="O162" s="517"/>
      <c r="P162" s="517"/>
      <c r="Q162" s="517"/>
      <c r="R162" s="517"/>
    </row>
    <row r="163" spans="2:18" s="527" customFormat="1" ht="15.75">
      <c r="B163" s="836">
        <v>12</v>
      </c>
      <c r="C163" s="839"/>
      <c r="D163" s="857" t="s">
        <v>26</v>
      </c>
      <c r="E163" s="854" t="str">
        <f>IF(D163="Y",1,IF(D163="T",0,IF(D163="Y/T","Belum diisi","Error")))</f>
        <v>Belum diisi</v>
      </c>
      <c r="F163" s="528">
        <v>1</v>
      </c>
      <c r="G163" s="529"/>
      <c r="H163" s="600" t="str">
        <f t="shared" si="2"/>
        <v>Belum Diisi</v>
      </c>
      <c r="I163" s="590" t="s">
        <v>26</v>
      </c>
      <c r="J163" s="591" t="str">
        <f>IF($D$163="Y/T","Isi Sasaran",IF($E$163=0,0,IF(I163="Y",1,IF(I163="T",0,"Isi Dulu"))))</f>
        <v>Isi Sasaran</v>
      </c>
      <c r="K163" s="590" t="s">
        <v>26</v>
      </c>
      <c r="L163" s="591" t="str">
        <f>IF($D$163="Y/T","Isi Sasaran",IF($E$163=0,0,IF(K163="Y",1,IF(K163="T",0,"Isi Dulu"))))</f>
        <v>Isi Sasaran</v>
      </c>
      <c r="M163" s="848" t="s">
        <v>26</v>
      </c>
      <c r="N163" s="851" t="str">
        <f>IF(M163="Y",1,IF(M163="T",0,IF(M163="Y/T","Belum diisi","Error")))</f>
        <v>Belum diisi</v>
      </c>
      <c r="O163" s="517"/>
      <c r="P163" s="517"/>
      <c r="Q163" s="517"/>
      <c r="R163" s="517"/>
    </row>
    <row r="164" spans="2:18" s="527" customFormat="1" ht="15.75">
      <c r="B164" s="837"/>
      <c r="C164" s="840"/>
      <c r="D164" s="858"/>
      <c r="E164" s="855"/>
      <c r="F164" s="549">
        <v>2</v>
      </c>
      <c r="G164" s="550"/>
      <c r="H164" s="598" t="str">
        <f t="shared" si="2"/>
        <v>Belum Diisi</v>
      </c>
      <c r="I164" s="592" t="s">
        <v>26</v>
      </c>
      <c r="J164" s="593" t="str">
        <f>IF($D$163="Y/T","Isi Sasaran",IF($E$163=0,0,IF(I164="Y",1,IF(I164="T",0,"Isi Dulu"))))</f>
        <v>Isi Sasaran</v>
      </c>
      <c r="K164" s="592" t="s">
        <v>26</v>
      </c>
      <c r="L164" s="593" t="str">
        <f>IF($D$163="Y/T","Isi Sasaran",IF($E$163=0,0,IF(K164="Y",1,IF(K164="T",0,"Isi Dulu"))))</f>
        <v>Isi Sasaran</v>
      </c>
      <c r="M164" s="849"/>
      <c r="N164" s="852"/>
      <c r="O164" s="517"/>
      <c r="P164" s="517"/>
      <c r="Q164" s="517"/>
      <c r="R164" s="517"/>
    </row>
    <row r="165" spans="2:18" s="527" customFormat="1" ht="15.75">
      <c r="B165" s="837"/>
      <c r="C165" s="840"/>
      <c r="D165" s="858"/>
      <c r="E165" s="855"/>
      <c r="F165" s="549">
        <v>3</v>
      </c>
      <c r="G165" s="550"/>
      <c r="H165" s="598" t="str">
        <f t="shared" si="2"/>
        <v>Belum Diisi</v>
      </c>
      <c r="I165" s="592" t="s">
        <v>26</v>
      </c>
      <c r="J165" s="593" t="str">
        <f>IF($D$163="Y/T","Isi Sasaran",IF($E$163=0,0,IF(I165="Y",1,IF(I165="T",0,"Isi Dulu"))))</f>
        <v>Isi Sasaran</v>
      </c>
      <c r="K165" s="592" t="s">
        <v>26</v>
      </c>
      <c r="L165" s="593" t="str">
        <f>IF($D$163="Y/T","Isi Sasaran",IF($E$163=0,0,IF(K165="Y",1,IF(K165="T",0,"Isi Dulu"))))</f>
        <v>Isi Sasaran</v>
      </c>
      <c r="M165" s="849"/>
      <c r="N165" s="852"/>
      <c r="O165" s="517"/>
      <c r="P165" s="517"/>
      <c r="Q165" s="517"/>
      <c r="R165" s="517"/>
    </row>
    <row r="166" spans="2:18" s="527" customFormat="1" ht="15.75">
      <c r="B166" s="837"/>
      <c r="C166" s="840"/>
      <c r="D166" s="858"/>
      <c r="E166" s="855"/>
      <c r="F166" s="549">
        <v>4</v>
      </c>
      <c r="G166" s="550"/>
      <c r="H166" s="598" t="str">
        <f t="shared" si="2"/>
        <v>Belum Diisi</v>
      </c>
      <c r="I166" s="592" t="s">
        <v>26</v>
      </c>
      <c r="J166" s="593" t="str">
        <f>IF($D$163="Y/T","Isi Sasaran",IF($E$163=0,0,IF(I166="Y",1,IF(I166="T",0,"Isi Dulu"))))</f>
        <v>Isi Sasaran</v>
      </c>
      <c r="K166" s="592" t="s">
        <v>26</v>
      </c>
      <c r="L166" s="593" t="str">
        <f>IF($D$163="Y/T","Isi Sasaran",IF($E$163=0,0,IF(K166="Y",1,IF(K166="T",0,"Isi Dulu"))))</f>
        <v>Isi Sasaran</v>
      </c>
      <c r="M166" s="849"/>
      <c r="N166" s="852"/>
      <c r="O166" s="517"/>
      <c r="P166" s="517"/>
      <c r="Q166" s="517"/>
      <c r="R166" s="517"/>
    </row>
    <row r="167" spans="2:18" s="527" customFormat="1" ht="15.75">
      <c r="B167" s="838"/>
      <c r="C167" s="841"/>
      <c r="D167" s="859"/>
      <c r="E167" s="856"/>
      <c r="F167" s="569">
        <v>5</v>
      </c>
      <c r="G167" s="570"/>
      <c r="H167" s="599" t="str">
        <f t="shared" si="2"/>
        <v>Belum Diisi</v>
      </c>
      <c r="I167" s="595" t="s">
        <v>26</v>
      </c>
      <c r="J167" s="596" t="str">
        <f>IF($D$163="Y/T","Isi Sasaran",IF($E$163=0,0,IF(I167="Y",1,IF(I167="T",0,"Isi Dulu"))))</f>
        <v>Isi Sasaran</v>
      </c>
      <c r="K167" s="595" t="s">
        <v>26</v>
      </c>
      <c r="L167" s="596" t="str">
        <f>IF($D$163="Y/T","Isi Sasaran",IF($E$163=0,0,IF(K167="Y",1,IF(K167="T",0,"Isi Dulu"))))</f>
        <v>Isi Sasaran</v>
      </c>
      <c r="M167" s="850"/>
      <c r="N167" s="853"/>
      <c r="O167" s="517"/>
      <c r="P167" s="517"/>
      <c r="Q167" s="517"/>
      <c r="R167" s="517"/>
    </row>
    <row r="168" spans="2:18" s="527" customFormat="1" ht="15.75">
      <c r="B168" s="836">
        <v>13</v>
      </c>
      <c r="C168" s="839"/>
      <c r="D168" s="857" t="s">
        <v>26</v>
      </c>
      <c r="E168" s="854" t="str">
        <f>IF(D168="Y",1,IF(D168="T",0,IF(D168="Y/T","Belum diisi","Error")))</f>
        <v>Belum diisi</v>
      </c>
      <c r="F168" s="528">
        <v>1</v>
      </c>
      <c r="G168" s="529"/>
      <c r="H168" s="600" t="str">
        <f t="shared" si="2"/>
        <v>Belum Diisi</v>
      </c>
      <c r="I168" s="590" t="s">
        <v>26</v>
      </c>
      <c r="J168" s="591" t="str">
        <f>IF($D$168="Y/T","Isi Sasaran",IF($E$168=0,0,IF(I168="Y",1,IF(I168="T",0,"Isi Dulu"))))</f>
        <v>Isi Sasaran</v>
      </c>
      <c r="K168" s="590" t="s">
        <v>26</v>
      </c>
      <c r="L168" s="591" t="str">
        <f>IF($D$168="Y/T","Isi Sasaran",IF($E$168=0,0,IF(K168="Y",1,IF(K168="T",0,"Isi Dulu"))))</f>
        <v>Isi Sasaran</v>
      </c>
      <c r="M168" s="848" t="s">
        <v>26</v>
      </c>
      <c r="N168" s="851" t="str">
        <f>IF(M168="Y",1,IF(M168="T",0,IF(M168="Y/T","Belum diisi","Error")))</f>
        <v>Belum diisi</v>
      </c>
      <c r="O168" s="517"/>
      <c r="P168" s="517"/>
      <c r="Q168" s="517"/>
      <c r="R168" s="517"/>
    </row>
    <row r="169" spans="2:18" s="527" customFormat="1" ht="15.75">
      <c r="B169" s="837"/>
      <c r="C169" s="840"/>
      <c r="D169" s="858"/>
      <c r="E169" s="855"/>
      <c r="F169" s="549">
        <v>2</v>
      </c>
      <c r="G169" s="550"/>
      <c r="H169" s="598" t="str">
        <f t="shared" si="2"/>
        <v>Belum Diisi</v>
      </c>
      <c r="I169" s="592" t="s">
        <v>26</v>
      </c>
      <c r="J169" s="593" t="str">
        <f>IF($D$168="Y/T","Isi Sasaran",IF($E$168=0,0,IF(I169="Y",1,IF(I169="T",0,"Isi Dulu"))))</f>
        <v>Isi Sasaran</v>
      </c>
      <c r="K169" s="592" t="s">
        <v>26</v>
      </c>
      <c r="L169" s="593" t="str">
        <f>IF($D$168="Y/T","Isi Sasaran",IF($E$168=0,0,IF(K169="Y",1,IF(K169="T",0,"Isi Dulu"))))</f>
        <v>Isi Sasaran</v>
      </c>
      <c r="M169" s="849"/>
      <c r="N169" s="852"/>
      <c r="O169" s="517"/>
      <c r="P169" s="517"/>
      <c r="Q169" s="517"/>
      <c r="R169" s="517"/>
    </row>
    <row r="170" spans="2:18" s="527" customFormat="1" ht="15.75">
      <c r="B170" s="837"/>
      <c r="C170" s="840"/>
      <c r="D170" s="858"/>
      <c r="E170" s="855"/>
      <c r="F170" s="549">
        <v>3</v>
      </c>
      <c r="G170" s="550"/>
      <c r="H170" s="598" t="str">
        <f t="shared" si="2"/>
        <v>Belum Diisi</v>
      </c>
      <c r="I170" s="592" t="s">
        <v>26</v>
      </c>
      <c r="J170" s="593" t="str">
        <f>IF($D$168="Y/T","Isi Sasaran",IF($E$168=0,0,IF(I170="Y",1,IF(I170="T",0,"Isi Dulu"))))</f>
        <v>Isi Sasaran</v>
      </c>
      <c r="K170" s="592" t="s">
        <v>26</v>
      </c>
      <c r="L170" s="593" t="str">
        <f>IF($D$168="Y/T","Isi Sasaran",IF($E$168=0,0,IF(K170="Y",1,IF(K170="T",0,"Isi Dulu"))))</f>
        <v>Isi Sasaran</v>
      </c>
      <c r="M170" s="849"/>
      <c r="N170" s="852"/>
      <c r="O170" s="517"/>
      <c r="P170" s="517"/>
      <c r="Q170" s="517"/>
      <c r="R170" s="517"/>
    </row>
    <row r="171" spans="2:18" s="527" customFormat="1" ht="15.75">
      <c r="B171" s="837"/>
      <c r="C171" s="840"/>
      <c r="D171" s="858"/>
      <c r="E171" s="855"/>
      <c r="F171" s="549">
        <v>4</v>
      </c>
      <c r="G171" s="550"/>
      <c r="H171" s="598" t="str">
        <f t="shared" si="2"/>
        <v>Belum Diisi</v>
      </c>
      <c r="I171" s="592" t="s">
        <v>26</v>
      </c>
      <c r="J171" s="593" t="str">
        <f>IF($D$168="Y/T","Isi Sasaran",IF($E$168=0,0,IF(I171="Y",1,IF(I171="T",0,"Isi Dulu"))))</f>
        <v>Isi Sasaran</v>
      </c>
      <c r="K171" s="592" t="s">
        <v>26</v>
      </c>
      <c r="L171" s="593" t="str">
        <f>IF($D$168="Y/T","Isi Sasaran",IF($E$168=0,0,IF(K171="Y",1,IF(K171="T",0,"Isi Dulu"))))</f>
        <v>Isi Sasaran</v>
      </c>
      <c r="M171" s="849"/>
      <c r="N171" s="852"/>
      <c r="O171" s="517"/>
      <c r="P171" s="517"/>
      <c r="Q171" s="517"/>
      <c r="R171" s="517"/>
    </row>
    <row r="172" spans="2:18" s="527" customFormat="1" ht="15.75">
      <c r="B172" s="838"/>
      <c r="C172" s="841"/>
      <c r="D172" s="859"/>
      <c r="E172" s="856"/>
      <c r="F172" s="569">
        <v>5</v>
      </c>
      <c r="G172" s="570"/>
      <c r="H172" s="599" t="str">
        <f t="shared" ref="H172:H207" si="3">IF(OR(J172="Isi Dulu",L172="Isi Dulu",J172="Isi Sasaran",L172="Isi Sasaran"),"Belum Diisi",IF(SUM(J172,L172)=2,1,IF(SUM(J172,L172)=1,0,IF(SUM(J172,L172)=0,0,"Error"))))</f>
        <v>Belum Diisi</v>
      </c>
      <c r="I172" s="595" t="s">
        <v>26</v>
      </c>
      <c r="J172" s="596" t="str">
        <f>IF($D$168="Y/T","Isi Sasaran",IF($E$168=0,0,IF(I172="Y",1,IF(I172="T",0,"Isi Dulu"))))</f>
        <v>Isi Sasaran</v>
      </c>
      <c r="K172" s="595" t="s">
        <v>26</v>
      </c>
      <c r="L172" s="596" t="str">
        <f>IF($D$168="Y/T","Isi Sasaran",IF($E$168=0,0,IF(K172="Y",1,IF(K172="T",0,"Isi Dulu"))))</f>
        <v>Isi Sasaran</v>
      </c>
      <c r="M172" s="850"/>
      <c r="N172" s="853"/>
      <c r="O172" s="517"/>
      <c r="P172" s="517"/>
      <c r="Q172" s="517"/>
      <c r="R172" s="517"/>
    </row>
    <row r="173" spans="2:18" s="527" customFormat="1" ht="15.75">
      <c r="B173" s="836">
        <v>14</v>
      </c>
      <c r="C173" s="839"/>
      <c r="D173" s="857" t="s">
        <v>26</v>
      </c>
      <c r="E173" s="854" t="str">
        <f>IF(D173="Y",1,IF(D173="T",0,IF(D173="Y/T","Belum diisi","Error")))</f>
        <v>Belum diisi</v>
      </c>
      <c r="F173" s="528">
        <v>1</v>
      </c>
      <c r="G173" s="529"/>
      <c r="H173" s="600" t="str">
        <f t="shared" si="3"/>
        <v>Belum Diisi</v>
      </c>
      <c r="I173" s="590" t="s">
        <v>26</v>
      </c>
      <c r="J173" s="591" t="str">
        <f>IF($D$173="Y/T","Isi Sasaran",IF($E$173=0,0,IF(I173="Y",1,IF(I173="T",0,"Isi Dulu"))))</f>
        <v>Isi Sasaran</v>
      </c>
      <c r="K173" s="590" t="s">
        <v>26</v>
      </c>
      <c r="L173" s="591" t="str">
        <f>IF($D$173="Y/T","Isi Sasaran",IF($E$173=0,0,IF(K173="Y",1,IF(K173="T",0,"Isi Dulu"))))</f>
        <v>Isi Sasaran</v>
      </c>
      <c r="M173" s="848" t="s">
        <v>26</v>
      </c>
      <c r="N173" s="851" t="str">
        <f>IF(M173="Y",1,IF(M173="T",0,IF(M173="Y/T","Belum diisi","Error")))</f>
        <v>Belum diisi</v>
      </c>
      <c r="O173" s="517"/>
      <c r="P173" s="517"/>
      <c r="Q173" s="517"/>
      <c r="R173" s="517"/>
    </row>
    <row r="174" spans="2:18" s="527" customFormat="1" ht="15.75">
      <c r="B174" s="837"/>
      <c r="C174" s="840"/>
      <c r="D174" s="858"/>
      <c r="E174" s="855"/>
      <c r="F174" s="549">
        <v>2</v>
      </c>
      <c r="G174" s="550"/>
      <c r="H174" s="598" t="str">
        <f t="shared" si="3"/>
        <v>Belum Diisi</v>
      </c>
      <c r="I174" s="592" t="s">
        <v>26</v>
      </c>
      <c r="J174" s="593" t="str">
        <f>IF($D$173="Y/T","Isi Sasaran",IF($E$173=0,0,IF(I174="Y",1,IF(I174="T",0,"Isi Dulu"))))</f>
        <v>Isi Sasaran</v>
      </c>
      <c r="K174" s="592" t="s">
        <v>26</v>
      </c>
      <c r="L174" s="593" t="str">
        <f>IF($D$173="Y/T","Isi Sasaran",IF($E$173=0,0,IF(K174="Y",1,IF(K174="T",0,"Isi Dulu"))))</f>
        <v>Isi Sasaran</v>
      </c>
      <c r="M174" s="849"/>
      <c r="N174" s="852"/>
      <c r="O174" s="517"/>
      <c r="P174" s="517"/>
      <c r="Q174" s="517"/>
      <c r="R174" s="517"/>
    </row>
    <row r="175" spans="2:18" s="527" customFormat="1" ht="15.75">
      <c r="B175" s="837"/>
      <c r="C175" s="840"/>
      <c r="D175" s="858"/>
      <c r="E175" s="855"/>
      <c r="F175" s="549">
        <v>3</v>
      </c>
      <c r="G175" s="550"/>
      <c r="H175" s="598" t="str">
        <f t="shared" si="3"/>
        <v>Belum Diisi</v>
      </c>
      <c r="I175" s="592" t="s">
        <v>26</v>
      </c>
      <c r="J175" s="593" t="str">
        <f>IF($D$173="Y/T","Isi Sasaran",IF($E$173=0,0,IF(I175="Y",1,IF(I175="T",0,"Isi Dulu"))))</f>
        <v>Isi Sasaran</v>
      </c>
      <c r="K175" s="592" t="s">
        <v>26</v>
      </c>
      <c r="L175" s="593" t="str">
        <f>IF($D$173="Y/T","Isi Sasaran",IF($E$173=0,0,IF(K175="Y",1,IF(K175="T",0,"Isi Dulu"))))</f>
        <v>Isi Sasaran</v>
      </c>
      <c r="M175" s="849"/>
      <c r="N175" s="852"/>
      <c r="O175" s="517"/>
      <c r="P175" s="517"/>
      <c r="Q175" s="517"/>
      <c r="R175" s="517"/>
    </row>
    <row r="176" spans="2:18" s="527" customFormat="1" ht="15.75">
      <c r="B176" s="837"/>
      <c r="C176" s="840"/>
      <c r="D176" s="858"/>
      <c r="E176" s="855"/>
      <c r="F176" s="549">
        <v>4</v>
      </c>
      <c r="G176" s="550"/>
      <c r="H176" s="598" t="str">
        <f t="shared" si="3"/>
        <v>Belum Diisi</v>
      </c>
      <c r="I176" s="592" t="s">
        <v>26</v>
      </c>
      <c r="J176" s="593" t="str">
        <f>IF($D$173="Y/T","Isi Sasaran",IF($E$173=0,0,IF(I176="Y",1,IF(I176="T",0,"Isi Dulu"))))</f>
        <v>Isi Sasaran</v>
      </c>
      <c r="K176" s="592" t="s">
        <v>26</v>
      </c>
      <c r="L176" s="593" t="str">
        <f>IF($D$173="Y/T","Isi Sasaran",IF($E$173=0,0,IF(K176="Y",1,IF(K176="T",0,"Isi Dulu"))))</f>
        <v>Isi Sasaran</v>
      </c>
      <c r="M176" s="849"/>
      <c r="N176" s="852"/>
      <c r="O176" s="517"/>
      <c r="P176" s="517"/>
      <c r="Q176" s="517"/>
      <c r="R176" s="517"/>
    </row>
    <row r="177" spans="2:18" s="527" customFormat="1" ht="15.75">
      <c r="B177" s="838"/>
      <c r="C177" s="841"/>
      <c r="D177" s="859"/>
      <c r="E177" s="856"/>
      <c r="F177" s="569">
        <v>5</v>
      </c>
      <c r="G177" s="570"/>
      <c r="H177" s="599" t="str">
        <f t="shared" si="3"/>
        <v>Belum Diisi</v>
      </c>
      <c r="I177" s="595" t="s">
        <v>26</v>
      </c>
      <c r="J177" s="596" t="str">
        <f>IF($D$173="Y/T","Isi Sasaran",IF($E$173=0,0,IF(I177="Y",1,IF(I177="T",0,"Isi Dulu"))))</f>
        <v>Isi Sasaran</v>
      </c>
      <c r="K177" s="595" t="s">
        <v>26</v>
      </c>
      <c r="L177" s="596" t="str">
        <f>IF($D$173="Y/T","Isi Sasaran",IF($E$173=0,0,IF(K177="Y",1,IF(K177="T",0,"Isi Dulu"))))</f>
        <v>Isi Sasaran</v>
      </c>
      <c r="M177" s="850"/>
      <c r="N177" s="853"/>
      <c r="O177" s="517"/>
      <c r="P177" s="517"/>
      <c r="Q177" s="517"/>
      <c r="R177" s="517"/>
    </row>
    <row r="178" spans="2:18" s="527" customFormat="1" ht="15.75">
      <c r="B178" s="836">
        <v>15</v>
      </c>
      <c r="C178" s="839"/>
      <c r="D178" s="857" t="s">
        <v>26</v>
      </c>
      <c r="E178" s="854" t="str">
        <f>IF(D178="Y",1,IF(D178="T",0,IF(D178="Y/T","Belum diisi","Error")))</f>
        <v>Belum diisi</v>
      </c>
      <c r="F178" s="528">
        <v>1</v>
      </c>
      <c r="G178" s="529"/>
      <c r="H178" s="600" t="str">
        <f t="shared" si="3"/>
        <v>Belum Diisi</v>
      </c>
      <c r="I178" s="590" t="s">
        <v>26</v>
      </c>
      <c r="J178" s="591" t="str">
        <f>IF($D$178="Y/T","Isi Sasaran",IF($E$178=0,0,IF(I178="Y",1,IF(I178="T",0,"Isi Dulu"))))</f>
        <v>Isi Sasaran</v>
      </c>
      <c r="K178" s="590" t="s">
        <v>26</v>
      </c>
      <c r="L178" s="591" t="str">
        <f>IF($D$178="Y/T","Isi Sasaran",IF($E$178=0,0,IF(K178="Y",1,IF(K178="T",0,"Isi Dulu"))))</f>
        <v>Isi Sasaran</v>
      </c>
      <c r="M178" s="848" t="s">
        <v>26</v>
      </c>
      <c r="N178" s="851" t="str">
        <f>IF(M178="Y",1,IF(M178="T",0,IF(M178="Y/T","Belum diisi","Error")))</f>
        <v>Belum diisi</v>
      </c>
      <c r="O178" s="517"/>
      <c r="P178" s="517"/>
      <c r="Q178" s="517"/>
      <c r="R178" s="517"/>
    </row>
    <row r="179" spans="2:18" s="527" customFormat="1" ht="15.75">
      <c r="B179" s="837"/>
      <c r="C179" s="840"/>
      <c r="D179" s="858"/>
      <c r="E179" s="855"/>
      <c r="F179" s="549">
        <v>2</v>
      </c>
      <c r="G179" s="550"/>
      <c r="H179" s="598" t="str">
        <f t="shared" si="3"/>
        <v>Belum Diisi</v>
      </c>
      <c r="I179" s="592" t="s">
        <v>26</v>
      </c>
      <c r="J179" s="593" t="str">
        <f>IF($D$178="Y/T","Isi Sasaran",IF($E$178=0,0,IF(I179="Y",1,IF(I179="T",0,"Isi Dulu"))))</f>
        <v>Isi Sasaran</v>
      </c>
      <c r="K179" s="592" t="s">
        <v>26</v>
      </c>
      <c r="L179" s="593" t="str">
        <f>IF($D$178="Y/T","Isi Sasaran",IF($E$178=0,0,IF(K179="Y",1,IF(K179="T",0,"Isi Dulu"))))</f>
        <v>Isi Sasaran</v>
      </c>
      <c r="M179" s="849"/>
      <c r="N179" s="852"/>
      <c r="O179" s="517"/>
      <c r="P179" s="517"/>
      <c r="Q179" s="517"/>
      <c r="R179" s="517"/>
    </row>
    <row r="180" spans="2:18" s="527" customFormat="1" ht="15.75">
      <c r="B180" s="837"/>
      <c r="C180" s="840"/>
      <c r="D180" s="858"/>
      <c r="E180" s="855"/>
      <c r="F180" s="549">
        <v>3</v>
      </c>
      <c r="G180" s="550"/>
      <c r="H180" s="598" t="str">
        <f t="shared" si="3"/>
        <v>Belum Diisi</v>
      </c>
      <c r="I180" s="592" t="s">
        <v>26</v>
      </c>
      <c r="J180" s="593" t="str">
        <f>IF($D$178="Y/T","Isi Sasaran",IF($E$178=0,0,IF(I180="Y",1,IF(I180="T",0,"Isi Dulu"))))</f>
        <v>Isi Sasaran</v>
      </c>
      <c r="K180" s="592" t="s">
        <v>26</v>
      </c>
      <c r="L180" s="593" t="str">
        <f>IF($D$178="Y/T","Isi Sasaran",IF($E$178=0,0,IF(K180="Y",1,IF(K180="T",0,"Isi Dulu"))))</f>
        <v>Isi Sasaran</v>
      </c>
      <c r="M180" s="849"/>
      <c r="N180" s="852"/>
      <c r="O180" s="517"/>
      <c r="P180" s="517"/>
      <c r="Q180" s="517"/>
      <c r="R180" s="517"/>
    </row>
    <row r="181" spans="2:18" s="527" customFormat="1" ht="15.75">
      <c r="B181" s="837"/>
      <c r="C181" s="840"/>
      <c r="D181" s="858"/>
      <c r="E181" s="855"/>
      <c r="F181" s="549">
        <v>4</v>
      </c>
      <c r="G181" s="550"/>
      <c r="H181" s="598" t="str">
        <f t="shared" si="3"/>
        <v>Belum Diisi</v>
      </c>
      <c r="I181" s="592" t="s">
        <v>26</v>
      </c>
      <c r="J181" s="593" t="str">
        <f>IF($D$178="Y/T","Isi Sasaran",IF($E$178=0,0,IF(I181="Y",1,IF(I181="T",0,"Isi Dulu"))))</f>
        <v>Isi Sasaran</v>
      </c>
      <c r="K181" s="592" t="s">
        <v>26</v>
      </c>
      <c r="L181" s="593" t="str">
        <f>IF($D$178="Y/T","Isi Sasaran",IF($E$178=0,0,IF(K181="Y",1,IF(K181="T",0,"Isi Dulu"))))</f>
        <v>Isi Sasaran</v>
      </c>
      <c r="M181" s="849"/>
      <c r="N181" s="852"/>
      <c r="O181" s="517"/>
      <c r="P181" s="517"/>
      <c r="Q181" s="517"/>
      <c r="R181" s="517"/>
    </row>
    <row r="182" spans="2:18" s="527" customFormat="1" ht="15.75">
      <c r="B182" s="838"/>
      <c r="C182" s="841"/>
      <c r="D182" s="859"/>
      <c r="E182" s="856"/>
      <c r="F182" s="569">
        <v>5</v>
      </c>
      <c r="G182" s="570"/>
      <c r="H182" s="599" t="str">
        <f t="shared" si="3"/>
        <v>Belum Diisi</v>
      </c>
      <c r="I182" s="595" t="s">
        <v>26</v>
      </c>
      <c r="J182" s="596" t="str">
        <f>IF($D$178="Y/T","Isi Sasaran",IF($E$178=0,0,IF(I182="Y",1,IF(I182="T",0,"Isi Dulu"))))</f>
        <v>Isi Sasaran</v>
      </c>
      <c r="K182" s="595" t="s">
        <v>26</v>
      </c>
      <c r="L182" s="596" t="str">
        <f>IF($D$178="Y/T","Isi Sasaran",IF($E$178=0,0,IF(K182="Y",1,IF(K182="T",0,"Isi Dulu"))))</f>
        <v>Isi Sasaran</v>
      </c>
      <c r="M182" s="850"/>
      <c r="N182" s="853"/>
      <c r="O182" s="517"/>
      <c r="P182" s="517"/>
      <c r="Q182" s="517"/>
      <c r="R182" s="517"/>
    </row>
    <row r="183" spans="2:18" s="527" customFormat="1" ht="15.75">
      <c r="B183" s="836">
        <v>16</v>
      </c>
      <c r="C183" s="839"/>
      <c r="D183" s="857" t="s">
        <v>26</v>
      </c>
      <c r="E183" s="854" t="str">
        <f>IF(D183="Y",1,IF(D183="T",0,IF(D183="Y/T","Belum diisi","Error")))</f>
        <v>Belum diisi</v>
      </c>
      <c r="F183" s="528">
        <v>1</v>
      </c>
      <c r="G183" s="529"/>
      <c r="H183" s="600" t="str">
        <f t="shared" si="3"/>
        <v>Belum Diisi</v>
      </c>
      <c r="I183" s="590" t="s">
        <v>26</v>
      </c>
      <c r="J183" s="591" t="str">
        <f>IF($D$183="Y/T","Isi Sasaran",IF($E$183=0,0,IF(I183="Y",1,IF(I183="T",0,"Isi Dulu"))))</f>
        <v>Isi Sasaran</v>
      </c>
      <c r="K183" s="590" t="s">
        <v>26</v>
      </c>
      <c r="L183" s="591" t="str">
        <f>IF($D$183="Y/T","Isi Sasaran",IF($E$183=0,0,IF(K183="Y",1,IF(K183="T",0,"Isi Dulu"))))</f>
        <v>Isi Sasaran</v>
      </c>
      <c r="M183" s="848" t="s">
        <v>26</v>
      </c>
      <c r="N183" s="851" t="str">
        <f>IF(M183="Y",1,IF(M183="T",0,IF(M183="Y/T","Belum diisi","Error")))</f>
        <v>Belum diisi</v>
      </c>
      <c r="O183" s="517"/>
      <c r="P183" s="517"/>
      <c r="Q183" s="517"/>
      <c r="R183" s="517"/>
    </row>
    <row r="184" spans="2:18" s="527" customFormat="1" ht="15.75">
      <c r="B184" s="837"/>
      <c r="C184" s="840"/>
      <c r="D184" s="858"/>
      <c r="E184" s="855"/>
      <c r="F184" s="549">
        <v>2</v>
      </c>
      <c r="G184" s="550"/>
      <c r="H184" s="598" t="str">
        <f t="shared" si="3"/>
        <v>Belum Diisi</v>
      </c>
      <c r="I184" s="592" t="s">
        <v>26</v>
      </c>
      <c r="J184" s="593" t="str">
        <f>IF($D$183="Y/T","Isi Sasaran",IF($E$183=0,0,IF(I184="Y",1,IF(I184="T",0,"Isi Dulu"))))</f>
        <v>Isi Sasaran</v>
      </c>
      <c r="K184" s="592" t="s">
        <v>26</v>
      </c>
      <c r="L184" s="593" t="str">
        <f>IF($D$183="Y/T","Isi Sasaran",IF($E$183=0,0,IF(K184="Y",1,IF(K184="T",0,"Isi Dulu"))))</f>
        <v>Isi Sasaran</v>
      </c>
      <c r="M184" s="849"/>
      <c r="N184" s="852"/>
      <c r="O184" s="517"/>
      <c r="P184" s="517"/>
      <c r="Q184" s="517"/>
      <c r="R184" s="517"/>
    </row>
    <row r="185" spans="2:18" s="527" customFormat="1" ht="15.75">
      <c r="B185" s="837"/>
      <c r="C185" s="840"/>
      <c r="D185" s="858"/>
      <c r="E185" s="855"/>
      <c r="F185" s="549">
        <v>3</v>
      </c>
      <c r="G185" s="550"/>
      <c r="H185" s="598" t="str">
        <f t="shared" si="3"/>
        <v>Belum Diisi</v>
      </c>
      <c r="I185" s="592" t="s">
        <v>26</v>
      </c>
      <c r="J185" s="593" t="str">
        <f>IF($D$183="Y/T","Isi Sasaran",IF($E$183=0,0,IF(I185="Y",1,IF(I185="T",0,"Isi Dulu"))))</f>
        <v>Isi Sasaran</v>
      </c>
      <c r="K185" s="592" t="s">
        <v>26</v>
      </c>
      <c r="L185" s="593" t="str">
        <f>IF($D$183="Y/T","Isi Sasaran",IF($E$183=0,0,IF(K185="Y",1,IF(K185="T",0,"Isi Dulu"))))</f>
        <v>Isi Sasaran</v>
      </c>
      <c r="M185" s="849"/>
      <c r="N185" s="852"/>
      <c r="O185" s="517"/>
      <c r="P185" s="517"/>
      <c r="Q185" s="517"/>
      <c r="R185" s="517"/>
    </row>
    <row r="186" spans="2:18" s="527" customFormat="1" ht="15.75">
      <c r="B186" s="837"/>
      <c r="C186" s="840"/>
      <c r="D186" s="858"/>
      <c r="E186" s="855"/>
      <c r="F186" s="549">
        <v>4</v>
      </c>
      <c r="G186" s="550"/>
      <c r="H186" s="598" t="str">
        <f t="shared" si="3"/>
        <v>Belum Diisi</v>
      </c>
      <c r="I186" s="592" t="s">
        <v>26</v>
      </c>
      <c r="J186" s="593" t="str">
        <f>IF($D$183="Y/T","Isi Sasaran",IF($E$183=0,0,IF(I186="Y",1,IF(I186="T",0,"Isi Dulu"))))</f>
        <v>Isi Sasaran</v>
      </c>
      <c r="K186" s="592" t="s">
        <v>26</v>
      </c>
      <c r="L186" s="593" t="str">
        <f>IF($D$183="Y/T","Isi Sasaran",IF($E$183=0,0,IF(K186="Y",1,IF(K186="T",0,"Isi Dulu"))))</f>
        <v>Isi Sasaran</v>
      </c>
      <c r="M186" s="849"/>
      <c r="N186" s="852"/>
      <c r="O186" s="517"/>
      <c r="P186" s="517"/>
      <c r="Q186" s="517"/>
      <c r="R186" s="517"/>
    </row>
    <row r="187" spans="2:18" s="527" customFormat="1" ht="15.75">
      <c r="B187" s="838"/>
      <c r="C187" s="841"/>
      <c r="D187" s="859"/>
      <c r="E187" s="856"/>
      <c r="F187" s="569">
        <v>5</v>
      </c>
      <c r="G187" s="570"/>
      <c r="H187" s="599" t="str">
        <f t="shared" si="3"/>
        <v>Belum Diisi</v>
      </c>
      <c r="I187" s="595" t="s">
        <v>26</v>
      </c>
      <c r="J187" s="596" t="str">
        <f>IF($D$183="Y/T","Isi Sasaran",IF($E$183=0,0,IF(I187="Y",1,IF(I187="T",0,"Isi Dulu"))))</f>
        <v>Isi Sasaran</v>
      </c>
      <c r="K187" s="595" t="s">
        <v>26</v>
      </c>
      <c r="L187" s="596" t="str">
        <f>IF($D$183="Y/T","Isi Sasaran",IF($E$183=0,0,IF(K187="Y",1,IF(K187="T",0,"Isi Dulu"))))</f>
        <v>Isi Sasaran</v>
      </c>
      <c r="M187" s="850"/>
      <c r="N187" s="853"/>
      <c r="O187" s="517"/>
      <c r="P187" s="517"/>
      <c r="Q187" s="517"/>
      <c r="R187" s="517"/>
    </row>
    <row r="188" spans="2:18" s="527" customFormat="1" ht="15.75">
      <c r="B188" s="836">
        <v>17</v>
      </c>
      <c r="C188" s="839"/>
      <c r="D188" s="857" t="s">
        <v>26</v>
      </c>
      <c r="E188" s="854" t="str">
        <f>IF(D188="Y",1,IF(D188="T",0,IF(D188="Y/T","Belum diisi","Error")))</f>
        <v>Belum diisi</v>
      </c>
      <c r="F188" s="528">
        <v>1</v>
      </c>
      <c r="G188" s="529"/>
      <c r="H188" s="600" t="str">
        <f t="shared" si="3"/>
        <v>Belum Diisi</v>
      </c>
      <c r="I188" s="590" t="s">
        <v>26</v>
      </c>
      <c r="J188" s="591" t="str">
        <f>IF($D$188="Y/T","Isi Sasaran",IF($E$188=0,0,IF(I188="Y",1,IF(I188="T",0,"Isi Dulu"))))</f>
        <v>Isi Sasaran</v>
      </c>
      <c r="K188" s="590" t="s">
        <v>26</v>
      </c>
      <c r="L188" s="591" t="str">
        <f>IF($D$188="Y/T","Isi Sasaran",IF($E$188=0,0,IF(K188="Y",1,IF(K188="T",0,"Isi Dulu"))))</f>
        <v>Isi Sasaran</v>
      </c>
      <c r="M188" s="848" t="s">
        <v>26</v>
      </c>
      <c r="N188" s="851" t="str">
        <f>IF(M188="Y",1,IF(M188="T",0,IF(M188="Y/T","Belum diisi","Error")))</f>
        <v>Belum diisi</v>
      </c>
      <c r="O188" s="517"/>
      <c r="P188" s="517"/>
      <c r="Q188" s="517"/>
      <c r="R188" s="517"/>
    </row>
    <row r="189" spans="2:18" s="527" customFormat="1" ht="15.75">
      <c r="B189" s="837"/>
      <c r="C189" s="840"/>
      <c r="D189" s="858"/>
      <c r="E189" s="855"/>
      <c r="F189" s="549">
        <v>2</v>
      </c>
      <c r="G189" s="550"/>
      <c r="H189" s="598" t="str">
        <f t="shared" si="3"/>
        <v>Belum Diisi</v>
      </c>
      <c r="I189" s="592" t="s">
        <v>26</v>
      </c>
      <c r="J189" s="593" t="str">
        <f>IF($D$188="Y/T","Isi Sasaran",IF($E$188=0,0,IF(I189="Y",1,IF(I189="T",0,"Isi Dulu"))))</f>
        <v>Isi Sasaran</v>
      </c>
      <c r="K189" s="592" t="s">
        <v>26</v>
      </c>
      <c r="L189" s="593" t="str">
        <f>IF($D$188="Y/T","Isi Sasaran",IF($E$188=0,0,IF(K189="Y",1,IF(K189="T",0,"Isi Dulu"))))</f>
        <v>Isi Sasaran</v>
      </c>
      <c r="M189" s="849"/>
      <c r="N189" s="852"/>
      <c r="O189" s="517"/>
      <c r="P189" s="517"/>
      <c r="Q189" s="517"/>
      <c r="R189" s="517"/>
    </row>
    <row r="190" spans="2:18" s="527" customFormat="1" ht="15.75">
      <c r="B190" s="837"/>
      <c r="C190" s="840"/>
      <c r="D190" s="858"/>
      <c r="E190" s="855"/>
      <c r="F190" s="549">
        <v>3</v>
      </c>
      <c r="G190" s="550"/>
      <c r="H190" s="598" t="str">
        <f t="shared" si="3"/>
        <v>Belum Diisi</v>
      </c>
      <c r="I190" s="592" t="s">
        <v>26</v>
      </c>
      <c r="J190" s="593" t="str">
        <f>IF($D$188="Y/T","Isi Sasaran",IF($E$188=0,0,IF(I190="Y",1,IF(I190="T",0,"Isi Dulu"))))</f>
        <v>Isi Sasaran</v>
      </c>
      <c r="K190" s="592" t="s">
        <v>26</v>
      </c>
      <c r="L190" s="593" t="str">
        <f>IF($D$188="Y/T","Isi Sasaran",IF($E$188=0,0,IF(K190="Y",1,IF(K190="T",0,"Isi Dulu"))))</f>
        <v>Isi Sasaran</v>
      </c>
      <c r="M190" s="849"/>
      <c r="N190" s="852"/>
      <c r="O190" s="517"/>
      <c r="P190" s="517"/>
      <c r="Q190" s="517"/>
      <c r="R190" s="517"/>
    </row>
    <row r="191" spans="2:18" s="527" customFormat="1" ht="15.75">
      <c r="B191" s="837"/>
      <c r="C191" s="840"/>
      <c r="D191" s="858"/>
      <c r="E191" s="855"/>
      <c r="F191" s="549">
        <v>4</v>
      </c>
      <c r="G191" s="550"/>
      <c r="H191" s="598" t="str">
        <f t="shared" si="3"/>
        <v>Belum Diisi</v>
      </c>
      <c r="I191" s="592" t="s">
        <v>26</v>
      </c>
      <c r="J191" s="593" t="str">
        <f>IF($D$188="Y/T","Isi Sasaran",IF($E$188=0,0,IF(I191="Y",1,IF(I191="T",0,"Isi Dulu"))))</f>
        <v>Isi Sasaran</v>
      </c>
      <c r="K191" s="592" t="s">
        <v>26</v>
      </c>
      <c r="L191" s="593" t="str">
        <f>IF($D$188="Y/T","Isi Sasaran",IF($E$188=0,0,IF(K191="Y",1,IF(K191="T",0,"Isi Dulu"))))</f>
        <v>Isi Sasaran</v>
      </c>
      <c r="M191" s="849"/>
      <c r="N191" s="852"/>
      <c r="O191" s="517"/>
      <c r="P191" s="517"/>
      <c r="Q191" s="517"/>
      <c r="R191" s="517"/>
    </row>
    <row r="192" spans="2:18" s="527" customFormat="1" ht="15.75">
      <c r="B192" s="838"/>
      <c r="C192" s="841"/>
      <c r="D192" s="859"/>
      <c r="E192" s="856"/>
      <c r="F192" s="569">
        <v>5</v>
      </c>
      <c r="G192" s="570"/>
      <c r="H192" s="599" t="str">
        <f t="shared" si="3"/>
        <v>Belum Diisi</v>
      </c>
      <c r="I192" s="595" t="s">
        <v>26</v>
      </c>
      <c r="J192" s="596" t="str">
        <f>IF($D$188="Y/T","Isi Sasaran",IF($E$188=0,0,IF(I192="Y",1,IF(I192="T",0,"Isi Dulu"))))</f>
        <v>Isi Sasaran</v>
      </c>
      <c r="K192" s="595" t="s">
        <v>26</v>
      </c>
      <c r="L192" s="596" t="str">
        <f>IF($D$188="Y/T","Isi Sasaran",IF($E$188=0,0,IF(K192="Y",1,IF(K192="T",0,"Isi Dulu"))))</f>
        <v>Isi Sasaran</v>
      </c>
      <c r="M192" s="850"/>
      <c r="N192" s="853"/>
      <c r="O192" s="517"/>
      <c r="P192" s="517"/>
      <c r="Q192" s="517"/>
      <c r="R192" s="517"/>
    </row>
    <row r="193" spans="2:18" s="527" customFormat="1" ht="15.75">
      <c r="B193" s="836">
        <v>18</v>
      </c>
      <c r="C193" s="839"/>
      <c r="D193" s="857" t="s">
        <v>26</v>
      </c>
      <c r="E193" s="854" t="str">
        <f>IF(D193="Y",1,IF(D193="T",0,IF(D193="Y/T","Belum diisi","Error")))</f>
        <v>Belum diisi</v>
      </c>
      <c r="F193" s="528">
        <v>1</v>
      </c>
      <c r="G193" s="529"/>
      <c r="H193" s="600" t="str">
        <f t="shared" si="3"/>
        <v>Belum Diisi</v>
      </c>
      <c r="I193" s="590" t="s">
        <v>26</v>
      </c>
      <c r="J193" s="591" t="str">
        <f>IF($D$193="Y/T","Isi Sasaran",IF($E$193=0,0,IF(I193="Y",1,IF(I193="T",0,"Isi Dulu"))))</f>
        <v>Isi Sasaran</v>
      </c>
      <c r="K193" s="590" t="s">
        <v>26</v>
      </c>
      <c r="L193" s="591" t="str">
        <f>IF($D$193="Y/T","Isi Sasaran",IF($E$193=0,0,IF(K193="Y",1,IF(K193="T",0,"Isi Dulu"))))</f>
        <v>Isi Sasaran</v>
      </c>
      <c r="M193" s="848" t="s">
        <v>26</v>
      </c>
      <c r="N193" s="851" t="str">
        <f>IF(M193="Y",1,IF(M193="T",0,IF(M193="Y/T","Belum diisi","Error")))</f>
        <v>Belum diisi</v>
      </c>
      <c r="O193" s="517"/>
      <c r="P193" s="517"/>
      <c r="Q193" s="517"/>
      <c r="R193" s="517"/>
    </row>
    <row r="194" spans="2:18" s="527" customFormat="1" ht="15.75">
      <c r="B194" s="837"/>
      <c r="C194" s="840"/>
      <c r="D194" s="858"/>
      <c r="E194" s="855"/>
      <c r="F194" s="549">
        <v>2</v>
      </c>
      <c r="G194" s="550"/>
      <c r="H194" s="598" t="str">
        <f t="shared" si="3"/>
        <v>Belum Diisi</v>
      </c>
      <c r="I194" s="592" t="s">
        <v>26</v>
      </c>
      <c r="J194" s="593" t="str">
        <f>IF($D$193="Y/T","Isi Sasaran",IF($E$193=0,0,IF(I194="Y",1,IF(I194="T",0,"Isi Dulu"))))</f>
        <v>Isi Sasaran</v>
      </c>
      <c r="K194" s="592" t="s">
        <v>26</v>
      </c>
      <c r="L194" s="593" t="str">
        <f>IF($D$193="Y/T","Isi Sasaran",IF($E$193=0,0,IF(K194="Y",1,IF(K194="T",0,"Isi Dulu"))))</f>
        <v>Isi Sasaran</v>
      </c>
      <c r="M194" s="849"/>
      <c r="N194" s="852"/>
      <c r="O194" s="517"/>
      <c r="P194" s="517"/>
      <c r="Q194" s="517"/>
      <c r="R194" s="517"/>
    </row>
    <row r="195" spans="2:18" s="527" customFormat="1" ht="15.75">
      <c r="B195" s="837"/>
      <c r="C195" s="840"/>
      <c r="D195" s="858"/>
      <c r="E195" s="855"/>
      <c r="F195" s="549">
        <v>3</v>
      </c>
      <c r="G195" s="550"/>
      <c r="H195" s="598" t="str">
        <f t="shared" si="3"/>
        <v>Belum Diisi</v>
      </c>
      <c r="I195" s="592" t="s">
        <v>26</v>
      </c>
      <c r="J195" s="593" t="str">
        <f>IF($D$193="Y/T","Isi Sasaran",IF($E$193=0,0,IF(I195="Y",1,IF(I195="T",0,"Isi Dulu"))))</f>
        <v>Isi Sasaran</v>
      </c>
      <c r="K195" s="592" t="s">
        <v>26</v>
      </c>
      <c r="L195" s="593" t="str">
        <f>IF($D$193="Y/T","Isi Sasaran",IF($E$193=0,0,IF(K195="Y",1,IF(K195="T",0,"Isi Dulu"))))</f>
        <v>Isi Sasaran</v>
      </c>
      <c r="M195" s="849"/>
      <c r="N195" s="852"/>
      <c r="O195" s="517"/>
      <c r="P195" s="517"/>
      <c r="Q195" s="517"/>
      <c r="R195" s="517"/>
    </row>
    <row r="196" spans="2:18" s="527" customFormat="1" ht="15.75">
      <c r="B196" s="837"/>
      <c r="C196" s="840"/>
      <c r="D196" s="858"/>
      <c r="E196" s="855"/>
      <c r="F196" s="549">
        <v>4</v>
      </c>
      <c r="G196" s="550"/>
      <c r="H196" s="598" t="str">
        <f t="shared" si="3"/>
        <v>Belum Diisi</v>
      </c>
      <c r="I196" s="592" t="s">
        <v>26</v>
      </c>
      <c r="J196" s="593" t="str">
        <f>IF($D$193="Y/T","Isi Sasaran",IF($E$193=0,0,IF(I196="Y",1,IF(I196="T",0,"Isi Dulu"))))</f>
        <v>Isi Sasaran</v>
      </c>
      <c r="K196" s="592" t="s">
        <v>26</v>
      </c>
      <c r="L196" s="593" t="str">
        <f>IF($D$193="Y/T","Isi Sasaran",IF($E$193=0,0,IF(K196="Y",1,IF(K196="T",0,"Isi Dulu"))))</f>
        <v>Isi Sasaran</v>
      </c>
      <c r="M196" s="849"/>
      <c r="N196" s="852"/>
      <c r="O196" s="517"/>
      <c r="P196" s="517"/>
      <c r="Q196" s="517"/>
      <c r="R196" s="517"/>
    </row>
    <row r="197" spans="2:18" s="527" customFormat="1" ht="15.75">
      <c r="B197" s="838"/>
      <c r="C197" s="841"/>
      <c r="D197" s="859"/>
      <c r="E197" s="856"/>
      <c r="F197" s="569">
        <v>5</v>
      </c>
      <c r="G197" s="570"/>
      <c r="H197" s="599" t="str">
        <f t="shared" si="3"/>
        <v>Belum Diisi</v>
      </c>
      <c r="I197" s="595" t="s">
        <v>26</v>
      </c>
      <c r="J197" s="596" t="str">
        <f>IF($D$193="Y/T","Isi Sasaran",IF($E$193=0,0,IF(I197="Y",1,IF(I197="T",0,"Isi Dulu"))))</f>
        <v>Isi Sasaran</v>
      </c>
      <c r="K197" s="595" t="s">
        <v>26</v>
      </c>
      <c r="L197" s="596" t="str">
        <f>IF($D$193="Y/T","Isi Sasaran",IF($E$193=0,0,IF(K197="Y",1,IF(K197="T",0,"Isi Dulu"))))</f>
        <v>Isi Sasaran</v>
      </c>
      <c r="M197" s="850"/>
      <c r="N197" s="853"/>
      <c r="O197" s="517"/>
      <c r="P197" s="517"/>
      <c r="Q197" s="517"/>
      <c r="R197" s="517"/>
    </row>
    <row r="198" spans="2:18" s="527" customFormat="1" ht="15.75">
      <c r="B198" s="836">
        <v>19</v>
      </c>
      <c r="C198" s="839"/>
      <c r="D198" s="857" t="s">
        <v>26</v>
      </c>
      <c r="E198" s="854" t="str">
        <f>IF(D198="Y",1,IF(D198="T",0,IF(D198="Y/T","Belum diisi","Error")))</f>
        <v>Belum diisi</v>
      </c>
      <c r="F198" s="528">
        <v>1</v>
      </c>
      <c r="G198" s="529"/>
      <c r="H198" s="600" t="str">
        <f t="shared" si="3"/>
        <v>Belum Diisi</v>
      </c>
      <c r="I198" s="590" t="s">
        <v>26</v>
      </c>
      <c r="J198" s="591" t="str">
        <f>IF($D$198="Y/T","Isi Sasaran",IF($E$198=0,0,IF(I198="Y",1,IF(I198="T",0,"Isi Dulu"))))</f>
        <v>Isi Sasaran</v>
      </c>
      <c r="K198" s="590" t="s">
        <v>26</v>
      </c>
      <c r="L198" s="591" t="str">
        <f>IF($D$198="Y/T","Isi Sasaran",IF($E$198=0,0,IF(K198="Y",1,IF(K198="T",0,"Isi Dulu"))))</f>
        <v>Isi Sasaran</v>
      </c>
      <c r="M198" s="848" t="s">
        <v>26</v>
      </c>
      <c r="N198" s="851" t="str">
        <f>IF(M198="Y",1,IF(M198="T",0,IF(M198="Y/T","Belum diisi","Error")))</f>
        <v>Belum diisi</v>
      </c>
      <c r="O198" s="517"/>
      <c r="P198" s="517"/>
      <c r="Q198" s="517"/>
      <c r="R198" s="517"/>
    </row>
    <row r="199" spans="2:18" s="527" customFormat="1" ht="15.75">
      <c r="B199" s="837"/>
      <c r="C199" s="840"/>
      <c r="D199" s="858"/>
      <c r="E199" s="855"/>
      <c r="F199" s="549">
        <v>2</v>
      </c>
      <c r="G199" s="550"/>
      <c r="H199" s="598" t="str">
        <f t="shared" si="3"/>
        <v>Belum Diisi</v>
      </c>
      <c r="I199" s="592" t="s">
        <v>26</v>
      </c>
      <c r="J199" s="593" t="str">
        <f>IF($D$198="Y/T","Isi Sasaran",IF($E$198=0,0,IF(I199="Y",1,IF(I199="T",0,"Isi Dulu"))))</f>
        <v>Isi Sasaran</v>
      </c>
      <c r="K199" s="592" t="s">
        <v>26</v>
      </c>
      <c r="L199" s="593" t="str">
        <f>IF($D$198="Y/T","Isi Sasaran",IF($E$198=0,0,IF(K199="Y",1,IF(K199="T",0,"Isi Dulu"))))</f>
        <v>Isi Sasaran</v>
      </c>
      <c r="M199" s="849"/>
      <c r="N199" s="852"/>
      <c r="O199" s="517"/>
      <c r="P199" s="517"/>
      <c r="Q199" s="517"/>
      <c r="R199" s="517"/>
    </row>
    <row r="200" spans="2:18" s="527" customFormat="1" ht="15.75">
      <c r="B200" s="837"/>
      <c r="C200" s="840"/>
      <c r="D200" s="858"/>
      <c r="E200" s="855"/>
      <c r="F200" s="549">
        <v>3</v>
      </c>
      <c r="G200" s="550"/>
      <c r="H200" s="598" t="str">
        <f t="shared" si="3"/>
        <v>Belum Diisi</v>
      </c>
      <c r="I200" s="592" t="s">
        <v>26</v>
      </c>
      <c r="J200" s="593" t="str">
        <f>IF($D$198="Y/T","Isi Sasaran",IF($E$198=0,0,IF(I200="Y",1,IF(I200="T",0,"Isi Dulu"))))</f>
        <v>Isi Sasaran</v>
      </c>
      <c r="K200" s="592" t="s">
        <v>26</v>
      </c>
      <c r="L200" s="593" t="str">
        <f>IF($D$198="Y/T","Isi Sasaran",IF($E$198=0,0,IF(K200="Y",1,IF(K200="T",0,"Isi Dulu"))))</f>
        <v>Isi Sasaran</v>
      </c>
      <c r="M200" s="849"/>
      <c r="N200" s="852"/>
      <c r="O200" s="517"/>
      <c r="P200" s="517"/>
      <c r="Q200" s="517"/>
      <c r="R200" s="517"/>
    </row>
    <row r="201" spans="2:18" s="527" customFormat="1" ht="15.75">
      <c r="B201" s="837"/>
      <c r="C201" s="840"/>
      <c r="D201" s="858"/>
      <c r="E201" s="855"/>
      <c r="F201" s="549">
        <v>4</v>
      </c>
      <c r="G201" s="550"/>
      <c r="H201" s="598" t="str">
        <f t="shared" si="3"/>
        <v>Belum Diisi</v>
      </c>
      <c r="I201" s="592" t="s">
        <v>26</v>
      </c>
      <c r="J201" s="593" t="str">
        <f>IF($D$198="Y/T","Isi Sasaran",IF($E$198=0,0,IF(I201="Y",1,IF(I201="T",0,"Isi Dulu"))))</f>
        <v>Isi Sasaran</v>
      </c>
      <c r="K201" s="592" t="s">
        <v>26</v>
      </c>
      <c r="L201" s="593" t="str">
        <f>IF($D$198="Y/T","Isi Sasaran",IF($E$198=0,0,IF(K201="Y",1,IF(K201="T",0,"Isi Dulu"))))</f>
        <v>Isi Sasaran</v>
      </c>
      <c r="M201" s="849"/>
      <c r="N201" s="852"/>
      <c r="O201" s="517"/>
      <c r="P201" s="517"/>
      <c r="Q201" s="517"/>
      <c r="R201" s="517"/>
    </row>
    <row r="202" spans="2:18" s="527" customFormat="1" ht="15.75">
      <c r="B202" s="838"/>
      <c r="C202" s="841"/>
      <c r="D202" s="859"/>
      <c r="E202" s="856"/>
      <c r="F202" s="569">
        <v>5</v>
      </c>
      <c r="G202" s="570"/>
      <c r="H202" s="599" t="str">
        <f t="shared" si="3"/>
        <v>Belum Diisi</v>
      </c>
      <c r="I202" s="595" t="s">
        <v>26</v>
      </c>
      <c r="J202" s="596" t="str">
        <f>IF($D$198="Y/T","Isi Sasaran",IF($E$198=0,0,IF(I202="Y",1,IF(I202="T",0,"Isi Dulu"))))</f>
        <v>Isi Sasaran</v>
      </c>
      <c r="K202" s="595" t="s">
        <v>26</v>
      </c>
      <c r="L202" s="596" t="str">
        <f>IF($D$198="Y/T","Isi Sasaran",IF($E$198=0,0,IF(K202="Y",1,IF(K202="T",0,"Isi Dulu"))))</f>
        <v>Isi Sasaran</v>
      </c>
      <c r="M202" s="850"/>
      <c r="N202" s="853"/>
      <c r="O202" s="517"/>
      <c r="P202" s="517"/>
      <c r="Q202" s="517"/>
      <c r="R202" s="517"/>
    </row>
    <row r="203" spans="2:18" s="527" customFormat="1" ht="15.75">
      <c r="B203" s="836">
        <v>20</v>
      </c>
      <c r="C203" s="839"/>
      <c r="D203" s="857" t="s">
        <v>26</v>
      </c>
      <c r="E203" s="854" t="str">
        <f>IF(D203="Y",1,IF(D203="T",0,IF(D203="Y/T","Belum diisi","Error")))</f>
        <v>Belum diisi</v>
      </c>
      <c r="F203" s="528">
        <v>1</v>
      </c>
      <c r="G203" s="529"/>
      <c r="H203" s="600" t="str">
        <f t="shared" si="3"/>
        <v>Belum Diisi</v>
      </c>
      <c r="I203" s="590" t="s">
        <v>26</v>
      </c>
      <c r="J203" s="591" t="str">
        <f>IF($D$203="Y/T","Isi Sasaran",IF($E$203=0,0,IF(I203="Y",1,IF(I203="T",0,"Isi Dulu"))))</f>
        <v>Isi Sasaran</v>
      </c>
      <c r="K203" s="590" t="s">
        <v>26</v>
      </c>
      <c r="L203" s="591" t="str">
        <f>IF($D$203="Y/T","Isi Sasaran",IF($E$203=0,0,IF(K203="Y",1,IF(K203="T",0,"Isi Dulu"))))</f>
        <v>Isi Sasaran</v>
      </c>
      <c r="M203" s="848" t="s">
        <v>26</v>
      </c>
      <c r="N203" s="851" t="str">
        <f>IF(M203="Y",1,IF(M203="T",0,IF(M203="Y/T","Belum diisi","Error")))</f>
        <v>Belum diisi</v>
      </c>
      <c r="O203" s="517"/>
      <c r="P203" s="517"/>
      <c r="Q203" s="517"/>
      <c r="R203" s="517"/>
    </row>
    <row r="204" spans="2:18" s="527" customFormat="1" ht="15.75">
      <c r="B204" s="837"/>
      <c r="C204" s="840"/>
      <c r="D204" s="858"/>
      <c r="E204" s="855"/>
      <c r="F204" s="549">
        <v>2</v>
      </c>
      <c r="G204" s="550"/>
      <c r="H204" s="598" t="str">
        <f t="shared" si="3"/>
        <v>Belum Diisi</v>
      </c>
      <c r="I204" s="592" t="s">
        <v>26</v>
      </c>
      <c r="J204" s="593" t="str">
        <f>IF($D$203="Y/T","Isi Sasaran",IF($E$203=0,0,IF(I204="Y",1,IF(I204="T",0,"Isi Dulu"))))</f>
        <v>Isi Sasaran</v>
      </c>
      <c r="K204" s="592" t="s">
        <v>26</v>
      </c>
      <c r="L204" s="593" t="str">
        <f>IF($D$203="Y/T","Isi Sasaran",IF($E$203=0,0,IF(K204="Y",1,IF(K204="T",0,"Isi Dulu"))))</f>
        <v>Isi Sasaran</v>
      </c>
      <c r="M204" s="849"/>
      <c r="N204" s="852"/>
      <c r="O204" s="517"/>
      <c r="P204" s="517"/>
      <c r="Q204" s="517"/>
      <c r="R204" s="517"/>
    </row>
    <row r="205" spans="2:18" s="527" customFormat="1" ht="15.75">
      <c r="B205" s="837"/>
      <c r="C205" s="840"/>
      <c r="D205" s="858"/>
      <c r="E205" s="855"/>
      <c r="F205" s="549">
        <v>3</v>
      </c>
      <c r="G205" s="550"/>
      <c r="H205" s="598" t="str">
        <f t="shared" si="3"/>
        <v>Belum Diisi</v>
      </c>
      <c r="I205" s="592" t="s">
        <v>26</v>
      </c>
      <c r="J205" s="593" t="str">
        <f>IF($D$203="Y/T","Isi Sasaran",IF($E$203=0,0,IF(I205="Y",1,IF(I205="T",0,"Isi Dulu"))))</f>
        <v>Isi Sasaran</v>
      </c>
      <c r="K205" s="592" t="s">
        <v>26</v>
      </c>
      <c r="L205" s="593" t="str">
        <f>IF($D$203="Y/T","Isi Sasaran",IF($E$203=0,0,IF(K205="Y",1,IF(K205="T",0,"Isi Dulu"))))</f>
        <v>Isi Sasaran</v>
      </c>
      <c r="M205" s="849"/>
      <c r="N205" s="852"/>
      <c r="O205" s="517"/>
      <c r="P205" s="517"/>
      <c r="Q205" s="517"/>
      <c r="R205" s="517"/>
    </row>
    <row r="206" spans="2:18" s="527" customFormat="1" ht="15.75">
      <c r="B206" s="837"/>
      <c r="C206" s="840"/>
      <c r="D206" s="858"/>
      <c r="E206" s="855"/>
      <c r="F206" s="549">
        <v>4</v>
      </c>
      <c r="G206" s="550"/>
      <c r="H206" s="598" t="str">
        <f t="shared" si="3"/>
        <v>Belum Diisi</v>
      </c>
      <c r="I206" s="592" t="s">
        <v>26</v>
      </c>
      <c r="J206" s="593" t="str">
        <f>IF($D$203="Y/T","Isi Sasaran",IF($E$203=0,0,IF(I206="Y",1,IF(I206="T",0,"Isi Dulu"))))</f>
        <v>Isi Sasaran</v>
      </c>
      <c r="K206" s="592" t="s">
        <v>26</v>
      </c>
      <c r="L206" s="593" t="str">
        <f>IF($D$203="Y/T","Isi Sasaran",IF($E$203=0,0,IF(K206="Y",1,IF(K206="T",0,"Isi Dulu"))))</f>
        <v>Isi Sasaran</v>
      </c>
      <c r="M206" s="849"/>
      <c r="N206" s="852"/>
      <c r="O206" s="517"/>
      <c r="P206" s="517"/>
      <c r="Q206" s="517"/>
      <c r="R206" s="517"/>
    </row>
    <row r="207" spans="2:18" s="527" customFormat="1" ht="15.75">
      <c r="B207" s="838"/>
      <c r="C207" s="841"/>
      <c r="D207" s="859"/>
      <c r="E207" s="856"/>
      <c r="F207" s="569">
        <v>5</v>
      </c>
      <c r="G207" s="570"/>
      <c r="H207" s="599" t="str">
        <f t="shared" si="3"/>
        <v>Belum Diisi</v>
      </c>
      <c r="I207" s="595" t="s">
        <v>26</v>
      </c>
      <c r="J207" s="596" t="str">
        <f>IF($D$203="Y/T","Isi Sasaran",IF($E$203=0,0,IF(I207="Y",1,IF(I207="T",0,"Isi Dulu"))))</f>
        <v>Isi Sasaran</v>
      </c>
      <c r="K207" s="595" t="s">
        <v>26</v>
      </c>
      <c r="L207" s="596" t="str">
        <f>IF($D$203="Y/T","Isi Sasaran",IF($E$203=0,0,IF(K207="Y",1,IF(K207="T",0,"Isi Dulu"))))</f>
        <v>Isi Sasaran</v>
      </c>
      <c r="M207" s="850"/>
      <c r="N207" s="853"/>
      <c r="O207" s="517"/>
      <c r="P207" s="517"/>
      <c r="Q207" s="517"/>
      <c r="R207" s="517"/>
    </row>
    <row r="208" spans="2:18" s="527" customFormat="1" ht="15.75">
      <c r="B208" s="580"/>
      <c r="C208" s="581"/>
      <c r="D208" s="582"/>
      <c r="E208" s="605" t="e">
        <f>AVERAGE(E108:E207)</f>
        <v>#DIV/0!</v>
      </c>
      <c r="F208" s="580"/>
      <c r="G208" s="583"/>
      <c r="H208" s="602" t="e">
        <f>(IF($D108="Y/T",0,AVERAGE(H108:H112))+IF($D113="Y/T",0,AVERAGE(H113:H117))+IF($D118="Y/T",0,AVERAGE(H118:H122))+IF($D123="Y/T",0,AVERAGE(H123:H127))+IF($D128="Y/T",0,AVERAGE(H128:H132))+IF($D133="Y/T",0,AVERAGE(H133:H137))+IF($D138="Y/T",0,AVERAGE(H138:H142))+IF($D143="Y/T",0,AVERAGE(H143:H147))+IF($D148="Y/T",0,AVERAGE(H148:H152))+IF($D153="Y/T",0,AVERAGE(H153:H157))+IF($D158="Y/T",0,AVERAGE(H158:H162))+IF($D163="Y/T",0,AVERAGE(H163:H167))+IF($D168="Y/T",0,AVERAGE(H168:H172))+IF($D173="Y/T",0,AVERAGE(H173:H177))+IF($D178="Y/T",0,AVERAGE(H178:H182))+IF($D183="Y/T",0,AVERAGE(H183:H187))+IF($D188="Y/T",0,AVERAGE(H188:H192))+IF($D193="Y/T",0,AVERAGE(H193:H197))+IF($D198="Y/T",0,AVERAGE(H198:H202))+IF($D203="Y/T",0,AVERAGE(H203:H207)))/(COUNTIF($D108:$D207,"Y")+COUNTIF($D108:$D207,"T"))</f>
        <v>#DIV/0!</v>
      </c>
      <c r="I208" s="582"/>
      <c r="J208" s="602" t="e">
        <f>(IF($D108="Y/T",0,AVERAGE(J108:J112))+IF($D113="Y/T",0,AVERAGE(J113:J117))+IF($D118="Y/T",0,AVERAGE(J118:J122))+IF($D123="Y/T",0,AVERAGE(J123:J127))+IF($D128="Y/T",0,AVERAGE(J128:J132))+IF($D133="Y/T",0,AVERAGE(J133:J137))+IF($D138="Y/T",0,AVERAGE(J138:J142))+IF($D143="Y/T",0,AVERAGE(J143:J147))+IF($D148="Y/T",0,AVERAGE(J148:J152))+IF($D153="Y/T",0,AVERAGE(J153:J157))+IF($D158="Y/T",0,AVERAGE(J158:J162))+IF($D163="Y/T",0,AVERAGE(J163:J167))+IF($D168="Y/T",0,AVERAGE(J168:J172))+IF($D173="Y/T",0,AVERAGE(J173:J177))+IF($D178="Y/T",0,AVERAGE(J178:J182))+IF($D183="Y/T",0,AVERAGE(J183:J187))+IF($D188="Y/T",0,AVERAGE(J188:J192))+IF($D193="Y/T",0,AVERAGE(J193:J197))+IF($D198="Y/T",0,AVERAGE(J198:J202))+IF($D203="Y/T",0,AVERAGE(J203:J207)))/(COUNTIF($D108:$D207,"Y")+COUNTIF($D108:$D207,"T"))</f>
        <v>#DIV/0!</v>
      </c>
      <c r="K208" s="582"/>
      <c r="L208" s="602" t="e">
        <f>(IF($D108="Y/T",0,AVERAGE(L108:L112))+IF($D113="Y/T",0,AVERAGE(L113:L117))+IF($D118="Y/T",0,AVERAGE(L118:L122))+IF($D123="Y/T",0,AVERAGE(L123:L127))+IF($D128="Y/T",0,AVERAGE(L128:L132))+IF($D133="Y/T",0,AVERAGE(L133:L137))+IF($D138="Y/T",0,AVERAGE(L138:L142))+IF($D143="Y/T",0,AVERAGE(L143:L147))+IF($D148="Y/T",0,AVERAGE(L148:L152))+IF($D153="Y/T",0,AVERAGE(L153:L157))+IF($D158="Y/T",0,AVERAGE(L158:L162))+IF($D163="Y/T",0,AVERAGE(L163:L167))+IF($D168="Y/T",0,AVERAGE(L168:L172))+IF($D173="Y/T",0,AVERAGE(L173:L177))+IF($D178="Y/T",0,AVERAGE(L178:L182))+IF($D183="Y/T",0,AVERAGE(L183:L187))+IF($D188="Y/T",0,AVERAGE(L188:L192))+IF($D193="Y/T",0,AVERAGE(L193:L197))+IF($D198="Y/T",0,AVERAGE(L198:L202))+IF($D203="Y/T",0,AVERAGE(L203:L207)))/(COUNTIF($D108:$D207,"Y")+COUNTIF($D108:$D207,"T"))</f>
        <v>#DIV/0!</v>
      </c>
      <c r="M208" s="606"/>
      <c r="N208" s="602" t="e">
        <f>AVERAGE(N108:N207)</f>
        <v>#DIV/0!</v>
      </c>
      <c r="O208" s="517"/>
      <c r="P208" s="517"/>
      <c r="Q208" s="517"/>
      <c r="R208" s="517"/>
    </row>
    <row r="209" spans="2:18" s="527" customFormat="1" ht="15.75">
      <c r="B209" s="865" t="s">
        <v>507</v>
      </c>
      <c r="C209" s="865"/>
      <c r="D209" s="865"/>
      <c r="E209" s="865"/>
      <c r="F209" s="865"/>
      <c r="G209" s="865"/>
      <c r="H209" s="865"/>
      <c r="I209" s="865"/>
      <c r="J209" s="865"/>
      <c r="K209" s="865"/>
      <c r="L209" s="865"/>
      <c r="M209" s="865"/>
      <c r="N209" s="866"/>
      <c r="O209" s="517"/>
      <c r="P209" s="517"/>
      <c r="Q209" s="517"/>
      <c r="R209" s="517"/>
    </row>
    <row r="210" spans="2:18" s="527" customFormat="1" ht="15.75">
      <c r="B210" s="836">
        <v>1</v>
      </c>
      <c r="C210" s="839"/>
      <c r="D210" s="857" t="s">
        <v>26</v>
      </c>
      <c r="E210" s="854" t="str">
        <f>IF(D210="Y",1,IF(D210="T",0,IF(D210="Y/T","Belum diisi","Error")))</f>
        <v>Belum diisi</v>
      </c>
      <c r="F210" s="528">
        <v>1</v>
      </c>
      <c r="G210" s="529"/>
      <c r="H210" s="589" t="str">
        <f>IF(OR(J210="Isi Dulu",L210="Isi Dulu",J210="Isi Sasaran",L210="Isi Sasaran"),"Belum Diisi",IF(SUM(J210,L210)=2,1,IF(SUM(J210,L210)=1,0,IF(SUM(J210,L210)=0,0,"Error"))))</f>
        <v>Belum Diisi</v>
      </c>
      <c r="I210" s="590" t="s">
        <v>26</v>
      </c>
      <c r="J210" s="591" t="str">
        <f>IF($D$210="Y/T","Isi Sasaran",IF($E$210=0,0,IF(I210="Y",1,IF(I210="T",0,"Isi Dulu"))))</f>
        <v>Isi Sasaran</v>
      </c>
      <c r="K210" s="590" t="s">
        <v>26</v>
      </c>
      <c r="L210" s="591" t="str">
        <f>IF($D$210="Y/T","Isi Sasaran",IF($E$210=0,0,IF(K210="Y",1,IF(K210="T",0,"Isi Dulu"))))</f>
        <v>Isi Sasaran</v>
      </c>
      <c r="M210" s="848" t="s">
        <v>26</v>
      </c>
      <c r="N210" s="851" t="str">
        <f>IF(M210="Y",1,IF(M210="T",0,IF(M210="Y/T","Belum diisi","Error")))</f>
        <v>Belum diisi</v>
      </c>
      <c r="O210" s="517"/>
      <c r="P210" s="517"/>
      <c r="Q210" s="517"/>
      <c r="R210" s="517"/>
    </row>
    <row r="211" spans="2:18" s="527" customFormat="1" ht="15.75">
      <c r="B211" s="837"/>
      <c r="C211" s="840"/>
      <c r="D211" s="858"/>
      <c r="E211" s="855"/>
      <c r="F211" s="549">
        <v>2</v>
      </c>
      <c r="G211" s="550"/>
      <c r="H211" s="589" t="str">
        <f t="shared" ref="H211:H274" si="4">IF(OR(J211="Isi Dulu",L211="Isi Dulu",J211="Isi Sasaran",L211="Isi Sasaran"),"Belum Diisi",IF(SUM(J211,L211)=2,1,IF(SUM(J211,L211)=1,0,IF(SUM(J211,L211)=0,0,"Error"))))</f>
        <v>Belum Diisi</v>
      </c>
      <c r="I211" s="592" t="s">
        <v>26</v>
      </c>
      <c r="J211" s="593" t="str">
        <f>IF($D$210="Y/T","Isi Sasaran",IF($E$210=0,0,IF(I211="Y",1,IF(I211="T",0,"Isi Dulu"))))</f>
        <v>Isi Sasaran</v>
      </c>
      <c r="K211" s="592" t="s">
        <v>26</v>
      </c>
      <c r="L211" s="593" t="str">
        <f>IF($D$210="Y/T","Isi Sasaran",IF($E$210=0,0,IF(K211="Y",1,IF(K211="T",0,"Isi Dulu"))))</f>
        <v>Isi Sasaran</v>
      </c>
      <c r="M211" s="849"/>
      <c r="N211" s="852"/>
      <c r="O211" s="517"/>
      <c r="P211" s="517"/>
      <c r="Q211" s="517"/>
      <c r="R211" s="517"/>
    </row>
    <row r="212" spans="2:18" s="527" customFormat="1" ht="15.75">
      <c r="B212" s="837"/>
      <c r="C212" s="840"/>
      <c r="D212" s="858"/>
      <c r="E212" s="855"/>
      <c r="F212" s="549">
        <v>3</v>
      </c>
      <c r="G212" s="550"/>
      <c r="H212" s="589" t="str">
        <f t="shared" si="4"/>
        <v>Belum Diisi</v>
      </c>
      <c r="I212" s="592" t="s">
        <v>26</v>
      </c>
      <c r="J212" s="593" t="str">
        <f>IF($D$210="Y/T","Isi Sasaran",IF($E$210=0,0,IF(I212="Y",1,IF(I212="T",0,"Isi Dulu"))))</f>
        <v>Isi Sasaran</v>
      </c>
      <c r="K212" s="592" t="s">
        <v>26</v>
      </c>
      <c r="L212" s="593" t="str">
        <f>IF($D$210="Y/T","Isi Sasaran",IF($E$210=0,0,IF(K212="Y",1,IF(K212="T",0,"Isi Dulu"))))</f>
        <v>Isi Sasaran</v>
      </c>
      <c r="M212" s="849"/>
      <c r="N212" s="852"/>
      <c r="O212" s="517"/>
      <c r="P212" s="517"/>
      <c r="Q212" s="517"/>
      <c r="R212" s="517"/>
    </row>
    <row r="213" spans="2:18" s="527" customFormat="1" ht="15.75">
      <c r="B213" s="837"/>
      <c r="C213" s="840"/>
      <c r="D213" s="858"/>
      <c r="E213" s="855"/>
      <c r="F213" s="549">
        <v>4</v>
      </c>
      <c r="G213" s="550"/>
      <c r="H213" s="589" t="str">
        <f t="shared" si="4"/>
        <v>Belum Diisi</v>
      </c>
      <c r="I213" s="592" t="s">
        <v>26</v>
      </c>
      <c r="J213" s="593" t="str">
        <f>IF($D$210="Y/T","Isi Sasaran",IF($E$210=0,0,IF(I213="Y",1,IF(I213="T",0,"Isi Dulu"))))</f>
        <v>Isi Sasaran</v>
      </c>
      <c r="K213" s="592" t="s">
        <v>26</v>
      </c>
      <c r="L213" s="593" t="str">
        <f>IF($D$210="Y/T","Isi Sasaran",IF($E$210=0,0,IF(K213="Y",1,IF(K213="T",0,"Isi Dulu"))))</f>
        <v>Isi Sasaran</v>
      </c>
      <c r="M213" s="849"/>
      <c r="N213" s="852"/>
      <c r="O213" s="517"/>
      <c r="P213" s="517"/>
      <c r="Q213" s="517"/>
      <c r="R213" s="517"/>
    </row>
    <row r="214" spans="2:18" s="527" customFormat="1" ht="15.75">
      <c r="B214" s="838"/>
      <c r="C214" s="841"/>
      <c r="D214" s="859"/>
      <c r="E214" s="856"/>
      <c r="F214" s="569">
        <v>5</v>
      </c>
      <c r="G214" s="570"/>
      <c r="H214" s="594" t="str">
        <f t="shared" si="4"/>
        <v>Belum Diisi</v>
      </c>
      <c r="I214" s="595" t="s">
        <v>26</v>
      </c>
      <c r="J214" s="596" t="str">
        <f>IF($D$210="Y/T","Isi Sasaran",IF($E$210=0,0,IF(I214="Y",1,IF(I214="T",0,"Isi Dulu"))))</f>
        <v>Isi Sasaran</v>
      </c>
      <c r="K214" s="595" t="s">
        <v>26</v>
      </c>
      <c r="L214" s="596" t="str">
        <f>IF($D$210="Y/T","Isi Sasaran",IF($E$210=0,0,IF(K214="Y",1,IF(K214="T",0,"Isi Dulu"))))</f>
        <v>Isi Sasaran</v>
      </c>
      <c r="M214" s="850"/>
      <c r="N214" s="853"/>
      <c r="O214" s="517"/>
      <c r="P214" s="517"/>
      <c r="Q214" s="517"/>
      <c r="R214" s="517"/>
    </row>
    <row r="215" spans="2:18" s="527" customFormat="1" ht="15.75">
      <c r="B215" s="836">
        <v>2</v>
      </c>
      <c r="C215" s="839"/>
      <c r="D215" s="857" t="s">
        <v>26</v>
      </c>
      <c r="E215" s="854" t="str">
        <f>IF(D215="Y",1,IF(D215="T",0,IF(D215="Y/T","Belum diisi","Error")))</f>
        <v>Belum diisi</v>
      </c>
      <c r="F215" s="528">
        <v>1</v>
      </c>
      <c r="G215" s="529"/>
      <c r="H215" s="597" t="str">
        <f t="shared" si="4"/>
        <v>Belum Diisi</v>
      </c>
      <c r="I215" s="590" t="s">
        <v>26</v>
      </c>
      <c r="J215" s="591" t="str">
        <f>IF($D$215="Y/T","Isi Sasaran",IF($E$215=0,0,IF(I215="Y",1,IF(I215="T",0,"Isi Dulu"))))</f>
        <v>Isi Sasaran</v>
      </c>
      <c r="K215" s="590" t="s">
        <v>26</v>
      </c>
      <c r="L215" s="591" t="str">
        <f>IF($D$215="Y/T","Isi Sasaran",IF($E$215=0,0,IF(K215="Y",1,IF(K215="T",0,"Isi Dulu"))))</f>
        <v>Isi Sasaran</v>
      </c>
      <c r="M215" s="848" t="s">
        <v>26</v>
      </c>
      <c r="N215" s="851" t="str">
        <f>IF(M215="Y",1,IF(M215="T",0,IF(M215="Y/T","Belum diisi","Error")))</f>
        <v>Belum diisi</v>
      </c>
      <c r="O215" s="517"/>
      <c r="P215" s="517"/>
      <c r="Q215" s="517"/>
      <c r="R215" s="517"/>
    </row>
    <row r="216" spans="2:18" s="527" customFormat="1" ht="15.75">
      <c r="B216" s="837"/>
      <c r="C216" s="840"/>
      <c r="D216" s="858"/>
      <c r="E216" s="855"/>
      <c r="F216" s="549">
        <v>2</v>
      </c>
      <c r="G216" s="550"/>
      <c r="H216" s="598" t="str">
        <f t="shared" si="4"/>
        <v>Belum Diisi</v>
      </c>
      <c r="I216" s="592" t="s">
        <v>26</v>
      </c>
      <c r="J216" s="593" t="str">
        <f>IF($D$215="Y/T","Isi Sasaran",IF($E$215=0,0,IF(I216="Y",1,IF(I216="T",0,"Isi Dulu"))))</f>
        <v>Isi Sasaran</v>
      </c>
      <c r="K216" s="592" t="s">
        <v>26</v>
      </c>
      <c r="L216" s="593" t="str">
        <f>IF($D$215="Y/T","Isi Sasaran",IF($E$215=0,0,IF(K216="Y",1,IF(K216="T",0,"Isi Dulu"))))</f>
        <v>Isi Sasaran</v>
      </c>
      <c r="M216" s="849"/>
      <c r="N216" s="852"/>
      <c r="O216" s="517"/>
      <c r="P216" s="517"/>
      <c r="Q216" s="517"/>
      <c r="R216" s="517"/>
    </row>
    <row r="217" spans="2:18" s="527" customFormat="1" ht="15.75">
      <c r="B217" s="837"/>
      <c r="C217" s="840"/>
      <c r="D217" s="858"/>
      <c r="E217" s="855"/>
      <c r="F217" s="549">
        <v>3</v>
      </c>
      <c r="G217" s="550"/>
      <c r="H217" s="598" t="str">
        <f t="shared" si="4"/>
        <v>Belum Diisi</v>
      </c>
      <c r="I217" s="592" t="s">
        <v>26</v>
      </c>
      <c r="J217" s="593" t="str">
        <f>IF($D$215="Y/T","Isi Sasaran",IF($E$215=0,0,IF(I217="Y",1,IF(I217="T",0,"Isi Dulu"))))</f>
        <v>Isi Sasaran</v>
      </c>
      <c r="K217" s="592" t="s">
        <v>26</v>
      </c>
      <c r="L217" s="593" t="str">
        <f>IF($D$215="Y/T","Isi Sasaran",IF($E$215=0,0,IF(K217="Y",1,IF(K217="T",0,"Isi Dulu"))))</f>
        <v>Isi Sasaran</v>
      </c>
      <c r="M217" s="849"/>
      <c r="N217" s="852"/>
      <c r="O217" s="517"/>
      <c r="P217" s="517"/>
      <c r="Q217" s="517"/>
      <c r="R217" s="517"/>
    </row>
    <row r="218" spans="2:18" s="527" customFormat="1" ht="15.75">
      <c r="B218" s="837"/>
      <c r="C218" s="840"/>
      <c r="D218" s="858"/>
      <c r="E218" s="855"/>
      <c r="F218" s="549">
        <v>4</v>
      </c>
      <c r="G218" s="550"/>
      <c r="H218" s="598" t="str">
        <f t="shared" si="4"/>
        <v>Belum Diisi</v>
      </c>
      <c r="I218" s="592" t="s">
        <v>26</v>
      </c>
      <c r="J218" s="593" t="str">
        <f>IF($D$215="Y/T","Isi Sasaran",IF($E$215=0,0,IF(I218="Y",1,IF(I218="T",0,"Isi Dulu"))))</f>
        <v>Isi Sasaran</v>
      </c>
      <c r="K218" s="592" t="s">
        <v>26</v>
      </c>
      <c r="L218" s="593" t="str">
        <f>IF($D$215="Y/T","Isi Sasaran",IF($E$215=0,0,IF(K218="Y",1,IF(K218="T",0,"Isi Dulu"))))</f>
        <v>Isi Sasaran</v>
      </c>
      <c r="M218" s="849"/>
      <c r="N218" s="852"/>
      <c r="O218" s="517"/>
      <c r="P218" s="517"/>
      <c r="Q218" s="517"/>
      <c r="R218" s="517"/>
    </row>
    <row r="219" spans="2:18" s="527" customFormat="1" ht="15.75">
      <c r="B219" s="838"/>
      <c r="C219" s="841"/>
      <c r="D219" s="859"/>
      <c r="E219" s="856"/>
      <c r="F219" s="569">
        <v>5</v>
      </c>
      <c r="G219" s="570"/>
      <c r="H219" s="599" t="str">
        <f t="shared" si="4"/>
        <v>Belum Diisi</v>
      </c>
      <c r="I219" s="595" t="s">
        <v>26</v>
      </c>
      <c r="J219" s="596" t="str">
        <f>IF($D$215="Y/T","Isi Sasaran",IF($E$215=0,0,IF(I219="Y",1,IF(I219="T",0,"Isi Dulu"))))</f>
        <v>Isi Sasaran</v>
      </c>
      <c r="K219" s="595" t="s">
        <v>26</v>
      </c>
      <c r="L219" s="596" t="str">
        <f>IF($D$215="Y/T","Isi Sasaran",IF($E$215=0,0,IF(K219="Y",1,IF(K219="T",0,"Isi Dulu"))))</f>
        <v>Isi Sasaran</v>
      </c>
      <c r="M219" s="850"/>
      <c r="N219" s="853"/>
      <c r="O219" s="517"/>
      <c r="P219" s="517"/>
      <c r="Q219" s="517"/>
      <c r="R219" s="517"/>
    </row>
    <row r="220" spans="2:18" s="527" customFormat="1" ht="15.75">
      <c r="B220" s="836">
        <v>3</v>
      </c>
      <c r="C220" s="839"/>
      <c r="D220" s="857" t="s">
        <v>26</v>
      </c>
      <c r="E220" s="854" t="str">
        <f>IF(D220="Y",1,IF(D220="T",0,IF(D220="Y/T","Belum diisi","Error")))</f>
        <v>Belum diisi</v>
      </c>
      <c r="F220" s="528">
        <v>1</v>
      </c>
      <c r="G220" s="529"/>
      <c r="H220" s="600" t="str">
        <f t="shared" si="4"/>
        <v>Belum Diisi</v>
      </c>
      <c r="I220" s="590" t="s">
        <v>26</v>
      </c>
      <c r="J220" s="591" t="str">
        <f>IF($D$220="Y/T","Isi Sasaran",IF($E$220=0,0,IF(I220="Y",1,IF(I220="T",0,"Isi Dulu"))))</f>
        <v>Isi Sasaran</v>
      </c>
      <c r="K220" s="590" t="s">
        <v>26</v>
      </c>
      <c r="L220" s="591" t="str">
        <f>IF($D$220="Y/T","Isi Sasaran",IF($E$220=0,0,IF(K220="Y",1,IF(K220="T",0,"Isi Dulu"))))</f>
        <v>Isi Sasaran</v>
      </c>
      <c r="M220" s="848" t="s">
        <v>26</v>
      </c>
      <c r="N220" s="851" t="str">
        <f>IF(M220="Y",1,IF(M220="T",0,IF(M220="Y/T","Belum diisi","Error")))</f>
        <v>Belum diisi</v>
      </c>
      <c r="O220" s="517"/>
      <c r="P220" s="517"/>
      <c r="Q220" s="517"/>
      <c r="R220" s="517"/>
    </row>
    <row r="221" spans="2:18" s="527" customFormat="1" ht="15.75">
      <c r="B221" s="837"/>
      <c r="C221" s="840"/>
      <c r="D221" s="858"/>
      <c r="E221" s="855"/>
      <c r="F221" s="549">
        <v>2</v>
      </c>
      <c r="G221" s="550"/>
      <c r="H221" s="598" t="str">
        <f t="shared" si="4"/>
        <v>Belum Diisi</v>
      </c>
      <c r="I221" s="592" t="s">
        <v>26</v>
      </c>
      <c r="J221" s="593" t="str">
        <f>IF($D$220="Y/T","Isi Sasaran",IF($E$220=0,0,IF(I221="Y",1,IF(I221="T",0,"Isi Dulu"))))</f>
        <v>Isi Sasaran</v>
      </c>
      <c r="K221" s="592" t="s">
        <v>26</v>
      </c>
      <c r="L221" s="593" t="str">
        <f>IF($D$220="Y/T","Isi Sasaran",IF($E$220=0,0,IF(K221="Y",1,IF(K221="T",0,"Isi Dulu"))))</f>
        <v>Isi Sasaran</v>
      </c>
      <c r="M221" s="849"/>
      <c r="N221" s="852"/>
      <c r="O221" s="517"/>
      <c r="P221" s="517"/>
      <c r="Q221" s="517"/>
      <c r="R221" s="517"/>
    </row>
    <row r="222" spans="2:18" s="527" customFormat="1" ht="15.75">
      <c r="B222" s="837"/>
      <c r="C222" s="840"/>
      <c r="D222" s="858"/>
      <c r="E222" s="855"/>
      <c r="F222" s="549">
        <v>3</v>
      </c>
      <c r="G222" s="550"/>
      <c r="H222" s="598" t="str">
        <f t="shared" si="4"/>
        <v>Belum Diisi</v>
      </c>
      <c r="I222" s="592" t="s">
        <v>26</v>
      </c>
      <c r="J222" s="593" t="str">
        <f>IF($D$220="Y/T","Isi Sasaran",IF($E$220=0,0,IF(I222="Y",1,IF(I222="T",0,"Isi Dulu"))))</f>
        <v>Isi Sasaran</v>
      </c>
      <c r="K222" s="592" t="s">
        <v>26</v>
      </c>
      <c r="L222" s="593" t="str">
        <f>IF($D$220="Y/T","Isi Sasaran",IF($E$220=0,0,IF(K222="Y",1,IF(K222="T",0,"Isi Dulu"))))</f>
        <v>Isi Sasaran</v>
      </c>
      <c r="M222" s="849"/>
      <c r="N222" s="852"/>
      <c r="O222" s="517"/>
      <c r="P222" s="517"/>
      <c r="Q222" s="517"/>
      <c r="R222" s="517"/>
    </row>
    <row r="223" spans="2:18" s="527" customFormat="1" ht="15.75">
      <c r="B223" s="837"/>
      <c r="C223" s="840"/>
      <c r="D223" s="858"/>
      <c r="E223" s="855"/>
      <c r="F223" s="549">
        <v>4</v>
      </c>
      <c r="G223" s="550"/>
      <c r="H223" s="598" t="str">
        <f t="shared" si="4"/>
        <v>Belum Diisi</v>
      </c>
      <c r="I223" s="592" t="s">
        <v>26</v>
      </c>
      <c r="J223" s="593" t="str">
        <f>IF($D$220="Y/T","Isi Sasaran",IF($E$220=0,0,IF(I223="Y",1,IF(I223="T",0,"Isi Dulu"))))</f>
        <v>Isi Sasaran</v>
      </c>
      <c r="K223" s="592" t="s">
        <v>26</v>
      </c>
      <c r="L223" s="593" t="str">
        <f>IF($D$220="Y/T","Isi Sasaran",IF($E$220=0,0,IF(K223="Y",1,IF(K223="T",0,"Isi Dulu"))))</f>
        <v>Isi Sasaran</v>
      </c>
      <c r="M223" s="849"/>
      <c r="N223" s="852"/>
      <c r="O223" s="517"/>
      <c r="P223" s="517"/>
      <c r="Q223" s="517"/>
      <c r="R223" s="517"/>
    </row>
    <row r="224" spans="2:18" s="527" customFormat="1" ht="15.75">
      <c r="B224" s="838"/>
      <c r="C224" s="841"/>
      <c r="D224" s="859"/>
      <c r="E224" s="856"/>
      <c r="F224" s="569">
        <v>5</v>
      </c>
      <c r="G224" s="570"/>
      <c r="H224" s="599" t="str">
        <f t="shared" si="4"/>
        <v>Belum Diisi</v>
      </c>
      <c r="I224" s="595" t="s">
        <v>26</v>
      </c>
      <c r="J224" s="596" t="str">
        <f>IF($D$220="Y/T","Isi Sasaran",IF($E$220=0,0,IF(I224="Y",1,IF(I224="T",0,"Isi Dulu"))))</f>
        <v>Isi Sasaran</v>
      </c>
      <c r="K224" s="595" t="s">
        <v>26</v>
      </c>
      <c r="L224" s="596" t="str">
        <f>IF($D$220="Y/T","Isi Sasaran",IF($E$220=0,0,IF(K224="Y",1,IF(K224="T",0,"Isi Dulu"))))</f>
        <v>Isi Sasaran</v>
      </c>
      <c r="M224" s="850"/>
      <c r="N224" s="853"/>
      <c r="O224" s="517"/>
      <c r="P224" s="517"/>
      <c r="Q224" s="517"/>
      <c r="R224" s="517"/>
    </row>
    <row r="225" spans="2:18" s="527" customFormat="1" ht="15.75">
      <c r="B225" s="836">
        <v>4</v>
      </c>
      <c r="C225" s="839"/>
      <c r="D225" s="857" t="s">
        <v>26</v>
      </c>
      <c r="E225" s="854" t="str">
        <f>IF(D225="Y",1,IF(D225="T",0,IF(D225="Y/T","Belum diisi","Error")))</f>
        <v>Belum diisi</v>
      </c>
      <c r="F225" s="528">
        <v>1</v>
      </c>
      <c r="G225" s="529"/>
      <c r="H225" s="600" t="str">
        <f t="shared" si="4"/>
        <v>Belum Diisi</v>
      </c>
      <c r="I225" s="590" t="s">
        <v>26</v>
      </c>
      <c r="J225" s="591" t="str">
        <f>IF($D$225="Y/T","Isi Sasaran",IF($E$225=0,0,IF(I225="Y",1,IF(I225="T",0,"Isi Dulu"))))</f>
        <v>Isi Sasaran</v>
      </c>
      <c r="K225" s="590" t="s">
        <v>26</v>
      </c>
      <c r="L225" s="591" t="str">
        <f>IF($D$225="Y/T","Isi Sasaran",IF($E$225=0,0,IF(K225="Y",1,IF(K225="T",0,"Isi Dulu"))))</f>
        <v>Isi Sasaran</v>
      </c>
      <c r="M225" s="848" t="s">
        <v>26</v>
      </c>
      <c r="N225" s="851" t="str">
        <f>IF(M225="Y",1,IF(M225="T",0,IF(M225="Y/T","Belum diisi","Error")))</f>
        <v>Belum diisi</v>
      </c>
      <c r="O225" s="517"/>
      <c r="P225" s="517"/>
      <c r="Q225" s="517"/>
      <c r="R225" s="517"/>
    </row>
    <row r="226" spans="2:18" s="527" customFormat="1" ht="15.75">
      <c r="B226" s="837"/>
      <c r="C226" s="840"/>
      <c r="D226" s="858"/>
      <c r="E226" s="855"/>
      <c r="F226" s="549">
        <v>2</v>
      </c>
      <c r="G226" s="550"/>
      <c r="H226" s="598" t="str">
        <f t="shared" si="4"/>
        <v>Belum Diisi</v>
      </c>
      <c r="I226" s="592" t="s">
        <v>26</v>
      </c>
      <c r="J226" s="593" t="str">
        <f>IF($D$225="Y/T","Isi Sasaran",IF($E$225=0,0,IF(I226="Y",1,IF(I226="T",0,"Isi Dulu"))))</f>
        <v>Isi Sasaran</v>
      </c>
      <c r="K226" s="592" t="s">
        <v>26</v>
      </c>
      <c r="L226" s="593" t="str">
        <f>IF($D$225="Y/T","Isi Sasaran",IF($E$225=0,0,IF(K226="Y",1,IF(K226="T",0,"Isi Dulu"))))</f>
        <v>Isi Sasaran</v>
      </c>
      <c r="M226" s="849"/>
      <c r="N226" s="852"/>
      <c r="O226" s="517"/>
      <c r="P226" s="517"/>
      <c r="Q226" s="517"/>
      <c r="R226" s="517"/>
    </row>
    <row r="227" spans="2:18" s="527" customFormat="1" ht="15.75">
      <c r="B227" s="837"/>
      <c r="C227" s="840"/>
      <c r="D227" s="858"/>
      <c r="E227" s="855"/>
      <c r="F227" s="549">
        <v>3</v>
      </c>
      <c r="G227" s="550"/>
      <c r="H227" s="598" t="str">
        <f t="shared" si="4"/>
        <v>Belum Diisi</v>
      </c>
      <c r="I227" s="592" t="s">
        <v>26</v>
      </c>
      <c r="J227" s="593" t="str">
        <f>IF($D$225="Y/T","Isi Sasaran",IF($E$225=0,0,IF(I227="Y",1,IF(I227="T",0,"Isi Dulu"))))</f>
        <v>Isi Sasaran</v>
      </c>
      <c r="K227" s="592" t="s">
        <v>26</v>
      </c>
      <c r="L227" s="593" t="str">
        <f>IF($D$225="Y/T","Isi Sasaran",IF($E$225=0,0,IF(K227="Y",1,IF(K227="T",0,"Isi Dulu"))))</f>
        <v>Isi Sasaran</v>
      </c>
      <c r="M227" s="849"/>
      <c r="N227" s="852"/>
      <c r="O227" s="517"/>
      <c r="P227" s="517"/>
      <c r="Q227" s="517"/>
      <c r="R227" s="517"/>
    </row>
    <row r="228" spans="2:18" s="527" customFormat="1" ht="15.75">
      <c r="B228" s="837"/>
      <c r="C228" s="840"/>
      <c r="D228" s="858"/>
      <c r="E228" s="855"/>
      <c r="F228" s="549">
        <v>4</v>
      </c>
      <c r="G228" s="550"/>
      <c r="H228" s="598" t="str">
        <f t="shared" si="4"/>
        <v>Belum Diisi</v>
      </c>
      <c r="I228" s="592" t="s">
        <v>26</v>
      </c>
      <c r="J228" s="593" t="str">
        <f>IF($D$225="Y/T","Isi Sasaran",IF($E$225=0,0,IF(I228="Y",1,IF(I228="T",0,"Isi Dulu"))))</f>
        <v>Isi Sasaran</v>
      </c>
      <c r="K228" s="592" t="s">
        <v>26</v>
      </c>
      <c r="L228" s="593" t="str">
        <f>IF($D$225="Y/T","Isi Sasaran",IF($E$225=0,0,IF(K228="Y",1,IF(K228="T",0,"Isi Dulu"))))</f>
        <v>Isi Sasaran</v>
      </c>
      <c r="M228" s="849"/>
      <c r="N228" s="852"/>
      <c r="O228" s="517"/>
      <c r="P228" s="517"/>
      <c r="Q228" s="517"/>
      <c r="R228" s="517"/>
    </row>
    <row r="229" spans="2:18" s="527" customFormat="1" ht="15.75">
      <c r="B229" s="838"/>
      <c r="C229" s="841"/>
      <c r="D229" s="859"/>
      <c r="E229" s="856"/>
      <c r="F229" s="569">
        <v>5</v>
      </c>
      <c r="G229" s="570"/>
      <c r="H229" s="599" t="str">
        <f t="shared" si="4"/>
        <v>Belum Diisi</v>
      </c>
      <c r="I229" s="595" t="s">
        <v>26</v>
      </c>
      <c r="J229" s="596" t="str">
        <f>IF($D$225="Y/T","Isi Sasaran",IF($E$225=0,0,IF(I229="Y",1,IF(I229="T",0,"Isi Dulu"))))</f>
        <v>Isi Sasaran</v>
      </c>
      <c r="K229" s="595" t="s">
        <v>26</v>
      </c>
      <c r="L229" s="596" t="str">
        <f>IF($D$225="Y/T","Isi Sasaran",IF($E$225=0,0,IF(K229="Y",1,IF(K229="T",0,"Isi Dulu"))))</f>
        <v>Isi Sasaran</v>
      </c>
      <c r="M229" s="850"/>
      <c r="N229" s="853"/>
      <c r="O229" s="517"/>
      <c r="P229" s="517"/>
      <c r="Q229" s="517"/>
      <c r="R229" s="517"/>
    </row>
    <row r="230" spans="2:18" s="527" customFormat="1" ht="15.75">
      <c r="B230" s="836">
        <v>5</v>
      </c>
      <c r="C230" s="839"/>
      <c r="D230" s="857" t="s">
        <v>26</v>
      </c>
      <c r="E230" s="854" t="str">
        <f>IF(D230="Y",1,IF(D230="T",0,IF(D230="Y/T","Belum diisi","Error")))</f>
        <v>Belum diisi</v>
      </c>
      <c r="F230" s="528">
        <v>1</v>
      </c>
      <c r="G230" s="529"/>
      <c r="H230" s="600" t="str">
        <f t="shared" si="4"/>
        <v>Belum Diisi</v>
      </c>
      <c r="I230" s="590" t="s">
        <v>26</v>
      </c>
      <c r="J230" s="591" t="str">
        <f>IF($D$230="Y/T","Isi Sasaran",IF($E$230=0,0,IF(I230="Y",1,IF(I230="T",0,"Isi Dulu"))))</f>
        <v>Isi Sasaran</v>
      </c>
      <c r="K230" s="590" t="s">
        <v>26</v>
      </c>
      <c r="L230" s="591" t="str">
        <f>IF($D$230="Y/T","Isi Sasaran",IF($E$230=0,0,IF(K230="Y",1,IF(K230="T",0,"Isi Dulu"))))</f>
        <v>Isi Sasaran</v>
      </c>
      <c r="M230" s="848" t="s">
        <v>26</v>
      </c>
      <c r="N230" s="851" t="str">
        <f>IF(M230="Y",1,IF(M230="T",0,IF(M230="Y/T","Belum diisi","Error")))</f>
        <v>Belum diisi</v>
      </c>
      <c r="O230" s="517"/>
      <c r="P230" s="517"/>
      <c r="Q230" s="517"/>
      <c r="R230" s="517"/>
    </row>
    <row r="231" spans="2:18" s="527" customFormat="1" ht="15.75">
      <c r="B231" s="837"/>
      <c r="C231" s="840"/>
      <c r="D231" s="858"/>
      <c r="E231" s="855"/>
      <c r="F231" s="549">
        <v>2</v>
      </c>
      <c r="G231" s="550"/>
      <c r="H231" s="598" t="str">
        <f t="shared" si="4"/>
        <v>Belum Diisi</v>
      </c>
      <c r="I231" s="592" t="s">
        <v>26</v>
      </c>
      <c r="J231" s="593" t="str">
        <f>IF($D$230="Y/T","Isi Sasaran",IF($E$230=0,0,IF(I231="Y",1,IF(I231="T",0,"Isi Dulu"))))</f>
        <v>Isi Sasaran</v>
      </c>
      <c r="K231" s="592" t="s">
        <v>26</v>
      </c>
      <c r="L231" s="593" t="str">
        <f>IF($D$230="Y/T","Isi Sasaran",IF($E$230=0,0,IF(K231="Y",1,IF(K231="T",0,"Isi Dulu"))))</f>
        <v>Isi Sasaran</v>
      </c>
      <c r="M231" s="849"/>
      <c r="N231" s="852"/>
      <c r="O231" s="517"/>
      <c r="P231" s="517"/>
      <c r="Q231" s="517"/>
      <c r="R231" s="517"/>
    </row>
    <row r="232" spans="2:18" s="527" customFormat="1" ht="15.75">
      <c r="B232" s="837"/>
      <c r="C232" s="840"/>
      <c r="D232" s="858"/>
      <c r="E232" s="855"/>
      <c r="F232" s="549">
        <v>3</v>
      </c>
      <c r="G232" s="550"/>
      <c r="H232" s="598" t="str">
        <f t="shared" si="4"/>
        <v>Belum Diisi</v>
      </c>
      <c r="I232" s="592" t="s">
        <v>26</v>
      </c>
      <c r="J232" s="593" t="str">
        <f>IF($D$230="Y/T","Isi Sasaran",IF($E$230=0,0,IF(I232="Y",1,IF(I232="T",0,"Isi Dulu"))))</f>
        <v>Isi Sasaran</v>
      </c>
      <c r="K232" s="592" t="s">
        <v>26</v>
      </c>
      <c r="L232" s="593" t="str">
        <f>IF($D$230="Y/T","Isi Sasaran",IF($E$230=0,0,IF(K232="Y",1,IF(K232="T",0,"Isi Dulu"))))</f>
        <v>Isi Sasaran</v>
      </c>
      <c r="M232" s="849"/>
      <c r="N232" s="852"/>
      <c r="O232" s="517"/>
      <c r="P232" s="517"/>
      <c r="Q232" s="517"/>
      <c r="R232" s="517"/>
    </row>
    <row r="233" spans="2:18" s="527" customFormat="1" ht="15.75">
      <c r="B233" s="837"/>
      <c r="C233" s="840"/>
      <c r="D233" s="858"/>
      <c r="E233" s="855"/>
      <c r="F233" s="549">
        <v>4</v>
      </c>
      <c r="G233" s="550"/>
      <c r="H233" s="598" t="str">
        <f t="shared" si="4"/>
        <v>Belum Diisi</v>
      </c>
      <c r="I233" s="592" t="s">
        <v>26</v>
      </c>
      <c r="J233" s="593" t="str">
        <f>IF($D$230="Y/T","Isi Sasaran",IF($E$230=0,0,IF(I233="Y",1,IF(I233="T",0,"Isi Dulu"))))</f>
        <v>Isi Sasaran</v>
      </c>
      <c r="K233" s="592" t="s">
        <v>26</v>
      </c>
      <c r="L233" s="593" t="str">
        <f>IF($D$230="Y/T","Isi Sasaran",IF($E$230=0,0,IF(K233="Y",1,IF(K233="T",0,"Isi Dulu"))))</f>
        <v>Isi Sasaran</v>
      </c>
      <c r="M233" s="849"/>
      <c r="N233" s="852"/>
      <c r="O233" s="517"/>
      <c r="P233" s="517"/>
      <c r="Q233" s="517"/>
      <c r="R233" s="517"/>
    </row>
    <row r="234" spans="2:18" s="527" customFormat="1" ht="15.75">
      <c r="B234" s="838"/>
      <c r="C234" s="841"/>
      <c r="D234" s="859"/>
      <c r="E234" s="856"/>
      <c r="F234" s="569">
        <v>5</v>
      </c>
      <c r="G234" s="570"/>
      <c r="H234" s="599" t="str">
        <f t="shared" si="4"/>
        <v>Belum Diisi</v>
      </c>
      <c r="I234" s="595" t="s">
        <v>26</v>
      </c>
      <c r="J234" s="596" t="str">
        <f>IF($D$230="Y/T","Isi Sasaran",IF($E$230=0,0,IF(I234="Y",1,IF(I234="T",0,"Isi Dulu"))))</f>
        <v>Isi Sasaran</v>
      </c>
      <c r="K234" s="595" t="s">
        <v>26</v>
      </c>
      <c r="L234" s="596" t="str">
        <f>IF($D$230="Y/T","Isi Sasaran",IF($E$230=0,0,IF(K234="Y",1,IF(K234="T",0,"Isi Dulu"))))</f>
        <v>Isi Sasaran</v>
      </c>
      <c r="M234" s="850"/>
      <c r="N234" s="853"/>
      <c r="O234" s="517"/>
      <c r="P234" s="517"/>
      <c r="Q234" s="517"/>
      <c r="R234" s="517"/>
    </row>
    <row r="235" spans="2:18" s="527" customFormat="1" ht="15.75">
      <c r="B235" s="836">
        <v>6</v>
      </c>
      <c r="C235" s="839"/>
      <c r="D235" s="857" t="s">
        <v>26</v>
      </c>
      <c r="E235" s="854" t="str">
        <f>IF(D235="Y",1,IF(D235="T",0,IF(D235="Y/T","Belum diisi","Error")))</f>
        <v>Belum diisi</v>
      </c>
      <c r="F235" s="528">
        <v>1</v>
      </c>
      <c r="G235" s="529"/>
      <c r="H235" s="600" t="str">
        <f t="shared" si="4"/>
        <v>Belum Diisi</v>
      </c>
      <c r="I235" s="590" t="s">
        <v>26</v>
      </c>
      <c r="J235" s="591" t="str">
        <f>IF($D$235="Y/T","Isi Sasaran",IF($E$235=0,0,IF(I235="Y",1,IF(I235="T",0,"Isi Dulu"))))</f>
        <v>Isi Sasaran</v>
      </c>
      <c r="K235" s="590" t="s">
        <v>26</v>
      </c>
      <c r="L235" s="591" t="str">
        <f>IF($D$235="Y/T","Isi Sasaran",IF($E$235=0,0,IF(K235="Y",1,IF(K235="T",0,"Isi Dulu"))))</f>
        <v>Isi Sasaran</v>
      </c>
      <c r="M235" s="848" t="s">
        <v>26</v>
      </c>
      <c r="N235" s="851" t="str">
        <f>IF(M235="Y",1,IF(M235="T",0,IF(M235="Y/T","Belum diisi","Error")))</f>
        <v>Belum diisi</v>
      </c>
      <c r="O235" s="517"/>
      <c r="P235" s="517"/>
      <c r="Q235" s="517"/>
      <c r="R235" s="517"/>
    </row>
    <row r="236" spans="2:18" s="527" customFormat="1" ht="15.75">
      <c r="B236" s="837"/>
      <c r="C236" s="840"/>
      <c r="D236" s="858"/>
      <c r="E236" s="855"/>
      <c r="F236" s="549">
        <v>2</v>
      </c>
      <c r="G236" s="550"/>
      <c r="H236" s="598" t="str">
        <f t="shared" si="4"/>
        <v>Belum Diisi</v>
      </c>
      <c r="I236" s="592" t="s">
        <v>26</v>
      </c>
      <c r="J236" s="593" t="str">
        <f>IF($D$235="Y/T","Isi Sasaran",IF($E$235=0,0,IF(I236="Y",1,IF(I236="T",0,"Isi Dulu"))))</f>
        <v>Isi Sasaran</v>
      </c>
      <c r="K236" s="592" t="s">
        <v>26</v>
      </c>
      <c r="L236" s="593" t="str">
        <f>IF($D$235="Y/T","Isi Sasaran",IF($E$235=0,0,IF(K236="Y",1,IF(K236="T",0,"Isi Dulu"))))</f>
        <v>Isi Sasaran</v>
      </c>
      <c r="M236" s="849"/>
      <c r="N236" s="852"/>
      <c r="O236" s="517"/>
      <c r="P236" s="517"/>
      <c r="Q236" s="517"/>
      <c r="R236" s="517"/>
    </row>
    <row r="237" spans="2:18" s="527" customFormat="1" ht="15.75">
      <c r="B237" s="837"/>
      <c r="C237" s="840"/>
      <c r="D237" s="858"/>
      <c r="E237" s="855"/>
      <c r="F237" s="549">
        <v>3</v>
      </c>
      <c r="G237" s="550"/>
      <c r="H237" s="598" t="str">
        <f t="shared" si="4"/>
        <v>Belum Diisi</v>
      </c>
      <c r="I237" s="592" t="s">
        <v>26</v>
      </c>
      <c r="J237" s="593" t="str">
        <f>IF($D$235="Y/T","Isi Sasaran",IF($E$235=0,0,IF(I237="Y",1,IF(I237="T",0,"Isi Dulu"))))</f>
        <v>Isi Sasaran</v>
      </c>
      <c r="K237" s="592" t="s">
        <v>26</v>
      </c>
      <c r="L237" s="593" t="str">
        <f>IF($D$235="Y/T","Isi Sasaran",IF($E$235=0,0,IF(K237="Y",1,IF(K237="T",0,"Isi Dulu"))))</f>
        <v>Isi Sasaran</v>
      </c>
      <c r="M237" s="849"/>
      <c r="N237" s="852"/>
      <c r="O237" s="517"/>
      <c r="P237" s="517"/>
      <c r="Q237" s="517"/>
      <c r="R237" s="517"/>
    </row>
    <row r="238" spans="2:18" s="527" customFormat="1" ht="15.75">
      <c r="B238" s="837"/>
      <c r="C238" s="840"/>
      <c r="D238" s="858"/>
      <c r="E238" s="855"/>
      <c r="F238" s="549">
        <v>4</v>
      </c>
      <c r="G238" s="550"/>
      <c r="H238" s="598" t="str">
        <f t="shared" si="4"/>
        <v>Belum Diisi</v>
      </c>
      <c r="I238" s="592" t="s">
        <v>26</v>
      </c>
      <c r="J238" s="593" t="str">
        <f>IF($D$235="Y/T","Isi Sasaran",IF($E$235=0,0,IF(I238="Y",1,IF(I238="T",0,"Isi Dulu"))))</f>
        <v>Isi Sasaran</v>
      </c>
      <c r="K238" s="592" t="s">
        <v>26</v>
      </c>
      <c r="L238" s="593" t="str">
        <f>IF($D$235="Y/T","Isi Sasaran",IF($E$235=0,0,IF(K238="Y",1,IF(K238="T",0,"Isi Dulu"))))</f>
        <v>Isi Sasaran</v>
      </c>
      <c r="M238" s="849"/>
      <c r="N238" s="852"/>
      <c r="O238" s="517"/>
      <c r="P238" s="517"/>
      <c r="Q238" s="517"/>
      <c r="R238" s="517"/>
    </row>
    <row r="239" spans="2:18" s="527" customFormat="1" ht="15.75">
      <c r="B239" s="838"/>
      <c r="C239" s="841"/>
      <c r="D239" s="859"/>
      <c r="E239" s="856"/>
      <c r="F239" s="569">
        <v>5</v>
      </c>
      <c r="G239" s="570"/>
      <c r="H239" s="599" t="str">
        <f t="shared" si="4"/>
        <v>Belum Diisi</v>
      </c>
      <c r="I239" s="595" t="s">
        <v>26</v>
      </c>
      <c r="J239" s="596" t="str">
        <f>IF($D$235="Y/T","Isi Sasaran",IF($E$235=0,0,IF(I239="Y",1,IF(I239="T",0,"Isi Dulu"))))</f>
        <v>Isi Sasaran</v>
      </c>
      <c r="K239" s="595" t="s">
        <v>26</v>
      </c>
      <c r="L239" s="596" t="str">
        <f>IF($D$235="Y/T","Isi Sasaran",IF($E$235=0,0,IF(K239="Y",1,IF(K239="T",0,"Isi Dulu"))))</f>
        <v>Isi Sasaran</v>
      </c>
      <c r="M239" s="850"/>
      <c r="N239" s="853"/>
      <c r="O239" s="517"/>
      <c r="P239" s="517"/>
      <c r="Q239" s="517"/>
      <c r="R239" s="517"/>
    </row>
    <row r="240" spans="2:18" s="527" customFormat="1" ht="15.75">
      <c r="B240" s="836">
        <v>7</v>
      </c>
      <c r="C240" s="839"/>
      <c r="D240" s="857" t="s">
        <v>26</v>
      </c>
      <c r="E240" s="854" t="str">
        <f>IF(D240="Y",1,IF(D240="T",0,IF(D240="Y/T","Belum diisi","Error")))</f>
        <v>Belum diisi</v>
      </c>
      <c r="F240" s="528">
        <v>1</v>
      </c>
      <c r="G240" s="529"/>
      <c r="H240" s="600" t="str">
        <f t="shared" si="4"/>
        <v>Belum Diisi</v>
      </c>
      <c r="I240" s="590" t="s">
        <v>26</v>
      </c>
      <c r="J240" s="591" t="str">
        <f>IF($D$240="Y/T","Isi Sasaran",IF($E$240=0,0,IF(I240="Y",1,IF(I240="T",0,"Isi Dulu"))))</f>
        <v>Isi Sasaran</v>
      </c>
      <c r="K240" s="590" t="s">
        <v>26</v>
      </c>
      <c r="L240" s="591" t="str">
        <f>IF($D$240="Y/T","Isi Sasaran",IF($E$240=0,0,IF(K240="Y",1,IF(K240="T",0,"Isi Dulu"))))</f>
        <v>Isi Sasaran</v>
      </c>
      <c r="M240" s="848" t="s">
        <v>26</v>
      </c>
      <c r="N240" s="851" t="str">
        <f>IF(M240="Y",1,IF(M240="T",0,IF(M240="Y/T","Belum diisi","Error")))</f>
        <v>Belum diisi</v>
      </c>
      <c r="O240" s="517"/>
      <c r="P240" s="517"/>
      <c r="Q240" s="517"/>
      <c r="R240" s="517"/>
    </row>
    <row r="241" spans="2:18" s="527" customFormat="1" ht="15.75">
      <c r="B241" s="837"/>
      <c r="C241" s="840"/>
      <c r="D241" s="858"/>
      <c r="E241" s="855"/>
      <c r="F241" s="549">
        <v>2</v>
      </c>
      <c r="G241" s="550"/>
      <c r="H241" s="598" t="str">
        <f t="shared" si="4"/>
        <v>Belum Diisi</v>
      </c>
      <c r="I241" s="592" t="s">
        <v>26</v>
      </c>
      <c r="J241" s="593" t="str">
        <f>IF($D$240="Y/T","Isi Sasaran",IF($E$240=0,0,IF(I241="Y",1,IF(I241="T",0,"Isi Dulu"))))</f>
        <v>Isi Sasaran</v>
      </c>
      <c r="K241" s="592" t="s">
        <v>26</v>
      </c>
      <c r="L241" s="593" t="str">
        <f>IF($D$240="Y/T","Isi Sasaran",IF($E$240=0,0,IF(K241="Y",1,IF(K241="T",0,"Isi Dulu"))))</f>
        <v>Isi Sasaran</v>
      </c>
      <c r="M241" s="849"/>
      <c r="N241" s="852"/>
      <c r="O241" s="517"/>
      <c r="P241" s="517"/>
      <c r="Q241" s="517"/>
      <c r="R241" s="517"/>
    </row>
    <row r="242" spans="2:18" s="527" customFormat="1" ht="15.75">
      <c r="B242" s="837"/>
      <c r="C242" s="840"/>
      <c r="D242" s="858"/>
      <c r="E242" s="855"/>
      <c r="F242" s="549">
        <v>3</v>
      </c>
      <c r="G242" s="550"/>
      <c r="H242" s="598" t="str">
        <f t="shared" si="4"/>
        <v>Belum Diisi</v>
      </c>
      <c r="I242" s="592" t="s">
        <v>26</v>
      </c>
      <c r="J242" s="593" t="str">
        <f>IF($D$240="Y/T","Isi Sasaran",IF($E$240=0,0,IF(I242="Y",1,IF(I242="T",0,"Isi Dulu"))))</f>
        <v>Isi Sasaran</v>
      </c>
      <c r="K242" s="592" t="s">
        <v>26</v>
      </c>
      <c r="L242" s="593" t="str">
        <f>IF($D$240="Y/T","Isi Sasaran",IF($E$240=0,0,IF(K242="Y",1,IF(K242="T",0,"Isi Dulu"))))</f>
        <v>Isi Sasaran</v>
      </c>
      <c r="M242" s="849"/>
      <c r="N242" s="852"/>
      <c r="O242" s="517"/>
      <c r="P242" s="517"/>
      <c r="Q242" s="517"/>
      <c r="R242" s="517"/>
    </row>
    <row r="243" spans="2:18" s="527" customFormat="1" ht="15.75">
      <c r="B243" s="837"/>
      <c r="C243" s="840"/>
      <c r="D243" s="858"/>
      <c r="E243" s="855"/>
      <c r="F243" s="549">
        <v>4</v>
      </c>
      <c r="G243" s="550"/>
      <c r="H243" s="598" t="str">
        <f t="shared" si="4"/>
        <v>Belum Diisi</v>
      </c>
      <c r="I243" s="592" t="s">
        <v>26</v>
      </c>
      <c r="J243" s="593" t="str">
        <f>IF($D$240="Y/T","Isi Sasaran",IF($E$240=0,0,IF(I243="Y",1,IF(I243="T",0,"Isi Dulu"))))</f>
        <v>Isi Sasaran</v>
      </c>
      <c r="K243" s="592" t="s">
        <v>26</v>
      </c>
      <c r="L243" s="593" t="str">
        <f>IF($D$240="Y/T","Isi Sasaran",IF($E$240=0,0,IF(K243="Y",1,IF(K243="T",0,"Isi Dulu"))))</f>
        <v>Isi Sasaran</v>
      </c>
      <c r="M243" s="849"/>
      <c r="N243" s="852"/>
      <c r="O243" s="517"/>
      <c r="P243" s="517"/>
      <c r="Q243" s="517"/>
      <c r="R243" s="517"/>
    </row>
    <row r="244" spans="2:18" s="527" customFormat="1" ht="15.75">
      <c r="B244" s="838"/>
      <c r="C244" s="841"/>
      <c r="D244" s="859"/>
      <c r="E244" s="856"/>
      <c r="F244" s="569">
        <v>5</v>
      </c>
      <c r="G244" s="570"/>
      <c r="H244" s="599" t="str">
        <f t="shared" si="4"/>
        <v>Belum Diisi</v>
      </c>
      <c r="I244" s="595" t="s">
        <v>26</v>
      </c>
      <c r="J244" s="596" t="str">
        <f>IF($D$240="Y/T","Isi Sasaran",IF($E$240=0,0,IF(I244="Y",1,IF(I244="T",0,"Isi Dulu"))))</f>
        <v>Isi Sasaran</v>
      </c>
      <c r="K244" s="595" t="s">
        <v>26</v>
      </c>
      <c r="L244" s="596" t="str">
        <f>IF($D$240="Y/T","Isi Sasaran",IF($E$240=0,0,IF(K244="Y",1,IF(K244="T",0,"Isi Dulu"))))</f>
        <v>Isi Sasaran</v>
      </c>
      <c r="M244" s="850"/>
      <c r="N244" s="853"/>
      <c r="O244" s="517"/>
      <c r="P244" s="517"/>
      <c r="Q244" s="517"/>
      <c r="R244" s="517"/>
    </row>
    <row r="245" spans="2:18" s="527" customFormat="1" ht="15.75">
      <c r="B245" s="836">
        <v>8</v>
      </c>
      <c r="C245" s="839"/>
      <c r="D245" s="857" t="s">
        <v>26</v>
      </c>
      <c r="E245" s="854" t="str">
        <f>IF(D245="Y",1,IF(D245="T",0,IF(D245="Y/T","Belum diisi","Error")))</f>
        <v>Belum diisi</v>
      </c>
      <c r="F245" s="528">
        <v>1</v>
      </c>
      <c r="G245" s="529"/>
      <c r="H245" s="600" t="str">
        <f t="shared" si="4"/>
        <v>Belum Diisi</v>
      </c>
      <c r="I245" s="590" t="s">
        <v>26</v>
      </c>
      <c r="J245" s="591" t="str">
        <f>IF($D$245="Y/T","Isi Sasaran",IF($E$245=0,0,IF(I245="Y",1,IF(I245="T",0,"Isi Dulu"))))</f>
        <v>Isi Sasaran</v>
      </c>
      <c r="K245" s="590" t="s">
        <v>26</v>
      </c>
      <c r="L245" s="591" t="str">
        <f>IF($D$245="Y/T","Isi Sasaran",IF($E$245=0,0,IF(K245="Y",1,IF(K245="T",0,"Isi Dulu"))))</f>
        <v>Isi Sasaran</v>
      </c>
      <c r="M245" s="848" t="s">
        <v>26</v>
      </c>
      <c r="N245" s="851" t="str">
        <f>IF(M245="Y",1,IF(M245="T",0,IF(M245="Y/T","Belum diisi","Error")))</f>
        <v>Belum diisi</v>
      </c>
      <c r="O245" s="517"/>
      <c r="P245" s="517"/>
      <c r="Q245" s="517"/>
      <c r="R245" s="517"/>
    </row>
    <row r="246" spans="2:18" s="527" customFormat="1" ht="15.75">
      <c r="B246" s="837"/>
      <c r="C246" s="840"/>
      <c r="D246" s="858"/>
      <c r="E246" s="855"/>
      <c r="F246" s="549">
        <v>2</v>
      </c>
      <c r="G246" s="550"/>
      <c r="H246" s="598" t="str">
        <f t="shared" si="4"/>
        <v>Belum Diisi</v>
      </c>
      <c r="I246" s="592" t="s">
        <v>26</v>
      </c>
      <c r="J246" s="593" t="str">
        <f>IF($D$245="Y/T","Isi Sasaran",IF($E$245=0,0,IF(I246="Y",1,IF(I246="T",0,"Isi Dulu"))))</f>
        <v>Isi Sasaran</v>
      </c>
      <c r="K246" s="592" t="s">
        <v>26</v>
      </c>
      <c r="L246" s="593" t="str">
        <f>IF($D$245="Y/T","Isi Sasaran",IF($E$245=0,0,IF(K246="Y",1,IF(K246="T",0,"Isi Dulu"))))</f>
        <v>Isi Sasaran</v>
      </c>
      <c r="M246" s="849"/>
      <c r="N246" s="852"/>
      <c r="O246" s="517"/>
      <c r="P246" s="517"/>
      <c r="Q246" s="517"/>
      <c r="R246" s="517"/>
    </row>
    <row r="247" spans="2:18" s="527" customFormat="1" ht="15.75">
      <c r="B247" s="837"/>
      <c r="C247" s="840"/>
      <c r="D247" s="858"/>
      <c r="E247" s="855"/>
      <c r="F247" s="549">
        <v>3</v>
      </c>
      <c r="G247" s="550"/>
      <c r="H247" s="598" t="str">
        <f t="shared" si="4"/>
        <v>Belum Diisi</v>
      </c>
      <c r="I247" s="592" t="s">
        <v>26</v>
      </c>
      <c r="J247" s="593" t="str">
        <f>IF($D$245="Y/T","Isi Sasaran",IF($E$245=0,0,IF(I247="Y",1,IF(I247="T",0,"Isi Dulu"))))</f>
        <v>Isi Sasaran</v>
      </c>
      <c r="K247" s="592" t="s">
        <v>26</v>
      </c>
      <c r="L247" s="593" t="str">
        <f>IF($D$245="Y/T","Isi Sasaran",IF($E$245=0,0,IF(K247="Y",1,IF(K247="T",0,"Isi Dulu"))))</f>
        <v>Isi Sasaran</v>
      </c>
      <c r="M247" s="849"/>
      <c r="N247" s="852"/>
      <c r="O247" s="517"/>
      <c r="P247" s="517"/>
      <c r="Q247" s="517"/>
      <c r="R247" s="517"/>
    </row>
    <row r="248" spans="2:18" s="527" customFormat="1" ht="15.75">
      <c r="B248" s="837"/>
      <c r="C248" s="840"/>
      <c r="D248" s="858"/>
      <c r="E248" s="855"/>
      <c r="F248" s="549">
        <v>4</v>
      </c>
      <c r="G248" s="550"/>
      <c r="H248" s="598" t="str">
        <f t="shared" si="4"/>
        <v>Belum Diisi</v>
      </c>
      <c r="I248" s="592" t="s">
        <v>26</v>
      </c>
      <c r="J248" s="593" t="str">
        <f>IF($D$245="Y/T","Isi Sasaran",IF($E$245=0,0,IF(I248="Y",1,IF(I248="T",0,"Isi Dulu"))))</f>
        <v>Isi Sasaran</v>
      </c>
      <c r="K248" s="592" t="s">
        <v>26</v>
      </c>
      <c r="L248" s="593" t="str">
        <f>IF($D$245="Y/T","Isi Sasaran",IF($E$245=0,0,IF(K248="Y",1,IF(K248="T",0,"Isi Dulu"))))</f>
        <v>Isi Sasaran</v>
      </c>
      <c r="M248" s="849"/>
      <c r="N248" s="852"/>
      <c r="O248" s="517"/>
      <c r="P248" s="517"/>
      <c r="Q248" s="517"/>
      <c r="R248" s="517"/>
    </row>
    <row r="249" spans="2:18" s="527" customFormat="1" ht="15.75">
      <c r="B249" s="838"/>
      <c r="C249" s="841"/>
      <c r="D249" s="859"/>
      <c r="E249" s="856"/>
      <c r="F249" s="569">
        <v>5</v>
      </c>
      <c r="G249" s="570"/>
      <c r="H249" s="599" t="str">
        <f t="shared" si="4"/>
        <v>Belum Diisi</v>
      </c>
      <c r="I249" s="595" t="s">
        <v>26</v>
      </c>
      <c r="J249" s="596" t="str">
        <f>IF($D$245="Y/T","Isi Sasaran",IF($E$245=0,0,IF(I249="Y",1,IF(I249="T",0,"Isi Dulu"))))</f>
        <v>Isi Sasaran</v>
      </c>
      <c r="K249" s="595" t="s">
        <v>26</v>
      </c>
      <c r="L249" s="596" t="str">
        <f>IF($D$245="Y/T","Isi Sasaran",IF($E$245=0,0,IF(K249="Y",1,IF(K249="T",0,"Isi Dulu"))))</f>
        <v>Isi Sasaran</v>
      </c>
      <c r="M249" s="850"/>
      <c r="N249" s="853"/>
      <c r="O249" s="517"/>
      <c r="P249" s="517"/>
      <c r="Q249" s="517"/>
      <c r="R249" s="517"/>
    </row>
    <row r="250" spans="2:18" s="527" customFormat="1" ht="15.75">
      <c r="B250" s="836">
        <v>9</v>
      </c>
      <c r="C250" s="839"/>
      <c r="D250" s="857" t="s">
        <v>26</v>
      </c>
      <c r="E250" s="854" t="str">
        <f>IF(D250="Y",1,IF(D250="T",0,IF(D250="Y/T","Belum diisi","Error")))</f>
        <v>Belum diisi</v>
      </c>
      <c r="F250" s="528">
        <v>1</v>
      </c>
      <c r="G250" s="529"/>
      <c r="H250" s="600" t="str">
        <f t="shared" si="4"/>
        <v>Belum Diisi</v>
      </c>
      <c r="I250" s="590" t="s">
        <v>26</v>
      </c>
      <c r="J250" s="591" t="str">
        <f>IF($D$250="Y/T","Isi Sasaran",IF($E$250=0,0,IF(I250="Y",1,IF(I250="T",0,"Isi Dulu"))))</f>
        <v>Isi Sasaran</v>
      </c>
      <c r="K250" s="590" t="s">
        <v>26</v>
      </c>
      <c r="L250" s="591" t="str">
        <f>IF($D$250="Y/T","Isi Sasaran",IF($E$250=0,0,IF(K250="Y",1,IF(K250="T",0,"Isi Dulu"))))</f>
        <v>Isi Sasaran</v>
      </c>
      <c r="M250" s="848" t="s">
        <v>26</v>
      </c>
      <c r="N250" s="851" t="str">
        <f>IF(M250="Y",1,IF(M250="T",0,IF(M250="Y/T","Belum diisi","Error")))</f>
        <v>Belum diisi</v>
      </c>
      <c r="O250" s="517"/>
      <c r="P250" s="517"/>
      <c r="Q250" s="517"/>
      <c r="R250" s="517"/>
    </row>
    <row r="251" spans="2:18" s="527" customFormat="1" ht="15.75">
      <c r="B251" s="837"/>
      <c r="C251" s="840"/>
      <c r="D251" s="858"/>
      <c r="E251" s="855"/>
      <c r="F251" s="549">
        <v>2</v>
      </c>
      <c r="G251" s="550"/>
      <c r="H251" s="598" t="str">
        <f t="shared" si="4"/>
        <v>Belum Diisi</v>
      </c>
      <c r="I251" s="592" t="s">
        <v>26</v>
      </c>
      <c r="J251" s="593" t="str">
        <f>IF($D$250="Y/T","Isi Sasaran",IF($E$250=0,0,IF(I251="Y",1,IF(I251="T",0,"Isi Dulu"))))</f>
        <v>Isi Sasaran</v>
      </c>
      <c r="K251" s="592" t="s">
        <v>26</v>
      </c>
      <c r="L251" s="593" t="str">
        <f>IF($D$250="Y/T","Isi Sasaran",IF($E$250=0,0,IF(K251="Y",1,IF(K251="T",0,"Isi Dulu"))))</f>
        <v>Isi Sasaran</v>
      </c>
      <c r="M251" s="849"/>
      <c r="N251" s="852"/>
      <c r="O251" s="517"/>
      <c r="P251" s="517"/>
      <c r="Q251" s="517"/>
      <c r="R251" s="517"/>
    </row>
    <row r="252" spans="2:18" s="527" customFormat="1" ht="15.75">
      <c r="B252" s="837"/>
      <c r="C252" s="840"/>
      <c r="D252" s="858"/>
      <c r="E252" s="855"/>
      <c r="F252" s="549">
        <v>3</v>
      </c>
      <c r="G252" s="550"/>
      <c r="H252" s="598" t="str">
        <f t="shared" si="4"/>
        <v>Belum Diisi</v>
      </c>
      <c r="I252" s="592" t="s">
        <v>26</v>
      </c>
      <c r="J252" s="593" t="str">
        <f>IF($D$250="Y/T","Isi Sasaran",IF($E$250=0,0,IF(I252="Y",1,IF(I252="T",0,"Isi Dulu"))))</f>
        <v>Isi Sasaran</v>
      </c>
      <c r="K252" s="592" t="s">
        <v>26</v>
      </c>
      <c r="L252" s="593" t="str">
        <f>IF($D$250="Y/T","Isi Sasaran",IF($E$250=0,0,IF(K252="Y",1,IF(K252="T",0,"Isi Dulu"))))</f>
        <v>Isi Sasaran</v>
      </c>
      <c r="M252" s="849"/>
      <c r="N252" s="852"/>
      <c r="O252" s="517"/>
      <c r="P252" s="517"/>
      <c r="Q252" s="517"/>
      <c r="R252" s="517"/>
    </row>
    <row r="253" spans="2:18" s="527" customFormat="1" ht="15.75">
      <c r="B253" s="837"/>
      <c r="C253" s="840"/>
      <c r="D253" s="858"/>
      <c r="E253" s="855"/>
      <c r="F253" s="549">
        <v>4</v>
      </c>
      <c r="G253" s="550"/>
      <c r="H253" s="598" t="str">
        <f t="shared" si="4"/>
        <v>Belum Diisi</v>
      </c>
      <c r="I253" s="592" t="s">
        <v>26</v>
      </c>
      <c r="J253" s="593" t="str">
        <f>IF($D$250="Y/T","Isi Sasaran",IF($E$250=0,0,IF(I253="Y",1,IF(I253="T",0,"Isi Dulu"))))</f>
        <v>Isi Sasaran</v>
      </c>
      <c r="K253" s="592" t="s">
        <v>26</v>
      </c>
      <c r="L253" s="593" t="str">
        <f>IF($D$250="Y/T","Isi Sasaran",IF($E$250=0,0,IF(K253="Y",1,IF(K253="T",0,"Isi Dulu"))))</f>
        <v>Isi Sasaran</v>
      </c>
      <c r="M253" s="849"/>
      <c r="N253" s="852"/>
      <c r="O253" s="517"/>
      <c r="P253" s="517"/>
      <c r="Q253" s="517"/>
      <c r="R253" s="517"/>
    </row>
    <row r="254" spans="2:18" s="527" customFormat="1" ht="15.75">
      <c r="B254" s="838"/>
      <c r="C254" s="841"/>
      <c r="D254" s="859"/>
      <c r="E254" s="856"/>
      <c r="F254" s="569">
        <v>5</v>
      </c>
      <c r="G254" s="570"/>
      <c r="H254" s="599" t="str">
        <f t="shared" si="4"/>
        <v>Belum Diisi</v>
      </c>
      <c r="I254" s="595" t="s">
        <v>26</v>
      </c>
      <c r="J254" s="596" t="str">
        <f>IF($D$250="Y/T","Isi Sasaran",IF($E$250=0,0,IF(I254="Y",1,IF(I254="T",0,"Isi Dulu"))))</f>
        <v>Isi Sasaran</v>
      </c>
      <c r="K254" s="595" t="s">
        <v>26</v>
      </c>
      <c r="L254" s="596" t="str">
        <f>IF($D$250="Y/T","Isi Sasaran",IF($E$250=0,0,IF(K254="Y",1,IF(K254="T",0,"Isi Dulu"))))</f>
        <v>Isi Sasaran</v>
      </c>
      <c r="M254" s="850"/>
      <c r="N254" s="853"/>
      <c r="O254" s="517"/>
      <c r="P254" s="517"/>
      <c r="Q254" s="517"/>
      <c r="R254" s="517"/>
    </row>
    <row r="255" spans="2:18" s="527" customFormat="1" ht="15.75">
      <c r="B255" s="836">
        <v>10</v>
      </c>
      <c r="C255" s="839"/>
      <c r="D255" s="857" t="s">
        <v>26</v>
      </c>
      <c r="E255" s="854" t="str">
        <f>IF(D255="Y",1,IF(D255="T",0,IF(D255="Y/T","Belum diisi","Error")))</f>
        <v>Belum diisi</v>
      </c>
      <c r="F255" s="528">
        <v>1</v>
      </c>
      <c r="G255" s="529"/>
      <c r="H255" s="600" t="str">
        <f t="shared" si="4"/>
        <v>Belum Diisi</v>
      </c>
      <c r="I255" s="590" t="s">
        <v>26</v>
      </c>
      <c r="J255" s="591" t="str">
        <f>IF($D$255="Y/T","Isi Sasaran",IF($E$255=0,0,IF(I255="Y",1,IF(I255="T",0,"Isi Dulu"))))</f>
        <v>Isi Sasaran</v>
      </c>
      <c r="K255" s="590" t="s">
        <v>26</v>
      </c>
      <c r="L255" s="591" t="str">
        <f>IF($D$255="Y/T","Isi Sasaran",IF($E$255=0,0,IF(K255="Y",1,IF(K255="T",0,"Isi Dulu"))))</f>
        <v>Isi Sasaran</v>
      </c>
      <c r="M255" s="848" t="s">
        <v>26</v>
      </c>
      <c r="N255" s="851" t="str">
        <f>IF(M255="Y",1,IF(M255="T",0,IF(M255="Y/T","Belum diisi","Error")))</f>
        <v>Belum diisi</v>
      </c>
      <c r="O255" s="517"/>
      <c r="P255" s="517"/>
      <c r="Q255" s="517"/>
      <c r="R255" s="517"/>
    </row>
    <row r="256" spans="2:18" s="527" customFormat="1" ht="15.75">
      <c r="B256" s="837"/>
      <c r="C256" s="840"/>
      <c r="D256" s="858"/>
      <c r="E256" s="855"/>
      <c r="F256" s="549">
        <v>2</v>
      </c>
      <c r="G256" s="550"/>
      <c r="H256" s="598" t="str">
        <f t="shared" si="4"/>
        <v>Belum Diisi</v>
      </c>
      <c r="I256" s="592" t="s">
        <v>26</v>
      </c>
      <c r="J256" s="593" t="str">
        <f>IF($D$255="Y/T","Isi Sasaran",IF($E$255=0,0,IF(I256="Y",1,IF(I256="T",0,"Isi Dulu"))))</f>
        <v>Isi Sasaran</v>
      </c>
      <c r="K256" s="592" t="s">
        <v>26</v>
      </c>
      <c r="L256" s="593" t="str">
        <f>IF($D$255="Y/T","Isi Sasaran",IF($E$255=0,0,IF(K256="Y",1,IF(K256="T",0,"Isi Dulu"))))</f>
        <v>Isi Sasaran</v>
      </c>
      <c r="M256" s="849"/>
      <c r="N256" s="852"/>
      <c r="O256" s="517"/>
      <c r="P256" s="517"/>
      <c r="Q256" s="517"/>
      <c r="R256" s="517"/>
    </row>
    <row r="257" spans="2:18" s="527" customFormat="1" ht="15.75">
      <c r="B257" s="837"/>
      <c r="C257" s="840"/>
      <c r="D257" s="858"/>
      <c r="E257" s="855"/>
      <c r="F257" s="549">
        <v>3</v>
      </c>
      <c r="G257" s="550"/>
      <c r="H257" s="598" t="str">
        <f t="shared" si="4"/>
        <v>Belum Diisi</v>
      </c>
      <c r="I257" s="592" t="s">
        <v>26</v>
      </c>
      <c r="J257" s="593" t="str">
        <f>IF($D$255="Y/T","Isi Sasaran",IF($E$255=0,0,IF(I257="Y",1,IF(I257="T",0,"Isi Dulu"))))</f>
        <v>Isi Sasaran</v>
      </c>
      <c r="K257" s="592" t="s">
        <v>26</v>
      </c>
      <c r="L257" s="593" t="str">
        <f>IF($D$255="Y/T","Isi Sasaran",IF($E$255=0,0,IF(K257="Y",1,IF(K257="T",0,"Isi Dulu"))))</f>
        <v>Isi Sasaran</v>
      </c>
      <c r="M257" s="849"/>
      <c r="N257" s="852"/>
      <c r="O257" s="517"/>
      <c r="P257" s="517"/>
      <c r="Q257" s="517"/>
      <c r="R257" s="517"/>
    </row>
    <row r="258" spans="2:18" s="527" customFormat="1" ht="15.75">
      <c r="B258" s="837"/>
      <c r="C258" s="840"/>
      <c r="D258" s="858"/>
      <c r="E258" s="855"/>
      <c r="F258" s="549">
        <v>4</v>
      </c>
      <c r="G258" s="550"/>
      <c r="H258" s="598" t="str">
        <f t="shared" si="4"/>
        <v>Belum Diisi</v>
      </c>
      <c r="I258" s="592" t="s">
        <v>26</v>
      </c>
      <c r="J258" s="593" t="str">
        <f>IF($D$255="Y/T","Isi Sasaran",IF($E$255=0,0,IF(I258="Y",1,IF(I258="T",0,"Isi Dulu"))))</f>
        <v>Isi Sasaran</v>
      </c>
      <c r="K258" s="592" t="s">
        <v>26</v>
      </c>
      <c r="L258" s="593" t="str">
        <f>IF($D$255="Y/T","Isi Sasaran",IF($E$255=0,0,IF(K258="Y",1,IF(K258="T",0,"Isi Dulu"))))</f>
        <v>Isi Sasaran</v>
      </c>
      <c r="M258" s="849"/>
      <c r="N258" s="852"/>
      <c r="O258" s="517"/>
      <c r="P258" s="517"/>
      <c r="Q258" s="517"/>
      <c r="R258" s="517"/>
    </row>
    <row r="259" spans="2:18" s="527" customFormat="1" ht="15.75">
      <c r="B259" s="838"/>
      <c r="C259" s="841"/>
      <c r="D259" s="859"/>
      <c r="E259" s="856"/>
      <c r="F259" s="569">
        <v>5</v>
      </c>
      <c r="G259" s="570"/>
      <c r="H259" s="599" t="str">
        <f t="shared" si="4"/>
        <v>Belum Diisi</v>
      </c>
      <c r="I259" s="595" t="s">
        <v>26</v>
      </c>
      <c r="J259" s="596" t="str">
        <f>IF($D$255="Y/T","Isi Sasaran",IF($E$255=0,0,IF(I259="Y",1,IF(I259="T",0,"Isi Dulu"))))</f>
        <v>Isi Sasaran</v>
      </c>
      <c r="K259" s="595" t="s">
        <v>26</v>
      </c>
      <c r="L259" s="596" t="str">
        <f>IF($D$255="Y/T","Isi Sasaran",IF($E$255=0,0,IF(K259="Y",1,IF(K259="T",0,"Isi Dulu"))))</f>
        <v>Isi Sasaran</v>
      </c>
      <c r="M259" s="850"/>
      <c r="N259" s="853"/>
      <c r="O259" s="517"/>
      <c r="P259" s="517"/>
      <c r="Q259" s="517"/>
      <c r="R259" s="517"/>
    </row>
    <row r="260" spans="2:18" s="527" customFormat="1" ht="15.75">
      <c r="B260" s="836">
        <v>11</v>
      </c>
      <c r="C260" s="839"/>
      <c r="D260" s="857" t="s">
        <v>26</v>
      </c>
      <c r="E260" s="854" t="str">
        <f>IF(D260="Y",1,IF(D260="T",0,IF(D260="Y/T","Belum diisi","Error")))</f>
        <v>Belum diisi</v>
      </c>
      <c r="F260" s="528">
        <v>1</v>
      </c>
      <c r="G260" s="529"/>
      <c r="H260" s="600" t="str">
        <f t="shared" si="4"/>
        <v>Belum Diisi</v>
      </c>
      <c r="I260" s="590" t="s">
        <v>26</v>
      </c>
      <c r="J260" s="591" t="str">
        <f>IF($D$260="Y/T","Isi Sasaran",IF($E$260=0,0,IF(I260="Y",1,IF(I260="T",0,"Isi Dulu"))))</f>
        <v>Isi Sasaran</v>
      </c>
      <c r="K260" s="590" t="s">
        <v>26</v>
      </c>
      <c r="L260" s="591" t="str">
        <f>IF($D$260="Y/T","Isi Sasaran",IF($E$260=0,0,IF(K260="Y",1,IF(K260="T",0,"Isi Dulu"))))</f>
        <v>Isi Sasaran</v>
      </c>
      <c r="M260" s="848" t="s">
        <v>26</v>
      </c>
      <c r="N260" s="851" t="str">
        <f>IF(M260="Y",1,IF(M260="T",0,IF(M260="Y/T","Belum diisi","Error")))</f>
        <v>Belum diisi</v>
      </c>
      <c r="O260" s="517"/>
      <c r="P260" s="517"/>
      <c r="Q260" s="517"/>
      <c r="R260" s="517"/>
    </row>
    <row r="261" spans="2:18" s="527" customFormat="1" ht="15.75">
      <c r="B261" s="837"/>
      <c r="C261" s="840"/>
      <c r="D261" s="858"/>
      <c r="E261" s="855"/>
      <c r="F261" s="549">
        <v>2</v>
      </c>
      <c r="G261" s="550"/>
      <c r="H261" s="598" t="str">
        <f t="shared" si="4"/>
        <v>Belum Diisi</v>
      </c>
      <c r="I261" s="592" t="s">
        <v>26</v>
      </c>
      <c r="J261" s="593" t="str">
        <f>IF($D$260="Y/T","Isi Sasaran",IF($E$260=0,0,IF(I261="Y",1,IF(I261="T",0,"Isi Dulu"))))</f>
        <v>Isi Sasaran</v>
      </c>
      <c r="K261" s="592" t="s">
        <v>26</v>
      </c>
      <c r="L261" s="593" t="str">
        <f>IF($D$260="Y/T","Isi Sasaran",IF($E$260=0,0,IF(K261="Y",1,IF(K261="T",0,"Isi Dulu"))))</f>
        <v>Isi Sasaran</v>
      </c>
      <c r="M261" s="849"/>
      <c r="N261" s="852"/>
      <c r="O261" s="517"/>
      <c r="P261" s="517"/>
      <c r="Q261" s="517"/>
      <c r="R261" s="517"/>
    </row>
    <row r="262" spans="2:18" s="527" customFormat="1" ht="15.75">
      <c r="B262" s="837"/>
      <c r="C262" s="840"/>
      <c r="D262" s="858"/>
      <c r="E262" s="855"/>
      <c r="F262" s="549">
        <v>3</v>
      </c>
      <c r="G262" s="550"/>
      <c r="H262" s="598" t="str">
        <f t="shared" si="4"/>
        <v>Belum Diisi</v>
      </c>
      <c r="I262" s="592" t="s">
        <v>26</v>
      </c>
      <c r="J262" s="593" t="str">
        <f>IF($D$260="Y/T","Isi Sasaran",IF($E$260=0,0,IF(I262="Y",1,IF(I262="T",0,"Isi Dulu"))))</f>
        <v>Isi Sasaran</v>
      </c>
      <c r="K262" s="592" t="s">
        <v>26</v>
      </c>
      <c r="L262" s="593" t="str">
        <f>IF($D$260="Y/T","Isi Sasaran",IF($E$260=0,0,IF(K262="Y",1,IF(K262="T",0,"Isi Dulu"))))</f>
        <v>Isi Sasaran</v>
      </c>
      <c r="M262" s="849"/>
      <c r="N262" s="852"/>
      <c r="O262" s="517"/>
      <c r="P262" s="517"/>
      <c r="Q262" s="517"/>
      <c r="R262" s="517"/>
    </row>
    <row r="263" spans="2:18" s="527" customFormat="1" ht="15.75">
      <c r="B263" s="837"/>
      <c r="C263" s="840"/>
      <c r="D263" s="858"/>
      <c r="E263" s="855"/>
      <c r="F263" s="549">
        <v>4</v>
      </c>
      <c r="G263" s="550"/>
      <c r="H263" s="598" t="str">
        <f t="shared" si="4"/>
        <v>Belum Diisi</v>
      </c>
      <c r="I263" s="592" t="s">
        <v>26</v>
      </c>
      <c r="J263" s="593" t="str">
        <f>IF($D$260="Y/T","Isi Sasaran",IF($E$260=0,0,IF(I263="Y",1,IF(I263="T",0,"Isi Dulu"))))</f>
        <v>Isi Sasaran</v>
      </c>
      <c r="K263" s="592" t="s">
        <v>26</v>
      </c>
      <c r="L263" s="593" t="str">
        <f>IF($D$260="Y/T","Isi Sasaran",IF($E$260=0,0,IF(K263="Y",1,IF(K263="T",0,"Isi Dulu"))))</f>
        <v>Isi Sasaran</v>
      </c>
      <c r="M263" s="849"/>
      <c r="N263" s="852"/>
      <c r="O263" s="517"/>
      <c r="P263" s="517"/>
      <c r="Q263" s="517"/>
      <c r="R263" s="517"/>
    </row>
    <row r="264" spans="2:18" s="527" customFormat="1" ht="15.75">
      <c r="B264" s="838"/>
      <c r="C264" s="841"/>
      <c r="D264" s="859"/>
      <c r="E264" s="856"/>
      <c r="F264" s="569">
        <v>5</v>
      </c>
      <c r="G264" s="570"/>
      <c r="H264" s="599" t="str">
        <f t="shared" si="4"/>
        <v>Belum Diisi</v>
      </c>
      <c r="I264" s="595" t="s">
        <v>26</v>
      </c>
      <c r="J264" s="596" t="str">
        <f>IF($D$260="Y/T","Isi Sasaran",IF($E$260=0,0,IF(I264="Y",1,IF(I264="T",0,"Isi Dulu"))))</f>
        <v>Isi Sasaran</v>
      </c>
      <c r="K264" s="595" t="s">
        <v>26</v>
      </c>
      <c r="L264" s="596" t="str">
        <f>IF($D$260="Y/T","Isi Sasaran",IF($E$260=0,0,IF(K264="Y",1,IF(K264="T",0,"Isi Dulu"))))</f>
        <v>Isi Sasaran</v>
      </c>
      <c r="M264" s="850"/>
      <c r="N264" s="853"/>
      <c r="O264" s="517"/>
      <c r="P264" s="517"/>
      <c r="Q264" s="517"/>
      <c r="R264" s="517"/>
    </row>
    <row r="265" spans="2:18" s="527" customFormat="1" ht="15.75">
      <c r="B265" s="836">
        <v>12</v>
      </c>
      <c r="C265" s="839"/>
      <c r="D265" s="857" t="s">
        <v>26</v>
      </c>
      <c r="E265" s="854" t="str">
        <f>IF(D265="Y",1,IF(D265="T",0,IF(D265="Y/T","Belum diisi","Error")))</f>
        <v>Belum diisi</v>
      </c>
      <c r="F265" s="528">
        <v>1</v>
      </c>
      <c r="G265" s="529"/>
      <c r="H265" s="600" t="str">
        <f t="shared" si="4"/>
        <v>Belum Diisi</v>
      </c>
      <c r="I265" s="590" t="s">
        <v>26</v>
      </c>
      <c r="J265" s="591" t="str">
        <f>IF($D$265="Y/T","Isi Sasaran",IF($E$265=0,0,IF(I265="Y",1,IF(I265="T",0,"Isi Dulu"))))</f>
        <v>Isi Sasaran</v>
      </c>
      <c r="K265" s="590" t="s">
        <v>26</v>
      </c>
      <c r="L265" s="591" t="str">
        <f>IF($D$265="Y/T","Isi Sasaran",IF($E$265=0,0,IF(K265="Y",1,IF(K265="T",0,"Isi Dulu"))))</f>
        <v>Isi Sasaran</v>
      </c>
      <c r="M265" s="848" t="s">
        <v>26</v>
      </c>
      <c r="N265" s="851" t="str">
        <f>IF(M265="Y",1,IF(M265="T",0,IF(M265="Y/T","Belum diisi","Error")))</f>
        <v>Belum diisi</v>
      </c>
      <c r="O265" s="517"/>
      <c r="P265" s="517"/>
      <c r="Q265" s="517"/>
      <c r="R265" s="517"/>
    </row>
    <row r="266" spans="2:18" s="527" customFormat="1" ht="15.75">
      <c r="B266" s="837"/>
      <c r="C266" s="840"/>
      <c r="D266" s="858"/>
      <c r="E266" s="855"/>
      <c r="F266" s="549">
        <v>2</v>
      </c>
      <c r="G266" s="550"/>
      <c r="H266" s="598" t="str">
        <f t="shared" si="4"/>
        <v>Belum Diisi</v>
      </c>
      <c r="I266" s="592" t="s">
        <v>26</v>
      </c>
      <c r="J266" s="593" t="str">
        <f>IF($D$265="Y/T","Isi Sasaran",IF($E$265=0,0,IF(I266="Y",1,IF(I266="T",0,"Isi Dulu"))))</f>
        <v>Isi Sasaran</v>
      </c>
      <c r="K266" s="592" t="s">
        <v>26</v>
      </c>
      <c r="L266" s="593" t="str">
        <f>IF($D$265="Y/T","Isi Sasaran",IF($E$265=0,0,IF(K266="Y",1,IF(K266="T",0,"Isi Dulu"))))</f>
        <v>Isi Sasaran</v>
      </c>
      <c r="M266" s="849"/>
      <c r="N266" s="852"/>
      <c r="O266" s="517"/>
      <c r="P266" s="517"/>
      <c r="Q266" s="517"/>
      <c r="R266" s="517"/>
    </row>
    <row r="267" spans="2:18" s="527" customFormat="1" ht="15.75">
      <c r="B267" s="837"/>
      <c r="C267" s="840"/>
      <c r="D267" s="858"/>
      <c r="E267" s="855"/>
      <c r="F267" s="549">
        <v>3</v>
      </c>
      <c r="G267" s="550"/>
      <c r="H267" s="598" t="str">
        <f t="shared" si="4"/>
        <v>Belum Diisi</v>
      </c>
      <c r="I267" s="592" t="s">
        <v>26</v>
      </c>
      <c r="J267" s="593" t="str">
        <f>IF($D$265="Y/T","Isi Sasaran",IF($E$265=0,0,IF(I267="Y",1,IF(I267="T",0,"Isi Dulu"))))</f>
        <v>Isi Sasaran</v>
      </c>
      <c r="K267" s="592" t="s">
        <v>26</v>
      </c>
      <c r="L267" s="593" t="str">
        <f>IF($D$265="Y/T","Isi Sasaran",IF($E$265=0,0,IF(K267="Y",1,IF(K267="T",0,"Isi Dulu"))))</f>
        <v>Isi Sasaran</v>
      </c>
      <c r="M267" s="849"/>
      <c r="N267" s="852"/>
      <c r="O267" s="517"/>
      <c r="P267" s="517"/>
      <c r="Q267" s="517"/>
      <c r="R267" s="517"/>
    </row>
    <row r="268" spans="2:18" s="527" customFormat="1" ht="15.75">
      <c r="B268" s="837"/>
      <c r="C268" s="840"/>
      <c r="D268" s="858"/>
      <c r="E268" s="855"/>
      <c r="F268" s="549">
        <v>4</v>
      </c>
      <c r="G268" s="550"/>
      <c r="H268" s="598" t="str">
        <f t="shared" si="4"/>
        <v>Belum Diisi</v>
      </c>
      <c r="I268" s="592" t="s">
        <v>26</v>
      </c>
      <c r="J268" s="593" t="str">
        <f>IF($D$265="Y/T","Isi Sasaran",IF($E$265=0,0,IF(I268="Y",1,IF(I268="T",0,"Isi Dulu"))))</f>
        <v>Isi Sasaran</v>
      </c>
      <c r="K268" s="592" t="s">
        <v>26</v>
      </c>
      <c r="L268" s="593" t="str">
        <f>IF($D$265="Y/T","Isi Sasaran",IF($E$265=0,0,IF(K268="Y",1,IF(K268="T",0,"Isi Dulu"))))</f>
        <v>Isi Sasaran</v>
      </c>
      <c r="M268" s="849"/>
      <c r="N268" s="852"/>
      <c r="O268" s="517"/>
      <c r="P268" s="517"/>
      <c r="Q268" s="517"/>
      <c r="R268" s="517"/>
    </row>
    <row r="269" spans="2:18" s="527" customFormat="1" ht="15.75">
      <c r="B269" s="838"/>
      <c r="C269" s="841"/>
      <c r="D269" s="859"/>
      <c r="E269" s="856"/>
      <c r="F269" s="569">
        <v>5</v>
      </c>
      <c r="G269" s="570"/>
      <c r="H269" s="599" t="str">
        <f t="shared" si="4"/>
        <v>Belum Diisi</v>
      </c>
      <c r="I269" s="595" t="s">
        <v>26</v>
      </c>
      <c r="J269" s="596" t="str">
        <f>IF($D$265="Y/T","Isi Sasaran",IF($E$265=0,0,IF(I269="Y",1,IF(I269="T",0,"Isi Dulu"))))</f>
        <v>Isi Sasaran</v>
      </c>
      <c r="K269" s="595" t="s">
        <v>26</v>
      </c>
      <c r="L269" s="596" t="str">
        <f>IF($D$265="Y/T","Isi Sasaran",IF($E$265=0,0,IF(K269="Y",1,IF(K269="T",0,"Isi Dulu"))))</f>
        <v>Isi Sasaran</v>
      </c>
      <c r="M269" s="850"/>
      <c r="N269" s="853"/>
      <c r="O269" s="517"/>
      <c r="P269" s="517"/>
      <c r="Q269" s="517"/>
      <c r="R269" s="517"/>
    </row>
    <row r="270" spans="2:18" s="527" customFormat="1" ht="15.75">
      <c r="B270" s="836">
        <v>13</v>
      </c>
      <c r="C270" s="839"/>
      <c r="D270" s="857" t="s">
        <v>26</v>
      </c>
      <c r="E270" s="854" t="str">
        <f>IF(D270="Y",1,IF(D270="T",0,IF(D270="Y/T","Belum diisi","Error")))</f>
        <v>Belum diisi</v>
      </c>
      <c r="F270" s="528">
        <v>1</v>
      </c>
      <c r="G270" s="529"/>
      <c r="H270" s="600" t="str">
        <f t="shared" si="4"/>
        <v>Belum Diisi</v>
      </c>
      <c r="I270" s="590" t="s">
        <v>26</v>
      </c>
      <c r="J270" s="591" t="str">
        <f>IF($D$270="Y/T","Isi Sasaran",IF($E$270=0,0,IF(I270="Y",1,IF(I270="T",0,"Isi Dulu"))))</f>
        <v>Isi Sasaran</v>
      </c>
      <c r="K270" s="590" t="s">
        <v>26</v>
      </c>
      <c r="L270" s="591" t="str">
        <f>IF($D$270="Y/T","Isi Sasaran",IF($E$270=0,0,IF(K270="Y",1,IF(K270="T",0,"Isi Dulu"))))</f>
        <v>Isi Sasaran</v>
      </c>
      <c r="M270" s="848" t="s">
        <v>26</v>
      </c>
      <c r="N270" s="851" t="str">
        <f>IF(M270="Y",1,IF(M270="T",0,IF(M270="Y/T","Belum diisi","Error")))</f>
        <v>Belum diisi</v>
      </c>
      <c r="O270" s="517"/>
      <c r="P270" s="517"/>
      <c r="Q270" s="517"/>
      <c r="R270" s="517"/>
    </row>
    <row r="271" spans="2:18" s="527" customFormat="1" ht="15.75">
      <c r="B271" s="837"/>
      <c r="C271" s="840"/>
      <c r="D271" s="858"/>
      <c r="E271" s="855"/>
      <c r="F271" s="549">
        <v>2</v>
      </c>
      <c r="G271" s="550"/>
      <c r="H271" s="598" t="str">
        <f t="shared" si="4"/>
        <v>Belum Diisi</v>
      </c>
      <c r="I271" s="592" t="s">
        <v>26</v>
      </c>
      <c r="J271" s="593" t="str">
        <f>IF($D$270="Y/T","Isi Sasaran",IF($E$270=0,0,IF(I271="Y",1,IF(I271="T",0,"Isi Dulu"))))</f>
        <v>Isi Sasaran</v>
      </c>
      <c r="K271" s="592" t="s">
        <v>26</v>
      </c>
      <c r="L271" s="593" t="str">
        <f>IF($D$270="Y/T","Isi Sasaran",IF($E$270=0,0,IF(K271="Y",1,IF(K271="T",0,"Isi Dulu"))))</f>
        <v>Isi Sasaran</v>
      </c>
      <c r="M271" s="849"/>
      <c r="N271" s="852"/>
      <c r="O271" s="517"/>
      <c r="P271" s="517"/>
      <c r="Q271" s="517"/>
      <c r="R271" s="517"/>
    </row>
    <row r="272" spans="2:18" s="527" customFormat="1" ht="15.75">
      <c r="B272" s="837"/>
      <c r="C272" s="840"/>
      <c r="D272" s="858"/>
      <c r="E272" s="855"/>
      <c r="F272" s="549">
        <v>3</v>
      </c>
      <c r="G272" s="550"/>
      <c r="H272" s="598" t="str">
        <f t="shared" si="4"/>
        <v>Belum Diisi</v>
      </c>
      <c r="I272" s="592" t="s">
        <v>26</v>
      </c>
      <c r="J272" s="593" t="str">
        <f>IF($D$270="Y/T","Isi Sasaran",IF($E$270=0,0,IF(I272="Y",1,IF(I272="T",0,"Isi Dulu"))))</f>
        <v>Isi Sasaran</v>
      </c>
      <c r="K272" s="592" t="s">
        <v>26</v>
      </c>
      <c r="L272" s="593" t="str">
        <f>IF($D$270="Y/T","Isi Sasaran",IF($E$270=0,0,IF(K272="Y",1,IF(K272="T",0,"Isi Dulu"))))</f>
        <v>Isi Sasaran</v>
      </c>
      <c r="M272" s="849"/>
      <c r="N272" s="852"/>
      <c r="O272" s="517"/>
      <c r="P272" s="517"/>
      <c r="Q272" s="517"/>
      <c r="R272" s="517"/>
    </row>
    <row r="273" spans="2:18" s="527" customFormat="1" ht="15.75">
      <c r="B273" s="837"/>
      <c r="C273" s="840"/>
      <c r="D273" s="858"/>
      <c r="E273" s="855"/>
      <c r="F273" s="549">
        <v>4</v>
      </c>
      <c r="G273" s="550"/>
      <c r="H273" s="598" t="str">
        <f t="shared" si="4"/>
        <v>Belum Diisi</v>
      </c>
      <c r="I273" s="592" t="s">
        <v>26</v>
      </c>
      <c r="J273" s="593" t="str">
        <f>IF($D$270="Y/T","Isi Sasaran",IF($E$270=0,0,IF(I273="Y",1,IF(I273="T",0,"Isi Dulu"))))</f>
        <v>Isi Sasaran</v>
      </c>
      <c r="K273" s="592" t="s">
        <v>26</v>
      </c>
      <c r="L273" s="593" t="str">
        <f>IF($D$270="Y/T","Isi Sasaran",IF($E$270=0,0,IF(K273="Y",1,IF(K273="T",0,"Isi Dulu"))))</f>
        <v>Isi Sasaran</v>
      </c>
      <c r="M273" s="849"/>
      <c r="N273" s="852"/>
      <c r="O273" s="517"/>
      <c r="P273" s="517"/>
      <c r="Q273" s="517"/>
      <c r="R273" s="517"/>
    </row>
    <row r="274" spans="2:18" s="527" customFormat="1" ht="15.75">
      <c r="B274" s="838"/>
      <c r="C274" s="841"/>
      <c r="D274" s="859"/>
      <c r="E274" s="856"/>
      <c r="F274" s="569">
        <v>5</v>
      </c>
      <c r="G274" s="570"/>
      <c r="H274" s="599" t="str">
        <f t="shared" si="4"/>
        <v>Belum Diisi</v>
      </c>
      <c r="I274" s="595" t="s">
        <v>26</v>
      </c>
      <c r="J274" s="596" t="str">
        <f>IF($D$270="Y/T","Isi Sasaran",IF($E$270=0,0,IF(I274="Y",1,IF(I274="T",0,"Isi Dulu"))))</f>
        <v>Isi Sasaran</v>
      </c>
      <c r="K274" s="595" t="s">
        <v>26</v>
      </c>
      <c r="L274" s="596" t="str">
        <f>IF($D$270="Y/T","Isi Sasaran",IF($E$270=0,0,IF(K274="Y",1,IF(K274="T",0,"Isi Dulu"))))</f>
        <v>Isi Sasaran</v>
      </c>
      <c r="M274" s="850"/>
      <c r="N274" s="853"/>
      <c r="O274" s="517"/>
      <c r="P274" s="517"/>
      <c r="Q274" s="517"/>
      <c r="R274" s="517"/>
    </row>
    <row r="275" spans="2:18" s="527" customFormat="1" ht="15.75">
      <c r="B275" s="836">
        <v>14</v>
      </c>
      <c r="C275" s="839"/>
      <c r="D275" s="857" t="s">
        <v>26</v>
      </c>
      <c r="E275" s="854" t="str">
        <f>IF(D275="Y",1,IF(D275="T",0,IF(D275="Y/T","Belum diisi","Error")))</f>
        <v>Belum diisi</v>
      </c>
      <c r="F275" s="528">
        <v>1</v>
      </c>
      <c r="G275" s="529"/>
      <c r="H275" s="600" t="str">
        <f t="shared" ref="H275:H309" si="5">IF(OR(J275="Isi Dulu",L275="Isi Dulu",J275="Isi Sasaran",L275="Isi Sasaran"),"Belum Diisi",IF(SUM(J275,L275)=2,1,IF(SUM(J275,L275)=1,0,IF(SUM(J275,L275)=0,0,"Error"))))</f>
        <v>Belum Diisi</v>
      </c>
      <c r="I275" s="590" t="s">
        <v>26</v>
      </c>
      <c r="J275" s="591" t="str">
        <f>IF($D$275="Y/T","Isi Sasaran",IF($E$275=0,0,IF(I275="Y",1,IF(I275="T",0,"Isi Dulu"))))</f>
        <v>Isi Sasaran</v>
      </c>
      <c r="K275" s="590" t="s">
        <v>26</v>
      </c>
      <c r="L275" s="591" t="str">
        <f>IF($D$275="Y/T","Isi Sasaran",IF($E$275=0,0,IF(K275="Y",1,IF(K275="T",0,"Isi Dulu"))))</f>
        <v>Isi Sasaran</v>
      </c>
      <c r="M275" s="848" t="s">
        <v>26</v>
      </c>
      <c r="N275" s="851" t="str">
        <f>IF(M275="Y",1,IF(M275="T",0,IF(M275="Y/T","Belum diisi","Error")))</f>
        <v>Belum diisi</v>
      </c>
      <c r="O275" s="517"/>
      <c r="P275" s="517"/>
      <c r="Q275" s="517"/>
      <c r="R275" s="517"/>
    </row>
    <row r="276" spans="2:18" s="527" customFormat="1" ht="15.75">
      <c r="B276" s="837"/>
      <c r="C276" s="840"/>
      <c r="D276" s="858"/>
      <c r="E276" s="855"/>
      <c r="F276" s="549">
        <v>2</v>
      </c>
      <c r="G276" s="550"/>
      <c r="H276" s="598" t="str">
        <f t="shared" si="5"/>
        <v>Belum Diisi</v>
      </c>
      <c r="I276" s="592" t="s">
        <v>26</v>
      </c>
      <c r="J276" s="593" t="str">
        <f>IF($D$275="Y/T","Isi Sasaran",IF($E$275=0,0,IF(I276="Y",1,IF(I276="T",0,"Isi Dulu"))))</f>
        <v>Isi Sasaran</v>
      </c>
      <c r="K276" s="592" t="s">
        <v>26</v>
      </c>
      <c r="L276" s="593" t="str">
        <f>IF($D$275="Y/T","Isi Sasaran",IF($E$275=0,0,IF(K276="Y",1,IF(K276="T",0,"Isi Dulu"))))</f>
        <v>Isi Sasaran</v>
      </c>
      <c r="M276" s="849"/>
      <c r="N276" s="852"/>
      <c r="O276" s="517"/>
      <c r="P276" s="517"/>
      <c r="Q276" s="517"/>
      <c r="R276" s="517"/>
    </row>
    <row r="277" spans="2:18" s="527" customFormat="1" ht="15.75">
      <c r="B277" s="837"/>
      <c r="C277" s="840"/>
      <c r="D277" s="858"/>
      <c r="E277" s="855"/>
      <c r="F277" s="549">
        <v>3</v>
      </c>
      <c r="G277" s="550"/>
      <c r="H277" s="598" t="str">
        <f t="shared" si="5"/>
        <v>Belum Diisi</v>
      </c>
      <c r="I277" s="592" t="s">
        <v>26</v>
      </c>
      <c r="J277" s="593" t="str">
        <f>IF($D$275="Y/T","Isi Sasaran",IF($E$275=0,0,IF(I277="Y",1,IF(I277="T",0,"Isi Dulu"))))</f>
        <v>Isi Sasaran</v>
      </c>
      <c r="K277" s="592" t="s">
        <v>26</v>
      </c>
      <c r="L277" s="593" t="str">
        <f>IF($D$275="Y/T","Isi Sasaran",IF($E$275=0,0,IF(K277="Y",1,IF(K277="T",0,"Isi Dulu"))))</f>
        <v>Isi Sasaran</v>
      </c>
      <c r="M277" s="849"/>
      <c r="N277" s="852"/>
      <c r="O277" s="517"/>
      <c r="P277" s="517"/>
      <c r="Q277" s="517"/>
      <c r="R277" s="517"/>
    </row>
    <row r="278" spans="2:18" s="527" customFormat="1" ht="15.75">
      <c r="B278" s="837"/>
      <c r="C278" s="840"/>
      <c r="D278" s="858"/>
      <c r="E278" s="855"/>
      <c r="F278" s="549">
        <v>4</v>
      </c>
      <c r="G278" s="550"/>
      <c r="H278" s="598" t="str">
        <f t="shared" si="5"/>
        <v>Belum Diisi</v>
      </c>
      <c r="I278" s="592" t="s">
        <v>26</v>
      </c>
      <c r="J278" s="593" t="str">
        <f>IF($D$275="Y/T","Isi Sasaran",IF($E$275=0,0,IF(I278="Y",1,IF(I278="T",0,"Isi Dulu"))))</f>
        <v>Isi Sasaran</v>
      </c>
      <c r="K278" s="592" t="s">
        <v>26</v>
      </c>
      <c r="L278" s="593" t="str">
        <f>IF($D$275="Y/T","Isi Sasaran",IF($E$275=0,0,IF(K278="Y",1,IF(K278="T",0,"Isi Dulu"))))</f>
        <v>Isi Sasaran</v>
      </c>
      <c r="M278" s="849"/>
      <c r="N278" s="852"/>
      <c r="O278" s="517"/>
      <c r="P278" s="517"/>
      <c r="Q278" s="517"/>
      <c r="R278" s="517"/>
    </row>
    <row r="279" spans="2:18" s="527" customFormat="1" ht="15.75">
      <c r="B279" s="838"/>
      <c r="C279" s="841"/>
      <c r="D279" s="859"/>
      <c r="E279" s="856"/>
      <c r="F279" s="569">
        <v>5</v>
      </c>
      <c r="G279" s="570"/>
      <c r="H279" s="599" t="str">
        <f t="shared" si="5"/>
        <v>Belum Diisi</v>
      </c>
      <c r="I279" s="595" t="s">
        <v>26</v>
      </c>
      <c r="J279" s="596" t="str">
        <f>IF($D$275="Y/T","Isi Sasaran",IF($E$275=0,0,IF(I279="Y",1,IF(I279="T",0,"Isi Dulu"))))</f>
        <v>Isi Sasaran</v>
      </c>
      <c r="K279" s="595" t="s">
        <v>26</v>
      </c>
      <c r="L279" s="596" t="str">
        <f>IF($D$275="Y/T","Isi Sasaran",IF($E$275=0,0,IF(K279="Y",1,IF(K279="T",0,"Isi Dulu"))))</f>
        <v>Isi Sasaran</v>
      </c>
      <c r="M279" s="850"/>
      <c r="N279" s="853"/>
      <c r="O279" s="517"/>
      <c r="P279" s="517"/>
      <c r="Q279" s="517"/>
      <c r="R279" s="517"/>
    </row>
    <row r="280" spans="2:18" s="527" customFormat="1" ht="15.75">
      <c r="B280" s="836">
        <v>15</v>
      </c>
      <c r="C280" s="839"/>
      <c r="D280" s="857" t="s">
        <v>26</v>
      </c>
      <c r="E280" s="854" t="str">
        <f>IF(D280="Y",1,IF(D280="T",0,IF(D280="Y/T","Belum diisi","Error")))</f>
        <v>Belum diisi</v>
      </c>
      <c r="F280" s="528">
        <v>1</v>
      </c>
      <c r="G280" s="529"/>
      <c r="H280" s="600" t="str">
        <f t="shared" si="5"/>
        <v>Belum Diisi</v>
      </c>
      <c r="I280" s="590" t="s">
        <v>26</v>
      </c>
      <c r="J280" s="591" t="str">
        <f>IF($D$280="Y/T","Isi Sasaran",IF($E$280=0,0,IF(I280="Y",1,IF(I280="T",0,"Isi Dulu"))))</f>
        <v>Isi Sasaran</v>
      </c>
      <c r="K280" s="590" t="s">
        <v>26</v>
      </c>
      <c r="L280" s="591" t="str">
        <f>IF($D$280="Y/T","Isi Sasaran",IF($E$280=0,0,IF(K280="Y",1,IF(K280="T",0,"Isi Dulu"))))</f>
        <v>Isi Sasaran</v>
      </c>
      <c r="M280" s="848" t="s">
        <v>26</v>
      </c>
      <c r="N280" s="851" t="str">
        <f>IF(M280="Y",1,IF(M280="T",0,IF(M280="Y/T","Belum diisi","Error")))</f>
        <v>Belum diisi</v>
      </c>
      <c r="O280" s="517"/>
      <c r="P280" s="517"/>
      <c r="Q280" s="517"/>
      <c r="R280" s="517"/>
    </row>
    <row r="281" spans="2:18" s="527" customFormat="1" ht="15.75">
      <c r="B281" s="837"/>
      <c r="C281" s="840"/>
      <c r="D281" s="858"/>
      <c r="E281" s="855"/>
      <c r="F281" s="549">
        <v>2</v>
      </c>
      <c r="G281" s="550"/>
      <c r="H281" s="598" t="str">
        <f t="shared" si="5"/>
        <v>Belum Diisi</v>
      </c>
      <c r="I281" s="592" t="s">
        <v>26</v>
      </c>
      <c r="J281" s="593" t="str">
        <f>IF($D$280="Y/T","Isi Sasaran",IF($E$280=0,0,IF(I281="Y",1,IF(I281="T",0,"Isi Dulu"))))</f>
        <v>Isi Sasaran</v>
      </c>
      <c r="K281" s="592" t="s">
        <v>26</v>
      </c>
      <c r="L281" s="593" t="str">
        <f>IF($D$280="Y/T","Isi Sasaran",IF($E$280=0,0,IF(K281="Y",1,IF(K281="T",0,"Isi Dulu"))))</f>
        <v>Isi Sasaran</v>
      </c>
      <c r="M281" s="849"/>
      <c r="N281" s="852"/>
      <c r="O281" s="517"/>
      <c r="P281" s="517"/>
      <c r="Q281" s="517"/>
      <c r="R281" s="517"/>
    </row>
    <row r="282" spans="2:18" s="527" customFormat="1" ht="15.75">
      <c r="B282" s="837"/>
      <c r="C282" s="840"/>
      <c r="D282" s="858"/>
      <c r="E282" s="855"/>
      <c r="F282" s="549">
        <v>3</v>
      </c>
      <c r="G282" s="550"/>
      <c r="H282" s="598" t="str">
        <f t="shared" si="5"/>
        <v>Belum Diisi</v>
      </c>
      <c r="I282" s="592" t="s">
        <v>26</v>
      </c>
      <c r="J282" s="593" t="str">
        <f>IF($D$280="Y/T","Isi Sasaran",IF($E$280=0,0,IF(I282="Y",1,IF(I282="T",0,"Isi Dulu"))))</f>
        <v>Isi Sasaran</v>
      </c>
      <c r="K282" s="592" t="s">
        <v>26</v>
      </c>
      <c r="L282" s="593" t="str">
        <f>IF($D$280="Y/T","Isi Sasaran",IF($E$280=0,0,IF(K282="Y",1,IF(K282="T",0,"Isi Dulu"))))</f>
        <v>Isi Sasaran</v>
      </c>
      <c r="M282" s="849"/>
      <c r="N282" s="852"/>
      <c r="O282" s="517"/>
      <c r="P282" s="517"/>
      <c r="Q282" s="517"/>
      <c r="R282" s="517"/>
    </row>
    <row r="283" spans="2:18" s="527" customFormat="1" ht="15.75">
      <c r="B283" s="837"/>
      <c r="C283" s="840"/>
      <c r="D283" s="858"/>
      <c r="E283" s="855"/>
      <c r="F283" s="549">
        <v>4</v>
      </c>
      <c r="G283" s="550"/>
      <c r="H283" s="598" t="str">
        <f t="shared" si="5"/>
        <v>Belum Diisi</v>
      </c>
      <c r="I283" s="592" t="s">
        <v>26</v>
      </c>
      <c r="J283" s="593" t="str">
        <f>IF($D$280="Y/T","Isi Sasaran",IF($E$280=0,0,IF(I283="Y",1,IF(I283="T",0,"Isi Dulu"))))</f>
        <v>Isi Sasaran</v>
      </c>
      <c r="K283" s="592" t="s">
        <v>26</v>
      </c>
      <c r="L283" s="593" t="str">
        <f>IF($D$280="Y/T","Isi Sasaran",IF($E$280=0,0,IF(K283="Y",1,IF(K283="T",0,"Isi Dulu"))))</f>
        <v>Isi Sasaran</v>
      </c>
      <c r="M283" s="849"/>
      <c r="N283" s="852"/>
      <c r="O283" s="517"/>
      <c r="P283" s="517"/>
      <c r="Q283" s="517"/>
      <c r="R283" s="517"/>
    </row>
    <row r="284" spans="2:18" s="527" customFormat="1" ht="15.75">
      <c r="B284" s="838"/>
      <c r="C284" s="841"/>
      <c r="D284" s="859"/>
      <c r="E284" s="856"/>
      <c r="F284" s="569">
        <v>5</v>
      </c>
      <c r="G284" s="570"/>
      <c r="H284" s="599" t="str">
        <f t="shared" si="5"/>
        <v>Belum Diisi</v>
      </c>
      <c r="I284" s="595" t="s">
        <v>26</v>
      </c>
      <c r="J284" s="596" t="str">
        <f>IF($D$280="Y/T","Isi Sasaran",IF($E$280=0,0,IF(I284="Y",1,IF(I284="T",0,"Isi Dulu"))))</f>
        <v>Isi Sasaran</v>
      </c>
      <c r="K284" s="595" t="s">
        <v>26</v>
      </c>
      <c r="L284" s="596" t="str">
        <f>IF($D$280="Y/T","Isi Sasaran",IF($E$280=0,0,IF(K284="Y",1,IF(K284="T",0,"Isi Dulu"))))</f>
        <v>Isi Sasaran</v>
      </c>
      <c r="M284" s="850"/>
      <c r="N284" s="853"/>
      <c r="O284" s="517"/>
      <c r="P284" s="517"/>
      <c r="Q284" s="517"/>
      <c r="R284" s="517"/>
    </row>
    <row r="285" spans="2:18" s="527" customFormat="1" ht="15.75">
      <c r="B285" s="836">
        <v>16</v>
      </c>
      <c r="C285" s="839"/>
      <c r="D285" s="857" t="s">
        <v>26</v>
      </c>
      <c r="E285" s="854" t="str">
        <f>IF(D285="Y",1,IF(D285="T",0,IF(D285="Y/T","Belum diisi","Error")))</f>
        <v>Belum diisi</v>
      </c>
      <c r="F285" s="528">
        <v>1</v>
      </c>
      <c r="G285" s="529"/>
      <c r="H285" s="600" t="str">
        <f t="shared" si="5"/>
        <v>Belum Diisi</v>
      </c>
      <c r="I285" s="590" t="s">
        <v>26</v>
      </c>
      <c r="J285" s="591" t="str">
        <f>IF($D$285="Y/T","Isi Sasaran",IF($E$285=0,0,IF(I285="Y",1,IF(I285="T",0,"Isi Dulu"))))</f>
        <v>Isi Sasaran</v>
      </c>
      <c r="K285" s="590" t="s">
        <v>26</v>
      </c>
      <c r="L285" s="591" t="str">
        <f>IF($D$285="Y/T","Isi Sasaran",IF($E$285=0,0,IF(K285="Y",1,IF(K285="T",0,"Isi Dulu"))))</f>
        <v>Isi Sasaran</v>
      </c>
      <c r="M285" s="848" t="s">
        <v>26</v>
      </c>
      <c r="N285" s="851" t="str">
        <f>IF(M285="Y",1,IF(M285="T",0,IF(M285="Y/T","Belum diisi","Error")))</f>
        <v>Belum diisi</v>
      </c>
      <c r="O285" s="517"/>
      <c r="P285" s="517"/>
      <c r="Q285" s="517"/>
      <c r="R285" s="517"/>
    </row>
    <row r="286" spans="2:18" s="527" customFormat="1" ht="15.75">
      <c r="B286" s="837"/>
      <c r="C286" s="840"/>
      <c r="D286" s="858"/>
      <c r="E286" s="855"/>
      <c r="F286" s="549">
        <v>2</v>
      </c>
      <c r="G286" s="550"/>
      <c r="H286" s="598" t="str">
        <f t="shared" si="5"/>
        <v>Belum Diisi</v>
      </c>
      <c r="I286" s="592" t="s">
        <v>26</v>
      </c>
      <c r="J286" s="593" t="str">
        <f>IF($D$285="Y/T","Isi Sasaran",IF($E$285=0,0,IF(I286="Y",1,IF(I286="T",0,"Isi Dulu"))))</f>
        <v>Isi Sasaran</v>
      </c>
      <c r="K286" s="592" t="s">
        <v>26</v>
      </c>
      <c r="L286" s="593" t="str">
        <f>IF($D$285="Y/T","Isi Sasaran",IF($E$285=0,0,IF(K286="Y",1,IF(K286="T",0,"Isi Dulu"))))</f>
        <v>Isi Sasaran</v>
      </c>
      <c r="M286" s="849"/>
      <c r="N286" s="852"/>
      <c r="O286" s="517"/>
      <c r="P286" s="517"/>
      <c r="Q286" s="517"/>
      <c r="R286" s="517"/>
    </row>
    <row r="287" spans="2:18" s="527" customFormat="1" ht="15.75">
      <c r="B287" s="837"/>
      <c r="C287" s="840"/>
      <c r="D287" s="858"/>
      <c r="E287" s="855"/>
      <c r="F287" s="549">
        <v>3</v>
      </c>
      <c r="G287" s="550"/>
      <c r="H287" s="598" t="str">
        <f t="shared" si="5"/>
        <v>Belum Diisi</v>
      </c>
      <c r="I287" s="592" t="s">
        <v>26</v>
      </c>
      <c r="J287" s="593" t="str">
        <f>IF($D$285="Y/T","Isi Sasaran",IF($E$285=0,0,IF(I287="Y",1,IF(I287="T",0,"Isi Dulu"))))</f>
        <v>Isi Sasaran</v>
      </c>
      <c r="K287" s="592" t="s">
        <v>26</v>
      </c>
      <c r="L287" s="593" t="str">
        <f>IF($D$285="Y/T","Isi Sasaran",IF($E$285=0,0,IF(K287="Y",1,IF(K287="T",0,"Isi Dulu"))))</f>
        <v>Isi Sasaran</v>
      </c>
      <c r="M287" s="849"/>
      <c r="N287" s="852"/>
      <c r="O287" s="517"/>
      <c r="P287" s="517"/>
      <c r="Q287" s="517"/>
      <c r="R287" s="517"/>
    </row>
    <row r="288" spans="2:18" s="527" customFormat="1" ht="15.75">
      <c r="B288" s="837"/>
      <c r="C288" s="840"/>
      <c r="D288" s="858"/>
      <c r="E288" s="855"/>
      <c r="F288" s="549">
        <v>4</v>
      </c>
      <c r="G288" s="550"/>
      <c r="H288" s="598" t="str">
        <f t="shared" si="5"/>
        <v>Belum Diisi</v>
      </c>
      <c r="I288" s="592" t="s">
        <v>26</v>
      </c>
      <c r="J288" s="593" t="str">
        <f>IF($D$285="Y/T","Isi Sasaran",IF($E$285=0,0,IF(I288="Y",1,IF(I288="T",0,"Isi Dulu"))))</f>
        <v>Isi Sasaran</v>
      </c>
      <c r="K288" s="592" t="s">
        <v>26</v>
      </c>
      <c r="L288" s="593" t="str">
        <f>IF($D$285="Y/T","Isi Sasaran",IF($E$285=0,0,IF(K288="Y",1,IF(K288="T",0,"Isi Dulu"))))</f>
        <v>Isi Sasaran</v>
      </c>
      <c r="M288" s="849"/>
      <c r="N288" s="852"/>
      <c r="O288" s="517"/>
      <c r="P288" s="517"/>
      <c r="Q288" s="517"/>
      <c r="R288" s="517"/>
    </row>
    <row r="289" spans="2:18" s="527" customFormat="1" ht="15.75">
      <c r="B289" s="838"/>
      <c r="C289" s="841"/>
      <c r="D289" s="859"/>
      <c r="E289" s="856"/>
      <c r="F289" s="569">
        <v>5</v>
      </c>
      <c r="G289" s="570"/>
      <c r="H289" s="599" t="str">
        <f t="shared" si="5"/>
        <v>Belum Diisi</v>
      </c>
      <c r="I289" s="595" t="s">
        <v>26</v>
      </c>
      <c r="J289" s="596" t="str">
        <f>IF($D$285="Y/T","Isi Sasaran",IF($E$285=0,0,IF(I289="Y",1,IF(I289="T",0,"Isi Dulu"))))</f>
        <v>Isi Sasaran</v>
      </c>
      <c r="K289" s="595" t="s">
        <v>26</v>
      </c>
      <c r="L289" s="596" t="str">
        <f>IF($D$285="Y/T","Isi Sasaran",IF($E$285=0,0,IF(K289="Y",1,IF(K289="T",0,"Isi Dulu"))))</f>
        <v>Isi Sasaran</v>
      </c>
      <c r="M289" s="850"/>
      <c r="N289" s="853"/>
      <c r="O289" s="517"/>
      <c r="P289" s="517"/>
      <c r="Q289" s="517"/>
      <c r="R289" s="517"/>
    </row>
    <row r="290" spans="2:18" s="527" customFormat="1" ht="15.75">
      <c r="B290" s="836">
        <v>17</v>
      </c>
      <c r="C290" s="839"/>
      <c r="D290" s="857" t="s">
        <v>26</v>
      </c>
      <c r="E290" s="854" t="str">
        <f>IF(D290="Y",1,IF(D290="T",0,IF(D290="Y/T","Belum diisi","Error")))</f>
        <v>Belum diisi</v>
      </c>
      <c r="F290" s="528">
        <v>1</v>
      </c>
      <c r="G290" s="529"/>
      <c r="H290" s="600" t="str">
        <f t="shared" si="5"/>
        <v>Belum Diisi</v>
      </c>
      <c r="I290" s="590" t="s">
        <v>26</v>
      </c>
      <c r="J290" s="591" t="str">
        <f>IF($D$290="Y/T","Isi Sasaran",IF($E$290=0,0,IF(I290="Y",1,IF(I290="T",0,"Isi Dulu"))))</f>
        <v>Isi Sasaran</v>
      </c>
      <c r="K290" s="590" t="s">
        <v>26</v>
      </c>
      <c r="L290" s="591" t="str">
        <f>IF($D$290="Y/T","Isi Sasaran",IF($E$290=0,0,IF(K290="Y",1,IF(K290="T",0,"Isi Dulu"))))</f>
        <v>Isi Sasaran</v>
      </c>
      <c r="M290" s="848" t="s">
        <v>26</v>
      </c>
      <c r="N290" s="851" t="str">
        <f>IF(M290="Y",1,IF(M290="T",0,IF(M290="Y/T","Belum diisi","Error")))</f>
        <v>Belum diisi</v>
      </c>
      <c r="O290" s="517"/>
      <c r="P290" s="517"/>
      <c r="Q290" s="517"/>
      <c r="R290" s="517"/>
    </row>
    <row r="291" spans="2:18" s="527" customFormat="1" ht="15.75">
      <c r="B291" s="837"/>
      <c r="C291" s="840"/>
      <c r="D291" s="858"/>
      <c r="E291" s="855"/>
      <c r="F291" s="549">
        <v>2</v>
      </c>
      <c r="G291" s="550"/>
      <c r="H291" s="598" t="str">
        <f t="shared" si="5"/>
        <v>Belum Diisi</v>
      </c>
      <c r="I291" s="592" t="s">
        <v>26</v>
      </c>
      <c r="J291" s="593" t="str">
        <f>IF($D$290="Y/T","Isi Sasaran",IF($E$290=0,0,IF(I291="Y",1,IF(I291="T",0,"Isi Dulu"))))</f>
        <v>Isi Sasaran</v>
      </c>
      <c r="K291" s="592" t="s">
        <v>26</v>
      </c>
      <c r="L291" s="593" t="str">
        <f>IF($D$290="Y/T","Isi Sasaran",IF($E$290=0,0,IF(K291="Y",1,IF(K291="T",0,"Isi Dulu"))))</f>
        <v>Isi Sasaran</v>
      </c>
      <c r="M291" s="849"/>
      <c r="N291" s="852"/>
      <c r="O291" s="517"/>
      <c r="P291" s="517"/>
      <c r="Q291" s="517"/>
      <c r="R291" s="517"/>
    </row>
    <row r="292" spans="2:18" s="527" customFormat="1" ht="15.75">
      <c r="B292" s="837"/>
      <c r="C292" s="840"/>
      <c r="D292" s="858"/>
      <c r="E292" s="855"/>
      <c r="F292" s="549">
        <v>3</v>
      </c>
      <c r="G292" s="550"/>
      <c r="H292" s="598" t="str">
        <f t="shared" si="5"/>
        <v>Belum Diisi</v>
      </c>
      <c r="I292" s="592" t="s">
        <v>26</v>
      </c>
      <c r="J292" s="593" t="str">
        <f>IF($D$290="Y/T","Isi Sasaran",IF($E$290=0,0,IF(I292="Y",1,IF(I292="T",0,"Isi Dulu"))))</f>
        <v>Isi Sasaran</v>
      </c>
      <c r="K292" s="592" t="s">
        <v>26</v>
      </c>
      <c r="L292" s="593" t="str">
        <f>IF($D$290="Y/T","Isi Sasaran",IF($E$290=0,0,IF(K292="Y",1,IF(K292="T",0,"Isi Dulu"))))</f>
        <v>Isi Sasaran</v>
      </c>
      <c r="M292" s="849"/>
      <c r="N292" s="852"/>
      <c r="O292" s="517"/>
      <c r="P292" s="517"/>
      <c r="Q292" s="517"/>
      <c r="R292" s="517"/>
    </row>
    <row r="293" spans="2:18" s="527" customFormat="1" ht="15.75">
      <c r="B293" s="837"/>
      <c r="C293" s="840"/>
      <c r="D293" s="858"/>
      <c r="E293" s="855"/>
      <c r="F293" s="549">
        <v>4</v>
      </c>
      <c r="G293" s="550"/>
      <c r="H293" s="598" t="str">
        <f t="shared" si="5"/>
        <v>Belum Diisi</v>
      </c>
      <c r="I293" s="592" t="s">
        <v>26</v>
      </c>
      <c r="J293" s="593" t="str">
        <f>IF($D$290="Y/T","Isi Sasaran",IF($E$290=0,0,IF(I293="Y",1,IF(I293="T",0,"Isi Dulu"))))</f>
        <v>Isi Sasaran</v>
      </c>
      <c r="K293" s="592" t="s">
        <v>26</v>
      </c>
      <c r="L293" s="593" t="str">
        <f>IF($D$290="Y/T","Isi Sasaran",IF($E$290=0,0,IF(K293="Y",1,IF(K293="T",0,"Isi Dulu"))))</f>
        <v>Isi Sasaran</v>
      </c>
      <c r="M293" s="849"/>
      <c r="N293" s="852"/>
      <c r="O293" s="517"/>
      <c r="P293" s="517"/>
      <c r="Q293" s="517"/>
      <c r="R293" s="517"/>
    </row>
    <row r="294" spans="2:18" s="527" customFormat="1" ht="15.75">
      <c r="B294" s="838"/>
      <c r="C294" s="841"/>
      <c r="D294" s="859"/>
      <c r="E294" s="856"/>
      <c r="F294" s="569">
        <v>5</v>
      </c>
      <c r="G294" s="570"/>
      <c r="H294" s="599" t="str">
        <f t="shared" si="5"/>
        <v>Belum Diisi</v>
      </c>
      <c r="I294" s="595" t="s">
        <v>26</v>
      </c>
      <c r="J294" s="596" t="str">
        <f>IF($D$290="Y/T","Isi Sasaran",IF($E$290=0,0,IF(I294="Y",1,IF(I294="T",0,"Isi Dulu"))))</f>
        <v>Isi Sasaran</v>
      </c>
      <c r="K294" s="595" t="s">
        <v>26</v>
      </c>
      <c r="L294" s="596" t="str">
        <f>IF($D$290="Y/T","Isi Sasaran",IF($E$290=0,0,IF(K294="Y",1,IF(K294="T",0,"Isi Dulu"))))</f>
        <v>Isi Sasaran</v>
      </c>
      <c r="M294" s="850"/>
      <c r="N294" s="853"/>
      <c r="O294" s="517"/>
      <c r="P294" s="517"/>
      <c r="Q294" s="517"/>
      <c r="R294" s="517"/>
    </row>
    <row r="295" spans="2:18" s="527" customFormat="1" ht="15.75">
      <c r="B295" s="836">
        <v>18</v>
      </c>
      <c r="C295" s="839"/>
      <c r="D295" s="857" t="s">
        <v>26</v>
      </c>
      <c r="E295" s="854" t="str">
        <f>IF(D295="Y",1,IF(D295="T",0,IF(D295="Y/T","Belum diisi","Error")))</f>
        <v>Belum diisi</v>
      </c>
      <c r="F295" s="528">
        <v>1</v>
      </c>
      <c r="G295" s="529"/>
      <c r="H295" s="600" t="str">
        <f t="shared" si="5"/>
        <v>Belum Diisi</v>
      </c>
      <c r="I295" s="590" t="s">
        <v>26</v>
      </c>
      <c r="J295" s="591" t="str">
        <f>IF($D$295="Y/T","Isi Sasaran",IF($E$295=0,0,IF(I295="Y",1,IF(I295="T",0,"Isi Dulu"))))</f>
        <v>Isi Sasaran</v>
      </c>
      <c r="K295" s="590" t="s">
        <v>26</v>
      </c>
      <c r="L295" s="591" t="str">
        <f>IF($D$295="Y/T","Isi Sasaran",IF($E$295=0,0,IF(K295="Y",1,IF(K295="T",0,"Isi Dulu"))))</f>
        <v>Isi Sasaran</v>
      </c>
      <c r="M295" s="848" t="s">
        <v>26</v>
      </c>
      <c r="N295" s="851" t="str">
        <f>IF(M295="Y",1,IF(M295="T",0,IF(M295="Y/T","Belum diisi","Error")))</f>
        <v>Belum diisi</v>
      </c>
      <c r="O295" s="517"/>
      <c r="P295" s="517"/>
      <c r="Q295" s="517"/>
      <c r="R295" s="517"/>
    </row>
    <row r="296" spans="2:18" s="527" customFormat="1" ht="15.75">
      <c r="B296" s="837"/>
      <c r="C296" s="840"/>
      <c r="D296" s="858"/>
      <c r="E296" s="855"/>
      <c r="F296" s="549">
        <v>2</v>
      </c>
      <c r="G296" s="550"/>
      <c r="H296" s="598" t="str">
        <f t="shared" si="5"/>
        <v>Belum Diisi</v>
      </c>
      <c r="I296" s="592" t="s">
        <v>26</v>
      </c>
      <c r="J296" s="593" t="str">
        <f>IF($D$295="Y/T","Isi Sasaran",IF($E$295=0,0,IF(I296="Y",1,IF(I296="T",0,"Isi Dulu"))))</f>
        <v>Isi Sasaran</v>
      </c>
      <c r="K296" s="592" t="s">
        <v>26</v>
      </c>
      <c r="L296" s="593" t="str">
        <f>IF($D$295="Y/T","Isi Sasaran",IF($E$295=0,0,IF(K296="Y",1,IF(K296="T",0,"Isi Dulu"))))</f>
        <v>Isi Sasaran</v>
      </c>
      <c r="M296" s="849"/>
      <c r="N296" s="852"/>
      <c r="O296" s="517"/>
      <c r="P296" s="517"/>
      <c r="Q296" s="517"/>
      <c r="R296" s="517"/>
    </row>
    <row r="297" spans="2:18" s="527" customFormat="1" ht="15.75">
      <c r="B297" s="837"/>
      <c r="C297" s="840"/>
      <c r="D297" s="858"/>
      <c r="E297" s="855"/>
      <c r="F297" s="549">
        <v>3</v>
      </c>
      <c r="G297" s="550"/>
      <c r="H297" s="598" t="str">
        <f t="shared" si="5"/>
        <v>Belum Diisi</v>
      </c>
      <c r="I297" s="592" t="s">
        <v>26</v>
      </c>
      <c r="J297" s="593" t="str">
        <f>IF($D$295="Y/T","Isi Sasaran",IF($E$295=0,0,IF(I297="Y",1,IF(I297="T",0,"Isi Dulu"))))</f>
        <v>Isi Sasaran</v>
      </c>
      <c r="K297" s="592" t="s">
        <v>26</v>
      </c>
      <c r="L297" s="593" t="str">
        <f>IF($D$295="Y/T","Isi Sasaran",IF($E$295=0,0,IF(K297="Y",1,IF(K297="T",0,"Isi Dulu"))))</f>
        <v>Isi Sasaran</v>
      </c>
      <c r="M297" s="849"/>
      <c r="N297" s="852"/>
      <c r="O297" s="517"/>
      <c r="P297" s="517"/>
      <c r="Q297" s="517"/>
      <c r="R297" s="517"/>
    </row>
    <row r="298" spans="2:18" s="527" customFormat="1" ht="15.75">
      <c r="B298" s="837"/>
      <c r="C298" s="840"/>
      <c r="D298" s="858"/>
      <c r="E298" s="855"/>
      <c r="F298" s="549">
        <v>4</v>
      </c>
      <c r="G298" s="550"/>
      <c r="H298" s="598" t="str">
        <f t="shared" si="5"/>
        <v>Belum Diisi</v>
      </c>
      <c r="I298" s="592" t="s">
        <v>26</v>
      </c>
      <c r="J298" s="593" t="str">
        <f>IF($D$295="Y/T","Isi Sasaran",IF($E$295=0,0,IF(I298="Y",1,IF(I298="T",0,"Isi Dulu"))))</f>
        <v>Isi Sasaran</v>
      </c>
      <c r="K298" s="592" t="s">
        <v>26</v>
      </c>
      <c r="L298" s="593" t="str">
        <f>IF($D$295="Y/T","Isi Sasaran",IF($E$295=0,0,IF(K298="Y",1,IF(K298="T",0,"Isi Dulu"))))</f>
        <v>Isi Sasaran</v>
      </c>
      <c r="M298" s="849"/>
      <c r="N298" s="852"/>
      <c r="O298" s="517"/>
      <c r="P298" s="517"/>
      <c r="Q298" s="517"/>
      <c r="R298" s="517"/>
    </row>
    <row r="299" spans="2:18" s="527" customFormat="1" ht="15.75">
      <c r="B299" s="838"/>
      <c r="C299" s="841"/>
      <c r="D299" s="859"/>
      <c r="E299" s="856"/>
      <c r="F299" s="569">
        <v>5</v>
      </c>
      <c r="G299" s="570"/>
      <c r="H299" s="599" t="str">
        <f t="shared" si="5"/>
        <v>Belum Diisi</v>
      </c>
      <c r="I299" s="595" t="s">
        <v>26</v>
      </c>
      <c r="J299" s="596" t="str">
        <f>IF($D$295="Y/T","Isi Sasaran",IF($E$295=0,0,IF(I299="Y",1,IF(I299="T",0,"Isi Dulu"))))</f>
        <v>Isi Sasaran</v>
      </c>
      <c r="K299" s="595" t="s">
        <v>26</v>
      </c>
      <c r="L299" s="596" t="str">
        <f>IF($D$295="Y/T","Isi Sasaran",IF($E$295=0,0,IF(K299="Y",1,IF(K299="T",0,"Isi Dulu"))))</f>
        <v>Isi Sasaran</v>
      </c>
      <c r="M299" s="850"/>
      <c r="N299" s="853"/>
      <c r="O299" s="517"/>
      <c r="P299" s="517"/>
      <c r="Q299" s="517"/>
      <c r="R299" s="517"/>
    </row>
    <row r="300" spans="2:18" s="527" customFormat="1" ht="15.75">
      <c r="B300" s="836">
        <v>19</v>
      </c>
      <c r="C300" s="839"/>
      <c r="D300" s="857" t="s">
        <v>26</v>
      </c>
      <c r="E300" s="854" t="str">
        <f>IF(D300="Y",1,IF(D300="T",0,IF(D300="Y/T","Belum diisi","Error")))</f>
        <v>Belum diisi</v>
      </c>
      <c r="F300" s="528">
        <v>1</v>
      </c>
      <c r="G300" s="529"/>
      <c r="H300" s="600" t="str">
        <f t="shared" si="5"/>
        <v>Belum Diisi</v>
      </c>
      <c r="I300" s="590" t="s">
        <v>26</v>
      </c>
      <c r="J300" s="591" t="str">
        <f>IF($D$300="Y/T","Isi Sasaran",IF($E$300=0,0,IF(I300="Y",1,IF(I300="T",0,"Isi Dulu"))))</f>
        <v>Isi Sasaran</v>
      </c>
      <c r="K300" s="590" t="s">
        <v>26</v>
      </c>
      <c r="L300" s="591" t="str">
        <f>IF($D$300="Y/T","Isi Sasaran",IF($E$300=0,0,IF(K300="Y",1,IF(K300="T",0,"Isi Dulu"))))</f>
        <v>Isi Sasaran</v>
      </c>
      <c r="M300" s="848" t="s">
        <v>26</v>
      </c>
      <c r="N300" s="851" t="str">
        <f>IF(M300="Y",1,IF(M300="T",0,IF(M300="Y/T","Belum diisi","Error")))</f>
        <v>Belum diisi</v>
      </c>
      <c r="O300" s="517"/>
      <c r="P300" s="517"/>
      <c r="Q300" s="517"/>
      <c r="R300" s="517"/>
    </row>
    <row r="301" spans="2:18" s="527" customFormat="1" ht="15.75">
      <c r="B301" s="837"/>
      <c r="C301" s="840"/>
      <c r="D301" s="858"/>
      <c r="E301" s="855"/>
      <c r="F301" s="549">
        <v>2</v>
      </c>
      <c r="G301" s="550"/>
      <c r="H301" s="598" t="str">
        <f t="shared" si="5"/>
        <v>Belum Diisi</v>
      </c>
      <c r="I301" s="592" t="s">
        <v>26</v>
      </c>
      <c r="J301" s="593" t="str">
        <f>IF($D$300="Y/T","Isi Sasaran",IF($E$300=0,0,IF(I301="Y",1,IF(I301="T",0,"Isi Dulu"))))</f>
        <v>Isi Sasaran</v>
      </c>
      <c r="K301" s="592" t="s">
        <v>26</v>
      </c>
      <c r="L301" s="593" t="str">
        <f>IF($D$300="Y/T","Isi Sasaran",IF($E$300=0,0,IF(K301="Y",1,IF(K301="T",0,"Isi Dulu"))))</f>
        <v>Isi Sasaran</v>
      </c>
      <c r="M301" s="849"/>
      <c r="N301" s="852"/>
      <c r="O301" s="517"/>
      <c r="P301" s="517"/>
      <c r="Q301" s="517"/>
      <c r="R301" s="517"/>
    </row>
    <row r="302" spans="2:18" s="527" customFormat="1" ht="15.75">
      <c r="B302" s="837"/>
      <c r="C302" s="840"/>
      <c r="D302" s="858"/>
      <c r="E302" s="855"/>
      <c r="F302" s="549">
        <v>3</v>
      </c>
      <c r="G302" s="550"/>
      <c r="H302" s="598" t="str">
        <f t="shared" si="5"/>
        <v>Belum Diisi</v>
      </c>
      <c r="I302" s="592" t="s">
        <v>26</v>
      </c>
      <c r="J302" s="593" t="str">
        <f>IF($D$300="Y/T","Isi Sasaran",IF($E$300=0,0,IF(I302="Y",1,IF(I302="T",0,"Isi Dulu"))))</f>
        <v>Isi Sasaran</v>
      </c>
      <c r="K302" s="592" t="s">
        <v>26</v>
      </c>
      <c r="L302" s="593" t="str">
        <f>IF($D$300="Y/T","Isi Sasaran",IF($E$300=0,0,IF(K302="Y",1,IF(K302="T",0,"Isi Dulu"))))</f>
        <v>Isi Sasaran</v>
      </c>
      <c r="M302" s="849"/>
      <c r="N302" s="852"/>
      <c r="O302" s="517"/>
      <c r="P302" s="517"/>
      <c r="Q302" s="517"/>
      <c r="R302" s="517"/>
    </row>
    <row r="303" spans="2:18" s="527" customFormat="1" ht="15.75">
      <c r="B303" s="837"/>
      <c r="C303" s="840"/>
      <c r="D303" s="858"/>
      <c r="E303" s="855"/>
      <c r="F303" s="549">
        <v>4</v>
      </c>
      <c r="G303" s="550"/>
      <c r="H303" s="598" t="str">
        <f t="shared" si="5"/>
        <v>Belum Diisi</v>
      </c>
      <c r="I303" s="592" t="s">
        <v>26</v>
      </c>
      <c r="J303" s="593" t="str">
        <f>IF($D$300="Y/T","Isi Sasaran",IF($E$300=0,0,IF(I303="Y",1,IF(I303="T",0,"Isi Dulu"))))</f>
        <v>Isi Sasaran</v>
      </c>
      <c r="K303" s="592" t="s">
        <v>26</v>
      </c>
      <c r="L303" s="593" t="str">
        <f>IF($D$300="Y/T","Isi Sasaran",IF($E$300=0,0,IF(K303="Y",1,IF(K303="T",0,"Isi Dulu"))))</f>
        <v>Isi Sasaran</v>
      </c>
      <c r="M303" s="849"/>
      <c r="N303" s="852"/>
      <c r="O303" s="517"/>
      <c r="P303" s="517"/>
      <c r="Q303" s="517"/>
      <c r="R303" s="517"/>
    </row>
    <row r="304" spans="2:18" s="527" customFormat="1" ht="15.75">
      <c r="B304" s="838"/>
      <c r="C304" s="841"/>
      <c r="D304" s="859"/>
      <c r="E304" s="856"/>
      <c r="F304" s="569">
        <v>5</v>
      </c>
      <c r="G304" s="570"/>
      <c r="H304" s="599" t="str">
        <f t="shared" si="5"/>
        <v>Belum Diisi</v>
      </c>
      <c r="I304" s="595" t="s">
        <v>26</v>
      </c>
      <c r="J304" s="596" t="str">
        <f>IF($D$300="Y/T","Isi Sasaran",IF($E$300=0,0,IF(I304="Y",1,IF(I304="T",0,"Isi Dulu"))))</f>
        <v>Isi Sasaran</v>
      </c>
      <c r="K304" s="595" t="s">
        <v>26</v>
      </c>
      <c r="L304" s="596" t="str">
        <f>IF($D$300="Y/T","Isi Sasaran",IF($E$300=0,0,IF(K304="Y",1,IF(K304="T",0,"Isi Dulu"))))</f>
        <v>Isi Sasaran</v>
      </c>
      <c r="M304" s="850"/>
      <c r="N304" s="853"/>
      <c r="O304" s="517"/>
      <c r="P304" s="517"/>
      <c r="Q304" s="517"/>
      <c r="R304" s="517"/>
    </row>
    <row r="305" spans="2:18" s="527" customFormat="1" ht="15.75">
      <c r="B305" s="836">
        <v>20</v>
      </c>
      <c r="C305" s="839"/>
      <c r="D305" s="857" t="s">
        <v>26</v>
      </c>
      <c r="E305" s="854" t="str">
        <f>IF(D305="Y",1,IF(D305="T",0,IF(D305="Y/T","Belum diisi","Error")))</f>
        <v>Belum diisi</v>
      </c>
      <c r="F305" s="528">
        <v>1</v>
      </c>
      <c r="G305" s="529"/>
      <c r="H305" s="600" t="str">
        <f t="shared" si="5"/>
        <v>Belum Diisi</v>
      </c>
      <c r="I305" s="590" t="s">
        <v>26</v>
      </c>
      <c r="J305" s="591" t="str">
        <f>IF($D$305="Y/T","Isi Sasaran",IF($E$305=0,0,IF(I305="Y",1,IF(I305="T",0,"Isi Dulu"))))</f>
        <v>Isi Sasaran</v>
      </c>
      <c r="K305" s="590" t="s">
        <v>26</v>
      </c>
      <c r="L305" s="591" t="str">
        <f>IF($D$305="Y/T","Isi Sasaran",IF($E$305=0,0,IF(K305="Y",1,IF(K305="T",0,"Isi Dulu"))))</f>
        <v>Isi Sasaran</v>
      </c>
      <c r="M305" s="848" t="s">
        <v>26</v>
      </c>
      <c r="N305" s="851" t="str">
        <f>IF(M305="Y",1,IF(M305="T",0,IF(M305="Y/T","Belum diisi","Error")))</f>
        <v>Belum diisi</v>
      </c>
      <c r="O305" s="517"/>
      <c r="P305" s="517"/>
      <c r="Q305" s="517"/>
      <c r="R305" s="517"/>
    </row>
    <row r="306" spans="2:18" s="527" customFormat="1" ht="15.75">
      <c r="B306" s="837"/>
      <c r="C306" s="840"/>
      <c r="D306" s="858"/>
      <c r="E306" s="855"/>
      <c r="F306" s="549">
        <v>2</v>
      </c>
      <c r="G306" s="550"/>
      <c r="H306" s="598" t="str">
        <f t="shared" si="5"/>
        <v>Belum Diisi</v>
      </c>
      <c r="I306" s="592" t="s">
        <v>26</v>
      </c>
      <c r="J306" s="593" t="str">
        <f>IF($D$305="Y/T","Isi Sasaran",IF($E$305=0,0,IF(I306="Y",1,IF(I306="T",0,"Isi Dulu"))))</f>
        <v>Isi Sasaran</v>
      </c>
      <c r="K306" s="592" t="s">
        <v>26</v>
      </c>
      <c r="L306" s="593" t="str">
        <f>IF($D$305="Y/T","Isi Sasaran",IF($E$305=0,0,IF(K306="Y",1,IF(K306="T",0,"Isi Dulu"))))</f>
        <v>Isi Sasaran</v>
      </c>
      <c r="M306" s="849"/>
      <c r="N306" s="852"/>
      <c r="O306" s="517"/>
      <c r="P306" s="517"/>
      <c r="Q306" s="517"/>
      <c r="R306" s="517"/>
    </row>
    <row r="307" spans="2:18" s="527" customFormat="1" ht="15.75">
      <c r="B307" s="837"/>
      <c r="C307" s="840"/>
      <c r="D307" s="858"/>
      <c r="E307" s="855"/>
      <c r="F307" s="549">
        <v>3</v>
      </c>
      <c r="G307" s="550"/>
      <c r="H307" s="598" t="str">
        <f t="shared" si="5"/>
        <v>Belum Diisi</v>
      </c>
      <c r="I307" s="592" t="s">
        <v>26</v>
      </c>
      <c r="J307" s="593" t="str">
        <f>IF($D$305="Y/T","Isi Sasaran",IF($E$305=0,0,IF(I307="Y",1,IF(I307="T",0,"Isi Dulu"))))</f>
        <v>Isi Sasaran</v>
      </c>
      <c r="K307" s="592" t="s">
        <v>26</v>
      </c>
      <c r="L307" s="593" t="str">
        <f>IF($D$305="Y/T","Isi Sasaran",IF($E$305=0,0,IF(K307="Y",1,IF(K307="T",0,"Isi Dulu"))))</f>
        <v>Isi Sasaran</v>
      </c>
      <c r="M307" s="849"/>
      <c r="N307" s="852"/>
      <c r="O307" s="517"/>
      <c r="P307" s="517"/>
      <c r="Q307" s="517"/>
      <c r="R307" s="517"/>
    </row>
    <row r="308" spans="2:18" s="527" customFormat="1" ht="15.75">
      <c r="B308" s="837"/>
      <c r="C308" s="840"/>
      <c r="D308" s="858"/>
      <c r="E308" s="855"/>
      <c r="F308" s="549">
        <v>4</v>
      </c>
      <c r="G308" s="550"/>
      <c r="H308" s="598" t="str">
        <f t="shared" si="5"/>
        <v>Belum Diisi</v>
      </c>
      <c r="I308" s="592" t="s">
        <v>26</v>
      </c>
      <c r="J308" s="593" t="str">
        <f>IF($D$305="Y/T","Isi Sasaran",IF($E$305=0,0,IF(I308="Y",1,IF(I308="T",0,"Isi Dulu"))))</f>
        <v>Isi Sasaran</v>
      </c>
      <c r="K308" s="592" t="s">
        <v>26</v>
      </c>
      <c r="L308" s="593" t="str">
        <f>IF($D$305="Y/T","Isi Sasaran",IF($E$305=0,0,IF(K308="Y",1,IF(K308="T",0,"Isi Dulu"))))</f>
        <v>Isi Sasaran</v>
      </c>
      <c r="M308" s="849"/>
      <c r="N308" s="852"/>
      <c r="O308" s="517"/>
      <c r="P308" s="517"/>
      <c r="Q308" s="517"/>
      <c r="R308" s="517"/>
    </row>
    <row r="309" spans="2:18" s="527" customFormat="1" ht="15.75">
      <c r="B309" s="838"/>
      <c r="C309" s="841"/>
      <c r="D309" s="859"/>
      <c r="E309" s="856"/>
      <c r="F309" s="569">
        <v>5</v>
      </c>
      <c r="G309" s="570"/>
      <c r="H309" s="599" t="str">
        <f t="shared" si="5"/>
        <v>Belum Diisi</v>
      </c>
      <c r="I309" s="595" t="s">
        <v>26</v>
      </c>
      <c r="J309" s="596" t="str">
        <f>IF($D$305="Y/T","Isi Sasaran",IF($E$305=0,0,IF(I309="Y",1,IF(I309="T",0,"Isi Dulu"))))</f>
        <v>Isi Sasaran</v>
      </c>
      <c r="K309" s="595" t="s">
        <v>26</v>
      </c>
      <c r="L309" s="596" t="str">
        <f>IF($D$305="Y/T","Isi Sasaran",IF($E$305=0,0,IF(K309="Y",1,IF(K309="T",0,"Isi Dulu"))))</f>
        <v>Isi Sasaran</v>
      </c>
      <c r="M309" s="850"/>
      <c r="N309" s="853"/>
      <c r="O309" s="517"/>
      <c r="P309" s="517"/>
      <c r="Q309" s="517"/>
      <c r="R309" s="517"/>
    </row>
    <row r="310" spans="2:18" ht="15.75">
      <c r="B310" s="580"/>
      <c r="C310" s="581"/>
      <c r="D310" s="582"/>
      <c r="E310" s="602" t="e">
        <f>AVERAGE(E210:E309)</f>
        <v>#DIV/0!</v>
      </c>
      <c r="F310" s="583"/>
      <c r="G310" s="583"/>
      <c r="H310" s="602" t="e">
        <f>(IF($D210="Y/T",0,AVERAGE(H210:H214))+IF($D215="Y/T",0,AVERAGE(H215:H219))+IF($D220="Y/T",0,AVERAGE(H220:H224))+IF($D225="Y/T",0,AVERAGE(H225:H229))+IF($D230="Y/T",0,AVERAGE(H230:H234))+IF($D235="Y/T",0,AVERAGE(H235:H239))+IF($D240="Y/T",0,AVERAGE(H240:H244))+IF($D245="Y/T",0,AVERAGE(H245:H249))+IF($D250="Y/T",0,AVERAGE(H250:H254))+IF($D255="Y/T",0,AVERAGE(H255:H259))+IF($D260="Y/T",0,AVERAGE(H260:H264))+IF($D265="Y/T",0,AVERAGE(H265:H269))+IF($D270="Y/T",0,AVERAGE(H270:H274))+IF($D275="Y/T",0,AVERAGE(H275:H279))+IF($D280="Y/T",0,AVERAGE(H280:H284))+IF($D285="Y/T",0,AVERAGE(H285:H289))+IF($D290="Y/T",0,AVERAGE(H290:H294))+IF($D295="Y/T",0,AVERAGE(H295:H299))+IF($D300="Y/T",0,AVERAGE(H300:H304))+IF($D305="Y/T",0,AVERAGE(H305:H309)))/(COUNTIF($D210:$D309,"Y")+COUNTIF($D210:$D309,"T"))</f>
        <v>#DIV/0!</v>
      </c>
      <c r="I310" s="582"/>
      <c r="J310" s="602" t="e">
        <f>(IF($D210="Y/T",0,AVERAGE(J210:J214))+IF($D215="Y/T",0,AVERAGE(J215:J219))+IF($D220="Y/T",0,AVERAGE(J220:J224))+IF($D225="Y/T",0,AVERAGE(J225:J229))+IF($D230="Y/T",0,AVERAGE(J230:J234))+IF($D235="Y/T",0,AVERAGE(J235:J239))+IF($D240="Y/T",0,AVERAGE(J240:J244))+IF($D245="Y/T",0,AVERAGE(J245:J249))+IF($D250="Y/T",0,AVERAGE(J250:J254))+IF($D255="Y/T",0,AVERAGE(J255:J259))+IF($D260="Y/T",0,AVERAGE(J260:J264))+IF($D265="Y/T",0,AVERAGE(J265:J269))+IF($D270="Y/T",0,AVERAGE(J270:J274))+IF($D275="Y/T",0,AVERAGE(J275:J279))+IF($D280="Y/T",0,AVERAGE(J280:J284))+IF($D285="Y/T",0,AVERAGE(J285:J289))+IF($D290="Y/T",0,AVERAGE(J290:J294))+IF($D295="Y/T",0,AVERAGE(J295:J299))+IF($D300="Y/T",0,AVERAGE(J300:J304))+IF($D305="Y/T",0,AVERAGE(J305:J309)))/(COUNTIF($D210:$D309,"Y")+COUNTIF($D210:$D309,"T"))</f>
        <v>#DIV/0!</v>
      </c>
      <c r="K310" s="582"/>
      <c r="L310" s="602" t="e">
        <f>(IF($D210="Y/T",0,AVERAGE(L210:L214))+IF($D215="Y/T",0,AVERAGE(L215:L219))+IF($D220="Y/T",0,AVERAGE(L220:L224))+IF($D225="Y/T",0,AVERAGE(L225:L229))+IF($D230="Y/T",0,AVERAGE(L230:L234))+IF($D235="Y/T",0,AVERAGE(L235:L239))+IF($D240="Y/T",0,AVERAGE(L240:L244))+IF($D245="Y/T",0,AVERAGE(L245:L249))+IF($D250="Y/T",0,AVERAGE(L250:L254))+IF($D255="Y/T",0,AVERAGE(L255:L259))+IF($D260="Y/T",0,AVERAGE(L260:L264))+IF($D265="Y/T",0,AVERAGE(L265:L269))+IF($D270="Y/T",0,AVERAGE(L270:L274))+IF($D275="Y/T",0,AVERAGE(L275:L279))+IF($D280="Y/T",0,AVERAGE(L280:L284))+IF($D285="Y/T",0,AVERAGE(L285:L289))+IF($D290="Y/T",0,AVERAGE(L290:L294))+IF($D295="Y/T",0,AVERAGE(L295:L299))+IF($D300="Y/T",0,AVERAGE(L300:L304))+IF($D305="Y/T",0,AVERAGE(L305:L309)))/(COUNTIF($D210:$D309,"Y")+COUNTIF($D210:$D309,"T"))</f>
        <v>#DIV/0!</v>
      </c>
      <c r="M310" s="606"/>
      <c r="N310" s="602" t="e">
        <f>AVERAGE(N210:N309)</f>
        <v>#DIV/0!</v>
      </c>
    </row>
    <row r="311" spans="2:18" ht="15.75">
      <c r="B311" s="865" t="s">
        <v>434</v>
      </c>
      <c r="C311" s="865"/>
      <c r="D311" s="865"/>
      <c r="E311" s="865"/>
      <c r="F311" s="865"/>
      <c r="G311" s="865"/>
      <c r="H311" s="865"/>
      <c r="I311" s="865"/>
      <c r="J311" s="865"/>
      <c r="K311" s="865"/>
      <c r="L311" s="865"/>
      <c r="M311" s="865"/>
      <c r="N311" s="866"/>
    </row>
    <row r="312" spans="2:18" ht="15.75">
      <c r="B312" s="836">
        <v>1</v>
      </c>
      <c r="C312" s="839"/>
      <c r="D312" s="857" t="s">
        <v>26</v>
      </c>
      <c r="E312" s="854" t="str">
        <f>IF(D312="Y",1,IF(D312="T",0,IF(D312="Y/T","Belum diisi","Error")))</f>
        <v>Belum diisi</v>
      </c>
      <c r="F312" s="528">
        <v>1</v>
      </c>
      <c r="G312" s="529"/>
      <c r="H312" s="589" t="str">
        <f t="shared" ref="H312:H375" si="6">IF(OR(J312="Isi Dulu",L312="Isi Dulu",J312="Isi Sasaran",L312="Isi Sasaran"),"Belum Diisi",IF(SUM(J312,L312)=2,1,IF(SUM(J312,L312)=1,0,IF(SUM(J312,L312)=0,0,"Error"))))</f>
        <v>Belum Diisi</v>
      </c>
      <c r="I312" s="590" t="s">
        <v>26</v>
      </c>
      <c r="J312" s="591" t="str">
        <f>IF($D$312="Y/T","Isi Sasaran",IF($E$312=0,0,IF(I312="Y",1,IF(I312="T",0,"Isi Dulu"))))</f>
        <v>Isi Sasaran</v>
      </c>
      <c r="K312" s="590" t="s">
        <v>26</v>
      </c>
      <c r="L312" s="591" t="str">
        <f>IF($D$312="Y/T","Isi Sasaran",IF($E$312=0,0,IF(K312="Y",1,IF(K312="T",0,"Isi Dulu"))))</f>
        <v>Isi Sasaran</v>
      </c>
      <c r="M312" s="848" t="s">
        <v>26</v>
      </c>
      <c r="N312" s="851" t="str">
        <f>IF(M312="Y",1,IF(M312="T",0,IF(M312="Y/T","Belum diisi","Error")))</f>
        <v>Belum diisi</v>
      </c>
    </row>
    <row r="313" spans="2:18" ht="15.75">
      <c r="B313" s="837"/>
      <c r="C313" s="840"/>
      <c r="D313" s="858"/>
      <c r="E313" s="855"/>
      <c r="F313" s="549">
        <v>2</v>
      </c>
      <c r="G313" s="550"/>
      <c r="H313" s="589" t="str">
        <f t="shared" si="6"/>
        <v>Belum Diisi</v>
      </c>
      <c r="I313" s="592" t="s">
        <v>26</v>
      </c>
      <c r="J313" s="593" t="str">
        <f>IF($D$312="Y/T","Isi Sasaran",IF($E$312=0,0,IF(I313="Y",1,IF(I313="T",0,"Isi Dulu"))))</f>
        <v>Isi Sasaran</v>
      </c>
      <c r="K313" s="592" t="s">
        <v>26</v>
      </c>
      <c r="L313" s="593" t="str">
        <f>IF($D$312="Y/T","Isi Sasaran",IF($E$312=0,0,IF(K313="Y",1,IF(K313="T",0,"Isi Dulu"))))</f>
        <v>Isi Sasaran</v>
      </c>
      <c r="M313" s="849"/>
      <c r="N313" s="852"/>
    </row>
    <row r="314" spans="2:18" ht="15.75">
      <c r="B314" s="837"/>
      <c r="C314" s="840"/>
      <c r="D314" s="858"/>
      <c r="E314" s="855"/>
      <c r="F314" s="549">
        <v>3</v>
      </c>
      <c r="G314" s="550"/>
      <c r="H314" s="589" t="str">
        <f t="shared" si="6"/>
        <v>Belum Diisi</v>
      </c>
      <c r="I314" s="592" t="s">
        <v>26</v>
      </c>
      <c r="J314" s="593" t="str">
        <f>IF($D$312="Y/T","Isi Sasaran",IF($E$312=0,0,IF(I314="Y",1,IF(I314="T",0,"Isi Dulu"))))</f>
        <v>Isi Sasaran</v>
      </c>
      <c r="K314" s="592" t="s">
        <v>26</v>
      </c>
      <c r="L314" s="593" t="str">
        <f>IF($D$312="Y/T","Isi Sasaran",IF($E$312=0,0,IF(K314="Y",1,IF(K314="T",0,"Isi Dulu"))))</f>
        <v>Isi Sasaran</v>
      </c>
      <c r="M314" s="849"/>
      <c r="N314" s="852"/>
    </row>
    <row r="315" spans="2:18" ht="15.75">
      <c r="B315" s="837"/>
      <c r="C315" s="840"/>
      <c r="D315" s="858"/>
      <c r="E315" s="855"/>
      <c r="F315" s="549">
        <v>4</v>
      </c>
      <c r="G315" s="550"/>
      <c r="H315" s="589" t="str">
        <f t="shared" si="6"/>
        <v>Belum Diisi</v>
      </c>
      <c r="I315" s="592" t="s">
        <v>26</v>
      </c>
      <c r="J315" s="593" t="str">
        <f>IF($D$312="Y/T","Isi Sasaran",IF($E$312=0,0,IF(I315="Y",1,IF(I315="T",0,"Isi Dulu"))))</f>
        <v>Isi Sasaran</v>
      </c>
      <c r="K315" s="592" t="s">
        <v>26</v>
      </c>
      <c r="L315" s="593" t="str">
        <f>IF($D$312="Y/T","Isi Sasaran",IF($E$312=0,0,IF(K315="Y",1,IF(K315="T",0,"Isi Dulu"))))</f>
        <v>Isi Sasaran</v>
      </c>
      <c r="M315" s="849"/>
      <c r="N315" s="852"/>
    </row>
    <row r="316" spans="2:18" ht="15.75">
      <c r="B316" s="838"/>
      <c r="C316" s="841"/>
      <c r="D316" s="859"/>
      <c r="E316" s="856"/>
      <c r="F316" s="569">
        <v>5</v>
      </c>
      <c r="G316" s="570"/>
      <c r="H316" s="594" t="str">
        <f t="shared" si="6"/>
        <v>Belum Diisi</v>
      </c>
      <c r="I316" s="595" t="s">
        <v>26</v>
      </c>
      <c r="J316" s="596" t="str">
        <f>IF($D$312="Y/T","Isi Sasaran",IF($E$312=0,0,IF(I316="Y",1,IF(I316="T",0,"Isi Dulu"))))</f>
        <v>Isi Sasaran</v>
      </c>
      <c r="K316" s="595" t="s">
        <v>26</v>
      </c>
      <c r="L316" s="596" t="str">
        <f>IF($D$312="Y/T","Isi Sasaran",IF($E$312=0,0,IF(K316="Y",1,IF(K316="T",0,"Isi Dulu"))))</f>
        <v>Isi Sasaran</v>
      </c>
      <c r="M316" s="850"/>
      <c r="N316" s="853"/>
    </row>
    <row r="317" spans="2:18" ht="15.75">
      <c r="B317" s="836">
        <v>2</v>
      </c>
      <c r="C317" s="839"/>
      <c r="D317" s="857" t="s">
        <v>26</v>
      </c>
      <c r="E317" s="854" t="str">
        <f>IF(D317="Y",1,IF(D317="T",0,IF(D317="Y/T","Belum diisi","Error")))</f>
        <v>Belum diisi</v>
      </c>
      <c r="F317" s="528">
        <v>1</v>
      </c>
      <c r="G317" s="529"/>
      <c r="H317" s="597" t="str">
        <f t="shared" si="6"/>
        <v>Belum Diisi</v>
      </c>
      <c r="I317" s="590" t="s">
        <v>26</v>
      </c>
      <c r="J317" s="591" t="str">
        <f>IF($D$317="Y/T","Isi Sasaran",IF($E$317=0,0,IF(I317="Y",1,IF(I317="T",0,"Isi Dulu"))))</f>
        <v>Isi Sasaran</v>
      </c>
      <c r="K317" s="590" t="s">
        <v>26</v>
      </c>
      <c r="L317" s="591" t="str">
        <f>IF($D$317="Y/T","Isi Sasaran",IF($E$317=0,0,IF(K317="Y",1,IF(K317="T",0,"Isi Dulu"))))</f>
        <v>Isi Sasaran</v>
      </c>
      <c r="M317" s="848" t="s">
        <v>26</v>
      </c>
      <c r="N317" s="851" t="str">
        <f>IF(M317="Y",1,IF(M317="T",0,IF(M317="Y/T","Belum diisi","Error")))</f>
        <v>Belum diisi</v>
      </c>
    </row>
    <row r="318" spans="2:18" ht="15.75">
      <c r="B318" s="837"/>
      <c r="C318" s="840"/>
      <c r="D318" s="858"/>
      <c r="E318" s="855"/>
      <c r="F318" s="549">
        <v>2</v>
      </c>
      <c r="G318" s="550"/>
      <c r="H318" s="598" t="str">
        <f t="shared" si="6"/>
        <v>Belum Diisi</v>
      </c>
      <c r="I318" s="592" t="s">
        <v>26</v>
      </c>
      <c r="J318" s="593" t="str">
        <f>IF($D$317="Y/T","Isi Sasaran",IF($E$317=0,0,IF(I318="Y",1,IF(I318="T",0,"Isi Dulu"))))</f>
        <v>Isi Sasaran</v>
      </c>
      <c r="K318" s="592" t="s">
        <v>26</v>
      </c>
      <c r="L318" s="593" t="str">
        <f>IF($D$317="Y/T","Isi Sasaran",IF($E$317=0,0,IF(K318="Y",1,IF(K318="T",0,"Isi Dulu"))))</f>
        <v>Isi Sasaran</v>
      </c>
      <c r="M318" s="849"/>
      <c r="N318" s="852"/>
    </row>
    <row r="319" spans="2:18" ht="15.75">
      <c r="B319" s="837"/>
      <c r="C319" s="840"/>
      <c r="D319" s="858"/>
      <c r="E319" s="855"/>
      <c r="F319" s="549">
        <v>3</v>
      </c>
      <c r="G319" s="550"/>
      <c r="H319" s="598" t="str">
        <f t="shared" si="6"/>
        <v>Belum Diisi</v>
      </c>
      <c r="I319" s="592" t="s">
        <v>26</v>
      </c>
      <c r="J319" s="593" t="str">
        <f>IF($D$317="Y/T","Isi Sasaran",IF($E$317=0,0,IF(I319="Y",1,IF(I319="T",0,"Isi Dulu"))))</f>
        <v>Isi Sasaran</v>
      </c>
      <c r="K319" s="592" t="s">
        <v>26</v>
      </c>
      <c r="L319" s="593" t="str">
        <f>IF($D$317="Y/T","Isi Sasaran",IF($E$317=0,0,IF(K319="Y",1,IF(K319="T",0,"Isi Dulu"))))</f>
        <v>Isi Sasaran</v>
      </c>
      <c r="M319" s="849"/>
      <c r="N319" s="852"/>
    </row>
    <row r="320" spans="2:18" ht="15.75">
      <c r="B320" s="837"/>
      <c r="C320" s="840"/>
      <c r="D320" s="858"/>
      <c r="E320" s="855"/>
      <c r="F320" s="549">
        <v>4</v>
      </c>
      <c r="G320" s="550"/>
      <c r="H320" s="598" t="str">
        <f t="shared" si="6"/>
        <v>Belum Diisi</v>
      </c>
      <c r="I320" s="592" t="s">
        <v>26</v>
      </c>
      <c r="J320" s="593" t="str">
        <f>IF($D$317="Y/T","Isi Sasaran",IF($E$317=0,0,IF(I320="Y",1,IF(I320="T",0,"Isi Dulu"))))</f>
        <v>Isi Sasaran</v>
      </c>
      <c r="K320" s="592" t="s">
        <v>26</v>
      </c>
      <c r="L320" s="593" t="str">
        <f>IF($D$317="Y/T","Isi Sasaran",IF($E$317=0,0,IF(K320="Y",1,IF(K320="T",0,"Isi Dulu"))))</f>
        <v>Isi Sasaran</v>
      </c>
      <c r="M320" s="849"/>
      <c r="N320" s="852"/>
    </row>
    <row r="321" spans="2:14" ht="15.75">
      <c r="B321" s="838"/>
      <c r="C321" s="841"/>
      <c r="D321" s="859"/>
      <c r="E321" s="856"/>
      <c r="F321" s="569">
        <v>5</v>
      </c>
      <c r="G321" s="570"/>
      <c r="H321" s="599" t="str">
        <f t="shared" si="6"/>
        <v>Belum Diisi</v>
      </c>
      <c r="I321" s="595" t="s">
        <v>26</v>
      </c>
      <c r="J321" s="596" t="str">
        <f>IF($D$317="Y/T","Isi Sasaran",IF($E$317=0,0,IF(I321="Y",1,IF(I321="T",0,"Isi Dulu"))))</f>
        <v>Isi Sasaran</v>
      </c>
      <c r="K321" s="595" t="s">
        <v>26</v>
      </c>
      <c r="L321" s="596" t="str">
        <f>IF($D$317="Y/T","Isi Sasaran",IF($E$317=0,0,IF(K321="Y",1,IF(K321="T",0,"Isi Dulu"))))</f>
        <v>Isi Sasaran</v>
      </c>
      <c r="M321" s="850"/>
      <c r="N321" s="853"/>
    </row>
    <row r="322" spans="2:14" ht="15.75">
      <c r="B322" s="836">
        <v>3</v>
      </c>
      <c r="C322" s="839"/>
      <c r="D322" s="857" t="s">
        <v>26</v>
      </c>
      <c r="E322" s="854" t="str">
        <f>IF(D322="Y",1,IF(D322="T",0,IF(D322="Y/T","Belum diisi","Error")))</f>
        <v>Belum diisi</v>
      </c>
      <c r="F322" s="528">
        <v>1</v>
      </c>
      <c r="G322" s="529"/>
      <c r="H322" s="600" t="str">
        <f t="shared" si="6"/>
        <v>Belum Diisi</v>
      </c>
      <c r="I322" s="590" t="s">
        <v>26</v>
      </c>
      <c r="J322" s="591" t="str">
        <f>IF($D$322="Y/T","Isi Sasaran",IF($E$322=0,0,IF(I322="Y",1,IF(I322="T",0,"Isi Dulu"))))</f>
        <v>Isi Sasaran</v>
      </c>
      <c r="K322" s="590" t="s">
        <v>26</v>
      </c>
      <c r="L322" s="591" t="str">
        <f>IF($D$322="Y/T","Isi Sasaran",IF($E$322=0,0,IF(K322="Y",1,IF(K322="T",0,"Isi Dulu"))))</f>
        <v>Isi Sasaran</v>
      </c>
      <c r="M322" s="848" t="s">
        <v>26</v>
      </c>
      <c r="N322" s="851" t="str">
        <f>IF(M322="Y",1,IF(M322="T",0,IF(M322="Y/T","Belum diisi","Error")))</f>
        <v>Belum diisi</v>
      </c>
    </row>
    <row r="323" spans="2:14" ht="15.75">
      <c r="B323" s="837"/>
      <c r="C323" s="840"/>
      <c r="D323" s="858"/>
      <c r="E323" s="855"/>
      <c r="F323" s="549">
        <v>2</v>
      </c>
      <c r="G323" s="550"/>
      <c r="H323" s="598" t="str">
        <f t="shared" si="6"/>
        <v>Belum Diisi</v>
      </c>
      <c r="I323" s="592" t="s">
        <v>26</v>
      </c>
      <c r="J323" s="593" t="str">
        <f>IF($D$322="Y/T","Isi Sasaran",IF($E$322=0,0,IF(I323="Y",1,IF(I323="T",0,"Isi Dulu"))))</f>
        <v>Isi Sasaran</v>
      </c>
      <c r="K323" s="592" t="s">
        <v>26</v>
      </c>
      <c r="L323" s="593" t="str">
        <f>IF($D$322="Y/T","Isi Sasaran",IF($E$322=0,0,IF(K323="Y",1,IF(K323="T",0,"Isi Dulu"))))</f>
        <v>Isi Sasaran</v>
      </c>
      <c r="M323" s="849"/>
      <c r="N323" s="852"/>
    </row>
    <row r="324" spans="2:14" ht="15.75">
      <c r="B324" s="837"/>
      <c r="C324" s="840"/>
      <c r="D324" s="858"/>
      <c r="E324" s="855"/>
      <c r="F324" s="549">
        <v>3</v>
      </c>
      <c r="G324" s="550"/>
      <c r="H324" s="598" t="str">
        <f t="shared" si="6"/>
        <v>Belum Diisi</v>
      </c>
      <c r="I324" s="592" t="s">
        <v>26</v>
      </c>
      <c r="J324" s="593" t="str">
        <f>IF($D$322="Y/T","Isi Sasaran",IF($E$322=0,0,IF(I324="Y",1,IF(I324="T",0,"Isi Dulu"))))</f>
        <v>Isi Sasaran</v>
      </c>
      <c r="K324" s="592" t="s">
        <v>26</v>
      </c>
      <c r="L324" s="593" t="str">
        <f>IF($D$322="Y/T","Isi Sasaran",IF($E$322=0,0,IF(K324="Y",1,IF(K324="T",0,"Isi Dulu"))))</f>
        <v>Isi Sasaran</v>
      </c>
      <c r="M324" s="849"/>
      <c r="N324" s="852"/>
    </row>
    <row r="325" spans="2:14" ht="15.75">
      <c r="B325" s="837"/>
      <c r="C325" s="840"/>
      <c r="D325" s="858"/>
      <c r="E325" s="855"/>
      <c r="F325" s="549">
        <v>4</v>
      </c>
      <c r="G325" s="550"/>
      <c r="H325" s="598" t="str">
        <f t="shared" si="6"/>
        <v>Belum Diisi</v>
      </c>
      <c r="I325" s="592" t="s">
        <v>26</v>
      </c>
      <c r="J325" s="593" t="str">
        <f>IF($D$322="Y/T","Isi Sasaran",IF($E$322=0,0,IF(I325="Y",1,IF(I325="T",0,"Isi Dulu"))))</f>
        <v>Isi Sasaran</v>
      </c>
      <c r="K325" s="592" t="s">
        <v>26</v>
      </c>
      <c r="L325" s="593" t="str">
        <f>IF($D$322="Y/T","Isi Sasaran",IF($E$322=0,0,IF(K325="Y",1,IF(K325="T",0,"Isi Dulu"))))</f>
        <v>Isi Sasaran</v>
      </c>
      <c r="M325" s="849"/>
      <c r="N325" s="852"/>
    </row>
    <row r="326" spans="2:14" ht="15.75">
      <c r="B326" s="838"/>
      <c r="C326" s="841"/>
      <c r="D326" s="859"/>
      <c r="E326" s="856"/>
      <c r="F326" s="569">
        <v>5</v>
      </c>
      <c r="G326" s="570"/>
      <c r="H326" s="599" t="str">
        <f t="shared" si="6"/>
        <v>Belum Diisi</v>
      </c>
      <c r="I326" s="595" t="s">
        <v>26</v>
      </c>
      <c r="J326" s="596" t="str">
        <f>IF($D$322="Y/T","Isi Sasaran",IF($E$322=0,0,IF(I326="Y",1,IF(I326="T",0,"Isi Dulu"))))</f>
        <v>Isi Sasaran</v>
      </c>
      <c r="K326" s="595" t="s">
        <v>26</v>
      </c>
      <c r="L326" s="596" t="str">
        <f>IF($D$322="Y/T","Isi Sasaran",IF($E$322=0,0,IF(K326="Y",1,IF(K326="T",0,"Isi Dulu"))))</f>
        <v>Isi Sasaran</v>
      </c>
      <c r="M326" s="850"/>
      <c r="N326" s="853"/>
    </row>
    <row r="327" spans="2:14" ht="15.75">
      <c r="B327" s="836">
        <v>4</v>
      </c>
      <c r="C327" s="839"/>
      <c r="D327" s="857" t="s">
        <v>26</v>
      </c>
      <c r="E327" s="854" t="str">
        <f>IF(D327="Y",1,IF(D327="T",0,IF(D327="Y/T","Belum diisi","Error")))</f>
        <v>Belum diisi</v>
      </c>
      <c r="F327" s="528">
        <v>1</v>
      </c>
      <c r="G327" s="529"/>
      <c r="H327" s="600" t="str">
        <f t="shared" si="6"/>
        <v>Belum Diisi</v>
      </c>
      <c r="I327" s="590" t="s">
        <v>26</v>
      </c>
      <c r="J327" s="591" t="str">
        <f>IF($D$327="Y/T","Isi Sasaran",IF($E$327=0,0,IF(I327="Y",1,IF(I327="T",0,"Isi Dulu"))))</f>
        <v>Isi Sasaran</v>
      </c>
      <c r="K327" s="590" t="s">
        <v>26</v>
      </c>
      <c r="L327" s="591" t="str">
        <f>IF($D$327="Y/T","Isi Sasaran",IF($E$327=0,0,IF(K327="Y",1,IF(K327="T",0,"Isi Dulu"))))</f>
        <v>Isi Sasaran</v>
      </c>
      <c r="M327" s="848" t="s">
        <v>26</v>
      </c>
      <c r="N327" s="851" t="str">
        <f>IF(M327="Y",1,IF(M327="T",0,IF(M327="Y/T","Belum diisi","Error")))</f>
        <v>Belum diisi</v>
      </c>
    </row>
    <row r="328" spans="2:14" ht="15.75">
      <c r="B328" s="837"/>
      <c r="C328" s="840"/>
      <c r="D328" s="858"/>
      <c r="E328" s="855"/>
      <c r="F328" s="549">
        <v>2</v>
      </c>
      <c r="G328" s="550"/>
      <c r="H328" s="598" t="str">
        <f t="shared" si="6"/>
        <v>Belum Diisi</v>
      </c>
      <c r="I328" s="592" t="s">
        <v>26</v>
      </c>
      <c r="J328" s="593" t="str">
        <f>IF($D$327="Y/T","Isi Sasaran",IF($E$327=0,0,IF(I328="Y",1,IF(I328="T",0,"Isi Dulu"))))</f>
        <v>Isi Sasaran</v>
      </c>
      <c r="K328" s="592" t="s">
        <v>26</v>
      </c>
      <c r="L328" s="593" t="str">
        <f>IF($D$327="Y/T","Isi Sasaran",IF($E$327=0,0,IF(K328="Y",1,IF(K328="T",0,"Isi Dulu"))))</f>
        <v>Isi Sasaran</v>
      </c>
      <c r="M328" s="849"/>
      <c r="N328" s="852"/>
    </row>
    <row r="329" spans="2:14" ht="15.75">
      <c r="B329" s="837"/>
      <c r="C329" s="840"/>
      <c r="D329" s="858"/>
      <c r="E329" s="855"/>
      <c r="F329" s="549">
        <v>3</v>
      </c>
      <c r="G329" s="550"/>
      <c r="H329" s="598" t="str">
        <f t="shared" si="6"/>
        <v>Belum Diisi</v>
      </c>
      <c r="I329" s="592" t="s">
        <v>26</v>
      </c>
      <c r="J329" s="593" t="str">
        <f>IF($D$327="Y/T","Isi Sasaran",IF($E$327=0,0,IF(I329="Y",1,IF(I329="T",0,"Isi Dulu"))))</f>
        <v>Isi Sasaran</v>
      </c>
      <c r="K329" s="592" t="s">
        <v>26</v>
      </c>
      <c r="L329" s="593" t="str">
        <f>IF($D$327="Y/T","Isi Sasaran",IF($E$327=0,0,IF(K329="Y",1,IF(K329="T",0,"Isi Dulu"))))</f>
        <v>Isi Sasaran</v>
      </c>
      <c r="M329" s="849"/>
      <c r="N329" s="852"/>
    </row>
    <row r="330" spans="2:14" ht="15.75">
      <c r="B330" s="837"/>
      <c r="C330" s="840"/>
      <c r="D330" s="858"/>
      <c r="E330" s="855"/>
      <c r="F330" s="549">
        <v>4</v>
      </c>
      <c r="G330" s="550"/>
      <c r="H330" s="598" t="str">
        <f t="shared" si="6"/>
        <v>Belum Diisi</v>
      </c>
      <c r="I330" s="592" t="s">
        <v>26</v>
      </c>
      <c r="J330" s="593" t="str">
        <f>IF($D$327="Y/T","Isi Sasaran",IF($E$327=0,0,IF(I330="Y",1,IF(I330="T",0,"Isi Dulu"))))</f>
        <v>Isi Sasaran</v>
      </c>
      <c r="K330" s="592" t="s">
        <v>26</v>
      </c>
      <c r="L330" s="593" t="str">
        <f>IF($D$327="Y/T","Isi Sasaran",IF($E$327=0,0,IF(K330="Y",1,IF(K330="T",0,"Isi Dulu"))))</f>
        <v>Isi Sasaran</v>
      </c>
      <c r="M330" s="849"/>
      <c r="N330" s="852"/>
    </row>
    <row r="331" spans="2:14" ht="15.75">
      <c r="B331" s="838"/>
      <c r="C331" s="841"/>
      <c r="D331" s="859"/>
      <c r="E331" s="856"/>
      <c r="F331" s="569">
        <v>5</v>
      </c>
      <c r="G331" s="570"/>
      <c r="H331" s="599" t="str">
        <f t="shared" si="6"/>
        <v>Belum Diisi</v>
      </c>
      <c r="I331" s="595" t="s">
        <v>26</v>
      </c>
      <c r="J331" s="596" t="str">
        <f>IF($D$327="Y/T","Isi Sasaran",IF($E$327=0,0,IF(I331="Y",1,IF(I331="T",0,"Isi Dulu"))))</f>
        <v>Isi Sasaran</v>
      </c>
      <c r="K331" s="595" t="s">
        <v>26</v>
      </c>
      <c r="L331" s="596" t="str">
        <f>IF($D$327="Y/T","Isi Sasaran",IF($E$327=0,0,IF(K331="Y",1,IF(K331="T",0,"Isi Dulu"))))</f>
        <v>Isi Sasaran</v>
      </c>
      <c r="M331" s="850"/>
      <c r="N331" s="853"/>
    </row>
    <row r="332" spans="2:14" ht="15.75">
      <c r="B332" s="836">
        <v>5</v>
      </c>
      <c r="C332" s="839"/>
      <c r="D332" s="857" t="s">
        <v>26</v>
      </c>
      <c r="E332" s="854" t="str">
        <f>IF(D332="Y",1,IF(D332="T",0,IF(D332="Y/T","Belum diisi","Error")))</f>
        <v>Belum diisi</v>
      </c>
      <c r="F332" s="528">
        <v>1</v>
      </c>
      <c r="G332" s="529"/>
      <c r="H332" s="600" t="str">
        <f t="shared" si="6"/>
        <v>Belum Diisi</v>
      </c>
      <c r="I332" s="590" t="s">
        <v>26</v>
      </c>
      <c r="J332" s="591" t="str">
        <f>IF($D$332="Y/T","Isi Sasaran",IF($E$332=0,0,IF(I332="Y",1,IF(I332="T",0,"Isi Dulu"))))</f>
        <v>Isi Sasaran</v>
      </c>
      <c r="K332" s="590" t="s">
        <v>26</v>
      </c>
      <c r="L332" s="591" t="str">
        <f>IF($D$332="Y/T","Isi Sasaran",IF($E$332=0,0,IF(K332="Y",1,IF(K332="T",0,"Isi Dulu"))))</f>
        <v>Isi Sasaran</v>
      </c>
      <c r="M332" s="848" t="s">
        <v>26</v>
      </c>
      <c r="N332" s="851" t="str">
        <f>IF(M332="Y",1,IF(M332="T",0,IF(M332="Y/T","Belum diisi","Error")))</f>
        <v>Belum diisi</v>
      </c>
    </row>
    <row r="333" spans="2:14" ht="15.75">
      <c r="B333" s="837"/>
      <c r="C333" s="840"/>
      <c r="D333" s="858"/>
      <c r="E333" s="855"/>
      <c r="F333" s="549">
        <v>2</v>
      </c>
      <c r="G333" s="550"/>
      <c r="H333" s="598" t="str">
        <f t="shared" si="6"/>
        <v>Belum Diisi</v>
      </c>
      <c r="I333" s="592" t="s">
        <v>26</v>
      </c>
      <c r="J333" s="593" t="str">
        <f>IF($D$332="Y/T","Isi Sasaran",IF($E$332=0,0,IF(I333="Y",1,IF(I333="T",0,"Isi Dulu"))))</f>
        <v>Isi Sasaran</v>
      </c>
      <c r="K333" s="592" t="s">
        <v>26</v>
      </c>
      <c r="L333" s="593" t="str">
        <f>IF($D$332="Y/T","Isi Sasaran",IF($E$332=0,0,IF(K333="Y",1,IF(K333="T",0,"Isi Dulu"))))</f>
        <v>Isi Sasaran</v>
      </c>
      <c r="M333" s="849"/>
      <c r="N333" s="852"/>
    </row>
    <row r="334" spans="2:14" ht="15.75">
      <c r="B334" s="837"/>
      <c r="C334" s="840"/>
      <c r="D334" s="858"/>
      <c r="E334" s="855"/>
      <c r="F334" s="549">
        <v>3</v>
      </c>
      <c r="G334" s="550"/>
      <c r="H334" s="598" t="str">
        <f t="shared" si="6"/>
        <v>Belum Diisi</v>
      </c>
      <c r="I334" s="592" t="s">
        <v>26</v>
      </c>
      <c r="J334" s="593" t="str">
        <f>IF($D$332="Y/T","Isi Sasaran",IF($E$332=0,0,IF(I334="Y",1,IF(I334="T",0,"Isi Dulu"))))</f>
        <v>Isi Sasaran</v>
      </c>
      <c r="K334" s="592" t="s">
        <v>26</v>
      </c>
      <c r="L334" s="593" t="str">
        <f>IF($D$332="Y/T","Isi Sasaran",IF($E$332=0,0,IF(K334="Y",1,IF(K334="T",0,"Isi Dulu"))))</f>
        <v>Isi Sasaran</v>
      </c>
      <c r="M334" s="849"/>
      <c r="N334" s="852"/>
    </row>
    <row r="335" spans="2:14" ht="15.75">
      <c r="B335" s="837"/>
      <c r="C335" s="840"/>
      <c r="D335" s="858"/>
      <c r="E335" s="855"/>
      <c r="F335" s="549">
        <v>4</v>
      </c>
      <c r="G335" s="550"/>
      <c r="H335" s="598" t="str">
        <f t="shared" si="6"/>
        <v>Belum Diisi</v>
      </c>
      <c r="I335" s="592" t="s">
        <v>26</v>
      </c>
      <c r="J335" s="593" t="str">
        <f>IF($D$332="Y/T","Isi Sasaran",IF($E$332=0,0,IF(I335="Y",1,IF(I335="T",0,"Isi Dulu"))))</f>
        <v>Isi Sasaran</v>
      </c>
      <c r="K335" s="592" t="s">
        <v>26</v>
      </c>
      <c r="L335" s="593" t="str">
        <f>IF($D$332="Y/T","Isi Sasaran",IF($E$332=0,0,IF(K335="Y",1,IF(K335="T",0,"Isi Dulu"))))</f>
        <v>Isi Sasaran</v>
      </c>
      <c r="M335" s="849"/>
      <c r="N335" s="852"/>
    </row>
    <row r="336" spans="2:14" ht="15.75">
      <c r="B336" s="838"/>
      <c r="C336" s="841"/>
      <c r="D336" s="859"/>
      <c r="E336" s="856"/>
      <c r="F336" s="569">
        <v>5</v>
      </c>
      <c r="G336" s="570"/>
      <c r="H336" s="599" t="str">
        <f t="shared" si="6"/>
        <v>Belum Diisi</v>
      </c>
      <c r="I336" s="595" t="s">
        <v>26</v>
      </c>
      <c r="J336" s="596" t="str">
        <f>IF($D$332="Y/T","Isi Sasaran",IF($E$332=0,0,IF(I336="Y",1,IF(I336="T",0,"Isi Dulu"))))</f>
        <v>Isi Sasaran</v>
      </c>
      <c r="K336" s="595" t="s">
        <v>26</v>
      </c>
      <c r="L336" s="596" t="str">
        <f>IF($D$332="Y/T","Isi Sasaran",IF($E$332=0,0,IF(K336="Y",1,IF(K336="T",0,"Isi Dulu"))))</f>
        <v>Isi Sasaran</v>
      </c>
      <c r="M336" s="850"/>
      <c r="N336" s="853"/>
    </row>
    <row r="337" spans="2:14" ht="15.75">
      <c r="B337" s="836">
        <v>6</v>
      </c>
      <c r="C337" s="839"/>
      <c r="D337" s="857" t="s">
        <v>26</v>
      </c>
      <c r="E337" s="854" t="str">
        <f>IF(D337="Y",1,IF(D337="T",0,IF(D337="Y/T","Belum diisi","Error")))</f>
        <v>Belum diisi</v>
      </c>
      <c r="F337" s="528">
        <v>1</v>
      </c>
      <c r="G337" s="529"/>
      <c r="H337" s="600" t="str">
        <f t="shared" si="6"/>
        <v>Belum Diisi</v>
      </c>
      <c r="I337" s="590" t="s">
        <v>26</v>
      </c>
      <c r="J337" s="591" t="str">
        <f>IF($D$337="Y/T","Isi Sasaran",IF($E$337=0,0,IF(I337="Y",1,IF(I337="T",0,"Isi Dulu"))))</f>
        <v>Isi Sasaran</v>
      </c>
      <c r="K337" s="590" t="s">
        <v>26</v>
      </c>
      <c r="L337" s="591" t="str">
        <f>IF($D$337="Y/T","Isi Sasaran",IF($E$337=0,0,IF(K337="Y",1,IF(K337="T",0,"Isi Dulu"))))</f>
        <v>Isi Sasaran</v>
      </c>
      <c r="M337" s="848" t="s">
        <v>26</v>
      </c>
      <c r="N337" s="851" t="str">
        <f>IF(M337="Y",1,IF(M337="T",0,IF(M337="Y/T","Belum diisi","Error")))</f>
        <v>Belum diisi</v>
      </c>
    </row>
    <row r="338" spans="2:14" ht="15.75">
      <c r="B338" s="837"/>
      <c r="C338" s="840"/>
      <c r="D338" s="858"/>
      <c r="E338" s="855"/>
      <c r="F338" s="549">
        <v>2</v>
      </c>
      <c r="G338" s="550"/>
      <c r="H338" s="598" t="str">
        <f t="shared" si="6"/>
        <v>Belum Diisi</v>
      </c>
      <c r="I338" s="592" t="s">
        <v>26</v>
      </c>
      <c r="J338" s="593" t="str">
        <f>IF($D$337="Y/T","Isi Sasaran",IF($E$337=0,0,IF(I338="Y",1,IF(I338="T",0,"Isi Dulu"))))</f>
        <v>Isi Sasaran</v>
      </c>
      <c r="K338" s="592" t="s">
        <v>26</v>
      </c>
      <c r="L338" s="593" t="str">
        <f>IF($D$337="Y/T","Isi Sasaran",IF($E$337=0,0,IF(K338="Y",1,IF(K338="T",0,"Isi Dulu"))))</f>
        <v>Isi Sasaran</v>
      </c>
      <c r="M338" s="849"/>
      <c r="N338" s="852"/>
    </row>
    <row r="339" spans="2:14" ht="15.75">
      <c r="B339" s="837"/>
      <c r="C339" s="840"/>
      <c r="D339" s="858"/>
      <c r="E339" s="855"/>
      <c r="F339" s="549">
        <v>3</v>
      </c>
      <c r="G339" s="550"/>
      <c r="H339" s="598" t="str">
        <f t="shared" si="6"/>
        <v>Belum Diisi</v>
      </c>
      <c r="I339" s="592" t="s">
        <v>26</v>
      </c>
      <c r="J339" s="593" t="str">
        <f>IF($D$337="Y/T","Isi Sasaran",IF($E$337=0,0,IF(I339="Y",1,IF(I339="T",0,"Isi Dulu"))))</f>
        <v>Isi Sasaran</v>
      </c>
      <c r="K339" s="592" t="s">
        <v>26</v>
      </c>
      <c r="L339" s="593" t="str">
        <f>IF($D$337="Y/T","Isi Sasaran",IF($E$337=0,0,IF(K339="Y",1,IF(K339="T",0,"Isi Dulu"))))</f>
        <v>Isi Sasaran</v>
      </c>
      <c r="M339" s="849"/>
      <c r="N339" s="852"/>
    </row>
    <row r="340" spans="2:14" ht="15.75">
      <c r="B340" s="837"/>
      <c r="C340" s="840"/>
      <c r="D340" s="858"/>
      <c r="E340" s="855"/>
      <c r="F340" s="549">
        <v>4</v>
      </c>
      <c r="G340" s="550"/>
      <c r="H340" s="598" t="str">
        <f t="shared" si="6"/>
        <v>Belum Diisi</v>
      </c>
      <c r="I340" s="592" t="s">
        <v>26</v>
      </c>
      <c r="J340" s="593" t="str">
        <f>IF($D$337="Y/T","Isi Sasaran",IF($E$337=0,0,IF(I340="Y",1,IF(I340="T",0,"Isi Dulu"))))</f>
        <v>Isi Sasaran</v>
      </c>
      <c r="K340" s="592" t="s">
        <v>26</v>
      </c>
      <c r="L340" s="593" t="str">
        <f>IF($D$337="Y/T","Isi Sasaran",IF($E$337=0,0,IF(K340="Y",1,IF(K340="T",0,"Isi Dulu"))))</f>
        <v>Isi Sasaran</v>
      </c>
      <c r="M340" s="849"/>
      <c r="N340" s="852"/>
    </row>
    <row r="341" spans="2:14" ht="15.75">
      <c r="B341" s="838"/>
      <c r="C341" s="841"/>
      <c r="D341" s="859"/>
      <c r="E341" s="856"/>
      <c r="F341" s="569">
        <v>5</v>
      </c>
      <c r="G341" s="570"/>
      <c r="H341" s="599" t="str">
        <f t="shared" si="6"/>
        <v>Belum Diisi</v>
      </c>
      <c r="I341" s="595" t="s">
        <v>26</v>
      </c>
      <c r="J341" s="596" t="str">
        <f>IF($D$337="Y/T","Isi Sasaran",IF($E$337=0,0,IF(I341="Y",1,IF(I341="T",0,"Isi Dulu"))))</f>
        <v>Isi Sasaran</v>
      </c>
      <c r="K341" s="595" t="s">
        <v>26</v>
      </c>
      <c r="L341" s="596" t="str">
        <f>IF($D$337="Y/T","Isi Sasaran",IF($E$337=0,0,IF(K341="Y",1,IF(K341="T",0,"Isi Dulu"))))</f>
        <v>Isi Sasaran</v>
      </c>
      <c r="M341" s="850"/>
      <c r="N341" s="853"/>
    </row>
    <row r="342" spans="2:14" ht="15.75">
      <c r="B342" s="836">
        <v>7</v>
      </c>
      <c r="C342" s="839"/>
      <c r="D342" s="857" t="s">
        <v>26</v>
      </c>
      <c r="E342" s="854" t="str">
        <f>IF(D342="Y",1,IF(D342="T",0,IF(D342="Y/T","Belum diisi","Error")))</f>
        <v>Belum diisi</v>
      </c>
      <c r="F342" s="528">
        <v>1</v>
      </c>
      <c r="G342" s="529"/>
      <c r="H342" s="600" t="str">
        <f t="shared" si="6"/>
        <v>Belum Diisi</v>
      </c>
      <c r="I342" s="590" t="s">
        <v>26</v>
      </c>
      <c r="J342" s="591" t="str">
        <f>IF($D$342="Y/T","Isi Sasaran",IF($E$342=0,0,IF(I342="Y",1,IF(I342="T",0,"Isi Dulu"))))</f>
        <v>Isi Sasaran</v>
      </c>
      <c r="K342" s="590" t="s">
        <v>26</v>
      </c>
      <c r="L342" s="591" t="str">
        <f>IF($D$342="Y/T","Isi Sasaran",IF($E$342=0,0,IF(K342="Y",1,IF(K342="T",0,"Isi Dulu"))))</f>
        <v>Isi Sasaran</v>
      </c>
      <c r="M342" s="848" t="s">
        <v>26</v>
      </c>
      <c r="N342" s="851" t="str">
        <f>IF(M342="Y",1,IF(M342="T",0,IF(M342="Y/T","Belum diisi","Error")))</f>
        <v>Belum diisi</v>
      </c>
    </row>
    <row r="343" spans="2:14" ht="15.75">
      <c r="B343" s="837"/>
      <c r="C343" s="840"/>
      <c r="D343" s="858"/>
      <c r="E343" s="855"/>
      <c r="F343" s="549">
        <v>2</v>
      </c>
      <c r="G343" s="550"/>
      <c r="H343" s="598" t="str">
        <f t="shared" si="6"/>
        <v>Belum Diisi</v>
      </c>
      <c r="I343" s="592" t="s">
        <v>26</v>
      </c>
      <c r="J343" s="593" t="str">
        <f>IF($D$342="Y/T","Isi Sasaran",IF($E$342=0,0,IF(I343="Y",1,IF(I343="T",0,"Isi Dulu"))))</f>
        <v>Isi Sasaran</v>
      </c>
      <c r="K343" s="592" t="s">
        <v>26</v>
      </c>
      <c r="L343" s="593" t="str">
        <f>IF($D$342="Y/T","Isi Sasaran",IF($E$342=0,0,IF(K343="Y",1,IF(K343="T",0,"Isi Dulu"))))</f>
        <v>Isi Sasaran</v>
      </c>
      <c r="M343" s="849"/>
      <c r="N343" s="852"/>
    </row>
    <row r="344" spans="2:14" ht="15.75">
      <c r="B344" s="837"/>
      <c r="C344" s="840"/>
      <c r="D344" s="858"/>
      <c r="E344" s="855"/>
      <c r="F344" s="549">
        <v>3</v>
      </c>
      <c r="G344" s="550"/>
      <c r="H344" s="598" t="str">
        <f t="shared" si="6"/>
        <v>Belum Diisi</v>
      </c>
      <c r="I344" s="592" t="s">
        <v>26</v>
      </c>
      <c r="J344" s="593" t="str">
        <f>IF($D$342="Y/T","Isi Sasaran",IF($E$342=0,0,IF(I344="Y",1,IF(I344="T",0,"Isi Dulu"))))</f>
        <v>Isi Sasaran</v>
      </c>
      <c r="K344" s="592" t="s">
        <v>26</v>
      </c>
      <c r="L344" s="593" t="str">
        <f>IF($D$342="Y/T","Isi Sasaran",IF($E$342=0,0,IF(K344="Y",1,IF(K344="T",0,"Isi Dulu"))))</f>
        <v>Isi Sasaran</v>
      </c>
      <c r="M344" s="849"/>
      <c r="N344" s="852"/>
    </row>
    <row r="345" spans="2:14" ht="15.75">
      <c r="B345" s="837"/>
      <c r="C345" s="840"/>
      <c r="D345" s="858"/>
      <c r="E345" s="855"/>
      <c r="F345" s="549">
        <v>4</v>
      </c>
      <c r="G345" s="550"/>
      <c r="H345" s="598" t="str">
        <f t="shared" si="6"/>
        <v>Belum Diisi</v>
      </c>
      <c r="I345" s="592" t="s">
        <v>26</v>
      </c>
      <c r="J345" s="593" t="str">
        <f>IF($D$342="Y/T","Isi Sasaran",IF($E$342=0,0,IF(I345="Y",1,IF(I345="T",0,"Isi Dulu"))))</f>
        <v>Isi Sasaran</v>
      </c>
      <c r="K345" s="592" t="s">
        <v>26</v>
      </c>
      <c r="L345" s="593" t="str">
        <f>IF($D$342="Y/T","Isi Sasaran",IF($E$342=0,0,IF(K345="Y",1,IF(K345="T",0,"Isi Dulu"))))</f>
        <v>Isi Sasaran</v>
      </c>
      <c r="M345" s="849"/>
      <c r="N345" s="852"/>
    </row>
    <row r="346" spans="2:14" ht="15.75">
      <c r="B346" s="838"/>
      <c r="C346" s="841"/>
      <c r="D346" s="859"/>
      <c r="E346" s="856"/>
      <c r="F346" s="569">
        <v>5</v>
      </c>
      <c r="G346" s="570"/>
      <c r="H346" s="599" t="str">
        <f t="shared" si="6"/>
        <v>Belum Diisi</v>
      </c>
      <c r="I346" s="595" t="s">
        <v>26</v>
      </c>
      <c r="J346" s="596" t="str">
        <f>IF($D$342="Y/T","Isi Sasaran",IF($E$342=0,0,IF(I346="Y",1,IF(I346="T",0,"Isi Dulu"))))</f>
        <v>Isi Sasaran</v>
      </c>
      <c r="K346" s="595" t="s">
        <v>26</v>
      </c>
      <c r="L346" s="596" t="str">
        <f>IF($D$342="Y/T","Isi Sasaran",IF($E$342=0,0,IF(K346="Y",1,IF(K346="T",0,"Isi Dulu"))))</f>
        <v>Isi Sasaran</v>
      </c>
      <c r="M346" s="850"/>
      <c r="N346" s="853"/>
    </row>
    <row r="347" spans="2:14" ht="15.75">
      <c r="B347" s="836">
        <v>8</v>
      </c>
      <c r="C347" s="839"/>
      <c r="D347" s="857" t="s">
        <v>26</v>
      </c>
      <c r="E347" s="854" t="str">
        <f>IF(D347="Y",1,IF(D347="T",0,IF(D347="Y/T","Belum diisi","Error")))</f>
        <v>Belum diisi</v>
      </c>
      <c r="F347" s="528">
        <v>1</v>
      </c>
      <c r="G347" s="529"/>
      <c r="H347" s="600" t="str">
        <f t="shared" si="6"/>
        <v>Belum Diisi</v>
      </c>
      <c r="I347" s="590" t="s">
        <v>26</v>
      </c>
      <c r="J347" s="591" t="str">
        <f>IF($D$347="Y/T","Isi Sasaran",IF($E$347=0,0,IF(I347="Y",1,IF(I347="T",0,"Isi Dulu"))))</f>
        <v>Isi Sasaran</v>
      </c>
      <c r="K347" s="590" t="s">
        <v>26</v>
      </c>
      <c r="L347" s="591" t="str">
        <f>IF($D$347="Y/T","Isi Sasaran",IF($E$347=0,0,IF(K347="Y",1,IF(K347="T",0,"Isi Dulu"))))</f>
        <v>Isi Sasaran</v>
      </c>
      <c r="M347" s="848" t="s">
        <v>26</v>
      </c>
      <c r="N347" s="851" t="str">
        <f>IF(M347="Y",1,IF(M347="T",0,IF(M347="Y/T","Belum diisi","Error")))</f>
        <v>Belum diisi</v>
      </c>
    </row>
    <row r="348" spans="2:14" ht="15.75">
      <c r="B348" s="837"/>
      <c r="C348" s="840"/>
      <c r="D348" s="858"/>
      <c r="E348" s="855"/>
      <c r="F348" s="549">
        <v>2</v>
      </c>
      <c r="G348" s="550"/>
      <c r="H348" s="598" t="str">
        <f t="shared" si="6"/>
        <v>Belum Diisi</v>
      </c>
      <c r="I348" s="592" t="s">
        <v>26</v>
      </c>
      <c r="J348" s="593" t="str">
        <f>IF($D$347="Y/T","Isi Sasaran",IF($E$347=0,0,IF(I348="Y",1,IF(I348="T",0,"Isi Dulu"))))</f>
        <v>Isi Sasaran</v>
      </c>
      <c r="K348" s="592" t="s">
        <v>26</v>
      </c>
      <c r="L348" s="593" t="str">
        <f>IF($D$347="Y/T","Isi Sasaran",IF($E$347=0,0,IF(K348="Y",1,IF(K348="T",0,"Isi Dulu"))))</f>
        <v>Isi Sasaran</v>
      </c>
      <c r="M348" s="849"/>
      <c r="N348" s="852"/>
    </row>
    <row r="349" spans="2:14" ht="15.75">
      <c r="B349" s="837"/>
      <c r="C349" s="840"/>
      <c r="D349" s="858"/>
      <c r="E349" s="855"/>
      <c r="F349" s="549">
        <v>3</v>
      </c>
      <c r="G349" s="550"/>
      <c r="H349" s="598" t="str">
        <f t="shared" si="6"/>
        <v>Belum Diisi</v>
      </c>
      <c r="I349" s="592" t="s">
        <v>26</v>
      </c>
      <c r="J349" s="593" t="str">
        <f>IF($D$347="Y/T","Isi Sasaran",IF($E$347=0,0,IF(I349="Y",1,IF(I349="T",0,"Isi Dulu"))))</f>
        <v>Isi Sasaran</v>
      </c>
      <c r="K349" s="592" t="s">
        <v>26</v>
      </c>
      <c r="L349" s="593" t="str">
        <f>IF($D$347="Y/T","Isi Sasaran",IF($E$347=0,0,IF(K349="Y",1,IF(K349="T",0,"Isi Dulu"))))</f>
        <v>Isi Sasaran</v>
      </c>
      <c r="M349" s="849"/>
      <c r="N349" s="852"/>
    </row>
    <row r="350" spans="2:14" ht="15.75">
      <c r="B350" s="837"/>
      <c r="C350" s="840"/>
      <c r="D350" s="858"/>
      <c r="E350" s="855"/>
      <c r="F350" s="549">
        <v>4</v>
      </c>
      <c r="G350" s="550"/>
      <c r="H350" s="598" t="str">
        <f t="shared" si="6"/>
        <v>Belum Diisi</v>
      </c>
      <c r="I350" s="592" t="s">
        <v>26</v>
      </c>
      <c r="J350" s="593" t="str">
        <f>IF($D$347="Y/T","Isi Sasaran",IF($E$347=0,0,IF(I350="Y",1,IF(I350="T",0,"Isi Dulu"))))</f>
        <v>Isi Sasaran</v>
      </c>
      <c r="K350" s="592" t="s">
        <v>26</v>
      </c>
      <c r="L350" s="593" t="str">
        <f>IF($D$347="Y/T","Isi Sasaran",IF($E$347=0,0,IF(K350="Y",1,IF(K350="T",0,"Isi Dulu"))))</f>
        <v>Isi Sasaran</v>
      </c>
      <c r="M350" s="849"/>
      <c r="N350" s="852"/>
    </row>
    <row r="351" spans="2:14" ht="15.75">
      <c r="B351" s="838"/>
      <c r="C351" s="841"/>
      <c r="D351" s="859"/>
      <c r="E351" s="856"/>
      <c r="F351" s="569">
        <v>5</v>
      </c>
      <c r="G351" s="570"/>
      <c r="H351" s="599" t="str">
        <f t="shared" si="6"/>
        <v>Belum Diisi</v>
      </c>
      <c r="I351" s="595" t="s">
        <v>26</v>
      </c>
      <c r="J351" s="596" t="str">
        <f>IF($D$347="Y/T","Isi Sasaran",IF($E$347=0,0,IF(I351="Y",1,IF(I351="T",0,"Isi Dulu"))))</f>
        <v>Isi Sasaran</v>
      </c>
      <c r="K351" s="595" t="s">
        <v>26</v>
      </c>
      <c r="L351" s="596" t="str">
        <f>IF($D$347="Y/T","Isi Sasaran",IF($E$347=0,0,IF(K351="Y",1,IF(K351="T",0,"Isi Dulu"))))</f>
        <v>Isi Sasaran</v>
      </c>
      <c r="M351" s="850"/>
      <c r="N351" s="853"/>
    </row>
    <row r="352" spans="2:14" ht="15.75">
      <c r="B352" s="836">
        <v>9</v>
      </c>
      <c r="C352" s="839"/>
      <c r="D352" s="857" t="s">
        <v>26</v>
      </c>
      <c r="E352" s="854" t="str">
        <f>IF(D352="Y",1,IF(D352="T",0,IF(D352="Y/T","Belum diisi","Error")))</f>
        <v>Belum diisi</v>
      </c>
      <c r="F352" s="528">
        <v>1</v>
      </c>
      <c r="G352" s="529"/>
      <c r="H352" s="600" t="str">
        <f t="shared" si="6"/>
        <v>Belum Diisi</v>
      </c>
      <c r="I352" s="590" t="s">
        <v>26</v>
      </c>
      <c r="J352" s="591" t="str">
        <f>IF($D$352="Y/T","Isi Sasaran",IF($E$352=0,0,IF(I352="Y",1,IF(I352="T",0,"Isi Dulu"))))</f>
        <v>Isi Sasaran</v>
      </c>
      <c r="K352" s="590" t="s">
        <v>26</v>
      </c>
      <c r="L352" s="591" t="str">
        <f>IF($D$352="Y/T","Isi Sasaran",IF($E$352=0,0,IF(K352="Y",1,IF(K352="T",0,"Isi Dulu"))))</f>
        <v>Isi Sasaran</v>
      </c>
      <c r="M352" s="848" t="s">
        <v>26</v>
      </c>
      <c r="N352" s="851" t="str">
        <f>IF(M352="Y",1,IF(M352="T",0,IF(M352="Y/T","Belum diisi","Error")))</f>
        <v>Belum diisi</v>
      </c>
    </row>
    <row r="353" spans="2:14" ht="15.75">
      <c r="B353" s="837"/>
      <c r="C353" s="840"/>
      <c r="D353" s="858"/>
      <c r="E353" s="855"/>
      <c r="F353" s="549">
        <v>2</v>
      </c>
      <c r="G353" s="550"/>
      <c r="H353" s="598" t="str">
        <f t="shared" si="6"/>
        <v>Belum Diisi</v>
      </c>
      <c r="I353" s="592" t="s">
        <v>26</v>
      </c>
      <c r="J353" s="593" t="str">
        <f>IF($D$352="Y/T","Isi Sasaran",IF($E$352=0,0,IF(I353="Y",1,IF(I353="T",0,"Isi Dulu"))))</f>
        <v>Isi Sasaran</v>
      </c>
      <c r="K353" s="592" t="s">
        <v>26</v>
      </c>
      <c r="L353" s="593" t="str">
        <f>IF($D$352="Y/T","Isi Sasaran",IF($E$352=0,0,IF(K353="Y",1,IF(K353="T",0,"Isi Dulu"))))</f>
        <v>Isi Sasaran</v>
      </c>
      <c r="M353" s="849"/>
      <c r="N353" s="852"/>
    </row>
    <row r="354" spans="2:14" ht="15.75">
      <c r="B354" s="837"/>
      <c r="C354" s="840"/>
      <c r="D354" s="858"/>
      <c r="E354" s="855"/>
      <c r="F354" s="549">
        <v>3</v>
      </c>
      <c r="G354" s="550"/>
      <c r="H354" s="598" t="str">
        <f t="shared" si="6"/>
        <v>Belum Diisi</v>
      </c>
      <c r="I354" s="592" t="s">
        <v>26</v>
      </c>
      <c r="J354" s="593" t="str">
        <f>IF($D$352="Y/T","Isi Sasaran",IF($E$352=0,0,IF(I354="Y",1,IF(I354="T",0,"Isi Dulu"))))</f>
        <v>Isi Sasaran</v>
      </c>
      <c r="K354" s="592" t="s">
        <v>26</v>
      </c>
      <c r="L354" s="593" t="str">
        <f>IF($D$352="Y/T","Isi Sasaran",IF($E$352=0,0,IF(K354="Y",1,IF(K354="T",0,"Isi Dulu"))))</f>
        <v>Isi Sasaran</v>
      </c>
      <c r="M354" s="849"/>
      <c r="N354" s="852"/>
    </row>
    <row r="355" spans="2:14" ht="15.75">
      <c r="B355" s="837"/>
      <c r="C355" s="840"/>
      <c r="D355" s="858"/>
      <c r="E355" s="855"/>
      <c r="F355" s="549">
        <v>4</v>
      </c>
      <c r="G355" s="550"/>
      <c r="H355" s="598" t="str">
        <f t="shared" si="6"/>
        <v>Belum Diisi</v>
      </c>
      <c r="I355" s="592" t="s">
        <v>26</v>
      </c>
      <c r="J355" s="593" t="str">
        <f>IF($D$352="Y/T","Isi Sasaran",IF($E$352=0,0,IF(I355="Y",1,IF(I355="T",0,"Isi Dulu"))))</f>
        <v>Isi Sasaran</v>
      </c>
      <c r="K355" s="592" t="s">
        <v>26</v>
      </c>
      <c r="L355" s="593" t="str">
        <f>IF($D$352="Y/T","Isi Sasaran",IF($E$352=0,0,IF(K355="Y",1,IF(K355="T",0,"Isi Dulu"))))</f>
        <v>Isi Sasaran</v>
      </c>
      <c r="M355" s="849"/>
      <c r="N355" s="852"/>
    </row>
    <row r="356" spans="2:14" ht="15.75">
      <c r="B356" s="838"/>
      <c r="C356" s="841"/>
      <c r="D356" s="859"/>
      <c r="E356" s="856"/>
      <c r="F356" s="569">
        <v>5</v>
      </c>
      <c r="G356" s="570"/>
      <c r="H356" s="599" t="str">
        <f t="shared" si="6"/>
        <v>Belum Diisi</v>
      </c>
      <c r="I356" s="595" t="s">
        <v>26</v>
      </c>
      <c r="J356" s="596" t="str">
        <f>IF($D$352="Y/T","Isi Sasaran",IF($E$352=0,0,IF(I356="Y",1,IF(I356="T",0,"Isi Dulu"))))</f>
        <v>Isi Sasaran</v>
      </c>
      <c r="K356" s="595" t="s">
        <v>26</v>
      </c>
      <c r="L356" s="596" t="str">
        <f>IF($D$352="Y/T","Isi Sasaran",IF($E$352=0,0,IF(K356="Y",1,IF(K356="T",0,"Isi Dulu"))))</f>
        <v>Isi Sasaran</v>
      </c>
      <c r="M356" s="850"/>
      <c r="N356" s="853"/>
    </row>
    <row r="357" spans="2:14" ht="15.75">
      <c r="B357" s="836">
        <v>10</v>
      </c>
      <c r="C357" s="839"/>
      <c r="D357" s="857" t="s">
        <v>26</v>
      </c>
      <c r="E357" s="854" t="str">
        <f>IF(D357="Y",1,IF(D357="T",0,IF(D357="Y/T","Belum diisi","Error")))</f>
        <v>Belum diisi</v>
      </c>
      <c r="F357" s="528">
        <v>1</v>
      </c>
      <c r="G357" s="529"/>
      <c r="H357" s="600" t="str">
        <f t="shared" si="6"/>
        <v>Belum Diisi</v>
      </c>
      <c r="I357" s="590" t="s">
        <v>26</v>
      </c>
      <c r="J357" s="591" t="str">
        <f>IF($D$357="Y/T","Isi Sasaran",IF($E$357=0,0,IF(I357="Y",1,IF(I357="T",0,"Isi Dulu"))))</f>
        <v>Isi Sasaran</v>
      </c>
      <c r="K357" s="590" t="s">
        <v>26</v>
      </c>
      <c r="L357" s="591" t="str">
        <f>IF($D$357="Y/T","Isi Sasaran",IF($E$357=0,0,IF(K357="Y",1,IF(K357="T",0,"Isi Dulu"))))</f>
        <v>Isi Sasaran</v>
      </c>
      <c r="M357" s="848" t="s">
        <v>26</v>
      </c>
      <c r="N357" s="851" t="str">
        <f>IF(M357="Y",1,IF(M357="T",0,IF(M357="Y/T","Belum diisi","Error")))</f>
        <v>Belum diisi</v>
      </c>
    </row>
    <row r="358" spans="2:14" ht="15.75">
      <c r="B358" s="837"/>
      <c r="C358" s="840"/>
      <c r="D358" s="858"/>
      <c r="E358" s="855"/>
      <c r="F358" s="549">
        <v>2</v>
      </c>
      <c r="G358" s="550"/>
      <c r="H358" s="598" t="str">
        <f t="shared" si="6"/>
        <v>Belum Diisi</v>
      </c>
      <c r="I358" s="592" t="s">
        <v>26</v>
      </c>
      <c r="J358" s="593" t="str">
        <f>IF($D$357="Y/T","Isi Sasaran",IF($E$357=0,0,IF(I358="Y",1,IF(I358="T",0,"Isi Dulu"))))</f>
        <v>Isi Sasaran</v>
      </c>
      <c r="K358" s="592" t="s">
        <v>26</v>
      </c>
      <c r="L358" s="593" t="str">
        <f>IF($D$357="Y/T","Isi Sasaran",IF($E$357=0,0,IF(K358="Y",1,IF(K358="T",0,"Isi Dulu"))))</f>
        <v>Isi Sasaran</v>
      </c>
      <c r="M358" s="849"/>
      <c r="N358" s="852"/>
    </row>
    <row r="359" spans="2:14" ht="15.75">
      <c r="B359" s="837"/>
      <c r="C359" s="840"/>
      <c r="D359" s="858"/>
      <c r="E359" s="855"/>
      <c r="F359" s="549">
        <v>3</v>
      </c>
      <c r="G359" s="550"/>
      <c r="H359" s="598" t="str">
        <f t="shared" si="6"/>
        <v>Belum Diisi</v>
      </c>
      <c r="I359" s="592" t="s">
        <v>26</v>
      </c>
      <c r="J359" s="593" t="str">
        <f>IF($D$357="Y/T","Isi Sasaran",IF($E$357=0,0,IF(I359="Y",1,IF(I359="T",0,"Isi Dulu"))))</f>
        <v>Isi Sasaran</v>
      </c>
      <c r="K359" s="592" t="s">
        <v>26</v>
      </c>
      <c r="L359" s="593" t="str">
        <f>IF($D$357="Y/T","Isi Sasaran",IF($E$357=0,0,IF(K359="Y",1,IF(K359="T",0,"Isi Dulu"))))</f>
        <v>Isi Sasaran</v>
      </c>
      <c r="M359" s="849"/>
      <c r="N359" s="852"/>
    </row>
    <row r="360" spans="2:14" ht="15.75">
      <c r="B360" s="837"/>
      <c r="C360" s="840"/>
      <c r="D360" s="858"/>
      <c r="E360" s="855"/>
      <c r="F360" s="549">
        <v>4</v>
      </c>
      <c r="G360" s="550"/>
      <c r="H360" s="598" t="str">
        <f t="shared" si="6"/>
        <v>Belum Diisi</v>
      </c>
      <c r="I360" s="592" t="s">
        <v>26</v>
      </c>
      <c r="J360" s="593" t="str">
        <f>IF($D$357="Y/T","Isi Sasaran",IF($E$357=0,0,IF(I360="Y",1,IF(I360="T",0,"Isi Dulu"))))</f>
        <v>Isi Sasaran</v>
      </c>
      <c r="K360" s="592" t="s">
        <v>26</v>
      </c>
      <c r="L360" s="593" t="str">
        <f>IF($D$357="Y/T","Isi Sasaran",IF($E$357=0,0,IF(K360="Y",1,IF(K360="T",0,"Isi Dulu"))))</f>
        <v>Isi Sasaran</v>
      </c>
      <c r="M360" s="849"/>
      <c r="N360" s="852"/>
    </row>
    <row r="361" spans="2:14" ht="15.75">
      <c r="B361" s="838"/>
      <c r="C361" s="841"/>
      <c r="D361" s="859"/>
      <c r="E361" s="856"/>
      <c r="F361" s="569">
        <v>5</v>
      </c>
      <c r="G361" s="570"/>
      <c r="H361" s="599" t="str">
        <f t="shared" si="6"/>
        <v>Belum Diisi</v>
      </c>
      <c r="I361" s="595" t="s">
        <v>26</v>
      </c>
      <c r="J361" s="596" t="str">
        <f>IF($D$357="Y/T","Isi Sasaran",IF($E$357=0,0,IF(I361="Y",1,IF(I361="T",0,"Isi Dulu"))))</f>
        <v>Isi Sasaran</v>
      </c>
      <c r="K361" s="595" t="s">
        <v>26</v>
      </c>
      <c r="L361" s="596" t="str">
        <f>IF($D$357="Y/T","Isi Sasaran",IF($E$357=0,0,IF(K361="Y",1,IF(K361="T",0,"Isi Dulu"))))</f>
        <v>Isi Sasaran</v>
      </c>
      <c r="M361" s="850"/>
      <c r="N361" s="853"/>
    </row>
    <row r="362" spans="2:14" ht="15.75">
      <c r="B362" s="836">
        <v>11</v>
      </c>
      <c r="C362" s="839"/>
      <c r="D362" s="857" t="s">
        <v>26</v>
      </c>
      <c r="E362" s="854" t="str">
        <f>IF(D362="Y",1,IF(D362="T",0,IF(D362="Y/T","Belum diisi","Error")))</f>
        <v>Belum diisi</v>
      </c>
      <c r="F362" s="528">
        <v>1</v>
      </c>
      <c r="G362" s="529"/>
      <c r="H362" s="600" t="str">
        <f t="shared" si="6"/>
        <v>Belum Diisi</v>
      </c>
      <c r="I362" s="590" t="s">
        <v>26</v>
      </c>
      <c r="J362" s="591" t="str">
        <f>IF($D$362="Y/T","Isi Sasaran",IF($E$362=0,0,IF(I362="Y",1,IF(I362="T",0,"Isi Dulu"))))</f>
        <v>Isi Sasaran</v>
      </c>
      <c r="K362" s="590" t="s">
        <v>26</v>
      </c>
      <c r="L362" s="591" t="str">
        <f>IF($D$362="Y/T","Isi Sasaran",IF($E$362=0,0,IF(K362="Y",1,IF(K362="T",0,"Isi Dulu"))))</f>
        <v>Isi Sasaran</v>
      </c>
      <c r="M362" s="848" t="s">
        <v>26</v>
      </c>
      <c r="N362" s="851" t="str">
        <f>IF(M362="Y",1,IF(M362="T",0,IF(M362="Y/T","Belum diisi","Error")))</f>
        <v>Belum diisi</v>
      </c>
    </row>
    <row r="363" spans="2:14" ht="15.75">
      <c r="B363" s="837"/>
      <c r="C363" s="840"/>
      <c r="D363" s="858"/>
      <c r="E363" s="855"/>
      <c r="F363" s="549">
        <v>2</v>
      </c>
      <c r="G363" s="550"/>
      <c r="H363" s="598" t="str">
        <f t="shared" si="6"/>
        <v>Belum Diisi</v>
      </c>
      <c r="I363" s="592" t="s">
        <v>26</v>
      </c>
      <c r="J363" s="593" t="str">
        <f>IF($D$362="Y/T","Isi Sasaran",IF($E$362=0,0,IF(I363="Y",1,IF(I363="T",0,"Isi Dulu"))))</f>
        <v>Isi Sasaran</v>
      </c>
      <c r="K363" s="592" t="s">
        <v>26</v>
      </c>
      <c r="L363" s="593" t="str">
        <f>IF($D$362="Y/T","Isi Sasaran",IF($E$362=0,0,IF(K363="Y",1,IF(K363="T",0,"Isi Dulu"))))</f>
        <v>Isi Sasaran</v>
      </c>
      <c r="M363" s="849"/>
      <c r="N363" s="852"/>
    </row>
    <row r="364" spans="2:14" ht="15.75">
      <c r="B364" s="837"/>
      <c r="C364" s="840"/>
      <c r="D364" s="858"/>
      <c r="E364" s="855"/>
      <c r="F364" s="549">
        <v>3</v>
      </c>
      <c r="G364" s="550"/>
      <c r="H364" s="598" t="str">
        <f t="shared" si="6"/>
        <v>Belum Diisi</v>
      </c>
      <c r="I364" s="592" t="s">
        <v>26</v>
      </c>
      <c r="J364" s="593" t="str">
        <f>IF($D$362="Y/T","Isi Sasaran",IF($E$362=0,0,IF(I364="Y",1,IF(I364="T",0,"Isi Dulu"))))</f>
        <v>Isi Sasaran</v>
      </c>
      <c r="K364" s="592" t="s">
        <v>26</v>
      </c>
      <c r="L364" s="593" t="str">
        <f>IF($D$362="Y/T","Isi Sasaran",IF($E$362=0,0,IF(K364="Y",1,IF(K364="T",0,"Isi Dulu"))))</f>
        <v>Isi Sasaran</v>
      </c>
      <c r="M364" s="849"/>
      <c r="N364" s="852"/>
    </row>
    <row r="365" spans="2:14" ht="15.75">
      <c r="B365" s="837"/>
      <c r="C365" s="840"/>
      <c r="D365" s="858"/>
      <c r="E365" s="855"/>
      <c r="F365" s="549">
        <v>4</v>
      </c>
      <c r="G365" s="550"/>
      <c r="H365" s="598" t="str">
        <f t="shared" si="6"/>
        <v>Belum Diisi</v>
      </c>
      <c r="I365" s="592" t="s">
        <v>26</v>
      </c>
      <c r="J365" s="593" t="str">
        <f>IF($D$362="Y/T","Isi Sasaran",IF($E$362=0,0,IF(I365="Y",1,IF(I365="T",0,"Isi Dulu"))))</f>
        <v>Isi Sasaran</v>
      </c>
      <c r="K365" s="592" t="s">
        <v>26</v>
      </c>
      <c r="L365" s="593" t="str">
        <f>IF($D$362="Y/T","Isi Sasaran",IF($E$362=0,0,IF(K365="Y",1,IF(K365="T",0,"Isi Dulu"))))</f>
        <v>Isi Sasaran</v>
      </c>
      <c r="M365" s="849"/>
      <c r="N365" s="852"/>
    </row>
    <row r="366" spans="2:14" ht="15.75">
      <c r="B366" s="838"/>
      <c r="C366" s="841"/>
      <c r="D366" s="859"/>
      <c r="E366" s="856"/>
      <c r="F366" s="569">
        <v>5</v>
      </c>
      <c r="G366" s="570"/>
      <c r="H366" s="599" t="str">
        <f t="shared" si="6"/>
        <v>Belum Diisi</v>
      </c>
      <c r="I366" s="595" t="s">
        <v>26</v>
      </c>
      <c r="J366" s="596" t="str">
        <f>IF($D$362="Y/T","Isi Sasaran",IF($E$362=0,0,IF(I366="Y",1,IF(I366="T",0,"Isi Dulu"))))</f>
        <v>Isi Sasaran</v>
      </c>
      <c r="K366" s="595" t="s">
        <v>26</v>
      </c>
      <c r="L366" s="596" t="str">
        <f>IF($D$362="Y/T","Isi Sasaran",IF($E$362=0,0,IF(K366="Y",1,IF(K366="T",0,"Isi Dulu"))))</f>
        <v>Isi Sasaran</v>
      </c>
      <c r="M366" s="850"/>
      <c r="N366" s="853"/>
    </row>
    <row r="367" spans="2:14" ht="15.75">
      <c r="B367" s="836">
        <v>12</v>
      </c>
      <c r="C367" s="839"/>
      <c r="D367" s="857" t="s">
        <v>26</v>
      </c>
      <c r="E367" s="854" t="str">
        <f>IF(D367="Y",1,IF(D367="T",0,IF(D367="Y/T","Belum diisi","Error")))</f>
        <v>Belum diisi</v>
      </c>
      <c r="F367" s="528">
        <v>1</v>
      </c>
      <c r="G367" s="529"/>
      <c r="H367" s="600" t="str">
        <f t="shared" si="6"/>
        <v>Belum Diisi</v>
      </c>
      <c r="I367" s="590" t="s">
        <v>26</v>
      </c>
      <c r="J367" s="591" t="str">
        <f>IF($D$367="Y/T","Isi Sasaran",IF($E$367=0,0,IF(I367="Y",1,IF(I367="T",0,"Isi Dulu"))))</f>
        <v>Isi Sasaran</v>
      </c>
      <c r="K367" s="590" t="s">
        <v>26</v>
      </c>
      <c r="L367" s="591" t="str">
        <f>IF($D$367="Y/T","Isi Sasaran",IF($E$367=0,0,IF(K367="Y",1,IF(K367="T",0,"Isi Dulu"))))</f>
        <v>Isi Sasaran</v>
      </c>
      <c r="M367" s="848" t="s">
        <v>26</v>
      </c>
      <c r="N367" s="851" t="str">
        <f>IF(M367="Y",1,IF(M367="T",0,IF(M367="Y/T","Belum diisi","Error")))</f>
        <v>Belum diisi</v>
      </c>
    </row>
    <row r="368" spans="2:14" ht="15.75">
      <c r="B368" s="837"/>
      <c r="C368" s="840"/>
      <c r="D368" s="858"/>
      <c r="E368" s="855"/>
      <c r="F368" s="549">
        <v>2</v>
      </c>
      <c r="G368" s="550"/>
      <c r="H368" s="598" t="str">
        <f t="shared" si="6"/>
        <v>Belum Diisi</v>
      </c>
      <c r="I368" s="592" t="s">
        <v>26</v>
      </c>
      <c r="J368" s="593" t="str">
        <f>IF($D$367="Y/T","Isi Sasaran",IF($E$367=0,0,IF(I368="Y",1,IF(I368="T",0,"Isi Dulu"))))</f>
        <v>Isi Sasaran</v>
      </c>
      <c r="K368" s="592" t="s">
        <v>26</v>
      </c>
      <c r="L368" s="593" t="str">
        <f>IF($D$367="Y/T","Isi Sasaran",IF($E$367=0,0,IF(K368="Y",1,IF(K368="T",0,"Isi Dulu"))))</f>
        <v>Isi Sasaran</v>
      </c>
      <c r="M368" s="849"/>
      <c r="N368" s="852"/>
    </row>
    <row r="369" spans="2:14" ht="15.75">
      <c r="B369" s="837"/>
      <c r="C369" s="840"/>
      <c r="D369" s="858"/>
      <c r="E369" s="855"/>
      <c r="F369" s="549">
        <v>3</v>
      </c>
      <c r="G369" s="550"/>
      <c r="H369" s="598" t="str">
        <f t="shared" si="6"/>
        <v>Belum Diisi</v>
      </c>
      <c r="I369" s="592" t="s">
        <v>26</v>
      </c>
      <c r="J369" s="593" t="str">
        <f>IF($D$367="Y/T","Isi Sasaran",IF($E$367=0,0,IF(I369="Y",1,IF(I369="T",0,"Isi Dulu"))))</f>
        <v>Isi Sasaran</v>
      </c>
      <c r="K369" s="592" t="s">
        <v>26</v>
      </c>
      <c r="L369" s="593" t="str">
        <f>IF($D$367="Y/T","Isi Sasaran",IF($E$367=0,0,IF(K369="Y",1,IF(K369="T",0,"Isi Dulu"))))</f>
        <v>Isi Sasaran</v>
      </c>
      <c r="M369" s="849"/>
      <c r="N369" s="852"/>
    </row>
    <row r="370" spans="2:14" ht="15.75">
      <c r="B370" s="837"/>
      <c r="C370" s="840"/>
      <c r="D370" s="858"/>
      <c r="E370" s="855"/>
      <c r="F370" s="549">
        <v>4</v>
      </c>
      <c r="G370" s="550"/>
      <c r="H370" s="598" t="str">
        <f t="shared" si="6"/>
        <v>Belum Diisi</v>
      </c>
      <c r="I370" s="592" t="s">
        <v>26</v>
      </c>
      <c r="J370" s="593" t="str">
        <f>IF($D$367="Y/T","Isi Sasaran",IF($E$367=0,0,IF(I370="Y",1,IF(I370="T",0,"Isi Dulu"))))</f>
        <v>Isi Sasaran</v>
      </c>
      <c r="K370" s="592" t="s">
        <v>26</v>
      </c>
      <c r="L370" s="593" t="str">
        <f>IF($D$367="Y/T","Isi Sasaran",IF($E$367=0,0,IF(K370="Y",1,IF(K370="T",0,"Isi Dulu"))))</f>
        <v>Isi Sasaran</v>
      </c>
      <c r="M370" s="849"/>
      <c r="N370" s="852"/>
    </row>
    <row r="371" spans="2:14" ht="15.75">
      <c r="B371" s="838"/>
      <c r="C371" s="841"/>
      <c r="D371" s="859"/>
      <c r="E371" s="856"/>
      <c r="F371" s="569">
        <v>5</v>
      </c>
      <c r="G371" s="570"/>
      <c r="H371" s="599" t="str">
        <f t="shared" si="6"/>
        <v>Belum Diisi</v>
      </c>
      <c r="I371" s="595" t="s">
        <v>26</v>
      </c>
      <c r="J371" s="596" t="str">
        <f>IF($D$367="Y/T","Isi Sasaran",IF($E$367=0,0,IF(I371="Y",1,IF(I371="T",0,"Isi Dulu"))))</f>
        <v>Isi Sasaran</v>
      </c>
      <c r="K371" s="595" t="s">
        <v>26</v>
      </c>
      <c r="L371" s="596" t="str">
        <f>IF($D$367="Y/T","Isi Sasaran",IF($E$367=0,0,IF(K371="Y",1,IF(K371="T",0,"Isi Dulu"))))</f>
        <v>Isi Sasaran</v>
      </c>
      <c r="M371" s="850"/>
      <c r="N371" s="853"/>
    </row>
    <row r="372" spans="2:14" ht="15.75">
      <c r="B372" s="836">
        <v>13</v>
      </c>
      <c r="C372" s="839"/>
      <c r="D372" s="857" t="s">
        <v>26</v>
      </c>
      <c r="E372" s="854" t="str">
        <f>IF(D372="Y",1,IF(D372="T",0,IF(D372="Y/T","Belum diisi","Error")))</f>
        <v>Belum diisi</v>
      </c>
      <c r="F372" s="528">
        <v>1</v>
      </c>
      <c r="G372" s="529"/>
      <c r="H372" s="600" t="str">
        <f t="shared" si="6"/>
        <v>Belum Diisi</v>
      </c>
      <c r="I372" s="590" t="s">
        <v>26</v>
      </c>
      <c r="J372" s="591" t="str">
        <f>IF($D$372="Y/T","Isi Sasaran",IF($E$372=0,0,IF(I372="Y",1,IF(I372="T",0,"Isi Dulu"))))</f>
        <v>Isi Sasaran</v>
      </c>
      <c r="K372" s="590" t="s">
        <v>26</v>
      </c>
      <c r="L372" s="591" t="str">
        <f>IF($D$372="Y/T","Isi Sasaran",IF($E$372=0,0,IF(K372="Y",1,IF(K372="T",0,"Isi Dulu"))))</f>
        <v>Isi Sasaran</v>
      </c>
      <c r="M372" s="848" t="s">
        <v>26</v>
      </c>
      <c r="N372" s="851" t="str">
        <f>IF(M372="Y",1,IF(M372="T",0,IF(M372="Y/T","Belum diisi","Error")))</f>
        <v>Belum diisi</v>
      </c>
    </row>
    <row r="373" spans="2:14" ht="15.75">
      <c r="B373" s="837"/>
      <c r="C373" s="840"/>
      <c r="D373" s="858"/>
      <c r="E373" s="855"/>
      <c r="F373" s="549">
        <v>2</v>
      </c>
      <c r="G373" s="550"/>
      <c r="H373" s="598" t="str">
        <f t="shared" si="6"/>
        <v>Belum Diisi</v>
      </c>
      <c r="I373" s="592" t="s">
        <v>26</v>
      </c>
      <c r="J373" s="593" t="str">
        <f>IF($D$372="Y/T","Isi Sasaran",IF($E$372=0,0,IF(I373="Y",1,IF(I373="T",0,"Isi Dulu"))))</f>
        <v>Isi Sasaran</v>
      </c>
      <c r="K373" s="592" t="s">
        <v>26</v>
      </c>
      <c r="L373" s="593" t="str">
        <f>IF($D$372="Y/T","Isi Sasaran",IF($E$372=0,0,IF(K373="Y",1,IF(K373="T",0,"Isi Dulu"))))</f>
        <v>Isi Sasaran</v>
      </c>
      <c r="M373" s="849"/>
      <c r="N373" s="852"/>
    </row>
    <row r="374" spans="2:14" ht="15.75">
      <c r="B374" s="837"/>
      <c r="C374" s="840"/>
      <c r="D374" s="858"/>
      <c r="E374" s="855"/>
      <c r="F374" s="549">
        <v>3</v>
      </c>
      <c r="G374" s="550"/>
      <c r="H374" s="598" t="str">
        <f t="shared" si="6"/>
        <v>Belum Diisi</v>
      </c>
      <c r="I374" s="592" t="s">
        <v>26</v>
      </c>
      <c r="J374" s="593" t="str">
        <f>IF($D$372="Y/T","Isi Sasaran",IF($E$372=0,0,IF(I374="Y",1,IF(I374="T",0,"Isi Dulu"))))</f>
        <v>Isi Sasaran</v>
      </c>
      <c r="K374" s="592" t="s">
        <v>26</v>
      </c>
      <c r="L374" s="593" t="str">
        <f>IF($D$372="Y/T","Isi Sasaran",IF($E$372=0,0,IF(K374="Y",1,IF(K374="T",0,"Isi Dulu"))))</f>
        <v>Isi Sasaran</v>
      </c>
      <c r="M374" s="849"/>
      <c r="N374" s="852"/>
    </row>
    <row r="375" spans="2:14" ht="15.75">
      <c r="B375" s="837"/>
      <c r="C375" s="840"/>
      <c r="D375" s="858"/>
      <c r="E375" s="855"/>
      <c r="F375" s="549">
        <v>4</v>
      </c>
      <c r="G375" s="550"/>
      <c r="H375" s="598" t="str">
        <f t="shared" si="6"/>
        <v>Belum Diisi</v>
      </c>
      <c r="I375" s="592" t="s">
        <v>26</v>
      </c>
      <c r="J375" s="593" t="str">
        <f>IF($D$372="Y/T","Isi Sasaran",IF($E$372=0,0,IF(I375="Y",1,IF(I375="T",0,"Isi Dulu"))))</f>
        <v>Isi Sasaran</v>
      </c>
      <c r="K375" s="592" t="s">
        <v>26</v>
      </c>
      <c r="L375" s="593" t="str">
        <f>IF($D$372="Y/T","Isi Sasaran",IF($E$372=0,0,IF(K375="Y",1,IF(K375="T",0,"Isi Dulu"))))</f>
        <v>Isi Sasaran</v>
      </c>
      <c r="M375" s="849"/>
      <c r="N375" s="852"/>
    </row>
    <row r="376" spans="2:14" ht="15.75">
      <c r="B376" s="838"/>
      <c r="C376" s="841"/>
      <c r="D376" s="859"/>
      <c r="E376" s="856"/>
      <c r="F376" s="569">
        <v>5</v>
      </c>
      <c r="G376" s="570"/>
      <c r="H376" s="599" t="str">
        <f t="shared" ref="H376:H411" si="7">IF(OR(J376="Isi Dulu",L376="Isi Dulu",J376="Isi Sasaran",L376="Isi Sasaran"),"Belum Diisi",IF(SUM(J376,L376)=2,1,IF(SUM(J376,L376)=1,0,IF(SUM(J376,L376)=0,0,"Error"))))</f>
        <v>Belum Diisi</v>
      </c>
      <c r="I376" s="595" t="s">
        <v>26</v>
      </c>
      <c r="J376" s="596" t="str">
        <f>IF($D$372="Y/T","Isi Sasaran",IF($E$372=0,0,IF(I376="Y",1,IF(I376="T",0,"Isi Dulu"))))</f>
        <v>Isi Sasaran</v>
      </c>
      <c r="K376" s="595" t="s">
        <v>26</v>
      </c>
      <c r="L376" s="596" t="str">
        <f>IF($D$372="Y/T","Isi Sasaran",IF($E$372=0,0,IF(K376="Y",1,IF(K376="T",0,"Isi Dulu"))))</f>
        <v>Isi Sasaran</v>
      </c>
      <c r="M376" s="850"/>
      <c r="N376" s="853"/>
    </row>
    <row r="377" spans="2:14" ht="15.75">
      <c r="B377" s="836">
        <v>14</v>
      </c>
      <c r="C377" s="839"/>
      <c r="D377" s="857" t="s">
        <v>26</v>
      </c>
      <c r="E377" s="854" t="str">
        <f>IF(D377="Y",1,IF(D377="T",0,IF(D377="Y/T","Belum diisi","Error")))</f>
        <v>Belum diisi</v>
      </c>
      <c r="F377" s="528">
        <v>1</v>
      </c>
      <c r="G377" s="529"/>
      <c r="H377" s="600" t="str">
        <f t="shared" si="7"/>
        <v>Belum Diisi</v>
      </c>
      <c r="I377" s="590" t="s">
        <v>26</v>
      </c>
      <c r="J377" s="591" t="str">
        <f>IF($D$377="Y/T","Isi Sasaran",IF($E$377=0,0,IF(I377="Y",1,IF(I377="T",0,"Isi Dulu"))))</f>
        <v>Isi Sasaran</v>
      </c>
      <c r="K377" s="590" t="s">
        <v>26</v>
      </c>
      <c r="L377" s="591" t="str">
        <f>IF($D$377="Y/T","Isi Sasaran",IF($E$377=0,0,IF(K377="Y",1,IF(K377="T",0,"Isi Dulu"))))</f>
        <v>Isi Sasaran</v>
      </c>
      <c r="M377" s="848" t="s">
        <v>26</v>
      </c>
      <c r="N377" s="851" t="str">
        <f>IF(M377="Y",1,IF(M377="T",0,IF(M377="Y/T","Belum diisi","Error")))</f>
        <v>Belum diisi</v>
      </c>
    </row>
    <row r="378" spans="2:14" ht="15.75">
      <c r="B378" s="837"/>
      <c r="C378" s="840"/>
      <c r="D378" s="858"/>
      <c r="E378" s="855"/>
      <c r="F378" s="549">
        <v>2</v>
      </c>
      <c r="G378" s="550"/>
      <c r="H378" s="598" t="str">
        <f t="shared" si="7"/>
        <v>Belum Diisi</v>
      </c>
      <c r="I378" s="592" t="s">
        <v>26</v>
      </c>
      <c r="J378" s="593" t="str">
        <f>IF($D$377="Y/T","Isi Sasaran",IF($E$377=0,0,IF(I378="Y",1,IF(I378="T",0,"Isi Dulu"))))</f>
        <v>Isi Sasaran</v>
      </c>
      <c r="K378" s="592" t="s">
        <v>26</v>
      </c>
      <c r="L378" s="593" t="str">
        <f>IF($D$377="Y/T","Isi Sasaran",IF($E$377=0,0,IF(K378="Y",1,IF(K378="T",0,"Isi Dulu"))))</f>
        <v>Isi Sasaran</v>
      </c>
      <c r="M378" s="849"/>
      <c r="N378" s="852"/>
    </row>
    <row r="379" spans="2:14" ht="15.75">
      <c r="B379" s="837"/>
      <c r="C379" s="840"/>
      <c r="D379" s="858"/>
      <c r="E379" s="855"/>
      <c r="F379" s="549">
        <v>3</v>
      </c>
      <c r="G379" s="550"/>
      <c r="H379" s="598" t="str">
        <f t="shared" si="7"/>
        <v>Belum Diisi</v>
      </c>
      <c r="I379" s="592" t="s">
        <v>26</v>
      </c>
      <c r="J379" s="593" t="str">
        <f>IF($D$377="Y/T","Isi Sasaran",IF($E$377=0,0,IF(I379="Y",1,IF(I379="T",0,"Isi Dulu"))))</f>
        <v>Isi Sasaran</v>
      </c>
      <c r="K379" s="592" t="s">
        <v>26</v>
      </c>
      <c r="L379" s="593" t="str">
        <f>IF($D$377="Y/T","Isi Sasaran",IF($E$377=0,0,IF(K379="Y",1,IF(K379="T",0,"Isi Dulu"))))</f>
        <v>Isi Sasaran</v>
      </c>
      <c r="M379" s="849"/>
      <c r="N379" s="852"/>
    </row>
    <row r="380" spans="2:14" ht="15.75">
      <c r="B380" s="837"/>
      <c r="C380" s="840"/>
      <c r="D380" s="858"/>
      <c r="E380" s="855"/>
      <c r="F380" s="549">
        <v>4</v>
      </c>
      <c r="G380" s="550"/>
      <c r="H380" s="598" t="str">
        <f t="shared" si="7"/>
        <v>Belum Diisi</v>
      </c>
      <c r="I380" s="592" t="s">
        <v>26</v>
      </c>
      <c r="J380" s="593" t="str">
        <f>IF($D$377="Y/T","Isi Sasaran",IF($E$377=0,0,IF(I380="Y",1,IF(I380="T",0,"Isi Dulu"))))</f>
        <v>Isi Sasaran</v>
      </c>
      <c r="K380" s="592" t="s">
        <v>26</v>
      </c>
      <c r="L380" s="593" t="str">
        <f>IF($D$377="Y/T","Isi Sasaran",IF($E$377=0,0,IF(K380="Y",1,IF(K380="T",0,"Isi Dulu"))))</f>
        <v>Isi Sasaran</v>
      </c>
      <c r="M380" s="849"/>
      <c r="N380" s="852"/>
    </row>
    <row r="381" spans="2:14" ht="15.75">
      <c r="B381" s="838"/>
      <c r="C381" s="841"/>
      <c r="D381" s="859"/>
      <c r="E381" s="856"/>
      <c r="F381" s="569">
        <v>5</v>
      </c>
      <c r="G381" s="570"/>
      <c r="H381" s="599" t="str">
        <f t="shared" si="7"/>
        <v>Belum Diisi</v>
      </c>
      <c r="I381" s="595" t="s">
        <v>26</v>
      </c>
      <c r="J381" s="596" t="str">
        <f>IF($D$377="Y/T","Isi Sasaran",IF($E$377=0,0,IF(I381="Y",1,IF(I381="T",0,"Isi Dulu"))))</f>
        <v>Isi Sasaran</v>
      </c>
      <c r="K381" s="595" t="s">
        <v>26</v>
      </c>
      <c r="L381" s="596" t="str">
        <f>IF($D$377="Y/T","Isi Sasaran",IF($E$377=0,0,IF(K381="Y",1,IF(K381="T",0,"Isi Dulu"))))</f>
        <v>Isi Sasaran</v>
      </c>
      <c r="M381" s="850"/>
      <c r="N381" s="853"/>
    </row>
    <row r="382" spans="2:14" ht="15.75">
      <c r="B382" s="836">
        <v>15</v>
      </c>
      <c r="C382" s="839"/>
      <c r="D382" s="857" t="s">
        <v>26</v>
      </c>
      <c r="E382" s="854" t="str">
        <f>IF(D382="Y",1,IF(D382="T",0,IF(D382="Y/T","Belum diisi","Error")))</f>
        <v>Belum diisi</v>
      </c>
      <c r="F382" s="528">
        <v>1</v>
      </c>
      <c r="G382" s="529"/>
      <c r="H382" s="600" t="str">
        <f t="shared" si="7"/>
        <v>Belum Diisi</v>
      </c>
      <c r="I382" s="590" t="s">
        <v>26</v>
      </c>
      <c r="J382" s="591" t="str">
        <f>IF($D$382="Y/T","Isi Sasaran",IF($E$382=0,0,IF(I382="Y",1,IF(I382="T",0,"Isi Dulu"))))</f>
        <v>Isi Sasaran</v>
      </c>
      <c r="K382" s="590" t="s">
        <v>26</v>
      </c>
      <c r="L382" s="591" t="str">
        <f>IF($D$382="Y/T","Isi Sasaran",IF($E$382=0,0,IF(K382="Y",1,IF(K382="T",0,"Isi Dulu"))))</f>
        <v>Isi Sasaran</v>
      </c>
      <c r="M382" s="848" t="s">
        <v>26</v>
      </c>
      <c r="N382" s="851" t="str">
        <f>IF(M382="Y",1,IF(M382="T",0,IF(M382="Y/T","Belum diisi","Error")))</f>
        <v>Belum diisi</v>
      </c>
    </row>
    <row r="383" spans="2:14" ht="15.75">
      <c r="B383" s="837"/>
      <c r="C383" s="840"/>
      <c r="D383" s="858"/>
      <c r="E383" s="855"/>
      <c r="F383" s="549">
        <v>2</v>
      </c>
      <c r="G383" s="550"/>
      <c r="H383" s="598" t="str">
        <f t="shared" si="7"/>
        <v>Belum Diisi</v>
      </c>
      <c r="I383" s="592" t="s">
        <v>26</v>
      </c>
      <c r="J383" s="593" t="str">
        <f>IF($D$382="Y/T","Isi Sasaran",IF($E$382=0,0,IF(I383="Y",1,IF(I383="T",0,"Isi Dulu"))))</f>
        <v>Isi Sasaran</v>
      </c>
      <c r="K383" s="592" t="s">
        <v>26</v>
      </c>
      <c r="L383" s="593" t="str">
        <f>IF($D$382="Y/T","Isi Sasaran",IF($E$382=0,0,IF(K383="Y",1,IF(K383="T",0,"Isi Dulu"))))</f>
        <v>Isi Sasaran</v>
      </c>
      <c r="M383" s="849"/>
      <c r="N383" s="852"/>
    </row>
    <row r="384" spans="2:14" ht="15.75">
      <c r="B384" s="837"/>
      <c r="C384" s="840"/>
      <c r="D384" s="858"/>
      <c r="E384" s="855"/>
      <c r="F384" s="549">
        <v>3</v>
      </c>
      <c r="G384" s="550"/>
      <c r="H384" s="598" t="str">
        <f t="shared" si="7"/>
        <v>Belum Diisi</v>
      </c>
      <c r="I384" s="592" t="s">
        <v>26</v>
      </c>
      <c r="J384" s="593" t="str">
        <f>IF($D$382="Y/T","Isi Sasaran",IF($E$382=0,0,IF(I384="Y",1,IF(I384="T",0,"Isi Dulu"))))</f>
        <v>Isi Sasaran</v>
      </c>
      <c r="K384" s="592" t="s">
        <v>26</v>
      </c>
      <c r="L384" s="593" t="str">
        <f>IF($D$382="Y/T","Isi Sasaran",IF($E$382=0,0,IF(K384="Y",1,IF(K384="T",0,"Isi Dulu"))))</f>
        <v>Isi Sasaran</v>
      </c>
      <c r="M384" s="849"/>
      <c r="N384" s="852"/>
    </row>
    <row r="385" spans="2:14" ht="15.75">
      <c r="B385" s="837"/>
      <c r="C385" s="840"/>
      <c r="D385" s="858"/>
      <c r="E385" s="855"/>
      <c r="F385" s="549">
        <v>4</v>
      </c>
      <c r="G385" s="550"/>
      <c r="H385" s="598" t="str">
        <f t="shared" si="7"/>
        <v>Belum Diisi</v>
      </c>
      <c r="I385" s="592" t="s">
        <v>26</v>
      </c>
      <c r="J385" s="593" t="str">
        <f>IF($D$382="Y/T","Isi Sasaran",IF($E$382=0,0,IF(I385="Y",1,IF(I385="T",0,"Isi Dulu"))))</f>
        <v>Isi Sasaran</v>
      </c>
      <c r="K385" s="592" t="s">
        <v>26</v>
      </c>
      <c r="L385" s="593" t="str">
        <f>IF($D$382="Y/T","Isi Sasaran",IF($E$382=0,0,IF(K385="Y",1,IF(K385="T",0,"Isi Dulu"))))</f>
        <v>Isi Sasaran</v>
      </c>
      <c r="M385" s="849"/>
      <c r="N385" s="852"/>
    </row>
    <row r="386" spans="2:14" ht="15.75">
      <c r="B386" s="838"/>
      <c r="C386" s="841"/>
      <c r="D386" s="859"/>
      <c r="E386" s="856"/>
      <c r="F386" s="569">
        <v>5</v>
      </c>
      <c r="G386" s="570"/>
      <c r="H386" s="599" t="str">
        <f t="shared" si="7"/>
        <v>Belum Diisi</v>
      </c>
      <c r="I386" s="595" t="s">
        <v>26</v>
      </c>
      <c r="J386" s="596" t="str">
        <f>IF($D$382="Y/T","Isi Sasaran",IF($E$382=0,0,IF(I386="Y",1,IF(I386="T",0,"Isi Dulu"))))</f>
        <v>Isi Sasaran</v>
      </c>
      <c r="K386" s="595" t="s">
        <v>26</v>
      </c>
      <c r="L386" s="596" t="str">
        <f>IF($D$382="Y/T","Isi Sasaran",IF($E$382=0,0,IF(K386="Y",1,IF(K386="T",0,"Isi Dulu"))))</f>
        <v>Isi Sasaran</v>
      </c>
      <c r="M386" s="850"/>
      <c r="N386" s="853"/>
    </row>
    <row r="387" spans="2:14" ht="15.75">
      <c r="B387" s="836">
        <v>16</v>
      </c>
      <c r="C387" s="839"/>
      <c r="D387" s="857" t="s">
        <v>26</v>
      </c>
      <c r="E387" s="854" t="str">
        <f>IF(D387="Y",1,IF(D387="T",0,IF(D387="Y/T","Belum diisi","Error")))</f>
        <v>Belum diisi</v>
      </c>
      <c r="F387" s="528">
        <v>1</v>
      </c>
      <c r="G387" s="529"/>
      <c r="H387" s="600" t="str">
        <f t="shared" si="7"/>
        <v>Belum Diisi</v>
      </c>
      <c r="I387" s="590" t="s">
        <v>26</v>
      </c>
      <c r="J387" s="591" t="str">
        <f>IF($D$387="Y/T","Isi Sasaran",IF($E$387=0,0,IF(I387="Y",1,IF(I387="T",0,"Isi Dulu"))))</f>
        <v>Isi Sasaran</v>
      </c>
      <c r="K387" s="590" t="s">
        <v>26</v>
      </c>
      <c r="L387" s="591" t="str">
        <f>IF($D$387="Y/T","Isi Sasaran",IF($E$387=0,0,IF(K387="Y",1,IF(K387="T",0,"Isi Dulu"))))</f>
        <v>Isi Sasaran</v>
      </c>
      <c r="M387" s="848" t="s">
        <v>26</v>
      </c>
      <c r="N387" s="851" t="str">
        <f>IF(M387="Y",1,IF(M387="T",0,IF(M387="Y/T","Belum diisi","Error")))</f>
        <v>Belum diisi</v>
      </c>
    </row>
    <row r="388" spans="2:14" ht="15.75">
      <c r="B388" s="837"/>
      <c r="C388" s="840"/>
      <c r="D388" s="858"/>
      <c r="E388" s="855"/>
      <c r="F388" s="549">
        <v>2</v>
      </c>
      <c r="G388" s="550"/>
      <c r="H388" s="598" t="str">
        <f t="shared" si="7"/>
        <v>Belum Diisi</v>
      </c>
      <c r="I388" s="592" t="s">
        <v>26</v>
      </c>
      <c r="J388" s="593" t="str">
        <f>IF($D$387="Y/T","Isi Sasaran",IF($E$387=0,0,IF(I388="Y",1,IF(I388="T",0,"Isi Dulu"))))</f>
        <v>Isi Sasaran</v>
      </c>
      <c r="K388" s="592" t="s">
        <v>26</v>
      </c>
      <c r="L388" s="593" t="str">
        <f>IF($D$387="Y/T","Isi Sasaran",IF($E$387=0,0,IF(K388="Y",1,IF(K388="T",0,"Isi Dulu"))))</f>
        <v>Isi Sasaran</v>
      </c>
      <c r="M388" s="849"/>
      <c r="N388" s="852"/>
    </row>
    <row r="389" spans="2:14" ht="15.75">
      <c r="B389" s="837"/>
      <c r="C389" s="840"/>
      <c r="D389" s="858"/>
      <c r="E389" s="855"/>
      <c r="F389" s="549">
        <v>3</v>
      </c>
      <c r="G389" s="550"/>
      <c r="H389" s="598" t="str">
        <f t="shared" si="7"/>
        <v>Belum Diisi</v>
      </c>
      <c r="I389" s="592" t="s">
        <v>26</v>
      </c>
      <c r="J389" s="593" t="str">
        <f>IF($D$387="Y/T","Isi Sasaran",IF($E$387=0,0,IF(I389="Y",1,IF(I389="T",0,"Isi Dulu"))))</f>
        <v>Isi Sasaran</v>
      </c>
      <c r="K389" s="592" t="s">
        <v>26</v>
      </c>
      <c r="L389" s="593" t="str">
        <f>IF($D$387="Y/T","Isi Sasaran",IF($E$387=0,0,IF(K389="Y",1,IF(K389="T",0,"Isi Dulu"))))</f>
        <v>Isi Sasaran</v>
      </c>
      <c r="M389" s="849"/>
      <c r="N389" s="852"/>
    </row>
    <row r="390" spans="2:14" ht="15.75">
      <c r="B390" s="837"/>
      <c r="C390" s="840"/>
      <c r="D390" s="858"/>
      <c r="E390" s="855"/>
      <c r="F390" s="549">
        <v>4</v>
      </c>
      <c r="G390" s="550"/>
      <c r="H390" s="598" t="str">
        <f t="shared" si="7"/>
        <v>Belum Diisi</v>
      </c>
      <c r="I390" s="592" t="s">
        <v>26</v>
      </c>
      <c r="J390" s="593" t="str">
        <f>IF($D$387="Y/T","Isi Sasaran",IF($E$387=0,0,IF(I390="Y",1,IF(I390="T",0,"Isi Dulu"))))</f>
        <v>Isi Sasaran</v>
      </c>
      <c r="K390" s="592" t="s">
        <v>26</v>
      </c>
      <c r="L390" s="593" t="str">
        <f>IF($D$387="Y/T","Isi Sasaran",IF($E$387=0,0,IF(K390="Y",1,IF(K390="T",0,"Isi Dulu"))))</f>
        <v>Isi Sasaran</v>
      </c>
      <c r="M390" s="849"/>
      <c r="N390" s="852"/>
    </row>
    <row r="391" spans="2:14" ht="15.75">
      <c r="B391" s="838"/>
      <c r="C391" s="841"/>
      <c r="D391" s="859"/>
      <c r="E391" s="856"/>
      <c r="F391" s="569">
        <v>5</v>
      </c>
      <c r="G391" s="570"/>
      <c r="H391" s="599" t="str">
        <f t="shared" si="7"/>
        <v>Belum Diisi</v>
      </c>
      <c r="I391" s="595" t="s">
        <v>26</v>
      </c>
      <c r="J391" s="596" t="str">
        <f>IF($D$387="Y/T","Isi Sasaran",IF($E$387=0,0,IF(I391="Y",1,IF(I391="T",0,"Isi Dulu"))))</f>
        <v>Isi Sasaran</v>
      </c>
      <c r="K391" s="595" t="s">
        <v>26</v>
      </c>
      <c r="L391" s="596" t="str">
        <f>IF($D$387="Y/T","Isi Sasaran",IF($E$387=0,0,IF(K391="Y",1,IF(K391="T",0,"Isi Dulu"))))</f>
        <v>Isi Sasaran</v>
      </c>
      <c r="M391" s="850"/>
      <c r="N391" s="853"/>
    </row>
    <row r="392" spans="2:14" ht="15.75">
      <c r="B392" s="836">
        <v>17</v>
      </c>
      <c r="C392" s="839"/>
      <c r="D392" s="857" t="s">
        <v>26</v>
      </c>
      <c r="E392" s="854" t="str">
        <f>IF(D392="Y",1,IF(D392="T",0,IF(D392="Y/T","Belum diisi","Error")))</f>
        <v>Belum diisi</v>
      </c>
      <c r="F392" s="528">
        <v>1</v>
      </c>
      <c r="G392" s="529"/>
      <c r="H392" s="600" t="str">
        <f t="shared" si="7"/>
        <v>Belum Diisi</v>
      </c>
      <c r="I392" s="590" t="s">
        <v>26</v>
      </c>
      <c r="J392" s="591" t="str">
        <f>IF($D$392="Y/T","Isi Sasaran",IF($E$392=0,0,IF(I392="Y",1,IF(I392="T",0,"Isi Dulu"))))</f>
        <v>Isi Sasaran</v>
      </c>
      <c r="K392" s="590" t="s">
        <v>26</v>
      </c>
      <c r="L392" s="591" t="str">
        <f>IF($D$392="Y/T","Isi Sasaran",IF($E$392=0,0,IF(K392="Y",1,IF(K392="T",0,"Isi Dulu"))))</f>
        <v>Isi Sasaran</v>
      </c>
      <c r="M392" s="848" t="s">
        <v>26</v>
      </c>
      <c r="N392" s="851" t="str">
        <f>IF(M392="Y",1,IF(M392="T",0,IF(M392="Y/T","Belum diisi","Error")))</f>
        <v>Belum diisi</v>
      </c>
    </row>
    <row r="393" spans="2:14" ht="15.75">
      <c r="B393" s="837"/>
      <c r="C393" s="840"/>
      <c r="D393" s="858"/>
      <c r="E393" s="855"/>
      <c r="F393" s="549">
        <v>2</v>
      </c>
      <c r="G393" s="550"/>
      <c r="H393" s="598" t="str">
        <f t="shared" si="7"/>
        <v>Belum Diisi</v>
      </c>
      <c r="I393" s="592" t="s">
        <v>26</v>
      </c>
      <c r="J393" s="593" t="str">
        <f>IF($D$392="Y/T","Isi Sasaran",IF($E$392=0,0,IF(I393="Y",1,IF(I393="T",0,"Isi Dulu"))))</f>
        <v>Isi Sasaran</v>
      </c>
      <c r="K393" s="592" t="s">
        <v>26</v>
      </c>
      <c r="L393" s="593" t="str">
        <f>IF($D$392="Y/T","Isi Sasaran",IF($E$392=0,0,IF(K393="Y",1,IF(K393="T",0,"Isi Dulu"))))</f>
        <v>Isi Sasaran</v>
      </c>
      <c r="M393" s="849"/>
      <c r="N393" s="852"/>
    </row>
    <row r="394" spans="2:14" ht="15.75">
      <c r="B394" s="837"/>
      <c r="C394" s="840"/>
      <c r="D394" s="858"/>
      <c r="E394" s="855"/>
      <c r="F394" s="549">
        <v>3</v>
      </c>
      <c r="G394" s="550"/>
      <c r="H394" s="598" t="str">
        <f t="shared" si="7"/>
        <v>Belum Diisi</v>
      </c>
      <c r="I394" s="592" t="s">
        <v>26</v>
      </c>
      <c r="J394" s="593" t="str">
        <f>IF($D$392="Y/T","Isi Sasaran",IF($E$392=0,0,IF(I394="Y",1,IF(I394="T",0,"Isi Dulu"))))</f>
        <v>Isi Sasaran</v>
      </c>
      <c r="K394" s="592" t="s">
        <v>26</v>
      </c>
      <c r="L394" s="593" t="str">
        <f>IF($D$392="Y/T","Isi Sasaran",IF($E$392=0,0,IF(K394="Y",1,IF(K394="T",0,"Isi Dulu"))))</f>
        <v>Isi Sasaran</v>
      </c>
      <c r="M394" s="849"/>
      <c r="N394" s="852"/>
    </row>
    <row r="395" spans="2:14" ht="15.75">
      <c r="B395" s="837"/>
      <c r="C395" s="840"/>
      <c r="D395" s="858"/>
      <c r="E395" s="855"/>
      <c r="F395" s="549">
        <v>4</v>
      </c>
      <c r="G395" s="550"/>
      <c r="H395" s="598" t="str">
        <f t="shared" si="7"/>
        <v>Belum Diisi</v>
      </c>
      <c r="I395" s="592" t="s">
        <v>26</v>
      </c>
      <c r="J395" s="593" t="str">
        <f>IF($D$392="Y/T","Isi Sasaran",IF($E$392=0,0,IF(I395="Y",1,IF(I395="T",0,"Isi Dulu"))))</f>
        <v>Isi Sasaran</v>
      </c>
      <c r="K395" s="592" t="s">
        <v>26</v>
      </c>
      <c r="L395" s="593" t="str">
        <f>IF($D$392="Y/T","Isi Sasaran",IF($E$392=0,0,IF(K395="Y",1,IF(K395="T",0,"Isi Dulu"))))</f>
        <v>Isi Sasaran</v>
      </c>
      <c r="M395" s="849"/>
      <c r="N395" s="852"/>
    </row>
    <row r="396" spans="2:14" ht="15.75">
      <c r="B396" s="838"/>
      <c r="C396" s="841"/>
      <c r="D396" s="859"/>
      <c r="E396" s="856"/>
      <c r="F396" s="569">
        <v>5</v>
      </c>
      <c r="G396" s="570"/>
      <c r="H396" s="599" t="str">
        <f t="shared" si="7"/>
        <v>Belum Diisi</v>
      </c>
      <c r="I396" s="595" t="s">
        <v>26</v>
      </c>
      <c r="J396" s="596" t="str">
        <f>IF($D$392="Y/T","Isi Sasaran",IF($E$392=0,0,IF(I396="Y",1,IF(I396="T",0,"Isi Dulu"))))</f>
        <v>Isi Sasaran</v>
      </c>
      <c r="K396" s="595" t="s">
        <v>26</v>
      </c>
      <c r="L396" s="596" t="str">
        <f>IF($D$392="Y/T","Isi Sasaran",IF($E$392=0,0,IF(K396="Y",1,IF(K396="T",0,"Isi Dulu"))))</f>
        <v>Isi Sasaran</v>
      </c>
      <c r="M396" s="850"/>
      <c r="N396" s="853"/>
    </row>
    <row r="397" spans="2:14" ht="15.75">
      <c r="B397" s="836">
        <v>18</v>
      </c>
      <c r="C397" s="839"/>
      <c r="D397" s="857" t="s">
        <v>26</v>
      </c>
      <c r="E397" s="854" t="str">
        <f>IF(D397="Y",1,IF(D397="T",0,IF(D397="Y/T","Belum diisi","Error")))</f>
        <v>Belum diisi</v>
      </c>
      <c r="F397" s="528">
        <v>1</v>
      </c>
      <c r="G397" s="529"/>
      <c r="H397" s="600" t="str">
        <f t="shared" si="7"/>
        <v>Belum Diisi</v>
      </c>
      <c r="I397" s="590" t="s">
        <v>26</v>
      </c>
      <c r="J397" s="591" t="str">
        <f>IF($D$397="Y/T","Isi Sasaran",IF($E$397=0,0,IF(I397="Y",1,IF(I397="T",0,"Isi Dulu"))))</f>
        <v>Isi Sasaran</v>
      </c>
      <c r="K397" s="590" t="s">
        <v>26</v>
      </c>
      <c r="L397" s="591" t="str">
        <f>IF($D$397="Y/T","Isi Sasaran",IF($E$397=0,0,IF(K397="Y",1,IF(K397="T",0,"Isi Dulu"))))</f>
        <v>Isi Sasaran</v>
      </c>
      <c r="M397" s="848" t="s">
        <v>26</v>
      </c>
      <c r="N397" s="851" t="str">
        <f>IF(M397="Y",1,IF(M397="T",0,IF(M397="Y/T","Belum diisi","Error")))</f>
        <v>Belum diisi</v>
      </c>
    </row>
    <row r="398" spans="2:14" ht="15.75">
      <c r="B398" s="837"/>
      <c r="C398" s="840"/>
      <c r="D398" s="858"/>
      <c r="E398" s="855"/>
      <c r="F398" s="549">
        <v>2</v>
      </c>
      <c r="G398" s="550"/>
      <c r="H398" s="598" t="str">
        <f t="shared" si="7"/>
        <v>Belum Diisi</v>
      </c>
      <c r="I398" s="592" t="s">
        <v>26</v>
      </c>
      <c r="J398" s="593" t="str">
        <f>IF($D$397="Y/T","Isi Sasaran",IF($E$397=0,0,IF(I398="Y",1,IF(I398="T",0,"Isi Dulu"))))</f>
        <v>Isi Sasaran</v>
      </c>
      <c r="K398" s="592" t="s">
        <v>26</v>
      </c>
      <c r="L398" s="593" t="str">
        <f>IF($D$397="Y/T","Isi Sasaran",IF($E$397=0,0,IF(K398="Y",1,IF(K398="T",0,"Isi Dulu"))))</f>
        <v>Isi Sasaran</v>
      </c>
      <c r="M398" s="849"/>
      <c r="N398" s="852"/>
    </row>
    <row r="399" spans="2:14" ht="15.75">
      <c r="B399" s="837"/>
      <c r="C399" s="840"/>
      <c r="D399" s="858"/>
      <c r="E399" s="855"/>
      <c r="F399" s="549">
        <v>3</v>
      </c>
      <c r="G399" s="550"/>
      <c r="H399" s="598" t="str">
        <f t="shared" si="7"/>
        <v>Belum Diisi</v>
      </c>
      <c r="I399" s="592" t="s">
        <v>26</v>
      </c>
      <c r="J399" s="593" t="str">
        <f>IF($D$397="Y/T","Isi Sasaran",IF($E$397=0,0,IF(I399="Y",1,IF(I399="T",0,"Isi Dulu"))))</f>
        <v>Isi Sasaran</v>
      </c>
      <c r="K399" s="592" t="s">
        <v>26</v>
      </c>
      <c r="L399" s="593" t="str">
        <f>IF($D$397="Y/T","Isi Sasaran",IF($E$397=0,0,IF(K399="Y",1,IF(K399="T",0,"Isi Dulu"))))</f>
        <v>Isi Sasaran</v>
      </c>
      <c r="M399" s="849"/>
      <c r="N399" s="852"/>
    </row>
    <row r="400" spans="2:14" ht="15.75">
      <c r="B400" s="837"/>
      <c r="C400" s="840"/>
      <c r="D400" s="858"/>
      <c r="E400" s="855"/>
      <c r="F400" s="549">
        <v>4</v>
      </c>
      <c r="G400" s="550"/>
      <c r="H400" s="598" t="str">
        <f t="shared" si="7"/>
        <v>Belum Diisi</v>
      </c>
      <c r="I400" s="592" t="s">
        <v>26</v>
      </c>
      <c r="J400" s="593" t="str">
        <f>IF($D$397="Y/T","Isi Sasaran",IF($E$397=0,0,IF(I400="Y",1,IF(I400="T",0,"Isi Dulu"))))</f>
        <v>Isi Sasaran</v>
      </c>
      <c r="K400" s="592" t="s">
        <v>26</v>
      </c>
      <c r="L400" s="593" t="str">
        <f>IF($D$397="Y/T","Isi Sasaran",IF($E$397=0,0,IF(K400="Y",1,IF(K400="T",0,"Isi Dulu"))))</f>
        <v>Isi Sasaran</v>
      </c>
      <c r="M400" s="849"/>
      <c r="N400" s="852"/>
    </row>
    <row r="401" spans="2:14" ht="15.75">
      <c r="B401" s="838"/>
      <c r="C401" s="841"/>
      <c r="D401" s="859"/>
      <c r="E401" s="856"/>
      <c r="F401" s="569">
        <v>5</v>
      </c>
      <c r="G401" s="570"/>
      <c r="H401" s="599" t="str">
        <f t="shared" si="7"/>
        <v>Belum Diisi</v>
      </c>
      <c r="I401" s="595" t="s">
        <v>26</v>
      </c>
      <c r="J401" s="596" t="str">
        <f>IF($D$397="Y/T","Isi Sasaran",IF($E$397=0,0,IF(I401="Y",1,IF(I401="T",0,"Isi Dulu"))))</f>
        <v>Isi Sasaran</v>
      </c>
      <c r="K401" s="595" t="s">
        <v>26</v>
      </c>
      <c r="L401" s="596" t="str">
        <f>IF($D$397="Y/T","Isi Sasaran",IF($E$397=0,0,IF(K401="Y",1,IF(K401="T",0,"Isi Dulu"))))</f>
        <v>Isi Sasaran</v>
      </c>
      <c r="M401" s="850"/>
      <c r="N401" s="853"/>
    </row>
    <row r="402" spans="2:14" ht="15.75">
      <c r="B402" s="836">
        <v>19</v>
      </c>
      <c r="C402" s="839"/>
      <c r="D402" s="857" t="s">
        <v>26</v>
      </c>
      <c r="E402" s="854" t="str">
        <f>IF(D402="Y",1,IF(D402="T",0,IF(D402="Y/T","Belum diisi","Error")))</f>
        <v>Belum diisi</v>
      </c>
      <c r="F402" s="528">
        <v>1</v>
      </c>
      <c r="G402" s="529"/>
      <c r="H402" s="600" t="str">
        <f t="shared" si="7"/>
        <v>Belum Diisi</v>
      </c>
      <c r="I402" s="590" t="s">
        <v>26</v>
      </c>
      <c r="J402" s="591" t="str">
        <f>IF($D$402="Y/T","Isi Sasaran",IF($E$402=0,0,IF(I402="Y",1,IF(I402="T",0,"Isi Dulu"))))</f>
        <v>Isi Sasaran</v>
      </c>
      <c r="K402" s="590" t="s">
        <v>26</v>
      </c>
      <c r="L402" s="591" t="str">
        <f>IF($D$402="Y/T","Isi Sasaran",IF($E$402=0,0,IF(K402="Y",1,IF(K402="T",0,"Isi Dulu"))))</f>
        <v>Isi Sasaran</v>
      </c>
      <c r="M402" s="848" t="s">
        <v>26</v>
      </c>
      <c r="N402" s="851" t="str">
        <f>IF(M402="Y",1,IF(M402="T",0,IF(M402="Y/T","Belum diisi","Error")))</f>
        <v>Belum diisi</v>
      </c>
    </row>
    <row r="403" spans="2:14" ht="15.75">
      <c r="B403" s="837"/>
      <c r="C403" s="840"/>
      <c r="D403" s="858"/>
      <c r="E403" s="855"/>
      <c r="F403" s="549">
        <v>2</v>
      </c>
      <c r="G403" s="550"/>
      <c r="H403" s="598" t="str">
        <f t="shared" si="7"/>
        <v>Belum Diisi</v>
      </c>
      <c r="I403" s="592" t="s">
        <v>26</v>
      </c>
      <c r="J403" s="593" t="str">
        <f>IF($D$402="Y/T","Isi Sasaran",IF($E$402=0,0,IF(I403="Y",1,IF(I403="T",0,"Isi Dulu"))))</f>
        <v>Isi Sasaran</v>
      </c>
      <c r="K403" s="592" t="s">
        <v>26</v>
      </c>
      <c r="L403" s="593" t="str">
        <f>IF($D$402="Y/T","Isi Sasaran",IF($E$402=0,0,IF(K403="Y",1,IF(K403="T",0,"Isi Dulu"))))</f>
        <v>Isi Sasaran</v>
      </c>
      <c r="M403" s="849"/>
      <c r="N403" s="852"/>
    </row>
    <row r="404" spans="2:14" ht="15.75">
      <c r="B404" s="837"/>
      <c r="C404" s="840"/>
      <c r="D404" s="858"/>
      <c r="E404" s="855"/>
      <c r="F404" s="549">
        <v>3</v>
      </c>
      <c r="G404" s="550"/>
      <c r="H404" s="598" t="str">
        <f t="shared" si="7"/>
        <v>Belum Diisi</v>
      </c>
      <c r="I404" s="592" t="s">
        <v>26</v>
      </c>
      <c r="J404" s="593" t="str">
        <f>IF($D$402="Y/T","Isi Sasaran",IF($E$402=0,0,IF(I404="Y",1,IF(I404="T",0,"Isi Dulu"))))</f>
        <v>Isi Sasaran</v>
      </c>
      <c r="K404" s="592" t="s">
        <v>26</v>
      </c>
      <c r="L404" s="593" t="str">
        <f>IF($D$402="Y/T","Isi Sasaran",IF($E$402=0,0,IF(K404="Y",1,IF(K404="T",0,"Isi Dulu"))))</f>
        <v>Isi Sasaran</v>
      </c>
      <c r="M404" s="849"/>
      <c r="N404" s="852"/>
    </row>
    <row r="405" spans="2:14" ht="15.75">
      <c r="B405" s="837"/>
      <c r="C405" s="840"/>
      <c r="D405" s="858"/>
      <c r="E405" s="855"/>
      <c r="F405" s="549">
        <v>4</v>
      </c>
      <c r="G405" s="550"/>
      <c r="H405" s="598" t="str">
        <f t="shared" si="7"/>
        <v>Belum Diisi</v>
      </c>
      <c r="I405" s="592" t="s">
        <v>26</v>
      </c>
      <c r="J405" s="593" t="str">
        <f>IF($D$402="Y/T","Isi Sasaran",IF($E$402=0,0,IF(I405="Y",1,IF(I405="T",0,"Isi Dulu"))))</f>
        <v>Isi Sasaran</v>
      </c>
      <c r="K405" s="592" t="s">
        <v>26</v>
      </c>
      <c r="L405" s="593" t="str">
        <f>IF($D$402="Y/T","Isi Sasaran",IF($E$402=0,0,IF(K405="Y",1,IF(K405="T",0,"Isi Dulu"))))</f>
        <v>Isi Sasaran</v>
      </c>
      <c r="M405" s="849"/>
      <c r="N405" s="852"/>
    </row>
    <row r="406" spans="2:14" ht="15.75">
      <c r="B406" s="838"/>
      <c r="C406" s="841"/>
      <c r="D406" s="859"/>
      <c r="E406" s="856"/>
      <c r="F406" s="569">
        <v>5</v>
      </c>
      <c r="G406" s="570"/>
      <c r="H406" s="599" t="str">
        <f t="shared" si="7"/>
        <v>Belum Diisi</v>
      </c>
      <c r="I406" s="595" t="s">
        <v>26</v>
      </c>
      <c r="J406" s="596" t="str">
        <f>IF($D$402="Y/T","Isi Sasaran",IF($E$402=0,0,IF(I406="Y",1,IF(I406="T",0,"Isi Dulu"))))</f>
        <v>Isi Sasaran</v>
      </c>
      <c r="K406" s="595" t="s">
        <v>26</v>
      </c>
      <c r="L406" s="596" t="str">
        <f>IF($D$402="Y/T","Isi Sasaran",IF($E$402=0,0,IF(K406="Y",1,IF(K406="T",0,"Isi Dulu"))))</f>
        <v>Isi Sasaran</v>
      </c>
      <c r="M406" s="850"/>
      <c r="N406" s="853"/>
    </row>
    <row r="407" spans="2:14" ht="15.75">
      <c r="B407" s="836">
        <v>20</v>
      </c>
      <c r="C407" s="839"/>
      <c r="D407" s="857" t="s">
        <v>26</v>
      </c>
      <c r="E407" s="854" t="str">
        <f>IF(D407="Y",1,IF(D407="T",0,IF(D407="Y/T","Belum diisi","Error")))</f>
        <v>Belum diisi</v>
      </c>
      <c r="F407" s="528">
        <v>1</v>
      </c>
      <c r="G407" s="529"/>
      <c r="H407" s="600" t="str">
        <f t="shared" si="7"/>
        <v>Belum Diisi</v>
      </c>
      <c r="I407" s="590" t="s">
        <v>26</v>
      </c>
      <c r="J407" s="591" t="str">
        <f>IF($D$407="Y/T","Isi Sasaran",IF($E$407=0,0,IF(I407="Y",1,IF(I407="T",0,"Isi Dulu"))))</f>
        <v>Isi Sasaran</v>
      </c>
      <c r="K407" s="590" t="s">
        <v>26</v>
      </c>
      <c r="L407" s="591" t="str">
        <f>IF($D$407="Y/T","Isi Sasaran",IF($E$407=0,0,IF(K407="Y",1,IF(K407="T",0,"Isi Dulu"))))</f>
        <v>Isi Sasaran</v>
      </c>
      <c r="M407" s="848" t="s">
        <v>26</v>
      </c>
      <c r="N407" s="851" t="str">
        <f>IF(M407="Y",1,IF(M407="T",0,IF(M407="Y/T","Belum diisi","Error")))</f>
        <v>Belum diisi</v>
      </c>
    </row>
    <row r="408" spans="2:14" ht="15.75">
      <c r="B408" s="837"/>
      <c r="C408" s="840"/>
      <c r="D408" s="858"/>
      <c r="E408" s="855"/>
      <c r="F408" s="549">
        <v>2</v>
      </c>
      <c r="G408" s="550"/>
      <c r="H408" s="598" t="str">
        <f t="shared" si="7"/>
        <v>Belum Diisi</v>
      </c>
      <c r="I408" s="592" t="s">
        <v>26</v>
      </c>
      <c r="J408" s="593" t="str">
        <f>IF($D$407="Y/T","Isi Sasaran",IF($E$407=0,0,IF(I408="Y",1,IF(I408="T",0,"Isi Dulu"))))</f>
        <v>Isi Sasaran</v>
      </c>
      <c r="K408" s="592" t="s">
        <v>26</v>
      </c>
      <c r="L408" s="593" t="str">
        <f>IF($D$407="Y/T","Isi Sasaran",IF($E$407=0,0,IF(K408="Y",1,IF(K408="T",0,"Isi Dulu"))))</f>
        <v>Isi Sasaran</v>
      </c>
      <c r="M408" s="849"/>
      <c r="N408" s="852"/>
    </row>
    <row r="409" spans="2:14" ht="15.75">
      <c r="B409" s="837"/>
      <c r="C409" s="840"/>
      <c r="D409" s="858"/>
      <c r="E409" s="855"/>
      <c r="F409" s="549">
        <v>3</v>
      </c>
      <c r="G409" s="550"/>
      <c r="H409" s="598" t="str">
        <f t="shared" si="7"/>
        <v>Belum Diisi</v>
      </c>
      <c r="I409" s="592" t="s">
        <v>26</v>
      </c>
      <c r="J409" s="593" t="str">
        <f>IF($D$407="Y/T","Isi Sasaran",IF($E$407=0,0,IF(I409="Y",1,IF(I409="T",0,"Isi Dulu"))))</f>
        <v>Isi Sasaran</v>
      </c>
      <c r="K409" s="592" t="s">
        <v>26</v>
      </c>
      <c r="L409" s="593" t="str">
        <f>IF($D$407="Y/T","Isi Sasaran",IF($E$407=0,0,IF(K409="Y",1,IF(K409="T",0,"Isi Dulu"))))</f>
        <v>Isi Sasaran</v>
      </c>
      <c r="M409" s="849"/>
      <c r="N409" s="852"/>
    </row>
    <row r="410" spans="2:14" ht="15.75">
      <c r="B410" s="837"/>
      <c r="C410" s="840"/>
      <c r="D410" s="858"/>
      <c r="E410" s="855"/>
      <c r="F410" s="549">
        <v>4</v>
      </c>
      <c r="G410" s="550"/>
      <c r="H410" s="598" t="str">
        <f t="shared" si="7"/>
        <v>Belum Diisi</v>
      </c>
      <c r="I410" s="592" t="s">
        <v>26</v>
      </c>
      <c r="J410" s="593" t="str">
        <f>IF($D$407="Y/T","Isi Sasaran",IF($E$407=0,0,IF(I410="Y",1,IF(I410="T",0,"Isi Dulu"))))</f>
        <v>Isi Sasaran</v>
      </c>
      <c r="K410" s="592" t="s">
        <v>26</v>
      </c>
      <c r="L410" s="593" t="str">
        <f>IF($D$407="Y/T","Isi Sasaran",IF($E$407=0,0,IF(K410="Y",1,IF(K410="T",0,"Isi Dulu"))))</f>
        <v>Isi Sasaran</v>
      </c>
      <c r="M410" s="849"/>
      <c r="N410" s="852"/>
    </row>
    <row r="411" spans="2:14" ht="15.75">
      <c r="B411" s="838"/>
      <c r="C411" s="841"/>
      <c r="D411" s="859"/>
      <c r="E411" s="856"/>
      <c r="F411" s="569">
        <v>5</v>
      </c>
      <c r="G411" s="570"/>
      <c r="H411" s="599" t="str">
        <f t="shared" si="7"/>
        <v>Belum Diisi</v>
      </c>
      <c r="I411" s="595" t="s">
        <v>26</v>
      </c>
      <c r="J411" s="596" t="str">
        <f>IF($D$407="Y/T","Isi Sasaran",IF($E$407=0,0,IF(I411="Y",1,IF(I411="T",0,"Isi Dulu"))))</f>
        <v>Isi Sasaran</v>
      </c>
      <c r="K411" s="595" t="s">
        <v>26</v>
      </c>
      <c r="L411" s="596" t="str">
        <f>IF($D$407="Y/T","Isi Sasaran",IF($E$407=0,0,IF(K411="Y",1,IF(K411="T",0,"Isi Dulu"))))</f>
        <v>Isi Sasaran</v>
      </c>
      <c r="M411" s="850"/>
      <c r="N411" s="853"/>
    </row>
    <row r="412" spans="2:14" ht="15.75">
      <c r="B412" s="580"/>
      <c r="C412" s="581"/>
      <c r="D412" s="582"/>
      <c r="E412" s="602" t="e">
        <f>AVERAGE(E312:E411)</f>
        <v>#DIV/0!</v>
      </c>
      <c r="F412" s="583"/>
      <c r="G412" s="583"/>
      <c r="H412" s="602" t="e">
        <f>(IF($D312="Y/T",0,AVERAGE(H312:H316))+IF($D317="Y/T",0,AVERAGE(H317:H321))+IF($D322="Y/T",0,AVERAGE(H322:H326))+IF($D327="Y/T",0,AVERAGE(H327:H331))+IF($D332="Y/T",0,AVERAGE(H332:H336))+IF($D337="Y/T",0,AVERAGE(H337:H341))+IF($D342="Y/T",0,AVERAGE(H342:H346))+IF($D347="Y/T",0,AVERAGE(H347:H351))+IF($D352="Y/T",0,AVERAGE(H352:H356))+IF($D357="Y/T",0,AVERAGE(H357:H361))+IF($D362="Y/T",0,AVERAGE(H362:H366))+IF($D367="Y/T",0,AVERAGE(H367:H371))+IF($D372="Y/T",0,AVERAGE(H372:H376))+IF($D377="Y/T",0,AVERAGE(H377:H381))+IF($D382="Y/T",0,AVERAGE(H382:H386))+IF($D387="Y/T",0,AVERAGE(H387:H391))+IF($D392="Y/T",0,AVERAGE(H392:H396))+IF($D397="Y/T",0,AVERAGE(H397:H401))+IF($D402="Y/T",0,AVERAGE(H402:H406))+IF($D407="Y/T",0,AVERAGE(H407:H411)))/(COUNTIF($D312:$D411,"Y")+COUNTIF($D312:$D411,"T"))</f>
        <v>#DIV/0!</v>
      </c>
      <c r="I412" s="582"/>
      <c r="J412" s="602" t="e">
        <f>(IF($D312="Y/T",0,AVERAGE(J312:J316))+IF($D317="Y/T",0,AVERAGE(J317:J321))+IF($D322="Y/T",0,AVERAGE(J322:J326))+IF($D327="Y/T",0,AVERAGE(J327:J331))+IF($D332="Y/T",0,AVERAGE(J332:J336))+IF($D337="Y/T",0,AVERAGE(J337:J341))+IF($D342="Y/T",0,AVERAGE(J342:J346))+IF($D347="Y/T",0,AVERAGE(J347:J351))+IF($D352="Y/T",0,AVERAGE(J352:J356))+IF($D357="Y/T",0,AVERAGE(J357:J361))+IF($D362="Y/T",0,AVERAGE(J362:J366))+IF($D367="Y/T",0,AVERAGE(J367:J371))+IF($D372="Y/T",0,AVERAGE(J372:J376))+IF($D377="Y/T",0,AVERAGE(J377:J381))+IF($D382="Y/T",0,AVERAGE(J382:J386))+IF($D387="Y/T",0,AVERAGE(J387:J391))+IF($D392="Y/T",0,AVERAGE(J392:J396))+IF($D397="Y/T",0,AVERAGE(J397:J401))+IF($D402="Y/T",0,AVERAGE(J402:J406))+IF($D407="Y/T",0,AVERAGE(J407:J411)))/(COUNTIF($D312:$D411,"Y")+COUNTIF($D312:$D411,"T"))</f>
        <v>#DIV/0!</v>
      </c>
      <c r="K412" s="582"/>
      <c r="L412" s="602" t="e">
        <f>(IF($D312="Y/T",0,AVERAGE(L312:L316))+IF($D317="Y/T",0,AVERAGE(L317:L321))+IF($D322="Y/T",0,AVERAGE(L322:L326))+IF($D327="Y/T",0,AVERAGE(L327:L331))+IF($D332="Y/T",0,AVERAGE(L332:L336))+IF($D337="Y/T",0,AVERAGE(L337:L341))+IF($D342="Y/T",0,AVERAGE(L342:L346))+IF($D347="Y/T",0,AVERAGE(L347:L351))+IF($D352="Y/T",0,AVERAGE(L352:L356))+IF($D357="Y/T",0,AVERAGE(L357:L361))+IF($D362="Y/T",0,AVERAGE(L362:L366))+IF($D367="Y/T",0,AVERAGE(L367:L371))+IF($D372="Y/T",0,AVERAGE(L372:L376))+IF($D377="Y/T",0,AVERAGE(L377:L381))+IF($D382="Y/T",0,AVERAGE(L382:L386))+IF($D387="Y/T",0,AVERAGE(L387:L391))+IF($D392="Y/T",0,AVERAGE(L392:L396))+IF($D397="Y/T",0,AVERAGE(L397:L401))+IF($D402="Y/T",0,AVERAGE(L402:L406))+IF($D407="Y/T",0,AVERAGE(L407:L411)))/(COUNTIF($D312:$D411,"Y")+COUNTIF($D312:$D411,"T"))</f>
        <v>#DIV/0!</v>
      </c>
      <c r="M412" s="606"/>
      <c r="N412" s="602" t="e">
        <f>AVERAGE(N312:N411)</f>
        <v>#DIV/0!</v>
      </c>
    </row>
  </sheetData>
  <mergeCells count="496">
    <mergeCell ref="B1:N1"/>
    <mergeCell ref="C6:C10"/>
    <mergeCell ref="N16:N20"/>
    <mergeCell ref="D36:D40"/>
    <mergeCell ref="C21:C25"/>
    <mergeCell ref="E36:E40"/>
    <mergeCell ref="N36:N40"/>
    <mergeCell ref="B36:B40"/>
    <mergeCell ref="N21:N25"/>
    <mergeCell ref="D11:D15"/>
    <mergeCell ref="C36:C40"/>
    <mergeCell ref="N31:N35"/>
    <mergeCell ref="C16:C20"/>
    <mergeCell ref="M36:M40"/>
    <mergeCell ref="D21:D25"/>
    <mergeCell ref="E26:E30"/>
    <mergeCell ref="C3:C4"/>
    <mergeCell ref="N11:N15"/>
    <mergeCell ref="G3:G4"/>
    <mergeCell ref="F3:F4"/>
    <mergeCell ref="D3:E4"/>
    <mergeCell ref="B3:B4"/>
    <mergeCell ref="B118:B122"/>
    <mergeCell ref="N108:N112"/>
    <mergeCell ref="D91:D95"/>
    <mergeCell ref="B113:B117"/>
    <mergeCell ref="M118:M122"/>
    <mergeCell ref="E128:E132"/>
    <mergeCell ref="M128:M132"/>
    <mergeCell ref="C118:C122"/>
    <mergeCell ref="B128:B132"/>
    <mergeCell ref="D128:D132"/>
    <mergeCell ref="E118:E122"/>
    <mergeCell ref="D118:D122"/>
    <mergeCell ref="N128:N132"/>
    <mergeCell ref="N113:N117"/>
    <mergeCell ref="D101:D105"/>
    <mergeCell ref="C108:C112"/>
    <mergeCell ref="E108:E112"/>
    <mergeCell ref="D108:D112"/>
    <mergeCell ref="E113:E117"/>
    <mergeCell ref="C113:C117"/>
    <mergeCell ref="B96:B100"/>
    <mergeCell ref="E96:E100"/>
    <mergeCell ref="D96:D100"/>
    <mergeCell ref="B107:J107"/>
    <mergeCell ref="N215:N219"/>
    <mergeCell ref="E138:E142"/>
    <mergeCell ref="M138:M142"/>
    <mergeCell ref="C123:C127"/>
    <mergeCell ref="N138:N142"/>
    <mergeCell ref="D158:D162"/>
    <mergeCell ref="B148:B152"/>
    <mergeCell ref="B158:B162"/>
    <mergeCell ref="N148:N152"/>
    <mergeCell ref="D133:D137"/>
    <mergeCell ref="C158:C162"/>
    <mergeCell ref="M148:M152"/>
    <mergeCell ref="E158:E162"/>
    <mergeCell ref="C148:C152"/>
    <mergeCell ref="D148:D152"/>
    <mergeCell ref="E148:E152"/>
    <mergeCell ref="M158:M162"/>
    <mergeCell ref="N133:N137"/>
    <mergeCell ref="B138:B142"/>
    <mergeCell ref="D138:D142"/>
    <mergeCell ref="N158:N162"/>
    <mergeCell ref="M173:M177"/>
    <mergeCell ref="B173:B177"/>
    <mergeCell ref="C198:C202"/>
    <mergeCell ref="M96:M100"/>
    <mergeCell ref="C128:C132"/>
    <mergeCell ref="N118:N122"/>
    <mergeCell ref="B342:B346"/>
    <mergeCell ref="N332:N336"/>
    <mergeCell ref="C322:C326"/>
    <mergeCell ref="C285:C289"/>
    <mergeCell ref="E270:E274"/>
    <mergeCell ref="M285:M289"/>
    <mergeCell ref="E285:E289"/>
    <mergeCell ref="D270:D274"/>
    <mergeCell ref="D275:D279"/>
    <mergeCell ref="B295:B299"/>
    <mergeCell ref="B305:B309"/>
    <mergeCell ref="D285:D289"/>
    <mergeCell ref="D342:D346"/>
    <mergeCell ref="C332:C336"/>
    <mergeCell ref="B332:B336"/>
    <mergeCell ref="M322:M326"/>
    <mergeCell ref="E332:E336"/>
    <mergeCell ref="D322:D326"/>
    <mergeCell ref="E312:E316"/>
    <mergeCell ref="M332:M336"/>
    <mergeCell ref="N270:N274"/>
    <mergeCell ref="D305:D309"/>
    <mergeCell ref="B317:B321"/>
    <mergeCell ref="B327:B331"/>
    <mergeCell ref="B352:B356"/>
    <mergeCell ref="M342:M346"/>
    <mergeCell ref="D332:D336"/>
    <mergeCell ref="C342:C346"/>
    <mergeCell ref="B362:B366"/>
    <mergeCell ref="N295:N299"/>
    <mergeCell ref="C312:C316"/>
    <mergeCell ref="B311:N311"/>
    <mergeCell ref="D312:D316"/>
    <mergeCell ref="C362:C366"/>
    <mergeCell ref="M352:M356"/>
    <mergeCell ref="N362:N366"/>
    <mergeCell ref="M362:M366"/>
    <mergeCell ref="E362:E366"/>
    <mergeCell ref="D352:D356"/>
    <mergeCell ref="E352:E356"/>
    <mergeCell ref="M305:M309"/>
    <mergeCell ref="B312:B316"/>
    <mergeCell ref="C305:C309"/>
    <mergeCell ref="M312:M316"/>
    <mergeCell ref="E322:E326"/>
    <mergeCell ref="N312:N316"/>
    <mergeCell ref="B322:B326"/>
    <mergeCell ref="N322:N326"/>
    <mergeCell ref="C352:C356"/>
    <mergeCell ref="N352:N356"/>
    <mergeCell ref="E342:E346"/>
    <mergeCell ref="N342:N346"/>
    <mergeCell ref="D362:D366"/>
    <mergeCell ref="B2:N2"/>
    <mergeCell ref="D6:D10"/>
    <mergeCell ref="B11:B15"/>
    <mergeCell ref="M46:M50"/>
    <mergeCell ref="N46:N50"/>
    <mergeCell ref="E31:E35"/>
    <mergeCell ref="B46:B50"/>
    <mergeCell ref="E46:E50"/>
    <mergeCell ref="D46:D50"/>
    <mergeCell ref="C46:C50"/>
    <mergeCell ref="C41:C45"/>
    <mergeCell ref="C51:C55"/>
    <mergeCell ref="N56:N60"/>
    <mergeCell ref="B66:B70"/>
    <mergeCell ref="M113:M117"/>
    <mergeCell ref="C138:C142"/>
    <mergeCell ref="B101:B105"/>
    <mergeCell ref="N91:N95"/>
    <mergeCell ref="D86:D90"/>
    <mergeCell ref="M163:M167"/>
    <mergeCell ref="D168:D172"/>
    <mergeCell ref="C163:C167"/>
    <mergeCell ref="N168:N172"/>
    <mergeCell ref="D163:D167"/>
    <mergeCell ref="C96:C100"/>
    <mergeCell ref="M123:M127"/>
    <mergeCell ref="B123:B127"/>
    <mergeCell ref="E143:E147"/>
    <mergeCell ref="N163:N167"/>
    <mergeCell ref="N96:N100"/>
    <mergeCell ref="D113:D117"/>
    <mergeCell ref="B108:B112"/>
    <mergeCell ref="E168:E172"/>
    <mergeCell ref="E163:E167"/>
    <mergeCell ref="M133:M137"/>
    <mergeCell ref="C143:C147"/>
    <mergeCell ref="D123:D127"/>
    <mergeCell ref="B133:B137"/>
    <mergeCell ref="C91:C95"/>
    <mergeCell ref="M91:M95"/>
    <mergeCell ref="N372:N376"/>
    <mergeCell ref="C392:C396"/>
    <mergeCell ref="D372:D376"/>
    <mergeCell ref="E382:E386"/>
    <mergeCell ref="M382:M386"/>
    <mergeCell ref="C382:C386"/>
    <mergeCell ref="C372:C376"/>
    <mergeCell ref="E357:E361"/>
    <mergeCell ref="M372:M376"/>
    <mergeCell ref="E372:E376"/>
    <mergeCell ref="D357:D361"/>
    <mergeCell ref="N392:N396"/>
    <mergeCell ref="E367:E371"/>
    <mergeCell ref="N387:N391"/>
    <mergeCell ref="N367:N371"/>
    <mergeCell ref="B407:B411"/>
    <mergeCell ref="M397:M401"/>
    <mergeCell ref="D407:D411"/>
    <mergeCell ref="E397:E401"/>
    <mergeCell ref="D387:D391"/>
    <mergeCell ref="E407:E411"/>
    <mergeCell ref="M407:M411"/>
    <mergeCell ref="C402:C406"/>
    <mergeCell ref="M392:M396"/>
    <mergeCell ref="M402:M406"/>
    <mergeCell ref="E402:E406"/>
    <mergeCell ref="D392:D396"/>
    <mergeCell ref="E392:E396"/>
    <mergeCell ref="D402:D406"/>
    <mergeCell ref="B392:B396"/>
    <mergeCell ref="B402:B406"/>
    <mergeCell ref="B397:B401"/>
    <mergeCell ref="B387:B391"/>
    <mergeCell ref="C387:C391"/>
    <mergeCell ref="B347:B351"/>
    <mergeCell ref="M337:M341"/>
    <mergeCell ref="E327:E331"/>
    <mergeCell ref="D327:D331"/>
    <mergeCell ref="C337:C341"/>
    <mergeCell ref="B357:B361"/>
    <mergeCell ref="B382:B386"/>
    <mergeCell ref="N382:N386"/>
    <mergeCell ref="C317:C321"/>
    <mergeCell ref="B372:B376"/>
    <mergeCell ref="M367:M371"/>
    <mergeCell ref="E347:E351"/>
    <mergeCell ref="C357:C361"/>
    <mergeCell ref="M347:M351"/>
    <mergeCell ref="E337:E341"/>
    <mergeCell ref="N357:N361"/>
    <mergeCell ref="B367:B371"/>
    <mergeCell ref="M327:M331"/>
    <mergeCell ref="C347:C351"/>
    <mergeCell ref="N347:N351"/>
    <mergeCell ref="N377:N381"/>
    <mergeCell ref="D367:D371"/>
    <mergeCell ref="D377:D381"/>
    <mergeCell ref="M377:M381"/>
    <mergeCell ref="B300:B304"/>
    <mergeCell ref="M260:M264"/>
    <mergeCell ref="C280:C284"/>
    <mergeCell ref="B270:B274"/>
    <mergeCell ref="B235:B239"/>
    <mergeCell ref="N225:N229"/>
    <mergeCell ref="D215:D219"/>
    <mergeCell ref="B230:B234"/>
    <mergeCell ref="N230:N234"/>
    <mergeCell ref="C245:C249"/>
    <mergeCell ref="D230:D234"/>
    <mergeCell ref="C225:C229"/>
    <mergeCell ref="M230:M234"/>
    <mergeCell ref="D255:D259"/>
    <mergeCell ref="B250:B254"/>
    <mergeCell ref="C270:C274"/>
    <mergeCell ref="C295:C299"/>
    <mergeCell ref="N285:N289"/>
    <mergeCell ref="M300:M304"/>
    <mergeCell ref="D295:D299"/>
    <mergeCell ref="N300:N304"/>
    <mergeCell ref="C230:C234"/>
    <mergeCell ref="N235:N239"/>
    <mergeCell ref="C275:C279"/>
    <mergeCell ref="N260:N264"/>
    <mergeCell ref="D250:D254"/>
    <mergeCell ref="M275:M279"/>
    <mergeCell ref="D290:D294"/>
    <mergeCell ref="B280:B284"/>
    <mergeCell ref="E290:E294"/>
    <mergeCell ref="E280:E284"/>
    <mergeCell ref="D280:D284"/>
    <mergeCell ref="M290:M294"/>
    <mergeCell ref="N290:N294"/>
    <mergeCell ref="B290:B294"/>
    <mergeCell ref="N280:N284"/>
    <mergeCell ref="D265:D269"/>
    <mergeCell ref="C290:C294"/>
    <mergeCell ref="M280:M284"/>
    <mergeCell ref="E265:E269"/>
    <mergeCell ref="B285:B289"/>
    <mergeCell ref="M270:M274"/>
    <mergeCell ref="N275:N279"/>
    <mergeCell ref="B255:B259"/>
    <mergeCell ref="N265:N269"/>
    <mergeCell ref="E250:E254"/>
    <mergeCell ref="M265:M269"/>
    <mergeCell ref="N250:N254"/>
    <mergeCell ref="C265:C269"/>
    <mergeCell ref="C255:C259"/>
    <mergeCell ref="C250:C254"/>
    <mergeCell ref="E260:E264"/>
    <mergeCell ref="E193:E197"/>
    <mergeCell ref="B209:N209"/>
    <mergeCell ref="C220:C224"/>
    <mergeCell ref="M220:M224"/>
    <mergeCell ref="D210:D214"/>
    <mergeCell ref="E220:E224"/>
    <mergeCell ref="C210:C214"/>
    <mergeCell ref="E210:E214"/>
    <mergeCell ref="N220:N224"/>
    <mergeCell ref="C235:C239"/>
    <mergeCell ref="M225:M229"/>
    <mergeCell ref="E215:E219"/>
    <mergeCell ref="M235:M239"/>
    <mergeCell ref="N255:N259"/>
    <mergeCell ref="N203:N207"/>
    <mergeCell ref="D225:D229"/>
    <mergeCell ref="C215:C219"/>
    <mergeCell ref="E245:E249"/>
    <mergeCell ref="B265:B269"/>
    <mergeCell ref="N210:N214"/>
    <mergeCell ref="N193:N197"/>
    <mergeCell ref="C173:C177"/>
    <mergeCell ref="M183:M187"/>
    <mergeCell ref="B198:B202"/>
    <mergeCell ref="E183:E187"/>
    <mergeCell ref="N188:N192"/>
    <mergeCell ref="D178:D182"/>
    <mergeCell ref="E173:E177"/>
    <mergeCell ref="B193:B197"/>
    <mergeCell ref="C183:C187"/>
    <mergeCell ref="B188:B192"/>
    <mergeCell ref="N178:N182"/>
    <mergeCell ref="M178:M182"/>
    <mergeCell ref="B178:B182"/>
    <mergeCell ref="D183:D187"/>
    <mergeCell ref="N407:N411"/>
    <mergeCell ref="M295:M299"/>
    <mergeCell ref="D317:D321"/>
    <mergeCell ref="C300:C304"/>
    <mergeCell ref="E317:E321"/>
    <mergeCell ref="E305:E309"/>
    <mergeCell ref="N317:N321"/>
    <mergeCell ref="D337:D341"/>
    <mergeCell ref="C327:C331"/>
    <mergeCell ref="N337:N341"/>
    <mergeCell ref="N305:N309"/>
    <mergeCell ref="E295:E299"/>
    <mergeCell ref="D300:D304"/>
    <mergeCell ref="N397:N401"/>
    <mergeCell ref="C407:C411"/>
    <mergeCell ref="D397:D401"/>
    <mergeCell ref="C397:C401"/>
    <mergeCell ref="E377:E381"/>
    <mergeCell ref="M387:M391"/>
    <mergeCell ref="N402:N406"/>
    <mergeCell ref="D347:D351"/>
    <mergeCell ref="M357:M361"/>
    <mergeCell ref="D382:D386"/>
    <mergeCell ref="C367:C371"/>
    <mergeCell ref="B377:B381"/>
    <mergeCell ref="E387:E391"/>
    <mergeCell ref="C377:C381"/>
    <mergeCell ref="B240:B244"/>
    <mergeCell ref="M250:M254"/>
    <mergeCell ref="E255:E259"/>
    <mergeCell ref="N153:N157"/>
    <mergeCell ref="C168:C172"/>
    <mergeCell ref="B163:B167"/>
    <mergeCell ref="B245:B249"/>
    <mergeCell ref="E230:E234"/>
    <mergeCell ref="N245:N249"/>
    <mergeCell ref="B220:B224"/>
    <mergeCell ref="M210:M214"/>
    <mergeCell ref="D173:D177"/>
    <mergeCell ref="C193:C197"/>
    <mergeCell ref="N173:N177"/>
    <mergeCell ref="D198:D202"/>
    <mergeCell ref="N198:N202"/>
    <mergeCell ref="M198:M202"/>
    <mergeCell ref="E198:E202"/>
    <mergeCell ref="D193:D197"/>
    <mergeCell ref="B183:B187"/>
    <mergeCell ref="N183:N187"/>
    <mergeCell ref="D66:D70"/>
    <mergeCell ref="D76:D80"/>
    <mergeCell ref="B86:B90"/>
    <mergeCell ref="C26:C30"/>
    <mergeCell ref="M51:M55"/>
    <mergeCell ref="C61:C65"/>
    <mergeCell ref="D61:D65"/>
    <mergeCell ref="E61:E65"/>
    <mergeCell ref="M61:M65"/>
    <mergeCell ref="M56:M60"/>
    <mergeCell ref="B56:B60"/>
    <mergeCell ref="D51:D55"/>
    <mergeCell ref="E51:E55"/>
    <mergeCell ref="C71:C75"/>
    <mergeCell ref="D81:D85"/>
    <mergeCell ref="E81:E85"/>
    <mergeCell ref="M71:M75"/>
    <mergeCell ref="B51:B55"/>
    <mergeCell ref="C81:C85"/>
    <mergeCell ref="M81:M85"/>
    <mergeCell ref="M41:M45"/>
    <mergeCell ref="C66:C70"/>
    <mergeCell ref="M86:M90"/>
    <mergeCell ref="N81:N85"/>
    <mergeCell ref="N41:N45"/>
    <mergeCell ref="D26:D30"/>
    <mergeCell ref="B41:B45"/>
    <mergeCell ref="I4:J4"/>
    <mergeCell ref="C31:C35"/>
    <mergeCell ref="B26:B30"/>
    <mergeCell ref="D31:D35"/>
    <mergeCell ref="N51:N55"/>
    <mergeCell ref="B61:B65"/>
    <mergeCell ref="N61:N65"/>
    <mergeCell ref="E41:E45"/>
    <mergeCell ref="M4:N4"/>
    <mergeCell ref="K4:L4"/>
    <mergeCell ref="B5:N5"/>
    <mergeCell ref="N66:N70"/>
    <mergeCell ref="C76:C80"/>
    <mergeCell ref="D56:D60"/>
    <mergeCell ref="E66:E70"/>
    <mergeCell ref="B21:B25"/>
    <mergeCell ref="H3:H4"/>
    <mergeCell ref="M11:M15"/>
    <mergeCell ref="I3:N3"/>
    <mergeCell ref="E76:E80"/>
    <mergeCell ref="N143:N147"/>
    <mergeCell ref="E133:E137"/>
    <mergeCell ref="M153:M157"/>
    <mergeCell ref="B153:B157"/>
    <mergeCell ref="D143:D147"/>
    <mergeCell ref="D153:D157"/>
    <mergeCell ref="E153:E157"/>
    <mergeCell ref="B6:B10"/>
    <mergeCell ref="N6:N10"/>
    <mergeCell ref="M6:M10"/>
    <mergeCell ref="E6:E10"/>
    <mergeCell ref="B91:B95"/>
    <mergeCell ref="M76:M80"/>
    <mergeCell ref="C56:C60"/>
    <mergeCell ref="M108:M112"/>
    <mergeCell ref="C133:C137"/>
    <mergeCell ref="N123:N127"/>
    <mergeCell ref="N86:N90"/>
    <mergeCell ref="N26:N30"/>
    <mergeCell ref="N101:N105"/>
    <mergeCell ref="D71:D75"/>
    <mergeCell ref="B71:B75"/>
    <mergeCell ref="N71:N75"/>
    <mergeCell ref="D41:D45"/>
    <mergeCell ref="B168:B172"/>
    <mergeCell ref="E188:E192"/>
    <mergeCell ref="M168:M172"/>
    <mergeCell ref="C11:C15"/>
    <mergeCell ref="M21:M25"/>
    <mergeCell ref="B16:B20"/>
    <mergeCell ref="E11:E15"/>
    <mergeCell ref="D16:D20"/>
    <mergeCell ref="E16:E20"/>
    <mergeCell ref="M16:M20"/>
    <mergeCell ref="M31:M35"/>
    <mergeCell ref="M66:M70"/>
    <mergeCell ref="E91:E95"/>
    <mergeCell ref="C86:C90"/>
    <mergeCell ref="M26:M30"/>
    <mergeCell ref="B31:B35"/>
    <mergeCell ref="E21:E25"/>
    <mergeCell ref="C101:C105"/>
    <mergeCell ref="E86:E90"/>
    <mergeCell ref="M101:M105"/>
    <mergeCell ref="E101:E105"/>
    <mergeCell ref="M143:M147"/>
    <mergeCell ref="E71:E75"/>
    <mergeCell ref="B81:B85"/>
    <mergeCell ref="D245:D249"/>
    <mergeCell ref="C240:C244"/>
    <mergeCell ref="D240:D244"/>
    <mergeCell ref="E240:E244"/>
    <mergeCell ref="D235:D239"/>
    <mergeCell ref="M245:M249"/>
    <mergeCell ref="D188:D192"/>
    <mergeCell ref="M215:M219"/>
    <mergeCell ref="B225:B229"/>
    <mergeCell ref="E235:E239"/>
    <mergeCell ref="E225:E229"/>
    <mergeCell ref="M193:M197"/>
    <mergeCell ref="D220:D224"/>
    <mergeCell ref="B210:B214"/>
    <mergeCell ref="C203:C207"/>
    <mergeCell ref="M203:M207"/>
    <mergeCell ref="E203:E207"/>
    <mergeCell ref="D203:D207"/>
    <mergeCell ref="B337:B341"/>
    <mergeCell ref="M317:M321"/>
    <mergeCell ref="N327:N331"/>
    <mergeCell ref="E300:E304"/>
    <mergeCell ref="D260:D264"/>
    <mergeCell ref="B260:B264"/>
    <mergeCell ref="B275:B279"/>
    <mergeCell ref="N76:N80"/>
    <mergeCell ref="E56:E60"/>
    <mergeCell ref="B76:B80"/>
    <mergeCell ref="E123:E127"/>
    <mergeCell ref="C153:C157"/>
    <mergeCell ref="B143:B147"/>
    <mergeCell ref="M255:M259"/>
    <mergeCell ref="E275:E279"/>
    <mergeCell ref="C260:C264"/>
    <mergeCell ref="M240:M244"/>
    <mergeCell ref="B203:B207"/>
    <mergeCell ref="M188:M192"/>
    <mergeCell ref="C188:C192"/>
    <mergeCell ref="E178:E182"/>
    <mergeCell ref="C178:C182"/>
    <mergeCell ref="B215:B219"/>
    <mergeCell ref="N240:N244"/>
  </mergeCells>
  <dataValidations count="92">
    <dataValidation type="list" allowBlank="1" showInputMessage="1" showErrorMessage="1" sqref="D11">
      <formula1>"Y,T,Y/T"</formula1>
    </dataValidation>
    <dataValidation type="list" allowBlank="1" showInputMessage="1" showErrorMessage="1" sqref="D46">
      <formula1>"Y,T,Y/T"</formula1>
    </dataValidation>
    <dataValidation type="list" allowBlank="1" showInputMessage="1" showErrorMessage="1" sqref="D36">
      <formula1>"Y,T,Y/T"</formula1>
    </dataValidation>
    <dataValidation type="list" allowBlank="1" showInputMessage="1" showErrorMessage="1" sqref="D26">
      <formula1>"Y,T,Y/T"</formula1>
    </dataValidation>
    <dataValidation type="list" allowBlank="1" showInputMessage="1" showErrorMessage="1" sqref="D6">
      <formula1>"Y,T,Y/T"</formula1>
    </dataValidation>
    <dataValidation type="list" allowBlank="1" showInputMessage="1" showErrorMessage="1" sqref="D153">
      <formula1>"Y,T,Y/T"</formula1>
    </dataValidation>
    <dataValidation type="list" allowBlank="1" showInputMessage="1" showErrorMessage="1" sqref="D210">
      <formula1>"Y,T,Y/T"</formula1>
    </dataValidation>
    <dataValidation type="list" allowBlank="1" showInputMessage="1" showErrorMessage="1" sqref="D31">
      <formula1>"Y,T,Y/T"</formula1>
    </dataValidation>
    <dataValidation type="list" allowBlank="1" showInputMessage="1" showErrorMessage="1" sqref="D96">
      <formula1>"Y,T,Y/T"</formula1>
    </dataValidation>
    <dataValidation type="list" allowBlank="1" showInputMessage="1" showErrorMessage="1" sqref="I108:I207">
      <formula1>"Y,T,Y/T"</formula1>
    </dataValidation>
    <dataValidation type="list" allowBlank="1" showInputMessage="1" showErrorMessage="1" sqref="K6:K105">
      <formula1>"Y,T,Y/T"</formula1>
    </dataValidation>
    <dataValidation type="list" allowBlank="1" showInputMessage="1" showErrorMessage="1" sqref="I6:I105">
      <formula1>"Y,T,Y/T"</formula1>
    </dataValidation>
    <dataValidation type="list" allowBlank="1" showInputMessage="1" showErrorMessage="1" sqref="M6:M105">
      <formula1>"Y,T,Y/T"</formula1>
    </dataValidation>
    <dataValidation type="list" allowBlank="1" showInputMessage="1" showErrorMessage="1" sqref="K210:K309">
      <formula1>"Y,T,Y/T"</formula1>
    </dataValidation>
    <dataValidation type="list" allowBlank="1" showInputMessage="1" showErrorMessage="1" sqref="I210:I309">
      <formula1>"Y,T,Y/T"</formula1>
    </dataValidation>
    <dataValidation type="list" allowBlank="1" showInputMessage="1" showErrorMessage="1" sqref="M312:M411">
      <formula1>"Y,T,Y/T"</formula1>
    </dataValidation>
    <dataValidation type="list" allowBlank="1" showInputMessage="1" showErrorMessage="1" sqref="D16">
      <formula1>"Y,T,Y/T"</formula1>
    </dataValidation>
    <dataValidation type="list" allowBlank="1" showInputMessage="1" showErrorMessage="1" sqref="D66">
      <formula1>"Y,T,Y/T"</formula1>
    </dataValidation>
    <dataValidation type="list" allowBlank="1" showInputMessage="1" showErrorMessage="1" sqref="D56">
      <formula1>"Y,T,Y/T"</formula1>
    </dataValidation>
    <dataValidation type="list" allowBlank="1" showInputMessage="1" showErrorMessage="1" sqref="D41">
      <formula1>"Y,T,Y/T"</formula1>
    </dataValidation>
    <dataValidation type="list" allowBlank="1" showInputMessage="1" showErrorMessage="1" sqref="D332">
      <formula1>"Y,T,Y/T"</formula1>
    </dataValidation>
    <dataValidation type="list" allowBlank="1" showInputMessage="1" showErrorMessage="1" sqref="D402">
      <formula1>"Y,T,Y/T"</formula1>
    </dataValidation>
    <dataValidation type="list" allowBlank="1" showInputMessage="1" showErrorMessage="1" sqref="D392">
      <formula1>"Y,T,Y/T"</formula1>
    </dataValidation>
    <dataValidation type="list" allowBlank="1" showInputMessage="1" showErrorMessage="1" sqref="D367">
      <formula1>"Y,T,Y/T"</formula1>
    </dataValidation>
    <dataValidation type="list" allowBlank="1" showInputMessage="1" showErrorMessage="1" sqref="I312:I411">
      <formula1>"Y,T,Y/T"</formula1>
    </dataValidation>
    <dataValidation type="list" allowBlank="1" showInputMessage="1" showErrorMessage="1" sqref="K312:K411">
      <formula1>"Y,T,Y/T"</formula1>
    </dataValidation>
    <dataValidation type="list" allowBlank="1" showInputMessage="1" showErrorMessage="1" sqref="D215">
      <formula1>"Y,T,Y/T"</formula1>
    </dataValidation>
    <dataValidation type="list" allowBlank="1" showInputMessage="1" showErrorMessage="1" sqref="D270">
      <formula1>"Y,T,Y/T"</formula1>
    </dataValidation>
    <dataValidation type="list" allowBlank="1" showInputMessage="1" showErrorMessage="1" sqref="D295">
      <formula1>"Y,T,Y/T"</formula1>
    </dataValidation>
    <dataValidation type="list" allowBlank="1" showInputMessage="1" showErrorMessage="1" sqref="D352">
      <formula1>"Y,T,Y/T"</formula1>
    </dataValidation>
    <dataValidation type="list" allowBlank="1" showInputMessage="1" showErrorMessage="1" sqref="D250">
      <formula1>"Y,T,Y/T"</formula1>
    </dataValidation>
    <dataValidation type="list" allowBlank="1" showInputMessage="1" showErrorMessage="1" sqref="D322">
      <formula1>"Y,T,Y/T"</formula1>
    </dataValidation>
    <dataValidation type="list" allowBlank="1" showInputMessage="1" showErrorMessage="1" sqref="D312">
      <formula1>"Y,T,Y/T"</formula1>
    </dataValidation>
    <dataValidation type="list" allowBlank="1" showInputMessage="1" showErrorMessage="1" sqref="D285">
      <formula1>"Y,T,Y/T"</formula1>
    </dataValidation>
    <dataValidation type="list" allowBlank="1" showInputMessage="1" showErrorMessage="1" sqref="D245">
      <formula1>"Y,T,Y/T"</formula1>
    </dataValidation>
    <dataValidation type="list" allowBlank="1" showInputMessage="1" showErrorMessage="1" sqref="D300">
      <formula1>"Y,T,Y/T"</formula1>
    </dataValidation>
    <dataValidation type="list" allowBlank="1" showInputMessage="1" showErrorMessage="1" sqref="D265">
      <formula1>"Y,T,Y/T"</formula1>
    </dataValidation>
    <dataValidation type="list" allowBlank="1" showInputMessage="1" showErrorMessage="1" sqref="D275">
      <formula1>"Y,T,Y/T"</formula1>
    </dataValidation>
    <dataValidation type="list" allowBlank="1" showInputMessage="1" showErrorMessage="1" sqref="D235">
      <formula1>"Y,T,Y/T"</formula1>
    </dataValidation>
    <dataValidation type="list" allowBlank="1" showInputMessage="1" showErrorMessage="1" sqref="D290">
      <formula1>"Y,T,Y/T"</formula1>
    </dataValidation>
    <dataValidation type="list" allowBlank="1" showInputMessage="1" showErrorMessage="1" sqref="D317">
      <formula1>"Y,T,Y/T"</formula1>
    </dataValidation>
    <dataValidation type="list" allowBlank="1" showInputMessage="1" showErrorMessage="1" sqref="D372">
      <formula1>"Y,T,Y/T"</formula1>
    </dataValidation>
    <dataValidation type="list" allowBlank="1" showInputMessage="1" showErrorMessage="1" sqref="D407">
      <formula1>"Y,T,Y/T"</formula1>
    </dataValidation>
    <dataValidation type="list" allowBlank="1" showInputMessage="1" showErrorMessage="1" sqref="D337">
      <formula1>"Y,T,Y/T"</formula1>
    </dataValidation>
    <dataValidation type="list" allowBlank="1" showInputMessage="1" showErrorMessage="1" sqref="D397">
      <formula1>"Y,T,Y/T"</formula1>
    </dataValidation>
    <dataValidation type="list" allowBlank="1" showInputMessage="1" showErrorMessage="1" sqref="D377">
      <formula1>"Y,T,Y/T"</formula1>
    </dataValidation>
    <dataValidation type="list" allowBlank="1" showInputMessage="1" showErrorMessage="1" sqref="D387">
      <formula1>"Y,T,Y/T"</formula1>
    </dataValidation>
    <dataValidation type="list" allowBlank="1" showInputMessage="1" showErrorMessage="1" sqref="D51">
      <formula1>"Y,T,Y/T"</formula1>
    </dataValidation>
    <dataValidation type="list" allowBlank="1" showInputMessage="1" showErrorMessage="1" sqref="K108:K207">
      <formula1>"Y,T,Y/T"</formula1>
    </dataValidation>
    <dataValidation type="list" allowBlank="1" showInputMessage="1" showErrorMessage="1" sqref="D91">
      <formula1>"Y,T,Y/T"</formula1>
    </dataValidation>
    <dataValidation type="list" allowBlank="1" showInputMessage="1" showErrorMessage="1" sqref="D81">
      <formula1>"Y,T,Y/T"</formula1>
    </dataValidation>
    <dataValidation type="list" allowBlank="1" showInputMessage="1" showErrorMessage="1" sqref="D76">
      <formula1>"Y,T,Y/T"</formula1>
    </dataValidation>
    <dataValidation type="list" allowBlank="1" showInputMessage="1" showErrorMessage="1" sqref="D71">
      <formula1>"Y,T,Y/T"</formula1>
    </dataValidation>
    <dataValidation type="list" allowBlank="1" showInputMessage="1" showErrorMessage="1" sqref="D101">
      <formula1>"Y,T,Y/T"</formula1>
    </dataValidation>
    <dataValidation type="list" allowBlank="1" showInputMessage="1" showErrorMessage="1" sqref="D21">
      <formula1>"Y,T,Y/T"</formula1>
    </dataValidation>
    <dataValidation type="list" allowBlank="1" showInputMessage="1" showErrorMessage="1" sqref="D138">
      <formula1>"Y,T,Y/T"</formula1>
    </dataValidation>
    <dataValidation type="list" allowBlank="1" showInputMessage="1" showErrorMessage="1" sqref="M108:M207">
      <formula1>"Y,T,Y/T"</formula1>
    </dataValidation>
    <dataValidation type="list" allowBlank="1" showInputMessage="1" showErrorMessage="1" sqref="D61">
      <formula1>"Y,T,Y/T"</formula1>
    </dataValidation>
    <dataValidation type="list" allowBlank="1" showInputMessage="1" showErrorMessage="1" sqref="M210:M309">
      <formula1>"Y,T,Y/T"</formula1>
    </dataValidation>
    <dataValidation type="list" allowBlank="1" showInputMessage="1" showErrorMessage="1" sqref="D163">
      <formula1>"Y,T,Y/T"</formula1>
    </dataValidation>
    <dataValidation type="list" allowBlank="1" showInputMessage="1" showErrorMessage="1" sqref="D220">
      <formula1>"Y,T,Y/T"</formula1>
    </dataValidation>
    <dataValidation type="list" allowBlank="1" showInputMessage="1" showErrorMessage="1" sqref="D183">
      <formula1>"Y,T,Y/T"</formula1>
    </dataValidation>
    <dataValidation type="list" allowBlank="1" showInputMessage="1" showErrorMessage="1" sqref="D193">
      <formula1>"Y,T,Y/T"</formula1>
    </dataValidation>
    <dataValidation type="list" allowBlank="1" showInputMessage="1" showErrorMessage="1" sqref="D327">
      <formula1>"Y,T,Y/T"</formula1>
    </dataValidation>
    <dataValidation type="list" allowBlank="1" showInputMessage="1" showErrorMessage="1" sqref="D382">
      <formula1>"Y,T,Y/T"</formula1>
    </dataValidation>
    <dataValidation type="list" allowBlank="1" showInputMessage="1" showErrorMessage="1" sqref="D347">
      <formula1>"Y,T,Y/T"</formula1>
    </dataValidation>
    <dataValidation type="list" allowBlank="1" showInputMessage="1" showErrorMessage="1" sqref="D357">
      <formula1>"Y,T,Y/T"</formula1>
    </dataValidation>
    <dataValidation type="list" allowBlank="1" showInputMessage="1" showErrorMessage="1" sqref="D143">
      <formula1>"Y,T,Y/T"</formula1>
    </dataValidation>
    <dataValidation type="list" allowBlank="1" showInputMessage="1" showErrorMessage="1" sqref="D198">
      <formula1>"Y,T,Y/T"</formula1>
    </dataValidation>
    <dataValidation type="list" allowBlank="1" showInputMessage="1" showErrorMessage="1" sqref="D305">
      <formula1>"Y,T,Y/T"</formula1>
    </dataValidation>
    <dataValidation type="list" allowBlank="1" showInputMessage="1" showErrorMessage="1" sqref="D362">
      <formula1>"Y,T,Y/T"</formula1>
    </dataValidation>
    <dataValidation type="list" allowBlank="1" showInputMessage="1" showErrorMessage="1" sqref="D118">
      <formula1>"Y,T,Y/T"</formula1>
    </dataValidation>
    <dataValidation type="list" allowBlank="1" showInputMessage="1" showErrorMessage="1" sqref="D178">
      <formula1>"Y,T,Y/T"</formula1>
    </dataValidation>
    <dataValidation type="list" allowBlank="1" showInputMessage="1" showErrorMessage="1" sqref="D255">
      <formula1>"Y,T,Y/T"</formula1>
    </dataValidation>
    <dataValidation type="list" allowBlank="1" showInputMessage="1" showErrorMessage="1" sqref="D342">
      <formula1>"Y,T,Y/T"</formula1>
    </dataValidation>
    <dataValidation type="list" allowBlank="1" showInputMessage="1" showErrorMessage="1" sqref="D113">
      <formula1>"Y,T,Y/T"</formula1>
    </dataValidation>
    <dataValidation type="list" allowBlank="1" showInputMessage="1" showErrorMessage="1" sqref="D158">
      <formula1>"Y,T,Y/T"</formula1>
    </dataValidation>
    <dataValidation type="list" allowBlank="1" showInputMessage="1" showErrorMessage="1" sqref="D133">
      <formula1>"Y,T,Y/T"</formula1>
    </dataValidation>
    <dataValidation type="list" allowBlank="1" showInputMessage="1" showErrorMessage="1" sqref="D123">
      <formula1>"Y,T,Y/T"</formula1>
    </dataValidation>
    <dataValidation type="list" allowBlank="1" showInputMessage="1" showErrorMessage="1" sqref="D108">
      <formula1>"Y,T,Y/T"</formula1>
    </dataValidation>
    <dataValidation type="list" allowBlank="1" showInputMessage="1" showErrorMessage="1" sqref="D225">
      <formula1>"Y,T,Y/T"</formula1>
    </dataValidation>
    <dataValidation type="list" allowBlank="1" showInputMessage="1" showErrorMessage="1" sqref="D280">
      <formula1>"Y,T,Y/T"</formula1>
    </dataValidation>
    <dataValidation type="list" allowBlank="1" showInputMessage="1" showErrorMessage="1" sqref="D128">
      <formula1>"Y,T,Y/T"</formula1>
    </dataValidation>
    <dataValidation type="list" allowBlank="1" showInputMessage="1" showErrorMessage="1" sqref="D188">
      <formula1>"Y,T,Y/T"</formula1>
    </dataValidation>
    <dataValidation type="list" allowBlank="1" showInputMessage="1" showErrorMessage="1" sqref="D168">
      <formula1>"Y,T,Y/T"</formula1>
    </dataValidation>
    <dataValidation type="list" allowBlank="1" showInputMessage="1" showErrorMessage="1" sqref="D240">
      <formula1>"Y,T,Y/T"</formula1>
    </dataValidation>
    <dataValidation type="list" allowBlank="1" showInputMessage="1" showErrorMessage="1" sqref="D230">
      <formula1>"Y,T,Y/T"</formula1>
    </dataValidation>
    <dataValidation type="list" allowBlank="1" showInputMessage="1" showErrorMessage="1" sqref="D203">
      <formula1>"Y,T,Y/T"</formula1>
    </dataValidation>
    <dataValidation type="list" allowBlank="1" showInputMessage="1" showErrorMessage="1" sqref="D86">
      <formula1>"Y,T,Y/T"</formula1>
    </dataValidation>
    <dataValidation type="list" allowBlank="1" showInputMessage="1" showErrorMessage="1" sqref="D148">
      <formula1>"Y,T,Y/T"</formula1>
    </dataValidation>
    <dataValidation type="list" allowBlank="1" showInputMessage="1" showErrorMessage="1" sqref="D173">
      <formula1>"Y,T,Y/T"</formula1>
    </dataValidation>
    <dataValidation type="list" allowBlank="1" showInputMessage="1" showErrorMessage="1" sqref="D260">
      <formula1>"Y,T,Y/T"</formula1>
    </dataValidation>
  </dataValidations>
  <pageMargins left="0.25" right="0.25" top="0.75" bottom="0.75" header="0.3" footer="0.3"/>
  <pageSetup paperSize="9" scale="28"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412"/>
  <sheetViews>
    <sheetView topLeftCell="B1" zoomScale="60" workbookViewId="0">
      <pane ySplit="4" topLeftCell="A130" activePane="bottomLeft" state="frozen"/>
      <selection pane="bottomLeft" activeCell="H412" sqref="H412:L412"/>
    </sheetView>
  </sheetViews>
  <sheetFormatPr defaultColWidth="12.5703125" defaultRowHeight="12.75"/>
  <cols>
    <col min="1" max="1" width="6.42578125" style="517" hidden="1" customWidth="1"/>
    <col min="2" max="2" width="4.5703125" style="587" customWidth="1"/>
    <col min="3" max="3" width="46.5703125" style="517" customWidth="1"/>
    <col min="4" max="4" width="4.140625" style="517" customWidth="1"/>
    <col min="5" max="5" width="14.42578125" style="517" customWidth="1"/>
    <col min="6" max="6" width="4.5703125" style="517" customWidth="1"/>
    <col min="7" max="7" width="47.42578125" style="518" customWidth="1"/>
    <col min="8" max="8" width="26.5703125" style="517" customWidth="1"/>
    <col min="9" max="9" width="4.42578125" style="517" customWidth="1"/>
    <col min="10" max="10" width="16" style="517" customWidth="1"/>
    <col min="11" max="11" width="4.42578125" style="517" customWidth="1"/>
    <col min="12" max="12" width="12.42578125" style="517" customWidth="1"/>
    <col min="13" max="13" width="4.42578125" style="517" customWidth="1"/>
    <col min="14" max="14" width="11.42578125" style="517" customWidth="1"/>
    <col min="15" max="16384" width="12.5703125" style="517"/>
  </cols>
  <sheetData>
    <row r="1" spans="2:14" s="520" customFormat="1" ht="15.75">
      <c r="B1" s="868" t="s">
        <v>33</v>
      </c>
      <c r="C1" s="868"/>
      <c r="D1" s="868"/>
      <c r="E1" s="868"/>
      <c r="F1" s="868"/>
      <c r="G1" s="868"/>
      <c r="H1" s="868"/>
      <c r="I1" s="868"/>
      <c r="J1" s="868"/>
      <c r="K1" s="868"/>
      <c r="L1" s="868"/>
      <c r="M1" s="868"/>
      <c r="N1" s="868"/>
    </row>
    <row r="2" spans="2:14" s="520" customFormat="1" ht="15.75">
      <c r="B2" s="867" t="s">
        <v>653</v>
      </c>
      <c r="C2" s="867"/>
      <c r="D2" s="867"/>
      <c r="E2" s="867"/>
      <c r="F2" s="867"/>
      <c r="G2" s="867"/>
      <c r="H2" s="867"/>
      <c r="I2" s="867"/>
      <c r="J2" s="867"/>
      <c r="K2" s="867"/>
      <c r="L2" s="867"/>
      <c r="M2" s="867"/>
      <c r="N2" s="867"/>
    </row>
    <row r="3" spans="2:14" s="588" customFormat="1" ht="15.75">
      <c r="B3" s="863" t="s">
        <v>23</v>
      </c>
      <c r="C3" s="863" t="s">
        <v>503</v>
      </c>
      <c r="D3" s="869" t="s">
        <v>339</v>
      </c>
      <c r="E3" s="870"/>
      <c r="F3" s="863" t="s">
        <v>23</v>
      </c>
      <c r="G3" s="863" t="s">
        <v>504</v>
      </c>
      <c r="H3" s="863" t="s">
        <v>505</v>
      </c>
      <c r="I3" s="863" t="s">
        <v>506</v>
      </c>
      <c r="J3" s="863"/>
      <c r="K3" s="863"/>
      <c r="L3" s="863"/>
      <c r="M3" s="863"/>
      <c r="N3" s="863"/>
    </row>
    <row r="4" spans="2:14" s="588" customFormat="1" ht="15.75">
      <c r="B4" s="863"/>
      <c r="C4" s="863"/>
      <c r="D4" s="871"/>
      <c r="E4" s="872"/>
      <c r="F4" s="863"/>
      <c r="G4" s="863"/>
      <c r="H4" s="863"/>
      <c r="I4" s="863" t="s">
        <v>4</v>
      </c>
      <c r="J4" s="863"/>
      <c r="K4" s="863" t="s">
        <v>3</v>
      </c>
      <c r="L4" s="863"/>
      <c r="M4" s="863" t="s">
        <v>52</v>
      </c>
      <c r="N4" s="863"/>
    </row>
    <row r="5" spans="2:14" s="520" customFormat="1" ht="15.75">
      <c r="B5" s="864" t="s">
        <v>509</v>
      </c>
      <c r="C5" s="865"/>
      <c r="D5" s="865"/>
      <c r="E5" s="865"/>
      <c r="F5" s="865"/>
      <c r="G5" s="865"/>
      <c r="H5" s="865"/>
      <c r="I5" s="865"/>
      <c r="J5" s="865"/>
      <c r="K5" s="865"/>
      <c r="L5" s="865"/>
      <c r="M5" s="865"/>
      <c r="N5" s="866"/>
    </row>
    <row r="6" spans="2:14" ht="15.75">
      <c r="B6" s="836">
        <v>1</v>
      </c>
      <c r="C6" s="839"/>
      <c r="D6" s="857" t="s">
        <v>26</v>
      </c>
      <c r="E6" s="860" t="str">
        <f>IF(D6="Y",1,IF(D6="T",0,IF(D6="Y/T","Belum diisi","Error")))</f>
        <v>Belum diisi</v>
      </c>
      <c r="F6" s="528">
        <v>1</v>
      </c>
      <c r="G6" s="529"/>
      <c r="H6" s="589" t="str">
        <f t="shared" ref="H6:H69" si="0">IF(OR(J6="Isi Dulu",L6="Isi Dulu",J6="Isi Tujuan",L6="Isi Tujuan"),"Belum Diisi",IF(SUM(J6,L6)=2,1,IF(SUM(J6,L6)=1,0,IF(SUM(J6,L6)=0,0,"Error"))))</f>
        <v>Belum Diisi</v>
      </c>
      <c r="I6" s="590" t="s">
        <v>26</v>
      </c>
      <c r="J6" s="591" t="str">
        <f>IF($D$6="Y/T","Isi Tujuan",IF($E$6=0,0,IF(I6="Y",1,IF(I6="T",0,"Isi Dulu"))))</f>
        <v>Isi Tujuan</v>
      </c>
      <c r="K6" s="590" t="s">
        <v>26</v>
      </c>
      <c r="L6" s="591" t="str">
        <f>IF($D$6="Y/T","Isi Tujuan",IF($E$6=0,0,IF(K6="Y",1,IF(K6="T",0,"Isi Dulu"))))</f>
        <v>Isi Tujuan</v>
      </c>
      <c r="M6" s="848" t="s">
        <v>26</v>
      </c>
      <c r="N6" s="851" t="str">
        <f>IF(M6="Y",1,IF(M6="T",0,IF(M6="Y/T","Belum diisi","Error")))</f>
        <v>Belum diisi</v>
      </c>
    </row>
    <row r="7" spans="2:14" ht="15.75">
      <c r="B7" s="837"/>
      <c r="C7" s="840"/>
      <c r="D7" s="858"/>
      <c r="E7" s="861"/>
      <c r="F7" s="549">
        <v>2</v>
      </c>
      <c r="G7" s="550"/>
      <c r="H7" s="589" t="str">
        <f t="shared" si="0"/>
        <v>Belum Diisi</v>
      </c>
      <c r="I7" s="592" t="s">
        <v>26</v>
      </c>
      <c r="J7" s="593" t="str">
        <f>IF($D$6="Y/T","Isi Tujuan",IF($E$6=0,0,IF(I7="Y",1,IF(I7="T",0,"Isi Dulu"))))</f>
        <v>Isi Tujuan</v>
      </c>
      <c r="K7" s="592" t="s">
        <v>26</v>
      </c>
      <c r="L7" s="593" t="str">
        <f>IF($D$6="Y/T","Isi Tujuan",IF($E$6=0,0,IF(K7="Y",1,IF(K7="T",0,"Isi Dulu"))))</f>
        <v>Isi Tujuan</v>
      </c>
      <c r="M7" s="849"/>
      <c r="N7" s="852"/>
    </row>
    <row r="8" spans="2:14" ht="15.75">
      <c r="B8" s="837"/>
      <c r="C8" s="840"/>
      <c r="D8" s="858"/>
      <c r="E8" s="861"/>
      <c r="F8" s="549">
        <v>3</v>
      </c>
      <c r="G8" s="550"/>
      <c r="H8" s="589" t="str">
        <f t="shared" si="0"/>
        <v>Belum Diisi</v>
      </c>
      <c r="I8" s="592" t="s">
        <v>26</v>
      </c>
      <c r="J8" s="593" t="str">
        <f>IF($D$6="Y/T","Isi Tujuan",IF($E$6=0,0,IF(I8="Y",1,IF(I8="T",0,"Isi Dulu"))))</f>
        <v>Isi Tujuan</v>
      </c>
      <c r="K8" s="592" t="s">
        <v>26</v>
      </c>
      <c r="L8" s="593" t="str">
        <f>IF($D$6="Y/T","Isi Tujuan",IF($E$6=0,0,IF(K8="Y",1,IF(K8="T",0,"Isi Dulu"))))</f>
        <v>Isi Tujuan</v>
      </c>
      <c r="M8" s="849"/>
      <c r="N8" s="852"/>
    </row>
    <row r="9" spans="2:14" ht="15.75">
      <c r="B9" s="837"/>
      <c r="C9" s="840"/>
      <c r="D9" s="858"/>
      <c r="E9" s="861"/>
      <c r="F9" s="549">
        <v>4</v>
      </c>
      <c r="G9" s="550"/>
      <c r="H9" s="589" t="str">
        <f t="shared" si="0"/>
        <v>Belum Diisi</v>
      </c>
      <c r="I9" s="592" t="s">
        <v>26</v>
      </c>
      <c r="J9" s="593" t="str">
        <f>IF($D$6="Y/T","Isi Tujuan",IF($E$6=0,0,IF(I9="Y",1,IF(I9="T",0,"Isi Dulu"))))</f>
        <v>Isi Tujuan</v>
      </c>
      <c r="K9" s="592" t="s">
        <v>26</v>
      </c>
      <c r="L9" s="593" t="str">
        <f>IF($D$6="Y/T","Isi Tujuan",IF($E$6=0,0,IF(K9="Y",1,IF(K9="T",0,"Isi Dulu"))))</f>
        <v>Isi Tujuan</v>
      </c>
      <c r="M9" s="849"/>
      <c r="N9" s="852"/>
    </row>
    <row r="10" spans="2:14" ht="15.75">
      <c r="B10" s="838"/>
      <c r="C10" s="841"/>
      <c r="D10" s="859"/>
      <c r="E10" s="862"/>
      <c r="F10" s="569">
        <v>5</v>
      </c>
      <c r="G10" s="570"/>
      <c r="H10" s="594" t="str">
        <f t="shared" si="0"/>
        <v>Belum Diisi</v>
      </c>
      <c r="I10" s="595" t="s">
        <v>26</v>
      </c>
      <c r="J10" s="596" t="str">
        <f>IF($D$6="Y/T","Isi Tujuan",IF($E$6=0,0,IF(I10="Y",1,IF(I10="T",0,"Isi Dulu"))))</f>
        <v>Isi Tujuan</v>
      </c>
      <c r="K10" s="595" t="s">
        <v>26</v>
      </c>
      <c r="L10" s="596" t="str">
        <f>IF($D$6="Y/T","Isi Tujuan",IF($E$6=0,0,IF(K10="Y",1,IF(K10="T",0,"Isi Dulu"))))</f>
        <v>Isi Tujuan</v>
      </c>
      <c r="M10" s="850"/>
      <c r="N10" s="853"/>
    </row>
    <row r="11" spans="2:14" ht="15.75">
      <c r="B11" s="836">
        <v>2</v>
      </c>
      <c r="C11" s="839"/>
      <c r="D11" s="857" t="s">
        <v>26</v>
      </c>
      <c r="E11" s="860" t="str">
        <f>IF(D11="Y",1,IF(D11="T",0,IF(D11="Y/T","Belum diisi","Error")))</f>
        <v>Belum diisi</v>
      </c>
      <c r="F11" s="528">
        <v>1</v>
      </c>
      <c r="G11" s="529"/>
      <c r="H11" s="597" t="str">
        <f t="shared" si="0"/>
        <v>Belum Diisi</v>
      </c>
      <c r="I11" s="590" t="s">
        <v>26</v>
      </c>
      <c r="J11" s="591" t="str">
        <f>IF($D$11="Y/T","Isi Tujuan",IF($E$11=0,0,IF(I11="Y",1,IF(I11="T",0,"Isi Dulu"))))</f>
        <v>Isi Tujuan</v>
      </c>
      <c r="K11" s="590" t="s">
        <v>26</v>
      </c>
      <c r="L11" s="591" t="str">
        <f>IF($D$11="Y/T","Isi Tujuan",IF($E$11=0,0,IF(K11="Y",1,IF(K11="T",0,"Isi Dulu"))))</f>
        <v>Isi Tujuan</v>
      </c>
      <c r="M11" s="848" t="s">
        <v>26</v>
      </c>
      <c r="N11" s="851" t="str">
        <f>IF(M11="Y",1,IF(M11="T",0,IF(M11="Y/T","Belum diisi","Error")))</f>
        <v>Belum diisi</v>
      </c>
    </row>
    <row r="12" spans="2:14" ht="15.75">
      <c r="B12" s="837"/>
      <c r="C12" s="840"/>
      <c r="D12" s="858"/>
      <c r="E12" s="861"/>
      <c r="F12" s="549">
        <v>2</v>
      </c>
      <c r="G12" s="550"/>
      <c r="H12" s="598" t="str">
        <f t="shared" si="0"/>
        <v>Belum Diisi</v>
      </c>
      <c r="I12" s="592" t="s">
        <v>26</v>
      </c>
      <c r="J12" s="593" t="str">
        <f>IF($D$11="Y/T","Isi Tujuan",IF($E$11=0,0,IF(I12="Y",1,IF(I12="T",0,"Isi Dulu"))))</f>
        <v>Isi Tujuan</v>
      </c>
      <c r="K12" s="592" t="s">
        <v>26</v>
      </c>
      <c r="L12" s="593" t="str">
        <f>IF($D$11="Y/T","Isi Tujuan",IF($E$11=0,0,IF(K12="Y",1,IF(K12="T",0,"Isi Dulu"))))</f>
        <v>Isi Tujuan</v>
      </c>
      <c r="M12" s="849"/>
      <c r="N12" s="852"/>
    </row>
    <row r="13" spans="2:14" ht="15.75">
      <c r="B13" s="837"/>
      <c r="C13" s="840"/>
      <c r="D13" s="858"/>
      <c r="E13" s="861"/>
      <c r="F13" s="549">
        <v>3</v>
      </c>
      <c r="G13" s="550"/>
      <c r="H13" s="598" t="str">
        <f t="shared" si="0"/>
        <v>Belum Diisi</v>
      </c>
      <c r="I13" s="592" t="s">
        <v>26</v>
      </c>
      <c r="J13" s="593" t="str">
        <f>IF($D$11="Y/T","Isi Tujuan",IF($E$11=0,0,IF(I13="Y",1,IF(I13="T",0,"Isi Dulu"))))</f>
        <v>Isi Tujuan</v>
      </c>
      <c r="K13" s="592" t="s">
        <v>26</v>
      </c>
      <c r="L13" s="593" t="str">
        <f>IF($D$11="Y/T","Isi Tujuan",IF($E$11=0,0,IF(K13="Y",1,IF(K13="T",0,"Isi Dulu"))))</f>
        <v>Isi Tujuan</v>
      </c>
      <c r="M13" s="849"/>
      <c r="N13" s="852"/>
    </row>
    <row r="14" spans="2:14" ht="15.75">
      <c r="B14" s="837"/>
      <c r="C14" s="840"/>
      <c r="D14" s="858"/>
      <c r="E14" s="861"/>
      <c r="F14" s="549">
        <v>4</v>
      </c>
      <c r="G14" s="550"/>
      <c r="H14" s="598" t="str">
        <f t="shared" si="0"/>
        <v>Belum Diisi</v>
      </c>
      <c r="I14" s="592" t="s">
        <v>26</v>
      </c>
      <c r="J14" s="593" t="str">
        <f>IF($D$11="Y/T","Isi Tujuan",IF($E$11=0,0,IF(I14="Y",1,IF(I14="T",0,"Isi Dulu"))))</f>
        <v>Isi Tujuan</v>
      </c>
      <c r="K14" s="592" t="s">
        <v>26</v>
      </c>
      <c r="L14" s="593" t="str">
        <f>IF($D$11="Y/T","Isi Tujuan",IF($E$11=0,0,IF(K14="Y",1,IF(K14="T",0,"Isi Dulu"))))</f>
        <v>Isi Tujuan</v>
      </c>
      <c r="M14" s="849"/>
      <c r="N14" s="852"/>
    </row>
    <row r="15" spans="2:14" ht="15.75">
      <c r="B15" s="838"/>
      <c r="C15" s="841"/>
      <c r="D15" s="859"/>
      <c r="E15" s="862"/>
      <c r="F15" s="569">
        <v>5</v>
      </c>
      <c r="G15" s="570"/>
      <c r="H15" s="599" t="str">
        <f t="shared" si="0"/>
        <v>Belum Diisi</v>
      </c>
      <c r="I15" s="595" t="s">
        <v>26</v>
      </c>
      <c r="J15" s="596" t="str">
        <f>IF($D$11="Y/T","Isi Tujuan",IF($E$11=0,0,IF(I15="Y",1,IF(I15="T",0,"Isi Dulu"))))</f>
        <v>Isi Tujuan</v>
      </c>
      <c r="K15" s="595" t="s">
        <v>26</v>
      </c>
      <c r="L15" s="596" t="str">
        <f>IF($D$11="Y/T","Isi Tujuan",IF($E$11=0,0,IF(K15="Y",1,IF(K15="T",0,"Isi Dulu"))))</f>
        <v>Isi Tujuan</v>
      </c>
      <c r="M15" s="850"/>
      <c r="N15" s="853"/>
    </row>
    <row r="16" spans="2:14" ht="15.75">
      <c r="B16" s="836">
        <v>3</v>
      </c>
      <c r="C16" s="839"/>
      <c r="D16" s="857" t="s">
        <v>26</v>
      </c>
      <c r="E16" s="860" t="str">
        <f>IF(D16="Y",1,IF(D16="T",0,IF(D16="Y/T","Belum diisi","Error")))</f>
        <v>Belum diisi</v>
      </c>
      <c r="F16" s="528">
        <v>1</v>
      </c>
      <c r="G16" s="529"/>
      <c r="H16" s="600" t="str">
        <f t="shared" si="0"/>
        <v>Belum Diisi</v>
      </c>
      <c r="I16" s="590" t="s">
        <v>26</v>
      </c>
      <c r="J16" s="591" t="str">
        <f>IF($D$16="Y/T","Isi Tujuan",IF($E$16=0,0,IF(I16="Y",1,IF(I16="T",0,"Isi Dulu"))))</f>
        <v>Isi Tujuan</v>
      </c>
      <c r="K16" s="590" t="s">
        <v>26</v>
      </c>
      <c r="L16" s="591" t="str">
        <f>IF($D$16="Y/T","Isi Tujuan",IF($E$16=0,0,IF(K16="Y",1,IF(K16="T",0,"Isi Dulu"))))</f>
        <v>Isi Tujuan</v>
      </c>
      <c r="M16" s="848" t="s">
        <v>26</v>
      </c>
      <c r="N16" s="851" t="str">
        <f>IF(M16="Y",1,IF(M16="T",0,IF(M16="Y/T","Belum diisi","Error")))</f>
        <v>Belum diisi</v>
      </c>
    </row>
    <row r="17" spans="2:14" ht="15.75">
      <c r="B17" s="837"/>
      <c r="C17" s="840"/>
      <c r="D17" s="858"/>
      <c r="E17" s="861"/>
      <c r="F17" s="549">
        <v>2</v>
      </c>
      <c r="G17" s="550"/>
      <c r="H17" s="598" t="str">
        <f t="shared" si="0"/>
        <v>Belum Diisi</v>
      </c>
      <c r="I17" s="592" t="s">
        <v>26</v>
      </c>
      <c r="J17" s="593" t="str">
        <f>IF($D$16="Y/T","Isi Tujuan",IF($E$16=0,0,IF(I17="Y",1,IF(I17="T",0,"Isi Dulu"))))</f>
        <v>Isi Tujuan</v>
      </c>
      <c r="K17" s="592" t="s">
        <v>26</v>
      </c>
      <c r="L17" s="593" t="str">
        <f>IF($D$16="Y/T","Isi Tujuan",IF($E$16=0,0,IF(K17="Y",1,IF(K17="T",0,"Isi Dulu"))))</f>
        <v>Isi Tujuan</v>
      </c>
      <c r="M17" s="849"/>
      <c r="N17" s="852"/>
    </row>
    <row r="18" spans="2:14" ht="15.75">
      <c r="B18" s="837"/>
      <c r="C18" s="840"/>
      <c r="D18" s="858"/>
      <c r="E18" s="861"/>
      <c r="F18" s="549">
        <v>3</v>
      </c>
      <c r="G18" s="550"/>
      <c r="H18" s="598" t="str">
        <f t="shared" si="0"/>
        <v>Belum Diisi</v>
      </c>
      <c r="I18" s="592" t="s">
        <v>26</v>
      </c>
      <c r="J18" s="593" t="str">
        <f>IF($D$16="Y/T","Isi Tujuan",IF($E$16=0,0,IF(I18="Y",1,IF(I18="T",0,"Isi Dulu"))))</f>
        <v>Isi Tujuan</v>
      </c>
      <c r="K18" s="592" t="s">
        <v>26</v>
      </c>
      <c r="L18" s="593" t="str">
        <f>IF($D$16="Y/T","Isi Tujuan",IF($E$16=0,0,IF(K18="Y",1,IF(K18="T",0,"Isi Dulu"))))</f>
        <v>Isi Tujuan</v>
      </c>
      <c r="M18" s="849"/>
      <c r="N18" s="852"/>
    </row>
    <row r="19" spans="2:14" ht="15.75">
      <c r="B19" s="837"/>
      <c r="C19" s="840"/>
      <c r="D19" s="858"/>
      <c r="E19" s="861"/>
      <c r="F19" s="549">
        <v>4</v>
      </c>
      <c r="G19" s="550"/>
      <c r="H19" s="598" t="str">
        <f t="shared" si="0"/>
        <v>Belum Diisi</v>
      </c>
      <c r="I19" s="592" t="s">
        <v>26</v>
      </c>
      <c r="J19" s="593" t="str">
        <f>IF($D$16="Y/T","Isi Tujuan",IF($E$16=0,0,IF(I19="Y",1,IF(I19="T",0,"Isi Dulu"))))</f>
        <v>Isi Tujuan</v>
      </c>
      <c r="K19" s="592" t="s">
        <v>26</v>
      </c>
      <c r="L19" s="593" t="str">
        <f>IF($D$16="Y/T","Isi Tujuan",IF($E$16=0,0,IF(K19="Y",1,IF(K19="T",0,"Isi Dulu"))))</f>
        <v>Isi Tujuan</v>
      </c>
      <c r="M19" s="849"/>
      <c r="N19" s="852"/>
    </row>
    <row r="20" spans="2:14" ht="15.75">
      <c r="B20" s="838"/>
      <c r="C20" s="841"/>
      <c r="D20" s="859"/>
      <c r="E20" s="862"/>
      <c r="F20" s="569">
        <v>5</v>
      </c>
      <c r="G20" s="570"/>
      <c r="H20" s="599" t="str">
        <f t="shared" si="0"/>
        <v>Belum Diisi</v>
      </c>
      <c r="I20" s="595" t="s">
        <v>26</v>
      </c>
      <c r="J20" s="596" t="str">
        <f>IF($D$16="Y/T","Isi Tujuan",IF($E$16=0,0,IF(I20="Y",1,IF(I20="T",0,"Isi Dulu"))))</f>
        <v>Isi Tujuan</v>
      </c>
      <c r="K20" s="595" t="s">
        <v>26</v>
      </c>
      <c r="L20" s="596" t="str">
        <f>IF($D$16="Y/T","Isi Tujuan",IF($E$16=0,0,IF(K20="Y",1,IF(K20="T",0,"Isi Dulu"))))</f>
        <v>Isi Tujuan</v>
      </c>
      <c r="M20" s="850"/>
      <c r="N20" s="853"/>
    </row>
    <row r="21" spans="2:14" ht="15.75">
      <c r="B21" s="836">
        <v>4</v>
      </c>
      <c r="C21" s="839"/>
      <c r="D21" s="857" t="s">
        <v>26</v>
      </c>
      <c r="E21" s="860" t="str">
        <f>IF(D21="Y",1,IF(D21="T",0,IF(D21="Y/T","Belum diisi","Error")))</f>
        <v>Belum diisi</v>
      </c>
      <c r="F21" s="528">
        <v>1</v>
      </c>
      <c r="G21" s="529"/>
      <c r="H21" s="600" t="str">
        <f t="shared" si="0"/>
        <v>Belum Diisi</v>
      </c>
      <c r="I21" s="590" t="s">
        <v>26</v>
      </c>
      <c r="J21" s="591" t="str">
        <f>IF($D$21="Y/T","Isi Tujuan",IF($E$21=0,0,IF(I21="Y",1,IF(I21="T",0,"Isi Dulu"))))</f>
        <v>Isi Tujuan</v>
      </c>
      <c r="K21" s="590" t="s">
        <v>26</v>
      </c>
      <c r="L21" s="591" t="str">
        <f>IF($D$21="Y/T","Isi Tujuan",IF($E$21=0,0,IF(K21="Y",1,IF(K21="T",0,"Isi Dulu"))))</f>
        <v>Isi Tujuan</v>
      </c>
      <c r="M21" s="848" t="s">
        <v>26</v>
      </c>
      <c r="N21" s="851" t="str">
        <f>IF(M21="Y",1,IF(M21="T",0,IF(M21="Y/T","Belum diisi","Error")))</f>
        <v>Belum diisi</v>
      </c>
    </row>
    <row r="22" spans="2:14" ht="15.75">
      <c r="B22" s="837"/>
      <c r="C22" s="840"/>
      <c r="D22" s="858"/>
      <c r="E22" s="861"/>
      <c r="F22" s="549">
        <v>2</v>
      </c>
      <c r="G22" s="550"/>
      <c r="H22" s="598" t="str">
        <f t="shared" si="0"/>
        <v>Belum Diisi</v>
      </c>
      <c r="I22" s="592" t="s">
        <v>26</v>
      </c>
      <c r="J22" s="593" t="str">
        <f>IF($D$21="Y/T","Isi Tujuan",IF($E$21=0,0,IF(I22="Y",1,IF(I22="T",0,"Isi Dulu"))))</f>
        <v>Isi Tujuan</v>
      </c>
      <c r="K22" s="592" t="s">
        <v>26</v>
      </c>
      <c r="L22" s="593" t="str">
        <f>IF($D$21="Y/T","Isi Tujuan",IF($E$21=0,0,IF(K22="Y",1,IF(K22="T",0,"Isi Dulu"))))</f>
        <v>Isi Tujuan</v>
      </c>
      <c r="M22" s="849"/>
      <c r="N22" s="852"/>
    </row>
    <row r="23" spans="2:14" ht="15.75">
      <c r="B23" s="837"/>
      <c r="C23" s="840"/>
      <c r="D23" s="858"/>
      <c r="E23" s="861"/>
      <c r="F23" s="549">
        <v>3</v>
      </c>
      <c r="G23" s="550"/>
      <c r="H23" s="598" t="str">
        <f t="shared" si="0"/>
        <v>Belum Diisi</v>
      </c>
      <c r="I23" s="592" t="s">
        <v>26</v>
      </c>
      <c r="J23" s="593" t="str">
        <f>IF($D$21="Y/T","Isi Tujuan",IF($E$21=0,0,IF(I23="Y",1,IF(I23="T",0,"Isi Dulu"))))</f>
        <v>Isi Tujuan</v>
      </c>
      <c r="K23" s="592" t="s">
        <v>26</v>
      </c>
      <c r="L23" s="593" t="str">
        <f>IF($D$21="Y/T","Isi Tujuan",IF($E$21=0,0,IF(K23="Y",1,IF(K23="T",0,"Isi Dulu"))))</f>
        <v>Isi Tujuan</v>
      </c>
      <c r="M23" s="849"/>
      <c r="N23" s="852"/>
    </row>
    <row r="24" spans="2:14" ht="15.75">
      <c r="B24" s="837"/>
      <c r="C24" s="840"/>
      <c r="D24" s="858"/>
      <c r="E24" s="861"/>
      <c r="F24" s="549">
        <v>4</v>
      </c>
      <c r="G24" s="550"/>
      <c r="H24" s="598" t="str">
        <f t="shared" si="0"/>
        <v>Belum Diisi</v>
      </c>
      <c r="I24" s="592" t="s">
        <v>26</v>
      </c>
      <c r="J24" s="593" t="str">
        <f>IF($D$21="Y/T","Isi Tujuan",IF($E$21=0,0,IF(I24="Y",1,IF(I24="T",0,"Isi Dulu"))))</f>
        <v>Isi Tujuan</v>
      </c>
      <c r="K24" s="592" t="s">
        <v>26</v>
      </c>
      <c r="L24" s="593" t="str">
        <f>IF($D$21="Y/T","Isi Tujuan",IF($E$21=0,0,IF(K24="Y",1,IF(K24="T",0,"Isi Dulu"))))</f>
        <v>Isi Tujuan</v>
      </c>
      <c r="M24" s="849"/>
      <c r="N24" s="852"/>
    </row>
    <row r="25" spans="2:14" ht="15.75">
      <c r="B25" s="838"/>
      <c r="C25" s="841"/>
      <c r="D25" s="859"/>
      <c r="E25" s="862"/>
      <c r="F25" s="569">
        <v>5</v>
      </c>
      <c r="G25" s="570"/>
      <c r="H25" s="599" t="str">
        <f t="shared" si="0"/>
        <v>Belum Diisi</v>
      </c>
      <c r="I25" s="595" t="s">
        <v>26</v>
      </c>
      <c r="J25" s="596" t="str">
        <f>IF($D$21="Y/T","Isi Tujuan",IF($E$21=0,0,IF(I25="Y",1,IF(I25="T",0,"Isi Dulu"))))</f>
        <v>Isi Tujuan</v>
      </c>
      <c r="K25" s="595" t="s">
        <v>26</v>
      </c>
      <c r="L25" s="596" t="str">
        <f>IF($D$21="Y/T","Isi Tujuan",IF($E$21=0,0,IF(K25="Y",1,IF(K25="T",0,"Isi Dulu"))))</f>
        <v>Isi Tujuan</v>
      </c>
      <c r="M25" s="850"/>
      <c r="N25" s="853"/>
    </row>
    <row r="26" spans="2:14" ht="15.75">
      <c r="B26" s="836">
        <v>5</v>
      </c>
      <c r="C26" s="839"/>
      <c r="D26" s="857" t="s">
        <v>26</v>
      </c>
      <c r="E26" s="860" t="str">
        <f>IF(D26="Y",1,IF(D26="T",0,IF(D26="Y/T","Belum diisi","Error")))</f>
        <v>Belum diisi</v>
      </c>
      <c r="F26" s="528">
        <v>1</v>
      </c>
      <c r="G26" s="529"/>
      <c r="H26" s="600" t="str">
        <f t="shared" si="0"/>
        <v>Belum Diisi</v>
      </c>
      <c r="I26" s="590" t="s">
        <v>26</v>
      </c>
      <c r="J26" s="591" t="str">
        <f>IF($D$26="Y/T","Isi Tujuan",IF($E$26=0,0,IF(I26="Y",1,IF(I26="T",0,"Isi Dulu"))))</f>
        <v>Isi Tujuan</v>
      </c>
      <c r="K26" s="590" t="s">
        <v>26</v>
      </c>
      <c r="L26" s="591" t="str">
        <f>IF($D$26="Y/T","Isi Tujuan",IF($E$26=0,0,IF(K26="Y",1,IF(K26="T",0,"Isi Dulu"))))</f>
        <v>Isi Tujuan</v>
      </c>
      <c r="M26" s="848" t="s">
        <v>26</v>
      </c>
      <c r="N26" s="851" t="str">
        <f>IF(M26="Y",1,IF(M26="T",0,IF(M26="Y/T","Belum diisi","Error")))</f>
        <v>Belum diisi</v>
      </c>
    </row>
    <row r="27" spans="2:14" ht="15.75">
      <c r="B27" s="837"/>
      <c r="C27" s="840"/>
      <c r="D27" s="858"/>
      <c r="E27" s="861"/>
      <c r="F27" s="549">
        <v>2</v>
      </c>
      <c r="G27" s="550"/>
      <c r="H27" s="598" t="str">
        <f t="shared" si="0"/>
        <v>Belum Diisi</v>
      </c>
      <c r="I27" s="592" t="s">
        <v>26</v>
      </c>
      <c r="J27" s="593" t="str">
        <f>IF($D$26="Y/T","Isi Tujuan",IF($E$26=0,0,IF(I27="Y",1,IF(I27="T",0,"Isi Dulu"))))</f>
        <v>Isi Tujuan</v>
      </c>
      <c r="K27" s="592" t="s">
        <v>26</v>
      </c>
      <c r="L27" s="593" t="str">
        <f>IF($D$26="Y/T","Isi Tujuan",IF($E$26=0,0,IF(K27="Y",1,IF(K27="T",0,"Isi Dulu"))))</f>
        <v>Isi Tujuan</v>
      </c>
      <c r="M27" s="849"/>
      <c r="N27" s="852"/>
    </row>
    <row r="28" spans="2:14" ht="15.75">
      <c r="B28" s="837"/>
      <c r="C28" s="840"/>
      <c r="D28" s="858"/>
      <c r="E28" s="861"/>
      <c r="F28" s="549">
        <v>3</v>
      </c>
      <c r="G28" s="550"/>
      <c r="H28" s="598" t="str">
        <f t="shared" si="0"/>
        <v>Belum Diisi</v>
      </c>
      <c r="I28" s="592" t="s">
        <v>26</v>
      </c>
      <c r="J28" s="593" t="str">
        <f>IF($D$26="Y/T","Isi Tujuan",IF($E$26=0,0,IF(I28="Y",1,IF(I28="T",0,"Isi Dulu"))))</f>
        <v>Isi Tujuan</v>
      </c>
      <c r="K28" s="592" t="s">
        <v>26</v>
      </c>
      <c r="L28" s="593" t="str">
        <f>IF($D$26="Y/T","Isi Tujuan",IF($E$26=0,0,IF(K28="Y",1,IF(K28="T",0,"Isi Dulu"))))</f>
        <v>Isi Tujuan</v>
      </c>
      <c r="M28" s="849"/>
      <c r="N28" s="852"/>
    </row>
    <row r="29" spans="2:14" ht="15.75">
      <c r="B29" s="837"/>
      <c r="C29" s="840"/>
      <c r="D29" s="858"/>
      <c r="E29" s="861"/>
      <c r="F29" s="549">
        <v>4</v>
      </c>
      <c r="G29" s="550"/>
      <c r="H29" s="598" t="str">
        <f t="shared" si="0"/>
        <v>Belum Diisi</v>
      </c>
      <c r="I29" s="592" t="s">
        <v>26</v>
      </c>
      <c r="J29" s="593" t="str">
        <f>IF($D$26="Y/T","Isi Tujuan",IF($E$26=0,0,IF(I29="Y",1,IF(I29="T",0,"Isi Dulu"))))</f>
        <v>Isi Tujuan</v>
      </c>
      <c r="K29" s="592" t="s">
        <v>26</v>
      </c>
      <c r="L29" s="593" t="str">
        <f>IF($D$26="Y/T","Isi Tujuan",IF($E$26=0,0,IF(K29="Y",1,IF(K29="T",0,"Isi Dulu"))))</f>
        <v>Isi Tujuan</v>
      </c>
      <c r="M29" s="849"/>
      <c r="N29" s="852"/>
    </row>
    <row r="30" spans="2:14" ht="15.75">
      <c r="B30" s="838"/>
      <c r="C30" s="841"/>
      <c r="D30" s="859"/>
      <c r="E30" s="862"/>
      <c r="F30" s="569">
        <v>5</v>
      </c>
      <c r="G30" s="570"/>
      <c r="H30" s="599" t="str">
        <f t="shared" si="0"/>
        <v>Belum Diisi</v>
      </c>
      <c r="I30" s="595" t="s">
        <v>26</v>
      </c>
      <c r="J30" s="596" t="str">
        <f>IF($D$26="Y/T","Isi Tujuan",IF($E$26=0,0,IF(I30="Y",1,IF(I30="T",0,"Isi Dulu"))))</f>
        <v>Isi Tujuan</v>
      </c>
      <c r="K30" s="595" t="s">
        <v>26</v>
      </c>
      <c r="L30" s="596" t="str">
        <f>IF($D$26="Y/T","Isi Tujuan",IF($E$26=0,0,IF(K30="Y",1,IF(K30="T",0,"Isi Dulu"))))</f>
        <v>Isi Tujuan</v>
      </c>
      <c r="M30" s="850"/>
      <c r="N30" s="853"/>
    </row>
    <row r="31" spans="2:14" ht="15.75">
      <c r="B31" s="836">
        <v>6</v>
      </c>
      <c r="C31" s="839"/>
      <c r="D31" s="857" t="s">
        <v>26</v>
      </c>
      <c r="E31" s="860" t="str">
        <f>IF(D31="Y",1,IF(D31="T",0,IF(D31="Y/T","Belum diisi","Error")))</f>
        <v>Belum diisi</v>
      </c>
      <c r="F31" s="528">
        <v>1</v>
      </c>
      <c r="G31" s="529"/>
      <c r="H31" s="600" t="str">
        <f t="shared" si="0"/>
        <v>Belum Diisi</v>
      </c>
      <c r="I31" s="590" t="s">
        <v>26</v>
      </c>
      <c r="J31" s="591" t="str">
        <f>IF($D$31="Y/T","Isi Tujuan",IF($E$31=0,0,IF(I31="Y",1,IF(I31="T",0,"Isi Dulu"))))</f>
        <v>Isi Tujuan</v>
      </c>
      <c r="K31" s="590" t="s">
        <v>26</v>
      </c>
      <c r="L31" s="591" t="str">
        <f>IF($D$31="Y/T","Isi Tujuan",IF($E$31=0,0,IF(K31="Y",1,IF(K31="T",0,"Isi Dulu"))))</f>
        <v>Isi Tujuan</v>
      </c>
      <c r="M31" s="848" t="s">
        <v>26</v>
      </c>
      <c r="N31" s="851" t="str">
        <f>IF(M31="Y",1,IF(M31="T",0,IF(M31="Y/T","Belum diisi","Error")))</f>
        <v>Belum diisi</v>
      </c>
    </row>
    <row r="32" spans="2:14" ht="15.75">
      <c r="B32" s="837"/>
      <c r="C32" s="840"/>
      <c r="D32" s="858"/>
      <c r="E32" s="861"/>
      <c r="F32" s="549">
        <v>2</v>
      </c>
      <c r="G32" s="550"/>
      <c r="H32" s="598" t="str">
        <f t="shared" si="0"/>
        <v>Belum Diisi</v>
      </c>
      <c r="I32" s="592" t="s">
        <v>26</v>
      </c>
      <c r="J32" s="593" t="str">
        <f>IF($D$31="Y/T","Isi Tujuan",IF($E$31=0,0,IF(I32="Y",1,IF(I32="T",0,"Isi Dulu"))))</f>
        <v>Isi Tujuan</v>
      </c>
      <c r="K32" s="592" t="s">
        <v>26</v>
      </c>
      <c r="L32" s="593" t="str">
        <f>IF($D$31="Y/T","Isi Tujuan",IF($E$31=0,0,IF(K32="Y",1,IF(K32="T",0,"Isi Dulu"))))</f>
        <v>Isi Tujuan</v>
      </c>
      <c r="M32" s="849"/>
      <c r="N32" s="852"/>
    </row>
    <row r="33" spans="2:14" ht="15.75">
      <c r="B33" s="837"/>
      <c r="C33" s="840"/>
      <c r="D33" s="858"/>
      <c r="E33" s="861"/>
      <c r="F33" s="549">
        <v>3</v>
      </c>
      <c r="G33" s="550"/>
      <c r="H33" s="598" t="str">
        <f t="shared" si="0"/>
        <v>Belum Diisi</v>
      </c>
      <c r="I33" s="592" t="s">
        <v>26</v>
      </c>
      <c r="J33" s="593" t="str">
        <f>IF($D$31="Y/T","Isi Tujuan",IF($E$31=0,0,IF(I33="Y",1,IF(I33="T",0,"Isi Dulu"))))</f>
        <v>Isi Tujuan</v>
      </c>
      <c r="K33" s="592" t="s">
        <v>26</v>
      </c>
      <c r="L33" s="593" t="str">
        <f>IF($D$31="Y/T","Isi Tujuan",IF($E$31=0,0,IF(K33="Y",1,IF(K33="T",0,"Isi Dulu"))))</f>
        <v>Isi Tujuan</v>
      </c>
      <c r="M33" s="849"/>
      <c r="N33" s="852"/>
    </row>
    <row r="34" spans="2:14" ht="15.75">
      <c r="B34" s="837"/>
      <c r="C34" s="840"/>
      <c r="D34" s="858"/>
      <c r="E34" s="861"/>
      <c r="F34" s="549">
        <v>4</v>
      </c>
      <c r="G34" s="550"/>
      <c r="H34" s="598" t="str">
        <f t="shared" si="0"/>
        <v>Belum Diisi</v>
      </c>
      <c r="I34" s="592" t="s">
        <v>26</v>
      </c>
      <c r="J34" s="593" t="str">
        <f>IF($D$31="Y/T","Isi Tujuan",IF($E$31=0,0,IF(I34="Y",1,IF(I34="T",0,"Isi Dulu"))))</f>
        <v>Isi Tujuan</v>
      </c>
      <c r="K34" s="592" t="s">
        <v>26</v>
      </c>
      <c r="L34" s="593" t="str">
        <f>IF($D$31="Y/T","Isi Tujuan",IF($E$31=0,0,IF(K34="Y",1,IF(K34="T",0,"Isi Dulu"))))</f>
        <v>Isi Tujuan</v>
      </c>
      <c r="M34" s="849"/>
      <c r="N34" s="852"/>
    </row>
    <row r="35" spans="2:14" ht="15.75">
      <c r="B35" s="838"/>
      <c r="C35" s="841"/>
      <c r="D35" s="859"/>
      <c r="E35" s="862"/>
      <c r="F35" s="569">
        <v>5</v>
      </c>
      <c r="G35" s="570"/>
      <c r="H35" s="599" t="str">
        <f t="shared" si="0"/>
        <v>Belum Diisi</v>
      </c>
      <c r="I35" s="595" t="s">
        <v>26</v>
      </c>
      <c r="J35" s="596" t="str">
        <f>IF($D$31="Y/T","Isi Tujuan",IF($E$31=0,0,IF(I35="Y",1,IF(I35="T",0,"Isi Dulu"))))</f>
        <v>Isi Tujuan</v>
      </c>
      <c r="K35" s="595" t="s">
        <v>26</v>
      </c>
      <c r="L35" s="596" t="str">
        <f>IF($D$31="Y/T","Isi Tujuan",IF($E$31=0,0,IF(K35="Y",1,IF(K35="T",0,"Isi Dulu"))))</f>
        <v>Isi Tujuan</v>
      </c>
      <c r="M35" s="850"/>
      <c r="N35" s="853"/>
    </row>
    <row r="36" spans="2:14" ht="15.75">
      <c r="B36" s="836">
        <v>7</v>
      </c>
      <c r="C36" s="839"/>
      <c r="D36" s="857" t="s">
        <v>26</v>
      </c>
      <c r="E36" s="860" t="str">
        <f>IF(D36="Y",1,IF(D36="T",0,IF(D36="Y/T","Belum diisi","Error")))</f>
        <v>Belum diisi</v>
      </c>
      <c r="F36" s="528">
        <v>1</v>
      </c>
      <c r="G36" s="529"/>
      <c r="H36" s="600" t="str">
        <f t="shared" si="0"/>
        <v>Belum Diisi</v>
      </c>
      <c r="I36" s="590" t="s">
        <v>26</v>
      </c>
      <c r="J36" s="591" t="str">
        <f>IF($D$36="Y/T","Isi Tujuan",IF($E$36=0,0,IF(I36="Y",1,IF(I36="T",0,"Isi Dulu"))))</f>
        <v>Isi Tujuan</v>
      </c>
      <c r="K36" s="590" t="s">
        <v>26</v>
      </c>
      <c r="L36" s="591" t="str">
        <f>IF($D$36="Y/T","Isi Tujuan",IF($E$36=0,0,IF(K36="Y",1,IF(K36="T",0,"Isi Dulu"))))</f>
        <v>Isi Tujuan</v>
      </c>
      <c r="M36" s="848" t="s">
        <v>26</v>
      </c>
      <c r="N36" s="851" t="str">
        <f>IF(M36="Y",1,IF(M36="T",0,IF(M36="Y/T","Belum diisi","Error")))</f>
        <v>Belum diisi</v>
      </c>
    </row>
    <row r="37" spans="2:14" ht="15.75">
      <c r="B37" s="837"/>
      <c r="C37" s="840"/>
      <c r="D37" s="858"/>
      <c r="E37" s="861"/>
      <c r="F37" s="549">
        <v>2</v>
      </c>
      <c r="G37" s="550"/>
      <c r="H37" s="598" t="str">
        <f t="shared" si="0"/>
        <v>Belum Diisi</v>
      </c>
      <c r="I37" s="592" t="s">
        <v>26</v>
      </c>
      <c r="J37" s="593" t="str">
        <f>IF($D$36="Y/T","Isi Tujuan",IF($E$36=0,0,IF(I37="Y",1,IF(I37="T",0,"Isi Dulu"))))</f>
        <v>Isi Tujuan</v>
      </c>
      <c r="K37" s="592" t="s">
        <v>26</v>
      </c>
      <c r="L37" s="593" t="str">
        <f>IF($D$36="Y/T","Isi Tujuan",IF($E$36=0,0,IF(K37="Y",1,IF(K37="T",0,"Isi Dulu"))))</f>
        <v>Isi Tujuan</v>
      </c>
      <c r="M37" s="849"/>
      <c r="N37" s="852"/>
    </row>
    <row r="38" spans="2:14" ht="15.75">
      <c r="B38" s="837"/>
      <c r="C38" s="840"/>
      <c r="D38" s="858"/>
      <c r="E38" s="861"/>
      <c r="F38" s="549">
        <v>3</v>
      </c>
      <c r="G38" s="550"/>
      <c r="H38" s="598" t="str">
        <f t="shared" si="0"/>
        <v>Belum Diisi</v>
      </c>
      <c r="I38" s="592" t="s">
        <v>26</v>
      </c>
      <c r="J38" s="593" t="str">
        <f>IF($D$36="Y/T","Isi Tujuan",IF($E$36=0,0,IF(I38="Y",1,IF(I38="T",0,"Isi Dulu"))))</f>
        <v>Isi Tujuan</v>
      </c>
      <c r="K38" s="592" t="s">
        <v>26</v>
      </c>
      <c r="L38" s="593" t="str">
        <f>IF($D$36="Y/T","Isi Tujuan",IF($E$36=0,0,IF(K38="Y",1,IF(K38="T",0,"Isi Dulu"))))</f>
        <v>Isi Tujuan</v>
      </c>
      <c r="M38" s="849"/>
      <c r="N38" s="852"/>
    </row>
    <row r="39" spans="2:14" ht="15.75">
      <c r="B39" s="837"/>
      <c r="C39" s="840"/>
      <c r="D39" s="858"/>
      <c r="E39" s="861"/>
      <c r="F39" s="549">
        <v>4</v>
      </c>
      <c r="G39" s="550"/>
      <c r="H39" s="598" t="str">
        <f t="shared" si="0"/>
        <v>Belum Diisi</v>
      </c>
      <c r="I39" s="592" t="s">
        <v>26</v>
      </c>
      <c r="J39" s="593" t="str">
        <f>IF($D$36="Y/T","Isi Tujuan",IF($E$36=0,0,IF(I39="Y",1,IF(I39="T",0,"Isi Dulu"))))</f>
        <v>Isi Tujuan</v>
      </c>
      <c r="K39" s="592" t="s">
        <v>26</v>
      </c>
      <c r="L39" s="593" t="str">
        <f>IF($D$36="Y/T","Isi Tujuan",IF($E$36=0,0,IF(K39="Y",1,IF(K39="T",0,"Isi Dulu"))))</f>
        <v>Isi Tujuan</v>
      </c>
      <c r="M39" s="849"/>
      <c r="N39" s="852"/>
    </row>
    <row r="40" spans="2:14" ht="15.75">
      <c r="B40" s="838"/>
      <c r="C40" s="841"/>
      <c r="D40" s="859"/>
      <c r="E40" s="862"/>
      <c r="F40" s="569">
        <v>5</v>
      </c>
      <c r="G40" s="570"/>
      <c r="H40" s="599" t="str">
        <f t="shared" si="0"/>
        <v>Belum Diisi</v>
      </c>
      <c r="I40" s="595" t="s">
        <v>26</v>
      </c>
      <c r="J40" s="596" t="str">
        <f>IF($D$36="Y/T","Isi Tujuan",IF($E$36=0,0,IF(I40="Y",1,IF(I40="T",0,"Isi Dulu"))))</f>
        <v>Isi Tujuan</v>
      </c>
      <c r="K40" s="595" t="s">
        <v>26</v>
      </c>
      <c r="L40" s="596" t="str">
        <f>IF($D$36="Y/T","Isi Tujuan",IF($E$36=0,0,IF(K40="Y",1,IF(K40="T",0,"Isi Dulu"))))</f>
        <v>Isi Tujuan</v>
      </c>
      <c r="M40" s="850"/>
      <c r="N40" s="853"/>
    </row>
    <row r="41" spans="2:14" ht="15.75">
      <c r="B41" s="836">
        <v>8</v>
      </c>
      <c r="C41" s="839"/>
      <c r="D41" s="857" t="s">
        <v>26</v>
      </c>
      <c r="E41" s="860" t="str">
        <f>IF(D41="Y",1,IF(D41="T",0,IF(D41="Y/T","Belum diisi","Error")))</f>
        <v>Belum diisi</v>
      </c>
      <c r="F41" s="528">
        <v>1</v>
      </c>
      <c r="G41" s="529"/>
      <c r="H41" s="600" t="str">
        <f t="shared" si="0"/>
        <v>Belum Diisi</v>
      </c>
      <c r="I41" s="590" t="s">
        <v>26</v>
      </c>
      <c r="J41" s="591" t="str">
        <f>IF($D$41="Y/T","Isi Tujuan",IF($E$41=0,0,IF(I41="Y",1,IF(I41="T",0,"Isi Dulu"))))</f>
        <v>Isi Tujuan</v>
      </c>
      <c r="K41" s="590" t="s">
        <v>26</v>
      </c>
      <c r="L41" s="591" t="str">
        <f>IF($D$41="Y/T","Isi Tujuan",IF($E$41=0,0,IF(K41="Y",1,IF(K41="T",0,"Isi Dulu"))))</f>
        <v>Isi Tujuan</v>
      </c>
      <c r="M41" s="848" t="s">
        <v>26</v>
      </c>
      <c r="N41" s="851" t="str">
        <f>IF(M41="Y",1,IF(M41="T",0,IF(M41="Y/T","Belum diisi","Error")))</f>
        <v>Belum diisi</v>
      </c>
    </row>
    <row r="42" spans="2:14" ht="15.75">
      <c r="B42" s="837"/>
      <c r="C42" s="840"/>
      <c r="D42" s="858"/>
      <c r="E42" s="861"/>
      <c r="F42" s="549">
        <v>2</v>
      </c>
      <c r="G42" s="550"/>
      <c r="H42" s="598" t="str">
        <f t="shared" si="0"/>
        <v>Belum Diisi</v>
      </c>
      <c r="I42" s="592" t="s">
        <v>26</v>
      </c>
      <c r="J42" s="593" t="str">
        <f>IF($D$41="Y/T","Isi Tujuan",IF($E$41=0,0,IF(I42="Y",1,IF(I42="T",0,"Isi Dulu"))))</f>
        <v>Isi Tujuan</v>
      </c>
      <c r="K42" s="592" t="s">
        <v>26</v>
      </c>
      <c r="L42" s="593" t="str">
        <f>IF($D$41="Y/T","Isi Tujuan",IF($E$41=0,0,IF(K42="Y",1,IF(K42="T",0,"Isi Dulu"))))</f>
        <v>Isi Tujuan</v>
      </c>
      <c r="M42" s="849"/>
      <c r="N42" s="852"/>
    </row>
    <row r="43" spans="2:14" ht="15.75">
      <c r="B43" s="837"/>
      <c r="C43" s="840"/>
      <c r="D43" s="858"/>
      <c r="E43" s="861"/>
      <c r="F43" s="549">
        <v>3</v>
      </c>
      <c r="G43" s="550"/>
      <c r="H43" s="598" t="str">
        <f t="shared" si="0"/>
        <v>Belum Diisi</v>
      </c>
      <c r="I43" s="592" t="s">
        <v>26</v>
      </c>
      <c r="J43" s="593" t="str">
        <f>IF($D$41="Y/T","Isi Tujuan",IF($E$41=0,0,IF(I43="Y",1,IF(I43="T",0,"Isi Dulu"))))</f>
        <v>Isi Tujuan</v>
      </c>
      <c r="K43" s="592" t="s">
        <v>26</v>
      </c>
      <c r="L43" s="593" t="str">
        <f>IF($D$41="Y/T","Isi Tujuan",IF($E$41=0,0,IF(K43="Y",1,IF(K43="T",0,"Isi Dulu"))))</f>
        <v>Isi Tujuan</v>
      </c>
      <c r="M43" s="849"/>
      <c r="N43" s="852"/>
    </row>
    <row r="44" spans="2:14" ht="15.75">
      <c r="B44" s="837"/>
      <c r="C44" s="840"/>
      <c r="D44" s="858"/>
      <c r="E44" s="861"/>
      <c r="F44" s="549">
        <v>4</v>
      </c>
      <c r="G44" s="550"/>
      <c r="H44" s="598" t="str">
        <f t="shared" si="0"/>
        <v>Belum Diisi</v>
      </c>
      <c r="I44" s="592" t="s">
        <v>26</v>
      </c>
      <c r="J44" s="593" t="str">
        <f>IF($D$41="Y/T","Isi Tujuan",IF($E$41=0,0,IF(I44="Y",1,IF(I44="T",0,"Isi Dulu"))))</f>
        <v>Isi Tujuan</v>
      </c>
      <c r="K44" s="592" t="s">
        <v>26</v>
      </c>
      <c r="L44" s="593" t="str">
        <f>IF($D$41="Y/T","Isi Tujuan",IF($E$41=0,0,IF(K44="Y",1,IF(K44="T",0,"Isi Dulu"))))</f>
        <v>Isi Tujuan</v>
      </c>
      <c r="M44" s="849"/>
      <c r="N44" s="852"/>
    </row>
    <row r="45" spans="2:14" ht="15.75">
      <c r="B45" s="838"/>
      <c r="C45" s="841"/>
      <c r="D45" s="859"/>
      <c r="E45" s="862"/>
      <c r="F45" s="569">
        <v>5</v>
      </c>
      <c r="G45" s="570"/>
      <c r="H45" s="599" t="str">
        <f t="shared" si="0"/>
        <v>Belum Diisi</v>
      </c>
      <c r="I45" s="595" t="s">
        <v>26</v>
      </c>
      <c r="J45" s="596" t="str">
        <f>IF($D$41="Y/T","Isi Tujuan",IF($E$41=0,0,IF(I45="Y",1,IF(I45="T",0,"Isi Dulu"))))</f>
        <v>Isi Tujuan</v>
      </c>
      <c r="K45" s="595" t="s">
        <v>26</v>
      </c>
      <c r="L45" s="596" t="str">
        <f>IF($D$41="Y/T","Isi Tujuan",IF($E$41=0,0,IF(K45="Y",1,IF(K45="T",0,"Isi Dulu"))))</f>
        <v>Isi Tujuan</v>
      </c>
      <c r="M45" s="850"/>
      <c r="N45" s="853"/>
    </row>
    <row r="46" spans="2:14" ht="15.75">
      <c r="B46" s="836">
        <v>9</v>
      </c>
      <c r="C46" s="839"/>
      <c r="D46" s="857" t="s">
        <v>26</v>
      </c>
      <c r="E46" s="860" t="str">
        <f>IF(D46="Y",1,IF(D46="T",0,IF(D46="Y/T","Belum diisi","Error")))</f>
        <v>Belum diisi</v>
      </c>
      <c r="F46" s="528">
        <v>1</v>
      </c>
      <c r="G46" s="529"/>
      <c r="H46" s="600" t="str">
        <f t="shared" si="0"/>
        <v>Belum Diisi</v>
      </c>
      <c r="I46" s="590" t="s">
        <v>26</v>
      </c>
      <c r="J46" s="591" t="str">
        <f>IF($D$46="Y/T","Isi Tujuan",IF($E$46=0,0,IF(I46="Y",1,IF(I46="T",0,"Isi Dulu"))))</f>
        <v>Isi Tujuan</v>
      </c>
      <c r="K46" s="590" t="s">
        <v>26</v>
      </c>
      <c r="L46" s="591" t="str">
        <f>IF($D$46="Y/T","Isi Tujuan",IF($E$46=0,0,IF(K46="Y",1,IF(K46="T",0,"Isi Dulu"))))</f>
        <v>Isi Tujuan</v>
      </c>
      <c r="M46" s="848" t="s">
        <v>26</v>
      </c>
      <c r="N46" s="851" t="str">
        <f>IF(M46="Y",1,IF(M46="T",0,IF(M46="Y/T","Belum diisi","Error")))</f>
        <v>Belum diisi</v>
      </c>
    </row>
    <row r="47" spans="2:14" ht="15.75">
      <c r="B47" s="837"/>
      <c r="C47" s="840"/>
      <c r="D47" s="858"/>
      <c r="E47" s="861"/>
      <c r="F47" s="549">
        <v>2</v>
      </c>
      <c r="G47" s="550"/>
      <c r="H47" s="598" t="str">
        <f t="shared" si="0"/>
        <v>Belum Diisi</v>
      </c>
      <c r="I47" s="592" t="s">
        <v>26</v>
      </c>
      <c r="J47" s="593" t="str">
        <f>IF($D$46="Y/T","Isi Tujuan",IF($E$46=0,0,IF(I47="Y",1,IF(I47="T",0,"Isi Dulu"))))</f>
        <v>Isi Tujuan</v>
      </c>
      <c r="K47" s="592" t="s">
        <v>26</v>
      </c>
      <c r="L47" s="593" t="str">
        <f>IF($D$46="Y/T","Isi Tujuan",IF($E$46=0,0,IF(K47="Y",1,IF(K47="T",0,"Isi Dulu"))))</f>
        <v>Isi Tujuan</v>
      </c>
      <c r="M47" s="849"/>
      <c r="N47" s="852"/>
    </row>
    <row r="48" spans="2:14" ht="15.75">
      <c r="B48" s="837"/>
      <c r="C48" s="840"/>
      <c r="D48" s="858"/>
      <c r="E48" s="861"/>
      <c r="F48" s="549">
        <v>3</v>
      </c>
      <c r="G48" s="550"/>
      <c r="H48" s="598" t="str">
        <f t="shared" si="0"/>
        <v>Belum Diisi</v>
      </c>
      <c r="I48" s="592" t="s">
        <v>26</v>
      </c>
      <c r="J48" s="593" t="str">
        <f>IF($D$46="Y/T","Isi Tujuan",IF($E$46=0,0,IF(I48="Y",1,IF(I48="T",0,"Isi Dulu"))))</f>
        <v>Isi Tujuan</v>
      </c>
      <c r="K48" s="592" t="s">
        <v>26</v>
      </c>
      <c r="L48" s="593" t="str">
        <f>IF($D$46="Y/T","Isi Tujuan",IF($E$46=0,0,IF(K48="Y",1,IF(K48="T",0,"Isi Dulu"))))</f>
        <v>Isi Tujuan</v>
      </c>
      <c r="M48" s="849"/>
      <c r="N48" s="852"/>
    </row>
    <row r="49" spans="2:14" ht="15.75">
      <c r="B49" s="837"/>
      <c r="C49" s="840"/>
      <c r="D49" s="858"/>
      <c r="E49" s="861"/>
      <c r="F49" s="549">
        <v>4</v>
      </c>
      <c r="G49" s="550"/>
      <c r="H49" s="598" t="str">
        <f t="shared" si="0"/>
        <v>Belum Diisi</v>
      </c>
      <c r="I49" s="592" t="s">
        <v>26</v>
      </c>
      <c r="J49" s="593" t="str">
        <f>IF($D$46="Y/T","Isi Tujuan",IF($E$46=0,0,IF(I49="Y",1,IF(I49="T",0,"Isi Dulu"))))</f>
        <v>Isi Tujuan</v>
      </c>
      <c r="K49" s="592" t="s">
        <v>26</v>
      </c>
      <c r="L49" s="593" t="str">
        <f>IF($D$46="Y/T","Isi Tujuan",IF($E$46=0,0,IF(K49="Y",1,IF(K49="T",0,"Isi Dulu"))))</f>
        <v>Isi Tujuan</v>
      </c>
      <c r="M49" s="849"/>
      <c r="N49" s="852"/>
    </row>
    <row r="50" spans="2:14" ht="15.75">
      <c r="B50" s="838"/>
      <c r="C50" s="841"/>
      <c r="D50" s="859"/>
      <c r="E50" s="862"/>
      <c r="F50" s="569">
        <v>5</v>
      </c>
      <c r="G50" s="570"/>
      <c r="H50" s="599" t="str">
        <f t="shared" si="0"/>
        <v>Belum Diisi</v>
      </c>
      <c r="I50" s="595" t="s">
        <v>26</v>
      </c>
      <c r="J50" s="596" t="str">
        <f>IF($D$46="Y/T","Isi Tujuan",IF($E$46=0,0,IF(I50="Y",1,IF(I50="T",0,"Isi Dulu"))))</f>
        <v>Isi Tujuan</v>
      </c>
      <c r="K50" s="595" t="s">
        <v>26</v>
      </c>
      <c r="L50" s="596" t="str">
        <f>IF($D$46="Y/T","Isi Tujuan",IF($E$46=0,0,IF(K50="Y",1,IF(K50="T",0,"Isi Dulu"))))</f>
        <v>Isi Tujuan</v>
      </c>
      <c r="M50" s="850"/>
      <c r="N50" s="853"/>
    </row>
    <row r="51" spans="2:14" ht="15.75">
      <c r="B51" s="836">
        <v>10</v>
      </c>
      <c r="C51" s="839"/>
      <c r="D51" s="857" t="s">
        <v>26</v>
      </c>
      <c r="E51" s="860" t="str">
        <f>IF(D51="Y",1,IF(D51="T",0,IF(D51="Y/T","Belum diisi","Error")))</f>
        <v>Belum diisi</v>
      </c>
      <c r="F51" s="528">
        <v>1</v>
      </c>
      <c r="G51" s="529"/>
      <c r="H51" s="600" t="str">
        <f t="shared" si="0"/>
        <v>Belum Diisi</v>
      </c>
      <c r="I51" s="590" t="s">
        <v>26</v>
      </c>
      <c r="J51" s="591" t="str">
        <f>IF($D$51="Y/T","Isi Tujuan",IF($E$51=0,0,IF(I51="Y",1,IF(I51="T",0,"Isi Dulu"))))</f>
        <v>Isi Tujuan</v>
      </c>
      <c r="K51" s="590" t="s">
        <v>26</v>
      </c>
      <c r="L51" s="591" t="str">
        <f>IF($D$51="Y/T","Isi Tujuan",IF($E$51=0,0,IF(K51="Y",1,IF(K51="T",0,"Isi Dulu"))))</f>
        <v>Isi Tujuan</v>
      </c>
      <c r="M51" s="848" t="s">
        <v>26</v>
      </c>
      <c r="N51" s="851" t="str">
        <f>IF(M51="Y",1,IF(M51="T",0,IF(M51="Y/T","Belum diisi","Error")))</f>
        <v>Belum diisi</v>
      </c>
    </row>
    <row r="52" spans="2:14" ht="15.75">
      <c r="B52" s="837"/>
      <c r="C52" s="840"/>
      <c r="D52" s="858"/>
      <c r="E52" s="861"/>
      <c r="F52" s="549">
        <v>2</v>
      </c>
      <c r="G52" s="550"/>
      <c r="H52" s="598" t="str">
        <f t="shared" si="0"/>
        <v>Belum Diisi</v>
      </c>
      <c r="I52" s="592" t="s">
        <v>26</v>
      </c>
      <c r="J52" s="593" t="str">
        <f>IF($D$51="Y/T","Isi Tujuan",IF($E$51=0,0,IF(I52="Y",1,IF(I52="T",0,"Isi Dulu"))))</f>
        <v>Isi Tujuan</v>
      </c>
      <c r="K52" s="592" t="s">
        <v>26</v>
      </c>
      <c r="L52" s="593" t="str">
        <f>IF($D$51="Y/T","Isi Tujuan",IF($E$51=0,0,IF(K52="Y",1,IF(K52="T",0,"Isi Dulu"))))</f>
        <v>Isi Tujuan</v>
      </c>
      <c r="M52" s="849"/>
      <c r="N52" s="852"/>
    </row>
    <row r="53" spans="2:14" ht="15.75">
      <c r="B53" s="837"/>
      <c r="C53" s="840"/>
      <c r="D53" s="858"/>
      <c r="E53" s="861"/>
      <c r="F53" s="549">
        <v>3</v>
      </c>
      <c r="G53" s="550"/>
      <c r="H53" s="598" t="str">
        <f t="shared" si="0"/>
        <v>Belum Diisi</v>
      </c>
      <c r="I53" s="592" t="s">
        <v>26</v>
      </c>
      <c r="J53" s="593" t="str">
        <f>IF($D$51="Y/T","Isi Tujuan",IF($E$51=0,0,IF(I53="Y",1,IF(I53="T",0,"Isi Dulu"))))</f>
        <v>Isi Tujuan</v>
      </c>
      <c r="K53" s="592" t="s">
        <v>26</v>
      </c>
      <c r="L53" s="593" t="str">
        <f>IF($D$51="Y/T","Isi Tujuan",IF($E$51=0,0,IF(K53="Y",1,IF(K53="T",0,"Isi Dulu"))))</f>
        <v>Isi Tujuan</v>
      </c>
      <c r="M53" s="849"/>
      <c r="N53" s="852"/>
    </row>
    <row r="54" spans="2:14" ht="15.75">
      <c r="B54" s="837"/>
      <c r="C54" s="840"/>
      <c r="D54" s="858"/>
      <c r="E54" s="861"/>
      <c r="F54" s="549">
        <v>4</v>
      </c>
      <c r="G54" s="550"/>
      <c r="H54" s="598" t="str">
        <f t="shared" si="0"/>
        <v>Belum Diisi</v>
      </c>
      <c r="I54" s="592" t="s">
        <v>26</v>
      </c>
      <c r="J54" s="593" t="str">
        <f>IF($D$51="Y/T","Isi Tujuan",IF($E$51=0,0,IF(I54="Y",1,IF(I54="T",0,"Isi Dulu"))))</f>
        <v>Isi Tujuan</v>
      </c>
      <c r="K54" s="592" t="s">
        <v>26</v>
      </c>
      <c r="L54" s="593" t="str">
        <f>IF($D$51="Y/T","Isi Tujuan",IF($E$51=0,0,IF(K54="Y",1,IF(K54="T",0,"Isi Dulu"))))</f>
        <v>Isi Tujuan</v>
      </c>
      <c r="M54" s="849"/>
      <c r="N54" s="852"/>
    </row>
    <row r="55" spans="2:14" ht="15.75">
      <c r="B55" s="838"/>
      <c r="C55" s="841"/>
      <c r="D55" s="859"/>
      <c r="E55" s="862"/>
      <c r="F55" s="569">
        <v>5</v>
      </c>
      <c r="G55" s="570"/>
      <c r="H55" s="599" t="str">
        <f t="shared" si="0"/>
        <v>Belum Diisi</v>
      </c>
      <c r="I55" s="595" t="s">
        <v>26</v>
      </c>
      <c r="J55" s="596" t="str">
        <f>IF($D$51="Y/T","Isi Tujuan",IF($E$51=0,0,IF(I55="Y",1,IF(I55="T",0,"Isi Dulu"))))</f>
        <v>Isi Tujuan</v>
      </c>
      <c r="K55" s="595" t="s">
        <v>26</v>
      </c>
      <c r="L55" s="596" t="str">
        <f>IF($D$51="Y/T","Isi Tujuan",IF($E$51=0,0,IF(K55="Y",1,IF(K55="T",0,"Isi Dulu"))))</f>
        <v>Isi Tujuan</v>
      </c>
      <c r="M55" s="850"/>
      <c r="N55" s="853"/>
    </row>
    <row r="56" spans="2:14" ht="15.75">
      <c r="B56" s="836">
        <v>11</v>
      </c>
      <c r="C56" s="839"/>
      <c r="D56" s="857" t="s">
        <v>26</v>
      </c>
      <c r="E56" s="860" t="str">
        <f>IF(D56="Y",1,IF(D56="T",0,IF(D56="Y/T","Belum diisi","Error")))</f>
        <v>Belum diisi</v>
      </c>
      <c r="F56" s="528">
        <v>1</v>
      </c>
      <c r="G56" s="529"/>
      <c r="H56" s="600" t="str">
        <f t="shared" si="0"/>
        <v>Belum Diisi</v>
      </c>
      <c r="I56" s="590" t="s">
        <v>26</v>
      </c>
      <c r="J56" s="591" t="str">
        <f>IF($D$56="Y/T","Isi Tujuan",IF($E$56=0,0,IF(I56="Y",1,IF(I56="T",0,"Isi Dulu"))))</f>
        <v>Isi Tujuan</v>
      </c>
      <c r="K56" s="590" t="s">
        <v>26</v>
      </c>
      <c r="L56" s="591" t="str">
        <f>IF($D$56="Y/T","Isi Tujuan",IF($E$56=0,0,IF(K56="Y",1,IF(K56="T",0,"Isi Dulu"))))</f>
        <v>Isi Tujuan</v>
      </c>
      <c r="M56" s="848" t="s">
        <v>26</v>
      </c>
      <c r="N56" s="851" t="str">
        <f>IF(M56="Y",1,IF(M56="T",0,IF(M56="Y/T","Belum diisi","Error")))</f>
        <v>Belum diisi</v>
      </c>
    </row>
    <row r="57" spans="2:14" ht="15.75">
      <c r="B57" s="837"/>
      <c r="C57" s="840"/>
      <c r="D57" s="858"/>
      <c r="E57" s="861"/>
      <c r="F57" s="549">
        <v>2</v>
      </c>
      <c r="G57" s="550"/>
      <c r="H57" s="598" t="str">
        <f t="shared" si="0"/>
        <v>Belum Diisi</v>
      </c>
      <c r="I57" s="592" t="s">
        <v>26</v>
      </c>
      <c r="J57" s="593" t="str">
        <f>IF($D$56="Y/T","Isi Tujuan",IF($E$56=0,0,IF(I57="Y",1,IF(I57="T",0,"Isi Dulu"))))</f>
        <v>Isi Tujuan</v>
      </c>
      <c r="K57" s="592" t="s">
        <v>26</v>
      </c>
      <c r="L57" s="593" t="str">
        <f>IF($D$56="Y/T","Isi Tujuan",IF($E$56=0,0,IF(K57="Y",1,IF(K57="T",0,"Isi Dulu"))))</f>
        <v>Isi Tujuan</v>
      </c>
      <c r="M57" s="849"/>
      <c r="N57" s="852"/>
    </row>
    <row r="58" spans="2:14" ht="15.75">
      <c r="B58" s="837"/>
      <c r="C58" s="840"/>
      <c r="D58" s="858"/>
      <c r="E58" s="861"/>
      <c r="F58" s="549">
        <v>3</v>
      </c>
      <c r="G58" s="550"/>
      <c r="H58" s="598" t="str">
        <f t="shared" si="0"/>
        <v>Belum Diisi</v>
      </c>
      <c r="I58" s="592" t="s">
        <v>26</v>
      </c>
      <c r="J58" s="593" t="str">
        <f>IF($D$56="Y/T","Isi Tujuan",IF($E$56=0,0,IF(I58="Y",1,IF(I58="T",0,"Isi Dulu"))))</f>
        <v>Isi Tujuan</v>
      </c>
      <c r="K58" s="592" t="s">
        <v>26</v>
      </c>
      <c r="L58" s="593" t="str">
        <f>IF($D$56="Y/T","Isi Tujuan",IF($E$56=0,0,IF(K58="Y",1,IF(K58="T",0,"Isi Dulu"))))</f>
        <v>Isi Tujuan</v>
      </c>
      <c r="M58" s="849"/>
      <c r="N58" s="852"/>
    </row>
    <row r="59" spans="2:14" ht="15.75">
      <c r="B59" s="837"/>
      <c r="C59" s="840"/>
      <c r="D59" s="858"/>
      <c r="E59" s="861"/>
      <c r="F59" s="549">
        <v>4</v>
      </c>
      <c r="G59" s="550"/>
      <c r="H59" s="598" t="str">
        <f t="shared" si="0"/>
        <v>Belum Diisi</v>
      </c>
      <c r="I59" s="592" t="s">
        <v>26</v>
      </c>
      <c r="J59" s="593" t="str">
        <f>IF($D$56="Y/T","Isi Tujuan",IF($E$56=0,0,IF(I59="Y",1,IF(I59="T",0,"Isi Dulu"))))</f>
        <v>Isi Tujuan</v>
      </c>
      <c r="K59" s="592" t="s">
        <v>26</v>
      </c>
      <c r="L59" s="593" t="str">
        <f>IF($D$56="Y/T","Isi Tujuan",IF($E$56=0,0,IF(K59="Y",1,IF(K59="T",0,"Isi Dulu"))))</f>
        <v>Isi Tujuan</v>
      </c>
      <c r="M59" s="849"/>
      <c r="N59" s="852"/>
    </row>
    <row r="60" spans="2:14" ht="15.75">
      <c r="B60" s="838"/>
      <c r="C60" s="841"/>
      <c r="D60" s="859"/>
      <c r="E60" s="862"/>
      <c r="F60" s="569">
        <v>5</v>
      </c>
      <c r="G60" s="570"/>
      <c r="H60" s="599" t="str">
        <f t="shared" si="0"/>
        <v>Belum Diisi</v>
      </c>
      <c r="I60" s="595" t="s">
        <v>26</v>
      </c>
      <c r="J60" s="596" t="str">
        <f>IF($D$56="Y/T","Isi Tujuan",IF($E$56=0,0,IF(I60="Y",1,IF(I60="T",0,"Isi Dulu"))))</f>
        <v>Isi Tujuan</v>
      </c>
      <c r="K60" s="595" t="s">
        <v>26</v>
      </c>
      <c r="L60" s="596" t="str">
        <f>IF($D$56="Y/T","Isi Tujuan",IF($E$56=0,0,IF(K60="Y",1,IF(K60="T",0,"Isi Dulu"))))</f>
        <v>Isi Tujuan</v>
      </c>
      <c r="M60" s="850"/>
      <c r="N60" s="853"/>
    </row>
    <row r="61" spans="2:14" ht="15.75">
      <c r="B61" s="836">
        <v>12</v>
      </c>
      <c r="C61" s="839"/>
      <c r="D61" s="857" t="s">
        <v>26</v>
      </c>
      <c r="E61" s="860" t="str">
        <f>IF(D61="Y",1,IF(D61="T",0,IF(D61="Y/T","Belum diisi","Error")))</f>
        <v>Belum diisi</v>
      </c>
      <c r="F61" s="528">
        <v>1</v>
      </c>
      <c r="G61" s="529"/>
      <c r="H61" s="600" t="str">
        <f t="shared" si="0"/>
        <v>Belum Diisi</v>
      </c>
      <c r="I61" s="590" t="s">
        <v>26</v>
      </c>
      <c r="J61" s="591" t="str">
        <f>IF($D$61="Y/T","Isi Tujuan",IF($E$61=0,0,IF(I61="Y",1,IF(I61="T",0,"Isi Dulu"))))</f>
        <v>Isi Tujuan</v>
      </c>
      <c r="K61" s="590" t="s">
        <v>26</v>
      </c>
      <c r="L61" s="591" t="str">
        <f>IF($D$61="Y/T","Isi Tujuan",IF($E$61=0,0,IF(K61="Y",1,IF(K61="T",0,"Isi Dulu"))))</f>
        <v>Isi Tujuan</v>
      </c>
      <c r="M61" s="848" t="s">
        <v>26</v>
      </c>
      <c r="N61" s="851" t="str">
        <f>IF(M61="Y",1,IF(M61="T",0,IF(M61="Y/T","Belum diisi","Error")))</f>
        <v>Belum diisi</v>
      </c>
    </row>
    <row r="62" spans="2:14" ht="15.75">
      <c r="B62" s="837"/>
      <c r="C62" s="840"/>
      <c r="D62" s="858"/>
      <c r="E62" s="861"/>
      <c r="F62" s="549">
        <v>2</v>
      </c>
      <c r="G62" s="550"/>
      <c r="H62" s="598" t="str">
        <f t="shared" si="0"/>
        <v>Belum Diisi</v>
      </c>
      <c r="I62" s="592" t="s">
        <v>26</v>
      </c>
      <c r="J62" s="593" t="str">
        <f>IF($D$61="Y/T","Isi Tujuan",IF($E$61=0,0,IF(I62="Y",1,IF(I62="T",0,"Isi Dulu"))))</f>
        <v>Isi Tujuan</v>
      </c>
      <c r="K62" s="592" t="s">
        <v>26</v>
      </c>
      <c r="L62" s="593" t="str">
        <f>IF($D$61="Y/T","Isi Tujuan",IF($E$61=0,0,IF(K62="Y",1,IF(K62="T",0,"Isi Dulu"))))</f>
        <v>Isi Tujuan</v>
      </c>
      <c r="M62" s="849"/>
      <c r="N62" s="852"/>
    </row>
    <row r="63" spans="2:14" ht="15.75">
      <c r="B63" s="837"/>
      <c r="C63" s="840"/>
      <c r="D63" s="858"/>
      <c r="E63" s="861"/>
      <c r="F63" s="549">
        <v>3</v>
      </c>
      <c r="G63" s="550"/>
      <c r="H63" s="598" t="str">
        <f t="shared" si="0"/>
        <v>Belum Diisi</v>
      </c>
      <c r="I63" s="592" t="s">
        <v>26</v>
      </c>
      <c r="J63" s="593" t="str">
        <f>IF($D$61="Y/T","Isi Tujuan",IF($E$61=0,0,IF(I63="Y",1,IF(I63="T",0,"Isi Dulu"))))</f>
        <v>Isi Tujuan</v>
      </c>
      <c r="K63" s="592" t="s">
        <v>26</v>
      </c>
      <c r="L63" s="593" t="str">
        <f>IF($D$61="Y/T","Isi Tujuan",IF($E$61=0,0,IF(K63="Y",1,IF(K63="T",0,"Isi Dulu"))))</f>
        <v>Isi Tujuan</v>
      </c>
      <c r="M63" s="849"/>
      <c r="N63" s="852"/>
    </row>
    <row r="64" spans="2:14" ht="15.75">
      <c r="B64" s="837"/>
      <c r="C64" s="840"/>
      <c r="D64" s="858"/>
      <c r="E64" s="861"/>
      <c r="F64" s="549">
        <v>4</v>
      </c>
      <c r="G64" s="550"/>
      <c r="H64" s="598" t="str">
        <f t="shared" si="0"/>
        <v>Belum Diisi</v>
      </c>
      <c r="I64" s="592" t="s">
        <v>26</v>
      </c>
      <c r="J64" s="593" t="str">
        <f>IF($D$61="Y/T","Isi Tujuan",IF($E$61=0,0,IF(I64="Y",1,IF(I64="T",0,"Isi Dulu"))))</f>
        <v>Isi Tujuan</v>
      </c>
      <c r="K64" s="592" t="s">
        <v>26</v>
      </c>
      <c r="L64" s="593" t="str">
        <f>IF($D$61="Y/T","Isi Tujuan",IF($E$61=0,0,IF(K64="Y",1,IF(K64="T",0,"Isi Dulu"))))</f>
        <v>Isi Tujuan</v>
      </c>
      <c r="M64" s="849"/>
      <c r="N64" s="852"/>
    </row>
    <row r="65" spans="2:14" ht="15.75">
      <c r="B65" s="838"/>
      <c r="C65" s="841"/>
      <c r="D65" s="859"/>
      <c r="E65" s="862"/>
      <c r="F65" s="569">
        <v>5</v>
      </c>
      <c r="G65" s="570"/>
      <c r="H65" s="599" t="str">
        <f t="shared" si="0"/>
        <v>Belum Diisi</v>
      </c>
      <c r="I65" s="595" t="s">
        <v>26</v>
      </c>
      <c r="J65" s="596" t="str">
        <f>IF($D$61="Y/T","Isi Tujuan",IF($E$61=0,0,IF(I65="Y",1,IF(I65="T",0,"Isi Dulu"))))</f>
        <v>Isi Tujuan</v>
      </c>
      <c r="K65" s="595" t="s">
        <v>26</v>
      </c>
      <c r="L65" s="596" t="str">
        <f>IF($D$61="Y/T","Isi Tujuan",IF($E$61=0,0,IF(K65="Y",1,IF(K65="T",0,"Isi Dulu"))))</f>
        <v>Isi Tujuan</v>
      </c>
      <c r="M65" s="850"/>
      <c r="N65" s="853"/>
    </row>
    <row r="66" spans="2:14" ht="15.75">
      <c r="B66" s="836">
        <v>13</v>
      </c>
      <c r="C66" s="839"/>
      <c r="D66" s="857" t="s">
        <v>26</v>
      </c>
      <c r="E66" s="860" t="str">
        <f>IF(D66="Y",1,IF(D66="T",0,IF(D66="Y/T","Belum diisi","Error")))</f>
        <v>Belum diisi</v>
      </c>
      <c r="F66" s="528">
        <v>1</v>
      </c>
      <c r="G66" s="529"/>
      <c r="H66" s="600" t="str">
        <f t="shared" si="0"/>
        <v>Belum Diisi</v>
      </c>
      <c r="I66" s="590" t="s">
        <v>26</v>
      </c>
      <c r="J66" s="591" t="str">
        <f>IF($D$66="Y/T","Isi Tujuan",IF($E$66=0,0,IF(I66="Y",1,IF(I66="T",0,"Isi Dulu"))))</f>
        <v>Isi Tujuan</v>
      </c>
      <c r="K66" s="590" t="s">
        <v>26</v>
      </c>
      <c r="L66" s="591" t="str">
        <f>IF($D$66="Y/T","Isi Tujuan",IF($E$66=0,0,IF(K66="Y",1,IF(K66="T",0,"Isi Dulu"))))</f>
        <v>Isi Tujuan</v>
      </c>
      <c r="M66" s="848" t="s">
        <v>26</v>
      </c>
      <c r="N66" s="851" t="str">
        <f>IF(M66="Y",1,IF(M66="T",0,IF(M66="Y/T","Belum diisi","Error")))</f>
        <v>Belum diisi</v>
      </c>
    </row>
    <row r="67" spans="2:14" ht="15.75">
      <c r="B67" s="837"/>
      <c r="C67" s="840"/>
      <c r="D67" s="858"/>
      <c r="E67" s="861"/>
      <c r="F67" s="549">
        <v>2</v>
      </c>
      <c r="G67" s="550"/>
      <c r="H67" s="598" t="str">
        <f t="shared" si="0"/>
        <v>Belum Diisi</v>
      </c>
      <c r="I67" s="592" t="s">
        <v>26</v>
      </c>
      <c r="J67" s="593" t="str">
        <f>IF($D$66="Y/T","Isi Tujuan",IF($E$66=0,0,IF(I67="Y",1,IF(I67="T",0,"Isi Dulu"))))</f>
        <v>Isi Tujuan</v>
      </c>
      <c r="K67" s="592" t="s">
        <v>26</v>
      </c>
      <c r="L67" s="593" t="str">
        <f>IF($D$66="Y/T","Isi Tujuan",IF($E$66=0,0,IF(K67="Y",1,IF(K67="T",0,"Isi Dulu"))))</f>
        <v>Isi Tujuan</v>
      </c>
      <c r="M67" s="849"/>
      <c r="N67" s="852"/>
    </row>
    <row r="68" spans="2:14" ht="15.75">
      <c r="B68" s="837"/>
      <c r="C68" s="840"/>
      <c r="D68" s="858"/>
      <c r="E68" s="861"/>
      <c r="F68" s="549">
        <v>3</v>
      </c>
      <c r="G68" s="550"/>
      <c r="H68" s="598" t="str">
        <f t="shared" si="0"/>
        <v>Belum Diisi</v>
      </c>
      <c r="I68" s="592" t="s">
        <v>26</v>
      </c>
      <c r="J68" s="593" t="str">
        <f>IF($D$66="Y/T","Isi Tujuan",IF($E$66=0,0,IF(I68="Y",1,IF(I68="T",0,"Isi Dulu"))))</f>
        <v>Isi Tujuan</v>
      </c>
      <c r="K68" s="592" t="s">
        <v>26</v>
      </c>
      <c r="L68" s="593" t="str">
        <f>IF($D$66="Y/T","Isi Tujuan",IF($E$66=0,0,IF(K68="Y",1,IF(K68="T",0,"Isi Dulu"))))</f>
        <v>Isi Tujuan</v>
      </c>
      <c r="M68" s="849"/>
      <c r="N68" s="852"/>
    </row>
    <row r="69" spans="2:14" ht="15.75">
      <c r="B69" s="837"/>
      <c r="C69" s="840"/>
      <c r="D69" s="858"/>
      <c r="E69" s="861"/>
      <c r="F69" s="549">
        <v>4</v>
      </c>
      <c r="G69" s="550"/>
      <c r="H69" s="598" t="str">
        <f t="shared" si="0"/>
        <v>Belum Diisi</v>
      </c>
      <c r="I69" s="592" t="s">
        <v>26</v>
      </c>
      <c r="J69" s="593" t="str">
        <f>IF($D$66="Y/T","Isi Tujuan",IF($E$66=0,0,IF(I69="Y",1,IF(I69="T",0,"Isi Dulu"))))</f>
        <v>Isi Tujuan</v>
      </c>
      <c r="K69" s="592" t="s">
        <v>26</v>
      </c>
      <c r="L69" s="593" t="str">
        <f>IF($D$66="Y/T","Isi Tujuan",IF($E$66=0,0,IF(K69="Y",1,IF(K69="T",0,"Isi Dulu"))))</f>
        <v>Isi Tujuan</v>
      </c>
      <c r="M69" s="849"/>
      <c r="N69" s="852"/>
    </row>
    <row r="70" spans="2:14" ht="15.75">
      <c r="B70" s="838"/>
      <c r="C70" s="841"/>
      <c r="D70" s="859"/>
      <c r="E70" s="862"/>
      <c r="F70" s="569">
        <v>5</v>
      </c>
      <c r="G70" s="570"/>
      <c r="H70" s="599" t="str">
        <f t="shared" ref="H70:H105" si="1">IF(OR(J70="Isi Dulu",L70="Isi Dulu",J70="Isi Tujuan",L70="Isi Tujuan"),"Belum Diisi",IF(SUM(J70,L70)=2,1,IF(SUM(J70,L70)=1,0,IF(SUM(J70,L70)=0,0,"Error"))))</f>
        <v>Belum Diisi</v>
      </c>
      <c r="I70" s="595" t="s">
        <v>26</v>
      </c>
      <c r="J70" s="596" t="str">
        <f>IF($D$66="Y/T","Isi Tujuan",IF($E$66=0,0,IF(I70="Y",1,IF(I70="T",0,"Isi Dulu"))))</f>
        <v>Isi Tujuan</v>
      </c>
      <c r="K70" s="595" t="s">
        <v>26</v>
      </c>
      <c r="L70" s="596" t="str">
        <f>IF($D$66="Y/T","Isi Tujuan",IF($E$66=0,0,IF(K70="Y",1,IF(K70="T",0,"Isi Dulu"))))</f>
        <v>Isi Tujuan</v>
      </c>
      <c r="M70" s="850"/>
      <c r="N70" s="853"/>
    </row>
    <row r="71" spans="2:14" ht="15.75">
      <c r="B71" s="836">
        <v>14</v>
      </c>
      <c r="C71" s="839"/>
      <c r="D71" s="857" t="s">
        <v>26</v>
      </c>
      <c r="E71" s="860" t="str">
        <f>IF(D71="Y",1,IF(D71="T",0,IF(D71="Y/T","Belum diisi","Error")))</f>
        <v>Belum diisi</v>
      </c>
      <c r="F71" s="528">
        <v>1</v>
      </c>
      <c r="G71" s="529"/>
      <c r="H71" s="600" t="str">
        <f t="shared" si="1"/>
        <v>Belum Diisi</v>
      </c>
      <c r="I71" s="590" t="s">
        <v>26</v>
      </c>
      <c r="J71" s="591" t="str">
        <f>IF($D$71="Y/T","Isi Tujuan",IF($E$71=0,0,IF(I71="Y",1,IF(I71="T",0,"Isi Dulu"))))</f>
        <v>Isi Tujuan</v>
      </c>
      <c r="K71" s="590" t="s">
        <v>26</v>
      </c>
      <c r="L71" s="591" t="str">
        <f>IF($D$71="Y/T","Isi Tujuan",IF($E$71=0,0,IF(K71="Y",1,IF(K71="T",0,"Isi Dulu"))))</f>
        <v>Isi Tujuan</v>
      </c>
      <c r="M71" s="848" t="s">
        <v>26</v>
      </c>
      <c r="N71" s="851" t="str">
        <f>IF(M71="Y",1,IF(M71="T",0,IF(M71="Y/T","Belum diisi","Error")))</f>
        <v>Belum diisi</v>
      </c>
    </row>
    <row r="72" spans="2:14" ht="15.75">
      <c r="B72" s="837"/>
      <c r="C72" s="840"/>
      <c r="D72" s="858"/>
      <c r="E72" s="861"/>
      <c r="F72" s="549">
        <v>2</v>
      </c>
      <c r="G72" s="550"/>
      <c r="H72" s="598" t="str">
        <f t="shared" si="1"/>
        <v>Belum Diisi</v>
      </c>
      <c r="I72" s="592" t="s">
        <v>26</v>
      </c>
      <c r="J72" s="593" t="str">
        <f>IF($D$71="Y/T","Isi Tujuan",IF($E$71=0,0,IF(I72="Y",1,IF(I72="T",0,"Isi Dulu"))))</f>
        <v>Isi Tujuan</v>
      </c>
      <c r="K72" s="592" t="s">
        <v>26</v>
      </c>
      <c r="L72" s="593" t="str">
        <f>IF($D$71="Y/T","Isi Tujuan",IF($E$71=0,0,IF(K72="Y",1,IF(K72="T",0,"Isi Dulu"))))</f>
        <v>Isi Tujuan</v>
      </c>
      <c r="M72" s="849"/>
      <c r="N72" s="852"/>
    </row>
    <row r="73" spans="2:14" ht="15.75">
      <c r="B73" s="837"/>
      <c r="C73" s="840"/>
      <c r="D73" s="858"/>
      <c r="E73" s="861"/>
      <c r="F73" s="549">
        <v>3</v>
      </c>
      <c r="G73" s="550"/>
      <c r="H73" s="598" t="str">
        <f t="shared" si="1"/>
        <v>Belum Diisi</v>
      </c>
      <c r="I73" s="592" t="s">
        <v>26</v>
      </c>
      <c r="J73" s="593" t="str">
        <f>IF($D$71="Y/T","Isi Tujuan",IF($E$71=0,0,IF(I73="Y",1,IF(I73="T",0,"Isi Dulu"))))</f>
        <v>Isi Tujuan</v>
      </c>
      <c r="K73" s="592" t="s">
        <v>26</v>
      </c>
      <c r="L73" s="593" t="str">
        <f>IF($D$71="Y/T","Isi Tujuan",IF($E$71=0,0,IF(K73="Y",1,IF(K73="T",0,"Isi Dulu"))))</f>
        <v>Isi Tujuan</v>
      </c>
      <c r="M73" s="849"/>
      <c r="N73" s="852"/>
    </row>
    <row r="74" spans="2:14" ht="15.75">
      <c r="B74" s="837"/>
      <c r="C74" s="840"/>
      <c r="D74" s="858"/>
      <c r="E74" s="861"/>
      <c r="F74" s="549">
        <v>4</v>
      </c>
      <c r="G74" s="550"/>
      <c r="H74" s="598" t="str">
        <f t="shared" si="1"/>
        <v>Belum Diisi</v>
      </c>
      <c r="I74" s="592" t="s">
        <v>26</v>
      </c>
      <c r="J74" s="593" t="str">
        <f>IF($D$71="Y/T","Isi Tujuan",IF($E$71=0,0,IF(I74="Y",1,IF(I74="T",0,"Isi Dulu"))))</f>
        <v>Isi Tujuan</v>
      </c>
      <c r="K74" s="592" t="s">
        <v>26</v>
      </c>
      <c r="L74" s="593" t="str">
        <f>IF($D$71="Y/T","Isi Tujuan",IF($E$71=0,0,IF(K74="Y",1,IF(K74="T",0,"Isi Dulu"))))</f>
        <v>Isi Tujuan</v>
      </c>
      <c r="M74" s="849"/>
      <c r="N74" s="852"/>
    </row>
    <row r="75" spans="2:14" ht="15.75">
      <c r="B75" s="838"/>
      <c r="C75" s="841"/>
      <c r="D75" s="859"/>
      <c r="E75" s="862"/>
      <c r="F75" s="569">
        <v>5</v>
      </c>
      <c r="G75" s="570"/>
      <c r="H75" s="599" t="str">
        <f t="shared" si="1"/>
        <v>Belum Diisi</v>
      </c>
      <c r="I75" s="595" t="s">
        <v>26</v>
      </c>
      <c r="J75" s="596" t="str">
        <f>IF($D$71="Y/T","Isi Tujuan",IF($E$71=0,0,IF(I75="Y",1,IF(I75="T",0,"Isi Dulu"))))</f>
        <v>Isi Tujuan</v>
      </c>
      <c r="K75" s="595" t="s">
        <v>26</v>
      </c>
      <c r="L75" s="596" t="str">
        <f>IF($D$71="Y/T","Isi Tujuan",IF($E$71=0,0,IF(K75="Y",1,IF(K75="T",0,"Isi Dulu"))))</f>
        <v>Isi Tujuan</v>
      </c>
      <c r="M75" s="850"/>
      <c r="N75" s="853"/>
    </row>
    <row r="76" spans="2:14" ht="15.75">
      <c r="B76" s="836">
        <v>15</v>
      </c>
      <c r="C76" s="839"/>
      <c r="D76" s="857" t="s">
        <v>26</v>
      </c>
      <c r="E76" s="860" t="str">
        <f>IF(D76="Y",1,IF(D76="T",0,IF(D76="Y/T","Belum diisi","Error")))</f>
        <v>Belum diisi</v>
      </c>
      <c r="F76" s="528">
        <v>1</v>
      </c>
      <c r="G76" s="529"/>
      <c r="H76" s="600" t="str">
        <f t="shared" si="1"/>
        <v>Belum Diisi</v>
      </c>
      <c r="I76" s="590" t="s">
        <v>26</v>
      </c>
      <c r="J76" s="591" t="str">
        <f>IF($D$76="Y/T","Isi Tujuan",IF($E$76=0,0,IF(I76="Y",1,IF(I76="T",0,"Isi Dulu"))))</f>
        <v>Isi Tujuan</v>
      </c>
      <c r="K76" s="590" t="s">
        <v>26</v>
      </c>
      <c r="L76" s="591" t="str">
        <f>IF($D$76="Y/T","Isi Tujuan",IF($E$76=0,0,IF(K76="Y",1,IF(K76="T",0,"Isi Dulu"))))</f>
        <v>Isi Tujuan</v>
      </c>
      <c r="M76" s="848" t="s">
        <v>26</v>
      </c>
      <c r="N76" s="851" t="str">
        <f>IF(M76="Y",1,IF(M76="T",0,IF(M76="Y/T","Belum diisi","Error")))</f>
        <v>Belum diisi</v>
      </c>
    </row>
    <row r="77" spans="2:14" ht="15.75">
      <c r="B77" s="837"/>
      <c r="C77" s="840"/>
      <c r="D77" s="858"/>
      <c r="E77" s="861"/>
      <c r="F77" s="549">
        <v>2</v>
      </c>
      <c r="G77" s="550"/>
      <c r="H77" s="598" t="str">
        <f t="shared" si="1"/>
        <v>Belum Diisi</v>
      </c>
      <c r="I77" s="592" t="s">
        <v>26</v>
      </c>
      <c r="J77" s="593" t="str">
        <f>IF($D$76="Y/T","Isi Tujuan",IF($E$76=0,0,IF(I77="Y",1,IF(I77="T",0,"Isi Dulu"))))</f>
        <v>Isi Tujuan</v>
      </c>
      <c r="K77" s="592" t="s">
        <v>26</v>
      </c>
      <c r="L77" s="593" t="str">
        <f>IF($D$76="Y/T","Isi Tujuan",IF($E$76=0,0,IF(K77="Y",1,IF(K77="T",0,"Isi Dulu"))))</f>
        <v>Isi Tujuan</v>
      </c>
      <c r="M77" s="849"/>
      <c r="N77" s="852"/>
    </row>
    <row r="78" spans="2:14" ht="15.75">
      <c r="B78" s="837"/>
      <c r="C78" s="840"/>
      <c r="D78" s="858"/>
      <c r="E78" s="861"/>
      <c r="F78" s="549">
        <v>3</v>
      </c>
      <c r="G78" s="550"/>
      <c r="H78" s="598" t="str">
        <f t="shared" si="1"/>
        <v>Belum Diisi</v>
      </c>
      <c r="I78" s="592" t="s">
        <v>26</v>
      </c>
      <c r="J78" s="593" t="str">
        <f>IF($D$76="Y/T","Isi Tujuan",IF($E$76=0,0,IF(I78="Y",1,IF(I78="T",0,"Isi Dulu"))))</f>
        <v>Isi Tujuan</v>
      </c>
      <c r="K78" s="592" t="s">
        <v>26</v>
      </c>
      <c r="L78" s="593" t="str">
        <f>IF($D$76="Y/T","Isi Tujuan",IF($E$76=0,0,IF(K78="Y",1,IF(K78="T",0,"Isi Dulu"))))</f>
        <v>Isi Tujuan</v>
      </c>
      <c r="M78" s="849"/>
      <c r="N78" s="852"/>
    </row>
    <row r="79" spans="2:14" ht="15.75">
      <c r="B79" s="837"/>
      <c r="C79" s="840"/>
      <c r="D79" s="858"/>
      <c r="E79" s="861"/>
      <c r="F79" s="549">
        <v>4</v>
      </c>
      <c r="G79" s="550"/>
      <c r="H79" s="598" t="str">
        <f t="shared" si="1"/>
        <v>Belum Diisi</v>
      </c>
      <c r="I79" s="592" t="s">
        <v>26</v>
      </c>
      <c r="J79" s="593" t="str">
        <f>IF($D$76="Y/T","Isi Tujuan",IF($E$76=0,0,IF(I79="Y",1,IF(I79="T",0,"Isi Dulu"))))</f>
        <v>Isi Tujuan</v>
      </c>
      <c r="K79" s="592" t="s">
        <v>26</v>
      </c>
      <c r="L79" s="593" t="str">
        <f>IF($D$76="Y/T","Isi Tujuan",IF($E$76=0,0,IF(K79="Y",1,IF(K79="T",0,"Isi Dulu"))))</f>
        <v>Isi Tujuan</v>
      </c>
      <c r="M79" s="849"/>
      <c r="N79" s="852"/>
    </row>
    <row r="80" spans="2:14" ht="15.75">
      <c r="B80" s="838"/>
      <c r="C80" s="841"/>
      <c r="D80" s="859"/>
      <c r="E80" s="862"/>
      <c r="F80" s="569">
        <v>5</v>
      </c>
      <c r="G80" s="570"/>
      <c r="H80" s="599" t="str">
        <f t="shared" si="1"/>
        <v>Belum Diisi</v>
      </c>
      <c r="I80" s="595" t="s">
        <v>26</v>
      </c>
      <c r="J80" s="596" t="str">
        <f>IF($D$76="Y/T","Isi Tujuan",IF($E$76=0,0,IF(I80="Y",1,IF(I80="T",0,"Isi Dulu"))))</f>
        <v>Isi Tujuan</v>
      </c>
      <c r="K80" s="595" t="s">
        <v>26</v>
      </c>
      <c r="L80" s="596" t="str">
        <f>IF($D$76="Y/T","Isi Tujuan",IF($E$76=0,0,IF(K80="Y",1,IF(K80="T",0,"Isi Dulu"))))</f>
        <v>Isi Tujuan</v>
      </c>
      <c r="M80" s="850"/>
      <c r="N80" s="853"/>
    </row>
    <row r="81" spans="2:14" ht="15.75">
      <c r="B81" s="836">
        <v>16</v>
      </c>
      <c r="C81" s="839"/>
      <c r="D81" s="857" t="s">
        <v>26</v>
      </c>
      <c r="E81" s="860" t="str">
        <f>IF(D81="Y",1,IF(D81="T",0,IF(D81="Y/T","Belum diisi","Error")))</f>
        <v>Belum diisi</v>
      </c>
      <c r="F81" s="528">
        <v>1</v>
      </c>
      <c r="G81" s="529"/>
      <c r="H81" s="600" t="str">
        <f t="shared" si="1"/>
        <v>Belum Diisi</v>
      </c>
      <c r="I81" s="590" t="s">
        <v>26</v>
      </c>
      <c r="J81" s="591" t="str">
        <f>IF($D$81="Y/T","Isi Tujuan",IF($E$81=0,0,IF(I81="Y",1,IF(I81="T",0,"Isi Dulu"))))</f>
        <v>Isi Tujuan</v>
      </c>
      <c r="K81" s="590" t="s">
        <v>26</v>
      </c>
      <c r="L81" s="591" t="str">
        <f>IF($D$81="Y/T","Isi Tujuan",IF($E$81=0,0,IF(K81="Y",1,IF(K81="T",0,"Isi Dulu"))))</f>
        <v>Isi Tujuan</v>
      </c>
      <c r="M81" s="848" t="s">
        <v>26</v>
      </c>
      <c r="N81" s="851" t="str">
        <f>IF(M81="Y",1,IF(M81="T",0,IF(M81="Y/T","Belum diisi","Error")))</f>
        <v>Belum diisi</v>
      </c>
    </row>
    <row r="82" spans="2:14" ht="15.75">
      <c r="B82" s="837"/>
      <c r="C82" s="840"/>
      <c r="D82" s="858"/>
      <c r="E82" s="861"/>
      <c r="F82" s="549">
        <v>2</v>
      </c>
      <c r="G82" s="550"/>
      <c r="H82" s="598" t="str">
        <f t="shared" si="1"/>
        <v>Belum Diisi</v>
      </c>
      <c r="I82" s="592" t="s">
        <v>26</v>
      </c>
      <c r="J82" s="593" t="str">
        <f>IF($D$81="Y/T","Isi Tujuan",IF($E$81=0,0,IF(I82="Y",1,IF(I82="T",0,"Isi Dulu"))))</f>
        <v>Isi Tujuan</v>
      </c>
      <c r="K82" s="592" t="s">
        <v>26</v>
      </c>
      <c r="L82" s="593" t="str">
        <f>IF($D$81="Y/T","Isi Tujuan",IF($E$81=0,0,IF(K82="Y",1,IF(K82="T",0,"Isi Dulu"))))</f>
        <v>Isi Tujuan</v>
      </c>
      <c r="M82" s="849"/>
      <c r="N82" s="852"/>
    </row>
    <row r="83" spans="2:14" ht="15.75">
      <c r="B83" s="837"/>
      <c r="C83" s="840"/>
      <c r="D83" s="858"/>
      <c r="E83" s="861"/>
      <c r="F83" s="549">
        <v>3</v>
      </c>
      <c r="G83" s="550"/>
      <c r="H83" s="598" t="str">
        <f t="shared" si="1"/>
        <v>Belum Diisi</v>
      </c>
      <c r="I83" s="592" t="s">
        <v>26</v>
      </c>
      <c r="J83" s="593" t="str">
        <f>IF($D$81="Y/T","Isi Tujuan",IF($E$81=0,0,IF(I83="Y",1,IF(I83="T",0,"Isi Dulu"))))</f>
        <v>Isi Tujuan</v>
      </c>
      <c r="K83" s="592" t="s">
        <v>26</v>
      </c>
      <c r="L83" s="593" t="str">
        <f>IF($D$81="Y/T","Isi Tujuan",IF($E$81=0,0,IF(K83="Y",1,IF(K83="T",0,"Isi Dulu"))))</f>
        <v>Isi Tujuan</v>
      </c>
      <c r="M83" s="849"/>
      <c r="N83" s="852"/>
    </row>
    <row r="84" spans="2:14" ht="15.75">
      <c r="B84" s="837"/>
      <c r="C84" s="840"/>
      <c r="D84" s="858"/>
      <c r="E84" s="861"/>
      <c r="F84" s="549">
        <v>4</v>
      </c>
      <c r="G84" s="550"/>
      <c r="H84" s="598" t="str">
        <f t="shared" si="1"/>
        <v>Belum Diisi</v>
      </c>
      <c r="I84" s="592" t="s">
        <v>26</v>
      </c>
      <c r="J84" s="593" t="str">
        <f>IF($D$81="Y/T","Isi Tujuan",IF($E$81=0,0,IF(I84="Y",1,IF(I84="T",0,"Isi Dulu"))))</f>
        <v>Isi Tujuan</v>
      </c>
      <c r="K84" s="592" t="s">
        <v>26</v>
      </c>
      <c r="L84" s="593" t="str">
        <f>IF($D$81="Y/T","Isi Tujuan",IF($E$81=0,0,IF(K84="Y",1,IF(K84="T",0,"Isi Dulu"))))</f>
        <v>Isi Tujuan</v>
      </c>
      <c r="M84" s="849"/>
      <c r="N84" s="852"/>
    </row>
    <row r="85" spans="2:14" ht="15.75">
      <c r="B85" s="838"/>
      <c r="C85" s="841"/>
      <c r="D85" s="859"/>
      <c r="E85" s="862"/>
      <c r="F85" s="569">
        <v>5</v>
      </c>
      <c r="G85" s="570"/>
      <c r="H85" s="599" t="str">
        <f t="shared" si="1"/>
        <v>Belum Diisi</v>
      </c>
      <c r="I85" s="595" t="s">
        <v>26</v>
      </c>
      <c r="J85" s="596" t="str">
        <f>IF($D$81="Y/T","Isi Tujuan",IF($E$81=0,0,IF(I85="Y",1,IF(I85="T",0,"Isi Dulu"))))</f>
        <v>Isi Tujuan</v>
      </c>
      <c r="K85" s="595" t="s">
        <v>26</v>
      </c>
      <c r="L85" s="596" t="str">
        <f>IF($D$81="Y/T","Isi Tujuan",IF($E$81=0,0,IF(K85="Y",1,IF(K85="T",0,"Isi Dulu"))))</f>
        <v>Isi Tujuan</v>
      </c>
      <c r="M85" s="850"/>
      <c r="N85" s="853"/>
    </row>
    <row r="86" spans="2:14" ht="15.75">
      <c r="B86" s="836">
        <v>17</v>
      </c>
      <c r="C86" s="839"/>
      <c r="D86" s="857" t="s">
        <v>26</v>
      </c>
      <c r="E86" s="860" t="str">
        <f>IF(D86="Y",1,IF(D86="T",0,IF(D86="Y/T","Belum diisi","Error")))</f>
        <v>Belum diisi</v>
      </c>
      <c r="F86" s="528">
        <v>1</v>
      </c>
      <c r="G86" s="529"/>
      <c r="H86" s="600" t="str">
        <f t="shared" si="1"/>
        <v>Belum Diisi</v>
      </c>
      <c r="I86" s="590" t="s">
        <v>26</v>
      </c>
      <c r="J86" s="591" t="str">
        <f>IF($D$86="Y/T","Isi Tujuan",IF($E$86=0,0,IF(I86="Y",1,IF(I86="T",0,"Isi Dulu"))))</f>
        <v>Isi Tujuan</v>
      </c>
      <c r="K86" s="590" t="s">
        <v>26</v>
      </c>
      <c r="L86" s="591" t="str">
        <f>IF($D$86="Y/T","Isi Tujuan",IF($E$86=0,0,IF(K86="Y",1,IF(K86="T",0,"Isi Dulu"))))</f>
        <v>Isi Tujuan</v>
      </c>
      <c r="M86" s="848" t="s">
        <v>26</v>
      </c>
      <c r="N86" s="851" t="str">
        <f>IF(M86="Y",1,IF(M86="T",0,IF(M86="Y/T","Belum diisi","Error")))</f>
        <v>Belum diisi</v>
      </c>
    </row>
    <row r="87" spans="2:14" ht="15.75">
      <c r="B87" s="837"/>
      <c r="C87" s="840"/>
      <c r="D87" s="858"/>
      <c r="E87" s="861"/>
      <c r="F87" s="549">
        <v>2</v>
      </c>
      <c r="G87" s="550"/>
      <c r="H87" s="598" t="str">
        <f t="shared" si="1"/>
        <v>Belum Diisi</v>
      </c>
      <c r="I87" s="592" t="s">
        <v>26</v>
      </c>
      <c r="J87" s="593" t="str">
        <f>IF($D$86="Y/T","Isi Tujuan",IF($E$86=0,0,IF(I87="Y",1,IF(I87="T",0,"Isi Dulu"))))</f>
        <v>Isi Tujuan</v>
      </c>
      <c r="K87" s="592" t="s">
        <v>26</v>
      </c>
      <c r="L87" s="593" t="str">
        <f>IF($D$86="Y/T","Isi Tujuan",IF($E$86=0,0,IF(K87="Y",1,IF(K87="T",0,"Isi Dulu"))))</f>
        <v>Isi Tujuan</v>
      </c>
      <c r="M87" s="849"/>
      <c r="N87" s="852"/>
    </row>
    <row r="88" spans="2:14" ht="15.75">
      <c r="B88" s="837"/>
      <c r="C88" s="840"/>
      <c r="D88" s="858"/>
      <c r="E88" s="861"/>
      <c r="F88" s="549">
        <v>3</v>
      </c>
      <c r="G88" s="550"/>
      <c r="H88" s="598" t="str">
        <f t="shared" si="1"/>
        <v>Belum Diisi</v>
      </c>
      <c r="I88" s="592" t="s">
        <v>26</v>
      </c>
      <c r="J88" s="593" t="str">
        <f>IF($D$86="Y/T","Isi Tujuan",IF($E$86=0,0,IF(I88="Y",1,IF(I88="T",0,"Isi Dulu"))))</f>
        <v>Isi Tujuan</v>
      </c>
      <c r="K88" s="592" t="s">
        <v>26</v>
      </c>
      <c r="L88" s="593" t="str">
        <f>IF($D$86="Y/T","Isi Tujuan",IF($E$86=0,0,IF(K88="Y",1,IF(K88="T",0,"Isi Dulu"))))</f>
        <v>Isi Tujuan</v>
      </c>
      <c r="M88" s="849"/>
      <c r="N88" s="852"/>
    </row>
    <row r="89" spans="2:14" ht="15.75">
      <c r="B89" s="837"/>
      <c r="C89" s="840"/>
      <c r="D89" s="858"/>
      <c r="E89" s="861"/>
      <c r="F89" s="549">
        <v>4</v>
      </c>
      <c r="G89" s="550"/>
      <c r="H89" s="598" t="str">
        <f t="shared" si="1"/>
        <v>Belum Diisi</v>
      </c>
      <c r="I89" s="592" t="s">
        <v>26</v>
      </c>
      <c r="J89" s="593" t="str">
        <f>IF($D$86="Y/T","Isi Tujuan",IF($E$86=0,0,IF(I89="Y",1,IF(I89="T",0,"Isi Dulu"))))</f>
        <v>Isi Tujuan</v>
      </c>
      <c r="K89" s="592" t="s">
        <v>26</v>
      </c>
      <c r="L89" s="593" t="str">
        <f>IF($D$86="Y/T","Isi Tujuan",IF($E$86=0,0,IF(K89="Y",1,IF(K89="T",0,"Isi Dulu"))))</f>
        <v>Isi Tujuan</v>
      </c>
      <c r="M89" s="849"/>
      <c r="N89" s="852"/>
    </row>
    <row r="90" spans="2:14" ht="15.75">
      <c r="B90" s="838"/>
      <c r="C90" s="841"/>
      <c r="D90" s="859"/>
      <c r="E90" s="862"/>
      <c r="F90" s="569">
        <v>5</v>
      </c>
      <c r="G90" s="570"/>
      <c r="H90" s="599" t="str">
        <f t="shared" si="1"/>
        <v>Belum Diisi</v>
      </c>
      <c r="I90" s="595" t="s">
        <v>26</v>
      </c>
      <c r="J90" s="596" t="str">
        <f>IF($D$86="Y/T","Isi Tujuan",IF($E$86=0,0,IF(I90="Y",1,IF(I90="T",0,"Isi Dulu"))))</f>
        <v>Isi Tujuan</v>
      </c>
      <c r="K90" s="595" t="s">
        <v>26</v>
      </c>
      <c r="L90" s="596" t="str">
        <f>IF($D$86="Y/T","Isi Tujuan",IF($E$86=0,0,IF(K90="Y",1,IF(K90="T",0,"Isi Dulu"))))</f>
        <v>Isi Tujuan</v>
      </c>
      <c r="M90" s="850"/>
      <c r="N90" s="853"/>
    </row>
    <row r="91" spans="2:14" ht="15.75">
      <c r="B91" s="836">
        <v>18</v>
      </c>
      <c r="C91" s="839"/>
      <c r="D91" s="857" t="s">
        <v>26</v>
      </c>
      <c r="E91" s="860" t="str">
        <f>IF(D91="Y",1,IF(D91="T",0,IF(D91="Y/T","Belum diisi","Error")))</f>
        <v>Belum diisi</v>
      </c>
      <c r="F91" s="528">
        <v>1</v>
      </c>
      <c r="G91" s="529"/>
      <c r="H91" s="600" t="str">
        <f t="shared" si="1"/>
        <v>Belum Diisi</v>
      </c>
      <c r="I91" s="590" t="s">
        <v>26</v>
      </c>
      <c r="J91" s="591" t="str">
        <f>IF($D$91="Y/T","Isi Tujuan",IF($E$91=0,0,IF(I91="Y",1,IF(I91="T",0,"Isi Dulu"))))</f>
        <v>Isi Tujuan</v>
      </c>
      <c r="K91" s="590" t="s">
        <v>26</v>
      </c>
      <c r="L91" s="591" t="str">
        <f>IF($D$91="Y/T","Isi Tujuan",IF($E$91=0,0,IF(K91="Y",1,IF(K91="T",0,"Isi Dulu"))))</f>
        <v>Isi Tujuan</v>
      </c>
      <c r="M91" s="848" t="s">
        <v>26</v>
      </c>
      <c r="N91" s="851" t="str">
        <f>IF(M91="Y",1,IF(M91="T",0,IF(M91="Y/T","Belum diisi","Error")))</f>
        <v>Belum diisi</v>
      </c>
    </row>
    <row r="92" spans="2:14" ht="15.75">
      <c r="B92" s="837"/>
      <c r="C92" s="840"/>
      <c r="D92" s="858"/>
      <c r="E92" s="861"/>
      <c r="F92" s="549">
        <v>2</v>
      </c>
      <c r="G92" s="550"/>
      <c r="H92" s="598" t="str">
        <f t="shared" si="1"/>
        <v>Belum Diisi</v>
      </c>
      <c r="I92" s="592" t="s">
        <v>26</v>
      </c>
      <c r="J92" s="593" t="str">
        <f>IF($D$91="Y/T","Isi Tujuan",IF($E$91=0,0,IF(I92="Y",1,IF(I92="T",0,"Isi Dulu"))))</f>
        <v>Isi Tujuan</v>
      </c>
      <c r="K92" s="592" t="s">
        <v>26</v>
      </c>
      <c r="L92" s="593" t="str">
        <f>IF($D$91="Y/T","Isi Tujuan",IF($E$91=0,0,IF(K92="Y",1,IF(K92="T",0,"Isi Dulu"))))</f>
        <v>Isi Tujuan</v>
      </c>
      <c r="M92" s="849"/>
      <c r="N92" s="852"/>
    </row>
    <row r="93" spans="2:14" ht="15.75">
      <c r="B93" s="837"/>
      <c r="C93" s="840"/>
      <c r="D93" s="858"/>
      <c r="E93" s="861"/>
      <c r="F93" s="549">
        <v>3</v>
      </c>
      <c r="G93" s="550"/>
      <c r="H93" s="598" t="str">
        <f t="shared" si="1"/>
        <v>Belum Diisi</v>
      </c>
      <c r="I93" s="592" t="s">
        <v>26</v>
      </c>
      <c r="J93" s="593" t="str">
        <f>IF($D$91="Y/T","Isi Tujuan",IF($E$91=0,0,IF(I93="Y",1,IF(I93="T",0,"Isi Dulu"))))</f>
        <v>Isi Tujuan</v>
      </c>
      <c r="K93" s="592" t="s">
        <v>26</v>
      </c>
      <c r="L93" s="593" t="str">
        <f>IF($D$91="Y/T","Isi Tujuan",IF($E$91=0,0,IF(K93="Y",1,IF(K93="T",0,"Isi Dulu"))))</f>
        <v>Isi Tujuan</v>
      </c>
      <c r="M93" s="849"/>
      <c r="N93" s="852"/>
    </row>
    <row r="94" spans="2:14" ht="15.75">
      <c r="B94" s="837"/>
      <c r="C94" s="840"/>
      <c r="D94" s="858"/>
      <c r="E94" s="861"/>
      <c r="F94" s="549">
        <v>4</v>
      </c>
      <c r="G94" s="550"/>
      <c r="H94" s="598" t="str">
        <f t="shared" si="1"/>
        <v>Belum Diisi</v>
      </c>
      <c r="I94" s="592" t="s">
        <v>26</v>
      </c>
      <c r="J94" s="593" t="str">
        <f>IF($D$91="Y/T","Isi Tujuan",IF($E$91=0,0,IF(I94="Y",1,IF(I94="T",0,"Isi Dulu"))))</f>
        <v>Isi Tujuan</v>
      </c>
      <c r="K94" s="592" t="s">
        <v>26</v>
      </c>
      <c r="L94" s="593" t="str">
        <f>IF($D$91="Y/T","Isi Tujuan",IF($E$91=0,0,IF(K94="Y",1,IF(K94="T",0,"Isi Dulu"))))</f>
        <v>Isi Tujuan</v>
      </c>
      <c r="M94" s="849"/>
      <c r="N94" s="852"/>
    </row>
    <row r="95" spans="2:14" ht="15.75">
      <c r="B95" s="838"/>
      <c r="C95" s="841"/>
      <c r="D95" s="859"/>
      <c r="E95" s="862"/>
      <c r="F95" s="569">
        <v>5</v>
      </c>
      <c r="G95" s="570"/>
      <c r="H95" s="599" t="str">
        <f t="shared" si="1"/>
        <v>Belum Diisi</v>
      </c>
      <c r="I95" s="595" t="s">
        <v>26</v>
      </c>
      <c r="J95" s="596" t="str">
        <f>IF($D$91="Y/T","Isi Tujuan",IF($E$91=0,0,IF(I95="Y",1,IF(I95="T",0,"Isi Dulu"))))</f>
        <v>Isi Tujuan</v>
      </c>
      <c r="K95" s="595" t="s">
        <v>26</v>
      </c>
      <c r="L95" s="596" t="str">
        <f>IF($D$91="Y/T","Isi Tujuan",IF($E$91=0,0,IF(K95="Y",1,IF(K95="T",0,"Isi Dulu"))))</f>
        <v>Isi Tujuan</v>
      </c>
      <c r="M95" s="850"/>
      <c r="N95" s="853"/>
    </row>
    <row r="96" spans="2:14" ht="15.75">
      <c r="B96" s="836">
        <v>19</v>
      </c>
      <c r="C96" s="839"/>
      <c r="D96" s="857" t="s">
        <v>26</v>
      </c>
      <c r="E96" s="860" t="str">
        <f>IF(D96="Y",1,IF(D96="T",0,IF(D96="Y/T","Belum diisi","Error")))</f>
        <v>Belum diisi</v>
      </c>
      <c r="F96" s="528">
        <v>1</v>
      </c>
      <c r="G96" s="529"/>
      <c r="H96" s="600" t="str">
        <f t="shared" si="1"/>
        <v>Belum Diisi</v>
      </c>
      <c r="I96" s="590" t="s">
        <v>26</v>
      </c>
      <c r="J96" s="591" t="str">
        <f>IF($D$96="Y/T","Isi Tujuan",IF($E$96=0,0,IF(I96="Y",1,IF(I96="T",0,"Isi Dulu"))))</f>
        <v>Isi Tujuan</v>
      </c>
      <c r="K96" s="590" t="s">
        <v>26</v>
      </c>
      <c r="L96" s="591" t="str">
        <f>IF($D$96="Y/T","Isi Tujuan",IF($E$96=0,0,IF(K96="Y",1,IF(K96="T",0,"Isi Dulu"))))</f>
        <v>Isi Tujuan</v>
      </c>
      <c r="M96" s="848" t="s">
        <v>26</v>
      </c>
      <c r="N96" s="851" t="str">
        <f>IF(M96="Y",1,IF(M96="T",0,IF(M96="Y/T","Belum diisi","Error")))</f>
        <v>Belum diisi</v>
      </c>
    </row>
    <row r="97" spans="2:18" ht="15.75">
      <c r="B97" s="837"/>
      <c r="C97" s="840"/>
      <c r="D97" s="858"/>
      <c r="E97" s="861"/>
      <c r="F97" s="549">
        <v>2</v>
      </c>
      <c r="G97" s="550"/>
      <c r="H97" s="598" t="str">
        <f t="shared" si="1"/>
        <v>Belum Diisi</v>
      </c>
      <c r="I97" s="592" t="s">
        <v>26</v>
      </c>
      <c r="J97" s="593" t="str">
        <f>IF($D$96="Y/T","Isi Tujuan",IF($E$96=0,0,IF(I97="Y",1,IF(I97="T",0,"Isi Dulu"))))</f>
        <v>Isi Tujuan</v>
      </c>
      <c r="K97" s="592" t="s">
        <v>26</v>
      </c>
      <c r="L97" s="593" t="str">
        <f>IF($D$96="Y/T","Isi Tujuan",IF($E$96=0,0,IF(K97="Y",1,IF(K97="T",0,"Isi Dulu"))))</f>
        <v>Isi Tujuan</v>
      </c>
      <c r="M97" s="849"/>
      <c r="N97" s="852"/>
    </row>
    <row r="98" spans="2:18" ht="15.75">
      <c r="B98" s="837"/>
      <c r="C98" s="840"/>
      <c r="D98" s="858"/>
      <c r="E98" s="861"/>
      <c r="F98" s="549">
        <v>3</v>
      </c>
      <c r="G98" s="550"/>
      <c r="H98" s="598" t="str">
        <f t="shared" si="1"/>
        <v>Belum Diisi</v>
      </c>
      <c r="I98" s="592" t="s">
        <v>26</v>
      </c>
      <c r="J98" s="593" t="str">
        <f>IF($D$96="Y/T","Isi Tujuan",IF($E$96=0,0,IF(I98="Y",1,IF(I98="T",0,"Isi Dulu"))))</f>
        <v>Isi Tujuan</v>
      </c>
      <c r="K98" s="592" t="s">
        <v>26</v>
      </c>
      <c r="L98" s="593" t="str">
        <f>IF($D$96="Y/T","Isi Tujuan",IF($E$96=0,0,IF(K98="Y",1,IF(K98="T",0,"Isi Dulu"))))</f>
        <v>Isi Tujuan</v>
      </c>
      <c r="M98" s="849"/>
      <c r="N98" s="852"/>
    </row>
    <row r="99" spans="2:18" ht="15.75">
      <c r="B99" s="837"/>
      <c r="C99" s="840"/>
      <c r="D99" s="858"/>
      <c r="E99" s="861"/>
      <c r="F99" s="549">
        <v>4</v>
      </c>
      <c r="G99" s="550"/>
      <c r="H99" s="598" t="str">
        <f t="shared" si="1"/>
        <v>Belum Diisi</v>
      </c>
      <c r="I99" s="592" t="s">
        <v>26</v>
      </c>
      <c r="J99" s="593" t="str">
        <f>IF($D$96="Y/T","Isi Tujuan",IF($E$96=0,0,IF(I99="Y",1,IF(I99="T",0,"Isi Dulu"))))</f>
        <v>Isi Tujuan</v>
      </c>
      <c r="K99" s="592" t="s">
        <v>26</v>
      </c>
      <c r="L99" s="593" t="str">
        <f>IF($D$96="Y/T","Isi Tujuan",IF($E$96=0,0,IF(K99="Y",1,IF(K99="T",0,"Isi Dulu"))))</f>
        <v>Isi Tujuan</v>
      </c>
      <c r="M99" s="849"/>
      <c r="N99" s="852"/>
    </row>
    <row r="100" spans="2:18" ht="15.75">
      <c r="B100" s="838"/>
      <c r="C100" s="841"/>
      <c r="D100" s="859"/>
      <c r="E100" s="862"/>
      <c r="F100" s="569">
        <v>5</v>
      </c>
      <c r="G100" s="570"/>
      <c r="H100" s="599" t="str">
        <f t="shared" si="1"/>
        <v>Belum Diisi</v>
      </c>
      <c r="I100" s="595" t="s">
        <v>26</v>
      </c>
      <c r="J100" s="596" t="str">
        <f>IF($D$96="Y/T","Isi Tujuan",IF($E$96=0,0,IF(I100="Y",1,IF(I100="T",0,"Isi Dulu"))))</f>
        <v>Isi Tujuan</v>
      </c>
      <c r="K100" s="595" t="s">
        <v>26</v>
      </c>
      <c r="L100" s="596" t="str">
        <f>IF($D$96="Y/T","Isi Tujuan",IF($E$96=0,0,IF(K100="Y",1,IF(K100="T",0,"Isi Dulu"))))</f>
        <v>Isi Tujuan</v>
      </c>
      <c r="M100" s="850"/>
      <c r="N100" s="853"/>
    </row>
    <row r="101" spans="2:18" ht="15.75">
      <c r="B101" s="836">
        <v>20</v>
      </c>
      <c r="C101" s="839"/>
      <c r="D101" s="857" t="s">
        <v>26</v>
      </c>
      <c r="E101" s="860" t="str">
        <f>IF(D101="Y",1,IF(D101="T",0,IF(D101="Y/T","Belum diisi","Error")))</f>
        <v>Belum diisi</v>
      </c>
      <c r="F101" s="528">
        <v>1</v>
      </c>
      <c r="G101" s="529"/>
      <c r="H101" s="600" t="str">
        <f t="shared" si="1"/>
        <v>Belum Diisi</v>
      </c>
      <c r="I101" s="590" t="s">
        <v>26</v>
      </c>
      <c r="J101" s="591" t="str">
        <f>IF($D$101="Y/T","Isi Tujuan",IF($E$101=0,0,IF(I101="Y",1,IF(I101="T",0,"Isi Dulu"))))</f>
        <v>Isi Tujuan</v>
      </c>
      <c r="K101" s="590" t="s">
        <v>26</v>
      </c>
      <c r="L101" s="591" t="str">
        <f>IF($D$101="Y/T","Isi Tujuan",IF($E$101=0,0,IF(K101="Y",1,IF(K101="T",0,"Isi Dulu"))))</f>
        <v>Isi Tujuan</v>
      </c>
      <c r="M101" s="848" t="s">
        <v>26</v>
      </c>
      <c r="N101" s="851" t="str">
        <f>IF(M101="Y",1,IF(M101="T",0,IF(M101="Y/T","Belum diisi","Error")))</f>
        <v>Belum diisi</v>
      </c>
    </row>
    <row r="102" spans="2:18" ht="15.75">
      <c r="B102" s="837"/>
      <c r="C102" s="840"/>
      <c r="D102" s="858"/>
      <c r="E102" s="861"/>
      <c r="F102" s="549">
        <v>2</v>
      </c>
      <c r="G102" s="550"/>
      <c r="H102" s="598" t="str">
        <f t="shared" si="1"/>
        <v>Belum Diisi</v>
      </c>
      <c r="I102" s="592" t="s">
        <v>26</v>
      </c>
      <c r="J102" s="593" t="str">
        <f>IF($D$101="Y/T","Isi Tujuan",IF($E$101=0,0,IF(I102="Y",1,IF(I102="T",0,"Isi Dulu"))))</f>
        <v>Isi Tujuan</v>
      </c>
      <c r="K102" s="592" t="s">
        <v>26</v>
      </c>
      <c r="L102" s="593" t="str">
        <f>IF($D$101="Y/T","Isi Tujuan",IF($E$101=0,0,IF(K102="Y",1,IF(K102="T",0,"Isi Dulu"))))</f>
        <v>Isi Tujuan</v>
      </c>
      <c r="M102" s="849"/>
      <c r="N102" s="852"/>
    </row>
    <row r="103" spans="2:18" ht="15.75">
      <c r="B103" s="837"/>
      <c r="C103" s="840"/>
      <c r="D103" s="858"/>
      <c r="E103" s="861"/>
      <c r="F103" s="549">
        <v>3</v>
      </c>
      <c r="G103" s="550"/>
      <c r="H103" s="598" t="str">
        <f t="shared" si="1"/>
        <v>Belum Diisi</v>
      </c>
      <c r="I103" s="592" t="s">
        <v>26</v>
      </c>
      <c r="J103" s="593" t="str">
        <f>IF($D$101="Y/T","Isi Tujuan",IF($E$101=0,0,IF(I103="Y",1,IF(I103="T",0,"Isi Dulu"))))</f>
        <v>Isi Tujuan</v>
      </c>
      <c r="K103" s="592" t="s">
        <v>26</v>
      </c>
      <c r="L103" s="593" t="str">
        <f>IF($D$101="Y/T","Isi Tujuan",IF($E$101=0,0,IF(K103="Y",1,IF(K103="T",0,"Isi Dulu"))))</f>
        <v>Isi Tujuan</v>
      </c>
      <c r="M103" s="849"/>
      <c r="N103" s="852"/>
    </row>
    <row r="104" spans="2:18" ht="15.75">
      <c r="B104" s="837"/>
      <c r="C104" s="840"/>
      <c r="D104" s="858"/>
      <c r="E104" s="861"/>
      <c r="F104" s="549">
        <v>4</v>
      </c>
      <c r="G104" s="550"/>
      <c r="H104" s="598" t="str">
        <f t="shared" si="1"/>
        <v>Belum Diisi</v>
      </c>
      <c r="I104" s="592" t="s">
        <v>26</v>
      </c>
      <c r="J104" s="593" t="str">
        <f>IF($D$101="Y/T","Isi Tujuan",IF($E$101=0,0,IF(I104="Y",1,IF(I104="T",0,"Isi Dulu"))))</f>
        <v>Isi Tujuan</v>
      </c>
      <c r="K104" s="592" t="s">
        <v>26</v>
      </c>
      <c r="L104" s="593" t="str">
        <f>IF($D$101="Y/T","Isi Tujuan",IF($E$101=0,0,IF(K104="Y",1,IF(K104="T",0,"Isi Dulu"))))</f>
        <v>Isi Tujuan</v>
      </c>
      <c r="M104" s="849"/>
      <c r="N104" s="852"/>
    </row>
    <row r="105" spans="2:18" ht="15.75">
      <c r="B105" s="838"/>
      <c r="C105" s="841"/>
      <c r="D105" s="859"/>
      <c r="E105" s="862"/>
      <c r="F105" s="569">
        <v>5</v>
      </c>
      <c r="G105" s="570"/>
      <c r="H105" s="599" t="str">
        <f t="shared" si="1"/>
        <v>Belum Diisi</v>
      </c>
      <c r="I105" s="595" t="s">
        <v>26</v>
      </c>
      <c r="J105" s="596" t="str">
        <f>IF($D$101="Y/T","Isi Tujuan",IF($E$101=0,0,IF(I105="Y",1,IF(I105="T",0,"Isi Dulu"))))</f>
        <v>Isi Tujuan</v>
      </c>
      <c r="K105" s="595" t="s">
        <v>26</v>
      </c>
      <c r="L105" s="596" t="str">
        <f>IF($D$101="Y/T","Isi Tujuan",IF($E$101=0,0,IF(K105="Y",1,IF(K105="T",0,"Isi Dulu"))))</f>
        <v>Isi Tujuan</v>
      </c>
      <c r="M105" s="850"/>
      <c r="N105" s="853"/>
    </row>
    <row r="106" spans="2:18" s="527" customFormat="1" ht="15.75">
      <c r="B106" s="601"/>
      <c r="C106" s="581"/>
      <c r="D106" s="582"/>
      <c r="E106" s="602" t="e">
        <f>AVERAGE(E6:E105)</f>
        <v>#DIV/0!</v>
      </c>
      <c r="F106" s="603"/>
      <c r="G106" s="583"/>
      <c r="H106" s="602" t="e">
        <f>(IF($D6="Y/T",0,AVERAGE(H6:H10))+IF($D11="Y/T",0,AVERAGE(H11:H15))+IF($D16="Y/T",0,AVERAGE(H16:H20))+IF($D21="Y/T",0,AVERAGE(H21:H25))+IF($D26="Y/T",0,AVERAGE(H26:H30))+IF($D31="Y/T",0,AVERAGE(H31:H35))+IF($D36="Y/T",0,AVERAGE(H36:H40))+IF($D41="Y/T",0,AVERAGE(H41:H45))+IF($D46="Y/T",0,AVERAGE(H46:H50))+IF($D51="Y/T",0,AVERAGE(H51:H55))+IF($D56="Y/T",0,AVERAGE(H56:H60))+IF($D61="Y/T",0,AVERAGE(H61:H65))+IF($D66="Y/T",0,AVERAGE(H66:H70))+IF($D71="Y/T",0,AVERAGE(H71:H75))+IF($D76="Y/T",0,AVERAGE(H76:H80))+IF($D81="Y/T",0,AVERAGE(H81:H85))+IF($D86="Y/T",0,AVERAGE(H86:H90))+IF($D91="Y/T",0,AVERAGE(H91:H95))+IF($D96="Y/T",0,AVERAGE(H96:H100))+IF($D101="Y/T",0,AVERAGE(H101:H105)))/(COUNTIF($D6:$D105,"Y")+COUNTIF($D6:$D105,"T"))</f>
        <v>#DIV/0!</v>
      </c>
      <c r="I106" s="582"/>
      <c r="J106" s="602" t="e">
        <f>(IF($D6="Y/T",0,AVERAGE(J6:J10))+IF($D11="Y/T",0,AVERAGE(J11:J15))+IF($D16="Y/T",0,AVERAGE(J16:J20))+IF($D21="Y/T",0,AVERAGE(J21:J25))+IF($D26="Y/T",0,AVERAGE(J26:J30))+IF($D31="Y/T",0,AVERAGE(J31:J35))+IF($D36="Y/T",0,AVERAGE(J36:J40))+IF($D41="Y/T",0,AVERAGE(J41:J45))+IF($D46="Y/T",0,AVERAGE(J46:J50))+IF($D51="Y/T",0,AVERAGE(J51:J55))+IF($D56="Y/T",0,AVERAGE(J56:J60))+IF($D61="Y/T",0,AVERAGE(J61:J65))+IF($D66="Y/T",0,AVERAGE(J66:J70))+IF($D71="Y/T",0,AVERAGE(J71:J75))+IF($D76="Y/T",0,AVERAGE(J76:J80))+IF($D81="Y/T",0,AVERAGE(J81:J85))+IF($D86="Y/T",0,AVERAGE(J86:J90))+IF($D91="Y/T",0,AVERAGE(J91:J95))+IF($D96="Y/T",0,AVERAGE(J96:J100))+IF($D101="Y/T",0,AVERAGE(J101:J105)))/(COUNTIF($D6:$D105,"Y")+COUNTIF($D6:$D105,"T"))</f>
        <v>#DIV/0!</v>
      </c>
      <c r="K106" s="582"/>
      <c r="L106" s="602" t="e">
        <f>(IF($D6="Y/T",0,AVERAGE(L6:L10))+IF($D11="Y/T",0,AVERAGE(L11:L15))+IF($D16="Y/T",0,AVERAGE(L16:L20))+IF($D21="Y/T",0,AVERAGE(L21:L25))+IF($D26="Y/T",0,AVERAGE(L26:L30))+IF($D31="Y/T",0,AVERAGE(L31:L35))+IF($D36="Y/T",0,AVERAGE(L36:L40))+IF($D41="Y/T",0,AVERAGE(L41:L45))+IF($D46="Y/T",0,AVERAGE(L46:L50))+IF($D51="Y/T",0,AVERAGE(L51:L55))+IF($D56="Y/T",0,AVERAGE(L56:L60))+IF($D61="Y/T",0,AVERAGE(L61:L65))+IF($D66="Y/T",0,AVERAGE(L66:L70))+IF($D71="Y/T",0,AVERAGE(L71:L75))+IF($D76="Y/T",0,AVERAGE(L76:L80))+IF($D81="Y/T",0,AVERAGE(L81:L85))+IF($D86="Y/T",0,AVERAGE(L86:L90))+IF($D91="Y/T",0,AVERAGE(L91:L95))+IF($D96="Y/T",0,AVERAGE(L96:L100))+IF($D101="Y/T",0,AVERAGE(L101:L105)))/(COUNTIF($D6:$D105,"Y")+COUNTIF($D6:$D105,"T"))</f>
        <v>#DIV/0!</v>
      </c>
      <c r="M106" s="582"/>
      <c r="N106" s="602" t="e">
        <f>AVERAGE(N6:N105)</f>
        <v>#DIV/0!</v>
      </c>
    </row>
    <row r="107" spans="2:18" s="527" customFormat="1" ht="15.75">
      <c r="B107" s="864" t="s">
        <v>508</v>
      </c>
      <c r="C107" s="865"/>
      <c r="D107" s="865"/>
      <c r="E107" s="865"/>
      <c r="F107" s="865"/>
      <c r="G107" s="865"/>
      <c r="H107" s="865"/>
      <c r="I107" s="865"/>
      <c r="J107" s="866"/>
      <c r="K107" s="604"/>
      <c r="L107" s="604"/>
      <c r="M107" s="604"/>
      <c r="N107" s="604"/>
      <c r="O107" s="517"/>
      <c r="P107" s="517"/>
      <c r="Q107" s="517"/>
      <c r="R107" s="517"/>
    </row>
    <row r="108" spans="2:18" s="527" customFormat="1" ht="15.75">
      <c r="B108" s="836">
        <v>1</v>
      </c>
      <c r="C108" s="839"/>
      <c r="D108" s="857" t="s">
        <v>26</v>
      </c>
      <c r="E108" s="854" t="str">
        <f>IF(D108="Y",1,IF(D108="T",0,IF(D108="Y/T","Belum diisi","Error")))</f>
        <v>Belum diisi</v>
      </c>
      <c r="F108" s="528">
        <v>1</v>
      </c>
      <c r="G108" s="529"/>
      <c r="H108" s="589" t="str">
        <f t="shared" ref="H108:H171" si="2">IF(OR(J108="Isi Dulu",L108="Isi Dulu",J108="Isi Sasaran",L108="Isi Sasaran"),"Belum Diisi",IF(SUM(J108,L108)=2,1,IF(SUM(J108,L108)=1,0,IF(SUM(J108,L108)=0,0,"Error"))))</f>
        <v>Belum Diisi</v>
      </c>
      <c r="I108" s="590" t="s">
        <v>26</v>
      </c>
      <c r="J108" s="591" t="str">
        <f>IF($D$108="Y/T","Isi Sasaran",IF($E$108=0,0,IF(I108="Y",1,IF(I108="T",0,"Isi Dulu"))))</f>
        <v>Isi Sasaran</v>
      </c>
      <c r="K108" s="590" t="s">
        <v>26</v>
      </c>
      <c r="L108" s="591" t="str">
        <f>IF($D$108="Y/T","Isi Sasaran",IF($E$108=0,0,IF(K108="Y",1,IF(K108="T",0,"Isi Dulu"))))</f>
        <v>Isi Sasaran</v>
      </c>
      <c r="M108" s="848" t="s">
        <v>26</v>
      </c>
      <c r="N108" s="851" t="str">
        <f>IF(M108="Y",1,IF(M108="T",0,IF(M108="Y/T","Belum diisi","Error")))</f>
        <v>Belum diisi</v>
      </c>
      <c r="O108" s="517"/>
      <c r="P108" s="517"/>
      <c r="Q108" s="517"/>
      <c r="R108" s="517"/>
    </row>
    <row r="109" spans="2:18" s="527" customFormat="1" ht="15.75">
      <c r="B109" s="837"/>
      <c r="C109" s="840"/>
      <c r="D109" s="858"/>
      <c r="E109" s="855"/>
      <c r="F109" s="549">
        <v>2</v>
      </c>
      <c r="G109" s="550"/>
      <c r="H109" s="589" t="str">
        <f t="shared" si="2"/>
        <v>Belum Diisi</v>
      </c>
      <c r="I109" s="592" t="s">
        <v>26</v>
      </c>
      <c r="J109" s="593" t="str">
        <f>IF($D$108="Y/T","Isi Sasaran",IF($E$108=0,0,IF(I109="Y",1,IF(I109="T",0,"Isi Dulu"))))</f>
        <v>Isi Sasaran</v>
      </c>
      <c r="K109" s="592" t="s">
        <v>26</v>
      </c>
      <c r="L109" s="593" t="str">
        <f>IF($D$108="Y/T","Isi Sasaran",IF($E$108=0,0,IF(K109="Y",1,IF(K109="T",0,"Isi Dulu"))))</f>
        <v>Isi Sasaran</v>
      </c>
      <c r="M109" s="849"/>
      <c r="N109" s="852"/>
      <c r="O109" s="517"/>
      <c r="P109" s="517"/>
      <c r="Q109" s="517"/>
      <c r="R109" s="517"/>
    </row>
    <row r="110" spans="2:18" s="527" customFormat="1" ht="15.75">
      <c r="B110" s="837"/>
      <c r="C110" s="840"/>
      <c r="D110" s="858"/>
      <c r="E110" s="855"/>
      <c r="F110" s="549">
        <v>3</v>
      </c>
      <c r="G110" s="550"/>
      <c r="H110" s="589" t="str">
        <f t="shared" si="2"/>
        <v>Belum Diisi</v>
      </c>
      <c r="I110" s="592" t="s">
        <v>26</v>
      </c>
      <c r="J110" s="593" t="str">
        <f>IF($D$108="Y/T","Isi Sasaran",IF($E$108=0,0,IF(I110="Y",1,IF(I110="T",0,"Isi Dulu"))))</f>
        <v>Isi Sasaran</v>
      </c>
      <c r="K110" s="592" t="s">
        <v>26</v>
      </c>
      <c r="L110" s="593" t="str">
        <f>IF($D$108="Y/T","Isi Sasaran",IF($E$108=0,0,IF(K110="Y",1,IF(K110="T",0,"Isi Dulu"))))</f>
        <v>Isi Sasaran</v>
      </c>
      <c r="M110" s="849"/>
      <c r="N110" s="852"/>
      <c r="O110" s="517"/>
      <c r="P110" s="517"/>
      <c r="Q110" s="517"/>
      <c r="R110" s="517"/>
    </row>
    <row r="111" spans="2:18" s="527" customFormat="1" ht="15.75">
      <c r="B111" s="837"/>
      <c r="C111" s="840"/>
      <c r="D111" s="858"/>
      <c r="E111" s="855"/>
      <c r="F111" s="549">
        <v>4</v>
      </c>
      <c r="G111" s="550"/>
      <c r="H111" s="589" t="str">
        <f t="shared" si="2"/>
        <v>Belum Diisi</v>
      </c>
      <c r="I111" s="592" t="s">
        <v>26</v>
      </c>
      <c r="J111" s="593" t="str">
        <f>IF($D$108="Y/T","Isi Sasaran",IF($E$108=0,0,IF(I111="Y",1,IF(I111="T",0,"Isi Dulu"))))</f>
        <v>Isi Sasaran</v>
      </c>
      <c r="K111" s="592" t="s">
        <v>26</v>
      </c>
      <c r="L111" s="593" t="str">
        <f>IF($D$108="Y/T","Isi Sasaran",IF($E$108=0,0,IF(K111="Y",1,IF(K111="T",0,"Isi Dulu"))))</f>
        <v>Isi Sasaran</v>
      </c>
      <c r="M111" s="849"/>
      <c r="N111" s="852"/>
      <c r="O111" s="517"/>
      <c r="P111" s="517"/>
      <c r="Q111" s="517"/>
      <c r="R111" s="517"/>
    </row>
    <row r="112" spans="2:18" s="527" customFormat="1" ht="15.75">
      <c r="B112" s="838"/>
      <c r="C112" s="841"/>
      <c r="D112" s="859"/>
      <c r="E112" s="856"/>
      <c r="F112" s="569">
        <v>5</v>
      </c>
      <c r="G112" s="570"/>
      <c r="H112" s="594" t="str">
        <f t="shared" si="2"/>
        <v>Belum Diisi</v>
      </c>
      <c r="I112" s="595" t="s">
        <v>26</v>
      </c>
      <c r="J112" s="596" t="str">
        <f>IF($D$108="Y/T","Isi Sasaran",IF($E$108=0,0,IF(I112="Y",1,IF(I112="T",0,"Isi Dulu"))))</f>
        <v>Isi Sasaran</v>
      </c>
      <c r="K112" s="595" t="s">
        <v>26</v>
      </c>
      <c r="L112" s="596" t="str">
        <f>IF($D$108="Y/T","Isi Sasaran",IF($E$108=0,0,IF(K112="Y",1,IF(K112="T",0,"Isi Dulu"))))</f>
        <v>Isi Sasaran</v>
      </c>
      <c r="M112" s="850"/>
      <c r="N112" s="853"/>
      <c r="O112" s="517"/>
      <c r="P112" s="517"/>
      <c r="Q112" s="517"/>
      <c r="R112" s="517"/>
    </row>
    <row r="113" spans="2:18" s="527" customFormat="1" ht="15.75">
      <c r="B113" s="836">
        <v>2</v>
      </c>
      <c r="C113" s="839"/>
      <c r="D113" s="857" t="s">
        <v>26</v>
      </c>
      <c r="E113" s="854" t="str">
        <f>IF(D113="Y",1,IF(D113="T",0,IF(D113="Y/T","Belum diisi","Error")))</f>
        <v>Belum diisi</v>
      </c>
      <c r="F113" s="528">
        <v>1</v>
      </c>
      <c r="G113" s="529"/>
      <c r="H113" s="597" t="str">
        <f t="shared" si="2"/>
        <v>Belum Diisi</v>
      </c>
      <c r="I113" s="590" t="s">
        <v>26</v>
      </c>
      <c r="J113" s="591" t="str">
        <f>IF($D$113="Y/T","Isi Sasaran",IF($E$113=0,0,IF(I113="Y",1,IF(I113="T",0,"Isi Dulu"))))</f>
        <v>Isi Sasaran</v>
      </c>
      <c r="K113" s="590" t="s">
        <v>26</v>
      </c>
      <c r="L113" s="591" t="str">
        <f>IF($D$113="Y/T","Isi Sasaran",IF($E$113=0,0,IF(K113="Y",1,IF(K113="T",0,"Isi Dulu"))))</f>
        <v>Isi Sasaran</v>
      </c>
      <c r="M113" s="848" t="s">
        <v>26</v>
      </c>
      <c r="N113" s="851" t="str">
        <f>IF(M113="Y",1,IF(M113="T",0,IF(M113="Y/T","Belum diisi","Error")))</f>
        <v>Belum diisi</v>
      </c>
      <c r="O113" s="517"/>
      <c r="P113" s="517"/>
      <c r="Q113" s="517"/>
      <c r="R113" s="517"/>
    </row>
    <row r="114" spans="2:18" s="527" customFormat="1" ht="15.75">
      <c r="B114" s="837"/>
      <c r="C114" s="840"/>
      <c r="D114" s="858"/>
      <c r="E114" s="855"/>
      <c r="F114" s="549">
        <v>2</v>
      </c>
      <c r="G114" s="550"/>
      <c r="H114" s="598" t="str">
        <f t="shared" si="2"/>
        <v>Belum Diisi</v>
      </c>
      <c r="I114" s="592" t="s">
        <v>26</v>
      </c>
      <c r="J114" s="593" t="str">
        <f>IF($D$113="Y/T","Isi Sasaran",IF($E$113=0,0,IF(I114="Y",1,IF(I114="T",0,"Isi Dulu"))))</f>
        <v>Isi Sasaran</v>
      </c>
      <c r="K114" s="592" t="s">
        <v>26</v>
      </c>
      <c r="L114" s="593" t="str">
        <f>IF($D$113="Y/T","Isi Sasaran",IF($E$113=0,0,IF(K114="Y",1,IF(K114="T",0,"Isi Dulu"))))</f>
        <v>Isi Sasaran</v>
      </c>
      <c r="M114" s="849"/>
      <c r="N114" s="852"/>
      <c r="O114" s="517"/>
      <c r="P114" s="517"/>
      <c r="Q114" s="517"/>
      <c r="R114" s="517"/>
    </row>
    <row r="115" spans="2:18" s="527" customFormat="1" ht="15.75">
      <c r="B115" s="837"/>
      <c r="C115" s="840"/>
      <c r="D115" s="858"/>
      <c r="E115" s="855"/>
      <c r="F115" s="549">
        <v>3</v>
      </c>
      <c r="G115" s="550"/>
      <c r="H115" s="598" t="str">
        <f t="shared" si="2"/>
        <v>Belum Diisi</v>
      </c>
      <c r="I115" s="592" t="s">
        <v>26</v>
      </c>
      <c r="J115" s="593" t="str">
        <f>IF($D$113="Y/T","Isi Sasaran",IF($E$113=0,0,IF(I115="Y",1,IF(I115="T",0,"Isi Dulu"))))</f>
        <v>Isi Sasaran</v>
      </c>
      <c r="K115" s="592" t="s">
        <v>26</v>
      </c>
      <c r="L115" s="593" t="str">
        <f>IF($D$113="Y/T","Isi Sasaran",IF($E$113=0,0,IF(K115="Y",1,IF(K115="T",0,"Isi Dulu"))))</f>
        <v>Isi Sasaran</v>
      </c>
      <c r="M115" s="849"/>
      <c r="N115" s="852"/>
      <c r="O115" s="517"/>
      <c r="P115" s="517"/>
      <c r="Q115" s="517"/>
      <c r="R115" s="517"/>
    </row>
    <row r="116" spans="2:18" s="527" customFormat="1" ht="15.75">
      <c r="B116" s="837"/>
      <c r="C116" s="840"/>
      <c r="D116" s="858"/>
      <c r="E116" s="855"/>
      <c r="F116" s="549">
        <v>4</v>
      </c>
      <c r="G116" s="550"/>
      <c r="H116" s="598" t="str">
        <f t="shared" si="2"/>
        <v>Belum Diisi</v>
      </c>
      <c r="I116" s="592" t="s">
        <v>26</v>
      </c>
      <c r="J116" s="593" t="str">
        <f>IF($D$113="Y/T","Isi Sasaran",IF($E$113=0,0,IF(I116="Y",1,IF(I116="T",0,"Isi Dulu"))))</f>
        <v>Isi Sasaran</v>
      </c>
      <c r="K116" s="592" t="s">
        <v>26</v>
      </c>
      <c r="L116" s="593" t="str">
        <f>IF($D$113="Y/T","Isi Sasaran",IF($E$113=0,0,IF(K116="Y",1,IF(K116="T",0,"Isi Dulu"))))</f>
        <v>Isi Sasaran</v>
      </c>
      <c r="M116" s="849"/>
      <c r="N116" s="852"/>
      <c r="O116" s="517"/>
      <c r="P116" s="517"/>
      <c r="Q116" s="517"/>
      <c r="R116" s="517"/>
    </row>
    <row r="117" spans="2:18" s="527" customFormat="1" ht="15.75">
      <c r="B117" s="838"/>
      <c r="C117" s="841"/>
      <c r="D117" s="859"/>
      <c r="E117" s="856"/>
      <c r="F117" s="569">
        <v>5</v>
      </c>
      <c r="G117" s="570"/>
      <c r="H117" s="599" t="str">
        <f t="shared" si="2"/>
        <v>Belum Diisi</v>
      </c>
      <c r="I117" s="595" t="s">
        <v>26</v>
      </c>
      <c r="J117" s="596" t="str">
        <f>IF($D$113="Y/T","Isi Sasaran",IF($E$113=0,0,IF(I117="Y",1,IF(I117="T",0,"Isi Dulu"))))</f>
        <v>Isi Sasaran</v>
      </c>
      <c r="K117" s="595" t="s">
        <v>26</v>
      </c>
      <c r="L117" s="596" t="str">
        <f>IF($D$113="Y/T","Isi Sasaran",IF($E$113=0,0,IF(K117="Y",1,IF(K117="T",0,"Isi Dulu"))))</f>
        <v>Isi Sasaran</v>
      </c>
      <c r="M117" s="850"/>
      <c r="N117" s="853"/>
      <c r="O117" s="517"/>
      <c r="P117" s="517"/>
      <c r="Q117" s="517"/>
      <c r="R117" s="517"/>
    </row>
    <row r="118" spans="2:18" s="527" customFormat="1" ht="15.75">
      <c r="B118" s="836">
        <v>3</v>
      </c>
      <c r="C118" s="839"/>
      <c r="D118" s="857" t="s">
        <v>26</v>
      </c>
      <c r="E118" s="854" t="str">
        <f>IF(D118="Y",1,IF(D118="T",0,IF(D118="Y/T","Belum diisi","Error")))</f>
        <v>Belum diisi</v>
      </c>
      <c r="F118" s="528">
        <v>1</v>
      </c>
      <c r="G118" s="529"/>
      <c r="H118" s="600" t="str">
        <f t="shared" si="2"/>
        <v>Belum Diisi</v>
      </c>
      <c r="I118" s="590" t="s">
        <v>26</v>
      </c>
      <c r="J118" s="591" t="str">
        <f>IF($D$118="Y/T","Isi Sasaran",IF($E$118=0,0,IF(I118="Y",1,IF(I118="T",0,"Isi Dulu"))))</f>
        <v>Isi Sasaran</v>
      </c>
      <c r="K118" s="590" t="s">
        <v>26</v>
      </c>
      <c r="L118" s="591" t="str">
        <f>IF($D$118="Y/T","Isi Sasaran",IF($E$118=0,0,IF(K118="Y",1,IF(K118="T",0,"Isi Dulu"))))</f>
        <v>Isi Sasaran</v>
      </c>
      <c r="M118" s="848" t="s">
        <v>26</v>
      </c>
      <c r="N118" s="851" t="str">
        <f>IF(M118="Y",1,IF(M118="T",0,IF(M118="Y/T","Belum diisi","Error")))</f>
        <v>Belum diisi</v>
      </c>
      <c r="O118" s="517"/>
      <c r="P118" s="517"/>
      <c r="Q118" s="517"/>
      <c r="R118" s="517"/>
    </row>
    <row r="119" spans="2:18" s="527" customFormat="1" ht="15.75">
      <c r="B119" s="837"/>
      <c r="C119" s="840"/>
      <c r="D119" s="858"/>
      <c r="E119" s="855"/>
      <c r="F119" s="549">
        <v>2</v>
      </c>
      <c r="G119" s="550"/>
      <c r="H119" s="598" t="str">
        <f t="shared" si="2"/>
        <v>Belum Diisi</v>
      </c>
      <c r="I119" s="592" t="s">
        <v>26</v>
      </c>
      <c r="J119" s="593" t="str">
        <f>IF($D$118="Y/T","Isi Sasaran",IF($E$118=0,0,IF(I119="Y",1,IF(I119="T",0,"Isi Dulu"))))</f>
        <v>Isi Sasaran</v>
      </c>
      <c r="K119" s="592" t="s">
        <v>26</v>
      </c>
      <c r="L119" s="593" t="str">
        <f>IF($D$118="Y/T","Isi Sasaran",IF($E$118=0,0,IF(K119="Y",1,IF(K119="T",0,"Isi Dulu"))))</f>
        <v>Isi Sasaran</v>
      </c>
      <c r="M119" s="849"/>
      <c r="N119" s="852"/>
      <c r="O119" s="517"/>
      <c r="P119" s="517"/>
      <c r="Q119" s="517"/>
      <c r="R119" s="517"/>
    </row>
    <row r="120" spans="2:18" s="527" customFormat="1" ht="15.75">
      <c r="B120" s="837"/>
      <c r="C120" s="840"/>
      <c r="D120" s="858"/>
      <c r="E120" s="855"/>
      <c r="F120" s="549">
        <v>3</v>
      </c>
      <c r="G120" s="550"/>
      <c r="H120" s="598" t="str">
        <f t="shared" si="2"/>
        <v>Belum Diisi</v>
      </c>
      <c r="I120" s="592" t="s">
        <v>26</v>
      </c>
      <c r="J120" s="593" t="str">
        <f>IF($D$118="Y/T","Isi Sasaran",IF($E$118=0,0,IF(I120="Y",1,IF(I120="T",0,"Isi Dulu"))))</f>
        <v>Isi Sasaran</v>
      </c>
      <c r="K120" s="592" t="s">
        <v>26</v>
      </c>
      <c r="L120" s="593" t="str">
        <f>IF($D$118="Y/T","Isi Sasaran",IF($E$118=0,0,IF(K120="Y",1,IF(K120="T",0,"Isi Dulu"))))</f>
        <v>Isi Sasaran</v>
      </c>
      <c r="M120" s="849"/>
      <c r="N120" s="852"/>
      <c r="O120" s="517"/>
      <c r="P120" s="517"/>
      <c r="Q120" s="517"/>
      <c r="R120" s="517"/>
    </row>
    <row r="121" spans="2:18" s="527" customFormat="1" ht="15.75">
      <c r="B121" s="837"/>
      <c r="C121" s="840"/>
      <c r="D121" s="858"/>
      <c r="E121" s="855"/>
      <c r="F121" s="549">
        <v>4</v>
      </c>
      <c r="G121" s="550"/>
      <c r="H121" s="598" t="str">
        <f t="shared" si="2"/>
        <v>Belum Diisi</v>
      </c>
      <c r="I121" s="592" t="s">
        <v>26</v>
      </c>
      <c r="J121" s="593" t="str">
        <f>IF($D$118="Y/T","Isi Sasaran",IF($E$118=0,0,IF(I121="Y",1,IF(I121="T",0,"Isi Dulu"))))</f>
        <v>Isi Sasaran</v>
      </c>
      <c r="K121" s="592" t="s">
        <v>26</v>
      </c>
      <c r="L121" s="593" t="str">
        <f>IF($D$118="Y/T","Isi Sasaran",IF($E$118=0,0,IF(K121="Y",1,IF(K121="T",0,"Isi Dulu"))))</f>
        <v>Isi Sasaran</v>
      </c>
      <c r="M121" s="849"/>
      <c r="N121" s="852"/>
      <c r="O121" s="517"/>
      <c r="P121" s="517"/>
      <c r="Q121" s="517"/>
      <c r="R121" s="517"/>
    </row>
    <row r="122" spans="2:18" s="527" customFormat="1" ht="15.75">
      <c r="B122" s="838"/>
      <c r="C122" s="841"/>
      <c r="D122" s="859"/>
      <c r="E122" s="856"/>
      <c r="F122" s="569">
        <v>5</v>
      </c>
      <c r="G122" s="570"/>
      <c r="H122" s="599" t="str">
        <f t="shared" si="2"/>
        <v>Belum Diisi</v>
      </c>
      <c r="I122" s="595" t="s">
        <v>26</v>
      </c>
      <c r="J122" s="596" t="str">
        <f>IF($D$118="Y/T","Isi Sasaran",IF($E$118=0,0,IF(I122="Y",1,IF(I122="T",0,"Isi Dulu"))))</f>
        <v>Isi Sasaran</v>
      </c>
      <c r="K122" s="595" t="s">
        <v>26</v>
      </c>
      <c r="L122" s="596" t="str">
        <f>IF($D$118="Y/T","Isi Sasaran",IF($E$118=0,0,IF(K122="Y",1,IF(K122="T",0,"Isi Dulu"))))</f>
        <v>Isi Sasaran</v>
      </c>
      <c r="M122" s="850"/>
      <c r="N122" s="853"/>
      <c r="O122" s="517"/>
      <c r="P122" s="517"/>
      <c r="Q122" s="517"/>
      <c r="R122" s="517"/>
    </row>
    <row r="123" spans="2:18" s="527" customFormat="1" ht="15.75">
      <c r="B123" s="836">
        <v>4</v>
      </c>
      <c r="C123" s="839"/>
      <c r="D123" s="857" t="s">
        <v>26</v>
      </c>
      <c r="E123" s="854" t="str">
        <f>IF(D123="Y",1,IF(D123="T",0,IF(D123="Y/T","Belum diisi","Error")))</f>
        <v>Belum diisi</v>
      </c>
      <c r="F123" s="528">
        <v>1</v>
      </c>
      <c r="G123" s="529"/>
      <c r="H123" s="600" t="str">
        <f t="shared" si="2"/>
        <v>Belum Diisi</v>
      </c>
      <c r="I123" s="590" t="s">
        <v>26</v>
      </c>
      <c r="J123" s="591" t="str">
        <f>IF($D$123="Y/T","Isi Sasaran",IF($E$123=0,0,IF(I123="Y",1,IF(I123="T",0,"Isi Dulu"))))</f>
        <v>Isi Sasaran</v>
      </c>
      <c r="K123" s="590" t="s">
        <v>26</v>
      </c>
      <c r="L123" s="591" t="str">
        <f>IF($D$123="Y/T","Isi Sasaran",IF($E$123=0,0,IF(K123="Y",1,IF(K123="T",0,"Isi Dulu"))))</f>
        <v>Isi Sasaran</v>
      </c>
      <c r="M123" s="848" t="s">
        <v>26</v>
      </c>
      <c r="N123" s="851" t="str">
        <f>IF(M123="Y",1,IF(M123="T",0,IF(M123="Y/T","Belum diisi","Error")))</f>
        <v>Belum diisi</v>
      </c>
      <c r="O123" s="517"/>
      <c r="P123" s="517"/>
      <c r="Q123" s="517"/>
      <c r="R123" s="517"/>
    </row>
    <row r="124" spans="2:18" s="527" customFormat="1" ht="15.75">
      <c r="B124" s="837"/>
      <c r="C124" s="840"/>
      <c r="D124" s="858"/>
      <c r="E124" s="855"/>
      <c r="F124" s="549">
        <v>2</v>
      </c>
      <c r="G124" s="550"/>
      <c r="H124" s="598" t="str">
        <f t="shared" si="2"/>
        <v>Belum Diisi</v>
      </c>
      <c r="I124" s="592" t="s">
        <v>26</v>
      </c>
      <c r="J124" s="593" t="str">
        <f>IF($D$123="Y/T","Isi Sasaran",IF($E$123=0,0,IF(I124="Y",1,IF(I124="T",0,"Isi Dulu"))))</f>
        <v>Isi Sasaran</v>
      </c>
      <c r="K124" s="592" t="s">
        <v>26</v>
      </c>
      <c r="L124" s="593" t="str">
        <f>IF($D$123="Y/T","Isi Sasaran",IF($E$123=0,0,IF(K124="Y",1,IF(K124="T",0,"Isi Dulu"))))</f>
        <v>Isi Sasaran</v>
      </c>
      <c r="M124" s="849"/>
      <c r="N124" s="852"/>
      <c r="O124" s="517"/>
      <c r="P124" s="517"/>
      <c r="Q124" s="517"/>
      <c r="R124" s="517"/>
    </row>
    <row r="125" spans="2:18" s="527" customFormat="1" ht="15.75">
      <c r="B125" s="837"/>
      <c r="C125" s="840"/>
      <c r="D125" s="858"/>
      <c r="E125" s="855"/>
      <c r="F125" s="549">
        <v>3</v>
      </c>
      <c r="G125" s="550"/>
      <c r="H125" s="598" t="str">
        <f t="shared" si="2"/>
        <v>Belum Diisi</v>
      </c>
      <c r="I125" s="592" t="s">
        <v>26</v>
      </c>
      <c r="J125" s="593" t="str">
        <f>IF($D$123="Y/T","Isi Sasaran",IF($E$123=0,0,IF(I125="Y",1,IF(I125="T",0,"Isi Dulu"))))</f>
        <v>Isi Sasaran</v>
      </c>
      <c r="K125" s="592" t="s">
        <v>26</v>
      </c>
      <c r="L125" s="593" t="str">
        <f>IF($D$123="Y/T","Isi Sasaran",IF($E$123=0,0,IF(K125="Y",1,IF(K125="T",0,"Isi Dulu"))))</f>
        <v>Isi Sasaran</v>
      </c>
      <c r="M125" s="849"/>
      <c r="N125" s="852"/>
      <c r="O125" s="517"/>
      <c r="P125" s="517"/>
      <c r="Q125" s="517"/>
      <c r="R125" s="517"/>
    </row>
    <row r="126" spans="2:18" s="527" customFormat="1" ht="15.75">
      <c r="B126" s="837"/>
      <c r="C126" s="840"/>
      <c r="D126" s="858"/>
      <c r="E126" s="855"/>
      <c r="F126" s="549">
        <v>4</v>
      </c>
      <c r="G126" s="550"/>
      <c r="H126" s="598" t="str">
        <f t="shared" si="2"/>
        <v>Belum Diisi</v>
      </c>
      <c r="I126" s="592" t="s">
        <v>26</v>
      </c>
      <c r="J126" s="593" t="str">
        <f>IF($D$123="Y/T","Isi Sasaran",IF($E$123=0,0,IF(I126="Y",1,IF(I126="T",0,"Isi Dulu"))))</f>
        <v>Isi Sasaran</v>
      </c>
      <c r="K126" s="592" t="s">
        <v>26</v>
      </c>
      <c r="L126" s="593" t="str">
        <f>IF($D$123="Y/T","Isi Sasaran",IF($E$123=0,0,IF(K126="Y",1,IF(K126="T",0,"Isi Dulu"))))</f>
        <v>Isi Sasaran</v>
      </c>
      <c r="M126" s="849"/>
      <c r="N126" s="852"/>
      <c r="O126" s="517"/>
      <c r="P126" s="517"/>
      <c r="Q126" s="517"/>
      <c r="R126" s="517"/>
    </row>
    <row r="127" spans="2:18" s="527" customFormat="1" ht="15.75">
      <c r="B127" s="838"/>
      <c r="C127" s="841"/>
      <c r="D127" s="859"/>
      <c r="E127" s="856"/>
      <c r="F127" s="569">
        <v>5</v>
      </c>
      <c r="G127" s="570"/>
      <c r="H127" s="599" t="str">
        <f t="shared" si="2"/>
        <v>Belum Diisi</v>
      </c>
      <c r="I127" s="595" t="s">
        <v>26</v>
      </c>
      <c r="J127" s="596" t="str">
        <f>IF($D$123="Y/T","Isi Sasaran",IF($E$123=0,0,IF(I127="Y",1,IF(I127="T",0,"Isi Dulu"))))</f>
        <v>Isi Sasaran</v>
      </c>
      <c r="K127" s="595" t="s">
        <v>26</v>
      </c>
      <c r="L127" s="596" t="str">
        <f>IF($D$123="Y/T","Isi Sasaran",IF($E$123=0,0,IF(K127="Y",1,IF(K127="T",0,"Isi Dulu"))))</f>
        <v>Isi Sasaran</v>
      </c>
      <c r="M127" s="850"/>
      <c r="N127" s="853"/>
      <c r="O127" s="517"/>
      <c r="P127" s="517"/>
      <c r="Q127" s="517"/>
      <c r="R127" s="517"/>
    </row>
    <row r="128" spans="2:18" s="527" customFormat="1" ht="15.75">
      <c r="B128" s="836">
        <v>5</v>
      </c>
      <c r="C128" s="839"/>
      <c r="D128" s="857" t="s">
        <v>26</v>
      </c>
      <c r="E128" s="854" t="str">
        <f>IF(D128="Y",1,IF(D128="T",0,IF(D128="Y/T","Belum diisi","Error")))</f>
        <v>Belum diisi</v>
      </c>
      <c r="F128" s="528">
        <v>1</v>
      </c>
      <c r="G128" s="529"/>
      <c r="H128" s="600" t="str">
        <f t="shared" si="2"/>
        <v>Belum Diisi</v>
      </c>
      <c r="I128" s="590" t="s">
        <v>26</v>
      </c>
      <c r="J128" s="591" t="str">
        <f>IF($D$128="Y/T","Isi Sasaran",IF($E$128=0,0,IF(I128="Y",1,IF(I128="T",0,"Isi Dulu"))))</f>
        <v>Isi Sasaran</v>
      </c>
      <c r="K128" s="590" t="s">
        <v>26</v>
      </c>
      <c r="L128" s="591" t="str">
        <f>IF($D$128="Y/T","Isi Sasaran",IF($E$128=0,0,IF(K128="Y",1,IF(K128="T",0,"Isi Dulu"))))</f>
        <v>Isi Sasaran</v>
      </c>
      <c r="M128" s="848" t="s">
        <v>26</v>
      </c>
      <c r="N128" s="851" t="str">
        <f>IF(M128="Y",1,IF(M128="T",0,IF(M128="Y/T","Belum diisi","Error")))</f>
        <v>Belum diisi</v>
      </c>
      <c r="O128" s="517"/>
      <c r="P128" s="517"/>
      <c r="Q128" s="517"/>
      <c r="R128" s="517"/>
    </row>
    <row r="129" spans="2:18" s="527" customFormat="1" ht="15.75">
      <c r="B129" s="837"/>
      <c r="C129" s="840"/>
      <c r="D129" s="858"/>
      <c r="E129" s="855"/>
      <c r="F129" s="549">
        <v>2</v>
      </c>
      <c r="G129" s="550"/>
      <c r="H129" s="598" t="str">
        <f t="shared" si="2"/>
        <v>Belum Diisi</v>
      </c>
      <c r="I129" s="592" t="s">
        <v>26</v>
      </c>
      <c r="J129" s="593" t="str">
        <f>IF($D$128="Y/T","Isi Sasaran",IF($E$128=0,0,IF(I129="Y",1,IF(I129="T",0,"Isi Dulu"))))</f>
        <v>Isi Sasaran</v>
      </c>
      <c r="K129" s="592" t="s">
        <v>26</v>
      </c>
      <c r="L129" s="593" t="str">
        <f>IF($D$128="Y/T","Isi Sasaran",IF($E$128=0,0,IF(K129="Y",1,IF(K129="T",0,"Isi Dulu"))))</f>
        <v>Isi Sasaran</v>
      </c>
      <c r="M129" s="849"/>
      <c r="N129" s="852"/>
      <c r="O129" s="517"/>
      <c r="P129" s="517"/>
      <c r="Q129" s="517"/>
      <c r="R129" s="517"/>
    </row>
    <row r="130" spans="2:18" s="527" customFormat="1" ht="15.75">
      <c r="B130" s="837"/>
      <c r="C130" s="840"/>
      <c r="D130" s="858"/>
      <c r="E130" s="855"/>
      <c r="F130" s="549">
        <v>3</v>
      </c>
      <c r="G130" s="550"/>
      <c r="H130" s="598" t="str">
        <f t="shared" si="2"/>
        <v>Belum Diisi</v>
      </c>
      <c r="I130" s="592" t="s">
        <v>26</v>
      </c>
      <c r="J130" s="593" t="str">
        <f>IF($D$128="Y/T","Isi Sasaran",IF($E$128=0,0,IF(I130="Y",1,IF(I130="T",0,"Isi Dulu"))))</f>
        <v>Isi Sasaran</v>
      </c>
      <c r="K130" s="592" t="s">
        <v>26</v>
      </c>
      <c r="L130" s="593" t="str">
        <f>IF($D$128="Y/T","Isi Sasaran",IF($E$128=0,0,IF(K130="Y",1,IF(K130="T",0,"Isi Dulu"))))</f>
        <v>Isi Sasaran</v>
      </c>
      <c r="M130" s="849"/>
      <c r="N130" s="852"/>
      <c r="O130" s="517"/>
      <c r="P130" s="517"/>
      <c r="Q130" s="517"/>
      <c r="R130" s="517"/>
    </row>
    <row r="131" spans="2:18" s="527" customFormat="1" ht="15.75">
      <c r="B131" s="837"/>
      <c r="C131" s="840"/>
      <c r="D131" s="858"/>
      <c r="E131" s="855"/>
      <c r="F131" s="549">
        <v>4</v>
      </c>
      <c r="G131" s="550"/>
      <c r="H131" s="598" t="str">
        <f t="shared" si="2"/>
        <v>Belum Diisi</v>
      </c>
      <c r="I131" s="592" t="s">
        <v>26</v>
      </c>
      <c r="J131" s="593" t="str">
        <f>IF($D$128="Y/T","Isi Sasaran",IF($E$128=0,0,IF(I131="Y",1,IF(I131="T",0,"Isi Dulu"))))</f>
        <v>Isi Sasaran</v>
      </c>
      <c r="K131" s="592" t="s">
        <v>26</v>
      </c>
      <c r="L131" s="593" t="str">
        <f>IF($D$128="Y/T","Isi Sasaran",IF($E$128=0,0,IF(K131="Y",1,IF(K131="T",0,"Isi Dulu"))))</f>
        <v>Isi Sasaran</v>
      </c>
      <c r="M131" s="849"/>
      <c r="N131" s="852"/>
      <c r="O131" s="517"/>
      <c r="P131" s="517"/>
      <c r="Q131" s="517"/>
      <c r="R131" s="517"/>
    </row>
    <row r="132" spans="2:18" s="527" customFormat="1" ht="15.75">
      <c r="B132" s="838"/>
      <c r="C132" s="841"/>
      <c r="D132" s="859"/>
      <c r="E132" s="856"/>
      <c r="F132" s="569">
        <v>5</v>
      </c>
      <c r="G132" s="570"/>
      <c r="H132" s="599" t="str">
        <f t="shared" si="2"/>
        <v>Belum Diisi</v>
      </c>
      <c r="I132" s="595" t="s">
        <v>26</v>
      </c>
      <c r="J132" s="596" t="str">
        <f>IF($D$128="Y/T","Isi Sasaran",IF($E$128=0,0,IF(I132="Y",1,IF(I132="T",0,"Isi Dulu"))))</f>
        <v>Isi Sasaran</v>
      </c>
      <c r="K132" s="595" t="s">
        <v>26</v>
      </c>
      <c r="L132" s="596" t="str">
        <f>IF($D$128="Y/T","Isi Sasaran",IF($E$128=0,0,IF(K132="Y",1,IF(K132="T",0,"Isi Dulu"))))</f>
        <v>Isi Sasaran</v>
      </c>
      <c r="M132" s="850"/>
      <c r="N132" s="853"/>
      <c r="O132" s="517"/>
      <c r="P132" s="517"/>
      <c r="Q132" s="517"/>
      <c r="R132" s="517"/>
    </row>
    <row r="133" spans="2:18" s="527" customFormat="1" ht="15.75">
      <c r="B133" s="836">
        <v>6</v>
      </c>
      <c r="C133" s="839"/>
      <c r="D133" s="857" t="s">
        <v>26</v>
      </c>
      <c r="E133" s="854" t="str">
        <f>IF(D133="Y",1,IF(D133="T",0,IF(D133="Y/T","Belum diisi","Error")))</f>
        <v>Belum diisi</v>
      </c>
      <c r="F133" s="528">
        <v>1</v>
      </c>
      <c r="G133" s="529"/>
      <c r="H133" s="600" t="str">
        <f t="shared" si="2"/>
        <v>Belum Diisi</v>
      </c>
      <c r="I133" s="590" t="s">
        <v>26</v>
      </c>
      <c r="J133" s="591" t="str">
        <f>IF($D$133="Y/T","Isi Sasaran",IF($E$133=0,0,IF(I133="Y",1,IF(I133="T",0,"Isi Dulu"))))</f>
        <v>Isi Sasaran</v>
      </c>
      <c r="K133" s="590" t="s">
        <v>26</v>
      </c>
      <c r="L133" s="591" t="str">
        <f>IF($D$133="Y/T","Isi Sasaran",IF($E$133=0,0,IF(K133="Y",1,IF(K133="T",0,"Isi Dulu"))))</f>
        <v>Isi Sasaran</v>
      </c>
      <c r="M133" s="848" t="s">
        <v>26</v>
      </c>
      <c r="N133" s="851" t="str">
        <f>IF(M133="Y",1,IF(M133="T",0,IF(M133="Y/T","Belum diisi","Error")))</f>
        <v>Belum diisi</v>
      </c>
      <c r="O133" s="517"/>
      <c r="P133" s="517"/>
      <c r="Q133" s="517"/>
      <c r="R133" s="517"/>
    </row>
    <row r="134" spans="2:18" s="527" customFormat="1" ht="15.75">
      <c r="B134" s="837"/>
      <c r="C134" s="840"/>
      <c r="D134" s="858"/>
      <c r="E134" s="855"/>
      <c r="F134" s="549">
        <v>2</v>
      </c>
      <c r="G134" s="550"/>
      <c r="H134" s="598" t="str">
        <f t="shared" si="2"/>
        <v>Belum Diisi</v>
      </c>
      <c r="I134" s="592" t="s">
        <v>26</v>
      </c>
      <c r="J134" s="593" t="str">
        <f>IF($D$133="Y/T","Isi Sasaran",IF($E$133=0,0,IF(I134="Y",1,IF(I134="T",0,"Isi Dulu"))))</f>
        <v>Isi Sasaran</v>
      </c>
      <c r="K134" s="592" t="s">
        <v>26</v>
      </c>
      <c r="L134" s="593" t="str">
        <f>IF($D$133="Y/T","Isi Sasaran",IF($E$133=0,0,IF(K134="Y",1,IF(K134="T",0,"Isi Dulu"))))</f>
        <v>Isi Sasaran</v>
      </c>
      <c r="M134" s="849"/>
      <c r="N134" s="852"/>
      <c r="O134" s="517"/>
      <c r="P134" s="517"/>
      <c r="Q134" s="517"/>
      <c r="R134" s="517"/>
    </row>
    <row r="135" spans="2:18" s="527" customFormat="1" ht="15.75">
      <c r="B135" s="837"/>
      <c r="C135" s="840"/>
      <c r="D135" s="858"/>
      <c r="E135" s="855"/>
      <c r="F135" s="549">
        <v>3</v>
      </c>
      <c r="G135" s="550"/>
      <c r="H135" s="598" t="str">
        <f t="shared" si="2"/>
        <v>Belum Diisi</v>
      </c>
      <c r="I135" s="592" t="s">
        <v>26</v>
      </c>
      <c r="J135" s="593" t="str">
        <f>IF($D$133="Y/T","Isi Sasaran",IF($E$133=0,0,IF(I135="Y",1,IF(I135="T",0,"Isi Dulu"))))</f>
        <v>Isi Sasaran</v>
      </c>
      <c r="K135" s="592" t="s">
        <v>26</v>
      </c>
      <c r="L135" s="593" t="str">
        <f>IF($D$133="Y/T","Isi Sasaran",IF($E$133=0,0,IF(K135="Y",1,IF(K135="T",0,"Isi Dulu"))))</f>
        <v>Isi Sasaran</v>
      </c>
      <c r="M135" s="849"/>
      <c r="N135" s="852"/>
      <c r="O135" s="517"/>
      <c r="P135" s="517"/>
      <c r="Q135" s="517"/>
      <c r="R135" s="517"/>
    </row>
    <row r="136" spans="2:18" s="527" customFormat="1" ht="15.75">
      <c r="B136" s="837"/>
      <c r="C136" s="840"/>
      <c r="D136" s="858"/>
      <c r="E136" s="855"/>
      <c r="F136" s="549">
        <v>4</v>
      </c>
      <c r="G136" s="550"/>
      <c r="H136" s="598" t="str">
        <f t="shared" si="2"/>
        <v>Belum Diisi</v>
      </c>
      <c r="I136" s="592" t="s">
        <v>26</v>
      </c>
      <c r="J136" s="593" t="str">
        <f>IF($D$133="Y/T","Isi Sasaran",IF($E$133=0,0,IF(I136="Y",1,IF(I136="T",0,"Isi Dulu"))))</f>
        <v>Isi Sasaran</v>
      </c>
      <c r="K136" s="592" t="s">
        <v>26</v>
      </c>
      <c r="L136" s="593" t="str">
        <f>IF($D$133="Y/T","Isi Sasaran",IF($E$133=0,0,IF(K136="Y",1,IF(K136="T",0,"Isi Dulu"))))</f>
        <v>Isi Sasaran</v>
      </c>
      <c r="M136" s="849"/>
      <c r="N136" s="852"/>
      <c r="O136" s="517"/>
      <c r="P136" s="517"/>
      <c r="Q136" s="517"/>
      <c r="R136" s="517"/>
    </row>
    <row r="137" spans="2:18" s="527" customFormat="1" ht="15.75">
      <c r="B137" s="838"/>
      <c r="C137" s="841"/>
      <c r="D137" s="859"/>
      <c r="E137" s="856"/>
      <c r="F137" s="569">
        <v>5</v>
      </c>
      <c r="G137" s="570"/>
      <c r="H137" s="599" t="str">
        <f t="shared" si="2"/>
        <v>Belum Diisi</v>
      </c>
      <c r="I137" s="595" t="s">
        <v>26</v>
      </c>
      <c r="J137" s="596" t="str">
        <f>IF($D$133="Y/T","Isi Sasaran",IF($E$133=0,0,IF(I137="Y",1,IF(I137="T",0,"Isi Dulu"))))</f>
        <v>Isi Sasaran</v>
      </c>
      <c r="K137" s="595" t="s">
        <v>26</v>
      </c>
      <c r="L137" s="596" t="str">
        <f>IF($D$133="Y/T","Isi Sasaran",IF($E$133=0,0,IF(K137="Y",1,IF(K137="T",0,"Isi Dulu"))))</f>
        <v>Isi Sasaran</v>
      </c>
      <c r="M137" s="850"/>
      <c r="N137" s="853"/>
      <c r="O137" s="517"/>
      <c r="P137" s="517"/>
      <c r="Q137" s="517"/>
      <c r="R137" s="517"/>
    </row>
    <row r="138" spans="2:18" s="527" customFormat="1" ht="15.75">
      <c r="B138" s="836">
        <v>7</v>
      </c>
      <c r="C138" s="839"/>
      <c r="D138" s="857" t="s">
        <v>26</v>
      </c>
      <c r="E138" s="854" t="str">
        <f>IF(D138="Y",1,IF(D138="T",0,IF(D138="Y/T","Belum diisi","Error")))</f>
        <v>Belum diisi</v>
      </c>
      <c r="F138" s="528">
        <v>1</v>
      </c>
      <c r="G138" s="529"/>
      <c r="H138" s="600" t="str">
        <f t="shared" si="2"/>
        <v>Belum Diisi</v>
      </c>
      <c r="I138" s="590" t="s">
        <v>26</v>
      </c>
      <c r="J138" s="591" t="str">
        <f>IF($D$138="Y/T","Isi Sasaran",IF($E$138=0,0,IF(I138="Y",1,IF(I138="T",0,"Isi Dulu"))))</f>
        <v>Isi Sasaran</v>
      </c>
      <c r="K138" s="590" t="s">
        <v>26</v>
      </c>
      <c r="L138" s="591" t="str">
        <f>IF($D$138="Y/T","Isi Sasaran",IF($E$138=0,0,IF(K138="Y",1,IF(K138="T",0,"Isi Dulu"))))</f>
        <v>Isi Sasaran</v>
      </c>
      <c r="M138" s="848" t="s">
        <v>26</v>
      </c>
      <c r="N138" s="851" t="str">
        <f>IF(M138="Y",1,IF(M138="T",0,IF(M138="Y/T","Belum diisi","Error")))</f>
        <v>Belum diisi</v>
      </c>
      <c r="O138" s="517"/>
      <c r="P138" s="517"/>
      <c r="Q138" s="517"/>
      <c r="R138" s="517"/>
    </row>
    <row r="139" spans="2:18" s="527" customFormat="1" ht="15.75">
      <c r="B139" s="837"/>
      <c r="C139" s="840"/>
      <c r="D139" s="858"/>
      <c r="E139" s="855"/>
      <c r="F139" s="549">
        <v>2</v>
      </c>
      <c r="G139" s="550"/>
      <c r="H139" s="598" t="str">
        <f t="shared" si="2"/>
        <v>Belum Diisi</v>
      </c>
      <c r="I139" s="592" t="s">
        <v>26</v>
      </c>
      <c r="J139" s="593" t="str">
        <f>IF($D$138="Y/T","Isi Sasaran",IF($E$138=0,0,IF(I139="Y",1,IF(I139="T",0,"Isi Dulu"))))</f>
        <v>Isi Sasaran</v>
      </c>
      <c r="K139" s="592" t="s">
        <v>26</v>
      </c>
      <c r="L139" s="593" t="str">
        <f>IF($D$138="Y/T","Isi Sasaran",IF($E$138=0,0,IF(K139="Y",1,IF(K139="T",0,"Isi Dulu"))))</f>
        <v>Isi Sasaran</v>
      </c>
      <c r="M139" s="849"/>
      <c r="N139" s="852"/>
      <c r="O139" s="517"/>
      <c r="P139" s="517"/>
      <c r="Q139" s="517"/>
      <c r="R139" s="517"/>
    </row>
    <row r="140" spans="2:18" s="527" customFormat="1" ht="15.75">
      <c r="B140" s="837"/>
      <c r="C140" s="840"/>
      <c r="D140" s="858"/>
      <c r="E140" s="855"/>
      <c r="F140" s="549">
        <v>3</v>
      </c>
      <c r="G140" s="550"/>
      <c r="H140" s="598" t="str">
        <f t="shared" si="2"/>
        <v>Belum Diisi</v>
      </c>
      <c r="I140" s="592" t="s">
        <v>26</v>
      </c>
      <c r="J140" s="593" t="str">
        <f>IF($D$138="Y/T","Isi Sasaran",IF($E$138=0,0,IF(I140="Y",1,IF(I140="T",0,"Isi Dulu"))))</f>
        <v>Isi Sasaran</v>
      </c>
      <c r="K140" s="592" t="s">
        <v>26</v>
      </c>
      <c r="L140" s="593" t="str">
        <f>IF($D$138="Y/T","Isi Sasaran",IF($E$138=0,0,IF(K140="Y",1,IF(K140="T",0,"Isi Dulu"))))</f>
        <v>Isi Sasaran</v>
      </c>
      <c r="M140" s="849"/>
      <c r="N140" s="852"/>
      <c r="O140" s="517"/>
      <c r="P140" s="517"/>
      <c r="Q140" s="517"/>
      <c r="R140" s="517"/>
    </row>
    <row r="141" spans="2:18" s="527" customFormat="1" ht="15.75">
      <c r="B141" s="837"/>
      <c r="C141" s="840"/>
      <c r="D141" s="858"/>
      <c r="E141" s="855"/>
      <c r="F141" s="549">
        <v>4</v>
      </c>
      <c r="G141" s="550"/>
      <c r="H141" s="598" t="str">
        <f t="shared" si="2"/>
        <v>Belum Diisi</v>
      </c>
      <c r="I141" s="592" t="s">
        <v>26</v>
      </c>
      <c r="J141" s="593" t="str">
        <f>IF($D$138="Y/T","Isi Sasaran",IF($E$138=0,0,IF(I141="Y",1,IF(I141="T",0,"Isi Dulu"))))</f>
        <v>Isi Sasaran</v>
      </c>
      <c r="K141" s="592" t="s">
        <v>26</v>
      </c>
      <c r="L141" s="593" t="str">
        <f>IF($D$138="Y/T","Isi Sasaran",IF($E$138=0,0,IF(K141="Y",1,IF(K141="T",0,"Isi Dulu"))))</f>
        <v>Isi Sasaran</v>
      </c>
      <c r="M141" s="849"/>
      <c r="N141" s="852"/>
      <c r="O141" s="517"/>
      <c r="P141" s="517"/>
      <c r="Q141" s="517"/>
      <c r="R141" s="517"/>
    </row>
    <row r="142" spans="2:18" s="527" customFormat="1" ht="15.75">
      <c r="B142" s="838"/>
      <c r="C142" s="841"/>
      <c r="D142" s="859"/>
      <c r="E142" s="856"/>
      <c r="F142" s="569">
        <v>5</v>
      </c>
      <c r="G142" s="570"/>
      <c r="H142" s="599" t="str">
        <f t="shared" si="2"/>
        <v>Belum Diisi</v>
      </c>
      <c r="I142" s="595" t="s">
        <v>26</v>
      </c>
      <c r="J142" s="596" t="str">
        <f>IF($D$138="Y/T","Isi Sasaran",IF($E$138=0,0,IF(I142="Y",1,IF(I142="T",0,"Isi Dulu"))))</f>
        <v>Isi Sasaran</v>
      </c>
      <c r="K142" s="595" t="s">
        <v>26</v>
      </c>
      <c r="L142" s="596" t="str">
        <f>IF($D$138="Y/T","Isi Sasaran",IF($E$138=0,0,IF(K142="Y",1,IF(K142="T",0,"Isi Dulu"))))</f>
        <v>Isi Sasaran</v>
      </c>
      <c r="M142" s="850"/>
      <c r="N142" s="853"/>
      <c r="O142" s="517"/>
      <c r="P142" s="517"/>
      <c r="Q142" s="517"/>
      <c r="R142" s="517"/>
    </row>
    <row r="143" spans="2:18" s="527" customFormat="1" ht="15.75">
      <c r="B143" s="836">
        <v>8</v>
      </c>
      <c r="C143" s="839"/>
      <c r="D143" s="857" t="s">
        <v>26</v>
      </c>
      <c r="E143" s="854" t="str">
        <f>IF(D143="Y",1,IF(D143="T",0,IF(D143="Y/T","Belum diisi","Error")))</f>
        <v>Belum diisi</v>
      </c>
      <c r="F143" s="528">
        <v>1</v>
      </c>
      <c r="G143" s="529"/>
      <c r="H143" s="600" t="str">
        <f t="shared" si="2"/>
        <v>Belum Diisi</v>
      </c>
      <c r="I143" s="590" t="s">
        <v>26</v>
      </c>
      <c r="J143" s="591" t="str">
        <f>IF($D$143="Y/T","Isi Sasaran",IF($E$143=0,0,IF(I143="Y",1,IF(I143="T",0,"Isi Dulu"))))</f>
        <v>Isi Sasaran</v>
      </c>
      <c r="K143" s="590" t="s">
        <v>26</v>
      </c>
      <c r="L143" s="591" t="str">
        <f>IF($D$143="Y/T","Isi Sasaran",IF($E$143=0,0,IF(K143="Y",1,IF(K143="T",0,"Isi Dulu"))))</f>
        <v>Isi Sasaran</v>
      </c>
      <c r="M143" s="848" t="s">
        <v>26</v>
      </c>
      <c r="N143" s="851" t="str">
        <f>IF(M143="Y",1,IF(M143="T",0,IF(M143="Y/T","Belum diisi","Error")))</f>
        <v>Belum diisi</v>
      </c>
      <c r="O143" s="517"/>
      <c r="P143" s="517"/>
      <c r="Q143" s="517"/>
      <c r="R143" s="517"/>
    </row>
    <row r="144" spans="2:18" s="527" customFormat="1" ht="15.75">
      <c r="B144" s="837"/>
      <c r="C144" s="840"/>
      <c r="D144" s="858"/>
      <c r="E144" s="855"/>
      <c r="F144" s="549">
        <v>2</v>
      </c>
      <c r="G144" s="550"/>
      <c r="H144" s="598" t="str">
        <f t="shared" si="2"/>
        <v>Belum Diisi</v>
      </c>
      <c r="I144" s="592" t="s">
        <v>26</v>
      </c>
      <c r="J144" s="593" t="str">
        <f>IF($D$143="Y/T","Isi Sasaran",IF($E$143=0,0,IF(I144="Y",1,IF(I144="T",0,"Isi Dulu"))))</f>
        <v>Isi Sasaran</v>
      </c>
      <c r="K144" s="592" t="s">
        <v>26</v>
      </c>
      <c r="L144" s="593" t="str">
        <f>IF($D$143="Y/T","Isi Sasaran",IF($E$143=0,0,IF(K144="Y",1,IF(K144="T",0,"Isi Dulu"))))</f>
        <v>Isi Sasaran</v>
      </c>
      <c r="M144" s="849"/>
      <c r="N144" s="852"/>
      <c r="O144" s="517"/>
      <c r="P144" s="517"/>
      <c r="Q144" s="517"/>
      <c r="R144" s="517"/>
    </row>
    <row r="145" spans="2:18" s="527" customFormat="1" ht="15.75">
      <c r="B145" s="837"/>
      <c r="C145" s="840"/>
      <c r="D145" s="858"/>
      <c r="E145" s="855"/>
      <c r="F145" s="549">
        <v>3</v>
      </c>
      <c r="G145" s="550"/>
      <c r="H145" s="598" t="str">
        <f t="shared" si="2"/>
        <v>Belum Diisi</v>
      </c>
      <c r="I145" s="592" t="s">
        <v>26</v>
      </c>
      <c r="J145" s="593" t="str">
        <f>IF($D$143="Y/T","Isi Sasaran",IF($E$143=0,0,IF(I145="Y",1,IF(I145="T",0,"Isi Dulu"))))</f>
        <v>Isi Sasaran</v>
      </c>
      <c r="K145" s="592" t="s">
        <v>26</v>
      </c>
      <c r="L145" s="593" t="str">
        <f>IF($D$143="Y/T","Isi Sasaran",IF($E$143=0,0,IF(K145="Y",1,IF(K145="T",0,"Isi Dulu"))))</f>
        <v>Isi Sasaran</v>
      </c>
      <c r="M145" s="849"/>
      <c r="N145" s="852"/>
      <c r="O145" s="517"/>
      <c r="P145" s="517"/>
      <c r="Q145" s="517"/>
      <c r="R145" s="517"/>
    </row>
    <row r="146" spans="2:18" s="527" customFormat="1" ht="15.75">
      <c r="B146" s="837"/>
      <c r="C146" s="840"/>
      <c r="D146" s="858"/>
      <c r="E146" s="855"/>
      <c r="F146" s="549">
        <v>4</v>
      </c>
      <c r="G146" s="550"/>
      <c r="H146" s="598" t="str">
        <f t="shared" si="2"/>
        <v>Belum Diisi</v>
      </c>
      <c r="I146" s="592" t="s">
        <v>26</v>
      </c>
      <c r="J146" s="593" t="str">
        <f>IF($D$143="Y/T","Isi Sasaran",IF($E$143=0,0,IF(I146="Y",1,IF(I146="T",0,"Isi Dulu"))))</f>
        <v>Isi Sasaran</v>
      </c>
      <c r="K146" s="592" t="s">
        <v>26</v>
      </c>
      <c r="L146" s="593" t="str">
        <f>IF($D$143="Y/T","Isi Sasaran",IF($E$143=0,0,IF(K146="Y",1,IF(K146="T",0,"Isi Dulu"))))</f>
        <v>Isi Sasaran</v>
      </c>
      <c r="M146" s="849"/>
      <c r="N146" s="852"/>
      <c r="O146" s="517"/>
      <c r="P146" s="517"/>
      <c r="Q146" s="517"/>
      <c r="R146" s="517"/>
    </row>
    <row r="147" spans="2:18" s="527" customFormat="1" ht="15.75">
      <c r="B147" s="838"/>
      <c r="C147" s="841"/>
      <c r="D147" s="859"/>
      <c r="E147" s="856"/>
      <c r="F147" s="569">
        <v>5</v>
      </c>
      <c r="G147" s="570"/>
      <c r="H147" s="599" t="str">
        <f t="shared" si="2"/>
        <v>Belum Diisi</v>
      </c>
      <c r="I147" s="595" t="s">
        <v>26</v>
      </c>
      <c r="J147" s="596" t="str">
        <f>IF($D$143="Y/T","Isi Sasaran",IF($E$143=0,0,IF(I147="Y",1,IF(I147="T",0,"Isi Dulu"))))</f>
        <v>Isi Sasaran</v>
      </c>
      <c r="K147" s="595" t="s">
        <v>26</v>
      </c>
      <c r="L147" s="596" t="str">
        <f>IF($D$143="Y/T","Isi Sasaran",IF($E$143=0,0,IF(K147="Y",1,IF(K147="T",0,"Isi Dulu"))))</f>
        <v>Isi Sasaran</v>
      </c>
      <c r="M147" s="850"/>
      <c r="N147" s="853"/>
      <c r="O147" s="517"/>
      <c r="P147" s="517"/>
      <c r="Q147" s="517"/>
      <c r="R147" s="517"/>
    </row>
    <row r="148" spans="2:18" s="527" customFormat="1" ht="15.75">
      <c r="B148" s="836">
        <v>9</v>
      </c>
      <c r="C148" s="839"/>
      <c r="D148" s="857" t="s">
        <v>26</v>
      </c>
      <c r="E148" s="854" t="str">
        <f>IF(D148="Y",1,IF(D148="T",0,IF(D148="Y/T","Belum diisi","Error")))</f>
        <v>Belum diisi</v>
      </c>
      <c r="F148" s="528">
        <v>1</v>
      </c>
      <c r="G148" s="529"/>
      <c r="H148" s="600" t="str">
        <f t="shared" si="2"/>
        <v>Belum Diisi</v>
      </c>
      <c r="I148" s="590" t="s">
        <v>26</v>
      </c>
      <c r="J148" s="591" t="str">
        <f>IF($D$148="Y/T","Isi Sasaran",IF($E$148=0,0,IF(I148="Y",1,IF(I148="T",0,"Isi Dulu"))))</f>
        <v>Isi Sasaran</v>
      </c>
      <c r="K148" s="590" t="s">
        <v>26</v>
      </c>
      <c r="L148" s="591" t="str">
        <f>IF($D$148="Y/T","Isi Sasaran",IF($E$148=0,0,IF(K148="Y",1,IF(K148="T",0,"Isi Dulu"))))</f>
        <v>Isi Sasaran</v>
      </c>
      <c r="M148" s="848" t="s">
        <v>26</v>
      </c>
      <c r="N148" s="851" t="str">
        <f>IF(M148="Y",1,IF(M148="T",0,IF(M148="Y/T","Belum diisi","Error")))</f>
        <v>Belum diisi</v>
      </c>
      <c r="O148" s="517"/>
      <c r="P148" s="517"/>
      <c r="Q148" s="517"/>
      <c r="R148" s="517"/>
    </row>
    <row r="149" spans="2:18" s="527" customFormat="1" ht="15.75">
      <c r="B149" s="837"/>
      <c r="C149" s="840"/>
      <c r="D149" s="858"/>
      <c r="E149" s="855"/>
      <c r="F149" s="549">
        <v>2</v>
      </c>
      <c r="G149" s="550"/>
      <c r="H149" s="598" t="str">
        <f t="shared" si="2"/>
        <v>Belum Diisi</v>
      </c>
      <c r="I149" s="592" t="s">
        <v>26</v>
      </c>
      <c r="J149" s="593" t="str">
        <f>IF($D$148="Y/T","Isi Sasaran",IF($E$148=0,0,IF(I149="Y",1,IF(I149="T",0,"Isi Dulu"))))</f>
        <v>Isi Sasaran</v>
      </c>
      <c r="K149" s="592" t="s">
        <v>26</v>
      </c>
      <c r="L149" s="593" t="str">
        <f>IF($D$148="Y/T","Isi Sasaran",IF($E$148=0,0,IF(K149="Y",1,IF(K149="T",0,"Isi Dulu"))))</f>
        <v>Isi Sasaran</v>
      </c>
      <c r="M149" s="849"/>
      <c r="N149" s="852"/>
      <c r="O149" s="517"/>
      <c r="P149" s="517"/>
      <c r="Q149" s="517"/>
      <c r="R149" s="517"/>
    </row>
    <row r="150" spans="2:18" s="527" customFormat="1" ht="15.75">
      <c r="B150" s="837"/>
      <c r="C150" s="840"/>
      <c r="D150" s="858"/>
      <c r="E150" s="855"/>
      <c r="F150" s="549">
        <v>3</v>
      </c>
      <c r="G150" s="550"/>
      <c r="H150" s="598" t="str">
        <f t="shared" si="2"/>
        <v>Belum Diisi</v>
      </c>
      <c r="I150" s="592" t="s">
        <v>26</v>
      </c>
      <c r="J150" s="593" t="str">
        <f>IF($D$148="Y/T","Isi Sasaran",IF($E$148=0,0,IF(I150="Y",1,IF(I150="T",0,"Isi Dulu"))))</f>
        <v>Isi Sasaran</v>
      </c>
      <c r="K150" s="592" t="s">
        <v>26</v>
      </c>
      <c r="L150" s="593" t="str">
        <f>IF($D$148="Y/T","Isi Sasaran",IF($E$148=0,0,IF(K150="Y",1,IF(K150="T",0,"Isi Dulu"))))</f>
        <v>Isi Sasaran</v>
      </c>
      <c r="M150" s="849"/>
      <c r="N150" s="852"/>
      <c r="O150" s="517"/>
      <c r="P150" s="517"/>
      <c r="Q150" s="517"/>
      <c r="R150" s="517"/>
    </row>
    <row r="151" spans="2:18" s="527" customFormat="1" ht="15.75">
      <c r="B151" s="837"/>
      <c r="C151" s="840"/>
      <c r="D151" s="858"/>
      <c r="E151" s="855"/>
      <c r="F151" s="549">
        <v>4</v>
      </c>
      <c r="G151" s="550"/>
      <c r="H151" s="598" t="str">
        <f t="shared" si="2"/>
        <v>Belum Diisi</v>
      </c>
      <c r="I151" s="592" t="s">
        <v>26</v>
      </c>
      <c r="J151" s="593" t="str">
        <f>IF($D$148="Y/T","Isi Sasaran",IF($E$148=0,0,IF(I151="Y",1,IF(I151="T",0,"Isi Dulu"))))</f>
        <v>Isi Sasaran</v>
      </c>
      <c r="K151" s="592" t="s">
        <v>26</v>
      </c>
      <c r="L151" s="593" t="str">
        <f>IF($D$148="Y/T","Isi Sasaran",IF($E$148=0,0,IF(K151="Y",1,IF(K151="T",0,"Isi Dulu"))))</f>
        <v>Isi Sasaran</v>
      </c>
      <c r="M151" s="849"/>
      <c r="N151" s="852"/>
      <c r="O151" s="517"/>
      <c r="P151" s="517"/>
      <c r="Q151" s="517"/>
      <c r="R151" s="517"/>
    </row>
    <row r="152" spans="2:18" s="527" customFormat="1" ht="15.75">
      <c r="B152" s="838"/>
      <c r="C152" s="841"/>
      <c r="D152" s="859"/>
      <c r="E152" s="856"/>
      <c r="F152" s="569">
        <v>5</v>
      </c>
      <c r="G152" s="570"/>
      <c r="H152" s="599" t="str">
        <f t="shared" si="2"/>
        <v>Belum Diisi</v>
      </c>
      <c r="I152" s="595" t="s">
        <v>26</v>
      </c>
      <c r="J152" s="596" t="str">
        <f>IF($D$148="Y/T","Isi Sasaran",IF($E$148=0,0,IF(I152="Y",1,IF(I152="T",0,"Isi Dulu"))))</f>
        <v>Isi Sasaran</v>
      </c>
      <c r="K152" s="595" t="s">
        <v>26</v>
      </c>
      <c r="L152" s="596" t="str">
        <f>IF($D$148="Y/T","Isi Sasaran",IF($E$148=0,0,IF(K152="Y",1,IF(K152="T",0,"Isi Dulu"))))</f>
        <v>Isi Sasaran</v>
      </c>
      <c r="M152" s="850"/>
      <c r="N152" s="853"/>
      <c r="O152" s="517"/>
      <c r="P152" s="517"/>
      <c r="Q152" s="517"/>
      <c r="R152" s="517"/>
    </row>
    <row r="153" spans="2:18" s="527" customFormat="1" ht="15.75">
      <c r="B153" s="836">
        <v>10</v>
      </c>
      <c r="C153" s="839"/>
      <c r="D153" s="857" t="s">
        <v>26</v>
      </c>
      <c r="E153" s="854" t="str">
        <f>IF(D153="Y",1,IF(D153="T",0,IF(D153="Y/T","Belum diisi","Error")))</f>
        <v>Belum diisi</v>
      </c>
      <c r="F153" s="528">
        <v>1</v>
      </c>
      <c r="G153" s="529"/>
      <c r="H153" s="600" t="str">
        <f t="shared" si="2"/>
        <v>Belum Diisi</v>
      </c>
      <c r="I153" s="590" t="s">
        <v>26</v>
      </c>
      <c r="J153" s="591" t="str">
        <f>IF($D$153="Y/T","Isi Sasaran",IF($E$153=0,0,IF(I153="Y",1,IF(I153="T",0,"Isi Dulu"))))</f>
        <v>Isi Sasaran</v>
      </c>
      <c r="K153" s="590" t="s">
        <v>26</v>
      </c>
      <c r="L153" s="591" t="str">
        <f>IF($D$153="Y/T","Isi Sasaran",IF($E$153=0,0,IF(K153="Y",1,IF(K153="T",0,"Isi Dulu"))))</f>
        <v>Isi Sasaran</v>
      </c>
      <c r="M153" s="848" t="s">
        <v>26</v>
      </c>
      <c r="N153" s="851" t="str">
        <f>IF(M153="Y",1,IF(M153="T",0,IF(M153="Y/T","Belum diisi","Error")))</f>
        <v>Belum diisi</v>
      </c>
      <c r="O153" s="517"/>
      <c r="P153" s="517"/>
      <c r="Q153" s="517"/>
      <c r="R153" s="517"/>
    </row>
    <row r="154" spans="2:18" s="527" customFormat="1" ht="15.75">
      <c r="B154" s="837"/>
      <c r="C154" s="840"/>
      <c r="D154" s="858"/>
      <c r="E154" s="855"/>
      <c r="F154" s="549">
        <v>2</v>
      </c>
      <c r="G154" s="550"/>
      <c r="H154" s="598" t="str">
        <f t="shared" si="2"/>
        <v>Belum Diisi</v>
      </c>
      <c r="I154" s="592" t="s">
        <v>26</v>
      </c>
      <c r="J154" s="593" t="str">
        <f>IF($D$153="Y/T","Isi Sasaran",IF($E$153=0,0,IF(I154="Y",1,IF(I154="T",0,"Isi Dulu"))))</f>
        <v>Isi Sasaran</v>
      </c>
      <c r="K154" s="592" t="s">
        <v>26</v>
      </c>
      <c r="L154" s="593" t="str">
        <f>IF($D$153="Y/T","Isi Sasaran",IF($E$153=0,0,IF(K154="Y",1,IF(K154="T",0,"Isi Dulu"))))</f>
        <v>Isi Sasaran</v>
      </c>
      <c r="M154" s="849"/>
      <c r="N154" s="852"/>
      <c r="O154" s="517"/>
      <c r="P154" s="517"/>
      <c r="Q154" s="517"/>
      <c r="R154" s="517"/>
    </row>
    <row r="155" spans="2:18" s="527" customFormat="1" ht="15.75">
      <c r="B155" s="837"/>
      <c r="C155" s="840"/>
      <c r="D155" s="858"/>
      <c r="E155" s="855"/>
      <c r="F155" s="549">
        <v>3</v>
      </c>
      <c r="G155" s="550"/>
      <c r="H155" s="598" t="str">
        <f t="shared" si="2"/>
        <v>Belum Diisi</v>
      </c>
      <c r="I155" s="592" t="s">
        <v>26</v>
      </c>
      <c r="J155" s="593" t="str">
        <f>IF($D$153="Y/T","Isi Sasaran",IF($E$153=0,0,IF(I155="Y",1,IF(I155="T",0,"Isi Dulu"))))</f>
        <v>Isi Sasaran</v>
      </c>
      <c r="K155" s="592" t="s">
        <v>26</v>
      </c>
      <c r="L155" s="593" t="str">
        <f>IF($D$153="Y/T","Isi Sasaran",IF($E$153=0,0,IF(K155="Y",1,IF(K155="T",0,"Isi Dulu"))))</f>
        <v>Isi Sasaran</v>
      </c>
      <c r="M155" s="849"/>
      <c r="N155" s="852"/>
      <c r="O155" s="517"/>
      <c r="P155" s="517"/>
      <c r="Q155" s="517"/>
      <c r="R155" s="517"/>
    </row>
    <row r="156" spans="2:18" s="527" customFormat="1" ht="15.75">
      <c r="B156" s="837"/>
      <c r="C156" s="840"/>
      <c r="D156" s="858"/>
      <c r="E156" s="855"/>
      <c r="F156" s="549">
        <v>4</v>
      </c>
      <c r="G156" s="550"/>
      <c r="H156" s="598" t="str">
        <f t="shared" si="2"/>
        <v>Belum Diisi</v>
      </c>
      <c r="I156" s="592" t="s">
        <v>26</v>
      </c>
      <c r="J156" s="593" t="str">
        <f>IF($D$153="Y/T","Isi Sasaran",IF($E$153=0,0,IF(I156="Y",1,IF(I156="T",0,"Isi Dulu"))))</f>
        <v>Isi Sasaran</v>
      </c>
      <c r="K156" s="592" t="s">
        <v>26</v>
      </c>
      <c r="L156" s="593" t="str">
        <f>IF($D$153="Y/T","Isi Sasaran",IF($E$153=0,0,IF(K156="Y",1,IF(K156="T",0,"Isi Dulu"))))</f>
        <v>Isi Sasaran</v>
      </c>
      <c r="M156" s="849"/>
      <c r="N156" s="852"/>
      <c r="O156" s="517"/>
      <c r="P156" s="517"/>
      <c r="Q156" s="517"/>
      <c r="R156" s="517"/>
    </row>
    <row r="157" spans="2:18" s="527" customFormat="1" ht="15.75">
      <c r="B157" s="838"/>
      <c r="C157" s="841"/>
      <c r="D157" s="859"/>
      <c r="E157" s="856"/>
      <c r="F157" s="569">
        <v>5</v>
      </c>
      <c r="G157" s="570"/>
      <c r="H157" s="599" t="str">
        <f t="shared" si="2"/>
        <v>Belum Diisi</v>
      </c>
      <c r="I157" s="595" t="s">
        <v>26</v>
      </c>
      <c r="J157" s="596" t="str">
        <f>IF($D$153="Y/T","Isi Sasaran",IF($E$153=0,0,IF(I157="Y",1,IF(I157="T",0,"Isi Dulu"))))</f>
        <v>Isi Sasaran</v>
      </c>
      <c r="K157" s="595" t="s">
        <v>26</v>
      </c>
      <c r="L157" s="596" t="str">
        <f>IF($D$153="Y/T","Isi Sasaran",IF($E$153=0,0,IF(K157="Y",1,IF(K157="T",0,"Isi Dulu"))))</f>
        <v>Isi Sasaran</v>
      </c>
      <c r="M157" s="850"/>
      <c r="N157" s="853"/>
      <c r="O157" s="517"/>
      <c r="P157" s="517"/>
      <c r="Q157" s="517"/>
      <c r="R157" s="517"/>
    </row>
    <row r="158" spans="2:18" s="527" customFormat="1" ht="15.75">
      <c r="B158" s="836">
        <v>11</v>
      </c>
      <c r="C158" s="839"/>
      <c r="D158" s="857" t="s">
        <v>26</v>
      </c>
      <c r="E158" s="854" t="str">
        <f>IF(D158="Y",1,IF(D158="T",0,IF(D158="Y/T","Belum diisi","Error")))</f>
        <v>Belum diisi</v>
      </c>
      <c r="F158" s="528">
        <v>1</v>
      </c>
      <c r="G158" s="529"/>
      <c r="H158" s="600" t="str">
        <f t="shared" si="2"/>
        <v>Belum Diisi</v>
      </c>
      <c r="I158" s="590" t="s">
        <v>26</v>
      </c>
      <c r="J158" s="591" t="str">
        <f>IF($D$158="Y/T","Isi Sasaran",IF($E$158=0,0,IF(I158="Y",1,IF(I158="T",0,"Isi Dulu"))))</f>
        <v>Isi Sasaran</v>
      </c>
      <c r="K158" s="590" t="s">
        <v>26</v>
      </c>
      <c r="L158" s="591" t="str">
        <f>IF($D$158="Y/T","Isi Sasaran",IF($E$158=0,0,IF(K158="Y",1,IF(K158="T",0,"Isi Dulu"))))</f>
        <v>Isi Sasaran</v>
      </c>
      <c r="M158" s="848" t="s">
        <v>26</v>
      </c>
      <c r="N158" s="851" t="str">
        <f>IF(M158="Y",1,IF(M158="T",0,IF(M158="Y/T","Belum diisi","Error")))</f>
        <v>Belum diisi</v>
      </c>
      <c r="O158" s="517"/>
      <c r="P158" s="517"/>
      <c r="Q158" s="517"/>
      <c r="R158" s="517"/>
    </row>
    <row r="159" spans="2:18" s="527" customFormat="1" ht="15.75">
      <c r="B159" s="837"/>
      <c r="C159" s="840"/>
      <c r="D159" s="858"/>
      <c r="E159" s="855"/>
      <c r="F159" s="549">
        <v>2</v>
      </c>
      <c r="G159" s="550"/>
      <c r="H159" s="598" t="str">
        <f t="shared" si="2"/>
        <v>Belum Diisi</v>
      </c>
      <c r="I159" s="592" t="s">
        <v>26</v>
      </c>
      <c r="J159" s="593" t="str">
        <f>IF($D$158="Y/T","Isi Sasaran",IF($E$158=0,0,IF(I159="Y",1,IF(I159="T",0,"Isi Dulu"))))</f>
        <v>Isi Sasaran</v>
      </c>
      <c r="K159" s="592" t="s">
        <v>26</v>
      </c>
      <c r="L159" s="593" t="str">
        <f>IF($D$158="Y/T","Isi Sasaran",IF($E$158=0,0,IF(K159="Y",1,IF(K159="T",0,"Isi Dulu"))))</f>
        <v>Isi Sasaran</v>
      </c>
      <c r="M159" s="849"/>
      <c r="N159" s="852"/>
      <c r="O159" s="517"/>
      <c r="P159" s="517"/>
      <c r="Q159" s="517"/>
      <c r="R159" s="517"/>
    </row>
    <row r="160" spans="2:18" s="527" customFormat="1" ht="15.75">
      <c r="B160" s="837"/>
      <c r="C160" s="840"/>
      <c r="D160" s="858"/>
      <c r="E160" s="855"/>
      <c r="F160" s="549">
        <v>3</v>
      </c>
      <c r="G160" s="550"/>
      <c r="H160" s="598" t="str">
        <f t="shared" si="2"/>
        <v>Belum Diisi</v>
      </c>
      <c r="I160" s="592" t="s">
        <v>26</v>
      </c>
      <c r="J160" s="593" t="str">
        <f>IF($D$158="Y/T","Isi Sasaran",IF($E$158=0,0,IF(I160="Y",1,IF(I160="T",0,"Isi Dulu"))))</f>
        <v>Isi Sasaran</v>
      </c>
      <c r="K160" s="592" t="s">
        <v>26</v>
      </c>
      <c r="L160" s="593" t="str">
        <f>IF($D$158="Y/T","Isi Sasaran",IF($E$158=0,0,IF(K160="Y",1,IF(K160="T",0,"Isi Dulu"))))</f>
        <v>Isi Sasaran</v>
      </c>
      <c r="M160" s="849"/>
      <c r="N160" s="852"/>
      <c r="O160" s="517"/>
      <c r="P160" s="517"/>
      <c r="Q160" s="517"/>
      <c r="R160" s="517"/>
    </row>
    <row r="161" spans="2:18" s="527" customFormat="1" ht="15.75">
      <c r="B161" s="837"/>
      <c r="C161" s="840"/>
      <c r="D161" s="858"/>
      <c r="E161" s="855"/>
      <c r="F161" s="549">
        <v>4</v>
      </c>
      <c r="G161" s="550"/>
      <c r="H161" s="598" t="str">
        <f t="shared" si="2"/>
        <v>Belum Diisi</v>
      </c>
      <c r="I161" s="592" t="s">
        <v>26</v>
      </c>
      <c r="J161" s="593" t="str">
        <f>IF($D$158="Y/T","Isi Sasaran",IF($E$158=0,0,IF(I161="Y",1,IF(I161="T",0,"Isi Dulu"))))</f>
        <v>Isi Sasaran</v>
      </c>
      <c r="K161" s="592" t="s">
        <v>26</v>
      </c>
      <c r="L161" s="593" t="str">
        <f>IF($D$158="Y/T","Isi Sasaran",IF($E$158=0,0,IF(K161="Y",1,IF(K161="T",0,"Isi Dulu"))))</f>
        <v>Isi Sasaran</v>
      </c>
      <c r="M161" s="849"/>
      <c r="N161" s="852"/>
      <c r="O161" s="517"/>
      <c r="P161" s="517"/>
      <c r="Q161" s="517"/>
      <c r="R161" s="517"/>
    </row>
    <row r="162" spans="2:18" s="527" customFormat="1" ht="15.75">
      <c r="B162" s="838"/>
      <c r="C162" s="841"/>
      <c r="D162" s="859"/>
      <c r="E162" s="856"/>
      <c r="F162" s="569">
        <v>5</v>
      </c>
      <c r="G162" s="570"/>
      <c r="H162" s="599" t="str">
        <f t="shared" si="2"/>
        <v>Belum Diisi</v>
      </c>
      <c r="I162" s="595" t="s">
        <v>26</v>
      </c>
      <c r="J162" s="596" t="str">
        <f>IF($D$158="Y/T","Isi Sasaran",IF($E$158=0,0,IF(I162="Y",1,IF(I162="T",0,"Isi Dulu"))))</f>
        <v>Isi Sasaran</v>
      </c>
      <c r="K162" s="595" t="s">
        <v>26</v>
      </c>
      <c r="L162" s="596" t="str">
        <f>IF($D$158="Y/T","Isi Sasaran",IF($E$158=0,0,IF(K162="Y",1,IF(K162="T",0,"Isi Dulu"))))</f>
        <v>Isi Sasaran</v>
      </c>
      <c r="M162" s="850"/>
      <c r="N162" s="853"/>
      <c r="O162" s="517"/>
      <c r="P162" s="517"/>
      <c r="Q162" s="517"/>
      <c r="R162" s="517"/>
    </row>
    <row r="163" spans="2:18" s="527" customFormat="1" ht="15.75">
      <c r="B163" s="836">
        <v>12</v>
      </c>
      <c r="C163" s="839"/>
      <c r="D163" s="857" t="s">
        <v>26</v>
      </c>
      <c r="E163" s="854" t="str">
        <f>IF(D163="Y",1,IF(D163="T",0,IF(D163="Y/T","Belum diisi","Error")))</f>
        <v>Belum diisi</v>
      </c>
      <c r="F163" s="528">
        <v>1</v>
      </c>
      <c r="G163" s="529"/>
      <c r="H163" s="600" t="str">
        <f t="shared" si="2"/>
        <v>Belum Diisi</v>
      </c>
      <c r="I163" s="590" t="s">
        <v>26</v>
      </c>
      <c r="J163" s="591" t="str">
        <f>IF($D$163="Y/T","Isi Sasaran",IF($E$163=0,0,IF(I163="Y",1,IF(I163="T",0,"Isi Dulu"))))</f>
        <v>Isi Sasaran</v>
      </c>
      <c r="K163" s="590" t="s">
        <v>26</v>
      </c>
      <c r="L163" s="591" t="str">
        <f>IF($D$163="Y/T","Isi Sasaran",IF($E$163=0,0,IF(K163="Y",1,IF(K163="T",0,"Isi Dulu"))))</f>
        <v>Isi Sasaran</v>
      </c>
      <c r="M163" s="848" t="s">
        <v>26</v>
      </c>
      <c r="N163" s="851" t="str">
        <f>IF(M163="Y",1,IF(M163="T",0,IF(M163="Y/T","Belum diisi","Error")))</f>
        <v>Belum diisi</v>
      </c>
      <c r="O163" s="517"/>
      <c r="P163" s="517"/>
      <c r="Q163" s="517"/>
      <c r="R163" s="517"/>
    </row>
    <row r="164" spans="2:18" s="527" customFormat="1" ht="15.75">
      <c r="B164" s="837"/>
      <c r="C164" s="840"/>
      <c r="D164" s="858"/>
      <c r="E164" s="855"/>
      <c r="F164" s="549">
        <v>2</v>
      </c>
      <c r="G164" s="550"/>
      <c r="H164" s="598" t="str">
        <f t="shared" si="2"/>
        <v>Belum Diisi</v>
      </c>
      <c r="I164" s="592" t="s">
        <v>26</v>
      </c>
      <c r="J164" s="593" t="str">
        <f>IF($D$163="Y/T","Isi Sasaran",IF($E$163=0,0,IF(I164="Y",1,IF(I164="T",0,"Isi Dulu"))))</f>
        <v>Isi Sasaran</v>
      </c>
      <c r="K164" s="592" t="s">
        <v>26</v>
      </c>
      <c r="L164" s="593" t="str">
        <f>IF($D$163="Y/T","Isi Sasaran",IF($E$163=0,0,IF(K164="Y",1,IF(K164="T",0,"Isi Dulu"))))</f>
        <v>Isi Sasaran</v>
      </c>
      <c r="M164" s="849"/>
      <c r="N164" s="852"/>
      <c r="O164" s="517"/>
      <c r="P164" s="517"/>
      <c r="Q164" s="517"/>
      <c r="R164" s="517"/>
    </row>
    <row r="165" spans="2:18" s="527" customFormat="1" ht="15.75">
      <c r="B165" s="837"/>
      <c r="C165" s="840"/>
      <c r="D165" s="858"/>
      <c r="E165" s="855"/>
      <c r="F165" s="549">
        <v>3</v>
      </c>
      <c r="G165" s="550"/>
      <c r="H165" s="598" t="str">
        <f t="shared" si="2"/>
        <v>Belum Diisi</v>
      </c>
      <c r="I165" s="592" t="s">
        <v>26</v>
      </c>
      <c r="J165" s="593" t="str">
        <f>IF($D$163="Y/T","Isi Sasaran",IF($E$163=0,0,IF(I165="Y",1,IF(I165="T",0,"Isi Dulu"))))</f>
        <v>Isi Sasaran</v>
      </c>
      <c r="K165" s="592" t="s">
        <v>26</v>
      </c>
      <c r="L165" s="593" t="str">
        <f>IF($D$163="Y/T","Isi Sasaran",IF($E$163=0,0,IF(K165="Y",1,IF(K165="T",0,"Isi Dulu"))))</f>
        <v>Isi Sasaran</v>
      </c>
      <c r="M165" s="849"/>
      <c r="N165" s="852"/>
      <c r="O165" s="517"/>
      <c r="P165" s="517"/>
      <c r="Q165" s="517"/>
      <c r="R165" s="517"/>
    </row>
    <row r="166" spans="2:18" s="527" customFormat="1" ht="15.75">
      <c r="B166" s="837"/>
      <c r="C166" s="840"/>
      <c r="D166" s="858"/>
      <c r="E166" s="855"/>
      <c r="F166" s="549">
        <v>4</v>
      </c>
      <c r="G166" s="550"/>
      <c r="H166" s="598" t="str">
        <f t="shared" si="2"/>
        <v>Belum Diisi</v>
      </c>
      <c r="I166" s="592" t="s">
        <v>26</v>
      </c>
      <c r="J166" s="593" t="str">
        <f>IF($D$163="Y/T","Isi Sasaran",IF($E$163=0,0,IF(I166="Y",1,IF(I166="T",0,"Isi Dulu"))))</f>
        <v>Isi Sasaran</v>
      </c>
      <c r="K166" s="592" t="s">
        <v>26</v>
      </c>
      <c r="L166" s="593" t="str">
        <f>IF($D$163="Y/T","Isi Sasaran",IF($E$163=0,0,IF(K166="Y",1,IF(K166="T",0,"Isi Dulu"))))</f>
        <v>Isi Sasaran</v>
      </c>
      <c r="M166" s="849"/>
      <c r="N166" s="852"/>
      <c r="O166" s="517"/>
      <c r="P166" s="517"/>
      <c r="Q166" s="517"/>
      <c r="R166" s="517"/>
    </row>
    <row r="167" spans="2:18" s="527" customFormat="1" ht="15.75">
      <c r="B167" s="838"/>
      <c r="C167" s="841"/>
      <c r="D167" s="859"/>
      <c r="E167" s="856"/>
      <c r="F167" s="569">
        <v>5</v>
      </c>
      <c r="G167" s="570"/>
      <c r="H167" s="599" t="str">
        <f t="shared" si="2"/>
        <v>Belum Diisi</v>
      </c>
      <c r="I167" s="595" t="s">
        <v>26</v>
      </c>
      <c r="J167" s="596" t="str">
        <f>IF($D$163="Y/T","Isi Sasaran",IF($E$163=0,0,IF(I167="Y",1,IF(I167="T",0,"Isi Dulu"))))</f>
        <v>Isi Sasaran</v>
      </c>
      <c r="K167" s="595" t="s">
        <v>26</v>
      </c>
      <c r="L167" s="596" t="str">
        <f>IF($D$163="Y/T","Isi Sasaran",IF($E$163=0,0,IF(K167="Y",1,IF(K167="T",0,"Isi Dulu"))))</f>
        <v>Isi Sasaran</v>
      </c>
      <c r="M167" s="850"/>
      <c r="N167" s="853"/>
      <c r="O167" s="517"/>
      <c r="P167" s="517"/>
      <c r="Q167" s="517"/>
      <c r="R167" s="517"/>
    </row>
    <row r="168" spans="2:18" s="527" customFormat="1" ht="15.75">
      <c r="B168" s="836">
        <v>13</v>
      </c>
      <c r="C168" s="839"/>
      <c r="D168" s="857" t="s">
        <v>26</v>
      </c>
      <c r="E168" s="854" t="str">
        <f>IF(D168="Y",1,IF(D168="T",0,IF(D168="Y/T","Belum diisi","Error")))</f>
        <v>Belum diisi</v>
      </c>
      <c r="F168" s="528">
        <v>1</v>
      </c>
      <c r="G168" s="529"/>
      <c r="H168" s="600" t="str">
        <f t="shared" si="2"/>
        <v>Belum Diisi</v>
      </c>
      <c r="I168" s="590" t="s">
        <v>26</v>
      </c>
      <c r="J168" s="591" t="str">
        <f>IF($D$168="Y/T","Isi Sasaran",IF($E$168=0,0,IF(I168="Y",1,IF(I168="T",0,"Isi Dulu"))))</f>
        <v>Isi Sasaran</v>
      </c>
      <c r="K168" s="590" t="s">
        <v>26</v>
      </c>
      <c r="L168" s="591" t="str">
        <f>IF($D$168="Y/T","Isi Sasaran",IF($E$168=0,0,IF(K168="Y",1,IF(K168="T",0,"Isi Dulu"))))</f>
        <v>Isi Sasaran</v>
      </c>
      <c r="M168" s="848" t="s">
        <v>26</v>
      </c>
      <c r="N168" s="851" t="str">
        <f>IF(M168="Y",1,IF(M168="T",0,IF(M168="Y/T","Belum diisi","Error")))</f>
        <v>Belum diisi</v>
      </c>
      <c r="O168" s="517"/>
      <c r="P168" s="517"/>
      <c r="Q168" s="517"/>
      <c r="R168" s="517"/>
    </row>
    <row r="169" spans="2:18" s="527" customFormat="1" ht="15.75">
      <c r="B169" s="837"/>
      <c r="C169" s="840"/>
      <c r="D169" s="858"/>
      <c r="E169" s="855"/>
      <c r="F169" s="549">
        <v>2</v>
      </c>
      <c r="G169" s="550"/>
      <c r="H169" s="598" t="str">
        <f t="shared" si="2"/>
        <v>Belum Diisi</v>
      </c>
      <c r="I169" s="592" t="s">
        <v>26</v>
      </c>
      <c r="J169" s="593" t="str">
        <f>IF($D$168="Y/T","Isi Sasaran",IF($E$168=0,0,IF(I169="Y",1,IF(I169="T",0,"Isi Dulu"))))</f>
        <v>Isi Sasaran</v>
      </c>
      <c r="K169" s="592" t="s">
        <v>26</v>
      </c>
      <c r="L169" s="593" t="str">
        <f>IF($D$168="Y/T","Isi Sasaran",IF($E$168=0,0,IF(K169="Y",1,IF(K169="T",0,"Isi Dulu"))))</f>
        <v>Isi Sasaran</v>
      </c>
      <c r="M169" s="849"/>
      <c r="N169" s="852"/>
      <c r="O169" s="517"/>
      <c r="P169" s="517"/>
      <c r="Q169" s="517"/>
      <c r="R169" s="517"/>
    </row>
    <row r="170" spans="2:18" s="527" customFormat="1" ht="15.75">
      <c r="B170" s="837"/>
      <c r="C170" s="840"/>
      <c r="D170" s="858"/>
      <c r="E170" s="855"/>
      <c r="F170" s="549">
        <v>3</v>
      </c>
      <c r="G170" s="550"/>
      <c r="H170" s="598" t="str">
        <f t="shared" si="2"/>
        <v>Belum Diisi</v>
      </c>
      <c r="I170" s="592" t="s">
        <v>26</v>
      </c>
      <c r="J170" s="593" t="str">
        <f>IF($D$168="Y/T","Isi Sasaran",IF($E$168=0,0,IF(I170="Y",1,IF(I170="T",0,"Isi Dulu"))))</f>
        <v>Isi Sasaran</v>
      </c>
      <c r="K170" s="592" t="s">
        <v>26</v>
      </c>
      <c r="L170" s="593" t="str">
        <f>IF($D$168="Y/T","Isi Sasaran",IF($E$168=0,0,IF(K170="Y",1,IF(K170="T",0,"Isi Dulu"))))</f>
        <v>Isi Sasaran</v>
      </c>
      <c r="M170" s="849"/>
      <c r="N170" s="852"/>
      <c r="O170" s="517"/>
      <c r="P170" s="517"/>
      <c r="Q170" s="517"/>
      <c r="R170" s="517"/>
    </row>
    <row r="171" spans="2:18" s="527" customFormat="1" ht="15.75">
      <c r="B171" s="837"/>
      <c r="C171" s="840"/>
      <c r="D171" s="858"/>
      <c r="E171" s="855"/>
      <c r="F171" s="549">
        <v>4</v>
      </c>
      <c r="G171" s="550"/>
      <c r="H171" s="598" t="str">
        <f t="shared" si="2"/>
        <v>Belum Diisi</v>
      </c>
      <c r="I171" s="592" t="s">
        <v>26</v>
      </c>
      <c r="J171" s="593" t="str">
        <f>IF($D$168="Y/T","Isi Sasaran",IF($E$168=0,0,IF(I171="Y",1,IF(I171="T",0,"Isi Dulu"))))</f>
        <v>Isi Sasaran</v>
      </c>
      <c r="K171" s="592" t="s">
        <v>26</v>
      </c>
      <c r="L171" s="593" t="str">
        <f>IF($D$168="Y/T","Isi Sasaran",IF($E$168=0,0,IF(K171="Y",1,IF(K171="T",0,"Isi Dulu"))))</f>
        <v>Isi Sasaran</v>
      </c>
      <c r="M171" s="849"/>
      <c r="N171" s="852"/>
      <c r="O171" s="517"/>
      <c r="P171" s="517"/>
      <c r="Q171" s="517"/>
      <c r="R171" s="517"/>
    </row>
    <row r="172" spans="2:18" s="527" customFormat="1" ht="15.75">
      <c r="B172" s="838"/>
      <c r="C172" s="841"/>
      <c r="D172" s="859"/>
      <c r="E172" s="856"/>
      <c r="F172" s="569">
        <v>5</v>
      </c>
      <c r="G172" s="570"/>
      <c r="H172" s="599" t="str">
        <f t="shared" ref="H172:H207" si="3">IF(OR(J172="Isi Dulu",L172="Isi Dulu",J172="Isi Sasaran",L172="Isi Sasaran"),"Belum Diisi",IF(SUM(J172,L172)=2,1,IF(SUM(J172,L172)=1,0,IF(SUM(J172,L172)=0,0,"Error"))))</f>
        <v>Belum Diisi</v>
      </c>
      <c r="I172" s="595" t="s">
        <v>26</v>
      </c>
      <c r="J172" s="596" t="str">
        <f>IF($D$168="Y/T","Isi Sasaran",IF($E$168=0,0,IF(I172="Y",1,IF(I172="T",0,"Isi Dulu"))))</f>
        <v>Isi Sasaran</v>
      </c>
      <c r="K172" s="595" t="s">
        <v>26</v>
      </c>
      <c r="L172" s="596" t="str">
        <f>IF($D$168="Y/T","Isi Sasaran",IF($E$168=0,0,IF(K172="Y",1,IF(K172="T",0,"Isi Dulu"))))</f>
        <v>Isi Sasaran</v>
      </c>
      <c r="M172" s="850"/>
      <c r="N172" s="853"/>
      <c r="O172" s="517"/>
      <c r="P172" s="517"/>
      <c r="Q172" s="517"/>
      <c r="R172" s="517"/>
    </row>
    <row r="173" spans="2:18" s="527" customFormat="1" ht="15.75">
      <c r="B173" s="836">
        <v>14</v>
      </c>
      <c r="C173" s="839"/>
      <c r="D173" s="857" t="s">
        <v>26</v>
      </c>
      <c r="E173" s="854" t="str">
        <f>IF(D173="Y",1,IF(D173="T",0,IF(D173="Y/T","Belum diisi","Error")))</f>
        <v>Belum diisi</v>
      </c>
      <c r="F173" s="528">
        <v>1</v>
      </c>
      <c r="G173" s="529"/>
      <c r="H173" s="600" t="str">
        <f t="shared" si="3"/>
        <v>Belum Diisi</v>
      </c>
      <c r="I173" s="590" t="s">
        <v>26</v>
      </c>
      <c r="J173" s="591" t="str">
        <f>IF($D$173="Y/T","Isi Sasaran",IF($E$173=0,0,IF(I173="Y",1,IF(I173="T",0,"Isi Dulu"))))</f>
        <v>Isi Sasaran</v>
      </c>
      <c r="K173" s="590" t="s">
        <v>26</v>
      </c>
      <c r="L173" s="591" t="str">
        <f>IF($D$173="Y/T","Isi Sasaran",IF($E$173=0,0,IF(K173="Y",1,IF(K173="T",0,"Isi Dulu"))))</f>
        <v>Isi Sasaran</v>
      </c>
      <c r="M173" s="848" t="s">
        <v>26</v>
      </c>
      <c r="N173" s="851" t="str">
        <f>IF(M173="Y",1,IF(M173="T",0,IF(M173="Y/T","Belum diisi","Error")))</f>
        <v>Belum diisi</v>
      </c>
      <c r="O173" s="517"/>
      <c r="P173" s="517"/>
      <c r="Q173" s="517"/>
      <c r="R173" s="517"/>
    </row>
    <row r="174" spans="2:18" s="527" customFormat="1" ht="15.75">
      <c r="B174" s="837"/>
      <c r="C174" s="840"/>
      <c r="D174" s="858"/>
      <c r="E174" s="855"/>
      <c r="F174" s="549">
        <v>2</v>
      </c>
      <c r="G174" s="550"/>
      <c r="H174" s="598" t="str">
        <f t="shared" si="3"/>
        <v>Belum Diisi</v>
      </c>
      <c r="I174" s="592" t="s">
        <v>26</v>
      </c>
      <c r="J174" s="593" t="str">
        <f>IF($D$173="Y/T","Isi Sasaran",IF($E$173=0,0,IF(I174="Y",1,IF(I174="T",0,"Isi Dulu"))))</f>
        <v>Isi Sasaran</v>
      </c>
      <c r="K174" s="592" t="s">
        <v>26</v>
      </c>
      <c r="L174" s="593" t="str">
        <f>IF($D$173="Y/T","Isi Sasaran",IF($E$173=0,0,IF(K174="Y",1,IF(K174="T",0,"Isi Dulu"))))</f>
        <v>Isi Sasaran</v>
      </c>
      <c r="M174" s="849"/>
      <c r="N174" s="852"/>
      <c r="O174" s="517"/>
      <c r="P174" s="517"/>
      <c r="Q174" s="517"/>
      <c r="R174" s="517"/>
    </row>
    <row r="175" spans="2:18" s="527" customFormat="1" ht="15.75">
      <c r="B175" s="837"/>
      <c r="C175" s="840"/>
      <c r="D175" s="858"/>
      <c r="E175" s="855"/>
      <c r="F175" s="549">
        <v>3</v>
      </c>
      <c r="G175" s="550"/>
      <c r="H175" s="598" t="str">
        <f t="shared" si="3"/>
        <v>Belum Diisi</v>
      </c>
      <c r="I175" s="592" t="s">
        <v>26</v>
      </c>
      <c r="J175" s="593" t="str">
        <f>IF($D$173="Y/T","Isi Sasaran",IF($E$173=0,0,IF(I175="Y",1,IF(I175="T",0,"Isi Dulu"))))</f>
        <v>Isi Sasaran</v>
      </c>
      <c r="K175" s="592" t="s">
        <v>26</v>
      </c>
      <c r="L175" s="593" t="str">
        <f>IF($D$173="Y/T","Isi Sasaran",IF($E$173=0,0,IF(K175="Y",1,IF(K175="T",0,"Isi Dulu"))))</f>
        <v>Isi Sasaran</v>
      </c>
      <c r="M175" s="849"/>
      <c r="N175" s="852"/>
      <c r="O175" s="517"/>
      <c r="P175" s="517"/>
      <c r="Q175" s="517"/>
      <c r="R175" s="517"/>
    </row>
    <row r="176" spans="2:18" s="527" customFormat="1" ht="15.75">
      <c r="B176" s="837"/>
      <c r="C176" s="840"/>
      <c r="D176" s="858"/>
      <c r="E176" s="855"/>
      <c r="F176" s="549">
        <v>4</v>
      </c>
      <c r="G176" s="550"/>
      <c r="H176" s="598" t="str">
        <f t="shared" si="3"/>
        <v>Belum Diisi</v>
      </c>
      <c r="I176" s="592" t="s">
        <v>26</v>
      </c>
      <c r="J176" s="593" t="str">
        <f>IF($D$173="Y/T","Isi Sasaran",IF($E$173=0,0,IF(I176="Y",1,IF(I176="T",0,"Isi Dulu"))))</f>
        <v>Isi Sasaran</v>
      </c>
      <c r="K176" s="592" t="s">
        <v>26</v>
      </c>
      <c r="L176" s="593" t="str">
        <f>IF($D$173="Y/T","Isi Sasaran",IF($E$173=0,0,IF(K176="Y",1,IF(K176="T",0,"Isi Dulu"))))</f>
        <v>Isi Sasaran</v>
      </c>
      <c r="M176" s="849"/>
      <c r="N176" s="852"/>
      <c r="O176" s="517"/>
      <c r="P176" s="517"/>
      <c r="Q176" s="517"/>
      <c r="R176" s="517"/>
    </row>
    <row r="177" spans="2:18" s="527" customFormat="1" ht="15.75">
      <c r="B177" s="838"/>
      <c r="C177" s="841"/>
      <c r="D177" s="859"/>
      <c r="E177" s="856"/>
      <c r="F177" s="569">
        <v>5</v>
      </c>
      <c r="G177" s="570"/>
      <c r="H177" s="599" t="str">
        <f t="shared" si="3"/>
        <v>Belum Diisi</v>
      </c>
      <c r="I177" s="595" t="s">
        <v>26</v>
      </c>
      <c r="J177" s="596" t="str">
        <f>IF($D$173="Y/T","Isi Sasaran",IF($E$173=0,0,IF(I177="Y",1,IF(I177="T",0,"Isi Dulu"))))</f>
        <v>Isi Sasaran</v>
      </c>
      <c r="K177" s="595" t="s">
        <v>26</v>
      </c>
      <c r="L177" s="596" t="str">
        <f>IF($D$173="Y/T","Isi Sasaran",IF($E$173=0,0,IF(K177="Y",1,IF(K177="T",0,"Isi Dulu"))))</f>
        <v>Isi Sasaran</v>
      </c>
      <c r="M177" s="850"/>
      <c r="N177" s="853"/>
      <c r="O177" s="517"/>
      <c r="P177" s="517"/>
      <c r="Q177" s="517"/>
      <c r="R177" s="517"/>
    </row>
    <row r="178" spans="2:18" s="527" customFormat="1" ht="15.75">
      <c r="B178" s="836">
        <v>15</v>
      </c>
      <c r="C178" s="839"/>
      <c r="D178" s="857" t="s">
        <v>26</v>
      </c>
      <c r="E178" s="854" t="str">
        <f>IF(D178="Y",1,IF(D178="T",0,IF(D178="Y/T","Belum diisi","Error")))</f>
        <v>Belum diisi</v>
      </c>
      <c r="F178" s="528">
        <v>1</v>
      </c>
      <c r="G178" s="529"/>
      <c r="H178" s="600" t="str">
        <f t="shared" si="3"/>
        <v>Belum Diisi</v>
      </c>
      <c r="I178" s="590" t="s">
        <v>26</v>
      </c>
      <c r="J178" s="591" t="str">
        <f>IF($D$178="Y/T","Isi Sasaran",IF($E$178=0,0,IF(I178="Y",1,IF(I178="T",0,"Isi Dulu"))))</f>
        <v>Isi Sasaran</v>
      </c>
      <c r="K178" s="590" t="s">
        <v>26</v>
      </c>
      <c r="L178" s="591" t="str">
        <f>IF($D$178="Y/T","Isi Sasaran",IF($E$178=0,0,IF(K178="Y",1,IF(K178="T",0,"Isi Dulu"))))</f>
        <v>Isi Sasaran</v>
      </c>
      <c r="M178" s="848" t="s">
        <v>26</v>
      </c>
      <c r="N178" s="851" t="str">
        <f>IF(M178="Y",1,IF(M178="T",0,IF(M178="Y/T","Belum diisi","Error")))</f>
        <v>Belum diisi</v>
      </c>
      <c r="O178" s="517"/>
      <c r="P178" s="517"/>
      <c r="Q178" s="517"/>
      <c r="R178" s="517"/>
    </row>
    <row r="179" spans="2:18" s="527" customFormat="1" ht="15.75">
      <c r="B179" s="837"/>
      <c r="C179" s="840"/>
      <c r="D179" s="858"/>
      <c r="E179" s="855"/>
      <c r="F179" s="549">
        <v>2</v>
      </c>
      <c r="G179" s="550"/>
      <c r="H179" s="598" t="str">
        <f t="shared" si="3"/>
        <v>Belum Diisi</v>
      </c>
      <c r="I179" s="592" t="s">
        <v>26</v>
      </c>
      <c r="J179" s="593" t="str">
        <f>IF($D$178="Y/T","Isi Sasaran",IF($E$178=0,0,IF(I179="Y",1,IF(I179="T",0,"Isi Dulu"))))</f>
        <v>Isi Sasaran</v>
      </c>
      <c r="K179" s="592" t="s">
        <v>26</v>
      </c>
      <c r="L179" s="593" t="str">
        <f>IF($D$178="Y/T","Isi Sasaran",IF($E$178=0,0,IF(K179="Y",1,IF(K179="T",0,"Isi Dulu"))))</f>
        <v>Isi Sasaran</v>
      </c>
      <c r="M179" s="849"/>
      <c r="N179" s="852"/>
      <c r="O179" s="517"/>
      <c r="P179" s="517"/>
      <c r="Q179" s="517"/>
      <c r="R179" s="517"/>
    </row>
    <row r="180" spans="2:18" s="527" customFormat="1" ht="15.75">
      <c r="B180" s="837"/>
      <c r="C180" s="840"/>
      <c r="D180" s="858"/>
      <c r="E180" s="855"/>
      <c r="F180" s="549">
        <v>3</v>
      </c>
      <c r="G180" s="550"/>
      <c r="H180" s="598" t="str">
        <f t="shared" si="3"/>
        <v>Belum Diisi</v>
      </c>
      <c r="I180" s="592" t="s">
        <v>26</v>
      </c>
      <c r="J180" s="593" t="str">
        <f>IF($D$178="Y/T","Isi Sasaran",IF($E$178=0,0,IF(I180="Y",1,IF(I180="T",0,"Isi Dulu"))))</f>
        <v>Isi Sasaran</v>
      </c>
      <c r="K180" s="592" t="s">
        <v>26</v>
      </c>
      <c r="L180" s="593" t="str">
        <f>IF($D$178="Y/T","Isi Sasaran",IF($E$178=0,0,IF(K180="Y",1,IF(K180="T",0,"Isi Dulu"))))</f>
        <v>Isi Sasaran</v>
      </c>
      <c r="M180" s="849"/>
      <c r="N180" s="852"/>
      <c r="O180" s="517"/>
      <c r="P180" s="517"/>
      <c r="Q180" s="517"/>
      <c r="R180" s="517"/>
    </row>
    <row r="181" spans="2:18" s="527" customFormat="1" ht="15.75">
      <c r="B181" s="837"/>
      <c r="C181" s="840"/>
      <c r="D181" s="858"/>
      <c r="E181" s="855"/>
      <c r="F181" s="549">
        <v>4</v>
      </c>
      <c r="G181" s="550"/>
      <c r="H181" s="598" t="str">
        <f t="shared" si="3"/>
        <v>Belum Diisi</v>
      </c>
      <c r="I181" s="592" t="s">
        <v>26</v>
      </c>
      <c r="J181" s="593" t="str">
        <f>IF($D$178="Y/T","Isi Sasaran",IF($E$178=0,0,IF(I181="Y",1,IF(I181="T",0,"Isi Dulu"))))</f>
        <v>Isi Sasaran</v>
      </c>
      <c r="K181" s="592" t="s">
        <v>26</v>
      </c>
      <c r="L181" s="593" t="str">
        <f>IF($D$178="Y/T","Isi Sasaran",IF($E$178=0,0,IF(K181="Y",1,IF(K181="T",0,"Isi Dulu"))))</f>
        <v>Isi Sasaran</v>
      </c>
      <c r="M181" s="849"/>
      <c r="N181" s="852"/>
      <c r="O181" s="517"/>
      <c r="P181" s="517"/>
      <c r="Q181" s="517"/>
      <c r="R181" s="517"/>
    </row>
    <row r="182" spans="2:18" s="527" customFormat="1" ht="15.75">
      <c r="B182" s="838"/>
      <c r="C182" s="841"/>
      <c r="D182" s="859"/>
      <c r="E182" s="856"/>
      <c r="F182" s="569">
        <v>5</v>
      </c>
      <c r="G182" s="570"/>
      <c r="H182" s="599" t="str">
        <f t="shared" si="3"/>
        <v>Belum Diisi</v>
      </c>
      <c r="I182" s="595" t="s">
        <v>26</v>
      </c>
      <c r="J182" s="596" t="str">
        <f>IF($D$178="Y/T","Isi Sasaran",IF($E$178=0,0,IF(I182="Y",1,IF(I182="T",0,"Isi Dulu"))))</f>
        <v>Isi Sasaran</v>
      </c>
      <c r="K182" s="595" t="s">
        <v>26</v>
      </c>
      <c r="L182" s="596" t="str">
        <f>IF($D$178="Y/T","Isi Sasaran",IF($E$178=0,0,IF(K182="Y",1,IF(K182="T",0,"Isi Dulu"))))</f>
        <v>Isi Sasaran</v>
      </c>
      <c r="M182" s="850"/>
      <c r="N182" s="853"/>
      <c r="O182" s="517"/>
      <c r="P182" s="517"/>
      <c r="Q182" s="517"/>
      <c r="R182" s="517"/>
    </row>
    <row r="183" spans="2:18" s="527" customFormat="1" ht="15.75">
      <c r="B183" s="836">
        <v>16</v>
      </c>
      <c r="C183" s="839"/>
      <c r="D183" s="857" t="s">
        <v>26</v>
      </c>
      <c r="E183" s="854" t="str">
        <f>IF(D183="Y",1,IF(D183="T",0,IF(D183="Y/T","Belum diisi","Error")))</f>
        <v>Belum diisi</v>
      </c>
      <c r="F183" s="528">
        <v>1</v>
      </c>
      <c r="G183" s="529"/>
      <c r="H183" s="600" t="str">
        <f t="shared" si="3"/>
        <v>Belum Diisi</v>
      </c>
      <c r="I183" s="590" t="s">
        <v>26</v>
      </c>
      <c r="J183" s="591" t="str">
        <f>IF($D$183="Y/T","Isi Sasaran",IF($E$183=0,0,IF(I183="Y",1,IF(I183="T",0,"Isi Dulu"))))</f>
        <v>Isi Sasaran</v>
      </c>
      <c r="K183" s="590" t="s">
        <v>26</v>
      </c>
      <c r="L183" s="591" t="str">
        <f>IF($D$183="Y/T","Isi Sasaran",IF($E$183=0,0,IF(K183="Y",1,IF(K183="T",0,"Isi Dulu"))))</f>
        <v>Isi Sasaran</v>
      </c>
      <c r="M183" s="848" t="s">
        <v>26</v>
      </c>
      <c r="N183" s="851" t="str">
        <f>IF(M183="Y",1,IF(M183="T",0,IF(M183="Y/T","Belum diisi","Error")))</f>
        <v>Belum diisi</v>
      </c>
      <c r="O183" s="517"/>
      <c r="P183" s="517"/>
      <c r="Q183" s="517"/>
      <c r="R183" s="517"/>
    </row>
    <row r="184" spans="2:18" s="527" customFormat="1" ht="15.75">
      <c r="B184" s="837"/>
      <c r="C184" s="840"/>
      <c r="D184" s="858"/>
      <c r="E184" s="855"/>
      <c r="F184" s="549">
        <v>2</v>
      </c>
      <c r="G184" s="550"/>
      <c r="H184" s="598" t="str">
        <f t="shared" si="3"/>
        <v>Belum Diisi</v>
      </c>
      <c r="I184" s="592" t="s">
        <v>26</v>
      </c>
      <c r="J184" s="593" t="str">
        <f>IF($D$183="Y/T","Isi Sasaran",IF($E$183=0,0,IF(I184="Y",1,IF(I184="T",0,"Isi Dulu"))))</f>
        <v>Isi Sasaran</v>
      </c>
      <c r="K184" s="592" t="s">
        <v>26</v>
      </c>
      <c r="L184" s="593" t="str">
        <f>IF($D$183="Y/T","Isi Sasaran",IF($E$183=0,0,IF(K184="Y",1,IF(K184="T",0,"Isi Dulu"))))</f>
        <v>Isi Sasaran</v>
      </c>
      <c r="M184" s="849"/>
      <c r="N184" s="852"/>
      <c r="O184" s="517"/>
      <c r="P184" s="517"/>
      <c r="Q184" s="517"/>
      <c r="R184" s="517"/>
    </row>
    <row r="185" spans="2:18" s="527" customFormat="1" ht="15.75">
      <c r="B185" s="837"/>
      <c r="C185" s="840"/>
      <c r="D185" s="858"/>
      <c r="E185" s="855"/>
      <c r="F185" s="549">
        <v>3</v>
      </c>
      <c r="G185" s="550"/>
      <c r="H185" s="598" t="str">
        <f t="shared" si="3"/>
        <v>Belum Diisi</v>
      </c>
      <c r="I185" s="592" t="s">
        <v>26</v>
      </c>
      <c r="J185" s="593" t="str">
        <f>IF($D$183="Y/T","Isi Sasaran",IF($E$183=0,0,IF(I185="Y",1,IF(I185="T",0,"Isi Dulu"))))</f>
        <v>Isi Sasaran</v>
      </c>
      <c r="K185" s="592" t="s">
        <v>26</v>
      </c>
      <c r="L185" s="593" t="str">
        <f>IF($D$183="Y/T","Isi Sasaran",IF($E$183=0,0,IF(K185="Y",1,IF(K185="T",0,"Isi Dulu"))))</f>
        <v>Isi Sasaran</v>
      </c>
      <c r="M185" s="849"/>
      <c r="N185" s="852"/>
      <c r="O185" s="517"/>
      <c r="P185" s="517"/>
      <c r="Q185" s="517"/>
      <c r="R185" s="517"/>
    </row>
    <row r="186" spans="2:18" s="527" customFormat="1" ht="15.75">
      <c r="B186" s="837"/>
      <c r="C186" s="840"/>
      <c r="D186" s="858"/>
      <c r="E186" s="855"/>
      <c r="F186" s="549">
        <v>4</v>
      </c>
      <c r="G186" s="550"/>
      <c r="H186" s="598" t="str">
        <f t="shared" si="3"/>
        <v>Belum Diisi</v>
      </c>
      <c r="I186" s="592" t="s">
        <v>26</v>
      </c>
      <c r="J186" s="593" t="str">
        <f>IF($D$183="Y/T","Isi Sasaran",IF($E$183=0,0,IF(I186="Y",1,IF(I186="T",0,"Isi Dulu"))))</f>
        <v>Isi Sasaran</v>
      </c>
      <c r="K186" s="592" t="s">
        <v>26</v>
      </c>
      <c r="L186" s="593" t="str">
        <f>IF($D$183="Y/T","Isi Sasaran",IF($E$183=0,0,IF(K186="Y",1,IF(K186="T",0,"Isi Dulu"))))</f>
        <v>Isi Sasaran</v>
      </c>
      <c r="M186" s="849"/>
      <c r="N186" s="852"/>
      <c r="O186" s="517"/>
      <c r="P186" s="517"/>
      <c r="Q186" s="517"/>
      <c r="R186" s="517"/>
    </row>
    <row r="187" spans="2:18" s="527" customFormat="1" ht="15.75">
      <c r="B187" s="838"/>
      <c r="C187" s="841"/>
      <c r="D187" s="859"/>
      <c r="E187" s="856"/>
      <c r="F187" s="569">
        <v>5</v>
      </c>
      <c r="G187" s="570"/>
      <c r="H187" s="599" t="str">
        <f t="shared" si="3"/>
        <v>Belum Diisi</v>
      </c>
      <c r="I187" s="595" t="s">
        <v>26</v>
      </c>
      <c r="J187" s="596" t="str">
        <f>IF($D$183="Y/T","Isi Sasaran",IF($E$183=0,0,IF(I187="Y",1,IF(I187="T",0,"Isi Dulu"))))</f>
        <v>Isi Sasaran</v>
      </c>
      <c r="K187" s="595" t="s">
        <v>26</v>
      </c>
      <c r="L187" s="596" t="str">
        <f>IF($D$183="Y/T","Isi Sasaran",IF($E$183=0,0,IF(K187="Y",1,IF(K187="T",0,"Isi Dulu"))))</f>
        <v>Isi Sasaran</v>
      </c>
      <c r="M187" s="850"/>
      <c r="N187" s="853"/>
      <c r="O187" s="517"/>
      <c r="P187" s="517"/>
      <c r="Q187" s="517"/>
      <c r="R187" s="517"/>
    </row>
    <row r="188" spans="2:18" s="527" customFormat="1" ht="15.75">
      <c r="B188" s="836">
        <v>17</v>
      </c>
      <c r="C188" s="839"/>
      <c r="D188" s="857" t="s">
        <v>26</v>
      </c>
      <c r="E188" s="854" t="str">
        <f>IF(D188="Y",1,IF(D188="T",0,IF(D188="Y/T","Belum diisi","Error")))</f>
        <v>Belum diisi</v>
      </c>
      <c r="F188" s="528">
        <v>1</v>
      </c>
      <c r="G188" s="529"/>
      <c r="H188" s="600" t="str">
        <f t="shared" si="3"/>
        <v>Belum Diisi</v>
      </c>
      <c r="I188" s="590" t="s">
        <v>26</v>
      </c>
      <c r="J188" s="591" t="str">
        <f>IF($D$188="Y/T","Isi Sasaran",IF($E$188=0,0,IF(I188="Y",1,IF(I188="T",0,"Isi Dulu"))))</f>
        <v>Isi Sasaran</v>
      </c>
      <c r="K188" s="590" t="s">
        <v>26</v>
      </c>
      <c r="L188" s="591" t="str">
        <f>IF($D$188="Y/T","Isi Sasaran",IF($E$188=0,0,IF(K188="Y",1,IF(K188="T",0,"Isi Dulu"))))</f>
        <v>Isi Sasaran</v>
      </c>
      <c r="M188" s="848" t="s">
        <v>26</v>
      </c>
      <c r="N188" s="851" t="str">
        <f>IF(M188="Y",1,IF(M188="T",0,IF(M188="Y/T","Belum diisi","Error")))</f>
        <v>Belum diisi</v>
      </c>
      <c r="O188" s="517"/>
      <c r="P188" s="517"/>
      <c r="Q188" s="517"/>
      <c r="R188" s="517"/>
    </row>
    <row r="189" spans="2:18" s="527" customFormat="1" ht="15.75">
      <c r="B189" s="837"/>
      <c r="C189" s="840"/>
      <c r="D189" s="858"/>
      <c r="E189" s="855"/>
      <c r="F189" s="549">
        <v>2</v>
      </c>
      <c r="G189" s="550"/>
      <c r="H189" s="598" t="str">
        <f t="shared" si="3"/>
        <v>Belum Diisi</v>
      </c>
      <c r="I189" s="592" t="s">
        <v>26</v>
      </c>
      <c r="J189" s="593" t="str">
        <f>IF($D$188="Y/T","Isi Sasaran",IF($E$188=0,0,IF(I189="Y",1,IF(I189="T",0,"Isi Dulu"))))</f>
        <v>Isi Sasaran</v>
      </c>
      <c r="K189" s="592" t="s">
        <v>26</v>
      </c>
      <c r="L189" s="593" t="str">
        <f>IF($D$188="Y/T","Isi Sasaran",IF($E$188=0,0,IF(K189="Y",1,IF(K189="T",0,"Isi Dulu"))))</f>
        <v>Isi Sasaran</v>
      </c>
      <c r="M189" s="849"/>
      <c r="N189" s="852"/>
      <c r="O189" s="517"/>
      <c r="P189" s="517"/>
      <c r="Q189" s="517"/>
      <c r="R189" s="517"/>
    </row>
    <row r="190" spans="2:18" s="527" customFormat="1" ht="15.75">
      <c r="B190" s="837"/>
      <c r="C190" s="840"/>
      <c r="D190" s="858"/>
      <c r="E190" s="855"/>
      <c r="F190" s="549">
        <v>3</v>
      </c>
      <c r="G190" s="550"/>
      <c r="H190" s="598" t="str">
        <f t="shared" si="3"/>
        <v>Belum Diisi</v>
      </c>
      <c r="I190" s="592" t="s">
        <v>26</v>
      </c>
      <c r="J190" s="593" t="str">
        <f>IF($D$188="Y/T","Isi Sasaran",IF($E$188=0,0,IF(I190="Y",1,IF(I190="T",0,"Isi Dulu"))))</f>
        <v>Isi Sasaran</v>
      </c>
      <c r="K190" s="592" t="s">
        <v>26</v>
      </c>
      <c r="L190" s="593" t="str">
        <f>IF($D$188="Y/T","Isi Sasaran",IF($E$188=0,0,IF(K190="Y",1,IF(K190="T",0,"Isi Dulu"))))</f>
        <v>Isi Sasaran</v>
      </c>
      <c r="M190" s="849"/>
      <c r="N190" s="852"/>
      <c r="O190" s="517"/>
      <c r="P190" s="517"/>
      <c r="Q190" s="517"/>
      <c r="R190" s="517"/>
    </row>
    <row r="191" spans="2:18" s="527" customFormat="1" ht="15.75">
      <c r="B191" s="837"/>
      <c r="C191" s="840"/>
      <c r="D191" s="858"/>
      <c r="E191" s="855"/>
      <c r="F191" s="549">
        <v>4</v>
      </c>
      <c r="G191" s="550"/>
      <c r="H191" s="598" t="str">
        <f t="shared" si="3"/>
        <v>Belum Diisi</v>
      </c>
      <c r="I191" s="592" t="s">
        <v>26</v>
      </c>
      <c r="J191" s="593" t="str">
        <f>IF($D$188="Y/T","Isi Sasaran",IF($E$188=0,0,IF(I191="Y",1,IF(I191="T",0,"Isi Dulu"))))</f>
        <v>Isi Sasaran</v>
      </c>
      <c r="K191" s="592" t="s">
        <v>26</v>
      </c>
      <c r="L191" s="593" t="str">
        <f>IF($D$188="Y/T","Isi Sasaran",IF($E$188=0,0,IF(K191="Y",1,IF(K191="T",0,"Isi Dulu"))))</f>
        <v>Isi Sasaran</v>
      </c>
      <c r="M191" s="849"/>
      <c r="N191" s="852"/>
      <c r="O191" s="517"/>
      <c r="P191" s="517"/>
      <c r="Q191" s="517"/>
      <c r="R191" s="517"/>
    </row>
    <row r="192" spans="2:18" s="527" customFormat="1" ht="15.75">
      <c r="B192" s="838"/>
      <c r="C192" s="841"/>
      <c r="D192" s="859"/>
      <c r="E192" s="856"/>
      <c r="F192" s="569">
        <v>5</v>
      </c>
      <c r="G192" s="570"/>
      <c r="H192" s="599" t="str">
        <f t="shared" si="3"/>
        <v>Belum Diisi</v>
      </c>
      <c r="I192" s="595" t="s">
        <v>26</v>
      </c>
      <c r="J192" s="596" t="str">
        <f>IF($D$188="Y/T","Isi Sasaran",IF($E$188=0,0,IF(I192="Y",1,IF(I192="T",0,"Isi Dulu"))))</f>
        <v>Isi Sasaran</v>
      </c>
      <c r="K192" s="595" t="s">
        <v>26</v>
      </c>
      <c r="L192" s="596" t="str">
        <f>IF($D$188="Y/T","Isi Sasaran",IF($E$188=0,0,IF(K192="Y",1,IF(K192="T",0,"Isi Dulu"))))</f>
        <v>Isi Sasaran</v>
      </c>
      <c r="M192" s="850"/>
      <c r="N192" s="853"/>
      <c r="O192" s="517"/>
      <c r="P192" s="517"/>
      <c r="Q192" s="517"/>
      <c r="R192" s="517"/>
    </row>
    <row r="193" spans="2:18" s="527" customFormat="1" ht="15.75">
      <c r="B193" s="836">
        <v>18</v>
      </c>
      <c r="C193" s="839"/>
      <c r="D193" s="857" t="s">
        <v>26</v>
      </c>
      <c r="E193" s="854" t="str">
        <f>IF(D193="Y",1,IF(D193="T",0,IF(D193="Y/T","Belum diisi","Error")))</f>
        <v>Belum diisi</v>
      </c>
      <c r="F193" s="528">
        <v>1</v>
      </c>
      <c r="G193" s="529"/>
      <c r="H193" s="600" t="str">
        <f t="shared" si="3"/>
        <v>Belum Diisi</v>
      </c>
      <c r="I193" s="590" t="s">
        <v>26</v>
      </c>
      <c r="J193" s="591" t="str">
        <f>IF($D$193="Y/T","Isi Sasaran",IF($E$193=0,0,IF(I193="Y",1,IF(I193="T",0,"Isi Dulu"))))</f>
        <v>Isi Sasaran</v>
      </c>
      <c r="K193" s="590" t="s">
        <v>26</v>
      </c>
      <c r="L193" s="591" t="str">
        <f>IF($D$193="Y/T","Isi Sasaran",IF($E$193=0,0,IF(K193="Y",1,IF(K193="T",0,"Isi Dulu"))))</f>
        <v>Isi Sasaran</v>
      </c>
      <c r="M193" s="848" t="s">
        <v>26</v>
      </c>
      <c r="N193" s="851" t="str">
        <f>IF(M193="Y",1,IF(M193="T",0,IF(M193="Y/T","Belum diisi","Error")))</f>
        <v>Belum diisi</v>
      </c>
      <c r="O193" s="517"/>
      <c r="P193" s="517"/>
      <c r="Q193" s="517"/>
      <c r="R193" s="517"/>
    </row>
    <row r="194" spans="2:18" s="527" customFormat="1" ht="15.75">
      <c r="B194" s="837"/>
      <c r="C194" s="840"/>
      <c r="D194" s="858"/>
      <c r="E194" s="855"/>
      <c r="F194" s="549">
        <v>2</v>
      </c>
      <c r="G194" s="550"/>
      <c r="H194" s="598" t="str">
        <f t="shared" si="3"/>
        <v>Belum Diisi</v>
      </c>
      <c r="I194" s="592" t="s">
        <v>26</v>
      </c>
      <c r="J194" s="593" t="str">
        <f>IF($D$193="Y/T","Isi Sasaran",IF($E$193=0,0,IF(I194="Y",1,IF(I194="T",0,"Isi Dulu"))))</f>
        <v>Isi Sasaran</v>
      </c>
      <c r="K194" s="592" t="s">
        <v>26</v>
      </c>
      <c r="L194" s="593" t="str">
        <f>IF($D$193="Y/T","Isi Sasaran",IF($E$193=0,0,IF(K194="Y",1,IF(K194="T",0,"Isi Dulu"))))</f>
        <v>Isi Sasaran</v>
      </c>
      <c r="M194" s="849"/>
      <c r="N194" s="852"/>
      <c r="O194" s="517"/>
      <c r="P194" s="517"/>
      <c r="Q194" s="517"/>
      <c r="R194" s="517"/>
    </row>
    <row r="195" spans="2:18" s="527" customFormat="1" ht="15.75">
      <c r="B195" s="837"/>
      <c r="C195" s="840"/>
      <c r="D195" s="858"/>
      <c r="E195" s="855"/>
      <c r="F195" s="549">
        <v>3</v>
      </c>
      <c r="G195" s="550"/>
      <c r="H195" s="598" t="str">
        <f t="shared" si="3"/>
        <v>Belum Diisi</v>
      </c>
      <c r="I195" s="592" t="s">
        <v>26</v>
      </c>
      <c r="J195" s="593" t="str">
        <f>IF($D$193="Y/T","Isi Sasaran",IF($E$193=0,0,IF(I195="Y",1,IF(I195="T",0,"Isi Dulu"))))</f>
        <v>Isi Sasaran</v>
      </c>
      <c r="K195" s="592" t="s">
        <v>26</v>
      </c>
      <c r="L195" s="593" t="str">
        <f>IF($D$193="Y/T","Isi Sasaran",IF($E$193=0,0,IF(K195="Y",1,IF(K195="T",0,"Isi Dulu"))))</f>
        <v>Isi Sasaran</v>
      </c>
      <c r="M195" s="849"/>
      <c r="N195" s="852"/>
      <c r="O195" s="517"/>
      <c r="P195" s="517"/>
      <c r="Q195" s="517"/>
      <c r="R195" s="517"/>
    </row>
    <row r="196" spans="2:18" s="527" customFormat="1" ht="15.75">
      <c r="B196" s="837"/>
      <c r="C196" s="840"/>
      <c r="D196" s="858"/>
      <c r="E196" s="855"/>
      <c r="F196" s="549">
        <v>4</v>
      </c>
      <c r="G196" s="550"/>
      <c r="H196" s="598" t="str">
        <f t="shared" si="3"/>
        <v>Belum Diisi</v>
      </c>
      <c r="I196" s="592" t="s">
        <v>26</v>
      </c>
      <c r="J196" s="593" t="str">
        <f>IF($D$193="Y/T","Isi Sasaran",IF($E$193=0,0,IF(I196="Y",1,IF(I196="T",0,"Isi Dulu"))))</f>
        <v>Isi Sasaran</v>
      </c>
      <c r="K196" s="592" t="s">
        <v>26</v>
      </c>
      <c r="L196" s="593" t="str">
        <f>IF($D$193="Y/T","Isi Sasaran",IF($E$193=0,0,IF(K196="Y",1,IF(K196="T",0,"Isi Dulu"))))</f>
        <v>Isi Sasaran</v>
      </c>
      <c r="M196" s="849"/>
      <c r="N196" s="852"/>
      <c r="O196" s="517"/>
      <c r="P196" s="517"/>
      <c r="Q196" s="517"/>
      <c r="R196" s="517"/>
    </row>
    <row r="197" spans="2:18" s="527" customFormat="1" ht="15.75">
      <c r="B197" s="838"/>
      <c r="C197" s="841"/>
      <c r="D197" s="859"/>
      <c r="E197" s="856"/>
      <c r="F197" s="569">
        <v>5</v>
      </c>
      <c r="G197" s="570"/>
      <c r="H197" s="599" t="str">
        <f t="shared" si="3"/>
        <v>Belum Diisi</v>
      </c>
      <c r="I197" s="595" t="s">
        <v>26</v>
      </c>
      <c r="J197" s="596" t="str">
        <f>IF($D$193="Y/T","Isi Sasaran",IF($E$193=0,0,IF(I197="Y",1,IF(I197="T",0,"Isi Dulu"))))</f>
        <v>Isi Sasaran</v>
      </c>
      <c r="K197" s="595" t="s">
        <v>26</v>
      </c>
      <c r="L197" s="596" t="str">
        <f>IF($D$193="Y/T","Isi Sasaran",IF($E$193=0,0,IF(K197="Y",1,IF(K197="T",0,"Isi Dulu"))))</f>
        <v>Isi Sasaran</v>
      </c>
      <c r="M197" s="850"/>
      <c r="N197" s="853"/>
      <c r="O197" s="517"/>
      <c r="P197" s="517"/>
      <c r="Q197" s="517"/>
      <c r="R197" s="517"/>
    </row>
    <row r="198" spans="2:18" s="527" customFormat="1" ht="15.75">
      <c r="B198" s="836">
        <v>19</v>
      </c>
      <c r="C198" s="839"/>
      <c r="D198" s="857" t="s">
        <v>26</v>
      </c>
      <c r="E198" s="854" t="str">
        <f>IF(D198="Y",1,IF(D198="T",0,IF(D198="Y/T","Belum diisi","Error")))</f>
        <v>Belum diisi</v>
      </c>
      <c r="F198" s="528">
        <v>1</v>
      </c>
      <c r="G198" s="529"/>
      <c r="H198" s="600" t="str">
        <f t="shared" si="3"/>
        <v>Belum Diisi</v>
      </c>
      <c r="I198" s="590" t="s">
        <v>26</v>
      </c>
      <c r="J198" s="591" t="str">
        <f>IF($D$198="Y/T","Isi Sasaran",IF($E$198=0,0,IF(I198="Y",1,IF(I198="T",0,"Isi Dulu"))))</f>
        <v>Isi Sasaran</v>
      </c>
      <c r="K198" s="590" t="s">
        <v>26</v>
      </c>
      <c r="L198" s="591" t="str">
        <f>IF($D$198="Y/T","Isi Sasaran",IF($E$198=0,0,IF(K198="Y",1,IF(K198="T",0,"Isi Dulu"))))</f>
        <v>Isi Sasaran</v>
      </c>
      <c r="M198" s="848" t="s">
        <v>26</v>
      </c>
      <c r="N198" s="851" t="str">
        <f>IF(M198="Y",1,IF(M198="T",0,IF(M198="Y/T","Belum diisi","Error")))</f>
        <v>Belum diisi</v>
      </c>
      <c r="O198" s="517"/>
      <c r="P198" s="517"/>
      <c r="Q198" s="517"/>
      <c r="R198" s="517"/>
    </row>
    <row r="199" spans="2:18" s="527" customFormat="1" ht="15.75">
      <c r="B199" s="837"/>
      <c r="C199" s="840"/>
      <c r="D199" s="858"/>
      <c r="E199" s="855"/>
      <c r="F199" s="549">
        <v>2</v>
      </c>
      <c r="G199" s="550"/>
      <c r="H199" s="598" t="str">
        <f t="shared" si="3"/>
        <v>Belum Diisi</v>
      </c>
      <c r="I199" s="592" t="s">
        <v>26</v>
      </c>
      <c r="J199" s="593" t="str">
        <f>IF($D$198="Y/T","Isi Sasaran",IF($E$198=0,0,IF(I199="Y",1,IF(I199="T",0,"Isi Dulu"))))</f>
        <v>Isi Sasaran</v>
      </c>
      <c r="K199" s="592" t="s">
        <v>26</v>
      </c>
      <c r="L199" s="593" t="str">
        <f>IF($D$198="Y/T","Isi Sasaran",IF($E$198=0,0,IF(K199="Y",1,IF(K199="T",0,"Isi Dulu"))))</f>
        <v>Isi Sasaran</v>
      </c>
      <c r="M199" s="849"/>
      <c r="N199" s="852"/>
      <c r="O199" s="517"/>
      <c r="P199" s="517"/>
      <c r="Q199" s="517"/>
      <c r="R199" s="517"/>
    </row>
    <row r="200" spans="2:18" s="527" customFormat="1" ht="15.75">
      <c r="B200" s="837"/>
      <c r="C200" s="840"/>
      <c r="D200" s="858"/>
      <c r="E200" s="855"/>
      <c r="F200" s="549">
        <v>3</v>
      </c>
      <c r="G200" s="550"/>
      <c r="H200" s="598" t="str">
        <f t="shared" si="3"/>
        <v>Belum Diisi</v>
      </c>
      <c r="I200" s="592" t="s">
        <v>26</v>
      </c>
      <c r="J200" s="593" t="str">
        <f>IF($D$198="Y/T","Isi Sasaran",IF($E$198=0,0,IF(I200="Y",1,IF(I200="T",0,"Isi Dulu"))))</f>
        <v>Isi Sasaran</v>
      </c>
      <c r="K200" s="592" t="s">
        <v>26</v>
      </c>
      <c r="L200" s="593" t="str">
        <f>IF($D$198="Y/T","Isi Sasaran",IF($E$198=0,0,IF(K200="Y",1,IF(K200="T",0,"Isi Dulu"))))</f>
        <v>Isi Sasaran</v>
      </c>
      <c r="M200" s="849"/>
      <c r="N200" s="852"/>
      <c r="O200" s="517"/>
      <c r="P200" s="517"/>
      <c r="Q200" s="517"/>
      <c r="R200" s="517"/>
    </row>
    <row r="201" spans="2:18" s="527" customFormat="1" ht="15.75">
      <c r="B201" s="837"/>
      <c r="C201" s="840"/>
      <c r="D201" s="858"/>
      <c r="E201" s="855"/>
      <c r="F201" s="549">
        <v>4</v>
      </c>
      <c r="G201" s="550"/>
      <c r="H201" s="598" t="str">
        <f t="shared" si="3"/>
        <v>Belum Diisi</v>
      </c>
      <c r="I201" s="592" t="s">
        <v>26</v>
      </c>
      <c r="J201" s="593" t="str">
        <f>IF($D$198="Y/T","Isi Sasaran",IF($E$198=0,0,IF(I201="Y",1,IF(I201="T",0,"Isi Dulu"))))</f>
        <v>Isi Sasaran</v>
      </c>
      <c r="K201" s="592" t="s">
        <v>26</v>
      </c>
      <c r="L201" s="593" t="str">
        <f>IF($D$198="Y/T","Isi Sasaran",IF($E$198=0,0,IF(K201="Y",1,IF(K201="T",0,"Isi Dulu"))))</f>
        <v>Isi Sasaran</v>
      </c>
      <c r="M201" s="849"/>
      <c r="N201" s="852"/>
      <c r="O201" s="517"/>
      <c r="P201" s="517"/>
      <c r="Q201" s="517"/>
      <c r="R201" s="517"/>
    </row>
    <row r="202" spans="2:18" s="527" customFormat="1" ht="15.75">
      <c r="B202" s="838"/>
      <c r="C202" s="841"/>
      <c r="D202" s="859"/>
      <c r="E202" s="856"/>
      <c r="F202" s="569">
        <v>5</v>
      </c>
      <c r="G202" s="570"/>
      <c r="H202" s="599" t="str">
        <f t="shared" si="3"/>
        <v>Belum Diisi</v>
      </c>
      <c r="I202" s="595" t="s">
        <v>26</v>
      </c>
      <c r="J202" s="596" t="str">
        <f>IF($D$198="Y/T","Isi Sasaran",IF($E$198=0,0,IF(I202="Y",1,IF(I202="T",0,"Isi Dulu"))))</f>
        <v>Isi Sasaran</v>
      </c>
      <c r="K202" s="595" t="s">
        <v>26</v>
      </c>
      <c r="L202" s="596" t="str">
        <f>IF($D$198="Y/T","Isi Sasaran",IF($E$198=0,0,IF(K202="Y",1,IF(K202="T",0,"Isi Dulu"))))</f>
        <v>Isi Sasaran</v>
      </c>
      <c r="M202" s="850"/>
      <c r="N202" s="853"/>
      <c r="O202" s="517"/>
      <c r="P202" s="517"/>
      <c r="Q202" s="517"/>
      <c r="R202" s="517"/>
    </row>
    <row r="203" spans="2:18" s="527" customFormat="1" ht="15.75">
      <c r="B203" s="836">
        <v>20</v>
      </c>
      <c r="C203" s="839"/>
      <c r="D203" s="857" t="s">
        <v>26</v>
      </c>
      <c r="E203" s="854" t="str">
        <f>IF(D203="Y",1,IF(D203="T",0,IF(D203="Y/T","Belum diisi","Error")))</f>
        <v>Belum diisi</v>
      </c>
      <c r="F203" s="528">
        <v>1</v>
      </c>
      <c r="G203" s="529"/>
      <c r="H203" s="600" t="str">
        <f t="shared" si="3"/>
        <v>Belum Diisi</v>
      </c>
      <c r="I203" s="590" t="s">
        <v>26</v>
      </c>
      <c r="J203" s="591" t="str">
        <f>IF($D$203="Y/T","Isi Sasaran",IF($E$203=0,0,IF(I203="Y",1,IF(I203="T",0,"Isi Dulu"))))</f>
        <v>Isi Sasaran</v>
      </c>
      <c r="K203" s="590" t="s">
        <v>26</v>
      </c>
      <c r="L203" s="591" t="str">
        <f>IF($D$203="Y/T","Isi Sasaran",IF($E$203=0,0,IF(K203="Y",1,IF(K203="T",0,"Isi Dulu"))))</f>
        <v>Isi Sasaran</v>
      </c>
      <c r="M203" s="848" t="s">
        <v>26</v>
      </c>
      <c r="N203" s="851" t="str">
        <f>IF(M203="Y",1,IF(M203="T",0,IF(M203="Y/T","Belum diisi","Error")))</f>
        <v>Belum diisi</v>
      </c>
      <c r="O203" s="517"/>
      <c r="P203" s="517"/>
      <c r="Q203" s="517"/>
      <c r="R203" s="517"/>
    </row>
    <row r="204" spans="2:18" s="527" customFormat="1" ht="15.75">
      <c r="B204" s="837"/>
      <c r="C204" s="840"/>
      <c r="D204" s="858"/>
      <c r="E204" s="855"/>
      <c r="F204" s="549">
        <v>2</v>
      </c>
      <c r="G204" s="550"/>
      <c r="H204" s="598" t="str">
        <f t="shared" si="3"/>
        <v>Belum Diisi</v>
      </c>
      <c r="I204" s="592" t="s">
        <v>26</v>
      </c>
      <c r="J204" s="593" t="str">
        <f>IF($D$203="Y/T","Isi Sasaran",IF($E$203=0,0,IF(I204="Y",1,IF(I204="T",0,"Isi Dulu"))))</f>
        <v>Isi Sasaran</v>
      </c>
      <c r="K204" s="592" t="s">
        <v>26</v>
      </c>
      <c r="L204" s="593" t="str">
        <f>IF($D$203="Y/T","Isi Sasaran",IF($E$203=0,0,IF(K204="Y",1,IF(K204="T",0,"Isi Dulu"))))</f>
        <v>Isi Sasaran</v>
      </c>
      <c r="M204" s="849"/>
      <c r="N204" s="852"/>
      <c r="O204" s="517"/>
      <c r="P204" s="517"/>
      <c r="Q204" s="517"/>
      <c r="R204" s="517"/>
    </row>
    <row r="205" spans="2:18" s="527" customFormat="1" ht="15.75">
      <c r="B205" s="837"/>
      <c r="C205" s="840"/>
      <c r="D205" s="858"/>
      <c r="E205" s="855"/>
      <c r="F205" s="549">
        <v>3</v>
      </c>
      <c r="G205" s="550"/>
      <c r="H205" s="598" t="str">
        <f t="shared" si="3"/>
        <v>Belum Diisi</v>
      </c>
      <c r="I205" s="592" t="s">
        <v>26</v>
      </c>
      <c r="J205" s="593" t="str">
        <f>IF($D$203="Y/T","Isi Sasaran",IF($E$203=0,0,IF(I205="Y",1,IF(I205="T",0,"Isi Dulu"))))</f>
        <v>Isi Sasaran</v>
      </c>
      <c r="K205" s="592" t="s">
        <v>26</v>
      </c>
      <c r="L205" s="593" t="str">
        <f>IF($D$203="Y/T","Isi Sasaran",IF($E$203=0,0,IF(K205="Y",1,IF(K205="T",0,"Isi Dulu"))))</f>
        <v>Isi Sasaran</v>
      </c>
      <c r="M205" s="849"/>
      <c r="N205" s="852"/>
      <c r="O205" s="517"/>
      <c r="P205" s="517"/>
      <c r="Q205" s="517"/>
      <c r="R205" s="517"/>
    </row>
    <row r="206" spans="2:18" s="527" customFormat="1" ht="15.75">
      <c r="B206" s="837"/>
      <c r="C206" s="840"/>
      <c r="D206" s="858"/>
      <c r="E206" s="855"/>
      <c r="F206" s="549">
        <v>4</v>
      </c>
      <c r="G206" s="550"/>
      <c r="H206" s="598" t="str">
        <f t="shared" si="3"/>
        <v>Belum Diisi</v>
      </c>
      <c r="I206" s="592" t="s">
        <v>26</v>
      </c>
      <c r="J206" s="593" t="str">
        <f>IF($D$203="Y/T","Isi Sasaran",IF($E$203=0,0,IF(I206="Y",1,IF(I206="T",0,"Isi Dulu"))))</f>
        <v>Isi Sasaran</v>
      </c>
      <c r="K206" s="592" t="s">
        <v>26</v>
      </c>
      <c r="L206" s="593" t="str">
        <f>IF($D$203="Y/T","Isi Sasaran",IF($E$203=0,0,IF(K206="Y",1,IF(K206="T",0,"Isi Dulu"))))</f>
        <v>Isi Sasaran</v>
      </c>
      <c r="M206" s="849"/>
      <c r="N206" s="852"/>
      <c r="O206" s="517"/>
      <c r="P206" s="517"/>
      <c r="Q206" s="517"/>
      <c r="R206" s="517"/>
    </row>
    <row r="207" spans="2:18" s="527" customFormat="1" ht="15.75">
      <c r="B207" s="838"/>
      <c r="C207" s="841"/>
      <c r="D207" s="859"/>
      <c r="E207" s="856"/>
      <c r="F207" s="569">
        <v>5</v>
      </c>
      <c r="G207" s="570"/>
      <c r="H207" s="599" t="str">
        <f t="shared" si="3"/>
        <v>Belum Diisi</v>
      </c>
      <c r="I207" s="595" t="s">
        <v>26</v>
      </c>
      <c r="J207" s="596" t="str">
        <f>IF($D$203="Y/T","Isi Sasaran",IF($E$203=0,0,IF(I207="Y",1,IF(I207="T",0,"Isi Dulu"))))</f>
        <v>Isi Sasaran</v>
      </c>
      <c r="K207" s="595" t="s">
        <v>26</v>
      </c>
      <c r="L207" s="596" t="str">
        <f>IF($D$203="Y/T","Isi Sasaran",IF($E$203=0,0,IF(K207="Y",1,IF(K207="T",0,"Isi Dulu"))))</f>
        <v>Isi Sasaran</v>
      </c>
      <c r="M207" s="850"/>
      <c r="N207" s="853"/>
      <c r="O207" s="517"/>
      <c r="P207" s="517"/>
      <c r="Q207" s="517"/>
      <c r="R207" s="517"/>
    </row>
    <row r="208" spans="2:18" s="527" customFormat="1" ht="15.75">
      <c r="B208" s="580"/>
      <c r="C208" s="581"/>
      <c r="D208" s="582"/>
      <c r="E208" s="605" t="e">
        <f>AVERAGE(E108:E207)</f>
        <v>#DIV/0!</v>
      </c>
      <c r="F208" s="580"/>
      <c r="G208" s="583"/>
      <c r="H208" s="602" t="e">
        <f>(IF($D108="Y/T",0,AVERAGE(H108:H112))+IF($D113="Y/T",0,AVERAGE(H113:H117))+IF($D118="Y/T",0,AVERAGE(H118:H122))+IF($D123="Y/T",0,AVERAGE(H123:H127))+IF($D128="Y/T",0,AVERAGE(H128:H132))+IF($D133="Y/T",0,AVERAGE(H133:H137))+IF($D138="Y/T",0,AVERAGE(H138:H142))+IF($D143="Y/T",0,AVERAGE(H143:H147))+IF($D148="Y/T",0,AVERAGE(H148:H152))+IF($D153="Y/T",0,AVERAGE(H153:H157))+IF($D158="Y/T",0,AVERAGE(H158:H162))+IF($D163="Y/T",0,AVERAGE(H163:H167))+IF($D168="Y/T",0,AVERAGE(H168:H172))+IF($D173="Y/T",0,AVERAGE(H173:H177))+IF($D178="Y/T",0,AVERAGE(H178:H182))+IF($D183="Y/T",0,AVERAGE(H183:H187))+IF($D188="Y/T",0,AVERAGE(H188:H192))+IF($D193="Y/T",0,AVERAGE(H193:H197))+IF($D198="Y/T",0,AVERAGE(H198:H202))+IF($D203="Y/T",0,AVERAGE(H203:H207)))/(COUNTIF($D108:$D207,"Y")+COUNTIF($D108:$D207,"T"))</f>
        <v>#DIV/0!</v>
      </c>
      <c r="I208" s="582"/>
      <c r="J208" s="602" t="e">
        <f>(IF($D108="Y/T",0,AVERAGE(J108:J112))+IF($D113="Y/T",0,AVERAGE(J113:J117))+IF($D118="Y/T",0,AVERAGE(J118:J122))+IF($D123="Y/T",0,AVERAGE(J123:J127))+IF($D128="Y/T",0,AVERAGE(J128:J132))+IF($D133="Y/T",0,AVERAGE(J133:J137))+IF($D138="Y/T",0,AVERAGE(J138:J142))+IF($D143="Y/T",0,AVERAGE(J143:J147))+IF($D148="Y/T",0,AVERAGE(J148:J152))+IF($D153="Y/T",0,AVERAGE(J153:J157))+IF($D158="Y/T",0,AVERAGE(J158:J162))+IF($D163="Y/T",0,AVERAGE(J163:J167))+IF($D168="Y/T",0,AVERAGE(J168:J172))+IF($D173="Y/T",0,AVERAGE(J173:J177))+IF($D178="Y/T",0,AVERAGE(J178:J182))+IF($D183="Y/T",0,AVERAGE(J183:J187))+IF($D188="Y/T",0,AVERAGE(J188:J192))+IF($D193="Y/T",0,AVERAGE(J193:J197))+IF($D198="Y/T",0,AVERAGE(J198:J202))+IF($D203="Y/T",0,AVERAGE(J203:J207)))/(COUNTIF($D108:$D207,"Y")+COUNTIF($D108:$D207,"T"))</f>
        <v>#DIV/0!</v>
      </c>
      <c r="K208" s="582"/>
      <c r="L208" s="602" t="e">
        <f>(IF($D108="Y/T",0,AVERAGE(L108:L112))+IF($D113="Y/T",0,AVERAGE(L113:L117))+IF($D118="Y/T",0,AVERAGE(L118:L122))+IF($D123="Y/T",0,AVERAGE(L123:L127))+IF($D128="Y/T",0,AVERAGE(L128:L132))+IF($D133="Y/T",0,AVERAGE(L133:L137))+IF($D138="Y/T",0,AVERAGE(L138:L142))+IF($D143="Y/T",0,AVERAGE(L143:L147))+IF($D148="Y/T",0,AVERAGE(L148:L152))+IF($D153="Y/T",0,AVERAGE(L153:L157))+IF($D158="Y/T",0,AVERAGE(L158:L162))+IF($D163="Y/T",0,AVERAGE(L163:L167))+IF($D168="Y/T",0,AVERAGE(L168:L172))+IF($D173="Y/T",0,AVERAGE(L173:L177))+IF($D178="Y/T",0,AVERAGE(L178:L182))+IF($D183="Y/T",0,AVERAGE(L183:L187))+IF($D188="Y/T",0,AVERAGE(L188:L192))+IF($D193="Y/T",0,AVERAGE(L193:L197))+IF($D198="Y/T",0,AVERAGE(L198:L202))+IF($D203="Y/T",0,AVERAGE(L203:L207)))/(COUNTIF($D108:$D207,"Y")+COUNTIF($D108:$D207,"T"))</f>
        <v>#DIV/0!</v>
      </c>
      <c r="M208" s="606"/>
      <c r="N208" s="602" t="e">
        <f>AVERAGE(N108:N207)</f>
        <v>#DIV/0!</v>
      </c>
      <c r="O208" s="517"/>
      <c r="P208" s="517"/>
      <c r="Q208" s="517"/>
      <c r="R208" s="517"/>
    </row>
    <row r="209" spans="2:18" s="527" customFormat="1" ht="15.75">
      <c r="B209" s="865" t="s">
        <v>507</v>
      </c>
      <c r="C209" s="865"/>
      <c r="D209" s="865"/>
      <c r="E209" s="865"/>
      <c r="F209" s="865"/>
      <c r="G209" s="865"/>
      <c r="H209" s="865"/>
      <c r="I209" s="865"/>
      <c r="J209" s="865"/>
      <c r="K209" s="865"/>
      <c r="L209" s="865"/>
      <c r="M209" s="865"/>
      <c r="N209" s="866"/>
      <c r="O209" s="517"/>
      <c r="P209" s="517"/>
      <c r="Q209" s="517"/>
      <c r="R209" s="517"/>
    </row>
    <row r="210" spans="2:18" s="527" customFormat="1" ht="15.75">
      <c r="B210" s="836">
        <v>1</v>
      </c>
      <c r="C210" s="839"/>
      <c r="D210" s="857" t="s">
        <v>26</v>
      </c>
      <c r="E210" s="854" t="str">
        <f>IF(D210="Y",1,IF(D210="T",0,IF(D210="Y/T","Belum diisi","Error")))</f>
        <v>Belum diisi</v>
      </c>
      <c r="F210" s="528">
        <v>1</v>
      </c>
      <c r="G210" s="529"/>
      <c r="H210" s="589" t="str">
        <f>IF(OR(J210="Isi Dulu",L210="Isi Dulu",J210="Isi Sasaran",L210="Isi Sasaran"),"Belum Diisi",IF(SUM(J210,L210)=2,1,IF(SUM(J210,L210)=1,0,IF(SUM(J210,L210)=0,0,"Error"))))</f>
        <v>Belum Diisi</v>
      </c>
      <c r="I210" s="590" t="s">
        <v>26</v>
      </c>
      <c r="J210" s="591" t="str">
        <f>IF($D$210="Y/T","Isi Sasaran",IF($E$210=0,0,IF(I210="Y",1,IF(I210="T",0,"Isi Dulu"))))</f>
        <v>Isi Sasaran</v>
      </c>
      <c r="K210" s="590" t="s">
        <v>26</v>
      </c>
      <c r="L210" s="591" t="str">
        <f>IF($D$210="Y/T","Isi Sasaran",IF($E$210=0,0,IF(K210="Y",1,IF(K210="T",0,"Isi Dulu"))))</f>
        <v>Isi Sasaran</v>
      </c>
      <c r="M210" s="848" t="s">
        <v>26</v>
      </c>
      <c r="N210" s="851" t="str">
        <f>IF(M210="Y",1,IF(M210="T",0,IF(M210="Y/T","Belum diisi","Error")))</f>
        <v>Belum diisi</v>
      </c>
      <c r="O210" s="517"/>
      <c r="P210" s="517"/>
      <c r="Q210" s="517"/>
      <c r="R210" s="517"/>
    </row>
    <row r="211" spans="2:18" s="527" customFormat="1" ht="15.75">
      <c r="B211" s="837"/>
      <c r="C211" s="840"/>
      <c r="D211" s="858"/>
      <c r="E211" s="855"/>
      <c r="F211" s="549">
        <v>2</v>
      </c>
      <c r="G211" s="550"/>
      <c r="H211" s="589" t="str">
        <f t="shared" ref="H211:H274" si="4">IF(OR(J211="Isi Dulu",L211="Isi Dulu",J211="Isi Sasaran",L211="Isi Sasaran"),"Belum Diisi",IF(SUM(J211,L211)=2,1,IF(SUM(J211,L211)=1,0,IF(SUM(J211,L211)=0,0,"Error"))))</f>
        <v>Belum Diisi</v>
      </c>
      <c r="I211" s="592" t="s">
        <v>26</v>
      </c>
      <c r="J211" s="593" t="str">
        <f>IF($D$210="Y/T","Isi Sasaran",IF($E$210=0,0,IF(I211="Y",1,IF(I211="T",0,"Isi Dulu"))))</f>
        <v>Isi Sasaran</v>
      </c>
      <c r="K211" s="592" t="s">
        <v>26</v>
      </c>
      <c r="L211" s="593" t="str">
        <f>IF($D$210="Y/T","Isi Sasaran",IF($E$210=0,0,IF(K211="Y",1,IF(K211="T",0,"Isi Dulu"))))</f>
        <v>Isi Sasaran</v>
      </c>
      <c r="M211" s="849"/>
      <c r="N211" s="852"/>
      <c r="O211" s="517"/>
      <c r="P211" s="517"/>
      <c r="Q211" s="517"/>
      <c r="R211" s="517"/>
    </row>
    <row r="212" spans="2:18" s="527" customFormat="1" ht="15.75">
      <c r="B212" s="837"/>
      <c r="C212" s="840"/>
      <c r="D212" s="858"/>
      <c r="E212" s="855"/>
      <c r="F212" s="549">
        <v>3</v>
      </c>
      <c r="G212" s="550"/>
      <c r="H212" s="589" t="str">
        <f t="shared" si="4"/>
        <v>Belum Diisi</v>
      </c>
      <c r="I212" s="592" t="s">
        <v>26</v>
      </c>
      <c r="J212" s="593" t="str">
        <f>IF($D$210="Y/T","Isi Sasaran",IF($E$210=0,0,IF(I212="Y",1,IF(I212="T",0,"Isi Dulu"))))</f>
        <v>Isi Sasaran</v>
      </c>
      <c r="K212" s="592" t="s">
        <v>26</v>
      </c>
      <c r="L212" s="593" t="str">
        <f>IF($D$210="Y/T","Isi Sasaran",IF($E$210=0,0,IF(K212="Y",1,IF(K212="T",0,"Isi Dulu"))))</f>
        <v>Isi Sasaran</v>
      </c>
      <c r="M212" s="849"/>
      <c r="N212" s="852"/>
      <c r="O212" s="517"/>
      <c r="P212" s="517"/>
      <c r="Q212" s="517"/>
      <c r="R212" s="517"/>
    </row>
    <row r="213" spans="2:18" s="527" customFormat="1" ht="15.75">
      <c r="B213" s="837"/>
      <c r="C213" s="840"/>
      <c r="D213" s="858"/>
      <c r="E213" s="855"/>
      <c r="F213" s="549">
        <v>4</v>
      </c>
      <c r="G213" s="550"/>
      <c r="H213" s="589" t="str">
        <f t="shared" si="4"/>
        <v>Belum Diisi</v>
      </c>
      <c r="I213" s="592" t="s">
        <v>26</v>
      </c>
      <c r="J213" s="593" t="str">
        <f>IF($D$210="Y/T","Isi Sasaran",IF($E$210=0,0,IF(I213="Y",1,IF(I213="T",0,"Isi Dulu"))))</f>
        <v>Isi Sasaran</v>
      </c>
      <c r="K213" s="592" t="s">
        <v>26</v>
      </c>
      <c r="L213" s="593" t="str">
        <f>IF($D$210="Y/T","Isi Sasaran",IF($E$210=0,0,IF(K213="Y",1,IF(K213="T",0,"Isi Dulu"))))</f>
        <v>Isi Sasaran</v>
      </c>
      <c r="M213" s="849"/>
      <c r="N213" s="852"/>
      <c r="O213" s="517"/>
      <c r="P213" s="517"/>
      <c r="Q213" s="517"/>
      <c r="R213" s="517"/>
    </row>
    <row r="214" spans="2:18" s="527" customFormat="1" ht="15.75">
      <c r="B214" s="838"/>
      <c r="C214" s="841"/>
      <c r="D214" s="859"/>
      <c r="E214" s="856"/>
      <c r="F214" s="569">
        <v>5</v>
      </c>
      <c r="G214" s="570"/>
      <c r="H214" s="594" t="str">
        <f t="shared" si="4"/>
        <v>Belum Diisi</v>
      </c>
      <c r="I214" s="595" t="s">
        <v>26</v>
      </c>
      <c r="J214" s="596" t="str">
        <f>IF($D$210="Y/T","Isi Sasaran",IF($E$210=0,0,IF(I214="Y",1,IF(I214="T",0,"Isi Dulu"))))</f>
        <v>Isi Sasaran</v>
      </c>
      <c r="K214" s="595" t="s">
        <v>26</v>
      </c>
      <c r="L214" s="596" t="str">
        <f>IF($D$210="Y/T","Isi Sasaran",IF($E$210=0,0,IF(K214="Y",1,IF(K214="T",0,"Isi Dulu"))))</f>
        <v>Isi Sasaran</v>
      </c>
      <c r="M214" s="850"/>
      <c r="N214" s="853"/>
      <c r="O214" s="517"/>
      <c r="P214" s="517"/>
      <c r="Q214" s="517"/>
      <c r="R214" s="517"/>
    </row>
    <row r="215" spans="2:18" s="527" customFormat="1" ht="15.75">
      <c r="B215" s="836">
        <v>2</v>
      </c>
      <c r="C215" s="839"/>
      <c r="D215" s="857" t="s">
        <v>26</v>
      </c>
      <c r="E215" s="854" t="str">
        <f>IF(D215="Y",1,IF(D215="T",0,IF(D215="Y/T","Belum diisi","Error")))</f>
        <v>Belum diisi</v>
      </c>
      <c r="F215" s="528">
        <v>1</v>
      </c>
      <c r="G215" s="529"/>
      <c r="H215" s="597" t="str">
        <f t="shared" si="4"/>
        <v>Belum Diisi</v>
      </c>
      <c r="I215" s="590" t="s">
        <v>26</v>
      </c>
      <c r="J215" s="591" t="str">
        <f>IF($D$215="Y/T","Isi Sasaran",IF($E$215=0,0,IF(I215="Y",1,IF(I215="T",0,"Isi Dulu"))))</f>
        <v>Isi Sasaran</v>
      </c>
      <c r="K215" s="590" t="s">
        <v>26</v>
      </c>
      <c r="L215" s="591" t="str">
        <f>IF($D$215="Y/T","Isi Sasaran",IF($E$215=0,0,IF(K215="Y",1,IF(K215="T",0,"Isi Dulu"))))</f>
        <v>Isi Sasaran</v>
      </c>
      <c r="M215" s="848" t="s">
        <v>26</v>
      </c>
      <c r="N215" s="851" t="str">
        <f>IF(M215="Y",1,IF(M215="T",0,IF(M215="Y/T","Belum diisi","Error")))</f>
        <v>Belum diisi</v>
      </c>
      <c r="O215" s="517"/>
      <c r="P215" s="517"/>
      <c r="Q215" s="517"/>
      <c r="R215" s="517"/>
    </row>
    <row r="216" spans="2:18" s="527" customFormat="1" ht="15.75">
      <c r="B216" s="837"/>
      <c r="C216" s="840"/>
      <c r="D216" s="858"/>
      <c r="E216" s="855"/>
      <c r="F216" s="549">
        <v>2</v>
      </c>
      <c r="G216" s="550"/>
      <c r="H216" s="598" t="str">
        <f t="shared" si="4"/>
        <v>Belum Diisi</v>
      </c>
      <c r="I216" s="592" t="s">
        <v>26</v>
      </c>
      <c r="J216" s="593" t="str">
        <f>IF($D$215="Y/T","Isi Sasaran",IF($E$215=0,0,IF(I216="Y",1,IF(I216="T",0,"Isi Dulu"))))</f>
        <v>Isi Sasaran</v>
      </c>
      <c r="K216" s="592" t="s">
        <v>26</v>
      </c>
      <c r="L216" s="593" t="str">
        <f>IF($D$215="Y/T","Isi Sasaran",IF($E$215=0,0,IF(K216="Y",1,IF(K216="T",0,"Isi Dulu"))))</f>
        <v>Isi Sasaran</v>
      </c>
      <c r="M216" s="849"/>
      <c r="N216" s="852"/>
      <c r="O216" s="517"/>
      <c r="P216" s="517"/>
      <c r="Q216" s="517"/>
      <c r="R216" s="517"/>
    </row>
    <row r="217" spans="2:18" s="527" customFormat="1" ht="15.75">
      <c r="B217" s="837"/>
      <c r="C217" s="840"/>
      <c r="D217" s="858"/>
      <c r="E217" s="855"/>
      <c r="F217" s="549">
        <v>3</v>
      </c>
      <c r="G217" s="550"/>
      <c r="H217" s="598" t="str">
        <f t="shared" si="4"/>
        <v>Belum Diisi</v>
      </c>
      <c r="I217" s="592" t="s">
        <v>26</v>
      </c>
      <c r="J217" s="593" t="str">
        <f>IF($D$215="Y/T","Isi Sasaran",IF($E$215=0,0,IF(I217="Y",1,IF(I217="T",0,"Isi Dulu"))))</f>
        <v>Isi Sasaran</v>
      </c>
      <c r="K217" s="592" t="s">
        <v>26</v>
      </c>
      <c r="L217" s="593" t="str">
        <f>IF($D$215="Y/T","Isi Sasaran",IF($E$215=0,0,IF(K217="Y",1,IF(K217="T",0,"Isi Dulu"))))</f>
        <v>Isi Sasaran</v>
      </c>
      <c r="M217" s="849"/>
      <c r="N217" s="852"/>
      <c r="O217" s="517"/>
      <c r="P217" s="517"/>
      <c r="Q217" s="517"/>
      <c r="R217" s="517"/>
    </row>
    <row r="218" spans="2:18" s="527" customFormat="1" ht="15.75">
      <c r="B218" s="837"/>
      <c r="C218" s="840"/>
      <c r="D218" s="858"/>
      <c r="E218" s="855"/>
      <c r="F218" s="549">
        <v>4</v>
      </c>
      <c r="G218" s="550"/>
      <c r="H218" s="598" t="str">
        <f t="shared" si="4"/>
        <v>Belum Diisi</v>
      </c>
      <c r="I218" s="592" t="s">
        <v>26</v>
      </c>
      <c r="J218" s="593" t="str">
        <f>IF($D$215="Y/T","Isi Sasaran",IF($E$215=0,0,IF(I218="Y",1,IF(I218="T",0,"Isi Dulu"))))</f>
        <v>Isi Sasaran</v>
      </c>
      <c r="K218" s="592" t="s">
        <v>26</v>
      </c>
      <c r="L218" s="593" t="str">
        <f>IF($D$215="Y/T","Isi Sasaran",IF($E$215=0,0,IF(K218="Y",1,IF(K218="T",0,"Isi Dulu"))))</f>
        <v>Isi Sasaran</v>
      </c>
      <c r="M218" s="849"/>
      <c r="N218" s="852"/>
      <c r="O218" s="517"/>
      <c r="P218" s="517"/>
      <c r="Q218" s="517"/>
      <c r="R218" s="517"/>
    </row>
    <row r="219" spans="2:18" s="527" customFormat="1" ht="15.75">
      <c r="B219" s="838"/>
      <c r="C219" s="841"/>
      <c r="D219" s="859"/>
      <c r="E219" s="856"/>
      <c r="F219" s="569">
        <v>5</v>
      </c>
      <c r="G219" s="570"/>
      <c r="H219" s="599" t="str">
        <f t="shared" si="4"/>
        <v>Belum Diisi</v>
      </c>
      <c r="I219" s="595" t="s">
        <v>26</v>
      </c>
      <c r="J219" s="596" t="str">
        <f>IF($D$215="Y/T","Isi Sasaran",IF($E$215=0,0,IF(I219="Y",1,IF(I219="T",0,"Isi Dulu"))))</f>
        <v>Isi Sasaran</v>
      </c>
      <c r="K219" s="595" t="s">
        <v>26</v>
      </c>
      <c r="L219" s="596" t="str">
        <f>IF($D$215="Y/T","Isi Sasaran",IF($E$215=0,0,IF(K219="Y",1,IF(K219="T",0,"Isi Dulu"))))</f>
        <v>Isi Sasaran</v>
      </c>
      <c r="M219" s="850"/>
      <c r="N219" s="853"/>
      <c r="O219" s="517"/>
      <c r="P219" s="517"/>
      <c r="Q219" s="517"/>
      <c r="R219" s="517"/>
    </row>
    <row r="220" spans="2:18" s="527" customFormat="1" ht="15.75">
      <c r="B220" s="836">
        <v>3</v>
      </c>
      <c r="C220" s="839"/>
      <c r="D220" s="857" t="s">
        <v>26</v>
      </c>
      <c r="E220" s="854" t="str">
        <f>IF(D220="Y",1,IF(D220="T",0,IF(D220="Y/T","Belum diisi","Error")))</f>
        <v>Belum diisi</v>
      </c>
      <c r="F220" s="528">
        <v>1</v>
      </c>
      <c r="G220" s="529"/>
      <c r="H220" s="600" t="str">
        <f t="shared" si="4"/>
        <v>Belum Diisi</v>
      </c>
      <c r="I220" s="590" t="s">
        <v>26</v>
      </c>
      <c r="J220" s="591" t="str">
        <f>IF($D$220="Y/T","Isi Sasaran",IF($E$220=0,0,IF(I220="Y",1,IF(I220="T",0,"Isi Dulu"))))</f>
        <v>Isi Sasaran</v>
      </c>
      <c r="K220" s="590" t="s">
        <v>26</v>
      </c>
      <c r="L220" s="591" t="str">
        <f>IF($D$220="Y/T","Isi Sasaran",IF($E$220=0,0,IF(K220="Y",1,IF(K220="T",0,"Isi Dulu"))))</f>
        <v>Isi Sasaran</v>
      </c>
      <c r="M220" s="848" t="s">
        <v>26</v>
      </c>
      <c r="N220" s="851" t="str">
        <f>IF(M220="Y",1,IF(M220="T",0,IF(M220="Y/T","Belum diisi","Error")))</f>
        <v>Belum diisi</v>
      </c>
      <c r="O220" s="517"/>
      <c r="P220" s="517"/>
      <c r="Q220" s="517"/>
      <c r="R220" s="517"/>
    </row>
    <row r="221" spans="2:18" s="527" customFormat="1" ht="15.75">
      <c r="B221" s="837"/>
      <c r="C221" s="840"/>
      <c r="D221" s="858"/>
      <c r="E221" s="855"/>
      <c r="F221" s="549">
        <v>2</v>
      </c>
      <c r="G221" s="550"/>
      <c r="H221" s="598" t="str">
        <f t="shared" si="4"/>
        <v>Belum Diisi</v>
      </c>
      <c r="I221" s="592" t="s">
        <v>26</v>
      </c>
      <c r="J221" s="593" t="str">
        <f>IF($D$220="Y/T","Isi Sasaran",IF($E$220=0,0,IF(I221="Y",1,IF(I221="T",0,"Isi Dulu"))))</f>
        <v>Isi Sasaran</v>
      </c>
      <c r="K221" s="592" t="s">
        <v>26</v>
      </c>
      <c r="L221" s="593" t="str">
        <f>IF($D$220="Y/T","Isi Sasaran",IF($E$220=0,0,IF(K221="Y",1,IF(K221="T",0,"Isi Dulu"))))</f>
        <v>Isi Sasaran</v>
      </c>
      <c r="M221" s="849"/>
      <c r="N221" s="852"/>
      <c r="O221" s="517"/>
      <c r="P221" s="517"/>
      <c r="Q221" s="517"/>
      <c r="R221" s="517"/>
    </row>
    <row r="222" spans="2:18" s="527" customFormat="1" ht="15.75">
      <c r="B222" s="837"/>
      <c r="C222" s="840"/>
      <c r="D222" s="858"/>
      <c r="E222" s="855"/>
      <c r="F222" s="549">
        <v>3</v>
      </c>
      <c r="G222" s="550"/>
      <c r="H222" s="598" t="str">
        <f t="shared" si="4"/>
        <v>Belum Diisi</v>
      </c>
      <c r="I222" s="592" t="s">
        <v>26</v>
      </c>
      <c r="J222" s="593" t="str">
        <f>IF($D$220="Y/T","Isi Sasaran",IF($E$220=0,0,IF(I222="Y",1,IF(I222="T",0,"Isi Dulu"))))</f>
        <v>Isi Sasaran</v>
      </c>
      <c r="K222" s="592" t="s">
        <v>26</v>
      </c>
      <c r="L222" s="593" t="str">
        <f>IF($D$220="Y/T","Isi Sasaran",IF($E$220=0,0,IF(K222="Y",1,IF(K222="T",0,"Isi Dulu"))))</f>
        <v>Isi Sasaran</v>
      </c>
      <c r="M222" s="849"/>
      <c r="N222" s="852"/>
      <c r="O222" s="517"/>
      <c r="P222" s="517"/>
      <c r="Q222" s="517"/>
      <c r="R222" s="517"/>
    </row>
    <row r="223" spans="2:18" s="527" customFormat="1" ht="15.75">
      <c r="B223" s="837"/>
      <c r="C223" s="840"/>
      <c r="D223" s="858"/>
      <c r="E223" s="855"/>
      <c r="F223" s="549">
        <v>4</v>
      </c>
      <c r="G223" s="550"/>
      <c r="H223" s="598" t="str">
        <f t="shared" si="4"/>
        <v>Belum Diisi</v>
      </c>
      <c r="I223" s="592" t="s">
        <v>26</v>
      </c>
      <c r="J223" s="593" t="str">
        <f>IF($D$220="Y/T","Isi Sasaran",IF($E$220=0,0,IF(I223="Y",1,IF(I223="T",0,"Isi Dulu"))))</f>
        <v>Isi Sasaran</v>
      </c>
      <c r="K223" s="592" t="s">
        <v>26</v>
      </c>
      <c r="L223" s="593" t="str">
        <f>IF($D$220="Y/T","Isi Sasaran",IF($E$220=0,0,IF(K223="Y",1,IF(K223="T",0,"Isi Dulu"))))</f>
        <v>Isi Sasaran</v>
      </c>
      <c r="M223" s="849"/>
      <c r="N223" s="852"/>
      <c r="O223" s="517"/>
      <c r="P223" s="517"/>
      <c r="Q223" s="517"/>
      <c r="R223" s="517"/>
    </row>
    <row r="224" spans="2:18" s="527" customFormat="1" ht="15.75">
      <c r="B224" s="838"/>
      <c r="C224" s="841"/>
      <c r="D224" s="859"/>
      <c r="E224" s="856"/>
      <c r="F224" s="569">
        <v>5</v>
      </c>
      <c r="G224" s="570"/>
      <c r="H224" s="599" t="str">
        <f t="shared" si="4"/>
        <v>Belum Diisi</v>
      </c>
      <c r="I224" s="595" t="s">
        <v>26</v>
      </c>
      <c r="J224" s="596" t="str">
        <f>IF($D$220="Y/T","Isi Sasaran",IF($E$220=0,0,IF(I224="Y",1,IF(I224="T",0,"Isi Dulu"))))</f>
        <v>Isi Sasaran</v>
      </c>
      <c r="K224" s="595" t="s">
        <v>26</v>
      </c>
      <c r="L224" s="596" t="str">
        <f>IF($D$220="Y/T","Isi Sasaran",IF($E$220=0,0,IF(K224="Y",1,IF(K224="T",0,"Isi Dulu"))))</f>
        <v>Isi Sasaran</v>
      </c>
      <c r="M224" s="850"/>
      <c r="N224" s="853"/>
      <c r="O224" s="517"/>
      <c r="P224" s="517"/>
      <c r="Q224" s="517"/>
      <c r="R224" s="517"/>
    </row>
    <row r="225" spans="2:18" s="527" customFormat="1" ht="15.75">
      <c r="B225" s="836">
        <v>4</v>
      </c>
      <c r="C225" s="839"/>
      <c r="D225" s="857" t="s">
        <v>26</v>
      </c>
      <c r="E225" s="854" t="str">
        <f>IF(D225="Y",1,IF(D225="T",0,IF(D225="Y/T","Belum diisi","Error")))</f>
        <v>Belum diisi</v>
      </c>
      <c r="F225" s="528">
        <v>1</v>
      </c>
      <c r="G225" s="529"/>
      <c r="H225" s="600" t="str">
        <f t="shared" si="4"/>
        <v>Belum Diisi</v>
      </c>
      <c r="I225" s="590" t="s">
        <v>26</v>
      </c>
      <c r="J225" s="591" t="str">
        <f>IF($D$225="Y/T","Isi Sasaran",IF($E$225=0,0,IF(I225="Y",1,IF(I225="T",0,"Isi Dulu"))))</f>
        <v>Isi Sasaran</v>
      </c>
      <c r="K225" s="590" t="s">
        <v>26</v>
      </c>
      <c r="L225" s="591" t="str">
        <f>IF($D$225="Y/T","Isi Sasaran",IF($E$225=0,0,IF(K225="Y",1,IF(K225="T",0,"Isi Dulu"))))</f>
        <v>Isi Sasaran</v>
      </c>
      <c r="M225" s="848" t="s">
        <v>26</v>
      </c>
      <c r="N225" s="851" t="str">
        <f>IF(M225="Y",1,IF(M225="T",0,IF(M225="Y/T","Belum diisi","Error")))</f>
        <v>Belum diisi</v>
      </c>
      <c r="O225" s="517"/>
      <c r="P225" s="517"/>
      <c r="Q225" s="517"/>
      <c r="R225" s="517"/>
    </row>
    <row r="226" spans="2:18" s="527" customFormat="1" ht="15.75">
      <c r="B226" s="837"/>
      <c r="C226" s="840"/>
      <c r="D226" s="858"/>
      <c r="E226" s="855"/>
      <c r="F226" s="549">
        <v>2</v>
      </c>
      <c r="G226" s="550"/>
      <c r="H226" s="598" t="str">
        <f t="shared" si="4"/>
        <v>Belum Diisi</v>
      </c>
      <c r="I226" s="592" t="s">
        <v>26</v>
      </c>
      <c r="J226" s="593" t="str">
        <f>IF($D$225="Y/T","Isi Sasaran",IF($E$225=0,0,IF(I226="Y",1,IF(I226="T",0,"Isi Dulu"))))</f>
        <v>Isi Sasaran</v>
      </c>
      <c r="K226" s="592" t="s">
        <v>26</v>
      </c>
      <c r="L226" s="593" t="str">
        <f>IF($D$225="Y/T","Isi Sasaran",IF($E$225=0,0,IF(K226="Y",1,IF(K226="T",0,"Isi Dulu"))))</f>
        <v>Isi Sasaran</v>
      </c>
      <c r="M226" s="849"/>
      <c r="N226" s="852"/>
      <c r="O226" s="517"/>
      <c r="P226" s="517"/>
      <c r="Q226" s="517"/>
      <c r="R226" s="517"/>
    </row>
    <row r="227" spans="2:18" s="527" customFormat="1" ht="15.75">
      <c r="B227" s="837"/>
      <c r="C227" s="840"/>
      <c r="D227" s="858"/>
      <c r="E227" s="855"/>
      <c r="F227" s="549">
        <v>3</v>
      </c>
      <c r="G227" s="550"/>
      <c r="H227" s="598" t="str">
        <f t="shared" si="4"/>
        <v>Belum Diisi</v>
      </c>
      <c r="I227" s="592" t="s">
        <v>26</v>
      </c>
      <c r="J227" s="593" t="str">
        <f>IF($D$225="Y/T","Isi Sasaran",IF($E$225=0,0,IF(I227="Y",1,IF(I227="T",0,"Isi Dulu"))))</f>
        <v>Isi Sasaran</v>
      </c>
      <c r="K227" s="592" t="s">
        <v>26</v>
      </c>
      <c r="L227" s="593" t="str">
        <f>IF($D$225="Y/T","Isi Sasaran",IF($E$225=0,0,IF(K227="Y",1,IF(K227="T",0,"Isi Dulu"))))</f>
        <v>Isi Sasaran</v>
      </c>
      <c r="M227" s="849"/>
      <c r="N227" s="852"/>
      <c r="O227" s="517"/>
      <c r="P227" s="517"/>
      <c r="Q227" s="517"/>
      <c r="R227" s="517"/>
    </row>
    <row r="228" spans="2:18" s="527" customFormat="1" ht="15.75">
      <c r="B228" s="837"/>
      <c r="C228" s="840"/>
      <c r="D228" s="858"/>
      <c r="E228" s="855"/>
      <c r="F228" s="549">
        <v>4</v>
      </c>
      <c r="G228" s="550"/>
      <c r="H228" s="598" t="str">
        <f t="shared" si="4"/>
        <v>Belum Diisi</v>
      </c>
      <c r="I228" s="592" t="s">
        <v>26</v>
      </c>
      <c r="J228" s="593" t="str">
        <f>IF($D$225="Y/T","Isi Sasaran",IF($E$225=0,0,IF(I228="Y",1,IF(I228="T",0,"Isi Dulu"))))</f>
        <v>Isi Sasaran</v>
      </c>
      <c r="K228" s="592" t="s">
        <v>26</v>
      </c>
      <c r="L228" s="593" t="str">
        <f>IF($D$225="Y/T","Isi Sasaran",IF($E$225=0,0,IF(K228="Y",1,IF(K228="T",0,"Isi Dulu"))))</f>
        <v>Isi Sasaran</v>
      </c>
      <c r="M228" s="849"/>
      <c r="N228" s="852"/>
      <c r="O228" s="517"/>
      <c r="P228" s="517"/>
      <c r="Q228" s="517"/>
      <c r="R228" s="517"/>
    </row>
    <row r="229" spans="2:18" s="527" customFormat="1" ht="15.75">
      <c r="B229" s="838"/>
      <c r="C229" s="841"/>
      <c r="D229" s="859"/>
      <c r="E229" s="856"/>
      <c r="F229" s="569">
        <v>5</v>
      </c>
      <c r="G229" s="570"/>
      <c r="H229" s="599" t="str">
        <f t="shared" si="4"/>
        <v>Belum Diisi</v>
      </c>
      <c r="I229" s="595" t="s">
        <v>26</v>
      </c>
      <c r="J229" s="596" t="str">
        <f>IF($D$225="Y/T","Isi Sasaran",IF($E$225=0,0,IF(I229="Y",1,IF(I229="T",0,"Isi Dulu"))))</f>
        <v>Isi Sasaran</v>
      </c>
      <c r="K229" s="595" t="s">
        <v>26</v>
      </c>
      <c r="L229" s="596" t="str">
        <f>IF($D$225="Y/T","Isi Sasaran",IF($E$225=0,0,IF(K229="Y",1,IF(K229="T",0,"Isi Dulu"))))</f>
        <v>Isi Sasaran</v>
      </c>
      <c r="M229" s="850"/>
      <c r="N229" s="853"/>
      <c r="O229" s="517"/>
      <c r="P229" s="517"/>
      <c r="Q229" s="517"/>
      <c r="R229" s="517"/>
    </row>
    <row r="230" spans="2:18" s="527" customFormat="1" ht="15.75">
      <c r="B230" s="836">
        <v>5</v>
      </c>
      <c r="C230" s="839"/>
      <c r="D230" s="857" t="s">
        <v>26</v>
      </c>
      <c r="E230" s="854" t="str">
        <f>IF(D230="Y",1,IF(D230="T",0,IF(D230="Y/T","Belum diisi","Error")))</f>
        <v>Belum diisi</v>
      </c>
      <c r="F230" s="528">
        <v>1</v>
      </c>
      <c r="G230" s="529"/>
      <c r="H230" s="600" t="str">
        <f t="shared" si="4"/>
        <v>Belum Diisi</v>
      </c>
      <c r="I230" s="590" t="s">
        <v>26</v>
      </c>
      <c r="J230" s="591" t="str">
        <f>IF($D$230="Y/T","Isi Sasaran",IF($E$230=0,0,IF(I230="Y",1,IF(I230="T",0,"Isi Dulu"))))</f>
        <v>Isi Sasaran</v>
      </c>
      <c r="K230" s="590" t="s">
        <v>26</v>
      </c>
      <c r="L230" s="591" t="str">
        <f>IF($D$230="Y/T","Isi Sasaran",IF($E$230=0,0,IF(K230="Y",1,IF(K230="T",0,"Isi Dulu"))))</f>
        <v>Isi Sasaran</v>
      </c>
      <c r="M230" s="848" t="s">
        <v>26</v>
      </c>
      <c r="N230" s="851" t="str">
        <f>IF(M230="Y",1,IF(M230="T",0,IF(M230="Y/T","Belum diisi","Error")))</f>
        <v>Belum diisi</v>
      </c>
      <c r="O230" s="517"/>
      <c r="P230" s="517"/>
      <c r="Q230" s="517"/>
      <c r="R230" s="517"/>
    </row>
    <row r="231" spans="2:18" s="527" customFormat="1" ht="15.75">
      <c r="B231" s="837"/>
      <c r="C231" s="840"/>
      <c r="D231" s="858"/>
      <c r="E231" s="855"/>
      <c r="F231" s="549">
        <v>2</v>
      </c>
      <c r="G231" s="550"/>
      <c r="H231" s="598" t="str">
        <f t="shared" si="4"/>
        <v>Belum Diisi</v>
      </c>
      <c r="I231" s="592" t="s">
        <v>26</v>
      </c>
      <c r="J231" s="593" t="str">
        <f>IF($D$230="Y/T","Isi Sasaran",IF($E$230=0,0,IF(I231="Y",1,IF(I231="T",0,"Isi Dulu"))))</f>
        <v>Isi Sasaran</v>
      </c>
      <c r="K231" s="592" t="s">
        <v>26</v>
      </c>
      <c r="L231" s="593" t="str">
        <f>IF($D$230="Y/T","Isi Sasaran",IF($E$230=0,0,IF(K231="Y",1,IF(K231="T",0,"Isi Dulu"))))</f>
        <v>Isi Sasaran</v>
      </c>
      <c r="M231" s="849"/>
      <c r="N231" s="852"/>
      <c r="O231" s="517"/>
      <c r="P231" s="517"/>
      <c r="Q231" s="517"/>
      <c r="R231" s="517"/>
    </row>
    <row r="232" spans="2:18" s="527" customFormat="1" ht="15.75">
      <c r="B232" s="837"/>
      <c r="C232" s="840"/>
      <c r="D232" s="858"/>
      <c r="E232" s="855"/>
      <c r="F232" s="549">
        <v>3</v>
      </c>
      <c r="G232" s="550"/>
      <c r="H232" s="598" t="str">
        <f t="shared" si="4"/>
        <v>Belum Diisi</v>
      </c>
      <c r="I232" s="592" t="s">
        <v>26</v>
      </c>
      <c r="J232" s="593" t="str">
        <f>IF($D$230="Y/T","Isi Sasaran",IF($E$230=0,0,IF(I232="Y",1,IF(I232="T",0,"Isi Dulu"))))</f>
        <v>Isi Sasaran</v>
      </c>
      <c r="K232" s="592" t="s">
        <v>26</v>
      </c>
      <c r="L232" s="593" t="str">
        <f>IF($D$230="Y/T","Isi Sasaran",IF($E$230=0,0,IF(K232="Y",1,IF(K232="T",0,"Isi Dulu"))))</f>
        <v>Isi Sasaran</v>
      </c>
      <c r="M232" s="849"/>
      <c r="N232" s="852"/>
      <c r="O232" s="517"/>
      <c r="P232" s="517"/>
      <c r="Q232" s="517"/>
      <c r="R232" s="517"/>
    </row>
    <row r="233" spans="2:18" s="527" customFormat="1" ht="15.75">
      <c r="B233" s="837"/>
      <c r="C233" s="840"/>
      <c r="D233" s="858"/>
      <c r="E233" s="855"/>
      <c r="F233" s="549">
        <v>4</v>
      </c>
      <c r="G233" s="550"/>
      <c r="H233" s="598" t="str">
        <f t="shared" si="4"/>
        <v>Belum Diisi</v>
      </c>
      <c r="I233" s="592" t="s">
        <v>26</v>
      </c>
      <c r="J233" s="593" t="str">
        <f>IF($D$230="Y/T","Isi Sasaran",IF($E$230=0,0,IF(I233="Y",1,IF(I233="T",0,"Isi Dulu"))))</f>
        <v>Isi Sasaran</v>
      </c>
      <c r="K233" s="592" t="s">
        <v>26</v>
      </c>
      <c r="L233" s="593" t="str">
        <f>IF($D$230="Y/T","Isi Sasaran",IF($E$230=0,0,IF(K233="Y",1,IF(K233="T",0,"Isi Dulu"))))</f>
        <v>Isi Sasaran</v>
      </c>
      <c r="M233" s="849"/>
      <c r="N233" s="852"/>
      <c r="O233" s="517"/>
      <c r="P233" s="517"/>
      <c r="Q233" s="517"/>
      <c r="R233" s="517"/>
    </row>
    <row r="234" spans="2:18" s="527" customFormat="1" ht="15.75">
      <c r="B234" s="838"/>
      <c r="C234" s="841"/>
      <c r="D234" s="859"/>
      <c r="E234" s="856"/>
      <c r="F234" s="569">
        <v>5</v>
      </c>
      <c r="G234" s="570"/>
      <c r="H234" s="599" t="str">
        <f t="shared" si="4"/>
        <v>Belum Diisi</v>
      </c>
      <c r="I234" s="595" t="s">
        <v>26</v>
      </c>
      <c r="J234" s="596" t="str">
        <f>IF($D$230="Y/T","Isi Sasaran",IF($E$230=0,0,IF(I234="Y",1,IF(I234="T",0,"Isi Dulu"))))</f>
        <v>Isi Sasaran</v>
      </c>
      <c r="K234" s="595" t="s">
        <v>26</v>
      </c>
      <c r="L234" s="596" t="str">
        <f>IF($D$230="Y/T","Isi Sasaran",IF($E$230=0,0,IF(K234="Y",1,IF(K234="T",0,"Isi Dulu"))))</f>
        <v>Isi Sasaran</v>
      </c>
      <c r="M234" s="850"/>
      <c r="N234" s="853"/>
      <c r="O234" s="517"/>
      <c r="P234" s="517"/>
      <c r="Q234" s="517"/>
      <c r="R234" s="517"/>
    </row>
    <row r="235" spans="2:18" s="527" customFormat="1" ht="15.75">
      <c r="B235" s="836">
        <v>6</v>
      </c>
      <c r="C235" s="839"/>
      <c r="D235" s="857" t="s">
        <v>26</v>
      </c>
      <c r="E235" s="854" t="str">
        <f>IF(D235="Y",1,IF(D235="T",0,IF(D235="Y/T","Belum diisi","Error")))</f>
        <v>Belum diisi</v>
      </c>
      <c r="F235" s="528">
        <v>1</v>
      </c>
      <c r="G235" s="529"/>
      <c r="H235" s="600" t="str">
        <f t="shared" si="4"/>
        <v>Belum Diisi</v>
      </c>
      <c r="I235" s="590" t="s">
        <v>26</v>
      </c>
      <c r="J235" s="591" t="str">
        <f>IF($D$235="Y/T","Isi Sasaran",IF($E$235=0,0,IF(I235="Y",1,IF(I235="T",0,"Isi Dulu"))))</f>
        <v>Isi Sasaran</v>
      </c>
      <c r="K235" s="590" t="s">
        <v>26</v>
      </c>
      <c r="L235" s="591" t="str">
        <f>IF($D$235="Y/T","Isi Sasaran",IF($E$235=0,0,IF(K235="Y",1,IF(K235="T",0,"Isi Dulu"))))</f>
        <v>Isi Sasaran</v>
      </c>
      <c r="M235" s="848" t="s">
        <v>26</v>
      </c>
      <c r="N235" s="851" t="str">
        <f>IF(M235="Y",1,IF(M235="T",0,IF(M235="Y/T","Belum diisi","Error")))</f>
        <v>Belum diisi</v>
      </c>
      <c r="O235" s="517"/>
      <c r="P235" s="517"/>
      <c r="Q235" s="517"/>
      <c r="R235" s="517"/>
    </row>
    <row r="236" spans="2:18" s="527" customFormat="1" ht="15.75">
      <c r="B236" s="837"/>
      <c r="C236" s="840"/>
      <c r="D236" s="858"/>
      <c r="E236" s="855"/>
      <c r="F236" s="549">
        <v>2</v>
      </c>
      <c r="G236" s="550"/>
      <c r="H236" s="598" t="str">
        <f t="shared" si="4"/>
        <v>Belum Diisi</v>
      </c>
      <c r="I236" s="592" t="s">
        <v>26</v>
      </c>
      <c r="J236" s="593" t="str">
        <f>IF($D$235="Y/T","Isi Sasaran",IF($E$235=0,0,IF(I236="Y",1,IF(I236="T",0,"Isi Dulu"))))</f>
        <v>Isi Sasaran</v>
      </c>
      <c r="K236" s="592" t="s">
        <v>26</v>
      </c>
      <c r="L236" s="593" t="str">
        <f>IF($D$235="Y/T","Isi Sasaran",IF($E$235=0,0,IF(K236="Y",1,IF(K236="T",0,"Isi Dulu"))))</f>
        <v>Isi Sasaran</v>
      </c>
      <c r="M236" s="849"/>
      <c r="N236" s="852"/>
      <c r="O236" s="517"/>
      <c r="P236" s="517"/>
      <c r="Q236" s="517"/>
      <c r="R236" s="517"/>
    </row>
    <row r="237" spans="2:18" s="527" customFormat="1" ht="15.75">
      <c r="B237" s="837"/>
      <c r="C237" s="840"/>
      <c r="D237" s="858"/>
      <c r="E237" s="855"/>
      <c r="F237" s="549">
        <v>3</v>
      </c>
      <c r="G237" s="550"/>
      <c r="H237" s="598" t="str">
        <f t="shared" si="4"/>
        <v>Belum Diisi</v>
      </c>
      <c r="I237" s="592" t="s">
        <v>26</v>
      </c>
      <c r="J237" s="593" t="str">
        <f>IF($D$235="Y/T","Isi Sasaran",IF($E$235=0,0,IF(I237="Y",1,IF(I237="T",0,"Isi Dulu"))))</f>
        <v>Isi Sasaran</v>
      </c>
      <c r="K237" s="592" t="s">
        <v>26</v>
      </c>
      <c r="L237" s="593" t="str">
        <f>IF($D$235="Y/T","Isi Sasaran",IF($E$235=0,0,IF(K237="Y",1,IF(K237="T",0,"Isi Dulu"))))</f>
        <v>Isi Sasaran</v>
      </c>
      <c r="M237" s="849"/>
      <c r="N237" s="852"/>
      <c r="O237" s="517"/>
      <c r="P237" s="517"/>
      <c r="Q237" s="517"/>
      <c r="R237" s="517"/>
    </row>
    <row r="238" spans="2:18" s="527" customFormat="1" ht="15.75">
      <c r="B238" s="837"/>
      <c r="C238" s="840"/>
      <c r="D238" s="858"/>
      <c r="E238" s="855"/>
      <c r="F238" s="549">
        <v>4</v>
      </c>
      <c r="G238" s="550"/>
      <c r="H238" s="598" t="str">
        <f t="shared" si="4"/>
        <v>Belum Diisi</v>
      </c>
      <c r="I238" s="592" t="s">
        <v>26</v>
      </c>
      <c r="J238" s="593" t="str">
        <f>IF($D$235="Y/T","Isi Sasaran",IF($E$235=0,0,IF(I238="Y",1,IF(I238="T",0,"Isi Dulu"))))</f>
        <v>Isi Sasaran</v>
      </c>
      <c r="K238" s="592" t="s">
        <v>26</v>
      </c>
      <c r="L238" s="593" t="str">
        <f>IF($D$235="Y/T","Isi Sasaran",IF($E$235=0,0,IF(K238="Y",1,IF(K238="T",0,"Isi Dulu"))))</f>
        <v>Isi Sasaran</v>
      </c>
      <c r="M238" s="849"/>
      <c r="N238" s="852"/>
      <c r="O238" s="517"/>
      <c r="P238" s="517"/>
      <c r="Q238" s="517"/>
      <c r="R238" s="517"/>
    </row>
    <row r="239" spans="2:18" s="527" customFormat="1" ht="15.75">
      <c r="B239" s="838"/>
      <c r="C239" s="841"/>
      <c r="D239" s="859"/>
      <c r="E239" s="856"/>
      <c r="F239" s="569">
        <v>5</v>
      </c>
      <c r="G239" s="570"/>
      <c r="H239" s="599" t="str">
        <f t="shared" si="4"/>
        <v>Belum Diisi</v>
      </c>
      <c r="I239" s="595" t="s">
        <v>26</v>
      </c>
      <c r="J239" s="596" t="str">
        <f>IF($D$235="Y/T","Isi Sasaran",IF($E$235=0,0,IF(I239="Y",1,IF(I239="T",0,"Isi Dulu"))))</f>
        <v>Isi Sasaran</v>
      </c>
      <c r="K239" s="595" t="s">
        <v>26</v>
      </c>
      <c r="L239" s="596" t="str">
        <f>IF($D$235="Y/T","Isi Sasaran",IF($E$235=0,0,IF(K239="Y",1,IF(K239="T",0,"Isi Dulu"))))</f>
        <v>Isi Sasaran</v>
      </c>
      <c r="M239" s="850"/>
      <c r="N239" s="853"/>
      <c r="O239" s="517"/>
      <c r="P239" s="517"/>
      <c r="Q239" s="517"/>
      <c r="R239" s="517"/>
    </row>
    <row r="240" spans="2:18" s="527" customFormat="1" ht="15.75">
      <c r="B240" s="836">
        <v>7</v>
      </c>
      <c r="C240" s="839"/>
      <c r="D240" s="857" t="s">
        <v>26</v>
      </c>
      <c r="E240" s="854" t="str">
        <f>IF(D240="Y",1,IF(D240="T",0,IF(D240="Y/T","Belum diisi","Error")))</f>
        <v>Belum diisi</v>
      </c>
      <c r="F240" s="528">
        <v>1</v>
      </c>
      <c r="G240" s="529"/>
      <c r="H240" s="600" t="str">
        <f t="shared" si="4"/>
        <v>Belum Diisi</v>
      </c>
      <c r="I240" s="590" t="s">
        <v>26</v>
      </c>
      <c r="J240" s="591" t="str">
        <f>IF($D$240="Y/T","Isi Sasaran",IF($E$240=0,0,IF(I240="Y",1,IF(I240="T",0,"Isi Dulu"))))</f>
        <v>Isi Sasaran</v>
      </c>
      <c r="K240" s="590" t="s">
        <v>26</v>
      </c>
      <c r="L240" s="591" t="str">
        <f>IF($D$240="Y/T","Isi Sasaran",IF($E$240=0,0,IF(K240="Y",1,IF(K240="T",0,"Isi Dulu"))))</f>
        <v>Isi Sasaran</v>
      </c>
      <c r="M240" s="848" t="s">
        <v>26</v>
      </c>
      <c r="N240" s="851" t="str">
        <f>IF(M240="Y",1,IF(M240="T",0,IF(M240="Y/T","Belum diisi","Error")))</f>
        <v>Belum diisi</v>
      </c>
      <c r="O240" s="517"/>
      <c r="P240" s="517"/>
      <c r="Q240" s="517"/>
      <c r="R240" s="517"/>
    </row>
    <row r="241" spans="2:18" s="527" customFormat="1" ht="15.75">
      <c r="B241" s="837"/>
      <c r="C241" s="840"/>
      <c r="D241" s="858"/>
      <c r="E241" s="855"/>
      <c r="F241" s="549">
        <v>2</v>
      </c>
      <c r="G241" s="550"/>
      <c r="H241" s="598" t="str">
        <f t="shared" si="4"/>
        <v>Belum Diisi</v>
      </c>
      <c r="I241" s="592" t="s">
        <v>26</v>
      </c>
      <c r="J241" s="593" t="str">
        <f>IF($D$240="Y/T","Isi Sasaran",IF($E$240=0,0,IF(I241="Y",1,IF(I241="T",0,"Isi Dulu"))))</f>
        <v>Isi Sasaran</v>
      </c>
      <c r="K241" s="592" t="s">
        <v>26</v>
      </c>
      <c r="L241" s="593" t="str">
        <f>IF($D$240="Y/T","Isi Sasaran",IF($E$240=0,0,IF(K241="Y",1,IF(K241="T",0,"Isi Dulu"))))</f>
        <v>Isi Sasaran</v>
      </c>
      <c r="M241" s="849"/>
      <c r="N241" s="852"/>
      <c r="O241" s="517"/>
      <c r="P241" s="517"/>
      <c r="Q241" s="517"/>
      <c r="R241" s="517"/>
    </row>
    <row r="242" spans="2:18" s="527" customFormat="1" ht="15.75">
      <c r="B242" s="837"/>
      <c r="C242" s="840"/>
      <c r="D242" s="858"/>
      <c r="E242" s="855"/>
      <c r="F242" s="549">
        <v>3</v>
      </c>
      <c r="G242" s="550"/>
      <c r="H242" s="598" t="str">
        <f t="shared" si="4"/>
        <v>Belum Diisi</v>
      </c>
      <c r="I242" s="592" t="s">
        <v>26</v>
      </c>
      <c r="J242" s="593" t="str">
        <f>IF($D$240="Y/T","Isi Sasaran",IF($E$240=0,0,IF(I242="Y",1,IF(I242="T",0,"Isi Dulu"))))</f>
        <v>Isi Sasaran</v>
      </c>
      <c r="K242" s="592" t="s">
        <v>26</v>
      </c>
      <c r="L242" s="593" t="str">
        <f>IF($D$240="Y/T","Isi Sasaran",IF($E$240=0,0,IF(K242="Y",1,IF(K242="T",0,"Isi Dulu"))))</f>
        <v>Isi Sasaran</v>
      </c>
      <c r="M242" s="849"/>
      <c r="N242" s="852"/>
      <c r="O242" s="517"/>
      <c r="P242" s="517"/>
      <c r="Q242" s="517"/>
      <c r="R242" s="517"/>
    </row>
    <row r="243" spans="2:18" s="527" customFormat="1" ht="15.75">
      <c r="B243" s="837"/>
      <c r="C243" s="840"/>
      <c r="D243" s="858"/>
      <c r="E243" s="855"/>
      <c r="F243" s="549">
        <v>4</v>
      </c>
      <c r="G243" s="550"/>
      <c r="H243" s="598" t="str">
        <f t="shared" si="4"/>
        <v>Belum Diisi</v>
      </c>
      <c r="I243" s="592" t="s">
        <v>26</v>
      </c>
      <c r="J243" s="593" t="str">
        <f>IF($D$240="Y/T","Isi Sasaran",IF($E$240=0,0,IF(I243="Y",1,IF(I243="T",0,"Isi Dulu"))))</f>
        <v>Isi Sasaran</v>
      </c>
      <c r="K243" s="592" t="s">
        <v>26</v>
      </c>
      <c r="L243" s="593" t="str">
        <f>IF($D$240="Y/T","Isi Sasaran",IF($E$240=0,0,IF(K243="Y",1,IF(K243="T",0,"Isi Dulu"))))</f>
        <v>Isi Sasaran</v>
      </c>
      <c r="M243" s="849"/>
      <c r="N243" s="852"/>
      <c r="O243" s="517"/>
      <c r="P243" s="517"/>
      <c r="Q243" s="517"/>
      <c r="R243" s="517"/>
    </row>
    <row r="244" spans="2:18" s="527" customFormat="1" ht="15.75">
      <c r="B244" s="838"/>
      <c r="C244" s="841"/>
      <c r="D244" s="859"/>
      <c r="E244" s="856"/>
      <c r="F244" s="569">
        <v>5</v>
      </c>
      <c r="G244" s="570"/>
      <c r="H244" s="599" t="str">
        <f t="shared" si="4"/>
        <v>Belum Diisi</v>
      </c>
      <c r="I244" s="595" t="s">
        <v>26</v>
      </c>
      <c r="J244" s="596" t="str">
        <f>IF($D$240="Y/T","Isi Sasaran",IF($E$240=0,0,IF(I244="Y",1,IF(I244="T",0,"Isi Dulu"))))</f>
        <v>Isi Sasaran</v>
      </c>
      <c r="K244" s="595" t="s">
        <v>26</v>
      </c>
      <c r="L244" s="596" t="str">
        <f>IF($D$240="Y/T","Isi Sasaran",IF($E$240=0,0,IF(K244="Y",1,IF(K244="T",0,"Isi Dulu"))))</f>
        <v>Isi Sasaran</v>
      </c>
      <c r="M244" s="850"/>
      <c r="N244" s="853"/>
      <c r="O244" s="517"/>
      <c r="P244" s="517"/>
      <c r="Q244" s="517"/>
      <c r="R244" s="517"/>
    </row>
    <row r="245" spans="2:18" s="527" customFormat="1" ht="15.75">
      <c r="B245" s="836">
        <v>8</v>
      </c>
      <c r="C245" s="839"/>
      <c r="D245" s="857" t="s">
        <v>26</v>
      </c>
      <c r="E245" s="854" t="str">
        <f>IF(D245="Y",1,IF(D245="T",0,IF(D245="Y/T","Belum diisi","Error")))</f>
        <v>Belum diisi</v>
      </c>
      <c r="F245" s="528">
        <v>1</v>
      </c>
      <c r="G245" s="529"/>
      <c r="H245" s="600" t="str">
        <f t="shared" si="4"/>
        <v>Belum Diisi</v>
      </c>
      <c r="I245" s="590" t="s">
        <v>26</v>
      </c>
      <c r="J245" s="591" t="str">
        <f>IF($D$245="Y/T","Isi Sasaran",IF($E$245=0,0,IF(I245="Y",1,IF(I245="T",0,"Isi Dulu"))))</f>
        <v>Isi Sasaran</v>
      </c>
      <c r="K245" s="590" t="s">
        <v>26</v>
      </c>
      <c r="L245" s="591" t="str">
        <f>IF($D$245="Y/T","Isi Sasaran",IF($E$245=0,0,IF(K245="Y",1,IF(K245="T",0,"Isi Dulu"))))</f>
        <v>Isi Sasaran</v>
      </c>
      <c r="M245" s="848" t="s">
        <v>26</v>
      </c>
      <c r="N245" s="851" t="str">
        <f>IF(M245="Y",1,IF(M245="T",0,IF(M245="Y/T","Belum diisi","Error")))</f>
        <v>Belum diisi</v>
      </c>
      <c r="O245" s="517"/>
      <c r="P245" s="517"/>
      <c r="Q245" s="517"/>
      <c r="R245" s="517"/>
    </row>
    <row r="246" spans="2:18" s="527" customFormat="1" ht="15.75">
      <c r="B246" s="837"/>
      <c r="C246" s="840"/>
      <c r="D246" s="858"/>
      <c r="E246" s="855"/>
      <c r="F246" s="549">
        <v>2</v>
      </c>
      <c r="G246" s="550"/>
      <c r="H246" s="598" t="str">
        <f t="shared" si="4"/>
        <v>Belum Diisi</v>
      </c>
      <c r="I246" s="592" t="s">
        <v>26</v>
      </c>
      <c r="J246" s="593" t="str">
        <f>IF($D$245="Y/T","Isi Sasaran",IF($E$245=0,0,IF(I246="Y",1,IF(I246="T",0,"Isi Dulu"))))</f>
        <v>Isi Sasaran</v>
      </c>
      <c r="K246" s="592" t="s">
        <v>26</v>
      </c>
      <c r="L246" s="593" t="str">
        <f>IF($D$245="Y/T","Isi Sasaran",IF($E$245=0,0,IF(K246="Y",1,IF(K246="T",0,"Isi Dulu"))))</f>
        <v>Isi Sasaran</v>
      </c>
      <c r="M246" s="849"/>
      <c r="N246" s="852"/>
      <c r="O246" s="517"/>
      <c r="P246" s="517"/>
      <c r="Q246" s="517"/>
      <c r="R246" s="517"/>
    </row>
    <row r="247" spans="2:18" s="527" customFormat="1" ht="15.75">
      <c r="B247" s="837"/>
      <c r="C247" s="840"/>
      <c r="D247" s="858"/>
      <c r="E247" s="855"/>
      <c r="F247" s="549">
        <v>3</v>
      </c>
      <c r="G247" s="550"/>
      <c r="H247" s="598" t="str">
        <f t="shared" si="4"/>
        <v>Belum Diisi</v>
      </c>
      <c r="I247" s="592" t="s">
        <v>26</v>
      </c>
      <c r="J247" s="593" t="str">
        <f>IF($D$245="Y/T","Isi Sasaran",IF($E$245=0,0,IF(I247="Y",1,IF(I247="T",0,"Isi Dulu"))))</f>
        <v>Isi Sasaran</v>
      </c>
      <c r="K247" s="592" t="s">
        <v>26</v>
      </c>
      <c r="L247" s="593" t="str">
        <f>IF($D$245="Y/T","Isi Sasaran",IF($E$245=0,0,IF(K247="Y",1,IF(K247="T",0,"Isi Dulu"))))</f>
        <v>Isi Sasaran</v>
      </c>
      <c r="M247" s="849"/>
      <c r="N247" s="852"/>
      <c r="O247" s="517"/>
      <c r="P247" s="517"/>
      <c r="Q247" s="517"/>
      <c r="R247" s="517"/>
    </row>
    <row r="248" spans="2:18" s="527" customFormat="1" ht="15.75">
      <c r="B248" s="837"/>
      <c r="C248" s="840"/>
      <c r="D248" s="858"/>
      <c r="E248" s="855"/>
      <c r="F248" s="549">
        <v>4</v>
      </c>
      <c r="G248" s="550"/>
      <c r="H248" s="598" t="str">
        <f t="shared" si="4"/>
        <v>Belum Diisi</v>
      </c>
      <c r="I248" s="592" t="s">
        <v>26</v>
      </c>
      <c r="J248" s="593" t="str">
        <f>IF($D$245="Y/T","Isi Sasaran",IF($E$245=0,0,IF(I248="Y",1,IF(I248="T",0,"Isi Dulu"))))</f>
        <v>Isi Sasaran</v>
      </c>
      <c r="K248" s="592" t="s">
        <v>26</v>
      </c>
      <c r="L248" s="593" t="str">
        <f>IF($D$245="Y/T","Isi Sasaran",IF($E$245=0,0,IF(K248="Y",1,IF(K248="T",0,"Isi Dulu"))))</f>
        <v>Isi Sasaran</v>
      </c>
      <c r="M248" s="849"/>
      <c r="N248" s="852"/>
      <c r="O248" s="517"/>
      <c r="P248" s="517"/>
      <c r="Q248" s="517"/>
      <c r="R248" s="517"/>
    </row>
    <row r="249" spans="2:18" s="527" customFormat="1" ht="15.75">
      <c r="B249" s="838"/>
      <c r="C249" s="841"/>
      <c r="D249" s="859"/>
      <c r="E249" s="856"/>
      <c r="F249" s="569">
        <v>5</v>
      </c>
      <c r="G249" s="570"/>
      <c r="H249" s="599" t="str">
        <f t="shared" si="4"/>
        <v>Belum Diisi</v>
      </c>
      <c r="I249" s="595" t="s">
        <v>26</v>
      </c>
      <c r="J249" s="596" t="str">
        <f>IF($D$245="Y/T","Isi Sasaran",IF($E$245=0,0,IF(I249="Y",1,IF(I249="T",0,"Isi Dulu"))))</f>
        <v>Isi Sasaran</v>
      </c>
      <c r="K249" s="595" t="s">
        <v>26</v>
      </c>
      <c r="L249" s="596" t="str">
        <f>IF($D$245="Y/T","Isi Sasaran",IF($E$245=0,0,IF(K249="Y",1,IF(K249="T",0,"Isi Dulu"))))</f>
        <v>Isi Sasaran</v>
      </c>
      <c r="M249" s="850"/>
      <c r="N249" s="853"/>
      <c r="O249" s="517"/>
      <c r="P249" s="517"/>
      <c r="Q249" s="517"/>
      <c r="R249" s="517"/>
    </row>
    <row r="250" spans="2:18" s="527" customFormat="1" ht="15.75">
      <c r="B250" s="836">
        <v>9</v>
      </c>
      <c r="C250" s="839"/>
      <c r="D250" s="857" t="s">
        <v>26</v>
      </c>
      <c r="E250" s="854" t="str">
        <f>IF(D250="Y",1,IF(D250="T",0,IF(D250="Y/T","Belum diisi","Error")))</f>
        <v>Belum diisi</v>
      </c>
      <c r="F250" s="528">
        <v>1</v>
      </c>
      <c r="G250" s="529"/>
      <c r="H250" s="600" t="str">
        <f t="shared" si="4"/>
        <v>Belum Diisi</v>
      </c>
      <c r="I250" s="590" t="s">
        <v>26</v>
      </c>
      <c r="J250" s="591" t="str">
        <f>IF($D$250="Y/T","Isi Sasaran",IF($E$250=0,0,IF(I250="Y",1,IF(I250="T",0,"Isi Dulu"))))</f>
        <v>Isi Sasaran</v>
      </c>
      <c r="K250" s="590" t="s">
        <v>26</v>
      </c>
      <c r="L250" s="591" t="str">
        <f>IF($D$250="Y/T","Isi Sasaran",IF($E$250=0,0,IF(K250="Y",1,IF(K250="T",0,"Isi Dulu"))))</f>
        <v>Isi Sasaran</v>
      </c>
      <c r="M250" s="848" t="s">
        <v>26</v>
      </c>
      <c r="N250" s="851" t="str">
        <f>IF(M250="Y",1,IF(M250="T",0,IF(M250="Y/T","Belum diisi","Error")))</f>
        <v>Belum diisi</v>
      </c>
      <c r="O250" s="517"/>
      <c r="P250" s="517"/>
      <c r="Q250" s="517"/>
      <c r="R250" s="517"/>
    </row>
    <row r="251" spans="2:18" s="527" customFormat="1" ht="15.75">
      <c r="B251" s="837"/>
      <c r="C251" s="840"/>
      <c r="D251" s="858"/>
      <c r="E251" s="855"/>
      <c r="F251" s="549">
        <v>2</v>
      </c>
      <c r="G251" s="550"/>
      <c r="H251" s="598" t="str">
        <f t="shared" si="4"/>
        <v>Belum Diisi</v>
      </c>
      <c r="I251" s="592" t="s">
        <v>26</v>
      </c>
      <c r="J251" s="593" t="str">
        <f>IF($D$250="Y/T","Isi Sasaran",IF($E$250=0,0,IF(I251="Y",1,IF(I251="T",0,"Isi Dulu"))))</f>
        <v>Isi Sasaran</v>
      </c>
      <c r="K251" s="592" t="s">
        <v>26</v>
      </c>
      <c r="L251" s="593" t="str">
        <f>IF($D$250="Y/T","Isi Sasaran",IF($E$250=0,0,IF(K251="Y",1,IF(K251="T",0,"Isi Dulu"))))</f>
        <v>Isi Sasaran</v>
      </c>
      <c r="M251" s="849"/>
      <c r="N251" s="852"/>
      <c r="O251" s="517"/>
      <c r="P251" s="517"/>
      <c r="Q251" s="517"/>
      <c r="R251" s="517"/>
    </row>
    <row r="252" spans="2:18" s="527" customFormat="1" ht="15.75">
      <c r="B252" s="837"/>
      <c r="C252" s="840"/>
      <c r="D252" s="858"/>
      <c r="E252" s="855"/>
      <c r="F252" s="549">
        <v>3</v>
      </c>
      <c r="G252" s="550"/>
      <c r="H252" s="598" t="str">
        <f t="shared" si="4"/>
        <v>Belum Diisi</v>
      </c>
      <c r="I252" s="592" t="s">
        <v>26</v>
      </c>
      <c r="J252" s="593" t="str">
        <f>IF($D$250="Y/T","Isi Sasaran",IF($E$250=0,0,IF(I252="Y",1,IF(I252="T",0,"Isi Dulu"))))</f>
        <v>Isi Sasaran</v>
      </c>
      <c r="K252" s="592" t="s">
        <v>26</v>
      </c>
      <c r="L252" s="593" t="str">
        <f>IF($D$250="Y/T","Isi Sasaran",IF($E$250=0,0,IF(K252="Y",1,IF(K252="T",0,"Isi Dulu"))))</f>
        <v>Isi Sasaran</v>
      </c>
      <c r="M252" s="849"/>
      <c r="N252" s="852"/>
      <c r="O252" s="517"/>
      <c r="P252" s="517"/>
      <c r="Q252" s="517"/>
      <c r="R252" s="517"/>
    </row>
    <row r="253" spans="2:18" s="527" customFormat="1" ht="15.75">
      <c r="B253" s="837"/>
      <c r="C253" s="840"/>
      <c r="D253" s="858"/>
      <c r="E253" s="855"/>
      <c r="F253" s="549">
        <v>4</v>
      </c>
      <c r="G253" s="550"/>
      <c r="H253" s="598" t="str">
        <f t="shared" si="4"/>
        <v>Belum Diisi</v>
      </c>
      <c r="I253" s="592" t="s">
        <v>26</v>
      </c>
      <c r="J253" s="593" t="str">
        <f>IF($D$250="Y/T","Isi Sasaran",IF($E$250=0,0,IF(I253="Y",1,IF(I253="T",0,"Isi Dulu"))))</f>
        <v>Isi Sasaran</v>
      </c>
      <c r="K253" s="592" t="s">
        <v>26</v>
      </c>
      <c r="L253" s="593" t="str">
        <f>IF($D$250="Y/T","Isi Sasaran",IF($E$250=0,0,IF(K253="Y",1,IF(K253="T",0,"Isi Dulu"))))</f>
        <v>Isi Sasaran</v>
      </c>
      <c r="M253" s="849"/>
      <c r="N253" s="852"/>
      <c r="O253" s="517"/>
      <c r="P253" s="517"/>
      <c r="Q253" s="517"/>
      <c r="R253" s="517"/>
    </row>
    <row r="254" spans="2:18" s="527" customFormat="1" ht="15.75">
      <c r="B254" s="838"/>
      <c r="C254" s="841"/>
      <c r="D254" s="859"/>
      <c r="E254" s="856"/>
      <c r="F254" s="569">
        <v>5</v>
      </c>
      <c r="G254" s="570"/>
      <c r="H254" s="599" t="str">
        <f t="shared" si="4"/>
        <v>Belum Diisi</v>
      </c>
      <c r="I254" s="595" t="s">
        <v>26</v>
      </c>
      <c r="J254" s="596" t="str">
        <f>IF($D$250="Y/T","Isi Sasaran",IF($E$250=0,0,IF(I254="Y",1,IF(I254="T",0,"Isi Dulu"))))</f>
        <v>Isi Sasaran</v>
      </c>
      <c r="K254" s="595" t="s">
        <v>26</v>
      </c>
      <c r="L254" s="596" t="str">
        <f>IF($D$250="Y/T","Isi Sasaran",IF($E$250=0,0,IF(K254="Y",1,IF(K254="T",0,"Isi Dulu"))))</f>
        <v>Isi Sasaran</v>
      </c>
      <c r="M254" s="850"/>
      <c r="N254" s="853"/>
      <c r="O254" s="517"/>
      <c r="P254" s="517"/>
      <c r="Q254" s="517"/>
      <c r="R254" s="517"/>
    </row>
    <row r="255" spans="2:18" s="527" customFormat="1" ht="15.75">
      <c r="B255" s="836">
        <v>10</v>
      </c>
      <c r="C255" s="839"/>
      <c r="D255" s="857" t="s">
        <v>26</v>
      </c>
      <c r="E255" s="854" t="str">
        <f>IF(D255="Y",1,IF(D255="T",0,IF(D255="Y/T","Belum diisi","Error")))</f>
        <v>Belum diisi</v>
      </c>
      <c r="F255" s="528">
        <v>1</v>
      </c>
      <c r="G255" s="529"/>
      <c r="H255" s="600" t="str">
        <f t="shared" si="4"/>
        <v>Belum Diisi</v>
      </c>
      <c r="I255" s="590" t="s">
        <v>26</v>
      </c>
      <c r="J255" s="591" t="str">
        <f>IF($D$255="Y/T","Isi Sasaran",IF($E$255=0,0,IF(I255="Y",1,IF(I255="T",0,"Isi Dulu"))))</f>
        <v>Isi Sasaran</v>
      </c>
      <c r="K255" s="590" t="s">
        <v>26</v>
      </c>
      <c r="L255" s="591" t="str">
        <f>IF($D$255="Y/T","Isi Sasaran",IF($E$255=0,0,IF(K255="Y",1,IF(K255="T",0,"Isi Dulu"))))</f>
        <v>Isi Sasaran</v>
      </c>
      <c r="M255" s="848" t="s">
        <v>26</v>
      </c>
      <c r="N255" s="851" t="str">
        <f>IF(M255="Y",1,IF(M255="T",0,IF(M255="Y/T","Belum diisi","Error")))</f>
        <v>Belum diisi</v>
      </c>
      <c r="O255" s="517"/>
      <c r="P255" s="517"/>
      <c r="Q255" s="517"/>
      <c r="R255" s="517"/>
    </row>
    <row r="256" spans="2:18" s="527" customFormat="1" ht="15.75">
      <c r="B256" s="837"/>
      <c r="C256" s="840"/>
      <c r="D256" s="858"/>
      <c r="E256" s="855"/>
      <c r="F256" s="549">
        <v>2</v>
      </c>
      <c r="G256" s="550"/>
      <c r="H256" s="598" t="str">
        <f t="shared" si="4"/>
        <v>Belum Diisi</v>
      </c>
      <c r="I256" s="592" t="s">
        <v>26</v>
      </c>
      <c r="J256" s="593" t="str">
        <f>IF($D$255="Y/T","Isi Sasaran",IF($E$255=0,0,IF(I256="Y",1,IF(I256="T",0,"Isi Dulu"))))</f>
        <v>Isi Sasaran</v>
      </c>
      <c r="K256" s="592" t="s">
        <v>26</v>
      </c>
      <c r="L256" s="593" t="str">
        <f>IF($D$255="Y/T","Isi Sasaran",IF($E$255=0,0,IF(K256="Y",1,IF(K256="T",0,"Isi Dulu"))))</f>
        <v>Isi Sasaran</v>
      </c>
      <c r="M256" s="849"/>
      <c r="N256" s="852"/>
      <c r="O256" s="517"/>
      <c r="P256" s="517"/>
      <c r="Q256" s="517"/>
      <c r="R256" s="517"/>
    </row>
    <row r="257" spans="2:18" s="527" customFormat="1" ht="15.75">
      <c r="B257" s="837"/>
      <c r="C257" s="840"/>
      <c r="D257" s="858"/>
      <c r="E257" s="855"/>
      <c r="F257" s="549">
        <v>3</v>
      </c>
      <c r="G257" s="550"/>
      <c r="H257" s="598" t="str">
        <f t="shared" si="4"/>
        <v>Belum Diisi</v>
      </c>
      <c r="I257" s="592" t="s">
        <v>26</v>
      </c>
      <c r="J257" s="593" t="str">
        <f>IF($D$255="Y/T","Isi Sasaran",IF($E$255=0,0,IF(I257="Y",1,IF(I257="T",0,"Isi Dulu"))))</f>
        <v>Isi Sasaran</v>
      </c>
      <c r="K257" s="592" t="s">
        <v>26</v>
      </c>
      <c r="L257" s="593" t="str">
        <f>IF($D$255="Y/T","Isi Sasaran",IF($E$255=0,0,IF(K257="Y",1,IF(K257="T",0,"Isi Dulu"))))</f>
        <v>Isi Sasaran</v>
      </c>
      <c r="M257" s="849"/>
      <c r="N257" s="852"/>
      <c r="O257" s="517"/>
      <c r="P257" s="517"/>
      <c r="Q257" s="517"/>
      <c r="R257" s="517"/>
    </row>
    <row r="258" spans="2:18" s="527" customFormat="1" ht="15.75">
      <c r="B258" s="837"/>
      <c r="C258" s="840"/>
      <c r="D258" s="858"/>
      <c r="E258" s="855"/>
      <c r="F258" s="549">
        <v>4</v>
      </c>
      <c r="G258" s="550"/>
      <c r="H258" s="598" t="str">
        <f t="shared" si="4"/>
        <v>Belum Diisi</v>
      </c>
      <c r="I258" s="592" t="s">
        <v>26</v>
      </c>
      <c r="J258" s="593" t="str">
        <f>IF($D$255="Y/T","Isi Sasaran",IF($E$255=0,0,IF(I258="Y",1,IF(I258="T",0,"Isi Dulu"))))</f>
        <v>Isi Sasaran</v>
      </c>
      <c r="K258" s="592" t="s">
        <v>26</v>
      </c>
      <c r="L258" s="593" t="str">
        <f>IF($D$255="Y/T","Isi Sasaran",IF($E$255=0,0,IF(K258="Y",1,IF(K258="T",0,"Isi Dulu"))))</f>
        <v>Isi Sasaran</v>
      </c>
      <c r="M258" s="849"/>
      <c r="N258" s="852"/>
      <c r="O258" s="517"/>
      <c r="P258" s="517"/>
      <c r="Q258" s="517"/>
      <c r="R258" s="517"/>
    </row>
    <row r="259" spans="2:18" s="527" customFormat="1" ht="15.75">
      <c r="B259" s="838"/>
      <c r="C259" s="841"/>
      <c r="D259" s="859"/>
      <c r="E259" s="856"/>
      <c r="F259" s="569">
        <v>5</v>
      </c>
      <c r="G259" s="570"/>
      <c r="H259" s="599" t="str">
        <f t="shared" si="4"/>
        <v>Belum Diisi</v>
      </c>
      <c r="I259" s="595" t="s">
        <v>26</v>
      </c>
      <c r="J259" s="596" t="str">
        <f>IF($D$255="Y/T","Isi Sasaran",IF($E$255=0,0,IF(I259="Y",1,IF(I259="T",0,"Isi Dulu"))))</f>
        <v>Isi Sasaran</v>
      </c>
      <c r="K259" s="595" t="s">
        <v>26</v>
      </c>
      <c r="L259" s="596" t="str">
        <f>IF($D$255="Y/T","Isi Sasaran",IF($E$255=0,0,IF(K259="Y",1,IF(K259="T",0,"Isi Dulu"))))</f>
        <v>Isi Sasaran</v>
      </c>
      <c r="M259" s="850"/>
      <c r="N259" s="853"/>
      <c r="O259" s="517"/>
      <c r="P259" s="517"/>
      <c r="Q259" s="517"/>
      <c r="R259" s="517"/>
    </row>
    <row r="260" spans="2:18" s="527" customFormat="1" ht="15.75">
      <c r="B260" s="836">
        <v>11</v>
      </c>
      <c r="C260" s="839"/>
      <c r="D260" s="857" t="s">
        <v>26</v>
      </c>
      <c r="E260" s="854" t="str">
        <f>IF(D260="Y",1,IF(D260="T",0,IF(D260="Y/T","Belum diisi","Error")))</f>
        <v>Belum diisi</v>
      </c>
      <c r="F260" s="528">
        <v>1</v>
      </c>
      <c r="G260" s="529"/>
      <c r="H260" s="600" t="str">
        <f t="shared" si="4"/>
        <v>Belum Diisi</v>
      </c>
      <c r="I260" s="590" t="s">
        <v>26</v>
      </c>
      <c r="J260" s="591" t="str">
        <f>IF($D$260="Y/T","Isi Sasaran",IF($E$260=0,0,IF(I260="Y",1,IF(I260="T",0,"Isi Dulu"))))</f>
        <v>Isi Sasaran</v>
      </c>
      <c r="K260" s="590" t="s">
        <v>26</v>
      </c>
      <c r="L260" s="591" t="str">
        <f>IF($D$260="Y/T","Isi Sasaran",IF($E$260=0,0,IF(K260="Y",1,IF(K260="T",0,"Isi Dulu"))))</f>
        <v>Isi Sasaran</v>
      </c>
      <c r="M260" s="848" t="s">
        <v>26</v>
      </c>
      <c r="N260" s="851" t="str">
        <f>IF(M260="Y",1,IF(M260="T",0,IF(M260="Y/T","Belum diisi","Error")))</f>
        <v>Belum diisi</v>
      </c>
      <c r="O260" s="517"/>
      <c r="P260" s="517"/>
      <c r="Q260" s="517"/>
      <c r="R260" s="517"/>
    </row>
    <row r="261" spans="2:18" s="527" customFormat="1" ht="15.75">
      <c r="B261" s="837"/>
      <c r="C261" s="840"/>
      <c r="D261" s="858"/>
      <c r="E261" s="855"/>
      <c r="F261" s="549">
        <v>2</v>
      </c>
      <c r="G261" s="550"/>
      <c r="H261" s="598" t="str">
        <f t="shared" si="4"/>
        <v>Belum Diisi</v>
      </c>
      <c r="I261" s="592" t="s">
        <v>26</v>
      </c>
      <c r="J261" s="593" t="str">
        <f>IF($D$260="Y/T","Isi Sasaran",IF($E$260=0,0,IF(I261="Y",1,IF(I261="T",0,"Isi Dulu"))))</f>
        <v>Isi Sasaran</v>
      </c>
      <c r="K261" s="592" t="s">
        <v>26</v>
      </c>
      <c r="L261" s="593" t="str">
        <f>IF($D$260="Y/T","Isi Sasaran",IF($E$260=0,0,IF(K261="Y",1,IF(K261="T",0,"Isi Dulu"))))</f>
        <v>Isi Sasaran</v>
      </c>
      <c r="M261" s="849"/>
      <c r="N261" s="852"/>
      <c r="O261" s="517"/>
      <c r="P261" s="517"/>
      <c r="Q261" s="517"/>
      <c r="R261" s="517"/>
    </row>
    <row r="262" spans="2:18" s="527" customFormat="1" ht="15.75">
      <c r="B262" s="837"/>
      <c r="C262" s="840"/>
      <c r="D262" s="858"/>
      <c r="E262" s="855"/>
      <c r="F262" s="549">
        <v>3</v>
      </c>
      <c r="G262" s="550"/>
      <c r="H262" s="598" t="str">
        <f t="shared" si="4"/>
        <v>Belum Diisi</v>
      </c>
      <c r="I262" s="592" t="s">
        <v>26</v>
      </c>
      <c r="J262" s="593" t="str">
        <f>IF($D$260="Y/T","Isi Sasaran",IF($E$260=0,0,IF(I262="Y",1,IF(I262="T",0,"Isi Dulu"))))</f>
        <v>Isi Sasaran</v>
      </c>
      <c r="K262" s="592" t="s">
        <v>26</v>
      </c>
      <c r="L262" s="593" t="str">
        <f>IF($D$260="Y/T","Isi Sasaran",IF($E$260=0,0,IF(K262="Y",1,IF(K262="T",0,"Isi Dulu"))))</f>
        <v>Isi Sasaran</v>
      </c>
      <c r="M262" s="849"/>
      <c r="N262" s="852"/>
      <c r="O262" s="517"/>
      <c r="P262" s="517"/>
      <c r="Q262" s="517"/>
      <c r="R262" s="517"/>
    </row>
    <row r="263" spans="2:18" s="527" customFormat="1" ht="15.75">
      <c r="B263" s="837"/>
      <c r="C263" s="840"/>
      <c r="D263" s="858"/>
      <c r="E263" s="855"/>
      <c r="F263" s="549">
        <v>4</v>
      </c>
      <c r="G263" s="550"/>
      <c r="H263" s="598" t="str">
        <f t="shared" si="4"/>
        <v>Belum Diisi</v>
      </c>
      <c r="I263" s="592" t="s">
        <v>26</v>
      </c>
      <c r="J263" s="593" t="str">
        <f>IF($D$260="Y/T","Isi Sasaran",IF($E$260=0,0,IF(I263="Y",1,IF(I263="T",0,"Isi Dulu"))))</f>
        <v>Isi Sasaran</v>
      </c>
      <c r="K263" s="592" t="s">
        <v>26</v>
      </c>
      <c r="L263" s="593" t="str">
        <f>IF($D$260="Y/T","Isi Sasaran",IF($E$260=0,0,IF(K263="Y",1,IF(K263="T",0,"Isi Dulu"))))</f>
        <v>Isi Sasaran</v>
      </c>
      <c r="M263" s="849"/>
      <c r="N263" s="852"/>
      <c r="O263" s="517"/>
      <c r="P263" s="517"/>
      <c r="Q263" s="517"/>
      <c r="R263" s="517"/>
    </row>
    <row r="264" spans="2:18" s="527" customFormat="1" ht="15.75">
      <c r="B264" s="838"/>
      <c r="C264" s="841"/>
      <c r="D264" s="859"/>
      <c r="E264" s="856"/>
      <c r="F264" s="569">
        <v>5</v>
      </c>
      <c r="G264" s="570"/>
      <c r="H264" s="599" t="str">
        <f t="shared" si="4"/>
        <v>Belum Diisi</v>
      </c>
      <c r="I264" s="595" t="s">
        <v>26</v>
      </c>
      <c r="J264" s="596" t="str">
        <f>IF($D$260="Y/T","Isi Sasaran",IF($E$260=0,0,IF(I264="Y",1,IF(I264="T",0,"Isi Dulu"))))</f>
        <v>Isi Sasaran</v>
      </c>
      <c r="K264" s="595" t="s">
        <v>26</v>
      </c>
      <c r="L264" s="596" t="str">
        <f>IF($D$260="Y/T","Isi Sasaran",IF($E$260=0,0,IF(K264="Y",1,IF(K264="T",0,"Isi Dulu"))))</f>
        <v>Isi Sasaran</v>
      </c>
      <c r="M264" s="850"/>
      <c r="N264" s="853"/>
      <c r="O264" s="517"/>
      <c r="P264" s="517"/>
      <c r="Q264" s="517"/>
      <c r="R264" s="517"/>
    </row>
    <row r="265" spans="2:18" s="527" customFormat="1" ht="15.75">
      <c r="B265" s="836">
        <v>12</v>
      </c>
      <c r="C265" s="839"/>
      <c r="D265" s="857" t="s">
        <v>26</v>
      </c>
      <c r="E265" s="854" t="str">
        <f>IF(D265="Y",1,IF(D265="T",0,IF(D265="Y/T","Belum diisi","Error")))</f>
        <v>Belum diisi</v>
      </c>
      <c r="F265" s="528">
        <v>1</v>
      </c>
      <c r="G265" s="529"/>
      <c r="H265" s="600" t="str">
        <f t="shared" si="4"/>
        <v>Belum Diisi</v>
      </c>
      <c r="I265" s="590" t="s">
        <v>26</v>
      </c>
      <c r="J265" s="591" t="str">
        <f>IF($D$265="Y/T","Isi Sasaran",IF($E$265=0,0,IF(I265="Y",1,IF(I265="T",0,"Isi Dulu"))))</f>
        <v>Isi Sasaran</v>
      </c>
      <c r="K265" s="590" t="s">
        <v>26</v>
      </c>
      <c r="L265" s="591" t="str">
        <f>IF($D$265="Y/T","Isi Sasaran",IF($E$265=0,0,IF(K265="Y",1,IF(K265="T",0,"Isi Dulu"))))</f>
        <v>Isi Sasaran</v>
      </c>
      <c r="M265" s="848" t="s">
        <v>26</v>
      </c>
      <c r="N265" s="851" t="str">
        <f>IF(M265="Y",1,IF(M265="T",0,IF(M265="Y/T","Belum diisi","Error")))</f>
        <v>Belum diisi</v>
      </c>
      <c r="O265" s="517"/>
      <c r="P265" s="517"/>
      <c r="Q265" s="517"/>
      <c r="R265" s="517"/>
    </row>
    <row r="266" spans="2:18" s="527" customFormat="1" ht="15.75">
      <c r="B266" s="837"/>
      <c r="C266" s="840"/>
      <c r="D266" s="858"/>
      <c r="E266" s="855"/>
      <c r="F266" s="549">
        <v>2</v>
      </c>
      <c r="G266" s="550"/>
      <c r="H266" s="598" t="str">
        <f t="shared" si="4"/>
        <v>Belum Diisi</v>
      </c>
      <c r="I266" s="592" t="s">
        <v>26</v>
      </c>
      <c r="J266" s="593" t="str">
        <f>IF($D$265="Y/T","Isi Sasaran",IF($E$265=0,0,IF(I266="Y",1,IF(I266="T",0,"Isi Dulu"))))</f>
        <v>Isi Sasaran</v>
      </c>
      <c r="K266" s="592" t="s">
        <v>26</v>
      </c>
      <c r="L266" s="593" t="str">
        <f>IF($D$265="Y/T","Isi Sasaran",IF($E$265=0,0,IF(K266="Y",1,IF(K266="T",0,"Isi Dulu"))))</f>
        <v>Isi Sasaran</v>
      </c>
      <c r="M266" s="849"/>
      <c r="N266" s="852"/>
      <c r="O266" s="517"/>
      <c r="P266" s="517"/>
      <c r="Q266" s="517"/>
      <c r="R266" s="517"/>
    </row>
    <row r="267" spans="2:18" s="527" customFormat="1" ht="15.75">
      <c r="B267" s="837"/>
      <c r="C267" s="840"/>
      <c r="D267" s="858"/>
      <c r="E267" s="855"/>
      <c r="F267" s="549">
        <v>3</v>
      </c>
      <c r="G267" s="550"/>
      <c r="H267" s="598" t="str">
        <f t="shared" si="4"/>
        <v>Belum Diisi</v>
      </c>
      <c r="I267" s="592" t="s">
        <v>26</v>
      </c>
      <c r="J267" s="593" t="str">
        <f>IF($D$265="Y/T","Isi Sasaran",IF($E$265=0,0,IF(I267="Y",1,IF(I267="T",0,"Isi Dulu"))))</f>
        <v>Isi Sasaran</v>
      </c>
      <c r="K267" s="592" t="s">
        <v>26</v>
      </c>
      <c r="L267" s="593" t="str">
        <f>IF($D$265="Y/T","Isi Sasaran",IF($E$265=0,0,IF(K267="Y",1,IF(K267="T",0,"Isi Dulu"))))</f>
        <v>Isi Sasaran</v>
      </c>
      <c r="M267" s="849"/>
      <c r="N267" s="852"/>
      <c r="O267" s="517"/>
      <c r="P267" s="517"/>
      <c r="Q267" s="517"/>
      <c r="R267" s="517"/>
    </row>
    <row r="268" spans="2:18" s="527" customFormat="1" ht="15.75">
      <c r="B268" s="837"/>
      <c r="C268" s="840"/>
      <c r="D268" s="858"/>
      <c r="E268" s="855"/>
      <c r="F268" s="549">
        <v>4</v>
      </c>
      <c r="G268" s="550"/>
      <c r="H268" s="598" t="str">
        <f t="shared" si="4"/>
        <v>Belum Diisi</v>
      </c>
      <c r="I268" s="592" t="s">
        <v>26</v>
      </c>
      <c r="J268" s="593" t="str">
        <f>IF($D$265="Y/T","Isi Sasaran",IF($E$265=0,0,IF(I268="Y",1,IF(I268="T",0,"Isi Dulu"))))</f>
        <v>Isi Sasaran</v>
      </c>
      <c r="K268" s="592" t="s">
        <v>26</v>
      </c>
      <c r="L268" s="593" t="str">
        <f>IF($D$265="Y/T","Isi Sasaran",IF($E$265=0,0,IF(K268="Y",1,IF(K268="T",0,"Isi Dulu"))))</f>
        <v>Isi Sasaran</v>
      </c>
      <c r="M268" s="849"/>
      <c r="N268" s="852"/>
      <c r="O268" s="517"/>
      <c r="P268" s="517"/>
      <c r="Q268" s="517"/>
      <c r="R268" s="517"/>
    </row>
    <row r="269" spans="2:18" s="527" customFormat="1" ht="15.75">
      <c r="B269" s="838"/>
      <c r="C269" s="841"/>
      <c r="D269" s="859"/>
      <c r="E269" s="856"/>
      <c r="F269" s="569">
        <v>5</v>
      </c>
      <c r="G269" s="570"/>
      <c r="H269" s="599" t="str">
        <f t="shared" si="4"/>
        <v>Belum Diisi</v>
      </c>
      <c r="I269" s="595" t="s">
        <v>26</v>
      </c>
      <c r="J269" s="596" t="str">
        <f>IF($D$265="Y/T","Isi Sasaran",IF($E$265=0,0,IF(I269="Y",1,IF(I269="T",0,"Isi Dulu"))))</f>
        <v>Isi Sasaran</v>
      </c>
      <c r="K269" s="595" t="s">
        <v>26</v>
      </c>
      <c r="L269" s="596" t="str">
        <f>IF($D$265="Y/T","Isi Sasaran",IF($E$265=0,0,IF(K269="Y",1,IF(K269="T",0,"Isi Dulu"))))</f>
        <v>Isi Sasaran</v>
      </c>
      <c r="M269" s="850"/>
      <c r="N269" s="853"/>
      <c r="O269" s="517"/>
      <c r="P269" s="517"/>
      <c r="Q269" s="517"/>
      <c r="R269" s="517"/>
    </row>
    <row r="270" spans="2:18" s="527" customFormat="1" ht="15.75">
      <c r="B270" s="836">
        <v>13</v>
      </c>
      <c r="C270" s="839"/>
      <c r="D270" s="857" t="s">
        <v>26</v>
      </c>
      <c r="E270" s="854" t="str">
        <f>IF(D270="Y",1,IF(D270="T",0,IF(D270="Y/T","Belum diisi","Error")))</f>
        <v>Belum diisi</v>
      </c>
      <c r="F270" s="528">
        <v>1</v>
      </c>
      <c r="G270" s="529"/>
      <c r="H270" s="600" t="str">
        <f t="shared" si="4"/>
        <v>Belum Diisi</v>
      </c>
      <c r="I270" s="590" t="s">
        <v>26</v>
      </c>
      <c r="J270" s="591" t="str">
        <f>IF($D$270="Y/T","Isi Sasaran",IF($E$270=0,0,IF(I270="Y",1,IF(I270="T",0,"Isi Dulu"))))</f>
        <v>Isi Sasaran</v>
      </c>
      <c r="K270" s="590" t="s">
        <v>26</v>
      </c>
      <c r="L270" s="591" t="str">
        <f>IF($D$270="Y/T","Isi Sasaran",IF($E$270=0,0,IF(K270="Y",1,IF(K270="T",0,"Isi Dulu"))))</f>
        <v>Isi Sasaran</v>
      </c>
      <c r="M270" s="848" t="s">
        <v>26</v>
      </c>
      <c r="N270" s="851" t="str">
        <f>IF(M270="Y",1,IF(M270="T",0,IF(M270="Y/T","Belum diisi","Error")))</f>
        <v>Belum diisi</v>
      </c>
      <c r="O270" s="517"/>
      <c r="P270" s="517"/>
      <c r="Q270" s="517"/>
      <c r="R270" s="517"/>
    </row>
    <row r="271" spans="2:18" s="527" customFormat="1" ht="15.75">
      <c r="B271" s="837"/>
      <c r="C271" s="840"/>
      <c r="D271" s="858"/>
      <c r="E271" s="855"/>
      <c r="F271" s="549">
        <v>2</v>
      </c>
      <c r="G271" s="550"/>
      <c r="H271" s="598" t="str">
        <f t="shared" si="4"/>
        <v>Belum Diisi</v>
      </c>
      <c r="I271" s="592" t="s">
        <v>26</v>
      </c>
      <c r="J271" s="593" t="str">
        <f>IF($D$270="Y/T","Isi Sasaran",IF($E$270=0,0,IF(I271="Y",1,IF(I271="T",0,"Isi Dulu"))))</f>
        <v>Isi Sasaran</v>
      </c>
      <c r="K271" s="592" t="s">
        <v>26</v>
      </c>
      <c r="L271" s="593" t="str">
        <f>IF($D$270="Y/T","Isi Sasaran",IF($E$270=0,0,IF(K271="Y",1,IF(K271="T",0,"Isi Dulu"))))</f>
        <v>Isi Sasaran</v>
      </c>
      <c r="M271" s="849"/>
      <c r="N271" s="852"/>
      <c r="O271" s="517"/>
      <c r="P271" s="517"/>
      <c r="Q271" s="517"/>
      <c r="R271" s="517"/>
    </row>
    <row r="272" spans="2:18" s="527" customFormat="1" ht="15.75">
      <c r="B272" s="837"/>
      <c r="C272" s="840"/>
      <c r="D272" s="858"/>
      <c r="E272" s="855"/>
      <c r="F272" s="549">
        <v>3</v>
      </c>
      <c r="G272" s="550"/>
      <c r="H272" s="598" t="str">
        <f t="shared" si="4"/>
        <v>Belum Diisi</v>
      </c>
      <c r="I272" s="592" t="s">
        <v>26</v>
      </c>
      <c r="J272" s="593" t="str">
        <f>IF($D$270="Y/T","Isi Sasaran",IF($E$270=0,0,IF(I272="Y",1,IF(I272="T",0,"Isi Dulu"))))</f>
        <v>Isi Sasaran</v>
      </c>
      <c r="K272" s="592" t="s">
        <v>26</v>
      </c>
      <c r="L272" s="593" t="str">
        <f>IF($D$270="Y/T","Isi Sasaran",IF($E$270=0,0,IF(K272="Y",1,IF(K272="T",0,"Isi Dulu"))))</f>
        <v>Isi Sasaran</v>
      </c>
      <c r="M272" s="849"/>
      <c r="N272" s="852"/>
      <c r="O272" s="517"/>
      <c r="P272" s="517"/>
      <c r="Q272" s="517"/>
      <c r="R272" s="517"/>
    </row>
    <row r="273" spans="2:18" s="527" customFormat="1" ht="15.75">
      <c r="B273" s="837"/>
      <c r="C273" s="840"/>
      <c r="D273" s="858"/>
      <c r="E273" s="855"/>
      <c r="F273" s="549">
        <v>4</v>
      </c>
      <c r="G273" s="550"/>
      <c r="H273" s="598" t="str">
        <f t="shared" si="4"/>
        <v>Belum Diisi</v>
      </c>
      <c r="I273" s="592" t="s">
        <v>26</v>
      </c>
      <c r="J273" s="593" t="str">
        <f>IF($D$270="Y/T","Isi Sasaran",IF($E$270=0,0,IF(I273="Y",1,IF(I273="T",0,"Isi Dulu"))))</f>
        <v>Isi Sasaran</v>
      </c>
      <c r="K273" s="592" t="s">
        <v>26</v>
      </c>
      <c r="L273" s="593" t="str">
        <f>IF($D$270="Y/T","Isi Sasaran",IF($E$270=0,0,IF(K273="Y",1,IF(K273="T",0,"Isi Dulu"))))</f>
        <v>Isi Sasaran</v>
      </c>
      <c r="M273" s="849"/>
      <c r="N273" s="852"/>
      <c r="O273" s="517"/>
      <c r="P273" s="517"/>
      <c r="Q273" s="517"/>
      <c r="R273" s="517"/>
    </row>
    <row r="274" spans="2:18" s="527" customFormat="1" ht="15.75">
      <c r="B274" s="838"/>
      <c r="C274" s="841"/>
      <c r="D274" s="859"/>
      <c r="E274" s="856"/>
      <c r="F274" s="569">
        <v>5</v>
      </c>
      <c r="G274" s="570"/>
      <c r="H274" s="599" t="str">
        <f t="shared" si="4"/>
        <v>Belum Diisi</v>
      </c>
      <c r="I274" s="595" t="s">
        <v>26</v>
      </c>
      <c r="J274" s="596" t="str">
        <f>IF($D$270="Y/T","Isi Sasaran",IF($E$270=0,0,IF(I274="Y",1,IF(I274="T",0,"Isi Dulu"))))</f>
        <v>Isi Sasaran</v>
      </c>
      <c r="K274" s="595" t="s">
        <v>26</v>
      </c>
      <c r="L274" s="596" t="str">
        <f>IF($D$270="Y/T","Isi Sasaran",IF($E$270=0,0,IF(K274="Y",1,IF(K274="T",0,"Isi Dulu"))))</f>
        <v>Isi Sasaran</v>
      </c>
      <c r="M274" s="850"/>
      <c r="N274" s="853"/>
      <c r="O274" s="517"/>
      <c r="P274" s="517"/>
      <c r="Q274" s="517"/>
      <c r="R274" s="517"/>
    </row>
    <row r="275" spans="2:18" s="527" customFormat="1" ht="15.75">
      <c r="B275" s="836">
        <v>14</v>
      </c>
      <c r="C275" s="839"/>
      <c r="D275" s="857" t="s">
        <v>26</v>
      </c>
      <c r="E275" s="854" t="str">
        <f>IF(D275="Y",1,IF(D275="T",0,IF(D275="Y/T","Belum diisi","Error")))</f>
        <v>Belum diisi</v>
      </c>
      <c r="F275" s="528">
        <v>1</v>
      </c>
      <c r="G275" s="529"/>
      <c r="H275" s="600" t="str">
        <f t="shared" ref="H275:H309" si="5">IF(OR(J275="Isi Dulu",L275="Isi Dulu",J275="Isi Sasaran",L275="Isi Sasaran"),"Belum Diisi",IF(SUM(J275,L275)=2,1,IF(SUM(J275,L275)=1,0,IF(SUM(J275,L275)=0,0,"Error"))))</f>
        <v>Belum Diisi</v>
      </c>
      <c r="I275" s="590" t="s">
        <v>26</v>
      </c>
      <c r="J275" s="591" t="str">
        <f>IF($D$275="Y/T","Isi Sasaran",IF($E$275=0,0,IF(I275="Y",1,IF(I275="T",0,"Isi Dulu"))))</f>
        <v>Isi Sasaran</v>
      </c>
      <c r="K275" s="590" t="s">
        <v>26</v>
      </c>
      <c r="L275" s="591" t="str">
        <f>IF($D$275="Y/T","Isi Sasaran",IF($E$275=0,0,IF(K275="Y",1,IF(K275="T",0,"Isi Dulu"))))</f>
        <v>Isi Sasaran</v>
      </c>
      <c r="M275" s="848" t="s">
        <v>26</v>
      </c>
      <c r="N275" s="851" t="str">
        <f>IF(M275="Y",1,IF(M275="T",0,IF(M275="Y/T","Belum diisi","Error")))</f>
        <v>Belum diisi</v>
      </c>
      <c r="O275" s="517"/>
      <c r="P275" s="517"/>
      <c r="Q275" s="517"/>
      <c r="R275" s="517"/>
    </row>
    <row r="276" spans="2:18" s="527" customFormat="1" ht="15.75">
      <c r="B276" s="837"/>
      <c r="C276" s="840"/>
      <c r="D276" s="858"/>
      <c r="E276" s="855"/>
      <c r="F276" s="549">
        <v>2</v>
      </c>
      <c r="G276" s="550"/>
      <c r="H276" s="598" t="str">
        <f t="shared" si="5"/>
        <v>Belum Diisi</v>
      </c>
      <c r="I276" s="592" t="s">
        <v>26</v>
      </c>
      <c r="J276" s="593" t="str">
        <f>IF($D$275="Y/T","Isi Sasaran",IF($E$275=0,0,IF(I276="Y",1,IF(I276="T",0,"Isi Dulu"))))</f>
        <v>Isi Sasaran</v>
      </c>
      <c r="K276" s="592" t="s">
        <v>26</v>
      </c>
      <c r="L276" s="593" t="str">
        <f>IF($D$275="Y/T","Isi Sasaran",IF($E$275=0,0,IF(K276="Y",1,IF(K276="T",0,"Isi Dulu"))))</f>
        <v>Isi Sasaran</v>
      </c>
      <c r="M276" s="849"/>
      <c r="N276" s="852"/>
      <c r="O276" s="517"/>
      <c r="P276" s="517"/>
      <c r="Q276" s="517"/>
      <c r="R276" s="517"/>
    </row>
    <row r="277" spans="2:18" s="527" customFormat="1" ht="15.75">
      <c r="B277" s="837"/>
      <c r="C277" s="840"/>
      <c r="D277" s="858"/>
      <c r="E277" s="855"/>
      <c r="F277" s="549">
        <v>3</v>
      </c>
      <c r="G277" s="550"/>
      <c r="H277" s="598" t="str">
        <f t="shared" si="5"/>
        <v>Belum Diisi</v>
      </c>
      <c r="I277" s="592" t="s">
        <v>26</v>
      </c>
      <c r="J277" s="593" t="str">
        <f>IF($D$275="Y/T","Isi Sasaran",IF($E$275=0,0,IF(I277="Y",1,IF(I277="T",0,"Isi Dulu"))))</f>
        <v>Isi Sasaran</v>
      </c>
      <c r="K277" s="592" t="s">
        <v>26</v>
      </c>
      <c r="L277" s="593" t="str">
        <f>IF($D$275="Y/T","Isi Sasaran",IF($E$275=0,0,IF(K277="Y",1,IF(K277="T",0,"Isi Dulu"))))</f>
        <v>Isi Sasaran</v>
      </c>
      <c r="M277" s="849"/>
      <c r="N277" s="852"/>
      <c r="O277" s="517"/>
      <c r="P277" s="517"/>
      <c r="Q277" s="517"/>
      <c r="R277" s="517"/>
    </row>
    <row r="278" spans="2:18" s="527" customFormat="1" ht="15.75">
      <c r="B278" s="837"/>
      <c r="C278" s="840"/>
      <c r="D278" s="858"/>
      <c r="E278" s="855"/>
      <c r="F278" s="549">
        <v>4</v>
      </c>
      <c r="G278" s="550"/>
      <c r="H278" s="598" t="str">
        <f t="shared" si="5"/>
        <v>Belum Diisi</v>
      </c>
      <c r="I278" s="592" t="s">
        <v>26</v>
      </c>
      <c r="J278" s="593" t="str">
        <f>IF($D$275="Y/T","Isi Sasaran",IF($E$275=0,0,IF(I278="Y",1,IF(I278="T",0,"Isi Dulu"))))</f>
        <v>Isi Sasaran</v>
      </c>
      <c r="K278" s="592" t="s">
        <v>26</v>
      </c>
      <c r="L278" s="593" t="str">
        <f>IF($D$275="Y/T","Isi Sasaran",IF($E$275=0,0,IF(K278="Y",1,IF(K278="T",0,"Isi Dulu"))))</f>
        <v>Isi Sasaran</v>
      </c>
      <c r="M278" s="849"/>
      <c r="N278" s="852"/>
      <c r="O278" s="517"/>
      <c r="P278" s="517"/>
      <c r="Q278" s="517"/>
      <c r="R278" s="517"/>
    </row>
    <row r="279" spans="2:18" s="527" customFormat="1" ht="15.75">
      <c r="B279" s="838"/>
      <c r="C279" s="841"/>
      <c r="D279" s="859"/>
      <c r="E279" s="856"/>
      <c r="F279" s="569">
        <v>5</v>
      </c>
      <c r="G279" s="570"/>
      <c r="H279" s="599" t="str">
        <f t="shared" si="5"/>
        <v>Belum Diisi</v>
      </c>
      <c r="I279" s="595" t="s">
        <v>26</v>
      </c>
      <c r="J279" s="596" t="str">
        <f>IF($D$275="Y/T","Isi Sasaran",IF($E$275=0,0,IF(I279="Y",1,IF(I279="T",0,"Isi Dulu"))))</f>
        <v>Isi Sasaran</v>
      </c>
      <c r="K279" s="595" t="s">
        <v>26</v>
      </c>
      <c r="L279" s="596" t="str">
        <f>IF($D$275="Y/T","Isi Sasaran",IF($E$275=0,0,IF(K279="Y",1,IF(K279="T",0,"Isi Dulu"))))</f>
        <v>Isi Sasaran</v>
      </c>
      <c r="M279" s="850"/>
      <c r="N279" s="853"/>
      <c r="O279" s="517"/>
      <c r="P279" s="517"/>
      <c r="Q279" s="517"/>
      <c r="R279" s="517"/>
    </row>
    <row r="280" spans="2:18" s="527" customFormat="1" ht="15.75">
      <c r="B280" s="836">
        <v>15</v>
      </c>
      <c r="C280" s="839"/>
      <c r="D280" s="857" t="s">
        <v>26</v>
      </c>
      <c r="E280" s="854" t="str">
        <f>IF(D280="Y",1,IF(D280="T",0,IF(D280="Y/T","Belum diisi","Error")))</f>
        <v>Belum diisi</v>
      </c>
      <c r="F280" s="528">
        <v>1</v>
      </c>
      <c r="G280" s="529"/>
      <c r="H280" s="600" t="str">
        <f t="shared" si="5"/>
        <v>Belum Diisi</v>
      </c>
      <c r="I280" s="590" t="s">
        <v>26</v>
      </c>
      <c r="J280" s="591" t="str">
        <f>IF($D$280="Y/T","Isi Sasaran",IF($E$280=0,0,IF(I280="Y",1,IF(I280="T",0,"Isi Dulu"))))</f>
        <v>Isi Sasaran</v>
      </c>
      <c r="K280" s="590" t="s">
        <v>26</v>
      </c>
      <c r="L280" s="591" t="str">
        <f>IF($D$280="Y/T","Isi Sasaran",IF($E$280=0,0,IF(K280="Y",1,IF(K280="T",0,"Isi Dulu"))))</f>
        <v>Isi Sasaran</v>
      </c>
      <c r="M280" s="848" t="s">
        <v>26</v>
      </c>
      <c r="N280" s="851" t="str">
        <f>IF(M280="Y",1,IF(M280="T",0,IF(M280="Y/T","Belum diisi","Error")))</f>
        <v>Belum diisi</v>
      </c>
      <c r="O280" s="517"/>
      <c r="P280" s="517"/>
      <c r="Q280" s="517"/>
      <c r="R280" s="517"/>
    </row>
    <row r="281" spans="2:18" s="527" customFormat="1" ht="15.75">
      <c r="B281" s="837"/>
      <c r="C281" s="840"/>
      <c r="D281" s="858"/>
      <c r="E281" s="855"/>
      <c r="F281" s="549">
        <v>2</v>
      </c>
      <c r="G281" s="550"/>
      <c r="H281" s="598" t="str">
        <f t="shared" si="5"/>
        <v>Belum Diisi</v>
      </c>
      <c r="I281" s="592" t="s">
        <v>26</v>
      </c>
      <c r="J281" s="593" t="str">
        <f>IF($D$280="Y/T","Isi Sasaran",IF($E$280=0,0,IF(I281="Y",1,IF(I281="T",0,"Isi Dulu"))))</f>
        <v>Isi Sasaran</v>
      </c>
      <c r="K281" s="592" t="s">
        <v>26</v>
      </c>
      <c r="L281" s="593" t="str">
        <f>IF($D$280="Y/T","Isi Sasaran",IF($E$280=0,0,IF(K281="Y",1,IF(K281="T",0,"Isi Dulu"))))</f>
        <v>Isi Sasaran</v>
      </c>
      <c r="M281" s="849"/>
      <c r="N281" s="852"/>
      <c r="O281" s="517"/>
      <c r="P281" s="517"/>
      <c r="Q281" s="517"/>
      <c r="R281" s="517"/>
    </row>
    <row r="282" spans="2:18" s="527" customFormat="1" ht="15.75">
      <c r="B282" s="837"/>
      <c r="C282" s="840"/>
      <c r="D282" s="858"/>
      <c r="E282" s="855"/>
      <c r="F282" s="549">
        <v>3</v>
      </c>
      <c r="G282" s="550"/>
      <c r="H282" s="598" t="str">
        <f t="shared" si="5"/>
        <v>Belum Diisi</v>
      </c>
      <c r="I282" s="592" t="s">
        <v>26</v>
      </c>
      <c r="J282" s="593" t="str">
        <f>IF($D$280="Y/T","Isi Sasaran",IF($E$280=0,0,IF(I282="Y",1,IF(I282="T",0,"Isi Dulu"))))</f>
        <v>Isi Sasaran</v>
      </c>
      <c r="K282" s="592" t="s">
        <v>26</v>
      </c>
      <c r="L282" s="593" t="str">
        <f>IF($D$280="Y/T","Isi Sasaran",IF($E$280=0,0,IF(K282="Y",1,IF(K282="T",0,"Isi Dulu"))))</f>
        <v>Isi Sasaran</v>
      </c>
      <c r="M282" s="849"/>
      <c r="N282" s="852"/>
      <c r="O282" s="517"/>
      <c r="P282" s="517"/>
      <c r="Q282" s="517"/>
      <c r="R282" s="517"/>
    </row>
    <row r="283" spans="2:18" s="527" customFormat="1" ht="15.75">
      <c r="B283" s="837"/>
      <c r="C283" s="840"/>
      <c r="D283" s="858"/>
      <c r="E283" s="855"/>
      <c r="F283" s="549">
        <v>4</v>
      </c>
      <c r="G283" s="550"/>
      <c r="H283" s="598" t="str">
        <f t="shared" si="5"/>
        <v>Belum Diisi</v>
      </c>
      <c r="I283" s="592" t="s">
        <v>26</v>
      </c>
      <c r="J283" s="593" t="str">
        <f>IF($D$280="Y/T","Isi Sasaran",IF($E$280=0,0,IF(I283="Y",1,IF(I283="T",0,"Isi Dulu"))))</f>
        <v>Isi Sasaran</v>
      </c>
      <c r="K283" s="592" t="s">
        <v>26</v>
      </c>
      <c r="L283" s="593" t="str">
        <f>IF($D$280="Y/T","Isi Sasaran",IF($E$280=0,0,IF(K283="Y",1,IF(K283="T",0,"Isi Dulu"))))</f>
        <v>Isi Sasaran</v>
      </c>
      <c r="M283" s="849"/>
      <c r="N283" s="852"/>
      <c r="O283" s="517"/>
      <c r="P283" s="517"/>
      <c r="Q283" s="517"/>
      <c r="R283" s="517"/>
    </row>
    <row r="284" spans="2:18" s="527" customFormat="1" ht="15.75">
      <c r="B284" s="838"/>
      <c r="C284" s="841"/>
      <c r="D284" s="859"/>
      <c r="E284" s="856"/>
      <c r="F284" s="569">
        <v>5</v>
      </c>
      <c r="G284" s="570"/>
      <c r="H284" s="599" t="str">
        <f t="shared" si="5"/>
        <v>Belum Diisi</v>
      </c>
      <c r="I284" s="595" t="s">
        <v>26</v>
      </c>
      <c r="J284" s="596" t="str">
        <f>IF($D$280="Y/T","Isi Sasaran",IF($E$280=0,0,IF(I284="Y",1,IF(I284="T",0,"Isi Dulu"))))</f>
        <v>Isi Sasaran</v>
      </c>
      <c r="K284" s="595" t="s">
        <v>26</v>
      </c>
      <c r="L284" s="596" t="str">
        <f>IF($D$280="Y/T","Isi Sasaran",IF($E$280=0,0,IF(K284="Y",1,IF(K284="T",0,"Isi Dulu"))))</f>
        <v>Isi Sasaran</v>
      </c>
      <c r="M284" s="850"/>
      <c r="N284" s="853"/>
      <c r="O284" s="517"/>
      <c r="P284" s="517"/>
      <c r="Q284" s="517"/>
      <c r="R284" s="517"/>
    </row>
    <row r="285" spans="2:18" s="527" customFormat="1" ht="15.75">
      <c r="B285" s="836">
        <v>16</v>
      </c>
      <c r="C285" s="839"/>
      <c r="D285" s="857" t="s">
        <v>26</v>
      </c>
      <c r="E285" s="854" t="str">
        <f>IF(D285="Y",1,IF(D285="T",0,IF(D285="Y/T","Belum diisi","Error")))</f>
        <v>Belum diisi</v>
      </c>
      <c r="F285" s="528">
        <v>1</v>
      </c>
      <c r="G285" s="529"/>
      <c r="H285" s="600" t="str">
        <f t="shared" si="5"/>
        <v>Belum Diisi</v>
      </c>
      <c r="I285" s="590" t="s">
        <v>26</v>
      </c>
      <c r="J285" s="591" t="str">
        <f>IF($D$285="Y/T","Isi Sasaran",IF($E$285=0,0,IF(I285="Y",1,IF(I285="T",0,"Isi Dulu"))))</f>
        <v>Isi Sasaran</v>
      </c>
      <c r="K285" s="590" t="s">
        <v>26</v>
      </c>
      <c r="L285" s="591" t="str">
        <f>IF($D$285="Y/T","Isi Sasaran",IF($E$285=0,0,IF(K285="Y",1,IF(K285="T",0,"Isi Dulu"))))</f>
        <v>Isi Sasaran</v>
      </c>
      <c r="M285" s="848" t="s">
        <v>26</v>
      </c>
      <c r="N285" s="851" t="str">
        <f>IF(M285="Y",1,IF(M285="T",0,IF(M285="Y/T","Belum diisi","Error")))</f>
        <v>Belum diisi</v>
      </c>
      <c r="O285" s="517"/>
      <c r="P285" s="517"/>
      <c r="Q285" s="517"/>
      <c r="R285" s="517"/>
    </row>
    <row r="286" spans="2:18" s="527" customFormat="1" ht="15.75">
      <c r="B286" s="837"/>
      <c r="C286" s="840"/>
      <c r="D286" s="858"/>
      <c r="E286" s="855"/>
      <c r="F286" s="549">
        <v>2</v>
      </c>
      <c r="G286" s="550"/>
      <c r="H286" s="598" t="str">
        <f t="shared" si="5"/>
        <v>Belum Diisi</v>
      </c>
      <c r="I286" s="592" t="s">
        <v>26</v>
      </c>
      <c r="J286" s="593" t="str">
        <f>IF($D$285="Y/T","Isi Sasaran",IF($E$285=0,0,IF(I286="Y",1,IF(I286="T",0,"Isi Dulu"))))</f>
        <v>Isi Sasaran</v>
      </c>
      <c r="K286" s="592" t="s">
        <v>26</v>
      </c>
      <c r="L286" s="593" t="str">
        <f>IF($D$285="Y/T","Isi Sasaran",IF($E$285=0,0,IF(K286="Y",1,IF(K286="T",0,"Isi Dulu"))))</f>
        <v>Isi Sasaran</v>
      </c>
      <c r="M286" s="849"/>
      <c r="N286" s="852"/>
      <c r="O286" s="517"/>
      <c r="P286" s="517"/>
      <c r="Q286" s="517"/>
      <c r="R286" s="517"/>
    </row>
    <row r="287" spans="2:18" s="527" customFormat="1" ht="15.75">
      <c r="B287" s="837"/>
      <c r="C287" s="840"/>
      <c r="D287" s="858"/>
      <c r="E287" s="855"/>
      <c r="F287" s="549">
        <v>3</v>
      </c>
      <c r="G287" s="550"/>
      <c r="H287" s="598" t="str">
        <f t="shared" si="5"/>
        <v>Belum Diisi</v>
      </c>
      <c r="I287" s="592" t="s">
        <v>26</v>
      </c>
      <c r="J287" s="593" t="str">
        <f>IF($D$285="Y/T","Isi Sasaran",IF($E$285=0,0,IF(I287="Y",1,IF(I287="T",0,"Isi Dulu"))))</f>
        <v>Isi Sasaran</v>
      </c>
      <c r="K287" s="592" t="s">
        <v>26</v>
      </c>
      <c r="L287" s="593" t="str">
        <f>IF($D$285="Y/T","Isi Sasaran",IF($E$285=0,0,IF(K287="Y",1,IF(K287="T",0,"Isi Dulu"))))</f>
        <v>Isi Sasaran</v>
      </c>
      <c r="M287" s="849"/>
      <c r="N287" s="852"/>
      <c r="O287" s="517"/>
      <c r="P287" s="517"/>
      <c r="Q287" s="517"/>
      <c r="R287" s="517"/>
    </row>
    <row r="288" spans="2:18" s="527" customFormat="1" ht="15.75">
      <c r="B288" s="837"/>
      <c r="C288" s="840"/>
      <c r="D288" s="858"/>
      <c r="E288" s="855"/>
      <c r="F288" s="549">
        <v>4</v>
      </c>
      <c r="G288" s="550"/>
      <c r="H288" s="598" t="str">
        <f t="shared" si="5"/>
        <v>Belum Diisi</v>
      </c>
      <c r="I288" s="592" t="s">
        <v>26</v>
      </c>
      <c r="J288" s="593" t="str">
        <f>IF($D$285="Y/T","Isi Sasaran",IF($E$285=0,0,IF(I288="Y",1,IF(I288="T",0,"Isi Dulu"))))</f>
        <v>Isi Sasaran</v>
      </c>
      <c r="K288" s="592" t="s">
        <v>26</v>
      </c>
      <c r="L288" s="593" t="str">
        <f>IF($D$285="Y/T","Isi Sasaran",IF($E$285=0,0,IF(K288="Y",1,IF(K288="T",0,"Isi Dulu"))))</f>
        <v>Isi Sasaran</v>
      </c>
      <c r="M288" s="849"/>
      <c r="N288" s="852"/>
      <c r="O288" s="517"/>
      <c r="P288" s="517"/>
      <c r="Q288" s="517"/>
      <c r="R288" s="517"/>
    </row>
    <row r="289" spans="2:18" s="527" customFormat="1" ht="15.75">
      <c r="B289" s="838"/>
      <c r="C289" s="841"/>
      <c r="D289" s="859"/>
      <c r="E289" s="856"/>
      <c r="F289" s="569">
        <v>5</v>
      </c>
      <c r="G289" s="570"/>
      <c r="H289" s="599" t="str">
        <f t="shared" si="5"/>
        <v>Belum Diisi</v>
      </c>
      <c r="I289" s="595" t="s">
        <v>26</v>
      </c>
      <c r="J289" s="596" t="str">
        <f>IF($D$285="Y/T","Isi Sasaran",IF($E$285=0,0,IF(I289="Y",1,IF(I289="T",0,"Isi Dulu"))))</f>
        <v>Isi Sasaran</v>
      </c>
      <c r="K289" s="595" t="s">
        <v>26</v>
      </c>
      <c r="L289" s="596" t="str">
        <f>IF($D$285="Y/T","Isi Sasaran",IF($E$285=0,0,IF(K289="Y",1,IF(K289="T",0,"Isi Dulu"))))</f>
        <v>Isi Sasaran</v>
      </c>
      <c r="M289" s="850"/>
      <c r="N289" s="853"/>
      <c r="O289" s="517"/>
      <c r="P289" s="517"/>
      <c r="Q289" s="517"/>
      <c r="R289" s="517"/>
    </row>
    <row r="290" spans="2:18" s="527" customFormat="1" ht="15.75">
      <c r="B290" s="836">
        <v>17</v>
      </c>
      <c r="C290" s="839"/>
      <c r="D290" s="857" t="s">
        <v>26</v>
      </c>
      <c r="E290" s="854" t="str">
        <f>IF(D290="Y",1,IF(D290="T",0,IF(D290="Y/T","Belum diisi","Error")))</f>
        <v>Belum diisi</v>
      </c>
      <c r="F290" s="528">
        <v>1</v>
      </c>
      <c r="G290" s="529"/>
      <c r="H290" s="600" t="str">
        <f t="shared" si="5"/>
        <v>Belum Diisi</v>
      </c>
      <c r="I290" s="590" t="s">
        <v>26</v>
      </c>
      <c r="J290" s="591" t="str">
        <f>IF($D$290="Y/T","Isi Sasaran",IF($E$290=0,0,IF(I290="Y",1,IF(I290="T",0,"Isi Dulu"))))</f>
        <v>Isi Sasaran</v>
      </c>
      <c r="K290" s="590" t="s">
        <v>26</v>
      </c>
      <c r="L290" s="591" t="str">
        <f>IF($D$290="Y/T","Isi Sasaran",IF($E$290=0,0,IF(K290="Y",1,IF(K290="T",0,"Isi Dulu"))))</f>
        <v>Isi Sasaran</v>
      </c>
      <c r="M290" s="848" t="s">
        <v>26</v>
      </c>
      <c r="N290" s="851" t="str">
        <f>IF(M290="Y",1,IF(M290="T",0,IF(M290="Y/T","Belum diisi","Error")))</f>
        <v>Belum diisi</v>
      </c>
      <c r="O290" s="517"/>
      <c r="P290" s="517"/>
      <c r="Q290" s="517"/>
      <c r="R290" s="517"/>
    </row>
    <row r="291" spans="2:18" s="527" customFormat="1" ht="15.75">
      <c r="B291" s="837"/>
      <c r="C291" s="840"/>
      <c r="D291" s="858"/>
      <c r="E291" s="855"/>
      <c r="F291" s="549">
        <v>2</v>
      </c>
      <c r="G291" s="550"/>
      <c r="H291" s="598" t="str">
        <f t="shared" si="5"/>
        <v>Belum Diisi</v>
      </c>
      <c r="I291" s="592" t="s">
        <v>26</v>
      </c>
      <c r="J291" s="593" t="str">
        <f>IF($D$290="Y/T","Isi Sasaran",IF($E$290=0,0,IF(I291="Y",1,IF(I291="T",0,"Isi Dulu"))))</f>
        <v>Isi Sasaran</v>
      </c>
      <c r="K291" s="592" t="s">
        <v>26</v>
      </c>
      <c r="L291" s="593" t="str">
        <f>IF($D$290="Y/T","Isi Sasaran",IF($E$290=0,0,IF(K291="Y",1,IF(K291="T",0,"Isi Dulu"))))</f>
        <v>Isi Sasaran</v>
      </c>
      <c r="M291" s="849"/>
      <c r="N291" s="852"/>
      <c r="O291" s="517"/>
      <c r="P291" s="517"/>
      <c r="Q291" s="517"/>
      <c r="R291" s="517"/>
    </row>
    <row r="292" spans="2:18" s="527" customFormat="1" ht="15.75">
      <c r="B292" s="837"/>
      <c r="C292" s="840"/>
      <c r="D292" s="858"/>
      <c r="E292" s="855"/>
      <c r="F292" s="549">
        <v>3</v>
      </c>
      <c r="G292" s="550"/>
      <c r="H292" s="598" t="str">
        <f t="shared" si="5"/>
        <v>Belum Diisi</v>
      </c>
      <c r="I292" s="592" t="s">
        <v>26</v>
      </c>
      <c r="J292" s="593" t="str">
        <f>IF($D$290="Y/T","Isi Sasaran",IF($E$290=0,0,IF(I292="Y",1,IF(I292="T",0,"Isi Dulu"))))</f>
        <v>Isi Sasaran</v>
      </c>
      <c r="K292" s="592" t="s">
        <v>26</v>
      </c>
      <c r="L292" s="593" t="str">
        <f>IF($D$290="Y/T","Isi Sasaran",IF($E$290=0,0,IF(K292="Y",1,IF(K292="T",0,"Isi Dulu"))))</f>
        <v>Isi Sasaran</v>
      </c>
      <c r="M292" s="849"/>
      <c r="N292" s="852"/>
      <c r="O292" s="517"/>
      <c r="P292" s="517"/>
      <c r="Q292" s="517"/>
      <c r="R292" s="517"/>
    </row>
    <row r="293" spans="2:18" s="527" customFormat="1" ht="15.75">
      <c r="B293" s="837"/>
      <c r="C293" s="840"/>
      <c r="D293" s="858"/>
      <c r="E293" s="855"/>
      <c r="F293" s="549">
        <v>4</v>
      </c>
      <c r="G293" s="550"/>
      <c r="H293" s="598" t="str">
        <f t="shared" si="5"/>
        <v>Belum Diisi</v>
      </c>
      <c r="I293" s="592" t="s">
        <v>26</v>
      </c>
      <c r="J293" s="593" t="str">
        <f>IF($D$290="Y/T","Isi Sasaran",IF($E$290=0,0,IF(I293="Y",1,IF(I293="T",0,"Isi Dulu"))))</f>
        <v>Isi Sasaran</v>
      </c>
      <c r="K293" s="592" t="s">
        <v>26</v>
      </c>
      <c r="L293" s="593" t="str">
        <f>IF($D$290="Y/T","Isi Sasaran",IF($E$290=0,0,IF(K293="Y",1,IF(K293="T",0,"Isi Dulu"))))</f>
        <v>Isi Sasaran</v>
      </c>
      <c r="M293" s="849"/>
      <c r="N293" s="852"/>
      <c r="O293" s="517"/>
      <c r="P293" s="517"/>
      <c r="Q293" s="517"/>
      <c r="R293" s="517"/>
    </row>
    <row r="294" spans="2:18" s="527" customFormat="1" ht="15.75">
      <c r="B294" s="838"/>
      <c r="C294" s="841"/>
      <c r="D294" s="859"/>
      <c r="E294" s="856"/>
      <c r="F294" s="569">
        <v>5</v>
      </c>
      <c r="G294" s="570"/>
      <c r="H294" s="599" t="str">
        <f t="shared" si="5"/>
        <v>Belum Diisi</v>
      </c>
      <c r="I294" s="595" t="s">
        <v>26</v>
      </c>
      <c r="J294" s="596" t="str">
        <f>IF($D$290="Y/T","Isi Sasaran",IF($E$290=0,0,IF(I294="Y",1,IF(I294="T",0,"Isi Dulu"))))</f>
        <v>Isi Sasaran</v>
      </c>
      <c r="K294" s="595" t="s">
        <v>26</v>
      </c>
      <c r="L294" s="596" t="str">
        <f>IF($D$290="Y/T","Isi Sasaran",IF($E$290=0,0,IF(K294="Y",1,IF(K294="T",0,"Isi Dulu"))))</f>
        <v>Isi Sasaran</v>
      </c>
      <c r="M294" s="850"/>
      <c r="N294" s="853"/>
      <c r="O294" s="517"/>
      <c r="P294" s="517"/>
      <c r="Q294" s="517"/>
      <c r="R294" s="517"/>
    </row>
    <row r="295" spans="2:18" s="527" customFormat="1" ht="15.75">
      <c r="B295" s="836">
        <v>18</v>
      </c>
      <c r="C295" s="839"/>
      <c r="D295" s="857" t="s">
        <v>26</v>
      </c>
      <c r="E295" s="854" t="str">
        <f>IF(D295="Y",1,IF(D295="T",0,IF(D295="Y/T","Belum diisi","Error")))</f>
        <v>Belum diisi</v>
      </c>
      <c r="F295" s="528">
        <v>1</v>
      </c>
      <c r="G295" s="529"/>
      <c r="H295" s="600" t="str">
        <f t="shared" si="5"/>
        <v>Belum Diisi</v>
      </c>
      <c r="I295" s="590" t="s">
        <v>26</v>
      </c>
      <c r="J295" s="591" t="str">
        <f>IF($D$295="Y/T","Isi Sasaran",IF($E$295=0,0,IF(I295="Y",1,IF(I295="T",0,"Isi Dulu"))))</f>
        <v>Isi Sasaran</v>
      </c>
      <c r="K295" s="590" t="s">
        <v>26</v>
      </c>
      <c r="L295" s="591" t="str">
        <f>IF($D$295="Y/T","Isi Sasaran",IF($E$295=0,0,IF(K295="Y",1,IF(K295="T",0,"Isi Dulu"))))</f>
        <v>Isi Sasaran</v>
      </c>
      <c r="M295" s="848" t="s">
        <v>26</v>
      </c>
      <c r="N295" s="851" t="str">
        <f>IF(M295="Y",1,IF(M295="T",0,IF(M295="Y/T","Belum diisi","Error")))</f>
        <v>Belum diisi</v>
      </c>
      <c r="O295" s="517"/>
      <c r="P295" s="517"/>
      <c r="Q295" s="517"/>
      <c r="R295" s="517"/>
    </row>
    <row r="296" spans="2:18" s="527" customFormat="1" ht="15.75">
      <c r="B296" s="837"/>
      <c r="C296" s="840"/>
      <c r="D296" s="858"/>
      <c r="E296" s="855"/>
      <c r="F296" s="549">
        <v>2</v>
      </c>
      <c r="G296" s="550"/>
      <c r="H296" s="598" t="str">
        <f t="shared" si="5"/>
        <v>Belum Diisi</v>
      </c>
      <c r="I296" s="592" t="s">
        <v>26</v>
      </c>
      <c r="J296" s="593" t="str">
        <f>IF($D$295="Y/T","Isi Sasaran",IF($E$295=0,0,IF(I296="Y",1,IF(I296="T",0,"Isi Dulu"))))</f>
        <v>Isi Sasaran</v>
      </c>
      <c r="K296" s="592" t="s">
        <v>26</v>
      </c>
      <c r="L296" s="593" t="str">
        <f>IF($D$295="Y/T","Isi Sasaran",IF($E$295=0,0,IF(K296="Y",1,IF(K296="T",0,"Isi Dulu"))))</f>
        <v>Isi Sasaran</v>
      </c>
      <c r="M296" s="849"/>
      <c r="N296" s="852"/>
      <c r="O296" s="517"/>
      <c r="P296" s="517"/>
      <c r="Q296" s="517"/>
      <c r="R296" s="517"/>
    </row>
    <row r="297" spans="2:18" s="527" customFormat="1" ht="15.75">
      <c r="B297" s="837"/>
      <c r="C297" s="840"/>
      <c r="D297" s="858"/>
      <c r="E297" s="855"/>
      <c r="F297" s="549">
        <v>3</v>
      </c>
      <c r="G297" s="550"/>
      <c r="H297" s="598" t="str">
        <f t="shared" si="5"/>
        <v>Belum Diisi</v>
      </c>
      <c r="I297" s="592" t="s">
        <v>26</v>
      </c>
      <c r="J297" s="593" t="str">
        <f>IF($D$295="Y/T","Isi Sasaran",IF($E$295=0,0,IF(I297="Y",1,IF(I297="T",0,"Isi Dulu"))))</f>
        <v>Isi Sasaran</v>
      </c>
      <c r="K297" s="592" t="s">
        <v>26</v>
      </c>
      <c r="L297" s="593" t="str">
        <f>IF($D$295="Y/T","Isi Sasaran",IF($E$295=0,0,IF(K297="Y",1,IF(K297="T",0,"Isi Dulu"))))</f>
        <v>Isi Sasaran</v>
      </c>
      <c r="M297" s="849"/>
      <c r="N297" s="852"/>
      <c r="O297" s="517"/>
      <c r="P297" s="517"/>
      <c r="Q297" s="517"/>
      <c r="R297" s="517"/>
    </row>
    <row r="298" spans="2:18" s="527" customFormat="1" ht="15.75">
      <c r="B298" s="837"/>
      <c r="C298" s="840"/>
      <c r="D298" s="858"/>
      <c r="E298" s="855"/>
      <c r="F298" s="549">
        <v>4</v>
      </c>
      <c r="G298" s="550"/>
      <c r="H298" s="598" t="str">
        <f t="shared" si="5"/>
        <v>Belum Diisi</v>
      </c>
      <c r="I298" s="592" t="s">
        <v>26</v>
      </c>
      <c r="J298" s="593" t="str">
        <f>IF($D$295="Y/T","Isi Sasaran",IF($E$295=0,0,IF(I298="Y",1,IF(I298="T",0,"Isi Dulu"))))</f>
        <v>Isi Sasaran</v>
      </c>
      <c r="K298" s="592" t="s">
        <v>26</v>
      </c>
      <c r="L298" s="593" t="str">
        <f>IF($D$295="Y/T","Isi Sasaran",IF($E$295=0,0,IF(K298="Y",1,IF(K298="T",0,"Isi Dulu"))))</f>
        <v>Isi Sasaran</v>
      </c>
      <c r="M298" s="849"/>
      <c r="N298" s="852"/>
      <c r="O298" s="517"/>
      <c r="P298" s="517"/>
      <c r="Q298" s="517"/>
      <c r="R298" s="517"/>
    </row>
    <row r="299" spans="2:18" s="527" customFormat="1" ht="15.75">
      <c r="B299" s="838"/>
      <c r="C299" s="841"/>
      <c r="D299" s="859"/>
      <c r="E299" s="856"/>
      <c r="F299" s="569">
        <v>5</v>
      </c>
      <c r="G299" s="570"/>
      <c r="H299" s="599" t="str">
        <f t="shared" si="5"/>
        <v>Belum Diisi</v>
      </c>
      <c r="I299" s="595" t="s">
        <v>26</v>
      </c>
      <c r="J299" s="596" t="str">
        <f>IF($D$295="Y/T","Isi Sasaran",IF($E$295=0,0,IF(I299="Y",1,IF(I299="T",0,"Isi Dulu"))))</f>
        <v>Isi Sasaran</v>
      </c>
      <c r="K299" s="595" t="s">
        <v>26</v>
      </c>
      <c r="L299" s="596" t="str">
        <f>IF($D$295="Y/T","Isi Sasaran",IF($E$295=0,0,IF(K299="Y",1,IF(K299="T",0,"Isi Dulu"))))</f>
        <v>Isi Sasaran</v>
      </c>
      <c r="M299" s="850"/>
      <c r="N299" s="853"/>
      <c r="O299" s="517"/>
      <c r="P299" s="517"/>
      <c r="Q299" s="517"/>
      <c r="R299" s="517"/>
    </row>
    <row r="300" spans="2:18" s="527" customFormat="1" ht="15.75">
      <c r="B300" s="836">
        <v>19</v>
      </c>
      <c r="C300" s="839"/>
      <c r="D300" s="857" t="s">
        <v>26</v>
      </c>
      <c r="E300" s="854" t="str">
        <f>IF(D300="Y",1,IF(D300="T",0,IF(D300="Y/T","Belum diisi","Error")))</f>
        <v>Belum diisi</v>
      </c>
      <c r="F300" s="528">
        <v>1</v>
      </c>
      <c r="G300" s="529"/>
      <c r="H300" s="600" t="str">
        <f t="shared" si="5"/>
        <v>Belum Diisi</v>
      </c>
      <c r="I300" s="590" t="s">
        <v>26</v>
      </c>
      <c r="J300" s="591" t="str">
        <f>IF($D$300="Y/T","Isi Sasaran",IF($E$300=0,0,IF(I300="Y",1,IF(I300="T",0,"Isi Dulu"))))</f>
        <v>Isi Sasaran</v>
      </c>
      <c r="K300" s="590" t="s">
        <v>26</v>
      </c>
      <c r="L300" s="591" t="str">
        <f>IF($D$300="Y/T","Isi Sasaran",IF($E$300=0,0,IF(K300="Y",1,IF(K300="T",0,"Isi Dulu"))))</f>
        <v>Isi Sasaran</v>
      </c>
      <c r="M300" s="848" t="s">
        <v>26</v>
      </c>
      <c r="N300" s="851" t="str">
        <f>IF(M300="Y",1,IF(M300="T",0,IF(M300="Y/T","Belum diisi","Error")))</f>
        <v>Belum diisi</v>
      </c>
      <c r="O300" s="517"/>
      <c r="P300" s="517"/>
      <c r="Q300" s="517"/>
      <c r="R300" s="517"/>
    </row>
    <row r="301" spans="2:18" s="527" customFormat="1" ht="15.75">
      <c r="B301" s="837"/>
      <c r="C301" s="840"/>
      <c r="D301" s="858"/>
      <c r="E301" s="855"/>
      <c r="F301" s="549">
        <v>2</v>
      </c>
      <c r="G301" s="550"/>
      <c r="H301" s="598" t="str">
        <f t="shared" si="5"/>
        <v>Belum Diisi</v>
      </c>
      <c r="I301" s="592" t="s">
        <v>26</v>
      </c>
      <c r="J301" s="593" t="str">
        <f>IF($D$300="Y/T","Isi Sasaran",IF($E$300=0,0,IF(I301="Y",1,IF(I301="T",0,"Isi Dulu"))))</f>
        <v>Isi Sasaran</v>
      </c>
      <c r="K301" s="592" t="s">
        <v>26</v>
      </c>
      <c r="L301" s="593" t="str">
        <f>IF($D$300="Y/T","Isi Sasaran",IF($E$300=0,0,IF(K301="Y",1,IF(K301="T",0,"Isi Dulu"))))</f>
        <v>Isi Sasaran</v>
      </c>
      <c r="M301" s="849"/>
      <c r="N301" s="852"/>
      <c r="O301" s="517"/>
      <c r="P301" s="517"/>
      <c r="Q301" s="517"/>
      <c r="R301" s="517"/>
    </row>
    <row r="302" spans="2:18" s="527" customFormat="1" ht="15.75">
      <c r="B302" s="837"/>
      <c r="C302" s="840"/>
      <c r="D302" s="858"/>
      <c r="E302" s="855"/>
      <c r="F302" s="549">
        <v>3</v>
      </c>
      <c r="G302" s="550"/>
      <c r="H302" s="598" t="str">
        <f t="shared" si="5"/>
        <v>Belum Diisi</v>
      </c>
      <c r="I302" s="592" t="s">
        <v>26</v>
      </c>
      <c r="J302" s="593" t="str">
        <f>IF($D$300="Y/T","Isi Sasaran",IF($E$300=0,0,IF(I302="Y",1,IF(I302="T",0,"Isi Dulu"))))</f>
        <v>Isi Sasaran</v>
      </c>
      <c r="K302" s="592" t="s">
        <v>26</v>
      </c>
      <c r="L302" s="593" t="str">
        <f>IF($D$300="Y/T","Isi Sasaran",IF($E$300=0,0,IF(K302="Y",1,IF(K302="T",0,"Isi Dulu"))))</f>
        <v>Isi Sasaran</v>
      </c>
      <c r="M302" s="849"/>
      <c r="N302" s="852"/>
      <c r="O302" s="517"/>
      <c r="P302" s="517"/>
      <c r="Q302" s="517"/>
      <c r="R302" s="517"/>
    </row>
    <row r="303" spans="2:18" s="527" customFormat="1" ht="15.75">
      <c r="B303" s="837"/>
      <c r="C303" s="840"/>
      <c r="D303" s="858"/>
      <c r="E303" s="855"/>
      <c r="F303" s="549">
        <v>4</v>
      </c>
      <c r="G303" s="550"/>
      <c r="H303" s="598" t="str">
        <f t="shared" si="5"/>
        <v>Belum Diisi</v>
      </c>
      <c r="I303" s="592" t="s">
        <v>26</v>
      </c>
      <c r="J303" s="593" t="str">
        <f>IF($D$300="Y/T","Isi Sasaran",IF($E$300=0,0,IF(I303="Y",1,IF(I303="T",0,"Isi Dulu"))))</f>
        <v>Isi Sasaran</v>
      </c>
      <c r="K303" s="592" t="s">
        <v>26</v>
      </c>
      <c r="L303" s="593" t="str">
        <f>IF($D$300="Y/T","Isi Sasaran",IF($E$300=0,0,IF(K303="Y",1,IF(K303="T",0,"Isi Dulu"))))</f>
        <v>Isi Sasaran</v>
      </c>
      <c r="M303" s="849"/>
      <c r="N303" s="852"/>
      <c r="O303" s="517"/>
      <c r="P303" s="517"/>
      <c r="Q303" s="517"/>
      <c r="R303" s="517"/>
    </row>
    <row r="304" spans="2:18" s="527" customFormat="1" ht="15.75">
      <c r="B304" s="838"/>
      <c r="C304" s="841"/>
      <c r="D304" s="859"/>
      <c r="E304" s="856"/>
      <c r="F304" s="569">
        <v>5</v>
      </c>
      <c r="G304" s="570"/>
      <c r="H304" s="599" t="str">
        <f t="shared" si="5"/>
        <v>Belum Diisi</v>
      </c>
      <c r="I304" s="595" t="s">
        <v>26</v>
      </c>
      <c r="J304" s="596" t="str">
        <f>IF($D$300="Y/T","Isi Sasaran",IF($E$300=0,0,IF(I304="Y",1,IF(I304="T",0,"Isi Dulu"))))</f>
        <v>Isi Sasaran</v>
      </c>
      <c r="K304" s="595" t="s">
        <v>26</v>
      </c>
      <c r="L304" s="596" t="str">
        <f>IF($D$300="Y/T","Isi Sasaran",IF($E$300=0,0,IF(K304="Y",1,IF(K304="T",0,"Isi Dulu"))))</f>
        <v>Isi Sasaran</v>
      </c>
      <c r="M304" s="850"/>
      <c r="N304" s="853"/>
      <c r="O304" s="517"/>
      <c r="P304" s="517"/>
      <c r="Q304" s="517"/>
      <c r="R304" s="517"/>
    </row>
    <row r="305" spans="2:18" s="527" customFormat="1" ht="15.75">
      <c r="B305" s="836">
        <v>20</v>
      </c>
      <c r="C305" s="839"/>
      <c r="D305" s="857" t="s">
        <v>26</v>
      </c>
      <c r="E305" s="854" t="str">
        <f>IF(D305="Y",1,IF(D305="T",0,IF(D305="Y/T","Belum diisi","Error")))</f>
        <v>Belum diisi</v>
      </c>
      <c r="F305" s="528">
        <v>1</v>
      </c>
      <c r="G305" s="529"/>
      <c r="H305" s="600" t="str">
        <f t="shared" si="5"/>
        <v>Belum Diisi</v>
      </c>
      <c r="I305" s="590" t="s">
        <v>26</v>
      </c>
      <c r="J305" s="591" t="str">
        <f>IF($D$305="Y/T","Isi Sasaran",IF($E$305=0,0,IF(I305="Y",1,IF(I305="T",0,"Isi Dulu"))))</f>
        <v>Isi Sasaran</v>
      </c>
      <c r="K305" s="590" t="s">
        <v>26</v>
      </c>
      <c r="L305" s="591" t="str">
        <f>IF($D$305="Y/T","Isi Sasaran",IF($E$305=0,0,IF(K305="Y",1,IF(K305="T",0,"Isi Dulu"))))</f>
        <v>Isi Sasaran</v>
      </c>
      <c r="M305" s="848" t="s">
        <v>26</v>
      </c>
      <c r="N305" s="851" t="str">
        <f>IF(M305="Y",1,IF(M305="T",0,IF(M305="Y/T","Belum diisi","Error")))</f>
        <v>Belum diisi</v>
      </c>
      <c r="O305" s="517"/>
      <c r="P305" s="517"/>
      <c r="Q305" s="517"/>
      <c r="R305" s="517"/>
    </row>
    <row r="306" spans="2:18" s="527" customFormat="1" ht="15.75">
      <c r="B306" s="837"/>
      <c r="C306" s="840"/>
      <c r="D306" s="858"/>
      <c r="E306" s="855"/>
      <c r="F306" s="549">
        <v>2</v>
      </c>
      <c r="G306" s="550"/>
      <c r="H306" s="598" t="str">
        <f t="shared" si="5"/>
        <v>Belum Diisi</v>
      </c>
      <c r="I306" s="592" t="s">
        <v>26</v>
      </c>
      <c r="J306" s="593" t="str">
        <f>IF($D$305="Y/T","Isi Sasaran",IF($E$305=0,0,IF(I306="Y",1,IF(I306="T",0,"Isi Dulu"))))</f>
        <v>Isi Sasaran</v>
      </c>
      <c r="K306" s="592" t="s">
        <v>26</v>
      </c>
      <c r="L306" s="593" t="str">
        <f>IF($D$305="Y/T","Isi Sasaran",IF($E$305=0,0,IF(K306="Y",1,IF(K306="T",0,"Isi Dulu"))))</f>
        <v>Isi Sasaran</v>
      </c>
      <c r="M306" s="849"/>
      <c r="N306" s="852"/>
      <c r="O306" s="517"/>
      <c r="P306" s="517"/>
      <c r="Q306" s="517"/>
      <c r="R306" s="517"/>
    </row>
    <row r="307" spans="2:18" s="527" customFormat="1" ht="15.75">
      <c r="B307" s="837"/>
      <c r="C307" s="840"/>
      <c r="D307" s="858"/>
      <c r="E307" s="855"/>
      <c r="F307" s="549">
        <v>3</v>
      </c>
      <c r="G307" s="550"/>
      <c r="H307" s="598" t="str">
        <f t="shared" si="5"/>
        <v>Belum Diisi</v>
      </c>
      <c r="I307" s="592" t="s">
        <v>26</v>
      </c>
      <c r="J307" s="593" t="str">
        <f>IF($D$305="Y/T","Isi Sasaran",IF($E$305=0,0,IF(I307="Y",1,IF(I307="T",0,"Isi Dulu"))))</f>
        <v>Isi Sasaran</v>
      </c>
      <c r="K307" s="592" t="s">
        <v>26</v>
      </c>
      <c r="L307" s="593" t="str">
        <f>IF($D$305="Y/T","Isi Sasaran",IF($E$305=0,0,IF(K307="Y",1,IF(K307="T",0,"Isi Dulu"))))</f>
        <v>Isi Sasaran</v>
      </c>
      <c r="M307" s="849"/>
      <c r="N307" s="852"/>
      <c r="O307" s="517"/>
      <c r="P307" s="517"/>
      <c r="Q307" s="517"/>
      <c r="R307" s="517"/>
    </row>
    <row r="308" spans="2:18" s="527" customFormat="1" ht="15.75">
      <c r="B308" s="837"/>
      <c r="C308" s="840"/>
      <c r="D308" s="858"/>
      <c r="E308" s="855"/>
      <c r="F308" s="549">
        <v>4</v>
      </c>
      <c r="G308" s="550"/>
      <c r="H308" s="598" t="str">
        <f t="shared" si="5"/>
        <v>Belum Diisi</v>
      </c>
      <c r="I308" s="592" t="s">
        <v>26</v>
      </c>
      <c r="J308" s="593" t="str">
        <f>IF($D$305="Y/T","Isi Sasaran",IF($E$305=0,0,IF(I308="Y",1,IF(I308="T",0,"Isi Dulu"))))</f>
        <v>Isi Sasaran</v>
      </c>
      <c r="K308" s="592" t="s">
        <v>26</v>
      </c>
      <c r="L308" s="593" t="str">
        <f>IF($D$305="Y/T","Isi Sasaran",IF($E$305=0,0,IF(K308="Y",1,IF(K308="T",0,"Isi Dulu"))))</f>
        <v>Isi Sasaran</v>
      </c>
      <c r="M308" s="849"/>
      <c r="N308" s="852"/>
      <c r="O308" s="517"/>
      <c r="P308" s="517"/>
      <c r="Q308" s="517"/>
      <c r="R308" s="517"/>
    </row>
    <row r="309" spans="2:18" s="527" customFormat="1" ht="15.75">
      <c r="B309" s="838"/>
      <c r="C309" s="841"/>
      <c r="D309" s="859"/>
      <c r="E309" s="856"/>
      <c r="F309" s="569">
        <v>5</v>
      </c>
      <c r="G309" s="570"/>
      <c r="H309" s="599" t="str">
        <f t="shared" si="5"/>
        <v>Belum Diisi</v>
      </c>
      <c r="I309" s="595" t="s">
        <v>26</v>
      </c>
      <c r="J309" s="596" t="str">
        <f>IF($D$305="Y/T","Isi Sasaran",IF($E$305=0,0,IF(I309="Y",1,IF(I309="T",0,"Isi Dulu"))))</f>
        <v>Isi Sasaran</v>
      </c>
      <c r="K309" s="595" t="s">
        <v>26</v>
      </c>
      <c r="L309" s="596" t="str">
        <f>IF($D$305="Y/T","Isi Sasaran",IF($E$305=0,0,IF(K309="Y",1,IF(K309="T",0,"Isi Dulu"))))</f>
        <v>Isi Sasaran</v>
      </c>
      <c r="M309" s="850"/>
      <c r="N309" s="853"/>
      <c r="O309" s="517"/>
      <c r="P309" s="517"/>
      <c r="Q309" s="517"/>
      <c r="R309" s="517"/>
    </row>
    <row r="310" spans="2:18" ht="15.75">
      <c r="B310" s="580"/>
      <c r="C310" s="581"/>
      <c r="D310" s="582"/>
      <c r="E310" s="602" t="e">
        <f>AVERAGE(E210:E309)</f>
        <v>#DIV/0!</v>
      </c>
      <c r="F310" s="583"/>
      <c r="G310" s="583"/>
      <c r="H310" s="602" t="e">
        <f>(IF($D210="Y/T",0,AVERAGE(H210:H214))+IF($D215="Y/T",0,AVERAGE(H215:H219))+IF($D220="Y/T",0,AVERAGE(H220:H224))+IF($D225="Y/T",0,AVERAGE(H225:H229))+IF($D230="Y/T",0,AVERAGE(H230:H234))+IF($D235="Y/T",0,AVERAGE(H235:H239))+IF($D240="Y/T",0,AVERAGE(H240:H244))+IF($D245="Y/T",0,AVERAGE(H245:H249))+IF($D250="Y/T",0,AVERAGE(H250:H254))+IF($D255="Y/T",0,AVERAGE(H255:H259))+IF($D260="Y/T",0,AVERAGE(H260:H264))+IF($D265="Y/T",0,AVERAGE(H265:H269))+IF($D270="Y/T",0,AVERAGE(H270:H274))+IF($D275="Y/T",0,AVERAGE(H275:H279))+IF($D280="Y/T",0,AVERAGE(H280:H284))+IF($D285="Y/T",0,AVERAGE(H285:H289))+IF($D290="Y/T",0,AVERAGE(H290:H294))+IF($D295="Y/T",0,AVERAGE(H295:H299))+IF($D300="Y/T",0,AVERAGE(H300:H304))+IF($D305="Y/T",0,AVERAGE(H305:H309)))/(COUNTIF($D210:$D309,"Y")+COUNTIF($D210:$D309,"T"))</f>
        <v>#DIV/0!</v>
      </c>
      <c r="I310" s="582"/>
      <c r="J310" s="602" t="e">
        <f>(IF($D210="Y/T",0,AVERAGE(J210:J214))+IF($D215="Y/T",0,AVERAGE(J215:J219))+IF($D220="Y/T",0,AVERAGE(J220:J224))+IF($D225="Y/T",0,AVERAGE(J225:J229))+IF($D230="Y/T",0,AVERAGE(J230:J234))+IF($D235="Y/T",0,AVERAGE(J235:J239))+IF($D240="Y/T",0,AVERAGE(J240:J244))+IF($D245="Y/T",0,AVERAGE(J245:J249))+IF($D250="Y/T",0,AVERAGE(J250:J254))+IF($D255="Y/T",0,AVERAGE(J255:J259))+IF($D260="Y/T",0,AVERAGE(J260:J264))+IF($D265="Y/T",0,AVERAGE(J265:J269))+IF($D270="Y/T",0,AVERAGE(J270:J274))+IF($D275="Y/T",0,AVERAGE(J275:J279))+IF($D280="Y/T",0,AVERAGE(J280:J284))+IF($D285="Y/T",0,AVERAGE(J285:J289))+IF($D290="Y/T",0,AVERAGE(J290:J294))+IF($D295="Y/T",0,AVERAGE(J295:J299))+IF($D300="Y/T",0,AVERAGE(J300:J304))+IF($D305="Y/T",0,AVERAGE(J305:J309)))/(COUNTIF($D210:$D309,"Y")+COUNTIF($D210:$D309,"T"))</f>
        <v>#DIV/0!</v>
      </c>
      <c r="K310" s="582"/>
      <c r="L310" s="602" t="e">
        <f>(IF($D210="Y/T",0,AVERAGE(L210:L214))+IF($D215="Y/T",0,AVERAGE(L215:L219))+IF($D220="Y/T",0,AVERAGE(L220:L224))+IF($D225="Y/T",0,AVERAGE(L225:L229))+IF($D230="Y/T",0,AVERAGE(L230:L234))+IF($D235="Y/T",0,AVERAGE(L235:L239))+IF($D240="Y/T",0,AVERAGE(L240:L244))+IF($D245="Y/T",0,AVERAGE(L245:L249))+IF($D250="Y/T",0,AVERAGE(L250:L254))+IF($D255="Y/T",0,AVERAGE(L255:L259))+IF($D260="Y/T",0,AVERAGE(L260:L264))+IF($D265="Y/T",0,AVERAGE(L265:L269))+IF($D270="Y/T",0,AVERAGE(L270:L274))+IF($D275="Y/T",0,AVERAGE(L275:L279))+IF($D280="Y/T",0,AVERAGE(L280:L284))+IF($D285="Y/T",0,AVERAGE(L285:L289))+IF($D290="Y/T",0,AVERAGE(L290:L294))+IF($D295="Y/T",0,AVERAGE(L295:L299))+IF($D300="Y/T",0,AVERAGE(L300:L304))+IF($D305="Y/T",0,AVERAGE(L305:L309)))/(COUNTIF($D210:$D309,"Y")+COUNTIF($D210:$D309,"T"))</f>
        <v>#DIV/0!</v>
      </c>
      <c r="M310" s="606"/>
      <c r="N310" s="602" t="e">
        <f>AVERAGE(N210:N309)</f>
        <v>#DIV/0!</v>
      </c>
    </row>
    <row r="311" spans="2:18" ht="15.75">
      <c r="B311" s="865" t="s">
        <v>434</v>
      </c>
      <c r="C311" s="865"/>
      <c r="D311" s="865"/>
      <c r="E311" s="865"/>
      <c r="F311" s="865"/>
      <c r="G311" s="865"/>
      <c r="H311" s="865"/>
      <c r="I311" s="865"/>
      <c r="J311" s="865"/>
      <c r="K311" s="865"/>
      <c r="L311" s="865"/>
      <c r="M311" s="865"/>
      <c r="N311" s="866"/>
    </row>
    <row r="312" spans="2:18" ht="15.75">
      <c r="B312" s="836">
        <v>1</v>
      </c>
      <c r="C312" s="839"/>
      <c r="D312" s="857" t="s">
        <v>26</v>
      </c>
      <c r="E312" s="854" t="str">
        <f>IF(D312="Y",1,IF(D312="T",0,IF(D312="Y/T","Belum diisi","Error")))</f>
        <v>Belum diisi</v>
      </c>
      <c r="F312" s="528">
        <v>1</v>
      </c>
      <c r="G312" s="529"/>
      <c r="H312" s="589" t="str">
        <f t="shared" ref="H312:H375" si="6">IF(OR(J312="Isi Dulu",L312="Isi Dulu",J312="Isi Sasaran",L312="Isi Sasaran"),"Belum Diisi",IF(SUM(J312,L312)=2,1,IF(SUM(J312,L312)=1,0,IF(SUM(J312,L312)=0,0,"Error"))))</f>
        <v>Belum Diisi</v>
      </c>
      <c r="I312" s="590" t="s">
        <v>26</v>
      </c>
      <c r="J312" s="591" t="str">
        <f>IF($D$312="Y/T","Isi Sasaran",IF($E$312=0,0,IF(I312="Y",1,IF(I312="T",0,"Isi Dulu"))))</f>
        <v>Isi Sasaran</v>
      </c>
      <c r="K312" s="590" t="s">
        <v>26</v>
      </c>
      <c r="L312" s="591" t="str">
        <f>IF($D$312="Y/T","Isi Sasaran",IF($E$312=0,0,IF(K312="Y",1,IF(K312="T",0,"Isi Dulu"))))</f>
        <v>Isi Sasaran</v>
      </c>
      <c r="M312" s="848" t="s">
        <v>26</v>
      </c>
      <c r="N312" s="851" t="str">
        <f>IF(M312="Y",1,IF(M312="T",0,IF(M312="Y/T","Belum diisi","Error")))</f>
        <v>Belum diisi</v>
      </c>
    </row>
    <row r="313" spans="2:18" ht="15.75">
      <c r="B313" s="837"/>
      <c r="C313" s="840"/>
      <c r="D313" s="858"/>
      <c r="E313" s="855"/>
      <c r="F313" s="549">
        <v>2</v>
      </c>
      <c r="G313" s="550"/>
      <c r="H313" s="589" t="str">
        <f t="shared" si="6"/>
        <v>Belum Diisi</v>
      </c>
      <c r="I313" s="592" t="s">
        <v>26</v>
      </c>
      <c r="J313" s="593" t="str">
        <f>IF($D$312="Y/T","Isi Sasaran",IF($E$312=0,0,IF(I313="Y",1,IF(I313="T",0,"Isi Dulu"))))</f>
        <v>Isi Sasaran</v>
      </c>
      <c r="K313" s="592" t="s">
        <v>26</v>
      </c>
      <c r="L313" s="593" t="str">
        <f>IF($D$312="Y/T","Isi Sasaran",IF($E$312=0,0,IF(K313="Y",1,IF(K313="T",0,"Isi Dulu"))))</f>
        <v>Isi Sasaran</v>
      </c>
      <c r="M313" s="849"/>
      <c r="N313" s="852"/>
    </row>
    <row r="314" spans="2:18" ht="15.75">
      <c r="B314" s="837"/>
      <c r="C314" s="840"/>
      <c r="D314" s="858"/>
      <c r="E314" s="855"/>
      <c r="F314" s="549">
        <v>3</v>
      </c>
      <c r="G314" s="550"/>
      <c r="H314" s="589" t="str">
        <f t="shared" si="6"/>
        <v>Belum Diisi</v>
      </c>
      <c r="I314" s="592" t="s">
        <v>26</v>
      </c>
      <c r="J314" s="593" t="str">
        <f>IF($D$312="Y/T","Isi Sasaran",IF($E$312=0,0,IF(I314="Y",1,IF(I314="T",0,"Isi Dulu"))))</f>
        <v>Isi Sasaran</v>
      </c>
      <c r="K314" s="592" t="s">
        <v>26</v>
      </c>
      <c r="L314" s="593" t="str">
        <f>IF($D$312="Y/T","Isi Sasaran",IF($E$312=0,0,IF(K314="Y",1,IF(K314="T",0,"Isi Dulu"))))</f>
        <v>Isi Sasaran</v>
      </c>
      <c r="M314" s="849"/>
      <c r="N314" s="852"/>
    </row>
    <row r="315" spans="2:18" ht="15.75">
      <c r="B315" s="837"/>
      <c r="C315" s="840"/>
      <c r="D315" s="858"/>
      <c r="E315" s="855"/>
      <c r="F315" s="549">
        <v>4</v>
      </c>
      <c r="G315" s="550"/>
      <c r="H315" s="589" t="str">
        <f t="shared" si="6"/>
        <v>Belum Diisi</v>
      </c>
      <c r="I315" s="592" t="s">
        <v>26</v>
      </c>
      <c r="J315" s="593" t="str">
        <f>IF($D$312="Y/T","Isi Sasaran",IF($E$312=0,0,IF(I315="Y",1,IF(I315="T",0,"Isi Dulu"))))</f>
        <v>Isi Sasaran</v>
      </c>
      <c r="K315" s="592" t="s">
        <v>26</v>
      </c>
      <c r="L315" s="593" t="str">
        <f>IF($D$312="Y/T","Isi Sasaran",IF($E$312=0,0,IF(K315="Y",1,IF(K315="T",0,"Isi Dulu"))))</f>
        <v>Isi Sasaran</v>
      </c>
      <c r="M315" s="849"/>
      <c r="N315" s="852"/>
    </row>
    <row r="316" spans="2:18" ht="15.75">
      <c r="B316" s="838"/>
      <c r="C316" s="841"/>
      <c r="D316" s="859"/>
      <c r="E316" s="856"/>
      <c r="F316" s="569">
        <v>5</v>
      </c>
      <c r="G316" s="570"/>
      <c r="H316" s="594" t="str">
        <f t="shared" si="6"/>
        <v>Belum Diisi</v>
      </c>
      <c r="I316" s="595" t="s">
        <v>26</v>
      </c>
      <c r="J316" s="596" t="str">
        <f>IF($D$312="Y/T","Isi Sasaran",IF($E$312=0,0,IF(I316="Y",1,IF(I316="T",0,"Isi Dulu"))))</f>
        <v>Isi Sasaran</v>
      </c>
      <c r="K316" s="595" t="s">
        <v>26</v>
      </c>
      <c r="L316" s="596" t="str">
        <f>IF($D$312="Y/T","Isi Sasaran",IF($E$312=0,0,IF(K316="Y",1,IF(K316="T",0,"Isi Dulu"))))</f>
        <v>Isi Sasaran</v>
      </c>
      <c r="M316" s="850"/>
      <c r="N316" s="853"/>
    </row>
    <row r="317" spans="2:18" ht="15.75">
      <c r="B317" s="836">
        <v>2</v>
      </c>
      <c r="C317" s="839"/>
      <c r="D317" s="857" t="s">
        <v>26</v>
      </c>
      <c r="E317" s="854" t="str">
        <f>IF(D317="Y",1,IF(D317="T",0,IF(D317="Y/T","Belum diisi","Error")))</f>
        <v>Belum diisi</v>
      </c>
      <c r="F317" s="528">
        <v>1</v>
      </c>
      <c r="G317" s="529"/>
      <c r="H317" s="597" t="str">
        <f t="shared" si="6"/>
        <v>Belum Diisi</v>
      </c>
      <c r="I317" s="590" t="s">
        <v>26</v>
      </c>
      <c r="J317" s="591" t="str">
        <f>IF($D$317="Y/T","Isi Sasaran",IF($E$317=0,0,IF(I317="Y",1,IF(I317="T",0,"Isi Dulu"))))</f>
        <v>Isi Sasaran</v>
      </c>
      <c r="K317" s="590" t="s">
        <v>26</v>
      </c>
      <c r="L317" s="591" t="str">
        <f>IF($D$317="Y/T","Isi Sasaran",IF($E$317=0,0,IF(K317="Y",1,IF(K317="T",0,"Isi Dulu"))))</f>
        <v>Isi Sasaran</v>
      </c>
      <c r="M317" s="848" t="s">
        <v>26</v>
      </c>
      <c r="N317" s="851" t="str">
        <f>IF(M317="Y",1,IF(M317="T",0,IF(M317="Y/T","Belum diisi","Error")))</f>
        <v>Belum diisi</v>
      </c>
    </row>
    <row r="318" spans="2:18" ht="15.75">
      <c r="B318" s="837"/>
      <c r="C318" s="840"/>
      <c r="D318" s="858"/>
      <c r="E318" s="855"/>
      <c r="F318" s="549">
        <v>2</v>
      </c>
      <c r="G318" s="550"/>
      <c r="H318" s="598" t="str">
        <f t="shared" si="6"/>
        <v>Belum Diisi</v>
      </c>
      <c r="I318" s="592" t="s">
        <v>26</v>
      </c>
      <c r="J318" s="593" t="str">
        <f>IF($D$317="Y/T","Isi Sasaran",IF($E$317=0,0,IF(I318="Y",1,IF(I318="T",0,"Isi Dulu"))))</f>
        <v>Isi Sasaran</v>
      </c>
      <c r="K318" s="592" t="s">
        <v>26</v>
      </c>
      <c r="L318" s="593" t="str">
        <f>IF($D$317="Y/T","Isi Sasaran",IF($E$317=0,0,IF(K318="Y",1,IF(K318="T",0,"Isi Dulu"))))</f>
        <v>Isi Sasaran</v>
      </c>
      <c r="M318" s="849"/>
      <c r="N318" s="852"/>
    </row>
    <row r="319" spans="2:18" ht="15.75">
      <c r="B319" s="837"/>
      <c r="C319" s="840"/>
      <c r="D319" s="858"/>
      <c r="E319" s="855"/>
      <c r="F319" s="549">
        <v>3</v>
      </c>
      <c r="G319" s="550"/>
      <c r="H319" s="598" t="str">
        <f t="shared" si="6"/>
        <v>Belum Diisi</v>
      </c>
      <c r="I319" s="592" t="s">
        <v>26</v>
      </c>
      <c r="J319" s="593" t="str">
        <f>IF($D$317="Y/T","Isi Sasaran",IF($E$317=0,0,IF(I319="Y",1,IF(I319="T",0,"Isi Dulu"))))</f>
        <v>Isi Sasaran</v>
      </c>
      <c r="K319" s="592" t="s">
        <v>26</v>
      </c>
      <c r="L319" s="593" t="str">
        <f>IF($D$317="Y/T","Isi Sasaran",IF($E$317=0,0,IF(K319="Y",1,IF(K319="T",0,"Isi Dulu"))))</f>
        <v>Isi Sasaran</v>
      </c>
      <c r="M319" s="849"/>
      <c r="N319" s="852"/>
    </row>
    <row r="320" spans="2:18" ht="15.75">
      <c r="B320" s="837"/>
      <c r="C320" s="840"/>
      <c r="D320" s="858"/>
      <c r="E320" s="855"/>
      <c r="F320" s="549">
        <v>4</v>
      </c>
      <c r="G320" s="550"/>
      <c r="H320" s="598" t="str">
        <f t="shared" si="6"/>
        <v>Belum Diisi</v>
      </c>
      <c r="I320" s="592" t="s">
        <v>26</v>
      </c>
      <c r="J320" s="593" t="str">
        <f>IF($D$317="Y/T","Isi Sasaran",IF($E$317=0,0,IF(I320="Y",1,IF(I320="T",0,"Isi Dulu"))))</f>
        <v>Isi Sasaran</v>
      </c>
      <c r="K320" s="592" t="s">
        <v>26</v>
      </c>
      <c r="L320" s="593" t="str">
        <f>IF($D$317="Y/T","Isi Sasaran",IF($E$317=0,0,IF(K320="Y",1,IF(K320="T",0,"Isi Dulu"))))</f>
        <v>Isi Sasaran</v>
      </c>
      <c r="M320" s="849"/>
      <c r="N320" s="852"/>
    </row>
    <row r="321" spans="2:14" ht="15.75">
      <c r="B321" s="838"/>
      <c r="C321" s="841"/>
      <c r="D321" s="859"/>
      <c r="E321" s="856"/>
      <c r="F321" s="569">
        <v>5</v>
      </c>
      <c r="G321" s="570"/>
      <c r="H321" s="599" t="str">
        <f t="shared" si="6"/>
        <v>Belum Diisi</v>
      </c>
      <c r="I321" s="595" t="s">
        <v>26</v>
      </c>
      <c r="J321" s="596" t="str">
        <f>IF($D$317="Y/T","Isi Sasaran",IF($E$317=0,0,IF(I321="Y",1,IF(I321="T",0,"Isi Dulu"))))</f>
        <v>Isi Sasaran</v>
      </c>
      <c r="K321" s="595" t="s">
        <v>26</v>
      </c>
      <c r="L321" s="596" t="str">
        <f>IF($D$317="Y/T","Isi Sasaran",IF($E$317=0,0,IF(K321="Y",1,IF(K321="T",0,"Isi Dulu"))))</f>
        <v>Isi Sasaran</v>
      </c>
      <c r="M321" s="850"/>
      <c r="N321" s="853"/>
    </row>
    <row r="322" spans="2:14" ht="15.75">
      <c r="B322" s="836">
        <v>3</v>
      </c>
      <c r="C322" s="839"/>
      <c r="D322" s="857" t="s">
        <v>26</v>
      </c>
      <c r="E322" s="854" t="str">
        <f>IF(D322="Y",1,IF(D322="T",0,IF(D322="Y/T","Belum diisi","Error")))</f>
        <v>Belum diisi</v>
      </c>
      <c r="F322" s="528">
        <v>1</v>
      </c>
      <c r="G322" s="529"/>
      <c r="H322" s="600" t="str">
        <f t="shared" si="6"/>
        <v>Belum Diisi</v>
      </c>
      <c r="I322" s="590" t="s">
        <v>26</v>
      </c>
      <c r="J322" s="591" t="str">
        <f>IF($D$322="Y/T","Isi Sasaran",IF($E$322=0,0,IF(I322="Y",1,IF(I322="T",0,"Isi Dulu"))))</f>
        <v>Isi Sasaran</v>
      </c>
      <c r="K322" s="590" t="s">
        <v>26</v>
      </c>
      <c r="L322" s="591" t="str">
        <f>IF($D$322="Y/T","Isi Sasaran",IF($E$322=0,0,IF(K322="Y",1,IF(K322="T",0,"Isi Dulu"))))</f>
        <v>Isi Sasaran</v>
      </c>
      <c r="M322" s="848" t="s">
        <v>26</v>
      </c>
      <c r="N322" s="851" t="str">
        <f>IF(M322="Y",1,IF(M322="T",0,IF(M322="Y/T","Belum diisi","Error")))</f>
        <v>Belum diisi</v>
      </c>
    </row>
    <row r="323" spans="2:14" ht="15.75">
      <c r="B323" s="837"/>
      <c r="C323" s="840"/>
      <c r="D323" s="858"/>
      <c r="E323" s="855"/>
      <c r="F323" s="549">
        <v>2</v>
      </c>
      <c r="G323" s="550"/>
      <c r="H323" s="598" t="str">
        <f t="shared" si="6"/>
        <v>Belum Diisi</v>
      </c>
      <c r="I323" s="592" t="s">
        <v>26</v>
      </c>
      <c r="J323" s="593" t="str">
        <f>IF($D$322="Y/T","Isi Sasaran",IF($E$322=0,0,IF(I323="Y",1,IF(I323="T",0,"Isi Dulu"))))</f>
        <v>Isi Sasaran</v>
      </c>
      <c r="K323" s="592" t="s">
        <v>26</v>
      </c>
      <c r="L323" s="593" t="str">
        <f>IF($D$322="Y/T","Isi Sasaran",IF($E$322=0,0,IF(K323="Y",1,IF(K323="T",0,"Isi Dulu"))))</f>
        <v>Isi Sasaran</v>
      </c>
      <c r="M323" s="849"/>
      <c r="N323" s="852"/>
    </row>
    <row r="324" spans="2:14" ht="15.75">
      <c r="B324" s="837"/>
      <c r="C324" s="840"/>
      <c r="D324" s="858"/>
      <c r="E324" s="855"/>
      <c r="F324" s="549">
        <v>3</v>
      </c>
      <c r="G324" s="550"/>
      <c r="H324" s="598" t="str">
        <f t="shared" si="6"/>
        <v>Belum Diisi</v>
      </c>
      <c r="I324" s="592" t="s">
        <v>26</v>
      </c>
      <c r="J324" s="593" t="str">
        <f>IF($D$322="Y/T","Isi Sasaran",IF($E$322=0,0,IF(I324="Y",1,IF(I324="T",0,"Isi Dulu"))))</f>
        <v>Isi Sasaran</v>
      </c>
      <c r="K324" s="592" t="s">
        <v>26</v>
      </c>
      <c r="L324" s="593" t="str">
        <f>IF($D$322="Y/T","Isi Sasaran",IF($E$322=0,0,IF(K324="Y",1,IF(K324="T",0,"Isi Dulu"))))</f>
        <v>Isi Sasaran</v>
      </c>
      <c r="M324" s="849"/>
      <c r="N324" s="852"/>
    </row>
    <row r="325" spans="2:14" ht="15.75">
      <c r="B325" s="837"/>
      <c r="C325" s="840"/>
      <c r="D325" s="858"/>
      <c r="E325" s="855"/>
      <c r="F325" s="549">
        <v>4</v>
      </c>
      <c r="G325" s="550"/>
      <c r="H325" s="598" t="str">
        <f t="shared" si="6"/>
        <v>Belum Diisi</v>
      </c>
      <c r="I325" s="592" t="s">
        <v>26</v>
      </c>
      <c r="J325" s="593" t="str">
        <f>IF($D$322="Y/T","Isi Sasaran",IF($E$322=0,0,IF(I325="Y",1,IF(I325="T",0,"Isi Dulu"))))</f>
        <v>Isi Sasaran</v>
      </c>
      <c r="K325" s="592" t="s">
        <v>26</v>
      </c>
      <c r="L325" s="593" t="str">
        <f>IF($D$322="Y/T","Isi Sasaran",IF($E$322=0,0,IF(K325="Y",1,IF(K325="T",0,"Isi Dulu"))))</f>
        <v>Isi Sasaran</v>
      </c>
      <c r="M325" s="849"/>
      <c r="N325" s="852"/>
    </row>
    <row r="326" spans="2:14" ht="15.75">
      <c r="B326" s="838"/>
      <c r="C326" s="841"/>
      <c r="D326" s="859"/>
      <c r="E326" s="856"/>
      <c r="F326" s="569">
        <v>5</v>
      </c>
      <c r="G326" s="570"/>
      <c r="H326" s="599" t="str">
        <f t="shared" si="6"/>
        <v>Belum Diisi</v>
      </c>
      <c r="I326" s="595" t="s">
        <v>26</v>
      </c>
      <c r="J326" s="596" t="str">
        <f>IF($D$322="Y/T","Isi Sasaran",IF($E$322=0,0,IF(I326="Y",1,IF(I326="T",0,"Isi Dulu"))))</f>
        <v>Isi Sasaran</v>
      </c>
      <c r="K326" s="595" t="s">
        <v>26</v>
      </c>
      <c r="L326" s="596" t="str">
        <f>IF($D$322="Y/T","Isi Sasaran",IF($E$322=0,0,IF(K326="Y",1,IF(K326="T",0,"Isi Dulu"))))</f>
        <v>Isi Sasaran</v>
      </c>
      <c r="M326" s="850"/>
      <c r="N326" s="853"/>
    </row>
    <row r="327" spans="2:14" ht="15.75">
      <c r="B327" s="836">
        <v>4</v>
      </c>
      <c r="C327" s="839"/>
      <c r="D327" s="857" t="s">
        <v>26</v>
      </c>
      <c r="E327" s="854" t="str">
        <f>IF(D327="Y",1,IF(D327="T",0,IF(D327="Y/T","Belum diisi","Error")))</f>
        <v>Belum diisi</v>
      </c>
      <c r="F327" s="528">
        <v>1</v>
      </c>
      <c r="G327" s="529"/>
      <c r="H327" s="600" t="str">
        <f t="shared" si="6"/>
        <v>Belum Diisi</v>
      </c>
      <c r="I327" s="590" t="s">
        <v>26</v>
      </c>
      <c r="J327" s="591" t="str">
        <f>IF($D$327="Y/T","Isi Sasaran",IF($E$327=0,0,IF(I327="Y",1,IF(I327="T",0,"Isi Dulu"))))</f>
        <v>Isi Sasaran</v>
      </c>
      <c r="K327" s="590" t="s">
        <v>26</v>
      </c>
      <c r="L327" s="591" t="str">
        <f>IF($D$327="Y/T","Isi Sasaran",IF($E$327=0,0,IF(K327="Y",1,IF(K327="T",0,"Isi Dulu"))))</f>
        <v>Isi Sasaran</v>
      </c>
      <c r="M327" s="848" t="s">
        <v>26</v>
      </c>
      <c r="N327" s="851" t="str">
        <f>IF(M327="Y",1,IF(M327="T",0,IF(M327="Y/T","Belum diisi","Error")))</f>
        <v>Belum diisi</v>
      </c>
    </row>
    <row r="328" spans="2:14" ht="15.75">
      <c r="B328" s="837"/>
      <c r="C328" s="840"/>
      <c r="D328" s="858"/>
      <c r="E328" s="855"/>
      <c r="F328" s="549">
        <v>2</v>
      </c>
      <c r="G328" s="550"/>
      <c r="H328" s="598" t="str">
        <f t="shared" si="6"/>
        <v>Belum Diisi</v>
      </c>
      <c r="I328" s="592" t="s">
        <v>26</v>
      </c>
      <c r="J328" s="593" t="str">
        <f>IF($D$327="Y/T","Isi Sasaran",IF($E$327=0,0,IF(I328="Y",1,IF(I328="T",0,"Isi Dulu"))))</f>
        <v>Isi Sasaran</v>
      </c>
      <c r="K328" s="592" t="s">
        <v>26</v>
      </c>
      <c r="L328" s="593" t="str">
        <f>IF($D$327="Y/T","Isi Sasaran",IF($E$327=0,0,IF(K328="Y",1,IF(K328="T",0,"Isi Dulu"))))</f>
        <v>Isi Sasaran</v>
      </c>
      <c r="M328" s="849"/>
      <c r="N328" s="852"/>
    </row>
    <row r="329" spans="2:14" ht="15.75">
      <c r="B329" s="837"/>
      <c r="C329" s="840"/>
      <c r="D329" s="858"/>
      <c r="E329" s="855"/>
      <c r="F329" s="549">
        <v>3</v>
      </c>
      <c r="G329" s="550"/>
      <c r="H329" s="598" t="str">
        <f t="shared" si="6"/>
        <v>Belum Diisi</v>
      </c>
      <c r="I329" s="592" t="s">
        <v>26</v>
      </c>
      <c r="J329" s="593" t="str">
        <f>IF($D$327="Y/T","Isi Sasaran",IF($E$327=0,0,IF(I329="Y",1,IF(I329="T",0,"Isi Dulu"))))</f>
        <v>Isi Sasaran</v>
      </c>
      <c r="K329" s="592" t="s">
        <v>26</v>
      </c>
      <c r="L329" s="593" t="str">
        <f>IF($D$327="Y/T","Isi Sasaran",IF($E$327=0,0,IF(K329="Y",1,IF(K329="T",0,"Isi Dulu"))))</f>
        <v>Isi Sasaran</v>
      </c>
      <c r="M329" s="849"/>
      <c r="N329" s="852"/>
    </row>
    <row r="330" spans="2:14" ht="15.75">
      <c r="B330" s="837"/>
      <c r="C330" s="840"/>
      <c r="D330" s="858"/>
      <c r="E330" s="855"/>
      <c r="F330" s="549">
        <v>4</v>
      </c>
      <c r="G330" s="550"/>
      <c r="H330" s="598" t="str">
        <f t="shared" si="6"/>
        <v>Belum Diisi</v>
      </c>
      <c r="I330" s="592" t="s">
        <v>26</v>
      </c>
      <c r="J330" s="593" t="str">
        <f>IF($D$327="Y/T","Isi Sasaran",IF($E$327=0,0,IF(I330="Y",1,IF(I330="T",0,"Isi Dulu"))))</f>
        <v>Isi Sasaran</v>
      </c>
      <c r="K330" s="592" t="s">
        <v>26</v>
      </c>
      <c r="L330" s="593" t="str">
        <f>IF($D$327="Y/T","Isi Sasaran",IF($E$327=0,0,IF(K330="Y",1,IF(K330="T",0,"Isi Dulu"))))</f>
        <v>Isi Sasaran</v>
      </c>
      <c r="M330" s="849"/>
      <c r="N330" s="852"/>
    </row>
    <row r="331" spans="2:14" ht="15.75">
      <c r="B331" s="838"/>
      <c r="C331" s="841"/>
      <c r="D331" s="859"/>
      <c r="E331" s="856"/>
      <c r="F331" s="569">
        <v>5</v>
      </c>
      <c r="G331" s="570"/>
      <c r="H331" s="599" t="str">
        <f t="shared" si="6"/>
        <v>Belum Diisi</v>
      </c>
      <c r="I331" s="595" t="s">
        <v>26</v>
      </c>
      <c r="J331" s="596" t="str">
        <f>IF($D$327="Y/T","Isi Sasaran",IF($E$327=0,0,IF(I331="Y",1,IF(I331="T",0,"Isi Dulu"))))</f>
        <v>Isi Sasaran</v>
      </c>
      <c r="K331" s="595" t="s">
        <v>26</v>
      </c>
      <c r="L331" s="596" t="str">
        <f>IF($D$327="Y/T","Isi Sasaran",IF($E$327=0,0,IF(K331="Y",1,IF(K331="T",0,"Isi Dulu"))))</f>
        <v>Isi Sasaran</v>
      </c>
      <c r="M331" s="850"/>
      <c r="N331" s="853"/>
    </row>
    <row r="332" spans="2:14" ht="15.75">
      <c r="B332" s="836">
        <v>5</v>
      </c>
      <c r="C332" s="839"/>
      <c r="D332" s="857" t="s">
        <v>26</v>
      </c>
      <c r="E332" s="854" t="str">
        <f>IF(D332="Y",1,IF(D332="T",0,IF(D332="Y/T","Belum diisi","Error")))</f>
        <v>Belum diisi</v>
      </c>
      <c r="F332" s="528">
        <v>1</v>
      </c>
      <c r="G332" s="529"/>
      <c r="H332" s="600" t="str">
        <f t="shared" si="6"/>
        <v>Belum Diisi</v>
      </c>
      <c r="I332" s="590" t="s">
        <v>26</v>
      </c>
      <c r="J332" s="591" t="str">
        <f>IF($D$332="Y/T","Isi Sasaran",IF($E$332=0,0,IF(I332="Y",1,IF(I332="T",0,"Isi Dulu"))))</f>
        <v>Isi Sasaran</v>
      </c>
      <c r="K332" s="590" t="s">
        <v>26</v>
      </c>
      <c r="L332" s="591" t="str">
        <f>IF($D$332="Y/T","Isi Sasaran",IF($E$332=0,0,IF(K332="Y",1,IF(K332="T",0,"Isi Dulu"))))</f>
        <v>Isi Sasaran</v>
      </c>
      <c r="M332" s="848" t="s">
        <v>26</v>
      </c>
      <c r="N332" s="851" t="str">
        <f>IF(M332="Y",1,IF(M332="T",0,IF(M332="Y/T","Belum diisi","Error")))</f>
        <v>Belum diisi</v>
      </c>
    </row>
    <row r="333" spans="2:14" ht="15.75">
      <c r="B333" s="837"/>
      <c r="C333" s="840"/>
      <c r="D333" s="858"/>
      <c r="E333" s="855"/>
      <c r="F333" s="549">
        <v>2</v>
      </c>
      <c r="G333" s="550"/>
      <c r="H333" s="598" t="str">
        <f t="shared" si="6"/>
        <v>Belum Diisi</v>
      </c>
      <c r="I333" s="592" t="s">
        <v>26</v>
      </c>
      <c r="J333" s="593" t="str">
        <f>IF($D$332="Y/T","Isi Sasaran",IF($E$332=0,0,IF(I333="Y",1,IF(I333="T",0,"Isi Dulu"))))</f>
        <v>Isi Sasaran</v>
      </c>
      <c r="K333" s="592" t="s">
        <v>26</v>
      </c>
      <c r="L333" s="593" t="str">
        <f>IF($D$332="Y/T","Isi Sasaran",IF($E$332=0,0,IF(K333="Y",1,IF(K333="T",0,"Isi Dulu"))))</f>
        <v>Isi Sasaran</v>
      </c>
      <c r="M333" s="849"/>
      <c r="N333" s="852"/>
    </row>
    <row r="334" spans="2:14" ht="15.75">
      <c r="B334" s="837"/>
      <c r="C334" s="840"/>
      <c r="D334" s="858"/>
      <c r="E334" s="855"/>
      <c r="F334" s="549">
        <v>3</v>
      </c>
      <c r="G334" s="550"/>
      <c r="H334" s="598" t="str">
        <f t="shared" si="6"/>
        <v>Belum Diisi</v>
      </c>
      <c r="I334" s="592" t="s">
        <v>26</v>
      </c>
      <c r="J334" s="593" t="str">
        <f>IF($D$332="Y/T","Isi Sasaran",IF($E$332=0,0,IF(I334="Y",1,IF(I334="T",0,"Isi Dulu"))))</f>
        <v>Isi Sasaran</v>
      </c>
      <c r="K334" s="592" t="s">
        <v>26</v>
      </c>
      <c r="L334" s="593" t="str">
        <f>IF($D$332="Y/T","Isi Sasaran",IF($E$332=0,0,IF(K334="Y",1,IF(K334="T",0,"Isi Dulu"))))</f>
        <v>Isi Sasaran</v>
      </c>
      <c r="M334" s="849"/>
      <c r="N334" s="852"/>
    </row>
    <row r="335" spans="2:14" ht="15.75">
      <c r="B335" s="837"/>
      <c r="C335" s="840"/>
      <c r="D335" s="858"/>
      <c r="E335" s="855"/>
      <c r="F335" s="549">
        <v>4</v>
      </c>
      <c r="G335" s="550"/>
      <c r="H335" s="598" t="str">
        <f t="shared" si="6"/>
        <v>Belum Diisi</v>
      </c>
      <c r="I335" s="592" t="s">
        <v>26</v>
      </c>
      <c r="J335" s="593" t="str">
        <f>IF($D$332="Y/T","Isi Sasaran",IF($E$332=0,0,IF(I335="Y",1,IF(I335="T",0,"Isi Dulu"))))</f>
        <v>Isi Sasaran</v>
      </c>
      <c r="K335" s="592" t="s">
        <v>26</v>
      </c>
      <c r="L335" s="593" t="str">
        <f>IF($D$332="Y/T","Isi Sasaran",IF($E$332=0,0,IF(K335="Y",1,IF(K335="T",0,"Isi Dulu"))))</f>
        <v>Isi Sasaran</v>
      </c>
      <c r="M335" s="849"/>
      <c r="N335" s="852"/>
    </row>
    <row r="336" spans="2:14" ht="15.75">
      <c r="B336" s="838"/>
      <c r="C336" s="841"/>
      <c r="D336" s="859"/>
      <c r="E336" s="856"/>
      <c r="F336" s="569">
        <v>5</v>
      </c>
      <c r="G336" s="570"/>
      <c r="H336" s="599" t="str">
        <f t="shared" si="6"/>
        <v>Belum Diisi</v>
      </c>
      <c r="I336" s="595" t="s">
        <v>26</v>
      </c>
      <c r="J336" s="596" t="str">
        <f>IF($D$332="Y/T","Isi Sasaran",IF($E$332=0,0,IF(I336="Y",1,IF(I336="T",0,"Isi Dulu"))))</f>
        <v>Isi Sasaran</v>
      </c>
      <c r="K336" s="595" t="s">
        <v>26</v>
      </c>
      <c r="L336" s="596" t="str">
        <f>IF($D$332="Y/T","Isi Sasaran",IF($E$332=0,0,IF(K336="Y",1,IF(K336="T",0,"Isi Dulu"))))</f>
        <v>Isi Sasaran</v>
      </c>
      <c r="M336" s="850"/>
      <c r="N336" s="853"/>
    </row>
    <row r="337" spans="2:14" ht="15.75">
      <c r="B337" s="836">
        <v>6</v>
      </c>
      <c r="C337" s="839"/>
      <c r="D337" s="857" t="s">
        <v>26</v>
      </c>
      <c r="E337" s="854" t="str">
        <f>IF(D337="Y",1,IF(D337="T",0,IF(D337="Y/T","Belum diisi","Error")))</f>
        <v>Belum diisi</v>
      </c>
      <c r="F337" s="528">
        <v>1</v>
      </c>
      <c r="G337" s="529"/>
      <c r="H337" s="600" t="str">
        <f t="shared" si="6"/>
        <v>Belum Diisi</v>
      </c>
      <c r="I337" s="590" t="s">
        <v>26</v>
      </c>
      <c r="J337" s="591" t="str">
        <f>IF($D$337="Y/T","Isi Sasaran",IF($E$337=0,0,IF(I337="Y",1,IF(I337="T",0,"Isi Dulu"))))</f>
        <v>Isi Sasaran</v>
      </c>
      <c r="K337" s="590" t="s">
        <v>26</v>
      </c>
      <c r="L337" s="591" t="str">
        <f>IF($D$337="Y/T","Isi Sasaran",IF($E$337=0,0,IF(K337="Y",1,IF(K337="T",0,"Isi Dulu"))))</f>
        <v>Isi Sasaran</v>
      </c>
      <c r="M337" s="848" t="s">
        <v>26</v>
      </c>
      <c r="N337" s="851" t="str">
        <f>IF(M337="Y",1,IF(M337="T",0,IF(M337="Y/T","Belum diisi","Error")))</f>
        <v>Belum diisi</v>
      </c>
    </row>
    <row r="338" spans="2:14" ht="15.75">
      <c r="B338" s="837"/>
      <c r="C338" s="840"/>
      <c r="D338" s="858"/>
      <c r="E338" s="855"/>
      <c r="F338" s="549">
        <v>2</v>
      </c>
      <c r="G338" s="550"/>
      <c r="H338" s="598" t="str">
        <f t="shared" si="6"/>
        <v>Belum Diisi</v>
      </c>
      <c r="I338" s="592" t="s">
        <v>26</v>
      </c>
      <c r="J338" s="593" t="str">
        <f>IF($D$337="Y/T","Isi Sasaran",IF($E$337=0,0,IF(I338="Y",1,IF(I338="T",0,"Isi Dulu"))))</f>
        <v>Isi Sasaran</v>
      </c>
      <c r="K338" s="592" t="s">
        <v>26</v>
      </c>
      <c r="L338" s="593" t="str">
        <f>IF($D$337="Y/T","Isi Sasaran",IF($E$337=0,0,IF(K338="Y",1,IF(K338="T",0,"Isi Dulu"))))</f>
        <v>Isi Sasaran</v>
      </c>
      <c r="M338" s="849"/>
      <c r="N338" s="852"/>
    </row>
    <row r="339" spans="2:14" ht="15.75">
      <c r="B339" s="837"/>
      <c r="C339" s="840"/>
      <c r="D339" s="858"/>
      <c r="E339" s="855"/>
      <c r="F339" s="549">
        <v>3</v>
      </c>
      <c r="G339" s="550"/>
      <c r="H339" s="598" t="str">
        <f t="shared" si="6"/>
        <v>Belum Diisi</v>
      </c>
      <c r="I339" s="592" t="s">
        <v>26</v>
      </c>
      <c r="J339" s="593" t="str">
        <f>IF($D$337="Y/T","Isi Sasaran",IF($E$337=0,0,IF(I339="Y",1,IF(I339="T",0,"Isi Dulu"))))</f>
        <v>Isi Sasaran</v>
      </c>
      <c r="K339" s="592" t="s">
        <v>26</v>
      </c>
      <c r="L339" s="593" t="str">
        <f>IF($D$337="Y/T","Isi Sasaran",IF($E$337=0,0,IF(K339="Y",1,IF(K339="T",0,"Isi Dulu"))))</f>
        <v>Isi Sasaran</v>
      </c>
      <c r="M339" s="849"/>
      <c r="N339" s="852"/>
    </row>
    <row r="340" spans="2:14" ht="15.75">
      <c r="B340" s="837"/>
      <c r="C340" s="840"/>
      <c r="D340" s="858"/>
      <c r="E340" s="855"/>
      <c r="F340" s="549">
        <v>4</v>
      </c>
      <c r="G340" s="550"/>
      <c r="H340" s="598" t="str">
        <f t="shared" si="6"/>
        <v>Belum Diisi</v>
      </c>
      <c r="I340" s="592" t="s">
        <v>26</v>
      </c>
      <c r="J340" s="593" t="str">
        <f>IF($D$337="Y/T","Isi Sasaran",IF($E$337=0,0,IF(I340="Y",1,IF(I340="T",0,"Isi Dulu"))))</f>
        <v>Isi Sasaran</v>
      </c>
      <c r="K340" s="592" t="s">
        <v>26</v>
      </c>
      <c r="L340" s="593" t="str">
        <f>IF($D$337="Y/T","Isi Sasaran",IF($E$337=0,0,IF(K340="Y",1,IF(K340="T",0,"Isi Dulu"))))</f>
        <v>Isi Sasaran</v>
      </c>
      <c r="M340" s="849"/>
      <c r="N340" s="852"/>
    </row>
    <row r="341" spans="2:14" ht="15.75">
      <c r="B341" s="838"/>
      <c r="C341" s="841"/>
      <c r="D341" s="859"/>
      <c r="E341" s="856"/>
      <c r="F341" s="569">
        <v>5</v>
      </c>
      <c r="G341" s="570"/>
      <c r="H341" s="599" t="str">
        <f t="shared" si="6"/>
        <v>Belum Diisi</v>
      </c>
      <c r="I341" s="595" t="s">
        <v>26</v>
      </c>
      <c r="J341" s="596" t="str">
        <f>IF($D$337="Y/T","Isi Sasaran",IF($E$337=0,0,IF(I341="Y",1,IF(I341="T",0,"Isi Dulu"))))</f>
        <v>Isi Sasaran</v>
      </c>
      <c r="K341" s="595" t="s">
        <v>26</v>
      </c>
      <c r="L341" s="596" t="str">
        <f>IF($D$337="Y/T","Isi Sasaran",IF($E$337=0,0,IF(K341="Y",1,IF(K341="T",0,"Isi Dulu"))))</f>
        <v>Isi Sasaran</v>
      </c>
      <c r="M341" s="850"/>
      <c r="N341" s="853"/>
    </row>
    <row r="342" spans="2:14" ht="15.75">
      <c r="B342" s="836">
        <v>7</v>
      </c>
      <c r="C342" s="839"/>
      <c r="D342" s="857" t="s">
        <v>26</v>
      </c>
      <c r="E342" s="854" t="str">
        <f>IF(D342="Y",1,IF(D342="T",0,IF(D342="Y/T","Belum diisi","Error")))</f>
        <v>Belum diisi</v>
      </c>
      <c r="F342" s="528">
        <v>1</v>
      </c>
      <c r="G342" s="529"/>
      <c r="H342" s="600" t="str">
        <f t="shared" si="6"/>
        <v>Belum Diisi</v>
      </c>
      <c r="I342" s="590" t="s">
        <v>26</v>
      </c>
      <c r="J342" s="591" t="str">
        <f>IF($D$342="Y/T","Isi Sasaran",IF($E$342=0,0,IF(I342="Y",1,IF(I342="T",0,"Isi Dulu"))))</f>
        <v>Isi Sasaran</v>
      </c>
      <c r="K342" s="590" t="s">
        <v>26</v>
      </c>
      <c r="L342" s="591" t="str">
        <f>IF($D$342="Y/T","Isi Sasaran",IF($E$342=0,0,IF(K342="Y",1,IF(K342="T",0,"Isi Dulu"))))</f>
        <v>Isi Sasaran</v>
      </c>
      <c r="M342" s="848" t="s">
        <v>26</v>
      </c>
      <c r="N342" s="851" t="str">
        <f>IF(M342="Y",1,IF(M342="T",0,IF(M342="Y/T","Belum diisi","Error")))</f>
        <v>Belum diisi</v>
      </c>
    </row>
    <row r="343" spans="2:14" ht="15.75">
      <c r="B343" s="837"/>
      <c r="C343" s="840"/>
      <c r="D343" s="858"/>
      <c r="E343" s="855"/>
      <c r="F343" s="549">
        <v>2</v>
      </c>
      <c r="G343" s="550"/>
      <c r="H343" s="598" t="str">
        <f t="shared" si="6"/>
        <v>Belum Diisi</v>
      </c>
      <c r="I343" s="592" t="s">
        <v>26</v>
      </c>
      <c r="J343" s="593" t="str">
        <f>IF($D$342="Y/T","Isi Sasaran",IF($E$342=0,0,IF(I343="Y",1,IF(I343="T",0,"Isi Dulu"))))</f>
        <v>Isi Sasaran</v>
      </c>
      <c r="K343" s="592" t="s">
        <v>26</v>
      </c>
      <c r="L343" s="593" t="str">
        <f>IF($D$342="Y/T","Isi Sasaran",IF($E$342=0,0,IF(K343="Y",1,IF(K343="T",0,"Isi Dulu"))))</f>
        <v>Isi Sasaran</v>
      </c>
      <c r="M343" s="849"/>
      <c r="N343" s="852"/>
    </row>
    <row r="344" spans="2:14" ht="15.75">
      <c r="B344" s="837"/>
      <c r="C344" s="840"/>
      <c r="D344" s="858"/>
      <c r="E344" s="855"/>
      <c r="F344" s="549">
        <v>3</v>
      </c>
      <c r="G344" s="550"/>
      <c r="H344" s="598" t="str">
        <f t="shared" si="6"/>
        <v>Belum Diisi</v>
      </c>
      <c r="I344" s="592" t="s">
        <v>26</v>
      </c>
      <c r="J344" s="593" t="str">
        <f>IF($D$342="Y/T","Isi Sasaran",IF($E$342=0,0,IF(I344="Y",1,IF(I344="T",0,"Isi Dulu"))))</f>
        <v>Isi Sasaran</v>
      </c>
      <c r="K344" s="592" t="s">
        <v>26</v>
      </c>
      <c r="L344" s="593" t="str">
        <f>IF($D$342="Y/T","Isi Sasaran",IF($E$342=0,0,IF(K344="Y",1,IF(K344="T",0,"Isi Dulu"))))</f>
        <v>Isi Sasaran</v>
      </c>
      <c r="M344" s="849"/>
      <c r="N344" s="852"/>
    </row>
    <row r="345" spans="2:14" ht="15.75">
      <c r="B345" s="837"/>
      <c r="C345" s="840"/>
      <c r="D345" s="858"/>
      <c r="E345" s="855"/>
      <c r="F345" s="549">
        <v>4</v>
      </c>
      <c r="G345" s="550"/>
      <c r="H345" s="598" t="str">
        <f t="shared" si="6"/>
        <v>Belum Diisi</v>
      </c>
      <c r="I345" s="592" t="s">
        <v>26</v>
      </c>
      <c r="J345" s="593" t="str">
        <f>IF($D$342="Y/T","Isi Sasaran",IF($E$342=0,0,IF(I345="Y",1,IF(I345="T",0,"Isi Dulu"))))</f>
        <v>Isi Sasaran</v>
      </c>
      <c r="K345" s="592" t="s">
        <v>26</v>
      </c>
      <c r="L345" s="593" t="str">
        <f>IF($D$342="Y/T","Isi Sasaran",IF($E$342=0,0,IF(K345="Y",1,IF(K345="T",0,"Isi Dulu"))))</f>
        <v>Isi Sasaran</v>
      </c>
      <c r="M345" s="849"/>
      <c r="N345" s="852"/>
    </row>
    <row r="346" spans="2:14" ht="15.75">
      <c r="B346" s="838"/>
      <c r="C346" s="841"/>
      <c r="D346" s="859"/>
      <c r="E346" s="856"/>
      <c r="F346" s="569">
        <v>5</v>
      </c>
      <c r="G346" s="570"/>
      <c r="H346" s="599" t="str">
        <f t="shared" si="6"/>
        <v>Belum Diisi</v>
      </c>
      <c r="I346" s="595" t="s">
        <v>26</v>
      </c>
      <c r="J346" s="596" t="str">
        <f>IF($D$342="Y/T","Isi Sasaran",IF($E$342=0,0,IF(I346="Y",1,IF(I346="T",0,"Isi Dulu"))))</f>
        <v>Isi Sasaran</v>
      </c>
      <c r="K346" s="595" t="s">
        <v>26</v>
      </c>
      <c r="L346" s="596" t="str">
        <f>IF($D$342="Y/T","Isi Sasaran",IF($E$342=0,0,IF(K346="Y",1,IF(K346="T",0,"Isi Dulu"))))</f>
        <v>Isi Sasaran</v>
      </c>
      <c r="M346" s="850"/>
      <c r="N346" s="853"/>
    </row>
    <row r="347" spans="2:14" ht="15.75">
      <c r="B347" s="836">
        <v>8</v>
      </c>
      <c r="C347" s="839"/>
      <c r="D347" s="857" t="s">
        <v>26</v>
      </c>
      <c r="E347" s="854" t="str">
        <f>IF(D347="Y",1,IF(D347="T",0,IF(D347="Y/T","Belum diisi","Error")))</f>
        <v>Belum diisi</v>
      </c>
      <c r="F347" s="528">
        <v>1</v>
      </c>
      <c r="G347" s="529"/>
      <c r="H347" s="600" t="str">
        <f t="shared" si="6"/>
        <v>Belum Diisi</v>
      </c>
      <c r="I347" s="590" t="s">
        <v>26</v>
      </c>
      <c r="J347" s="591" t="str">
        <f>IF($D$347="Y/T","Isi Sasaran",IF($E$347=0,0,IF(I347="Y",1,IF(I347="T",0,"Isi Dulu"))))</f>
        <v>Isi Sasaran</v>
      </c>
      <c r="K347" s="590" t="s">
        <v>26</v>
      </c>
      <c r="L347" s="591" t="str">
        <f>IF($D$347="Y/T","Isi Sasaran",IF($E$347=0,0,IF(K347="Y",1,IF(K347="T",0,"Isi Dulu"))))</f>
        <v>Isi Sasaran</v>
      </c>
      <c r="M347" s="848" t="s">
        <v>26</v>
      </c>
      <c r="N347" s="851" t="str">
        <f>IF(M347="Y",1,IF(M347="T",0,IF(M347="Y/T","Belum diisi","Error")))</f>
        <v>Belum diisi</v>
      </c>
    </row>
    <row r="348" spans="2:14" ht="15.75">
      <c r="B348" s="837"/>
      <c r="C348" s="840"/>
      <c r="D348" s="858"/>
      <c r="E348" s="855"/>
      <c r="F348" s="549">
        <v>2</v>
      </c>
      <c r="G348" s="550"/>
      <c r="H348" s="598" t="str">
        <f t="shared" si="6"/>
        <v>Belum Diisi</v>
      </c>
      <c r="I348" s="592" t="s">
        <v>26</v>
      </c>
      <c r="J348" s="593" t="str">
        <f>IF($D$347="Y/T","Isi Sasaran",IF($E$347=0,0,IF(I348="Y",1,IF(I348="T",0,"Isi Dulu"))))</f>
        <v>Isi Sasaran</v>
      </c>
      <c r="K348" s="592" t="s">
        <v>26</v>
      </c>
      <c r="L348" s="593" t="str">
        <f>IF($D$347="Y/T","Isi Sasaran",IF($E$347=0,0,IF(K348="Y",1,IF(K348="T",0,"Isi Dulu"))))</f>
        <v>Isi Sasaran</v>
      </c>
      <c r="M348" s="849"/>
      <c r="N348" s="852"/>
    </row>
    <row r="349" spans="2:14" ht="15.75">
      <c r="B349" s="837"/>
      <c r="C349" s="840"/>
      <c r="D349" s="858"/>
      <c r="E349" s="855"/>
      <c r="F349" s="549">
        <v>3</v>
      </c>
      <c r="G349" s="550"/>
      <c r="H349" s="598" t="str">
        <f t="shared" si="6"/>
        <v>Belum Diisi</v>
      </c>
      <c r="I349" s="592" t="s">
        <v>26</v>
      </c>
      <c r="J349" s="593" t="str">
        <f>IF($D$347="Y/T","Isi Sasaran",IF($E$347=0,0,IF(I349="Y",1,IF(I349="T",0,"Isi Dulu"))))</f>
        <v>Isi Sasaran</v>
      </c>
      <c r="K349" s="592" t="s">
        <v>26</v>
      </c>
      <c r="L349" s="593" t="str">
        <f>IF($D$347="Y/T","Isi Sasaran",IF($E$347=0,0,IF(K349="Y",1,IF(K349="T",0,"Isi Dulu"))))</f>
        <v>Isi Sasaran</v>
      </c>
      <c r="M349" s="849"/>
      <c r="N349" s="852"/>
    </row>
    <row r="350" spans="2:14" ht="15.75">
      <c r="B350" s="837"/>
      <c r="C350" s="840"/>
      <c r="D350" s="858"/>
      <c r="E350" s="855"/>
      <c r="F350" s="549">
        <v>4</v>
      </c>
      <c r="G350" s="550"/>
      <c r="H350" s="598" t="str">
        <f t="shared" si="6"/>
        <v>Belum Diisi</v>
      </c>
      <c r="I350" s="592" t="s">
        <v>26</v>
      </c>
      <c r="J350" s="593" t="str">
        <f>IF($D$347="Y/T","Isi Sasaran",IF($E$347=0,0,IF(I350="Y",1,IF(I350="T",0,"Isi Dulu"))))</f>
        <v>Isi Sasaran</v>
      </c>
      <c r="K350" s="592" t="s">
        <v>26</v>
      </c>
      <c r="L350" s="593" t="str">
        <f>IF($D$347="Y/T","Isi Sasaran",IF($E$347=0,0,IF(K350="Y",1,IF(K350="T",0,"Isi Dulu"))))</f>
        <v>Isi Sasaran</v>
      </c>
      <c r="M350" s="849"/>
      <c r="N350" s="852"/>
    </row>
    <row r="351" spans="2:14" ht="15.75">
      <c r="B351" s="838"/>
      <c r="C351" s="841"/>
      <c r="D351" s="859"/>
      <c r="E351" s="856"/>
      <c r="F351" s="569">
        <v>5</v>
      </c>
      <c r="G351" s="570"/>
      <c r="H351" s="599" t="str">
        <f t="shared" si="6"/>
        <v>Belum Diisi</v>
      </c>
      <c r="I351" s="595" t="s">
        <v>26</v>
      </c>
      <c r="J351" s="596" t="str">
        <f>IF($D$347="Y/T","Isi Sasaran",IF($E$347=0,0,IF(I351="Y",1,IF(I351="T",0,"Isi Dulu"))))</f>
        <v>Isi Sasaran</v>
      </c>
      <c r="K351" s="595" t="s">
        <v>26</v>
      </c>
      <c r="L351" s="596" t="str">
        <f>IF($D$347="Y/T","Isi Sasaran",IF($E$347=0,0,IF(K351="Y",1,IF(K351="T",0,"Isi Dulu"))))</f>
        <v>Isi Sasaran</v>
      </c>
      <c r="M351" s="850"/>
      <c r="N351" s="853"/>
    </row>
    <row r="352" spans="2:14" ht="15.75">
      <c r="B352" s="836">
        <v>9</v>
      </c>
      <c r="C352" s="839"/>
      <c r="D352" s="857" t="s">
        <v>26</v>
      </c>
      <c r="E352" s="854" t="str">
        <f>IF(D352="Y",1,IF(D352="T",0,IF(D352="Y/T","Belum diisi","Error")))</f>
        <v>Belum diisi</v>
      </c>
      <c r="F352" s="528">
        <v>1</v>
      </c>
      <c r="G352" s="529"/>
      <c r="H352" s="600" t="str">
        <f t="shared" si="6"/>
        <v>Belum Diisi</v>
      </c>
      <c r="I352" s="590" t="s">
        <v>26</v>
      </c>
      <c r="J352" s="591" t="str">
        <f>IF($D$352="Y/T","Isi Sasaran",IF($E$352=0,0,IF(I352="Y",1,IF(I352="T",0,"Isi Dulu"))))</f>
        <v>Isi Sasaran</v>
      </c>
      <c r="K352" s="590" t="s">
        <v>26</v>
      </c>
      <c r="L352" s="591" t="str">
        <f>IF($D$352="Y/T","Isi Sasaran",IF($E$352=0,0,IF(K352="Y",1,IF(K352="T",0,"Isi Dulu"))))</f>
        <v>Isi Sasaran</v>
      </c>
      <c r="M352" s="848" t="s">
        <v>26</v>
      </c>
      <c r="N352" s="851" t="str">
        <f>IF(M352="Y",1,IF(M352="T",0,IF(M352="Y/T","Belum diisi","Error")))</f>
        <v>Belum diisi</v>
      </c>
    </row>
    <row r="353" spans="2:14" ht="15.75">
      <c r="B353" s="837"/>
      <c r="C353" s="840"/>
      <c r="D353" s="858"/>
      <c r="E353" s="855"/>
      <c r="F353" s="549">
        <v>2</v>
      </c>
      <c r="G353" s="550"/>
      <c r="H353" s="598" t="str">
        <f t="shared" si="6"/>
        <v>Belum Diisi</v>
      </c>
      <c r="I353" s="592" t="s">
        <v>26</v>
      </c>
      <c r="J353" s="593" t="str">
        <f>IF($D$352="Y/T","Isi Sasaran",IF($E$352=0,0,IF(I353="Y",1,IF(I353="T",0,"Isi Dulu"))))</f>
        <v>Isi Sasaran</v>
      </c>
      <c r="K353" s="592" t="s">
        <v>26</v>
      </c>
      <c r="L353" s="593" t="str">
        <f>IF($D$352="Y/T","Isi Sasaran",IF($E$352=0,0,IF(K353="Y",1,IF(K353="T",0,"Isi Dulu"))))</f>
        <v>Isi Sasaran</v>
      </c>
      <c r="M353" s="849"/>
      <c r="N353" s="852"/>
    </row>
    <row r="354" spans="2:14" ht="15.75">
      <c r="B354" s="837"/>
      <c r="C354" s="840"/>
      <c r="D354" s="858"/>
      <c r="E354" s="855"/>
      <c r="F354" s="549">
        <v>3</v>
      </c>
      <c r="G354" s="550"/>
      <c r="H354" s="598" t="str">
        <f t="shared" si="6"/>
        <v>Belum Diisi</v>
      </c>
      <c r="I354" s="592" t="s">
        <v>26</v>
      </c>
      <c r="J354" s="593" t="str">
        <f>IF($D$352="Y/T","Isi Sasaran",IF($E$352=0,0,IF(I354="Y",1,IF(I354="T",0,"Isi Dulu"))))</f>
        <v>Isi Sasaran</v>
      </c>
      <c r="K354" s="592" t="s">
        <v>26</v>
      </c>
      <c r="L354" s="593" t="str">
        <f>IF($D$352="Y/T","Isi Sasaran",IF($E$352=0,0,IF(K354="Y",1,IF(K354="T",0,"Isi Dulu"))))</f>
        <v>Isi Sasaran</v>
      </c>
      <c r="M354" s="849"/>
      <c r="N354" s="852"/>
    </row>
    <row r="355" spans="2:14" ht="15.75">
      <c r="B355" s="837"/>
      <c r="C355" s="840"/>
      <c r="D355" s="858"/>
      <c r="E355" s="855"/>
      <c r="F355" s="549">
        <v>4</v>
      </c>
      <c r="G355" s="550"/>
      <c r="H355" s="598" t="str">
        <f t="shared" si="6"/>
        <v>Belum Diisi</v>
      </c>
      <c r="I355" s="592" t="s">
        <v>26</v>
      </c>
      <c r="J355" s="593" t="str">
        <f>IF($D$352="Y/T","Isi Sasaran",IF($E$352=0,0,IF(I355="Y",1,IF(I355="T",0,"Isi Dulu"))))</f>
        <v>Isi Sasaran</v>
      </c>
      <c r="K355" s="592" t="s">
        <v>26</v>
      </c>
      <c r="L355" s="593" t="str">
        <f>IF($D$352="Y/T","Isi Sasaran",IF($E$352=0,0,IF(K355="Y",1,IF(K355="T",0,"Isi Dulu"))))</f>
        <v>Isi Sasaran</v>
      </c>
      <c r="M355" s="849"/>
      <c r="N355" s="852"/>
    </row>
    <row r="356" spans="2:14" ht="15.75">
      <c r="B356" s="838"/>
      <c r="C356" s="841"/>
      <c r="D356" s="859"/>
      <c r="E356" s="856"/>
      <c r="F356" s="569">
        <v>5</v>
      </c>
      <c r="G356" s="570"/>
      <c r="H356" s="599" t="str">
        <f t="shared" si="6"/>
        <v>Belum Diisi</v>
      </c>
      <c r="I356" s="595" t="s">
        <v>26</v>
      </c>
      <c r="J356" s="596" t="str">
        <f>IF($D$352="Y/T","Isi Sasaran",IF($E$352=0,0,IF(I356="Y",1,IF(I356="T",0,"Isi Dulu"))))</f>
        <v>Isi Sasaran</v>
      </c>
      <c r="K356" s="595" t="s">
        <v>26</v>
      </c>
      <c r="L356" s="596" t="str">
        <f>IF($D$352="Y/T","Isi Sasaran",IF($E$352=0,0,IF(K356="Y",1,IF(K356="T",0,"Isi Dulu"))))</f>
        <v>Isi Sasaran</v>
      </c>
      <c r="M356" s="850"/>
      <c r="N356" s="853"/>
    </row>
    <row r="357" spans="2:14" ht="15.75">
      <c r="B357" s="836">
        <v>10</v>
      </c>
      <c r="C357" s="839"/>
      <c r="D357" s="857" t="s">
        <v>26</v>
      </c>
      <c r="E357" s="854" t="str">
        <f>IF(D357="Y",1,IF(D357="T",0,IF(D357="Y/T","Belum diisi","Error")))</f>
        <v>Belum diisi</v>
      </c>
      <c r="F357" s="528">
        <v>1</v>
      </c>
      <c r="G357" s="529"/>
      <c r="H357" s="600" t="str">
        <f t="shared" si="6"/>
        <v>Belum Diisi</v>
      </c>
      <c r="I357" s="590" t="s">
        <v>26</v>
      </c>
      <c r="J357" s="591" t="str">
        <f>IF($D$357="Y/T","Isi Sasaran",IF($E$357=0,0,IF(I357="Y",1,IF(I357="T",0,"Isi Dulu"))))</f>
        <v>Isi Sasaran</v>
      </c>
      <c r="K357" s="590" t="s">
        <v>26</v>
      </c>
      <c r="L357" s="591" t="str">
        <f>IF($D$357="Y/T","Isi Sasaran",IF($E$357=0,0,IF(K357="Y",1,IF(K357="T",0,"Isi Dulu"))))</f>
        <v>Isi Sasaran</v>
      </c>
      <c r="M357" s="848" t="s">
        <v>26</v>
      </c>
      <c r="N357" s="851" t="str">
        <f>IF(M357="Y",1,IF(M357="T",0,IF(M357="Y/T","Belum diisi","Error")))</f>
        <v>Belum diisi</v>
      </c>
    </row>
    <row r="358" spans="2:14" ht="15.75">
      <c r="B358" s="837"/>
      <c r="C358" s="840"/>
      <c r="D358" s="858"/>
      <c r="E358" s="855"/>
      <c r="F358" s="549">
        <v>2</v>
      </c>
      <c r="G358" s="550"/>
      <c r="H358" s="598" t="str">
        <f t="shared" si="6"/>
        <v>Belum Diisi</v>
      </c>
      <c r="I358" s="592" t="s">
        <v>26</v>
      </c>
      <c r="J358" s="593" t="str">
        <f>IF($D$357="Y/T","Isi Sasaran",IF($E$357=0,0,IF(I358="Y",1,IF(I358="T",0,"Isi Dulu"))))</f>
        <v>Isi Sasaran</v>
      </c>
      <c r="K358" s="592" t="s">
        <v>26</v>
      </c>
      <c r="L358" s="593" t="str">
        <f>IF($D$357="Y/T","Isi Sasaran",IF($E$357=0,0,IF(K358="Y",1,IF(K358="T",0,"Isi Dulu"))))</f>
        <v>Isi Sasaran</v>
      </c>
      <c r="M358" s="849"/>
      <c r="N358" s="852"/>
    </row>
    <row r="359" spans="2:14" ht="15.75">
      <c r="B359" s="837"/>
      <c r="C359" s="840"/>
      <c r="D359" s="858"/>
      <c r="E359" s="855"/>
      <c r="F359" s="549">
        <v>3</v>
      </c>
      <c r="G359" s="550"/>
      <c r="H359" s="598" t="str">
        <f t="shared" si="6"/>
        <v>Belum Diisi</v>
      </c>
      <c r="I359" s="592" t="s">
        <v>26</v>
      </c>
      <c r="J359" s="593" t="str">
        <f>IF($D$357="Y/T","Isi Sasaran",IF($E$357=0,0,IF(I359="Y",1,IF(I359="T",0,"Isi Dulu"))))</f>
        <v>Isi Sasaran</v>
      </c>
      <c r="K359" s="592" t="s">
        <v>26</v>
      </c>
      <c r="L359" s="593" t="str">
        <f>IF($D$357="Y/T","Isi Sasaran",IF($E$357=0,0,IF(K359="Y",1,IF(K359="T",0,"Isi Dulu"))))</f>
        <v>Isi Sasaran</v>
      </c>
      <c r="M359" s="849"/>
      <c r="N359" s="852"/>
    </row>
    <row r="360" spans="2:14" ht="15.75">
      <c r="B360" s="837"/>
      <c r="C360" s="840"/>
      <c r="D360" s="858"/>
      <c r="E360" s="855"/>
      <c r="F360" s="549">
        <v>4</v>
      </c>
      <c r="G360" s="550"/>
      <c r="H360" s="598" t="str">
        <f t="shared" si="6"/>
        <v>Belum Diisi</v>
      </c>
      <c r="I360" s="592" t="s">
        <v>26</v>
      </c>
      <c r="J360" s="593" t="str">
        <f>IF($D$357="Y/T","Isi Sasaran",IF($E$357=0,0,IF(I360="Y",1,IF(I360="T",0,"Isi Dulu"))))</f>
        <v>Isi Sasaran</v>
      </c>
      <c r="K360" s="592" t="s">
        <v>26</v>
      </c>
      <c r="L360" s="593" t="str">
        <f>IF($D$357="Y/T","Isi Sasaran",IF($E$357=0,0,IF(K360="Y",1,IF(K360="T",0,"Isi Dulu"))))</f>
        <v>Isi Sasaran</v>
      </c>
      <c r="M360" s="849"/>
      <c r="N360" s="852"/>
    </row>
    <row r="361" spans="2:14" ht="15.75">
      <c r="B361" s="838"/>
      <c r="C361" s="841"/>
      <c r="D361" s="859"/>
      <c r="E361" s="856"/>
      <c r="F361" s="569">
        <v>5</v>
      </c>
      <c r="G361" s="570"/>
      <c r="H361" s="599" t="str">
        <f t="shared" si="6"/>
        <v>Belum Diisi</v>
      </c>
      <c r="I361" s="595" t="s">
        <v>26</v>
      </c>
      <c r="J361" s="596" t="str">
        <f>IF($D$357="Y/T","Isi Sasaran",IF($E$357=0,0,IF(I361="Y",1,IF(I361="T",0,"Isi Dulu"))))</f>
        <v>Isi Sasaran</v>
      </c>
      <c r="K361" s="595" t="s">
        <v>26</v>
      </c>
      <c r="L361" s="596" t="str">
        <f>IF($D$357="Y/T","Isi Sasaran",IF($E$357=0,0,IF(K361="Y",1,IF(K361="T",0,"Isi Dulu"))))</f>
        <v>Isi Sasaran</v>
      </c>
      <c r="M361" s="850"/>
      <c r="N361" s="853"/>
    </row>
    <row r="362" spans="2:14" ht="15.75">
      <c r="B362" s="836">
        <v>11</v>
      </c>
      <c r="C362" s="839"/>
      <c r="D362" s="857" t="s">
        <v>26</v>
      </c>
      <c r="E362" s="854" t="str">
        <f>IF(D362="Y",1,IF(D362="T",0,IF(D362="Y/T","Belum diisi","Error")))</f>
        <v>Belum diisi</v>
      </c>
      <c r="F362" s="528">
        <v>1</v>
      </c>
      <c r="G362" s="529"/>
      <c r="H362" s="600" t="str">
        <f t="shared" si="6"/>
        <v>Belum Diisi</v>
      </c>
      <c r="I362" s="590" t="s">
        <v>26</v>
      </c>
      <c r="J362" s="591" t="str">
        <f>IF($D$362="Y/T","Isi Sasaran",IF($E$362=0,0,IF(I362="Y",1,IF(I362="T",0,"Isi Dulu"))))</f>
        <v>Isi Sasaran</v>
      </c>
      <c r="K362" s="590" t="s">
        <v>26</v>
      </c>
      <c r="L362" s="591" t="str">
        <f>IF($D$362="Y/T","Isi Sasaran",IF($E$362=0,0,IF(K362="Y",1,IF(K362="T",0,"Isi Dulu"))))</f>
        <v>Isi Sasaran</v>
      </c>
      <c r="M362" s="848" t="s">
        <v>26</v>
      </c>
      <c r="N362" s="851" t="str">
        <f>IF(M362="Y",1,IF(M362="T",0,IF(M362="Y/T","Belum diisi","Error")))</f>
        <v>Belum diisi</v>
      </c>
    </row>
    <row r="363" spans="2:14" ht="15.75">
      <c r="B363" s="837"/>
      <c r="C363" s="840"/>
      <c r="D363" s="858"/>
      <c r="E363" s="855"/>
      <c r="F363" s="549">
        <v>2</v>
      </c>
      <c r="G363" s="550"/>
      <c r="H363" s="598" t="str">
        <f t="shared" si="6"/>
        <v>Belum Diisi</v>
      </c>
      <c r="I363" s="592" t="s">
        <v>26</v>
      </c>
      <c r="J363" s="593" t="str">
        <f>IF($D$362="Y/T","Isi Sasaran",IF($E$362=0,0,IF(I363="Y",1,IF(I363="T",0,"Isi Dulu"))))</f>
        <v>Isi Sasaran</v>
      </c>
      <c r="K363" s="592" t="s">
        <v>26</v>
      </c>
      <c r="L363" s="593" t="str">
        <f>IF($D$362="Y/T","Isi Sasaran",IF($E$362=0,0,IF(K363="Y",1,IF(K363="T",0,"Isi Dulu"))))</f>
        <v>Isi Sasaran</v>
      </c>
      <c r="M363" s="849"/>
      <c r="N363" s="852"/>
    </row>
    <row r="364" spans="2:14" ht="15.75">
      <c r="B364" s="837"/>
      <c r="C364" s="840"/>
      <c r="D364" s="858"/>
      <c r="E364" s="855"/>
      <c r="F364" s="549">
        <v>3</v>
      </c>
      <c r="G364" s="550"/>
      <c r="H364" s="598" t="str">
        <f t="shared" si="6"/>
        <v>Belum Diisi</v>
      </c>
      <c r="I364" s="592" t="s">
        <v>26</v>
      </c>
      <c r="J364" s="593" t="str">
        <f>IF($D$362="Y/T","Isi Sasaran",IF($E$362=0,0,IF(I364="Y",1,IF(I364="T",0,"Isi Dulu"))))</f>
        <v>Isi Sasaran</v>
      </c>
      <c r="K364" s="592" t="s">
        <v>26</v>
      </c>
      <c r="L364" s="593" t="str">
        <f>IF($D$362="Y/T","Isi Sasaran",IF($E$362=0,0,IF(K364="Y",1,IF(K364="T",0,"Isi Dulu"))))</f>
        <v>Isi Sasaran</v>
      </c>
      <c r="M364" s="849"/>
      <c r="N364" s="852"/>
    </row>
    <row r="365" spans="2:14" ht="15.75">
      <c r="B365" s="837"/>
      <c r="C365" s="840"/>
      <c r="D365" s="858"/>
      <c r="E365" s="855"/>
      <c r="F365" s="549">
        <v>4</v>
      </c>
      <c r="G365" s="550"/>
      <c r="H365" s="598" t="str">
        <f t="shared" si="6"/>
        <v>Belum Diisi</v>
      </c>
      <c r="I365" s="592" t="s">
        <v>26</v>
      </c>
      <c r="J365" s="593" t="str">
        <f>IF($D$362="Y/T","Isi Sasaran",IF($E$362=0,0,IF(I365="Y",1,IF(I365="T",0,"Isi Dulu"))))</f>
        <v>Isi Sasaran</v>
      </c>
      <c r="K365" s="592" t="s">
        <v>26</v>
      </c>
      <c r="L365" s="593" t="str">
        <f>IF($D$362="Y/T","Isi Sasaran",IF($E$362=0,0,IF(K365="Y",1,IF(K365="T",0,"Isi Dulu"))))</f>
        <v>Isi Sasaran</v>
      </c>
      <c r="M365" s="849"/>
      <c r="N365" s="852"/>
    </row>
    <row r="366" spans="2:14" ht="15.75">
      <c r="B366" s="838"/>
      <c r="C366" s="841"/>
      <c r="D366" s="859"/>
      <c r="E366" s="856"/>
      <c r="F366" s="569">
        <v>5</v>
      </c>
      <c r="G366" s="570"/>
      <c r="H366" s="599" t="str">
        <f t="shared" si="6"/>
        <v>Belum Diisi</v>
      </c>
      <c r="I366" s="595" t="s">
        <v>26</v>
      </c>
      <c r="J366" s="596" t="str">
        <f>IF($D$362="Y/T","Isi Sasaran",IF($E$362=0,0,IF(I366="Y",1,IF(I366="T",0,"Isi Dulu"))))</f>
        <v>Isi Sasaran</v>
      </c>
      <c r="K366" s="595" t="s">
        <v>26</v>
      </c>
      <c r="L366" s="596" t="str">
        <f>IF($D$362="Y/T","Isi Sasaran",IF($E$362=0,0,IF(K366="Y",1,IF(K366="T",0,"Isi Dulu"))))</f>
        <v>Isi Sasaran</v>
      </c>
      <c r="M366" s="850"/>
      <c r="N366" s="853"/>
    </row>
    <row r="367" spans="2:14" ht="15.75">
      <c r="B367" s="836">
        <v>12</v>
      </c>
      <c r="C367" s="839"/>
      <c r="D367" s="857" t="s">
        <v>26</v>
      </c>
      <c r="E367" s="854" t="str">
        <f>IF(D367="Y",1,IF(D367="T",0,IF(D367="Y/T","Belum diisi","Error")))</f>
        <v>Belum diisi</v>
      </c>
      <c r="F367" s="528">
        <v>1</v>
      </c>
      <c r="G367" s="529"/>
      <c r="H367" s="600" t="str">
        <f t="shared" si="6"/>
        <v>Belum Diisi</v>
      </c>
      <c r="I367" s="590" t="s">
        <v>26</v>
      </c>
      <c r="J367" s="591" t="str">
        <f>IF($D$367="Y/T","Isi Sasaran",IF($E$367=0,0,IF(I367="Y",1,IF(I367="T",0,"Isi Dulu"))))</f>
        <v>Isi Sasaran</v>
      </c>
      <c r="K367" s="590" t="s">
        <v>26</v>
      </c>
      <c r="L367" s="591" t="str">
        <f>IF($D$367="Y/T","Isi Sasaran",IF($E$367=0,0,IF(K367="Y",1,IF(K367="T",0,"Isi Dulu"))))</f>
        <v>Isi Sasaran</v>
      </c>
      <c r="M367" s="848" t="s">
        <v>26</v>
      </c>
      <c r="N367" s="851" t="str">
        <f>IF(M367="Y",1,IF(M367="T",0,IF(M367="Y/T","Belum diisi","Error")))</f>
        <v>Belum diisi</v>
      </c>
    </row>
    <row r="368" spans="2:14" ht="15.75">
      <c r="B368" s="837"/>
      <c r="C368" s="840"/>
      <c r="D368" s="858"/>
      <c r="E368" s="855"/>
      <c r="F368" s="549">
        <v>2</v>
      </c>
      <c r="G368" s="550"/>
      <c r="H368" s="598" t="str">
        <f t="shared" si="6"/>
        <v>Belum Diisi</v>
      </c>
      <c r="I368" s="592" t="s">
        <v>26</v>
      </c>
      <c r="J368" s="593" t="str">
        <f>IF($D$367="Y/T","Isi Sasaran",IF($E$367=0,0,IF(I368="Y",1,IF(I368="T",0,"Isi Dulu"))))</f>
        <v>Isi Sasaran</v>
      </c>
      <c r="K368" s="592" t="s">
        <v>26</v>
      </c>
      <c r="L368" s="593" t="str">
        <f>IF($D$367="Y/T","Isi Sasaran",IF($E$367=0,0,IF(K368="Y",1,IF(K368="T",0,"Isi Dulu"))))</f>
        <v>Isi Sasaran</v>
      </c>
      <c r="M368" s="849"/>
      <c r="N368" s="852"/>
    </row>
    <row r="369" spans="2:14" ht="15.75">
      <c r="B369" s="837"/>
      <c r="C369" s="840"/>
      <c r="D369" s="858"/>
      <c r="E369" s="855"/>
      <c r="F369" s="549">
        <v>3</v>
      </c>
      <c r="G369" s="550"/>
      <c r="H369" s="598" t="str">
        <f t="shared" si="6"/>
        <v>Belum Diisi</v>
      </c>
      <c r="I369" s="592" t="s">
        <v>26</v>
      </c>
      <c r="J369" s="593" t="str">
        <f>IF($D$367="Y/T","Isi Sasaran",IF($E$367=0,0,IF(I369="Y",1,IF(I369="T",0,"Isi Dulu"))))</f>
        <v>Isi Sasaran</v>
      </c>
      <c r="K369" s="592" t="s">
        <v>26</v>
      </c>
      <c r="L369" s="593" t="str">
        <f>IF($D$367="Y/T","Isi Sasaran",IF($E$367=0,0,IF(K369="Y",1,IF(K369="T",0,"Isi Dulu"))))</f>
        <v>Isi Sasaran</v>
      </c>
      <c r="M369" s="849"/>
      <c r="N369" s="852"/>
    </row>
    <row r="370" spans="2:14" ht="15.75">
      <c r="B370" s="837"/>
      <c r="C370" s="840"/>
      <c r="D370" s="858"/>
      <c r="E370" s="855"/>
      <c r="F370" s="549">
        <v>4</v>
      </c>
      <c r="G370" s="550"/>
      <c r="H370" s="598" t="str">
        <f t="shared" si="6"/>
        <v>Belum Diisi</v>
      </c>
      <c r="I370" s="592" t="s">
        <v>26</v>
      </c>
      <c r="J370" s="593" t="str">
        <f>IF($D$367="Y/T","Isi Sasaran",IF($E$367=0,0,IF(I370="Y",1,IF(I370="T",0,"Isi Dulu"))))</f>
        <v>Isi Sasaran</v>
      </c>
      <c r="K370" s="592" t="s">
        <v>26</v>
      </c>
      <c r="L370" s="593" t="str">
        <f>IF($D$367="Y/T","Isi Sasaran",IF($E$367=0,0,IF(K370="Y",1,IF(K370="T",0,"Isi Dulu"))))</f>
        <v>Isi Sasaran</v>
      </c>
      <c r="M370" s="849"/>
      <c r="N370" s="852"/>
    </row>
    <row r="371" spans="2:14" ht="15.75">
      <c r="B371" s="838"/>
      <c r="C371" s="841"/>
      <c r="D371" s="859"/>
      <c r="E371" s="856"/>
      <c r="F371" s="569">
        <v>5</v>
      </c>
      <c r="G371" s="570"/>
      <c r="H371" s="599" t="str">
        <f t="shared" si="6"/>
        <v>Belum Diisi</v>
      </c>
      <c r="I371" s="595" t="s">
        <v>26</v>
      </c>
      <c r="J371" s="596" t="str">
        <f>IF($D$367="Y/T","Isi Sasaran",IF($E$367=0,0,IF(I371="Y",1,IF(I371="T",0,"Isi Dulu"))))</f>
        <v>Isi Sasaran</v>
      </c>
      <c r="K371" s="595" t="s">
        <v>26</v>
      </c>
      <c r="L371" s="596" t="str">
        <f>IF($D$367="Y/T","Isi Sasaran",IF($E$367=0,0,IF(K371="Y",1,IF(K371="T",0,"Isi Dulu"))))</f>
        <v>Isi Sasaran</v>
      </c>
      <c r="M371" s="850"/>
      <c r="N371" s="853"/>
    </row>
    <row r="372" spans="2:14" ht="15.75">
      <c r="B372" s="836">
        <v>13</v>
      </c>
      <c r="C372" s="839"/>
      <c r="D372" s="857" t="s">
        <v>26</v>
      </c>
      <c r="E372" s="854" t="str">
        <f>IF(D372="Y",1,IF(D372="T",0,IF(D372="Y/T","Belum diisi","Error")))</f>
        <v>Belum diisi</v>
      </c>
      <c r="F372" s="528">
        <v>1</v>
      </c>
      <c r="G372" s="529"/>
      <c r="H372" s="600" t="str">
        <f t="shared" si="6"/>
        <v>Belum Diisi</v>
      </c>
      <c r="I372" s="590" t="s">
        <v>26</v>
      </c>
      <c r="J372" s="591" t="str">
        <f>IF($D$372="Y/T","Isi Sasaran",IF($E$372=0,0,IF(I372="Y",1,IF(I372="T",0,"Isi Dulu"))))</f>
        <v>Isi Sasaran</v>
      </c>
      <c r="K372" s="590" t="s">
        <v>26</v>
      </c>
      <c r="L372" s="591" t="str">
        <f>IF($D$372="Y/T","Isi Sasaran",IF($E$372=0,0,IF(K372="Y",1,IF(K372="T",0,"Isi Dulu"))))</f>
        <v>Isi Sasaran</v>
      </c>
      <c r="M372" s="848" t="s">
        <v>26</v>
      </c>
      <c r="N372" s="851" t="str">
        <f>IF(M372="Y",1,IF(M372="T",0,IF(M372="Y/T","Belum diisi","Error")))</f>
        <v>Belum diisi</v>
      </c>
    </row>
    <row r="373" spans="2:14" ht="15.75">
      <c r="B373" s="837"/>
      <c r="C373" s="840"/>
      <c r="D373" s="858"/>
      <c r="E373" s="855"/>
      <c r="F373" s="549">
        <v>2</v>
      </c>
      <c r="G373" s="550"/>
      <c r="H373" s="598" t="str">
        <f t="shared" si="6"/>
        <v>Belum Diisi</v>
      </c>
      <c r="I373" s="592" t="s">
        <v>26</v>
      </c>
      <c r="J373" s="593" t="str">
        <f>IF($D$372="Y/T","Isi Sasaran",IF($E$372=0,0,IF(I373="Y",1,IF(I373="T",0,"Isi Dulu"))))</f>
        <v>Isi Sasaran</v>
      </c>
      <c r="K373" s="592" t="s">
        <v>26</v>
      </c>
      <c r="L373" s="593" t="str">
        <f>IF($D$372="Y/T","Isi Sasaran",IF($E$372=0,0,IF(K373="Y",1,IF(K373="T",0,"Isi Dulu"))))</f>
        <v>Isi Sasaran</v>
      </c>
      <c r="M373" s="849"/>
      <c r="N373" s="852"/>
    </row>
    <row r="374" spans="2:14" ht="15.75">
      <c r="B374" s="837"/>
      <c r="C374" s="840"/>
      <c r="D374" s="858"/>
      <c r="E374" s="855"/>
      <c r="F374" s="549">
        <v>3</v>
      </c>
      <c r="G374" s="550"/>
      <c r="H374" s="598" t="str">
        <f t="shared" si="6"/>
        <v>Belum Diisi</v>
      </c>
      <c r="I374" s="592" t="s">
        <v>26</v>
      </c>
      <c r="J374" s="593" t="str">
        <f>IF($D$372="Y/T","Isi Sasaran",IF($E$372=0,0,IF(I374="Y",1,IF(I374="T",0,"Isi Dulu"))))</f>
        <v>Isi Sasaran</v>
      </c>
      <c r="K374" s="592" t="s">
        <v>26</v>
      </c>
      <c r="L374" s="593" t="str">
        <f>IF($D$372="Y/T","Isi Sasaran",IF($E$372=0,0,IF(K374="Y",1,IF(K374="T",0,"Isi Dulu"))))</f>
        <v>Isi Sasaran</v>
      </c>
      <c r="M374" s="849"/>
      <c r="N374" s="852"/>
    </row>
    <row r="375" spans="2:14" ht="15.75">
      <c r="B375" s="837"/>
      <c r="C375" s="840"/>
      <c r="D375" s="858"/>
      <c r="E375" s="855"/>
      <c r="F375" s="549">
        <v>4</v>
      </c>
      <c r="G375" s="550"/>
      <c r="H375" s="598" t="str">
        <f t="shared" si="6"/>
        <v>Belum Diisi</v>
      </c>
      <c r="I375" s="592" t="s">
        <v>26</v>
      </c>
      <c r="J375" s="593" t="str">
        <f>IF($D$372="Y/T","Isi Sasaran",IF($E$372=0,0,IF(I375="Y",1,IF(I375="T",0,"Isi Dulu"))))</f>
        <v>Isi Sasaran</v>
      </c>
      <c r="K375" s="592" t="s">
        <v>26</v>
      </c>
      <c r="L375" s="593" t="str">
        <f>IF($D$372="Y/T","Isi Sasaran",IF($E$372=0,0,IF(K375="Y",1,IF(K375="T",0,"Isi Dulu"))))</f>
        <v>Isi Sasaran</v>
      </c>
      <c r="M375" s="849"/>
      <c r="N375" s="852"/>
    </row>
    <row r="376" spans="2:14" ht="15.75">
      <c r="B376" s="838"/>
      <c r="C376" s="841"/>
      <c r="D376" s="859"/>
      <c r="E376" s="856"/>
      <c r="F376" s="569">
        <v>5</v>
      </c>
      <c r="G376" s="570"/>
      <c r="H376" s="599" t="str">
        <f t="shared" ref="H376:H411" si="7">IF(OR(J376="Isi Dulu",L376="Isi Dulu",J376="Isi Sasaran",L376="Isi Sasaran"),"Belum Diisi",IF(SUM(J376,L376)=2,1,IF(SUM(J376,L376)=1,0,IF(SUM(J376,L376)=0,0,"Error"))))</f>
        <v>Belum Diisi</v>
      </c>
      <c r="I376" s="595" t="s">
        <v>26</v>
      </c>
      <c r="J376" s="596" t="str">
        <f>IF($D$372="Y/T","Isi Sasaran",IF($E$372=0,0,IF(I376="Y",1,IF(I376="T",0,"Isi Dulu"))))</f>
        <v>Isi Sasaran</v>
      </c>
      <c r="K376" s="595" t="s">
        <v>26</v>
      </c>
      <c r="L376" s="596" t="str">
        <f>IF($D$372="Y/T","Isi Sasaran",IF($E$372=0,0,IF(K376="Y",1,IF(K376="T",0,"Isi Dulu"))))</f>
        <v>Isi Sasaran</v>
      </c>
      <c r="M376" s="850"/>
      <c r="N376" s="853"/>
    </row>
    <row r="377" spans="2:14" ht="15.75">
      <c r="B377" s="836">
        <v>14</v>
      </c>
      <c r="C377" s="839"/>
      <c r="D377" s="857" t="s">
        <v>26</v>
      </c>
      <c r="E377" s="854" t="str">
        <f>IF(D377="Y",1,IF(D377="T",0,IF(D377="Y/T","Belum diisi","Error")))</f>
        <v>Belum diisi</v>
      </c>
      <c r="F377" s="528">
        <v>1</v>
      </c>
      <c r="G377" s="529"/>
      <c r="H377" s="600" t="str">
        <f t="shared" si="7"/>
        <v>Belum Diisi</v>
      </c>
      <c r="I377" s="590" t="s">
        <v>26</v>
      </c>
      <c r="J377" s="591" t="str">
        <f>IF($D$377="Y/T","Isi Sasaran",IF($E$377=0,0,IF(I377="Y",1,IF(I377="T",0,"Isi Dulu"))))</f>
        <v>Isi Sasaran</v>
      </c>
      <c r="K377" s="590" t="s">
        <v>26</v>
      </c>
      <c r="L377" s="591" t="str">
        <f>IF($D$377="Y/T","Isi Sasaran",IF($E$377=0,0,IF(K377="Y",1,IF(K377="T",0,"Isi Dulu"))))</f>
        <v>Isi Sasaran</v>
      </c>
      <c r="M377" s="848" t="s">
        <v>26</v>
      </c>
      <c r="N377" s="851" t="str">
        <f>IF(M377="Y",1,IF(M377="T",0,IF(M377="Y/T","Belum diisi","Error")))</f>
        <v>Belum diisi</v>
      </c>
    </row>
    <row r="378" spans="2:14" ht="15.75">
      <c r="B378" s="837"/>
      <c r="C378" s="840"/>
      <c r="D378" s="858"/>
      <c r="E378" s="855"/>
      <c r="F378" s="549">
        <v>2</v>
      </c>
      <c r="G378" s="550"/>
      <c r="H378" s="598" t="str">
        <f t="shared" si="7"/>
        <v>Belum Diisi</v>
      </c>
      <c r="I378" s="592" t="s">
        <v>26</v>
      </c>
      <c r="J378" s="593" t="str">
        <f>IF($D$377="Y/T","Isi Sasaran",IF($E$377=0,0,IF(I378="Y",1,IF(I378="T",0,"Isi Dulu"))))</f>
        <v>Isi Sasaran</v>
      </c>
      <c r="K378" s="592" t="s">
        <v>26</v>
      </c>
      <c r="L378" s="593" t="str">
        <f>IF($D$377="Y/T","Isi Sasaran",IF($E$377=0,0,IF(K378="Y",1,IF(K378="T",0,"Isi Dulu"))))</f>
        <v>Isi Sasaran</v>
      </c>
      <c r="M378" s="849"/>
      <c r="N378" s="852"/>
    </row>
    <row r="379" spans="2:14" ht="15.75">
      <c r="B379" s="837"/>
      <c r="C379" s="840"/>
      <c r="D379" s="858"/>
      <c r="E379" s="855"/>
      <c r="F379" s="549">
        <v>3</v>
      </c>
      <c r="G379" s="550"/>
      <c r="H379" s="598" t="str">
        <f t="shared" si="7"/>
        <v>Belum Diisi</v>
      </c>
      <c r="I379" s="592" t="s">
        <v>26</v>
      </c>
      <c r="J379" s="593" t="str">
        <f>IF($D$377="Y/T","Isi Sasaran",IF($E$377=0,0,IF(I379="Y",1,IF(I379="T",0,"Isi Dulu"))))</f>
        <v>Isi Sasaran</v>
      </c>
      <c r="K379" s="592" t="s">
        <v>26</v>
      </c>
      <c r="L379" s="593" t="str">
        <f>IF($D$377="Y/T","Isi Sasaran",IF($E$377=0,0,IF(K379="Y",1,IF(K379="T",0,"Isi Dulu"))))</f>
        <v>Isi Sasaran</v>
      </c>
      <c r="M379" s="849"/>
      <c r="N379" s="852"/>
    </row>
    <row r="380" spans="2:14" ht="15.75">
      <c r="B380" s="837"/>
      <c r="C380" s="840"/>
      <c r="D380" s="858"/>
      <c r="E380" s="855"/>
      <c r="F380" s="549">
        <v>4</v>
      </c>
      <c r="G380" s="550"/>
      <c r="H380" s="598" t="str">
        <f t="shared" si="7"/>
        <v>Belum Diisi</v>
      </c>
      <c r="I380" s="592" t="s">
        <v>26</v>
      </c>
      <c r="J380" s="593" t="str">
        <f>IF($D$377="Y/T","Isi Sasaran",IF($E$377=0,0,IF(I380="Y",1,IF(I380="T",0,"Isi Dulu"))))</f>
        <v>Isi Sasaran</v>
      </c>
      <c r="K380" s="592" t="s">
        <v>26</v>
      </c>
      <c r="L380" s="593" t="str">
        <f>IF($D$377="Y/T","Isi Sasaran",IF($E$377=0,0,IF(K380="Y",1,IF(K380="T",0,"Isi Dulu"))))</f>
        <v>Isi Sasaran</v>
      </c>
      <c r="M380" s="849"/>
      <c r="N380" s="852"/>
    </row>
    <row r="381" spans="2:14" ht="15.75">
      <c r="B381" s="838"/>
      <c r="C381" s="841"/>
      <c r="D381" s="859"/>
      <c r="E381" s="856"/>
      <c r="F381" s="569">
        <v>5</v>
      </c>
      <c r="G381" s="570"/>
      <c r="H381" s="599" t="str">
        <f t="shared" si="7"/>
        <v>Belum Diisi</v>
      </c>
      <c r="I381" s="595" t="s">
        <v>26</v>
      </c>
      <c r="J381" s="596" t="str">
        <f>IF($D$377="Y/T","Isi Sasaran",IF($E$377=0,0,IF(I381="Y",1,IF(I381="T",0,"Isi Dulu"))))</f>
        <v>Isi Sasaran</v>
      </c>
      <c r="K381" s="595" t="s">
        <v>26</v>
      </c>
      <c r="L381" s="596" t="str">
        <f>IF($D$377="Y/T","Isi Sasaran",IF($E$377=0,0,IF(K381="Y",1,IF(K381="T",0,"Isi Dulu"))))</f>
        <v>Isi Sasaran</v>
      </c>
      <c r="M381" s="850"/>
      <c r="N381" s="853"/>
    </row>
    <row r="382" spans="2:14" ht="15.75">
      <c r="B382" s="836">
        <v>15</v>
      </c>
      <c r="C382" s="839"/>
      <c r="D382" s="857" t="s">
        <v>26</v>
      </c>
      <c r="E382" s="854" t="str">
        <f>IF(D382="Y",1,IF(D382="T",0,IF(D382="Y/T","Belum diisi","Error")))</f>
        <v>Belum diisi</v>
      </c>
      <c r="F382" s="528">
        <v>1</v>
      </c>
      <c r="G382" s="529"/>
      <c r="H382" s="600" t="str">
        <f t="shared" si="7"/>
        <v>Belum Diisi</v>
      </c>
      <c r="I382" s="590" t="s">
        <v>26</v>
      </c>
      <c r="J382" s="591" t="str">
        <f>IF($D$382="Y/T","Isi Sasaran",IF($E$382=0,0,IF(I382="Y",1,IF(I382="T",0,"Isi Dulu"))))</f>
        <v>Isi Sasaran</v>
      </c>
      <c r="K382" s="590" t="s">
        <v>26</v>
      </c>
      <c r="L382" s="591" t="str">
        <f>IF($D$382="Y/T","Isi Sasaran",IF($E$382=0,0,IF(K382="Y",1,IF(K382="T",0,"Isi Dulu"))))</f>
        <v>Isi Sasaran</v>
      </c>
      <c r="M382" s="848" t="s">
        <v>26</v>
      </c>
      <c r="N382" s="851" t="str">
        <f>IF(M382="Y",1,IF(M382="T",0,IF(M382="Y/T","Belum diisi","Error")))</f>
        <v>Belum diisi</v>
      </c>
    </row>
    <row r="383" spans="2:14" ht="15.75">
      <c r="B383" s="837"/>
      <c r="C383" s="840"/>
      <c r="D383" s="858"/>
      <c r="E383" s="855"/>
      <c r="F383" s="549">
        <v>2</v>
      </c>
      <c r="G383" s="550"/>
      <c r="H383" s="598" t="str">
        <f t="shared" si="7"/>
        <v>Belum Diisi</v>
      </c>
      <c r="I383" s="592" t="s">
        <v>26</v>
      </c>
      <c r="J383" s="593" t="str">
        <f>IF($D$382="Y/T","Isi Sasaran",IF($E$382=0,0,IF(I383="Y",1,IF(I383="T",0,"Isi Dulu"))))</f>
        <v>Isi Sasaran</v>
      </c>
      <c r="K383" s="592" t="s">
        <v>26</v>
      </c>
      <c r="L383" s="593" t="str">
        <f>IF($D$382="Y/T","Isi Sasaran",IF($E$382=0,0,IF(K383="Y",1,IF(K383="T",0,"Isi Dulu"))))</f>
        <v>Isi Sasaran</v>
      </c>
      <c r="M383" s="849"/>
      <c r="N383" s="852"/>
    </row>
    <row r="384" spans="2:14" ht="15.75">
      <c r="B384" s="837"/>
      <c r="C384" s="840"/>
      <c r="D384" s="858"/>
      <c r="E384" s="855"/>
      <c r="F384" s="549">
        <v>3</v>
      </c>
      <c r="G384" s="550"/>
      <c r="H384" s="598" t="str">
        <f t="shared" si="7"/>
        <v>Belum Diisi</v>
      </c>
      <c r="I384" s="592" t="s">
        <v>26</v>
      </c>
      <c r="J384" s="593" t="str">
        <f>IF($D$382="Y/T","Isi Sasaran",IF($E$382=0,0,IF(I384="Y",1,IF(I384="T",0,"Isi Dulu"))))</f>
        <v>Isi Sasaran</v>
      </c>
      <c r="K384" s="592" t="s">
        <v>26</v>
      </c>
      <c r="L384" s="593" t="str">
        <f>IF($D$382="Y/T","Isi Sasaran",IF($E$382=0,0,IF(K384="Y",1,IF(K384="T",0,"Isi Dulu"))))</f>
        <v>Isi Sasaran</v>
      </c>
      <c r="M384" s="849"/>
      <c r="N384" s="852"/>
    </row>
    <row r="385" spans="2:14" ht="15.75">
      <c r="B385" s="837"/>
      <c r="C385" s="840"/>
      <c r="D385" s="858"/>
      <c r="E385" s="855"/>
      <c r="F385" s="549">
        <v>4</v>
      </c>
      <c r="G385" s="550"/>
      <c r="H385" s="598" t="str">
        <f t="shared" si="7"/>
        <v>Belum Diisi</v>
      </c>
      <c r="I385" s="592" t="s">
        <v>26</v>
      </c>
      <c r="J385" s="593" t="str">
        <f>IF($D$382="Y/T","Isi Sasaran",IF($E$382=0,0,IF(I385="Y",1,IF(I385="T",0,"Isi Dulu"))))</f>
        <v>Isi Sasaran</v>
      </c>
      <c r="K385" s="592" t="s">
        <v>26</v>
      </c>
      <c r="L385" s="593" t="str">
        <f>IF($D$382="Y/T","Isi Sasaran",IF($E$382=0,0,IF(K385="Y",1,IF(K385="T",0,"Isi Dulu"))))</f>
        <v>Isi Sasaran</v>
      </c>
      <c r="M385" s="849"/>
      <c r="N385" s="852"/>
    </row>
    <row r="386" spans="2:14" ht="15.75">
      <c r="B386" s="838"/>
      <c r="C386" s="841"/>
      <c r="D386" s="859"/>
      <c r="E386" s="856"/>
      <c r="F386" s="569">
        <v>5</v>
      </c>
      <c r="G386" s="570"/>
      <c r="H386" s="599" t="str">
        <f t="shared" si="7"/>
        <v>Belum Diisi</v>
      </c>
      <c r="I386" s="595" t="s">
        <v>26</v>
      </c>
      <c r="J386" s="596" t="str">
        <f>IF($D$382="Y/T","Isi Sasaran",IF($E$382=0,0,IF(I386="Y",1,IF(I386="T",0,"Isi Dulu"))))</f>
        <v>Isi Sasaran</v>
      </c>
      <c r="K386" s="595" t="s">
        <v>26</v>
      </c>
      <c r="L386" s="596" t="str">
        <f>IF($D$382="Y/T","Isi Sasaran",IF($E$382=0,0,IF(K386="Y",1,IF(K386="T",0,"Isi Dulu"))))</f>
        <v>Isi Sasaran</v>
      </c>
      <c r="M386" s="850"/>
      <c r="N386" s="853"/>
    </row>
    <row r="387" spans="2:14" ht="15.75">
      <c r="B387" s="836">
        <v>16</v>
      </c>
      <c r="C387" s="839"/>
      <c r="D387" s="857" t="s">
        <v>26</v>
      </c>
      <c r="E387" s="854" t="str">
        <f>IF(D387="Y",1,IF(D387="T",0,IF(D387="Y/T","Belum diisi","Error")))</f>
        <v>Belum diisi</v>
      </c>
      <c r="F387" s="528">
        <v>1</v>
      </c>
      <c r="G387" s="529"/>
      <c r="H387" s="600" t="str">
        <f t="shared" si="7"/>
        <v>Belum Diisi</v>
      </c>
      <c r="I387" s="590" t="s">
        <v>26</v>
      </c>
      <c r="J387" s="591" t="str">
        <f>IF($D$387="Y/T","Isi Sasaran",IF($E$387=0,0,IF(I387="Y",1,IF(I387="T",0,"Isi Dulu"))))</f>
        <v>Isi Sasaran</v>
      </c>
      <c r="K387" s="590" t="s">
        <v>26</v>
      </c>
      <c r="L387" s="591" t="str">
        <f>IF($D$387="Y/T","Isi Sasaran",IF($E$387=0,0,IF(K387="Y",1,IF(K387="T",0,"Isi Dulu"))))</f>
        <v>Isi Sasaran</v>
      </c>
      <c r="M387" s="848" t="s">
        <v>26</v>
      </c>
      <c r="N387" s="851" t="str">
        <f>IF(M387="Y",1,IF(M387="T",0,IF(M387="Y/T","Belum diisi","Error")))</f>
        <v>Belum diisi</v>
      </c>
    </row>
    <row r="388" spans="2:14" ht="15.75">
      <c r="B388" s="837"/>
      <c r="C388" s="840"/>
      <c r="D388" s="858"/>
      <c r="E388" s="855"/>
      <c r="F388" s="549">
        <v>2</v>
      </c>
      <c r="G388" s="550"/>
      <c r="H388" s="598" t="str">
        <f t="shared" si="7"/>
        <v>Belum Diisi</v>
      </c>
      <c r="I388" s="592" t="s">
        <v>26</v>
      </c>
      <c r="J388" s="593" t="str">
        <f>IF($D$387="Y/T","Isi Sasaran",IF($E$387=0,0,IF(I388="Y",1,IF(I388="T",0,"Isi Dulu"))))</f>
        <v>Isi Sasaran</v>
      </c>
      <c r="K388" s="592" t="s">
        <v>26</v>
      </c>
      <c r="L388" s="593" t="str">
        <f>IF($D$387="Y/T","Isi Sasaran",IF($E$387=0,0,IF(K388="Y",1,IF(K388="T",0,"Isi Dulu"))))</f>
        <v>Isi Sasaran</v>
      </c>
      <c r="M388" s="849"/>
      <c r="N388" s="852"/>
    </row>
    <row r="389" spans="2:14" ht="15.75">
      <c r="B389" s="837"/>
      <c r="C389" s="840"/>
      <c r="D389" s="858"/>
      <c r="E389" s="855"/>
      <c r="F389" s="549">
        <v>3</v>
      </c>
      <c r="G389" s="550"/>
      <c r="H389" s="598" t="str">
        <f t="shared" si="7"/>
        <v>Belum Diisi</v>
      </c>
      <c r="I389" s="592" t="s">
        <v>26</v>
      </c>
      <c r="J389" s="593" t="str">
        <f>IF($D$387="Y/T","Isi Sasaran",IF($E$387=0,0,IF(I389="Y",1,IF(I389="T",0,"Isi Dulu"))))</f>
        <v>Isi Sasaran</v>
      </c>
      <c r="K389" s="592" t="s">
        <v>26</v>
      </c>
      <c r="L389" s="593" t="str">
        <f>IF($D$387="Y/T","Isi Sasaran",IF($E$387=0,0,IF(K389="Y",1,IF(K389="T",0,"Isi Dulu"))))</f>
        <v>Isi Sasaran</v>
      </c>
      <c r="M389" s="849"/>
      <c r="N389" s="852"/>
    </row>
    <row r="390" spans="2:14" ht="15.75">
      <c r="B390" s="837"/>
      <c r="C390" s="840"/>
      <c r="D390" s="858"/>
      <c r="E390" s="855"/>
      <c r="F390" s="549">
        <v>4</v>
      </c>
      <c r="G390" s="550"/>
      <c r="H390" s="598" t="str">
        <f t="shared" si="7"/>
        <v>Belum Diisi</v>
      </c>
      <c r="I390" s="592" t="s">
        <v>26</v>
      </c>
      <c r="J390" s="593" t="str">
        <f>IF($D$387="Y/T","Isi Sasaran",IF($E$387=0,0,IF(I390="Y",1,IF(I390="T",0,"Isi Dulu"))))</f>
        <v>Isi Sasaran</v>
      </c>
      <c r="K390" s="592" t="s">
        <v>26</v>
      </c>
      <c r="L390" s="593" t="str">
        <f>IF($D$387="Y/T","Isi Sasaran",IF($E$387=0,0,IF(K390="Y",1,IF(K390="T",0,"Isi Dulu"))))</f>
        <v>Isi Sasaran</v>
      </c>
      <c r="M390" s="849"/>
      <c r="N390" s="852"/>
    </row>
    <row r="391" spans="2:14" ht="15.75">
      <c r="B391" s="838"/>
      <c r="C391" s="841"/>
      <c r="D391" s="859"/>
      <c r="E391" s="856"/>
      <c r="F391" s="569">
        <v>5</v>
      </c>
      <c r="G391" s="570"/>
      <c r="H391" s="599" t="str">
        <f t="shared" si="7"/>
        <v>Belum Diisi</v>
      </c>
      <c r="I391" s="595" t="s">
        <v>26</v>
      </c>
      <c r="J391" s="596" t="str">
        <f>IF($D$387="Y/T","Isi Sasaran",IF($E$387=0,0,IF(I391="Y",1,IF(I391="T",0,"Isi Dulu"))))</f>
        <v>Isi Sasaran</v>
      </c>
      <c r="K391" s="595" t="s">
        <v>26</v>
      </c>
      <c r="L391" s="596" t="str">
        <f>IF($D$387="Y/T","Isi Sasaran",IF($E$387=0,0,IF(K391="Y",1,IF(K391="T",0,"Isi Dulu"))))</f>
        <v>Isi Sasaran</v>
      </c>
      <c r="M391" s="850"/>
      <c r="N391" s="853"/>
    </row>
    <row r="392" spans="2:14" ht="15.75">
      <c r="B392" s="836">
        <v>17</v>
      </c>
      <c r="C392" s="839"/>
      <c r="D392" s="857" t="s">
        <v>26</v>
      </c>
      <c r="E392" s="854" t="str">
        <f>IF(D392="Y",1,IF(D392="T",0,IF(D392="Y/T","Belum diisi","Error")))</f>
        <v>Belum diisi</v>
      </c>
      <c r="F392" s="528">
        <v>1</v>
      </c>
      <c r="G392" s="529"/>
      <c r="H392" s="600" t="str">
        <f t="shared" si="7"/>
        <v>Belum Diisi</v>
      </c>
      <c r="I392" s="590" t="s">
        <v>26</v>
      </c>
      <c r="J392" s="591" t="str">
        <f>IF($D$392="Y/T","Isi Sasaran",IF($E$392=0,0,IF(I392="Y",1,IF(I392="T",0,"Isi Dulu"))))</f>
        <v>Isi Sasaran</v>
      </c>
      <c r="K392" s="590" t="s">
        <v>26</v>
      </c>
      <c r="L392" s="591" t="str">
        <f>IF($D$392="Y/T","Isi Sasaran",IF($E$392=0,0,IF(K392="Y",1,IF(K392="T",0,"Isi Dulu"))))</f>
        <v>Isi Sasaran</v>
      </c>
      <c r="M392" s="848" t="s">
        <v>26</v>
      </c>
      <c r="N392" s="851" t="str">
        <f>IF(M392="Y",1,IF(M392="T",0,IF(M392="Y/T","Belum diisi","Error")))</f>
        <v>Belum diisi</v>
      </c>
    </row>
    <row r="393" spans="2:14" ht="15.75">
      <c r="B393" s="837"/>
      <c r="C393" s="840"/>
      <c r="D393" s="858"/>
      <c r="E393" s="855"/>
      <c r="F393" s="549">
        <v>2</v>
      </c>
      <c r="G393" s="550"/>
      <c r="H393" s="598" t="str">
        <f t="shared" si="7"/>
        <v>Belum Diisi</v>
      </c>
      <c r="I393" s="592" t="s">
        <v>26</v>
      </c>
      <c r="J393" s="593" t="str">
        <f>IF($D$392="Y/T","Isi Sasaran",IF($E$392=0,0,IF(I393="Y",1,IF(I393="T",0,"Isi Dulu"))))</f>
        <v>Isi Sasaran</v>
      </c>
      <c r="K393" s="592" t="s">
        <v>26</v>
      </c>
      <c r="L393" s="593" t="str">
        <f>IF($D$392="Y/T","Isi Sasaran",IF($E$392=0,0,IF(K393="Y",1,IF(K393="T",0,"Isi Dulu"))))</f>
        <v>Isi Sasaran</v>
      </c>
      <c r="M393" s="849"/>
      <c r="N393" s="852"/>
    </row>
    <row r="394" spans="2:14" ht="15.75">
      <c r="B394" s="837"/>
      <c r="C394" s="840"/>
      <c r="D394" s="858"/>
      <c r="E394" s="855"/>
      <c r="F394" s="549">
        <v>3</v>
      </c>
      <c r="G394" s="550"/>
      <c r="H394" s="598" t="str">
        <f t="shared" si="7"/>
        <v>Belum Diisi</v>
      </c>
      <c r="I394" s="592" t="s">
        <v>26</v>
      </c>
      <c r="J394" s="593" t="str">
        <f>IF($D$392="Y/T","Isi Sasaran",IF($E$392=0,0,IF(I394="Y",1,IF(I394="T",0,"Isi Dulu"))))</f>
        <v>Isi Sasaran</v>
      </c>
      <c r="K394" s="592" t="s">
        <v>26</v>
      </c>
      <c r="L394" s="593" t="str">
        <f>IF($D$392="Y/T","Isi Sasaran",IF($E$392=0,0,IF(K394="Y",1,IF(K394="T",0,"Isi Dulu"))))</f>
        <v>Isi Sasaran</v>
      </c>
      <c r="M394" s="849"/>
      <c r="N394" s="852"/>
    </row>
    <row r="395" spans="2:14" ht="15.75">
      <c r="B395" s="837"/>
      <c r="C395" s="840"/>
      <c r="D395" s="858"/>
      <c r="E395" s="855"/>
      <c r="F395" s="549">
        <v>4</v>
      </c>
      <c r="G395" s="550"/>
      <c r="H395" s="598" t="str">
        <f t="shared" si="7"/>
        <v>Belum Diisi</v>
      </c>
      <c r="I395" s="592" t="s">
        <v>26</v>
      </c>
      <c r="J395" s="593" t="str">
        <f>IF($D$392="Y/T","Isi Sasaran",IF($E$392=0,0,IF(I395="Y",1,IF(I395="T",0,"Isi Dulu"))))</f>
        <v>Isi Sasaran</v>
      </c>
      <c r="K395" s="592" t="s">
        <v>26</v>
      </c>
      <c r="L395" s="593" t="str">
        <f>IF($D$392="Y/T","Isi Sasaran",IF($E$392=0,0,IF(K395="Y",1,IF(K395="T",0,"Isi Dulu"))))</f>
        <v>Isi Sasaran</v>
      </c>
      <c r="M395" s="849"/>
      <c r="N395" s="852"/>
    </row>
    <row r="396" spans="2:14" ht="15.75">
      <c r="B396" s="838"/>
      <c r="C396" s="841"/>
      <c r="D396" s="859"/>
      <c r="E396" s="856"/>
      <c r="F396" s="569">
        <v>5</v>
      </c>
      <c r="G396" s="570"/>
      <c r="H396" s="599" t="str">
        <f t="shared" si="7"/>
        <v>Belum Diisi</v>
      </c>
      <c r="I396" s="595" t="s">
        <v>26</v>
      </c>
      <c r="J396" s="596" t="str">
        <f>IF($D$392="Y/T","Isi Sasaran",IF($E$392=0,0,IF(I396="Y",1,IF(I396="T",0,"Isi Dulu"))))</f>
        <v>Isi Sasaran</v>
      </c>
      <c r="K396" s="595" t="s">
        <v>26</v>
      </c>
      <c r="L396" s="596" t="str">
        <f>IF($D$392="Y/T","Isi Sasaran",IF($E$392=0,0,IF(K396="Y",1,IF(K396="T",0,"Isi Dulu"))))</f>
        <v>Isi Sasaran</v>
      </c>
      <c r="M396" s="850"/>
      <c r="N396" s="853"/>
    </row>
    <row r="397" spans="2:14" ht="15.75">
      <c r="B397" s="836">
        <v>18</v>
      </c>
      <c r="C397" s="839"/>
      <c r="D397" s="857" t="s">
        <v>26</v>
      </c>
      <c r="E397" s="854" t="str">
        <f>IF(D397="Y",1,IF(D397="T",0,IF(D397="Y/T","Belum diisi","Error")))</f>
        <v>Belum diisi</v>
      </c>
      <c r="F397" s="528">
        <v>1</v>
      </c>
      <c r="G397" s="529"/>
      <c r="H397" s="600" t="str">
        <f t="shared" si="7"/>
        <v>Belum Diisi</v>
      </c>
      <c r="I397" s="590" t="s">
        <v>26</v>
      </c>
      <c r="J397" s="591" t="str">
        <f>IF($D$397="Y/T","Isi Sasaran",IF($E$397=0,0,IF(I397="Y",1,IF(I397="T",0,"Isi Dulu"))))</f>
        <v>Isi Sasaran</v>
      </c>
      <c r="K397" s="590" t="s">
        <v>26</v>
      </c>
      <c r="L397" s="591" t="str">
        <f>IF($D$397="Y/T","Isi Sasaran",IF($E$397=0,0,IF(K397="Y",1,IF(K397="T",0,"Isi Dulu"))))</f>
        <v>Isi Sasaran</v>
      </c>
      <c r="M397" s="848" t="s">
        <v>26</v>
      </c>
      <c r="N397" s="851" t="str">
        <f>IF(M397="Y",1,IF(M397="T",0,IF(M397="Y/T","Belum diisi","Error")))</f>
        <v>Belum diisi</v>
      </c>
    </row>
    <row r="398" spans="2:14" ht="15.75">
      <c r="B398" s="837"/>
      <c r="C398" s="840"/>
      <c r="D398" s="858"/>
      <c r="E398" s="855"/>
      <c r="F398" s="549">
        <v>2</v>
      </c>
      <c r="G398" s="550"/>
      <c r="H398" s="598" t="str">
        <f t="shared" si="7"/>
        <v>Belum Diisi</v>
      </c>
      <c r="I398" s="592" t="s">
        <v>26</v>
      </c>
      <c r="J398" s="593" t="str">
        <f>IF($D$397="Y/T","Isi Sasaran",IF($E$397=0,0,IF(I398="Y",1,IF(I398="T",0,"Isi Dulu"))))</f>
        <v>Isi Sasaran</v>
      </c>
      <c r="K398" s="592" t="s">
        <v>26</v>
      </c>
      <c r="L398" s="593" t="str">
        <f>IF($D$397="Y/T","Isi Sasaran",IF($E$397=0,0,IF(K398="Y",1,IF(K398="T",0,"Isi Dulu"))))</f>
        <v>Isi Sasaran</v>
      </c>
      <c r="M398" s="849"/>
      <c r="N398" s="852"/>
    </row>
    <row r="399" spans="2:14" ht="15.75">
      <c r="B399" s="837"/>
      <c r="C399" s="840"/>
      <c r="D399" s="858"/>
      <c r="E399" s="855"/>
      <c r="F399" s="549">
        <v>3</v>
      </c>
      <c r="G399" s="550"/>
      <c r="H399" s="598" t="str">
        <f t="shared" si="7"/>
        <v>Belum Diisi</v>
      </c>
      <c r="I399" s="592" t="s">
        <v>26</v>
      </c>
      <c r="J399" s="593" t="str">
        <f>IF($D$397="Y/T","Isi Sasaran",IF($E$397=0,0,IF(I399="Y",1,IF(I399="T",0,"Isi Dulu"))))</f>
        <v>Isi Sasaran</v>
      </c>
      <c r="K399" s="592" t="s">
        <v>26</v>
      </c>
      <c r="L399" s="593" t="str">
        <f>IF($D$397="Y/T","Isi Sasaran",IF($E$397=0,0,IF(K399="Y",1,IF(K399="T",0,"Isi Dulu"))))</f>
        <v>Isi Sasaran</v>
      </c>
      <c r="M399" s="849"/>
      <c r="N399" s="852"/>
    </row>
    <row r="400" spans="2:14" ht="15.75">
      <c r="B400" s="837"/>
      <c r="C400" s="840"/>
      <c r="D400" s="858"/>
      <c r="E400" s="855"/>
      <c r="F400" s="549">
        <v>4</v>
      </c>
      <c r="G400" s="550"/>
      <c r="H400" s="598" t="str">
        <f t="shared" si="7"/>
        <v>Belum Diisi</v>
      </c>
      <c r="I400" s="592" t="s">
        <v>26</v>
      </c>
      <c r="J400" s="593" t="str">
        <f>IF($D$397="Y/T","Isi Sasaran",IF($E$397=0,0,IF(I400="Y",1,IF(I400="T",0,"Isi Dulu"))))</f>
        <v>Isi Sasaran</v>
      </c>
      <c r="K400" s="592" t="s">
        <v>26</v>
      </c>
      <c r="L400" s="593" t="str">
        <f>IF($D$397="Y/T","Isi Sasaran",IF($E$397=0,0,IF(K400="Y",1,IF(K400="T",0,"Isi Dulu"))))</f>
        <v>Isi Sasaran</v>
      </c>
      <c r="M400" s="849"/>
      <c r="N400" s="852"/>
    </row>
    <row r="401" spans="2:14" ht="15.75">
      <c r="B401" s="838"/>
      <c r="C401" s="841"/>
      <c r="D401" s="859"/>
      <c r="E401" s="856"/>
      <c r="F401" s="569">
        <v>5</v>
      </c>
      <c r="G401" s="570"/>
      <c r="H401" s="599" t="str">
        <f t="shared" si="7"/>
        <v>Belum Diisi</v>
      </c>
      <c r="I401" s="595" t="s">
        <v>26</v>
      </c>
      <c r="J401" s="596" t="str">
        <f>IF($D$397="Y/T","Isi Sasaran",IF($E$397=0,0,IF(I401="Y",1,IF(I401="T",0,"Isi Dulu"))))</f>
        <v>Isi Sasaran</v>
      </c>
      <c r="K401" s="595" t="s">
        <v>26</v>
      </c>
      <c r="L401" s="596" t="str">
        <f>IF($D$397="Y/T","Isi Sasaran",IF($E$397=0,0,IF(K401="Y",1,IF(K401="T",0,"Isi Dulu"))))</f>
        <v>Isi Sasaran</v>
      </c>
      <c r="M401" s="850"/>
      <c r="N401" s="853"/>
    </row>
    <row r="402" spans="2:14" ht="15.75">
      <c r="B402" s="836">
        <v>19</v>
      </c>
      <c r="C402" s="839"/>
      <c r="D402" s="857" t="s">
        <v>26</v>
      </c>
      <c r="E402" s="854" t="str">
        <f>IF(D402="Y",1,IF(D402="T",0,IF(D402="Y/T","Belum diisi","Error")))</f>
        <v>Belum diisi</v>
      </c>
      <c r="F402" s="528">
        <v>1</v>
      </c>
      <c r="G402" s="529"/>
      <c r="H402" s="600" t="str">
        <f t="shared" si="7"/>
        <v>Belum Diisi</v>
      </c>
      <c r="I402" s="590" t="s">
        <v>26</v>
      </c>
      <c r="J402" s="591" t="str">
        <f>IF($D$402="Y/T","Isi Sasaran",IF($E$402=0,0,IF(I402="Y",1,IF(I402="T",0,"Isi Dulu"))))</f>
        <v>Isi Sasaran</v>
      </c>
      <c r="K402" s="590" t="s">
        <v>26</v>
      </c>
      <c r="L402" s="591" t="str">
        <f>IF($D$402="Y/T","Isi Sasaran",IF($E$402=0,0,IF(K402="Y",1,IF(K402="T",0,"Isi Dulu"))))</f>
        <v>Isi Sasaran</v>
      </c>
      <c r="M402" s="848" t="s">
        <v>26</v>
      </c>
      <c r="N402" s="851" t="str">
        <f>IF(M402="Y",1,IF(M402="T",0,IF(M402="Y/T","Belum diisi","Error")))</f>
        <v>Belum diisi</v>
      </c>
    </row>
    <row r="403" spans="2:14" ht="15.75">
      <c r="B403" s="837"/>
      <c r="C403" s="840"/>
      <c r="D403" s="858"/>
      <c r="E403" s="855"/>
      <c r="F403" s="549">
        <v>2</v>
      </c>
      <c r="G403" s="550"/>
      <c r="H403" s="598" t="str">
        <f t="shared" si="7"/>
        <v>Belum Diisi</v>
      </c>
      <c r="I403" s="592" t="s">
        <v>26</v>
      </c>
      <c r="J403" s="593" t="str">
        <f>IF($D$402="Y/T","Isi Sasaran",IF($E$402=0,0,IF(I403="Y",1,IF(I403="T",0,"Isi Dulu"))))</f>
        <v>Isi Sasaran</v>
      </c>
      <c r="K403" s="592" t="s">
        <v>26</v>
      </c>
      <c r="L403" s="593" t="str">
        <f>IF($D$402="Y/T","Isi Sasaran",IF($E$402=0,0,IF(K403="Y",1,IF(K403="T",0,"Isi Dulu"))))</f>
        <v>Isi Sasaran</v>
      </c>
      <c r="M403" s="849"/>
      <c r="N403" s="852"/>
    </row>
    <row r="404" spans="2:14" ht="15.75">
      <c r="B404" s="837"/>
      <c r="C404" s="840"/>
      <c r="D404" s="858"/>
      <c r="E404" s="855"/>
      <c r="F404" s="549">
        <v>3</v>
      </c>
      <c r="G404" s="550"/>
      <c r="H404" s="598" t="str">
        <f t="shared" si="7"/>
        <v>Belum Diisi</v>
      </c>
      <c r="I404" s="592" t="s">
        <v>26</v>
      </c>
      <c r="J404" s="593" t="str">
        <f>IF($D$402="Y/T","Isi Sasaran",IF($E$402=0,0,IF(I404="Y",1,IF(I404="T",0,"Isi Dulu"))))</f>
        <v>Isi Sasaran</v>
      </c>
      <c r="K404" s="592" t="s">
        <v>26</v>
      </c>
      <c r="L404" s="593" t="str">
        <f>IF($D$402="Y/T","Isi Sasaran",IF($E$402=0,0,IF(K404="Y",1,IF(K404="T",0,"Isi Dulu"))))</f>
        <v>Isi Sasaran</v>
      </c>
      <c r="M404" s="849"/>
      <c r="N404" s="852"/>
    </row>
    <row r="405" spans="2:14" ht="15.75">
      <c r="B405" s="837"/>
      <c r="C405" s="840"/>
      <c r="D405" s="858"/>
      <c r="E405" s="855"/>
      <c r="F405" s="549">
        <v>4</v>
      </c>
      <c r="G405" s="550"/>
      <c r="H405" s="598" t="str">
        <f t="shared" si="7"/>
        <v>Belum Diisi</v>
      </c>
      <c r="I405" s="592" t="s">
        <v>26</v>
      </c>
      <c r="J405" s="593" t="str">
        <f>IF($D$402="Y/T","Isi Sasaran",IF($E$402=0,0,IF(I405="Y",1,IF(I405="T",0,"Isi Dulu"))))</f>
        <v>Isi Sasaran</v>
      </c>
      <c r="K405" s="592" t="s">
        <v>26</v>
      </c>
      <c r="L405" s="593" t="str">
        <f>IF($D$402="Y/T","Isi Sasaran",IF($E$402=0,0,IF(K405="Y",1,IF(K405="T",0,"Isi Dulu"))))</f>
        <v>Isi Sasaran</v>
      </c>
      <c r="M405" s="849"/>
      <c r="N405" s="852"/>
    </row>
    <row r="406" spans="2:14" ht="15.75">
      <c r="B406" s="838"/>
      <c r="C406" s="841"/>
      <c r="D406" s="859"/>
      <c r="E406" s="856"/>
      <c r="F406" s="569">
        <v>5</v>
      </c>
      <c r="G406" s="570"/>
      <c r="H406" s="599" t="str">
        <f t="shared" si="7"/>
        <v>Belum Diisi</v>
      </c>
      <c r="I406" s="595" t="s">
        <v>26</v>
      </c>
      <c r="J406" s="596" t="str">
        <f>IF($D$402="Y/T","Isi Sasaran",IF($E$402=0,0,IF(I406="Y",1,IF(I406="T",0,"Isi Dulu"))))</f>
        <v>Isi Sasaran</v>
      </c>
      <c r="K406" s="595" t="s">
        <v>26</v>
      </c>
      <c r="L406" s="596" t="str">
        <f>IF($D$402="Y/T","Isi Sasaran",IF($E$402=0,0,IF(K406="Y",1,IF(K406="T",0,"Isi Dulu"))))</f>
        <v>Isi Sasaran</v>
      </c>
      <c r="M406" s="850"/>
      <c r="N406" s="853"/>
    </row>
    <row r="407" spans="2:14" ht="15.75">
      <c r="B407" s="836">
        <v>20</v>
      </c>
      <c r="C407" s="839"/>
      <c r="D407" s="857" t="s">
        <v>26</v>
      </c>
      <c r="E407" s="854" t="str">
        <f>IF(D407="Y",1,IF(D407="T",0,IF(D407="Y/T","Belum diisi","Error")))</f>
        <v>Belum diisi</v>
      </c>
      <c r="F407" s="528">
        <v>1</v>
      </c>
      <c r="G407" s="529"/>
      <c r="H407" s="600" t="str">
        <f t="shared" si="7"/>
        <v>Belum Diisi</v>
      </c>
      <c r="I407" s="590" t="s">
        <v>26</v>
      </c>
      <c r="J407" s="591" t="str">
        <f>IF($D$407="Y/T","Isi Sasaran",IF($E$407=0,0,IF(I407="Y",1,IF(I407="T",0,"Isi Dulu"))))</f>
        <v>Isi Sasaran</v>
      </c>
      <c r="K407" s="590" t="s">
        <v>26</v>
      </c>
      <c r="L407" s="591" t="str">
        <f>IF($D$407="Y/T","Isi Sasaran",IF($E$407=0,0,IF(K407="Y",1,IF(K407="T",0,"Isi Dulu"))))</f>
        <v>Isi Sasaran</v>
      </c>
      <c r="M407" s="848" t="s">
        <v>26</v>
      </c>
      <c r="N407" s="851" t="str">
        <f>IF(M407="Y",1,IF(M407="T",0,IF(M407="Y/T","Belum diisi","Error")))</f>
        <v>Belum diisi</v>
      </c>
    </row>
    <row r="408" spans="2:14" ht="15.75">
      <c r="B408" s="837"/>
      <c r="C408" s="840"/>
      <c r="D408" s="858"/>
      <c r="E408" s="855"/>
      <c r="F408" s="549">
        <v>2</v>
      </c>
      <c r="G408" s="550"/>
      <c r="H408" s="598" t="str">
        <f t="shared" si="7"/>
        <v>Belum Diisi</v>
      </c>
      <c r="I408" s="592" t="s">
        <v>26</v>
      </c>
      <c r="J408" s="593" t="str">
        <f>IF($D$407="Y/T","Isi Sasaran",IF($E$407=0,0,IF(I408="Y",1,IF(I408="T",0,"Isi Dulu"))))</f>
        <v>Isi Sasaran</v>
      </c>
      <c r="K408" s="592" t="s">
        <v>26</v>
      </c>
      <c r="L408" s="593" t="str">
        <f>IF($D$407="Y/T","Isi Sasaran",IF($E$407=0,0,IF(K408="Y",1,IF(K408="T",0,"Isi Dulu"))))</f>
        <v>Isi Sasaran</v>
      </c>
      <c r="M408" s="849"/>
      <c r="N408" s="852"/>
    </row>
    <row r="409" spans="2:14" ht="15.75">
      <c r="B409" s="837"/>
      <c r="C409" s="840"/>
      <c r="D409" s="858"/>
      <c r="E409" s="855"/>
      <c r="F409" s="549">
        <v>3</v>
      </c>
      <c r="G409" s="550"/>
      <c r="H409" s="598" t="str">
        <f t="shared" si="7"/>
        <v>Belum Diisi</v>
      </c>
      <c r="I409" s="592" t="s">
        <v>26</v>
      </c>
      <c r="J409" s="593" t="str">
        <f>IF($D$407="Y/T","Isi Sasaran",IF($E$407=0,0,IF(I409="Y",1,IF(I409="T",0,"Isi Dulu"))))</f>
        <v>Isi Sasaran</v>
      </c>
      <c r="K409" s="592" t="s">
        <v>26</v>
      </c>
      <c r="L409" s="593" t="str">
        <f>IF($D$407="Y/T","Isi Sasaran",IF($E$407=0,0,IF(K409="Y",1,IF(K409="T",0,"Isi Dulu"))))</f>
        <v>Isi Sasaran</v>
      </c>
      <c r="M409" s="849"/>
      <c r="N409" s="852"/>
    </row>
    <row r="410" spans="2:14" ht="15.75">
      <c r="B410" s="837"/>
      <c r="C410" s="840"/>
      <c r="D410" s="858"/>
      <c r="E410" s="855"/>
      <c r="F410" s="549">
        <v>4</v>
      </c>
      <c r="G410" s="550"/>
      <c r="H410" s="598" t="str">
        <f t="shared" si="7"/>
        <v>Belum Diisi</v>
      </c>
      <c r="I410" s="592" t="s">
        <v>26</v>
      </c>
      <c r="J410" s="593" t="str">
        <f>IF($D$407="Y/T","Isi Sasaran",IF($E$407=0,0,IF(I410="Y",1,IF(I410="T",0,"Isi Dulu"))))</f>
        <v>Isi Sasaran</v>
      </c>
      <c r="K410" s="592" t="s">
        <v>26</v>
      </c>
      <c r="L410" s="593" t="str">
        <f>IF($D$407="Y/T","Isi Sasaran",IF($E$407=0,0,IF(K410="Y",1,IF(K410="T",0,"Isi Dulu"))))</f>
        <v>Isi Sasaran</v>
      </c>
      <c r="M410" s="849"/>
      <c r="N410" s="852"/>
    </row>
    <row r="411" spans="2:14" ht="15.75">
      <c r="B411" s="838"/>
      <c r="C411" s="841"/>
      <c r="D411" s="859"/>
      <c r="E411" s="856"/>
      <c r="F411" s="569">
        <v>5</v>
      </c>
      <c r="G411" s="570"/>
      <c r="H411" s="599" t="str">
        <f t="shared" si="7"/>
        <v>Belum Diisi</v>
      </c>
      <c r="I411" s="595" t="s">
        <v>26</v>
      </c>
      <c r="J411" s="596" t="str">
        <f>IF($D$407="Y/T","Isi Sasaran",IF($E$407=0,0,IF(I411="Y",1,IF(I411="T",0,"Isi Dulu"))))</f>
        <v>Isi Sasaran</v>
      </c>
      <c r="K411" s="595" t="s">
        <v>26</v>
      </c>
      <c r="L411" s="596" t="str">
        <f>IF($D$407="Y/T","Isi Sasaran",IF($E$407=0,0,IF(K411="Y",1,IF(K411="T",0,"Isi Dulu"))))</f>
        <v>Isi Sasaran</v>
      </c>
      <c r="M411" s="850"/>
      <c r="N411" s="853"/>
    </row>
    <row r="412" spans="2:14" ht="15.75">
      <c r="B412" s="580"/>
      <c r="C412" s="581"/>
      <c r="D412" s="582"/>
      <c r="E412" s="602" t="e">
        <f>AVERAGE(E312:E411)</f>
        <v>#DIV/0!</v>
      </c>
      <c r="F412" s="583"/>
      <c r="G412" s="583"/>
      <c r="H412" s="602" t="e">
        <f>(IF($D312="Y/T",0,AVERAGE(H312:H316))+IF($D317="Y/T",0,AVERAGE(H317:H321))+IF($D322="Y/T",0,AVERAGE(H322:H326))+IF($D327="Y/T",0,AVERAGE(H327:H331))+IF($D332="Y/T",0,AVERAGE(H332:H336))+IF($D337="Y/T",0,AVERAGE(H337:H341))+IF($D342="Y/T",0,AVERAGE(H342:H346))+IF($D347="Y/T",0,AVERAGE(H347:H351))+IF($D352="Y/T",0,AVERAGE(H352:H356))+IF($D357="Y/T",0,AVERAGE(H357:H361))+IF($D362="Y/T",0,AVERAGE(H362:H366))+IF($D367="Y/T",0,AVERAGE(H367:H371))+IF($D372="Y/T",0,AVERAGE(H372:H376))+IF($D377="Y/T",0,AVERAGE(H377:H381))+IF($D382="Y/T",0,AVERAGE(H382:H386))+IF($D387="Y/T",0,AVERAGE(H387:H391))+IF($D392="Y/T",0,AVERAGE(H392:H396))+IF($D397="Y/T",0,AVERAGE(H397:H401))+IF($D402="Y/T",0,AVERAGE(H402:H406))+IF($D407="Y/T",0,AVERAGE(H407:H411)))/(COUNTIF($D312:$D411,"Y")+COUNTIF($D312:$D411,"T"))</f>
        <v>#DIV/0!</v>
      </c>
      <c r="I412" s="582"/>
      <c r="J412" s="602" t="e">
        <f>(IF($D312="Y/T",0,AVERAGE(J312:J316))+IF($D317="Y/T",0,AVERAGE(J317:J321))+IF($D322="Y/T",0,AVERAGE(J322:J326))+IF($D327="Y/T",0,AVERAGE(J327:J331))+IF($D332="Y/T",0,AVERAGE(J332:J336))+IF($D337="Y/T",0,AVERAGE(J337:J341))+IF($D342="Y/T",0,AVERAGE(J342:J346))+IF($D347="Y/T",0,AVERAGE(J347:J351))+IF($D352="Y/T",0,AVERAGE(J352:J356))+IF($D357="Y/T",0,AVERAGE(J357:J361))+IF($D362="Y/T",0,AVERAGE(J362:J366))+IF($D367="Y/T",0,AVERAGE(J367:J371))+IF($D372="Y/T",0,AVERAGE(J372:J376))+IF($D377="Y/T",0,AVERAGE(J377:J381))+IF($D382="Y/T",0,AVERAGE(J382:J386))+IF($D387="Y/T",0,AVERAGE(J387:J391))+IF($D392="Y/T",0,AVERAGE(J392:J396))+IF($D397="Y/T",0,AVERAGE(J397:J401))+IF($D402="Y/T",0,AVERAGE(J402:J406))+IF($D407="Y/T",0,AVERAGE(J407:J411)))/(COUNTIF($D312:$D411,"Y")+COUNTIF($D312:$D411,"T"))</f>
        <v>#DIV/0!</v>
      </c>
      <c r="K412" s="582"/>
      <c r="L412" s="602" t="e">
        <f>(IF($D312="Y/T",0,AVERAGE(L312:L316))+IF($D317="Y/T",0,AVERAGE(L317:L321))+IF($D322="Y/T",0,AVERAGE(L322:L326))+IF($D327="Y/T",0,AVERAGE(L327:L331))+IF($D332="Y/T",0,AVERAGE(L332:L336))+IF($D337="Y/T",0,AVERAGE(L337:L341))+IF($D342="Y/T",0,AVERAGE(L342:L346))+IF($D347="Y/T",0,AVERAGE(L347:L351))+IF($D352="Y/T",0,AVERAGE(L352:L356))+IF($D357="Y/T",0,AVERAGE(L357:L361))+IF($D362="Y/T",0,AVERAGE(L362:L366))+IF($D367="Y/T",0,AVERAGE(L367:L371))+IF($D372="Y/T",0,AVERAGE(L372:L376))+IF($D377="Y/T",0,AVERAGE(L377:L381))+IF($D382="Y/T",0,AVERAGE(L382:L386))+IF($D387="Y/T",0,AVERAGE(L387:L391))+IF($D392="Y/T",0,AVERAGE(L392:L396))+IF($D397="Y/T",0,AVERAGE(L397:L401))+IF($D402="Y/T",0,AVERAGE(L402:L406))+IF($D407="Y/T",0,AVERAGE(L407:L411)))/(COUNTIF($D312:$D411,"Y")+COUNTIF($D312:$D411,"T"))</f>
        <v>#DIV/0!</v>
      </c>
      <c r="M412" s="606"/>
      <c r="N412" s="602" t="e">
        <f>AVERAGE(N312:N411)</f>
        <v>#DIV/0!</v>
      </c>
    </row>
  </sheetData>
  <mergeCells count="496">
    <mergeCell ref="B1:N1"/>
    <mergeCell ref="C6:C10"/>
    <mergeCell ref="N16:N20"/>
    <mergeCell ref="D36:D40"/>
    <mergeCell ref="C21:C25"/>
    <mergeCell ref="E36:E40"/>
    <mergeCell ref="N36:N40"/>
    <mergeCell ref="B36:B40"/>
    <mergeCell ref="N21:N25"/>
    <mergeCell ref="D11:D15"/>
    <mergeCell ref="C36:C40"/>
    <mergeCell ref="N31:N35"/>
    <mergeCell ref="C16:C20"/>
    <mergeCell ref="M36:M40"/>
    <mergeCell ref="D21:D25"/>
    <mergeCell ref="E26:E30"/>
    <mergeCell ref="C3:C4"/>
    <mergeCell ref="N11:N15"/>
    <mergeCell ref="G3:G4"/>
    <mergeCell ref="F3:F4"/>
    <mergeCell ref="D3:E4"/>
    <mergeCell ref="B3:B4"/>
    <mergeCell ref="B118:B122"/>
    <mergeCell ref="N108:N112"/>
    <mergeCell ref="D91:D95"/>
    <mergeCell ref="B113:B117"/>
    <mergeCell ref="M118:M122"/>
    <mergeCell ref="E128:E132"/>
    <mergeCell ref="M128:M132"/>
    <mergeCell ref="C118:C122"/>
    <mergeCell ref="B128:B132"/>
    <mergeCell ref="D128:D132"/>
    <mergeCell ref="E118:E122"/>
    <mergeCell ref="D118:D122"/>
    <mergeCell ref="N128:N132"/>
    <mergeCell ref="N113:N117"/>
    <mergeCell ref="D101:D105"/>
    <mergeCell ref="C108:C112"/>
    <mergeCell ref="E108:E112"/>
    <mergeCell ref="D108:D112"/>
    <mergeCell ref="E113:E117"/>
    <mergeCell ref="C113:C117"/>
    <mergeCell ref="B96:B100"/>
    <mergeCell ref="E96:E100"/>
    <mergeCell ref="D96:D100"/>
    <mergeCell ref="B107:J107"/>
    <mergeCell ref="N215:N219"/>
    <mergeCell ref="E138:E142"/>
    <mergeCell ref="M138:M142"/>
    <mergeCell ref="C123:C127"/>
    <mergeCell ref="N138:N142"/>
    <mergeCell ref="D158:D162"/>
    <mergeCell ref="B148:B152"/>
    <mergeCell ref="B158:B162"/>
    <mergeCell ref="N148:N152"/>
    <mergeCell ref="D133:D137"/>
    <mergeCell ref="C158:C162"/>
    <mergeCell ref="M148:M152"/>
    <mergeCell ref="E158:E162"/>
    <mergeCell ref="C148:C152"/>
    <mergeCell ref="D148:D152"/>
    <mergeCell ref="E148:E152"/>
    <mergeCell ref="M158:M162"/>
    <mergeCell ref="N133:N137"/>
    <mergeCell ref="B138:B142"/>
    <mergeCell ref="D138:D142"/>
    <mergeCell ref="N158:N162"/>
    <mergeCell ref="M173:M177"/>
    <mergeCell ref="B173:B177"/>
    <mergeCell ref="C198:C202"/>
    <mergeCell ref="M96:M100"/>
    <mergeCell ref="C128:C132"/>
    <mergeCell ref="N118:N122"/>
    <mergeCell ref="B342:B346"/>
    <mergeCell ref="N332:N336"/>
    <mergeCell ref="C322:C326"/>
    <mergeCell ref="C285:C289"/>
    <mergeCell ref="E270:E274"/>
    <mergeCell ref="M285:M289"/>
    <mergeCell ref="E285:E289"/>
    <mergeCell ref="D270:D274"/>
    <mergeCell ref="D275:D279"/>
    <mergeCell ref="B295:B299"/>
    <mergeCell ref="B305:B309"/>
    <mergeCell ref="D285:D289"/>
    <mergeCell ref="D342:D346"/>
    <mergeCell ref="C332:C336"/>
    <mergeCell ref="B332:B336"/>
    <mergeCell ref="M322:M326"/>
    <mergeCell ref="E332:E336"/>
    <mergeCell ref="D322:D326"/>
    <mergeCell ref="E312:E316"/>
    <mergeCell ref="M332:M336"/>
    <mergeCell ref="N270:N274"/>
    <mergeCell ref="D305:D309"/>
    <mergeCell ref="B317:B321"/>
    <mergeCell ref="B327:B331"/>
    <mergeCell ref="B352:B356"/>
    <mergeCell ref="M342:M346"/>
    <mergeCell ref="D332:D336"/>
    <mergeCell ref="C342:C346"/>
    <mergeCell ref="B362:B366"/>
    <mergeCell ref="N295:N299"/>
    <mergeCell ref="C312:C316"/>
    <mergeCell ref="B311:N311"/>
    <mergeCell ref="D312:D316"/>
    <mergeCell ref="C362:C366"/>
    <mergeCell ref="M352:M356"/>
    <mergeCell ref="N362:N366"/>
    <mergeCell ref="M362:M366"/>
    <mergeCell ref="E362:E366"/>
    <mergeCell ref="D352:D356"/>
    <mergeCell ref="E352:E356"/>
    <mergeCell ref="M305:M309"/>
    <mergeCell ref="B312:B316"/>
    <mergeCell ref="C305:C309"/>
    <mergeCell ref="M312:M316"/>
    <mergeCell ref="E322:E326"/>
    <mergeCell ref="N312:N316"/>
    <mergeCell ref="B322:B326"/>
    <mergeCell ref="N322:N326"/>
    <mergeCell ref="C352:C356"/>
    <mergeCell ref="N352:N356"/>
    <mergeCell ref="E342:E346"/>
    <mergeCell ref="N342:N346"/>
    <mergeCell ref="D362:D366"/>
    <mergeCell ref="B2:N2"/>
    <mergeCell ref="D6:D10"/>
    <mergeCell ref="B11:B15"/>
    <mergeCell ref="M46:M50"/>
    <mergeCell ref="N46:N50"/>
    <mergeCell ref="E31:E35"/>
    <mergeCell ref="B46:B50"/>
    <mergeCell ref="E46:E50"/>
    <mergeCell ref="D46:D50"/>
    <mergeCell ref="C46:C50"/>
    <mergeCell ref="C41:C45"/>
    <mergeCell ref="C51:C55"/>
    <mergeCell ref="N56:N60"/>
    <mergeCell ref="B66:B70"/>
    <mergeCell ref="M113:M117"/>
    <mergeCell ref="C138:C142"/>
    <mergeCell ref="B101:B105"/>
    <mergeCell ref="N91:N95"/>
    <mergeCell ref="D86:D90"/>
    <mergeCell ref="M163:M167"/>
    <mergeCell ref="D168:D172"/>
    <mergeCell ref="C163:C167"/>
    <mergeCell ref="N168:N172"/>
    <mergeCell ref="D163:D167"/>
    <mergeCell ref="C96:C100"/>
    <mergeCell ref="M123:M127"/>
    <mergeCell ref="B123:B127"/>
    <mergeCell ref="E143:E147"/>
    <mergeCell ref="N163:N167"/>
    <mergeCell ref="N96:N100"/>
    <mergeCell ref="D113:D117"/>
    <mergeCell ref="B108:B112"/>
    <mergeCell ref="E168:E172"/>
    <mergeCell ref="E163:E167"/>
    <mergeCell ref="M133:M137"/>
    <mergeCell ref="C143:C147"/>
    <mergeCell ref="D123:D127"/>
    <mergeCell ref="B133:B137"/>
    <mergeCell ref="C91:C95"/>
    <mergeCell ref="M91:M95"/>
    <mergeCell ref="N372:N376"/>
    <mergeCell ref="C392:C396"/>
    <mergeCell ref="D372:D376"/>
    <mergeCell ref="E382:E386"/>
    <mergeCell ref="M382:M386"/>
    <mergeCell ref="C382:C386"/>
    <mergeCell ref="C372:C376"/>
    <mergeCell ref="E357:E361"/>
    <mergeCell ref="M372:M376"/>
    <mergeCell ref="E372:E376"/>
    <mergeCell ref="D357:D361"/>
    <mergeCell ref="N392:N396"/>
    <mergeCell ref="E367:E371"/>
    <mergeCell ref="N387:N391"/>
    <mergeCell ref="N367:N371"/>
    <mergeCell ref="B407:B411"/>
    <mergeCell ref="M397:M401"/>
    <mergeCell ref="D407:D411"/>
    <mergeCell ref="E397:E401"/>
    <mergeCell ref="D387:D391"/>
    <mergeCell ref="E407:E411"/>
    <mergeCell ref="M407:M411"/>
    <mergeCell ref="C402:C406"/>
    <mergeCell ref="M392:M396"/>
    <mergeCell ref="M402:M406"/>
    <mergeCell ref="E402:E406"/>
    <mergeCell ref="D392:D396"/>
    <mergeCell ref="E392:E396"/>
    <mergeCell ref="D402:D406"/>
    <mergeCell ref="B392:B396"/>
    <mergeCell ref="B402:B406"/>
    <mergeCell ref="B397:B401"/>
    <mergeCell ref="B387:B391"/>
    <mergeCell ref="C387:C391"/>
    <mergeCell ref="B347:B351"/>
    <mergeCell ref="M337:M341"/>
    <mergeCell ref="E327:E331"/>
    <mergeCell ref="D327:D331"/>
    <mergeCell ref="C337:C341"/>
    <mergeCell ref="B357:B361"/>
    <mergeCell ref="B382:B386"/>
    <mergeCell ref="N382:N386"/>
    <mergeCell ref="C317:C321"/>
    <mergeCell ref="B372:B376"/>
    <mergeCell ref="M367:M371"/>
    <mergeCell ref="E347:E351"/>
    <mergeCell ref="C357:C361"/>
    <mergeCell ref="M347:M351"/>
    <mergeCell ref="E337:E341"/>
    <mergeCell ref="N357:N361"/>
    <mergeCell ref="B367:B371"/>
    <mergeCell ref="M327:M331"/>
    <mergeCell ref="C347:C351"/>
    <mergeCell ref="N347:N351"/>
    <mergeCell ref="N377:N381"/>
    <mergeCell ref="D367:D371"/>
    <mergeCell ref="D377:D381"/>
    <mergeCell ref="M377:M381"/>
    <mergeCell ref="B300:B304"/>
    <mergeCell ref="M260:M264"/>
    <mergeCell ref="C280:C284"/>
    <mergeCell ref="B270:B274"/>
    <mergeCell ref="B235:B239"/>
    <mergeCell ref="N225:N229"/>
    <mergeCell ref="D215:D219"/>
    <mergeCell ref="B230:B234"/>
    <mergeCell ref="N230:N234"/>
    <mergeCell ref="C245:C249"/>
    <mergeCell ref="D230:D234"/>
    <mergeCell ref="C225:C229"/>
    <mergeCell ref="M230:M234"/>
    <mergeCell ref="D255:D259"/>
    <mergeCell ref="B250:B254"/>
    <mergeCell ref="C270:C274"/>
    <mergeCell ref="C295:C299"/>
    <mergeCell ref="N285:N289"/>
    <mergeCell ref="M300:M304"/>
    <mergeCell ref="D295:D299"/>
    <mergeCell ref="N300:N304"/>
    <mergeCell ref="C230:C234"/>
    <mergeCell ref="N235:N239"/>
    <mergeCell ref="C275:C279"/>
    <mergeCell ref="N260:N264"/>
    <mergeCell ref="D250:D254"/>
    <mergeCell ref="M275:M279"/>
    <mergeCell ref="D290:D294"/>
    <mergeCell ref="B280:B284"/>
    <mergeCell ref="E290:E294"/>
    <mergeCell ref="E280:E284"/>
    <mergeCell ref="D280:D284"/>
    <mergeCell ref="M290:M294"/>
    <mergeCell ref="N290:N294"/>
    <mergeCell ref="B290:B294"/>
    <mergeCell ref="N280:N284"/>
    <mergeCell ref="D265:D269"/>
    <mergeCell ref="C290:C294"/>
    <mergeCell ref="M280:M284"/>
    <mergeCell ref="E265:E269"/>
    <mergeCell ref="B285:B289"/>
    <mergeCell ref="M270:M274"/>
    <mergeCell ref="N275:N279"/>
    <mergeCell ref="B255:B259"/>
    <mergeCell ref="N265:N269"/>
    <mergeCell ref="E250:E254"/>
    <mergeCell ref="M265:M269"/>
    <mergeCell ref="N250:N254"/>
    <mergeCell ref="C265:C269"/>
    <mergeCell ref="C255:C259"/>
    <mergeCell ref="C250:C254"/>
    <mergeCell ref="E260:E264"/>
    <mergeCell ref="E193:E197"/>
    <mergeCell ref="B209:N209"/>
    <mergeCell ref="C220:C224"/>
    <mergeCell ref="M220:M224"/>
    <mergeCell ref="D210:D214"/>
    <mergeCell ref="E220:E224"/>
    <mergeCell ref="C210:C214"/>
    <mergeCell ref="E210:E214"/>
    <mergeCell ref="N220:N224"/>
    <mergeCell ref="C235:C239"/>
    <mergeCell ref="M225:M229"/>
    <mergeCell ref="E215:E219"/>
    <mergeCell ref="M235:M239"/>
    <mergeCell ref="N255:N259"/>
    <mergeCell ref="N203:N207"/>
    <mergeCell ref="D225:D229"/>
    <mergeCell ref="C215:C219"/>
    <mergeCell ref="E245:E249"/>
    <mergeCell ref="B265:B269"/>
    <mergeCell ref="N210:N214"/>
    <mergeCell ref="N193:N197"/>
    <mergeCell ref="C173:C177"/>
    <mergeCell ref="M183:M187"/>
    <mergeCell ref="B198:B202"/>
    <mergeCell ref="E183:E187"/>
    <mergeCell ref="N188:N192"/>
    <mergeCell ref="D178:D182"/>
    <mergeCell ref="E173:E177"/>
    <mergeCell ref="B193:B197"/>
    <mergeCell ref="C183:C187"/>
    <mergeCell ref="B188:B192"/>
    <mergeCell ref="N178:N182"/>
    <mergeCell ref="M178:M182"/>
    <mergeCell ref="B178:B182"/>
    <mergeCell ref="D183:D187"/>
    <mergeCell ref="N407:N411"/>
    <mergeCell ref="M295:M299"/>
    <mergeCell ref="D317:D321"/>
    <mergeCell ref="C300:C304"/>
    <mergeCell ref="E317:E321"/>
    <mergeCell ref="E305:E309"/>
    <mergeCell ref="N317:N321"/>
    <mergeCell ref="D337:D341"/>
    <mergeCell ref="C327:C331"/>
    <mergeCell ref="N337:N341"/>
    <mergeCell ref="N305:N309"/>
    <mergeCell ref="E295:E299"/>
    <mergeCell ref="D300:D304"/>
    <mergeCell ref="N397:N401"/>
    <mergeCell ref="C407:C411"/>
    <mergeCell ref="D397:D401"/>
    <mergeCell ref="C397:C401"/>
    <mergeCell ref="E377:E381"/>
    <mergeCell ref="M387:M391"/>
    <mergeCell ref="N402:N406"/>
    <mergeCell ref="D347:D351"/>
    <mergeCell ref="M357:M361"/>
    <mergeCell ref="D382:D386"/>
    <mergeCell ref="C367:C371"/>
    <mergeCell ref="B377:B381"/>
    <mergeCell ref="E387:E391"/>
    <mergeCell ref="C377:C381"/>
    <mergeCell ref="B240:B244"/>
    <mergeCell ref="M250:M254"/>
    <mergeCell ref="E255:E259"/>
    <mergeCell ref="N153:N157"/>
    <mergeCell ref="C168:C172"/>
    <mergeCell ref="B163:B167"/>
    <mergeCell ref="B245:B249"/>
    <mergeCell ref="E230:E234"/>
    <mergeCell ref="N245:N249"/>
    <mergeCell ref="B220:B224"/>
    <mergeCell ref="M210:M214"/>
    <mergeCell ref="D173:D177"/>
    <mergeCell ref="C193:C197"/>
    <mergeCell ref="N173:N177"/>
    <mergeCell ref="D198:D202"/>
    <mergeCell ref="N198:N202"/>
    <mergeCell ref="M198:M202"/>
    <mergeCell ref="E198:E202"/>
    <mergeCell ref="D193:D197"/>
    <mergeCell ref="B183:B187"/>
    <mergeCell ref="N183:N187"/>
    <mergeCell ref="D66:D70"/>
    <mergeCell ref="D76:D80"/>
    <mergeCell ref="B86:B90"/>
    <mergeCell ref="C26:C30"/>
    <mergeCell ref="M51:M55"/>
    <mergeCell ref="C61:C65"/>
    <mergeCell ref="D61:D65"/>
    <mergeCell ref="E61:E65"/>
    <mergeCell ref="M61:M65"/>
    <mergeCell ref="M56:M60"/>
    <mergeCell ref="B56:B60"/>
    <mergeCell ref="D51:D55"/>
    <mergeCell ref="E51:E55"/>
    <mergeCell ref="C71:C75"/>
    <mergeCell ref="D81:D85"/>
    <mergeCell ref="E81:E85"/>
    <mergeCell ref="M71:M75"/>
    <mergeCell ref="B51:B55"/>
    <mergeCell ref="C81:C85"/>
    <mergeCell ref="M81:M85"/>
    <mergeCell ref="M41:M45"/>
    <mergeCell ref="C66:C70"/>
    <mergeCell ref="M86:M90"/>
    <mergeCell ref="N81:N85"/>
    <mergeCell ref="N41:N45"/>
    <mergeCell ref="D26:D30"/>
    <mergeCell ref="B41:B45"/>
    <mergeCell ref="I4:J4"/>
    <mergeCell ref="C31:C35"/>
    <mergeCell ref="B26:B30"/>
    <mergeCell ref="D31:D35"/>
    <mergeCell ref="N51:N55"/>
    <mergeCell ref="B61:B65"/>
    <mergeCell ref="N61:N65"/>
    <mergeCell ref="E41:E45"/>
    <mergeCell ref="M4:N4"/>
    <mergeCell ref="K4:L4"/>
    <mergeCell ref="B5:N5"/>
    <mergeCell ref="N66:N70"/>
    <mergeCell ref="C76:C80"/>
    <mergeCell ref="D56:D60"/>
    <mergeCell ref="E66:E70"/>
    <mergeCell ref="B21:B25"/>
    <mergeCell ref="H3:H4"/>
    <mergeCell ref="M11:M15"/>
    <mergeCell ref="I3:N3"/>
    <mergeCell ref="E76:E80"/>
    <mergeCell ref="N143:N147"/>
    <mergeCell ref="E133:E137"/>
    <mergeCell ref="M153:M157"/>
    <mergeCell ref="B153:B157"/>
    <mergeCell ref="D143:D147"/>
    <mergeCell ref="D153:D157"/>
    <mergeCell ref="E153:E157"/>
    <mergeCell ref="B6:B10"/>
    <mergeCell ref="N6:N10"/>
    <mergeCell ref="M6:M10"/>
    <mergeCell ref="E6:E10"/>
    <mergeCell ref="B91:B95"/>
    <mergeCell ref="M76:M80"/>
    <mergeCell ref="C56:C60"/>
    <mergeCell ref="M108:M112"/>
    <mergeCell ref="C133:C137"/>
    <mergeCell ref="N123:N127"/>
    <mergeCell ref="N86:N90"/>
    <mergeCell ref="N26:N30"/>
    <mergeCell ref="N101:N105"/>
    <mergeCell ref="D71:D75"/>
    <mergeCell ref="B71:B75"/>
    <mergeCell ref="N71:N75"/>
    <mergeCell ref="D41:D45"/>
    <mergeCell ref="B168:B172"/>
    <mergeCell ref="E188:E192"/>
    <mergeCell ref="M168:M172"/>
    <mergeCell ref="C11:C15"/>
    <mergeCell ref="M21:M25"/>
    <mergeCell ref="B16:B20"/>
    <mergeCell ref="E11:E15"/>
    <mergeCell ref="D16:D20"/>
    <mergeCell ref="E16:E20"/>
    <mergeCell ref="M16:M20"/>
    <mergeCell ref="M31:M35"/>
    <mergeCell ref="M66:M70"/>
    <mergeCell ref="E91:E95"/>
    <mergeCell ref="C86:C90"/>
    <mergeCell ref="M26:M30"/>
    <mergeCell ref="B31:B35"/>
    <mergeCell ref="E21:E25"/>
    <mergeCell ref="C101:C105"/>
    <mergeCell ref="E86:E90"/>
    <mergeCell ref="M101:M105"/>
    <mergeCell ref="E101:E105"/>
    <mergeCell ref="M143:M147"/>
    <mergeCell ref="E71:E75"/>
    <mergeCell ref="B81:B85"/>
    <mergeCell ref="D245:D249"/>
    <mergeCell ref="C240:C244"/>
    <mergeCell ref="D240:D244"/>
    <mergeCell ref="E240:E244"/>
    <mergeCell ref="D235:D239"/>
    <mergeCell ref="M245:M249"/>
    <mergeCell ref="D188:D192"/>
    <mergeCell ref="M215:M219"/>
    <mergeCell ref="B225:B229"/>
    <mergeCell ref="E235:E239"/>
    <mergeCell ref="E225:E229"/>
    <mergeCell ref="M193:M197"/>
    <mergeCell ref="D220:D224"/>
    <mergeCell ref="B210:B214"/>
    <mergeCell ref="C203:C207"/>
    <mergeCell ref="M203:M207"/>
    <mergeCell ref="E203:E207"/>
    <mergeCell ref="D203:D207"/>
    <mergeCell ref="B337:B341"/>
    <mergeCell ref="M317:M321"/>
    <mergeCell ref="N327:N331"/>
    <mergeCell ref="E300:E304"/>
    <mergeCell ref="D260:D264"/>
    <mergeCell ref="B260:B264"/>
    <mergeCell ref="B275:B279"/>
    <mergeCell ref="N76:N80"/>
    <mergeCell ref="E56:E60"/>
    <mergeCell ref="B76:B80"/>
    <mergeCell ref="E123:E127"/>
    <mergeCell ref="C153:C157"/>
    <mergeCell ref="B143:B147"/>
    <mergeCell ref="M255:M259"/>
    <mergeCell ref="E275:E279"/>
    <mergeCell ref="C260:C264"/>
    <mergeCell ref="M240:M244"/>
    <mergeCell ref="B203:B207"/>
    <mergeCell ref="M188:M192"/>
    <mergeCell ref="C188:C192"/>
    <mergeCell ref="E178:E182"/>
    <mergeCell ref="C178:C182"/>
    <mergeCell ref="B215:B219"/>
    <mergeCell ref="N240:N244"/>
  </mergeCells>
  <dataValidations count="92">
    <dataValidation type="list" allowBlank="1" showInputMessage="1" showErrorMessage="1" sqref="D11">
      <formula1>"Y,T,Y/T"</formula1>
    </dataValidation>
    <dataValidation type="list" allowBlank="1" showInputMessage="1" showErrorMessage="1" sqref="D46">
      <formula1>"Y,T,Y/T"</formula1>
    </dataValidation>
    <dataValidation type="list" allowBlank="1" showInputMessage="1" showErrorMessage="1" sqref="D36">
      <formula1>"Y,T,Y/T"</formula1>
    </dataValidation>
    <dataValidation type="list" allowBlank="1" showInputMessage="1" showErrorMessage="1" sqref="D26">
      <formula1>"Y,T,Y/T"</formula1>
    </dataValidation>
    <dataValidation type="list" allowBlank="1" showInputMessage="1" showErrorMessage="1" sqref="D6">
      <formula1>"Y,T,Y/T"</formula1>
    </dataValidation>
    <dataValidation type="list" allowBlank="1" showInputMessage="1" showErrorMessage="1" sqref="D153">
      <formula1>"Y,T,Y/T"</formula1>
    </dataValidation>
    <dataValidation type="list" allowBlank="1" showInputMessage="1" showErrorMessage="1" sqref="D210">
      <formula1>"Y,T,Y/T"</formula1>
    </dataValidation>
    <dataValidation type="list" allowBlank="1" showInputMessage="1" showErrorMessage="1" sqref="D31">
      <formula1>"Y,T,Y/T"</formula1>
    </dataValidation>
    <dataValidation type="list" allowBlank="1" showInputMessage="1" showErrorMessage="1" sqref="D96">
      <formula1>"Y,T,Y/T"</formula1>
    </dataValidation>
    <dataValidation type="list" allowBlank="1" showInputMessage="1" showErrorMessage="1" sqref="I108:I207">
      <formula1>"Y,T,Y/T"</formula1>
    </dataValidation>
    <dataValidation type="list" allowBlank="1" showInputMessage="1" showErrorMessage="1" sqref="K6:K105">
      <formula1>"Y,T,Y/T"</formula1>
    </dataValidation>
    <dataValidation type="list" allowBlank="1" showInputMessage="1" showErrorMessage="1" sqref="I6:I105">
      <formula1>"Y,T,Y/T"</formula1>
    </dataValidation>
    <dataValidation type="list" allowBlank="1" showInputMessage="1" showErrorMessage="1" sqref="M6:M105">
      <formula1>"Y,T,Y/T"</formula1>
    </dataValidation>
    <dataValidation type="list" allowBlank="1" showInputMessage="1" showErrorMessage="1" sqref="K210:K309">
      <formula1>"Y,T,Y/T"</formula1>
    </dataValidation>
    <dataValidation type="list" allowBlank="1" showInputMessage="1" showErrorMessage="1" sqref="I210:I309">
      <formula1>"Y,T,Y/T"</formula1>
    </dataValidation>
    <dataValidation type="list" allowBlank="1" showInputMessage="1" showErrorMessage="1" sqref="M312:M411">
      <formula1>"Y,T,Y/T"</formula1>
    </dataValidation>
    <dataValidation type="list" allowBlank="1" showInputMessage="1" showErrorMessage="1" sqref="D16">
      <formula1>"Y,T,Y/T"</formula1>
    </dataValidation>
    <dataValidation type="list" allowBlank="1" showInputMessage="1" showErrorMessage="1" sqref="D66">
      <formula1>"Y,T,Y/T"</formula1>
    </dataValidation>
    <dataValidation type="list" allowBlank="1" showInputMessage="1" showErrorMessage="1" sqref="D56">
      <formula1>"Y,T,Y/T"</formula1>
    </dataValidation>
    <dataValidation type="list" allowBlank="1" showInputMessage="1" showErrorMessage="1" sqref="D41">
      <formula1>"Y,T,Y/T"</formula1>
    </dataValidation>
    <dataValidation type="list" allowBlank="1" showInputMessage="1" showErrorMessage="1" sqref="D332">
      <formula1>"Y,T,Y/T"</formula1>
    </dataValidation>
    <dataValidation type="list" allowBlank="1" showInputMessage="1" showErrorMessage="1" sqref="D402">
      <formula1>"Y,T,Y/T"</formula1>
    </dataValidation>
    <dataValidation type="list" allowBlank="1" showInputMessage="1" showErrorMessage="1" sqref="D392">
      <formula1>"Y,T,Y/T"</formula1>
    </dataValidation>
    <dataValidation type="list" allowBlank="1" showInputMessage="1" showErrorMessage="1" sqref="D367">
      <formula1>"Y,T,Y/T"</formula1>
    </dataValidation>
    <dataValidation type="list" allowBlank="1" showInputMessage="1" showErrorMessage="1" sqref="I312:I411">
      <formula1>"Y,T,Y/T"</formula1>
    </dataValidation>
    <dataValidation type="list" allowBlank="1" showInputMessage="1" showErrorMessage="1" sqref="K312:K411">
      <formula1>"Y,T,Y/T"</formula1>
    </dataValidation>
    <dataValidation type="list" allowBlank="1" showInputMessage="1" showErrorMessage="1" sqref="D215">
      <formula1>"Y,T,Y/T"</formula1>
    </dataValidation>
    <dataValidation type="list" allowBlank="1" showInputMessage="1" showErrorMessage="1" sqref="D270">
      <formula1>"Y,T,Y/T"</formula1>
    </dataValidation>
    <dataValidation type="list" allowBlank="1" showInputMessage="1" showErrorMessage="1" sqref="D295">
      <formula1>"Y,T,Y/T"</formula1>
    </dataValidation>
    <dataValidation type="list" allowBlank="1" showInputMessage="1" showErrorMessage="1" sqref="D352">
      <formula1>"Y,T,Y/T"</formula1>
    </dataValidation>
    <dataValidation type="list" allowBlank="1" showInputMessage="1" showErrorMessage="1" sqref="D250">
      <formula1>"Y,T,Y/T"</formula1>
    </dataValidation>
    <dataValidation type="list" allowBlank="1" showInputMessage="1" showErrorMessage="1" sqref="D322">
      <formula1>"Y,T,Y/T"</formula1>
    </dataValidation>
    <dataValidation type="list" allowBlank="1" showInputMessage="1" showErrorMessage="1" sqref="D312">
      <formula1>"Y,T,Y/T"</formula1>
    </dataValidation>
    <dataValidation type="list" allowBlank="1" showInputMessage="1" showErrorMessage="1" sqref="D285">
      <formula1>"Y,T,Y/T"</formula1>
    </dataValidation>
    <dataValidation type="list" allowBlank="1" showInputMessage="1" showErrorMessage="1" sqref="D245">
      <formula1>"Y,T,Y/T"</formula1>
    </dataValidation>
    <dataValidation type="list" allowBlank="1" showInputMessage="1" showErrorMessage="1" sqref="D300">
      <formula1>"Y,T,Y/T"</formula1>
    </dataValidation>
    <dataValidation type="list" allowBlank="1" showInputMessage="1" showErrorMessage="1" sqref="D265">
      <formula1>"Y,T,Y/T"</formula1>
    </dataValidation>
    <dataValidation type="list" allowBlank="1" showInputMessage="1" showErrorMessage="1" sqref="D275">
      <formula1>"Y,T,Y/T"</formula1>
    </dataValidation>
    <dataValidation type="list" allowBlank="1" showInputMessage="1" showErrorMessage="1" sqref="D235">
      <formula1>"Y,T,Y/T"</formula1>
    </dataValidation>
    <dataValidation type="list" allowBlank="1" showInputMessage="1" showErrorMessage="1" sqref="D290">
      <formula1>"Y,T,Y/T"</formula1>
    </dataValidation>
    <dataValidation type="list" allowBlank="1" showInputMessage="1" showErrorMessage="1" sqref="D317">
      <formula1>"Y,T,Y/T"</formula1>
    </dataValidation>
    <dataValidation type="list" allowBlank="1" showInputMessage="1" showErrorMessage="1" sqref="D372">
      <formula1>"Y,T,Y/T"</formula1>
    </dataValidation>
    <dataValidation type="list" allowBlank="1" showInputMessage="1" showErrorMessage="1" sqref="D407">
      <formula1>"Y,T,Y/T"</formula1>
    </dataValidation>
    <dataValidation type="list" allowBlank="1" showInputMessage="1" showErrorMessage="1" sqref="D337">
      <formula1>"Y,T,Y/T"</formula1>
    </dataValidation>
    <dataValidation type="list" allowBlank="1" showInputMessage="1" showErrorMessage="1" sqref="D397">
      <formula1>"Y,T,Y/T"</formula1>
    </dataValidation>
    <dataValidation type="list" allowBlank="1" showInputMessage="1" showErrorMessage="1" sqref="D377">
      <formula1>"Y,T,Y/T"</formula1>
    </dataValidation>
    <dataValidation type="list" allowBlank="1" showInputMessage="1" showErrorMessage="1" sqref="D387">
      <formula1>"Y,T,Y/T"</formula1>
    </dataValidation>
    <dataValidation type="list" allowBlank="1" showInputMessage="1" showErrorMessage="1" sqref="D51">
      <formula1>"Y,T,Y/T"</formula1>
    </dataValidation>
    <dataValidation type="list" allowBlank="1" showInputMessage="1" showErrorMessage="1" sqref="K108:K207">
      <formula1>"Y,T,Y/T"</formula1>
    </dataValidation>
    <dataValidation type="list" allowBlank="1" showInputMessage="1" showErrorMessage="1" sqref="D91">
      <formula1>"Y,T,Y/T"</formula1>
    </dataValidation>
    <dataValidation type="list" allowBlank="1" showInputMessage="1" showErrorMessage="1" sqref="D81">
      <formula1>"Y,T,Y/T"</formula1>
    </dataValidation>
    <dataValidation type="list" allowBlank="1" showInputMessage="1" showErrorMessage="1" sqref="D76">
      <formula1>"Y,T,Y/T"</formula1>
    </dataValidation>
    <dataValidation type="list" allowBlank="1" showInputMessage="1" showErrorMessage="1" sqref="D71">
      <formula1>"Y,T,Y/T"</formula1>
    </dataValidation>
    <dataValidation type="list" allowBlank="1" showInputMessage="1" showErrorMessage="1" sqref="D101">
      <formula1>"Y,T,Y/T"</formula1>
    </dataValidation>
    <dataValidation type="list" allowBlank="1" showInputMessage="1" showErrorMessage="1" sqref="D21">
      <formula1>"Y,T,Y/T"</formula1>
    </dataValidation>
    <dataValidation type="list" allowBlank="1" showInputMessage="1" showErrorMessage="1" sqref="D138">
      <formula1>"Y,T,Y/T"</formula1>
    </dataValidation>
    <dataValidation type="list" allowBlank="1" showInputMessage="1" showErrorMessage="1" sqref="M108:M207">
      <formula1>"Y,T,Y/T"</formula1>
    </dataValidation>
    <dataValidation type="list" allowBlank="1" showInputMessage="1" showErrorMessage="1" sqref="D61">
      <formula1>"Y,T,Y/T"</formula1>
    </dataValidation>
    <dataValidation type="list" allowBlank="1" showInputMessage="1" showErrorMessage="1" sqref="M210:M309">
      <formula1>"Y,T,Y/T"</formula1>
    </dataValidation>
    <dataValidation type="list" allowBlank="1" showInputMessage="1" showErrorMessage="1" sqref="D163">
      <formula1>"Y,T,Y/T"</formula1>
    </dataValidation>
    <dataValidation type="list" allowBlank="1" showInputMessage="1" showErrorMessage="1" sqref="D220">
      <formula1>"Y,T,Y/T"</formula1>
    </dataValidation>
    <dataValidation type="list" allowBlank="1" showInputMessage="1" showErrorMessage="1" sqref="D183">
      <formula1>"Y,T,Y/T"</formula1>
    </dataValidation>
    <dataValidation type="list" allowBlank="1" showInputMessage="1" showErrorMessage="1" sqref="D193">
      <formula1>"Y,T,Y/T"</formula1>
    </dataValidation>
    <dataValidation type="list" allowBlank="1" showInputMessage="1" showErrorMessage="1" sqref="D327">
      <formula1>"Y,T,Y/T"</formula1>
    </dataValidation>
    <dataValidation type="list" allowBlank="1" showInputMessage="1" showErrorMessage="1" sqref="D382">
      <formula1>"Y,T,Y/T"</formula1>
    </dataValidation>
    <dataValidation type="list" allowBlank="1" showInputMessage="1" showErrorMessage="1" sqref="D347">
      <formula1>"Y,T,Y/T"</formula1>
    </dataValidation>
    <dataValidation type="list" allowBlank="1" showInputMessage="1" showErrorMessage="1" sqref="D357">
      <formula1>"Y,T,Y/T"</formula1>
    </dataValidation>
    <dataValidation type="list" allowBlank="1" showInputMessage="1" showErrorMessage="1" sqref="D143">
      <formula1>"Y,T,Y/T"</formula1>
    </dataValidation>
    <dataValidation type="list" allowBlank="1" showInputMessage="1" showErrorMessage="1" sqref="D198">
      <formula1>"Y,T,Y/T"</formula1>
    </dataValidation>
    <dataValidation type="list" allowBlank="1" showInputMessage="1" showErrorMessage="1" sqref="D305">
      <formula1>"Y,T,Y/T"</formula1>
    </dataValidation>
    <dataValidation type="list" allowBlank="1" showInputMessage="1" showErrorMessage="1" sqref="D362">
      <formula1>"Y,T,Y/T"</formula1>
    </dataValidation>
    <dataValidation type="list" allowBlank="1" showInputMessage="1" showErrorMessage="1" sqref="D118">
      <formula1>"Y,T,Y/T"</formula1>
    </dataValidation>
    <dataValidation type="list" allowBlank="1" showInputMessage="1" showErrorMessage="1" sqref="D178">
      <formula1>"Y,T,Y/T"</formula1>
    </dataValidation>
    <dataValidation type="list" allowBlank="1" showInputMessage="1" showErrorMessage="1" sqref="D255">
      <formula1>"Y,T,Y/T"</formula1>
    </dataValidation>
    <dataValidation type="list" allowBlank="1" showInputMessage="1" showErrorMessage="1" sqref="D342">
      <formula1>"Y,T,Y/T"</formula1>
    </dataValidation>
    <dataValidation type="list" allowBlank="1" showInputMessage="1" showErrorMessage="1" sqref="D113">
      <formula1>"Y,T,Y/T"</formula1>
    </dataValidation>
    <dataValidation type="list" allowBlank="1" showInputMessage="1" showErrorMessage="1" sqref="D158">
      <formula1>"Y,T,Y/T"</formula1>
    </dataValidation>
    <dataValidation type="list" allowBlank="1" showInputMessage="1" showErrorMessage="1" sqref="D133">
      <formula1>"Y,T,Y/T"</formula1>
    </dataValidation>
    <dataValidation type="list" allowBlank="1" showInputMessage="1" showErrorMessage="1" sqref="D123">
      <formula1>"Y,T,Y/T"</formula1>
    </dataValidation>
    <dataValidation type="list" allowBlank="1" showInputMessage="1" showErrorMessage="1" sqref="D108">
      <formula1>"Y,T,Y/T"</formula1>
    </dataValidation>
    <dataValidation type="list" allowBlank="1" showInputMessage="1" showErrorMessage="1" sqref="D225">
      <formula1>"Y,T,Y/T"</formula1>
    </dataValidation>
    <dataValidation type="list" allowBlank="1" showInputMessage="1" showErrorMessage="1" sqref="D280">
      <formula1>"Y,T,Y/T"</formula1>
    </dataValidation>
    <dataValidation type="list" allowBlank="1" showInputMessage="1" showErrorMessage="1" sqref="D128">
      <formula1>"Y,T,Y/T"</formula1>
    </dataValidation>
    <dataValidation type="list" allowBlank="1" showInputMessage="1" showErrorMessage="1" sqref="D188">
      <formula1>"Y,T,Y/T"</formula1>
    </dataValidation>
    <dataValidation type="list" allowBlank="1" showInputMessage="1" showErrorMessage="1" sqref="D168">
      <formula1>"Y,T,Y/T"</formula1>
    </dataValidation>
    <dataValidation type="list" allowBlank="1" showInputMessage="1" showErrorMessage="1" sqref="D240">
      <formula1>"Y,T,Y/T"</formula1>
    </dataValidation>
    <dataValidation type="list" allowBlank="1" showInputMessage="1" showErrorMessage="1" sqref="D230">
      <formula1>"Y,T,Y/T"</formula1>
    </dataValidation>
    <dataValidation type="list" allowBlank="1" showInputMessage="1" showErrorMessage="1" sqref="D203">
      <formula1>"Y,T,Y/T"</formula1>
    </dataValidation>
    <dataValidation type="list" allowBlank="1" showInputMessage="1" showErrorMessage="1" sqref="D86">
      <formula1>"Y,T,Y/T"</formula1>
    </dataValidation>
    <dataValidation type="list" allowBlank="1" showInputMessage="1" showErrorMessage="1" sqref="D148">
      <formula1>"Y,T,Y/T"</formula1>
    </dataValidation>
    <dataValidation type="list" allowBlank="1" showInputMessage="1" showErrorMessage="1" sqref="D173">
      <formula1>"Y,T,Y/T"</formula1>
    </dataValidation>
    <dataValidation type="list" allowBlank="1" showInputMessage="1" showErrorMessage="1" sqref="D260">
      <formula1>"Y,T,Y/T"</formula1>
    </dataValidation>
  </dataValidations>
  <pageMargins left="0.25" right="0.25" top="0.75" bottom="0.75" header="0.3" footer="0.3"/>
  <pageSetup paperSize="9" scale="28"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412"/>
  <sheetViews>
    <sheetView topLeftCell="B1" zoomScale="40" workbookViewId="0">
      <pane ySplit="4" topLeftCell="A371" activePane="bottomLeft" state="frozen"/>
      <selection pane="bottomLeft" activeCell="H412" sqref="H412:L412"/>
    </sheetView>
  </sheetViews>
  <sheetFormatPr defaultColWidth="12.5703125" defaultRowHeight="12.75"/>
  <cols>
    <col min="1" max="1" width="6.42578125" style="517" hidden="1" customWidth="1"/>
    <col min="2" max="2" width="4.5703125" style="587" customWidth="1"/>
    <col min="3" max="3" width="46.5703125" style="517" customWidth="1"/>
    <col min="4" max="4" width="4.140625" style="517" customWidth="1"/>
    <col min="5" max="5" width="14.42578125" style="517" customWidth="1"/>
    <col min="6" max="6" width="4.5703125" style="517" customWidth="1"/>
    <col min="7" max="7" width="47.42578125" style="518" customWidth="1"/>
    <col min="8" max="8" width="26.5703125" style="517" customWidth="1"/>
    <col min="9" max="9" width="4.42578125" style="517" customWidth="1"/>
    <col min="10" max="10" width="16" style="517" customWidth="1"/>
    <col min="11" max="11" width="4.42578125" style="517" customWidth="1"/>
    <col min="12" max="12" width="12.42578125" style="517" customWidth="1"/>
    <col min="13" max="13" width="4.42578125" style="517" customWidth="1"/>
    <col min="14" max="14" width="11.42578125" style="517" customWidth="1"/>
    <col min="15" max="16384" width="12.5703125" style="517"/>
  </cols>
  <sheetData>
    <row r="1" spans="2:14" s="520" customFormat="1" ht="15.75">
      <c r="B1" s="868" t="s">
        <v>33</v>
      </c>
      <c r="C1" s="868"/>
      <c r="D1" s="868"/>
      <c r="E1" s="868"/>
      <c r="F1" s="868"/>
      <c r="G1" s="868"/>
      <c r="H1" s="868"/>
      <c r="I1" s="868"/>
      <c r="J1" s="868"/>
      <c r="K1" s="868"/>
      <c r="L1" s="868"/>
      <c r="M1" s="868"/>
      <c r="N1" s="868"/>
    </row>
    <row r="2" spans="2:14" s="520" customFormat="1" ht="15.75">
      <c r="B2" s="867" t="s">
        <v>654</v>
      </c>
      <c r="C2" s="867"/>
      <c r="D2" s="867"/>
      <c r="E2" s="867"/>
      <c r="F2" s="867"/>
      <c r="G2" s="867"/>
      <c r="H2" s="867"/>
      <c r="I2" s="867"/>
      <c r="J2" s="867"/>
      <c r="K2" s="867"/>
      <c r="L2" s="867"/>
      <c r="M2" s="867"/>
      <c r="N2" s="867"/>
    </row>
    <row r="3" spans="2:14" s="588" customFormat="1" ht="15.75">
      <c r="B3" s="863" t="s">
        <v>23</v>
      </c>
      <c r="C3" s="863" t="s">
        <v>503</v>
      </c>
      <c r="D3" s="869" t="s">
        <v>339</v>
      </c>
      <c r="E3" s="870"/>
      <c r="F3" s="863" t="s">
        <v>23</v>
      </c>
      <c r="G3" s="863" t="s">
        <v>504</v>
      </c>
      <c r="H3" s="863" t="s">
        <v>505</v>
      </c>
      <c r="I3" s="863" t="s">
        <v>506</v>
      </c>
      <c r="J3" s="863"/>
      <c r="K3" s="863"/>
      <c r="L3" s="863"/>
      <c r="M3" s="863"/>
      <c r="N3" s="863"/>
    </row>
    <row r="4" spans="2:14" s="588" customFormat="1" ht="15.75">
      <c r="B4" s="863"/>
      <c r="C4" s="863"/>
      <c r="D4" s="871"/>
      <c r="E4" s="872"/>
      <c r="F4" s="863"/>
      <c r="G4" s="863"/>
      <c r="H4" s="863"/>
      <c r="I4" s="863" t="s">
        <v>4</v>
      </c>
      <c r="J4" s="863"/>
      <c r="K4" s="863" t="s">
        <v>3</v>
      </c>
      <c r="L4" s="863"/>
      <c r="M4" s="863" t="s">
        <v>52</v>
      </c>
      <c r="N4" s="863"/>
    </row>
    <row r="5" spans="2:14" s="520" customFormat="1" ht="15.75">
      <c r="B5" s="864" t="s">
        <v>509</v>
      </c>
      <c r="C5" s="865"/>
      <c r="D5" s="865"/>
      <c r="E5" s="865"/>
      <c r="F5" s="865"/>
      <c r="G5" s="865"/>
      <c r="H5" s="865"/>
      <c r="I5" s="865"/>
      <c r="J5" s="865"/>
      <c r="K5" s="865"/>
      <c r="L5" s="865"/>
      <c r="M5" s="865"/>
      <c r="N5" s="866"/>
    </row>
    <row r="6" spans="2:14" ht="15.75">
      <c r="B6" s="836">
        <v>1</v>
      </c>
      <c r="C6" s="839"/>
      <c r="D6" s="857" t="s">
        <v>26</v>
      </c>
      <c r="E6" s="860" t="str">
        <f>IF(D6="Y",1,IF(D6="T",0,IF(D6="Y/T","Belum diisi","Error")))</f>
        <v>Belum diisi</v>
      </c>
      <c r="F6" s="528">
        <v>1</v>
      </c>
      <c r="G6" s="529"/>
      <c r="H6" s="589" t="str">
        <f t="shared" ref="H6:H69" si="0">IF(OR(J6="Isi Dulu",L6="Isi Dulu",J6="Isi Tujuan",L6="Isi Tujuan"),"Belum Diisi",IF(SUM(J6,L6)=2,1,IF(SUM(J6,L6)=1,0,IF(SUM(J6,L6)=0,0,"Error"))))</f>
        <v>Belum Diisi</v>
      </c>
      <c r="I6" s="590" t="s">
        <v>26</v>
      </c>
      <c r="J6" s="591" t="str">
        <f>IF($D$6="Y/T","Isi Tujuan",IF($E$6=0,0,IF(I6="Y",1,IF(I6="T",0,"Isi Dulu"))))</f>
        <v>Isi Tujuan</v>
      </c>
      <c r="K6" s="590" t="s">
        <v>26</v>
      </c>
      <c r="L6" s="591" t="str">
        <f>IF($D$6="Y/T","Isi Tujuan",IF($E$6=0,0,IF(K6="Y",1,IF(K6="T",0,"Isi Dulu"))))</f>
        <v>Isi Tujuan</v>
      </c>
      <c r="M6" s="848" t="s">
        <v>26</v>
      </c>
      <c r="N6" s="851" t="str">
        <f>IF(M6="Y",1,IF(M6="T",0,IF(M6="Y/T","Belum diisi","Error")))</f>
        <v>Belum diisi</v>
      </c>
    </row>
    <row r="7" spans="2:14" ht="15.75">
      <c r="B7" s="837"/>
      <c r="C7" s="840"/>
      <c r="D7" s="858"/>
      <c r="E7" s="861"/>
      <c r="F7" s="549">
        <v>2</v>
      </c>
      <c r="G7" s="550"/>
      <c r="H7" s="589" t="str">
        <f t="shared" si="0"/>
        <v>Belum Diisi</v>
      </c>
      <c r="I7" s="592" t="s">
        <v>26</v>
      </c>
      <c r="J7" s="593" t="str">
        <f>IF($D$6="Y/T","Isi Tujuan",IF($E$6=0,0,IF(I7="Y",1,IF(I7="T",0,"Isi Dulu"))))</f>
        <v>Isi Tujuan</v>
      </c>
      <c r="K7" s="592" t="s">
        <v>26</v>
      </c>
      <c r="L7" s="593" t="str">
        <f>IF($D$6="Y/T","Isi Tujuan",IF($E$6=0,0,IF(K7="Y",1,IF(K7="T",0,"Isi Dulu"))))</f>
        <v>Isi Tujuan</v>
      </c>
      <c r="M7" s="849"/>
      <c r="N7" s="852"/>
    </row>
    <row r="8" spans="2:14" ht="15.75">
      <c r="B8" s="837"/>
      <c r="C8" s="840"/>
      <c r="D8" s="858"/>
      <c r="E8" s="861"/>
      <c r="F8" s="549">
        <v>3</v>
      </c>
      <c r="G8" s="550"/>
      <c r="H8" s="589" t="str">
        <f t="shared" si="0"/>
        <v>Belum Diisi</v>
      </c>
      <c r="I8" s="592" t="s">
        <v>26</v>
      </c>
      <c r="J8" s="593" t="str">
        <f>IF($D$6="Y/T","Isi Tujuan",IF($E$6=0,0,IF(I8="Y",1,IF(I8="T",0,"Isi Dulu"))))</f>
        <v>Isi Tujuan</v>
      </c>
      <c r="K8" s="592" t="s">
        <v>26</v>
      </c>
      <c r="L8" s="593" t="str">
        <f>IF($D$6="Y/T","Isi Tujuan",IF($E$6=0,0,IF(K8="Y",1,IF(K8="T",0,"Isi Dulu"))))</f>
        <v>Isi Tujuan</v>
      </c>
      <c r="M8" s="849"/>
      <c r="N8" s="852"/>
    </row>
    <row r="9" spans="2:14" ht="15.75">
      <c r="B9" s="837"/>
      <c r="C9" s="840"/>
      <c r="D9" s="858"/>
      <c r="E9" s="861"/>
      <c r="F9" s="549">
        <v>4</v>
      </c>
      <c r="G9" s="550"/>
      <c r="H9" s="589" t="str">
        <f t="shared" si="0"/>
        <v>Belum Diisi</v>
      </c>
      <c r="I9" s="592" t="s">
        <v>26</v>
      </c>
      <c r="J9" s="593" t="str">
        <f>IF($D$6="Y/T","Isi Tujuan",IF($E$6=0,0,IF(I9="Y",1,IF(I9="T",0,"Isi Dulu"))))</f>
        <v>Isi Tujuan</v>
      </c>
      <c r="K9" s="592" t="s">
        <v>26</v>
      </c>
      <c r="L9" s="593" t="str">
        <f>IF($D$6="Y/T","Isi Tujuan",IF($E$6=0,0,IF(K9="Y",1,IF(K9="T",0,"Isi Dulu"))))</f>
        <v>Isi Tujuan</v>
      </c>
      <c r="M9" s="849"/>
      <c r="N9" s="852"/>
    </row>
    <row r="10" spans="2:14" ht="15.75">
      <c r="B10" s="838"/>
      <c r="C10" s="841"/>
      <c r="D10" s="859"/>
      <c r="E10" s="862"/>
      <c r="F10" s="569">
        <v>5</v>
      </c>
      <c r="G10" s="570"/>
      <c r="H10" s="594" t="str">
        <f t="shared" si="0"/>
        <v>Belum Diisi</v>
      </c>
      <c r="I10" s="595" t="s">
        <v>26</v>
      </c>
      <c r="J10" s="596" t="str">
        <f>IF($D$6="Y/T","Isi Tujuan",IF($E$6=0,0,IF(I10="Y",1,IF(I10="T",0,"Isi Dulu"))))</f>
        <v>Isi Tujuan</v>
      </c>
      <c r="K10" s="595" t="s">
        <v>26</v>
      </c>
      <c r="L10" s="596" t="str">
        <f>IF($D$6="Y/T","Isi Tujuan",IF($E$6=0,0,IF(K10="Y",1,IF(K10="T",0,"Isi Dulu"))))</f>
        <v>Isi Tujuan</v>
      </c>
      <c r="M10" s="850"/>
      <c r="N10" s="853"/>
    </row>
    <row r="11" spans="2:14" ht="15.75">
      <c r="B11" s="836">
        <v>2</v>
      </c>
      <c r="C11" s="839"/>
      <c r="D11" s="857" t="s">
        <v>26</v>
      </c>
      <c r="E11" s="860" t="str">
        <f>IF(D11="Y",1,IF(D11="T",0,IF(D11="Y/T","Belum diisi","Error")))</f>
        <v>Belum diisi</v>
      </c>
      <c r="F11" s="528">
        <v>1</v>
      </c>
      <c r="G11" s="529"/>
      <c r="H11" s="597" t="str">
        <f t="shared" si="0"/>
        <v>Belum Diisi</v>
      </c>
      <c r="I11" s="590" t="s">
        <v>26</v>
      </c>
      <c r="J11" s="591" t="str">
        <f>IF($D$11="Y/T","Isi Tujuan",IF($E$11=0,0,IF(I11="Y",1,IF(I11="T",0,"Isi Dulu"))))</f>
        <v>Isi Tujuan</v>
      </c>
      <c r="K11" s="590" t="s">
        <v>26</v>
      </c>
      <c r="L11" s="591" t="str">
        <f>IF($D$11="Y/T","Isi Tujuan",IF($E$11=0,0,IF(K11="Y",1,IF(K11="T",0,"Isi Dulu"))))</f>
        <v>Isi Tujuan</v>
      </c>
      <c r="M11" s="848" t="s">
        <v>26</v>
      </c>
      <c r="N11" s="851" t="str">
        <f>IF(M11="Y",1,IF(M11="T",0,IF(M11="Y/T","Belum diisi","Error")))</f>
        <v>Belum diisi</v>
      </c>
    </row>
    <row r="12" spans="2:14" ht="15.75">
      <c r="B12" s="837"/>
      <c r="C12" s="840"/>
      <c r="D12" s="858"/>
      <c r="E12" s="861"/>
      <c r="F12" s="549">
        <v>2</v>
      </c>
      <c r="G12" s="550"/>
      <c r="H12" s="598" t="str">
        <f t="shared" si="0"/>
        <v>Belum Diisi</v>
      </c>
      <c r="I12" s="592" t="s">
        <v>26</v>
      </c>
      <c r="J12" s="593" t="str">
        <f>IF($D$11="Y/T","Isi Tujuan",IF($E$11=0,0,IF(I12="Y",1,IF(I12="T",0,"Isi Dulu"))))</f>
        <v>Isi Tujuan</v>
      </c>
      <c r="K12" s="592" t="s">
        <v>26</v>
      </c>
      <c r="L12" s="593" t="str">
        <f>IF($D$11="Y/T","Isi Tujuan",IF($E$11=0,0,IF(K12="Y",1,IF(K12="T",0,"Isi Dulu"))))</f>
        <v>Isi Tujuan</v>
      </c>
      <c r="M12" s="849"/>
      <c r="N12" s="852"/>
    </row>
    <row r="13" spans="2:14" ht="15.75">
      <c r="B13" s="837"/>
      <c r="C13" s="840"/>
      <c r="D13" s="858"/>
      <c r="E13" s="861"/>
      <c r="F13" s="549">
        <v>3</v>
      </c>
      <c r="G13" s="550"/>
      <c r="H13" s="598" t="str">
        <f t="shared" si="0"/>
        <v>Belum Diisi</v>
      </c>
      <c r="I13" s="592" t="s">
        <v>26</v>
      </c>
      <c r="J13" s="593" t="str">
        <f>IF($D$11="Y/T","Isi Tujuan",IF($E$11=0,0,IF(I13="Y",1,IF(I13="T",0,"Isi Dulu"))))</f>
        <v>Isi Tujuan</v>
      </c>
      <c r="K13" s="592" t="s">
        <v>26</v>
      </c>
      <c r="L13" s="593" t="str">
        <f>IF($D$11="Y/T","Isi Tujuan",IF($E$11=0,0,IF(K13="Y",1,IF(K13="T",0,"Isi Dulu"))))</f>
        <v>Isi Tujuan</v>
      </c>
      <c r="M13" s="849"/>
      <c r="N13" s="852"/>
    </row>
    <row r="14" spans="2:14" ht="15.75">
      <c r="B14" s="837"/>
      <c r="C14" s="840"/>
      <c r="D14" s="858"/>
      <c r="E14" s="861"/>
      <c r="F14" s="549">
        <v>4</v>
      </c>
      <c r="G14" s="550"/>
      <c r="H14" s="598" t="str">
        <f t="shared" si="0"/>
        <v>Belum Diisi</v>
      </c>
      <c r="I14" s="592" t="s">
        <v>26</v>
      </c>
      <c r="J14" s="593" t="str">
        <f>IF($D$11="Y/T","Isi Tujuan",IF($E$11=0,0,IF(I14="Y",1,IF(I14="T",0,"Isi Dulu"))))</f>
        <v>Isi Tujuan</v>
      </c>
      <c r="K14" s="592" t="s">
        <v>26</v>
      </c>
      <c r="L14" s="593" t="str">
        <f>IF($D$11="Y/T","Isi Tujuan",IF($E$11=0,0,IF(K14="Y",1,IF(K14="T",0,"Isi Dulu"))))</f>
        <v>Isi Tujuan</v>
      </c>
      <c r="M14" s="849"/>
      <c r="N14" s="852"/>
    </row>
    <row r="15" spans="2:14" ht="15.75">
      <c r="B15" s="838"/>
      <c r="C15" s="841"/>
      <c r="D15" s="859"/>
      <c r="E15" s="862"/>
      <c r="F15" s="569">
        <v>5</v>
      </c>
      <c r="G15" s="570"/>
      <c r="H15" s="599" t="str">
        <f t="shared" si="0"/>
        <v>Belum Diisi</v>
      </c>
      <c r="I15" s="595" t="s">
        <v>26</v>
      </c>
      <c r="J15" s="596" t="str">
        <f>IF($D$11="Y/T","Isi Tujuan",IF($E$11=0,0,IF(I15="Y",1,IF(I15="T",0,"Isi Dulu"))))</f>
        <v>Isi Tujuan</v>
      </c>
      <c r="K15" s="595" t="s">
        <v>26</v>
      </c>
      <c r="L15" s="596" t="str">
        <f>IF($D$11="Y/T","Isi Tujuan",IF($E$11=0,0,IF(K15="Y",1,IF(K15="T",0,"Isi Dulu"))))</f>
        <v>Isi Tujuan</v>
      </c>
      <c r="M15" s="850"/>
      <c r="N15" s="853"/>
    </row>
    <row r="16" spans="2:14" ht="15.75">
      <c r="B16" s="836">
        <v>3</v>
      </c>
      <c r="C16" s="839"/>
      <c r="D16" s="857" t="s">
        <v>26</v>
      </c>
      <c r="E16" s="860" t="str">
        <f>IF(D16="Y",1,IF(D16="T",0,IF(D16="Y/T","Belum diisi","Error")))</f>
        <v>Belum diisi</v>
      </c>
      <c r="F16" s="528">
        <v>1</v>
      </c>
      <c r="G16" s="529"/>
      <c r="H16" s="600" t="str">
        <f t="shared" si="0"/>
        <v>Belum Diisi</v>
      </c>
      <c r="I16" s="590" t="s">
        <v>26</v>
      </c>
      <c r="J16" s="591" t="str">
        <f>IF($D$16="Y/T","Isi Tujuan",IF($E$16=0,0,IF(I16="Y",1,IF(I16="T",0,"Isi Dulu"))))</f>
        <v>Isi Tujuan</v>
      </c>
      <c r="K16" s="590" t="s">
        <v>26</v>
      </c>
      <c r="L16" s="591" t="str">
        <f>IF($D$16="Y/T","Isi Tujuan",IF($E$16=0,0,IF(K16="Y",1,IF(K16="T",0,"Isi Dulu"))))</f>
        <v>Isi Tujuan</v>
      </c>
      <c r="M16" s="848" t="s">
        <v>26</v>
      </c>
      <c r="N16" s="851" t="str">
        <f>IF(M16="Y",1,IF(M16="T",0,IF(M16="Y/T","Belum diisi","Error")))</f>
        <v>Belum diisi</v>
      </c>
    </row>
    <row r="17" spans="2:14" ht="15.75">
      <c r="B17" s="837"/>
      <c r="C17" s="840"/>
      <c r="D17" s="858"/>
      <c r="E17" s="861"/>
      <c r="F17" s="549">
        <v>2</v>
      </c>
      <c r="G17" s="550"/>
      <c r="H17" s="598" t="str">
        <f t="shared" si="0"/>
        <v>Belum Diisi</v>
      </c>
      <c r="I17" s="592" t="s">
        <v>26</v>
      </c>
      <c r="J17" s="593" t="str">
        <f>IF($D$16="Y/T","Isi Tujuan",IF($E$16=0,0,IF(I17="Y",1,IF(I17="T",0,"Isi Dulu"))))</f>
        <v>Isi Tujuan</v>
      </c>
      <c r="K17" s="592" t="s">
        <v>26</v>
      </c>
      <c r="L17" s="593" t="str">
        <f>IF($D$16="Y/T","Isi Tujuan",IF($E$16=0,0,IF(K17="Y",1,IF(K17="T",0,"Isi Dulu"))))</f>
        <v>Isi Tujuan</v>
      </c>
      <c r="M17" s="849"/>
      <c r="N17" s="852"/>
    </row>
    <row r="18" spans="2:14" ht="15.75">
      <c r="B18" s="837"/>
      <c r="C18" s="840"/>
      <c r="D18" s="858"/>
      <c r="E18" s="861"/>
      <c r="F18" s="549">
        <v>3</v>
      </c>
      <c r="G18" s="550"/>
      <c r="H18" s="598" t="str">
        <f t="shared" si="0"/>
        <v>Belum Diisi</v>
      </c>
      <c r="I18" s="592" t="s">
        <v>26</v>
      </c>
      <c r="J18" s="593" t="str">
        <f>IF($D$16="Y/T","Isi Tujuan",IF($E$16=0,0,IF(I18="Y",1,IF(I18="T",0,"Isi Dulu"))))</f>
        <v>Isi Tujuan</v>
      </c>
      <c r="K18" s="592" t="s">
        <v>26</v>
      </c>
      <c r="L18" s="593" t="str">
        <f>IF($D$16="Y/T","Isi Tujuan",IF($E$16=0,0,IF(K18="Y",1,IF(K18="T",0,"Isi Dulu"))))</f>
        <v>Isi Tujuan</v>
      </c>
      <c r="M18" s="849"/>
      <c r="N18" s="852"/>
    </row>
    <row r="19" spans="2:14" ht="15.75">
      <c r="B19" s="837"/>
      <c r="C19" s="840"/>
      <c r="D19" s="858"/>
      <c r="E19" s="861"/>
      <c r="F19" s="549">
        <v>4</v>
      </c>
      <c r="G19" s="550"/>
      <c r="H19" s="598" t="str">
        <f t="shared" si="0"/>
        <v>Belum Diisi</v>
      </c>
      <c r="I19" s="592" t="s">
        <v>26</v>
      </c>
      <c r="J19" s="593" t="str">
        <f>IF($D$16="Y/T","Isi Tujuan",IF($E$16=0,0,IF(I19="Y",1,IF(I19="T",0,"Isi Dulu"))))</f>
        <v>Isi Tujuan</v>
      </c>
      <c r="K19" s="592" t="s">
        <v>26</v>
      </c>
      <c r="L19" s="593" t="str">
        <f>IF($D$16="Y/T","Isi Tujuan",IF($E$16=0,0,IF(K19="Y",1,IF(K19="T",0,"Isi Dulu"))))</f>
        <v>Isi Tujuan</v>
      </c>
      <c r="M19" s="849"/>
      <c r="N19" s="852"/>
    </row>
    <row r="20" spans="2:14" ht="15.75">
      <c r="B20" s="838"/>
      <c r="C20" s="841"/>
      <c r="D20" s="859"/>
      <c r="E20" s="862"/>
      <c r="F20" s="569">
        <v>5</v>
      </c>
      <c r="G20" s="570"/>
      <c r="H20" s="599" t="str">
        <f t="shared" si="0"/>
        <v>Belum Diisi</v>
      </c>
      <c r="I20" s="595" t="s">
        <v>26</v>
      </c>
      <c r="J20" s="596" t="str">
        <f>IF($D$16="Y/T","Isi Tujuan",IF($E$16=0,0,IF(I20="Y",1,IF(I20="T",0,"Isi Dulu"))))</f>
        <v>Isi Tujuan</v>
      </c>
      <c r="K20" s="595" t="s">
        <v>26</v>
      </c>
      <c r="L20" s="596" t="str">
        <f>IF($D$16="Y/T","Isi Tujuan",IF($E$16=0,0,IF(K20="Y",1,IF(K20="T",0,"Isi Dulu"))))</f>
        <v>Isi Tujuan</v>
      </c>
      <c r="M20" s="850"/>
      <c r="N20" s="853"/>
    </row>
    <row r="21" spans="2:14" ht="15.75">
      <c r="B21" s="836">
        <v>4</v>
      </c>
      <c r="C21" s="839"/>
      <c r="D21" s="857" t="s">
        <v>26</v>
      </c>
      <c r="E21" s="860" t="str">
        <f>IF(D21="Y",1,IF(D21="T",0,IF(D21="Y/T","Belum diisi","Error")))</f>
        <v>Belum diisi</v>
      </c>
      <c r="F21" s="528">
        <v>1</v>
      </c>
      <c r="G21" s="529"/>
      <c r="H21" s="600" t="str">
        <f t="shared" si="0"/>
        <v>Belum Diisi</v>
      </c>
      <c r="I21" s="590" t="s">
        <v>26</v>
      </c>
      <c r="J21" s="591" t="str">
        <f>IF($D$21="Y/T","Isi Tujuan",IF($E$21=0,0,IF(I21="Y",1,IF(I21="T",0,"Isi Dulu"))))</f>
        <v>Isi Tujuan</v>
      </c>
      <c r="K21" s="590" t="s">
        <v>26</v>
      </c>
      <c r="L21" s="591" t="str">
        <f>IF($D$21="Y/T","Isi Tujuan",IF($E$21=0,0,IF(K21="Y",1,IF(K21="T",0,"Isi Dulu"))))</f>
        <v>Isi Tujuan</v>
      </c>
      <c r="M21" s="848" t="s">
        <v>26</v>
      </c>
      <c r="N21" s="851" t="str">
        <f>IF(M21="Y",1,IF(M21="T",0,IF(M21="Y/T","Belum diisi","Error")))</f>
        <v>Belum diisi</v>
      </c>
    </row>
    <row r="22" spans="2:14" ht="15.75">
      <c r="B22" s="837"/>
      <c r="C22" s="840"/>
      <c r="D22" s="858"/>
      <c r="E22" s="861"/>
      <c r="F22" s="549">
        <v>2</v>
      </c>
      <c r="G22" s="550"/>
      <c r="H22" s="598" t="str">
        <f t="shared" si="0"/>
        <v>Belum Diisi</v>
      </c>
      <c r="I22" s="592" t="s">
        <v>26</v>
      </c>
      <c r="J22" s="593" t="str">
        <f>IF($D$21="Y/T","Isi Tujuan",IF($E$21=0,0,IF(I22="Y",1,IF(I22="T",0,"Isi Dulu"))))</f>
        <v>Isi Tujuan</v>
      </c>
      <c r="K22" s="592" t="s">
        <v>26</v>
      </c>
      <c r="L22" s="593" t="str">
        <f>IF($D$21="Y/T","Isi Tujuan",IF($E$21=0,0,IF(K22="Y",1,IF(K22="T",0,"Isi Dulu"))))</f>
        <v>Isi Tujuan</v>
      </c>
      <c r="M22" s="849"/>
      <c r="N22" s="852"/>
    </row>
    <row r="23" spans="2:14" ht="15.75">
      <c r="B23" s="837"/>
      <c r="C23" s="840"/>
      <c r="D23" s="858"/>
      <c r="E23" s="861"/>
      <c r="F23" s="549">
        <v>3</v>
      </c>
      <c r="G23" s="550"/>
      <c r="H23" s="598" t="str">
        <f t="shared" si="0"/>
        <v>Belum Diisi</v>
      </c>
      <c r="I23" s="592" t="s">
        <v>26</v>
      </c>
      <c r="J23" s="593" t="str">
        <f>IF($D$21="Y/T","Isi Tujuan",IF($E$21=0,0,IF(I23="Y",1,IF(I23="T",0,"Isi Dulu"))))</f>
        <v>Isi Tujuan</v>
      </c>
      <c r="K23" s="592" t="s">
        <v>26</v>
      </c>
      <c r="L23" s="593" t="str">
        <f>IF($D$21="Y/T","Isi Tujuan",IF($E$21=0,0,IF(K23="Y",1,IF(K23="T",0,"Isi Dulu"))))</f>
        <v>Isi Tujuan</v>
      </c>
      <c r="M23" s="849"/>
      <c r="N23" s="852"/>
    </row>
    <row r="24" spans="2:14" ht="15.75">
      <c r="B24" s="837"/>
      <c r="C24" s="840"/>
      <c r="D24" s="858"/>
      <c r="E24" s="861"/>
      <c r="F24" s="549">
        <v>4</v>
      </c>
      <c r="G24" s="550"/>
      <c r="H24" s="598" t="str">
        <f t="shared" si="0"/>
        <v>Belum Diisi</v>
      </c>
      <c r="I24" s="592" t="s">
        <v>26</v>
      </c>
      <c r="J24" s="593" t="str">
        <f>IF($D$21="Y/T","Isi Tujuan",IF($E$21=0,0,IF(I24="Y",1,IF(I24="T",0,"Isi Dulu"))))</f>
        <v>Isi Tujuan</v>
      </c>
      <c r="K24" s="592" t="s">
        <v>26</v>
      </c>
      <c r="L24" s="593" t="str">
        <f>IF($D$21="Y/T","Isi Tujuan",IF($E$21=0,0,IF(K24="Y",1,IF(K24="T",0,"Isi Dulu"))))</f>
        <v>Isi Tujuan</v>
      </c>
      <c r="M24" s="849"/>
      <c r="N24" s="852"/>
    </row>
    <row r="25" spans="2:14" ht="15.75">
      <c r="B25" s="838"/>
      <c r="C25" s="841"/>
      <c r="D25" s="859"/>
      <c r="E25" s="862"/>
      <c r="F25" s="569">
        <v>5</v>
      </c>
      <c r="G25" s="570"/>
      <c r="H25" s="599" t="str">
        <f t="shared" si="0"/>
        <v>Belum Diisi</v>
      </c>
      <c r="I25" s="595" t="s">
        <v>26</v>
      </c>
      <c r="J25" s="596" t="str">
        <f>IF($D$21="Y/T","Isi Tujuan",IF($E$21=0,0,IF(I25="Y",1,IF(I25="T",0,"Isi Dulu"))))</f>
        <v>Isi Tujuan</v>
      </c>
      <c r="K25" s="595" t="s">
        <v>26</v>
      </c>
      <c r="L25" s="596" t="str">
        <f>IF($D$21="Y/T","Isi Tujuan",IF($E$21=0,0,IF(K25="Y",1,IF(K25="T",0,"Isi Dulu"))))</f>
        <v>Isi Tujuan</v>
      </c>
      <c r="M25" s="850"/>
      <c r="N25" s="853"/>
    </row>
    <row r="26" spans="2:14" ht="15.75">
      <c r="B26" s="836">
        <v>5</v>
      </c>
      <c r="C26" s="839"/>
      <c r="D26" s="857" t="s">
        <v>26</v>
      </c>
      <c r="E26" s="860" t="str">
        <f>IF(D26="Y",1,IF(D26="T",0,IF(D26="Y/T","Belum diisi","Error")))</f>
        <v>Belum diisi</v>
      </c>
      <c r="F26" s="528">
        <v>1</v>
      </c>
      <c r="G26" s="529"/>
      <c r="H26" s="600" t="str">
        <f t="shared" si="0"/>
        <v>Belum Diisi</v>
      </c>
      <c r="I26" s="590" t="s">
        <v>26</v>
      </c>
      <c r="J26" s="591" t="str">
        <f>IF($D$26="Y/T","Isi Tujuan",IF($E$26=0,0,IF(I26="Y",1,IF(I26="T",0,"Isi Dulu"))))</f>
        <v>Isi Tujuan</v>
      </c>
      <c r="K26" s="590" t="s">
        <v>26</v>
      </c>
      <c r="L26" s="591" t="str">
        <f>IF($D$26="Y/T","Isi Tujuan",IF($E$26=0,0,IF(K26="Y",1,IF(K26="T",0,"Isi Dulu"))))</f>
        <v>Isi Tujuan</v>
      </c>
      <c r="M26" s="848" t="s">
        <v>26</v>
      </c>
      <c r="N26" s="851" t="str">
        <f>IF(M26="Y",1,IF(M26="T",0,IF(M26="Y/T","Belum diisi","Error")))</f>
        <v>Belum diisi</v>
      </c>
    </row>
    <row r="27" spans="2:14" ht="15.75">
      <c r="B27" s="837"/>
      <c r="C27" s="840"/>
      <c r="D27" s="858"/>
      <c r="E27" s="861"/>
      <c r="F27" s="549">
        <v>2</v>
      </c>
      <c r="G27" s="550"/>
      <c r="H27" s="598" t="str">
        <f t="shared" si="0"/>
        <v>Belum Diisi</v>
      </c>
      <c r="I27" s="592" t="s">
        <v>26</v>
      </c>
      <c r="J27" s="593" t="str">
        <f>IF($D$26="Y/T","Isi Tujuan",IF($E$26=0,0,IF(I27="Y",1,IF(I27="T",0,"Isi Dulu"))))</f>
        <v>Isi Tujuan</v>
      </c>
      <c r="K27" s="592" t="s">
        <v>26</v>
      </c>
      <c r="L27" s="593" t="str">
        <f>IF($D$26="Y/T","Isi Tujuan",IF($E$26=0,0,IF(K27="Y",1,IF(K27="T",0,"Isi Dulu"))))</f>
        <v>Isi Tujuan</v>
      </c>
      <c r="M27" s="849"/>
      <c r="N27" s="852"/>
    </row>
    <row r="28" spans="2:14" ht="15.75">
      <c r="B28" s="837"/>
      <c r="C28" s="840"/>
      <c r="D28" s="858"/>
      <c r="E28" s="861"/>
      <c r="F28" s="549">
        <v>3</v>
      </c>
      <c r="G28" s="550"/>
      <c r="H28" s="598" t="str">
        <f t="shared" si="0"/>
        <v>Belum Diisi</v>
      </c>
      <c r="I28" s="592" t="s">
        <v>26</v>
      </c>
      <c r="J28" s="593" t="str">
        <f>IF($D$26="Y/T","Isi Tujuan",IF($E$26=0,0,IF(I28="Y",1,IF(I28="T",0,"Isi Dulu"))))</f>
        <v>Isi Tujuan</v>
      </c>
      <c r="K28" s="592" t="s">
        <v>26</v>
      </c>
      <c r="L28" s="593" t="str">
        <f>IF($D$26="Y/T","Isi Tujuan",IF($E$26=0,0,IF(K28="Y",1,IF(K28="T",0,"Isi Dulu"))))</f>
        <v>Isi Tujuan</v>
      </c>
      <c r="M28" s="849"/>
      <c r="N28" s="852"/>
    </row>
    <row r="29" spans="2:14" ht="15.75">
      <c r="B29" s="837"/>
      <c r="C29" s="840"/>
      <c r="D29" s="858"/>
      <c r="E29" s="861"/>
      <c r="F29" s="549">
        <v>4</v>
      </c>
      <c r="G29" s="550"/>
      <c r="H29" s="598" t="str">
        <f t="shared" si="0"/>
        <v>Belum Diisi</v>
      </c>
      <c r="I29" s="592" t="s">
        <v>26</v>
      </c>
      <c r="J29" s="593" t="str">
        <f>IF($D$26="Y/T","Isi Tujuan",IF($E$26=0,0,IF(I29="Y",1,IF(I29="T",0,"Isi Dulu"))))</f>
        <v>Isi Tujuan</v>
      </c>
      <c r="K29" s="592" t="s">
        <v>26</v>
      </c>
      <c r="L29" s="593" t="str">
        <f>IF($D$26="Y/T","Isi Tujuan",IF($E$26=0,0,IF(K29="Y",1,IF(K29="T",0,"Isi Dulu"))))</f>
        <v>Isi Tujuan</v>
      </c>
      <c r="M29" s="849"/>
      <c r="N29" s="852"/>
    </row>
    <row r="30" spans="2:14" ht="15.75">
      <c r="B30" s="838"/>
      <c r="C30" s="841"/>
      <c r="D30" s="859"/>
      <c r="E30" s="862"/>
      <c r="F30" s="569">
        <v>5</v>
      </c>
      <c r="G30" s="570"/>
      <c r="H30" s="599" t="str">
        <f t="shared" si="0"/>
        <v>Belum Diisi</v>
      </c>
      <c r="I30" s="595" t="s">
        <v>26</v>
      </c>
      <c r="J30" s="596" t="str">
        <f>IF($D$26="Y/T","Isi Tujuan",IF($E$26=0,0,IF(I30="Y",1,IF(I30="T",0,"Isi Dulu"))))</f>
        <v>Isi Tujuan</v>
      </c>
      <c r="K30" s="595" t="s">
        <v>26</v>
      </c>
      <c r="L30" s="596" t="str">
        <f>IF($D$26="Y/T","Isi Tujuan",IF($E$26=0,0,IF(K30="Y",1,IF(K30="T",0,"Isi Dulu"))))</f>
        <v>Isi Tujuan</v>
      </c>
      <c r="M30" s="850"/>
      <c r="N30" s="853"/>
    </row>
    <row r="31" spans="2:14" ht="15.75">
      <c r="B31" s="836">
        <v>6</v>
      </c>
      <c r="C31" s="839"/>
      <c r="D31" s="857" t="s">
        <v>26</v>
      </c>
      <c r="E31" s="860" t="str">
        <f>IF(D31="Y",1,IF(D31="T",0,IF(D31="Y/T","Belum diisi","Error")))</f>
        <v>Belum diisi</v>
      </c>
      <c r="F31" s="528">
        <v>1</v>
      </c>
      <c r="G31" s="529"/>
      <c r="H31" s="600" t="str">
        <f t="shared" si="0"/>
        <v>Belum Diisi</v>
      </c>
      <c r="I31" s="590" t="s">
        <v>26</v>
      </c>
      <c r="J31" s="591" t="str">
        <f>IF($D$31="Y/T","Isi Tujuan",IF($E$31=0,0,IF(I31="Y",1,IF(I31="T",0,"Isi Dulu"))))</f>
        <v>Isi Tujuan</v>
      </c>
      <c r="K31" s="590" t="s">
        <v>26</v>
      </c>
      <c r="L31" s="591" t="str">
        <f>IF($D$31="Y/T","Isi Tujuan",IF($E$31=0,0,IF(K31="Y",1,IF(K31="T",0,"Isi Dulu"))))</f>
        <v>Isi Tujuan</v>
      </c>
      <c r="M31" s="848" t="s">
        <v>26</v>
      </c>
      <c r="N31" s="851" t="str">
        <f>IF(M31="Y",1,IF(M31="T",0,IF(M31="Y/T","Belum diisi","Error")))</f>
        <v>Belum diisi</v>
      </c>
    </row>
    <row r="32" spans="2:14" ht="15.75">
      <c r="B32" s="837"/>
      <c r="C32" s="840"/>
      <c r="D32" s="858"/>
      <c r="E32" s="861"/>
      <c r="F32" s="549">
        <v>2</v>
      </c>
      <c r="G32" s="550"/>
      <c r="H32" s="598" t="str">
        <f t="shared" si="0"/>
        <v>Belum Diisi</v>
      </c>
      <c r="I32" s="592" t="s">
        <v>26</v>
      </c>
      <c r="J32" s="593" t="str">
        <f>IF($D$31="Y/T","Isi Tujuan",IF($E$31=0,0,IF(I32="Y",1,IF(I32="T",0,"Isi Dulu"))))</f>
        <v>Isi Tujuan</v>
      </c>
      <c r="K32" s="592" t="s">
        <v>26</v>
      </c>
      <c r="L32" s="593" t="str">
        <f>IF($D$31="Y/T","Isi Tujuan",IF($E$31=0,0,IF(K32="Y",1,IF(K32="T",0,"Isi Dulu"))))</f>
        <v>Isi Tujuan</v>
      </c>
      <c r="M32" s="849"/>
      <c r="N32" s="852"/>
    </row>
    <row r="33" spans="2:14" ht="15.75">
      <c r="B33" s="837"/>
      <c r="C33" s="840"/>
      <c r="D33" s="858"/>
      <c r="E33" s="861"/>
      <c r="F33" s="549">
        <v>3</v>
      </c>
      <c r="G33" s="550"/>
      <c r="H33" s="598" t="str">
        <f t="shared" si="0"/>
        <v>Belum Diisi</v>
      </c>
      <c r="I33" s="592" t="s">
        <v>26</v>
      </c>
      <c r="J33" s="593" t="str">
        <f>IF($D$31="Y/T","Isi Tujuan",IF($E$31=0,0,IF(I33="Y",1,IF(I33="T",0,"Isi Dulu"))))</f>
        <v>Isi Tujuan</v>
      </c>
      <c r="K33" s="592" t="s">
        <v>26</v>
      </c>
      <c r="L33" s="593" t="str">
        <f>IF($D$31="Y/T","Isi Tujuan",IF($E$31=0,0,IF(K33="Y",1,IF(K33="T",0,"Isi Dulu"))))</f>
        <v>Isi Tujuan</v>
      </c>
      <c r="M33" s="849"/>
      <c r="N33" s="852"/>
    </row>
    <row r="34" spans="2:14" ht="15.75">
      <c r="B34" s="837"/>
      <c r="C34" s="840"/>
      <c r="D34" s="858"/>
      <c r="E34" s="861"/>
      <c r="F34" s="549">
        <v>4</v>
      </c>
      <c r="G34" s="550"/>
      <c r="H34" s="598" t="str">
        <f t="shared" si="0"/>
        <v>Belum Diisi</v>
      </c>
      <c r="I34" s="592" t="s">
        <v>26</v>
      </c>
      <c r="J34" s="593" t="str">
        <f>IF($D$31="Y/T","Isi Tujuan",IF($E$31=0,0,IF(I34="Y",1,IF(I34="T",0,"Isi Dulu"))))</f>
        <v>Isi Tujuan</v>
      </c>
      <c r="K34" s="592" t="s">
        <v>26</v>
      </c>
      <c r="L34" s="593" t="str">
        <f>IF($D$31="Y/T","Isi Tujuan",IF($E$31=0,0,IF(K34="Y",1,IF(K34="T",0,"Isi Dulu"))))</f>
        <v>Isi Tujuan</v>
      </c>
      <c r="M34" s="849"/>
      <c r="N34" s="852"/>
    </row>
    <row r="35" spans="2:14" ht="15.75">
      <c r="B35" s="838"/>
      <c r="C35" s="841"/>
      <c r="D35" s="859"/>
      <c r="E35" s="862"/>
      <c r="F35" s="569">
        <v>5</v>
      </c>
      <c r="G35" s="570"/>
      <c r="H35" s="599" t="str">
        <f t="shared" si="0"/>
        <v>Belum Diisi</v>
      </c>
      <c r="I35" s="595" t="s">
        <v>26</v>
      </c>
      <c r="J35" s="596" t="str">
        <f>IF($D$31="Y/T","Isi Tujuan",IF($E$31=0,0,IF(I35="Y",1,IF(I35="T",0,"Isi Dulu"))))</f>
        <v>Isi Tujuan</v>
      </c>
      <c r="K35" s="595" t="s">
        <v>26</v>
      </c>
      <c r="L35" s="596" t="str">
        <f>IF($D$31="Y/T","Isi Tujuan",IF($E$31=0,0,IF(K35="Y",1,IF(K35="T",0,"Isi Dulu"))))</f>
        <v>Isi Tujuan</v>
      </c>
      <c r="M35" s="850"/>
      <c r="N35" s="853"/>
    </row>
    <row r="36" spans="2:14" ht="15.75">
      <c r="B36" s="836">
        <v>7</v>
      </c>
      <c r="C36" s="839"/>
      <c r="D36" s="857" t="s">
        <v>26</v>
      </c>
      <c r="E36" s="860" t="str">
        <f>IF(D36="Y",1,IF(D36="T",0,IF(D36="Y/T","Belum diisi","Error")))</f>
        <v>Belum diisi</v>
      </c>
      <c r="F36" s="528">
        <v>1</v>
      </c>
      <c r="G36" s="529"/>
      <c r="H36" s="600" t="str">
        <f t="shared" si="0"/>
        <v>Belum Diisi</v>
      </c>
      <c r="I36" s="590" t="s">
        <v>26</v>
      </c>
      <c r="J36" s="591" t="str">
        <f>IF($D$36="Y/T","Isi Tujuan",IF($E$36=0,0,IF(I36="Y",1,IF(I36="T",0,"Isi Dulu"))))</f>
        <v>Isi Tujuan</v>
      </c>
      <c r="K36" s="590" t="s">
        <v>26</v>
      </c>
      <c r="L36" s="591" t="str">
        <f>IF($D$36="Y/T","Isi Tujuan",IF($E$36=0,0,IF(K36="Y",1,IF(K36="T",0,"Isi Dulu"))))</f>
        <v>Isi Tujuan</v>
      </c>
      <c r="M36" s="848" t="s">
        <v>26</v>
      </c>
      <c r="N36" s="851" t="str">
        <f>IF(M36="Y",1,IF(M36="T",0,IF(M36="Y/T","Belum diisi","Error")))</f>
        <v>Belum diisi</v>
      </c>
    </row>
    <row r="37" spans="2:14" ht="15.75">
      <c r="B37" s="837"/>
      <c r="C37" s="840"/>
      <c r="D37" s="858"/>
      <c r="E37" s="861"/>
      <c r="F37" s="549">
        <v>2</v>
      </c>
      <c r="G37" s="550"/>
      <c r="H37" s="598" t="str">
        <f t="shared" si="0"/>
        <v>Belum Diisi</v>
      </c>
      <c r="I37" s="592" t="s">
        <v>26</v>
      </c>
      <c r="J37" s="593" t="str">
        <f>IF($D$36="Y/T","Isi Tujuan",IF($E$36=0,0,IF(I37="Y",1,IF(I37="T",0,"Isi Dulu"))))</f>
        <v>Isi Tujuan</v>
      </c>
      <c r="K37" s="592" t="s">
        <v>26</v>
      </c>
      <c r="L37" s="593" t="str">
        <f>IF($D$36="Y/T","Isi Tujuan",IF($E$36=0,0,IF(K37="Y",1,IF(K37="T",0,"Isi Dulu"))))</f>
        <v>Isi Tujuan</v>
      </c>
      <c r="M37" s="849"/>
      <c r="N37" s="852"/>
    </row>
    <row r="38" spans="2:14" ht="15.75">
      <c r="B38" s="837"/>
      <c r="C38" s="840"/>
      <c r="D38" s="858"/>
      <c r="E38" s="861"/>
      <c r="F38" s="549">
        <v>3</v>
      </c>
      <c r="G38" s="550"/>
      <c r="H38" s="598" t="str">
        <f t="shared" si="0"/>
        <v>Belum Diisi</v>
      </c>
      <c r="I38" s="592" t="s">
        <v>26</v>
      </c>
      <c r="J38" s="593" t="str">
        <f>IF($D$36="Y/T","Isi Tujuan",IF($E$36=0,0,IF(I38="Y",1,IF(I38="T",0,"Isi Dulu"))))</f>
        <v>Isi Tujuan</v>
      </c>
      <c r="K38" s="592" t="s">
        <v>26</v>
      </c>
      <c r="L38" s="593" t="str">
        <f>IF($D$36="Y/T","Isi Tujuan",IF($E$36=0,0,IF(K38="Y",1,IF(K38="T",0,"Isi Dulu"))))</f>
        <v>Isi Tujuan</v>
      </c>
      <c r="M38" s="849"/>
      <c r="N38" s="852"/>
    </row>
    <row r="39" spans="2:14" ht="15.75">
      <c r="B39" s="837"/>
      <c r="C39" s="840"/>
      <c r="D39" s="858"/>
      <c r="E39" s="861"/>
      <c r="F39" s="549">
        <v>4</v>
      </c>
      <c r="G39" s="550"/>
      <c r="H39" s="598" t="str">
        <f t="shared" si="0"/>
        <v>Belum Diisi</v>
      </c>
      <c r="I39" s="592" t="s">
        <v>26</v>
      </c>
      <c r="J39" s="593" t="str">
        <f>IF($D$36="Y/T","Isi Tujuan",IF($E$36=0,0,IF(I39="Y",1,IF(I39="T",0,"Isi Dulu"))))</f>
        <v>Isi Tujuan</v>
      </c>
      <c r="K39" s="592" t="s">
        <v>26</v>
      </c>
      <c r="L39" s="593" t="str">
        <f>IF($D$36="Y/T","Isi Tujuan",IF($E$36=0,0,IF(K39="Y",1,IF(K39="T",0,"Isi Dulu"))))</f>
        <v>Isi Tujuan</v>
      </c>
      <c r="M39" s="849"/>
      <c r="N39" s="852"/>
    </row>
    <row r="40" spans="2:14" ht="15.75">
      <c r="B40" s="838"/>
      <c r="C40" s="841"/>
      <c r="D40" s="859"/>
      <c r="E40" s="862"/>
      <c r="F40" s="569">
        <v>5</v>
      </c>
      <c r="G40" s="570"/>
      <c r="H40" s="599" t="str">
        <f t="shared" si="0"/>
        <v>Belum Diisi</v>
      </c>
      <c r="I40" s="595" t="s">
        <v>26</v>
      </c>
      <c r="J40" s="596" t="str">
        <f>IF($D$36="Y/T","Isi Tujuan",IF($E$36=0,0,IF(I40="Y",1,IF(I40="T",0,"Isi Dulu"))))</f>
        <v>Isi Tujuan</v>
      </c>
      <c r="K40" s="595" t="s">
        <v>26</v>
      </c>
      <c r="L40" s="596" t="str">
        <f>IF($D$36="Y/T","Isi Tujuan",IF($E$36=0,0,IF(K40="Y",1,IF(K40="T",0,"Isi Dulu"))))</f>
        <v>Isi Tujuan</v>
      </c>
      <c r="M40" s="850"/>
      <c r="N40" s="853"/>
    </row>
    <row r="41" spans="2:14" ht="15.75">
      <c r="B41" s="836">
        <v>8</v>
      </c>
      <c r="C41" s="839"/>
      <c r="D41" s="857" t="s">
        <v>26</v>
      </c>
      <c r="E41" s="860" t="str">
        <f>IF(D41="Y",1,IF(D41="T",0,IF(D41="Y/T","Belum diisi","Error")))</f>
        <v>Belum diisi</v>
      </c>
      <c r="F41" s="528">
        <v>1</v>
      </c>
      <c r="G41" s="529"/>
      <c r="H41" s="600" t="str">
        <f t="shared" si="0"/>
        <v>Belum Diisi</v>
      </c>
      <c r="I41" s="590" t="s">
        <v>26</v>
      </c>
      <c r="J41" s="591" t="str">
        <f>IF($D$41="Y/T","Isi Tujuan",IF($E$41=0,0,IF(I41="Y",1,IF(I41="T",0,"Isi Dulu"))))</f>
        <v>Isi Tujuan</v>
      </c>
      <c r="K41" s="590" t="s">
        <v>26</v>
      </c>
      <c r="L41" s="591" t="str">
        <f>IF($D$41="Y/T","Isi Tujuan",IF($E$41=0,0,IF(K41="Y",1,IF(K41="T",0,"Isi Dulu"))))</f>
        <v>Isi Tujuan</v>
      </c>
      <c r="M41" s="848" t="s">
        <v>26</v>
      </c>
      <c r="N41" s="851" t="str">
        <f>IF(M41="Y",1,IF(M41="T",0,IF(M41="Y/T","Belum diisi","Error")))</f>
        <v>Belum diisi</v>
      </c>
    </row>
    <row r="42" spans="2:14" ht="15.75">
      <c r="B42" s="837"/>
      <c r="C42" s="840"/>
      <c r="D42" s="858"/>
      <c r="E42" s="861"/>
      <c r="F42" s="549">
        <v>2</v>
      </c>
      <c r="G42" s="550"/>
      <c r="H42" s="598" t="str">
        <f t="shared" si="0"/>
        <v>Belum Diisi</v>
      </c>
      <c r="I42" s="592" t="s">
        <v>26</v>
      </c>
      <c r="J42" s="593" t="str">
        <f>IF($D$41="Y/T","Isi Tujuan",IF($E$41=0,0,IF(I42="Y",1,IF(I42="T",0,"Isi Dulu"))))</f>
        <v>Isi Tujuan</v>
      </c>
      <c r="K42" s="592" t="s">
        <v>26</v>
      </c>
      <c r="L42" s="593" t="str">
        <f>IF($D$41="Y/T","Isi Tujuan",IF($E$41=0,0,IF(K42="Y",1,IF(K42="T",0,"Isi Dulu"))))</f>
        <v>Isi Tujuan</v>
      </c>
      <c r="M42" s="849"/>
      <c r="N42" s="852"/>
    </row>
    <row r="43" spans="2:14" ht="15.75">
      <c r="B43" s="837"/>
      <c r="C43" s="840"/>
      <c r="D43" s="858"/>
      <c r="E43" s="861"/>
      <c r="F43" s="549">
        <v>3</v>
      </c>
      <c r="G43" s="550"/>
      <c r="H43" s="598" t="str">
        <f t="shared" si="0"/>
        <v>Belum Diisi</v>
      </c>
      <c r="I43" s="592" t="s">
        <v>26</v>
      </c>
      <c r="J43" s="593" t="str">
        <f>IF($D$41="Y/T","Isi Tujuan",IF($E$41=0,0,IF(I43="Y",1,IF(I43="T",0,"Isi Dulu"))))</f>
        <v>Isi Tujuan</v>
      </c>
      <c r="K43" s="592" t="s">
        <v>26</v>
      </c>
      <c r="L43" s="593" t="str">
        <f>IF($D$41="Y/T","Isi Tujuan",IF($E$41=0,0,IF(K43="Y",1,IF(K43="T",0,"Isi Dulu"))))</f>
        <v>Isi Tujuan</v>
      </c>
      <c r="M43" s="849"/>
      <c r="N43" s="852"/>
    </row>
    <row r="44" spans="2:14" ht="15.75">
      <c r="B44" s="837"/>
      <c r="C44" s="840"/>
      <c r="D44" s="858"/>
      <c r="E44" s="861"/>
      <c r="F44" s="549">
        <v>4</v>
      </c>
      <c r="G44" s="550"/>
      <c r="H44" s="598" t="str">
        <f t="shared" si="0"/>
        <v>Belum Diisi</v>
      </c>
      <c r="I44" s="592" t="s">
        <v>26</v>
      </c>
      <c r="J44" s="593" t="str">
        <f>IF($D$41="Y/T","Isi Tujuan",IF($E$41=0,0,IF(I44="Y",1,IF(I44="T",0,"Isi Dulu"))))</f>
        <v>Isi Tujuan</v>
      </c>
      <c r="K44" s="592" t="s">
        <v>26</v>
      </c>
      <c r="L44" s="593" t="str">
        <f>IF($D$41="Y/T","Isi Tujuan",IF($E$41=0,0,IF(K44="Y",1,IF(K44="T",0,"Isi Dulu"))))</f>
        <v>Isi Tujuan</v>
      </c>
      <c r="M44" s="849"/>
      <c r="N44" s="852"/>
    </row>
    <row r="45" spans="2:14" ht="15.75">
      <c r="B45" s="838"/>
      <c r="C45" s="841"/>
      <c r="D45" s="859"/>
      <c r="E45" s="862"/>
      <c r="F45" s="569">
        <v>5</v>
      </c>
      <c r="G45" s="570"/>
      <c r="H45" s="599" t="str">
        <f t="shared" si="0"/>
        <v>Belum Diisi</v>
      </c>
      <c r="I45" s="595" t="s">
        <v>26</v>
      </c>
      <c r="J45" s="596" t="str">
        <f>IF($D$41="Y/T","Isi Tujuan",IF($E$41=0,0,IF(I45="Y",1,IF(I45="T",0,"Isi Dulu"))))</f>
        <v>Isi Tujuan</v>
      </c>
      <c r="K45" s="595" t="s">
        <v>26</v>
      </c>
      <c r="L45" s="596" t="str">
        <f>IF($D$41="Y/T","Isi Tujuan",IF($E$41=0,0,IF(K45="Y",1,IF(K45="T",0,"Isi Dulu"))))</f>
        <v>Isi Tujuan</v>
      </c>
      <c r="M45" s="850"/>
      <c r="N45" s="853"/>
    </row>
    <row r="46" spans="2:14" ht="15.75">
      <c r="B46" s="836">
        <v>9</v>
      </c>
      <c r="C46" s="839"/>
      <c r="D46" s="857" t="s">
        <v>26</v>
      </c>
      <c r="E46" s="860" t="str">
        <f>IF(D46="Y",1,IF(D46="T",0,IF(D46="Y/T","Belum diisi","Error")))</f>
        <v>Belum diisi</v>
      </c>
      <c r="F46" s="528">
        <v>1</v>
      </c>
      <c r="G46" s="529"/>
      <c r="H46" s="600" t="str">
        <f t="shared" si="0"/>
        <v>Belum Diisi</v>
      </c>
      <c r="I46" s="590" t="s">
        <v>26</v>
      </c>
      <c r="J46" s="591" t="str">
        <f>IF($D$46="Y/T","Isi Tujuan",IF($E$46=0,0,IF(I46="Y",1,IF(I46="T",0,"Isi Dulu"))))</f>
        <v>Isi Tujuan</v>
      </c>
      <c r="K46" s="590" t="s">
        <v>26</v>
      </c>
      <c r="L46" s="591" t="str">
        <f>IF($D$46="Y/T","Isi Tujuan",IF($E$46=0,0,IF(K46="Y",1,IF(K46="T",0,"Isi Dulu"))))</f>
        <v>Isi Tujuan</v>
      </c>
      <c r="M46" s="848" t="s">
        <v>26</v>
      </c>
      <c r="N46" s="851" t="str">
        <f>IF(M46="Y",1,IF(M46="T",0,IF(M46="Y/T","Belum diisi","Error")))</f>
        <v>Belum diisi</v>
      </c>
    </row>
    <row r="47" spans="2:14" ht="15.75">
      <c r="B47" s="837"/>
      <c r="C47" s="840"/>
      <c r="D47" s="858"/>
      <c r="E47" s="861"/>
      <c r="F47" s="549">
        <v>2</v>
      </c>
      <c r="G47" s="550"/>
      <c r="H47" s="598" t="str">
        <f t="shared" si="0"/>
        <v>Belum Diisi</v>
      </c>
      <c r="I47" s="592" t="s">
        <v>26</v>
      </c>
      <c r="J47" s="593" t="str">
        <f>IF($D$46="Y/T","Isi Tujuan",IF($E$46=0,0,IF(I47="Y",1,IF(I47="T",0,"Isi Dulu"))))</f>
        <v>Isi Tujuan</v>
      </c>
      <c r="K47" s="592" t="s">
        <v>26</v>
      </c>
      <c r="L47" s="593" t="str">
        <f>IF($D$46="Y/T","Isi Tujuan",IF($E$46=0,0,IF(K47="Y",1,IF(K47="T",0,"Isi Dulu"))))</f>
        <v>Isi Tujuan</v>
      </c>
      <c r="M47" s="849"/>
      <c r="N47" s="852"/>
    </row>
    <row r="48" spans="2:14" ht="15.75">
      <c r="B48" s="837"/>
      <c r="C48" s="840"/>
      <c r="D48" s="858"/>
      <c r="E48" s="861"/>
      <c r="F48" s="549">
        <v>3</v>
      </c>
      <c r="G48" s="550"/>
      <c r="H48" s="598" t="str">
        <f t="shared" si="0"/>
        <v>Belum Diisi</v>
      </c>
      <c r="I48" s="592" t="s">
        <v>26</v>
      </c>
      <c r="J48" s="593" t="str">
        <f>IF($D$46="Y/T","Isi Tujuan",IF($E$46=0,0,IF(I48="Y",1,IF(I48="T",0,"Isi Dulu"))))</f>
        <v>Isi Tujuan</v>
      </c>
      <c r="K48" s="592" t="s">
        <v>26</v>
      </c>
      <c r="L48" s="593" t="str">
        <f>IF($D$46="Y/T","Isi Tujuan",IF($E$46=0,0,IF(K48="Y",1,IF(K48="T",0,"Isi Dulu"))))</f>
        <v>Isi Tujuan</v>
      </c>
      <c r="M48" s="849"/>
      <c r="N48" s="852"/>
    </row>
    <row r="49" spans="2:14" ht="15.75">
      <c r="B49" s="837"/>
      <c r="C49" s="840"/>
      <c r="D49" s="858"/>
      <c r="E49" s="861"/>
      <c r="F49" s="549">
        <v>4</v>
      </c>
      <c r="G49" s="550"/>
      <c r="H49" s="598" t="str">
        <f t="shared" si="0"/>
        <v>Belum Diisi</v>
      </c>
      <c r="I49" s="592" t="s">
        <v>26</v>
      </c>
      <c r="J49" s="593" t="str">
        <f>IF($D$46="Y/T","Isi Tujuan",IF($E$46=0,0,IF(I49="Y",1,IF(I49="T",0,"Isi Dulu"))))</f>
        <v>Isi Tujuan</v>
      </c>
      <c r="K49" s="592" t="s">
        <v>26</v>
      </c>
      <c r="L49" s="593" t="str">
        <f>IF($D$46="Y/T","Isi Tujuan",IF($E$46=0,0,IF(K49="Y",1,IF(K49="T",0,"Isi Dulu"))))</f>
        <v>Isi Tujuan</v>
      </c>
      <c r="M49" s="849"/>
      <c r="N49" s="852"/>
    </row>
    <row r="50" spans="2:14" ht="15.75">
      <c r="B50" s="838"/>
      <c r="C50" s="841"/>
      <c r="D50" s="859"/>
      <c r="E50" s="862"/>
      <c r="F50" s="569">
        <v>5</v>
      </c>
      <c r="G50" s="570"/>
      <c r="H50" s="599" t="str">
        <f t="shared" si="0"/>
        <v>Belum Diisi</v>
      </c>
      <c r="I50" s="595" t="s">
        <v>26</v>
      </c>
      <c r="J50" s="596" t="str">
        <f>IF($D$46="Y/T","Isi Tujuan",IF($E$46=0,0,IF(I50="Y",1,IF(I50="T",0,"Isi Dulu"))))</f>
        <v>Isi Tujuan</v>
      </c>
      <c r="K50" s="595" t="s">
        <v>26</v>
      </c>
      <c r="L50" s="596" t="str">
        <f>IF($D$46="Y/T","Isi Tujuan",IF($E$46=0,0,IF(K50="Y",1,IF(K50="T",0,"Isi Dulu"))))</f>
        <v>Isi Tujuan</v>
      </c>
      <c r="M50" s="850"/>
      <c r="N50" s="853"/>
    </row>
    <row r="51" spans="2:14" ht="15.75">
      <c r="B51" s="836">
        <v>10</v>
      </c>
      <c r="C51" s="839"/>
      <c r="D51" s="857" t="s">
        <v>26</v>
      </c>
      <c r="E51" s="860" t="str">
        <f>IF(D51="Y",1,IF(D51="T",0,IF(D51="Y/T","Belum diisi","Error")))</f>
        <v>Belum diisi</v>
      </c>
      <c r="F51" s="528">
        <v>1</v>
      </c>
      <c r="G51" s="529"/>
      <c r="H51" s="600" t="str">
        <f t="shared" si="0"/>
        <v>Belum Diisi</v>
      </c>
      <c r="I51" s="590" t="s">
        <v>26</v>
      </c>
      <c r="J51" s="591" t="str">
        <f>IF($D$51="Y/T","Isi Tujuan",IF($E$51=0,0,IF(I51="Y",1,IF(I51="T",0,"Isi Dulu"))))</f>
        <v>Isi Tujuan</v>
      </c>
      <c r="K51" s="590" t="s">
        <v>26</v>
      </c>
      <c r="L51" s="591" t="str">
        <f>IF($D$51="Y/T","Isi Tujuan",IF($E$51=0,0,IF(K51="Y",1,IF(K51="T",0,"Isi Dulu"))))</f>
        <v>Isi Tujuan</v>
      </c>
      <c r="M51" s="848" t="s">
        <v>26</v>
      </c>
      <c r="N51" s="851" t="str">
        <f>IF(M51="Y",1,IF(M51="T",0,IF(M51="Y/T","Belum diisi","Error")))</f>
        <v>Belum diisi</v>
      </c>
    </row>
    <row r="52" spans="2:14" ht="15.75">
      <c r="B52" s="837"/>
      <c r="C52" s="840"/>
      <c r="D52" s="858"/>
      <c r="E52" s="861"/>
      <c r="F52" s="549">
        <v>2</v>
      </c>
      <c r="G52" s="550"/>
      <c r="H52" s="598" t="str">
        <f t="shared" si="0"/>
        <v>Belum Diisi</v>
      </c>
      <c r="I52" s="592" t="s">
        <v>26</v>
      </c>
      <c r="J52" s="593" t="str">
        <f>IF($D$51="Y/T","Isi Tujuan",IF($E$51=0,0,IF(I52="Y",1,IF(I52="T",0,"Isi Dulu"))))</f>
        <v>Isi Tujuan</v>
      </c>
      <c r="K52" s="592" t="s">
        <v>26</v>
      </c>
      <c r="L52" s="593" t="str">
        <f>IF($D$51="Y/T","Isi Tujuan",IF($E$51=0,0,IF(K52="Y",1,IF(K52="T",0,"Isi Dulu"))))</f>
        <v>Isi Tujuan</v>
      </c>
      <c r="M52" s="849"/>
      <c r="N52" s="852"/>
    </row>
    <row r="53" spans="2:14" ht="15.75">
      <c r="B53" s="837"/>
      <c r="C53" s="840"/>
      <c r="D53" s="858"/>
      <c r="E53" s="861"/>
      <c r="F53" s="549">
        <v>3</v>
      </c>
      <c r="G53" s="550"/>
      <c r="H53" s="598" t="str">
        <f t="shared" si="0"/>
        <v>Belum Diisi</v>
      </c>
      <c r="I53" s="592" t="s">
        <v>26</v>
      </c>
      <c r="J53" s="593" t="str">
        <f>IF($D$51="Y/T","Isi Tujuan",IF($E$51=0,0,IF(I53="Y",1,IF(I53="T",0,"Isi Dulu"))))</f>
        <v>Isi Tujuan</v>
      </c>
      <c r="K53" s="592" t="s">
        <v>26</v>
      </c>
      <c r="L53" s="593" t="str">
        <f>IF($D$51="Y/T","Isi Tujuan",IF($E$51=0,0,IF(K53="Y",1,IF(K53="T",0,"Isi Dulu"))))</f>
        <v>Isi Tujuan</v>
      </c>
      <c r="M53" s="849"/>
      <c r="N53" s="852"/>
    </row>
    <row r="54" spans="2:14" ht="15.75">
      <c r="B54" s="837"/>
      <c r="C54" s="840"/>
      <c r="D54" s="858"/>
      <c r="E54" s="861"/>
      <c r="F54" s="549">
        <v>4</v>
      </c>
      <c r="G54" s="550"/>
      <c r="H54" s="598" t="str">
        <f t="shared" si="0"/>
        <v>Belum Diisi</v>
      </c>
      <c r="I54" s="592" t="s">
        <v>26</v>
      </c>
      <c r="J54" s="593" t="str">
        <f>IF($D$51="Y/T","Isi Tujuan",IF($E$51=0,0,IF(I54="Y",1,IF(I54="T",0,"Isi Dulu"))))</f>
        <v>Isi Tujuan</v>
      </c>
      <c r="K54" s="592" t="s">
        <v>26</v>
      </c>
      <c r="L54" s="593" t="str">
        <f>IF($D$51="Y/T","Isi Tujuan",IF($E$51=0,0,IF(K54="Y",1,IF(K54="T",0,"Isi Dulu"))))</f>
        <v>Isi Tujuan</v>
      </c>
      <c r="M54" s="849"/>
      <c r="N54" s="852"/>
    </row>
    <row r="55" spans="2:14" ht="15.75">
      <c r="B55" s="838"/>
      <c r="C55" s="841"/>
      <c r="D55" s="859"/>
      <c r="E55" s="862"/>
      <c r="F55" s="569">
        <v>5</v>
      </c>
      <c r="G55" s="570"/>
      <c r="H55" s="599" t="str">
        <f t="shared" si="0"/>
        <v>Belum Diisi</v>
      </c>
      <c r="I55" s="595" t="s">
        <v>26</v>
      </c>
      <c r="J55" s="596" t="str">
        <f>IF($D$51="Y/T","Isi Tujuan",IF($E$51=0,0,IF(I55="Y",1,IF(I55="T",0,"Isi Dulu"))))</f>
        <v>Isi Tujuan</v>
      </c>
      <c r="K55" s="595" t="s">
        <v>26</v>
      </c>
      <c r="L55" s="596" t="str">
        <f>IF($D$51="Y/T","Isi Tujuan",IF($E$51=0,0,IF(K55="Y",1,IF(K55="T",0,"Isi Dulu"))))</f>
        <v>Isi Tujuan</v>
      </c>
      <c r="M55" s="850"/>
      <c r="N55" s="853"/>
    </row>
    <row r="56" spans="2:14" ht="15.75">
      <c r="B56" s="836">
        <v>11</v>
      </c>
      <c r="C56" s="839"/>
      <c r="D56" s="857" t="s">
        <v>26</v>
      </c>
      <c r="E56" s="860" t="str">
        <f>IF(D56="Y",1,IF(D56="T",0,IF(D56="Y/T","Belum diisi","Error")))</f>
        <v>Belum diisi</v>
      </c>
      <c r="F56" s="528">
        <v>1</v>
      </c>
      <c r="G56" s="529"/>
      <c r="H56" s="600" t="str">
        <f t="shared" si="0"/>
        <v>Belum Diisi</v>
      </c>
      <c r="I56" s="590" t="s">
        <v>26</v>
      </c>
      <c r="J56" s="591" t="str">
        <f>IF($D$56="Y/T","Isi Tujuan",IF($E$56=0,0,IF(I56="Y",1,IF(I56="T",0,"Isi Dulu"))))</f>
        <v>Isi Tujuan</v>
      </c>
      <c r="K56" s="590" t="s">
        <v>26</v>
      </c>
      <c r="L56" s="591" t="str">
        <f>IF($D$56="Y/T","Isi Tujuan",IF($E$56=0,0,IF(K56="Y",1,IF(K56="T",0,"Isi Dulu"))))</f>
        <v>Isi Tujuan</v>
      </c>
      <c r="M56" s="848" t="s">
        <v>26</v>
      </c>
      <c r="N56" s="851" t="str">
        <f>IF(M56="Y",1,IF(M56="T",0,IF(M56="Y/T","Belum diisi","Error")))</f>
        <v>Belum diisi</v>
      </c>
    </row>
    <row r="57" spans="2:14" ht="15.75">
      <c r="B57" s="837"/>
      <c r="C57" s="840"/>
      <c r="D57" s="858"/>
      <c r="E57" s="861"/>
      <c r="F57" s="549">
        <v>2</v>
      </c>
      <c r="G57" s="550"/>
      <c r="H57" s="598" t="str">
        <f t="shared" si="0"/>
        <v>Belum Diisi</v>
      </c>
      <c r="I57" s="592" t="s">
        <v>26</v>
      </c>
      <c r="J57" s="593" t="str">
        <f>IF($D$56="Y/T","Isi Tujuan",IF($E$56=0,0,IF(I57="Y",1,IF(I57="T",0,"Isi Dulu"))))</f>
        <v>Isi Tujuan</v>
      </c>
      <c r="K57" s="592" t="s">
        <v>26</v>
      </c>
      <c r="L57" s="593" t="str">
        <f>IF($D$56="Y/T","Isi Tujuan",IF($E$56=0,0,IF(K57="Y",1,IF(K57="T",0,"Isi Dulu"))))</f>
        <v>Isi Tujuan</v>
      </c>
      <c r="M57" s="849"/>
      <c r="N57" s="852"/>
    </row>
    <row r="58" spans="2:14" ht="15.75">
      <c r="B58" s="837"/>
      <c r="C58" s="840"/>
      <c r="D58" s="858"/>
      <c r="E58" s="861"/>
      <c r="F58" s="549">
        <v>3</v>
      </c>
      <c r="G58" s="550"/>
      <c r="H58" s="598" t="str">
        <f t="shared" si="0"/>
        <v>Belum Diisi</v>
      </c>
      <c r="I58" s="592" t="s">
        <v>26</v>
      </c>
      <c r="J58" s="593" t="str">
        <f>IF($D$56="Y/T","Isi Tujuan",IF($E$56=0,0,IF(I58="Y",1,IF(I58="T",0,"Isi Dulu"))))</f>
        <v>Isi Tujuan</v>
      </c>
      <c r="K58" s="592" t="s">
        <v>26</v>
      </c>
      <c r="L58" s="593" t="str">
        <f>IF($D$56="Y/T","Isi Tujuan",IF($E$56=0,0,IF(K58="Y",1,IF(K58="T",0,"Isi Dulu"))))</f>
        <v>Isi Tujuan</v>
      </c>
      <c r="M58" s="849"/>
      <c r="N58" s="852"/>
    </row>
    <row r="59" spans="2:14" ht="15.75">
      <c r="B59" s="837"/>
      <c r="C59" s="840"/>
      <c r="D59" s="858"/>
      <c r="E59" s="861"/>
      <c r="F59" s="549">
        <v>4</v>
      </c>
      <c r="G59" s="550"/>
      <c r="H59" s="598" t="str">
        <f t="shared" si="0"/>
        <v>Belum Diisi</v>
      </c>
      <c r="I59" s="592" t="s">
        <v>26</v>
      </c>
      <c r="J59" s="593" t="str">
        <f>IF($D$56="Y/T","Isi Tujuan",IF($E$56=0,0,IF(I59="Y",1,IF(I59="T",0,"Isi Dulu"))))</f>
        <v>Isi Tujuan</v>
      </c>
      <c r="K59" s="592" t="s">
        <v>26</v>
      </c>
      <c r="L59" s="593" t="str">
        <f>IF($D$56="Y/T","Isi Tujuan",IF($E$56=0,0,IF(K59="Y",1,IF(K59="T",0,"Isi Dulu"))))</f>
        <v>Isi Tujuan</v>
      </c>
      <c r="M59" s="849"/>
      <c r="N59" s="852"/>
    </row>
    <row r="60" spans="2:14" ht="15.75">
      <c r="B60" s="838"/>
      <c r="C60" s="841"/>
      <c r="D60" s="859"/>
      <c r="E60" s="862"/>
      <c r="F60" s="569">
        <v>5</v>
      </c>
      <c r="G60" s="570"/>
      <c r="H60" s="599" t="str">
        <f t="shared" si="0"/>
        <v>Belum Diisi</v>
      </c>
      <c r="I60" s="595" t="s">
        <v>26</v>
      </c>
      <c r="J60" s="596" t="str">
        <f>IF($D$56="Y/T","Isi Tujuan",IF($E$56=0,0,IF(I60="Y",1,IF(I60="T",0,"Isi Dulu"))))</f>
        <v>Isi Tujuan</v>
      </c>
      <c r="K60" s="595" t="s">
        <v>26</v>
      </c>
      <c r="L60" s="596" t="str">
        <f>IF($D$56="Y/T","Isi Tujuan",IF($E$56=0,0,IF(K60="Y",1,IF(K60="T",0,"Isi Dulu"))))</f>
        <v>Isi Tujuan</v>
      </c>
      <c r="M60" s="850"/>
      <c r="N60" s="853"/>
    </row>
    <row r="61" spans="2:14" ht="15.75">
      <c r="B61" s="836">
        <v>12</v>
      </c>
      <c r="C61" s="839"/>
      <c r="D61" s="857" t="s">
        <v>26</v>
      </c>
      <c r="E61" s="860" t="str">
        <f>IF(D61="Y",1,IF(D61="T",0,IF(D61="Y/T","Belum diisi","Error")))</f>
        <v>Belum diisi</v>
      </c>
      <c r="F61" s="528">
        <v>1</v>
      </c>
      <c r="G61" s="529"/>
      <c r="H61" s="600" t="str">
        <f t="shared" si="0"/>
        <v>Belum Diisi</v>
      </c>
      <c r="I61" s="590" t="s">
        <v>26</v>
      </c>
      <c r="J61" s="591" t="str">
        <f>IF($D$61="Y/T","Isi Tujuan",IF($E$61=0,0,IF(I61="Y",1,IF(I61="T",0,"Isi Dulu"))))</f>
        <v>Isi Tujuan</v>
      </c>
      <c r="K61" s="590" t="s">
        <v>26</v>
      </c>
      <c r="L61" s="591" t="str">
        <f>IF($D$61="Y/T","Isi Tujuan",IF($E$61=0,0,IF(K61="Y",1,IF(K61="T",0,"Isi Dulu"))))</f>
        <v>Isi Tujuan</v>
      </c>
      <c r="M61" s="848" t="s">
        <v>26</v>
      </c>
      <c r="N61" s="851" t="str">
        <f>IF(M61="Y",1,IF(M61="T",0,IF(M61="Y/T","Belum diisi","Error")))</f>
        <v>Belum diisi</v>
      </c>
    </row>
    <row r="62" spans="2:14" ht="15.75">
      <c r="B62" s="837"/>
      <c r="C62" s="840"/>
      <c r="D62" s="858"/>
      <c r="E62" s="861"/>
      <c r="F62" s="549">
        <v>2</v>
      </c>
      <c r="G62" s="550"/>
      <c r="H62" s="598" t="str">
        <f t="shared" si="0"/>
        <v>Belum Diisi</v>
      </c>
      <c r="I62" s="592" t="s">
        <v>26</v>
      </c>
      <c r="J62" s="593" t="str">
        <f>IF($D$61="Y/T","Isi Tujuan",IF($E$61=0,0,IF(I62="Y",1,IF(I62="T",0,"Isi Dulu"))))</f>
        <v>Isi Tujuan</v>
      </c>
      <c r="K62" s="592" t="s">
        <v>26</v>
      </c>
      <c r="L62" s="593" t="str">
        <f>IF($D$61="Y/T","Isi Tujuan",IF($E$61=0,0,IF(K62="Y",1,IF(K62="T",0,"Isi Dulu"))))</f>
        <v>Isi Tujuan</v>
      </c>
      <c r="M62" s="849"/>
      <c r="N62" s="852"/>
    </row>
    <row r="63" spans="2:14" ht="15.75">
      <c r="B63" s="837"/>
      <c r="C63" s="840"/>
      <c r="D63" s="858"/>
      <c r="E63" s="861"/>
      <c r="F63" s="549">
        <v>3</v>
      </c>
      <c r="G63" s="550"/>
      <c r="H63" s="598" t="str">
        <f t="shared" si="0"/>
        <v>Belum Diisi</v>
      </c>
      <c r="I63" s="592" t="s">
        <v>26</v>
      </c>
      <c r="J63" s="593" t="str">
        <f>IF($D$61="Y/T","Isi Tujuan",IF($E$61=0,0,IF(I63="Y",1,IF(I63="T",0,"Isi Dulu"))))</f>
        <v>Isi Tujuan</v>
      </c>
      <c r="K63" s="592" t="s">
        <v>26</v>
      </c>
      <c r="L63" s="593" t="str">
        <f>IF($D$61="Y/T","Isi Tujuan",IF($E$61=0,0,IF(K63="Y",1,IF(K63="T",0,"Isi Dulu"))))</f>
        <v>Isi Tujuan</v>
      </c>
      <c r="M63" s="849"/>
      <c r="N63" s="852"/>
    </row>
    <row r="64" spans="2:14" ht="15.75">
      <c r="B64" s="837"/>
      <c r="C64" s="840"/>
      <c r="D64" s="858"/>
      <c r="E64" s="861"/>
      <c r="F64" s="549">
        <v>4</v>
      </c>
      <c r="G64" s="550"/>
      <c r="H64" s="598" t="str">
        <f t="shared" si="0"/>
        <v>Belum Diisi</v>
      </c>
      <c r="I64" s="592" t="s">
        <v>26</v>
      </c>
      <c r="J64" s="593" t="str">
        <f>IF($D$61="Y/T","Isi Tujuan",IF($E$61=0,0,IF(I64="Y",1,IF(I64="T",0,"Isi Dulu"))))</f>
        <v>Isi Tujuan</v>
      </c>
      <c r="K64" s="592" t="s">
        <v>26</v>
      </c>
      <c r="L64" s="593" t="str">
        <f>IF($D$61="Y/T","Isi Tujuan",IF($E$61=0,0,IF(K64="Y",1,IF(K64="T",0,"Isi Dulu"))))</f>
        <v>Isi Tujuan</v>
      </c>
      <c r="M64" s="849"/>
      <c r="N64" s="852"/>
    </row>
    <row r="65" spans="2:14" ht="15.75">
      <c r="B65" s="838"/>
      <c r="C65" s="841"/>
      <c r="D65" s="859"/>
      <c r="E65" s="862"/>
      <c r="F65" s="569">
        <v>5</v>
      </c>
      <c r="G65" s="570"/>
      <c r="H65" s="599" t="str">
        <f t="shared" si="0"/>
        <v>Belum Diisi</v>
      </c>
      <c r="I65" s="595" t="s">
        <v>26</v>
      </c>
      <c r="J65" s="596" t="str">
        <f>IF($D$61="Y/T","Isi Tujuan",IF($E$61=0,0,IF(I65="Y",1,IF(I65="T",0,"Isi Dulu"))))</f>
        <v>Isi Tujuan</v>
      </c>
      <c r="K65" s="595" t="s">
        <v>26</v>
      </c>
      <c r="L65" s="596" t="str">
        <f>IF($D$61="Y/T","Isi Tujuan",IF($E$61=0,0,IF(K65="Y",1,IF(K65="T",0,"Isi Dulu"))))</f>
        <v>Isi Tujuan</v>
      </c>
      <c r="M65" s="850"/>
      <c r="N65" s="853"/>
    </row>
    <row r="66" spans="2:14" ht="15.75">
      <c r="B66" s="836">
        <v>13</v>
      </c>
      <c r="C66" s="839"/>
      <c r="D66" s="857" t="s">
        <v>26</v>
      </c>
      <c r="E66" s="860" t="str">
        <f>IF(D66="Y",1,IF(D66="T",0,IF(D66="Y/T","Belum diisi","Error")))</f>
        <v>Belum diisi</v>
      </c>
      <c r="F66" s="528">
        <v>1</v>
      </c>
      <c r="G66" s="529"/>
      <c r="H66" s="600" t="str">
        <f t="shared" si="0"/>
        <v>Belum Diisi</v>
      </c>
      <c r="I66" s="590" t="s">
        <v>26</v>
      </c>
      <c r="J66" s="591" t="str">
        <f>IF($D$66="Y/T","Isi Tujuan",IF($E$66=0,0,IF(I66="Y",1,IF(I66="T",0,"Isi Dulu"))))</f>
        <v>Isi Tujuan</v>
      </c>
      <c r="K66" s="590" t="s">
        <v>26</v>
      </c>
      <c r="L66" s="591" t="str">
        <f>IF($D$66="Y/T","Isi Tujuan",IF($E$66=0,0,IF(K66="Y",1,IF(K66="T",0,"Isi Dulu"))))</f>
        <v>Isi Tujuan</v>
      </c>
      <c r="M66" s="848" t="s">
        <v>26</v>
      </c>
      <c r="N66" s="851" t="str">
        <f>IF(M66="Y",1,IF(M66="T",0,IF(M66="Y/T","Belum diisi","Error")))</f>
        <v>Belum diisi</v>
      </c>
    </row>
    <row r="67" spans="2:14" ht="15.75">
      <c r="B67" s="837"/>
      <c r="C67" s="840"/>
      <c r="D67" s="858"/>
      <c r="E67" s="861"/>
      <c r="F67" s="549">
        <v>2</v>
      </c>
      <c r="G67" s="550"/>
      <c r="H67" s="598" t="str">
        <f t="shared" si="0"/>
        <v>Belum Diisi</v>
      </c>
      <c r="I67" s="592" t="s">
        <v>26</v>
      </c>
      <c r="J67" s="593" t="str">
        <f>IF($D$66="Y/T","Isi Tujuan",IF($E$66=0,0,IF(I67="Y",1,IF(I67="T",0,"Isi Dulu"))))</f>
        <v>Isi Tujuan</v>
      </c>
      <c r="K67" s="592" t="s">
        <v>26</v>
      </c>
      <c r="L67" s="593" t="str">
        <f>IF($D$66="Y/T","Isi Tujuan",IF($E$66=0,0,IF(K67="Y",1,IF(K67="T",0,"Isi Dulu"))))</f>
        <v>Isi Tujuan</v>
      </c>
      <c r="M67" s="849"/>
      <c r="N67" s="852"/>
    </row>
    <row r="68" spans="2:14" ht="15.75">
      <c r="B68" s="837"/>
      <c r="C68" s="840"/>
      <c r="D68" s="858"/>
      <c r="E68" s="861"/>
      <c r="F68" s="549">
        <v>3</v>
      </c>
      <c r="G68" s="550"/>
      <c r="H68" s="598" t="str">
        <f t="shared" si="0"/>
        <v>Belum Diisi</v>
      </c>
      <c r="I68" s="592" t="s">
        <v>26</v>
      </c>
      <c r="J68" s="593" t="str">
        <f>IF($D$66="Y/T","Isi Tujuan",IF($E$66=0,0,IF(I68="Y",1,IF(I68="T",0,"Isi Dulu"))))</f>
        <v>Isi Tujuan</v>
      </c>
      <c r="K68" s="592" t="s">
        <v>26</v>
      </c>
      <c r="L68" s="593" t="str">
        <f>IF($D$66="Y/T","Isi Tujuan",IF($E$66=0,0,IF(K68="Y",1,IF(K68="T",0,"Isi Dulu"))))</f>
        <v>Isi Tujuan</v>
      </c>
      <c r="M68" s="849"/>
      <c r="N68" s="852"/>
    </row>
    <row r="69" spans="2:14" ht="15.75">
      <c r="B69" s="837"/>
      <c r="C69" s="840"/>
      <c r="D69" s="858"/>
      <c r="E69" s="861"/>
      <c r="F69" s="549">
        <v>4</v>
      </c>
      <c r="G69" s="550"/>
      <c r="H69" s="598" t="str">
        <f t="shared" si="0"/>
        <v>Belum Diisi</v>
      </c>
      <c r="I69" s="592" t="s">
        <v>26</v>
      </c>
      <c r="J69" s="593" t="str">
        <f>IF($D$66="Y/T","Isi Tujuan",IF($E$66=0,0,IF(I69="Y",1,IF(I69="T",0,"Isi Dulu"))))</f>
        <v>Isi Tujuan</v>
      </c>
      <c r="K69" s="592" t="s">
        <v>26</v>
      </c>
      <c r="L69" s="593" t="str">
        <f>IF($D$66="Y/T","Isi Tujuan",IF($E$66=0,0,IF(K69="Y",1,IF(K69="T",0,"Isi Dulu"))))</f>
        <v>Isi Tujuan</v>
      </c>
      <c r="M69" s="849"/>
      <c r="N69" s="852"/>
    </row>
    <row r="70" spans="2:14" ht="15.75">
      <c r="B70" s="838"/>
      <c r="C70" s="841"/>
      <c r="D70" s="859"/>
      <c r="E70" s="862"/>
      <c r="F70" s="569">
        <v>5</v>
      </c>
      <c r="G70" s="570"/>
      <c r="H70" s="599" t="str">
        <f t="shared" ref="H70:H105" si="1">IF(OR(J70="Isi Dulu",L70="Isi Dulu",J70="Isi Tujuan",L70="Isi Tujuan"),"Belum Diisi",IF(SUM(J70,L70)=2,1,IF(SUM(J70,L70)=1,0,IF(SUM(J70,L70)=0,0,"Error"))))</f>
        <v>Belum Diisi</v>
      </c>
      <c r="I70" s="595" t="s">
        <v>26</v>
      </c>
      <c r="J70" s="596" t="str">
        <f>IF($D$66="Y/T","Isi Tujuan",IF($E$66=0,0,IF(I70="Y",1,IF(I70="T",0,"Isi Dulu"))))</f>
        <v>Isi Tujuan</v>
      </c>
      <c r="K70" s="595" t="s">
        <v>26</v>
      </c>
      <c r="L70" s="596" t="str">
        <f>IF($D$66="Y/T","Isi Tujuan",IF($E$66=0,0,IF(K70="Y",1,IF(K70="T",0,"Isi Dulu"))))</f>
        <v>Isi Tujuan</v>
      </c>
      <c r="M70" s="850"/>
      <c r="N70" s="853"/>
    </row>
    <row r="71" spans="2:14" ht="15.75">
      <c r="B71" s="836">
        <v>14</v>
      </c>
      <c r="C71" s="839"/>
      <c r="D71" s="857" t="s">
        <v>26</v>
      </c>
      <c r="E71" s="860" t="str">
        <f>IF(D71="Y",1,IF(D71="T",0,IF(D71="Y/T","Belum diisi","Error")))</f>
        <v>Belum diisi</v>
      </c>
      <c r="F71" s="528">
        <v>1</v>
      </c>
      <c r="G71" s="529"/>
      <c r="H71" s="600" t="str">
        <f t="shared" si="1"/>
        <v>Belum Diisi</v>
      </c>
      <c r="I71" s="590" t="s">
        <v>26</v>
      </c>
      <c r="J71" s="591" t="str">
        <f>IF($D$71="Y/T","Isi Tujuan",IF($E$71=0,0,IF(I71="Y",1,IF(I71="T",0,"Isi Dulu"))))</f>
        <v>Isi Tujuan</v>
      </c>
      <c r="K71" s="590" t="s">
        <v>26</v>
      </c>
      <c r="L71" s="591" t="str">
        <f>IF($D$71="Y/T","Isi Tujuan",IF($E$71=0,0,IF(K71="Y",1,IF(K71="T",0,"Isi Dulu"))))</f>
        <v>Isi Tujuan</v>
      </c>
      <c r="M71" s="848" t="s">
        <v>26</v>
      </c>
      <c r="N71" s="851" t="str">
        <f>IF(M71="Y",1,IF(M71="T",0,IF(M71="Y/T","Belum diisi","Error")))</f>
        <v>Belum diisi</v>
      </c>
    </row>
    <row r="72" spans="2:14" ht="15.75">
      <c r="B72" s="837"/>
      <c r="C72" s="840"/>
      <c r="D72" s="858"/>
      <c r="E72" s="861"/>
      <c r="F72" s="549">
        <v>2</v>
      </c>
      <c r="G72" s="550"/>
      <c r="H72" s="598" t="str">
        <f t="shared" si="1"/>
        <v>Belum Diisi</v>
      </c>
      <c r="I72" s="592" t="s">
        <v>26</v>
      </c>
      <c r="J72" s="593" t="str">
        <f>IF($D$71="Y/T","Isi Tujuan",IF($E$71=0,0,IF(I72="Y",1,IF(I72="T",0,"Isi Dulu"))))</f>
        <v>Isi Tujuan</v>
      </c>
      <c r="K72" s="592" t="s">
        <v>26</v>
      </c>
      <c r="L72" s="593" t="str">
        <f>IF($D$71="Y/T","Isi Tujuan",IF($E$71=0,0,IF(K72="Y",1,IF(K72="T",0,"Isi Dulu"))))</f>
        <v>Isi Tujuan</v>
      </c>
      <c r="M72" s="849"/>
      <c r="N72" s="852"/>
    </row>
    <row r="73" spans="2:14" ht="15.75">
      <c r="B73" s="837"/>
      <c r="C73" s="840"/>
      <c r="D73" s="858"/>
      <c r="E73" s="861"/>
      <c r="F73" s="549">
        <v>3</v>
      </c>
      <c r="G73" s="550"/>
      <c r="H73" s="598" t="str">
        <f t="shared" si="1"/>
        <v>Belum Diisi</v>
      </c>
      <c r="I73" s="592" t="s">
        <v>26</v>
      </c>
      <c r="J73" s="593" t="str">
        <f>IF($D$71="Y/T","Isi Tujuan",IF($E$71=0,0,IF(I73="Y",1,IF(I73="T",0,"Isi Dulu"))))</f>
        <v>Isi Tujuan</v>
      </c>
      <c r="K73" s="592" t="s">
        <v>26</v>
      </c>
      <c r="L73" s="593" t="str">
        <f>IF($D$71="Y/T","Isi Tujuan",IF($E$71=0,0,IF(K73="Y",1,IF(K73="T",0,"Isi Dulu"))))</f>
        <v>Isi Tujuan</v>
      </c>
      <c r="M73" s="849"/>
      <c r="N73" s="852"/>
    </row>
    <row r="74" spans="2:14" ht="15.75">
      <c r="B74" s="837"/>
      <c r="C74" s="840"/>
      <c r="D74" s="858"/>
      <c r="E74" s="861"/>
      <c r="F74" s="549">
        <v>4</v>
      </c>
      <c r="G74" s="550"/>
      <c r="H74" s="598" t="str">
        <f t="shared" si="1"/>
        <v>Belum Diisi</v>
      </c>
      <c r="I74" s="592" t="s">
        <v>26</v>
      </c>
      <c r="J74" s="593" t="str">
        <f>IF($D$71="Y/T","Isi Tujuan",IF($E$71=0,0,IF(I74="Y",1,IF(I74="T",0,"Isi Dulu"))))</f>
        <v>Isi Tujuan</v>
      </c>
      <c r="K74" s="592" t="s">
        <v>26</v>
      </c>
      <c r="L74" s="593" t="str">
        <f>IF($D$71="Y/T","Isi Tujuan",IF($E$71=0,0,IF(K74="Y",1,IF(K74="T",0,"Isi Dulu"))))</f>
        <v>Isi Tujuan</v>
      </c>
      <c r="M74" s="849"/>
      <c r="N74" s="852"/>
    </row>
    <row r="75" spans="2:14" ht="15.75">
      <c r="B75" s="838"/>
      <c r="C75" s="841"/>
      <c r="D75" s="859"/>
      <c r="E75" s="862"/>
      <c r="F75" s="569">
        <v>5</v>
      </c>
      <c r="G75" s="570"/>
      <c r="H75" s="599" t="str">
        <f t="shared" si="1"/>
        <v>Belum Diisi</v>
      </c>
      <c r="I75" s="595" t="s">
        <v>26</v>
      </c>
      <c r="J75" s="596" t="str">
        <f>IF($D$71="Y/T","Isi Tujuan",IF($E$71=0,0,IF(I75="Y",1,IF(I75="T",0,"Isi Dulu"))))</f>
        <v>Isi Tujuan</v>
      </c>
      <c r="K75" s="595" t="s">
        <v>26</v>
      </c>
      <c r="L75" s="596" t="str">
        <f>IF($D$71="Y/T","Isi Tujuan",IF($E$71=0,0,IF(K75="Y",1,IF(K75="T",0,"Isi Dulu"))))</f>
        <v>Isi Tujuan</v>
      </c>
      <c r="M75" s="850"/>
      <c r="N75" s="853"/>
    </row>
    <row r="76" spans="2:14" ht="15.75">
      <c r="B76" s="836">
        <v>15</v>
      </c>
      <c r="C76" s="839"/>
      <c r="D76" s="857" t="s">
        <v>26</v>
      </c>
      <c r="E76" s="860" t="str">
        <f>IF(D76="Y",1,IF(D76="T",0,IF(D76="Y/T","Belum diisi","Error")))</f>
        <v>Belum diisi</v>
      </c>
      <c r="F76" s="528">
        <v>1</v>
      </c>
      <c r="G76" s="529"/>
      <c r="H76" s="600" t="str">
        <f t="shared" si="1"/>
        <v>Belum Diisi</v>
      </c>
      <c r="I76" s="590" t="s">
        <v>26</v>
      </c>
      <c r="J76" s="591" t="str">
        <f>IF($D$76="Y/T","Isi Tujuan",IF($E$76=0,0,IF(I76="Y",1,IF(I76="T",0,"Isi Dulu"))))</f>
        <v>Isi Tujuan</v>
      </c>
      <c r="K76" s="590" t="s">
        <v>26</v>
      </c>
      <c r="L76" s="591" t="str">
        <f>IF($D$76="Y/T","Isi Tujuan",IF($E$76=0,0,IF(K76="Y",1,IF(K76="T",0,"Isi Dulu"))))</f>
        <v>Isi Tujuan</v>
      </c>
      <c r="M76" s="848" t="s">
        <v>26</v>
      </c>
      <c r="N76" s="851" t="str">
        <f>IF(M76="Y",1,IF(M76="T",0,IF(M76="Y/T","Belum diisi","Error")))</f>
        <v>Belum diisi</v>
      </c>
    </row>
    <row r="77" spans="2:14" ht="15.75">
      <c r="B77" s="837"/>
      <c r="C77" s="840"/>
      <c r="D77" s="858"/>
      <c r="E77" s="861"/>
      <c r="F77" s="549">
        <v>2</v>
      </c>
      <c r="G77" s="550"/>
      <c r="H77" s="598" t="str">
        <f t="shared" si="1"/>
        <v>Belum Diisi</v>
      </c>
      <c r="I77" s="592" t="s">
        <v>26</v>
      </c>
      <c r="J77" s="593" t="str">
        <f>IF($D$76="Y/T","Isi Tujuan",IF($E$76=0,0,IF(I77="Y",1,IF(I77="T",0,"Isi Dulu"))))</f>
        <v>Isi Tujuan</v>
      </c>
      <c r="K77" s="592" t="s">
        <v>26</v>
      </c>
      <c r="L77" s="593" t="str">
        <f>IF($D$76="Y/T","Isi Tujuan",IF($E$76=0,0,IF(K77="Y",1,IF(K77="T",0,"Isi Dulu"))))</f>
        <v>Isi Tujuan</v>
      </c>
      <c r="M77" s="849"/>
      <c r="N77" s="852"/>
    </row>
    <row r="78" spans="2:14" ht="15.75">
      <c r="B78" s="837"/>
      <c r="C78" s="840"/>
      <c r="D78" s="858"/>
      <c r="E78" s="861"/>
      <c r="F78" s="549">
        <v>3</v>
      </c>
      <c r="G78" s="550"/>
      <c r="H78" s="598" t="str">
        <f t="shared" si="1"/>
        <v>Belum Diisi</v>
      </c>
      <c r="I78" s="592" t="s">
        <v>26</v>
      </c>
      <c r="J78" s="593" t="str">
        <f>IF($D$76="Y/T","Isi Tujuan",IF($E$76=0,0,IF(I78="Y",1,IF(I78="T",0,"Isi Dulu"))))</f>
        <v>Isi Tujuan</v>
      </c>
      <c r="K78" s="592" t="s">
        <v>26</v>
      </c>
      <c r="L78" s="593" t="str">
        <f>IF($D$76="Y/T","Isi Tujuan",IF($E$76=0,0,IF(K78="Y",1,IF(K78="T",0,"Isi Dulu"))))</f>
        <v>Isi Tujuan</v>
      </c>
      <c r="M78" s="849"/>
      <c r="N78" s="852"/>
    </row>
    <row r="79" spans="2:14" ht="15.75">
      <c r="B79" s="837"/>
      <c r="C79" s="840"/>
      <c r="D79" s="858"/>
      <c r="E79" s="861"/>
      <c r="F79" s="549">
        <v>4</v>
      </c>
      <c r="G79" s="550"/>
      <c r="H79" s="598" t="str">
        <f t="shared" si="1"/>
        <v>Belum Diisi</v>
      </c>
      <c r="I79" s="592" t="s">
        <v>26</v>
      </c>
      <c r="J79" s="593" t="str">
        <f>IF($D$76="Y/T","Isi Tujuan",IF($E$76=0,0,IF(I79="Y",1,IF(I79="T",0,"Isi Dulu"))))</f>
        <v>Isi Tujuan</v>
      </c>
      <c r="K79" s="592" t="s">
        <v>26</v>
      </c>
      <c r="L79" s="593" t="str">
        <f>IF($D$76="Y/T","Isi Tujuan",IF($E$76=0,0,IF(K79="Y",1,IF(K79="T",0,"Isi Dulu"))))</f>
        <v>Isi Tujuan</v>
      </c>
      <c r="M79" s="849"/>
      <c r="N79" s="852"/>
    </row>
    <row r="80" spans="2:14" ht="15.75">
      <c r="B80" s="838"/>
      <c r="C80" s="841"/>
      <c r="D80" s="859"/>
      <c r="E80" s="862"/>
      <c r="F80" s="569">
        <v>5</v>
      </c>
      <c r="G80" s="570"/>
      <c r="H80" s="599" t="str">
        <f t="shared" si="1"/>
        <v>Belum Diisi</v>
      </c>
      <c r="I80" s="595" t="s">
        <v>26</v>
      </c>
      <c r="J80" s="596" t="str">
        <f>IF($D$76="Y/T","Isi Tujuan",IF($E$76=0,0,IF(I80="Y",1,IF(I80="T",0,"Isi Dulu"))))</f>
        <v>Isi Tujuan</v>
      </c>
      <c r="K80" s="595" t="s">
        <v>26</v>
      </c>
      <c r="L80" s="596" t="str">
        <f>IF($D$76="Y/T","Isi Tujuan",IF($E$76=0,0,IF(K80="Y",1,IF(K80="T",0,"Isi Dulu"))))</f>
        <v>Isi Tujuan</v>
      </c>
      <c r="M80" s="850"/>
      <c r="N80" s="853"/>
    </row>
    <row r="81" spans="2:14" ht="15.75">
      <c r="B81" s="836">
        <v>16</v>
      </c>
      <c r="C81" s="839"/>
      <c r="D81" s="857" t="s">
        <v>26</v>
      </c>
      <c r="E81" s="860" t="str">
        <f>IF(D81="Y",1,IF(D81="T",0,IF(D81="Y/T","Belum diisi","Error")))</f>
        <v>Belum diisi</v>
      </c>
      <c r="F81" s="528">
        <v>1</v>
      </c>
      <c r="G81" s="529"/>
      <c r="H81" s="600" t="str">
        <f t="shared" si="1"/>
        <v>Belum Diisi</v>
      </c>
      <c r="I81" s="590" t="s">
        <v>26</v>
      </c>
      <c r="J81" s="591" t="str">
        <f>IF($D$81="Y/T","Isi Tujuan",IF($E$81=0,0,IF(I81="Y",1,IF(I81="T",0,"Isi Dulu"))))</f>
        <v>Isi Tujuan</v>
      </c>
      <c r="K81" s="590" t="s">
        <v>26</v>
      </c>
      <c r="L81" s="591" t="str">
        <f>IF($D$81="Y/T","Isi Tujuan",IF($E$81=0,0,IF(K81="Y",1,IF(K81="T",0,"Isi Dulu"))))</f>
        <v>Isi Tujuan</v>
      </c>
      <c r="M81" s="848" t="s">
        <v>26</v>
      </c>
      <c r="N81" s="851" t="str">
        <f>IF(M81="Y",1,IF(M81="T",0,IF(M81="Y/T","Belum diisi","Error")))</f>
        <v>Belum diisi</v>
      </c>
    </row>
    <row r="82" spans="2:14" ht="15.75">
      <c r="B82" s="837"/>
      <c r="C82" s="840"/>
      <c r="D82" s="858"/>
      <c r="E82" s="861"/>
      <c r="F82" s="549">
        <v>2</v>
      </c>
      <c r="G82" s="550"/>
      <c r="H82" s="598" t="str">
        <f t="shared" si="1"/>
        <v>Belum Diisi</v>
      </c>
      <c r="I82" s="592" t="s">
        <v>26</v>
      </c>
      <c r="J82" s="593" t="str">
        <f>IF($D$81="Y/T","Isi Tujuan",IF($E$81=0,0,IF(I82="Y",1,IF(I82="T",0,"Isi Dulu"))))</f>
        <v>Isi Tujuan</v>
      </c>
      <c r="K82" s="592" t="s">
        <v>26</v>
      </c>
      <c r="L82" s="593" t="str">
        <f>IF($D$81="Y/T","Isi Tujuan",IF($E$81=0,0,IF(K82="Y",1,IF(K82="T",0,"Isi Dulu"))))</f>
        <v>Isi Tujuan</v>
      </c>
      <c r="M82" s="849"/>
      <c r="N82" s="852"/>
    </row>
    <row r="83" spans="2:14" ht="15.75">
      <c r="B83" s="837"/>
      <c r="C83" s="840"/>
      <c r="D83" s="858"/>
      <c r="E83" s="861"/>
      <c r="F83" s="549">
        <v>3</v>
      </c>
      <c r="G83" s="550"/>
      <c r="H83" s="598" t="str">
        <f t="shared" si="1"/>
        <v>Belum Diisi</v>
      </c>
      <c r="I83" s="592" t="s">
        <v>26</v>
      </c>
      <c r="J83" s="593" t="str">
        <f>IF($D$81="Y/T","Isi Tujuan",IF($E$81=0,0,IF(I83="Y",1,IF(I83="T",0,"Isi Dulu"))))</f>
        <v>Isi Tujuan</v>
      </c>
      <c r="K83" s="592" t="s">
        <v>26</v>
      </c>
      <c r="L83" s="593" t="str">
        <f>IF($D$81="Y/T","Isi Tujuan",IF($E$81=0,0,IF(K83="Y",1,IF(K83="T",0,"Isi Dulu"))))</f>
        <v>Isi Tujuan</v>
      </c>
      <c r="M83" s="849"/>
      <c r="N83" s="852"/>
    </row>
    <row r="84" spans="2:14" ht="15.75">
      <c r="B84" s="837"/>
      <c r="C84" s="840"/>
      <c r="D84" s="858"/>
      <c r="E84" s="861"/>
      <c r="F84" s="549">
        <v>4</v>
      </c>
      <c r="G84" s="550"/>
      <c r="H84" s="598" t="str">
        <f t="shared" si="1"/>
        <v>Belum Diisi</v>
      </c>
      <c r="I84" s="592" t="s">
        <v>26</v>
      </c>
      <c r="J84" s="593" t="str">
        <f>IF($D$81="Y/T","Isi Tujuan",IF($E$81=0,0,IF(I84="Y",1,IF(I84="T",0,"Isi Dulu"))))</f>
        <v>Isi Tujuan</v>
      </c>
      <c r="K84" s="592" t="s">
        <v>26</v>
      </c>
      <c r="L84" s="593" t="str">
        <f>IF($D$81="Y/T","Isi Tujuan",IF($E$81=0,0,IF(K84="Y",1,IF(K84="T",0,"Isi Dulu"))))</f>
        <v>Isi Tujuan</v>
      </c>
      <c r="M84" s="849"/>
      <c r="N84" s="852"/>
    </row>
    <row r="85" spans="2:14" ht="15.75">
      <c r="B85" s="838"/>
      <c r="C85" s="841"/>
      <c r="D85" s="859"/>
      <c r="E85" s="862"/>
      <c r="F85" s="569">
        <v>5</v>
      </c>
      <c r="G85" s="570"/>
      <c r="H85" s="599" t="str">
        <f t="shared" si="1"/>
        <v>Belum Diisi</v>
      </c>
      <c r="I85" s="595" t="s">
        <v>26</v>
      </c>
      <c r="J85" s="596" t="str">
        <f>IF($D$81="Y/T","Isi Tujuan",IF($E$81=0,0,IF(I85="Y",1,IF(I85="T",0,"Isi Dulu"))))</f>
        <v>Isi Tujuan</v>
      </c>
      <c r="K85" s="595" t="s">
        <v>26</v>
      </c>
      <c r="L85" s="596" t="str">
        <f>IF($D$81="Y/T","Isi Tujuan",IF($E$81=0,0,IF(K85="Y",1,IF(K85="T",0,"Isi Dulu"))))</f>
        <v>Isi Tujuan</v>
      </c>
      <c r="M85" s="850"/>
      <c r="N85" s="853"/>
    </row>
    <row r="86" spans="2:14" ht="15.75">
      <c r="B86" s="836">
        <v>17</v>
      </c>
      <c r="C86" s="839"/>
      <c r="D86" s="857" t="s">
        <v>26</v>
      </c>
      <c r="E86" s="860" t="str">
        <f>IF(D86="Y",1,IF(D86="T",0,IF(D86="Y/T","Belum diisi","Error")))</f>
        <v>Belum diisi</v>
      </c>
      <c r="F86" s="528">
        <v>1</v>
      </c>
      <c r="G86" s="529"/>
      <c r="H86" s="600" t="str">
        <f t="shared" si="1"/>
        <v>Belum Diisi</v>
      </c>
      <c r="I86" s="590" t="s">
        <v>26</v>
      </c>
      <c r="J86" s="591" t="str">
        <f>IF($D$86="Y/T","Isi Tujuan",IF($E$86=0,0,IF(I86="Y",1,IF(I86="T",0,"Isi Dulu"))))</f>
        <v>Isi Tujuan</v>
      </c>
      <c r="K86" s="590" t="s">
        <v>26</v>
      </c>
      <c r="L86" s="591" t="str">
        <f>IF($D$86="Y/T","Isi Tujuan",IF($E$86=0,0,IF(K86="Y",1,IF(K86="T",0,"Isi Dulu"))))</f>
        <v>Isi Tujuan</v>
      </c>
      <c r="M86" s="848" t="s">
        <v>26</v>
      </c>
      <c r="N86" s="851" t="str">
        <f>IF(M86="Y",1,IF(M86="T",0,IF(M86="Y/T","Belum diisi","Error")))</f>
        <v>Belum diisi</v>
      </c>
    </row>
    <row r="87" spans="2:14" ht="15.75">
      <c r="B87" s="837"/>
      <c r="C87" s="840"/>
      <c r="D87" s="858"/>
      <c r="E87" s="861"/>
      <c r="F87" s="549">
        <v>2</v>
      </c>
      <c r="G87" s="550"/>
      <c r="H87" s="598" t="str">
        <f t="shared" si="1"/>
        <v>Belum Diisi</v>
      </c>
      <c r="I87" s="592" t="s">
        <v>26</v>
      </c>
      <c r="J87" s="593" t="str">
        <f>IF($D$86="Y/T","Isi Tujuan",IF($E$86=0,0,IF(I87="Y",1,IF(I87="T",0,"Isi Dulu"))))</f>
        <v>Isi Tujuan</v>
      </c>
      <c r="K87" s="592" t="s">
        <v>26</v>
      </c>
      <c r="L87" s="593" t="str">
        <f>IF($D$86="Y/T","Isi Tujuan",IF($E$86=0,0,IF(K87="Y",1,IF(K87="T",0,"Isi Dulu"))))</f>
        <v>Isi Tujuan</v>
      </c>
      <c r="M87" s="849"/>
      <c r="N87" s="852"/>
    </row>
    <row r="88" spans="2:14" ht="15.75">
      <c r="B88" s="837"/>
      <c r="C88" s="840"/>
      <c r="D88" s="858"/>
      <c r="E88" s="861"/>
      <c r="F88" s="549">
        <v>3</v>
      </c>
      <c r="G88" s="550"/>
      <c r="H88" s="598" t="str">
        <f t="shared" si="1"/>
        <v>Belum Diisi</v>
      </c>
      <c r="I88" s="592" t="s">
        <v>26</v>
      </c>
      <c r="J88" s="593" t="str">
        <f>IF($D$86="Y/T","Isi Tujuan",IF($E$86=0,0,IF(I88="Y",1,IF(I88="T",0,"Isi Dulu"))))</f>
        <v>Isi Tujuan</v>
      </c>
      <c r="K88" s="592" t="s">
        <v>26</v>
      </c>
      <c r="L88" s="593" t="str">
        <f>IF($D$86="Y/T","Isi Tujuan",IF($E$86=0,0,IF(K88="Y",1,IF(K88="T",0,"Isi Dulu"))))</f>
        <v>Isi Tujuan</v>
      </c>
      <c r="M88" s="849"/>
      <c r="N88" s="852"/>
    </row>
    <row r="89" spans="2:14" ht="15.75">
      <c r="B89" s="837"/>
      <c r="C89" s="840"/>
      <c r="D89" s="858"/>
      <c r="E89" s="861"/>
      <c r="F89" s="549">
        <v>4</v>
      </c>
      <c r="G89" s="550"/>
      <c r="H89" s="598" t="str">
        <f t="shared" si="1"/>
        <v>Belum Diisi</v>
      </c>
      <c r="I89" s="592" t="s">
        <v>26</v>
      </c>
      <c r="J89" s="593" t="str">
        <f>IF($D$86="Y/T","Isi Tujuan",IF($E$86=0,0,IF(I89="Y",1,IF(I89="T",0,"Isi Dulu"))))</f>
        <v>Isi Tujuan</v>
      </c>
      <c r="K89" s="592" t="s">
        <v>26</v>
      </c>
      <c r="L89" s="593" t="str">
        <f>IF($D$86="Y/T","Isi Tujuan",IF($E$86=0,0,IF(K89="Y",1,IF(K89="T",0,"Isi Dulu"))))</f>
        <v>Isi Tujuan</v>
      </c>
      <c r="M89" s="849"/>
      <c r="N89" s="852"/>
    </row>
    <row r="90" spans="2:14" ht="15.75">
      <c r="B90" s="838"/>
      <c r="C90" s="841"/>
      <c r="D90" s="859"/>
      <c r="E90" s="862"/>
      <c r="F90" s="569">
        <v>5</v>
      </c>
      <c r="G90" s="570"/>
      <c r="H90" s="599" t="str">
        <f t="shared" si="1"/>
        <v>Belum Diisi</v>
      </c>
      <c r="I90" s="595" t="s">
        <v>26</v>
      </c>
      <c r="J90" s="596" t="str">
        <f>IF($D$86="Y/T","Isi Tujuan",IF($E$86=0,0,IF(I90="Y",1,IF(I90="T",0,"Isi Dulu"))))</f>
        <v>Isi Tujuan</v>
      </c>
      <c r="K90" s="595" t="s">
        <v>26</v>
      </c>
      <c r="L90" s="596" t="str">
        <f>IF($D$86="Y/T","Isi Tujuan",IF($E$86=0,0,IF(K90="Y",1,IF(K90="T",0,"Isi Dulu"))))</f>
        <v>Isi Tujuan</v>
      </c>
      <c r="M90" s="850"/>
      <c r="N90" s="853"/>
    </row>
    <row r="91" spans="2:14" ht="15.75">
      <c r="B91" s="836">
        <v>18</v>
      </c>
      <c r="C91" s="839"/>
      <c r="D91" s="857" t="s">
        <v>26</v>
      </c>
      <c r="E91" s="860" t="str">
        <f>IF(D91="Y",1,IF(D91="T",0,IF(D91="Y/T","Belum diisi","Error")))</f>
        <v>Belum diisi</v>
      </c>
      <c r="F91" s="528">
        <v>1</v>
      </c>
      <c r="G91" s="529"/>
      <c r="H91" s="600" t="str">
        <f t="shared" si="1"/>
        <v>Belum Diisi</v>
      </c>
      <c r="I91" s="590" t="s">
        <v>26</v>
      </c>
      <c r="J91" s="591" t="str">
        <f>IF($D$91="Y/T","Isi Tujuan",IF($E$91=0,0,IF(I91="Y",1,IF(I91="T",0,"Isi Dulu"))))</f>
        <v>Isi Tujuan</v>
      </c>
      <c r="K91" s="590" t="s">
        <v>26</v>
      </c>
      <c r="L91" s="591" t="str">
        <f>IF($D$91="Y/T","Isi Tujuan",IF($E$91=0,0,IF(K91="Y",1,IF(K91="T",0,"Isi Dulu"))))</f>
        <v>Isi Tujuan</v>
      </c>
      <c r="M91" s="848" t="s">
        <v>26</v>
      </c>
      <c r="N91" s="851" t="str">
        <f>IF(M91="Y",1,IF(M91="T",0,IF(M91="Y/T","Belum diisi","Error")))</f>
        <v>Belum diisi</v>
      </c>
    </row>
    <row r="92" spans="2:14" ht="15.75">
      <c r="B92" s="837"/>
      <c r="C92" s="840"/>
      <c r="D92" s="858"/>
      <c r="E92" s="861"/>
      <c r="F92" s="549">
        <v>2</v>
      </c>
      <c r="G92" s="550"/>
      <c r="H92" s="598" t="str">
        <f t="shared" si="1"/>
        <v>Belum Diisi</v>
      </c>
      <c r="I92" s="592" t="s">
        <v>26</v>
      </c>
      <c r="J92" s="593" t="str">
        <f>IF($D$91="Y/T","Isi Tujuan",IF($E$91=0,0,IF(I92="Y",1,IF(I92="T",0,"Isi Dulu"))))</f>
        <v>Isi Tujuan</v>
      </c>
      <c r="K92" s="592" t="s">
        <v>26</v>
      </c>
      <c r="L92" s="593" t="str">
        <f>IF($D$91="Y/T","Isi Tujuan",IF($E$91=0,0,IF(K92="Y",1,IF(K92="T",0,"Isi Dulu"))))</f>
        <v>Isi Tujuan</v>
      </c>
      <c r="M92" s="849"/>
      <c r="N92" s="852"/>
    </row>
    <row r="93" spans="2:14" ht="15.75">
      <c r="B93" s="837"/>
      <c r="C93" s="840"/>
      <c r="D93" s="858"/>
      <c r="E93" s="861"/>
      <c r="F93" s="549">
        <v>3</v>
      </c>
      <c r="G93" s="550"/>
      <c r="H93" s="598" t="str">
        <f t="shared" si="1"/>
        <v>Belum Diisi</v>
      </c>
      <c r="I93" s="592" t="s">
        <v>26</v>
      </c>
      <c r="J93" s="593" t="str">
        <f>IF($D$91="Y/T","Isi Tujuan",IF($E$91=0,0,IF(I93="Y",1,IF(I93="T",0,"Isi Dulu"))))</f>
        <v>Isi Tujuan</v>
      </c>
      <c r="K93" s="592" t="s">
        <v>26</v>
      </c>
      <c r="L93" s="593" t="str">
        <f>IF($D$91="Y/T","Isi Tujuan",IF($E$91=0,0,IF(K93="Y",1,IF(K93="T",0,"Isi Dulu"))))</f>
        <v>Isi Tujuan</v>
      </c>
      <c r="M93" s="849"/>
      <c r="N93" s="852"/>
    </row>
    <row r="94" spans="2:14" ht="15.75">
      <c r="B94" s="837"/>
      <c r="C94" s="840"/>
      <c r="D94" s="858"/>
      <c r="E94" s="861"/>
      <c r="F94" s="549">
        <v>4</v>
      </c>
      <c r="G94" s="550"/>
      <c r="H94" s="598" t="str">
        <f t="shared" si="1"/>
        <v>Belum Diisi</v>
      </c>
      <c r="I94" s="592" t="s">
        <v>26</v>
      </c>
      <c r="J94" s="593" t="str">
        <f>IF($D$91="Y/T","Isi Tujuan",IF($E$91=0,0,IF(I94="Y",1,IF(I94="T",0,"Isi Dulu"))))</f>
        <v>Isi Tujuan</v>
      </c>
      <c r="K94" s="592" t="s">
        <v>26</v>
      </c>
      <c r="L94" s="593" t="str">
        <f>IF($D$91="Y/T","Isi Tujuan",IF($E$91=0,0,IF(K94="Y",1,IF(K94="T",0,"Isi Dulu"))))</f>
        <v>Isi Tujuan</v>
      </c>
      <c r="M94" s="849"/>
      <c r="N94" s="852"/>
    </row>
    <row r="95" spans="2:14" ht="15.75">
      <c r="B95" s="838"/>
      <c r="C95" s="841"/>
      <c r="D95" s="859"/>
      <c r="E95" s="862"/>
      <c r="F95" s="569">
        <v>5</v>
      </c>
      <c r="G95" s="570"/>
      <c r="H95" s="599" t="str">
        <f t="shared" si="1"/>
        <v>Belum Diisi</v>
      </c>
      <c r="I95" s="595" t="s">
        <v>26</v>
      </c>
      <c r="J95" s="596" t="str">
        <f>IF($D$91="Y/T","Isi Tujuan",IF($E$91=0,0,IF(I95="Y",1,IF(I95="T",0,"Isi Dulu"))))</f>
        <v>Isi Tujuan</v>
      </c>
      <c r="K95" s="595" t="s">
        <v>26</v>
      </c>
      <c r="L95" s="596" t="str">
        <f>IF($D$91="Y/T","Isi Tujuan",IF($E$91=0,0,IF(K95="Y",1,IF(K95="T",0,"Isi Dulu"))))</f>
        <v>Isi Tujuan</v>
      </c>
      <c r="M95" s="850"/>
      <c r="N95" s="853"/>
    </row>
    <row r="96" spans="2:14" ht="15.75">
      <c r="B96" s="836">
        <v>19</v>
      </c>
      <c r="C96" s="839"/>
      <c r="D96" s="857" t="s">
        <v>26</v>
      </c>
      <c r="E96" s="860" t="str">
        <f>IF(D96="Y",1,IF(D96="T",0,IF(D96="Y/T","Belum diisi","Error")))</f>
        <v>Belum diisi</v>
      </c>
      <c r="F96" s="528">
        <v>1</v>
      </c>
      <c r="G96" s="529"/>
      <c r="H96" s="600" t="str">
        <f t="shared" si="1"/>
        <v>Belum Diisi</v>
      </c>
      <c r="I96" s="590" t="s">
        <v>26</v>
      </c>
      <c r="J96" s="591" t="str">
        <f>IF($D$96="Y/T","Isi Tujuan",IF($E$96=0,0,IF(I96="Y",1,IF(I96="T",0,"Isi Dulu"))))</f>
        <v>Isi Tujuan</v>
      </c>
      <c r="K96" s="590" t="s">
        <v>26</v>
      </c>
      <c r="L96" s="591" t="str">
        <f>IF($D$96="Y/T","Isi Tujuan",IF($E$96=0,0,IF(K96="Y",1,IF(K96="T",0,"Isi Dulu"))))</f>
        <v>Isi Tujuan</v>
      </c>
      <c r="M96" s="848" t="s">
        <v>26</v>
      </c>
      <c r="N96" s="851" t="str">
        <f>IF(M96="Y",1,IF(M96="T",0,IF(M96="Y/T","Belum diisi","Error")))</f>
        <v>Belum diisi</v>
      </c>
    </row>
    <row r="97" spans="2:18" ht="15.75">
      <c r="B97" s="837"/>
      <c r="C97" s="840"/>
      <c r="D97" s="858"/>
      <c r="E97" s="861"/>
      <c r="F97" s="549">
        <v>2</v>
      </c>
      <c r="G97" s="550"/>
      <c r="H97" s="598" t="str">
        <f t="shared" si="1"/>
        <v>Belum Diisi</v>
      </c>
      <c r="I97" s="592" t="s">
        <v>26</v>
      </c>
      <c r="J97" s="593" t="str">
        <f>IF($D$96="Y/T","Isi Tujuan",IF($E$96=0,0,IF(I97="Y",1,IF(I97="T",0,"Isi Dulu"))))</f>
        <v>Isi Tujuan</v>
      </c>
      <c r="K97" s="592" t="s">
        <v>26</v>
      </c>
      <c r="L97" s="593" t="str">
        <f>IF($D$96="Y/T","Isi Tujuan",IF($E$96=0,0,IF(K97="Y",1,IF(K97="T",0,"Isi Dulu"))))</f>
        <v>Isi Tujuan</v>
      </c>
      <c r="M97" s="849"/>
      <c r="N97" s="852"/>
    </row>
    <row r="98" spans="2:18" ht="15.75">
      <c r="B98" s="837"/>
      <c r="C98" s="840"/>
      <c r="D98" s="858"/>
      <c r="E98" s="861"/>
      <c r="F98" s="549">
        <v>3</v>
      </c>
      <c r="G98" s="550"/>
      <c r="H98" s="598" t="str">
        <f t="shared" si="1"/>
        <v>Belum Diisi</v>
      </c>
      <c r="I98" s="592" t="s">
        <v>26</v>
      </c>
      <c r="J98" s="593" t="str">
        <f>IF($D$96="Y/T","Isi Tujuan",IF($E$96=0,0,IF(I98="Y",1,IF(I98="T",0,"Isi Dulu"))))</f>
        <v>Isi Tujuan</v>
      </c>
      <c r="K98" s="592" t="s">
        <v>26</v>
      </c>
      <c r="L98" s="593" t="str">
        <f>IF($D$96="Y/T","Isi Tujuan",IF($E$96=0,0,IF(K98="Y",1,IF(K98="T",0,"Isi Dulu"))))</f>
        <v>Isi Tujuan</v>
      </c>
      <c r="M98" s="849"/>
      <c r="N98" s="852"/>
    </row>
    <row r="99" spans="2:18" ht="15.75">
      <c r="B99" s="837"/>
      <c r="C99" s="840"/>
      <c r="D99" s="858"/>
      <c r="E99" s="861"/>
      <c r="F99" s="549">
        <v>4</v>
      </c>
      <c r="G99" s="550"/>
      <c r="H99" s="598" t="str">
        <f t="shared" si="1"/>
        <v>Belum Diisi</v>
      </c>
      <c r="I99" s="592" t="s">
        <v>26</v>
      </c>
      <c r="J99" s="593" t="str">
        <f>IF($D$96="Y/T","Isi Tujuan",IF($E$96=0,0,IF(I99="Y",1,IF(I99="T",0,"Isi Dulu"))))</f>
        <v>Isi Tujuan</v>
      </c>
      <c r="K99" s="592" t="s">
        <v>26</v>
      </c>
      <c r="L99" s="593" t="str">
        <f>IF($D$96="Y/T","Isi Tujuan",IF($E$96=0,0,IF(K99="Y",1,IF(K99="T",0,"Isi Dulu"))))</f>
        <v>Isi Tujuan</v>
      </c>
      <c r="M99" s="849"/>
      <c r="N99" s="852"/>
    </row>
    <row r="100" spans="2:18" ht="15.75">
      <c r="B100" s="838"/>
      <c r="C100" s="841"/>
      <c r="D100" s="859"/>
      <c r="E100" s="862"/>
      <c r="F100" s="569">
        <v>5</v>
      </c>
      <c r="G100" s="570"/>
      <c r="H100" s="599" t="str">
        <f t="shared" si="1"/>
        <v>Belum Diisi</v>
      </c>
      <c r="I100" s="595" t="s">
        <v>26</v>
      </c>
      <c r="J100" s="596" t="str">
        <f>IF($D$96="Y/T","Isi Tujuan",IF($E$96=0,0,IF(I100="Y",1,IF(I100="T",0,"Isi Dulu"))))</f>
        <v>Isi Tujuan</v>
      </c>
      <c r="K100" s="595" t="s">
        <v>26</v>
      </c>
      <c r="L100" s="596" t="str">
        <f>IF($D$96="Y/T","Isi Tujuan",IF($E$96=0,0,IF(K100="Y",1,IF(K100="T",0,"Isi Dulu"))))</f>
        <v>Isi Tujuan</v>
      </c>
      <c r="M100" s="850"/>
      <c r="N100" s="853"/>
    </row>
    <row r="101" spans="2:18" ht="15.75">
      <c r="B101" s="836">
        <v>20</v>
      </c>
      <c r="C101" s="839"/>
      <c r="D101" s="857" t="s">
        <v>26</v>
      </c>
      <c r="E101" s="860" t="str">
        <f>IF(D101="Y",1,IF(D101="T",0,IF(D101="Y/T","Belum diisi","Error")))</f>
        <v>Belum diisi</v>
      </c>
      <c r="F101" s="528">
        <v>1</v>
      </c>
      <c r="G101" s="529"/>
      <c r="H101" s="600" t="str">
        <f t="shared" si="1"/>
        <v>Belum Diisi</v>
      </c>
      <c r="I101" s="590" t="s">
        <v>26</v>
      </c>
      <c r="J101" s="591" t="str">
        <f>IF($D$101="Y/T","Isi Tujuan",IF($E$101=0,0,IF(I101="Y",1,IF(I101="T",0,"Isi Dulu"))))</f>
        <v>Isi Tujuan</v>
      </c>
      <c r="K101" s="590" t="s">
        <v>26</v>
      </c>
      <c r="L101" s="591" t="str">
        <f>IF($D$101="Y/T","Isi Tujuan",IF($E$101=0,0,IF(K101="Y",1,IF(K101="T",0,"Isi Dulu"))))</f>
        <v>Isi Tujuan</v>
      </c>
      <c r="M101" s="848" t="s">
        <v>26</v>
      </c>
      <c r="N101" s="851" t="str">
        <f>IF(M101="Y",1,IF(M101="T",0,IF(M101="Y/T","Belum diisi","Error")))</f>
        <v>Belum diisi</v>
      </c>
    </row>
    <row r="102" spans="2:18" ht="15.75">
      <c r="B102" s="837"/>
      <c r="C102" s="840"/>
      <c r="D102" s="858"/>
      <c r="E102" s="861"/>
      <c r="F102" s="549">
        <v>2</v>
      </c>
      <c r="G102" s="550"/>
      <c r="H102" s="598" t="str">
        <f t="shared" si="1"/>
        <v>Belum Diisi</v>
      </c>
      <c r="I102" s="592" t="s">
        <v>26</v>
      </c>
      <c r="J102" s="593" t="str">
        <f>IF($D$101="Y/T","Isi Tujuan",IF($E$101=0,0,IF(I102="Y",1,IF(I102="T",0,"Isi Dulu"))))</f>
        <v>Isi Tujuan</v>
      </c>
      <c r="K102" s="592" t="s">
        <v>26</v>
      </c>
      <c r="L102" s="593" t="str">
        <f>IF($D$101="Y/T","Isi Tujuan",IF($E$101=0,0,IF(K102="Y",1,IF(K102="T",0,"Isi Dulu"))))</f>
        <v>Isi Tujuan</v>
      </c>
      <c r="M102" s="849"/>
      <c r="N102" s="852"/>
    </row>
    <row r="103" spans="2:18" ht="15.75">
      <c r="B103" s="837"/>
      <c r="C103" s="840"/>
      <c r="D103" s="858"/>
      <c r="E103" s="861"/>
      <c r="F103" s="549">
        <v>3</v>
      </c>
      <c r="G103" s="550"/>
      <c r="H103" s="598" t="str">
        <f t="shared" si="1"/>
        <v>Belum Diisi</v>
      </c>
      <c r="I103" s="592" t="s">
        <v>26</v>
      </c>
      <c r="J103" s="593" t="str">
        <f>IF($D$101="Y/T","Isi Tujuan",IF($E$101=0,0,IF(I103="Y",1,IF(I103="T",0,"Isi Dulu"))))</f>
        <v>Isi Tujuan</v>
      </c>
      <c r="K103" s="592" t="s">
        <v>26</v>
      </c>
      <c r="L103" s="593" t="str">
        <f>IF($D$101="Y/T","Isi Tujuan",IF($E$101=0,0,IF(K103="Y",1,IF(K103="T",0,"Isi Dulu"))))</f>
        <v>Isi Tujuan</v>
      </c>
      <c r="M103" s="849"/>
      <c r="N103" s="852"/>
    </row>
    <row r="104" spans="2:18" ht="15.75">
      <c r="B104" s="837"/>
      <c r="C104" s="840"/>
      <c r="D104" s="858"/>
      <c r="E104" s="861"/>
      <c r="F104" s="549">
        <v>4</v>
      </c>
      <c r="G104" s="550"/>
      <c r="H104" s="598" t="str">
        <f t="shared" si="1"/>
        <v>Belum Diisi</v>
      </c>
      <c r="I104" s="592" t="s">
        <v>26</v>
      </c>
      <c r="J104" s="593" t="str">
        <f>IF($D$101="Y/T","Isi Tujuan",IF($E$101=0,0,IF(I104="Y",1,IF(I104="T",0,"Isi Dulu"))))</f>
        <v>Isi Tujuan</v>
      </c>
      <c r="K104" s="592" t="s">
        <v>26</v>
      </c>
      <c r="L104" s="593" t="str">
        <f>IF($D$101="Y/T","Isi Tujuan",IF($E$101=0,0,IF(K104="Y",1,IF(K104="T",0,"Isi Dulu"))))</f>
        <v>Isi Tujuan</v>
      </c>
      <c r="M104" s="849"/>
      <c r="N104" s="852"/>
    </row>
    <row r="105" spans="2:18" ht="15.75">
      <c r="B105" s="838"/>
      <c r="C105" s="841"/>
      <c r="D105" s="859"/>
      <c r="E105" s="862"/>
      <c r="F105" s="569">
        <v>5</v>
      </c>
      <c r="G105" s="570"/>
      <c r="H105" s="599" t="str">
        <f t="shared" si="1"/>
        <v>Belum Diisi</v>
      </c>
      <c r="I105" s="595" t="s">
        <v>26</v>
      </c>
      <c r="J105" s="596" t="str">
        <f>IF($D$101="Y/T","Isi Tujuan",IF($E$101=0,0,IF(I105="Y",1,IF(I105="T",0,"Isi Dulu"))))</f>
        <v>Isi Tujuan</v>
      </c>
      <c r="K105" s="595" t="s">
        <v>26</v>
      </c>
      <c r="L105" s="596" t="str">
        <f>IF($D$101="Y/T","Isi Tujuan",IF($E$101=0,0,IF(K105="Y",1,IF(K105="T",0,"Isi Dulu"))))</f>
        <v>Isi Tujuan</v>
      </c>
      <c r="M105" s="850"/>
      <c r="N105" s="853"/>
    </row>
    <row r="106" spans="2:18" s="527" customFormat="1" ht="15.75">
      <c r="B106" s="601"/>
      <c r="C106" s="581"/>
      <c r="D106" s="582"/>
      <c r="E106" s="602" t="e">
        <f>AVERAGE(E6:E105)</f>
        <v>#DIV/0!</v>
      </c>
      <c r="F106" s="603"/>
      <c r="G106" s="583"/>
      <c r="H106" s="602" t="e">
        <f>(IF($D6="Y/T",0,AVERAGE(H6:H10))+IF($D11="Y/T",0,AVERAGE(H11:H15))+IF($D16="Y/T",0,AVERAGE(H16:H20))+IF($D21="Y/T",0,AVERAGE(H21:H25))+IF($D26="Y/T",0,AVERAGE(H26:H30))+IF($D31="Y/T",0,AVERAGE(H31:H35))+IF($D36="Y/T",0,AVERAGE(H36:H40))+IF($D41="Y/T",0,AVERAGE(H41:H45))+IF($D46="Y/T",0,AVERAGE(H46:H50))+IF($D51="Y/T",0,AVERAGE(H51:H55))+IF($D56="Y/T",0,AVERAGE(H56:H60))+IF($D61="Y/T",0,AVERAGE(H61:H65))+IF($D66="Y/T",0,AVERAGE(H66:H70))+IF($D71="Y/T",0,AVERAGE(H71:H75))+IF($D76="Y/T",0,AVERAGE(H76:H80))+IF($D81="Y/T",0,AVERAGE(H81:H85))+IF($D86="Y/T",0,AVERAGE(H86:H90))+IF($D91="Y/T",0,AVERAGE(H91:H95))+IF($D96="Y/T",0,AVERAGE(H96:H100))+IF($D101="Y/T",0,AVERAGE(H101:H105)))/(COUNTIF($D6:$D105,"Y")+COUNTIF($D6:$D105,"T"))</f>
        <v>#DIV/0!</v>
      </c>
      <c r="I106" s="582"/>
      <c r="J106" s="602" t="e">
        <f>(IF($D6="Y/T",0,AVERAGE(J6:J10))+IF($D11="Y/T",0,AVERAGE(J11:J15))+IF($D16="Y/T",0,AVERAGE(J16:J20))+IF($D21="Y/T",0,AVERAGE(J21:J25))+IF($D26="Y/T",0,AVERAGE(J26:J30))+IF($D31="Y/T",0,AVERAGE(J31:J35))+IF($D36="Y/T",0,AVERAGE(J36:J40))+IF($D41="Y/T",0,AVERAGE(J41:J45))+IF($D46="Y/T",0,AVERAGE(J46:J50))+IF($D51="Y/T",0,AVERAGE(J51:J55))+IF($D56="Y/T",0,AVERAGE(J56:J60))+IF($D61="Y/T",0,AVERAGE(J61:J65))+IF($D66="Y/T",0,AVERAGE(J66:J70))+IF($D71="Y/T",0,AVERAGE(J71:J75))+IF($D76="Y/T",0,AVERAGE(J76:J80))+IF($D81="Y/T",0,AVERAGE(J81:J85))+IF($D86="Y/T",0,AVERAGE(J86:J90))+IF($D91="Y/T",0,AVERAGE(J91:J95))+IF($D96="Y/T",0,AVERAGE(J96:J100))+IF($D101="Y/T",0,AVERAGE(J101:J105)))/(COUNTIF($D6:$D105,"Y")+COUNTIF($D6:$D105,"T"))</f>
        <v>#DIV/0!</v>
      </c>
      <c r="K106" s="582"/>
      <c r="L106" s="602" t="e">
        <f>(IF($D6="Y/T",0,AVERAGE(L6:L10))+IF($D11="Y/T",0,AVERAGE(L11:L15))+IF($D16="Y/T",0,AVERAGE(L16:L20))+IF($D21="Y/T",0,AVERAGE(L21:L25))+IF($D26="Y/T",0,AVERAGE(L26:L30))+IF($D31="Y/T",0,AVERAGE(L31:L35))+IF($D36="Y/T",0,AVERAGE(L36:L40))+IF($D41="Y/T",0,AVERAGE(L41:L45))+IF($D46="Y/T",0,AVERAGE(L46:L50))+IF($D51="Y/T",0,AVERAGE(L51:L55))+IF($D56="Y/T",0,AVERAGE(L56:L60))+IF($D61="Y/T",0,AVERAGE(L61:L65))+IF($D66="Y/T",0,AVERAGE(L66:L70))+IF($D71="Y/T",0,AVERAGE(L71:L75))+IF($D76="Y/T",0,AVERAGE(L76:L80))+IF($D81="Y/T",0,AVERAGE(L81:L85))+IF($D86="Y/T",0,AVERAGE(L86:L90))+IF($D91="Y/T",0,AVERAGE(L91:L95))+IF($D96="Y/T",0,AVERAGE(L96:L100))+IF($D101="Y/T",0,AVERAGE(L101:L105)))/(COUNTIF($D6:$D105,"Y")+COUNTIF($D6:$D105,"T"))</f>
        <v>#DIV/0!</v>
      </c>
      <c r="M106" s="582"/>
      <c r="N106" s="602" t="e">
        <f>AVERAGE(N6:N105)</f>
        <v>#DIV/0!</v>
      </c>
    </row>
    <row r="107" spans="2:18" s="527" customFormat="1" ht="15.75">
      <c r="B107" s="864" t="s">
        <v>508</v>
      </c>
      <c r="C107" s="865"/>
      <c r="D107" s="865"/>
      <c r="E107" s="865"/>
      <c r="F107" s="865"/>
      <c r="G107" s="865"/>
      <c r="H107" s="865"/>
      <c r="I107" s="865"/>
      <c r="J107" s="866"/>
      <c r="K107" s="604"/>
      <c r="L107" s="604"/>
      <c r="M107" s="604"/>
      <c r="N107" s="604"/>
      <c r="O107" s="517"/>
      <c r="P107" s="517"/>
      <c r="Q107" s="517"/>
      <c r="R107" s="517"/>
    </row>
    <row r="108" spans="2:18" s="527" customFormat="1" ht="15.75">
      <c r="B108" s="836">
        <v>1</v>
      </c>
      <c r="C108" s="839"/>
      <c r="D108" s="857" t="s">
        <v>26</v>
      </c>
      <c r="E108" s="854" t="str">
        <f>IF(D108="Y",1,IF(D108="T",0,IF(D108="Y/T","Belum diisi","Error")))</f>
        <v>Belum diisi</v>
      </c>
      <c r="F108" s="528">
        <v>1</v>
      </c>
      <c r="G108" s="529"/>
      <c r="H108" s="589" t="str">
        <f t="shared" ref="H108:H171" si="2">IF(OR(J108="Isi Dulu",L108="Isi Dulu",J108="Isi Sasaran",L108="Isi Sasaran"),"Belum Diisi",IF(SUM(J108,L108)=2,1,IF(SUM(J108,L108)=1,0,IF(SUM(J108,L108)=0,0,"Error"))))</f>
        <v>Belum Diisi</v>
      </c>
      <c r="I108" s="590" t="s">
        <v>26</v>
      </c>
      <c r="J108" s="591" t="str">
        <f>IF($D$108="Y/T","Isi Sasaran",IF($E$108=0,0,IF(I108="Y",1,IF(I108="T",0,"Isi Dulu"))))</f>
        <v>Isi Sasaran</v>
      </c>
      <c r="K108" s="590" t="s">
        <v>26</v>
      </c>
      <c r="L108" s="591" t="str">
        <f>IF($D$108="Y/T","Isi Sasaran",IF($E$108=0,0,IF(K108="Y",1,IF(K108="T",0,"Isi Dulu"))))</f>
        <v>Isi Sasaran</v>
      </c>
      <c r="M108" s="848" t="s">
        <v>26</v>
      </c>
      <c r="N108" s="851" t="str">
        <f>IF(M108="Y",1,IF(M108="T",0,IF(M108="Y/T","Belum diisi","Error")))</f>
        <v>Belum diisi</v>
      </c>
      <c r="O108" s="517"/>
      <c r="P108" s="517"/>
      <c r="Q108" s="517"/>
      <c r="R108" s="517"/>
    </row>
    <row r="109" spans="2:18" s="527" customFormat="1" ht="15.75">
      <c r="B109" s="837"/>
      <c r="C109" s="840"/>
      <c r="D109" s="858"/>
      <c r="E109" s="855"/>
      <c r="F109" s="549">
        <v>2</v>
      </c>
      <c r="G109" s="550"/>
      <c r="H109" s="589" t="str">
        <f t="shared" si="2"/>
        <v>Belum Diisi</v>
      </c>
      <c r="I109" s="592" t="s">
        <v>26</v>
      </c>
      <c r="J109" s="593" t="str">
        <f>IF($D$108="Y/T","Isi Sasaran",IF($E$108=0,0,IF(I109="Y",1,IF(I109="T",0,"Isi Dulu"))))</f>
        <v>Isi Sasaran</v>
      </c>
      <c r="K109" s="592" t="s">
        <v>26</v>
      </c>
      <c r="L109" s="593" t="str">
        <f>IF($D$108="Y/T","Isi Sasaran",IF($E$108=0,0,IF(K109="Y",1,IF(K109="T",0,"Isi Dulu"))))</f>
        <v>Isi Sasaran</v>
      </c>
      <c r="M109" s="849"/>
      <c r="N109" s="852"/>
      <c r="O109" s="517"/>
      <c r="P109" s="517"/>
      <c r="Q109" s="517"/>
      <c r="R109" s="517"/>
    </row>
    <row r="110" spans="2:18" s="527" customFormat="1" ht="15.75">
      <c r="B110" s="837"/>
      <c r="C110" s="840"/>
      <c r="D110" s="858"/>
      <c r="E110" s="855"/>
      <c r="F110" s="549">
        <v>3</v>
      </c>
      <c r="G110" s="550"/>
      <c r="H110" s="589" t="str">
        <f t="shared" si="2"/>
        <v>Belum Diisi</v>
      </c>
      <c r="I110" s="592" t="s">
        <v>26</v>
      </c>
      <c r="J110" s="593" t="str">
        <f>IF($D$108="Y/T","Isi Sasaran",IF($E$108=0,0,IF(I110="Y",1,IF(I110="T",0,"Isi Dulu"))))</f>
        <v>Isi Sasaran</v>
      </c>
      <c r="K110" s="592" t="s">
        <v>26</v>
      </c>
      <c r="L110" s="593" t="str">
        <f>IF($D$108="Y/T","Isi Sasaran",IF($E$108=0,0,IF(K110="Y",1,IF(K110="T",0,"Isi Dulu"))))</f>
        <v>Isi Sasaran</v>
      </c>
      <c r="M110" s="849"/>
      <c r="N110" s="852"/>
      <c r="O110" s="517"/>
      <c r="P110" s="517"/>
      <c r="Q110" s="517"/>
      <c r="R110" s="517"/>
    </row>
    <row r="111" spans="2:18" s="527" customFormat="1" ht="15.75">
      <c r="B111" s="837"/>
      <c r="C111" s="840"/>
      <c r="D111" s="858"/>
      <c r="E111" s="855"/>
      <c r="F111" s="549">
        <v>4</v>
      </c>
      <c r="G111" s="550"/>
      <c r="H111" s="589" t="str">
        <f t="shared" si="2"/>
        <v>Belum Diisi</v>
      </c>
      <c r="I111" s="592" t="s">
        <v>26</v>
      </c>
      <c r="J111" s="593" t="str">
        <f>IF($D$108="Y/T","Isi Sasaran",IF($E$108=0,0,IF(I111="Y",1,IF(I111="T",0,"Isi Dulu"))))</f>
        <v>Isi Sasaran</v>
      </c>
      <c r="K111" s="592" t="s">
        <v>26</v>
      </c>
      <c r="L111" s="593" t="str">
        <f>IF($D$108="Y/T","Isi Sasaran",IF($E$108=0,0,IF(K111="Y",1,IF(K111="T",0,"Isi Dulu"))))</f>
        <v>Isi Sasaran</v>
      </c>
      <c r="M111" s="849"/>
      <c r="N111" s="852"/>
      <c r="O111" s="517"/>
      <c r="P111" s="517"/>
      <c r="Q111" s="517"/>
      <c r="R111" s="517"/>
    </row>
    <row r="112" spans="2:18" s="527" customFormat="1" ht="15.75">
      <c r="B112" s="838"/>
      <c r="C112" s="841"/>
      <c r="D112" s="859"/>
      <c r="E112" s="856"/>
      <c r="F112" s="569">
        <v>5</v>
      </c>
      <c r="G112" s="570"/>
      <c r="H112" s="594" t="str">
        <f t="shared" si="2"/>
        <v>Belum Diisi</v>
      </c>
      <c r="I112" s="595" t="s">
        <v>26</v>
      </c>
      <c r="J112" s="596" t="str">
        <f>IF($D$108="Y/T","Isi Sasaran",IF($E$108=0,0,IF(I112="Y",1,IF(I112="T",0,"Isi Dulu"))))</f>
        <v>Isi Sasaran</v>
      </c>
      <c r="K112" s="595" t="s">
        <v>26</v>
      </c>
      <c r="L112" s="596" t="str">
        <f>IF($D$108="Y/T","Isi Sasaran",IF($E$108=0,0,IF(K112="Y",1,IF(K112="T",0,"Isi Dulu"))))</f>
        <v>Isi Sasaran</v>
      </c>
      <c r="M112" s="850"/>
      <c r="N112" s="853"/>
      <c r="O112" s="517"/>
      <c r="P112" s="517"/>
      <c r="Q112" s="517"/>
      <c r="R112" s="517"/>
    </row>
    <row r="113" spans="2:18" s="527" customFormat="1" ht="15.75">
      <c r="B113" s="836">
        <v>2</v>
      </c>
      <c r="C113" s="839"/>
      <c r="D113" s="857" t="s">
        <v>26</v>
      </c>
      <c r="E113" s="854" t="str">
        <f>IF(D113="Y",1,IF(D113="T",0,IF(D113="Y/T","Belum diisi","Error")))</f>
        <v>Belum diisi</v>
      </c>
      <c r="F113" s="528">
        <v>1</v>
      </c>
      <c r="G113" s="529"/>
      <c r="H113" s="597" t="str">
        <f t="shared" si="2"/>
        <v>Belum Diisi</v>
      </c>
      <c r="I113" s="590" t="s">
        <v>26</v>
      </c>
      <c r="J113" s="591" t="str">
        <f>IF($D$113="Y/T","Isi Sasaran",IF($E$113=0,0,IF(I113="Y",1,IF(I113="T",0,"Isi Dulu"))))</f>
        <v>Isi Sasaran</v>
      </c>
      <c r="K113" s="590" t="s">
        <v>26</v>
      </c>
      <c r="L113" s="591" t="str">
        <f>IF($D$113="Y/T","Isi Sasaran",IF($E$113=0,0,IF(K113="Y",1,IF(K113="T",0,"Isi Dulu"))))</f>
        <v>Isi Sasaran</v>
      </c>
      <c r="M113" s="848" t="s">
        <v>26</v>
      </c>
      <c r="N113" s="851" t="str">
        <f>IF(M113="Y",1,IF(M113="T",0,IF(M113="Y/T","Belum diisi","Error")))</f>
        <v>Belum diisi</v>
      </c>
      <c r="O113" s="517"/>
      <c r="P113" s="517"/>
      <c r="Q113" s="517"/>
      <c r="R113" s="517"/>
    </row>
    <row r="114" spans="2:18" s="527" customFormat="1" ht="15.75">
      <c r="B114" s="837"/>
      <c r="C114" s="840"/>
      <c r="D114" s="858"/>
      <c r="E114" s="855"/>
      <c r="F114" s="549">
        <v>2</v>
      </c>
      <c r="G114" s="550"/>
      <c r="H114" s="598" t="str">
        <f t="shared" si="2"/>
        <v>Belum Diisi</v>
      </c>
      <c r="I114" s="592" t="s">
        <v>26</v>
      </c>
      <c r="J114" s="593" t="str">
        <f>IF($D$113="Y/T","Isi Sasaran",IF($E$113=0,0,IF(I114="Y",1,IF(I114="T",0,"Isi Dulu"))))</f>
        <v>Isi Sasaran</v>
      </c>
      <c r="K114" s="592" t="s">
        <v>26</v>
      </c>
      <c r="L114" s="593" t="str">
        <f>IF($D$113="Y/T","Isi Sasaran",IF($E$113=0,0,IF(K114="Y",1,IF(K114="T",0,"Isi Dulu"))))</f>
        <v>Isi Sasaran</v>
      </c>
      <c r="M114" s="849"/>
      <c r="N114" s="852"/>
      <c r="O114" s="517"/>
      <c r="P114" s="517"/>
      <c r="Q114" s="517"/>
      <c r="R114" s="517"/>
    </row>
    <row r="115" spans="2:18" s="527" customFormat="1" ht="15.75">
      <c r="B115" s="837"/>
      <c r="C115" s="840"/>
      <c r="D115" s="858"/>
      <c r="E115" s="855"/>
      <c r="F115" s="549">
        <v>3</v>
      </c>
      <c r="G115" s="550"/>
      <c r="H115" s="598" t="str">
        <f t="shared" si="2"/>
        <v>Belum Diisi</v>
      </c>
      <c r="I115" s="592" t="s">
        <v>26</v>
      </c>
      <c r="J115" s="593" t="str">
        <f>IF($D$113="Y/T","Isi Sasaran",IF($E$113=0,0,IF(I115="Y",1,IF(I115="T",0,"Isi Dulu"))))</f>
        <v>Isi Sasaran</v>
      </c>
      <c r="K115" s="592" t="s">
        <v>26</v>
      </c>
      <c r="L115" s="593" t="str">
        <f>IF($D$113="Y/T","Isi Sasaran",IF($E$113=0,0,IF(K115="Y",1,IF(K115="T",0,"Isi Dulu"))))</f>
        <v>Isi Sasaran</v>
      </c>
      <c r="M115" s="849"/>
      <c r="N115" s="852"/>
      <c r="O115" s="517"/>
      <c r="P115" s="517"/>
      <c r="Q115" s="517"/>
      <c r="R115" s="517"/>
    </row>
    <row r="116" spans="2:18" s="527" customFormat="1" ht="15.75">
      <c r="B116" s="837"/>
      <c r="C116" s="840"/>
      <c r="D116" s="858"/>
      <c r="E116" s="855"/>
      <c r="F116" s="549">
        <v>4</v>
      </c>
      <c r="G116" s="550"/>
      <c r="H116" s="598" t="str">
        <f t="shared" si="2"/>
        <v>Belum Diisi</v>
      </c>
      <c r="I116" s="592" t="s">
        <v>26</v>
      </c>
      <c r="J116" s="593" t="str">
        <f>IF($D$113="Y/T","Isi Sasaran",IF($E$113=0,0,IF(I116="Y",1,IF(I116="T",0,"Isi Dulu"))))</f>
        <v>Isi Sasaran</v>
      </c>
      <c r="K116" s="592" t="s">
        <v>26</v>
      </c>
      <c r="L116" s="593" t="str">
        <f>IF($D$113="Y/T","Isi Sasaran",IF($E$113=0,0,IF(K116="Y",1,IF(K116="T",0,"Isi Dulu"))))</f>
        <v>Isi Sasaran</v>
      </c>
      <c r="M116" s="849"/>
      <c r="N116" s="852"/>
      <c r="O116" s="517"/>
      <c r="P116" s="517"/>
      <c r="Q116" s="517"/>
      <c r="R116" s="517"/>
    </row>
    <row r="117" spans="2:18" s="527" customFormat="1" ht="15.75">
      <c r="B117" s="838"/>
      <c r="C117" s="841"/>
      <c r="D117" s="859"/>
      <c r="E117" s="856"/>
      <c r="F117" s="569">
        <v>5</v>
      </c>
      <c r="G117" s="570"/>
      <c r="H117" s="599" t="str">
        <f t="shared" si="2"/>
        <v>Belum Diisi</v>
      </c>
      <c r="I117" s="595" t="s">
        <v>26</v>
      </c>
      <c r="J117" s="596" t="str">
        <f>IF($D$113="Y/T","Isi Sasaran",IF($E$113=0,0,IF(I117="Y",1,IF(I117="T",0,"Isi Dulu"))))</f>
        <v>Isi Sasaran</v>
      </c>
      <c r="K117" s="595" t="s">
        <v>26</v>
      </c>
      <c r="L117" s="596" t="str">
        <f>IF($D$113="Y/T","Isi Sasaran",IF($E$113=0,0,IF(K117="Y",1,IF(K117="T",0,"Isi Dulu"))))</f>
        <v>Isi Sasaran</v>
      </c>
      <c r="M117" s="850"/>
      <c r="N117" s="853"/>
      <c r="O117" s="517"/>
      <c r="P117" s="517"/>
      <c r="Q117" s="517"/>
      <c r="R117" s="517"/>
    </row>
    <row r="118" spans="2:18" s="527" customFormat="1" ht="15.75">
      <c r="B118" s="836">
        <v>3</v>
      </c>
      <c r="C118" s="839"/>
      <c r="D118" s="857" t="s">
        <v>26</v>
      </c>
      <c r="E118" s="854" t="str">
        <f>IF(D118="Y",1,IF(D118="T",0,IF(D118="Y/T","Belum diisi","Error")))</f>
        <v>Belum diisi</v>
      </c>
      <c r="F118" s="528">
        <v>1</v>
      </c>
      <c r="G118" s="529"/>
      <c r="H118" s="600" t="str">
        <f t="shared" si="2"/>
        <v>Belum Diisi</v>
      </c>
      <c r="I118" s="590" t="s">
        <v>26</v>
      </c>
      <c r="J118" s="591" t="str">
        <f>IF($D$118="Y/T","Isi Sasaran",IF($E$118=0,0,IF(I118="Y",1,IF(I118="T",0,"Isi Dulu"))))</f>
        <v>Isi Sasaran</v>
      </c>
      <c r="K118" s="590" t="s">
        <v>26</v>
      </c>
      <c r="L118" s="591" t="str">
        <f>IF($D$118="Y/T","Isi Sasaran",IF($E$118=0,0,IF(K118="Y",1,IF(K118="T",0,"Isi Dulu"))))</f>
        <v>Isi Sasaran</v>
      </c>
      <c r="M118" s="848" t="s">
        <v>26</v>
      </c>
      <c r="N118" s="851" t="str">
        <f>IF(M118="Y",1,IF(M118="T",0,IF(M118="Y/T","Belum diisi","Error")))</f>
        <v>Belum diisi</v>
      </c>
      <c r="O118" s="517"/>
      <c r="P118" s="517"/>
      <c r="Q118" s="517"/>
      <c r="R118" s="517"/>
    </row>
    <row r="119" spans="2:18" s="527" customFormat="1" ht="15.75">
      <c r="B119" s="837"/>
      <c r="C119" s="840"/>
      <c r="D119" s="858"/>
      <c r="E119" s="855"/>
      <c r="F119" s="549">
        <v>2</v>
      </c>
      <c r="G119" s="550"/>
      <c r="H119" s="598" t="str">
        <f t="shared" si="2"/>
        <v>Belum Diisi</v>
      </c>
      <c r="I119" s="592" t="s">
        <v>26</v>
      </c>
      <c r="J119" s="593" t="str">
        <f>IF($D$118="Y/T","Isi Sasaran",IF($E$118=0,0,IF(I119="Y",1,IF(I119="T",0,"Isi Dulu"))))</f>
        <v>Isi Sasaran</v>
      </c>
      <c r="K119" s="592" t="s">
        <v>26</v>
      </c>
      <c r="L119" s="593" t="str">
        <f>IF($D$118="Y/T","Isi Sasaran",IF($E$118=0,0,IF(K119="Y",1,IF(K119="T",0,"Isi Dulu"))))</f>
        <v>Isi Sasaran</v>
      </c>
      <c r="M119" s="849"/>
      <c r="N119" s="852"/>
      <c r="O119" s="517"/>
      <c r="P119" s="517"/>
      <c r="Q119" s="517"/>
      <c r="R119" s="517"/>
    </row>
    <row r="120" spans="2:18" s="527" customFormat="1" ht="15.75">
      <c r="B120" s="837"/>
      <c r="C120" s="840"/>
      <c r="D120" s="858"/>
      <c r="E120" s="855"/>
      <c r="F120" s="549">
        <v>3</v>
      </c>
      <c r="G120" s="550"/>
      <c r="H120" s="598" t="str">
        <f t="shared" si="2"/>
        <v>Belum Diisi</v>
      </c>
      <c r="I120" s="592" t="s">
        <v>26</v>
      </c>
      <c r="J120" s="593" t="str">
        <f>IF($D$118="Y/T","Isi Sasaran",IF($E$118=0,0,IF(I120="Y",1,IF(I120="T",0,"Isi Dulu"))))</f>
        <v>Isi Sasaran</v>
      </c>
      <c r="K120" s="592" t="s">
        <v>26</v>
      </c>
      <c r="L120" s="593" t="str">
        <f>IF($D$118="Y/T","Isi Sasaran",IF($E$118=0,0,IF(K120="Y",1,IF(K120="T",0,"Isi Dulu"))))</f>
        <v>Isi Sasaran</v>
      </c>
      <c r="M120" s="849"/>
      <c r="N120" s="852"/>
      <c r="O120" s="517"/>
      <c r="P120" s="517"/>
      <c r="Q120" s="517"/>
      <c r="R120" s="517"/>
    </row>
    <row r="121" spans="2:18" s="527" customFormat="1" ht="15.75">
      <c r="B121" s="837"/>
      <c r="C121" s="840"/>
      <c r="D121" s="858"/>
      <c r="E121" s="855"/>
      <c r="F121" s="549">
        <v>4</v>
      </c>
      <c r="G121" s="550"/>
      <c r="H121" s="598" t="str">
        <f t="shared" si="2"/>
        <v>Belum Diisi</v>
      </c>
      <c r="I121" s="592" t="s">
        <v>26</v>
      </c>
      <c r="J121" s="593" t="str">
        <f>IF($D$118="Y/T","Isi Sasaran",IF($E$118=0,0,IF(I121="Y",1,IF(I121="T",0,"Isi Dulu"))))</f>
        <v>Isi Sasaran</v>
      </c>
      <c r="K121" s="592" t="s">
        <v>26</v>
      </c>
      <c r="L121" s="593" t="str">
        <f>IF($D$118="Y/T","Isi Sasaran",IF($E$118=0,0,IF(K121="Y",1,IF(K121="T",0,"Isi Dulu"))))</f>
        <v>Isi Sasaran</v>
      </c>
      <c r="M121" s="849"/>
      <c r="N121" s="852"/>
      <c r="O121" s="517"/>
      <c r="P121" s="517"/>
      <c r="Q121" s="517"/>
      <c r="R121" s="517"/>
    </row>
    <row r="122" spans="2:18" s="527" customFormat="1" ht="15.75">
      <c r="B122" s="838"/>
      <c r="C122" s="841"/>
      <c r="D122" s="859"/>
      <c r="E122" s="856"/>
      <c r="F122" s="569">
        <v>5</v>
      </c>
      <c r="G122" s="570"/>
      <c r="H122" s="599" t="str">
        <f t="shared" si="2"/>
        <v>Belum Diisi</v>
      </c>
      <c r="I122" s="595" t="s">
        <v>26</v>
      </c>
      <c r="J122" s="596" t="str">
        <f>IF($D$118="Y/T","Isi Sasaran",IF($E$118=0,0,IF(I122="Y",1,IF(I122="T",0,"Isi Dulu"))))</f>
        <v>Isi Sasaran</v>
      </c>
      <c r="K122" s="595" t="s">
        <v>26</v>
      </c>
      <c r="L122" s="596" t="str">
        <f>IF($D$118="Y/T","Isi Sasaran",IF($E$118=0,0,IF(K122="Y",1,IF(K122="T",0,"Isi Dulu"))))</f>
        <v>Isi Sasaran</v>
      </c>
      <c r="M122" s="850"/>
      <c r="N122" s="853"/>
      <c r="O122" s="517"/>
      <c r="P122" s="517"/>
      <c r="Q122" s="517"/>
      <c r="R122" s="517"/>
    </row>
    <row r="123" spans="2:18" s="527" customFormat="1" ht="15.75">
      <c r="B123" s="836">
        <v>4</v>
      </c>
      <c r="C123" s="839"/>
      <c r="D123" s="857" t="s">
        <v>26</v>
      </c>
      <c r="E123" s="854" t="str">
        <f>IF(D123="Y",1,IF(D123="T",0,IF(D123="Y/T","Belum diisi","Error")))</f>
        <v>Belum diisi</v>
      </c>
      <c r="F123" s="528">
        <v>1</v>
      </c>
      <c r="G123" s="529"/>
      <c r="H123" s="600" t="str">
        <f t="shared" si="2"/>
        <v>Belum Diisi</v>
      </c>
      <c r="I123" s="590" t="s">
        <v>26</v>
      </c>
      <c r="J123" s="591" t="str">
        <f>IF($D$123="Y/T","Isi Sasaran",IF($E$123=0,0,IF(I123="Y",1,IF(I123="T",0,"Isi Dulu"))))</f>
        <v>Isi Sasaran</v>
      </c>
      <c r="K123" s="590" t="s">
        <v>26</v>
      </c>
      <c r="L123" s="591" t="str">
        <f>IF($D$123="Y/T","Isi Sasaran",IF($E$123=0,0,IF(K123="Y",1,IF(K123="T",0,"Isi Dulu"))))</f>
        <v>Isi Sasaran</v>
      </c>
      <c r="M123" s="848" t="s">
        <v>26</v>
      </c>
      <c r="N123" s="851" t="str">
        <f>IF(M123="Y",1,IF(M123="T",0,IF(M123="Y/T","Belum diisi","Error")))</f>
        <v>Belum diisi</v>
      </c>
      <c r="O123" s="517"/>
      <c r="P123" s="517"/>
      <c r="Q123" s="517"/>
      <c r="R123" s="517"/>
    </row>
    <row r="124" spans="2:18" s="527" customFormat="1" ht="15.75">
      <c r="B124" s="837"/>
      <c r="C124" s="840"/>
      <c r="D124" s="858"/>
      <c r="E124" s="855"/>
      <c r="F124" s="549">
        <v>2</v>
      </c>
      <c r="G124" s="550"/>
      <c r="H124" s="598" t="str">
        <f t="shared" si="2"/>
        <v>Belum Diisi</v>
      </c>
      <c r="I124" s="592" t="s">
        <v>26</v>
      </c>
      <c r="J124" s="593" t="str">
        <f>IF($D$123="Y/T","Isi Sasaran",IF($E$123=0,0,IF(I124="Y",1,IF(I124="T",0,"Isi Dulu"))))</f>
        <v>Isi Sasaran</v>
      </c>
      <c r="K124" s="592" t="s">
        <v>26</v>
      </c>
      <c r="L124" s="593" t="str">
        <f>IF($D$123="Y/T","Isi Sasaran",IF($E$123=0,0,IF(K124="Y",1,IF(K124="T",0,"Isi Dulu"))))</f>
        <v>Isi Sasaran</v>
      </c>
      <c r="M124" s="849"/>
      <c r="N124" s="852"/>
      <c r="O124" s="517"/>
      <c r="P124" s="517"/>
      <c r="Q124" s="517"/>
      <c r="R124" s="517"/>
    </row>
    <row r="125" spans="2:18" s="527" customFormat="1" ht="15.75">
      <c r="B125" s="837"/>
      <c r="C125" s="840"/>
      <c r="D125" s="858"/>
      <c r="E125" s="855"/>
      <c r="F125" s="549">
        <v>3</v>
      </c>
      <c r="G125" s="550"/>
      <c r="H125" s="598" t="str">
        <f t="shared" si="2"/>
        <v>Belum Diisi</v>
      </c>
      <c r="I125" s="592" t="s">
        <v>26</v>
      </c>
      <c r="J125" s="593" t="str">
        <f>IF($D$123="Y/T","Isi Sasaran",IF($E$123=0,0,IF(I125="Y",1,IF(I125="T",0,"Isi Dulu"))))</f>
        <v>Isi Sasaran</v>
      </c>
      <c r="K125" s="592" t="s">
        <v>26</v>
      </c>
      <c r="L125" s="593" t="str">
        <f>IF($D$123="Y/T","Isi Sasaran",IF($E$123=0,0,IF(K125="Y",1,IF(K125="T",0,"Isi Dulu"))))</f>
        <v>Isi Sasaran</v>
      </c>
      <c r="M125" s="849"/>
      <c r="N125" s="852"/>
      <c r="O125" s="517"/>
      <c r="P125" s="517"/>
      <c r="Q125" s="517"/>
      <c r="R125" s="517"/>
    </row>
    <row r="126" spans="2:18" s="527" customFormat="1" ht="15.75">
      <c r="B126" s="837"/>
      <c r="C126" s="840"/>
      <c r="D126" s="858"/>
      <c r="E126" s="855"/>
      <c r="F126" s="549">
        <v>4</v>
      </c>
      <c r="G126" s="550"/>
      <c r="H126" s="598" t="str">
        <f t="shared" si="2"/>
        <v>Belum Diisi</v>
      </c>
      <c r="I126" s="592" t="s">
        <v>26</v>
      </c>
      <c r="J126" s="593" t="str">
        <f>IF($D$123="Y/T","Isi Sasaran",IF($E$123=0,0,IF(I126="Y",1,IF(I126="T",0,"Isi Dulu"))))</f>
        <v>Isi Sasaran</v>
      </c>
      <c r="K126" s="592" t="s">
        <v>26</v>
      </c>
      <c r="L126" s="593" t="str">
        <f>IF($D$123="Y/T","Isi Sasaran",IF($E$123=0,0,IF(K126="Y",1,IF(K126="T",0,"Isi Dulu"))))</f>
        <v>Isi Sasaran</v>
      </c>
      <c r="M126" s="849"/>
      <c r="N126" s="852"/>
      <c r="O126" s="517"/>
      <c r="P126" s="517"/>
      <c r="Q126" s="517"/>
      <c r="R126" s="517"/>
    </row>
    <row r="127" spans="2:18" s="527" customFormat="1" ht="15.75">
      <c r="B127" s="838"/>
      <c r="C127" s="841"/>
      <c r="D127" s="859"/>
      <c r="E127" s="856"/>
      <c r="F127" s="569">
        <v>5</v>
      </c>
      <c r="G127" s="570"/>
      <c r="H127" s="599" t="str">
        <f t="shared" si="2"/>
        <v>Belum Diisi</v>
      </c>
      <c r="I127" s="595" t="s">
        <v>26</v>
      </c>
      <c r="J127" s="596" t="str">
        <f>IF($D$123="Y/T","Isi Sasaran",IF($E$123=0,0,IF(I127="Y",1,IF(I127="T",0,"Isi Dulu"))))</f>
        <v>Isi Sasaran</v>
      </c>
      <c r="K127" s="595" t="s">
        <v>26</v>
      </c>
      <c r="L127" s="596" t="str">
        <f>IF($D$123="Y/T","Isi Sasaran",IF($E$123=0,0,IF(K127="Y",1,IF(K127="T",0,"Isi Dulu"))))</f>
        <v>Isi Sasaran</v>
      </c>
      <c r="M127" s="850"/>
      <c r="N127" s="853"/>
      <c r="O127" s="517"/>
      <c r="P127" s="517"/>
      <c r="Q127" s="517"/>
      <c r="R127" s="517"/>
    </row>
    <row r="128" spans="2:18" s="527" customFormat="1" ht="15.75">
      <c r="B128" s="836">
        <v>5</v>
      </c>
      <c r="C128" s="839"/>
      <c r="D128" s="857" t="s">
        <v>26</v>
      </c>
      <c r="E128" s="854" t="str">
        <f>IF(D128="Y",1,IF(D128="T",0,IF(D128="Y/T","Belum diisi","Error")))</f>
        <v>Belum diisi</v>
      </c>
      <c r="F128" s="528">
        <v>1</v>
      </c>
      <c r="G128" s="529"/>
      <c r="H128" s="600" t="str">
        <f t="shared" si="2"/>
        <v>Belum Diisi</v>
      </c>
      <c r="I128" s="590" t="s">
        <v>26</v>
      </c>
      <c r="J128" s="591" t="str">
        <f>IF($D$128="Y/T","Isi Sasaran",IF($E$128=0,0,IF(I128="Y",1,IF(I128="T",0,"Isi Dulu"))))</f>
        <v>Isi Sasaran</v>
      </c>
      <c r="K128" s="590" t="s">
        <v>26</v>
      </c>
      <c r="L128" s="591" t="str">
        <f>IF($D$128="Y/T","Isi Sasaran",IF($E$128=0,0,IF(K128="Y",1,IF(K128="T",0,"Isi Dulu"))))</f>
        <v>Isi Sasaran</v>
      </c>
      <c r="M128" s="848" t="s">
        <v>26</v>
      </c>
      <c r="N128" s="851" t="str">
        <f>IF(M128="Y",1,IF(M128="T",0,IF(M128="Y/T","Belum diisi","Error")))</f>
        <v>Belum diisi</v>
      </c>
      <c r="O128" s="517"/>
      <c r="P128" s="517"/>
      <c r="Q128" s="517"/>
      <c r="R128" s="517"/>
    </row>
    <row r="129" spans="2:18" s="527" customFormat="1" ht="15.75">
      <c r="B129" s="837"/>
      <c r="C129" s="840"/>
      <c r="D129" s="858"/>
      <c r="E129" s="855"/>
      <c r="F129" s="549">
        <v>2</v>
      </c>
      <c r="G129" s="550"/>
      <c r="H129" s="598" t="str">
        <f t="shared" si="2"/>
        <v>Belum Diisi</v>
      </c>
      <c r="I129" s="592" t="s">
        <v>26</v>
      </c>
      <c r="J129" s="593" t="str">
        <f>IF($D$128="Y/T","Isi Sasaran",IF($E$128=0,0,IF(I129="Y",1,IF(I129="T",0,"Isi Dulu"))))</f>
        <v>Isi Sasaran</v>
      </c>
      <c r="K129" s="592" t="s">
        <v>26</v>
      </c>
      <c r="L129" s="593" t="str">
        <f>IF($D$128="Y/T","Isi Sasaran",IF($E$128=0,0,IF(K129="Y",1,IF(K129="T",0,"Isi Dulu"))))</f>
        <v>Isi Sasaran</v>
      </c>
      <c r="M129" s="849"/>
      <c r="N129" s="852"/>
      <c r="O129" s="517"/>
      <c r="P129" s="517"/>
      <c r="Q129" s="517"/>
      <c r="R129" s="517"/>
    </row>
    <row r="130" spans="2:18" s="527" customFormat="1" ht="15.75">
      <c r="B130" s="837"/>
      <c r="C130" s="840"/>
      <c r="D130" s="858"/>
      <c r="E130" s="855"/>
      <c r="F130" s="549">
        <v>3</v>
      </c>
      <c r="G130" s="550"/>
      <c r="H130" s="598" t="str">
        <f t="shared" si="2"/>
        <v>Belum Diisi</v>
      </c>
      <c r="I130" s="592" t="s">
        <v>26</v>
      </c>
      <c r="J130" s="593" t="str">
        <f>IF($D$128="Y/T","Isi Sasaran",IF($E$128=0,0,IF(I130="Y",1,IF(I130="T",0,"Isi Dulu"))))</f>
        <v>Isi Sasaran</v>
      </c>
      <c r="K130" s="592" t="s">
        <v>26</v>
      </c>
      <c r="L130" s="593" t="str">
        <f>IF($D$128="Y/T","Isi Sasaran",IF($E$128=0,0,IF(K130="Y",1,IF(K130="T",0,"Isi Dulu"))))</f>
        <v>Isi Sasaran</v>
      </c>
      <c r="M130" s="849"/>
      <c r="N130" s="852"/>
      <c r="O130" s="517"/>
      <c r="P130" s="517"/>
      <c r="Q130" s="517"/>
      <c r="R130" s="517"/>
    </row>
    <row r="131" spans="2:18" s="527" customFormat="1" ht="15.75">
      <c r="B131" s="837"/>
      <c r="C131" s="840"/>
      <c r="D131" s="858"/>
      <c r="E131" s="855"/>
      <c r="F131" s="549">
        <v>4</v>
      </c>
      <c r="G131" s="550"/>
      <c r="H131" s="598" t="str">
        <f t="shared" si="2"/>
        <v>Belum Diisi</v>
      </c>
      <c r="I131" s="592" t="s">
        <v>26</v>
      </c>
      <c r="J131" s="593" t="str">
        <f>IF($D$128="Y/T","Isi Sasaran",IF($E$128=0,0,IF(I131="Y",1,IF(I131="T",0,"Isi Dulu"))))</f>
        <v>Isi Sasaran</v>
      </c>
      <c r="K131" s="592" t="s">
        <v>26</v>
      </c>
      <c r="L131" s="593" t="str">
        <f>IF($D$128="Y/T","Isi Sasaran",IF($E$128=0,0,IF(K131="Y",1,IF(K131="T",0,"Isi Dulu"))))</f>
        <v>Isi Sasaran</v>
      </c>
      <c r="M131" s="849"/>
      <c r="N131" s="852"/>
      <c r="O131" s="517"/>
      <c r="P131" s="517"/>
      <c r="Q131" s="517"/>
      <c r="R131" s="517"/>
    </row>
    <row r="132" spans="2:18" s="527" customFormat="1" ht="15.75">
      <c r="B132" s="838"/>
      <c r="C132" s="841"/>
      <c r="D132" s="859"/>
      <c r="E132" s="856"/>
      <c r="F132" s="569">
        <v>5</v>
      </c>
      <c r="G132" s="570"/>
      <c r="H132" s="599" t="str">
        <f t="shared" si="2"/>
        <v>Belum Diisi</v>
      </c>
      <c r="I132" s="595" t="s">
        <v>26</v>
      </c>
      <c r="J132" s="596" t="str">
        <f>IF($D$128="Y/T","Isi Sasaran",IF($E$128=0,0,IF(I132="Y",1,IF(I132="T",0,"Isi Dulu"))))</f>
        <v>Isi Sasaran</v>
      </c>
      <c r="K132" s="595" t="s">
        <v>26</v>
      </c>
      <c r="L132" s="596" t="str">
        <f>IF($D$128="Y/T","Isi Sasaran",IF($E$128=0,0,IF(K132="Y",1,IF(K132="T",0,"Isi Dulu"))))</f>
        <v>Isi Sasaran</v>
      </c>
      <c r="M132" s="850"/>
      <c r="N132" s="853"/>
      <c r="O132" s="517"/>
      <c r="P132" s="517"/>
      <c r="Q132" s="517"/>
      <c r="R132" s="517"/>
    </row>
    <row r="133" spans="2:18" s="527" customFormat="1" ht="15.75">
      <c r="B133" s="836">
        <v>6</v>
      </c>
      <c r="C133" s="839"/>
      <c r="D133" s="857" t="s">
        <v>26</v>
      </c>
      <c r="E133" s="854" t="str">
        <f>IF(D133="Y",1,IF(D133="T",0,IF(D133="Y/T","Belum diisi","Error")))</f>
        <v>Belum diisi</v>
      </c>
      <c r="F133" s="528">
        <v>1</v>
      </c>
      <c r="G133" s="529"/>
      <c r="H133" s="600" t="str">
        <f t="shared" si="2"/>
        <v>Belum Diisi</v>
      </c>
      <c r="I133" s="590" t="s">
        <v>26</v>
      </c>
      <c r="J133" s="591" t="str">
        <f>IF($D$133="Y/T","Isi Sasaran",IF($E$133=0,0,IF(I133="Y",1,IF(I133="T",0,"Isi Dulu"))))</f>
        <v>Isi Sasaran</v>
      </c>
      <c r="K133" s="590" t="s">
        <v>26</v>
      </c>
      <c r="L133" s="591" t="str">
        <f>IF($D$133="Y/T","Isi Sasaran",IF($E$133=0,0,IF(K133="Y",1,IF(K133="T",0,"Isi Dulu"))))</f>
        <v>Isi Sasaran</v>
      </c>
      <c r="M133" s="848" t="s">
        <v>26</v>
      </c>
      <c r="N133" s="851" t="str">
        <f>IF(M133="Y",1,IF(M133="T",0,IF(M133="Y/T","Belum diisi","Error")))</f>
        <v>Belum diisi</v>
      </c>
      <c r="O133" s="517"/>
      <c r="P133" s="517"/>
      <c r="Q133" s="517"/>
      <c r="R133" s="517"/>
    </row>
    <row r="134" spans="2:18" s="527" customFormat="1" ht="15.75">
      <c r="B134" s="837"/>
      <c r="C134" s="840"/>
      <c r="D134" s="858"/>
      <c r="E134" s="855"/>
      <c r="F134" s="549">
        <v>2</v>
      </c>
      <c r="G134" s="550"/>
      <c r="H134" s="598" t="str">
        <f t="shared" si="2"/>
        <v>Belum Diisi</v>
      </c>
      <c r="I134" s="592" t="s">
        <v>26</v>
      </c>
      <c r="J134" s="593" t="str">
        <f>IF($D$133="Y/T","Isi Sasaran",IF($E$133=0,0,IF(I134="Y",1,IF(I134="T",0,"Isi Dulu"))))</f>
        <v>Isi Sasaran</v>
      </c>
      <c r="K134" s="592" t="s">
        <v>26</v>
      </c>
      <c r="L134" s="593" t="str">
        <f>IF($D$133="Y/T","Isi Sasaran",IF($E$133=0,0,IF(K134="Y",1,IF(K134="T",0,"Isi Dulu"))))</f>
        <v>Isi Sasaran</v>
      </c>
      <c r="M134" s="849"/>
      <c r="N134" s="852"/>
      <c r="O134" s="517"/>
      <c r="P134" s="517"/>
      <c r="Q134" s="517"/>
      <c r="R134" s="517"/>
    </row>
    <row r="135" spans="2:18" s="527" customFormat="1" ht="15.75">
      <c r="B135" s="837"/>
      <c r="C135" s="840"/>
      <c r="D135" s="858"/>
      <c r="E135" s="855"/>
      <c r="F135" s="549">
        <v>3</v>
      </c>
      <c r="G135" s="550"/>
      <c r="H135" s="598" t="str">
        <f t="shared" si="2"/>
        <v>Belum Diisi</v>
      </c>
      <c r="I135" s="592" t="s">
        <v>26</v>
      </c>
      <c r="J135" s="593" t="str">
        <f>IF($D$133="Y/T","Isi Sasaran",IF($E$133=0,0,IF(I135="Y",1,IF(I135="T",0,"Isi Dulu"))))</f>
        <v>Isi Sasaran</v>
      </c>
      <c r="K135" s="592" t="s">
        <v>26</v>
      </c>
      <c r="L135" s="593" t="str">
        <f>IF($D$133="Y/T","Isi Sasaran",IF($E$133=0,0,IF(K135="Y",1,IF(K135="T",0,"Isi Dulu"))))</f>
        <v>Isi Sasaran</v>
      </c>
      <c r="M135" s="849"/>
      <c r="N135" s="852"/>
      <c r="O135" s="517"/>
      <c r="P135" s="517"/>
      <c r="Q135" s="517"/>
      <c r="R135" s="517"/>
    </row>
    <row r="136" spans="2:18" s="527" customFormat="1" ht="15.75">
      <c r="B136" s="837"/>
      <c r="C136" s="840"/>
      <c r="D136" s="858"/>
      <c r="E136" s="855"/>
      <c r="F136" s="549">
        <v>4</v>
      </c>
      <c r="G136" s="550"/>
      <c r="H136" s="598" t="str">
        <f t="shared" si="2"/>
        <v>Belum Diisi</v>
      </c>
      <c r="I136" s="592" t="s">
        <v>26</v>
      </c>
      <c r="J136" s="593" t="str">
        <f>IF($D$133="Y/T","Isi Sasaran",IF($E$133=0,0,IF(I136="Y",1,IF(I136="T",0,"Isi Dulu"))))</f>
        <v>Isi Sasaran</v>
      </c>
      <c r="K136" s="592" t="s">
        <v>26</v>
      </c>
      <c r="L136" s="593" t="str">
        <f>IF($D$133="Y/T","Isi Sasaran",IF($E$133=0,0,IF(K136="Y",1,IF(K136="T",0,"Isi Dulu"))))</f>
        <v>Isi Sasaran</v>
      </c>
      <c r="M136" s="849"/>
      <c r="N136" s="852"/>
      <c r="O136" s="517"/>
      <c r="P136" s="517"/>
      <c r="Q136" s="517"/>
      <c r="R136" s="517"/>
    </row>
    <row r="137" spans="2:18" s="527" customFormat="1" ht="15.75">
      <c r="B137" s="838"/>
      <c r="C137" s="841"/>
      <c r="D137" s="859"/>
      <c r="E137" s="856"/>
      <c r="F137" s="569">
        <v>5</v>
      </c>
      <c r="G137" s="570"/>
      <c r="H137" s="599" t="str">
        <f t="shared" si="2"/>
        <v>Belum Diisi</v>
      </c>
      <c r="I137" s="595" t="s">
        <v>26</v>
      </c>
      <c r="J137" s="596" t="str">
        <f>IF($D$133="Y/T","Isi Sasaran",IF($E$133=0,0,IF(I137="Y",1,IF(I137="T",0,"Isi Dulu"))))</f>
        <v>Isi Sasaran</v>
      </c>
      <c r="K137" s="595" t="s">
        <v>26</v>
      </c>
      <c r="L137" s="596" t="str">
        <f>IF($D$133="Y/T","Isi Sasaran",IF($E$133=0,0,IF(K137="Y",1,IF(K137="T",0,"Isi Dulu"))))</f>
        <v>Isi Sasaran</v>
      </c>
      <c r="M137" s="850"/>
      <c r="N137" s="853"/>
      <c r="O137" s="517"/>
      <c r="P137" s="517"/>
      <c r="Q137" s="517"/>
      <c r="R137" s="517"/>
    </row>
    <row r="138" spans="2:18" s="527" customFormat="1" ht="15.75">
      <c r="B138" s="836">
        <v>7</v>
      </c>
      <c r="C138" s="839"/>
      <c r="D138" s="857" t="s">
        <v>26</v>
      </c>
      <c r="E138" s="854" t="str">
        <f>IF(D138="Y",1,IF(D138="T",0,IF(D138="Y/T","Belum diisi","Error")))</f>
        <v>Belum diisi</v>
      </c>
      <c r="F138" s="528">
        <v>1</v>
      </c>
      <c r="G138" s="529"/>
      <c r="H138" s="600" t="str">
        <f t="shared" si="2"/>
        <v>Belum Diisi</v>
      </c>
      <c r="I138" s="590" t="s">
        <v>26</v>
      </c>
      <c r="J138" s="591" t="str">
        <f>IF($D$138="Y/T","Isi Sasaran",IF($E$138=0,0,IF(I138="Y",1,IF(I138="T",0,"Isi Dulu"))))</f>
        <v>Isi Sasaran</v>
      </c>
      <c r="K138" s="590" t="s">
        <v>26</v>
      </c>
      <c r="L138" s="591" t="str">
        <f>IF($D$138="Y/T","Isi Sasaran",IF($E$138=0,0,IF(K138="Y",1,IF(K138="T",0,"Isi Dulu"))))</f>
        <v>Isi Sasaran</v>
      </c>
      <c r="M138" s="848" t="s">
        <v>26</v>
      </c>
      <c r="N138" s="851" t="str">
        <f>IF(M138="Y",1,IF(M138="T",0,IF(M138="Y/T","Belum diisi","Error")))</f>
        <v>Belum diisi</v>
      </c>
      <c r="O138" s="517"/>
      <c r="P138" s="517"/>
      <c r="Q138" s="517"/>
      <c r="R138" s="517"/>
    </row>
    <row r="139" spans="2:18" s="527" customFormat="1" ht="15.75">
      <c r="B139" s="837"/>
      <c r="C139" s="840"/>
      <c r="D139" s="858"/>
      <c r="E139" s="855"/>
      <c r="F139" s="549">
        <v>2</v>
      </c>
      <c r="G139" s="550"/>
      <c r="H139" s="598" t="str">
        <f t="shared" si="2"/>
        <v>Belum Diisi</v>
      </c>
      <c r="I139" s="592" t="s">
        <v>26</v>
      </c>
      <c r="J139" s="593" t="str">
        <f>IF($D$138="Y/T","Isi Sasaran",IF($E$138=0,0,IF(I139="Y",1,IF(I139="T",0,"Isi Dulu"))))</f>
        <v>Isi Sasaran</v>
      </c>
      <c r="K139" s="592" t="s">
        <v>26</v>
      </c>
      <c r="L139" s="593" t="str">
        <f>IF($D$138="Y/T","Isi Sasaran",IF($E$138=0,0,IF(K139="Y",1,IF(K139="T",0,"Isi Dulu"))))</f>
        <v>Isi Sasaran</v>
      </c>
      <c r="M139" s="849"/>
      <c r="N139" s="852"/>
      <c r="O139" s="517"/>
      <c r="P139" s="517"/>
      <c r="Q139" s="517"/>
      <c r="R139" s="517"/>
    </row>
    <row r="140" spans="2:18" s="527" customFormat="1" ht="15.75">
      <c r="B140" s="837"/>
      <c r="C140" s="840"/>
      <c r="D140" s="858"/>
      <c r="E140" s="855"/>
      <c r="F140" s="549">
        <v>3</v>
      </c>
      <c r="G140" s="550"/>
      <c r="H140" s="598" t="str">
        <f t="shared" si="2"/>
        <v>Belum Diisi</v>
      </c>
      <c r="I140" s="592" t="s">
        <v>26</v>
      </c>
      <c r="J140" s="593" t="str">
        <f>IF($D$138="Y/T","Isi Sasaran",IF($E$138=0,0,IF(I140="Y",1,IF(I140="T",0,"Isi Dulu"))))</f>
        <v>Isi Sasaran</v>
      </c>
      <c r="K140" s="592" t="s">
        <v>26</v>
      </c>
      <c r="L140" s="593" t="str">
        <f>IF($D$138="Y/T","Isi Sasaran",IF($E$138=0,0,IF(K140="Y",1,IF(K140="T",0,"Isi Dulu"))))</f>
        <v>Isi Sasaran</v>
      </c>
      <c r="M140" s="849"/>
      <c r="N140" s="852"/>
      <c r="O140" s="517"/>
      <c r="P140" s="517"/>
      <c r="Q140" s="517"/>
      <c r="R140" s="517"/>
    </row>
    <row r="141" spans="2:18" s="527" customFormat="1" ht="15.75">
      <c r="B141" s="837"/>
      <c r="C141" s="840"/>
      <c r="D141" s="858"/>
      <c r="E141" s="855"/>
      <c r="F141" s="549">
        <v>4</v>
      </c>
      <c r="G141" s="550"/>
      <c r="H141" s="598" t="str">
        <f t="shared" si="2"/>
        <v>Belum Diisi</v>
      </c>
      <c r="I141" s="592" t="s">
        <v>26</v>
      </c>
      <c r="J141" s="593" t="str">
        <f>IF($D$138="Y/T","Isi Sasaran",IF($E$138=0,0,IF(I141="Y",1,IF(I141="T",0,"Isi Dulu"))))</f>
        <v>Isi Sasaran</v>
      </c>
      <c r="K141" s="592" t="s">
        <v>26</v>
      </c>
      <c r="L141" s="593" t="str">
        <f>IF($D$138="Y/T","Isi Sasaran",IF($E$138=0,0,IF(K141="Y",1,IF(K141="T",0,"Isi Dulu"))))</f>
        <v>Isi Sasaran</v>
      </c>
      <c r="M141" s="849"/>
      <c r="N141" s="852"/>
      <c r="O141" s="517"/>
      <c r="P141" s="517"/>
      <c r="Q141" s="517"/>
      <c r="R141" s="517"/>
    </row>
    <row r="142" spans="2:18" s="527" customFormat="1" ht="15.75">
      <c r="B142" s="838"/>
      <c r="C142" s="841"/>
      <c r="D142" s="859"/>
      <c r="E142" s="856"/>
      <c r="F142" s="569">
        <v>5</v>
      </c>
      <c r="G142" s="570"/>
      <c r="H142" s="599" t="str">
        <f t="shared" si="2"/>
        <v>Belum Diisi</v>
      </c>
      <c r="I142" s="595" t="s">
        <v>26</v>
      </c>
      <c r="J142" s="596" t="str">
        <f>IF($D$138="Y/T","Isi Sasaran",IF($E$138=0,0,IF(I142="Y",1,IF(I142="T",0,"Isi Dulu"))))</f>
        <v>Isi Sasaran</v>
      </c>
      <c r="K142" s="595" t="s">
        <v>26</v>
      </c>
      <c r="L142" s="596" t="str">
        <f>IF($D$138="Y/T","Isi Sasaran",IF($E$138=0,0,IF(K142="Y",1,IF(K142="T",0,"Isi Dulu"))))</f>
        <v>Isi Sasaran</v>
      </c>
      <c r="M142" s="850"/>
      <c r="N142" s="853"/>
      <c r="O142" s="517"/>
      <c r="P142" s="517"/>
      <c r="Q142" s="517"/>
      <c r="R142" s="517"/>
    </row>
    <row r="143" spans="2:18" s="527" customFormat="1" ht="15.75">
      <c r="B143" s="836">
        <v>8</v>
      </c>
      <c r="C143" s="839"/>
      <c r="D143" s="857" t="s">
        <v>26</v>
      </c>
      <c r="E143" s="854" t="str">
        <f>IF(D143="Y",1,IF(D143="T",0,IF(D143="Y/T","Belum diisi","Error")))</f>
        <v>Belum diisi</v>
      </c>
      <c r="F143" s="528">
        <v>1</v>
      </c>
      <c r="G143" s="529"/>
      <c r="H143" s="600" t="str">
        <f t="shared" si="2"/>
        <v>Belum Diisi</v>
      </c>
      <c r="I143" s="590" t="s">
        <v>26</v>
      </c>
      <c r="J143" s="591" t="str">
        <f>IF($D$143="Y/T","Isi Sasaran",IF($E$143=0,0,IF(I143="Y",1,IF(I143="T",0,"Isi Dulu"))))</f>
        <v>Isi Sasaran</v>
      </c>
      <c r="K143" s="590" t="s">
        <v>26</v>
      </c>
      <c r="L143" s="591" t="str">
        <f>IF($D$143="Y/T","Isi Sasaran",IF($E$143=0,0,IF(K143="Y",1,IF(K143="T",0,"Isi Dulu"))))</f>
        <v>Isi Sasaran</v>
      </c>
      <c r="M143" s="848" t="s">
        <v>26</v>
      </c>
      <c r="N143" s="851" t="str">
        <f>IF(M143="Y",1,IF(M143="T",0,IF(M143="Y/T","Belum diisi","Error")))</f>
        <v>Belum diisi</v>
      </c>
      <c r="O143" s="517"/>
      <c r="P143" s="517"/>
      <c r="Q143" s="517"/>
      <c r="R143" s="517"/>
    </row>
    <row r="144" spans="2:18" s="527" customFormat="1" ht="15.75">
      <c r="B144" s="837"/>
      <c r="C144" s="840"/>
      <c r="D144" s="858"/>
      <c r="E144" s="855"/>
      <c r="F144" s="549">
        <v>2</v>
      </c>
      <c r="G144" s="550"/>
      <c r="H144" s="598" t="str">
        <f t="shared" si="2"/>
        <v>Belum Diisi</v>
      </c>
      <c r="I144" s="592" t="s">
        <v>26</v>
      </c>
      <c r="J144" s="593" t="str">
        <f>IF($D$143="Y/T","Isi Sasaran",IF($E$143=0,0,IF(I144="Y",1,IF(I144="T",0,"Isi Dulu"))))</f>
        <v>Isi Sasaran</v>
      </c>
      <c r="K144" s="592" t="s">
        <v>26</v>
      </c>
      <c r="L144" s="593" t="str">
        <f>IF($D$143="Y/T","Isi Sasaran",IF($E$143=0,0,IF(K144="Y",1,IF(K144="T",0,"Isi Dulu"))))</f>
        <v>Isi Sasaran</v>
      </c>
      <c r="M144" s="849"/>
      <c r="N144" s="852"/>
      <c r="O144" s="517"/>
      <c r="P144" s="517"/>
      <c r="Q144" s="517"/>
      <c r="R144" s="517"/>
    </row>
    <row r="145" spans="2:18" s="527" customFormat="1" ht="15.75">
      <c r="B145" s="837"/>
      <c r="C145" s="840"/>
      <c r="D145" s="858"/>
      <c r="E145" s="855"/>
      <c r="F145" s="549">
        <v>3</v>
      </c>
      <c r="G145" s="550"/>
      <c r="H145" s="598" t="str">
        <f t="shared" si="2"/>
        <v>Belum Diisi</v>
      </c>
      <c r="I145" s="592" t="s">
        <v>26</v>
      </c>
      <c r="J145" s="593" t="str">
        <f>IF($D$143="Y/T","Isi Sasaran",IF($E$143=0,0,IF(I145="Y",1,IF(I145="T",0,"Isi Dulu"))))</f>
        <v>Isi Sasaran</v>
      </c>
      <c r="K145" s="592" t="s">
        <v>26</v>
      </c>
      <c r="L145" s="593" t="str">
        <f>IF($D$143="Y/T","Isi Sasaran",IF($E$143=0,0,IF(K145="Y",1,IF(K145="T",0,"Isi Dulu"))))</f>
        <v>Isi Sasaran</v>
      </c>
      <c r="M145" s="849"/>
      <c r="N145" s="852"/>
      <c r="O145" s="517"/>
      <c r="P145" s="517"/>
      <c r="Q145" s="517"/>
      <c r="R145" s="517"/>
    </row>
    <row r="146" spans="2:18" s="527" customFormat="1" ht="15.75">
      <c r="B146" s="837"/>
      <c r="C146" s="840"/>
      <c r="D146" s="858"/>
      <c r="E146" s="855"/>
      <c r="F146" s="549">
        <v>4</v>
      </c>
      <c r="G146" s="550"/>
      <c r="H146" s="598" t="str">
        <f t="shared" si="2"/>
        <v>Belum Diisi</v>
      </c>
      <c r="I146" s="592" t="s">
        <v>26</v>
      </c>
      <c r="J146" s="593" t="str">
        <f>IF($D$143="Y/T","Isi Sasaran",IF($E$143=0,0,IF(I146="Y",1,IF(I146="T",0,"Isi Dulu"))))</f>
        <v>Isi Sasaran</v>
      </c>
      <c r="K146" s="592" t="s">
        <v>26</v>
      </c>
      <c r="L146" s="593" t="str">
        <f>IF($D$143="Y/T","Isi Sasaran",IF($E$143=0,0,IF(K146="Y",1,IF(K146="T",0,"Isi Dulu"))))</f>
        <v>Isi Sasaran</v>
      </c>
      <c r="M146" s="849"/>
      <c r="N146" s="852"/>
      <c r="O146" s="517"/>
      <c r="P146" s="517"/>
      <c r="Q146" s="517"/>
      <c r="R146" s="517"/>
    </row>
    <row r="147" spans="2:18" s="527" customFormat="1" ht="15.75">
      <c r="B147" s="838"/>
      <c r="C147" s="841"/>
      <c r="D147" s="859"/>
      <c r="E147" s="856"/>
      <c r="F147" s="569">
        <v>5</v>
      </c>
      <c r="G147" s="570"/>
      <c r="H147" s="599" t="str">
        <f t="shared" si="2"/>
        <v>Belum Diisi</v>
      </c>
      <c r="I147" s="595" t="s">
        <v>26</v>
      </c>
      <c r="J147" s="596" t="str">
        <f>IF($D$143="Y/T","Isi Sasaran",IF($E$143=0,0,IF(I147="Y",1,IF(I147="T",0,"Isi Dulu"))))</f>
        <v>Isi Sasaran</v>
      </c>
      <c r="K147" s="595" t="s">
        <v>26</v>
      </c>
      <c r="L147" s="596" t="str">
        <f>IF($D$143="Y/T","Isi Sasaran",IF($E$143=0,0,IF(K147="Y",1,IF(K147="T",0,"Isi Dulu"))))</f>
        <v>Isi Sasaran</v>
      </c>
      <c r="M147" s="850"/>
      <c r="N147" s="853"/>
      <c r="O147" s="517"/>
      <c r="P147" s="517"/>
      <c r="Q147" s="517"/>
      <c r="R147" s="517"/>
    </row>
    <row r="148" spans="2:18" s="527" customFormat="1" ht="15.75">
      <c r="B148" s="836">
        <v>9</v>
      </c>
      <c r="C148" s="839"/>
      <c r="D148" s="857" t="s">
        <v>26</v>
      </c>
      <c r="E148" s="854" t="str">
        <f>IF(D148="Y",1,IF(D148="T",0,IF(D148="Y/T","Belum diisi","Error")))</f>
        <v>Belum diisi</v>
      </c>
      <c r="F148" s="528">
        <v>1</v>
      </c>
      <c r="G148" s="529"/>
      <c r="H148" s="600" t="str">
        <f t="shared" si="2"/>
        <v>Belum Diisi</v>
      </c>
      <c r="I148" s="590" t="s">
        <v>26</v>
      </c>
      <c r="J148" s="591" t="str">
        <f>IF($D$148="Y/T","Isi Sasaran",IF($E$148=0,0,IF(I148="Y",1,IF(I148="T",0,"Isi Dulu"))))</f>
        <v>Isi Sasaran</v>
      </c>
      <c r="K148" s="590" t="s">
        <v>26</v>
      </c>
      <c r="L148" s="591" t="str">
        <f>IF($D$148="Y/T","Isi Sasaran",IF($E$148=0,0,IF(K148="Y",1,IF(K148="T",0,"Isi Dulu"))))</f>
        <v>Isi Sasaran</v>
      </c>
      <c r="M148" s="848" t="s">
        <v>26</v>
      </c>
      <c r="N148" s="851" t="str">
        <f>IF(M148="Y",1,IF(M148="T",0,IF(M148="Y/T","Belum diisi","Error")))</f>
        <v>Belum diisi</v>
      </c>
      <c r="O148" s="517"/>
      <c r="P148" s="517"/>
      <c r="Q148" s="517"/>
      <c r="R148" s="517"/>
    </row>
    <row r="149" spans="2:18" s="527" customFormat="1" ht="15.75">
      <c r="B149" s="837"/>
      <c r="C149" s="840"/>
      <c r="D149" s="858"/>
      <c r="E149" s="855"/>
      <c r="F149" s="549">
        <v>2</v>
      </c>
      <c r="G149" s="550"/>
      <c r="H149" s="598" t="str">
        <f t="shared" si="2"/>
        <v>Belum Diisi</v>
      </c>
      <c r="I149" s="592" t="s">
        <v>26</v>
      </c>
      <c r="J149" s="593" t="str">
        <f>IF($D$148="Y/T","Isi Sasaran",IF($E$148=0,0,IF(I149="Y",1,IF(I149="T",0,"Isi Dulu"))))</f>
        <v>Isi Sasaran</v>
      </c>
      <c r="K149" s="592" t="s">
        <v>26</v>
      </c>
      <c r="L149" s="593" t="str">
        <f>IF($D$148="Y/T","Isi Sasaran",IF($E$148=0,0,IF(K149="Y",1,IF(K149="T",0,"Isi Dulu"))))</f>
        <v>Isi Sasaran</v>
      </c>
      <c r="M149" s="849"/>
      <c r="N149" s="852"/>
      <c r="O149" s="517"/>
      <c r="P149" s="517"/>
      <c r="Q149" s="517"/>
      <c r="R149" s="517"/>
    </row>
    <row r="150" spans="2:18" s="527" customFormat="1" ht="15.75">
      <c r="B150" s="837"/>
      <c r="C150" s="840"/>
      <c r="D150" s="858"/>
      <c r="E150" s="855"/>
      <c r="F150" s="549">
        <v>3</v>
      </c>
      <c r="G150" s="550"/>
      <c r="H150" s="598" t="str">
        <f t="shared" si="2"/>
        <v>Belum Diisi</v>
      </c>
      <c r="I150" s="592" t="s">
        <v>26</v>
      </c>
      <c r="J150" s="593" t="str">
        <f>IF($D$148="Y/T","Isi Sasaran",IF($E$148=0,0,IF(I150="Y",1,IF(I150="T",0,"Isi Dulu"))))</f>
        <v>Isi Sasaran</v>
      </c>
      <c r="K150" s="592" t="s">
        <v>26</v>
      </c>
      <c r="L150" s="593" t="str">
        <f>IF($D$148="Y/T","Isi Sasaran",IF($E$148=0,0,IF(K150="Y",1,IF(K150="T",0,"Isi Dulu"))))</f>
        <v>Isi Sasaran</v>
      </c>
      <c r="M150" s="849"/>
      <c r="N150" s="852"/>
      <c r="O150" s="517"/>
      <c r="P150" s="517"/>
      <c r="Q150" s="517"/>
      <c r="R150" s="517"/>
    </row>
    <row r="151" spans="2:18" s="527" customFormat="1" ht="15.75">
      <c r="B151" s="837"/>
      <c r="C151" s="840"/>
      <c r="D151" s="858"/>
      <c r="E151" s="855"/>
      <c r="F151" s="549">
        <v>4</v>
      </c>
      <c r="G151" s="550"/>
      <c r="H151" s="598" t="str">
        <f t="shared" si="2"/>
        <v>Belum Diisi</v>
      </c>
      <c r="I151" s="592" t="s">
        <v>26</v>
      </c>
      <c r="J151" s="593" t="str">
        <f>IF($D$148="Y/T","Isi Sasaran",IF($E$148=0,0,IF(I151="Y",1,IF(I151="T",0,"Isi Dulu"))))</f>
        <v>Isi Sasaran</v>
      </c>
      <c r="K151" s="592" t="s">
        <v>26</v>
      </c>
      <c r="L151" s="593" t="str">
        <f>IF($D$148="Y/T","Isi Sasaran",IF($E$148=0,0,IF(K151="Y",1,IF(K151="T",0,"Isi Dulu"))))</f>
        <v>Isi Sasaran</v>
      </c>
      <c r="M151" s="849"/>
      <c r="N151" s="852"/>
      <c r="O151" s="517"/>
      <c r="P151" s="517"/>
      <c r="Q151" s="517"/>
      <c r="R151" s="517"/>
    </row>
    <row r="152" spans="2:18" s="527" customFormat="1" ht="15.75">
      <c r="B152" s="838"/>
      <c r="C152" s="841"/>
      <c r="D152" s="859"/>
      <c r="E152" s="856"/>
      <c r="F152" s="569">
        <v>5</v>
      </c>
      <c r="G152" s="570"/>
      <c r="H152" s="599" t="str">
        <f t="shared" si="2"/>
        <v>Belum Diisi</v>
      </c>
      <c r="I152" s="595" t="s">
        <v>26</v>
      </c>
      <c r="J152" s="596" t="str">
        <f>IF($D$148="Y/T","Isi Sasaran",IF($E$148=0,0,IF(I152="Y",1,IF(I152="T",0,"Isi Dulu"))))</f>
        <v>Isi Sasaran</v>
      </c>
      <c r="K152" s="595" t="s">
        <v>26</v>
      </c>
      <c r="L152" s="596" t="str">
        <f>IF($D$148="Y/T","Isi Sasaran",IF($E$148=0,0,IF(K152="Y",1,IF(K152="T",0,"Isi Dulu"))))</f>
        <v>Isi Sasaran</v>
      </c>
      <c r="M152" s="850"/>
      <c r="N152" s="853"/>
      <c r="O152" s="517"/>
      <c r="P152" s="517"/>
      <c r="Q152" s="517"/>
      <c r="R152" s="517"/>
    </row>
    <row r="153" spans="2:18" s="527" customFormat="1" ht="15.75">
      <c r="B153" s="836">
        <v>10</v>
      </c>
      <c r="C153" s="839"/>
      <c r="D153" s="857" t="s">
        <v>26</v>
      </c>
      <c r="E153" s="854" t="str">
        <f>IF(D153="Y",1,IF(D153="T",0,IF(D153="Y/T","Belum diisi","Error")))</f>
        <v>Belum diisi</v>
      </c>
      <c r="F153" s="528">
        <v>1</v>
      </c>
      <c r="G153" s="529"/>
      <c r="H153" s="600" t="str">
        <f t="shared" si="2"/>
        <v>Belum Diisi</v>
      </c>
      <c r="I153" s="590" t="s">
        <v>26</v>
      </c>
      <c r="J153" s="591" t="str">
        <f>IF($D$153="Y/T","Isi Sasaran",IF($E$153=0,0,IF(I153="Y",1,IF(I153="T",0,"Isi Dulu"))))</f>
        <v>Isi Sasaran</v>
      </c>
      <c r="K153" s="590" t="s">
        <v>26</v>
      </c>
      <c r="L153" s="591" t="str">
        <f>IF($D$153="Y/T","Isi Sasaran",IF($E$153=0,0,IF(K153="Y",1,IF(K153="T",0,"Isi Dulu"))))</f>
        <v>Isi Sasaran</v>
      </c>
      <c r="M153" s="848" t="s">
        <v>26</v>
      </c>
      <c r="N153" s="851" t="str">
        <f>IF(M153="Y",1,IF(M153="T",0,IF(M153="Y/T","Belum diisi","Error")))</f>
        <v>Belum diisi</v>
      </c>
      <c r="O153" s="517"/>
      <c r="P153" s="517"/>
      <c r="Q153" s="517"/>
      <c r="R153" s="517"/>
    </row>
    <row r="154" spans="2:18" s="527" customFormat="1" ht="15.75">
      <c r="B154" s="837"/>
      <c r="C154" s="840"/>
      <c r="D154" s="858"/>
      <c r="E154" s="855"/>
      <c r="F154" s="549">
        <v>2</v>
      </c>
      <c r="G154" s="550"/>
      <c r="H154" s="598" t="str">
        <f t="shared" si="2"/>
        <v>Belum Diisi</v>
      </c>
      <c r="I154" s="592" t="s">
        <v>26</v>
      </c>
      <c r="J154" s="593" t="str">
        <f>IF($D$153="Y/T","Isi Sasaran",IF($E$153=0,0,IF(I154="Y",1,IF(I154="T",0,"Isi Dulu"))))</f>
        <v>Isi Sasaran</v>
      </c>
      <c r="K154" s="592" t="s">
        <v>26</v>
      </c>
      <c r="L154" s="593" t="str">
        <f>IF($D$153="Y/T","Isi Sasaran",IF($E$153=0,0,IF(K154="Y",1,IF(K154="T",0,"Isi Dulu"))))</f>
        <v>Isi Sasaran</v>
      </c>
      <c r="M154" s="849"/>
      <c r="N154" s="852"/>
      <c r="O154" s="517"/>
      <c r="P154" s="517"/>
      <c r="Q154" s="517"/>
      <c r="R154" s="517"/>
    </row>
    <row r="155" spans="2:18" s="527" customFormat="1" ht="15.75">
      <c r="B155" s="837"/>
      <c r="C155" s="840"/>
      <c r="D155" s="858"/>
      <c r="E155" s="855"/>
      <c r="F155" s="549">
        <v>3</v>
      </c>
      <c r="G155" s="550"/>
      <c r="H155" s="598" t="str">
        <f t="shared" si="2"/>
        <v>Belum Diisi</v>
      </c>
      <c r="I155" s="592" t="s">
        <v>26</v>
      </c>
      <c r="J155" s="593" t="str">
        <f>IF($D$153="Y/T","Isi Sasaran",IF($E$153=0,0,IF(I155="Y",1,IF(I155="T",0,"Isi Dulu"))))</f>
        <v>Isi Sasaran</v>
      </c>
      <c r="K155" s="592" t="s">
        <v>26</v>
      </c>
      <c r="L155" s="593" t="str">
        <f>IF($D$153="Y/T","Isi Sasaran",IF($E$153=0,0,IF(K155="Y",1,IF(K155="T",0,"Isi Dulu"))))</f>
        <v>Isi Sasaran</v>
      </c>
      <c r="M155" s="849"/>
      <c r="N155" s="852"/>
      <c r="O155" s="517"/>
      <c r="P155" s="517"/>
      <c r="Q155" s="517"/>
      <c r="R155" s="517"/>
    </row>
    <row r="156" spans="2:18" s="527" customFormat="1" ht="15.75">
      <c r="B156" s="837"/>
      <c r="C156" s="840"/>
      <c r="D156" s="858"/>
      <c r="E156" s="855"/>
      <c r="F156" s="549">
        <v>4</v>
      </c>
      <c r="G156" s="550"/>
      <c r="H156" s="598" t="str">
        <f t="shared" si="2"/>
        <v>Belum Diisi</v>
      </c>
      <c r="I156" s="592" t="s">
        <v>26</v>
      </c>
      <c r="J156" s="593" t="str">
        <f>IF($D$153="Y/T","Isi Sasaran",IF($E$153=0,0,IF(I156="Y",1,IF(I156="T",0,"Isi Dulu"))))</f>
        <v>Isi Sasaran</v>
      </c>
      <c r="K156" s="592" t="s">
        <v>26</v>
      </c>
      <c r="L156" s="593" t="str">
        <f>IF($D$153="Y/T","Isi Sasaran",IF($E$153=0,0,IF(K156="Y",1,IF(K156="T",0,"Isi Dulu"))))</f>
        <v>Isi Sasaran</v>
      </c>
      <c r="M156" s="849"/>
      <c r="N156" s="852"/>
      <c r="O156" s="517"/>
      <c r="P156" s="517"/>
      <c r="Q156" s="517"/>
      <c r="R156" s="517"/>
    </row>
    <row r="157" spans="2:18" s="527" customFormat="1" ht="15.75">
      <c r="B157" s="838"/>
      <c r="C157" s="841"/>
      <c r="D157" s="859"/>
      <c r="E157" s="856"/>
      <c r="F157" s="569">
        <v>5</v>
      </c>
      <c r="G157" s="570"/>
      <c r="H157" s="599" t="str">
        <f t="shared" si="2"/>
        <v>Belum Diisi</v>
      </c>
      <c r="I157" s="595" t="s">
        <v>26</v>
      </c>
      <c r="J157" s="596" t="str">
        <f>IF($D$153="Y/T","Isi Sasaran",IF($E$153=0,0,IF(I157="Y",1,IF(I157="T",0,"Isi Dulu"))))</f>
        <v>Isi Sasaran</v>
      </c>
      <c r="K157" s="595" t="s">
        <v>26</v>
      </c>
      <c r="L157" s="596" t="str">
        <f>IF($D$153="Y/T","Isi Sasaran",IF($E$153=0,0,IF(K157="Y",1,IF(K157="T",0,"Isi Dulu"))))</f>
        <v>Isi Sasaran</v>
      </c>
      <c r="M157" s="850"/>
      <c r="N157" s="853"/>
      <c r="O157" s="517"/>
      <c r="P157" s="517"/>
      <c r="Q157" s="517"/>
      <c r="R157" s="517"/>
    </row>
    <row r="158" spans="2:18" s="527" customFormat="1" ht="15.75">
      <c r="B158" s="836">
        <v>11</v>
      </c>
      <c r="C158" s="839"/>
      <c r="D158" s="857" t="s">
        <v>26</v>
      </c>
      <c r="E158" s="854" t="str">
        <f>IF(D158="Y",1,IF(D158="T",0,IF(D158="Y/T","Belum diisi","Error")))</f>
        <v>Belum diisi</v>
      </c>
      <c r="F158" s="528">
        <v>1</v>
      </c>
      <c r="G158" s="529"/>
      <c r="H158" s="600" t="str">
        <f t="shared" si="2"/>
        <v>Belum Diisi</v>
      </c>
      <c r="I158" s="590" t="s">
        <v>26</v>
      </c>
      <c r="J158" s="591" t="str">
        <f>IF($D$158="Y/T","Isi Sasaran",IF($E$158=0,0,IF(I158="Y",1,IF(I158="T",0,"Isi Dulu"))))</f>
        <v>Isi Sasaran</v>
      </c>
      <c r="K158" s="590" t="s">
        <v>26</v>
      </c>
      <c r="L158" s="591" t="str">
        <f>IF($D$158="Y/T","Isi Sasaran",IF($E$158=0,0,IF(K158="Y",1,IF(K158="T",0,"Isi Dulu"))))</f>
        <v>Isi Sasaran</v>
      </c>
      <c r="M158" s="848" t="s">
        <v>26</v>
      </c>
      <c r="N158" s="851" t="str">
        <f>IF(M158="Y",1,IF(M158="T",0,IF(M158="Y/T","Belum diisi","Error")))</f>
        <v>Belum diisi</v>
      </c>
      <c r="O158" s="517"/>
      <c r="P158" s="517"/>
      <c r="Q158" s="517"/>
      <c r="R158" s="517"/>
    </row>
    <row r="159" spans="2:18" s="527" customFormat="1" ht="15.75">
      <c r="B159" s="837"/>
      <c r="C159" s="840"/>
      <c r="D159" s="858"/>
      <c r="E159" s="855"/>
      <c r="F159" s="549">
        <v>2</v>
      </c>
      <c r="G159" s="550"/>
      <c r="H159" s="598" t="str">
        <f t="shared" si="2"/>
        <v>Belum Diisi</v>
      </c>
      <c r="I159" s="592" t="s">
        <v>26</v>
      </c>
      <c r="J159" s="593" t="str">
        <f>IF($D$158="Y/T","Isi Sasaran",IF($E$158=0,0,IF(I159="Y",1,IF(I159="T",0,"Isi Dulu"))))</f>
        <v>Isi Sasaran</v>
      </c>
      <c r="K159" s="592" t="s">
        <v>26</v>
      </c>
      <c r="L159" s="593" t="str">
        <f>IF($D$158="Y/T","Isi Sasaran",IF($E$158=0,0,IF(K159="Y",1,IF(K159="T",0,"Isi Dulu"))))</f>
        <v>Isi Sasaran</v>
      </c>
      <c r="M159" s="849"/>
      <c r="N159" s="852"/>
      <c r="O159" s="517"/>
      <c r="P159" s="517"/>
      <c r="Q159" s="517"/>
      <c r="R159" s="517"/>
    </row>
    <row r="160" spans="2:18" s="527" customFormat="1" ht="15.75">
      <c r="B160" s="837"/>
      <c r="C160" s="840"/>
      <c r="D160" s="858"/>
      <c r="E160" s="855"/>
      <c r="F160" s="549">
        <v>3</v>
      </c>
      <c r="G160" s="550"/>
      <c r="H160" s="598" t="str">
        <f t="shared" si="2"/>
        <v>Belum Diisi</v>
      </c>
      <c r="I160" s="592" t="s">
        <v>26</v>
      </c>
      <c r="J160" s="593" t="str">
        <f>IF($D$158="Y/T","Isi Sasaran",IF($E$158=0,0,IF(I160="Y",1,IF(I160="T",0,"Isi Dulu"))))</f>
        <v>Isi Sasaran</v>
      </c>
      <c r="K160" s="592" t="s">
        <v>26</v>
      </c>
      <c r="L160" s="593" t="str">
        <f>IF($D$158="Y/T","Isi Sasaran",IF($E$158=0,0,IF(K160="Y",1,IF(K160="T",0,"Isi Dulu"))))</f>
        <v>Isi Sasaran</v>
      </c>
      <c r="M160" s="849"/>
      <c r="N160" s="852"/>
      <c r="O160" s="517"/>
      <c r="P160" s="517"/>
      <c r="Q160" s="517"/>
      <c r="R160" s="517"/>
    </row>
    <row r="161" spans="2:18" s="527" customFormat="1" ht="15.75">
      <c r="B161" s="837"/>
      <c r="C161" s="840"/>
      <c r="D161" s="858"/>
      <c r="E161" s="855"/>
      <c r="F161" s="549">
        <v>4</v>
      </c>
      <c r="G161" s="550"/>
      <c r="H161" s="598" t="str">
        <f t="shared" si="2"/>
        <v>Belum Diisi</v>
      </c>
      <c r="I161" s="592" t="s">
        <v>26</v>
      </c>
      <c r="J161" s="593" t="str">
        <f>IF($D$158="Y/T","Isi Sasaran",IF($E$158=0,0,IF(I161="Y",1,IF(I161="T",0,"Isi Dulu"))))</f>
        <v>Isi Sasaran</v>
      </c>
      <c r="K161" s="592" t="s">
        <v>26</v>
      </c>
      <c r="L161" s="593" t="str">
        <f>IF($D$158="Y/T","Isi Sasaran",IF($E$158=0,0,IF(K161="Y",1,IF(K161="T",0,"Isi Dulu"))))</f>
        <v>Isi Sasaran</v>
      </c>
      <c r="M161" s="849"/>
      <c r="N161" s="852"/>
      <c r="O161" s="517"/>
      <c r="P161" s="517"/>
      <c r="Q161" s="517"/>
      <c r="R161" s="517"/>
    </row>
    <row r="162" spans="2:18" s="527" customFormat="1" ht="15.75">
      <c r="B162" s="838"/>
      <c r="C162" s="841"/>
      <c r="D162" s="859"/>
      <c r="E162" s="856"/>
      <c r="F162" s="569">
        <v>5</v>
      </c>
      <c r="G162" s="570"/>
      <c r="H162" s="599" t="str">
        <f t="shared" si="2"/>
        <v>Belum Diisi</v>
      </c>
      <c r="I162" s="595" t="s">
        <v>26</v>
      </c>
      <c r="J162" s="596" t="str">
        <f>IF($D$158="Y/T","Isi Sasaran",IF($E$158=0,0,IF(I162="Y",1,IF(I162="T",0,"Isi Dulu"))))</f>
        <v>Isi Sasaran</v>
      </c>
      <c r="K162" s="595" t="s">
        <v>26</v>
      </c>
      <c r="L162" s="596" t="str">
        <f>IF($D$158="Y/T","Isi Sasaran",IF($E$158=0,0,IF(K162="Y",1,IF(K162="T",0,"Isi Dulu"))))</f>
        <v>Isi Sasaran</v>
      </c>
      <c r="M162" s="850"/>
      <c r="N162" s="853"/>
      <c r="O162" s="517"/>
      <c r="P162" s="517"/>
      <c r="Q162" s="517"/>
      <c r="R162" s="517"/>
    </row>
    <row r="163" spans="2:18" s="527" customFormat="1" ht="15.75">
      <c r="B163" s="836">
        <v>12</v>
      </c>
      <c r="C163" s="839"/>
      <c r="D163" s="857" t="s">
        <v>26</v>
      </c>
      <c r="E163" s="854" t="str">
        <f>IF(D163="Y",1,IF(D163="T",0,IF(D163="Y/T","Belum diisi","Error")))</f>
        <v>Belum diisi</v>
      </c>
      <c r="F163" s="528">
        <v>1</v>
      </c>
      <c r="G163" s="529"/>
      <c r="H163" s="600" t="str">
        <f t="shared" si="2"/>
        <v>Belum Diisi</v>
      </c>
      <c r="I163" s="590" t="s">
        <v>26</v>
      </c>
      <c r="J163" s="591" t="str">
        <f>IF($D$163="Y/T","Isi Sasaran",IF($E$163=0,0,IF(I163="Y",1,IF(I163="T",0,"Isi Dulu"))))</f>
        <v>Isi Sasaran</v>
      </c>
      <c r="K163" s="590" t="s">
        <v>26</v>
      </c>
      <c r="L163" s="591" t="str">
        <f>IF($D$163="Y/T","Isi Sasaran",IF($E$163=0,0,IF(K163="Y",1,IF(K163="T",0,"Isi Dulu"))))</f>
        <v>Isi Sasaran</v>
      </c>
      <c r="M163" s="848" t="s">
        <v>26</v>
      </c>
      <c r="N163" s="851" t="str">
        <f>IF(M163="Y",1,IF(M163="T",0,IF(M163="Y/T","Belum diisi","Error")))</f>
        <v>Belum diisi</v>
      </c>
      <c r="O163" s="517"/>
      <c r="P163" s="517"/>
      <c r="Q163" s="517"/>
      <c r="R163" s="517"/>
    </row>
    <row r="164" spans="2:18" s="527" customFormat="1" ht="15.75">
      <c r="B164" s="837"/>
      <c r="C164" s="840"/>
      <c r="D164" s="858"/>
      <c r="E164" s="855"/>
      <c r="F164" s="549">
        <v>2</v>
      </c>
      <c r="G164" s="550"/>
      <c r="H164" s="598" t="str">
        <f t="shared" si="2"/>
        <v>Belum Diisi</v>
      </c>
      <c r="I164" s="592" t="s">
        <v>26</v>
      </c>
      <c r="J164" s="593" t="str">
        <f>IF($D$163="Y/T","Isi Sasaran",IF($E$163=0,0,IF(I164="Y",1,IF(I164="T",0,"Isi Dulu"))))</f>
        <v>Isi Sasaran</v>
      </c>
      <c r="K164" s="592" t="s">
        <v>26</v>
      </c>
      <c r="L164" s="593" t="str">
        <f>IF($D$163="Y/T","Isi Sasaran",IF($E$163=0,0,IF(K164="Y",1,IF(K164="T",0,"Isi Dulu"))))</f>
        <v>Isi Sasaran</v>
      </c>
      <c r="M164" s="849"/>
      <c r="N164" s="852"/>
      <c r="O164" s="517"/>
      <c r="P164" s="517"/>
      <c r="Q164" s="517"/>
      <c r="R164" s="517"/>
    </row>
    <row r="165" spans="2:18" s="527" customFormat="1" ht="15.75">
      <c r="B165" s="837"/>
      <c r="C165" s="840"/>
      <c r="D165" s="858"/>
      <c r="E165" s="855"/>
      <c r="F165" s="549">
        <v>3</v>
      </c>
      <c r="G165" s="550"/>
      <c r="H165" s="598" t="str">
        <f t="shared" si="2"/>
        <v>Belum Diisi</v>
      </c>
      <c r="I165" s="592" t="s">
        <v>26</v>
      </c>
      <c r="J165" s="593" t="str">
        <f>IF($D$163="Y/T","Isi Sasaran",IF($E$163=0,0,IF(I165="Y",1,IF(I165="T",0,"Isi Dulu"))))</f>
        <v>Isi Sasaran</v>
      </c>
      <c r="K165" s="592" t="s">
        <v>26</v>
      </c>
      <c r="L165" s="593" t="str">
        <f>IF($D$163="Y/T","Isi Sasaran",IF($E$163=0,0,IF(K165="Y",1,IF(K165="T",0,"Isi Dulu"))))</f>
        <v>Isi Sasaran</v>
      </c>
      <c r="M165" s="849"/>
      <c r="N165" s="852"/>
      <c r="O165" s="517"/>
      <c r="P165" s="517"/>
      <c r="Q165" s="517"/>
      <c r="R165" s="517"/>
    </row>
    <row r="166" spans="2:18" s="527" customFormat="1" ht="15.75">
      <c r="B166" s="837"/>
      <c r="C166" s="840"/>
      <c r="D166" s="858"/>
      <c r="E166" s="855"/>
      <c r="F166" s="549">
        <v>4</v>
      </c>
      <c r="G166" s="550"/>
      <c r="H166" s="598" t="str">
        <f t="shared" si="2"/>
        <v>Belum Diisi</v>
      </c>
      <c r="I166" s="592" t="s">
        <v>26</v>
      </c>
      <c r="J166" s="593" t="str">
        <f>IF($D$163="Y/T","Isi Sasaran",IF($E$163=0,0,IF(I166="Y",1,IF(I166="T",0,"Isi Dulu"))))</f>
        <v>Isi Sasaran</v>
      </c>
      <c r="K166" s="592" t="s">
        <v>26</v>
      </c>
      <c r="L166" s="593" t="str">
        <f>IF($D$163="Y/T","Isi Sasaran",IF($E$163=0,0,IF(K166="Y",1,IF(K166="T",0,"Isi Dulu"))))</f>
        <v>Isi Sasaran</v>
      </c>
      <c r="M166" s="849"/>
      <c r="N166" s="852"/>
      <c r="O166" s="517"/>
      <c r="P166" s="517"/>
      <c r="Q166" s="517"/>
      <c r="R166" s="517"/>
    </row>
    <row r="167" spans="2:18" s="527" customFormat="1" ht="15.75">
      <c r="B167" s="838"/>
      <c r="C167" s="841"/>
      <c r="D167" s="859"/>
      <c r="E167" s="856"/>
      <c r="F167" s="569">
        <v>5</v>
      </c>
      <c r="G167" s="570"/>
      <c r="H167" s="599" t="str">
        <f t="shared" si="2"/>
        <v>Belum Diisi</v>
      </c>
      <c r="I167" s="595" t="s">
        <v>26</v>
      </c>
      <c r="J167" s="596" t="str">
        <f>IF($D$163="Y/T","Isi Sasaran",IF($E$163=0,0,IF(I167="Y",1,IF(I167="T",0,"Isi Dulu"))))</f>
        <v>Isi Sasaran</v>
      </c>
      <c r="K167" s="595" t="s">
        <v>26</v>
      </c>
      <c r="L167" s="596" t="str">
        <f>IF($D$163="Y/T","Isi Sasaran",IF($E$163=0,0,IF(K167="Y",1,IF(K167="T",0,"Isi Dulu"))))</f>
        <v>Isi Sasaran</v>
      </c>
      <c r="M167" s="850"/>
      <c r="N167" s="853"/>
      <c r="O167" s="517"/>
      <c r="P167" s="517"/>
      <c r="Q167" s="517"/>
      <c r="R167" s="517"/>
    </row>
    <row r="168" spans="2:18" s="527" customFormat="1" ht="15.75">
      <c r="B168" s="836">
        <v>13</v>
      </c>
      <c r="C168" s="839"/>
      <c r="D168" s="857" t="s">
        <v>26</v>
      </c>
      <c r="E168" s="854" t="str">
        <f>IF(D168="Y",1,IF(D168="T",0,IF(D168="Y/T","Belum diisi","Error")))</f>
        <v>Belum diisi</v>
      </c>
      <c r="F168" s="528">
        <v>1</v>
      </c>
      <c r="G168" s="529"/>
      <c r="H168" s="600" t="str">
        <f t="shared" si="2"/>
        <v>Belum Diisi</v>
      </c>
      <c r="I168" s="590" t="s">
        <v>26</v>
      </c>
      <c r="J168" s="591" t="str">
        <f>IF($D$168="Y/T","Isi Sasaran",IF($E$168=0,0,IF(I168="Y",1,IF(I168="T",0,"Isi Dulu"))))</f>
        <v>Isi Sasaran</v>
      </c>
      <c r="K168" s="590" t="s">
        <v>26</v>
      </c>
      <c r="L168" s="591" t="str">
        <f>IF($D$168="Y/T","Isi Sasaran",IF($E$168=0,0,IF(K168="Y",1,IF(K168="T",0,"Isi Dulu"))))</f>
        <v>Isi Sasaran</v>
      </c>
      <c r="M168" s="848" t="s">
        <v>26</v>
      </c>
      <c r="N168" s="851" t="str">
        <f>IF(M168="Y",1,IF(M168="T",0,IF(M168="Y/T","Belum diisi","Error")))</f>
        <v>Belum diisi</v>
      </c>
      <c r="O168" s="517"/>
      <c r="P168" s="517"/>
      <c r="Q168" s="517"/>
      <c r="R168" s="517"/>
    </row>
    <row r="169" spans="2:18" s="527" customFormat="1" ht="15.75">
      <c r="B169" s="837"/>
      <c r="C169" s="840"/>
      <c r="D169" s="858"/>
      <c r="E169" s="855"/>
      <c r="F169" s="549">
        <v>2</v>
      </c>
      <c r="G169" s="550"/>
      <c r="H169" s="598" t="str">
        <f t="shared" si="2"/>
        <v>Belum Diisi</v>
      </c>
      <c r="I169" s="592" t="s">
        <v>26</v>
      </c>
      <c r="J169" s="593" t="str">
        <f>IF($D$168="Y/T","Isi Sasaran",IF($E$168=0,0,IF(I169="Y",1,IF(I169="T",0,"Isi Dulu"))))</f>
        <v>Isi Sasaran</v>
      </c>
      <c r="K169" s="592" t="s">
        <v>26</v>
      </c>
      <c r="L169" s="593" t="str">
        <f>IF($D$168="Y/T","Isi Sasaran",IF($E$168=0,0,IF(K169="Y",1,IF(K169="T",0,"Isi Dulu"))))</f>
        <v>Isi Sasaran</v>
      </c>
      <c r="M169" s="849"/>
      <c r="N169" s="852"/>
      <c r="O169" s="517"/>
      <c r="P169" s="517"/>
      <c r="Q169" s="517"/>
      <c r="R169" s="517"/>
    </row>
    <row r="170" spans="2:18" s="527" customFormat="1" ht="15.75">
      <c r="B170" s="837"/>
      <c r="C170" s="840"/>
      <c r="D170" s="858"/>
      <c r="E170" s="855"/>
      <c r="F170" s="549">
        <v>3</v>
      </c>
      <c r="G170" s="550"/>
      <c r="H170" s="598" t="str">
        <f t="shared" si="2"/>
        <v>Belum Diisi</v>
      </c>
      <c r="I170" s="592" t="s">
        <v>26</v>
      </c>
      <c r="J170" s="593" t="str">
        <f>IF($D$168="Y/T","Isi Sasaran",IF($E$168=0,0,IF(I170="Y",1,IF(I170="T",0,"Isi Dulu"))))</f>
        <v>Isi Sasaran</v>
      </c>
      <c r="K170" s="592" t="s">
        <v>26</v>
      </c>
      <c r="L170" s="593" t="str">
        <f>IF($D$168="Y/T","Isi Sasaran",IF($E$168=0,0,IF(K170="Y",1,IF(K170="T",0,"Isi Dulu"))))</f>
        <v>Isi Sasaran</v>
      </c>
      <c r="M170" s="849"/>
      <c r="N170" s="852"/>
      <c r="O170" s="517"/>
      <c r="P170" s="517"/>
      <c r="Q170" s="517"/>
      <c r="R170" s="517"/>
    </row>
    <row r="171" spans="2:18" s="527" customFormat="1" ht="15.75">
      <c r="B171" s="837"/>
      <c r="C171" s="840"/>
      <c r="D171" s="858"/>
      <c r="E171" s="855"/>
      <c r="F171" s="549">
        <v>4</v>
      </c>
      <c r="G171" s="550"/>
      <c r="H171" s="598" t="str">
        <f t="shared" si="2"/>
        <v>Belum Diisi</v>
      </c>
      <c r="I171" s="592" t="s">
        <v>26</v>
      </c>
      <c r="J171" s="593" t="str">
        <f>IF($D$168="Y/T","Isi Sasaran",IF($E$168=0,0,IF(I171="Y",1,IF(I171="T",0,"Isi Dulu"))))</f>
        <v>Isi Sasaran</v>
      </c>
      <c r="K171" s="592" t="s">
        <v>26</v>
      </c>
      <c r="L171" s="593" t="str">
        <f>IF($D$168="Y/T","Isi Sasaran",IF($E$168=0,0,IF(K171="Y",1,IF(K171="T",0,"Isi Dulu"))))</f>
        <v>Isi Sasaran</v>
      </c>
      <c r="M171" s="849"/>
      <c r="N171" s="852"/>
      <c r="O171" s="517"/>
      <c r="P171" s="517"/>
      <c r="Q171" s="517"/>
      <c r="R171" s="517"/>
    </row>
    <row r="172" spans="2:18" s="527" customFormat="1" ht="15.75">
      <c r="B172" s="838"/>
      <c r="C172" s="841"/>
      <c r="D172" s="859"/>
      <c r="E172" s="856"/>
      <c r="F172" s="569">
        <v>5</v>
      </c>
      <c r="G172" s="570"/>
      <c r="H172" s="599" t="str">
        <f t="shared" ref="H172:H207" si="3">IF(OR(J172="Isi Dulu",L172="Isi Dulu",J172="Isi Sasaran",L172="Isi Sasaran"),"Belum Diisi",IF(SUM(J172,L172)=2,1,IF(SUM(J172,L172)=1,0,IF(SUM(J172,L172)=0,0,"Error"))))</f>
        <v>Belum Diisi</v>
      </c>
      <c r="I172" s="595" t="s">
        <v>26</v>
      </c>
      <c r="J172" s="596" t="str">
        <f>IF($D$168="Y/T","Isi Sasaran",IF($E$168=0,0,IF(I172="Y",1,IF(I172="T",0,"Isi Dulu"))))</f>
        <v>Isi Sasaran</v>
      </c>
      <c r="K172" s="595" t="s">
        <v>26</v>
      </c>
      <c r="L172" s="596" t="str">
        <f>IF($D$168="Y/T","Isi Sasaran",IF($E$168=0,0,IF(K172="Y",1,IF(K172="T",0,"Isi Dulu"))))</f>
        <v>Isi Sasaran</v>
      </c>
      <c r="M172" s="850"/>
      <c r="N172" s="853"/>
      <c r="O172" s="517"/>
      <c r="P172" s="517"/>
      <c r="Q172" s="517"/>
      <c r="R172" s="517"/>
    </row>
    <row r="173" spans="2:18" s="527" customFormat="1" ht="15.75">
      <c r="B173" s="836">
        <v>14</v>
      </c>
      <c r="C173" s="839"/>
      <c r="D173" s="857" t="s">
        <v>26</v>
      </c>
      <c r="E173" s="854" t="str">
        <f>IF(D173="Y",1,IF(D173="T",0,IF(D173="Y/T","Belum diisi","Error")))</f>
        <v>Belum diisi</v>
      </c>
      <c r="F173" s="528">
        <v>1</v>
      </c>
      <c r="G173" s="529"/>
      <c r="H173" s="600" t="str">
        <f t="shared" si="3"/>
        <v>Belum Diisi</v>
      </c>
      <c r="I173" s="590" t="s">
        <v>26</v>
      </c>
      <c r="J173" s="591" t="str">
        <f>IF($D$173="Y/T","Isi Sasaran",IF($E$173=0,0,IF(I173="Y",1,IF(I173="T",0,"Isi Dulu"))))</f>
        <v>Isi Sasaran</v>
      </c>
      <c r="K173" s="590" t="s">
        <v>26</v>
      </c>
      <c r="L173" s="591" t="str">
        <f>IF($D$173="Y/T","Isi Sasaran",IF($E$173=0,0,IF(K173="Y",1,IF(K173="T",0,"Isi Dulu"))))</f>
        <v>Isi Sasaran</v>
      </c>
      <c r="M173" s="848" t="s">
        <v>26</v>
      </c>
      <c r="N173" s="851" t="str">
        <f>IF(M173="Y",1,IF(M173="T",0,IF(M173="Y/T","Belum diisi","Error")))</f>
        <v>Belum diisi</v>
      </c>
      <c r="O173" s="517"/>
      <c r="P173" s="517"/>
      <c r="Q173" s="517"/>
      <c r="R173" s="517"/>
    </row>
    <row r="174" spans="2:18" s="527" customFormat="1" ht="15.75">
      <c r="B174" s="837"/>
      <c r="C174" s="840"/>
      <c r="D174" s="858"/>
      <c r="E174" s="855"/>
      <c r="F174" s="549">
        <v>2</v>
      </c>
      <c r="G174" s="550"/>
      <c r="H174" s="598" t="str">
        <f t="shared" si="3"/>
        <v>Belum Diisi</v>
      </c>
      <c r="I174" s="592" t="s">
        <v>26</v>
      </c>
      <c r="J174" s="593" t="str">
        <f>IF($D$173="Y/T","Isi Sasaran",IF($E$173=0,0,IF(I174="Y",1,IF(I174="T",0,"Isi Dulu"))))</f>
        <v>Isi Sasaran</v>
      </c>
      <c r="K174" s="592" t="s">
        <v>26</v>
      </c>
      <c r="L174" s="593" t="str">
        <f>IF($D$173="Y/T","Isi Sasaran",IF($E$173=0,0,IF(K174="Y",1,IF(K174="T",0,"Isi Dulu"))))</f>
        <v>Isi Sasaran</v>
      </c>
      <c r="M174" s="849"/>
      <c r="N174" s="852"/>
      <c r="O174" s="517"/>
      <c r="P174" s="517"/>
      <c r="Q174" s="517"/>
      <c r="R174" s="517"/>
    </row>
    <row r="175" spans="2:18" s="527" customFormat="1" ht="15.75">
      <c r="B175" s="837"/>
      <c r="C175" s="840"/>
      <c r="D175" s="858"/>
      <c r="E175" s="855"/>
      <c r="F175" s="549">
        <v>3</v>
      </c>
      <c r="G175" s="550"/>
      <c r="H175" s="598" t="str">
        <f t="shared" si="3"/>
        <v>Belum Diisi</v>
      </c>
      <c r="I175" s="592" t="s">
        <v>26</v>
      </c>
      <c r="J175" s="593" t="str">
        <f>IF($D$173="Y/T","Isi Sasaran",IF($E$173=0,0,IF(I175="Y",1,IF(I175="T",0,"Isi Dulu"))))</f>
        <v>Isi Sasaran</v>
      </c>
      <c r="K175" s="592" t="s">
        <v>26</v>
      </c>
      <c r="L175" s="593" t="str">
        <f>IF($D$173="Y/T","Isi Sasaran",IF($E$173=0,0,IF(K175="Y",1,IF(K175="T",0,"Isi Dulu"))))</f>
        <v>Isi Sasaran</v>
      </c>
      <c r="M175" s="849"/>
      <c r="N175" s="852"/>
      <c r="O175" s="517"/>
      <c r="P175" s="517"/>
      <c r="Q175" s="517"/>
      <c r="R175" s="517"/>
    </row>
    <row r="176" spans="2:18" s="527" customFormat="1" ht="15.75">
      <c r="B176" s="837"/>
      <c r="C176" s="840"/>
      <c r="D176" s="858"/>
      <c r="E176" s="855"/>
      <c r="F176" s="549">
        <v>4</v>
      </c>
      <c r="G176" s="550"/>
      <c r="H176" s="598" t="str">
        <f t="shared" si="3"/>
        <v>Belum Diisi</v>
      </c>
      <c r="I176" s="592" t="s">
        <v>26</v>
      </c>
      <c r="J176" s="593" t="str">
        <f>IF($D$173="Y/T","Isi Sasaran",IF($E$173=0,0,IF(I176="Y",1,IF(I176="T",0,"Isi Dulu"))))</f>
        <v>Isi Sasaran</v>
      </c>
      <c r="K176" s="592" t="s">
        <v>26</v>
      </c>
      <c r="L176" s="593" t="str">
        <f>IF($D$173="Y/T","Isi Sasaran",IF($E$173=0,0,IF(K176="Y",1,IF(K176="T",0,"Isi Dulu"))))</f>
        <v>Isi Sasaran</v>
      </c>
      <c r="M176" s="849"/>
      <c r="N176" s="852"/>
      <c r="O176" s="517"/>
      <c r="P176" s="517"/>
      <c r="Q176" s="517"/>
      <c r="R176" s="517"/>
    </row>
    <row r="177" spans="2:18" s="527" customFormat="1" ht="15.75">
      <c r="B177" s="838"/>
      <c r="C177" s="841"/>
      <c r="D177" s="859"/>
      <c r="E177" s="856"/>
      <c r="F177" s="569">
        <v>5</v>
      </c>
      <c r="G177" s="570"/>
      <c r="H177" s="599" t="str">
        <f t="shared" si="3"/>
        <v>Belum Diisi</v>
      </c>
      <c r="I177" s="595" t="s">
        <v>26</v>
      </c>
      <c r="J177" s="596" t="str">
        <f>IF($D$173="Y/T","Isi Sasaran",IF($E$173=0,0,IF(I177="Y",1,IF(I177="T",0,"Isi Dulu"))))</f>
        <v>Isi Sasaran</v>
      </c>
      <c r="K177" s="595" t="s">
        <v>26</v>
      </c>
      <c r="L177" s="596" t="str">
        <f>IF($D$173="Y/T","Isi Sasaran",IF($E$173=0,0,IF(K177="Y",1,IF(K177="T",0,"Isi Dulu"))))</f>
        <v>Isi Sasaran</v>
      </c>
      <c r="M177" s="850"/>
      <c r="N177" s="853"/>
      <c r="O177" s="517"/>
      <c r="P177" s="517"/>
      <c r="Q177" s="517"/>
      <c r="R177" s="517"/>
    </row>
    <row r="178" spans="2:18" s="527" customFormat="1" ht="15.75">
      <c r="B178" s="836">
        <v>15</v>
      </c>
      <c r="C178" s="839"/>
      <c r="D178" s="857" t="s">
        <v>26</v>
      </c>
      <c r="E178" s="854" t="str">
        <f>IF(D178="Y",1,IF(D178="T",0,IF(D178="Y/T","Belum diisi","Error")))</f>
        <v>Belum diisi</v>
      </c>
      <c r="F178" s="528">
        <v>1</v>
      </c>
      <c r="G178" s="529"/>
      <c r="H178" s="600" t="str">
        <f t="shared" si="3"/>
        <v>Belum Diisi</v>
      </c>
      <c r="I178" s="590" t="s">
        <v>26</v>
      </c>
      <c r="J178" s="591" t="str">
        <f>IF($D$178="Y/T","Isi Sasaran",IF($E$178=0,0,IF(I178="Y",1,IF(I178="T",0,"Isi Dulu"))))</f>
        <v>Isi Sasaran</v>
      </c>
      <c r="K178" s="590" t="s">
        <v>26</v>
      </c>
      <c r="L178" s="591" t="str">
        <f>IF($D$178="Y/T","Isi Sasaran",IF($E$178=0,0,IF(K178="Y",1,IF(K178="T",0,"Isi Dulu"))))</f>
        <v>Isi Sasaran</v>
      </c>
      <c r="M178" s="848" t="s">
        <v>26</v>
      </c>
      <c r="N178" s="851" t="str">
        <f>IF(M178="Y",1,IF(M178="T",0,IF(M178="Y/T","Belum diisi","Error")))</f>
        <v>Belum diisi</v>
      </c>
      <c r="O178" s="517"/>
      <c r="P178" s="517"/>
      <c r="Q178" s="517"/>
      <c r="R178" s="517"/>
    </row>
    <row r="179" spans="2:18" s="527" customFormat="1" ht="15.75">
      <c r="B179" s="837"/>
      <c r="C179" s="840"/>
      <c r="D179" s="858"/>
      <c r="E179" s="855"/>
      <c r="F179" s="549">
        <v>2</v>
      </c>
      <c r="G179" s="550"/>
      <c r="H179" s="598" t="str">
        <f t="shared" si="3"/>
        <v>Belum Diisi</v>
      </c>
      <c r="I179" s="592" t="s">
        <v>26</v>
      </c>
      <c r="J179" s="593" t="str">
        <f>IF($D$178="Y/T","Isi Sasaran",IF($E$178=0,0,IF(I179="Y",1,IF(I179="T",0,"Isi Dulu"))))</f>
        <v>Isi Sasaran</v>
      </c>
      <c r="K179" s="592" t="s">
        <v>26</v>
      </c>
      <c r="L179" s="593" t="str">
        <f>IF($D$178="Y/T","Isi Sasaran",IF($E$178=0,0,IF(K179="Y",1,IF(K179="T",0,"Isi Dulu"))))</f>
        <v>Isi Sasaran</v>
      </c>
      <c r="M179" s="849"/>
      <c r="N179" s="852"/>
      <c r="O179" s="517"/>
      <c r="P179" s="517"/>
      <c r="Q179" s="517"/>
      <c r="R179" s="517"/>
    </row>
    <row r="180" spans="2:18" s="527" customFormat="1" ht="15.75">
      <c r="B180" s="837"/>
      <c r="C180" s="840"/>
      <c r="D180" s="858"/>
      <c r="E180" s="855"/>
      <c r="F180" s="549">
        <v>3</v>
      </c>
      <c r="G180" s="550"/>
      <c r="H180" s="598" t="str">
        <f t="shared" si="3"/>
        <v>Belum Diisi</v>
      </c>
      <c r="I180" s="592" t="s">
        <v>26</v>
      </c>
      <c r="J180" s="593" t="str">
        <f>IF($D$178="Y/T","Isi Sasaran",IF($E$178=0,0,IF(I180="Y",1,IF(I180="T",0,"Isi Dulu"))))</f>
        <v>Isi Sasaran</v>
      </c>
      <c r="K180" s="592" t="s">
        <v>26</v>
      </c>
      <c r="L180" s="593" t="str">
        <f>IF($D$178="Y/T","Isi Sasaran",IF($E$178=0,0,IF(K180="Y",1,IF(K180="T",0,"Isi Dulu"))))</f>
        <v>Isi Sasaran</v>
      </c>
      <c r="M180" s="849"/>
      <c r="N180" s="852"/>
      <c r="O180" s="517"/>
      <c r="P180" s="517"/>
      <c r="Q180" s="517"/>
      <c r="R180" s="517"/>
    </row>
    <row r="181" spans="2:18" s="527" customFormat="1" ht="15.75">
      <c r="B181" s="837"/>
      <c r="C181" s="840"/>
      <c r="D181" s="858"/>
      <c r="E181" s="855"/>
      <c r="F181" s="549">
        <v>4</v>
      </c>
      <c r="G181" s="550"/>
      <c r="H181" s="598" t="str">
        <f t="shared" si="3"/>
        <v>Belum Diisi</v>
      </c>
      <c r="I181" s="592" t="s">
        <v>26</v>
      </c>
      <c r="J181" s="593" t="str">
        <f>IF($D$178="Y/T","Isi Sasaran",IF($E$178=0,0,IF(I181="Y",1,IF(I181="T",0,"Isi Dulu"))))</f>
        <v>Isi Sasaran</v>
      </c>
      <c r="K181" s="592" t="s">
        <v>26</v>
      </c>
      <c r="L181" s="593" t="str">
        <f>IF($D$178="Y/T","Isi Sasaran",IF($E$178=0,0,IF(K181="Y",1,IF(K181="T",0,"Isi Dulu"))))</f>
        <v>Isi Sasaran</v>
      </c>
      <c r="M181" s="849"/>
      <c r="N181" s="852"/>
      <c r="O181" s="517"/>
      <c r="P181" s="517"/>
      <c r="Q181" s="517"/>
      <c r="R181" s="517"/>
    </row>
    <row r="182" spans="2:18" s="527" customFormat="1" ht="15.75">
      <c r="B182" s="838"/>
      <c r="C182" s="841"/>
      <c r="D182" s="859"/>
      <c r="E182" s="856"/>
      <c r="F182" s="569">
        <v>5</v>
      </c>
      <c r="G182" s="570"/>
      <c r="H182" s="599" t="str">
        <f t="shared" si="3"/>
        <v>Belum Diisi</v>
      </c>
      <c r="I182" s="595" t="s">
        <v>26</v>
      </c>
      <c r="J182" s="596" t="str">
        <f>IF($D$178="Y/T","Isi Sasaran",IF($E$178=0,0,IF(I182="Y",1,IF(I182="T",0,"Isi Dulu"))))</f>
        <v>Isi Sasaran</v>
      </c>
      <c r="K182" s="595" t="s">
        <v>26</v>
      </c>
      <c r="L182" s="596" t="str">
        <f>IF($D$178="Y/T","Isi Sasaran",IF($E$178=0,0,IF(K182="Y",1,IF(K182="T",0,"Isi Dulu"))))</f>
        <v>Isi Sasaran</v>
      </c>
      <c r="M182" s="850"/>
      <c r="N182" s="853"/>
      <c r="O182" s="517"/>
      <c r="P182" s="517"/>
      <c r="Q182" s="517"/>
      <c r="R182" s="517"/>
    </row>
    <row r="183" spans="2:18" s="527" customFormat="1" ht="15.75">
      <c r="B183" s="836">
        <v>16</v>
      </c>
      <c r="C183" s="839"/>
      <c r="D183" s="857" t="s">
        <v>26</v>
      </c>
      <c r="E183" s="854" t="str">
        <f>IF(D183="Y",1,IF(D183="T",0,IF(D183="Y/T","Belum diisi","Error")))</f>
        <v>Belum diisi</v>
      </c>
      <c r="F183" s="528">
        <v>1</v>
      </c>
      <c r="G183" s="529"/>
      <c r="H183" s="600" t="str">
        <f t="shared" si="3"/>
        <v>Belum Diisi</v>
      </c>
      <c r="I183" s="590" t="s">
        <v>26</v>
      </c>
      <c r="J183" s="591" t="str">
        <f>IF($D$183="Y/T","Isi Sasaran",IF($E$183=0,0,IF(I183="Y",1,IF(I183="T",0,"Isi Dulu"))))</f>
        <v>Isi Sasaran</v>
      </c>
      <c r="K183" s="590" t="s">
        <v>26</v>
      </c>
      <c r="L183" s="591" t="str">
        <f>IF($D$183="Y/T","Isi Sasaran",IF($E$183=0,0,IF(K183="Y",1,IF(K183="T",0,"Isi Dulu"))))</f>
        <v>Isi Sasaran</v>
      </c>
      <c r="M183" s="848" t="s">
        <v>26</v>
      </c>
      <c r="N183" s="851" t="str">
        <f>IF(M183="Y",1,IF(M183="T",0,IF(M183="Y/T","Belum diisi","Error")))</f>
        <v>Belum diisi</v>
      </c>
      <c r="O183" s="517"/>
      <c r="P183" s="517"/>
      <c r="Q183" s="517"/>
      <c r="R183" s="517"/>
    </row>
    <row r="184" spans="2:18" s="527" customFormat="1" ht="15.75">
      <c r="B184" s="837"/>
      <c r="C184" s="840"/>
      <c r="D184" s="858"/>
      <c r="E184" s="855"/>
      <c r="F184" s="549">
        <v>2</v>
      </c>
      <c r="G184" s="550"/>
      <c r="H184" s="598" t="str">
        <f t="shared" si="3"/>
        <v>Belum Diisi</v>
      </c>
      <c r="I184" s="592" t="s">
        <v>26</v>
      </c>
      <c r="J184" s="593" t="str">
        <f>IF($D$183="Y/T","Isi Sasaran",IF($E$183=0,0,IF(I184="Y",1,IF(I184="T",0,"Isi Dulu"))))</f>
        <v>Isi Sasaran</v>
      </c>
      <c r="K184" s="592" t="s">
        <v>26</v>
      </c>
      <c r="L184" s="593" t="str">
        <f>IF($D$183="Y/T","Isi Sasaran",IF($E$183=0,0,IF(K184="Y",1,IF(K184="T",0,"Isi Dulu"))))</f>
        <v>Isi Sasaran</v>
      </c>
      <c r="M184" s="849"/>
      <c r="N184" s="852"/>
      <c r="O184" s="517"/>
      <c r="P184" s="517"/>
      <c r="Q184" s="517"/>
      <c r="R184" s="517"/>
    </row>
    <row r="185" spans="2:18" s="527" customFormat="1" ht="15.75">
      <c r="B185" s="837"/>
      <c r="C185" s="840"/>
      <c r="D185" s="858"/>
      <c r="E185" s="855"/>
      <c r="F185" s="549">
        <v>3</v>
      </c>
      <c r="G185" s="550"/>
      <c r="H185" s="598" t="str">
        <f t="shared" si="3"/>
        <v>Belum Diisi</v>
      </c>
      <c r="I185" s="592" t="s">
        <v>26</v>
      </c>
      <c r="J185" s="593" t="str">
        <f>IF($D$183="Y/T","Isi Sasaran",IF($E$183=0,0,IF(I185="Y",1,IF(I185="T",0,"Isi Dulu"))))</f>
        <v>Isi Sasaran</v>
      </c>
      <c r="K185" s="592" t="s">
        <v>26</v>
      </c>
      <c r="L185" s="593" t="str">
        <f>IF($D$183="Y/T","Isi Sasaran",IF($E$183=0,0,IF(K185="Y",1,IF(K185="T",0,"Isi Dulu"))))</f>
        <v>Isi Sasaran</v>
      </c>
      <c r="M185" s="849"/>
      <c r="N185" s="852"/>
      <c r="O185" s="517"/>
      <c r="P185" s="517"/>
      <c r="Q185" s="517"/>
      <c r="R185" s="517"/>
    </row>
    <row r="186" spans="2:18" s="527" customFormat="1" ht="15.75">
      <c r="B186" s="837"/>
      <c r="C186" s="840"/>
      <c r="D186" s="858"/>
      <c r="E186" s="855"/>
      <c r="F186" s="549">
        <v>4</v>
      </c>
      <c r="G186" s="550"/>
      <c r="H186" s="598" t="str">
        <f t="shared" si="3"/>
        <v>Belum Diisi</v>
      </c>
      <c r="I186" s="592" t="s">
        <v>26</v>
      </c>
      <c r="J186" s="593" t="str">
        <f>IF($D$183="Y/T","Isi Sasaran",IF($E$183=0,0,IF(I186="Y",1,IF(I186="T",0,"Isi Dulu"))))</f>
        <v>Isi Sasaran</v>
      </c>
      <c r="K186" s="592" t="s">
        <v>26</v>
      </c>
      <c r="L186" s="593" t="str">
        <f>IF($D$183="Y/T","Isi Sasaran",IF($E$183=0,0,IF(K186="Y",1,IF(K186="T",0,"Isi Dulu"))))</f>
        <v>Isi Sasaran</v>
      </c>
      <c r="M186" s="849"/>
      <c r="N186" s="852"/>
      <c r="O186" s="517"/>
      <c r="P186" s="517"/>
      <c r="Q186" s="517"/>
      <c r="R186" s="517"/>
    </row>
    <row r="187" spans="2:18" s="527" customFormat="1" ht="15.75">
      <c r="B187" s="838"/>
      <c r="C187" s="841"/>
      <c r="D187" s="859"/>
      <c r="E187" s="856"/>
      <c r="F187" s="569">
        <v>5</v>
      </c>
      <c r="G187" s="570"/>
      <c r="H187" s="599" t="str">
        <f t="shared" si="3"/>
        <v>Belum Diisi</v>
      </c>
      <c r="I187" s="595" t="s">
        <v>26</v>
      </c>
      <c r="J187" s="596" t="str">
        <f>IF($D$183="Y/T","Isi Sasaran",IF($E$183=0,0,IF(I187="Y",1,IF(I187="T",0,"Isi Dulu"))))</f>
        <v>Isi Sasaran</v>
      </c>
      <c r="K187" s="595" t="s">
        <v>26</v>
      </c>
      <c r="L187" s="596" t="str">
        <f>IF($D$183="Y/T","Isi Sasaran",IF($E$183=0,0,IF(K187="Y",1,IF(K187="T",0,"Isi Dulu"))))</f>
        <v>Isi Sasaran</v>
      </c>
      <c r="M187" s="850"/>
      <c r="N187" s="853"/>
      <c r="O187" s="517"/>
      <c r="P187" s="517"/>
      <c r="Q187" s="517"/>
      <c r="R187" s="517"/>
    </row>
    <row r="188" spans="2:18" s="527" customFormat="1" ht="15.75">
      <c r="B188" s="836">
        <v>17</v>
      </c>
      <c r="C188" s="839"/>
      <c r="D188" s="857" t="s">
        <v>26</v>
      </c>
      <c r="E188" s="854" t="str">
        <f>IF(D188="Y",1,IF(D188="T",0,IF(D188="Y/T","Belum diisi","Error")))</f>
        <v>Belum diisi</v>
      </c>
      <c r="F188" s="528">
        <v>1</v>
      </c>
      <c r="G188" s="529"/>
      <c r="H188" s="600" t="str">
        <f t="shared" si="3"/>
        <v>Belum Diisi</v>
      </c>
      <c r="I188" s="590" t="s">
        <v>26</v>
      </c>
      <c r="J188" s="591" t="str">
        <f>IF($D$188="Y/T","Isi Sasaran",IF($E$188=0,0,IF(I188="Y",1,IF(I188="T",0,"Isi Dulu"))))</f>
        <v>Isi Sasaran</v>
      </c>
      <c r="K188" s="590" t="s">
        <v>26</v>
      </c>
      <c r="L188" s="591" t="str">
        <f>IF($D$188="Y/T","Isi Sasaran",IF($E$188=0,0,IF(K188="Y",1,IF(K188="T",0,"Isi Dulu"))))</f>
        <v>Isi Sasaran</v>
      </c>
      <c r="M188" s="848" t="s">
        <v>26</v>
      </c>
      <c r="N188" s="851" t="str">
        <f>IF(M188="Y",1,IF(M188="T",0,IF(M188="Y/T","Belum diisi","Error")))</f>
        <v>Belum diisi</v>
      </c>
      <c r="O188" s="517"/>
      <c r="P188" s="517"/>
      <c r="Q188" s="517"/>
      <c r="R188" s="517"/>
    </row>
    <row r="189" spans="2:18" s="527" customFormat="1" ht="15.75">
      <c r="B189" s="837"/>
      <c r="C189" s="840"/>
      <c r="D189" s="858"/>
      <c r="E189" s="855"/>
      <c r="F189" s="549">
        <v>2</v>
      </c>
      <c r="G189" s="550"/>
      <c r="H189" s="598" t="str">
        <f t="shared" si="3"/>
        <v>Belum Diisi</v>
      </c>
      <c r="I189" s="592" t="s">
        <v>26</v>
      </c>
      <c r="J189" s="593" t="str">
        <f>IF($D$188="Y/T","Isi Sasaran",IF($E$188=0,0,IF(I189="Y",1,IF(I189="T",0,"Isi Dulu"))))</f>
        <v>Isi Sasaran</v>
      </c>
      <c r="K189" s="592" t="s">
        <v>26</v>
      </c>
      <c r="L189" s="593" t="str">
        <f>IF($D$188="Y/T","Isi Sasaran",IF($E$188=0,0,IF(K189="Y",1,IF(K189="T",0,"Isi Dulu"))))</f>
        <v>Isi Sasaran</v>
      </c>
      <c r="M189" s="849"/>
      <c r="N189" s="852"/>
      <c r="O189" s="517"/>
      <c r="P189" s="517"/>
      <c r="Q189" s="517"/>
      <c r="R189" s="517"/>
    </row>
    <row r="190" spans="2:18" s="527" customFormat="1" ht="15.75">
      <c r="B190" s="837"/>
      <c r="C190" s="840"/>
      <c r="D190" s="858"/>
      <c r="E190" s="855"/>
      <c r="F190" s="549">
        <v>3</v>
      </c>
      <c r="G190" s="550"/>
      <c r="H190" s="598" t="str">
        <f t="shared" si="3"/>
        <v>Belum Diisi</v>
      </c>
      <c r="I190" s="592" t="s">
        <v>26</v>
      </c>
      <c r="J190" s="593" t="str">
        <f>IF($D$188="Y/T","Isi Sasaran",IF($E$188=0,0,IF(I190="Y",1,IF(I190="T",0,"Isi Dulu"))))</f>
        <v>Isi Sasaran</v>
      </c>
      <c r="K190" s="592" t="s">
        <v>26</v>
      </c>
      <c r="L190" s="593" t="str">
        <f>IF($D$188="Y/T","Isi Sasaran",IF($E$188=0,0,IF(K190="Y",1,IF(K190="T",0,"Isi Dulu"))))</f>
        <v>Isi Sasaran</v>
      </c>
      <c r="M190" s="849"/>
      <c r="N190" s="852"/>
      <c r="O190" s="517"/>
      <c r="P190" s="517"/>
      <c r="Q190" s="517"/>
      <c r="R190" s="517"/>
    </row>
    <row r="191" spans="2:18" s="527" customFormat="1" ht="15.75">
      <c r="B191" s="837"/>
      <c r="C191" s="840"/>
      <c r="D191" s="858"/>
      <c r="E191" s="855"/>
      <c r="F191" s="549">
        <v>4</v>
      </c>
      <c r="G191" s="550"/>
      <c r="H191" s="598" t="str">
        <f t="shared" si="3"/>
        <v>Belum Diisi</v>
      </c>
      <c r="I191" s="592" t="s">
        <v>26</v>
      </c>
      <c r="J191" s="593" t="str">
        <f>IF($D$188="Y/T","Isi Sasaran",IF($E$188=0,0,IF(I191="Y",1,IF(I191="T",0,"Isi Dulu"))))</f>
        <v>Isi Sasaran</v>
      </c>
      <c r="K191" s="592" t="s">
        <v>26</v>
      </c>
      <c r="L191" s="593" t="str">
        <f>IF($D$188="Y/T","Isi Sasaran",IF($E$188=0,0,IF(K191="Y",1,IF(K191="T",0,"Isi Dulu"))))</f>
        <v>Isi Sasaran</v>
      </c>
      <c r="M191" s="849"/>
      <c r="N191" s="852"/>
      <c r="O191" s="517"/>
      <c r="P191" s="517"/>
      <c r="Q191" s="517"/>
      <c r="R191" s="517"/>
    </row>
    <row r="192" spans="2:18" s="527" customFormat="1" ht="15.75">
      <c r="B192" s="838"/>
      <c r="C192" s="841"/>
      <c r="D192" s="859"/>
      <c r="E192" s="856"/>
      <c r="F192" s="569">
        <v>5</v>
      </c>
      <c r="G192" s="570"/>
      <c r="H192" s="599" t="str">
        <f t="shared" si="3"/>
        <v>Belum Diisi</v>
      </c>
      <c r="I192" s="595" t="s">
        <v>26</v>
      </c>
      <c r="J192" s="596" t="str">
        <f>IF($D$188="Y/T","Isi Sasaran",IF($E$188=0,0,IF(I192="Y",1,IF(I192="T",0,"Isi Dulu"))))</f>
        <v>Isi Sasaran</v>
      </c>
      <c r="K192" s="595" t="s">
        <v>26</v>
      </c>
      <c r="L192" s="596" t="str">
        <f>IF($D$188="Y/T","Isi Sasaran",IF($E$188=0,0,IF(K192="Y",1,IF(K192="T",0,"Isi Dulu"))))</f>
        <v>Isi Sasaran</v>
      </c>
      <c r="M192" s="850"/>
      <c r="N192" s="853"/>
      <c r="O192" s="517"/>
      <c r="P192" s="517"/>
      <c r="Q192" s="517"/>
      <c r="R192" s="517"/>
    </row>
    <row r="193" spans="2:18" s="527" customFormat="1" ht="15.75">
      <c r="B193" s="836">
        <v>18</v>
      </c>
      <c r="C193" s="839"/>
      <c r="D193" s="857" t="s">
        <v>26</v>
      </c>
      <c r="E193" s="854" t="str">
        <f>IF(D193="Y",1,IF(D193="T",0,IF(D193="Y/T","Belum diisi","Error")))</f>
        <v>Belum diisi</v>
      </c>
      <c r="F193" s="528">
        <v>1</v>
      </c>
      <c r="G193" s="529"/>
      <c r="H193" s="600" t="str">
        <f t="shared" si="3"/>
        <v>Belum Diisi</v>
      </c>
      <c r="I193" s="590" t="s">
        <v>26</v>
      </c>
      <c r="J193" s="591" t="str">
        <f>IF($D$193="Y/T","Isi Sasaran",IF($E$193=0,0,IF(I193="Y",1,IF(I193="T",0,"Isi Dulu"))))</f>
        <v>Isi Sasaran</v>
      </c>
      <c r="K193" s="590" t="s">
        <v>26</v>
      </c>
      <c r="L193" s="591" t="str">
        <f>IF($D$193="Y/T","Isi Sasaran",IF($E$193=0,0,IF(K193="Y",1,IF(K193="T",0,"Isi Dulu"))))</f>
        <v>Isi Sasaran</v>
      </c>
      <c r="M193" s="848" t="s">
        <v>26</v>
      </c>
      <c r="N193" s="851" t="str">
        <f>IF(M193="Y",1,IF(M193="T",0,IF(M193="Y/T","Belum diisi","Error")))</f>
        <v>Belum diisi</v>
      </c>
      <c r="O193" s="517"/>
      <c r="P193" s="517"/>
      <c r="Q193" s="517"/>
      <c r="R193" s="517"/>
    </row>
    <row r="194" spans="2:18" s="527" customFormat="1" ht="15.75">
      <c r="B194" s="837"/>
      <c r="C194" s="840"/>
      <c r="D194" s="858"/>
      <c r="E194" s="855"/>
      <c r="F194" s="549">
        <v>2</v>
      </c>
      <c r="G194" s="550"/>
      <c r="H194" s="598" t="str">
        <f t="shared" si="3"/>
        <v>Belum Diisi</v>
      </c>
      <c r="I194" s="592" t="s">
        <v>26</v>
      </c>
      <c r="J194" s="593" t="str">
        <f>IF($D$193="Y/T","Isi Sasaran",IF($E$193=0,0,IF(I194="Y",1,IF(I194="T",0,"Isi Dulu"))))</f>
        <v>Isi Sasaran</v>
      </c>
      <c r="K194" s="592" t="s">
        <v>26</v>
      </c>
      <c r="L194" s="593" t="str">
        <f>IF($D$193="Y/T","Isi Sasaran",IF($E$193=0,0,IF(K194="Y",1,IF(K194="T",0,"Isi Dulu"))))</f>
        <v>Isi Sasaran</v>
      </c>
      <c r="M194" s="849"/>
      <c r="N194" s="852"/>
      <c r="O194" s="517"/>
      <c r="P194" s="517"/>
      <c r="Q194" s="517"/>
      <c r="R194" s="517"/>
    </row>
    <row r="195" spans="2:18" s="527" customFormat="1" ht="15.75">
      <c r="B195" s="837"/>
      <c r="C195" s="840"/>
      <c r="D195" s="858"/>
      <c r="E195" s="855"/>
      <c r="F195" s="549">
        <v>3</v>
      </c>
      <c r="G195" s="550"/>
      <c r="H195" s="598" t="str">
        <f t="shared" si="3"/>
        <v>Belum Diisi</v>
      </c>
      <c r="I195" s="592" t="s">
        <v>26</v>
      </c>
      <c r="J195" s="593" t="str">
        <f>IF($D$193="Y/T","Isi Sasaran",IF($E$193=0,0,IF(I195="Y",1,IF(I195="T",0,"Isi Dulu"))))</f>
        <v>Isi Sasaran</v>
      </c>
      <c r="K195" s="592" t="s">
        <v>26</v>
      </c>
      <c r="L195" s="593" t="str">
        <f>IF($D$193="Y/T","Isi Sasaran",IF($E$193=0,0,IF(K195="Y",1,IF(K195="T",0,"Isi Dulu"))))</f>
        <v>Isi Sasaran</v>
      </c>
      <c r="M195" s="849"/>
      <c r="N195" s="852"/>
      <c r="O195" s="517"/>
      <c r="P195" s="517"/>
      <c r="Q195" s="517"/>
      <c r="R195" s="517"/>
    </row>
    <row r="196" spans="2:18" s="527" customFormat="1" ht="15.75">
      <c r="B196" s="837"/>
      <c r="C196" s="840"/>
      <c r="D196" s="858"/>
      <c r="E196" s="855"/>
      <c r="F196" s="549">
        <v>4</v>
      </c>
      <c r="G196" s="550"/>
      <c r="H196" s="598" t="str">
        <f t="shared" si="3"/>
        <v>Belum Diisi</v>
      </c>
      <c r="I196" s="592" t="s">
        <v>26</v>
      </c>
      <c r="J196" s="593" t="str">
        <f>IF($D$193="Y/T","Isi Sasaran",IF($E$193=0,0,IF(I196="Y",1,IF(I196="T",0,"Isi Dulu"))))</f>
        <v>Isi Sasaran</v>
      </c>
      <c r="K196" s="592" t="s">
        <v>26</v>
      </c>
      <c r="L196" s="593" t="str">
        <f>IF($D$193="Y/T","Isi Sasaran",IF($E$193=0,0,IF(K196="Y",1,IF(K196="T",0,"Isi Dulu"))))</f>
        <v>Isi Sasaran</v>
      </c>
      <c r="M196" s="849"/>
      <c r="N196" s="852"/>
      <c r="O196" s="517"/>
      <c r="P196" s="517"/>
      <c r="Q196" s="517"/>
      <c r="R196" s="517"/>
    </row>
    <row r="197" spans="2:18" s="527" customFormat="1" ht="15.75">
      <c r="B197" s="838"/>
      <c r="C197" s="841"/>
      <c r="D197" s="859"/>
      <c r="E197" s="856"/>
      <c r="F197" s="569">
        <v>5</v>
      </c>
      <c r="G197" s="570"/>
      <c r="H197" s="599" t="str">
        <f t="shared" si="3"/>
        <v>Belum Diisi</v>
      </c>
      <c r="I197" s="595" t="s">
        <v>26</v>
      </c>
      <c r="J197" s="596" t="str">
        <f>IF($D$193="Y/T","Isi Sasaran",IF($E$193=0,0,IF(I197="Y",1,IF(I197="T",0,"Isi Dulu"))))</f>
        <v>Isi Sasaran</v>
      </c>
      <c r="K197" s="595" t="s">
        <v>26</v>
      </c>
      <c r="L197" s="596" t="str">
        <f>IF($D$193="Y/T","Isi Sasaran",IF($E$193=0,0,IF(K197="Y",1,IF(K197="T",0,"Isi Dulu"))))</f>
        <v>Isi Sasaran</v>
      </c>
      <c r="M197" s="850"/>
      <c r="N197" s="853"/>
      <c r="O197" s="517"/>
      <c r="P197" s="517"/>
      <c r="Q197" s="517"/>
      <c r="R197" s="517"/>
    </row>
    <row r="198" spans="2:18" s="527" customFormat="1" ht="15.75">
      <c r="B198" s="836">
        <v>19</v>
      </c>
      <c r="C198" s="839"/>
      <c r="D198" s="857" t="s">
        <v>26</v>
      </c>
      <c r="E198" s="854" t="str">
        <f>IF(D198="Y",1,IF(D198="T",0,IF(D198="Y/T","Belum diisi","Error")))</f>
        <v>Belum diisi</v>
      </c>
      <c r="F198" s="528">
        <v>1</v>
      </c>
      <c r="G198" s="529"/>
      <c r="H198" s="600" t="str">
        <f t="shared" si="3"/>
        <v>Belum Diisi</v>
      </c>
      <c r="I198" s="590" t="s">
        <v>26</v>
      </c>
      <c r="J198" s="591" t="str">
        <f>IF($D$198="Y/T","Isi Sasaran",IF($E$198=0,0,IF(I198="Y",1,IF(I198="T",0,"Isi Dulu"))))</f>
        <v>Isi Sasaran</v>
      </c>
      <c r="K198" s="590" t="s">
        <v>26</v>
      </c>
      <c r="L198" s="591" t="str">
        <f>IF($D$198="Y/T","Isi Sasaran",IF($E$198=0,0,IF(K198="Y",1,IF(K198="T",0,"Isi Dulu"))))</f>
        <v>Isi Sasaran</v>
      </c>
      <c r="M198" s="848" t="s">
        <v>26</v>
      </c>
      <c r="N198" s="851" t="str">
        <f>IF(M198="Y",1,IF(M198="T",0,IF(M198="Y/T","Belum diisi","Error")))</f>
        <v>Belum diisi</v>
      </c>
      <c r="O198" s="517"/>
      <c r="P198" s="517"/>
      <c r="Q198" s="517"/>
      <c r="R198" s="517"/>
    </row>
    <row r="199" spans="2:18" s="527" customFormat="1" ht="15.75">
      <c r="B199" s="837"/>
      <c r="C199" s="840"/>
      <c r="D199" s="858"/>
      <c r="E199" s="855"/>
      <c r="F199" s="549">
        <v>2</v>
      </c>
      <c r="G199" s="550"/>
      <c r="H199" s="598" t="str">
        <f t="shared" si="3"/>
        <v>Belum Diisi</v>
      </c>
      <c r="I199" s="592" t="s">
        <v>26</v>
      </c>
      <c r="J199" s="593" t="str">
        <f>IF($D$198="Y/T","Isi Sasaran",IF($E$198=0,0,IF(I199="Y",1,IF(I199="T",0,"Isi Dulu"))))</f>
        <v>Isi Sasaran</v>
      </c>
      <c r="K199" s="592" t="s">
        <v>26</v>
      </c>
      <c r="L199" s="593" t="str">
        <f>IF($D$198="Y/T","Isi Sasaran",IF($E$198=0,0,IF(K199="Y",1,IF(K199="T",0,"Isi Dulu"))))</f>
        <v>Isi Sasaran</v>
      </c>
      <c r="M199" s="849"/>
      <c r="N199" s="852"/>
      <c r="O199" s="517"/>
      <c r="P199" s="517"/>
      <c r="Q199" s="517"/>
      <c r="R199" s="517"/>
    </row>
    <row r="200" spans="2:18" s="527" customFormat="1" ht="15.75">
      <c r="B200" s="837"/>
      <c r="C200" s="840"/>
      <c r="D200" s="858"/>
      <c r="E200" s="855"/>
      <c r="F200" s="549">
        <v>3</v>
      </c>
      <c r="G200" s="550"/>
      <c r="H200" s="598" t="str">
        <f t="shared" si="3"/>
        <v>Belum Diisi</v>
      </c>
      <c r="I200" s="592" t="s">
        <v>26</v>
      </c>
      <c r="J200" s="593" t="str">
        <f>IF($D$198="Y/T","Isi Sasaran",IF($E$198=0,0,IF(I200="Y",1,IF(I200="T",0,"Isi Dulu"))))</f>
        <v>Isi Sasaran</v>
      </c>
      <c r="K200" s="592" t="s">
        <v>26</v>
      </c>
      <c r="L200" s="593" t="str">
        <f>IF($D$198="Y/T","Isi Sasaran",IF($E$198=0,0,IF(K200="Y",1,IF(K200="T",0,"Isi Dulu"))))</f>
        <v>Isi Sasaran</v>
      </c>
      <c r="M200" s="849"/>
      <c r="N200" s="852"/>
      <c r="O200" s="517"/>
      <c r="P200" s="517"/>
      <c r="Q200" s="517"/>
      <c r="R200" s="517"/>
    </row>
    <row r="201" spans="2:18" s="527" customFormat="1" ht="15.75">
      <c r="B201" s="837"/>
      <c r="C201" s="840"/>
      <c r="D201" s="858"/>
      <c r="E201" s="855"/>
      <c r="F201" s="549">
        <v>4</v>
      </c>
      <c r="G201" s="550"/>
      <c r="H201" s="598" t="str">
        <f t="shared" si="3"/>
        <v>Belum Diisi</v>
      </c>
      <c r="I201" s="592" t="s">
        <v>26</v>
      </c>
      <c r="J201" s="593" t="str">
        <f>IF($D$198="Y/T","Isi Sasaran",IF($E$198=0,0,IF(I201="Y",1,IF(I201="T",0,"Isi Dulu"))))</f>
        <v>Isi Sasaran</v>
      </c>
      <c r="K201" s="592" t="s">
        <v>26</v>
      </c>
      <c r="L201" s="593" t="str">
        <f>IF($D$198="Y/T","Isi Sasaran",IF($E$198=0,0,IF(K201="Y",1,IF(K201="T",0,"Isi Dulu"))))</f>
        <v>Isi Sasaran</v>
      </c>
      <c r="M201" s="849"/>
      <c r="N201" s="852"/>
      <c r="O201" s="517"/>
      <c r="P201" s="517"/>
      <c r="Q201" s="517"/>
      <c r="R201" s="517"/>
    </row>
    <row r="202" spans="2:18" s="527" customFormat="1" ht="15.75">
      <c r="B202" s="838"/>
      <c r="C202" s="841"/>
      <c r="D202" s="859"/>
      <c r="E202" s="856"/>
      <c r="F202" s="569">
        <v>5</v>
      </c>
      <c r="G202" s="570"/>
      <c r="H202" s="599" t="str">
        <f t="shared" si="3"/>
        <v>Belum Diisi</v>
      </c>
      <c r="I202" s="595" t="s">
        <v>26</v>
      </c>
      <c r="J202" s="596" t="str">
        <f>IF($D$198="Y/T","Isi Sasaran",IF($E$198=0,0,IF(I202="Y",1,IF(I202="T",0,"Isi Dulu"))))</f>
        <v>Isi Sasaran</v>
      </c>
      <c r="K202" s="595" t="s">
        <v>26</v>
      </c>
      <c r="L202" s="596" t="str">
        <f>IF($D$198="Y/T","Isi Sasaran",IF($E$198=0,0,IF(K202="Y",1,IF(K202="T",0,"Isi Dulu"))))</f>
        <v>Isi Sasaran</v>
      </c>
      <c r="M202" s="850"/>
      <c r="N202" s="853"/>
      <c r="O202" s="517"/>
      <c r="P202" s="517"/>
      <c r="Q202" s="517"/>
      <c r="R202" s="517"/>
    </row>
    <row r="203" spans="2:18" s="527" customFormat="1" ht="15.75">
      <c r="B203" s="836">
        <v>20</v>
      </c>
      <c r="C203" s="839"/>
      <c r="D203" s="857" t="s">
        <v>26</v>
      </c>
      <c r="E203" s="854" t="str">
        <f>IF(D203="Y",1,IF(D203="T",0,IF(D203="Y/T","Belum diisi","Error")))</f>
        <v>Belum diisi</v>
      </c>
      <c r="F203" s="528">
        <v>1</v>
      </c>
      <c r="G203" s="529"/>
      <c r="H203" s="600" t="str">
        <f t="shared" si="3"/>
        <v>Belum Diisi</v>
      </c>
      <c r="I203" s="590" t="s">
        <v>26</v>
      </c>
      <c r="J203" s="591" t="str">
        <f>IF($D$203="Y/T","Isi Sasaran",IF($E$203=0,0,IF(I203="Y",1,IF(I203="T",0,"Isi Dulu"))))</f>
        <v>Isi Sasaran</v>
      </c>
      <c r="K203" s="590" t="s">
        <v>26</v>
      </c>
      <c r="L203" s="591" t="str">
        <f>IF($D$203="Y/T","Isi Sasaran",IF($E$203=0,0,IF(K203="Y",1,IF(K203="T",0,"Isi Dulu"))))</f>
        <v>Isi Sasaran</v>
      </c>
      <c r="M203" s="848" t="s">
        <v>26</v>
      </c>
      <c r="N203" s="851" t="str">
        <f>IF(M203="Y",1,IF(M203="T",0,IF(M203="Y/T","Belum diisi","Error")))</f>
        <v>Belum diisi</v>
      </c>
      <c r="O203" s="517"/>
      <c r="P203" s="517"/>
      <c r="Q203" s="517"/>
      <c r="R203" s="517"/>
    </row>
    <row r="204" spans="2:18" s="527" customFormat="1" ht="15.75">
      <c r="B204" s="837"/>
      <c r="C204" s="840"/>
      <c r="D204" s="858"/>
      <c r="E204" s="855"/>
      <c r="F204" s="549">
        <v>2</v>
      </c>
      <c r="G204" s="550"/>
      <c r="H204" s="598" t="str">
        <f t="shared" si="3"/>
        <v>Belum Diisi</v>
      </c>
      <c r="I204" s="592" t="s">
        <v>26</v>
      </c>
      <c r="J204" s="593" t="str">
        <f>IF($D$203="Y/T","Isi Sasaran",IF($E$203=0,0,IF(I204="Y",1,IF(I204="T",0,"Isi Dulu"))))</f>
        <v>Isi Sasaran</v>
      </c>
      <c r="K204" s="592" t="s">
        <v>26</v>
      </c>
      <c r="L204" s="593" t="str">
        <f>IF($D$203="Y/T","Isi Sasaran",IF($E$203=0,0,IF(K204="Y",1,IF(K204="T",0,"Isi Dulu"))))</f>
        <v>Isi Sasaran</v>
      </c>
      <c r="M204" s="849"/>
      <c r="N204" s="852"/>
      <c r="O204" s="517"/>
      <c r="P204" s="517"/>
      <c r="Q204" s="517"/>
      <c r="R204" s="517"/>
    </row>
    <row r="205" spans="2:18" s="527" customFormat="1" ht="15.75">
      <c r="B205" s="837"/>
      <c r="C205" s="840"/>
      <c r="D205" s="858"/>
      <c r="E205" s="855"/>
      <c r="F205" s="549">
        <v>3</v>
      </c>
      <c r="G205" s="550"/>
      <c r="H205" s="598" t="str">
        <f t="shared" si="3"/>
        <v>Belum Diisi</v>
      </c>
      <c r="I205" s="592" t="s">
        <v>26</v>
      </c>
      <c r="J205" s="593" t="str">
        <f>IF($D$203="Y/T","Isi Sasaran",IF($E$203=0,0,IF(I205="Y",1,IF(I205="T",0,"Isi Dulu"))))</f>
        <v>Isi Sasaran</v>
      </c>
      <c r="K205" s="592" t="s">
        <v>26</v>
      </c>
      <c r="L205" s="593" t="str">
        <f>IF($D$203="Y/T","Isi Sasaran",IF($E$203=0,0,IF(K205="Y",1,IF(K205="T",0,"Isi Dulu"))))</f>
        <v>Isi Sasaran</v>
      </c>
      <c r="M205" s="849"/>
      <c r="N205" s="852"/>
      <c r="O205" s="517"/>
      <c r="P205" s="517"/>
      <c r="Q205" s="517"/>
      <c r="R205" s="517"/>
    </row>
    <row r="206" spans="2:18" s="527" customFormat="1" ht="15.75">
      <c r="B206" s="837"/>
      <c r="C206" s="840"/>
      <c r="D206" s="858"/>
      <c r="E206" s="855"/>
      <c r="F206" s="549">
        <v>4</v>
      </c>
      <c r="G206" s="550"/>
      <c r="H206" s="598" t="str">
        <f t="shared" si="3"/>
        <v>Belum Diisi</v>
      </c>
      <c r="I206" s="592" t="s">
        <v>26</v>
      </c>
      <c r="J206" s="593" t="str">
        <f>IF($D$203="Y/T","Isi Sasaran",IF($E$203=0,0,IF(I206="Y",1,IF(I206="T",0,"Isi Dulu"))))</f>
        <v>Isi Sasaran</v>
      </c>
      <c r="K206" s="592" t="s">
        <v>26</v>
      </c>
      <c r="L206" s="593" t="str">
        <f>IF($D$203="Y/T","Isi Sasaran",IF($E$203=0,0,IF(K206="Y",1,IF(K206="T",0,"Isi Dulu"))))</f>
        <v>Isi Sasaran</v>
      </c>
      <c r="M206" s="849"/>
      <c r="N206" s="852"/>
      <c r="O206" s="517"/>
      <c r="P206" s="517"/>
      <c r="Q206" s="517"/>
      <c r="R206" s="517"/>
    </row>
    <row r="207" spans="2:18" s="527" customFormat="1" ht="15.75">
      <c r="B207" s="838"/>
      <c r="C207" s="841"/>
      <c r="D207" s="859"/>
      <c r="E207" s="856"/>
      <c r="F207" s="569">
        <v>5</v>
      </c>
      <c r="G207" s="570"/>
      <c r="H207" s="599" t="str">
        <f t="shared" si="3"/>
        <v>Belum Diisi</v>
      </c>
      <c r="I207" s="595" t="s">
        <v>26</v>
      </c>
      <c r="J207" s="596" t="str">
        <f>IF($D$203="Y/T","Isi Sasaran",IF($E$203=0,0,IF(I207="Y",1,IF(I207="T",0,"Isi Dulu"))))</f>
        <v>Isi Sasaran</v>
      </c>
      <c r="K207" s="595" t="s">
        <v>26</v>
      </c>
      <c r="L207" s="596" t="str">
        <f>IF($D$203="Y/T","Isi Sasaran",IF($E$203=0,0,IF(K207="Y",1,IF(K207="T",0,"Isi Dulu"))))</f>
        <v>Isi Sasaran</v>
      </c>
      <c r="M207" s="850"/>
      <c r="N207" s="853"/>
      <c r="O207" s="517"/>
      <c r="P207" s="517"/>
      <c r="Q207" s="517"/>
      <c r="R207" s="517"/>
    </row>
    <row r="208" spans="2:18" s="527" customFormat="1" ht="15.75">
      <c r="B208" s="580"/>
      <c r="C208" s="581"/>
      <c r="D208" s="582"/>
      <c r="E208" s="605" t="e">
        <f>AVERAGE(E108:E207)</f>
        <v>#DIV/0!</v>
      </c>
      <c r="F208" s="580"/>
      <c r="G208" s="583"/>
      <c r="H208" s="602" t="e">
        <f>(IF($D108="Y/T",0,AVERAGE(H108:H112))+IF($D113="Y/T",0,AVERAGE(H113:H117))+IF($D118="Y/T",0,AVERAGE(H118:H122))+IF($D123="Y/T",0,AVERAGE(H123:H127))+IF($D128="Y/T",0,AVERAGE(H128:H132))+IF($D133="Y/T",0,AVERAGE(H133:H137))+IF($D138="Y/T",0,AVERAGE(H138:H142))+IF($D143="Y/T",0,AVERAGE(H143:H147))+IF($D148="Y/T",0,AVERAGE(H148:H152))+IF($D153="Y/T",0,AVERAGE(H153:H157))+IF($D158="Y/T",0,AVERAGE(H158:H162))+IF($D163="Y/T",0,AVERAGE(H163:H167))+IF($D168="Y/T",0,AVERAGE(H168:H172))+IF($D173="Y/T",0,AVERAGE(H173:H177))+IF($D178="Y/T",0,AVERAGE(H178:H182))+IF($D183="Y/T",0,AVERAGE(H183:H187))+IF($D188="Y/T",0,AVERAGE(H188:H192))+IF($D193="Y/T",0,AVERAGE(H193:H197))+IF($D198="Y/T",0,AVERAGE(H198:H202))+IF($D203="Y/T",0,AVERAGE(H203:H207)))/(COUNTIF($D108:$D207,"Y")+COUNTIF($D108:$D207,"T"))</f>
        <v>#DIV/0!</v>
      </c>
      <c r="I208" s="582"/>
      <c r="J208" s="602" t="e">
        <f>(IF($D108="Y/T",0,AVERAGE(J108:J112))+IF($D113="Y/T",0,AVERAGE(J113:J117))+IF($D118="Y/T",0,AVERAGE(J118:J122))+IF($D123="Y/T",0,AVERAGE(J123:J127))+IF($D128="Y/T",0,AVERAGE(J128:J132))+IF($D133="Y/T",0,AVERAGE(J133:J137))+IF($D138="Y/T",0,AVERAGE(J138:J142))+IF($D143="Y/T",0,AVERAGE(J143:J147))+IF($D148="Y/T",0,AVERAGE(J148:J152))+IF($D153="Y/T",0,AVERAGE(J153:J157))+IF($D158="Y/T",0,AVERAGE(J158:J162))+IF($D163="Y/T",0,AVERAGE(J163:J167))+IF($D168="Y/T",0,AVERAGE(J168:J172))+IF($D173="Y/T",0,AVERAGE(J173:J177))+IF($D178="Y/T",0,AVERAGE(J178:J182))+IF($D183="Y/T",0,AVERAGE(J183:J187))+IF($D188="Y/T",0,AVERAGE(J188:J192))+IF($D193="Y/T",0,AVERAGE(J193:J197))+IF($D198="Y/T",0,AVERAGE(J198:J202))+IF($D203="Y/T",0,AVERAGE(J203:J207)))/(COUNTIF($D108:$D207,"Y")+COUNTIF($D108:$D207,"T"))</f>
        <v>#DIV/0!</v>
      </c>
      <c r="K208" s="582"/>
      <c r="L208" s="602" t="e">
        <f>(IF($D108="Y/T",0,AVERAGE(L108:L112))+IF($D113="Y/T",0,AVERAGE(L113:L117))+IF($D118="Y/T",0,AVERAGE(L118:L122))+IF($D123="Y/T",0,AVERAGE(L123:L127))+IF($D128="Y/T",0,AVERAGE(L128:L132))+IF($D133="Y/T",0,AVERAGE(L133:L137))+IF($D138="Y/T",0,AVERAGE(L138:L142))+IF($D143="Y/T",0,AVERAGE(L143:L147))+IF($D148="Y/T",0,AVERAGE(L148:L152))+IF($D153="Y/T",0,AVERAGE(L153:L157))+IF($D158="Y/T",0,AVERAGE(L158:L162))+IF($D163="Y/T",0,AVERAGE(L163:L167))+IF($D168="Y/T",0,AVERAGE(L168:L172))+IF($D173="Y/T",0,AVERAGE(L173:L177))+IF($D178="Y/T",0,AVERAGE(L178:L182))+IF($D183="Y/T",0,AVERAGE(L183:L187))+IF($D188="Y/T",0,AVERAGE(L188:L192))+IF($D193="Y/T",0,AVERAGE(L193:L197))+IF($D198="Y/T",0,AVERAGE(L198:L202))+IF($D203="Y/T",0,AVERAGE(L203:L207)))/(COUNTIF($D108:$D207,"Y")+COUNTIF($D108:$D207,"T"))</f>
        <v>#DIV/0!</v>
      </c>
      <c r="M208" s="606"/>
      <c r="N208" s="602" t="e">
        <f>AVERAGE(N108:N207)</f>
        <v>#DIV/0!</v>
      </c>
      <c r="O208" s="517"/>
      <c r="P208" s="517"/>
      <c r="Q208" s="517"/>
      <c r="R208" s="517"/>
    </row>
    <row r="209" spans="2:18" s="527" customFormat="1" ht="15.75">
      <c r="B209" s="865" t="s">
        <v>507</v>
      </c>
      <c r="C209" s="865"/>
      <c r="D209" s="865"/>
      <c r="E209" s="865"/>
      <c r="F209" s="865"/>
      <c r="G209" s="865"/>
      <c r="H209" s="865"/>
      <c r="I209" s="865"/>
      <c r="J209" s="865"/>
      <c r="K209" s="865"/>
      <c r="L209" s="865"/>
      <c r="M209" s="865"/>
      <c r="N209" s="866"/>
      <c r="O209" s="517"/>
      <c r="P209" s="517"/>
      <c r="Q209" s="517"/>
      <c r="R209" s="517"/>
    </row>
    <row r="210" spans="2:18" s="527" customFormat="1" ht="15.75">
      <c r="B210" s="836">
        <v>1</v>
      </c>
      <c r="C210" s="839"/>
      <c r="D210" s="857" t="s">
        <v>26</v>
      </c>
      <c r="E210" s="854" t="str">
        <f>IF(D210="Y",1,IF(D210="T",0,IF(D210="Y/T","Belum diisi","Error")))</f>
        <v>Belum diisi</v>
      </c>
      <c r="F210" s="528">
        <v>1</v>
      </c>
      <c r="G210" s="529"/>
      <c r="H210" s="589" t="str">
        <f>IF(OR(J210="Isi Dulu",L210="Isi Dulu",J210="Isi Sasaran",L210="Isi Sasaran"),"Belum Diisi",IF(SUM(J210,L210)=2,1,IF(SUM(J210,L210)=1,0,IF(SUM(J210,L210)=0,0,"Error"))))</f>
        <v>Belum Diisi</v>
      </c>
      <c r="I210" s="590" t="s">
        <v>26</v>
      </c>
      <c r="J210" s="591" t="str">
        <f>IF($D$210="Y/T","Isi Sasaran",IF($E$210=0,0,IF(I210="Y",1,IF(I210="T",0,"Isi Dulu"))))</f>
        <v>Isi Sasaran</v>
      </c>
      <c r="K210" s="590" t="s">
        <v>26</v>
      </c>
      <c r="L210" s="591" t="str">
        <f>IF($D$210="Y/T","Isi Sasaran",IF($E$210=0,0,IF(K210="Y",1,IF(K210="T",0,"Isi Dulu"))))</f>
        <v>Isi Sasaran</v>
      </c>
      <c r="M210" s="848" t="s">
        <v>26</v>
      </c>
      <c r="N210" s="851" t="str">
        <f>IF(M210="Y",1,IF(M210="T",0,IF(M210="Y/T","Belum diisi","Error")))</f>
        <v>Belum diisi</v>
      </c>
      <c r="O210" s="517"/>
      <c r="P210" s="517"/>
      <c r="Q210" s="517"/>
      <c r="R210" s="517"/>
    </row>
    <row r="211" spans="2:18" s="527" customFormat="1" ht="15.75">
      <c r="B211" s="837"/>
      <c r="C211" s="840"/>
      <c r="D211" s="858"/>
      <c r="E211" s="855"/>
      <c r="F211" s="549">
        <v>2</v>
      </c>
      <c r="G211" s="550"/>
      <c r="H211" s="589" t="str">
        <f t="shared" ref="H211:H274" si="4">IF(OR(J211="Isi Dulu",L211="Isi Dulu",J211="Isi Sasaran",L211="Isi Sasaran"),"Belum Diisi",IF(SUM(J211,L211)=2,1,IF(SUM(J211,L211)=1,0,IF(SUM(J211,L211)=0,0,"Error"))))</f>
        <v>Belum Diisi</v>
      </c>
      <c r="I211" s="592" t="s">
        <v>26</v>
      </c>
      <c r="J211" s="593" t="str">
        <f>IF($D$210="Y/T","Isi Sasaran",IF($E$210=0,0,IF(I211="Y",1,IF(I211="T",0,"Isi Dulu"))))</f>
        <v>Isi Sasaran</v>
      </c>
      <c r="K211" s="592" t="s">
        <v>26</v>
      </c>
      <c r="L211" s="593" t="str">
        <f>IF($D$210="Y/T","Isi Sasaran",IF($E$210=0,0,IF(K211="Y",1,IF(K211="T",0,"Isi Dulu"))))</f>
        <v>Isi Sasaran</v>
      </c>
      <c r="M211" s="849"/>
      <c r="N211" s="852"/>
      <c r="O211" s="517"/>
      <c r="P211" s="517"/>
      <c r="Q211" s="517"/>
      <c r="R211" s="517"/>
    </row>
    <row r="212" spans="2:18" s="527" customFormat="1" ht="15.75">
      <c r="B212" s="837"/>
      <c r="C212" s="840"/>
      <c r="D212" s="858"/>
      <c r="E212" s="855"/>
      <c r="F212" s="549">
        <v>3</v>
      </c>
      <c r="G212" s="550"/>
      <c r="H212" s="589" t="str">
        <f t="shared" si="4"/>
        <v>Belum Diisi</v>
      </c>
      <c r="I212" s="592" t="s">
        <v>26</v>
      </c>
      <c r="J212" s="593" t="str">
        <f>IF($D$210="Y/T","Isi Sasaran",IF($E$210=0,0,IF(I212="Y",1,IF(I212="T",0,"Isi Dulu"))))</f>
        <v>Isi Sasaran</v>
      </c>
      <c r="K212" s="592" t="s">
        <v>26</v>
      </c>
      <c r="L212" s="593" t="str">
        <f>IF($D$210="Y/T","Isi Sasaran",IF($E$210=0,0,IF(K212="Y",1,IF(K212="T",0,"Isi Dulu"))))</f>
        <v>Isi Sasaran</v>
      </c>
      <c r="M212" s="849"/>
      <c r="N212" s="852"/>
      <c r="O212" s="517"/>
      <c r="P212" s="517"/>
      <c r="Q212" s="517"/>
      <c r="R212" s="517"/>
    </row>
    <row r="213" spans="2:18" s="527" customFormat="1" ht="15.75">
      <c r="B213" s="837"/>
      <c r="C213" s="840"/>
      <c r="D213" s="858"/>
      <c r="E213" s="855"/>
      <c r="F213" s="549">
        <v>4</v>
      </c>
      <c r="G213" s="550"/>
      <c r="H213" s="589" t="str">
        <f t="shared" si="4"/>
        <v>Belum Diisi</v>
      </c>
      <c r="I213" s="592" t="s">
        <v>26</v>
      </c>
      <c r="J213" s="593" t="str">
        <f>IF($D$210="Y/T","Isi Sasaran",IF($E$210=0,0,IF(I213="Y",1,IF(I213="T",0,"Isi Dulu"))))</f>
        <v>Isi Sasaran</v>
      </c>
      <c r="K213" s="592" t="s">
        <v>26</v>
      </c>
      <c r="L213" s="593" t="str">
        <f>IF($D$210="Y/T","Isi Sasaran",IF($E$210=0,0,IF(K213="Y",1,IF(K213="T",0,"Isi Dulu"))))</f>
        <v>Isi Sasaran</v>
      </c>
      <c r="M213" s="849"/>
      <c r="N213" s="852"/>
      <c r="O213" s="517"/>
      <c r="P213" s="517"/>
      <c r="Q213" s="517"/>
      <c r="R213" s="517"/>
    </row>
    <row r="214" spans="2:18" s="527" customFormat="1" ht="15.75">
      <c r="B214" s="838"/>
      <c r="C214" s="841"/>
      <c r="D214" s="859"/>
      <c r="E214" s="856"/>
      <c r="F214" s="569">
        <v>5</v>
      </c>
      <c r="G214" s="570"/>
      <c r="H214" s="594" t="str">
        <f t="shared" si="4"/>
        <v>Belum Diisi</v>
      </c>
      <c r="I214" s="595" t="s">
        <v>26</v>
      </c>
      <c r="J214" s="596" t="str">
        <f>IF($D$210="Y/T","Isi Sasaran",IF($E$210=0,0,IF(I214="Y",1,IF(I214="T",0,"Isi Dulu"))))</f>
        <v>Isi Sasaran</v>
      </c>
      <c r="K214" s="595" t="s">
        <v>26</v>
      </c>
      <c r="L214" s="596" t="str">
        <f>IF($D$210="Y/T","Isi Sasaran",IF($E$210=0,0,IF(K214="Y",1,IF(K214="T",0,"Isi Dulu"))))</f>
        <v>Isi Sasaran</v>
      </c>
      <c r="M214" s="850"/>
      <c r="N214" s="853"/>
      <c r="O214" s="517"/>
      <c r="P214" s="517"/>
      <c r="Q214" s="517"/>
      <c r="R214" s="517"/>
    </row>
    <row r="215" spans="2:18" s="527" customFormat="1" ht="15.75">
      <c r="B215" s="836">
        <v>2</v>
      </c>
      <c r="C215" s="839"/>
      <c r="D215" s="857" t="s">
        <v>26</v>
      </c>
      <c r="E215" s="854" t="str">
        <f>IF(D215="Y",1,IF(D215="T",0,IF(D215="Y/T","Belum diisi","Error")))</f>
        <v>Belum diisi</v>
      </c>
      <c r="F215" s="528">
        <v>1</v>
      </c>
      <c r="G215" s="529"/>
      <c r="H215" s="597" t="str">
        <f t="shared" si="4"/>
        <v>Belum Diisi</v>
      </c>
      <c r="I215" s="590" t="s">
        <v>26</v>
      </c>
      <c r="J215" s="591" t="str">
        <f>IF($D$215="Y/T","Isi Sasaran",IF($E$215=0,0,IF(I215="Y",1,IF(I215="T",0,"Isi Dulu"))))</f>
        <v>Isi Sasaran</v>
      </c>
      <c r="K215" s="590" t="s">
        <v>26</v>
      </c>
      <c r="L215" s="591" t="str">
        <f>IF($D$215="Y/T","Isi Sasaran",IF($E$215=0,0,IF(K215="Y",1,IF(K215="T",0,"Isi Dulu"))))</f>
        <v>Isi Sasaran</v>
      </c>
      <c r="M215" s="848" t="s">
        <v>26</v>
      </c>
      <c r="N215" s="851" t="str">
        <f>IF(M215="Y",1,IF(M215="T",0,IF(M215="Y/T","Belum diisi","Error")))</f>
        <v>Belum diisi</v>
      </c>
      <c r="O215" s="517"/>
      <c r="P215" s="517"/>
      <c r="Q215" s="517"/>
      <c r="R215" s="517"/>
    </row>
    <row r="216" spans="2:18" s="527" customFormat="1" ht="15.75">
      <c r="B216" s="837"/>
      <c r="C216" s="840"/>
      <c r="D216" s="858"/>
      <c r="E216" s="855"/>
      <c r="F216" s="549">
        <v>2</v>
      </c>
      <c r="G216" s="550"/>
      <c r="H216" s="598" t="str">
        <f t="shared" si="4"/>
        <v>Belum Diisi</v>
      </c>
      <c r="I216" s="592" t="s">
        <v>26</v>
      </c>
      <c r="J216" s="593" t="str">
        <f>IF($D$215="Y/T","Isi Sasaran",IF($E$215=0,0,IF(I216="Y",1,IF(I216="T",0,"Isi Dulu"))))</f>
        <v>Isi Sasaran</v>
      </c>
      <c r="K216" s="592" t="s">
        <v>26</v>
      </c>
      <c r="L216" s="593" t="str">
        <f>IF($D$215="Y/T","Isi Sasaran",IF($E$215=0,0,IF(K216="Y",1,IF(K216="T",0,"Isi Dulu"))))</f>
        <v>Isi Sasaran</v>
      </c>
      <c r="M216" s="849"/>
      <c r="N216" s="852"/>
      <c r="O216" s="517"/>
      <c r="P216" s="517"/>
      <c r="Q216" s="517"/>
      <c r="R216" s="517"/>
    </row>
    <row r="217" spans="2:18" s="527" customFormat="1" ht="15.75">
      <c r="B217" s="837"/>
      <c r="C217" s="840"/>
      <c r="D217" s="858"/>
      <c r="E217" s="855"/>
      <c r="F217" s="549">
        <v>3</v>
      </c>
      <c r="G217" s="550"/>
      <c r="H217" s="598" t="str">
        <f t="shared" si="4"/>
        <v>Belum Diisi</v>
      </c>
      <c r="I217" s="592" t="s">
        <v>26</v>
      </c>
      <c r="J217" s="593" t="str">
        <f>IF($D$215="Y/T","Isi Sasaran",IF($E$215=0,0,IF(I217="Y",1,IF(I217="T",0,"Isi Dulu"))))</f>
        <v>Isi Sasaran</v>
      </c>
      <c r="K217" s="592" t="s">
        <v>26</v>
      </c>
      <c r="L217" s="593" t="str">
        <f>IF($D$215="Y/T","Isi Sasaran",IF($E$215=0,0,IF(K217="Y",1,IF(K217="T",0,"Isi Dulu"))))</f>
        <v>Isi Sasaran</v>
      </c>
      <c r="M217" s="849"/>
      <c r="N217" s="852"/>
      <c r="O217" s="517"/>
      <c r="P217" s="517"/>
      <c r="Q217" s="517"/>
      <c r="R217" s="517"/>
    </row>
    <row r="218" spans="2:18" s="527" customFormat="1" ht="15.75">
      <c r="B218" s="837"/>
      <c r="C218" s="840"/>
      <c r="D218" s="858"/>
      <c r="E218" s="855"/>
      <c r="F218" s="549">
        <v>4</v>
      </c>
      <c r="G218" s="550"/>
      <c r="H218" s="598" t="str">
        <f t="shared" si="4"/>
        <v>Belum Diisi</v>
      </c>
      <c r="I218" s="592" t="s">
        <v>26</v>
      </c>
      <c r="J218" s="593" t="str">
        <f>IF($D$215="Y/T","Isi Sasaran",IF($E$215=0,0,IF(I218="Y",1,IF(I218="T",0,"Isi Dulu"))))</f>
        <v>Isi Sasaran</v>
      </c>
      <c r="K218" s="592" t="s">
        <v>26</v>
      </c>
      <c r="L218" s="593" t="str">
        <f>IF($D$215="Y/T","Isi Sasaran",IF($E$215=0,0,IF(K218="Y",1,IF(K218="T",0,"Isi Dulu"))))</f>
        <v>Isi Sasaran</v>
      </c>
      <c r="M218" s="849"/>
      <c r="N218" s="852"/>
      <c r="O218" s="517"/>
      <c r="P218" s="517"/>
      <c r="Q218" s="517"/>
      <c r="R218" s="517"/>
    </row>
    <row r="219" spans="2:18" s="527" customFormat="1" ht="15.75">
      <c r="B219" s="838"/>
      <c r="C219" s="841"/>
      <c r="D219" s="859"/>
      <c r="E219" s="856"/>
      <c r="F219" s="569">
        <v>5</v>
      </c>
      <c r="G219" s="570"/>
      <c r="H219" s="599" t="str">
        <f t="shared" si="4"/>
        <v>Belum Diisi</v>
      </c>
      <c r="I219" s="595" t="s">
        <v>26</v>
      </c>
      <c r="J219" s="596" t="str">
        <f>IF($D$215="Y/T","Isi Sasaran",IF($E$215=0,0,IF(I219="Y",1,IF(I219="T",0,"Isi Dulu"))))</f>
        <v>Isi Sasaran</v>
      </c>
      <c r="K219" s="595" t="s">
        <v>26</v>
      </c>
      <c r="L219" s="596" t="str">
        <f>IF($D$215="Y/T","Isi Sasaran",IF($E$215=0,0,IF(K219="Y",1,IF(K219="T",0,"Isi Dulu"))))</f>
        <v>Isi Sasaran</v>
      </c>
      <c r="M219" s="850"/>
      <c r="N219" s="853"/>
      <c r="O219" s="517"/>
      <c r="P219" s="517"/>
      <c r="Q219" s="517"/>
      <c r="R219" s="517"/>
    </row>
    <row r="220" spans="2:18" s="527" customFormat="1" ht="15.75">
      <c r="B220" s="836">
        <v>3</v>
      </c>
      <c r="C220" s="839"/>
      <c r="D220" s="857" t="s">
        <v>26</v>
      </c>
      <c r="E220" s="854" t="str">
        <f>IF(D220="Y",1,IF(D220="T",0,IF(D220="Y/T","Belum diisi","Error")))</f>
        <v>Belum diisi</v>
      </c>
      <c r="F220" s="528">
        <v>1</v>
      </c>
      <c r="G220" s="529"/>
      <c r="H220" s="600" t="str">
        <f t="shared" si="4"/>
        <v>Belum Diisi</v>
      </c>
      <c r="I220" s="590" t="s">
        <v>26</v>
      </c>
      <c r="J220" s="591" t="str">
        <f>IF($D$220="Y/T","Isi Sasaran",IF($E$220=0,0,IF(I220="Y",1,IF(I220="T",0,"Isi Dulu"))))</f>
        <v>Isi Sasaran</v>
      </c>
      <c r="K220" s="590" t="s">
        <v>26</v>
      </c>
      <c r="L220" s="591" t="str">
        <f>IF($D$220="Y/T","Isi Sasaran",IF($E$220=0,0,IF(K220="Y",1,IF(K220="T",0,"Isi Dulu"))))</f>
        <v>Isi Sasaran</v>
      </c>
      <c r="M220" s="848" t="s">
        <v>26</v>
      </c>
      <c r="N220" s="851" t="str">
        <f>IF(M220="Y",1,IF(M220="T",0,IF(M220="Y/T","Belum diisi","Error")))</f>
        <v>Belum diisi</v>
      </c>
      <c r="O220" s="517"/>
      <c r="P220" s="517"/>
      <c r="Q220" s="517"/>
      <c r="R220" s="517"/>
    </row>
    <row r="221" spans="2:18" s="527" customFormat="1" ht="15.75">
      <c r="B221" s="837"/>
      <c r="C221" s="840"/>
      <c r="D221" s="858"/>
      <c r="E221" s="855"/>
      <c r="F221" s="549">
        <v>2</v>
      </c>
      <c r="G221" s="550"/>
      <c r="H221" s="598" t="str">
        <f t="shared" si="4"/>
        <v>Belum Diisi</v>
      </c>
      <c r="I221" s="592" t="s">
        <v>26</v>
      </c>
      <c r="J221" s="593" t="str">
        <f>IF($D$220="Y/T","Isi Sasaran",IF($E$220=0,0,IF(I221="Y",1,IF(I221="T",0,"Isi Dulu"))))</f>
        <v>Isi Sasaran</v>
      </c>
      <c r="K221" s="592" t="s">
        <v>26</v>
      </c>
      <c r="L221" s="593" t="str">
        <f>IF($D$220="Y/T","Isi Sasaran",IF($E$220=0,0,IF(K221="Y",1,IF(K221="T",0,"Isi Dulu"))))</f>
        <v>Isi Sasaran</v>
      </c>
      <c r="M221" s="849"/>
      <c r="N221" s="852"/>
      <c r="O221" s="517"/>
      <c r="P221" s="517"/>
      <c r="Q221" s="517"/>
      <c r="R221" s="517"/>
    </row>
    <row r="222" spans="2:18" s="527" customFormat="1" ht="15.75">
      <c r="B222" s="837"/>
      <c r="C222" s="840"/>
      <c r="D222" s="858"/>
      <c r="E222" s="855"/>
      <c r="F222" s="549">
        <v>3</v>
      </c>
      <c r="G222" s="550"/>
      <c r="H222" s="598" t="str">
        <f t="shared" si="4"/>
        <v>Belum Diisi</v>
      </c>
      <c r="I222" s="592" t="s">
        <v>26</v>
      </c>
      <c r="J222" s="593" t="str">
        <f>IF($D$220="Y/T","Isi Sasaran",IF($E$220=0,0,IF(I222="Y",1,IF(I222="T",0,"Isi Dulu"))))</f>
        <v>Isi Sasaran</v>
      </c>
      <c r="K222" s="592" t="s">
        <v>26</v>
      </c>
      <c r="L222" s="593" t="str">
        <f>IF($D$220="Y/T","Isi Sasaran",IF($E$220=0,0,IF(K222="Y",1,IF(K222="T",0,"Isi Dulu"))))</f>
        <v>Isi Sasaran</v>
      </c>
      <c r="M222" s="849"/>
      <c r="N222" s="852"/>
      <c r="O222" s="517"/>
      <c r="P222" s="517"/>
      <c r="Q222" s="517"/>
      <c r="R222" s="517"/>
    </row>
    <row r="223" spans="2:18" s="527" customFormat="1" ht="15.75">
      <c r="B223" s="837"/>
      <c r="C223" s="840"/>
      <c r="D223" s="858"/>
      <c r="E223" s="855"/>
      <c r="F223" s="549">
        <v>4</v>
      </c>
      <c r="G223" s="550"/>
      <c r="H223" s="598" t="str">
        <f t="shared" si="4"/>
        <v>Belum Diisi</v>
      </c>
      <c r="I223" s="592" t="s">
        <v>26</v>
      </c>
      <c r="J223" s="593" t="str">
        <f>IF($D$220="Y/T","Isi Sasaran",IF($E$220=0,0,IF(I223="Y",1,IF(I223="T",0,"Isi Dulu"))))</f>
        <v>Isi Sasaran</v>
      </c>
      <c r="K223" s="592" t="s">
        <v>26</v>
      </c>
      <c r="L223" s="593" t="str">
        <f>IF($D$220="Y/T","Isi Sasaran",IF($E$220=0,0,IF(K223="Y",1,IF(K223="T",0,"Isi Dulu"))))</f>
        <v>Isi Sasaran</v>
      </c>
      <c r="M223" s="849"/>
      <c r="N223" s="852"/>
      <c r="O223" s="517"/>
      <c r="P223" s="517"/>
      <c r="Q223" s="517"/>
      <c r="R223" s="517"/>
    </row>
    <row r="224" spans="2:18" s="527" customFormat="1" ht="15.75">
      <c r="B224" s="838"/>
      <c r="C224" s="841"/>
      <c r="D224" s="859"/>
      <c r="E224" s="856"/>
      <c r="F224" s="569">
        <v>5</v>
      </c>
      <c r="G224" s="570"/>
      <c r="H224" s="599" t="str">
        <f t="shared" si="4"/>
        <v>Belum Diisi</v>
      </c>
      <c r="I224" s="595" t="s">
        <v>26</v>
      </c>
      <c r="J224" s="596" t="str">
        <f>IF($D$220="Y/T","Isi Sasaran",IF($E$220=0,0,IF(I224="Y",1,IF(I224="T",0,"Isi Dulu"))))</f>
        <v>Isi Sasaran</v>
      </c>
      <c r="K224" s="595" t="s">
        <v>26</v>
      </c>
      <c r="L224" s="596" t="str">
        <f>IF($D$220="Y/T","Isi Sasaran",IF($E$220=0,0,IF(K224="Y",1,IF(K224="T",0,"Isi Dulu"))))</f>
        <v>Isi Sasaran</v>
      </c>
      <c r="M224" s="850"/>
      <c r="N224" s="853"/>
      <c r="O224" s="517"/>
      <c r="P224" s="517"/>
      <c r="Q224" s="517"/>
      <c r="R224" s="517"/>
    </row>
    <row r="225" spans="2:18" s="527" customFormat="1" ht="15.75">
      <c r="B225" s="836">
        <v>4</v>
      </c>
      <c r="C225" s="839"/>
      <c r="D225" s="857" t="s">
        <v>26</v>
      </c>
      <c r="E225" s="854" t="str">
        <f>IF(D225="Y",1,IF(D225="T",0,IF(D225="Y/T","Belum diisi","Error")))</f>
        <v>Belum diisi</v>
      </c>
      <c r="F225" s="528">
        <v>1</v>
      </c>
      <c r="G225" s="529"/>
      <c r="H225" s="600" t="str">
        <f t="shared" si="4"/>
        <v>Belum Diisi</v>
      </c>
      <c r="I225" s="590" t="s">
        <v>26</v>
      </c>
      <c r="J225" s="591" t="str">
        <f>IF($D$225="Y/T","Isi Sasaran",IF($E$225=0,0,IF(I225="Y",1,IF(I225="T",0,"Isi Dulu"))))</f>
        <v>Isi Sasaran</v>
      </c>
      <c r="K225" s="590" t="s">
        <v>26</v>
      </c>
      <c r="L225" s="591" t="str">
        <f>IF($D$225="Y/T","Isi Sasaran",IF($E$225=0,0,IF(K225="Y",1,IF(K225="T",0,"Isi Dulu"))))</f>
        <v>Isi Sasaran</v>
      </c>
      <c r="M225" s="848" t="s">
        <v>26</v>
      </c>
      <c r="N225" s="851" t="str">
        <f>IF(M225="Y",1,IF(M225="T",0,IF(M225="Y/T","Belum diisi","Error")))</f>
        <v>Belum diisi</v>
      </c>
      <c r="O225" s="517"/>
      <c r="P225" s="517"/>
      <c r="Q225" s="517"/>
      <c r="R225" s="517"/>
    </row>
    <row r="226" spans="2:18" s="527" customFormat="1" ht="15.75">
      <c r="B226" s="837"/>
      <c r="C226" s="840"/>
      <c r="D226" s="858"/>
      <c r="E226" s="855"/>
      <c r="F226" s="549">
        <v>2</v>
      </c>
      <c r="G226" s="550"/>
      <c r="H226" s="598" t="str">
        <f t="shared" si="4"/>
        <v>Belum Diisi</v>
      </c>
      <c r="I226" s="592" t="s">
        <v>26</v>
      </c>
      <c r="J226" s="593" t="str">
        <f>IF($D$225="Y/T","Isi Sasaran",IF($E$225=0,0,IF(I226="Y",1,IF(I226="T",0,"Isi Dulu"))))</f>
        <v>Isi Sasaran</v>
      </c>
      <c r="K226" s="592" t="s">
        <v>26</v>
      </c>
      <c r="L226" s="593" t="str">
        <f>IF($D$225="Y/T","Isi Sasaran",IF($E$225=0,0,IF(K226="Y",1,IF(K226="T",0,"Isi Dulu"))))</f>
        <v>Isi Sasaran</v>
      </c>
      <c r="M226" s="849"/>
      <c r="N226" s="852"/>
      <c r="O226" s="517"/>
      <c r="P226" s="517"/>
      <c r="Q226" s="517"/>
      <c r="R226" s="517"/>
    </row>
    <row r="227" spans="2:18" s="527" customFormat="1" ht="15.75">
      <c r="B227" s="837"/>
      <c r="C227" s="840"/>
      <c r="D227" s="858"/>
      <c r="E227" s="855"/>
      <c r="F227" s="549">
        <v>3</v>
      </c>
      <c r="G227" s="550"/>
      <c r="H227" s="598" t="str">
        <f t="shared" si="4"/>
        <v>Belum Diisi</v>
      </c>
      <c r="I227" s="592" t="s">
        <v>26</v>
      </c>
      <c r="J227" s="593" t="str">
        <f>IF($D$225="Y/T","Isi Sasaran",IF($E$225=0,0,IF(I227="Y",1,IF(I227="T",0,"Isi Dulu"))))</f>
        <v>Isi Sasaran</v>
      </c>
      <c r="K227" s="592" t="s">
        <v>26</v>
      </c>
      <c r="L227" s="593" t="str">
        <f>IF($D$225="Y/T","Isi Sasaran",IF($E$225=0,0,IF(K227="Y",1,IF(K227="T",0,"Isi Dulu"))))</f>
        <v>Isi Sasaran</v>
      </c>
      <c r="M227" s="849"/>
      <c r="N227" s="852"/>
      <c r="O227" s="517"/>
      <c r="P227" s="517"/>
      <c r="Q227" s="517"/>
      <c r="R227" s="517"/>
    </row>
    <row r="228" spans="2:18" s="527" customFormat="1" ht="15.75">
      <c r="B228" s="837"/>
      <c r="C228" s="840"/>
      <c r="D228" s="858"/>
      <c r="E228" s="855"/>
      <c r="F228" s="549">
        <v>4</v>
      </c>
      <c r="G228" s="550"/>
      <c r="H228" s="598" t="str">
        <f t="shared" si="4"/>
        <v>Belum Diisi</v>
      </c>
      <c r="I228" s="592" t="s">
        <v>26</v>
      </c>
      <c r="J228" s="593" t="str">
        <f>IF($D$225="Y/T","Isi Sasaran",IF($E$225=0,0,IF(I228="Y",1,IF(I228="T",0,"Isi Dulu"))))</f>
        <v>Isi Sasaran</v>
      </c>
      <c r="K228" s="592" t="s">
        <v>26</v>
      </c>
      <c r="L228" s="593" t="str">
        <f>IF($D$225="Y/T","Isi Sasaran",IF($E$225=0,0,IF(K228="Y",1,IF(K228="T",0,"Isi Dulu"))))</f>
        <v>Isi Sasaran</v>
      </c>
      <c r="M228" s="849"/>
      <c r="N228" s="852"/>
      <c r="O228" s="517"/>
      <c r="P228" s="517"/>
      <c r="Q228" s="517"/>
      <c r="R228" s="517"/>
    </row>
    <row r="229" spans="2:18" s="527" customFormat="1" ht="15.75">
      <c r="B229" s="838"/>
      <c r="C229" s="841"/>
      <c r="D229" s="859"/>
      <c r="E229" s="856"/>
      <c r="F229" s="569">
        <v>5</v>
      </c>
      <c r="G229" s="570"/>
      <c r="H229" s="599" t="str">
        <f t="shared" si="4"/>
        <v>Belum Diisi</v>
      </c>
      <c r="I229" s="595" t="s">
        <v>26</v>
      </c>
      <c r="J229" s="596" t="str">
        <f>IF($D$225="Y/T","Isi Sasaran",IF($E$225=0,0,IF(I229="Y",1,IF(I229="T",0,"Isi Dulu"))))</f>
        <v>Isi Sasaran</v>
      </c>
      <c r="K229" s="595" t="s">
        <v>26</v>
      </c>
      <c r="L229" s="596" t="str">
        <f>IF($D$225="Y/T","Isi Sasaran",IF($E$225=0,0,IF(K229="Y",1,IF(K229="T",0,"Isi Dulu"))))</f>
        <v>Isi Sasaran</v>
      </c>
      <c r="M229" s="850"/>
      <c r="N229" s="853"/>
      <c r="O229" s="517"/>
      <c r="P229" s="517"/>
      <c r="Q229" s="517"/>
      <c r="R229" s="517"/>
    </row>
    <row r="230" spans="2:18" s="527" customFormat="1" ht="15.75">
      <c r="B230" s="836">
        <v>5</v>
      </c>
      <c r="C230" s="839"/>
      <c r="D230" s="857" t="s">
        <v>26</v>
      </c>
      <c r="E230" s="854" t="str">
        <f>IF(D230="Y",1,IF(D230="T",0,IF(D230="Y/T","Belum diisi","Error")))</f>
        <v>Belum diisi</v>
      </c>
      <c r="F230" s="528">
        <v>1</v>
      </c>
      <c r="G230" s="529"/>
      <c r="H230" s="600" t="str">
        <f t="shared" si="4"/>
        <v>Belum Diisi</v>
      </c>
      <c r="I230" s="590" t="s">
        <v>26</v>
      </c>
      <c r="J230" s="591" t="str">
        <f>IF($D$230="Y/T","Isi Sasaran",IF($E$230=0,0,IF(I230="Y",1,IF(I230="T",0,"Isi Dulu"))))</f>
        <v>Isi Sasaran</v>
      </c>
      <c r="K230" s="590" t="s">
        <v>26</v>
      </c>
      <c r="L230" s="591" t="str">
        <f>IF($D$230="Y/T","Isi Sasaran",IF($E$230=0,0,IF(K230="Y",1,IF(K230="T",0,"Isi Dulu"))))</f>
        <v>Isi Sasaran</v>
      </c>
      <c r="M230" s="848" t="s">
        <v>26</v>
      </c>
      <c r="N230" s="851" t="str">
        <f>IF(M230="Y",1,IF(M230="T",0,IF(M230="Y/T","Belum diisi","Error")))</f>
        <v>Belum diisi</v>
      </c>
      <c r="O230" s="517"/>
      <c r="P230" s="517"/>
      <c r="Q230" s="517"/>
      <c r="R230" s="517"/>
    </row>
    <row r="231" spans="2:18" s="527" customFormat="1" ht="15.75">
      <c r="B231" s="837"/>
      <c r="C231" s="840"/>
      <c r="D231" s="858"/>
      <c r="E231" s="855"/>
      <c r="F231" s="549">
        <v>2</v>
      </c>
      <c r="G231" s="550"/>
      <c r="H231" s="598" t="str">
        <f t="shared" si="4"/>
        <v>Belum Diisi</v>
      </c>
      <c r="I231" s="592" t="s">
        <v>26</v>
      </c>
      <c r="J231" s="593" t="str">
        <f>IF($D$230="Y/T","Isi Sasaran",IF($E$230=0,0,IF(I231="Y",1,IF(I231="T",0,"Isi Dulu"))))</f>
        <v>Isi Sasaran</v>
      </c>
      <c r="K231" s="592" t="s">
        <v>26</v>
      </c>
      <c r="L231" s="593" t="str">
        <f>IF($D$230="Y/T","Isi Sasaran",IF($E$230=0,0,IF(K231="Y",1,IF(K231="T",0,"Isi Dulu"))))</f>
        <v>Isi Sasaran</v>
      </c>
      <c r="M231" s="849"/>
      <c r="N231" s="852"/>
      <c r="O231" s="517"/>
      <c r="P231" s="517"/>
      <c r="Q231" s="517"/>
      <c r="R231" s="517"/>
    </row>
    <row r="232" spans="2:18" s="527" customFormat="1" ht="15.75">
      <c r="B232" s="837"/>
      <c r="C232" s="840"/>
      <c r="D232" s="858"/>
      <c r="E232" s="855"/>
      <c r="F232" s="549">
        <v>3</v>
      </c>
      <c r="G232" s="550"/>
      <c r="H232" s="598" t="str">
        <f t="shared" si="4"/>
        <v>Belum Diisi</v>
      </c>
      <c r="I232" s="592" t="s">
        <v>26</v>
      </c>
      <c r="J232" s="593" t="str">
        <f>IF($D$230="Y/T","Isi Sasaran",IF($E$230=0,0,IF(I232="Y",1,IF(I232="T",0,"Isi Dulu"))))</f>
        <v>Isi Sasaran</v>
      </c>
      <c r="K232" s="592" t="s">
        <v>26</v>
      </c>
      <c r="L232" s="593" t="str">
        <f>IF($D$230="Y/T","Isi Sasaran",IF($E$230=0,0,IF(K232="Y",1,IF(K232="T",0,"Isi Dulu"))))</f>
        <v>Isi Sasaran</v>
      </c>
      <c r="M232" s="849"/>
      <c r="N232" s="852"/>
      <c r="O232" s="517"/>
      <c r="P232" s="517"/>
      <c r="Q232" s="517"/>
      <c r="R232" s="517"/>
    </row>
    <row r="233" spans="2:18" s="527" customFormat="1" ht="15.75">
      <c r="B233" s="837"/>
      <c r="C233" s="840"/>
      <c r="D233" s="858"/>
      <c r="E233" s="855"/>
      <c r="F233" s="549">
        <v>4</v>
      </c>
      <c r="G233" s="550"/>
      <c r="H233" s="598" t="str">
        <f t="shared" si="4"/>
        <v>Belum Diisi</v>
      </c>
      <c r="I233" s="592" t="s">
        <v>26</v>
      </c>
      <c r="J233" s="593" t="str">
        <f>IF($D$230="Y/T","Isi Sasaran",IF($E$230=0,0,IF(I233="Y",1,IF(I233="T",0,"Isi Dulu"))))</f>
        <v>Isi Sasaran</v>
      </c>
      <c r="K233" s="592" t="s">
        <v>26</v>
      </c>
      <c r="L233" s="593" t="str">
        <f>IF($D$230="Y/T","Isi Sasaran",IF($E$230=0,0,IF(K233="Y",1,IF(K233="T",0,"Isi Dulu"))))</f>
        <v>Isi Sasaran</v>
      </c>
      <c r="M233" s="849"/>
      <c r="N233" s="852"/>
      <c r="O233" s="517"/>
      <c r="P233" s="517"/>
      <c r="Q233" s="517"/>
      <c r="R233" s="517"/>
    </row>
    <row r="234" spans="2:18" s="527" customFormat="1" ht="15.75">
      <c r="B234" s="838"/>
      <c r="C234" s="841"/>
      <c r="D234" s="859"/>
      <c r="E234" s="856"/>
      <c r="F234" s="569">
        <v>5</v>
      </c>
      <c r="G234" s="570"/>
      <c r="H234" s="599" t="str">
        <f t="shared" si="4"/>
        <v>Belum Diisi</v>
      </c>
      <c r="I234" s="595" t="s">
        <v>26</v>
      </c>
      <c r="J234" s="596" t="str">
        <f>IF($D$230="Y/T","Isi Sasaran",IF($E$230=0,0,IF(I234="Y",1,IF(I234="T",0,"Isi Dulu"))))</f>
        <v>Isi Sasaran</v>
      </c>
      <c r="K234" s="595" t="s">
        <v>26</v>
      </c>
      <c r="L234" s="596" t="str">
        <f>IF($D$230="Y/T","Isi Sasaran",IF($E$230=0,0,IF(K234="Y",1,IF(K234="T",0,"Isi Dulu"))))</f>
        <v>Isi Sasaran</v>
      </c>
      <c r="M234" s="850"/>
      <c r="N234" s="853"/>
      <c r="O234" s="517"/>
      <c r="P234" s="517"/>
      <c r="Q234" s="517"/>
      <c r="R234" s="517"/>
    </row>
    <row r="235" spans="2:18" s="527" customFormat="1" ht="15.75">
      <c r="B235" s="836">
        <v>6</v>
      </c>
      <c r="C235" s="839"/>
      <c r="D235" s="857" t="s">
        <v>26</v>
      </c>
      <c r="E235" s="854" t="str">
        <f>IF(D235="Y",1,IF(D235="T",0,IF(D235="Y/T","Belum diisi","Error")))</f>
        <v>Belum diisi</v>
      </c>
      <c r="F235" s="528">
        <v>1</v>
      </c>
      <c r="G235" s="529"/>
      <c r="H235" s="600" t="str">
        <f t="shared" si="4"/>
        <v>Belum Diisi</v>
      </c>
      <c r="I235" s="590" t="s">
        <v>26</v>
      </c>
      <c r="J235" s="591" t="str">
        <f>IF($D$235="Y/T","Isi Sasaran",IF($E$235=0,0,IF(I235="Y",1,IF(I235="T",0,"Isi Dulu"))))</f>
        <v>Isi Sasaran</v>
      </c>
      <c r="K235" s="590" t="s">
        <v>26</v>
      </c>
      <c r="L235" s="591" t="str">
        <f>IF($D$235="Y/T","Isi Sasaran",IF($E$235=0,0,IF(K235="Y",1,IF(K235="T",0,"Isi Dulu"))))</f>
        <v>Isi Sasaran</v>
      </c>
      <c r="M235" s="848" t="s">
        <v>26</v>
      </c>
      <c r="N235" s="851" t="str">
        <f>IF(M235="Y",1,IF(M235="T",0,IF(M235="Y/T","Belum diisi","Error")))</f>
        <v>Belum diisi</v>
      </c>
      <c r="O235" s="517"/>
      <c r="P235" s="517"/>
      <c r="Q235" s="517"/>
      <c r="R235" s="517"/>
    </row>
    <row r="236" spans="2:18" s="527" customFormat="1" ht="15.75">
      <c r="B236" s="837"/>
      <c r="C236" s="840"/>
      <c r="D236" s="858"/>
      <c r="E236" s="855"/>
      <c r="F236" s="549">
        <v>2</v>
      </c>
      <c r="G236" s="550"/>
      <c r="H236" s="598" t="str">
        <f t="shared" si="4"/>
        <v>Belum Diisi</v>
      </c>
      <c r="I236" s="592" t="s">
        <v>26</v>
      </c>
      <c r="J236" s="593" t="str">
        <f>IF($D$235="Y/T","Isi Sasaran",IF($E$235=0,0,IF(I236="Y",1,IF(I236="T",0,"Isi Dulu"))))</f>
        <v>Isi Sasaran</v>
      </c>
      <c r="K236" s="592" t="s">
        <v>26</v>
      </c>
      <c r="L236" s="593" t="str">
        <f>IF($D$235="Y/T","Isi Sasaran",IF($E$235=0,0,IF(K236="Y",1,IF(K236="T",0,"Isi Dulu"))))</f>
        <v>Isi Sasaran</v>
      </c>
      <c r="M236" s="849"/>
      <c r="N236" s="852"/>
      <c r="O236" s="517"/>
      <c r="P236" s="517"/>
      <c r="Q236" s="517"/>
      <c r="R236" s="517"/>
    </row>
    <row r="237" spans="2:18" s="527" customFormat="1" ht="15.75">
      <c r="B237" s="837"/>
      <c r="C237" s="840"/>
      <c r="D237" s="858"/>
      <c r="E237" s="855"/>
      <c r="F237" s="549">
        <v>3</v>
      </c>
      <c r="G237" s="550"/>
      <c r="H237" s="598" t="str">
        <f t="shared" si="4"/>
        <v>Belum Diisi</v>
      </c>
      <c r="I237" s="592" t="s">
        <v>26</v>
      </c>
      <c r="J237" s="593" t="str">
        <f>IF($D$235="Y/T","Isi Sasaran",IF($E$235=0,0,IF(I237="Y",1,IF(I237="T",0,"Isi Dulu"))))</f>
        <v>Isi Sasaran</v>
      </c>
      <c r="K237" s="592" t="s">
        <v>26</v>
      </c>
      <c r="L237" s="593" t="str">
        <f>IF($D$235="Y/T","Isi Sasaran",IF($E$235=0,0,IF(K237="Y",1,IF(K237="T",0,"Isi Dulu"))))</f>
        <v>Isi Sasaran</v>
      </c>
      <c r="M237" s="849"/>
      <c r="N237" s="852"/>
      <c r="O237" s="517"/>
      <c r="P237" s="517"/>
      <c r="Q237" s="517"/>
      <c r="R237" s="517"/>
    </row>
    <row r="238" spans="2:18" s="527" customFormat="1" ht="15.75">
      <c r="B238" s="837"/>
      <c r="C238" s="840"/>
      <c r="D238" s="858"/>
      <c r="E238" s="855"/>
      <c r="F238" s="549">
        <v>4</v>
      </c>
      <c r="G238" s="550"/>
      <c r="H238" s="598" t="str">
        <f t="shared" si="4"/>
        <v>Belum Diisi</v>
      </c>
      <c r="I238" s="592" t="s">
        <v>26</v>
      </c>
      <c r="J238" s="593" t="str">
        <f>IF($D$235="Y/T","Isi Sasaran",IF($E$235=0,0,IF(I238="Y",1,IF(I238="T",0,"Isi Dulu"))))</f>
        <v>Isi Sasaran</v>
      </c>
      <c r="K238" s="592" t="s">
        <v>26</v>
      </c>
      <c r="L238" s="593" t="str">
        <f>IF($D$235="Y/T","Isi Sasaran",IF($E$235=0,0,IF(K238="Y",1,IF(K238="T",0,"Isi Dulu"))))</f>
        <v>Isi Sasaran</v>
      </c>
      <c r="M238" s="849"/>
      <c r="N238" s="852"/>
      <c r="O238" s="517"/>
      <c r="P238" s="517"/>
      <c r="Q238" s="517"/>
      <c r="R238" s="517"/>
    </row>
    <row r="239" spans="2:18" s="527" customFormat="1" ht="15.75">
      <c r="B239" s="838"/>
      <c r="C239" s="841"/>
      <c r="D239" s="859"/>
      <c r="E239" s="856"/>
      <c r="F239" s="569">
        <v>5</v>
      </c>
      <c r="G239" s="570"/>
      <c r="H239" s="599" t="str">
        <f t="shared" si="4"/>
        <v>Belum Diisi</v>
      </c>
      <c r="I239" s="595" t="s">
        <v>26</v>
      </c>
      <c r="J239" s="596" t="str">
        <f>IF($D$235="Y/T","Isi Sasaran",IF($E$235=0,0,IF(I239="Y",1,IF(I239="T",0,"Isi Dulu"))))</f>
        <v>Isi Sasaran</v>
      </c>
      <c r="K239" s="595" t="s">
        <v>26</v>
      </c>
      <c r="L239" s="596" t="str">
        <f>IF($D$235="Y/T","Isi Sasaran",IF($E$235=0,0,IF(K239="Y",1,IF(K239="T",0,"Isi Dulu"))))</f>
        <v>Isi Sasaran</v>
      </c>
      <c r="M239" s="850"/>
      <c r="N239" s="853"/>
      <c r="O239" s="517"/>
      <c r="P239" s="517"/>
      <c r="Q239" s="517"/>
      <c r="R239" s="517"/>
    </row>
    <row r="240" spans="2:18" s="527" customFormat="1" ht="15.75">
      <c r="B240" s="836">
        <v>7</v>
      </c>
      <c r="C240" s="839"/>
      <c r="D240" s="857" t="s">
        <v>26</v>
      </c>
      <c r="E240" s="854" t="str">
        <f>IF(D240="Y",1,IF(D240="T",0,IF(D240="Y/T","Belum diisi","Error")))</f>
        <v>Belum diisi</v>
      </c>
      <c r="F240" s="528">
        <v>1</v>
      </c>
      <c r="G240" s="529"/>
      <c r="H240" s="600" t="str">
        <f t="shared" si="4"/>
        <v>Belum Diisi</v>
      </c>
      <c r="I240" s="590" t="s">
        <v>26</v>
      </c>
      <c r="J240" s="591" t="str">
        <f>IF($D$240="Y/T","Isi Sasaran",IF($E$240=0,0,IF(I240="Y",1,IF(I240="T",0,"Isi Dulu"))))</f>
        <v>Isi Sasaran</v>
      </c>
      <c r="K240" s="590" t="s">
        <v>26</v>
      </c>
      <c r="L240" s="591" t="str">
        <f>IF($D$240="Y/T","Isi Sasaran",IF($E$240=0,0,IF(K240="Y",1,IF(K240="T",0,"Isi Dulu"))))</f>
        <v>Isi Sasaran</v>
      </c>
      <c r="M240" s="848" t="s">
        <v>26</v>
      </c>
      <c r="N240" s="851" t="str">
        <f>IF(M240="Y",1,IF(M240="T",0,IF(M240="Y/T","Belum diisi","Error")))</f>
        <v>Belum diisi</v>
      </c>
      <c r="O240" s="517"/>
      <c r="P240" s="517"/>
      <c r="Q240" s="517"/>
      <c r="R240" s="517"/>
    </row>
    <row r="241" spans="2:18" s="527" customFormat="1" ht="15.75">
      <c r="B241" s="837"/>
      <c r="C241" s="840"/>
      <c r="D241" s="858"/>
      <c r="E241" s="855"/>
      <c r="F241" s="549">
        <v>2</v>
      </c>
      <c r="G241" s="550"/>
      <c r="H241" s="598" t="str">
        <f t="shared" si="4"/>
        <v>Belum Diisi</v>
      </c>
      <c r="I241" s="592" t="s">
        <v>26</v>
      </c>
      <c r="J241" s="593" t="str">
        <f>IF($D$240="Y/T","Isi Sasaran",IF($E$240=0,0,IF(I241="Y",1,IF(I241="T",0,"Isi Dulu"))))</f>
        <v>Isi Sasaran</v>
      </c>
      <c r="K241" s="592" t="s">
        <v>26</v>
      </c>
      <c r="L241" s="593" t="str">
        <f>IF($D$240="Y/T","Isi Sasaran",IF($E$240=0,0,IF(K241="Y",1,IF(K241="T",0,"Isi Dulu"))))</f>
        <v>Isi Sasaran</v>
      </c>
      <c r="M241" s="849"/>
      <c r="N241" s="852"/>
      <c r="O241" s="517"/>
      <c r="P241" s="517"/>
      <c r="Q241" s="517"/>
      <c r="R241" s="517"/>
    </row>
    <row r="242" spans="2:18" s="527" customFormat="1" ht="15.75">
      <c r="B242" s="837"/>
      <c r="C242" s="840"/>
      <c r="D242" s="858"/>
      <c r="E242" s="855"/>
      <c r="F242" s="549">
        <v>3</v>
      </c>
      <c r="G242" s="550"/>
      <c r="H242" s="598" t="str">
        <f t="shared" si="4"/>
        <v>Belum Diisi</v>
      </c>
      <c r="I242" s="592" t="s">
        <v>26</v>
      </c>
      <c r="J242" s="593" t="str">
        <f>IF($D$240="Y/T","Isi Sasaran",IF($E$240=0,0,IF(I242="Y",1,IF(I242="T",0,"Isi Dulu"))))</f>
        <v>Isi Sasaran</v>
      </c>
      <c r="K242" s="592" t="s">
        <v>26</v>
      </c>
      <c r="L242" s="593" t="str">
        <f>IF($D$240="Y/T","Isi Sasaran",IF($E$240=0,0,IF(K242="Y",1,IF(K242="T",0,"Isi Dulu"))))</f>
        <v>Isi Sasaran</v>
      </c>
      <c r="M242" s="849"/>
      <c r="N242" s="852"/>
      <c r="O242" s="517"/>
      <c r="P242" s="517"/>
      <c r="Q242" s="517"/>
      <c r="R242" s="517"/>
    </row>
    <row r="243" spans="2:18" s="527" customFormat="1" ht="15.75">
      <c r="B243" s="837"/>
      <c r="C243" s="840"/>
      <c r="D243" s="858"/>
      <c r="E243" s="855"/>
      <c r="F243" s="549">
        <v>4</v>
      </c>
      <c r="G243" s="550"/>
      <c r="H243" s="598" t="str">
        <f t="shared" si="4"/>
        <v>Belum Diisi</v>
      </c>
      <c r="I243" s="592" t="s">
        <v>26</v>
      </c>
      <c r="J243" s="593" t="str">
        <f>IF($D$240="Y/T","Isi Sasaran",IF($E$240=0,0,IF(I243="Y",1,IF(I243="T",0,"Isi Dulu"))))</f>
        <v>Isi Sasaran</v>
      </c>
      <c r="K243" s="592" t="s">
        <v>26</v>
      </c>
      <c r="L243" s="593" t="str">
        <f>IF($D$240="Y/T","Isi Sasaran",IF($E$240=0,0,IF(K243="Y",1,IF(K243="T",0,"Isi Dulu"))))</f>
        <v>Isi Sasaran</v>
      </c>
      <c r="M243" s="849"/>
      <c r="N243" s="852"/>
      <c r="O243" s="517"/>
      <c r="P243" s="517"/>
      <c r="Q243" s="517"/>
      <c r="R243" s="517"/>
    </row>
    <row r="244" spans="2:18" s="527" customFormat="1" ht="15.75">
      <c r="B244" s="838"/>
      <c r="C244" s="841"/>
      <c r="D244" s="859"/>
      <c r="E244" s="856"/>
      <c r="F244" s="569">
        <v>5</v>
      </c>
      <c r="G244" s="570"/>
      <c r="H244" s="599" t="str">
        <f t="shared" si="4"/>
        <v>Belum Diisi</v>
      </c>
      <c r="I244" s="595" t="s">
        <v>26</v>
      </c>
      <c r="J244" s="596" t="str">
        <f>IF($D$240="Y/T","Isi Sasaran",IF($E$240=0,0,IF(I244="Y",1,IF(I244="T",0,"Isi Dulu"))))</f>
        <v>Isi Sasaran</v>
      </c>
      <c r="K244" s="595" t="s">
        <v>26</v>
      </c>
      <c r="L244" s="596" t="str">
        <f>IF($D$240="Y/T","Isi Sasaran",IF($E$240=0,0,IF(K244="Y",1,IF(K244="T",0,"Isi Dulu"))))</f>
        <v>Isi Sasaran</v>
      </c>
      <c r="M244" s="850"/>
      <c r="N244" s="853"/>
      <c r="O244" s="517"/>
      <c r="P244" s="517"/>
      <c r="Q244" s="517"/>
      <c r="R244" s="517"/>
    </row>
    <row r="245" spans="2:18" s="527" customFormat="1" ht="15.75">
      <c r="B245" s="836">
        <v>8</v>
      </c>
      <c r="C245" s="839"/>
      <c r="D245" s="857" t="s">
        <v>26</v>
      </c>
      <c r="E245" s="854" t="str">
        <f>IF(D245="Y",1,IF(D245="T",0,IF(D245="Y/T","Belum diisi","Error")))</f>
        <v>Belum diisi</v>
      </c>
      <c r="F245" s="528">
        <v>1</v>
      </c>
      <c r="G245" s="529"/>
      <c r="H245" s="600" t="str">
        <f t="shared" si="4"/>
        <v>Belum Diisi</v>
      </c>
      <c r="I245" s="590" t="s">
        <v>26</v>
      </c>
      <c r="J245" s="591" t="str">
        <f>IF($D$245="Y/T","Isi Sasaran",IF($E$245=0,0,IF(I245="Y",1,IF(I245="T",0,"Isi Dulu"))))</f>
        <v>Isi Sasaran</v>
      </c>
      <c r="K245" s="590" t="s">
        <v>26</v>
      </c>
      <c r="L245" s="591" t="str">
        <f>IF($D$245="Y/T","Isi Sasaran",IF($E$245=0,0,IF(K245="Y",1,IF(K245="T",0,"Isi Dulu"))))</f>
        <v>Isi Sasaran</v>
      </c>
      <c r="M245" s="848" t="s">
        <v>26</v>
      </c>
      <c r="N245" s="851" t="str">
        <f>IF(M245="Y",1,IF(M245="T",0,IF(M245="Y/T","Belum diisi","Error")))</f>
        <v>Belum diisi</v>
      </c>
      <c r="O245" s="517"/>
      <c r="P245" s="517"/>
      <c r="Q245" s="517"/>
      <c r="R245" s="517"/>
    </row>
    <row r="246" spans="2:18" s="527" customFormat="1" ht="15.75">
      <c r="B246" s="837"/>
      <c r="C246" s="840"/>
      <c r="D246" s="858"/>
      <c r="E246" s="855"/>
      <c r="F246" s="549">
        <v>2</v>
      </c>
      <c r="G246" s="550"/>
      <c r="H246" s="598" t="str">
        <f t="shared" si="4"/>
        <v>Belum Diisi</v>
      </c>
      <c r="I246" s="592" t="s">
        <v>26</v>
      </c>
      <c r="J246" s="593" t="str">
        <f>IF($D$245="Y/T","Isi Sasaran",IF($E$245=0,0,IF(I246="Y",1,IF(I246="T",0,"Isi Dulu"))))</f>
        <v>Isi Sasaran</v>
      </c>
      <c r="K246" s="592" t="s">
        <v>26</v>
      </c>
      <c r="L246" s="593" t="str">
        <f>IF($D$245="Y/T","Isi Sasaran",IF($E$245=0,0,IF(K246="Y",1,IF(K246="T",0,"Isi Dulu"))))</f>
        <v>Isi Sasaran</v>
      </c>
      <c r="M246" s="849"/>
      <c r="N246" s="852"/>
      <c r="O246" s="517"/>
      <c r="P246" s="517"/>
      <c r="Q246" s="517"/>
      <c r="R246" s="517"/>
    </row>
    <row r="247" spans="2:18" s="527" customFormat="1" ht="15.75">
      <c r="B247" s="837"/>
      <c r="C247" s="840"/>
      <c r="D247" s="858"/>
      <c r="E247" s="855"/>
      <c r="F247" s="549">
        <v>3</v>
      </c>
      <c r="G247" s="550"/>
      <c r="H247" s="598" t="str">
        <f t="shared" si="4"/>
        <v>Belum Diisi</v>
      </c>
      <c r="I247" s="592" t="s">
        <v>26</v>
      </c>
      <c r="J247" s="593" t="str">
        <f>IF($D$245="Y/T","Isi Sasaran",IF($E$245=0,0,IF(I247="Y",1,IF(I247="T",0,"Isi Dulu"))))</f>
        <v>Isi Sasaran</v>
      </c>
      <c r="K247" s="592" t="s">
        <v>26</v>
      </c>
      <c r="L247" s="593" t="str">
        <f>IF($D$245="Y/T","Isi Sasaran",IF($E$245=0,0,IF(K247="Y",1,IF(K247="T",0,"Isi Dulu"))))</f>
        <v>Isi Sasaran</v>
      </c>
      <c r="M247" s="849"/>
      <c r="N247" s="852"/>
      <c r="O247" s="517"/>
      <c r="P247" s="517"/>
      <c r="Q247" s="517"/>
      <c r="R247" s="517"/>
    </row>
    <row r="248" spans="2:18" s="527" customFormat="1" ht="15.75">
      <c r="B248" s="837"/>
      <c r="C248" s="840"/>
      <c r="D248" s="858"/>
      <c r="E248" s="855"/>
      <c r="F248" s="549">
        <v>4</v>
      </c>
      <c r="G248" s="550"/>
      <c r="H248" s="598" t="str">
        <f t="shared" si="4"/>
        <v>Belum Diisi</v>
      </c>
      <c r="I248" s="592" t="s">
        <v>26</v>
      </c>
      <c r="J248" s="593" t="str">
        <f>IF($D$245="Y/T","Isi Sasaran",IF($E$245=0,0,IF(I248="Y",1,IF(I248="T",0,"Isi Dulu"))))</f>
        <v>Isi Sasaran</v>
      </c>
      <c r="K248" s="592" t="s">
        <v>26</v>
      </c>
      <c r="L248" s="593" t="str">
        <f>IF($D$245="Y/T","Isi Sasaran",IF($E$245=0,0,IF(K248="Y",1,IF(K248="T",0,"Isi Dulu"))))</f>
        <v>Isi Sasaran</v>
      </c>
      <c r="M248" s="849"/>
      <c r="N248" s="852"/>
      <c r="O248" s="517"/>
      <c r="P248" s="517"/>
      <c r="Q248" s="517"/>
      <c r="R248" s="517"/>
    </row>
    <row r="249" spans="2:18" s="527" customFormat="1" ht="15.75">
      <c r="B249" s="838"/>
      <c r="C249" s="841"/>
      <c r="D249" s="859"/>
      <c r="E249" s="856"/>
      <c r="F249" s="569">
        <v>5</v>
      </c>
      <c r="G249" s="570"/>
      <c r="H249" s="599" t="str">
        <f t="shared" si="4"/>
        <v>Belum Diisi</v>
      </c>
      <c r="I249" s="595" t="s">
        <v>26</v>
      </c>
      <c r="J249" s="596" t="str">
        <f>IF($D$245="Y/T","Isi Sasaran",IF($E$245=0,0,IF(I249="Y",1,IF(I249="T",0,"Isi Dulu"))))</f>
        <v>Isi Sasaran</v>
      </c>
      <c r="K249" s="595" t="s">
        <v>26</v>
      </c>
      <c r="L249" s="596" t="str">
        <f>IF($D$245="Y/T","Isi Sasaran",IF($E$245=0,0,IF(K249="Y",1,IF(K249="T",0,"Isi Dulu"))))</f>
        <v>Isi Sasaran</v>
      </c>
      <c r="M249" s="850"/>
      <c r="N249" s="853"/>
      <c r="O249" s="517"/>
      <c r="P249" s="517"/>
      <c r="Q249" s="517"/>
      <c r="R249" s="517"/>
    </row>
    <row r="250" spans="2:18" s="527" customFormat="1" ht="15.75">
      <c r="B250" s="836">
        <v>9</v>
      </c>
      <c r="C250" s="839"/>
      <c r="D250" s="857" t="s">
        <v>26</v>
      </c>
      <c r="E250" s="854" t="str">
        <f>IF(D250="Y",1,IF(D250="T",0,IF(D250="Y/T","Belum diisi","Error")))</f>
        <v>Belum diisi</v>
      </c>
      <c r="F250" s="528">
        <v>1</v>
      </c>
      <c r="G250" s="529"/>
      <c r="H250" s="600" t="str">
        <f t="shared" si="4"/>
        <v>Belum Diisi</v>
      </c>
      <c r="I250" s="590" t="s">
        <v>26</v>
      </c>
      <c r="J250" s="591" t="str">
        <f>IF($D$250="Y/T","Isi Sasaran",IF($E$250=0,0,IF(I250="Y",1,IF(I250="T",0,"Isi Dulu"))))</f>
        <v>Isi Sasaran</v>
      </c>
      <c r="K250" s="590" t="s">
        <v>26</v>
      </c>
      <c r="L250" s="591" t="str">
        <f>IF($D$250="Y/T","Isi Sasaran",IF($E$250=0,0,IF(K250="Y",1,IF(K250="T",0,"Isi Dulu"))))</f>
        <v>Isi Sasaran</v>
      </c>
      <c r="M250" s="848" t="s">
        <v>26</v>
      </c>
      <c r="N250" s="851" t="str">
        <f>IF(M250="Y",1,IF(M250="T",0,IF(M250="Y/T","Belum diisi","Error")))</f>
        <v>Belum diisi</v>
      </c>
      <c r="O250" s="517"/>
      <c r="P250" s="517"/>
      <c r="Q250" s="517"/>
      <c r="R250" s="517"/>
    </row>
    <row r="251" spans="2:18" s="527" customFormat="1" ht="15.75">
      <c r="B251" s="837"/>
      <c r="C251" s="840"/>
      <c r="D251" s="858"/>
      <c r="E251" s="855"/>
      <c r="F251" s="549">
        <v>2</v>
      </c>
      <c r="G251" s="550"/>
      <c r="H251" s="598" t="str">
        <f t="shared" si="4"/>
        <v>Belum Diisi</v>
      </c>
      <c r="I251" s="592" t="s">
        <v>26</v>
      </c>
      <c r="J251" s="593" t="str">
        <f>IF($D$250="Y/T","Isi Sasaran",IF($E$250=0,0,IF(I251="Y",1,IF(I251="T",0,"Isi Dulu"))))</f>
        <v>Isi Sasaran</v>
      </c>
      <c r="K251" s="592" t="s">
        <v>26</v>
      </c>
      <c r="L251" s="593" t="str">
        <f>IF($D$250="Y/T","Isi Sasaran",IF($E$250=0,0,IF(K251="Y",1,IF(K251="T",0,"Isi Dulu"))))</f>
        <v>Isi Sasaran</v>
      </c>
      <c r="M251" s="849"/>
      <c r="N251" s="852"/>
      <c r="O251" s="517"/>
      <c r="P251" s="517"/>
      <c r="Q251" s="517"/>
      <c r="R251" s="517"/>
    </row>
    <row r="252" spans="2:18" s="527" customFormat="1" ht="15.75">
      <c r="B252" s="837"/>
      <c r="C252" s="840"/>
      <c r="D252" s="858"/>
      <c r="E252" s="855"/>
      <c r="F252" s="549">
        <v>3</v>
      </c>
      <c r="G252" s="550"/>
      <c r="H252" s="598" t="str">
        <f t="shared" si="4"/>
        <v>Belum Diisi</v>
      </c>
      <c r="I252" s="592" t="s">
        <v>26</v>
      </c>
      <c r="J252" s="593" t="str">
        <f>IF($D$250="Y/T","Isi Sasaran",IF($E$250=0,0,IF(I252="Y",1,IF(I252="T",0,"Isi Dulu"))))</f>
        <v>Isi Sasaran</v>
      </c>
      <c r="K252" s="592" t="s">
        <v>26</v>
      </c>
      <c r="L252" s="593" t="str">
        <f>IF($D$250="Y/T","Isi Sasaran",IF($E$250=0,0,IF(K252="Y",1,IF(K252="T",0,"Isi Dulu"))))</f>
        <v>Isi Sasaran</v>
      </c>
      <c r="M252" s="849"/>
      <c r="N252" s="852"/>
      <c r="O252" s="517"/>
      <c r="P252" s="517"/>
      <c r="Q252" s="517"/>
      <c r="R252" s="517"/>
    </row>
    <row r="253" spans="2:18" s="527" customFormat="1" ht="15.75">
      <c r="B253" s="837"/>
      <c r="C253" s="840"/>
      <c r="D253" s="858"/>
      <c r="E253" s="855"/>
      <c r="F253" s="549">
        <v>4</v>
      </c>
      <c r="G253" s="550"/>
      <c r="H253" s="598" t="str">
        <f t="shared" si="4"/>
        <v>Belum Diisi</v>
      </c>
      <c r="I253" s="592" t="s">
        <v>26</v>
      </c>
      <c r="J253" s="593" t="str">
        <f>IF($D$250="Y/T","Isi Sasaran",IF($E$250=0,0,IF(I253="Y",1,IF(I253="T",0,"Isi Dulu"))))</f>
        <v>Isi Sasaran</v>
      </c>
      <c r="K253" s="592" t="s">
        <v>26</v>
      </c>
      <c r="L253" s="593" t="str">
        <f>IF($D$250="Y/T","Isi Sasaran",IF($E$250=0,0,IF(K253="Y",1,IF(K253="T",0,"Isi Dulu"))))</f>
        <v>Isi Sasaran</v>
      </c>
      <c r="M253" s="849"/>
      <c r="N253" s="852"/>
      <c r="O253" s="517"/>
      <c r="P253" s="517"/>
      <c r="Q253" s="517"/>
      <c r="R253" s="517"/>
    </row>
    <row r="254" spans="2:18" s="527" customFormat="1" ht="15.75">
      <c r="B254" s="838"/>
      <c r="C254" s="841"/>
      <c r="D254" s="859"/>
      <c r="E254" s="856"/>
      <c r="F254" s="569">
        <v>5</v>
      </c>
      <c r="G254" s="570"/>
      <c r="H254" s="599" t="str">
        <f t="shared" si="4"/>
        <v>Belum Diisi</v>
      </c>
      <c r="I254" s="595" t="s">
        <v>26</v>
      </c>
      <c r="J254" s="596" t="str">
        <f>IF($D$250="Y/T","Isi Sasaran",IF($E$250=0,0,IF(I254="Y",1,IF(I254="T",0,"Isi Dulu"))))</f>
        <v>Isi Sasaran</v>
      </c>
      <c r="K254" s="595" t="s">
        <v>26</v>
      </c>
      <c r="L254" s="596" t="str">
        <f>IF($D$250="Y/T","Isi Sasaran",IF($E$250=0,0,IF(K254="Y",1,IF(K254="T",0,"Isi Dulu"))))</f>
        <v>Isi Sasaran</v>
      </c>
      <c r="M254" s="850"/>
      <c r="N254" s="853"/>
      <c r="O254" s="517"/>
      <c r="P254" s="517"/>
      <c r="Q254" s="517"/>
      <c r="R254" s="517"/>
    </row>
    <row r="255" spans="2:18" s="527" customFormat="1" ht="15.75">
      <c r="B255" s="836">
        <v>10</v>
      </c>
      <c r="C255" s="839"/>
      <c r="D255" s="857" t="s">
        <v>26</v>
      </c>
      <c r="E255" s="854" t="str">
        <f>IF(D255="Y",1,IF(D255="T",0,IF(D255="Y/T","Belum diisi","Error")))</f>
        <v>Belum diisi</v>
      </c>
      <c r="F255" s="528">
        <v>1</v>
      </c>
      <c r="G255" s="529"/>
      <c r="H255" s="600" t="str">
        <f t="shared" si="4"/>
        <v>Belum Diisi</v>
      </c>
      <c r="I255" s="590" t="s">
        <v>26</v>
      </c>
      <c r="J255" s="591" t="str">
        <f>IF($D$255="Y/T","Isi Sasaran",IF($E$255=0,0,IF(I255="Y",1,IF(I255="T",0,"Isi Dulu"))))</f>
        <v>Isi Sasaran</v>
      </c>
      <c r="K255" s="590" t="s">
        <v>26</v>
      </c>
      <c r="L255" s="591" t="str">
        <f>IF($D$255="Y/T","Isi Sasaran",IF($E$255=0,0,IF(K255="Y",1,IF(K255="T",0,"Isi Dulu"))))</f>
        <v>Isi Sasaran</v>
      </c>
      <c r="M255" s="848" t="s">
        <v>26</v>
      </c>
      <c r="N255" s="851" t="str">
        <f>IF(M255="Y",1,IF(M255="T",0,IF(M255="Y/T","Belum diisi","Error")))</f>
        <v>Belum diisi</v>
      </c>
      <c r="O255" s="517"/>
      <c r="P255" s="517"/>
      <c r="Q255" s="517"/>
      <c r="R255" s="517"/>
    </row>
    <row r="256" spans="2:18" s="527" customFormat="1" ht="15.75">
      <c r="B256" s="837"/>
      <c r="C256" s="840"/>
      <c r="D256" s="858"/>
      <c r="E256" s="855"/>
      <c r="F256" s="549">
        <v>2</v>
      </c>
      <c r="G256" s="550"/>
      <c r="H256" s="598" t="str">
        <f t="shared" si="4"/>
        <v>Belum Diisi</v>
      </c>
      <c r="I256" s="592" t="s">
        <v>26</v>
      </c>
      <c r="J256" s="593" t="str">
        <f>IF($D$255="Y/T","Isi Sasaran",IF($E$255=0,0,IF(I256="Y",1,IF(I256="T",0,"Isi Dulu"))))</f>
        <v>Isi Sasaran</v>
      </c>
      <c r="K256" s="592" t="s">
        <v>26</v>
      </c>
      <c r="L256" s="593" t="str">
        <f>IF($D$255="Y/T","Isi Sasaran",IF($E$255=0,0,IF(K256="Y",1,IF(K256="T",0,"Isi Dulu"))))</f>
        <v>Isi Sasaran</v>
      </c>
      <c r="M256" s="849"/>
      <c r="N256" s="852"/>
      <c r="O256" s="517"/>
      <c r="P256" s="517"/>
      <c r="Q256" s="517"/>
      <c r="R256" s="517"/>
    </row>
    <row r="257" spans="2:18" s="527" customFormat="1" ht="15.75">
      <c r="B257" s="837"/>
      <c r="C257" s="840"/>
      <c r="D257" s="858"/>
      <c r="E257" s="855"/>
      <c r="F257" s="549">
        <v>3</v>
      </c>
      <c r="G257" s="550"/>
      <c r="H257" s="598" t="str">
        <f t="shared" si="4"/>
        <v>Belum Diisi</v>
      </c>
      <c r="I257" s="592" t="s">
        <v>26</v>
      </c>
      <c r="J257" s="593" t="str">
        <f>IF($D$255="Y/T","Isi Sasaran",IF($E$255=0,0,IF(I257="Y",1,IF(I257="T",0,"Isi Dulu"))))</f>
        <v>Isi Sasaran</v>
      </c>
      <c r="K257" s="592" t="s">
        <v>26</v>
      </c>
      <c r="L257" s="593" t="str">
        <f>IF($D$255="Y/T","Isi Sasaran",IF($E$255=0,0,IF(K257="Y",1,IF(K257="T",0,"Isi Dulu"))))</f>
        <v>Isi Sasaran</v>
      </c>
      <c r="M257" s="849"/>
      <c r="N257" s="852"/>
      <c r="O257" s="517"/>
      <c r="P257" s="517"/>
      <c r="Q257" s="517"/>
      <c r="R257" s="517"/>
    </row>
    <row r="258" spans="2:18" s="527" customFormat="1" ht="15.75">
      <c r="B258" s="837"/>
      <c r="C258" s="840"/>
      <c r="D258" s="858"/>
      <c r="E258" s="855"/>
      <c r="F258" s="549">
        <v>4</v>
      </c>
      <c r="G258" s="550"/>
      <c r="H258" s="598" t="str">
        <f t="shared" si="4"/>
        <v>Belum Diisi</v>
      </c>
      <c r="I258" s="592" t="s">
        <v>26</v>
      </c>
      <c r="J258" s="593" t="str">
        <f>IF($D$255="Y/T","Isi Sasaran",IF($E$255=0,0,IF(I258="Y",1,IF(I258="T",0,"Isi Dulu"))))</f>
        <v>Isi Sasaran</v>
      </c>
      <c r="K258" s="592" t="s">
        <v>26</v>
      </c>
      <c r="L258" s="593" t="str">
        <f>IF($D$255="Y/T","Isi Sasaran",IF($E$255=0,0,IF(K258="Y",1,IF(K258="T",0,"Isi Dulu"))))</f>
        <v>Isi Sasaran</v>
      </c>
      <c r="M258" s="849"/>
      <c r="N258" s="852"/>
      <c r="O258" s="517"/>
      <c r="P258" s="517"/>
      <c r="Q258" s="517"/>
      <c r="R258" s="517"/>
    </row>
    <row r="259" spans="2:18" s="527" customFormat="1" ht="15.75">
      <c r="B259" s="838"/>
      <c r="C259" s="841"/>
      <c r="D259" s="859"/>
      <c r="E259" s="856"/>
      <c r="F259" s="569">
        <v>5</v>
      </c>
      <c r="G259" s="570"/>
      <c r="H259" s="599" t="str">
        <f t="shared" si="4"/>
        <v>Belum Diisi</v>
      </c>
      <c r="I259" s="595" t="s">
        <v>26</v>
      </c>
      <c r="J259" s="596" t="str">
        <f>IF($D$255="Y/T","Isi Sasaran",IF($E$255=0,0,IF(I259="Y",1,IF(I259="T",0,"Isi Dulu"))))</f>
        <v>Isi Sasaran</v>
      </c>
      <c r="K259" s="595" t="s">
        <v>26</v>
      </c>
      <c r="L259" s="596" t="str">
        <f>IF($D$255="Y/T","Isi Sasaran",IF($E$255=0,0,IF(K259="Y",1,IF(K259="T",0,"Isi Dulu"))))</f>
        <v>Isi Sasaran</v>
      </c>
      <c r="M259" s="850"/>
      <c r="N259" s="853"/>
      <c r="O259" s="517"/>
      <c r="P259" s="517"/>
      <c r="Q259" s="517"/>
      <c r="R259" s="517"/>
    </row>
    <row r="260" spans="2:18" s="527" customFormat="1" ht="15.75">
      <c r="B260" s="836">
        <v>11</v>
      </c>
      <c r="C260" s="839"/>
      <c r="D260" s="857" t="s">
        <v>26</v>
      </c>
      <c r="E260" s="854" t="str">
        <f>IF(D260="Y",1,IF(D260="T",0,IF(D260="Y/T","Belum diisi","Error")))</f>
        <v>Belum diisi</v>
      </c>
      <c r="F260" s="528">
        <v>1</v>
      </c>
      <c r="G260" s="529"/>
      <c r="H260" s="600" t="str">
        <f t="shared" si="4"/>
        <v>Belum Diisi</v>
      </c>
      <c r="I260" s="590" t="s">
        <v>26</v>
      </c>
      <c r="J260" s="591" t="str">
        <f>IF($D$260="Y/T","Isi Sasaran",IF($E$260=0,0,IF(I260="Y",1,IF(I260="T",0,"Isi Dulu"))))</f>
        <v>Isi Sasaran</v>
      </c>
      <c r="K260" s="590" t="s">
        <v>26</v>
      </c>
      <c r="L260" s="591" t="str">
        <f>IF($D$260="Y/T","Isi Sasaran",IF($E$260=0,0,IF(K260="Y",1,IF(K260="T",0,"Isi Dulu"))))</f>
        <v>Isi Sasaran</v>
      </c>
      <c r="M260" s="848" t="s">
        <v>26</v>
      </c>
      <c r="N260" s="851" t="str">
        <f>IF(M260="Y",1,IF(M260="T",0,IF(M260="Y/T","Belum diisi","Error")))</f>
        <v>Belum diisi</v>
      </c>
      <c r="O260" s="517"/>
      <c r="P260" s="517"/>
      <c r="Q260" s="517"/>
      <c r="R260" s="517"/>
    </row>
    <row r="261" spans="2:18" s="527" customFormat="1" ht="15.75">
      <c r="B261" s="837"/>
      <c r="C261" s="840"/>
      <c r="D261" s="858"/>
      <c r="E261" s="855"/>
      <c r="F261" s="549">
        <v>2</v>
      </c>
      <c r="G261" s="550"/>
      <c r="H261" s="598" t="str">
        <f t="shared" si="4"/>
        <v>Belum Diisi</v>
      </c>
      <c r="I261" s="592" t="s">
        <v>26</v>
      </c>
      <c r="J261" s="593" t="str">
        <f>IF($D$260="Y/T","Isi Sasaran",IF($E$260=0,0,IF(I261="Y",1,IF(I261="T",0,"Isi Dulu"))))</f>
        <v>Isi Sasaran</v>
      </c>
      <c r="K261" s="592" t="s">
        <v>26</v>
      </c>
      <c r="L261" s="593" t="str">
        <f>IF($D$260="Y/T","Isi Sasaran",IF($E$260=0,0,IF(K261="Y",1,IF(K261="T",0,"Isi Dulu"))))</f>
        <v>Isi Sasaran</v>
      </c>
      <c r="M261" s="849"/>
      <c r="N261" s="852"/>
      <c r="O261" s="517"/>
      <c r="P261" s="517"/>
      <c r="Q261" s="517"/>
      <c r="R261" s="517"/>
    </row>
    <row r="262" spans="2:18" s="527" customFormat="1" ht="15.75">
      <c r="B262" s="837"/>
      <c r="C262" s="840"/>
      <c r="D262" s="858"/>
      <c r="E262" s="855"/>
      <c r="F262" s="549">
        <v>3</v>
      </c>
      <c r="G262" s="550"/>
      <c r="H262" s="598" t="str">
        <f t="shared" si="4"/>
        <v>Belum Diisi</v>
      </c>
      <c r="I262" s="592" t="s">
        <v>26</v>
      </c>
      <c r="J262" s="593" t="str">
        <f>IF($D$260="Y/T","Isi Sasaran",IF($E$260=0,0,IF(I262="Y",1,IF(I262="T",0,"Isi Dulu"))))</f>
        <v>Isi Sasaran</v>
      </c>
      <c r="K262" s="592" t="s">
        <v>26</v>
      </c>
      <c r="L262" s="593" t="str">
        <f>IF($D$260="Y/T","Isi Sasaran",IF($E$260=0,0,IF(K262="Y",1,IF(K262="T",0,"Isi Dulu"))))</f>
        <v>Isi Sasaran</v>
      </c>
      <c r="M262" s="849"/>
      <c r="N262" s="852"/>
      <c r="O262" s="517"/>
      <c r="P262" s="517"/>
      <c r="Q262" s="517"/>
      <c r="R262" s="517"/>
    </row>
    <row r="263" spans="2:18" s="527" customFormat="1" ht="15.75">
      <c r="B263" s="837"/>
      <c r="C263" s="840"/>
      <c r="D263" s="858"/>
      <c r="E263" s="855"/>
      <c r="F263" s="549">
        <v>4</v>
      </c>
      <c r="G263" s="550"/>
      <c r="H263" s="598" t="str">
        <f t="shared" si="4"/>
        <v>Belum Diisi</v>
      </c>
      <c r="I263" s="592" t="s">
        <v>26</v>
      </c>
      <c r="J263" s="593" t="str">
        <f>IF($D$260="Y/T","Isi Sasaran",IF($E$260=0,0,IF(I263="Y",1,IF(I263="T",0,"Isi Dulu"))))</f>
        <v>Isi Sasaran</v>
      </c>
      <c r="K263" s="592" t="s">
        <v>26</v>
      </c>
      <c r="L263" s="593" t="str">
        <f>IF($D$260="Y/T","Isi Sasaran",IF($E$260=0,0,IF(K263="Y",1,IF(K263="T",0,"Isi Dulu"))))</f>
        <v>Isi Sasaran</v>
      </c>
      <c r="M263" s="849"/>
      <c r="N263" s="852"/>
      <c r="O263" s="517"/>
      <c r="P263" s="517"/>
      <c r="Q263" s="517"/>
      <c r="R263" s="517"/>
    </row>
    <row r="264" spans="2:18" s="527" customFormat="1" ht="15.75">
      <c r="B264" s="838"/>
      <c r="C264" s="841"/>
      <c r="D264" s="859"/>
      <c r="E264" s="856"/>
      <c r="F264" s="569">
        <v>5</v>
      </c>
      <c r="G264" s="570"/>
      <c r="H264" s="599" t="str">
        <f t="shared" si="4"/>
        <v>Belum Diisi</v>
      </c>
      <c r="I264" s="595" t="s">
        <v>26</v>
      </c>
      <c r="J264" s="596" t="str">
        <f>IF($D$260="Y/T","Isi Sasaran",IF($E$260=0,0,IF(I264="Y",1,IF(I264="T",0,"Isi Dulu"))))</f>
        <v>Isi Sasaran</v>
      </c>
      <c r="K264" s="595" t="s">
        <v>26</v>
      </c>
      <c r="L264" s="596" t="str">
        <f>IF($D$260="Y/T","Isi Sasaran",IF($E$260=0,0,IF(K264="Y",1,IF(K264="T",0,"Isi Dulu"))))</f>
        <v>Isi Sasaran</v>
      </c>
      <c r="M264" s="850"/>
      <c r="N264" s="853"/>
      <c r="O264" s="517"/>
      <c r="P264" s="517"/>
      <c r="Q264" s="517"/>
      <c r="R264" s="517"/>
    </row>
    <row r="265" spans="2:18" s="527" customFormat="1" ht="15.75">
      <c r="B265" s="836">
        <v>12</v>
      </c>
      <c r="C265" s="839"/>
      <c r="D265" s="857" t="s">
        <v>26</v>
      </c>
      <c r="E265" s="854" t="str">
        <f>IF(D265="Y",1,IF(D265="T",0,IF(D265="Y/T","Belum diisi","Error")))</f>
        <v>Belum diisi</v>
      </c>
      <c r="F265" s="528">
        <v>1</v>
      </c>
      <c r="G265" s="529"/>
      <c r="H265" s="600" t="str">
        <f t="shared" si="4"/>
        <v>Belum Diisi</v>
      </c>
      <c r="I265" s="590" t="s">
        <v>26</v>
      </c>
      <c r="J265" s="591" t="str">
        <f>IF($D$265="Y/T","Isi Sasaran",IF($E$265=0,0,IF(I265="Y",1,IF(I265="T",0,"Isi Dulu"))))</f>
        <v>Isi Sasaran</v>
      </c>
      <c r="K265" s="590" t="s">
        <v>26</v>
      </c>
      <c r="L265" s="591" t="str">
        <f>IF($D$265="Y/T","Isi Sasaran",IF($E$265=0,0,IF(K265="Y",1,IF(K265="T",0,"Isi Dulu"))))</f>
        <v>Isi Sasaran</v>
      </c>
      <c r="M265" s="848" t="s">
        <v>26</v>
      </c>
      <c r="N265" s="851" t="str">
        <f>IF(M265="Y",1,IF(M265="T",0,IF(M265="Y/T","Belum diisi","Error")))</f>
        <v>Belum diisi</v>
      </c>
      <c r="O265" s="517"/>
      <c r="P265" s="517"/>
      <c r="Q265" s="517"/>
      <c r="R265" s="517"/>
    </row>
    <row r="266" spans="2:18" s="527" customFormat="1" ht="15.75">
      <c r="B266" s="837"/>
      <c r="C266" s="840"/>
      <c r="D266" s="858"/>
      <c r="E266" s="855"/>
      <c r="F266" s="549">
        <v>2</v>
      </c>
      <c r="G266" s="550"/>
      <c r="H266" s="598" t="str">
        <f t="shared" si="4"/>
        <v>Belum Diisi</v>
      </c>
      <c r="I266" s="592" t="s">
        <v>26</v>
      </c>
      <c r="J266" s="593" t="str">
        <f>IF($D$265="Y/T","Isi Sasaran",IF($E$265=0,0,IF(I266="Y",1,IF(I266="T",0,"Isi Dulu"))))</f>
        <v>Isi Sasaran</v>
      </c>
      <c r="K266" s="592" t="s">
        <v>26</v>
      </c>
      <c r="L266" s="593" t="str">
        <f>IF($D$265="Y/T","Isi Sasaran",IF($E$265=0,0,IF(K266="Y",1,IF(K266="T",0,"Isi Dulu"))))</f>
        <v>Isi Sasaran</v>
      </c>
      <c r="M266" s="849"/>
      <c r="N266" s="852"/>
      <c r="O266" s="517"/>
      <c r="P266" s="517"/>
      <c r="Q266" s="517"/>
      <c r="R266" s="517"/>
    </row>
    <row r="267" spans="2:18" s="527" customFormat="1" ht="15.75">
      <c r="B267" s="837"/>
      <c r="C267" s="840"/>
      <c r="D267" s="858"/>
      <c r="E267" s="855"/>
      <c r="F267" s="549">
        <v>3</v>
      </c>
      <c r="G267" s="550"/>
      <c r="H267" s="598" t="str">
        <f t="shared" si="4"/>
        <v>Belum Diisi</v>
      </c>
      <c r="I267" s="592" t="s">
        <v>26</v>
      </c>
      <c r="J267" s="593" t="str">
        <f>IF($D$265="Y/T","Isi Sasaran",IF($E$265=0,0,IF(I267="Y",1,IF(I267="T",0,"Isi Dulu"))))</f>
        <v>Isi Sasaran</v>
      </c>
      <c r="K267" s="592" t="s">
        <v>26</v>
      </c>
      <c r="L267" s="593" t="str">
        <f>IF($D$265="Y/T","Isi Sasaran",IF($E$265=0,0,IF(K267="Y",1,IF(K267="T",0,"Isi Dulu"))))</f>
        <v>Isi Sasaran</v>
      </c>
      <c r="M267" s="849"/>
      <c r="N267" s="852"/>
      <c r="O267" s="517"/>
      <c r="P267" s="517"/>
      <c r="Q267" s="517"/>
      <c r="R267" s="517"/>
    </row>
    <row r="268" spans="2:18" s="527" customFormat="1" ht="15.75">
      <c r="B268" s="837"/>
      <c r="C268" s="840"/>
      <c r="D268" s="858"/>
      <c r="E268" s="855"/>
      <c r="F268" s="549">
        <v>4</v>
      </c>
      <c r="G268" s="550"/>
      <c r="H268" s="598" t="str">
        <f t="shared" si="4"/>
        <v>Belum Diisi</v>
      </c>
      <c r="I268" s="592" t="s">
        <v>26</v>
      </c>
      <c r="J268" s="593" t="str">
        <f>IF($D$265="Y/T","Isi Sasaran",IF($E$265=0,0,IF(I268="Y",1,IF(I268="T",0,"Isi Dulu"))))</f>
        <v>Isi Sasaran</v>
      </c>
      <c r="K268" s="592" t="s">
        <v>26</v>
      </c>
      <c r="L268" s="593" t="str">
        <f>IF($D$265="Y/T","Isi Sasaran",IF($E$265=0,0,IF(K268="Y",1,IF(K268="T",0,"Isi Dulu"))))</f>
        <v>Isi Sasaran</v>
      </c>
      <c r="M268" s="849"/>
      <c r="N268" s="852"/>
      <c r="O268" s="517"/>
      <c r="P268" s="517"/>
      <c r="Q268" s="517"/>
      <c r="R268" s="517"/>
    </row>
    <row r="269" spans="2:18" s="527" customFormat="1" ht="15.75">
      <c r="B269" s="838"/>
      <c r="C269" s="841"/>
      <c r="D269" s="859"/>
      <c r="E269" s="856"/>
      <c r="F269" s="569">
        <v>5</v>
      </c>
      <c r="G269" s="570"/>
      <c r="H269" s="599" t="str">
        <f t="shared" si="4"/>
        <v>Belum Diisi</v>
      </c>
      <c r="I269" s="595" t="s">
        <v>26</v>
      </c>
      <c r="J269" s="596" t="str">
        <f>IF($D$265="Y/T","Isi Sasaran",IF($E$265=0,0,IF(I269="Y",1,IF(I269="T",0,"Isi Dulu"))))</f>
        <v>Isi Sasaran</v>
      </c>
      <c r="K269" s="595" t="s">
        <v>26</v>
      </c>
      <c r="L269" s="596" t="str">
        <f>IF($D$265="Y/T","Isi Sasaran",IF($E$265=0,0,IF(K269="Y",1,IF(K269="T",0,"Isi Dulu"))))</f>
        <v>Isi Sasaran</v>
      </c>
      <c r="M269" s="850"/>
      <c r="N269" s="853"/>
      <c r="O269" s="517"/>
      <c r="P269" s="517"/>
      <c r="Q269" s="517"/>
      <c r="R269" s="517"/>
    </row>
    <row r="270" spans="2:18" s="527" customFormat="1" ht="15.75">
      <c r="B270" s="836">
        <v>13</v>
      </c>
      <c r="C270" s="839"/>
      <c r="D270" s="857" t="s">
        <v>26</v>
      </c>
      <c r="E270" s="854" t="str">
        <f>IF(D270="Y",1,IF(D270="T",0,IF(D270="Y/T","Belum diisi","Error")))</f>
        <v>Belum diisi</v>
      </c>
      <c r="F270" s="528">
        <v>1</v>
      </c>
      <c r="G270" s="529"/>
      <c r="H270" s="600" t="str">
        <f t="shared" si="4"/>
        <v>Belum Diisi</v>
      </c>
      <c r="I270" s="590" t="s">
        <v>26</v>
      </c>
      <c r="J270" s="591" t="str">
        <f>IF($D$270="Y/T","Isi Sasaran",IF($E$270=0,0,IF(I270="Y",1,IF(I270="T",0,"Isi Dulu"))))</f>
        <v>Isi Sasaran</v>
      </c>
      <c r="K270" s="590" t="s">
        <v>26</v>
      </c>
      <c r="L270" s="591" t="str">
        <f>IF($D$270="Y/T","Isi Sasaran",IF($E$270=0,0,IF(K270="Y",1,IF(K270="T",0,"Isi Dulu"))))</f>
        <v>Isi Sasaran</v>
      </c>
      <c r="M270" s="848" t="s">
        <v>26</v>
      </c>
      <c r="N270" s="851" t="str">
        <f>IF(M270="Y",1,IF(M270="T",0,IF(M270="Y/T","Belum diisi","Error")))</f>
        <v>Belum diisi</v>
      </c>
      <c r="O270" s="517"/>
      <c r="P270" s="517"/>
      <c r="Q270" s="517"/>
      <c r="R270" s="517"/>
    </row>
    <row r="271" spans="2:18" s="527" customFormat="1" ht="15.75">
      <c r="B271" s="837"/>
      <c r="C271" s="840"/>
      <c r="D271" s="858"/>
      <c r="E271" s="855"/>
      <c r="F271" s="549">
        <v>2</v>
      </c>
      <c r="G271" s="550"/>
      <c r="H271" s="598" t="str">
        <f t="shared" si="4"/>
        <v>Belum Diisi</v>
      </c>
      <c r="I271" s="592" t="s">
        <v>26</v>
      </c>
      <c r="J271" s="593" t="str">
        <f>IF($D$270="Y/T","Isi Sasaran",IF($E$270=0,0,IF(I271="Y",1,IF(I271="T",0,"Isi Dulu"))))</f>
        <v>Isi Sasaran</v>
      </c>
      <c r="K271" s="592" t="s">
        <v>26</v>
      </c>
      <c r="L271" s="593" t="str">
        <f>IF($D$270="Y/T","Isi Sasaran",IF($E$270=0,0,IF(K271="Y",1,IF(K271="T",0,"Isi Dulu"))))</f>
        <v>Isi Sasaran</v>
      </c>
      <c r="M271" s="849"/>
      <c r="N271" s="852"/>
      <c r="O271" s="517"/>
      <c r="P271" s="517"/>
      <c r="Q271" s="517"/>
      <c r="R271" s="517"/>
    </row>
    <row r="272" spans="2:18" s="527" customFormat="1" ht="15.75">
      <c r="B272" s="837"/>
      <c r="C272" s="840"/>
      <c r="D272" s="858"/>
      <c r="E272" s="855"/>
      <c r="F272" s="549">
        <v>3</v>
      </c>
      <c r="G272" s="550"/>
      <c r="H272" s="598" t="str">
        <f t="shared" si="4"/>
        <v>Belum Diisi</v>
      </c>
      <c r="I272" s="592" t="s">
        <v>26</v>
      </c>
      <c r="J272" s="593" t="str">
        <f>IF($D$270="Y/T","Isi Sasaran",IF($E$270=0,0,IF(I272="Y",1,IF(I272="T",0,"Isi Dulu"))))</f>
        <v>Isi Sasaran</v>
      </c>
      <c r="K272" s="592" t="s">
        <v>26</v>
      </c>
      <c r="L272" s="593" t="str">
        <f>IF($D$270="Y/T","Isi Sasaran",IF($E$270=0,0,IF(K272="Y",1,IF(K272="T",0,"Isi Dulu"))))</f>
        <v>Isi Sasaran</v>
      </c>
      <c r="M272" s="849"/>
      <c r="N272" s="852"/>
      <c r="O272" s="517"/>
      <c r="P272" s="517"/>
      <c r="Q272" s="517"/>
      <c r="R272" s="517"/>
    </row>
    <row r="273" spans="2:18" s="527" customFormat="1" ht="15.75">
      <c r="B273" s="837"/>
      <c r="C273" s="840"/>
      <c r="D273" s="858"/>
      <c r="E273" s="855"/>
      <c r="F273" s="549">
        <v>4</v>
      </c>
      <c r="G273" s="550"/>
      <c r="H273" s="598" t="str">
        <f t="shared" si="4"/>
        <v>Belum Diisi</v>
      </c>
      <c r="I273" s="592" t="s">
        <v>26</v>
      </c>
      <c r="J273" s="593" t="str">
        <f>IF($D$270="Y/T","Isi Sasaran",IF($E$270=0,0,IF(I273="Y",1,IF(I273="T",0,"Isi Dulu"))))</f>
        <v>Isi Sasaran</v>
      </c>
      <c r="K273" s="592" t="s">
        <v>26</v>
      </c>
      <c r="L273" s="593" t="str">
        <f>IF($D$270="Y/T","Isi Sasaran",IF($E$270=0,0,IF(K273="Y",1,IF(K273="T",0,"Isi Dulu"))))</f>
        <v>Isi Sasaran</v>
      </c>
      <c r="M273" s="849"/>
      <c r="N273" s="852"/>
      <c r="O273" s="517"/>
      <c r="P273" s="517"/>
      <c r="Q273" s="517"/>
      <c r="R273" s="517"/>
    </row>
    <row r="274" spans="2:18" s="527" customFormat="1" ht="15.75">
      <c r="B274" s="838"/>
      <c r="C274" s="841"/>
      <c r="D274" s="859"/>
      <c r="E274" s="856"/>
      <c r="F274" s="569">
        <v>5</v>
      </c>
      <c r="G274" s="570"/>
      <c r="H274" s="599" t="str">
        <f t="shared" si="4"/>
        <v>Belum Diisi</v>
      </c>
      <c r="I274" s="595" t="s">
        <v>26</v>
      </c>
      <c r="J274" s="596" t="str">
        <f>IF($D$270="Y/T","Isi Sasaran",IF($E$270=0,0,IF(I274="Y",1,IF(I274="T",0,"Isi Dulu"))))</f>
        <v>Isi Sasaran</v>
      </c>
      <c r="K274" s="595" t="s">
        <v>26</v>
      </c>
      <c r="L274" s="596" t="str">
        <f>IF($D$270="Y/T","Isi Sasaran",IF($E$270=0,0,IF(K274="Y",1,IF(K274="T",0,"Isi Dulu"))))</f>
        <v>Isi Sasaran</v>
      </c>
      <c r="M274" s="850"/>
      <c r="N274" s="853"/>
      <c r="O274" s="517"/>
      <c r="P274" s="517"/>
      <c r="Q274" s="517"/>
      <c r="R274" s="517"/>
    </row>
    <row r="275" spans="2:18" s="527" customFormat="1" ht="15.75">
      <c r="B275" s="836">
        <v>14</v>
      </c>
      <c r="C275" s="839"/>
      <c r="D275" s="857" t="s">
        <v>26</v>
      </c>
      <c r="E275" s="854" t="str">
        <f>IF(D275="Y",1,IF(D275="T",0,IF(D275="Y/T","Belum diisi","Error")))</f>
        <v>Belum diisi</v>
      </c>
      <c r="F275" s="528">
        <v>1</v>
      </c>
      <c r="G275" s="529"/>
      <c r="H275" s="600" t="str">
        <f t="shared" ref="H275:H309" si="5">IF(OR(J275="Isi Dulu",L275="Isi Dulu",J275="Isi Sasaran",L275="Isi Sasaran"),"Belum Diisi",IF(SUM(J275,L275)=2,1,IF(SUM(J275,L275)=1,0,IF(SUM(J275,L275)=0,0,"Error"))))</f>
        <v>Belum Diisi</v>
      </c>
      <c r="I275" s="590" t="s">
        <v>26</v>
      </c>
      <c r="J275" s="591" t="str">
        <f>IF($D$275="Y/T","Isi Sasaran",IF($E$275=0,0,IF(I275="Y",1,IF(I275="T",0,"Isi Dulu"))))</f>
        <v>Isi Sasaran</v>
      </c>
      <c r="K275" s="590" t="s">
        <v>26</v>
      </c>
      <c r="L275" s="591" t="str">
        <f>IF($D$275="Y/T","Isi Sasaran",IF($E$275=0,0,IF(K275="Y",1,IF(K275="T",0,"Isi Dulu"))))</f>
        <v>Isi Sasaran</v>
      </c>
      <c r="M275" s="848" t="s">
        <v>26</v>
      </c>
      <c r="N275" s="851" t="str">
        <f>IF(M275="Y",1,IF(M275="T",0,IF(M275="Y/T","Belum diisi","Error")))</f>
        <v>Belum diisi</v>
      </c>
      <c r="O275" s="517"/>
      <c r="P275" s="517"/>
      <c r="Q275" s="517"/>
      <c r="R275" s="517"/>
    </row>
    <row r="276" spans="2:18" s="527" customFormat="1" ht="15.75">
      <c r="B276" s="837"/>
      <c r="C276" s="840"/>
      <c r="D276" s="858"/>
      <c r="E276" s="855"/>
      <c r="F276" s="549">
        <v>2</v>
      </c>
      <c r="G276" s="550"/>
      <c r="H276" s="598" t="str">
        <f t="shared" si="5"/>
        <v>Belum Diisi</v>
      </c>
      <c r="I276" s="592" t="s">
        <v>26</v>
      </c>
      <c r="J276" s="593" t="str">
        <f>IF($D$275="Y/T","Isi Sasaran",IF($E$275=0,0,IF(I276="Y",1,IF(I276="T",0,"Isi Dulu"))))</f>
        <v>Isi Sasaran</v>
      </c>
      <c r="K276" s="592" t="s">
        <v>26</v>
      </c>
      <c r="L276" s="593" t="str">
        <f>IF($D$275="Y/T","Isi Sasaran",IF($E$275=0,0,IF(K276="Y",1,IF(K276="T",0,"Isi Dulu"))))</f>
        <v>Isi Sasaran</v>
      </c>
      <c r="M276" s="849"/>
      <c r="N276" s="852"/>
      <c r="O276" s="517"/>
      <c r="P276" s="517"/>
      <c r="Q276" s="517"/>
      <c r="R276" s="517"/>
    </row>
    <row r="277" spans="2:18" s="527" customFormat="1" ht="15.75">
      <c r="B277" s="837"/>
      <c r="C277" s="840"/>
      <c r="D277" s="858"/>
      <c r="E277" s="855"/>
      <c r="F277" s="549">
        <v>3</v>
      </c>
      <c r="G277" s="550"/>
      <c r="H277" s="598" t="str">
        <f t="shared" si="5"/>
        <v>Belum Diisi</v>
      </c>
      <c r="I277" s="592" t="s">
        <v>26</v>
      </c>
      <c r="J277" s="593" t="str">
        <f>IF($D$275="Y/T","Isi Sasaran",IF($E$275=0,0,IF(I277="Y",1,IF(I277="T",0,"Isi Dulu"))))</f>
        <v>Isi Sasaran</v>
      </c>
      <c r="K277" s="592" t="s">
        <v>26</v>
      </c>
      <c r="L277" s="593" t="str">
        <f>IF($D$275="Y/T","Isi Sasaran",IF($E$275=0,0,IF(K277="Y",1,IF(K277="T",0,"Isi Dulu"))))</f>
        <v>Isi Sasaran</v>
      </c>
      <c r="M277" s="849"/>
      <c r="N277" s="852"/>
      <c r="O277" s="517"/>
      <c r="P277" s="517"/>
      <c r="Q277" s="517"/>
      <c r="R277" s="517"/>
    </row>
    <row r="278" spans="2:18" s="527" customFormat="1" ht="15.75">
      <c r="B278" s="837"/>
      <c r="C278" s="840"/>
      <c r="D278" s="858"/>
      <c r="E278" s="855"/>
      <c r="F278" s="549">
        <v>4</v>
      </c>
      <c r="G278" s="550"/>
      <c r="H278" s="598" t="str">
        <f t="shared" si="5"/>
        <v>Belum Diisi</v>
      </c>
      <c r="I278" s="592" t="s">
        <v>26</v>
      </c>
      <c r="J278" s="593" t="str">
        <f>IF($D$275="Y/T","Isi Sasaran",IF($E$275=0,0,IF(I278="Y",1,IF(I278="T",0,"Isi Dulu"))))</f>
        <v>Isi Sasaran</v>
      </c>
      <c r="K278" s="592" t="s">
        <v>26</v>
      </c>
      <c r="L278" s="593" t="str">
        <f>IF($D$275="Y/T","Isi Sasaran",IF($E$275=0,0,IF(K278="Y",1,IF(K278="T",0,"Isi Dulu"))))</f>
        <v>Isi Sasaran</v>
      </c>
      <c r="M278" s="849"/>
      <c r="N278" s="852"/>
      <c r="O278" s="517"/>
      <c r="P278" s="517"/>
      <c r="Q278" s="517"/>
      <c r="R278" s="517"/>
    </row>
    <row r="279" spans="2:18" s="527" customFormat="1" ht="15.75">
      <c r="B279" s="838"/>
      <c r="C279" s="841"/>
      <c r="D279" s="859"/>
      <c r="E279" s="856"/>
      <c r="F279" s="569">
        <v>5</v>
      </c>
      <c r="G279" s="570"/>
      <c r="H279" s="599" t="str">
        <f t="shared" si="5"/>
        <v>Belum Diisi</v>
      </c>
      <c r="I279" s="595" t="s">
        <v>26</v>
      </c>
      <c r="J279" s="596" t="str">
        <f>IF($D$275="Y/T","Isi Sasaran",IF($E$275=0,0,IF(I279="Y",1,IF(I279="T",0,"Isi Dulu"))))</f>
        <v>Isi Sasaran</v>
      </c>
      <c r="K279" s="595" t="s">
        <v>26</v>
      </c>
      <c r="L279" s="596" t="str">
        <f>IF($D$275="Y/T","Isi Sasaran",IF($E$275=0,0,IF(K279="Y",1,IF(K279="T",0,"Isi Dulu"))))</f>
        <v>Isi Sasaran</v>
      </c>
      <c r="M279" s="850"/>
      <c r="N279" s="853"/>
      <c r="O279" s="517"/>
      <c r="P279" s="517"/>
      <c r="Q279" s="517"/>
      <c r="R279" s="517"/>
    </row>
    <row r="280" spans="2:18" s="527" customFormat="1" ht="15.75">
      <c r="B280" s="836">
        <v>15</v>
      </c>
      <c r="C280" s="839"/>
      <c r="D280" s="857" t="s">
        <v>26</v>
      </c>
      <c r="E280" s="854" t="str">
        <f>IF(D280="Y",1,IF(D280="T",0,IF(D280="Y/T","Belum diisi","Error")))</f>
        <v>Belum diisi</v>
      </c>
      <c r="F280" s="528">
        <v>1</v>
      </c>
      <c r="G280" s="529"/>
      <c r="H280" s="600" t="str">
        <f t="shared" si="5"/>
        <v>Belum Diisi</v>
      </c>
      <c r="I280" s="590" t="s">
        <v>26</v>
      </c>
      <c r="J280" s="591" t="str">
        <f>IF($D$280="Y/T","Isi Sasaran",IF($E$280=0,0,IF(I280="Y",1,IF(I280="T",0,"Isi Dulu"))))</f>
        <v>Isi Sasaran</v>
      </c>
      <c r="K280" s="590" t="s">
        <v>26</v>
      </c>
      <c r="L280" s="591" t="str">
        <f>IF($D$280="Y/T","Isi Sasaran",IF($E$280=0,0,IF(K280="Y",1,IF(K280="T",0,"Isi Dulu"))))</f>
        <v>Isi Sasaran</v>
      </c>
      <c r="M280" s="848" t="s">
        <v>26</v>
      </c>
      <c r="N280" s="851" t="str">
        <f>IF(M280="Y",1,IF(M280="T",0,IF(M280="Y/T","Belum diisi","Error")))</f>
        <v>Belum diisi</v>
      </c>
      <c r="O280" s="517"/>
      <c r="P280" s="517"/>
      <c r="Q280" s="517"/>
      <c r="R280" s="517"/>
    </row>
    <row r="281" spans="2:18" s="527" customFormat="1" ht="15.75">
      <c r="B281" s="837"/>
      <c r="C281" s="840"/>
      <c r="D281" s="858"/>
      <c r="E281" s="855"/>
      <c r="F281" s="549">
        <v>2</v>
      </c>
      <c r="G281" s="550"/>
      <c r="H281" s="598" t="str">
        <f t="shared" si="5"/>
        <v>Belum Diisi</v>
      </c>
      <c r="I281" s="592" t="s">
        <v>26</v>
      </c>
      <c r="J281" s="593" t="str">
        <f>IF($D$280="Y/T","Isi Sasaran",IF($E$280=0,0,IF(I281="Y",1,IF(I281="T",0,"Isi Dulu"))))</f>
        <v>Isi Sasaran</v>
      </c>
      <c r="K281" s="592" t="s">
        <v>26</v>
      </c>
      <c r="L281" s="593" t="str">
        <f>IF($D$280="Y/T","Isi Sasaran",IF($E$280=0,0,IF(K281="Y",1,IF(K281="T",0,"Isi Dulu"))))</f>
        <v>Isi Sasaran</v>
      </c>
      <c r="M281" s="849"/>
      <c r="N281" s="852"/>
      <c r="O281" s="517"/>
      <c r="P281" s="517"/>
      <c r="Q281" s="517"/>
      <c r="R281" s="517"/>
    </row>
    <row r="282" spans="2:18" s="527" customFormat="1" ht="15.75">
      <c r="B282" s="837"/>
      <c r="C282" s="840"/>
      <c r="D282" s="858"/>
      <c r="E282" s="855"/>
      <c r="F282" s="549">
        <v>3</v>
      </c>
      <c r="G282" s="550"/>
      <c r="H282" s="598" t="str">
        <f t="shared" si="5"/>
        <v>Belum Diisi</v>
      </c>
      <c r="I282" s="592" t="s">
        <v>26</v>
      </c>
      <c r="J282" s="593" t="str">
        <f>IF($D$280="Y/T","Isi Sasaran",IF($E$280=0,0,IF(I282="Y",1,IF(I282="T",0,"Isi Dulu"))))</f>
        <v>Isi Sasaran</v>
      </c>
      <c r="K282" s="592" t="s">
        <v>26</v>
      </c>
      <c r="L282" s="593" t="str">
        <f>IF($D$280="Y/T","Isi Sasaran",IF($E$280=0,0,IF(K282="Y",1,IF(K282="T",0,"Isi Dulu"))))</f>
        <v>Isi Sasaran</v>
      </c>
      <c r="M282" s="849"/>
      <c r="N282" s="852"/>
      <c r="O282" s="517"/>
      <c r="P282" s="517"/>
      <c r="Q282" s="517"/>
      <c r="R282" s="517"/>
    </row>
    <row r="283" spans="2:18" s="527" customFormat="1" ht="15.75">
      <c r="B283" s="837"/>
      <c r="C283" s="840"/>
      <c r="D283" s="858"/>
      <c r="E283" s="855"/>
      <c r="F283" s="549">
        <v>4</v>
      </c>
      <c r="G283" s="550"/>
      <c r="H283" s="598" t="str">
        <f t="shared" si="5"/>
        <v>Belum Diisi</v>
      </c>
      <c r="I283" s="592" t="s">
        <v>26</v>
      </c>
      <c r="J283" s="593" t="str">
        <f>IF($D$280="Y/T","Isi Sasaran",IF($E$280=0,0,IF(I283="Y",1,IF(I283="T",0,"Isi Dulu"))))</f>
        <v>Isi Sasaran</v>
      </c>
      <c r="K283" s="592" t="s">
        <v>26</v>
      </c>
      <c r="L283" s="593" t="str">
        <f>IF($D$280="Y/T","Isi Sasaran",IF($E$280=0,0,IF(K283="Y",1,IF(K283="T",0,"Isi Dulu"))))</f>
        <v>Isi Sasaran</v>
      </c>
      <c r="M283" s="849"/>
      <c r="N283" s="852"/>
      <c r="O283" s="517"/>
      <c r="P283" s="517"/>
      <c r="Q283" s="517"/>
      <c r="R283" s="517"/>
    </row>
    <row r="284" spans="2:18" s="527" customFormat="1" ht="15.75">
      <c r="B284" s="838"/>
      <c r="C284" s="841"/>
      <c r="D284" s="859"/>
      <c r="E284" s="856"/>
      <c r="F284" s="569">
        <v>5</v>
      </c>
      <c r="G284" s="570"/>
      <c r="H284" s="599" t="str">
        <f t="shared" si="5"/>
        <v>Belum Diisi</v>
      </c>
      <c r="I284" s="595" t="s">
        <v>26</v>
      </c>
      <c r="J284" s="596" t="str">
        <f>IF($D$280="Y/T","Isi Sasaran",IF($E$280=0,0,IF(I284="Y",1,IF(I284="T",0,"Isi Dulu"))))</f>
        <v>Isi Sasaran</v>
      </c>
      <c r="K284" s="595" t="s">
        <v>26</v>
      </c>
      <c r="L284" s="596" t="str">
        <f>IF($D$280="Y/T","Isi Sasaran",IF($E$280=0,0,IF(K284="Y",1,IF(K284="T",0,"Isi Dulu"))))</f>
        <v>Isi Sasaran</v>
      </c>
      <c r="M284" s="850"/>
      <c r="N284" s="853"/>
      <c r="O284" s="517"/>
      <c r="P284" s="517"/>
      <c r="Q284" s="517"/>
      <c r="R284" s="517"/>
    </row>
    <row r="285" spans="2:18" s="527" customFormat="1" ht="15.75">
      <c r="B285" s="836">
        <v>16</v>
      </c>
      <c r="C285" s="839"/>
      <c r="D285" s="857" t="s">
        <v>26</v>
      </c>
      <c r="E285" s="854" t="str">
        <f>IF(D285="Y",1,IF(D285="T",0,IF(D285="Y/T","Belum diisi","Error")))</f>
        <v>Belum diisi</v>
      </c>
      <c r="F285" s="528">
        <v>1</v>
      </c>
      <c r="G285" s="529"/>
      <c r="H285" s="600" t="str">
        <f t="shared" si="5"/>
        <v>Belum Diisi</v>
      </c>
      <c r="I285" s="590" t="s">
        <v>26</v>
      </c>
      <c r="J285" s="591" t="str">
        <f>IF($D$285="Y/T","Isi Sasaran",IF($E$285=0,0,IF(I285="Y",1,IF(I285="T",0,"Isi Dulu"))))</f>
        <v>Isi Sasaran</v>
      </c>
      <c r="K285" s="590" t="s">
        <v>26</v>
      </c>
      <c r="L285" s="591" t="str">
        <f>IF($D$285="Y/T","Isi Sasaran",IF($E$285=0,0,IF(K285="Y",1,IF(K285="T",0,"Isi Dulu"))))</f>
        <v>Isi Sasaran</v>
      </c>
      <c r="M285" s="848" t="s">
        <v>26</v>
      </c>
      <c r="N285" s="851" t="str">
        <f>IF(M285="Y",1,IF(M285="T",0,IF(M285="Y/T","Belum diisi","Error")))</f>
        <v>Belum diisi</v>
      </c>
      <c r="O285" s="517"/>
      <c r="P285" s="517"/>
      <c r="Q285" s="517"/>
      <c r="R285" s="517"/>
    </row>
    <row r="286" spans="2:18" s="527" customFormat="1" ht="15.75">
      <c r="B286" s="837"/>
      <c r="C286" s="840"/>
      <c r="D286" s="858"/>
      <c r="E286" s="855"/>
      <c r="F286" s="549">
        <v>2</v>
      </c>
      <c r="G286" s="550"/>
      <c r="H286" s="598" t="str">
        <f t="shared" si="5"/>
        <v>Belum Diisi</v>
      </c>
      <c r="I286" s="592" t="s">
        <v>26</v>
      </c>
      <c r="J286" s="593" t="str">
        <f>IF($D$285="Y/T","Isi Sasaran",IF($E$285=0,0,IF(I286="Y",1,IF(I286="T",0,"Isi Dulu"))))</f>
        <v>Isi Sasaran</v>
      </c>
      <c r="K286" s="592" t="s">
        <v>26</v>
      </c>
      <c r="L286" s="593" t="str">
        <f>IF($D$285="Y/T","Isi Sasaran",IF($E$285=0,0,IF(K286="Y",1,IF(K286="T",0,"Isi Dulu"))))</f>
        <v>Isi Sasaran</v>
      </c>
      <c r="M286" s="849"/>
      <c r="N286" s="852"/>
      <c r="O286" s="517"/>
      <c r="P286" s="517"/>
      <c r="Q286" s="517"/>
      <c r="R286" s="517"/>
    </row>
    <row r="287" spans="2:18" s="527" customFormat="1" ht="15.75">
      <c r="B287" s="837"/>
      <c r="C287" s="840"/>
      <c r="D287" s="858"/>
      <c r="E287" s="855"/>
      <c r="F287" s="549">
        <v>3</v>
      </c>
      <c r="G287" s="550"/>
      <c r="H287" s="598" t="str">
        <f t="shared" si="5"/>
        <v>Belum Diisi</v>
      </c>
      <c r="I287" s="592" t="s">
        <v>26</v>
      </c>
      <c r="J287" s="593" t="str">
        <f>IF($D$285="Y/T","Isi Sasaran",IF($E$285=0,0,IF(I287="Y",1,IF(I287="T",0,"Isi Dulu"))))</f>
        <v>Isi Sasaran</v>
      </c>
      <c r="K287" s="592" t="s">
        <v>26</v>
      </c>
      <c r="L287" s="593" t="str">
        <f>IF($D$285="Y/T","Isi Sasaran",IF($E$285=0,0,IF(K287="Y",1,IF(K287="T",0,"Isi Dulu"))))</f>
        <v>Isi Sasaran</v>
      </c>
      <c r="M287" s="849"/>
      <c r="N287" s="852"/>
      <c r="O287" s="517"/>
      <c r="P287" s="517"/>
      <c r="Q287" s="517"/>
      <c r="R287" s="517"/>
    </row>
    <row r="288" spans="2:18" s="527" customFormat="1" ht="15.75">
      <c r="B288" s="837"/>
      <c r="C288" s="840"/>
      <c r="D288" s="858"/>
      <c r="E288" s="855"/>
      <c r="F288" s="549">
        <v>4</v>
      </c>
      <c r="G288" s="550"/>
      <c r="H288" s="598" t="str">
        <f t="shared" si="5"/>
        <v>Belum Diisi</v>
      </c>
      <c r="I288" s="592" t="s">
        <v>26</v>
      </c>
      <c r="J288" s="593" t="str">
        <f>IF($D$285="Y/T","Isi Sasaran",IF($E$285=0,0,IF(I288="Y",1,IF(I288="T",0,"Isi Dulu"))))</f>
        <v>Isi Sasaran</v>
      </c>
      <c r="K288" s="592" t="s">
        <v>26</v>
      </c>
      <c r="L288" s="593" t="str">
        <f>IF($D$285="Y/T","Isi Sasaran",IF($E$285=0,0,IF(K288="Y",1,IF(K288="T",0,"Isi Dulu"))))</f>
        <v>Isi Sasaran</v>
      </c>
      <c r="M288" s="849"/>
      <c r="N288" s="852"/>
      <c r="O288" s="517"/>
      <c r="P288" s="517"/>
      <c r="Q288" s="517"/>
      <c r="R288" s="517"/>
    </row>
    <row r="289" spans="2:18" s="527" customFormat="1" ht="15.75">
      <c r="B289" s="838"/>
      <c r="C289" s="841"/>
      <c r="D289" s="859"/>
      <c r="E289" s="856"/>
      <c r="F289" s="569">
        <v>5</v>
      </c>
      <c r="G289" s="570"/>
      <c r="H289" s="599" t="str">
        <f t="shared" si="5"/>
        <v>Belum Diisi</v>
      </c>
      <c r="I289" s="595" t="s">
        <v>26</v>
      </c>
      <c r="J289" s="596" t="str">
        <f>IF($D$285="Y/T","Isi Sasaran",IF($E$285=0,0,IF(I289="Y",1,IF(I289="T",0,"Isi Dulu"))))</f>
        <v>Isi Sasaran</v>
      </c>
      <c r="K289" s="595" t="s">
        <v>26</v>
      </c>
      <c r="L289" s="596" t="str">
        <f>IF($D$285="Y/T","Isi Sasaran",IF($E$285=0,0,IF(K289="Y",1,IF(K289="T",0,"Isi Dulu"))))</f>
        <v>Isi Sasaran</v>
      </c>
      <c r="M289" s="850"/>
      <c r="N289" s="853"/>
      <c r="O289" s="517"/>
      <c r="P289" s="517"/>
      <c r="Q289" s="517"/>
      <c r="R289" s="517"/>
    </row>
    <row r="290" spans="2:18" s="527" customFormat="1" ht="15.75">
      <c r="B290" s="836">
        <v>17</v>
      </c>
      <c r="C290" s="839"/>
      <c r="D290" s="857" t="s">
        <v>26</v>
      </c>
      <c r="E290" s="854" t="str">
        <f>IF(D290="Y",1,IF(D290="T",0,IF(D290="Y/T","Belum diisi","Error")))</f>
        <v>Belum diisi</v>
      </c>
      <c r="F290" s="528">
        <v>1</v>
      </c>
      <c r="G290" s="529"/>
      <c r="H290" s="600" t="str">
        <f t="shared" si="5"/>
        <v>Belum Diisi</v>
      </c>
      <c r="I290" s="590" t="s">
        <v>26</v>
      </c>
      <c r="J290" s="591" t="str">
        <f>IF($D$290="Y/T","Isi Sasaran",IF($E$290=0,0,IF(I290="Y",1,IF(I290="T",0,"Isi Dulu"))))</f>
        <v>Isi Sasaran</v>
      </c>
      <c r="K290" s="590" t="s">
        <v>26</v>
      </c>
      <c r="L290" s="591" t="str">
        <f>IF($D$290="Y/T","Isi Sasaran",IF($E$290=0,0,IF(K290="Y",1,IF(K290="T",0,"Isi Dulu"))))</f>
        <v>Isi Sasaran</v>
      </c>
      <c r="M290" s="848" t="s">
        <v>26</v>
      </c>
      <c r="N290" s="851" t="str">
        <f>IF(M290="Y",1,IF(M290="T",0,IF(M290="Y/T","Belum diisi","Error")))</f>
        <v>Belum diisi</v>
      </c>
      <c r="O290" s="517"/>
      <c r="P290" s="517"/>
      <c r="Q290" s="517"/>
      <c r="R290" s="517"/>
    </row>
    <row r="291" spans="2:18" s="527" customFormat="1" ht="15.75">
      <c r="B291" s="837"/>
      <c r="C291" s="840"/>
      <c r="D291" s="858"/>
      <c r="E291" s="855"/>
      <c r="F291" s="549">
        <v>2</v>
      </c>
      <c r="G291" s="550"/>
      <c r="H291" s="598" t="str">
        <f t="shared" si="5"/>
        <v>Belum Diisi</v>
      </c>
      <c r="I291" s="592" t="s">
        <v>26</v>
      </c>
      <c r="J291" s="593" t="str">
        <f>IF($D$290="Y/T","Isi Sasaran",IF($E$290=0,0,IF(I291="Y",1,IF(I291="T",0,"Isi Dulu"))))</f>
        <v>Isi Sasaran</v>
      </c>
      <c r="K291" s="592" t="s">
        <v>26</v>
      </c>
      <c r="L291" s="593" t="str">
        <f>IF($D$290="Y/T","Isi Sasaran",IF($E$290=0,0,IF(K291="Y",1,IF(K291="T",0,"Isi Dulu"))))</f>
        <v>Isi Sasaran</v>
      </c>
      <c r="M291" s="849"/>
      <c r="N291" s="852"/>
      <c r="O291" s="517"/>
      <c r="P291" s="517"/>
      <c r="Q291" s="517"/>
      <c r="R291" s="517"/>
    </row>
    <row r="292" spans="2:18" s="527" customFormat="1" ht="15.75">
      <c r="B292" s="837"/>
      <c r="C292" s="840"/>
      <c r="D292" s="858"/>
      <c r="E292" s="855"/>
      <c r="F292" s="549">
        <v>3</v>
      </c>
      <c r="G292" s="550"/>
      <c r="H292" s="598" t="str">
        <f t="shared" si="5"/>
        <v>Belum Diisi</v>
      </c>
      <c r="I292" s="592" t="s">
        <v>26</v>
      </c>
      <c r="J292" s="593" t="str">
        <f>IF($D$290="Y/T","Isi Sasaran",IF($E$290=0,0,IF(I292="Y",1,IF(I292="T",0,"Isi Dulu"))))</f>
        <v>Isi Sasaran</v>
      </c>
      <c r="K292" s="592" t="s">
        <v>26</v>
      </c>
      <c r="L292" s="593" t="str">
        <f>IF($D$290="Y/T","Isi Sasaran",IF($E$290=0,0,IF(K292="Y",1,IF(K292="T",0,"Isi Dulu"))))</f>
        <v>Isi Sasaran</v>
      </c>
      <c r="M292" s="849"/>
      <c r="N292" s="852"/>
      <c r="O292" s="517"/>
      <c r="P292" s="517"/>
      <c r="Q292" s="517"/>
      <c r="R292" s="517"/>
    </row>
    <row r="293" spans="2:18" s="527" customFormat="1" ht="15.75">
      <c r="B293" s="837"/>
      <c r="C293" s="840"/>
      <c r="D293" s="858"/>
      <c r="E293" s="855"/>
      <c r="F293" s="549">
        <v>4</v>
      </c>
      <c r="G293" s="550"/>
      <c r="H293" s="598" t="str">
        <f t="shared" si="5"/>
        <v>Belum Diisi</v>
      </c>
      <c r="I293" s="592" t="s">
        <v>26</v>
      </c>
      <c r="J293" s="593" t="str">
        <f>IF($D$290="Y/T","Isi Sasaran",IF($E$290=0,0,IF(I293="Y",1,IF(I293="T",0,"Isi Dulu"))))</f>
        <v>Isi Sasaran</v>
      </c>
      <c r="K293" s="592" t="s">
        <v>26</v>
      </c>
      <c r="L293" s="593" t="str">
        <f>IF($D$290="Y/T","Isi Sasaran",IF($E$290=0,0,IF(K293="Y",1,IF(K293="T",0,"Isi Dulu"))))</f>
        <v>Isi Sasaran</v>
      </c>
      <c r="M293" s="849"/>
      <c r="N293" s="852"/>
      <c r="O293" s="517"/>
      <c r="P293" s="517"/>
      <c r="Q293" s="517"/>
      <c r="R293" s="517"/>
    </row>
    <row r="294" spans="2:18" s="527" customFormat="1" ht="15.75">
      <c r="B294" s="838"/>
      <c r="C294" s="841"/>
      <c r="D294" s="859"/>
      <c r="E294" s="856"/>
      <c r="F294" s="569">
        <v>5</v>
      </c>
      <c r="G294" s="570"/>
      <c r="H294" s="599" t="str">
        <f t="shared" si="5"/>
        <v>Belum Diisi</v>
      </c>
      <c r="I294" s="595" t="s">
        <v>26</v>
      </c>
      <c r="J294" s="596" t="str">
        <f>IF($D$290="Y/T","Isi Sasaran",IF($E$290=0,0,IF(I294="Y",1,IF(I294="T",0,"Isi Dulu"))))</f>
        <v>Isi Sasaran</v>
      </c>
      <c r="K294" s="595" t="s">
        <v>26</v>
      </c>
      <c r="L294" s="596" t="str">
        <f>IF($D$290="Y/T","Isi Sasaran",IF($E$290=0,0,IF(K294="Y",1,IF(K294="T",0,"Isi Dulu"))))</f>
        <v>Isi Sasaran</v>
      </c>
      <c r="M294" s="850"/>
      <c r="N294" s="853"/>
      <c r="O294" s="517"/>
      <c r="P294" s="517"/>
      <c r="Q294" s="517"/>
      <c r="R294" s="517"/>
    </row>
    <row r="295" spans="2:18" s="527" customFormat="1" ht="15.75">
      <c r="B295" s="836">
        <v>18</v>
      </c>
      <c r="C295" s="839"/>
      <c r="D295" s="857" t="s">
        <v>26</v>
      </c>
      <c r="E295" s="854" t="str">
        <f>IF(D295="Y",1,IF(D295="T",0,IF(D295="Y/T","Belum diisi","Error")))</f>
        <v>Belum diisi</v>
      </c>
      <c r="F295" s="528">
        <v>1</v>
      </c>
      <c r="G295" s="529"/>
      <c r="H295" s="600" t="str">
        <f t="shared" si="5"/>
        <v>Belum Diisi</v>
      </c>
      <c r="I295" s="590" t="s">
        <v>26</v>
      </c>
      <c r="J295" s="591" t="str">
        <f>IF($D$295="Y/T","Isi Sasaran",IF($E$295=0,0,IF(I295="Y",1,IF(I295="T",0,"Isi Dulu"))))</f>
        <v>Isi Sasaran</v>
      </c>
      <c r="K295" s="590" t="s">
        <v>26</v>
      </c>
      <c r="L295" s="591" t="str">
        <f>IF($D$295="Y/T","Isi Sasaran",IF($E$295=0,0,IF(K295="Y",1,IF(K295="T",0,"Isi Dulu"))))</f>
        <v>Isi Sasaran</v>
      </c>
      <c r="M295" s="848" t="s">
        <v>26</v>
      </c>
      <c r="N295" s="851" t="str">
        <f>IF(M295="Y",1,IF(M295="T",0,IF(M295="Y/T","Belum diisi","Error")))</f>
        <v>Belum diisi</v>
      </c>
      <c r="O295" s="517"/>
      <c r="P295" s="517"/>
      <c r="Q295" s="517"/>
      <c r="R295" s="517"/>
    </row>
    <row r="296" spans="2:18" s="527" customFormat="1" ht="15.75">
      <c r="B296" s="837"/>
      <c r="C296" s="840"/>
      <c r="D296" s="858"/>
      <c r="E296" s="855"/>
      <c r="F296" s="549">
        <v>2</v>
      </c>
      <c r="G296" s="550"/>
      <c r="H296" s="598" t="str">
        <f t="shared" si="5"/>
        <v>Belum Diisi</v>
      </c>
      <c r="I296" s="592" t="s">
        <v>26</v>
      </c>
      <c r="J296" s="593" t="str">
        <f>IF($D$295="Y/T","Isi Sasaran",IF($E$295=0,0,IF(I296="Y",1,IF(I296="T",0,"Isi Dulu"))))</f>
        <v>Isi Sasaran</v>
      </c>
      <c r="K296" s="592" t="s">
        <v>26</v>
      </c>
      <c r="L296" s="593" t="str">
        <f>IF($D$295="Y/T","Isi Sasaran",IF($E$295=0,0,IF(K296="Y",1,IF(K296="T",0,"Isi Dulu"))))</f>
        <v>Isi Sasaran</v>
      </c>
      <c r="M296" s="849"/>
      <c r="N296" s="852"/>
      <c r="O296" s="517"/>
      <c r="P296" s="517"/>
      <c r="Q296" s="517"/>
      <c r="R296" s="517"/>
    </row>
    <row r="297" spans="2:18" s="527" customFormat="1" ht="15.75">
      <c r="B297" s="837"/>
      <c r="C297" s="840"/>
      <c r="D297" s="858"/>
      <c r="E297" s="855"/>
      <c r="F297" s="549">
        <v>3</v>
      </c>
      <c r="G297" s="550"/>
      <c r="H297" s="598" t="str">
        <f t="shared" si="5"/>
        <v>Belum Diisi</v>
      </c>
      <c r="I297" s="592" t="s">
        <v>26</v>
      </c>
      <c r="J297" s="593" t="str">
        <f>IF($D$295="Y/T","Isi Sasaran",IF($E$295=0,0,IF(I297="Y",1,IF(I297="T",0,"Isi Dulu"))))</f>
        <v>Isi Sasaran</v>
      </c>
      <c r="K297" s="592" t="s">
        <v>26</v>
      </c>
      <c r="L297" s="593" t="str">
        <f>IF($D$295="Y/T","Isi Sasaran",IF($E$295=0,0,IF(K297="Y",1,IF(K297="T",0,"Isi Dulu"))))</f>
        <v>Isi Sasaran</v>
      </c>
      <c r="M297" s="849"/>
      <c r="N297" s="852"/>
      <c r="O297" s="517"/>
      <c r="P297" s="517"/>
      <c r="Q297" s="517"/>
      <c r="R297" s="517"/>
    </row>
    <row r="298" spans="2:18" s="527" customFormat="1" ht="15.75">
      <c r="B298" s="837"/>
      <c r="C298" s="840"/>
      <c r="D298" s="858"/>
      <c r="E298" s="855"/>
      <c r="F298" s="549">
        <v>4</v>
      </c>
      <c r="G298" s="550"/>
      <c r="H298" s="598" t="str">
        <f t="shared" si="5"/>
        <v>Belum Diisi</v>
      </c>
      <c r="I298" s="592" t="s">
        <v>26</v>
      </c>
      <c r="J298" s="593" t="str">
        <f>IF($D$295="Y/T","Isi Sasaran",IF($E$295=0,0,IF(I298="Y",1,IF(I298="T",0,"Isi Dulu"))))</f>
        <v>Isi Sasaran</v>
      </c>
      <c r="K298" s="592" t="s">
        <v>26</v>
      </c>
      <c r="L298" s="593" t="str">
        <f>IF($D$295="Y/T","Isi Sasaran",IF($E$295=0,0,IF(K298="Y",1,IF(K298="T",0,"Isi Dulu"))))</f>
        <v>Isi Sasaran</v>
      </c>
      <c r="M298" s="849"/>
      <c r="N298" s="852"/>
      <c r="O298" s="517"/>
      <c r="P298" s="517"/>
      <c r="Q298" s="517"/>
      <c r="R298" s="517"/>
    </row>
    <row r="299" spans="2:18" s="527" customFormat="1" ht="15.75">
      <c r="B299" s="838"/>
      <c r="C299" s="841"/>
      <c r="D299" s="859"/>
      <c r="E299" s="856"/>
      <c r="F299" s="569">
        <v>5</v>
      </c>
      <c r="G299" s="570"/>
      <c r="H299" s="599" t="str">
        <f t="shared" si="5"/>
        <v>Belum Diisi</v>
      </c>
      <c r="I299" s="595" t="s">
        <v>26</v>
      </c>
      <c r="J299" s="596" t="str">
        <f>IF($D$295="Y/T","Isi Sasaran",IF($E$295=0,0,IF(I299="Y",1,IF(I299="T",0,"Isi Dulu"))))</f>
        <v>Isi Sasaran</v>
      </c>
      <c r="K299" s="595" t="s">
        <v>26</v>
      </c>
      <c r="L299" s="596" t="str">
        <f>IF($D$295="Y/T","Isi Sasaran",IF($E$295=0,0,IF(K299="Y",1,IF(K299="T",0,"Isi Dulu"))))</f>
        <v>Isi Sasaran</v>
      </c>
      <c r="M299" s="850"/>
      <c r="N299" s="853"/>
      <c r="O299" s="517"/>
      <c r="P299" s="517"/>
      <c r="Q299" s="517"/>
      <c r="R299" s="517"/>
    </row>
    <row r="300" spans="2:18" s="527" customFormat="1" ht="15.75">
      <c r="B300" s="836">
        <v>19</v>
      </c>
      <c r="C300" s="839"/>
      <c r="D300" s="857" t="s">
        <v>26</v>
      </c>
      <c r="E300" s="854" t="str">
        <f>IF(D300="Y",1,IF(D300="T",0,IF(D300="Y/T","Belum diisi","Error")))</f>
        <v>Belum diisi</v>
      </c>
      <c r="F300" s="528">
        <v>1</v>
      </c>
      <c r="G300" s="529"/>
      <c r="H300" s="600" t="str">
        <f t="shared" si="5"/>
        <v>Belum Diisi</v>
      </c>
      <c r="I300" s="590" t="s">
        <v>26</v>
      </c>
      <c r="J300" s="591" t="str">
        <f>IF($D$300="Y/T","Isi Sasaran",IF($E$300=0,0,IF(I300="Y",1,IF(I300="T",0,"Isi Dulu"))))</f>
        <v>Isi Sasaran</v>
      </c>
      <c r="K300" s="590" t="s">
        <v>26</v>
      </c>
      <c r="L300" s="591" t="str">
        <f>IF($D$300="Y/T","Isi Sasaran",IF($E$300=0,0,IF(K300="Y",1,IF(K300="T",0,"Isi Dulu"))))</f>
        <v>Isi Sasaran</v>
      </c>
      <c r="M300" s="848" t="s">
        <v>26</v>
      </c>
      <c r="N300" s="851" t="str">
        <f>IF(M300="Y",1,IF(M300="T",0,IF(M300="Y/T","Belum diisi","Error")))</f>
        <v>Belum diisi</v>
      </c>
      <c r="O300" s="517"/>
      <c r="P300" s="517"/>
      <c r="Q300" s="517"/>
      <c r="R300" s="517"/>
    </row>
    <row r="301" spans="2:18" s="527" customFormat="1" ht="15.75">
      <c r="B301" s="837"/>
      <c r="C301" s="840"/>
      <c r="D301" s="858"/>
      <c r="E301" s="855"/>
      <c r="F301" s="549">
        <v>2</v>
      </c>
      <c r="G301" s="550"/>
      <c r="H301" s="598" t="str">
        <f t="shared" si="5"/>
        <v>Belum Diisi</v>
      </c>
      <c r="I301" s="592" t="s">
        <v>26</v>
      </c>
      <c r="J301" s="593" t="str">
        <f>IF($D$300="Y/T","Isi Sasaran",IF($E$300=0,0,IF(I301="Y",1,IF(I301="T",0,"Isi Dulu"))))</f>
        <v>Isi Sasaran</v>
      </c>
      <c r="K301" s="592" t="s">
        <v>26</v>
      </c>
      <c r="L301" s="593" t="str">
        <f>IF($D$300="Y/T","Isi Sasaran",IF($E$300=0,0,IF(K301="Y",1,IF(K301="T",0,"Isi Dulu"))))</f>
        <v>Isi Sasaran</v>
      </c>
      <c r="M301" s="849"/>
      <c r="N301" s="852"/>
      <c r="O301" s="517"/>
      <c r="P301" s="517"/>
      <c r="Q301" s="517"/>
      <c r="R301" s="517"/>
    </row>
    <row r="302" spans="2:18" s="527" customFormat="1" ht="15.75">
      <c r="B302" s="837"/>
      <c r="C302" s="840"/>
      <c r="D302" s="858"/>
      <c r="E302" s="855"/>
      <c r="F302" s="549">
        <v>3</v>
      </c>
      <c r="G302" s="550"/>
      <c r="H302" s="598" t="str">
        <f t="shared" si="5"/>
        <v>Belum Diisi</v>
      </c>
      <c r="I302" s="592" t="s">
        <v>26</v>
      </c>
      <c r="J302" s="593" t="str">
        <f>IF($D$300="Y/T","Isi Sasaran",IF($E$300=0,0,IF(I302="Y",1,IF(I302="T",0,"Isi Dulu"))))</f>
        <v>Isi Sasaran</v>
      </c>
      <c r="K302" s="592" t="s">
        <v>26</v>
      </c>
      <c r="L302" s="593" t="str">
        <f>IF($D$300="Y/T","Isi Sasaran",IF($E$300=0,0,IF(K302="Y",1,IF(K302="T",0,"Isi Dulu"))))</f>
        <v>Isi Sasaran</v>
      </c>
      <c r="M302" s="849"/>
      <c r="N302" s="852"/>
      <c r="O302" s="517"/>
      <c r="P302" s="517"/>
      <c r="Q302" s="517"/>
      <c r="R302" s="517"/>
    </row>
    <row r="303" spans="2:18" s="527" customFormat="1" ht="15.75">
      <c r="B303" s="837"/>
      <c r="C303" s="840"/>
      <c r="D303" s="858"/>
      <c r="E303" s="855"/>
      <c r="F303" s="549">
        <v>4</v>
      </c>
      <c r="G303" s="550"/>
      <c r="H303" s="598" t="str">
        <f t="shared" si="5"/>
        <v>Belum Diisi</v>
      </c>
      <c r="I303" s="592" t="s">
        <v>26</v>
      </c>
      <c r="J303" s="593" t="str">
        <f>IF($D$300="Y/T","Isi Sasaran",IF($E$300=0,0,IF(I303="Y",1,IF(I303="T",0,"Isi Dulu"))))</f>
        <v>Isi Sasaran</v>
      </c>
      <c r="K303" s="592" t="s">
        <v>26</v>
      </c>
      <c r="L303" s="593" t="str">
        <f>IF($D$300="Y/T","Isi Sasaran",IF($E$300=0,0,IF(K303="Y",1,IF(K303="T",0,"Isi Dulu"))))</f>
        <v>Isi Sasaran</v>
      </c>
      <c r="M303" s="849"/>
      <c r="N303" s="852"/>
      <c r="O303" s="517"/>
      <c r="P303" s="517"/>
      <c r="Q303" s="517"/>
      <c r="R303" s="517"/>
    </row>
    <row r="304" spans="2:18" s="527" customFormat="1" ht="15.75">
      <c r="B304" s="838"/>
      <c r="C304" s="841"/>
      <c r="D304" s="859"/>
      <c r="E304" s="856"/>
      <c r="F304" s="569">
        <v>5</v>
      </c>
      <c r="G304" s="570"/>
      <c r="H304" s="599" t="str">
        <f t="shared" si="5"/>
        <v>Belum Diisi</v>
      </c>
      <c r="I304" s="595" t="s">
        <v>26</v>
      </c>
      <c r="J304" s="596" t="str">
        <f>IF($D$300="Y/T","Isi Sasaran",IF($E$300=0,0,IF(I304="Y",1,IF(I304="T",0,"Isi Dulu"))))</f>
        <v>Isi Sasaran</v>
      </c>
      <c r="K304" s="595" t="s">
        <v>26</v>
      </c>
      <c r="L304" s="596" t="str">
        <f>IF($D$300="Y/T","Isi Sasaran",IF($E$300=0,0,IF(K304="Y",1,IF(K304="T",0,"Isi Dulu"))))</f>
        <v>Isi Sasaran</v>
      </c>
      <c r="M304" s="850"/>
      <c r="N304" s="853"/>
      <c r="O304" s="517"/>
      <c r="P304" s="517"/>
      <c r="Q304" s="517"/>
      <c r="R304" s="517"/>
    </row>
    <row r="305" spans="2:18" s="527" customFormat="1" ht="15.75">
      <c r="B305" s="836">
        <v>20</v>
      </c>
      <c r="C305" s="839"/>
      <c r="D305" s="857" t="s">
        <v>26</v>
      </c>
      <c r="E305" s="854" t="str">
        <f>IF(D305="Y",1,IF(D305="T",0,IF(D305="Y/T","Belum diisi","Error")))</f>
        <v>Belum diisi</v>
      </c>
      <c r="F305" s="528">
        <v>1</v>
      </c>
      <c r="G305" s="529"/>
      <c r="H305" s="600" t="str">
        <f t="shared" si="5"/>
        <v>Belum Diisi</v>
      </c>
      <c r="I305" s="590" t="s">
        <v>26</v>
      </c>
      <c r="J305" s="591" t="str">
        <f>IF($D$305="Y/T","Isi Sasaran",IF($E$305=0,0,IF(I305="Y",1,IF(I305="T",0,"Isi Dulu"))))</f>
        <v>Isi Sasaran</v>
      </c>
      <c r="K305" s="590" t="s">
        <v>26</v>
      </c>
      <c r="L305" s="591" t="str">
        <f>IF($D$305="Y/T","Isi Sasaran",IF($E$305=0,0,IF(K305="Y",1,IF(K305="T",0,"Isi Dulu"))))</f>
        <v>Isi Sasaran</v>
      </c>
      <c r="M305" s="848" t="s">
        <v>26</v>
      </c>
      <c r="N305" s="851" t="str">
        <f>IF(M305="Y",1,IF(M305="T",0,IF(M305="Y/T","Belum diisi","Error")))</f>
        <v>Belum diisi</v>
      </c>
      <c r="O305" s="517"/>
      <c r="P305" s="517"/>
      <c r="Q305" s="517"/>
      <c r="R305" s="517"/>
    </row>
    <row r="306" spans="2:18" s="527" customFormat="1" ht="15.75">
      <c r="B306" s="837"/>
      <c r="C306" s="840"/>
      <c r="D306" s="858"/>
      <c r="E306" s="855"/>
      <c r="F306" s="549">
        <v>2</v>
      </c>
      <c r="G306" s="550"/>
      <c r="H306" s="598" t="str">
        <f t="shared" si="5"/>
        <v>Belum Diisi</v>
      </c>
      <c r="I306" s="592" t="s">
        <v>26</v>
      </c>
      <c r="J306" s="593" t="str">
        <f>IF($D$305="Y/T","Isi Sasaran",IF($E$305=0,0,IF(I306="Y",1,IF(I306="T",0,"Isi Dulu"))))</f>
        <v>Isi Sasaran</v>
      </c>
      <c r="K306" s="592" t="s">
        <v>26</v>
      </c>
      <c r="L306" s="593" t="str">
        <f>IF($D$305="Y/T","Isi Sasaran",IF($E$305=0,0,IF(K306="Y",1,IF(K306="T",0,"Isi Dulu"))))</f>
        <v>Isi Sasaran</v>
      </c>
      <c r="M306" s="849"/>
      <c r="N306" s="852"/>
      <c r="O306" s="517"/>
      <c r="P306" s="517"/>
      <c r="Q306" s="517"/>
      <c r="R306" s="517"/>
    </row>
    <row r="307" spans="2:18" s="527" customFormat="1" ht="15.75">
      <c r="B307" s="837"/>
      <c r="C307" s="840"/>
      <c r="D307" s="858"/>
      <c r="E307" s="855"/>
      <c r="F307" s="549">
        <v>3</v>
      </c>
      <c r="G307" s="550"/>
      <c r="H307" s="598" t="str">
        <f t="shared" si="5"/>
        <v>Belum Diisi</v>
      </c>
      <c r="I307" s="592" t="s">
        <v>26</v>
      </c>
      <c r="J307" s="593" t="str">
        <f>IF($D$305="Y/T","Isi Sasaran",IF($E$305=0,0,IF(I307="Y",1,IF(I307="T",0,"Isi Dulu"))))</f>
        <v>Isi Sasaran</v>
      </c>
      <c r="K307" s="592" t="s">
        <v>26</v>
      </c>
      <c r="L307" s="593" t="str">
        <f>IF($D$305="Y/T","Isi Sasaran",IF($E$305=0,0,IF(K307="Y",1,IF(K307="T",0,"Isi Dulu"))))</f>
        <v>Isi Sasaran</v>
      </c>
      <c r="M307" s="849"/>
      <c r="N307" s="852"/>
      <c r="O307" s="517"/>
      <c r="P307" s="517"/>
      <c r="Q307" s="517"/>
      <c r="R307" s="517"/>
    </row>
    <row r="308" spans="2:18" s="527" customFormat="1" ht="15.75">
      <c r="B308" s="837"/>
      <c r="C308" s="840"/>
      <c r="D308" s="858"/>
      <c r="E308" s="855"/>
      <c r="F308" s="549">
        <v>4</v>
      </c>
      <c r="G308" s="550"/>
      <c r="H308" s="598" t="str">
        <f t="shared" si="5"/>
        <v>Belum Diisi</v>
      </c>
      <c r="I308" s="592" t="s">
        <v>26</v>
      </c>
      <c r="J308" s="593" t="str">
        <f>IF($D$305="Y/T","Isi Sasaran",IF($E$305=0,0,IF(I308="Y",1,IF(I308="T",0,"Isi Dulu"))))</f>
        <v>Isi Sasaran</v>
      </c>
      <c r="K308" s="592" t="s">
        <v>26</v>
      </c>
      <c r="L308" s="593" t="str">
        <f>IF($D$305="Y/T","Isi Sasaran",IF($E$305=0,0,IF(K308="Y",1,IF(K308="T",0,"Isi Dulu"))))</f>
        <v>Isi Sasaran</v>
      </c>
      <c r="M308" s="849"/>
      <c r="N308" s="852"/>
      <c r="O308" s="517"/>
      <c r="P308" s="517"/>
      <c r="Q308" s="517"/>
      <c r="R308" s="517"/>
    </row>
    <row r="309" spans="2:18" s="527" customFormat="1" ht="15.75">
      <c r="B309" s="838"/>
      <c r="C309" s="841"/>
      <c r="D309" s="859"/>
      <c r="E309" s="856"/>
      <c r="F309" s="569">
        <v>5</v>
      </c>
      <c r="G309" s="570"/>
      <c r="H309" s="599" t="str">
        <f t="shared" si="5"/>
        <v>Belum Diisi</v>
      </c>
      <c r="I309" s="595" t="s">
        <v>26</v>
      </c>
      <c r="J309" s="596" t="str">
        <f>IF($D$305="Y/T","Isi Sasaran",IF($E$305=0,0,IF(I309="Y",1,IF(I309="T",0,"Isi Dulu"))))</f>
        <v>Isi Sasaran</v>
      </c>
      <c r="K309" s="595" t="s">
        <v>26</v>
      </c>
      <c r="L309" s="596" t="str">
        <f>IF($D$305="Y/T","Isi Sasaran",IF($E$305=0,0,IF(K309="Y",1,IF(K309="T",0,"Isi Dulu"))))</f>
        <v>Isi Sasaran</v>
      </c>
      <c r="M309" s="850"/>
      <c r="N309" s="853"/>
      <c r="O309" s="517"/>
      <c r="P309" s="517"/>
      <c r="Q309" s="517"/>
      <c r="R309" s="517"/>
    </row>
    <row r="310" spans="2:18" ht="15.75">
      <c r="B310" s="580"/>
      <c r="C310" s="581"/>
      <c r="D310" s="582"/>
      <c r="E310" s="602" t="e">
        <f>AVERAGE(E210:E309)</f>
        <v>#DIV/0!</v>
      </c>
      <c r="F310" s="583"/>
      <c r="G310" s="583"/>
      <c r="H310" s="602" t="e">
        <f>(IF($D210="Y/T",0,AVERAGE(H210:H214))+IF($D215="Y/T",0,AVERAGE(H215:H219))+IF($D220="Y/T",0,AVERAGE(H220:H224))+IF($D225="Y/T",0,AVERAGE(H225:H229))+IF($D230="Y/T",0,AVERAGE(H230:H234))+IF($D235="Y/T",0,AVERAGE(H235:H239))+IF($D240="Y/T",0,AVERAGE(H240:H244))+IF($D245="Y/T",0,AVERAGE(H245:H249))+IF($D250="Y/T",0,AVERAGE(H250:H254))+IF($D255="Y/T",0,AVERAGE(H255:H259))+IF($D260="Y/T",0,AVERAGE(H260:H264))+IF($D265="Y/T",0,AVERAGE(H265:H269))+IF($D270="Y/T",0,AVERAGE(H270:H274))+IF($D275="Y/T",0,AVERAGE(H275:H279))+IF($D280="Y/T",0,AVERAGE(H280:H284))+IF($D285="Y/T",0,AVERAGE(H285:H289))+IF($D290="Y/T",0,AVERAGE(H290:H294))+IF($D295="Y/T",0,AVERAGE(H295:H299))+IF($D300="Y/T",0,AVERAGE(H300:H304))+IF($D305="Y/T",0,AVERAGE(H305:H309)))/(COUNTIF($D210:$D309,"Y")+COUNTIF($D210:$D309,"T"))</f>
        <v>#DIV/0!</v>
      </c>
      <c r="I310" s="582"/>
      <c r="J310" s="602" t="e">
        <f>(IF($D210="Y/T",0,AVERAGE(J210:J214))+IF($D215="Y/T",0,AVERAGE(J215:J219))+IF($D220="Y/T",0,AVERAGE(J220:J224))+IF($D225="Y/T",0,AVERAGE(J225:J229))+IF($D230="Y/T",0,AVERAGE(J230:J234))+IF($D235="Y/T",0,AVERAGE(J235:J239))+IF($D240="Y/T",0,AVERAGE(J240:J244))+IF($D245="Y/T",0,AVERAGE(J245:J249))+IF($D250="Y/T",0,AVERAGE(J250:J254))+IF($D255="Y/T",0,AVERAGE(J255:J259))+IF($D260="Y/T",0,AVERAGE(J260:J264))+IF($D265="Y/T",0,AVERAGE(J265:J269))+IF($D270="Y/T",0,AVERAGE(J270:J274))+IF($D275="Y/T",0,AVERAGE(J275:J279))+IF($D280="Y/T",0,AVERAGE(J280:J284))+IF($D285="Y/T",0,AVERAGE(J285:J289))+IF($D290="Y/T",0,AVERAGE(J290:J294))+IF($D295="Y/T",0,AVERAGE(J295:J299))+IF($D300="Y/T",0,AVERAGE(J300:J304))+IF($D305="Y/T",0,AVERAGE(J305:J309)))/(COUNTIF($D210:$D309,"Y")+COUNTIF($D210:$D309,"T"))</f>
        <v>#DIV/0!</v>
      </c>
      <c r="K310" s="582"/>
      <c r="L310" s="602" t="e">
        <f>(IF($D210="Y/T",0,AVERAGE(L210:L214))+IF($D215="Y/T",0,AVERAGE(L215:L219))+IF($D220="Y/T",0,AVERAGE(L220:L224))+IF($D225="Y/T",0,AVERAGE(L225:L229))+IF($D230="Y/T",0,AVERAGE(L230:L234))+IF($D235="Y/T",0,AVERAGE(L235:L239))+IF($D240="Y/T",0,AVERAGE(L240:L244))+IF($D245="Y/T",0,AVERAGE(L245:L249))+IF($D250="Y/T",0,AVERAGE(L250:L254))+IF($D255="Y/T",0,AVERAGE(L255:L259))+IF($D260="Y/T",0,AVERAGE(L260:L264))+IF($D265="Y/T",0,AVERAGE(L265:L269))+IF($D270="Y/T",0,AVERAGE(L270:L274))+IF($D275="Y/T",0,AVERAGE(L275:L279))+IF($D280="Y/T",0,AVERAGE(L280:L284))+IF($D285="Y/T",0,AVERAGE(L285:L289))+IF($D290="Y/T",0,AVERAGE(L290:L294))+IF($D295="Y/T",0,AVERAGE(L295:L299))+IF($D300="Y/T",0,AVERAGE(L300:L304))+IF($D305="Y/T",0,AVERAGE(L305:L309)))/(COUNTIF($D210:$D309,"Y")+COUNTIF($D210:$D309,"T"))</f>
        <v>#DIV/0!</v>
      </c>
      <c r="M310" s="606"/>
      <c r="N310" s="602" t="e">
        <f>AVERAGE(N210:N309)</f>
        <v>#DIV/0!</v>
      </c>
    </row>
    <row r="311" spans="2:18" ht="15.75">
      <c r="B311" s="865" t="s">
        <v>434</v>
      </c>
      <c r="C311" s="865"/>
      <c r="D311" s="865"/>
      <c r="E311" s="865"/>
      <c r="F311" s="865"/>
      <c r="G311" s="865"/>
      <c r="H311" s="865"/>
      <c r="I311" s="865"/>
      <c r="J311" s="865"/>
      <c r="K311" s="865"/>
      <c r="L311" s="865"/>
      <c r="M311" s="865"/>
      <c r="N311" s="866"/>
    </row>
    <row r="312" spans="2:18" ht="15.75">
      <c r="B312" s="836">
        <v>1</v>
      </c>
      <c r="C312" s="839"/>
      <c r="D312" s="857" t="s">
        <v>26</v>
      </c>
      <c r="E312" s="854" t="str">
        <f>IF(D312="Y",1,IF(D312="T",0,IF(D312="Y/T","Belum diisi","Error")))</f>
        <v>Belum diisi</v>
      </c>
      <c r="F312" s="528">
        <v>1</v>
      </c>
      <c r="G312" s="529"/>
      <c r="H312" s="589" t="str">
        <f t="shared" ref="H312:H375" si="6">IF(OR(J312="Isi Dulu",L312="Isi Dulu",J312="Isi Sasaran",L312="Isi Sasaran"),"Belum Diisi",IF(SUM(J312,L312)=2,1,IF(SUM(J312,L312)=1,0,IF(SUM(J312,L312)=0,0,"Error"))))</f>
        <v>Belum Diisi</v>
      </c>
      <c r="I312" s="590" t="s">
        <v>26</v>
      </c>
      <c r="J312" s="591" t="str">
        <f>IF($D$312="Y/T","Isi Sasaran",IF($E$312=0,0,IF(I312="Y",1,IF(I312="T",0,"Isi Dulu"))))</f>
        <v>Isi Sasaran</v>
      </c>
      <c r="K312" s="590" t="s">
        <v>26</v>
      </c>
      <c r="L312" s="591" t="str">
        <f>IF($D$312="Y/T","Isi Sasaran",IF($E$312=0,0,IF(K312="Y",1,IF(K312="T",0,"Isi Dulu"))))</f>
        <v>Isi Sasaran</v>
      </c>
      <c r="M312" s="848" t="s">
        <v>26</v>
      </c>
      <c r="N312" s="851" t="str">
        <f>IF(M312="Y",1,IF(M312="T",0,IF(M312="Y/T","Belum diisi","Error")))</f>
        <v>Belum diisi</v>
      </c>
    </row>
    <row r="313" spans="2:18" ht="15.75">
      <c r="B313" s="837"/>
      <c r="C313" s="840"/>
      <c r="D313" s="858"/>
      <c r="E313" s="855"/>
      <c r="F313" s="549">
        <v>2</v>
      </c>
      <c r="G313" s="550"/>
      <c r="H313" s="589" t="str">
        <f t="shared" si="6"/>
        <v>Belum Diisi</v>
      </c>
      <c r="I313" s="592" t="s">
        <v>26</v>
      </c>
      <c r="J313" s="593" t="str">
        <f>IF($D$312="Y/T","Isi Sasaran",IF($E$312=0,0,IF(I313="Y",1,IF(I313="T",0,"Isi Dulu"))))</f>
        <v>Isi Sasaran</v>
      </c>
      <c r="K313" s="592" t="s">
        <v>26</v>
      </c>
      <c r="L313" s="593" t="str">
        <f>IF($D$312="Y/T","Isi Sasaran",IF($E$312=0,0,IF(K313="Y",1,IF(K313="T",0,"Isi Dulu"))))</f>
        <v>Isi Sasaran</v>
      </c>
      <c r="M313" s="849"/>
      <c r="N313" s="852"/>
    </row>
    <row r="314" spans="2:18" ht="15.75">
      <c r="B314" s="837"/>
      <c r="C314" s="840"/>
      <c r="D314" s="858"/>
      <c r="E314" s="855"/>
      <c r="F314" s="549">
        <v>3</v>
      </c>
      <c r="G314" s="550"/>
      <c r="H314" s="589" t="str">
        <f t="shared" si="6"/>
        <v>Belum Diisi</v>
      </c>
      <c r="I314" s="592" t="s">
        <v>26</v>
      </c>
      <c r="J314" s="593" t="str">
        <f>IF($D$312="Y/T","Isi Sasaran",IF($E$312=0,0,IF(I314="Y",1,IF(I314="T",0,"Isi Dulu"))))</f>
        <v>Isi Sasaran</v>
      </c>
      <c r="K314" s="592" t="s">
        <v>26</v>
      </c>
      <c r="L314" s="593" t="str">
        <f>IF($D$312="Y/T","Isi Sasaran",IF($E$312=0,0,IF(K314="Y",1,IF(K314="T",0,"Isi Dulu"))))</f>
        <v>Isi Sasaran</v>
      </c>
      <c r="M314" s="849"/>
      <c r="N314" s="852"/>
    </row>
    <row r="315" spans="2:18" ht="15.75">
      <c r="B315" s="837"/>
      <c r="C315" s="840"/>
      <c r="D315" s="858"/>
      <c r="E315" s="855"/>
      <c r="F315" s="549">
        <v>4</v>
      </c>
      <c r="G315" s="550"/>
      <c r="H315" s="589" t="str">
        <f t="shared" si="6"/>
        <v>Belum Diisi</v>
      </c>
      <c r="I315" s="592" t="s">
        <v>26</v>
      </c>
      <c r="J315" s="593" t="str">
        <f>IF($D$312="Y/T","Isi Sasaran",IF($E$312=0,0,IF(I315="Y",1,IF(I315="T",0,"Isi Dulu"))))</f>
        <v>Isi Sasaran</v>
      </c>
      <c r="K315" s="592" t="s">
        <v>26</v>
      </c>
      <c r="L315" s="593" t="str">
        <f>IF($D$312="Y/T","Isi Sasaran",IF($E$312=0,0,IF(K315="Y",1,IF(K315="T",0,"Isi Dulu"))))</f>
        <v>Isi Sasaran</v>
      </c>
      <c r="M315" s="849"/>
      <c r="N315" s="852"/>
    </row>
    <row r="316" spans="2:18" ht="15.75">
      <c r="B316" s="838"/>
      <c r="C316" s="841"/>
      <c r="D316" s="859"/>
      <c r="E316" s="856"/>
      <c r="F316" s="569">
        <v>5</v>
      </c>
      <c r="G316" s="570"/>
      <c r="H316" s="594" t="str">
        <f t="shared" si="6"/>
        <v>Belum Diisi</v>
      </c>
      <c r="I316" s="595" t="s">
        <v>26</v>
      </c>
      <c r="J316" s="596" t="str">
        <f>IF($D$312="Y/T","Isi Sasaran",IF($E$312=0,0,IF(I316="Y",1,IF(I316="T",0,"Isi Dulu"))))</f>
        <v>Isi Sasaran</v>
      </c>
      <c r="K316" s="595" t="s">
        <v>26</v>
      </c>
      <c r="L316" s="596" t="str">
        <f>IF($D$312="Y/T","Isi Sasaran",IF($E$312=0,0,IF(K316="Y",1,IF(K316="T",0,"Isi Dulu"))))</f>
        <v>Isi Sasaran</v>
      </c>
      <c r="M316" s="850"/>
      <c r="N316" s="853"/>
    </row>
    <row r="317" spans="2:18" ht="15.75">
      <c r="B317" s="836">
        <v>2</v>
      </c>
      <c r="C317" s="839"/>
      <c r="D317" s="857" t="s">
        <v>26</v>
      </c>
      <c r="E317" s="854" t="str">
        <f>IF(D317="Y",1,IF(D317="T",0,IF(D317="Y/T","Belum diisi","Error")))</f>
        <v>Belum diisi</v>
      </c>
      <c r="F317" s="528">
        <v>1</v>
      </c>
      <c r="G317" s="529"/>
      <c r="H317" s="597" t="str">
        <f t="shared" si="6"/>
        <v>Belum Diisi</v>
      </c>
      <c r="I317" s="590" t="s">
        <v>26</v>
      </c>
      <c r="J317" s="591" t="str">
        <f>IF($D$317="Y/T","Isi Sasaran",IF($E$317=0,0,IF(I317="Y",1,IF(I317="T",0,"Isi Dulu"))))</f>
        <v>Isi Sasaran</v>
      </c>
      <c r="K317" s="590" t="s">
        <v>26</v>
      </c>
      <c r="L317" s="591" t="str">
        <f>IF($D$317="Y/T","Isi Sasaran",IF($E$317=0,0,IF(K317="Y",1,IF(K317="T",0,"Isi Dulu"))))</f>
        <v>Isi Sasaran</v>
      </c>
      <c r="M317" s="848" t="s">
        <v>26</v>
      </c>
      <c r="N317" s="851" t="str">
        <f>IF(M317="Y",1,IF(M317="T",0,IF(M317="Y/T","Belum diisi","Error")))</f>
        <v>Belum diisi</v>
      </c>
    </row>
    <row r="318" spans="2:18" ht="15.75">
      <c r="B318" s="837"/>
      <c r="C318" s="840"/>
      <c r="D318" s="858"/>
      <c r="E318" s="855"/>
      <c r="F318" s="549">
        <v>2</v>
      </c>
      <c r="G318" s="550"/>
      <c r="H318" s="598" t="str">
        <f t="shared" si="6"/>
        <v>Belum Diisi</v>
      </c>
      <c r="I318" s="592" t="s">
        <v>26</v>
      </c>
      <c r="J318" s="593" t="str">
        <f>IF($D$317="Y/T","Isi Sasaran",IF($E$317=0,0,IF(I318="Y",1,IF(I318="T",0,"Isi Dulu"))))</f>
        <v>Isi Sasaran</v>
      </c>
      <c r="K318" s="592" t="s">
        <v>26</v>
      </c>
      <c r="L318" s="593" t="str">
        <f>IF($D$317="Y/T","Isi Sasaran",IF($E$317=0,0,IF(K318="Y",1,IF(K318="T",0,"Isi Dulu"))))</f>
        <v>Isi Sasaran</v>
      </c>
      <c r="M318" s="849"/>
      <c r="N318" s="852"/>
    </row>
    <row r="319" spans="2:18" ht="15.75">
      <c r="B319" s="837"/>
      <c r="C319" s="840"/>
      <c r="D319" s="858"/>
      <c r="E319" s="855"/>
      <c r="F319" s="549">
        <v>3</v>
      </c>
      <c r="G319" s="550"/>
      <c r="H319" s="598" t="str">
        <f t="shared" si="6"/>
        <v>Belum Diisi</v>
      </c>
      <c r="I319" s="592" t="s">
        <v>26</v>
      </c>
      <c r="J319" s="593" t="str">
        <f>IF($D$317="Y/T","Isi Sasaran",IF($E$317=0,0,IF(I319="Y",1,IF(I319="T",0,"Isi Dulu"))))</f>
        <v>Isi Sasaran</v>
      </c>
      <c r="K319" s="592" t="s">
        <v>26</v>
      </c>
      <c r="L319" s="593" t="str">
        <f>IF($D$317="Y/T","Isi Sasaran",IF($E$317=0,0,IF(K319="Y",1,IF(K319="T",0,"Isi Dulu"))))</f>
        <v>Isi Sasaran</v>
      </c>
      <c r="M319" s="849"/>
      <c r="N319" s="852"/>
    </row>
    <row r="320" spans="2:18" ht="15.75">
      <c r="B320" s="837"/>
      <c r="C320" s="840"/>
      <c r="D320" s="858"/>
      <c r="E320" s="855"/>
      <c r="F320" s="549">
        <v>4</v>
      </c>
      <c r="G320" s="550"/>
      <c r="H320" s="598" t="str">
        <f t="shared" si="6"/>
        <v>Belum Diisi</v>
      </c>
      <c r="I320" s="592" t="s">
        <v>26</v>
      </c>
      <c r="J320" s="593" t="str">
        <f>IF($D$317="Y/T","Isi Sasaran",IF($E$317=0,0,IF(I320="Y",1,IF(I320="T",0,"Isi Dulu"))))</f>
        <v>Isi Sasaran</v>
      </c>
      <c r="K320" s="592" t="s">
        <v>26</v>
      </c>
      <c r="L320" s="593" t="str">
        <f>IF($D$317="Y/T","Isi Sasaran",IF($E$317=0,0,IF(K320="Y",1,IF(K320="T",0,"Isi Dulu"))))</f>
        <v>Isi Sasaran</v>
      </c>
      <c r="M320" s="849"/>
      <c r="N320" s="852"/>
    </row>
    <row r="321" spans="2:14" ht="15.75">
      <c r="B321" s="838"/>
      <c r="C321" s="841"/>
      <c r="D321" s="859"/>
      <c r="E321" s="856"/>
      <c r="F321" s="569">
        <v>5</v>
      </c>
      <c r="G321" s="570"/>
      <c r="H321" s="599" t="str">
        <f t="shared" si="6"/>
        <v>Belum Diisi</v>
      </c>
      <c r="I321" s="595" t="s">
        <v>26</v>
      </c>
      <c r="J321" s="596" t="str">
        <f>IF($D$317="Y/T","Isi Sasaran",IF($E$317=0,0,IF(I321="Y",1,IF(I321="T",0,"Isi Dulu"))))</f>
        <v>Isi Sasaran</v>
      </c>
      <c r="K321" s="595" t="s">
        <v>26</v>
      </c>
      <c r="L321" s="596" t="str">
        <f>IF($D$317="Y/T","Isi Sasaran",IF($E$317=0,0,IF(K321="Y",1,IF(K321="T",0,"Isi Dulu"))))</f>
        <v>Isi Sasaran</v>
      </c>
      <c r="M321" s="850"/>
      <c r="N321" s="853"/>
    </row>
    <row r="322" spans="2:14" ht="15.75">
      <c r="B322" s="836">
        <v>3</v>
      </c>
      <c r="C322" s="839"/>
      <c r="D322" s="857" t="s">
        <v>26</v>
      </c>
      <c r="E322" s="854" t="str">
        <f>IF(D322="Y",1,IF(D322="T",0,IF(D322="Y/T","Belum diisi","Error")))</f>
        <v>Belum diisi</v>
      </c>
      <c r="F322" s="528">
        <v>1</v>
      </c>
      <c r="G322" s="529"/>
      <c r="H322" s="600" t="str">
        <f t="shared" si="6"/>
        <v>Belum Diisi</v>
      </c>
      <c r="I322" s="590" t="s">
        <v>26</v>
      </c>
      <c r="J322" s="591" t="str">
        <f>IF($D$322="Y/T","Isi Sasaran",IF($E$322=0,0,IF(I322="Y",1,IF(I322="T",0,"Isi Dulu"))))</f>
        <v>Isi Sasaran</v>
      </c>
      <c r="K322" s="590" t="s">
        <v>26</v>
      </c>
      <c r="L322" s="591" t="str">
        <f>IF($D$322="Y/T","Isi Sasaran",IF($E$322=0,0,IF(K322="Y",1,IF(K322="T",0,"Isi Dulu"))))</f>
        <v>Isi Sasaran</v>
      </c>
      <c r="M322" s="848" t="s">
        <v>26</v>
      </c>
      <c r="N322" s="851" t="str">
        <f>IF(M322="Y",1,IF(M322="T",0,IF(M322="Y/T","Belum diisi","Error")))</f>
        <v>Belum diisi</v>
      </c>
    </row>
    <row r="323" spans="2:14" ht="15.75">
      <c r="B323" s="837"/>
      <c r="C323" s="840"/>
      <c r="D323" s="858"/>
      <c r="E323" s="855"/>
      <c r="F323" s="549">
        <v>2</v>
      </c>
      <c r="G323" s="550"/>
      <c r="H323" s="598" t="str">
        <f t="shared" si="6"/>
        <v>Belum Diisi</v>
      </c>
      <c r="I323" s="592" t="s">
        <v>26</v>
      </c>
      <c r="J323" s="593" t="str">
        <f>IF($D$322="Y/T","Isi Sasaran",IF($E$322=0,0,IF(I323="Y",1,IF(I323="T",0,"Isi Dulu"))))</f>
        <v>Isi Sasaran</v>
      </c>
      <c r="K323" s="592" t="s">
        <v>26</v>
      </c>
      <c r="L323" s="593" t="str">
        <f>IF($D$322="Y/T","Isi Sasaran",IF($E$322=0,0,IF(K323="Y",1,IF(K323="T",0,"Isi Dulu"))))</f>
        <v>Isi Sasaran</v>
      </c>
      <c r="M323" s="849"/>
      <c r="N323" s="852"/>
    </row>
    <row r="324" spans="2:14" ht="15.75">
      <c r="B324" s="837"/>
      <c r="C324" s="840"/>
      <c r="D324" s="858"/>
      <c r="E324" s="855"/>
      <c r="F324" s="549">
        <v>3</v>
      </c>
      <c r="G324" s="550"/>
      <c r="H324" s="598" t="str">
        <f t="shared" si="6"/>
        <v>Belum Diisi</v>
      </c>
      <c r="I324" s="592" t="s">
        <v>26</v>
      </c>
      <c r="J324" s="593" t="str">
        <f>IF($D$322="Y/T","Isi Sasaran",IF($E$322=0,0,IF(I324="Y",1,IF(I324="T",0,"Isi Dulu"))))</f>
        <v>Isi Sasaran</v>
      </c>
      <c r="K324" s="592" t="s">
        <v>26</v>
      </c>
      <c r="L324" s="593" t="str">
        <f>IF($D$322="Y/T","Isi Sasaran",IF($E$322=0,0,IF(K324="Y",1,IF(K324="T",0,"Isi Dulu"))))</f>
        <v>Isi Sasaran</v>
      </c>
      <c r="M324" s="849"/>
      <c r="N324" s="852"/>
    </row>
    <row r="325" spans="2:14" ht="15.75">
      <c r="B325" s="837"/>
      <c r="C325" s="840"/>
      <c r="D325" s="858"/>
      <c r="E325" s="855"/>
      <c r="F325" s="549">
        <v>4</v>
      </c>
      <c r="G325" s="550"/>
      <c r="H325" s="598" t="str">
        <f t="shared" si="6"/>
        <v>Belum Diisi</v>
      </c>
      <c r="I325" s="592" t="s">
        <v>26</v>
      </c>
      <c r="J325" s="593" t="str">
        <f>IF($D$322="Y/T","Isi Sasaran",IF($E$322=0,0,IF(I325="Y",1,IF(I325="T",0,"Isi Dulu"))))</f>
        <v>Isi Sasaran</v>
      </c>
      <c r="K325" s="592" t="s">
        <v>26</v>
      </c>
      <c r="L325" s="593" t="str">
        <f>IF($D$322="Y/T","Isi Sasaran",IF($E$322=0,0,IF(K325="Y",1,IF(K325="T",0,"Isi Dulu"))))</f>
        <v>Isi Sasaran</v>
      </c>
      <c r="M325" s="849"/>
      <c r="N325" s="852"/>
    </row>
    <row r="326" spans="2:14" ht="15.75">
      <c r="B326" s="838"/>
      <c r="C326" s="841"/>
      <c r="D326" s="859"/>
      <c r="E326" s="856"/>
      <c r="F326" s="569">
        <v>5</v>
      </c>
      <c r="G326" s="570"/>
      <c r="H326" s="599" t="str">
        <f t="shared" si="6"/>
        <v>Belum Diisi</v>
      </c>
      <c r="I326" s="595" t="s">
        <v>26</v>
      </c>
      <c r="J326" s="596" t="str">
        <f>IF($D$322="Y/T","Isi Sasaran",IF($E$322=0,0,IF(I326="Y",1,IF(I326="T",0,"Isi Dulu"))))</f>
        <v>Isi Sasaran</v>
      </c>
      <c r="K326" s="595" t="s">
        <v>26</v>
      </c>
      <c r="L326" s="596" t="str">
        <f>IF($D$322="Y/T","Isi Sasaran",IF($E$322=0,0,IF(K326="Y",1,IF(K326="T",0,"Isi Dulu"))))</f>
        <v>Isi Sasaran</v>
      </c>
      <c r="M326" s="850"/>
      <c r="N326" s="853"/>
    </row>
    <row r="327" spans="2:14" ht="15.75">
      <c r="B327" s="836">
        <v>4</v>
      </c>
      <c r="C327" s="839"/>
      <c r="D327" s="857" t="s">
        <v>26</v>
      </c>
      <c r="E327" s="854" t="str">
        <f>IF(D327="Y",1,IF(D327="T",0,IF(D327="Y/T","Belum diisi","Error")))</f>
        <v>Belum diisi</v>
      </c>
      <c r="F327" s="528">
        <v>1</v>
      </c>
      <c r="G327" s="529"/>
      <c r="H327" s="600" t="str">
        <f t="shared" si="6"/>
        <v>Belum Diisi</v>
      </c>
      <c r="I327" s="590" t="s">
        <v>26</v>
      </c>
      <c r="J327" s="591" t="str">
        <f>IF($D$327="Y/T","Isi Sasaran",IF($E$327=0,0,IF(I327="Y",1,IF(I327="T",0,"Isi Dulu"))))</f>
        <v>Isi Sasaran</v>
      </c>
      <c r="K327" s="590" t="s">
        <v>26</v>
      </c>
      <c r="L327" s="591" t="str">
        <f>IF($D$327="Y/T","Isi Sasaran",IF($E$327=0,0,IF(K327="Y",1,IF(K327="T",0,"Isi Dulu"))))</f>
        <v>Isi Sasaran</v>
      </c>
      <c r="M327" s="848" t="s">
        <v>26</v>
      </c>
      <c r="N327" s="851" t="str">
        <f>IF(M327="Y",1,IF(M327="T",0,IF(M327="Y/T","Belum diisi","Error")))</f>
        <v>Belum diisi</v>
      </c>
    </row>
    <row r="328" spans="2:14" ht="15.75">
      <c r="B328" s="837"/>
      <c r="C328" s="840"/>
      <c r="D328" s="858"/>
      <c r="E328" s="855"/>
      <c r="F328" s="549">
        <v>2</v>
      </c>
      <c r="G328" s="550"/>
      <c r="H328" s="598" t="str">
        <f t="shared" si="6"/>
        <v>Belum Diisi</v>
      </c>
      <c r="I328" s="592" t="s">
        <v>26</v>
      </c>
      <c r="J328" s="593" t="str">
        <f>IF($D$327="Y/T","Isi Sasaran",IF($E$327=0,0,IF(I328="Y",1,IF(I328="T",0,"Isi Dulu"))))</f>
        <v>Isi Sasaran</v>
      </c>
      <c r="K328" s="592" t="s">
        <v>26</v>
      </c>
      <c r="L328" s="593" t="str">
        <f>IF($D$327="Y/T","Isi Sasaran",IF($E$327=0,0,IF(K328="Y",1,IF(K328="T",0,"Isi Dulu"))))</f>
        <v>Isi Sasaran</v>
      </c>
      <c r="M328" s="849"/>
      <c r="N328" s="852"/>
    </row>
    <row r="329" spans="2:14" ht="15.75">
      <c r="B329" s="837"/>
      <c r="C329" s="840"/>
      <c r="D329" s="858"/>
      <c r="E329" s="855"/>
      <c r="F329" s="549">
        <v>3</v>
      </c>
      <c r="G329" s="550"/>
      <c r="H329" s="598" t="str">
        <f t="shared" si="6"/>
        <v>Belum Diisi</v>
      </c>
      <c r="I329" s="592" t="s">
        <v>26</v>
      </c>
      <c r="J329" s="593" t="str">
        <f>IF($D$327="Y/T","Isi Sasaran",IF($E$327=0,0,IF(I329="Y",1,IF(I329="T",0,"Isi Dulu"))))</f>
        <v>Isi Sasaran</v>
      </c>
      <c r="K329" s="592" t="s">
        <v>26</v>
      </c>
      <c r="L329" s="593" t="str">
        <f>IF($D$327="Y/T","Isi Sasaran",IF($E$327=0,0,IF(K329="Y",1,IF(K329="T",0,"Isi Dulu"))))</f>
        <v>Isi Sasaran</v>
      </c>
      <c r="M329" s="849"/>
      <c r="N329" s="852"/>
    </row>
    <row r="330" spans="2:14" ht="15.75">
      <c r="B330" s="837"/>
      <c r="C330" s="840"/>
      <c r="D330" s="858"/>
      <c r="E330" s="855"/>
      <c r="F330" s="549">
        <v>4</v>
      </c>
      <c r="G330" s="550"/>
      <c r="H330" s="598" t="str">
        <f t="shared" si="6"/>
        <v>Belum Diisi</v>
      </c>
      <c r="I330" s="592" t="s">
        <v>26</v>
      </c>
      <c r="J330" s="593" t="str">
        <f>IF($D$327="Y/T","Isi Sasaran",IF($E$327=0,0,IF(I330="Y",1,IF(I330="T",0,"Isi Dulu"))))</f>
        <v>Isi Sasaran</v>
      </c>
      <c r="K330" s="592" t="s">
        <v>26</v>
      </c>
      <c r="L330" s="593" t="str">
        <f>IF($D$327="Y/T","Isi Sasaran",IF($E$327=0,0,IF(K330="Y",1,IF(K330="T",0,"Isi Dulu"))))</f>
        <v>Isi Sasaran</v>
      </c>
      <c r="M330" s="849"/>
      <c r="N330" s="852"/>
    </row>
    <row r="331" spans="2:14" ht="15.75">
      <c r="B331" s="838"/>
      <c r="C331" s="841"/>
      <c r="D331" s="859"/>
      <c r="E331" s="856"/>
      <c r="F331" s="569">
        <v>5</v>
      </c>
      <c r="G331" s="570"/>
      <c r="H331" s="599" t="str">
        <f t="shared" si="6"/>
        <v>Belum Diisi</v>
      </c>
      <c r="I331" s="595" t="s">
        <v>26</v>
      </c>
      <c r="J331" s="596" t="str">
        <f>IF($D$327="Y/T","Isi Sasaran",IF($E$327=0,0,IF(I331="Y",1,IF(I331="T",0,"Isi Dulu"))))</f>
        <v>Isi Sasaran</v>
      </c>
      <c r="K331" s="595" t="s">
        <v>26</v>
      </c>
      <c r="L331" s="596" t="str">
        <f>IF($D$327="Y/T","Isi Sasaran",IF($E$327=0,0,IF(K331="Y",1,IF(K331="T",0,"Isi Dulu"))))</f>
        <v>Isi Sasaran</v>
      </c>
      <c r="M331" s="850"/>
      <c r="N331" s="853"/>
    </row>
    <row r="332" spans="2:14" ht="15.75">
      <c r="B332" s="836">
        <v>5</v>
      </c>
      <c r="C332" s="839"/>
      <c r="D332" s="857" t="s">
        <v>26</v>
      </c>
      <c r="E332" s="854" t="str">
        <f>IF(D332="Y",1,IF(D332="T",0,IF(D332="Y/T","Belum diisi","Error")))</f>
        <v>Belum diisi</v>
      </c>
      <c r="F332" s="528">
        <v>1</v>
      </c>
      <c r="G332" s="529"/>
      <c r="H332" s="600" t="str">
        <f t="shared" si="6"/>
        <v>Belum Diisi</v>
      </c>
      <c r="I332" s="590" t="s">
        <v>26</v>
      </c>
      <c r="J332" s="591" t="str">
        <f>IF($D$332="Y/T","Isi Sasaran",IF($E$332=0,0,IF(I332="Y",1,IF(I332="T",0,"Isi Dulu"))))</f>
        <v>Isi Sasaran</v>
      </c>
      <c r="K332" s="590" t="s">
        <v>26</v>
      </c>
      <c r="L332" s="591" t="str">
        <f>IF($D$332="Y/T","Isi Sasaran",IF($E$332=0,0,IF(K332="Y",1,IF(K332="T",0,"Isi Dulu"))))</f>
        <v>Isi Sasaran</v>
      </c>
      <c r="M332" s="848" t="s">
        <v>26</v>
      </c>
      <c r="N332" s="851" t="str">
        <f>IF(M332="Y",1,IF(M332="T",0,IF(M332="Y/T","Belum diisi","Error")))</f>
        <v>Belum diisi</v>
      </c>
    </row>
    <row r="333" spans="2:14" ht="15.75">
      <c r="B333" s="837"/>
      <c r="C333" s="840"/>
      <c r="D333" s="858"/>
      <c r="E333" s="855"/>
      <c r="F333" s="549">
        <v>2</v>
      </c>
      <c r="G333" s="550"/>
      <c r="H333" s="598" t="str">
        <f t="shared" si="6"/>
        <v>Belum Diisi</v>
      </c>
      <c r="I333" s="592" t="s">
        <v>26</v>
      </c>
      <c r="J333" s="593" t="str">
        <f>IF($D$332="Y/T","Isi Sasaran",IF($E$332=0,0,IF(I333="Y",1,IF(I333="T",0,"Isi Dulu"))))</f>
        <v>Isi Sasaran</v>
      </c>
      <c r="K333" s="592" t="s">
        <v>26</v>
      </c>
      <c r="L333" s="593" t="str">
        <f>IF($D$332="Y/T","Isi Sasaran",IF($E$332=0,0,IF(K333="Y",1,IF(K333="T",0,"Isi Dulu"))))</f>
        <v>Isi Sasaran</v>
      </c>
      <c r="M333" s="849"/>
      <c r="N333" s="852"/>
    </row>
    <row r="334" spans="2:14" ht="15.75">
      <c r="B334" s="837"/>
      <c r="C334" s="840"/>
      <c r="D334" s="858"/>
      <c r="E334" s="855"/>
      <c r="F334" s="549">
        <v>3</v>
      </c>
      <c r="G334" s="550"/>
      <c r="H334" s="598" t="str">
        <f t="shared" si="6"/>
        <v>Belum Diisi</v>
      </c>
      <c r="I334" s="592" t="s">
        <v>26</v>
      </c>
      <c r="J334" s="593" t="str">
        <f>IF($D$332="Y/T","Isi Sasaran",IF($E$332=0,0,IF(I334="Y",1,IF(I334="T",0,"Isi Dulu"))))</f>
        <v>Isi Sasaran</v>
      </c>
      <c r="K334" s="592" t="s">
        <v>26</v>
      </c>
      <c r="L334" s="593" t="str">
        <f>IF($D$332="Y/T","Isi Sasaran",IF($E$332=0,0,IF(K334="Y",1,IF(K334="T",0,"Isi Dulu"))))</f>
        <v>Isi Sasaran</v>
      </c>
      <c r="M334" s="849"/>
      <c r="N334" s="852"/>
    </row>
    <row r="335" spans="2:14" ht="15.75">
      <c r="B335" s="837"/>
      <c r="C335" s="840"/>
      <c r="D335" s="858"/>
      <c r="E335" s="855"/>
      <c r="F335" s="549">
        <v>4</v>
      </c>
      <c r="G335" s="550"/>
      <c r="H335" s="598" t="str">
        <f t="shared" si="6"/>
        <v>Belum Diisi</v>
      </c>
      <c r="I335" s="592" t="s">
        <v>26</v>
      </c>
      <c r="J335" s="593" t="str">
        <f>IF($D$332="Y/T","Isi Sasaran",IF($E$332=0,0,IF(I335="Y",1,IF(I335="T",0,"Isi Dulu"))))</f>
        <v>Isi Sasaran</v>
      </c>
      <c r="K335" s="592" t="s">
        <v>26</v>
      </c>
      <c r="L335" s="593" t="str">
        <f>IF($D$332="Y/T","Isi Sasaran",IF($E$332=0,0,IF(K335="Y",1,IF(K335="T",0,"Isi Dulu"))))</f>
        <v>Isi Sasaran</v>
      </c>
      <c r="M335" s="849"/>
      <c r="N335" s="852"/>
    </row>
    <row r="336" spans="2:14" ht="15.75">
      <c r="B336" s="838"/>
      <c r="C336" s="841"/>
      <c r="D336" s="859"/>
      <c r="E336" s="856"/>
      <c r="F336" s="569">
        <v>5</v>
      </c>
      <c r="G336" s="570"/>
      <c r="H336" s="599" t="str">
        <f t="shared" si="6"/>
        <v>Belum Diisi</v>
      </c>
      <c r="I336" s="595" t="s">
        <v>26</v>
      </c>
      <c r="J336" s="596" t="str">
        <f>IF($D$332="Y/T","Isi Sasaran",IF($E$332=0,0,IF(I336="Y",1,IF(I336="T",0,"Isi Dulu"))))</f>
        <v>Isi Sasaran</v>
      </c>
      <c r="K336" s="595" t="s">
        <v>26</v>
      </c>
      <c r="L336" s="596" t="str">
        <f>IF($D$332="Y/T","Isi Sasaran",IF($E$332=0,0,IF(K336="Y",1,IF(K336="T",0,"Isi Dulu"))))</f>
        <v>Isi Sasaran</v>
      </c>
      <c r="M336" s="850"/>
      <c r="N336" s="853"/>
    </row>
    <row r="337" spans="2:14" ht="15.75">
      <c r="B337" s="836">
        <v>6</v>
      </c>
      <c r="C337" s="839"/>
      <c r="D337" s="857" t="s">
        <v>26</v>
      </c>
      <c r="E337" s="854" t="str">
        <f>IF(D337="Y",1,IF(D337="T",0,IF(D337="Y/T","Belum diisi","Error")))</f>
        <v>Belum diisi</v>
      </c>
      <c r="F337" s="528">
        <v>1</v>
      </c>
      <c r="G337" s="529"/>
      <c r="H337" s="600" t="str">
        <f t="shared" si="6"/>
        <v>Belum Diisi</v>
      </c>
      <c r="I337" s="590" t="s">
        <v>26</v>
      </c>
      <c r="J337" s="591" t="str">
        <f>IF($D$337="Y/T","Isi Sasaran",IF($E$337=0,0,IF(I337="Y",1,IF(I337="T",0,"Isi Dulu"))))</f>
        <v>Isi Sasaran</v>
      </c>
      <c r="K337" s="590" t="s">
        <v>26</v>
      </c>
      <c r="L337" s="591" t="str">
        <f>IF($D$337="Y/T","Isi Sasaran",IF($E$337=0,0,IF(K337="Y",1,IF(K337="T",0,"Isi Dulu"))))</f>
        <v>Isi Sasaran</v>
      </c>
      <c r="M337" s="848" t="s">
        <v>26</v>
      </c>
      <c r="N337" s="851" t="str">
        <f>IF(M337="Y",1,IF(M337="T",0,IF(M337="Y/T","Belum diisi","Error")))</f>
        <v>Belum diisi</v>
      </c>
    </row>
    <row r="338" spans="2:14" ht="15.75">
      <c r="B338" s="837"/>
      <c r="C338" s="840"/>
      <c r="D338" s="858"/>
      <c r="E338" s="855"/>
      <c r="F338" s="549">
        <v>2</v>
      </c>
      <c r="G338" s="550"/>
      <c r="H338" s="598" t="str">
        <f t="shared" si="6"/>
        <v>Belum Diisi</v>
      </c>
      <c r="I338" s="592" t="s">
        <v>26</v>
      </c>
      <c r="J338" s="593" t="str">
        <f>IF($D$337="Y/T","Isi Sasaran",IF($E$337=0,0,IF(I338="Y",1,IF(I338="T",0,"Isi Dulu"))))</f>
        <v>Isi Sasaran</v>
      </c>
      <c r="K338" s="592" t="s">
        <v>26</v>
      </c>
      <c r="L338" s="593" t="str">
        <f>IF($D$337="Y/T","Isi Sasaran",IF($E$337=0,0,IF(K338="Y",1,IF(K338="T",0,"Isi Dulu"))))</f>
        <v>Isi Sasaran</v>
      </c>
      <c r="M338" s="849"/>
      <c r="N338" s="852"/>
    </row>
    <row r="339" spans="2:14" ht="15.75">
      <c r="B339" s="837"/>
      <c r="C339" s="840"/>
      <c r="D339" s="858"/>
      <c r="E339" s="855"/>
      <c r="F339" s="549">
        <v>3</v>
      </c>
      <c r="G339" s="550"/>
      <c r="H339" s="598" t="str">
        <f t="shared" si="6"/>
        <v>Belum Diisi</v>
      </c>
      <c r="I339" s="592" t="s">
        <v>26</v>
      </c>
      <c r="J339" s="593" t="str">
        <f>IF($D$337="Y/T","Isi Sasaran",IF($E$337=0,0,IF(I339="Y",1,IF(I339="T",0,"Isi Dulu"))))</f>
        <v>Isi Sasaran</v>
      </c>
      <c r="K339" s="592" t="s">
        <v>26</v>
      </c>
      <c r="L339" s="593" t="str">
        <f>IF($D$337="Y/T","Isi Sasaran",IF($E$337=0,0,IF(K339="Y",1,IF(K339="T",0,"Isi Dulu"))))</f>
        <v>Isi Sasaran</v>
      </c>
      <c r="M339" s="849"/>
      <c r="N339" s="852"/>
    </row>
    <row r="340" spans="2:14" ht="15.75">
      <c r="B340" s="837"/>
      <c r="C340" s="840"/>
      <c r="D340" s="858"/>
      <c r="E340" s="855"/>
      <c r="F340" s="549">
        <v>4</v>
      </c>
      <c r="G340" s="550"/>
      <c r="H340" s="598" t="str">
        <f t="shared" si="6"/>
        <v>Belum Diisi</v>
      </c>
      <c r="I340" s="592" t="s">
        <v>26</v>
      </c>
      <c r="J340" s="593" t="str">
        <f>IF($D$337="Y/T","Isi Sasaran",IF($E$337=0,0,IF(I340="Y",1,IF(I340="T",0,"Isi Dulu"))))</f>
        <v>Isi Sasaran</v>
      </c>
      <c r="K340" s="592" t="s">
        <v>26</v>
      </c>
      <c r="L340" s="593" t="str">
        <f>IF($D$337="Y/T","Isi Sasaran",IF($E$337=0,0,IF(K340="Y",1,IF(K340="T",0,"Isi Dulu"))))</f>
        <v>Isi Sasaran</v>
      </c>
      <c r="M340" s="849"/>
      <c r="N340" s="852"/>
    </row>
    <row r="341" spans="2:14" ht="15.75">
      <c r="B341" s="838"/>
      <c r="C341" s="841"/>
      <c r="D341" s="859"/>
      <c r="E341" s="856"/>
      <c r="F341" s="569">
        <v>5</v>
      </c>
      <c r="G341" s="570"/>
      <c r="H341" s="599" t="str">
        <f t="shared" si="6"/>
        <v>Belum Diisi</v>
      </c>
      <c r="I341" s="595" t="s">
        <v>26</v>
      </c>
      <c r="J341" s="596" t="str">
        <f>IF($D$337="Y/T","Isi Sasaran",IF($E$337=0,0,IF(I341="Y",1,IF(I341="T",0,"Isi Dulu"))))</f>
        <v>Isi Sasaran</v>
      </c>
      <c r="K341" s="595" t="s">
        <v>26</v>
      </c>
      <c r="L341" s="596" t="str">
        <f>IF($D$337="Y/T","Isi Sasaran",IF($E$337=0,0,IF(K341="Y",1,IF(K341="T",0,"Isi Dulu"))))</f>
        <v>Isi Sasaran</v>
      </c>
      <c r="M341" s="850"/>
      <c r="N341" s="853"/>
    </row>
    <row r="342" spans="2:14" ht="15.75">
      <c r="B342" s="836">
        <v>7</v>
      </c>
      <c r="C342" s="839"/>
      <c r="D342" s="857" t="s">
        <v>26</v>
      </c>
      <c r="E342" s="854" t="str">
        <f>IF(D342="Y",1,IF(D342="T",0,IF(D342="Y/T","Belum diisi","Error")))</f>
        <v>Belum diisi</v>
      </c>
      <c r="F342" s="528">
        <v>1</v>
      </c>
      <c r="G342" s="529"/>
      <c r="H342" s="600" t="str">
        <f t="shared" si="6"/>
        <v>Belum Diisi</v>
      </c>
      <c r="I342" s="590" t="s">
        <v>26</v>
      </c>
      <c r="J342" s="591" t="str">
        <f>IF($D$342="Y/T","Isi Sasaran",IF($E$342=0,0,IF(I342="Y",1,IF(I342="T",0,"Isi Dulu"))))</f>
        <v>Isi Sasaran</v>
      </c>
      <c r="K342" s="590" t="s">
        <v>26</v>
      </c>
      <c r="L342" s="591" t="str">
        <f>IF($D$342="Y/T","Isi Sasaran",IF($E$342=0,0,IF(K342="Y",1,IF(K342="T",0,"Isi Dulu"))))</f>
        <v>Isi Sasaran</v>
      </c>
      <c r="M342" s="848" t="s">
        <v>26</v>
      </c>
      <c r="N342" s="851" t="str">
        <f>IF(M342="Y",1,IF(M342="T",0,IF(M342="Y/T","Belum diisi","Error")))</f>
        <v>Belum diisi</v>
      </c>
    </row>
    <row r="343" spans="2:14" ht="15.75">
      <c r="B343" s="837"/>
      <c r="C343" s="840"/>
      <c r="D343" s="858"/>
      <c r="E343" s="855"/>
      <c r="F343" s="549">
        <v>2</v>
      </c>
      <c r="G343" s="550"/>
      <c r="H343" s="598" t="str">
        <f t="shared" si="6"/>
        <v>Belum Diisi</v>
      </c>
      <c r="I343" s="592" t="s">
        <v>26</v>
      </c>
      <c r="J343" s="593" t="str">
        <f>IF($D$342="Y/T","Isi Sasaran",IF($E$342=0,0,IF(I343="Y",1,IF(I343="T",0,"Isi Dulu"))))</f>
        <v>Isi Sasaran</v>
      </c>
      <c r="K343" s="592" t="s">
        <v>26</v>
      </c>
      <c r="L343" s="593" t="str">
        <f>IF($D$342="Y/T","Isi Sasaran",IF($E$342=0,0,IF(K343="Y",1,IF(K343="T",0,"Isi Dulu"))))</f>
        <v>Isi Sasaran</v>
      </c>
      <c r="M343" s="849"/>
      <c r="N343" s="852"/>
    </row>
    <row r="344" spans="2:14" ht="15.75">
      <c r="B344" s="837"/>
      <c r="C344" s="840"/>
      <c r="D344" s="858"/>
      <c r="E344" s="855"/>
      <c r="F344" s="549">
        <v>3</v>
      </c>
      <c r="G344" s="550"/>
      <c r="H344" s="598" t="str">
        <f t="shared" si="6"/>
        <v>Belum Diisi</v>
      </c>
      <c r="I344" s="592" t="s">
        <v>26</v>
      </c>
      <c r="J344" s="593" t="str">
        <f>IF($D$342="Y/T","Isi Sasaran",IF($E$342=0,0,IF(I344="Y",1,IF(I344="T",0,"Isi Dulu"))))</f>
        <v>Isi Sasaran</v>
      </c>
      <c r="K344" s="592" t="s">
        <v>26</v>
      </c>
      <c r="L344" s="593" t="str">
        <f>IF($D$342="Y/T","Isi Sasaran",IF($E$342=0,0,IF(K344="Y",1,IF(K344="T",0,"Isi Dulu"))))</f>
        <v>Isi Sasaran</v>
      </c>
      <c r="M344" s="849"/>
      <c r="N344" s="852"/>
    </row>
    <row r="345" spans="2:14" ht="15.75">
      <c r="B345" s="837"/>
      <c r="C345" s="840"/>
      <c r="D345" s="858"/>
      <c r="E345" s="855"/>
      <c r="F345" s="549">
        <v>4</v>
      </c>
      <c r="G345" s="550"/>
      <c r="H345" s="598" t="str">
        <f t="shared" si="6"/>
        <v>Belum Diisi</v>
      </c>
      <c r="I345" s="592" t="s">
        <v>26</v>
      </c>
      <c r="J345" s="593" t="str">
        <f>IF($D$342="Y/T","Isi Sasaran",IF($E$342=0,0,IF(I345="Y",1,IF(I345="T",0,"Isi Dulu"))))</f>
        <v>Isi Sasaran</v>
      </c>
      <c r="K345" s="592" t="s">
        <v>26</v>
      </c>
      <c r="L345" s="593" t="str">
        <f>IF($D$342="Y/T","Isi Sasaran",IF($E$342=0,0,IF(K345="Y",1,IF(K345="T",0,"Isi Dulu"))))</f>
        <v>Isi Sasaran</v>
      </c>
      <c r="M345" s="849"/>
      <c r="N345" s="852"/>
    </row>
    <row r="346" spans="2:14" ht="15.75">
      <c r="B346" s="838"/>
      <c r="C346" s="841"/>
      <c r="D346" s="859"/>
      <c r="E346" s="856"/>
      <c r="F346" s="569">
        <v>5</v>
      </c>
      <c r="G346" s="570"/>
      <c r="H346" s="599" t="str">
        <f t="shared" si="6"/>
        <v>Belum Diisi</v>
      </c>
      <c r="I346" s="595" t="s">
        <v>26</v>
      </c>
      <c r="J346" s="596" t="str">
        <f>IF($D$342="Y/T","Isi Sasaran",IF($E$342=0,0,IF(I346="Y",1,IF(I346="T",0,"Isi Dulu"))))</f>
        <v>Isi Sasaran</v>
      </c>
      <c r="K346" s="595" t="s">
        <v>26</v>
      </c>
      <c r="L346" s="596" t="str">
        <f>IF($D$342="Y/T","Isi Sasaran",IF($E$342=0,0,IF(K346="Y",1,IF(K346="T",0,"Isi Dulu"))))</f>
        <v>Isi Sasaran</v>
      </c>
      <c r="M346" s="850"/>
      <c r="N346" s="853"/>
    </row>
    <row r="347" spans="2:14" ht="15.75">
      <c r="B347" s="836">
        <v>8</v>
      </c>
      <c r="C347" s="839"/>
      <c r="D347" s="857" t="s">
        <v>26</v>
      </c>
      <c r="E347" s="854" t="str">
        <f>IF(D347="Y",1,IF(D347="T",0,IF(D347="Y/T","Belum diisi","Error")))</f>
        <v>Belum diisi</v>
      </c>
      <c r="F347" s="528">
        <v>1</v>
      </c>
      <c r="G347" s="529"/>
      <c r="H347" s="600" t="str">
        <f t="shared" si="6"/>
        <v>Belum Diisi</v>
      </c>
      <c r="I347" s="590" t="s">
        <v>26</v>
      </c>
      <c r="J347" s="591" t="str">
        <f>IF($D$347="Y/T","Isi Sasaran",IF($E$347=0,0,IF(I347="Y",1,IF(I347="T",0,"Isi Dulu"))))</f>
        <v>Isi Sasaran</v>
      </c>
      <c r="K347" s="590" t="s">
        <v>26</v>
      </c>
      <c r="L347" s="591" t="str">
        <f>IF($D$347="Y/T","Isi Sasaran",IF($E$347=0,0,IF(K347="Y",1,IF(K347="T",0,"Isi Dulu"))))</f>
        <v>Isi Sasaran</v>
      </c>
      <c r="M347" s="848" t="s">
        <v>26</v>
      </c>
      <c r="N347" s="851" t="str">
        <f>IF(M347="Y",1,IF(M347="T",0,IF(M347="Y/T","Belum diisi","Error")))</f>
        <v>Belum diisi</v>
      </c>
    </row>
    <row r="348" spans="2:14" ht="15.75">
      <c r="B348" s="837"/>
      <c r="C348" s="840"/>
      <c r="D348" s="858"/>
      <c r="E348" s="855"/>
      <c r="F348" s="549">
        <v>2</v>
      </c>
      <c r="G348" s="550"/>
      <c r="H348" s="598" t="str">
        <f t="shared" si="6"/>
        <v>Belum Diisi</v>
      </c>
      <c r="I348" s="592" t="s">
        <v>26</v>
      </c>
      <c r="J348" s="593" t="str">
        <f>IF($D$347="Y/T","Isi Sasaran",IF($E$347=0,0,IF(I348="Y",1,IF(I348="T",0,"Isi Dulu"))))</f>
        <v>Isi Sasaran</v>
      </c>
      <c r="K348" s="592" t="s">
        <v>26</v>
      </c>
      <c r="L348" s="593" t="str">
        <f>IF($D$347="Y/T","Isi Sasaran",IF($E$347=0,0,IF(K348="Y",1,IF(K348="T",0,"Isi Dulu"))))</f>
        <v>Isi Sasaran</v>
      </c>
      <c r="M348" s="849"/>
      <c r="N348" s="852"/>
    </row>
    <row r="349" spans="2:14" ht="15.75">
      <c r="B349" s="837"/>
      <c r="C349" s="840"/>
      <c r="D349" s="858"/>
      <c r="E349" s="855"/>
      <c r="F349" s="549">
        <v>3</v>
      </c>
      <c r="G349" s="550"/>
      <c r="H349" s="598" t="str">
        <f t="shared" si="6"/>
        <v>Belum Diisi</v>
      </c>
      <c r="I349" s="592" t="s">
        <v>26</v>
      </c>
      <c r="J349" s="593" t="str">
        <f>IF($D$347="Y/T","Isi Sasaran",IF($E$347=0,0,IF(I349="Y",1,IF(I349="T",0,"Isi Dulu"))))</f>
        <v>Isi Sasaran</v>
      </c>
      <c r="K349" s="592" t="s">
        <v>26</v>
      </c>
      <c r="L349" s="593" t="str">
        <f>IF($D$347="Y/T","Isi Sasaran",IF($E$347=0,0,IF(K349="Y",1,IF(K349="T",0,"Isi Dulu"))))</f>
        <v>Isi Sasaran</v>
      </c>
      <c r="M349" s="849"/>
      <c r="N349" s="852"/>
    </row>
    <row r="350" spans="2:14" ht="15.75">
      <c r="B350" s="837"/>
      <c r="C350" s="840"/>
      <c r="D350" s="858"/>
      <c r="E350" s="855"/>
      <c r="F350" s="549">
        <v>4</v>
      </c>
      <c r="G350" s="550"/>
      <c r="H350" s="598" t="str">
        <f t="shared" si="6"/>
        <v>Belum Diisi</v>
      </c>
      <c r="I350" s="592" t="s">
        <v>26</v>
      </c>
      <c r="J350" s="593" t="str">
        <f>IF($D$347="Y/T","Isi Sasaran",IF($E$347=0,0,IF(I350="Y",1,IF(I350="T",0,"Isi Dulu"))))</f>
        <v>Isi Sasaran</v>
      </c>
      <c r="K350" s="592" t="s">
        <v>26</v>
      </c>
      <c r="L350" s="593" t="str">
        <f>IF($D$347="Y/T","Isi Sasaran",IF($E$347=0,0,IF(K350="Y",1,IF(K350="T",0,"Isi Dulu"))))</f>
        <v>Isi Sasaran</v>
      </c>
      <c r="M350" s="849"/>
      <c r="N350" s="852"/>
    </row>
    <row r="351" spans="2:14" ht="15.75">
      <c r="B351" s="838"/>
      <c r="C351" s="841"/>
      <c r="D351" s="859"/>
      <c r="E351" s="856"/>
      <c r="F351" s="569">
        <v>5</v>
      </c>
      <c r="G351" s="570"/>
      <c r="H351" s="599" t="str">
        <f t="shared" si="6"/>
        <v>Belum Diisi</v>
      </c>
      <c r="I351" s="595" t="s">
        <v>26</v>
      </c>
      <c r="J351" s="596" t="str">
        <f>IF($D$347="Y/T","Isi Sasaran",IF($E$347=0,0,IF(I351="Y",1,IF(I351="T",0,"Isi Dulu"))))</f>
        <v>Isi Sasaran</v>
      </c>
      <c r="K351" s="595" t="s">
        <v>26</v>
      </c>
      <c r="L351" s="596" t="str">
        <f>IF($D$347="Y/T","Isi Sasaran",IF($E$347=0,0,IF(K351="Y",1,IF(K351="T",0,"Isi Dulu"))))</f>
        <v>Isi Sasaran</v>
      </c>
      <c r="M351" s="850"/>
      <c r="N351" s="853"/>
    </row>
    <row r="352" spans="2:14" ht="15.75">
      <c r="B352" s="836">
        <v>9</v>
      </c>
      <c r="C352" s="839"/>
      <c r="D352" s="857" t="s">
        <v>26</v>
      </c>
      <c r="E352" s="854" t="str">
        <f>IF(D352="Y",1,IF(D352="T",0,IF(D352="Y/T","Belum diisi","Error")))</f>
        <v>Belum diisi</v>
      </c>
      <c r="F352" s="528">
        <v>1</v>
      </c>
      <c r="G352" s="529"/>
      <c r="H352" s="600" t="str">
        <f t="shared" si="6"/>
        <v>Belum Diisi</v>
      </c>
      <c r="I352" s="590" t="s">
        <v>26</v>
      </c>
      <c r="J352" s="591" t="str">
        <f>IF($D$352="Y/T","Isi Sasaran",IF($E$352=0,0,IF(I352="Y",1,IF(I352="T",0,"Isi Dulu"))))</f>
        <v>Isi Sasaran</v>
      </c>
      <c r="K352" s="590" t="s">
        <v>26</v>
      </c>
      <c r="L352" s="591" t="str">
        <f>IF($D$352="Y/T","Isi Sasaran",IF($E$352=0,0,IF(K352="Y",1,IF(K352="T",0,"Isi Dulu"))))</f>
        <v>Isi Sasaran</v>
      </c>
      <c r="M352" s="848" t="s">
        <v>26</v>
      </c>
      <c r="N352" s="851" t="str">
        <f>IF(M352="Y",1,IF(M352="T",0,IF(M352="Y/T","Belum diisi","Error")))</f>
        <v>Belum diisi</v>
      </c>
    </row>
    <row r="353" spans="2:14" ht="15.75">
      <c r="B353" s="837"/>
      <c r="C353" s="840"/>
      <c r="D353" s="858"/>
      <c r="E353" s="855"/>
      <c r="F353" s="549">
        <v>2</v>
      </c>
      <c r="G353" s="550"/>
      <c r="H353" s="598" t="str">
        <f t="shared" si="6"/>
        <v>Belum Diisi</v>
      </c>
      <c r="I353" s="592" t="s">
        <v>26</v>
      </c>
      <c r="J353" s="593" t="str">
        <f>IF($D$352="Y/T","Isi Sasaran",IF($E$352=0,0,IF(I353="Y",1,IF(I353="T",0,"Isi Dulu"))))</f>
        <v>Isi Sasaran</v>
      </c>
      <c r="K353" s="592" t="s">
        <v>26</v>
      </c>
      <c r="L353" s="593" t="str">
        <f>IF($D$352="Y/T","Isi Sasaran",IF($E$352=0,0,IF(K353="Y",1,IF(K353="T",0,"Isi Dulu"))))</f>
        <v>Isi Sasaran</v>
      </c>
      <c r="M353" s="849"/>
      <c r="N353" s="852"/>
    </row>
    <row r="354" spans="2:14" ht="15.75">
      <c r="B354" s="837"/>
      <c r="C354" s="840"/>
      <c r="D354" s="858"/>
      <c r="E354" s="855"/>
      <c r="F354" s="549">
        <v>3</v>
      </c>
      <c r="G354" s="550"/>
      <c r="H354" s="598" t="str">
        <f t="shared" si="6"/>
        <v>Belum Diisi</v>
      </c>
      <c r="I354" s="592" t="s">
        <v>26</v>
      </c>
      <c r="J354" s="593" t="str">
        <f>IF($D$352="Y/T","Isi Sasaran",IF($E$352=0,0,IF(I354="Y",1,IF(I354="T",0,"Isi Dulu"))))</f>
        <v>Isi Sasaran</v>
      </c>
      <c r="K354" s="592" t="s">
        <v>26</v>
      </c>
      <c r="L354" s="593" t="str">
        <f>IF($D$352="Y/T","Isi Sasaran",IF($E$352=0,0,IF(K354="Y",1,IF(K354="T",0,"Isi Dulu"))))</f>
        <v>Isi Sasaran</v>
      </c>
      <c r="M354" s="849"/>
      <c r="N354" s="852"/>
    </row>
    <row r="355" spans="2:14" ht="15.75">
      <c r="B355" s="837"/>
      <c r="C355" s="840"/>
      <c r="D355" s="858"/>
      <c r="E355" s="855"/>
      <c r="F355" s="549">
        <v>4</v>
      </c>
      <c r="G355" s="550"/>
      <c r="H355" s="598" t="str">
        <f t="shared" si="6"/>
        <v>Belum Diisi</v>
      </c>
      <c r="I355" s="592" t="s">
        <v>26</v>
      </c>
      <c r="J355" s="593" t="str">
        <f>IF($D$352="Y/T","Isi Sasaran",IF($E$352=0,0,IF(I355="Y",1,IF(I355="T",0,"Isi Dulu"))))</f>
        <v>Isi Sasaran</v>
      </c>
      <c r="K355" s="592" t="s">
        <v>26</v>
      </c>
      <c r="L355" s="593" t="str">
        <f>IF($D$352="Y/T","Isi Sasaran",IF($E$352=0,0,IF(K355="Y",1,IF(K355="T",0,"Isi Dulu"))))</f>
        <v>Isi Sasaran</v>
      </c>
      <c r="M355" s="849"/>
      <c r="N355" s="852"/>
    </row>
    <row r="356" spans="2:14" ht="15.75">
      <c r="B356" s="838"/>
      <c r="C356" s="841"/>
      <c r="D356" s="859"/>
      <c r="E356" s="856"/>
      <c r="F356" s="569">
        <v>5</v>
      </c>
      <c r="G356" s="570"/>
      <c r="H356" s="599" t="str">
        <f t="shared" si="6"/>
        <v>Belum Diisi</v>
      </c>
      <c r="I356" s="595" t="s">
        <v>26</v>
      </c>
      <c r="J356" s="596" t="str">
        <f>IF($D$352="Y/T","Isi Sasaran",IF($E$352=0,0,IF(I356="Y",1,IF(I356="T",0,"Isi Dulu"))))</f>
        <v>Isi Sasaran</v>
      </c>
      <c r="K356" s="595" t="s">
        <v>26</v>
      </c>
      <c r="L356" s="596" t="str">
        <f>IF($D$352="Y/T","Isi Sasaran",IF($E$352=0,0,IF(K356="Y",1,IF(K356="T",0,"Isi Dulu"))))</f>
        <v>Isi Sasaran</v>
      </c>
      <c r="M356" s="850"/>
      <c r="N356" s="853"/>
    </row>
    <row r="357" spans="2:14" ht="15.75">
      <c r="B357" s="836">
        <v>10</v>
      </c>
      <c r="C357" s="839"/>
      <c r="D357" s="857" t="s">
        <v>26</v>
      </c>
      <c r="E357" s="854" t="str">
        <f>IF(D357="Y",1,IF(D357="T",0,IF(D357="Y/T","Belum diisi","Error")))</f>
        <v>Belum diisi</v>
      </c>
      <c r="F357" s="528">
        <v>1</v>
      </c>
      <c r="G357" s="529"/>
      <c r="H357" s="600" t="str">
        <f t="shared" si="6"/>
        <v>Belum Diisi</v>
      </c>
      <c r="I357" s="590" t="s">
        <v>26</v>
      </c>
      <c r="J357" s="591" t="str">
        <f>IF($D$357="Y/T","Isi Sasaran",IF($E$357=0,0,IF(I357="Y",1,IF(I357="T",0,"Isi Dulu"))))</f>
        <v>Isi Sasaran</v>
      </c>
      <c r="K357" s="590" t="s">
        <v>26</v>
      </c>
      <c r="L357" s="591" t="str">
        <f>IF($D$357="Y/T","Isi Sasaran",IF($E$357=0,0,IF(K357="Y",1,IF(K357="T",0,"Isi Dulu"))))</f>
        <v>Isi Sasaran</v>
      </c>
      <c r="M357" s="848" t="s">
        <v>26</v>
      </c>
      <c r="N357" s="851" t="str">
        <f>IF(M357="Y",1,IF(M357="T",0,IF(M357="Y/T","Belum diisi","Error")))</f>
        <v>Belum diisi</v>
      </c>
    </row>
    <row r="358" spans="2:14" ht="15.75">
      <c r="B358" s="837"/>
      <c r="C358" s="840"/>
      <c r="D358" s="858"/>
      <c r="E358" s="855"/>
      <c r="F358" s="549">
        <v>2</v>
      </c>
      <c r="G358" s="550"/>
      <c r="H358" s="598" t="str">
        <f t="shared" si="6"/>
        <v>Belum Diisi</v>
      </c>
      <c r="I358" s="592" t="s">
        <v>26</v>
      </c>
      <c r="J358" s="593" t="str">
        <f>IF($D$357="Y/T","Isi Sasaran",IF($E$357=0,0,IF(I358="Y",1,IF(I358="T",0,"Isi Dulu"))))</f>
        <v>Isi Sasaran</v>
      </c>
      <c r="K358" s="592" t="s">
        <v>26</v>
      </c>
      <c r="L358" s="593" t="str">
        <f>IF($D$357="Y/T","Isi Sasaran",IF($E$357=0,0,IF(K358="Y",1,IF(K358="T",0,"Isi Dulu"))))</f>
        <v>Isi Sasaran</v>
      </c>
      <c r="M358" s="849"/>
      <c r="N358" s="852"/>
    </row>
    <row r="359" spans="2:14" ht="15.75">
      <c r="B359" s="837"/>
      <c r="C359" s="840"/>
      <c r="D359" s="858"/>
      <c r="E359" s="855"/>
      <c r="F359" s="549">
        <v>3</v>
      </c>
      <c r="G359" s="550"/>
      <c r="H359" s="598" t="str">
        <f t="shared" si="6"/>
        <v>Belum Diisi</v>
      </c>
      <c r="I359" s="592" t="s">
        <v>26</v>
      </c>
      <c r="J359" s="593" t="str">
        <f>IF($D$357="Y/T","Isi Sasaran",IF($E$357=0,0,IF(I359="Y",1,IF(I359="T",0,"Isi Dulu"))))</f>
        <v>Isi Sasaran</v>
      </c>
      <c r="K359" s="592" t="s">
        <v>26</v>
      </c>
      <c r="L359" s="593" t="str">
        <f>IF($D$357="Y/T","Isi Sasaran",IF($E$357=0,0,IF(K359="Y",1,IF(K359="T",0,"Isi Dulu"))))</f>
        <v>Isi Sasaran</v>
      </c>
      <c r="M359" s="849"/>
      <c r="N359" s="852"/>
    </row>
    <row r="360" spans="2:14" ht="15.75">
      <c r="B360" s="837"/>
      <c r="C360" s="840"/>
      <c r="D360" s="858"/>
      <c r="E360" s="855"/>
      <c r="F360" s="549">
        <v>4</v>
      </c>
      <c r="G360" s="550"/>
      <c r="H360" s="598" t="str">
        <f t="shared" si="6"/>
        <v>Belum Diisi</v>
      </c>
      <c r="I360" s="592" t="s">
        <v>26</v>
      </c>
      <c r="J360" s="593" t="str">
        <f>IF($D$357="Y/T","Isi Sasaran",IF($E$357=0,0,IF(I360="Y",1,IF(I360="T",0,"Isi Dulu"))))</f>
        <v>Isi Sasaran</v>
      </c>
      <c r="K360" s="592" t="s">
        <v>26</v>
      </c>
      <c r="L360" s="593" t="str">
        <f>IF($D$357="Y/T","Isi Sasaran",IF($E$357=0,0,IF(K360="Y",1,IF(K360="T",0,"Isi Dulu"))))</f>
        <v>Isi Sasaran</v>
      </c>
      <c r="M360" s="849"/>
      <c r="N360" s="852"/>
    </row>
    <row r="361" spans="2:14" ht="15.75">
      <c r="B361" s="838"/>
      <c r="C361" s="841"/>
      <c r="D361" s="859"/>
      <c r="E361" s="856"/>
      <c r="F361" s="569">
        <v>5</v>
      </c>
      <c r="G361" s="570"/>
      <c r="H361" s="599" t="str">
        <f t="shared" si="6"/>
        <v>Belum Diisi</v>
      </c>
      <c r="I361" s="595" t="s">
        <v>26</v>
      </c>
      <c r="J361" s="596" t="str">
        <f>IF($D$357="Y/T","Isi Sasaran",IF($E$357=0,0,IF(I361="Y",1,IF(I361="T",0,"Isi Dulu"))))</f>
        <v>Isi Sasaran</v>
      </c>
      <c r="K361" s="595" t="s">
        <v>26</v>
      </c>
      <c r="L361" s="596" t="str">
        <f>IF($D$357="Y/T","Isi Sasaran",IF($E$357=0,0,IF(K361="Y",1,IF(K361="T",0,"Isi Dulu"))))</f>
        <v>Isi Sasaran</v>
      </c>
      <c r="M361" s="850"/>
      <c r="N361" s="853"/>
    </row>
    <row r="362" spans="2:14" ht="15.75">
      <c r="B362" s="836">
        <v>11</v>
      </c>
      <c r="C362" s="839"/>
      <c r="D362" s="857" t="s">
        <v>26</v>
      </c>
      <c r="E362" s="854" t="str">
        <f>IF(D362="Y",1,IF(D362="T",0,IF(D362="Y/T","Belum diisi","Error")))</f>
        <v>Belum diisi</v>
      </c>
      <c r="F362" s="528">
        <v>1</v>
      </c>
      <c r="G362" s="529"/>
      <c r="H362" s="600" t="str">
        <f t="shared" si="6"/>
        <v>Belum Diisi</v>
      </c>
      <c r="I362" s="590" t="s">
        <v>26</v>
      </c>
      <c r="J362" s="591" t="str">
        <f>IF($D$362="Y/T","Isi Sasaran",IF($E$362=0,0,IF(I362="Y",1,IF(I362="T",0,"Isi Dulu"))))</f>
        <v>Isi Sasaran</v>
      </c>
      <c r="K362" s="590" t="s">
        <v>26</v>
      </c>
      <c r="L362" s="591" t="str">
        <f>IF($D$362="Y/T","Isi Sasaran",IF($E$362=0,0,IF(K362="Y",1,IF(K362="T",0,"Isi Dulu"))))</f>
        <v>Isi Sasaran</v>
      </c>
      <c r="M362" s="848" t="s">
        <v>26</v>
      </c>
      <c r="N362" s="851" t="str">
        <f>IF(M362="Y",1,IF(M362="T",0,IF(M362="Y/T","Belum diisi","Error")))</f>
        <v>Belum diisi</v>
      </c>
    </row>
    <row r="363" spans="2:14" ht="15.75">
      <c r="B363" s="837"/>
      <c r="C363" s="840"/>
      <c r="D363" s="858"/>
      <c r="E363" s="855"/>
      <c r="F363" s="549">
        <v>2</v>
      </c>
      <c r="G363" s="550"/>
      <c r="H363" s="598" t="str">
        <f t="shared" si="6"/>
        <v>Belum Diisi</v>
      </c>
      <c r="I363" s="592" t="s">
        <v>26</v>
      </c>
      <c r="J363" s="593" t="str">
        <f>IF($D$362="Y/T","Isi Sasaran",IF($E$362=0,0,IF(I363="Y",1,IF(I363="T",0,"Isi Dulu"))))</f>
        <v>Isi Sasaran</v>
      </c>
      <c r="K363" s="592" t="s">
        <v>26</v>
      </c>
      <c r="L363" s="593" t="str">
        <f>IF($D$362="Y/T","Isi Sasaran",IF($E$362=0,0,IF(K363="Y",1,IF(K363="T",0,"Isi Dulu"))))</f>
        <v>Isi Sasaran</v>
      </c>
      <c r="M363" s="849"/>
      <c r="N363" s="852"/>
    </row>
    <row r="364" spans="2:14" ht="15.75">
      <c r="B364" s="837"/>
      <c r="C364" s="840"/>
      <c r="D364" s="858"/>
      <c r="E364" s="855"/>
      <c r="F364" s="549">
        <v>3</v>
      </c>
      <c r="G364" s="550"/>
      <c r="H364" s="598" t="str">
        <f t="shared" si="6"/>
        <v>Belum Diisi</v>
      </c>
      <c r="I364" s="592" t="s">
        <v>26</v>
      </c>
      <c r="J364" s="593" t="str">
        <f>IF($D$362="Y/T","Isi Sasaran",IF($E$362=0,0,IF(I364="Y",1,IF(I364="T",0,"Isi Dulu"))))</f>
        <v>Isi Sasaran</v>
      </c>
      <c r="K364" s="592" t="s">
        <v>26</v>
      </c>
      <c r="L364" s="593" t="str">
        <f>IF($D$362="Y/T","Isi Sasaran",IF($E$362=0,0,IF(K364="Y",1,IF(K364="T",0,"Isi Dulu"))))</f>
        <v>Isi Sasaran</v>
      </c>
      <c r="M364" s="849"/>
      <c r="N364" s="852"/>
    </row>
    <row r="365" spans="2:14" ht="15.75">
      <c r="B365" s="837"/>
      <c r="C365" s="840"/>
      <c r="D365" s="858"/>
      <c r="E365" s="855"/>
      <c r="F365" s="549">
        <v>4</v>
      </c>
      <c r="G365" s="550"/>
      <c r="H365" s="598" t="str">
        <f t="shared" si="6"/>
        <v>Belum Diisi</v>
      </c>
      <c r="I365" s="592" t="s">
        <v>26</v>
      </c>
      <c r="J365" s="593" t="str">
        <f>IF($D$362="Y/T","Isi Sasaran",IF($E$362=0,0,IF(I365="Y",1,IF(I365="T",0,"Isi Dulu"))))</f>
        <v>Isi Sasaran</v>
      </c>
      <c r="K365" s="592" t="s">
        <v>26</v>
      </c>
      <c r="L365" s="593" t="str">
        <f>IF($D$362="Y/T","Isi Sasaran",IF($E$362=0,0,IF(K365="Y",1,IF(K365="T",0,"Isi Dulu"))))</f>
        <v>Isi Sasaran</v>
      </c>
      <c r="M365" s="849"/>
      <c r="N365" s="852"/>
    </row>
    <row r="366" spans="2:14" ht="15.75">
      <c r="B366" s="838"/>
      <c r="C366" s="841"/>
      <c r="D366" s="859"/>
      <c r="E366" s="856"/>
      <c r="F366" s="569">
        <v>5</v>
      </c>
      <c r="G366" s="570"/>
      <c r="H366" s="599" t="str">
        <f t="shared" si="6"/>
        <v>Belum Diisi</v>
      </c>
      <c r="I366" s="595" t="s">
        <v>26</v>
      </c>
      <c r="J366" s="596" t="str">
        <f>IF($D$362="Y/T","Isi Sasaran",IF($E$362=0,0,IF(I366="Y",1,IF(I366="T",0,"Isi Dulu"))))</f>
        <v>Isi Sasaran</v>
      </c>
      <c r="K366" s="595" t="s">
        <v>26</v>
      </c>
      <c r="L366" s="596" t="str">
        <f>IF($D$362="Y/T","Isi Sasaran",IF($E$362=0,0,IF(K366="Y",1,IF(K366="T",0,"Isi Dulu"))))</f>
        <v>Isi Sasaran</v>
      </c>
      <c r="M366" s="850"/>
      <c r="N366" s="853"/>
    </row>
    <row r="367" spans="2:14" ht="15.75">
      <c r="B367" s="836">
        <v>12</v>
      </c>
      <c r="C367" s="839"/>
      <c r="D367" s="857" t="s">
        <v>26</v>
      </c>
      <c r="E367" s="854" t="str">
        <f>IF(D367="Y",1,IF(D367="T",0,IF(D367="Y/T","Belum diisi","Error")))</f>
        <v>Belum diisi</v>
      </c>
      <c r="F367" s="528">
        <v>1</v>
      </c>
      <c r="G367" s="529"/>
      <c r="H367" s="600" t="str">
        <f t="shared" si="6"/>
        <v>Belum Diisi</v>
      </c>
      <c r="I367" s="590" t="s">
        <v>26</v>
      </c>
      <c r="J367" s="591" t="str">
        <f>IF($D$367="Y/T","Isi Sasaran",IF($E$367=0,0,IF(I367="Y",1,IF(I367="T",0,"Isi Dulu"))))</f>
        <v>Isi Sasaran</v>
      </c>
      <c r="K367" s="590" t="s">
        <v>26</v>
      </c>
      <c r="L367" s="591" t="str">
        <f>IF($D$367="Y/T","Isi Sasaran",IF($E$367=0,0,IF(K367="Y",1,IF(K367="T",0,"Isi Dulu"))))</f>
        <v>Isi Sasaran</v>
      </c>
      <c r="M367" s="848" t="s">
        <v>26</v>
      </c>
      <c r="N367" s="851" t="str">
        <f>IF(M367="Y",1,IF(M367="T",0,IF(M367="Y/T","Belum diisi","Error")))</f>
        <v>Belum diisi</v>
      </c>
    </row>
    <row r="368" spans="2:14" ht="15.75">
      <c r="B368" s="837"/>
      <c r="C368" s="840"/>
      <c r="D368" s="858"/>
      <c r="E368" s="855"/>
      <c r="F368" s="549">
        <v>2</v>
      </c>
      <c r="G368" s="550"/>
      <c r="H368" s="598" t="str">
        <f t="shared" si="6"/>
        <v>Belum Diisi</v>
      </c>
      <c r="I368" s="592" t="s">
        <v>26</v>
      </c>
      <c r="J368" s="593" t="str">
        <f>IF($D$367="Y/T","Isi Sasaran",IF($E$367=0,0,IF(I368="Y",1,IF(I368="T",0,"Isi Dulu"))))</f>
        <v>Isi Sasaran</v>
      </c>
      <c r="K368" s="592" t="s">
        <v>26</v>
      </c>
      <c r="L368" s="593" t="str">
        <f>IF($D$367="Y/T","Isi Sasaran",IF($E$367=0,0,IF(K368="Y",1,IF(K368="T",0,"Isi Dulu"))))</f>
        <v>Isi Sasaran</v>
      </c>
      <c r="M368" s="849"/>
      <c r="N368" s="852"/>
    </row>
    <row r="369" spans="2:14" ht="15.75">
      <c r="B369" s="837"/>
      <c r="C369" s="840"/>
      <c r="D369" s="858"/>
      <c r="E369" s="855"/>
      <c r="F369" s="549">
        <v>3</v>
      </c>
      <c r="G369" s="550"/>
      <c r="H369" s="598" t="str">
        <f t="shared" si="6"/>
        <v>Belum Diisi</v>
      </c>
      <c r="I369" s="592" t="s">
        <v>26</v>
      </c>
      <c r="J369" s="593" t="str">
        <f>IF($D$367="Y/T","Isi Sasaran",IF($E$367=0,0,IF(I369="Y",1,IF(I369="T",0,"Isi Dulu"))))</f>
        <v>Isi Sasaran</v>
      </c>
      <c r="K369" s="592" t="s">
        <v>26</v>
      </c>
      <c r="L369" s="593" t="str">
        <f>IF($D$367="Y/T","Isi Sasaran",IF($E$367=0,0,IF(K369="Y",1,IF(K369="T",0,"Isi Dulu"))))</f>
        <v>Isi Sasaran</v>
      </c>
      <c r="M369" s="849"/>
      <c r="N369" s="852"/>
    </row>
    <row r="370" spans="2:14" ht="15.75">
      <c r="B370" s="837"/>
      <c r="C370" s="840"/>
      <c r="D370" s="858"/>
      <c r="E370" s="855"/>
      <c r="F370" s="549">
        <v>4</v>
      </c>
      <c r="G370" s="550"/>
      <c r="H370" s="598" t="str">
        <f t="shared" si="6"/>
        <v>Belum Diisi</v>
      </c>
      <c r="I370" s="592" t="s">
        <v>26</v>
      </c>
      <c r="J370" s="593" t="str">
        <f>IF($D$367="Y/T","Isi Sasaran",IF($E$367=0,0,IF(I370="Y",1,IF(I370="T",0,"Isi Dulu"))))</f>
        <v>Isi Sasaran</v>
      </c>
      <c r="K370" s="592" t="s">
        <v>26</v>
      </c>
      <c r="L370" s="593" t="str">
        <f>IF($D$367="Y/T","Isi Sasaran",IF($E$367=0,0,IF(K370="Y",1,IF(K370="T",0,"Isi Dulu"))))</f>
        <v>Isi Sasaran</v>
      </c>
      <c r="M370" s="849"/>
      <c r="N370" s="852"/>
    </row>
    <row r="371" spans="2:14" ht="15.75">
      <c r="B371" s="838"/>
      <c r="C371" s="841"/>
      <c r="D371" s="859"/>
      <c r="E371" s="856"/>
      <c r="F371" s="569">
        <v>5</v>
      </c>
      <c r="G371" s="570"/>
      <c r="H371" s="599" t="str">
        <f t="shared" si="6"/>
        <v>Belum Diisi</v>
      </c>
      <c r="I371" s="595" t="s">
        <v>26</v>
      </c>
      <c r="J371" s="596" t="str">
        <f>IF($D$367="Y/T","Isi Sasaran",IF($E$367=0,0,IF(I371="Y",1,IF(I371="T",0,"Isi Dulu"))))</f>
        <v>Isi Sasaran</v>
      </c>
      <c r="K371" s="595" t="s">
        <v>26</v>
      </c>
      <c r="L371" s="596" t="str">
        <f>IF($D$367="Y/T","Isi Sasaran",IF($E$367=0,0,IF(K371="Y",1,IF(K371="T",0,"Isi Dulu"))))</f>
        <v>Isi Sasaran</v>
      </c>
      <c r="M371" s="850"/>
      <c r="N371" s="853"/>
    </row>
    <row r="372" spans="2:14" ht="15.75">
      <c r="B372" s="836">
        <v>13</v>
      </c>
      <c r="C372" s="839"/>
      <c r="D372" s="857" t="s">
        <v>26</v>
      </c>
      <c r="E372" s="854" t="str">
        <f>IF(D372="Y",1,IF(D372="T",0,IF(D372="Y/T","Belum diisi","Error")))</f>
        <v>Belum diisi</v>
      </c>
      <c r="F372" s="528">
        <v>1</v>
      </c>
      <c r="G372" s="529"/>
      <c r="H372" s="600" t="str">
        <f t="shared" si="6"/>
        <v>Belum Diisi</v>
      </c>
      <c r="I372" s="590" t="s">
        <v>26</v>
      </c>
      <c r="J372" s="591" t="str">
        <f>IF($D$372="Y/T","Isi Sasaran",IF($E$372=0,0,IF(I372="Y",1,IF(I372="T",0,"Isi Dulu"))))</f>
        <v>Isi Sasaran</v>
      </c>
      <c r="K372" s="590" t="s">
        <v>26</v>
      </c>
      <c r="L372" s="591" t="str">
        <f>IF($D$372="Y/T","Isi Sasaran",IF($E$372=0,0,IF(K372="Y",1,IF(K372="T",0,"Isi Dulu"))))</f>
        <v>Isi Sasaran</v>
      </c>
      <c r="M372" s="848" t="s">
        <v>26</v>
      </c>
      <c r="N372" s="851" t="str">
        <f>IF(M372="Y",1,IF(M372="T",0,IF(M372="Y/T","Belum diisi","Error")))</f>
        <v>Belum diisi</v>
      </c>
    </row>
    <row r="373" spans="2:14" ht="15.75">
      <c r="B373" s="837"/>
      <c r="C373" s="840"/>
      <c r="D373" s="858"/>
      <c r="E373" s="855"/>
      <c r="F373" s="549">
        <v>2</v>
      </c>
      <c r="G373" s="550"/>
      <c r="H373" s="598" t="str">
        <f t="shared" si="6"/>
        <v>Belum Diisi</v>
      </c>
      <c r="I373" s="592" t="s">
        <v>26</v>
      </c>
      <c r="J373" s="593" t="str">
        <f>IF($D$372="Y/T","Isi Sasaran",IF($E$372=0,0,IF(I373="Y",1,IF(I373="T",0,"Isi Dulu"))))</f>
        <v>Isi Sasaran</v>
      </c>
      <c r="K373" s="592" t="s">
        <v>26</v>
      </c>
      <c r="L373" s="593" t="str">
        <f>IF($D$372="Y/T","Isi Sasaran",IF($E$372=0,0,IF(K373="Y",1,IF(K373="T",0,"Isi Dulu"))))</f>
        <v>Isi Sasaran</v>
      </c>
      <c r="M373" s="849"/>
      <c r="N373" s="852"/>
    </row>
    <row r="374" spans="2:14" ht="15.75">
      <c r="B374" s="837"/>
      <c r="C374" s="840"/>
      <c r="D374" s="858"/>
      <c r="E374" s="855"/>
      <c r="F374" s="549">
        <v>3</v>
      </c>
      <c r="G374" s="550"/>
      <c r="H374" s="598" t="str">
        <f t="shared" si="6"/>
        <v>Belum Diisi</v>
      </c>
      <c r="I374" s="592" t="s">
        <v>26</v>
      </c>
      <c r="J374" s="593" t="str">
        <f>IF($D$372="Y/T","Isi Sasaran",IF($E$372=0,0,IF(I374="Y",1,IF(I374="T",0,"Isi Dulu"))))</f>
        <v>Isi Sasaran</v>
      </c>
      <c r="K374" s="592" t="s">
        <v>26</v>
      </c>
      <c r="L374" s="593" t="str">
        <f>IF($D$372="Y/T","Isi Sasaran",IF($E$372=0,0,IF(K374="Y",1,IF(K374="T",0,"Isi Dulu"))))</f>
        <v>Isi Sasaran</v>
      </c>
      <c r="M374" s="849"/>
      <c r="N374" s="852"/>
    </row>
    <row r="375" spans="2:14" ht="15.75">
      <c r="B375" s="837"/>
      <c r="C375" s="840"/>
      <c r="D375" s="858"/>
      <c r="E375" s="855"/>
      <c r="F375" s="549">
        <v>4</v>
      </c>
      <c r="G375" s="550"/>
      <c r="H375" s="598" t="str">
        <f t="shared" si="6"/>
        <v>Belum Diisi</v>
      </c>
      <c r="I375" s="592" t="s">
        <v>26</v>
      </c>
      <c r="J375" s="593" t="str">
        <f>IF($D$372="Y/T","Isi Sasaran",IF($E$372=0,0,IF(I375="Y",1,IF(I375="T",0,"Isi Dulu"))))</f>
        <v>Isi Sasaran</v>
      </c>
      <c r="K375" s="592" t="s">
        <v>26</v>
      </c>
      <c r="L375" s="593" t="str">
        <f>IF($D$372="Y/T","Isi Sasaran",IF($E$372=0,0,IF(K375="Y",1,IF(K375="T",0,"Isi Dulu"))))</f>
        <v>Isi Sasaran</v>
      </c>
      <c r="M375" s="849"/>
      <c r="N375" s="852"/>
    </row>
    <row r="376" spans="2:14" ht="15.75">
      <c r="B376" s="838"/>
      <c r="C376" s="841"/>
      <c r="D376" s="859"/>
      <c r="E376" s="856"/>
      <c r="F376" s="569">
        <v>5</v>
      </c>
      <c r="G376" s="570"/>
      <c r="H376" s="599" t="str">
        <f t="shared" ref="H376:H411" si="7">IF(OR(J376="Isi Dulu",L376="Isi Dulu",J376="Isi Sasaran",L376="Isi Sasaran"),"Belum Diisi",IF(SUM(J376,L376)=2,1,IF(SUM(J376,L376)=1,0,IF(SUM(J376,L376)=0,0,"Error"))))</f>
        <v>Belum Diisi</v>
      </c>
      <c r="I376" s="595" t="s">
        <v>26</v>
      </c>
      <c r="J376" s="596" t="str">
        <f>IF($D$372="Y/T","Isi Sasaran",IF($E$372=0,0,IF(I376="Y",1,IF(I376="T",0,"Isi Dulu"))))</f>
        <v>Isi Sasaran</v>
      </c>
      <c r="K376" s="595" t="s">
        <v>26</v>
      </c>
      <c r="L376" s="596" t="str">
        <f>IF($D$372="Y/T","Isi Sasaran",IF($E$372=0,0,IF(K376="Y",1,IF(K376="T",0,"Isi Dulu"))))</f>
        <v>Isi Sasaran</v>
      </c>
      <c r="M376" s="850"/>
      <c r="N376" s="853"/>
    </row>
    <row r="377" spans="2:14" ht="15.75">
      <c r="B377" s="836">
        <v>14</v>
      </c>
      <c r="C377" s="839"/>
      <c r="D377" s="857" t="s">
        <v>26</v>
      </c>
      <c r="E377" s="854" t="str">
        <f>IF(D377="Y",1,IF(D377="T",0,IF(D377="Y/T","Belum diisi","Error")))</f>
        <v>Belum diisi</v>
      </c>
      <c r="F377" s="528">
        <v>1</v>
      </c>
      <c r="G377" s="529"/>
      <c r="H377" s="600" t="str">
        <f t="shared" si="7"/>
        <v>Belum Diisi</v>
      </c>
      <c r="I377" s="590" t="s">
        <v>26</v>
      </c>
      <c r="J377" s="591" t="str">
        <f>IF($D$377="Y/T","Isi Sasaran",IF($E$377=0,0,IF(I377="Y",1,IF(I377="T",0,"Isi Dulu"))))</f>
        <v>Isi Sasaran</v>
      </c>
      <c r="K377" s="590" t="s">
        <v>26</v>
      </c>
      <c r="L377" s="591" t="str">
        <f>IF($D$377="Y/T","Isi Sasaran",IF($E$377=0,0,IF(K377="Y",1,IF(K377="T",0,"Isi Dulu"))))</f>
        <v>Isi Sasaran</v>
      </c>
      <c r="M377" s="848" t="s">
        <v>26</v>
      </c>
      <c r="N377" s="851" t="str">
        <f>IF(M377="Y",1,IF(M377="T",0,IF(M377="Y/T","Belum diisi","Error")))</f>
        <v>Belum diisi</v>
      </c>
    </row>
    <row r="378" spans="2:14" ht="15.75">
      <c r="B378" s="837"/>
      <c r="C378" s="840"/>
      <c r="D378" s="858"/>
      <c r="E378" s="855"/>
      <c r="F378" s="549">
        <v>2</v>
      </c>
      <c r="G378" s="550"/>
      <c r="H378" s="598" t="str">
        <f t="shared" si="7"/>
        <v>Belum Diisi</v>
      </c>
      <c r="I378" s="592" t="s">
        <v>26</v>
      </c>
      <c r="J378" s="593" t="str">
        <f>IF($D$377="Y/T","Isi Sasaran",IF($E$377=0,0,IF(I378="Y",1,IF(I378="T",0,"Isi Dulu"))))</f>
        <v>Isi Sasaran</v>
      </c>
      <c r="K378" s="592" t="s">
        <v>26</v>
      </c>
      <c r="L378" s="593" t="str">
        <f>IF($D$377="Y/T","Isi Sasaran",IF($E$377=0,0,IF(K378="Y",1,IF(K378="T",0,"Isi Dulu"))))</f>
        <v>Isi Sasaran</v>
      </c>
      <c r="M378" s="849"/>
      <c r="N378" s="852"/>
    </row>
    <row r="379" spans="2:14" ht="15.75">
      <c r="B379" s="837"/>
      <c r="C379" s="840"/>
      <c r="D379" s="858"/>
      <c r="E379" s="855"/>
      <c r="F379" s="549">
        <v>3</v>
      </c>
      <c r="G379" s="550"/>
      <c r="H379" s="598" t="str">
        <f t="shared" si="7"/>
        <v>Belum Diisi</v>
      </c>
      <c r="I379" s="592" t="s">
        <v>26</v>
      </c>
      <c r="J379" s="593" t="str">
        <f>IF($D$377="Y/T","Isi Sasaran",IF($E$377=0,0,IF(I379="Y",1,IF(I379="T",0,"Isi Dulu"))))</f>
        <v>Isi Sasaran</v>
      </c>
      <c r="K379" s="592" t="s">
        <v>26</v>
      </c>
      <c r="L379" s="593" t="str">
        <f>IF($D$377="Y/T","Isi Sasaran",IF($E$377=0,0,IF(K379="Y",1,IF(K379="T",0,"Isi Dulu"))))</f>
        <v>Isi Sasaran</v>
      </c>
      <c r="M379" s="849"/>
      <c r="N379" s="852"/>
    </row>
    <row r="380" spans="2:14" ht="15.75">
      <c r="B380" s="837"/>
      <c r="C380" s="840"/>
      <c r="D380" s="858"/>
      <c r="E380" s="855"/>
      <c r="F380" s="549">
        <v>4</v>
      </c>
      <c r="G380" s="550"/>
      <c r="H380" s="598" t="str">
        <f t="shared" si="7"/>
        <v>Belum Diisi</v>
      </c>
      <c r="I380" s="592" t="s">
        <v>26</v>
      </c>
      <c r="J380" s="593" t="str">
        <f>IF($D$377="Y/T","Isi Sasaran",IF($E$377=0,0,IF(I380="Y",1,IF(I380="T",0,"Isi Dulu"))))</f>
        <v>Isi Sasaran</v>
      </c>
      <c r="K380" s="592" t="s">
        <v>26</v>
      </c>
      <c r="L380" s="593" t="str">
        <f>IF($D$377="Y/T","Isi Sasaran",IF($E$377=0,0,IF(K380="Y",1,IF(K380="T",0,"Isi Dulu"))))</f>
        <v>Isi Sasaran</v>
      </c>
      <c r="M380" s="849"/>
      <c r="N380" s="852"/>
    </row>
    <row r="381" spans="2:14" ht="15.75">
      <c r="B381" s="838"/>
      <c r="C381" s="841"/>
      <c r="D381" s="859"/>
      <c r="E381" s="856"/>
      <c r="F381" s="569">
        <v>5</v>
      </c>
      <c r="G381" s="570"/>
      <c r="H381" s="599" t="str">
        <f t="shared" si="7"/>
        <v>Belum Diisi</v>
      </c>
      <c r="I381" s="595" t="s">
        <v>26</v>
      </c>
      <c r="J381" s="596" t="str">
        <f>IF($D$377="Y/T","Isi Sasaran",IF($E$377=0,0,IF(I381="Y",1,IF(I381="T",0,"Isi Dulu"))))</f>
        <v>Isi Sasaran</v>
      </c>
      <c r="K381" s="595" t="s">
        <v>26</v>
      </c>
      <c r="L381" s="596" t="str">
        <f>IF($D$377="Y/T","Isi Sasaran",IF($E$377=0,0,IF(K381="Y",1,IF(K381="T",0,"Isi Dulu"))))</f>
        <v>Isi Sasaran</v>
      </c>
      <c r="M381" s="850"/>
      <c r="N381" s="853"/>
    </row>
    <row r="382" spans="2:14" ht="15.75">
      <c r="B382" s="836">
        <v>15</v>
      </c>
      <c r="C382" s="839"/>
      <c r="D382" s="857" t="s">
        <v>26</v>
      </c>
      <c r="E382" s="854" t="str">
        <f>IF(D382="Y",1,IF(D382="T",0,IF(D382="Y/T","Belum diisi","Error")))</f>
        <v>Belum diisi</v>
      </c>
      <c r="F382" s="528">
        <v>1</v>
      </c>
      <c r="G382" s="529"/>
      <c r="H382" s="600" t="str">
        <f t="shared" si="7"/>
        <v>Belum Diisi</v>
      </c>
      <c r="I382" s="590" t="s">
        <v>26</v>
      </c>
      <c r="J382" s="591" t="str">
        <f>IF($D$382="Y/T","Isi Sasaran",IF($E$382=0,0,IF(I382="Y",1,IF(I382="T",0,"Isi Dulu"))))</f>
        <v>Isi Sasaran</v>
      </c>
      <c r="K382" s="590" t="s">
        <v>26</v>
      </c>
      <c r="L382" s="591" t="str">
        <f>IF($D$382="Y/T","Isi Sasaran",IF($E$382=0,0,IF(K382="Y",1,IF(K382="T",0,"Isi Dulu"))))</f>
        <v>Isi Sasaran</v>
      </c>
      <c r="M382" s="848" t="s">
        <v>26</v>
      </c>
      <c r="N382" s="851" t="str">
        <f>IF(M382="Y",1,IF(M382="T",0,IF(M382="Y/T","Belum diisi","Error")))</f>
        <v>Belum diisi</v>
      </c>
    </row>
    <row r="383" spans="2:14" ht="15.75">
      <c r="B383" s="837"/>
      <c r="C383" s="840"/>
      <c r="D383" s="858"/>
      <c r="E383" s="855"/>
      <c r="F383" s="549">
        <v>2</v>
      </c>
      <c r="G383" s="550"/>
      <c r="H383" s="598" t="str">
        <f t="shared" si="7"/>
        <v>Belum Diisi</v>
      </c>
      <c r="I383" s="592" t="s">
        <v>26</v>
      </c>
      <c r="J383" s="593" t="str">
        <f>IF($D$382="Y/T","Isi Sasaran",IF($E$382=0,0,IF(I383="Y",1,IF(I383="T",0,"Isi Dulu"))))</f>
        <v>Isi Sasaran</v>
      </c>
      <c r="K383" s="592" t="s">
        <v>26</v>
      </c>
      <c r="L383" s="593" t="str">
        <f>IF($D$382="Y/T","Isi Sasaran",IF($E$382=0,0,IF(K383="Y",1,IF(K383="T",0,"Isi Dulu"))))</f>
        <v>Isi Sasaran</v>
      </c>
      <c r="M383" s="849"/>
      <c r="N383" s="852"/>
    </row>
    <row r="384" spans="2:14" ht="15.75">
      <c r="B384" s="837"/>
      <c r="C384" s="840"/>
      <c r="D384" s="858"/>
      <c r="E384" s="855"/>
      <c r="F384" s="549">
        <v>3</v>
      </c>
      <c r="G384" s="550"/>
      <c r="H384" s="598" t="str">
        <f t="shared" si="7"/>
        <v>Belum Diisi</v>
      </c>
      <c r="I384" s="592" t="s">
        <v>26</v>
      </c>
      <c r="J384" s="593" t="str">
        <f>IF($D$382="Y/T","Isi Sasaran",IF($E$382=0,0,IF(I384="Y",1,IF(I384="T",0,"Isi Dulu"))))</f>
        <v>Isi Sasaran</v>
      </c>
      <c r="K384" s="592" t="s">
        <v>26</v>
      </c>
      <c r="L384" s="593" t="str">
        <f>IF($D$382="Y/T","Isi Sasaran",IF($E$382=0,0,IF(K384="Y",1,IF(K384="T",0,"Isi Dulu"))))</f>
        <v>Isi Sasaran</v>
      </c>
      <c r="M384" s="849"/>
      <c r="N384" s="852"/>
    </row>
    <row r="385" spans="2:14" ht="15.75">
      <c r="B385" s="837"/>
      <c r="C385" s="840"/>
      <c r="D385" s="858"/>
      <c r="E385" s="855"/>
      <c r="F385" s="549">
        <v>4</v>
      </c>
      <c r="G385" s="550"/>
      <c r="H385" s="598" t="str">
        <f t="shared" si="7"/>
        <v>Belum Diisi</v>
      </c>
      <c r="I385" s="592" t="s">
        <v>26</v>
      </c>
      <c r="J385" s="593" t="str">
        <f>IF($D$382="Y/T","Isi Sasaran",IF($E$382=0,0,IF(I385="Y",1,IF(I385="T",0,"Isi Dulu"))))</f>
        <v>Isi Sasaran</v>
      </c>
      <c r="K385" s="592" t="s">
        <v>26</v>
      </c>
      <c r="L385" s="593" t="str">
        <f>IF($D$382="Y/T","Isi Sasaran",IF($E$382=0,0,IF(K385="Y",1,IF(K385="T",0,"Isi Dulu"))))</f>
        <v>Isi Sasaran</v>
      </c>
      <c r="M385" s="849"/>
      <c r="N385" s="852"/>
    </row>
    <row r="386" spans="2:14" ht="15.75">
      <c r="B386" s="838"/>
      <c r="C386" s="841"/>
      <c r="D386" s="859"/>
      <c r="E386" s="856"/>
      <c r="F386" s="569">
        <v>5</v>
      </c>
      <c r="G386" s="570"/>
      <c r="H386" s="599" t="str">
        <f t="shared" si="7"/>
        <v>Belum Diisi</v>
      </c>
      <c r="I386" s="595" t="s">
        <v>26</v>
      </c>
      <c r="J386" s="596" t="str">
        <f>IF($D$382="Y/T","Isi Sasaran",IF($E$382=0,0,IF(I386="Y",1,IF(I386="T",0,"Isi Dulu"))))</f>
        <v>Isi Sasaran</v>
      </c>
      <c r="K386" s="595" t="s">
        <v>26</v>
      </c>
      <c r="L386" s="596" t="str">
        <f>IF($D$382="Y/T","Isi Sasaran",IF($E$382=0,0,IF(K386="Y",1,IF(K386="T",0,"Isi Dulu"))))</f>
        <v>Isi Sasaran</v>
      </c>
      <c r="M386" s="850"/>
      <c r="N386" s="853"/>
    </row>
    <row r="387" spans="2:14" ht="15.75">
      <c r="B387" s="836">
        <v>16</v>
      </c>
      <c r="C387" s="839"/>
      <c r="D387" s="857" t="s">
        <v>26</v>
      </c>
      <c r="E387" s="854" t="str">
        <f>IF(D387="Y",1,IF(D387="T",0,IF(D387="Y/T","Belum diisi","Error")))</f>
        <v>Belum diisi</v>
      </c>
      <c r="F387" s="528">
        <v>1</v>
      </c>
      <c r="G387" s="529"/>
      <c r="H387" s="600" t="str">
        <f t="shared" si="7"/>
        <v>Belum Diisi</v>
      </c>
      <c r="I387" s="590" t="s">
        <v>26</v>
      </c>
      <c r="J387" s="591" t="str">
        <f>IF($D$387="Y/T","Isi Sasaran",IF($E$387=0,0,IF(I387="Y",1,IF(I387="T",0,"Isi Dulu"))))</f>
        <v>Isi Sasaran</v>
      </c>
      <c r="K387" s="590" t="s">
        <v>26</v>
      </c>
      <c r="L387" s="591" t="str">
        <f>IF($D$387="Y/T","Isi Sasaran",IF($E$387=0,0,IF(K387="Y",1,IF(K387="T",0,"Isi Dulu"))))</f>
        <v>Isi Sasaran</v>
      </c>
      <c r="M387" s="848" t="s">
        <v>26</v>
      </c>
      <c r="N387" s="851" t="str">
        <f>IF(M387="Y",1,IF(M387="T",0,IF(M387="Y/T","Belum diisi","Error")))</f>
        <v>Belum diisi</v>
      </c>
    </row>
    <row r="388" spans="2:14" ht="15.75">
      <c r="B388" s="837"/>
      <c r="C388" s="840"/>
      <c r="D388" s="858"/>
      <c r="E388" s="855"/>
      <c r="F388" s="549">
        <v>2</v>
      </c>
      <c r="G388" s="550"/>
      <c r="H388" s="598" t="str">
        <f t="shared" si="7"/>
        <v>Belum Diisi</v>
      </c>
      <c r="I388" s="592" t="s">
        <v>26</v>
      </c>
      <c r="J388" s="593" t="str">
        <f>IF($D$387="Y/T","Isi Sasaran",IF($E$387=0,0,IF(I388="Y",1,IF(I388="T",0,"Isi Dulu"))))</f>
        <v>Isi Sasaran</v>
      </c>
      <c r="K388" s="592" t="s">
        <v>26</v>
      </c>
      <c r="L388" s="593" t="str">
        <f>IF($D$387="Y/T","Isi Sasaran",IF($E$387=0,0,IF(K388="Y",1,IF(K388="T",0,"Isi Dulu"))))</f>
        <v>Isi Sasaran</v>
      </c>
      <c r="M388" s="849"/>
      <c r="N388" s="852"/>
    </row>
    <row r="389" spans="2:14" ht="15.75">
      <c r="B389" s="837"/>
      <c r="C389" s="840"/>
      <c r="D389" s="858"/>
      <c r="E389" s="855"/>
      <c r="F389" s="549">
        <v>3</v>
      </c>
      <c r="G389" s="550"/>
      <c r="H389" s="598" t="str">
        <f t="shared" si="7"/>
        <v>Belum Diisi</v>
      </c>
      <c r="I389" s="592" t="s">
        <v>26</v>
      </c>
      <c r="J389" s="593" t="str">
        <f>IF($D$387="Y/T","Isi Sasaran",IF($E$387=0,0,IF(I389="Y",1,IF(I389="T",0,"Isi Dulu"))))</f>
        <v>Isi Sasaran</v>
      </c>
      <c r="K389" s="592" t="s">
        <v>26</v>
      </c>
      <c r="L389" s="593" t="str">
        <f>IF($D$387="Y/T","Isi Sasaran",IF($E$387=0,0,IF(K389="Y",1,IF(K389="T",0,"Isi Dulu"))))</f>
        <v>Isi Sasaran</v>
      </c>
      <c r="M389" s="849"/>
      <c r="N389" s="852"/>
    </row>
    <row r="390" spans="2:14" ht="15.75">
      <c r="B390" s="837"/>
      <c r="C390" s="840"/>
      <c r="D390" s="858"/>
      <c r="E390" s="855"/>
      <c r="F390" s="549">
        <v>4</v>
      </c>
      <c r="G390" s="550"/>
      <c r="H390" s="598" t="str">
        <f t="shared" si="7"/>
        <v>Belum Diisi</v>
      </c>
      <c r="I390" s="592" t="s">
        <v>26</v>
      </c>
      <c r="J390" s="593" t="str">
        <f>IF($D$387="Y/T","Isi Sasaran",IF($E$387=0,0,IF(I390="Y",1,IF(I390="T",0,"Isi Dulu"))))</f>
        <v>Isi Sasaran</v>
      </c>
      <c r="K390" s="592" t="s">
        <v>26</v>
      </c>
      <c r="L390" s="593" t="str">
        <f>IF($D$387="Y/T","Isi Sasaran",IF($E$387=0,0,IF(K390="Y",1,IF(K390="T",0,"Isi Dulu"))))</f>
        <v>Isi Sasaran</v>
      </c>
      <c r="M390" s="849"/>
      <c r="N390" s="852"/>
    </row>
    <row r="391" spans="2:14" ht="15.75">
      <c r="B391" s="838"/>
      <c r="C391" s="841"/>
      <c r="D391" s="859"/>
      <c r="E391" s="856"/>
      <c r="F391" s="569">
        <v>5</v>
      </c>
      <c r="G391" s="570"/>
      <c r="H391" s="599" t="str">
        <f t="shared" si="7"/>
        <v>Belum Diisi</v>
      </c>
      <c r="I391" s="595" t="s">
        <v>26</v>
      </c>
      <c r="J391" s="596" t="str">
        <f>IF($D$387="Y/T","Isi Sasaran",IF($E$387=0,0,IF(I391="Y",1,IF(I391="T",0,"Isi Dulu"))))</f>
        <v>Isi Sasaran</v>
      </c>
      <c r="K391" s="595" t="s">
        <v>26</v>
      </c>
      <c r="L391" s="596" t="str">
        <f>IF($D$387="Y/T","Isi Sasaran",IF($E$387=0,0,IF(K391="Y",1,IF(K391="T",0,"Isi Dulu"))))</f>
        <v>Isi Sasaran</v>
      </c>
      <c r="M391" s="850"/>
      <c r="N391" s="853"/>
    </row>
    <row r="392" spans="2:14" ht="15.75">
      <c r="B392" s="836">
        <v>17</v>
      </c>
      <c r="C392" s="839"/>
      <c r="D392" s="857" t="s">
        <v>26</v>
      </c>
      <c r="E392" s="854" t="str">
        <f>IF(D392="Y",1,IF(D392="T",0,IF(D392="Y/T","Belum diisi","Error")))</f>
        <v>Belum diisi</v>
      </c>
      <c r="F392" s="528">
        <v>1</v>
      </c>
      <c r="G392" s="529"/>
      <c r="H392" s="600" t="str">
        <f t="shared" si="7"/>
        <v>Belum Diisi</v>
      </c>
      <c r="I392" s="590" t="s">
        <v>26</v>
      </c>
      <c r="J392" s="591" t="str">
        <f>IF($D$392="Y/T","Isi Sasaran",IF($E$392=0,0,IF(I392="Y",1,IF(I392="T",0,"Isi Dulu"))))</f>
        <v>Isi Sasaran</v>
      </c>
      <c r="K392" s="590" t="s">
        <v>26</v>
      </c>
      <c r="L392" s="591" t="str">
        <f>IF($D$392="Y/T","Isi Sasaran",IF($E$392=0,0,IF(K392="Y",1,IF(K392="T",0,"Isi Dulu"))))</f>
        <v>Isi Sasaran</v>
      </c>
      <c r="M392" s="848" t="s">
        <v>26</v>
      </c>
      <c r="N392" s="851" t="str">
        <f>IF(M392="Y",1,IF(M392="T",0,IF(M392="Y/T","Belum diisi","Error")))</f>
        <v>Belum diisi</v>
      </c>
    </row>
    <row r="393" spans="2:14" ht="15.75">
      <c r="B393" s="837"/>
      <c r="C393" s="840"/>
      <c r="D393" s="858"/>
      <c r="E393" s="855"/>
      <c r="F393" s="549">
        <v>2</v>
      </c>
      <c r="G393" s="550"/>
      <c r="H393" s="598" t="str">
        <f t="shared" si="7"/>
        <v>Belum Diisi</v>
      </c>
      <c r="I393" s="592" t="s">
        <v>26</v>
      </c>
      <c r="J393" s="593" t="str">
        <f>IF($D$392="Y/T","Isi Sasaran",IF($E$392=0,0,IF(I393="Y",1,IF(I393="T",0,"Isi Dulu"))))</f>
        <v>Isi Sasaran</v>
      </c>
      <c r="K393" s="592" t="s">
        <v>26</v>
      </c>
      <c r="L393" s="593" t="str">
        <f>IF($D$392="Y/T","Isi Sasaran",IF($E$392=0,0,IF(K393="Y",1,IF(K393="T",0,"Isi Dulu"))))</f>
        <v>Isi Sasaran</v>
      </c>
      <c r="M393" s="849"/>
      <c r="N393" s="852"/>
    </row>
    <row r="394" spans="2:14" ht="15.75">
      <c r="B394" s="837"/>
      <c r="C394" s="840"/>
      <c r="D394" s="858"/>
      <c r="E394" s="855"/>
      <c r="F394" s="549">
        <v>3</v>
      </c>
      <c r="G394" s="550"/>
      <c r="H394" s="598" t="str">
        <f t="shared" si="7"/>
        <v>Belum Diisi</v>
      </c>
      <c r="I394" s="592" t="s">
        <v>26</v>
      </c>
      <c r="J394" s="593" t="str">
        <f>IF($D$392="Y/T","Isi Sasaran",IF($E$392=0,0,IF(I394="Y",1,IF(I394="T",0,"Isi Dulu"))))</f>
        <v>Isi Sasaran</v>
      </c>
      <c r="K394" s="592" t="s">
        <v>26</v>
      </c>
      <c r="L394" s="593" t="str">
        <f>IF($D$392="Y/T","Isi Sasaran",IF($E$392=0,0,IF(K394="Y",1,IF(K394="T",0,"Isi Dulu"))))</f>
        <v>Isi Sasaran</v>
      </c>
      <c r="M394" s="849"/>
      <c r="N394" s="852"/>
    </row>
    <row r="395" spans="2:14" ht="15.75">
      <c r="B395" s="837"/>
      <c r="C395" s="840"/>
      <c r="D395" s="858"/>
      <c r="E395" s="855"/>
      <c r="F395" s="549">
        <v>4</v>
      </c>
      <c r="G395" s="550"/>
      <c r="H395" s="598" t="str">
        <f t="shared" si="7"/>
        <v>Belum Diisi</v>
      </c>
      <c r="I395" s="592" t="s">
        <v>26</v>
      </c>
      <c r="J395" s="593" t="str">
        <f>IF($D$392="Y/T","Isi Sasaran",IF($E$392=0,0,IF(I395="Y",1,IF(I395="T",0,"Isi Dulu"))))</f>
        <v>Isi Sasaran</v>
      </c>
      <c r="K395" s="592" t="s">
        <v>26</v>
      </c>
      <c r="L395" s="593" t="str">
        <f>IF($D$392="Y/T","Isi Sasaran",IF($E$392=0,0,IF(K395="Y",1,IF(K395="T",0,"Isi Dulu"))))</f>
        <v>Isi Sasaran</v>
      </c>
      <c r="M395" s="849"/>
      <c r="N395" s="852"/>
    </row>
    <row r="396" spans="2:14" ht="15.75">
      <c r="B396" s="838"/>
      <c r="C396" s="841"/>
      <c r="D396" s="859"/>
      <c r="E396" s="856"/>
      <c r="F396" s="569">
        <v>5</v>
      </c>
      <c r="G396" s="570"/>
      <c r="H396" s="599" t="str">
        <f t="shared" si="7"/>
        <v>Belum Diisi</v>
      </c>
      <c r="I396" s="595" t="s">
        <v>26</v>
      </c>
      <c r="J396" s="596" t="str">
        <f>IF($D$392="Y/T","Isi Sasaran",IF($E$392=0,0,IF(I396="Y",1,IF(I396="T",0,"Isi Dulu"))))</f>
        <v>Isi Sasaran</v>
      </c>
      <c r="K396" s="595" t="s">
        <v>26</v>
      </c>
      <c r="L396" s="596" t="str">
        <f>IF($D$392="Y/T","Isi Sasaran",IF($E$392=0,0,IF(K396="Y",1,IF(K396="T",0,"Isi Dulu"))))</f>
        <v>Isi Sasaran</v>
      </c>
      <c r="M396" s="850"/>
      <c r="N396" s="853"/>
    </row>
    <row r="397" spans="2:14" ht="15.75">
      <c r="B397" s="836">
        <v>18</v>
      </c>
      <c r="C397" s="839"/>
      <c r="D397" s="857" t="s">
        <v>26</v>
      </c>
      <c r="E397" s="854" t="str">
        <f>IF(D397="Y",1,IF(D397="T",0,IF(D397="Y/T","Belum diisi","Error")))</f>
        <v>Belum diisi</v>
      </c>
      <c r="F397" s="528">
        <v>1</v>
      </c>
      <c r="G397" s="529"/>
      <c r="H397" s="600" t="str">
        <f t="shared" si="7"/>
        <v>Belum Diisi</v>
      </c>
      <c r="I397" s="590" t="s">
        <v>26</v>
      </c>
      <c r="J397" s="591" t="str">
        <f>IF($D$397="Y/T","Isi Sasaran",IF($E$397=0,0,IF(I397="Y",1,IF(I397="T",0,"Isi Dulu"))))</f>
        <v>Isi Sasaran</v>
      </c>
      <c r="K397" s="590" t="s">
        <v>26</v>
      </c>
      <c r="L397" s="591" t="str">
        <f>IF($D$397="Y/T","Isi Sasaran",IF($E$397=0,0,IF(K397="Y",1,IF(K397="T",0,"Isi Dulu"))))</f>
        <v>Isi Sasaran</v>
      </c>
      <c r="M397" s="848" t="s">
        <v>26</v>
      </c>
      <c r="N397" s="851" t="str">
        <f>IF(M397="Y",1,IF(M397="T",0,IF(M397="Y/T","Belum diisi","Error")))</f>
        <v>Belum diisi</v>
      </c>
    </row>
    <row r="398" spans="2:14" ht="15.75">
      <c r="B398" s="837"/>
      <c r="C398" s="840"/>
      <c r="D398" s="858"/>
      <c r="E398" s="855"/>
      <c r="F398" s="549">
        <v>2</v>
      </c>
      <c r="G398" s="550"/>
      <c r="H398" s="598" t="str">
        <f t="shared" si="7"/>
        <v>Belum Diisi</v>
      </c>
      <c r="I398" s="592" t="s">
        <v>26</v>
      </c>
      <c r="J398" s="593" t="str">
        <f>IF($D$397="Y/T","Isi Sasaran",IF($E$397=0,0,IF(I398="Y",1,IF(I398="T",0,"Isi Dulu"))))</f>
        <v>Isi Sasaran</v>
      </c>
      <c r="K398" s="592" t="s">
        <v>26</v>
      </c>
      <c r="L398" s="593" t="str">
        <f>IF($D$397="Y/T","Isi Sasaran",IF($E$397=0,0,IF(K398="Y",1,IF(K398="T",0,"Isi Dulu"))))</f>
        <v>Isi Sasaran</v>
      </c>
      <c r="M398" s="849"/>
      <c r="N398" s="852"/>
    </row>
    <row r="399" spans="2:14" ht="15.75">
      <c r="B399" s="837"/>
      <c r="C399" s="840"/>
      <c r="D399" s="858"/>
      <c r="E399" s="855"/>
      <c r="F399" s="549">
        <v>3</v>
      </c>
      <c r="G399" s="550"/>
      <c r="H399" s="598" t="str">
        <f t="shared" si="7"/>
        <v>Belum Diisi</v>
      </c>
      <c r="I399" s="592" t="s">
        <v>26</v>
      </c>
      <c r="J399" s="593" t="str">
        <f>IF($D$397="Y/T","Isi Sasaran",IF($E$397=0,0,IF(I399="Y",1,IF(I399="T",0,"Isi Dulu"))))</f>
        <v>Isi Sasaran</v>
      </c>
      <c r="K399" s="592" t="s">
        <v>26</v>
      </c>
      <c r="L399" s="593" t="str">
        <f>IF($D$397="Y/T","Isi Sasaran",IF($E$397=0,0,IF(K399="Y",1,IF(K399="T",0,"Isi Dulu"))))</f>
        <v>Isi Sasaran</v>
      </c>
      <c r="M399" s="849"/>
      <c r="N399" s="852"/>
    </row>
    <row r="400" spans="2:14" ht="15.75">
      <c r="B400" s="837"/>
      <c r="C400" s="840"/>
      <c r="D400" s="858"/>
      <c r="E400" s="855"/>
      <c r="F400" s="549">
        <v>4</v>
      </c>
      <c r="G400" s="550"/>
      <c r="H400" s="598" t="str">
        <f t="shared" si="7"/>
        <v>Belum Diisi</v>
      </c>
      <c r="I400" s="592" t="s">
        <v>26</v>
      </c>
      <c r="J400" s="593" t="str">
        <f>IF($D$397="Y/T","Isi Sasaran",IF($E$397=0,0,IF(I400="Y",1,IF(I400="T",0,"Isi Dulu"))))</f>
        <v>Isi Sasaran</v>
      </c>
      <c r="K400" s="592" t="s">
        <v>26</v>
      </c>
      <c r="L400" s="593" t="str">
        <f>IF($D$397="Y/T","Isi Sasaran",IF($E$397=0,0,IF(K400="Y",1,IF(K400="T",0,"Isi Dulu"))))</f>
        <v>Isi Sasaran</v>
      </c>
      <c r="M400" s="849"/>
      <c r="N400" s="852"/>
    </row>
    <row r="401" spans="2:14" ht="15.75">
      <c r="B401" s="838"/>
      <c r="C401" s="841"/>
      <c r="D401" s="859"/>
      <c r="E401" s="856"/>
      <c r="F401" s="569">
        <v>5</v>
      </c>
      <c r="G401" s="570"/>
      <c r="H401" s="599" t="str">
        <f t="shared" si="7"/>
        <v>Belum Diisi</v>
      </c>
      <c r="I401" s="595" t="s">
        <v>26</v>
      </c>
      <c r="J401" s="596" t="str">
        <f>IF($D$397="Y/T","Isi Sasaran",IF($E$397=0,0,IF(I401="Y",1,IF(I401="T",0,"Isi Dulu"))))</f>
        <v>Isi Sasaran</v>
      </c>
      <c r="K401" s="595" t="s">
        <v>26</v>
      </c>
      <c r="L401" s="596" t="str">
        <f>IF($D$397="Y/T","Isi Sasaran",IF($E$397=0,0,IF(K401="Y",1,IF(K401="T",0,"Isi Dulu"))))</f>
        <v>Isi Sasaran</v>
      </c>
      <c r="M401" s="850"/>
      <c r="N401" s="853"/>
    </row>
    <row r="402" spans="2:14" ht="15.75">
      <c r="B402" s="836">
        <v>19</v>
      </c>
      <c r="C402" s="839"/>
      <c r="D402" s="857" t="s">
        <v>26</v>
      </c>
      <c r="E402" s="854" t="str">
        <f>IF(D402="Y",1,IF(D402="T",0,IF(D402="Y/T","Belum diisi","Error")))</f>
        <v>Belum diisi</v>
      </c>
      <c r="F402" s="528">
        <v>1</v>
      </c>
      <c r="G402" s="529"/>
      <c r="H402" s="600" t="str">
        <f t="shared" si="7"/>
        <v>Belum Diisi</v>
      </c>
      <c r="I402" s="590" t="s">
        <v>26</v>
      </c>
      <c r="J402" s="591" t="str">
        <f>IF($D$402="Y/T","Isi Sasaran",IF($E$402=0,0,IF(I402="Y",1,IF(I402="T",0,"Isi Dulu"))))</f>
        <v>Isi Sasaran</v>
      </c>
      <c r="K402" s="590" t="s">
        <v>26</v>
      </c>
      <c r="L402" s="591" t="str">
        <f>IF($D$402="Y/T","Isi Sasaran",IF($E$402=0,0,IF(K402="Y",1,IF(K402="T",0,"Isi Dulu"))))</f>
        <v>Isi Sasaran</v>
      </c>
      <c r="M402" s="848" t="s">
        <v>26</v>
      </c>
      <c r="N402" s="851" t="str">
        <f>IF(M402="Y",1,IF(M402="T",0,IF(M402="Y/T","Belum diisi","Error")))</f>
        <v>Belum diisi</v>
      </c>
    </row>
    <row r="403" spans="2:14" ht="15.75">
      <c r="B403" s="837"/>
      <c r="C403" s="840"/>
      <c r="D403" s="858"/>
      <c r="E403" s="855"/>
      <c r="F403" s="549">
        <v>2</v>
      </c>
      <c r="G403" s="550"/>
      <c r="H403" s="598" t="str">
        <f t="shared" si="7"/>
        <v>Belum Diisi</v>
      </c>
      <c r="I403" s="592" t="s">
        <v>26</v>
      </c>
      <c r="J403" s="593" t="str">
        <f>IF($D$402="Y/T","Isi Sasaran",IF($E$402=0,0,IF(I403="Y",1,IF(I403="T",0,"Isi Dulu"))))</f>
        <v>Isi Sasaran</v>
      </c>
      <c r="K403" s="592" t="s">
        <v>26</v>
      </c>
      <c r="L403" s="593" t="str">
        <f>IF($D$402="Y/T","Isi Sasaran",IF($E$402=0,0,IF(K403="Y",1,IF(K403="T",0,"Isi Dulu"))))</f>
        <v>Isi Sasaran</v>
      </c>
      <c r="M403" s="849"/>
      <c r="N403" s="852"/>
    </row>
    <row r="404" spans="2:14" ht="15.75">
      <c r="B404" s="837"/>
      <c r="C404" s="840"/>
      <c r="D404" s="858"/>
      <c r="E404" s="855"/>
      <c r="F404" s="549">
        <v>3</v>
      </c>
      <c r="G404" s="550"/>
      <c r="H404" s="598" t="str">
        <f t="shared" si="7"/>
        <v>Belum Diisi</v>
      </c>
      <c r="I404" s="592" t="s">
        <v>26</v>
      </c>
      <c r="J404" s="593" t="str">
        <f>IF($D$402="Y/T","Isi Sasaran",IF($E$402=0,0,IF(I404="Y",1,IF(I404="T",0,"Isi Dulu"))))</f>
        <v>Isi Sasaran</v>
      </c>
      <c r="K404" s="592" t="s">
        <v>26</v>
      </c>
      <c r="L404" s="593" t="str">
        <f>IF($D$402="Y/T","Isi Sasaran",IF($E$402=0,0,IF(K404="Y",1,IF(K404="T",0,"Isi Dulu"))))</f>
        <v>Isi Sasaran</v>
      </c>
      <c r="M404" s="849"/>
      <c r="N404" s="852"/>
    </row>
    <row r="405" spans="2:14" ht="15.75">
      <c r="B405" s="837"/>
      <c r="C405" s="840"/>
      <c r="D405" s="858"/>
      <c r="E405" s="855"/>
      <c r="F405" s="549">
        <v>4</v>
      </c>
      <c r="G405" s="550"/>
      <c r="H405" s="598" t="str">
        <f t="shared" si="7"/>
        <v>Belum Diisi</v>
      </c>
      <c r="I405" s="592" t="s">
        <v>26</v>
      </c>
      <c r="J405" s="593" t="str">
        <f>IF($D$402="Y/T","Isi Sasaran",IF($E$402=0,0,IF(I405="Y",1,IF(I405="T",0,"Isi Dulu"))))</f>
        <v>Isi Sasaran</v>
      </c>
      <c r="K405" s="592" t="s">
        <v>26</v>
      </c>
      <c r="L405" s="593" t="str">
        <f>IF($D$402="Y/T","Isi Sasaran",IF($E$402=0,0,IF(K405="Y",1,IF(K405="T",0,"Isi Dulu"))))</f>
        <v>Isi Sasaran</v>
      </c>
      <c r="M405" s="849"/>
      <c r="N405" s="852"/>
    </row>
    <row r="406" spans="2:14" ht="15.75">
      <c r="B406" s="838"/>
      <c r="C406" s="841"/>
      <c r="D406" s="859"/>
      <c r="E406" s="856"/>
      <c r="F406" s="569">
        <v>5</v>
      </c>
      <c r="G406" s="570"/>
      <c r="H406" s="599" t="str">
        <f t="shared" si="7"/>
        <v>Belum Diisi</v>
      </c>
      <c r="I406" s="595" t="s">
        <v>26</v>
      </c>
      <c r="J406" s="596" t="str">
        <f>IF($D$402="Y/T","Isi Sasaran",IF($E$402=0,0,IF(I406="Y",1,IF(I406="T",0,"Isi Dulu"))))</f>
        <v>Isi Sasaran</v>
      </c>
      <c r="K406" s="595" t="s">
        <v>26</v>
      </c>
      <c r="L406" s="596" t="str">
        <f>IF($D$402="Y/T","Isi Sasaran",IF($E$402=0,0,IF(K406="Y",1,IF(K406="T",0,"Isi Dulu"))))</f>
        <v>Isi Sasaran</v>
      </c>
      <c r="M406" s="850"/>
      <c r="N406" s="853"/>
    </row>
    <row r="407" spans="2:14" ht="15.75">
      <c r="B407" s="836">
        <v>20</v>
      </c>
      <c r="C407" s="839"/>
      <c r="D407" s="857" t="s">
        <v>26</v>
      </c>
      <c r="E407" s="854" t="str">
        <f>IF(D407="Y",1,IF(D407="T",0,IF(D407="Y/T","Belum diisi","Error")))</f>
        <v>Belum diisi</v>
      </c>
      <c r="F407" s="528">
        <v>1</v>
      </c>
      <c r="G407" s="529"/>
      <c r="H407" s="600" t="str">
        <f t="shared" si="7"/>
        <v>Belum Diisi</v>
      </c>
      <c r="I407" s="590" t="s">
        <v>26</v>
      </c>
      <c r="J407" s="591" t="str">
        <f>IF($D$407="Y/T","Isi Sasaran",IF($E$407=0,0,IF(I407="Y",1,IF(I407="T",0,"Isi Dulu"))))</f>
        <v>Isi Sasaran</v>
      </c>
      <c r="K407" s="590" t="s">
        <v>26</v>
      </c>
      <c r="L407" s="591" t="str">
        <f>IF($D$407="Y/T","Isi Sasaran",IF($E$407=0,0,IF(K407="Y",1,IF(K407="T",0,"Isi Dulu"))))</f>
        <v>Isi Sasaran</v>
      </c>
      <c r="M407" s="848" t="s">
        <v>26</v>
      </c>
      <c r="N407" s="851" t="str">
        <f>IF(M407="Y",1,IF(M407="T",0,IF(M407="Y/T","Belum diisi","Error")))</f>
        <v>Belum diisi</v>
      </c>
    </row>
    <row r="408" spans="2:14" ht="15.75">
      <c r="B408" s="837"/>
      <c r="C408" s="840"/>
      <c r="D408" s="858"/>
      <c r="E408" s="855"/>
      <c r="F408" s="549">
        <v>2</v>
      </c>
      <c r="G408" s="550"/>
      <c r="H408" s="598" t="str">
        <f t="shared" si="7"/>
        <v>Belum Diisi</v>
      </c>
      <c r="I408" s="592" t="s">
        <v>26</v>
      </c>
      <c r="J408" s="593" t="str">
        <f>IF($D$407="Y/T","Isi Sasaran",IF($E$407=0,0,IF(I408="Y",1,IF(I408="T",0,"Isi Dulu"))))</f>
        <v>Isi Sasaran</v>
      </c>
      <c r="K408" s="592" t="s">
        <v>26</v>
      </c>
      <c r="L408" s="593" t="str">
        <f>IF($D$407="Y/T","Isi Sasaran",IF($E$407=0,0,IF(K408="Y",1,IF(K408="T",0,"Isi Dulu"))))</f>
        <v>Isi Sasaran</v>
      </c>
      <c r="M408" s="849"/>
      <c r="N408" s="852"/>
    </row>
    <row r="409" spans="2:14" ht="15.75">
      <c r="B409" s="837"/>
      <c r="C409" s="840"/>
      <c r="D409" s="858"/>
      <c r="E409" s="855"/>
      <c r="F409" s="549">
        <v>3</v>
      </c>
      <c r="G409" s="550"/>
      <c r="H409" s="598" t="str">
        <f t="shared" si="7"/>
        <v>Belum Diisi</v>
      </c>
      <c r="I409" s="592" t="s">
        <v>26</v>
      </c>
      <c r="J409" s="593" t="str">
        <f>IF($D$407="Y/T","Isi Sasaran",IF($E$407=0,0,IF(I409="Y",1,IF(I409="T",0,"Isi Dulu"))))</f>
        <v>Isi Sasaran</v>
      </c>
      <c r="K409" s="592" t="s">
        <v>26</v>
      </c>
      <c r="L409" s="593" t="str">
        <f>IF($D$407="Y/T","Isi Sasaran",IF($E$407=0,0,IF(K409="Y",1,IF(K409="T",0,"Isi Dulu"))))</f>
        <v>Isi Sasaran</v>
      </c>
      <c r="M409" s="849"/>
      <c r="N409" s="852"/>
    </row>
    <row r="410" spans="2:14" ht="15.75">
      <c r="B410" s="837"/>
      <c r="C410" s="840"/>
      <c r="D410" s="858"/>
      <c r="E410" s="855"/>
      <c r="F410" s="549">
        <v>4</v>
      </c>
      <c r="G410" s="550"/>
      <c r="H410" s="598" t="str">
        <f t="shared" si="7"/>
        <v>Belum Diisi</v>
      </c>
      <c r="I410" s="592" t="s">
        <v>26</v>
      </c>
      <c r="J410" s="593" t="str">
        <f>IF($D$407="Y/T","Isi Sasaran",IF($E$407=0,0,IF(I410="Y",1,IF(I410="T",0,"Isi Dulu"))))</f>
        <v>Isi Sasaran</v>
      </c>
      <c r="K410" s="592" t="s">
        <v>26</v>
      </c>
      <c r="L410" s="593" t="str">
        <f>IF($D$407="Y/T","Isi Sasaran",IF($E$407=0,0,IF(K410="Y",1,IF(K410="T",0,"Isi Dulu"))))</f>
        <v>Isi Sasaran</v>
      </c>
      <c r="M410" s="849"/>
      <c r="N410" s="852"/>
    </row>
    <row r="411" spans="2:14" ht="15.75">
      <c r="B411" s="838"/>
      <c r="C411" s="841"/>
      <c r="D411" s="859"/>
      <c r="E411" s="856"/>
      <c r="F411" s="569">
        <v>5</v>
      </c>
      <c r="G411" s="570"/>
      <c r="H411" s="599" t="str">
        <f t="shared" si="7"/>
        <v>Belum Diisi</v>
      </c>
      <c r="I411" s="595" t="s">
        <v>26</v>
      </c>
      <c r="J411" s="596" t="str">
        <f>IF($D$407="Y/T","Isi Sasaran",IF($E$407=0,0,IF(I411="Y",1,IF(I411="T",0,"Isi Dulu"))))</f>
        <v>Isi Sasaran</v>
      </c>
      <c r="K411" s="595" t="s">
        <v>26</v>
      </c>
      <c r="L411" s="596" t="str">
        <f>IF($D$407="Y/T","Isi Sasaran",IF($E$407=0,0,IF(K411="Y",1,IF(K411="T",0,"Isi Dulu"))))</f>
        <v>Isi Sasaran</v>
      </c>
      <c r="M411" s="850"/>
      <c r="N411" s="853"/>
    </row>
    <row r="412" spans="2:14" ht="15.75">
      <c r="B412" s="580"/>
      <c r="C412" s="581"/>
      <c r="D412" s="582"/>
      <c r="E412" s="602" t="e">
        <f>AVERAGE(E312:E411)</f>
        <v>#DIV/0!</v>
      </c>
      <c r="F412" s="583"/>
      <c r="G412" s="583"/>
      <c r="H412" s="602" t="e">
        <f>(IF($D312="Y/T",0,AVERAGE(H312:H316))+IF($D317="Y/T",0,AVERAGE(H317:H321))+IF($D322="Y/T",0,AVERAGE(H322:H326))+IF($D327="Y/T",0,AVERAGE(H327:H331))+IF($D332="Y/T",0,AVERAGE(H332:H336))+IF($D337="Y/T",0,AVERAGE(H337:H341))+IF($D342="Y/T",0,AVERAGE(H342:H346))+IF($D347="Y/T",0,AVERAGE(H347:H351))+IF($D352="Y/T",0,AVERAGE(H352:H356))+IF($D357="Y/T",0,AVERAGE(H357:H361))+IF($D362="Y/T",0,AVERAGE(H362:H366))+IF($D367="Y/T",0,AVERAGE(H367:H371))+IF($D372="Y/T",0,AVERAGE(H372:H376))+IF($D377="Y/T",0,AVERAGE(H377:H381))+IF($D382="Y/T",0,AVERAGE(H382:H386))+IF($D387="Y/T",0,AVERAGE(H387:H391))+IF($D392="Y/T",0,AVERAGE(H392:H396))+IF($D397="Y/T",0,AVERAGE(H397:H401))+IF($D402="Y/T",0,AVERAGE(H402:H406))+IF($D407="Y/T",0,AVERAGE(H407:H411)))/(COUNTIF($D312:$D411,"Y")+COUNTIF($D312:$D411,"T"))</f>
        <v>#DIV/0!</v>
      </c>
      <c r="I412" s="582"/>
      <c r="J412" s="602" t="e">
        <f>(IF($D312="Y/T",0,AVERAGE(J312:J316))+IF($D317="Y/T",0,AVERAGE(J317:J321))+IF($D322="Y/T",0,AVERAGE(J322:J326))+IF($D327="Y/T",0,AVERAGE(J327:J331))+IF($D332="Y/T",0,AVERAGE(J332:J336))+IF($D337="Y/T",0,AVERAGE(J337:J341))+IF($D342="Y/T",0,AVERAGE(J342:J346))+IF($D347="Y/T",0,AVERAGE(J347:J351))+IF($D352="Y/T",0,AVERAGE(J352:J356))+IF($D357="Y/T",0,AVERAGE(J357:J361))+IF($D362="Y/T",0,AVERAGE(J362:J366))+IF($D367="Y/T",0,AVERAGE(J367:J371))+IF($D372="Y/T",0,AVERAGE(J372:J376))+IF($D377="Y/T",0,AVERAGE(J377:J381))+IF($D382="Y/T",0,AVERAGE(J382:J386))+IF($D387="Y/T",0,AVERAGE(J387:J391))+IF($D392="Y/T",0,AVERAGE(J392:J396))+IF($D397="Y/T",0,AVERAGE(J397:J401))+IF($D402="Y/T",0,AVERAGE(J402:J406))+IF($D407="Y/T",0,AVERAGE(J407:J411)))/(COUNTIF($D312:$D411,"Y")+COUNTIF($D312:$D411,"T"))</f>
        <v>#DIV/0!</v>
      </c>
      <c r="K412" s="582"/>
      <c r="L412" s="602" t="e">
        <f>(IF($D312="Y/T",0,AVERAGE(L312:L316))+IF($D317="Y/T",0,AVERAGE(L317:L321))+IF($D322="Y/T",0,AVERAGE(L322:L326))+IF($D327="Y/T",0,AVERAGE(L327:L331))+IF($D332="Y/T",0,AVERAGE(L332:L336))+IF($D337="Y/T",0,AVERAGE(L337:L341))+IF($D342="Y/T",0,AVERAGE(L342:L346))+IF($D347="Y/T",0,AVERAGE(L347:L351))+IF($D352="Y/T",0,AVERAGE(L352:L356))+IF($D357="Y/T",0,AVERAGE(L357:L361))+IF($D362="Y/T",0,AVERAGE(L362:L366))+IF($D367="Y/T",0,AVERAGE(L367:L371))+IF($D372="Y/T",0,AVERAGE(L372:L376))+IF($D377="Y/T",0,AVERAGE(L377:L381))+IF($D382="Y/T",0,AVERAGE(L382:L386))+IF($D387="Y/T",0,AVERAGE(L387:L391))+IF($D392="Y/T",0,AVERAGE(L392:L396))+IF($D397="Y/T",0,AVERAGE(L397:L401))+IF($D402="Y/T",0,AVERAGE(L402:L406))+IF($D407="Y/T",0,AVERAGE(L407:L411)))/(COUNTIF($D312:$D411,"Y")+COUNTIF($D312:$D411,"T"))</f>
        <v>#DIV/0!</v>
      </c>
      <c r="M412" s="606"/>
      <c r="N412" s="602" t="e">
        <f>AVERAGE(N312:N411)</f>
        <v>#DIV/0!</v>
      </c>
    </row>
  </sheetData>
  <mergeCells count="496">
    <mergeCell ref="B1:N1"/>
    <mergeCell ref="C6:C10"/>
    <mergeCell ref="N16:N20"/>
    <mergeCell ref="D36:D40"/>
    <mergeCell ref="C21:C25"/>
    <mergeCell ref="E36:E40"/>
    <mergeCell ref="N36:N40"/>
    <mergeCell ref="B36:B40"/>
    <mergeCell ref="N21:N25"/>
    <mergeCell ref="D11:D15"/>
    <mergeCell ref="C36:C40"/>
    <mergeCell ref="N31:N35"/>
    <mergeCell ref="C16:C20"/>
    <mergeCell ref="M36:M40"/>
    <mergeCell ref="D21:D25"/>
    <mergeCell ref="E26:E30"/>
    <mergeCell ref="C3:C4"/>
    <mergeCell ref="N11:N15"/>
    <mergeCell ref="G3:G4"/>
    <mergeCell ref="F3:F4"/>
    <mergeCell ref="D3:E4"/>
    <mergeCell ref="B3:B4"/>
    <mergeCell ref="B118:B122"/>
    <mergeCell ref="N108:N112"/>
    <mergeCell ref="D91:D95"/>
    <mergeCell ref="B113:B117"/>
    <mergeCell ref="M118:M122"/>
    <mergeCell ref="E128:E132"/>
    <mergeCell ref="M128:M132"/>
    <mergeCell ref="C118:C122"/>
    <mergeCell ref="B128:B132"/>
    <mergeCell ref="D128:D132"/>
    <mergeCell ref="E118:E122"/>
    <mergeCell ref="D118:D122"/>
    <mergeCell ref="N128:N132"/>
    <mergeCell ref="N113:N117"/>
    <mergeCell ref="D101:D105"/>
    <mergeCell ref="C108:C112"/>
    <mergeCell ref="E108:E112"/>
    <mergeCell ref="D108:D112"/>
    <mergeCell ref="E113:E117"/>
    <mergeCell ref="C113:C117"/>
    <mergeCell ref="B96:B100"/>
    <mergeCell ref="E96:E100"/>
    <mergeCell ref="D96:D100"/>
    <mergeCell ref="B107:J107"/>
    <mergeCell ref="N215:N219"/>
    <mergeCell ref="E138:E142"/>
    <mergeCell ref="M138:M142"/>
    <mergeCell ref="C123:C127"/>
    <mergeCell ref="N138:N142"/>
    <mergeCell ref="D158:D162"/>
    <mergeCell ref="B148:B152"/>
    <mergeCell ref="B158:B162"/>
    <mergeCell ref="N148:N152"/>
    <mergeCell ref="D133:D137"/>
    <mergeCell ref="C158:C162"/>
    <mergeCell ref="M148:M152"/>
    <mergeCell ref="E158:E162"/>
    <mergeCell ref="C148:C152"/>
    <mergeCell ref="D148:D152"/>
    <mergeCell ref="E148:E152"/>
    <mergeCell ref="M158:M162"/>
    <mergeCell ref="N133:N137"/>
    <mergeCell ref="B138:B142"/>
    <mergeCell ref="D138:D142"/>
    <mergeCell ref="N158:N162"/>
    <mergeCell ref="M173:M177"/>
    <mergeCell ref="B173:B177"/>
    <mergeCell ref="C198:C202"/>
    <mergeCell ref="M96:M100"/>
    <mergeCell ref="C128:C132"/>
    <mergeCell ref="N118:N122"/>
    <mergeCell ref="B342:B346"/>
    <mergeCell ref="N332:N336"/>
    <mergeCell ref="C322:C326"/>
    <mergeCell ref="C285:C289"/>
    <mergeCell ref="E270:E274"/>
    <mergeCell ref="M285:M289"/>
    <mergeCell ref="E285:E289"/>
    <mergeCell ref="D270:D274"/>
    <mergeCell ref="D275:D279"/>
    <mergeCell ref="B295:B299"/>
    <mergeCell ref="B305:B309"/>
    <mergeCell ref="D285:D289"/>
    <mergeCell ref="D342:D346"/>
    <mergeCell ref="C332:C336"/>
    <mergeCell ref="B332:B336"/>
    <mergeCell ref="M322:M326"/>
    <mergeCell ref="E332:E336"/>
    <mergeCell ref="D322:D326"/>
    <mergeCell ref="E312:E316"/>
    <mergeCell ref="M332:M336"/>
    <mergeCell ref="N270:N274"/>
    <mergeCell ref="D305:D309"/>
    <mergeCell ref="B317:B321"/>
    <mergeCell ref="B327:B331"/>
    <mergeCell ref="B352:B356"/>
    <mergeCell ref="M342:M346"/>
    <mergeCell ref="D332:D336"/>
    <mergeCell ref="C342:C346"/>
    <mergeCell ref="B362:B366"/>
    <mergeCell ref="N295:N299"/>
    <mergeCell ref="C312:C316"/>
    <mergeCell ref="B311:N311"/>
    <mergeCell ref="D312:D316"/>
    <mergeCell ref="C362:C366"/>
    <mergeCell ref="M352:M356"/>
    <mergeCell ref="N362:N366"/>
    <mergeCell ref="M362:M366"/>
    <mergeCell ref="E362:E366"/>
    <mergeCell ref="D352:D356"/>
    <mergeCell ref="E352:E356"/>
    <mergeCell ref="M305:M309"/>
    <mergeCell ref="B312:B316"/>
    <mergeCell ref="C305:C309"/>
    <mergeCell ref="M312:M316"/>
    <mergeCell ref="E322:E326"/>
    <mergeCell ref="N312:N316"/>
    <mergeCell ref="B322:B326"/>
    <mergeCell ref="N322:N326"/>
    <mergeCell ref="C352:C356"/>
    <mergeCell ref="N352:N356"/>
    <mergeCell ref="E342:E346"/>
    <mergeCell ref="N342:N346"/>
    <mergeCell ref="D362:D366"/>
    <mergeCell ref="B2:N2"/>
    <mergeCell ref="D6:D10"/>
    <mergeCell ref="B11:B15"/>
    <mergeCell ref="M46:M50"/>
    <mergeCell ref="N46:N50"/>
    <mergeCell ref="E31:E35"/>
    <mergeCell ref="B46:B50"/>
    <mergeCell ref="E46:E50"/>
    <mergeCell ref="D46:D50"/>
    <mergeCell ref="C46:C50"/>
    <mergeCell ref="C41:C45"/>
    <mergeCell ref="C51:C55"/>
    <mergeCell ref="N56:N60"/>
    <mergeCell ref="B66:B70"/>
    <mergeCell ref="M113:M117"/>
    <mergeCell ref="C138:C142"/>
    <mergeCell ref="B101:B105"/>
    <mergeCell ref="N91:N95"/>
    <mergeCell ref="D86:D90"/>
    <mergeCell ref="M163:M167"/>
    <mergeCell ref="D168:D172"/>
    <mergeCell ref="C163:C167"/>
    <mergeCell ref="N168:N172"/>
    <mergeCell ref="D163:D167"/>
    <mergeCell ref="C96:C100"/>
    <mergeCell ref="M123:M127"/>
    <mergeCell ref="B123:B127"/>
    <mergeCell ref="E143:E147"/>
    <mergeCell ref="N163:N167"/>
    <mergeCell ref="N96:N100"/>
    <mergeCell ref="D113:D117"/>
    <mergeCell ref="B108:B112"/>
    <mergeCell ref="E168:E172"/>
    <mergeCell ref="E163:E167"/>
    <mergeCell ref="M133:M137"/>
    <mergeCell ref="C143:C147"/>
    <mergeCell ref="D123:D127"/>
    <mergeCell ref="B133:B137"/>
    <mergeCell ref="C91:C95"/>
    <mergeCell ref="M91:M95"/>
    <mergeCell ref="N372:N376"/>
    <mergeCell ref="C392:C396"/>
    <mergeCell ref="D372:D376"/>
    <mergeCell ref="E382:E386"/>
    <mergeCell ref="M382:M386"/>
    <mergeCell ref="C382:C386"/>
    <mergeCell ref="C372:C376"/>
    <mergeCell ref="E357:E361"/>
    <mergeCell ref="M372:M376"/>
    <mergeCell ref="E372:E376"/>
    <mergeCell ref="D357:D361"/>
    <mergeCell ref="N392:N396"/>
    <mergeCell ref="E367:E371"/>
    <mergeCell ref="N387:N391"/>
    <mergeCell ref="N367:N371"/>
    <mergeCell ref="B407:B411"/>
    <mergeCell ref="M397:M401"/>
    <mergeCell ref="D407:D411"/>
    <mergeCell ref="E397:E401"/>
    <mergeCell ref="D387:D391"/>
    <mergeCell ref="E407:E411"/>
    <mergeCell ref="M407:M411"/>
    <mergeCell ref="C402:C406"/>
    <mergeCell ref="M392:M396"/>
    <mergeCell ref="M402:M406"/>
    <mergeCell ref="E402:E406"/>
    <mergeCell ref="D392:D396"/>
    <mergeCell ref="E392:E396"/>
    <mergeCell ref="D402:D406"/>
    <mergeCell ref="B392:B396"/>
    <mergeCell ref="B402:B406"/>
    <mergeCell ref="B397:B401"/>
    <mergeCell ref="B387:B391"/>
    <mergeCell ref="C387:C391"/>
    <mergeCell ref="B347:B351"/>
    <mergeCell ref="M337:M341"/>
    <mergeCell ref="E327:E331"/>
    <mergeCell ref="D327:D331"/>
    <mergeCell ref="C337:C341"/>
    <mergeCell ref="B357:B361"/>
    <mergeCell ref="B382:B386"/>
    <mergeCell ref="N382:N386"/>
    <mergeCell ref="C317:C321"/>
    <mergeCell ref="B372:B376"/>
    <mergeCell ref="M367:M371"/>
    <mergeCell ref="E347:E351"/>
    <mergeCell ref="C357:C361"/>
    <mergeCell ref="M347:M351"/>
    <mergeCell ref="E337:E341"/>
    <mergeCell ref="N357:N361"/>
    <mergeCell ref="B367:B371"/>
    <mergeCell ref="M327:M331"/>
    <mergeCell ref="C347:C351"/>
    <mergeCell ref="N347:N351"/>
    <mergeCell ref="N377:N381"/>
    <mergeCell ref="D367:D371"/>
    <mergeCell ref="D377:D381"/>
    <mergeCell ref="M377:M381"/>
    <mergeCell ref="B300:B304"/>
    <mergeCell ref="M260:M264"/>
    <mergeCell ref="C280:C284"/>
    <mergeCell ref="B270:B274"/>
    <mergeCell ref="B235:B239"/>
    <mergeCell ref="N225:N229"/>
    <mergeCell ref="D215:D219"/>
    <mergeCell ref="B230:B234"/>
    <mergeCell ref="N230:N234"/>
    <mergeCell ref="C245:C249"/>
    <mergeCell ref="D230:D234"/>
    <mergeCell ref="C225:C229"/>
    <mergeCell ref="M230:M234"/>
    <mergeCell ref="D255:D259"/>
    <mergeCell ref="B250:B254"/>
    <mergeCell ref="C270:C274"/>
    <mergeCell ref="C295:C299"/>
    <mergeCell ref="N285:N289"/>
    <mergeCell ref="M300:M304"/>
    <mergeCell ref="D295:D299"/>
    <mergeCell ref="N300:N304"/>
    <mergeCell ref="C230:C234"/>
    <mergeCell ref="N235:N239"/>
    <mergeCell ref="C275:C279"/>
    <mergeCell ref="N260:N264"/>
    <mergeCell ref="D250:D254"/>
    <mergeCell ref="M275:M279"/>
    <mergeCell ref="D290:D294"/>
    <mergeCell ref="B280:B284"/>
    <mergeCell ref="E290:E294"/>
    <mergeCell ref="E280:E284"/>
    <mergeCell ref="D280:D284"/>
    <mergeCell ref="M290:M294"/>
    <mergeCell ref="N290:N294"/>
    <mergeCell ref="B290:B294"/>
    <mergeCell ref="N280:N284"/>
    <mergeCell ref="D265:D269"/>
    <mergeCell ref="C290:C294"/>
    <mergeCell ref="M280:M284"/>
    <mergeCell ref="E265:E269"/>
    <mergeCell ref="B285:B289"/>
    <mergeCell ref="M270:M274"/>
    <mergeCell ref="N275:N279"/>
    <mergeCell ref="B255:B259"/>
    <mergeCell ref="N265:N269"/>
    <mergeCell ref="E250:E254"/>
    <mergeCell ref="M265:M269"/>
    <mergeCell ref="N250:N254"/>
    <mergeCell ref="C265:C269"/>
    <mergeCell ref="C255:C259"/>
    <mergeCell ref="C250:C254"/>
    <mergeCell ref="E260:E264"/>
    <mergeCell ref="E193:E197"/>
    <mergeCell ref="B209:N209"/>
    <mergeCell ref="C220:C224"/>
    <mergeCell ref="M220:M224"/>
    <mergeCell ref="D210:D214"/>
    <mergeCell ref="E220:E224"/>
    <mergeCell ref="C210:C214"/>
    <mergeCell ref="E210:E214"/>
    <mergeCell ref="N220:N224"/>
    <mergeCell ref="C235:C239"/>
    <mergeCell ref="M225:M229"/>
    <mergeCell ref="E215:E219"/>
    <mergeCell ref="M235:M239"/>
    <mergeCell ref="N255:N259"/>
    <mergeCell ref="N203:N207"/>
    <mergeCell ref="D225:D229"/>
    <mergeCell ref="C215:C219"/>
    <mergeCell ref="E245:E249"/>
    <mergeCell ref="B265:B269"/>
    <mergeCell ref="N210:N214"/>
    <mergeCell ref="N193:N197"/>
    <mergeCell ref="C173:C177"/>
    <mergeCell ref="M183:M187"/>
    <mergeCell ref="B198:B202"/>
    <mergeCell ref="E183:E187"/>
    <mergeCell ref="N188:N192"/>
    <mergeCell ref="D178:D182"/>
    <mergeCell ref="E173:E177"/>
    <mergeCell ref="B193:B197"/>
    <mergeCell ref="C183:C187"/>
    <mergeCell ref="B188:B192"/>
    <mergeCell ref="N178:N182"/>
    <mergeCell ref="M178:M182"/>
    <mergeCell ref="B178:B182"/>
    <mergeCell ref="D183:D187"/>
    <mergeCell ref="N407:N411"/>
    <mergeCell ref="M295:M299"/>
    <mergeCell ref="D317:D321"/>
    <mergeCell ref="C300:C304"/>
    <mergeCell ref="E317:E321"/>
    <mergeCell ref="E305:E309"/>
    <mergeCell ref="N317:N321"/>
    <mergeCell ref="D337:D341"/>
    <mergeCell ref="C327:C331"/>
    <mergeCell ref="N337:N341"/>
    <mergeCell ref="N305:N309"/>
    <mergeCell ref="E295:E299"/>
    <mergeCell ref="D300:D304"/>
    <mergeCell ref="N397:N401"/>
    <mergeCell ref="C407:C411"/>
    <mergeCell ref="D397:D401"/>
    <mergeCell ref="C397:C401"/>
    <mergeCell ref="E377:E381"/>
    <mergeCell ref="M387:M391"/>
    <mergeCell ref="N402:N406"/>
    <mergeCell ref="D347:D351"/>
    <mergeCell ref="M357:M361"/>
    <mergeCell ref="D382:D386"/>
    <mergeCell ref="C367:C371"/>
    <mergeCell ref="B377:B381"/>
    <mergeCell ref="E387:E391"/>
    <mergeCell ref="C377:C381"/>
    <mergeCell ref="B240:B244"/>
    <mergeCell ref="M250:M254"/>
    <mergeCell ref="E255:E259"/>
    <mergeCell ref="N153:N157"/>
    <mergeCell ref="C168:C172"/>
    <mergeCell ref="B163:B167"/>
    <mergeCell ref="B245:B249"/>
    <mergeCell ref="E230:E234"/>
    <mergeCell ref="N245:N249"/>
    <mergeCell ref="B220:B224"/>
    <mergeCell ref="M210:M214"/>
    <mergeCell ref="D173:D177"/>
    <mergeCell ref="C193:C197"/>
    <mergeCell ref="N173:N177"/>
    <mergeCell ref="D198:D202"/>
    <mergeCell ref="N198:N202"/>
    <mergeCell ref="M198:M202"/>
    <mergeCell ref="E198:E202"/>
    <mergeCell ref="D193:D197"/>
    <mergeCell ref="B183:B187"/>
    <mergeCell ref="N183:N187"/>
    <mergeCell ref="D66:D70"/>
    <mergeCell ref="D76:D80"/>
    <mergeCell ref="B86:B90"/>
    <mergeCell ref="C26:C30"/>
    <mergeCell ref="M51:M55"/>
    <mergeCell ref="C61:C65"/>
    <mergeCell ref="D61:D65"/>
    <mergeCell ref="E61:E65"/>
    <mergeCell ref="M61:M65"/>
    <mergeCell ref="M56:M60"/>
    <mergeCell ref="B56:B60"/>
    <mergeCell ref="D51:D55"/>
    <mergeCell ref="E51:E55"/>
    <mergeCell ref="C71:C75"/>
    <mergeCell ref="D81:D85"/>
    <mergeCell ref="E81:E85"/>
    <mergeCell ref="M71:M75"/>
    <mergeCell ref="B51:B55"/>
    <mergeCell ref="C81:C85"/>
    <mergeCell ref="M81:M85"/>
    <mergeCell ref="M41:M45"/>
    <mergeCell ref="C66:C70"/>
    <mergeCell ref="M86:M90"/>
    <mergeCell ref="N81:N85"/>
    <mergeCell ref="N41:N45"/>
    <mergeCell ref="D26:D30"/>
    <mergeCell ref="B41:B45"/>
    <mergeCell ref="I4:J4"/>
    <mergeCell ref="C31:C35"/>
    <mergeCell ref="B26:B30"/>
    <mergeCell ref="D31:D35"/>
    <mergeCell ref="N51:N55"/>
    <mergeCell ref="B61:B65"/>
    <mergeCell ref="N61:N65"/>
    <mergeCell ref="E41:E45"/>
    <mergeCell ref="M4:N4"/>
    <mergeCell ref="K4:L4"/>
    <mergeCell ref="B5:N5"/>
    <mergeCell ref="N66:N70"/>
    <mergeCell ref="C76:C80"/>
    <mergeCell ref="D56:D60"/>
    <mergeCell ref="E66:E70"/>
    <mergeCell ref="B21:B25"/>
    <mergeCell ref="H3:H4"/>
    <mergeCell ref="M11:M15"/>
    <mergeCell ref="I3:N3"/>
    <mergeCell ref="E76:E80"/>
    <mergeCell ref="N143:N147"/>
    <mergeCell ref="E133:E137"/>
    <mergeCell ref="M153:M157"/>
    <mergeCell ref="B153:B157"/>
    <mergeCell ref="D143:D147"/>
    <mergeCell ref="D153:D157"/>
    <mergeCell ref="E153:E157"/>
    <mergeCell ref="B6:B10"/>
    <mergeCell ref="N6:N10"/>
    <mergeCell ref="M6:M10"/>
    <mergeCell ref="E6:E10"/>
    <mergeCell ref="B91:B95"/>
    <mergeCell ref="M76:M80"/>
    <mergeCell ref="C56:C60"/>
    <mergeCell ref="M108:M112"/>
    <mergeCell ref="C133:C137"/>
    <mergeCell ref="N123:N127"/>
    <mergeCell ref="N86:N90"/>
    <mergeCell ref="N26:N30"/>
    <mergeCell ref="N101:N105"/>
    <mergeCell ref="D71:D75"/>
    <mergeCell ref="B71:B75"/>
    <mergeCell ref="N71:N75"/>
    <mergeCell ref="D41:D45"/>
    <mergeCell ref="B168:B172"/>
    <mergeCell ref="E188:E192"/>
    <mergeCell ref="M168:M172"/>
    <mergeCell ref="C11:C15"/>
    <mergeCell ref="M21:M25"/>
    <mergeCell ref="B16:B20"/>
    <mergeCell ref="E11:E15"/>
    <mergeCell ref="D16:D20"/>
    <mergeCell ref="E16:E20"/>
    <mergeCell ref="M16:M20"/>
    <mergeCell ref="M31:M35"/>
    <mergeCell ref="M66:M70"/>
    <mergeCell ref="E91:E95"/>
    <mergeCell ref="C86:C90"/>
    <mergeCell ref="M26:M30"/>
    <mergeCell ref="B31:B35"/>
    <mergeCell ref="E21:E25"/>
    <mergeCell ref="C101:C105"/>
    <mergeCell ref="E86:E90"/>
    <mergeCell ref="M101:M105"/>
    <mergeCell ref="E101:E105"/>
    <mergeCell ref="M143:M147"/>
    <mergeCell ref="E71:E75"/>
    <mergeCell ref="B81:B85"/>
    <mergeCell ref="D245:D249"/>
    <mergeCell ref="C240:C244"/>
    <mergeCell ref="D240:D244"/>
    <mergeCell ref="E240:E244"/>
    <mergeCell ref="D235:D239"/>
    <mergeCell ref="M245:M249"/>
    <mergeCell ref="D188:D192"/>
    <mergeCell ref="M215:M219"/>
    <mergeCell ref="B225:B229"/>
    <mergeCell ref="E235:E239"/>
    <mergeCell ref="E225:E229"/>
    <mergeCell ref="M193:M197"/>
    <mergeCell ref="D220:D224"/>
    <mergeCell ref="B210:B214"/>
    <mergeCell ref="C203:C207"/>
    <mergeCell ref="M203:M207"/>
    <mergeCell ref="E203:E207"/>
    <mergeCell ref="D203:D207"/>
    <mergeCell ref="B337:B341"/>
    <mergeCell ref="M317:M321"/>
    <mergeCell ref="N327:N331"/>
    <mergeCell ref="E300:E304"/>
    <mergeCell ref="D260:D264"/>
    <mergeCell ref="B260:B264"/>
    <mergeCell ref="B275:B279"/>
    <mergeCell ref="N76:N80"/>
    <mergeCell ref="E56:E60"/>
    <mergeCell ref="B76:B80"/>
    <mergeCell ref="E123:E127"/>
    <mergeCell ref="C153:C157"/>
    <mergeCell ref="B143:B147"/>
    <mergeCell ref="M255:M259"/>
    <mergeCell ref="E275:E279"/>
    <mergeCell ref="C260:C264"/>
    <mergeCell ref="M240:M244"/>
    <mergeCell ref="B203:B207"/>
    <mergeCell ref="M188:M192"/>
    <mergeCell ref="C188:C192"/>
    <mergeCell ref="E178:E182"/>
    <mergeCell ref="C178:C182"/>
    <mergeCell ref="B215:B219"/>
    <mergeCell ref="N240:N244"/>
  </mergeCells>
  <dataValidations count="92">
    <dataValidation type="list" allowBlank="1" showInputMessage="1" showErrorMessage="1" sqref="D11">
      <formula1>"Y,T,Y/T"</formula1>
    </dataValidation>
    <dataValidation type="list" allowBlank="1" showInputMessage="1" showErrorMessage="1" sqref="D46">
      <formula1>"Y,T,Y/T"</formula1>
    </dataValidation>
    <dataValidation type="list" allowBlank="1" showInputMessage="1" showErrorMessage="1" sqref="D36">
      <formula1>"Y,T,Y/T"</formula1>
    </dataValidation>
    <dataValidation type="list" allowBlank="1" showInputMessage="1" showErrorMessage="1" sqref="D26">
      <formula1>"Y,T,Y/T"</formula1>
    </dataValidation>
    <dataValidation type="list" allowBlank="1" showInputMessage="1" showErrorMessage="1" sqref="D6">
      <formula1>"Y,T,Y/T"</formula1>
    </dataValidation>
    <dataValidation type="list" allowBlank="1" showInputMessage="1" showErrorMessage="1" sqref="D153">
      <formula1>"Y,T,Y/T"</formula1>
    </dataValidation>
    <dataValidation type="list" allowBlank="1" showInputMessage="1" showErrorMessage="1" sqref="D210">
      <formula1>"Y,T,Y/T"</formula1>
    </dataValidation>
    <dataValidation type="list" allowBlank="1" showInputMessage="1" showErrorMessage="1" sqref="D31">
      <formula1>"Y,T,Y/T"</formula1>
    </dataValidation>
    <dataValidation type="list" allowBlank="1" showInputMessage="1" showErrorMessage="1" sqref="D96">
      <formula1>"Y,T,Y/T"</formula1>
    </dataValidation>
    <dataValidation type="list" allowBlank="1" showInputMessage="1" showErrorMessage="1" sqref="I108:I207">
      <formula1>"Y,T,Y/T"</formula1>
    </dataValidation>
    <dataValidation type="list" allowBlank="1" showInputMessage="1" showErrorMessage="1" sqref="K6:K105">
      <formula1>"Y,T,Y/T"</formula1>
    </dataValidation>
    <dataValidation type="list" allowBlank="1" showInputMessage="1" showErrorMessage="1" sqref="I6:I105">
      <formula1>"Y,T,Y/T"</formula1>
    </dataValidation>
    <dataValidation type="list" allowBlank="1" showInputMessage="1" showErrorMessage="1" sqref="M6:M105">
      <formula1>"Y,T,Y/T"</formula1>
    </dataValidation>
    <dataValidation type="list" allowBlank="1" showInputMessage="1" showErrorMessage="1" sqref="K210:K309">
      <formula1>"Y,T,Y/T"</formula1>
    </dataValidation>
    <dataValidation type="list" allowBlank="1" showInputMessage="1" showErrorMessage="1" sqref="I210:I309">
      <formula1>"Y,T,Y/T"</formula1>
    </dataValidation>
    <dataValidation type="list" allowBlank="1" showInputMessage="1" showErrorMessage="1" sqref="M312:M411">
      <formula1>"Y,T,Y/T"</formula1>
    </dataValidation>
    <dataValidation type="list" allowBlank="1" showInputMessage="1" showErrorMessage="1" sqref="D16">
      <formula1>"Y,T,Y/T"</formula1>
    </dataValidation>
    <dataValidation type="list" allowBlank="1" showInputMessage="1" showErrorMessage="1" sqref="D66">
      <formula1>"Y,T,Y/T"</formula1>
    </dataValidation>
    <dataValidation type="list" allowBlank="1" showInputMessage="1" showErrorMessage="1" sqref="D56">
      <formula1>"Y,T,Y/T"</formula1>
    </dataValidation>
    <dataValidation type="list" allowBlank="1" showInputMessage="1" showErrorMessage="1" sqref="D41">
      <formula1>"Y,T,Y/T"</formula1>
    </dataValidation>
    <dataValidation type="list" allowBlank="1" showInputMessage="1" showErrorMessage="1" sqref="D332">
      <formula1>"Y,T,Y/T"</formula1>
    </dataValidation>
    <dataValidation type="list" allowBlank="1" showInputMessage="1" showErrorMessage="1" sqref="D402">
      <formula1>"Y,T,Y/T"</formula1>
    </dataValidation>
    <dataValidation type="list" allowBlank="1" showInputMessage="1" showErrorMessage="1" sqref="D392">
      <formula1>"Y,T,Y/T"</formula1>
    </dataValidation>
    <dataValidation type="list" allowBlank="1" showInputMessage="1" showErrorMessage="1" sqref="D367">
      <formula1>"Y,T,Y/T"</formula1>
    </dataValidation>
    <dataValidation type="list" allowBlank="1" showInputMessage="1" showErrorMessage="1" sqref="I312:I411">
      <formula1>"Y,T,Y/T"</formula1>
    </dataValidation>
    <dataValidation type="list" allowBlank="1" showInputMessage="1" showErrorMessage="1" sqref="K312:K411">
      <formula1>"Y,T,Y/T"</formula1>
    </dataValidation>
    <dataValidation type="list" allowBlank="1" showInputMessage="1" showErrorMessage="1" sqref="D215">
      <formula1>"Y,T,Y/T"</formula1>
    </dataValidation>
    <dataValidation type="list" allowBlank="1" showInputMessage="1" showErrorMessage="1" sqref="D270">
      <formula1>"Y,T,Y/T"</formula1>
    </dataValidation>
    <dataValidation type="list" allowBlank="1" showInputMessage="1" showErrorMessage="1" sqref="D295">
      <formula1>"Y,T,Y/T"</formula1>
    </dataValidation>
    <dataValidation type="list" allowBlank="1" showInputMessage="1" showErrorMessage="1" sqref="D352">
      <formula1>"Y,T,Y/T"</formula1>
    </dataValidation>
    <dataValidation type="list" allowBlank="1" showInputMessage="1" showErrorMessage="1" sqref="D250">
      <formula1>"Y,T,Y/T"</formula1>
    </dataValidation>
    <dataValidation type="list" allowBlank="1" showInputMessage="1" showErrorMessage="1" sqref="D322">
      <formula1>"Y,T,Y/T"</formula1>
    </dataValidation>
    <dataValidation type="list" allowBlank="1" showInputMessage="1" showErrorMessage="1" sqref="D312">
      <formula1>"Y,T,Y/T"</formula1>
    </dataValidation>
    <dataValidation type="list" allowBlank="1" showInputMessage="1" showErrorMessage="1" sqref="D285">
      <formula1>"Y,T,Y/T"</formula1>
    </dataValidation>
    <dataValidation type="list" allowBlank="1" showInputMessage="1" showErrorMessage="1" sqref="D245">
      <formula1>"Y,T,Y/T"</formula1>
    </dataValidation>
    <dataValidation type="list" allowBlank="1" showInputMessage="1" showErrorMessage="1" sqref="D300">
      <formula1>"Y,T,Y/T"</formula1>
    </dataValidation>
    <dataValidation type="list" allowBlank="1" showInputMessage="1" showErrorMessage="1" sqref="D265">
      <formula1>"Y,T,Y/T"</formula1>
    </dataValidation>
    <dataValidation type="list" allowBlank="1" showInputMessage="1" showErrorMessage="1" sqref="D275">
      <formula1>"Y,T,Y/T"</formula1>
    </dataValidation>
    <dataValidation type="list" allowBlank="1" showInputMessage="1" showErrorMessage="1" sqref="D235">
      <formula1>"Y,T,Y/T"</formula1>
    </dataValidation>
    <dataValidation type="list" allowBlank="1" showInputMessage="1" showErrorMessage="1" sqref="D290">
      <formula1>"Y,T,Y/T"</formula1>
    </dataValidation>
    <dataValidation type="list" allowBlank="1" showInputMessage="1" showErrorMessage="1" sqref="D317">
      <formula1>"Y,T,Y/T"</formula1>
    </dataValidation>
    <dataValidation type="list" allowBlank="1" showInputMessage="1" showErrorMessage="1" sqref="D372">
      <formula1>"Y,T,Y/T"</formula1>
    </dataValidation>
    <dataValidation type="list" allowBlank="1" showInputMessage="1" showErrorMessage="1" sqref="D407">
      <formula1>"Y,T,Y/T"</formula1>
    </dataValidation>
    <dataValidation type="list" allowBlank="1" showInputMessage="1" showErrorMessage="1" sqref="D337">
      <formula1>"Y,T,Y/T"</formula1>
    </dataValidation>
    <dataValidation type="list" allowBlank="1" showInputMessage="1" showErrorMessage="1" sqref="D397">
      <formula1>"Y,T,Y/T"</formula1>
    </dataValidation>
    <dataValidation type="list" allowBlank="1" showInputMessage="1" showErrorMessage="1" sqref="D377">
      <formula1>"Y,T,Y/T"</formula1>
    </dataValidation>
    <dataValidation type="list" allowBlank="1" showInputMessage="1" showErrorMessage="1" sqref="D387">
      <formula1>"Y,T,Y/T"</formula1>
    </dataValidation>
    <dataValidation type="list" allowBlank="1" showInputMessage="1" showErrorMessage="1" sqref="D51">
      <formula1>"Y,T,Y/T"</formula1>
    </dataValidation>
    <dataValidation type="list" allowBlank="1" showInputMessage="1" showErrorMessage="1" sqref="K108:K207">
      <formula1>"Y,T,Y/T"</formula1>
    </dataValidation>
    <dataValidation type="list" allowBlank="1" showInputMessage="1" showErrorMessage="1" sqref="D91">
      <formula1>"Y,T,Y/T"</formula1>
    </dataValidation>
    <dataValidation type="list" allowBlank="1" showInputMessage="1" showErrorMessage="1" sqref="D81">
      <formula1>"Y,T,Y/T"</formula1>
    </dataValidation>
    <dataValidation type="list" allowBlank="1" showInputMessage="1" showErrorMessage="1" sqref="D76">
      <formula1>"Y,T,Y/T"</formula1>
    </dataValidation>
    <dataValidation type="list" allowBlank="1" showInputMessage="1" showErrorMessage="1" sqref="D71">
      <formula1>"Y,T,Y/T"</formula1>
    </dataValidation>
    <dataValidation type="list" allowBlank="1" showInputMessage="1" showErrorMessage="1" sqref="D101">
      <formula1>"Y,T,Y/T"</formula1>
    </dataValidation>
    <dataValidation type="list" allowBlank="1" showInputMessage="1" showErrorMessage="1" sqref="D21">
      <formula1>"Y,T,Y/T"</formula1>
    </dataValidation>
    <dataValidation type="list" allowBlank="1" showInputMessage="1" showErrorMessage="1" sqref="D138">
      <formula1>"Y,T,Y/T"</formula1>
    </dataValidation>
    <dataValidation type="list" allowBlank="1" showInputMessage="1" showErrorMessage="1" sqref="M108:M207">
      <formula1>"Y,T,Y/T"</formula1>
    </dataValidation>
    <dataValidation type="list" allowBlank="1" showInputMessage="1" showErrorMessage="1" sqref="D61">
      <formula1>"Y,T,Y/T"</formula1>
    </dataValidation>
    <dataValidation type="list" allowBlank="1" showInputMessage="1" showErrorMessage="1" sqref="M210:M309">
      <formula1>"Y,T,Y/T"</formula1>
    </dataValidation>
    <dataValidation type="list" allowBlank="1" showInputMessage="1" showErrorMessage="1" sqref="D163">
      <formula1>"Y,T,Y/T"</formula1>
    </dataValidation>
    <dataValidation type="list" allowBlank="1" showInputMessage="1" showErrorMessage="1" sqref="D220">
      <formula1>"Y,T,Y/T"</formula1>
    </dataValidation>
    <dataValidation type="list" allowBlank="1" showInputMessage="1" showErrorMessage="1" sqref="D183">
      <formula1>"Y,T,Y/T"</formula1>
    </dataValidation>
    <dataValidation type="list" allowBlank="1" showInputMessage="1" showErrorMessage="1" sqref="D193">
      <formula1>"Y,T,Y/T"</formula1>
    </dataValidation>
    <dataValidation type="list" allowBlank="1" showInputMessage="1" showErrorMessage="1" sqref="D327">
      <formula1>"Y,T,Y/T"</formula1>
    </dataValidation>
    <dataValidation type="list" allowBlank="1" showInputMessage="1" showErrorMessage="1" sqref="D382">
      <formula1>"Y,T,Y/T"</formula1>
    </dataValidation>
    <dataValidation type="list" allowBlank="1" showInputMessage="1" showErrorMessage="1" sqref="D347">
      <formula1>"Y,T,Y/T"</formula1>
    </dataValidation>
    <dataValidation type="list" allowBlank="1" showInputMessage="1" showErrorMessage="1" sqref="D357">
      <formula1>"Y,T,Y/T"</formula1>
    </dataValidation>
    <dataValidation type="list" allowBlank="1" showInputMessage="1" showErrorMessage="1" sqref="D143">
      <formula1>"Y,T,Y/T"</formula1>
    </dataValidation>
    <dataValidation type="list" allowBlank="1" showInputMessage="1" showErrorMessage="1" sqref="D198">
      <formula1>"Y,T,Y/T"</formula1>
    </dataValidation>
    <dataValidation type="list" allowBlank="1" showInputMessage="1" showErrorMessage="1" sqref="D305">
      <formula1>"Y,T,Y/T"</formula1>
    </dataValidation>
    <dataValidation type="list" allowBlank="1" showInputMessage="1" showErrorMessage="1" sqref="D362">
      <formula1>"Y,T,Y/T"</formula1>
    </dataValidation>
    <dataValidation type="list" allowBlank="1" showInputMessage="1" showErrorMessage="1" sqref="D118">
      <formula1>"Y,T,Y/T"</formula1>
    </dataValidation>
    <dataValidation type="list" allowBlank="1" showInputMessage="1" showErrorMessage="1" sqref="D178">
      <formula1>"Y,T,Y/T"</formula1>
    </dataValidation>
    <dataValidation type="list" allowBlank="1" showInputMessage="1" showErrorMessage="1" sqref="D255">
      <formula1>"Y,T,Y/T"</formula1>
    </dataValidation>
    <dataValidation type="list" allowBlank="1" showInputMessage="1" showErrorMessage="1" sqref="D342">
      <formula1>"Y,T,Y/T"</formula1>
    </dataValidation>
    <dataValidation type="list" allowBlank="1" showInputMessage="1" showErrorMessage="1" sqref="D113">
      <formula1>"Y,T,Y/T"</formula1>
    </dataValidation>
    <dataValidation type="list" allowBlank="1" showInputMessage="1" showErrorMessage="1" sqref="D158">
      <formula1>"Y,T,Y/T"</formula1>
    </dataValidation>
    <dataValidation type="list" allowBlank="1" showInputMessage="1" showErrorMessage="1" sqref="D133">
      <formula1>"Y,T,Y/T"</formula1>
    </dataValidation>
    <dataValidation type="list" allowBlank="1" showInputMessage="1" showErrorMessage="1" sqref="D123">
      <formula1>"Y,T,Y/T"</formula1>
    </dataValidation>
    <dataValidation type="list" allowBlank="1" showInputMessage="1" showErrorMessage="1" sqref="D108">
      <formula1>"Y,T,Y/T"</formula1>
    </dataValidation>
    <dataValidation type="list" allowBlank="1" showInputMessage="1" showErrorMessage="1" sqref="D225">
      <formula1>"Y,T,Y/T"</formula1>
    </dataValidation>
    <dataValidation type="list" allowBlank="1" showInputMessage="1" showErrorMessage="1" sqref="D280">
      <formula1>"Y,T,Y/T"</formula1>
    </dataValidation>
    <dataValidation type="list" allowBlank="1" showInputMessage="1" showErrorMessage="1" sqref="D128">
      <formula1>"Y,T,Y/T"</formula1>
    </dataValidation>
    <dataValidation type="list" allowBlank="1" showInputMessage="1" showErrorMessage="1" sqref="D188">
      <formula1>"Y,T,Y/T"</formula1>
    </dataValidation>
    <dataValidation type="list" allowBlank="1" showInputMessage="1" showErrorMessage="1" sqref="D168">
      <formula1>"Y,T,Y/T"</formula1>
    </dataValidation>
    <dataValidation type="list" allowBlank="1" showInputMessage="1" showErrorMessage="1" sqref="D240">
      <formula1>"Y,T,Y/T"</formula1>
    </dataValidation>
    <dataValidation type="list" allowBlank="1" showInputMessage="1" showErrorMessage="1" sqref="D230">
      <formula1>"Y,T,Y/T"</formula1>
    </dataValidation>
    <dataValidation type="list" allowBlank="1" showInputMessage="1" showErrorMessage="1" sqref="D203">
      <formula1>"Y,T,Y/T"</formula1>
    </dataValidation>
    <dataValidation type="list" allowBlank="1" showInputMessage="1" showErrorMessage="1" sqref="D86">
      <formula1>"Y,T,Y/T"</formula1>
    </dataValidation>
    <dataValidation type="list" allowBlank="1" showInputMessage="1" showErrorMessage="1" sqref="D148">
      <formula1>"Y,T,Y/T"</formula1>
    </dataValidation>
    <dataValidation type="list" allowBlank="1" showInputMessage="1" showErrorMessage="1" sqref="D173">
      <formula1>"Y,T,Y/T"</formula1>
    </dataValidation>
    <dataValidation type="list" allowBlank="1" showInputMessage="1" showErrorMessage="1" sqref="D260">
      <formula1>"Y,T,Y/T"</formula1>
    </dataValidation>
  </dataValidations>
  <pageMargins left="0.25" right="0.25" top="0.75" bottom="0.75" header="0.3" footer="0.3"/>
  <pageSetup paperSize="9" scale="28"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412"/>
  <sheetViews>
    <sheetView topLeftCell="B1" zoomScale="50" workbookViewId="0">
      <pane ySplit="4" topLeftCell="A383" activePane="bottomLeft" state="frozen"/>
      <selection pane="bottomLeft" activeCell="H412" sqref="H412:L412"/>
    </sheetView>
  </sheetViews>
  <sheetFormatPr defaultColWidth="12.5703125" defaultRowHeight="12.75"/>
  <cols>
    <col min="1" max="1" width="6.42578125" style="517" hidden="1" customWidth="1"/>
    <col min="2" max="2" width="4.5703125" style="587" customWidth="1"/>
    <col min="3" max="3" width="46.5703125" style="517" customWidth="1"/>
    <col min="4" max="4" width="4.140625" style="517" customWidth="1"/>
    <col min="5" max="5" width="14.42578125" style="517" customWidth="1"/>
    <col min="6" max="6" width="4.5703125" style="517" customWidth="1"/>
    <col min="7" max="7" width="47.42578125" style="518" customWidth="1"/>
    <col min="8" max="8" width="26.5703125" style="517" customWidth="1"/>
    <col min="9" max="9" width="4.42578125" style="517" customWidth="1"/>
    <col min="10" max="10" width="16" style="517" customWidth="1"/>
    <col min="11" max="11" width="4.42578125" style="517" customWidth="1"/>
    <col min="12" max="12" width="12.42578125" style="517" customWidth="1"/>
    <col min="13" max="13" width="4.42578125" style="517" customWidth="1"/>
    <col min="14" max="14" width="11.42578125" style="517" customWidth="1"/>
    <col min="15" max="16384" width="12.5703125" style="517"/>
  </cols>
  <sheetData>
    <row r="1" spans="2:14" s="520" customFormat="1" ht="15.75">
      <c r="B1" s="868" t="s">
        <v>33</v>
      </c>
      <c r="C1" s="868"/>
      <c r="D1" s="868"/>
      <c r="E1" s="868"/>
      <c r="F1" s="868"/>
      <c r="G1" s="868"/>
      <c r="H1" s="868"/>
      <c r="I1" s="868"/>
      <c r="J1" s="868"/>
      <c r="K1" s="868"/>
      <c r="L1" s="868"/>
      <c r="M1" s="868"/>
      <c r="N1" s="868"/>
    </row>
    <row r="2" spans="2:14" s="520" customFormat="1" ht="15.75">
      <c r="B2" s="867" t="s">
        <v>655</v>
      </c>
      <c r="C2" s="867"/>
      <c r="D2" s="867"/>
      <c r="E2" s="867"/>
      <c r="F2" s="867"/>
      <c r="G2" s="867"/>
      <c r="H2" s="867"/>
      <c r="I2" s="867"/>
      <c r="J2" s="867"/>
      <c r="K2" s="867"/>
      <c r="L2" s="867"/>
      <c r="M2" s="867"/>
      <c r="N2" s="867"/>
    </row>
    <row r="3" spans="2:14" s="588" customFormat="1" ht="15.75">
      <c r="B3" s="863" t="s">
        <v>23</v>
      </c>
      <c r="C3" s="863" t="s">
        <v>503</v>
      </c>
      <c r="D3" s="869" t="s">
        <v>339</v>
      </c>
      <c r="E3" s="870"/>
      <c r="F3" s="863" t="s">
        <v>23</v>
      </c>
      <c r="G3" s="863" t="s">
        <v>504</v>
      </c>
      <c r="H3" s="863" t="s">
        <v>505</v>
      </c>
      <c r="I3" s="863" t="s">
        <v>506</v>
      </c>
      <c r="J3" s="863"/>
      <c r="K3" s="863"/>
      <c r="L3" s="863"/>
      <c r="M3" s="863"/>
      <c r="N3" s="863"/>
    </row>
    <row r="4" spans="2:14" s="588" customFormat="1" ht="15.75">
      <c r="B4" s="863"/>
      <c r="C4" s="863"/>
      <c r="D4" s="871"/>
      <c r="E4" s="872"/>
      <c r="F4" s="863"/>
      <c r="G4" s="863"/>
      <c r="H4" s="863"/>
      <c r="I4" s="863" t="s">
        <v>4</v>
      </c>
      <c r="J4" s="863"/>
      <c r="K4" s="863" t="s">
        <v>3</v>
      </c>
      <c r="L4" s="863"/>
      <c r="M4" s="863" t="s">
        <v>52</v>
      </c>
      <c r="N4" s="863"/>
    </row>
    <row r="5" spans="2:14" s="520" customFormat="1" ht="15.75">
      <c r="B5" s="864" t="s">
        <v>509</v>
      </c>
      <c r="C5" s="865"/>
      <c r="D5" s="865"/>
      <c r="E5" s="865"/>
      <c r="F5" s="865"/>
      <c r="G5" s="865"/>
      <c r="H5" s="865"/>
      <c r="I5" s="865"/>
      <c r="J5" s="865"/>
      <c r="K5" s="865"/>
      <c r="L5" s="865"/>
      <c r="M5" s="865"/>
      <c r="N5" s="866"/>
    </row>
    <row r="6" spans="2:14" ht="15.75">
      <c r="B6" s="836">
        <v>1</v>
      </c>
      <c r="C6" s="839"/>
      <c r="D6" s="857" t="s">
        <v>26</v>
      </c>
      <c r="E6" s="860" t="str">
        <f>IF(D6="Y",1,IF(D6="T",0,IF(D6="Y/T","Belum diisi","Error")))</f>
        <v>Belum diisi</v>
      </c>
      <c r="F6" s="528">
        <v>1</v>
      </c>
      <c r="G6" s="529"/>
      <c r="H6" s="589" t="str">
        <f t="shared" ref="H6:H69" si="0">IF(OR(J6="Isi Dulu",L6="Isi Dulu",J6="Isi Tujuan",L6="Isi Tujuan"),"Belum Diisi",IF(SUM(J6,L6)=2,1,IF(SUM(J6,L6)=1,0,IF(SUM(J6,L6)=0,0,"Error"))))</f>
        <v>Belum Diisi</v>
      </c>
      <c r="I6" s="590" t="s">
        <v>26</v>
      </c>
      <c r="J6" s="591" t="str">
        <f>IF($D$6="Y/T","Isi Tujuan",IF($E$6=0,0,IF(I6="Y",1,IF(I6="T",0,"Isi Dulu"))))</f>
        <v>Isi Tujuan</v>
      </c>
      <c r="K6" s="590" t="s">
        <v>26</v>
      </c>
      <c r="L6" s="591" t="str">
        <f>IF($D$6="Y/T","Isi Tujuan",IF($E$6=0,0,IF(K6="Y",1,IF(K6="T",0,"Isi Dulu"))))</f>
        <v>Isi Tujuan</v>
      </c>
      <c r="M6" s="848" t="s">
        <v>26</v>
      </c>
      <c r="N6" s="851" t="str">
        <f>IF(M6="Y",1,IF(M6="T",0,IF(M6="Y/T","Belum diisi","Error")))</f>
        <v>Belum diisi</v>
      </c>
    </row>
    <row r="7" spans="2:14" ht="15.75">
      <c r="B7" s="837"/>
      <c r="C7" s="840"/>
      <c r="D7" s="858"/>
      <c r="E7" s="861"/>
      <c r="F7" s="549">
        <v>2</v>
      </c>
      <c r="G7" s="550"/>
      <c r="H7" s="589" t="str">
        <f t="shared" si="0"/>
        <v>Belum Diisi</v>
      </c>
      <c r="I7" s="592" t="s">
        <v>26</v>
      </c>
      <c r="J7" s="593" t="str">
        <f>IF($D$6="Y/T","Isi Tujuan",IF($E$6=0,0,IF(I7="Y",1,IF(I7="T",0,"Isi Dulu"))))</f>
        <v>Isi Tujuan</v>
      </c>
      <c r="K7" s="592" t="s">
        <v>26</v>
      </c>
      <c r="L7" s="593" t="str">
        <f>IF($D$6="Y/T","Isi Tujuan",IF($E$6=0,0,IF(K7="Y",1,IF(K7="T",0,"Isi Dulu"))))</f>
        <v>Isi Tujuan</v>
      </c>
      <c r="M7" s="849"/>
      <c r="N7" s="852"/>
    </row>
    <row r="8" spans="2:14" ht="15.75">
      <c r="B8" s="837"/>
      <c r="C8" s="840"/>
      <c r="D8" s="858"/>
      <c r="E8" s="861"/>
      <c r="F8" s="549">
        <v>3</v>
      </c>
      <c r="G8" s="550"/>
      <c r="H8" s="589" t="str">
        <f t="shared" si="0"/>
        <v>Belum Diisi</v>
      </c>
      <c r="I8" s="592" t="s">
        <v>26</v>
      </c>
      <c r="J8" s="593" t="str">
        <f>IF($D$6="Y/T","Isi Tujuan",IF($E$6=0,0,IF(I8="Y",1,IF(I8="T",0,"Isi Dulu"))))</f>
        <v>Isi Tujuan</v>
      </c>
      <c r="K8" s="592" t="s">
        <v>26</v>
      </c>
      <c r="L8" s="593" t="str">
        <f>IF($D$6="Y/T","Isi Tujuan",IF($E$6=0,0,IF(K8="Y",1,IF(K8="T",0,"Isi Dulu"))))</f>
        <v>Isi Tujuan</v>
      </c>
      <c r="M8" s="849"/>
      <c r="N8" s="852"/>
    </row>
    <row r="9" spans="2:14" ht="15.75">
      <c r="B9" s="837"/>
      <c r="C9" s="840"/>
      <c r="D9" s="858"/>
      <c r="E9" s="861"/>
      <c r="F9" s="549">
        <v>4</v>
      </c>
      <c r="G9" s="550"/>
      <c r="H9" s="589" t="str">
        <f t="shared" si="0"/>
        <v>Belum Diisi</v>
      </c>
      <c r="I9" s="592" t="s">
        <v>26</v>
      </c>
      <c r="J9" s="593" t="str">
        <f>IF($D$6="Y/T","Isi Tujuan",IF($E$6=0,0,IF(I9="Y",1,IF(I9="T",0,"Isi Dulu"))))</f>
        <v>Isi Tujuan</v>
      </c>
      <c r="K9" s="592" t="s">
        <v>26</v>
      </c>
      <c r="L9" s="593" t="str">
        <f>IF($D$6="Y/T","Isi Tujuan",IF($E$6=0,0,IF(K9="Y",1,IF(K9="T",0,"Isi Dulu"))))</f>
        <v>Isi Tujuan</v>
      </c>
      <c r="M9" s="849"/>
      <c r="N9" s="852"/>
    </row>
    <row r="10" spans="2:14" ht="15.75">
      <c r="B10" s="838"/>
      <c r="C10" s="841"/>
      <c r="D10" s="859"/>
      <c r="E10" s="862"/>
      <c r="F10" s="569">
        <v>5</v>
      </c>
      <c r="G10" s="570"/>
      <c r="H10" s="594" t="str">
        <f t="shared" si="0"/>
        <v>Belum Diisi</v>
      </c>
      <c r="I10" s="595" t="s">
        <v>26</v>
      </c>
      <c r="J10" s="596" t="str">
        <f>IF($D$6="Y/T","Isi Tujuan",IF($E$6=0,0,IF(I10="Y",1,IF(I10="T",0,"Isi Dulu"))))</f>
        <v>Isi Tujuan</v>
      </c>
      <c r="K10" s="595" t="s">
        <v>26</v>
      </c>
      <c r="L10" s="596" t="str">
        <f>IF($D$6="Y/T","Isi Tujuan",IF($E$6=0,0,IF(K10="Y",1,IF(K10="T",0,"Isi Dulu"))))</f>
        <v>Isi Tujuan</v>
      </c>
      <c r="M10" s="850"/>
      <c r="N10" s="853"/>
    </row>
    <row r="11" spans="2:14" ht="15.75">
      <c r="B11" s="836">
        <v>2</v>
      </c>
      <c r="C11" s="839"/>
      <c r="D11" s="857" t="s">
        <v>26</v>
      </c>
      <c r="E11" s="860" t="str">
        <f>IF(D11="Y",1,IF(D11="T",0,IF(D11="Y/T","Belum diisi","Error")))</f>
        <v>Belum diisi</v>
      </c>
      <c r="F11" s="528">
        <v>1</v>
      </c>
      <c r="G11" s="529"/>
      <c r="H11" s="597" t="str">
        <f t="shared" si="0"/>
        <v>Belum Diisi</v>
      </c>
      <c r="I11" s="590" t="s">
        <v>26</v>
      </c>
      <c r="J11" s="591" t="str">
        <f>IF($D$11="Y/T","Isi Tujuan",IF($E$11=0,0,IF(I11="Y",1,IF(I11="T",0,"Isi Dulu"))))</f>
        <v>Isi Tujuan</v>
      </c>
      <c r="K11" s="590" t="s">
        <v>26</v>
      </c>
      <c r="L11" s="591" t="str">
        <f>IF($D$11="Y/T","Isi Tujuan",IF($E$11=0,0,IF(K11="Y",1,IF(K11="T",0,"Isi Dulu"))))</f>
        <v>Isi Tujuan</v>
      </c>
      <c r="M11" s="848" t="s">
        <v>26</v>
      </c>
      <c r="N11" s="851" t="str">
        <f>IF(M11="Y",1,IF(M11="T",0,IF(M11="Y/T","Belum diisi","Error")))</f>
        <v>Belum diisi</v>
      </c>
    </row>
    <row r="12" spans="2:14" ht="15.75">
      <c r="B12" s="837"/>
      <c r="C12" s="840"/>
      <c r="D12" s="858"/>
      <c r="E12" s="861"/>
      <c r="F12" s="549">
        <v>2</v>
      </c>
      <c r="G12" s="550"/>
      <c r="H12" s="598" t="str">
        <f t="shared" si="0"/>
        <v>Belum Diisi</v>
      </c>
      <c r="I12" s="592" t="s">
        <v>26</v>
      </c>
      <c r="J12" s="593" t="str">
        <f>IF($D$11="Y/T","Isi Tujuan",IF($E$11=0,0,IF(I12="Y",1,IF(I12="T",0,"Isi Dulu"))))</f>
        <v>Isi Tujuan</v>
      </c>
      <c r="K12" s="592" t="s">
        <v>26</v>
      </c>
      <c r="L12" s="593" t="str">
        <f>IF($D$11="Y/T","Isi Tujuan",IF($E$11=0,0,IF(K12="Y",1,IF(K12="T",0,"Isi Dulu"))))</f>
        <v>Isi Tujuan</v>
      </c>
      <c r="M12" s="849"/>
      <c r="N12" s="852"/>
    </row>
    <row r="13" spans="2:14" ht="15.75">
      <c r="B13" s="837"/>
      <c r="C13" s="840"/>
      <c r="D13" s="858"/>
      <c r="E13" s="861"/>
      <c r="F13" s="549">
        <v>3</v>
      </c>
      <c r="G13" s="550"/>
      <c r="H13" s="598" t="str">
        <f t="shared" si="0"/>
        <v>Belum Diisi</v>
      </c>
      <c r="I13" s="592" t="s">
        <v>26</v>
      </c>
      <c r="J13" s="593" t="str">
        <f>IF($D$11="Y/T","Isi Tujuan",IF($E$11=0,0,IF(I13="Y",1,IF(I13="T",0,"Isi Dulu"))))</f>
        <v>Isi Tujuan</v>
      </c>
      <c r="K13" s="592" t="s">
        <v>26</v>
      </c>
      <c r="L13" s="593" t="str">
        <f>IF($D$11="Y/T","Isi Tujuan",IF($E$11=0,0,IF(K13="Y",1,IF(K13="T",0,"Isi Dulu"))))</f>
        <v>Isi Tujuan</v>
      </c>
      <c r="M13" s="849"/>
      <c r="N13" s="852"/>
    </row>
    <row r="14" spans="2:14" ht="15.75">
      <c r="B14" s="837"/>
      <c r="C14" s="840"/>
      <c r="D14" s="858"/>
      <c r="E14" s="861"/>
      <c r="F14" s="549">
        <v>4</v>
      </c>
      <c r="G14" s="550"/>
      <c r="H14" s="598" t="str">
        <f t="shared" si="0"/>
        <v>Belum Diisi</v>
      </c>
      <c r="I14" s="592" t="s">
        <v>26</v>
      </c>
      <c r="J14" s="593" t="str">
        <f>IF($D$11="Y/T","Isi Tujuan",IF($E$11=0,0,IF(I14="Y",1,IF(I14="T",0,"Isi Dulu"))))</f>
        <v>Isi Tujuan</v>
      </c>
      <c r="K14" s="592" t="s">
        <v>26</v>
      </c>
      <c r="L14" s="593" t="str">
        <f>IF($D$11="Y/T","Isi Tujuan",IF($E$11=0,0,IF(K14="Y",1,IF(K14="T",0,"Isi Dulu"))))</f>
        <v>Isi Tujuan</v>
      </c>
      <c r="M14" s="849"/>
      <c r="N14" s="852"/>
    </row>
    <row r="15" spans="2:14" ht="15.75">
      <c r="B15" s="838"/>
      <c r="C15" s="841"/>
      <c r="D15" s="859"/>
      <c r="E15" s="862"/>
      <c r="F15" s="569">
        <v>5</v>
      </c>
      <c r="G15" s="570"/>
      <c r="H15" s="599" t="str">
        <f t="shared" si="0"/>
        <v>Belum Diisi</v>
      </c>
      <c r="I15" s="595" t="s">
        <v>26</v>
      </c>
      <c r="J15" s="596" t="str">
        <f>IF($D$11="Y/T","Isi Tujuan",IF($E$11=0,0,IF(I15="Y",1,IF(I15="T",0,"Isi Dulu"))))</f>
        <v>Isi Tujuan</v>
      </c>
      <c r="K15" s="595" t="s">
        <v>26</v>
      </c>
      <c r="L15" s="596" t="str">
        <f>IF($D$11="Y/T","Isi Tujuan",IF($E$11=0,0,IF(K15="Y",1,IF(K15="T",0,"Isi Dulu"))))</f>
        <v>Isi Tujuan</v>
      </c>
      <c r="M15" s="850"/>
      <c r="N15" s="853"/>
    </row>
    <row r="16" spans="2:14" ht="15.75">
      <c r="B16" s="836">
        <v>3</v>
      </c>
      <c r="C16" s="839"/>
      <c r="D16" s="857" t="s">
        <v>26</v>
      </c>
      <c r="E16" s="860" t="str">
        <f>IF(D16="Y",1,IF(D16="T",0,IF(D16="Y/T","Belum diisi","Error")))</f>
        <v>Belum diisi</v>
      </c>
      <c r="F16" s="528">
        <v>1</v>
      </c>
      <c r="G16" s="529"/>
      <c r="H16" s="600" t="str">
        <f t="shared" si="0"/>
        <v>Belum Diisi</v>
      </c>
      <c r="I16" s="590" t="s">
        <v>26</v>
      </c>
      <c r="J16" s="591" t="str">
        <f>IF($D$16="Y/T","Isi Tujuan",IF($E$16=0,0,IF(I16="Y",1,IF(I16="T",0,"Isi Dulu"))))</f>
        <v>Isi Tujuan</v>
      </c>
      <c r="K16" s="590" t="s">
        <v>26</v>
      </c>
      <c r="L16" s="591" t="str">
        <f>IF($D$16="Y/T","Isi Tujuan",IF($E$16=0,0,IF(K16="Y",1,IF(K16="T",0,"Isi Dulu"))))</f>
        <v>Isi Tujuan</v>
      </c>
      <c r="M16" s="848" t="s">
        <v>26</v>
      </c>
      <c r="N16" s="851" t="str">
        <f>IF(M16="Y",1,IF(M16="T",0,IF(M16="Y/T","Belum diisi","Error")))</f>
        <v>Belum diisi</v>
      </c>
    </row>
    <row r="17" spans="2:14" ht="15.75">
      <c r="B17" s="837"/>
      <c r="C17" s="840"/>
      <c r="D17" s="858"/>
      <c r="E17" s="861"/>
      <c r="F17" s="549">
        <v>2</v>
      </c>
      <c r="G17" s="550"/>
      <c r="H17" s="598" t="str">
        <f t="shared" si="0"/>
        <v>Belum Diisi</v>
      </c>
      <c r="I17" s="592" t="s">
        <v>26</v>
      </c>
      <c r="J17" s="593" t="str">
        <f>IF($D$16="Y/T","Isi Tujuan",IF($E$16=0,0,IF(I17="Y",1,IF(I17="T",0,"Isi Dulu"))))</f>
        <v>Isi Tujuan</v>
      </c>
      <c r="K17" s="592" t="s">
        <v>26</v>
      </c>
      <c r="L17" s="593" t="str">
        <f>IF($D$16="Y/T","Isi Tujuan",IF($E$16=0,0,IF(K17="Y",1,IF(K17="T",0,"Isi Dulu"))))</f>
        <v>Isi Tujuan</v>
      </c>
      <c r="M17" s="849"/>
      <c r="N17" s="852"/>
    </row>
    <row r="18" spans="2:14" ht="15.75">
      <c r="B18" s="837"/>
      <c r="C18" s="840"/>
      <c r="D18" s="858"/>
      <c r="E18" s="861"/>
      <c r="F18" s="549">
        <v>3</v>
      </c>
      <c r="G18" s="550"/>
      <c r="H18" s="598" t="str">
        <f t="shared" si="0"/>
        <v>Belum Diisi</v>
      </c>
      <c r="I18" s="592" t="s">
        <v>26</v>
      </c>
      <c r="J18" s="593" t="str">
        <f>IF($D$16="Y/T","Isi Tujuan",IF($E$16=0,0,IF(I18="Y",1,IF(I18="T",0,"Isi Dulu"))))</f>
        <v>Isi Tujuan</v>
      </c>
      <c r="K18" s="592" t="s">
        <v>26</v>
      </c>
      <c r="L18" s="593" t="str">
        <f>IF($D$16="Y/T","Isi Tujuan",IF($E$16=0,0,IF(K18="Y",1,IF(K18="T",0,"Isi Dulu"))))</f>
        <v>Isi Tujuan</v>
      </c>
      <c r="M18" s="849"/>
      <c r="N18" s="852"/>
    </row>
    <row r="19" spans="2:14" ht="15.75">
      <c r="B19" s="837"/>
      <c r="C19" s="840"/>
      <c r="D19" s="858"/>
      <c r="E19" s="861"/>
      <c r="F19" s="549">
        <v>4</v>
      </c>
      <c r="G19" s="550"/>
      <c r="H19" s="598" t="str">
        <f t="shared" si="0"/>
        <v>Belum Diisi</v>
      </c>
      <c r="I19" s="592" t="s">
        <v>26</v>
      </c>
      <c r="J19" s="593" t="str">
        <f>IF($D$16="Y/T","Isi Tujuan",IF($E$16=0,0,IF(I19="Y",1,IF(I19="T",0,"Isi Dulu"))))</f>
        <v>Isi Tujuan</v>
      </c>
      <c r="K19" s="592" t="s">
        <v>26</v>
      </c>
      <c r="L19" s="593" t="str">
        <f>IF($D$16="Y/T","Isi Tujuan",IF($E$16=0,0,IF(K19="Y",1,IF(K19="T",0,"Isi Dulu"))))</f>
        <v>Isi Tujuan</v>
      </c>
      <c r="M19" s="849"/>
      <c r="N19" s="852"/>
    </row>
    <row r="20" spans="2:14" ht="15.75">
      <c r="B20" s="838"/>
      <c r="C20" s="841"/>
      <c r="D20" s="859"/>
      <c r="E20" s="862"/>
      <c r="F20" s="569">
        <v>5</v>
      </c>
      <c r="G20" s="570"/>
      <c r="H20" s="599" t="str">
        <f t="shared" si="0"/>
        <v>Belum Diisi</v>
      </c>
      <c r="I20" s="595" t="s">
        <v>26</v>
      </c>
      <c r="J20" s="596" t="str">
        <f>IF($D$16="Y/T","Isi Tujuan",IF($E$16=0,0,IF(I20="Y",1,IF(I20="T",0,"Isi Dulu"))))</f>
        <v>Isi Tujuan</v>
      </c>
      <c r="K20" s="595" t="s">
        <v>26</v>
      </c>
      <c r="L20" s="596" t="str">
        <f>IF($D$16="Y/T","Isi Tujuan",IF($E$16=0,0,IF(K20="Y",1,IF(K20="T",0,"Isi Dulu"))))</f>
        <v>Isi Tujuan</v>
      </c>
      <c r="M20" s="850"/>
      <c r="N20" s="853"/>
    </row>
    <row r="21" spans="2:14" ht="15.75">
      <c r="B21" s="836">
        <v>4</v>
      </c>
      <c r="C21" s="839"/>
      <c r="D21" s="857" t="s">
        <v>26</v>
      </c>
      <c r="E21" s="860" t="str">
        <f>IF(D21="Y",1,IF(D21="T",0,IF(D21="Y/T","Belum diisi","Error")))</f>
        <v>Belum diisi</v>
      </c>
      <c r="F21" s="528">
        <v>1</v>
      </c>
      <c r="G21" s="529"/>
      <c r="H21" s="600" t="str">
        <f t="shared" si="0"/>
        <v>Belum Diisi</v>
      </c>
      <c r="I21" s="590" t="s">
        <v>26</v>
      </c>
      <c r="J21" s="591" t="str">
        <f>IF($D$21="Y/T","Isi Tujuan",IF($E$21=0,0,IF(I21="Y",1,IF(I21="T",0,"Isi Dulu"))))</f>
        <v>Isi Tujuan</v>
      </c>
      <c r="K21" s="590" t="s">
        <v>26</v>
      </c>
      <c r="L21" s="591" t="str">
        <f>IF($D$21="Y/T","Isi Tujuan",IF($E$21=0,0,IF(K21="Y",1,IF(K21="T",0,"Isi Dulu"))))</f>
        <v>Isi Tujuan</v>
      </c>
      <c r="M21" s="848" t="s">
        <v>26</v>
      </c>
      <c r="N21" s="851" t="str">
        <f>IF(M21="Y",1,IF(M21="T",0,IF(M21="Y/T","Belum diisi","Error")))</f>
        <v>Belum diisi</v>
      </c>
    </row>
    <row r="22" spans="2:14" ht="15.75">
      <c r="B22" s="837"/>
      <c r="C22" s="840"/>
      <c r="D22" s="858"/>
      <c r="E22" s="861"/>
      <c r="F22" s="549">
        <v>2</v>
      </c>
      <c r="G22" s="550"/>
      <c r="H22" s="598" t="str">
        <f t="shared" si="0"/>
        <v>Belum Diisi</v>
      </c>
      <c r="I22" s="592" t="s">
        <v>26</v>
      </c>
      <c r="J22" s="593" t="str">
        <f>IF($D$21="Y/T","Isi Tujuan",IF($E$21=0,0,IF(I22="Y",1,IF(I22="T",0,"Isi Dulu"))))</f>
        <v>Isi Tujuan</v>
      </c>
      <c r="K22" s="592" t="s">
        <v>26</v>
      </c>
      <c r="L22" s="593" t="str">
        <f>IF($D$21="Y/T","Isi Tujuan",IF($E$21=0,0,IF(K22="Y",1,IF(K22="T",0,"Isi Dulu"))))</f>
        <v>Isi Tujuan</v>
      </c>
      <c r="M22" s="849"/>
      <c r="N22" s="852"/>
    </row>
    <row r="23" spans="2:14" ht="15.75">
      <c r="B23" s="837"/>
      <c r="C23" s="840"/>
      <c r="D23" s="858"/>
      <c r="E23" s="861"/>
      <c r="F23" s="549">
        <v>3</v>
      </c>
      <c r="G23" s="550"/>
      <c r="H23" s="598" t="str">
        <f t="shared" si="0"/>
        <v>Belum Diisi</v>
      </c>
      <c r="I23" s="592" t="s">
        <v>26</v>
      </c>
      <c r="J23" s="593" t="str">
        <f>IF($D$21="Y/T","Isi Tujuan",IF($E$21=0,0,IF(I23="Y",1,IF(I23="T",0,"Isi Dulu"))))</f>
        <v>Isi Tujuan</v>
      </c>
      <c r="K23" s="592" t="s">
        <v>26</v>
      </c>
      <c r="L23" s="593" t="str">
        <f>IF($D$21="Y/T","Isi Tujuan",IF($E$21=0,0,IF(K23="Y",1,IF(K23="T",0,"Isi Dulu"))))</f>
        <v>Isi Tujuan</v>
      </c>
      <c r="M23" s="849"/>
      <c r="N23" s="852"/>
    </row>
    <row r="24" spans="2:14" ht="15.75">
      <c r="B24" s="837"/>
      <c r="C24" s="840"/>
      <c r="D24" s="858"/>
      <c r="E24" s="861"/>
      <c r="F24" s="549">
        <v>4</v>
      </c>
      <c r="G24" s="550"/>
      <c r="H24" s="598" t="str">
        <f t="shared" si="0"/>
        <v>Belum Diisi</v>
      </c>
      <c r="I24" s="592" t="s">
        <v>26</v>
      </c>
      <c r="J24" s="593" t="str">
        <f>IF($D$21="Y/T","Isi Tujuan",IF($E$21=0,0,IF(I24="Y",1,IF(I24="T",0,"Isi Dulu"))))</f>
        <v>Isi Tujuan</v>
      </c>
      <c r="K24" s="592" t="s">
        <v>26</v>
      </c>
      <c r="L24" s="593" t="str">
        <f>IF($D$21="Y/T","Isi Tujuan",IF($E$21=0,0,IF(K24="Y",1,IF(K24="T",0,"Isi Dulu"))))</f>
        <v>Isi Tujuan</v>
      </c>
      <c r="M24" s="849"/>
      <c r="N24" s="852"/>
    </row>
    <row r="25" spans="2:14" ht="15.75">
      <c r="B25" s="838"/>
      <c r="C25" s="841"/>
      <c r="D25" s="859"/>
      <c r="E25" s="862"/>
      <c r="F25" s="569">
        <v>5</v>
      </c>
      <c r="G25" s="570"/>
      <c r="H25" s="599" t="str">
        <f t="shared" si="0"/>
        <v>Belum Diisi</v>
      </c>
      <c r="I25" s="595" t="s">
        <v>26</v>
      </c>
      <c r="J25" s="596" t="str">
        <f>IF($D$21="Y/T","Isi Tujuan",IF($E$21=0,0,IF(I25="Y",1,IF(I25="T",0,"Isi Dulu"))))</f>
        <v>Isi Tujuan</v>
      </c>
      <c r="K25" s="595" t="s">
        <v>26</v>
      </c>
      <c r="L25" s="596" t="str">
        <f>IF($D$21="Y/T","Isi Tujuan",IF($E$21=0,0,IF(K25="Y",1,IF(K25="T",0,"Isi Dulu"))))</f>
        <v>Isi Tujuan</v>
      </c>
      <c r="M25" s="850"/>
      <c r="N25" s="853"/>
    </row>
    <row r="26" spans="2:14" ht="15.75">
      <c r="B26" s="836">
        <v>5</v>
      </c>
      <c r="C26" s="839"/>
      <c r="D26" s="857" t="s">
        <v>26</v>
      </c>
      <c r="E26" s="860" t="str">
        <f>IF(D26="Y",1,IF(D26="T",0,IF(D26="Y/T","Belum diisi","Error")))</f>
        <v>Belum diisi</v>
      </c>
      <c r="F26" s="528">
        <v>1</v>
      </c>
      <c r="G26" s="529"/>
      <c r="H26" s="600" t="str">
        <f t="shared" si="0"/>
        <v>Belum Diisi</v>
      </c>
      <c r="I26" s="590" t="s">
        <v>26</v>
      </c>
      <c r="J26" s="591" t="str">
        <f>IF($D$26="Y/T","Isi Tujuan",IF($E$26=0,0,IF(I26="Y",1,IF(I26="T",0,"Isi Dulu"))))</f>
        <v>Isi Tujuan</v>
      </c>
      <c r="K26" s="590" t="s">
        <v>26</v>
      </c>
      <c r="L26" s="591" t="str">
        <f>IF($D$26="Y/T","Isi Tujuan",IF($E$26=0,0,IF(K26="Y",1,IF(K26="T",0,"Isi Dulu"))))</f>
        <v>Isi Tujuan</v>
      </c>
      <c r="M26" s="848" t="s">
        <v>26</v>
      </c>
      <c r="N26" s="851" t="str">
        <f>IF(M26="Y",1,IF(M26="T",0,IF(M26="Y/T","Belum diisi","Error")))</f>
        <v>Belum diisi</v>
      </c>
    </row>
    <row r="27" spans="2:14" ht="15.75">
      <c r="B27" s="837"/>
      <c r="C27" s="840"/>
      <c r="D27" s="858"/>
      <c r="E27" s="861"/>
      <c r="F27" s="549">
        <v>2</v>
      </c>
      <c r="G27" s="550"/>
      <c r="H27" s="598" t="str">
        <f t="shared" si="0"/>
        <v>Belum Diisi</v>
      </c>
      <c r="I27" s="592" t="s">
        <v>26</v>
      </c>
      <c r="J27" s="593" t="str">
        <f>IF($D$26="Y/T","Isi Tujuan",IF($E$26=0,0,IF(I27="Y",1,IF(I27="T",0,"Isi Dulu"))))</f>
        <v>Isi Tujuan</v>
      </c>
      <c r="K27" s="592" t="s">
        <v>26</v>
      </c>
      <c r="L27" s="593" t="str">
        <f>IF($D$26="Y/T","Isi Tujuan",IF($E$26=0,0,IF(K27="Y",1,IF(K27="T",0,"Isi Dulu"))))</f>
        <v>Isi Tujuan</v>
      </c>
      <c r="M27" s="849"/>
      <c r="N27" s="852"/>
    </row>
    <row r="28" spans="2:14" ht="15.75">
      <c r="B28" s="837"/>
      <c r="C28" s="840"/>
      <c r="D28" s="858"/>
      <c r="E28" s="861"/>
      <c r="F28" s="549">
        <v>3</v>
      </c>
      <c r="G28" s="550"/>
      <c r="H28" s="598" t="str">
        <f t="shared" si="0"/>
        <v>Belum Diisi</v>
      </c>
      <c r="I28" s="592" t="s">
        <v>26</v>
      </c>
      <c r="J28" s="593" t="str">
        <f>IF($D$26="Y/T","Isi Tujuan",IF($E$26=0,0,IF(I28="Y",1,IF(I28="T",0,"Isi Dulu"))))</f>
        <v>Isi Tujuan</v>
      </c>
      <c r="K28" s="592" t="s">
        <v>26</v>
      </c>
      <c r="L28" s="593" t="str">
        <f>IF($D$26="Y/T","Isi Tujuan",IF($E$26=0,0,IF(K28="Y",1,IF(K28="T",0,"Isi Dulu"))))</f>
        <v>Isi Tujuan</v>
      </c>
      <c r="M28" s="849"/>
      <c r="N28" s="852"/>
    </row>
    <row r="29" spans="2:14" ht="15.75">
      <c r="B29" s="837"/>
      <c r="C29" s="840"/>
      <c r="D29" s="858"/>
      <c r="E29" s="861"/>
      <c r="F29" s="549">
        <v>4</v>
      </c>
      <c r="G29" s="550"/>
      <c r="H29" s="598" t="str">
        <f t="shared" si="0"/>
        <v>Belum Diisi</v>
      </c>
      <c r="I29" s="592" t="s">
        <v>26</v>
      </c>
      <c r="J29" s="593" t="str">
        <f>IF($D$26="Y/T","Isi Tujuan",IF($E$26=0,0,IF(I29="Y",1,IF(I29="T",0,"Isi Dulu"))))</f>
        <v>Isi Tujuan</v>
      </c>
      <c r="K29" s="592" t="s">
        <v>26</v>
      </c>
      <c r="L29" s="593" t="str">
        <f>IF($D$26="Y/T","Isi Tujuan",IF($E$26=0,0,IF(K29="Y",1,IF(K29="T",0,"Isi Dulu"))))</f>
        <v>Isi Tujuan</v>
      </c>
      <c r="M29" s="849"/>
      <c r="N29" s="852"/>
    </row>
    <row r="30" spans="2:14" ht="15.75">
      <c r="B30" s="838"/>
      <c r="C30" s="841"/>
      <c r="D30" s="859"/>
      <c r="E30" s="862"/>
      <c r="F30" s="569">
        <v>5</v>
      </c>
      <c r="G30" s="570"/>
      <c r="H30" s="599" t="str">
        <f t="shared" si="0"/>
        <v>Belum Diisi</v>
      </c>
      <c r="I30" s="595" t="s">
        <v>26</v>
      </c>
      <c r="J30" s="596" t="str">
        <f>IF($D$26="Y/T","Isi Tujuan",IF($E$26=0,0,IF(I30="Y",1,IF(I30="T",0,"Isi Dulu"))))</f>
        <v>Isi Tujuan</v>
      </c>
      <c r="K30" s="595" t="s">
        <v>26</v>
      </c>
      <c r="L30" s="596" t="str">
        <f>IF($D$26="Y/T","Isi Tujuan",IF($E$26=0,0,IF(K30="Y",1,IF(K30="T",0,"Isi Dulu"))))</f>
        <v>Isi Tujuan</v>
      </c>
      <c r="M30" s="850"/>
      <c r="N30" s="853"/>
    </row>
    <row r="31" spans="2:14" ht="15.75">
      <c r="B31" s="836">
        <v>6</v>
      </c>
      <c r="C31" s="839"/>
      <c r="D31" s="857" t="s">
        <v>26</v>
      </c>
      <c r="E31" s="860" t="str">
        <f>IF(D31="Y",1,IF(D31="T",0,IF(D31="Y/T","Belum diisi","Error")))</f>
        <v>Belum diisi</v>
      </c>
      <c r="F31" s="528">
        <v>1</v>
      </c>
      <c r="G31" s="529"/>
      <c r="H31" s="600" t="str">
        <f t="shared" si="0"/>
        <v>Belum Diisi</v>
      </c>
      <c r="I31" s="590" t="s">
        <v>26</v>
      </c>
      <c r="J31" s="591" t="str">
        <f>IF($D$31="Y/T","Isi Tujuan",IF($E$31=0,0,IF(I31="Y",1,IF(I31="T",0,"Isi Dulu"))))</f>
        <v>Isi Tujuan</v>
      </c>
      <c r="K31" s="590" t="s">
        <v>26</v>
      </c>
      <c r="L31" s="591" t="str">
        <f>IF($D$31="Y/T","Isi Tujuan",IF($E$31=0,0,IF(K31="Y",1,IF(K31="T",0,"Isi Dulu"))))</f>
        <v>Isi Tujuan</v>
      </c>
      <c r="M31" s="848" t="s">
        <v>26</v>
      </c>
      <c r="N31" s="851" t="str">
        <f>IF(M31="Y",1,IF(M31="T",0,IF(M31="Y/T","Belum diisi","Error")))</f>
        <v>Belum diisi</v>
      </c>
    </row>
    <row r="32" spans="2:14" ht="15.75">
      <c r="B32" s="837"/>
      <c r="C32" s="840"/>
      <c r="D32" s="858"/>
      <c r="E32" s="861"/>
      <c r="F32" s="549">
        <v>2</v>
      </c>
      <c r="G32" s="550"/>
      <c r="H32" s="598" t="str">
        <f t="shared" si="0"/>
        <v>Belum Diisi</v>
      </c>
      <c r="I32" s="592" t="s">
        <v>26</v>
      </c>
      <c r="J32" s="593" t="str">
        <f>IF($D$31="Y/T","Isi Tujuan",IF($E$31=0,0,IF(I32="Y",1,IF(I32="T",0,"Isi Dulu"))))</f>
        <v>Isi Tujuan</v>
      </c>
      <c r="K32" s="592" t="s">
        <v>26</v>
      </c>
      <c r="L32" s="593" t="str">
        <f>IF($D$31="Y/T","Isi Tujuan",IF($E$31=0,0,IF(K32="Y",1,IF(K32="T",0,"Isi Dulu"))))</f>
        <v>Isi Tujuan</v>
      </c>
      <c r="M32" s="849"/>
      <c r="N32" s="852"/>
    </row>
    <row r="33" spans="2:14" ht="15.75">
      <c r="B33" s="837"/>
      <c r="C33" s="840"/>
      <c r="D33" s="858"/>
      <c r="E33" s="861"/>
      <c r="F33" s="549">
        <v>3</v>
      </c>
      <c r="G33" s="550"/>
      <c r="H33" s="598" t="str">
        <f t="shared" si="0"/>
        <v>Belum Diisi</v>
      </c>
      <c r="I33" s="592" t="s">
        <v>26</v>
      </c>
      <c r="J33" s="593" t="str">
        <f>IF($D$31="Y/T","Isi Tujuan",IF($E$31=0,0,IF(I33="Y",1,IF(I33="T",0,"Isi Dulu"))))</f>
        <v>Isi Tujuan</v>
      </c>
      <c r="K33" s="592" t="s">
        <v>26</v>
      </c>
      <c r="L33" s="593" t="str">
        <f>IF($D$31="Y/T","Isi Tujuan",IF($E$31=0,0,IF(K33="Y",1,IF(K33="T",0,"Isi Dulu"))))</f>
        <v>Isi Tujuan</v>
      </c>
      <c r="M33" s="849"/>
      <c r="N33" s="852"/>
    </row>
    <row r="34" spans="2:14" ht="15.75">
      <c r="B34" s="837"/>
      <c r="C34" s="840"/>
      <c r="D34" s="858"/>
      <c r="E34" s="861"/>
      <c r="F34" s="549">
        <v>4</v>
      </c>
      <c r="G34" s="550"/>
      <c r="H34" s="598" t="str">
        <f t="shared" si="0"/>
        <v>Belum Diisi</v>
      </c>
      <c r="I34" s="592" t="s">
        <v>26</v>
      </c>
      <c r="J34" s="593" t="str">
        <f>IF($D$31="Y/T","Isi Tujuan",IF($E$31=0,0,IF(I34="Y",1,IF(I34="T",0,"Isi Dulu"))))</f>
        <v>Isi Tujuan</v>
      </c>
      <c r="K34" s="592" t="s">
        <v>26</v>
      </c>
      <c r="L34" s="593" t="str">
        <f>IF($D$31="Y/T","Isi Tujuan",IF($E$31=0,0,IF(K34="Y",1,IF(K34="T",0,"Isi Dulu"))))</f>
        <v>Isi Tujuan</v>
      </c>
      <c r="M34" s="849"/>
      <c r="N34" s="852"/>
    </row>
    <row r="35" spans="2:14" ht="15.75">
      <c r="B35" s="838"/>
      <c r="C35" s="841"/>
      <c r="D35" s="859"/>
      <c r="E35" s="862"/>
      <c r="F35" s="569">
        <v>5</v>
      </c>
      <c r="G35" s="570"/>
      <c r="H35" s="599" t="str">
        <f t="shared" si="0"/>
        <v>Belum Diisi</v>
      </c>
      <c r="I35" s="595" t="s">
        <v>26</v>
      </c>
      <c r="J35" s="596" t="str">
        <f>IF($D$31="Y/T","Isi Tujuan",IF($E$31=0,0,IF(I35="Y",1,IF(I35="T",0,"Isi Dulu"))))</f>
        <v>Isi Tujuan</v>
      </c>
      <c r="K35" s="595" t="s">
        <v>26</v>
      </c>
      <c r="L35" s="596" t="str">
        <f>IF($D$31="Y/T","Isi Tujuan",IF($E$31=0,0,IF(K35="Y",1,IF(K35="T",0,"Isi Dulu"))))</f>
        <v>Isi Tujuan</v>
      </c>
      <c r="M35" s="850"/>
      <c r="N35" s="853"/>
    </row>
    <row r="36" spans="2:14" ht="15.75">
      <c r="B36" s="836">
        <v>7</v>
      </c>
      <c r="C36" s="839"/>
      <c r="D36" s="857" t="s">
        <v>26</v>
      </c>
      <c r="E36" s="860" t="str">
        <f>IF(D36="Y",1,IF(D36="T",0,IF(D36="Y/T","Belum diisi","Error")))</f>
        <v>Belum diisi</v>
      </c>
      <c r="F36" s="528">
        <v>1</v>
      </c>
      <c r="G36" s="529"/>
      <c r="H36" s="600" t="str">
        <f t="shared" si="0"/>
        <v>Belum Diisi</v>
      </c>
      <c r="I36" s="590" t="s">
        <v>26</v>
      </c>
      <c r="J36" s="591" t="str">
        <f>IF($D$36="Y/T","Isi Tujuan",IF($E$36=0,0,IF(I36="Y",1,IF(I36="T",0,"Isi Dulu"))))</f>
        <v>Isi Tujuan</v>
      </c>
      <c r="K36" s="590" t="s">
        <v>26</v>
      </c>
      <c r="L36" s="591" t="str">
        <f>IF($D$36="Y/T","Isi Tujuan",IF($E$36=0,0,IF(K36="Y",1,IF(K36="T",0,"Isi Dulu"))))</f>
        <v>Isi Tujuan</v>
      </c>
      <c r="M36" s="848" t="s">
        <v>26</v>
      </c>
      <c r="N36" s="851" t="str">
        <f>IF(M36="Y",1,IF(M36="T",0,IF(M36="Y/T","Belum diisi","Error")))</f>
        <v>Belum diisi</v>
      </c>
    </row>
    <row r="37" spans="2:14" ht="15.75">
      <c r="B37" s="837"/>
      <c r="C37" s="840"/>
      <c r="D37" s="858"/>
      <c r="E37" s="861"/>
      <c r="F37" s="549">
        <v>2</v>
      </c>
      <c r="G37" s="550"/>
      <c r="H37" s="598" t="str">
        <f t="shared" si="0"/>
        <v>Belum Diisi</v>
      </c>
      <c r="I37" s="592" t="s">
        <v>26</v>
      </c>
      <c r="J37" s="593" t="str">
        <f>IF($D$36="Y/T","Isi Tujuan",IF($E$36=0,0,IF(I37="Y",1,IF(I37="T",0,"Isi Dulu"))))</f>
        <v>Isi Tujuan</v>
      </c>
      <c r="K37" s="592" t="s">
        <v>26</v>
      </c>
      <c r="L37" s="593" t="str">
        <f>IF($D$36="Y/T","Isi Tujuan",IF($E$36=0,0,IF(K37="Y",1,IF(K37="T",0,"Isi Dulu"))))</f>
        <v>Isi Tujuan</v>
      </c>
      <c r="M37" s="849"/>
      <c r="N37" s="852"/>
    </row>
    <row r="38" spans="2:14" ht="15.75">
      <c r="B38" s="837"/>
      <c r="C38" s="840"/>
      <c r="D38" s="858"/>
      <c r="E38" s="861"/>
      <c r="F38" s="549">
        <v>3</v>
      </c>
      <c r="G38" s="550"/>
      <c r="H38" s="598" t="str">
        <f t="shared" si="0"/>
        <v>Belum Diisi</v>
      </c>
      <c r="I38" s="592" t="s">
        <v>26</v>
      </c>
      <c r="J38" s="593" t="str">
        <f>IF($D$36="Y/T","Isi Tujuan",IF($E$36=0,0,IF(I38="Y",1,IF(I38="T",0,"Isi Dulu"))))</f>
        <v>Isi Tujuan</v>
      </c>
      <c r="K38" s="592" t="s">
        <v>26</v>
      </c>
      <c r="L38" s="593" t="str">
        <f>IF($D$36="Y/T","Isi Tujuan",IF($E$36=0,0,IF(K38="Y",1,IF(K38="T",0,"Isi Dulu"))))</f>
        <v>Isi Tujuan</v>
      </c>
      <c r="M38" s="849"/>
      <c r="N38" s="852"/>
    </row>
    <row r="39" spans="2:14" ht="15.75">
      <c r="B39" s="837"/>
      <c r="C39" s="840"/>
      <c r="D39" s="858"/>
      <c r="E39" s="861"/>
      <c r="F39" s="549">
        <v>4</v>
      </c>
      <c r="G39" s="550"/>
      <c r="H39" s="598" t="str">
        <f t="shared" si="0"/>
        <v>Belum Diisi</v>
      </c>
      <c r="I39" s="592" t="s">
        <v>26</v>
      </c>
      <c r="J39" s="593" t="str">
        <f>IF($D$36="Y/T","Isi Tujuan",IF($E$36=0,0,IF(I39="Y",1,IF(I39="T",0,"Isi Dulu"))))</f>
        <v>Isi Tujuan</v>
      </c>
      <c r="K39" s="592" t="s">
        <v>26</v>
      </c>
      <c r="L39" s="593" t="str">
        <f>IF($D$36="Y/T","Isi Tujuan",IF($E$36=0,0,IF(K39="Y",1,IF(K39="T",0,"Isi Dulu"))))</f>
        <v>Isi Tujuan</v>
      </c>
      <c r="M39" s="849"/>
      <c r="N39" s="852"/>
    </row>
    <row r="40" spans="2:14" ht="15.75">
      <c r="B40" s="838"/>
      <c r="C40" s="841"/>
      <c r="D40" s="859"/>
      <c r="E40" s="862"/>
      <c r="F40" s="569">
        <v>5</v>
      </c>
      <c r="G40" s="570"/>
      <c r="H40" s="599" t="str">
        <f t="shared" si="0"/>
        <v>Belum Diisi</v>
      </c>
      <c r="I40" s="595" t="s">
        <v>26</v>
      </c>
      <c r="J40" s="596" t="str">
        <f>IF($D$36="Y/T","Isi Tujuan",IF($E$36=0,0,IF(I40="Y",1,IF(I40="T",0,"Isi Dulu"))))</f>
        <v>Isi Tujuan</v>
      </c>
      <c r="K40" s="595" t="s">
        <v>26</v>
      </c>
      <c r="L40" s="596" t="str">
        <f>IF($D$36="Y/T","Isi Tujuan",IF($E$36=0,0,IF(K40="Y",1,IF(K40="T",0,"Isi Dulu"))))</f>
        <v>Isi Tujuan</v>
      </c>
      <c r="M40" s="850"/>
      <c r="N40" s="853"/>
    </row>
    <row r="41" spans="2:14" ht="15.75">
      <c r="B41" s="836">
        <v>8</v>
      </c>
      <c r="C41" s="839"/>
      <c r="D41" s="857" t="s">
        <v>26</v>
      </c>
      <c r="E41" s="860" t="str">
        <f>IF(D41="Y",1,IF(D41="T",0,IF(D41="Y/T","Belum diisi","Error")))</f>
        <v>Belum diisi</v>
      </c>
      <c r="F41" s="528">
        <v>1</v>
      </c>
      <c r="G41" s="529"/>
      <c r="H41" s="600" t="str">
        <f t="shared" si="0"/>
        <v>Belum Diisi</v>
      </c>
      <c r="I41" s="590" t="s">
        <v>26</v>
      </c>
      <c r="J41" s="591" t="str">
        <f>IF($D$41="Y/T","Isi Tujuan",IF($E$41=0,0,IF(I41="Y",1,IF(I41="T",0,"Isi Dulu"))))</f>
        <v>Isi Tujuan</v>
      </c>
      <c r="K41" s="590" t="s">
        <v>26</v>
      </c>
      <c r="L41" s="591" t="str">
        <f>IF($D$41="Y/T","Isi Tujuan",IF($E$41=0,0,IF(K41="Y",1,IF(K41="T",0,"Isi Dulu"))))</f>
        <v>Isi Tujuan</v>
      </c>
      <c r="M41" s="848" t="s">
        <v>26</v>
      </c>
      <c r="N41" s="851" t="str">
        <f>IF(M41="Y",1,IF(M41="T",0,IF(M41="Y/T","Belum diisi","Error")))</f>
        <v>Belum diisi</v>
      </c>
    </row>
    <row r="42" spans="2:14" ht="15.75">
      <c r="B42" s="837"/>
      <c r="C42" s="840"/>
      <c r="D42" s="858"/>
      <c r="E42" s="861"/>
      <c r="F42" s="549">
        <v>2</v>
      </c>
      <c r="G42" s="550"/>
      <c r="H42" s="598" t="str">
        <f t="shared" si="0"/>
        <v>Belum Diisi</v>
      </c>
      <c r="I42" s="592" t="s">
        <v>26</v>
      </c>
      <c r="J42" s="593" t="str">
        <f>IF($D$41="Y/T","Isi Tujuan",IF($E$41=0,0,IF(I42="Y",1,IF(I42="T",0,"Isi Dulu"))))</f>
        <v>Isi Tujuan</v>
      </c>
      <c r="K42" s="592" t="s">
        <v>26</v>
      </c>
      <c r="L42" s="593" t="str">
        <f>IF($D$41="Y/T","Isi Tujuan",IF($E$41=0,0,IF(K42="Y",1,IF(K42="T",0,"Isi Dulu"))))</f>
        <v>Isi Tujuan</v>
      </c>
      <c r="M42" s="849"/>
      <c r="N42" s="852"/>
    </row>
    <row r="43" spans="2:14" ht="15.75">
      <c r="B43" s="837"/>
      <c r="C43" s="840"/>
      <c r="D43" s="858"/>
      <c r="E43" s="861"/>
      <c r="F43" s="549">
        <v>3</v>
      </c>
      <c r="G43" s="550"/>
      <c r="H43" s="598" t="str">
        <f t="shared" si="0"/>
        <v>Belum Diisi</v>
      </c>
      <c r="I43" s="592" t="s">
        <v>26</v>
      </c>
      <c r="J43" s="593" t="str">
        <f>IF($D$41="Y/T","Isi Tujuan",IF($E$41=0,0,IF(I43="Y",1,IF(I43="T",0,"Isi Dulu"))))</f>
        <v>Isi Tujuan</v>
      </c>
      <c r="K43" s="592" t="s">
        <v>26</v>
      </c>
      <c r="L43" s="593" t="str">
        <f>IF($D$41="Y/T","Isi Tujuan",IF($E$41=0,0,IF(K43="Y",1,IF(K43="T",0,"Isi Dulu"))))</f>
        <v>Isi Tujuan</v>
      </c>
      <c r="M43" s="849"/>
      <c r="N43" s="852"/>
    </row>
    <row r="44" spans="2:14" ht="15.75">
      <c r="B44" s="837"/>
      <c r="C44" s="840"/>
      <c r="D44" s="858"/>
      <c r="E44" s="861"/>
      <c r="F44" s="549">
        <v>4</v>
      </c>
      <c r="G44" s="550"/>
      <c r="H44" s="598" t="str">
        <f t="shared" si="0"/>
        <v>Belum Diisi</v>
      </c>
      <c r="I44" s="592" t="s">
        <v>26</v>
      </c>
      <c r="J44" s="593" t="str">
        <f>IF($D$41="Y/T","Isi Tujuan",IF($E$41=0,0,IF(I44="Y",1,IF(I44="T",0,"Isi Dulu"))))</f>
        <v>Isi Tujuan</v>
      </c>
      <c r="K44" s="592" t="s">
        <v>26</v>
      </c>
      <c r="L44" s="593" t="str">
        <f>IF($D$41="Y/T","Isi Tujuan",IF($E$41=0,0,IF(K44="Y",1,IF(K44="T",0,"Isi Dulu"))))</f>
        <v>Isi Tujuan</v>
      </c>
      <c r="M44" s="849"/>
      <c r="N44" s="852"/>
    </row>
    <row r="45" spans="2:14" ht="15.75">
      <c r="B45" s="838"/>
      <c r="C45" s="841"/>
      <c r="D45" s="859"/>
      <c r="E45" s="862"/>
      <c r="F45" s="569">
        <v>5</v>
      </c>
      <c r="G45" s="570"/>
      <c r="H45" s="599" t="str">
        <f t="shared" si="0"/>
        <v>Belum Diisi</v>
      </c>
      <c r="I45" s="595" t="s">
        <v>26</v>
      </c>
      <c r="J45" s="596" t="str">
        <f>IF($D$41="Y/T","Isi Tujuan",IF($E$41=0,0,IF(I45="Y",1,IF(I45="T",0,"Isi Dulu"))))</f>
        <v>Isi Tujuan</v>
      </c>
      <c r="K45" s="595" t="s">
        <v>26</v>
      </c>
      <c r="L45" s="596" t="str">
        <f>IF($D$41="Y/T","Isi Tujuan",IF($E$41=0,0,IF(K45="Y",1,IF(K45="T",0,"Isi Dulu"))))</f>
        <v>Isi Tujuan</v>
      </c>
      <c r="M45" s="850"/>
      <c r="N45" s="853"/>
    </row>
    <row r="46" spans="2:14" ht="15.75">
      <c r="B46" s="836">
        <v>9</v>
      </c>
      <c r="C46" s="839"/>
      <c r="D46" s="857" t="s">
        <v>26</v>
      </c>
      <c r="E46" s="860" t="str">
        <f>IF(D46="Y",1,IF(D46="T",0,IF(D46="Y/T","Belum diisi","Error")))</f>
        <v>Belum diisi</v>
      </c>
      <c r="F46" s="528">
        <v>1</v>
      </c>
      <c r="G46" s="529"/>
      <c r="H46" s="600" t="str">
        <f t="shared" si="0"/>
        <v>Belum Diisi</v>
      </c>
      <c r="I46" s="590" t="s">
        <v>26</v>
      </c>
      <c r="J46" s="591" t="str">
        <f>IF($D$46="Y/T","Isi Tujuan",IF($E$46=0,0,IF(I46="Y",1,IF(I46="T",0,"Isi Dulu"))))</f>
        <v>Isi Tujuan</v>
      </c>
      <c r="K46" s="590" t="s">
        <v>26</v>
      </c>
      <c r="L46" s="591" t="str">
        <f>IF($D$46="Y/T","Isi Tujuan",IF($E$46=0,0,IF(K46="Y",1,IF(K46="T",0,"Isi Dulu"))))</f>
        <v>Isi Tujuan</v>
      </c>
      <c r="M46" s="848" t="s">
        <v>26</v>
      </c>
      <c r="N46" s="851" t="str">
        <f>IF(M46="Y",1,IF(M46="T",0,IF(M46="Y/T","Belum diisi","Error")))</f>
        <v>Belum diisi</v>
      </c>
    </row>
    <row r="47" spans="2:14" ht="15.75">
      <c r="B47" s="837"/>
      <c r="C47" s="840"/>
      <c r="D47" s="858"/>
      <c r="E47" s="861"/>
      <c r="F47" s="549">
        <v>2</v>
      </c>
      <c r="G47" s="550"/>
      <c r="H47" s="598" t="str">
        <f t="shared" si="0"/>
        <v>Belum Diisi</v>
      </c>
      <c r="I47" s="592" t="s">
        <v>26</v>
      </c>
      <c r="J47" s="593" t="str">
        <f>IF($D$46="Y/T","Isi Tujuan",IF($E$46=0,0,IF(I47="Y",1,IF(I47="T",0,"Isi Dulu"))))</f>
        <v>Isi Tujuan</v>
      </c>
      <c r="K47" s="592" t="s">
        <v>26</v>
      </c>
      <c r="L47" s="593" t="str">
        <f>IF($D$46="Y/T","Isi Tujuan",IF($E$46=0,0,IF(K47="Y",1,IF(K47="T",0,"Isi Dulu"))))</f>
        <v>Isi Tujuan</v>
      </c>
      <c r="M47" s="849"/>
      <c r="N47" s="852"/>
    </row>
    <row r="48" spans="2:14" ht="15.75">
      <c r="B48" s="837"/>
      <c r="C48" s="840"/>
      <c r="D48" s="858"/>
      <c r="E48" s="861"/>
      <c r="F48" s="549">
        <v>3</v>
      </c>
      <c r="G48" s="550"/>
      <c r="H48" s="598" t="str">
        <f t="shared" si="0"/>
        <v>Belum Diisi</v>
      </c>
      <c r="I48" s="592" t="s">
        <v>26</v>
      </c>
      <c r="J48" s="593" t="str">
        <f>IF($D$46="Y/T","Isi Tujuan",IF($E$46=0,0,IF(I48="Y",1,IF(I48="T",0,"Isi Dulu"))))</f>
        <v>Isi Tujuan</v>
      </c>
      <c r="K48" s="592" t="s">
        <v>26</v>
      </c>
      <c r="L48" s="593" t="str">
        <f>IF($D$46="Y/T","Isi Tujuan",IF($E$46=0,0,IF(K48="Y",1,IF(K48="T",0,"Isi Dulu"))))</f>
        <v>Isi Tujuan</v>
      </c>
      <c r="M48" s="849"/>
      <c r="N48" s="852"/>
    </row>
    <row r="49" spans="2:14" ht="15.75">
      <c r="B49" s="837"/>
      <c r="C49" s="840"/>
      <c r="D49" s="858"/>
      <c r="E49" s="861"/>
      <c r="F49" s="549">
        <v>4</v>
      </c>
      <c r="G49" s="550"/>
      <c r="H49" s="598" t="str">
        <f t="shared" si="0"/>
        <v>Belum Diisi</v>
      </c>
      <c r="I49" s="592" t="s">
        <v>26</v>
      </c>
      <c r="J49" s="593" t="str">
        <f>IF($D$46="Y/T","Isi Tujuan",IF($E$46=0,0,IF(I49="Y",1,IF(I49="T",0,"Isi Dulu"))))</f>
        <v>Isi Tujuan</v>
      </c>
      <c r="K49" s="592" t="s">
        <v>26</v>
      </c>
      <c r="L49" s="593" t="str">
        <f>IF($D$46="Y/T","Isi Tujuan",IF($E$46=0,0,IF(K49="Y",1,IF(K49="T",0,"Isi Dulu"))))</f>
        <v>Isi Tujuan</v>
      </c>
      <c r="M49" s="849"/>
      <c r="N49" s="852"/>
    </row>
    <row r="50" spans="2:14" ht="15.75">
      <c r="B50" s="838"/>
      <c r="C50" s="841"/>
      <c r="D50" s="859"/>
      <c r="E50" s="862"/>
      <c r="F50" s="569">
        <v>5</v>
      </c>
      <c r="G50" s="570"/>
      <c r="H50" s="599" t="str">
        <f t="shared" si="0"/>
        <v>Belum Diisi</v>
      </c>
      <c r="I50" s="595" t="s">
        <v>26</v>
      </c>
      <c r="J50" s="596" t="str">
        <f>IF($D$46="Y/T","Isi Tujuan",IF($E$46=0,0,IF(I50="Y",1,IF(I50="T",0,"Isi Dulu"))))</f>
        <v>Isi Tujuan</v>
      </c>
      <c r="K50" s="595" t="s">
        <v>26</v>
      </c>
      <c r="L50" s="596" t="str">
        <f>IF($D$46="Y/T","Isi Tujuan",IF($E$46=0,0,IF(K50="Y",1,IF(K50="T",0,"Isi Dulu"))))</f>
        <v>Isi Tujuan</v>
      </c>
      <c r="M50" s="850"/>
      <c r="N50" s="853"/>
    </row>
    <row r="51" spans="2:14" ht="15.75">
      <c r="B51" s="836">
        <v>10</v>
      </c>
      <c r="C51" s="839"/>
      <c r="D51" s="857" t="s">
        <v>26</v>
      </c>
      <c r="E51" s="860" t="str">
        <f>IF(D51="Y",1,IF(D51="T",0,IF(D51="Y/T","Belum diisi","Error")))</f>
        <v>Belum diisi</v>
      </c>
      <c r="F51" s="528">
        <v>1</v>
      </c>
      <c r="G51" s="529"/>
      <c r="H51" s="600" t="str">
        <f t="shared" si="0"/>
        <v>Belum Diisi</v>
      </c>
      <c r="I51" s="590" t="s">
        <v>26</v>
      </c>
      <c r="J51" s="591" t="str">
        <f>IF($D$51="Y/T","Isi Tujuan",IF($E$51=0,0,IF(I51="Y",1,IF(I51="T",0,"Isi Dulu"))))</f>
        <v>Isi Tujuan</v>
      </c>
      <c r="K51" s="590" t="s">
        <v>26</v>
      </c>
      <c r="L51" s="591" t="str">
        <f>IF($D$51="Y/T","Isi Tujuan",IF($E$51=0,0,IF(K51="Y",1,IF(K51="T",0,"Isi Dulu"))))</f>
        <v>Isi Tujuan</v>
      </c>
      <c r="M51" s="848" t="s">
        <v>26</v>
      </c>
      <c r="N51" s="851" t="str">
        <f>IF(M51="Y",1,IF(M51="T",0,IF(M51="Y/T","Belum diisi","Error")))</f>
        <v>Belum diisi</v>
      </c>
    </row>
    <row r="52" spans="2:14" ht="15.75">
      <c r="B52" s="837"/>
      <c r="C52" s="840"/>
      <c r="D52" s="858"/>
      <c r="E52" s="861"/>
      <c r="F52" s="549">
        <v>2</v>
      </c>
      <c r="G52" s="550"/>
      <c r="H52" s="598" t="str">
        <f t="shared" si="0"/>
        <v>Belum Diisi</v>
      </c>
      <c r="I52" s="592" t="s">
        <v>26</v>
      </c>
      <c r="J52" s="593" t="str">
        <f>IF($D$51="Y/T","Isi Tujuan",IF($E$51=0,0,IF(I52="Y",1,IF(I52="T",0,"Isi Dulu"))))</f>
        <v>Isi Tujuan</v>
      </c>
      <c r="K52" s="592" t="s">
        <v>26</v>
      </c>
      <c r="L52" s="593" t="str">
        <f>IF($D$51="Y/T","Isi Tujuan",IF($E$51=0,0,IF(K52="Y",1,IF(K52="T",0,"Isi Dulu"))))</f>
        <v>Isi Tujuan</v>
      </c>
      <c r="M52" s="849"/>
      <c r="N52" s="852"/>
    </row>
    <row r="53" spans="2:14" ht="15.75">
      <c r="B53" s="837"/>
      <c r="C53" s="840"/>
      <c r="D53" s="858"/>
      <c r="E53" s="861"/>
      <c r="F53" s="549">
        <v>3</v>
      </c>
      <c r="G53" s="550"/>
      <c r="H53" s="598" t="str">
        <f t="shared" si="0"/>
        <v>Belum Diisi</v>
      </c>
      <c r="I53" s="592" t="s">
        <v>26</v>
      </c>
      <c r="J53" s="593" t="str">
        <f>IF($D$51="Y/T","Isi Tujuan",IF($E$51=0,0,IF(I53="Y",1,IF(I53="T",0,"Isi Dulu"))))</f>
        <v>Isi Tujuan</v>
      </c>
      <c r="K53" s="592" t="s">
        <v>26</v>
      </c>
      <c r="L53" s="593" t="str">
        <f>IF($D$51="Y/T","Isi Tujuan",IF($E$51=0,0,IF(K53="Y",1,IF(K53="T",0,"Isi Dulu"))))</f>
        <v>Isi Tujuan</v>
      </c>
      <c r="M53" s="849"/>
      <c r="N53" s="852"/>
    </row>
    <row r="54" spans="2:14" ht="15.75">
      <c r="B54" s="837"/>
      <c r="C54" s="840"/>
      <c r="D54" s="858"/>
      <c r="E54" s="861"/>
      <c r="F54" s="549">
        <v>4</v>
      </c>
      <c r="G54" s="550"/>
      <c r="H54" s="598" t="str">
        <f t="shared" si="0"/>
        <v>Belum Diisi</v>
      </c>
      <c r="I54" s="592" t="s">
        <v>26</v>
      </c>
      <c r="J54" s="593" t="str">
        <f>IF($D$51="Y/T","Isi Tujuan",IF($E$51=0,0,IF(I54="Y",1,IF(I54="T",0,"Isi Dulu"))))</f>
        <v>Isi Tujuan</v>
      </c>
      <c r="K54" s="592" t="s">
        <v>26</v>
      </c>
      <c r="L54" s="593" t="str">
        <f>IF($D$51="Y/T","Isi Tujuan",IF($E$51=0,0,IF(K54="Y",1,IF(K54="T",0,"Isi Dulu"))))</f>
        <v>Isi Tujuan</v>
      </c>
      <c r="M54" s="849"/>
      <c r="N54" s="852"/>
    </row>
    <row r="55" spans="2:14" ht="15.75">
      <c r="B55" s="838"/>
      <c r="C55" s="841"/>
      <c r="D55" s="859"/>
      <c r="E55" s="862"/>
      <c r="F55" s="569">
        <v>5</v>
      </c>
      <c r="G55" s="570"/>
      <c r="H55" s="599" t="str">
        <f t="shared" si="0"/>
        <v>Belum Diisi</v>
      </c>
      <c r="I55" s="595" t="s">
        <v>26</v>
      </c>
      <c r="J55" s="596" t="str">
        <f>IF($D$51="Y/T","Isi Tujuan",IF($E$51=0,0,IF(I55="Y",1,IF(I55="T",0,"Isi Dulu"))))</f>
        <v>Isi Tujuan</v>
      </c>
      <c r="K55" s="595" t="s">
        <v>26</v>
      </c>
      <c r="L55" s="596" t="str">
        <f>IF($D$51="Y/T","Isi Tujuan",IF($E$51=0,0,IF(K55="Y",1,IF(K55="T",0,"Isi Dulu"))))</f>
        <v>Isi Tujuan</v>
      </c>
      <c r="M55" s="850"/>
      <c r="N55" s="853"/>
    </row>
    <row r="56" spans="2:14" ht="15.75">
      <c r="B56" s="836">
        <v>11</v>
      </c>
      <c r="C56" s="839"/>
      <c r="D56" s="857" t="s">
        <v>26</v>
      </c>
      <c r="E56" s="860" t="str">
        <f>IF(D56="Y",1,IF(D56="T",0,IF(D56="Y/T","Belum diisi","Error")))</f>
        <v>Belum diisi</v>
      </c>
      <c r="F56" s="528">
        <v>1</v>
      </c>
      <c r="G56" s="529"/>
      <c r="H56" s="600" t="str">
        <f t="shared" si="0"/>
        <v>Belum Diisi</v>
      </c>
      <c r="I56" s="590" t="s">
        <v>26</v>
      </c>
      <c r="J56" s="591" t="str">
        <f>IF($D$56="Y/T","Isi Tujuan",IF($E$56=0,0,IF(I56="Y",1,IF(I56="T",0,"Isi Dulu"))))</f>
        <v>Isi Tujuan</v>
      </c>
      <c r="K56" s="590" t="s">
        <v>26</v>
      </c>
      <c r="L56" s="591" t="str">
        <f>IF($D$56="Y/T","Isi Tujuan",IF($E$56=0,0,IF(K56="Y",1,IF(K56="T",0,"Isi Dulu"))))</f>
        <v>Isi Tujuan</v>
      </c>
      <c r="M56" s="848" t="s">
        <v>26</v>
      </c>
      <c r="N56" s="851" t="str">
        <f>IF(M56="Y",1,IF(M56="T",0,IF(M56="Y/T","Belum diisi","Error")))</f>
        <v>Belum diisi</v>
      </c>
    </row>
    <row r="57" spans="2:14" ht="15.75">
      <c r="B57" s="837"/>
      <c r="C57" s="840"/>
      <c r="D57" s="858"/>
      <c r="E57" s="861"/>
      <c r="F57" s="549">
        <v>2</v>
      </c>
      <c r="G57" s="550"/>
      <c r="H57" s="598" t="str">
        <f t="shared" si="0"/>
        <v>Belum Diisi</v>
      </c>
      <c r="I57" s="592" t="s">
        <v>26</v>
      </c>
      <c r="J57" s="593" t="str">
        <f>IF($D$56="Y/T","Isi Tujuan",IF($E$56=0,0,IF(I57="Y",1,IF(I57="T",0,"Isi Dulu"))))</f>
        <v>Isi Tujuan</v>
      </c>
      <c r="K57" s="592" t="s">
        <v>26</v>
      </c>
      <c r="L57" s="593" t="str">
        <f>IF($D$56="Y/T","Isi Tujuan",IF($E$56=0,0,IF(K57="Y",1,IF(K57="T",0,"Isi Dulu"))))</f>
        <v>Isi Tujuan</v>
      </c>
      <c r="M57" s="849"/>
      <c r="N57" s="852"/>
    </row>
    <row r="58" spans="2:14" ht="15.75">
      <c r="B58" s="837"/>
      <c r="C58" s="840"/>
      <c r="D58" s="858"/>
      <c r="E58" s="861"/>
      <c r="F58" s="549">
        <v>3</v>
      </c>
      <c r="G58" s="550"/>
      <c r="H58" s="598" t="str">
        <f t="shared" si="0"/>
        <v>Belum Diisi</v>
      </c>
      <c r="I58" s="592" t="s">
        <v>26</v>
      </c>
      <c r="J58" s="593" t="str">
        <f>IF($D$56="Y/T","Isi Tujuan",IF($E$56=0,0,IF(I58="Y",1,IF(I58="T",0,"Isi Dulu"))))</f>
        <v>Isi Tujuan</v>
      </c>
      <c r="K58" s="592" t="s">
        <v>26</v>
      </c>
      <c r="L58" s="593" t="str">
        <f>IF($D$56="Y/T","Isi Tujuan",IF($E$56=0,0,IF(K58="Y",1,IF(K58="T",0,"Isi Dulu"))))</f>
        <v>Isi Tujuan</v>
      </c>
      <c r="M58" s="849"/>
      <c r="N58" s="852"/>
    </row>
    <row r="59" spans="2:14" ht="15.75">
      <c r="B59" s="837"/>
      <c r="C59" s="840"/>
      <c r="D59" s="858"/>
      <c r="E59" s="861"/>
      <c r="F59" s="549">
        <v>4</v>
      </c>
      <c r="G59" s="550"/>
      <c r="H59" s="598" t="str">
        <f t="shared" si="0"/>
        <v>Belum Diisi</v>
      </c>
      <c r="I59" s="592" t="s">
        <v>26</v>
      </c>
      <c r="J59" s="593" t="str">
        <f>IF($D$56="Y/T","Isi Tujuan",IF($E$56=0,0,IF(I59="Y",1,IF(I59="T",0,"Isi Dulu"))))</f>
        <v>Isi Tujuan</v>
      </c>
      <c r="K59" s="592" t="s">
        <v>26</v>
      </c>
      <c r="L59" s="593" t="str">
        <f>IF($D$56="Y/T","Isi Tujuan",IF($E$56=0,0,IF(K59="Y",1,IF(K59="T",0,"Isi Dulu"))))</f>
        <v>Isi Tujuan</v>
      </c>
      <c r="M59" s="849"/>
      <c r="N59" s="852"/>
    </row>
    <row r="60" spans="2:14" ht="15.75">
      <c r="B60" s="838"/>
      <c r="C60" s="841"/>
      <c r="D60" s="859"/>
      <c r="E60" s="862"/>
      <c r="F60" s="569">
        <v>5</v>
      </c>
      <c r="G60" s="570"/>
      <c r="H60" s="599" t="str">
        <f t="shared" si="0"/>
        <v>Belum Diisi</v>
      </c>
      <c r="I60" s="595" t="s">
        <v>26</v>
      </c>
      <c r="J60" s="596" t="str">
        <f>IF($D$56="Y/T","Isi Tujuan",IF($E$56=0,0,IF(I60="Y",1,IF(I60="T",0,"Isi Dulu"))))</f>
        <v>Isi Tujuan</v>
      </c>
      <c r="K60" s="595" t="s">
        <v>26</v>
      </c>
      <c r="L60" s="596" t="str">
        <f>IF($D$56="Y/T","Isi Tujuan",IF($E$56=0,0,IF(K60="Y",1,IF(K60="T",0,"Isi Dulu"))))</f>
        <v>Isi Tujuan</v>
      </c>
      <c r="M60" s="850"/>
      <c r="N60" s="853"/>
    </row>
    <row r="61" spans="2:14" ht="15.75">
      <c r="B61" s="836">
        <v>12</v>
      </c>
      <c r="C61" s="839"/>
      <c r="D61" s="857" t="s">
        <v>26</v>
      </c>
      <c r="E61" s="860" t="str">
        <f>IF(D61="Y",1,IF(D61="T",0,IF(D61="Y/T","Belum diisi","Error")))</f>
        <v>Belum diisi</v>
      </c>
      <c r="F61" s="528">
        <v>1</v>
      </c>
      <c r="G61" s="529"/>
      <c r="H61" s="600" t="str">
        <f t="shared" si="0"/>
        <v>Belum Diisi</v>
      </c>
      <c r="I61" s="590" t="s">
        <v>26</v>
      </c>
      <c r="J61" s="591" t="str">
        <f>IF($D$61="Y/T","Isi Tujuan",IF($E$61=0,0,IF(I61="Y",1,IF(I61="T",0,"Isi Dulu"))))</f>
        <v>Isi Tujuan</v>
      </c>
      <c r="K61" s="590" t="s">
        <v>26</v>
      </c>
      <c r="L61" s="591" t="str">
        <f>IF($D$61="Y/T","Isi Tujuan",IF($E$61=0,0,IF(K61="Y",1,IF(K61="T",0,"Isi Dulu"))))</f>
        <v>Isi Tujuan</v>
      </c>
      <c r="M61" s="848" t="s">
        <v>26</v>
      </c>
      <c r="N61" s="851" t="str">
        <f>IF(M61="Y",1,IF(M61="T",0,IF(M61="Y/T","Belum diisi","Error")))</f>
        <v>Belum diisi</v>
      </c>
    </row>
    <row r="62" spans="2:14" ht="15.75">
      <c r="B62" s="837"/>
      <c r="C62" s="840"/>
      <c r="D62" s="858"/>
      <c r="E62" s="861"/>
      <c r="F62" s="549">
        <v>2</v>
      </c>
      <c r="G62" s="550"/>
      <c r="H62" s="598" t="str">
        <f t="shared" si="0"/>
        <v>Belum Diisi</v>
      </c>
      <c r="I62" s="592" t="s">
        <v>26</v>
      </c>
      <c r="J62" s="593" t="str">
        <f>IF($D$61="Y/T","Isi Tujuan",IF($E$61=0,0,IF(I62="Y",1,IF(I62="T",0,"Isi Dulu"))))</f>
        <v>Isi Tujuan</v>
      </c>
      <c r="K62" s="592" t="s">
        <v>26</v>
      </c>
      <c r="L62" s="593" t="str">
        <f>IF($D$61="Y/T","Isi Tujuan",IF($E$61=0,0,IF(K62="Y",1,IF(K62="T",0,"Isi Dulu"))))</f>
        <v>Isi Tujuan</v>
      </c>
      <c r="M62" s="849"/>
      <c r="N62" s="852"/>
    </row>
    <row r="63" spans="2:14" ht="15.75">
      <c r="B63" s="837"/>
      <c r="C63" s="840"/>
      <c r="D63" s="858"/>
      <c r="E63" s="861"/>
      <c r="F63" s="549">
        <v>3</v>
      </c>
      <c r="G63" s="550"/>
      <c r="H63" s="598" t="str">
        <f t="shared" si="0"/>
        <v>Belum Diisi</v>
      </c>
      <c r="I63" s="592" t="s">
        <v>26</v>
      </c>
      <c r="J63" s="593" t="str">
        <f>IF($D$61="Y/T","Isi Tujuan",IF($E$61=0,0,IF(I63="Y",1,IF(I63="T",0,"Isi Dulu"))))</f>
        <v>Isi Tujuan</v>
      </c>
      <c r="K63" s="592" t="s">
        <v>26</v>
      </c>
      <c r="L63" s="593" t="str">
        <f>IF($D$61="Y/T","Isi Tujuan",IF($E$61=0,0,IF(K63="Y",1,IF(K63="T",0,"Isi Dulu"))))</f>
        <v>Isi Tujuan</v>
      </c>
      <c r="M63" s="849"/>
      <c r="N63" s="852"/>
    </row>
    <row r="64" spans="2:14" ht="15.75">
      <c r="B64" s="837"/>
      <c r="C64" s="840"/>
      <c r="D64" s="858"/>
      <c r="E64" s="861"/>
      <c r="F64" s="549">
        <v>4</v>
      </c>
      <c r="G64" s="550"/>
      <c r="H64" s="598" t="str">
        <f t="shared" si="0"/>
        <v>Belum Diisi</v>
      </c>
      <c r="I64" s="592" t="s">
        <v>26</v>
      </c>
      <c r="J64" s="593" t="str">
        <f>IF($D$61="Y/T","Isi Tujuan",IF($E$61=0,0,IF(I64="Y",1,IF(I64="T",0,"Isi Dulu"))))</f>
        <v>Isi Tujuan</v>
      </c>
      <c r="K64" s="592" t="s">
        <v>26</v>
      </c>
      <c r="L64" s="593" t="str">
        <f>IF($D$61="Y/T","Isi Tujuan",IF($E$61=0,0,IF(K64="Y",1,IF(K64="T",0,"Isi Dulu"))))</f>
        <v>Isi Tujuan</v>
      </c>
      <c r="M64" s="849"/>
      <c r="N64" s="852"/>
    </row>
    <row r="65" spans="2:14" ht="15.75">
      <c r="B65" s="838"/>
      <c r="C65" s="841"/>
      <c r="D65" s="859"/>
      <c r="E65" s="862"/>
      <c r="F65" s="569">
        <v>5</v>
      </c>
      <c r="G65" s="570"/>
      <c r="H65" s="599" t="str">
        <f t="shared" si="0"/>
        <v>Belum Diisi</v>
      </c>
      <c r="I65" s="595" t="s">
        <v>26</v>
      </c>
      <c r="J65" s="596" t="str">
        <f>IF($D$61="Y/T","Isi Tujuan",IF($E$61=0,0,IF(I65="Y",1,IF(I65="T",0,"Isi Dulu"))))</f>
        <v>Isi Tujuan</v>
      </c>
      <c r="K65" s="595" t="s">
        <v>26</v>
      </c>
      <c r="L65" s="596" t="str">
        <f>IF($D$61="Y/T","Isi Tujuan",IF($E$61=0,0,IF(K65="Y",1,IF(K65="T",0,"Isi Dulu"))))</f>
        <v>Isi Tujuan</v>
      </c>
      <c r="M65" s="850"/>
      <c r="N65" s="853"/>
    </row>
    <row r="66" spans="2:14" ht="15.75">
      <c r="B66" s="836">
        <v>13</v>
      </c>
      <c r="C66" s="839"/>
      <c r="D66" s="857" t="s">
        <v>26</v>
      </c>
      <c r="E66" s="860" t="str">
        <f>IF(D66="Y",1,IF(D66="T",0,IF(D66="Y/T","Belum diisi","Error")))</f>
        <v>Belum diisi</v>
      </c>
      <c r="F66" s="528">
        <v>1</v>
      </c>
      <c r="G66" s="529"/>
      <c r="H66" s="600" t="str">
        <f t="shared" si="0"/>
        <v>Belum Diisi</v>
      </c>
      <c r="I66" s="590" t="s">
        <v>26</v>
      </c>
      <c r="J66" s="591" t="str">
        <f>IF($D$66="Y/T","Isi Tujuan",IF($E$66=0,0,IF(I66="Y",1,IF(I66="T",0,"Isi Dulu"))))</f>
        <v>Isi Tujuan</v>
      </c>
      <c r="K66" s="590" t="s">
        <v>26</v>
      </c>
      <c r="L66" s="591" t="str">
        <f>IF($D$66="Y/T","Isi Tujuan",IF($E$66=0,0,IF(K66="Y",1,IF(K66="T",0,"Isi Dulu"))))</f>
        <v>Isi Tujuan</v>
      </c>
      <c r="M66" s="848" t="s">
        <v>26</v>
      </c>
      <c r="N66" s="851" t="str">
        <f>IF(M66="Y",1,IF(M66="T",0,IF(M66="Y/T","Belum diisi","Error")))</f>
        <v>Belum diisi</v>
      </c>
    </row>
    <row r="67" spans="2:14" ht="15.75">
      <c r="B67" s="837"/>
      <c r="C67" s="840"/>
      <c r="D67" s="858"/>
      <c r="E67" s="861"/>
      <c r="F67" s="549">
        <v>2</v>
      </c>
      <c r="G67" s="550"/>
      <c r="H67" s="598" t="str">
        <f t="shared" si="0"/>
        <v>Belum Diisi</v>
      </c>
      <c r="I67" s="592" t="s">
        <v>26</v>
      </c>
      <c r="J67" s="593" t="str">
        <f>IF($D$66="Y/T","Isi Tujuan",IF($E$66=0,0,IF(I67="Y",1,IF(I67="T",0,"Isi Dulu"))))</f>
        <v>Isi Tujuan</v>
      </c>
      <c r="K67" s="592" t="s">
        <v>26</v>
      </c>
      <c r="L67" s="593" t="str">
        <f>IF($D$66="Y/T","Isi Tujuan",IF($E$66=0,0,IF(K67="Y",1,IF(K67="T",0,"Isi Dulu"))))</f>
        <v>Isi Tujuan</v>
      </c>
      <c r="M67" s="849"/>
      <c r="N67" s="852"/>
    </row>
    <row r="68" spans="2:14" ht="15.75">
      <c r="B68" s="837"/>
      <c r="C68" s="840"/>
      <c r="D68" s="858"/>
      <c r="E68" s="861"/>
      <c r="F68" s="549">
        <v>3</v>
      </c>
      <c r="G68" s="550"/>
      <c r="H68" s="598" t="str">
        <f t="shared" si="0"/>
        <v>Belum Diisi</v>
      </c>
      <c r="I68" s="592" t="s">
        <v>26</v>
      </c>
      <c r="J68" s="593" t="str">
        <f>IF($D$66="Y/T","Isi Tujuan",IF($E$66=0,0,IF(I68="Y",1,IF(I68="T",0,"Isi Dulu"))))</f>
        <v>Isi Tujuan</v>
      </c>
      <c r="K68" s="592" t="s">
        <v>26</v>
      </c>
      <c r="L68" s="593" t="str">
        <f>IF($D$66="Y/T","Isi Tujuan",IF($E$66=0,0,IF(K68="Y",1,IF(K68="T",0,"Isi Dulu"))))</f>
        <v>Isi Tujuan</v>
      </c>
      <c r="M68" s="849"/>
      <c r="N68" s="852"/>
    </row>
    <row r="69" spans="2:14" ht="15.75">
      <c r="B69" s="837"/>
      <c r="C69" s="840"/>
      <c r="D69" s="858"/>
      <c r="E69" s="861"/>
      <c r="F69" s="549">
        <v>4</v>
      </c>
      <c r="G69" s="550"/>
      <c r="H69" s="598" t="str">
        <f t="shared" si="0"/>
        <v>Belum Diisi</v>
      </c>
      <c r="I69" s="592" t="s">
        <v>26</v>
      </c>
      <c r="J69" s="593" t="str">
        <f>IF($D$66="Y/T","Isi Tujuan",IF($E$66=0,0,IF(I69="Y",1,IF(I69="T",0,"Isi Dulu"))))</f>
        <v>Isi Tujuan</v>
      </c>
      <c r="K69" s="592" t="s">
        <v>26</v>
      </c>
      <c r="L69" s="593" t="str">
        <f>IF($D$66="Y/T","Isi Tujuan",IF($E$66=0,0,IF(K69="Y",1,IF(K69="T",0,"Isi Dulu"))))</f>
        <v>Isi Tujuan</v>
      </c>
      <c r="M69" s="849"/>
      <c r="N69" s="852"/>
    </row>
    <row r="70" spans="2:14" ht="15.75">
      <c r="B70" s="838"/>
      <c r="C70" s="841"/>
      <c r="D70" s="859"/>
      <c r="E70" s="862"/>
      <c r="F70" s="569">
        <v>5</v>
      </c>
      <c r="G70" s="570"/>
      <c r="H70" s="599" t="str">
        <f t="shared" ref="H70:H105" si="1">IF(OR(J70="Isi Dulu",L70="Isi Dulu",J70="Isi Tujuan",L70="Isi Tujuan"),"Belum Diisi",IF(SUM(J70,L70)=2,1,IF(SUM(J70,L70)=1,0,IF(SUM(J70,L70)=0,0,"Error"))))</f>
        <v>Belum Diisi</v>
      </c>
      <c r="I70" s="595" t="s">
        <v>26</v>
      </c>
      <c r="J70" s="596" t="str">
        <f>IF($D$66="Y/T","Isi Tujuan",IF($E$66=0,0,IF(I70="Y",1,IF(I70="T",0,"Isi Dulu"))))</f>
        <v>Isi Tujuan</v>
      </c>
      <c r="K70" s="595" t="s">
        <v>26</v>
      </c>
      <c r="L70" s="596" t="str">
        <f>IF($D$66="Y/T","Isi Tujuan",IF($E$66=0,0,IF(K70="Y",1,IF(K70="T",0,"Isi Dulu"))))</f>
        <v>Isi Tujuan</v>
      </c>
      <c r="M70" s="850"/>
      <c r="N70" s="853"/>
    </row>
    <row r="71" spans="2:14" ht="15.75">
      <c r="B71" s="836">
        <v>14</v>
      </c>
      <c r="C71" s="839"/>
      <c r="D71" s="857" t="s">
        <v>26</v>
      </c>
      <c r="E71" s="860" t="str">
        <f>IF(D71="Y",1,IF(D71="T",0,IF(D71="Y/T","Belum diisi","Error")))</f>
        <v>Belum diisi</v>
      </c>
      <c r="F71" s="528">
        <v>1</v>
      </c>
      <c r="G71" s="529"/>
      <c r="H71" s="600" t="str">
        <f t="shared" si="1"/>
        <v>Belum Diisi</v>
      </c>
      <c r="I71" s="590" t="s">
        <v>26</v>
      </c>
      <c r="J71" s="591" t="str">
        <f>IF($D$71="Y/T","Isi Tujuan",IF($E$71=0,0,IF(I71="Y",1,IF(I71="T",0,"Isi Dulu"))))</f>
        <v>Isi Tujuan</v>
      </c>
      <c r="K71" s="590" t="s">
        <v>26</v>
      </c>
      <c r="L71" s="591" t="str">
        <f>IF($D$71="Y/T","Isi Tujuan",IF($E$71=0,0,IF(K71="Y",1,IF(K71="T",0,"Isi Dulu"))))</f>
        <v>Isi Tujuan</v>
      </c>
      <c r="M71" s="848" t="s">
        <v>26</v>
      </c>
      <c r="N71" s="851" t="str">
        <f>IF(M71="Y",1,IF(M71="T",0,IF(M71="Y/T","Belum diisi","Error")))</f>
        <v>Belum diisi</v>
      </c>
    </row>
    <row r="72" spans="2:14" ht="15.75">
      <c r="B72" s="837"/>
      <c r="C72" s="840"/>
      <c r="D72" s="858"/>
      <c r="E72" s="861"/>
      <c r="F72" s="549">
        <v>2</v>
      </c>
      <c r="G72" s="550"/>
      <c r="H72" s="598" t="str">
        <f t="shared" si="1"/>
        <v>Belum Diisi</v>
      </c>
      <c r="I72" s="592" t="s">
        <v>26</v>
      </c>
      <c r="J72" s="593" t="str">
        <f>IF($D$71="Y/T","Isi Tujuan",IF($E$71=0,0,IF(I72="Y",1,IF(I72="T",0,"Isi Dulu"))))</f>
        <v>Isi Tujuan</v>
      </c>
      <c r="K72" s="592" t="s">
        <v>26</v>
      </c>
      <c r="L72" s="593" t="str">
        <f>IF($D$71="Y/T","Isi Tujuan",IF($E$71=0,0,IF(K72="Y",1,IF(K72="T",0,"Isi Dulu"))))</f>
        <v>Isi Tujuan</v>
      </c>
      <c r="M72" s="849"/>
      <c r="N72" s="852"/>
    </row>
    <row r="73" spans="2:14" ht="15.75">
      <c r="B73" s="837"/>
      <c r="C73" s="840"/>
      <c r="D73" s="858"/>
      <c r="E73" s="861"/>
      <c r="F73" s="549">
        <v>3</v>
      </c>
      <c r="G73" s="550"/>
      <c r="H73" s="598" t="str">
        <f t="shared" si="1"/>
        <v>Belum Diisi</v>
      </c>
      <c r="I73" s="592" t="s">
        <v>26</v>
      </c>
      <c r="J73" s="593" t="str">
        <f>IF($D$71="Y/T","Isi Tujuan",IF($E$71=0,0,IF(I73="Y",1,IF(I73="T",0,"Isi Dulu"))))</f>
        <v>Isi Tujuan</v>
      </c>
      <c r="K73" s="592" t="s">
        <v>26</v>
      </c>
      <c r="L73" s="593" t="str">
        <f>IF($D$71="Y/T","Isi Tujuan",IF($E$71=0,0,IF(K73="Y",1,IF(K73="T",0,"Isi Dulu"))))</f>
        <v>Isi Tujuan</v>
      </c>
      <c r="M73" s="849"/>
      <c r="N73" s="852"/>
    </row>
    <row r="74" spans="2:14" ht="15.75">
      <c r="B74" s="837"/>
      <c r="C74" s="840"/>
      <c r="D74" s="858"/>
      <c r="E74" s="861"/>
      <c r="F74" s="549">
        <v>4</v>
      </c>
      <c r="G74" s="550"/>
      <c r="H74" s="598" t="str">
        <f t="shared" si="1"/>
        <v>Belum Diisi</v>
      </c>
      <c r="I74" s="592" t="s">
        <v>26</v>
      </c>
      <c r="J74" s="593" t="str">
        <f>IF($D$71="Y/T","Isi Tujuan",IF($E$71=0,0,IF(I74="Y",1,IF(I74="T",0,"Isi Dulu"))))</f>
        <v>Isi Tujuan</v>
      </c>
      <c r="K74" s="592" t="s">
        <v>26</v>
      </c>
      <c r="L74" s="593" t="str">
        <f>IF($D$71="Y/T","Isi Tujuan",IF($E$71=0,0,IF(K74="Y",1,IF(K74="T",0,"Isi Dulu"))))</f>
        <v>Isi Tujuan</v>
      </c>
      <c r="M74" s="849"/>
      <c r="N74" s="852"/>
    </row>
    <row r="75" spans="2:14" ht="15.75">
      <c r="B75" s="838"/>
      <c r="C75" s="841"/>
      <c r="D75" s="859"/>
      <c r="E75" s="862"/>
      <c r="F75" s="569">
        <v>5</v>
      </c>
      <c r="G75" s="570"/>
      <c r="H75" s="599" t="str">
        <f t="shared" si="1"/>
        <v>Belum Diisi</v>
      </c>
      <c r="I75" s="595" t="s">
        <v>26</v>
      </c>
      <c r="J75" s="596" t="str">
        <f>IF($D$71="Y/T","Isi Tujuan",IF($E$71=0,0,IF(I75="Y",1,IF(I75="T",0,"Isi Dulu"))))</f>
        <v>Isi Tujuan</v>
      </c>
      <c r="K75" s="595" t="s">
        <v>26</v>
      </c>
      <c r="L75" s="596" t="str">
        <f>IF($D$71="Y/T","Isi Tujuan",IF($E$71=0,0,IF(K75="Y",1,IF(K75="T",0,"Isi Dulu"))))</f>
        <v>Isi Tujuan</v>
      </c>
      <c r="M75" s="850"/>
      <c r="N75" s="853"/>
    </row>
    <row r="76" spans="2:14" ht="15.75">
      <c r="B76" s="836">
        <v>15</v>
      </c>
      <c r="C76" s="839"/>
      <c r="D76" s="857" t="s">
        <v>26</v>
      </c>
      <c r="E76" s="860" t="str">
        <f>IF(D76="Y",1,IF(D76="T",0,IF(D76="Y/T","Belum diisi","Error")))</f>
        <v>Belum diisi</v>
      </c>
      <c r="F76" s="528">
        <v>1</v>
      </c>
      <c r="G76" s="529"/>
      <c r="H76" s="600" t="str">
        <f t="shared" si="1"/>
        <v>Belum Diisi</v>
      </c>
      <c r="I76" s="590" t="s">
        <v>26</v>
      </c>
      <c r="J76" s="591" t="str">
        <f>IF($D$76="Y/T","Isi Tujuan",IF($E$76=0,0,IF(I76="Y",1,IF(I76="T",0,"Isi Dulu"))))</f>
        <v>Isi Tujuan</v>
      </c>
      <c r="K76" s="590" t="s">
        <v>26</v>
      </c>
      <c r="L76" s="591" t="str">
        <f>IF($D$76="Y/T","Isi Tujuan",IF($E$76=0,0,IF(K76="Y",1,IF(K76="T",0,"Isi Dulu"))))</f>
        <v>Isi Tujuan</v>
      </c>
      <c r="M76" s="848" t="s">
        <v>26</v>
      </c>
      <c r="N76" s="851" t="str">
        <f>IF(M76="Y",1,IF(M76="T",0,IF(M76="Y/T","Belum diisi","Error")))</f>
        <v>Belum diisi</v>
      </c>
    </row>
    <row r="77" spans="2:14" ht="15.75">
      <c r="B77" s="837"/>
      <c r="C77" s="840"/>
      <c r="D77" s="858"/>
      <c r="E77" s="861"/>
      <c r="F77" s="549">
        <v>2</v>
      </c>
      <c r="G77" s="550"/>
      <c r="H77" s="598" t="str">
        <f t="shared" si="1"/>
        <v>Belum Diisi</v>
      </c>
      <c r="I77" s="592" t="s">
        <v>26</v>
      </c>
      <c r="J77" s="593" t="str">
        <f>IF($D$76="Y/T","Isi Tujuan",IF($E$76=0,0,IF(I77="Y",1,IF(I77="T",0,"Isi Dulu"))))</f>
        <v>Isi Tujuan</v>
      </c>
      <c r="K77" s="592" t="s">
        <v>26</v>
      </c>
      <c r="L77" s="593" t="str">
        <f>IF($D$76="Y/T","Isi Tujuan",IF($E$76=0,0,IF(K77="Y",1,IF(K77="T",0,"Isi Dulu"))))</f>
        <v>Isi Tujuan</v>
      </c>
      <c r="M77" s="849"/>
      <c r="N77" s="852"/>
    </row>
    <row r="78" spans="2:14" ht="15.75">
      <c r="B78" s="837"/>
      <c r="C78" s="840"/>
      <c r="D78" s="858"/>
      <c r="E78" s="861"/>
      <c r="F78" s="549">
        <v>3</v>
      </c>
      <c r="G78" s="550"/>
      <c r="H78" s="598" t="str">
        <f t="shared" si="1"/>
        <v>Belum Diisi</v>
      </c>
      <c r="I78" s="592" t="s">
        <v>26</v>
      </c>
      <c r="J78" s="593" t="str">
        <f>IF($D$76="Y/T","Isi Tujuan",IF($E$76=0,0,IF(I78="Y",1,IF(I78="T",0,"Isi Dulu"))))</f>
        <v>Isi Tujuan</v>
      </c>
      <c r="K78" s="592" t="s">
        <v>26</v>
      </c>
      <c r="L78" s="593" t="str">
        <f>IF($D$76="Y/T","Isi Tujuan",IF($E$76=0,0,IF(K78="Y",1,IF(K78="T",0,"Isi Dulu"))))</f>
        <v>Isi Tujuan</v>
      </c>
      <c r="M78" s="849"/>
      <c r="N78" s="852"/>
    </row>
    <row r="79" spans="2:14" ht="15.75">
      <c r="B79" s="837"/>
      <c r="C79" s="840"/>
      <c r="D79" s="858"/>
      <c r="E79" s="861"/>
      <c r="F79" s="549">
        <v>4</v>
      </c>
      <c r="G79" s="550"/>
      <c r="H79" s="598" t="str">
        <f t="shared" si="1"/>
        <v>Belum Diisi</v>
      </c>
      <c r="I79" s="592" t="s">
        <v>26</v>
      </c>
      <c r="J79" s="593" t="str">
        <f>IF($D$76="Y/T","Isi Tujuan",IF($E$76=0,0,IF(I79="Y",1,IF(I79="T",0,"Isi Dulu"))))</f>
        <v>Isi Tujuan</v>
      </c>
      <c r="K79" s="592" t="s">
        <v>26</v>
      </c>
      <c r="L79" s="593" t="str">
        <f>IF($D$76="Y/T","Isi Tujuan",IF($E$76=0,0,IF(K79="Y",1,IF(K79="T",0,"Isi Dulu"))))</f>
        <v>Isi Tujuan</v>
      </c>
      <c r="M79" s="849"/>
      <c r="N79" s="852"/>
    </row>
    <row r="80" spans="2:14" ht="15.75">
      <c r="B80" s="838"/>
      <c r="C80" s="841"/>
      <c r="D80" s="859"/>
      <c r="E80" s="862"/>
      <c r="F80" s="569">
        <v>5</v>
      </c>
      <c r="G80" s="570"/>
      <c r="H80" s="599" t="str">
        <f t="shared" si="1"/>
        <v>Belum Diisi</v>
      </c>
      <c r="I80" s="595" t="s">
        <v>26</v>
      </c>
      <c r="J80" s="596" t="str">
        <f>IF($D$76="Y/T","Isi Tujuan",IF($E$76=0,0,IF(I80="Y",1,IF(I80="T",0,"Isi Dulu"))))</f>
        <v>Isi Tujuan</v>
      </c>
      <c r="K80" s="595" t="s">
        <v>26</v>
      </c>
      <c r="L80" s="596" t="str">
        <f>IF($D$76="Y/T","Isi Tujuan",IF($E$76=0,0,IF(K80="Y",1,IF(K80="T",0,"Isi Dulu"))))</f>
        <v>Isi Tujuan</v>
      </c>
      <c r="M80" s="850"/>
      <c r="N80" s="853"/>
    </row>
    <row r="81" spans="2:14" ht="15.75">
      <c r="B81" s="836">
        <v>16</v>
      </c>
      <c r="C81" s="839"/>
      <c r="D81" s="857" t="s">
        <v>26</v>
      </c>
      <c r="E81" s="860" t="str">
        <f>IF(D81="Y",1,IF(D81="T",0,IF(D81="Y/T","Belum diisi","Error")))</f>
        <v>Belum diisi</v>
      </c>
      <c r="F81" s="528">
        <v>1</v>
      </c>
      <c r="G81" s="529"/>
      <c r="H81" s="600" t="str">
        <f t="shared" si="1"/>
        <v>Belum Diisi</v>
      </c>
      <c r="I81" s="590" t="s">
        <v>26</v>
      </c>
      <c r="J81" s="591" t="str">
        <f>IF($D$81="Y/T","Isi Tujuan",IF($E$81=0,0,IF(I81="Y",1,IF(I81="T",0,"Isi Dulu"))))</f>
        <v>Isi Tujuan</v>
      </c>
      <c r="K81" s="590" t="s">
        <v>26</v>
      </c>
      <c r="L81" s="591" t="str">
        <f>IF($D$81="Y/T","Isi Tujuan",IF($E$81=0,0,IF(K81="Y",1,IF(K81="T",0,"Isi Dulu"))))</f>
        <v>Isi Tujuan</v>
      </c>
      <c r="M81" s="848" t="s">
        <v>26</v>
      </c>
      <c r="N81" s="851" t="str">
        <f>IF(M81="Y",1,IF(M81="T",0,IF(M81="Y/T","Belum diisi","Error")))</f>
        <v>Belum diisi</v>
      </c>
    </row>
    <row r="82" spans="2:14" ht="15.75">
      <c r="B82" s="837"/>
      <c r="C82" s="840"/>
      <c r="D82" s="858"/>
      <c r="E82" s="861"/>
      <c r="F82" s="549">
        <v>2</v>
      </c>
      <c r="G82" s="550"/>
      <c r="H82" s="598" t="str">
        <f t="shared" si="1"/>
        <v>Belum Diisi</v>
      </c>
      <c r="I82" s="592" t="s">
        <v>26</v>
      </c>
      <c r="J82" s="593" t="str">
        <f>IF($D$81="Y/T","Isi Tujuan",IF($E$81=0,0,IF(I82="Y",1,IF(I82="T",0,"Isi Dulu"))))</f>
        <v>Isi Tujuan</v>
      </c>
      <c r="K82" s="592" t="s">
        <v>26</v>
      </c>
      <c r="L82" s="593" t="str">
        <f>IF($D$81="Y/T","Isi Tujuan",IF($E$81=0,0,IF(K82="Y",1,IF(K82="T",0,"Isi Dulu"))))</f>
        <v>Isi Tujuan</v>
      </c>
      <c r="M82" s="849"/>
      <c r="N82" s="852"/>
    </row>
    <row r="83" spans="2:14" ht="15.75">
      <c r="B83" s="837"/>
      <c r="C83" s="840"/>
      <c r="D83" s="858"/>
      <c r="E83" s="861"/>
      <c r="F83" s="549">
        <v>3</v>
      </c>
      <c r="G83" s="550"/>
      <c r="H83" s="598" t="str">
        <f t="shared" si="1"/>
        <v>Belum Diisi</v>
      </c>
      <c r="I83" s="592" t="s">
        <v>26</v>
      </c>
      <c r="J83" s="593" t="str">
        <f>IF($D$81="Y/T","Isi Tujuan",IF($E$81=0,0,IF(I83="Y",1,IF(I83="T",0,"Isi Dulu"))))</f>
        <v>Isi Tujuan</v>
      </c>
      <c r="K83" s="592" t="s">
        <v>26</v>
      </c>
      <c r="L83" s="593" t="str">
        <f>IF($D$81="Y/T","Isi Tujuan",IF($E$81=0,0,IF(K83="Y",1,IF(K83="T",0,"Isi Dulu"))))</f>
        <v>Isi Tujuan</v>
      </c>
      <c r="M83" s="849"/>
      <c r="N83" s="852"/>
    </row>
    <row r="84" spans="2:14" ht="15.75">
      <c r="B84" s="837"/>
      <c r="C84" s="840"/>
      <c r="D84" s="858"/>
      <c r="E84" s="861"/>
      <c r="F84" s="549">
        <v>4</v>
      </c>
      <c r="G84" s="550"/>
      <c r="H84" s="598" t="str">
        <f t="shared" si="1"/>
        <v>Belum Diisi</v>
      </c>
      <c r="I84" s="592" t="s">
        <v>26</v>
      </c>
      <c r="J84" s="593" t="str">
        <f>IF($D$81="Y/T","Isi Tujuan",IF($E$81=0,0,IF(I84="Y",1,IF(I84="T",0,"Isi Dulu"))))</f>
        <v>Isi Tujuan</v>
      </c>
      <c r="K84" s="592" t="s">
        <v>26</v>
      </c>
      <c r="L84" s="593" t="str">
        <f>IF($D$81="Y/T","Isi Tujuan",IF($E$81=0,0,IF(K84="Y",1,IF(K84="T",0,"Isi Dulu"))))</f>
        <v>Isi Tujuan</v>
      </c>
      <c r="M84" s="849"/>
      <c r="N84" s="852"/>
    </row>
    <row r="85" spans="2:14" ht="15.75">
      <c r="B85" s="838"/>
      <c r="C85" s="841"/>
      <c r="D85" s="859"/>
      <c r="E85" s="862"/>
      <c r="F85" s="569">
        <v>5</v>
      </c>
      <c r="G85" s="570"/>
      <c r="H85" s="599" t="str">
        <f t="shared" si="1"/>
        <v>Belum Diisi</v>
      </c>
      <c r="I85" s="595" t="s">
        <v>26</v>
      </c>
      <c r="J85" s="596" t="str">
        <f>IF($D$81="Y/T","Isi Tujuan",IF($E$81=0,0,IF(I85="Y",1,IF(I85="T",0,"Isi Dulu"))))</f>
        <v>Isi Tujuan</v>
      </c>
      <c r="K85" s="595" t="s">
        <v>26</v>
      </c>
      <c r="L85" s="596" t="str">
        <f>IF($D$81="Y/T","Isi Tujuan",IF($E$81=0,0,IF(K85="Y",1,IF(K85="T",0,"Isi Dulu"))))</f>
        <v>Isi Tujuan</v>
      </c>
      <c r="M85" s="850"/>
      <c r="N85" s="853"/>
    </row>
    <row r="86" spans="2:14" ht="15.75">
      <c r="B86" s="836">
        <v>17</v>
      </c>
      <c r="C86" s="839"/>
      <c r="D86" s="857" t="s">
        <v>26</v>
      </c>
      <c r="E86" s="860" t="str">
        <f>IF(D86="Y",1,IF(D86="T",0,IF(D86="Y/T","Belum diisi","Error")))</f>
        <v>Belum diisi</v>
      </c>
      <c r="F86" s="528">
        <v>1</v>
      </c>
      <c r="G86" s="529"/>
      <c r="H86" s="600" t="str">
        <f t="shared" si="1"/>
        <v>Belum Diisi</v>
      </c>
      <c r="I86" s="590" t="s">
        <v>26</v>
      </c>
      <c r="J86" s="591" t="str">
        <f>IF($D$86="Y/T","Isi Tujuan",IF($E$86=0,0,IF(I86="Y",1,IF(I86="T",0,"Isi Dulu"))))</f>
        <v>Isi Tujuan</v>
      </c>
      <c r="K86" s="590" t="s">
        <v>26</v>
      </c>
      <c r="L86" s="591" t="str">
        <f>IF($D$86="Y/T","Isi Tujuan",IF($E$86=0,0,IF(K86="Y",1,IF(K86="T",0,"Isi Dulu"))))</f>
        <v>Isi Tujuan</v>
      </c>
      <c r="M86" s="848" t="s">
        <v>26</v>
      </c>
      <c r="N86" s="851" t="str">
        <f>IF(M86="Y",1,IF(M86="T",0,IF(M86="Y/T","Belum diisi","Error")))</f>
        <v>Belum diisi</v>
      </c>
    </row>
    <row r="87" spans="2:14" ht="15.75">
      <c r="B87" s="837"/>
      <c r="C87" s="840"/>
      <c r="D87" s="858"/>
      <c r="E87" s="861"/>
      <c r="F87" s="549">
        <v>2</v>
      </c>
      <c r="G87" s="550"/>
      <c r="H87" s="598" t="str">
        <f t="shared" si="1"/>
        <v>Belum Diisi</v>
      </c>
      <c r="I87" s="592" t="s">
        <v>26</v>
      </c>
      <c r="J87" s="593" t="str">
        <f>IF($D$86="Y/T","Isi Tujuan",IF($E$86=0,0,IF(I87="Y",1,IF(I87="T",0,"Isi Dulu"))))</f>
        <v>Isi Tujuan</v>
      </c>
      <c r="K87" s="592" t="s">
        <v>26</v>
      </c>
      <c r="L87" s="593" t="str">
        <f>IF($D$86="Y/T","Isi Tujuan",IF($E$86=0,0,IF(K87="Y",1,IF(K87="T",0,"Isi Dulu"))))</f>
        <v>Isi Tujuan</v>
      </c>
      <c r="M87" s="849"/>
      <c r="N87" s="852"/>
    </row>
    <row r="88" spans="2:14" ht="15.75">
      <c r="B88" s="837"/>
      <c r="C88" s="840"/>
      <c r="D88" s="858"/>
      <c r="E88" s="861"/>
      <c r="F88" s="549">
        <v>3</v>
      </c>
      <c r="G88" s="550"/>
      <c r="H88" s="598" t="str">
        <f t="shared" si="1"/>
        <v>Belum Diisi</v>
      </c>
      <c r="I88" s="592" t="s">
        <v>26</v>
      </c>
      <c r="J88" s="593" t="str">
        <f>IF($D$86="Y/T","Isi Tujuan",IF($E$86=0,0,IF(I88="Y",1,IF(I88="T",0,"Isi Dulu"))))</f>
        <v>Isi Tujuan</v>
      </c>
      <c r="K88" s="592" t="s">
        <v>26</v>
      </c>
      <c r="L88" s="593" t="str">
        <f>IF($D$86="Y/T","Isi Tujuan",IF($E$86=0,0,IF(K88="Y",1,IF(K88="T",0,"Isi Dulu"))))</f>
        <v>Isi Tujuan</v>
      </c>
      <c r="M88" s="849"/>
      <c r="N88" s="852"/>
    </row>
    <row r="89" spans="2:14" ht="15.75">
      <c r="B89" s="837"/>
      <c r="C89" s="840"/>
      <c r="D89" s="858"/>
      <c r="E89" s="861"/>
      <c r="F89" s="549">
        <v>4</v>
      </c>
      <c r="G89" s="550"/>
      <c r="H89" s="598" t="str">
        <f t="shared" si="1"/>
        <v>Belum Diisi</v>
      </c>
      <c r="I89" s="592" t="s">
        <v>26</v>
      </c>
      <c r="J89" s="593" t="str">
        <f>IF($D$86="Y/T","Isi Tujuan",IF($E$86=0,0,IF(I89="Y",1,IF(I89="T",0,"Isi Dulu"))))</f>
        <v>Isi Tujuan</v>
      </c>
      <c r="K89" s="592" t="s">
        <v>26</v>
      </c>
      <c r="L89" s="593" t="str">
        <f>IF($D$86="Y/T","Isi Tujuan",IF($E$86=0,0,IF(K89="Y",1,IF(K89="T",0,"Isi Dulu"))))</f>
        <v>Isi Tujuan</v>
      </c>
      <c r="M89" s="849"/>
      <c r="N89" s="852"/>
    </row>
    <row r="90" spans="2:14" ht="15.75">
      <c r="B90" s="838"/>
      <c r="C90" s="841"/>
      <c r="D90" s="859"/>
      <c r="E90" s="862"/>
      <c r="F90" s="569">
        <v>5</v>
      </c>
      <c r="G90" s="570"/>
      <c r="H90" s="599" t="str">
        <f t="shared" si="1"/>
        <v>Belum Diisi</v>
      </c>
      <c r="I90" s="595" t="s">
        <v>26</v>
      </c>
      <c r="J90" s="596" t="str">
        <f>IF($D$86="Y/T","Isi Tujuan",IF($E$86=0,0,IF(I90="Y",1,IF(I90="T",0,"Isi Dulu"))))</f>
        <v>Isi Tujuan</v>
      </c>
      <c r="K90" s="595" t="s">
        <v>26</v>
      </c>
      <c r="L90" s="596" t="str">
        <f>IF($D$86="Y/T","Isi Tujuan",IF($E$86=0,0,IF(K90="Y",1,IF(K90="T",0,"Isi Dulu"))))</f>
        <v>Isi Tujuan</v>
      </c>
      <c r="M90" s="850"/>
      <c r="N90" s="853"/>
    </row>
    <row r="91" spans="2:14" ht="15.75">
      <c r="B91" s="836">
        <v>18</v>
      </c>
      <c r="C91" s="839"/>
      <c r="D91" s="857" t="s">
        <v>26</v>
      </c>
      <c r="E91" s="860" t="str">
        <f>IF(D91="Y",1,IF(D91="T",0,IF(D91="Y/T","Belum diisi","Error")))</f>
        <v>Belum diisi</v>
      </c>
      <c r="F91" s="528">
        <v>1</v>
      </c>
      <c r="G91" s="529"/>
      <c r="H91" s="600" t="str">
        <f t="shared" si="1"/>
        <v>Belum Diisi</v>
      </c>
      <c r="I91" s="590" t="s">
        <v>26</v>
      </c>
      <c r="J91" s="591" t="str">
        <f>IF($D$91="Y/T","Isi Tujuan",IF($E$91=0,0,IF(I91="Y",1,IF(I91="T",0,"Isi Dulu"))))</f>
        <v>Isi Tujuan</v>
      </c>
      <c r="K91" s="590" t="s">
        <v>26</v>
      </c>
      <c r="L91" s="591" t="str">
        <f>IF($D$91="Y/T","Isi Tujuan",IF($E$91=0,0,IF(K91="Y",1,IF(K91="T",0,"Isi Dulu"))))</f>
        <v>Isi Tujuan</v>
      </c>
      <c r="M91" s="848" t="s">
        <v>26</v>
      </c>
      <c r="N91" s="851" t="str">
        <f>IF(M91="Y",1,IF(M91="T",0,IF(M91="Y/T","Belum diisi","Error")))</f>
        <v>Belum diisi</v>
      </c>
    </row>
    <row r="92" spans="2:14" ht="15.75">
      <c r="B92" s="837"/>
      <c r="C92" s="840"/>
      <c r="D92" s="858"/>
      <c r="E92" s="861"/>
      <c r="F92" s="549">
        <v>2</v>
      </c>
      <c r="G92" s="550"/>
      <c r="H92" s="598" t="str">
        <f t="shared" si="1"/>
        <v>Belum Diisi</v>
      </c>
      <c r="I92" s="592" t="s">
        <v>26</v>
      </c>
      <c r="J92" s="593" t="str">
        <f>IF($D$91="Y/T","Isi Tujuan",IF($E$91=0,0,IF(I92="Y",1,IF(I92="T",0,"Isi Dulu"))))</f>
        <v>Isi Tujuan</v>
      </c>
      <c r="K92" s="592" t="s">
        <v>26</v>
      </c>
      <c r="L92" s="593" t="str">
        <f>IF($D$91="Y/T","Isi Tujuan",IF($E$91=0,0,IF(K92="Y",1,IF(K92="T",0,"Isi Dulu"))))</f>
        <v>Isi Tujuan</v>
      </c>
      <c r="M92" s="849"/>
      <c r="N92" s="852"/>
    </row>
    <row r="93" spans="2:14" ht="15.75">
      <c r="B93" s="837"/>
      <c r="C93" s="840"/>
      <c r="D93" s="858"/>
      <c r="E93" s="861"/>
      <c r="F93" s="549">
        <v>3</v>
      </c>
      <c r="G93" s="550"/>
      <c r="H93" s="598" t="str">
        <f t="shared" si="1"/>
        <v>Belum Diisi</v>
      </c>
      <c r="I93" s="592" t="s">
        <v>26</v>
      </c>
      <c r="J93" s="593" t="str">
        <f>IF($D$91="Y/T","Isi Tujuan",IF($E$91=0,0,IF(I93="Y",1,IF(I93="T",0,"Isi Dulu"))))</f>
        <v>Isi Tujuan</v>
      </c>
      <c r="K93" s="592" t="s">
        <v>26</v>
      </c>
      <c r="L93" s="593" t="str">
        <f>IF($D$91="Y/T","Isi Tujuan",IF($E$91=0,0,IF(K93="Y",1,IF(K93="T",0,"Isi Dulu"))))</f>
        <v>Isi Tujuan</v>
      </c>
      <c r="M93" s="849"/>
      <c r="N93" s="852"/>
    </row>
    <row r="94" spans="2:14" ht="15.75">
      <c r="B94" s="837"/>
      <c r="C94" s="840"/>
      <c r="D94" s="858"/>
      <c r="E94" s="861"/>
      <c r="F94" s="549">
        <v>4</v>
      </c>
      <c r="G94" s="550"/>
      <c r="H94" s="598" t="str">
        <f t="shared" si="1"/>
        <v>Belum Diisi</v>
      </c>
      <c r="I94" s="592" t="s">
        <v>26</v>
      </c>
      <c r="J94" s="593" t="str">
        <f>IF($D$91="Y/T","Isi Tujuan",IF($E$91=0,0,IF(I94="Y",1,IF(I94="T",0,"Isi Dulu"))))</f>
        <v>Isi Tujuan</v>
      </c>
      <c r="K94" s="592" t="s">
        <v>26</v>
      </c>
      <c r="L94" s="593" t="str">
        <f>IF($D$91="Y/T","Isi Tujuan",IF($E$91=0,0,IF(K94="Y",1,IF(K94="T",0,"Isi Dulu"))))</f>
        <v>Isi Tujuan</v>
      </c>
      <c r="M94" s="849"/>
      <c r="N94" s="852"/>
    </row>
    <row r="95" spans="2:14" ht="15.75">
      <c r="B95" s="838"/>
      <c r="C95" s="841"/>
      <c r="D95" s="859"/>
      <c r="E95" s="862"/>
      <c r="F95" s="569">
        <v>5</v>
      </c>
      <c r="G95" s="570"/>
      <c r="H95" s="599" t="str">
        <f t="shared" si="1"/>
        <v>Belum Diisi</v>
      </c>
      <c r="I95" s="595" t="s">
        <v>26</v>
      </c>
      <c r="J95" s="596" t="str">
        <f>IF($D$91="Y/T","Isi Tujuan",IF($E$91=0,0,IF(I95="Y",1,IF(I95="T",0,"Isi Dulu"))))</f>
        <v>Isi Tujuan</v>
      </c>
      <c r="K95" s="595" t="s">
        <v>26</v>
      </c>
      <c r="L95" s="596" t="str">
        <f>IF($D$91="Y/T","Isi Tujuan",IF($E$91=0,0,IF(K95="Y",1,IF(K95="T",0,"Isi Dulu"))))</f>
        <v>Isi Tujuan</v>
      </c>
      <c r="M95" s="850"/>
      <c r="N95" s="853"/>
    </row>
    <row r="96" spans="2:14" ht="15.75">
      <c r="B96" s="836">
        <v>19</v>
      </c>
      <c r="C96" s="839"/>
      <c r="D96" s="857" t="s">
        <v>26</v>
      </c>
      <c r="E96" s="860" t="str">
        <f>IF(D96="Y",1,IF(D96="T",0,IF(D96="Y/T","Belum diisi","Error")))</f>
        <v>Belum diisi</v>
      </c>
      <c r="F96" s="528">
        <v>1</v>
      </c>
      <c r="G96" s="529"/>
      <c r="H96" s="600" t="str">
        <f t="shared" si="1"/>
        <v>Belum Diisi</v>
      </c>
      <c r="I96" s="590" t="s">
        <v>26</v>
      </c>
      <c r="J96" s="591" t="str">
        <f>IF($D$96="Y/T","Isi Tujuan",IF($E$96=0,0,IF(I96="Y",1,IF(I96="T",0,"Isi Dulu"))))</f>
        <v>Isi Tujuan</v>
      </c>
      <c r="K96" s="590" t="s">
        <v>26</v>
      </c>
      <c r="L96" s="591" t="str">
        <f>IF($D$96="Y/T","Isi Tujuan",IF($E$96=0,0,IF(K96="Y",1,IF(K96="T",0,"Isi Dulu"))))</f>
        <v>Isi Tujuan</v>
      </c>
      <c r="M96" s="848" t="s">
        <v>26</v>
      </c>
      <c r="N96" s="851" t="str">
        <f>IF(M96="Y",1,IF(M96="T",0,IF(M96="Y/T","Belum diisi","Error")))</f>
        <v>Belum diisi</v>
      </c>
    </row>
    <row r="97" spans="2:18" ht="15.75">
      <c r="B97" s="837"/>
      <c r="C97" s="840"/>
      <c r="D97" s="858"/>
      <c r="E97" s="861"/>
      <c r="F97" s="549">
        <v>2</v>
      </c>
      <c r="G97" s="550"/>
      <c r="H97" s="598" t="str">
        <f t="shared" si="1"/>
        <v>Belum Diisi</v>
      </c>
      <c r="I97" s="592" t="s">
        <v>26</v>
      </c>
      <c r="J97" s="593" t="str">
        <f>IF($D$96="Y/T","Isi Tujuan",IF($E$96=0,0,IF(I97="Y",1,IF(I97="T",0,"Isi Dulu"))))</f>
        <v>Isi Tujuan</v>
      </c>
      <c r="K97" s="592" t="s">
        <v>26</v>
      </c>
      <c r="L97" s="593" t="str">
        <f>IF($D$96="Y/T","Isi Tujuan",IF($E$96=0,0,IF(K97="Y",1,IF(K97="T",0,"Isi Dulu"))))</f>
        <v>Isi Tujuan</v>
      </c>
      <c r="M97" s="849"/>
      <c r="N97" s="852"/>
    </row>
    <row r="98" spans="2:18" ht="15.75">
      <c r="B98" s="837"/>
      <c r="C98" s="840"/>
      <c r="D98" s="858"/>
      <c r="E98" s="861"/>
      <c r="F98" s="549">
        <v>3</v>
      </c>
      <c r="G98" s="550"/>
      <c r="H98" s="598" t="str">
        <f t="shared" si="1"/>
        <v>Belum Diisi</v>
      </c>
      <c r="I98" s="592" t="s">
        <v>26</v>
      </c>
      <c r="J98" s="593" t="str">
        <f>IF($D$96="Y/T","Isi Tujuan",IF($E$96=0,0,IF(I98="Y",1,IF(I98="T",0,"Isi Dulu"))))</f>
        <v>Isi Tujuan</v>
      </c>
      <c r="K98" s="592" t="s">
        <v>26</v>
      </c>
      <c r="L98" s="593" t="str">
        <f>IF($D$96="Y/T","Isi Tujuan",IF($E$96=0,0,IF(K98="Y",1,IF(K98="T",0,"Isi Dulu"))))</f>
        <v>Isi Tujuan</v>
      </c>
      <c r="M98" s="849"/>
      <c r="N98" s="852"/>
    </row>
    <row r="99" spans="2:18" ht="15.75">
      <c r="B99" s="837"/>
      <c r="C99" s="840"/>
      <c r="D99" s="858"/>
      <c r="E99" s="861"/>
      <c r="F99" s="549">
        <v>4</v>
      </c>
      <c r="G99" s="550"/>
      <c r="H99" s="598" t="str">
        <f t="shared" si="1"/>
        <v>Belum Diisi</v>
      </c>
      <c r="I99" s="592" t="s">
        <v>26</v>
      </c>
      <c r="J99" s="593" t="str">
        <f>IF($D$96="Y/T","Isi Tujuan",IF($E$96=0,0,IF(I99="Y",1,IF(I99="T",0,"Isi Dulu"))))</f>
        <v>Isi Tujuan</v>
      </c>
      <c r="K99" s="592" t="s">
        <v>26</v>
      </c>
      <c r="L99" s="593" t="str">
        <f>IF($D$96="Y/T","Isi Tujuan",IF($E$96=0,0,IF(K99="Y",1,IF(K99="T",0,"Isi Dulu"))))</f>
        <v>Isi Tujuan</v>
      </c>
      <c r="M99" s="849"/>
      <c r="N99" s="852"/>
    </row>
    <row r="100" spans="2:18" ht="15.75">
      <c r="B100" s="838"/>
      <c r="C100" s="841"/>
      <c r="D100" s="859"/>
      <c r="E100" s="862"/>
      <c r="F100" s="569">
        <v>5</v>
      </c>
      <c r="G100" s="570"/>
      <c r="H100" s="599" t="str">
        <f t="shared" si="1"/>
        <v>Belum Diisi</v>
      </c>
      <c r="I100" s="595" t="s">
        <v>26</v>
      </c>
      <c r="J100" s="596" t="str">
        <f>IF($D$96="Y/T","Isi Tujuan",IF($E$96=0,0,IF(I100="Y",1,IF(I100="T",0,"Isi Dulu"))))</f>
        <v>Isi Tujuan</v>
      </c>
      <c r="K100" s="595" t="s">
        <v>26</v>
      </c>
      <c r="L100" s="596" t="str">
        <f>IF($D$96="Y/T","Isi Tujuan",IF($E$96=0,0,IF(K100="Y",1,IF(K100="T",0,"Isi Dulu"))))</f>
        <v>Isi Tujuan</v>
      </c>
      <c r="M100" s="850"/>
      <c r="N100" s="853"/>
    </row>
    <row r="101" spans="2:18" ht="15.75">
      <c r="B101" s="836">
        <v>20</v>
      </c>
      <c r="C101" s="839"/>
      <c r="D101" s="857" t="s">
        <v>26</v>
      </c>
      <c r="E101" s="860" t="str">
        <f>IF(D101="Y",1,IF(D101="T",0,IF(D101="Y/T","Belum diisi","Error")))</f>
        <v>Belum diisi</v>
      </c>
      <c r="F101" s="528">
        <v>1</v>
      </c>
      <c r="G101" s="529"/>
      <c r="H101" s="600" t="str">
        <f t="shared" si="1"/>
        <v>Belum Diisi</v>
      </c>
      <c r="I101" s="590" t="s">
        <v>26</v>
      </c>
      <c r="J101" s="591" t="str">
        <f>IF($D$101="Y/T","Isi Tujuan",IF($E$101=0,0,IF(I101="Y",1,IF(I101="T",0,"Isi Dulu"))))</f>
        <v>Isi Tujuan</v>
      </c>
      <c r="K101" s="590" t="s">
        <v>26</v>
      </c>
      <c r="L101" s="591" t="str">
        <f>IF($D$101="Y/T","Isi Tujuan",IF($E$101=0,0,IF(K101="Y",1,IF(K101="T",0,"Isi Dulu"))))</f>
        <v>Isi Tujuan</v>
      </c>
      <c r="M101" s="848" t="s">
        <v>26</v>
      </c>
      <c r="N101" s="851" t="str">
        <f>IF(M101="Y",1,IF(M101="T",0,IF(M101="Y/T","Belum diisi","Error")))</f>
        <v>Belum diisi</v>
      </c>
    </row>
    <row r="102" spans="2:18" ht="15.75">
      <c r="B102" s="837"/>
      <c r="C102" s="840"/>
      <c r="D102" s="858"/>
      <c r="E102" s="861"/>
      <c r="F102" s="549">
        <v>2</v>
      </c>
      <c r="G102" s="550"/>
      <c r="H102" s="598" t="str">
        <f t="shared" si="1"/>
        <v>Belum Diisi</v>
      </c>
      <c r="I102" s="592" t="s">
        <v>26</v>
      </c>
      <c r="J102" s="593" t="str">
        <f>IF($D$101="Y/T","Isi Tujuan",IF($E$101=0,0,IF(I102="Y",1,IF(I102="T",0,"Isi Dulu"))))</f>
        <v>Isi Tujuan</v>
      </c>
      <c r="K102" s="592" t="s">
        <v>26</v>
      </c>
      <c r="L102" s="593" t="str">
        <f>IF($D$101="Y/T","Isi Tujuan",IF($E$101=0,0,IF(K102="Y",1,IF(K102="T",0,"Isi Dulu"))))</f>
        <v>Isi Tujuan</v>
      </c>
      <c r="M102" s="849"/>
      <c r="N102" s="852"/>
    </row>
    <row r="103" spans="2:18" ht="15.75">
      <c r="B103" s="837"/>
      <c r="C103" s="840"/>
      <c r="D103" s="858"/>
      <c r="E103" s="861"/>
      <c r="F103" s="549">
        <v>3</v>
      </c>
      <c r="G103" s="550"/>
      <c r="H103" s="598" t="str">
        <f t="shared" si="1"/>
        <v>Belum Diisi</v>
      </c>
      <c r="I103" s="592" t="s">
        <v>26</v>
      </c>
      <c r="J103" s="593" t="str">
        <f>IF($D$101="Y/T","Isi Tujuan",IF($E$101=0,0,IF(I103="Y",1,IF(I103="T",0,"Isi Dulu"))))</f>
        <v>Isi Tujuan</v>
      </c>
      <c r="K103" s="592" t="s">
        <v>26</v>
      </c>
      <c r="L103" s="593" t="str">
        <f>IF($D$101="Y/T","Isi Tujuan",IF($E$101=0,0,IF(K103="Y",1,IF(K103="T",0,"Isi Dulu"))))</f>
        <v>Isi Tujuan</v>
      </c>
      <c r="M103" s="849"/>
      <c r="N103" s="852"/>
    </row>
    <row r="104" spans="2:18" ht="15.75">
      <c r="B104" s="837"/>
      <c r="C104" s="840"/>
      <c r="D104" s="858"/>
      <c r="E104" s="861"/>
      <c r="F104" s="549">
        <v>4</v>
      </c>
      <c r="G104" s="550"/>
      <c r="H104" s="598" t="str">
        <f t="shared" si="1"/>
        <v>Belum Diisi</v>
      </c>
      <c r="I104" s="592" t="s">
        <v>26</v>
      </c>
      <c r="J104" s="593" t="str">
        <f>IF($D$101="Y/T","Isi Tujuan",IF($E$101=0,0,IF(I104="Y",1,IF(I104="T",0,"Isi Dulu"))))</f>
        <v>Isi Tujuan</v>
      </c>
      <c r="K104" s="592" t="s">
        <v>26</v>
      </c>
      <c r="L104" s="593" t="str">
        <f>IF($D$101="Y/T","Isi Tujuan",IF($E$101=0,0,IF(K104="Y",1,IF(K104="T",0,"Isi Dulu"))))</f>
        <v>Isi Tujuan</v>
      </c>
      <c r="M104" s="849"/>
      <c r="N104" s="852"/>
    </row>
    <row r="105" spans="2:18" ht="15.75">
      <c r="B105" s="838"/>
      <c r="C105" s="841"/>
      <c r="D105" s="859"/>
      <c r="E105" s="862"/>
      <c r="F105" s="569">
        <v>5</v>
      </c>
      <c r="G105" s="570"/>
      <c r="H105" s="599" t="str">
        <f t="shared" si="1"/>
        <v>Belum Diisi</v>
      </c>
      <c r="I105" s="595" t="s">
        <v>26</v>
      </c>
      <c r="J105" s="596" t="str">
        <f>IF($D$101="Y/T","Isi Tujuan",IF($E$101=0,0,IF(I105="Y",1,IF(I105="T",0,"Isi Dulu"))))</f>
        <v>Isi Tujuan</v>
      </c>
      <c r="K105" s="595" t="s">
        <v>26</v>
      </c>
      <c r="L105" s="596" t="str">
        <f>IF($D$101="Y/T","Isi Tujuan",IF($E$101=0,0,IF(K105="Y",1,IF(K105="T",0,"Isi Dulu"))))</f>
        <v>Isi Tujuan</v>
      </c>
      <c r="M105" s="850"/>
      <c r="N105" s="853"/>
    </row>
    <row r="106" spans="2:18" s="527" customFormat="1" ht="15.75">
      <c r="B106" s="601"/>
      <c r="C106" s="581"/>
      <c r="D106" s="582"/>
      <c r="E106" s="602" t="e">
        <f>AVERAGE(E6:E105)</f>
        <v>#DIV/0!</v>
      </c>
      <c r="F106" s="603"/>
      <c r="G106" s="583"/>
      <c r="H106" s="602" t="e">
        <f>(IF($D6="Y/T",0,AVERAGE(H6:H10))+IF($D11="Y/T",0,AVERAGE(H11:H15))+IF($D16="Y/T",0,AVERAGE(H16:H20))+IF($D21="Y/T",0,AVERAGE(H21:H25))+IF($D26="Y/T",0,AVERAGE(H26:H30))+IF($D31="Y/T",0,AVERAGE(H31:H35))+IF($D36="Y/T",0,AVERAGE(H36:H40))+IF($D41="Y/T",0,AVERAGE(H41:H45))+IF($D46="Y/T",0,AVERAGE(H46:H50))+IF($D51="Y/T",0,AVERAGE(H51:H55))+IF($D56="Y/T",0,AVERAGE(H56:H60))+IF($D61="Y/T",0,AVERAGE(H61:H65))+IF($D66="Y/T",0,AVERAGE(H66:H70))+IF($D71="Y/T",0,AVERAGE(H71:H75))+IF($D76="Y/T",0,AVERAGE(H76:H80))+IF($D81="Y/T",0,AVERAGE(H81:H85))+IF($D86="Y/T",0,AVERAGE(H86:H90))+IF($D91="Y/T",0,AVERAGE(H91:H95))+IF($D96="Y/T",0,AVERAGE(H96:H100))+IF($D101="Y/T",0,AVERAGE(H101:H105)))/(COUNTIF($D6:$D105,"Y")+COUNTIF($D6:$D105,"T"))</f>
        <v>#DIV/0!</v>
      </c>
      <c r="I106" s="582"/>
      <c r="J106" s="602" t="e">
        <f>(IF($D6="Y/T",0,AVERAGE(J6:J10))+IF($D11="Y/T",0,AVERAGE(J11:J15))+IF($D16="Y/T",0,AVERAGE(J16:J20))+IF($D21="Y/T",0,AVERAGE(J21:J25))+IF($D26="Y/T",0,AVERAGE(J26:J30))+IF($D31="Y/T",0,AVERAGE(J31:J35))+IF($D36="Y/T",0,AVERAGE(J36:J40))+IF($D41="Y/T",0,AVERAGE(J41:J45))+IF($D46="Y/T",0,AVERAGE(J46:J50))+IF($D51="Y/T",0,AVERAGE(J51:J55))+IF($D56="Y/T",0,AVERAGE(J56:J60))+IF($D61="Y/T",0,AVERAGE(J61:J65))+IF($D66="Y/T",0,AVERAGE(J66:J70))+IF($D71="Y/T",0,AVERAGE(J71:J75))+IF($D76="Y/T",0,AVERAGE(J76:J80))+IF($D81="Y/T",0,AVERAGE(J81:J85))+IF($D86="Y/T",0,AVERAGE(J86:J90))+IF($D91="Y/T",0,AVERAGE(J91:J95))+IF($D96="Y/T",0,AVERAGE(J96:J100))+IF($D101="Y/T",0,AVERAGE(J101:J105)))/(COUNTIF($D6:$D105,"Y")+COUNTIF($D6:$D105,"T"))</f>
        <v>#DIV/0!</v>
      </c>
      <c r="K106" s="582"/>
      <c r="L106" s="602" t="e">
        <f>(IF($D6="Y/T",0,AVERAGE(L6:L10))+IF($D11="Y/T",0,AVERAGE(L11:L15))+IF($D16="Y/T",0,AVERAGE(L16:L20))+IF($D21="Y/T",0,AVERAGE(L21:L25))+IF($D26="Y/T",0,AVERAGE(L26:L30))+IF($D31="Y/T",0,AVERAGE(L31:L35))+IF($D36="Y/T",0,AVERAGE(L36:L40))+IF($D41="Y/T",0,AVERAGE(L41:L45))+IF($D46="Y/T",0,AVERAGE(L46:L50))+IF($D51="Y/T",0,AVERAGE(L51:L55))+IF($D56="Y/T",0,AVERAGE(L56:L60))+IF($D61="Y/T",0,AVERAGE(L61:L65))+IF($D66="Y/T",0,AVERAGE(L66:L70))+IF($D71="Y/T",0,AVERAGE(L71:L75))+IF($D76="Y/T",0,AVERAGE(L76:L80))+IF($D81="Y/T",0,AVERAGE(L81:L85))+IF($D86="Y/T",0,AVERAGE(L86:L90))+IF($D91="Y/T",0,AVERAGE(L91:L95))+IF($D96="Y/T",0,AVERAGE(L96:L100))+IF($D101="Y/T",0,AVERAGE(L101:L105)))/(COUNTIF($D6:$D105,"Y")+COUNTIF($D6:$D105,"T"))</f>
        <v>#DIV/0!</v>
      </c>
      <c r="M106" s="582"/>
      <c r="N106" s="602" t="e">
        <f>AVERAGE(N6:N105)</f>
        <v>#DIV/0!</v>
      </c>
    </row>
    <row r="107" spans="2:18" s="527" customFormat="1" ht="15.75">
      <c r="B107" s="864" t="s">
        <v>508</v>
      </c>
      <c r="C107" s="865"/>
      <c r="D107" s="865"/>
      <c r="E107" s="865"/>
      <c r="F107" s="865"/>
      <c r="G107" s="865"/>
      <c r="H107" s="865"/>
      <c r="I107" s="865"/>
      <c r="J107" s="866"/>
      <c r="K107" s="604"/>
      <c r="L107" s="604"/>
      <c r="M107" s="604"/>
      <c r="N107" s="604"/>
      <c r="O107" s="517"/>
      <c r="P107" s="517"/>
      <c r="Q107" s="517"/>
      <c r="R107" s="517"/>
    </row>
    <row r="108" spans="2:18" s="527" customFormat="1" ht="15.75">
      <c r="B108" s="836">
        <v>1</v>
      </c>
      <c r="C108" s="839"/>
      <c r="D108" s="857" t="s">
        <v>26</v>
      </c>
      <c r="E108" s="854" t="str">
        <f>IF(D108="Y",1,IF(D108="T",0,IF(D108="Y/T","Belum diisi","Error")))</f>
        <v>Belum diisi</v>
      </c>
      <c r="F108" s="528">
        <v>1</v>
      </c>
      <c r="G108" s="529"/>
      <c r="H108" s="589" t="str">
        <f t="shared" ref="H108:H171" si="2">IF(OR(J108="Isi Dulu",L108="Isi Dulu",J108="Isi Sasaran",L108="Isi Sasaran"),"Belum Diisi",IF(SUM(J108,L108)=2,1,IF(SUM(J108,L108)=1,0,IF(SUM(J108,L108)=0,0,"Error"))))</f>
        <v>Belum Diisi</v>
      </c>
      <c r="I108" s="590" t="s">
        <v>26</v>
      </c>
      <c r="J108" s="591" t="str">
        <f>IF($D$108="Y/T","Isi Sasaran",IF($E$108=0,0,IF(I108="Y",1,IF(I108="T",0,"Isi Dulu"))))</f>
        <v>Isi Sasaran</v>
      </c>
      <c r="K108" s="590" t="s">
        <v>26</v>
      </c>
      <c r="L108" s="591" t="str">
        <f>IF($D$108="Y/T","Isi Sasaran",IF($E$108=0,0,IF(K108="Y",1,IF(K108="T",0,"Isi Dulu"))))</f>
        <v>Isi Sasaran</v>
      </c>
      <c r="M108" s="848" t="s">
        <v>26</v>
      </c>
      <c r="N108" s="851" t="str">
        <f>IF(M108="Y",1,IF(M108="T",0,IF(M108="Y/T","Belum diisi","Error")))</f>
        <v>Belum diisi</v>
      </c>
      <c r="O108" s="517"/>
      <c r="P108" s="517"/>
      <c r="Q108" s="517"/>
      <c r="R108" s="517"/>
    </row>
    <row r="109" spans="2:18" s="527" customFormat="1" ht="15.75">
      <c r="B109" s="837"/>
      <c r="C109" s="840"/>
      <c r="D109" s="858"/>
      <c r="E109" s="855"/>
      <c r="F109" s="549">
        <v>2</v>
      </c>
      <c r="G109" s="550"/>
      <c r="H109" s="589" t="str">
        <f t="shared" si="2"/>
        <v>Belum Diisi</v>
      </c>
      <c r="I109" s="592" t="s">
        <v>26</v>
      </c>
      <c r="J109" s="593" t="str">
        <f>IF($D$108="Y/T","Isi Sasaran",IF($E$108=0,0,IF(I109="Y",1,IF(I109="T",0,"Isi Dulu"))))</f>
        <v>Isi Sasaran</v>
      </c>
      <c r="K109" s="592" t="s">
        <v>26</v>
      </c>
      <c r="L109" s="593" t="str">
        <f>IF($D$108="Y/T","Isi Sasaran",IF($E$108=0,0,IF(K109="Y",1,IF(K109="T",0,"Isi Dulu"))))</f>
        <v>Isi Sasaran</v>
      </c>
      <c r="M109" s="849"/>
      <c r="N109" s="852"/>
      <c r="O109" s="517"/>
      <c r="P109" s="517"/>
      <c r="Q109" s="517"/>
      <c r="R109" s="517"/>
    </row>
    <row r="110" spans="2:18" s="527" customFormat="1" ht="15.75">
      <c r="B110" s="837"/>
      <c r="C110" s="840"/>
      <c r="D110" s="858"/>
      <c r="E110" s="855"/>
      <c r="F110" s="549">
        <v>3</v>
      </c>
      <c r="G110" s="550"/>
      <c r="H110" s="589" t="str">
        <f t="shared" si="2"/>
        <v>Belum Diisi</v>
      </c>
      <c r="I110" s="592" t="s">
        <v>26</v>
      </c>
      <c r="J110" s="593" t="str">
        <f>IF($D$108="Y/T","Isi Sasaran",IF($E$108=0,0,IF(I110="Y",1,IF(I110="T",0,"Isi Dulu"))))</f>
        <v>Isi Sasaran</v>
      </c>
      <c r="K110" s="592" t="s">
        <v>26</v>
      </c>
      <c r="L110" s="593" t="str">
        <f>IF($D$108="Y/T","Isi Sasaran",IF($E$108=0,0,IF(K110="Y",1,IF(K110="T",0,"Isi Dulu"))))</f>
        <v>Isi Sasaran</v>
      </c>
      <c r="M110" s="849"/>
      <c r="N110" s="852"/>
      <c r="O110" s="517"/>
      <c r="P110" s="517"/>
      <c r="Q110" s="517"/>
      <c r="R110" s="517"/>
    </row>
    <row r="111" spans="2:18" s="527" customFormat="1" ht="15.75">
      <c r="B111" s="837"/>
      <c r="C111" s="840"/>
      <c r="D111" s="858"/>
      <c r="E111" s="855"/>
      <c r="F111" s="549">
        <v>4</v>
      </c>
      <c r="G111" s="550"/>
      <c r="H111" s="589" t="str">
        <f t="shared" si="2"/>
        <v>Belum Diisi</v>
      </c>
      <c r="I111" s="592" t="s">
        <v>26</v>
      </c>
      <c r="J111" s="593" t="str">
        <f>IF($D$108="Y/T","Isi Sasaran",IF($E$108=0,0,IF(I111="Y",1,IF(I111="T",0,"Isi Dulu"))))</f>
        <v>Isi Sasaran</v>
      </c>
      <c r="K111" s="592" t="s">
        <v>26</v>
      </c>
      <c r="L111" s="593" t="str">
        <f>IF($D$108="Y/T","Isi Sasaran",IF($E$108=0,0,IF(K111="Y",1,IF(K111="T",0,"Isi Dulu"))))</f>
        <v>Isi Sasaran</v>
      </c>
      <c r="M111" s="849"/>
      <c r="N111" s="852"/>
      <c r="O111" s="517"/>
      <c r="P111" s="517"/>
      <c r="Q111" s="517"/>
      <c r="R111" s="517"/>
    </row>
    <row r="112" spans="2:18" s="527" customFormat="1" ht="15.75">
      <c r="B112" s="838"/>
      <c r="C112" s="841"/>
      <c r="D112" s="859"/>
      <c r="E112" s="856"/>
      <c r="F112" s="569">
        <v>5</v>
      </c>
      <c r="G112" s="570"/>
      <c r="H112" s="594" t="str">
        <f t="shared" si="2"/>
        <v>Belum Diisi</v>
      </c>
      <c r="I112" s="595" t="s">
        <v>26</v>
      </c>
      <c r="J112" s="596" t="str">
        <f>IF($D$108="Y/T","Isi Sasaran",IF($E$108=0,0,IF(I112="Y",1,IF(I112="T",0,"Isi Dulu"))))</f>
        <v>Isi Sasaran</v>
      </c>
      <c r="K112" s="595" t="s">
        <v>26</v>
      </c>
      <c r="L112" s="596" t="str">
        <f>IF($D$108="Y/T","Isi Sasaran",IF($E$108=0,0,IF(K112="Y",1,IF(K112="T",0,"Isi Dulu"))))</f>
        <v>Isi Sasaran</v>
      </c>
      <c r="M112" s="850"/>
      <c r="N112" s="853"/>
      <c r="O112" s="517"/>
      <c r="P112" s="517"/>
      <c r="Q112" s="517"/>
      <c r="R112" s="517"/>
    </row>
    <row r="113" spans="2:18" s="527" customFormat="1" ht="15.75">
      <c r="B113" s="836">
        <v>2</v>
      </c>
      <c r="C113" s="839"/>
      <c r="D113" s="857" t="s">
        <v>26</v>
      </c>
      <c r="E113" s="854" t="str">
        <f>IF(D113="Y",1,IF(D113="T",0,IF(D113="Y/T","Belum diisi","Error")))</f>
        <v>Belum diisi</v>
      </c>
      <c r="F113" s="528">
        <v>1</v>
      </c>
      <c r="G113" s="529"/>
      <c r="H113" s="597" t="str">
        <f t="shared" si="2"/>
        <v>Belum Diisi</v>
      </c>
      <c r="I113" s="590" t="s">
        <v>26</v>
      </c>
      <c r="J113" s="591" t="str">
        <f>IF($D$113="Y/T","Isi Sasaran",IF($E$113=0,0,IF(I113="Y",1,IF(I113="T",0,"Isi Dulu"))))</f>
        <v>Isi Sasaran</v>
      </c>
      <c r="K113" s="590" t="s">
        <v>26</v>
      </c>
      <c r="L113" s="591" t="str">
        <f>IF($D$113="Y/T","Isi Sasaran",IF($E$113=0,0,IF(K113="Y",1,IF(K113="T",0,"Isi Dulu"))))</f>
        <v>Isi Sasaran</v>
      </c>
      <c r="M113" s="848" t="s">
        <v>26</v>
      </c>
      <c r="N113" s="851" t="str">
        <f>IF(M113="Y",1,IF(M113="T",0,IF(M113="Y/T","Belum diisi","Error")))</f>
        <v>Belum diisi</v>
      </c>
      <c r="O113" s="517"/>
      <c r="P113" s="517"/>
      <c r="Q113" s="517"/>
      <c r="R113" s="517"/>
    </row>
    <row r="114" spans="2:18" s="527" customFormat="1" ht="15.75">
      <c r="B114" s="837"/>
      <c r="C114" s="840"/>
      <c r="D114" s="858"/>
      <c r="E114" s="855"/>
      <c r="F114" s="549">
        <v>2</v>
      </c>
      <c r="G114" s="550"/>
      <c r="H114" s="598" t="str">
        <f t="shared" si="2"/>
        <v>Belum Diisi</v>
      </c>
      <c r="I114" s="592" t="s">
        <v>26</v>
      </c>
      <c r="J114" s="593" t="str">
        <f>IF($D$113="Y/T","Isi Sasaran",IF($E$113=0,0,IF(I114="Y",1,IF(I114="T",0,"Isi Dulu"))))</f>
        <v>Isi Sasaran</v>
      </c>
      <c r="K114" s="592" t="s">
        <v>26</v>
      </c>
      <c r="L114" s="593" t="str">
        <f>IF($D$113="Y/T","Isi Sasaran",IF($E$113=0,0,IF(K114="Y",1,IF(K114="T",0,"Isi Dulu"))))</f>
        <v>Isi Sasaran</v>
      </c>
      <c r="M114" s="849"/>
      <c r="N114" s="852"/>
      <c r="O114" s="517"/>
      <c r="P114" s="517"/>
      <c r="Q114" s="517"/>
      <c r="R114" s="517"/>
    </row>
    <row r="115" spans="2:18" s="527" customFormat="1" ht="15.75">
      <c r="B115" s="837"/>
      <c r="C115" s="840"/>
      <c r="D115" s="858"/>
      <c r="E115" s="855"/>
      <c r="F115" s="549">
        <v>3</v>
      </c>
      <c r="G115" s="550"/>
      <c r="H115" s="598" t="str">
        <f t="shared" si="2"/>
        <v>Belum Diisi</v>
      </c>
      <c r="I115" s="592" t="s">
        <v>26</v>
      </c>
      <c r="J115" s="593" t="str">
        <f>IF($D$113="Y/T","Isi Sasaran",IF($E$113=0,0,IF(I115="Y",1,IF(I115="T",0,"Isi Dulu"))))</f>
        <v>Isi Sasaran</v>
      </c>
      <c r="K115" s="592" t="s">
        <v>26</v>
      </c>
      <c r="L115" s="593" t="str">
        <f>IF($D$113="Y/T","Isi Sasaran",IF($E$113=0,0,IF(K115="Y",1,IF(K115="T",0,"Isi Dulu"))))</f>
        <v>Isi Sasaran</v>
      </c>
      <c r="M115" s="849"/>
      <c r="N115" s="852"/>
      <c r="O115" s="517"/>
      <c r="P115" s="517"/>
      <c r="Q115" s="517"/>
      <c r="R115" s="517"/>
    </row>
    <row r="116" spans="2:18" s="527" customFormat="1" ht="15.75">
      <c r="B116" s="837"/>
      <c r="C116" s="840"/>
      <c r="D116" s="858"/>
      <c r="E116" s="855"/>
      <c r="F116" s="549">
        <v>4</v>
      </c>
      <c r="G116" s="550"/>
      <c r="H116" s="598" t="str">
        <f t="shared" si="2"/>
        <v>Belum Diisi</v>
      </c>
      <c r="I116" s="592" t="s">
        <v>26</v>
      </c>
      <c r="J116" s="593" t="str">
        <f>IF($D$113="Y/T","Isi Sasaran",IF($E$113=0,0,IF(I116="Y",1,IF(I116="T",0,"Isi Dulu"))))</f>
        <v>Isi Sasaran</v>
      </c>
      <c r="K116" s="592" t="s">
        <v>26</v>
      </c>
      <c r="L116" s="593" t="str">
        <f>IF($D$113="Y/T","Isi Sasaran",IF($E$113=0,0,IF(K116="Y",1,IF(K116="T",0,"Isi Dulu"))))</f>
        <v>Isi Sasaran</v>
      </c>
      <c r="M116" s="849"/>
      <c r="N116" s="852"/>
      <c r="O116" s="517"/>
      <c r="P116" s="517"/>
      <c r="Q116" s="517"/>
      <c r="R116" s="517"/>
    </row>
    <row r="117" spans="2:18" s="527" customFormat="1" ht="15.75">
      <c r="B117" s="838"/>
      <c r="C117" s="841"/>
      <c r="D117" s="859"/>
      <c r="E117" s="856"/>
      <c r="F117" s="569">
        <v>5</v>
      </c>
      <c r="G117" s="570"/>
      <c r="H117" s="599" t="str">
        <f t="shared" si="2"/>
        <v>Belum Diisi</v>
      </c>
      <c r="I117" s="595" t="s">
        <v>26</v>
      </c>
      <c r="J117" s="596" t="str">
        <f>IF($D$113="Y/T","Isi Sasaran",IF($E$113=0,0,IF(I117="Y",1,IF(I117="T",0,"Isi Dulu"))))</f>
        <v>Isi Sasaran</v>
      </c>
      <c r="K117" s="595" t="s">
        <v>26</v>
      </c>
      <c r="L117" s="596" t="str">
        <f>IF($D$113="Y/T","Isi Sasaran",IF($E$113=0,0,IF(K117="Y",1,IF(K117="T",0,"Isi Dulu"))))</f>
        <v>Isi Sasaran</v>
      </c>
      <c r="M117" s="850"/>
      <c r="N117" s="853"/>
      <c r="O117" s="517"/>
      <c r="P117" s="517"/>
      <c r="Q117" s="517"/>
      <c r="R117" s="517"/>
    </row>
    <row r="118" spans="2:18" s="527" customFormat="1" ht="15.75">
      <c r="B118" s="836">
        <v>3</v>
      </c>
      <c r="C118" s="839"/>
      <c r="D118" s="857" t="s">
        <v>26</v>
      </c>
      <c r="E118" s="854" t="str">
        <f>IF(D118="Y",1,IF(D118="T",0,IF(D118="Y/T","Belum diisi","Error")))</f>
        <v>Belum diisi</v>
      </c>
      <c r="F118" s="528">
        <v>1</v>
      </c>
      <c r="G118" s="529"/>
      <c r="H118" s="600" t="str">
        <f t="shared" si="2"/>
        <v>Belum Diisi</v>
      </c>
      <c r="I118" s="590" t="s">
        <v>26</v>
      </c>
      <c r="J118" s="591" t="str">
        <f>IF($D$118="Y/T","Isi Sasaran",IF($E$118=0,0,IF(I118="Y",1,IF(I118="T",0,"Isi Dulu"))))</f>
        <v>Isi Sasaran</v>
      </c>
      <c r="K118" s="590" t="s">
        <v>26</v>
      </c>
      <c r="L118" s="591" t="str">
        <f>IF($D$118="Y/T","Isi Sasaran",IF($E$118=0,0,IF(K118="Y",1,IF(K118="T",0,"Isi Dulu"))))</f>
        <v>Isi Sasaran</v>
      </c>
      <c r="M118" s="848" t="s">
        <v>26</v>
      </c>
      <c r="N118" s="851" t="str">
        <f>IF(M118="Y",1,IF(M118="T",0,IF(M118="Y/T","Belum diisi","Error")))</f>
        <v>Belum diisi</v>
      </c>
      <c r="O118" s="517"/>
      <c r="P118" s="517"/>
      <c r="Q118" s="517"/>
      <c r="R118" s="517"/>
    </row>
    <row r="119" spans="2:18" s="527" customFormat="1" ht="15.75">
      <c r="B119" s="837"/>
      <c r="C119" s="840"/>
      <c r="D119" s="858"/>
      <c r="E119" s="855"/>
      <c r="F119" s="549">
        <v>2</v>
      </c>
      <c r="G119" s="550"/>
      <c r="H119" s="598" t="str">
        <f t="shared" si="2"/>
        <v>Belum Diisi</v>
      </c>
      <c r="I119" s="592" t="s">
        <v>26</v>
      </c>
      <c r="J119" s="593" t="str">
        <f>IF($D$118="Y/T","Isi Sasaran",IF($E$118=0,0,IF(I119="Y",1,IF(I119="T",0,"Isi Dulu"))))</f>
        <v>Isi Sasaran</v>
      </c>
      <c r="K119" s="592" t="s">
        <v>26</v>
      </c>
      <c r="L119" s="593" t="str">
        <f>IF($D$118="Y/T","Isi Sasaran",IF($E$118=0,0,IF(K119="Y",1,IF(K119="T",0,"Isi Dulu"))))</f>
        <v>Isi Sasaran</v>
      </c>
      <c r="M119" s="849"/>
      <c r="N119" s="852"/>
      <c r="O119" s="517"/>
      <c r="P119" s="517"/>
      <c r="Q119" s="517"/>
      <c r="R119" s="517"/>
    </row>
    <row r="120" spans="2:18" s="527" customFormat="1" ht="15.75">
      <c r="B120" s="837"/>
      <c r="C120" s="840"/>
      <c r="D120" s="858"/>
      <c r="E120" s="855"/>
      <c r="F120" s="549">
        <v>3</v>
      </c>
      <c r="G120" s="550"/>
      <c r="H120" s="598" t="str">
        <f t="shared" si="2"/>
        <v>Belum Diisi</v>
      </c>
      <c r="I120" s="592" t="s">
        <v>26</v>
      </c>
      <c r="J120" s="593" t="str">
        <f>IF($D$118="Y/T","Isi Sasaran",IF($E$118=0,0,IF(I120="Y",1,IF(I120="T",0,"Isi Dulu"))))</f>
        <v>Isi Sasaran</v>
      </c>
      <c r="K120" s="592" t="s">
        <v>26</v>
      </c>
      <c r="L120" s="593" t="str">
        <f>IF($D$118="Y/T","Isi Sasaran",IF($E$118=0,0,IF(K120="Y",1,IF(K120="T",0,"Isi Dulu"))))</f>
        <v>Isi Sasaran</v>
      </c>
      <c r="M120" s="849"/>
      <c r="N120" s="852"/>
      <c r="O120" s="517"/>
      <c r="P120" s="517"/>
      <c r="Q120" s="517"/>
      <c r="R120" s="517"/>
    </row>
    <row r="121" spans="2:18" s="527" customFormat="1" ht="15.75">
      <c r="B121" s="837"/>
      <c r="C121" s="840"/>
      <c r="D121" s="858"/>
      <c r="E121" s="855"/>
      <c r="F121" s="549">
        <v>4</v>
      </c>
      <c r="G121" s="550"/>
      <c r="H121" s="598" t="str">
        <f t="shared" si="2"/>
        <v>Belum Diisi</v>
      </c>
      <c r="I121" s="592" t="s">
        <v>26</v>
      </c>
      <c r="J121" s="593" t="str">
        <f>IF($D$118="Y/T","Isi Sasaran",IF($E$118=0,0,IF(I121="Y",1,IF(I121="T",0,"Isi Dulu"))))</f>
        <v>Isi Sasaran</v>
      </c>
      <c r="K121" s="592" t="s">
        <v>26</v>
      </c>
      <c r="L121" s="593" t="str">
        <f>IF($D$118="Y/T","Isi Sasaran",IF($E$118=0,0,IF(K121="Y",1,IF(K121="T",0,"Isi Dulu"))))</f>
        <v>Isi Sasaran</v>
      </c>
      <c r="M121" s="849"/>
      <c r="N121" s="852"/>
      <c r="O121" s="517"/>
      <c r="P121" s="517"/>
      <c r="Q121" s="517"/>
      <c r="R121" s="517"/>
    </row>
    <row r="122" spans="2:18" s="527" customFormat="1" ht="15.75">
      <c r="B122" s="838"/>
      <c r="C122" s="841"/>
      <c r="D122" s="859"/>
      <c r="E122" s="856"/>
      <c r="F122" s="569">
        <v>5</v>
      </c>
      <c r="G122" s="570"/>
      <c r="H122" s="599" t="str">
        <f t="shared" si="2"/>
        <v>Belum Diisi</v>
      </c>
      <c r="I122" s="595" t="s">
        <v>26</v>
      </c>
      <c r="J122" s="596" t="str">
        <f>IF($D$118="Y/T","Isi Sasaran",IF($E$118=0,0,IF(I122="Y",1,IF(I122="T",0,"Isi Dulu"))))</f>
        <v>Isi Sasaran</v>
      </c>
      <c r="K122" s="595" t="s">
        <v>26</v>
      </c>
      <c r="L122" s="596" t="str">
        <f>IF($D$118="Y/T","Isi Sasaran",IF($E$118=0,0,IF(K122="Y",1,IF(K122="T",0,"Isi Dulu"))))</f>
        <v>Isi Sasaran</v>
      </c>
      <c r="M122" s="850"/>
      <c r="N122" s="853"/>
      <c r="O122" s="517"/>
      <c r="P122" s="517"/>
      <c r="Q122" s="517"/>
      <c r="R122" s="517"/>
    </row>
    <row r="123" spans="2:18" s="527" customFormat="1" ht="15.75">
      <c r="B123" s="836">
        <v>4</v>
      </c>
      <c r="C123" s="839"/>
      <c r="D123" s="857" t="s">
        <v>26</v>
      </c>
      <c r="E123" s="854" t="str">
        <f>IF(D123="Y",1,IF(D123="T",0,IF(D123="Y/T","Belum diisi","Error")))</f>
        <v>Belum diisi</v>
      </c>
      <c r="F123" s="528">
        <v>1</v>
      </c>
      <c r="G123" s="529"/>
      <c r="H123" s="600" t="str">
        <f t="shared" si="2"/>
        <v>Belum Diisi</v>
      </c>
      <c r="I123" s="590" t="s">
        <v>26</v>
      </c>
      <c r="J123" s="591" t="str">
        <f>IF($D$123="Y/T","Isi Sasaran",IF($E$123=0,0,IF(I123="Y",1,IF(I123="T",0,"Isi Dulu"))))</f>
        <v>Isi Sasaran</v>
      </c>
      <c r="K123" s="590" t="s">
        <v>26</v>
      </c>
      <c r="L123" s="591" t="str">
        <f>IF($D$123="Y/T","Isi Sasaran",IF($E$123=0,0,IF(K123="Y",1,IF(K123="T",0,"Isi Dulu"))))</f>
        <v>Isi Sasaran</v>
      </c>
      <c r="M123" s="848" t="s">
        <v>26</v>
      </c>
      <c r="N123" s="851" t="str">
        <f>IF(M123="Y",1,IF(M123="T",0,IF(M123="Y/T","Belum diisi","Error")))</f>
        <v>Belum diisi</v>
      </c>
      <c r="O123" s="517"/>
      <c r="P123" s="517"/>
      <c r="Q123" s="517"/>
      <c r="R123" s="517"/>
    </row>
    <row r="124" spans="2:18" s="527" customFormat="1" ht="15.75">
      <c r="B124" s="837"/>
      <c r="C124" s="840"/>
      <c r="D124" s="858"/>
      <c r="E124" s="855"/>
      <c r="F124" s="549">
        <v>2</v>
      </c>
      <c r="G124" s="550"/>
      <c r="H124" s="598" t="str">
        <f t="shared" si="2"/>
        <v>Belum Diisi</v>
      </c>
      <c r="I124" s="592" t="s">
        <v>26</v>
      </c>
      <c r="J124" s="593" t="str">
        <f>IF($D$123="Y/T","Isi Sasaran",IF($E$123=0,0,IF(I124="Y",1,IF(I124="T",0,"Isi Dulu"))))</f>
        <v>Isi Sasaran</v>
      </c>
      <c r="K124" s="592" t="s">
        <v>26</v>
      </c>
      <c r="L124" s="593" t="str">
        <f>IF($D$123="Y/T","Isi Sasaran",IF($E$123=0,0,IF(K124="Y",1,IF(K124="T",0,"Isi Dulu"))))</f>
        <v>Isi Sasaran</v>
      </c>
      <c r="M124" s="849"/>
      <c r="N124" s="852"/>
      <c r="O124" s="517"/>
      <c r="P124" s="517"/>
      <c r="Q124" s="517"/>
      <c r="R124" s="517"/>
    </row>
    <row r="125" spans="2:18" s="527" customFormat="1" ht="15.75">
      <c r="B125" s="837"/>
      <c r="C125" s="840"/>
      <c r="D125" s="858"/>
      <c r="E125" s="855"/>
      <c r="F125" s="549">
        <v>3</v>
      </c>
      <c r="G125" s="550"/>
      <c r="H125" s="598" t="str">
        <f t="shared" si="2"/>
        <v>Belum Diisi</v>
      </c>
      <c r="I125" s="592" t="s">
        <v>26</v>
      </c>
      <c r="J125" s="593" t="str">
        <f>IF($D$123="Y/T","Isi Sasaran",IF($E$123=0,0,IF(I125="Y",1,IF(I125="T",0,"Isi Dulu"))))</f>
        <v>Isi Sasaran</v>
      </c>
      <c r="K125" s="592" t="s">
        <v>26</v>
      </c>
      <c r="L125" s="593" t="str">
        <f>IF($D$123="Y/T","Isi Sasaran",IF($E$123=0,0,IF(K125="Y",1,IF(K125="T",0,"Isi Dulu"))))</f>
        <v>Isi Sasaran</v>
      </c>
      <c r="M125" s="849"/>
      <c r="N125" s="852"/>
      <c r="O125" s="517"/>
      <c r="P125" s="517"/>
      <c r="Q125" s="517"/>
      <c r="R125" s="517"/>
    </row>
    <row r="126" spans="2:18" s="527" customFormat="1" ht="15.75">
      <c r="B126" s="837"/>
      <c r="C126" s="840"/>
      <c r="D126" s="858"/>
      <c r="E126" s="855"/>
      <c r="F126" s="549">
        <v>4</v>
      </c>
      <c r="G126" s="550"/>
      <c r="H126" s="598" t="str">
        <f t="shared" si="2"/>
        <v>Belum Diisi</v>
      </c>
      <c r="I126" s="592" t="s">
        <v>26</v>
      </c>
      <c r="J126" s="593" t="str">
        <f>IF($D$123="Y/T","Isi Sasaran",IF($E$123=0,0,IF(I126="Y",1,IF(I126="T",0,"Isi Dulu"))))</f>
        <v>Isi Sasaran</v>
      </c>
      <c r="K126" s="592" t="s">
        <v>26</v>
      </c>
      <c r="L126" s="593" t="str">
        <f>IF($D$123="Y/T","Isi Sasaran",IF($E$123=0,0,IF(K126="Y",1,IF(K126="T",0,"Isi Dulu"))))</f>
        <v>Isi Sasaran</v>
      </c>
      <c r="M126" s="849"/>
      <c r="N126" s="852"/>
      <c r="O126" s="517"/>
      <c r="P126" s="517"/>
      <c r="Q126" s="517"/>
      <c r="R126" s="517"/>
    </row>
    <row r="127" spans="2:18" s="527" customFormat="1" ht="15.75">
      <c r="B127" s="838"/>
      <c r="C127" s="841"/>
      <c r="D127" s="859"/>
      <c r="E127" s="856"/>
      <c r="F127" s="569">
        <v>5</v>
      </c>
      <c r="G127" s="570"/>
      <c r="H127" s="599" t="str">
        <f t="shared" si="2"/>
        <v>Belum Diisi</v>
      </c>
      <c r="I127" s="595" t="s">
        <v>26</v>
      </c>
      <c r="J127" s="596" t="str">
        <f>IF($D$123="Y/T","Isi Sasaran",IF($E$123=0,0,IF(I127="Y",1,IF(I127="T",0,"Isi Dulu"))))</f>
        <v>Isi Sasaran</v>
      </c>
      <c r="K127" s="595" t="s">
        <v>26</v>
      </c>
      <c r="L127" s="596" t="str">
        <f>IF($D$123="Y/T","Isi Sasaran",IF($E$123=0,0,IF(K127="Y",1,IF(K127="T",0,"Isi Dulu"))))</f>
        <v>Isi Sasaran</v>
      </c>
      <c r="M127" s="850"/>
      <c r="N127" s="853"/>
      <c r="O127" s="517"/>
      <c r="P127" s="517"/>
      <c r="Q127" s="517"/>
      <c r="R127" s="517"/>
    </row>
    <row r="128" spans="2:18" s="527" customFormat="1" ht="15.75">
      <c r="B128" s="836">
        <v>5</v>
      </c>
      <c r="C128" s="839"/>
      <c r="D128" s="857" t="s">
        <v>26</v>
      </c>
      <c r="E128" s="854" t="str">
        <f>IF(D128="Y",1,IF(D128="T",0,IF(D128="Y/T","Belum diisi","Error")))</f>
        <v>Belum diisi</v>
      </c>
      <c r="F128" s="528">
        <v>1</v>
      </c>
      <c r="G128" s="529"/>
      <c r="H128" s="600" t="str">
        <f t="shared" si="2"/>
        <v>Belum Diisi</v>
      </c>
      <c r="I128" s="590" t="s">
        <v>26</v>
      </c>
      <c r="J128" s="591" t="str">
        <f>IF($D$128="Y/T","Isi Sasaran",IF($E$128=0,0,IF(I128="Y",1,IF(I128="T",0,"Isi Dulu"))))</f>
        <v>Isi Sasaran</v>
      </c>
      <c r="K128" s="590" t="s">
        <v>26</v>
      </c>
      <c r="L128" s="591" t="str">
        <f>IF($D$128="Y/T","Isi Sasaran",IF($E$128=0,0,IF(K128="Y",1,IF(K128="T",0,"Isi Dulu"))))</f>
        <v>Isi Sasaran</v>
      </c>
      <c r="M128" s="848" t="s">
        <v>26</v>
      </c>
      <c r="N128" s="851" t="str">
        <f>IF(M128="Y",1,IF(M128="T",0,IF(M128="Y/T","Belum diisi","Error")))</f>
        <v>Belum diisi</v>
      </c>
      <c r="O128" s="517"/>
      <c r="P128" s="517"/>
      <c r="Q128" s="517"/>
      <c r="R128" s="517"/>
    </row>
    <row r="129" spans="2:18" s="527" customFormat="1" ht="15.75">
      <c r="B129" s="837"/>
      <c r="C129" s="840"/>
      <c r="D129" s="858"/>
      <c r="E129" s="855"/>
      <c r="F129" s="549">
        <v>2</v>
      </c>
      <c r="G129" s="550"/>
      <c r="H129" s="598" t="str">
        <f t="shared" si="2"/>
        <v>Belum Diisi</v>
      </c>
      <c r="I129" s="592" t="s">
        <v>26</v>
      </c>
      <c r="J129" s="593" t="str">
        <f>IF($D$128="Y/T","Isi Sasaran",IF($E$128=0,0,IF(I129="Y",1,IF(I129="T",0,"Isi Dulu"))))</f>
        <v>Isi Sasaran</v>
      </c>
      <c r="K129" s="592" t="s">
        <v>26</v>
      </c>
      <c r="L129" s="593" t="str">
        <f>IF($D$128="Y/T","Isi Sasaran",IF($E$128=0,0,IF(K129="Y",1,IF(K129="T",0,"Isi Dulu"))))</f>
        <v>Isi Sasaran</v>
      </c>
      <c r="M129" s="849"/>
      <c r="N129" s="852"/>
      <c r="O129" s="517"/>
      <c r="P129" s="517"/>
      <c r="Q129" s="517"/>
      <c r="R129" s="517"/>
    </row>
    <row r="130" spans="2:18" s="527" customFormat="1" ht="15.75">
      <c r="B130" s="837"/>
      <c r="C130" s="840"/>
      <c r="D130" s="858"/>
      <c r="E130" s="855"/>
      <c r="F130" s="549">
        <v>3</v>
      </c>
      <c r="G130" s="550"/>
      <c r="H130" s="598" t="str">
        <f t="shared" si="2"/>
        <v>Belum Diisi</v>
      </c>
      <c r="I130" s="592" t="s">
        <v>26</v>
      </c>
      <c r="J130" s="593" t="str">
        <f>IF($D$128="Y/T","Isi Sasaran",IF($E$128=0,0,IF(I130="Y",1,IF(I130="T",0,"Isi Dulu"))))</f>
        <v>Isi Sasaran</v>
      </c>
      <c r="K130" s="592" t="s">
        <v>26</v>
      </c>
      <c r="L130" s="593" t="str">
        <f>IF($D$128="Y/T","Isi Sasaran",IF($E$128=0,0,IF(K130="Y",1,IF(K130="T",0,"Isi Dulu"))))</f>
        <v>Isi Sasaran</v>
      </c>
      <c r="M130" s="849"/>
      <c r="N130" s="852"/>
      <c r="O130" s="517"/>
      <c r="P130" s="517"/>
      <c r="Q130" s="517"/>
      <c r="R130" s="517"/>
    </row>
    <row r="131" spans="2:18" s="527" customFormat="1" ht="15.75">
      <c r="B131" s="837"/>
      <c r="C131" s="840"/>
      <c r="D131" s="858"/>
      <c r="E131" s="855"/>
      <c r="F131" s="549">
        <v>4</v>
      </c>
      <c r="G131" s="550"/>
      <c r="H131" s="598" t="str">
        <f t="shared" si="2"/>
        <v>Belum Diisi</v>
      </c>
      <c r="I131" s="592" t="s">
        <v>26</v>
      </c>
      <c r="J131" s="593" t="str">
        <f>IF($D$128="Y/T","Isi Sasaran",IF($E$128=0,0,IF(I131="Y",1,IF(I131="T",0,"Isi Dulu"))))</f>
        <v>Isi Sasaran</v>
      </c>
      <c r="K131" s="592" t="s">
        <v>26</v>
      </c>
      <c r="L131" s="593" t="str">
        <f>IF($D$128="Y/T","Isi Sasaran",IF($E$128=0,0,IF(K131="Y",1,IF(K131="T",0,"Isi Dulu"))))</f>
        <v>Isi Sasaran</v>
      </c>
      <c r="M131" s="849"/>
      <c r="N131" s="852"/>
      <c r="O131" s="517"/>
      <c r="P131" s="517"/>
      <c r="Q131" s="517"/>
      <c r="R131" s="517"/>
    </row>
    <row r="132" spans="2:18" s="527" customFormat="1" ht="15.75">
      <c r="B132" s="838"/>
      <c r="C132" s="841"/>
      <c r="D132" s="859"/>
      <c r="E132" s="856"/>
      <c r="F132" s="569">
        <v>5</v>
      </c>
      <c r="G132" s="570"/>
      <c r="H132" s="599" t="str">
        <f t="shared" si="2"/>
        <v>Belum Diisi</v>
      </c>
      <c r="I132" s="595" t="s">
        <v>26</v>
      </c>
      <c r="J132" s="596" t="str">
        <f>IF($D$128="Y/T","Isi Sasaran",IF($E$128=0,0,IF(I132="Y",1,IF(I132="T",0,"Isi Dulu"))))</f>
        <v>Isi Sasaran</v>
      </c>
      <c r="K132" s="595" t="s">
        <v>26</v>
      </c>
      <c r="L132" s="596" t="str">
        <f>IF($D$128="Y/T","Isi Sasaran",IF($E$128=0,0,IF(K132="Y",1,IF(K132="T",0,"Isi Dulu"))))</f>
        <v>Isi Sasaran</v>
      </c>
      <c r="M132" s="850"/>
      <c r="N132" s="853"/>
      <c r="O132" s="517"/>
      <c r="P132" s="517"/>
      <c r="Q132" s="517"/>
      <c r="R132" s="517"/>
    </row>
    <row r="133" spans="2:18" s="527" customFormat="1" ht="15.75">
      <c r="B133" s="836">
        <v>6</v>
      </c>
      <c r="C133" s="839"/>
      <c r="D133" s="857" t="s">
        <v>26</v>
      </c>
      <c r="E133" s="854" t="str">
        <f>IF(D133="Y",1,IF(D133="T",0,IF(D133="Y/T","Belum diisi","Error")))</f>
        <v>Belum diisi</v>
      </c>
      <c r="F133" s="528">
        <v>1</v>
      </c>
      <c r="G133" s="529"/>
      <c r="H133" s="600" t="str">
        <f t="shared" si="2"/>
        <v>Belum Diisi</v>
      </c>
      <c r="I133" s="590" t="s">
        <v>26</v>
      </c>
      <c r="J133" s="591" t="str">
        <f>IF($D$133="Y/T","Isi Sasaran",IF($E$133=0,0,IF(I133="Y",1,IF(I133="T",0,"Isi Dulu"))))</f>
        <v>Isi Sasaran</v>
      </c>
      <c r="K133" s="590" t="s">
        <v>26</v>
      </c>
      <c r="L133" s="591" t="str">
        <f>IF($D$133="Y/T","Isi Sasaran",IF($E$133=0,0,IF(K133="Y",1,IF(K133="T",0,"Isi Dulu"))))</f>
        <v>Isi Sasaran</v>
      </c>
      <c r="M133" s="848" t="s">
        <v>26</v>
      </c>
      <c r="N133" s="851" t="str">
        <f>IF(M133="Y",1,IF(M133="T",0,IF(M133="Y/T","Belum diisi","Error")))</f>
        <v>Belum diisi</v>
      </c>
      <c r="O133" s="517"/>
      <c r="P133" s="517"/>
      <c r="Q133" s="517"/>
      <c r="R133" s="517"/>
    </row>
    <row r="134" spans="2:18" s="527" customFormat="1" ht="15.75">
      <c r="B134" s="837"/>
      <c r="C134" s="840"/>
      <c r="D134" s="858"/>
      <c r="E134" s="855"/>
      <c r="F134" s="549">
        <v>2</v>
      </c>
      <c r="G134" s="550"/>
      <c r="H134" s="598" t="str">
        <f t="shared" si="2"/>
        <v>Belum Diisi</v>
      </c>
      <c r="I134" s="592" t="s">
        <v>26</v>
      </c>
      <c r="J134" s="593" t="str">
        <f>IF($D$133="Y/T","Isi Sasaran",IF($E$133=0,0,IF(I134="Y",1,IF(I134="T",0,"Isi Dulu"))))</f>
        <v>Isi Sasaran</v>
      </c>
      <c r="K134" s="592" t="s">
        <v>26</v>
      </c>
      <c r="L134" s="593" t="str">
        <f>IF($D$133="Y/T","Isi Sasaran",IF($E$133=0,0,IF(K134="Y",1,IF(K134="T",0,"Isi Dulu"))))</f>
        <v>Isi Sasaran</v>
      </c>
      <c r="M134" s="849"/>
      <c r="N134" s="852"/>
      <c r="O134" s="517"/>
      <c r="P134" s="517"/>
      <c r="Q134" s="517"/>
      <c r="R134" s="517"/>
    </row>
    <row r="135" spans="2:18" s="527" customFormat="1" ht="15.75">
      <c r="B135" s="837"/>
      <c r="C135" s="840"/>
      <c r="D135" s="858"/>
      <c r="E135" s="855"/>
      <c r="F135" s="549">
        <v>3</v>
      </c>
      <c r="G135" s="550"/>
      <c r="H135" s="598" t="str">
        <f t="shared" si="2"/>
        <v>Belum Diisi</v>
      </c>
      <c r="I135" s="592" t="s">
        <v>26</v>
      </c>
      <c r="J135" s="593" t="str">
        <f>IF($D$133="Y/T","Isi Sasaran",IF($E$133=0,0,IF(I135="Y",1,IF(I135="T",0,"Isi Dulu"))))</f>
        <v>Isi Sasaran</v>
      </c>
      <c r="K135" s="592" t="s">
        <v>26</v>
      </c>
      <c r="L135" s="593" t="str">
        <f>IF($D$133="Y/T","Isi Sasaran",IF($E$133=0,0,IF(K135="Y",1,IF(K135="T",0,"Isi Dulu"))))</f>
        <v>Isi Sasaran</v>
      </c>
      <c r="M135" s="849"/>
      <c r="N135" s="852"/>
      <c r="O135" s="517"/>
      <c r="P135" s="517"/>
      <c r="Q135" s="517"/>
      <c r="R135" s="517"/>
    </row>
    <row r="136" spans="2:18" s="527" customFormat="1" ht="15.75">
      <c r="B136" s="837"/>
      <c r="C136" s="840"/>
      <c r="D136" s="858"/>
      <c r="E136" s="855"/>
      <c r="F136" s="549">
        <v>4</v>
      </c>
      <c r="G136" s="550"/>
      <c r="H136" s="598" t="str">
        <f t="shared" si="2"/>
        <v>Belum Diisi</v>
      </c>
      <c r="I136" s="592" t="s">
        <v>26</v>
      </c>
      <c r="J136" s="593" t="str">
        <f>IF($D$133="Y/T","Isi Sasaran",IF($E$133=0,0,IF(I136="Y",1,IF(I136="T",0,"Isi Dulu"))))</f>
        <v>Isi Sasaran</v>
      </c>
      <c r="K136" s="592" t="s">
        <v>26</v>
      </c>
      <c r="L136" s="593" t="str">
        <f>IF($D$133="Y/T","Isi Sasaran",IF($E$133=0,0,IF(K136="Y",1,IF(K136="T",0,"Isi Dulu"))))</f>
        <v>Isi Sasaran</v>
      </c>
      <c r="M136" s="849"/>
      <c r="N136" s="852"/>
      <c r="O136" s="517"/>
      <c r="P136" s="517"/>
      <c r="Q136" s="517"/>
      <c r="R136" s="517"/>
    </row>
    <row r="137" spans="2:18" s="527" customFormat="1" ht="15.75">
      <c r="B137" s="838"/>
      <c r="C137" s="841"/>
      <c r="D137" s="859"/>
      <c r="E137" s="856"/>
      <c r="F137" s="569">
        <v>5</v>
      </c>
      <c r="G137" s="570"/>
      <c r="H137" s="599" t="str">
        <f t="shared" si="2"/>
        <v>Belum Diisi</v>
      </c>
      <c r="I137" s="595" t="s">
        <v>26</v>
      </c>
      <c r="J137" s="596" t="str">
        <f>IF($D$133="Y/T","Isi Sasaran",IF($E$133=0,0,IF(I137="Y",1,IF(I137="T",0,"Isi Dulu"))))</f>
        <v>Isi Sasaran</v>
      </c>
      <c r="K137" s="595" t="s">
        <v>26</v>
      </c>
      <c r="L137" s="596" t="str">
        <f>IF($D$133="Y/T","Isi Sasaran",IF($E$133=0,0,IF(K137="Y",1,IF(K137="T",0,"Isi Dulu"))))</f>
        <v>Isi Sasaran</v>
      </c>
      <c r="M137" s="850"/>
      <c r="N137" s="853"/>
      <c r="O137" s="517"/>
      <c r="P137" s="517"/>
      <c r="Q137" s="517"/>
      <c r="R137" s="517"/>
    </row>
    <row r="138" spans="2:18" s="527" customFormat="1" ht="15.75">
      <c r="B138" s="836">
        <v>7</v>
      </c>
      <c r="C138" s="839"/>
      <c r="D138" s="857" t="s">
        <v>26</v>
      </c>
      <c r="E138" s="854" t="str">
        <f>IF(D138="Y",1,IF(D138="T",0,IF(D138="Y/T","Belum diisi","Error")))</f>
        <v>Belum diisi</v>
      </c>
      <c r="F138" s="528">
        <v>1</v>
      </c>
      <c r="G138" s="529"/>
      <c r="H138" s="600" t="str">
        <f t="shared" si="2"/>
        <v>Belum Diisi</v>
      </c>
      <c r="I138" s="590" t="s">
        <v>26</v>
      </c>
      <c r="J138" s="591" t="str">
        <f>IF($D$138="Y/T","Isi Sasaran",IF($E$138=0,0,IF(I138="Y",1,IF(I138="T",0,"Isi Dulu"))))</f>
        <v>Isi Sasaran</v>
      </c>
      <c r="K138" s="590" t="s">
        <v>26</v>
      </c>
      <c r="L138" s="591" t="str">
        <f>IF($D$138="Y/T","Isi Sasaran",IF($E$138=0,0,IF(K138="Y",1,IF(K138="T",0,"Isi Dulu"))))</f>
        <v>Isi Sasaran</v>
      </c>
      <c r="M138" s="848" t="s">
        <v>26</v>
      </c>
      <c r="N138" s="851" t="str">
        <f>IF(M138="Y",1,IF(M138="T",0,IF(M138="Y/T","Belum diisi","Error")))</f>
        <v>Belum diisi</v>
      </c>
      <c r="O138" s="517"/>
      <c r="P138" s="517"/>
      <c r="Q138" s="517"/>
      <c r="R138" s="517"/>
    </row>
    <row r="139" spans="2:18" s="527" customFormat="1" ht="15.75">
      <c r="B139" s="837"/>
      <c r="C139" s="840"/>
      <c r="D139" s="858"/>
      <c r="E139" s="855"/>
      <c r="F139" s="549">
        <v>2</v>
      </c>
      <c r="G139" s="550"/>
      <c r="H139" s="598" t="str">
        <f t="shared" si="2"/>
        <v>Belum Diisi</v>
      </c>
      <c r="I139" s="592" t="s">
        <v>26</v>
      </c>
      <c r="J139" s="593" t="str">
        <f>IF($D$138="Y/T","Isi Sasaran",IF($E$138=0,0,IF(I139="Y",1,IF(I139="T",0,"Isi Dulu"))))</f>
        <v>Isi Sasaran</v>
      </c>
      <c r="K139" s="592" t="s">
        <v>26</v>
      </c>
      <c r="L139" s="593" t="str">
        <f>IF($D$138="Y/T","Isi Sasaran",IF($E$138=0,0,IF(K139="Y",1,IF(K139="T",0,"Isi Dulu"))))</f>
        <v>Isi Sasaran</v>
      </c>
      <c r="M139" s="849"/>
      <c r="N139" s="852"/>
      <c r="O139" s="517"/>
      <c r="P139" s="517"/>
      <c r="Q139" s="517"/>
      <c r="R139" s="517"/>
    </row>
    <row r="140" spans="2:18" s="527" customFormat="1" ht="15.75">
      <c r="B140" s="837"/>
      <c r="C140" s="840"/>
      <c r="D140" s="858"/>
      <c r="E140" s="855"/>
      <c r="F140" s="549">
        <v>3</v>
      </c>
      <c r="G140" s="550"/>
      <c r="H140" s="598" t="str">
        <f t="shared" si="2"/>
        <v>Belum Diisi</v>
      </c>
      <c r="I140" s="592" t="s">
        <v>26</v>
      </c>
      <c r="J140" s="593" t="str">
        <f>IF($D$138="Y/T","Isi Sasaran",IF($E$138=0,0,IF(I140="Y",1,IF(I140="T",0,"Isi Dulu"))))</f>
        <v>Isi Sasaran</v>
      </c>
      <c r="K140" s="592" t="s">
        <v>26</v>
      </c>
      <c r="L140" s="593" t="str">
        <f>IF($D$138="Y/T","Isi Sasaran",IF($E$138=0,0,IF(K140="Y",1,IF(K140="T",0,"Isi Dulu"))))</f>
        <v>Isi Sasaran</v>
      </c>
      <c r="M140" s="849"/>
      <c r="N140" s="852"/>
      <c r="O140" s="517"/>
      <c r="P140" s="517"/>
      <c r="Q140" s="517"/>
      <c r="R140" s="517"/>
    </row>
    <row r="141" spans="2:18" s="527" customFormat="1" ht="15.75">
      <c r="B141" s="837"/>
      <c r="C141" s="840"/>
      <c r="D141" s="858"/>
      <c r="E141" s="855"/>
      <c r="F141" s="549">
        <v>4</v>
      </c>
      <c r="G141" s="550"/>
      <c r="H141" s="598" t="str">
        <f t="shared" si="2"/>
        <v>Belum Diisi</v>
      </c>
      <c r="I141" s="592" t="s">
        <v>26</v>
      </c>
      <c r="J141" s="593" t="str">
        <f>IF($D$138="Y/T","Isi Sasaran",IF($E$138=0,0,IF(I141="Y",1,IF(I141="T",0,"Isi Dulu"))))</f>
        <v>Isi Sasaran</v>
      </c>
      <c r="K141" s="592" t="s">
        <v>26</v>
      </c>
      <c r="L141" s="593" t="str">
        <f>IF($D$138="Y/T","Isi Sasaran",IF($E$138=0,0,IF(K141="Y",1,IF(K141="T",0,"Isi Dulu"))))</f>
        <v>Isi Sasaran</v>
      </c>
      <c r="M141" s="849"/>
      <c r="N141" s="852"/>
      <c r="O141" s="517"/>
      <c r="P141" s="517"/>
      <c r="Q141" s="517"/>
      <c r="R141" s="517"/>
    </row>
    <row r="142" spans="2:18" s="527" customFormat="1" ht="15.75">
      <c r="B142" s="838"/>
      <c r="C142" s="841"/>
      <c r="D142" s="859"/>
      <c r="E142" s="856"/>
      <c r="F142" s="569">
        <v>5</v>
      </c>
      <c r="G142" s="570"/>
      <c r="H142" s="599" t="str">
        <f t="shared" si="2"/>
        <v>Belum Diisi</v>
      </c>
      <c r="I142" s="595" t="s">
        <v>26</v>
      </c>
      <c r="J142" s="596" t="str">
        <f>IF($D$138="Y/T","Isi Sasaran",IF($E$138=0,0,IF(I142="Y",1,IF(I142="T",0,"Isi Dulu"))))</f>
        <v>Isi Sasaran</v>
      </c>
      <c r="K142" s="595" t="s">
        <v>26</v>
      </c>
      <c r="L142" s="596" t="str">
        <f>IF($D$138="Y/T","Isi Sasaran",IF($E$138=0,0,IF(K142="Y",1,IF(K142="T",0,"Isi Dulu"))))</f>
        <v>Isi Sasaran</v>
      </c>
      <c r="M142" s="850"/>
      <c r="N142" s="853"/>
      <c r="O142" s="517"/>
      <c r="P142" s="517"/>
      <c r="Q142" s="517"/>
      <c r="R142" s="517"/>
    </row>
    <row r="143" spans="2:18" s="527" customFormat="1" ht="15.75">
      <c r="B143" s="836">
        <v>8</v>
      </c>
      <c r="C143" s="839"/>
      <c r="D143" s="857" t="s">
        <v>26</v>
      </c>
      <c r="E143" s="854" t="str">
        <f>IF(D143="Y",1,IF(D143="T",0,IF(D143="Y/T","Belum diisi","Error")))</f>
        <v>Belum diisi</v>
      </c>
      <c r="F143" s="528">
        <v>1</v>
      </c>
      <c r="G143" s="529"/>
      <c r="H143" s="600" t="str">
        <f t="shared" si="2"/>
        <v>Belum Diisi</v>
      </c>
      <c r="I143" s="590" t="s">
        <v>26</v>
      </c>
      <c r="J143" s="591" t="str">
        <f>IF($D$143="Y/T","Isi Sasaran",IF($E$143=0,0,IF(I143="Y",1,IF(I143="T",0,"Isi Dulu"))))</f>
        <v>Isi Sasaran</v>
      </c>
      <c r="K143" s="590" t="s">
        <v>26</v>
      </c>
      <c r="L143" s="591" t="str">
        <f>IF($D$143="Y/T","Isi Sasaran",IF($E$143=0,0,IF(K143="Y",1,IF(K143="T",0,"Isi Dulu"))))</f>
        <v>Isi Sasaran</v>
      </c>
      <c r="M143" s="848" t="s">
        <v>26</v>
      </c>
      <c r="N143" s="851" t="str">
        <f>IF(M143="Y",1,IF(M143="T",0,IF(M143="Y/T","Belum diisi","Error")))</f>
        <v>Belum diisi</v>
      </c>
      <c r="O143" s="517"/>
      <c r="P143" s="517"/>
      <c r="Q143" s="517"/>
      <c r="R143" s="517"/>
    </row>
    <row r="144" spans="2:18" s="527" customFormat="1" ht="15.75">
      <c r="B144" s="837"/>
      <c r="C144" s="840"/>
      <c r="D144" s="858"/>
      <c r="E144" s="855"/>
      <c r="F144" s="549">
        <v>2</v>
      </c>
      <c r="G144" s="550"/>
      <c r="H144" s="598" t="str">
        <f t="shared" si="2"/>
        <v>Belum Diisi</v>
      </c>
      <c r="I144" s="592" t="s">
        <v>26</v>
      </c>
      <c r="J144" s="593" t="str">
        <f>IF($D$143="Y/T","Isi Sasaran",IF($E$143=0,0,IF(I144="Y",1,IF(I144="T",0,"Isi Dulu"))))</f>
        <v>Isi Sasaran</v>
      </c>
      <c r="K144" s="592" t="s">
        <v>26</v>
      </c>
      <c r="L144" s="593" t="str">
        <f>IF($D$143="Y/T","Isi Sasaran",IF($E$143=0,0,IF(K144="Y",1,IF(K144="T",0,"Isi Dulu"))))</f>
        <v>Isi Sasaran</v>
      </c>
      <c r="M144" s="849"/>
      <c r="N144" s="852"/>
      <c r="O144" s="517"/>
      <c r="P144" s="517"/>
      <c r="Q144" s="517"/>
      <c r="R144" s="517"/>
    </row>
    <row r="145" spans="2:18" s="527" customFormat="1" ht="15.75">
      <c r="B145" s="837"/>
      <c r="C145" s="840"/>
      <c r="D145" s="858"/>
      <c r="E145" s="855"/>
      <c r="F145" s="549">
        <v>3</v>
      </c>
      <c r="G145" s="550"/>
      <c r="H145" s="598" t="str">
        <f t="shared" si="2"/>
        <v>Belum Diisi</v>
      </c>
      <c r="I145" s="592" t="s">
        <v>26</v>
      </c>
      <c r="J145" s="593" t="str">
        <f>IF($D$143="Y/T","Isi Sasaran",IF($E$143=0,0,IF(I145="Y",1,IF(I145="T",0,"Isi Dulu"))))</f>
        <v>Isi Sasaran</v>
      </c>
      <c r="K145" s="592" t="s">
        <v>26</v>
      </c>
      <c r="L145" s="593" t="str">
        <f>IF($D$143="Y/T","Isi Sasaran",IF($E$143=0,0,IF(K145="Y",1,IF(K145="T",0,"Isi Dulu"))))</f>
        <v>Isi Sasaran</v>
      </c>
      <c r="M145" s="849"/>
      <c r="N145" s="852"/>
      <c r="O145" s="517"/>
      <c r="P145" s="517"/>
      <c r="Q145" s="517"/>
      <c r="R145" s="517"/>
    </row>
    <row r="146" spans="2:18" s="527" customFormat="1" ht="15.75">
      <c r="B146" s="837"/>
      <c r="C146" s="840"/>
      <c r="D146" s="858"/>
      <c r="E146" s="855"/>
      <c r="F146" s="549">
        <v>4</v>
      </c>
      <c r="G146" s="550"/>
      <c r="H146" s="598" t="str">
        <f t="shared" si="2"/>
        <v>Belum Diisi</v>
      </c>
      <c r="I146" s="592" t="s">
        <v>26</v>
      </c>
      <c r="J146" s="593" t="str">
        <f>IF($D$143="Y/T","Isi Sasaran",IF($E$143=0,0,IF(I146="Y",1,IF(I146="T",0,"Isi Dulu"))))</f>
        <v>Isi Sasaran</v>
      </c>
      <c r="K146" s="592" t="s">
        <v>26</v>
      </c>
      <c r="L146" s="593" t="str">
        <f>IF($D$143="Y/T","Isi Sasaran",IF($E$143=0,0,IF(K146="Y",1,IF(K146="T",0,"Isi Dulu"))))</f>
        <v>Isi Sasaran</v>
      </c>
      <c r="M146" s="849"/>
      <c r="N146" s="852"/>
      <c r="O146" s="517"/>
      <c r="P146" s="517"/>
      <c r="Q146" s="517"/>
      <c r="R146" s="517"/>
    </row>
    <row r="147" spans="2:18" s="527" customFormat="1" ht="15.75">
      <c r="B147" s="838"/>
      <c r="C147" s="841"/>
      <c r="D147" s="859"/>
      <c r="E147" s="856"/>
      <c r="F147" s="569">
        <v>5</v>
      </c>
      <c r="G147" s="570"/>
      <c r="H147" s="599" t="str">
        <f t="shared" si="2"/>
        <v>Belum Diisi</v>
      </c>
      <c r="I147" s="595" t="s">
        <v>26</v>
      </c>
      <c r="J147" s="596" t="str">
        <f>IF($D$143="Y/T","Isi Sasaran",IF($E$143=0,0,IF(I147="Y",1,IF(I147="T",0,"Isi Dulu"))))</f>
        <v>Isi Sasaran</v>
      </c>
      <c r="K147" s="595" t="s">
        <v>26</v>
      </c>
      <c r="L147" s="596" t="str">
        <f>IF($D$143="Y/T","Isi Sasaran",IF($E$143=0,0,IF(K147="Y",1,IF(K147="T",0,"Isi Dulu"))))</f>
        <v>Isi Sasaran</v>
      </c>
      <c r="M147" s="850"/>
      <c r="N147" s="853"/>
      <c r="O147" s="517"/>
      <c r="P147" s="517"/>
      <c r="Q147" s="517"/>
      <c r="R147" s="517"/>
    </row>
    <row r="148" spans="2:18" s="527" customFormat="1" ht="15.75">
      <c r="B148" s="836">
        <v>9</v>
      </c>
      <c r="C148" s="839"/>
      <c r="D148" s="857" t="s">
        <v>26</v>
      </c>
      <c r="E148" s="854" t="str">
        <f>IF(D148="Y",1,IF(D148="T",0,IF(D148="Y/T","Belum diisi","Error")))</f>
        <v>Belum diisi</v>
      </c>
      <c r="F148" s="528">
        <v>1</v>
      </c>
      <c r="G148" s="529"/>
      <c r="H148" s="600" t="str">
        <f t="shared" si="2"/>
        <v>Belum Diisi</v>
      </c>
      <c r="I148" s="590" t="s">
        <v>26</v>
      </c>
      <c r="J148" s="591" t="str">
        <f>IF($D$148="Y/T","Isi Sasaran",IF($E$148=0,0,IF(I148="Y",1,IF(I148="T",0,"Isi Dulu"))))</f>
        <v>Isi Sasaran</v>
      </c>
      <c r="K148" s="590" t="s">
        <v>26</v>
      </c>
      <c r="L148" s="591" t="str">
        <f>IF($D$148="Y/T","Isi Sasaran",IF($E$148=0,0,IF(K148="Y",1,IF(K148="T",0,"Isi Dulu"))))</f>
        <v>Isi Sasaran</v>
      </c>
      <c r="M148" s="848" t="s">
        <v>26</v>
      </c>
      <c r="N148" s="851" t="str">
        <f>IF(M148="Y",1,IF(M148="T",0,IF(M148="Y/T","Belum diisi","Error")))</f>
        <v>Belum diisi</v>
      </c>
      <c r="O148" s="517"/>
      <c r="P148" s="517"/>
      <c r="Q148" s="517"/>
      <c r="R148" s="517"/>
    </row>
    <row r="149" spans="2:18" s="527" customFormat="1" ht="15.75">
      <c r="B149" s="837"/>
      <c r="C149" s="840"/>
      <c r="D149" s="858"/>
      <c r="E149" s="855"/>
      <c r="F149" s="549">
        <v>2</v>
      </c>
      <c r="G149" s="550"/>
      <c r="H149" s="598" t="str">
        <f t="shared" si="2"/>
        <v>Belum Diisi</v>
      </c>
      <c r="I149" s="592" t="s">
        <v>26</v>
      </c>
      <c r="J149" s="593" t="str">
        <f>IF($D$148="Y/T","Isi Sasaran",IF($E$148=0,0,IF(I149="Y",1,IF(I149="T",0,"Isi Dulu"))))</f>
        <v>Isi Sasaran</v>
      </c>
      <c r="K149" s="592" t="s">
        <v>26</v>
      </c>
      <c r="L149" s="593" t="str">
        <f>IF($D$148="Y/T","Isi Sasaran",IF($E$148=0,0,IF(K149="Y",1,IF(K149="T",0,"Isi Dulu"))))</f>
        <v>Isi Sasaran</v>
      </c>
      <c r="M149" s="849"/>
      <c r="N149" s="852"/>
      <c r="O149" s="517"/>
      <c r="P149" s="517"/>
      <c r="Q149" s="517"/>
      <c r="R149" s="517"/>
    </row>
    <row r="150" spans="2:18" s="527" customFormat="1" ht="15.75">
      <c r="B150" s="837"/>
      <c r="C150" s="840"/>
      <c r="D150" s="858"/>
      <c r="E150" s="855"/>
      <c r="F150" s="549">
        <v>3</v>
      </c>
      <c r="G150" s="550"/>
      <c r="H150" s="598" t="str">
        <f t="shared" si="2"/>
        <v>Belum Diisi</v>
      </c>
      <c r="I150" s="592" t="s">
        <v>26</v>
      </c>
      <c r="J150" s="593" t="str">
        <f>IF($D$148="Y/T","Isi Sasaran",IF($E$148=0,0,IF(I150="Y",1,IF(I150="T",0,"Isi Dulu"))))</f>
        <v>Isi Sasaran</v>
      </c>
      <c r="K150" s="592" t="s">
        <v>26</v>
      </c>
      <c r="L150" s="593" t="str">
        <f>IF($D$148="Y/T","Isi Sasaran",IF($E$148=0,0,IF(K150="Y",1,IF(K150="T",0,"Isi Dulu"))))</f>
        <v>Isi Sasaran</v>
      </c>
      <c r="M150" s="849"/>
      <c r="N150" s="852"/>
      <c r="O150" s="517"/>
      <c r="P150" s="517"/>
      <c r="Q150" s="517"/>
      <c r="R150" s="517"/>
    </row>
    <row r="151" spans="2:18" s="527" customFormat="1" ht="15.75">
      <c r="B151" s="837"/>
      <c r="C151" s="840"/>
      <c r="D151" s="858"/>
      <c r="E151" s="855"/>
      <c r="F151" s="549">
        <v>4</v>
      </c>
      <c r="G151" s="550"/>
      <c r="H151" s="598" t="str">
        <f t="shared" si="2"/>
        <v>Belum Diisi</v>
      </c>
      <c r="I151" s="592" t="s">
        <v>26</v>
      </c>
      <c r="J151" s="593" t="str">
        <f>IF($D$148="Y/T","Isi Sasaran",IF($E$148=0,0,IF(I151="Y",1,IF(I151="T",0,"Isi Dulu"))))</f>
        <v>Isi Sasaran</v>
      </c>
      <c r="K151" s="592" t="s">
        <v>26</v>
      </c>
      <c r="L151" s="593" t="str">
        <f>IF($D$148="Y/T","Isi Sasaran",IF($E$148=0,0,IF(K151="Y",1,IF(K151="T",0,"Isi Dulu"))))</f>
        <v>Isi Sasaran</v>
      </c>
      <c r="M151" s="849"/>
      <c r="N151" s="852"/>
      <c r="O151" s="517"/>
      <c r="P151" s="517"/>
      <c r="Q151" s="517"/>
      <c r="R151" s="517"/>
    </row>
    <row r="152" spans="2:18" s="527" customFormat="1" ht="15.75">
      <c r="B152" s="838"/>
      <c r="C152" s="841"/>
      <c r="D152" s="859"/>
      <c r="E152" s="856"/>
      <c r="F152" s="569">
        <v>5</v>
      </c>
      <c r="G152" s="570"/>
      <c r="H152" s="599" t="str">
        <f t="shared" si="2"/>
        <v>Belum Diisi</v>
      </c>
      <c r="I152" s="595" t="s">
        <v>26</v>
      </c>
      <c r="J152" s="596" t="str">
        <f>IF($D$148="Y/T","Isi Sasaran",IF($E$148=0,0,IF(I152="Y",1,IF(I152="T",0,"Isi Dulu"))))</f>
        <v>Isi Sasaran</v>
      </c>
      <c r="K152" s="595" t="s">
        <v>26</v>
      </c>
      <c r="L152" s="596" t="str">
        <f>IF($D$148="Y/T","Isi Sasaran",IF($E$148=0,0,IF(K152="Y",1,IF(K152="T",0,"Isi Dulu"))))</f>
        <v>Isi Sasaran</v>
      </c>
      <c r="M152" s="850"/>
      <c r="N152" s="853"/>
      <c r="O152" s="517"/>
      <c r="P152" s="517"/>
      <c r="Q152" s="517"/>
      <c r="R152" s="517"/>
    </row>
    <row r="153" spans="2:18" s="527" customFormat="1" ht="15.75">
      <c r="B153" s="836">
        <v>10</v>
      </c>
      <c r="C153" s="839"/>
      <c r="D153" s="857" t="s">
        <v>26</v>
      </c>
      <c r="E153" s="854" t="str">
        <f>IF(D153="Y",1,IF(D153="T",0,IF(D153="Y/T","Belum diisi","Error")))</f>
        <v>Belum diisi</v>
      </c>
      <c r="F153" s="528">
        <v>1</v>
      </c>
      <c r="G153" s="529"/>
      <c r="H153" s="600" t="str">
        <f t="shared" si="2"/>
        <v>Belum Diisi</v>
      </c>
      <c r="I153" s="590" t="s">
        <v>26</v>
      </c>
      <c r="J153" s="591" t="str">
        <f>IF($D$153="Y/T","Isi Sasaran",IF($E$153=0,0,IF(I153="Y",1,IF(I153="T",0,"Isi Dulu"))))</f>
        <v>Isi Sasaran</v>
      </c>
      <c r="K153" s="590" t="s">
        <v>26</v>
      </c>
      <c r="L153" s="591" t="str">
        <f>IF($D$153="Y/T","Isi Sasaran",IF($E$153=0,0,IF(K153="Y",1,IF(K153="T",0,"Isi Dulu"))))</f>
        <v>Isi Sasaran</v>
      </c>
      <c r="M153" s="848" t="s">
        <v>26</v>
      </c>
      <c r="N153" s="851" t="str">
        <f>IF(M153="Y",1,IF(M153="T",0,IF(M153="Y/T","Belum diisi","Error")))</f>
        <v>Belum diisi</v>
      </c>
      <c r="O153" s="517"/>
      <c r="P153" s="517"/>
      <c r="Q153" s="517"/>
      <c r="R153" s="517"/>
    </row>
    <row r="154" spans="2:18" s="527" customFormat="1" ht="15.75">
      <c r="B154" s="837"/>
      <c r="C154" s="840"/>
      <c r="D154" s="858"/>
      <c r="E154" s="855"/>
      <c r="F154" s="549">
        <v>2</v>
      </c>
      <c r="G154" s="550"/>
      <c r="H154" s="598" t="str">
        <f t="shared" si="2"/>
        <v>Belum Diisi</v>
      </c>
      <c r="I154" s="592" t="s">
        <v>26</v>
      </c>
      <c r="J154" s="593" t="str">
        <f>IF($D$153="Y/T","Isi Sasaran",IF($E$153=0,0,IF(I154="Y",1,IF(I154="T",0,"Isi Dulu"))))</f>
        <v>Isi Sasaran</v>
      </c>
      <c r="K154" s="592" t="s">
        <v>26</v>
      </c>
      <c r="L154" s="593" t="str">
        <f>IF($D$153="Y/T","Isi Sasaran",IF($E$153=0,0,IF(K154="Y",1,IF(K154="T",0,"Isi Dulu"))))</f>
        <v>Isi Sasaran</v>
      </c>
      <c r="M154" s="849"/>
      <c r="N154" s="852"/>
      <c r="O154" s="517"/>
      <c r="P154" s="517"/>
      <c r="Q154" s="517"/>
      <c r="R154" s="517"/>
    </row>
    <row r="155" spans="2:18" s="527" customFormat="1" ht="15.75">
      <c r="B155" s="837"/>
      <c r="C155" s="840"/>
      <c r="D155" s="858"/>
      <c r="E155" s="855"/>
      <c r="F155" s="549">
        <v>3</v>
      </c>
      <c r="G155" s="550"/>
      <c r="H155" s="598" t="str">
        <f t="shared" si="2"/>
        <v>Belum Diisi</v>
      </c>
      <c r="I155" s="592" t="s">
        <v>26</v>
      </c>
      <c r="J155" s="593" t="str">
        <f>IF($D$153="Y/T","Isi Sasaran",IF($E$153=0,0,IF(I155="Y",1,IF(I155="T",0,"Isi Dulu"))))</f>
        <v>Isi Sasaran</v>
      </c>
      <c r="K155" s="592" t="s">
        <v>26</v>
      </c>
      <c r="L155" s="593" t="str">
        <f>IF($D$153="Y/T","Isi Sasaran",IF($E$153=0,0,IF(K155="Y",1,IF(K155="T",0,"Isi Dulu"))))</f>
        <v>Isi Sasaran</v>
      </c>
      <c r="M155" s="849"/>
      <c r="N155" s="852"/>
      <c r="O155" s="517"/>
      <c r="P155" s="517"/>
      <c r="Q155" s="517"/>
      <c r="R155" s="517"/>
    </row>
    <row r="156" spans="2:18" s="527" customFormat="1" ht="15.75">
      <c r="B156" s="837"/>
      <c r="C156" s="840"/>
      <c r="D156" s="858"/>
      <c r="E156" s="855"/>
      <c r="F156" s="549">
        <v>4</v>
      </c>
      <c r="G156" s="550"/>
      <c r="H156" s="598" t="str">
        <f t="shared" si="2"/>
        <v>Belum Diisi</v>
      </c>
      <c r="I156" s="592" t="s">
        <v>26</v>
      </c>
      <c r="J156" s="593" t="str">
        <f>IF($D$153="Y/T","Isi Sasaran",IF($E$153=0,0,IF(I156="Y",1,IF(I156="T",0,"Isi Dulu"))))</f>
        <v>Isi Sasaran</v>
      </c>
      <c r="K156" s="592" t="s">
        <v>26</v>
      </c>
      <c r="L156" s="593" t="str">
        <f>IF($D$153="Y/T","Isi Sasaran",IF($E$153=0,0,IF(K156="Y",1,IF(K156="T",0,"Isi Dulu"))))</f>
        <v>Isi Sasaran</v>
      </c>
      <c r="M156" s="849"/>
      <c r="N156" s="852"/>
      <c r="O156" s="517"/>
      <c r="P156" s="517"/>
      <c r="Q156" s="517"/>
      <c r="R156" s="517"/>
    </row>
    <row r="157" spans="2:18" s="527" customFormat="1" ht="15.75">
      <c r="B157" s="838"/>
      <c r="C157" s="841"/>
      <c r="D157" s="859"/>
      <c r="E157" s="856"/>
      <c r="F157" s="569">
        <v>5</v>
      </c>
      <c r="G157" s="570"/>
      <c r="H157" s="599" t="str">
        <f t="shared" si="2"/>
        <v>Belum Diisi</v>
      </c>
      <c r="I157" s="595" t="s">
        <v>26</v>
      </c>
      <c r="J157" s="596" t="str">
        <f>IF($D$153="Y/T","Isi Sasaran",IF($E$153=0,0,IF(I157="Y",1,IF(I157="T",0,"Isi Dulu"))))</f>
        <v>Isi Sasaran</v>
      </c>
      <c r="K157" s="595" t="s">
        <v>26</v>
      </c>
      <c r="L157" s="596" t="str">
        <f>IF($D$153="Y/T","Isi Sasaran",IF($E$153=0,0,IF(K157="Y",1,IF(K157="T",0,"Isi Dulu"))))</f>
        <v>Isi Sasaran</v>
      </c>
      <c r="M157" s="850"/>
      <c r="N157" s="853"/>
      <c r="O157" s="517"/>
      <c r="P157" s="517"/>
      <c r="Q157" s="517"/>
      <c r="R157" s="517"/>
    </row>
    <row r="158" spans="2:18" s="527" customFormat="1" ht="15.75">
      <c r="B158" s="836">
        <v>11</v>
      </c>
      <c r="C158" s="839"/>
      <c r="D158" s="857" t="s">
        <v>26</v>
      </c>
      <c r="E158" s="854" t="str">
        <f>IF(D158="Y",1,IF(D158="T",0,IF(D158="Y/T","Belum diisi","Error")))</f>
        <v>Belum diisi</v>
      </c>
      <c r="F158" s="528">
        <v>1</v>
      </c>
      <c r="G158" s="529"/>
      <c r="H158" s="600" t="str">
        <f t="shared" si="2"/>
        <v>Belum Diisi</v>
      </c>
      <c r="I158" s="590" t="s">
        <v>26</v>
      </c>
      <c r="J158" s="591" t="str">
        <f>IF($D$158="Y/T","Isi Sasaran",IF($E$158=0,0,IF(I158="Y",1,IF(I158="T",0,"Isi Dulu"))))</f>
        <v>Isi Sasaran</v>
      </c>
      <c r="K158" s="590" t="s">
        <v>26</v>
      </c>
      <c r="L158" s="591" t="str">
        <f>IF($D$158="Y/T","Isi Sasaran",IF($E$158=0,0,IF(K158="Y",1,IF(K158="T",0,"Isi Dulu"))))</f>
        <v>Isi Sasaran</v>
      </c>
      <c r="M158" s="848" t="s">
        <v>26</v>
      </c>
      <c r="N158" s="851" t="str">
        <f>IF(M158="Y",1,IF(M158="T",0,IF(M158="Y/T","Belum diisi","Error")))</f>
        <v>Belum diisi</v>
      </c>
      <c r="O158" s="517"/>
      <c r="P158" s="517"/>
      <c r="Q158" s="517"/>
      <c r="R158" s="517"/>
    </row>
    <row r="159" spans="2:18" s="527" customFormat="1" ht="15.75">
      <c r="B159" s="837"/>
      <c r="C159" s="840"/>
      <c r="D159" s="858"/>
      <c r="E159" s="855"/>
      <c r="F159" s="549">
        <v>2</v>
      </c>
      <c r="G159" s="550"/>
      <c r="H159" s="598" t="str">
        <f t="shared" si="2"/>
        <v>Belum Diisi</v>
      </c>
      <c r="I159" s="592" t="s">
        <v>26</v>
      </c>
      <c r="J159" s="593" t="str">
        <f>IF($D$158="Y/T","Isi Sasaran",IF($E$158=0,0,IF(I159="Y",1,IF(I159="T",0,"Isi Dulu"))))</f>
        <v>Isi Sasaran</v>
      </c>
      <c r="K159" s="592" t="s">
        <v>26</v>
      </c>
      <c r="L159" s="593" t="str">
        <f>IF($D$158="Y/T","Isi Sasaran",IF($E$158=0,0,IF(K159="Y",1,IF(K159="T",0,"Isi Dulu"))))</f>
        <v>Isi Sasaran</v>
      </c>
      <c r="M159" s="849"/>
      <c r="N159" s="852"/>
      <c r="O159" s="517"/>
      <c r="P159" s="517"/>
      <c r="Q159" s="517"/>
      <c r="R159" s="517"/>
    </row>
    <row r="160" spans="2:18" s="527" customFormat="1" ht="15.75">
      <c r="B160" s="837"/>
      <c r="C160" s="840"/>
      <c r="D160" s="858"/>
      <c r="E160" s="855"/>
      <c r="F160" s="549">
        <v>3</v>
      </c>
      <c r="G160" s="550"/>
      <c r="H160" s="598" t="str">
        <f t="shared" si="2"/>
        <v>Belum Diisi</v>
      </c>
      <c r="I160" s="592" t="s">
        <v>26</v>
      </c>
      <c r="J160" s="593" t="str">
        <f>IF($D$158="Y/T","Isi Sasaran",IF($E$158=0,0,IF(I160="Y",1,IF(I160="T",0,"Isi Dulu"))))</f>
        <v>Isi Sasaran</v>
      </c>
      <c r="K160" s="592" t="s">
        <v>26</v>
      </c>
      <c r="L160" s="593" t="str">
        <f>IF($D$158="Y/T","Isi Sasaran",IF($E$158=0,0,IF(K160="Y",1,IF(K160="T",0,"Isi Dulu"))))</f>
        <v>Isi Sasaran</v>
      </c>
      <c r="M160" s="849"/>
      <c r="N160" s="852"/>
      <c r="O160" s="517"/>
      <c r="P160" s="517"/>
      <c r="Q160" s="517"/>
      <c r="R160" s="517"/>
    </row>
    <row r="161" spans="2:18" s="527" customFormat="1" ht="15.75">
      <c r="B161" s="837"/>
      <c r="C161" s="840"/>
      <c r="D161" s="858"/>
      <c r="E161" s="855"/>
      <c r="F161" s="549">
        <v>4</v>
      </c>
      <c r="G161" s="550"/>
      <c r="H161" s="598" t="str">
        <f t="shared" si="2"/>
        <v>Belum Diisi</v>
      </c>
      <c r="I161" s="592" t="s">
        <v>26</v>
      </c>
      <c r="J161" s="593" t="str">
        <f>IF($D$158="Y/T","Isi Sasaran",IF($E$158=0,0,IF(I161="Y",1,IF(I161="T",0,"Isi Dulu"))))</f>
        <v>Isi Sasaran</v>
      </c>
      <c r="K161" s="592" t="s">
        <v>26</v>
      </c>
      <c r="L161" s="593" t="str">
        <f>IF($D$158="Y/T","Isi Sasaran",IF($E$158=0,0,IF(K161="Y",1,IF(K161="T",0,"Isi Dulu"))))</f>
        <v>Isi Sasaran</v>
      </c>
      <c r="M161" s="849"/>
      <c r="N161" s="852"/>
      <c r="O161" s="517"/>
      <c r="P161" s="517"/>
      <c r="Q161" s="517"/>
      <c r="R161" s="517"/>
    </row>
    <row r="162" spans="2:18" s="527" customFormat="1" ht="15.75">
      <c r="B162" s="838"/>
      <c r="C162" s="841"/>
      <c r="D162" s="859"/>
      <c r="E162" s="856"/>
      <c r="F162" s="569">
        <v>5</v>
      </c>
      <c r="G162" s="570"/>
      <c r="H162" s="599" t="str">
        <f t="shared" si="2"/>
        <v>Belum Diisi</v>
      </c>
      <c r="I162" s="595" t="s">
        <v>26</v>
      </c>
      <c r="J162" s="596" t="str">
        <f>IF($D$158="Y/T","Isi Sasaran",IF($E$158=0,0,IF(I162="Y",1,IF(I162="T",0,"Isi Dulu"))))</f>
        <v>Isi Sasaran</v>
      </c>
      <c r="K162" s="595" t="s">
        <v>26</v>
      </c>
      <c r="L162" s="596" t="str">
        <f>IF($D$158="Y/T","Isi Sasaran",IF($E$158=0,0,IF(K162="Y",1,IF(K162="T",0,"Isi Dulu"))))</f>
        <v>Isi Sasaran</v>
      </c>
      <c r="M162" s="850"/>
      <c r="N162" s="853"/>
      <c r="O162" s="517"/>
      <c r="P162" s="517"/>
      <c r="Q162" s="517"/>
      <c r="R162" s="517"/>
    </row>
    <row r="163" spans="2:18" s="527" customFormat="1" ht="15.75">
      <c r="B163" s="836">
        <v>12</v>
      </c>
      <c r="C163" s="839"/>
      <c r="D163" s="857" t="s">
        <v>26</v>
      </c>
      <c r="E163" s="854" t="str">
        <f>IF(D163="Y",1,IF(D163="T",0,IF(D163="Y/T","Belum diisi","Error")))</f>
        <v>Belum diisi</v>
      </c>
      <c r="F163" s="528">
        <v>1</v>
      </c>
      <c r="G163" s="529"/>
      <c r="H163" s="600" t="str">
        <f t="shared" si="2"/>
        <v>Belum Diisi</v>
      </c>
      <c r="I163" s="590" t="s">
        <v>26</v>
      </c>
      <c r="J163" s="591" t="str">
        <f>IF($D$163="Y/T","Isi Sasaran",IF($E$163=0,0,IF(I163="Y",1,IF(I163="T",0,"Isi Dulu"))))</f>
        <v>Isi Sasaran</v>
      </c>
      <c r="K163" s="590" t="s">
        <v>26</v>
      </c>
      <c r="L163" s="591" t="str">
        <f>IF($D$163="Y/T","Isi Sasaran",IF($E$163=0,0,IF(K163="Y",1,IF(K163="T",0,"Isi Dulu"))))</f>
        <v>Isi Sasaran</v>
      </c>
      <c r="M163" s="848" t="s">
        <v>26</v>
      </c>
      <c r="N163" s="851" t="str">
        <f>IF(M163="Y",1,IF(M163="T",0,IF(M163="Y/T","Belum diisi","Error")))</f>
        <v>Belum diisi</v>
      </c>
      <c r="O163" s="517"/>
      <c r="P163" s="517"/>
      <c r="Q163" s="517"/>
      <c r="R163" s="517"/>
    </row>
    <row r="164" spans="2:18" s="527" customFormat="1" ht="15.75">
      <c r="B164" s="837"/>
      <c r="C164" s="840"/>
      <c r="D164" s="858"/>
      <c r="E164" s="855"/>
      <c r="F164" s="549">
        <v>2</v>
      </c>
      <c r="G164" s="550"/>
      <c r="H164" s="598" t="str">
        <f t="shared" si="2"/>
        <v>Belum Diisi</v>
      </c>
      <c r="I164" s="592" t="s">
        <v>26</v>
      </c>
      <c r="J164" s="593" t="str">
        <f>IF($D$163="Y/T","Isi Sasaran",IF($E$163=0,0,IF(I164="Y",1,IF(I164="T",0,"Isi Dulu"))))</f>
        <v>Isi Sasaran</v>
      </c>
      <c r="K164" s="592" t="s">
        <v>26</v>
      </c>
      <c r="L164" s="593" t="str">
        <f>IF($D$163="Y/T","Isi Sasaran",IF($E$163=0,0,IF(K164="Y",1,IF(K164="T",0,"Isi Dulu"))))</f>
        <v>Isi Sasaran</v>
      </c>
      <c r="M164" s="849"/>
      <c r="N164" s="852"/>
      <c r="O164" s="517"/>
      <c r="P164" s="517"/>
      <c r="Q164" s="517"/>
      <c r="R164" s="517"/>
    </row>
    <row r="165" spans="2:18" s="527" customFormat="1" ht="15.75">
      <c r="B165" s="837"/>
      <c r="C165" s="840"/>
      <c r="D165" s="858"/>
      <c r="E165" s="855"/>
      <c r="F165" s="549">
        <v>3</v>
      </c>
      <c r="G165" s="550"/>
      <c r="H165" s="598" t="str">
        <f t="shared" si="2"/>
        <v>Belum Diisi</v>
      </c>
      <c r="I165" s="592" t="s">
        <v>26</v>
      </c>
      <c r="J165" s="593" t="str">
        <f>IF($D$163="Y/T","Isi Sasaran",IF($E$163=0,0,IF(I165="Y",1,IF(I165="T",0,"Isi Dulu"))))</f>
        <v>Isi Sasaran</v>
      </c>
      <c r="K165" s="592" t="s">
        <v>26</v>
      </c>
      <c r="L165" s="593" t="str">
        <f>IF($D$163="Y/T","Isi Sasaran",IF($E$163=0,0,IF(K165="Y",1,IF(K165="T",0,"Isi Dulu"))))</f>
        <v>Isi Sasaran</v>
      </c>
      <c r="M165" s="849"/>
      <c r="N165" s="852"/>
      <c r="O165" s="517"/>
      <c r="P165" s="517"/>
      <c r="Q165" s="517"/>
      <c r="R165" s="517"/>
    </row>
    <row r="166" spans="2:18" s="527" customFormat="1" ht="15.75">
      <c r="B166" s="837"/>
      <c r="C166" s="840"/>
      <c r="D166" s="858"/>
      <c r="E166" s="855"/>
      <c r="F166" s="549">
        <v>4</v>
      </c>
      <c r="G166" s="550"/>
      <c r="H166" s="598" t="str">
        <f t="shared" si="2"/>
        <v>Belum Diisi</v>
      </c>
      <c r="I166" s="592" t="s">
        <v>26</v>
      </c>
      <c r="J166" s="593" t="str">
        <f>IF($D$163="Y/T","Isi Sasaran",IF($E$163=0,0,IF(I166="Y",1,IF(I166="T",0,"Isi Dulu"))))</f>
        <v>Isi Sasaran</v>
      </c>
      <c r="K166" s="592" t="s">
        <v>26</v>
      </c>
      <c r="L166" s="593" t="str">
        <f>IF($D$163="Y/T","Isi Sasaran",IF($E$163=0,0,IF(K166="Y",1,IF(K166="T",0,"Isi Dulu"))))</f>
        <v>Isi Sasaran</v>
      </c>
      <c r="M166" s="849"/>
      <c r="N166" s="852"/>
      <c r="O166" s="517"/>
      <c r="P166" s="517"/>
      <c r="Q166" s="517"/>
      <c r="R166" s="517"/>
    </row>
    <row r="167" spans="2:18" s="527" customFormat="1" ht="15.75">
      <c r="B167" s="838"/>
      <c r="C167" s="841"/>
      <c r="D167" s="859"/>
      <c r="E167" s="856"/>
      <c r="F167" s="569">
        <v>5</v>
      </c>
      <c r="G167" s="570"/>
      <c r="H167" s="599" t="str">
        <f t="shared" si="2"/>
        <v>Belum Diisi</v>
      </c>
      <c r="I167" s="595" t="s">
        <v>26</v>
      </c>
      <c r="J167" s="596" t="str">
        <f>IF($D$163="Y/T","Isi Sasaran",IF($E$163=0,0,IF(I167="Y",1,IF(I167="T",0,"Isi Dulu"))))</f>
        <v>Isi Sasaran</v>
      </c>
      <c r="K167" s="595" t="s">
        <v>26</v>
      </c>
      <c r="L167" s="596" t="str">
        <f>IF($D$163="Y/T","Isi Sasaran",IF($E$163=0,0,IF(K167="Y",1,IF(K167="T",0,"Isi Dulu"))))</f>
        <v>Isi Sasaran</v>
      </c>
      <c r="M167" s="850"/>
      <c r="N167" s="853"/>
      <c r="O167" s="517"/>
      <c r="P167" s="517"/>
      <c r="Q167" s="517"/>
      <c r="R167" s="517"/>
    </row>
    <row r="168" spans="2:18" s="527" customFormat="1" ht="15.75">
      <c r="B168" s="836">
        <v>13</v>
      </c>
      <c r="C168" s="839"/>
      <c r="D168" s="857" t="s">
        <v>26</v>
      </c>
      <c r="E168" s="854" t="str">
        <f>IF(D168="Y",1,IF(D168="T",0,IF(D168="Y/T","Belum diisi","Error")))</f>
        <v>Belum diisi</v>
      </c>
      <c r="F168" s="528">
        <v>1</v>
      </c>
      <c r="G168" s="529"/>
      <c r="H168" s="600" t="str">
        <f t="shared" si="2"/>
        <v>Belum Diisi</v>
      </c>
      <c r="I168" s="590" t="s">
        <v>26</v>
      </c>
      <c r="J168" s="591" t="str">
        <f>IF($D$168="Y/T","Isi Sasaran",IF($E$168=0,0,IF(I168="Y",1,IF(I168="T",0,"Isi Dulu"))))</f>
        <v>Isi Sasaran</v>
      </c>
      <c r="K168" s="590" t="s">
        <v>26</v>
      </c>
      <c r="L168" s="591" t="str">
        <f>IF($D$168="Y/T","Isi Sasaran",IF($E$168=0,0,IF(K168="Y",1,IF(K168="T",0,"Isi Dulu"))))</f>
        <v>Isi Sasaran</v>
      </c>
      <c r="M168" s="848" t="s">
        <v>26</v>
      </c>
      <c r="N168" s="851" t="str">
        <f>IF(M168="Y",1,IF(M168="T",0,IF(M168="Y/T","Belum diisi","Error")))</f>
        <v>Belum diisi</v>
      </c>
      <c r="O168" s="517"/>
      <c r="P168" s="517"/>
      <c r="Q168" s="517"/>
      <c r="R168" s="517"/>
    </row>
    <row r="169" spans="2:18" s="527" customFormat="1" ht="15.75">
      <c r="B169" s="837"/>
      <c r="C169" s="840"/>
      <c r="D169" s="858"/>
      <c r="E169" s="855"/>
      <c r="F169" s="549">
        <v>2</v>
      </c>
      <c r="G169" s="550"/>
      <c r="H169" s="598" t="str">
        <f t="shared" si="2"/>
        <v>Belum Diisi</v>
      </c>
      <c r="I169" s="592" t="s">
        <v>26</v>
      </c>
      <c r="J169" s="593" t="str">
        <f>IF($D$168="Y/T","Isi Sasaran",IF($E$168=0,0,IF(I169="Y",1,IF(I169="T",0,"Isi Dulu"))))</f>
        <v>Isi Sasaran</v>
      </c>
      <c r="K169" s="592" t="s">
        <v>26</v>
      </c>
      <c r="L169" s="593" t="str">
        <f>IF($D$168="Y/T","Isi Sasaran",IF($E$168=0,0,IF(K169="Y",1,IF(K169="T",0,"Isi Dulu"))))</f>
        <v>Isi Sasaran</v>
      </c>
      <c r="M169" s="849"/>
      <c r="N169" s="852"/>
      <c r="O169" s="517"/>
      <c r="P169" s="517"/>
      <c r="Q169" s="517"/>
      <c r="R169" s="517"/>
    </row>
    <row r="170" spans="2:18" s="527" customFormat="1" ht="15.75">
      <c r="B170" s="837"/>
      <c r="C170" s="840"/>
      <c r="D170" s="858"/>
      <c r="E170" s="855"/>
      <c r="F170" s="549">
        <v>3</v>
      </c>
      <c r="G170" s="550"/>
      <c r="H170" s="598" t="str">
        <f t="shared" si="2"/>
        <v>Belum Diisi</v>
      </c>
      <c r="I170" s="592" t="s">
        <v>26</v>
      </c>
      <c r="J170" s="593" t="str">
        <f>IF($D$168="Y/T","Isi Sasaran",IF($E$168=0,0,IF(I170="Y",1,IF(I170="T",0,"Isi Dulu"))))</f>
        <v>Isi Sasaran</v>
      </c>
      <c r="K170" s="592" t="s">
        <v>26</v>
      </c>
      <c r="L170" s="593" t="str">
        <f>IF($D$168="Y/T","Isi Sasaran",IF($E$168=0,0,IF(K170="Y",1,IF(K170="T",0,"Isi Dulu"))))</f>
        <v>Isi Sasaran</v>
      </c>
      <c r="M170" s="849"/>
      <c r="N170" s="852"/>
      <c r="O170" s="517"/>
      <c r="P170" s="517"/>
      <c r="Q170" s="517"/>
      <c r="R170" s="517"/>
    </row>
    <row r="171" spans="2:18" s="527" customFormat="1" ht="15.75">
      <c r="B171" s="837"/>
      <c r="C171" s="840"/>
      <c r="D171" s="858"/>
      <c r="E171" s="855"/>
      <c r="F171" s="549">
        <v>4</v>
      </c>
      <c r="G171" s="550"/>
      <c r="H171" s="598" t="str">
        <f t="shared" si="2"/>
        <v>Belum Diisi</v>
      </c>
      <c r="I171" s="592" t="s">
        <v>26</v>
      </c>
      <c r="J171" s="593" t="str">
        <f>IF($D$168="Y/T","Isi Sasaran",IF($E$168=0,0,IF(I171="Y",1,IF(I171="T",0,"Isi Dulu"))))</f>
        <v>Isi Sasaran</v>
      </c>
      <c r="K171" s="592" t="s">
        <v>26</v>
      </c>
      <c r="L171" s="593" t="str">
        <f>IF($D$168="Y/T","Isi Sasaran",IF($E$168=0,0,IF(K171="Y",1,IF(K171="T",0,"Isi Dulu"))))</f>
        <v>Isi Sasaran</v>
      </c>
      <c r="M171" s="849"/>
      <c r="N171" s="852"/>
      <c r="O171" s="517"/>
      <c r="P171" s="517"/>
      <c r="Q171" s="517"/>
      <c r="R171" s="517"/>
    </row>
    <row r="172" spans="2:18" s="527" customFormat="1" ht="15.75">
      <c r="B172" s="838"/>
      <c r="C172" s="841"/>
      <c r="D172" s="859"/>
      <c r="E172" s="856"/>
      <c r="F172" s="569">
        <v>5</v>
      </c>
      <c r="G172" s="570"/>
      <c r="H172" s="599" t="str">
        <f t="shared" ref="H172:H207" si="3">IF(OR(J172="Isi Dulu",L172="Isi Dulu",J172="Isi Sasaran",L172="Isi Sasaran"),"Belum Diisi",IF(SUM(J172,L172)=2,1,IF(SUM(J172,L172)=1,0,IF(SUM(J172,L172)=0,0,"Error"))))</f>
        <v>Belum Diisi</v>
      </c>
      <c r="I172" s="595" t="s">
        <v>26</v>
      </c>
      <c r="J172" s="596" t="str">
        <f>IF($D$168="Y/T","Isi Sasaran",IF($E$168=0,0,IF(I172="Y",1,IF(I172="T",0,"Isi Dulu"))))</f>
        <v>Isi Sasaran</v>
      </c>
      <c r="K172" s="595" t="s">
        <v>26</v>
      </c>
      <c r="L172" s="596" t="str">
        <f>IF($D$168="Y/T","Isi Sasaran",IF($E$168=0,0,IF(K172="Y",1,IF(K172="T",0,"Isi Dulu"))))</f>
        <v>Isi Sasaran</v>
      </c>
      <c r="M172" s="850"/>
      <c r="N172" s="853"/>
      <c r="O172" s="517"/>
      <c r="P172" s="517"/>
      <c r="Q172" s="517"/>
      <c r="R172" s="517"/>
    </row>
    <row r="173" spans="2:18" s="527" customFormat="1" ht="15.75">
      <c r="B173" s="836">
        <v>14</v>
      </c>
      <c r="C173" s="839"/>
      <c r="D173" s="857" t="s">
        <v>26</v>
      </c>
      <c r="E173" s="854" t="str">
        <f>IF(D173="Y",1,IF(D173="T",0,IF(D173="Y/T","Belum diisi","Error")))</f>
        <v>Belum diisi</v>
      </c>
      <c r="F173" s="528">
        <v>1</v>
      </c>
      <c r="G173" s="529"/>
      <c r="H173" s="600" t="str">
        <f t="shared" si="3"/>
        <v>Belum Diisi</v>
      </c>
      <c r="I173" s="590" t="s">
        <v>26</v>
      </c>
      <c r="J173" s="591" t="str">
        <f>IF($D$173="Y/T","Isi Sasaran",IF($E$173=0,0,IF(I173="Y",1,IF(I173="T",0,"Isi Dulu"))))</f>
        <v>Isi Sasaran</v>
      </c>
      <c r="K173" s="590" t="s">
        <v>26</v>
      </c>
      <c r="L173" s="591" t="str">
        <f>IF($D$173="Y/T","Isi Sasaran",IF($E$173=0,0,IF(K173="Y",1,IF(K173="T",0,"Isi Dulu"))))</f>
        <v>Isi Sasaran</v>
      </c>
      <c r="M173" s="848" t="s">
        <v>26</v>
      </c>
      <c r="N173" s="851" t="str">
        <f>IF(M173="Y",1,IF(M173="T",0,IF(M173="Y/T","Belum diisi","Error")))</f>
        <v>Belum diisi</v>
      </c>
      <c r="O173" s="517"/>
      <c r="P173" s="517"/>
      <c r="Q173" s="517"/>
      <c r="R173" s="517"/>
    </row>
    <row r="174" spans="2:18" s="527" customFormat="1" ht="15.75">
      <c r="B174" s="837"/>
      <c r="C174" s="840"/>
      <c r="D174" s="858"/>
      <c r="E174" s="855"/>
      <c r="F174" s="549">
        <v>2</v>
      </c>
      <c r="G174" s="550"/>
      <c r="H174" s="598" t="str">
        <f t="shared" si="3"/>
        <v>Belum Diisi</v>
      </c>
      <c r="I174" s="592" t="s">
        <v>26</v>
      </c>
      <c r="J174" s="593" t="str">
        <f>IF($D$173="Y/T","Isi Sasaran",IF($E$173=0,0,IF(I174="Y",1,IF(I174="T",0,"Isi Dulu"))))</f>
        <v>Isi Sasaran</v>
      </c>
      <c r="K174" s="592" t="s">
        <v>26</v>
      </c>
      <c r="L174" s="593" t="str">
        <f>IF($D$173="Y/T","Isi Sasaran",IF($E$173=0,0,IF(K174="Y",1,IF(K174="T",0,"Isi Dulu"))))</f>
        <v>Isi Sasaran</v>
      </c>
      <c r="M174" s="849"/>
      <c r="N174" s="852"/>
      <c r="O174" s="517"/>
      <c r="P174" s="517"/>
      <c r="Q174" s="517"/>
      <c r="R174" s="517"/>
    </row>
    <row r="175" spans="2:18" s="527" customFormat="1" ht="15.75">
      <c r="B175" s="837"/>
      <c r="C175" s="840"/>
      <c r="D175" s="858"/>
      <c r="E175" s="855"/>
      <c r="F175" s="549">
        <v>3</v>
      </c>
      <c r="G175" s="550"/>
      <c r="H175" s="598" t="str">
        <f t="shared" si="3"/>
        <v>Belum Diisi</v>
      </c>
      <c r="I175" s="592" t="s">
        <v>26</v>
      </c>
      <c r="J175" s="593" t="str">
        <f>IF($D$173="Y/T","Isi Sasaran",IF($E$173=0,0,IF(I175="Y",1,IF(I175="T",0,"Isi Dulu"))))</f>
        <v>Isi Sasaran</v>
      </c>
      <c r="K175" s="592" t="s">
        <v>26</v>
      </c>
      <c r="L175" s="593" t="str">
        <f>IF($D$173="Y/T","Isi Sasaran",IF($E$173=0,0,IF(K175="Y",1,IF(K175="T",0,"Isi Dulu"))))</f>
        <v>Isi Sasaran</v>
      </c>
      <c r="M175" s="849"/>
      <c r="N175" s="852"/>
      <c r="O175" s="517"/>
      <c r="P175" s="517"/>
      <c r="Q175" s="517"/>
      <c r="R175" s="517"/>
    </row>
    <row r="176" spans="2:18" s="527" customFormat="1" ht="15.75">
      <c r="B176" s="837"/>
      <c r="C176" s="840"/>
      <c r="D176" s="858"/>
      <c r="E176" s="855"/>
      <c r="F176" s="549">
        <v>4</v>
      </c>
      <c r="G176" s="550"/>
      <c r="H176" s="598" t="str">
        <f t="shared" si="3"/>
        <v>Belum Diisi</v>
      </c>
      <c r="I176" s="592" t="s">
        <v>26</v>
      </c>
      <c r="J176" s="593" t="str">
        <f>IF($D$173="Y/T","Isi Sasaran",IF($E$173=0,0,IF(I176="Y",1,IF(I176="T",0,"Isi Dulu"))))</f>
        <v>Isi Sasaran</v>
      </c>
      <c r="K176" s="592" t="s">
        <v>26</v>
      </c>
      <c r="L176" s="593" t="str">
        <f>IF($D$173="Y/T","Isi Sasaran",IF($E$173=0,0,IF(K176="Y",1,IF(K176="T",0,"Isi Dulu"))))</f>
        <v>Isi Sasaran</v>
      </c>
      <c r="M176" s="849"/>
      <c r="N176" s="852"/>
      <c r="O176" s="517"/>
      <c r="P176" s="517"/>
      <c r="Q176" s="517"/>
      <c r="R176" s="517"/>
    </row>
    <row r="177" spans="2:18" s="527" customFormat="1" ht="15.75">
      <c r="B177" s="838"/>
      <c r="C177" s="841"/>
      <c r="D177" s="859"/>
      <c r="E177" s="856"/>
      <c r="F177" s="569">
        <v>5</v>
      </c>
      <c r="G177" s="570"/>
      <c r="H177" s="599" t="str">
        <f t="shared" si="3"/>
        <v>Belum Diisi</v>
      </c>
      <c r="I177" s="595" t="s">
        <v>26</v>
      </c>
      <c r="J177" s="596" t="str">
        <f>IF($D$173="Y/T","Isi Sasaran",IF($E$173=0,0,IF(I177="Y",1,IF(I177="T",0,"Isi Dulu"))))</f>
        <v>Isi Sasaran</v>
      </c>
      <c r="K177" s="595" t="s">
        <v>26</v>
      </c>
      <c r="L177" s="596" t="str">
        <f>IF($D$173="Y/T","Isi Sasaran",IF($E$173=0,0,IF(K177="Y",1,IF(K177="T",0,"Isi Dulu"))))</f>
        <v>Isi Sasaran</v>
      </c>
      <c r="M177" s="850"/>
      <c r="N177" s="853"/>
      <c r="O177" s="517"/>
      <c r="P177" s="517"/>
      <c r="Q177" s="517"/>
      <c r="R177" s="517"/>
    </row>
    <row r="178" spans="2:18" s="527" customFormat="1" ht="15.75">
      <c r="B178" s="836">
        <v>15</v>
      </c>
      <c r="C178" s="839"/>
      <c r="D178" s="857" t="s">
        <v>26</v>
      </c>
      <c r="E178" s="854" t="str">
        <f>IF(D178="Y",1,IF(D178="T",0,IF(D178="Y/T","Belum diisi","Error")))</f>
        <v>Belum diisi</v>
      </c>
      <c r="F178" s="528">
        <v>1</v>
      </c>
      <c r="G178" s="529"/>
      <c r="H178" s="600" t="str">
        <f t="shared" si="3"/>
        <v>Belum Diisi</v>
      </c>
      <c r="I178" s="590" t="s">
        <v>26</v>
      </c>
      <c r="J178" s="591" t="str">
        <f>IF($D$178="Y/T","Isi Sasaran",IF($E$178=0,0,IF(I178="Y",1,IF(I178="T",0,"Isi Dulu"))))</f>
        <v>Isi Sasaran</v>
      </c>
      <c r="K178" s="590" t="s">
        <v>26</v>
      </c>
      <c r="L178" s="591" t="str">
        <f>IF($D$178="Y/T","Isi Sasaran",IF($E$178=0,0,IF(K178="Y",1,IF(K178="T",0,"Isi Dulu"))))</f>
        <v>Isi Sasaran</v>
      </c>
      <c r="M178" s="848" t="s">
        <v>26</v>
      </c>
      <c r="N178" s="851" t="str">
        <f>IF(M178="Y",1,IF(M178="T",0,IF(M178="Y/T","Belum diisi","Error")))</f>
        <v>Belum diisi</v>
      </c>
      <c r="O178" s="517"/>
      <c r="P178" s="517"/>
      <c r="Q178" s="517"/>
      <c r="R178" s="517"/>
    </row>
    <row r="179" spans="2:18" s="527" customFormat="1" ht="15.75">
      <c r="B179" s="837"/>
      <c r="C179" s="840"/>
      <c r="D179" s="858"/>
      <c r="E179" s="855"/>
      <c r="F179" s="549">
        <v>2</v>
      </c>
      <c r="G179" s="550"/>
      <c r="H179" s="598" t="str">
        <f t="shared" si="3"/>
        <v>Belum Diisi</v>
      </c>
      <c r="I179" s="592" t="s">
        <v>26</v>
      </c>
      <c r="J179" s="593" t="str">
        <f>IF($D$178="Y/T","Isi Sasaran",IF($E$178=0,0,IF(I179="Y",1,IF(I179="T",0,"Isi Dulu"))))</f>
        <v>Isi Sasaran</v>
      </c>
      <c r="K179" s="592" t="s">
        <v>26</v>
      </c>
      <c r="L179" s="593" t="str">
        <f>IF($D$178="Y/T","Isi Sasaran",IF($E$178=0,0,IF(K179="Y",1,IF(K179="T",0,"Isi Dulu"))))</f>
        <v>Isi Sasaran</v>
      </c>
      <c r="M179" s="849"/>
      <c r="N179" s="852"/>
      <c r="O179" s="517"/>
      <c r="P179" s="517"/>
      <c r="Q179" s="517"/>
      <c r="R179" s="517"/>
    </row>
    <row r="180" spans="2:18" s="527" customFormat="1" ht="15.75">
      <c r="B180" s="837"/>
      <c r="C180" s="840"/>
      <c r="D180" s="858"/>
      <c r="E180" s="855"/>
      <c r="F180" s="549">
        <v>3</v>
      </c>
      <c r="G180" s="550"/>
      <c r="H180" s="598" t="str">
        <f t="shared" si="3"/>
        <v>Belum Diisi</v>
      </c>
      <c r="I180" s="592" t="s">
        <v>26</v>
      </c>
      <c r="J180" s="593" t="str">
        <f>IF($D$178="Y/T","Isi Sasaran",IF($E$178=0,0,IF(I180="Y",1,IF(I180="T",0,"Isi Dulu"))))</f>
        <v>Isi Sasaran</v>
      </c>
      <c r="K180" s="592" t="s">
        <v>26</v>
      </c>
      <c r="L180" s="593" t="str">
        <f>IF($D$178="Y/T","Isi Sasaran",IF($E$178=0,0,IF(K180="Y",1,IF(K180="T",0,"Isi Dulu"))))</f>
        <v>Isi Sasaran</v>
      </c>
      <c r="M180" s="849"/>
      <c r="N180" s="852"/>
      <c r="O180" s="517"/>
      <c r="P180" s="517"/>
      <c r="Q180" s="517"/>
      <c r="R180" s="517"/>
    </row>
    <row r="181" spans="2:18" s="527" customFormat="1" ht="15.75">
      <c r="B181" s="837"/>
      <c r="C181" s="840"/>
      <c r="D181" s="858"/>
      <c r="E181" s="855"/>
      <c r="F181" s="549">
        <v>4</v>
      </c>
      <c r="G181" s="550"/>
      <c r="H181" s="598" t="str">
        <f t="shared" si="3"/>
        <v>Belum Diisi</v>
      </c>
      <c r="I181" s="592" t="s">
        <v>26</v>
      </c>
      <c r="J181" s="593" t="str">
        <f>IF($D$178="Y/T","Isi Sasaran",IF($E$178=0,0,IF(I181="Y",1,IF(I181="T",0,"Isi Dulu"))))</f>
        <v>Isi Sasaran</v>
      </c>
      <c r="K181" s="592" t="s">
        <v>26</v>
      </c>
      <c r="L181" s="593" t="str">
        <f>IF($D$178="Y/T","Isi Sasaran",IF($E$178=0,0,IF(K181="Y",1,IF(K181="T",0,"Isi Dulu"))))</f>
        <v>Isi Sasaran</v>
      </c>
      <c r="M181" s="849"/>
      <c r="N181" s="852"/>
      <c r="O181" s="517"/>
      <c r="P181" s="517"/>
      <c r="Q181" s="517"/>
      <c r="R181" s="517"/>
    </row>
    <row r="182" spans="2:18" s="527" customFormat="1" ht="15.75">
      <c r="B182" s="838"/>
      <c r="C182" s="841"/>
      <c r="D182" s="859"/>
      <c r="E182" s="856"/>
      <c r="F182" s="569">
        <v>5</v>
      </c>
      <c r="G182" s="570"/>
      <c r="H182" s="599" t="str">
        <f t="shared" si="3"/>
        <v>Belum Diisi</v>
      </c>
      <c r="I182" s="595" t="s">
        <v>26</v>
      </c>
      <c r="J182" s="596" t="str">
        <f>IF($D$178="Y/T","Isi Sasaran",IF($E$178=0,0,IF(I182="Y",1,IF(I182="T",0,"Isi Dulu"))))</f>
        <v>Isi Sasaran</v>
      </c>
      <c r="K182" s="595" t="s">
        <v>26</v>
      </c>
      <c r="L182" s="596" t="str">
        <f>IF($D$178="Y/T","Isi Sasaran",IF($E$178=0,0,IF(K182="Y",1,IF(K182="T",0,"Isi Dulu"))))</f>
        <v>Isi Sasaran</v>
      </c>
      <c r="M182" s="850"/>
      <c r="N182" s="853"/>
      <c r="O182" s="517"/>
      <c r="P182" s="517"/>
      <c r="Q182" s="517"/>
      <c r="R182" s="517"/>
    </row>
    <row r="183" spans="2:18" s="527" customFormat="1" ht="15.75">
      <c r="B183" s="836">
        <v>16</v>
      </c>
      <c r="C183" s="839"/>
      <c r="D183" s="857" t="s">
        <v>26</v>
      </c>
      <c r="E183" s="854" t="str">
        <f>IF(D183="Y",1,IF(D183="T",0,IF(D183="Y/T","Belum diisi","Error")))</f>
        <v>Belum diisi</v>
      </c>
      <c r="F183" s="528">
        <v>1</v>
      </c>
      <c r="G183" s="529"/>
      <c r="H183" s="600" t="str">
        <f t="shared" si="3"/>
        <v>Belum Diisi</v>
      </c>
      <c r="I183" s="590" t="s">
        <v>26</v>
      </c>
      <c r="J183" s="591" t="str">
        <f>IF($D$183="Y/T","Isi Sasaran",IF($E$183=0,0,IF(I183="Y",1,IF(I183="T",0,"Isi Dulu"))))</f>
        <v>Isi Sasaran</v>
      </c>
      <c r="K183" s="590" t="s">
        <v>26</v>
      </c>
      <c r="L183" s="591" t="str">
        <f>IF($D$183="Y/T","Isi Sasaran",IF($E$183=0,0,IF(K183="Y",1,IF(K183="T",0,"Isi Dulu"))))</f>
        <v>Isi Sasaran</v>
      </c>
      <c r="M183" s="848" t="s">
        <v>26</v>
      </c>
      <c r="N183" s="851" t="str">
        <f>IF(M183="Y",1,IF(M183="T",0,IF(M183="Y/T","Belum diisi","Error")))</f>
        <v>Belum diisi</v>
      </c>
      <c r="O183" s="517"/>
      <c r="P183" s="517"/>
      <c r="Q183" s="517"/>
      <c r="R183" s="517"/>
    </row>
    <row r="184" spans="2:18" s="527" customFormat="1" ht="15.75">
      <c r="B184" s="837"/>
      <c r="C184" s="840"/>
      <c r="D184" s="858"/>
      <c r="E184" s="855"/>
      <c r="F184" s="549">
        <v>2</v>
      </c>
      <c r="G184" s="550"/>
      <c r="H184" s="598" t="str">
        <f t="shared" si="3"/>
        <v>Belum Diisi</v>
      </c>
      <c r="I184" s="592" t="s">
        <v>26</v>
      </c>
      <c r="J184" s="593" t="str">
        <f>IF($D$183="Y/T","Isi Sasaran",IF($E$183=0,0,IF(I184="Y",1,IF(I184="T",0,"Isi Dulu"))))</f>
        <v>Isi Sasaran</v>
      </c>
      <c r="K184" s="592" t="s">
        <v>26</v>
      </c>
      <c r="L184" s="593" t="str">
        <f>IF($D$183="Y/T","Isi Sasaran",IF($E$183=0,0,IF(K184="Y",1,IF(K184="T",0,"Isi Dulu"))))</f>
        <v>Isi Sasaran</v>
      </c>
      <c r="M184" s="849"/>
      <c r="N184" s="852"/>
      <c r="O184" s="517"/>
      <c r="P184" s="517"/>
      <c r="Q184" s="517"/>
      <c r="R184" s="517"/>
    </row>
    <row r="185" spans="2:18" s="527" customFormat="1" ht="15.75">
      <c r="B185" s="837"/>
      <c r="C185" s="840"/>
      <c r="D185" s="858"/>
      <c r="E185" s="855"/>
      <c r="F185" s="549">
        <v>3</v>
      </c>
      <c r="G185" s="550"/>
      <c r="H185" s="598" t="str">
        <f t="shared" si="3"/>
        <v>Belum Diisi</v>
      </c>
      <c r="I185" s="592" t="s">
        <v>26</v>
      </c>
      <c r="J185" s="593" t="str">
        <f>IF($D$183="Y/T","Isi Sasaran",IF($E$183=0,0,IF(I185="Y",1,IF(I185="T",0,"Isi Dulu"))))</f>
        <v>Isi Sasaran</v>
      </c>
      <c r="K185" s="592" t="s">
        <v>26</v>
      </c>
      <c r="L185" s="593" t="str">
        <f>IF($D$183="Y/T","Isi Sasaran",IF($E$183=0,0,IF(K185="Y",1,IF(K185="T",0,"Isi Dulu"))))</f>
        <v>Isi Sasaran</v>
      </c>
      <c r="M185" s="849"/>
      <c r="N185" s="852"/>
      <c r="O185" s="517"/>
      <c r="P185" s="517"/>
      <c r="Q185" s="517"/>
      <c r="R185" s="517"/>
    </row>
    <row r="186" spans="2:18" s="527" customFormat="1" ht="15.75">
      <c r="B186" s="837"/>
      <c r="C186" s="840"/>
      <c r="D186" s="858"/>
      <c r="E186" s="855"/>
      <c r="F186" s="549">
        <v>4</v>
      </c>
      <c r="G186" s="550"/>
      <c r="H186" s="598" t="str">
        <f t="shared" si="3"/>
        <v>Belum Diisi</v>
      </c>
      <c r="I186" s="592" t="s">
        <v>26</v>
      </c>
      <c r="J186" s="593" t="str">
        <f>IF($D$183="Y/T","Isi Sasaran",IF($E$183=0,0,IF(I186="Y",1,IF(I186="T",0,"Isi Dulu"))))</f>
        <v>Isi Sasaran</v>
      </c>
      <c r="K186" s="592" t="s">
        <v>26</v>
      </c>
      <c r="L186" s="593" t="str">
        <f>IF($D$183="Y/T","Isi Sasaran",IF($E$183=0,0,IF(K186="Y",1,IF(K186="T",0,"Isi Dulu"))))</f>
        <v>Isi Sasaran</v>
      </c>
      <c r="M186" s="849"/>
      <c r="N186" s="852"/>
      <c r="O186" s="517"/>
      <c r="P186" s="517"/>
      <c r="Q186" s="517"/>
      <c r="R186" s="517"/>
    </row>
    <row r="187" spans="2:18" s="527" customFormat="1" ht="15.75">
      <c r="B187" s="838"/>
      <c r="C187" s="841"/>
      <c r="D187" s="859"/>
      <c r="E187" s="856"/>
      <c r="F187" s="569">
        <v>5</v>
      </c>
      <c r="G187" s="570"/>
      <c r="H187" s="599" t="str">
        <f t="shared" si="3"/>
        <v>Belum Diisi</v>
      </c>
      <c r="I187" s="595" t="s">
        <v>26</v>
      </c>
      <c r="J187" s="596" t="str">
        <f>IF($D$183="Y/T","Isi Sasaran",IF($E$183=0,0,IF(I187="Y",1,IF(I187="T",0,"Isi Dulu"))))</f>
        <v>Isi Sasaran</v>
      </c>
      <c r="K187" s="595" t="s">
        <v>26</v>
      </c>
      <c r="L187" s="596" t="str">
        <f>IF($D$183="Y/T","Isi Sasaran",IF($E$183=0,0,IF(K187="Y",1,IF(K187="T",0,"Isi Dulu"))))</f>
        <v>Isi Sasaran</v>
      </c>
      <c r="M187" s="850"/>
      <c r="N187" s="853"/>
      <c r="O187" s="517"/>
      <c r="P187" s="517"/>
      <c r="Q187" s="517"/>
      <c r="R187" s="517"/>
    </row>
    <row r="188" spans="2:18" s="527" customFormat="1" ht="15.75">
      <c r="B188" s="836">
        <v>17</v>
      </c>
      <c r="C188" s="839"/>
      <c r="D188" s="857" t="s">
        <v>26</v>
      </c>
      <c r="E188" s="854" t="str">
        <f>IF(D188="Y",1,IF(D188="T",0,IF(D188="Y/T","Belum diisi","Error")))</f>
        <v>Belum diisi</v>
      </c>
      <c r="F188" s="528">
        <v>1</v>
      </c>
      <c r="G188" s="529"/>
      <c r="H188" s="600" t="str">
        <f t="shared" si="3"/>
        <v>Belum Diisi</v>
      </c>
      <c r="I188" s="590" t="s">
        <v>26</v>
      </c>
      <c r="J188" s="591" t="str">
        <f>IF($D$188="Y/T","Isi Sasaran",IF($E$188=0,0,IF(I188="Y",1,IF(I188="T",0,"Isi Dulu"))))</f>
        <v>Isi Sasaran</v>
      </c>
      <c r="K188" s="590" t="s">
        <v>26</v>
      </c>
      <c r="L188" s="591" t="str">
        <f>IF($D$188="Y/T","Isi Sasaran",IF($E$188=0,0,IF(K188="Y",1,IF(K188="T",0,"Isi Dulu"))))</f>
        <v>Isi Sasaran</v>
      </c>
      <c r="M188" s="848" t="s">
        <v>26</v>
      </c>
      <c r="N188" s="851" t="str">
        <f>IF(M188="Y",1,IF(M188="T",0,IF(M188="Y/T","Belum diisi","Error")))</f>
        <v>Belum diisi</v>
      </c>
      <c r="O188" s="517"/>
      <c r="P188" s="517"/>
      <c r="Q188" s="517"/>
      <c r="R188" s="517"/>
    </row>
    <row r="189" spans="2:18" s="527" customFormat="1" ht="15.75">
      <c r="B189" s="837"/>
      <c r="C189" s="840"/>
      <c r="D189" s="858"/>
      <c r="E189" s="855"/>
      <c r="F189" s="549">
        <v>2</v>
      </c>
      <c r="G189" s="550"/>
      <c r="H189" s="598" t="str">
        <f t="shared" si="3"/>
        <v>Belum Diisi</v>
      </c>
      <c r="I189" s="592" t="s">
        <v>26</v>
      </c>
      <c r="J189" s="593" t="str">
        <f>IF($D$188="Y/T","Isi Sasaran",IF($E$188=0,0,IF(I189="Y",1,IF(I189="T",0,"Isi Dulu"))))</f>
        <v>Isi Sasaran</v>
      </c>
      <c r="K189" s="592" t="s">
        <v>26</v>
      </c>
      <c r="L189" s="593" t="str">
        <f>IF($D$188="Y/T","Isi Sasaran",IF($E$188=0,0,IF(K189="Y",1,IF(K189="T",0,"Isi Dulu"))))</f>
        <v>Isi Sasaran</v>
      </c>
      <c r="M189" s="849"/>
      <c r="N189" s="852"/>
      <c r="O189" s="517"/>
      <c r="P189" s="517"/>
      <c r="Q189" s="517"/>
      <c r="R189" s="517"/>
    </row>
    <row r="190" spans="2:18" s="527" customFormat="1" ht="15.75">
      <c r="B190" s="837"/>
      <c r="C190" s="840"/>
      <c r="D190" s="858"/>
      <c r="E190" s="855"/>
      <c r="F190" s="549">
        <v>3</v>
      </c>
      <c r="G190" s="550"/>
      <c r="H190" s="598" t="str">
        <f t="shared" si="3"/>
        <v>Belum Diisi</v>
      </c>
      <c r="I190" s="592" t="s">
        <v>26</v>
      </c>
      <c r="J190" s="593" t="str">
        <f>IF($D$188="Y/T","Isi Sasaran",IF($E$188=0,0,IF(I190="Y",1,IF(I190="T",0,"Isi Dulu"))))</f>
        <v>Isi Sasaran</v>
      </c>
      <c r="K190" s="592" t="s">
        <v>26</v>
      </c>
      <c r="L190" s="593" t="str">
        <f>IF($D$188="Y/T","Isi Sasaran",IF($E$188=0,0,IF(K190="Y",1,IF(K190="T",0,"Isi Dulu"))))</f>
        <v>Isi Sasaran</v>
      </c>
      <c r="M190" s="849"/>
      <c r="N190" s="852"/>
      <c r="O190" s="517"/>
      <c r="P190" s="517"/>
      <c r="Q190" s="517"/>
      <c r="R190" s="517"/>
    </row>
    <row r="191" spans="2:18" s="527" customFormat="1" ht="15.75">
      <c r="B191" s="837"/>
      <c r="C191" s="840"/>
      <c r="D191" s="858"/>
      <c r="E191" s="855"/>
      <c r="F191" s="549">
        <v>4</v>
      </c>
      <c r="G191" s="550"/>
      <c r="H191" s="598" t="str">
        <f t="shared" si="3"/>
        <v>Belum Diisi</v>
      </c>
      <c r="I191" s="592" t="s">
        <v>26</v>
      </c>
      <c r="J191" s="593" t="str">
        <f>IF($D$188="Y/T","Isi Sasaran",IF($E$188=0,0,IF(I191="Y",1,IF(I191="T",0,"Isi Dulu"))))</f>
        <v>Isi Sasaran</v>
      </c>
      <c r="K191" s="592" t="s">
        <v>26</v>
      </c>
      <c r="L191" s="593" t="str">
        <f>IF($D$188="Y/T","Isi Sasaran",IF($E$188=0,0,IF(K191="Y",1,IF(K191="T",0,"Isi Dulu"))))</f>
        <v>Isi Sasaran</v>
      </c>
      <c r="M191" s="849"/>
      <c r="N191" s="852"/>
      <c r="O191" s="517"/>
      <c r="P191" s="517"/>
      <c r="Q191" s="517"/>
      <c r="R191" s="517"/>
    </row>
    <row r="192" spans="2:18" s="527" customFormat="1" ht="15.75">
      <c r="B192" s="838"/>
      <c r="C192" s="841"/>
      <c r="D192" s="859"/>
      <c r="E192" s="856"/>
      <c r="F192" s="569">
        <v>5</v>
      </c>
      <c r="G192" s="570"/>
      <c r="H192" s="599" t="str">
        <f t="shared" si="3"/>
        <v>Belum Diisi</v>
      </c>
      <c r="I192" s="595" t="s">
        <v>26</v>
      </c>
      <c r="J192" s="596" t="str">
        <f>IF($D$188="Y/T","Isi Sasaran",IF($E$188=0,0,IF(I192="Y",1,IF(I192="T",0,"Isi Dulu"))))</f>
        <v>Isi Sasaran</v>
      </c>
      <c r="K192" s="595" t="s">
        <v>26</v>
      </c>
      <c r="L192" s="596" t="str">
        <f>IF($D$188="Y/T","Isi Sasaran",IF($E$188=0,0,IF(K192="Y",1,IF(K192="T",0,"Isi Dulu"))))</f>
        <v>Isi Sasaran</v>
      </c>
      <c r="M192" s="850"/>
      <c r="N192" s="853"/>
      <c r="O192" s="517"/>
      <c r="P192" s="517"/>
      <c r="Q192" s="517"/>
      <c r="R192" s="517"/>
    </row>
    <row r="193" spans="2:18" s="527" customFormat="1" ht="15.75">
      <c r="B193" s="836">
        <v>18</v>
      </c>
      <c r="C193" s="839"/>
      <c r="D193" s="857" t="s">
        <v>26</v>
      </c>
      <c r="E193" s="854" t="str">
        <f>IF(D193="Y",1,IF(D193="T",0,IF(D193="Y/T","Belum diisi","Error")))</f>
        <v>Belum diisi</v>
      </c>
      <c r="F193" s="528">
        <v>1</v>
      </c>
      <c r="G193" s="529"/>
      <c r="H193" s="600" t="str">
        <f t="shared" si="3"/>
        <v>Belum Diisi</v>
      </c>
      <c r="I193" s="590" t="s">
        <v>26</v>
      </c>
      <c r="J193" s="591" t="str">
        <f>IF($D$193="Y/T","Isi Sasaran",IF($E$193=0,0,IF(I193="Y",1,IF(I193="T",0,"Isi Dulu"))))</f>
        <v>Isi Sasaran</v>
      </c>
      <c r="K193" s="590" t="s">
        <v>26</v>
      </c>
      <c r="L193" s="591" t="str">
        <f>IF($D$193="Y/T","Isi Sasaran",IF($E$193=0,0,IF(K193="Y",1,IF(K193="T",0,"Isi Dulu"))))</f>
        <v>Isi Sasaran</v>
      </c>
      <c r="M193" s="848" t="s">
        <v>26</v>
      </c>
      <c r="N193" s="851" t="str">
        <f>IF(M193="Y",1,IF(M193="T",0,IF(M193="Y/T","Belum diisi","Error")))</f>
        <v>Belum diisi</v>
      </c>
      <c r="O193" s="517"/>
      <c r="P193" s="517"/>
      <c r="Q193" s="517"/>
      <c r="R193" s="517"/>
    </row>
    <row r="194" spans="2:18" s="527" customFormat="1" ht="15.75">
      <c r="B194" s="837"/>
      <c r="C194" s="840"/>
      <c r="D194" s="858"/>
      <c r="E194" s="855"/>
      <c r="F194" s="549">
        <v>2</v>
      </c>
      <c r="G194" s="550"/>
      <c r="H194" s="598" t="str">
        <f t="shared" si="3"/>
        <v>Belum Diisi</v>
      </c>
      <c r="I194" s="592" t="s">
        <v>26</v>
      </c>
      <c r="J194" s="593" t="str">
        <f>IF($D$193="Y/T","Isi Sasaran",IF($E$193=0,0,IF(I194="Y",1,IF(I194="T",0,"Isi Dulu"))))</f>
        <v>Isi Sasaran</v>
      </c>
      <c r="K194" s="592" t="s">
        <v>26</v>
      </c>
      <c r="L194" s="593" t="str">
        <f>IF($D$193="Y/T","Isi Sasaran",IF($E$193=0,0,IF(K194="Y",1,IF(K194="T",0,"Isi Dulu"))))</f>
        <v>Isi Sasaran</v>
      </c>
      <c r="M194" s="849"/>
      <c r="N194" s="852"/>
      <c r="O194" s="517"/>
      <c r="P194" s="517"/>
      <c r="Q194" s="517"/>
      <c r="R194" s="517"/>
    </row>
    <row r="195" spans="2:18" s="527" customFormat="1" ht="15.75">
      <c r="B195" s="837"/>
      <c r="C195" s="840"/>
      <c r="D195" s="858"/>
      <c r="E195" s="855"/>
      <c r="F195" s="549">
        <v>3</v>
      </c>
      <c r="G195" s="550"/>
      <c r="H195" s="598" t="str">
        <f t="shared" si="3"/>
        <v>Belum Diisi</v>
      </c>
      <c r="I195" s="592" t="s">
        <v>26</v>
      </c>
      <c r="J195" s="593" t="str">
        <f>IF($D$193="Y/T","Isi Sasaran",IF($E$193=0,0,IF(I195="Y",1,IF(I195="T",0,"Isi Dulu"))))</f>
        <v>Isi Sasaran</v>
      </c>
      <c r="K195" s="592" t="s">
        <v>26</v>
      </c>
      <c r="L195" s="593" t="str">
        <f>IF($D$193="Y/T","Isi Sasaran",IF($E$193=0,0,IF(K195="Y",1,IF(K195="T",0,"Isi Dulu"))))</f>
        <v>Isi Sasaran</v>
      </c>
      <c r="M195" s="849"/>
      <c r="N195" s="852"/>
      <c r="O195" s="517"/>
      <c r="P195" s="517"/>
      <c r="Q195" s="517"/>
      <c r="R195" s="517"/>
    </row>
    <row r="196" spans="2:18" s="527" customFormat="1" ht="15.75">
      <c r="B196" s="837"/>
      <c r="C196" s="840"/>
      <c r="D196" s="858"/>
      <c r="E196" s="855"/>
      <c r="F196" s="549">
        <v>4</v>
      </c>
      <c r="G196" s="550"/>
      <c r="H196" s="598" t="str">
        <f t="shared" si="3"/>
        <v>Belum Diisi</v>
      </c>
      <c r="I196" s="592" t="s">
        <v>26</v>
      </c>
      <c r="J196" s="593" t="str">
        <f>IF($D$193="Y/T","Isi Sasaran",IF($E$193=0,0,IF(I196="Y",1,IF(I196="T",0,"Isi Dulu"))))</f>
        <v>Isi Sasaran</v>
      </c>
      <c r="K196" s="592" t="s">
        <v>26</v>
      </c>
      <c r="L196" s="593" t="str">
        <f>IF($D$193="Y/T","Isi Sasaran",IF($E$193=0,0,IF(K196="Y",1,IF(K196="T",0,"Isi Dulu"))))</f>
        <v>Isi Sasaran</v>
      </c>
      <c r="M196" s="849"/>
      <c r="N196" s="852"/>
      <c r="O196" s="517"/>
      <c r="P196" s="517"/>
      <c r="Q196" s="517"/>
      <c r="R196" s="517"/>
    </row>
    <row r="197" spans="2:18" s="527" customFormat="1" ht="15.75">
      <c r="B197" s="838"/>
      <c r="C197" s="841"/>
      <c r="D197" s="859"/>
      <c r="E197" s="856"/>
      <c r="F197" s="569">
        <v>5</v>
      </c>
      <c r="G197" s="570"/>
      <c r="H197" s="599" t="str">
        <f t="shared" si="3"/>
        <v>Belum Diisi</v>
      </c>
      <c r="I197" s="595" t="s">
        <v>26</v>
      </c>
      <c r="J197" s="596" t="str">
        <f>IF($D$193="Y/T","Isi Sasaran",IF($E$193=0,0,IF(I197="Y",1,IF(I197="T",0,"Isi Dulu"))))</f>
        <v>Isi Sasaran</v>
      </c>
      <c r="K197" s="595" t="s">
        <v>26</v>
      </c>
      <c r="L197" s="596" t="str">
        <f>IF($D$193="Y/T","Isi Sasaran",IF($E$193=0,0,IF(K197="Y",1,IF(K197="T",0,"Isi Dulu"))))</f>
        <v>Isi Sasaran</v>
      </c>
      <c r="M197" s="850"/>
      <c r="N197" s="853"/>
      <c r="O197" s="517"/>
      <c r="P197" s="517"/>
      <c r="Q197" s="517"/>
      <c r="R197" s="517"/>
    </row>
    <row r="198" spans="2:18" s="527" customFormat="1" ht="15.75">
      <c r="B198" s="836">
        <v>19</v>
      </c>
      <c r="C198" s="839"/>
      <c r="D198" s="857" t="s">
        <v>26</v>
      </c>
      <c r="E198" s="854" t="str">
        <f>IF(D198="Y",1,IF(D198="T",0,IF(D198="Y/T","Belum diisi","Error")))</f>
        <v>Belum diisi</v>
      </c>
      <c r="F198" s="528">
        <v>1</v>
      </c>
      <c r="G198" s="529"/>
      <c r="H198" s="600" t="str">
        <f t="shared" si="3"/>
        <v>Belum Diisi</v>
      </c>
      <c r="I198" s="590" t="s">
        <v>26</v>
      </c>
      <c r="J198" s="591" t="str">
        <f>IF($D$198="Y/T","Isi Sasaran",IF($E$198=0,0,IF(I198="Y",1,IF(I198="T",0,"Isi Dulu"))))</f>
        <v>Isi Sasaran</v>
      </c>
      <c r="K198" s="590" t="s">
        <v>26</v>
      </c>
      <c r="L198" s="591" t="str">
        <f>IF($D$198="Y/T","Isi Sasaran",IF($E$198=0,0,IF(K198="Y",1,IF(K198="T",0,"Isi Dulu"))))</f>
        <v>Isi Sasaran</v>
      </c>
      <c r="M198" s="848" t="s">
        <v>26</v>
      </c>
      <c r="N198" s="851" t="str">
        <f>IF(M198="Y",1,IF(M198="T",0,IF(M198="Y/T","Belum diisi","Error")))</f>
        <v>Belum diisi</v>
      </c>
      <c r="O198" s="517"/>
      <c r="P198" s="517"/>
      <c r="Q198" s="517"/>
      <c r="R198" s="517"/>
    </row>
    <row r="199" spans="2:18" s="527" customFormat="1" ht="15.75">
      <c r="B199" s="837"/>
      <c r="C199" s="840"/>
      <c r="D199" s="858"/>
      <c r="E199" s="855"/>
      <c r="F199" s="549">
        <v>2</v>
      </c>
      <c r="G199" s="550"/>
      <c r="H199" s="598" t="str">
        <f t="shared" si="3"/>
        <v>Belum Diisi</v>
      </c>
      <c r="I199" s="592" t="s">
        <v>26</v>
      </c>
      <c r="J199" s="593" t="str">
        <f>IF($D$198="Y/T","Isi Sasaran",IF($E$198=0,0,IF(I199="Y",1,IF(I199="T",0,"Isi Dulu"))))</f>
        <v>Isi Sasaran</v>
      </c>
      <c r="K199" s="592" t="s">
        <v>26</v>
      </c>
      <c r="L199" s="593" t="str">
        <f>IF($D$198="Y/T","Isi Sasaran",IF($E$198=0,0,IF(K199="Y",1,IF(K199="T",0,"Isi Dulu"))))</f>
        <v>Isi Sasaran</v>
      </c>
      <c r="M199" s="849"/>
      <c r="N199" s="852"/>
      <c r="O199" s="517"/>
      <c r="P199" s="517"/>
      <c r="Q199" s="517"/>
      <c r="R199" s="517"/>
    </row>
    <row r="200" spans="2:18" s="527" customFormat="1" ht="15.75">
      <c r="B200" s="837"/>
      <c r="C200" s="840"/>
      <c r="D200" s="858"/>
      <c r="E200" s="855"/>
      <c r="F200" s="549">
        <v>3</v>
      </c>
      <c r="G200" s="550"/>
      <c r="H200" s="598" t="str">
        <f t="shared" si="3"/>
        <v>Belum Diisi</v>
      </c>
      <c r="I200" s="592" t="s">
        <v>26</v>
      </c>
      <c r="J200" s="593" t="str">
        <f>IF($D$198="Y/T","Isi Sasaran",IF($E$198=0,0,IF(I200="Y",1,IF(I200="T",0,"Isi Dulu"))))</f>
        <v>Isi Sasaran</v>
      </c>
      <c r="K200" s="592" t="s">
        <v>26</v>
      </c>
      <c r="L200" s="593" t="str">
        <f>IF($D$198="Y/T","Isi Sasaran",IF($E$198=0,0,IF(K200="Y",1,IF(K200="T",0,"Isi Dulu"))))</f>
        <v>Isi Sasaran</v>
      </c>
      <c r="M200" s="849"/>
      <c r="N200" s="852"/>
      <c r="O200" s="517"/>
      <c r="P200" s="517"/>
      <c r="Q200" s="517"/>
      <c r="R200" s="517"/>
    </row>
    <row r="201" spans="2:18" s="527" customFormat="1" ht="15.75">
      <c r="B201" s="837"/>
      <c r="C201" s="840"/>
      <c r="D201" s="858"/>
      <c r="E201" s="855"/>
      <c r="F201" s="549">
        <v>4</v>
      </c>
      <c r="G201" s="550"/>
      <c r="H201" s="598" t="str">
        <f t="shared" si="3"/>
        <v>Belum Diisi</v>
      </c>
      <c r="I201" s="592" t="s">
        <v>26</v>
      </c>
      <c r="J201" s="593" t="str">
        <f>IF($D$198="Y/T","Isi Sasaran",IF($E$198=0,0,IF(I201="Y",1,IF(I201="T",0,"Isi Dulu"))))</f>
        <v>Isi Sasaran</v>
      </c>
      <c r="K201" s="592" t="s">
        <v>26</v>
      </c>
      <c r="L201" s="593" t="str">
        <f>IF($D$198="Y/T","Isi Sasaran",IF($E$198=0,0,IF(K201="Y",1,IF(K201="T",0,"Isi Dulu"))))</f>
        <v>Isi Sasaran</v>
      </c>
      <c r="M201" s="849"/>
      <c r="N201" s="852"/>
      <c r="O201" s="517"/>
      <c r="P201" s="517"/>
      <c r="Q201" s="517"/>
      <c r="R201" s="517"/>
    </row>
    <row r="202" spans="2:18" s="527" customFormat="1" ht="15.75">
      <c r="B202" s="838"/>
      <c r="C202" s="841"/>
      <c r="D202" s="859"/>
      <c r="E202" s="856"/>
      <c r="F202" s="569">
        <v>5</v>
      </c>
      <c r="G202" s="570"/>
      <c r="H202" s="599" t="str">
        <f t="shared" si="3"/>
        <v>Belum Diisi</v>
      </c>
      <c r="I202" s="595" t="s">
        <v>26</v>
      </c>
      <c r="J202" s="596" t="str">
        <f>IF($D$198="Y/T","Isi Sasaran",IF($E$198=0,0,IF(I202="Y",1,IF(I202="T",0,"Isi Dulu"))))</f>
        <v>Isi Sasaran</v>
      </c>
      <c r="K202" s="595" t="s">
        <v>26</v>
      </c>
      <c r="L202" s="596" t="str">
        <f>IF($D$198="Y/T","Isi Sasaran",IF($E$198=0,0,IF(K202="Y",1,IF(K202="T",0,"Isi Dulu"))))</f>
        <v>Isi Sasaran</v>
      </c>
      <c r="M202" s="850"/>
      <c r="N202" s="853"/>
      <c r="O202" s="517"/>
      <c r="P202" s="517"/>
      <c r="Q202" s="517"/>
      <c r="R202" s="517"/>
    </row>
    <row r="203" spans="2:18" s="527" customFormat="1" ht="15.75">
      <c r="B203" s="836">
        <v>20</v>
      </c>
      <c r="C203" s="839"/>
      <c r="D203" s="857" t="s">
        <v>26</v>
      </c>
      <c r="E203" s="854" t="str">
        <f>IF(D203="Y",1,IF(D203="T",0,IF(D203="Y/T","Belum diisi","Error")))</f>
        <v>Belum diisi</v>
      </c>
      <c r="F203" s="528">
        <v>1</v>
      </c>
      <c r="G203" s="529"/>
      <c r="H203" s="600" t="str">
        <f t="shared" si="3"/>
        <v>Belum Diisi</v>
      </c>
      <c r="I203" s="590" t="s">
        <v>26</v>
      </c>
      <c r="J203" s="591" t="str">
        <f>IF($D$203="Y/T","Isi Sasaran",IF($E$203=0,0,IF(I203="Y",1,IF(I203="T",0,"Isi Dulu"))))</f>
        <v>Isi Sasaran</v>
      </c>
      <c r="K203" s="590" t="s">
        <v>26</v>
      </c>
      <c r="L203" s="591" t="str">
        <f>IF($D$203="Y/T","Isi Sasaran",IF($E$203=0,0,IF(K203="Y",1,IF(K203="T",0,"Isi Dulu"))))</f>
        <v>Isi Sasaran</v>
      </c>
      <c r="M203" s="848" t="s">
        <v>26</v>
      </c>
      <c r="N203" s="851" t="str">
        <f>IF(M203="Y",1,IF(M203="T",0,IF(M203="Y/T","Belum diisi","Error")))</f>
        <v>Belum diisi</v>
      </c>
      <c r="O203" s="517"/>
      <c r="P203" s="517"/>
      <c r="Q203" s="517"/>
      <c r="R203" s="517"/>
    </row>
    <row r="204" spans="2:18" s="527" customFormat="1" ht="15.75">
      <c r="B204" s="837"/>
      <c r="C204" s="840"/>
      <c r="D204" s="858"/>
      <c r="E204" s="855"/>
      <c r="F204" s="549">
        <v>2</v>
      </c>
      <c r="G204" s="550"/>
      <c r="H204" s="598" t="str">
        <f t="shared" si="3"/>
        <v>Belum Diisi</v>
      </c>
      <c r="I204" s="592" t="s">
        <v>26</v>
      </c>
      <c r="J204" s="593" t="str">
        <f>IF($D$203="Y/T","Isi Sasaran",IF($E$203=0,0,IF(I204="Y",1,IF(I204="T",0,"Isi Dulu"))))</f>
        <v>Isi Sasaran</v>
      </c>
      <c r="K204" s="592" t="s">
        <v>26</v>
      </c>
      <c r="L204" s="593" t="str">
        <f>IF($D$203="Y/T","Isi Sasaran",IF($E$203=0,0,IF(K204="Y",1,IF(K204="T",0,"Isi Dulu"))))</f>
        <v>Isi Sasaran</v>
      </c>
      <c r="M204" s="849"/>
      <c r="N204" s="852"/>
      <c r="O204" s="517"/>
      <c r="P204" s="517"/>
      <c r="Q204" s="517"/>
      <c r="R204" s="517"/>
    </row>
    <row r="205" spans="2:18" s="527" customFormat="1" ht="15.75">
      <c r="B205" s="837"/>
      <c r="C205" s="840"/>
      <c r="D205" s="858"/>
      <c r="E205" s="855"/>
      <c r="F205" s="549">
        <v>3</v>
      </c>
      <c r="G205" s="550"/>
      <c r="H205" s="598" t="str">
        <f t="shared" si="3"/>
        <v>Belum Diisi</v>
      </c>
      <c r="I205" s="592" t="s">
        <v>26</v>
      </c>
      <c r="J205" s="593" t="str">
        <f>IF($D$203="Y/T","Isi Sasaran",IF($E$203=0,0,IF(I205="Y",1,IF(I205="T",0,"Isi Dulu"))))</f>
        <v>Isi Sasaran</v>
      </c>
      <c r="K205" s="592" t="s">
        <v>26</v>
      </c>
      <c r="L205" s="593" t="str">
        <f>IF($D$203="Y/T","Isi Sasaran",IF($E$203=0,0,IF(K205="Y",1,IF(K205="T",0,"Isi Dulu"))))</f>
        <v>Isi Sasaran</v>
      </c>
      <c r="M205" s="849"/>
      <c r="N205" s="852"/>
      <c r="O205" s="517"/>
      <c r="P205" s="517"/>
      <c r="Q205" s="517"/>
      <c r="R205" s="517"/>
    </row>
    <row r="206" spans="2:18" s="527" customFormat="1" ht="15.75">
      <c r="B206" s="837"/>
      <c r="C206" s="840"/>
      <c r="D206" s="858"/>
      <c r="E206" s="855"/>
      <c r="F206" s="549">
        <v>4</v>
      </c>
      <c r="G206" s="550"/>
      <c r="H206" s="598" t="str">
        <f t="shared" si="3"/>
        <v>Belum Diisi</v>
      </c>
      <c r="I206" s="592" t="s">
        <v>26</v>
      </c>
      <c r="J206" s="593" t="str">
        <f>IF($D$203="Y/T","Isi Sasaran",IF($E$203=0,0,IF(I206="Y",1,IF(I206="T",0,"Isi Dulu"))))</f>
        <v>Isi Sasaran</v>
      </c>
      <c r="K206" s="592" t="s">
        <v>26</v>
      </c>
      <c r="L206" s="593" t="str">
        <f>IF($D$203="Y/T","Isi Sasaran",IF($E$203=0,0,IF(K206="Y",1,IF(K206="T",0,"Isi Dulu"))))</f>
        <v>Isi Sasaran</v>
      </c>
      <c r="M206" s="849"/>
      <c r="N206" s="852"/>
      <c r="O206" s="517"/>
      <c r="P206" s="517"/>
      <c r="Q206" s="517"/>
      <c r="R206" s="517"/>
    </row>
    <row r="207" spans="2:18" s="527" customFormat="1" ht="15.75">
      <c r="B207" s="838"/>
      <c r="C207" s="841"/>
      <c r="D207" s="859"/>
      <c r="E207" s="856"/>
      <c r="F207" s="569">
        <v>5</v>
      </c>
      <c r="G207" s="570"/>
      <c r="H207" s="599" t="str">
        <f t="shared" si="3"/>
        <v>Belum Diisi</v>
      </c>
      <c r="I207" s="595" t="s">
        <v>26</v>
      </c>
      <c r="J207" s="596" t="str">
        <f>IF($D$203="Y/T","Isi Sasaran",IF($E$203=0,0,IF(I207="Y",1,IF(I207="T",0,"Isi Dulu"))))</f>
        <v>Isi Sasaran</v>
      </c>
      <c r="K207" s="595" t="s">
        <v>26</v>
      </c>
      <c r="L207" s="596" t="str">
        <f>IF($D$203="Y/T","Isi Sasaran",IF($E$203=0,0,IF(K207="Y",1,IF(K207="T",0,"Isi Dulu"))))</f>
        <v>Isi Sasaran</v>
      </c>
      <c r="M207" s="850"/>
      <c r="N207" s="853"/>
      <c r="O207" s="517"/>
      <c r="P207" s="517"/>
      <c r="Q207" s="517"/>
      <c r="R207" s="517"/>
    </row>
    <row r="208" spans="2:18" s="527" customFormat="1" ht="15.75">
      <c r="B208" s="580"/>
      <c r="C208" s="581"/>
      <c r="D208" s="582"/>
      <c r="E208" s="605" t="e">
        <f>AVERAGE(E108:E207)</f>
        <v>#DIV/0!</v>
      </c>
      <c r="F208" s="580"/>
      <c r="G208" s="583"/>
      <c r="H208" s="602" t="e">
        <f>(IF($D108="Y/T",0,AVERAGE(H108:H112))+IF($D113="Y/T",0,AVERAGE(H113:H117))+IF($D118="Y/T",0,AVERAGE(H118:H122))+IF($D123="Y/T",0,AVERAGE(H123:H127))+IF($D128="Y/T",0,AVERAGE(H128:H132))+IF($D133="Y/T",0,AVERAGE(H133:H137))+IF($D138="Y/T",0,AVERAGE(H138:H142))+IF($D143="Y/T",0,AVERAGE(H143:H147))+IF($D148="Y/T",0,AVERAGE(H148:H152))+IF($D153="Y/T",0,AVERAGE(H153:H157))+IF($D158="Y/T",0,AVERAGE(H158:H162))+IF($D163="Y/T",0,AVERAGE(H163:H167))+IF($D168="Y/T",0,AVERAGE(H168:H172))+IF($D173="Y/T",0,AVERAGE(H173:H177))+IF($D178="Y/T",0,AVERAGE(H178:H182))+IF($D183="Y/T",0,AVERAGE(H183:H187))+IF($D188="Y/T",0,AVERAGE(H188:H192))+IF($D193="Y/T",0,AVERAGE(H193:H197))+IF($D198="Y/T",0,AVERAGE(H198:H202))+IF($D203="Y/T",0,AVERAGE(H203:H207)))/(COUNTIF($D108:$D207,"Y")+COUNTIF($D108:$D207,"T"))</f>
        <v>#DIV/0!</v>
      </c>
      <c r="I208" s="582"/>
      <c r="J208" s="602" t="e">
        <f>(IF($D108="Y/T",0,AVERAGE(J108:J112))+IF($D113="Y/T",0,AVERAGE(J113:J117))+IF($D118="Y/T",0,AVERAGE(J118:J122))+IF($D123="Y/T",0,AVERAGE(J123:J127))+IF($D128="Y/T",0,AVERAGE(J128:J132))+IF($D133="Y/T",0,AVERAGE(J133:J137))+IF($D138="Y/T",0,AVERAGE(J138:J142))+IF($D143="Y/T",0,AVERAGE(J143:J147))+IF($D148="Y/T",0,AVERAGE(J148:J152))+IF($D153="Y/T",0,AVERAGE(J153:J157))+IF($D158="Y/T",0,AVERAGE(J158:J162))+IF($D163="Y/T",0,AVERAGE(J163:J167))+IF($D168="Y/T",0,AVERAGE(J168:J172))+IF($D173="Y/T",0,AVERAGE(J173:J177))+IF($D178="Y/T",0,AVERAGE(J178:J182))+IF($D183="Y/T",0,AVERAGE(J183:J187))+IF($D188="Y/T",0,AVERAGE(J188:J192))+IF($D193="Y/T",0,AVERAGE(J193:J197))+IF($D198="Y/T",0,AVERAGE(J198:J202))+IF($D203="Y/T",0,AVERAGE(J203:J207)))/(COUNTIF($D108:$D207,"Y")+COUNTIF($D108:$D207,"T"))</f>
        <v>#DIV/0!</v>
      </c>
      <c r="K208" s="582"/>
      <c r="L208" s="602" t="e">
        <f>(IF($D108="Y/T",0,AVERAGE(L108:L112))+IF($D113="Y/T",0,AVERAGE(L113:L117))+IF($D118="Y/T",0,AVERAGE(L118:L122))+IF($D123="Y/T",0,AVERAGE(L123:L127))+IF($D128="Y/T",0,AVERAGE(L128:L132))+IF($D133="Y/T",0,AVERAGE(L133:L137))+IF($D138="Y/T",0,AVERAGE(L138:L142))+IF($D143="Y/T",0,AVERAGE(L143:L147))+IF($D148="Y/T",0,AVERAGE(L148:L152))+IF($D153="Y/T",0,AVERAGE(L153:L157))+IF($D158="Y/T",0,AVERAGE(L158:L162))+IF($D163="Y/T",0,AVERAGE(L163:L167))+IF($D168="Y/T",0,AVERAGE(L168:L172))+IF($D173="Y/T",0,AVERAGE(L173:L177))+IF($D178="Y/T",0,AVERAGE(L178:L182))+IF($D183="Y/T",0,AVERAGE(L183:L187))+IF($D188="Y/T",0,AVERAGE(L188:L192))+IF($D193="Y/T",0,AVERAGE(L193:L197))+IF($D198="Y/T",0,AVERAGE(L198:L202))+IF($D203="Y/T",0,AVERAGE(L203:L207)))/(COUNTIF($D108:$D207,"Y")+COUNTIF($D108:$D207,"T"))</f>
        <v>#DIV/0!</v>
      </c>
      <c r="M208" s="606"/>
      <c r="N208" s="602" t="e">
        <f>AVERAGE(N108:N207)</f>
        <v>#DIV/0!</v>
      </c>
      <c r="O208" s="517"/>
      <c r="P208" s="517"/>
      <c r="Q208" s="517"/>
      <c r="R208" s="517"/>
    </row>
    <row r="209" spans="2:18" s="527" customFormat="1" ht="15.75">
      <c r="B209" s="865" t="s">
        <v>507</v>
      </c>
      <c r="C209" s="865"/>
      <c r="D209" s="865"/>
      <c r="E209" s="865"/>
      <c r="F209" s="865"/>
      <c r="G209" s="865"/>
      <c r="H209" s="865"/>
      <c r="I209" s="865"/>
      <c r="J209" s="865"/>
      <c r="K209" s="865"/>
      <c r="L209" s="865"/>
      <c r="M209" s="865"/>
      <c r="N209" s="866"/>
      <c r="O209" s="517"/>
      <c r="P209" s="517"/>
      <c r="Q209" s="517"/>
      <c r="R209" s="517"/>
    </row>
    <row r="210" spans="2:18" s="527" customFormat="1" ht="15.75">
      <c r="B210" s="836">
        <v>1</v>
      </c>
      <c r="C210" s="839"/>
      <c r="D210" s="857" t="s">
        <v>26</v>
      </c>
      <c r="E210" s="854" t="str">
        <f>IF(D210="Y",1,IF(D210="T",0,IF(D210="Y/T","Belum diisi","Error")))</f>
        <v>Belum diisi</v>
      </c>
      <c r="F210" s="528">
        <v>1</v>
      </c>
      <c r="G210" s="529"/>
      <c r="H210" s="589" t="str">
        <f>IF(OR(J210="Isi Dulu",L210="Isi Dulu",J210="Isi Sasaran",L210="Isi Sasaran"),"Belum Diisi",IF(SUM(J210,L210)=2,1,IF(SUM(J210,L210)=1,0,IF(SUM(J210,L210)=0,0,"Error"))))</f>
        <v>Belum Diisi</v>
      </c>
      <c r="I210" s="590" t="s">
        <v>26</v>
      </c>
      <c r="J210" s="591" t="str">
        <f>IF($D$210="Y/T","Isi Sasaran",IF($E$210=0,0,IF(I210="Y",1,IF(I210="T",0,"Isi Dulu"))))</f>
        <v>Isi Sasaran</v>
      </c>
      <c r="K210" s="590" t="s">
        <v>26</v>
      </c>
      <c r="L210" s="591" t="str">
        <f>IF($D$210="Y/T","Isi Sasaran",IF($E$210=0,0,IF(K210="Y",1,IF(K210="T",0,"Isi Dulu"))))</f>
        <v>Isi Sasaran</v>
      </c>
      <c r="M210" s="848" t="s">
        <v>26</v>
      </c>
      <c r="N210" s="851" t="str">
        <f>IF(M210="Y",1,IF(M210="T",0,IF(M210="Y/T","Belum diisi","Error")))</f>
        <v>Belum diisi</v>
      </c>
      <c r="O210" s="517"/>
      <c r="P210" s="517"/>
      <c r="Q210" s="517"/>
      <c r="R210" s="517"/>
    </row>
    <row r="211" spans="2:18" s="527" customFormat="1" ht="15.75">
      <c r="B211" s="837"/>
      <c r="C211" s="840"/>
      <c r="D211" s="858"/>
      <c r="E211" s="855"/>
      <c r="F211" s="549">
        <v>2</v>
      </c>
      <c r="G211" s="550"/>
      <c r="H211" s="589" t="str">
        <f t="shared" ref="H211:H274" si="4">IF(OR(J211="Isi Dulu",L211="Isi Dulu",J211="Isi Sasaran",L211="Isi Sasaran"),"Belum Diisi",IF(SUM(J211,L211)=2,1,IF(SUM(J211,L211)=1,0,IF(SUM(J211,L211)=0,0,"Error"))))</f>
        <v>Belum Diisi</v>
      </c>
      <c r="I211" s="592" t="s">
        <v>26</v>
      </c>
      <c r="J211" s="593" t="str">
        <f>IF($D$210="Y/T","Isi Sasaran",IF($E$210=0,0,IF(I211="Y",1,IF(I211="T",0,"Isi Dulu"))))</f>
        <v>Isi Sasaran</v>
      </c>
      <c r="K211" s="592" t="s">
        <v>26</v>
      </c>
      <c r="L211" s="593" t="str">
        <f>IF($D$210="Y/T","Isi Sasaran",IF($E$210=0,0,IF(K211="Y",1,IF(K211="T",0,"Isi Dulu"))))</f>
        <v>Isi Sasaran</v>
      </c>
      <c r="M211" s="849"/>
      <c r="N211" s="852"/>
      <c r="O211" s="517"/>
      <c r="P211" s="517"/>
      <c r="Q211" s="517"/>
      <c r="R211" s="517"/>
    </row>
    <row r="212" spans="2:18" s="527" customFormat="1" ht="15.75">
      <c r="B212" s="837"/>
      <c r="C212" s="840"/>
      <c r="D212" s="858"/>
      <c r="E212" s="855"/>
      <c r="F212" s="549">
        <v>3</v>
      </c>
      <c r="G212" s="550"/>
      <c r="H212" s="589" t="str">
        <f t="shared" si="4"/>
        <v>Belum Diisi</v>
      </c>
      <c r="I212" s="592" t="s">
        <v>26</v>
      </c>
      <c r="J212" s="593" t="str">
        <f>IF($D$210="Y/T","Isi Sasaran",IF($E$210=0,0,IF(I212="Y",1,IF(I212="T",0,"Isi Dulu"))))</f>
        <v>Isi Sasaran</v>
      </c>
      <c r="K212" s="592" t="s">
        <v>26</v>
      </c>
      <c r="L212" s="593" t="str">
        <f>IF($D$210="Y/T","Isi Sasaran",IF($E$210=0,0,IF(K212="Y",1,IF(K212="T",0,"Isi Dulu"))))</f>
        <v>Isi Sasaran</v>
      </c>
      <c r="M212" s="849"/>
      <c r="N212" s="852"/>
      <c r="O212" s="517"/>
      <c r="P212" s="517"/>
      <c r="Q212" s="517"/>
      <c r="R212" s="517"/>
    </row>
    <row r="213" spans="2:18" s="527" customFormat="1" ht="15.75">
      <c r="B213" s="837"/>
      <c r="C213" s="840"/>
      <c r="D213" s="858"/>
      <c r="E213" s="855"/>
      <c r="F213" s="549">
        <v>4</v>
      </c>
      <c r="G213" s="550"/>
      <c r="H213" s="589" t="str">
        <f t="shared" si="4"/>
        <v>Belum Diisi</v>
      </c>
      <c r="I213" s="592" t="s">
        <v>26</v>
      </c>
      <c r="J213" s="593" t="str">
        <f>IF($D$210="Y/T","Isi Sasaran",IF($E$210=0,0,IF(I213="Y",1,IF(I213="T",0,"Isi Dulu"))))</f>
        <v>Isi Sasaran</v>
      </c>
      <c r="K213" s="592" t="s">
        <v>26</v>
      </c>
      <c r="L213" s="593" t="str">
        <f>IF($D$210="Y/T","Isi Sasaran",IF($E$210=0,0,IF(K213="Y",1,IF(K213="T",0,"Isi Dulu"))))</f>
        <v>Isi Sasaran</v>
      </c>
      <c r="M213" s="849"/>
      <c r="N213" s="852"/>
      <c r="O213" s="517"/>
      <c r="P213" s="517"/>
      <c r="Q213" s="517"/>
      <c r="R213" s="517"/>
    </row>
    <row r="214" spans="2:18" s="527" customFormat="1" ht="15.75">
      <c r="B214" s="838"/>
      <c r="C214" s="841"/>
      <c r="D214" s="859"/>
      <c r="E214" s="856"/>
      <c r="F214" s="569">
        <v>5</v>
      </c>
      <c r="G214" s="570"/>
      <c r="H214" s="594" t="str">
        <f t="shared" si="4"/>
        <v>Belum Diisi</v>
      </c>
      <c r="I214" s="595" t="s">
        <v>26</v>
      </c>
      <c r="J214" s="596" t="str">
        <f>IF($D$210="Y/T","Isi Sasaran",IF($E$210=0,0,IF(I214="Y",1,IF(I214="T",0,"Isi Dulu"))))</f>
        <v>Isi Sasaran</v>
      </c>
      <c r="K214" s="595" t="s">
        <v>26</v>
      </c>
      <c r="L214" s="596" t="str">
        <f>IF($D$210="Y/T","Isi Sasaran",IF($E$210=0,0,IF(K214="Y",1,IF(K214="T",0,"Isi Dulu"))))</f>
        <v>Isi Sasaran</v>
      </c>
      <c r="M214" s="850"/>
      <c r="N214" s="853"/>
      <c r="O214" s="517"/>
      <c r="P214" s="517"/>
      <c r="Q214" s="517"/>
      <c r="R214" s="517"/>
    </row>
    <row r="215" spans="2:18" s="527" customFormat="1" ht="15.75">
      <c r="B215" s="836">
        <v>2</v>
      </c>
      <c r="C215" s="839"/>
      <c r="D215" s="857" t="s">
        <v>26</v>
      </c>
      <c r="E215" s="854" t="str">
        <f>IF(D215="Y",1,IF(D215="T",0,IF(D215="Y/T","Belum diisi","Error")))</f>
        <v>Belum diisi</v>
      </c>
      <c r="F215" s="528">
        <v>1</v>
      </c>
      <c r="G215" s="529"/>
      <c r="H215" s="597" t="str">
        <f t="shared" si="4"/>
        <v>Belum Diisi</v>
      </c>
      <c r="I215" s="590" t="s">
        <v>26</v>
      </c>
      <c r="J215" s="591" t="str">
        <f>IF($D$215="Y/T","Isi Sasaran",IF($E$215=0,0,IF(I215="Y",1,IF(I215="T",0,"Isi Dulu"))))</f>
        <v>Isi Sasaran</v>
      </c>
      <c r="K215" s="590" t="s">
        <v>26</v>
      </c>
      <c r="L215" s="591" t="str">
        <f>IF($D$215="Y/T","Isi Sasaran",IF($E$215=0,0,IF(K215="Y",1,IF(K215="T",0,"Isi Dulu"))))</f>
        <v>Isi Sasaran</v>
      </c>
      <c r="M215" s="848" t="s">
        <v>26</v>
      </c>
      <c r="N215" s="851" t="str">
        <f>IF(M215="Y",1,IF(M215="T",0,IF(M215="Y/T","Belum diisi","Error")))</f>
        <v>Belum diisi</v>
      </c>
      <c r="O215" s="517"/>
      <c r="P215" s="517"/>
      <c r="Q215" s="517"/>
      <c r="R215" s="517"/>
    </row>
    <row r="216" spans="2:18" s="527" customFormat="1" ht="15.75">
      <c r="B216" s="837"/>
      <c r="C216" s="840"/>
      <c r="D216" s="858"/>
      <c r="E216" s="855"/>
      <c r="F216" s="549">
        <v>2</v>
      </c>
      <c r="G216" s="550"/>
      <c r="H216" s="598" t="str">
        <f t="shared" si="4"/>
        <v>Belum Diisi</v>
      </c>
      <c r="I216" s="592" t="s">
        <v>26</v>
      </c>
      <c r="J216" s="593" t="str">
        <f>IF($D$215="Y/T","Isi Sasaran",IF($E$215=0,0,IF(I216="Y",1,IF(I216="T",0,"Isi Dulu"))))</f>
        <v>Isi Sasaran</v>
      </c>
      <c r="K216" s="592" t="s">
        <v>26</v>
      </c>
      <c r="L216" s="593" t="str">
        <f>IF($D$215="Y/T","Isi Sasaran",IF($E$215=0,0,IF(K216="Y",1,IF(K216="T",0,"Isi Dulu"))))</f>
        <v>Isi Sasaran</v>
      </c>
      <c r="M216" s="849"/>
      <c r="N216" s="852"/>
      <c r="O216" s="517"/>
      <c r="P216" s="517"/>
      <c r="Q216" s="517"/>
      <c r="R216" s="517"/>
    </row>
    <row r="217" spans="2:18" s="527" customFormat="1" ht="15.75">
      <c r="B217" s="837"/>
      <c r="C217" s="840"/>
      <c r="D217" s="858"/>
      <c r="E217" s="855"/>
      <c r="F217" s="549">
        <v>3</v>
      </c>
      <c r="G217" s="550"/>
      <c r="H217" s="598" t="str">
        <f t="shared" si="4"/>
        <v>Belum Diisi</v>
      </c>
      <c r="I217" s="592" t="s">
        <v>26</v>
      </c>
      <c r="J217" s="593" t="str">
        <f>IF($D$215="Y/T","Isi Sasaran",IF($E$215=0,0,IF(I217="Y",1,IF(I217="T",0,"Isi Dulu"))))</f>
        <v>Isi Sasaran</v>
      </c>
      <c r="K217" s="592" t="s">
        <v>26</v>
      </c>
      <c r="L217" s="593" t="str">
        <f>IF($D$215="Y/T","Isi Sasaran",IF($E$215=0,0,IF(K217="Y",1,IF(K217="T",0,"Isi Dulu"))))</f>
        <v>Isi Sasaran</v>
      </c>
      <c r="M217" s="849"/>
      <c r="N217" s="852"/>
      <c r="O217" s="517"/>
      <c r="P217" s="517"/>
      <c r="Q217" s="517"/>
      <c r="R217" s="517"/>
    </row>
    <row r="218" spans="2:18" s="527" customFormat="1" ht="15.75">
      <c r="B218" s="837"/>
      <c r="C218" s="840"/>
      <c r="D218" s="858"/>
      <c r="E218" s="855"/>
      <c r="F218" s="549">
        <v>4</v>
      </c>
      <c r="G218" s="550"/>
      <c r="H218" s="598" t="str">
        <f t="shared" si="4"/>
        <v>Belum Diisi</v>
      </c>
      <c r="I218" s="592" t="s">
        <v>26</v>
      </c>
      <c r="J218" s="593" t="str">
        <f>IF($D$215="Y/T","Isi Sasaran",IF($E$215=0,0,IF(I218="Y",1,IF(I218="T",0,"Isi Dulu"))))</f>
        <v>Isi Sasaran</v>
      </c>
      <c r="K218" s="592" t="s">
        <v>26</v>
      </c>
      <c r="L218" s="593" t="str">
        <f>IF($D$215="Y/T","Isi Sasaran",IF($E$215=0,0,IF(K218="Y",1,IF(K218="T",0,"Isi Dulu"))))</f>
        <v>Isi Sasaran</v>
      </c>
      <c r="M218" s="849"/>
      <c r="N218" s="852"/>
      <c r="O218" s="517"/>
      <c r="P218" s="517"/>
      <c r="Q218" s="517"/>
      <c r="R218" s="517"/>
    </row>
    <row r="219" spans="2:18" s="527" customFormat="1" ht="15.75">
      <c r="B219" s="838"/>
      <c r="C219" s="841"/>
      <c r="D219" s="859"/>
      <c r="E219" s="856"/>
      <c r="F219" s="569">
        <v>5</v>
      </c>
      <c r="G219" s="570"/>
      <c r="H219" s="599" t="str">
        <f t="shared" si="4"/>
        <v>Belum Diisi</v>
      </c>
      <c r="I219" s="595" t="s">
        <v>26</v>
      </c>
      <c r="J219" s="596" t="str">
        <f>IF($D$215="Y/T","Isi Sasaran",IF($E$215=0,0,IF(I219="Y",1,IF(I219="T",0,"Isi Dulu"))))</f>
        <v>Isi Sasaran</v>
      </c>
      <c r="K219" s="595" t="s">
        <v>26</v>
      </c>
      <c r="L219" s="596" t="str">
        <f>IF($D$215="Y/T","Isi Sasaran",IF($E$215=0,0,IF(K219="Y",1,IF(K219="T",0,"Isi Dulu"))))</f>
        <v>Isi Sasaran</v>
      </c>
      <c r="M219" s="850"/>
      <c r="N219" s="853"/>
      <c r="O219" s="517"/>
      <c r="P219" s="517"/>
      <c r="Q219" s="517"/>
      <c r="R219" s="517"/>
    </row>
    <row r="220" spans="2:18" s="527" customFormat="1" ht="15.75">
      <c r="B220" s="836">
        <v>3</v>
      </c>
      <c r="C220" s="839"/>
      <c r="D220" s="857" t="s">
        <v>26</v>
      </c>
      <c r="E220" s="854" t="str">
        <f>IF(D220="Y",1,IF(D220="T",0,IF(D220="Y/T","Belum diisi","Error")))</f>
        <v>Belum diisi</v>
      </c>
      <c r="F220" s="528">
        <v>1</v>
      </c>
      <c r="G220" s="529"/>
      <c r="H220" s="600" t="str">
        <f t="shared" si="4"/>
        <v>Belum Diisi</v>
      </c>
      <c r="I220" s="590" t="s">
        <v>26</v>
      </c>
      <c r="J220" s="591" t="str">
        <f>IF($D$220="Y/T","Isi Sasaran",IF($E$220=0,0,IF(I220="Y",1,IF(I220="T",0,"Isi Dulu"))))</f>
        <v>Isi Sasaran</v>
      </c>
      <c r="K220" s="590" t="s">
        <v>26</v>
      </c>
      <c r="L220" s="591" t="str">
        <f>IF($D$220="Y/T","Isi Sasaran",IF($E$220=0,0,IF(K220="Y",1,IF(K220="T",0,"Isi Dulu"))))</f>
        <v>Isi Sasaran</v>
      </c>
      <c r="M220" s="848" t="s">
        <v>26</v>
      </c>
      <c r="N220" s="851" t="str">
        <f>IF(M220="Y",1,IF(M220="T",0,IF(M220="Y/T","Belum diisi","Error")))</f>
        <v>Belum diisi</v>
      </c>
      <c r="O220" s="517"/>
      <c r="P220" s="517"/>
      <c r="Q220" s="517"/>
      <c r="R220" s="517"/>
    </row>
    <row r="221" spans="2:18" s="527" customFormat="1" ht="15.75">
      <c r="B221" s="837"/>
      <c r="C221" s="840"/>
      <c r="D221" s="858"/>
      <c r="E221" s="855"/>
      <c r="F221" s="549">
        <v>2</v>
      </c>
      <c r="G221" s="550"/>
      <c r="H221" s="598" t="str">
        <f t="shared" si="4"/>
        <v>Belum Diisi</v>
      </c>
      <c r="I221" s="592" t="s">
        <v>26</v>
      </c>
      <c r="J221" s="593" t="str">
        <f>IF($D$220="Y/T","Isi Sasaran",IF($E$220=0,0,IF(I221="Y",1,IF(I221="T",0,"Isi Dulu"))))</f>
        <v>Isi Sasaran</v>
      </c>
      <c r="K221" s="592" t="s">
        <v>26</v>
      </c>
      <c r="L221" s="593" t="str">
        <f>IF($D$220="Y/T","Isi Sasaran",IF($E$220=0,0,IF(K221="Y",1,IF(K221="T",0,"Isi Dulu"))))</f>
        <v>Isi Sasaran</v>
      </c>
      <c r="M221" s="849"/>
      <c r="N221" s="852"/>
      <c r="O221" s="517"/>
      <c r="P221" s="517"/>
      <c r="Q221" s="517"/>
      <c r="R221" s="517"/>
    </row>
    <row r="222" spans="2:18" s="527" customFormat="1" ht="15.75">
      <c r="B222" s="837"/>
      <c r="C222" s="840"/>
      <c r="D222" s="858"/>
      <c r="E222" s="855"/>
      <c r="F222" s="549">
        <v>3</v>
      </c>
      <c r="G222" s="550"/>
      <c r="H222" s="598" t="str">
        <f t="shared" si="4"/>
        <v>Belum Diisi</v>
      </c>
      <c r="I222" s="592" t="s">
        <v>26</v>
      </c>
      <c r="J222" s="593" t="str">
        <f>IF($D$220="Y/T","Isi Sasaran",IF($E$220=0,0,IF(I222="Y",1,IF(I222="T",0,"Isi Dulu"))))</f>
        <v>Isi Sasaran</v>
      </c>
      <c r="K222" s="592" t="s">
        <v>26</v>
      </c>
      <c r="L222" s="593" t="str">
        <f>IF($D$220="Y/T","Isi Sasaran",IF($E$220=0,0,IF(K222="Y",1,IF(K222="T",0,"Isi Dulu"))))</f>
        <v>Isi Sasaran</v>
      </c>
      <c r="M222" s="849"/>
      <c r="N222" s="852"/>
      <c r="O222" s="517"/>
      <c r="P222" s="517"/>
      <c r="Q222" s="517"/>
      <c r="R222" s="517"/>
    </row>
    <row r="223" spans="2:18" s="527" customFormat="1" ht="15.75">
      <c r="B223" s="837"/>
      <c r="C223" s="840"/>
      <c r="D223" s="858"/>
      <c r="E223" s="855"/>
      <c r="F223" s="549">
        <v>4</v>
      </c>
      <c r="G223" s="550"/>
      <c r="H223" s="598" t="str">
        <f t="shared" si="4"/>
        <v>Belum Diisi</v>
      </c>
      <c r="I223" s="592" t="s">
        <v>26</v>
      </c>
      <c r="J223" s="593" t="str">
        <f>IF($D$220="Y/T","Isi Sasaran",IF($E$220=0,0,IF(I223="Y",1,IF(I223="T",0,"Isi Dulu"))))</f>
        <v>Isi Sasaran</v>
      </c>
      <c r="K223" s="592" t="s">
        <v>26</v>
      </c>
      <c r="L223" s="593" t="str">
        <f>IF($D$220="Y/T","Isi Sasaran",IF($E$220=0,0,IF(K223="Y",1,IF(K223="T",0,"Isi Dulu"))))</f>
        <v>Isi Sasaran</v>
      </c>
      <c r="M223" s="849"/>
      <c r="N223" s="852"/>
      <c r="O223" s="517"/>
      <c r="P223" s="517"/>
      <c r="Q223" s="517"/>
      <c r="R223" s="517"/>
    </row>
    <row r="224" spans="2:18" s="527" customFormat="1" ht="15.75">
      <c r="B224" s="838"/>
      <c r="C224" s="841"/>
      <c r="D224" s="859"/>
      <c r="E224" s="856"/>
      <c r="F224" s="569">
        <v>5</v>
      </c>
      <c r="G224" s="570"/>
      <c r="H224" s="599" t="str">
        <f t="shared" si="4"/>
        <v>Belum Diisi</v>
      </c>
      <c r="I224" s="595" t="s">
        <v>26</v>
      </c>
      <c r="J224" s="596" t="str">
        <f>IF($D$220="Y/T","Isi Sasaran",IF($E$220=0,0,IF(I224="Y",1,IF(I224="T",0,"Isi Dulu"))))</f>
        <v>Isi Sasaran</v>
      </c>
      <c r="K224" s="595" t="s">
        <v>26</v>
      </c>
      <c r="L224" s="596" t="str">
        <f>IF($D$220="Y/T","Isi Sasaran",IF($E$220=0,0,IF(K224="Y",1,IF(K224="T",0,"Isi Dulu"))))</f>
        <v>Isi Sasaran</v>
      </c>
      <c r="M224" s="850"/>
      <c r="N224" s="853"/>
      <c r="O224" s="517"/>
      <c r="P224" s="517"/>
      <c r="Q224" s="517"/>
      <c r="R224" s="517"/>
    </row>
    <row r="225" spans="2:18" s="527" customFormat="1" ht="15.75">
      <c r="B225" s="836">
        <v>4</v>
      </c>
      <c r="C225" s="839"/>
      <c r="D225" s="857" t="s">
        <v>26</v>
      </c>
      <c r="E225" s="854" t="str">
        <f>IF(D225="Y",1,IF(D225="T",0,IF(D225="Y/T","Belum diisi","Error")))</f>
        <v>Belum diisi</v>
      </c>
      <c r="F225" s="528">
        <v>1</v>
      </c>
      <c r="G225" s="529"/>
      <c r="H225" s="600" t="str">
        <f t="shared" si="4"/>
        <v>Belum Diisi</v>
      </c>
      <c r="I225" s="590" t="s">
        <v>26</v>
      </c>
      <c r="J225" s="591" t="str">
        <f>IF($D$225="Y/T","Isi Sasaran",IF($E$225=0,0,IF(I225="Y",1,IF(I225="T",0,"Isi Dulu"))))</f>
        <v>Isi Sasaran</v>
      </c>
      <c r="K225" s="590" t="s">
        <v>26</v>
      </c>
      <c r="L225" s="591" t="str">
        <f>IF($D$225="Y/T","Isi Sasaran",IF($E$225=0,0,IF(K225="Y",1,IF(K225="T",0,"Isi Dulu"))))</f>
        <v>Isi Sasaran</v>
      </c>
      <c r="M225" s="848" t="s">
        <v>26</v>
      </c>
      <c r="N225" s="851" t="str">
        <f>IF(M225="Y",1,IF(M225="T",0,IF(M225="Y/T","Belum diisi","Error")))</f>
        <v>Belum diisi</v>
      </c>
      <c r="O225" s="517"/>
      <c r="P225" s="517"/>
      <c r="Q225" s="517"/>
      <c r="R225" s="517"/>
    </row>
    <row r="226" spans="2:18" s="527" customFormat="1" ht="15.75">
      <c r="B226" s="837"/>
      <c r="C226" s="840"/>
      <c r="D226" s="858"/>
      <c r="E226" s="855"/>
      <c r="F226" s="549">
        <v>2</v>
      </c>
      <c r="G226" s="550"/>
      <c r="H226" s="598" t="str">
        <f t="shared" si="4"/>
        <v>Belum Diisi</v>
      </c>
      <c r="I226" s="592" t="s">
        <v>26</v>
      </c>
      <c r="J226" s="593" t="str">
        <f>IF($D$225="Y/T","Isi Sasaran",IF($E$225=0,0,IF(I226="Y",1,IF(I226="T",0,"Isi Dulu"))))</f>
        <v>Isi Sasaran</v>
      </c>
      <c r="K226" s="592" t="s">
        <v>26</v>
      </c>
      <c r="L226" s="593" t="str">
        <f>IF($D$225="Y/T","Isi Sasaran",IF($E$225=0,0,IF(K226="Y",1,IF(K226="T",0,"Isi Dulu"))))</f>
        <v>Isi Sasaran</v>
      </c>
      <c r="M226" s="849"/>
      <c r="N226" s="852"/>
      <c r="O226" s="517"/>
      <c r="P226" s="517"/>
      <c r="Q226" s="517"/>
      <c r="R226" s="517"/>
    </row>
    <row r="227" spans="2:18" s="527" customFormat="1" ht="15.75">
      <c r="B227" s="837"/>
      <c r="C227" s="840"/>
      <c r="D227" s="858"/>
      <c r="E227" s="855"/>
      <c r="F227" s="549">
        <v>3</v>
      </c>
      <c r="G227" s="550"/>
      <c r="H227" s="598" t="str">
        <f t="shared" si="4"/>
        <v>Belum Diisi</v>
      </c>
      <c r="I227" s="592" t="s">
        <v>26</v>
      </c>
      <c r="J227" s="593" t="str">
        <f>IF($D$225="Y/T","Isi Sasaran",IF($E$225=0,0,IF(I227="Y",1,IF(I227="T",0,"Isi Dulu"))))</f>
        <v>Isi Sasaran</v>
      </c>
      <c r="K227" s="592" t="s">
        <v>26</v>
      </c>
      <c r="L227" s="593" t="str">
        <f>IF($D$225="Y/T","Isi Sasaran",IF($E$225=0,0,IF(K227="Y",1,IF(K227="T",0,"Isi Dulu"))))</f>
        <v>Isi Sasaran</v>
      </c>
      <c r="M227" s="849"/>
      <c r="N227" s="852"/>
      <c r="O227" s="517"/>
      <c r="P227" s="517"/>
      <c r="Q227" s="517"/>
      <c r="R227" s="517"/>
    </row>
    <row r="228" spans="2:18" s="527" customFormat="1" ht="15.75">
      <c r="B228" s="837"/>
      <c r="C228" s="840"/>
      <c r="D228" s="858"/>
      <c r="E228" s="855"/>
      <c r="F228" s="549">
        <v>4</v>
      </c>
      <c r="G228" s="550"/>
      <c r="H228" s="598" t="str">
        <f t="shared" si="4"/>
        <v>Belum Diisi</v>
      </c>
      <c r="I228" s="592" t="s">
        <v>26</v>
      </c>
      <c r="J228" s="593" t="str">
        <f>IF($D$225="Y/T","Isi Sasaran",IF($E$225=0,0,IF(I228="Y",1,IF(I228="T",0,"Isi Dulu"))))</f>
        <v>Isi Sasaran</v>
      </c>
      <c r="K228" s="592" t="s">
        <v>26</v>
      </c>
      <c r="L228" s="593" t="str">
        <f>IF($D$225="Y/T","Isi Sasaran",IF($E$225=0,0,IF(K228="Y",1,IF(K228="T",0,"Isi Dulu"))))</f>
        <v>Isi Sasaran</v>
      </c>
      <c r="M228" s="849"/>
      <c r="N228" s="852"/>
      <c r="O228" s="517"/>
      <c r="P228" s="517"/>
      <c r="Q228" s="517"/>
      <c r="R228" s="517"/>
    </row>
    <row r="229" spans="2:18" s="527" customFormat="1" ht="15.75">
      <c r="B229" s="838"/>
      <c r="C229" s="841"/>
      <c r="D229" s="859"/>
      <c r="E229" s="856"/>
      <c r="F229" s="569">
        <v>5</v>
      </c>
      <c r="G229" s="570"/>
      <c r="H229" s="599" t="str">
        <f t="shared" si="4"/>
        <v>Belum Diisi</v>
      </c>
      <c r="I229" s="595" t="s">
        <v>26</v>
      </c>
      <c r="J229" s="596" t="str">
        <f>IF($D$225="Y/T","Isi Sasaran",IF($E$225=0,0,IF(I229="Y",1,IF(I229="T",0,"Isi Dulu"))))</f>
        <v>Isi Sasaran</v>
      </c>
      <c r="K229" s="595" t="s">
        <v>26</v>
      </c>
      <c r="L229" s="596" t="str">
        <f>IF($D$225="Y/T","Isi Sasaran",IF($E$225=0,0,IF(K229="Y",1,IF(K229="T",0,"Isi Dulu"))))</f>
        <v>Isi Sasaran</v>
      </c>
      <c r="M229" s="850"/>
      <c r="N229" s="853"/>
      <c r="O229" s="517"/>
      <c r="P229" s="517"/>
      <c r="Q229" s="517"/>
      <c r="R229" s="517"/>
    </row>
    <row r="230" spans="2:18" s="527" customFormat="1" ht="15.75">
      <c r="B230" s="836">
        <v>5</v>
      </c>
      <c r="C230" s="839"/>
      <c r="D230" s="857" t="s">
        <v>26</v>
      </c>
      <c r="E230" s="854" t="str">
        <f>IF(D230="Y",1,IF(D230="T",0,IF(D230="Y/T","Belum diisi","Error")))</f>
        <v>Belum diisi</v>
      </c>
      <c r="F230" s="528">
        <v>1</v>
      </c>
      <c r="G230" s="529"/>
      <c r="H230" s="600" t="str">
        <f t="shared" si="4"/>
        <v>Belum Diisi</v>
      </c>
      <c r="I230" s="590" t="s">
        <v>26</v>
      </c>
      <c r="J230" s="591" t="str">
        <f>IF($D$230="Y/T","Isi Sasaran",IF($E$230=0,0,IF(I230="Y",1,IF(I230="T",0,"Isi Dulu"))))</f>
        <v>Isi Sasaran</v>
      </c>
      <c r="K230" s="590" t="s">
        <v>26</v>
      </c>
      <c r="L230" s="591" t="str">
        <f>IF($D$230="Y/T","Isi Sasaran",IF($E$230=0,0,IF(K230="Y",1,IF(K230="T",0,"Isi Dulu"))))</f>
        <v>Isi Sasaran</v>
      </c>
      <c r="M230" s="848" t="s">
        <v>26</v>
      </c>
      <c r="N230" s="851" t="str">
        <f>IF(M230="Y",1,IF(M230="T",0,IF(M230="Y/T","Belum diisi","Error")))</f>
        <v>Belum diisi</v>
      </c>
      <c r="O230" s="517"/>
      <c r="P230" s="517"/>
      <c r="Q230" s="517"/>
      <c r="R230" s="517"/>
    </row>
    <row r="231" spans="2:18" s="527" customFormat="1" ht="15.75">
      <c r="B231" s="837"/>
      <c r="C231" s="840"/>
      <c r="D231" s="858"/>
      <c r="E231" s="855"/>
      <c r="F231" s="549">
        <v>2</v>
      </c>
      <c r="G231" s="550"/>
      <c r="H231" s="598" t="str">
        <f t="shared" si="4"/>
        <v>Belum Diisi</v>
      </c>
      <c r="I231" s="592" t="s">
        <v>26</v>
      </c>
      <c r="J231" s="593" t="str">
        <f>IF($D$230="Y/T","Isi Sasaran",IF($E$230=0,0,IF(I231="Y",1,IF(I231="T",0,"Isi Dulu"))))</f>
        <v>Isi Sasaran</v>
      </c>
      <c r="K231" s="592" t="s">
        <v>26</v>
      </c>
      <c r="L231" s="593" t="str">
        <f>IF($D$230="Y/T","Isi Sasaran",IF($E$230=0,0,IF(K231="Y",1,IF(K231="T",0,"Isi Dulu"))))</f>
        <v>Isi Sasaran</v>
      </c>
      <c r="M231" s="849"/>
      <c r="N231" s="852"/>
      <c r="O231" s="517"/>
      <c r="P231" s="517"/>
      <c r="Q231" s="517"/>
      <c r="R231" s="517"/>
    </row>
    <row r="232" spans="2:18" s="527" customFormat="1" ht="15.75">
      <c r="B232" s="837"/>
      <c r="C232" s="840"/>
      <c r="D232" s="858"/>
      <c r="E232" s="855"/>
      <c r="F232" s="549">
        <v>3</v>
      </c>
      <c r="G232" s="550"/>
      <c r="H232" s="598" t="str">
        <f t="shared" si="4"/>
        <v>Belum Diisi</v>
      </c>
      <c r="I232" s="592" t="s">
        <v>26</v>
      </c>
      <c r="J232" s="593" t="str">
        <f>IF($D$230="Y/T","Isi Sasaran",IF($E$230=0,0,IF(I232="Y",1,IF(I232="T",0,"Isi Dulu"))))</f>
        <v>Isi Sasaran</v>
      </c>
      <c r="K232" s="592" t="s">
        <v>26</v>
      </c>
      <c r="L232" s="593" t="str">
        <f>IF($D$230="Y/T","Isi Sasaran",IF($E$230=0,0,IF(K232="Y",1,IF(K232="T",0,"Isi Dulu"))))</f>
        <v>Isi Sasaran</v>
      </c>
      <c r="M232" s="849"/>
      <c r="N232" s="852"/>
      <c r="O232" s="517"/>
      <c r="P232" s="517"/>
      <c r="Q232" s="517"/>
      <c r="R232" s="517"/>
    </row>
    <row r="233" spans="2:18" s="527" customFormat="1" ht="15.75">
      <c r="B233" s="837"/>
      <c r="C233" s="840"/>
      <c r="D233" s="858"/>
      <c r="E233" s="855"/>
      <c r="F233" s="549">
        <v>4</v>
      </c>
      <c r="G233" s="550"/>
      <c r="H233" s="598" t="str">
        <f t="shared" si="4"/>
        <v>Belum Diisi</v>
      </c>
      <c r="I233" s="592" t="s">
        <v>26</v>
      </c>
      <c r="J233" s="593" t="str">
        <f>IF($D$230="Y/T","Isi Sasaran",IF($E$230=0,0,IF(I233="Y",1,IF(I233="T",0,"Isi Dulu"))))</f>
        <v>Isi Sasaran</v>
      </c>
      <c r="K233" s="592" t="s">
        <v>26</v>
      </c>
      <c r="L233" s="593" t="str">
        <f>IF($D$230="Y/T","Isi Sasaran",IF($E$230=0,0,IF(K233="Y",1,IF(K233="T",0,"Isi Dulu"))))</f>
        <v>Isi Sasaran</v>
      </c>
      <c r="M233" s="849"/>
      <c r="N233" s="852"/>
      <c r="O233" s="517"/>
      <c r="P233" s="517"/>
      <c r="Q233" s="517"/>
      <c r="R233" s="517"/>
    </row>
    <row r="234" spans="2:18" s="527" customFormat="1" ht="15.75">
      <c r="B234" s="838"/>
      <c r="C234" s="841"/>
      <c r="D234" s="859"/>
      <c r="E234" s="856"/>
      <c r="F234" s="569">
        <v>5</v>
      </c>
      <c r="G234" s="570"/>
      <c r="H234" s="599" t="str">
        <f t="shared" si="4"/>
        <v>Belum Diisi</v>
      </c>
      <c r="I234" s="595" t="s">
        <v>26</v>
      </c>
      <c r="J234" s="596" t="str">
        <f>IF($D$230="Y/T","Isi Sasaran",IF($E$230=0,0,IF(I234="Y",1,IF(I234="T",0,"Isi Dulu"))))</f>
        <v>Isi Sasaran</v>
      </c>
      <c r="K234" s="595" t="s">
        <v>26</v>
      </c>
      <c r="L234" s="596" t="str">
        <f>IF($D$230="Y/T","Isi Sasaran",IF($E$230=0,0,IF(K234="Y",1,IF(K234="T",0,"Isi Dulu"))))</f>
        <v>Isi Sasaran</v>
      </c>
      <c r="M234" s="850"/>
      <c r="N234" s="853"/>
      <c r="O234" s="517"/>
      <c r="P234" s="517"/>
      <c r="Q234" s="517"/>
      <c r="R234" s="517"/>
    </row>
    <row r="235" spans="2:18" s="527" customFormat="1" ht="15.75">
      <c r="B235" s="836">
        <v>6</v>
      </c>
      <c r="C235" s="839"/>
      <c r="D235" s="857" t="s">
        <v>26</v>
      </c>
      <c r="E235" s="854" t="str">
        <f>IF(D235="Y",1,IF(D235="T",0,IF(D235="Y/T","Belum diisi","Error")))</f>
        <v>Belum diisi</v>
      </c>
      <c r="F235" s="528">
        <v>1</v>
      </c>
      <c r="G235" s="529"/>
      <c r="H235" s="600" t="str">
        <f t="shared" si="4"/>
        <v>Belum Diisi</v>
      </c>
      <c r="I235" s="590" t="s">
        <v>26</v>
      </c>
      <c r="J235" s="591" t="str">
        <f>IF($D$235="Y/T","Isi Sasaran",IF($E$235=0,0,IF(I235="Y",1,IF(I235="T",0,"Isi Dulu"))))</f>
        <v>Isi Sasaran</v>
      </c>
      <c r="K235" s="590" t="s">
        <v>26</v>
      </c>
      <c r="L235" s="591" t="str">
        <f>IF($D$235="Y/T","Isi Sasaran",IF($E$235=0,0,IF(K235="Y",1,IF(K235="T",0,"Isi Dulu"))))</f>
        <v>Isi Sasaran</v>
      </c>
      <c r="M235" s="848" t="s">
        <v>26</v>
      </c>
      <c r="N235" s="851" t="str">
        <f>IF(M235="Y",1,IF(M235="T",0,IF(M235="Y/T","Belum diisi","Error")))</f>
        <v>Belum diisi</v>
      </c>
      <c r="O235" s="517"/>
      <c r="P235" s="517"/>
      <c r="Q235" s="517"/>
      <c r="R235" s="517"/>
    </row>
    <row r="236" spans="2:18" s="527" customFormat="1" ht="15.75">
      <c r="B236" s="837"/>
      <c r="C236" s="840"/>
      <c r="D236" s="858"/>
      <c r="E236" s="855"/>
      <c r="F236" s="549">
        <v>2</v>
      </c>
      <c r="G236" s="550"/>
      <c r="H236" s="598" t="str">
        <f t="shared" si="4"/>
        <v>Belum Diisi</v>
      </c>
      <c r="I236" s="592" t="s">
        <v>26</v>
      </c>
      <c r="J236" s="593" t="str">
        <f>IF($D$235="Y/T","Isi Sasaran",IF($E$235=0,0,IF(I236="Y",1,IF(I236="T",0,"Isi Dulu"))))</f>
        <v>Isi Sasaran</v>
      </c>
      <c r="K236" s="592" t="s">
        <v>26</v>
      </c>
      <c r="L236" s="593" t="str">
        <f>IF($D$235="Y/T","Isi Sasaran",IF($E$235=0,0,IF(K236="Y",1,IF(K236="T",0,"Isi Dulu"))))</f>
        <v>Isi Sasaran</v>
      </c>
      <c r="M236" s="849"/>
      <c r="N236" s="852"/>
      <c r="O236" s="517"/>
      <c r="P236" s="517"/>
      <c r="Q236" s="517"/>
      <c r="R236" s="517"/>
    </row>
    <row r="237" spans="2:18" s="527" customFormat="1" ht="15.75">
      <c r="B237" s="837"/>
      <c r="C237" s="840"/>
      <c r="D237" s="858"/>
      <c r="E237" s="855"/>
      <c r="F237" s="549">
        <v>3</v>
      </c>
      <c r="G237" s="550"/>
      <c r="H237" s="598" t="str">
        <f t="shared" si="4"/>
        <v>Belum Diisi</v>
      </c>
      <c r="I237" s="592" t="s">
        <v>26</v>
      </c>
      <c r="J237" s="593" t="str">
        <f>IF($D$235="Y/T","Isi Sasaran",IF($E$235=0,0,IF(I237="Y",1,IF(I237="T",0,"Isi Dulu"))))</f>
        <v>Isi Sasaran</v>
      </c>
      <c r="K237" s="592" t="s">
        <v>26</v>
      </c>
      <c r="L237" s="593" t="str">
        <f>IF($D$235="Y/T","Isi Sasaran",IF($E$235=0,0,IF(K237="Y",1,IF(K237="T",0,"Isi Dulu"))))</f>
        <v>Isi Sasaran</v>
      </c>
      <c r="M237" s="849"/>
      <c r="N237" s="852"/>
      <c r="O237" s="517"/>
      <c r="P237" s="517"/>
      <c r="Q237" s="517"/>
      <c r="R237" s="517"/>
    </row>
    <row r="238" spans="2:18" s="527" customFormat="1" ht="15.75">
      <c r="B238" s="837"/>
      <c r="C238" s="840"/>
      <c r="D238" s="858"/>
      <c r="E238" s="855"/>
      <c r="F238" s="549">
        <v>4</v>
      </c>
      <c r="G238" s="550"/>
      <c r="H238" s="598" t="str">
        <f t="shared" si="4"/>
        <v>Belum Diisi</v>
      </c>
      <c r="I238" s="592" t="s">
        <v>26</v>
      </c>
      <c r="J238" s="593" t="str">
        <f>IF($D$235="Y/T","Isi Sasaran",IF($E$235=0,0,IF(I238="Y",1,IF(I238="T",0,"Isi Dulu"))))</f>
        <v>Isi Sasaran</v>
      </c>
      <c r="K238" s="592" t="s">
        <v>26</v>
      </c>
      <c r="L238" s="593" t="str">
        <f>IF($D$235="Y/T","Isi Sasaran",IF($E$235=0,0,IF(K238="Y",1,IF(K238="T",0,"Isi Dulu"))))</f>
        <v>Isi Sasaran</v>
      </c>
      <c r="M238" s="849"/>
      <c r="N238" s="852"/>
      <c r="O238" s="517"/>
      <c r="P238" s="517"/>
      <c r="Q238" s="517"/>
      <c r="R238" s="517"/>
    </row>
    <row r="239" spans="2:18" s="527" customFormat="1" ht="15.75">
      <c r="B239" s="838"/>
      <c r="C239" s="841"/>
      <c r="D239" s="859"/>
      <c r="E239" s="856"/>
      <c r="F239" s="569">
        <v>5</v>
      </c>
      <c r="G239" s="570"/>
      <c r="H239" s="599" t="str">
        <f t="shared" si="4"/>
        <v>Belum Diisi</v>
      </c>
      <c r="I239" s="595" t="s">
        <v>26</v>
      </c>
      <c r="J239" s="596" t="str">
        <f>IF($D$235="Y/T","Isi Sasaran",IF($E$235=0,0,IF(I239="Y",1,IF(I239="T",0,"Isi Dulu"))))</f>
        <v>Isi Sasaran</v>
      </c>
      <c r="K239" s="595" t="s">
        <v>26</v>
      </c>
      <c r="L239" s="596" t="str">
        <f>IF($D$235="Y/T","Isi Sasaran",IF($E$235=0,0,IF(K239="Y",1,IF(K239="T",0,"Isi Dulu"))))</f>
        <v>Isi Sasaran</v>
      </c>
      <c r="M239" s="850"/>
      <c r="N239" s="853"/>
      <c r="O239" s="517"/>
      <c r="P239" s="517"/>
      <c r="Q239" s="517"/>
      <c r="R239" s="517"/>
    </row>
    <row r="240" spans="2:18" s="527" customFormat="1" ht="15.75">
      <c r="B240" s="836">
        <v>7</v>
      </c>
      <c r="C240" s="839"/>
      <c r="D240" s="857" t="s">
        <v>26</v>
      </c>
      <c r="E240" s="854" t="str">
        <f>IF(D240="Y",1,IF(D240="T",0,IF(D240="Y/T","Belum diisi","Error")))</f>
        <v>Belum diisi</v>
      </c>
      <c r="F240" s="528">
        <v>1</v>
      </c>
      <c r="G240" s="529"/>
      <c r="H240" s="600" t="str">
        <f t="shared" si="4"/>
        <v>Belum Diisi</v>
      </c>
      <c r="I240" s="590" t="s">
        <v>26</v>
      </c>
      <c r="J240" s="591" t="str">
        <f>IF($D$240="Y/T","Isi Sasaran",IF($E$240=0,0,IF(I240="Y",1,IF(I240="T",0,"Isi Dulu"))))</f>
        <v>Isi Sasaran</v>
      </c>
      <c r="K240" s="590" t="s">
        <v>26</v>
      </c>
      <c r="L240" s="591" t="str">
        <f>IF($D$240="Y/T","Isi Sasaran",IF($E$240=0,0,IF(K240="Y",1,IF(K240="T",0,"Isi Dulu"))))</f>
        <v>Isi Sasaran</v>
      </c>
      <c r="M240" s="848" t="s">
        <v>26</v>
      </c>
      <c r="N240" s="851" t="str">
        <f>IF(M240="Y",1,IF(M240="T",0,IF(M240="Y/T","Belum diisi","Error")))</f>
        <v>Belum diisi</v>
      </c>
      <c r="O240" s="517"/>
      <c r="P240" s="517"/>
      <c r="Q240" s="517"/>
      <c r="R240" s="517"/>
    </row>
    <row r="241" spans="2:18" s="527" customFormat="1" ht="15.75">
      <c r="B241" s="837"/>
      <c r="C241" s="840"/>
      <c r="D241" s="858"/>
      <c r="E241" s="855"/>
      <c r="F241" s="549">
        <v>2</v>
      </c>
      <c r="G241" s="550"/>
      <c r="H241" s="598" t="str">
        <f t="shared" si="4"/>
        <v>Belum Diisi</v>
      </c>
      <c r="I241" s="592" t="s">
        <v>26</v>
      </c>
      <c r="J241" s="593" t="str">
        <f>IF($D$240="Y/T","Isi Sasaran",IF($E$240=0,0,IF(I241="Y",1,IF(I241="T",0,"Isi Dulu"))))</f>
        <v>Isi Sasaran</v>
      </c>
      <c r="K241" s="592" t="s">
        <v>26</v>
      </c>
      <c r="L241" s="593" t="str">
        <f>IF($D$240="Y/T","Isi Sasaran",IF($E$240=0,0,IF(K241="Y",1,IF(K241="T",0,"Isi Dulu"))))</f>
        <v>Isi Sasaran</v>
      </c>
      <c r="M241" s="849"/>
      <c r="N241" s="852"/>
      <c r="O241" s="517"/>
      <c r="P241" s="517"/>
      <c r="Q241" s="517"/>
      <c r="R241" s="517"/>
    </row>
    <row r="242" spans="2:18" s="527" customFormat="1" ht="15.75">
      <c r="B242" s="837"/>
      <c r="C242" s="840"/>
      <c r="D242" s="858"/>
      <c r="E242" s="855"/>
      <c r="F242" s="549">
        <v>3</v>
      </c>
      <c r="G242" s="550"/>
      <c r="H242" s="598" t="str">
        <f t="shared" si="4"/>
        <v>Belum Diisi</v>
      </c>
      <c r="I242" s="592" t="s">
        <v>26</v>
      </c>
      <c r="J242" s="593" t="str">
        <f>IF($D$240="Y/T","Isi Sasaran",IF($E$240=0,0,IF(I242="Y",1,IF(I242="T",0,"Isi Dulu"))))</f>
        <v>Isi Sasaran</v>
      </c>
      <c r="K242" s="592" t="s">
        <v>26</v>
      </c>
      <c r="L242" s="593" t="str">
        <f>IF($D$240="Y/T","Isi Sasaran",IF($E$240=0,0,IF(K242="Y",1,IF(K242="T",0,"Isi Dulu"))))</f>
        <v>Isi Sasaran</v>
      </c>
      <c r="M242" s="849"/>
      <c r="N242" s="852"/>
      <c r="O242" s="517"/>
      <c r="P242" s="517"/>
      <c r="Q242" s="517"/>
      <c r="R242" s="517"/>
    </row>
    <row r="243" spans="2:18" s="527" customFormat="1" ht="15.75">
      <c r="B243" s="837"/>
      <c r="C243" s="840"/>
      <c r="D243" s="858"/>
      <c r="E243" s="855"/>
      <c r="F243" s="549">
        <v>4</v>
      </c>
      <c r="G243" s="550"/>
      <c r="H243" s="598" t="str">
        <f t="shared" si="4"/>
        <v>Belum Diisi</v>
      </c>
      <c r="I243" s="592" t="s">
        <v>26</v>
      </c>
      <c r="J243" s="593" t="str">
        <f>IF($D$240="Y/T","Isi Sasaran",IF($E$240=0,0,IF(I243="Y",1,IF(I243="T",0,"Isi Dulu"))))</f>
        <v>Isi Sasaran</v>
      </c>
      <c r="K243" s="592" t="s">
        <v>26</v>
      </c>
      <c r="L243" s="593" t="str">
        <f>IF($D$240="Y/T","Isi Sasaran",IF($E$240=0,0,IF(K243="Y",1,IF(K243="T",0,"Isi Dulu"))))</f>
        <v>Isi Sasaran</v>
      </c>
      <c r="M243" s="849"/>
      <c r="N243" s="852"/>
      <c r="O243" s="517"/>
      <c r="P243" s="517"/>
      <c r="Q243" s="517"/>
      <c r="R243" s="517"/>
    </row>
    <row r="244" spans="2:18" s="527" customFormat="1" ht="15.75">
      <c r="B244" s="838"/>
      <c r="C244" s="841"/>
      <c r="D244" s="859"/>
      <c r="E244" s="856"/>
      <c r="F244" s="569">
        <v>5</v>
      </c>
      <c r="G244" s="570"/>
      <c r="H244" s="599" t="str">
        <f t="shared" si="4"/>
        <v>Belum Diisi</v>
      </c>
      <c r="I244" s="595" t="s">
        <v>26</v>
      </c>
      <c r="J244" s="596" t="str">
        <f>IF($D$240="Y/T","Isi Sasaran",IF($E$240=0,0,IF(I244="Y",1,IF(I244="T",0,"Isi Dulu"))))</f>
        <v>Isi Sasaran</v>
      </c>
      <c r="K244" s="595" t="s">
        <v>26</v>
      </c>
      <c r="L244" s="596" t="str">
        <f>IF($D$240="Y/T","Isi Sasaran",IF($E$240=0,0,IF(K244="Y",1,IF(K244="T",0,"Isi Dulu"))))</f>
        <v>Isi Sasaran</v>
      </c>
      <c r="M244" s="850"/>
      <c r="N244" s="853"/>
      <c r="O244" s="517"/>
      <c r="P244" s="517"/>
      <c r="Q244" s="517"/>
      <c r="R244" s="517"/>
    </row>
    <row r="245" spans="2:18" s="527" customFormat="1" ht="15.75">
      <c r="B245" s="836">
        <v>8</v>
      </c>
      <c r="C245" s="839"/>
      <c r="D245" s="857" t="s">
        <v>26</v>
      </c>
      <c r="E245" s="854" t="str">
        <f>IF(D245="Y",1,IF(D245="T",0,IF(D245="Y/T","Belum diisi","Error")))</f>
        <v>Belum diisi</v>
      </c>
      <c r="F245" s="528">
        <v>1</v>
      </c>
      <c r="G245" s="529"/>
      <c r="H245" s="600" t="str">
        <f t="shared" si="4"/>
        <v>Belum Diisi</v>
      </c>
      <c r="I245" s="590" t="s">
        <v>26</v>
      </c>
      <c r="J245" s="591" t="str">
        <f>IF($D$245="Y/T","Isi Sasaran",IF($E$245=0,0,IF(I245="Y",1,IF(I245="T",0,"Isi Dulu"))))</f>
        <v>Isi Sasaran</v>
      </c>
      <c r="K245" s="590" t="s">
        <v>26</v>
      </c>
      <c r="L245" s="591" t="str">
        <f>IF($D$245="Y/T","Isi Sasaran",IF($E$245=0,0,IF(K245="Y",1,IF(K245="T",0,"Isi Dulu"))))</f>
        <v>Isi Sasaran</v>
      </c>
      <c r="M245" s="848" t="s">
        <v>26</v>
      </c>
      <c r="N245" s="851" t="str">
        <f>IF(M245="Y",1,IF(M245="T",0,IF(M245="Y/T","Belum diisi","Error")))</f>
        <v>Belum diisi</v>
      </c>
      <c r="O245" s="517"/>
      <c r="P245" s="517"/>
      <c r="Q245" s="517"/>
      <c r="R245" s="517"/>
    </row>
    <row r="246" spans="2:18" s="527" customFormat="1" ht="15.75">
      <c r="B246" s="837"/>
      <c r="C246" s="840"/>
      <c r="D246" s="858"/>
      <c r="E246" s="855"/>
      <c r="F246" s="549">
        <v>2</v>
      </c>
      <c r="G246" s="550"/>
      <c r="H246" s="598" t="str">
        <f t="shared" si="4"/>
        <v>Belum Diisi</v>
      </c>
      <c r="I246" s="592" t="s">
        <v>26</v>
      </c>
      <c r="J246" s="593" t="str">
        <f>IF($D$245="Y/T","Isi Sasaran",IF($E$245=0,0,IF(I246="Y",1,IF(I246="T",0,"Isi Dulu"))))</f>
        <v>Isi Sasaran</v>
      </c>
      <c r="K246" s="592" t="s">
        <v>26</v>
      </c>
      <c r="L246" s="593" t="str">
        <f>IF($D$245="Y/T","Isi Sasaran",IF($E$245=0,0,IF(K246="Y",1,IF(K246="T",0,"Isi Dulu"))))</f>
        <v>Isi Sasaran</v>
      </c>
      <c r="M246" s="849"/>
      <c r="N246" s="852"/>
      <c r="O246" s="517"/>
      <c r="P246" s="517"/>
      <c r="Q246" s="517"/>
      <c r="R246" s="517"/>
    </row>
    <row r="247" spans="2:18" s="527" customFormat="1" ht="15.75">
      <c r="B247" s="837"/>
      <c r="C247" s="840"/>
      <c r="D247" s="858"/>
      <c r="E247" s="855"/>
      <c r="F247" s="549">
        <v>3</v>
      </c>
      <c r="G247" s="550"/>
      <c r="H247" s="598" t="str">
        <f t="shared" si="4"/>
        <v>Belum Diisi</v>
      </c>
      <c r="I247" s="592" t="s">
        <v>26</v>
      </c>
      <c r="J247" s="593" t="str">
        <f>IF($D$245="Y/T","Isi Sasaran",IF($E$245=0,0,IF(I247="Y",1,IF(I247="T",0,"Isi Dulu"))))</f>
        <v>Isi Sasaran</v>
      </c>
      <c r="K247" s="592" t="s">
        <v>26</v>
      </c>
      <c r="L247" s="593" t="str">
        <f>IF($D$245="Y/T","Isi Sasaran",IF($E$245=0,0,IF(K247="Y",1,IF(K247="T",0,"Isi Dulu"))))</f>
        <v>Isi Sasaran</v>
      </c>
      <c r="M247" s="849"/>
      <c r="N247" s="852"/>
      <c r="O247" s="517"/>
      <c r="P247" s="517"/>
      <c r="Q247" s="517"/>
      <c r="R247" s="517"/>
    </row>
    <row r="248" spans="2:18" s="527" customFormat="1" ht="15.75">
      <c r="B248" s="837"/>
      <c r="C248" s="840"/>
      <c r="D248" s="858"/>
      <c r="E248" s="855"/>
      <c r="F248" s="549">
        <v>4</v>
      </c>
      <c r="G248" s="550"/>
      <c r="H248" s="598" t="str">
        <f t="shared" si="4"/>
        <v>Belum Diisi</v>
      </c>
      <c r="I248" s="592" t="s">
        <v>26</v>
      </c>
      <c r="J248" s="593" t="str">
        <f>IF($D$245="Y/T","Isi Sasaran",IF($E$245=0,0,IF(I248="Y",1,IF(I248="T",0,"Isi Dulu"))))</f>
        <v>Isi Sasaran</v>
      </c>
      <c r="K248" s="592" t="s">
        <v>26</v>
      </c>
      <c r="L248" s="593" t="str">
        <f>IF($D$245="Y/T","Isi Sasaran",IF($E$245=0,0,IF(K248="Y",1,IF(K248="T",0,"Isi Dulu"))))</f>
        <v>Isi Sasaran</v>
      </c>
      <c r="M248" s="849"/>
      <c r="N248" s="852"/>
      <c r="O248" s="517"/>
      <c r="P248" s="517"/>
      <c r="Q248" s="517"/>
      <c r="R248" s="517"/>
    </row>
    <row r="249" spans="2:18" s="527" customFormat="1" ht="15.75">
      <c r="B249" s="838"/>
      <c r="C249" s="841"/>
      <c r="D249" s="859"/>
      <c r="E249" s="856"/>
      <c r="F249" s="569">
        <v>5</v>
      </c>
      <c r="G249" s="570"/>
      <c r="H249" s="599" t="str">
        <f t="shared" si="4"/>
        <v>Belum Diisi</v>
      </c>
      <c r="I249" s="595" t="s">
        <v>26</v>
      </c>
      <c r="J249" s="596" t="str">
        <f>IF($D$245="Y/T","Isi Sasaran",IF($E$245=0,0,IF(I249="Y",1,IF(I249="T",0,"Isi Dulu"))))</f>
        <v>Isi Sasaran</v>
      </c>
      <c r="K249" s="595" t="s">
        <v>26</v>
      </c>
      <c r="L249" s="596" t="str">
        <f>IF($D$245="Y/T","Isi Sasaran",IF($E$245=0,0,IF(K249="Y",1,IF(K249="T",0,"Isi Dulu"))))</f>
        <v>Isi Sasaran</v>
      </c>
      <c r="M249" s="850"/>
      <c r="N249" s="853"/>
      <c r="O249" s="517"/>
      <c r="P249" s="517"/>
      <c r="Q249" s="517"/>
      <c r="R249" s="517"/>
    </row>
    <row r="250" spans="2:18" s="527" customFormat="1" ht="15.75">
      <c r="B250" s="836">
        <v>9</v>
      </c>
      <c r="C250" s="839"/>
      <c r="D250" s="857" t="s">
        <v>26</v>
      </c>
      <c r="E250" s="854" t="str">
        <f>IF(D250="Y",1,IF(D250="T",0,IF(D250="Y/T","Belum diisi","Error")))</f>
        <v>Belum diisi</v>
      </c>
      <c r="F250" s="528">
        <v>1</v>
      </c>
      <c r="G250" s="529"/>
      <c r="H250" s="600" t="str">
        <f t="shared" si="4"/>
        <v>Belum Diisi</v>
      </c>
      <c r="I250" s="590" t="s">
        <v>26</v>
      </c>
      <c r="J250" s="591" t="str">
        <f>IF($D$250="Y/T","Isi Sasaran",IF($E$250=0,0,IF(I250="Y",1,IF(I250="T",0,"Isi Dulu"))))</f>
        <v>Isi Sasaran</v>
      </c>
      <c r="K250" s="590" t="s">
        <v>26</v>
      </c>
      <c r="L250" s="591" t="str">
        <f>IF($D$250="Y/T","Isi Sasaran",IF($E$250=0,0,IF(K250="Y",1,IF(K250="T",0,"Isi Dulu"))))</f>
        <v>Isi Sasaran</v>
      </c>
      <c r="M250" s="848" t="s">
        <v>26</v>
      </c>
      <c r="N250" s="851" t="str">
        <f>IF(M250="Y",1,IF(M250="T",0,IF(M250="Y/T","Belum diisi","Error")))</f>
        <v>Belum diisi</v>
      </c>
      <c r="O250" s="517"/>
      <c r="P250" s="517"/>
      <c r="Q250" s="517"/>
      <c r="R250" s="517"/>
    </row>
    <row r="251" spans="2:18" s="527" customFormat="1" ht="15.75">
      <c r="B251" s="837"/>
      <c r="C251" s="840"/>
      <c r="D251" s="858"/>
      <c r="E251" s="855"/>
      <c r="F251" s="549">
        <v>2</v>
      </c>
      <c r="G251" s="550"/>
      <c r="H251" s="598" t="str">
        <f t="shared" si="4"/>
        <v>Belum Diisi</v>
      </c>
      <c r="I251" s="592" t="s">
        <v>26</v>
      </c>
      <c r="J251" s="593" t="str">
        <f>IF($D$250="Y/T","Isi Sasaran",IF($E$250=0,0,IF(I251="Y",1,IF(I251="T",0,"Isi Dulu"))))</f>
        <v>Isi Sasaran</v>
      </c>
      <c r="K251" s="592" t="s">
        <v>26</v>
      </c>
      <c r="L251" s="593" t="str">
        <f>IF($D$250="Y/T","Isi Sasaran",IF($E$250=0,0,IF(K251="Y",1,IF(K251="T",0,"Isi Dulu"))))</f>
        <v>Isi Sasaran</v>
      </c>
      <c r="M251" s="849"/>
      <c r="N251" s="852"/>
      <c r="O251" s="517"/>
      <c r="P251" s="517"/>
      <c r="Q251" s="517"/>
      <c r="R251" s="517"/>
    </row>
    <row r="252" spans="2:18" s="527" customFormat="1" ht="15.75">
      <c r="B252" s="837"/>
      <c r="C252" s="840"/>
      <c r="D252" s="858"/>
      <c r="E252" s="855"/>
      <c r="F252" s="549">
        <v>3</v>
      </c>
      <c r="G252" s="550"/>
      <c r="H252" s="598" t="str">
        <f t="shared" si="4"/>
        <v>Belum Diisi</v>
      </c>
      <c r="I252" s="592" t="s">
        <v>26</v>
      </c>
      <c r="J252" s="593" t="str">
        <f>IF($D$250="Y/T","Isi Sasaran",IF($E$250=0,0,IF(I252="Y",1,IF(I252="T",0,"Isi Dulu"))))</f>
        <v>Isi Sasaran</v>
      </c>
      <c r="K252" s="592" t="s">
        <v>26</v>
      </c>
      <c r="L252" s="593" t="str">
        <f>IF($D$250="Y/T","Isi Sasaran",IF($E$250=0,0,IF(K252="Y",1,IF(K252="T",0,"Isi Dulu"))))</f>
        <v>Isi Sasaran</v>
      </c>
      <c r="M252" s="849"/>
      <c r="N252" s="852"/>
      <c r="O252" s="517"/>
      <c r="P252" s="517"/>
      <c r="Q252" s="517"/>
      <c r="R252" s="517"/>
    </row>
    <row r="253" spans="2:18" s="527" customFormat="1" ht="15.75">
      <c r="B253" s="837"/>
      <c r="C253" s="840"/>
      <c r="D253" s="858"/>
      <c r="E253" s="855"/>
      <c r="F253" s="549">
        <v>4</v>
      </c>
      <c r="G253" s="550"/>
      <c r="H253" s="598" t="str">
        <f t="shared" si="4"/>
        <v>Belum Diisi</v>
      </c>
      <c r="I253" s="592" t="s">
        <v>26</v>
      </c>
      <c r="J253" s="593" t="str">
        <f>IF($D$250="Y/T","Isi Sasaran",IF($E$250=0,0,IF(I253="Y",1,IF(I253="T",0,"Isi Dulu"))))</f>
        <v>Isi Sasaran</v>
      </c>
      <c r="K253" s="592" t="s">
        <v>26</v>
      </c>
      <c r="L253" s="593" t="str">
        <f>IF($D$250="Y/T","Isi Sasaran",IF($E$250=0,0,IF(K253="Y",1,IF(K253="T",0,"Isi Dulu"))))</f>
        <v>Isi Sasaran</v>
      </c>
      <c r="M253" s="849"/>
      <c r="N253" s="852"/>
      <c r="O253" s="517"/>
      <c r="P253" s="517"/>
      <c r="Q253" s="517"/>
      <c r="R253" s="517"/>
    </row>
    <row r="254" spans="2:18" s="527" customFormat="1" ht="15.75">
      <c r="B254" s="838"/>
      <c r="C254" s="841"/>
      <c r="D254" s="859"/>
      <c r="E254" s="856"/>
      <c r="F254" s="569">
        <v>5</v>
      </c>
      <c r="G254" s="570"/>
      <c r="H254" s="599" t="str">
        <f t="shared" si="4"/>
        <v>Belum Diisi</v>
      </c>
      <c r="I254" s="595" t="s">
        <v>26</v>
      </c>
      <c r="J254" s="596" t="str">
        <f>IF($D$250="Y/T","Isi Sasaran",IF($E$250=0,0,IF(I254="Y",1,IF(I254="T",0,"Isi Dulu"))))</f>
        <v>Isi Sasaran</v>
      </c>
      <c r="K254" s="595" t="s">
        <v>26</v>
      </c>
      <c r="L254" s="596" t="str">
        <f>IF($D$250="Y/T","Isi Sasaran",IF($E$250=0,0,IF(K254="Y",1,IF(K254="T",0,"Isi Dulu"))))</f>
        <v>Isi Sasaran</v>
      </c>
      <c r="M254" s="850"/>
      <c r="N254" s="853"/>
      <c r="O254" s="517"/>
      <c r="P254" s="517"/>
      <c r="Q254" s="517"/>
      <c r="R254" s="517"/>
    </row>
    <row r="255" spans="2:18" s="527" customFormat="1" ht="15.75">
      <c r="B255" s="836">
        <v>10</v>
      </c>
      <c r="C255" s="839"/>
      <c r="D255" s="857" t="s">
        <v>26</v>
      </c>
      <c r="E255" s="854" t="str">
        <f>IF(D255="Y",1,IF(D255="T",0,IF(D255="Y/T","Belum diisi","Error")))</f>
        <v>Belum diisi</v>
      </c>
      <c r="F255" s="528">
        <v>1</v>
      </c>
      <c r="G255" s="529"/>
      <c r="H255" s="600" t="str">
        <f t="shared" si="4"/>
        <v>Belum Diisi</v>
      </c>
      <c r="I255" s="590" t="s">
        <v>26</v>
      </c>
      <c r="J255" s="591" t="str">
        <f>IF($D$255="Y/T","Isi Sasaran",IF($E$255=0,0,IF(I255="Y",1,IF(I255="T",0,"Isi Dulu"))))</f>
        <v>Isi Sasaran</v>
      </c>
      <c r="K255" s="590" t="s">
        <v>26</v>
      </c>
      <c r="L255" s="591" t="str">
        <f>IF($D$255="Y/T","Isi Sasaran",IF($E$255=0,0,IF(K255="Y",1,IF(K255="T",0,"Isi Dulu"))))</f>
        <v>Isi Sasaran</v>
      </c>
      <c r="M255" s="848" t="s">
        <v>26</v>
      </c>
      <c r="N255" s="851" t="str">
        <f>IF(M255="Y",1,IF(M255="T",0,IF(M255="Y/T","Belum diisi","Error")))</f>
        <v>Belum diisi</v>
      </c>
      <c r="O255" s="517"/>
      <c r="P255" s="517"/>
      <c r="Q255" s="517"/>
      <c r="R255" s="517"/>
    </row>
    <row r="256" spans="2:18" s="527" customFormat="1" ht="15.75">
      <c r="B256" s="837"/>
      <c r="C256" s="840"/>
      <c r="D256" s="858"/>
      <c r="E256" s="855"/>
      <c r="F256" s="549">
        <v>2</v>
      </c>
      <c r="G256" s="550"/>
      <c r="H256" s="598" t="str">
        <f t="shared" si="4"/>
        <v>Belum Diisi</v>
      </c>
      <c r="I256" s="592" t="s">
        <v>26</v>
      </c>
      <c r="J256" s="593" t="str">
        <f>IF($D$255="Y/T","Isi Sasaran",IF($E$255=0,0,IF(I256="Y",1,IF(I256="T",0,"Isi Dulu"))))</f>
        <v>Isi Sasaran</v>
      </c>
      <c r="K256" s="592" t="s">
        <v>26</v>
      </c>
      <c r="L256" s="593" t="str">
        <f>IF($D$255="Y/T","Isi Sasaran",IF($E$255=0,0,IF(K256="Y",1,IF(K256="T",0,"Isi Dulu"))))</f>
        <v>Isi Sasaran</v>
      </c>
      <c r="M256" s="849"/>
      <c r="N256" s="852"/>
      <c r="O256" s="517"/>
      <c r="P256" s="517"/>
      <c r="Q256" s="517"/>
      <c r="R256" s="517"/>
    </row>
    <row r="257" spans="2:18" s="527" customFormat="1" ht="15.75">
      <c r="B257" s="837"/>
      <c r="C257" s="840"/>
      <c r="D257" s="858"/>
      <c r="E257" s="855"/>
      <c r="F257" s="549">
        <v>3</v>
      </c>
      <c r="G257" s="550"/>
      <c r="H257" s="598" t="str">
        <f t="shared" si="4"/>
        <v>Belum Diisi</v>
      </c>
      <c r="I257" s="592" t="s">
        <v>26</v>
      </c>
      <c r="J257" s="593" t="str">
        <f>IF($D$255="Y/T","Isi Sasaran",IF($E$255=0,0,IF(I257="Y",1,IF(I257="T",0,"Isi Dulu"))))</f>
        <v>Isi Sasaran</v>
      </c>
      <c r="K257" s="592" t="s">
        <v>26</v>
      </c>
      <c r="L257" s="593" t="str">
        <f>IF($D$255="Y/T","Isi Sasaran",IF($E$255=0,0,IF(K257="Y",1,IF(K257="T",0,"Isi Dulu"))))</f>
        <v>Isi Sasaran</v>
      </c>
      <c r="M257" s="849"/>
      <c r="N257" s="852"/>
      <c r="O257" s="517"/>
      <c r="P257" s="517"/>
      <c r="Q257" s="517"/>
      <c r="R257" s="517"/>
    </row>
    <row r="258" spans="2:18" s="527" customFormat="1" ht="15.75">
      <c r="B258" s="837"/>
      <c r="C258" s="840"/>
      <c r="D258" s="858"/>
      <c r="E258" s="855"/>
      <c r="F258" s="549">
        <v>4</v>
      </c>
      <c r="G258" s="550"/>
      <c r="H258" s="598" t="str">
        <f t="shared" si="4"/>
        <v>Belum Diisi</v>
      </c>
      <c r="I258" s="592" t="s">
        <v>26</v>
      </c>
      <c r="J258" s="593" t="str">
        <f>IF($D$255="Y/T","Isi Sasaran",IF($E$255=0,0,IF(I258="Y",1,IF(I258="T",0,"Isi Dulu"))))</f>
        <v>Isi Sasaran</v>
      </c>
      <c r="K258" s="592" t="s">
        <v>26</v>
      </c>
      <c r="L258" s="593" t="str">
        <f>IF($D$255="Y/T","Isi Sasaran",IF($E$255=0,0,IF(K258="Y",1,IF(K258="T",0,"Isi Dulu"))))</f>
        <v>Isi Sasaran</v>
      </c>
      <c r="M258" s="849"/>
      <c r="N258" s="852"/>
      <c r="O258" s="517"/>
      <c r="P258" s="517"/>
      <c r="Q258" s="517"/>
      <c r="R258" s="517"/>
    </row>
    <row r="259" spans="2:18" s="527" customFormat="1" ht="15.75">
      <c r="B259" s="838"/>
      <c r="C259" s="841"/>
      <c r="D259" s="859"/>
      <c r="E259" s="856"/>
      <c r="F259" s="569">
        <v>5</v>
      </c>
      <c r="G259" s="570"/>
      <c r="H259" s="599" t="str">
        <f t="shared" si="4"/>
        <v>Belum Diisi</v>
      </c>
      <c r="I259" s="595" t="s">
        <v>26</v>
      </c>
      <c r="J259" s="596" t="str">
        <f>IF($D$255="Y/T","Isi Sasaran",IF($E$255=0,0,IF(I259="Y",1,IF(I259="T",0,"Isi Dulu"))))</f>
        <v>Isi Sasaran</v>
      </c>
      <c r="K259" s="595" t="s">
        <v>26</v>
      </c>
      <c r="L259" s="596" t="str">
        <f>IF($D$255="Y/T","Isi Sasaran",IF($E$255=0,0,IF(K259="Y",1,IF(K259="T",0,"Isi Dulu"))))</f>
        <v>Isi Sasaran</v>
      </c>
      <c r="M259" s="850"/>
      <c r="N259" s="853"/>
      <c r="O259" s="517"/>
      <c r="P259" s="517"/>
      <c r="Q259" s="517"/>
      <c r="R259" s="517"/>
    </row>
    <row r="260" spans="2:18" s="527" customFormat="1" ht="15.75">
      <c r="B260" s="836">
        <v>11</v>
      </c>
      <c r="C260" s="839"/>
      <c r="D260" s="857" t="s">
        <v>26</v>
      </c>
      <c r="E260" s="854" t="str">
        <f>IF(D260="Y",1,IF(D260="T",0,IF(D260="Y/T","Belum diisi","Error")))</f>
        <v>Belum diisi</v>
      </c>
      <c r="F260" s="528">
        <v>1</v>
      </c>
      <c r="G260" s="529"/>
      <c r="H260" s="600" t="str">
        <f t="shared" si="4"/>
        <v>Belum Diisi</v>
      </c>
      <c r="I260" s="590" t="s">
        <v>26</v>
      </c>
      <c r="J260" s="591" t="str">
        <f>IF($D$260="Y/T","Isi Sasaran",IF($E$260=0,0,IF(I260="Y",1,IF(I260="T",0,"Isi Dulu"))))</f>
        <v>Isi Sasaran</v>
      </c>
      <c r="K260" s="590" t="s">
        <v>26</v>
      </c>
      <c r="L260" s="591" t="str">
        <f>IF($D$260="Y/T","Isi Sasaran",IF($E$260=0,0,IF(K260="Y",1,IF(K260="T",0,"Isi Dulu"))))</f>
        <v>Isi Sasaran</v>
      </c>
      <c r="M260" s="848" t="s">
        <v>26</v>
      </c>
      <c r="N260" s="851" t="str">
        <f>IF(M260="Y",1,IF(M260="T",0,IF(M260="Y/T","Belum diisi","Error")))</f>
        <v>Belum diisi</v>
      </c>
      <c r="O260" s="517"/>
      <c r="P260" s="517"/>
      <c r="Q260" s="517"/>
      <c r="R260" s="517"/>
    </row>
    <row r="261" spans="2:18" s="527" customFormat="1" ht="15.75">
      <c r="B261" s="837"/>
      <c r="C261" s="840"/>
      <c r="D261" s="858"/>
      <c r="E261" s="855"/>
      <c r="F261" s="549">
        <v>2</v>
      </c>
      <c r="G261" s="550"/>
      <c r="H261" s="598" t="str">
        <f t="shared" si="4"/>
        <v>Belum Diisi</v>
      </c>
      <c r="I261" s="592" t="s">
        <v>26</v>
      </c>
      <c r="J261" s="593" t="str">
        <f>IF($D$260="Y/T","Isi Sasaran",IF($E$260=0,0,IF(I261="Y",1,IF(I261="T",0,"Isi Dulu"))))</f>
        <v>Isi Sasaran</v>
      </c>
      <c r="K261" s="592" t="s">
        <v>26</v>
      </c>
      <c r="L261" s="593" t="str">
        <f>IF($D$260="Y/T","Isi Sasaran",IF($E$260=0,0,IF(K261="Y",1,IF(K261="T",0,"Isi Dulu"))))</f>
        <v>Isi Sasaran</v>
      </c>
      <c r="M261" s="849"/>
      <c r="N261" s="852"/>
      <c r="O261" s="517"/>
      <c r="P261" s="517"/>
      <c r="Q261" s="517"/>
      <c r="R261" s="517"/>
    </row>
    <row r="262" spans="2:18" s="527" customFormat="1" ht="15.75">
      <c r="B262" s="837"/>
      <c r="C262" s="840"/>
      <c r="D262" s="858"/>
      <c r="E262" s="855"/>
      <c r="F262" s="549">
        <v>3</v>
      </c>
      <c r="G262" s="550"/>
      <c r="H262" s="598" t="str">
        <f t="shared" si="4"/>
        <v>Belum Diisi</v>
      </c>
      <c r="I262" s="592" t="s">
        <v>26</v>
      </c>
      <c r="J262" s="593" t="str">
        <f>IF($D$260="Y/T","Isi Sasaran",IF($E$260=0,0,IF(I262="Y",1,IF(I262="T",0,"Isi Dulu"))))</f>
        <v>Isi Sasaran</v>
      </c>
      <c r="K262" s="592" t="s">
        <v>26</v>
      </c>
      <c r="L262" s="593" t="str">
        <f>IF($D$260="Y/T","Isi Sasaran",IF($E$260=0,0,IF(K262="Y",1,IF(K262="T",0,"Isi Dulu"))))</f>
        <v>Isi Sasaran</v>
      </c>
      <c r="M262" s="849"/>
      <c r="N262" s="852"/>
      <c r="O262" s="517"/>
      <c r="P262" s="517"/>
      <c r="Q262" s="517"/>
      <c r="R262" s="517"/>
    </row>
    <row r="263" spans="2:18" s="527" customFormat="1" ht="15.75">
      <c r="B263" s="837"/>
      <c r="C263" s="840"/>
      <c r="D263" s="858"/>
      <c r="E263" s="855"/>
      <c r="F263" s="549">
        <v>4</v>
      </c>
      <c r="G263" s="550"/>
      <c r="H263" s="598" t="str">
        <f t="shared" si="4"/>
        <v>Belum Diisi</v>
      </c>
      <c r="I263" s="592" t="s">
        <v>26</v>
      </c>
      <c r="J263" s="593" t="str">
        <f>IF($D$260="Y/T","Isi Sasaran",IF($E$260=0,0,IF(I263="Y",1,IF(I263="T",0,"Isi Dulu"))))</f>
        <v>Isi Sasaran</v>
      </c>
      <c r="K263" s="592" t="s">
        <v>26</v>
      </c>
      <c r="L263" s="593" t="str">
        <f>IF($D$260="Y/T","Isi Sasaran",IF($E$260=0,0,IF(K263="Y",1,IF(K263="T",0,"Isi Dulu"))))</f>
        <v>Isi Sasaran</v>
      </c>
      <c r="M263" s="849"/>
      <c r="N263" s="852"/>
      <c r="O263" s="517"/>
      <c r="P263" s="517"/>
      <c r="Q263" s="517"/>
      <c r="R263" s="517"/>
    </row>
    <row r="264" spans="2:18" s="527" customFormat="1" ht="15.75">
      <c r="B264" s="838"/>
      <c r="C264" s="841"/>
      <c r="D264" s="859"/>
      <c r="E264" s="856"/>
      <c r="F264" s="569">
        <v>5</v>
      </c>
      <c r="G264" s="570"/>
      <c r="H264" s="599" t="str">
        <f t="shared" si="4"/>
        <v>Belum Diisi</v>
      </c>
      <c r="I264" s="595" t="s">
        <v>26</v>
      </c>
      <c r="J264" s="596" t="str">
        <f>IF($D$260="Y/T","Isi Sasaran",IF($E$260=0,0,IF(I264="Y",1,IF(I264="T",0,"Isi Dulu"))))</f>
        <v>Isi Sasaran</v>
      </c>
      <c r="K264" s="595" t="s">
        <v>26</v>
      </c>
      <c r="L264" s="596" t="str">
        <f>IF($D$260="Y/T","Isi Sasaran",IF($E$260=0,0,IF(K264="Y",1,IF(K264="T",0,"Isi Dulu"))))</f>
        <v>Isi Sasaran</v>
      </c>
      <c r="M264" s="850"/>
      <c r="N264" s="853"/>
      <c r="O264" s="517"/>
      <c r="P264" s="517"/>
      <c r="Q264" s="517"/>
      <c r="R264" s="517"/>
    </row>
    <row r="265" spans="2:18" s="527" customFormat="1" ht="15.75">
      <c r="B265" s="836">
        <v>12</v>
      </c>
      <c r="C265" s="839"/>
      <c r="D265" s="857" t="s">
        <v>26</v>
      </c>
      <c r="E265" s="854" t="str">
        <f>IF(D265="Y",1,IF(D265="T",0,IF(D265="Y/T","Belum diisi","Error")))</f>
        <v>Belum diisi</v>
      </c>
      <c r="F265" s="528">
        <v>1</v>
      </c>
      <c r="G265" s="529"/>
      <c r="H265" s="600" t="str">
        <f t="shared" si="4"/>
        <v>Belum Diisi</v>
      </c>
      <c r="I265" s="590" t="s">
        <v>26</v>
      </c>
      <c r="J265" s="591" t="str">
        <f>IF($D$265="Y/T","Isi Sasaran",IF($E$265=0,0,IF(I265="Y",1,IF(I265="T",0,"Isi Dulu"))))</f>
        <v>Isi Sasaran</v>
      </c>
      <c r="K265" s="590" t="s">
        <v>26</v>
      </c>
      <c r="L265" s="591" t="str">
        <f>IF($D$265="Y/T","Isi Sasaran",IF($E$265=0,0,IF(K265="Y",1,IF(K265="T",0,"Isi Dulu"))))</f>
        <v>Isi Sasaran</v>
      </c>
      <c r="M265" s="848" t="s">
        <v>26</v>
      </c>
      <c r="N265" s="851" t="str">
        <f>IF(M265="Y",1,IF(M265="T",0,IF(M265="Y/T","Belum diisi","Error")))</f>
        <v>Belum diisi</v>
      </c>
      <c r="O265" s="517"/>
      <c r="P265" s="517"/>
      <c r="Q265" s="517"/>
      <c r="R265" s="517"/>
    </row>
    <row r="266" spans="2:18" s="527" customFormat="1" ht="15.75">
      <c r="B266" s="837"/>
      <c r="C266" s="840"/>
      <c r="D266" s="858"/>
      <c r="E266" s="855"/>
      <c r="F266" s="549">
        <v>2</v>
      </c>
      <c r="G266" s="550"/>
      <c r="H266" s="598" t="str">
        <f t="shared" si="4"/>
        <v>Belum Diisi</v>
      </c>
      <c r="I266" s="592" t="s">
        <v>26</v>
      </c>
      <c r="J266" s="593" t="str">
        <f>IF($D$265="Y/T","Isi Sasaran",IF($E$265=0,0,IF(I266="Y",1,IF(I266="T",0,"Isi Dulu"))))</f>
        <v>Isi Sasaran</v>
      </c>
      <c r="K266" s="592" t="s">
        <v>26</v>
      </c>
      <c r="L266" s="593" t="str">
        <f>IF($D$265="Y/T","Isi Sasaran",IF($E$265=0,0,IF(K266="Y",1,IF(K266="T",0,"Isi Dulu"))))</f>
        <v>Isi Sasaran</v>
      </c>
      <c r="M266" s="849"/>
      <c r="N266" s="852"/>
      <c r="O266" s="517"/>
      <c r="P266" s="517"/>
      <c r="Q266" s="517"/>
      <c r="R266" s="517"/>
    </row>
    <row r="267" spans="2:18" s="527" customFormat="1" ht="15.75">
      <c r="B267" s="837"/>
      <c r="C267" s="840"/>
      <c r="D267" s="858"/>
      <c r="E267" s="855"/>
      <c r="F267" s="549">
        <v>3</v>
      </c>
      <c r="G267" s="550"/>
      <c r="H267" s="598" t="str">
        <f t="shared" si="4"/>
        <v>Belum Diisi</v>
      </c>
      <c r="I267" s="592" t="s">
        <v>26</v>
      </c>
      <c r="J267" s="593" t="str">
        <f>IF($D$265="Y/T","Isi Sasaran",IF($E$265=0,0,IF(I267="Y",1,IF(I267="T",0,"Isi Dulu"))))</f>
        <v>Isi Sasaran</v>
      </c>
      <c r="K267" s="592" t="s">
        <v>26</v>
      </c>
      <c r="L267" s="593" t="str">
        <f>IF($D$265="Y/T","Isi Sasaran",IF($E$265=0,0,IF(K267="Y",1,IF(K267="T",0,"Isi Dulu"))))</f>
        <v>Isi Sasaran</v>
      </c>
      <c r="M267" s="849"/>
      <c r="N267" s="852"/>
      <c r="O267" s="517"/>
      <c r="P267" s="517"/>
      <c r="Q267" s="517"/>
      <c r="R267" s="517"/>
    </row>
    <row r="268" spans="2:18" s="527" customFormat="1" ht="15.75">
      <c r="B268" s="837"/>
      <c r="C268" s="840"/>
      <c r="D268" s="858"/>
      <c r="E268" s="855"/>
      <c r="F268" s="549">
        <v>4</v>
      </c>
      <c r="G268" s="550"/>
      <c r="H268" s="598" t="str">
        <f t="shared" si="4"/>
        <v>Belum Diisi</v>
      </c>
      <c r="I268" s="592" t="s">
        <v>26</v>
      </c>
      <c r="J268" s="593" t="str">
        <f>IF($D$265="Y/T","Isi Sasaran",IF($E$265=0,0,IF(I268="Y",1,IF(I268="T",0,"Isi Dulu"))))</f>
        <v>Isi Sasaran</v>
      </c>
      <c r="K268" s="592" t="s">
        <v>26</v>
      </c>
      <c r="L268" s="593" t="str">
        <f>IF($D$265="Y/T","Isi Sasaran",IF($E$265=0,0,IF(K268="Y",1,IF(K268="T",0,"Isi Dulu"))))</f>
        <v>Isi Sasaran</v>
      </c>
      <c r="M268" s="849"/>
      <c r="N268" s="852"/>
      <c r="O268" s="517"/>
      <c r="P268" s="517"/>
      <c r="Q268" s="517"/>
      <c r="R268" s="517"/>
    </row>
    <row r="269" spans="2:18" s="527" customFormat="1" ht="15.75">
      <c r="B269" s="838"/>
      <c r="C269" s="841"/>
      <c r="D269" s="859"/>
      <c r="E269" s="856"/>
      <c r="F269" s="569">
        <v>5</v>
      </c>
      <c r="G269" s="570"/>
      <c r="H269" s="599" t="str">
        <f t="shared" si="4"/>
        <v>Belum Diisi</v>
      </c>
      <c r="I269" s="595" t="s">
        <v>26</v>
      </c>
      <c r="J269" s="596" t="str">
        <f>IF($D$265="Y/T","Isi Sasaran",IF($E$265=0,0,IF(I269="Y",1,IF(I269="T",0,"Isi Dulu"))))</f>
        <v>Isi Sasaran</v>
      </c>
      <c r="K269" s="595" t="s">
        <v>26</v>
      </c>
      <c r="L269" s="596" t="str">
        <f>IF($D$265="Y/T","Isi Sasaran",IF($E$265=0,0,IF(K269="Y",1,IF(K269="T",0,"Isi Dulu"))))</f>
        <v>Isi Sasaran</v>
      </c>
      <c r="M269" s="850"/>
      <c r="N269" s="853"/>
      <c r="O269" s="517"/>
      <c r="P269" s="517"/>
      <c r="Q269" s="517"/>
      <c r="R269" s="517"/>
    </row>
    <row r="270" spans="2:18" s="527" customFormat="1" ht="15.75">
      <c r="B270" s="836">
        <v>13</v>
      </c>
      <c r="C270" s="839"/>
      <c r="D270" s="857" t="s">
        <v>26</v>
      </c>
      <c r="E270" s="854" t="str">
        <f>IF(D270="Y",1,IF(D270="T",0,IF(D270="Y/T","Belum diisi","Error")))</f>
        <v>Belum diisi</v>
      </c>
      <c r="F270" s="528">
        <v>1</v>
      </c>
      <c r="G270" s="529"/>
      <c r="H270" s="600" t="str">
        <f t="shared" si="4"/>
        <v>Belum Diisi</v>
      </c>
      <c r="I270" s="590" t="s">
        <v>26</v>
      </c>
      <c r="J270" s="591" t="str">
        <f>IF($D$270="Y/T","Isi Sasaran",IF($E$270=0,0,IF(I270="Y",1,IF(I270="T",0,"Isi Dulu"))))</f>
        <v>Isi Sasaran</v>
      </c>
      <c r="K270" s="590" t="s">
        <v>26</v>
      </c>
      <c r="L270" s="591" t="str">
        <f>IF($D$270="Y/T","Isi Sasaran",IF($E$270=0,0,IF(K270="Y",1,IF(K270="T",0,"Isi Dulu"))))</f>
        <v>Isi Sasaran</v>
      </c>
      <c r="M270" s="848" t="s">
        <v>26</v>
      </c>
      <c r="N270" s="851" t="str">
        <f>IF(M270="Y",1,IF(M270="T",0,IF(M270="Y/T","Belum diisi","Error")))</f>
        <v>Belum diisi</v>
      </c>
      <c r="O270" s="517"/>
      <c r="P270" s="517"/>
      <c r="Q270" s="517"/>
      <c r="R270" s="517"/>
    </row>
    <row r="271" spans="2:18" s="527" customFormat="1" ht="15.75">
      <c r="B271" s="837"/>
      <c r="C271" s="840"/>
      <c r="D271" s="858"/>
      <c r="E271" s="855"/>
      <c r="F271" s="549">
        <v>2</v>
      </c>
      <c r="G271" s="550"/>
      <c r="H271" s="598" t="str">
        <f t="shared" si="4"/>
        <v>Belum Diisi</v>
      </c>
      <c r="I271" s="592" t="s">
        <v>26</v>
      </c>
      <c r="J271" s="593" t="str">
        <f>IF($D$270="Y/T","Isi Sasaran",IF($E$270=0,0,IF(I271="Y",1,IF(I271="T",0,"Isi Dulu"))))</f>
        <v>Isi Sasaran</v>
      </c>
      <c r="K271" s="592" t="s">
        <v>26</v>
      </c>
      <c r="L271" s="593" t="str">
        <f>IF($D$270="Y/T","Isi Sasaran",IF($E$270=0,0,IF(K271="Y",1,IF(K271="T",0,"Isi Dulu"))))</f>
        <v>Isi Sasaran</v>
      </c>
      <c r="M271" s="849"/>
      <c r="N271" s="852"/>
      <c r="O271" s="517"/>
      <c r="P271" s="517"/>
      <c r="Q271" s="517"/>
      <c r="R271" s="517"/>
    </row>
    <row r="272" spans="2:18" s="527" customFormat="1" ht="15.75">
      <c r="B272" s="837"/>
      <c r="C272" s="840"/>
      <c r="D272" s="858"/>
      <c r="E272" s="855"/>
      <c r="F272" s="549">
        <v>3</v>
      </c>
      <c r="G272" s="550"/>
      <c r="H272" s="598" t="str">
        <f t="shared" si="4"/>
        <v>Belum Diisi</v>
      </c>
      <c r="I272" s="592" t="s">
        <v>26</v>
      </c>
      <c r="J272" s="593" t="str">
        <f>IF($D$270="Y/T","Isi Sasaran",IF($E$270=0,0,IF(I272="Y",1,IF(I272="T",0,"Isi Dulu"))))</f>
        <v>Isi Sasaran</v>
      </c>
      <c r="K272" s="592" t="s">
        <v>26</v>
      </c>
      <c r="L272" s="593" t="str">
        <f>IF($D$270="Y/T","Isi Sasaran",IF($E$270=0,0,IF(K272="Y",1,IF(K272="T",0,"Isi Dulu"))))</f>
        <v>Isi Sasaran</v>
      </c>
      <c r="M272" s="849"/>
      <c r="N272" s="852"/>
      <c r="O272" s="517"/>
      <c r="P272" s="517"/>
      <c r="Q272" s="517"/>
      <c r="R272" s="517"/>
    </row>
    <row r="273" spans="2:18" s="527" customFormat="1" ht="15.75">
      <c r="B273" s="837"/>
      <c r="C273" s="840"/>
      <c r="D273" s="858"/>
      <c r="E273" s="855"/>
      <c r="F273" s="549">
        <v>4</v>
      </c>
      <c r="G273" s="550"/>
      <c r="H273" s="598" t="str">
        <f t="shared" si="4"/>
        <v>Belum Diisi</v>
      </c>
      <c r="I273" s="592" t="s">
        <v>26</v>
      </c>
      <c r="J273" s="593" t="str">
        <f>IF($D$270="Y/T","Isi Sasaran",IF($E$270=0,0,IF(I273="Y",1,IF(I273="T",0,"Isi Dulu"))))</f>
        <v>Isi Sasaran</v>
      </c>
      <c r="K273" s="592" t="s">
        <v>26</v>
      </c>
      <c r="L273" s="593" t="str">
        <f>IF($D$270="Y/T","Isi Sasaran",IF($E$270=0,0,IF(K273="Y",1,IF(K273="T",0,"Isi Dulu"))))</f>
        <v>Isi Sasaran</v>
      </c>
      <c r="M273" s="849"/>
      <c r="N273" s="852"/>
      <c r="O273" s="517"/>
      <c r="P273" s="517"/>
      <c r="Q273" s="517"/>
      <c r="R273" s="517"/>
    </row>
    <row r="274" spans="2:18" s="527" customFormat="1" ht="15.75">
      <c r="B274" s="838"/>
      <c r="C274" s="841"/>
      <c r="D274" s="859"/>
      <c r="E274" s="856"/>
      <c r="F274" s="569">
        <v>5</v>
      </c>
      <c r="G274" s="570"/>
      <c r="H274" s="599" t="str">
        <f t="shared" si="4"/>
        <v>Belum Diisi</v>
      </c>
      <c r="I274" s="595" t="s">
        <v>26</v>
      </c>
      <c r="J274" s="596" t="str">
        <f>IF($D$270="Y/T","Isi Sasaran",IF($E$270=0,0,IF(I274="Y",1,IF(I274="T",0,"Isi Dulu"))))</f>
        <v>Isi Sasaran</v>
      </c>
      <c r="K274" s="595" t="s">
        <v>26</v>
      </c>
      <c r="L274" s="596" t="str">
        <f>IF($D$270="Y/T","Isi Sasaran",IF($E$270=0,0,IF(K274="Y",1,IF(K274="T",0,"Isi Dulu"))))</f>
        <v>Isi Sasaran</v>
      </c>
      <c r="M274" s="850"/>
      <c r="N274" s="853"/>
      <c r="O274" s="517"/>
      <c r="P274" s="517"/>
      <c r="Q274" s="517"/>
      <c r="R274" s="517"/>
    </row>
    <row r="275" spans="2:18" s="527" customFormat="1" ht="15.75">
      <c r="B275" s="836">
        <v>14</v>
      </c>
      <c r="C275" s="839"/>
      <c r="D275" s="857" t="s">
        <v>26</v>
      </c>
      <c r="E275" s="854" t="str">
        <f>IF(D275="Y",1,IF(D275="T",0,IF(D275="Y/T","Belum diisi","Error")))</f>
        <v>Belum diisi</v>
      </c>
      <c r="F275" s="528">
        <v>1</v>
      </c>
      <c r="G275" s="529"/>
      <c r="H275" s="600" t="str">
        <f t="shared" ref="H275:H309" si="5">IF(OR(J275="Isi Dulu",L275="Isi Dulu",J275="Isi Sasaran",L275="Isi Sasaran"),"Belum Diisi",IF(SUM(J275,L275)=2,1,IF(SUM(J275,L275)=1,0,IF(SUM(J275,L275)=0,0,"Error"))))</f>
        <v>Belum Diisi</v>
      </c>
      <c r="I275" s="590" t="s">
        <v>26</v>
      </c>
      <c r="J275" s="591" t="str">
        <f>IF($D$275="Y/T","Isi Sasaran",IF($E$275=0,0,IF(I275="Y",1,IF(I275="T",0,"Isi Dulu"))))</f>
        <v>Isi Sasaran</v>
      </c>
      <c r="K275" s="590" t="s">
        <v>26</v>
      </c>
      <c r="L275" s="591" t="str">
        <f>IF($D$275="Y/T","Isi Sasaran",IF($E$275=0,0,IF(K275="Y",1,IF(K275="T",0,"Isi Dulu"))))</f>
        <v>Isi Sasaran</v>
      </c>
      <c r="M275" s="848" t="s">
        <v>26</v>
      </c>
      <c r="N275" s="851" t="str">
        <f>IF(M275="Y",1,IF(M275="T",0,IF(M275="Y/T","Belum diisi","Error")))</f>
        <v>Belum diisi</v>
      </c>
      <c r="O275" s="517"/>
      <c r="P275" s="517"/>
      <c r="Q275" s="517"/>
      <c r="R275" s="517"/>
    </row>
    <row r="276" spans="2:18" s="527" customFormat="1" ht="15.75">
      <c r="B276" s="837"/>
      <c r="C276" s="840"/>
      <c r="D276" s="858"/>
      <c r="E276" s="855"/>
      <c r="F276" s="549">
        <v>2</v>
      </c>
      <c r="G276" s="550"/>
      <c r="H276" s="598" t="str">
        <f t="shared" si="5"/>
        <v>Belum Diisi</v>
      </c>
      <c r="I276" s="592" t="s">
        <v>26</v>
      </c>
      <c r="J276" s="593" t="str">
        <f>IF($D$275="Y/T","Isi Sasaran",IF($E$275=0,0,IF(I276="Y",1,IF(I276="T",0,"Isi Dulu"))))</f>
        <v>Isi Sasaran</v>
      </c>
      <c r="K276" s="592" t="s">
        <v>26</v>
      </c>
      <c r="L276" s="593" t="str">
        <f>IF($D$275="Y/T","Isi Sasaran",IF($E$275=0,0,IF(K276="Y",1,IF(K276="T",0,"Isi Dulu"))))</f>
        <v>Isi Sasaran</v>
      </c>
      <c r="M276" s="849"/>
      <c r="N276" s="852"/>
      <c r="O276" s="517"/>
      <c r="P276" s="517"/>
      <c r="Q276" s="517"/>
      <c r="R276" s="517"/>
    </row>
    <row r="277" spans="2:18" s="527" customFormat="1" ht="15.75">
      <c r="B277" s="837"/>
      <c r="C277" s="840"/>
      <c r="D277" s="858"/>
      <c r="E277" s="855"/>
      <c r="F277" s="549">
        <v>3</v>
      </c>
      <c r="G277" s="550"/>
      <c r="H277" s="598" t="str">
        <f t="shared" si="5"/>
        <v>Belum Diisi</v>
      </c>
      <c r="I277" s="592" t="s">
        <v>26</v>
      </c>
      <c r="J277" s="593" t="str">
        <f>IF($D$275="Y/T","Isi Sasaran",IF($E$275=0,0,IF(I277="Y",1,IF(I277="T",0,"Isi Dulu"))))</f>
        <v>Isi Sasaran</v>
      </c>
      <c r="K277" s="592" t="s">
        <v>26</v>
      </c>
      <c r="L277" s="593" t="str">
        <f>IF($D$275="Y/T","Isi Sasaran",IF($E$275=0,0,IF(K277="Y",1,IF(K277="T",0,"Isi Dulu"))))</f>
        <v>Isi Sasaran</v>
      </c>
      <c r="M277" s="849"/>
      <c r="N277" s="852"/>
      <c r="O277" s="517"/>
      <c r="P277" s="517"/>
      <c r="Q277" s="517"/>
      <c r="R277" s="517"/>
    </row>
    <row r="278" spans="2:18" s="527" customFormat="1" ht="15.75">
      <c r="B278" s="837"/>
      <c r="C278" s="840"/>
      <c r="D278" s="858"/>
      <c r="E278" s="855"/>
      <c r="F278" s="549">
        <v>4</v>
      </c>
      <c r="G278" s="550"/>
      <c r="H278" s="598" t="str">
        <f t="shared" si="5"/>
        <v>Belum Diisi</v>
      </c>
      <c r="I278" s="592" t="s">
        <v>26</v>
      </c>
      <c r="J278" s="593" t="str">
        <f>IF($D$275="Y/T","Isi Sasaran",IF($E$275=0,0,IF(I278="Y",1,IF(I278="T",0,"Isi Dulu"))))</f>
        <v>Isi Sasaran</v>
      </c>
      <c r="K278" s="592" t="s">
        <v>26</v>
      </c>
      <c r="L278" s="593" t="str">
        <f>IF($D$275="Y/T","Isi Sasaran",IF($E$275=0,0,IF(K278="Y",1,IF(K278="T",0,"Isi Dulu"))))</f>
        <v>Isi Sasaran</v>
      </c>
      <c r="M278" s="849"/>
      <c r="N278" s="852"/>
      <c r="O278" s="517"/>
      <c r="P278" s="517"/>
      <c r="Q278" s="517"/>
      <c r="R278" s="517"/>
    </row>
    <row r="279" spans="2:18" s="527" customFormat="1" ht="15.75">
      <c r="B279" s="838"/>
      <c r="C279" s="841"/>
      <c r="D279" s="859"/>
      <c r="E279" s="856"/>
      <c r="F279" s="569">
        <v>5</v>
      </c>
      <c r="G279" s="570"/>
      <c r="H279" s="599" t="str">
        <f t="shared" si="5"/>
        <v>Belum Diisi</v>
      </c>
      <c r="I279" s="595" t="s">
        <v>26</v>
      </c>
      <c r="J279" s="596" t="str">
        <f>IF($D$275="Y/T","Isi Sasaran",IF($E$275=0,0,IF(I279="Y",1,IF(I279="T",0,"Isi Dulu"))))</f>
        <v>Isi Sasaran</v>
      </c>
      <c r="K279" s="595" t="s">
        <v>26</v>
      </c>
      <c r="L279" s="596" t="str">
        <f>IF($D$275="Y/T","Isi Sasaran",IF($E$275=0,0,IF(K279="Y",1,IF(K279="T",0,"Isi Dulu"))))</f>
        <v>Isi Sasaran</v>
      </c>
      <c r="M279" s="850"/>
      <c r="N279" s="853"/>
      <c r="O279" s="517"/>
      <c r="P279" s="517"/>
      <c r="Q279" s="517"/>
      <c r="R279" s="517"/>
    </row>
    <row r="280" spans="2:18" s="527" customFormat="1" ht="15.75">
      <c r="B280" s="836">
        <v>15</v>
      </c>
      <c r="C280" s="839"/>
      <c r="D280" s="857" t="s">
        <v>26</v>
      </c>
      <c r="E280" s="854" t="str">
        <f>IF(D280="Y",1,IF(D280="T",0,IF(D280="Y/T","Belum diisi","Error")))</f>
        <v>Belum diisi</v>
      </c>
      <c r="F280" s="528">
        <v>1</v>
      </c>
      <c r="G280" s="529"/>
      <c r="H280" s="600" t="str">
        <f t="shared" si="5"/>
        <v>Belum Diisi</v>
      </c>
      <c r="I280" s="590" t="s">
        <v>26</v>
      </c>
      <c r="J280" s="591" t="str">
        <f>IF($D$280="Y/T","Isi Sasaran",IF($E$280=0,0,IF(I280="Y",1,IF(I280="T",0,"Isi Dulu"))))</f>
        <v>Isi Sasaran</v>
      </c>
      <c r="K280" s="590" t="s">
        <v>26</v>
      </c>
      <c r="L280" s="591" t="str">
        <f>IF($D$280="Y/T","Isi Sasaran",IF($E$280=0,0,IF(K280="Y",1,IF(K280="T",0,"Isi Dulu"))))</f>
        <v>Isi Sasaran</v>
      </c>
      <c r="M280" s="848" t="s">
        <v>26</v>
      </c>
      <c r="N280" s="851" t="str">
        <f>IF(M280="Y",1,IF(M280="T",0,IF(M280="Y/T","Belum diisi","Error")))</f>
        <v>Belum diisi</v>
      </c>
      <c r="O280" s="517"/>
      <c r="P280" s="517"/>
      <c r="Q280" s="517"/>
      <c r="R280" s="517"/>
    </row>
    <row r="281" spans="2:18" s="527" customFormat="1" ht="15.75">
      <c r="B281" s="837"/>
      <c r="C281" s="840"/>
      <c r="D281" s="858"/>
      <c r="E281" s="855"/>
      <c r="F281" s="549">
        <v>2</v>
      </c>
      <c r="G281" s="550"/>
      <c r="H281" s="598" t="str">
        <f t="shared" si="5"/>
        <v>Belum Diisi</v>
      </c>
      <c r="I281" s="592" t="s">
        <v>26</v>
      </c>
      <c r="J281" s="593" t="str">
        <f>IF($D$280="Y/T","Isi Sasaran",IF($E$280=0,0,IF(I281="Y",1,IF(I281="T",0,"Isi Dulu"))))</f>
        <v>Isi Sasaran</v>
      </c>
      <c r="K281" s="592" t="s">
        <v>26</v>
      </c>
      <c r="L281" s="593" t="str">
        <f>IF($D$280="Y/T","Isi Sasaran",IF($E$280=0,0,IF(K281="Y",1,IF(K281="T",0,"Isi Dulu"))))</f>
        <v>Isi Sasaran</v>
      </c>
      <c r="M281" s="849"/>
      <c r="N281" s="852"/>
      <c r="O281" s="517"/>
      <c r="P281" s="517"/>
      <c r="Q281" s="517"/>
      <c r="R281" s="517"/>
    </row>
    <row r="282" spans="2:18" s="527" customFormat="1" ht="15.75">
      <c r="B282" s="837"/>
      <c r="C282" s="840"/>
      <c r="D282" s="858"/>
      <c r="E282" s="855"/>
      <c r="F282" s="549">
        <v>3</v>
      </c>
      <c r="G282" s="550"/>
      <c r="H282" s="598" t="str">
        <f t="shared" si="5"/>
        <v>Belum Diisi</v>
      </c>
      <c r="I282" s="592" t="s">
        <v>26</v>
      </c>
      <c r="J282" s="593" t="str">
        <f>IF($D$280="Y/T","Isi Sasaran",IF($E$280=0,0,IF(I282="Y",1,IF(I282="T",0,"Isi Dulu"))))</f>
        <v>Isi Sasaran</v>
      </c>
      <c r="K282" s="592" t="s">
        <v>26</v>
      </c>
      <c r="L282" s="593" t="str">
        <f>IF($D$280="Y/T","Isi Sasaran",IF($E$280=0,0,IF(K282="Y",1,IF(K282="T",0,"Isi Dulu"))))</f>
        <v>Isi Sasaran</v>
      </c>
      <c r="M282" s="849"/>
      <c r="N282" s="852"/>
      <c r="O282" s="517"/>
      <c r="P282" s="517"/>
      <c r="Q282" s="517"/>
      <c r="R282" s="517"/>
    </row>
    <row r="283" spans="2:18" s="527" customFormat="1" ht="15.75">
      <c r="B283" s="837"/>
      <c r="C283" s="840"/>
      <c r="D283" s="858"/>
      <c r="E283" s="855"/>
      <c r="F283" s="549">
        <v>4</v>
      </c>
      <c r="G283" s="550"/>
      <c r="H283" s="598" t="str">
        <f t="shared" si="5"/>
        <v>Belum Diisi</v>
      </c>
      <c r="I283" s="592" t="s">
        <v>26</v>
      </c>
      <c r="J283" s="593" t="str">
        <f>IF($D$280="Y/T","Isi Sasaran",IF($E$280=0,0,IF(I283="Y",1,IF(I283="T",0,"Isi Dulu"))))</f>
        <v>Isi Sasaran</v>
      </c>
      <c r="K283" s="592" t="s">
        <v>26</v>
      </c>
      <c r="L283" s="593" t="str">
        <f>IF($D$280="Y/T","Isi Sasaran",IF($E$280=0,0,IF(K283="Y",1,IF(K283="T",0,"Isi Dulu"))))</f>
        <v>Isi Sasaran</v>
      </c>
      <c r="M283" s="849"/>
      <c r="N283" s="852"/>
      <c r="O283" s="517"/>
      <c r="P283" s="517"/>
      <c r="Q283" s="517"/>
      <c r="R283" s="517"/>
    </row>
    <row r="284" spans="2:18" s="527" customFormat="1" ht="15.75">
      <c r="B284" s="838"/>
      <c r="C284" s="841"/>
      <c r="D284" s="859"/>
      <c r="E284" s="856"/>
      <c r="F284" s="569">
        <v>5</v>
      </c>
      <c r="G284" s="570"/>
      <c r="H284" s="599" t="str">
        <f t="shared" si="5"/>
        <v>Belum Diisi</v>
      </c>
      <c r="I284" s="595" t="s">
        <v>26</v>
      </c>
      <c r="J284" s="596" t="str">
        <f>IF($D$280="Y/T","Isi Sasaran",IF($E$280=0,0,IF(I284="Y",1,IF(I284="T",0,"Isi Dulu"))))</f>
        <v>Isi Sasaran</v>
      </c>
      <c r="K284" s="595" t="s">
        <v>26</v>
      </c>
      <c r="L284" s="596" t="str">
        <f>IF($D$280="Y/T","Isi Sasaran",IF($E$280=0,0,IF(K284="Y",1,IF(K284="T",0,"Isi Dulu"))))</f>
        <v>Isi Sasaran</v>
      </c>
      <c r="M284" s="850"/>
      <c r="N284" s="853"/>
      <c r="O284" s="517"/>
      <c r="P284" s="517"/>
      <c r="Q284" s="517"/>
      <c r="R284" s="517"/>
    </row>
    <row r="285" spans="2:18" s="527" customFormat="1" ht="15.75">
      <c r="B285" s="836">
        <v>16</v>
      </c>
      <c r="C285" s="839"/>
      <c r="D285" s="857" t="s">
        <v>26</v>
      </c>
      <c r="E285" s="854" t="str">
        <f>IF(D285="Y",1,IF(D285="T",0,IF(D285="Y/T","Belum diisi","Error")))</f>
        <v>Belum diisi</v>
      </c>
      <c r="F285" s="528">
        <v>1</v>
      </c>
      <c r="G285" s="529"/>
      <c r="H285" s="600" t="str">
        <f t="shared" si="5"/>
        <v>Belum Diisi</v>
      </c>
      <c r="I285" s="590" t="s">
        <v>26</v>
      </c>
      <c r="J285" s="591" t="str">
        <f>IF($D$285="Y/T","Isi Sasaran",IF($E$285=0,0,IF(I285="Y",1,IF(I285="T",0,"Isi Dulu"))))</f>
        <v>Isi Sasaran</v>
      </c>
      <c r="K285" s="590" t="s">
        <v>26</v>
      </c>
      <c r="L285" s="591" t="str">
        <f>IF($D$285="Y/T","Isi Sasaran",IF($E$285=0,0,IF(K285="Y",1,IF(K285="T",0,"Isi Dulu"))))</f>
        <v>Isi Sasaran</v>
      </c>
      <c r="M285" s="848" t="s">
        <v>26</v>
      </c>
      <c r="N285" s="851" t="str">
        <f>IF(M285="Y",1,IF(M285="T",0,IF(M285="Y/T","Belum diisi","Error")))</f>
        <v>Belum diisi</v>
      </c>
      <c r="O285" s="517"/>
      <c r="P285" s="517"/>
      <c r="Q285" s="517"/>
      <c r="R285" s="517"/>
    </row>
    <row r="286" spans="2:18" s="527" customFormat="1" ht="15.75">
      <c r="B286" s="837"/>
      <c r="C286" s="840"/>
      <c r="D286" s="858"/>
      <c r="E286" s="855"/>
      <c r="F286" s="549">
        <v>2</v>
      </c>
      <c r="G286" s="550"/>
      <c r="H286" s="598" t="str">
        <f t="shared" si="5"/>
        <v>Belum Diisi</v>
      </c>
      <c r="I286" s="592" t="s">
        <v>26</v>
      </c>
      <c r="J286" s="593" t="str">
        <f>IF($D$285="Y/T","Isi Sasaran",IF($E$285=0,0,IF(I286="Y",1,IF(I286="T",0,"Isi Dulu"))))</f>
        <v>Isi Sasaran</v>
      </c>
      <c r="K286" s="592" t="s">
        <v>26</v>
      </c>
      <c r="L286" s="593" t="str">
        <f>IF($D$285="Y/T","Isi Sasaran",IF($E$285=0,0,IF(K286="Y",1,IF(K286="T",0,"Isi Dulu"))))</f>
        <v>Isi Sasaran</v>
      </c>
      <c r="M286" s="849"/>
      <c r="N286" s="852"/>
      <c r="O286" s="517"/>
      <c r="P286" s="517"/>
      <c r="Q286" s="517"/>
      <c r="R286" s="517"/>
    </row>
    <row r="287" spans="2:18" s="527" customFormat="1" ht="15.75">
      <c r="B287" s="837"/>
      <c r="C287" s="840"/>
      <c r="D287" s="858"/>
      <c r="E287" s="855"/>
      <c r="F287" s="549">
        <v>3</v>
      </c>
      <c r="G287" s="550"/>
      <c r="H287" s="598" t="str">
        <f t="shared" si="5"/>
        <v>Belum Diisi</v>
      </c>
      <c r="I287" s="592" t="s">
        <v>26</v>
      </c>
      <c r="J287" s="593" t="str">
        <f>IF($D$285="Y/T","Isi Sasaran",IF($E$285=0,0,IF(I287="Y",1,IF(I287="T",0,"Isi Dulu"))))</f>
        <v>Isi Sasaran</v>
      </c>
      <c r="K287" s="592" t="s">
        <v>26</v>
      </c>
      <c r="L287" s="593" t="str">
        <f>IF($D$285="Y/T","Isi Sasaran",IF($E$285=0,0,IF(K287="Y",1,IF(K287="T",0,"Isi Dulu"))))</f>
        <v>Isi Sasaran</v>
      </c>
      <c r="M287" s="849"/>
      <c r="N287" s="852"/>
      <c r="O287" s="517"/>
      <c r="P287" s="517"/>
      <c r="Q287" s="517"/>
      <c r="R287" s="517"/>
    </row>
    <row r="288" spans="2:18" s="527" customFormat="1" ht="15.75">
      <c r="B288" s="837"/>
      <c r="C288" s="840"/>
      <c r="D288" s="858"/>
      <c r="E288" s="855"/>
      <c r="F288" s="549">
        <v>4</v>
      </c>
      <c r="G288" s="550"/>
      <c r="H288" s="598" t="str">
        <f t="shared" si="5"/>
        <v>Belum Diisi</v>
      </c>
      <c r="I288" s="592" t="s">
        <v>26</v>
      </c>
      <c r="J288" s="593" t="str">
        <f>IF($D$285="Y/T","Isi Sasaran",IF($E$285=0,0,IF(I288="Y",1,IF(I288="T",0,"Isi Dulu"))))</f>
        <v>Isi Sasaran</v>
      </c>
      <c r="K288" s="592" t="s">
        <v>26</v>
      </c>
      <c r="L288" s="593" t="str">
        <f>IF($D$285="Y/T","Isi Sasaran",IF($E$285=0,0,IF(K288="Y",1,IF(K288="T",0,"Isi Dulu"))))</f>
        <v>Isi Sasaran</v>
      </c>
      <c r="M288" s="849"/>
      <c r="N288" s="852"/>
      <c r="O288" s="517"/>
      <c r="P288" s="517"/>
      <c r="Q288" s="517"/>
      <c r="R288" s="517"/>
    </row>
    <row r="289" spans="2:18" s="527" customFormat="1" ht="15.75">
      <c r="B289" s="838"/>
      <c r="C289" s="841"/>
      <c r="D289" s="859"/>
      <c r="E289" s="856"/>
      <c r="F289" s="569">
        <v>5</v>
      </c>
      <c r="G289" s="570"/>
      <c r="H289" s="599" t="str">
        <f t="shared" si="5"/>
        <v>Belum Diisi</v>
      </c>
      <c r="I289" s="595" t="s">
        <v>26</v>
      </c>
      <c r="J289" s="596" t="str">
        <f>IF($D$285="Y/T","Isi Sasaran",IF($E$285=0,0,IF(I289="Y",1,IF(I289="T",0,"Isi Dulu"))))</f>
        <v>Isi Sasaran</v>
      </c>
      <c r="K289" s="595" t="s">
        <v>26</v>
      </c>
      <c r="L289" s="596" t="str">
        <f>IF($D$285="Y/T","Isi Sasaran",IF($E$285=0,0,IF(K289="Y",1,IF(K289="T",0,"Isi Dulu"))))</f>
        <v>Isi Sasaran</v>
      </c>
      <c r="M289" s="850"/>
      <c r="N289" s="853"/>
      <c r="O289" s="517"/>
      <c r="P289" s="517"/>
      <c r="Q289" s="517"/>
      <c r="R289" s="517"/>
    </row>
    <row r="290" spans="2:18" s="527" customFormat="1" ht="15.75">
      <c r="B290" s="836">
        <v>17</v>
      </c>
      <c r="C290" s="839"/>
      <c r="D290" s="857" t="s">
        <v>26</v>
      </c>
      <c r="E290" s="854" t="str">
        <f>IF(D290="Y",1,IF(D290="T",0,IF(D290="Y/T","Belum diisi","Error")))</f>
        <v>Belum diisi</v>
      </c>
      <c r="F290" s="528">
        <v>1</v>
      </c>
      <c r="G290" s="529"/>
      <c r="H290" s="600" t="str">
        <f t="shared" si="5"/>
        <v>Belum Diisi</v>
      </c>
      <c r="I290" s="590" t="s">
        <v>26</v>
      </c>
      <c r="J290" s="591" t="str">
        <f>IF($D$290="Y/T","Isi Sasaran",IF($E$290=0,0,IF(I290="Y",1,IF(I290="T",0,"Isi Dulu"))))</f>
        <v>Isi Sasaran</v>
      </c>
      <c r="K290" s="590" t="s">
        <v>26</v>
      </c>
      <c r="L290" s="591" t="str">
        <f>IF($D$290="Y/T","Isi Sasaran",IF($E$290=0,0,IF(K290="Y",1,IF(K290="T",0,"Isi Dulu"))))</f>
        <v>Isi Sasaran</v>
      </c>
      <c r="M290" s="848" t="s">
        <v>26</v>
      </c>
      <c r="N290" s="851" t="str">
        <f>IF(M290="Y",1,IF(M290="T",0,IF(M290="Y/T","Belum diisi","Error")))</f>
        <v>Belum diisi</v>
      </c>
      <c r="O290" s="517"/>
      <c r="P290" s="517"/>
      <c r="Q290" s="517"/>
      <c r="R290" s="517"/>
    </row>
    <row r="291" spans="2:18" s="527" customFormat="1" ht="15.75">
      <c r="B291" s="837"/>
      <c r="C291" s="840"/>
      <c r="D291" s="858"/>
      <c r="E291" s="855"/>
      <c r="F291" s="549">
        <v>2</v>
      </c>
      <c r="G291" s="550"/>
      <c r="H291" s="598" t="str">
        <f t="shared" si="5"/>
        <v>Belum Diisi</v>
      </c>
      <c r="I291" s="592" t="s">
        <v>26</v>
      </c>
      <c r="J291" s="593" t="str">
        <f>IF($D$290="Y/T","Isi Sasaran",IF($E$290=0,0,IF(I291="Y",1,IF(I291="T",0,"Isi Dulu"))))</f>
        <v>Isi Sasaran</v>
      </c>
      <c r="K291" s="592" t="s">
        <v>26</v>
      </c>
      <c r="L291" s="593" t="str">
        <f>IF($D$290="Y/T","Isi Sasaran",IF($E$290=0,0,IF(K291="Y",1,IF(K291="T",0,"Isi Dulu"))))</f>
        <v>Isi Sasaran</v>
      </c>
      <c r="M291" s="849"/>
      <c r="N291" s="852"/>
      <c r="O291" s="517"/>
      <c r="P291" s="517"/>
      <c r="Q291" s="517"/>
      <c r="R291" s="517"/>
    </row>
    <row r="292" spans="2:18" s="527" customFormat="1" ht="15.75">
      <c r="B292" s="837"/>
      <c r="C292" s="840"/>
      <c r="D292" s="858"/>
      <c r="E292" s="855"/>
      <c r="F292" s="549">
        <v>3</v>
      </c>
      <c r="G292" s="550"/>
      <c r="H292" s="598" t="str">
        <f t="shared" si="5"/>
        <v>Belum Diisi</v>
      </c>
      <c r="I292" s="592" t="s">
        <v>26</v>
      </c>
      <c r="J292" s="593" t="str">
        <f>IF($D$290="Y/T","Isi Sasaran",IF($E$290=0,0,IF(I292="Y",1,IF(I292="T",0,"Isi Dulu"))))</f>
        <v>Isi Sasaran</v>
      </c>
      <c r="K292" s="592" t="s">
        <v>26</v>
      </c>
      <c r="L292" s="593" t="str">
        <f>IF($D$290="Y/T","Isi Sasaran",IF($E$290=0,0,IF(K292="Y",1,IF(K292="T",0,"Isi Dulu"))))</f>
        <v>Isi Sasaran</v>
      </c>
      <c r="M292" s="849"/>
      <c r="N292" s="852"/>
      <c r="O292" s="517"/>
      <c r="P292" s="517"/>
      <c r="Q292" s="517"/>
      <c r="R292" s="517"/>
    </row>
    <row r="293" spans="2:18" s="527" customFormat="1" ht="15.75">
      <c r="B293" s="837"/>
      <c r="C293" s="840"/>
      <c r="D293" s="858"/>
      <c r="E293" s="855"/>
      <c r="F293" s="549">
        <v>4</v>
      </c>
      <c r="G293" s="550"/>
      <c r="H293" s="598" t="str">
        <f t="shared" si="5"/>
        <v>Belum Diisi</v>
      </c>
      <c r="I293" s="592" t="s">
        <v>26</v>
      </c>
      <c r="J293" s="593" t="str">
        <f>IF($D$290="Y/T","Isi Sasaran",IF($E$290=0,0,IF(I293="Y",1,IF(I293="T",0,"Isi Dulu"))))</f>
        <v>Isi Sasaran</v>
      </c>
      <c r="K293" s="592" t="s">
        <v>26</v>
      </c>
      <c r="L293" s="593" t="str">
        <f>IF($D$290="Y/T","Isi Sasaran",IF($E$290=0,0,IF(K293="Y",1,IF(K293="T",0,"Isi Dulu"))))</f>
        <v>Isi Sasaran</v>
      </c>
      <c r="M293" s="849"/>
      <c r="N293" s="852"/>
      <c r="O293" s="517"/>
      <c r="P293" s="517"/>
      <c r="Q293" s="517"/>
      <c r="R293" s="517"/>
    </row>
    <row r="294" spans="2:18" s="527" customFormat="1" ht="15.75">
      <c r="B294" s="838"/>
      <c r="C294" s="841"/>
      <c r="D294" s="859"/>
      <c r="E294" s="856"/>
      <c r="F294" s="569">
        <v>5</v>
      </c>
      <c r="G294" s="570"/>
      <c r="H294" s="599" t="str">
        <f t="shared" si="5"/>
        <v>Belum Diisi</v>
      </c>
      <c r="I294" s="595" t="s">
        <v>26</v>
      </c>
      <c r="J294" s="596" t="str">
        <f>IF($D$290="Y/T","Isi Sasaran",IF($E$290=0,0,IF(I294="Y",1,IF(I294="T",0,"Isi Dulu"))))</f>
        <v>Isi Sasaran</v>
      </c>
      <c r="K294" s="595" t="s">
        <v>26</v>
      </c>
      <c r="L294" s="596" t="str">
        <f>IF($D$290="Y/T","Isi Sasaran",IF($E$290=0,0,IF(K294="Y",1,IF(K294="T",0,"Isi Dulu"))))</f>
        <v>Isi Sasaran</v>
      </c>
      <c r="M294" s="850"/>
      <c r="N294" s="853"/>
      <c r="O294" s="517"/>
      <c r="P294" s="517"/>
      <c r="Q294" s="517"/>
      <c r="R294" s="517"/>
    </row>
    <row r="295" spans="2:18" s="527" customFormat="1" ht="15.75">
      <c r="B295" s="836">
        <v>18</v>
      </c>
      <c r="C295" s="839"/>
      <c r="D295" s="857" t="s">
        <v>26</v>
      </c>
      <c r="E295" s="854" t="str">
        <f>IF(D295="Y",1,IF(D295="T",0,IF(D295="Y/T","Belum diisi","Error")))</f>
        <v>Belum diisi</v>
      </c>
      <c r="F295" s="528">
        <v>1</v>
      </c>
      <c r="G295" s="529"/>
      <c r="H295" s="600" t="str">
        <f t="shared" si="5"/>
        <v>Belum Diisi</v>
      </c>
      <c r="I295" s="590" t="s">
        <v>26</v>
      </c>
      <c r="J295" s="591" t="str">
        <f>IF($D$295="Y/T","Isi Sasaran",IF($E$295=0,0,IF(I295="Y",1,IF(I295="T",0,"Isi Dulu"))))</f>
        <v>Isi Sasaran</v>
      </c>
      <c r="K295" s="590" t="s">
        <v>26</v>
      </c>
      <c r="L295" s="591" t="str">
        <f>IF($D$295="Y/T","Isi Sasaran",IF($E$295=0,0,IF(K295="Y",1,IF(K295="T",0,"Isi Dulu"))))</f>
        <v>Isi Sasaran</v>
      </c>
      <c r="M295" s="848" t="s">
        <v>26</v>
      </c>
      <c r="N295" s="851" t="str">
        <f>IF(M295="Y",1,IF(M295="T",0,IF(M295="Y/T","Belum diisi","Error")))</f>
        <v>Belum diisi</v>
      </c>
      <c r="O295" s="517"/>
      <c r="P295" s="517"/>
      <c r="Q295" s="517"/>
      <c r="R295" s="517"/>
    </row>
    <row r="296" spans="2:18" s="527" customFormat="1" ht="15.75">
      <c r="B296" s="837"/>
      <c r="C296" s="840"/>
      <c r="D296" s="858"/>
      <c r="E296" s="855"/>
      <c r="F296" s="549">
        <v>2</v>
      </c>
      <c r="G296" s="550"/>
      <c r="H296" s="598" t="str">
        <f t="shared" si="5"/>
        <v>Belum Diisi</v>
      </c>
      <c r="I296" s="592" t="s">
        <v>26</v>
      </c>
      <c r="J296" s="593" t="str">
        <f>IF($D$295="Y/T","Isi Sasaran",IF($E$295=0,0,IF(I296="Y",1,IF(I296="T",0,"Isi Dulu"))))</f>
        <v>Isi Sasaran</v>
      </c>
      <c r="K296" s="592" t="s">
        <v>26</v>
      </c>
      <c r="L296" s="593" t="str">
        <f>IF($D$295="Y/T","Isi Sasaran",IF($E$295=0,0,IF(K296="Y",1,IF(K296="T",0,"Isi Dulu"))))</f>
        <v>Isi Sasaran</v>
      </c>
      <c r="M296" s="849"/>
      <c r="N296" s="852"/>
      <c r="O296" s="517"/>
      <c r="P296" s="517"/>
      <c r="Q296" s="517"/>
      <c r="R296" s="517"/>
    </row>
    <row r="297" spans="2:18" s="527" customFormat="1" ht="15.75">
      <c r="B297" s="837"/>
      <c r="C297" s="840"/>
      <c r="D297" s="858"/>
      <c r="E297" s="855"/>
      <c r="F297" s="549">
        <v>3</v>
      </c>
      <c r="G297" s="550"/>
      <c r="H297" s="598" t="str">
        <f t="shared" si="5"/>
        <v>Belum Diisi</v>
      </c>
      <c r="I297" s="592" t="s">
        <v>26</v>
      </c>
      <c r="J297" s="593" t="str">
        <f>IF($D$295="Y/T","Isi Sasaran",IF($E$295=0,0,IF(I297="Y",1,IF(I297="T",0,"Isi Dulu"))))</f>
        <v>Isi Sasaran</v>
      </c>
      <c r="K297" s="592" t="s">
        <v>26</v>
      </c>
      <c r="L297" s="593" t="str">
        <f>IF($D$295="Y/T","Isi Sasaran",IF($E$295=0,0,IF(K297="Y",1,IF(K297="T",0,"Isi Dulu"))))</f>
        <v>Isi Sasaran</v>
      </c>
      <c r="M297" s="849"/>
      <c r="N297" s="852"/>
      <c r="O297" s="517"/>
      <c r="P297" s="517"/>
      <c r="Q297" s="517"/>
      <c r="R297" s="517"/>
    </row>
    <row r="298" spans="2:18" s="527" customFormat="1" ht="15.75">
      <c r="B298" s="837"/>
      <c r="C298" s="840"/>
      <c r="D298" s="858"/>
      <c r="E298" s="855"/>
      <c r="F298" s="549">
        <v>4</v>
      </c>
      <c r="G298" s="550"/>
      <c r="H298" s="598" t="str">
        <f t="shared" si="5"/>
        <v>Belum Diisi</v>
      </c>
      <c r="I298" s="592" t="s">
        <v>26</v>
      </c>
      <c r="J298" s="593" t="str">
        <f>IF($D$295="Y/T","Isi Sasaran",IF($E$295=0,0,IF(I298="Y",1,IF(I298="T",0,"Isi Dulu"))))</f>
        <v>Isi Sasaran</v>
      </c>
      <c r="K298" s="592" t="s">
        <v>26</v>
      </c>
      <c r="L298" s="593" t="str">
        <f>IF($D$295="Y/T","Isi Sasaran",IF($E$295=0,0,IF(K298="Y",1,IF(K298="T",0,"Isi Dulu"))))</f>
        <v>Isi Sasaran</v>
      </c>
      <c r="M298" s="849"/>
      <c r="N298" s="852"/>
      <c r="O298" s="517"/>
      <c r="P298" s="517"/>
      <c r="Q298" s="517"/>
      <c r="R298" s="517"/>
    </row>
    <row r="299" spans="2:18" s="527" customFormat="1" ht="15.75">
      <c r="B299" s="838"/>
      <c r="C299" s="841"/>
      <c r="D299" s="859"/>
      <c r="E299" s="856"/>
      <c r="F299" s="569">
        <v>5</v>
      </c>
      <c r="G299" s="570"/>
      <c r="H299" s="599" t="str">
        <f t="shared" si="5"/>
        <v>Belum Diisi</v>
      </c>
      <c r="I299" s="595" t="s">
        <v>26</v>
      </c>
      <c r="J299" s="596" t="str">
        <f>IF($D$295="Y/T","Isi Sasaran",IF($E$295=0,0,IF(I299="Y",1,IF(I299="T",0,"Isi Dulu"))))</f>
        <v>Isi Sasaran</v>
      </c>
      <c r="K299" s="595" t="s">
        <v>26</v>
      </c>
      <c r="L299" s="596" t="str">
        <f>IF($D$295="Y/T","Isi Sasaran",IF($E$295=0,0,IF(K299="Y",1,IF(K299="T",0,"Isi Dulu"))))</f>
        <v>Isi Sasaran</v>
      </c>
      <c r="M299" s="850"/>
      <c r="N299" s="853"/>
      <c r="O299" s="517"/>
      <c r="P299" s="517"/>
      <c r="Q299" s="517"/>
      <c r="R299" s="517"/>
    </row>
    <row r="300" spans="2:18" s="527" customFormat="1" ht="15.75">
      <c r="B300" s="836">
        <v>19</v>
      </c>
      <c r="C300" s="839"/>
      <c r="D300" s="857" t="s">
        <v>26</v>
      </c>
      <c r="E300" s="854" t="str">
        <f>IF(D300="Y",1,IF(D300="T",0,IF(D300="Y/T","Belum diisi","Error")))</f>
        <v>Belum diisi</v>
      </c>
      <c r="F300" s="528">
        <v>1</v>
      </c>
      <c r="G300" s="529"/>
      <c r="H300" s="600" t="str">
        <f t="shared" si="5"/>
        <v>Belum Diisi</v>
      </c>
      <c r="I300" s="590" t="s">
        <v>26</v>
      </c>
      <c r="J300" s="591" t="str">
        <f>IF($D$300="Y/T","Isi Sasaran",IF($E$300=0,0,IF(I300="Y",1,IF(I300="T",0,"Isi Dulu"))))</f>
        <v>Isi Sasaran</v>
      </c>
      <c r="K300" s="590" t="s">
        <v>26</v>
      </c>
      <c r="L300" s="591" t="str">
        <f>IF($D$300="Y/T","Isi Sasaran",IF($E$300=0,0,IF(K300="Y",1,IF(K300="T",0,"Isi Dulu"))))</f>
        <v>Isi Sasaran</v>
      </c>
      <c r="M300" s="848" t="s">
        <v>26</v>
      </c>
      <c r="N300" s="851" t="str">
        <f>IF(M300="Y",1,IF(M300="T",0,IF(M300="Y/T","Belum diisi","Error")))</f>
        <v>Belum diisi</v>
      </c>
      <c r="O300" s="517"/>
      <c r="P300" s="517"/>
      <c r="Q300" s="517"/>
      <c r="R300" s="517"/>
    </row>
    <row r="301" spans="2:18" s="527" customFormat="1" ht="15.75">
      <c r="B301" s="837"/>
      <c r="C301" s="840"/>
      <c r="D301" s="858"/>
      <c r="E301" s="855"/>
      <c r="F301" s="549">
        <v>2</v>
      </c>
      <c r="G301" s="550"/>
      <c r="H301" s="598" t="str">
        <f t="shared" si="5"/>
        <v>Belum Diisi</v>
      </c>
      <c r="I301" s="592" t="s">
        <v>26</v>
      </c>
      <c r="J301" s="593" t="str">
        <f>IF($D$300="Y/T","Isi Sasaran",IF($E$300=0,0,IF(I301="Y",1,IF(I301="T",0,"Isi Dulu"))))</f>
        <v>Isi Sasaran</v>
      </c>
      <c r="K301" s="592" t="s">
        <v>26</v>
      </c>
      <c r="L301" s="593" t="str">
        <f>IF($D$300="Y/T","Isi Sasaran",IF($E$300=0,0,IF(K301="Y",1,IF(K301="T",0,"Isi Dulu"))))</f>
        <v>Isi Sasaran</v>
      </c>
      <c r="M301" s="849"/>
      <c r="N301" s="852"/>
      <c r="O301" s="517"/>
      <c r="P301" s="517"/>
      <c r="Q301" s="517"/>
      <c r="R301" s="517"/>
    </row>
    <row r="302" spans="2:18" s="527" customFormat="1" ht="15.75">
      <c r="B302" s="837"/>
      <c r="C302" s="840"/>
      <c r="D302" s="858"/>
      <c r="E302" s="855"/>
      <c r="F302" s="549">
        <v>3</v>
      </c>
      <c r="G302" s="550"/>
      <c r="H302" s="598" t="str">
        <f t="shared" si="5"/>
        <v>Belum Diisi</v>
      </c>
      <c r="I302" s="592" t="s">
        <v>26</v>
      </c>
      <c r="J302" s="593" t="str">
        <f>IF($D$300="Y/T","Isi Sasaran",IF($E$300=0,0,IF(I302="Y",1,IF(I302="T",0,"Isi Dulu"))))</f>
        <v>Isi Sasaran</v>
      </c>
      <c r="K302" s="592" t="s">
        <v>26</v>
      </c>
      <c r="L302" s="593" t="str">
        <f>IF($D$300="Y/T","Isi Sasaran",IF($E$300=0,0,IF(K302="Y",1,IF(K302="T",0,"Isi Dulu"))))</f>
        <v>Isi Sasaran</v>
      </c>
      <c r="M302" s="849"/>
      <c r="N302" s="852"/>
      <c r="O302" s="517"/>
      <c r="P302" s="517"/>
      <c r="Q302" s="517"/>
      <c r="R302" s="517"/>
    </row>
    <row r="303" spans="2:18" s="527" customFormat="1" ht="15.75">
      <c r="B303" s="837"/>
      <c r="C303" s="840"/>
      <c r="D303" s="858"/>
      <c r="E303" s="855"/>
      <c r="F303" s="549">
        <v>4</v>
      </c>
      <c r="G303" s="550"/>
      <c r="H303" s="598" t="str">
        <f t="shared" si="5"/>
        <v>Belum Diisi</v>
      </c>
      <c r="I303" s="592" t="s">
        <v>26</v>
      </c>
      <c r="J303" s="593" t="str">
        <f>IF($D$300="Y/T","Isi Sasaran",IF($E$300=0,0,IF(I303="Y",1,IF(I303="T",0,"Isi Dulu"))))</f>
        <v>Isi Sasaran</v>
      </c>
      <c r="K303" s="592" t="s">
        <v>26</v>
      </c>
      <c r="L303" s="593" t="str">
        <f>IF($D$300="Y/T","Isi Sasaran",IF($E$300=0,0,IF(K303="Y",1,IF(K303="T",0,"Isi Dulu"))))</f>
        <v>Isi Sasaran</v>
      </c>
      <c r="M303" s="849"/>
      <c r="N303" s="852"/>
      <c r="O303" s="517"/>
      <c r="P303" s="517"/>
      <c r="Q303" s="517"/>
      <c r="R303" s="517"/>
    </row>
    <row r="304" spans="2:18" s="527" customFormat="1" ht="15.75">
      <c r="B304" s="838"/>
      <c r="C304" s="841"/>
      <c r="D304" s="859"/>
      <c r="E304" s="856"/>
      <c r="F304" s="569">
        <v>5</v>
      </c>
      <c r="G304" s="570"/>
      <c r="H304" s="599" t="str">
        <f t="shared" si="5"/>
        <v>Belum Diisi</v>
      </c>
      <c r="I304" s="595" t="s">
        <v>26</v>
      </c>
      <c r="J304" s="596" t="str">
        <f>IF($D$300="Y/T","Isi Sasaran",IF($E$300=0,0,IF(I304="Y",1,IF(I304="T",0,"Isi Dulu"))))</f>
        <v>Isi Sasaran</v>
      </c>
      <c r="K304" s="595" t="s">
        <v>26</v>
      </c>
      <c r="L304" s="596" t="str">
        <f>IF($D$300="Y/T","Isi Sasaran",IF($E$300=0,0,IF(K304="Y",1,IF(K304="T",0,"Isi Dulu"))))</f>
        <v>Isi Sasaran</v>
      </c>
      <c r="M304" s="850"/>
      <c r="N304" s="853"/>
      <c r="O304" s="517"/>
      <c r="P304" s="517"/>
      <c r="Q304" s="517"/>
      <c r="R304" s="517"/>
    </row>
    <row r="305" spans="2:18" s="527" customFormat="1" ht="15.75">
      <c r="B305" s="836">
        <v>20</v>
      </c>
      <c r="C305" s="839"/>
      <c r="D305" s="857" t="s">
        <v>26</v>
      </c>
      <c r="E305" s="854" t="str">
        <f>IF(D305="Y",1,IF(D305="T",0,IF(D305="Y/T","Belum diisi","Error")))</f>
        <v>Belum diisi</v>
      </c>
      <c r="F305" s="528">
        <v>1</v>
      </c>
      <c r="G305" s="529"/>
      <c r="H305" s="600" t="str">
        <f t="shared" si="5"/>
        <v>Belum Diisi</v>
      </c>
      <c r="I305" s="590" t="s">
        <v>26</v>
      </c>
      <c r="J305" s="591" t="str">
        <f>IF($D$305="Y/T","Isi Sasaran",IF($E$305=0,0,IF(I305="Y",1,IF(I305="T",0,"Isi Dulu"))))</f>
        <v>Isi Sasaran</v>
      </c>
      <c r="K305" s="590" t="s">
        <v>26</v>
      </c>
      <c r="L305" s="591" t="str">
        <f>IF($D$305="Y/T","Isi Sasaran",IF($E$305=0,0,IF(K305="Y",1,IF(K305="T",0,"Isi Dulu"))))</f>
        <v>Isi Sasaran</v>
      </c>
      <c r="M305" s="848" t="s">
        <v>26</v>
      </c>
      <c r="N305" s="851" t="str">
        <f>IF(M305="Y",1,IF(M305="T",0,IF(M305="Y/T","Belum diisi","Error")))</f>
        <v>Belum diisi</v>
      </c>
      <c r="O305" s="517"/>
      <c r="P305" s="517"/>
      <c r="Q305" s="517"/>
      <c r="R305" s="517"/>
    </row>
    <row r="306" spans="2:18" s="527" customFormat="1" ht="15.75">
      <c r="B306" s="837"/>
      <c r="C306" s="840"/>
      <c r="D306" s="858"/>
      <c r="E306" s="855"/>
      <c r="F306" s="549">
        <v>2</v>
      </c>
      <c r="G306" s="550"/>
      <c r="H306" s="598" t="str">
        <f t="shared" si="5"/>
        <v>Belum Diisi</v>
      </c>
      <c r="I306" s="592" t="s">
        <v>26</v>
      </c>
      <c r="J306" s="593" t="str">
        <f>IF($D$305="Y/T","Isi Sasaran",IF($E$305=0,0,IF(I306="Y",1,IF(I306="T",0,"Isi Dulu"))))</f>
        <v>Isi Sasaran</v>
      </c>
      <c r="K306" s="592" t="s">
        <v>26</v>
      </c>
      <c r="L306" s="593" t="str">
        <f>IF($D$305="Y/T","Isi Sasaran",IF($E$305=0,0,IF(K306="Y",1,IF(K306="T",0,"Isi Dulu"))))</f>
        <v>Isi Sasaran</v>
      </c>
      <c r="M306" s="849"/>
      <c r="N306" s="852"/>
      <c r="O306" s="517"/>
      <c r="P306" s="517"/>
      <c r="Q306" s="517"/>
      <c r="R306" s="517"/>
    </row>
    <row r="307" spans="2:18" s="527" customFormat="1" ht="15.75">
      <c r="B307" s="837"/>
      <c r="C307" s="840"/>
      <c r="D307" s="858"/>
      <c r="E307" s="855"/>
      <c r="F307" s="549">
        <v>3</v>
      </c>
      <c r="G307" s="550"/>
      <c r="H307" s="598" t="str">
        <f t="shared" si="5"/>
        <v>Belum Diisi</v>
      </c>
      <c r="I307" s="592" t="s">
        <v>26</v>
      </c>
      <c r="J307" s="593" t="str">
        <f>IF($D$305="Y/T","Isi Sasaran",IF($E$305=0,0,IF(I307="Y",1,IF(I307="T",0,"Isi Dulu"))))</f>
        <v>Isi Sasaran</v>
      </c>
      <c r="K307" s="592" t="s">
        <v>26</v>
      </c>
      <c r="L307" s="593" t="str">
        <f>IF($D$305="Y/T","Isi Sasaran",IF($E$305=0,0,IF(K307="Y",1,IF(K307="T",0,"Isi Dulu"))))</f>
        <v>Isi Sasaran</v>
      </c>
      <c r="M307" s="849"/>
      <c r="N307" s="852"/>
      <c r="O307" s="517"/>
      <c r="P307" s="517"/>
      <c r="Q307" s="517"/>
      <c r="R307" s="517"/>
    </row>
    <row r="308" spans="2:18" s="527" customFormat="1" ht="15.75">
      <c r="B308" s="837"/>
      <c r="C308" s="840"/>
      <c r="D308" s="858"/>
      <c r="E308" s="855"/>
      <c r="F308" s="549">
        <v>4</v>
      </c>
      <c r="G308" s="550"/>
      <c r="H308" s="598" t="str">
        <f t="shared" si="5"/>
        <v>Belum Diisi</v>
      </c>
      <c r="I308" s="592" t="s">
        <v>26</v>
      </c>
      <c r="J308" s="593" t="str">
        <f>IF($D$305="Y/T","Isi Sasaran",IF($E$305=0,0,IF(I308="Y",1,IF(I308="T",0,"Isi Dulu"))))</f>
        <v>Isi Sasaran</v>
      </c>
      <c r="K308" s="592" t="s">
        <v>26</v>
      </c>
      <c r="L308" s="593" t="str">
        <f>IF($D$305="Y/T","Isi Sasaran",IF($E$305=0,0,IF(K308="Y",1,IF(K308="T",0,"Isi Dulu"))))</f>
        <v>Isi Sasaran</v>
      </c>
      <c r="M308" s="849"/>
      <c r="N308" s="852"/>
      <c r="O308" s="517"/>
      <c r="P308" s="517"/>
      <c r="Q308" s="517"/>
      <c r="R308" s="517"/>
    </row>
    <row r="309" spans="2:18" s="527" customFormat="1" ht="15.75">
      <c r="B309" s="838"/>
      <c r="C309" s="841"/>
      <c r="D309" s="859"/>
      <c r="E309" s="856"/>
      <c r="F309" s="569">
        <v>5</v>
      </c>
      <c r="G309" s="570"/>
      <c r="H309" s="599" t="str">
        <f t="shared" si="5"/>
        <v>Belum Diisi</v>
      </c>
      <c r="I309" s="595" t="s">
        <v>26</v>
      </c>
      <c r="J309" s="596" t="str">
        <f>IF($D$305="Y/T","Isi Sasaran",IF($E$305=0,0,IF(I309="Y",1,IF(I309="T",0,"Isi Dulu"))))</f>
        <v>Isi Sasaran</v>
      </c>
      <c r="K309" s="595" t="s">
        <v>26</v>
      </c>
      <c r="L309" s="596" t="str">
        <f>IF($D$305="Y/T","Isi Sasaran",IF($E$305=0,0,IF(K309="Y",1,IF(K309="T",0,"Isi Dulu"))))</f>
        <v>Isi Sasaran</v>
      </c>
      <c r="M309" s="850"/>
      <c r="N309" s="853"/>
      <c r="O309" s="517"/>
      <c r="P309" s="517"/>
      <c r="Q309" s="517"/>
      <c r="R309" s="517"/>
    </row>
    <row r="310" spans="2:18" ht="15.75">
      <c r="B310" s="580"/>
      <c r="C310" s="581"/>
      <c r="D310" s="582"/>
      <c r="E310" s="602" t="e">
        <f>AVERAGE(E210:E309)</f>
        <v>#DIV/0!</v>
      </c>
      <c r="F310" s="583"/>
      <c r="G310" s="583"/>
      <c r="H310" s="602" t="e">
        <f>(IF($D210="Y/T",0,AVERAGE(H210:H214))+IF($D215="Y/T",0,AVERAGE(H215:H219))+IF($D220="Y/T",0,AVERAGE(H220:H224))+IF($D225="Y/T",0,AVERAGE(H225:H229))+IF($D230="Y/T",0,AVERAGE(H230:H234))+IF($D235="Y/T",0,AVERAGE(H235:H239))+IF($D240="Y/T",0,AVERAGE(H240:H244))+IF($D245="Y/T",0,AVERAGE(H245:H249))+IF($D250="Y/T",0,AVERAGE(H250:H254))+IF($D255="Y/T",0,AVERAGE(H255:H259))+IF($D260="Y/T",0,AVERAGE(H260:H264))+IF($D265="Y/T",0,AVERAGE(H265:H269))+IF($D270="Y/T",0,AVERAGE(H270:H274))+IF($D275="Y/T",0,AVERAGE(H275:H279))+IF($D280="Y/T",0,AVERAGE(H280:H284))+IF($D285="Y/T",0,AVERAGE(H285:H289))+IF($D290="Y/T",0,AVERAGE(H290:H294))+IF($D295="Y/T",0,AVERAGE(H295:H299))+IF($D300="Y/T",0,AVERAGE(H300:H304))+IF($D305="Y/T",0,AVERAGE(H305:H309)))/(COUNTIF($D210:$D309,"Y")+COUNTIF($D210:$D309,"T"))</f>
        <v>#DIV/0!</v>
      </c>
      <c r="I310" s="582"/>
      <c r="J310" s="602" t="e">
        <f>(IF($D210="Y/T",0,AVERAGE(J210:J214))+IF($D215="Y/T",0,AVERAGE(J215:J219))+IF($D220="Y/T",0,AVERAGE(J220:J224))+IF($D225="Y/T",0,AVERAGE(J225:J229))+IF($D230="Y/T",0,AVERAGE(J230:J234))+IF($D235="Y/T",0,AVERAGE(J235:J239))+IF($D240="Y/T",0,AVERAGE(J240:J244))+IF($D245="Y/T",0,AVERAGE(J245:J249))+IF($D250="Y/T",0,AVERAGE(J250:J254))+IF($D255="Y/T",0,AVERAGE(J255:J259))+IF($D260="Y/T",0,AVERAGE(J260:J264))+IF($D265="Y/T",0,AVERAGE(J265:J269))+IF($D270="Y/T",0,AVERAGE(J270:J274))+IF($D275="Y/T",0,AVERAGE(J275:J279))+IF($D280="Y/T",0,AVERAGE(J280:J284))+IF($D285="Y/T",0,AVERAGE(J285:J289))+IF($D290="Y/T",0,AVERAGE(J290:J294))+IF($D295="Y/T",0,AVERAGE(J295:J299))+IF($D300="Y/T",0,AVERAGE(J300:J304))+IF($D305="Y/T",0,AVERAGE(J305:J309)))/(COUNTIF($D210:$D309,"Y")+COUNTIF($D210:$D309,"T"))</f>
        <v>#DIV/0!</v>
      </c>
      <c r="K310" s="582"/>
      <c r="L310" s="602" t="e">
        <f>(IF($D210="Y/T",0,AVERAGE(L210:L214))+IF($D215="Y/T",0,AVERAGE(L215:L219))+IF($D220="Y/T",0,AVERAGE(L220:L224))+IF($D225="Y/T",0,AVERAGE(L225:L229))+IF($D230="Y/T",0,AVERAGE(L230:L234))+IF($D235="Y/T",0,AVERAGE(L235:L239))+IF($D240="Y/T",0,AVERAGE(L240:L244))+IF($D245="Y/T",0,AVERAGE(L245:L249))+IF($D250="Y/T",0,AVERAGE(L250:L254))+IF($D255="Y/T",0,AVERAGE(L255:L259))+IF($D260="Y/T",0,AVERAGE(L260:L264))+IF($D265="Y/T",0,AVERAGE(L265:L269))+IF($D270="Y/T",0,AVERAGE(L270:L274))+IF($D275="Y/T",0,AVERAGE(L275:L279))+IF($D280="Y/T",0,AVERAGE(L280:L284))+IF($D285="Y/T",0,AVERAGE(L285:L289))+IF($D290="Y/T",0,AVERAGE(L290:L294))+IF($D295="Y/T",0,AVERAGE(L295:L299))+IF($D300="Y/T",0,AVERAGE(L300:L304))+IF($D305="Y/T",0,AVERAGE(L305:L309)))/(COUNTIF($D210:$D309,"Y")+COUNTIF($D210:$D309,"T"))</f>
        <v>#DIV/0!</v>
      </c>
      <c r="M310" s="606"/>
      <c r="N310" s="602" t="e">
        <f>AVERAGE(N210:N309)</f>
        <v>#DIV/0!</v>
      </c>
    </row>
    <row r="311" spans="2:18" ht="15.75">
      <c r="B311" s="865" t="s">
        <v>434</v>
      </c>
      <c r="C311" s="865"/>
      <c r="D311" s="865"/>
      <c r="E311" s="865"/>
      <c r="F311" s="865"/>
      <c r="G311" s="865"/>
      <c r="H311" s="865"/>
      <c r="I311" s="865"/>
      <c r="J311" s="865"/>
      <c r="K311" s="865"/>
      <c r="L311" s="865"/>
      <c r="M311" s="865"/>
      <c r="N311" s="866"/>
    </row>
    <row r="312" spans="2:18" ht="15.75">
      <c r="B312" s="836">
        <v>1</v>
      </c>
      <c r="C312" s="839"/>
      <c r="D312" s="857" t="s">
        <v>26</v>
      </c>
      <c r="E312" s="854" t="str">
        <f>IF(D312="Y",1,IF(D312="T",0,IF(D312="Y/T","Belum diisi","Error")))</f>
        <v>Belum diisi</v>
      </c>
      <c r="F312" s="528">
        <v>1</v>
      </c>
      <c r="G312" s="529"/>
      <c r="H312" s="589" t="str">
        <f t="shared" ref="H312:H375" si="6">IF(OR(J312="Isi Dulu",L312="Isi Dulu",J312="Isi Sasaran",L312="Isi Sasaran"),"Belum Diisi",IF(SUM(J312,L312)=2,1,IF(SUM(J312,L312)=1,0,IF(SUM(J312,L312)=0,0,"Error"))))</f>
        <v>Belum Diisi</v>
      </c>
      <c r="I312" s="590" t="s">
        <v>26</v>
      </c>
      <c r="J312" s="591" t="str">
        <f>IF($D$312="Y/T","Isi Sasaran",IF($E$312=0,0,IF(I312="Y",1,IF(I312="T",0,"Isi Dulu"))))</f>
        <v>Isi Sasaran</v>
      </c>
      <c r="K312" s="590" t="s">
        <v>26</v>
      </c>
      <c r="L312" s="591" t="str">
        <f>IF($D$312="Y/T","Isi Sasaran",IF($E$312=0,0,IF(K312="Y",1,IF(K312="T",0,"Isi Dulu"))))</f>
        <v>Isi Sasaran</v>
      </c>
      <c r="M312" s="848" t="s">
        <v>26</v>
      </c>
      <c r="N312" s="851" t="str">
        <f>IF(M312="Y",1,IF(M312="T",0,IF(M312="Y/T","Belum diisi","Error")))</f>
        <v>Belum diisi</v>
      </c>
    </row>
    <row r="313" spans="2:18" ht="15.75">
      <c r="B313" s="837"/>
      <c r="C313" s="840"/>
      <c r="D313" s="858"/>
      <c r="E313" s="855"/>
      <c r="F313" s="549">
        <v>2</v>
      </c>
      <c r="G313" s="550"/>
      <c r="H313" s="589" t="str">
        <f t="shared" si="6"/>
        <v>Belum Diisi</v>
      </c>
      <c r="I313" s="592" t="s">
        <v>26</v>
      </c>
      <c r="J313" s="593" t="str">
        <f>IF($D$312="Y/T","Isi Sasaran",IF($E$312=0,0,IF(I313="Y",1,IF(I313="T",0,"Isi Dulu"))))</f>
        <v>Isi Sasaran</v>
      </c>
      <c r="K313" s="592" t="s">
        <v>26</v>
      </c>
      <c r="L313" s="593" t="str">
        <f>IF($D$312="Y/T","Isi Sasaran",IF($E$312=0,0,IF(K313="Y",1,IF(K313="T",0,"Isi Dulu"))))</f>
        <v>Isi Sasaran</v>
      </c>
      <c r="M313" s="849"/>
      <c r="N313" s="852"/>
    </row>
    <row r="314" spans="2:18" ht="15.75">
      <c r="B314" s="837"/>
      <c r="C314" s="840"/>
      <c r="D314" s="858"/>
      <c r="E314" s="855"/>
      <c r="F314" s="549">
        <v>3</v>
      </c>
      <c r="G314" s="550"/>
      <c r="H314" s="589" t="str">
        <f t="shared" si="6"/>
        <v>Belum Diisi</v>
      </c>
      <c r="I314" s="592" t="s">
        <v>26</v>
      </c>
      <c r="J314" s="593" t="str">
        <f>IF($D$312="Y/T","Isi Sasaran",IF($E$312=0,0,IF(I314="Y",1,IF(I314="T",0,"Isi Dulu"))))</f>
        <v>Isi Sasaran</v>
      </c>
      <c r="K314" s="592" t="s">
        <v>26</v>
      </c>
      <c r="L314" s="593" t="str">
        <f>IF($D$312="Y/T","Isi Sasaran",IF($E$312=0,0,IF(K314="Y",1,IF(K314="T",0,"Isi Dulu"))))</f>
        <v>Isi Sasaran</v>
      </c>
      <c r="M314" s="849"/>
      <c r="N314" s="852"/>
    </row>
    <row r="315" spans="2:18" ht="15.75">
      <c r="B315" s="837"/>
      <c r="C315" s="840"/>
      <c r="D315" s="858"/>
      <c r="E315" s="855"/>
      <c r="F315" s="549">
        <v>4</v>
      </c>
      <c r="G315" s="550"/>
      <c r="H315" s="589" t="str">
        <f t="shared" si="6"/>
        <v>Belum Diisi</v>
      </c>
      <c r="I315" s="592" t="s">
        <v>26</v>
      </c>
      <c r="J315" s="593" t="str">
        <f>IF($D$312="Y/T","Isi Sasaran",IF($E$312=0,0,IF(I315="Y",1,IF(I315="T",0,"Isi Dulu"))))</f>
        <v>Isi Sasaran</v>
      </c>
      <c r="K315" s="592" t="s">
        <v>26</v>
      </c>
      <c r="L315" s="593" t="str">
        <f>IF($D$312="Y/T","Isi Sasaran",IF($E$312=0,0,IF(K315="Y",1,IF(K315="T",0,"Isi Dulu"))))</f>
        <v>Isi Sasaran</v>
      </c>
      <c r="M315" s="849"/>
      <c r="N315" s="852"/>
    </row>
    <row r="316" spans="2:18" ht="15.75">
      <c r="B316" s="838"/>
      <c r="C316" s="841"/>
      <c r="D316" s="859"/>
      <c r="E316" s="856"/>
      <c r="F316" s="569">
        <v>5</v>
      </c>
      <c r="G316" s="570"/>
      <c r="H316" s="594" t="str">
        <f t="shared" si="6"/>
        <v>Belum Diisi</v>
      </c>
      <c r="I316" s="595" t="s">
        <v>26</v>
      </c>
      <c r="J316" s="596" t="str">
        <f>IF($D$312="Y/T","Isi Sasaran",IF($E$312=0,0,IF(I316="Y",1,IF(I316="T",0,"Isi Dulu"))))</f>
        <v>Isi Sasaran</v>
      </c>
      <c r="K316" s="595" t="s">
        <v>26</v>
      </c>
      <c r="L316" s="596" t="str">
        <f>IF($D$312="Y/T","Isi Sasaran",IF($E$312=0,0,IF(K316="Y",1,IF(K316="T",0,"Isi Dulu"))))</f>
        <v>Isi Sasaran</v>
      </c>
      <c r="M316" s="850"/>
      <c r="N316" s="853"/>
    </row>
    <row r="317" spans="2:18" ht="15.75">
      <c r="B317" s="836">
        <v>2</v>
      </c>
      <c r="C317" s="839"/>
      <c r="D317" s="857" t="s">
        <v>26</v>
      </c>
      <c r="E317" s="854" t="str">
        <f>IF(D317="Y",1,IF(D317="T",0,IF(D317="Y/T","Belum diisi","Error")))</f>
        <v>Belum diisi</v>
      </c>
      <c r="F317" s="528">
        <v>1</v>
      </c>
      <c r="G317" s="529"/>
      <c r="H317" s="597" t="str">
        <f t="shared" si="6"/>
        <v>Belum Diisi</v>
      </c>
      <c r="I317" s="590" t="s">
        <v>26</v>
      </c>
      <c r="J317" s="591" t="str">
        <f>IF($D$317="Y/T","Isi Sasaran",IF($E$317=0,0,IF(I317="Y",1,IF(I317="T",0,"Isi Dulu"))))</f>
        <v>Isi Sasaran</v>
      </c>
      <c r="K317" s="590" t="s">
        <v>26</v>
      </c>
      <c r="L317" s="591" t="str">
        <f>IF($D$317="Y/T","Isi Sasaran",IF($E$317=0,0,IF(K317="Y",1,IF(K317="T",0,"Isi Dulu"))))</f>
        <v>Isi Sasaran</v>
      </c>
      <c r="M317" s="848" t="s">
        <v>26</v>
      </c>
      <c r="N317" s="851" t="str">
        <f>IF(M317="Y",1,IF(M317="T",0,IF(M317="Y/T","Belum diisi","Error")))</f>
        <v>Belum diisi</v>
      </c>
    </row>
    <row r="318" spans="2:18" ht="15.75">
      <c r="B318" s="837"/>
      <c r="C318" s="840"/>
      <c r="D318" s="858"/>
      <c r="E318" s="855"/>
      <c r="F318" s="549">
        <v>2</v>
      </c>
      <c r="G318" s="550"/>
      <c r="H318" s="598" t="str">
        <f t="shared" si="6"/>
        <v>Belum Diisi</v>
      </c>
      <c r="I318" s="592" t="s">
        <v>26</v>
      </c>
      <c r="J318" s="593" t="str">
        <f>IF($D$317="Y/T","Isi Sasaran",IF($E$317=0,0,IF(I318="Y",1,IF(I318="T",0,"Isi Dulu"))))</f>
        <v>Isi Sasaran</v>
      </c>
      <c r="K318" s="592" t="s">
        <v>26</v>
      </c>
      <c r="L318" s="593" t="str">
        <f>IF($D$317="Y/T","Isi Sasaran",IF($E$317=0,0,IF(K318="Y",1,IF(K318="T",0,"Isi Dulu"))))</f>
        <v>Isi Sasaran</v>
      </c>
      <c r="M318" s="849"/>
      <c r="N318" s="852"/>
    </row>
    <row r="319" spans="2:18" ht="15.75">
      <c r="B319" s="837"/>
      <c r="C319" s="840"/>
      <c r="D319" s="858"/>
      <c r="E319" s="855"/>
      <c r="F319" s="549">
        <v>3</v>
      </c>
      <c r="G319" s="550"/>
      <c r="H319" s="598" t="str">
        <f t="shared" si="6"/>
        <v>Belum Diisi</v>
      </c>
      <c r="I319" s="592" t="s">
        <v>26</v>
      </c>
      <c r="J319" s="593" t="str">
        <f>IF($D$317="Y/T","Isi Sasaran",IF($E$317=0,0,IF(I319="Y",1,IF(I319="T",0,"Isi Dulu"))))</f>
        <v>Isi Sasaran</v>
      </c>
      <c r="K319" s="592" t="s">
        <v>26</v>
      </c>
      <c r="L319" s="593" t="str">
        <f>IF($D$317="Y/T","Isi Sasaran",IF($E$317=0,0,IF(K319="Y",1,IF(K319="T",0,"Isi Dulu"))))</f>
        <v>Isi Sasaran</v>
      </c>
      <c r="M319" s="849"/>
      <c r="N319" s="852"/>
    </row>
    <row r="320" spans="2:18" ht="15.75">
      <c r="B320" s="837"/>
      <c r="C320" s="840"/>
      <c r="D320" s="858"/>
      <c r="E320" s="855"/>
      <c r="F320" s="549">
        <v>4</v>
      </c>
      <c r="G320" s="550"/>
      <c r="H320" s="598" t="str">
        <f t="shared" si="6"/>
        <v>Belum Diisi</v>
      </c>
      <c r="I320" s="592" t="s">
        <v>26</v>
      </c>
      <c r="J320" s="593" t="str">
        <f>IF($D$317="Y/T","Isi Sasaran",IF($E$317=0,0,IF(I320="Y",1,IF(I320="T",0,"Isi Dulu"))))</f>
        <v>Isi Sasaran</v>
      </c>
      <c r="K320" s="592" t="s">
        <v>26</v>
      </c>
      <c r="L320" s="593" t="str">
        <f>IF($D$317="Y/T","Isi Sasaran",IF($E$317=0,0,IF(K320="Y",1,IF(K320="T",0,"Isi Dulu"))))</f>
        <v>Isi Sasaran</v>
      </c>
      <c r="M320" s="849"/>
      <c r="N320" s="852"/>
    </row>
    <row r="321" spans="2:14" ht="15.75">
      <c r="B321" s="838"/>
      <c r="C321" s="841"/>
      <c r="D321" s="859"/>
      <c r="E321" s="856"/>
      <c r="F321" s="569">
        <v>5</v>
      </c>
      <c r="G321" s="570"/>
      <c r="H321" s="599" t="str">
        <f t="shared" si="6"/>
        <v>Belum Diisi</v>
      </c>
      <c r="I321" s="595" t="s">
        <v>26</v>
      </c>
      <c r="J321" s="596" t="str">
        <f>IF($D$317="Y/T","Isi Sasaran",IF($E$317=0,0,IF(I321="Y",1,IF(I321="T",0,"Isi Dulu"))))</f>
        <v>Isi Sasaran</v>
      </c>
      <c r="K321" s="595" t="s">
        <v>26</v>
      </c>
      <c r="L321" s="596" t="str">
        <f>IF($D$317="Y/T","Isi Sasaran",IF($E$317=0,0,IF(K321="Y",1,IF(K321="T",0,"Isi Dulu"))))</f>
        <v>Isi Sasaran</v>
      </c>
      <c r="M321" s="850"/>
      <c r="N321" s="853"/>
    </row>
    <row r="322" spans="2:14" ht="15.75">
      <c r="B322" s="836">
        <v>3</v>
      </c>
      <c r="C322" s="839"/>
      <c r="D322" s="857" t="s">
        <v>26</v>
      </c>
      <c r="E322" s="854" t="str">
        <f>IF(D322="Y",1,IF(D322="T",0,IF(D322="Y/T","Belum diisi","Error")))</f>
        <v>Belum diisi</v>
      </c>
      <c r="F322" s="528">
        <v>1</v>
      </c>
      <c r="G322" s="529"/>
      <c r="H322" s="600" t="str">
        <f t="shared" si="6"/>
        <v>Belum Diisi</v>
      </c>
      <c r="I322" s="590" t="s">
        <v>26</v>
      </c>
      <c r="J322" s="591" t="str">
        <f>IF($D$322="Y/T","Isi Sasaran",IF($E$322=0,0,IF(I322="Y",1,IF(I322="T",0,"Isi Dulu"))))</f>
        <v>Isi Sasaran</v>
      </c>
      <c r="K322" s="590" t="s">
        <v>26</v>
      </c>
      <c r="L322" s="591" t="str">
        <f>IF($D$322="Y/T","Isi Sasaran",IF($E$322=0,0,IF(K322="Y",1,IF(K322="T",0,"Isi Dulu"))))</f>
        <v>Isi Sasaran</v>
      </c>
      <c r="M322" s="848" t="s">
        <v>26</v>
      </c>
      <c r="N322" s="851" t="str">
        <f>IF(M322="Y",1,IF(M322="T",0,IF(M322="Y/T","Belum diisi","Error")))</f>
        <v>Belum diisi</v>
      </c>
    </row>
    <row r="323" spans="2:14" ht="15.75">
      <c r="B323" s="837"/>
      <c r="C323" s="840"/>
      <c r="D323" s="858"/>
      <c r="E323" s="855"/>
      <c r="F323" s="549">
        <v>2</v>
      </c>
      <c r="G323" s="550"/>
      <c r="H323" s="598" t="str">
        <f t="shared" si="6"/>
        <v>Belum Diisi</v>
      </c>
      <c r="I323" s="592" t="s">
        <v>26</v>
      </c>
      <c r="J323" s="593" t="str">
        <f>IF($D$322="Y/T","Isi Sasaran",IF($E$322=0,0,IF(I323="Y",1,IF(I323="T",0,"Isi Dulu"))))</f>
        <v>Isi Sasaran</v>
      </c>
      <c r="K323" s="592" t="s">
        <v>26</v>
      </c>
      <c r="L323" s="593" t="str">
        <f>IF($D$322="Y/T","Isi Sasaran",IF($E$322=0,0,IF(K323="Y",1,IF(K323="T",0,"Isi Dulu"))))</f>
        <v>Isi Sasaran</v>
      </c>
      <c r="M323" s="849"/>
      <c r="N323" s="852"/>
    </row>
    <row r="324" spans="2:14" ht="15.75">
      <c r="B324" s="837"/>
      <c r="C324" s="840"/>
      <c r="D324" s="858"/>
      <c r="E324" s="855"/>
      <c r="F324" s="549">
        <v>3</v>
      </c>
      <c r="G324" s="550"/>
      <c r="H324" s="598" t="str">
        <f t="shared" si="6"/>
        <v>Belum Diisi</v>
      </c>
      <c r="I324" s="592" t="s">
        <v>26</v>
      </c>
      <c r="J324" s="593" t="str">
        <f>IF($D$322="Y/T","Isi Sasaran",IF($E$322=0,0,IF(I324="Y",1,IF(I324="T",0,"Isi Dulu"))))</f>
        <v>Isi Sasaran</v>
      </c>
      <c r="K324" s="592" t="s">
        <v>26</v>
      </c>
      <c r="L324" s="593" t="str">
        <f>IF($D$322="Y/T","Isi Sasaran",IF($E$322=0,0,IF(K324="Y",1,IF(K324="T",0,"Isi Dulu"))))</f>
        <v>Isi Sasaran</v>
      </c>
      <c r="M324" s="849"/>
      <c r="N324" s="852"/>
    </row>
    <row r="325" spans="2:14" ht="15.75">
      <c r="B325" s="837"/>
      <c r="C325" s="840"/>
      <c r="D325" s="858"/>
      <c r="E325" s="855"/>
      <c r="F325" s="549">
        <v>4</v>
      </c>
      <c r="G325" s="550"/>
      <c r="H325" s="598" t="str">
        <f t="shared" si="6"/>
        <v>Belum Diisi</v>
      </c>
      <c r="I325" s="592" t="s">
        <v>26</v>
      </c>
      <c r="J325" s="593" t="str">
        <f>IF($D$322="Y/T","Isi Sasaran",IF($E$322=0,0,IF(I325="Y",1,IF(I325="T",0,"Isi Dulu"))))</f>
        <v>Isi Sasaran</v>
      </c>
      <c r="K325" s="592" t="s">
        <v>26</v>
      </c>
      <c r="L325" s="593" t="str">
        <f>IF($D$322="Y/T","Isi Sasaran",IF($E$322=0,0,IF(K325="Y",1,IF(K325="T",0,"Isi Dulu"))))</f>
        <v>Isi Sasaran</v>
      </c>
      <c r="M325" s="849"/>
      <c r="N325" s="852"/>
    </row>
    <row r="326" spans="2:14" ht="15.75">
      <c r="B326" s="838"/>
      <c r="C326" s="841"/>
      <c r="D326" s="859"/>
      <c r="E326" s="856"/>
      <c r="F326" s="569">
        <v>5</v>
      </c>
      <c r="G326" s="570"/>
      <c r="H326" s="599" t="str">
        <f t="shared" si="6"/>
        <v>Belum Diisi</v>
      </c>
      <c r="I326" s="595" t="s">
        <v>26</v>
      </c>
      <c r="J326" s="596" t="str">
        <f>IF($D$322="Y/T","Isi Sasaran",IF($E$322=0,0,IF(I326="Y",1,IF(I326="T",0,"Isi Dulu"))))</f>
        <v>Isi Sasaran</v>
      </c>
      <c r="K326" s="595" t="s">
        <v>26</v>
      </c>
      <c r="L326" s="596" t="str">
        <f>IF($D$322="Y/T","Isi Sasaran",IF($E$322=0,0,IF(K326="Y",1,IF(K326="T",0,"Isi Dulu"))))</f>
        <v>Isi Sasaran</v>
      </c>
      <c r="M326" s="850"/>
      <c r="N326" s="853"/>
    </row>
    <row r="327" spans="2:14" ht="15.75">
      <c r="B327" s="836">
        <v>4</v>
      </c>
      <c r="C327" s="839"/>
      <c r="D327" s="857" t="s">
        <v>26</v>
      </c>
      <c r="E327" s="854" t="str">
        <f>IF(D327="Y",1,IF(D327="T",0,IF(D327="Y/T","Belum diisi","Error")))</f>
        <v>Belum diisi</v>
      </c>
      <c r="F327" s="528">
        <v>1</v>
      </c>
      <c r="G327" s="529"/>
      <c r="H327" s="600" t="str">
        <f t="shared" si="6"/>
        <v>Belum Diisi</v>
      </c>
      <c r="I327" s="590" t="s">
        <v>26</v>
      </c>
      <c r="J327" s="591" t="str">
        <f>IF($D$327="Y/T","Isi Sasaran",IF($E$327=0,0,IF(I327="Y",1,IF(I327="T",0,"Isi Dulu"))))</f>
        <v>Isi Sasaran</v>
      </c>
      <c r="K327" s="590" t="s">
        <v>26</v>
      </c>
      <c r="L327" s="591" t="str">
        <f>IF($D$327="Y/T","Isi Sasaran",IF($E$327=0,0,IF(K327="Y",1,IF(K327="T",0,"Isi Dulu"))))</f>
        <v>Isi Sasaran</v>
      </c>
      <c r="M327" s="848" t="s">
        <v>26</v>
      </c>
      <c r="N327" s="851" t="str">
        <f>IF(M327="Y",1,IF(M327="T",0,IF(M327="Y/T","Belum diisi","Error")))</f>
        <v>Belum diisi</v>
      </c>
    </row>
    <row r="328" spans="2:14" ht="15.75">
      <c r="B328" s="837"/>
      <c r="C328" s="840"/>
      <c r="D328" s="858"/>
      <c r="E328" s="855"/>
      <c r="F328" s="549">
        <v>2</v>
      </c>
      <c r="G328" s="550"/>
      <c r="H328" s="598" t="str">
        <f t="shared" si="6"/>
        <v>Belum Diisi</v>
      </c>
      <c r="I328" s="592" t="s">
        <v>26</v>
      </c>
      <c r="J328" s="593" t="str">
        <f>IF($D$327="Y/T","Isi Sasaran",IF($E$327=0,0,IF(I328="Y",1,IF(I328="T",0,"Isi Dulu"))))</f>
        <v>Isi Sasaran</v>
      </c>
      <c r="K328" s="592" t="s">
        <v>26</v>
      </c>
      <c r="L328" s="593" t="str">
        <f>IF($D$327="Y/T","Isi Sasaran",IF($E$327=0,0,IF(K328="Y",1,IF(K328="T",0,"Isi Dulu"))))</f>
        <v>Isi Sasaran</v>
      </c>
      <c r="M328" s="849"/>
      <c r="N328" s="852"/>
    </row>
    <row r="329" spans="2:14" ht="15.75">
      <c r="B329" s="837"/>
      <c r="C329" s="840"/>
      <c r="D329" s="858"/>
      <c r="E329" s="855"/>
      <c r="F329" s="549">
        <v>3</v>
      </c>
      <c r="G329" s="550"/>
      <c r="H329" s="598" t="str">
        <f t="shared" si="6"/>
        <v>Belum Diisi</v>
      </c>
      <c r="I329" s="592" t="s">
        <v>26</v>
      </c>
      <c r="J329" s="593" t="str">
        <f>IF($D$327="Y/T","Isi Sasaran",IF($E$327=0,0,IF(I329="Y",1,IF(I329="T",0,"Isi Dulu"))))</f>
        <v>Isi Sasaran</v>
      </c>
      <c r="K329" s="592" t="s">
        <v>26</v>
      </c>
      <c r="L329" s="593" t="str">
        <f>IF($D$327="Y/T","Isi Sasaran",IF($E$327=0,0,IF(K329="Y",1,IF(K329="T",0,"Isi Dulu"))))</f>
        <v>Isi Sasaran</v>
      </c>
      <c r="M329" s="849"/>
      <c r="N329" s="852"/>
    </row>
    <row r="330" spans="2:14" ht="15.75">
      <c r="B330" s="837"/>
      <c r="C330" s="840"/>
      <c r="D330" s="858"/>
      <c r="E330" s="855"/>
      <c r="F330" s="549">
        <v>4</v>
      </c>
      <c r="G330" s="550"/>
      <c r="H330" s="598" t="str">
        <f t="shared" si="6"/>
        <v>Belum Diisi</v>
      </c>
      <c r="I330" s="592" t="s">
        <v>26</v>
      </c>
      <c r="J330" s="593" t="str">
        <f>IF($D$327="Y/T","Isi Sasaran",IF($E$327=0,0,IF(I330="Y",1,IF(I330="T",0,"Isi Dulu"))))</f>
        <v>Isi Sasaran</v>
      </c>
      <c r="K330" s="592" t="s">
        <v>26</v>
      </c>
      <c r="L330" s="593" t="str">
        <f>IF($D$327="Y/T","Isi Sasaran",IF($E$327=0,0,IF(K330="Y",1,IF(K330="T",0,"Isi Dulu"))))</f>
        <v>Isi Sasaran</v>
      </c>
      <c r="M330" s="849"/>
      <c r="N330" s="852"/>
    </row>
    <row r="331" spans="2:14" ht="15.75">
      <c r="B331" s="838"/>
      <c r="C331" s="841"/>
      <c r="D331" s="859"/>
      <c r="E331" s="856"/>
      <c r="F331" s="569">
        <v>5</v>
      </c>
      <c r="G331" s="570"/>
      <c r="H331" s="599" t="str">
        <f t="shared" si="6"/>
        <v>Belum Diisi</v>
      </c>
      <c r="I331" s="595" t="s">
        <v>26</v>
      </c>
      <c r="J331" s="596" t="str">
        <f>IF($D$327="Y/T","Isi Sasaran",IF($E$327=0,0,IF(I331="Y",1,IF(I331="T",0,"Isi Dulu"))))</f>
        <v>Isi Sasaran</v>
      </c>
      <c r="K331" s="595" t="s">
        <v>26</v>
      </c>
      <c r="L331" s="596" t="str">
        <f>IF($D$327="Y/T","Isi Sasaran",IF($E$327=0,0,IF(K331="Y",1,IF(K331="T",0,"Isi Dulu"))))</f>
        <v>Isi Sasaran</v>
      </c>
      <c r="M331" s="850"/>
      <c r="N331" s="853"/>
    </row>
    <row r="332" spans="2:14" ht="15.75">
      <c r="B332" s="836">
        <v>5</v>
      </c>
      <c r="C332" s="839"/>
      <c r="D332" s="857" t="s">
        <v>26</v>
      </c>
      <c r="E332" s="854" t="str">
        <f>IF(D332="Y",1,IF(D332="T",0,IF(D332="Y/T","Belum diisi","Error")))</f>
        <v>Belum diisi</v>
      </c>
      <c r="F332" s="528">
        <v>1</v>
      </c>
      <c r="G332" s="529"/>
      <c r="H332" s="600" t="str">
        <f t="shared" si="6"/>
        <v>Belum Diisi</v>
      </c>
      <c r="I332" s="590" t="s">
        <v>26</v>
      </c>
      <c r="J332" s="591" t="str">
        <f>IF($D$332="Y/T","Isi Sasaran",IF($E$332=0,0,IF(I332="Y",1,IF(I332="T",0,"Isi Dulu"))))</f>
        <v>Isi Sasaran</v>
      </c>
      <c r="K332" s="590" t="s">
        <v>26</v>
      </c>
      <c r="L332" s="591" t="str">
        <f>IF($D$332="Y/T","Isi Sasaran",IF($E$332=0,0,IF(K332="Y",1,IF(K332="T",0,"Isi Dulu"))))</f>
        <v>Isi Sasaran</v>
      </c>
      <c r="M332" s="848" t="s">
        <v>26</v>
      </c>
      <c r="N332" s="851" t="str">
        <f>IF(M332="Y",1,IF(M332="T",0,IF(M332="Y/T","Belum diisi","Error")))</f>
        <v>Belum diisi</v>
      </c>
    </row>
    <row r="333" spans="2:14" ht="15.75">
      <c r="B333" s="837"/>
      <c r="C333" s="840"/>
      <c r="D333" s="858"/>
      <c r="E333" s="855"/>
      <c r="F333" s="549">
        <v>2</v>
      </c>
      <c r="G333" s="550"/>
      <c r="H333" s="598" t="str">
        <f t="shared" si="6"/>
        <v>Belum Diisi</v>
      </c>
      <c r="I333" s="592" t="s">
        <v>26</v>
      </c>
      <c r="J333" s="593" t="str">
        <f>IF($D$332="Y/T","Isi Sasaran",IF($E$332=0,0,IF(I333="Y",1,IF(I333="T",0,"Isi Dulu"))))</f>
        <v>Isi Sasaran</v>
      </c>
      <c r="K333" s="592" t="s">
        <v>26</v>
      </c>
      <c r="L333" s="593" t="str">
        <f>IF($D$332="Y/T","Isi Sasaran",IF($E$332=0,0,IF(K333="Y",1,IF(K333="T",0,"Isi Dulu"))))</f>
        <v>Isi Sasaran</v>
      </c>
      <c r="M333" s="849"/>
      <c r="N333" s="852"/>
    </row>
    <row r="334" spans="2:14" ht="15.75">
      <c r="B334" s="837"/>
      <c r="C334" s="840"/>
      <c r="D334" s="858"/>
      <c r="E334" s="855"/>
      <c r="F334" s="549">
        <v>3</v>
      </c>
      <c r="G334" s="550"/>
      <c r="H334" s="598" t="str">
        <f t="shared" si="6"/>
        <v>Belum Diisi</v>
      </c>
      <c r="I334" s="592" t="s">
        <v>26</v>
      </c>
      <c r="J334" s="593" t="str">
        <f>IF($D$332="Y/T","Isi Sasaran",IF($E$332=0,0,IF(I334="Y",1,IF(I334="T",0,"Isi Dulu"))))</f>
        <v>Isi Sasaran</v>
      </c>
      <c r="K334" s="592" t="s">
        <v>26</v>
      </c>
      <c r="L334" s="593" t="str">
        <f>IF($D$332="Y/T","Isi Sasaran",IF($E$332=0,0,IF(K334="Y",1,IF(K334="T",0,"Isi Dulu"))))</f>
        <v>Isi Sasaran</v>
      </c>
      <c r="M334" s="849"/>
      <c r="N334" s="852"/>
    </row>
    <row r="335" spans="2:14" ht="15.75">
      <c r="B335" s="837"/>
      <c r="C335" s="840"/>
      <c r="D335" s="858"/>
      <c r="E335" s="855"/>
      <c r="F335" s="549">
        <v>4</v>
      </c>
      <c r="G335" s="550"/>
      <c r="H335" s="598" t="str">
        <f t="shared" si="6"/>
        <v>Belum Diisi</v>
      </c>
      <c r="I335" s="592" t="s">
        <v>26</v>
      </c>
      <c r="J335" s="593" t="str">
        <f>IF($D$332="Y/T","Isi Sasaran",IF($E$332=0,0,IF(I335="Y",1,IF(I335="T",0,"Isi Dulu"))))</f>
        <v>Isi Sasaran</v>
      </c>
      <c r="K335" s="592" t="s">
        <v>26</v>
      </c>
      <c r="L335" s="593" t="str">
        <f>IF($D$332="Y/T","Isi Sasaran",IF($E$332=0,0,IF(K335="Y",1,IF(K335="T",0,"Isi Dulu"))))</f>
        <v>Isi Sasaran</v>
      </c>
      <c r="M335" s="849"/>
      <c r="N335" s="852"/>
    </row>
    <row r="336" spans="2:14" ht="15.75">
      <c r="B336" s="838"/>
      <c r="C336" s="841"/>
      <c r="D336" s="859"/>
      <c r="E336" s="856"/>
      <c r="F336" s="569">
        <v>5</v>
      </c>
      <c r="G336" s="570"/>
      <c r="H336" s="599" t="str">
        <f t="shared" si="6"/>
        <v>Belum Diisi</v>
      </c>
      <c r="I336" s="595" t="s">
        <v>26</v>
      </c>
      <c r="J336" s="596" t="str">
        <f>IF($D$332="Y/T","Isi Sasaran",IF($E$332=0,0,IF(I336="Y",1,IF(I336="T",0,"Isi Dulu"))))</f>
        <v>Isi Sasaran</v>
      </c>
      <c r="K336" s="595" t="s">
        <v>26</v>
      </c>
      <c r="L336" s="596" t="str">
        <f>IF($D$332="Y/T","Isi Sasaran",IF($E$332=0,0,IF(K336="Y",1,IF(K336="T",0,"Isi Dulu"))))</f>
        <v>Isi Sasaran</v>
      </c>
      <c r="M336" s="850"/>
      <c r="N336" s="853"/>
    </row>
    <row r="337" spans="2:14" ht="15.75">
      <c r="B337" s="836">
        <v>6</v>
      </c>
      <c r="C337" s="839"/>
      <c r="D337" s="857" t="s">
        <v>26</v>
      </c>
      <c r="E337" s="854" t="str">
        <f>IF(D337="Y",1,IF(D337="T",0,IF(D337="Y/T","Belum diisi","Error")))</f>
        <v>Belum diisi</v>
      </c>
      <c r="F337" s="528">
        <v>1</v>
      </c>
      <c r="G337" s="529"/>
      <c r="H337" s="600" t="str">
        <f t="shared" si="6"/>
        <v>Belum Diisi</v>
      </c>
      <c r="I337" s="590" t="s">
        <v>26</v>
      </c>
      <c r="J337" s="591" t="str">
        <f>IF($D$337="Y/T","Isi Sasaran",IF($E$337=0,0,IF(I337="Y",1,IF(I337="T",0,"Isi Dulu"))))</f>
        <v>Isi Sasaran</v>
      </c>
      <c r="K337" s="590" t="s">
        <v>26</v>
      </c>
      <c r="L337" s="591" t="str">
        <f>IF($D$337="Y/T","Isi Sasaran",IF($E$337=0,0,IF(K337="Y",1,IF(K337="T",0,"Isi Dulu"))))</f>
        <v>Isi Sasaran</v>
      </c>
      <c r="M337" s="848" t="s">
        <v>26</v>
      </c>
      <c r="N337" s="851" t="str">
        <f>IF(M337="Y",1,IF(M337="T",0,IF(M337="Y/T","Belum diisi","Error")))</f>
        <v>Belum diisi</v>
      </c>
    </row>
    <row r="338" spans="2:14" ht="15.75">
      <c r="B338" s="837"/>
      <c r="C338" s="840"/>
      <c r="D338" s="858"/>
      <c r="E338" s="855"/>
      <c r="F338" s="549">
        <v>2</v>
      </c>
      <c r="G338" s="550"/>
      <c r="H338" s="598" t="str">
        <f t="shared" si="6"/>
        <v>Belum Diisi</v>
      </c>
      <c r="I338" s="592" t="s">
        <v>26</v>
      </c>
      <c r="J338" s="593" t="str">
        <f>IF($D$337="Y/T","Isi Sasaran",IF($E$337=0,0,IF(I338="Y",1,IF(I338="T",0,"Isi Dulu"))))</f>
        <v>Isi Sasaran</v>
      </c>
      <c r="K338" s="592" t="s">
        <v>26</v>
      </c>
      <c r="L338" s="593" t="str">
        <f>IF($D$337="Y/T","Isi Sasaran",IF($E$337=0,0,IF(K338="Y",1,IF(K338="T",0,"Isi Dulu"))))</f>
        <v>Isi Sasaran</v>
      </c>
      <c r="M338" s="849"/>
      <c r="N338" s="852"/>
    </row>
    <row r="339" spans="2:14" ht="15.75">
      <c r="B339" s="837"/>
      <c r="C339" s="840"/>
      <c r="D339" s="858"/>
      <c r="E339" s="855"/>
      <c r="F339" s="549">
        <v>3</v>
      </c>
      <c r="G339" s="550"/>
      <c r="H339" s="598" t="str">
        <f t="shared" si="6"/>
        <v>Belum Diisi</v>
      </c>
      <c r="I339" s="592" t="s">
        <v>26</v>
      </c>
      <c r="J339" s="593" t="str">
        <f>IF($D$337="Y/T","Isi Sasaran",IF($E$337=0,0,IF(I339="Y",1,IF(I339="T",0,"Isi Dulu"))))</f>
        <v>Isi Sasaran</v>
      </c>
      <c r="K339" s="592" t="s">
        <v>26</v>
      </c>
      <c r="L339" s="593" t="str">
        <f>IF($D$337="Y/T","Isi Sasaran",IF($E$337=0,0,IF(K339="Y",1,IF(K339="T",0,"Isi Dulu"))))</f>
        <v>Isi Sasaran</v>
      </c>
      <c r="M339" s="849"/>
      <c r="N339" s="852"/>
    </row>
    <row r="340" spans="2:14" ht="15.75">
      <c r="B340" s="837"/>
      <c r="C340" s="840"/>
      <c r="D340" s="858"/>
      <c r="E340" s="855"/>
      <c r="F340" s="549">
        <v>4</v>
      </c>
      <c r="G340" s="550"/>
      <c r="H340" s="598" t="str">
        <f t="shared" si="6"/>
        <v>Belum Diisi</v>
      </c>
      <c r="I340" s="592" t="s">
        <v>26</v>
      </c>
      <c r="J340" s="593" t="str">
        <f>IF($D$337="Y/T","Isi Sasaran",IF($E$337=0,0,IF(I340="Y",1,IF(I340="T",0,"Isi Dulu"))))</f>
        <v>Isi Sasaran</v>
      </c>
      <c r="K340" s="592" t="s">
        <v>26</v>
      </c>
      <c r="L340" s="593" t="str">
        <f>IF($D$337="Y/T","Isi Sasaran",IF($E$337=0,0,IF(K340="Y",1,IF(K340="T",0,"Isi Dulu"))))</f>
        <v>Isi Sasaran</v>
      </c>
      <c r="M340" s="849"/>
      <c r="N340" s="852"/>
    </row>
    <row r="341" spans="2:14" ht="15.75">
      <c r="B341" s="838"/>
      <c r="C341" s="841"/>
      <c r="D341" s="859"/>
      <c r="E341" s="856"/>
      <c r="F341" s="569">
        <v>5</v>
      </c>
      <c r="G341" s="570"/>
      <c r="H341" s="599" t="str">
        <f t="shared" si="6"/>
        <v>Belum Diisi</v>
      </c>
      <c r="I341" s="595" t="s">
        <v>26</v>
      </c>
      <c r="J341" s="596" t="str">
        <f>IF($D$337="Y/T","Isi Sasaran",IF($E$337=0,0,IF(I341="Y",1,IF(I341="T",0,"Isi Dulu"))))</f>
        <v>Isi Sasaran</v>
      </c>
      <c r="K341" s="595" t="s">
        <v>26</v>
      </c>
      <c r="L341" s="596" t="str">
        <f>IF($D$337="Y/T","Isi Sasaran",IF($E$337=0,0,IF(K341="Y",1,IF(K341="T",0,"Isi Dulu"))))</f>
        <v>Isi Sasaran</v>
      </c>
      <c r="M341" s="850"/>
      <c r="N341" s="853"/>
    </row>
    <row r="342" spans="2:14" ht="15.75">
      <c r="B342" s="836">
        <v>7</v>
      </c>
      <c r="C342" s="839"/>
      <c r="D342" s="857" t="s">
        <v>26</v>
      </c>
      <c r="E342" s="854" t="str">
        <f>IF(D342="Y",1,IF(D342="T",0,IF(D342="Y/T","Belum diisi","Error")))</f>
        <v>Belum diisi</v>
      </c>
      <c r="F342" s="528">
        <v>1</v>
      </c>
      <c r="G342" s="529"/>
      <c r="H342" s="600" t="str">
        <f t="shared" si="6"/>
        <v>Belum Diisi</v>
      </c>
      <c r="I342" s="590" t="s">
        <v>26</v>
      </c>
      <c r="J342" s="591" t="str">
        <f>IF($D$342="Y/T","Isi Sasaran",IF($E$342=0,0,IF(I342="Y",1,IF(I342="T",0,"Isi Dulu"))))</f>
        <v>Isi Sasaran</v>
      </c>
      <c r="K342" s="590" t="s">
        <v>26</v>
      </c>
      <c r="L342" s="591" t="str">
        <f>IF($D$342="Y/T","Isi Sasaran",IF($E$342=0,0,IF(K342="Y",1,IF(K342="T",0,"Isi Dulu"))))</f>
        <v>Isi Sasaran</v>
      </c>
      <c r="M342" s="848" t="s">
        <v>26</v>
      </c>
      <c r="N342" s="851" t="str">
        <f>IF(M342="Y",1,IF(M342="T",0,IF(M342="Y/T","Belum diisi","Error")))</f>
        <v>Belum diisi</v>
      </c>
    </row>
    <row r="343" spans="2:14" ht="15.75">
      <c r="B343" s="837"/>
      <c r="C343" s="840"/>
      <c r="D343" s="858"/>
      <c r="E343" s="855"/>
      <c r="F343" s="549">
        <v>2</v>
      </c>
      <c r="G343" s="550"/>
      <c r="H343" s="598" t="str">
        <f t="shared" si="6"/>
        <v>Belum Diisi</v>
      </c>
      <c r="I343" s="592" t="s">
        <v>26</v>
      </c>
      <c r="J343" s="593" t="str">
        <f>IF($D$342="Y/T","Isi Sasaran",IF($E$342=0,0,IF(I343="Y",1,IF(I343="T",0,"Isi Dulu"))))</f>
        <v>Isi Sasaran</v>
      </c>
      <c r="K343" s="592" t="s">
        <v>26</v>
      </c>
      <c r="L343" s="593" t="str">
        <f>IF($D$342="Y/T","Isi Sasaran",IF($E$342=0,0,IF(K343="Y",1,IF(K343="T",0,"Isi Dulu"))))</f>
        <v>Isi Sasaran</v>
      </c>
      <c r="M343" s="849"/>
      <c r="N343" s="852"/>
    </row>
    <row r="344" spans="2:14" ht="15.75">
      <c r="B344" s="837"/>
      <c r="C344" s="840"/>
      <c r="D344" s="858"/>
      <c r="E344" s="855"/>
      <c r="F344" s="549">
        <v>3</v>
      </c>
      <c r="G344" s="550"/>
      <c r="H344" s="598" t="str">
        <f t="shared" si="6"/>
        <v>Belum Diisi</v>
      </c>
      <c r="I344" s="592" t="s">
        <v>26</v>
      </c>
      <c r="J344" s="593" t="str">
        <f>IF($D$342="Y/T","Isi Sasaran",IF($E$342=0,0,IF(I344="Y",1,IF(I344="T",0,"Isi Dulu"))))</f>
        <v>Isi Sasaran</v>
      </c>
      <c r="K344" s="592" t="s">
        <v>26</v>
      </c>
      <c r="L344" s="593" t="str">
        <f>IF($D$342="Y/T","Isi Sasaran",IF($E$342=0,0,IF(K344="Y",1,IF(K344="T",0,"Isi Dulu"))))</f>
        <v>Isi Sasaran</v>
      </c>
      <c r="M344" s="849"/>
      <c r="N344" s="852"/>
    </row>
    <row r="345" spans="2:14" ht="15.75">
      <c r="B345" s="837"/>
      <c r="C345" s="840"/>
      <c r="D345" s="858"/>
      <c r="E345" s="855"/>
      <c r="F345" s="549">
        <v>4</v>
      </c>
      <c r="G345" s="550"/>
      <c r="H345" s="598" t="str">
        <f t="shared" si="6"/>
        <v>Belum Diisi</v>
      </c>
      <c r="I345" s="592" t="s">
        <v>26</v>
      </c>
      <c r="J345" s="593" t="str">
        <f>IF($D$342="Y/T","Isi Sasaran",IF($E$342=0,0,IF(I345="Y",1,IF(I345="T",0,"Isi Dulu"))))</f>
        <v>Isi Sasaran</v>
      </c>
      <c r="K345" s="592" t="s">
        <v>26</v>
      </c>
      <c r="L345" s="593" t="str">
        <f>IF($D$342="Y/T","Isi Sasaran",IF($E$342=0,0,IF(K345="Y",1,IF(K345="T",0,"Isi Dulu"))))</f>
        <v>Isi Sasaran</v>
      </c>
      <c r="M345" s="849"/>
      <c r="N345" s="852"/>
    </row>
    <row r="346" spans="2:14" ht="15.75">
      <c r="B346" s="838"/>
      <c r="C346" s="841"/>
      <c r="D346" s="859"/>
      <c r="E346" s="856"/>
      <c r="F346" s="569">
        <v>5</v>
      </c>
      <c r="G346" s="570"/>
      <c r="H346" s="599" t="str">
        <f t="shared" si="6"/>
        <v>Belum Diisi</v>
      </c>
      <c r="I346" s="595" t="s">
        <v>26</v>
      </c>
      <c r="J346" s="596" t="str">
        <f>IF($D$342="Y/T","Isi Sasaran",IF($E$342=0,0,IF(I346="Y",1,IF(I346="T",0,"Isi Dulu"))))</f>
        <v>Isi Sasaran</v>
      </c>
      <c r="K346" s="595" t="s">
        <v>26</v>
      </c>
      <c r="L346" s="596" t="str">
        <f>IF($D$342="Y/T","Isi Sasaran",IF($E$342=0,0,IF(K346="Y",1,IF(K346="T",0,"Isi Dulu"))))</f>
        <v>Isi Sasaran</v>
      </c>
      <c r="M346" s="850"/>
      <c r="N346" s="853"/>
    </row>
    <row r="347" spans="2:14" ht="15.75">
      <c r="B347" s="836">
        <v>8</v>
      </c>
      <c r="C347" s="839"/>
      <c r="D347" s="857" t="s">
        <v>26</v>
      </c>
      <c r="E347" s="854" t="str">
        <f>IF(D347="Y",1,IF(D347="T",0,IF(D347="Y/T","Belum diisi","Error")))</f>
        <v>Belum diisi</v>
      </c>
      <c r="F347" s="528">
        <v>1</v>
      </c>
      <c r="G347" s="529"/>
      <c r="H347" s="600" t="str">
        <f t="shared" si="6"/>
        <v>Belum Diisi</v>
      </c>
      <c r="I347" s="590" t="s">
        <v>26</v>
      </c>
      <c r="J347" s="591" t="str">
        <f>IF($D$347="Y/T","Isi Sasaran",IF($E$347=0,0,IF(I347="Y",1,IF(I347="T",0,"Isi Dulu"))))</f>
        <v>Isi Sasaran</v>
      </c>
      <c r="K347" s="590" t="s">
        <v>26</v>
      </c>
      <c r="L347" s="591" t="str">
        <f>IF($D$347="Y/T","Isi Sasaran",IF($E$347=0,0,IF(K347="Y",1,IF(K347="T",0,"Isi Dulu"))))</f>
        <v>Isi Sasaran</v>
      </c>
      <c r="M347" s="848" t="s">
        <v>26</v>
      </c>
      <c r="N347" s="851" t="str">
        <f>IF(M347="Y",1,IF(M347="T",0,IF(M347="Y/T","Belum diisi","Error")))</f>
        <v>Belum diisi</v>
      </c>
    </row>
    <row r="348" spans="2:14" ht="15.75">
      <c r="B348" s="837"/>
      <c r="C348" s="840"/>
      <c r="D348" s="858"/>
      <c r="E348" s="855"/>
      <c r="F348" s="549">
        <v>2</v>
      </c>
      <c r="G348" s="550"/>
      <c r="H348" s="598" t="str">
        <f t="shared" si="6"/>
        <v>Belum Diisi</v>
      </c>
      <c r="I348" s="592" t="s">
        <v>26</v>
      </c>
      <c r="J348" s="593" t="str">
        <f>IF($D$347="Y/T","Isi Sasaran",IF($E$347=0,0,IF(I348="Y",1,IF(I348="T",0,"Isi Dulu"))))</f>
        <v>Isi Sasaran</v>
      </c>
      <c r="K348" s="592" t="s">
        <v>26</v>
      </c>
      <c r="L348" s="593" t="str">
        <f>IF($D$347="Y/T","Isi Sasaran",IF($E$347=0,0,IF(K348="Y",1,IF(K348="T",0,"Isi Dulu"))))</f>
        <v>Isi Sasaran</v>
      </c>
      <c r="M348" s="849"/>
      <c r="N348" s="852"/>
    </row>
    <row r="349" spans="2:14" ht="15.75">
      <c r="B349" s="837"/>
      <c r="C349" s="840"/>
      <c r="D349" s="858"/>
      <c r="E349" s="855"/>
      <c r="F349" s="549">
        <v>3</v>
      </c>
      <c r="G349" s="550"/>
      <c r="H349" s="598" t="str">
        <f t="shared" si="6"/>
        <v>Belum Diisi</v>
      </c>
      <c r="I349" s="592" t="s">
        <v>26</v>
      </c>
      <c r="J349" s="593" t="str">
        <f>IF($D$347="Y/T","Isi Sasaran",IF($E$347=0,0,IF(I349="Y",1,IF(I349="T",0,"Isi Dulu"))))</f>
        <v>Isi Sasaran</v>
      </c>
      <c r="K349" s="592" t="s">
        <v>26</v>
      </c>
      <c r="L349" s="593" t="str">
        <f>IF($D$347="Y/T","Isi Sasaran",IF($E$347=0,0,IF(K349="Y",1,IF(K349="T",0,"Isi Dulu"))))</f>
        <v>Isi Sasaran</v>
      </c>
      <c r="M349" s="849"/>
      <c r="N349" s="852"/>
    </row>
    <row r="350" spans="2:14" ht="15.75">
      <c r="B350" s="837"/>
      <c r="C350" s="840"/>
      <c r="D350" s="858"/>
      <c r="E350" s="855"/>
      <c r="F350" s="549">
        <v>4</v>
      </c>
      <c r="G350" s="550"/>
      <c r="H350" s="598" t="str">
        <f t="shared" si="6"/>
        <v>Belum Diisi</v>
      </c>
      <c r="I350" s="592" t="s">
        <v>26</v>
      </c>
      <c r="J350" s="593" t="str">
        <f>IF($D$347="Y/T","Isi Sasaran",IF($E$347=0,0,IF(I350="Y",1,IF(I350="T",0,"Isi Dulu"))))</f>
        <v>Isi Sasaran</v>
      </c>
      <c r="K350" s="592" t="s">
        <v>26</v>
      </c>
      <c r="L350" s="593" t="str">
        <f>IF($D$347="Y/T","Isi Sasaran",IF($E$347=0,0,IF(K350="Y",1,IF(K350="T",0,"Isi Dulu"))))</f>
        <v>Isi Sasaran</v>
      </c>
      <c r="M350" s="849"/>
      <c r="N350" s="852"/>
    </row>
    <row r="351" spans="2:14" ht="15.75">
      <c r="B351" s="838"/>
      <c r="C351" s="841"/>
      <c r="D351" s="859"/>
      <c r="E351" s="856"/>
      <c r="F351" s="569">
        <v>5</v>
      </c>
      <c r="G351" s="570"/>
      <c r="H351" s="599" t="str">
        <f t="shared" si="6"/>
        <v>Belum Diisi</v>
      </c>
      <c r="I351" s="595" t="s">
        <v>26</v>
      </c>
      <c r="J351" s="596" t="str">
        <f>IF($D$347="Y/T","Isi Sasaran",IF($E$347=0,0,IF(I351="Y",1,IF(I351="T",0,"Isi Dulu"))))</f>
        <v>Isi Sasaran</v>
      </c>
      <c r="K351" s="595" t="s">
        <v>26</v>
      </c>
      <c r="L351" s="596" t="str">
        <f>IF($D$347="Y/T","Isi Sasaran",IF($E$347=0,0,IF(K351="Y",1,IF(K351="T",0,"Isi Dulu"))))</f>
        <v>Isi Sasaran</v>
      </c>
      <c r="M351" s="850"/>
      <c r="N351" s="853"/>
    </row>
    <row r="352" spans="2:14" ht="15.75">
      <c r="B352" s="836">
        <v>9</v>
      </c>
      <c r="C352" s="839"/>
      <c r="D352" s="857" t="s">
        <v>26</v>
      </c>
      <c r="E352" s="854" t="str">
        <f>IF(D352="Y",1,IF(D352="T",0,IF(D352="Y/T","Belum diisi","Error")))</f>
        <v>Belum diisi</v>
      </c>
      <c r="F352" s="528">
        <v>1</v>
      </c>
      <c r="G352" s="529"/>
      <c r="H352" s="600" t="str">
        <f t="shared" si="6"/>
        <v>Belum Diisi</v>
      </c>
      <c r="I352" s="590" t="s">
        <v>26</v>
      </c>
      <c r="J352" s="591" t="str">
        <f>IF($D$352="Y/T","Isi Sasaran",IF($E$352=0,0,IF(I352="Y",1,IF(I352="T",0,"Isi Dulu"))))</f>
        <v>Isi Sasaran</v>
      </c>
      <c r="K352" s="590" t="s">
        <v>26</v>
      </c>
      <c r="L352" s="591" t="str">
        <f>IF($D$352="Y/T","Isi Sasaran",IF($E$352=0,0,IF(K352="Y",1,IF(K352="T",0,"Isi Dulu"))))</f>
        <v>Isi Sasaran</v>
      </c>
      <c r="M352" s="848" t="s">
        <v>26</v>
      </c>
      <c r="N352" s="851" t="str">
        <f>IF(M352="Y",1,IF(M352="T",0,IF(M352="Y/T","Belum diisi","Error")))</f>
        <v>Belum diisi</v>
      </c>
    </row>
    <row r="353" spans="2:14" ht="15.75">
      <c r="B353" s="837"/>
      <c r="C353" s="840"/>
      <c r="D353" s="858"/>
      <c r="E353" s="855"/>
      <c r="F353" s="549">
        <v>2</v>
      </c>
      <c r="G353" s="550"/>
      <c r="H353" s="598" t="str">
        <f t="shared" si="6"/>
        <v>Belum Diisi</v>
      </c>
      <c r="I353" s="592" t="s">
        <v>26</v>
      </c>
      <c r="J353" s="593" t="str">
        <f>IF($D$352="Y/T","Isi Sasaran",IF($E$352=0,0,IF(I353="Y",1,IF(I353="T",0,"Isi Dulu"))))</f>
        <v>Isi Sasaran</v>
      </c>
      <c r="K353" s="592" t="s">
        <v>26</v>
      </c>
      <c r="L353" s="593" t="str">
        <f>IF($D$352="Y/T","Isi Sasaran",IF($E$352=0,0,IF(K353="Y",1,IF(K353="T",0,"Isi Dulu"))))</f>
        <v>Isi Sasaran</v>
      </c>
      <c r="M353" s="849"/>
      <c r="N353" s="852"/>
    </row>
    <row r="354" spans="2:14" ht="15.75">
      <c r="B354" s="837"/>
      <c r="C354" s="840"/>
      <c r="D354" s="858"/>
      <c r="E354" s="855"/>
      <c r="F354" s="549">
        <v>3</v>
      </c>
      <c r="G354" s="550"/>
      <c r="H354" s="598" t="str">
        <f t="shared" si="6"/>
        <v>Belum Diisi</v>
      </c>
      <c r="I354" s="592" t="s">
        <v>26</v>
      </c>
      <c r="J354" s="593" t="str">
        <f>IF($D$352="Y/T","Isi Sasaran",IF($E$352=0,0,IF(I354="Y",1,IF(I354="T",0,"Isi Dulu"))))</f>
        <v>Isi Sasaran</v>
      </c>
      <c r="K354" s="592" t="s">
        <v>26</v>
      </c>
      <c r="L354" s="593" t="str">
        <f>IF($D$352="Y/T","Isi Sasaran",IF($E$352=0,0,IF(K354="Y",1,IF(K354="T",0,"Isi Dulu"))))</f>
        <v>Isi Sasaran</v>
      </c>
      <c r="M354" s="849"/>
      <c r="N354" s="852"/>
    </row>
    <row r="355" spans="2:14" ht="15.75">
      <c r="B355" s="837"/>
      <c r="C355" s="840"/>
      <c r="D355" s="858"/>
      <c r="E355" s="855"/>
      <c r="F355" s="549">
        <v>4</v>
      </c>
      <c r="G355" s="550"/>
      <c r="H355" s="598" t="str">
        <f t="shared" si="6"/>
        <v>Belum Diisi</v>
      </c>
      <c r="I355" s="592" t="s">
        <v>26</v>
      </c>
      <c r="J355" s="593" t="str">
        <f>IF($D$352="Y/T","Isi Sasaran",IF($E$352=0,0,IF(I355="Y",1,IF(I355="T",0,"Isi Dulu"))))</f>
        <v>Isi Sasaran</v>
      </c>
      <c r="K355" s="592" t="s">
        <v>26</v>
      </c>
      <c r="L355" s="593" t="str">
        <f>IF($D$352="Y/T","Isi Sasaran",IF($E$352=0,0,IF(K355="Y",1,IF(K355="T",0,"Isi Dulu"))))</f>
        <v>Isi Sasaran</v>
      </c>
      <c r="M355" s="849"/>
      <c r="N355" s="852"/>
    </row>
    <row r="356" spans="2:14" ht="15.75">
      <c r="B356" s="838"/>
      <c r="C356" s="841"/>
      <c r="D356" s="859"/>
      <c r="E356" s="856"/>
      <c r="F356" s="569">
        <v>5</v>
      </c>
      <c r="G356" s="570"/>
      <c r="H356" s="599" t="str">
        <f t="shared" si="6"/>
        <v>Belum Diisi</v>
      </c>
      <c r="I356" s="595" t="s">
        <v>26</v>
      </c>
      <c r="J356" s="596" t="str">
        <f>IF($D$352="Y/T","Isi Sasaran",IF($E$352=0,0,IF(I356="Y",1,IF(I356="T",0,"Isi Dulu"))))</f>
        <v>Isi Sasaran</v>
      </c>
      <c r="K356" s="595" t="s">
        <v>26</v>
      </c>
      <c r="L356" s="596" t="str">
        <f>IF($D$352="Y/T","Isi Sasaran",IF($E$352=0,0,IF(K356="Y",1,IF(K356="T",0,"Isi Dulu"))))</f>
        <v>Isi Sasaran</v>
      </c>
      <c r="M356" s="850"/>
      <c r="N356" s="853"/>
    </row>
    <row r="357" spans="2:14" ht="15.75">
      <c r="B357" s="836">
        <v>10</v>
      </c>
      <c r="C357" s="839"/>
      <c r="D357" s="857" t="s">
        <v>26</v>
      </c>
      <c r="E357" s="854" t="str">
        <f>IF(D357="Y",1,IF(D357="T",0,IF(D357="Y/T","Belum diisi","Error")))</f>
        <v>Belum diisi</v>
      </c>
      <c r="F357" s="528">
        <v>1</v>
      </c>
      <c r="G357" s="529"/>
      <c r="H357" s="600" t="str">
        <f t="shared" si="6"/>
        <v>Belum Diisi</v>
      </c>
      <c r="I357" s="590" t="s">
        <v>26</v>
      </c>
      <c r="J357" s="591" t="str">
        <f>IF($D$357="Y/T","Isi Sasaran",IF($E$357=0,0,IF(I357="Y",1,IF(I357="T",0,"Isi Dulu"))))</f>
        <v>Isi Sasaran</v>
      </c>
      <c r="K357" s="590" t="s">
        <v>26</v>
      </c>
      <c r="L357" s="591" t="str">
        <f>IF($D$357="Y/T","Isi Sasaran",IF($E$357=0,0,IF(K357="Y",1,IF(K357="T",0,"Isi Dulu"))))</f>
        <v>Isi Sasaran</v>
      </c>
      <c r="M357" s="848" t="s">
        <v>26</v>
      </c>
      <c r="N357" s="851" t="str">
        <f>IF(M357="Y",1,IF(M357="T",0,IF(M357="Y/T","Belum diisi","Error")))</f>
        <v>Belum diisi</v>
      </c>
    </row>
    <row r="358" spans="2:14" ht="15.75">
      <c r="B358" s="837"/>
      <c r="C358" s="840"/>
      <c r="D358" s="858"/>
      <c r="E358" s="855"/>
      <c r="F358" s="549">
        <v>2</v>
      </c>
      <c r="G358" s="550"/>
      <c r="H358" s="598" t="str">
        <f t="shared" si="6"/>
        <v>Belum Diisi</v>
      </c>
      <c r="I358" s="592" t="s">
        <v>26</v>
      </c>
      <c r="J358" s="593" t="str">
        <f>IF($D$357="Y/T","Isi Sasaran",IF($E$357=0,0,IF(I358="Y",1,IF(I358="T",0,"Isi Dulu"))))</f>
        <v>Isi Sasaran</v>
      </c>
      <c r="K358" s="592" t="s">
        <v>26</v>
      </c>
      <c r="L358" s="593" t="str">
        <f>IF($D$357="Y/T","Isi Sasaran",IF($E$357=0,0,IF(K358="Y",1,IF(K358="T",0,"Isi Dulu"))))</f>
        <v>Isi Sasaran</v>
      </c>
      <c r="M358" s="849"/>
      <c r="N358" s="852"/>
    </row>
    <row r="359" spans="2:14" ht="15.75">
      <c r="B359" s="837"/>
      <c r="C359" s="840"/>
      <c r="D359" s="858"/>
      <c r="E359" s="855"/>
      <c r="F359" s="549">
        <v>3</v>
      </c>
      <c r="G359" s="550"/>
      <c r="H359" s="598" t="str">
        <f t="shared" si="6"/>
        <v>Belum Diisi</v>
      </c>
      <c r="I359" s="592" t="s">
        <v>26</v>
      </c>
      <c r="J359" s="593" t="str">
        <f>IF($D$357="Y/T","Isi Sasaran",IF($E$357=0,0,IF(I359="Y",1,IF(I359="T",0,"Isi Dulu"))))</f>
        <v>Isi Sasaran</v>
      </c>
      <c r="K359" s="592" t="s">
        <v>26</v>
      </c>
      <c r="L359" s="593" t="str">
        <f>IF($D$357="Y/T","Isi Sasaran",IF($E$357=0,0,IF(K359="Y",1,IF(K359="T",0,"Isi Dulu"))))</f>
        <v>Isi Sasaran</v>
      </c>
      <c r="M359" s="849"/>
      <c r="N359" s="852"/>
    </row>
    <row r="360" spans="2:14" ht="15.75">
      <c r="B360" s="837"/>
      <c r="C360" s="840"/>
      <c r="D360" s="858"/>
      <c r="E360" s="855"/>
      <c r="F360" s="549">
        <v>4</v>
      </c>
      <c r="G360" s="550"/>
      <c r="H360" s="598" t="str">
        <f t="shared" si="6"/>
        <v>Belum Diisi</v>
      </c>
      <c r="I360" s="592" t="s">
        <v>26</v>
      </c>
      <c r="J360" s="593" t="str">
        <f>IF($D$357="Y/T","Isi Sasaran",IF($E$357=0,0,IF(I360="Y",1,IF(I360="T",0,"Isi Dulu"))))</f>
        <v>Isi Sasaran</v>
      </c>
      <c r="K360" s="592" t="s">
        <v>26</v>
      </c>
      <c r="L360" s="593" t="str">
        <f>IF($D$357="Y/T","Isi Sasaran",IF($E$357=0,0,IF(K360="Y",1,IF(K360="T",0,"Isi Dulu"))))</f>
        <v>Isi Sasaran</v>
      </c>
      <c r="M360" s="849"/>
      <c r="N360" s="852"/>
    </row>
    <row r="361" spans="2:14" ht="15.75">
      <c r="B361" s="838"/>
      <c r="C361" s="841"/>
      <c r="D361" s="859"/>
      <c r="E361" s="856"/>
      <c r="F361" s="569">
        <v>5</v>
      </c>
      <c r="G361" s="570"/>
      <c r="H361" s="599" t="str">
        <f t="shared" si="6"/>
        <v>Belum Diisi</v>
      </c>
      <c r="I361" s="595" t="s">
        <v>26</v>
      </c>
      <c r="J361" s="596" t="str">
        <f>IF($D$357="Y/T","Isi Sasaran",IF($E$357=0,0,IF(I361="Y",1,IF(I361="T",0,"Isi Dulu"))))</f>
        <v>Isi Sasaran</v>
      </c>
      <c r="K361" s="595" t="s">
        <v>26</v>
      </c>
      <c r="L361" s="596" t="str">
        <f>IF($D$357="Y/T","Isi Sasaran",IF($E$357=0,0,IF(K361="Y",1,IF(K361="T",0,"Isi Dulu"))))</f>
        <v>Isi Sasaran</v>
      </c>
      <c r="M361" s="850"/>
      <c r="N361" s="853"/>
    </row>
    <row r="362" spans="2:14" ht="15.75">
      <c r="B362" s="836">
        <v>11</v>
      </c>
      <c r="C362" s="839"/>
      <c r="D362" s="857" t="s">
        <v>26</v>
      </c>
      <c r="E362" s="854" t="str">
        <f>IF(D362="Y",1,IF(D362="T",0,IF(D362="Y/T","Belum diisi","Error")))</f>
        <v>Belum diisi</v>
      </c>
      <c r="F362" s="528">
        <v>1</v>
      </c>
      <c r="G362" s="529"/>
      <c r="H362" s="600" t="str">
        <f t="shared" si="6"/>
        <v>Belum Diisi</v>
      </c>
      <c r="I362" s="590" t="s">
        <v>26</v>
      </c>
      <c r="J362" s="591" t="str">
        <f>IF($D$362="Y/T","Isi Sasaran",IF($E$362=0,0,IF(I362="Y",1,IF(I362="T",0,"Isi Dulu"))))</f>
        <v>Isi Sasaran</v>
      </c>
      <c r="K362" s="590" t="s">
        <v>26</v>
      </c>
      <c r="L362" s="591" t="str">
        <f>IF($D$362="Y/T","Isi Sasaran",IF($E$362=0,0,IF(K362="Y",1,IF(K362="T",0,"Isi Dulu"))))</f>
        <v>Isi Sasaran</v>
      </c>
      <c r="M362" s="848" t="s">
        <v>26</v>
      </c>
      <c r="N362" s="851" t="str">
        <f>IF(M362="Y",1,IF(M362="T",0,IF(M362="Y/T","Belum diisi","Error")))</f>
        <v>Belum diisi</v>
      </c>
    </row>
    <row r="363" spans="2:14" ht="15.75">
      <c r="B363" s="837"/>
      <c r="C363" s="840"/>
      <c r="D363" s="858"/>
      <c r="E363" s="855"/>
      <c r="F363" s="549">
        <v>2</v>
      </c>
      <c r="G363" s="550"/>
      <c r="H363" s="598" t="str">
        <f t="shared" si="6"/>
        <v>Belum Diisi</v>
      </c>
      <c r="I363" s="592" t="s">
        <v>26</v>
      </c>
      <c r="J363" s="593" t="str">
        <f>IF($D$362="Y/T","Isi Sasaran",IF($E$362=0,0,IF(I363="Y",1,IF(I363="T",0,"Isi Dulu"))))</f>
        <v>Isi Sasaran</v>
      </c>
      <c r="K363" s="592" t="s">
        <v>26</v>
      </c>
      <c r="L363" s="593" t="str">
        <f>IF($D$362="Y/T","Isi Sasaran",IF($E$362=0,0,IF(K363="Y",1,IF(K363="T",0,"Isi Dulu"))))</f>
        <v>Isi Sasaran</v>
      </c>
      <c r="M363" s="849"/>
      <c r="N363" s="852"/>
    </row>
    <row r="364" spans="2:14" ht="15.75">
      <c r="B364" s="837"/>
      <c r="C364" s="840"/>
      <c r="D364" s="858"/>
      <c r="E364" s="855"/>
      <c r="F364" s="549">
        <v>3</v>
      </c>
      <c r="G364" s="550"/>
      <c r="H364" s="598" t="str">
        <f t="shared" si="6"/>
        <v>Belum Diisi</v>
      </c>
      <c r="I364" s="592" t="s">
        <v>26</v>
      </c>
      <c r="J364" s="593" t="str">
        <f>IF($D$362="Y/T","Isi Sasaran",IF($E$362=0,0,IF(I364="Y",1,IF(I364="T",0,"Isi Dulu"))))</f>
        <v>Isi Sasaran</v>
      </c>
      <c r="K364" s="592" t="s">
        <v>26</v>
      </c>
      <c r="L364" s="593" t="str">
        <f>IF($D$362="Y/T","Isi Sasaran",IF($E$362=0,0,IF(K364="Y",1,IF(K364="T",0,"Isi Dulu"))))</f>
        <v>Isi Sasaran</v>
      </c>
      <c r="M364" s="849"/>
      <c r="N364" s="852"/>
    </row>
    <row r="365" spans="2:14" ht="15.75">
      <c r="B365" s="837"/>
      <c r="C365" s="840"/>
      <c r="D365" s="858"/>
      <c r="E365" s="855"/>
      <c r="F365" s="549">
        <v>4</v>
      </c>
      <c r="G365" s="550"/>
      <c r="H365" s="598" t="str">
        <f t="shared" si="6"/>
        <v>Belum Diisi</v>
      </c>
      <c r="I365" s="592" t="s">
        <v>26</v>
      </c>
      <c r="J365" s="593" t="str">
        <f>IF($D$362="Y/T","Isi Sasaran",IF($E$362=0,0,IF(I365="Y",1,IF(I365="T",0,"Isi Dulu"))))</f>
        <v>Isi Sasaran</v>
      </c>
      <c r="K365" s="592" t="s">
        <v>26</v>
      </c>
      <c r="L365" s="593" t="str">
        <f>IF($D$362="Y/T","Isi Sasaran",IF($E$362=0,0,IF(K365="Y",1,IF(K365="T",0,"Isi Dulu"))))</f>
        <v>Isi Sasaran</v>
      </c>
      <c r="M365" s="849"/>
      <c r="N365" s="852"/>
    </row>
    <row r="366" spans="2:14" ht="15.75">
      <c r="B366" s="838"/>
      <c r="C366" s="841"/>
      <c r="D366" s="859"/>
      <c r="E366" s="856"/>
      <c r="F366" s="569">
        <v>5</v>
      </c>
      <c r="G366" s="570"/>
      <c r="H366" s="599" t="str">
        <f t="shared" si="6"/>
        <v>Belum Diisi</v>
      </c>
      <c r="I366" s="595" t="s">
        <v>26</v>
      </c>
      <c r="J366" s="596" t="str">
        <f>IF($D$362="Y/T","Isi Sasaran",IF($E$362=0,0,IF(I366="Y",1,IF(I366="T",0,"Isi Dulu"))))</f>
        <v>Isi Sasaran</v>
      </c>
      <c r="K366" s="595" t="s">
        <v>26</v>
      </c>
      <c r="L366" s="596" t="str">
        <f>IF($D$362="Y/T","Isi Sasaran",IF($E$362=0,0,IF(K366="Y",1,IF(K366="T",0,"Isi Dulu"))))</f>
        <v>Isi Sasaran</v>
      </c>
      <c r="M366" s="850"/>
      <c r="N366" s="853"/>
    </row>
    <row r="367" spans="2:14" ht="15.75">
      <c r="B367" s="836">
        <v>12</v>
      </c>
      <c r="C367" s="839"/>
      <c r="D367" s="857" t="s">
        <v>26</v>
      </c>
      <c r="E367" s="854" t="str">
        <f>IF(D367="Y",1,IF(D367="T",0,IF(D367="Y/T","Belum diisi","Error")))</f>
        <v>Belum diisi</v>
      </c>
      <c r="F367" s="528">
        <v>1</v>
      </c>
      <c r="G367" s="529"/>
      <c r="H367" s="600" t="str">
        <f t="shared" si="6"/>
        <v>Belum Diisi</v>
      </c>
      <c r="I367" s="590" t="s">
        <v>26</v>
      </c>
      <c r="J367" s="591" t="str">
        <f>IF($D$367="Y/T","Isi Sasaran",IF($E$367=0,0,IF(I367="Y",1,IF(I367="T",0,"Isi Dulu"))))</f>
        <v>Isi Sasaran</v>
      </c>
      <c r="K367" s="590" t="s">
        <v>26</v>
      </c>
      <c r="L367" s="591" t="str">
        <f>IF($D$367="Y/T","Isi Sasaran",IF($E$367=0,0,IF(K367="Y",1,IF(K367="T",0,"Isi Dulu"))))</f>
        <v>Isi Sasaran</v>
      </c>
      <c r="M367" s="848" t="s">
        <v>26</v>
      </c>
      <c r="N367" s="851" t="str">
        <f>IF(M367="Y",1,IF(M367="T",0,IF(M367="Y/T","Belum diisi","Error")))</f>
        <v>Belum diisi</v>
      </c>
    </row>
    <row r="368" spans="2:14" ht="15.75">
      <c r="B368" s="837"/>
      <c r="C368" s="840"/>
      <c r="D368" s="858"/>
      <c r="E368" s="855"/>
      <c r="F368" s="549">
        <v>2</v>
      </c>
      <c r="G368" s="550"/>
      <c r="H368" s="598" t="str">
        <f t="shared" si="6"/>
        <v>Belum Diisi</v>
      </c>
      <c r="I368" s="592" t="s">
        <v>26</v>
      </c>
      <c r="J368" s="593" t="str">
        <f>IF($D$367="Y/T","Isi Sasaran",IF($E$367=0,0,IF(I368="Y",1,IF(I368="T",0,"Isi Dulu"))))</f>
        <v>Isi Sasaran</v>
      </c>
      <c r="K368" s="592" t="s">
        <v>26</v>
      </c>
      <c r="L368" s="593" t="str">
        <f>IF($D$367="Y/T","Isi Sasaran",IF($E$367=0,0,IF(K368="Y",1,IF(K368="T",0,"Isi Dulu"))))</f>
        <v>Isi Sasaran</v>
      </c>
      <c r="M368" s="849"/>
      <c r="N368" s="852"/>
    </row>
    <row r="369" spans="2:14" ht="15.75">
      <c r="B369" s="837"/>
      <c r="C369" s="840"/>
      <c r="D369" s="858"/>
      <c r="E369" s="855"/>
      <c r="F369" s="549">
        <v>3</v>
      </c>
      <c r="G369" s="550"/>
      <c r="H369" s="598" t="str">
        <f t="shared" si="6"/>
        <v>Belum Diisi</v>
      </c>
      <c r="I369" s="592" t="s">
        <v>26</v>
      </c>
      <c r="J369" s="593" t="str">
        <f>IF($D$367="Y/T","Isi Sasaran",IF($E$367=0,0,IF(I369="Y",1,IF(I369="T",0,"Isi Dulu"))))</f>
        <v>Isi Sasaran</v>
      </c>
      <c r="K369" s="592" t="s">
        <v>26</v>
      </c>
      <c r="L369" s="593" t="str">
        <f>IF($D$367="Y/T","Isi Sasaran",IF($E$367=0,0,IF(K369="Y",1,IF(K369="T",0,"Isi Dulu"))))</f>
        <v>Isi Sasaran</v>
      </c>
      <c r="M369" s="849"/>
      <c r="N369" s="852"/>
    </row>
    <row r="370" spans="2:14" ht="15.75">
      <c r="B370" s="837"/>
      <c r="C370" s="840"/>
      <c r="D370" s="858"/>
      <c r="E370" s="855"/>
      <c r="F370" s="549">
        <v>4</v>
      </c>
      <c r="G370" s="550"/>
      <c r="H370" s="598" t="str">
        <f t="shared" si="6"/>
        <v>Belum Diisi</v>
      </c>
      <c r="I370" s="592" t="s">
        <v>26</v>
      </c>
      <c r="J370" s="593" t="str">
        <f>IF($D$367="Y/T","Isi Sasaran",IF($E$367=0,0,IF(I370="Y",1,IF(I370="T",0,"Isi Dulu"))))</f>
        <v>Isi Sasaran</v>
      </c>
      <c r="K370" s="592" t="s">
        <v>26</v>
      </c>
      <c r="L370" s="593" t="str">
        <f>IF($D$367="Y/T","Isi Sasaran",IF($E$367=0,0,IF(K370="Y",1,IF(K370="T",0,"Isi Dulu"))))</f>
        <v>Isi Sasaran</v>
      </c>
      <c r="M370" s="849"/>
      <c r="N370" s="852"/>
    </row>
    <row r="371" spans="2:14" ht="15.75">
      <c r="B371" s="838"/>
      <c r="C371" s="841"/>
      <c r="D371" s="859"/>
      <c r="E371" s="856"/>
      <c r="F371" s="569">
        <v>5</v>
      </c>
      <c r="G371" s="570"/>
      <c r="H371" s="599" t="str">
        <f t="shared" si="6"/>
        <v>Belum Diisi</v>
      </c>
      <c r="I371" s="595" t="s">
        <v>26</v>
      </c>
      <c r="J371" s="596" t="str">
        <f>IF($D$367="Y/T","Isi Sasaran",IF($E$367=0,0,IF(I371="Y",1,IF(I371="T",0,"Isi Dulu"))))</f>
        <v>Isi Sasaran</v>
      </c>
      <c r="K371" s="595" t="s">
        <v>26</v>
      </c>
      <c r="L371" s="596" t="str">
        <f>IF($D$367="Y/T","Isi Sasaran",IF($E$367=0,0,IF(K371="Y",1,IF(K371="T",0,"Isi Dulu"))))</f>
        <v>Isi Sasaran</v>
      </c>
      <c r="M371" s="850"/>
      <c r="N371" s="853"/>
    </row>
    <row r="372" spans="2:14" ht="15.75">
      <c r="B372" s="836">
        <v>13</v>
      </c>
      <c r="C372" s="839"/>
      <c r="D372" s="857" t="s">
        <v>26</v>
      </c>
      <c r="E372" s="854" t="str">
        <f>IF(D372="Y",1,IF(D372="T",0,IF(D372="Y/T","Belum diisi","Error")))</f>
        <v>Belum diisi</v>
      </c>
      <c r="F372" s="528">
        <v>1</v>
      </c>
      <c r="G372" s="529"/>
      <c r="H372" s="600" t="str">
        <f t="shared" si="6"/>
        <v>Belum Diisi</v>
      </c>
      <c r="I372" s="590" t="s">
        <v>26</v>
      </c>
      <c r="J372" s="591" t="str">
        <f>IF($D$372="Y/T","Isi Sasaran",IF($E$372=0,0,IF(I372="Y",1,IF(I372="T",0,"Isi Dulu"))))</f>
        <v>Isi Sasaran</v>
      </c>
      <c r="K372" s="590" t="s">
        <v>26</v>
      </c>
      <c r="L372" s="591" t="str">
        <f>IF($D$372="Y/T","Isi Sasaran",IF($E$372=0,0,IF(K372="Y",1,IF(K372="T",0,"Isi Dulu"))))</f>
        <v>Isi Sasaran</v>
      </c>
      <c r="M372" s="848" t="s">
        <v>26</v>
      </c>
      <c r="N372" s="851" t="str">
        <f>IF(M372="Y",1,IF(M372="T",0,IF(M372="Y/T","Belum diisi","Error")))</f>
        <v>Belum diisi</v>
      </c>
    </row>
    <row r="373" spans="2:14" ht="15.75">
      <c r="B373" s="837"/>
      <c r="C373" s="840"/>
      <c r="D373" s="858"/>
      <c r="E373" s="855"/>
      <c r="F373" s="549">
        <v>2</v>
      </c>
      <c r="G373" s="550"/>
      <c r="H373" s="598" t="str">
        <f t="shared" si="6"/>
        <v>Belum Diisi</v>
      </c>
      <c r="I373" s="592" t="s">
        <v>26</v>
      </c>
      <c r="J373" s="593" t="str">
        <f>IF($D$372="Y/T","Isi Sasaran",IF($E$372=0,0,IF(I373="Y",1,IF(I373="T",0,"Isi Dulu"))))</f>
        <v>Isi Sasaran</v>
      </c>
      <c r="K373" s="592" t="s">
        <v>26</v>
      </c>
      <c r="L373" s="593" t="str">
        <f>IF($D$372="Y/T","Isi Sasaran",IF($E$372=0,0,IF(K373="Y",1,IF(K373="T",0,"Isi Dulu"))))</f>
        <v>Isi Sasaran</v>
      </c>
      <c r="M373" s="849"/>
      <c r="N373" s="852"/>
    </row>
    <row r="374" spans="2:14" ht="15.75">
      <c r="B374" s="837"/>
      <c r="C374" s="840"/>
      <c r="D374" s="858"/>
      <c r="E374" s="855"/>
      <c r="F374" s="549">
        <v>3</v>
      </c>
      <c r="G374" s="550"/>
      <c r="H374" s="598" t="str">
        <f t="shared" si="6"/>
        <v>Belum Diisi</v>
      </c>
      <c r="I374" s="592" t="s">
        <v>26</v>
      </c>
      <c r="J374" s="593" t="str">
        <f>IF($D$372="Y/T","Isi Sasaran",IF($E$372=0,0,IF(I374="Y",1,IF(I374="T",0,"Isi Dulu"))))</f>
        <v>Isi Sasaran</v>
      </c>
      <c r="K374" s="592" t="s">
        <v>26</v>
      </c>
      <c r="L374" s="593" t="str">
        <f>IF($D$372="Y/T","Isi Sasaran",IF($E$372=0,0,IF(K374="Y",1,IF(K374="T",0,"Isi Dulu"))))</f>
        <v>Isi Sasaran</v>
      </c>
      <c r="M374" s="849"/>
      <c r="N374" s="852"/>
    </row>
    <row r="375" spans="2:14" ht="15.75">
      <c r="B375" s="837"/>
      <c r="C375" s="840"/>
      <c r="D375" s="858"/>
      <c r="E375" s="855"/>
      <c r="F375" s="549">
        <v>4</v>
      </c>
      <c r="G375" s="550"/>
      <c r="H375" s="598" t="str">
        <f t="shared" si="6"/>
        <v>Belum Diisi</v>
      </c>
      <c r="I375" s="592" t="s">
        <v>26</v>
      </c>
      <c r="J375" s="593" t="str">
        <f>IF($D$372="Y/T","Isi Sasaran",IF($E$372=0,0,IF(I375="Y",1,IF(I375="T",0,"Isi Dulu"))))</f>
        <v>Isi Sasaran</v>
      </c>
      <c r="K375" s="592" t="s">
        <v>26</v>
      </c>
      <c r="L375" s="593" t="str">
        <f>IF($D$372="Y/T","Isi Sasaran",IF($E$372=0,0,IF(K375="Y",1,IF(K375="T",0,"Isi Dulu"))))</f>
        <v>Isi Sasaran</v>
      </c>
      <c r="M375" s="849"/>
      <c r="N375" s="852"/>
    </row>
    <row r="376" spans="2:14" ht="15.75">
      <c r="B376" s="838"/>
      <c r="C376" s="841"/>
      <c r="D376" s="859"/>
      <c r="E376" s="856"/>
      <c r="F376" s="569">
        <v>5</v>
      </c>
      <c r="G376" s="570"/>
      <c r="H376" s="599" t="str">
        <f t="shared" ref="H376:H411" si="7">IF(OR(J376="Isi Dulu",L376="Isi Dulu",J376="Isi Sasaran",L376="Isi Sasaran"),"Belum Diisi",IF(SUM(J376,L376)=2,1,IF(SUM(J376,L376)=1,0,IF(SUM(J376,L376)=0,0,"Error"))))</f>
        <v>Belum Diisi</v>
      </c>
      <c r="I376" s="595" t="s">
        <v>26</v>
      </c>
      <c r="J376" s="596" t="str">
        <f>IF($D$372="Y/T","Isi Sasaran",IF($E$372=0,0,IF(I376="Y",1,IF(I376="T",0,"Isi Dulu"))))</f>
        <v>Isi Sasaran</v>
      </c>
      <c r="K376" s="595" t="s">
        <v>26</v>
      </c>
      <c r="L376" s="596" t="str">
        <f>IF($D$372="Y/T","Isi Sasaran",IF($E$372=0,0,IF(K376="Y",1,IF(K376="T",0,"Isi Dulu"))))</f>
        <v>Isi Sasaran</v>
      </c>
      <c r="M376" s="850"/>
      <c r="N376" s="853"/>
    </row>
    <row r="377" spans="2:14" ht="15.75">
      <c r="B377" s="836">
        <v>14</v>
      </c>
      <c r="C377" s="839"/>
      <c r="D377" s="857" t="s">
        <v>26</v>
      </c>
      <c r="E377" s="854" t="str">
        <f>IF(D377="Y",1,IF(D377="T",0,IF(D377="Y/T","Belum diisi","Error")))</f>
        <v>Belum diisi</v>
      </c>
      <c r="F377" s="528">
        <v>1</v>
      </c>
      <c r="G377" s="529"/>
      <c r="H377" s="600" t="str">
        <f t="shared" si="7"/>
        <v>Belum Diisi</v>
      </c>
      <c r="I377" s="590" t="s">
        <v>26</v>
      </c>
      <c r="J377" s="591" t="str">
        <f>IF($D$377="Y/T","Isi Sasaran",IF($E$377=0,0,IF(I377="Y",1,IF(I377="T",0,"Isi Dulu"))))</f>
        <v>Isi Sasaran</v>
      </c>
      <c r="K377" s="590" t="s">
        <v>26</v>
      </c>
      <c r="L377" s="591" t="str">
        <f>IF($D$377="Y/T","Isi Sasaran",IF($E$377=0,0,IF(K377="Y",1,IF(K377="T",0,"Isi Dulu"))))</f>
        <v>Isi Sasaran</v>
      </c>
      <c r="M377" s="848" t="s">
        <v>26</v>
      </c>
      <c r="N377" s="851" t="str">
        <f>IF(M377="Y",1,IF(M377="T",0,IF(M377="Y/T","Belum diisi","Error")))</f>
        <v>Belum diisi</v>
      </c>
    </row>
    <row r="378" spans="2:14" ht="15.75">
      <c r="B378" s="837"/>
      <c r="C378" s="840"/>
      <c r="D378" s="858"/>
      <c r="E378" s="855"/>
      <c r="F378" s="549">
        <v>2</v>
      </c>
      <c r="G378" s="550"/>
      <c r="H378" s="598" t="str">
        <f t="shared" si="7"/>
        <v>Belum Diisi</v>
      </c>
      <c r="I378" s="592" t="s">
        <v>26</v>
      </c>
      <c r="J378" s="593" t="str">
        <f>IF($D$377="Y/T","Isi Sasaran",IF($E$377=0,0,IF(I378="Y",1,IF(I378="T",0,"Isi Dulu"))))</f>
        <v>Isi Sasaran</v>
      </c>
      <c r="K378" s="592" t="s">
        <v>26</v>
      </c>
      <c r="L378" s="593" t="str">
        <f>IF($D$377="Y/T","Isi Sasaran",IF($E$377=0,0,IF(K378="Y",1,IF(K378="T",0,"Isi Dulu"))))</f>
        <v>Isi Sasaran</v>
      </c>
      <c r="M378" s="849"/>
      <c r="N378" s="852"/>
    </row>
    <row r="379" spans="2:14" ht="15.75">
      <c r="B379" s="837"/>
      <c r="C379" s="840"/>
      <c r="D379" s="858"/>
      <c r="E379" s="855"/>
      <c r="F379" s="549">
        <v>3</v>
      </c>
      <c r="G379" s="550"/>
      <c r="H379" s="598" t="str">
        <f t="shared" si="7"/>
        <v>Belum Diisi</v>
      </c>
      <c r="I379" s="592" t="s">
        <v>26</v>
      </c>
      <c r="J379" s="593" t="str">
        <f>IF($D$377="Y/T","Isi Sasaran",IF($E$377=0,0,IF(I379="Y",1,IF(I379="T",0,"Isi Dulu"))))</f>
        <v>Isi Sasaran</v>
      </c>
      <c r="K379" s="592" t="s">
        <v>26</v>
      </c>
      <c r="L379" s="593" t="str">
        <f>IF($D$377="Y/T","Isi Sasaran",IF($E$377=0,0,IF(K379="Y",1,IF(K379="T",0,"Isi Dulu"))))</f>
        <v>Isi Sasaran</v>
      </c>
      <c r="M379" s="849"/>
      <c r="N379" s="852"/>
    </row>
    <row r="380" spans="2:14" ht="15.75">
      <c r="B380" s="837"/>
      <c r="C380" s="840"/>
      <c r="D380" s="858"/>
      <c r="E380" s="855"/>
      <c r="F380" s="549">
        <v>4</v>
      </c>
      <c r="G380" s="550"/>
      <c r="H380" s="598" t="str">
        <f t="shared" si="7"/>
        <v>Belum Diisi</v>
      </c>
      <c r="I380" s="592" t="s">
        <v>26</v>
      </c>
      <c r="J380" s="593" t="str">
        <f>IF($D$377="Y/T","Isi Sasaran",IF($E$377=0,0,IF(I380="Y",1,IF(I380="T",0,"Isi Dulu"))))</f>
        <v>Isi Sasaran</v>
      </c>
      <c r="K380" s="592" t="s">
        <v>26</v>
      </c>
      <c r="L380" s="593" t="str">
        <f>IF($D$377="Y/T","Isi Sasaran",IF($E$377=0,0,IF(K380="Y",1,IF(K380="T",0,"Isi Dulu"))))</f>
        <v>Isi Sasaran</v>
      </c>
      <c r="M380" s="849"/>
      <c r="N380" s="852"/>
    </row>
    <row r="381" spans="2:14" ht="15.75">
      <c r="B381" s="838"/>
      <c r="C381" s="841"/>
      <c r="D381" s="859"/>
      <c r="E381" s="856"/>
      <c r="F381" s="569">
        <v>5</v>
      </c>
      <c r="G381" s="570"/>
      <c r="H381" s="599" t="str">
        <f t="shared" si="7"/>
        <v>Belum Diisi</v>
      </c>
      <c r="I381" s="595" t="s">
        <v>26</v>
      </c>
      <c r="J381" s="596" t="str">
        <f>IF($D$377="Y/T","Isi Sasaran",IF($E$377=0,0,IF(I381="Y",1,IF(I381="T",0,"Isi Dulu"))))</f>
        <v>Isi Sasaran</v>
      </c>
      <c r="K381" s="595" t="s">
        <v>26</v>
      </c>
      <c r="L381" s="596" t="str">
        <f>IF($D$377="Y/T","Isi Sasaran",IF($E$377=0,0,IF(K381="Y",1,IF(K381="T",0,"Isi Dulu"))))</f>
        <v>Isi Sasaran</v>
      </c>
      <c r="M381" s="850"/>
      <c r="N381" s="853"/>
    </row>
    <row r="382" spans="2:14" ht="15.75">
      <c r="B382" s="836">
        <v>15</v>
      </c>
      <c r="C382" s="839"/>
      <c r="D382" s="857" t="s">
        <v>26</v>
      </c>
      <c r="E382" s="854" t="str">
        <f>IF(D382="Y",1,IF(D382="T",0,IF(D382="Y/T","Belum diisi","Error")))</f>
        <v>Belum diisi</v>
      </c>
      <c r="F382" s="528">
        <v>1</v>
      </c>
      <c r="G382" s="529"/>
      <c r="H382" s="600" t="str">
        <f t="shared" si="7"/>
        <v>Belum Diisi</v>
      </c>
      <c r="I382" s="590" t="s">
        <v>26</v>
      </c>
      <c r="J382" s="591" t="str">
        <f>IF($D$382="Y/T","Isi Sasaran",IF($E$382=0,0,IF(I382="Y",1,IF(I382="T",0,"Isi Dulu"))))</f>
        <v>Isi Sasaran</v>
      </c>
      <c r="K382" s="590" t="s">
        <v>26</v>
      </c>
      <c r="L382" s="591" t="str">
        <f>IF($D$382="Y/T","Isi Sasaran",IF($E$382=0,0,IF(K382="Y",1,IF(K382="T",0,"Isi Dulu"))))</f>
        <v>Isi Sasaran</v>
      </c>
      <c r="M382" s="848" t="s">
        <v>26</v>
      </c>
      <c r="N382" s="851" t="str">
        <f>IF(M382="Y",1,IF(M382="T",0,IF(M382="Y/T","Belum diisi","Error")))</f>
        <v>Belum diisi</v>
      </c>
    </row>
    <row r="383" spans="2:14" ht="15.75">
      <c r="B383" s="837"/>
      <c r="C383" s="840"/>
      <c r="D383" s="858"/>
      <c r="E383" s="855"/>
      <c r="F383" s="549">
        <v>2</v>
      </c>
      <c r="G383" s="550"/>
      <c r="H383" s="598" t="str">
        <f t="shared" si="7"/>
        <v>Belum Diisi</v>
      </c>
      <c r="I383" s="592" t="s">
        <v>26</v>
      </c>
      <c r="J383" s="593" t="str">
        <f>IF($D$382="Y/T","Isi Sasaran",IF($E$382=0,0,IF(I383="Y",1,IF(I383="T",0,"Isi Dulu"))))</f>
        <v>Isi Sasaran</v>
      </c>
      <c r="K383" s="592" t="s">
        <v>26</v>
      </c>
      <c r="L383" s="593" t="str">
        <f>IF($D$382="Y/T","Isi Sasaran",IF($E$382=0,0,IF(K383="Y",1,IF(K383="T",0,"Isi Dulu"))))</f>
        <v>Isi Sasaran</v>
      </c>
      <c r="M383" s="849"/>
      <c r="N383" s="852"/>
    </row>
    <row r="384" spans="2:14" ht="15.75">
      <c r="B384" s="837"/>
      <c r="C384" s="840"/>
      <c r="D384" s="858"/>
      <c r="E384" s="855"/>
      <c r="F384" s="549">
        <v>3</v>
      </c>
      <c r="G384" s="550"/>
      <c r="H384" s="598" t="str">
        <f t="shared" si="7"/>
        <v>Belum Diisi</v>
      </c>
      <c r="I384" s="592" t="s">
        <v>26</v>
      </c>
      <c r="J384" s="593" t="str">
        <f>IF($D$382="Y/T","Isi Sasaran",IF($E$382=0,0,IF(I384="Y",1,IF(I384="T",0,"Isi Dulu"))))</f>
        <v>Isi Sasaran</v>
      </c>
      <c r="K384" s="592" t="s">
        <v>26</v>
      </c>
      <c r="L384" s="593" t="str">
        <f>IF($D$382="Y/T","Isi Sasaran",IF($E$382=0,0,IF(K384="Y",1,IF(K384="T",0,"Isi Dulu"))))</f>
        <v>Isi Sasaran</v>
      </c>
      <c r="M384" s="849"/>
      <c r="N384" s="852"/>
    </row>
    <row r="385" spans="2:14" ht="15.75">
      <c r="B385" s="837"/>
      <c r="C385" s="840"/>
      <c r="D385" s="858"/>
      <c r="E385" s="855"/>
      <c r="F385" s="549">
        <v>4</v>
      </c>
      <c r="G385" s="550"/>
      <c r="H385" s="598" t="str">
        <f t="shared" si="7"/>
        <v>Belum Diisi</v>
      </c>
      <c r="I385" s="592" t="s">
        <v>26</v>
      </c>
      <c r="J385" s="593" t="str">
        <f>IF($D$382="Y/T","Isi Sasaran",IF($E$382=0,0,IF(I385="Y",1,IF(I385="T",0,"Isi Dulu"))))</f>
        <v>Isi Sasaran</v>
      </c>
      <c r="K385" s="592" t="s">
        <v>26</v>
      </c>
      <c r="L385" s="593" t="str">
        <f>IF($D$382="Y/T","Isi Sasaran",IF($E$382=0,0,IF(K385="Y",1,IF(K385="T",0,"Isi Dulu"))))</f>
        <v>Isi Sasaran</v>
      </c>
      <c r="M385" s="849"/>
      <c r="N385" s="852"/>
    </row>
    <row r="386" spans="2:14" ht="15.75">
      <c r="B386" s="838"/>
      <c r="C386" s="841"/>
      <c r="D386" s="859"/>
      <c r="E386" s="856"/>
      <c r="F386" s="569">
        <v>5</v>
      </c>
      <c r="G386" s="570"/>
      <c r="H386" s="599" t="str">
        <f t="shared" si="7"/>
        <v>Belum Diisi</v>
      </c>
      <c r="I386" s="595" t="s">
        <v>26</v>
      </c>
      <c r="J386" s="596" t="str">
        <f>IF($D$382="Y/T","Isi Sasaran",IF($E$382=0,0,IF(I386="Y",1,IF(I386="T",0,"Isi Dulu"))))</f>
        <v>Isi Sasaran</v>
      </c>
      <c r="K386" s="595" t="s">
        <v>26</v>
      </c>
      <c r="L386" s="596" t="str">
        <f>IF($D$382="Y/T","Isi Sasaran",IF($E$382=0,0,IF(K386="Y",1,IF(K386="T",0,"Isi Dulu"))))</f>
        <v>Isi Sasaran</v>
      </c>
      <c r="M386" s="850"/>
      <c r="N386" s="853"/>
    </row>
    <row r="387" spans="2:14" ht="15.75">
      <c r="B387" s="836">
        <v>16</v>
      </c>
      <c r="C387" s="839"/>
      <c r="D387" s="857" t="s">
        <v>26</v>
      </c>
      <c r="E387" s="854" t="str">
        <f>IF(D387="Y",1,IF(D387="T",0,IF(D387="Y/T","Belum diisi","Error")))</f>
        <v>Belum diisi</v>
      </c>
      <c r="F387" s="528">
        <v>1</v>
      </c>
      <c r="G387" s="529"/>
      <c r="H387" s="600" t="str">
        <f t="shared" si="7"/>
        <v>Belum Diisi</v>
      </c>
      <c r="I387" s="590" t="s">
        <v>26</v>
      </c>
      <c r="J387" s="591" t="str">
        <f>IF($D$387="Y/T","Isi Sasaran",IF($E$387=0,0,IF(I387="Y",1,IF(I387="T",0,"Isi Dulu"))))</f>
        <v>Isi Sasaran</v>
      </c>
      <c r="K387" s="590" t="s">
        <v>26</v>
      </c>
      <c r="L387" s="591" t="str">
        <f>IF($D$387="Y/T","Isi Sasaran",IF($E$387=0,0,IF(K387="Y",1,IF(K387="T",0,"Isi Dulu"))))</f>
        <v>Isi Sasaran</v>
      </c>
      <c r="M387" s="848" t="s">
        <v>26</v>
      </c>
      <c r="N387" s="851" t="str">
        <f>IF(M387="Y",1,IF(M387="T",0,IF(M387="Y/T","Belum diisi","Error")))</f>
        <v>Belum diisi</v>
      </c>
    </row>
    <row r="388" spans="2:14" ht="15.75">
      <c r="B388" s="837"/>
      <c r="C388" s="840"/>
      <c r="D388" s="858"/>
      <c r="E388" s="855"/>
      <c r="F388" s="549">
        <v>2</v>
      </c>
      <c r="G388" s="550"/>
      <c r="H388" s="598" t="str">
        <f t="shared" si="7"/>
        <v>Belum Diisi</v>
      </c>
      <c r="I388" s="592" t="s">
        <v>26</v>
      </c>
      <c r="J388" s="593" t="str">
        <f>IF($D$387="Y/T","Isi Sasaran",IF($E$387=0,0,IF(I388="Y",1,IF(I388="T",0,"Isi Dulu"))))</f>
        <v>Isi Sasaran</v>
      </c>
      <c r="K388" s="592" t="s">
        <v>26</v>
      </c>
      <c r="L388" s="593" t="str">
        <f>IF($D$387="Y/T","Isi Sasaran",IF($E$387=0,0,IF(K388="Y",1,IF(K388="T",0,"Isi Dulu"))))</f>
        <v>Isi Sasaran</v>
      </c>
      <c r="M388" s="849"/>
      <c r="N388" s="852"/>
    </row>
    <row r="389" spans="2:14" ht="15.75">
      <c r="B389" s="837"/>
      <c r="C389" s="840"/>
      <c r="D389" s="858"/>
      <c r="E389" s="855"/>
      <c r="F389" s="549">
        <v>3</v>
      </c>
      <c r="G389" s="550"/>
      <c r="H389" s="598" t="str">
        <f t="shared" si="7"/>
        <v>Belum Diisi</v>
      </c>
      <c r="I389" s="592" t="s">
        <v>26</v>
      </c>
      <c r="J389" s="593" t="str">
        <f>IF($D$387="Y/T","Isi Sasaran",IF($E$387=0,0,IF(I389="Y",1,IF(I389="T",0,"Isi Dulu"))))</f>
        <v>Isi Sasaran</v>
      </c>
      <c r="K389" s="592" t="s">
        <v>26</v>
      </c>
      <c r="L389" s="593" t="str">
        <f>IF($D$387="Y/T","Isi Sasaran",IF($E$387=0,0,IF(K389="Y",1,IF(K389="T",0,"Isi Dulu"))))</f>
        <v>Isi Sasaran</v>
      </c>
      <c r="M389" s="849"/>
      <c r="N389" s="852"/>
    </row>
    <row r="390" spans="2:14" ht="15.75">
      <c r="B390" s="837"/>
      <c r="C390" s="840"/>
      <c r="D390" s="858"/>
      <c r="E390" s="855"/>
      <c r="F390" s="549">
        <v>4</v>
      </c>
      <c r="G390" s="550"/>
      <c r="H390" s="598" t="str">
        <f t="shared" si="7"/>
        <v>Belum Diisi</v>
      </c>
      <c r="I390" s="592" t="s">
        <v>26</v>
      </c>
      <c r="J390" s="593" t="str">
        <f>IF($D$387="Y/T","Isi Sasaran",IF($E$387=0,0,IF(I390="Y",1,IF(I390="T",0,"Isi Dulu"))))</f>
        <v>Isi Sasaran</v>
      </c>
      <c r="K390" s="592" t="s">
        <v>26</v>
      </c>
      <c r="L390" s="593" t="str">
        <f>IF($D$387="Y/T","Isi Sasaran",IF($E$387=0,0,IF(K390="Y",1,IF(K390="T",0,"Isi Dulu"))))</f>
        <v>Isi Sasaran</v>
      </c>
      <c r="M390" s="849"/>
      <c r="N390" s="852"/>
    </row>
    <row r="391" spans="2:14" ht="15.75">
      <c r="B391" s="838"/>
      <c r="C391" s="841"/>
      <c r="D391" s="859"/>
      <c r="E391" s="856"/>
      <c r="F391" s="569">
        <v>5</v>
      </c>
      <c r="G391" s="570"/>
      <c r="H391" s="599" t="str">
        <f t="shared" si="7"/>
        <v>Belum Diisi</v>
      </c>
      <c r="I391" s="595" t="s">
        <v>26</v>
      </c>
      <c r="J391" s="596" t="str">
        <f>IF($D$387="Y/T","Isi Sasaran",IF($E$387=0,0,IF(I391="Y",1,IF(I391="T",0,"Isi Dulu"))))</f>
        <v>Isi Sasaran</v>
      </c>
      <c r="K391" s="595" t="s">
        <v>26</v>
      </c>
      <c r="L391" s="596" t="str">
        <f>IF($D$387="Y/T","Isi Sasaran",IF($E$387=0,0,IF(K391="Y",1,IF(K391="T",0,"Isi Dulu"))))</f>
        <v>Isi Sasaran</v>
      </c>
      <c r="M391" s="850"/>
      <c r="N391" s="853"/>
    </row>
    <row r="392" spans="2:14" ht="15.75">
      <c r="B392" s="836">
        <v>17</v>
      </c>
      <c r="C392" s="839"/>
      <c r="D392" s="857" t="s">
        <v>26</v>
      </c>
      <c r="E392" s="854" t="str">
        <f>IF(D392="Y",1,IF(D392="T",0,IF(D392="Y/T","Belum diisi","Error")))</f>
        <v>Belum diisi</v>
      </c>
      <c r="F392" s="528">
        <v>1</v>
      </c>
      <c r="G392" s="529"/>
      <c r="H392" s="600" t="str">
        <f t="shared" si="7"/>
        <v>Belum Diisi</v>
      </c>
      <c r="I392" s="590" t="s">
        <v>26</v>
      </c>
      <c r="J392" s="591" t="str">
        <f>IF($D$392="Y/T","Isi Sasaran",IF($E$392=0,0,IF(I392="Y",1,IF(I392="T",0,"Isi Dulu"))))</f>
        <v>Isi Sasaran</v>
      </c>
      <c r="K392" s="590" t="s">
        <v>26</v>
      </c>
      <c r="L392" s="591" t="str">
        <f>IF($D$392="Y/T","Isi Sasaran",IF($E$392=0,0,IF(K392="Y",1,IF(K392="T",0,"Isi Dulu"))))</f>
        <v>Isi Sasaran</v>
      </c>
      <c r="M392" s="848" t="s">
        <v>26</v>
      </c>
      <c r="N392" s="851" t="str">
        <f>IF(M392="Y",1,IF(M392="T",0,IF(M392="Y/T","Belum diisi","Error")))</f>
        <v>Belum diisi</v>
      </c>
    </row>
    <row r="393" spans="2:14" ht="15.75">
      <c r="B393" s="837"/>
      <c r="C393" s="840"/>
      <c r="D393" s="858"/>
      <c r="E393" s="855"/>
      <c r="F393" s="549">
        <v>2</v>
      </c>
      <c r="G393" s="550"/>
      <c r="H393" s="598" t="str">
        <f t="shared" si="7"/>
        <v>Belum Diisi</v>
      </c>
      <c r="I393" s="592" t="s">
        <v>26</v>
      </c>
      <c r="J393" s="593" t="str">
        <f>IF($D$392="Y/T","Isi Sasaran",IF($E$392=0,0,IF(I393="Y",1,IF(I393="T",0,"Isi Dulu"))))</f>
        <v>Isi Sasaran</v>
      </c>
      <c r="K393" s="592" t="s">
        <v>26</v>
      </c>
      <c r="L393" s="593" t="str">
        <f>IF($D$392="Y/T","Isi Sasaran",IF($E$392=0,0,IF(K393="Y",1,IF(K393="T",0,"Isi Dulu"))))</f>
        <v>Isi Sasaran</v>
      </c>
      <c r="M393" s="849"/>
      <c r="N393" s="852"/>
    </row>
    <row r="394" spans="2:14" ht="15.75">
      <c r="B394" s="837"/>
      <c r="C394" s="840"/>
      <c r="D394" s="858"/>
      <c r="E394" s="855"/>
      <c r="F394" s="549">
        <v>3</v>
      </c>
      <c r="G394" s="550"/>
      <c r="H394" s="598" t="str">
        <f t="shared" si="7"/>
        <v>Belum Diisi</v>
      </c>
      <c r="I394" s="592" t="s">
        <v>26</v>
      </c>
      <c r="J394" s="593" t="str">
        <f>IF($D$392="Y/T","Isi Sasaran",IF($E$392=0,0,IF(I394="Y",1,IF(I394="T",0,"Isi Dulu"))))</f>
        <v>Isi Sasaran</v>
      </c>
      <c r="K394" s="592" t="s">
        <v>26</v>
      </c>
      <c r="L394" s="593" t="str">
        <f>IF($D$392="Y/T","Isi Sasaran",IF($E$392=0,0,IF(K394="Y",1,IF(K394="T",0,"Isi Dulu"))))</f>
        <v>Isi Sasaran</v>
      </c>
      <c r="M394" s="849"/>
      <c r="N394" s="852"/>
    </row>
    <row r="395" spans="2:14" ht="15.75">
      <c r="B395" s="837"/>
      <c r="C395" s="840"/>
      <c r="D395" s="858"/>
      <c r="E395" s="855"/>
      <c r="F395" s="549">
        <v>4</v>
      </c>
      <c r="G395" s="550"/>
      <c r="H395" s="598" t="str">
        <f t="shared" si="7"/>
        <v>Belum Diisi</v>
      </c>
      <c r="I395" s="592" t="s">
        <v>26</v>
      </c>
      <c r="J395" s="593" t="str">
        <f>IF($D$392="Y/T","Isi Sasaran",IF($E$392=0,0,IF(I395="Y",1,IF(I395="T",0,"Isi Dulu"))))</f>
        <v>Isi Sasaran</v>
      </c>
      <c r="K395" s="592" t="s">
        <v>26</v>
      </c>
      <c r="L395" s="593" t="str">
        <f>IF($D$392="Y/T","Isi Sasaran",IF($E$392=0,0,IF(K395="Y",1,IF(K395="T",0,"Isi Dulu"))))</f>
        <v>Isi Sasaran</v>
      </c>
      <c r="M395" s="849"/>
      <c r="N395" s="852"/>
    </row>
    <row r="396" spans="2:14" ht="15.75">
      <c r="B396" s="838"/>
      <c r="C396" s="841"/>
      <c r="D396" s="859"/>
      <c r="E396" s="856"/>
      <c r="F396" s="569">
        <v>5</v>
      </c>
      <c r="G396" s="570"/>
      <c r="H396" s="599" t="str">
        <f t="shared" si="7"/>
        <v>Belum Diisi</v>
      </c>
      <c r="I396" s="595" t="s">
        <v>26</v>
      </c>
      <c r="J396" s="596" t="str">
        <f>IF($D$392="Y/T","Isi Sasaran",IF($E$392=0,0,IF(I396="Y",1,IF(I396="T",0,"Isi Dulu"))))</f>
        <v>Isi Sasaran</v>
      </c>
      <c r="K396" s="595" t="s">
        <v>26</v>
      </c>
      <c r="L396" s="596" t="str">
        <f>IF($D$392="Y/T","Isi Sasaran",IF($E$392=0,0,IF(K396="Y",1,IF(K396="T",0,"Isi Dulu"))))</f>
        <v>Isi Sasaran</v>
      </c>
      <c r="M396" s="850"/>
      <c r="N396" s="853"/>
    </row>
    <row r="397" spans="2:14" ht="15.75">
      <c r="B397" s="836">
        <v>18</v>
      </c>
      <c r="C397" s="839"/>
      <c r="D397" s="857" t="s">
        <v>26</v>
      </c>
      <c r="E397" s="854" t="str">
        <f>IF(D397="Y",1,IF(D397="T",0,IF(D397="Y/T","Belum diisi","Error")))</f>
        <v>Belum diisi</v>
      </c>
      <c r="F397" s="528">
        <v>1</v>
      </c>
      <c r="G397" s="529"/>
      <c r="H397" s="600" t="str">
        <f t="shared" si="7"/>
        <v>Belum Diisi</v>
      </c>
      <c r="I397" s="590" t="s">
        <v>26</v>
      </c>
      <c r="J397" s="591" t="str">
        <f>IF($D$397="Y/T","Isi Sasaran",IF($E$397=0,0,IF(I397="Y",1,IF(I397="T",0,"Isi Dulu"))))</f>
        <v>Isi Sasaran</v>
      </c>
      <c r="K397" s="590" t="s">
        <v>26</v>
      </c>
      <c r="L397" s="591" t="str">
        <f>IF($D$397="Y/T","Isi Sasaran",IF($E$397=0,0,IF(K397="Y",1,IF(K397="T",0,"Isi Dulu"))))</f>
        <v>Isi Sasaran</v>
      </c>
      <c r="M397" s="848" t="s">
        <v>26</v>
      </c>
      <c r="N397" s="851" t="str">
        <f>IF(M397="Y",1,IF(M397="T",0,IF(M397="Y/T","Belum diisi","Error")))</f>
        <v>Belum diisi</v>
      </c>
    </row>
    <row r="398" spans="2:14" ht="15.75">
      <c r="B398" s="837"/>
      <c r="C398" s="840"/>
      <c r="D398" s="858"/>
      <c r="E398" s="855"/>
      <c r="F398" s="549">
        <v>2</v>
      </c>
      <c r="G398" s="550"/>
      <c r="H398" s="598" t="str">
        <f t="shared" si="7"/>
        <v>Belum Diisi</v>
      </c>
      <c r="I398" s="592" t="s">
        <v>26</v>
      </c>
      <c r="J398" s="593" t="str">
        <f>IF($D$397="Y/T","Isi Sasaran",IF($E$397=0,0,IF(I398="Y",1,IF(I398="T",0,"Isi Dulu"))))</f>
        <v>Isi Sasaran</v>
      </c>
      <c r="K398" s="592" t="s">
        <v>26</v>
      </c>
      <c r="L398" s="593" t="str">
        <f>IF($D$397="Y/T","Isi Sasaran",IF($E$397=0,0,IF(K398="Y",1,IF(K398="T",0,"Isi Dulu"))))</f>
        <v>Isi Sasaran</v>
      </c>
      <c r="M398" s="849"/>
      <c r="N398" s="852"/>
    </row>
    <row r="399" spans="2:14" ht="15.75">
      <c r="B399" s="837"/>
      <c r="C399" s="840"/>
      <c r="D399" s="858"/>
      <c r="E399" s="855"/>
      <c r="F399" s="549">
        <v>3</v>
      </c>
      <c r="G399" s="550"/>
      <c r="H399" s="598" t="str">
        <f t="shared" si="7"/>
        <v>Belum Diisi</v>
      </c>
      <c r="I399" s="592" t="s">
        <v>26</v>
      </c>
      <c r="J399" s="593" t="str">
        <f>IF($D$397="Y/T","Isi Sasaran",IF($E$397=0,0,IF(I399="Y",1,IF(I399="T",0,"Isi Dulu"))))</f>
        <v>Isi Sasaran</v>
      </c>
      <c r="K399" s="592" t="s">
        <v>26</v>
      </c>
      <c r="L399" s="593" t="str">
        <f>IF($D$397="Y/T","Isi Sasaran",IF($E$397=0,0,IF(K399="Y",1,IF(K399="T",0,"Isi Dulu"))))</f>
        <v>Isi Sasaran</v>
      </c>
      <c r="M399" s="849"/>
      <c r="N399" s="852"/>
    </row>
    <row r="400" spans="2:14" ht="15.75">
      <c r="B400" s="837"/>
      <c r="C400" s="840"/>
      <c r="D400" s="858"/>
      <c r="E400" s="855"/>
      <c r="F400" s="549">
        <v>4</v>
      </c>
      <c r="G400" s="550"/>
      <c r="H400" s="598" t="str">
        <f t="shared" si="7"/>
        <v>Belum Diisi</v>
      </c>
      <c r="I400" s="592" t="s">
        <v>26</v>
      </c>
      <c r="J400" s="593" t="str">
        <f>IF($D$397="Y/T","Isi Sasaran",IF($E$397=0,0,IF(I400="Y",1,IF(I400="T",0,"Isi Dulu"))))</f>
        <v>Isi Sasaran</v>
      </c>
      <c r="K400" s="592" t="s">
        <v>26</v>
      </c>
      <c r="L400" s="593" t="str">
        <f>IF($D$397="Y/T","Isi Sasaran",IF($E$397=0,0,IF(K400="Y",1,IF(K400="T",0,"Isi Dulu"))))</f>
        <v>Isi Sasaran</v>
      </c>
      <c r="M400" s="849"/>
      <c r="N400" s="852"/>
    </row>
    <row r="401" spans="2:14" ht="15.75">
      <c r="B401" s="838"/>
      <c r="C401" s="841"/>
      <c r="D401" s="859"/>
      <c r="E401" s="856"/>
      <c r="F401" s="569">
        <v>5</v>
      </c>
      <c r="G401" s="570"/>
      <c r="H401" s="599" t="str">
        <f t="shared" si="7"/>
        <v>Belum Diisi</v>
      </c>
      <c r="I401" s="595" t="s">
        <v>26</v>
      </c>
      <c r="J401" s="596" t="str">
        <f>IF($D$397="Y/T","Isi Sasaran",IF($E$397=0,0,IF(I401="Y",1,IF(I401="T",0,"Isi Dulu"))))</f>
        <v>Isi Sasaran</v>
      </c>
      <c r="K401" s="595" t="s">
        <v>26</v>
      </c>
      <c r="L401" s="596" t="str">
        <f>IF($D$397="Y/T","Isi Sasaran",IF($E$397=0,0,IF(K401="Y",1,IF(K401="T",0,"Isi Dulu"))))</f>
        <v>Isi Sasaran</v>
      </c>
      <c r="M401" s="850"/>
      <c r="N401" s="853"/>
    </row>
    <row r="402" spans="2:14" ht="15.75">
      <c r="B402" s="836">
        <v>19</v>
      </c>
      <c r="C402" s="839"/>
      <c r="D402" s="857" t="s">
        <v>26</v>
      </c>
      <c r="E402" s="854" t="str">
        <f>IF(D402="Y",1,IF(D402="T",0,IF(D402="Y/T","Belum diisi","Error")))</f>
        <v>Belum diisi</v>
      </c>
      <c r="F402" s="528">
        <v>1</v>
      </c>
      <c r="G402" s="529"/>
      <c r="H402" s="600" t="str">
        <f t="shared" si="7"/>
        <v>Belum Diisi</v>
      </c>
      <c r="I402" s="590" t="s">
        <v>26</v>
      </c>
      <c r="J402" s="591" t="str">
        <f>IF($D$402="Y/T","Isi Sasaran",IF($E$402=0,0,IF(I402="Y",1,IF(I402="T",0,"Isi Dulu"))))</f>
        <v>Isi Sasaran</v>
      </c>
      <c r="K402" s="590" t="s">
        <v>26</v>
      </c>
      <c r="L402" s="591" t="str">
        <f>IF($D$402="Y/T","Isi Sasaran",IF($E$402=0,0,IF(K402="Y",1,IF(K402="T",0,"Isi Dulu"))))</f>
        <v>Isi Sasaran</v>
      </c>
      <c r="M402" s="848" t="s">
        <v>26</v>
      </c>
      <c r="N402" s="851" t="str">
        <f>IF(M402="Y",1,IF(M402="T",0,IF(M402="Y/T","Belum diisi","Error")))</f>
        <v>Belum diisi</v>
      </c>
    </row>
    <row r="403" spans="2:14" ht="15.75">
      <c r="B403" s="837"/>
      <c r="C403" s="840"/>
      <c r="D403" s="858"/>
      <c r="E403" s="855"/>
      <c r="F403" s="549">
        <v>2</v>
      </c>
      <c r="G403" s="550"/>
      <c r="H403" s="598" t="str">
        <f t="shared" si="7"/>
        <v>Belum Diisi</v>
      </c>
      <c r="I403" s="592" t="s">
        <v>26</v>
      </c>
      <c r="J403" s="593" t="str">
        <f>IF($D$402="Y/T","Isi Sasaran",IF($E$402=0,0,IF(I403="Y",1,IF(I403="T",0,"Isi Dulu"))))</f>
        <v>Isi Sasaran</v>
      </c>
      <c r="K403" s="592" t="s">
        <v>26</v>
      </c>
      <c r="L403" s="593" t="str">
        <f>IF($D$402="Y/T","Isi Sasaran",IF($E$402=0,0,IF(K403="Y",1,IF(K403="T",0,"Isi Dulu"))))</f>
        <v>Isi Sasaran</v>
      </c>
      <c r="M403" s="849"/>
      <c r="N403" s="852"/>
    </row>
    <row r="404" spans="2:14" ht="15.75">
      <c r="B404" s="837"/>
      <c r="C404" s="840"/>
      <c r="D404" s="858"/>
      <c r="E404" s="855"/>
      <c r="F404" s="549">
        <v>3</v>
      </c>
      <c r="G404" s="550"/>
      <c r="H404" s="598" t="str">
        <f t="shared" si="7"/>
        <v>Belum Diisi</v>
      </c>
      <c r="I404" s="592" t="s">
        <v>26</v>
      </c>
      <c r="J404" s="593" t="str">
        <f>IF($D$402="Y/T","Isi Sasaran",IF($E$402=0,0,IF(I404="Y",1,IF(I404="T",0,"Isi Dulu"))))</f>
        <v>Isi Sasaran</v>
      </c>
      <c r="K404" s="592" t="s">
        <v>26</v>
      </c>
      <c r="L404" s="593" t="str">
        <f>IF($D$402="Y/T","Isi Sasaran",IF($E$402=0,0,IF(K404="Y",1,IF(K404="T",0,"Isi Dulu"))))</f>
        <v>Isi Sasaran</v>
      </c>
      <c r="M404" s="849"/>
      <c r="N404" s="852"/>
    </row>
    <row r="405" spans="2:14" ht="15.75">
      <c r="B405" s="837"/>
      <c r="C405" s="840"/>
      <c r="D405" s="858"/>
      <c r="E405" s="855"/>
      <c r="F405" s="549">
        <v>4</v>
      </c>
      <c r="G405" s="550"/>
      <c r="H405" s="598" t="str">
        <f t="shared" si="7"/>
        <v>Belum Diisi</v>
      </c>
      <c r="I405" s="592" t="s">
        <v>26</v>
      </c>
      <c r="J405" s="593" t="str">
        <f>IF($D$402="Y/T","Isi Sasaran",IF($E$402=0,0,IF(I405="Y",1,IF(I405="T",0,"Isi Dulu"))))</f>
        <v>Isi Sasaran</v>
      </c>
      <c r="K405" s="592" t="s">
        <v>26</v>
      </c>
      <c r="L405" s="593" t="str">
        <f>IF($D$402="Y/T","Isi Sasaran",IF($E$402=0,0,IF(K405="Y",1,IF(K405="T",0,"Isi Dulu"))))</f>
        <v>Isi Sasaran</v>
      </c>
      <c r="M405" s="849"/>
      <c r="N405" s="852"/>
    </row>
    <row r="406" spans="2:14" ht="15.75">
      <c r="B406" s="838"/>
      <c r="C406" s="841"/>
      <c r="D406" s="859"/>
      <c r="E406" s="856"/>
      <c r="F406" s="569">
        <v>5</v>
      </c>
      <c r="G406" s="570"/>
      <c r="H406" s="599" t="str">
        <f t="shared" si="7"/>
        <v>Belum Diisi</v>
      </c>
      <c r="I406" s="595" t="s">
        <v>26</v>
      </c>
      <c r="J406" s="596" t="str">
        <f>IF($D$402="Y/T","Isi Sasaran",IF($E$402=0,0,IF(I406="Y",1,IF(I406="T",0,"Isi Dulu"))))</f>
        <v>Isi Sasaran</v>
      </c>
      <c r="K406" s="595" t="s">
        <v>26</v>
      </c>
      <c r="L406" s="596" t="str">
        <f>IF($D$402="Y/T","Isi Sasaran",IF($E$402=0,0,IF(K406="Y",1,IF(K406="T",0,"Isi Dulu"))))</f>
        <v>Isi Sasaran</v>
      </c>
      <c r="M406" s="850"/>
      <c r="N406" s="853"/>
    </row>
    <row r="407" spans="2:14" ht="15.75">
      <c r="B407" s="836">
        <v>20</v>
      </c>
      <c r="C407" s="839"/>
      <c r="D407" s="857" t="s">
        <v>26</v>
      </c>
      <c r="E407" s="854" t="str">
        <f>IF(D407="Y",1,IF(D407="T",0,IF(D407="Y/T","Belum diisi","Error")))</f>
        <v>Belum diisi</v>
      </c>
      <c r="F407" s="528">
        <v>1</v>
      </c>
      <c r="G407" s="529"/>
      <c r="H407" s="600" t="str">
        <f t="shared" si="7"/>
        <v>Belum Diisi</v>
      </c>
      <c r="I407" s="590" t="s">
        <v>26</v>
      </c>
      <c r="J407" s="591" t="str">
        <f>IF($D$407="Y/T","Isi Sasaran",IF($E$407=0,0,IF(I407="Y",1,IF(I407="T",0,"Isi Dulu"))))</f>
        <v>Isi Sasaran</v>
      </c>
      <c r="K407" s="590" t="s">
        <v>26</v>
      </c>
      <c r="L407" s="591" t="str">
        <f>IF($D$407="Y/T","Isi Sasaran",IF($E$407=0,0,IF(K407="Y",1,IF(K407="T",0,"Isi Dulu"))))</f>
        <v>Isi Sasaran</v>
      </c>
      <c r="M407" s="848" t="s">
        <v>26</v>
      </c>
      <c r="N407" s="851" t="str">
        <f>IF(M407="Y",1,IF(M407="T",0,IF(M407="Y/T","Belum diisi","Error")))</f>
        <v>Belum diisi</v>
      </c>
    </row>
    <row r="408" spans="2:14" ht="15.75">
      <c r="B408" s="837"/>
      <c r="C408" s="840"/>
      <c r="D408" s="858"/>
      <c r="E408" s="855"/>
      <c r="F408" s="549">
        <v>2</v>
      </c>
      <c r="G408" s="550"/>
      <c r="H408" s="598" t="str">
        <f t="shared" si="7"/>
        <v>Belum Diisi</v>
      </c>
      <c r="I408" s="592" t="s">
        <v>26</v>
      </c>
      <c r="J408" s="593" t="str">
        <f>IF($D$407="Y/T","Isi Sasaran",IF($E$407=0,0,IF(I408="Y",1,IF(I408="T",0,"Isi Dulu"))))</f>
        <v>Isi Sasaran</v>
      </c>
      <c r="K408" s="592" t="s">
        <v>26</v>
      </c>
      <c r="L408" s="593" t="str">
        <f>IF($D$407="Y/T","Isi Sasaran",IF($E$407=0,0,IF(K408="Y",1,IF(K408="T",0,"Isi Dulu"))))</f>
        <v>Isi Sasaran</v>
      </c>
      <c r="M408" s="849"/>
      <c r="N408" s="852"/>
    </row>
    <row r="409" spans="2:14" ht="15.75">
      <c r="B409" s="837"/>
      <c r="C409" s="840"/>
      <c r="D409" s="858"/>
      <c r="E409" s="855"/>
      <c r="F409" s="549">
        <v>3</v>
      </c>
      <c r="G409" s="550"/>
      <c r="H409" s="598" t="str">
        <f t="shared" si="7"/>
        <v>Belum Diisi</v>
      </c>
      <c r="I409" s="592" t="s">
        <v>26</v>
      </c>
      <c r="J409" s="593" t="str">
        <f>IF($D$407="Y/T","Isi Sasaran",IF($E$407=0,0,IF(I409="Y",1,IF(I409="T",0,"Isi Dulu"))))</f>
        <v>Isi Sasaran</v>
      </c>
      <c r="K409" s="592" t="s">
        <v>26</v>
      </c>
      <c r="L409" s="593" t="str">
        <f>IF($D$407="Y/T","Isi Sasaran",IF($E$407=0,0,IF(K409="Y",1,IF(K409="T",0,"Isi Dulu"))))</f>
        <v>Isi Sasaran</v>
      </c>
      <c r="M409" s="849"/>
      <c r="N409" s="852"/>
    </row>
    <row r="410" spans="2:14" ht="15.75">
      <c r="B410" s="837"/>
      <c r="C410" s="840"/>
      <c r="D410" s="858"/>
      <c r="E410" s="855"/>
      <c r="F410" s="549">
        <v>4</v>
      </c>
      <c r="G410" s="550"/>
      <c r="H410" s="598" t="str">
        <f t="shared" si="7"/>
        <v>Belum Diisi</v>
      </c>
      <c r="I410" s="592" t="s">
        <v>26</v>
      </c>
      <c r="J410" s="593" t="str">
        <f>IF($D$407="Y/T","Isi Sasaran",IF($E$407=0,0,IF(I410="Y",1,IF(I410="T",0,"Isi Dulu"))))</f>
        <v>Isi Sasaran</v>
      </c>
      <c r="K410" s="592" t="s">
        <v>26</v>
      </c>
      <c r="L410" s="593" t="str">
        <f>IF($D$407="Y/T","Isi Sasaran",IF($E$407=0,0,IF(K410="Y",1,IF(K410="T",0,"Isi Dulu"))))</f>
        <v>Isi Sasaran</v>
      </c>
      <c r="M410" s="849"/>
      <c r="N410" s="852"/>
    </row>
    <row r="411" spans="2:14" ht="15.75">
      <c r="B411" s="838"/>
      <c r="C411" s="841"/>
      <c r="D411" s="859"/>
      <c r="E411" s="856"/>
      <c r="F411" s="569">
        <v>5</v>
      </c>
      <c r="G411" s="570"/>
      <c r="H411" s="599" t="str">
        <f t="shared" si="7"/>
        <v>Belum Diisi</v>
      </c>
      <c r="I411" s="595" t="s">
        <v>26</v>
      </c>
      <c r="J411" s="596" t="str">
        <f>IF($D$407="Y/T","Isi Sasaran",IF($E$407=0,0,IF(I411="Y",1,IF(I411="T",0,"Isi Dulu"))))</f>
        <v>Isi Sasaran</v>
      </c>
      <c r="K411" s="595" t="s">
        <v>26</v>
      </c>
      <c r="L411" s="596" t="str">
        <f>IF($D$407="Y/T","Isi Sasaran",IF($E$407=0,0,IF(K411="Y",1,IF(K411="T",0,"Isi Dulu"))))</f>
        <v>Isi Sasaran</v>
      </c>
      <c r="M411" s="850"/>
      <c r="N411" s="853"/>
    </row>
    <row r="412" spans="2:14" ht="15.75">
      <c r="B412" s="580"/>
      <c r="C412" s="581"/>
      <c r="D412" s="582"/>
      <c r="E412" s="602" t="e">
        <f>AVERAGE(E312:E411)</f>
        <v>#DIV/0!</v>
      </c>
      <c r="F412" s="583"/>
      <c r="G412" s="583"/>
      <c r="H412" s="602" t="e">
        <f>(IF($D312="Y/T",0,AVERAGE(H312:H316))+IF($D317="Y/T",0,AVERAGE(H317:H321))+IF($D322="Y/T",0,AVERAGE(H322:H326))+IF($D327="Y/T",0,AVERAGE(H327:H331))+IF($D332="Y/T",0,AVERAGE(H332:H336))+IF($D337="Y/T",0,AVERAGE(H337:H341))+IF($D342="Y/T",0,AVERAGE(H342:H346))+IF($D347="Y/T",0,AVERAGE(H347:H351))+IF($D352="Y/T",0,AVERAGE(H352:H356))+IF($D357="Y/T",0,AVERAGE(H357:H361))+IF($D362="Y/T",0,AVERAGE(H362:H366))+IF($D367="Y/T",0,AVERAGE(H367:H371))+IF($D372="Y/T",0,AVERAGE(H372:H376))+IF($D377="Y/T",0,AVERAGE(H377:H381))+IF($D382="Y/T",0,AVERAGE(H382:H386))+IF($D387="Y/T",0,AVERAGE(H387:H391))+IF($D392="Y/T",0,AVERAGE(H392:H396))+IF($D397="Y/T",0,AVERAGE(H397:H401))+IF($D402="Y/T",0,AVERAGE(H402:H406))+IF($D407="Y/T",0,AVERAGE(H407:H411)))/(COUNTIF($D312:$D411,"Y")+COUNTIF($D312:$D411,"T"))</f>
        <v>#DIV/0!</v>
      </c>
      <c r="I412" s="582"/>
      <c r="J412" s="602" t="e">
        <f>(IF($D312="Y/T",0,AVERAGE(J312:J316))+IF($D317="Y/T",0,AVERAGE(J317:J321))+IF($D322="Y/T",0,AVERAGE(J322:J326))+IF($D327="Y/T",0,AVERAGE(J327:J331))+IF($D332="Y/T",0,AVERAGE(J332:J336))+IF($D337="Y/T",0,AVERAGE(J337:J341))+IF($D342="Y/T",0,AVERAGE(J342:J346))+IF($D347="Y/T",0,AVERAGE(J347:J351))+IF($D352="Y/T",0,AVERAGE(J352:J356))+IF($D357="Y/T",0,AVERAGE(J357:J361))+IF($D362="Y/T",0,AVERAGE(J362:J366))+IF($D367="Y/T",0,AVERAGE(J367:J371))+IF($D372="Y/T",0,AVERAGE(J372:J376))+IF($D377="Y/T",0,AVERAGE(J377:J381))+IF($D382="Y/T",0,AVERAGE(J382:J386))+IF($D387="Y/T",0,AVERAGE(J387:J391))+IF($D392="Y/T",0,AVERAGE(J392:J396))+IF($D397="Y/T",0,AVERAGE(J397:J401))+IF($D402="Y/T",0,AVERAGE(J402:J406))+IF($D407="Y/T",0,AVERAGE(J407:J411)))/(COUNTIF($D312:$D411,"Y")+COUNTIF($D312:$D411,"T"))</f>
        <v>#DIV/0!</v>
      </c>
      <c r="K412" s="582"/>
      <c r="L412" s="602" t="e">
        <f>(IF($D312="Y/T",0,AVERAGE(L312:L316))+IF($D317="Y/T",0,AVERAGE(L317:L321))+IF($D322="Y/T",0,AVERAGE(L322:L326))+IF($D327="Y/T",0,AVERAGE(L327:L331))+IF($D332="Y/T",0,AVERAGE(L332:L336))+IF($D337="Y/T",0,AVERAGE(L337:L341))+IF($D342="Y/T",0,AVERAGE(L342:L346))+IF($D347="Y/T",0,AVERAGE(L347:L351))+IF($D352="Y/T",0,AVERAGE(L352:L356))+IF($D357="Y/T",0,AVERAGE(L357:L361))+IF($D362="Y/T",0,AVERAGE(L362:L366))+IF($D367="Y/T",0,AVERAGE(L367:L371))+IF($D372="Y/T",0,AVERAGE(L372:L376))+IF($D377="Y/T",0,AVERAGE(L377:L381))+IF($D382="Y/T",0,AVERAGE(L382:L386))+IF($D387="Y/T",0,AVERAGE(L387:L391))+IF($D392="Y/T",0,AVERAGE(L392:L396))+IF($D397="Y/T",0,AVERAGE(L397:L401))+IF($D402="Y/T",0,AVERAGE(L402:L406))+IF($D407="Y/T",0,AVERAGE(L407:L411)))/(COUNTIF($D312:$D411,"Y")+COUNTIF($D312:$D411,"T"))</f>
        <v>#DIV/0!</v>
      </c>
      <c r="M412" s="606"/>
      <c r="N412" s="602" t="e">
        <f>AVERAGE(N312:N411)</f>
        <v>#DIV/0!</v>
      </c>
    </row>
  </sheetData>
  <mergeCells count="496">
    <mergeCell ref="B1:N1"/>
    <mergeCell ref="C6:C10"/>
    <mergeCell ref="N16:N20"/>
    <mergeCell ref="D36:D40"/>
    <mergeCell ref="C21:C25"/>
    <mergeCell ref="E36:E40"/>
    <mergeCell ref="N36:N40"/>
    <mergeCell ref="B36:B40"/>
    <mergeCell ref="N21:N25"/>
    <mergeCell ref="D11:D15"/>
    <mergeCell ref="C36:C40"/>
    <mergeCell ref="N31:N35"/>
    <mergeCell ref="C16:C20"/>
    <mergeCell ref="M36:M40"/>
    <mergeCell ref="D21:D25"/>
    <mergeCell ref="E26:E30"/>
    <mergeCell ref="C3:C4"/>
    <mergeCell ref="N11:N15"/>
    <mergeCell ref="G3:G4"/>
    <mergeCell ref="F3:F4"/>
    <mergeCell ref="D3:E4"/>
    <mergeCell ref="B3:B4"/>
    <mergeCell ref="B118:B122"/>
    <mergeCell ref="N108:N112"/>
    <mergeCell ref="D91:D95"/>
    <mergeCell ref="B113:B117"/>
    <mergeCell ref="M118:M122"/>
    <mergeCell ref="E128:E132"/>
    <mergeCell ref="M128:M132"/>
    <mergeCell ref="C118:C122"/>
    <mergeCell ref="B128:B132"/>
    <mergeCell ref="D128:D132"/>
    <mergeCell ref="E118:E122"/>
    <mergeCell ref="D118:D122"/>
    <mergeCell ref="N128:N132"/>
    <mergeCell ref="N113:N117"/>
    <mergeCell ref="D101:D105"/>
    <mergeCell ref="C108:C112"/>
    <mergeCell ref="E108:E112"/>
    <mergeCell ref="D108:D112"/>
    <mergeCell ref="E113:E117"/>
    <mergeCell ref="C113:C117"/>
    <mergeCell ref="B96:B100"/>
    <mergeCell ref="E96:E100"/>
    <mergeCell ref="D96:D100"/>
    <mergeCell ref="B107:J107"/>
    <mergeCell ref="N215:N219"/>
    <mergeCell ref="E138:E142"/>
    <mergeCell ref="M138:M142"/>
    <mergeCell ref="C123:C127"/>
    <mergeCell ref="N138:N142"/>
    <mergeCell ref="D158:D162"/>
    <mergeCell ref="B148:B152"/>
    <mergeCell ref="B158:B162"/>
    <mergeCell ref="N148:N152"/>
    <mergeCell ref="D133:D137"/>
    <mergeCell ref="C158:C162"/>
    <mergeCell ref="M148:M152"/>
    <mergeCell ref="E158:E162"/>
    <mergeCell ref="C148:C152"/>
    <mergeCell ref="D148:D152"/>
    <mergeCell ref="E148:E152"/>
    <mergeCell ref="M158:M162"/>
    <mergeCell ref="N133:N137"/>
    <mergeCell ref="B138:B142"/>
    <mergeCell ref="D138:D142"/>
    <mergeCell ref="N158:N162"/>
    <mergeCell ref="M173:M177"/>
    <mergeCell ref="B173:B177"/>
    <mergeCell ref="C198:C202"/>
    <mergeCell ref="M96:M100"/>
    <mergeCell ref="C128:C132"/>
    <mergeCell ref="N118:N122"/>
    <mergeCell ref="B342:B346"/>
    <mergeCell ref="N332:N336"/>
    <mergeCell ref="C322:C326"/>
    <mergeCell ref="C285:C289"/>
    <mergeCell ref="E270:E274"/>
    <mergeCell ref="M285:M289"/>
    <mergeCell ref="E285:E289"/>
    <mergeCell ref="D270:D274"/>
    <mergeCell ref="D275:D279"/>
    <mergeCell ref="B295:B299"/>
    <mergeCell ref="B305:B309"/>
    <mergeCell ref="D285:D289"/>
    <mergeCell ref="D342:D346"/>
    <mergeCell ref="C332:C336"/>
    <mergeCell ref="B332:B336"/>
    <mergeCell ref="M322:M326"/>
    <mergeCell ref="E332:E336"/>
    <mergeCell ref="D322:D326"/>
    <mergeCell ref="E312:E316"/>
    <mergeCell ref="M332:M336"/>
    <mergeCell ref="N270:N274"/>
    <mergeCell ref="D305:D309"/>
    <mergeCell ref="B317:B321"/>
    <mergeCell ref="B327:B331"/>
    <mergeCell ref="B352:B356"/>
    <mergeCell ref="M342:M346"/>
    <mergeCell ref="D332:D336"/>
    <mergeCell ref="C342:C346"/>
    <mergeCell ref="B362:B366"/>
    <mergeCell ref="N295:N299"/>
    <mergeCell ref="C312:C316"/>
    <mergeCell ref="B311:N311"/>
    <mergeCell ref="D312:D316"/>
    <mergeCell ref="C362:C366"/>
    <mergeCell ref="M352:M356"/>
    <mergeCell ref="N362:N366"/>
    <mergeCell ref="M362:M366"/>
    <mergeCell ref="E362:E366"/>
    <mergeCell ref="D352:D356"/>
    <mergeCell ref="E352:E356"/>
    <mergeCell ref="M305:M309"/>
    <mergeCell ref="B312:B316"/>
    <mergeCell ref="C305:C309"/>
    <mergeCell ref="M312:M316"/>
    <mergeCell ref="E322:E326"/>
    <mergeCell ref="N312:N316"/>
    <mergeCell ref="B322:B326"/>
    <mergeCell ref="N322:N326"/>
    <mergeCell ref="C352:C356"/>
    <mergeCell ref="N352:N356"/>
    <mergeCell ref="E342:E346"/>
    <mergeCell ref="N342:N346"/>
    <mergeCell ref="D362:D366"/>
    <mergeCell ref="B2:N2"/>
    <mergeCell ref="D6:D10"/>
    <mergeCell ref="B11:B15"/>
    <mergeCell ref="M46:M50"/>
    <mergeCell ref="N46:N50"/>
    <mergeCell ref="E31:E35"/>
    <mergeCell ref="B46:B50"/>
    <mergeCell ref="E46:E50"/>
    <mergeCell ref="D46:D50"/>
    <mergeCell ref="C46:C50"/>
    <mergeCell ref="C41:C45"/>
    <mergeCell ref="C51:C55"/>
    <mergeCell ref="N56:N60"/>
    <mergeCell ref="B66:B70"/>
    <mergeCell ref="M113:M117"/>
    <mergeCell ref="C138:C142"/>
    <mergeCell ref="B101:B105"/>
    <mergeCell ref="N91:N95"/>
    <mergeCell ref="D86:D90"/>
    <mergeCell ref="M163:M167"/>
    <mergeCell ref="D168:D172"/>
    <mergeCell ref="C163:C167"/>
    <mergeCell ref="N168:N172"/>
    <mergeCell ref="D163:D167"/>
    <mergeCell ref="C96:C100"/>
    <mergeCell ref="M123:M127"/>
    <mergeCell ref="B123:B127"/>
    <mergeCell ref="E143:E147"/>
    <mergeCell ref="N163:N167"/>
    <mergeCell ref="N96:N100"/>
    <mergeCell ref="D113:D117"/>
    <mergeCell ref="B108:B112"/>
    <mergeCell ref="E168:E172"/>
    <mergeCell ref="E163:E167"/>
    <mergeCell ref="M133:M137"/>
    <mergeCell ref="C143:C147"/>
    <mergeCell ref="D123:D127"/>
    <mergeCell ref="B133:B137"/>
    <mergeCell ref="C91:C95"/>
    <mergeCell ref="M91:M95"/>
    <mergeCell ref="N372:N376"/>
    <mergeCell ref="C392:C396"/>
    <mergeCell ref="D372:D376"/>
    <mergeCell ref="E382:E386"/>
    <mergeCell ref="M382:M386"/>
    <mergeCell ref="C382:C386"/>
    <mergeCell ref="C372:C376"/>
    <mergeCell ref="E357:E361"/>
    <mergeCell ref="M372:M376"/>
    <mergeCell ref="E372:E376"/>
    <mergeCell ref="D357:D361"/>
    <mergeCell ref="N392:N396"/>
    <mergeCell ref="E367:E371"/>
    <mergeCell ref="N387:N391"/>
    <mergeCell ref="N367:N371"/>
    <mergeCell ref="B407:B411"/>
    <mergeCell ref="M397:M401"/>
    <mergeCell ref="D407:D411"/>
    <mergeCell ref="E397:E401"/>
    <mergeCell ref="D387:D391"/>
    <mergeCell ref="E407:E411"/>
    <mergeCell ref="M407:M411"/>
    <mergeCell ref="C402:C406"/>
    <mergeCell ref="M392:M396"/>
    <mergeCell ref="M402:M406"/>
    <mergeCell ref="E402:E406"/>
    <mergeCell ref="D392:D396"/>
    <mergeCell ref="E392:E396"/>
    <mergeCell ref="D402:D406"/>
    <mergeCell ref="B392:B396"/>
    <mergeCell ref="B402:B406"/>
    <mergeCell ref="B397:B401"/>
    <mergeCell ref="B387:B391"/>
    <mergeCell ref="C387:C391"/>
    <mergeCell ref="B347:B351"/>
    <mergeCell ref="M337:M341"/>
    <mergeCell ref="E327:E331"/>
    <mergeCell ref="D327:D331"/>
    <mergeCell ref="C337:C341"/>
    <mergeCell ref="B357:B361"/>
    <mergeCell ref="B382:B386"/>
    <mergeCell ref="N382:N386"/>
    <mergeCell ref="C317:C321"/>
    <mergeCell ref="B372:B376"/>
    <mergeCell ref="M367:M371"/>
    <mergeCell ref="E347:E351"/>
    <mergeCell ref="C357:C361"/>
    <mergeCell ref="M347:M351"/>
    <mergeCell ref="E337:E341"/>
    <mergeCell ref="N357:N361"/>
    <mergeCell ref="B367:B371"/>
    <mergeCell ref="M327:M331"/>
    <mergeCell ref="C347:C351"/>
    <mergeCell ref="N347:N351"/>
    <mergeCell ref="N377:N381"/>
    <mergeCell ref="D367:D371"/>
    <mergeCell ref="D377:D381"/>
    <mergeCell ref="M377:M381"/>
    <mergeCell ref="B300:B304"/>
    <mergeCell ref="M260:M264"/>
    <mergeCell ref="C280:C284"/>
    <mergeCell ref="B270:B274"/>
    <mergeCell ref="B235:B239"/>
    <mergeCell ref="N225:N229"/>
    <mergeCell ref="D215:D219"/>
    <mergeCell ref="B230:B234"/>
    <mergeCell ref="N230:N234"/>
    <mergeCell ref="C245:C249"/>
    <mergeCell ref="D230:D234"/>
    <mergeCell ref="C225:C229"/>
    <mergeCell ref="M230:M234"/>
    <mergeCell ref="D255:D259"/>
    <mergeCell ref="B250:B254"/>
    <mergeCell ref="C270:C274"/>
    <mergeCell ref="C295:C299"/>
    <mergeCell ref="N285:N289"/>
    <mergeCell ref="M300:M304"/>
    <mergeCell ref="D295:D299"/>
    <mergeCell ref="N300:N304"/>
    <mergeCell ref="C230:C234"/>
    <mergeCell ref="N235:N239"/>
    <mergeCell ref="C275:C279"/>
    <mergeCell ref="N260:N264"/>
    <mergeCell ref="D250:D254"/>
    <mergeCell ref="M275:M279"/>
    <mergeCell ref="D290:D294"/>
    <mergeCell ref="B280:B284"/>
    <mergeCell ref="E290:E294"/>
    <mergeCell ref="E280:E284"/>
    <mergeCell ref="D280:D284"/>
    <mergeCell ref="M290:M294"/>
    <mergeCell ref="N290:N294"/>
    <mergeCell ref="B290:B294"/>
    <mergeCell ref="N280:N284"/>
    <mergeCell ref="D265:D269"/>
    <mergeCell ref="C290:C294"/>
    <mergeCell ref="M280:M284"/>
    <mergeCell ref="E265:E269"/>
    <mergeCell ref="B285:B289"/>
    <mergeCell ref="M270:M274"/>
    <mergeCell ref="N275:N279"/>
    <mergeCell ref="B255:B259"/>
    <mergeCell ref="N265:N269"/>
    <mergeCell ref="E250:E254"/>
    <mergeCell ref="M265:M269"/>
    <mergeCell ref="N250:N254"/>
    <mergeCell ref="C265:C269"/>
    <mergeCell ref="C255:C259"/>
    <mergeCell ref="C250:C254"/>
    <mergeCell ref="E260:E264"/>
    <mergeCell ref="E193:E197"/>
    <mergeCell ref="B209:N209"/>
    <mergeCell ref="C220:C224"/>
    <mergeCell ref="M220:M224"/>
    <mergeCell ref="D210:D214"/>
    <mergeCell ref="E220:E224"/>
    <mergeCell ref="C210:C214"/>
    <mergeCell ref="E210:E214"/>
    <mergeCell ref="N220:N224"/>
    <mergeCell ref="C235:C239"/>
    <mergeCell ref="M225:M229"/>
    <mergeCell ref="E215:E219"/>
    <mergeCell ref="M235:M239"/>
    <mergeCell ref="N255:N259"/>
    <mergeCell ref="N203:N207"/>
    <mergeCell ref="D225:D229"/>
    <mergeCell ref="C215:C219"/>
    <mergeCell ref="E245:E249"/>
    <mergeCell ref="B265:B269"/>
    <mergeCell ref="N210:N214"/>
    <mergeCell ref="N193:N197"/>
    <mergeCell ref="C173:C177"/>
    <mergeCell ref="M183:M187"/>
    <mergeCell ref="B198:B202"/>
    <mergeCell ref="E183:E187"/>
    <mergeCell ref="N188:N192"/>
    <mergeCell ref="D178:D182"/>
    <mergeCell ref="E173:E177"/>
    <mergeCell ref="B193:B197"/>
    <mergeCell ref="C183:C187"/>
    <mergeCell ref="B188:B192"/>
    <mergeCell ref="N178:N182"/>
    <mergeCell ref="M178:M182"/>
    <mergeCell ref="B178:B182"/>
    <mergeCell ref="D183:D187"/>
    <mergeCell ref="N407:N411"/>
    <mergeCell ref="M295:M299"/>
    <mergeCell ref="D317:D321"/>
    <mergeCell ref="C300:C304"/>
    <mergeCell ref="E317:E321"/>
    <mergeCell ref="E305:E309"/>
    <mergeCell ref="N317:N321"/>
    <mergeCell ref="D337:D341"/>
    <mergeCell ref="C327:C331"/>
    <mergeCell ref="N337:N341"/>
    <mergeCell ref="N305:N309"/>
    <mergeCell ref="E295:E299"/>
    <mergeCell ref="D300:D304"/>
    <mergeCell ref="N397:N401"/>
    <mergeCell ref="C407:C411"/>
    <mergeCell ref="D397:D401"/>
    <mergeCell ref="C397:C401"/>
    <mergeCell ref="E377:E381"/>
    <mergeCell ref="M387:M391"/>
    <mergeCell ref="N402:N406"/>
    <mergeCell ref="D347:D351"/>
    <mergeCell ref="M357:M361"/>
    <mergeCell ref="D382:D386"/>
    <mergeCell ref="C367:C371"/>
    <mergeCell ref="B377:B381"/>
    <mergeCell ref="E387:E391"/>
    <mergeCell ref="C377:C381"/>
    <mergeCell ref="B240:B244"/>
    <mergeCell ref="M250:M254"/>
    <mergeCell ref="E255:E259"/>
    <mergeCell ref="N153:N157"/>
    <mergeCell ref="C168:C172"/>
    <mergeCell ref="B163:B167"/>
    <mergeCell ref="B245:B249"/>
    <mergeCell ref="E230:E234"/>
    <mergeCell ref="N245:N249"/>
    <mergeCell ref="B220:B224"/>
    <mergeCell ref="M210:M214"/>
    <mergeCell ref="D173:D177"/>
    <mergeCell ref="C193:C197"/>
    <mergeCell ref="N173:N177"/>
    <mergeCell ref="D198:D202"/>
    <mergeCell ref="N198:N202"/>
    <mergeCell ref="M198:M202"/>
    <mergeCell ref="E198:E202"/>
    <mergeCell ref="D193:D197"/>
    <mergeCell ref="B183:B187"/>
    <mergeCell ref="N183:N187"/>
    <mergeCell ref="D66:D70"/>
    <mergeCell ref="D76:D80"/>
    <mergeCell ref="B86:B90"/>
    <mergeCell ref="C26:C30"/>
    <mergeCell ref="M51:M55"/>
    <mergeCell ref="C61:C65"/>
    <mergeCell ref="D61:D65"/>
    <mergeCell ref="E61:E65"/>
    <mergeCell ref="M61:M65"/>
    <mergeCell ref="M56:M60"/>
    <mergeCell ref="B56:B60"/>
    <mergeCell ref="D51:D55"/>
    <mergeCell ref="E51:E55"/>
    <mergeCell ref="C71:C75"/>
    <mergeCell ref="D81:D85"/>
    <mergeCell ref="E81:E85"/>
    <mergeCell ref="M71:M75"/>
    <mergeCell ref="B51:B55"/>
    <mergeCell ref="C81:C85"/>
    <mergeCell ref="M81:M85"/>
    <mergeCell ref="M41:M45"/>
    <mergeCell ref="C66:C70"/>
    <mergeCell ref="M86:M90"/>
    <mergeCell ref="N81:N85"/>
    <mergeCell ref="N41:N45"/>
    <mergeCell ref="D26:D30"/>
    <mergeCell ref="B41:B45"/>
    <mergeCell ref="I4:J4"/>
    <mergeCell ref="C31:C35"/>
    <mergeCell ref="B26:B30"/>
    <mergeCell ref="D31:D35"/>
    <mergeCell ref="N51:N55"/>
    <mergeCell ref="B61:B65"/>
    <mergeCell ref="N61:N65"/>
    <mergeCell ref="E41:E45"/>
    <mergeCell ref="M4:N4"/>
    <mergeCell ref="K4:L4"/>
    <mergeCell ref="B5:N5"/>
    <mergeCell ref="N66:N70"/>
    <mergeCell ref="C76:C80"/>
    <mergeCell ref="D56:D60"/>
    <mergeCell ref="E66:E70"/>
    <mergeCell ref="B21:B25"/>
    <mergeCell ref="H3:H4"/>
    <mergeCell ref="M11:M15"/>
    <mergeCell ref="I3:N3"/>
    <mergeCell ref="E76:E80"/>
    <mergeCell ref="N143:N147"/>
    <mergeCell ref="E133:E137"/>
    <mergeCell ref="M153:M157"/>
    <mergeCell ref="B153:B157"/>
    <mergeCell ref="D143:D147"/>
    <mergeCell ref="D153:D157"/>
    <mergeCell ref="E153:E157"/>
    <mergeCell ref="B6:B10"/>
    <mergeCell ref="N6:N10"/>
    <mergeCell ref="M6:M10"/>
    <mergeCell ref="E6:E10"/>
    <mergeCell ref="B91:B95"/>
    <mergeCell ref="M76:M80"/>
    <mergeCell ref="C56:C60"/>
    <mergeCell ref="M108:M112"/>
    <mergeCell ref="C133:C137"/>
    <mergeCell ref="N123:N127"/>
    <mergeCell ref="N86:N90"/>
    <mergeCell ref="N26:N30"/>
    <mergeCell ref="N101:N105"/>
    <mergeCell ref="D71:D75"/>
    <mergeCell ref="B71:B75"/>
    <mergeCell ref="N71:N75"/>
    <mergeCell ref="D41:D45"/>
    <mergeCell ref="B168:B172"/>
    <mergeCell ref="E188:E192"/>
    <mergeCell ref="M168:M172"/>
    <mergeCell ref="C11:C15"/>
    <mergeCell ref="M21:M25"/>
    <mergeCell ref="B16:B20"/>
    <mergeCell ref="E11:E15"/>
    <mergeCell ref="D16:D20"/>
    <mergeCell ref="E16:E20"/>
    <mergeCell ref="M16:M20"/>
    <mergeCell ref="M31:M35"/>
    <mergeCell ref="M66:M70"/>
    <mergeCell ref="E91:E95"/>
    <mergeCell ref="C86:C90"/>
    <mergeCell ref="M26:M30"/>
    <mergeCell ref="B31:B35"/>
    <mergeCell ref="E21:E25"/>
    <mergeCell ref="C101:C105"/>
    <mergeCell ref="E86:E90"/>
    <mergeCell ref="M101:M105"/>
    <mergeCell ref="E101:E105"/>
    <mergeCell ref="M143:M147"/>
    <mergeCell ref="E71:E75"/>
    <mergeCell ref="B81:B85"/>
    <mergeCell ref="D245:D249"/>
    <mergeCell ref="C240:C244"/>
    <mergeCell ref="D240:D244"/>
    <mergeCell ref="E240:E244"/>
    <mergeCell ref="D235:D239"/>
    <mergeCell ref="M245:M249"/>
    <mergeCell ref="D188:D192"/>
    <mergeCell ref="M215:M219"/>
    <mergeCell ref="B225:B229"/>
    <mergeCell ref="E235:E239"/>
    <mergeCell ref="E225:E229"/>
    <mergeCell ref="M193:M197"/>
    <mergeCell ref="D220:D224"/>
    <mergeCell ref="B210:B214"/>
    <mergeCell ref="C203:C207"/>
    <mergeCell ref="M203:M207"/>
    <mergeCell ref="E203:E207"/>
    <mergeCell ref="D203:D207"/>
    <mergeCell ref="B337:B341"/>
    <mergeCell ref="M317:M321"/>
    <mergeCell ref="N327:N331"/>
    <mergeCell ref="E300:E304"/>
    <mergeCell ref="D260:D264"/>
    <mergeCell ref="B260:B264"/>
    <mergeCell ref="B275:B279"/>
    <mergeCell ref="N76:N80"/>
    <mergeCell ref="E56:E60"/>
    <mergeCell ref="B76:B80"/>
    <mergeCell ref="E123:E127"/>
    <mergeCell ref="C153:C157"/>
    <mergeCell ref="B143:B147"/>
    <mergeCell ref="M255:M259"/>
    <mergeCell ref="E275:E279"/>
    <mergeCell ref="C260:C264"/>
    <mergeCell ref="M240:M244"/>
    <mergeCell ref="B203:B207"/>
    <mergeCell ref="M188:M192"/>
    <mergeCell ref="C188:C192"/>
    <mergeCell ref="E178:E182"/>
    <mergeCell ref="C178:C182"/>
    <mergeCell ref="B215:B219"/>
    <mergeCell ref="N240:N244"/>
  </mergeCells>
  <dataValidations count="92">
    <dataValidation type="list" allowBlank="1" showInputMessage="1" showErrorMessage="1" sqref="D11">
      <formula1>"Y,T,Y/T"</formula1>
    </dataValidation>
    <dataValidation type="list" allowBlank="1" showInputMessage="1" showErrorMessage="1" sqref="D46">
      <formula1>"Y,T,Y/T"</formula1>
    </dataValidation>
    <dataValidation type="list" allowBlank="1" showInputMessage="1" showErrorMessage="1" sqref="D36">
      <formula1>"Y,T,Y/T"</formula1>
    </dataValidation>
    <dataValidation type="list" allowBlank="1" showInputMessage="1" showErrorMessage="1" sqref="D26">
      <formula1>"Y,T,Y/T"</formula1>
    </dataValidation>
    <dataValidation type="list" allowBlank="1" showInputMessage="1" showErrorMessage="1" sqref="D6">
      <formula1>"Y,T,Y/T"</formula1>
    </dataValidation>
    <dataValidation type="list" allowBlank="1" showInputMessage="1" showErrorMessage="1" sqref="D153">
      <formula1>"Y,T,Y/T"</formula1>
    </dataValidation>
    <dataValidation type="list" allowBlank="1" showInputMessage="1" showErrorMessage="1" sqref="D210">
      <formula1>"Y,T,Y/T"</formula1>
    </dataValidation>
    <dataValidation type="list" allowBlank="1" showInputMessage="1" showErrorMessage="1" sqref="D31">
      <formula1>"Y,T,Y/T"</formula1>
    </dataValidation>
    <dataValidation type="list" allowBlank="1" showInputMessage="1" showErrorMessage="1" sqref="D96">
      <formula1>"Y,T,Y/T"</formula1>
    </dataValidation>
    <dataValidation type="list" allowBlank="1" showInputMessage="1" showErrorMessage="1" sqref="I108:I207">
      <formula1>"Y,T,Y/T"</formula1>
    </dataValidation>
    <dataValidation type="list" allowBlank="1" showInputMessage="1" showErrorMessage="1" sqref="K6:K105">
      <formula1>"Y,T,Y/T"</formula1>
    </dataValidation>
    <dataValidation type="list" allowBlank="1" showInputMessage="1" showErrorMessage="1" sqref="I6:I105">
      <formula1>"Y,T,Y/T"</formula1>
    </dataValidation>
    <dataValidation type="list" allowBlank="1" showInputMessage="1" showErrorMessage="1" sqref="M6:M105">
      <formula1>"Y,T,Y/T"</formula1>
    </dataValidation>
    <dataValidation type="list" allowBlank="1" showInputMessage="1" showErrorMessage="1" sqref="K210:K309">
      <formula1>"Y,T,Y/T"</formula1>
    </dataValidation>
    <dataValidation type="list" allowBlank="1" showInputMessage="1" showErrorMessage="1" sqref="I210:I309">
      <formula1>"Y,T,Y/T"</formula1>
    </dataValidation>
    <dataValidation type="list" allowBlank="1" showInputMessage="1" showErrorMessage="1" sqref="M312:M411">
      <formula1>"Y,T,Y/T"</formula1>
    </dataValidation>
    <dataValidation type="list" allowBlank="1" showInputMessage="1" showErrorMessage="1" sqref="D16">
      <formula1>"Y,T,Y/T"</formula1>
    </dataValidation>
    <dataValidation type="list" allowBlank="1" showInputMessage="1" showErrorMessage="1" sqref="D66">
      <formula1>"Y,T,Y/T"</formula1>
    </dataValidation>
    <dataValidation type="list" allowBlank="1" showInputMessage="1" showErrorMessage="1" sqref="D56">
      <formula1>"Y,T,Y/T"</formula1>
    </dataValidation>
    <dataValidation type="list" allowBlank="1" showInputMessage="1" showErrorMessage="1" sqref="D41">
      <formula1>"Y,T,Y/T"</formula1>
    </dataValidation>
    <dataValidation type="list" allowBlank="1" showInputMessage="1" showErrorMessage="1" sqref="D332">
      <formula1>"Y,T,Y/T"</formula1>
    </dataValidation>
    <dataValidation type="list" allowBlank="1" showInputMessage="1" showErrorMessage="1" sqref="D402">
      <formula1>"Y,T,Y/T"</formula1>
    </dataValidation>
    <dataValidation type="list" allowBlank="1" showInputMessage="1" showErrorMessage="1" sqref="D392">
      <formula1>"Y,T,Y/T"</formula1>
    </dataValidation>
    <dataValidation type="list" allowBlank="1" showInputMessage="1" showErrorMessage="1" sqref="D367">
      <formula1>"Y,T,Y/T"</formula1>
    </dataValidation>
    <dataValidation type="list" allowBlank="1" showInputMessage="1" showErrorMessage="1" sqref="I312:I411">
      <formula1>"Y,T,Y/T"</formula1>
    </dataValidation>
    <dataValidation type="list" allowBlank="1" showInputMessage="1" showErrorMessage="1" sqref="K312:K411">
      <formula1>"Y,T,Y/T"</formula1>
    </dataValidation>
    <dataValidation type="list" allowBlank="1" showInputMessage="1" showErrorMessage="1" sqref="D215">
      <formula1>"Y,T,Y/T"</formula1>
    </dataValidation>
    <dataValidation type="list" allowBlank="1" showInputMessage="1" showErrorMessage="1" sqref="D270">
      <formula1>"Y,T,Y/T"</formula1>
    </dataValidation>
    <dataValidation type="list" allowBlank="1" showInputMessage="1" showErrorMessage="1" sqref="D295">
      <formula1>"Y,T,Y/T"</formula1>
    </dataValidation>
    <dataValidation type="list" allowBlank="1" showInputMessage="1" showErrorMessage="1" sqref="D352">
      <formula1>"Y,T,Y/T"</formula1>
    </dataValidation>
    <dataValidation type="list" allowBlank="1" showInputMessage="1" showErrorMessage="1" sqref="D250">
      <formula1>"Y,T,Y/T"</formula1>
    </dataValidation>
    <dataValidation type="list" allowBlank="1" showInputMessage="1" showErrorMessage="1" sqref="D322">
      <formula1>"Y,T,Y/T"</formula1>
    </dataValidation>
    <dataValidation type="list" allowBlank="1" showInputMessage="1" showErrorMessage="1" sqref="D312">
      <formula1>"Y,T,Y/T"</formula1>
    </dataValidation>
    <dataValidation type="list" allowBlank="1" showInputMessage="1" showErrorMessage="1" sqref="D285">
      <formula1>"Y,T,Y/T"</formula1>
    </dataValidation>
    <dataValidation type="list" allowBlank="1" showInputMessage="1" showErrorMessage="1" sqref="D245">
      <formula1>"Y,T,Y/T"</formula1>
    </dataValidation>
    <dataValidation type="list" allowBlank="1" showInputMessage="1" showErrorMessage="1" sqref="D300">
      <formula1>"Y,T,Y/T"</formula1>
    </dataValidation>
    <dataValidation type="list" allowBlank="1" showInputMessage="1" showErrorMessage="1" sqref="D265">
      <formula1>"Y,T,Y/T"</formula1>
    </dataValidation>
    <dataValidation type="list" allowBlank="1" showInputMessage="1" showErrorMessage="1" sqref="D275">
      <formula1>"Y,T,Y/T"</formula1>
    </dataValidation>
    <dataValidation type="list" allowBlank="1" showInputMessage="1" showErrorMessage="1" sqref="D235">
      <formula1>"Y,T,Y/T"</formula1>
    </dataValidation>
    <dataValidation type="list" allowBlank="1" showInputMessage="1" showErrorMessage="1" sqref="D290">
      <formula1>"Y,T,Y/T"</formula1>
    </dataValidation>
    <dataValidation type="list" allowBlank="1" showInputMessage="1" showErrorMessage="1" sqref="D317">
      <formula1>"Y,T,Y/T"</formula1>
    </dataValidation>
    <dataValidation type="list" allowBlank="1" showInputMessage="1" showErrorMessage="1" sqref="D372">
      <formula1>"Y,T,Y/T"</formula1>
    </dataValidation>
    <dataValidation type="list" allowBlank="1" showInputMessage="1" showErrorMessage="1" sqref="D407">
      <formula1>"Y,T,Y/T"</formula1>
    </dataValidation>
    <dataValidation type="list" allowBlank="1" showInputMessage="1" showErrorMessage="1" sqref="D337">
      <formula1>"Y,T,Y/T"</formula1>
    </dataValidation>
    <dataValidation type="list" allowBlank="1" showInputMessage="1" showErrorMessage="1" sqref="D397">
      <formula1>"Y,T,Y/T"</formula1>
    </dataValidation>
    <dataValidation type="list" allowBlank="1" showInputMessage="1" showErrorMessage="1" sqref="D377">
      <formula1>"Y,T,Y/T"</formula1>
    </dataValidation>
    <dataValidation type="list" allowBlank="1" showInputMessage="1" showErrorMessage="1" sqref="D387">
      <formula1>"Y,T,Y/T"</formula1>
    </dataValidation>
    <dataValidation type="list" allowBlank="1" showInputMessage="1" showErrorMessage="1" sqref="D51">
      <formula1>"Y,T,Y/T"</formula1>
    </dataValidation>
    <dataValidation type="list" allowBlank="1" showInputMessage="1" showErrorMessage="1" sqref="K108:K207">
      <formula1>"Y,T,Y/T"</formula1>
    </dataValidation>
    <dataValidation type="list" allowBlank="1" showInputMessage="1" showErrorMessage="1" sqref="D91">
      <formula1>"Y,T,Y/T"</formula1>
    </dataValidation>
    <dataValidation type="list" allowBlank="1" showInputMessage="1" showErrorMessage="1" sqref="D81">
      <formula1>"Y,T,Y/T"</formula1>
    </dataValidation>
    <dataValidation type="list" allowBlank="1" showInputMessage="1" showErrorMessage="1" sqref="D76">
      <formula1>"Y,T,Y/T"</formula1>
    </dataValidation>
    <dataValidation type="list" allowBlank="1" showInputMessage="1" showErrorMessage="1" sqref="D71">
      <formula1>"Y,T,Y/T"</formula1>
    </dataValidation>
    <dataValidation type="list" allowBlank="1" showInputMessage="1" showErrorMessage="1" sqref="D101">
      <formula1>"Y,T,Y/T"</formula1>
    </dataValidation>
    <dataValidation type="list" allowBlank="1" showInputMessage="1" showErrorMessage="1" sqref="D21">
      <formula1>"Y,T,Y/T"</formula1>
    </dataValidation>
    <dataValidation type="list" allowBlank="1" showInputMessage="1" showErrorMessage="1" sqref="D138">
      <formula1>"Y,T,Y/T"</formula1>
    </dataValidation>
    <dataValidation type="list" allowBlank="1" showInputMessage="1" showErrorMessage="1" sqref="M108:M207">
      <formula1>"Y,T,Y/T"</formula1>
    </dataValidation>
    <dataValidation type="list" allowBlank="1" showInputMessage="1" showErrorMessage="1" sqref="D61">
      <formula1>"Y,T,Y/T"</formula1>
    </dataValidation>
    <dataValidation type="list" allowBlank="1" showInputMessage="1" showErrorMessage="1" sqref="M210:M309">
      <formula1>"Y,T,Y/T"</formula1>
    </dataValidation>
    <dataValidation type="list" allowBlank="1" showInputMessage="1" showErrorMessage="1" sqref="D163">
      <formula1>"Y,T,Y/T"</formula1>
    </dataValidation>
    <dataValidation type="list" allowBlank="1" showInputMessage="1" showErrorMessage="1" sqref="D220">
      <formula1>"Y,T,Y/T"</formula1>
    </dataValidation>
    <dataValidation type="list" allowBlank="1" showInputMessage="1" showErrorMessage="1" sqref="D183">
      <formula1>"Y,T,Y/T"</formula1>
    </dataValidation>
    <dataValidation type="list" allowBlank="1" showInputMessage="1" showErrorMessage="1" sqref="D193">
      <formula1>"Y,T,Y/T"</formula1>
    </dataValidation>
    <dataValidation type="list" allowBlank="1" showInputMessage="1" showErrorMessage="1" sqref="D327">
      <formula1>"Y,T,Y/T"</formula1>
    </dataValidation>
    <dataValidation type="list" allowBlank="1" showInputMessage="1" showErrorMessage="1" sqref="D382">
      <formula1>"Y,T,Y/T"</formula1>
    </dataValidation>
    <dataValidation type="list" allowBlank="1" showInputMessage="1" showErrorMessage="1" sqref="D347">
      <formula1>"Y,T,Y/T"</formula1>
    </dataValidation>
    <dataValidation type="list" allowBlank="1" showInputMessage="1" showErrorMessage="1" sqref="D357">
      <formula1>"Y,T,Y/T"</formula1>
    </dataValidation>
    <dataValidation type="list" allowBlank="1" showInputMessage="1" showErrorMessage="1" sqref="D143">
      <formula1>"Y,T,Y/T"</formula1>
    </dataValidation>
    <dataValidation type="list" allowBlank="1" showInputMessage="1" showErrorMessage="1" sqref="D198">
      <formula1>"Y,T,Y/T"</formula1>
    </dataValidation>
    <dataValidation type="list" allowBlank="1" showInputMessage="1" showErrorMessage="1" sqref="D305">
      <formula1>"Y,T,Y/T"</formula1>
    </dataValidation>
    <dataValidation type="list" allowBlank="1" showInputMessage="1" showErrorMessage="1" sqref="D362">
      <formula1>"Y,T,Y/T"</formula1>
    </dataValidation>
    <dataValidation type="list" allowBlank="1" showInputMessage="1" showErrorMessage="1" sqref="D118">
      <formula1>"Y,T,Y/T"</formula1>
    </dataValidation>
    <dataValidation type="list" allowBlank="1" showInputMessage="1" showErrorMessage="1" sqref="D178">
      <formula1>"Y,T,Y/T"</formula1>
    </dataValidation>
    <dataValidation type="list" allowBlank="1" showInputMessage="1" showErrorMessage="1" sqref="D255">
      <formula1>"Y,T,Y/T"</formula1>
    </dataValidation>
    <dataValidation type="list" allowBlank="1" showInputMessage="1" showErrorMessage="1" sqref="D342">
      <formula1>"Y,T,Y/T"</formula1>
    </dataValidation>
    <dataValidation type="list" allowBlank="1" showInputMessage="1" showErrorMessage="1" sqref="D113">
      <formula1>"Y,T,Y/T"</formula1>
    </dataValidation>
    <dataValidation type="list" allowBlank="1" showInputMessage="1" showErrorMessage="1" sqref="D158">
      <formula1>"Y,T,Y/T"</formula1>
    </dataValidation>
    <dataValidation type="list" allowBlank="1" showInputMessage="1" showErrorMessage="1" sqref="D133">
      <formula1>"Y,T,Y/T"</formula1>
    </dataValidation>
    <dataValidation type="list" allowBlank="1" showInputMessage="1" showErrorMessage="1" sqref="D123">
      <formula1>"Y,T,Y/T"</formula1>
    </dataValidation>
    <dataValidation type="list" allowBlank="1" showInputMessage="1" showErrorMessage="1" sqref="D108">
      <formula1>"Y,T,Y/T"</formula1>
    </dataValidation>
    <dataValidation type="list" allowBlank="1" showInputMessage="1" showErrorMessage="1" sqref="D225">
      <formula1>"Y,T,Y/T"</formula1>
    </dataValidation>
    <dataValidation type="list" allowBlank="1" showInputMessage="1" showErrorMessage="1" sqref="D280">
      <formula1>"Y,T,Y/T"</formula1>
    </dataValidation>
    <dataValidation type="list" allowBlank="1" showInputMessage="1" showErrorMessage="1" sqref="D128">
      <formula1>"Y,T,Y/T"</formula1>
    </dataValidation>
    <dataValidation type="list" allowBlank="1" showInputMessage="1" showErrorMessage="1" sqref="D188">
      <formula1>"Y,T,Y/T"</formula1>
    </dataValidation>
    <dataValidation type="list" allowBlank="1" showInputMessage="1" showErrorMessage="1" sqref="D168">
      <formula1>"Y,T,Y/T"</formula1>
    </dataValidation>
    <dataValidation type="list" allowBlank="1" showInputMessage="1" showErrorMessage="1" sqref="D240">
      <formula1>"Y,T,Y/T"</formula1>
    </dataValidation>
    <dataValidation type="list" allowBlank="1" showInputMessage="1" showErrorMessage="1" sqref="D230">
      <formula1>"Y,T,Y/T"</formula1>
    </dataValidation>
    <dataValidation type="list" allowBlank="1" showInputMessage="1" showErrorMessage="1" sqref="D203">
      <formula1>"Y,T,Y/T"</formula1>
    </dataValidation>
    <dataValidation type="list" allowBlank="1" showInputMessage="1" showErrorMessage="1" sqref="D86">
      <formula1>"Y,T,Y/T"</formula1>
    </dataValidation>
    <dataValidation type="list" allowBlank="1" showInputMessage="1" showErrorMessage="1" sqref="D148">
      <formula1>"Y,T,Y/T"</formula1>
    </dataValidation>
    <dataValidation type="list" allowBlank="1" showInputMessage="1" showErrorMessage="1" sqref="D173">
      <formula1>"Y,T,Y/T"</formula1>
    </dataValidation>
    <dataValidation type="list" allowBlank="1" showInputMessage="1" showErrorMessage="1" sqref="D260">
      <formula1>"Y,T,Y/T"</formula1>
    </dataValidation>
  </dataValidations>
  <pageMargins left="0.25" right="0.25" top="0.75" bottom="0.75" header="0.3" footer="0.3"/>
  <pageSetup paperSize="9" scale="28"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412"/>
  <sheetViews>
    <sheetView topLeftCell="B1" zoomScale="50" workbookViewId="0">
      <pane ySplit="4" topLeftCell="A386" activePane="bottomLeft" state="frozen"/>
      <selection pane="bottomLeft" activeCell="H412" sqref="H412:L412"/>
    </sheetView>
  </sheetViews>
  <sheetFormatPr defaultColWidth="12.5703125" defaultRowHeight="12.75"/>
  <cols>
    <col min="1" max="1" width="6.42578125" style="517" hidden="1" customWidth="1"/>
    <col min="2" max="2" width="4.5703125" style="587" customWidth="1"/>
    <col min="3" max="3" width="46.5703125" style="517" customWidth="1"/>
    <col min="4" max="4" width="4.140625" style="517" customWidth="1"/>
    <col min="5" max="5" width="14.42578125" style="517" customWidth="1"/>
    <col min="6" max="6" width="4.5703125" style="517" customWidth="1"/>
    <col min="7" max="7" width="47.42578125" style="518" customWidth="1"/>
    <col min="8" max="8" width="26.5703125" style="517" customWidth="1"/>
    <col min="9" max="9" width="4.42578125" style="517" customWidth="1"/>
    <col min="10" max="10" width="16" style="517" customWidth="1"/>
    <col min="11" max="11" width="4.42578125" style="517" customWidth="1"/>
    <col min="12" max="12" width="12.42578125" style="517" customWidth="1"/>
    <col min="13" max="13" width="4.42578125" style="517" customWidth="1"/>
    <col min="14" max="14" width="11.42578125" style="517" customWidth="1"/>
    <col min="15" max="16384" width="12.5703125" style="517"/>
  </cols>
  <sheetData>
    <row r="1" spans="2:14" s="520" customFormat="1" ht="15.75">
      <c r="B1" s="868" t="s">
        <v>33</v>
      </c>
      <c r="C1" s="868"/>
      <c r="D1" s="868"/>
      <c r="E1" s="868"/>
      <c r="F1" s="868"/>
      <c r="G1" s="868"/>
      <c r="H1" s="868"/>
      <c r="I1" s="868"/>
      <c r="J1" s="868"/>
      <c r="K1" s="868"/>
      <c r="L1" s="868"/>
      <c r="M1" s="868"/>
      <c r="N1" s="868"/>
    </row>
    <row r="2" spans="2:14" s="520" customFormat="1" ht="15.75">
      <c r="B2" s="867" t="s">
        <v>656</v>
      </c>
      <c r="C2" s="867"/>
      <c r="D2" s="867"/>
      <c r="E2" s="867"/>
      <c r="F2" s="867"/>
      <c r="G2" s="867"/>
      <c r="H2" s="867"/>
      <c r="I2" s="867"/>
      <c r="J2" s="867"/>
      <c r="K2" s="867"/>
      <c r="L2" s="867"/>
      <c r="M2" s="867"/>
      <c r="N2" s="867"/>
    </row>
    <row r="3" spans="2:14" s="588" customFormat="1" ht="15.75">
      <c r="B3" s="863" t="s">
        <v>23</v>
      </c>
      <c r="C3" s="863" t="s">
        <v>503</v>
      </c>
      <c r="D3" s="869" t="s">
        <v>339</v>
      </c>
      <c r="E3" s="870"/>
      <c r="F3" s="863" t="s">
        <v>23</v>
      </c>
      <c r="G3" s="863" t="s">
        <v>504</v>
      </c>
      <c r="H3" s="863" t="s">
        <v>505</v>
      </c>
      <c r="I3" s="863" t="s">
        <v>506</v>
      </c>
      <c r="J3" s="863"/>
      <c r="K3" s="863"/>
      <c r="L3" s="863"/>
      <c r="M3" s="863"/>
      <c r="N3" s="863"/>
    </row>
    <row r="4" spans="2:14" s="588" customFormat="1" ht="15.75">
      <c r="B4" s="863"/>
      <c r="C4" s="863"/>
      <c r="D4" s="871"/>
      <c r="E4" s="872"/>
      <c r="F4" s="863"/>
      <c r="G4" s="863"/>
      <c r="H4" s="863"/>
      <c r="I4" s="863" t="s">
        <v>4</v>
      </c>
      <c r="J4" s="863"/>
      <c r="K4" s="863" t="s">
        <v>3</v>
      </c>
      <c r="L4" s="863"/>
      <c r="M4" s="863" t="s">
        <v>52</v>
      </c>
      <c r="N4" s="863"/>
    </row>
    <row r="5" spans="2:14" s="520" customFormat="1" ht="15.75">
      <c r="B5" s="864" t="s">
        <v>509</v>
      </c>
      <c r="C5" s="865"/>
      <c r="D5" s="865"/>
      <c r="E5" s="865"/>
      <c r="F5" s="865"/>
      <c r="G5" s="865"/>
      <c r="H5" s="865"/>
      <c r="I5" s="865"/>
      <c r="J5" s="865"/>
      <c r="K5" s="865"/>
      <c r="L5" s="865"/>
      <c r="M5" s="865"/>
      <c r="N5" s="866"/>
    </row>
    <row r="6" spans="2:14" ht="15.75">
      <c r="B6" s="836">
        <v>1</v>
      </c>
      <c r="C6" s="839"/>
      <c r="D6" s="857" t="s">
        <v>26</v>
      </c>
      <c r="E6" s="860" t="str">
        <f>IF(D6="Y",1,IF(D6="T",0,IF(D6="Y/T","Belum diisi","Error")))</f>
        <v>Belum diisi</v>
      </c>
      <c r="F6" s="528">
        <v>1</v>
      </c>
      <c r="G6" s="529"/>
      <c r="H6" s="589" t="str">
        <f t="shared" ref="H6:H69" si="0">IF(OR(J6="Isi Dulu",L6="Isi Dulu",J6="Isi Tujuan",L6="Isi Tujuan"),"Belum Diisi",IF(SUM(J6,L6)=2,1,IF(SUM(J6,L6)=1,0,IF(SUM(J6,L6)=0,0,"Error"))))</f>
        <v>Belum Diisi</v>
      </c>
      <c r="I6" s="590" t="s">
        <v>26</v>
      </c>
      <c r="J6" s="591" t="str">
        <f>IF($D$6="Y/T","Isi Tujuan",IF($E$6=0,0,IF(I6="Y",1,IF(I6="T",0,"Isi Dulu"))))</f>
        <v>Isi Tujuan</v>
      </c>
      <c r="K6" s="590" t="s">
        <v>26</v>
      </c>
      <c r="L6" s="591" t="str">
        <f>IF($D$6="Y/T","Isi Tujuan",IF($E$6=0,0,IF(K6="Y",1,IF(K6="T",0,"Isi Dulu"))))</f>
        <v>Isi Tujuan</v>
      </c>
      <c r="M6" s="848" t="s">
        <v>26</v>
      </c>
      <c r="N6" s="851" t="str">
        <f>IF(M6="Y",1,IF(M6="T",0,IF(M6="Y/T","Belum diisi","Error")))</f>
        <v>Belum diisi</v>
      </c>
    </row>
    <row r="7" spans="2:14" ht="15.75">
      <c r="B7" s="837"/>
      <c r="C7" s="840"/>
      <c r="D7" s="858"/>
      <c r="E7" s="861"/>
      <c r="F7" s="549">
        <v>2</v>
      </c>
      <c r="G7" s="550"/>
      <c r="H7" s="589" t="str">
        <f t="shared" si="0"/>
        <v>Belum Diisi</v>
      </c>
      <c r="I7" s="592" t="s">
        <v>26</v>
      </c>
      <c r="J7" s="593" t="str">
        <f>IF($D$6="Y/T","Isi Tujuan",IF($E$6=0,0,IF(I7="Y",1,IF(I7="T",0,"Isi Dulu"))))</f>
        <v>Isi Tujuan</v>
      </c>
      <c r="K7" s="592" t="s">
        <v>26</v>
      </c>
      <c r="L7" s="593" t="str">
        <f>IF($D$6="Y/T","Isi Tujuan",IF($E$6=0,0,IF(K7="Y",1,IF(K7="T",0,"Isi Dulu"))))</f>
        <v>Isi Tujuan</v>
      </c>
      <c r="M7" s="849"/>
      <c r="N7" s="852"/>
    </row>
    <row r="8" spans="2:14" ht="15.75">
      <c r="B8" s="837"/>
      <c r="C8" s="840"/>
      <c r="D8" s="858"/>
      <c r="E8" s="861"/>
      <c r="F8" s="549">
        <v>3</v>
      </c>
      <c r="G8" s="550"/>
      <c r="H8" s="589" t="str">
        <f t="shared" si="0"/>
        <v>Belum Diisi</v>
      </c>
      <c r="I8" s="592" t="s">
        <v>26</v>
      </c>
      <c r="J8" s="593" t="str">
        <f>IF($D$6="Y/T","Isi Tujuan",IF($E$6=0,0,IF(I8="Y",1,IF(I8="T",0,"Isi Dulu"))))</f>
        <v>Isi Tujuan</v>
      </c>
      <c r="K8" s="592" t="s">
        <v>26</v>
      </c>
      <c r="L8" s="593" t="str">
        <f>IF($D$6="Y/T","Isi Tujuan",IF($E$6=0,0,IF(K8="Y",1,IF(K8="T",0,"Isi Dulu"))))</f>
        <v>Isi Tujuan</v>
      </c>
      <c r="M8" s="849"/>
      <c r="N8" s="852"/>
    </row>
    <row r="9" spans="2:14" ht="15.75">
      <c r="B9" s="837"/>
      <c r="C9" s="840"/>
      <c r="D9" s="858"/>
      <c r="E9" s="861"/>
      <c r="F9" s="549">
        <v>4</v>
      </c>
      <c r="G9" s="550"/>
      <c r="H9" s="589" t="str">
        <f t="shared" si="0"/>
        <v>Belum Diisi</v>
      </c>
      <c r="I9" s="592" t="s">
        <v>26</v>
      </c>
      <c r="J9" s="593" t="str">
        <f>IF($D$6="Y/T","Isi Tujuan",IF($E$6=0,0,IF(I9="Y",1,IF(I9="T",0,"Isi Dulu"))))</f>
        <v>Isi Tujuan</v>
      </c>
      <c r="K9" s="592" t="s">
        <v>26</v>
      </c>
      <c r="L9" s="593" t="str">
        <f>IF($D$6="Y/T","Isi Tujuan",IF($E$6=0,0,IF(K9="Y",1,IF(K9="T",0,"Isi Dulu"))))</f>
        <v>Isi Tujuan</v>
      </c>
      <c r="M9" s="849"/>
      <c r="N9" s="852"/>
    </row>
    <row r="10" spans="2:14" ht="15.75">
      <c r="B10" s="838"/>
      <c r="C10" s="841"/>
      <c r="D10" s="859"/>
      <c r="E10" s="862"/>
      <c r="F10" s="569">
        <v>5</v>
      </c>
      <c r="G10" s="570"/>
      <c r="H10" s="594" t="str">
        <f t="shared" si="0"/>
        <v>Belum Diisi</v>
      </c>
      <c r="I10" s="595" t="s">
        <v>26</v>
      </c>
      <c r="J10" s="596" t="str">
        <f>IF($D$6="Y/T","Isi Tujuan",IF($E$6=0,0,IF(I10="Y",1,IF(I10="T",0,"Isi Dulu"))))</f>
        <v>Isi Tujuan</v>
      </c>
      <c r="K10" s="595" t="s">
        <v>26</v>
      </c>
      <c r="L10" s="596" t="str">
        <f>IF($D$6="Y/T","Isi Tujuan",IF($E$6=0,0,IF(K10="Y",1,IF(K10="T",0,"Isi Dulu"))))</f>
        <v>Isi Tujuan</v>
      </c>
      <c r="M10" s="850"/>
      <c r="N10" s="853"/>
    </row>
    <row r="11" spans="2:14" ht="15.75">
      <c r="B11" s="836">
        <v>2</v>
      </c>
      <c r="C11" s="839"/>
      <c r="D11" s="857" t="s">
        <v>26</v>
      </c>
      <c r="E11" s="860" t="str">
        <f>IF(D11="Y",1,IF(D11="T",0,IF(D11="Y/T","Belum diisi","Error")))</f>
        <v>Belum diisi</v>
      </c>
      <c r="F11" s="528">
        <v>1</v>
      </c>
      <c r="G11" s="529"/>
      <c r="H11" s="597" t="str">
        <f t="shared" si="0"/>
        <v>Belum Diisi</v>
      </c>
      <c r="I11" s="590" t="s">
        <v>26</v>
      </c>
      <c r="J11" s="591" t="str">
        <f>IF($D$11="Y/T","Isi Tujuan",IF($E$11=0,0,IF(I11="Y",1,IF(I11="T",0,"Isi Dulu"))))</f>
        <v>Isi Tujuan</v>
      </c>
      <c r="K11" s="590" t="s">
        <v>26</v>
      </c>
      <c r="L11" s="591" t="str">
        <f>IF($D$11="Y/T","Isi Tujuan",IF($E$11=0,0,IF(K11="Y",1,IF(K11="T",0,"Isi Dulu"))))</f>
        <v>Isi Tujuan</v>
      </c>
      <c r="M11" s="848" t="s">
        <v>26</v>
      </c>
      <c r="N11" s="851" t="str">
        <f>IF(M11="Y",1,IF(M11="T",0,IF(M11="Y/T","Belum diisi","Error")))</f>
        <v>Belum diisi</v>
      </c>
    </row>
    <row r="12" spans="2:14" ht="15.75">
      <c r="B12" s="837"/>
      <c r="C12" s="840"/>
      <c r="D12" s="858"/>
      <c r="E12" s="861"/>
      <c r="F12" s="549">
        <v>2</v>
      </c>
      <c r="G12" s="550"/>
      <c r="H12" s="598" t="str">
        <f t="shared" si="0"/>
        <v>Belum Diisi</v>
      </c>
      <c r="I12" s="592" t="s">
        <v>26</v>
      </c>
      <c r="J12" s="593" t="str">
        <f>IF($D$11="Y/T","Isi Tujuan",IF($E$11=0,0,IF(I12="Y",1,IF(I12="T",0,"Isi Dulu"))))</f>
        <v>Isi Tujuan</v>
      </c>
      <c r="K12" s="592" t="s">
        <v>26</v>
      </c>
      <c r="L12" s="593" t="str">
        <f>IF($D$11="Y/T","Isi Tujuan",IF($E$11=0,0,IF(K12="Y",1,IF(K12="T",0,"Isi Dulu"))))</f>
        <v>Isi Tujuan</v>
      </c>
      <c r="M12" s="849"/>
      <c r="N12" s="852"/>
    </row>
    <row r="13" spans="2:14" ht="15.75">
      <c r="B13" s="837"/>
      <c r="C13" s="840"/>
      <c r="D13" s="858"/>
      <c r="E13" s="861"/>
      <c r="F13" s="549">
        <v>3</v>
      </c>
      <c r="G13" s="550"/>
      <c r="H13" s="598" t="str">
        <f t="shared" si="0"/>
        <v>Belum Diisi</v>
      </c>
      <c r="I13" s="592" t="s">
        <v>26</v>
      </c>
      <c r="J13" s="593" t="str">
        <f>IF($D$11="Y/T","Isi Tujuan",IF($E$11=0,0,IF(I13="Y",1,IF(I13="T",0,"Isi Dulu"))))</f>
        <v>Isi Tujuan</v>
      </c>
      <c r="K13" s="592" t="s">
        <v>26</v>
      </c>
      <c r="L13" s="593" t="str">
        <f>IF($D$11="Y/T","Isi Tujuan",IF($E$11=0,0,IF(K13="Y",1,IF(K13="T",0,"Isi Dulu"))))</f>
        <v>Isi Tujuan</v>
      </c>
      <c r="M13" s="849"/>
      <c r="N13" s="852"/>
    </row>
    <row r="14" spans="2:14" ht="15.75">
      <c r="B14" s="837"/>
      <c r="C14" s="840"/>
      <c r="D14" s="858"/>
      <c r="E14" s="861"/>
      <c r="F14" s="549">
        <v>4</v>
      </c>
      <c r="G14" s="550"/>
      <c r="H14" s="598" t="str">
        <f t="shared" si="0"/>
        <v>Belum Diisi</v>
      </c>
      <c r="I14" s="592" t="s">
        <v>26</v>
      </c>
      <c r="J14" s="593" t="str">
        <f>IF($D$11="Y/T","Isi Tujuan",IF($E$11=0,0,IF(I14="Y",1,IF(I14="T",0,"Isi Dulu"))))</f>
        <v>Isi Tujuan</v>
      </c>
      <c r="K14" s="592" t="s">
        <v>26</v>
      </c>
      <c r="L14" s="593" t="str">
        <f>IF($D$11="Y/T","Isi Tujuan",IF($E$11=0,0,IF(K14="Y",1,IF(K14="T",0,"Isi Dulu"))))</f>
        <v>Isi Tujuan</v>
      </c>
      <c r="M14" s="849"/>
      <c r="N14" s="852"/>
    </row>
    <row r="15" spans="2:14" ht="15.75">
      <c r="B15" s="838"/>
      <c r="C15" s="841"/>
      <c r="D15" s="859"/>
      <c r="E15" s="862"/>
      <c r="F15" s="569">
        <v>5</v>
      </c>
      <c r="G15" s="570"/>
      <c r="H15" s="599" t="str">
        <f t="shared" si="0"/>
        <v>Belum Diisi</v>
      </c>
      <c r="I15" s="595" t="s">
        <v>26</v>
      </c>
      <c r="J15" s="596" t="str">
        <f>IF($D$11="Y/T","Isi Tujuan",IF($E$11=0,0,IF(I15="Y",1,IF(I15="T",0,"Isi Dulu"))))</f>
        <v>Isi Tujuan</v>
      </c>
      <c r="K15" s="595" t="s">
        <v>26</v>
      </c>
      <c r="L15" s="596" t="str">
        <f>IF($D$11="Y/T","Isi Tujuan",IF($E$11=0,0,IF(K15="Y",1,IF(K15="T",0,"Isi Dulu"))))</f>
        <v>Isi Tujuan</v>
      </c>
      <c r="M15" s="850"/>
      <c r="N15" s="853"/>
    </row>
    <row r="16" spans="2:14" ht="15.75">
      <c r="B16" s="836">
        <v>3</v>
      </c>
      <c r="C16" s="839"/>
      <c r="D16" s="857" t="s">
        <v>26</v>
      </c>
      <c r="E16" s="860" t="str">
        <f>IF(D16="Y",1,IF(D16="T",0,IF(D16="Y/T","Belum diisi","Error")))</f>
        <v>Belum diisi</v>
      </c>
      <c r="F16" s="528">
        <v>1</v>
      </c>
      <c r="G16" s="529"/>
      <c r="H16" s="600" t="str">
        <f t="shared" si="0"/>
        <v>Belum Diisi</v>
      </c>
      <c r="I16" s="590" t="s">
        <v>26</v>
      </c>
      <c r="J16" s="591" t="str">
        <f>IF($D$16="Y/T","Isi Tujuan",IF($E$16=0,0,IF(I16="Y",1,IF(I16="T",0,"Isi Dulu"))))</f>
        <v>Isi Tujuan</v>
      </c>
      <c r="K16" s="590" t="s">
        <v>26</v>
      </c>
      <c r="L16" s="591" t="str">
        <f>IF($D$16="Y/T","Isi Tujuan",IF($E$16=0,0,IF(K16="Y",1,IF(K16="T",0,"Isi Dulu"))))</f>
        <v>Isi Tujuan</v>
      </c>
      <c r="M16" s="848" t="s">
        <v>26</v>
      </c>
      <c r="N16" s="851" t="str">
        <f>IF(M16="Y",1,IF(M16="T",0,IF(M16="Y/T","Belum diisi","Error")))</f>
        <v>Belum diisi</v>
      </c>
    </row>
    <row r="17" spans="2:14" ht="15.75">
      <c r="B17" s="837"/>
      <c r="C17" s="840"/>
      <c r="D17" s="858"/>
      <c r="E17" s="861"/>
      <c r="F17" s="549">
        <v>2</v>
      </c>
      <c r="G17" s="550"/>
      <c r="H17" s="598" t="str">
        <f t="shared" si="0"/>
        <v>Belum Diisi</v>
      </c>
      <c r="I17" s="592" t="s">
        <v>26</v>
      </c>
      <c r="J17" s="593" t="str">
        <f>IF($D$16="Y/T","Isi Tujuan",IF($E$16=0,0,IF(I17="Y",1,IF(I17="T",0,"Isi Dulu"))))</f>
        <v>Isi Tujuan</v>
      </c>
      <c r="K17" s="592" t="s">
        <v>26</v>
      </c>
      <c r="L17" s="593" t="str">
        <f>IF($D$16="Y/T","Isi Tujuan",IF($E$16=0,0,IF(K17="Y",1,IF(K17="T",0,"Isi Dulu"))))</f>
        <v>Isi Tujuan</v>
      </c>
      <c r="M17" s="849"/>
      <c r="N17" s="852"/>
    </row>
    <row r="18" spans="2:14" ht="15.75">
      <c r="B18" s="837"/>
      <c r="C18" s="840"/>
      <c r="D18" s="858"/>
      <c r="E18" s="861"/>
      <c r="F18" s="549">
        <v>3</v>
      </c>
      <c r="G18" s="550"/>
      <c r="H18" s="598" t="str">
        <f t="shared" si="0"/>
        <v>Belum Diisi</v>
      </c>
      <c r="I18" s="592" t="s">
        <v>26</v>
      </c>
      <c r="J18" s="593" t="str">
        <f>IF($D$16="Y/T","Isi Tujuan",IF($E$16=0,0,IF(I18="Y",1,IF(I18="T",0,"Isi Dulu"))))</f>
        <v>Isi Tujuan</v>
      </c>
      <c r="K18" s="592" t="s">
        <v>26</v>
      </c>
      <c r="L18" s="593" t="str">
        <f>IF($D$16="Y/T","Isi Tujuan",IF($E$16=0,0,IF(K18="Y",1,IF(K18="T",0,"Isi Dulu"))))</f>
        <v>Isi Tujuan</v>
      </c>
      <c r="M18" s="849"/>
      <c r="N18" s="852"/>
    </row>
    <row r="19" spans="2:14" ht="15.75">
      <c r="B19" s="837"/>
      <c r="C19" s="840"/>
      <c r="D19" s="858"/>
      <c r="E19" s="861"/>
      <c r="F19" s="549">
        <v>4</v>
      </c>
      <c r="G19" s="550"/>
      <c r="H19" s="598" t="str">
        <f t="shared" si="0"/>
        <v>Belum Diisi</v>
      </c>
      <c r="I19" s="592" t="s">
        <v>26</v>
      </c>
      <c r="J19" s="593" t="str">
        <f>IF($D$16="Y/T","Isi Tujuan",IF($E$16=0,0,IF(I19="Y",1,IF(I19="T",0,"Isi Dulu"))))</f>
        <v>Isi Tujuan</v>
      </c>
      <c r="K19" s="592" t="s">
        <v>26</v>
      </c>
      <c r="L19" s="593" t="str">
        <f>IF($D$16="Y/T","Isi Tujuan",IF($E$16=0,0,IF(K19="Y",1,IF(K19="T",0,"Isi Dulu"))))</f>
        <v>Isi Tujuan</v>
      </c>
      <c r="M19" s="849"/>
      <c r="N19" s="852"/>
    </row>
    <row r="20" spans="2:14" ht="15.75">
      <c r="B20" s="838"/>
      <c r="C20" s="841"/>
      <c r="D20" s="859"/>
      <c r="E20" s="862"/>
      <c r="F20" s="569">
        <v>5</v>
      </c>
      <c r="G20" s="570"/>
      <c r="H20" s="599" t="str">
        <f t="shared" si="0"/>
        <v>Belum Diisi</v>
      </c>
      <c r="I20" s="595" t="s">
        <v>26</v>
      </c>
      <c r="J20" s="596" t="str">
        <f>IF($D$16="Y/T","Isi Tujuan",IF($E$16=0,0,IF(I20="Y",1,IF(I20="T",0,"Isi Dulu"))))</f>
        <v>Isi Tujuan</v>
      </c>
      <c r="K20" s="595" t="s">
        <v>26</v>
      </c>
      <c r="L20" s="596" t="str">
        <f>IF($D$16="Y/T","Isi Tujuan",IF($E$16=0,0,IF(K20="Y",1,IF(K20="T",0,"Isi Dulu"))))</f>
        <v>Isi Tujuan</v>
      </c>
      <c r="M20" s="850"/>
      <c r="N20" s="853"/>
    </row>
    <row r="21" spans="2:14" ht="15.75">
      <c r="B21" s="836">
        <v>4</v>
      </c>
      <c r="C21" s="839"/>
      <c r="D21" s="857" t="s">
        <v>26</v>
      </c>
      <c r="E21" s="860" t="str">
        <f>IF(D21="Y",1,IF(D21="T",0,IF(D21="Y/T","Belum diisi","Error")))</f>
        <v>Belum diisi</v>
      </c>
      <c r="F21" s="528">
        <v>1</v>
      </c>
      <c r="G21" s="529"/>
      <c r="H21" s="600" t="str">
        <f t="shared" si="0"/>
        <v>Belum Diisi</v>
      </c>
      <c r="I21" s="590" t="s">
        <v>26</v>
      </c>
      <c r="J21" s="591" t="str">
        <f>IF($D$21="Y/T","Isi Tujuan",IF($E$21=0,0,IF(I21="Y",1,IF(I21="T",0,"Isi Dulu"))))</f>
        <v>Isi Tujuan</v>
      </c>
      <c r="K21" s="590" t="s">
        <v>26</v>
      </c>
      <c r="L21" s="591" t="str">
        <f>IF($D$21="Y/T","Isi Tujuan",IF($E$21=0,0,IF(K21="Y",1,IF(K21="T",0,"Isi Dulu"))))</f>
        <v>Isi Tujuan</v>
      </c>
      <c r="M21" s="848" t="s">
        <v>26</v>
      </c>
      <c r="N21" s="851" t="str">
        <f>IF(M21="Y",1,IF(M21="T",0,IF(M21="Y/T","Belum diisi","Error")))</f>
        <v>Belum diisi</v>
      </c>
    </row>
    <row r="22" spans="2:14" ht="15.75">
      <c r="B22" s="837"/>
      <c r="C22" s="840"/>
      <c r="D22" s="858"/>
      <c r="E22" s="861"/>
      <c r="F22" s="549">
        <v>2</v>
      </c>
      <c r="G22" s="550"/>
      <c r="H22" s="598" t="str">
        <f t="shared" si="0"/>
        <v>Belum Diisi</v>
      </c>
      <c r="I22" s="592" t="s">
        <v>26</v>
      </c>
      <c r="J22" s="593" t="str">
        <f>IF($D$21="Y/T","Isi Tujuan",IF($E$21=0,0,IF(I22="Y",1,IF(I22="T",0,"Isi Dulu"))))</f>
        <v>Isi Tujuan</v>
      </c>
      <c r="K22" s="592" t="s">
        <v>26</v>
      </c>
      <c r="L22" s="593" t="str">
        <f>IF($D$21="Y/T","Isi Tujuan",IF($E$21=0,0,IF(K22="Y",1,IF(K22="T",0,"Isi Dulu"))))</f>
        <v>Isi Tujuan</v>
      </c>
      <c r="M22" s="849"/>
      <c r="N22" s="852"/>
    </row>
    <row r="23" spans="2:14" ht="15.75">
      <c r="B23" s="837"/>
      <c r="C23" s="840"/>
      <c r="D23" s="858"/>
      <c r="E23" s="861"/>
      <c r="F23" s="549">
        <v>3</v>
      </c>
      <c r="G23" s="550"/>
      <c r="H23" s="598" t="str">
        <f t="shared" si="0"/>
        <v>Belum Diisi</v>
      </c>
      <c r="I23" s="592" t="s">
        <v>26</v>
      </c>
      <c r="J23" s="593" t="str">
        <f>IF($D$21="Y/T","Isi Tujuan",IF($E$21=0,0,IF(I23="Y",1,IF(I23="T",0,"Isi Dulu"))))</f>
        <v>Isi Tujuan</v>
      </c>
      <c r="K23" s="592" t="s">
        <v>26</v>
      </c>
      <c r="L23" s="593" t="str">
        <f>IF($D$21="Y/T","Isi Tujuan",IF($E$21=0,0,IF(K23="Y",1,IF(K23="T",0,"Isi Dulu"))))</f>
        <v>Isi Tujuan</v>
      </c>
      <c r="M23" s="849"/>
      <c r="N23" s="852"/>
    </row>
    <row r="24" spans="2:14" ht="15.75">
      <c r="B24" s="837"/>
      <c r="C24" s="840"/>
      <c r="D24" s="858"/>
      <c r="E24" s="861"/>
      <c r="F24" s="549">
        <v>4</v>
      </c>
      <c r="G24" s="550"/>
      <c r="H24" s="598" t="str">
        <f t="shared" si="0"/>
        <v>Belum Diisi</v>
      </c>
      <c r="I24" s="592" t="s">
        <v>26</v>
      </c>
      <c r="J24" s="593" t="str">
        <f>IF($D$21="Y/T","Isi Tujuan",IF($E$21=0,0,IF(I24="Y",1,IF(I24="T",0,"Isi Dulu"))))</f>
        <v>Isi Tujuan</v>
      </c>
      <c r="K24" s="592" t="s">
        <v>26</v>
      </c>
      <c r="L24" s="593" t="str">
        <f>IF($D$21="Y/T","Isi Tujuan",IF($E$21=0,0,IF(K24="Y",1,IF(K24="T",0,"Isi Dulu"))))</f>
        <v>Isi Tujuan</v>
      </c>
      <c r="M24" s="849"/>
      <c r="N24" s="852"/>
    </row>
    <row r="25" spans="2:14" ht="15.75">
      <c r="B25" s="838"/>
      <c r="C25" s="841"/>
      <c r="D25" s="859"/>
      <c r="E25" s="862"/>
      <c r="F25" s="569">
        <v>5</v>
      </c>
      <c r="G25" s="570"/>
      <c r="H25" s="599" t="str">
        <f t="shared" si="0"/>
        <v>Belum Diisi</v>
      </c>
      <c r="I25" s="595" t="s">
        <v>26</v>
      </c>
      <c r="J25" s="596" t="str">
        <f>IF($D$21="Y/T","Isi Tujuan",IF($E$21=0,0,IF(I25="Y",1,IF(I25="T",0,"Isi Dulu"))))</f>
        <v>Isi Tujuan</v>
      </c>
      <c r="K25" s="595" t="s">
        <v>26</v>
      </c>
      <c r="L25" s="596" t="str">
        <f>IF($D$21="Y/T","Isi Tujuan",IF($E$21=0,0,IF(K25="Y",1,IF(K25="T",0,"Isi Dulu"))))</f>
        <v>Isi Tujuan</v>
      </c>
      <c r="M25" s="850"/>
      <c r="N25" s="853"/>
    </row>
    <row r="26" spans="2:14" ht="15.75">
      <c r="B26" s="836">
        <v>5</v>
      </c>
      <c r="C26" s="839"/>
      <c r="D26" s="857" t="s">
        <v>26</v>
      </c>
      <c r="E26" s="860" t="str">
        <f>IF(D26="Y",1,IF(D26="T",0,IF(D26="Y/T","Belum diisi","Error")))</f>
        <v>Belum diisi</v>
      </c>
      <c r="F26" s="528">
        <v>1</v>
      </c>
      <c r="G26" s="529"/>
      <c r="H26" s="600" t="str">
        <f t="shared" si="0"/>
        <v>Belum Diisi</v>
      </c>
      <c r="I26" s="590" t="s">
        <v>26</v>
      </c>
      <c r="J26" s="591" t="str">
        <f>IF($D$26="Y/T","Isi Tujuan",IF($E$26=0,0,IF(I26="Y",1,IF(I26="T",0,"Isi Dulu"))))</f>
        <v>Isi Tujuan</v>
      </c>
      <c r="K26" s="590" t="s">
        <v>26</v>
      </c>
      <c r="L26" s="591" t="str">
        <f>IF($D$26="Y/T","Isi Tujuan",IF($E$26=0,0,IF(K26="Y",1,IF(K26="T",0,"Isi Dulu"))))</f>
        <v>Isi Tujuan</v>
      </c>
      <c r="M26" s="848" t="s">
        <v>26</v>
      </c>
      <c r="N26" s="851" t="str">
        <f>IF(M26="Y",1,IF(M26="T",0,IF(M26="Y/T","Belum diisi","Error")))</f>
        <v>Belum diisi</v>
      </c>
    </row>
    <row r="27" spans="2:14" ht="15.75">
      <c r="B27" s="837"/>
      <c r="C27" s="840"/>
      <c r="D27" s="858"/>
      <c r="E27" s="861"/>
      <c r="F27" s="549">
        <v>2</v>
      </c>
      <c r="G27" s="550"/>
      <c r="H27" s="598" t="str">
        <f t="shared" si="0"/>
        <v>Belum Diisi</v>
      </c>
      <c r="I27" s="592" t="s">
        <v>26</v>
      </c>
      <c r="J27" s="593" t="str">
        <f>IF($D$26="Y/T","Isi Tujuan",IF($E$26=0,0,IF(I27="Y",1,IF(I27="T",0,"Isi Dulu"))))</f>
        <v>Isi Tujuan</v>
      </c>
      <c r="K27" s="592" t="s">
        <v>26</v>
      </c>
      <c r="L27" s="593" t="str">
        <f>IF($D$26="Y/T","Isi Tujuan",IF($E$26=0,0,IF(K27="Y",1,IF(K27="T",0,"Isi Dulu"))))</f>
        <v>Isi Tujuan</v>
      </c>
      <c r="M27" s="849"/>
      <c r="N27" s="852"/>
    </row>
    <row r="28" spans="2:14" ht="15.75">
      <c r="B28" s="837"/>
      <c r="C28" s="840"/>
      <c r="D28" s="858"/>
      <c r="E28" s="861"/>
      <c r="F28" s="549">
        <v>3</v>
      </c>
      <c r="G28" s="550"/>
      <c r="H28" s="598" t="str">
        <f t="shared" si="0"/>
        <v>Belum Diisi</v>
      </c>
      <c r="I28" s="592" t="s">
        <v>26</v>
      </c>
      <c r="J28" s="593" t="str">
        <f>IF($D$26="Y/T","Isi Tujuan",IF($E$26=0,0,IF(I28="Y",1,IF(I28="T",0,"Isi Dulu"))))</f>
        <v>Isi Tujuan</v>
      </c>
      <c r="K28" s="592" t="s">
        <v>26</v>
      </c>
      <c r="L28" s="593" t="str">
        <f>IF($D$26="Y/T","Isi Tujuan",IF($E$26=0,0,IF(K28="Y",1,IF(K28="T",0,"Isi Dulu"))))</f>
        <v>Isi Tujuan</v>
      </c>
      <c r="M28" s="849"/>
      <c r="N28" s="852"/>
    </row>
    <row r="29" spans="2:14" ht="15.75">
      <c r="B29" s="837"/>
      <c r="C29" s="840"/>
      <c r="D29" s="858"/>
      <c r="E29" s="861"/>
      <c r="F29" s="549">
        <v>4</v>
      </c>
      <c r="G29" s="550"/>
      <c r="H29" s="598" t="str">
        <f t="shared" si="0"/>
        <v>Belum Diisi</v>
      </c>
      <c r="I29" s="592" t="s">
        <v>26</v>
      </c>
      <c r="J29" s="593" t="str">
        <f>IF($D$26="Y/T","Isi Tujuan",IF($E$26=0,0,IF(I29="Y",1,IF(I29="T",0,"Isi Dulu"))))</f>
        <v>Isi Tujuan</v>
      </c>
      <c r="K29" s="592" t="s">
        <v>26</v>
      </c>
      <c r="L29" s="593" t="str">
        <f>IF($D$26="Y/T","Isi Tujuan",IF($E$26=0,0,IF(K29="Y",1,IF(K29="T",0,"Isi Dulu"))))</f>
        <v>Isi Tujuan</v>
      </c>
      <c r="M29" s="849"/>
      <c r="N29" s="852"/>
    </row>
    <row r="30" spans="2:14" ht="15.75">
      <c r="B30" s="838"/>
      <c r="C30" s="841"/>
      <c r="D30" s="859"/>
      <c r="E30" s="862"/>
      <c r="F30" s="569">
        <v>5</v>
      </c>
      <c r="G30" s="570"/>
      <c r="H30" s="599" t="str">
        <f t="shared" si="0"/>
        <v>Belum Diisi</v>
      </c>
      <c r="I30" s="595" t="s">
        <v>26</v>
      </c>
      <c r="J30" s="596" t="str">
        <f>IF($D$26="Y/T","Isi Tujuan",IF($E$26=0,0,IF(I30="Y",1,IF(I30="T",0,"Isi Dulu"))))</f>
        <v>Isi Tujuan</v>
      </c>
      <c r="K30" s="595" t="s">
        <v>26</v>
      </c>
      <c r="L30" s="596" t="str">
        <f>IF($D$26="Y/T","Isi Tujuan",IF($E$26=0,0,IF(K30="Y",1,IF(K30="T",0,"Isi Dulu"))))</f>
        <v>Isi Tujuan</v>
      </c>
      <c r="M30" s="850"/>
      <c r="N30" s="853"/>
    </row>
    <row r="31" spans="2:14" ht="15.75">
      <c r="B31" s="836">
        <v>6</v>
      </c>
      <c r="C31" s="839"/>
      <c r="D31" s="857" t="s">
        <v>26</v>
      </c>
      <c r="E31" s="860" t="str">
        <f>IF(D31="Y",1,IF(D31="T",0,IF(D31="Y/T","Belum diisi","Error")))</f>
        <v>Belum diisi</v>
      </c>
      <c r="F31" s="528">
        <v>1</v>
      </c>
      <c r="G31" s="529"/>
      <c r="H31" s="600" t="str">
        <f t="shared" si="0"/>
        <v>Belum Diisi</v>
      </c>
      <c r="I31" s="590" t="s">
        <v>26</v>
      </c>
      <c r="J31" s="591" t="str">
        <f>IF($D$31="Y/T","Isi Tujuan",IF($E$31=0,0,IF(I31="Y",1,IF(I31="T",0,"Isi Dulu"))))</f>
        <v>Isi Tujuan</v>
      </c>
      <c r="K31" s="590" t="s">
        <v>26</v>
      </c>
      <c r="L31" s="591" t="str">
        <f>IF($D$31="Y/T","Isi Tujuan",IF($E$31=0,0,IF(K31="Y",1,IF(K31="T",0,"Isi Dulu"))))</f>
        <v>Isi Tujuan</v>
      </c>
      <c r="M31" s="848" t="s">
        <v>26</v>
      </c>
      <c r="N31" s="851" t="str">
        <f>IF(M31="Y",1,IF(M31="T",0,IF(M31="Y/T","Belum diisi","Error")))</f>
        <v>Belum diisi</v>
      </c>
    </row>
    <row r="32" spans="2:14" ht="15.75">
      <c r="B32" s="837"/>
      <c r="C32" s="840"/>
      <c r="D32" s="858"/>
      <c r="E32" s="861"/>
      <c r="F32" s="549">
        <v>2</v>
      </c>
      <c r="G32" s="550"/>
      <c r="H32" s="598" t="str">
        <f t="shared" si="0"/>
        <v>Belum Diisi</v>
      </c>
      <c r="I32" s="592" t="s">
        <v>26</v>
      </c>
      <c r="J32" s="593" t="str">
        <f>IF($D$31="Y/T","Isi Tujuan",IF($E$31=0,0,IF(I32="Y",1,IF(I32="T",0,"Isi Dulu"))))</f>
        <v>Isi Tujuan</v>
      </c>
      <c r="K32" s="592" t="s">
        <v>26</v>
      </c>
      <c r="L32" s="593" t="str">
        <f>IF($D$31="Y/T","Isi Tujuan",IF($E$31=0,0,IF(K32="Y",1,IF(K32="T",0,"Isi Dulu"))))</f>
        <v>Isi Tujuan</v>
      </c>
      <c r="M32" s="849"/>
      <c r="N32" s="852"/>
    </row>
    <row r="33" spans="2:14" ht="15.75">
      <c r="B33" s="837"/>
      <c r="C33" s="840"/>
      <c r="D33" s="858"/>
      <c r="E33" s="861"/>
      <c r="F33" s="549">
        <v>3</v>
      </c>
      <c r="G33" s="550"/>
      <c r="H33" s="598" t="str">
        <f t="shared" si="0"/>
        <v>Belum Diisi</v>
      </c>
      <c r="I33" s="592" t="s">
        <v>26</v>
      </c>
      <c r="J33" s="593" t="str">
        <f>IF($D$31="Y/T","Isi Tujuan",IF($E$31=0,0,IF(I33="Y",1,IF(I33="T",0,"Isi Dulu"))))</f>
        <v>Isi Tujuan</v>
      </c>
      <c r="K33" s="592" t="s">
        <v>26</v>
      </c>
      <c r="L33" s="593" t="str">
        <f>IF($D$31="Y/T","Isi Tujuan",IF($E$31=0,0,IF(K33="Y",1,IF(K33="T",0,"Isi Dulu"))))</f>
        <v>Isi Tujuan</v>
      </c>
      <c r="M33" s="849"/>
      <c r="N33" s="852"/>
    </row>
    <row r="34" spans="2:14" ht="15.75">
      <c r="B34" s="837"/>
      <c r="C34" s="840"/>
      <c r="D34" s="858"/>
      <c r="E34" s="861"/>
      <c r="F34" s="549">
        <v>4</v>
      </c>
      <c r="G34" s="550"/>
      <c r="H34" s="598" t="str">
        <f t="shared" si="0"/>
        <v>Belum Diisi</v>
      </c>
      <c r="I34" s="592" t="s">
        <v>26</v>
      </c>
      <c r="J34" s="593" t="str">
        <f>IF($D$31="Y/T","Isi Tujuan",IF($E$31=0,0,IF(I34="Y",1,IF(I34="T",0,"Isi Dulu"))))</f>
        <v>Isi Tujuan</v>
      </c>
      <c r="K34" s="592" t="s">
        <v>26</v>
      </c>
      <c r="L34" s="593" t="str">
        <f>IF($D$31="Y/T","Isi Tujuan",IF($E$31=0,0,IF(K34="Y",1,IF(K34="T",0,"Isi Dulu"))))</f>
        <v>Isi Tujuan</v>
      </c>
      <c r="M34" s="849"/>
      <c r="N34" s="852"/>
    </row>
    <row r="35" spans="2:14" ht="15.75">
      <c r="B35" s="838"/>
      <c r="C35" s="841"/>
      <c r="D35" s="859"/>
      <c r="E35" s="862"/>
      <c r="F35" s="569">
        <v>5</v>
      </c>
      <c r="G35" s="570"/>
      <c r="H35" s="599" t="str">
        <f t="shared" si="0"/>
        <v>Belum Diisi</v>
      </c>
      <c r="I35" s="595" t="s">
        <v>26</v>
      </c>
      <c r="J35" s="596" t="str">
        <f>IF($D$31="Y/T","Isi Tujuan",IF($E$31=0,0,IF(I35="Y",1,IF(I35="T",0,"Isi Dulu"))))</f>
        <v>Isi Tujuan</v>
      </c>
      <c r="K35" s="595" t="s">
        <v>26</v>
      </c>
      <c r="L35" s="596" t="str">
        <f>IF($D$31="Y/T","Isi Tujuan",IF($E$31=0,0,IF(K35="Y",1,IF(K35="T",0,"Isi Dulu"))))</f>
        <v>Isi Tujuan</v>
      </c>
      <c r="M35" s="850"/>
      <c r="N35" s="853"/>
    </row>
    <row r="36" spans="2:14" ht="15.75">
      <c r="B36" s="836">
        <v>7</v>
      </c>
      <c r="C36" s="839"/>
      <c r="D36" s="857" t="s">
        <v>26</v>
      </c>
      <c r="E36" s="860" t="str">
        <f>IF(D36="Y",1,IF(D36="T",0,IF(D36="Y/T","Belum diisi","Error")))</f>
        <v>Belum diisi</v>
      </c>
      <c r="F36" s="528">
        <v>1</v>
      </c>
      <c r="G36" s="529"/>
      <c r="H36" s="600" t="str">
        <f t="shared" si="0"/>
        <v>Belum Diisi</v>
      </c>
      <c r="I36" s="590" t="s">
        <v>26</v>
      </c>
      <c r="J36" s="591" t="str">
        <f>IF($D$36="Y/T","Isi Tujuan",IF($E$36=0,0,IF(I36="Y",1,IF(I36="T",0,"Isi Dulu"))))</f>
        <v>Isi Tujuan</v>
      </c>
      <c r="K36" s="590" t="s">
        <v>26</v>
      </c>
      <c r="L36" s="591" t="str">
        <f>IF($D$36="Y/T","Isi Tujuan",IF($E$36=0,0,IF(K36="Y",1,IF(K36="T",0,"Isi Dulu"))))</f>
        <v>Isi Tujuan</v>
      </c>
      <c r="M36" s="848" t="s">
        <v>26</v>
      </c>
      <c r="N36" s="851" t="str">
        <f>IF(M36="Y",1,IF(M36="T",0,IF(M36="Y/T","Belum diisi","Error")))</f>
        <v>Belum diisi</v>
      </c>
    </row>
    <row r="37" spans="2:14" ht="15.75">
      <c r="B37" s="837"/>
      <c r="C37" s="840"/>
      <c r="D37" s="858"/>
      <c r="E37" s="861"/>
      <c r="F37" s="549">
        <v>2</v>
      </c>
      <c r="G37" s="550"/>
      <c r="H37" s="598" t="str">
        <f t="shared" si="0"/>
        <v>Belum Diisi</v>
      </c>
      <c r="I37" s="592" t="s">
        <v>26</v>
      </c>
      <c r="J37" s="593" t="str">
        <f>IF($D$36="Y/T","Isi Tujuan",IF($E$36=0,0,IF(I37="Y",1,IF(I37="T",0,"Isi Dulu"))))</f>
        <v>Isi Tujuan</v>
      </c>
      <c r="K37" s="592" t="s">
        <v>26</v>
      </c>
      <c r="L37" s="593" t="str">
        <f>IF($D$36="Y/T","Isi Tujuan",IF($E$36=0,0,IF(K37="Y",1,IF(K37="T",0,"Isi Dulu"))))</f>
        <v>Isi Tujuan</v>
      </c>
      <c r="M37" s="849"/>
      <c r="N37" s="852"/>
    </row>
    <row r="38" spans="2:14" ht="15.75">
      <c r="B38" s="837"/>
      <c r="C38" s="840"/>
      <c r="D38" s="858"/>
      <c r="E38" s="861"/>
      <c r="F38" s="549">
        <v>3</v>
      </c>
      <c r="G38" s="550"/>
      <c r="H38" s="598" t="str">
        <f t="shared" si="0"/>
        <v>Belum Diisi</v>
      </c>
      <c r="I38" s="592" t="s">
        <v>26</v>
      </c>
      <c r="J38" s="593" t="str">
        <f>IF($D$36="Y/T","Isi Tujuan",IF($E$36=0,0,IF(I38="Y",1,IF(I38="T",0,"Isi Dulu"))))</f>
        <v>Isi Tujuan</v>
      </c>
      <c r="K38" s="592" t="s">
        <v>26</v>
      </c>
      <c r="L38" s="593" t="str">
        <f>IF($D$36="Y/T","Isi Tujuan",IF($E$36=0,0,IF(K38="Y",1,IF(K38="T",0,"Isi Dulu"))))</f>
        <v>Isi Tujuan</v>
      </c>
      <c r="M38" s="849"/>
      <c r="N38" s="852"/>
    </row>
    <row r="39" spans="2:14" ht="15.75">
      <c r="B39" s="837"/>
      <c r="C39" s="840"/>
      <c r="D39" s="858"/>
      <c r="E39" s="861"/>
      <c r="F39" s="549">
        <v>4</v>
      </c>
      <c r="G39" s="550"/>
      <c r="H39" s="598" t="str">
        <f t="shared" si="0"/>
        <v>Belum Diisi</v>
      </c>
      <c r="I39" s="592" t="s">
        <v>26</v>
      </c>
      <c r="J39" s="593" t="str">
        <f>IF($D$36="Y/T","Isi Tujuan",IF($E$36=0,0,IF(I39="Y",1,IF(I39="T",0,"Isi Dulu"))))</f>
        <v>Isi Tujuan</v>
      </c>
      <c r="K39" s="592" t="s">
        <v>26</v>
      </c>
      <c r="L39" s="593" t="str">
        <f>IF($D$36="Y/T","Isi Tujuan",IF($E$36=0,0,IF(K39="Y",1,IF(K39="T",0,"Isi Dulu"))))</f>
        <v>Isi Tujuan</v>
      </c>
      <c r="M39" s="849"/>
      <c r="N39" s="852"/>
    </row>
    <row r="40" spans="2:14" ht="15.75">
      <c r="B40" s="838"/>
      <c r="C40" s="841"/>
      <c r="D40" s="859"/>
      <c r="E40" s="862"/>
      <c r="F40" s="569">
        <v>5</v>
      </c>
      <c r="G40" s="570"/>
      <c r="H40" s="599" t="str">
        <f t="shared" si="0"/>
        <v>Belum Diisi</v>
      </c>
      <c r="I40" s="595" t="s">
        <v>26</v>
      </c>
      <c r="J40" s="596" t="str">
        <f>IF($D$36="Y/T","Isi Tujuan",IF($E$36=0,0,IF(I40="Y",1,IF(I40="T",0,"Isi Dulu"))))</f>
        <v>Isi Tujuan</v>
      </c>
      <c r="K40" s="595" t="s">
        <v>26</v>
      </c>
      <c r="L40" s="596" t="str">
        <f>IF($D$36="Y/T","Isi Tujuan",IF($E$36=0,0,IF(K40="Y",1,IF(K40="T",0,"Isi Dulu"))))</f>
        <v>Isi Tujuan</v>
      </c>
      <c r="M40" s="850"/>
      <c r="N40" s="853"/>
    </row>
    <row r="41" spans="2:14" ht="15.75">
      <c r="B41" s="836">
        <v>8</v>
      </c>
      <c r="C41" s="839"/>
      <c r="D41" s="857" t="s">
        <v>26</v>
      </c>
      <c r="E41" s="860" t="str">
        <f>IF(D41="Y",1,IF(D41="T",0,IF(D41="Y/T","Belum diisi","Error")))</f>
        <v>Belum diisi</v>
      </c>
      <c r="F41" s="528">
        <v>1</v>
      </c>
      <c r="G41" s="529"/>
      <c r="H41" s="600" t="str">
        <f t="shared" si="0"/>
        <v>Belum Diisi</v>
      </c>
      <c r="I41" s="590" t="s">
        <v>26</v>
      </c>
      <c r="J41" s="591" t="str">
        <f>IF($D$41="Y/T","Isi Tujuan",IF($E$41=0,0,IF(I41="Y",1,IF(I41="T",0,"Isi Dulu"))))</f>
        <v>Isi Tujuan</v>
      </c>
      <c r="K41" s="590" t="s">
        <v>26</v>
      </c>
      <c r="L41" s="591" t="str">
        <f>IF($D$41="Y/T","Isi Tujuan",IF($E$41=0,0,IF(K41="Y",1,IF(K41="T",0,"Isi Dulu"))))</f>
        <v>Isi Tujuan</v>
      </c>
      <c r="M41" s="848" t="s">
        <v>26</v>
      </c>
      <c r="N41" s="851" t="str">
        <f>IF(M41="Y",1,IF(M41="T",0,IF(M41="Y/T","Belum diisi","Error")))</f>
        <v>Belum diisi</v>
      </c>
    </row>
    <row r="42" spans="2:14" ht="15.75">
      <c r="B42" s="837"/>
      <c r="C42" s="840"/>
      <c r="D42" s="858"/>
      <c r="E42" s="861"/>
      <c r="F42" s="549">
        <v>2</v>
      </c>
      <c r="G42" s="550"/>
      <c r="H42" s="598" t="str">
        <f t="shared" si="0"/>
        <v>Belum Diisi</v>
      </c>
      <c r="I42" s="592" t="s">
        <v>26</v>
      </c>
      <c r="J42" s="593" t="str">
        <f>IF($D$41="Y/T","Isi Tujuan",IF($E$41=0,0,IF(I42="Y",1,IF(I42="T",0,"Isi Dulu"))))</f>
        <v>Isi Tujuan</v>
      </c>
      <c r="K42" s="592" t="s">
        <v>26</v>
      </c>
      <c r="L42" s="593" t="str">
        <f>IF($D$41="Y/T","Isi Tujuan",IF($E$41=0,0,IF(K42="Y",1,IF(K42="T",0,"Isi Dulu"))))</f>
        <v>Isi Tujuan</v>
      </c>
      <c r="M42" s="849"/>
      <c r="N42" s="852"/>
    </row>
    <row r="43" spans="2:14" ht="15.75">
      <c r="B43" s="837"/>
      <c r="C43" s="840"/>
      <c r="D43" s="858"/>
      <c r="E43" s="861"/>
      <c r="F43" s="549">
        <v>3</v>
      </c>
      <c r="G43" s="550"/>
      <c r="H43" s="598" t="str">
        <f t="shared" si="0"/>
        <v>Belum Diisi</v>
      </c>
      <c r="I43" s="592" t="s">
        <v>26</v>
      </c>
      <c r="J43" s="593" t="str">
        <f>IF($D$41="Y/T","Isi Tujuan",IF($E$41=0,0,IF(I43="Y",1,IF(I43="T",0,"Isi Dulu"))))</f>
        <v>Isi Tujuan</v>
      </c>
      <c r="K43" s="592" t="s">
        <v>26</v>
      </c>
      <c r="L43" s="593" t="str">
        <f>IF($D$41="Y/T","Isi Tujuan",IF($E$41=0,0,IF(K43="Y",1,IF(K43="T",0,"Isi Dulu"))))</f>
        <v>Isi Tujuan</v>
      </c>
      <c r="M43" s="849"/>
      <c r="N43" s="852"/>
    </row>
    <row r="44" spans="2:14" ht="15.75">
      <c r="B44" s="837"/>
      <c r="C44" s="840"/>
      <c r="D44" s="858"/>
      <c r="E44" s="861"/>
      <c r="F44" s="549">
        <v>4</v>
      </c>
      <c r="G44" s="550"/>
      <c r="H44" s="598" t="str">
        <f t="shared" si="0"/>
        <v>Belum Diisi</v>
      </c>
      <c r="I44" s="592" t="s">
        <v>26</v>
      </c>
      <c r="J44" s="593" t="str">
        <f>IF($D$41="Y/T","Isi Tujuan",IF($E$41=0,0,IF(I44="Y",1,IF(I44="T",0,"Isi Dulu"))))</f>
        <v>Isi Tujuan</v>
      </c>
      <c r="K44" s="592" t="s">
        <v>26</v>
      </c>
      <c r="L44" s="593" t="str">
        <f>IF($D$41="Y/T","Isi Tujuan",IF($E$41=0,0,IF(K44="Y",1,IF(K44="T",0,"Isi Dulu"))))</f>
        <v>Isi Tujuan</v>
      </c>
      <c r="M44" s="849"/>
      <c r="N44" s="852"/>
    </row>
    <row r="45" spans="2:14" ht="15.75">
      <c r="B45" s="838"/>
      <c r="C45" s="841"/>
      <c r="D45" s="859"/>
      <c r="E45" s="862"/>
      <c r="F45" s="569">
        <v>5</v>
      </c>
      <c r="G45" s="570"/>
      <c r="H45" s="599" t="str">
        <f t="shared" si="0"/>
        <v>Belum Diisi</v>
      </c>
      <c r="I45" s="595" t="s">
        <v>26</v>
      </c>
      <c r="J45" s="596" t="str">
        <f>IF($D$41="Y/T","Isi Tujuan",IF($E$41=0,0,IF(I45="Y",1,IF(I45="T",0,"Isi Dulu"))))</f>
        <v>Isi Tujuan</v>
      </c>
      <c r="K45" s="595" t="s">
        <v>26</v>
      </c>
      <c r="L45" s="596" t="str">
        <f>IF($D$41="Y/T","Isi Tujuan",IF($E$41=0,0,IF(K45="Y",1,IF(K45="T",0,"Isi Dulu"))))</f>
        <v>Isi Tujuan</v>
      </c>
      <c r="M45" s="850"/>
      <c r="N45" s="853"/>
    </row>
    <row r="46" spans="2:14" ht="15.75">
      <c r="B46" s="836">
        <v>9</v>
      </c>
      <c r="C46" s="839"/>
      <c r="D46" s="857" t="s">
        <v>26</v>
      </c>
      <c r="E46" s="860" t="str">
        <f>IF(D46="Y",1,IF(D46="T",0,IF(D46="Y/T","Belum diisi","Error")))</f>
        <v>Belum diisi</v>
      </c>
      <c r="F46" s="528">
        <v>1</v>
      </c>
      <c r="G46" s="529"/>
      <c r="H46" s="600" t="str">
        <f t="shared" si="0"/>
        <v>Belum Diisi</v>
      </c>
      <c r="I46" s="590" t="s">
        <v>26</v>
      </c>
      <c r="J46" s="591" t="str">
        <f>IF($D$46="Y/T","Isi Tujuan",IF($E$46=0,0,IF(I46="Y",1,IF(I46="T",0,"Isi Dulu"))))</f>
        <v>Isi Tujuan</v>
      </c>
      <c r="K46" s="590" t="s">
        <v>26</v>
      </c>
      <c r="L46" s="591" t="str">
        <f>IF($D$46="Y/T","Isi Tujuan",IF($E$46=0,0,IF(K46="Y",1,IF(K46="T",0,"Isi Dulu"))))</f>
        <v>Isi Tujuan</v>
      </c>
      <c r="M46" s="848" t="s">
        <v>26</v>
      </c>
      <c r="N46" s="851" t="str">
        <f>IF(M46="Y",1,IF(M46="T",0,IF(M46="Y/T","Belum diisi","Error")))</f>
        <v>Belum diisi</v>
      </c>
    </row>
    <row r="47" spans="2:14" ht="15.75">
      <c r="B47" s="837"/>
      <c r="C47" s="840"/>
      <c r="D47" s="858"/>
      <c r="E47" s="861"/>
      <c r="F47" s="549">
        <v>2</v>
      </c>
      <c r="G47" s="550"/>
      <c r="H47" s="598" t="str">
        <f t="shared" si="0"/>
        <v>Belum Diisi</v>
      </c>
      <c r="I47" s="592" t="s">
        <v>26</v>
      </c>
      <c r="J47" s="593" t="str">
        <f>IF($D$46="Y/T","Isi Tujuan",IF($E$46=0,0,IF(I47="Y",1,IF(I47="T",0,"Isi Dulu"))))</f>
        <v>Isi Tujuan</v>
      </c>
      <c r="K47" s="592" t="s">
        <v>26</v>
      </c>
      <c r="L47" s="593" t="str">
        <f>IF($D$46="Y/T","Isi Tujuan",IF($E$46=0,0,IF(K47="Y",1,IF(K47="T",0,"Isi Dulu"))))</f>
        <v>Isi Tujuan</v>
      </c>
      <c r="M47" s="849"/>
      <c r="N47" s="852"/>
    </row>
    <row r="48" spans="2:14" ht="15.75">
      <c r="B48" s="837"/>
      <c r="C48" s="840"/>
      <c r="D48" s="858"/>
      <c r="E48" s="861"/>
      <c r="F48" s="549">
        <v>3</v>
      </c>
      <c r="G48" s="550"/>
      <c r="H48" s="598" t="str">
        <f t="shared" si="0"/>
        <v>Belum Diisi</v>
      </c>
      <c r="I48" s="592" t="s">
        <v>26</v>
      </c>
      <c r="J48" s="593" t="str">
        <f>IF($D$46="Y/T","Isi Tujuan",IF($E$46=0,0,IF(I48="Y",1,IF(I48="T",0,"Isi Dulu"))))</f>
        <v>Isi Tujuan</v>
      </c>
      <c r="K48" s="592" t="s">
        <v>26</v>
      </c>
      <c r="L48" s="593" t="str">
        <f>IF($D$46="Y/T","Isi Tujuan",IF($E$46=0,0,IF(K48="Y",1,IF(K48="T",0,"Isi Dulu"))))</f>
        <v>Isi Tujuan</v>
      </c>
      <c r="M48" s="849"/>
      <c r="N48" s="852"/>
    </row>
    <row r="49" spans="2:14" ht="15.75">
      <c r="B49" s="837"/>
      <c r="C49" s="840"/>
      <c r="D49" s="858"/>
      <c r="E49" s="861"/>
      <c r="F49" s="549">
        <v>4</v>
      </c>
      <c r="G49" s="550"/>
      <c r="H49" s="598" t="str">
        <f t="shared" si="0"/>
        <v>Belum Diisi</v>
      </c>
      <c r="I49" s="592" t="s">
        <v>26</v>
      </c>
      <c r="J49" s="593" t="str">
        <f>IF($D$46="Y/T","Isi Tujuan",IF($E$46=0,0,IF(I49="Y",1,IF(I49="T",0,"Isi Dulu"))))</f>
        <v>Isi Tujuan</v>
      </c>
      <c r="K49" s="592" t="s">
        <v>26</v>
      </c>
      <c r="L49" s="593" t="str">
        <f>IF($D$46="Y/T","Isi Tujuan",IF($E$46=0,0,IF(K49="Y",1,IF(K49="T",0,"Isi Dulu"))))</f>
        <v>Isi Tujuan</v>
      </c>
      <c r="M49" s="849"/>
      <c r="N49" s="852"/>
    </row>
    <row r="50" spans="2:14" ht="15.75">
      <c r="B50" s="838"/>
      <c r="C50" s="841"/>
      <c r="D50" s="859"/>
      <c r="E50" s="862"/>
      <c r="F50" s="569">
        <v>5</v>
      </c>
      <c r="G50" s="570"/>
      <c r="H50" s="599" t="str">
        <f t="shared" si="0"/>
        <v>Belum Diisi</v>
      </c>
      <c r="I50" s="595" t="s">
        <v>26</v>
      </c>
      <c r="J50" s="596" t="str">
        <f>IF($D$46="Y/T","Isi Tujuan",IF($E$46=0,0,IF(I50="Y",1,IF(I50="T",0,"Isi Dulu"))))</f>
        <v>Isi Tujuan</v>
      </c>
      <c r="K50" s="595" t="s">
        <v>26</v>
      </c>
      <c r="L50" s="596" t="str">
        <f>IF($D$46="Y/T","Isi Tujuan",IF($E$46=0,0,IF(K50="Y",1,IF(K50="T",0,"Isi Dulu"))))</f>
        <v>Isi Tujuan</v>
      </c>
      <c r="M50" s="850"/>
      <c r="N50" s="853"/>
    </row>
    <row r="51" spans="2:14" ht="15.75">
      <c r="B51" s="836">
        <v>10</v>
      </c>
      <c r="C51" s="839"/>
      <c r="D51" s="857" t="s">
        <v>26</v>
      </c>
      <c r="E51" s="860" t="str">
        <f>IF(D51="Y",1,IF(D51="T",0,IF(D51="Y/T","Belum diisi","Error")))</f>
        <v>Belum diisi</v>
      </c>
      <c r="F51" s="528">
        <v>1</v>
      </c>
      <c r="G51" s="529"/>
      <c r="H51" s="600" t="str">
        <f t="shared" si="0"/>
        <v>Belum Diisi</v>
      </c>
      <c r="I51" s="590" t="s">
        <v>26</v>
      </c>
      <c r="J51" s="591" t="str">
        <f>IF($D$51="Y/T","Isi Tujuan",IF($E$51=0,0,IF(I51="Y",1,IF(I51="T",0,"Isi Dulu"))))</f>
        <v>Isi Tujuan</v>
      </c>
      <c r="K51" s="590" t="s">
        <v>26</v>
      </c>
      <c r="L51" s="591" t="str">
        <f>IF($D$51="Y/T","Isi Tujuan",IF($E$51=0,0,IF(K51="Y",1,IF(K51="T",0,"Isi Dulu"))))</f>
        <v>Isi Tujuan</v>
      </c>
      <c r="M51" s="848" t="s">
        <v>26</v>
      </c>
      <c r="N51" s="851" t="str">
        <f>IF(M51="Y",1,IF(M51="T",0,IF(M51="Y/T","Belum diisi","Error")))</f>
        <v>Belum diisi</v>
      </c>
    </row>
    <row r="52" spans="2:14" ht="15.75">
      <c r="B52" s="837"/>
      <c r="C52" s="840"/>
      <c r="D52" s="858"/>
      <c r="E52" s="861"/>
      <c r="F52" s="549">
        <v>2</v>
      </c>
      <c r="G52" s="550"/>
      <c r="H52" s="598" t="str">
        <f t="shared" si="0"/>
        <v>Belum Diisi</v>
      </c>
      <c r="I52" s="592" t="s">
        <v>26</v>
      </c>
      <c r="J52" s="593" t="str">
        <f>IF($D$51="Y/T","Isi Tujuan",IF($E$51=0,0,IF(I52="Y",1,IF(I52="T",0,"Isi Dulu"))))</f>
        <v>Isi Tujuan</v>
      </c>
      <c r="K52" s="592" t="s">
        <v>26</v>
      </c>
      <c r="L52" s="593" t="str">
        <f>IF($D$51="Y/T","Isi Tujuan",IF($E$51=0,0,IF(K52="Y",1,IF(K52="T",0,"Isi Dulu"))))</f>
        <v>Isi Tujuan</v>
      </c>
      <c r="M52" s="849"/>
      <c r="N52" s="852"/>
    </row>
    <row r="53" spans="2:14" ht="15.75">
      <c r="B53" s="837"/>
      <c r="C53" s="840"/>
      <c r="D53" s="858"/>
      <c r="E53" s="861"/>
      <c r="F53" s="549">
        <v>3</v>
      </c>
      <c r="G53" s="550"/>
      <c r="H53" s="598" t="str">
        <f t="shared" si="0"/>
        <v>Belum Diisi</v>
      </c>
      <c r="I53" s="592" t="s">
        <v>26</v>
      </c>
      <c r="J53" s="593" t="str">
        <f>IF($D$51="Y/T","Isi Tujuan",IF($E$51=0,0,IF(I53="Y",1,IF(I53="T",0,"Isi Dulu"))))</f>
        <v>Isi Tujuan</v>
      </c>
      <c r="K53" s="592" t="s">
        <v>26</v>
      </c>
      <c r="L53" s="593" t="str">
        <f>IF($D$51="Y/T","Isi Tujuan",IF($E$51=0,0,IF(K53="Y",1,IF(K53="T",0,"Isi Dulu"))))</f>
        <v>Isi Tujuan</v>
      </c>
      <c r="M53" s="849"/>
      <c r="N53" s="852"/>
    </row>
    <row r="54" spans="2:14" ht="15.75">
      <c r="B54" s="837"/>
      <c r="C54" s="840"/>
      <c r="D54" s="858"/>
      <c r="E54" s="861"/>
      <c r="F54" s="549">
        <v>4</v>
      </c>
      <c r="G54" s="550"/>
      <c r="H54" s="598" t="str">
        <f t="shared" si="0"/>
        <v>Belum Diisi</v>
      </c>
      <c r="I54" s="592" t="s">
        <v>26</v>
      </c>
      <c r="J54" s="593" t="str">
        <f>IF($D$51="Y/T","Isi Tujuan",IF($E$51=0,0,IF(I54="Y",1,IF(I54="T",0,"Isi Dulu"))))</f>
        <v>Isi Tujuan</v>
      </c>
      <c r="K54" s="592" t="s">
        <v>26</v>
      </c>
      <c r="L54" s="593" t="str">
        <f>IF($D$51="Y/T","Isi Tujuan",IF($E$51=0,0,IF(K54="Y",1,IF(K54="T",0,"Isi Dulu"))))</f>
        <v>Isi Tujuan</v>
      </c>
      <c r="M54" s="849"/>
      <c r="N54" s="852"/>
    </row>
    <row r="55" spans="2:14" ht="15.75">
      <c r="B55" s="838"/>
      <c r="C55" s="841"/>
      <c r="D55" s="859"/>
      <c r="E55" s="862"/>
      <c r="F55" s="569">
        <v>5</v>
      </c>
      <c r="G55" s="570"/>
      <c r="H55" s="599" t="str">
        <f t="shared" si="0"/>
        <v>Belum Diisi</v>
      </c>
      <c r="I55" s="595" t="s">
        <v>26</v>
      </c>
      <c r="J55" s="596" t="str">
        <f>IF($D$51="Y/T","Isi Tujuan",IF($E$51=0,0,IF(I55="Y",1,IF(I55="T",0,"Isi Dulu"))))</f>
        <v>Isi Tujuan</v>
      </c>
      <c r="K55" s="595" t="s">
        <v>26</v>
      </c>
      <c r="L55" s="596" t="str">
        <f>IF($D$51="Y/T","Isi Tujuan",IF($E$51=0,0,IF(K55="Y",1,IF(K55="T",0,"Isi Dulu"))))</f>
        <v>Isi Tujuan</v>
      </c>
      <c r="M55" s="850"/>
      <c r="N55" s="853"/>
    </row>
    <row r="56" spans="2:14" ht="15.75">
      <c r="B56" s="836">
        <v>11</v>
      </c>
      <c r="C56" s="839"/>
      <c r="D56" s="857" t="s">
        <v>26</v>
      </c>
      <c r="E56" s="860" t="str">
        <f>IF(D56="Y",1,IF(D56="T",0,IF(D56="Y/T","Belum diisi","Error")))</f>
        <v>Belum diisi</v>
      </c>
      <c r="F56" s="528">
        <v>1</v>
      </c>
      <c r="G56" s="529"/>
      <c r="H56" s="600" t="str">
        <f t="shared" si="0"/>
        <v>Belum Diisi</v>
      </c>
      <c r="I56" s="590" t="s">
        <v>26</v>
      </c>
      <c r="J56" s="591" t="str">
        <f>IF($D$56="Y/T","Isi Tujuan",IF($E$56=0,0,IF(I56="Y",1,IF(I56="T",0,"Isi Dulu"))))</f>
        <v>Isi Tujuan</v>
      </c>
      <c r="K56" s="590" t="s">
        <v>26</v>
      </c>
      <c r="L56" s="591" t="str">
        <f>IF($D$56="Y/T","Isi Tujuan",IF($E$56=0,0,IF(K56="Y",1,IF(K56="T",0,"Isi Dulu"))))</f>
        <v>Isi Tujuan</v>
      </c>
      <c r="M56" s="848" t="s">
        <v>26</v>
      </c>
      <c r="N56" s="851" t="str">
        <f>IF(M56="Y",1,IF(M56="T",0,IF(M56="Y/T","Belum diisi","Error")))</f>
        <v>Belum diisi</v>
      </c>
    </row>
    <row r="57" spans="2:14" ht="15.75">
      <c r="B57" s="837"/>
      <c r="C57" s="840"/>
      <c r="D57" s="858"/>
      <c r="E57" s="861"/>
      <c r="F57" s="549">
        <v>2</v>
      </c>
      <c r="G57" s="550"/>
      <c r="H57" s="598" t="str">
        <f t="shared" si="0"/>
        <v>Belum Diisi</v>
      </c>
      <c r="I57" s="592" t="s">
        <v>26</v>
      </c>
      <c r="J57" s="593" t="str">
        <f>IF($D$56="Y/T","Isi Tujuan",IF($E$56=0,0,IF(I57="Y",1,IF(I57="T",0,"Isi Dulu"))))</f>
        <v>Isi Tujuan</v>
      </c>
      <c r="K57" s="592" t="s">
        <v>26</v>
      </c>
      <c r="L57" s="593" t="str">
        <f>IF($D$56="Y/T","Isi Tujuan",IF($E$56=0,0,IF(K57="Y",1,IF(K57="T",0,"Isi Dulu"))))</f>
        <v>Isi Tujuan</v>
      </c>
      <c r="M57" s="849"/>
      <c r="N57" s="852"/>
    </row>
    <row r="58" spans="2:14" ht="15.75">
      <c r="B58" s="837"/>
      <c r="C58" s="840"/>
      <c r="D58" s="858"/>
      <c r="E58" s="861"/>
      <c r="F58" s="549">
        <v>3</v>
      </c>
      <c r="G58" s="550"/>
      <c r="H58" s="598" t="str">
        <f t="shared" si="0"/>
        <v>Belum Diisi</v>
      </c>
      <c r="I58" s="592" t="s">
        <v>26</v>
      </c>
      <c r="J58" s="593" t="str">
        <f>IF($D$56="Y/T","Isi Tujuan",IF($E$56=0,0,IF(I58="Y",1,IF(I58="T",0,"Isi Dulu"))))</f>
        <v>Isi Tujuan</v>
      </c>
      <c r="K58" s="592" t="s">
        <v>26</v>
      </c>
      <c r="L58" s="593" t="str">
        <f>IF($D$56="Y/T","Isi Tujuan",IF($E$56=0,0,IF(K58="Y",1,IF(K58="T",0,"Isi Dulu"))))</f>
        <v>Isi Tujuan</v>
      </c>
      <c r="M58" s="849"/>
      <c r="N58" s="852"/>
    </row>
    <row r="59" spans="2:14" ht="15.75">
      <c r="B59" s="837"/>
      <c r="C59" s="840"/>
      <c r="D59" s="858"/>
      <c r="E59" s="861"/>
      <c r="F59" s="549">
        <v>4</v>
      </c>
      <c r="G59" s="550"/>
      <c r="H59" s="598" t="str">
        <f t="shared" si="0"/>
        <v>Belum Diisi</v>
      </c>
      <c r="I59" s="592" t="s">
        <v>26</v>
      </c>
      <c r="J59" s="593" t="str">
        <f>IF($D$56="Y/T","Isi Tujuan",IF($E$56=0,0,IF(I59="Y",1,IF(I59="T",0,"Isi Dulu"))))</f>
        <v>Isi Tujuan</v>
      </c>
      <c r="K59" s="592" t="s">
        <v>26</v>
      </c>
      <c r="L59" s="593" t="str">
        <f>IF($D$56="Y/T","Isi Tujuan",IF($E$56=0,0,IF(K59="Y",1,IF(K59="T",0,"Isi Dulu"))))</f>
        <v>Isi Tujuan</v>
      </c>
      <c r="M59" s="849"/>
      <c r="N59" s="852"/>
    </row>
    <row r="60" spans="2:14" ht="15.75">
      <c r="B60" s="838"/>
      <c r="C60" s="841"/>
      <c r="D60" s="859"/>
      <c r="E60" s="862"/>
      <c r="F60" s="569">
        <v>5</v>
      </c>
      <c r="G60" s="570"/>
      <c r="H60" s="599" t="str">
        <f t="shared" si="0"/>
        <v>Belum Diisi</v>
      </c>
      <c r="I60" s="595" t="s">
        <v>26</v>
      </c>
      <c r="J60" s="596" t="str">
        <f>IF($D$56="Y/T","Isi Tujuan",IF($E$56=0,0,IF(I60="Y",1,IF(I60="T",0,"Isi Dulu"))))</f>
        <v>Isi Tujuan</v>
      </c>
      <c r="K60" s="595" t="s">
        <v>26</v>
      </c>
      <c r="L60" s="596" t="str">
        <f>IF($D$56="Y/T","Isi Tujuan",IF($E$56=0,0,IF(K60="Y",1,IF(K60="T",0,"Isi Dulu"))))</f>
        <v>Isi Tujuan</v>
      </c>
      <c r="M60" s="850"/>
      <c r="N60" s="853"/>
    </row>
    <row r="61" spans="2:14" ht="15.75">
      <c r="B61" s="836">
        <v>12</v>
      </c>
      <c r="C61" s="839"/>
      <c r="D61" s="857" t="s">
        <v>26</v>
      </c>
      <c r="E61" s="860" t="str">
        <f>IF(D61="Y",1,IF(D61="T",0,IF(D61="Y/T","Belum diisi","Error")))</f>
        <v>Belum diisi</v>
      </c>
      <c r="F61" s="528">
        <v>1</v>
      </c>
      <c r="G61" s="529"/>
      <c r="H61" s="600" t="str">
        <f t="shared" si="0"/>
        <v>Belum Diisi</v>
      </c>
      <c r="I61" s="590" t="s">
        <v>26</v>
      </c>
      <c r="J61" s="591" t="str">
        <f>IF($D$61="Y/T","Isi Tujuan",IF($E$61=0,0,IF(I61="Y",1,IF(I61="T",0,"Isi Dulu"))))</f>
        <v>Isi Tujuan</v>
      </c>
      <c r="K61" s="590" t="s">
        <v>26</v>
      </c>
      <c r="L61" s="591" t="str">
        <f>IF($D$61="Y/T","Isi Tujuan",IF($E$61=0,0,IF(K61="Y",1,IF(K61="T",0,"Isi Dulu"))))</f>
        <v>Isi Tujuan</v>
      </c>
      <c r="M61" s="848" t="s">
        <v>26</v>
      </c>
      <c r="N61" s="851" t="str">
        <f>IF(M61="Y",1,IF(M61="T",0,IF(M61="Y/T","Belum diisi","Error")))</f>
        <v>Belum diisi</v>
      </c>
    </row>
    <row r="62" spans="2:14" ht="15.75">
      <c r="B62" s="837"/>
      <c r="C62" s="840"/>
      <c r="D62" s="858"/>
      <c r="E62" s="861"/>
      <c r="F62" s="549">
        <v>2</v>
      </c>
      <c r="G62" s="550"/>
      <c r="H62" s="598" t="str">
        <f t="shared" si="0"/>
        <v>Belum Diisi</v>
      </c>
      <c r="I62" s="592" t="s">
        <v>26</v>
      </c>
      <c r="J62" s="593" t="str">
        <f>IF($D$61="Y/T","Isi Tujuan",IF($E$61=0,0,IF(I62="Y",1,IF(I62="T",0,"Isi Dulu"))))</f>
        <v>Isi Tujuan</v>
      </c>
      <c r="K62" s="592" t="s">
        <v>26</v>
      </c>
      <c r="L62" s="593" t="str">
        <f>IF($D$61="Y/T","Isi Tujuan",IF($E$61=0,0,IF(K62="Y",1,IF(K62="T",0,"Isi Dulu"))))</f>
        <v>Isi Tujuan</v>
      </c>
      <c r="M62" s="849"/>
      <c r="N62" s="852"/>
    </row>
    <row r="63" spans="2:14" ht="15.75">
      <c r="B63" s="837"/>
      <c r="C63" s="840"/>
      <c r="D63" s="858"/>
      <c r="E63" s="861"/>
      <c r="F63" s="549">
        <v>3</v>
      </c>
      <c r="G63" s="550"/>
      <c r="H63" s="598" t="str">
        <f t="shared" si="0"/>
        <v>Belum Diisi</v>
      </c>
      <c r="I63" s="592" t="s">
        <v>26</v>
      </c>
      <c r="J63" s="593" t="str">
        <f>IF($D$61="Y/T","Isi Tujuan",IF($E$61=0,0,IF(I63="Y",1,IF(I63="T",0,"Isi Dulu"))))</f>
        <v>Isi Tujuan</v>
      </c>
      <c r="K63" s="592" t="s">
        <v>26</v>
      </c>
      <c r="L63" s="593" t="str">
        <f>IF($D$61="Y/T","Isi Tujuan",IF($E$61=0,0,IF(K63="Y",1,IF(K63="T",0,"Isi Dulu"))))</f>
        <v>Isi Tujuan</v>
      </c>
      <c r="M63" s="849"/>
      <c r="N63" s="852"/>
    </row>
    <row r="64" spans="2:14" ht="15.75">
      <c r="B64" s="837"/>
      <c r="C64" s="840"/>
      <c r="D64" s="858"/>
      <c r="E64" s="861"/>
      <c r="F64" s="549">
        <v>4</v>
      </c>
      <c r="G64" s="550"/>
      <c r="H64" s="598" t="str">
        <f t="shared" si="0"/>
        <v>Belum Diisi</v>
      </c>
      <c r="I64" s="592" t="s">
        <v>26</v>
      </c>
      <c r="J64" s="593" t="str">
        <f>IF($D$61="Y/T","Isi Tujuan",IF($E$61=0,0,IF(I64="Y",1,IF(I64="T",0,"Isi Dulu"))))</f>
        <v>Isi Tujuan</v>
      </c>
      <c r="K64" s="592" t="s">
        <v>26</v>
      </c>
      <c r="L64" s="593" t="str">
        <f>IF($D$61="Y/T","Isi Tujuan",IF($E$61=0,0,IF(K64="Y",1,IF(K64="T",0,"Isi Dulu"))))</f>
        <v>Isi Tujuan</v>
      </c>
      <c r="M64" s="849"/>
      <c r="N64" s="852"/>
    </row>
    <row r="65" spans="2:14" ht="15.75">
      <c r="B65" s="838"/>
      <c r="C65" s="841"/>
      <c r="D65" s="859"/>
      <c r="E65" s="862"/>
      <c r="F65" s="569">
        <v>5</v>
      </c>
      <c r="G65" s="570"/>
      <c r="H65" s="599" t="str">
        <f t="shared" si="0"/>
        <v>Belum Diisi</v>
      </c>
      <c r="I65" s="595" t="s">
        <v>26</v>
      </c>
      <c r="J65" s="596" t="str">
        <f>IF($D$61="Y/T","Isi Tujuan",IF($E$61=0,0,IF(I65="Y",1,IF(I65="T",0,"Isi Dulu"))))</f>
        <v>Isi Tujuan</v>
      </c>
      <c r="K65" s="595" t="s">
        <v>26</v>
      </c>
      <c r="L65" s="596" t="str">
        <f>IF($D$61="Y/T","Isi Tujuan",IF($E$61=0,0,IF(K65="Y",1,IF(K65="T",0,"Isi Dulu"))))</f>
        <v>Isi Tujuan</v>
      </c>
      <c r="M65" s="850"/>
      <c r="N65" s="853"/>
    </row>
    <row r="66" spans="2:14" ht="15.75">
      <c r="B66" s="836">
        <v>13</v>
      </c>
      <c r="C66" s="839"/>
      <c r="D66" s="857" t="s">
        <v>26</v>
      </c>
      <c r="E66" s="860" t="str">
        <f>IF(D66="Y",1,IF(D66="T",0,IF(D66="Y/T","Belum diisi","Error")))</f>
        <v>Belum diisi</v>
      </c>
      <c r="F66" s="528">
        <v>1</v>
      </c>
      <c r="G66" s="529"/>
      <c r="H66" s="600" t="str">
        <f t="shared" si="0"/>
        <v>Belum Diisi</v>
      </c>
      <c r="I66" s="590" t="s">
        <v>26</v>
      </c>
      <c r="J66" s="591" t="str">
        <f>IF($D$66="Y/T","Isi Tujuan",IF($E$66=0,0,IF(I66="Y",1,IF(I66="T",0,"Isi Dulu"))))</f>
        <v>Isi Tujuan</v>
      </c>
      <c r="K66" s="590" t="s">
        <v>26</v>
      </c>
      <c r="L66" s="591" t="str">
        <f>IF($D$66="Y/T","Isi Tujuan",IF($E$66=0,0,IF(K66="Y",1,IF(K66="T",0,"Isi Dulu"))))</f>
        <v>Isi Tujuan</v>
      </c>
      <c r="M66" s="848" t="s">
        <v>26</v>
      </c>
      <c r="N66" s="851" t="str">
        <f>IF(M66="Y",1,IF(M66="T",0,IF(M66="Y/T","Belum diisi","Error")))</f>
        <v>Belum diisi</v>
      </c>
    </row>
    <row r="67" spans="2:14" ht="15.75">
      <c r="B67" s="837"/>
      <c r="C67" s="840"/>
      <c r="D67" s="858"/>
      <c r="E67" s="861"/>
      <c r="F67" s="549">
        <v>2</v>
      </c>
      <c r="G67" s="550"/>
      <c r="H67" s="598" t="str">
        <f t="shared" si="0"/>
        <v>Belum Diisi</v>
      </c>
      <c r="I67" s="592" t="s">
        <v>26</v>
      </c>
      <c r="J67" s="593" t="str">
        <f>IF($D$66="Y/T","Isi Tujuan",IF($E$66=0,0,IF(I67="Y",1,IF(I67="T",0,"Isi Dulu"))))</f>
        <v>Isi Tujuan</v>
      </c>
      <c r="K67" s="592" t="s">
        <v>26</v>
      </c>
      <c r="L67" s="593" t="str">
        <f>IF($D$66="Y/T","Isi Tujuan",IF($E$66=0,0,IF(K67="Y",1,IF(K67="T",0,"Isi Dulu"))))</f>
        <v>Isi Tujuan</v>
      </c>
      <c r="M67" s="849"/>
      <c r="N67" s="852"/>
    </row>
    <row r="68" spans="2:14" ht="15.75">
      <c r="B68" s="837"/>
      <c r="C68" s="840"/>
      <c r="D68" s="858"/>
      <c r="E68" s="861"/>
      <c r="F68" s="549">
        <v>3</v>
      </c>
      <c r="G68" s="550"/>
      <c r="H68" s="598" t="str">
        <f t="shared" si="0"/>
        <v>Belum Diisi</v>
      </c>
      <c r="I68" s="592" t="s">
        <v>26</v>
      </c>
      <c r="J68" s="593" t="str">
        <f>IF($D$66="Y/T","Isi Tujuan",IF($E$66=0,0,IF(I68="Y",1,IF(I68="T",0,"Isi Dulu"))))</f>
        <v>Isi Tujuan</v>
      </c>
      <c r="K68" s="592" t="s">
        <v>26</v>
      </c>
      <c r="L68" s="593" t="str">
        <f>IF($D$66="Y/T","Isi Tujuan",IF($E$66=0,0,IF(K68="Y",1,IF(K68="T",0,"Isi Dulu"))))</f>
        <v>Isi Tujuan</v>
      </c>
      <c r="M68" s="849"/>
      <c r="N68" s="852"/>
    </row>
    <row r="69" spans="2:14" ht="15.75">
      <c r="B69" s="837"/>
      <c r="C69" s="840"/>
      <c r="D69" s="858"/>
      <c r="E69" s="861"/>
      <c r="F69" s="549">
        <v>4</v>
      </c>
      <c r="G69" s="550"/>
      <c r="H69" s="598" t="str">
        <f t="shared" si="0"/>
        <v>Belum Diisi</v>
      </c>
      <c r="I69" s="592" t="s">
        <v>26</v>
      </c>
      <c r="J69" s="593" t="str">
        <f>IF($D$66="Y/T","Isi Tujuan",IF($E$66=0,0,IF(I69="Y",1,IF(I69="T",0,"Isi Dulu"))))</f>
        <v>Isi Tujuan</v>
      </c>
      <c r="K69" s="592" t="s">
        <v>26</v>
      </c>
      <c r="L69" s="593" t="str">
        <f>IF($D$66="Y/T","Isi Tujuan",IF($E$66=0,0,IF(K69="Y",1,IF(K69="T",0,"Isi Dulu"))))</f>
        <v>Isi Tujuan</v>
      </c>
      <c r="M69" s="849"/>
      <c r="N69" s="852"/>
    </row>
    <row r="70" spans="2:14" ht="15.75">
      <c r="B70" s="838"/>
      <c r="C70" s="841"/>
      <c r="D70" s="859"/>
      <c r="E70" s="862"/>
      <c r="F70" s="569">
        <v>5</v>
      </c>
      <c r="G70" s="570"/>
      <c r="H70" s="599" t="str">
        <f t="shared" ref="H70:H105" si="1">IF(OR(J70="Isi Dulu",L70="Isi Dulu",J70="Isi Tujuan",L70="Isi Tujuan"),"Belum Diisi",IF(SUM(J70,L70)=2,1,IF(SUM(J70,L70)=1,0,IF(SUM(J70,L70)=0,0,"Error"))))</f>
        <v>Belum Diisi</v>
      </c>
      <c r="I70" s="595" t="s">
        <v>26</v>
      </c>
      <c r="J70" s="596" t="str">
        <f>IF($D$66="Y/T","Isi Tujuan",IF($E$66=0,0,IF(I70="Y",1,IF(I70="T",0,"Isi Dulu"))))</f>
        <v>Isi Tujuan</v>
      </c>
      <c r="K70" s="595" t="s">
        <v>26</v>
      </c>
      <c r="L70" s="596" t="str">
        <f>IF($D$66="Y/T","Isi Tujuan",IF($E$66=0,0,IF(K70="Y",1,IF(K70="T",0,"Isi Dulu"))))</f>
        <v>Isi Tujuan</v>
      </c>
      <c r="M70" s="850"/>
      <c r="N70" s="853"/>
    </row>
    <row r="71" spans="2:14" ht="15.75">
      <c r="B71" s="836">
        <v>14</v>
      </c>
      <c r="C71" s="839"/>
      <c r="D71" s="857" t="s">
        <v>26</v>
      </c>
      <c r="E71" s="860" t="str">
        <f>IF(D71="Y",1,IF(D71="T",0,IF(D71="Y/T","Belum diisi","Error")))</f>
        <v>Belum diisi</v>
      </c>
      <c r="F71" s="528">
        <v>1</v>
      </c>
      <c r="G71" s="529"/>
      <c r="H71" s="600" t="str">
        <f t="shared" si="1"/>
        <v>Belum Diisi</v>
      </c>
      <c r="I71" s="590" t="s">
        <v>26</v>
      </c>
      <c r="J71" s="591" t="str">
        <f>IF($D$71="Y/T","Isi Tujuan",IF($E$71=0,0,IF(I71="Y",1,IF(I71="T",0,"Isi Dulu"))))</f>
        <v>Isi Tujuan</v>
      </c>
      <c r="K71" s="590" t="s">
        <v>26</v>
      </c>
      <c r="L71" s="591" t="str">
        <f>IF($D$71="Y/T","Isi Tujuan",IF($E$71=0,0,IF(K71="Y",1,IF(K71="T",0,"Isi Dulu"))))</f>
        <v>Isi Tujuan</v>
      </c>
      <c r="M71" s="848" t="s">
        <v>26</v>
      </c>
      <c r="N71" s="851" t="str">
        <f>IF(M71="Y",1,IF(M71="T",0,IF(M71="Y/T","Belum diisi","Error")))</f>
        <v>Belum diisi</v>
      </c>
    </row>
    <row r="72" spans="2:14" ht="15.75">
      <c r="B72" s="837"/>
      <c r="C72" s="840"/>
      <c r="D72" s="858"/>
      <c r="E72" s="861"/>
      <c r="F72" s="549">
        <v>2</v>
      </c>
      <c r="G72" s="550"/>
      <c r="H72" s="598" t="str">
        <f t="shared" si="1"/>
        <v>Belum Diisi</v>
      </c>
      <c r="I72" s="592" t="s">
        <v>26</v>
      </c>
      <c r="J72" s="593" t="str">
        <f>IF($D$71="Y/T","Isi Tujuan",IF($E$71=0,0,IF(I72="Y",1,IF(I72="T",0,"Isi Dulu"))))</f>
        <v>Isi Tujuan</v>
      </c>
      <c r="K72" s="592" t="s">
        <v>26</v>
      </c>
      <c r="L72" s="593" t="str">
        <f>IF($D$71="Y/T","Isi Tujuan",IF($E$71=0,0,IF(K72="Y",1,IF(K72="T",0,"Isi Dulu"))))</f>
        <v>Isi Tujuan</v>
      </c>
      <c r="M72" s="849"/>
      <c r="N72" s="852"/>
    </row>
    <row r="73" spans="2:14" ht="15.75">
      <c r="B73" s="837"/>
      <c r="C73" s="840"/>
      <c r="D73" s="858"/>
      <c r="E73" s="861"/>
      <c r="F73" s="549">
        <v>3</v>
      </c>
      <c r="G73" s="550"/>
      <c r="H73" s="598" t="str">
        <f t="shared" si="1"/>
        <v>Belum Diisi</v>
      </c>
      <c r="I73" s="592" t="s">
        <v>26</v>
      </c>
      <c r="J73" s="593" t="str">
        <f>IF($D$71="Y/T","Isi Tujuan",IF($E$71=0,0,IF(I73="Y",1,IF(I73="T",0,"Isi Dulu"))))</f>
        <v>Isi Tujuan</v>
      </c>
      <c r="K73" s="592" t="s">
        <v>26</v>
      </c>
      <c r="L73" s="593" t="str">
        <f>IF($D$71="Y/T","Isi Tujuan",IF($E$71=0,0,IF(K73="Y",1,IF(K73="T",0,"Isi Dulu"))))</f>
        <v>Isi Tujuan</v>
      </c>
      <c r="M73" s="849"/>
      <c r="N73" s="852"/>
    </row>
    <row r="74" spans="2:14" ht="15.75">
      <c r="B74" s="837"/>
      <c r="C74" s="840"/>
      <c r="D74" s="858"/>
      <c r="E74" s="861"/>
      <c r="F74" s="549">
        <v>4</v>
      </c>
      <c r="G74" s="550"/>
      <c r="H74" s="598" t="str">
        <f t="shared" si="1"/>
        <v>Belum Diisi</v>
      </c>
      <c r="I74" s="592" t="s">
        <v>26</v>
      </c>
      <c r="J74" s="593" t="str">
        <f>IF($D$71="Y/T","Isi Tujuan",IF($E$71=0,0,IF(I74="Y",1,IF(I74="T",0,"Isi Dulu"))))</f>
        <v>Isi Tujuan</v>
      </c>
      <c r="K74" s="592" t="s">
        <v>26</v>
      </c>
      <c r="L74" s="593" t="str">
        <f>IF($D$71="Y/T","Isi Tujuan",IF($E$71=0,0,IF(K74="Y",1,IF(K74="T",0,"Isi Dulu"))))</f>
        <v>Isi Tujuan</v>
      </c>
      <c r="M74" s="849"/>
      <c r="N74" s="852"/>
    </row>
    <row r="75" spans="2:14" ht="15.75">
      <c r="B75" s="838"/>
      <c r="C75" s="841"/>
      <c r="D75" s="859"/>
      <c r="E75" s="862"/>
      <c r="F75" s="569">
        <v>5</v>
      </c>
      <c r="G75" s="570"/>
      <c r="H75" s="599" t="str">
        <f t="shared" si="1"/>
        <v>Belum Diisi</v>
      </c>
      <c r="I75" s="595" t="s">
        <v>26</v>
      </c>
      <c r="J75" s="596" t="str">
        <f>IF($D$71="Y/T","Isi Tujuan",IF($E$71=0,0,IF(I75="Y",1,IF(I75="T",0,"Isi Dulu"))))</f>
        <v>Isi Tujuan</v>
      </c>
      <c r="K75" s="595" t="s">
        <v>26</v>
      </c>
      <c r="L75" s="596" t="str">
        <f>IF($D$71="Y/T","Isi Tujuan",IF($E$71=0,0,IF(K75="Y",1,IF(K75="T",0,"Isi Dulu"))))</f>
        <v>Isi Tujuan</v>
      </c>
      <c r="M75" s="850"/>
      <c r="N75" s="853"/>
    </row>
    <row r="76" spans="2:14" ht="15.75">
      <c r="B76" s="836">
        <v>15</v>
      </c>
      <c r="C76" s="839"/>
      <c r="D76" s="857" t="s">
        <v>26</v>
      </c>
      <c r="E76" s="860" t="str">
        <f>IF(D76="Y",1,IF(D76="T",0,IF(D76="Y/T","Belum diisi","Error")))</f>
        <v>Belum diisi</v>
      </c>
      <c r="F76" s="528">
        <v>1</v>
      </c>
      <c r="G76" s="529"/>
      <c r="H76" s="600" t="str">
        <f t="shared" si="1"/>
        <v>Belum Diisi</v>
      </c>
      <c r="I76" s="590" t="s">
        <v>26</v>
      </c>
      <c r="J76" s="591" t="str">
        <f>IF($D$76="Y/T","Isi Tujuan",IF($E$76=0,0,IF(I76="Y",1,IF(I76="T",0,"Isi Dulu"))))</f>
        <v>Isi Tujuan</v>
      </c>
      <c r="K76" s="590" t="s">
        <v>26</v>
      </c>
      <c r="L76" s="591" t="str">
        <f>IF($D$76="Y/T","Isi Tujuan",IF($E$76=0,0,IF(K76="Y",1,IF(K76="T",0,"Isi Dulu"))))</f>
        <v>Isi Tujuan</v>
      </c>
      <c r="M76" s="848" t="s">
        <v>26</v>
      </c>
      <c r="N76" s="851" t="str">
        <f>IF(M76="Y",1,IF(M76="T",0,IF(M76="Y/T","Belum diisi","Error")))</f>
        <v>Belum diisi</v>
      </c>
    </row>
    <row r="77" spans="2:14" ht="15.75">
      <c r="B77" s="837"/>
      <c r="C77" s="840"/>
      <c r="D77" s="858"/>
      <c r="E77" s="861"/>
      <c r="F77" s="549">
        <v>2</v>
      </c>
      <c r="G77" s="550"/>
      <c r="H77" s="598" t="str">
        <f t="shared" si="1"/>
        <v>Belum Diisi</v>
      </c>
      <c r="I77" s="592" t="s">
        <v>26</v>
      </c>
      <c r="J77" s="593" t="str">
        <f>IF($D$76="Y/T","Isi Tujuan",IF($E$76=0,0,IF(I77="Y",1,IF(I77="T",0,"Isi Dulu"))))</f>
        <v>Isi Tujuan</v>
      </c>
      <c r="K77" s="592" t="s">
        <v>26</v>
      </c>
      <c r="L77" s="593" t="str">
        <f>IF($D$76="Y/T","Isi Tujuan",IF($E$76=0,0,IF(K77="Y",1,IF(K77="T",0,"Isi Dulu"))))</f>
        <v>Isi Tujuan</v>
      </c>
      <c r="M77" s="849"/>
      <c r="N77" s="852"/>
    </row>
    <row r="78" spans="2:14" ht="15.75">
      <c r="B78" s="837"/>
      <c r="C78" s="840"/>
      <c r="D78" s="858"/>
      <c r="E78" s="861"/>
      <c r="F78" s="549">
        <v>3</v>
      </c>
      <c r="G78" s="550"/>
      <c r="H78" s="598" t="str">
        <f t="shared" si="1"/>
        <v>Belum Diisi</v>
      </c>
      <c r="I78" s="592" t="s">
        <v>26</v>
      </c>
      <c r="J78" s="593" t="str">
        <f>IF($D$76="Y/T","Isi Tujuan",IF($E$76=0,0,IF(I78="Y",1,IF(I78="T",0,"Isi Dulu"))))</f>
        <v>Isi Tujuan</v>
      </c>
      <c r="K78" s="592" t="s">
        <v>26</v>
      </c>
      <c r="L78" s="593" t="str">
        <f>IF($D$76="Y/T","Isi Tujuan",IF($E$76=0,0,IF(K78="Y",1,IF(K78="T",0,"Isi Dulu"))))</f>
        <v>Isi Tujuan</v>
      </c>
      <c r="M78" s="849"/>
      <c r="N78" s="852"/>
    </row>
    <row r="79" spans="2:14" ht="15.75">
      <c r="B79" s="837"/>
      <c r="C79" s="840"/>
      <c r="D79" s="858"/>
      <c r="E79" s="861"/>
      <c r="F79" s="549">
        <v>4</v>
      </c>
      <c r="G79" s="550"/>
      <c r="H79" s="598" t="str">
        <f t="shared" si="1"/>
        <v>Belum Diisi</v>
      </c>
      <c r="I79" s="592" t="s">
        <v>26</v>
      </c>
      <c r="J79" s="593" t="str">
        <f>IF($D$76="Y/T","Isi Tujuan",IF($E$76=0,0,IF(I79="Y",1,IF(I79="T",0,"Isi Dulu"))))</f>
        <v>Isi Tujuan</v>
      </c>
      <c r="K79" s="592" t="s">
        <v>26</v>
      </c>
      <c r="L79" s="593" t="str">
        <f>IF($D$76="Y/T","Isi Tujuan",IF($E$76=0,0,IF(K79="Y",1,IF(K79="T",0,"Isi Dulu"))))</f>
        <v>Isi Tujuan</v>
      </c>
      <c r="M79" s="849"/>
      <c r="N79" s="852"/>
    </row>
    <row r="80" spans="2:14" ht="15.75">
      <c r="B80" s="838"/>
      <c r="C80" s="841"/>
      <c r="D80" s="859"/>
      <c r="E80" s="862"/>
      <c r="F80" s="569">
        <v>5</v>
      </c>
      <c r="G80" s="570"/>
      <c r="H80" s="599" t="str">
        <f t="shared" si="1"/>
        <v>Belum Diisi</v>
      </c>
      <c r="I80" s="595" t="s">
        <v>26</v>
      </c>
      <c r="J80" s="596" t="str">
        <f>IF($D$76="Y/T","Isi Tujuan",IF($E$76=0,0,IF(I80="Y",1,IF(I80="T",0,"Isi Dulu"))))</f>
        <v>Isi Tujuan</v>
      </c>
      <c r="K80" s="595" t="s">
        <v>26</v>
      </c>
      <c r="L80" s="596" t="str">
        <f>IF($D$76="Y/T","Isi Tujuan",IF($E$76=0,0,IF(K80="Y",1,IF(K80="T",0,"Isi Dulu"))))</f>
        <v>Isi Tujuan</v>
      </c>
      <c r="M80" s="850"/>
      <c r="N80" s="853"/>
    </row>
    <row r="81" spans="2:14" ht="15.75">
      <c r="B81" s="836">
        <v>16</v>
      </c>
      <c r="C81" s="839"/>
      <c r="D81" s="857" t="s">
        <v>26</v>
      </c>
      <c r="E81" s="860" t="str">
        <f>IF(D81="Y",1,IF(D81="T",0,IF(D81="Y/T","Belum diisi","Error")))</f>
        <v>Belum diisi</v>
      </c>
      <c r="F81" s="528">
        <v>1</v>
      </c>
      <c r="G81" s="529"/>
      <c r="H81" s="600" t="str">
        <f t="shared" si="1"/>
        <v>Belum Diisi</v>
      </c>
      <c r="I81" s="590" t="s">
        <v>26</v>
      </c>
      <c r="J81" s="591" t="str">
        <f>IF($D$81="Y/T","Isi Tujuan",IF($E$81=0,0,IF(I81="Y",1,IF(I81="T",0,"Isi Dulu"))))</f>
        <v>Isi Tujuan</v>
      </c>
      <c r="K81" s="590" t="s">
        <v>26</v>
      </c>
      <c r="L81" s="591" t="str">
        <f>IF($D$81="Y/T","Isi Tujuan",IF($E$81=0,0,IF(K81="Y",1,IF(K81="T",0,"Isi Dulu"))))</f>
        <v>Isi Tujuan</v>
      </c>
      <c r="M81" s="848" t="s">
        <v>26</v>
      </c>
      <c r="N81" s="851" t="str">
        <f>IF(M81="Y",1,IF(M81="T",0,IF(M81="Y/T","Belum diisi","Error")))</f>
        <v>Belum diisi</v>
      </c>
    </row>
    <row r="82" spans="2:14" ht="15.75">
      <c r="B82" s="837"/>
      <c r="C82" s="840"/>
      <c r="D82" s="858"/>
      <c r="E82" s="861"/>
      <c r="F82" s="549">
        <v>2</v>
      </c>
      <c r="G82" s="550"/>
      <c r="H82" s="598" t="str">
        <f t="shared" si="1"/>
        <v>Belum Diisi</v>
      </c>
      <c r="I82" s="592" t="s">
        <v>26</v>
      </c>
      <c r="J82" s="593" t="str">
        <f>IF($D$81="Y/T","Isi Tujuan",IF($E$81=0,0,IF(I82="Y",1,IF(I82="T",0,"Isi Dulu"))))</f>
        <v>Isi Tujuan</v>
      </c>
      <c r="K82" s="592" t="s">
        <v>26</v>
      </c>
      <c r="L82" s="593" t="str">
        <f>IF($D$81="Y/T","Isi Tujuan",IF($E$81=0,0,IF(K82="Y",1,IF(K82="T",0,"Isi Dulu"))))</f>
        <v>Isi Tujuan</v>
      </c>
      <c r="M82" s="849"/>
      <c r="N82" s="852"/>
    </row>
    <row r="83" spans="2:14" ht="15.75">
      <c r="B83" s="837"/>
      <c r="C83" s="840"/>
      <c r="D83" s="858"/>
      <c r="E83" s="861"/>
      <c r="F83" s="549">
        <v>3</v>
      </c>
      <c r="G83" s="550"/>
      <c r="H83" s="598" t="str">
        <f t="shared" si="1"/>
        <v>Belum Diisi</v>
      </c>
      <c r="I83" s="592" t="s">
        <v>26</v>
      </c>
      <c r="J83" s="593" t="str">
        <f>IF($D$81="Y/T","Isi Tujuan",IF($E$81=0,0,IF(I83="Y",1,IF(I83="T",0,"Isi Dulu"))))</f>
        <v>Isi Tujuan</v>
      </c>
      <c r="K83" s="592" t="s">
        <v>26</v>
      </c>
      <c r="L83" s="593" t="str">
        <f>IF($D$81="Y/T","Isi Tujuan",IF($E$81=0,0,IF(K83="Y",1,IF(K83="T",0,"Isi Dulu"))))</f>
        <v>Isi Tujuan</v>
      </c>
      <c r="M83" s="849"/>
      <c r="N83" s="852"/>
    </row>
    <row r="84" spans="2:14" ht="15.75">
      <c r="B84" s="837"/>
      <c r="C84" s="840"/>
      <c r="D84" s="858"/>
      <c r="E84" s="861"/>
      <c r="F84" s="549">
        <v>4</v>
      </c>
      <c r="G84" s="550"/>
      <c r="H84" s="598" t="str">
        <f t="shared" si="1"/>
        <v>Belum Diisi</v>
      </c>
      <c r="I84" s="592" t="s">
        <v>26</v>
      </c>
      <c r="J84" s="593" t="str">
        <f>IF($D$81="Y/T","Isi Tujuan",IF($E$81=0,0,IF(I84="Y",1,IF(I84="T",0,"Isi Dulu"))))</f>
        <v>Isi Tujuan</v>
      </c>
      <c r="K84" s="592" t="s">
        <v>26</v>
      </c>
      <c r="L84" s="593" t="str">
        <f>IF($D$81="Y/T","Isi Tujuan",IF($E$81=0,0,IF(K84="Y",1,IF(K84="T",0,"Isi Dulu"))))</f>
        <v>Isi Tujuan</v>
      </c>
      <c r="M84" s="849"/>
      <c r="N84" s="852"/>
    </row>
    <row r="85" spans="2:14" ht="15.75">
      <c r="B85" s="838"/>
      <c r="C85" s="841"/>
      <c r="D85" s="859"/>
      <c r="E85" s="862"/>
      <c r="F85" s="569">
        <v>5</v>
      </c>
      <c r="G85" s="570"/>
      <c r="H85" s="599" t="str">
        <f t="shared" si="1"/>
        <v>Belum Diisi</v>
      </c>
      <c r="I85" s="595" t="s">
        <v>26</v>
      </c>
      <c r="J85" s="596" t="str">
        <f>IF($D$81="Y/T","Isi Tujuan",IF($E$81=0,0,IF(I85="Y",1,IF(I85="T",0,"Isi Dulu"))))</f>
        <v>Isi Tujuan</v>
      </c>
      <c r="K85" s="595" t="s">
        <v>26</v>
      </c>
      <c r="L85" s="596" t="str">
        <f>IF($D$81="Y/T","Isi Tujuan",IF($E$81=0,0,IF(K85="Y",1,IF(K85="T",0,"Isi Dulu"))))</f>
        <v>Isi Tujuan</v>
      </c>
      <c r="M85" s="850"/>
      <c r="N85" s="853"/>
    </row>
    <row r="86" spans="2:14" ht="15.75">
      <c r="B86" s="836">
        <v>17</v>
      </c>
      <c r="C86" s="839"/>
      <c r="D86" s="857" t="s">
        <v>26</v>
      </c>
      <c r="E86" s="860" t="str">
        <f>IF(D86="Y",1,IF(D86="T",0,IF(D86="Y/T","Belum diisi","Error")))</f>
        <v>Belum diisi</v>
      </c>
      <c r="F86" s="528">
        <v>1</v>
      </c>
      <c r="G86" s="529"/>
      <c r="H86" s="600" t="str">
        <f t="shared" si="1"/>
        <v>Belum Diisi</v>
      </c>
      <c r="I86" s="590" t="s">
        <v>26</v>
      </c>
      <c r="J86" s="591" t="str">
        <f>IF($D$86="Y/T","Isi Tujuan",IF($E$86=0,0,IF(I86="Y",1,IF(I86="T",0,"Isi Dulu"))))</f>
        <v>Isi Tujuan</v>
      </c>
      <c r="K86" s="590" t="s">
        <v>26</v>
      </c>
      <c r="L86" s="591" t="str">
        <f>IF($D$86="Y/T","Isi Tujuan",IF($E$86=0,0,IF(K86="Y",1,IF(K86="T",0,"Isi Dulu"))))</f>
        <v>Isi Tujuan</v>
      </c>
      <c r="M86" s="848" t="s">
        <v>26</v>
      </c>
      <c r="N86" s="851" t="str">
        <f>IF(M86="Y",1,IF(M86="T",0,IF(M86="Y/T","Belum diisi","Error")))</f>
        <v>Belum diisi</v>
      </c>
    </row>
    <row r="87" spans="2:14" ht="15.75">
      <c r="B87" s="837"/>
      <c r="C87" s="840"/>
      <c r="D87" s="858"/>
      <c r="E87" s="861"/>
      <c r="F87" s="549">
        <v>2</v>
      </c>
      <c r="G87" s="550"/>
      <c r="H87" s="598" t="str">
        <f t="shared" si="1"/>
        <v>Belum Diisi</v>
      </c>
      <c r="I87" s="592" t="s">
        <v>26</v>
      </c>
      <c r="J87" s="593" t="str">
        <f>IF($D$86="Y/T","Isi Tujuan",IF($E$86=0,0,IF(I87="Y",1,IF(I87="T",0,"Isi Dulu"))))</f>
        <v>Isi Tujuan</v>
      </c>
      <c r="K87" s="592" t="s">
        <v>26</v>
      </c>
      <c r="L87" s="593" t="str">
        <f>IF($D$86="Y/T","Isi Tujuan",IF($E$86=0,0,IF(K87="Y",1,IF(K87="T",0,"Isi Dulu"))))</f>
        <v>Isi Tujuan</v>
      </c>
      <c r="M87" s="849"/>
      <c r="N87" s="852"/>
    </row>
    <row r="88" spans="2:14" ht="15.75">
      <c r="B88" s="837"/>
      <c r="C88" s="840"/>
      <c r="D88" s="858"/>
      <c r="E88" s="861"/>
      <c r="F88" s="549">
        <v>3</v>
      </c>
      <c r="G88" s="550"/>
      <c r="H88" s="598" t="str">
        <f t="shared" si="1"/>
        <v>Belum Diisi</v>
      </c>
      <c r="I88" s="592" t="s">
        <v>26</v>
      </c>
      <c r="J88" s="593" t="str">
        <f>IF($D$86="Y/T","Isi Tujuan",IF($E$86=0,0,IF(I88="Y",1,IF(I88="T",0,"Isi Dulu"))))</f>
        <v>Isi Tujuan</v>
      </c>
      <c r="K88" s="592" t="s">
        <v>26</v>
      </c>
      <c r="L88" s="593" t="str">
        <f>IF($D$86="Y/T","Isi Tujuan",IF($E$86=0,0,IF(K88="Y",1,IF(K88="T",0,"Isi Dulu"))))</f>
        <v>Isi Tujuan</v>
      </c>
      <c r="M88" s="849"/>
      <c r="N88" s="852"/>
    </row>
    <row r="89" spans="2:14" ht="15.75">
      <c r="B89" s="837"/>
      <c r="C89" s="840"/>
      <c r="D89" s="858"/>
      <c r="E89" s="861"/>
      <c r="F89" s="549">
        <v>4</v>
      </c>
      <c r="G89" s="550"/>
      <c r="H89" s="598" t="str">
        <f t="shared" si="1"/>
        <v>Belum Diisi</v>
      </c>
      <c r="I89" s="592" t="s">
        <v>26</v>
      </c>
      <c r="J89" s="593" t="str">
        <f>IF($D$86="Y/T","Isi Tujuan",IF($E$86=0,0,IF(I89="Y",1,IF(I89="T",0,"Isi Dulu"))))</f>
        <v>Isi Tujuan</v>
      </c>
      <c r="K89" s="592" t="s">
        <v>26</v>
      </c>
      <c r="L89" s="593" t="str">
        <f>IF($D$86="Y/T","Isi Tujuan",IF($E$86=0,0,IF(K89="Y",1,IF(K89="T",0,"Isi Dulu"))))</f>
        <v>Isi Tujuan</v>
      </c>
      <c r="M89" s="849"/>
      <c r="N89" s="852"/>
    </row>
    <row r="90" spans="2:14" ht="15.75">
      <c r="B90" s="838"/>
      <c r="C90" s="841"/>
      <c r="D90" s="859"/>
      <c r="E90" s="862"/>
      <c r="F90" s="569">
        <v>5</v>
      </c>
      <c r="G90" s="570"/>
      <c r="H90" s="599" t="str">
        <f t="shared" si="1"/>
        <v>Belum Diisi</v>
      </c>
      <c r="I90" s="595" t="s">
        <v>26</v>
      </c>
      <c r="J90" s="596" t="str">
        <f>IF($D$86="Y/T","Isi Tujuan",IF($E$86=0,0,IF(I90="Y",1,IF(I90="T",0,"Isi Dulu"))))</f>
        <v>Isi Tujuan</v>
      </c>
      <c r="K90" s="595" t="s">
        <v>26</v>
      </c>
      <c r="L90" s="596" t="str">
        <f>IF($D$86="Y/T","Isi Tujuan",IF($E$86=0,0,IF(K90="Y",1,IF(K90="T",0,"Isi Dulu"))))</f>
        <v>Isi Tujuan</v>
      </c>
      <c r="M90" s="850"/>
      <c r="N90" s="853"/>
    </row>
    <row r="91" spans="2:14" ht="15.75">
      <c r="B91" s="836">
        <v>18</v>
      </c>
      <c r="C91" s="839"/>
      <c r="D91" s="857" t="s">
        <v>26</v>
      </c>
      <c r="E91" s="860" t="str">
        <f>IF(D91="Y",1,IF(D91="T",0,IF(D91="Y/T","Belum diisi","Error")))</f>
        <v>Belum diisi</v>
      </c>
      <c r="F91" s="528">
        <v>1</v>
      </c>
      <c r="G91" s="529"/>
      <c r="H91" s="600" t="str">
        <f t="shared" si="1"/>
        <v>Belum Diisi</v>
      </c>
      <c r="I91" s="590" t="s">
        <v>26</v>
      </c>
      <c r="J91" s="591" t="str">
        <f>IF($D$91="Y/T","Isi Tujuan",IF($E$91=0,0,IF(I91="Y",1,IF(I91="T",0,"Isi Dulu"))))</f>
        <v>Isi Tujuan</v>
      </c>
      <c r="K91" s="590" t="s">
        <v>26</v>
      </c>
      <c r="L91" s="591" t="str">
        <f>IF($D$91="Y/T","Isi Tujuan",IF($E$91=0,0,IF(K91="Y",1,IF(K91="T",0,"Isi Dulu"))))</f>
        <v>Isi Tujuan</v>
      </c>
      <c r="M91" s="848" t="s">
        <v>26</v>
      </c>
      <c r="N91" s="851" t="str">
        <f>IF(M91="Y",1,IF(M91="T",0,IF(M91="Y/T","Belum diisi","Error")))</f>
        <v>Belum diisi</v>
      </c>
    </row>
    <row r="92" spans="2:14" ht="15.75">
      <c r="B92" s="837"/>
      <c r="C92" s="840"/>
      <c r="D92" s="858"/>
      <c r="E92" s="861"/>
      <c r="F92" s="549">
        <v>2</v>
      </c>
      <c r="G92" s="550"/>
      <c r="H92" s="598" t="str">
        <f t="shared" si="1"/>
        <v>Belum Diisi</v>
      </c>
      <c r="I92" s="592" t="s">
        <v>26</v>
      </c>
      <c r="J92" s="593" t="str">
        <f>IF($D$91="Y/T","Isi Tujuan",IF($E$91=0,0,IF(I92="Y",1,IF(I92="T",0,"Isi Dulu"))))</f>
        <v>Isi Tujuan</v>
      </c>
      <c r="K92" s="592" t="s">
        <v>26</v>
      </c>
      <c r="L92" s="593" t="str">
        <f>IF($D$91="Y/T","Isi Tujuan",IF($E$91=0,0,IF(K92="Y",1,IF(K92="T",0,"Isi Dulu"))))</f>
        <v>Isi Tujuan</v>
      </c>
      <c r="M92" s="849"/>
      <c r="N92" s="852"/>
    </row>
    <row r="93" spans="2:14" ht="15.75">
      <c r="B93" s="837"/>
      <c r="C93" s="840"/>
      <c r="D93" s="858"/>
      <c r="E93" s="861"/>
      <c r="F93" s="549">
        <v>3</v>
      </c>
      <c r="G93" s="550"/>
      <c r="H93" s="598" t="str">
        <f t="shared" si="1"/>
        <v>Belum Diisi</v>
      </c>
      <c r="I93" s="592" t="s">
        <v>26</v>
      </c>
      <c r="J93" s="593" t="str">
        <f>IF($D$91="Y/T","Isi Tujuan",IF($E$91=0,0,IF(I93="Y",1,IF(I93="T",0,"Isi Dulu"))))</f>
        <v>Isi Tujuan</v>
      </c>
      <c r="K93" s="592" t="s">
        <v>26</v>
      </c>
      <c r="L93" s="593" t="str">
        <f>IF($D$91="Y/T","Isi Tujuan",IF($E$91=0,0,IF(K93="Y",1,IF(K93="T",0,"Isi Dulu"))))</f>
        <v>Isi Tujuan</v>
      </c>
      <c r="M93" s="849"/>
      <c r="N93" s="852"/>
    </row>
    <row r="94" spans="2:14" ht="15.75">
      <c r="B94" s="837"/>
      <c r="C94" s="840"/>
      <c r="D94" s="858"/>
      <c r="E94" s="861"/>
      <c r="F94" s="549">
        <v>4</v>
      </c>
      <c r="G94" s="550"/>
      <c r="H94" s="598" t="str">
        <f t="shared" si="1"/>
        <v>Belum Diisi</v>
      </c>
      <c r="I94" s="592" t="s">
        <v>26</v>
      </c>
      <c r="J94" s="593" t="str">
        <f>IF($D$91="Y/T","Isi Tujuan",IF($E$91=0,0,IF(I94="Y",1,IF(I94="T",0,"Isi Dulu"))))</f>
        <v>Isi Tujuan</v>
      </c>
      <c r="K94" s="592" t="s">
        <v>26</v>
      </c>
      <c r="L94" s="593" t="str">
        <f>IF($D$91="Y/T","Isi Tujuan",IF($E$91=0,0,IF(K94="Y",1,IF(K94="T",0,"Isi Dulu"))))</f>
        <v>Isi Tujuan</v>
      </c>
      <c r="M94" s="849"/>
      <c r="N94" s="852"/>
    </row>
    <row r="95" spans="2:14" ht="15.75">
      <c r="B95" s="838"/>
      <c r="C95" s="841"/>
      <c r="D95" s="859"/>
      <c r="E95" s="862"/>
      <c r="F95" s="569">
        <v>5</v>
      </c>
      <c r="G95" s="570"/>
      <c r="H95" s="599" t="str">
        <f t="shared" si="1"/>
        <v>Belum Diisi</v>
      </c>
      <c r="I95" s="595" t="s">
        <v>26</v>
      </c>
      <c r="J95" s="596" t="str">
        <f>IF($D$91="Y/T","Isi Tujuan",IF($E$91=0,0,IF(I95="Y",1,IF(I95="T",0,"Isi Dulu"))))</f>
        <v>Isi Tujuan</v>
      </c>
      <c r="K95" s="595" t="s">
        <v>26</v>
      </c>
      <c r="L95" s="596" t="str">
        <f>IF($D$91="Y/T","Isi Tujuan",IF($E$91=0,0,IF(K95="Y",1,IF(K95="T",0,"Isi Dulu"))))</f>
        <v>Isi Tujuan</v>
      </c>
      <c r="M95" s="850"/>
      <c r="N95" s="853"/>
    </row>
    <row r="96" spans="2:14" ht="15.75">
      <c r="B96" s="836">
        <v>19</v>
      </c>
      <c r="C96" s="839"/>
      <c r="D96" s="857" t="s">
        <v>26</v>
      </c>
      <c r="E96" s="860" t="str">
        <f>IF(D96="Y",1,IF(D96="T",0,IF(D96="Y/T","Belum diisi","Error")))</f>
        <v>Belum diisi</v>
      </c>
      <c r="F96" s="528">
        <v>1</v>
      </c>
      <c r="G96" s="529"/>
      <c r="H96" s="600" t="str">
        <f t="shared" si="1"/>
        <v>Belum Diisi</v>
      </c>
      <c r="I96" s="590" t="s">
        <v>26</v>
      </c>
      <c r="J96" s="591" t="str">
        <f>IF($D$96="Y/T","Isi Tujuan",IF($E$96=0,0,IF(I96="Y",1,IF(I96="T",0,"Isi Dulu"))))</f>
        <v>Isi Tujuan</v>
      </c>
      <c r="K96" s="590" t="s">
        <v>26</v>
      </c>
      <c r="L96" s="591" t="str">
        <f>IF($D$96="Y/T","Isi Tujuan",IF($E$96=0,0,IF(K96="Y",1,IF(K96="T",0,"Isi Dulu"))))</f>
        <v>Isi Tujuan</v>
      </c>
      <c r="M96" s="848" t="s">
        <v>26</v>
      </c>
      <c r="N96" s="851" t="str">
        <f>IF(M96="Y",1,IF(M96="T",0,IF(M96="Y/T","Belum diisi","Error")))</f>
        <v>Belum diisi</v>
      </c>
    </row>
    <row r="97" spans="2:18" ht="15.75">
      <c r="B97" s="837"/>
      <c r="C97" s="840"/>
      <c r="D97" s="858"/>
      <c r="E97" s="861"/>
      <c r="F97" s="549">
        <v>2</v>
      </c>
      <c r="G97" s="550"/>
      <c r="H97" s="598" t="str">
        <f t="shared" si="1"/>
        <v>Belum Diisi</v>
      </c>
      <c r="I97" s="592" t="s">
        <v>26</v>
      </c>
      <c r="J97" s="593" t="str">
        <f>IF($D$96="Y/T","Isi Tujuan",IF($E$96=0,0,IF(I97="Y",1,IF(I97="T",0,"Isi Dulu"))))</f>
        <v>Isi Tujuan</v>
      </c>
      <c r="K97" s="592" t="s">
        <v>26</v>
      </c>
      <c r="L97" s="593" t="str">
        <f>IF($D$96="Y/T","Isi Tujuan",IF($E$96=0,0,IF(K97="Y",1,IF(K97="T",0,"Isi Dulu"))))</f>
        <v>Isi Tujuan</v>
      </c>
      <c r="M97" s="849"/>
      <c r="N97" s="852"/>
    </row>
    <row r="98" spans="2:18" ht="15.75">
      <c r="B98" s="837"/>
      <c r="C98" s="840"/>
      <c r="D98" s="858"/>
      <c r="E98" s="861"/>
      <c r="F98" s="549">
        <v>3</v>
      </c>
      <c r="G98" s="550"/>
      <c r="H98" s="598" t="str">
        <f t="shared" si="1"/>
        <v>Belum Diisi</v>
      </c>
      <c r="I98" s="592" t="s">
        <v>26</v>
      </c>
      <c r="J98" s="593" t="str">
        <f>IF($D$96="Y/T","Isi Tujuan",IF($E$96=0,0,IF(I98="Y",1,IF(I98="T",0,"Isi Dulu"))))</f>
        <v>Isi Tujuan</v>
      </c>
      <c r="K98" s="592" t="s">
        <v>26</v>
      </c>
      <c r="L98" s="593" t="str">
        <f>IF($D$96="Y/T","Isi Tujuan",IF($E$96=0,0,IF(K98="Y",1,IF(K98="T",0,"Isi Dulu"))))</f>
        <v>Isi Tujuan</v>
      </c>
      <c r="M98" s="849"/>
      <c r="N98" s="852"/>
    </row>
    <row r="99" spans="2:18" ht="15.75">
      <c r="B99" s="837"/>
      <c r="C99" s="840"/>
      <c r="D99" s="858"/>
      <c r="E99" s="861"/>
      <c r="F99" s="549">
        <v>4</v>
      </c>
      <c r="G99" s="550"/>
      <c r="H99" s="598" t="str">
        <f t="shared" si="1"/>
        <v>Belum Diisi</v>
      </c>
      <c r="I99" s="592" t="s">
        <v>26</v>
      </c>
      <c r="J99" s="593" t="str">
        <f>IF($D$96="Y/T","Isi Tujuan",IF($E$96=0,0,IF(I99="Y",1,IF(I99="T",0,"Isi Dulu"))))</f>
        <v>Isi Tujuan</v>
      </c>
      <c r="K99" s="592" t="s">
        <v>26</v>
      </c>
      <c r="L99" s="593" t="str">
        <f>IF($D$96="Y/T","Isi Tujuan",IF($E$96=0,0,IF(K99="Y",1,IF(K99="T",0,"Isi Dulu"))))</f>
        <v>Isi Tujuan</v>
      </c>
      <c r="M99" s="849"/>
      <c r="N99" s="852"/>
    </row>
    <row r="100" spans="2:18" ht="15.75">
      <c r="B100" s="838"/>
      <c r="C100" s="841"/>
      <c r="D100" s="859"/>
      <c r="E100" s="862"/>
      <c r="F100" s="569">
        <v>5</v>
      </c>
      <c r="G100" s="570"/>
      <c r="H100" s="599" t="str">
        <f t="shared" si="1"/>
        <v>Belum Diisi</v>
      </c>
      <c r="I100" s="595" t="s">
        <v>26</v>
      </c>
      <c r="J100" s="596" t="str">
        <f>IF($D$96="Y/T","Isi Tujuan",IF($E$96=0,0,IF(I100="Y",1,IF(I100="T",0,"Isi Dulu"))))</f>
        <v>Isi Tujuan</v>
      </c>
      <c r="K100" s="595" t="s">
        <v>26</v>
      </c>
      <c r="L100" s="596" t="str">
        <f>IF($D$96="Y/T","Isi Tujuan",IF($E$96=0,0,IF(K100="Y",1,IF(K100="T",0,"Isi Dulu"))))</f>
        <v>Isi Tujuan</v>
      </c>
      <c r="M100" s="850"/>
      <c r="N100" s="853"/>
    </row>
    <row r="101" spans="2:18" ht="15.75">
      <c r="B101" s="836">
        <v>20</v>
      </c>
      <c r="C101" s="839"/>
      <c r="D101" s="857" t="s">
        <v>26</v>
      </c>
      <c r="E101" s="860" t="str">
        <f>IF(D101="Y",1,IF(D101="T",0,IF(D101="Y/T","Belum diisi","Error")))</f>
        <v>Belum diisi</v>
      </c>
      <c r="F101" s="528">
        <v>1</v>
      </c>
      <c r="G101" s="529"/>
      <c r="H101" s="600" t="str">
        <f t="shared" si="1"/>
        <v>Belum Diisi</v>
      </c>
      <c r="I101" s="590" t="s">
        <v>26</v>
      </c>
      <c r="J101" s="591" t="str">
        <f>IF($D$101="Y/T","Isi Tujuan",IF($E$101=0,0,IF(I101="Y",1,IF(I101="T",0,"Isi Dulu"))))</f>
        <v>Isi Tujuan</v>
      </c>
      <c r="K101" s="590" t="s">
        <v>26</v>
      </c>
      <c r="L101" s="591" t="str">
        <f>IF($D$101="Y/T","Isi Tujuan",IF($E$101=0,0,IF(K101="Y",1,IF(K101="T",0,"Isi Dulu"))))</f>
        <v>Isi Tujuan</v>
      </c>
      <c r="M101" s="848" t="s">
        <v>26</v>
      </c>
      <c r="N101" s="851" t="str">
        <f>IF(M101="Y",1,IF(M101="T",0,IF(M101="Y/T","Belum diisi","Error")))</f>
        <v>Belum diisi</v>
      </c>
    </row>
    <row r="102" spans="2:18" ht="15.75">
      <c r="B102" s="837"/>
      <c r="C102" s="840"/>
      <c r="D102" s="858"/>
      <c r="E102" s="861"/>
      <c r="F102" s="549">
        <v>2</v>
      </c>
      <c r="G102" s="550"/>
      <c r="H102" s="598" t="str">
        <f t="shared" si="1"/>
        <v>Belum Diisi</v>
      </c>
      <c r="I102" s="592" t="s">
        <v>26</v>
      </c>
      <c r="J102" s="593" t="str">
        <f>IF($D$101="Y/T","Isi Tujuan",IF($E$101=0,0,IF(I102="Y",1,IF(I102="T",0,"Isi Dulu"))))</f>
        <v>Isi Tujuan</v>
      </c>
      <c r="K102" s="592" t="s">
        <v>26</v>
      </c>
      <c r="L102" s="593" t="str">
        <f>IF($D$101="Y/T","Isi Tujuan",IF($E$101=0,0,IF(K102="Y",1,IF(K102="T",0,"Isi Dulu"))))</f>
        <v>Isi Tujuan</v>
      </c>
      <c r="M102" s="849"/>
      <c r="N102" s="852"/>
    </row>
    <row r="103" spans="2:18" ht="15.75">
      <c r="B103" s="837"/>
      <c r="C103" s="840"/>
      <c r="D103" s="858"/>
      <c r="E103" s="861"/>
      <c r="F103" s="549">
        <v>3</v>
      </c>
      <c r="G103" s="550"/>
      <c r="H103" s="598" t="str">
        <f t="shared" si="1"/>
        <v>Belum Diisi</v>
      </c>
      <c r="I103" s="592" t="s">
        <v>26</v>
      </c>
      <c r="J103" s="593" t="str">
        <f>IF($D$101="Y/T","Isi Tujuan",IF($E$101=0,0,IF(I103="Y",1,IF(I103="T",0,"Isi Dulu"))))</f>
        <v>Isi Tujuan</v>
      </c>
      <c r="K103" s="592" t="s">
        <v>26</v>
      </c>
      <c r="L103" s="593" t="str">
        <f>IF($D$101="Y/T","Isi Tujuan",IF($E$101=0,0,IF(K103="Y",1,IF(K103="T",0,"Isi Dulu"))))</f>
        <v>Isi Tujuan</v>
      </c>
      <c r="M103" s="849"/>
      <c r="N103" s="852"/>
    </row>
    <row r="104" spans="2:18" ht="15.75">
      <c r="B104" s="837"/>
      <c r="C104" s="840"/>
      <c r="D104" s="858"/>
      <c r="E104" s="861"/>
      <c r="F104" s="549">
        <v>4</v>
      </c>
      <c r="G104" s="550"/>
      <c r="H104" s="598" t="str">
        <f t="shared" si="1"/>
        <v>Belum Diisi</v>
      </c>
      <c r="I104" s="592" t="s">
        <v>26</v>
      </c>
      <c r="J104" s="593" t="str">
        <f>IF($D$101="Y/T","Isi Tujuan",IF($E$101=0,0,IF(I104="Y",1,IF(I104="T",0,"Isi Dulu"))))</f>
        <v>Isi Tujuan</v>
      </c>
      <c r="K104" s="592" t="s">
        <v>26</v>
      </c>
      <c r="L104" s="593" t="str">
        <f>IF($D$101="Y/T","Isi Tujuan",IF($E$101=0,0,IF(K104="Y",1,IF(K104="T",0,"Isi Dulu"))))</f>
        <v>Isi Tujuan</v>
      </c>
      <c r="M104" s="849"/>
      <c r="N104" s="852"/>
    </row>
    <row r="105" spans="2:18" ht="15.75">
      <c r="B105" s="838"/>
      <c r="C105" s="841"/>
      <c r="D105" s="859"/>
      <c r="E105" s="862"/>
      <c r="F105" s="569">
        <v>5</v>
      </c>
      <c r="G105" s="570"/>
      <c r="H105" s="599" t="str">
        <f t="shared" si="1"/>
        <v>Belum Diisi</v>
      </c>
      <c r="I105" s="595" t="s">
        <v>26</v>
      </c>
      <c r="J105" s="596" t="str">
        <f>IF($D$101="Y/T","Isi Tujuan",IF($E$101=0,0,IF(I105="Y",1,IF(I105="T",0,"Isi Dulu"))))</f>
        <v>Isi Tujuan</v>
      </c>
      <c r="K105" s="595" t="s">
        <v>26</v>
      </c>
      <c r="L105" s="596" t="str">
        <f>IF($D$101="Y/T","Isi Tujuan",IF($E$101=0,0,IF(K105="Y",1,IF(K105="T",0,"Isi Dulu"))))</f>
        <v>Isi Tujuan</v>
      </c>
      <c r="M105" s="850"/>
      <c r="N105" s="853"/>
    </row>
    <row r="106" spans="2:18" s="527" customFormat="1" ht="15.75">
      <c r="B106" s="601"/>
      <c r="C106" s="581"/>
      <c r="D106" s="582"/>
      <c r="E106" s="602" t="e">
        <f>AVERAGE(E6:E105)</f>
        <v>#DIV/0!</v>
      </c>
      <c r="F106" s="603"/>
      <c r="G106" s="583"/>
      <c r="H106" s="602" t="e">
        <f>(IF($D6="Y/T",0,AVERAGE(H6:H10))+IF($D11="Y/T",0,AVERAGE(H11:H15))+IF($D16="Y/T",0,AVERAGE(H16:H20))+IF($D21="Y/T",0,AVERAGE(H21:H25))+IF($D26="Y/T",0,AVERAGE(H26:H30))+IF($D31="Y/T",0,AVERAGE(H31:H35))+IF($D36="Y/T",0,AVERAGE(H36:H40))+IF($D41="Y/T",0,AVERAGE(H41:H45))+IF($D46="Y/T",0,AVERAGE(H46:H50))+IF($D51="Y/T",0,AVERAGE(H51:H55))+IF($D56="Y/T",0,AVERAGE(H56:H60))+IF($D61="Y/T",0,AVERAGE(H61:H65))+IF($D66="Y/T",0,AVERAGE(H66:H70))+IF($D71="Y/T",0,AVERAGE(H71:H75))+IF($D76="Y/T",0,AVERAGE(H76:H80))+IF($D81="Y/T",0,AVERAGE(H81:H85))+IF($D86="Y/T",0,AVERAGE(H86:H90))+IF($D91="Y/T",0,AVERAGE(H91:H95))+IF($D96="Y/T",0,AVERAGE(H96:H100))+IF($D101="Y/T",0,AVERAGE(H101:H105)))/(COUNTIF($D6:$D105,"Y")+COUNTIF($D6:$D105,"T"))</f>
        <v>#DIV/0!</v>
      </c>
      <c r="I106" s="582"/>
      <c r="J106" s="602" t="e">
        <f>(IF($D6="Y/T",0,AVERAGE(J6:J10))+IF($D11="Y/T",0,AVERAGE(J11:J15))+IF($D16="Y/T",0,AVERAGE(J16:J20))+IF($D21="Y/T",0,AVERAGE(J21:J25))+IF($D26="Y/T",0,AVERAGE(J26:J30))+IF($D31="Y/T",0,AVERAGE(J31:J35))+IF($D36="Y/T",0,AVERAGE(J36:J40))+IF($D41="Y/T",0,AVERAGE(J41:J45))+IF($D46="Y/T",0,AVERAGE(J46:J50))+IF($D51="Y/T",0,AVERAGE(J51:J55))+IF($D56="Y/T",0,AVERAGE(J56:J60))+IF($D61="Y/T",0,AVERAGE(J61:J65))+IF($D66="Y/T",0,AVERAGE(J66:J70))+IF($D71="Y/T",0,AVERAGE(J71:J75))+IF($D76="Y/T",0,AVERAGE(J76:J80))+IF($D81="Y/T",0,AVERAGE(J81:J85))+IF($D86="Y/T",0,AVERAGE(J86:J90))+IF($D91="Y/T",0,AVERAGE(J91:J95))+IF($D96="Y/T",0,AVERAGE(J96:J100))+IF($D101="Y/T",0,AVERAGE(J101:J105)))/(COUNTIF($D6:$D105,"Y")+COUNTIF($D6:$D105,"T"))</f>
        <v>#DIV/0!</v>
      </c>
      <c r="K106" s="582"/>
      <c r="L106" s="602" t="e">
        <f>(IF($D6="Y/T",0,AVERAGE(L6:L10))+IF($D11="Y/T",0,AVERAGE(L11:L15))+IF($D16="Y/T",0,AVERAGE(L16:L20))+IF($D21="Y/T",0,AVERAGE(L21:L25))+IF($D26="Y/T",0,AVERAGE(L26:L30))+IF($D31="Y/T",0,AVERAGE(L31:L35))+IF($D36="Y/T",0,AVERAGE(L36:L40))+IF($D41="Y/T",0,AVERAGE(L41:L45))+IF($D46="Y/T",0,AVERAGE(L46:L50))+IF($D51="Y/T",0,AVERAGE(L51:L55))+IF($D56="Y/T",0,AVERAGE(L56:L60))+IF($D61="Y/T",0,AVERAGE(L61:L65))+IF($D66="Y/T",0,AVERAGE(L66:L70))+IF($D71="Y/T",0,AVERAGE(L71:L75))+IF($D76="Y/T",0,AVERAGE(L76:L80))+IF($D81="Y/T",0,AVERAGE(L81:L85))+IF($D86="Y/T",0,AVERAGE(L86:L90))+IF($D91="Y/T",0,AVERAGE(L91:L95))+IF($D96="Y/T",0,AVERAGE(L96:L100))+IF($D101="Y/T",0,AVERAGE(L101:L105)))/(COUNTIF($D6:$D105,"Y")+COUNTIF($D6:$D105,"T"))</f>
        <v>#DIV/0!</v>
      </c>
      <c r="M106" s="582"/>
      <c r="N106" s="602" t="e">
        <f>AVERAGE(N6:N105)</f>
        <v>#DIV/0!</v>
      </c>
    </row>
    <row r="107" spans="2:18" s="527" customFormat="1" ht="15.75">
      <c r="B107" s="864" t="s">
        <v>508</v>
      </c>
      <c r="C107" s="865"/>
      <c r="D107" s="865"/>
      <c r="E107" s="865"/>
      <c r="F107" s="865"/>
      <c r="G107" s="865"/>
      <c r="H107" s="865"/>
      <c r="I107" s="865"/>
      <c r="J107" s="866"/>
      <c r="K107" s="604"/>
      <c r="L107" s="604"/>
      <c r="M107" s="604"/>
      <c r="N107" s="604"/>
      <c r="O107" s="517"/>
      <c r="P107" s="517"/>
      <c r="Q107" s="517"/>
      <c r="R107" s="517"/>
    </row>
    <row r="108" spans="2:18" s="527" customFormat="1" ht="15.75">
      <c r="B108" s="836">
        <v>1</v>
      </c>
      <c r="C108" s="839"/>
      <c r="D108" s="857" t="s">
        <v>26</v>
      </c>
      <c r="E108" s="854" t="str">
        <f>IF(D108="Y",1,IF(D108="T",0,IF(D108="Y/T","Belum diisi","Error")))</f>
        <v>Belum diisi</v>
      </c>
      <c r="F108" s="528">
        <v>1</v>
      </c>
      <c r="G108" s="529"/>
      <c r="H108" s="589" t="str">
        <f t="shared" ref="H108:H171" si="2">IF(OR(J108="Isi Dulu",L108="Isi Dulu",J108="Isi Sasaran",L108="Isi Sasaran"),"Belum Diisi",IF(SUM(J108,L108)=2,1,IF(SUM(J108,L108)=1,0,IF(SUM(J108,L108)=0,0,"Error"))))</f>
        <v>Belum Diisi</v>
      </c>
      <c r="I108" s="590" t="s">
        <v>26</v>
      </c>
      <c r="J108" s="591" t="str">
        <f>IF($D$108="Y/T","Isi Sasaran",IF($E$108=0,0,IF(I108="Y",1,IF(I108="T",0,"Isi Dulu"))))</f>
        <v>Isi Sasaran</v>
      </c>
      <c r="K108" s="590" t="s">
        <v>26</v>
      </c>
      <c r="L108" s="591" t="str">
        <f>IF($D$108="Y/T","Isi Sasaran",IF($E$108=0,0,IF(K108="Y",1,IF(K108="T",0,"Isi Dulu"))))</f>
        <v>Isi Sasaran</v>
      </c>
      <c r="M108" s="848" t="s">
        <v>26</v>
      </c>
      <c r="N108" s="851" t="str">
        <f>IF(M108="Y",1,IF(M108="T",0,IF(M108="Y/T","Belum diisi","Error")))</f>
        <v>Belum diisi</v>
      </c>
      <c r="O108" s="517"/>
      <c r="P108" s="517"/>
      <c r="Q108" s="517"/>
      <c r="R108" s="517"/>
    </row>
    <row r="109" spans="2:18" s="527" customFormat="1" ht="15.75">
      <c r="B109" s="837"/>
      <c r="C109" s="840"/>
      <c r="D109" s="858"/>
      <c r="E109" s="855"/>
      <c r="F109" s="549">
        <v>2</v>
      </c>
      <c r="G109" s="550"/>
      <c r="H109" s="589" t="str">
        <f t="shared" si="2"/>
        <v>Belum Diisi</v>
      </c>
      <c r="I109" s="592" t="s">
        <v>26</v>
      </c>
      <c r="J109" s="593" t="str">
        <f>IF($D$108="Y/T","Isi Sasaran",IF($E$108=0,0,IF(I109="Y",1,IF(I109="T",0,"Isi Dulu"))))</f>
        <v>Isi Sasaran</v>
      </c>
      <c r="K109" s="592" t="s">
        <v>26</v>
      </c>
      <c r="L109" s="593" t="str">
        <f>IF($D$108="Y/T","Isi Sasaran",IF($E$108=0,0,IF(K109="Y",1,IF(K109="T",0,"Isi Dulu"))))</f>
        <v>Isi Sasaran</v>
      </c>
      <c r="M109" s="849"/>
      <c r="N109" s="852"/>
      <c r="O109" s="517"/>
      <c r="P109" s="517"/>
      <c r="Q109" s="517"/>
      <c r="R109" s="517"/>
    </row>
    <row r="110" spans="2:18" s="527" customFormat="1" ht="15.75">
      <c r="B110" s="837"/>
      <c r="C110" s="840"/>
      <c r="D110" s="858"/>
      <c r="E110" s="855"/>
      <c r="F110" s="549">
        <v>3</v>
      </c>
      <c r="G110" s="550"/>
      <c r="H110" s="589" t="str">
        <f t="shared" si="2"/>
        <v>Belum Diisi</v>
      </c>
      <c r="I110" s="592" t="s">
        <v>26</v>
      </c>
      <c r="J110" s="593" t="str">
        <f>IF($D$108="Y/T","Isi Sasaran",IF($E$108=0,0,IF(I110="Y",1,IF(I110="T",0,"Isi Dulu"))))</f>
        <v>Isi Sasaran</v>
      </c>
      <c r="K110" s="592" t="s">
        <v>26</v>
      </c>
      <c r="L110" s="593" t="str">
        <f>IF($D$108="Y/T","Isi Sasaran",IF($E$108=0,0,IF(K110="Y",1,IF(K110="T",0,"Isi Dulu"))))</f>
        <v>Isi Sasaran</v>
      </c>
      <c r="M110" s="849"/>
      <c r="N110" s="852"/>
      <c r="O110" s="517"/>
      <c r="P110" s="517"/>
      <c r="Q110" s="517"/>
      <c r="R110" s="517"/>
    </row>
    <row r="111" spans="2:18" s="527" customFormat="1" ht="15.75">
      <c r="B111" s="837"/>
      <c r="C111" s="840"/>
      <c r="D111" s="858"/>
      <c r="E111" s="855"/>
      <c r="F111" s="549">
        <v>4</v>
      </c>
      <c r="G111" s="550"/>
      <c r="H111" s="589" t="str">
        <f t="shared" si="2"/>
        <v>Belum Diisi</v>
      </c>
      <c r="I111" s="592" t="s">
        <v>26</v>
      </c>
      <c r="J111" s="593" t="str">
        <f>IF($D$108="Y/T","Isi Sasaran",IF($E$108=0,0,IF(I111="Y",1,IF(I111="T",0,"Isi Dulu"))))</f>
        <v>Isi Sasaran</v>
      </c>
      <c r="K111" s="592" t="s">
        <v>26</v>
      </c>
      <c r="L111" s="593" t="str">
        <f>IF($D$108="Y/T","Isi Sasaran",IF($E$108=0,0,IF(K111="Y",1,IF(K111="T",0,"Isi Dulu"))))</f>
        <v>Isi Sasaran</v>
      </c>
      <c r="M111" s="849"/>
      <c r="N111" s="852"/>
      <c r="O111" s="517"/>
      <c r="P111" s="517"/>
      <c r="Q111" s="517"/>
      <c r="R111" s="517"/>
    </row>
    <row r="112" spans="2:18" s="527" customFormat="1" ht="15.75">
      <c r="B112" s="838"/>
      <c r="C112" s="841"/>
      <c r="D112" s="859"/>
      <c r="E112" s="856"/>
      <c r="F112" s="569">
        <v>5</v>
      </c>
      <c r="G112" s="570"/>
      <c r="H112" s="594" t="str">
        <f t="shared" si="2"/>
        <v>Belum Diisi</v>
      </c>
      <c r="I112" s="595" t="s">
        <v>26</v>
      </c>
      <c r="J112" s="596" t="str">
        <f>IF($D$108="Y/T","Isi Sasaran",IF($E$108=0,0,IF(I112="Y",1,IF(I112="T",0,"Isi Dulu"))))</f>
        <v>Isi Sasaran</v>
      </c>
      <c r="K112" s="595" t="s">
        <v>26</v>
      </c>
      <c r="L112" s="596" t="str">
        <f>IF($D$108="Y/T","Isi Sasaran",IF($E$108=0,0,IF(K112="Y",1,IF(K112="T",0,"Isi Dulu"))))</f>
        <v>Isi Sasaran</v>
      </c>
      <c r="M112" s="850"/>
      <c r="N112" s="853"/>
      <c r="O112" s="517"/>
      <c r="P112" s="517"/>
      <c r="Q112" s="517"/>
      <c r="R112" s="517"/>
    </row>
    <row r="113" spans="2:18" s="527" customFormat="1" ht="15.75">
      <c r="B113" s="836">
        <v>2</v>
      </c>
      <c r="C113" s="839"/>
      <c r="D113" s="857" t="s">
        <v>26</v>
      </c>
      <c r="E113" s="854" t="str">
        <f>IF(D113="Y",1,IF(D113="T",0,IF(D113="Y/T","Belum diisi","Error")))</f>
        <v>Belum diisi</v>
      </c>
      <c r="F113" s="528">
        <v>1</v>
      </c>
      <c r="G113" s="529"/>
      <c r="H113" s="597" t="str">
        <f t="shared" si="2"/>
        <v>Belum Diisi</v>
      </c>
      <c r="I113" s="590" t="s">
        <v>26</v>
      </c>
      <c r="J113" s="591" t="str">
        <f>IF($D$113="Y/T","Isi Sasaran",IF($E$113=0,0,IF(I113="Y",1,IF(I113="T",0,"Isi Dulu"))))</f>
        <v>Isi Sasaran</v>
      </c>
      <c r="K113" s="590" t="s">
        <v>26</v>
      </c>
      <c r="L113" s="591" t="str">
        <f>IF($D$113="Y/T","Isi Sasaran",IF($E$113=0,0,IF(K113="Y",1,IF(K113="T",0,"Isi Dulu"))))</f>
        <v>Isi Sasaran</v>
      </c>
      <c r="M113" s="848" t="s">
        <v>26</v>
      </c>
      <c r="N113" s="851" t="str">
        <f>IF(M113="Y",1,IF(M113="T",0,IF(M113="Y/T","Belum diisi","Error")))</f>
        <v>Belum diisi</v>
      </c>
      <c r="O113" s="517"/>
      <c r="P113" s="517"/>
      <c r="Q113" s="517"/>
      <c r="R113" s="517"/>
    </row>
    <row r="114" spans="2:18" s="527" customFormat="1" ht="15.75">
      <c r="B114" s="837"/>
      <c r="C114" s="840"/>
      <c r="D114" s="858"/>
      <c r="E114" s="855"/>
      <c r="F114" s="549">
        <v>2</v>
      </c>
      <c r="G114" s="550"/>
      <c r="H114" s="598" t="str">
        <f t="shared" si="2"/>
        <v>Belum Diisi</v>
      </c>
      <c r="I114" s="592" t="s">
        <v>26</v>
      </c>
      <c r="J114" s="593" t="str">
        <f>IF($D$113="Y/T","Isi Sasaran",IF($E$113=0,0,IF(I114="Y",1,IF(I114="T",0,"Isi Dulu"))))</f>
        <v>Isi Sasaran</v>
      </c>
      <c r="K114" s="592" t="s">
        <v>26</v>
      </c>
      <c r="L114" s="593" t="str">
        <f>IF($D$113="Y/T","Isi Sasaran",IF($E$113=0,0,IF(K114="Y",1,IF(K114="T",0,"Isi Dulu"))))</f>
        <v>Isi Sasaran</v>
      </c>
      <c r="M114" s="849"/>
      <c r="N114" s="852"/>
      <c r="O114" s="517"/>
      <c r="P114" s="517"/>
      <c r="Q114" s="517"/>
      <c r="R114" s="517"/>
    </row>
    <row r="115" spans="2:18" s="527" customFormat="1" ht="15.75">
      <c r="B115" s="837"/>
      <c r="C115" s="840"/>
      <c r="D115" s="858"/>
      <c r="E115" s="855"/>
      <c r="F115" s="549">
        <v>3</v>
      </c>
      <c r="G115" s="550"/>
      <c r="H115" s="598" t="str">
        <f t="shared" si="2"/>
        <v>Belum Diisi</v>
      </c>
      <c r="I115" s="592" t="s">
        <v>26</v>
      </c>
      <c r="J115" s="593" t="str">
        <f>IF($D$113="Y/T","Isi Sasaran",IF($E$113=0,0,IF(I115="Y",1,IF(I115="T",0,"Isi Dulu"))))</f>
        <v>Isi Sasaran</v>
      </c>
      <c r="K115" s="592" t="s">
        <v>26</v>
      </c>
      <c r="L115" s="593" t="str">
        <f>IF($D$113="Y/T","Isi Sasaran",IF($E$113=0,0,IF(K115="Y",1,IF(K115="T",0,"Isi Dulu"))))</f>
        <v>Isi Sasaran</v>
      </c>
      <c r="M115" s="849"/>
      <c r="N115" s="852"/>
      <c r="O115" s="517"/>
      <c r="P115" s="517"/>
      <c r="Q115" s="517"/>
      <c r="R115" s="517"/>
    </row>
    <row r="116" spans="2:18" s="527" customFormat="1" ht="15.75">
      <c r="B116" s="837"/>
      <c r="C116" s="840"/>
      <c r="D116" s="858"/>
      <c r="E116" s="855"/>
      <c r="F116" s="549">
        <v>4</v>
      </c>
      <c r="G116" s="550"/>
      <c r="H116" s="598" t="str">
        <f t="shared" si="2"/>
        <v>Belum Diisi</v>
      </c>
      <c r="I116" s="592" t="s">
        <v>26</v>
      </c>
      <c r="J116" s="593" t="str">
        <f>IF($D$113="Y/T","Isi Sasaran",IF($E$113=0,0,IF(I116="Y",1,IF(I116="T",0,"Isi Dulu"))))</f>
        <v>Isi Sasaran</v>
      </c>
      <c r="K116" s="592" t="s">
        <v>26</v>
      </c>
      <c r="L116" s="593" t="str">
        <f>IF($D$113="Y/T","Isi Sasaran",IF($E$113=0,0,IF(K116="Y",1,IF(K116="T",0,"Isi Dulu"))))</f>
        <v>Isi Sasaran</v>
      </c>
      <c r="M116" s="849"/>
      <c r="N116" s="852"/>
      <c r="O116" s="517"/>
      <c r="P116" s="517"/>
      <c r="Q116" s="517"/>
      <c r="R116" s="517"/>
    </row>
    <row r="117" spans="2:18" s="527" customFormat="1" ht="15.75">
      <c r="B117" s="838"/>
      <c r="C117" s="841"/>
      <c r="D117" s="859"/>
      <c r="E117" s="856"/>
      <c r="F117" s="569">
        <v>5</v>
      </c>
      <c r="G117" s="570"/>
      <c r="H117" s="599" t="str">
        <f t="shared" si="2"/>
        <v>Belum Diisi</v>
      </c>
      <c r="I117" s="595" t="s">
        <v>26</v>
      </c>
      <c r="J117" s="596" t="str">
        <f>IF($D$113="Y/T","Isi Sasaran",IF($E$113=0,0,IF(I117="Y",1,IF(I117="T",0,"Isi Dulu"))))</f>
        <v>Isi Sasaran</v>
      </c>
      <c r="K117" s="595" t="s">
        <v>26</v>
      </c>
      <c r="L117" s="596" t="str">
        <f>IF($D$113="Y/T","Isi Sasaran",IF($E$113=0,0,IF(K117="Y",1,IF(K117="T",0,"Isi Dulu"))))</f>
        <v>Isi Sasaran</v>
      </c>
      <c r="M117" s="850"/>
      <c r="N117" s="853"/>
      <c r="O117" s="517"/>
      <c r="P117" s="517"/>
      <c r="Q117" s="517"/>
      <c r="R117" s="517"/>
    </row>
    <row r="118" spans="2:18" s="527" customFormat="1" ht="15.75">
      <c r="B118" s="836">
        <v>3</v>
      </c>
      <c r="C118" s="839"/>
      <c r="D118" s="857" t="s">
        <v>26</v>
      </c>
      <c r="E118" s="854" t="str">
        <f>IF(D118="Y",1,IF(D118="T",0,IF(D118="Y/T","Belum diisi","Error")))</f>
        <v>Belum diisi</v>
      </c>
      <c r="F118" s="528">
        <v>1</v>
      </c>
      <c r="G118" s="529"/>
      <c r="H118" s="600" t="str">
        <f t="shared" si="2"/>
        <v>Belum Diisi</v>
      </c>
      <c r="I118" s="590" t="s">
        <v>26</v>
      </c>
      <c r="J118" s="591" t="str">
        <f>IF($D$118="Y/T","Isi Sasaran",IF($E$118=0,0,IF(I118="Y",1,IF(I118="T",0,"Isi Dulu"))))</f>
        <v>Isi Sasaran</v>
      </c>
      <c r="K118" s="590" t="s">
        <v>26</v>
      </c>
      <c r="L118" s="591" t="str">
        <f>IF($D$118="Y/T","Isi Sasaran",IF($E$118=0,0,IF(K118="Y",1,IF(K118="T",0,"Isi Dulu"))))</f>
        <v>Isi Sasaran</v>
      </c>
      <c r="M118" s="848" t="s">
        <v>26</v>
      </c>
      <c r="N118" s="851" t="str">
        <f>IF(M118="Y",1,IF(M118="T",0,IF(M118="Y/T","Belum diisi","Error")))</f>
        <v>Belum diisi</v>
      </c>
      <c r="O118" s="517"/>
      <c r="P118" s="517"/>
      <c r="Q118" s="517"/>
      <c r="R118" s="517"/>
    </row>
    <row r="119" spans="2:18" s="527" customFormat="1" ht="15.75">
      <c r="B119" s="837"/>
      <c r="C119" s="840"/>
      <c r="D119" s="858"/>
      <c r="E119" s="855"/>
      <c r="F119" s="549">
        <v>2</v>
      </c>
      <c r="G119" s="550"/>
      <c r="H119" s="598" t="str">
        <f t="shared" si="2"/>
        <v>Belum Diisi</v>
      </c>
      <c r="I119" s="592" t="s">
        <v>26</v>
      </c>
      <c r="J119" s="593" t="str">
        <f>IF($D$118="Y/T","Isi Sasaran",IF($E$118=0,0,IF(I119="Y",1,IF(I119="T",0,"Isi Dulu"))))</f>
        <v>Isi Sasaran</v>
      </c>
      <c r="K119" s="592" t="s">
        <v>26</v>
      </c>
      <c r="L119" s="593" t="str">
        <f>IF($D$118="Y/T","Isi Sasaran",IF($E$118=0,0,IF(K119="Y",1,IF(K119="T",0,"Isi Dulu"))))</f>
        <v>Isi Sasaran</v>
      </c>
      <c r="M119" s="849"/>
      <c r="N119" s="852"/>
      <c r="O119" s="517"/>
      <c r="P119" s="517"/>
      <c r="Q119" s="517"/>
      <c r="R119" s="517"/>
    </row>
    <row r="120" spans="2:18" s="527" customFormat="1" ht="15.75">
      <c r="B120" s="837"/>
      <c r="C120" s="840"/>
      <c r="D120" s="858"/>
      <c r="E120" s="855"/>
      <c r="F120" s="549">
        <v>3</v>
      </c>
      <c r="G120" s="550"/>
      <c r="H120" s="598" t="str">
        <f t="shared" si="2"/>
        <v>Belum Diisi</v>
      </c>
      <c r="I120" s="592" t="s">
        <v>26</v>
      </c>
      <c r="J120" s="593" t="str">
        <f>IF($D$118="Y/T","Isi Sasaran",IF($E$118=0,0,IF(I120="Y",1,IF(I120="T",0,"Isi Dulu"))))</f>
        <v>Isi Sasaran</v>
      </c>
      <c r="K120" s="592" t="s">
        <v>26</v>
      </c>
      <c r="L120" s="593" t="str">
        <f>IF($D$118="Y/T","Isi Sasaran",IF($E$118=0,0,IF(K120="Y",1,IF(K120="T",0,"Isi Dulu"))))</f>
        <v>Isi Sasaran</v>
      </c>
      <c r="M120" s="849"/>
      <c r="N120" s="852"/>
      <c r="O120" s="517"/>
      <c r="P120" s="517"/>
      <c r="Q120" s="517"/>
      <c r="R120" s="517"/>
    </row>
    <row r="121" spans="2:18" s="527" customFormat="1" ht="15.75">
      <c r="B121" s="837"/>
      <c r="C121" s="840"/>
      <c r="D121" s="858"/>
      <c r="E121" s="855"/>
      <c r="F121" s="549">
        <v>4</v>
      </c>
      <c r="G121" s="550"/>
      <c r="H121" s="598" t="str">
        <f t="shared" si="2"/>
        <v>Belum Diisi</v>
      </c>
      <c r="I121" s="592" t="s">
        <v>26</v>
      </c>
      <c r="J121" s="593" t="str">
        <f>IF($D$118="Y/T","Isi Sasaran",IF($E$118=0,0,IF(I121="Y",1,IF(I121="T",0,"Isi Dulu"))))</f>
        <v>Isi Sasaran</v>
      </c>
      <c r="K121" s="592" t="s">
        <v>26</v>
      </c>
      <c r="L121" s="593" t="str">
        <f>IF($D$118="Y/T","Isi Sasaran",IF($E$118=0,0,IF(K121="Y",1,IF(K121="T",0,"Isi Dulu"))))</f>
        <v>Isi Sasaran</v>
      </c>
      <c r="M121" s="849"/>
      <c r="N121" s="852"/>
      <c r="O121" s="517"/>
      <c r="P121" s="517"/>
      <c r="Q121" s="517"/>
      <c r="R121" s="517"/>
    </row>
    <row r="122" spans="2:18" s="527" customFormat="1" ht="15.75">
      <c r="B122" s="838"/>
      <c r="C122" s="841"/>
      <c r="D122" s="859"/>
      <c r="E122" s="856"/>
      <c r="F122" s="569">
        <v>5</v>
      </c>
      <c r="G122" s="570"/>
      <c r="H122" s="599" t="str">
        <f t="shared" si="2"/>
        <v>Belum Diisi</v>
      </c>
      <c r="I122" s="595" t="s">
        <v>26</v>
      </c>
      <c r="J122" s="596" t="str">
        <f>IF($D$118="Y/T","Isi Sasaran",IF($E$118=0,0,IF(I122="Y",1,IF(I122="T",0,"Isi Dulu"))))</f>
        <v>Isi Sasaran</v>
      </c>
      <c r="K122" s="595" t="s">
        <v>26</v>
      </c>
      <c r="L122" s="596" t="str">
        <f>IF($D$118="Y/T","Isi Sasaran",IF($E$118=0,0,IF(K122="Y",1,IF(K122="T",0,"Isi Dulu"))))</f>
        <v>Isi Sasaran</v>
      </c>
      <c r="M122" s="850"/>
      <c r="N122" s="853"/>
      <c r="O122" s="517"/>
      <c r="P122" s="517"/>
      <c r="Q122" s="517"/>
      <c r="R122" s="517"/>
    </row>
    <row r="123" spans="2:18" s="527" customFormat="1" ht="15.75">
      <c r="B123" s="836">
        <v>4</v>
      </c>
      <c r="C123" s="839"/>
      <c r="D123" s="857" t="s">
        <v>26</v>
      </c>
      <c r="E123" s="854" t="str">
        <f>IF(D123="Y",1,IF(D123="T",0,IF(D123="Y/T","Belum diisi","Error")))</f>
        <v>Belum diisi</v>
      </c>
      <c r="F123" s="528">
        <v>1</v>
      </c>
      <c r="G123" s="529"/>
      <c r="H123" s="600" t="str">
        <f t="shared" si="2"/>
        <v>Belum Diisi</v>
      </c>
      <c r="I123" s="590" t="s">
        <v>26</v>
      </c>
      <c r="J123" s="591" t="str">
        <f>IF($D$123="Y/T","Isi Sasaran",IF($E$123=0,0,IF(I123="Y",1,IF(I123="T",0,"Isi Dulu"))))</f>
        <v>Isi Sasaran</v>
      </c>
      <c r="K123" s="590" t="s">
        <v>26</v>
      </c>
      <c r="L123" s="591" t="str">
        <f>IF($D$123="Y/T","Isi Sasaran",IF($E$123=0,0,IF(K123="Y",1,IF(K123="T",0,"Isi Dulu"))))</f>
        <v>Isi Sasaran</v>
      </c>
      <c r="M123" s="848" t="s">
        <v>26</v>
      </c>
      <c r="N123" s="851" t="str">
        <f>IF(M123="Y",1,IF(M123="T",0,IF(M123="Y/T","Belum diisi","Error")))</f>
        <v>Belum diisi</v>
      </c>
      <c r="O123" s="517"/>
      <c r="P123" s="517"/>
      <c r="Q123" s="517"/>
      <c r="R123" s="517"/>
    </row>
    <row r="124" spans="2:18" s="527" customFormat="1" ht="15.75">
      <c r="B124" s="837"/>
      <c r="C124" s="840"/>
      <c r="D124" s="858"/>
      <c r="E124" s="855"/>
      <c r="F124" s="549">
        <v>2</v>
      </c>
      <c r="G124" s="550"/>
      <c r="H124" s="598" t="str">
        <f t="shared" si="2"/>
        <v>Belum Diisi</v>
      </c>
      <c r="I124" s="592" t="s">
        <v>26</v>
      </c>
      <c r="J124" s="593" t="str">
        <f>IF($D$123="Y/T","Isi Sasaran",IF($E$123=0,0,IF(I124="Y",1,IF(I124="T",0,"Isi Dulu"))))</f>
        <v>Isi Sasaran</v>
      </c>
      <c r="K124" s="592" t="s">
        <v>26</v>
      </c>
      <c r="L124" s="593" t="str">
        <f>IF($D$123="Y/T","Isi Sasaran",IF($E$123=0,0,IF(K124="Y",1,IF(K124="T",0,"Isi Dulu"))))</f>
        <v>Isi Sasaran</v>
      </c>
      <c r="M124" s="849"/>
      <c r="N124" s="852"/>
      <c r="O124" s="517"/>
      <c r="P124" s="517"/>
      <c r="Q124" s="517"/>
      <c r="R124" s="517"/>
    </row>
    <row r="125" spans="2:18" s="527" customFormat="1" ht="15.75">
      <c r="B125" s="837"/>
      <c r="C125" s="840"/>
      <c r="D125" s="858"/>
      <c r="E125" s="855"/>
      <c r="F125" s="549">
        <v>3</v>
      </c>
      <c r="G125" s="550"/>
      <c r="H125" s="598" t="str">
        <f t="shared" si="2"/>
        <v>Belum Diisi</v>
      </c>
      <c r="I125" s="592" t="s">
        <v>26</v>
      </c>
      <c r="J125" s="593" t="str">
        <f>IF($D$123="Y/T","Isi Sasaran",IF($E$123=0,0,IF(I125="Y",1,IF(I125="T",0,"Isi Dulu"))))</f>
        <v>Isi Sasaran</v>
      </c>
      <c r="K125" s="592" t="s">
        <v>26</v>
      </c>
      <c r="L125" s="593" t="str">
        <f>IF($D$123="Y/T","Isi Sasaran",IF($E$123=0,0,IF(K125="Y",1,IF(K125="T",0,"Isi Dulu"))))</f>
        <v>Isi Sasaran</v>
      </c>
      <c r="M125" s="849"/>
      <c r="N125" s="852"/>
      <c r="O125" s="517"/>
      <c r="P125" s="517"/>
      <c r="Q125" s="517"/>
      <c r="R125" s="517"/>
    </row>
    <row r="126" spans="2:18" s="527" customFormat="1" ht="15.75">
      <c r="B126" s="837"/>
      <c r="C126" s="840"/>
      <c r="D126" s="858"/>
      <c r="E126" s="855"/>
      <c r="F126" s="549">
        <v>4</v>
      </c>
      <c r="G126" s="550"/>
      <c r="H126" s="598" t="str">
        <f t="shared" si="2"/>
        <v>Belum Diisi</v>
      </c>
      <c r="I126" s="592" t="s">
        <v>26</v>
      </c>
      <c r="J126" s="593" t="str">
        <f>IF($D$123="Y/T","Isi Sasaran",IF($E$123=0,0,IF(I126="Y",1,IF(I126="T",0,"Isi Dulu"))))</f>
        <v>Isi Sasaran</v>
      </c>
      <c r="K126" s="592" t="s">
        <v>26</v>
      </c>
      <c r="L126" s="593" t="str">
        <f>IF($D$123="Y/T","Isi Sasaran",IF($E$123=0,0,IF(K126="Y",1,IF(K126="T",0,"Isi Dulu"))))</f>
        <v>Isi Sasaran</v>
      </c>
      <c r="M126" s="849"/>
      <c r="N126" s="852"/>
      <c r="O126" s="517"/>
      <c r="P126" s="517"/>
      <c r="Q126" s="517"/>
      <c r="R126" s="517"/>
    </row>
    <row r="127" spans="2:18" s="527" customFormat="1" ht="15.75">
      <c r="B127" s="838"/>
      <c r="C127" s="841"/>
      <c r="D127" s="859"/>
      <c r="E127" s="856"/>
      <c r="F127" s="569">
        <v>5</v>
      </c>
      <c r="G127" s="570"/>
      <c r="H127" s="599" t="str">
        <f t="shared" si="2"/>
        <v>Belum Diisi</v>
      </c>
      <c r="I127" s="595" t="s">
        <v>26</v>
      </c>
      <c r="J127" s="596" t="str">
        <f>IF($D$123="Y/T","Isi Sasaran",IF($E$123=0,0,IF(I127="Y",1,IF(I127="T",0,"Isi Dulu"))))</f>
        <v>Isi Sasaran</v>
      </c>
      <c r="K127" s="595" t="s">
        <v>26</v>
      </c>
      <c r="L127" s="596" t="str">
        <f>IF($D$123="Y/T","Isi Sasaran",IF($E$123=0,0,IF(K127="Y",1,IF(K127="T",0,"Isi Dulu"))))</f>
        <v>Isi Sasaran</v>
      </c>
      <c r="M127" s="850"/>
      <c r="N127" s="853"/>
      <c r="O127" s="517"/>
      <c r="P127" s="517"/>
      <c r="Q127" s="517"/>
      <c r="R127" s="517"/>
    </row>
    <row r="128" spans="2:18" s="527" customFormat="1" ht="15.75">
      <c r="B128" s="836">
        <v>5</v>
      </c>
      <c r="C128" s="839"/>
      <c r="D128" s="857" t="s">
        <v>26</v>
      </c>
      <c r="E128" s="854" t="str">
        <f>IF(D128="Y",1,IF(D128="T",0,IF(D128="Y/T","Belum diisi","Error")))</f>
        <v>Belum diisi</v>
      </c>
      <c r="F128" s="528">
        <v>1</v>
      </c>
      <c r="G128" s="529"/>
      <c r="H128" s="600" t="str">
        <f t="shared" si="2"/>
        <v>Belum Diisi</v>
      </c>
      <c r="I128" s="590" t="s">
        <v>26</v>
      </c>
      <c r="J128" s="591" t="str">
        <f>IF($D$128="Y/T","Isi Sasaran",IF($E$128=0,0,IF(I128="Y",1,IF(I128="T",0,"Isi Dulu"))))</f>
        <v>Isi Sasaran</v>
      </c>
      <c r="K128" s="590" t="s">
        <v>26</v>
      </c>
      <c r="L128" s="591" t="str">
        <f>IF($D$128="Y/T","Isi Sasaran",IF($E$128=0,0,IF(K128="Y",1,IF(K128="T",0,"Isi Dulu"))))</f>
        <v>Isi Sasaran</v>
      </c>
      <c r="M128" s="848" t="s">
        <v>26</v>
      </c>
      <c r="N128" s="851" t="str">
        <f>IF(M128="Y",1,IF(M128="T",0,IF(M128="Y/T","Belum diisi","Error")))</f>
        <v>Belum diisi</v>
      </c>
      <c r="O128" s="517"/>
      <c r="P128" s="517"/>
      <c r="Q128" s="517"/>
      <c r="R128" s="517"/>
    </row>
    <row r="129" spans="2:18" s="527" customFormat="1" ht="15.75">
      <c r="B129" s="837"/>
      <c r="C129" s="840"/>
      <c r="D129" s="858"/>
      <c r="E129" s="855"/>
      <c r="F129" s="549">
        <v>2</v>
      </c>
      <c r="G129" s="550"/>
      <c r="H129" s="598" t="str">
        <f t="shared" si="2"/>
        <v>Belum Diisi</v>
      </c>
      <c r="I129" s="592" t="s">
        <v>26</v>
      </c>
      <c r="J129" s="593" t="str">
        <f>IF($D$128="Y/T","Isi Sasaran",IF($E$128=0,0,IF(I129="Y",1,IF(I129="T",0,"Isi Dulu"))))</f>
        <v>Isi Sasaran</v>
      </c>
      <c r="K129" s="592" t="s">
        <v>26</v>
      </c>
      <c r="L129" s="593" t="str">
        <f>IF($D$128="Y/T","Isi Sasaran",IF($E$128=0,0,IF(K129="Y",1,IF(K129="T",0,"Isi Dulu"))))</f>
        <v>Isi Sasaran</v>
      </c>
      <c r="M129" s="849"/>
      <c r="N129" s="852"/>
      <c r="O129" s="517"/>
      <c r="P129" s="517"/>
      <c r="Q129" s="517"/>
      <c r="R129" s="517"/>
    </row>
    <row r="130" spans="2:18" s="527" customFormat="1" ht="15.75">
      <c r="B130" s="837"/>
      <c r="C130" s="840"/>
      <c r="D130" s="858"/>
      <c r="E130" s="855"/>
      <c r="F130" s="549">
        <v>3</v>
      </c>
      <c r="G130" s="550"/>
      <c r="H130" s="598" t="str">
        <f t="shared" si="2"/>
        <v>Belum Diisi</v>
      </c>
      <c r="I130" s="592" t="s">
        <v>26</v>
      </c>
      <c r="J130" s="593" t="str">
        <f>IF($D$128="Y/T","Isi Sasaran",IF($E$128=0,0,IF(I130="Y",1,IF(I130="T",0,"Isi Dulu"))))</f>
        <v>Isi Sasaran</v>
      </c>
      <c r="K130" s="592" t="s">
        <v>26</v>
      </c>
      <c r="L130" s="593" t="str">
        <f>IF($D$128="Y/T","Isi Sasaran",IF($E$128=0,0,IF(K130="Y",1,IF(K130="T",0,"Isi Dulu"))))</f>
        <v>Isi Sasaran</v>
      </c>
      <c r="M130" s="849"/>
      <c r="N130" s="852"/>
      <c r="O130" s="517"/>
      <c r="P130" s="517"/>
      <c r="Q130" s="517"/>
      <c r="R130" s="517"/>
    </row>
    <row r="131" spans="2:18" s="527" customFormat="1" ht="15.75">
      <c r="B131" s="837"/>
      <c r="C131" s="840"/>
      <c r="D131" s="858"/>
      <c r="E131" s="855"/>
      <c r="F131" s="549">
        <v>4</v>
      </c>
      <c r="G131" s="550"/>
      <c r="H131" s="598" t="str">
        <f t="shared" si="2"/>
        <v>Belum Diisi</v>
      </c>
      <c r="I131" s="592" t="s">
        <v>26</v>
      </c>
      <c r="J131" s="593" t="str">
        <f>IF($D$128="Y/T","Isi Sasaran",IF($E$128=0,0,IF(I131="Y",1,IF(I131="T",0,"Isi Dulu"))))</f>
        <v>Isi Sasaran</v>
      </c>
      <c r="K131" s="592" t="s">
        <v>26</v>
      </c>
      <c r="L131" s="593" t="str">
        <f>IF($D$128="Y/T","Isi Sasaran",IF($E$128=0,0,IF(K131="Y",1,IF(K131="T",0,"Isi Dulu"))))</f>
        <v>Isi Sasaran</v>
      </c>
      <c r="M131" s="849"/>
      <c r="N131" s="852"/>
      <c r="O131" s="517"/>
      <c r="P131" s="517"/>
      <c r="Q131" s="517"/>
      <c r="R131" s="517"/>
    </row>
    <row r="132" spans="2:18" s="527" customFormat="1" ht="15.75">
      <c r="B132" s="838"/>
      <c r="C132" s="841"/>
      <c r="D132" s="859"/>
      <c r="E132" s="856"/>
      <c r="F132" s="569">
        <v>5</v>
      </c>
      <c r="G132" s="570"/>
      <c r="H132" s="599" t="str">
        <f t="shared" si="2"/>
        <v>Belum Diisi</v>
      </c>
      <c r="I132" s="595" t="s">
        <v>26</v>
      </c>
      <c r="J132" s="596" t="str">
        <f>IF($D$128="Y/T","Isi Sasaran",IF($E$128=0,0,IF(I132="Y",1,IF(I132="T",0,"Isi Dulu"))))</f>
        <v>Isi Sasaran</v>
      </c>
      <c r="K132" s="595" t="s">
        <v>26</v>
      </c>
      <c r="L132" s="596" t="str">
        <f>IF($D$128="Y/T","Isi Sasaran",IF($E$128=0,0,IF(K132="Y",1,IF(K132="T",0,"Isi Dulu"))))</f>
        <v>Isi Sasaran</v>
      </c>
      <c r="M132" s="850"/>
      <c r="N132" s="853"/>
      <c r="O132" s="517"/>
      <c r="P132" s="517"/>
      <c r="Q132" s="517"/>
      <c r="R132" s="517"/>
    </row>
    <row r="133" spans="2:18" s="527" customFormat="1" ht="15.75">
      <c r="B133" s="836">
        <v>6</v>
      </c>
      <c r="C133" s="839"/>
      <c r="D133" s="857" t="s">
        <v>26</v>
      </c>
      <c r="E133" s="854" t="str">
        <f>IF(D133="Y",1,IF(D133="T",0,IF(D133="Y/T","Belum diisi","Error")))</f>
        <v>Belum diisi</v>
      </c>
      <c r="F133" s="528">
        <v>1</v>
      </c>
      <c r="G133" s="529"/>
      <c r="H133" s="600" t="str">
        <f t="shared" si="2"/>
        <v>Belum Diisi</v>
      </c>
      <c r="I133" s="590" t="s">
        <v>26</v>
      </c>
      <c r="J133" s="591" t="str">
        <f>IF($D$133="Y/T","Isi Sasaran",IF($E$133=0,0,IF(I133="Y",1,IF(I133="T",0,"Isi Dulu"))))</f>
        <v>Isi Sasaran</v>
      </c>
      <c r="K133" s="590" t="s">
        <v>26</v>
      </c>
      <c r="L133" s="591" t="str">
        <f>IF($D$133="Y/T","Isi Sasaran",IF($E$133=0,0,IF(K133="Y",1,IF(K133="T",0,"Isi Dulu"))))</f>
        <v>Isi Sasaran</v>
      </c>
      <c r="M133" s="848" t="s">
        <v>26</v>
      </c>
      <c r="N133" s="851" t="str">
        <f>IF(M133="Y",1,IF(M133="T",0,IF(M133="Y/T","Belum diisi","Error")))</f>
        <v>Belum diisi</v>
      </c>
      <c r="O133" s="517"/>
      <c r="P133" s="517"/>
      <c r="Q133" s="517"/>
      <c r="R133" s="517"/>
    </row>
    <row r="134" spans="2:18" s="527" customFormat="1" ht="15.75">
      <c r="B134" s="837"/>
      <c r="C134" s="840"/>
      <c r="D134" s="858"/>
      <c r="E134" s="855"/>
      <c r="F134" s="549">
        <v>2</v>
      </c>
      <c r="G134" s="550"/>
      <c r="H134" s="598" t="str">
        <f t="shared" si="2"/>
        <v>Belum Diisi</v>
      </c>
      <c r="I134" s="592" t="s">
        <v>26</v>
      </c>
      <c r="J134" s="593" t="str">
        <f>IF($D$133="Y/T","Isi Sasaran",IF($E$133=0,0,IF(I134="Y",1,IF(I134="T",0,"Isi Dulu"))))</f>
        <v>Isi Sasaran</v>
      </c>
      <c r="K134" s="592" t="s">
        <v>26</v>
      </c>
      <c r="L134" s="593" t="str">
        <f>IF($D$133="Y/T","Isi Sasaran",IF($E$133=0,0,IF(K134="Y",1,IF(K134="T",0,"Isi Dulu"))))</f>
        <v>Isi Sasaran</v>
      </c>
      <c r="M134" s="849"/>
      <c r="N134" s="852"/>
      <c r="O134" s="517"/>
      <c r="P134" s="517"/>
      <c r="Q134" s="517"/>
      <c r="R134" s="517"/>
    </row>
    <row r="135" spans="2:18" s="527" customFormat="1" ht="15.75">
      <c r="B135" s="837"/>
      <c r="C135" s="840"/>
      <c r="D135" s="858"/>
      <c r="E135" s="855"/>
      <c r="F135" s="549">
        <v>3</v>
      </c>
      <c r="G135" s="550"/>
      <c r="H135" s="598" t="str">
        <f t="shared" si="2"/>
        <v>Belum Diisi</v>
      </c>
      <c r="I135" s="592" t="s">
        <v>26</v>
      </c>
      <c r="J135" s="593" t="str">
        <f>IF($D$133="Y/T","Isi Sasaran",IF($E$133=0,0,IF(I135="Y",1,IF(I135="T",0,"Isi Dulu"))))</f>
        <v>Isi Sasaran</v>
      </c>
      <c r="K135" s="592" t="s">
        <v>26</v>
      </c>
      <c r="L135" s="593" t="str">
        <f>IF($D$133="Y/T","Isi Sasaran",IF($E$133=0,0,IF(K135="Y",1,IF(K135="T",0,"Isi Dulu"))))</f>
        <v>Isi Sasaran</v>
      </c>
      <c r="M135" s="849"/>
      <c r="N135" s="852"/>
      <c r="O135" s="517"/>
      <c r="P135" s="517"/>
      <c r="Q135" s="517"/>
      <c r="R135" s="517"/>
    </row>
    <row r="136" spans="2:18" s="527" customFormat="1" ht="15.75">
      <c r="B136" s="837"/>
      <c r="C136" s="840"/>
      <c r="D136" s="858"/>
      <c r="E136" s="855"/>
      <c r="F136" s="549">
        <v>4</v>
      </c>
      <c r="G136" s="550"/>
      <c r="H136" s="598" t="str">
        <f t="shared" si="2"/>
        <v>Belum Diisi</v>
      </c>
      <c r="I136" s="592" t="s">
        <v>26</v>
      </c>
      <c r="J136" s="593" t="str">
        <f>IF($D$133="Y/T","Isi Sasaran",IF($E$133=0,0,IF(I136="Y",1,IF(I136="T",0,"Isi Dulu"))))</f>
        <v>Isi Sasaran</v>
      </c>
      <c r="K136" s="592" t="s">
        <v>26</v>
      </c>
      <c r="L136" s="593" t="str">
        <f>IF($D$133="Y/T","Isi Sasaran",IF($E$133=0,0,IF(K136="Y",1,IF(K136="T",0,"Isi Dulu"))))</f>
        <v>Isi Sasaran</v>
      </c>
      <c r="M136" s="849"/>
      <c r="N136" s="852"/>
      <c r="O136" s="517"/>
      <c r="P136" s="517"/>
      <c r="Q136" s="517"/>
      <c r="R136" s="517"/>
    </row>
    <row r="137" spans="2:18" s="527" customFormat="1" ht="15.75">
      <c r="B137" s="838"/>
      <c r="C137" s="841"/>
      <c r="D137" s="859"/>
      <c r="E137" s="856"/>
      <c r="F137" s="569">
        <v>5</v>
      </c>
      <c r="G137" s="570"/>
      <c r="H137" s="599" t="str">
        <f t="shared" si="2"/>
        <v>Belum Diisi</v>
      </c>
      <c r="I137" s="595" t="s">
        <v>26</v>
      </c>
      <c r="J137" s="596" t="str">
        <f>IF($D$133="Y/T","Isi Sasaran",IF($E$133=0,0,IF(I137="Y",1,IF(I137="T",0,"Isi Dulu"))))</f>
        <v>Isi Sasaran</v>
      </c>
      <c r="K137" s="595" t="s">
        <v>26</v>
      </c>
      <c r="L137" s="596" t="str">
        <f>IF($D$133="Y/T","Isi Sasaran",IF($E$133=0,0,IF(K137="Y",1,IF(K137="T",0,"Isi Dulu"))))</f>
        <v>Isi Sasaran</v>
      </c>
      <c r="M137" s="850"/>
      <c r="N137" s="853"/>
      <c r="O137" s="517"/>
      <c r="P137" s="517"/>
      <c r="Q137" s="517"/>
      <c r="R137" s="517"/>
    </row>
    <row r="138" spans="2:18" s="527" customFormat="1" ht="15.75">
      <c r="B138" s="836">
        <v>7</v>
      </c>
      <c r="C138" s="839"/>
      <c r="D138" s="857" t="s">
        <v>26</v>
      </c>
      <c r="E138" s="854" t="str">
        <f>IF(D138="Y",1,IF(D138="T",0,IF(D138="Y/T","Belum diisi","Error")))</f>
        <v>Belum diisi</v>
      </c>
      <c r="F138" s="528">
        <v>1</v>
      </c>
      <c r="G138" s="529"/>
      <c r="H138" s="600" t="str">
        <f t="shared" si="2"/>
        <v>Belum Diisi</v>
      </c>
      <c r="I138" s="590" t="s">
        <v>26</v>
      </c>
      <c r="J138" s="591" t="str">
        <f>IF($D$138="Y/T","Isi Sasaran",IF($E$138=0,0,IF(I138="Y",1,IF(I138="T",0,"Isi Dulu"))))</f>
        <v>Isi Sasaran</v>
      </c>
      <c r="K138" s="590" t="s">
        <v>26</v>
      </c>
      <c r="L138" s="591" t="str">
        <f>IF($D$138="Y/T","Isi Sasaran",IF($E$138=0,0,IF(K138="Y",1,IF(K138="T",0,"Isi Dulu"))))</f>
        <v>Isi Sasaran</v>
      </c>
      <c r="M138" s="848" t="s">
        <v>26</v>
      </c>
      <c r="N138" s="851" t="str">
        <f>IF(M138="Y",1,IF(M138="T",0,IF(M138="Y/T","Belum diisi","Error")))</f>
        <v>Belum diisi</v>
      </c>
      <c r="O138" s="517"/>
      <c r="P138" s="517"/>
      <c r="Q138" s="517"/>
      <c r="R138" s="517"/>
    </row>
    <row r="139" spans="2:18" s="527" customFormat="1" ht="15.75">
      <c r="B139" s="837"/>
      <c r="C139" s="840"/>
      <c r="D139" s="858"/>
      <c r="E139" s="855"/>
      <c r="F139" s="549">
        <v>2</v>
      </c>
      <c r="G139" s="550"/>
      <c r="H139" s="598" t="str">
        <f t="shared" si="2"/>
        <v>Belum Diisi</v>
      </c>
      <c r="I139" s="592" t="s">
        <v>26</v>
      </c>
      <c r="J139" s="593" t="str">
        <f>IF($D$138="Y/T","Isi Sasaran",IF($E$138=0,0,IF(I139="Y",1,IF(I139="T",0,"Isi Dulu"))))</f>
        <v>Isi Sasaran</v>
      </c>
      <c r="K139" s="592" t="s">
        <v>26</v>
      </c>
      <c r="L139" s="593" t="str">
        <f>IF($D$138="Y/T","Isi Sasaran",IF($E$138=0,0,IF(K139="Y",1,IF(K139="T",0,"Isi Dulu"))))</f>
        <v>Isi Sasaran</v>
      </c>
      <c r="M139" s="849"/>
      <c r="N139" s="852"/>
      <c r="O139" s="517"/>
      <c r="P139" s="517"/>
      <c r="Q139" s="517"/>
      <c r="R139" s="517"/>
    </row>
    <row r="140" spans="2:18" s="527" customFormat="1" ht="15.75">
      <c r="B140" s="837"/>
      <c r="C140" s="840"/>
      <c r="D140" s="858"/>
      <c r="E140" s="855"/>
      <c r="F140" s="549">
        <v>3</v>
      </c>
      <c r="G140" s="550"/>
      <c r="H140" s="598" t="str">
        <f t="shared" si="2"/>
        <v>Belum Diisi</v>
      </c>
      <c r="I140" s="592" t="s">
        <v>26</v>
      </c>
      <c r="J140" s="593" t="str">
        <f>IF($D$138="Y/T","Isi Sasaran",IF($E$138=0,0,IF(I140="Y",1,IF(I140="T",0,"Isi Dulu"))))</f>
        <v>Isi Sasaran</v>
      </c>
      <c r="K140" s="592" t="s">
        <v>26</v>
      </c>
      <c r="L140" s="593" t="str">
        <f>IF($D$138="Y/T","Isi Sasaran",IF($E$138=0,0,IF(K140="Y",1,IF(K140="T",0,"Isi Dulu"))))</f>
        <v>Isi Sasaran</v>
      </c>
      <c r="M140" s="849"/>
      <c r="N140" s="852"/>
      <c r="O140" s="517"/>
      <c r="P140" s="517"/>
      <c r="Q140" s="517"/>
      <c r="R140" s="517"/>
    </row>
    <row r="141" spans="2:18" s="527" customFormat="1" ht="15.75">
      <c r="B141" s="837"/>
      <c r="C141" s="840"/>
      <c r="D141" s="858"/>
      <c r="E141" s="855"/>
      <c r="F141" s="549">
        <v>4</v>
      </c>
      <c r="G141" s="550"/>
      <c r="H141" s="598" t="str">
        <f t="shared" si="2"/>
        <v>Belum Diisi</v>
      </c>
      <c r="I141" s="592" t="s">
        <v>26</v>
      </c>
      <c r="J141" s="593" t="str">
        <f>IF($D$138="Y/T","Isi Sasaran",IF($E$138=0,0,IF(I141="Y",1,IF(I141="T",0,"Isi Dulu"))))</f>
        <v>Isi Sasaran</v>
      </c>
      <c r="K141" s="592" t="s">
        <v>26</v>
      </c>
      <c r="L141" s="593" t="str">
        <f>IF($D$138="Y/T","Isi Sasaran",IF($E$138=0,0,IF(K141="Y",1,IF(K141="T",0,"Isi Dulu"))))</f>
        <v>Isi Sasaran</v>
      </c>
      <c r="M141" s="849"/>
      <c r="N141" s="852"/>
      <c r="O141" s="517"/>
      <c r="P141" s="517"/>
      <c r="Q141" s="517"/>
      <c r="R141" s="517"/>
    </row>
    <row r="142" spans="2:18" s="527" customFormat="1" ht="15.75">
      <c r="B142" s="838"/>
      <c r="C142" s="841"/>
      <c r="D142" s="859"/>
      <c r="E142" s="856"/>
      <c r="F142" s="569">
        <v>5</v>
      </c>
      <c r="G142" s="570"/>
      <c r="H142" s="599" t="str">
        <f t="shared" si="2"/>
        <v>Belum Diisi</v>
      </c>
      <c r="I142" s="595" t="s">
        <v>26</v>
      </c>
      <c r="J142" s="596" t="str">
        <f>IF($D$138="Y/T","Isi Sasaran",IF($E$138=0,0,IF(I142="Y",1,IF(I142="T",0,"Isi Dulu"))))</f>
        <v>Isi Sasaran</v>
      </c>
      <c r="K142" s="595" t="s">
        <v>26</v>
      </c>
      <c r="L142" s="596" t="str">
        <f>IF($D$138="Y/T","Isi Sasaran",IF($E$138=0,0,IF(K142="Y",1,IF(K142="T",0,"Isi Dulu"))))</f>
        <v>Isi Sasaran</v>
      </c>
      <c r="M142" s="850"/>
      <c r="N142" s="853"/>
      <c r="O142" s="517"/>
      <c r="P142" s="517"/>
      <c r="Q142" s="517"/>
      <c r="R142" s="517"/>
    </row>
    <row r="143" spans="2:18" s="527" customFormat="1" ht="15.75">
      <c r="B143" s="836">
        <v>8</v>
      </c>
      <c r="C143" s="839"/>
      <c r="D143" s="857" t="s">
        <v>26</v>
      </c>
      <c r="E143" s="854" t="str">
        <f>IF(D143="Y",1,IF(D143="T",0,IF(D143="Y/T","Belum diisi","Error")))</f>
        <v>Belum diisi</v>
      </c>
      <c r="F143" s="528">
        <v>1</v>
      </c>
      <c r="G143" s="529"/>
      <c r="H143" s="600" t="str">
        <f t="shared" si="2"/>
        <v>Belum Diisi</v>
      </c>
      <c r="I143" s="590" t="s">
        <v>26</v>
      </c>
      <c r="J143" s="591" t="str">
        <f>IF($D$143="Y/T","Isi Sasaran",IF($E$143=0,0,IF(I143="Y",1,IF(I143="T",0,"Isi Dulu"))))</f>
        <v>Isi Sasaran</v>
      </c>
      <c r="K143" s="590" t="s">
        <v>26</v>
      </c>
      <c r="L143" s="591" t="str">
        <f>IF($D$143="Y/T","Isi Sasaran",IF($E$143=0,0,IF(K143="Y",1,IF(K143="T",0,"Isi Dulu"))))</f>
        <v>Isi Sasaran</v>
      </c>
      <c r="M143" s="848" t="s">
        <v>26</v>
      </c>
      <c r="N143" s="851" t="str">
        <f>IF(M143="Y",1,IF(M143="T",0,IF(M143="Y/T","Belum diisi","Error")))</f>
        <v>Belum diisi</v>
      </c>
      <c r="O143" s="517"/>
      <c r="P143" s="517"/>
      <c r="Q143" s="517"/>
      <c r="R143" s="517"/>
    </row>
    <row r="144" spans="2:18" s="527" customFormat="1" ht="15.75">
      <c r="B144" s="837"/>
      <c r="C144" s="840"/>
      <c r="D144" s="858"/>
      <c r="E144" s="855"/>
      <c r="F144" s="549">
        <v>2</v>
      </c>
      <c r="G144" s="550"/>
      <c r="H144" s="598" t="str">
        <f t="shared" si="2"/>
        <v>Belum Diisi</v>
      </c>
      <c r="I144" s="592" t="s">
        <v>26</v>
      </c>
      <c r="J144" s="593" t="str">
        <f>IF($D$143="Y/T","Isi Sasaran",IF($E$143=0,0,IF(I144="Y",1,IF(I144="T",0,"Isi Dulu"))))</f>
        <v>Isi Sasaran</v>
      </c>
      <c r="K144" s="592" t="s">
        <v>26</v>
      </c>
      <c r="L144" s="593" t="str">
        <f>IF($D$143="Y/T","Isi Sasaran",IF($E$143=0,0,IF(K144="Y",1,IF(K144="T",0,"Isi Dulu"))))</f>
        <v>Isi Sasaran</v>
      </c>
      <c r="M144" s="849"/>
      <c r="N144" s="852"/>
      <c r="O144" s="517"/>
      <c r="P144" s="517"/>
      <c r="Q144" s="517"/>
      <c r="R144" s="517"/>
    </row>
    <row r="145" spans="2:18" s="527" customFormat="1" ht="15.75">
      <c r="B145" s="837"/>
      <c r="C145" s="840"/>
      <c r="D145" s="858"/>
      <c r="E145" s="855"/>
      <c r="F145" s="549">
        <v>3</v>
      </c>
      <c r="G145" s="550"/>
      <c r="H145" s="598" t="str">
        <f t="shared" si="2"/>
        <v>Belum Diisi</v>
      </c>
      <c r="I145" s="592" t="s">
        <v>26</v>
      </c>
      <c r="J145" s="593" t="str">
        <f>IF($D$143="Y/T","Isi Sasaran",IF($E$143=0,0,IF(I145="Y",1,IF(I145="T",0,"Isi Dulu"))))</f>
        <v>Isi Sasaran</v>
      </c>
      <c r="K145" s="592" t="s">
        <v>26</v>
      </c>
      <c r="L145" s="593" t="str">
        <f>IF($D$143="Y/T","Isi Sasaran",IF($E$143=0,0,IF(K145="Y",1,IF(K145="T",0,"Isi Dulu"))))</f>
        <v>Isi Sasaran</v>
      </c>
      <c r="M145" s="849"/>
      <c r="N145" s="852"/>
      <c r="O145" s="517"/>
      <c r="P145" s="517"/>
      <c r="Q145" s="517"/>
      <c r="R145" s="517"/>
    </row>
    <row r="146" spans="2:18" s="527" customFormat="1" ht="15.75">
      <c r="B146" s="837"/>
      <c r="C146" s="840"/>
      <c r="D146" s="858"/>
      <c r="E146" s="855"/>
      <c r="F146" s="549">
        <v>4</v>
      </c>
      <c r="G146" s="550"/>
      <c r="H146" s="598" t="str">
        <f t="shared" si="2"/>
        <v>Belum Diisi</v>
      </c>
      <c r="I146" s="592" t="s">
        <v>26</v>
      </c>
      <c r="J146" s="593" t="str">
        <f>IF($D$143="Y/T","Isi Sasaran",IF($E$143=0,0,IF(I146="Y",1,IF(I146="T",0,"Isi Dulu"))))</f>
        <v>Isi Sasaran</v>
      </c>
      <c r="K146" s="592" t="s">
        <v>26</v>
      </c>
      <c r="L146" s="593" t="str">
        <f>IF($D$143="Y/T","Isi Sasaran",IF($E$143=0,0,IF(K146="Y",1,IF(K146="T",0,"Isi Dulu"))))</f>
        <v>Isi Sasaran</v>
      </c>
      <c r="M146" s="849"/>
      <c r="N146" s="852"/>
      <c r="O146" s="517"/>
      <c r="P146" s="517"/>
      <c r="Q146" s="517"/>
      <c r="R146" s="517"/>
    </row>
    <row r="147" spans="2:18" s="527" customFormat="1" ht="15.75">
      <c r="B147" s="838"/>
      <c r="C147" s="841"/>
      <c r="D147" s="859"/>
      <c r="E147" s="856"/>
      <c r="F147" s="569">
        <v>5</v>
      </c>
      <c r="G147" s="570"/>
      <c r="H147" s="599" t="str">
        <f t="shared" si="2"/>
        <v>Belum Diisi</v>
      </c>
      <c r="I147" s="595" t="s">
        <v>26</v>
      </c>
      <c r="J147" s="596" t="str">
        <f>IF($D$143="Y/T","Isi Sasaran",IF($E$143=0,0,IF(I147="Y",1,IF(I147="T",0,"Isi Dulu"))))</f>
        <v>Isi Sasaran</v>
      </c>
      <c r="K147" s="595" t="s">
        <v>26</v>
      </c>
      <c r="L147" s="596" t="str">
        <f>IF($D$143="Y/T","Isi Sasaran",IF($E$143=0,0,IF(K147="Y",1,IF(K147="T",0,"Isi Dulu"))))</f>
        <v>Isi Sasaran</v>
      </c>
      <c r="M147" s="850"/>
      <c r="N147" s="853"/>
      <c r="O147" s="517"/>
      <c r="P147" s="517"/>
      <c r="Q147" s="517"/>
      <c r="R147" s="517"/>
    </row>
    <row r="148" spans="2:18" s="527" customFormat="1" ht="15.75">
      <c r="B148" s="836">
        <v>9</v>
      </c>
      <c r="C148" s="839"/>
      <c r="D148" s="857" t="s">
        <v>26</v>
      </c>
      <c r="E148" s="854" t="str">
        <f>IF(D148="Y",1,IF(D148="T",0,IF(D148="Y/T","Belum diisi","Error")))</f>
        <v>Belum diisi</v>
      </c>
      <c r="F148" s="528">
        <v>1</v>
      </c>
      <c r="G148" s="529"/>
      <c r="H148" s="600" t="str">
        <f t="shared" si="2"/>
        <v>Belum Diisi</v>
      </c>
      <c r="I148" s="590" t="s">
        <v>26</v>
      </c>
      <c r="J148" s="591" t="str">
        <f>IF($D$148="Y/T","Isi Sasaran",IF($E$148=0,0,IF(I148="Y",1,IF(I148="T",0,"Isi Dulu"))))</f>
        <v>Isi Sasaran</v>
      </c>
      <c r="K148" s="590" t="s">
        <v>26</v>
      </c>
      <c r="L148" s="591" t="str">
        <f>IF($D$148="Y/T","Isi Sasaran",IF($E$148=0,0,IF(K148="Y",1,IF(K148="T",0,"Isi Dulu"))))</f>
        <v>Isi Sasaran</v>
      </c>
      <c r="M148" s="848" t="s">
        <v>26</v>
      </c>
      <c r="N148" s="851" t="str">
        <f>IF(M148="Y",1,IF(M148="T",0,IF(M148="Y/T","Belum diisi","Error")))</f>
        <v>Belum diisi</v>
      </c>
      <c r="O148" s="517"/>
      <c r="P148" s="517"/>
      <c r="Q148" s="517"/>
      <c r="R148" s="517"/>
    </row>
    <row r="149" spans="2:18" s="527" customFormat="1" ht="15.75">
      <c r="B149" s="837"/>
      <c r="C149" s="840"/>
      <c r="D149" s="858"/>
      <c r="E149" s="855"/>
      <c r="F149" s="549">
        <v>2</v>
      </c>
      <c r="G149" s="550"/>
      <c r="H149" s="598" t="str">
        <f t="shared" si="2"/>
        <v>Belum Diisi</v>
      </c>
      <c r="I149" s="592" t="s">
        <v>26</v>
      </c>
      <c r="J149" s="593" t="str">
        <f>IF($D$148="Y/T","Isi Sasaran",IF($E$148=0,0,IF(I149="Y",1,IF(I149="T",0,"Isi Dulu"))))</f>
        <v>Isi Sasaran</v>
      </c>
      <c r="K149" s="592" t="s">
        <v>26</v>
      </c>
      <c r="L149" s="593" t="str">
        <f>IF($D$148="Y/T","Isi Sasaran",IF($E$148=0,0,IF(K149="Y",1,IF(K149="T",0,"Isi Dulu"))))</f>
        <v>Isi Sasaran</v>
      </c>
      <c r="M149" s="849"/>
      <c r="N149" s="852"/>
      <c r="O149" s="517"/>
      <c r="P149" s="517"/>
      <c r="Q149" s="517"/>
      <c r="R149" s="517"/>
    </row>
    <row r="150" spans="2:18" s="527" customFormat="1" ht="15.75">
      <c r="B150" s="837"/>
      <c r="C150" s="840"/>
      <c r="D150" s="858"/>
      <c r="E150" s="855"/>
      <c r="F150" s="549">
        <v>3</v>
      </c>
      <c r="G150" s="550"/>
      <c r="H150" s="598" t="str">
        <f t="shared" si="2"/>
        <v>Belum Diisi</v>
      </c>
      <c r="I150" s="592" t="s">
        <v>26</v>
      </c>
      <c r="J150" s="593" t="str">
        <f>IF($D$148="Y/T","Isi Sasaran",IF($E$148=0,0,IF(I150="Y",1,IF(I150="T",0,"Isi Dulu"))))</f>
        <v>Isi Sasaran</v>
      </c>
      <c r="K150" s="592" t="s">
        <v>26</v>
      </c>
      <c r="L150" s="593" t="str">
        <f>IF($D$148="Y/T","Isi Sasaran",IF($E$148=0,0,IF(K150="Y",1,IF(K150="T",0,"Isi Dulu"))))</f>
        <v>Isi Sasaran</v>
      </c>
      <c r="M150" s="849"/>
      <c r="N150" s="852"/>
      <c r="O150" s="517"/>
      <c r="P150" s="517"/>
      <c r="Q150" s="517"/>
      <c r="R150" s="517"/>
    </row>
    <row r="151" spans="2:18" s="527" customFormat="1" ht="15.75">
      <c r="B151" s="837"/>
      <c r="C151" s="840"/>
      <c r="D151" s="858"/>
      <c r="E151" s="855"/>
      <c r="F151" s="549">
        <v>4</v>
      </c>
      <c r="G151" s="550"/>
      <c r="H151" s="598" t="str">
        <f t="shared" si="2"/>
        <v>Belum Diisi</v>
      </c>
      <c r="I151" s="592" t="s">
        <v>26</v>
      </c>
      <c r="J151" s="593" t="str">
        <f>IF($D$148="Y/T","Isi Sasaran",IF($E$148=0,0,IF(I151="Y",1,IF(I151="T",0,"Isi Dulu"))))</f>
        <v>Isi Sasaran</v>
      </c>
      <c r="K151" s="592" t="s">
        <v>26</v>
      </c>
      <c r="L151" s="593" t="str">
        <f>IF($D$148="Y/T","Isi Sasaran",IF($E$148=0,0,IF(K151="Y",1,IF(K151="T",0,"Isi Dulu"))))</f>
        <v>Isi Sasaran</v>
      </c>
      <c r="M151" s="849"/>
      <c r="N151" s="852"/>
      <c r="O151" s="517"/>
      <c r="P151" s="517"/>
      <c r="Q151" s="517"/>
      <c r="R151" s="517"/>
    </row>
    <row r="152" spans="2:18" s="527" customFormat="1" ht="15.75">
      <c r="B152" s="838"/>
      <c r="C152" s="841"/>
      <c r="D152" s="859"/>
      <c r="E152" s="856"/>
      <c r="F152" s="569">
        <v>5</v>
      </c>
      <c r="G152" s="570"/>
      <c r="H152" s="599" t="str">
        <f t="shared" si="2"/>
        <v>Belum Diisi</v>
      </c>
      <c r="I152" s="595" t="s">
        <v>26</v>
      </c>
      <c r="J152" s="596" t="str">
        <f>IF($D$148="Y/T","Isi Sasaran",IF($E$148=0,0,IF(I152="Y",1,IF(I152="T",0,"Isi Dulu"))))</f>
        <v>Isi Sasaran</v>
      </c>
      <c r="K152" s="595" t="s">
        <v>26</v>
      </c>
      <c r="L152" s="596" t="str">
        <f>IF($D$148="Y/T","Isi Sasaran",IF($E$148=0,0,IF(K152="Y",1,IF(K152="T",0,"Isi Dulu"))))</f>
        <v>Isi Sasaran</v>
      </c>
      <c r="M152" s="850"/>
      <c r="N152" s="853"/>
      <c r="O152" s="517"/>
      <c r="P152" s="517"/>
      <c r="Q152" s="517"/>
      <c r="R152" s="517"/>
    </row>
    <row r="153" spans="2:18" s="527" customFormat="1" ht="15.75">
      <c r="B153" s="836">
        <v>10</v>
      </c>
      <c r="C153" s="839"/>
      <c r="D153" s="857" t="s">
        <v>26</v>
      </c>
      <c r="E153" s="854" t="str">
        <f>IF(D153="Y",1,IF(D153="T",0,IF(D153="Y/T","Belum diisi","Error")))</f>
        <v>Belum diisi</v>
      </c>
      <c r="F153" s="528">
        <v>1</v>
      </c>
      <c r="G153" s="529"/>
      <c r="H153" s="600" t="str">
        <f t="shared" si="2"/>
        <v>Belum Diisi</v>
      </c>
      <c r="I153" s="590" t="s">
        <v>26</v>
      </c>
      <c r="J153" s="591" t="str">
        <f>IF($D$153="Y/T","Isi Sasaran",IF($E$153=0,0,IF(I153="Y",1,IF(I153="T",0,"Isi Dulu"))))</f>
        <v>Isi Sasaran</v>
      </c>
      <c r="K153" s="590" t="s">
        <v>26</v>
      </c>
      <c r="L153" s="591" t="str">
        <f>IF($D$153="Y/T","Isi Sasaran",IF($E$153=0,0,IF(K153="Y",1,IF(K153="T",0,"Isi Dulu"))))</f>
        <v>Isi Sasaran</v>
      </c>
      <c r="M153" s="848" t="s">
        <v>26</v>
      </c>
      <c r="N153" s="851" t="str">
        <f>IF(M153="Y",1,IF(M153="T",0,IF(M153="Y/T","Belum diisi","Error")))</f>
        <v>Belum diisi</v>
      </c>
      <c r="O153" s="517"/>
      <c r="P153" s="517"/>
      <c r="Q153" s="517"/>
      <c r="R153" s="517"/>
    </row>
    <row r="154" spans="2:18" s="527" customFormat="1" ht="15.75">
      <c r="B154" s="837"/>
      <c r="C154" s="840"/>
      <c r="D154" s="858"/>
      <c r="E154" s="855"/>
      <c r="F154" s="549">
        <v>2</v>
      </c>
      <c r="G154" s="550"/>
      <c r="H154" s="598" t="str">
        <f t="shared" si="2"/>
        <v>Belum Diisi</v>
      </c>
      <c r="I154" s="592" t="s">
        <v>26</v>
      </c>
      <c r="J154" s="593" t="str">
        <f>IF($D$153="Y/T","Isi Sasaran",IF($E$153=0,0,IF(I154="Y",1,IF(I154="T",0,"Isi Dulu"))))</f>
        <v>Isi Sasaran</v>
      </c>
      <c r="K154" s="592" t="s">
        <v>26</v>
      </c>
      <c r="L154" s="593" t="str">
        <f>IF($D$153="Y/T","Isi Sasaran",IF($E$153=0,0,IF(K154="Y",1,IF(K154="T",0,"Isi Dulu"))))</f>
        <v>Isi Sasaran</v>
      </c>
      <c r="M154" s="849"/>
      <c r="N154" s="852"/>
      <c r="O154" s="517"/>
      <c r="P154" s="517"/>
      <c r="Q154" s="517"/>
      <c r="R154" s="517"/>
    </row>
    <row r="155" spans="2:18" s="527" customFormat="1" ht="15.75">
      <c r="B155" s="837"/>
      <c r="C155" s="840"/>
      <c r="D155" s="858"/>
      <c r="E155" s="855"/>
      <c r="F155" s="549">
        <v>3</v>
      </c>
      <c r="G155" s="550"/>
      <c r="H155" s="598" t="str">
        <f t="shared" si="2"/>
        <v>Belum Diisi</v>
      </c>
      <c r="I155" s="592" t="s">
        <v>26</v>
      </c>
      <c r="J155" s="593" t="str">
        <f>IF($D$153="Y/T","Isi Sasaran",IF($E$153=0,0,IF(I155="Y",1,IF(I155="T",0,"Isi Dulu"))))</f>
        <v>Isi Sasaran</v>
      </c>
      <c r="K155" s="592" t="s">
        <v>26</v>
      </c>
      <c r="L155" s="593" t="str">
        <f>IF($D$153="Y/T","Isi Sasaran",IF($E$153=0,0,IF(K155="Y",1,IF(K155="T",0,"Isi Dulu"))))</f>
        <v>Isi Sasaran</v>
      </c>
      <c r="M155" s="849"/>
      <c r="N155" s="852"/>
      <c r="O155" s="517"/>
      <c r="P155" s="517"/>
      <c r="Q155" s="517"/>
      <c r="R155" s="517"/>
    </row>
    <row r="156" spans="2:18" s="527" customFormat="1" ht="15.75">
      <c r="B156" s="837"/>
      <c r="C156" s="840"/>
      <c r="D156" s="858"/>
      <c r="E156" s="855"/>
      <c r="F156" s="549">
        <v>4</v>
      </c>
      <c r="G156" s="550"/>
      <c r="H156" s="598" t="str">
        <f t="shared" si="2"/>
        <v>Belum Diisi</v>
      </c>
      <c r="I156" s="592" t="s">
        <v>26</v>
      </c>
      <c r="J156" s="593" t="str">
        <f>IF($D$153="Y/T","Isi Sasaran",IF($E$153=0,0,IF(I156="Y",1,IF(I156="T",0,"Isi Dulu"))))</f>
        <v>Isi Sasaran</v>
      </c>
      <c r="K156" s="592" t="s">
        <v>26</v>
      </c>
      <c r="L156" s="593" t="str">
        <f>IF($D$153="Y/T","Isi Sasaran",IF($E$153=0,0,IF(K156="Y",1,IF(K156="T",0,"Isi Dulu"))))</f>
        <v>Isi Sasaran</v>
      </c>
      <c r="M156" s="849"/>
      <c r="N156" s="852"/>
      <c r="O156" s="517"/>
      <c r="P156" s="517"/>
      <c r="Q156" s="517"/>
      <c r="R156" s="517"/>
    </row>
    <row r="157" spans="2:18" s="527" customFormat="1" ht="15.75">
      <c r="B157" s="838"/>
      <c r="C157" s="841"/>
      <c r="D157" s="859"/>
      <c r="E157" s="856"/>
      <c r="F157" s="569">
        <v>5</v>
      </c>
      <c r="G157" s="570"/>
      <c r="H157" s="599" t="str">
        <f t="shared" si="2"/>
        <v>Belum Diisi</v>
      </c>
      <c r="I157" s="595" t="s">
        <v>26</v>
      </c>
      <c r="J157" s="596" t="str">
        <f>IF($D$153="Y/T","Isi Sasaran",IF($E$153=0,0,IF(I157="Y",1,IF(I157="T",0,"Isi Dulu"))))</f>
        <v>Isi Sasaran</v>
      </c>
      <c r="K157" s="595" t="s">
        <v>26</v>
      </c>
      <c r="L157" s="596" t="str">
        <f>IF($D$153="Y/T","Isi Sasaran",IF($E$153=0,0,IF(K157="Y",1,IF(K157="T",0,"Isi Dulu"))))</f>
        <v>Isi Sasaran</v>
      </c>
      <c r="M157" s="850"/>
      <c r="N157" s="853"/>
      <c r="O157" s="517"/>
      <c r="P157" s="517"/>
      <c r="Q157" s="517"/>
      <c r="R157" s="517"/>
    </row>
    <row r="158" spans="2:18" s="527" customFormat="1" ht="15.75">
      <c r="B158" s="836">
        <v>11</v>
      </c>
      <c r="C158" s="839"/>
      <c r="D158" s="857" t="s">
        <v>26</v>
      </c>
      <c r="E158" s="854" t="str">
        <f>IF(D158="Y",1,IF(D158="T",0,IF(D158="Y/T","Belum diisi","Error")))</f>
        <v>Belum diisi</v>
      </c>
      <c r="F158" s="528">
        <v>1</v>
      </c>
      <c r="G158" s="529"/>
      <c r="H158" s="600" t="str">
        <f t="shared" si="2"/>
        <v>Belum Diisi</v>
      </c>
      <c r="I158" s="590" t="s">
        <v>26</v>
      </c>
      <c r="J158" s="591" t="str">
        <f>IF($D$158="Y/T","Isi Sasaran",IF($E$158=0,0,IF(I158="Y",1,IF(I158="T",0,"Isi Dulu"))))</f>
        <v>Isi Sasaran</v>
      </c>
      <c r="K158" s="590" t="s">
        <v>26</v>
      </c>
      <c r="L158" s="591" t="str">
        <f>IF($D$158="Y/T","Isi Sasaran",IF($E$158=0,0,IF(K158="Y",1,IF(K158="T",0,"Isi Dulu"))))</f>
        <v>Isi Sasaran</v>
      </c>
      <c r="M158" s="848" t="s">
        <v>26</v>
      </c>
      <c r="N158" s="851" t="str">
        <f>IF(M158="Y",1,IF(M158="T",0,IF(M158="Y/T","Belum diisi","Error")))</f>
        <v>Belum diisi</v>
      </c>
      <c r="O158" s="517"/>
      <c r="P158" s="517"/>
      <c r="Q158" s="517"/>
      <c r="R158" s="517"/>
    </row>
    <row r="159" spans="2:18" s="527" customFormat="1" ht="15.75">
      <c r="B159" s="837"/>
      <c r="C159" s="840"/>
      <c r="D159" s="858"/>
      <c r="E159" s="855"/>
      <c r="F159" s="549">
        <v>2</v>
      </c>
      <c r="G159" s="550"/>
      <c r="H159" s="598" t="str">
        <f t="shared" si="2"/>
        <v>Belum Diisi</v>
      </c>
      <c r="I159" s="592" t="s">
        <v>26</v>
      </c>
      <c r="J159" s="593" t="str">
        <f>IF($D$158="Y/T","Isi Sasaran",IF($E$158=0,0,IF(I159="Y",1,IF(I159="T",0,"Isi Dulu"))))</f>
        <v>Isi Sasaran</v>
      </c>
      <c r="K159" s="592" t="s">
        <v>26</v>
      </c>
      <c r="L159" s="593" t="str">
        <f>IF($D$158="Y/T","Isi Sasaran",IF($E$158=0,0,IF(K159="Y",1,IF(K159="T",0,"Isi Dulu"))))</f>
        <v>Isi Sasaran</v>
      </c>
      <c r="M159" s="849"/>
      <c r="N159" s="852"/>
      <c r="O159" s="517"/>
      <c r="P159" s="517"/>
      <c r="Q159" s="517"/>
      <c r="R159" s="517"/>
    </row>
    <row r="160" spans="2:18" s="527" customFormat="1" ht="15.75">
      <c r="B160" s="837"/>
      <c r="C160" s="840"/>
      <c r="D160" s="858"/>
      <c r="E160" s="855"/>
      <c r="F160" s="549">
        <v>3</v>
      </c>
      <c r="G160" s="550"/>
      <c r="H160" s="598" t="str">
        <f t="shared" si="2"/>
        <v>Belum Diisi</v>
      </c>
      <c r="I160" s="592" t="s">
        <v>26</v>
      </c>
      <c r="J160" s="593" t="str">
        <f>IF($D$158="Y/T","Isi Sasaran",IF($E$158=0,0,IF(I160="Y",1,IF(I160="T",0,"Isi Dulu"))))</f>
        <v>Isi Sasaran</v>
      </c>
      <c r="K160" s="592" t="s">
        <v>26</v>
      </c>
      <c r="L160" s="593" t="str">
        <f>IF($D$158="Y/T","Isi Sasaran",IF($E$158=0,0,IF(K160="Y",1,IF(K160="T",0,"Isi Dulu"))))</f>
        <v>Isi Sasaran</v>
      </c>
      <c r="M160" s="849"/>
      <c r="N160" s="852"/>
      <c r="O160" s="517"/>
      <c r="P160" s="517"/>
      <c r="Q160" s="517"/>
      <c r="R160" s="517"/>
    </row>
    <row r="161" spans="2:18" s="527" customFormat="1" ht="15.75">
      <c r="B161" s="837"/>
      <c r="C161" s="840"/>
      <c r="D161" s="858"/>
      <c r="E161" s="855"/>
      <c r="F161" s="549">
        <v>4</v>
      </c>
      <c r="G161" s="550"/>
      <c r="H161" s="598" t="str">
        <f t="shared" si="2"/>
        <v>Belum Diisi</v>
      </c>
      <c r="I161" s="592" t="s">
        <v>26</v>
      </c>
      <c r="J161" s="593" t="str">
        <f>IF($D$158="Y/T","Isi Sasaran",IF($E$158=0,0,IF(I161="Y",1,IF(I161="T",0,"Isi Dulu"))))</f>
        <v>Isi Sasaran</v>
      </c>
      <c r="K161" s="592" t="s">
        <v>26</v>
      </c>
      <c r="L161" s="593" t="str">
        <f>IF($D$158="Y/T","Isi Sasaran",IF($E$158=0,0,IF(K161="Y",1,IF(K161="T",0,"Isi Dulu"))))</f>
        <v>Isi Sasaran</v>
      </c>
      <c r="M161" s="849"/>
      <c r="N161" s="852"/>
      <c r="O161" s="517"/>
      <c r="P161" s="517"/>
      <c r="Q161" s="517"/>
      <c r="R161" s="517"/>
    </row>
    <row r="162" spans="2:18" s="527" customFormat="1" ht="15.75">
      <c r="B162" s="838"/>
      <c r="C162" s="841"/>
      <c r="D162" s="859"/>
      <c r="E162" s="856"/>
      <c r="F162" s="569">
        <v>5</v>
      </c>
      <c r="G162" s="570"/>
      <c r="H162" s="599" t="str">
        <f t="shared" si="2"/>
        <v>Belum Diisi</v>
      </c>
      <c r="I162" s="595" t="s">
        <v>26</v>
      </c>
      <c r="J162" s="596" t="str">
        <f>IF($D$158="Y/T","Isi Sasaran",IF($E$158=0,0,IF(I162="Y",1,IF(I162="T",0,"Isi Dulu"))))</f>
        <v>Isi Sasaran</v>
      </c>
      <c r="K162" s="595" t="s">
        <v>26</v>
      </c>
      <c r="L162" s="596" t="str">
        <f>IF($D$158="Y/T","Isi Sasaran",IF($E$158=0,0,IF(K162="Y",1,IF(K162="T",0,"Isi Dulu"))))</f>
        <v>Isi Sasaran</v>
      </c>
      <c r="M162" s="850"/>
      <c r="N162" s="853"/>
      <c r="O162" s="517"/>
      <c r="P162" s="517"/>
      <c r="Q162" s="517"/>
      <c r="R162" s="517"/>
    </row>
    <row r="163" spans="2:18" s="527" customFormat="1" ht="15.75">
      <c r="B163" s="836">
        <v>12</v>
      </c>
      <c r="C163" s="839"/>
      <c r="D163" s="857" t="s">
        <v>26</v>
      </c>
      <c r="E163" s="854" t="str">
        <f>IF(D163="Y",1,IF(D163="T",0,IF(D163="Y/T","Belum diisi","Error")))</f>
        <v>Belum diisi</v>
      </c>
      <c r="F163" s="528">
        <v>1</v>
      </c>
      <c r="G163" s="529"/>
      <c r="H163" s="600" t="str">
        <f t="shared" si="2"/>
        <v>Belum Diisi</v>
      </c>
      <c r="I163" s="590" t="s">
        <v>26</v>
      </c>
      <c r="J163" s="591" t="str">
        <f>IF($D$163="Y/T","Isi Sasaran",IF($E$163=0,0,IF(I163="Y",1,IF(I163="T",0,"Isi Dulu"))))</f>
        <v>Isi Sasaran</v>
      </c>
      <c r="K163" s="590" t="s">
        <v>26</v>
      </c>
      <c r="L163" s="591" t="str">
        <f>IF($D$163="Y/T","Isi Sasaran",IF($E$163=0,0,IF(K163="Y",1,IF(K163="T",0,"Isi Dulu"))))</f>
        <v>Isi Sasaran</v>
      </c>
      <c r="M163" s="848" t="s">
        <v>26</v>
      </c>
      <c r="N163" s="851" t="str">
        <f>IF(M163="Y",1,IF(M163="T",0,IF(M163="Y/T","Belum diisi","Error")))</f>
        <v>Belum diisi</v>
      </c>
      <c r="O163" s="517"/>
      <c r="P163" s="517"/>
      <c r="Q163" s="517"/>
      <c r="R163" s="517"/>
    </row>
    <row r="164" spans="2:18" s="527" customFormat="1" ht="15.75">
      <c r="B164" s="837"/>
      <c r="C164" s="840"/>
      <c r="D164" s="858"/>
      <c r="E164" s="855"/>
      <c r="F164" s="549">
        <v>2</v>
      </c>
      <c r="G164" s="550"/>
      <c r="H164" s="598" t="str">
        <f t="shared" si="2"/>
        <v>Belum Diisi</v>
      </c>
      <c r="I164" s="592" t="s">
        <v>26</v>
      </c>
      <c r="J164" s="593" t="str">
        <f>IF($D$163="Y/T","Isi Sasaran",IF($E$163=0,0,IF(I164="Y",1,IF(I164="T",0,"Isi Dulu"))))</f>
        <v>Isi Sasaran</v>
      </c>
      <c r="K164" s="592" t="s">
        <v>26</v>
      </c>
      <c r="L164" s="593" t="str">
        <f>IF($D$163="Y/T","Isi Sasaran",IF($E$163=0,0,IF(K164="Y",1,IF(K164="T",0,"Isi Dulu"))))</f>
        <v>Isi Sasaran</v>
      </c>
      <c r="M164" s="849"/>
      <c r="N164" s="852"/>
      <c r="O164" s="517"/>
      <c r="P164" s="517"/>
      <c r="Q164" s="517"/>
      <c r="R164" s="517"/>
    </row>
    <row r="165" spans="2:18" s="527" customFormat="1" ht="15.75">
      <c r="B165" s="837"/>
      <c r="C165" s="840"/>
      <c r="D165" s="858"/>
      <c r="E165" s="855"/>
      <c r="F165" s="549">
        <v>3</v>
      </c>
      <c r="G165" s="550"/>
      <c r="H165" s="598" t="str">
        <f t="shared" si="2"/>
        <v>Belum Diisi</v>
      </c>
      <c r="I165" s="592" t="s">
        <v>26</v>
      </c>
      <c r="J165" s="593" t="str">
        <f>IF($D$163="Y/T","Isi Sasaran",IF($E$163=0,0,IF(I165="Y",1,IF(I165="T",0,"Isi Dulu"))))</f>
        <v>Isi Sasaran</v>
      </c>
      <c r="K165" s="592" t="s">
        <v>26</v>
      </c>
      <c r="L165" s="593" t="str">
        <f>IF($D$163="Y/T","Isi Sasaran",IF($E$163=0,0,IF(K165="Y",1,IF(K165="T",0,"Isi Dulu"))))</f>
        <v>Isi Sasaran</v>
      </c>
      <c r="M165" s="849"/>
      <c r="N165" s="852"/>
      <c r="O165" s="517"/>
      <c r="P165" s="517"/>
      <c r="Q165" s="517"/>
      <c r="R165" s="517"/>
    </row>
    <row r="166" spans="2:18" s="527" customFormat="1" ht="15.75">
      <c r="B166" s="837"/>
      <c r="C166" s="840"/>
      <c r="D166" s="858"/>
      <c r="E166" s="855"/>
      <c r="F166" s="549">
        <v>4</v>
      </c>
      <c r="G166" s="550"/>
      <c r="H166" s="598" t="str">
        <f t="shared" si="2"/>
        <v>Belum Diisi</v>
      </c>
      <c r="I166" s="592" t="s">
        <v>26</v>
      </c>
      <c r="J166" s="593" t="str">
        <f>IF($D$163="Y/T","Isi Sasaran",IF($E$163=0,0,IF(I166="Y",1,IF(I166="T",0,"Isi Dulu"))))</f>
        <v>Isi Sasaran</v>
      </c>
      <c r="K166" s="592" t="s">
        <v>26</v>
      </c>
      <c r="L166" s="593" t="str">
        <f>IF($D$163="Y/T","Isi Sasaran",IF($E$163=0,0,IF(K166="Y",1,IF(K166="T",0,"Isi Dulu"))))</f>
        <v>Isi Sasaran</v>
      </c>
      <c r="M166" s="849"/>
      <c r="N166" s="852"/>
      <c r="O166" s="517"/>
      <c r="P166" s="517"/>
      <c r="Q166" s="517"/>
      <c r="R166" s="517"/>
    </row>
    <row r="167" spans="2:18" s="527" customFormat="1" ht="15.75">
      <c r="B167" s="838"/>
      <c r="C167" s="841"/>
      <c r="D167" s="859"/>
      <c r="E167" s="856"/>
      <c r="F167" s="569">
        <v>5</v>
      </c>
      <c r="G167" s="570"/>
      <c r="H167" s="599" t="str">
        <f t="shared" si="2"/>
        <v>Belum Diisi</v>
      </c>
      <c r="I167" s="595" t="s">
        <v>26</v>
      </c>
      <c r="J167" s="596" t="str">
        <f>IF($D$163="Y/T","Isi Sasaran",IF($E$163=0,0,IF(I167="Y",1,IF(I167="T",0,"Isi Dulu"))))</f>
        <v>Isi Sasaran</v>
      </c>
      <c r="K167" s="595" t="s">
        <v>26</v>
      </c>
      <c r="L167" s="596" t="str">
        <f>IF($D$163="Y/T","Isi Sasaran",IF($E$163=0,0,IF(K167="Y",1,IF(K167="T",0,"Isi Dulu"))))</f>
        <v>Isi Sasaran</v>
      </c>
      <c r="M167" s="850"/>
      <c r="N167" s="853"/>
      <c r="O167" s="517"/>
      <c r="P167" s="517"/>
      <c r="Q167" s="517"/>
      <c r="R167" s="517"/>
    </row>
    <row r="168" spans="2:18" s="527" customFormat="1" ht="15.75">
      <c r="B168" s="836">
        <v>13</v>
      </c>
      <c r="C168" s="839"/>
      <c r="D168" s="857" t="s">
        <v>26</v>
      </c>
      <c r="E168" s="854" t="str">
        <f>IF(D168="Y",1,IF(D168="T",0,IF(D168="Y/T","Belum diisi","Error")))</f>
        <v>Belum diisi</v>
      </c>
      <c r="F168" s="528">
        <v>1</v>
      </c>
      <c r="G168" s="529"/>
      <c r="H168" s="600" t="str">
        <f t="shared" si="2"/>
        <v>Belum Diisi</v>
      </c>
      <c r="I168" s="590" t="s">
        <v>26</v>
      </c>
      <c r="J168" s="591" t="str">
        <f>IF($D$168="Y/T","Isi Sasaran",IF($E$168=0,0,IF(I168="Y",1,IF(I168="T",0,"Isi Dulu"))))</f>
        <v>Isi Sasaran</v>
      </c>
      <c r="K168" s="590" t="s">
        <v>26</v>
      </c>
      <c r="L168" s="591" t="str">
        <f>IF($D$168="Y/T","Isi Sasaran",IF($E$168=0,0,IF(K168="Y",1,IF(K168="T",0,"Isi Dulu"))))</f>
        <v>Isi Sasaran</v>
      </c>
      <c r="M168" s="848" t="s">
        <v>26</v>
      </c>
      <c r="N168" s="851" t="str">
        <f>IF(M168="Y",1,IF(M168="T",0,IF(M168="Y/T","Belum diisi","Error")))</f>
        <v>Belum diisi</v>
      </c>
      <c r="O168" s="517"/>
      <c r="P168" s="517"/>
      <c r="Q168" s="517"/>
      <c r="R168" s="517"/>
    </row>
    <row r="169" spans="2:18" s="527" customFormat="1" ht="15.75">
      <c r="B169" s="837"/>
      <c r="C169" s="840"/>
      <c r="D169" s="858"/>
      <c r="E169" s="855"/>
      <c r="F169" s="549">
        <v>2</v>
      </c>
      <c r="G169" s="550"/>
      <c r="H169" s="598" t="str">
        <f t="shared" si="2"/>
        <v>Belum Diisi</v>
      </c>
      <c r="I169" s="592" t="s">
        <v>26</v>
      </c>
      <c r="J169" s="593" t="str">
        <f>IF($D$168="Y/T","Isi Sasaran",IF($E$168=0,0,IF(I169="Y",1,IF(I169="T",0,"Isi Dulu"))))</f>
        <v>Isi Sasaran</v>
      </c>
      <c r="K169" s="592" t="s">
        <v>26</v>
      </c>
      <c r="L169" s="593" t="str">
        <f>IF($D$168="Y/T","Isi Sasaran",IF($E$168=0,0,IF(K169="Y",1,IF(K169="T",0,"Isi Dulu"))))</f>
        <v>Isi Sasaran</v>
      </c>
      <c r="M169" s="849"/>
      <c r="N169" s="852"/>
      <c r="O169" s="517"/>
      <c r="P169" s="517"/>
      <c r="Q169" s="517"/>
      <c r="R169" s="517"/>
    </row>
    <row r="170" spans="2:18" s="527" customFormat="1" ht="15.75">
      <c r="B170" s="837"/>
      <c r="C170" s="840"/>
      <c r="D170" s="858"/>
      <c r="E170" s="855"/>
      <c r="F170" s="549">
        <v>3</v>
      </c>
      <c r="G170" s="550"/>
      <c r="H170" s="598" t="str">
        <f t="shared" si="2"/>
        <v>Belum Diisi</v>
      </c>
      <c r="I170" s="592" t="s">
        <v>26</v>
      </c>
      <c r="J170" s="593" t="str">
        <f>IF($D$168="Y/T","Isi Sasaran",IF($E$168=0,0,IF(I170="Y",1,IF(I170="T",0,"Isi Dulu"))))</f>
        <v>Isi Sasaran</v>
      </c>
      <c r="K170" s="592" t="s">
        <v>26</v>
      </c>
      <c r="L170" s="593" t="str">
        <f>IF($D$168="Y/T","Isi Sasaran",IF($E$168=0,0,IF(K170="Y",1,IF(K170="T",0,"Isi Dulu"))))</f>
        <v>Isi Sasaran</v>
      </c>
      <c r="M170" s="849"/>
      <c r="N170" s="852"/>
      <c r="O170" s="517"/>
      <c r="P170" s="517"/>
      <c r="Q170" s="517"/>
      <c r="R170" s="517"/>
    </row>
    <row r="171" spans="2:18" s="527" customFormat="1" ht="15.75">
      <c r="B171" s="837"/>
      <c r="C171" s="840"/>
      <c r="D171" s="858"/>
      <c r="E171" s="855"/>
      <c r="F171" s="549">
        <v>4</v>
      </c>
      <c r="G171" s="550"/>
      <c r="H171" s="598" t="str">
        <f t="shared" si="2"/>
        <v>Belum Diisi</v>
      </c>
      <c r="I171" s="592" t="s">
        <v>26</v>
      </c>
      <c r="J171" s="593" t="str">
        <f>IF($D$168="Y/T","Isi Sasaran",IF($E$168=0,0,IF(I171="Y",1,IF(I171="T",0,"Isi Dulu"))))</f>
        <v>Isi Sasaran</v>
      </c>
      <c r="K171" s="592" t="s">
        <v>26</v>
      </c>
      <c r="L171" s="593" t="str">
        <f>IF($D$168="Y/T","Isi Sasaran",IF($E$168=0,0,IF(K171="Y",1,IF(K171="T",0,"Isi Dulu"))))</f>
        <v>Isi Sasaran</v>
      </c>
      <c r="M171" s="849"/>
      <c r="N171" s="852"/>
      <c r="O171" s="517"/>
      <c r="P171" s="517"/>
      <c r="Q171" s="517"/>
      <c r="R171" s="517"/>
    </row>
    <row r="172" spans="2:18" s="527" customFormat="1" ht="15.75">
      <c r="B172" s="838"/>
      <c r="C172" s="841"/>
      <c r="D172" s="859"/>
      <c r="E172" s="856"/>
      <c r="F172" s="569">
        <v>5</v>
      </c>
      <c r="G172" s="570"/>
      <c r="H172" s="599" t="str">
        <f t="shared" ref="H172:H207" si="3">IF(OR(J172="Isi Dulu",L172="Isi Dulu",J172="Isi Sasaran",L172="Isi Sasaran"),"Belum Diisi",IF(SUM(J172,L172)=2,1,IF(SUM(J172,L172)=1,0,IF(SUM(J172,L172)=0,0,"Error"))))</f>
        <v>Belum Diisi</v>
      </c>
      <c r="I172" s="595" t="s">
        <v>26</v>
      </c>
      <c r="J172" s="596" t="str">
        <f>IF($D$168="Y/T","Isi Sasaran",IF($E$168=0,0,IF(I172="Y",1,IF(I172="T",0,"Isi Dulu"))))</f>
        <v>Isi Sasaran</v>
      </c>
      <c r="K172" s="595" t="s">
        <v>26</v>
      </c>
      <c r="L172" s="596" t="str">
        <f>IF($D$168="Y/T","Isi Sasaran",IF($E$168=0,0,IF(K172="Y",1,IF(K172="T",0,"Isi Dulu"))))</f>
        <v>Isi Sasaran</v>
      </c>
      <c r="M172" s="850"/>
      <c r="N172" s="853"/>
      <c r="O172" s="517"/>
      <c r="P172" s="517"/>
      <c r="Q172" s="517"/>
      <c r="R172" s="517"/>
    </row>
    <row r="173" spans="2:18" s="527" customFormat="1" ht="15.75">
      <c r="B173" s="836">
        <v>14</v>
      </c>
      <c r="C173" s="839"/>
      <c r="D173" s="857" t="s">
        <v>26</v>
      </c>
      <c r="E173" s="854" t="str">
        <f>IF(D173="Y",1,IF(D173="T",0,IF(D173="Y/T","Belum diisi","Error")))</f>
        <v>Belum diisi</v>
      </c>
      <c r="F173" s="528">
        <v>1</v>
      </c>
      <c r="G173" s="529"/>
      <c r="H173" s="600" t="str">
        <f t="shared" si="3"/>
        <v>Belum Diisi</v>
      </c>
      <c r="I173" s="590" t="s">
        <v>26</v>
      </c>
      <c r="J173" s="591" t="str">
        <f>IF($D$173="Y/T","Isi Sasaran",IF($E$173=0,0,IF(I173="Y",1,IF(I173="T",0,"Isi Dulu"))))</f>
        <v>Isi Sasaran</v>
      </c>
      <c r="K173" s="590" t="s">
        <v>26</v>
      </c>
      <c r="L173" s="591" t="str">
        <f>IF($D$173="Y/T","Isi Sasaran",IF($E$173=0,0,IF(K173="Y",1,IF(K173="T",0,"Isi Dulu"))))</f>
        <v>Isi Sasaran</v>
      </c>
      <c r="M173" s="848" t="s">
        <v>26</v>
      </c>
      <c r="N173" s="851" t="str">
        <f>IF(M173="Y",1,IF(M173="T",0,IF(M173="Y/T","Belum diisi","Error")))</f>
        <v>Belum diisi</v>
      </c>
      <c r="O173" s="517"/>
      <c r="P173" s="517"/>
      <c r="Q173" s="517"/>
      <c r="R173" s="517"/>
    </row>
    <row r="174" spans="2:18" s="527" customFormat="1" ht="15.75">
      <c r="B174" s="837"/>
      <c r="C174" s="840"/>
      <c r="D174" s="858"/>
      <c r="E174" s="855"/>
      <c r="F174" s="549">
        <v>2</v>
      </c>
      <c r="G174" s="550"/>
      <c r="H174" s="598" t="str">
        <f t="shared" si="3"/>
        <v>Belum Diisi</v>
      </c>
      <c r="I174" s="592" t="s">
        <v>26</v>
      </c>
      <c r="J174" s="593" t="str">
        <f>IF($D$173="Y/T","Isi Sasaran",IF($E$173=0,0,IF(I174="Y",1,IF(I174="T",0,"Isi Dulu"))))</f>
        <v>Isi Sasaran</v>
      </c>
      <c r="K174" s="592" t="s">
        <v>26</v>
      </c>
      <c r="L174" s="593" t="str">
        <f>IF($D$173="Y/T","Isi Sasaran",IF($E$173=0,0,IF(K174="Y",1,IF(K174="T",0,"Isi Dulu"))))</f>
        <v>Isi Sasaran</v>
      </c>
      <c r="M174" s="849"/>
      <c r="N174" s="852"/>
      <c r="O174" s="517"/>
      <c r="P174" s="517"/>
      <c r="Q174" s="517"/>
      <c r="R174" s="517"/>
    </row>
    <row r="175" spans="2:18" s="527" customFormat="1" ht="15.75">
      <c r="B175" s="837"/>
      <c r="C175" s="840"/>
      <c r="D175" s="858"/>
      <c r="E175" s="855"/>
      <c r="F175" s="549">
        <v>3</v>
      </c>
      <c r="G175" s="550"/>
      <c r="H175" s="598" t="str">
        <f t="shared" si="3"/>
        <v>Belum Diisi</v>
      </c>
      <c r="I175" s="592" t="s">
        <v>26</v>
      </c>
      <c r="J175" s="593" t="str">
        <f>IF($D$173="Y/T","Isi Sasaran",IF($E$173=0,0,IF(I175="Y",1,IF(I175="T",0,"Isi Dulu"))))</f>
        <v>Isi Sasaran</v>
      </c>
      <c r="K175" s="592" t="s">
        <v>26</v>
      </c>
      <c r="L175" s="593" t="str">
        <f>IF($D$173="Y/T","Isi Sasaran",IF($E$173=0,0,IF(K175="Y",1,IF(K175="T",0,"Isi Dulu"))))</f>
        <v>Isi Sasaran</v>
      </c>
      <c r="M175" s="849"/>
      <c r="N175" s="852"/>
      <c r="O175" s="517"/>
      <c r="P175" s="517"/>
      <c r="Q175" s="517"/>
      <c r="R175" s="517"/>
    </row>
    <row r="176" spans="2:18" s="527" customFormat="1" ht="15.75">
      <c r="B176" s="837"/>
      <c r="C176" s="840"/>
      <c r="D176" s="858"/>
      <c r="E176" s="855"/>
      <c r="F176" s="549">
        <v>4</v>
      </c>
      <c r="G176" s="550"/>
      <c r="H176" s="598" t="str">
        <f t="shared" si="3"/>
        <v>Belum Diisi</v>
      </c>
      <c r="I176" s="592" t="s">
        <v>26</v>
      </c>
      <c r="J176" s="593" t="str">
        <f>IF($D$173="Y/T","Isi Sasaran",IF($E$173=0,0,IF(I176="Y",1,IF(I176="T",0,"Isi Dulu"))))</f>
        <v>Isi Sasaran</v>
      </c>
      <c r="K176" s="592" t="s">
        <v>26</v>
      </c>
      <c r="L176" s="593" t="str">
        <f>IF($D$173="Y/T","Isi Sasaran",IF($E$173=0,0,IF(K176="Y",1,IF(K176="T",0,"Isi Dulu"))))</f>
        <v>Isi Sasaran</v>
      </c>
      <c r="M176" s="849"/>
      <c r="N176" s="852"/>
      <c r="O176" s="517"/>
      <c r="P176" s="517"/>
      <c r="Q176" s="517"/>
      <c r="R176" s="517"/>
    </row>
    <row r="177" spans="2:18" s="527" customFormat="1" ht="15.75">
      <c r="B177" s="838"/>
      <c r="C177" s="841"/>
      <c r="D177" s="859"/>
      <c r="E177" s="856"/>
      <c r="F177" s="569">
        <v>5</v>
      </c>
      <c r="G177" s="570"/>
      <c r="H177" s="599" t="str">
        <f t="shared" si="3"/>
        <v>Belum Diisi</v>
      </c>
      <c r="I177" s="595" t="s">
        <v>26</v>
      </c>
      <c r="J177" s="596" t="str">
        <f>IF($D$173="Y/T","Isi Sasaran",IF($E$173=0,0,IF(I177="Y",1,IF(I177="T",0,"Isi Dulu"))))</f>
        <v>Isi Sasaran</v>
      </c>
      <c r="K177" s="595" t="s">
        <v>26</v>
      </c>
      <c r="L177" s="596" t="str">
        <f>IF($D$173="Y/T","Isi Sasaran",IF($E$173=0,0,IF(K177="Y",1,IF(K177="T",0,"Isi Dulu"))))</f>
        <v>Isi Sasaran</v>
      </c>
      <c r="M177" s="850"/>
      <c r="N177" s="853"/>
      <c r="O177" s="517"/>
      <c r="P177" s="517"/>
      <c r="Q177" s="517"/>
      <c r="R177" s="517"/>
    </row>
    <row r="178" spans="2:18" s="527" customFormat="1" ht="15.75">
      <c r="B178" s="836">
        <v>15</v>
      </c>
      <c r="C178" s="839"/>
      <c r="D178" s="857" t="s">
        <v>26</v>
      </c>
      <c r="E178" s="854" t="str">
        <f>IF(D178="Y",1,IF(D178="T",0,IF(D178="Y/T","Belum diisi","Error")))</f>
        <v>Belum diisi</v>
      </c>
      <c r="F178" s="528">
        <v>1</v>
      </c>
      <c r="G178" s="529"/>
      <c r="H178" s="600" t="str">
        <f t="shared" si="3"/>
        <v>Belum Diisi</v>
      </c>
      <c r="I178" s="590" t="s">
        <v>26</v>
      </c>
      <c r="J178" s="591" t="str">
        <f>IF($D$178="Y/T","Isi Sasaran",IF($E$178=0,0,IF(I178="Y",1,IF(I178="T",0,"Isi Dulu"))))</f>
        <v>Isi Sasaran</v>
      </c>
      <c r="K178" s="590" t="s">
        <v>26</v>
      </c>
      <c r="L178" s="591" t="str">
        <f>IF($D$178="Y/T","Isi Sasaran",IF($E$178=0,0,IF(K178="Y",1,IF(K178="T",0,"Isi Dulu"))))</f>
        <v>Isi Sasaran</v>
      </c>
      <c r="M178" s="848" t="s">
        <v>26</v>
      </c>
      <c r="N178" s="851" t="str">
        <f>IF(M178="Y",1,IF(M178="T",0,IF(M178="Y/T","Belum diisi","Error")))</f>
        <v>Belum diisi</v>
      </c>
      <c r="O178" s="517"/>
      <c r="P178" s="517"/>
      <c r="Q178" s="517"/>
      <c r="R178" s="517"/>
    </row>
    <row r="179" spans="2:18" s="527" customFormat="1" ht="15.75">
      <c r="B179" s="837"/>
      <c r="C179" s="840"/>
      <c r="D179" s="858"/>
      <c r="E179" s="855"/>
      <c r="F179" s="549">
        <v>2</v>
      </c>
      <c r="G179" s="550"/>
      <c r="H179" s="598" t="str">
        <f t="shared" si="3"/>
        <v>Belum Diisi</v>
      </c>
      <c r="I179" s="592" t="s">
        <v>26</v>
      </c>
      <c r="J179" s="593" t="str">
        <f>IF($D$178="Y/T","Isi Sasaran",IF($E$178=0,0,IF(I179="Y",1,IF(I179="T",0,"Isi Dulu"))))</f>
        <v>Isi Sasaran</v>
      </c>
      <c r="K179" s="592" t="s">
        <v>26</v>
      </c>
      <c r="L179" s="593" t="str">
        <f>IF($D$178="Y/T","Isi Sasaran",IF($E$178=0,0,IF(K179="Y",1,IF(K179="T",0,"Isi Dulu"))))</f>
        <v>Isi Sasaran</v>
      </c>
      <c r="M179" s="849"/>
      <c r="N179" s="852"/>
      <c r="O179" s="517"/>
      <c r="P179" s="517"/>
      <c r="Q179" s="517"/>
      <c r="R179" s="517"/>
    </row>
    <row r="180" spans="2:18" s="527" customFormat="1" ht="15.75">
      <c r="B180" s="837"/>
      <c r="C180" s="840"/>
      <c r="D180" s="858"/>
      <c r="E180" s="855"/>
      <c r="F180" s="549">
        <v>3</v>
      </c>
      <c r="G180" s="550"/>
      <c r="H180" s="598" t="str">
        <f t="shared" si="3"/>
        <v>Belum Diisi</v>
      </c>
      <c r="I180" s="592" t="s">
        <v>26</v>
      </c>
      <c r="J180" s="593" t="str">
        <f>IF($D$178="Y/T","Isi Sasaran",IF($E$178=0,0,IF(I180="Y",1,IF(I180="T",0,"Isi Dulu"))))</f>
        <v>Isi Sasaran</v>
      </c>
      <c r="K180" s="592" t="s">
        <v>26</v>
      </c>
      <c r="L180" s="593" t="str">
        <f>IF($D$178="Y/T","Isi Sasaran",IF($E$178=0,0,IF(K180="Y",1,IF(K180="T",0,"Isi Dulu"))))</f>
        <v>Isi Sasaran</v>
      </c>
      <c r="M180" s="849"/>
      <c r="N180" s="852"/>
      <c r="O180" s="517"/>
      <c r="P180" s="517"/>
      <c r="Q180" s="517"/>
      <c r="R180" s="517"/>
    </row>
    <row r="181" spans="2:18" s="527" customFormat="1" ht="15.75">
      <c r="B181" s="837"/>
      <c r="C181" s="840"/>
      <c r="D181" s="858"/>
      <c r="E181" s="855"/>
      <c r="F181" s="549">
        <v>4</v>
      </c>
      <c r="G181" s="550"/>
      <c r="H181" s="598" t="str">
        <f t="shared" si="3"/>
        <v>Belum Diisi</v>
      </c>
      <c r="I181" s="592" t="s">
        <v>26</v>
      </c>
      <c r="J181" s="593" t="str">
        <f>IF($D$178="Y/T","Isi Sasaran",IF($E$178=0,0,IF(I181="Y",1,IF(I181="T",0,"Isi Dulu"))))</f>
        <v>Isi Sasaran</v>
      </c>
      <c r="K181" s="592" t="s">
        <v>26</v>
      </c>
      <c r="L181" s="593" t="str">
        <f>IF($D$178="Y/T","Isi Sasaran",IF($E$178=0,0,IF(K181="Y",1,IF(K181="T",0,"Isi Dulu"))))</f>
        <v>Isi Sasaran</v>
      </c>
      <c r="M181" s="849"/>
      <c r="N181" s="852"/>
      <c r="O181" s="517"/>
      <c r="P181" s="517"/>
      <c r="Q181" s="517"/>
      <c r="R181" s="517"/>
    </row>
    <row r="182" spans="2:18" s="527" customFormat="1" ht="15.75">
      <c r="B182" s="838"/>
      <c r="C182" s="841"/>
      <c r="D182" s="859"/>
      <c r="E182" s="856"/>
      <c r="F182" s="569">
        <v>5</v>
      </c>
      <c r="G182" s="570"/>
      <c r="H182" s="599" t="str">
        <f t="shared" si="3"/>
        <v>Belum Diisi</v>
      </c>
      <c r="I182" s="595" t="s">
        <v>26</v>
      </c>
      <c r="J182" s="596" t="str">
        <f>IF($D$178="Y/T","Isi Sasaran",IF($E$178=0,0,IF(I182="Y",1,IF(I182="T",0,"Isi Dulu"))))</f>
        <v>Isi Sasaran</v>
      </c>
      <c r="K182" s="595" t="s">
        <v>26</v>
      </c>
      <c r="L182" s="596" t="str">
        <f>IF($D$178="Y/T","Isi Sasaran",IF($E$178=0,0,IF(K182="Y",1,IF(K182="T",0,"Isi Dulu"))))</f>
        <v>Isi Sasaran</v>
      </c>
      <c r="M182" s="850"/>
      <c r="N182" s="853"/>
      <c r="O182" s="517"/>
      <c r="P182" s="517"/>
      <c r="Q182" s="517"/>
      <c r="R182" s="517"/>
    </row>
    <row r="183" spans="2:18" s="527" customFormat="1" ht="15.75">
      <c r="B183" s="836">
        <v>16</v>
      </c>
      <c r="C183" s="839"/>
      <c r="D183" s="857" t="s">
        <v>26</v>
      </c>
      <c r="E183" s="854" t="str">
        <f>IF(D183="Y",1,IF(D183="T",0,IF(D183="Y/T","Belum diisi","Error")))</f>
        <v>Belum diisi</v>
      </c>
      <c r="F183" s="528">
        <v>1</v>
      </c>
      <c r="G183" s="529"/>
      <c r="H183" s="600" t="str">
        <f t="shared" si="3"/>
        <v>Belum Diisi</v>
      </c>
      <c r="I183" s="590" t="s">
        <v>26</v>
      </c>
      <c r="J183" s="591" t="str">
        <f>IF($D$183="Y/T","Isi Sasaran",IF($E$183=0,0,IF(I183="Y",1,IF(I183="T",0,"Isi Dulu"))))</f>
        <v>Isi Sasaran</v>
      </c>
      <c r="K183" s="590" t="s">
        <v>26</v>
      </c>
      <c r="L183" s="591" t="str">
        <f>IF($D$183="Y/T","Isi Sasaran",IF($E$183=0,0,IF(K183="Y",1,IF(K183="T",0,"Isi Dulu"))))</f>
        <v>Isi Sasaran</v>
      </c>
      <c r="M183" s="848" t="s">
        <v>26</v>
      </c>
      <c r="N183" s="851" t="str">
        <f>IF(M183="Y",1,IF(M183="T",0,IF(M183="Y/T","Belum diisi","Error")))</f>
        <v>Belum diisi</v>
      </c>
      <c r="O183" s="517"/>
      <c r="P183" s="517"/>
      <c r="Q183" s="517"/>
      <c r="R183" s="517"/>
    </row>
    <row r="184" spans="2:18" s="527" customFormat="1" ht="15.75">
      <c r="B184" s="837"/>
      <c r="C184" s="840"/>
      <c r="D184" s="858"/>
      <c r="E184" s="855"/>
      <c r="F184" s="549">
        <v>2</v>
      </c>
      <c r="G184" s="550"/>
      <c r="H184" s="598" t="str">
        <f t="shared" si="3"/>
        <v>Belum Diisi</v>
      </c>
      <c r="I184" s="592" t="s">
        <v>26</v>
      </c>
      <c r="J184" s="593" t="str">
        <f>IF($D$183="Y/T","Isi Sasaran",IF($E$183=0,0,IF(I184="Y",1,IF(I184="T",0,"Isi Dulu"))))</f>
        <v>Isi Sasaran</v>
      </c>
      <c r="K184" s="592" t="s">
        <v>26</v>
      </c>
      <c r="L184" s="593" t="str">
        <f>IF($D$183="Y/T","Isi Sasaran",IF($E$183=0,0,IF(K184="Y",1,IF(K184="T",0,"Isi Dulu"))))</f>
        <v>Isi Sasaran</v>
      </c>
      <c r="M184" s="849"/>
      <c r="N184" s="852"/>
      <c r="O184" s="517"/>
      <c r="P184" s="517"/>
      <c r="Q184" s="517"/>
      <c r="R184" s="517"/>
    </row>
    <row r="185" spans="2:18" s="527" customFormat="1" ht="15.75">
      <c r="B185" s="837"/>
      <c r="C185" s="840"/>
      <c r="D185" s="858"/>
      <c r="E185" s="855"/>
      <c r="F185" s="549">
        <v>3</v>
      </c>
      <c r="G185" s="550"/>
      <c r="H185" s="598" t="str">
        <f t="shared" si="3"/>
        <v>Belum Diisi</v>
      </c>
      <c r="I185" s="592" t="s">
        <v>26</v>
      </c>
      <c r="J185" s="593" t="str">
        <f>IF($D$183="Y/T","Isi Sasaran",IF($E$183=0,0,IF(I185="Y",1,IF(I185="T",0,"Isi Dulu"))))</f>
        <v>Isi Sasaran</v>
      </c>
      <c r="K185" s="592" t="s">
        <v>26</v>
      </c>
      <c r="L185" s="593" t="str">
        <f>IF($D$183="Y/T","Isi Sasaran",IF($E$183=0,0,IF(K185="Y",1,IF(K185="T",0,"Isi Dulu"))))</f>
        <v>Isi Sasaran</v>
      </c>
      <c r="M185" s="849"/>
      <c r="N185" s="852"/>
      <c r="O185" s="517"/>
      <c r="P185" s="517"/>
      <c r="Q185" s="517"/>
      <c r="R185" s="517"/>
    </row>
    <row r="186" spans="2:18" s="527" customFormat="1" ht="15.75">
      <c r="B186" s="837"/>
      <c r="C186" s="840"/>
      <c r="D186" s="858"/>
      <c r="E186" s="855"/>
      <c r="F186" s="549">
        <v>4</v>
      </c>
      <c r="G186" s="550"/>
      <c r="H186" s="598" t="str">
        <f t="shared" si="3"/>
        <v>Belum Diisi</v>
      </c>
      <c r="I186" s="592" t="s">
        <v>26</v>
      </c>
      <c r="J186" s="593" t="str">
        <f>IF($D$183="Y/T","Isi Sasaran",IF($E$183=0,0,IF(I186="Y",1,IF(I186="T",0,"Isi Dulu"))))</f>
        <v>Isi Sasaran</v>
      </c>
      <c r="K186" s="592" t="s">
        <v>26</v>
      </c>
      <c r="L186" s="593" t="str">
        <f>IF($D$183="Y/T","Isi Sasaran",IF($E$183=0,0,IF(K186="Y",1,IF(K186="T",0,"Isi Dulu"))))</f>
        <v>Isi Sasaran</v>
      </c>
      <c r="M186" s="849"/>
      <c r="N186" s="852"/>
      <c r="O186" s="517"/>
      <c r="P186" s="517"/>
      <c r="Q186" s="517"/>
      <c r="R186" s="517"/>
    </row>
    <row r="187" spans="2:18" s="527" customFormat="1" ht="15.75">
      <c r="B187" s="838"/>
      <c r="C187" s="841"/>
      <c r="D187" s="859"/>
      <c r="E187" s="856"/>
      <c r="F187" s="569">
        <v>5</v>
      </c>
      <c r="G187" s="570"/>
      <c r="H187" s="599" t="str">
        <f t="shared" si="3"/>
        <v>Belum Diisi</v>
      </c>
      <c r="I187" s="595" t="s">
        <v>26</v>
      </c>
      <c r="J187" s="596" t="str">
        <f>IF($D$183="Y/T","Isi Sasaran",IF($E$183=0,0,IF(I187="Y",1,IF(I187="T",0,"Isi Dulu"))))</f>
        <v>Isi Sasaran</v>
      </c>
      <c r="K187" s="595" t="s">
        <v>26</v>
      </c>
      <c r="L187" s="596" t="str">
        <f>IF($D$183="Y/T","Isi Sasaran",IF($E$183=0,0,IF(K187="Y",1,IF(K187="T",0,"Isi Dulu"))))</f>
        <v>Isi Sasaran</v>
      </c>
      <c r="M187" s="850"/>
      <c r="N187" s="853"/>
      <c r="O187" s="517"/>
      <c r="P187" s="517"/>
      <c r="Q187" s="517"/>
      <c r="R187" s="517"/>
    </row>
    <row r="188" spans="2:18" s="527" customFormat="1" ht="15.75">
      <c r="B188" s="836">
        <v>17</v>
      </c>
      <c r="C188" s="839"/>
      <c r="D188" s="857" t="s">
        <v>26</v>
      </c>
      <c r="E188" s="854" t="str">
        <f>IF(D188="Y",1,IF(D188="T",0,IF(D188="Y/T","Belum diisi","Error")))</f>
        <v>Belum diisi</v>
      </c>
      <c r="F188" s="528">
        <v>1</v>
      </c>
      <c r="G188" s="529"/>
      <c r="H188" s="600" t="str">
        <f t="shared" si="3"/>
        <v>Belum Diisi</v>
      </c>
      <c r="I188" s="590" t="s">
        <v>26</v>
      </c>
      <c r="J188" s="591" t="str">
        <f>IF($D$188="Y/T","Isi Sasaran",IF($E$188=0,0,IF(I188="Y",1,IF(I188="T",0,"Isi Dulu"))))</f>
        <v>Isi Sasaran</v>
      </c>
      <c r="K188" s="590" t="s">
        <v>26</v>
      </c>
      <c r="L188" s="591" t="str">
        <f>IF($D$188="Y/T","Isi Sasaran",IF($E$188=0,0,IF(K188="Y",1,IF(K188="T",0,"Isi Dulu"))))</f>
        <v>Isi Sasaran</v>
      </c>
      <c r="M188" s="848" t="s">
        <v>26</v>
      </c>
      <c r="N188" s="851" t="str">
        <f>IF(M188="Y",1,IF(M188="T",0,IF(M188="Y/T","Belum diisi","Error")))</f>
        <v>Belum diisi</v>
      </c>
      <c r="O188" s="517"/>
      <c r="P188" s="517"/>
      <c r="Q188" s="517"/>
      <c r="R188" s="517"/>
    </row>
    <row r="189" spans="2:18" s="527" customFormat="1" ht="15.75">
      <c r="B189" s="837"/>
      <c r="C189" s="840"/>
      <c r="D189" s="858"/>
      <c r="E189" s="855"/>
      <c r="F189" s="549">
        <v>2</v>
      </c>
      <c r="G189" s="550"/>
      <c r="H189" s="598" t="str">
        <f t="shared" si="3"/>
        <v>Belum Diisi</v>
      </c>
      <c r="I189" s="592" t="s">
        <v>26</v>
      </c>
      <c r="J189" s="593" t="str">
        <f>IF($D$188="Y/T","Isi Sasaran",IF($E$188=0,0,IF(I189="Y",1,IF(I189="T",0,"Isi Dulu"))))</f>
        <v>Isi Sasaran</v>
      </c>
      <c r="K189" s="592" t="s">
        <v>26</v>
      </c>
      <c r="L189" s="593" t="str">
        <f>IF($D$188="Y/T","Isi Sasaran",IF($E$188=0,0,IF(K189="Y",1,IF(K189="T",0,"Isi Dulu"))))</f>
        <v>Isi Sasaran</v>
      </c>
      <c r="M189" s="849"/>
      <c r="N189" s="852"/>
      <c r="O189" s="517"/>
      <c r="P189" s="517"/>
      <c r="Q189" s="517"/>
      <c r="R189" s="517"/>
    </row>
    <row r="190" spans="2:18" s="527" customFormat="1" ht="15.75">
      <c r="B190" s="837"/>
      <c r="C190" s="840"/>
      <c r="D190" s="858"/>
      <c r="E190" s="855"/>
      <c r="F190" s="549">
        <v>3</v>
      </c>
      <c r="G190" s="550"/>
      <c r="H190" s="598" t="str">
        <f t="shared" si="3"/>
        <v>Belum Diisi</v>
      </c>
      <c r="I190" s="592" t="s">
        <v>26</v>
      </c>
      <c r="J190" s="593" t="str">
        <f>IF($D$188="Y/T","Isi Sasaran",IF($E$188=0,0,IF(I190="Y",1,IF(I190="T",0,"Isi Dulu"))))</f>
        <v>Isi Sasaran</v>
      </c>
      <c r="K190" s="592" t="s">
        <v>26</v>
      </c>
      <c r="L190" s="593" t="str">
        <f>IF($D$188="Y/T","Isi Sasaran",IF($E$188=0,0,IF(K190="Y",1,IF(K190="T",0,"Isi Dulu"))))</f>
        <v>Isi Sasaran</v>
      </c>
      <c r="M190" s="849"/>
      <c r="N190" s="852"/>
      <c r="O190" s="517"/>
      <c r="P190" s="517"/>
      <c r="Q190" s="517"/>
      <c r="R190" s="517"/>
    </row>
    <row r="191" spans="2:18" s="527" customFormat="1" ht="15.75">
      <c r="B191" s="837"/>
      <c r="C191" s="840"/>
      <c r="D191" s="858"/>
      <c r="E191" s="855"/>
      <c r="F191" s="549">
        <v>4</v>
      </c>
      <c r="G191" s="550"/>
      <c r="H191" s="598" t="str">
        <f t="shared" si="3"/>
        <v>Belum Diisi</v>
      </c>
      <c r="I191" s="592" t="s">
        <v>26</v>
      </c>
      <c r="J191" s="593" t="str">
        <f>IF($D$188="Y/T","Isi Sasaran",IF($E$188=0,0,IF(I191="Y",1,IF(I191="T",0,"Isi Dulu"))))</f>
        <v>Isi Sasaran</v>
      </c>
      <c r="K191" s="592" t="s">
        <v>26</v>
      </c>
      <c r="L191" s="593" t="str">
        <f>IF($D$188="Y/T","Isi Sasaran",IF($E$188=0,0,IF(K191="Y",1,IF(K191="T",0,"Isi Dulu"))))</f>
        <v>Isi Sasaran</v>
      </c>
      <c r="M191" s="849"/>
      <c r="N191" s="852"/>
      <c r="O191" s="517"/>
      <c r="P191" s="517"/>
      <c r="Q191" s="517"/>
      <c r="R191" s="517"/>
    </row>
    <row r="192" spans="2:18" s="527" customFormat="1" ht="15.75">
      <c r="B192" s="838"/>
      <c r="C192" s="841"/>
      <c r="D192" s="859"/>
      <c r="E192" s="856"/>
      <c r="F192" s="569">
        <v>5</v>
      </c>
      <c r="G192" s="570"/>
      <c r="H192" s="599" t="str">
        <f t="shared" si="3"/>
        <v>Belum Diisi</v>
      </c>
      <c r="I192" s="595" t="s">
        <v>26</v>
      </c>
      <c r="J192" s="596" t="str">
        <f>IF($D$188="Y/T","Isi Sasaran",IF($E$188=0,0,IF(I192="Y",1,IF(I192="T",0,"Isi Dulu"))))</f>
        <v>Isi Sasaran</v>
      </c>
      <c r="K192" s="595" t="s">
        <v>26</v>
      </c>
      <c r="L192" s="596" t="str">
        <f>IF($D$188="Y/T","Isi Sasaran",IF($E$188=0,0,IF(K192="Y",1,IF(K192="T",0,"Isi Dulu"))))</f>
        <v>Isi Sasaran</v>
      </c>
      <c r="M192" s="850"/>
      <c r="N192" s="853"/>
      <c r="O192" s="517"/>
      <c r="P192" s="517"/>
      <c r="Q192" s="517"/>
      <c r="R192" s="517"/>
    </row>
    <row r="193" spans="2:18" s="527" customFormat="1" ht="15.75">
      <c r="B193" s="836">
        <v>18</v>
      </c>
      <c r="C193" s="839"/>
      <c r="D193" s="857" t="s">
        <v>26</v>
      </c>
      <c r="E193" s="854" t="str">
        <f>IF(D193="Y",1,IF(D193="T",0,IF(D193="Y/T","Belum diisi","Error")))</f>
        <v>Belum diisi</v>
      </c>
      <c r="F193" s="528">
        <v>1</v>
      </c>
      <c r="G193" s="529"/>
      <c r="H193" s="600" t="str">
        <f t="shared" si="3"/>
        <v>Belum Diisi</v>
      </c>
      <c r="I193" s="590" t="s">
        <v>26</v>
      </c>
      <c r="J193" s="591" t="str">
        <f>IF($D$193="Y/T","Isi Sasaran",IF($E$193=0,0,IF(I193="Y",1,IF(I193="T",0,"Isi Dulu"))))</f>
        <v>Isi Sasaran</v>
      </c>
      <c r="K193" s="590" t="s">
        <v>26</v>
      </c>
      <c r="L193" s="591" t="str">
        <f>IF($D$193="Y/T","Isi Sasaran",IF($E$193=0,0,IF(K193="Y",1,IF(K193="T",0,"Isi Dulu"))))</f>
        <v>Isi Sasaran</v>
      </c>
      <c r="M193" s="848" t="s">
        <v>26</v>
      </c>
      <c r="N193" s="851" t="str">
        <f>IF(M193="Y",1,IF(M193="T",0,IF(M193="Y/T","Belum diisi","Error")))</f>
        <v>Belum diisi</v>
      </c>
      <c r="O193" s="517"/>
      <c r="P193" s="517"/>
      <c r="Q193" s="517"/>
      <c r="R193" s="517"/>
    </row>
    <row r="194" spans="2:18" s="527" customFormat="1" ht="15.75">
      <c r="B194" s="837"/>
      <c r="C194" s="840"/>
      <c r="D194" s="858"/>
      <c r="E194" s="855"/>
      <c r="F194" s="549">
        <v>2</v>
      </c>
      <c r="G194" s="550"/>
      <c r="H194" s="598" t="str">
        <f t="shared" si="3"/>
        <v>Belum Diisi</v>
      </c>
      <c r="I194" s="592" t="s">
        <v>26</v>
      </c>
      <c r="J194" s="593" t="str">
        <f>IF($D$193="Y/T","Isi Sasaran",IF($E$193=0,0,IF(I194="Y",1,IF(I194="T",0,"Isi Dulu"))))</f>
        <v>Isi Sasaran</v>
      </c>
      <c r="K194" s="592" t="s">
        <v>26</v>
      </c>
      <c r="L194" s="593" t="str">
        <f>IF($D$193="Y/T","Isi Sasaran",IF($E$193=0,0,IF(K194="Y",1,IF(K194="T",0,"Isi Dulu"))))</f>
        <v>Isi Sasaran</v>
      </c>
      <c r="M194" s="849"/>
      <c r="N194" s="852"/>
      <c r="O194" s="517"/>
      <c r="P194" s="517"/>
      <c r="Q194" s="517"/>
      <c r="R194" s="517"/>
    </row>
    <row r="195" spans="2:18" s="527" customFormat="1" ht="15.75">
      <c r="B195" s="837"/>
      <c r="C195" s="840"/>
      <c r="D195" s="858"/>
      <c r="E195" s="855"/>
      <c r="F195" s="549">
        <v>3</v>
      </c>
      <c r="G195" s="550"/>
      <c r="H195" s="598" t="str">
        <f t="shared" si="3"/>
        <v>Belum Diisi</v>
      </c>
      <c r="I195" s="592" t="s">
        <v>26</v>
      </c>
      <c r="J195" s="593" t="str">
        <f>IF($D$193="Y/T","Isi Sasaran",IF($E$193=0,0,IF(I195="Y",1,IF(I195="T",0,"Isi Dulu"))))</f>
        <v>Isi Sasaran</v>
      </c>
      <c r="K195" s="592" t="s">
        <v>26</v>
      </c>
      <c r="L195" s="593" t="str">
        <f>IF($D$193="Y/T","Isi Sasaran",IF($E$193=0,0,IF(K195="Y",1,IF(K195="T",0,"Isi Dulu"))))</f>
        <v>Isi Sasaran</v>
      </c>
      <c r="M195" s="849"/>
      <c r="N195" s="852"/>
      <c r="O195" s="517"/>
      <c r="P195" s="517"/>
      <c r="Q195" s="517"/>
      <c r="R195" s="517"/>
    </row>
    <row r="196" spans="2:18" s="527" customFormat="1" ht="15.75">
      <c r="B196" s="837"/>
      <c r="C196" s="840"/>
      <c r="D196" s="858"/>
      <c r="E196" s="855"/>
      <c r="F196" s="549">
        <v>4</v>
      </c>
      <c r="G196" s="550"/>
      <c r="H196" s="598" t="str">
        <f t="shared" si="3"/>
        <v>Belum Diisi</v>
      </c>
      <c r="I196" s="592" t="s">
        <v>26</v>
      </c>
      <c r="J196" s="593" t="str">
        <f>IF($D$193="Y/T","Isi Sasaran",IF($E$193=0,0,IF(I196="Y",1,IF(I196="T",0,"Isi Dulu"))))</f>
        <v>Isi Sasaran</v>
      </c>
      <c r="K196" s="592" t="s">
        <v>26</v>
      </c>
      <c r="L196" s="593" t="str">
        <f>IF($D$193="Y/T","Isi Sasaran",IF($E$193=0,0,IF(K196="Y",1,IF(K196="T",0,"Isi Dulu"))))</f>
        <v>Isi Sasaran</v>
      </c>
      <c r="M196" s="849"/>
      <c r="N196" s="852"/>
      <c r="O196" s="517"/>
      <c r="P196" s="517"/>
      <c r="Q196" s="517"/>
      <c r="R196" s="517"/>
    </row>
    <row r="197" spans="2:18" s="527" customFormat="1" ht="15.75">
      <c r="B197" s="838"/>
      <c r="C197" s="841"/>
      <c r="D197" s="859"/>
      <c r="E197" s="856"/>
      <c r="F197" s="569">
        <v>5</v>
      </c>
      <c r="G197" s="570"/>
      <c r="H197" s="599" t="str">
        <f t="shared" si="3"/>
        <v>Belum Diisi</v>
      </c>
      <c r="I197" s="595" t="s">
        <v>26</v>
      </c>
      <c r="J197" s="596" t="str">
        <f>IF($D$193="Y/T","Isi Sasaran",IF($E$193=0,0,IF(I197="Y",1,IF(I197="T",0,"Isi Dulu"))))</f>
        <v>Isi Sasaran</v>
      </c>
      <c r="K197" s="595" t="s">
        <v>26</v>
      </c>
      <c r="L197" s="596" t="str">
        <f>IF($D$193="Y/T","Isi Sasaran",IF($E$193=0,0,IF(K197="Y",1,IF(K197="T",0,"Isi Dulu"))))</f>
        <v>Isi Sasaran</v>
      </c>
      <c r="M197" s="850"/>
      <c r="N197" s="853"/>
      <c r="O197" s="517"/>
      <c r="P197" s="517"/>
      <c r="Q197" s="517"/>
      <c r="R197" s="517"/>
    </row>
    <row r="198" spans="2:18" s="527" customFormat="1" ht="15.75">
      <c r="B198" s="836">
        <v>19</v>
      </c>
      <c r="C198" s="839"/>
      <c r="D198" s="857" t="s">
        <v>26</v>
      </c>
      <c r="E198" s="854" t="str">
        <f>IF(D198="Y",1,IF(D198="T",0,IF(D198="Y/T","Belum diisi","Error")))</f>
        <v>Belum diisi</v>
      </c>
      <c r="F198" s="528">
        <v>1</v>
      </c>
      <c r="G198" s="529"/>
      <c r="H198" s="600" t="str">
        <f t="shared" si="3"/>
        <v>Belum Diisi</v>
      </c>
      <c r="I198" s="590" t="s">
        <v>26</v>
      </c>
      <c r="J198" s="591" t="str">
        <f>IF($D$198="Y/T","Isi Sasaran",IF($E$198=0,0,IF(I198="Y",1,IF(I198="T",0,"Isi Dulu"))))</f>
        <v>Isi Sasaran</v>
      </c>
      <c r="K198" s="590" t="s">
        <v>26</v>
      </c>
      <c r="L198" s="591" t="str">
        <f>IF($D$198="Y/T","Isi Sasaran",IF($E$198=0,0,IF(K198="Y",1,IF(K198="T",0,"Isi Dulu"))))</f>
        <v>Isi Sasaran</v>
      </c>
      <c r="M198" s="848" t="s">
        <v>26</v>
      </c>
      <c r="N198" s="851" t="str">
        <f>IF(M198="Y",1,IF(M198="T",0,IF(M198="Y/T","Belum diisi","Error")))</f>
        <v>Belum diisi</v>
      </c>
      <c r="O198" s="517"/>
      <c r="P198" s="517"/>
      <c r="Q198" s="517"/>
      <c r="R198" s="517"/>
    </row>
    <row r="199" spans="2:18" s="527" customFormat="1" ht="15.75">
      <c r="B199" s="837"/>
      <c r="C199" s="840"/>
      <c r="D199" s="858"/>
      <c r="E199" s="855"/>
      <c r="F199" s="549">
        <v>2</v>
      </c>
      <c r="G199" s="550"/>
      <c r="H199" s="598" t="str">
        <f t="shared" si="3"/>
        <v>Belum Diisi</v>
      </c>
      <c r="I199" s="592" t="s">
        <v>26</v>
      </c>
      <c r="J199" s="593" t="str">
        <f>IF($D$198="Y/T","Isi Sasaran",IF($E$198=0,0,IF(I199="Y",1,IF(I199="T",0,"Isi Dulu"))))</f>
        <v>Isi Sasaran</v>
      </c>
      <c r="K199" s="592" t="s">
        <v>26</v>
      </c>
      <c r="L199" s="593" t="str">
        <f>IF($D$198="Y/T","Isi Sasaran",IF($E$198=0,0,IF(K199="Y",1,IF(K199="T",0,"Isi Dulu"))))</f>
        <v>Isi Sasaran</v>
      </c>
      <c r="M199" s="849"/>
      <c r="N199" s="852"/>
      <c r="O199" s="517"/>
      <c r="P199" s="517"/>
      <c r="Q199" s="517"/>
      <c r="R199" s="517"/>
    </row>
    <row r="200" spans="2:18" s="527" customFormat="1" ht="15.75">
      <c r="B200" s="837"/>
      <c r="C200" s="840"/>
      <c r="D200" s="858"/>
      <c r="E200" s="855"/>
      <c r="F200" s="549">
        <v>3</v>
      </c>
      <c r="G200" s="550"/>
      <c r="H200" s="598" t="str">
        <f t="shared" si="3"/>
        <v>Belum Diisi</v>
      </c>
      <c r="I200" s="592" t="s">
        <v>26</v>
      </c>
      <c r="J200" s="593" t="str">
        <f>IF($D$198="Y/T","Isi Sasaran",IF($E$198=0,0,IF(I200="Y",1,IF(I200="T",0,"Isi Dulu"))))</f>
        <v>Isi Sasaran</v>
      </c>
      <c r="K200" s="592" t="s">
        <v>26</v>
      </c>
      <c r="L200" s="593" t="str">
        <f>IF($D$198="Y/T","Isi Sasaran",IF($E$198=0,0,IF(K200="Y",1,IF(K200="T",0,"Isi Dulu"))))</f>
        <v>Isi Sasaran</v>
      </c>
      <c r="M200" s="849"/>
      <c r="N200" s="852"/>
      <c r="O200" s="517"/>
      <c r="P200" s="517"/>
      <c r="Q200" s="517"/>
      <c r="R200" s="517"/>
    </row>
    <row r="201" spans="2:18" s="527" customFormat="1" ht="15.75">
      <c r="B201" s="837"/>
      <c r="C201" s="840"/>
      <c r="D201" s="858"/>
      <c r="E201" s="855"/>
      <c r="F201" s="549">
        <v>4</v>
      </c>
      <c r="G201" s="550"/>
      <c r="H201" s="598" t="str">
        <f t="shared" si="3"/>
        <v>Belum Diisi</v>
      </c>
      <c r="I201" s="592" t="s">
        <v>26</v>
      </c>
      <c r="J201" s="593" t="str">
        <f>IF($D$198="Y/T","Isi Sasaran",IF($E$198=0,0,IF(I201="Y",1,IF(I201="T",0,"Isi Dulu"))))</f>
        <v>Isi Sasaran</v>
      </c>
      <c r="K201" s="592" t="s">
        <v>26</v>
      </c>
      <c r="L201" s="593" t="str">
        <f>IF($D$198="Y/T","Isi Sasaran",IF($E$198=0,0,IF(K201="Y",1,IF(K201="T",0,"Isi Dulu"))))</f>
        <v>Isi Sasaran</v>
      </c>
      <c r="M201" s="849"/>
      <c r="N201" s="852"/>
      <c r="O201" s="517"/>
      <c r="P201" s="517"/>
      <c r="Q201" s="517"/>
      <c r="R201" s="517"/>
    </row>
    <row r="202" spans="2:18" s="527" customFormat="1" ht="15.75">
      <c r="B202" s="838"/>
      <c r="C202" s="841"/>
      <c r="D202" s="859"/>
      <c r="E202" s="856"/>
      <c r="F202" s="569">
        <v>5</v>
      </c>
      <c r="G202" s="570"/>
      <c r="H202" s="599" t="str">
        <f t="shared" si="3"/>
        <v>Belum Diisi</v>
      </c>
      <c r="I202" s="595" t="s">
        <v>26</v>
      </c>
      <c r="J202" s="596" t="str">
        <f>IF($D$198="Y/T","Isi Sasaran",IF($E$198=0,0,IF(I202="Y",1,IF(I202="T",0,"Isi Dulu"))))</f>
        <v>Isi Sasaran</v>
      </c>
      <c r="K202" s="595" t="s">
        <v>26</v>
      </c>
      <c r="L202" s="596" t="str">
        <f>IF($D$198="Y/T","Isi Sasaran",IF($E$198=0,0,IF(K202="Y",1,IF(K202="T",0,"Isi Dulu"))))</f>
        <v>Isi Sasaran</v>
      </c>
      <c r="M202" s="850"/>
      <c r="N202" s="853"/>
      <c r="O202" s="517"/>
      <c r="P202" s="517"/>
      <c r="Q202" s="517"/>
      <c r="R202" s="517"/>
    </row>
    <row r="203" spans="2:18" s="527" customFormat="1" ht="15.75">
      <c r="B203" s="836">
        <v>20</v>
      </c>
      <c r="C203" s="839"/>
      <c r="D203" s="857" t="s">
        <v>26</v>
      </c>
      <c r="E203" s="854" t="str">
        <f>IF(D203="Y",1,IF(D203="T",0,IF(D203="Y/T","Belum diisi","Error")))</f>
        <v>Belum diisi</v>
      </c>
      <c r="F203" s="528">
        <v>1</v>
      </c>
      <c r="G203" s="529"/>
      <c r="H203" s="600" t="str">
        <f t="shared" si="3"/>
        <v>Belum Diisi</v>
      </c>
      <c r="I203" s="590" t="s">
        <v>26</v>
      </c>
      <c r="J203" s="591" t="str">
        <f>IF($D$203="Y/T","Isi Sasaran",IF($E$203=0,0,IF(I203="Y",1,IF(I203="T",0,"Isi Dulu"))))</f>
        <v>Isi Sasaran</v>
      </c>
      <c r="K203" s="590" t="s">
        <v>26</v>
      </c>
      <c r="L203" s="591" t="str">
        <f>IF($D$203="Y/T","Isi Sasaran",IF($E$203=0,0,IF(K203="Y",1,IF(K203="T",0,"Isi Dulu"))))</f>
        <v>Isi Sasaran</v>
      </c>
      <c r="M203" s="848" t="s">
        <v>26</v>
      </c>
      <c r="N203" s="851" t="str">
        <f>IF(M203="Y",1,IF(M203="T",0,IF(M203="Y/T","Belum diisi","Error")))</f>
        <v>Belum diisi</v>
      </c>
      <c r="O203" s="517"/>
      <c r="P203" s="517"/>
      <c r="Q203" s="517"/>
      <c r="R203" s="517"/>
    </row>
    <row r="204" spans="2:18" s="527" customFormat="1" ht="15.75">
      <c r="B204" s="837"/>
      <c r="C204" s="840"/>
      <c r="D204" s="858"/>
      <c r="E204" s="855"/>
      <c r="F204" s="549">
        <v>2</v>
      </c>
      <c r="G204" s="550"/>
      <c r="H204" s="598" t="str">
        <f t="shared" si="3"/>
        <v>Belum Diisi</v>
      </c>
      <c r="I204" s="592" t="s">
        <v>26</v>
      </c>
      <c r="J204" s="593" t="str">
        <f>IF($D$203="Y/T","Isi Sasaran",IF($E$203=0,0,IF(I204="Y",1,IF(I204="T",0,"Isi Dulu"))))</f>
        <v>Isi Sasaran</v>
      </c>
      <c r="K204" s="592" t="s">
        <v>26</v>
      </c>
      <c r="L204" s="593" t="str">
        <f>IF($D$203="Y/T","Isi Sasaran",IF($E$203=0,0,IF(K204="Y",1,IF(K204="T",0,"Isi Dulu"))))</f>
        <v>Isi Sasaran</v>
      </c>
      <c r="M204" s="849"/>
      <c r="N204" s="852"/>
      <c r="O204" s="517"/>
      <c r="P204" s="517"/>
      <c r="Q204" s="517"/>
      <c r="R204" s="517"/>
    </row>
    <row r="205" spans="2:18" s="527" customFormat="1" ht="15.75">
      <c r="B205" s="837"/>
      <c r="C205" s="840"/>
      <c r="D205" s="858"/>
      <c r="E205" s="855"/>
      <c r="F205" s="549">
        <v>3</v>
      </c>
      <c r="G205" s="550"/>
      <c r="H205" s="598" t="str">
        <f t="shared" si="3"/>
        <v>Belum Diisi</v>
      </c>
      <c r="I205" s="592" t="s">
        <v>26</v>
      </c>
      <c r="J205" s="593" t="str">
        <f>IF($D$203="Y/T","Isi Sasaran",IF($E$203=0,0,IF(I205="Y",1,IF(I205="T",0,"Isi Dulu"))))</f>
        <v>Isi Sasaran</v>
      </c>
      <c r="K205" s="592" t="s">
        <v>26</v>
      </c>
      <c r="L205" s="593" t="str">
        <f>IF($D$203="Y/T","Isi Sasaran",IF($E$203=0,0,IF(K205="Y",1,IF(K205="T",0,"Isi Dulu"))))</f>
        <v>Isi Sasaran</v>
      </c>
      <c r="M205" s="849"/>
      <c r="N205" s="852"/>
      <c r="O205" s="517"/>
      <c r="P205" s="517"/>
      <c r="Q205" s="517"/>
      <c r="R205" s="517"/>
    </row>
    <row r="206" spans="2:18" s="527" customFormat="1" ht="15.75">
      <c r="B206" s="837"/>
      <c r="C206" s="840"/>
      <c r="D206" s="858"/>
      <c r="E206" s="855"/>
      <c r="F206" s="549">
        <v>4</v>
      </c>
      <c r="G206" s="550"/>
      <c r="H206" s="598" t="str">
        <f t="shared" si="3"/>
        <v>Belum Diisi</v>
      </c>
      <c r="I206" s="592" t="s">
        <v>26</v>
      </c>
      <c r="J206" s="593" t="str">
        <f>IF($D$203="Y/T","Isi Sasaran",IF($E$203=0,0,IF(I206="Y",1,IF(I206="T",0,"Isi Dulu"))))</f>
        <v>Isi Sasaran</v>
      </c>
      <c r="K206" s="592" t="s">
        <v>26</v>
      </c>
      <c r="L206" s="593" t="str">
        <f>IF($D$203="Y/T","Isi Sasaran",IF($E$203=0,0,IF(K206="Y",1,IF(K206="T",0,"Isi Dulu"))))</f>
        <v>Isi Sasaran</v>
      </c>
      <c r="M206" s="849"/>
      <c r="N206" s="852"/>
      <c r="O206" s="517"/>
      <c r="P206" s="517"/>
      <c r="Q206" s="517"/>
      <c r="R206" s="517"/>
    </row>
    <row r="207" spans="2:18" s="527" customFormat="1" ht="15.75">
      <c r="B207" s="838"/>
      <c r="C207" s="841"/>
      <c r="D207" s="859"/>
      <c r="E207" s="856"/>
      <c r="F207" s="569">
        <v>5</v>
      </c>
      <c r="G207" s="570"/>
      <c r="H207" s="599" t="str">
        <f t="shared" si="3"/>
        <v>Belum Diisi</v>
      </c>
      <c r="I207" s="595" t="s">
        <v>26</v>
      </c>
      <c r="J207" s="596" t="str">
        <f>IF($D$203="Y/T","Isi Sasaran",IF($E$203=0,0,IF(I207="Y",1,IF(I207="T",0,"Isi Dulu"))))</f>
        <v>Isi Sasaran</v>
      </c>
      <c r="K207" s="595" t="s">
        <v>26</v>
      </c>
      <c r="L207" s="596" t="str">
        <f>IF($D$203="Y/T","Isi Sasaran",IF($E$203=0,0,IF(K207="Y",1,IF(K207="T",0,"Isi Dulu"))))</f>
        <v>Isi Sasaran</v>
      </c>
      <c r="M207" s="850"/>
      <c r="N207" s="853"/>
      <c r="O207" s="517"/>
      <c r="P207" s="517"/>
      <c r="Q207" s="517"/>
      <c r="R207" s="517"/>
    </row>
    <row r="208" spans="2:18" s="527" customFormat="1" ht="15.75">
      <c r="B208" s="580"/>
      <c r="C208" s="581"/>
      <c r="D208" s="582"/>
      <c r="E208" s="605" t="e">
        <f>AVERAGE(E108:E207)</f>
        <v>#DIV/0!</v>
      </c>
      <c r="F208" s="580"/>
      <c r="G208" s="583"/>
      <c r="H208" s="602" t="e">
        <f>(IF($D108="Y/T",0,AVERAGE(H108:H112))+IF($D113="Y/T",0,AVERAGE(H113:H117))+IF($D118="Y/T",0,AVERAGE(H118:H122))+IF($D123="Y/T",0,AVERAGE(H123:H127))+IF($D128="Y/T",0,AVERAGE(H128:H132))+IF($D133="Y/T",0,AVERAGE(H133:H137))+IF($D138="Y/T",0,AVERAGE(H138:H142))+IF($D143="Y/T",0,AVERAGE(H143:H147))+IF($D148="Y/T",0,AVERAGE(H148:H152))+IF($D153="Y/T",0,AVERAGE(H153:H157))+IF($D158="Y/T",0,AVERAGE(H158:H162))+IF($D163="Y/T",0,AVERAGE(H163:H167))+IF($D168="Y/T",0,AVERAGE(H168:H172))+IF($D173="Y/T",0,AVERAGE(H173:H177))+IF($D178="Y/T",0,AVERAGE(H178:H182))+IF($D183="Y/T",0,AVERAGE(H183:H187))+IF($D188="Y/T",0,AVERAGE(H188:H192))+IF($D193="Y/T",0,AVERAGE(H193:H197))+IF($D198="Y/T",0,AVERAGE(H198:H202))+IF($D203="Y/T",0,AVERAGE(H203:H207)))/(COUNTIF($D108:$D207,"Y")+COUNTIF($D108:$D207,"T"))</f>
        <v>#DIV/0!</v>
      </c>
      <c r="I208" s="582"/>
      <c r="J208" s="602" t="e">
        <f>(IF($D108="Y/T",0,AVERAGE(J108:J112))+IF($D113="Y/T",0,AVERAGE(J113:J117))+IF($D118="Y/T",0,AVERAGE(J118:J122))+IF($D123="Y/T",0,AVERAGE(J123:J127))+IF($D128="Y/T",0,AVERAGE(J128:J132))+IF($D133="Y/T",0,AVERAGE(J133:J137))+IF($D138="Y/T",0,AVERAGE(J138:J142))+IF($D143="Y/T",0,AVERAGE(J143:J147))+IF($D148="Y/T",0,AVERAGE(J148:J152))+IF($D153="Y/T",0,AVERAGE(J153:J157))+IF($D158="Y/T",0,AVERAGE(J158:J162))+IF($D163="Y/T",0,AVERAGE(J163:J167))+IF($D168="Y/T",0,AVERAGE(J168:J172))+IF($D173="Y/T",0,AVERAGE(J173:J177))+IF($D178="Y/T",0,AVERAGE(J178:J182))+IF($D183="Y/T",0,AVERAGE(J183:J187))+IF($D188="Y/T",0,AVERAGE(J188:J192))+IF($D193="Y/T",0,AVERAGE(J193:J197))+IF($D198="Y/T",0,AVERAGE(J198:J202))+IF($D203="Y/T",0,AVERAGE(J203:J207)))/(COUNTIF($D108:$D207,"Y")+COUNTIF($D108:$D207,"T"))</f>
        <v>#DIV/0!</v>
      </c>
      <c r="K208" s="582"/>
      <c r="L208" s="602" t="e">
        <f>(IF($D108="Y/T",0,AVERAGE(L108:L112))+IF($D113="Y/T",0,AVERAGE(L113:L117))+IF($D118="Y/T",0,AVERAGE(L118:L122))+IF($D123="Y/T",0,AVERAGE(L123:L127))+IF($D128="Y/T",0,AVERAGE(L128:L132))+IF($D133="Y/T",0,AVERAGE(L133:L137))+IF($D138="Y/T",0,AVERAGE(L138:L142))+IF($D143="Y/T",0,AVERAGE(L143:L147))+IF($D148="Y/T",0,AVERAGE(L148:L152))+IF($D153="Y/T",0,AVERAGE(L153:L157))+IF($D158="Y/T",0,AVERAGE(L158:L162))+IF($D163="Y/T",0,AVERAGE(L163:L167))+IF($D168="Y/T",0,AVERAGE(L168:L172))+IF($D173="Y/T",0,AVERAGE(L173:L177))+IF($D178="Y/T",0,AVERAGE(L178:L182))+IF($D183="Y/T",0,AVERAGE(L183:L187))+IF($D188="Y/T",0,AVERAGE(L188:L192))+IF($D193="Y/T",0,AVERAGE(L193:L197))+IF($D198="Y/T",0,AVERAGE(L198:L202))+IF($D203="Y/T",0,AVERAGE(L203:L207)))/(COUNTIF($D108:$D207,"Y")+COUNTIF($D108:$D207,"T"))</f>
        <v>#DIV/0!</v>
      </c>
      <c r="M208" s="606"/>
      <c r="N208" s="602" t="e">
        <f>AVERAGE(N108:N207)</f>
        <v>#DIV/0!</v>
      </c>
      <c r="O208" s="517"/>
      <c r="P208" s="517"/>
      <c r="Q208" s="517"/>
      <c r="R208" s="517"/>
    </row>
    <row r="209" spans="2:18" s="527" customFormat="1" ht="15.75">
      <c r="B209" s="865" t="s">
        <v>507</v>
      </c>
      <c r="C209" s="865"/>
      <c r="D209" s="865"/>
      <c r="E209" s="865"/>
      <c r="F209" s="865"/>
      <c r="G209" s="865"/>
      <c r="H209" s="865"/>
      <c r="I209" s="865"/>
      <c r="J209" s="865"/>
      <c r="K209" s="865"/>
      <c r="L209" s="865"/>
      <c r="M209" s="865"/>
      <c r="N209" s="866"/>
      <c r="O209" s="517"/>
      <c r="P209" s="517"/>
      <c r="Q209" s="517"/>
      <c r="R209" s="517"/>
    </row>
    <row r="210" spans="2:18" s="527" customFormat="1" ht="15.75">
      <c r="B210" s="836">
        <v>1</v>
      </c>
      <c r="C210" s="839"/>
      <c r="D210" s="857" t="s">
        <v>26</v>
      </c>
      <c r="E210" s="854" t="str">
        <f>IF(D210="Y",1,IF(D210="T",0,IF(D210="Y/T","Belum diisi","Error")))</f>
        <v>Belum diisi</v>
      </c>
      <c r="F210" s="528">
        <v>1</v>
      </c>
      <c r="G210" s="529"/>
      <c r="H210" s="589" t="str">
        <f>IF(OR(J210="Isi Dulu",L210="Isi Dulu",J210="Isi Sasaran",L210="Isi Sasaran"),"Belum Diisi",IF(SUM(J210,L210)=2,1,IF(SUM(J210,L210)=1,0,IF(SUM(J210,L210)=0,0,"Error"))))</f>
        <v>Belum Diisi</v>
      </c>
      <c r="I210" s="590" t="s">
        <v>26</v>
      </c>
      <c r="J210" s="591" t="str">
        <f>IF($D$210="Y/T","Isi Sasaran",IF($E$210=0,0,IF(I210="Y",1,IF(I210="T",0,"Isi Dulu"))))</f>
        <v>Isi Sasaran</v>
      </c>
      <c r="K210" s="590" t="s">
        <v>26</v>
      </c>
      <c r="L210" s="591" t="str">
        <f>IF($D$210="Y/T","Isi Sasaran",IF($E$210=0,0,IF(K210="Y",1,IF(K210="T",0,"Isi Dulu"))))</f>
        <v>Isi Sasaran</v>
      </c>
      <c r="M210" s="848" t="s">
        <v>26</v>
      </c>
      <c r="N210" s="851" t="str">
        <f>IF(M210="Y",1,IF(M210="T",0,IF(M210="Y/T","Belum diisi","Error")))</f>
        <v>Belum diisi</v>
      </c>
      <c r="O210" s="517"/>
      <c r="P210" s="517"/>
      <c r="Q210" s="517"/>
      <c r="R210" s="517"/>
    </row>
    <row r="211" spans="2:18" s="527" customFormat="1" ht="15.75">
      <c r="B211" s="837"/>
      <c r="C211" s="840"/>
      <c r="D211" s="858"/>
      <c r="E211" s="855"/>
      <c r="F211" s="549">
        <v>2</v>
      </c>
      <c r="G211" s="550"/>
      <c r="H211" s="589" t="str">
        <f t="shared" ref="H211:H274" si="4">IF(OR(J211="Isi Dulu",L211="Isi Dulu",J211="Isi Sasaran",L211="Isi Sasaran"),"Belum Diisi",IF(SUM(J211,L211)=2,1,IF(SUM(J211,L211)=1,0,IF(SUM(J211,L211)=0,0,"Error"))))</f>
        <v>Belum Diisi</v>
      </c>
      <c r="I211" s="592" t="s">
        <v>26</v>
      </c>
      <c r="J211" s="593" t="str">
        <f>IF($D$210="Y/T","Isi Sasaran",IF($E$210=0,0,IF(I211="Y",1,IF(I211="T",0,"Isi Dulu"))))</f>
        <v>Isi Sasaran</v>
      </c>
      <c r="K211" s="592" t="s">
        <v>26</v>
      </c>
      <c r="L211" s="593" t="str">
        <f>IF($D$210="Y/T","Isi Sasaran",IF($E$210=0,0,IF(K211="Y",1,IF(K211="T",0,"Isi Dulu"))))</f>
        <v>Isi Sasaran</v>
      </c>
      <c r="M211" s="849"/>
      <c r="N211" s="852"/>
      <c r="O211" s="517"/>
      <c r="P211" s="517"/>
      <c r="Q211" s="517"/>
      <c r="R211" s="517"/>
    </row>
    <row r="212" spans="2:18" s="527" customFormat="1" ht="15.75">
      <c r="B212" s="837"/>
      <c r="C212" s="840"/>
      <c r="D212" s="858"/>
      <c r="E212" s="855"/>
      <c r="F212" s="549">
        <v>3</v>
      </c>
      <c r="G212" s="550"/>
      <c r="H212" s="589" t="str">
        <f t="shared" si="4"/>
        <v>Belum Diisi</v>
      </c>
      <c r="I212" s="592" t="s">
        <v>26</v>
      </c>
      <c r="J212" s="593" t="str">
        <f>IF($D$210="Y/T","Isi Sasaran",IF($E$210=0,0,IF(I212="Y",1,IF(I212="T",0,"Isi Dulu"))))</f>
        <v>Isi Sasaran</v>
      </c>
      <c r="K212" s="592" t="s">
        <v>26</v>
      </c>
      <c r="L212" s="593" t="str">
        <f>IF($D$210="Y/T","Isi Sasaran",IF($E$210=0,0,IF(K212="Y",1,IF(K212="T",0,"Isi Dulu"))))</f>
        <v>Isi Sasaran</v>
      </c>
      <c r="M212" s="849"/>
      <c r="N212" s="852"/>
      <c r="O212" s="517"/>
      <c r="P212" s="517"/>
      <c r="Q212" s="517"/>
      <c r="R212" s="517"/>
    </row>
    <row r="213" spans="2:18" s="527" customFormat="1" ht="15.75">
      <c r="B213" s="837"/>
      <c r="C213" s="840"/>
      <c r="D213" s="858"/>
      <c r="E213" s="855"/>
      <c r="F213" s="549">
        <v>4</v>
      </c>
      <c r="G213" s="550"/>
      <c r="H213" s="589" t="str">
        <f t="shared" si="4"/>
        <v>Belum Diisi</v>
      </c>
      <c r="I213" s="592" t="s">
        <v>26</v>
      </c>
      <c r="J213" s="593" t="str">
        <f>IF($D$210="Y/T","Isi Sasaran",IF($E$210=0,0,IF(I213="Y",1,IF(I213="T",0,"Isi Dulu"))))</f>
        <v>Isi Sasaran</v>
      </c>
      <c r="K213" s="592" t="s">
        <v>26</v>
      </c>
      <c r="L213" s="593" t="str">
        <f>IF($D$210="Y/T","Isi Sasaran",IF($E$210=0,0,IF(K213="Y",1,IF(K213="T",0,"Isi Dulu"))))</f>
        <v>Isi Sasaran</v>
      </c>
      <c r="M213" s="849"/>
      <c r="N213" s="852"/>
      <c r="O213" s="517"/>
      <c r="P213" s="517"/>
      <c r="Q213" s="517"/>
      <c r="R213" s="517"/>
    </row>
    <row r="214" spans="2:18" s="527" customFormat="1" ht="15.75">
      <c r="B214" s="838"/>
      <c r="C214" s="841"/>
      <c r="D214" s="859"/>
      <c r="E214" s="856"/>
      <c r="F214" s="569">
        <v>5</v>
      </c>
      <c r="G214" s="570"/>
      <c r="H214" s="594" t="str">
        <f t="shared" si="4"/>
        <v>Belum Diisi</v>
      </c>
      <c r="I214" s="595" t="s">
        <v>26</v>
      </c>
      <c r="J214" s="596" t="str">
        <f>IF($D$210="Y/T","Isi Sasaran",IF($E$210=0,0,IF(I214="Y",1,IF(I214="T",0,"Isi Dulu"))))</f>
        <v>Isi Sasaran</v>
      </c>
      <c r="K214" s="595" t="s">
        <v>26</v>
      </c>
      <c r="L214" s="596" t="str">
        <f>IF($D$210="Y/T","Isi Sasaran",IF($E$210=0,0,IF(K214="Y",1,IF(K214="T",0,"Isi Dulu"))))</f>
        <v>Isi Sasaran</v>
      </c>
      <c r="M214" s="850"/>
      <c r="N214" s="853"/>
      <c r="O214" s="517"/>
      <c r="P214" s="517"/>
      <c r="Q214" s="517"/>
      <c r="R214" s="517"/>
    </row>
    <row r="215" spans="2:18" s="527" customFormat="1" ht="15.75">
      <c r="B215" s="836">
        <v>2</v>
      </c>
      <c r="C215" s="839"/>
      <c r="D215" s="857" t="s">
        <v>26</v>
      </c>
      <c r="E215" s="854" t="str">
        <f>IF(D215="Y",1,IF(D215="T",0,IF(D215="Y/T","Belum diisi","Error")))</f>
        <v>Belum diisi</v>
      </c>
      <c r="F215" s="528">
        <v>1</v>
      </c>
      <c r="G215" s="529"/>
      <c r="H215" s="597" t="str">
        <f t="shared" si="4"/>
        <v>Belum Diisi</v>
      </c>
      <c r="I215" s="590" t="s">
        <v>26</v>
      </c>
      <c r="J215" s="591" t="str">
        <f>IF($D$215="Y/T","Isi Sasaran",IF($E$215=0,0,IF(I215="Y",1,IF(I215="T",0,"Isi Dulu"))))</f>
        <v>Isi Sasaran</v>
      </c>
      <c r="K215" s="590" t="s">
        <v>26</v>
      </c>
      <c r="L215" s="591" t="str">
        <f>IF($D$215="Y/T","Isi Sasaran",IF($E$215=0,0,IF(K215="Y",1,IF(K215="T",0,"Isi Dulu"))))</f>
        <v>Isi Sasaran</v>
      </c>
      <c r="M215" s="848" t="s">
        <v>26</v>
      </c>
      <c r="N215" s="851" t="str">
        <f>IF(M215="Y",1,IF(M215="T",0,IF(M215="Y/T","Belum diisi","Error")))</f>
        <v>Belum diisi</v>
      </c>
      <c r="O215" s="517"/>
      <c r="P215" s="517"/>
      <c r="Q215" s="517"/>
      <c r="R215" s="517"/>
    </row>
    <row r="216" spans="2:18" s="527" customFormat="1" ht="15.75">
      <c r="B216" s="837"/>
      <c r="C216" s="840"/>
      <c r="D216" s="858"/>
      <c r="E216" s="855"/>
      <c r="F216" s="549">
        <v>2</v>
      </c>
      <c r="G216" s="550"/>
      <c r="H216" s="598" t="str">
        <f t="shared" si="4"/>
        <v>Belum Diisi</v>
      </c>
      <c r="I216" s="592" t="s">
        <v>26</v>
      </c>
      <c r="J216" s="593" t="str">
        <f>IF($D$215="Y/T","Isi Sasaran",IF($E$215=0,0,IF(I216="Y",1,IF(I216="T",0,"Isi Dulu"))))</f>
        <v>Isi Sasaran</v>
      </c>
      <c r="K216" s="592" t="s">
        <v>26</v>
      </c>
      <c r="L216" s="593" t="str">
        <f>IF($D$215="Y/T","Isi Sasaran",IF($E$215=0,0,IF(K216="Y",1,IF(K216="T",0,"Isi Dulu"))))</f>
        <v>Isi Sasaran</v>
      </c>
      <c r="M216" s="849"/>
      <c r="N216" s="852"/>
      <c r="O216" s="517"/>
      <c r="P216" s="517"/>
      <c r="Q216" s="517"/>
      <c r="R216" s="517"/>
    </row>
    <row r="217" spans="2:18" s="527" customFormat="1" ht="15.75">
      <c r="B217" s="837"/>
      <c r="C217" s="840"/>
      <c r="D217" s="858"/>
      <c r="E217" s="855"/>
      <c r="F217" s="549">
        <v>3</v>
      </c>
      <c r="G217" s="550"/>
      <c r="H217" s="598" t="str">
        <f t="shared" si="4"/>
        <v>Belum Diisi</v>
      </c>
      <c r="I217" s="592" t="s">
        <v>26</v>
      </c>
      <c r="J217" s="593" t="str">
        <f>IF($D$215="Y/T","Isi Sasaran",IF($E$215=0,0,IF(I217="Y",1,IF(I217="T",0,"Isi Dulu"))))</f>
        <v>Isi Sasaran</v>
      </c>
      <c r="K217" s="592" t="s">
        <v>26</v>
      </c>
      <c r="L217" s="593" t="str">
        <f>IF($D$215="Y/T","Isi Sasaran",IF($E$215=0,0,IF(K217="Y",1,IF(K217="T",0,"Isi Dulu"))))</f>
        <v>Isi Sasaran</v>
      </c>
      <c r="M217" s="849"/>
      <c r="N217" s="852"/>
      <c r="O217" s="517"/>
      <c r="P217" s="517"/>
      <c r="Q217" s="517"/>
      <c r="R217" s="517"/>
    </row>
    <row r="218" spans="2:18" s="527" customFormat="1" ht="15.75">
      <c r="B218" s="837"/>
      <c r="C218" s="840"/>
      <c r="D218" s="858"/>
      <c r="E218" s="855"/>
      <c r="F218" s="549">
        <v>4</v>
      </c>
      <c r="G218" s="550"/>
      <c r="H218" s="598" t="str">
        <f t="shared" si="4"/>
        <v>Belum Diisi</v>
      </c>
      <c r="I218" s="592" t="s">
        <v>26</v>
      </c>
      <c r="J218" s="593" t="str">
        <f>IF($D$215="Y/T","Isi Sasaran",IF($E$215=0,0,IF(I218="Y",1,IF(I218="T",0,"Isi Dulu"))))</f>
        <v>Isi Sasaran</v>
      </c>
      <c r="K218" s="592" t="s">
        <v>26</v>
      </c>
      <c r="L218" s="593" t="str">
        <f>IF($D$215="Y/T","Isi Sasaran",IF($E$215=0,0,IF(K218="Y",1,IF(K218="T",0,"Isi Dulu"))))</f>
        <v>Isi Sasaran</v>
      </c>
      <c r="M218" s="849"/>
      <c r="N218" s="852"/>
      <c r="O218" s="517"/>
      <c r="P218" s="517"/>
      <c r="Q218" s="517"/>
      <c r="R218" s="517"/>
    </row>
    <row r="219" spans="2:18" s="527" customFormat="1" ht="15.75">
      <c r="B219" s="838"/>
      <c r="C219" s="841"/>
      <c r="D219" s="859"/>
      <c r="E219" s="856"/>
      <c r="F219" s="569">
        <v>5</v>
      </c>
      <c r="G219" s="570"/>
      <c r="H219" s="599" t="str">
        <f t="shared" si="4"/>
        <v>Belum Diisi</v>
      </c>
      <c r="I219" s="595" t="s">
        <v>26</v>
      </c>
      <c r="J219" s="596" t="str">
        <f>IF($D$215="Y/T","Isi Sasaran",IF($E$215=0,0,IF(I219="Y",1,IF(I219="T",0,"Isi Dulu"))))</f>
        <v>Isi Sasaran</v>
      </c>
      <c r="K219" s="595" t="s">
        <v>26</v>
      </c>
      <c r="L219" s="596" t="str">
        <f>IF($D$215="Y/T","Isi Sasaran",IF($E$215=0,0,IF(K219="Y",1,IF(K219="T",0,"Isi Dulu"))))</f>
        <v>Isi Sasaran</v>
      </c>
      <c r="M219" s="850"/>
      <c r="N219" s="853"/>
      <c r="O219" s="517"/>
      <c r="P219" s="517"/>
      <c r="Q219" s="517"/>
      <c r="R219" s="517"/>
    </row>
    <row r="220" spans="2:18" s="527" customFormat="1" ht="15.75">
      <c r="B220" s="836">
        <v>3</v>
      </c>
      <c r="C220" s="839"/>
      <c r="D220" s="857" t="s">
        <v>26</v>
      </c>
      <c r="E220" s="854" t="str">
        <f>IF(D220="Y",1,IF(D220="T",0,IF(D220="Y/T","Belum diisi","Error")))</f>
        <v>Belum diisi</v>
      </c>
      <c r="F220" s="528">
        <v>1</v>
      </c>
      <c r="G220" s="529"/>
      <c r="H220" s="600" t="str">
        <f t="shared" si="4"/>
        <v>Belum Diisi</v>
      </c>
      <c r="I220" s="590" t="s">
        <v>26</v>
      </c>
      <c r="J220" s="591" t="str">
        <f>IF($D$220="Y/T","Isi Sasaran",IF($E$220=0,0,IF(I220="Y",1,IF(I220="T",0,"Isi Dulu"))))</f>
        <v>Isi Sasaran</v>
      </c>
      <c r="K220" s="590" t="s">
        <v>26</v>
      </c>
      <c r="L220" s="591" t="str">
        <f>IF($D$220="Y/T","Isi Sasaran",IF($E$220=0,0,IF(K220="Y",1,IF(K220="T",0,"Isi Dulu"))))</f>
        <v>Isi Sasaran</v>
      </c>
      <c r="M220" s="848" t="s">
        <v>26</v>
      </c>
      <c r="N220" s="851" t="str">
        <f>IF(M220="Y",1,IF(M220="T",0,IF(M220="Y/T","Belum diisi","Error")))</f>
        <v>Belum diisi</v>
      </c>
      <c r="O220" s="517"/>
      <c r="P220" s="517"/>
      <c r="Q220" s="517"/>
      <c r="R220" s="517"/>
    </row>
    <row r="221" spans="2:18" s="527" customFormat="1" ht="15.75">
      <c r="B221" s="837"/>
      <c r="C221" s="840"/>
      <c r="D221" s="858"/>
      <c r="E221" s="855"/>
      <c r="F221" s="549">
        <v>2</v>
      </c>
      <c r="G221" s="550"/>
      <c r="H221" s="598" t="str">
        <f t="shared" si="4"/>
        <v>Belum Diisi</v>
      </c>
      <c r="I221" s="592" t="s">
        <v>26</v>
      </c>
      <c r="J221" s="593" t="str">
        <f>IF($D$220="Y/T","Isi Sasaran",IF($E$220=0,0,IF(I221="Y",1,IF(I221="T",0,"Isi Dulu"))))</f>
        <v>Isi Sasaran</v>
      </c>
      <c r="K221" s="592" t="s">
        <v>26</v>
      </c>
      <c r="L221" s="593" t="str">
        <f>IF($D$220="Y/T","Isi Sasaran",IF($E$220=0,0,IF(K221="Y",1,IF(K221="T",0,"Isi Dulu"))))</f>
        <v>Isi Sasaran</v>
      </c>
      <c r="M221" s="849"/>
      <c r="N221" s="852"/>
      <c r="O221" s="517"/>
      <c r="P221" s="517"/>
      <c r="Q221" s="517"/>
      <c r="R221" s="517"/>
    </row>
    <row r="222" spans="2:18" s="527" customFormat="1" ht="15.75">
      <c r="B222" s="837"/>
      <c r="C222" s="840"/>
      <c r="D222" s="858"/>
      <c r="E222" s="855"/>
      <c r="F222" s="549">
        <v>3</v>
      </c>
      <c r="G222" s="550"/>
      <c r="H222" s="598" t="str">
        <f t="shared" si="4"/>
        <v>Belum Diisi</v>
      </c>
      <c r="I222" s="592" t="s">
        <v>26</v>
      </c>
      <c r="J222" s="593" t="str">
        <f>IF($D$220="Y/T","Isi Sasaran",IF($E$220=0,0,IF(I222="Y",1,IF(I222="T",0,"Isi Dulu"))))</f>
        <v>Isi Sasaran</v>
      </c>
      <c r="K222" s="592" t="s">
        <v>26</v>
      </c>
      <c r="L222" s="593" t="str">
        <f>IF($D$220="Y/T","Isi Sasaran",IF($E$220=0,0,IF(K222="Y",1,IF(K222="T",0,"Isi Dulu"))))</f>
        <v>Isi Sasaran</v>
      </c>
      <c r="M222" s="849"/>
      <c r="N222" s="852"/>
      <c r="O222" s="517"/>
      <c r="P222" s="517"/>
      <c r="Q222" s="517"/>
      <c r="R222" s="517"/>
    </row>
    <row r="223" spans="2:18" s="527" customFormat="1" ht="15.75">
      <c r="B223" s="837"/>
      <c r="C223" s="840"/>
      <c r="D223" s="858"/>
      <c r="E223" s="855"/>
      <c r="F223" s="549">
        <v>4</v>
      </c>
      <c r="G223" s="550"/>
      <c r="H223" s="598" t="str">
        <f t="shared" si="4"/>
        <v>Belum Diisi</v>
      </c>
      <c r="I223" s="592" t="s">
        <v>26</v>
      </c>
      <c r="J223" s="593" t="str">
        <f>IF($D$220="Y/T","Isi Sasaran",IF($E$220=0,0,IF(I223="Y",1,IF(I223="T",0,"Isi Dulu"))))</f>
        <v>Isi Sasaran</v>
      </c>
      <c r="K223" s="592" t="s">
        <v>26</v>
      </c>
      <c r="L223" s="593" t="str">
        <f>IF($D$220="Y/T","Isi Sasaran",IF($E$220=0,0,IF(K223="Y",1,IF(K223="T",0,"Isi Dulu"))))</f>
        <v>Isi Sasaran</v>
      </c>
      <c r="M223" s="849"/>
      <c r="N223" s="852"/>
      <c r="O223" s="517"/>
      <c r="P223" s="517"/>
      <c r="Q223" s="517"/>
      <c r="R223" s="517"/>
    </row>
    <row r="224" spans="2:18" s="527" customFormat="1" ht="15.75">
      <c r="B224" s="838"/>
      <c r="C224" s="841"/>
      <c r="D224" s="859"/>
      <c r="E224" s="856"/>
      <c r="F224" s="569">
        <v>5</v>
      </c>
      <c r="G224" s="570"/>
      <c r="H224" s="599" t="str">
        <f t="shared" si="4"/>
        <v>Belum Diisi</v>
      </c>
      <c r="I224" s="595" t="s">
        <v>26</v>
      </c>
      <c r="J224" s="596" t="str">
        <f>IF($D$220="Y/T","Isi Sasaran",IF($E$220=0,0,IF(I224="Y",1,IF(I224="T",0,"Isi Dulu"))))</f>
        <v>Isi Sasaran</v>
      </c>
      <c r="K224" s="595" t="s">
        <v>26</v>
      </c>
      <c r="L224" s="596" t="str">
        <f>IF($D$220="Y/T","Isi Sasaran",IF($E$220=0,0,IF(K224="Y",1,IF(K224="T",0,"Isi Dulu"))))</f>
        <v>Isi Sasaran</v>
      </c>
      <c r="M224" s="850"/>
      <c r="N224" s="853"/>
      <c r="O224" s="517"/>
      <c r="P224" s="517"/>
      <c r="Q224" s="517"/>
      <c r="R224" s="517"/>
    </row>
    <row r="225" spans="2:18" s="527" customFormat="1" ht="15.75">
      <c r="B225" s="836">
        <v>4</v>
      </c>
      <c r="C225" s="839"/>
      <c r="D225" s="857" t="s">
        <v>26</v>
      </c>
      <c r="E225" s="854" t="str">
        <f>IF(D225="Y",1,IF(D225="T",0,IF(D225="Y/T","Belum diisi","Error")))</f>
        <v>Belum diisi</v>
      </c>
      <c r="F225" s="528">
        <v>1</v>
      </c>
      <c r="G225" s="529"/>
      <c r="H225" s="600" t="str">
        <f t="shared" si="4"/>
        <v>Belum Diisi</v>
      </c>
      <c r="I225" s="590" t="s">
        <v>26</v>
      </c>
      <c r="J225" s="591" t="str">
        <f>IF($D$225="Y/T","Isi Sasaran",IF($E$225=0,0,IF(I225="Y",1,IF(I225="T",0,"Isi Dulu"))))</f>
        <v>Isi Sasaran</v>
      </c>
      <c r="K225" s="590" t="s">
        <v>26</v>
      </c>
      <c r="L225" s="591" t="str">
        <f>IF($D$225="Y/T","Isi Sasaran",IF($E$225=0,0,IF(K225="Y",1,IF(K225="T",0,"Isi Dulu"))))</f>
        <v>Isi Sasaran</v>
      </c>
      <c r="M225" s="848" t="s">
        <v>26</v>
      </c>
      <c r="N225" s="851" t="str">
        <f>IF(M225="Y",1,IF(M225="T",0,IF(M225="Y/T","Belum diisi","Error")))</f>
        <v>Belum diisi</v>
      </c>
      <c r="O225" s="517"/>
      <c r="P225" s="517"/>
      <c r="Q225" s="517"/>
      <c r="R225" s="517"/>
    </row>
    <row r="226" spans="2:18" s="527" customFormat="1" ht="15.75">
      <c r="B226" s="837"/>
      <c r="C226" s="840"/>
      <c r="D226" s="858"/>
      <c r="E226" s="855"/>
      <c r="F226" s="549">
        <v>2</v>
      </c>
      <c r="G226" s="550"/>
      <c r="H226" s="598" t="str">
        <f t="shared" si="4"/>
        <v>Belum Diisi</v>
      </c>
      <c r="I226" s="592" t="s">
        <v>26</v>
      </c>
      <c r="J226" s="593" t="str">
        <f>IF($D$225="Y/T","Isi Sasaran",IF($E$225=0,0,IF(I226="Y",1,IF(I226="T",0,"Isi Dulu"))))</f>
        <v>Isi Sasaran</v>
      </c>
      <c r="K226" s="592" t="s">
        <v>26</v>
      </c>
      <c r="L226" s="593" t="str">
        <f>IF($D$225="Y/T","Isi Sasaran",IF($E$225=0,0,IF(K226="Y",1,IF(K226="T",0,"Isi Dulu"))))</f>
        <v>Isi Sasaran</v>
      </c>
      <c r="M226" s="849"/>
      <c r="N226" s="852"/>
      <c r="O226" s="517"/>
      <c r="P226" s="517"/>
      <c r="Q226" s="517"/>
      <c r="R226" s="517"/>
    </row>
    <row r="227" spans="2:18" s="527" customFormat="1" ht="15.75">
      <c r="B227" s="837"/>
      <c r="C227" s="840"/>
      <c r="D227" s="858"/>
      <c r="E227" s="855"/>
      <c r="F227" s="549">
        <v>3</v>
      </c>
      <c r="G227" s="550"/>
      <c r="H227" s="598" t="str">
        <f t="shared" si="4"/>
        <v>Belum Diisi</v>
      </c>
      <c r="I227" s="592" t="s">
        <v>26</v>
      </c>
      <c r="J227" s="593" t="str">
        <f>IF($D$225="Y/T","Isi Sasaran",IF($E$225=0,0,IF(I227="Y",1,IF(I227="T",0,"Isi Dulu"))))</f>
        <v>Isi Sasaran</v>
      </c>
      <c r="K227" s="592" t="s">
        <v>26</v>
      </c>
      <c r="L227" s="593" t="str">
        <f>IF($D$225="Y/T","Isi Sasaran",IF($E$225=0,0,IF(K227="Y",1,IF(K227="T",0,"Isi Dulu"))))</f>
        <v>Isi Sasaran</v>
      </c>
      <c r="M227" s="849"/>
      <c r="N227" s="852"/>
      <c r="O227" s="517"/>
      <c r="P227" s="517"/>
      <c r="Q227" s="517"/>
      <c r="R227" s="517"/>
    </row>
    <row r="228" spans="2:18" s="527" customFormat="1" ht="15.75">
      <c r="B228" s="837"/>
      <c r="C228" s="840"/>
      <c r="D228" s="858"/>
      <c r="E228" s="855"/>
      <c r="F228" s="549">
        <v>4</v>
      </c>
      <c r="G228" s="550"/>
      <c r="H228" s="598" t="str">
        <f t="shared" si="4"/>
        <v>Belum Diisi</v>
      </c>
      <c r="I228" s="592" t="s">
        <v>26</v>
      </c>
      <c r="J228" s="593" t="str">
        <f>IF($D$225="Y/T","Isi Sasaran",IF($E$225=0,0,IF(I228="Y",1,IF(I228="T",0,"Isi Dulu"))))</f>
        <v>Isi Sasaran</v>
      </c>
      <c r="K228" s="592" t="s">
        <v>26</v>
      </c>
      <c r="L228" s="593" t="str">
        <f>IF($D$225="Y/T","Isi Sasaran",IF($E$225=0,0,IF(K228="Y",1,IF(K228="T",0,"Isi Dulu"))))</f>
        <v>Isi Sasaran</v>
      </c>
      <c r="M228" s="849"/>
      <c r="N228" s="852"/>
      <c r="O228" s="517"/>
      <c r="P228" s="517"/>
      <c r="Q228" s="517"/>
      <c r="R228" s="517"/>
    </row>
    <row r="229" spans="2:18" s="527" customFormat="1" ht="15.75">
      <c r="B229" s="838"/>
      <c r="C229" s="841"/>
      <c r="D229" s="859"/>
      <c r="E229" s="856"/>
      <c r="F229" s="569">
        <v>5</v>
      </c>
      <c r="G229" s="570"/>
      <c r="H229" s="599" t="str">
        <f t="shared" si="4"/>
        <v>Belum Diisi</v>
      </c>
      <c r="I229" s="595" t="s">
        <v>26</v>
      </c>
      <c r="J229" s="596" t="str">
        <f>IF($D$225="Y/T","Isi Sasaran",IF($E$225=0,0,IF(I229="Y",1,IF(I229="T",0,"Isi Dulu"))))</f>
        <v>Isi Sasaran</v>
      </c>
      <c r="K229" s="595" t="s">
        <v>26</v>
      </c>
      <c r="L229" s="596" t="str">
        <f>IF($D$225="Y/T","Isi Sasaran",IF($E$225=0,0,IF(K229="Y",1,IF(K229="T",0,"Isi Dulu"))))</f>
        <v>Isi Sasaran</v>
      </c>
      <c r="M229" s="850"/>
      <c r="N229" s="853"/>
      <c r="O229" s="517"/>
      <c r="P229" s="517"/>
      <c r="Q229" s="517"/>
      <c r="R229" s="517"/>
    </row>
    <row r="230" spans="2:18" s="527" customFormat="1" ht="15.75">
      <c r="B230" s="836">
        <v>5</v>
      </c>
      <c r="C230" s="839"/>
      <c r="D230" s="857" t="s">
        <v>26</v>
      </c>
      <c r="E230" s="854" t="str">
        <f>IF(D230="Y",1,IF(D230="T",0,IF(D230="Y/T","Belum diisi","Error")))</f>
        <v>Belum diisi</v>
      </c>
      <c r="F230" s="528">
        <v>1</v>
      </c>
      <c r="G230" s="529"/>
      <c r="H230" s="600" t="str">
        <f t="shared" si="4"/>
        <v>Belum Diisi</v>
      </c>
      <c r="I230" s="590" t="s">
        <v>26</v>
      </c>
      <c r="J230" s="591" t="str">
        <f>IF($D$230="Y/T","Isi Sasaran",IF($E$230=0,0,IF(I230="Y",1,IF(I230="T",0,"Isi Dulu"))))</f>
        <v>Isi Sasaran</v>
      </c>
      <c r="K230" s="590" t="s">
        <v>26</v>
      </c>
      <c r="L230" s="591" t="str">
        <f>IF($D$230="Y/T","Isi Sasaran",IF($E$230=0,0,IF(K230="Y",1,IF(K230="T",0,"Isi Dulu"))))</f>
        <v>Isi Sasaran</v>
      </c>
      <c r="M230" s="848" t="s">
        <v>26</v>
      </c>
      <c r="N230" s="851" t="str">
        <f>IF(M230="Y",1,IF(M230="T",0,IF(M230="Y/T","Belum diisi","Error")))</f>
        <v>Belum diisi</v>
      </c>
      <c r="O230" s="517"/>
      <c r="P230" s="517"/>
      <c r="Q230" s="517"/>
      <c r="R230" s="517"/>
    </row>
    <row r="231" spans="2:18" s="527" customFormat="1" ht="15.75">
      <c r="B231" s="837"/>
      <c r="C231" s="840"/>
      <c r="D231" s="858"/>
      <c r="E231" s="855"/>
      <c r="F231" s="549">
        <v>2</v>
      </c>
      <c r="G231" s="550"/>
      <c r="H231" s="598" t="str">
        <f t="shared" si="4"/>
        <v>Belum Diisi</v>
      </c>
      <c r="I231" s="592" t="s">
        <v>26</v>
      </c>
      <c r="J231" s="593" t="str">
        <f>IF($D$230="Y/T","Isi Sasaran",IF($E$230=0,0,IF(I231="Y",1,IF(I231="T",0,"Isi Dulu"))))</f>
        <v>Isi Sasaran</v>
      </c>
      <c r="K231" s="592" t="s">
        <v>26</v>
      </c>
      <c r="L231" s="593" t="str">
        <f>IF($D$230="Y/T","Isi Sasaran",IF($E$230=0,0,IF(K231="Y",1,IF(K231="T",0,"Isi Dulu"))))</f>
        <v>Isi Sasaran</v>
      </c>
      <c r="M231" s="849"/>
      <c r="N231" s="852"/>
      <c r="O231" s="517"/>
      <c r="P231" s="517"/>
      <c r="Q231" s="517"/>
      <c r="R231" s="517"/>
    </row>
    <row r="232" spans="2:18" s="527" customFormat="1" ht="15.75">
      <c r="B232" s="837"/>
      <c r="C232" s="840"/>
      <c r="D232" s="858"/>
      <c r="E232" s="855"/>
      <c r="F232" s="549">
        <v>3</v>
      </c>
      <c r="G232" s="550"/>
      <c r="H232" s="598" t="str">
        <f t="shared" si="4"/>
        <v>Belum Diisi</v>
      </c>
      <c r="I232" s="592" t="s">
        <v>26</v>
      </c>
      <c r="J232" s="593" t="str">
        <f>IF($D$230="Y/T","Isi Sasaran",IF($E$230=0,0,IF(I232="Y",1,IF(I232="T",0,"Isi Dulu"))))</f>
        <v>Isi Sasaran</v>
      </c>
      <c r="K232" s="592" t="s">
        <v>26</v>
      </c>
      <c r="L232" s="593" t="str">
        <f>IF($D$230="Y/T","Isi Sasaran",IF($E$230=0,0,IF(K232="Y",1,IF(K232="T",0,"Isi Dulu"))))</f>
        <v>Isi Sasaran</v>
      </c>
      <c r="M232" s="849"/>
      <c r="N232" s="852"/>
      <c r="O232" s="517"/>
      <c r="P232" s="517"/>
      <c r="Q232" s="517"/>
      <c r="R232" s="517"/>
    </row>
    <row r="233" spans="2:18" s="527" customFormat="1" ht="15.75">
      <c r="B233" s="837"/>
      <c r="C233" s="840"/>
      <c r="D233" s="858"/>
      <c r="E233" s="855"/>
      <c r="F233" s="549">
        <v>4</v>
      </c>
      <c r="G233" s="550"/>
      <c r="H233" s="598" t="str">
        <f t="shared" si="4"/>
        <v>Belum Diisi</v>
      </c>
      <c r="I233" s="592" t="s">
        <v>26</v>
      </c>
      <c r="J233" s="593" t="str">
        <f>IF($D$230="Y/T","Isi Sasaran",IF($E$230=0,0,IF(I233="Y",1,IF(I233="T",0,"Isi Dulu"))))</f>
        <v>Isi Sasaran</v>
      </c>
      <c r="K233" s="592" t="s">
        <v>26</v>
      </c>
      <c r="L233" s="593" t="str">
        <f>IF($D$230="Y/T","Isi Sasaran",IF($E$230=0,0,IF(K233="Y",1,IF(K233="T",0,"Isi Dulu"))))</f>
        <v>Isi Sasaran</v>
      </c>
      <c r="M233" s="849"/>
      <c r="N233" s="852"/>
      <c r="O233" s="517"/>
      <c r="P233" s="517"/>
      <c r="Q233" s="517"/>
      <c r="R233" s="517"/>
    </row>
    <row r="234" spans="2:18" s="527" customFormat="1" ht="15.75">
      <c r="B234" s="838"/>
      <c r="C234" s="841"/>
      <c r="D234" s="859"/>
      <c r="E234" s="856"/>
      <c r="F234" s="569">
        <v>5</v>
      </c>
      <c r="G234" s="570"/>
      <c r="H234" s="599" t="str">
        <f t="shared" si="4"/>
        <v>Belum Diisi</v>
      </c>
      <c r="I234" s="595" t="s">
        <v>26</v>
      </c>
      <c r="J234" s="596" t="str">
        <f>IF($D$230="Y/T","Isi Sasaran",IF($E$230=0,0,IF(I234="Y",1,IF(I234="T",0,"Isi Dulu"))))</f>
        <v>Isi Sasaran</v>
      </c>
      <c r="K234" s="595" t="s">
        <v>26</v>
      </c>
      <c r="L234" s="596" t="str">
        <f>IF($D$230="Y/T","Isi Sasaran",IF($E$230=0,0,IF(K234="Y",1,IF(K234="T",0,"Isi Dulu"))))</f>
        <v>Isi Sasaran</v>
      </c>
      <c r="M234" s="850"/>
      <c r="N234" s="853"/>
      <c r="O234" s="517"/>
      <c r="P234" s="517"/>
      <c r="Q234" s="517"/>
      <c r="R234" s="517"/>
    </row>
    <row r="235" spans="2:18" s="527" customFormat="1" ht="15.75">
      <c r="B235" s="836">
        <v>6</v>
      </c>
      <c r="C235" s="839"/>
      <c r="D235" s="857" t="s">
        <v>26</v>
      </c>
      <c r="E235" s="854" t="str">
        <f>IF(D235="Y",1,IF(D235="T",0,IF(D235="Y/T","Belum diisi","Error")))</f>
        <v>Belum diisi</v>
      </c>
      <c r="F235" s="528">
        <v>1</v>
      </c>
      <c r="G235" s="529"/>
      <c r="H235" s="600" t="str">
        <f t="shared" si="4"/>
        <v>Belum Diisi</v>
      </c>
      <c r="I235" s="590" t="s">
        <v>26</v>
      </c>
      <c r="J235" s="591" t="str">
        <f>IF($D$235="Y/T","Isi Sasaran",IF($E$235=0,0,IF(I235="Y",1,IF(I235="T",0,"Isi Dulu"))))</f>
        <v>Isi Sasaran</v>
      </c>
      <c r="K235" s="590" t="s">
        <v>26</v>
      </c>
      <c r="L235" s="591" t="str">
        <f>IF($D$235="Y/T","Isi Sasaran",IF($E$235=0,0,IF(K235="Y",1,IF(K235="T",0,"Isi Dulu"))))</f>
        <v>Isi Sasaran</v>
      </c>
      <c r="M235" s="848" t="s">
        <v>26</v>
      </c>
      <c r="N235" s="851" t="str">
        <f>IF(M235="Y",1,IF(M235="T",0,IF(M235="Y/T","Belum diisi","Error")))</f>
        <v>Belum diisi</v>
      </c>
      <c r="O235" s="517"/>
      <c r="P235" s="517"/>
      <c r="Q235" s="517"/>
      <c r="R235" s="517"/>
    </row>
    <row r="236" spans="2:18" s="527" customFormat="1" ht="15.75">
      <c r="B236" s="837"/>
      <c r="C236" s="840"/>
      <c r="D236" s="858"/>
      <c r="E236" s="855"/>
      <c r="F236" s="549">
        <v>2</v>
      </c>
      <c r="G236" s="550"/>
      <c r="H236" s="598" t="str">
        <f t="shared" si="4"/>
        <v>Belum Diisi</v>
      </c>
      <c r="I236" s="592" t="s">
        <v>26</v>
      </c>
      <c r="J236" s="593" t="str">
        <f>IF($D$235="Y/T","Isi Sasaran",IF($E$235=0,0,IF(I236="Y",1,IF(I236="T",0,"Isi Dulu"))))</f>
        <v>Isi Sasaran</v>
      </c>
      <c r="K236" s="592" t="s">
        <v>26</v>
      </c>
      <c r="L236" s="593" t="str">
        <f>IF($D$235="Y/T","Isi Sasaran",IF($E$235=0,0,IF(K236="Y",1,IF(K236="T",0,"Isi Dulu"))))</f>
        <v>Isi Sasaran</v>
      </c>
      <c r="M236" s="849"/>
      <c r="N236" s="852"/>
      <c r="O236" s="517"/>
      <c r="P236" s="517"/>
      <c r="Q236" s="517"/>
      <c r="R236" s="517"/>
    </row>
    <row r="237" spans="2:18" s="527" customFormat="1" ht="15.75">
      <c r="B237" s="837"/>
      <c r="C237" s="840"/>
      <c r="D237" s="858"/>
      <c r="E237" s="855"/>
      <c r="F237" s="549">
        <v>3</v>
      </c>
      <c r="G237" s="550"/>
      <c r="H237" s="598" t="str">
        <f t="shared" si="4"/>
        <v>Belum Diisi</v>
      </c>
      <c r="I237" s="592" t="s">
        <v>26</v>
      </c>
      <c r="J237" s="593" t="str">
        <f>IF($D$235="Y/T","Isi Sasaran",IF($E$235=0,0,IF(I237="Y",1,IF(I237="T",0,"Isi Dulu"))))</f>
        <v>Isi Sasaran</v>
      </c>
      <c r="K237" s="592" t="s">
        <v>26</v>
      </c>
      <c r="L237" s="593" t="str">
        <f>IF($D$235="Y/T","Isi Sasaran",IF($E$235=0,0,IF(K237="Y",1,IF(K237="T",0,"Isi Dulu"))))</f>
        <v>Isi Sasaran</v>
      </c>
      <c r="M237" s="849"/>
      <c r="N237" s="852"/>
      <c r="O237" s="517"/>
      <c r="P237" s="517"/>
      <c r="Q237" s="517"/>
      <c r="R237" s="517"/>
    </row>
    <row r="238" spans="2:18" s="527" customFormat="1" ht="15.75">
      <c r="B238" s="837"/>
      <c r="C238" s="840"/>
      <c r="D238" s="858"/>
      <c r="E238" s="855"/>
      <c r="F238" s="549">
        <v>4</v>
      </c>
      <c r="G238" s="550"/>
      <c r="H238" s="598" t="str">
        <f t="shared" si="4"/>
        <v>Belum Diisi</v>
      </c>
      <c r="I238" s="592" t="s">
        <v>26</v>
      </c>
      <c r="J238" s="593" t="str">
        <f>IF($D$235="Y/T","Isi Sasaran",IF($E$235=0,0,IF(I238="Y",1,IF(I238="T",0,"Isi Dulu"))))</f>
        <v>Isi Sasaran</v>
      </c>
      <c r="K238" s="592" t="s">
        <v>26</v>
      </c>
      <c r="L238" s="593" t="str">
        <f>IF($D$235="Y/T","Isi Sasaran",IF($E$235=0,0,IF(K238="Y",1,IF(K238="T",0,"Isi Dulu"))))</f>
        <v>Isi Sasaran</v>
      </c>
      <c r="M238" s="849"/>
      <c r="N238" s="852"/>
      <c r="O238" s="517"/>
      <c r="P238" s="517"/>
      <c r="Q238" s="517"/>
      <c r="R238" s="517"/>
    </row>
    <row r="239" spans="2:18" s="527" customFormat="1" ht="15.75">
      <c r="B239" s="838"/>
      <c r="C239" s="841"/>
      <c r="D239" s="859"/>
      <c r="E239" s="856"/>
      <c r="F239" s="569">
        <v>5</v>
      </c>
      <c r="G239" s="570"/>
      <c r="H239" s="599" t="str">
        <f t="shared" si="4"/>
        <v>Belum Diisi</v>
      </c>
      <c r="I239" s="595" t="s">
        <v>26</v>
      </c>
      <c r="J239" s="596" t="str">
        <f>IF($D$235="Y/T","Isi Sasaran",IF($E$235=0,0,IF(I239="Y",1,IF(I239="T",0,"Isi Dulu"))))</f>
        <v>Isi Sasaran</v>
      </c>
      <c r="K239" s="595" t="s">
        <v>26</v>
      </c>
      <c r="L239" s="596" t="str">
        <f>IF($D$235="Y/T","Isi Sasaran",IF($E$235=0,0,IF(K239="Y",1,IF(K239="T",0,"Isi Dulu"))))</f>
        <v>Isi Sasaran</v>
      </c>
      <c r="M239" s="850"/>
      <c r="N239" s="853"/>
      <c r="O239" s="517"/>
      <c r="P239" s="517"/>
      <c r="Q239" s="517"/>
      <c r="R239" s="517"/>
    </row>
    <row r="240" spans="2:18" s="527" customFormat="1" ht="15.75">
      <c r="B240" s="836">
        <v>7</v>
      </c>
      <c r="C240" s="839"/>
      <c r="D240" s="857" t="s">
        <v>26</v>
      </c>
      <c r="E240" s="854" t="str">
        <f>IF(D240="Y",1,IF(D240="T",0,IF(D240="Y/T","Belum diisi","Error")))</f>
        <v>Belum diisi</v>
      </c>
      <c r="F240" s="528">
        <v>1</v>
      </c>
      <c r="G240" s="529"/>
      <c r="H240" s="600" t="str">
        <f t="shared" si="4"/>
        <v>Belum Diisi</v>
      </c>
      <c r="I240" s="590" t="s">
        <v>26</v>
      </c>
      <c r="J240" s="591" t="str">
        <f>IF($D$240="Y/T","Isi Sasaran",IF($E$240=0,0,IF(I240="Y",1,IF(I240="T",0,"Isi Dulu"))))</f>
        <v>Isi Sasaran</v>
      </c>
      <c r="K240" s="590" t="s">
        <v>26</v>
      </c>
      <c r="L240" s="591" t="str">
        <f>IF($D$240="Y/T","Isi Sasaran",IF($E$240=0,0,IF(K240="Y",1,IF(K240="T",0,"Isi Dulu"))))</f>
        <v>Isi Sasaran</v>
      </c>
      <c r="M240" s="848" t="s">
        <v>26</v>
      </c>
      <c r="N240" s="851" t="str">
        <f>IF(M240="Y",1,IF(M240="T",0,IF(M240="Y/T","Belum diisi","Error")))</f>
        <v>Belum diisi</v>
      </c>
      <c r="O240" s="517"/>
      <c r="P240" s="517"/>
      <c r="Q240" s="517"/>
      <c r="R240" s="517"/>
    </row>
    <row r="241" spans="2:18" s="527" customFormat="1" ht="15.75">
      <c r="B241" s="837"/>
      <c r="C241" s="840"/>
      <c r="D241" s="858"/>
      <c r="E241" s="855"/>
      <c r="F241" s="549">
        <v>2</v>
      </c>
      <c r="G241" s="550"/>
      <c r="H241" s="598" t="str">
        <f t="shared" si="4"/>
        <v>Belum Diisi</v>
      </c>
      <c r="I241" s="592" t="s">
        <v>26</v>
      </c>
      <c r="J241" s="593" t="str">
        <f>IF($D$240="Y/T","Isi Sasaran",IF($E$240=0,0,IF(I241="Y",1,IF(I241="T",0,"Isi Dulu"))))</f>
        <v>Isi Sasaran</v>
      </c>
      <c r="K241" s="592" t="s">
        <v>26</v>
      </c>
      <c r="L241" s="593" t="str">
        <f>IF($D$240="Y/T","Isi Sasaran",IF($E$240=0,0,IF(K241="Y",1,IF(K241="T",0,"Isi Dulu"))))</f>
        <v>Isi Sasaran</v>
      </c>
      <c r="M241" s="849"/>
      <c r="N241" s="852"/>
      <c r="O241" s="517"/>
      <c r="P241" s="517"/>
      <c r="Q241" s="517"/>
      <c r="R241" s="517"/>
    </row>
    <row r="242" spans="2:18" s="527" customFormat="1" ht="15.75">
      <c r="B242" s="837"/>
      <c r="C242" s="840"/>
      <c r="D242" s="858"/>
      <c r="E242" s="855"/>
      <c r="F242" s="549">
        <v>3</v>
      </c>
      <c r="G242" s="550"/>
      <c r="H242" s="598" t="str">
        <f t="shared" si="4"/>
        <v>Belum Diisi</v>
      </c>
      <c r="I242" s="592" t="s">
        <v>26</v>
      </c>
      <c r="J242" s="593" t="str">
        <f>IF($D$240="Y/T","Isi Sasaran",IF($E$240=0,0,IF(I242="Y",1,IF(I242="T",0,"Isi Dulu"))))</f>
        <v>Isi Sasaran</v>
      </c>
      <c r="K242" s="592" t="s">
        <v>26</v>
      </c>
      <c r="L242" s="593" t="str">
        <f>IF($D$240="Y/T","Isi Sasaran",IF($E$240=0,0,IF(K242="Y",1,IF(K242="T",0,"Isi Dulu"))))</f>
        <v>Isi Sasaran</v>
      </c>
      <c r="M242" s="849"/>
      <c r="N242" s="852"/>
      <c r="O242" s="517"/>
      <c r="P242" s="517"/>
      <c r="Q242" s="517"/>
      <c r="R242" s="517"/>
    </row>
    <row r="243" spans="2:18" s="527" customFormat="1" ht="15.75">
      <c r="B243" s="837"/>
      <c r="C243" s="840"/>
      <c r="D243" s="858"/>
      <c r="E243" s="855"/>
      <c r="F243" s="549">
        <v>4</v>
      </c>
      <c r="G243" s="550"/>
      <c r="H243" s="598" t="str">
        <f t="shared" si="4"/>
        <v>Belum Diisi</v>
      </c>
      <c r="I243" s="592" t="s">
        <v>26</v>
      </c>
      <c r="J243" s="593" t="str">
        <f>IF($D$240="Y/T","Isi Sasaran",IF($E$240=0,0,IF(I243="Y",1,IF(I243="T",0,"Isi Dulu"))))</f>
        <v>Isi Sasaran</v>
      </c>
      <c r="K243" s="592" t="s">
        <v>26</v>
      </c>
      <c r="L243" s="593" t="str">
        <f>IF($D$240="Y/T","Isi Sasaran",IF($E$240=0,0,IF(K243="Y",1,IF(K243="T",0,"Isi Dulu"))))</f>
        <v>Isi Sasaran</v>
      </c>
      <c r="M243" s="849"/>
      <c r="N243" s="852"/>
      <c r="O243" s="517"/>
      <c r="P243" s="517"/>
      <c r="Q243" s="517"/>
      <c r="R243" s="517"/>
    </row>
    <row r="244" spans="2:18" s="527" customFormat="1" ht="15.75">
      <c r="B244" s="838"/>
      <c r="C244" s="841"/>
      <c r="D244" s="859"/>
      <c r="E244" s="856"/>
      <c r="F244" s="569">
        <v>5</v>
      </c>
      <c r="G244" s="570"/>
      <c r="H244" s="599" t="str">
        <f t="shared" si="4"/>
        <v>Belum Diisi</v>
      </c>
      <c r="I244" s="595" t="s">
        <v>26</v>
      </c>
      <c r="J244" s="596" t="str">
        <f>IF($D$240="Y/T","Isi Sasaran",IF($E$240=0,0,IF(I244="Y",1,IF(I244="T",0,"Isi Dulu"))))</f>
        <v>Isi Sasaran</v>
      </c>
      <c r="K244" s="595" t="s">
        <v>26</v>
      </c>
      <c r="L244" s="596" t="str">
        <f>IF($D$240="Y/T","Isi Sasaran",IF($E$240=0,0,IF(K244="Y",1,IF(K244="T",0,"Isi Dulu"))))</f>
        <v>Isi Sasaran</v>
      </c>
      <c r="M244" s="850"/>
      <c r="N244" s="853"/>
      <c r="O244" s="517"/>
      <c r="P244" s="517"/>
      <c r="Q244" s="517"/>
      <c r="R244" s="517"/>
    </row>
    <row r="245" spans="2:18" s="527" customFormat="1" ht="15.75">
      <c r="B245" s="836">
        <v>8</v>
      </c>
      <c r="C245" s="839"/>
      <c r="D245" s="857" t="s">
        <v>26</v>
      </c>
      <c r="E245" s="854" t="str">
        <f>IF(D245="Y",1,IF(D245="T",0,IF(D245="Y/T","Belum diisi","Error")))</f>
        <v>Belum diisi</v>
      </c>
      <c r="F245" s="528">
        <v>1</v>
      </c>
      <c r="G245" s="529"/>
      <c r="H245" s="600" t="str">
        <f t="shared" si="4"/>
        <v>Belum Diisi</v>
      </c>
      <c r="I245" s="590" t="s">
        <v>26</v>
      </c>
      <c r="J245" s="591" t="str">
        <f>IF($D$245="Y/T","Isi Sasaran",IF($E$245=0,0,IF(I245="Y",1,IF(I245="T",0,"Isi Dulu"))))</f>
        <v>Isi Sasaran</v>
      </c>
      <c r="K245" s="590" t="s">
        <v>26</v>
      </c>
      <c r="L245" s="591" t="str">
        <f>IF($D$245="Y/T","Isi Sasaran",IF($E$245=0,0,IF(K245="Y",1,IF(K245="T",0,"Isi Dulu"))))</f>
        <v>Isi Sasaran</v>
      </c>
      <c r="M245" s="848" t="s">
        <v>26</v>
      </c>
      <c r="N245" s="851" t="str">
        <f>IF(M245="Y",1,IF(M245="T",0,IF(M245="Y/T","Belum diisi","Error")))</f>
        <v>Belum diisi</v>
      </c>
      <c r="O245" s="517"/>
      <c r="P245" s="517"/>
      <c r="Q245" s="517"/>
      <c r="R245" s="517"/>
    </row>
    <row r="246" spans="2:18" s="527" customFormat="1" ht="15.75">
      <c r="B246" s="837"/>
      <c r="C246" s="840"/>
      <c r="D246" s="858"/>
      <c r="E246" s="855"/>
      <c r="F246" s="549">
        <v>2</v>
      </c>
      <c r="G246" s="550"/>
      <c r="H246" s="598" t="str">
        <f t="shared" si="4"/>
        <v>Belum Diisi</v>
      </c>
      <c r="I246" s="592" t="s">
        <v>26</v>
      </c>
      <c r="J246" s="593" t="str">
        <f>IF($D$245="Y/T","Isi Sasaran",IF($E$245=0,0,IF(I246="Y",1,IF(I246="T",0,"Isi Dulu"))))</f>
        <v>Isi Sasaran</v>
      </c>
      <c r="K246" s="592" t="s">
        <v>26</v>
      </c>
      <c r="L246" s="593" t="str">
        <f>IF($D$245="Y/T","Isi Sasaran",IF($E$245=0,0,IF(K246="Y",1,IF(K246="T",0,"Isi Dulu"))))</f>
        <v>Isi Sasaran</v>
      </c>
      <c r="M246" s="849"/>
      <c r="N246" s="852"/>
      <c r="O246" s="517"/>
      <c r="P246" s="517"/>
      <c r="Q246" s="517"/>
      <c r="R246" s="517"/>
    </row>
    <row r="247" spans="2:18" s="527" customFormat="1" ht="15.75">
      <c r="B247" s="837"/>
      <c r="C247" s="840"/>
      <c r="D247" s="858"/>
      <c r="E247" s="855"/>
      <c r="F247" s="549">
        <v>3</v>
      </c>
      <c r="G247" s="550"/>
      <c r="H247" s="598" t="str">
        <f t="shared" si="4"/>
        <v>Belum Diisi</v>
      </c>
      <c r="I247" s="592" t="s">
        <v>26</v>
      </c>
      <c r="J247" s="593" t="str">
        <f>IF($D$245="Y/T","Isi Sasaran",IF($E$245=0,0,IF(I247="Y",1,IF(I247="T",0,"Isi Dulu"))))</f>
        <v>Isi Sasaran</v>
      </c>
      <c r="K247" s="592" t="s">
        <v>26</v>
      </c>
      <c r="L247" s="593" t="str">
        <f>IF($D$245="Y/T","Isi Sasaran",IF($E$245=0,0,IF(K247="Y",1,IF(K247="T",0,"Isi Dulu"))))</f>
        <v>Isi Sasaran</v>
      </c>
      <c r="M247" s="849"/>
      <c r="N247" s="852"/>
      <c r="O247" s="517"/>
      <c r="P247" s="517"/>
      <c r="Q247" s="517"/>
      <c r="R247" s="517"/>
    </row>
    <row r="248" spans="2:18" s="527" customFormat="1" ht="15.75">
      <c r="B248" s="837"/>
      <c r="C248" s="840"/>
      <c r="D248" s="858"/>
      <c r="E248" s="855"/>
      <c r="F248" s="549">
        <v>4</v>
      </c>
      <c r="G248" s="550"/>
      <c r="H248" s="598" t="str">
        <f t="shared" si="4"/>
        <v>Belum Diisi</v>
      </c>
      <c r="I248" s="592" t="s">
        <v>26</v>
      </c>
      <c r="J248" s="593" t="str">
        <f>IF($D$245="Y/T","Isi Sasaran",IF($E$245=0,0,IF(I248="Y",1,IF(I248="T",0,"Isi Dulu"))))</f>
        <v>Isi Sasaran</v>
      </c>
      <c r="K248" s="592" t="s">
        <v>26</v>
      </c>
      <c r="L248" s="593" t="str">
        <f>IF($D$245="Y/T","Isi Sasaran",IF($E$245=0,0,IF(K248="Y",1,IF(K248="T",0,"Isi Dulu"))))</f>
        <v>Isi Sasaran</v>
      </c>
      <c r="M248" s="849"/>
      <c r="N248" s="852"/>
      <c r="O248" s="517"/>
      <c r="P248" s="517"/>
      <c r="Q248" s="517"/>
      <c r="R248" s="517"/>
    </row>
    <row r="249" spans="2:18" s="527" customFormat="1" ht="15.75">
      <c r="B249" s="838"/>
      <c r="C249" s="841"/>
      <c r="D249" s="859"/>
      <c r="E249" s="856"/>
      <c r="F249" s="569">
        <v>5</v>
      </c>
      <c r="G249" s="570"/>
      <c r="H249" s="599" t="str">
        <f t="shared" si="4"/>
        <v>Belum Diisi</v>
      </c>
      <c r="I249" s="595" t="s">
        <v>26</v>
      </c>
      <c r="J249" s="596" t="str">
        <f>IF($D$245="Y/T","Isi Sasaran",IF($E$245=0,0,IF(I249="Y",1,IF(I249="T",0,"Isi Dulu"))))</f>
        <v>Isi Sasaran</v>
      </c>
      <c r="K249" s="595" t="s">
        <v>26</v>
      </c>
      <c r="L249" s="596" t="str">
        <f>IF($D$245="Y/T","Isi Sasaran",IF($E$245=0,0,IF(K249="Y",1,IF(K249="T",0,"Isi Dulu"))))</f>
        <v>Isi Sasaran</v>
      </c>
      <c r="M249" s="850"/>
      <c r="N249" s="853"/>
      <c r="O249" s="517"/>
      <c r="P249" s="517"/>
      <c r="Q249" s="517"/>
      <c r="R249" s="517"/>
    </row>
    <row r="250" spans="2:18" s="527" customFormat="1" ht="15.75">
      <c r="B250" s="836">
        <v>9</v>
      </c>
      <c r="C250" s="839"/>
      <c r="D250" s="857" t="s">
        <v>26</v>
      </c>
      <c r="E250" s="854" t="str">
        <f>IF(D250="Y",1,IF(D250="T",0,IF(D250="Y/T","Belum diisi","Error")))</f>
        <v>Belum diisi</v>
      </c>
      <c r="F250" s="528">
        <v>1</v>
      </c>
      <c r="G250" s="529"/>
      <c r="H250" s="600" t="str">
        <f t="shared" si="4"/>
        <v>Belum Diisi</v>
      </c>
      <c r="I250" s="590" t="s">
        <v>26</v>
      </c>
      <c r="J250" s="591" t="str">
        <f>IF($D$250="Y/T","Isi Sasaran",IF($E$250=0,0,IF(I250="Y",1,IF(I250="T",0,"Isi Dulu"))))</f>
        <v>Isi Sasaran</v>
      </c>
      <c r="K250" s="590" t="s">
        <v>26</v>
      </c>
      <c r="L250" s="591" t="str">
        <f>IF($D$250="Y/T","Isi Sasaran",IF($E$250=0,0,IF(K250="Y",1,IF(K250="T",0,"Isi Dulu"))))</f>
        <v>Isi Sasaran</v>
      </c>
      <c r="M250" s="848" t="s">
        <v>26</v>
      </c>
      <c r="N250" s="851" t="str">
        <f>IF(M250="Y",1,IF(M250="T",0,IF(M250="Y/T","Belum diisi","Error")))</f>
        <v>Belum diisi</v>
      </c>
      <c r="O250" s="517"/>
      <c r="P250" s="517"/>
      <c r="Q250" s="517"/>
      <c r="R250" s="517"/>
    </row>
    <row r="251" spans="2:18" s="527" customFormat="1" ht="15.75">
      <c r="B251" s="837"/>
      <c r="C251" s="840"/>
      <c r="D251" s="858"/>
      <c r="E251" s="855"/>
      <c r="F251" s="549">
        <v>2</v>
      </c>
      <c r="G251" s="550"/>
      <c r="H251" s="598" t="str">
        <f t="shared" si="4"/>
        <v>Belum Diisi</v>
      </c>
      <c r="I251" s="592" t="s">
        <v>26</v>
      </c>
      <c r="J251" s="593" t="str">
        <f>IF($D$250="Y/T","Isi Sasaran",IF($E$250=0,0,IF(I251="Y",1,IF(I251="T",0,"Isi Dulu"))))</f>
        <v>Isi Sasaran</v>
      </c>
      <c r="K251" s="592" t="s">
        <v>26</v>
      </c>
      <c r="L251" s="593" t="str">
        <f>IF($D$250="Y/T","Isi Sasaran",IF($E$250=0,0,IF(K251="Y",1,IF(K251="T",0,"Isi Dulu"))))</f>
        <v>Isi Sasaran</v>
      </c>
      <c r="M251" s="849"/>
      <c r="N251" s="852"/>
      <c r="O251" s="517"/>
      <c r="P251" s="517"/>
      <c r="Q251" s="517"/>
      <c r="R251" s="517"/>
    </row>
    <row r="252" spans="2:18" s="527" customFormat="1" ht="15.75">
      <c r="B252" s="837"/>
      <c r="C252" s="840"/>
      <c r="D252" s="858"/>
      <c r="E252" s="855"/>
      <c r="F252" s="549">
        <v>3</v>
      </c>
      <c r="G252" s="550"/>
      <c r="H252" s="598" t="str">
        <f t="shared" si="4"/>
        <v>Belum Diisi</v>
      </c>
      <c r="I252" s="592" t="s">
        <v>26</v>
      </c>
      <c r="J252" s="593" t="str">
        <f>IF($D$250="Y/T","Isi Sasaran",IF($E$250=0,0,IF(I252="Y",1,IF(I252="T",0,"Isi Dulu"))))</f>
        <v>Isi Sasaran</v>
      </c>
      <c r="K252" s="592" t="s">
        <v>26</v>
      </c>
      <c r="L252" s="593" t="str">
        <f>IF($D$250="Y/T","Isi Sasaran",IF($E$250=0,0,IF(K252="Y",1,IF(K252="T",0,"Isi Dulu"))))</f>
        <v>Isi Sasaran</v>
      </c>
      <c r="M252" s="849"/>
      <c r="N252" s="852"/>
      <c r="O252" s="517"/>
      <c r="P252" s="517"/>
      <c r="Q252" s="517"/>
      <c r="R252" s="517"/>
    </row>
    <row r="253" spans="2:18" s="527" customFormat="1" ht="15.75">
      <c r="B253" s="837"/>
      <c r="C253" s="840"/>
      <c r="D253" s="858"/>
      <c r="E253" s="855"/>
      <c r="F253" s="549">
        <v>4</v>
      </c>
      <c r="G253" s="550"/>
      <c r="H253" s="598" t="str">
        <f t="shared" si="4"/>
        <v>Belum Diisi</v>
      </c>
      <c r="I253" s="592" t="s">
        <v>26</v>
      </c>
      <c r="J253" s="593" t="str">
        <f>IF($D$250="Y/T","Isi Sasaran",IF($E$250=0,0,IF(I253="Y",1,IF(I253="T",0,"Isi Dulu"))))</f>
        <v>Isi Sasaran</v>
      </c>
      <c r="K253" s="592" t="s">
        <v>26</v>
      </c>
      <c r="L253" s="593" t="str">
        <f>IF($D$250="Y/T","Isi Sasaran",IF($E$250=0,0,IF(K253="Y",1,IF(K253="T",0,"Isi Dulu"))))</f>
        <v>Isi Sasaran</v>
      </c>
      <c r="M253" s="849"/>
      <c r="N253" s="852"/>
      <c r="O253" s="517"/>
      <c r="P253" s="517"/>
      <c r="Q253" s="517"/>
      <c r="R253" s="517"/>
    </row>
    <row r="254" spans="2:18" s="527" customFormat="1" ht="15.75">
      <c r="B254" s="838"/>
      <c r="C254" s="841"/>
      <c r="D254" s="859"/>
      <c r="E254" s="856"/>
      <c r="F254" s="569">
        <v>5</v>
      </c>
      <c r="G254" s="570"/>
      <c r="H254" s="599" t="str">
        <f t="shared" si="4"/>
        <v>Belum Diisi</v>
      </c>
      <c r="I254" s="595" t="s">
        <v>26</v>
      </c>
      <c r="J254" s="596" t="str">
        <f>IF($D$250="Y/T","Isi Sasaran",IF($E$250=0,0,IF(I254="Y",1,IF(I254="T",0,"Isi Dulu"))))</f>
        <v>Isi Sasaran</v>
      </c>
      <c r="K254" s="595" t="s">
        <v>26</v>
      </c>
      <c r="L254" s="596" t="str">
        <f>IF($D$250="Y/T","Isi Sasaran",IF($E$250=0,0,IF(K254="Y",1,IF(K254="T",0,"Isi Dulu"))))</f>
        <v>Isi Sasaran</v>
      </c>
      <c r="M254" s="850"/>
      <c r="N254" s="853"/>
      <c r="O254" s="517"/>
      <c r="P254" s="517"/>
      <c r="Q254" s="517"/>
      <c r="R254" s="517"/>
    </row>
    <row r="255" spans="2:18" s="527" customFormat="1" ht="15.75">
      <c r="B255" s="836">
        <v>10</v>
      </c>
      <c r="C255" s="839"/>
      <c r="D255" s="857" t="s">
        <v>26</v>
      </c>
      <c r="E255" s="854" t="str">
        <f>IF(D255="Y",1,IF(D255="T",0,IF(D255="Y/T","Belum diisi","Error")))</f>
        <v>Belum diisi</v>
      </c>
      <c r="F255" s="528">
        <v>1</v>
      </c>
      <c r="G255" s="529"/>
      <c r="H255" s="600" t="str">
        <f t="shared" si="4"/>
        <v>Belum Diisi</v>
      </c>
      <c r="I255" s="590" t="s">
        <v>26</v>
      </c>
      <c r="J255" s="591" t="str">
        <f>IF($D$255="Y/T","Isi Sasaran",IF($E$255=0,0,IF(I255="Y",1,IF(I255="T",0,"Isi Dulu"))))</f>
        <v>Isi Sasaran</v>
      </c>
      <c r="K255" s="590" t="s">
        <v>26</v>
      </c>
      <c r="L255" s="591" t="str">
        <f>IF($D$255="Y/T","Isi Sasaran",IF($E$255=0,0,IF(K255="Y",1,IF(K255="T",0,"Isi Dulu"))))</f>
        <v>Isi Sasaran</v>
      </c>
      <c r="M255" s="848" t="s">
        <v>26</v>
      </c>
      <c r="N255" s="851" t="str">
        <f>IF(M255="Y",1,IF(M255="T",0,IF(M255="Y/T","Belum diisi","Error")))</f>
        <v>Belum diisi</v>
      </c>
      <c r="O255" s="517"/>
      <c r="P255" s="517"/>
      <c r="Q255" s="517"/>
      <c r="R255" s="517"/>
    </row>
    <row r="256" spans="2:18" s="527" customFormat="1" ht="15.75">
      <c r="B256" s="837"/>
      <c r="C256" s="840"/>
      <c r="D256" s="858"/>
      <c r="E256" s="855"/>
      <c r="F256" s="549">
        <v>2</v>
      </c>
      <c r="G256" s="550"/>
      <c r="H256" s="598" t="str">
        <f t="shared" si="4"/>
        <v>Belum Diisi</v>
      </c>
      <c r="I256" s="592" t="s">
        <v>26</v>
      </c>
      <c r="J256" s="593" t="str">
        <f>IF($D$255="Y/T","Isi Sasaran",IF($E$255=0,0,IF(I256="Y",1,IF(I256="T",0,"Isi Dulu"))))</f>
        <v>Isi Sasaran</v>
      </c>
      <c r="K256" s="592" t="s">
        <v>26</v>
      </c>
      <c r="L256" s="593" t="str">
        <f>IF($D$255="Y/T","Isi Sasaran",IF($E$255=0,0,IF(K256="Y",1,IF(K256="T",0,"Isi Dulu"))))</f>
        <v>Isi Sasaran</v>
      </c>
      <c r="M256" s="849"/>
      <c r="N256" s="852"/>
      <c r="O256" s="517"/>
      <c r="P256" s="517"/>
      <c r="Q256" s="517"/>
      <c r="R256" s="517"/>
    </row>
    <row r="257" spans="2:18" s="527" customFormat="1" ht="15.75">
      <c r="B257" s="837"/>
      <c r="C257" s="840"/>
      <c r="D257" s="858"/>
      <c r="E257" s="855"/>
      <c r="F257" s="549">
        <v>3</v>
      </c>
      <c r="G257" s="550"/>
      <c r="H257" s="598" t="str">
        <f t="shared" si="4"/>
        <v>Belum Diisi</v>
      </c>
      <c r="I257" s="592" t="s">
        <v>26</v>
      </c>
      <c r="J257" s="593" t="str">
        <f>IF($D$255="Y/T","Isi Sasaran",IF($E$255=0,0,IF(I257="Y",1,IF(I257="T",0,"Isi Dulu"))))</f>
        <v>Isi Sasaran</v>
      </c>
      <c r="K257" s="592" t="s">
        <v>26</v>
      </c>
      <c r="L257" s="593" t="str">
        <f>IF($D$255="Y/T","Isi Sasaran",IF($E$255=0,0,IF(K257="Y",1,IF(K257="T",0,"Isi Dulu"))))</f>
        <v>Isi Sasaran</v>
      </c>
      <c r="M257" s="849"/>
      <c r="N257" s="852"/>
      <c r="O257" s="517"/>
      <c r="P257" s="517"/>
      <c r="Q257" s="517"/>
      <c r="R257" s="517"/>
    </row>
    <row r="258" spans="2:18" s="527" customFormat="1" ht="15.75">
      <c r="B258" s="837"/>
      <c r="C258" s="840"/>
      <c r="D258" s="858"/>
      <c r="E258" s="855"/>
      <c r="F258" s="549">
        <v>4</v>
      </c>
      <c r="G258" s="550"/>
      <c r="H258" s="598" t="str">
        <f t="shared" si="4"/>
        <v>Belum Diisi</v>
      </c>
      <c r="I258" s="592" t="s">
        <v>26</v>
      </c>
      <c r="J258" s="593" t="str">
        <f>IF($D$255="Y/T","Isi Sasaran",IF($E$255=0,0,IF(I258="Y",1,IF(I258="T",0,"Isi Dulu"))))</f>
        <v>Isi Sasaran</v>
      </c>
      <c r="K258" s="592" t="s">
        <v>26</v>
      </c>
      <c r="L258" s="593" t="str">
        <f>IF($D$255="Y/T","Isi Sasaran",IF($E$255=0,0,IF(K258="Y",1,IF(K258="T",0,"Isi Dulu"))))</f>
        <v>Isi Sasaran</v>
      </c>
      <c r="M258" s="849"/>
      <c r="N258" s="852"/>
      <c r="O258" s="517"/>
      <c r="P258" s="517"/>
      <c r="Q258" s="517"/>
      <c r="R258" s="517"/>
    </row>
    <row r="259" spans="2:18" s="527" customFormat="1" ht="15.75">
      <c r="B259" s="838"/>
      <c r="C259" s="841"/>
      <c r="D259" s="859"/>
      <c r="E259" s="856"/>
      <c r="F259" s="569">
        <v>5</v>
      </c>
      <c r="G259" s="570"/>
      <c r="H259" s="599" t="str">
        <f t="shared" si="4"/>
        <v>Belum Diisi</v>
      </c>
      <c r="I259" s="595" t="s">
        <v>26</v>
      </c>
      <c r="J259" s="596" t="str">
        <f>IF($D$255="Y/T","Isi Sasaran",IF($E$255=0,0,IF(I259="Y",1,IF(I259="T",0,"Isi Dulu"))))</f>
        <v>Isi Sasaran</v>
      </c>
      <c r="K259" s="595" t="s">
        <v>26</v>
      </c>
      <c r="L259" s="596" t="str">
        <f>IF($D$255="Y/T","Isi Sasaran",IF($E$255=0,0,IF(K259="Y",1,IF(K259="T",0,"Isi Dulu"))))</f>
        <v>Isi Sasaran</v>
      </c>
      <c r="M259" s="850"/>
      <c r="N259" s="853"/>
      <c r="O259" s="517"/>
      <c r="P259" s="517"/>
      <c r="Q259" s="517"/>
      <c r="R259" s="517"/>
    </row>
    <row r="260" spans="2:18" s="527" customFormat="1" ht="15.75">
      <c r="B260" s="836">
        <v>11</v>
      </c>
      <c r="C260" s="839"/>
      <c r="D260" s="857" t="s">
        <v>26</v>
      </c>
      <c r="E260" s="854" t="str">
        <f>IF(D260="Y",1,IF(D260="T",0,IF(D260="Y/T","Belum diisi","Error")))</f>
        <v>Belum diisi</v>
      </c>
      <c r="F260" s="528">
        <v>1</v>
      </c>
      <c r="G260" s="529"/>
      <c r="H260" s="600" t="str">
        <f t="shared" si="4"/>
        <v>Belum Diisi</v>
      </c>
      <c r="I260" s="590" t="s">
        <v>26</v>
      </c>
      <c r="J260" s="591" t="str">
        <f>IF($D$260="Y/T","Isi Sasaran",IF($E$260=0,0,IF(I260="Y",1,IF(I260="T",0,"Isi Dulu"))))</f>
        <v>Isi Sasaran</v>
      </c>
      <c r="K260" s="590" t="s">
        <v>26</v>
      </c>
      <c r="L260" s="591" t="str">
        <f>IF($D$260="Y/T","Isi Sasaran",IF($E$260=0,0,IF(K260="Y",1,IF(K260="T",0,"Isi Dulu"))))</f>
        <v>Isi Sasaran</v>
      </c>
      <c r="M260" s="848" t="s">
        <v>26</v>
      </c>
      <c r="N260" s="851" t="str">
        <f>IF(M260="Y",1,IF(M260="T",0,IF(M260="Y/T","Belum diisi","Error")))</f>
        <v>Belum diisi</v>
      </c>
      <c r="O260" s="517"/>
      <c r="P260" s="517"/>
      <c r="Q260" s="517"/>
      <c r="R260" s="517"/>
    </row>
    <row r="261" spans="2:18" s="527" customFormat="1" ht="15.75">
      <c r="B261" s="837"/>
      <c r="C261" s="840"/>
      <c r="D261" s="858"/>
      <c r="E261" s="855"/>
      <c r="F261" s="549">
        <v>2</v>
      </c>
      <c r="G261" s="550"/>
      <c r="H261" s="598" t="str">
        <f t="shared" si="4"/>
        <v>Belum Diisi</v>
      </c>
      <c r="I261" s="592" t="s">
        <v>26</v>
      </c>
      <c r="J261" s="593" t="str">
        <f>IF($D$260="Y/T","Isi Sasaran",IF($E$260=0,0,IF(I261="Y",1,IF(I261="T",0,"Isi Dulu"))))</f>
        <v>Isi Sasaran</v>
      </c>
      <c r="K261" s="592" t="s">
        <v>26</v>
      </c>
      <c r="L261" s="593" t="str">
        <f>IF($D$260="Y/T","Isi Sasaran",IF($E$260=0,0,IF(K261="Y",1,IF(K261="T",0,"Isi Dulu"))))</f>
        <v>Isi Sasaran</v>
      </c>
      <c r="M261" s="849"/>
      <c r="N261" s="852"/>
      <c r="O261" s="517"/>
      <c r="P261" s="517"/>
      <c r="Q261" s="517"/>
      <c r="R261" s="517"/>
    </row>
    <row r="262" spans="2:18" s="527" customFormat="1" ht="15.75">
      <c r="B262" s="837"/>
      <c r="C262" s="840"/>
      <c r="D262" s="858"/>
      <c r="E262" s="855"/>
      <c r="F262" s="549">
        <v>3</v>
      </c>
      <c r="G262" s="550"/>
      <c r="H262" s="598" t="str">
        <f t="shared" si="4"/>
        <v>Belum Diisi</v>
      </c>
      <c r="I262" s="592" t="s">
        <v>26</v>
      </c>
      <c r="J262" s="593" t="str">
        <f>IF($D$260="Y/T","Isi Sasaran",IF($E$260=0,0,IF(I262="Y",1,IF(I262="T",0,"Isi Dulu"))))</f>
        <v>Isi Sasaran</v>
      </c>
      <c r="K262" s="592" t="s">
        <v>26</v>
      </c>
      <c r="L262" s="593" t="str">
        <f>IF($D$260="Y/T","Isi Sasaran",IF($E$260=0,0,IF(K262="Y",1,IF(K262="T",0,"Isi Dulu"))))</f>
        <v>Isi Sasaran</v>
      </c>
      <c r="M262" s="849"/>
      <c r="N262" s="852"/>
      <c r="O262" s="517"/>
      <c r="P262" s="517"/>
      <c r="Q262" s="517"/>
      <c r="R262" s="517"/>
    </row>
    <row r="263" spans="2:18" s="527" customFormat="1" ht="15.75">
      <c r="B263" s="837"/>
      <c r="C263" s="840"/>
      <c r="D263" s="858"/>
      <c r="E263" s="855"/>
      <c r="F263" s="549">
        <v>4</v>
      </c>
      <c r="G263" s="550"/>
      <c r="H263" s="598" t="str">
        <f t="shared" si="4"/>
        <v>Belum Diisi</v>
      </c>
      <c r="I263" s="592" t="s">
        <v>26</v>
      </c>
      <c r="J263" s="593" t="str">
        <f>IF($D$260="Y/T","Isi Sasaran",IF($E$260=0,0,IF(I263="Y",1,IF(I263="T",0,"Isi Dulu"))))</f>
        <v>Isi Sasaran</v>
      </c>
      <c r="K263" s="592" t="s">
        <v>26</v>
      </c>
      <c r="L263" s="593" t="str">
        <f>IF($D$260="Y/T","Isi Sasaran",IF($E$260=0,0,IF(K263="Y",1,IF(K263="T",0,"Isi Dulu"))))</f>
        <v>Isi Sasaran</v>
      </c>
      <c r="M263" s="849"/>
      <c r="N263" s="852"/>
      <c r="O263" s="517"/>
      <c r="P263" s="517"/>
      <c r="Q263" s="517"/>
      <c r="R263" s="517"/>
    </row>
    <row r="264" spans="2:18" s="527" customFormat="1" ht="15.75">
      <c r="B264" s="838"/>
      <c r="C264" s="841"/>
      <c r="D264" s="859"/>
      <c r="E264" s="856"/>
      <c r="F264" s="569">
        <v>5</v>
      </c>
      <c r="G264" s="570"/>
      <c r="H264" s="599" t="str">
        <f t="shared" si="4"/>
        <v>Belum Diisi</v>
      </c>
      <c r="I264" s="595" t="s">
        <v>26</v>
      </c>
      <c r="J264" s="596" t="str">
        <f>IF($D$260="Y/T","Isi Sasaran",IF($E$260=0,0,IF(I264="Y",1,IF(I264="T",0,"Isi Dulu"))))</f>
        <v>Isi Sasaran</v>
      </c>
      <c r="K264" s="595" t="s">
        <v>26</v>
      </c>
      <c r="L264" s="596" t="str">
        <f>IF($D$260="Y/T","Isi Sasaran",IF($E$260=0,0,IF(K264="Y",1,IF(K264="T",0,"Isi Dulu"))))</f>
        <v>Isi Sasaran</v>
      </c>
      <c r="M264" s="850"/>
      <c r="N264" s="853"/>
      <c r="O264" s="517"/>
      <c r="P264" s="517"/>
      <c r="Q264" s="517"/>
      <c r="R264" s="517"/>
    </row>
    <row r="265" spans="2:18" s="527" customFormat="1" ht="15.75">
      <c r="B265" s="836">
        <v>12</v>
      </c>
      <c r="C265" s="839"/>
      <c r="D265" s="857" t="s">
        <v>26</v>
      </c>
      <c r="E265" s="854" t="str">
        <f>IF(D265="Y",1,IF(D265="T",0,IF(D265="Y/T","Belum diisi","Error")))</f>
        <v>Belum diisi</v>
      </c>
      <c r="F265" s="528">
        <v>1</v>
      </c>
      <c r="G265" s="529"/>
      <c r="H265" s="600" t="str">
        <f t="shared" si="4"/>
        <v>Belum Diisi</v>
      </c>
      <c r="I265" s="590" t="s">
        <v>26</v>
      </c>
      <c r="J265" s="591" t="str">
        <f>IF($D$265="Y/T","Isi Sasaran",IF($E$265=0,0,IF(I265="Y",1,IF(I265="T",0,"Isi Dulu"))))</f>
        <v>Isi Sasaran</v>
      </c>
      <c r="K265" s="590" t="s">
        <v>26</v>
      </c>
      <c r="L265" s="591" t="str">
        <f>IF($D$265="Y/T","Isi Sasaran",IF($E$265=0,0,IF(K265="Y",1,IF(K265="T",0,"Isi Dulu"))))</f>
        <v>Isi Sasaran</v>
      </c>
      <c r="M265" s="848" t="s">
        <v>26</v>
      </c>
      <c r="N265" s="851" t="str">
        <f>IF(M265="Y",1,IF(M265="T",0,IF(M265="Y/T","Belum diisi","Error")))</f>
        <v>Belum diisi</v>
      </c>
      <c r="O265" s="517"/>
      <c r="P265" s="517"/>
      <c r="Q265" s="517"/>
      <c r="R265" s="517"/>
    </row>
    <row r="266" spans="2:18" s="527" customFormat="1" ht="15.75">
      <c r="B266" s="837"/>
      <c r="C266" s="840"/>
      <c r="D266" s="858"/>
      <c r="E266" s="855"/>
      <c r="F266" s="549">
        <v>2</v>
      </c>
      <c r="G266" s="550"/>
      <c r="H266" s="598" t="str">
        <f t="shared" si="4"/>
        <v>Belum Diisi</v>
      </c>
      <c r="I266" s="592" t="s">
        <v>26</v>
      </c>
      <c r="J266" s="593" t="str">
        <f>IF($D$265="Y/T","Isi Sasaran",IF($E$265=0,0,IF(I266="Y",1,IF(I266="T",0,"Isi Dulu"))))</f>
        <v>Isi Sasaran</v>
      </c>
      <c r="K266" s="592" t="s">
        <v>26</v>
      </c>
      <c r="L266" s="593" t="str">
        <f>IF($D$265="Y/T","Isi Sasaran",IF($E$265=0,0,IF(K266="Y",1,IF(K266="T",0,"Isi Dulu"))))</f>
        <v>Isi Sasaran</v>
      </c>
      <c r="M266" s="849"/>
      <c r="N266" s="852"/>
      <c r="O266" s="517"/>
      <c r="P266" s="517"/>
      <c r="Q266" s="517"/>
      <c r="R266" s="517"/>
    </row>
    <row r="267" spans="2:18" s="527" customFormat="1" ht="15.75">
      <c r="B267" s="837"/>
      <c r="C267" s="840"/>
      <c r="D267" s="858"/>
      <c r="E267" s="855"/>
      <c r="F267" s="549">
        <v>3</v>
      </c>
      <c r="G267" s="550"/>
      <c r="H267" s="598" t="str">
        <f t="shared" si="4"/>
        <v>Belum Diisi</v>
      </c>
      <c r="I267" s="592" t="s">
        <v>26</v>
      </c>
      <c r="J267" s="593" t="str">
        <f>IF($D$265="Y/T","Isi Sasaran",IF($E$265=0,0,IF(I267="Y",1,IF(I267="T",0,"Isi Dulu"))))</f>
        <v>Isi Sasaran</v>
      </c>
      <c r="K267" s="592" t="s">
        <v>26</v>
      </c>
      <c r="L267" s="593" t="str">
        <f>IF($D$265="Y/T","Isi Sasaran",IF($E$265=0,0,IF(K267="Y",1,IF(K267="T",0,"Isi Dulu"))))</f>
        <v>Isi Sasaran</v>
      </c>
      <c r="M267" s="849"/>
      <c r="N267" s="852"/>
      <c r="O267" s="517"/>
      <c r="P267" s="517"/>
      <c r="Q267" s="517"/>
      <c r="R267" s="517"/>
    </row>
    <row r="268" spans="2:18" s="527" customFormat="1" ht="15.75">
      <c r="B268" s="837"/>
      <c r="C268" s="840"/>
      <c r="D268" s="858"/>
      <c r="E268" s="855"/>
      <c r="F268" s="549">
        <v>4</v>
      </c>
      <c r="G268" s="550"/>
      <c r="H268" s="598" t="str">
        <f t="shared" si="4"/>
        <v>Belum Diisi</v>
      </c>
      <c r="I268" s="592" t="s">
        <v>26</v>
      </c>
      <c r="J268" s="593" t="str">
        <f>IF($D$265="Y/T","Isi Sasaran",IF($E$265=0,0,IF(I268="Y",1,IF(I268="T",0,"Isi Dulu"))))</f>
        <v>Isi Sasaran</v>
      </c>
      <c r="K268" s="592" t="s">
        <v>26</v>
      </c>
      <c r="L268" s="593" t="str">
        <f>IF($D$265="Y/T","Isi Sasaran",IF($E$265=0,0,IF(K268="Y",1,IF(K268="T",0,"Isi Dulu"))))</f>
        <v>Isi Sasaran</v>
      </c>
      <c r="M268" s="849"/>
      <c r="N268" s="852"/>
      <c r="O268" s="517"/>
      <c r="P268" s="517"/>
      <c r="Q268" s="517"/>
      <c r="R268" s="517"/>
    </row>
    <row r="269" spans="2:18" s="527" customFormat="1" ht="15.75">
      <c r="B269" s="838"/>
      <c r="C269" s="841"/>
      <c r="D269" s="859"/>
      <c r="E269" s="856"/>
      <c r="F269" s="569">
        <v>5</v>
      </c>
      <c r="G269" s="570"/>
      <c r="H269" s="599" t="str">
        <f t="shared" si="4"/>
        <v>Belum Diisi</v>
      </c>
      <c r="I269" s="595" t="s">
        <v>26</v>
      </c>
      <c r="J269" s="596" t="str">
        <f>IF($D$265="Y/T","Isi Sasaran",IF($E$265=0,0,IF(I269="Y",1,IF(I269="T",0,"Isi Dulu"))))</f>
        <v>Isi Sasaran</v>
      </c>
      <c r="K269" s="595" t="s">
        <v>26</v>
      </c>
      <c r="L269" s="596" t="str">
        <f>IF($D$265="Y/T","Isi Sasaran",IF($E$265=0,0,IF(K269="Y",1,IF(K269="T",0,"Isi Dulu"))))</f>
        <v>Isi Sasaran</v>
      </c>
      <c r="M269" s="850"/>
      <c r="N269" s="853"/>
      <c r="O269" s="517"/>
      <c r="P269" s="517"/>
      <c r="Q269" s="517"/>
      <c r="R269" s="517"/>
    </row>
    <row r="270" spans="2:18" s="527" customFormat="1" ht="15.75">
      <c r="B270" s="836">
        <v>13</v>
      </c>
      <c r="C270" s="839"/>
      <c r="D270" s="857" t="s">
        <v>26</v>
      </c>
      <c r="E270" s="854" t="str">
        <f>IF(D270="Y",1,IF(D270="T",0,IF(D270="Y/T","Belum diisi","Error")))</f>
        <v>Belum diisi</v>
      </c>
      <c r="F270" s="528">
        <v>1</v>
      </c>
      <c r="G270" s="529"/>
      <c r="H270" s="600" t="str">
        <f t="shared" si="4"/>
        <v>Belum Diisi</v>
      </c>
      <c r="I270" s="590" t="s">
        <v>26</v>
      </c>
      <c r="J270" s="591" t="str">
        <f>IF($D$270="Y/T","Isi Sasaran",IF($E$270=0,0,IF(I270="Y",1,IF(I270="T",0,"Isi Dulu"))))</f>
        <v>Isi Sasaran</v>
      </c>
      <c r="K270" s="590" t="s">
        <v>26</v>
      </c>
      <c r="L270" s="591" t="str">
        <f>IF($D$270="Y/T","Isi Sasaran",IF($E$270=0,0,IF(K270="Y",1,IF(K270="T",0,"Isi Dulu"))))</f>
        <v>Isi Sasaran</v>
      </c>
      <c r="M270" s="848" t="s">
        <v>26</v>
      </c>
      <c r="N270" s="851" t="str">
        <f>IF(M270="Y",1,IF(M270="T",0,IF(M270="Y/T","Belum diisi","Error")))</f>
        <v>Belum diisi</v>
      </c>
      <c r="O270" s="517"/>
      <c r="P270" s="517"/>
      <c r="Q270" s="517"/>
      <c r="R270" s="517"/>
    </row>
    <row r="271" spans="2:18" s="527" customFormat="1" ht="15.75">
      <c r="B271" s="837"/>
      <c r="C271" s="840"/>
      <c r="D271" s="858"/>
      <c r="E271" s="855"/>
      <c r="F271" s="549">
        <v>2</v>
      </c>
      <c r="G271" s="550"/>
      <c r="H271" s="598" t="str">
        <f t="shared" si="4"/>
        <v>Belum Diisi</v>
      </c>
      <c r="I271" s="592" t="s">
        <v>26</v>
      </c>
      <c r="J271" s="593" t="str">
        <f>IF($D$270="Y/T","Isi Sasaran",IF($E$270=0,0,IF(I271="Y",1,IF(I271="T",0,"Isi Dulu"))))</f>
        <v>Isi Sasaran</v>
      </c>
      <c r="K271" s="592" t="s">
        <v>26</v>
      </c>
      <c r="L271" s="593" t="str">
        <f>IF($D$270="Y/T","Isi Sasaran",IF($E$270=0,0,IF(K271="Y",1,IF(K271="T",0,"Isi Dulu"))))</f>
        <v>Isi Sasaran</v>
      </c>
      <c r="M271" s="849"/>
      <c r="N271" s="852"/>
      <c r="O271" s="517"/>
      <c r="P271" s="517"/>
      <c r="Q271" s="517"/>
      <c r="R271" s="517"/>
    </row>
    <row r="272" spans="2:18" s="527" customFormat="1" ht="15.75">
      <c r="B272" s="837"/>
      <c r="C272" s="840"/>
      <c r="D272" s="858"/>
      <c r="E272" s="855"/>
      <c r="F272" s="549">
        <v>3</v>
      </c>
      <c r="G272" s="550"/>
      <c r="H272" s="598" t="str">
        <f t="shared" si="4"/>
        <v>Belum Diisi</v>
      </c>
      <c r="I272" s="592" t="s">
        <v>26</v>
      </c>
      <c r="J272" s="593" t="str">
        <f>IF($D$270="Y/T","Isi Sasaran",IF($E$270=0,0,IF(I272="Y",1,IF(I272="T",0,"Isi Dulu"))))</f>
        <v>Isi Sasaran</v>
      </c>
      <c r="K272" s="592" t="s">
        <v>26</v>
      </c>
      <c r="L272" s="593" t="str">
        <f>IF($D$270="Y/T","Isi Sasaran",IF($E$270=0,0,IF(K272="Y",1,IF(K272="T",0,"Isi Dulu"))))</f>
        <v>Isi Sasaran</v>
      </c>
      <c r="M272" s="849"/>
      <c r="N272" s="852"/>
      <c r="O272" s="517"/>
      <c r="P272" s="517"/>
      <c r="Q272" s="517"/>
      <c r="R272" s="517"/>
    </row>
    <row r="273" spans="2:18" s="527" customFormat="1" ht="15.75">
      <c r="B273" s="837"/>
      <c r="C273" s="840"/>
      <c r="D273" s="858"/>
      <c r="E273" s="855"/>
      <c r="F273" s="549">
        <v>4</v>
      </c>
      <c r="G273" s="550"/>
      <c r="H273" s="598" t="str">
        <f t="shared" si="4"/>
        <v>Belum Diisi</v>
      </c>
      <c r="I273" s="592" t="s">
        <v>26</v>
      </c>
      <c r="J273" s="593" t="str">
        <f>IF($D$270="Y/T","Isi Sasaran",IF($E$270=0,0,IF(I273="Y",1,IF(I273="T",0,"Isi Dulu"))))</f>
        <v>Isi Sasaran</v>
      </c>
      <c r="K273" s="592" t="s">
        <v>26</v>
      </c>
      <c r="L273" s="593" t="str">
        <f>IF($D$270="Y/T","Isi Sasaran",IF($E$270=0,0,IF(K273="Y",1,IF(K273="T",0,"Isi Dulu"))))</f>
        <v>Isi Sasaran</v>
      </c>
      <c r="M273" s="849"/>
      <c r="N273" s="852"/>
      <c r="O273" s="517"/>
      <c r="P273" s="517"/>
      <c r="Q273" s="517"/>
      <c r="R273" s="517"/>
    </row>
    <row r="274" spans="2:18" s="527" customFormat="1" ht="15.75">
      <c r="B274" s="838"/>
      <c r="C274" s="841"/>
      <c r="D274" s="859"/>
      <c r="E274" s="856"/>
      <c r="F274" s="569">
        <v>5</v>
      </c>
      <c r="G274" s="570"/>
      <c r="H274" s="599" t="str">
        <f t="shared" si="4"/>
        <v>Belum Diisi</v>
      </c>
      <c r="I274" s="595" t="s">
        <v>26</v>
      </c>
      <c r="J274" s="596" t="str">
        <f>IF($D$270="Y/T","Isi Sasaran",IF($E$270=0,0,IF(I274="Y",1,IF(I274="T",0,"Isi Dulu"))))</f>
        <v>Isi Sasaran</v>
      </c>
      <c r="K274" s="595" t="s">
        <v>26</v>
      </c>
      <c r="L274" s="596" t="str">
        <f>IF($D$270="Y/T","Isi Sasaran",IF($E$270=0,0,IF(K274="Y",1,IF(K274="T",0,"Isi Dulu"))))</f>
        <v>Isi Sasaran</v>
      </c>
      <c r="M274" s="850"/>
      <c r="N274" s="853"/>
      <c r="O274" s="517"/>
      <c r="P274" s="517"/>
      <c r="Q274" s="517"/>
      <c r="R274" s="517"/>
    </row>
    <row r="275" spans="2:18" s="527" customFormat="1" ht="15.75">
      <c r="B275" s="836">
        <v>14</v>
      </c>
      <c r="C275" s="839"/>
      <c r="D275" s="857" t="s">
        <v>26</v>
      </c>
      <c r="E275" s="854" t="str">
        <f>IF(D275="Y",1,IF(D275="T",0,IF(D275="Y/T","Belum diisi","Error")))</f>
        <v>Belum diisi</v>
      </c>
      <c r="F275" s="528">
        <v>1</v>
      </c>
      <c r="G275" s="529"/>
      <c r="H275" s="600" t="str">
        <f t="shared" ref="H275:H309" si="5">IF(OR(J275="Isi Dulu",L275="Isi Dulu",J275="Isi Sasaran",L275="Isi Sasaran"),"Belum Diisi",IF(SUM(J275,L275)=2,1,IF(SUM(J275,L275)=1,0,IF(SUM(J275,L275)=0,0,"Error"))))</f>
        <v>Belum Diisi</v>
      </c>
      <c r="I275" s="590" t="s">
        <v>26</v>
      </c>
      <c r="J275" s="591" t="str">
        <f>IF($D$275="Y/T","Isi Sasaran",IF($E$275=0,0,IF(I275="Y",1,IF(I275="T",0,"Isi Dulu"))))</f>
        <v>Isi Sasaran</v>
      </c>
      <c r="K275" s="590" t="s">
        <v>26</v>
      </c>
      <c r="L275" s="591" t="str">
        <f>IF($D$275="Y/T","Isi Sasaran",IF($E$275=0,0,IF(K275="Y",1,IF(K275="T",0,"Isi Dulu"))))</f>
        <v>Isi Sasaran</v>
      </c>
      <c r="M275" s="848" t="s">
        <v>26</v>
      </c>
      <c r="N275" s="851" t="str">
        <f>IF(M275="Y",1,IF(M275="T",0,IF(M275="Y/T","Belum diisi","Error")))</f>
        <v>Belum diisi</v>
      </c>
      <c r="O275" s="517"/>
      <c r="P275" s="517"/>
      <c r="Q275" s="517"/>
      <c r="R275" s="517"/>
    </row>
    <row r="276" spans="2:18" s="527" customFormat="1" ht="15.75">
      <c r="B276" s="837"/>
      <c r="C276" s="840"/>
      <c r="D276" s="858"/>
      <c r="E276" s="855"/>
      <c r="F276" s="549">
        <v>2</v>
      </c>
      <c r="G276" s="550"/>
      <c r="H276" s="598" t="str">
        <f t="shared" si="5"/>
        <v>Belum Diisi</v>
      </c>
      <c r="I276" s="592" t="s">
        <v>26</v>
      </c>
      <c r="J276" s="593" t="str">
        <f>IF($D$275="Y/T","Isi Sasaran",IF($E$275=0,0,IF(I276="Y",1,IF(I276="T",0,"Isi Dulu"))))</f>
        <v>Isi Sasaran</v>
      </c>
      <c r="K276" s="592" t="s">
        <v>26</v>
      </c>
      <c r="L276" s="593" t="str">
        <f>IF($D$275="Y/T","Isi Sasaran",IF($E$275=0,0,IF(K276="Y",1,IF(K276="T",0,"Isi Dulu"))))</f>
        <v>Isi Sasaran</v>
      </c>
      <c r="M276" s="849"/>
      <c r="N276" s="852"/>
      <c r="O276" s="517"/>
      <c r="P276" s="517"/>
      <c r="Q276" s="517"/>
      <c r="R276" s="517"/>
    </row>
    <row r="277" spans="2:18" s="527" customFormat="1" ht="15.75">
      <c r="B277" s="837"/>
      <c r="C277" s="840"/>
      <c r="D277" s="858"/>
      <c r="E277" s="855"/>
      <c r="F277" s="549">
        <v>3</v>
      </c>
      <c r="G277" s="550"/>
      <c r="H277" s="598" t="str">
        <f t="shared" si="5"/>
        <v>Belum Diisi</v>
      </c>
      <c r="I277" s="592" t="s">
        <v>26</v>
      </c>
      <c r="J277" s="593" t="str">
        <f>IF($D$275="Y/T","Isi Sasaran",IF($E$275=0,0,IF(I277="Y",1,IF(I277="T",0,"Isi Dulu"))))</f>
        <v>Isi Sasaran</v>
      </c>
      <c r="K277" s="592" t="s">
        <v>26</v>
      </c>
      <c r="L277" s="593" t="str">
        <f>IF($D$275="Y/T","Isi Sasaran",IF($E$275=0,0,IF(K277="Y",1,IF(K277="T",0,"Isi Dulu"))))</f>
        <v>Isi Sasaran</v>
      </c>
      <c r="M277" s="849"/>
      <c r="N277" s="852"/>
      <c r="O277" s="517"/>
      <c r="P277" s="517"/>
      <c r="Q277" s="517"/>
      <c r="R277" s="517"/>
    </row>
    <row r="278" spans="2:18" s="527" customFormat="1" ht="15.75">
      <c r="B278" s="837"/>
      <c r="C278" s="840"/>
      <c r="D278" s="858"/>
      <c r="E278" s="855"/>
      <c r="F278" s="549">
        <v>4</v>
      </c>
      <c r="G278" s="550"/>
      <c r="H278" s="598" t="str">
        <f t="shared" si="5"/>
        <v>Belum Diisi</v>
      </c>
      <c r="I278" s="592" t="s">
        <v>26</v>
      </c>
      <c r="J278" s="593" t="str">
        <f>IF($D$275="Y/T","Isi Sasaran",IF($E$275=0,0,IF(I278="Y",1,IF(I278="T",0,"Isi Dulu"))))</f>
        <v>Isi Sasaran</v>
      </c>
      <c r="K278" s="592" t="s">
        <v>26</v>
      </c>
      <c r="L278" s="593" t="str">
        <f>IF($D$275="Y/T","Isi Sasaran",IF($E$275=0,0,IF(K278="Y",1,IF(K278="T",0,"Isi Dulu"))))</f>
        <v>Isi Sasaran</v>
      </c>
      <c r="M278" s="849"/>
      <c r="N278" s="852"/>
      <c r="O278" s="517"/>
      <c r="P278" s="517"/>
      <c r="Q278" s="517"/>
      <c r="R278" s="517"/>
    </row>
    <row r="279" spans="2:18" s="527" customFormat="1" ht="15.75">
      <c r="B279" s="838"/>
      <c r="C279" s="841"/>
      <c r="D279" s="859"/>
      <c r="E279" s="856"/>
      <c r="F279" s="569">
        <v>5</v>
      </c>
      <c r="G279" s="570"/>
      <c r="H279" s="599" t="str">
        <f t="shared" si="5"/>
        <v>Belum Diisi</v>
      </c>
      <c r="I279" s="595" t="s">
        <v>26</v>
      </c>
      <c r="J279" s="596" t="str">
        <f>IF($D$275="Y/T","Isi Sasaran",IF($E$275=0,0,IF(I279="Y",1,IF(I279="T",0,"Isi Dulu"))))</f>
        <v>Isi Sasaran</v>
      </c>
      <c r="K279" s="595" t="s">
        <v>26</v>
      </c>
      <c r="L279" s="596" t="str">
        <f>IF($D$275="Y/T","Isi Sasaran",IF($E$275=0,0,IF(K279="Y",1,IF(K279="T",0,"Isi Dulu"))))</f>
        <v>Isi Sasaran</v>
      </c>
      <c r="M279" s="850"/>
      <c r="N279" s="853"/>
      <c r="O279" s="517"/>
      <c r="P279" s="517"/>
      <c r="Q279" s="517"/>
      <c r="R279" s="517"/>
    </row>
    <row r="280" spans="2:18" s="527" customFormat="1" ht="15.75">
      <c r="B280" s="836">
        <v>15</v>
      </c>
      <c r="C280" s="839"/>
      <c r="D280" s="857" t="s">
        <v>26</v>
      </c>
      <c r="E280" s="854" t="str">
        <f>IF(D280="Y",1,IF(D280="T",0,IF(D280="Y/T","Belum diisi","Error")))</f>
        <v>Belum diisi</v>
      </c>
      <c r="F280" s="528">
        <v>1</v>
      </c>
      <c r="G280" s="529"/>
      <c r="H280" s="600" t="str">
        <f t="shared" si="5"/>
        <v>Belum Diisi</v>
      </c>
      <c r="I280" s="590" t="s">
        <v>26</v>
      </c>
      <c r="J280" s="591" t="str">
        <f>IF($D$280="Y/T","Isi Sasaran",IF($E$280=0,0,IF(I280="Y",1,IF(I280="T",0,"Isi Dulu"))))</f>
        <v>Isi Sasaran</v>
      </c>
      <c r="K280" s="590" t="s">
        <v>26</v>
      </c>
      <c r="L280" s="591" t="str">
        <f>IF($D$280="Y/T","Isi Sasaran",IF($E$280=0,0,IF(K280="Y",1,IF(K280="T",0,"Isi Dulu"))))</f>
        <v>Isi Sasaran</v>
      </c>
      <c r="M280" s="848" t="s">
        <v>26</v>
      </c>
      <c r="N280" s="851" t="str">
        <f>IF(M280="Y",1,IF(M280="T",0,IF(M280="Y/T","Belum diisi","Error")))</f>
        <v>Belum diisi</v>
      </c>
      <c r="O280" s="517"/>
      <c r="P280" s="517"/>
      <c r="Q280" s="517"/>
      <c r="R280" s="517"/>
    </row>
    <row r="281" spans="2:18" s="527" customFormat="1" ht="15.75">
      <c r="B281" s="837"/>
      <c r="C281" s="840"/>
      <c r="D281" s="858"/>
      <c r="E281" s="855"/>
      <c r="F281" s="549">
        <v>2</v>
      </c>
      <c r="G281" s="550"/>
      <c r="H281" s="598" t="str">
        <f t="shared" si="5"/>
        <v>Belum Diisi</v>
      </c>
      <c r="I281" s="592" t="s">
        <v>26</v>
      </c>
      <c r="J281" s="593" t="str">
        <f>IF($D$280="Y/T","Isi Sasaran",IF($E$280=0,0,IF(I281="Y",1,IF(I281="T",0,"Isi Dulu"))))</f>
        <v>Isi Sasaran</v>
      </c>
      <c r="K281" s="592" t="s">
        <v>26</v>
      </c>
      <c r="L281" s="593" t="str">
        <f>IF($D$280="Y/T","Isi Sasaran",IF($E$280=0,0,IF(K281="Y",1,IF(K281="T",0,"Isi Dulu"))))</f>
        <v>Isi Sasaran</v>
      </c>
      <c r="M281" s="849"/>
      <c r="N281" s="852"/>
      <c r="O281" s="517"/>
      <c r="P281" s="517"/>
      <c r="Q281" s="517"/>
      <c r="R281" s="517"/>
    </row>
    <row r="282" spans="2:18" s="527" customFormat="1" ht="15.75">
      <c r="B282" s="837"/>
      <c r="C282" s="840"/>
      <c r="D282" s="858"/>
      <c r="E282" s="855"/>
      <c r="F282" s="549">
        <v>3</v>
      </c>
      <c r="G282" s="550"/>
      <c r="H282" s="598" t="str">
        <f t="shared" si="5"/>
        <v>Belum Diisi</v>
      </c>
      <c r="I282" s="592" t="s">
        <v>26</v>
      </c>
      <c r="J282" s="593" t="str">
        <f>IF($D$280="Y/T","Isi Sasaran",IF($E$280=0,0,IF(I282="Y",1,IF(I282="T",0,"Isi Dulu"))))</f>
        <v>Isi Sasaran</v>
      </c>
      <c r="K282" s="592" t="s">
        <v>26</v>
      </c>
      <c r="L282" s="593" t="str">
        <f>IF($D$280="Y/T","Isi Sasaran",IF($E$280=0,0,IF(K282="Y",1,IF(K282="T",0,"Isi Dulu"))))</f>
        <v>Isi Sasaran</v>
      </c>
      <c r="M282" s="849"/>
      <c r="N282" s="852"/>
      <c r="O282" s="517"/>
      <c r="P282" s="517"/>
      <c r="Q282" s="517"/>
      <c r="R282" s="517"/>
    </row>
    <row r="283" spans="2:18" s="527" customFormat="1" ht="15.75">
      <c r="B283" s="837"/>
      <c r="C283" s="840"/>
      <c r="D283" s="858"/>
      <c r="E283" s="855"/>
      <c r="F283" s="549">
        <v>4</v>
      </c>
      <c r="G283" s="550"/>
      <c r="H283" s="598" t="str">
        <f t="shared" si="5"/>
        <v>Belum Diisi</v>
      </c>
      <c r="I283" s="592" t="s">
        <v>26</v>
      </c>
      <c r="J283" s="593" t="str">
        <f>IF($D$280="Y/T","Isi Sasaran",IF($E$280=0,0,IF(I283="Y",1,IF(I283="T",0,"Isi Dulu"))))</f>
        <v>Isi Sasaran</v>
      </c>
      <c r="K283" s="592" t="s">
        <v>26</v>
      </c>
      <c r="L283" s="593" t="str">
        <f>IF($D$280="Y/T","Isi Sasaran",IF($E$280=0,0,IF(K283="Y",1,IF(K283="T",0,"Isi Dulu"))))</f>
        <v>Isi Sasaran</v>
      </c>
      <c r="M283" s="849"/>
      <c r="N283" s="852"/>
      <c r="O283" s="517"/>
      <c r="P283" s="517"/>
      <c r="Q283" s="517"/>
      <c r="R283" s="517"/>
    </row>
    <row r="284" spans="2:18" s="527" customFormat="1" ht="15.75">
      <c r="B284" s="838"/>
      <c r="C284" s="841"/>
      <c r="D284" s="859"/>
      <c r="E284" s="856"/>
      <c r="F284" s="569">
        <v>5</v>
      </c>
      <c r="G284" s="570"/>
      <c r="H284" s="599" t="str">
        <f t="shared" si="5"/>
        <v>Belum Diisi</v>
      </c>
      <c r="I284" s="595" t="s">
        <v>26</v>
      </c>
      <c r="J284" s="596" t="str">
        <f>IF($D$280="Y/T","Isi Sasaran",IF($E$280=0,0,IF(I284="Y",1,IF(I284="T",0,"Isi Dulu"))))</f>
        <v>Isi Sasaran</v>
      </c>
      <c r="K284" s="595" t="s">
        <v>26</v>
      </c>
      <c r="L284" s="596" t="str">
        <f>IF($D$280="Y/T","Isi Sasaran",IF($E$280=0,0,IF(K284="Y",1,IF(K284="T",0,"Isi Dulu"))))</f>
        <v>Isi Sasaran</v>
      </c>
      <c r="M284" s="850"/>
      <c r="N284" s="853"/>
      <c r="O284" s="517"/>
      <c r="P284" s="517"/>
      <c r="Q284" s="517"/>
      <c r="R284" s="517"/>
    </row>
    <row r="285" spans="2:18" s="527" customFormat="1" ht="15.75">
      <c r="B285" s="836">
        <v>16</v>
      </c>
      <c r="C285" s="839"/>
      <c r="D285" s="857" t="s">
        <v>26</v>
      </c>
      <c r="E285" s="854" t="str">
        <f>IF(D285="Y",1,IF(D285="T",0,IF(D285="Y/T","Belum diisi","Error")))</f>
        <v>Belum diisi</v>
      </c>
      <c r="F285" s="528">
        <v>1</v>
      </c>
      <c r="G285" s="529"/>
      <c r="H285" s="600" t="str">
        <f t="shared" si="5"/>
        <v>Belum Diisi</v>
      </c>
      <c r="I285" s="590" t="s">
        <v>26</v>
      </c>
      <c r="J285" s="591" t="str">
        <f>IF($D$285="Y/T","Isi Sasaran",IF($E$285=0,0,IF(I285="Y",1,IF(I285="T",0,"Isi Dulu"))))</f>
        <v>Isi Sasaran</v>
      </c>
      <c r="K285" s="590" t="s">
        <v>26</v>
      </c>
      <c r="L285" s="591" t="str">
        <f>IF($D$285="Y/T","Isi Sasaran",IF($E$285=0,0,IF(K285="Y",1,IF(K285="T",0,"Isi Dulu"))))</f>
        <v>Isi Sasaran</v>
      </c>
      <c r="M285" s="848" t="s">
        <v>26</v>
      </c>
      <c r="N285" s="851" t="str">
        <f>IF(M285="Y",1,IF(M285="T",0,IF(M285="Y/T","Belum diisi","Error")))</f>
        <v>Belum diisi</v>
      </c>
      <c r="O285" s="517"/>
      <c r="P285" s="517"/>
      <c r="Q285" s="517"/>
      <c r="R285" s="517"/>
    </row>
    <row r="286" spans="2:18" s="527" customFormat="1" ht="15.75">
      <c r="B286" s="837"/>
      <c r="C286" s="840"/>
      <c r="D286" s="858"/>
      <c r="E286" s="855"/>
      <c r="F286" s="549">
        <v>2</v>
      </c>
      <c r="G286" s="550"/>
      <c r="H286" s="598" t="str">
        <f t="shared" si="5"/>
        <v>Belum Diisi</v>
      </c>
      <c r="I286" s="592" t="s">
        <v>26</v>
      </c>
      <c r="J286" s="593" t="str">
        <f>IF($D$285="Y/T","Isi Sasaran",IF($E$285=0,0,IF(I286="Y",1,IF(I286="T",0,"Isi Dulu"))))</f>
        <v>Isi Sasaran</v>
      </c>
      <c r="K286" s="592" t="s">
        <v>26</v>
      </c>
      <c r="L286" s="593" t="str">
        <f>IF($D$285="Y/T","Isi Sasaran",IF($E$285=0,0,IF(K286="Y",1,IF(K286="T",0,"Isi Dulu"))))</f>
        <v>Isi Sasaran</v>
      </c>
      <c r="M286" s="849"/>
      <c r="N286" s="852"/>
      <c r="O286" s="517"/>
      <c r="P286" s="517"/>
      <c r="Q286" s="517"/>
      <c r="R286" s="517"/>
    </row>
    <row r="287" spans="2:18" s="527" customFormat="1" ht="15.75">
      <c r="B287" s="837"/>
      <c r="C287" s="840"/>
      <c r="D287" s="858"/>
      <c r="E287" s="855"/>
      <c r="F287" s="549">
        <v>3</v>
      </c>
      <c r="G287" s="550"/>
      <c r="H287" s="598" t="str">
        <f t="shared" si="5"/>
        <v>Belum Diisi</v>
      </c>
      <c r="I287" s="592" t="s">
        <v>26</v>
      </c>
      <c r="J287" s="593" t="str">
        <f>IF($D$285="Y/T","Isi Sasaran",IF($E$285=0,0,IF(I287="Y",1,IF(I287="T",0,"Isi Dulu"))))</f>
        <v>Isi Sasaran</v>
      </c>
      <c r="K287" s="592" t="s">
        <v>26</v>
      </c>
      <c r="L287" s="593" t="str">
        <f>IF($D$285="Y/T","Isi Sasaran",IF($E$285=0,0,IF(K287="Y",1,IF(K287="T",0,"Isi Dulu"))))</f>
        <v>Isi Sasaran</v>
      </c>
      <c r="M287" s="849"/>
      <c r="N287" s="852"/>
      <c r="O287" s="517"/>
      <c r="P287" s="517"/>
      <c r="Q287" s="517"/>
      <c r="R287" s="517"/>
    </row>
    <row r="288" spans="2:18" s="527" customFormat="1" ht="15.75">
      <c r="B288" s="837"/>
      <c r="C288" s="840"/>
      <c r="D288" s="858"/>
      <c r="E288" s="855"/>
      <c r="F288" s="549">
        <v>4</v>
      </c>
      <c r="G288" s="550"/>
      <c r="H288" s="598" t="str">
        <f t="shared" si="5"/>
        <v>Belum Diisi</v>
      </c>
      <c r="I288" s="592" t="s">
        <v>26</v>
      </c>
      <c r="J288" s="593" t="str">
        <f>IF($D$285="Y/T","Isi Sasaran",IF($E$285=0,0,IF(I288="Y",1,IF(I288="T",0,"Isi Dulu"))))</f>
        <v>Isi Sasaran</v>
      </c>
      <c r="K288" s="592" t="s">
        <v>26</v>
      </c>
      <c r="L288" s="593" t="str">
        <f>IF($D$285="Y/T","Isi Sasaran",IF($E$285=0,0,IF(K288="Y",1,IF(K288="T",0,"Isi Dulu"))))</f>
        <v>Isi Sasaran</v>
      </c>
      <c r="M288" s="849"/>
      <c r="N288" s="852"/>
      <c r="O288" s="517"/>
      <c r="P288" s="517"/>
      <c r="Q288" s="517"/>
      <c r="R288" s="517"/>
    </row>
    <row r="289" spans="2:18" s="527" customFormat="1" ht="15.75">
      <c r="B289" s="838"/>
      <c r="C289" s="841"/>
      <c r="D289" s="859"/>
      <c r="E289" s="856"/>
      <c r="F289" s="569">
        <v>5</v>
      </c>
      <c r="G289" s="570"/>
      <c r="H289" s="599" t="str">
        <f t="shared" si="5"/>
        <v>Belum Diisi</v>
      </c>
      <c r="I289" s="595" t="s">
        <v>26</v>
      </c>
      <c r="J289" s="596" t="str">
        <f>IF($D$285="Y/T","Isi Sasaran",IF($E$285=0,0,IF(I289="Y",1,IF(I289="T",0,"Isi Dulu"))))</f>
        <v>Isi Sasaran</v>
      </c>
      <c r="K289" s="595" t="s">
        <v>26</v>
      </c>
      <c r="L289" s="596" t="str">
        <f>IF($D$285="Y/T","Isi Sasaran",IF($E$285=0,0,IF(K289="Y",1,IF(K289="T",0,"Isi Dulu"))))</f>
        <v>Isi Sasaran</v>
      </c>
      <c r="M289" s="850"/>
      <c r="N289" s="853"/>
      <c r="O289" s="517"/>
      <c r="P289" s="517"/>
      <c r="Q289" s="517"/>
      <c r="R289" s="517"/>
    </row>
    <row r="290" spans="2:18" s="527" customFormat="1" ht="15.75">
      <c r="B290" s="836">
        <v>17</v>
      </c>
      <c r="C290" s="839"/>
      <c r="D290" s="857" t="s">
        <v>26</v>
      </c>
      <c r="E290" s="854" t="str">
        <f>IF(D290="Y",1,IF(D290="T",0,IF(D290="Y/T","Belum diisi","Error")))</f>
        <v>Belum diisi</v>
      </c>
      <c r="F290" s="528">
        <v>1</v>
      </c>
      <c r="G290" s="529"/>
      <c r="H290" s="600" t="str">
        <f t="shared" si="5"/>
        <v>Belum Diisi</v>
      </c>
      <c r="I290" s="590" t="s">
        <v>26</v>
      </c>
      <c r="J290" s="591" t="str">
        <f>IF($D$290="Y/T","Isi Sasaran",IF($E$290=0,0,IF(I290="Y",1,IF(I290="T",0,"Isi Dulu"))))</f>
        <v>Isi Sasaran</v>
      </c>
      <c r="K290" s="590" t="s">
        <v>26</v>
      </c>
      <c r="L290" s="591" t="str">
        <f>IF($D$290="Y/T","Isi Sasaran",IF($E$290=0,0,IF(K290="Y",1,IF(K290="T",0,"Isi Dulu"))))</f>
        <v>Isi Sasaran</v>
      </c>
      <c r="M290" s="848" t="s">
        <v>26</v>
      </c>
      <c r="N290" s="851" t="str">
        <f>IF(M290="Y",1,IF(M290="T",0,IF(M290="Y/T","Belum diisi","Error")))</f>
        <v>Belum diisi</v>
      </c>
      <c r="O290" s="517"/>
      <c r="P290" s="517"/>
      <c r="Q290" s="517"/>
      <c r="R290" s="517"/>
    </row>
    <row r="291" spans="2:18" s="527" customFormat="1" ht="15.75">
      <c r="B291" s="837"/>
      <c r="C291" s="840"/>
      <c r="D291" s="858"/>
      <c r="E291" s="855"/>
      <c r="F291" s="549">
        <v>2</v>
      </c>
      <c r="G291" s="550"/>
      <c r="H291" s="598" t="str">
        <f t="shared" si="5"/>
        <v>Belum Diisi</v>
      </c>
      <c r="I291" s="592" t="s">
        <v>26</v>
      </c>
      <c r="J291" s="593" t="str">
        <f>IF($D$290="Y/T","Isi Sasaran",IF($E$290=0,0,IF(I291="Y",1,IF(I291="T",0,"Isi Dulu"))))</f>
        <v>Isi Sasaran</v>
      </c>
      <c r="K291" s="592" t="s">
        <v>26</v>
      </c>
      <c r="L291" s="593" t="str">
        <f>IF($D$290="Y/T","Isi Sasaran",IF($E$290=0,0,IF(K291="Y",1,IF(K291="T",0,"Isi Dulu"))))</f>
        <v>Isi Sasaran</v>
      </c>
      <c r="M291" s="849"/>
      <c r="N291" s="852"/>
      <c r="O291" s="517"/>
      <c r="P291" s="517"/>
      <c r="Q291" s="517"/>
      <c r="R291" s="517"/>
    </row>
    <row r="292" spans="2:18" s="527" customFormat="1" ht="15.75">
      <c r="B292" s="837"/>
      <c r="C292" s="840"/>
      <c r="D292" s="858"/>
      <c r="E292" s="855"/>
      <c r="F292" s="549">
        <v>3</v>
      </c>
      <c r="G292" s="550"/>
      <c r="H292" s="598" t="str">
        <f t="shared" si="5"/>
        <v>Belum Diisi</v>
      </c>
      <c r="I292" s="592" t="s">
        <v>26</v>
      </c>
      <c r="J292" s="593" t="str">
        <f>IF($D$290="Y/T","Isi Sasaran",IF($E$290=0,0,IF(I292="Y",1,IF(I292="T",0,"Isi Dulu"))))</f>
        <v>Isi Sasaran</v>
      </c>
      <c r="K292" s="592" t="s">
        <v>26</v>
      </c>
      <c r="L292" s="593" t="str">
        <f>IF($D$290="Y/T","Isi Sasaran",IF($E$290=0,0,IF(K292="Y",1,IF(K292="T",0,"Isi Dulu"))))</f>
        <v>Isi Sasaran</v>
      </c>
      <c r="M292" s="849"/>
      <c r="N292" s="852"/>
      <c r="O292" s="517"/>
      <c r="P292" s="517"/>
      <c r="Q292" s="517"/>
      <c r="R292" s="517"/>
    </row>
    <row r="293" spans="2:18" s="527" customFormat="1" ht="15.75">
      <c r="B293" s="837"/>
      <c r="C293" s="840"/>
      <c r="D293" s="858"/>
      <c r="E293" s="855"/>
      <c r="F293" s="549">
        <v>4</v>
      </c>
      <c r="G293" s="550"/>
      <c r="H293" s="598" t="str">
        <f t="shared" si="5"/>
        <v>Belum Diisi</v>
      </c>
      <c r="I293" s="592" t="s">
        <v>26</v>
      </c>
      <c r="J293" s="593" t="str">
        <f>IF($D$290="Y/T","Isi Sasaran",IF($E$290=0,0,IF(I293="Y",1,IF(I293="T",0,"Isi Dulu"))))</f>
        <v>Isi Sasaran</v>
      </c>
      <c r="K293" s="592" t="s">
        <v>26</v>
      </c>
      <c r="L293" s="593" t="str">
        <f>IF($D$290="Y/T","Isi Sasaran",IF($E$290=0,0,IF(K293="Y",1,IF(K293="T",0,"Isi Dulu"))))</f>
        <v>Isi Sasaran</v>
      </c>
      <c r="M293" s="849"/>
      <c r="N293" s="852"/>
      <c r="O293" s="517"/>
      <c r="P293" s="517"/>
      <c r="Q293" s="517"/>
      <c r="R293" s="517"/>
    </row>
    <row r="294" spans="2:18" s="527" customFormat="1" ht="15.75">
      <c r="B294" s="838"/>
      <c r="C294" s="841"/>
      <c r="D294" s="859"/>
      <c r="E294" s="856"/>
      <c r="F294" s="569">
        <v>5</v>
      </c>
      <c r="G294" s="570"/>
      <c r="H294" s="599" t="str">
        <f t="shared" si="5"/>
        <v>Belum Diisi</v>
      </c>
      <c r="I294" s="595" t="s">
        <v>26</v>
      </c>
      <c r="J294" s="596" t="str">
        <f>IF($D$290="Y/T","Isi Sasaran",IF($E$290=0,0,IF(I294="Y",1,IF(I294="T",0,"Isi Dulu"))))</f>
        <v>Isi Sasaran</v>
      </c>
      <c r="K294" s="595" t="s">
        <v>26</v>
      </c>
      <c r="L294" s="596" t="str">
        <f>IF($D$290="Y/T","Isi Sasaran",IF($E$290=0,0,IF(K294="Y",1,IF(K294="T",0,"Isi Dulu"))))</f>
        <v>Isi Sasaran</v>
      </c>
      <c r="M294" s="850"/>
      <c r="N294" s="853"/>
      <c r="O294" s="517"/>
      <c r="P294" s="517"/>
      <c r="Q294" s="517"/>
      <c r="R294" s="517"/>
    </row>
    <row r="295" spans="2:18" s="527" customFormat="1" ht="15.75">
      <c r="B295" s="836">
        <v>18</v>
      </c>
      <c r="C295" s="839"/>
      <c r="D295" s="857" t="s">
        <v>26</v>
      </c>
      <c r="E295" s="854" t="str">
        <f>IF(D295="Y",1,IF(D295="T",0,IF(D295="Y/T","Belum diisi","Error")))</f>
        <v>Belum diisi</v>
      </c>
      <c r="F295" s="528">
        <v>1</v>
      </c>
      <c r="G295" s="529"/>
      <c r="H295" s="600" t="str">
        <f t="shared" si="5"/>
        <v>Belum Diisi</v>
      </c>
      <c r="I295" s="590" t="s">
        <v>26</v>
      </c>
      <c r="J295" s="591" t="str">
        <f>IF($D$295="Y/T","Isi Sasaran",IF($E$295=0,0,IF(I295="Y",1,IF(I295="T",0,"Isi Dulu"))))</f>
        <v>Isi Sasaran</v>
      </c>
      <c r="K295" s="590" t="s">
        <v>26</v>
      </c>
      <c r="L295" s="591" t="str">
        <f>IF($D$295="Y/T","Isi Sasaran",IF($E$295=0,0,IF(K295="Y",1,IF(K295="T",0,"Isi Dulu"))))</f>
        <v>Isi Sasaran</v>
      </c>
      <c r="M295" s="848" t="s">
        <v>26</v>
      </c>
      <c r="N295" s="851" t="str">
        <f>IF(M295="Y",1,IF(M295="T",0,IF(M295="Y/T","Belum diisi","Error")))</f>
        <v>Belum diisi</v>
      </c>
      <c r="O295" s="517"/>
      <c r="P295" s="517"/>
      <c r="Q295" s="517"/>
      <c r="R295" s="517"/>
    </row>
    <row r="296" spans="2:18" s="527" customFormat="1" ht="15.75">
      <c r="B296" s="837"/>
      <c r="C296" s="840"/>
      <c r="D296" s="858"/>
      <c r="E296" s="855"/>
      <c r="F296" s="549">
        <v>2</v>
      </c>
      <c r="G296" s="550"/>
      <c r="H296" s="598" t="str">
        <f t="shared" si="5"/>
        <v>Belum Diisi</v>
      </c>
      <c r="I296" s="592" t="s">
        <v>26</v>
      </c>
      <c r="J296" s="593" t="str">
        <f>IF($D$295="Y/T","Isi Sasaran",IF($E$295=0,0,IF(I296="Y",1,IF(I296="T",0,"Isi Dulu"))))</f>
        <v>Isi Sasaran</v>
      </c>
      <c r="K296" s="592" t="s">
        <v>26</v>
      </c>
      <c r="L296" s="593" t="str">
        <f>IF($D$295="Y/T","Isi Sasaran",IF($E$295=0,0,IF(K296="Y",1,IF(K296="T",0,"Isi Dulu"))))</f>
        <v>Isi Sasaran</v>
      </c>
      <c r="M296" s="849"/>
      <c r="N296" s="852"/>
      <c r="O296" s="517"/>
      <c r="P296" s="517"/>
      <c r="Q296" s="517"/>
      <c r="R296" s="517"/>
    </row>
    <row r="297" spans="2:18" s="527" customFormat="1" ht="15.75">
      <c r="B297" s="837"/>
      <c r="C297" s="840"/>
      <c r="D297" s="858"/>
      <c r="E297" s="855"/>
      <c r="F297" s="549">
        <v>3</v>
      </c>
      <c r="G297" s="550"/>
      <c r="H297" s="598" t="str">
        <f t="shared" si="5"/>
        <v>Belum Diisi</v>
      </c>
      <c r="I297" s="592" t="s">
        <v>26</v>
      </c>
      <c r="J297" s="593" t="str">
        <f>IF($D$295="Y/T","Isi Sasaran",IF($E$295=0,0,IF(I297="Y",1,IF(I297="T",0,"Isi Dulu"))))</f>
        <v>Isi Sasaran</v>
      </c>
      <c r="K297" s="592" t="s">
        <v>26</v>
      </c>
      <c r="L297" s="593" t="str">
        <f>IF($D$295="Y/T","Isi Sasaran",IF($E$295=0,0,IF(K297="Y",1,IF(K297="T",0,"Isi Dulu"))))</f>
        <v>Isi Sasaran</v>
      </c>
      <c r="M297" s="849"/>
      <c r="N297" s="852"/>
      <c r="O297" s="517"/>
      <c r="P297" s="517"/>
      <c r="Q297" s="517"/>
      <c r="R297" s="517"/>
    </row>
    <row r="298" spans="2:18" s="527" customFormat="1" ht="15.75">
      <c r="B298" s="837"/>
      <c r="C298" s="840"/>
      <c r="D298" s="858"/>
      <c r="E298" s="855"/>
      <c r="F298" s="549">
        <v>4</v>
      </c>
      <c r="G298" s="550"/>
      <c r="H298" s="598" t="str">
        <f t="shared" si="5"/>
        <v>Belum Diisi</v>
      </c>
      <c r="I298" s="592" t="s">
        <v>26</v>
      </c>
      <c r="J298" s="593" t="str">
        <f>IF($D$295="Y/T","Isi Sasaran",IF($E$295=0,0,IF(I298="Y",1,IF(I298="T",0,"Isi Dulu"))))</f>
        <v>Isi Sasaran</v>
      </c>
      <c r="K298" s="592" t="s">
        <v>26</v>
      </c>
      <c r="L298" s="593" t="str">
        <f>IF($D$295="Y/T","Isi Sasaran",IF($E$295=0,0,IF(K298="Y",1,IF(K298="T",0,"Isi Dulu"))))</f>
        <v>Isi Sasaran</v>
      </c>
      <c r="M298" s="849"/>
      <c r="N298" s="852"/>
      <c r="O298" s="517"/>
      <c r="P298" s="517"/>
      <c r="Q298" s="517"/>
      <c r="R298" s="517"/>
    </row>
    <row r="299" spans="2:18" s="527" customFormat="1" ht="15.75">
      <c r="B299" s="838"/>
      <c r="C299" s="841"/>
      <c r="D299" s="859"/>
      <c r="E299" s="856"/>
      <c r="F299" s="569">
        <v>5</v>
      </c>
      <c r="G299" s="570"/>
      <c r="H299" s="599" t="str">
        <f t="shared" si="5"/>
        <v>Belum Diisi</v>
      </c>
      <c r="I299" s="595" t="s">
        <v>26</v>
      </c>
      <c r="J299" s="596" t="str">
        <f>IF($D$295="Y/T","Isi Sasaran",IF($E$295=0,0,IF(I299="Y",1,IF(I299="T",0,"Isi Dulu"))))</f>
        <v>Isi Sasaran</v>
      </c>
      <c r="K299" s="595" t="s">
        <v>26</v>
      </c>
      <c r="L299" s="596" t="str">
        <f>IF($D$295="Y/T","Isi Sasaran",IF($E$295=0,0,IF(K299="Y",1,IF(K299="T",0,"Isi Dulu"))))</f>
        <v>Isi Sasaran</v>
      </c>
      <c r="M299" s="850"/>
      <c r="N299" s="853"/>
      <c r="O299" s="517"/>
      <c r="P299" s="517"/>
      <c r="Q299" s="517"/>
      <c r="R299" s="517"/>
    </row>
    <row r="300" spans="2:18" s="527" customFormat="1" ht="15.75">
      <c r="B300" s="836">
        <v>19</v>
      </c>
      <c r="C300" s="839"/>
      <c r="D300" s="857" t="s">
        <v>26</v>
      </c>
      <c r="E300" s="854" t="str">
        <f>IF(D300="Y",1,IF(D300="T",0,IF(D300="Y/T","Belum diisi","Error")))</f>
        <v>Belum diisi</v>
      </c>
      <c r="F300" s="528">
        <v>1</v>
      </c>
      <c r="G300" s="529"/>
      <c r="H300" s="600" t="str">
        <f t="shared" si="5"/>
        <v>Belum Diisi</v>
      </c>
      <c r="I300" s="590" t="s">
        <v>26</v>
      </c>
      <c r="J300" s="591" t="str">
        <f>IF($D$300="Y/T","Isi Sasaran",IF($E$300=0,0,IF(I300="Y",1,IF(I300="T",0,"Isi Dulu"))))</f>
        <v>Isi Sasaran</v>
      </c>
      <c r="K300" s="590" t="s">
        <v>26</v>
      </c>
      <c r="L300" s="591" t="str">
        <f>IF($D$300="Y/T","Isi Sasaran",IF($E$300=0,0,IF(K300="Y",1,IF(K300="T",0,"Isi Dulu"))))</f>
        <v>Isi Sasaran</v>
      </c>
      <c r="M300" s="848" t="s">
        <v>26</v>
      </c>
      <c r="N300" s="851" t="str">
        <f>IF(M300="Y",1,IF(M300="T",0,IF(M300="Y/T","Belum diisi","Error")))</f>
        <v>Belum diisi</v>
      </c>
      <c r="O300" s="517"/>
      <c r="P300" s="517"/>
      <c r="Q300" s="517"/>
      <c r="R300" s="517"/>
    </row>
    <row r="301" spans="2:18" s="527" customFormat="1" ht="15.75">
      <c r="B301" s="837"/>
      <c r="C301" s="840"/>
      <c r="D301" s="858"/>
      <c r="E301" s="855"/>
      <c r="F301" s="549">
        <v>2</v>
      </c>
      <c r="G301" s="550"/>
      <c r="H301" s="598" t="str">
        <f t="shared" si="5"/>
        <v>Belum Diisi</v>
      </c>
      <c r="I301" s="592" t="s">
        <v>26</v>
      </c>
      <c r="J301" s="593" t="str">
        <f>IF($D$300="Y/T","Isi Sasaran",IF($E$300=0,0,IF(I301="Y",1,IF(I301="T",0,"Isi Dulu"))))</f>
        <v>Isi Sasaran</v>
      </c>
      <c r="K301" s="592" t="s">
        <v>26</v>
      </c>
      <c r="L301" s="593" t="str">
        <f>IF($D$300="Y/T","Isi Sasaran",IF($E$300=0,0,IF(K301="Y",1,IF(K301="T",0,"Isi Dulu"))))</f>
        <v>Isi Sasaran</v>
      </c>
      <c r="M301" s="849"/>
      <c r="N301" s="852"/>
      <c r="O301" s="517"/>
      <c r="P301" s="517"/>
      <c r="Q301" s="517"/>
      <c r="R301" s="517"/>
    </row>
    <row r="302" spans="2:18" s="527" customFormat="1" ht="15.75">
      <c r="B302" s="837"/>
      <c r="C302" s="840"/>
      <c r="D302" s="858"/>
      <c r="E302" s="855"/>
      <c r="F302" s="549">
        <v>3</v>
      </c>
      <c r="G302" s="550"/>
      <c r="H302" s="598" t="str">
        <f t="shared" si="5"/>
        <v>Belum Diisi</v>
      </c>
      <c r="I302" s="592" t="s">
        <v>26</v>
      </c>
      <c r="J302" s="593" t="str">
        <f>IF($D$300="Y/T","Isi Sasaran",IF($E$300=0,0,IF(I302="Y",1,IF(I302="T",0,"Isi Dulu"))))</f>
        <v>Isi Sasaran</v>
      </c>
      <c r="K302" s="592" t="s">
        <v>26</v>
      </c>
      <c r="L302" s="593" t="str">
        <f>IF($D$300="Y/T","Isi Sasaran",IF($E$300=0,0,IF(K302="Y",1,IF(K302="T",0,"Isi Dulu"))))</f>
        <v>Isi Sasaran</v>
      </c>
      <c r="M302" s="849"/>
      <c r="N302" s="852"/>
      <c r="O302" s="517"/>
      <c r="P302" s="517"/>
      <c r="Q302" s="517"/>
      <c r="R302" s="517"/>
    </row>
    <row r="303" spans="2:18" s="527" customFormat="1" ht="15.75">
      <c r="B303" s="837"/>
      <c r="C303" s="840"/>
      <c r="D303" s="858"/>
      <c r="E303" s="855"/>
      <c r="F303" s="549">
        <v>4</v>
      </c>
      <c r="G303" s="550"/>
      <c r="H303" s="598" t="str">
        <f t="shared" si="5"/>
        <v>Belum Diisi</v>
      </c>
      <c r="I303" s="592" t="s">
        <v>26</v>
      </c>
      <c r="J303" s="593" t="str">
        <f>IF($D$300="Y/T","Isi Sasaran",IF($E$300=0,0,IF(I303="Y",1,IF(I303="T",0,"Isi Dulu"))))</f>
        <v>Isi Sasaran</v>
      </c>
      <c r="K303" s="592" t="s">
        <v>26</v>
      </c>
      <c r="L303" s="593" t="str">
        <f>IF($D$300="Y/T","Isi Sasaran",IF($E$300=0,0,IF(K303="Y",1,IF(K303="T",0,"Isi Dulu"))))</f>
        <v>Isi Sasaran</v>
      </c>
      <c r="M303" s="849"/>
      <c r="N303" s="852"/>
      <c r="O303" s="517"/>
      <c r="P303" s="517"/>
      <c r="Q303" s="517"/>
      <c r="R303" s="517"/>
    </row>
    <row r="304" spans="2:18" s="527" customFormat="1" ht="15.75">
      <c r="B304" s="838"/>
      <c r="C304" s="841"/>
      <c r="D304" s="859"/>
      <c r="E304" s="856"/>
      <c r="F304" s="569">
        <v>5</v>
      </c>
      <c r="G304" s="570"/>
      <c r="H304" s="599" t="str">
        <f t="shared" si="5"/>
        <v>Belum Diisi</v>
      </c>
      <c r="I304" s="595" t="s">
        <v>26</v>
      </c>
      <c r="J304" s="596" t="str">
        <f>IF($D$300="Y/T","Isi Sasaran",IF($E$300=0,0,IF(I304="Y",1,IF(I304="T",0,"Isi Dulu"))))</f>
        <v>Isi Sasaran</v>
      </c>
      <c r="K304" s="595" t="s">
        <v>26</v>
      </c>
      <c r="L304" s="596" t="str">
        <f>IF($D$300="Y/T","Isi Sasaran",IF($E$300=0,0,IF(K304="Y",1,IF(K304="T",0,"Isi Dulu"))))</f>
        <v>Isi Sasaran</v>
      </c>
      <c r="M304" s="850"/>
      <c r="N304" s="853"/>
      <c r="O304" s="517"/>
      <c r="P304" s="517"/>
      <c r="Q304" s="517"/>
      <c r="R304" s="517"/>
    </row>
    <row r="305" spans="2:18" s="527" customFormat="1" ht="15.75">
      <c r="B305" s="836">
        <v>20</v>
      </c>
      <c r="C305" s="839"/>
      <c r="D305" s="857" t="s">
        <v>26</v>
      </c>
      <c r="E305" s="854" t="str">
        <f>IF(D305="Y",1,IF(D305="T",0,IF(D305="Y/T","Belum diisi","Error")))</f>
        <v>Belum diisi</v>
      </c>
      <c r="F305" s="528">
        <v>1</v>
      </c>
      <c r="G305" s="529"/>
      <c r="H305" s="600" t="str">
        <f t="shared" si="5"/>
        <v>Belum Diisi</v>
      </c>
      <c r="I305" s="590" t="s">
        <v>26</v>
      </c>
      <c r="J305" s="591" t="str">
        <f>IF($D$305="Y/T","Isi Sasaran",IF($E$305=0,0,IF(I305="Y",1,IF(I305="T",0,"Isi Dulu"))))</f>
        <v>Isi Sasaran</v>
      </c>
      <c r="K305" s="590" t="s">
        <v>26</v>
      </c>
      <c r="L305" s="591" t="str">
        <f>IF($D$305="Y/T","Isi Sasaran",IF($E$305=0,0,IF(K305="Y",1,IF(K305="T",0,"Isi Dulu"))))</f>
        <v>Isi Sasaran</v>
      </c>
      <c r="M305" s="848" t="s">
        <v>26</v>
      </c>
      <c r="N305" s="851" t="str">
        <f>IF(M305="Y",1,IF(M305="T",0,IF(M305="Y/T","Belum diisi","Error")))</f>
        <v>Belum diisi</v>
      </c>
      <c r="O305" s="517"/>
      <c r="P305" s="517"/>
      <c r="Q305" s="517"/>
      <c r="R305" s="517"/>
    </row>
    <row r="306" spans="2:18" s="527" customFormat="1" ht="15.75">
      <c r="B306" s="837"/>
      <c r="C306" s="840"/>
      <c r="D306" s="858"/>
      <c r="E306" s="855"/>
      <c r="F306" s="549">
        <v>2</v>
      </c>
      <c r="G306" s="550"/>
      <c r="H306" s="598" t="str">
        <f t="shared" si="5"/>
        <v>Belum Diisi</v>
      </c>
      <c r="I306" s="592" t="s">
        <v>26</v>
      </c>
      <c r="J306" s="593" t="str">
        <f>IF($D$305="Y/T","Isi Sasaran",IF($E$305=0,0,IF(I306="Y",1,IF(I306="T",0,"Isi Dulu"))))</f>
        <v>Isi Sasaran</v>
      </c>
      <c r="K306" s="592" t="s">
        <v>26</v>
      </c>
      <c r="L306" s="593" t="str">
        <f>IF($D$305="Y/T","Isi Sasaran",IF($E$305=0,0,IF(K306="Y",1,IF(K306="T",0,"Isi Dulu"))))</f>
        <v>Isi Sasaran</v>
      </c>
      <c r="M306" s="849"/>
      <c r="N306" s="852"/>
      <c r="O306" s="517"/>
      <c r="P306" s="517"/>
      <c r="Q306" s="517"/>
      <c r="R306" s="517"/>
    </row>
    <row r="307" spans="2:18" s="527" customFormat="1" ht="15.75">
      <c r="B307" s="837"/>
      <c r="C307" s="840"/>
      <c r="D307" s="858"/>
      <c r="E307" s="855"/>
      <c r="F307" s="549">
        <v>3</v>
      </c>
      <c r="G307" s="550"/>
      <c r="H307" s="598" t="str">
        <f t="shared" si="5"/>
        <v>Belum Diisi</v>
      </c>
      <c r="I307" s="592" t="s">
        <v>26</v>
      </c>
      <c r="J307" s="593" t="str">
        <f>IF($D$305="Y/T","Isi Sasaran",IF($E$305=0,0,IF(I307="Y",1,IF(I307="T",0,"Isi Dulu"))))</f>
        <v>Isi Sasaran</v>
      </c>
      <c r="K307" s="592" t="s">
        <v>26</v>
      </c>
      <c r="L307" s="593" t="str">
        <f>IF($D$305="Y/T","Isi Sasaran",IF($E$305=0,0,IF(K307="Y",1,IF(K307="T",0,"Isi Dulu"))))</f>
        <v>Isi Sasaran</v>
      </c>
      <c r="M307" s="849"/>
      <c r="N307" s="852"/>
      <c r="O307" s="517"/>
      <c r="P307" s="517"/>
      <c r="Q307" s="517"/>
      <c r="R307" s="517"/>
    </row>
    <row r="308" spans="2:18" s="527" customFormat="1" ht="15.75">
      <c r="B308" s="837"/>
      <c r="C308" s="840"/>
      <c r="D308" s="858"/>
      <c r="E308" s="855"/>
      <c r="F308" s="549">
        <v>4</v>
      </c>
      <c r="G308" s="550"/>
      <c r="H308" s="598" t="str">
        <f t="shared" si="5"/>
        <v>Belum Diisi</v>
      </c>
      <c r="I308" s="592" t="s">
        <v>26</v>
      </c>
      <c r="J308" s="593" t="str">
        <f>IF($D$305="Y/T","Isi Sasaran",IF($E$305=0,0,IF(I308="Y",1,IF(I308="T",0,"Isi Dulu"))))</f>
        <v>Isi Sasaran</v>
      </c>
      <c r="K308" s="592" t="s">
        <v>26</v>
      </c>
      <c r="L308" s="593" t="str">
        <f>IF($D$305="Y/T","Isi Sasaran",IF($E$305=0,0,IF(K308="Y",1,IF(K308="T",0,"Isi Dulu"))))</f>
        <v>Isi Sasaran</v>
      </c>
      <c r="M308" s="849"/>
      <c r="N308" s="852"/>
      <c r="O308" s="517"/>
      <c r="P308" s="517"/>
      <c r="Q308" s="517"/>
      <c r="R308" s="517"/>
    </row>
    <row r="309" spans="2:18" s="527" customFormat="1" ht="15.75">
      <c r="B309" s="838"/>
      <c r="C309" s="841"/>
      <c r="D309" s="859"/>
      <c r="E309" s="856"/>
      <c r="F309" s="569">
        <v>5</v>
      </c>
      <c r="G309" s="570"/>
      <c r="H309" s="599" t="str">
        <f t="shared" si="5"/>
        <v>Belum Diisi</v>
      </c>
      <c r="I309" s="595" t="s">
        <v>26</v>
      </c>
      <c r="J309" s="596" t="str">
        <f>IF($D$305="Y/T","Isi Sasaran",IF($E$305=0,0,IF(I309="Y",1,IF(I309="T",0,"Isi Dulu"))))</f>
        <v>Isi Sasaran</v>
      </c>
      <c r="K309" s="595" t="s">
        <v>26</v>
      </c>
      <c r="L309" s="596" t="str">
        <f>IF($D$305="Y/T","Isi Sasaran",IF($E$305=0,0,IF(K309="Y",1,IF(K309="T",0,"Isi Dulu"))))</f>
        <v>Isi Sasaran</v>
      </c>
      <c r="M309" s="850"/>
      <c r="N309" s="853"/>
      <c r="O309" s="517"/>
      <c r="P309" s="517"/>
      <c r="Q309" s="517"/>
      <c r="R309" s="517"/>
    </row>
    <row r="310" spans="2:18" ht="15.75">
      <c r="B310" s="580"/>
      <c r="C310" s="581"/>
      <c r="D310" s="582"/>
      <c r="E310" s="602" t="e">
        <f>AVERAGE(E210:E309)</f>
        <v>#DIV/0!</v>
      </c>
      <c r="F310" s="583"/>
      <c r="G310" s="583"/>
      <c r="H310" s="602" t="e">
        <f>(IF($D210="Y/T",0,AVERAGE(H210:H214))+IF($D215="Y/T",0,AVERAGE(H215:H219))+IF($D220="Y/T",0,AVERAGE(H220:H224))+IF($D225="Y/T",0,AVERAGE(H225:H229))+IF($D230="Y/T",0,AVERAGE(H230:H234))+IF($D235="Y/T",0,AVERAGE(H235:H239))+IF($D240="Y/T",0,AVERAGE(H240:H244))+IF($D245="Y/T",0,AVERAGE(H245:H249))+IF($D250="Y/T",0,AVERAGE(H250:H254))+IF($D255="Y/T",0,AVERAGE(H255:H259))+IF($D260="Y/T",0,AVERAGE(H260:H264))+IF($D265="Y/T",0,AVERAGE(H265:H269))+IF($D270="Y/T",0,AVERAGE(H270:H274))+IF($D275="Y/T",0,AVERAGE(H275:H279))+IF($D280="Y/T",0,AVERAGE(H280:H284))+IF($D285="Y/T",0,AVERAGE(H285:H289))+IF($D290="Y/T",0,AVERAGE(H290:H294))+IF($D295="Y/T",0,AVERAGE(H295:H299))+IF($D300="Y/T",0,AVERAGE(H300:H304))+IF($D305="Y/T",0,AVERAGE(H305:H309)))/(COUNTIF($D210:$D309,"Y")+COUNTIF($D210:$D309,"T"))</f>
        <v>#DIV/0!</v>
      </c>
      <c r="I310" s="582"/>
      <c r="J310" s="602" t="e">
        <f>(IF($D210="Y/T",0,AVERAGE(J210:J214))+IF($D215="Y/T",0,AVERAGE(J215:J219))+IF($D220="Y/T",0,AVERAGE(J220:J224))+IF($D225="Y/T",0,AVERAGE(J225:J229))+IF($D230="Y/T",0,AVERAGE(J230:J234))+IF($D235="Y/T",0,AVERAGE(J235:J239))+IF($D240="Y/T",0,AVERAGE(J240:J244))+IF($D245="Y/T",0,AVERAGE(J245:J249))+IF($D250="Y/T",0,AVERAGE(J250:J254))+IF($D255="Y/T",0,AVERAGE(J255:J259))+IF($D260="Y/T",0,AVERAGE(J260:J264))+IF($D265="Y/T",0,AVERAGE(J265:J269))+IF($D270="Y/T",0,AVERAGE(J270:J274))+IF($D275="Y/T",0,AVERAGE(J275:J279))+IF($D280="Y/T",0,AVERAGE(J280:J284))+IF($D285="Y/T",0,AVERAGE(J285:J289))+IF($D290="Y/T",0,AVERAGE(J290:J294))+IF($D295="Y/T",0,AVERAGE(J295:J299))+IF($D300="Y/T",0,AVERAGE(J300:J304))+IF($D305="Y/T",0,AVERAGE(J305:J309)))/(COUNTIF($D210:$D309,"Y")+COUNTIF($D210:$D309,"T"))</f>
        <v>#DIV/0!</v>
      </c>
      <c r="K310" s="582"/>
      <c r="L310" s="602" t="e">
        <f>(IF($D210="Y/T",0,AVERAGE(L210:L214))+IF($D215="Y/T",0,AVERAGE(L215:L219))+IF($D220="Y/T",0,AVERAGE(L220:L224))+IF($D225="Y/T",0,AVERAGE(L225:L229))+IF($D230="Y/T",0,AVERAGE(L230:L234))+IF($D235="Y/T",0,AVERAGE(L235:L239))+IF($D240="Y/T",0,AVERAGE(L240:L244))+IF($D245="Y/T",0,AVERAGE(L245:L249))+IF($D250="Y/T",0,AVERAGE(L250:L254))+IF($D255="Y/T",0,AVERAGE(L255:L259))+IF($D260="Y/T",0,AVERAGE(L260:L264))+IF($D265="Y/T",0,AVERAGE(L265:L269))+IF($D270="Y/T",0,AVERAGE(L270:L274))+IF($D275="Y/T",0,AVERAGE(L275:L279))+IF($D280="Y/T",0,AVERAGE(L280:L284))+IF($D285="Y/T",0,AVERAGE(L285:L289))+IF($D290="Y/T",0,AVERAGE(L290:L294))+IF($D295="Y/T",0,AVERAGE(L295:L299))+IF($D300="Y/T",0,AVERAGE(L300:L304))+IF($D305="Y/T",0,AVERAGE(L305:L309)))/(COUNTIF($D210:$D309,"Y")+COUNTIF($D210:$D309,"T"))</f>
        <v>#DIV/0!</v>
      </c>
      <c r="M310" s="606"/>
      <c r="N310" s="602" t="e">
        <f>AVERAGE(N210:N309)</f>
        <v>#DIV/0!</v>
      </c>
    </row>
    <row r="311" spans="2:18" ht="15.75">
      <c r="B311" s="865" t="s">
        <v>434</v>
      </c>
      <c r="C311" s="865"/>
      <c r="D311" s="865"/>
      <c r="E311" s="865"/>
      <c r="F311" s="865"/>
      <c r="G311" s="865"/>
      <c r="H311" s="865"/>
      <c r="I311" s="865"/>
      <c r="J311" s="865"/>
      <c r="K311" s="865"/>
      <c r="L311" s="865"/>
      <c r="M311" s="865"/>
      <c r="N311" s="866"/>
    </row>
    <row r="312" spans="2:18" ht="15.75">
      <c r="B312" s="836">
        <v>1</v>
      </c>
      <c r="C312" s="839"/>
      <c r="D312" s="857" t="s">
        <v>26</v>
      </c>
      <c r="E312" s="854" t="str">
        <f>IF(D312="Y",1,IF(D312="T",0,IF(D312="Y/T","Belum diisi","Error")))</f>
        <v>Belum diisi</v>
      </c>
      <c r="F312" s="528">
        <v>1</v>
      </c>
      <c r="G312" s="529"/>
      <c r="H312" s="589" t="str">
        <f t="shared" ref="H312:H375" si="6">IF(OR(J312="Isi Dulu",L312="Isi Dulu",J312="Isi Sasaran",L312="Isi Sasaran"),"Belum Diisi",IF(SUM(J312,L312)=2,1,IF(SUM(J312,L312)=1,0,IF(SUM(J312,L312)=0,0,"Error"))))</f>
        <v>Belum Diisi</v>
      </c>
      <c r="I312" s="590" t="s">
        <v>26</v>
      </c>
      <c r="J312" s="591" t="str">
        <f>IF($D$312="Y/T","Isi Sasaran",IF($E$312=0,0,IF(I312="Y",1,IF(I312="T",0,"Isi Dulu"))))</f>
        <v>Isi Sasaran</v>
      </c>
      <c r="K312" s="590" t="s">
        <v>26</v>
      </c>
      <c r="L312" s="591" t="str">
        <f>IF($D$312="Y/T","Isi Sasaran",IF($E$312=0,0,IF(K312="Y",1,IF(K312="T",0,"Isi Dulu"))))</f>
        <v>Isi Sasaran</v>
      </c>
      <c r="M312" s="848" t="s">
        <v>26</v>
      </c>
      <c r="N312" s="851" t="str">
        <f>IF(M312="Y",1,IF(M312="T",0,IF(M312="Y/T","Belum diisi","Error")))</f>
        <v>Belum diisi</v>
      </c>
    </row>
    <row r="313" spans="2:18" ht="15.75">
      <c r="B313" s="837"/>
      <c r="C313" s="840"/>
      <c r="D313" s="858"/>
      <c r="E313" s="855"/>
      <c r="F313" s="549">
        <v>2</v>
      </c>
      <c r="G313" s="550"/>
      <c r="H313" s="589" t="str">
        <f t="shared" si="6"/>
        <v>Belum Diisi</v>
      </c>
      <c r="I313" s="592" t="s">
        <v>26</v>
      </c>
      <c r="J313" s="593" t="str">
        <f>IF($D$312="Y/T","Isi Sasaran",IF($E$312=0,0,IF(I313="Y",1,IF(I313="T",0,"Isi Dulu"))))</f>
        <v>Isi Sasaran</v>
      </c>
      <c r="K313" s="592" t="s">
        <v>26</v>
      </c>
      <c r="L313" s="593" t="str">
        <f>IF($D$312="Y/T","Isi Sasaran",IF($E$312=0,0,IF(K313="Y",1,IF(K313="T",0,"Isi Dulu"))))</f>
        <v>Isi Sasaran</v>
      </c>
      <c r="M313" s="849"/>
      <c r="N313" s="852"/>
    </row>
    <row r="314" spans="2:18" ht="15.75">
      <c r="B314" s="837"/>
      <c r="C314" s="840"/>
      <c r="D314" s="858"/>
      <c r="E314" s="855"/>
      <c r="F314" s="549">
        <v>3</v>
      </c>
      <c r="G314" s="550"/>
      <c r="H314" s="589" t="str">
        <f t="shared" si="6"/>
        <v>Belum Diisi</v>
      </c>
      <c r="I314" s="592" t="s">
        <v>26</v>
      </c>
      <c r="J314" s="593" t="str">
        <f>IF($D$312="Y/T","Isi Sasaran",IF($E$312=0,0,IF(I314="Y",1,IF(I314="T",0,"Isi Dulu"))))</f>
        <v>Isi Sasaran</v>
      </c>
      <c r="K314" s="592" t="s">
        <v>26</v>
      </c>
      <c r="L314" s="593" t="str">
        <f>IF($D$312="Y/T","Isi Sasaran",IF($E$312=0,0,IF(K314="Y",1,IF(K314="T",0,"Isi Dulu"))))</f>
        <v>Isi Sasaran</v>
      </c>
      <c r="M314" s="849"/>
      <c r="N314" s="852"/>
    </row>
    <row r="315" spans="2:18" ht="15.75">
      <c r="B315" s="837"/>
      <c r="C315" s="840"/>
      <c r="D315" s="858"/>
      <c r="E315" s="855"/>
      <c r="F315" s="549">
        <v>4</v>
      </c>
      <c r="G315" s="550"/>
      <c r="H315" s="589" t="str">
        <f t="shared" si="6"/>
        <v>Belum Diisi</v>
      </c>
      <c r="I315" s="592" t="s">
        <v>26</v>
      </c>
      <c r="J315" s="593" t="str">
        <f>IF($D$312="Y/T","Isi Sasaran",IF($E$312=0,0,IF(I315="Y",1,IF(I315="T",0,"Isi Dulu"))))</f>
        <v>Isi Sasaran</v>
      </c>
      <c r="K315" s="592" t="s">
        <v>26</v>
      </c>
      <c r="L315" s="593" t="str">
        <f>IF($D$312="Y/T","Isi Sasaran",IF($E$312=0,0,IF(K315="Y",1,IF(K315="T",0,"Isi Dulu"))))</f>
        <v>Isi Sasaran</v>
      </c>
      <c r="M315" s="849"/>
      <c r="N315" s="852"/>
    </row>
    <row r="316" spans="2:18" ht="15.75">
      <c r="B316" s="838"/>
      <c r="C316" s="841"/>
      <c r="D316" s="859"/>
      <c r="E316" s="856"/>
      <c r="F316" s="569">
        <v>5</v>
      </c>
      <c r="G316" s="570"/>
      <c r="H316" s="594" t="str">
        <f t="shared" si="6"/>
        <v>Belum Diisi</v>
      </c>
      <c r="I316" s="595" t="s">
        <v>26</v>
      </c>
      <c r="J316" s="596" t="str">
        <f>IF($D$312="Y/T","Isi Sasaran",IF($E$312=0,0,IF(I316="Y",1,IF(I316="T",0,"Isi Dulu"))))</f>
        <v>Isi Sasaran</v>
      </c>
      <c r="K316" s="595" t="s">
        <v>26</v>
      </c>
      <c r="L316" s="596" t="str">
        <f>IF($D$312="Y/T","Isi Sasaran",IF($E$312=0,0,IF(K316="Y",1,IF(K316="T",0,"Isi Dulu"))))</f>
        <v>Isi Sasaran</v>
      </c>
      <c r="M316" s="850"/>
      <c r="N316" s="853"/>
    </row>
    <row r="317" spans="2:18" ht="15.75">
      <c r="B317" s="836">
        <v>2</v>
      </c>
      <c r="C317" s="839"/>
      <c r="D317" s="857" t="s">
        <v>26</v>
      </c>
      <c r="E317" s="854" t="str">
        <f>IF(D317="Y",1,IF(D317="T",0,IF(D317="Y/T","Belum diisi","Error")))</f>
        <v>Belum diisi</v>
      </c>
      <c r="F317" s="528">
        <v>1</v>
      </c>
      <c r="G317" s="529"/>
      <c r="H317" s="597" t="str">
        <f t="shared" si="6"/>
        <v>Belum Diisi</v>
      </c>
      <c r="I317" s="590" t="s">
        <v>26</v>
      </c>
      <c r="J317" s="591" t="str">
        <f>IF($D$317="Y/T","Isi Sasaran",IF($E$317=0,0,IF(I317="Y",1,IF(I317="T",0,"Isi Dulu"))))</f>
        <v>Isi Sasaran</v>
      </c>
      <c r="K317" s="590" t="s">
        <v>26</v>
      </c>
      <c r="L317" s="591" t="str">
        <f>IF($D$317="Y/T","Isi Sasaran",IF($E$317=0,0,IF(K317="Y",1,IF(K317="T",0,"Isi Dulu"))))</f>
        <v>Isi Sasaran</v>
      </c>
      <c r="M317" s="848" t="s">
        <v>26</v>
      </c>
      <c r="N317" s="851" t="str">
        <f>IF(M317="Y",1,IF(M317="T",0,IF(M317="Y/T","Belum diisi","Error")))</f>
        <v>Belum diisi</v>
      </c>
    </row>
    <row r="318" spans="2:18" ht="15.75">
      <c r="B318" s="837"/>
      <c r="C318" s="840"/>
      <c r="D318" s="858"/>
      <c r="E318" s="855"/>
      <c r="F318" s="549">
        <v>2</v>
      </c>
      <c r="G318" s="550"/>
      <c r="H318" s="598" t="str">
        <f t="shared" si="6"/>
        <v>Belum Diisi</v>
      </c>
      <c r="I318" s="592" t="s">
        <v>26</v>
      </c>
      <c r="J318" s="593" t="str">
        <f>IF($D$317="Y/T","Isi Sasaran",IF($E$317=0,0,IF(I318="Y",1,IF(I318="T",0,"Isi Dulu"))))</f>
        <v>Isi Sasaran</v>
      </c>
      <c r="K318" s="592" t="s">
        <v>26</v>
      </c>
      <c r="L318" s="593" t="str">
        <f>IF($D$317="Y/T","Isi Sasaran",IF($E$317=0,0,IF(K318="Y",1,IF(K318="T",0,"Isi Dulu"))))</f>
        <v>Isi Sasaran</v>
      </c>
      <c r="M318" s="849"/>
      <c r="N318" s="852"/>
    </row>
    <row r="319" spans="2:18" ht="15.75">
      <c r="B319" s="837"/>
      <c r="C319" s="840"/>
      <c r="D319" s="858"/>
      <c r="E319" s="855"/>
      <c r="F319" s="549">
        <v>3</v>
      </c>
      <c r="G319" s="550"/>
      <c r="H319" s="598" t="str">
        <f t="shared" si="6"/>
        <v>Belum Diisi</v>
      </c>
      <c r="I319" s="592" t="s">
        <v>26</v>
      </c>
      <c r="J319" s="593" t="str">
        <f>IF($D$317="Y/T","Isi Sasaran",IF($E$317=0,0,IF(I319="Y",1,IF(I319="T",0,"Isi Dulu"))))</f>
        <v>Isi Sasaran</v>
      </c>
      <c r="K319" s="592" t="s">
        <v>26</v>
      </c>
      <c r="L319" s="593" t="str">
        <f>IF($D$317="Y/T","Isi Sasaran",IF($E$317=0,0,IF(K319="Y",1,IF(K319="T",0,"Isi Dulu"))))</f>
        <v>Isi Sasaran</v>
      </c>
      <c r="M319" s="849"/>
      <c r="N319" s="852"/>
    </row>
    <row r="320" spans="2:18" ht="15.75">
      <c r="B320" s="837"/>
      <c r="C320" s="840"/>
      <c r="D320" s="858"/>
      <c r="E320" s="855"/>
      <c r="F320" s="549">
        <v>4</v>
      </c>
      <c r="G320" s="550"/>
      <c r="H320" s="598" t="str">
        <f t="shared" si="6"/>
        <v>Belum Diisi</v>
      </c>
      <c r="I320" s="592" t="s">
        <v>26</v>
      </c>
      <c r="J320" s="593" t="str">
        <f>IF($D$317="Y/T","Isi Sasaran",IF($E$317=0,0,IF(I320="Y",1,IF(I320="T",0,"Isi Dulu"))))</f>
        <v>Isi Sasaran</v>
      </c>
      <c r="K320" s="592" t="s">
        <v>26</v>
      </c>
      <c r="L320" s="593" t="str">
        <f>IF($D$317="Y/T","Isi Sasaran",IF($E$317=0,0,IF(K320="Y",1,IF(K320="T",0,"Isi Dulu"))))</f>
        <v>Isi Sasaran</v>
      </c>
      <c r="M320" s="849"/>
      <c r="N320" s="852"/>
    </row>
    <row r="321" spans="2:14" ht="15.75">
      <c r="B321" s="838"/>
      <c r="C321" s="841"/>
      <c r="D321" s="859"/>
      <c r="E321" s="856"/>
      <c r="F321" s="569">
        <v>5</v>
      </c>
      <c r="G321" s="570"/>
      <c r="H321" s="599" t="str">
        <f t="shared" si="6"/>
        <v>Belum Diisi</v>
      </c>
      <c r="I321" s="595" t="s">
        <v>26</v>
      </c>
      <c r="J321" s="596" t="str">
        <f>IF($D$317="Y/T","Isi Sasaran",IF($E$317=0,0,IF(I321="Y",1,IF(I321="T",0,"Isi Dulu"))))</f>
        <v>Isi Sasaran</v>
      </c>
      <c r="K321" s="595" t="s">
        <v>26</v>
      </c>
      <c r="L321" s="596" t="str">
        <f>IF($D$317="Y/T","Isi Sasaran",IF($E$317=0,0,IF(K321="Y",1,IF(K321="T",0,"Isi Dulu"))))</f>
        <v>Isi Sasaran</v>
      </c>
      <c r="M321" s="850"/>
      <c r="N321" s="853"/>
    </row>
    <row r="322" spans="2:14" ht="15.75">
      <c r="B322" s="836">
        <v>3</v>
      </c>
      <c r="C322" s="839"/>
      <c r="D322" s="857" t="s">
        <v>26</v>
      </c>
      <c r="E322" s="854" t="str">
        <f>IF(D322="Y",1,IF(D322="T",0,IF(D322="Y/T","Belum diisi","Error")))</f>
        <v>Belum diisi</v>
      </c>
      <c r="F322" s="528">
        <v>1</v>
      </c>
      <c r="G322" s="529"/>
      <c r="H322" s="600" t="str">
        <f t="shared" si="6"/>
        <v>Belum Diisi</v>
      </c>
      <c r="I322" s="590" t="s">
        <v>26</v>
      </c>
      <c r="J322" s="591" t="str">
        <f>IF($D$322="Y/T","Isi Sasaran",IF($E$322=0,0,IF(I322="Y",1,IF(I322="T",0,"Isi Dulu"))))</f>
        <v>Isi Sasaran</v>
      </c>
      <c r="K322" s="590" t="s">
        <v>26</v>
      </c>
      <c r="L322" s="591" t="str">
        <f>IF($D$322="Y/T","Isi Sasaran",IF($E$322=0,0,IF(K322="Y",1,IF(K322="T",0,"Isi Dulu"))))</f>
        <v>Isi Sasaran</v>
      </c>
      <c r="M322" s="848" t="s">
        <v>26</v>
      </c>
      <c r="N322" s="851" t="str">
        <f>IF(M322="Y",1,IF(M322="T",0,IF(M322="Y/T","Belum diisi","Error")))</f>
        <v>Belum diisi</v>
      </c>
    </row>
    <row r="323" spans="2:14" ht="15.75">
      <c r="B323" s="837"/>
      <c r="C323" s="840"/>
      <c r="D323" s="858"/>
      <c r="E323" s="855"/>
      <c r="F323" s="549">
        <v>2</v>
      </c>
      <c r="G323" s="550"/>
      <c r="H323" s="598" t="str">
        <f t="shared" si="6"/>
        <v>Belum Diisi</v>
      </c>
      <c r="I323" s="592" t="s">
        <v>26</v>
      </c>
      <c r="J323" s="593" t="str">
        <f>IF($D$322="Y/T","Isi Sasaran",IF($E$322=0,0,IF(I323="Y",1,IF(I323="T",0,"Isi Dulu"))))</f>
        <v>Isi Sasaran</v>
      </c>
      <c r="K323" s="592" t="s">
        <v>26</v>
      </c>
      <c r="L323" s="593" t="str">
        <f>IF($D$322="Y/T","Isi Sasaran",IF($E$322=0,0,IF(K323="Y",1,IF(K323="T",0,"Isi Dulu"))))</f>
        <v>Isi Sasaran</v>
      </c>
      <c r="M323" s="849"/>
      <c r="N323" s="852"/>
    </row>
    <row r="324" spans="2:14" ht="15.75">
      <c r="B324" s="837"/>
      <c r="C324" s="840"/>
      <c r="D324" s="858"/>
      <c r="E324" s="855"/>
      <c r="F324" s="549">
        <v>3</v>
      </c>
      <c r="G324" s="550"/>
      <c r="H324" s="598" t="str">
        <f t="shared" si="6"/>
        <v>Belum Diisi</v>
      </c>
      <c r="I324" s="592" t="s">
        <v>26</v>
      </c>
      <c r="J324" s="593" t="str">
        <f>IF($D$322="Y/T","Isi Sasaran",IF($E$322=0,0,IF(I324="Y",1,IF(I324="T",0,"Isi Dulu"))))</f>
        <v>Isi Sasaran</v>
      </c>
      <c r="K324" s="592" t="s">
        <v>26</v>
      </c>
      <c r="L324" s="593" t="str">
        <f>IF($D$322="Y/T","Isi Sasaran",IF($E$322=0,0,IF(K324="Y",1,IF(K324="T",0,"Isi Dulu"))))</f>
        <v>Isi Sasaran</v>
      </c>
      <c r="M324" s="849"/>
      <c r="N324" s="852"/>
    </row>
    <row r="325" spans="2:14" ht="15.75">
      <c r="B325" s="837"/>
      <c r="C325" s="840"/>
      <c r="D325" s="858"/>
      <c r="E325" s="855"/>
      <c r="F325" s="549">
        <v>4</v>
      </c>
      <c r="G325" s="550"/>
      <c r="H325" s="598" t="str">
        <f t="shared" si="6"/>
        <v>Belum Diisi</v>
      </c>
      <c r="I325" s="592" t="s">
        <v>26</v>
      </c>
      <c r="J325" s="593" t="str">
        <f>IF($D$322="Y/T","Isi Sasaran",IF($E$322=0,0,IF(I325="Y",1,IF(I325="T",0,"Isi Dulu"))))</f>
        <v>Isi Sasaran</v>
      </c>
      <c r="K325" s="592" t="s">
        <v>26</v>
      </c>
      <c r="L325" s="593" t="str">
        <f>IF($D$322="Y/T","Isi Sasaran",IF($E$322=0,0,IF(K325="Y",1,IF(K325="T",0,"Isi Dulu"))))</f>
        <v>Isi Sasaran</v>
      </c>
      <c r="M325" s="849"/>
      <c r="N325" s="852"/>
    </row>
    <row r="326" spans="2:14" ht="15.75">
      <c r="B326" s="838"/>
      <c r="C326" s="841"/>
      <c r="D326" s="859"/>
      <c r="E326" s="856"/>
      <c r="F326" s="569">
        <v>5</v>
      </c>
      <c r="G326" s="570"/>
      <c r="H326" s="599" t="str">
        <f t="shared" si="6"/>
        <v>Belum Diisi</v>
      </c>
      <c r="I326" s="595" t="s">
        <v>26</v>
      </c>
      <c r="J326" s="596" t="str">
        <f>IF($D$322="Y/T","Isi Sasaran",IF($E$322=0,0,IF(I326="Y",1,IF(I326="T",0,"Isi Dulu"))))</f>
        <v>Isi Sasaran</v>
      </c>
      <c r="K326" s="595" t="s">
        <v>26</v>
      </c>
      <c r="L326" s="596" t="str">
        <f>IF($D$322="Y/T","Isi Sasaran",IF($E$322=0,0,IF(K326="Y",1,IF(K326="T",0,"Isi Dulu"))))</f>
        <v>Isi Sasaran</v>
      </c>
      <c r="M326" s="850"/>
      <c r="N326" s="853"/>
    </row>
    <row r="327" spans="2:14" ht="15.75">
      <c r="B327" s="836">
        <v>4</v>
      </c>
      <c r="C327" s="839"/>
      <c r="D327" s="857" t="s">
        <v>26</v>
      </c>
      <c r="E327" s="854" t="str">
        <f>IF(D327="Y",1,IF(D327="T",0,IF(D327="Y/T","Belum diisi","Error")))</f>
        <v>Belum diisi</v>
      </c>
      <c r="F327" s="528">
        <v>1</v>
      </c>
      <c r="G327" s="529"/>
      <c r="H327" s="600" t="str">
        <f t="shared" si="6"/>
        <v>Belum Diisi</v>
      </c>
      <c r="I327" s="590" t="s">
        <v>26</v>
      </c>
      <c r="J327" s="591" t="str">
        <f>IF($D$327="Y/T","Isi Sasaran",IF($E$327=0,0,IF(I327="Y",1,IF(I327="T",0,"Isi Dulu"))))</f>
        <v>Isi Sasaran</v>
      </c>
      <c r="K327" s="590" t="s">
        <v>26</v>
      </c>
      <c r="L327" s="591" t="str">
        <f>IF($D$327="Y/T","Isi Sasaran",IF($E$327=0,0,IF(K327="Y",1,IF(K327="T",0,"Isi Dulu"))))</f>
        <v>Isi Sasaran</v>
      </c>
      <c r="M327" s="848" t="s">
        <v>26</v>
      </c>
      <c r="N327" s="851" t="str">
        <f>IF(M327="Y",1,IF(M327="T",0,IF(M327="Y/T","Belum diisi","Error")))</f>
        <v>Belum diisi</v>
      </c>
    </row>
    <row r="328" spans="2:14" ht="15.75">
      <c r="B328" s="837"/>
      <c r="C328" s="840"/>
      <c r="D328" s="858"/>
      <c r="E328" s="855"/>
      <c r="F328" s="549">
        <v>2</v>
      </c>
      <c r="G328" s="550"/>
      <c r="H328" s="598" t="str">
        <f t="shared" si="6"/>
        <v>Belum Diisi</v>
      </c>
      <c r="I328" s="592" t="s">
        <v>26</v>
      </c>
      <c r="J328" s="593" t="str">
        <f>IF($D$327="Y/T","Isi Sasaran",IF($E$327=0,0,IF(I328="Y",1,IF(I328="T",0,"Isi Dulu"))))</f>
        <v>Isi Sasaran</v>
      </c>
      <c r="K328" s="592" t="s">
        <v>26</v>
      </c>
      <c r="L328" s="593" t="str">
        <f>IF($D$327="Y/T","Isi Sasaran",IF($E$327=0,0,IF(K328="Y",1,IF(K328="T",0,"Isi Dulu"))))</f>
        <v>Isi Sasaran</v>
      </c>
      <c r="M328" s="849"/>
      <c r="N328" s="852"/>
    </row>
    <row r="329" spans="2:14" ht="15.75">
      <c r="B329" s="837"/>
      <c r="C329" s="840"/>
      <c r="D329" s="858"/>
      <c r="E329" s="855"/>
      <c r="F329" s="549">
        <v>3</v>
      </c>
      <c r="G329" s="550"/>
      <c r="H329" s="598" t="str">
        <f t="shared" si="6"/>
        <v>Belum Diisi</v>
      </c>
      <c r="I329" s="592" t="s">
        <v>26</v>
      </c>
      <c r="J329" s="593" t="str">
        <f>IF($D$327="Y/T","Isi Sasaran",IF($E$327=0,0,IF(I329="Y",1,IF(I329="T",0,"Isi Dulu"))))</f>
        <v>Isi Sasaran</v>
      </c>
      <c r="K329" s="592" t="s">
        <v>26</v>
      </c>
      <c r="L329" s="593" t="str">
        <f>IF($D$327="Y/T","Isi Sasaran",IF($E$327=0,0,IF(K329="Y",1,IF(K329="T",0,"Isi Dulu"))))</f>
        <v>Isi Sasaran</v>
      </c>
      <c r="M329" s="849"/>
      <c r="N329" s="852"/>
    </row>
    <row r="330" spans="2:14" ht="15.75">
      <c r="B330" s="837"/>
      <c r="C330" s="840"/>
      <c r="D330" s="858"/>
      <c r="E330" s="855"/>
      <c r="F330" s="549">
        <v>4</v>
      </c>
      <c r="G330" s="550"/>
      <c r="H330" s="598" t="str">
        <f t="shared" si="6"/>
        <v>Belum Diisi</v>
      </c>
      <c r="I330" s="592" t="s">
        <v>26</v>
      </c>
      <c r="J330" s="593" t="str">
        <f>IF($D$327="Y/T","Isi Sasaran",IF($E$327=0,0,IF(I330="Y",1,IF(I330="T",0,"Isi Dulu"))))</f>
        <v>Isi Sasaran</v>
      </c>
      <c r="K330" s="592" t="s">
        <v>26</v>
      </c>
      <c r="L330" s="593" t="str">
        <f>IF($D$327="Y/T","Isi Sasaran",IF($E$327=0,0,IF(K330="Y",1,IF(K330="T",0,"Isi Dulu"))))</f>
        <v>Isi Sasaran</v>
      </c>
      <c r="M330" s="849"/>
      <c r="N330" s="852"/>
    </row>
    <row r="331" spans="2:14" ht="15.75">
      <c r="B331" s="838"/>
      <c r="C331" s="841"/>
      <c r="D331" s="859"/>
      <c r="E331" s="856"/>
      <c r="F331" s="569">
        <v>5</v>
      </c>
      <c r="G331" s="570"/>
      <c r="H331" s="599" t="str">
        <f t="shared" si="6"/>
        <v>Belum Diisi</v>
      </c>
      <c r="I331" s="595" t="s">
        <v>26</v>
      </c>
      <c r="J331" s="596" t="str">
        <f>IF($D$327="Y/T","Isi Sasaran",IF($E$327=0,0,IF(I331="Y",1,IF(I331="T",0,"Isi Dulu"))))</f>
        <v>Isi Sasaran</v>
      </c>
      <c r="K331" s="595" t="s">
        <v>26</v>
      </c>
      <c r="L331" s="596" t="str">
        <f>IF($D$327="Y/T","Isi Sasaran",IF($E$327=0,0,IF(K331="Y",1,IF(K331="T",0,"Isi Dulu"))))</f>
        <v>Isi Sasaran</v>
      </c>
      <c r="M331" s="850"/>
      <c r="N331" s="853"/>
    </row>
    <row r="332" spans="2:14" ht="15.75">
      <c r="B332" s="836">
        <v>5</v>
      </c>
      <c r="C332" s="839"/>
      <c r="D332" s="857" t="s">
        <v>26</v>
      </c>
      <c r="E332" s="854" t="str">
        <f>IF(D332="Y",1,IF(D332="T",0,IF(D332="Y/T","Belum diisi","Error")))</f>
        <v>Belum diisi</v>
      </c>
      <c r="F332" s="528">
        <v>1</v>
      </c>
      <c r="G332" s="529"/>
      <c r="H332" s="600" t="str">
        <f t="shared" si="6"/>
        <v>Belum Diisi</v>
      </c>
      <c r="I332" s="590" t="s">
        <v>26</v>
      </c>
      <c r="J332" s="591" t="str">
        <f>IF($D$332="Y/T","Isi Sasaran",IF($E$332=0,0,IF(I332="Y",1,IF(I332="T",0,"Isi Dulu"))))</f>
        <v>Isi Sasaran</v>
      </c>
      <c r="K332" s="590" t="s">
        <v>26</v>
      </c>
      <c r="L332" s="591" t="str">
        <f>IF($D$332="Y/T","Isi Sasaran",IF($E$332=0,0,IF(K332="Y",1,IF(K332="T",0,"Isi Dulu"))))</f>
        <v>Isi Sasaran</v>
      </c>
      <c r="M332" s="848" t="s">
        <v>26</v>
      </c>
      <c r="N332" s="851" t="str">
        <f>IF(M332="Y",1,IF(M332="T",0,IF(M332="Y/T","Belum diisi","Error")))</f>
        <v>Belum diisi</v>
      </c>
    </row>
    <row r="333" spans="2:14" ht="15.75">
      <c r="B333" s="837"/>
      <c r="C333" s="840"/>
      <c r="D333" s="858"/>
      <c r="E333" s="855"/>
      <c r="F333" s="549">
        <v>2</v>
      </c>
      <c r="G333" s="550"/>
      <c r="H333" s="598" t="str">
        <f t="shared" si="6"/>
        <v>Belum Diisi</v>
      </c>
      <c r="I333" s="592" t="s">
        <v>26</v>
      </c>
      <c r="J333" s="593" t="str">
        <f>IF($D$332="Y/T","Isi Sasaran",IF($E$332=0,0,IF(I333="Y",1,IF(I333="T",0,"Isi Dulu"))))</f>
        <v>Isi Sasaran</v>
      </c>
      <c r="K333" s="592" t="s">
        <v>26</v>
      </c>
      <c r="L333" s="593" t="str">
        <f>IF($D$332="Y/T","Isi Sasaran",IF($E$332=0,0,IF(K333="Y",1,IF(K333="T",0,"Isi Dulu"))))</f>
        <v>Isi Sasaran</v>
      </c>
      <c r="M333" s="849"/>
      <c r="N333" s="852"/>
    </row>
    <row r="334" spans="2:14" ht="15.75">
      <c r="B334" s="837"/>
      <c r="C334" s="840"/>
      <c r="D334" s="858"/>
      <c r="E334" s="855"/>
      <c r="F334" s="549">
        <v>3</v>
      </c>
      <c r="G334" s="550"/>
      <c r="H334" s="598" t="str">
        <f t="shared" si="6"/>
        <v>Belum Diisi</v>
      </c>
      <c r="I334" s="592" t="s">
        <v>26</v>
      </c>
      <c r="J334" s="593" t="str">
        <f>IF($D$332="Y/T","Isi Sasaran",IF($E$332=0,0,IF(I334="Y",1,IF(I334="T",0,"Isi Dulu"))))</f>
        <v>Isi Sasaran</v>
      </c>
      <c r="K334" s="592" t="s">
        <v>26</v>
      </c>
      <c r="L334" s="593" t="str">
        <f>IF($D$332="Y/T","Isi Sasaran",IF($E$332=0,0,IF(K334="Y",1,IF(K334="T",0,"Isi Dulu"))))</f>
        <v>Isi Sasaran</v>
      </c>
      <c r="M334" s="849"/>
      <c r="N334" s="852"/>
    </row>
    <row r="335" spans="2:14" ht="15.75">
      <c r="B335" s="837"/>
      <c r="C335" s="840"/>
      <c r="D335" s="858"/>
      <c r="E335" s="855"/>
      <c r="F335" s="549">
        <v>4</v>
      </c>
      <c r="G335" s="550"/>
      <c r="H335" s="598" t="str">
        <f t="shared" si="6"/>
        <v>Belum Diisi</v>
      </c>
      <c r="I335" s="592" t="s">
        <v>26</v>
      </c>
      <c r="J335" s="593" t="str">
        <f>IF($D$332="Y/T","Isi Sasaran",IF($E$332=0,0,IF(I335="Y",1,IF(I335="T",0,"Isi Dulu"))))</f>
        <v>Isi Sasaran</v>
      </c>
      <c r="K335" s="592" t="s">
        <v>26</v>
      </c>
      <c r="L335" s="593" t="str">
        <f>IF($D$332="Y/T","Isi Sasaran",IF($E$332=0,0,IF(K335="Y",1,IF(K335="T",0,"Isi Dulu"))))</f>
        <v>Isi Sasaran</v>
      </c>
      <c r="M335" s="849"/>
      <c r="N335" s="852"/>
    </row>
    <row r="336" spans="2:14" ht="15.75">
      <c r="B336" s="838"/>
      <c r="C336" s="841"/>
      <c r="D336" s="859"/>
      <c r="E336" s="856"/>
      <c r="F336" s="569">
        <v>5</v>
      </c>
      <c r="G336" s="570"/>
      <c r="H336" s="599" t="str">
        <f t="shared" si="6"/>
        <v>Belum Diisi</v>
      </c>
      <c r="I336" s="595" t="s">
        <v>26</v>
      </c>
      <c r="J336" s="596" t="str">
        <f>IF($D$332="Y/T","Isi Sasaran",IF($E$332=0,0,IF(I336="Y",1,IF(I336="T",0,"Isi Dulu"))))</f>
        <v>Isi Sasaran</v>
      </c>
      <c r="K336" s="595" t="s">
        <v>26</v>
      </c>
      <c r="L336" s="596" t="str">
        <f>IF($D$332="Y/T","Isi Sasaran",IF($E$332=0,0,IF(K336="Y",1,IF(K336="T",0,"Isi Dulu"))))</f>
        <v>Isi Sasaran</v>
      </c>
      <c r="M336" s="850"/>
      <c r="N336" s="853"/>
    </row>
    <row r="337" spans="2:14" ht="15.75">
      <c r="B337" s="836">
        <v>6</v>
      </c>
      <c r="C337" s="839"/>
      <c r="D337" s="857" t="s">
        <v>26</v>
      </c>
      <c r="E337" s="854" t="str">
        <f>IF(D337="Y",1,IF(D337="T",0,IF(D337="Y/T","Belum diisi","Error")))</f>
        <v>Belum diisi</v>
      </c>
      <c r="F337" s="528">
        <v>1</v>
      </c>
      <c r="G337" s="529"/>
      <c r="H337" s="600" t="str">
        <f t="shared" si="6"/>
        <v>Belum Diisi</v>
      </c>
      <c r="I337" s="590" t="s">
        <v>26</v>
      </c>
      <c r="J337" s="591" t="str">
        <f>IF($D$337="Y/T","Isi Sasaran",IF($E$337=0,0,IF(I337="Y",1,IF(I337="T",0,"Isi Dulu"))))</f>
        <v>Isi Sasaran</v>
      </c>
      <c r="K337" s="590" t="s">
        <v>26</v>
      </c>
      <c r="L337" s="591" t="str">
        <f>IF($D$337="Y/T","Isi Sasaran",IF($E$337=0,0,IF(K337="Y",1,IF(K337="T",0,"Isi Dulu"))))</f>
        <v>Isi Sasaran</v>
      </c>
      <c r="M337" s="848" t="s">
        <v>26</v>
      </c>
      <c r="N337" s="851" t="str">
        <f>IF(M337="Y",1,IF(M337="T",0,IF(M337="Y/T","Belum diisi","Error")))</f>
        <v>Belum diisi</v>
      </c>
    </row>
    <row r="338" spans="2:14" ht="15.75">
      <c r="B338" s="837"/>
      <c r="C338" s="840"/>
      <c r="D338" s="858"/>
      <c r="E338" s="855"/>
      <c r="F338" s="549">
        <v>2</v>
      </c>
      <c r="G338" s="550"/>
      <c r="H338" s="598" t="str">
        <f t="shared" si="6"/>
        <v>Belum Diisi</v>
      </c>
      <c r="I338" s="592" t="s">
        <v>26</v>
      </c>
      <c r="J338" s="593" t="str">
        <f>IF($D$337="Y/T","Isi Sasaran",IF($E$337=0,0,IF(I338="Y",1,IF(I338="T",0,"Isi Dulu"))))</f>
        <v>Isi Sasaran</v>
      </c>
      <c r="K338" s="592" t="s">
        <v>26</v>
      </c>
      <c r="L338" s="593" t="str">
        <f>IF($D$337="Y/T","Isi Sasaran",IF($E$337=0,0,IF(K338="Y",1,IF(K338="T",0,"Isi Dulu"))))</f>
        <v>Isi Sasaran</v>
      </c>
      <c r="M338" s="849"/>
      <c r="N338" s="852"/>
    </row>
    <row r="339" spans="2:14" ht="15.75">
      <c r="B339" s="837"/>
      <c r="C339" s="840"/>
      <c r="D339" s="858"/>
      <c r="E339" s="855"/>
      <c r="F339" s="549">
        <v>3</v>
      </c>
      <c r="G339" s="550"/>
      <c r="H339" s="598" t="str">
        <f t="shared" si="6"/>
        <v>Belum Diisi</v>
      </c>
      <c r="I339" s="592" t="s">
        <v>26</v>
      </c>
      <c r="J339" s="593" t="str">
        <f>IF($D$337="Y/T","Isi Sasaran",IF($E$337=0,0,IF(I339="Y",1,IF(I339="T",0,"Isi Dulu"))))</f>
        <v>Isi Sasaran</v>
      </c>
      <c r="K339" s="592" t="s">
        <v>26</v>
      </c>
      <c r="L339" s="593" t="str">
        <f>IF($D$337="Y/T","Isi Sasaran",IF($E$337=0,0,IF(K339="Y",1,IF(K339="T",0,"Isi Dulu"))))</f>
        <v>Isi Sasaran</v>
      </c>
      <c r="M339" s="849"/>
      <c r="N339" s="852"/>
    </row>
    <row r="340" spans="2:14" ht="15.75">
      <c r="B340" s="837"/>
      <c r="C340" s="840"/>
      <c r="D340" s="858"/>
      <c r="E340" s="855"/>
      <c r="F340" s="549">
        <v>4</v>
      </c>
      <c r="G340" s="550"/>
      <c r="H340" s="598" t="str">
        <f t="shared" si="6"/>
        <v>Belum Diisi</v>
      </c>
      <c r="I340" s="592" t="s">
        <v>26</v>
      </c>
      <c r="J340" s="593" t="str">
        <f>IF($D$337="Y/T","Isi Sasaran",IF($E$337=0,0,IF(I340="Y",1,IF(I340="T",0,"Isi Dulu"))))</f>
        <v>Isi Sasaran</v>
      </c>
      <c r="K340" s="592" t="s">
        <v>26</v>
      </c>
      <c r="L340" s="593" t="str">
        <f>IF($D$337="Y/T","Isi Sasaran",IF($E$337=0,0,IF(K340="Y",1,IF(K340="T",0,"Isi Dulu"))))</f>
        <v>Isi Sasaran</v>
      </c>
      <c r="M340" s="849"/>
      <c r="N340" s="852"/>
    </row>
    <row r="341" spans="2:14" ht="15.75">
      <c r="B341" s="838"/>
      <c r="C341" s="841"/>
      <c r="D341" s="859"/>
      <c r="E341" s="856"/>
      <c r="F341" s="569">
        <v>5</v>
      </c>
      <c r="G341" s="570"/>
      <c r="H341" s="599" t="str">
        <f t="shared" si="6"/>
        <v>Belum Diisi</v>
      </c>
      <c r="I341" s="595" t="s">
        <v>26</v>
      </c>
      <c r="J341" s="596" t="str">
        <f>IF($D$337="Y/T","Isi Sasaran",IF($E$337=0,0,IF(I341="Y",1,IF(I341="T",0,"Isi Dulu"))))</f>
        <v>Isi Sasaran</v>
      </c>
      <c r="K341" s="595" t="s">
        <v>26</v>
      </c>
      <c r="L341" s="596" t="str">
        <f>IF($D$337="Y/T","Isi Sasaran",IF($E$337=0,0,IF(K341="Y",1,IF(K341="T",0,"Isi Dulu"))))</f>
        <v>Isi Sasaran</v>
      </c>
      <c r="M341" s="850"/>
      <c r="N341" s="853"/>
    </row>
    <row r="342" spans="2:14" ht="15.75">
      <c r="B342" s="836">
        <v>7</v>
      </c>
      <c r="C342" s="839"/>
      <c r="D342" s="857" t="s">
        <v>26</v>
      </c>
      <c r="E342" s="854" t="str">
        <f>IF(D342="Y",1,IF(D342="T",0,IF(D342="Y/T","Belum diisi","Error")))</f>
        <v>Belum diisi</v>
      </c>
      <c r="F342" s="528">
        <v>1</v>
      </c>
      <c r="G342" s="529"/>
      <c r="H342" s="600" t="str">
        <f t="shared" si="6"/>
        <v>Belum Diisi</v>
      </c>
      <c r="I342" s="590" t="s">
        <v>26</v>
      </c>
      <c r="J342" s="591" t="str">
        <f>IF($D$342="Y/T","Isi Sasaran",IF($E$342=0,0,IF(I342="Y",1,IF(I342="T",0,"Isi Dulu"))))</f>
        <v>Isi Sasaran</v>
      </c>
      <c r="K342" s="590" t="s">
        <v>26</v>
      </c>
      <c r="L342" s="591" t="str">
        <f>IF($D$342="Y/T","Isi Sasaran",IF($E$342=0,0,IF(K342="Y",1,IF(K342="T",0,"Isi Dulu"))))</f>
        <v>Isi Sasaran</v>
      </c>
      <c r="M342" s="848" t="s">
        <v>26</v>
      </c>
      <c r="N342" s="851" t="str">
        <f>IF(M342="Y",1,IF(M342="T",0,IF(M342="Y/T","Belum diisi","Error")))</f>
        <v>Belum diisi</v>
      </c>
    </row>
    <row r="343" spans="2:14" ht="15.75">
      <c r="B343" s="837"/>
      <c r="C343" s="840"/>
      <c r="D343" s="858"/>
      <c r="E343" s="855"/>
      <c r="F343" s="549">
        <v>2</v>
      </c>
      <c r="G343" s="550"/>
      <c r="H343" s="598" t="str">
        <f t="shared" si="6"/>
        <v>Belum Diisi</v>
      </c>
      <c r="I343" s="592" t="s">
        <v>26</v>
      </c>
      <c r="J343" s="593" t="str">
        <f>IF($D$342="Y/T","Isi Sasaran",IF($E$342=0,0,IF(I343="Y",1,IF(I343="T",0,"Isi Dulu"))))</f>
        <v>Isi Sasaran</v>
      </c>
      <c r="K343" s="592" t="s">
        <v>26</v>
      </c>
      <c r="L343" s="593" t="str">
        <f>IF($D$342="Y/T","Isi Sasaran",IF($E$342=0,0,IF(K343="Y",1,IF(K343="T",0,"Isi Dulu"))))</f>
        <v>Isi Sasaran</v>
      </c>
      <c r="M343" s="849"/>
      <c r="N343" s="852"/>
    </row>
    <row r="344" spans="2:14" ht="15.75">
      <c r="B344" s="837"/>
      <c r="C344" s="840"/>
      <c r="D344" s="858"/>
      <c r="E344" s="855"/>
      <c r="F344" s="549">
        <v>3</v>
      </c>
      <c r="G344" s="550"/>
      <c r="H344" s="598" t="str">
        <f t="shared" si="6"/>
        <v>Belum Diisi</v>
      </c>
      <c r="I344" s="592" t="s">
        <v>26</v>
      </c>
      <c r="J344" s="593" t="str">
        <f>IF($D$342="Y/T","Isi Sasaran",IF($E$342=0,0,IF(I344="Y",1,IF(I344="T",0,"Isi Dulu"))))</f>
        <v>Isi Sasaran</v>
      </c>
      <c r="K344" s="592" t="s">
        <v>26</v>
      </c>
      <c r="L344" s="593" t="str">
        <f>IF($D$342="Y/T","Isi Sasaran",IF($E$342=0,0,IF(K344="Y",1,IF(K344="T",0,"Isi Dulu"))))</f>
        <v>Isi Sasaran</v>
      </c>
      <c r="M344" s="849"/>
      <c r="N344" s="852"/>
    </row>
    <row r="345" spans="2:14" ht="15.75">
      <c r="B345" s="837"/>
      <c r="C345" s="840"/>
      <c r="D345" s="858"/>
      <c r="E345" s="855"/>
      <c r="F345" s="549">
        <v>4</v>
      </c>
      <c r="G345" s="550"/>
      <c r="H345" s="598" t="str">
        <f t="shared" si="6"/>
        <v>Belum Diisi</v>
      </c>
      <c r="I345" s="592" t="s">
        <v>26</v>
      </c>
      <c r="J345" s="593" t="str">
        <f>IF($D$342="Y/T","Isi Sasaran",IF($E$342=0,0,IF(I345="Y",1,IF(I345="T",0,"Isi Dulu"))))</f>
        <v>Isi Sasaran</v>
      </c>
      <c r="K345" s="592" t="s">
        <v>26</v>
      </c>
      <c r="L345" s="593" t="str">
        <f>IF($D$342="Y/T","Isi Sasaran",IF($E$342=0,0,IF(K345="Y",1,IF(K345="T",0,"Isi Dulu"))))</f>
        <v>Isi Sasaran</v>
      </c>
      <c r="M345" s="849"/>
      <c r="N345" s="852"/>
    </row>
    <row r="346" spans="2:14" ht="15.75">
      <c r="B346" s="838"/>
      <c r="C346" s="841"/>
      <c r="D346" s="859"/>
      <c r="E346" s="856"/>
      <c r="F346" s="569">
        <v>5</v>
      </c>
      <c r="G346" s="570"/>
      <c r="H346" s="599" t="str">
        <f t="shared" si="6"/>
        <v>Belum Diisi</v>
      </c>
      <c r="I346" s="595" t="s">
        <v>26</v>
      </c>
      <c r="J346" s="596" t="str">
        <f>IF($D$342="Y/T","Isi Sasaran",IF($E$342=0,0,IF(I346="Y",1,IF(I346="T",0,"Isi Dulu"))))</f>
        <v>Isi Sasaran</v>
      </c>
      <c r="K346" s="595" t="s">
        <v>26</v>
      </c>
      <c r="L346" s="596" t="str">
        <f>IF($D$342="Y/T","Isi Sasaran",IF($E$342=0,0,IF(K346="Y",1,IF(K346="T",0,"Isi Dulu"))))</f>
        <v>Isi Sasaran</v>
      </c>
      <c r="M346" s="850"/>
      <c r="N346" s="853"/>
    </row>
    <row r="347" spans="2:14" ht="15.75">
      <c r="B347" s="836">
        <v>8</v>
      </c>
      <c r="C347" s="839"/>
      <c r="D347" s="857" t="s">
        <v>26</v>
      </c>
      <c r="E347" s="854" t="str">
        <f>IF(D347="Y",1,IF(D347="T",0,IF(D347="Y/T","Belum diisi","Error")))</f>
        <v>Belum diisi</v>
      </c>
      <c r="F347" s="528">
        <v>1</v>
      </c>
      <c r="G347" s="529"/>
      <c r="H347" s="600" t="str">
        <f t="shared" si="6"/>
        <v>Belum Diisi</v>
      </c>
      <c r="I347" s="590" t="s">
        <v>26</v>
      </c>
      <c r="J347" s="591" t="str">
        <f>IF($D$347="Y/T","Isi Sasaran",IF($E$347=0,0,IF(I347="Y",1,IF(I347="T",0,"Isi Dulu"))))</f>
        <v>Isi Sasaran</v>
      </c>
      <c r="K347" s="590" t="s">
        <v>26</v>
      </c>
      <c r="L347" s="591" t="str">
        <f>IF($D$347="Y/T","Isi Sasaran",IF($E$347=0,0,IF(K347="Y",1,IF(K347="T",0,"Isi Dulu"))))</f>
        <v>Isi Sasaran</v>
      </c>
      <c r="M347" s="848" t="s">
        <v>26</v>
      </c>
      <c r="N347" s="851" t="str">
        <f>IF(M347="Y",1,IF(M347="T",0,IF(M347="Y/T","Belum diisi","Error")))</f>
        <v>Belum diisi</v>
      </c>
    </row>
    <row r="348" spans="2:14" ht="15.75">
      <c r="B348" s="837"/>
      <c r="C348" s="840"/>
      <c r="D348" s="858"/>
      <c r="E348" s="855"/>
      <c r="F348" s="549">
        <v>2</v>
      </c>
      <c r="G348" s="550"/>
      <c r="H348" s="598" t="str">
        <f t="shared" si="6"/>
        <v>Belum Diisi</v>
      </c>
      <c r="I348" s="592" t="s">
        <v>26</v>
      </c>
      <c r="J348" s="593" t="str">
        <f>IF($D$347="Y/T","Isi Sasaran",IF($E$347=0,0,IF(I348="Y",1,IF(I348="T",0,"Isi Dulu"))))</f>
        <v>Isi Sasaran</v>
      </c>
      <c r="K348" s="592" t="s">
        <v>26</v>
      </c>
      <c r="L348" s="593" t="str">
        <f>IF($D$347="Y/T","Isi Sasaran",IF($E$347=0,0,IF(K348="Y",1,IF(K348="T",0,"Isi Dulu"))))</f>
        <v>Isi Sasaran</v>
      </c>
      <c r="M348" s="849"/>
      <c r="N348" s="852"/>
    </row>
    <row r="349" spans="2:14" ht="15.75">
      <c r="B349" s="837"/>
      <c r="C349" s="840"/>
      <c r="D349" s="858"/>
      <c r="E349" s="855"/>
      <c r="F349" s="549">
        <v>3</v>
      </c>
      <c r="G349" s="550"/>
      <c r="H349" s="598" t="str">
        <f t="shared" si="6"/>
        <v>Belum Diisi</v>
      </c>
      <c r="I349" s="592" t="s">
        <v>26</v>
      </c>
      <c r="J349" s="593" t="str">
        <f>IF($D$347="Y/T","Isi Sasaran",IF($E$347=0,0,IF(I349="Y",1,IF(I349="T",0,"Isi Dulu"))))</f>
        <v>Isi Sasaran</v>
      </c>
      <c r="K349" s="592" t="s">
        <v>26</v>
      </c>
      <c r="L349" s="593" t="str">
        <f>IF($D$347="Y/T","Isi Sasaran",IF($E$347=0,0,IF(K349="Y",1,IF(K349="T",0,"Isi Dulu"))))</f>
        <v>Isi Sasaran</v>
      </c>
      <c r="M349" s="849"/>
      <c r="N349" s="852"/>
    </row>
    <row r="350" spans="2:14" ht="15.75">
      <c r="B350" s="837"/>
      <c r="C350" s="840"/>
      <c r="D350" s="858"/>
      <c r="E350" s="855"/>
      <c r="F350" s="549">
        <v>4</v>
      </c>
      <c r="G350" s="550"/>
      <c r="H350" s="598" t="str">
        <f t="shared" si="6"/>
        <v>Belum Diisi</v>
      </c>
      <c r="I350" s="592" t="s">
        <v>26</v>
      </c>
      <c r="J350" s="593" t="str">
        <f>IF($D$347="Y/T","Isi Sasaran",IF($E$347=0,0,IF(I350="Y",1,IF(I350="T",0,"Isi Dulu"))))</f>
        <v>Isi Sasaran</v>
      </c>
      <c r="K350" s="592" t="s">
        <v>26</v>
      </c>
      <c r="L350" s="593" t="str">
        <f>IF($D$347="Y/T","Isi Sasaran",IF($E$347=0,0,IF(K350="Y",1,IF(K350="T",0,"Isi Dulu"))))</f>
        <v>Isi Sasaran</v>
      </c>
      <c r="M350" s="849"/>
      <c r="N350" s="852"/>
    </row>
    <row r="351" spans="2:14" ht="15.75">
      <c r="B351" s="838"/>
      <c r="C351" s="841"/>
      <c r="D351" s="859"/>
      <c r="E351" s="856"/>
      <c r="F351" s="569">
        <v>5</v>
      </c>
      <c r="G351" s="570"/>
      <c r="H351" s="599" t="str">
        <f t="shared" si="6"/>
        <v>Belum Diisi</v>
      </c>
      <c r="I351" s="595" t="s">
        <v>26</v>
      </c>
      <c r="J351" s="596" t="str">
        <f>IF($D$347="Y/T","Isi Sasaran",IF($E$347=0,0,IF(I351="Y",1,IF(I351="T",0,"Isi Dulu"))))</f>
        <v>Isi Sasaran</v>
      </c>
      <c r="K351" s="595" t="s">
        <v>26</v>
      </c>
      <c r="L351" s="596" t="str">
        <f>IF($D$347="Y/T","Isi Sasaran",IF($E$347=0,0,IF(K351="Y",1,IF(K351="T",0,"Isi Dulu"))))</f>
        <v>Isi Sasaran</v>
      </c>
      <c r="M351" s="850"/>
      <c r="N351" s="853"/>
    </row>
    <row r="352" spans="2:14" ht="15.75">
      <c r="B352" s="836">
        <v>9</v>
      </c>
      <c r="C352" s="839"/>
      <c r="D352" s="857" t="s">
        <v>26</v>
      </c>
      <c r="E352" s="854" t="str">
        <f>IF(D352="Y",1,IF(D352="T",0,IF(D352="Y/T","Belum diisi","Error")))</f>
        <v>Belum diisi</v>
      </c>
      <c r="F352" s="528">
        <v>1</v>
      </c>
      <c r="G352" s="529"/>
      <c r="H352" s="600" t="str">
        <f t="shared" si="6"/>
        <v>Belum Diisi</v>
      </c>
      <c r="I352" s="590" t="s">
        <v>26</v>
      </c>
      <c r="J352" s="591" t="str">
        <f>IF($D$352="Y/T","Isi Sasaran",IF($E$352=0,0,IF(I352="Y",1,IF(I352="T",0,"Isi Dulu"))))</f>
        <v>Isi Sasaran</v>
      </c>
      <c r="K352" s="590" t="s">
        <v>26</v>
      </c>
      <c r="L352" s="591" t="str">
        <f>IF($D$352="Y/T","Isi Sasaran",IF($E$352=0,0,IF(K352="Y",1,IF(K352="T",0,"Isi Dulu"))))</f>
        <v>Isi Sasaran</v>
      </c>
      <c r="M352" s="848" t="s">
        <v>26</v>
      </c>
      <c r="N352" s="851" t="str">
        <f>IF(M352="Y",1,IF(M352="T",0,IF(M352="Y/T","Belum diisi","Error")))</f>
        <v>Belum diisi</v>
      </c>
    </row>
    <row r="353" spans="2:14" ht="15.75">
      <c r="B353" s="837"/>
      <c r="C353" s="840"/>
      <c r="D353" s="858"/>
      <c r="E353" s="855"/>
      <c r="F353" s="549">
        <v>2</v>
      </c>
      <c r="G353" s="550"/>
      <c r="H353" s="598" t="str">
        <f t="shared" si="6"/>
        <v>Belum Diisi</v>
      </c>
      <c r="I353" s="592" t="s">
        <v>26</v>
      </c>
      <c r="J353" s="593" t="str">
        <f>IF($D$352="Y/T","Isi Sasaran",IF($E$352=0,0,IF(I353="Y",1,IF(I353="T",0,"Isi Dulu"))))</f>
        <v>Isi Sasaran</v>
      </c>
      <c r="K353" s="592" t="s">
        <v>26</v>
      </c>
      <c r="L353" s="593" t="str">
        <f>IF($D$352="Y/T","Isi Sasaran",IF($E$352=0,0,IF(K353="Y",1,IF(K353="T",0,"Isi Dulu"))))</f>
        <v>Isi Sasaran</v>
      </c>
      <c r="M353" s="849"/>
      <c r="N353" s="852"/>
    </row>
    <row r="354" spans="2:14" ht="15.75">
      <c r="B354" s="837"/>
      <c r="C354" s="840"/>
      <c r="D354" s="858"/>
      <c r="E354" s="855"/>
      <c r="F354" s="549">
        <v>3</v>
      </c>
      <c r="G354" s="550"/>
      <c r="H354" s="598" t="str">
        <f t="shared" si="6"/>
        <v>Belum Diisi</v>
      </c>
      <c r="I354" s="592" t="s">
        <v>26</v>
      </c>
      <c r="J354" s="593" t="str">
        <f>IF($D$352="Y/T","Isi Sasaran",IF($E$352=0,0,IF(I354="Y",1,IF(I354="T",0,"Isi Dulu"))))</f>
        <v>Isi Sasaran</v>
      </c>
      <c r="K354" s="592" t="s">
        <v>26</v>
      </c>
      <c r="L354" s="593" t="str">
        <f>IF($D$352="Y/T","Isi Sasaran",IF($E$352=0,0,IF(K354="Y",1,IF(K354="T",0,"Isi Dulu"))))</f>
        <v>Isi Sasaran</v>
      </c>
      <c r="M354" s="849"/>
      <c r="N354" s="852"/>
    </row>
    <row r="355" spans="2:14" ht="15.75">
      <c r="B355" s="837"/>
      <c r="C355" s="840"/>
      <c r="D355" s="858"/>
      <c r="E355" s="855"/>
      <c r="F355" s="549">
        <v>4</v>
      </c>
      <c r="G355" s="550"/>
      <c r="H355" s="598" t="str">
        <f t="shared" si="6"/>
        <v>Belum Diisi</v>
      </c>
      <c r="I355" s="592" t="s">
        <v>26</v>
      </c>
      <c r="J355" s="593" t="str">
        <f>IF($D$352="Y/T","Isi Sasaran",IF($E$352=0,0,IF(I355="Y",1,IF(I355="T",0,"Isi Dulu"))))</f>
        <v>Isi Sasaran</v>
      </c>
      <c r="K355" s="592" t="s">
        <v>26</v>
      </c>
      <c r="L355" s="593" t="str">
        <f>IF($D$352="Y/T","Isi Sasaran",IF($E$352=0,0,IF(K355="Y",1,IF(K355="T",0,"Isi Dulu"))))</f>
        <v>Isi Sasaran</v>
      </c>
      <c r="M355" s="849"/>
      <c r="N355" s="852"/>
    </row>
    <row r="356" spans="2:14" ht="15.75">
      <c r="B356" s="838"/>
      <c r="C356" s="841"/>
      <c r="D356" s="859"/>
      <c r="E356" s="856"/>
      <c r="F356" s="569">
        <v>5</v>
      </c>
      <c r="G356" s="570"/>
      <c r="H356" s="599" t="str">
        <f t="shared" si="6"/>
        <v>Belum Diisi</v>
      </c>
      <c r="I356" s="595" t="s">
        <v>26</v>
      </c>
      <c r="J356" s="596" t="str">
        <f>IF($D$352="Y/T","Isi Sasaran",IF($E$352=0,0,IF(I356="Y",1,IF(I356="T",0,"Isi Dulu"))))</f>
        <v>Isi Sasaran</v>
      </c>
      <c r="K356" s="595" t="s">
        <v>26</v>
      </c>
      <c r="L356" s="596" t="str">
        <f>IF($D$352="Y/T","Isi Sasaran",IF($E$352=0,0,IF(K356="Y",1,IF(K356="T",0,"Isi Dulu"))))</f>
        <v>Isi Sasaran</v>
      </c>
      <c r="M356" s="850"/>
      <c r="N356" s="853"/>
    </row>
    <row r="357" spans="2:14" ht="15.75">
      <c r="B357" s="836">
        <v>10</v>
      </c>
      <c r="C357" s="839"/>
      <c r="D357" s="857" t="s">
        <v>26</v>
      </c>
      <c r="E357" s="854" t="str">
        <f>IF(D357="Y",1,IF(D357="T",0,IF(D357="Y/T","Belum diisi","Error")))</f>
        <v>Belum diisi</v>
      </c>
      <c r="F357" s="528">
        <v>1</v>
      </c>
      <c r="G357" s="529"/>
      <c r="H357" s="600" t="str">
        <f t="shared" si="6"/>
        <v>Belum Diisi</v>
      </c>
      <c r="I357" s="590" t="s">
        <v>26</v>
      </c>
      <c r="J357" s="591" t="str">
        <f>IF($D$357="Y/T","Isi Sasaran",IF($E$357=0,0,IF(I357="Y",1,IF(I357="T",0,"Isi Dulu"))))</f>
        <v>Isi Sasaran</v>
      </c>
      <c r="K357" s="590" t="s">
        <v>26</v>
      </c>
      <c r="L357" s="591" t="str">
        <f>IF($D$357="Y/T","Isi Sasaran",IF($E$357=0,0,IF(K357="Y",1,IF(K357="T",0,"Isi Dulu"))))</f>
        <v>Isi Sasaran</v>
      </c>
      <c r="M357" s="848" t="s">
        <v>26</v>
      </c>
      <c r="N357" s="851" t="str">
        <f>IF(M357="Y",1,IF(M357="T",0,IF(M357="Y/T","Belum diisi","Error")))</f>
        <v>Belum diisi</v>
      </c>
    </row>
    <row r="358" spans="2:14" ht="15.75">
      <c r="B358" s="837"/>
      <c r="C358" s="840"/>
      <c r="D358" s="858"/>
      <c r="E358" s="855"/>
      <c r="F358" s="549">
        <v>2</v>
      </c>
      <c r="G358" s="550"/>
      <c r="H358" s="598" t="str">
        <f t="shared" si="6"/>
        <v>Belum Diisi</v>
      </c>
      <c r="I358" s="592" t="s">
        <v>26</v>
      </c>
      <c r="J358" s="593" t="str">
        <f>IF($D$357="Y/T","Isi Sasaran",IF($E$357=0,0,IF(I358="Y",1,IF(I358="T",0,"Isi Dulu"))))</f>
        <v>Isi Sasaran</v>
      </c>
      <c r="K358" s="592" t="s">
        <v>26</v>
      </c>
      <c r="L358" s="593" t="str">
        <f>IF($D$357="Y/T","Isi Sasaran",IF($E$357=0,0,IF(K358="Y",1,IF(K358="T",0,"Isi Dulu"))))</f>
        <v>Isi Sasaran</v>
      </c>
      <c r="M358" s="849"/>
      <c r="N358" s="852"/>
    </row>
    <row r="359" spans="2:14" ht="15.75">
      <c r="B359" s="837"/>
      <c r="C359" s="840"/>
      <c r="D359" s="858"/>
      <c r="E359" s="855"/>
      <c r="F359" s="549">
        <v>3</v>
      </c>
      <c r="G359" s="550"/>
      <c r="H359" s="598" t="str">
        <f t="shared" si="6"/>
        <v>Belum Diisi</v>
      </c>
      <c r="I359" s="592" t="s">
        <v>26</v>
      </c>
      <c r="J359" s="593" t="str">
        <f>IF($D$357="Y/T","Isi Sasaran",IF($E$357=0,0,IF(I359="Y",1,IF(I359="T",0,"Isi Dulu"))))</f>
        <v>Isi Sasaran</v>
      </c>
      <c r="K359" s="592" t="s">
        <v>26</v>
      </c>
      <c r="L359" s="593" t="str">
        <f>IF($D$357="Y/T","Isi Sasaran",IF($E$357=0,0,IF(K359="Y",1,IF(K359="T",0,"Isi Dulu"))))</f>
        <v>Isi Sasaran</v>
      </c>
      <c r="M359" s="849"/>
      <c r="N359" s="852"/>
    </row>
    <row r="360" spans="2:14" ht="15.75">
      <c r="B360" s="837"/>
      <c r="C360" s="840"/>
      <c r="D360" s="858"/>
      <c r="E360" s="855"/>
      <c r="F360" s="549">
        <v>4</v>
      </c>
      <c r="G360" s="550"/>
      <c r="H360" s="598" t="str">
        <f t="shared" si="6"/>
        <v>Belum Diisi</v>
      </c>
      <c r="I360" s="592" t="s">
        <v>26</v>
      </c>
      <c r="J360" s="593" t="str">
        <f>IF($D$357="Y/T","Isi Sasaran",IF($E$357=0,0,IF(I360="Y",1,IF(I360="T",0,"Isi Dulu"))))</f>
        <v>Isi Sasaran</v>
      </c>
      <c r="K360" s="592" t="s">
        <v>26</v>
      </c>
      <c r="L360" s="593" t="str">
        <f>IF($D$357="Y/T","Isi Sasaran",IF($E$357=0,0,IF(K360="Y",1,IF(K360="T",0,"Isi Dulu"))))</f>
        <v>Isi Sasaran</v>
      </c>
      <c r="M360" s="849"/>
      <c r="N360" s="852"/>
    </row>
    <row r="361" spans="2:14" ht="15.75">
      <c r="B361" s="838"/>
      <c r="C361" s="841"/>
      <c r="D361" s="859"/>
      <c r="E361" s="856"/>
      <c r="F361" s="569">
        <v>5</v>
      </c>
      <c r="G361" s="570"/>
      <c r="H361" s="599" t="str">
        <f t="shared" si="6"/>
        <v>Belum Diisi</v>
      </c>
      <c r="I361" s="595" t="s">
        <v>26</v>
      </c>
      <c r="J361" s="596" t="str">
        <f>IF($D$357="Y/T","Isi Sasaran",IF($E$357=0,0,IF(I361="Y",1,IF(I361="T",0,"Isi Dulu"))))</f>
        <v>Isi Sasaran</v>
      </c>
      <c r="K361" s="595" t="s">
        <v>26</v>
      </c>
      <c r="L361" s="596" t="str">
        <f>IF($D$357="Y/T","Isi Sasaran",IF($E$357=0,0,IF(K361="Y",1,IF(K361="T",0,"Isi Dulu"))))</f>
        <v>Isi Sasaran</v>
      </c>
      <c r="M361" s="850"/>
      <c r="N361" s="853"/>
    </row>
    <row r="362" spans="2:14" ht="15.75">
      <c r="B362" s="836">
        <v>11</v>
      </c>
      <c r="C362" s="839"/>
      <c r="D362" s="857" t="s">
        <v>26</v>
      </c>
      <c r="E362" s="854" t="str">
        <f>IF(D362="Y",1,IF(D362="T",0,IF(D362="Y/T","Belum diisi","Error")))</f>
        <v>Belum diisi</v>
      </c>
      <c r="F362" s="528">
        <v>1</v>
      </c>
      <c r="G362" s="529"/>
      <c r="H362" s="600" t="str">
        <f t="shared" si="6"/>
        <v>Belum Diisi</v>
      </c>
      <c r="I362" s="590" t="s">
        <v>26</v>
      </c>
      <c r="J362" s="591" t="str">
        <f>IF($D$362="Y/T","Isi Sasaran",IF($E$362=0,0,IF(I362="Y",1,IF(I362="T",0,"Isi Dulu"))))</f>
        <v>Isi Sasaran</v>
      </c>
      <c r="K362" s="590" t="s">
        <v>26</v>
      </c>
      <c r="L362" s="591" t="str">
        <f>IF($D$362="Y/T","Isi Sasaran",IF($E$362=0,0,IF(K362="Y",1,IF(K362="T",0,"Isi Dulu"))))</f>
        <v>Isi Sasaran</v>
      </c>
      <c r="M362" s="848" t="s">
        <v>26</v>
      </c>
      <c r="N362" s="851" t="str">
        <f>IF(M362="Y",1,IF(M362="T",0,IF(M362="Y/T","Belum diisi","Error")))</f>
        <v>Belum diisi</v>
      </c>
    </row>
    <row r="363" spans="2:14" ht="15.75">
      <c r="B363" s="837"/>
      <c r="C363" s="840"/>
      <c r="D363" s="858"/>
      <c r="E363" s="855"/>
      <c r="F363" s="549">
        <v>2</v>
      </c>
      <c r="G363" s="550"/>
      <c r="H363" s="598" t="str">
        <f t="shared" si="6"/>
        <v>Belum Diisi</v>
      </c>
      <c r="I363" s="592" t="s">
        <v>26</v>
      </c>
      <c r="J363" s="593" t="str">
        <f>IF($D$362="Y/T","Isi Sasaran",IF($E$362=0,0,IF(I363="Y",1,IF(I363="T",0,"Isi Dulu"))))</f>
        <v>Isi Sasaran</v>
      </c>
      <c r="K363" s="592" t="s">
        <v>26</v>
      </c>
      <c r="L363" s="593" t="str">
        <f>IF($D$362="Y/T","Isi Sasaran",IF($E$362=0,0,IF(K363="Y",1,IF(K363="T",0,"Isi Dulu"))))</f>
        <v>Isi Sasaran</v>
      </c>
      <c r="M363" s="849"/>
      <c r="N363" s="852"/>
    </row>
    <row r="364" spans="2:14" ht="15.75">
      <c r="B364" s="837"/>
      <c r="C364" s="840"/>
      <c r="D364" s="858"/>
      <c r="E364" s="855"/>
      <c r="F364" s="549">
        <v>3</v>
      </c>
      <c r="G364" s="550"/>
      <c r="H364" s="598" t="str">
        <f t="shared" si="6"/>
        <v>Belum Diisi</v>
      </c>
      <c r="I364" s="592" t="s">
        <v>26</v>
      </c>
      <c r="J364" s="593" t="str">
        <f>IF($D$362="Y/T","Isi Sasaran",IF($E$362=0,0,IF(I364="Y",1,IF(I364="T",0,"Isi Dulu"))))</f>
        <v>Isi Sasaran</v>
      </c>
      <c r="K364" s="592" t="s">
        <v>26</v>
      </c>
      <c r="L364" s="593" t="str">
        <f>IF($D$362="Y/T","Isi Sasaran",IF($E$362=0,0,IF(K364="Y",1,IF(K364="T",0,"Isi Dulu"))))</f>
        <v>Isi Sasaran</v>
      </c>
      <c r="M364" s="849"/>
      <c r="N364" s="852"/>
    </row>
    <row r="365" spans="2:14" ht="15.75">
      <c r="B365" s="837"/>
      <c r="C365" s="840"/>
      <c r="D365" s="858"/>
      <c r="E365" s="855"/>
      <c r="F365" s="549">
        <v>4</v>
      </c>
      <c r="G365" s="550"/>
      <c r="H365" s="598" t="str">
        <f t="shared" si="6"/>
        <v>Belum Diisi</v>
      </c>
      <c r="I365" s="592" t="s">
        <v>26</v>
      </c>
      <c r="J365" s="593" t="str">
        <f>IF($D$362="Y/T","Isi Sasaran",IF($E$362=0,0,IF(I365="Y",1,IF(I365="T",0,"Isi Dulu"))))</f>
        <v>Isi Sasaran</v>
      </c>
      <c r="K365" s="592" t="s">
        <v>26</v>
      </c>
      <c r="L365" s="593" t="str">
        <f>IF($D$362="Y/T","Isi Sasaran",IF($E$362=0,0,IF(K365="Y",1,IF(K365="T",0,"Isi Dulu"))))</f>
        <v>Isi Sasaran</v>
      </c>
      <c r="M365" s="849"/>
      <c r="N365" s="852"/>
    </row>
    <row r="366" spans="2:14" ht="15.75">
      <c r="B366" s="838"/>
      <c r="C366" s="841"/>
      <c r="D366" s="859"/>
      <c r="E366" s="856"/>
      <c r="F366" s="569">
        <v>5</v>
      </c>
      <c r="G366" s="570"/>
      <c r="H366" s="599" t="str">
        <f t="shared" si="6"/>
        <v>Belum Diisi</v>
      </c>
      <c r="I366" s="595" t="s">
        <v>26</v>
      </c>
      <c r="J366" s="596" t="str">
        <f>IF($D$362="Y/T","Isi Sasaran",IF($E$362=0,0,IF(I366="Y",1,IF(I366="T",0,"Isi Dulu"))))</f>
        <v>Isi Sasaran</v>
      </c>
      <c r="K366" s="595" t="s">
        <v>26</v>
      </c>
      <c r="L366" s="596" t="str">
        <f>IF($D$362="Y/T","Isi Sasaran",IF($E$362=0,0,IF(K366="Y",1,IF(K366="T",0,"Isi Dulu"))))</f>
        <v>Isi Sasaran</v>
      </c>
      <c r="M366" s="850"/>
      <c r="N366" s="853"/>
    </row>
    <row r="367" spans="2:14" ht="15.75">
      <c r="B367" s="836">
        <v>12</v>
      </c>
      <c r="C367" s="839"/>
      <c r="D367" s="857" t="s">
        <v>26</v>
      </c>
      <c r="E367" s="854" t="str">
        <f>IF(D367="Y",1,IF(D367="T",0,IF(D367="Y/T","Belum diisi","Error")))</f>
        <v>Belum diisi</v>
      </c>
      <c r="F367" s="528">
        <v>1</v>
      </c>
      <c r="G367" s="529"/>
      <c r="H367" s="600" t="str">
        <f t="shared" si="6"/>
        <v>Belum Diisi</v>
      </c>
      <c r="I367" s="590" t="s">
        <v>26</v>
      </c>
      <c r="J367" s="591" t="str">
        <f>IF($D$367="Y/T","Isi Sasaran",IF($E$367=0,0,IF(I367="Y",1,IF(I367="T",0,"Isi Dulu"))))</f>
        <v>Isi Sasaran</v>
      </c>
      <c r="K367" s="590" t="s">
        <v>26</v>
      </c>
      <c r="L367" s="591" t="str">
        <f>IF($D$367="Y/T","Isi Sasaran",IF($E$367=0,0,IF(K367="Y",1,IF(K367="T",0,"Isi Dulu"))))</f>
        <v>Isi Sasaran</v>
      </c>
      <c r="M367" s="848" t="s">
        <v>26</v>
      </c>
      <c r="N367" s="851" t="str">
        <f>IF(M367="Y",1,IF(M367="T",0,IF(M367="Y/T","Belum diisi","Error")))</f>
        <v>Belum diisi</v>
      </c>
    </row>
    <row r="368" spans="2:14" ht="15.75">
      <c r="B368" s="837"/>
      <c r="C368" s="840"/>
      <c r="D368" s="858"/>
      <c r="E368" s="855"/>
      <c r="F368" s="549">
        <v>2</v>
      </c>
      <c r="G368" s="550"/>
      <c r="H368" s="598" t="str">
        <f t="shared" si="6"/>
        <v>Belum Diisi</v>
      </c>
      <c r="I368" s="592" t="s">
        <v>26</v>
      </c>
      <c r="J368" s="593" t="str">
        <f>IF($D$367="Y/T","Isi Sasaran",IF($E$367=0,0,IF(I368="Y",1,IF(I368="T",0,"Isi Dulu"))))</f>
        <v>Isi Sasaran</v>
      </c>
      <c r="K368" s="592" t="s">
        <v>26</v>
      </c>
      <c r="L368" s="593" t="str">
        <f>IF($D$367="Y/T","Isi Sasaran",IF($E$367=0,0,IF(K368="Y",1,IF(K368="T",0,"Isi Dulu"))))</f>
        <v>Isi Sasaran</v>
      </c>
      <c r="M368" s="849"/>
      <c r="N368" s="852"/>
    </row>
    <row r="369" spans="2:14" ht="15.75">
      <c r="B369" s="837"/>
      <c r="C369" s="840"/>
      <c r="D369" s="858"/>
      <c r="E369" s="855"/>
      <c r="F369" s="549">
        <v>3</v>
      </c>
      <c r="G369" s="550"/>
      <c r="H369" s="598" t="str">
        <f t="shared" si="6"/>
        <v>Belum Diisi</v>
      </c>
      <c r="I369" s="592" t="s">
        <v>26</v>
      </c>
      <c r="J369" s="593" t="str">
        <f>IF($D$367="Y/T","Isi Sasaran",IF($E$367=0,0,IF(I369="Y",1,IF(I369="T",0,"Isi Dulu"))))</f>
        <v>Isi Sasaran</v>
      </c>
      <c r="K369" s="592" t="s">
        <v>26</v>
      </c>
      <c r="L369" s="593" t="str">
        <f>IF($D$367="Y/T","Isi Sasaran",IF($E$367=0,0,IF(K369="Y",1,IF(K369="T",0,"Isi Dulu"))))</f>
        <v>Isi Sasaran</v>
      </c>
      <c r="M369" s="849"/>
      <c r="N369" s="852"/>
    </row>
    <row r="370" spans="2:14" ht="15.75">
      <c r="B370" s="837"/>
      <c r="C370" s="840"/>
      <c r="D370" s="858"/>
      <c r="E370" s="855"/>
      <c r="F370" s="549">
        <v>4</v>
      </c>
      <c r="G370" s="550"/>
      <c r="H370" s="598" t="str">
        <f t="shared" si="6"/>
        <v>Belum Diisi</v>
      </c>
      <c r="I370" s="592" t="s">
        <v>26</v>
      </c>
      <c r="J370" s="593" t="str">
        <f>IF($D$367="Y/T","Isi Sasaran",IF($E$367=0,0,IF(I370="Y",1,IF(I370="T",0,"Isi Dulu"))))</f>
        <v>Isi Sasaran</v>
      </c>
      <c r="K370" s="592" t="s">
        <v>26</v>
      </c>
      <c r="L370" s="593" t="str">
        <f>IF($D$367="Y/T","Isi Sasaran",IF($E$367=0,0,IF(K370="Y",1,IF(K370="T",0,"Isi Dulu"))))</f>
        <v>Isi Sasaran</v>
      </c>
      <c r="M370" s="849"/>
      <c r="N370" s="852"/>
    </row>
    <row r="371" spans="2:14" ht="15.75">
      <c r="B371" s="838"/>
      <c r="C371" s="841"/>
      <c r="D371" s="859"/>
      <c r="E371" s="856"/>
      <c r="F371" s="569">
        <v>5</v>
      </c>
      <c r="G371" s="570"/>
      <c r="H371" s="599" t="str">
        <f t="shared" si="6"/>
        <v>Belum Diisi</v>
      </c>
      <c r="I371" s="595" t="s">
        <v>26</v>
      </c>
      <c r="J371" s="596" t="str">
        <f>IF($D$367="Y/T","Isi Sasaran",IF($E$367=0,0,IF(I371="Y",1,IF(I371="T",0,"Isi Dulu"))))</f>
        <v>Isi Sasaran</v>
      </c>
      <c r="K371" s="595" t="s">
        <v>26</v>
      </c>
      <c r="L371" s="596" t="str">
        <f>IF($D$367="Y/T","Isi Sasaran",IF($E$367=0,0,IF(K371="Y",1,IF(K371="T",0,"Isi Dulu"))))</f>
        <v>Isi Sasaran</v>
      </c>
      <c r="M371" s="850"/>
      <c r="N371" s="853"/>
    </row>
    <row r="372" spans="2:14" ht="15.75">
      <c r="B372" s="836">
        <v>13</v>
      </c>
      <c r="C372" s="839"/>
      <c r="D372" s="857" t="s">
        <v>26</v>
      </c>
      <c r="E372" s="854" t="str">
        <f>IF(D372="Y",1,IF(D372="T",0,IF(D372="Y/T","Belum diisi","Error")))</f>
        <v>Belum diisi</v>
      </c>
      <c r="F372" s="528">
        <v>1</v>
      </c>
      <c r="G372" s="529"/>
      <c r="H372" s="600" t="str">
        <f t="shared" si="6"/>
        <v>Belum Diisi</v>
      </c>
      <c r="I372" s="590" t="s">
        <v>26</v>
      </c>
      <c r="J372" s="591" t="str">
        <f>IF($D$372="Y/T","Isi Sasaran",IF($E$372=0,0,IF(I372="Y",1,IF(I372="T",0,"Isi Dulu"))))</f>
        <v>Isi Sasaran</v>
      </c>
      <c r="K372" s="590" t="s">
        <v>26</v>
      </c>
      <c r="L372" s="591" t="str">
        <f>IF($D$372="Y/T","Isi Sasaran",IF($E$372=0,0,IF(K372="Y",1,IF(K372="T",0,"Isi Dulu"))))</f>
        <v>Isi Sasaran</v>
      </c>
      <c r="M372" s="848" t="s">
        <v>26</v>
      </c>
      <c r="N372" s="851" t="str">
        <f>IF(M372="Y",1,IF(M372="T",0,IF(M372="Y/T","Belum diisi","Error")))</f>
        <v>Belum diisi</v>
      </c>
    </row>
    <row r="373" spans="2:14" ht="15.75">
      <c r="B373" s="837"/>
      <c r="C373" s="840"/>
      <c r="D373" s="858"/>
      <c r="E373" s="855"/>
      <c r="F373" s="549">
        <v>2</v>
      </c>
      <c r="G373" s="550"/>
      <c r="H373" s="598" t="str">
        <f t="shared" si="6"/>
        <v>Belum Diisi</v>
      </c>
      <c r="I373" s="592" t="s">
        <v>26</v>
      </c>
      <c r="J373" s="593" t="str">
        <f>IF($D$372="Y/T","Isi Sasaran",IF($E$372=0,0,IF(I373="Y",1,IF(I373="T",0,"Isi Dulu"))))</f>
        <v>Isi Sasaran</v>
      </c>
      <c r="K373" s="592" t="s">
        <v>26</v>
      </c>
      <c r="L373" s="593" t="str">
        <f>IF($D$372="Y/T","Isi Sasaran",IF($E$372=0,0,IF(K373="Y",1,IF(K373="T",0,"Isi Dulu"))))</f>
        <v>Isi Sasaran</v>
      </c>
      <c r="M373" s="849"/>
      <c r="N373" s="852"/>
    </row>
    <row r="374" spans="2:14" ht="15.75">
      <c r="B374" s="837"/>
      <c r="C374" s="840"/>
      <c r="D374" s="858"/>
      <c r="E374" s="855"/>
      <c r="F374" s="549">
        <v>3</v>
      </c>
      <c r="G374" s="550"/>
      <c r="H374" s="598" t="str">
        <f t="shared" si="6"/>
        <v>Belum Diisi</v>
      </c>
      <c r="I374" s="592" t="s">
        <v>26</v>
      </c>
      <c r="J374" s="593" t="str">
        <f>IF($D$372="Y/T","Isi Sasaran",IF($E$372=0,0,IF(I374="Y",1,IF(I374="T",0,"Isi Dulu"))))</f>
        <v>Isi Sasaran</v>
      </c>
      <c r="K374" s="592" t="s">
        <v>26</v>
      </c>
      <c r="L374" s="593" t="str">
        <f>IF($D$372="Y/T","Isi Sasaran",IF($E$372=0,0,IF(K374="Y",1,IF(K374="T",0,"Isi Dulu"))))</f>
        <v>Isi Sasaran</v>
      </c>
      <c r="M374" s="849"/>
      <c r="N374" s="852"/>
    </row>
    <row r="375" spans="2:14" ht="15.75">
      <c r="B375" s="837"/>
      <c r="C375" s="840"/>
      <c r="D375" s="858"/>
      <c r="E375" s="855"/>
      <c r="F375" s="549">
        <v>4</v>
      </c>
      <c r="G375" s="550"/>
      <c r="H375" s="598" t="str">
        <f t="shared" si="6"/>
        <v>Belum Diisi</v>
      </c>
      <c r="I375" s="592" t="s">
        <v>26</v>
      </c>
      <c r="J375" s="593" t="str">
        <f>IF($D$372="Y/T","Isi Sasaran",IF($E$372=0,0,IF(I375="Y",1,IF(I375="T",0,"Isi Dulu"))))</f>
        <v>Isi Sasaran</v>
      </c>
      <c r="K375" s="592" t="s">
        <v>26</v>
      </c>
      <c r="L375" s="593" t="str">
        <f>IF($D$372="Y/T","Isi Sasaran",IF($E$372=0,0,IF(K375="Y",1,IF(K375="T",0,"Isi Dulu"))))</f>
        <v>Isi Sasaran</v>
      </c>
      <c r="M375" s="849"/>
      <c r="N375" s="852"/>
    </row>
    <row r="376" spans="2:14" ht="15.75">
      <c r="B376" s="838"/>
      <c r="C376" s="841"/>
      <c r="D376" s="859"/>
      <c r="E376" s="856"/>
      <c r="F376" s="569">
        <v>5</v>
      </c>
      <c r="G376" s="570"/>
      <c r="H376" s="599" t="str">
        <f t="shared" ref="H376:H411" si="7">IF(OR(J376="Isi Dulu",L376="Isi Dulu",J376="Isi Sasaran",L376="Isi Sasaran"),"Belum Diisi",IF(SUM(J376,L376)=2,1,IF(SUM(J376,L376)=1,0,IF(SUM(J376,L376)=0,0,"Error"))))</f>
        <v>Belum Diisi</v>
      </c>
      <c r="I376" s="595" t="s">
        <v>26</v>
      </c>
      <c r="J376" s="596" t="str">
        <f>IF($D$372="Y/T","Isi Sasaran",IF($E$372=0,0,IF(I376="Y",1,IF(I376="T",0,"Isi Dulu"))))</f>
        <v>Isi Sasaran</v>
      </c>
      <c r="K376" s="595" t="s">
        <v>26</v>
      </c>
      <c r="L376" s="596" t="str">
        <f>IF($D$372="Y/T","Isi Sasaran",IF($E$372=0,0,IF(K376="Y",1,IF(K376="T",0,"Isi Dulu"))))</f>
        <v>Isi Sasaran</v>
      </c>
      <c r="M376" s="850"/>
      <c r="N376" s="853"/>
    </row>
    <row r="377" spans="2:14" ht="15.75">
      <c r="B377" s="836">
        <v>14</v>
      </c>
      <c r="C377" s="839"/>
      <c r="D377" s="857" t="s">
        <v>26</v>
      </c>
      <c r="E377" s="854" t="str">
        <f>IF(D377="Y",1,IF(D377="T",0,IF(D377="Y/T","Belum diisi","Error")))</f>
        <v>Belum diisi</v>
      </c>
      <c r="F377" s="528">
        <v>1</v>
      </c>
      <c r="G377" s="529"/>
      <c r="H377" s="600" t="str">
        <f t="shared" si="7"/>
        <v>Belum Diisi</v>
      </c>
      <c r="I377" s="590" t="s">
        <v>26</v>
      </c>
      <c r="J377" s="591" t="str">
        <f>IF($D$377="Y/T","Isi Sasaran",IF($E$377=0,0,IF(I377="Y",1,IF(I377="T",0,"Isi Dulu"))))</f>
        <v>Isi Sasaran</v>
      </c>
      <c r="K377" s="590" t="s">
        <v>26</v>
      </c>
      <c r="L377" s="591" t="str">
        <f>IF($D$377="Y/T","Isi Sasaran",IF($E$377=0,0,IF(K377="Y",1,IF(K377="T",0,"Isi Dulu"))))</f>
        <v>Isi Sasaran</v>
      </c>
      <c r="M377" s="848" t="s">
        <v>26</v>
      </c>
      <c r="N377" s="851" t="str">
        <f>IF(M377="Y",1,IF(M377="T",0,IF(M377="Y/T","Belum diisi","Error")))</f>
        <v>Belum diisi</v>
      </c>
    </row>
    <row r="378" spans="2:14" ht="15.75">
      <c r="B378" s="837"/>
      <c r="C378" s="840"/>
      <c r="D378" s="858"/>
      <c r="E378" s="855"/>
      <c r="F378" s="549">
        <v>2</v>
      </c>
      <c r="G378" s="550"/>
      <c r="H378" s="598" t="str">
        <f t="shared" si="7"/>
        <v>Belum Diisi</v>
      </c>
      <c r="I378" s="592" t="s">
        <v>26</v>
      </c>
      <c r="J378" s="593" t="str">
        <f>IF($D$377="Y/T","Isi Sasaran",IF($E$377=0,0,IF(I378="Y",1,IF(I378="T",0,"Isi Dulu"))))</f>
        <v>Isi Sasaran</v>
      </c>
      <c r="K378" s="592" t="s">
        <v>26</v>
      </c>
      <c r="L378" s="593" t="str">
        <f>IF($D$377="Y/T","Isi Sasaran",IF($E$377=0,0,IF(K378="Y",1,IF(K378="T",0,"Isi Dulu"))))</f>
        <v>Isi Sasaran</v>
      </c>
      <c r="M378" s="849"/>
      <c r="N378" s="852"/>
    </row>
    <row r="379" spans="2:14" ht="15.75">
      <c r="B379" s="837"/>
      <c r="C379" s="840"/>
      <c r="D379" s="858"/>
      <c r="E379" s="855"/>
      <c r="F379" s="549">
        <v>3</v>
      </c>
      <c r="G379" s="550"/>
      <c r="H379" s="598" t="str">
        <f t="shared" si="7"/>
        <v>Belum Diisi</v>
      </c>
      <c r="I379" s="592" t="s">
        <v>26</v>
      </c>
      <c r="J379" s="593" t="str">
        <f>IF($D$377="Y/T","Isi Sasaran",IF($E$377=0,0,IF(I379="Y",1,IF(I379="T",0,"Isi Dulu"))))</f>
        <v>Isi Sasaran</v>
      </c>
      <c r="K379" s="592" t="s">
        <v>26</v>
      </c>
      <c r="L379" s="593" t="str">
        <f>IF($D$377="Y/T","Isi Sasaran",IF($E$377=0,0,IF(K379="Y",1,IF(K379="T",0,"Isi Dulu"))))</f>
        <v>Isi Sasaran</v>
      </c>
      <c r="M379" s="849"/>
      <c r="N379" s="852"/>
    </row>
    <row r="380" spans="2:14" ht="15.75">
      <c r="B380" s="837"/>
      <c r="C380" s="840"/>
      <c r="D380" s="858"/>
      <c r="E380" s="855"/>
      <c r="F380" s="549">
        <v>4</v>
      </c>
      <c r="G380" s="550"/>
      <c r="H380" s="598" t="str">
        <f t="shared" si="7"/>
        <v>Belum Diisi</v>
      </c>
      <c r="I380" s="592" t="s">
        <v>26</v>
      </c>
      <c r="J380" s="593" t="str">
        <f>IF($D$377="Y/T","Isi Sasaran",IF($E$377=0,0,IF(I380="Y",1,IF(I380="T",0,"Isi Dulu"))))</f>
        <v>Isi Sasaran</v>
      </c>
      <c r="K380" s="592" t="s">
        <v>26</v>
      </c>
      <c r="L380" s="593" t="str">
        <f>IF($D$377="Y/T","Isi Sasaran",IF($E$377=0,0,IF(K380="Y",1,IF(K380="T",0,"Isi Dulu"))))</f>
        <v>Isi Sasaran</v>
      </c>
      <c r="M380" s="849"/>
      <c r="N380" s="852"/>
    </row>
    <row r="381" spans="2:14" ht="15.75">
      <c r="B381" s="838"/>
      <c r="C381" s="841"/>
      <c r="D381" s="859"/>
      <c r="E381" s="856"/>
      <c r="F381" s="569">
        <v>5</v>
      </c>
      <c r="G381" s="570"/>
      <c r="H381" s="599" t="str">
        <f t="shared" si="7"/>
        <v>Belum Diisi</v>
      </c>
      <c r="I381" s="595" t="s">
        <v>26</v>
      </c>
      <c r="J381" s="596" t="str">
        <f>IF($D$377="Y/T","Isi Sasaran",IF($E$377=0,0,IF(I381="Y",1,IF(I381="T",0,"Isi Dulu"))))</f>
        <v>Isi Sasaran</v>
      </c>
      <c r="K381" s="595" t="s">
        <v>26</v>
      </c>
      <c r="L381" s="596" t="str">
        <f>IF($D$377="Y/T","Isi Sasaran",IF($E$377=0,0,IF(K381="Y",1,IF(K381="T",0,"Isi Dulu"))))</f>
        <v>Isi Sasaran</v>
      </c>
      <c r="M381" s="850"/>
      <c r="N381" s="853"/>
    </row>
    <row r="382" spans="2:14" ht="15.75">
      <c r="B382" s="836">
        <v>15</v>
      </c>
      <c r="C382" s="839"/>
      <c r="D382" s="857" t="s">
        <v>26</v>
      </c>
      <c r="E382" s="854" t="str">
        <f>IF(D382="Y",1,IF(D382="T",0,IF(D382="Y/T","Belum diisi","Error")))</f>
        <v>Belum diisi</v>
      </c>
      <c r="F382" s="528">
        <v>1</v>
      </c>
      <c r="G382" s="529"/>
      <c r="H382" s="600" t="str">
        <f t="shared" si="7"/>
        <v>Belum Diisi</v>
      </c>
      <c r="I382" s="590" t="s">
        <v>26</v>
      </c>
      <c r="J382" s="591" t="str">
        <f>IF($D$382="Y/T","Isi Sasaran",IF($E$382=0,0,IF(I382="Y",1,IF(I382="T",0,"Isi Dulu"))))</f>
        <v>Isi Sasaran</v>
      </c>
      <c r="K382" s="590" t="s">
        <v>26</v>
      </c>
      <c r="L382" s="591" t="str">
        <f>IF($D$382="Y/T","Isi Sasaran",IF($E$382=0,0,IF(K382="Y",1,IF(K382="T",0,"Isi Dulu"))))</f>
        <v>Isi Sasaran</v>
      </c>
      <c r="M382" s="848" t="s">
        <v>26</v>
      </c>
      <c r="N382" s="851" t="str">
        <f>IF(M382="Y",1,IF(M382="T",0,IF(M382="Y/T","Belum diisi","Error")))</f>
        <v>Belum diisi</v>
      </c>
    </row>
    <row r="383" spans="2:14" ht="15.75">
      <c r="B383" s="837"/>
      <c r="C383" s="840"/>
      <c r="D383" s="858"/>
      <c r="E383" s="855"/>
      <c r="F383" s="549">
        <v>2</v>
      </c>
      <c r="G383" s="550"/>
      <c r="H383" s="598" t="str">
        <f t="shared" si="7"/>
        <v>Belum Diisi</v>
      </c>
      <c r="I383" s="592" t="s">
        <v>26</v>
      </c>
      <c r="J383" s="593" t="str">
        <f>IF($D$382="Y/T","Isi Sasaran",IF($E$382=0,0,IF(I383="Y",1,IF(I383="T",0,"Isi Dulu"))))</f>
        <v>Isi Sasaran</v>
      </c>
      <c r="K383" s="592" t="s">
        <v>26</v>
      </c>
      <c r="L383" s="593" t="str">
        <f>IF($D$382="Y/T","Isi Sasaran",IF($E$382=0,0,IF(K383="Y",1,IF(K383="T",0,"Isi Dulu"))))</f>
        <v>Isi Sasaran</v>
      </c>
      <c r="M383" s="849"/>
      <c r="N383" s="852"/>
    </row>
    <row r="384" spans="2:14" ht="15.75">
      <c r="B384" s="837"/>
      <c r="C384" s="840"/>
      <c r="D384" s="858"/>
      <c r="E384" s="855"/>
      <c r="F384" s="549">
        <v>3</v>
      </c>
      <c r="G384" s="550"/>
      <c r="H384" s="598" t="str">
        <f t="shared" si="7"/>
        <v>Belum Diisi</v>
      </c>
      <c r="I384" s="592" t="s">
        <v>26</v>
      </c>
      <c r="J384" s="593" t="str">
        <f>IF($D$382="Y/T","Isi Sasaran",IF($E$382=0,0,IF(I384="Y",1,IF(I384="T",0,"Isi Dulu"))))</f>
        <v>Isi Sasaran</v>
      </c>
      <c r="K384" s="592" t="s">
        <v>26</v>
      </c>
      <c r="L384" s="593" t="str">
        <f>IF($D$382="Y/T","Isi Sasaran",IF($E$382=0,0,IF(K384="Y",1,IF(K384="T",0,"Isi Dulu"))))</f>
        <v>Isi Sasaran</v>
      </c>
      <c r="M384" s="849"/>
      <c r="N384" s="852"/>
    </row>
    <row r="385" spans="2:14" ht="15.75">
      <c r="B385" s="837"/>
      <c r="C385" s="840"/>
      <c r="D385" s="858"/>
      <c r="E385" s="855"/>
      <c r="F385" s="549">
        <v>4</v>
      </c>
      <c r="G385" s="550"/>
      <c r="H385" s="598" t="str">
        <f t="shared" si="7"/>
        <v>Belum Diisi</v>
      </c>
      <c r="I385" s="592" t="s">
        <v>26</v>
      </c>
      <c r="J385" s="593" t="str">
        <f>IF($D$382="Y/T","Isi Sasaran",IF($E$382=0,0,IF(I385="Y",1,IF(I385="T",0,"Isi Dulu"))))</f>
        <v>Isi Sasaran</v>
      </c>
      <c r="K385" s="592" t="s">
        <v>26</v>
      </c>
      <c r="L385" s="593" t="str">
        <f>IF($D$382="Y/T","Isi Sasaran",IF($E$382=0,0,IF(K385="Y",1,IF(K385="T",0,"Isi Dulu"))))</f>
        <v>Isi Sasaran</v>
      </c>
      <c r="M385" s="849"/>
      <c r="N385" s="852"/>
    </row>
    <row r="386" spans="2:14" ht="15.75">
      <c r="B386" s="838"/>
      <c r="C386" s="841"/>
      <c r="D386" s="859"/>
      <c r="E386" s="856"/>
      <c r="F386" s="569">
        <v>5</v>
      </c>
      <c r="G386" s="570"/>
      <c r="H386" s="599" t="str">
        <f t="shared" si="7"/>
        <v>Belum Diisi</v>
      </c>
      <c r="I386" s="595" t="s">
        <v>26</v>
      </c>
      <c r="J386" s="596" t="str">
        <f>IF($D$382="Y/T","Isi Sasaran",IF($E$382=0,0,IF(I386="Y",1,IF(I386="T",0,"Isi Dulu"))))</f>
        <v>Isi Sasaran</v>
      </c>
      <c r="K386" s="595" t="s">
        <v>26</v>
      </c>
      <c r="L386" s="596" t="str">
        <f>IF($D$382="Y/T","Isi Sasaran",IF($E$382=0,0,IF(K386="Y",1,IF(K386="T",0,"Isi Dulu"))))</f>
        <v>Isi Sasaran</v>
      </c>
      <c r="M386" s="850"/>
      <c r="N386" s="853"/>
    </row>
    <row r="387" spans="2:14" ht="15.75">
      <c r="B387" s="836">
        <v>16</v>
      </c>
      <c r="C387" s="839"/>
      <c r="D387" s="857" t="s">
        <v>26</v>
      </c>
      <c r="E387" s="854" t="str">
        <f>IF(D387="Y",1,IF(D387="T",0,IF(D387="Y/T","Belum diisi","Error")))</f>
        <v>Belum diisi</v>
      </c>
      <c r="F387" s="528">
        <v>1</v>
      </c>
      <c r="G387" s="529"/>
      <c r="H387" s="600" t="str">
        <f t="shared" si="7"/>
        <v>Belum Diisi</v>
      </c>
      <c r="I387" s="590" t="s">
        <v>26</v>
      </c>
      <c r="J387" s="591" t="str">
        <f>IF($D$387="Y/T","Isi Sasaran",IF($E$387=0,0,IF(I387="Y",1,IF(I387="T",0,"Isi Dulu"))))</f>
        <v>Isi Sasaran</v>
      </c>
      <c r="K387" s="590" t="s">
        <v>26</v>
      </c>
      <c r="L387" s="591" t="str">
        <f>IF($D$387="Y/T","Isi Sasaran",IF($E$387=0,0,IF(K387="Y",1,IF(K387="T",0,"Isi Dulu"))))</f>
        <v>Isi Sasaran</v>
      </c>
      <c r="M387" s="848" t="s">
        <v>26</v>
      </c>
      <c r="N387" s="851" t="str">
        <f>IF(M387="Y",1,IF(M387="T",0,IF(M387="Y/T","Belum diisi","Error")))</f>
        <v>Belum diisi</v>
      </c>
    </row>
    <row r="388" spans="2:14" ht="15.75">
      <c r="B388" s="837"/>
      <c r="C388" s="840"/>
      <c r="D388" s="858"/>
      <c r="E388" s="855"/>
      <c r="F388" s="549">
        <v>2</v>
      </c>
      <c r="G388" s="550"/>
      <c r="H388" s="598" t="str">
        <f t="shared" si="7"/>
        <v>Belum Diisi</v>
      </c>
      <c r="I388" s="592" t="s">
        <v>26</v>
      </c>
      <c r="J388" s="593" t="str">
        <f>IF($D$387="Y/T","Isi Sasaran",IF($E$387=0,0,IF(I388="Y",1,IF(I388="T",0,"Isi Dulu"))))</f>
        <v>Isi Sasaran</v>
      </c>
      <c r="K388" s="592" t="s">
        <v>26</v>
      </c>
      <c r="L388" s="593" t="str">
        <f>IF($D$387="Y/T","Isi Sasaran",IF($E$387=0,0,IF(K388="Y",1,IF(K388="T",0,"Isi Dulu"))))</f>
        <v>Isi Sasaran</v>
      </c>
      <c r="M388" s="849"/>
      <c r="N388" s="852"/>
    </row>
    <row r="389" spans="2:14" ht="15.75">
      <c r="B389" s="837"/>
      <c r="C389" s="840"/>
      <c r="D389" s="858"/>
      <c r="E389" s="855"/>
      <c r="F389" s="549">
        <v>3</v>
      </c>
      <c r="G389" s="550"/>
      <c r="H389" s="598" t="str">
        <f t="shared" si="7"/>
        <v>Belum Diisi</v>
      </c>
      <c r="I389" s="592" t="s">
        <v>26</v>
      </c>
      <c r="J389" s="593" t="str">
        <f>IF($D$387="Y/T","Isi Sasaran",IF($E$387=0,0,IF(I389="Y",1,IF(I389="T",0,"Isi Dulu"))))</f>
        <v>Isi Sasaran</v>
      </c>
      <c r="K389" s="592" t="s">
        <v>26</v>
      </c>
      <c r="L389" s="593" t="str">
        <f>IF($D$387="Y/T","Isi Sasaran",IF($E$387=0,0,IF(K389="Y",1,IF(K389="T",0,"Isi Dulu"))))</f>
        <v>Isi Sasaran</v>
      </c>
      <c r="M389" s="849"/>
      <c r="N389" s="852"/>
    </row>
    <row r="390" spans="2:14" ht="15.75">
      <c r="B390" s="837"/>
      <c r="C390" s="840"/>
      <c r="D390" s="858"/>
      <c r="E390" s="855"/>
      <c r="F390" s="549">
        <v>4</v>
      </c>
      <c r="G390" s="550"/>
      <c r="H390" s="598" t="str">
        <f t="shared" si="7"/>
        <v>Belum Diisi</v>
      </c>
      <c r="I390" s="592" t="s">
        <v>26</v>
      </c>
      <c r="J390" s="593" t="str">
        <f>IF($D$387="Y/T","Isi Sasaran",IF($E$387=0,0,IF(I390="Y",1,IF(I390="T",0,"Isi Dulu"))))</f>
        <v>Isi Sasaran</v>
      </c>
      <c r="K390" s="592" t="s">
        <v>26</v>
      </c>
      <c r="L390" s="593" t="str">
        <f>IF($D$387="Y/T","Isi Sasaran",IF($E$387=0,0,IF(K390="Y",1,IF(K390="T",0,"Isi Dulu"))))</f>
        <v>Isi Sasaran</v>
      </c>
      <c r="M390" s="849"/>
      <c r="N390" s="852"/>
    </row>
    <row r="391" spans="2:14" ht="15.75">
      <c r="B391" s="838"/>
      <c r="C391" s="841"/>
      <c r="D391" s="859"/>
      <c r="E391" s="856"/>
      <c r="F391" s="569">
        <v>5</v>
      </c>
      <c r="G391" s="570"/>
      <c r="H391" s="599" t="str">
        <f t="shared" si="7"/>
        <v>Belum Diisi</v>
      </c>
      <c r="I391" s="595" t="s">
        <v>26</v>
      </c>
      <c r="J391" s="596" t="str">
        <f>IF($D$387="Y/T","Isi Sasaran",IF($E$387=0,0,IF(I391="Y",1,IF(I391="T",0,"Isi Dulu"))))</f>
        <v>Isi Sasaran</v>
      </c>
      <c r="K391" s="595" t="s">
        <v>26</v>
      </c>
      <c r="L391" s="596" t="str">
        <f>IF($D$387="Y/T","Isi Sasaran",IF($E$387=0,0,IF(K391="Y",1,IF(K391="T",0,"Isi Dulu"))))</f>
        <v>Isi Sasaran</v>
      </c>
      <c r="M391" s="850"/>
      <c r="N391" s="853"/>
    </row>
    <row r="392" spans="2:14" ht="15.75">
      <c r="B392" s="836">
        <v>17</v>
      </c>
      <c r="C392" s="839"/>
      <c r="D392" s="857" t="s">
        <v>26</v>
      </c>
      <c r="E392" s="854" t="str">
        <f>IF(D392="Y",1,IF(D392="T",0,IF(D392="Y/T","Belum diisi","Error")))</f>
        <v>Belum diisi</v>
      </c>
      <c r="F392" s="528">
        <v>1</v>
      </c>
      <c r="G392" s="529"/>
      <c r="H392" s="600" t="str">
        <f t="shared" si="7"/>
        <v>Belum Diisi</v>
      </c>
      <c r="I392" s="590" t="s">
        <v>26</v>
      </c>
      <c r="J392" s="591" t="str">
        <f>IF($D$392="Y/T","Isi Sasaran",IF($E$392=0,0,IF(I392="Y",1,IF(I392="T",0,"Isi Dulu"))))</f>
        <v>Isi Sasaran</v>
      </c>
      <c r="K392" s="590" t="s">
        <v>26</v>
      </c>
      <c r="L392" s="591" t="str">
        <f>IF($D$392="Y/T","Isi Sasaran",IF($E$392=0,0,IF(K392="Y",1,IF(K392="T",0,"Isi Dulu"))))</f>
        <v>Isi Sasaran</v>
      </c>
      <c r="M392" s="848" t="s">
        <v>26</v>
      </c>
      <c r="N392" s="851" t="str">
        <f>IF(M392="Y",1,IF(M392="T",0,IF(M392="Y/T","Belum diisi","Error")))</f>
        <v>Belum diisi</v>
      </c>
    </row>
    <row r="393" spans="2:14" ht="15.75">
      <c r="B393" s="837"/>
      <c r="C393" s="840"/>
      <c r="D393" s="858"/>
      <c r="E393" s="855"/>
      <c r="F393" s="549">
        <v>2</v>
      </c>
      <c r="G393" s="550"/>
      <c r="H393" s="598" t="str">
        <f t="shared" si="7"/>
        <v>Belum Diisi</v>
      </c>
      <c r="I393" s="592" t="s">
        <v>26</v>
      </c>
      <c r="J393" s="593" t="str">
        <f>IF($D$392="Y/T","Isi Sasaran",IF($E$392=0,0,IF(I393="Y",1,IF(I393="T",0,"Isi Dulu"))))</f>
        <v>Isi Sasaran</v>
      </c>
      <c r="K393" s="592" t="s">
        <v>26</v>
      </c>
      <c r="L393" s="593" t="str">
        <f>IF($D$392="Y/T","Isi Sasaran",IF($E$392=0,0,IF(K393="Y",1,IF(K393="T",0,"Isi Dulu"))))</f>
        <v>Isi Sasaran</v>
      </c>
      <c r="M393" s="849"/>
      <c r="N393" s="852"/>
    </row>
    <row r="394" spans="2:14" ht="15.75">
      <c r="B394" s="837"/>
      <c r="C394" s="840"/>
      <c r="D394" s="858"/>
      <c r="E394" s="855"/>
      <c r="F394" s="549">
        <v>3</v>
      </c>
      <c r="G394" s="550"/>
      <c r="H394" s="598" t="str">
        <f t="shared" si="7"/>
        <v>Belum Diisi</v>
      </c>
      <c r="I394" s="592" t="s">
        <v>26</v>
      </c>
      <c r="J394" s="593" t="str">
        <f>IF($D$392="Y/T","Isi Sasaran",IF($E$392=0,0,IF(I394="Y",1,IF(I394="T",0,"Isi Dulu"))))</f>
        <v>Isi Sasaran</v>
      </c>
      <c r="K394" s="592" t="s">
        <v>26</v>
      </c>
      <c r="L394" s="593" t="str">
        <f>IF($D$392="Y/T","Isi Sasaran",IF($E$392=0,0,IF(K394="Y",1,IF(K394="T",0,"Isi Dulu"))))</f>
        <v>Isi Sasaran</v>
      </c>
      <c r="M394" s="849"/>
      <c r="N394" s="852"/>
    </row>
    <row r="395" spans="2:14" ht="15.75">
      <c r="B395" s="837"/>
      <c r="C395" s="840"/>
      <c r="D395" s="858"/>
      <c r="E395" s="855"/>
      <c r="F395" s="549">
        <v>4</v>
      </c>
      <c r="G395" s="550"/>
      <c r="H395" s="598" t="str">
        <f t="shared" si="7"/>
        <v>Belum Diisi</v>
      </c>
      <c r="I395" s="592" t="s">
        <v>26</v>
      </c>
      <c r="J395" s="593" t="str">
        <f>IF($D$392="Y/T","Isi Sasaran",IF($E$392=0,0,IF(I395="Y",1,IF(I395="T",0,"Isi Dulu"))))</f>
        <v>Isi Sasaran</v>
      </c>
      <c r="K395" s="592" t="s">
        <v>26</v>
      </c>
      <c r="L395" s="593" t="str">
        <f>IF($D$392="Y/T","Isi Sasaran",IF($E$392=0,0,IF(K395="Y",1,IF(K395="T",0,"Isi Dulu"))))</f>
        <v>Isi Sasaran</v>
      </c>
      <c r="M395" s="849"/>
      <c r="N395" s="852"/>
    </row>
    <row r="396" spans="2:14" ht="15.75">
      <c r="B396" s="838"/>
      <c r="C396" s="841"/>
      <c r="D396" s="859"/>
      <c r="E396" s="856"/>
      <c r="F396" s="569">
        <v>5</v>
      </c>
      <c r="G396" s="570"/>
      <c r="H396" s="599" t="str">
        <f t="shared" si="7"/>
        <v>Belum Diisi</v>
      </c>
      <c r="I396" s="595" t="s">
        <v>26</v>
      </c>
      <c r="J396" s="596" t="str">
        <f>IF($D$392="Y/T","Isi Sasaran",IF($E$392=0,0,IF(I396="Y",1,IF(I396="T",0,"Isi Dulu"))))</f>
        <v>Isi Sasaran</v>
      </c>
      <c r="K396" s="595" t="s">
        <v>26</v>
      </c>
      <c r="L396" s="596" t="str">
        <f>IF($D$392="Y/T","Isi Sasaran",IF($E$392=0,0,IF(K396="Y",1,IF(K396="T",0,"Isi Dulu"))))</f>
        <v>Isi Sasaran</v>
      </c>
      <c r="M396" s="850"/>
      <c r="N396" s="853"/>
    </row>
    <row r="397" spans="2:14" ht="15.75">
      <c r="B397" s="836">
        <v>18</v>
      </c>
      <c r="C397" s="839"/>
      <c r="D397" s="857" t="s">
        <v>26</v>
      </c>
      <c r="E397" s="854" t="str">
        <f>IF(D397="Y",1,IF(D397="T",0,IF(D397="Y/T","Belum diisi","Error")))</f>
        <v>Belum diisi</v>
      </c>
      <c r="F397" s="528">
        <v>1</v>
      </c>
      <c r="G397" s="529"/>
      <c r="H397" s="600" t="str">
        <f t="shared" si="7"/>
        <v>Belum Diisi</v>
      </c>
      <c r="I397" s="590" t="s">
        <v>26</v>
      </c>
      <c r="J397" s="591" t="str">
        <f>IF($D$397="Y/T","Isi Sasaran",IF($E$397=0,0,IF(I397="Y",1,IF(I397="T",0,"Isi Dulu"))))</f>
        <v>Isi Sasaran</v>
      </c>
      <c r="K397" s="590" t="s">
        <v>26</v>
      </c>
      <c r="L397" s="591" t="str">
        <f>IF($D$397="Y/T","Isi Sasaran",IF($E$397=0,0,IF(K397="Y",1,IF(K397="T",0,"Isi Dulu"))))</f>
        <v>Isi Sasaran</v>
      </c>
      <c r="M397" s="848" t="s">
        <v>26</v>
      </c>
      <c r="N397" s="851" t="str">
        <f>IF(M397="Y",1,IF(M397="T",0,IF(M397="Y/T","Belum diisi","Error")))</f>
        <v>Belum diisi</v>
      </c>
    </row>
    <row r="398" spans="2:14" ht="15.75">
      <c r="B398" s="837"/>
      <c r="C398" s="840"/>
      <c r="D398" s="858"/>
      <c r="E398" s="855"/>
      <c r="F398" s="549">
        <v>2</v>
      </c>
      <c r="G398" s="550"/>
      <c r="H398" s="598" t="str">
        <f t="shared" si="7"/>
        <v>Belum Diisi</v>
      </c>
      <c r="I398" s="592" t="s">
        <v>26</v>
      </c>
      <c r="J398" s="593" t="str">
        <f>IF($D$397="Y/T","Isi Sasaran",IF($E$397=0,0,IF(I398="Y",1,IF(I398="T",0,"Isi Dulu"))))</f>
        <v>Isi Sasaran</v>
      </c>
      <c r="K398" s="592" t="s">
        <v>26</v>
      </c>
      <c r="L398" s="593" t="str">
        <f>IF($D$397="Y/T","Isi Sasaran",IF($E$397=0,0,IF(K398="Y",1,IF(K398="T",0,"Isi Dulu"))))</f>
        <v>Isi Sasaran</v>
      </c>
      <c r="M398" s="849"/>
      <c r="N398" s="852"/>
    </row>
    <row r="399" spans="2:14" ht="15.75">
      <c r="B399" s="837"/>
      <c r="C399" s="840"/>
      <c r="D399" s="858"/>
      <c r="E399" s="855"/>
      <c r="F399" s="549">
        <v>3</v>
      </c>
      <c r="G399" s="550"/>
      <c r="H399" s="598" t="str">
        <f t="shared" si="7"/>
        <v>Belum Diisi</v>
      </c>
      <c r="I399" s="592" t="s">
        <v>26</v>
      </c>
      <c r="J399" s="593" t="str">
        <f>IF($D$397="Y/T","Isi Sasaran",IF($E$397=0,0,IF(I399="Y",1,IF(I399="T",0,"Isi Dulu"))))</f>
        <v>Isi Sasaran</v>
      </c>
      <c r="K399" s="592" t="s">
        <v>26</v>
      </c>
      <c r="L399" s="593" t="str">
        <f>IF($D$397="Y/T","Isi Sasaran",IF($E$397=0,0,IF(K399="Y",1,IF(K399="T",0,"Isi Dulu"))))</f>
        <v>Isi Sasaran</v>
      </c>
      <c r="M399" s="849"/>
      <c r="N399" s="852"/>
    </row>
    <row r="400" spans="2:14" ht="15.75">
      <c r="B400" s="837"/>
      <c r="C400" s="840"/>
      <c r="D400" s="858"/>
      <c r="E400" s="855"/>
      <c r="F400" s="549">
        <v>4</v>
      </c>
      <c r="G400" s="550"/>
      <c r="H400" s="598" t="str">
        <f t="shared" si="7"/>
        <v>Belum Diisi</v>
      </c>
      <c r="I400" s="592" t="s">
        <v>26</v>
      </c>
      <c r="J400" s="593" t="str">
        <f>IF($D$397="Y/T","Isi Sasaran",IF($E$397=0,0,IF(I400="Y",1,IF(I400="T",0,"Isi Dulu"))))</f>
        <v>Isi Sasaran</v>
      </c>
      <c r="K400" s="592" t="s">
        <v>26</v>
      </c>
      <c r="L400" s="593" t="str">
        <f>IF($D$397="Y/T","Isi Sasaran",IF($E$397=0,0,IF(K400="Y",1,IF(K400="T",0,"Isi Dulu"))))</f>
        <v>Isi Sasaran</v>
      </c>
      <c r="M400" s="849"/>
      <c r="N400" s="852"/>
    </row>
    <row r="401" spans="2:14" ht="15.75">
      <c r="B401" s="838"/>
      <c r="C401" s="841"/>
      <c r="D401" s="859"/>
      <c r="E401" s="856"/>
      <c r="F401" s="569">
        <v>5</v>
      </c>
      <c r="G401" s="570"/>
      <c r="H401" s="599" t="str">
        <f t="shared" si="7"/>
        <v>Belum Diisi</v>
      </c>
      <c r="I401" s="595" t="s">
        <v>26</v>
      </c>
      <c r="J401" s="596" t="str">
        <f>IF($D$397="Y/T","Isi Sasaran",IF($E$397=0,0,IF(I401="Y",1,IF(I401="T",0,"Isi Dulu"))))</f>
        <v>Isi Sasaran</v>
      </c>
      <c r="K401" s="595" t="s">
        <v>26</v>
      </c>
      <c r="L401" s="596" t="str">
        <f>IF($D$397="Y/T","Isi Sasaran",IF($E$397=0,0,IF(K401="Y",1,IF(K401="T",0,"Isi Dulu"))))</f>
        <v>Isi Sasaran</v>
      </c>
      <c r="M401" s="850"/>
      <c r="N401" s="853"/>
    </row>
    <row r="402" spans="2:14" ht="15.75">
      <c r="B402" s="836">
        <v>19</v>
      </c>
      <c r="C402" s="839"/>
      <c r="D402" s="857" t="s">
        <v>26</v>
      </c>
      <c r="E402" s="854" t="str">
        <f>IF(D402="Y",1,IF(D402="T",0,IF(D402="Y/T","Belum diisi","Error")))</f>
        <v>Belum diisi</v>
      </c>
      <c r="F402" s="528">
        <v>1</v>
      </c>
      <c r="G402" s="529"/>
      <c r="H402" s="600" t="str">
        <f t="shared" si="7"/>
        <v>Belum Diisi</v>
      </c>
      <c r="I402" s="590" t="s">
        <v>26</v>
      </c>
      <c r="J402" s="591" t="str">
        <f>IF($D$402="Y/T","Isi Sasaran",IF($E$402=0,0,IF(I402="Y",1,IF(I402="T",0,"Isi Dulu"))))</f>
        <v>Isi Sasaran</v>
      </c>
      <c r="K402" s="590" t="s">
        <v>26</v>
      </c>
      <c r="L402" s="591" t="str">
        <f>IF($D$402="Y/T","Isi Sasaran",IF($E$402=0,0,IF(K402="Y",1,IF(K402="T",0,"Isi Dulu"))))</f>
        <v>Isi Sasaran</v>
      </c>
      <c r="M402" s="848" t="s">
        <v>26</v>
      </c>
      <c r="N402" s="851" t="str">
        <f>IF(M402="Y",1,IF(M402="T",0,IF(M402="Y/T","Belum diisi","Error")))</f>
        <v>Belum diisi</v>
      </c>
    </row>
    <row r="403" spans="2:14" ht="15.75">
      <c r="B403" s="837"/>
      <c r="C403" s="840"/>
      <c r="D403" s="858"/>
      <c r="E403" s="855"/>
      <c r="F403" s="549">
        <v>2</v>
      </c>
      <c r="G403" s="550"/>
      <c r="H403" s="598" t="str">
        <f t="shared" si="7"/>
        <v>Belum Diisi</v>
      </c>
      <c r="I403" s="592" t="s">
        <v>26</v>
      </c>
      <c r="J403" s="593" t="str">
        <f>IF($D$402="Y/T","Isi Sasaran",IF($E$402=0,0,IF(I403="Y",1,IF(I403="T",0,"Isi Dulu"))))</f>
        <v>Isi Sasaran</v>
      </c>
      <c r="K403" s="592" t="s">
        <v>26</v>
      </c>
      <c r="L403" s="593" t="str">
        <f>IF($D$402="Y/T","Isi Sasaran",IF($E$402=0,0,IF(K403="Y",1,IF(K403="T",0,"Isi Dulu"))))</f>
        <v>Isi Sasaran</v>
      </c>
      <c r="M403" s="849"/>
      <c r="N403" s="852"/>
    </row>
    <row r="404" spans="2:14" ht="15.75">
      <c r="B404" s="837"/>
      <c r="C404" s="840"/>
      <c r="D404" s="858"/>
      <c r="E404" s="855"/>
      <c r="F404" s="549">
        <v>3</v>
      </c>
      <c r="G404" s="550"/>
      <c r="H404" s="598" t="str">
        <f t="shared" si="7"/>
        <v>Belum Diisi</v>
      </c>
      <c r="I404" s="592" t="s">
        <v>26</v>
      </c>
      <c r="J404" s="593" t="str">
        <f>IF($D$402="Y/T","Isi Sasaran",IF($E$402=0,0,IF(I404="Y",1,IF(I404="T",0,"Isi Dulu"))))</f>
        <v>Isi Sasaran</v>
      </c>
      <c r="K404" s="592" t="s">
        <v>26</v>
      </c>
      <c r="L404" s="593" t="str">
        <f>IF($D$402="Y/T","Isi Sasaran",IF($E$402=0,0,IF(K404="Y",1,IF(K404="T",0,"Isi Dulu"))))</f>
        <v>Isi Sasaran</v>
      </c>
      <c r="M404" s="849"/>
      <c r="N404" s="852"/>
    </row>
    <row r="405" spans="2:14" ht="15.75">
      <c r="B405" s="837"/>
      <c r="C405" s="840"/>
      <c r="D405" s="858"/>
      <c r="E405" s="855"/>
      <c r="F405" s="549">
        <v>4</v>
      </c>
      <c r="G405" s="550"/>
      <c r="H405" s="598" t="str">
        <f t="shared" si="7"/>
        <v>Belum Diisi</v>
      </c>
      <c r="I405" s="592" t="s">
        <v>26</v>
      </c>
      <c r="J405" s="593" t="str">
        <f>IF($D$402="Y/T","Isi Sasaran",IF($E$402=0,0,IF(I405="Y",1,IF(I405="T",0,"Isi Dulu"))))</f>
        <v>Isi Sasaran</v>
      </c>
      <c r="K405" s="592" t="s">
        <v>26</v>
      </c>
      <c r="L405" s="593" t="str">
        <f>IF($D$402="Y/T","Isi Sasaran",IF($E$402=0,0,IF(K405="Y",1,IF(K405="T",0,"Isi Dulu"))))</f>
        <v>Isi Sasaran</v>
      </c>
      <c r="M405" s="849"/>
      <c r="N405" s="852"/>
    </row>
    <row r="406" spans="2:14" ht="15.75">
      <c r="B406" s="838"/>
      <c r="C406" s="841"/>
      <c r="D406" s="859"/>
      <c r="E406" s="856"/>
      <c r="F406" s="569">
        <v>5</v>
      </c>
      <c r="G406" s="570"/>
      <c r="H406" s="599" t="str">
        <f t="shared" si="7"/>
        <v>Belum Diisi</v>
      </c>
      <c r="I406" s="595" t="s">
        <v>26</v>
      </c>
      <c r="J406" s="596" t="str">
        <f>IF($D$402="Y/T","Isi Sasaran",IF($E$402=0,0,IF(I406="Y",1,IF(I406="T",0,"Isi Dulu"))))</f>
        <v>Isi Sasaran</v>
      </c>
      <c r="K406" s="595" t="s">
        <v>26</v>
      </c>
      <c r="L406" s="596" t="str">
        <f>IF($D$402="Y/T","Isi Sasaran",IF($E$402=0,0,IF(K406="Y",1,IF(K406="T",0,"Isi Dulu"))))</f>
        <v>Isi Sasaran</v>
      </c>
      <c r="M406" s="850"/>
      <c r="N406" s="853"/>
    </row>
    <row r="407" spans="2:14" ht="15.75">
      <c r="B407" s="836">
        <v>20</v>
      </c>
      <c r="C407" s="839"/>
      <c r="D407" s="857" t="s">
        <v>26</v>
      </c>
      <c r="E407" s="854" t="str">
        <f>IF(D407="Y",1,IF(D407="T",0,IF(D407="Y/T","Belum diisi","Error")))</f>
        <v>Belum diisi</v>
      </c>
      <c r="F407" s="528">
        <v>1</v>
      </c>
      <c r="G407" s="529"/>
      <c r="H407" s="600" t="str">
        <f t="shared" si="7"/>
        <v>Belum Diisi</v>
      </c>
      <c r="I407" s="590" t="s">
        <v>26</v>
      </c>
      <c r="J407" s="591" t="str">
        <f>IF($D$407="Y/T","Isi Sasaran",IF($E$407=0,0,IF(I407="Y",1,IF(I407="T",0,"Isi Dulu"))))</f>
        <v>Isi Sasaran</v>
      </c>
      <c r="K407" s="590" t="s">
        <v>26</v>
      </c>
      <c r="L407" s="591" t="str">
        <f>IF($D$407="Y/T","Isi Sasaran",IF($E$407=0,0,IF(K407="Y",1,IF(K407="T",0,"Isi Dulu"))))</f>
        <v>Isi Sasaran</v>
      </c>
      <c r="M407" s="848" t="s">
        <v>26</v>
      </c>
      <c r="N407" s="851" t="str">
        <f>IF(M407="Y",1,IF(M407="T",0,IF(M407="Y/T","Belum diisi","Error")))</f>
        <v>Belum diisi</v>
      </c>
    </row>
    <row r="408" spans="2:14" ht="15.75">
      <c r="B408" s="837"/>
      <c r="C408" s="840"/>
      <c r="D408" s="858"/>
      <c r="E408" s="855"/>
      <c r="F408" s="549">
        <v>2</v>
      </c>
      <c r="G408" s="550"/>
      <c r="H408" s="598" t="str">
        <f t="shared" si="7"/>
        <v>Belum Diisi</v>
      </c>
      <c r="I408" s="592" t="s">
        <v>26</v>
      </c>
      <c r="J408" s="593" t="str">
        <f>IF($D$407="Y/T","Isi Sasaran",IF($E$407=0,0,IF(I408="Y",1,IF(I408="T",0,"Isi Dulu"))))</f>
        <v>Isi Sasaran</v>
      </c>
      <c r="K408" s="592" t="s">
        <v>26</v>
      </c>
      <c r="L408" s="593" t="str">
        <f>IF($D$407="Y/T","Isi Sasaran",IF($E$407=0,0,IF(K408="Y",1,IF(K408="T",0,"Isi Dulu"))))</f>
        <v>Isi Sasaran</v>
      </c>
      <c r="M408" s="849"/>
      <c r="N408" s="852"/>
    </row>
    <row r="409" spans="2:14" ht="15.75">
      <c r="B409" s="837"/>
      <c r="C409" s="840"/>
      <c r="D409" s="858"/>
      <c r="E409" s="855"/>
      <c r="F409" s="549">
        <v>3</v>
      </c>
      <c r="G409" s="550"/>
      <c r="H409" s="598" t="str">
        <f t="shared" si="7"/>
        <v>Belum Diisi</v>
      </c>
      <c r="I409" s="592" t="s">
        <v>26</v>
      </c>
      <c r="J409" s="593" t="str">
        <f>IF($D$407="Y/T","Isi Sasaran",IF($E$407=0,0,IF(I409="Y",1,IF(I409="T",0,"Isi Dulu"))))</f>
        <v>Isi Sasaran</v>
      </c>
      <c r="K409" s="592" t="s">
        <v>26</v>
      </c>
      <c r="L409" s="593" t="str">
        <f>IF($D$407="Y/T","Isi Sasaran",IF($E$407=0,0,IF(K409="Y",1,IF(K409="T",0,"Isi Dulu"))))</f>
        <v>Isi Sasaran</v>
      </c>
      <c r="M409" s="849"/>
      <c r="N409" s="852"/>
    </row>
    <row r="410" spans="2:14" ht="15.75">
      <c r="B410" s="837"/>
      <c r="C410" s="840"/>
      <c r="D410" s="858"/>
      <c r="E410" s="855"/>
      <c r="F410" s="549">
        <v>4</v>
      </c>
      <c r="G410" s="550"/>
      <c r="H410" s="598" t="str">
        <f t="shared" si="7"/>
        <v>Belum Diisi</v>
      </c>
      <c r="I410" s="592" t="s">
        <v>26</v>
      </c>
      <c r="J410" s="593" t="str">
        <f>IF($D$407="Y/T","Isi Sasaran",IF($E$407=0,0,IF(I410="Y",1,IF(I410="T",0,"Isi Dulu"))))</f>
        <v>Isi Sasaran</v>
      </c>
      <c r="K410" s="592" t="s">
        <v>26</v>
      </c>
      <c r="L410" s="593" t="str">
        <f>IF($D$407="Y/T","Isi Sasaran",IF($E$407=0,0,IF(K410="Y",1,IF(K410="T",0,"Isi Dulu"))))</f>
        <v>Isi Sasaran</v>
      </c>
      <c r="M410" s="849"/>
      <c r="N410" s="852"/>
    </row>
    <row r="411" spans="2:14" ht="15.75">
      <c r="B411" s="838"/>
      <c r="C411" s="841"/>
      <c r="D411" s="859"/>
      <c r="E411" s="856"/>
      <c r="F411" s="569">
        <v>5</v>
      </c>
      <c r="G411" s="570"/>
      <c r="H411" s="599" t="str">
        <f t="shared" si="7"/>
        <v>Belum Diisi</v>
      </c>
      <c r="I411" s="595" t="s">
        <v>26</v>
      </c>
      <c r="J411" s="596" t="str">
        <f>IF($D$407="Y/T","Isi Sasaran",IF($E$407=0,0,IF(I411="Y",1,IF(I411="T",0,"Isi Dulu"))))</f>
        <v>Isi Sasaran</v>
      </c>
      <c r="K411" s="595" t="s">
        <v>26</v>
      </c>
      <c r="L411" s="596" t="str">
        <f>IF($D$407="Y/T","Isi Sasaran",IF($E$407=0,0,IF(K411="Y",1,IF(K411="T",0,"Isi Dulu"))))</f>
        <v>Isi Sasaran</v>
      </c>
      <c r="M411" s="850"/>
      <c r="N411" s="853"/>
    </row>
    <row r="412" spans="2:14" ht="15.75">
      <c r="B412" s="580"/>
      <c r="C412" s="581"/>
      <c r="D412" s="582"/>
      <c r="E412" s="602" t="e">
        <f>AVERAGE(E312:E411)</f>
        <v>#DIV/0!</v>
      </c>
      <c r="F412" s="583"/>
      <c r="G412" s="583"/>
      <c r="H412" s="602" t="e">
        <f>(IF($D312="Y/T",0,AVERAGE(H312:H316))+IF($D317="Y/T",0,AVERAGE(H317:H321))+IF($D322="Y/T",0,AVERAGE(H322:H326))+IF($D327="Y/T",0,AVERAGE(H327:H331))+IF($D332="Y/T",0,AVERAGE(H332:H336))+IF($D337="Y/T",0,AVERAGE(H337:H341))+IF($D342="Y/T",0,AVERAGE(H342:H346))+IF($D347="Y/T",0,AVERAGE(H347:H351))+IF($D352="Y/T",0,AVERAGE(H352:H356))+IF($D357="Y/T",0,AVERAGE(H357:H361))+IF($D362="Y/T",0,AVERAGE(H362:H366))+IF($D367="Y/T",0,AVERAGE(H367:H371))+IF($D372="Y/T",0,AVERAGE(H372:H376))+IF($D377="Y/T",0,AVERAGE(H377:H381))+IF($D382="Y/T",0,AVERAGE(H382:H386))+IF($D387="Y/T",0,AVERAGE(H387:H391))+IF($D392="Y/T",0,AVERAGE(H392:H396))+IF($D397="Y/T",0,AVERAGE(H397:H401))+IF($D402="Y/T",0,AVERAGE(H402:H406))+IF($D407="Y/T",0,AVERAGE(H407:H411)))/(COUNTIF($D312:$D411,"Y")+COUNTIF($D312:$D411,"T"))</f>
        <v>#DIV/0!</v>
      </c>
      <c r="I412" s="582"/>
      <c r="J412" s="602" t="e">
        <f>(IF($D312="Y/T",0,AVERAGE(J312:J316))+IF($D317="Y/T",0,AVERAGE(J317:J321))+IF($D322="Y/T",0,AVERAGE(J322:J326))+IF($D327="Y/T",0,AVERAGE(J327:J331))+IF($D332="Y/T",0,AVERAGE(J332:J336))+IF($D337="Y/T",0,AVERAGE(J337:J341))+IF($D342="Y/T",0,AVERAGE(J342:J346))+IF($D347="Y/T",0,AVERAGE(J347:J351))+IF($D352="Y/T",0,AVERAGE(J352:J356))+IF($D357="Y/T",0,AVERAGE(J357:J361))+IF($D362="Y/T",0,AVERAGE(J362:J366))+IF($D367="Y/T",0,AVERAGE(J367:J371))+IF($D372="Y/T",0,AVERAGE(J372:J376))+IF($D377="Y/T",0,AVERAGE(J377:J381))+IF($D382="Y/T",0,AVERAGE(J382:J386))+IF($D387="Y/T",0,AVERAGE(J387:J391))+IF($D392="Y/T",0,AVERAGE(J392:J396))+IF($D397="Y/T",0,AVERAGE(J397:J401))+IF($D402="Y/T",0,AVERAGE(J402:J406))+IF($D407="Y/T",0,AVERAGE(J407:J411)))/(COUNTIF($D312:$D411,"Y")+COUNTIF($D312:$D411,"T"))</f>
        <v>#DIV/0!</v>
      </c>
      <c r="K412" s="582"/>
      <c r="L412" s="602" t="e">
        <f>(IF($D312="Y/T",0,AVERAGE(L312:L316))+IF($D317="Y/T",0,AVERAGE(L317:L321))+IF($D322="Y/T",0,AVERAGE(L322:L326))+IF($D327="Y/T",0,AVERAGE(L327:L331))+IF($D332="Y/T",0,AVERAGE(L332:L336))+IF($D337="Y/T",0,AVERAGE(L337:L341))+IF($D342="Y/T",0,AVERAGE(L342:L346))+IF($D347="Y/T",0,AVERAGE(L347:L351))+IF($D352="Y/T",0,AVERAGE(L352:L356))+IF($D357="Y/T",0,AVERAGE(L357:L361))+IF($D362="Y/T",0,AVERAGE(L362:L366))+IF($D367="Y/T",0,AVERAGE(L367:L371))+IF($D372="Y/T",0,AVERAGE(L372:L376))+IF($D377="Y/T",0,AVERAGE(L377:L381))+IF($D382="Y/T",0,AVERAGE(L382:L386))+IF($D387="Y/T",0,AVERAGE(L387:L391))+IF($D392="Y/T",0,AVERAGE(L392:L396))+IF($D397="Y/T",0,AVERAGE(L397:L401))+IF($D402="Y/T",0,AVERAGE(L402:L406))+IF($D407="Y/T",0,AVERAGE(L407:L411)))/(COUNTIF($D312:$D411,"Y")+COUNTIF($D312:$D411,"T"))</f>
        <v>#DIV/0!</v>
      </c>
      <c r="M412" s="606"/>
      <c r="N412" s="602" t="e">
        <f>AVERAGE(N312:N411)</f>
        <v>#DIV/0!</v>
      </c>
    </row>
  </sheetData>
  <mergeCells count="496">
    <mergeCell ref="B1:N1"/>
    <mergeCell ref="C6:C10"/>
    <mergeCell ref="N16:N20"/>
    <mergeCell ref="D36:D40"/>
    <mergeCell ref="C21:C25"/>
    <mergeCell ref="E36:E40"/>
    <mergeCell ref="N36:N40"/>
    <mergeCell ref="B36:B40"/>
    <mergeCell ref="N21:N25"/>
    <mergeCell ref="D11:D15"/>
    <mergeCell ref="C36:C40"/>
    <mergeCell ref="N31:N35"/>
    <mergeCell ref="C16:C20"/>
    <mergeCell ref="M36:M40"/>
    <mergeCell ref="D21:D25"/>
    <mergeCell ref="E26:E30"/>
    <mergeCell ref="C3:C4"/>
    <mergeCell ref="N11:N15"/>
    <mergeCell ref="G3:G4"/>
    <mergeCell ref="F3:F4"/>
    <mergeCell ref="D3:E4"/>
    <mergeCell ref="B3:B4"/>
    <mergeCell ref="B118:B122"/>
    <mergeCell ref="N108:N112"/>
    <mergeCell ref="D91:D95"/>
    <mergeCell ref="B113:B117"/>
    <mergeCell ref="M118:M122"/>
    <mergeCell ref="E128:E132"/>
    <mergeCell ref="M128:M132"/>
    <mergeCell ref="C118:C122"/>
    <mergeCell ref="B128:B132"/>
    <mergeCell ref="D128:D132"/>
    <mergeCell ref="E118:E122"/>
    <mergeCell ref="D118:D122"/>
    <mergeCell ref="N128:N132"/>
    <mergeCell ref="N113:N117"/>
    <mergeCell ref="D101:D105"/>
    <mergeCell ref="C108:C112"/>
    <mergeCell ref="E108:E112"/>
    <mergeCell ref="D108:D112"/>
    <mergeCell ref="E113:E117"/>
    <mergeCell ref="C113:C117"/>
    <mergeCell ref="B96:B100"/>
    <mergeCell ref="E96:E100"/>
    <mergeCell ref="D96:D100"/>
    <mergeCell ref="B107:J107"/>
    <mergeCell ref="N215:N219"/>
    <mergeCell ref="E138:E142"/>
    <mergeCell ref="M138:M142"/>
    <mergeCell ref="C123:C127"/>
    <mergeCell ref="N138:N142"/>
    <mergeCell ref="D158:D162"/>
    <mergeCell ref="B148:B152"/>
    <mergeCell ref="B158:B162"/>
    <mergeCell ref="N148:N152"/>
    <mergeCell ref="D133:D137"/>
    <mergeCell ref="C158:C162"/>
    <mergeCell ref="M148:M152"/>
    <mergeCell ref="E158:E162"/>
    <mergeCell ref="C148:C152"/>
    <mergeCell ref="D148:D152"/>
    <mergeCell ref="E148:E152"/>
    <mergeCell ref="M158:M162"/>
    <mergeCell ref="N133:N137"/>
    <mergeCell ref="B138:B142"/>
    <mergeCell ref="D138:D142"/>
    <mergeCell ref="N158:N162"/>
    <mergeCell ref="M173:M177"/>
    <mergeCell ref="B173:B177"/>
    <mergeCell ref="C198:C202"/>
    <mergeCell ref="M96:M100"/>
    <mergeCell ref="C128:C132"/>
    <mergeCell ref="N118:N122"/>
    <mergeCell ref="B342:B346"/>
    <mergeCell ref="N332:N336"/>
    <mergeCell ref="C322:C326"/>
    <mergeCell ref="C285:C289"/>
    <mergeCell ref="E270:E274"/>
    <mergeCell ref="M285:M289"/>
    <mergeCell ref="E285:E289"/>
    <mergeCell ref="D270:D274"/>
    <mergeCell ref="D275:D279"/>
    <mergeCell ref="B295:B299"/>
    <mergeCell ref="B305:B309"/>
    <mergeCell ref="D285:D289"/>
    <mergeCell ref="D342:D346"/>
    <mergeCell ref="C332:C336"/>
    <mergeCell ref="B332:B336"/>
    <mergeCell ref="M322:M326"/>
    <mergeCell ref="E332:E336"/>
    <mergeCell ref="D322:D326"/>
    <mergeCell ref="E312:E316"/>
    <mergeCell ref="M332:M336"/>
    <mergeCell ref="N270:N274"/>
    <mergeCell ref="D305:D309"/>
    <mergeCell ref="B317:B321"/>
    <mergeCell ref="B327:B331"/>
    <mergeCell ref="B352:B356"/>
    <mergeCell ref="M342:M346"/>
    <mergeCell ref="D332:D336"/>
    <mergeCell ref="C342:C346"/>
    <mergeCell ref="B362:B366"/>
    <mergeCell ref="N295:N299"/>
    <mergeCell ref="C312:C316"/>
    <mergeCell ref="B311:N311"/>
    <mergeCell ref="D312:D316"/>
    <mergeCell ref="C362:C366"/>
    <mergeCell ref="M352:M356"/>
    <mergeCell ref="N362:N366"/>
    <mergeCell ref="M362:M366"/>
    <mergeCell ref="E362:E366"/>
    <mergeCell ref="D352:D356"/>
    <mergeCell ref="E352:E356"/>
    <mergeCell ref="M305:M309"/>
    <mergeCell ref="B312:B316"/>
    <mergeCell ref="C305:C309"/>
    <mergeCell ref="M312:M316"/>
    <mergeCell ref="E322:E326"/>
    <mergeCell ref="N312:N316"/>
    <mergeCell ref="B322:B326"/>
    <mergeCell ref="N322:N326"/>
    <mergeCell ref="C352:C356"/>
    <mergeCell ref="N352:N356"/>
    <mergeCell ref="E342:E346"/>
    <mergeCell ref="N342:N346"/>
    <mergeCell ref="D362:D366"/>
    <mergeCell ref="B2:N2"/>
    <mergeCell ref="D6:D10"/>
    <mergeCell ref="B11:B15"/>
    <mergeCell ref="M46:M50"/>
    <mergeCell ref="N46:N50"/>
    <mergeCell ref="E31:E35"/>
    <mergeCell ref="B46:B50"/>
    <mergeCell ref="E46:E50"/>
    <mergeCell ref="D46:D50"/>
    <mergeCell ref="C46:C50"/>
    <mergeCell ref="C41:C45"/>
    <mergeCell ref="C51:C55"/>
    <mergeCell ref="N56:N60"/>
    <mergeCell ref="B66:B70"/>
    <mergeCell ref="M113:M117"/>
    <mergeCell ref="C138:C142"/>
    <mergeCell ref="B101:B105"/>
    <mergeCell ref="N91:N95"/>
    <mergeCell ref="D86:D90"/>
    <mergeCell ref="M163:M167"/>
    <mergeCell ref="D168:D172"/>
    <mergeCell ref="C163:C167"/>
    <mergeCell ref="N168:N172"/>
    <mergeCell ref="D163:D167"/>
    <mergeCell ref="C96:C100"/>
    <mergeCell ref="M123:M127"/>
    <mergeCell ref="B123:B127"/>
    <mergeCell ref="E143:E147"/>
    <mergeCell ref="N163:N167"/>
    <mergeCell ref="N96:N100"/>
    <mergeCell ref="D113:D117"/>
    <mergeCell ref="B108:B112"/>
    <mergeCell ref="E168:E172"/>
    <mergeCell ref="E163:E167"/>
    <mergeCell ref="M133:M137"/>
    <mergeCell ref="C143:C147"/>
    <mergeCell ref="D123:D127"/>
    <mergeCell ref="B133:B137"/>
    <mergeCell ref="C91:C95"/>
    <mergeCell ref="M91:M95"/>
    <mergeCell ref="N372:N376"/>
    <mergeCell ref="C392:C396"/>
    <mergeCell ref="D372:D376"/>
    <mergeCell ref="E382:E386"/>
    <mergeCell ref="M382:M386"/>
    <mergeCell ref="C382:C386"/>
    <mergeCell ref="C372:C376"/>
    <mergeCell ref="E357:E361"/>
    <mergeCell ref="M372:M376"/>
    <mergeCell ref="E372:E376"/>
    <mergeCell ref="D357:D361"/>
    <mergeCell ref="N392:N396"/>
    <mergeCell ref="E367:E371"/>
    <mergeCell ref="N387:N391"/>
    <mergeCell ref="N367:N371"/>
    <mergeCell ref="B407:B411"/>
    <mergeCell ref="M397:M401"/>
    <mergeCell ref="D407:D411"/>
    <mergeCell ref="E397:E401"/>
    <mergeCell ref="D387:D391"/>
    <mergeCell ref="E407:E411"/>
    <mergeCell ref="M407:M411"/>
    <mergeCell ref="C402:C406"/>
    <mergeCell ref="M392:M396"/>
    <mergeCell ref="M402:M406"/>
    <mergeCell ref="E402:E406"/>
    <mergeCell ref="D392:D396"/>
    <mergeCell ref="E392:E396"/>
    <mergeCell ref="D402:D406"/>
    <mergeCell ref="B392:B396"/>
    <mergeCell ref="B402:B406"/>
    <mergeCell ref="B397:B401"/>
    <mergeCell ref="B387:B391"/>
    <mergeCell ref="C387:C391"/>
    <mergeCell ref="B347:B351"/>
    <mergeCell ref="M337:M341"/>
    <mergeCell ref="E327:E331"/>
    <mergeCell ref="D327:D331"/>
    <mergeCell ref="C337:C341"/>
    <mergeCell ref="B357:B361"/>
    <mergeCell ref="B382:B386"/>
    <mergeCell ref="N382:N386"/>
    <mergeCell ref="C317:C321"/>
    <mergeCell ref="B372:B376"/>
    <mergeCell ref="M367:M371"/>
    <mergeCell ref="E347:E351"/>
    <mergeCell ref="C357:C361"/>
    <mergeCell ref="M347:M351"/>
    <mergeCell ref="E337:E341"/>
    <mergeCell ref="N357:N361"/>
    <mergeCell ref="B367:B371"/>
    <mergeCell ref="M327:M331"/>
    <mergeCell ref="C347:C351"/>
    <mergeCell ref="N347:N351"/>
    <mergeCell ref="N377:N381"/>
    <mergeCell ref="D367:D371"/>
    <mergeCell ref="D377:D381"/>
    <mergeCell ref="M377:M381"/>
    <mergeCell ref="B300:B304"/>
    <mergeCell ref="M260:M264"/>
    <mergeCell ref="C280:C284"/>
    <mergeCell ref="B270:B274"/>
    <mergeCell ref="B235:B239"/>
    <mergeCell ref="N225:N229"/>
    <mergeCell ref="D215:D219"/>
    <mergeCell ref="B230:B234"/>
    <mergeCell ref="N230:N234"/>
    <mergeCell ref="C245:C249"/>
    <mergeCell ref="D230:D234"/>
    <mergeCell ref="C225:C229"/>
    <mergeCell ref="M230:M234"/>
    <mergeCell ref="D255:D259"/>
    <mergeCell ref="B250:B254"/>
    <mergeCell ref="C270:C274"/>
    <mergeCell ref="C295:C299"/>
    <mergeCell ref="N285:N289"/>
    <mergeCell ref="M300:M304"/>
    <mergeCell ref="D295:D299"/>
    <mergeCell ref="N300:N304"/>
    <mergeCell ref="C230:C234"/>
    <mergeCell ref="N235:N239"/>
    <mergeCell ref="C275:C279"/>
    <mergeCell ref="N260:N264"/>
    <mergeCell ref="D250:D254"/>
    <mergeCell ref="M275:M279"/>
    <mergeCell ref="D290:D294"/>
    <mergeCell ref="B280:B284"/>
    <mergeCell ref="E290:E294"/>
    <mergeCell ref="E280:E284"/>
    <mergeCell ref="D280:D284"/>
    <mergeCell ref="M290:M294"/>
    <mergeCell ref="N290:N294"/>
    <mergeCell ref="B290:B294"/>
    <mergeCell ref="N280:N284"/>
    <mergeCell ref="D265:D269"/>
    <mergeCell ref="C290:C294"/>
    <mergeCell ref="M280:M284"/>
    <mergeCell ref="E265:E269"/>
    <mergeCell ref="B285:B289"/>
    <mergeCell ref="M270:M274"/>
    <mergeCell ref="N275:N279"/>
    <mergeCell ref="B255:B259"/>
    <mergeCell ref="N265:N269"/>
    <mergeCell ref="E250:E254"/>
    <mergeCell ref="M265:M269"/>
    <mergeCell ref="N250:N254"/>
    <mergeCell ref="C265:C269"/>
    <mergeCell ref="C255:C259"/>
    <mergeCell ref="C250:C254"/>
    <mergeCell ref="E260:E264"/>
    <mergeCell ref="E193:E197"/>
    <mergeCell ref="B209:N209"/>
    <mergeCell ref="C220:C224"/>
    <mergeCell ref="M220:M224"/>
    <mergeCell ref="D210:D214"/>
    <mergeCell ref="E220:E224"/>
    <mergeCell ref="C210:C214"/>
    <mergeCell ref="E210:E214"/>
    <mergeCell ref="N220:N224"/>
    <mergeCell ref="C235:C239"/>
    <mergeCell ref="M225:M229"/>
    <mergeCell ref="E215:E219"/>
    <mergeCell ref="M235:M239"/>
    <mergeCell ref="N255:N259"/>
    <mergeCell ref="N203:N207"/>
    <mergeCell ref="D225:D229"/>
    <mergeCell ref="C215:C219"/>
    <mergeCell ref="E245:E249"/>
    <mergeCell ref="B265:B269"/>
    <mergeCell ref="N210:N214"/>
    <mergeCell ref="N193:N197"/>
    <mergeCell ref="C173:C177"/>
    <mergeCell ref="M183:M187"/>
    <mergeCell ref="B198:B202"/>
    <mergeCell ref="E183:E187"/>
    <mergeCell ref="N188:N192"/>
    <mergeCell ref="D178:D182"/>
    <mergeCell ref="E173:E177"/>
    <mergeCell ref="B193:B197"/>
    <mergeCell ref="C183:C187"/>
    <mergeCell ref="B188:B192"/>
    <mergeCell ref="N178:N182"/>
    <mergeCell ref="M178:M182"/>
    <mergeCell ref="B178:B182"/>
    <mergeCell ref="D183:D187"/>
    <mergeCell ref="N407:N411"/>
    <mergeCell ref="M295:M299"/>
    <mergeCell ref="D317:D321"/>
    <mergeCell ref="C300:C304"/>
    <mergeCell ref="E317:E321"/>
    <mergeCell ref="E305:E309"/>
    <mergeCell ref="N317:N321"/>
    <mergeCell ref="D337:D341"/>
    <mergeCell ref="C327:C331"/>
    <mergeCell ref="N337:N341"/>
    <mergeCell ref="N305:N309"/>
    <mergeCell ref="E295:E299"/>
    <mergeCell ref="D300:D304"/>
    <mergeCell ref="N397:N401"/>
    <mergeCell ref="C407:C411"/>
    <mergeCell ref="D397:D401"/>
    <mergeCell ref="C397:C401"/>
    <mergeCell ref="E377:E381"/>
    <mergeCell ref="M387:M391"/>
    <mergeCell ref="N402:N406"/>
    <mergeCell ref="D347:D351"/>
    <mergeCell ref="M357:M361"/>
    <mergeCell ref="D382:D386"/>
    <mergeCell ref="C367:C371"/>
    <mergeCell ref="B377:B381"/>
    <mergeCell ref="E387:E391"/>
    <mergeCell ref="C377:C381"/>
    <mergeCell ref="B240:B244"/>
    <mergeCell ref="M250:M254"/>
    <mergeCell ref="E255:E259"/>
    <mergeCell ref="N153:N157"/>
    <mergeCell ref="C168:C172"/>
    <mergeCell ref="B163:B167"/>
    <mergeCell ref="B245:B249"/>
    <mergeCell ref="E230:E234"/>
    <mergeCell ref="N245:N249"/>
    <mergeCell ref="B220:B224"/>
    <mergeCell ref="M210:M214"/>
    <mergeCell ref="D173:D177"/>
    <mergeCell ref="C193:C197"/>
    <mergeCell ref="N173:N177"/>
    <mergeCell ref="D198:D202"/>
    <mergeCell ref="N198:N202"/>
    <mergeCell ref="M198:M202"/>
    <mergeCell ref="E198:E202"/>
    <mergeCell ref="D193:D197"/>
    <mergeCell ref="B183:B187"/>
    <mergeCell ref="N183:N187"/>
    <mergeCell ref="D66:D70"/>
    <mergeCell ref="D76:D80"/>
    <mergeCell ref="B86:B90"/>
    <mergeCell ref="C26:C30"/>
    <mergeCell ref="M51:M55"/>
    <mergeCell ref="C61:C65"/>
    <mergeCell ref="D61:D65"/>
    <mergeCell ref="E61:E65"/>
    <mergeCell ref="M61:M65"/>
    <mergeCell ref="M56:M60"/>
    <mergeCell ref="B56:B60"/>
    <mergeCell ref="D51:D55"/>
    <mergeCell ref="E51:E55"/>
    <mergeCell ref="C71:C75"/>
    <mergeCell ref="D81:D85"/>
    <mergeCell ref="E81:E85"/>
    <mergeCell ref="M71:M75"/>
    <mergeCell ref="B51:B55"/>
    <mergeCell ref="C81:C85"/>
    <mergeCell ref="M81:M85"/>
    <mergeCell ref="M41:M45"/>
    <mergeCell ref="C66:C70"/>
    <mergeCell ref="M86:M90"/>
    <mergeCell ref="N81:N85"/>
    <mergeCell ref="N41:N45"/>
    <mergeCell ref="D26:D30"/>
    <mergeCell ref="B41:B45"/>
    <mergeCell ref="I4:J4"/>
    <mergeCell ref="C31:C35"/>
    <mergeCell ref="B26:B30"/>
    <mergeCell ref="D31:D35"/>
    <mergeCell ref="N51:N55"/>
    <mergeCell ref="B61:B65"/>
    <mergeCell ref="N61:N65"/>
    <mergeCell ref="E41:E45"/>
    <mergeCell ref="M4:N4"/>
    <mergeCell ref="K4:L4"/>
    <mergeCell ref="B5:N5"/>
    <mergeCell ref="N66:N70"/>
    <mergeCell ref="C76:C80"/>
    <mergeCell ref="D56:D60"/>
    <mergeCell ref="E66:E70"/>
    <mergeCell ref="B21:B25"/>
    <mergeCell ref="H3:H4"/>
    <mergeCell ref="M11:M15"/>
    <mergeCell ref="I3:N3"/>
    <mergeCell ref="E76:E80"/>
    <mergeCell ref="N143:N147"/>
    <mergeCell ref="E133:E137"/>
    <mergeCell ref="M153:M157"/>
    <mergeCell ref="B153:B157"/>
    <mergeCell ref="D143:D147"/>
    <mergeCell ref="D153:D157"/>
    <mergeCell ref="E153:E157"/>
    <mergeCell ref="B6:B10"/>
    <mergeCell ref="N6:N10"/>
    <mergeCell ref="M6:M10"/>
    <mergeCell ref="E6:E10"/>
    <mergeCell ref="B91:B95"/>
    <mergeCell ref="M76:M80"/>
    <mergeCell ref="C56:C60"/>
    <mergeCell ref="M108:M112"/>
    <mergeCell ref="C133:C137"/>
    <mergeCell ref="N123:N127"/>
    <mergeCell ref="N86:N90"/>
    <mergeCell ref="N26:N30"/>
    <mergeCell ref="N101:N105"/>
    <mergeCell ref="D71:D75"/>
    <mergeCell ref="B71:B75"/>
    <mergeCell ref="N71:N75"/>
    <mergeCell ref="D41:D45"/>
    <mergeCell ref="B168:B172"/>
    <mergeCell ref="E188:E192"/>
    <mergeCell ref="M168:M172"/>
    <mergeCell ref="C11:C15"/>
    <mergeCell ref="M21:M25"/>
    <mergeCell ref="B16:B20"/>
    <mergeCell ref="E11:E15"/>
    <mergeCell ref="D16:D20"/>
    <mergeCell ref="E16:E20"/>
    <mergeCell ref="M16:M20"/>
    <mergeCell ref="M31:M35"/>
    <mergeCell ref="M66:M70"/>
    <mergeCell ref="E91:E95"/>
    <mergeCell ref="C86:C90"/>
    <mergeCell ref="M26:M30"/>
    <mergeCell ref="B31:B35"/>
    <mergeCell ref="E21:E25"/>
    <mergeCell ref="C101:C105"/>
    <mergeCell ref="E86:E90"/>
    <mergeCell ref="M101:M105"/>
    <mergeCell ref="E101:E105"/>
    <mergeCell ref="M143:M147"/>
    <mergeCell ref="E71:E75"/>
    <mergeCell ref="B81:B85"/>
    <mergeCell ref="D245:D249"/>
    <mergeCell ref="C240:C244"/>
    <mergeCell ref="D240:D244"/>
    <mergeCell ref="E240:E244"/>
    <mergeCell ref="D235:D239"/>
    <mergeCell ref="M245:M249"/>
    <mergeCell ref="D188:D192"/>
    <mergeCell ref="M215:M219"/>
    <mergeCell ref="B225:B229"/>
    <mergeCell ref="E235:E239"/>
    <mergeCell ref="E225:E229"/>
    <mergeCell ref="M193:M197"/>
    <mergeCell ref="D220:D224"/>
    <mergeCell ref="B210:B214"/>
    <mergeCell ref="C203:C207"/>
    <mergeCell ref="M203:M207"/>
    <mergeCell ref="E203:E207"/>
    <mergeCell ref="D203:D207"/>
    <mergeCell ref="B337:B341"/>
    <mergeCell ref="M317:M321"/>
    <mergeCell ref="N327:N331"/>
    <mergeCell ref="E300:E304"/>
    <mergeCell ref="D260:D264"/>
    <mergeCell ref="B260:B264"/>
    <mergeCell ref="B275:B279"/>
    <mergeCell ref="N76:N80"/>
    <mergeCell ref="E56:E60"/>
    <mergeCell ref="B76:B80"/>
    <mergeCell ref="E123:E127"/>
    <mergeCell ref="C153:C157"/>
    <mergeCell ref="B143:B147"/>
    <mergeCell ref="M255:M259"/>
    <mergeCell ref="E275:E279"/>
    <mergeCell ref="C260:C264"/>
    <mergeCell ref="M240:M244"/>
    <mergeCell ref="B203:B207"/>
    <mergeCell ref="M188:M192"/>
    <mergeCell ref="C188:C192"/>
    <mergeCell ref="E178:E182"/>
    <mergeCell ref="C178:C182"/>
    <mergeCell ref="B215:B219"/>
    <mergeCell ref="N240:N244"/>
  </mergeCells>
  <dataValidations count="92">
    <dataValidation type="list" allowBlank="1" showInputMessage="1" showErrorMessage="1" sqref="D11">
      <formula1>"Y,T,Y/T"</formula1>
    </dataValidation>
    <dataValidation type="list" allowBlank="1" showInputMessage="1" showErrorMessage="1" sqref="D46">
      <formula1>"Y,T,Y/T"</formula1>
    </dataValidation>
    <dataValidation type="list" allowBlank="1" showInputMessage="1" showErrorMessage="1" sqref="D36">
      <formula1>"Y,T,Y/T"</formula1>
    </dataValidation>
    <dataValidation type="list" allowBlank="1" showInputMessage="1" showErrorMessage="1" sqref="D26">
      <formula1>"Y,T,Y/T"</formula1>
    </dataValidation>
    <dataValidation type="list" allowBlank="1" showInputMessage="1" showErrorMessage="1" sqref="D6">
      <formula1>"Y,T,Y/T"</formula1>
    </dataValidation>
    <dataValidation type="list" allowBlank="1" showInputMessage="1" showErrorMessage="1" sqref="D153">
      <formula1>"Y,T,Y/T"</formula1>
    </dataValidation>
    <dataValidation type="list" allowBlank="1" showInputMessage="1" showErrorMessage="1" sqref="D210">
      <formula1>"Y,T,Y/T"</formula1>
    </dataValidation>
    <dataValidation type="list" allowBlank="1" showInputMessage="1" showErrorMessage="1" sqref="D31">
      <formula1>"Y,T,Y/T"</formula1>
    </dataValidation>
    <dataValidation type="list" allowBlank="1" showInputMessage="1" showErrorMessage="1" sqref="D96">
      <formula1>"Y,T,Y/T"</formula1>
    </dataValidation>
    <dataValidation type="list" allowBlank="1" showInputMessage="1" showErrorMessage="1" sqref="I108:I207">
      <formula1>"Y,T,Y/T"</formula1>
    </dataValidation>
    <dataValidation type="list" allowBlank="1" showInputMessage="1" showErrorMessage="1" sqref="K6:K105">
      <formula1>"Y,T,Y/T"</formula1>
    </dataValidation>
    <dataValidation type="list" allowBlank="1" showInputMessage="1" showErrorMessage="1" sqref="I6:I105">
      <formula1>"Y,T,Y/T"</formula1>
    </dataValidation>
    <dataValidation type="list" allowBlank="1" showInputMessage="1" showErrorMessage="1" sqref="M6:M105">
      <formula1>"Y,T,Y/T"</formula1>
    </dataValidation>
    <dataValidation type="list" allowBlank="1" showInputMessage="1" showErrorMessage="1" sqref="K210:K309">
      <formula1>"Y,T,Y/T"</formula1>
    </dataValidation>
    <dataValidation type="list" allowBlank="1" showInputMessage="1" showErrorMessage="1" sqref="I210:I309">
      <formula1>"Y,T,Y/T"</formula1>
    </dataValidation>
    <dataValidation type="list" allowBlank="1" showInputMessage="1" showErrorMessage="1" sqref="M312:M411">
      <formula1>"Y,T,Y/T"</formula1>
    </dataValidation>
    <dataValidation type="list" allowBlank="1" showInputMessage="1" showErrorMessage="1" sqref="D16">
      <formula1>"Y,T,Y/T"</formula1>
    </dataValidation>
    <dataValidation type="list" allowBlank="1" showInputMessage="1" showErrorMessage="1" sqref="D66">
      <formula1>"Y,T,Y/T"</formula1>
    </dataValidation>
    <dataValidation type="list" allowBlank="1" showInputMessage="1" showErrorMessage="1" sqref="D56">
      <formula1>"Y,T,Y/T"</formula1>
    </dataValidation>
    <dataValidation type="list" allowBlank="1" showInputMessage="1" showErrorMessage="1" sqref="D41">
      <formula1>"Y,T,Y/T"</formula1>
    </dataValidation>
    <dataValidation type="list" allowBlank="1" showInputMessage="1" showErrorMessage="1" sqref="D332">
      <formula1>"Y,T,Y/T"</formula1>
    </dataValidation>
    <dataValidation type="list" allowBlank="1" showInputMessage="1" showErrorMessage="1" sqref="D402">
      <formula1>"Y,T,Y/T"</formula1>
    </dataValidation>
    <dataValidation type="list" allowBlank="1" showInputMessage="1" showErrorMessage="1" sqref="D392">
      <formula1>"Y,T,Y/T"</formula1>
    </dataValidation>
    <dataValidation type="list" allowBlank="1" showInputMessage="1" showErrorMessage="1" sqref="D367">
      <formula1>"Y,T,Y/T"</formula1>
    </dataValidation>
    <dataValidation type="list" allowBlank="1" showInputMessage="1" showErrorMessage="1" sqref="I312:I411">
      <formula1>"Y,T,Y/T"</formula1>
    </dataValidation>
    <dataValidation type="list" allowBlank="1" showInputMessage="1" showErrorMessage="1" sqref="K312:K411">
      <formula1>"Y,T,Y/T"</formula1>
    </dataValidation>
    <dataValidation type="list" allowBlank="1" showInputMessage="1" showErrorMessage="1" sqref="D215">
      <formula1>"Y,T,Y/T"</formula1>
    </dataValidation>
    <dataValidation type="list" allowBlank="1" showInputMessage="1" showErrorMessage="1" sqref="D270">
      <formula1>"Y,T,Y/T"</formula1>
    </dataValidation>
    <dataValidation type="list" allowBlank="1" showInputMessage="1" showErrorMessage="1" sqref="D295">
      <formula1>"Y,T,Y/T"</formula1>
    </dataValidation>
    <dataValidation type="list" allowBlank="1" showInputMessage="1" showErrorMessage="1" sqref="D352">
      <formula1>"Y,T,Y/T"</formula1>
    </dataValidation>
    <dataValidation type="list" allowBlank="1" showInputMessage="1" showErrorMessage="1" sqref="D250">
      <formula1>"Y,T,Y/T"</formula1>
    </dataValidation>
    <dataValidation type="list" allowBlank="1" showInputMessage="1" showErrorMessage="1" sqref="D322">
      <formula1>"Y,T,Y/T"</formula1>
    </dataValidation>
    <dataValidation type="list" allowBlank="1" showInputMessage="1" showErrorMessage="1" sqref="D312">
      <formula1>"Y,T,Y/T"</formula1>
    </dataValidation>
    <dataValidation type="list" allowBlank="1" showInputMessage="1" showErrorMessage="1" sqref="D285">
      <formula1>"Y,T,Y/T"</formula1>
    </dataValidation>
    <dataValidation type="list" allowBlank="1" showInputMessage="1" showErrorMessage="1" sqref="D245">
      <formula1>"Y,T,Y/T"</formula1>
    </dataValidation>
    <dataValidation type="list" allowBlank="1" showInputMessage="1" showErrorMessage="1" sqref="D300">
      <formula1>"Y,T,Y/T"</formula1>
    </dataValidation>
    <dataValidation type="list" allowBlank="1" showInputMessage="1" showErrorMessage="1" sqref="D265">
      <formula1>"Y,T,Y/T"</formula1>
    </dataValidation>
    <dataValidation type="list" allowBlank="1" showInputMessage="1" showErrorMessage="1" sqref="D275">
      <formula1>"Y,T,Y/T"</formula1>
    </dataValidation>
    <dataValidation type="list" allowBlank="1" showInputMessage="1" showErrorMessage="1" sqref="D235">
      <formula1>"Y,T,Y/T"</formula1>
    </dataValidation>
    <dataValidation type="list" allowBlank="1" showInputMessage="1" showErrorMessage="1" sqref="D290">
      <formula1>"Y,T,Y/T"</formula1>
    </dataValidation>
    <dataValidation type="list" allowBlank="1" showInputMessage="1" showErrorMessage="1" sqref="D317">
      <formula1>"Y,T,Y/T"</formula1>
    </dataValidation>
    <dataValidation type="list" allowBlank="1" showInputMessage="1" showErrorMessage="1" sqref="D372">
      <formula1>"Y,T,Y/T"</formula1>
    </dataValidation>
    <dataValidation type="list" allowBlank="1" showInputMessage="1" showErrorMessage="1" sqref="D407">
      <formula1>"Y,T,Y/T"</formula1>
    </dataValidation>
    <dataValidation type="list" allowBlank="1" showInputMessage="1" showErrorMessage="1" sqref="D337">
      <formula1>"Y,T,Y/T"</formula1>
    </dataValidation>
    <dataValidation type="list" allowBlank="1" showInputMessage="1" showErrorMessage="1" sqref="D397">
      <formula1>"Y,T,Y/T"</formula1>
    </dataValidation>
    <dataValidation type="list" allowBlank="1" showInputMessage="1" showErrorMessage="1" sqref="D377">
      <formula1>"Y,T,Y/T"</formula1>
    </dataValidation>
    <dataValidation type="list" allowBlank="1" showInputMessage="1" showErrorMessage="1" sqref="D387">
      <formula1>"Y,T,Y/T"</formula1>
    </dataValidation>
    <dataValidation type="list" allowBlank="1" showInputMessage="1" showErrorMessage="1" sqref="D51">
      <formula1>"Y,T,Y/T"</formula1>
    </dataValidation>
    <dataValidation type="list" allowBlank="1" showInputMessage="1" showErrorMessage="1" sqref="K108:K207">
      <formula1>"Y,T,Y/T"</formula1>
    </dataValidation>
    <dataValidation type="list" allowBlank="1" showInputMessage="1" showErrorMessage="1" sqref="D91">
      <formula1>"Y,T,Y/T"</formula1>
    </dataValidation>
    <dataValidation type="list" allowBlank="1" showInputMessage="1" showErrorMessage="1" sqref="D81">
      <formula1>"Y,T,Y/T"</formula1>
    </dataValidation>
    <dataValidation type="list" allowBlank="1" showInputMessage="1" showErrorMessage="1" sqref="D76">
      <formula1>"Y,T,Y/T"</formula1>
    </dataValidation>
    <dataValidation type="list" allowBlank="1" showInputMessage="1" showErrorMessage="1" sqref="D71">
      <formula1>"Y,T,Y/T"</formula1>
    </dataValidation>
    <dataValidation type="list" allowBlank="1" showInputMessage="1" showErrorMessage="1" sqref="D101">
      <formula1>"Y,T,Y/T"</formula1>
    </dataValidation>
    <dataValidation type="list" allowBlank="1" showInputMessage="1" showErrorMessage="1" sqref="D21">
      <formula1>"Y,T,Y/T"</formula1>
    </dataValidation>
    <dataValidation type="list" allowBlank="1" showInputMessage="1" showErrorMessage="1" sqref="D138">
      <formula1>"Y,T,Y/T"</formula1>
    </dataValidation>
    <dataValidation type="list" allowBlank="1" showInputMessage="1" showErrorMessage="1" sqref="M108:M207">
      <formula1>"Y,T,Y/T"</formula1>
    </dataValidation>
    <dataValidation type="list" allowBlank="1" showInputMessage="1" showErrorMessage="1" sqref="D61">
      <formula1>"Y,T,Y/T"</formula1>
    </dataValidation>
    <dataValidation type="list" allowBlank="1" showInputMessage="1" showErrorMessage="1" sqref="M210:M309">
      <formula1>"Y,T,Y/T"</formula1>
    </dataValidation>
    <dataValidation type="list" allowBlank="1" showInputMessage="1" showErrorMessage="1" sqref="D163">
      <formula1>"Y,T,Y/T"</formula1>
    </dataValidation>
    <dataValidation type="list" allowBlank="1" showInputMessage="1" showErrorMessage="1" sqref="D220">
      <formula1>"Y,T,Y/T"</formula1>
    </dataValidation>
    <dataValidation type="list" allowBlank="1" showInputMessage="1" showErrorMessage="1" sqref="D183">
      <formula1>"Y,T,Y/T"</formula1>
    </dataValidation>
    <dataValidation type="list" allowBlank="1" showInputMessage="1" showErrorMessage="1" sqref="D193">
      <formula1>"Y,T,Y/T"</formula1>
    </dataValidation>
    <dataValidation type="list" allowBlank="1" showInputMessage="1" showErrorMessage="1" sqref="D327">
      <formula1>"Y,T,Y/T"</formula1>
    </dataValidation>
    <dataValidation type="list" allowBlank="1" showInputMessage="1" showErrorMessage="1" sqref="D382">
      <formula1>"Y,T,Y/T"</formula1>
    </dataValidation>
    <dataValidation type="list" allowBlank="1" showInputMessage="1" showErrorMessage="1" sqref="D347">
      <formula1>"Y,T,Y/T"</formula1>
    </dataValidation>
    <dataValidation type="list" allowBlank="1" showInputMessage="1" showErrorMessage="1" sqref="D357">
      <formula1>"Y,T,Y/T"</formula1>
    </dataValidation>
    <dataValidation type="list" allowBlank="1" showInputMessage="1" showErrorMessage="1" sqref="D143">
      <formula1>"Y,T,Y/T"</formula1>
    </dataValidation>
    <dataValidation type="list" allowBlank="1" showInputMessage="1" showErrorMessage="1" sqref="D198">
      <formula1>"Y,T,Y/T"</formula1>
    </dataValidation>
    <dataValidation type="list" allowBlank="1" showInputMessage="1" showErrorMessage="1" sqref="D305">
      <formula1>"Y,T,Y/T"</formula1>
    </dataValidation>
    <dataValidation type="list" allowBlank="1" showInputMessage="1" showErrorMessage="1" sqref="D362">
      <formula1>"Y,T,Y/T"</formula1>
    </dataValidation>
    <dataValidation type="list" allowBlank="1" showInputMessage="1" showErrorMessage="1" sqref="D118">
      <formula1>"Y,T,Y/T"</formula1>
    </dataValidation>
    <dataValidation type="list" allowBlank="1" showInputMessage="1" showErrorMessage="1" sqref="D178">
      <formula1>"Y,T,Y/T"</formula1>
    </dataValidation>
    <dataValidation type="list" allowBlank="1" showInputMessage="1" showErrorMessage="1" sqref="D255">
      <formula1>"Y,T,Y/T"</formula1>
    </dataValidation>
    <dataValidation type="list" allowBlank="1" showInputMessage="1" showErrorMessage="1" sqref="D342">
      <formula1>"Y,T,Y/T"</formula1>
    </dataValidation>
    <dataValidation type="list" allowBlank="1" showInputMessage="1" showErrorMessage="1" sqref="D113">
      <formula1>"Y,T,Y/T"</formula1>
    </dataValidation>
    <dataValidation type="list" allowBlank="1" showInputMessage="1" showErrorMessage="1" sqref="D158">
      <formula1>"Y,T,Y/T"</formula1>
    </dataValidation>
    <dataValidation type="list" allowBlank="1" showInputMessage="1" showErrorMessage="1" sqref="D133">
      <formula1>"Y,T,Y/T"</formula1>
    </dataValidation>
    <dataValidation type="list" allowBlank="1" showInputMessage="1" showErrorMessage="1" sqref="D123">
      <formula1>"Y,T,Y/T"</formula1>
    </dataValidation>
    <dataValidation type="list" allowBlank="1" showInputMessage="1" showErrorMessage="1" sqref="D108">
      <formula1>"Y,T,Y/T"</formula1>
    </dataValidation>
    <dataValidation type="list" allowBlank="1" showInputMessage="1" showErrorMessage="1" sqref="D225">
      <formula1>"Y,T,Y/T"</formula1>
    </dataValidation>
    <dataValidation type="list" allowBlank="1" showInputMessage="1" showErrorMessage="1" sqref="D280">
      <formula1>"Y,T,Y/T"</formula1>
    </dataValidation>
    <dataValidation type="list" allowBlank="1" showInputMessage="1" showErrorMessage="1" sqref="D128">
      <formula1>"Y,T,Y/T"</formula1>
    </dataValidation>
    <dataValidation type="list" allowBlank="1" showInputMessage="1" showErrorMessage="1" sqref="D188">
      <formula1>"Y,T,Y/T"</formula1>
    </dataValidation>
    <dataValidation type="list" allowBlank="1" showInputMessage="1" showErrorMessage="1" sqref="D168">
      <formula1>"Y,T,Y/T"</formula1>
    </dataValidation>
    <dataValidation type="list" allowBlank="1" showInputMessage="1" showErrorMessage="1" sqref="D240">
      <formula1>"Y,T,Y/T"</formula1>
    </dataValidation>
    <dataValidation type="list" allowBlank="1" showInputMessage="1" showErrorMessage="1" sqref="D230">
      <formula1>"Y,T,Y/T"</formula1>
    </dataValidation>
    <dataValidation type="list" allowBlank="1" showInputMessage="1" showErrorMessage="1" sqref="D203">
      <formula1>"Y,T,Y/T"</formula1>
    </dataValidation>
    <dataValidation type="list" allowBlank="1" showInputMessage="1" showErrorMessage="1" sqref="D86">
      <formula1>"Y,T,Y/T"</formula1>
    </dataValidation>
    <dataValidation type="list" allowBlank="1" showInputMessage="1" showErrorMessage="1" sqref="D148">
      <formula1>"Y,T,Y/T"</formula1>
    </dataValidation>
    <dataValidation type="list" allowBlank="1" showInputMessage="1" showErrorMessage="1" sqref="D173">
      <formula1>"Y,T,Y/T"</formula1>
    </dataValidation>
    <dataValidation type="list" allowBlank="1" showInputMessage="1" showErrorMessage="1" sqref="D260">
      <formula1>"Y,T,Y/T"</formula1>
    </dataValidation>
  </dataValidations>
  <pageMargins left="0.25" right="0.25" top="0.75" bottom="0.75" header="0.3" footer="0.3"/>
  <pageSetup paperSize="9" scale="28"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412"/>
  <sheetViews>
    <sheetView topLeftCell="B1" zoomScale="50" workbookViewId="0">
      <pane ySplit="4" topLeftCell="A380" activePane="bottomLeft" state="frozen"/>
      <selection pane="bottomLeft" activeCell="H412" sqref="H412:L412"/>
    </sheetView>
  </sheetViews>
  <sheetFormatPr defaultColWidth="12.5703125" defaultRowHeight="12.75"/>
  <cols>
    <col min="1" max="1" width="6.42578125" style="517" hidden="1" customWidth="1"/>
    <col min="2" max="2" width="4.5703125" style="587" customWidth="1"/>
    <col min="3" max="3" width="46.5703125" style="517" customWidth="1"/>
    <col min="4" max="4" width="4.140625" style="517" customWidth="1"/>
    <col min="5" max="5" width="14.42578125" style="517" customWidth="1"/>
    <col min="6" max="6" width="4.5703125" style="517" customWidth="1"/>
    <col min="7" max="7" width="47.42578125" style="518" customWidth="1"/>
    <col min="8" max="8" width="26.5703125" style="517" customWidth="1"/>
    <col min="9" max="9" width="4.42578125" style="517" customWidth="1"/>
    <col min="10" max="10" width="16" style="517" customWidth="1"/>
    <col min="11" max="11" width="4.42578125" style="517" customWidth="1"/>
    <col min="12" max="12" width="12.42578125" style="517" customWidth="1"/>
    <col min="13" max="13" width="4.42578125" style="517" customWidth="1"/>
    <col min="14" max="14" width="11.42578125" style="517" customWidth="1"/>
    <col min="15" max="16384" width="12.5703125" style="517"/>
  </cols>
  <sheetData>
    <row r="1" spans="2:14" s="520" customFormat="1" ht="15.75">
      <c r="B1" s="868" t="s">
        <v>33</v>
      </c>
      <c r="C1" s="868"/>
      <c r="D1" s="868"/>
      <c r="E1" s="868"/>
      <c r="F1" s="868"/>
      <c r="G1" s="868"/>
      <c r="H1" s="868"/>
      <c r="I1" s="868"/>
      <c r="J1" s="868"/>
      <c r="K1" s="868"/>
      <c r="L1" s="868"/>
      <c r="M1" s="868"/>
      <c r="N1" s="868"/>
    </row>
    <row r="2" spans="2:14" s="520" customFormat="1" ht="15.75">
      <c r="B2" s="867" t="s">
        <v>657</v>
      </c>
      <c r="C2" s="867"/>
      <c r="D2" s="867"/>
      <c r="E2" s="867"/>
      <c r="F2" s="867"/>
      <c r="G2" s="867"/>
      <c r="H2" s="867"/>
      <c r="I2" s="867"/>
      <c r="J2" s="867"/>
      <c r="K2" s="867"/>
      <c r="L2" s="867"/>
      <c r="M2" s="867"/>
      <c r="N2" s="867"/>
    </row>
    <row r="3" spans="2:14" s="588" customFormat="1" ht="15.75">
      <c r="B3" s="863" t="s">
        <v>23</v>
      </c>
      <c r="C3" s="863" t="s">
        <v>503</v>
      </c>
      <c r="D3" s="869" t="s">
        <v>339</v>
      </c>
      <c r="E3" s="870"/>
      <c r="F3" s="863" t="s">
        <v>23</v>
      </c>
      <c r="G3" s="863" t="s">
        <v>504</v>
      </c>
      <c r="H3" s="863" t="s">
        <v>505</v>
      </c>
      <c r="I3" s="863" t="s">
        <v>506</v>
      </c>
      <c r="J3" s="863"/>
      <c r="K3" s="863"/>
      <c r="L3" s="863"/>
      <c r="M3" s="863"/>
      <c r="N3" s="863"/>
    </row>
    <row r="4" spans="2:14" s="588" customFormat="1" ht="15.75">
      <c r="B4" s="863"/>
      <c r="C4" s="863"/>
      <c r="D4" s="871"/>
      <c r="E4" s="872"/>
      <c r="F4" s="863"/>
      <c r="G4" s="863"/>
      <c r="H4" s="863"/>
      <c r="I4" s="863" t="s">
        <v>4</v>
      </c>
      <c r="J4" s="863"/>
      <c r="K4" s="863" t="s">
        <v>3</v>
      </c>
      <c r="L4" s="863"/>
      <c r="M4" s="863" t="s">
        <v>52</v>
      </c>
      <c r="N4" s="863"/>
    </row>
    <row r="5" spans="2:14" s="520" customFormat="1" ht="15.75">
      <c r="B5" s="864" t="s">
        <v>509</v>
      </c>
      <c r="C5" s="865"/>
      <c r="D5" s="865"/>
      <c r="E5" s="865"/>
      <c r="F5" s="865"/>
      <c r="G5" s="865"/>
      <c r="H5" s="865"/>
      <c r="I5" s="865"/>
      <c r="J5" s="865"/>
      <c r="K5" s="865"/>
      <c r="L5" s="865"/>
      <c r="M5" s="865"/>
      <c r="N5" s="866"/>
    </row>
    <row r="6" spans="2:14" ht="15.75">
      <c r="B6" s="836">
        <v>1</v>
      </c>
      <c r="C6" s="839"/>
      <c r="D6" s="857" t="s">
        <v>26</v>
      </c>
      <c r="E6" s="860" t="str">
        <f>IF(D6="Y",1,IF(D6="T",0,IF(D6="Y/T","Belum diisi","Error")))</f>
        <v>Belum diisi</v>
      </c>
      <c r="F6" s="528">
        <v>1</v>
      </c>
      <c r="G6" s="529"/>
      <c r="H6" s="589" t="str">
        <f t="shared" ref="H6:H69" si="0">IF(OR(J6="Isi Dulu",L6="Isi Dulu",J6="Isi Tujuan",L6="Isi Tujuan"),"Belum Diisi",IF(SUM(J6,L6)=2,1,IF(SUM(J6,L6)=1,0,IF(SUM(J6,L6)=0,0,"Error"))))</f>
        <v>Belum Diisi</v>
      </c>
      <c r="I6" s="590" t="s">
        <v>26</v>
      </c>
      <c r="J6" s="591" t="str">
        <f>IF($D$6="Y/T","Isi Tujuan",IF($E$6=0,0,IF(I6="Y",1,IF(I6="T",0,"Isi Dulu"))))</f>
        <v>Isi Tujuan</v>
      </c>
      <c r="K6" s="590" t="s">
        <v>26</v>
      </c>
      <c r="L6" s="591" t="str">
        <f>IF($D$6="Y/T","Isi Tujuan",IF($E$6=0,0,IF(K6="Y",1,IF(K6="T",0,"Isi Dulu"))))</f>
        <v>Isi Tujuan</v>
      </c>
      <c r="M6" s="848" t="s">
        <v>26</v>
      </c>
      <c r="N6" s="851" t="str">
        <f>IF(M6="Y",1,IF(M6="T",0,IF(M6="Y/T","Belum diisi","Error")))</f>
        <v>Belum diisi</v>
      </c>
    </row>
    <row r="7" spans="2:14" ht="15.75">
      <c r="B7" s="837"/>
      <c r="C7" s="840"/>
      <c r="D7" s="858"/>
      <c r="E7" s="861"/>
      <c r="F7" s="549">
        <v>2</v>
      </c>
      <c r="G7" s="550"/>
      <c r="H7" s="589" t="str">
        <f t="shared" si="0"/>
        <v>Belum Diisi</v>
      </c>
      <c r="I7" s="592" t="s">
        <v>26</v>
      </c>
      <c r="J7" s="593" t="str">
        <f>IF($D$6="Y/T","Isi Tujuan",IF($E$6=0,0,IF(I7="Y",1,IF(I7="T",0,"Isi Dulu"))))</f>
        <v>Isi Tujuan</v>
      </c>
      <c r="K7" s="592" t="s">
        <v>26</v>
      </c>
      <c r="L7" s="593" t="str">
        <f>IF($D$6="Y/T","Isi Tujuan",IF($E$6=0,0,IF(K7="Y",1,IF(K7="T",0,"Isi Dulu"))))</f>
        <v>Isi Tujuan</v>
      </c>
      <c r="M7" s="849"/>
      <c r="N7" s="852"/>
    </row>
    <row r="8" spans="2:14" ht="15.75">
      <c r="B8" s="837"/>
      <c r="C8" s="840"/>
      <c r="D8" s="858"/>
      <c r="E8" s="861"/>
      <c r="F8" s="549">
        <v>3</v>
      </c>
      <c r="G8" s="550"/>
      <c r="H8" s="589" t="str">
        <f t="shared" si="0"/>
        <v>Belum Diisi</v>
      </c>
      <c r="I8" s="592" t="s">
        <v>26</v>
      </c>
      <c r="J8" s="593" t="str">
        <f>IF($D$6="Y/T","Isi Tujuan",IF($E$6=0,0,IF(I8="Y",1,IF(I8="T",0,"Isi Dulu"))))</f>
        <v>Isi Tujuan</v>
      </c>
      <c r="K8" s="592" t="s">
        <v>26</v>
      </c>
      <c r="L8" s="593" t="str">
        <f>IF($D$6="Y/T","Isi Tujuan",IF($E$6=0,0,IF(K8="Y",1,IF(K8="T",0,"Isi Dulu"))))</f>
        <v>Isi Tujuan</v>
      </c>
      <c r="M8" s="849"/>
      <c r="N8" s="852"/>
    </row>
    <row r="9" spans="2:14" ht="15.75">
      <c r="B9" s="837"/>
      <c r="C9" s="840"/>
      <c r="D9" s="858"/>
      <c r="E9" s="861"/>
      <c r="F9" s="549">
        <v>4</v>
      </c>
      <c r="G9" s="550"/>
      <c r="H9" s="589" t="str">
        <f t="shared" si="0"/>
        <v>Belum Diisi</v>
      </c>
      <c r="I9" s="592" t="s">
        <v>26</v>
      </c>
      <c r="J9" s="593" t="str">
        <f>IF($D$6="Y/T","Isi Tujuan",IF($E$6=0,0,IF(I9="Y",1,IF(I9="T",0,"Isi Dulu"))))</f>
        <v>Isi Tujuan</v>
      </c>
      <c r="K9" s="592" t="s">
        <v>26</v>
      </c>
      <c r="L9" s="593" t="str">
        <f>IF($D$6="Y/T","Isi Tujuan",IF($E$6=0,0,IF(K9="Y",1,IF(K9="T",0,"Isi Dulu"))))</f>
        <v>Isi Tujuan</v>
      </c>
      <c r="M9" s="849"/>
      <c r="N9" s="852"/>
    </row>
    <row r="10" spans="2:14" ht="15.75">
      <c r="B10" s="838"/>
      <c r="C10" s="841"/>
      <c r="D10" s="859"/>
      <c r="E10" s="862"/>
      <c r="F10" s="569">
        <v>5</v>
      </c>
      <c r="G10" s="570"/>
      <c r="H10" s="594" t="str">
        <f t="shared" si="0"/>
        <v>Belum Diisi</v>
      </c>
      <c r="I10" s="595" t="s">
        <v>26</v>
      </c>
      <c r="J10" s="596" t="str">
        <f>IF($D$6="Y/T","Isi Tujuan",IF($E$6=0,0,IF(I10="Y",1,IF(I10="T",0,"Isi Dulu"))))</f>
        <v>Isi Tujuan</v>
      </c>
      <c r="K10" s="595" t="s">
        <v>26</v>
      </c>
      <c r="L10" s="596" t="str">
        <f>IF($D$6="Y/T","Isi Tujuan",IF($E$6=0,0,IF(K10="Y",1,IF(K10="T",0,"Isi Dulu"))))</f>
        <v>Isi Tujuan</v>
      </c>
      <c r="M10" s="850"/>
      <c r="N10" s="853"/>
    </row>
    <row r="11" spans="2:14" ht="15.75">
      <c r="B11" s="836">
        <v>2</v>
      </c>
      <c r="C11" s="839"/>
      <c r="D11" s="857" t="s">
        <v>26</v>
      </c>
      <c r="E11" s="860" t="str">
        <f>IF(D11="Y",1,IF(D11="T",0,IF(D11="Y/T","Belum diisi","Error")))</f>
        <v>Belum diisi</v>
      </c>
      <c r="F11" s="528">
        <v>1</v>
      </c>
      <c r="G11" s="529"/>
      <c r="H11" s="597" t="str">
        <f t="shared" si="0"/>
        <v>Belum Diisi</v>
      </c>
      <c r="I11" s="590" t="s">
        <v>26</v>
      </c>
      <c r="J11" s="591" t="str">
        <f>IF($D$11="Y/T","Isi Tujuan",IF($E$11=0,0,IF(I11="Y",1,IF(I11="T",0,"Isi Dulu"))))</f>
        <v>Isi Tujuan</v>
      </c>
      <c r="K11" s="590" t="s">
        <v>26</v>
      </c>
      <c r="L11" s="591" t="str">
        <f>IF($D$11="Y/T","Isi Tujuan",IF($E$11=0,0,IF(K11="Y",1,IF(K11="T",0,"Isi Dulu"))))</f>
        <v>Isi Tujuan</v>
      </c>
      <c r="M11" s="848" t="s">
        <v>26</v>
      </c>
      <c r="N11" s="851" t="str">
        <f>IF(M11="Y",1,IF(M11="T",0,IF(M11="Y/T","Belum diisi","Error")))</f>
        <v>Belum diisi</v>
      </c>
    </row>
    <row r="12" spans="2:14" ht="15.75">
      <c r="B12" s="837"/>
      <c r="C12" s="840"/>
      <c r="D12" s="858"/>
      <c r="E12" s="861"/>
      <c r="F12" s="549">
        <v>2</v>
      </c>
      <c r="G12" s="550"/>
      <c r="H12" s="598" t="str">
        <f t="shared" si="0"/>
        <v>Belum Diisi</v>
      </c>
      <c r="I12" s="592" t="s">
        <v>26</v>
      </c>
      <c r="J12" s="593" t="str">
        <f>IF($D$11="Y/T","Isi Tujuan",IF($E$11=0,0,IF(I12="Y",1,IF(I12="T",0,"Isi Dulu"))))</f>
        <v>Isi Tujuan</v>
      </c>
      <c r="K12" s="592" t="s">
        <v>26</v>
      </c>
      <c r="L12" s="593" t="str">
        <f>IF($D$11="Y/T","Isi Tujuan",IF($E$11=0,0,IF(K12="Y",1,IF(K12="T",0,"Isi Dulu"))))</f>
        <v>Isi Tujuan</v>
      </c>
      <c r="M12" s="849"/>
      <c r="N12" s="852"/>
    </row>
    <row r="13" spans="2:14" ht="15.75">
      <c r="B13" s="837"/>
      <c r="C13" s="840"/>
      <c r="D13" s="858"/>
      <c r="E13" s="861"/>
      <c r="F13" s="549">
        <v>3</v>
      </c>
      <c r="G13" s="550"/>
      <c r="H13" s="598" t="str">
        <f t="shared" si="0"/>
        <v>Belum Diisi</v>
      </c>
      <c r="I13" s="592" t="s">
        <v>26</v>
      </c>
      <c r="J13" s="593" t="str">
        <f>IF($D$11="Y/T","Isi Tujuan",IF($E$11=0,0,IF(I13="Y",1,IF(I13="T",0,"Isi Dulu"))))</f>
        <v>Isi Tujuan</v>
      </c>
      <c r="K13" s="592" t="s">
        <v>26</v>
      </c>
      <c r="L13" s="593" t="str">
        <f>IF($D$11="Y/T","Isi Tujuan",IF($E$11=0,0,IF(K13="Y",1,IF(K13="T",0,"Isi Dulu"))))</f>
        <v>Isi Tujuan</v>
      </c>
      <c r="M13" s="849"/>
      <c r="N13" s="852"/>
    </row>
    <row r="14" spans="2:14" ht="15.75">
      <c r="B14" s="837"/>
      <c r="C14" s="840"/>
      <c r="D14" s="858"/>
      <c r="E14" s="861"/>
      <c r="F14" s="549">
        <v>4</v>
      </c>
      <c r="G14" s="550"/>
      <c r="H14" s="598" t="str">
        <f t="shared" si="0"/>
        <v>Belum Diisi</v>
      </c>
      <c r="I14" s="592" t="s">
        <v>26</v>
      </c>
      <c r="J14" s="593" t="str">
        <f>IF($D$11="Y/T","Isi Tujuan",IF($E$11=0,0,IF(I14="Y",1,IF(I14="T",0,"Isi Dulu"))))</f>
        <v>Isi Tujuan</v>
      </c>
      <c r="K14" s="592" t="s">
        <v>26</v>
      </c>
      <c r="L14" s="593" t="str">
        <f>IF($D$11="Y/T","Isi Tujuan",IF($E$11=0,0,IF(K14="Y",1,IF(K14="T",0,"Isi Dulu"))))</f>
        <v>Isi Tujuan</v>
      </c>
      <c r="M14" s="849"/>
      <c r="N14" s="852"/>
    </row>
    <row r="15" spans="2:14" ht="15.75">
      <c r="B15" s="838"/>
      <c r="C15" s="841"/>
      <c r="D15" s="859"/>
      <c r="E15" s="862"/>
      <c r="F15" s="569">
        <v>5</v>
      </c>
      <c r="G15" s="570"/>
      <c r="H15" s="599" t="str">
        <f t="shared" si="0"/>
        <v>Belum Diisi</v>
      </c>
      <c r="I15" s="595" t="s">
        <v>26</v>
      </c>
      <c r="J15" s="596" t="str">
        <f>IF($D$11="Y/T","Isi Tujuan",IF($E$11=0,0,IF(I15="Y",1,IF(I15="T",0,"Isi Dulu"))))</f>
        <v>Isi Tujuan</v>
      </c>
      <c r="K15" s="595" t="s">
        <v>26</v>
      </c>
      <c r="L15" s="596" t="str">
        <f>IF($D$11="Y/T","Isi Tujuan",IF($E$11=0,0,IF(K15="Y",1,IF(K15="T",0,"Isi Dulu"))))</f>
        <v>Isi Tujuan</v>
      </c>
      <c r="M15" s="850"/>
      <c r="N15" s="853"/>
    </row>
    <row r="16" spans="2:14" ht="15.75">
      <c r="B16" s="836">
        <v>3</v>
      </c>
      <c r="C16" s="839"/>
      <c r="D16" s="857" t="s">
        <v>26</v>
      </c>
      <c r="E16" s="860" t="str">
        <f>IF(D16="Y",1,IF(D16="T",0,IF(D16="Y/T","Belum diisi","Error")))</f>
        <v>Belum diisi</v>
      </c>
      <c r="F16" s="528">
        <v>1</v>
      </c>
      <c r="G16" s="529"/>
      <c r="H16" s="600" t="str">
        <f t="shared" si="0"/>
        <v>Belum Diisi</v>
      </c>
      <c r="I16" s="590" t="s">
        <v>26</v>
      </c>
      <c r="J16" s="591" t="str">
        <f>IF($D$16="Y/T","Isi Tujuan",IF($E$16=0,0,IF(I16="Y",1,IF(I16="T",0,"Isi Dulu"))))</f>
        <v>Isi Tujuan</v>
      </c>
      <c r="K16" s="590" t="s">
        <v>26</v>
      </c>
      <c r="L16" s="591" t="str">
        <f>IF($D$16="Y/T","Isi Tujuan",IF($E$16=0,0,IF(K16="Y",1,IF(K16="T",0,"Isi Dulu"))))</f>
        <v>Isi Tujuan</v>
      </c>
      <c r="M16" s="848" t="s">
        <v>26</v>
      </c>
      <c r="N16" s="851" t="str">
        <f>IF(M16="Y",1,IF(M16="T",0,IF(M16="Y/T","Belum diisi","Error")))</f>
        <v>Belum diisi</v>
      </c>
    </row>
    <row r="17" spans="2:14" ht="15.75">
      <c r="B17" s="837"/>
      <c r="C17" s="840"/>
      <c r="D17" s="858"/>
      <c r="E17" s="861"/>
      <c r="F17" s="549">
        <v>2</v>
      </c>
      <c r="G17" s="550"/>
      <c r="H17" s="598" t="str">
        <f t="shared" si="0"/>
        <v>Belum Diisi</v>
      </c>
      <c r="I17" s="592" t="s">
        <v>26</v>
      </c>
      <c r="J17" s="593" t="str">
        <f>IF($D$16="Y/T","Isi Tujuan",IF($E$16=0,0,IF(I17="Y",1,IF(I17="T",0,"Isi Dulu"))))</f>
        <v>Isi Tujuan</v>
      </c>
      <c r="K17" s="592" t="s">
        <v>26</v>
      </c>
      <c r="L17" s="593" t="str">
        <f>IF($D$16="Y/T","Isi Tujuan",IF($E$16=0,0,IF(K17="Y",1,IF(K17="T",0,"Isi Dulu"))))</f>
        <v>Isi Tujuan</v>
      </c>
      <c r="M17" s="849"/>
      <c r="N17" s="852"/>
    </row>
    <row r="18" spans="2:14" ht="15.75">
      <c r="B18" s="837"/>
      <c r="C18" s="840"/>
      <c r="D18" s="858"/>
      <c r="E18" s="861"/>
      <c r="F18" s="549">
        <v>3</v>
      </c>
      <c r="G18" s="550"/>
      <c r="H18" s="598" t="str">
        <f t="shared" si="0"/>
        <v>Belum Diisi</v>
      </c>
      <c r="I18" s="592" t="s">
        <v>26</v>
      </c>
      <c r="J18" s="593" t="str">
        <f>IF($D$16="Y/T","Isi Tujuan",IF($E$16=0,0,IF(I18="Y",1,IF(I18="T",0,"Isi Dulu"))))</f>
        <v>Isi Tujuan</v>
      </c>
      <c r="K18" s="592" t="s">
        <v>26</v>
      </c>
      <c r="L18" s="593" t="str">
        <f>IF($D$16="Y/T","Isi Tujuan",IF($E$16=0,0,IF(K18="Y",1,IF(K18="T",0,"Isi Dulu"))))</f>
        <v>Isi Tujuan</v>
      </c>
      <c r="M18" s="849"/>
      <c r="N18" s="852"/>
    </row>
    <row r="19" spans="2:14" ht="15.75">
      <c r="B19" s="837"/>
      <c r="C19" s="840"/>
      <c r="D19" s="858"/>
      <c r="E19" s="861"/>
      <c r="F19" s="549">
        <v>4</v>
      </c>
      <c r="G19" s="550"/>
      <c r="H19" s="598" t="str">
        <f t="shared" si="0"/>
        <v>Belum Diisi</v>
      </c>
      <c r="I19" s="592" t="s">
        <v>26</v>
      </c>
      <c r="J19" s="593" t="str">
        <f>IF($D$16="Y/T","Isi Tujuan",IF($E$16=0,0,IF(I19="Y",1,IF(I19="T",0,"Isi Dulu"))))</f>
        <v>Isi Tujuan</v>
      </c>
      <c r="K19" s="592" t="s">
        <v>26</v>
      </c>
      <c r="L19" s="593" t="str">
        <f>IF($D$16="Y/T","Isi Tujuan",IF($E$16=0,0,IF(K19="Y",1,IF(K19="T",0,"Isi Dulu"))))</f>
        <v>Isi Tujuan</v>
      </c>
      <c r="M19" s="849"/>
      <c r="N19" s="852"/>
    </row>
    <row r="20" spans="2:14" ht="15.75">
      <c r="B20" s="838"/>
      <c r="C20" s="841"/>
      <c r="D20" s="859"/>
      <c r="E20" s="862"/>
      <c r="F20" s="569">
        <v>5</v>
      </c>
      <c r="G20" s="570"/>
      <c r="H20" s="599" t="str">
        <f t="shared" si="0"/>
        <v>Belum Diisi</v>
      </c>
      <c r="I20" s="595" t="s">
        <v>26</v>
      </c>
      <c r="J20" s="596" t="str">
        <f>IF($D$16="Y/T","Isi Tujuan",IF($E$16=0,0,IF(I20="Y",1,IF(I20="T",0,"Isi Dulu"))))</f>
        <v>Isi Tujuan</v>
      </c>
      <c r="K20" s="595" t="s">
        <v>26</v>
      </c>
      <c r="L20" s="596" t="str">
        <f>IF($D$16="Y/T","Isi Tujuan",IF($E$16=0,0,IF(K20="Y",1,IF(K20="T",0,"Isi Dulu"))))</f>
        <v>Isi Tujuan</v>
      </c>
      <c r="M20" s="850"/>
      <c r="N20" s="853"/>
    </row>
    <row r="21" spans="2:14" ht="15.75">
      <c r="B21" s="836">
        <v>4</v>
      </c>
      <c r="C21" s="839"/>
      <c r="D21" s="857" t="s">
        <v>26</v>
      </c>
      <c r="E21" s="860" t="str">
        <f>IF(D21="Y",1,IF(D21="T",0,IF(D21="Y/T","Belum diisi","Error")))</f>
        <v>Belum diisi</v>
      </c>
      <c r="F21" s="528">
        <v>1</v>
      </c>
      <c r="G21" s="529"/>
      <c r="H21" s="600" t="str">
        <f t="shared" si="0"/>
        <v>Belum Diisi</v>
      </c>
      <c r="I21" s="590" t="s">
        <v>26</v>
      </c>
      <c r="J21" s="591" t="str">
        <f>IF($D$21="Y/T","Isi Tujuan",IF($E$21=0,0,IF(I21="Y",1,IF(I21="T",0,"Isi Dulu"))))</f>
        <v>Isi Tujuan</v>
      </c>
      <c r="K21" s="590" t="s">
        <v>26</v>
      </c>
      <c r="L21" s="591" t="str">
        <f>IF($D$21="Y/T","Isi Tujuan",IF($E$21=0,0,IF(K21="Y",1,IF(K21="T",0,"Isi Dulu"))))</f>
        <v>Isi Tujuan</v>
      </c>
      <c r="M21" s="848" t="s">
        <v>26</v>
      </c>
      <c r="N21" s="851" t="str">
        <f>IF(M21="Y",1,IF(M21="T",0,IF(M21="Y/T","Belum diisi","Error")))</f>
        <v>Belum diisi</v>
      </c>
    </row>
    <row r="22" spans="2:14" ht="15.75">
      <c r="B22" s="837"/>
      <c r="C22" s="840"/>
      <c r="D22" s="858"/>
      <c r="E22" s="861"/>
      <c r="F22" s="549">
        <v>2</v>
      </c>
      <c r="G22" s="550"/>
      <c r="H22" s="598" t="str">
        <f t="shared" si="0"/>
        <v>Belum Diisi</v>
      </c>
      <c r="I22" s="592" t="s">
        <v>26</v>
      </c>
      <c r="J22" s="593" t="str">
        <f>IF($D$21="Y/T","Isi Tujuan",IF($E$21=0,0,IF(I22="Y",1,IF(I22="T",0,"Isi Dulu"))))</f>
        <v>Isi Tujuan</v>
      </c>
      <c r="K22" s="592" t="s">
        <v>26</v>
      </c>
      <c r="L22" s="593" t="str">
        <f>IF($D$21="Y/T","Isi Tujuan",IF($E$21=0,0,IF(K22="Y",1,IF(K22="T",0,"Isi Dulu"))))</f>
        <v>Isi Tujuan</v>
      </c>
      <c r="M22" s="849"/>
      <c r="N22" s="852"/>
    </row>
    <row r="23" spans="2:14" ht="15.75">
      <c r="B23" s="837"/>
      <c r="C23" s="840"/>
      <c r="D23" s="858"/>
      <c r="E23" s="861"/>
      <c r="F23" s="549">
        <v>3</v>
      </c>
      <c r="G23" s="550"/>
      <c r="H23" s="598" t="str">
        <f t="shared" si="0"/>
        <v>Belum Diisi</v>
      </c>
      <c r="I23" s="592" t="s">
        <v>26</v>
      </c>
      <c r="J23" s="593" t="str">
        <f>IF($D$21="Y/T","Isi Tujuan",IF($E$21=0,0,IF(I23="Y",1,IF(I23="T",0,"Isi Dulu"))))</f>
        <v>Isi Tujuan</v>
      </c>
      <c r="K23" s="592" t="s">
        <v>26</v>
      </c>
      <c r="L23" s="593" t="str">
        <f>IF($D$21="Y/T","Isi Tujuan",IF($E$21=0,0,IF(K23="Y",1,IF(K23="T",0,"Isi Dulu"))))</f>
        <v>Isi Tujuan</v>
      </c>
      <c r="M23" s="849"/>
      <c r="N23" s="852"/>
    </row>
    <row r="24" spans="2:14" ht="15.75">
      <c r="B24" s="837"/>
      <c r="C24" s="840"/>
      <c r="D24" s="858"/>
      <c r="E24" s="861"/>
      <c r="F24" s="549">
        <v>4</v>
      </c>
      <c r="G24" s="550"/>
      <c r="H24" s="598" t="str">
        <f t="shared" si="0"/>
        <v>Belum Diisi</v>
      </c>
      <c r="I24" s="592" t="s">
        <v>26</v>
      </c>
      <c r="J24" s="593" t="str">
        <f>IF($D$21="Y/T","Isi Tujuan",IF($E$21=0,0,IF(I24="Y",1,IF(I24="T",0,"Isi Dulu"))))</f>
        <v>Isi Tujuan</v>
      </c>
      <c r="K24" s="592" t="s">
        <v>26</v>
      </c>
      <c r="L24" s="593" t="str">
        <f>IF($D$21="Y/T","Isi Tujuan",IF($E$21=0,0,IF(K24="Y",1,IF(K24="T",0,"Isi Dulu"))))</f>
        <v>Isi Tujuan</v>
      </c>
      <c r="M24" s="849"/>
      <c r="N24" s="852"/>
    </row>
    <row r="25" spans="2:14" ht="15.75">
      <c r="B25" s="838"/>
      <c r="C25" s="841"/>
      <c r="D25" s="859"/>
      <c r="E25" s="862"/>
      <c r="F25" s="569">
        <v>5</v>
      </c>
      <c r="G25" s="570"/>
      <c r="H25" s="599" t="str">
        <f t="shared" si="0"/>
        <v>Belum Diisi</v>
      </c>
      <c r="I25" s="595" t="s">
        <v>26</v>
      </c>
      <c r="J25" s="596" t="str">
        <f>IF($D$21="Y/T","Isi Tujuan",IF($E$21=0,0,IF(I25="Y",1,IF(I25="T",0,"Isi Dulu"))))</f>
        <v>Isi Tujuan</v>
      </c>
      <c r="K25" s="595" t="s">
        <v>26</v>
      </c>
      <c r="L25" s="596" t="str">
        <f>IF($D$21="Y/T","Isi Tujuan",IF($E$21=0,0,IF(K25="Y",1,IF(K25="T",0,"Isi Dulu"))))</f>
        <v>Isi Tujuan</v>
      </c>
      <c r="M25" s="850"/>
      <c r="N25" s="853"/>
    </row>
    <row r="26" spans="2:14" ht="15.75">
      <c r="B26" s="836">
        <v>5</v>
      </c>
      <c r="C26" s="839"/>
      <c r="D26" s="857" t="s">
        <v>26</v>
      </c>
      <c r="E26" s="860" t="str">
        <f>IF(D26="Y",1,IF(D26="T",0,IF(D26="Y/T","Belum diisi","Error")))</f>
        <v>Belum diisi</v>
      </c>
      <c r="F26" s="528">
        <v>1</v>
      </c>
      <c r="G26" s="529"/>
      <c r="H26" s="600" t="str">
        <f t="shared" si="0"/>
        <v>Belum Diisi</v>
      </c>
      <c r="I26" s="590" t="s">
        <v>26</v>
      </c>
      <c r="J26" s="591" t="str">
        <f>IF($D$26="Y/T","Isi Tujuan",IF($E$26=0,0,IF(I26="Y",1,IF(I26="T",0,"Isi Dulu"))))</f>
        <v>Isi Tujuan</v>
      </c>
      <c r="K26" s="590" t="s">
        <v>26</v>
      </c>
      <c r="L26" s="591" t="str">
        <f>IF($D$26="Y/T","Isi Tujuan",IF($E$26=0,0,IF(K26="Y",1,IF(K26="T",0,"Isi Dulu"))))</f>
        <v>Isi Tujuan</v>
      </c>
      <c r="M26" s="848" t="s">
        <v>26</v>
      </c>
      <c r="N26" s="851" t="str">
        <f>IF(M26="Y",1,IF(M26="T",0,IF(M26="Y/T","Belum diisi","Error")))</f>
        <v>Belum diisi</v>
      </c>
    </row>
    <row r="27" spans="2:14" ht="15.75">
      <c r="B27" s="837"/>
      <c r="C27" s="840"/>
      <c r="D27" s="858"/>
      <c r="E27" s="861"/>
      <c r="F27" s="549">
        <v>2</v>
      </c>
      <c r="G27" s="550"/>
      <c r="H27" s="598" t="str">
        <f t="shared" si="0"/>
        <v>Belum Diisi</v>
      </c>
      <c r="I27" s="592" t="s">
        <v>26</v>
      </c>
      <c r="J27" s="593" t="str">
        <f>IF($D$26="Y/T","Isi Tujuan",IF($E$26=0,0,IF(I27="Y",1,IF(I27="T",0,"Isi Dulu"))))</f>
        <v>Isi Tujuan</v>
      </c>
      <c r="K27" s="592" t="s">
        <v>26</v>
      </c>
      <c r="L27" s="593" t="str">
        <f>IF($D$26="Y/T","Isi Tujuan",IF($E$26=0,0,IF(K27="Y",1,IF(K27="T",0,"Isi Dulu"))))</f>
        <v>Isi Tujuan</v>
      </c>
      <c r="M27" s="849"/>
      <c r="N27" s="852"/>
    </row>
    <row r="28" spans="2:14" ht="15.75">
      <c r="B28" s="837"/>
      <c r="C28" s="840"/>
      <c r="D28" s="858"/>
      <c r="E28" s="861"/>
      <c r="F28" s="549">
        <v>3</v>
      </c>
      <c r="G28" s="550"/>
      <c r="H28" s="598" t="str">
        <f t="shared" si="0"/>
        <v>Belum Diisi</v>
      </c>
      <c r="I28" s="592" t="s">
        <v>26</v>
      </c>
      <c r="J28" s="593" t="str">
        <f>IF($D$26="Y/T","Isi Tujuan",IF($E$26=0,0,IF(I28="Y",1,IF(I28="T",0,"Isi Dulu"))))</f>
        <v>Isi Tujuan</v>
      </c>
      <c r="K28" s="592" t="s">
        <v>26</v>
      </c>
      <c r="L28" s="593" t="str">
        <f>IF($D$26="Y/T","Isi Tujuan",IF($E$26=0,0,IF(K28="Y",1,IF(K28="T",0,"Isi Dulu"))))</f>
        <v>Isi Tujuan</v>
      </c>
      <c r="M28" s="849"/>
      <c r="N28" s="852"/>
    </row>
    <row r="29" spans="2:14" ht="15.75">
      <c r="B29" s="837"/>
      <c r="C29" s="840"/>
      <c r="D29" s="858"/>
      <c r="E29" s="861"/>
      <c r="F29" s="549">
        <v>4</v>
      </c>
      <c r="G29" s="550"/>
      <c r="H29" s="598" t="str">
        <f t="shared" si="0"/>
        <v>Belum Diisi</v>
      </c>
      <c r="I29" s="592" t="s">
        <v>26</v>
      </c>
      <c r="J29" s="593" t="str">
        <f>IF($D$26="Y/T","Isi Tujuan",IF($E$26=0,0,IF(I29="Y",1,IF(I29="T",0,"Isi Dulu"))))</f>
        <v>Isi Tujuan</v>
      </c>
      <c r="K29" s="592" t="s">
        <v>26</v>
      </c>
      <c r="L29" s="593" t="str">
        <f>IF($D$26="Y/T","Isi Tujuan",IF($E$26=0,0,IF(K29="Y",1,IF(K29="T",0,"Isi Dulu"))))</f>
        <v>Isi Tujuan</v>
      </c>
      <c r="M29" s="849"/>
      <c r="N29" s="852"/>
    </row>
    <row r="30" spans="2:14" ht="15.75">
      <c r="B30" s="838"/>
      <c r="C30" s="841"/>
      <c r="D30" s="859"/>
      <c r="E30" s="862"/>
      <c r="F30" s="569">
        <v>5</v>
      </c>
      <c r="G30" s="570"/>
      <c r="H30" s="599" t="str">
        <f t="shared" si="0"/>
        <v>Belum Diisi</v>
      </c>
      <c r="I30" s="595" t="s">
        <v>26</v>
      </c>
      <c r="J30" s="596" t="str">
        <f>IF($D$26="Y/T","Isi Tujuan",IF($E$26=0,0,IF(I30="Y",1,IF(I30="T",0,"Isi Dulu"))))</f>
        <v>Isi Tujuan</v>
      </c>
      <c r="K30" s="595" t="s">
        <v>26</v>
      </c>
      <c r="L30" s="596" t="str">
        <f>IF($D$26="Y/T","Isi Tujuan",IF($E$26=0,0,IF(K30="Y",1,IF(K30="T",0,"Isi Dulu"))))</f>
        <v>Isi Tujuan</v>
      </c>
      <c r="M30" s="850"/>
      <c r="N30" s="853"/>
    </row>
    <row r="31" spans="2:14" ht="15.75">
      <c r="B31" s="836">
        <v>6</v>
      </c>
      <c r="C31" s="839"/>
      <c r="D31" s="857" t="s">
        <v>26</v>
      </c>
      <c r="E31" s="860" t="str">
        <f>IF(D31="Y",1,IF(D31="T",0,IF(D31="Y/T","Belum diisi","Error")))</f>
        <v>Belum diisi</v>
      </c>
      <c r="F31" s="528">
        <v>1</v>
      </c>
      <c r="G31" s="529"/>
      <c r="H31" s="600" t="str">
        <f t="shared" si="0"/>
        <v>Belum Diisi</v>
      </c>
      <c r="I31" s="590" t="s">
        <v>26</v>
      </c>
      <c r="J31" s="591" t="str">
        <f>IF($D$31="Y/T","Isi Tujuan",IF($E$31=0,0,IF(I31="Y",1,IF(I31="T",0,"Isi Dulu"))))</f>
        <v>Isi Tujuan</v>
      </c>
      <c r="K31" s="590" t="s">
        <v>26</v>
      </c>
      <c r="L31" s="591" t="str">
        <f>IF($D$31="Y/T","Isi Tujuan",IF($E$31=0,0,IF(K31="Y",1,IF(K31="T",0,"Isi Dulu"))))</f>
        <v>Isi Tujuan</v>
      </c>
      <c r="M31" s="848" t="s">
        <v>26</v>
      </c>
      <c r="N31" s="851" t="str">
        <f>IF(M31="Y",1,IF(M31="T",0,IF(M31="Y/T","Belum diisi","Error")))</f>
        <v>Belum diisi</v>
      </c>
    </row>
    <row r="32" spans="2:14" ht="15.75">
      <c r="B32" s="837"/>
      <c r="C32" s="840"/>
      <c r="D32" s="858"/>
      <c r="E32" s="861"/>
      <c r="F32" s="549">
        <v>2</v>
      </c>
      <c r="G32" s="550"/>
      <c r="H32" s="598" t="str">
        <f t="shared" si="0"/>
        <v>Belum Diisi</v>
      </c>
      <c r="I32" s="592" t="s">
        <v>26</v>
      </c>
      <c r="J32" s="593" t="str">
        <f>IF($D$31="Y/T","Isi Tujuan",IF($E$31=0,0,IF(I32="Y",1,IF(I32="T",0,"Isi Dulu"))))</f>
        <v>Isi Tujuan</v>
      </c>
      <c r="K32" s="592" t="s">
        <v>26</v>
      </c>
      <c r="L32" s="593" t="str">
        <f>IF($D$31="Y/T","Isi Tujuan",IF($E$31=0,0,IF(K32="Y",1,IF(K32="T",0,"Isi Dulu"))))</f>
        <v>Isi Tujuan</v>
      </c>
      <c r="M32" s="849"/>
      <c r="N32" s="852"/>
    </row>
    <row r="33" spans="2:14" ht="15.75">
      <c r="B33" s="837"/>
      <c r="C33" s="840"/>
      <c r="D33" s="858"/>
      <c r="E33" s="861"/>
      <c r="F33" s="549">
        <v>3</v>
      </c>
      <c r="G33" s="550"/>
      <c r="H33" s="598" t="str">
        <f t="shared" si="0"/>
        <v>Belum Diisi</v>
      </c>
      <c r="I33" s="592" t="s">
        <v>26</v>
      </c>
      <c r="J33" s="593" t="str">
        <f>IF($D$31="Y/T","Isi Tujuan",IF($E$31=0,0,IF(I33="Y",1,IF(I33="T",0,"Isi Dulu"))))</f>
        <v>Isi Tujuan</v>
      </c>
      <c r="K33" s="592" t="s">
        <v>26</v>
      </c>
      <c r="L33" s="593" t="str">
        <f>IF($D$31="Y/T","Isi Tujuan",IF($E$31=0,0,IF(K33="Y",1,IF(K33="T",0,"Isi Dulu"))))</f>
        <v>Isi Tujuan</v>
      </c>
      <c r="M33" s="849"/>
      <c r="N33" s="852"/>
    </row>
    <row r="34" spans="2:14" ht="15.75">
      <c r="B34" s="837"/>
      <c r="C34" s="840"/>
      <c r="D34" s="858"/>
      <c r="E34" s="861"/>
      <c r="F34" s="549">
        <v>4</v>
      </c>
      <c r="G34" s="550"/>
      <c r="H34" s="598" t="str">
        <f t="shared" si="0"/>
        <v>Belum Diisi</v>
      </c>
      <c r="I34" s="592" t="s">
        <v>26</v>
      </c>
      <c r="J34" s="593" t="str">
        <f>IF($D$31="Y/T","Isi Tujuan",IF($E$31=0,0,IF(I34="Y",1,IF(I34="T",0,"Isi Dulu"))))</f>
        <v>Isi Tujuan</v>
      </c>
      <c r="K34" s="592" t="s">
        <v>26</v>
      </c>
      <c r="L34" s="593" t="str">
        <f>IF($D$31="Y/T","Isi Tujuan",IF($E$31=0,0,IF(K34="Y",1,IF(K34="T",0,"Isi Dulu"))))</f>
        <v>Isi Tujuan</v>
      </c>
      <c r="M34" s="849"/>
      <c r="N34" s="852"/>
    </row>
    <row r="35" spans="2:14" ht="15.75">
      <c r="B35" s="838"/>
      <c r="C35" s="841"/>
      <c r="D35" s="859"/>
      <c r="E35" s="862"/>
      <c r="F35" s="569">
        <v>5</v>
      </c>
      <c r="G35" s="570"/>
      <c r="H35" s="599" t="str">
        <f t="shared" si="0"/>
        <v>Belum Diisi</v>
      </c>
      <c r="I35" s="595" t="s">
        <v>26</v>
      </c>
      <c r="J35" s="596" t="str">
        <f>IF($D$31="Y/T","Isi Tujuan",IF($E$31=0,0,IF(I35="Y",1,IF(I35="T",0,"Isi Dulu"))))</f>
        <v>Isi Tujuan</v>
      </c>
      <c r="K35" s="595" t="s">
        <v>26</v>
      </c>
      <c r="L35" s="596" t="str">
        <f>IF($D$31="Y/T","Isi Tujuan",IF($E$31=0,0,IF(K35="Y",1,IF(K35="T",0,"Isi Dulu"))))</f>
        <v>Isi Tujuan</v>
      </c>
      <c r="M35" s="850"/>
      <c r="N35" s="853"/>
    </row>
    <row r="36" spans="2:14" ht="15.75">
      <c r="B36" s="836">
        <v>7</v>
      </c>
      <c r="C36" s="839"/>
      <c r="D36" s="857" t="s">
        <v>26</v>
      </c>
      <c r="E36" s="860" t="str">
        <f>IF(D36="Y",1,IF(D36="T",0,IF(D36="Y/T","Belum diisi","Error")))</f>
        <v>Belum diisi</v>
      </c>
      <c r="F36" s="528">
        <v>1</v>
      </c>
      <c r="G36" s="529"/>
      <c r="H36" s="600" t="str">
        <f t="shared" si="0"/>
        <v>Belum Diisi</v>
      </c>
      <c r="I36" s="590" t="s">
        <v>26</v>
      </c>
      <c r="J36" s="591" t="str">
        <f>IF($D$36="Y/T","Isi Tujuan",IF($E$36=0,0,IF(I36="Y",1,IF(I36="T",0,"Isi Dulu"))))</f>
        <v>Isi Tujuan</v>
      </c>
      <c r="K36" s="590" t="s">
        <v>26</v>
      </c>
      <c r="L36" s="591" t="str">
        <f>IF($D$36="Y/T","Isi Tujuan",IF($E$36=0,0,IF(K36="Y",1,IF(K36="T",0,"Isi Dulu"))))</f>
        <v>Isi Tujuan</v>
      </c>
      <c r="M36" s="848" t="s">
        <v>26</v>
      </c>
      <c r="N36" s="851" t="str">
        <f>IF(M36="Y",1,IF(M36="T",0,IF(M36="Y/T","Belum diisi","Error")))</f>
        <v>Belum diisi</v>
      </c>
    </row>
    <row r="37" spans="2:14" ht="15.75">
      <c r="B37" s="837"/>
      <c r="C37" s="840"/>
      <c r="D37" s="858"/>
      <c r="E37" s="861"/>
      <c r="F37" s="549">
        <v>2</v>
      </c>
      <c r="G37" s="550"/>
      <c r="H37" s="598" t="str">
        <f t="shared" si="0"/>
        <v>Belum Diisi</v>
      </c>
      <c r="I37" s="592" t="s">
        <v>26</v>
      </c>
      <c r="J37" s="593" t="str">
        <f>IF($D$36="Y/T","Isi Tujuan",IF($E$36=0,0,IF(I37="Y",1,IF(I37="T",0,"Isi Dulu"))))</f>
        <v>Isi Tujuan</v>
      </c>
      <c r="K37" s="592" t="s">
        <v>26</v>
      </c>
      <c r="L37" s="593" t="str">
        <f>IF($D$36="Y/T","Isi Tujuan",IF($E$36=0,0,IF(K37="Y",1,IF(K37="T",0,"Isi Dulu"))))</f>
        <v>Isi Tujuan</v>
      </c>
      <c r="M37" s="849"/>
      <c r="N37" s="852"/>
    </row>
    <row r="38" spans="2:14" ht="15.75">
      <c r="B38" s="837"/>
      <c r="C38" s="840"/>
      <c r="D38" s="858"/>
      <c r="E38" s="861"/>
      <c r="F38" s="549">
        <v>3</v>
      </c>
      <c r="G38" s="550"/>
      <c r="H38" s="598" t="str">
        <f t="shared" si="0"/>
        <v>Belum Diisi</v>
      </c>
      <c r="I38" s="592" t="s">
        <v>26</v>
      </c>
      <c r="J38" s="593" t="str">
        <f>IF($D$36="Y/T","Isi Tujuan",IF($E$36=0,0,IF(I38="Y",1,IF(I38="T",0,"Isi Dulu"))))</f>
        <v>Isi Tujuan</v>
      </c>
      <c r="K38" s="592" t="s">
        <v>26</v>
      </c>
      <c r="L38" s="593" t="str">
        <f>IF($D$36="Y/T","Isi Tujuan",IF($E$36=0,0,IF(K38="Y",1,IF(K38="T",0,"Isi Dulu"))))</f>
        <v>Isi Tujuan</v>
      </c>
      <c r="M38" s="849"/>
      <c r="N38" s="852"/>
    </row>
    <row r="39" spans="2:14" ht="15.75">
      <c r="B39" s="837"/>
      <c r="C39" s="840"/>
      <c r="D39" s="858"/>
      <c r="E39" s="861"/>
      <c r="F39" s="549">
        <v>4</v>
      </c>
      <c r="G39" s="550"/>
      <c r="H39" s="598" t="str">
        <f t="shared" si="0"/>
        <v>Belum Diisi</v>
      </c>
      <c r="I39" s="592" t="s">
        <v>26</v>
      </c>
      <c r="J39" s="593" t="str">
        <f>IF($D$36="Y/T","Isi Tujuan",IF($E$36=0,0,IF(I39="Y",1,IF(I39="T",0,"Isi Dulu"))))</f>
        <v>Isi Tujuan</v>
      </c>
      <c r="K39" s="592" t="s">
        <v>26</v>
      </c>
      <c r="L39" s="593" t="str">
        <f>IF($D$36="Y/T","Isi Tujuan",IF($E$36=0,0,IF(K39="Y",1,IF(K39="T",0,"Isi Dulu"))))</f>
        <v>Isi Tujuan</v>
      </c>
      <c r="M39" s="849"/>
      <c r="N39" s="852"/>
    </row>
    <row r="40" spans="2:14" ht="15.75">
      <c r="B40" s="838"/>
      <c r="C40" s="841"/>
      <c r="D40" s="859"/>
      <c r="E40" s="862"/>
      <c r="F40" s="569">
        <v>5</v>
      </c>
      <c r="G40" s="570"/>
      <c r="H40" s="599" t="str">
        <f t="shared" si="0"/>
        <v>Belum Diisi</v>
      </c>
      <c r="I40" s="595" t="s">
        <v>26</v>
      </c>
      <c r="J40" s="596" t="str">
        <f>IF($D$36="Y/T","Isi Tujuan",IF($E$36=0,0,IF(I40="Y",1,IF(I40="T",0,"Isi Dulu"))))</f>
        <v>Isi Tujuan</v>
      </c>
      <c r="K40" s="595" t="s">
        <v>26</v>
      </c>
      <c r="L40" s="596" t="str">
        <f>IF($D$36="Y/T","Isi Tujuan",IF($E$36=0,0,IF(K40="Y",1,IF(K40="T",0,"Isi Dulu"))))</f>
        <v>Isi Tujuan</v>
      </c>
      <c r="M40" s="850"/>
      <c r="N40" s="853"/>
    </row>
    <row r="41" spans="2:14" ht="15.75">
      <c r="B41" s="836">
        <v>8</v>
      </c>
      <c r="C41" s="839"/>
      <c r="D41" s="857" t="s">
        <v>26</v>
      </c>
      <c r="E41" s="860" t="str">
        <f>IF(D41="Y",1,IF(D41="T",0,IF(D41="Y/T","Belum diisi","Error")))</f>
        <v>Belum diisi</v>
      </c>
      <c r="F41" s="528">
        <v>1</v>
      </c>
      <c r="G41" s="529"/>
      <c r="H41" s="600" t="str">
        <f t="shared" si="0"/>
        <v>Belum Diisi</v>
      </c>
      <c r="I41" s="590" t="s">
        <v>26</v>
      </c>
      <c r="J41" s="591" t="str">
        <f>IF($D$41="Y/T","Isi Tujuan",IF($E$41=0,0,IF(I41="Y",1,IF(I41="T",0,"Isi Dulu"))))</f>
        <v>Isi Tujuan</v>
      </c>
      <c r="K41" s="590" t="s">
        <v>26</v>
      </c>
      <c r="L41" s="591" t="str">
        <f>IF($D$41="Y/T","Isi Tujuan",IF($E$41=0,0,IF(K41="Y",1,IF(K41="T",0,"Isi Dulu"))))</f>
        <v>Isi Tujuan</v>
      </c>
      <c r="M41" s="848" t="s">
        <v>26</v>
      </c>
      <c r="N41" s="851" t="str">
        <f>IF(M41="Y",1,IF(M41="T",0,IF(M41="Y/T","Belum diisi","Error")))</f>
        <v>Belum diisi</v>
      </c>
    </row>
    <row r="42" spans="2:14" ht="15.75">
      <c r="B42" s="837"/>
      <c r="C42" s="840"/>
      <c r="D42" s="858"/>
      <c r="E42" s="861"/>
      <c r="F42" s="549">
        <v>2</v>
      </c>
      <c r="G42" s="550"/>
      <c r="H42" s="598" t="str">
        <f t="shared" si="0"/>
        <v>Belum Diisi</v>
      </c>
      <c r="I42" s="592" t="s">
        <v>26</v>
      </c>
      <c r="J42" s="593" t="str">
        <f>IF($D$41="Y/T","Isi Tujuan",IF($E$41=0,0,IF(I42="Y",1,IF(I42="T",0,"Isi Dulu"))))</f>
        <v>Isi Tujuan</v>
      </c>
      <c r="K42" s="592" t="s">
        <v>26</v>
      </c>
      <c r="L42" s="593" t="str">
        <f>IF($D$41="Y/T","Isi Tujuan",IF($E$41=0,0,IF(K42="Y",1,IF(K42="T",0,"Isi Dulu"))))</f>
        <v>Isi Tujuan</v>
      </c>
      <c r="M42" s="849"/>
      <c r="N42" s="852"/>
    </row>
    <row r="43" spans="2:14" ht="15.75">
      <c r="B43" s="837"/>
      <c r="C43" s="840"/>
      <c r="D43" s="858"/>
      <c r="E43" s="861"/>
      <c r="F43" s="549">
        <v>3</v>
      </c>
      <c r="G43" s="550"/>
      <c r="H43" s="598" t="str">
        <f t="shared" si="0"/>
        <v>Belum Diisi</v>
      </c>
      <c r="I43" s="592" t="s">
        <v>26</v>
      </c>
      <c r="J43" s="593" t="str">
        <f>IF($D$41="Y/T","Isi Tujuan",IF($E$41=0,0,IF(I43="Y",1,IF(I43="T",0,"Isi Dulu"))))</f>
        <v>Isi Tujuan</v>
      </c>
      <c r="K43" s="592" t="s">
        <v>26</v>
      </c>
      <c r="L43" s="593" t="str">
        <f>IF($D$41="Y/T","Isi Tujuan",IF($E$41=0,0,IF(K43="Y",1,IF(K43="T",0,"Isi Dulu"))))</f>
        <v>Isi Tujuan</v>
      </c>
      <c r="M43" s="849"/>
      <c r="N43" s="852"/>
    </row>
    <row r="44" spans="2:14" ht="15.75">
      <c r="B44" s="837"/>
      <c r="C44" s="840"/>
      <c r="D44" s="858"/>
      <c r="E44" s="861"/>
      <c r="F44" s="549">
        <v>4</v>
      </c>
      <c r="G44" s="550"/>
      <c r="H44" s="598" t="str">
        <f t="shared" si="0"/>
        <v>Belum Diisi</v>
      </c>
      <c r="I44" s="592" t="s">
        <v>26</v>
      </c>
      <c r="J44" s="593" t="str">
        <f>IF($D$41="Y/T","Isi Tujuan",IF($E$41=0,0,IF(I44="Y",1,IF(I44="T",0,"Isi Dulu"))))</f>
        <v>Isi Tujuan</v>
      </c>
      <c r="K44" s="592" t="s">
        <v>26</v>
      </c>
      <c r="L44" s="593" t="str">
        <f>IF($D$41="Y/T","Isi Tujuan",IF($E$41=0,0,IF(K44="Y",1,IF(K44="T",0,"Isi Dulu"))))</f>
        <v>Isi Tujuan</v>
      </c>
      <c r="M44" s="849"/>
      <c r="N44" s="852"/>
    </row>
    <row r="45" spans="2:14" ht="15.75">
      <c r="B45" s="838"/>
      <c r="C45" s="841"/>
      <c r="D45" s="859"/>
      <c r="E45" s="862"/>
      <c r="F45" s="569">
        <v>5</v>
      </c>
      <c r="G45" s="570"/>
      <c r="H45" s="599" t="str">
        <f t="shared" si="0"/>
        <v>Belum Diisi</v>
      </c>
      <c r="I45" s="595" t="s">
        <v>26</v>
      </c>
      <c r="J45" s="596" t="str">
        <f>IF($D$41="Y/T","Isi Tujuan",IF($E$41=0,0,IF(I45="Y",1,IF(I45="T",0,"Isi Dulu"))))</f>
        <v>Isi Tujuan</v>
      </c>
      <c r="K45" s="595" t="s">
        <v>26</v>
      </c>
      <c r="L45" s="596" t="str">
        <f>IF($D$41="Y/T","Isi Tujuan",IF($E$41=0,0,IF(K45="Y",1,IF(K45="T",0,"Isi Dulu"))))</f>
        <v>Isi Tujuan</v>
      </c>
      <c r="M45" s="850"/>
      <c r="N45" s="853"/>
    </row>
    <row r="46" spans="2:14" ht="15.75">
      <c r="B46" s="836">
        <v>9</v>
      </c>
      <c r="C46" s="839"/>
      <c r="D46" s="857" t="s">
        <v>26</v>
      </c>
      <c r="E46" s="860" t="str">
        <f>IF(D46="Y",1,IF(D46="T",0,IF(D46="Y/T","Belum diisi","Error")))</f>
        <v>Belum diisi</v>
      </c>
      <c r="F46" s="528">
        <v>1</v>
      </c>
      <c r="G46" s="529"/>
      <c r="H46" s="600" t="str">
        <f t="shared" si="0"/>
        <v>Belum Diisi</v>
      </c>
      <c r="I46" s="590" t="s">
        <v>26</v>
      </c>
      <c r="J46" s="591" t="str">
        <f>IF($D$46="Y/T","Isi Tujuan",IF($E$46=0,0,IF(I46="Y",1,IF(I46="T",0,"Isi Dulu"))))</f>
        <v>Isi Tujuan</v>
      </c>
      <c r="K46" s="590" t="s">
        <v>26</v>
      </c>
      <c r="L46" s="591" t="str">
        <f>IF($D$46="Y/T","Isi Tujuan",IF($E$46=0,0,IF(K46="Y",1,IF(K46="T",0,"Isi Dulu"))))</f>
        <v>Isi Tujuan</v>
      </c>
      <c r="M46" s="848" t="s">
        <v>26</v>
      </c>
      <c r="N46" s="851" t="str">
        <f>IF(M46="Y",1,IF(M46="T",0,IF(M46="Y/T","Belum diisi","Error")))</f>
        <v>Belum diisi</v>
      </c>
    </row>
    <row r="47" spans="2:14" ht="15.75">
      <c r="B47" s="837"/>
      <c r="C47" s="840"/>
      <c r="D47" s="858"/>
      <c r="E47" s="861"/>
      <c r="F47" s="549">
        <v>2</v>
      </c>
      <c r="G47" s="550"/>
      <c r="H47" s="598" t="str">
        <f t="shared" si="0"/>
        <v>Belum Diisi</v>
      </c>
      <c r="I47" s="592" t="s">
        <v>26</v>
      </c>
      <c r="J47" s="593" t="str">
        <f>IF($D$46="Y/T","Isi Tujuan",IF($E$46=0,0,IF(I47="Y",1,IF(I47="T",0,"Isi Dulu"))))</f>
        <v>Isi Tujuan</v>
      </c>
      <c r="K47" s="592" t="s">
        <v>26</v>
      </c>
      <c r="L47" s="593" t="str">
        <f>IF($D$46="Y/T","Isi Tujuan",IF($E$46=0,0,IF(K47="Y",1,IF(K47="T",0,"Isi Dulu"))))</f>
        <v>Isi Tujuan</v>
      </c>
      <c r="M47" s="849"/>
      <c r="N47" s="852"/>
    </row>
    <row r="48" spans="2:14" ht="15.75">
      <c r="B48" s="837"/>
      <c r="C48" s="840"/>
      <c r="D48" s="858"/>
      <c r="E48" s="861"/>
      <c r="F48" s="549">
        <v>3</v>
      </c>
      <c r="G48" s="550"/>
      <c r="H48" s="598" t="str">
        <f t="shared" si="0"/>
        <v>Belum Diisi</v>
      </c>
      <c r="I48" s="592" t="s">
        <v>26</v>
      </c>
      <c r="J48" s="593" t="str">
        <f>IF($D$46="Y/T","Isi Tujuan",IF($E$46=0,0,IF(I48="Y",1,IF(I48="T",0,"Isi Dulu"))))</f>
        <v>Isi Tujuan</v>
      </c>
      <c r="K48" s="592" t="s">
        <v>26</v>
      </c>
      <c r="L48" s="593" t="str">
        <f>IF($D$46="Y/T","Isi Tujuan",IF($E$46=0,0,IF(K48="Y",1,IF(K48="T",0,"Isi Dulu"))))</f>
        <v>Isi Tujuan</v>
      </c>
      <c r="M48" s="849"/>
      <c r="N48" s="852"/>
    </row>
    <row r="49" spans="2:14" ht="15.75">
      <c r="B49" s="837"/>
      <c r="C49" s="840"/>
      <c r="D49" s="858"/>
      <c r="E49" s="861"/>
      <c r="F49" s="549">
        <v>4</v>
      </c>
      <c r="G49" s="550"/>
      <c r="H49" s="598" t="str">
        <f t="shared" si="0"/>
        <v>Belum Diisi</v>
      </c>
      <c r="I49" s="592" t="s">
        <v>26</v>
      </c>
      <c r="J49" s="593" t="str">
        <f>IF($D$46="Y/T","Isi Tujuan",IF($E$46=0,0,IF(I49="Y",1,IF(I49="T",0,"Isi Dulu"))))</f>
        <v>Isi Tujuan</v>
      </c>
      <c r="K49" s="592" t="s">
        <v>26</v>
      </c>
      <c r="L49" s="593" t="str">
        <f>IF($D$46="Y/T","Isi Tujuan",IF($E$46=0,0,IF(K49="Y",1,IF(K49="T",0,"Isi Dulu"))))</f>
        <v>Isi Tujuan</v>
      </c>
      <c r="M49" s="849"/>
      <c r="N49" s="852"/>
    </row>
    <row r="50" spans="2:14" ht="15.75">
      <c r="B50" s="838"/>
      <c r="C50" s="841"/>
      <c r="D50" s="859"/>
      <c r="E50" s="862"/>
      <c r="F50" s="569">
        <v>5</v>
      </c>
      <c r="G50" s="570"/>
      <c r="H50" s="599" t="str">
        <f t="shared" si="0"/>
        <v>Belum Diisi</v>
      </c>
      <c r="I50" s="595" t="s">
        <v>26</v>
      </c>
      <c r="J50" s="596" t="str">
        <f>IF($D$46="Y/T","Isi Tujuan",IF($E$46=0,0,IF(I50="Y",1,IF(I50="T",0,"Isi Dulu"))))</f>
        <v>Isi Tujuan</v>
      </c>
      <c r="K50" s="595" t="s">
        <v>26</v>
      </c>
      <c r="L50" s="596" t="str">
        <f>IF($D$46="Y/T","Isi Tujuan",IF($E$46=0,0,IF(K50="Y",1,IF(K50="T",0,"Isi Dulu"))))</f>
        <v>Isi Tujuan</v>
      </c>
      <c r="M50" s="850"/>
      <c r="N50" s="853"/>
    </row>
    <row r="51" spans="2:14" ht="15.75">
      <c r="B51" s="836">
        <v>10</v>
      </c>
      <c r="C51" s="839"/>
      <c r="D51" s="857" t="s">
        <v>26</v>
      </c>
      <c r="E51" s="860" t="str">
        <f>IF(D51="Y",1,IF(D51="T",0,IF(D51="Y/T","Belum diisi","Error")))</f>
        <v>Belum diisi</v>
      </c>
      <c r="F51" s="528">
        <v>1</v>
      </c>
      <c r="G51" s="529"/>
      <c r="H51" s="600" t="str">
        <f t="shared" si="0"/>
        <v>Belum Diisi</v>
      </c>
      <c r="I51" s="590" t="s">
        <v>26</v>
      </c>
      <c r="J51" s="591" t="str">
        <f>IF($D$51="Y/T","Isi Tujuan",IF($E$51=0,0,IF(I51="Y",1,IF(I51="T",0,"Isi Dulu"))))</f>
        <v>Isi Tujuan</v>
      </c>
      <c r="K51" s="590" t="s">
        <v>26</v>
      </c>
      <c r="L51" s="591" t="str">
        <f>IF($D$51="Y/T","Isi Tujuan",IF($E$51=0,0,IF(K51="Y",1,IF(K51="T",0,"Isi Dulu"))))</f>
        <v>Isi Tujuan</v>
      </c>
      <c r="M51" s="848" t="s">
        <v>26</v>
      </c>
      <c r="N51" s="851" t="str">
        <f>IF(M51="Y",1,IF(M51="T",0,IF(M51="Y/T","Belum diisi","Error")))</f>
        <v>Belum diisi</v>
      </c>
    </row>
    <row r="52" spans="2:14" ht="15.75">
      <c r="B52" s="837"/>
      <c r="C52" s="840"/>
      <c r="D52" s="858"/>
      <c r="E52" s="861"/>
      <c r="F52" s="549">
        <v>2</v>
      </c>
      <c r="G52" s="550"/>
      <c r="H52" s="598" t="str">
        <f t="shared" si="0"/>
        <v>Belum Diisi</v>
      </c>
      <c r="I52" s="592" t="s">
        <v>26</v>
      </c>
      <c r="J52" s="593" t="str">
        <f>IF($D$51="Y/T","Isi Tujuan",IF($E$51=0,0,IF(I52="Y",1,IF(I52="T",0,"Isi Dulu"))))</f>
        <v>Isi Tujuan</v>
      </c>
      <c r="K52" s="592" t="s">
        <v>26</v>
      </c>
      <c r="L52" s="593" t="str">
        <f>IF($D$51="Y/T","Isi Tujuan",IF($E$51=0,0,IF(K52="Y",1,IF(K52="T",0,"Isi Dulu"))))</f>
        <v>Isi Tujuan</v>
      </c>
      <c r="M52" s="849"/>
      <c r="N52" s="852"/>
    </row>
    <row r="53" spans="2:14" ht="15.75">
      <c r="B53" s="837"/>
      <c r="C53" s="840"/>
      <c r="D53" s="858"/>
      <c r="E53" s="861"/>
      <c r="F53" s="549">
        <v>3</v>
      </c>
      <c r="G53" s="550"/>
      <c r="H53" s="598" t="str">
        <f t="shared" si="0"/>
        <v>Belum Diisi</v>
      </c>
      <c r="I53" s="592" t="s">
        <v>26</v>
      </c>
      <c r="J53" s="593" t="str">
        <f>IF($D$51="Y/T","Isi Tujuan",IF($E$51=0,0,IF(I53="Y",1,IF(I53="T",0,"Isi Dulu"))))</f>
        <v>Isi Tujuan</v>
      </c>
      <c r="K53" s="592" t="s">
        <v>26</v>
      </c>
      <c r="L53" s="593" t="str">
        <f>IF($D$51="Y/T","Isi Tujuan",IF($E$51=0,0,IF(K53="Y",1,IF(K53="T",0,"Isi Dulu"))))</f>
        <v>Isi Tujuan</v>
      </c>
      <c r="M53" s="849"/>
      <c r="N53" s="852"/>
    </row>
    <row r="54" spans="2:14" ht="15.75">
      <c r="B54" s="837"/>
      <c r="C54" s="840"/>
      <c r="D54" s="858"/>
      <c r="E54" s="861"/>
      <c r="F54" s="549">
        <v>4</v>
      </c>
      <c r="G54" s="550"/>
      <c r="H54" s="598" t="str">
        <f t="shared" si="0"/>
        <v>Belum Diisi</v>
      </c>
      <c r="I54" s="592" t="s">
        <v>26</v>
      </c>
      <c r="J54" s="593" t="str">
        <f>IF($D$51="Y/T","Isi Tujuan",IF($E$51=0,0,IF(I54="Y",1,IF(I54="T",0,"Isi Dulu"))))</f>
        <v>Isi Tujuan</v>
      </c>
      <c r="K54" s="592" t="s">
        <v>26</v>
      </c>
      <c r="L54" s="593" t="str">
        <f>IF($D$51="Y/T","Isi Tujuan",IF($E$51=0,0,IF(K54="Y",1,IF(K54="T",0,"Isi Dulu"))))</f>
        <v>Isi Tujuan</v>
      </c>
      <c r="M54" s="849"/>
      <c r="N54" s="852"/>
    </row>
    <row r="55" spans="2:14" ht="15.75">
      <c r="B55" s="838"/>
      <c r="C55" s="841"/>
      <c r="D55" s="859"/>
      <c r="E55" s="862"/>
      <c r="F55" s="569">
        <v>5</v>
      </c>
      <c r="G55" s="570"/>
      <c r="H55" s="599" t="str">
        <f t="shared" si="0"/>
        <v>Belum Diisi</v>
      </c>
      <c r="I55" s="595" t="s">
        <v>26</v>
      </c>
      <c r="J55" s="596" t="str">
        <f>IF($D$51="Y/T","Isi Tujuan",IF($E$51=0,0,IF(I55="Y",1,IF(I55="T",0,"Isi Dulu"))))</f>
        <v>Isi Tujuan</v>
      </c>
      <c r="K55" s="595" t="s">
        <v>26</v>
      </c>
      <c r="L55" s="596" t="str">
        <f>IF($D$51="Y/T","Isi Tujuan",IF($E$51=0,0,IF(K55="Y",1,IF(K55="T",0,"Isi Dulu"))))</f>
        <v>Isi Tujuan</v>
      </c>
      <c r="M55" s="850"/>
      <c r="N55" s="853"/>
    </row>
    <row r="56" spans="2:14" ht="15.75">
      <c r="B56" s="836">
        <v>11</v>
      </c>
      <c r="C56" s="839"/>
      <c r="D56" s="857" t="s">
        <v>26</v>
      </c>
      <c r="E56" s="860" t="str">
        <f>IF(D56="Y",1,IF(D56="T",0,IF(D56="Y/T","Belum diisi","Error")))</f>
        <v>Belum diisi</v>
      </c>
      <c r="F56" s="528">
        <v>1</v>
      </c>
      <c r="G56" s="529"/>
      <c r="H56" s="600" t="str">
        <f t="shared" si="0"/>
        <v>Belum Diisi</v>
      </c>
      <c r="I56" s="590" t="s">
        <v>26</v>
      </c>
      <c r="J56" s="591" t="str">
        <f>IF($D$56="Y/T","Isi Tujuan",IF($E$56=0,0,IF(I56="Y",1,IF(I56="T",0,"Isi Dulu"))))</f>
        <v>Isi Tujuan</v>
      </c>
      <c r="K56" s="590" t="s">
        <v>26</v>
      </c>
      <c r="L56" s="591" t="str">
        <f>IF($D$56="Y/T","Isi Tujuan",IF($E$56=0,0,IF(K56="Y",1,IF(K56="T",0,"Isi Dulu"))))</f>
        <v>Isi Tujuan</v>
      </c>
      <c r="M56" s="848" t="s">
        <v>26</v>
      </c>
      <c r="N56" s="851" t="str">
        <f>IF(M56="Y",1,IF(M56="T",0,IF(M56="Y/T","Belum diisi","Error")))</f>
        <v>Belum diisi</v>
      </c>
    </row>
    <row r="57" spans="2:14" ht="15.75">
      <c r="B57" s="837"/>
      <c r="C57" s="840"/>
      <c r="D57" s="858"/>
      <c r="E57" s="861"/>
      <c r="F57" s="549">
        <v>2</v>
      </c>
      <c r="G57" s="550"/>
      <c r="H57" s="598" t="str">
        <f t="shared" si="0"/>
        <v>Belum Diisi</v>
      </c>
      <c r="I57" s="592" t="s">
        <v>26</v>
      </c>
      <c r="J57" s="593" t="str">
        <f>IF($D$56="Y/T","Isi Tujuan",IF($E$56=0,0,IF(I57="Y",1,IF(I57="T",0,"Isi Dulu"))))</f>
        <v>Isi Tujuan</v>
      </c>
      <c r="K57" s="592" t="s">
        <v>26</v>
      </c>
      <c r="L57" s="593" t="str">
        <f>IF($D$56="Y/T","Isi Tujuan",IF($E$56=0,0,IF(K57="Y",1,IF(K57="T",0,"Isi Dulu"))))</f>
        <v>Isi Tujuan</v>
      </c>
      <c r="M57" s="849"/>
      <c r="N57" s="852"/>
    </row>
    <row r="58" spans="2:14" ht="15.75">
      <c r="B58" s="837"/>
      <c r="C58" s="840"/>
      <c r="D58" s="858"/>
      <c r="E58" s="861"/>
      <c r="F58" s="549">
        <v>3</v>
      </c>
      <c r="G58" s="550"/>
      <c r="H58" s="598" t="str">
        <f t="shared" si="0"/>
        <v>Belum Diisi</v>
      </c>
      <c r="I58" s="592" t="s">
        <v>26</v>
      </c>
      <c r="J58" s="593" t="str">
        <f>IF($D$56="Y/T","Isi Tujuan",IF($E$56=0,0,IF(I58="Y",1,IF(I58="T",0,"Isi Dulu"))))</f>
        <v>Isi Tujuan</v>
      </c>
      <c r="K58" s="592" t="s">
        <v>26</v>
      </c>
      <c r="L58" s="593" t="str">
        <f>IF($D$56="Y/T","Isi Tujuan",IF($E$56=0,0,IF(K58="Y",1,IF(K58="T",0,"Isi Dulu"))))</f>
        <v>Isi Tujuan</v>
      </c>
      <c r="M58" s="849"/>
      <c r="N58" s="852"/>
    </row>
    <row r="59" spans="2:14" ht="15.75">
      <c r="B59" s="837"/>
      <c r="C59" s="840"/>
      <c r="D59" s="858"/>
      <c r="E59" s="861"/>
      <c r="F59" s="549">
        <v>4</v>
      </c>
      <c r="G59" s="550"/>
      <c r="H59" s="598" t="str">
        <f t="shared" si="0"/>
        <v>Belum Diisi</v>
      </c>
      <c r="I59" s="592" t="s">
        <v>26</v>
      </c>
      <c r="J59" s="593" t="str">
        <f>IF($D$56="Y/T","Isi Tujuan",IF($E$56=0,0,IF(I59="Y",1,IF(I59="T",0,"Isi Dulu"))))</f>
        <v>Isi Tujuan</v>
      </c>
      <c r="K59" s="592" t="s">
        <v>26</v>
      </c>
      <c r="L59" s="593" t="str">
        <f>IF($D$56="Y/T","Isi Tujuan",IF($E$56=0,0,IF(K59="Y",1,IF(K59="T",0,"Isi Dulu"))))</f>
        <v>Isi Tujuan</v>
      </c>
      <c r="M59" s="849"/>
      <c r="N59" s="852"/>
    </row>
    <row r="60" spans="2:14" ht="15.75">
      <c r="B60" s="838"/>
      <c r="C60" s="841"/>
      <c r="D60" s="859"/>
      <c r="E60" s="862"/>
      <c r="F60" s="569">
        <v>5</v>
      </c>
      <c r="G60" s="570"/>
      <c r="H60" s="599" t="str">
        <f t="shared" si="0"/>
        <v>Belum Diisi</v>
      </c>
      <c r="I60" s="595" t="s">
        <v>26</v>
      </c>
      <c r="J60" s="596" t="str">
        <f>IF($D$56="Y/T","Isi Tujuan",IF($E$56=0,0,IF(I60="Y",1,IF(I60="T",0,"Isi Dulu"))))</f>
        <v>Isi Tujuan</v>
      </c>
      <c r="K60" s="595" t="s">
        <v>26</v>
      </c>
      <c r="L60" s="596" t="str">
        <f>IF($D$56="Y/T","Isi Tujuan",IF($E$56=0,0,IF(K60="Y",1,IF(K60="T",0,"Isi Dulu"))))</f>
        <v>Isi Tujuan</v>
      </c>
      <c r="M60" s="850"/>
      <c r="N60" s="853"/>
    </row>
    <row r="61" spans="2:14" ht="15.75">
      <c r="B61" s="836">
        <v>12</v>
      </c>
      <c r="C61" s="839"/>
      <c r="D61" s="857" t="s">
        <v>26</v>
      </c>
      <c r="E61" s="860" t="str">
        <f>IF(D61="Y",1,IF(D61="T",0,IF(D61="Y/T","Belum diisi","Error")))</f>
        <v>Belum diisi</v>
      </c>
      <c r="F61" s="528">
        <v>1</v>
      </c>
      <c r="G61" s="529"/>
      <c r="H61" s="600" t="str">
        <f t="shared" si="0"/>
        <v>Belum Diisi</v>
      </c>
      <c r="I61" s="590" t="s">
        <v>26</v>
      </c>
      <c r="J61" s="591" t="str">
        <f>IF($D$61="Y/T","Isi Tujuan",IF($E$61=0,0,IF(I61="Y",1,IF(I61="T",0,"Isi Dulu"))))</f>
        <v>Isi Tujuan</v>
      </c>
      <c r="K61" s="590" t="s">
        <v>26</v>
      </c>
      <c r="L61" s="591" t="str">
        <f>IF($D$61="Y/T","Isi Tujuan",IF($E$61=0,0,IF(K61="Y",1,IF(K61="T",0,"Isi Dulu"))))</f>
        <v>Isi Tujuan</v>
      </c>
      <c r="M61" s="848" t="s">
        <v>26</v>
      </c>
      <c r="N61" s="851" t="str">
        <f>IF(M61="Y",1,IF(M61="T",0,IF(M61="Y/T","Belum diisi","Error")))</f>
        <v>Belum diisi</v>
      </c>
    </row>
    <row r="62" spans="2:14" ht="15.75">
      <c r="B62" s="837"/>
      <c r="C62" s="840"/>
      <c r="D62" s="858"/>
      <c r="E62" s="861"/>
      <c r="F62" s="549">
        <v>2</v>
      </c>
      <c r="G62" s="550"/>
      <c r="H62" s="598" t="str">
        <f t="shared" si="0"/>
        <v>Belum Diisi</v>
      </c>
      <c r="I62" s="592" t="s">
        <v>26</v>
      </c>
      <c r="J62" s="593" t="str">
        <f>IF($D$61="Y/T","Isi Tujuan",IF($E$61=0,0,IF(I62="Y",1,IF(I62="T",0,"Isi Dulu"))))</f>
        <v>Isi Tujuan</v>
      </c>
      <c r="K62" s="592" t="s">
        <v>26</v>
      </c>
      <c r="L62" s="593" t="str">
        <f>IF($D$61="Y/T","Isi Tujuan",IF($E$61=0,0,IF(K62="Y",1,IF(K62="T",0,"Isi Dulu"))))</f>
        <v>Isi Tujuan</v>
      </c>
      <c r="M62" s="849"/>
      <c r="N62" s="852"/>
    </row>
    <row r="63" spans="2:14" ht="15.75">
      <c r="B63" s="837"/>
      <c r="C63" s="840"/>
      <c r="D63" s="858"/>
      <c r="E63" s="861"/>
      <c r="F63" s="549">
        <v>3</v>
      </c>
      <c r="G63" s="550"/>
      <c r="H63" s="598" t="str">
        <f t="shared" si="0"/>
        <v>Belum Diisi</v>
      </c>
      <c r="I63" s="592" t="s">
        <v>26</v>
      </c>
      <c r="J63" s="593" t="str">
        <f>IF($D$61="Y/T","Isi Tujuan",IF($E$61=0,0,IF(I63="Y",1,IF(I63="T",0,"Isi Dulu"))))</f>
        <v>Isi Tujuan</v>
      </c>
      <c r="K63" s="592" t="s">
        <v>26</v>
      </c>
      <c r="L63" s="593" t="str">
        <f>IF($D$61="Y/T","Isi Tujuan",IF($E$61=0,0,IF(K63="Y",1,IF(K63="T",0,"Isi Dulu"))))</f>
        <v>Isi Tujuan</v>
      </c>
      <c r="M63" s="849"/>
      <c r="N63" s="852"/>
    </row>
    <row r="64" spans="2:14" ht="15.75">
      <c r="B64" s="837"/>
      <c r="C64" s="840"/>
      <c r="D64" s="858"/>
      <c r="E64" s="861"/>
      <c r="F64" s="549">
        <v>4</v>
      </c>
      <c r="G64" s="550"/>
      <c r="H64" s="598" t="str">
        <f t="shared" si="0"/>
        <v>Belum Diisi</v>
      </c>
      <c r="I64" s="592" t="s">
        <v>26</v>
      </c>
      <c r="J64" s="593" t="str">
        <f>IF($D$61="Y/T","Isi Tujuan",IF($E$61=0,0,IF(I64="Y",1,IF(I64="T",0,"Isi Dulu"))))</f>
        <v>Isi Tujuan</v>
      </c>
      <c r="K64" s="592" t="s">
        <v>26</v>
      </c>
      <c r="L64" s="593" t="str">
        <f>IF($D$61="Y/T","Isi Tujuan",IF($E$61=0,0,IF(K64="Y",1,IF(K64="T",0,"Isi Dulu"))))</f>
        <v>Isi Tujuan</v>
      </c>
      <c r="M64" s="849"/>
      <c r="N64" s="852"/>
    </row>
    <row r="65" spans="2:14" ht="15.75">
      <c r="B65" s="838"/>
      <c r="C65" s="841"/>
      <c r="D65" s="859"/>
      <c r="E65" s="862"/>
      <c r="F65" s="569">
        <v>5</v>
      </c>
      <c r="G65" s="570"/>
      <c r="H65" s="599" t="str">
        <f t="shared" si="0"/>
        <v>Belum Diisi</v>
      </c>
      <c r="I65" s="595" t="s">
        <v>26</v>
      </c>
      <c r="J65" s="596" t="str">
        <f>IF($D$61="Y/T","Isi Tujuan",IF($E$61=0,0,IF(I65="Y",1,IF(I65="T",0,"Isi Dulu"))))</f>
        <v>Isi Tujuan</v>
      </c>
      <c r="K65" s="595" t="s">
        <v>26</v>
      </c>
      <c r="L65" s="596" t="str">
        <f>IF($D$61="Y/T","Isi Tujuan",IF($E$61=0,0,IF(K65="Y",1,IF(K65="T",0,"Isi Dulu"))))</f>
        <v>Isi Tujuan</v>
      </c>
      <c r="M65" s="850"/>
      <c r="N65" s="853"/>
    </row>
    <row r="66" spans="2:14" ht="15.75">
      <c r="B66" s="836">
        <v>13</v>
      </c>
      <c r="C66" s="839"/>
      <c r="D66" s="857" t="s">
        <v>26</v>
      </c>
      <c r="E66" s="860" t="str">
        <f>IF(D66="Y",1,IF(D66="T",0,IF(D66="Y/T","Belum diisi","Error")))</f>
        <v>Belum diisi</v>
      </c>
      <c r="F66" s="528">
        <v>1</v>
      </c>
      <c r="G66" s="529"/>
      <c r="H66" s="600" t="str">
        <f t="shared" si="0"/>
        <v>Belum Diisi</v>
      </c>
      <c r="I66" s="590" t="s">
        <v>26</v>
      </c>
      <c r="J66" s="591" t="str">
        <f>IF($D$66="Y/T","Isi Tujuan",IF($E$66=0,0,IF(I66="Y",1,IF(I66="T",0,"Isi Dulu"))))</f>
        <v>Isi Tujuan</v>
      </c>
      <c r="K66" s="590" t="s">
        <v>26</v>
      </c>
      <c r="L66" s="591" t="str">
        <f>IF($D$66="Y/T","Isi Tujuan",IF($E$66=0,0,IF(K66="Y",1,IF(K66="T",0,"Isi Dulu"))))</f>
        <v>Isi Tujuan</v>
      </c>
      <c r="M66" s="848" t="s">
        <v>26</v>
      </c>
      <c r="N66" s="851" t="str">
        <f>IF(M66="Y",1,IF(M66="T",0,IF(M66="Y/T","Belum diisi","Error")))</f>
        <v>Belum diisi</v>
      </c>
    </row>
    <row r="67" spans="2:14" ht="15.75">
      <c r="B67" s="837"/>
      <c r="C67" s="840"/>
      <c r="D67" s="858"/>
      <c r="E67" s="861"/>
      <c r="F67" s="549">
        <v>2</v>
      </c>
      <c r="G67" s="550"/>
      <c r="H67" s="598" t="str">
        <f t="shared" si="0"/>
        <v>Belum Diisi</v>
      </c>
      <c r="I67" s="592" t="s">
        <v>26</v>
      </c>
      <c r="J67" s="593" t="str">
        <f>IF($D$66="Y/T","Isi Tujuan",IF($E$66=0,0,IF(I67="Y",1,IF(I67="T",0,"Isi Dulu"))))</f>
        <v>Isi Tujuan</v>
      </c>
      <c r="K67" s="592" t="s">
        <v>26</v>
      </c>
      <c r="L67" s="593" t="str">
        <f>IF($D$66="Y/T","Isi Tujuan",IF($E$66=0,0,IF(K67="Y",1,IF(K67="T",0,"Isi Dulu"))))</f>
        <v>Isi Tujuan</v>
      </c>
      <c r="M67" s="849"/>
      <c r="N67" s="852"/>
    </row>
    <row r="68" spans="2:14" ht="15.75">
      <c r="B68" s="837"/>
      <c r="C68" s="840"/>
      <c r="D68" s="858"/>
      <c r="E68" s="861"/>
      <c r="F68" s="549">
        <v>3</v>
      </c>
      <c r="G68" s="550"/>
      <c r="H68" s="598" t="str">
        <f t="shared" si="0"/>
        <v>Belum Diisi</v>
      </c>
      <c r="I68" s="592" t="s">
        <v>26</v>
      </c>
      <c r="J68" s="593" t="str">
        <f>IF($D$66="Y/T","Isi Tujuan",IF($E$66=0,0,IF(I68="Y",1,IF(I68="T",0,"Isi Dulu"))))</f>
        <v>Isi Tujuan</v>
      </c>
      <c r="K68" s="592" t="s">
        <v>26</v>
      </c>
      <c r="L68" s="593" t="str">
        <f>IF($D$66="Y/T","Isi Tujuan",IF($E$66=0,0,IF(K68="Y",1,IF(K68="T",0,"Isi Dulu"))))</f>
        <v>Isi Tujuan</v>
      </c>
      <c r="M68" s="849"/>
      <c r="N68" s="852"/>
    </row>
    <row r="69" spans="2:14" ht="15.75">
      <c r="B69" s="837"/>
      <c r="C69" s="840"/>
      <c r="D69" s="858"/>
      <c r="E69" s="861"/>
      <c r="F69" s="549">
        <v>4</v>
      </c>
      <c r="G69" s="550"/>
      <c r="H69" s="598" t="str">
        <f t="shared" si="0"/>
        <v>Belum Diisi</v>
      </c>
      <c r="I69" s="592" t="s">
        <v>26</v>
      </c>
      <c r="J69" s="593" t="str">
        <f>IF($D$66="Y/T","Isi Tujuan",IF($E$66=0,0,IF(I69="Y",1,IF(I69="T",0,"Isi Dulu"))))</f>
        <v>Isi Tujuan</v>
      </c>
      <c r="K69" s="592" t="s">
        <v>26</v>
      </c>
      <c r="L69" s="593" t="str">
        <f>IF($D$66="Y/T","Isi Tujuan",IF($E$66=0,0,IF(K69="Y",1,IF(K69="T",0,"Isi Dulu"))))</f>
        <v>Isi Tujuan</v>
      </c>
      <c r="M69" s="849"/>
      <c r="N69" s="852"/>
    </row>
    <row r="70" spans="2:14" ht="15.75">
      <c r="B70" s="838"/>
      <c r="C70" s="841"/>
      <c r="D70" s="859"/>
      <c r="E70" s="862"/>
      <c r="F70" s="569">
        <v>5</v>
      </c>
      <c r="G70" s="570"/>
      <c r="H70" s="599" t="str">
        <f t="shared" ref="H70:H105" si="1">IF(OR(J70="Isi Dulu",L70="Isi Dulu",J70="Isi Tujuan",L70="Isi Tujuan"),"Belum Diisi",IF(SUM(J70,L70)=2,1,IF(SUM(J70,L70)=1,0,IF(SUM(J70,L70)=0,0,"Error"))))</f>
        <v>Belum Diisi</v>
      </c>
      <c r="I70" s="595" t="s">
        <v>26</v>
      </c>
      <c r="J70" s="596" t="str">
        <f>IF($D$66="Y/T","Isi Tujuan",IF($E$66=0,0,IF(I70="Y",1,IF(I70="T",0,"Isi Dulu"))))</f>
        <v>Isi Tujuan</v>
      </c>
      <c r="K70" s="595" t="s">
        <v>26</v>
      </c>
      <c r="L70" s="596" t="str">
        <f>IF($D$66="Y/T","Isi Tujuan",IF($E$66=0,0,IF(K70="Y",1,IF(K70="T",0,"Isi Dulu"))))</f>
        <v>Isi Tujuan</v>
      </c>
      <c r="M70" s="850"/>
      <c r="N70" s="853"/>
    </row>
    <row r="71" spans="2:14" ht="15.75">
      <c r="B71" s="836">
        <v>14</v>
      </c>
      <c r="C71" s="839"/>
      <c r="D71" s="857" t="s">
        <v>26</v>
      </c>
      <c r="E71" s="860" t="str">
        <f>IF(D71="Y",1,IF(D71="T",0,IF(D71="Y/T","Belum diisi","Error")))</f>
        <v>Belum diisi</v>
      </c>
      <c r="F71" s="528">
        <v>1</v>
      </c>
      <c r="G71" s="529"/>
      <c r="H71" s="600" t="str">
        <f t="shared" si="1"/>
        <v>Belum Diisi</v>
      </c>
      <c r="I71" s="590" t="s">
        <v>26</v>
      </c>
      <c r="J71" s="591" t="str">
        <f>IF($D$71="Y/T","Isi Tujuan",IF($E$71=0,0,IF(I71="Y",1,IF(I71="T",0,"Isi Dulu"))))</f>
        <v>Isi Tujuan</v>
      </c>
      <c r="K71" s="590" t="s">
        <v>26</v>
      </c>
      <c r="L71" s="591" t="str">
        <f>IF($D$71="Y/T","Isi Tujuan",IF($E$71=0,0,IF(K71="Y",1,IF(K71="T",0,"Isi Dulu"))))</f>
        <v>Isi Tujuan</v>
      </c>
      <c r="M71" s="848" t="s">
        <v>26</v>
      </c>
      <c r="N71" s="851" t="str">
        <f>IF(M71="Y",1,IF(M71="T",0,IF(M71="Y/T","Belum diisi","Error")))</f>
        <v>Belum diisi</v>
      </c>
    </row>
    <row r="72" spans="2:14" ht="15.75">
      <c r="B72" s="837"/>
      <c r="C72" s="840"/>
      <c r="D72" s="858"/>
      <c r="E72" s="861"/>
      <c r="F72" s="549">
        <v>2</v>
      </c>
      <c r="G72" s="550"/>
      <c r="H72" s="598" t="str">
        <f t="shared" si="1"/>
        <v>Belum Diisi</v>
      </c>
      <c r="I72" s="592" t="s">
        <v>26</v>
      </c>
      <c r="J72" s="593" t="str">
        <f>IF($D$71="Y/T","Isi Tujuan",IF($E$71=0,0,IF(I72="Y",1,IF(I72="T",0,"Isi Dulu"))))</f>
        <v>Isi Tujuan</v>
      </c>
      <c r="K72" s="592" t="s">
        <v>26</v>
      </c>
      <c r="L72" s="593" t="str">
        <f>IF($D$71="Y/T","Isi Tujuan",IF($E$71=0,0,IF(K72="Y",1,IF(K72="T",0,"Isi Dulu"))))</f>
        <v>Isi Tujuan</v>
      </c>
      <c r="M72" s="849"/>
      <c r="N72" s="852"/>
    </row>
    <row r="73" spans="2:14" ht="15.75">
      <c r="B73" s="837"/>
      <c r="C73" s="840"/>
      <c r="D73" s="858"/>
      <c r="E73" s="861"/>
      <c r="F73" s="549">
        <v>3</v>
      </c>
      <c r="G73" s="550"/>
      <c r="H73" s="598" t="str">
        <f t="shared" si="1"/>
        <v>Belum Diisi</v>
      </c>
      <c r="I73" s="592" t="s">
        <v>26</v>
      </c>
      <c r="J73" s="593" t="str">
        <f>IF($D$71="Y/T","Isi Tujuan",IF($E$71=0,0,IF(I73="Y",1,IF(I73="T",0,"Isi Dulu"))))</f>
        <v>Isi Tujuan</v>
      </c>
      <c r="K73" s="592" t="s">
        <v>26</v>
      </c>
      <c r="L73" s="593" t="str">
        <f>IF($D$71="Y/T","Isi Tujuan",IF($E$71=0,0,IF(K73="Y",1,IF(K73="T",0,"Isi Dulu"))))</f>
        <v>Isi Tujuan</v>
      </c>
      <c r="M73" s="849"/>
      <c r="N73" s="852"/>
    </row>
    <row r="74" spans="2:14" ht="15.75">
      <c r="B74" s="837"/>
      <c r="C74" s="840"/>
      <c r="D74" s="858"/>
      <c r="E74" s="861"/>
      <c r="F74" s="549">
        <v>4</v>
      </c>
      <c r="G74" s="550"/>
      <c r="H74" s="598" t="str">
        <f t="shared" si="1"/>
        <v>Belum Diisi</v>
      </c>
      <c r="I74" s="592" t="s">
        <v>26</v>
      </c>
      <c r="J74" s="593" t="str">
        <f>IF($D$71="Y/T","Isi Tujuan",IF($E$71=0,0,IF(I74="Y",1,IF(I74="T",0,"Isi Dulu"))))</f>
        <v>Isi Tujuan</v>
      </c>
      <c r="K74" s="592" t="s">
        <v>26</v>
      </c>
      <c r="L74" s="593" t="str">
        <f>IF($D$71="Y/T","Isi Tujuan",IF($E$71=0,0,IF(K74="Y",1,IF(K74="T",0,"Isi Dulu"))))</f>
        <v>Isi Tujuan</v>
      </c>
      <c r="M74" s="849"/>
      <c r="N74" s="852"/>
    </row>
    <row r="75" spans="2:14" ht="15.75">
      <c r="B75" s="838"/>
      <c r="C75" s="841"/>
      <c r="D75" s="859"/>
      <c r="E75" s="862"/>
      <c r="F75" s="569">
        <v>5</v>
      </c>
      <c r="G75" s="570"/>
      <c r="H75" s="599" t="str">
        <f t="shared" si="1"/>
        <v>Belum Diisi</v>
      </c>
      <c r="I75" s="595" t="s">
        <v>26</v>
      </c>
      <c r="J75" s="596" t="str">
        <f>IF($D$71="Y/T","Isi Tujuan",IF($E$71=0,0,IF(I75="Y",1,IF(I75="T",0,"Isi Dulu"))))</f>
        <v>Isi Tujuan</v>
      </c>
      <c r="K75" s="595" t="s">
        <v>26</v>
      </c>
      <c r="L75" s="596" t="str">
        <f>IF($D$71="Y/T","Isi Tujuan",IF($E$71=0,0,IF(K75="Y",1,IF(K75="T",0,"Isi Dulu"))))</f>
        <v>Isi Tujuan</v>
      </c>
      <c r="M75" s="850"/>
      <c r="N75" s="853"/>
    </row>
    <row r="76" spans="2:14" ht="15.75">
      <c r="B76" s="836">
        <v>15</v>
      </c>
      <c r="C76" s="839"/>
      <c r="D76" s="857" t="s">
        <v>26</v>
      </c>
      <c r="E76" s="860" t="str">
        <f>IF(D76="Y",1,IF(D76="T",0,IF(D76="Y/T","Belum diisi","Error")))</f>
        <v>Belum diisi</v>
      </c>
      <c r="F76" s="528">
        <v>1</v>
      </c>
      <c r="G76" s="529"/>
      <c r="H76" s="600" t="str">
        <f t="shared" si="1"/>
        <v>Belum Diisi</v>
      </c>
      <c r="I76" s="590" t="s">
        <v>26</v>
      </c>
      <c r="J76" s="591" t="str">
        <f>IF($D$76="Y/T","Isi Tujuan",IF($E$76=0,0,IF(I76="Y",1,IF(I76="T",0,"Isi Dulu"))))</f>
        <v>Isi Tujuan</v>
      </c>
      <c r="K76" s="590" t="s">
        <v>26</v>
      </c>
      <c r="L76" s="591" t="str">
        <f>IF($D$76="Y/T","Isi Tujuan",IF($E$76=0,0,IF(K76="Y",1,IF(K76="T",0,"Isi Dulu"))))</f>
        <v>Isi Tujuan</v>
      </c>
      <c r="M76" s="848" t="s">
        <v>26</v>
      </c>
      <c r="N76" s="851" t="str">
        <f>IF(M76="Y",1,IF(M76="T",0,IF(M76="Y/T","Belum diisi","Error")))</f>
        <v>Belum diisi</v>
      </c>
    </row>
    <row r="77" spans="2:14" ht="15.75">
      <c r="B77" s="837"/>
      <c r="C77" s="840"/>
      <c r="D77" s="858"/>
      <c r="E77" s="861"/>
      <c r="F77" s="549">
        <v>2</v>
      </c>
      <c r="G77" s="550"/>
      <c r="H77" s="598" t="str">
        <f t="shared" si="1"/>
        <v>Belum Diisi</v>
      </c>
      <c r="I77" s="592" t="s">
        <v>26</v>
      </c>
      <c r="J77" s="593" t="str">
        <f>IF($D$76="Y/T","Isi Tujuan",IF($E$76=0,0,IF(I77="Y",1,IF(I77="T",0,"Isi Dulu"))))</f>
        <v>Isi Tujuan</v>
      </c>
      <c r="K77" s="592" t="s">
        <v>26</v>
      </c>
      <c r="L77" s="593" t="str">
        <f>IF($D$76="Y/T","Isi Tujuan",IF($E$76=0,0,IF(K77="Y",1,IF(K77="T",0,"Isi Dulu"))))</f>
        <v>Isi Tujuan</v>
      </c>
      <c r="M77" s="849"/>
      <c r="N77" s="852"/>
    </row>
    <row r="78" spans="2:14" ht="15.75">
      <c r="B78" s="837"/>
      <c r="C78" s="840"/>
      <c r="D78" s="858"/>
      <c r="E78" s="861"/>
      <c r="F78" s="549">
        <v>3</v>
      </c>
      <c r="G78" s="550"/>
      <c r="H78" s="598" t="str">
        <f t="shared" si="1"/>
        <v>Belum Diisi</v>
      </c>
      <c r="I78" s="592" t="s">
        <v>26</v>
      </c>
      <c r="J78" s="593" t="str">
        <f>IF($D$76="Y/T","Isi Tujuan",IF($E$76=0,0,IF(I78="Y",1,IF(I78="T",0,"Isi Dulu"))))</f>
        <v>Isi Tujuan</v>
      </c>
      <c r="K78" s="592" t="s">
        <v>26</v>
      </c>
      <c r="L78" s="593" t="str">
        <f>IF($D$76="Y/T","Isi Tujuan",IF($E$76=0,0,IF(K78="Y",1,IF(K78="T",0,"Isi Dulu"))))</f>
        <v>Isi Tujuan</v>
      </c>
      <c r="M78" s="849"/>
      <c r="N78" s="852"/>
    </row>
    <row r="79" spans="2:14" ht="15.75">
      <c r="B79" s="837"/>
      <c r="C79" s="840"/>
      <c r="D79" s="858"/>
      <c r="E79" s="861"/>
      <c r="F79" s="549">
        <v>4</v>
      </c>
      <c r="G79" s="550"/>
      <c r="H79" s="598" t="str">
        <f t="shared" si="1"/>
        <v>Belum Diisi</v>
      </c>
      <c r="I79" s="592" t="s">
        <v>26</v>
      </c>
      <c r="J79" s="593" t="str">
        <f>IF($D$76="Y/T","Isi Tujuan",IF($E$76=0,0,IF(I79="Y",1,IF(I79="T",0,"Isi Dulu"))))</f>
        <v>Isi Tujuan</v>
      </c>
      <c r="K79" s="592" t="s">
        <v>26</v>
      </c>
      <c r="L79" s="593" t="str">
        <f>IF($D$76="Y/T","Isi Tujuan",IF($E$76=0,0,IF(K79="Y",1,IF(K79="T",0,"Isi Dulu"))))</f>
        <v>Isi Tujuan</v>
      </c>
      <c r="M79" s="849"/>
      <c r="N79" s="852"/>
    </row>
    <row r="80" spans="2:14" ht="15.75">
      <c r="B80" s="838"/>
      <c r="C80" s="841"/>
      <c r="D80" s="859"/>
      <c r="E80" s="862"/>
      <c r="F80" s="569">
        <v>5</v>
      </c>
      <c r="G80" s="570"/>
      <c r="H80" s="599" t="str">
        <f t="shared" si="1"/>
        <v>Belum Diisi</v>
      </c>
      <c r="I80" s="595" t="s">
        <v>26</v>
      </c>
      <c r="J80" s="596" t="str">
        <f>IF($D$76="Y/T","Isi Tujuan",IF($E$76=0,0,IF(I80="Y",1,IF(I80="T",0,"Isi Dulu"))))</f>
        <v>Isi Tujuan</v>
      </c>
      <c r="K80" s="595" t="s">
        <v>26</v>
      </c>
      <c r="L80" s="596" t="str">
        <f>IF($D$76="Y/T","Isi Tujuan",IF($E$76=0,0,IF(K80="Y",1,IF(K80="T",0,"Isi Dulu"))))</f>
        <v>Isi Tujuan</v>
      </c>
      <c r="M80" s="850"/>
      <c r="N80" s="853"/>
    </row>
    <row r="81" spans="2:14" ht="15.75">
      <c r="B81" s="836">
        <v>16</v>
      </c>
      <c r="C81" s="839"/>
      <c r="D81" s="857" t="s">
        <v>26</v>
      </c>
      <c r="E81" s="860" t="str">
        <f>IF(D81="Y",1,IF(D81="T",0,IF(D81="Y/T","Belum diisi","Error")))</f>
        <v>Belum diisi</v>
      </c>
      <c r="F81" s="528">
        <v>1</v>
      </c>
      <c r="G81" s="529"/>
      <c r="H81" s="600" t="str">
        <f t="shared" si="1"/>
        <v>Belum Diisi</v>
      </c>
      <c r="I81" s="590" t="s">
        <v>26</v>
      </c>
      <c r="J81" s="591" t="str">
        <f>IF($D$81="Y/T","Isi Tujuan",IF($E$81=0,0,IF(I81="Y",1,IF(I81="T",0,"Isi Dulu"))))</f>
        <v>Isi Tujuan</v>
      </c>
      <c r="K81" s="590" t="s">
        <v>26</v>
      </c>
      <c r="L81" s="591" t="str">
        <f>IF($D$81="Y/T","Isi Tujuan",IF($E$81=0,0,IF(K81="Y",1,IF(K81="T",0,"Isi Dulu"))))</f>
        <v>Isi Tujuan</v>
      </c>
      <c r="M81" s="848" t="s">
        <v>26</v>
      </c>
      <c r="N81" s="851" t="str">
        <f>IF(M81="Y",1,IF(M81="T",0,IF(M81="Y/T","Belum diisi","Error")))</f>
        <v>Belum diisi</v>
      </c>
    </row>
    <row r="82" spans="2:14" ht="15.75">
      <c r="B82" s="837"/>
      <c r="C82" s="840"/>
      <c r="D82" s="858"/>
      <c r="E82" s="861"/>
      <c r="F82" s="549">
        <v>2</v>
      </c>
      <c r="G82" s="550"/>
      <c r="H82" s="598" t="str">
        <f t="shared" si="1"/>
        <v>Belum Diisi</v>
      </c>
      <c r="I82" s="592" t="s">
        <v>26</v>
      </c>
      <c r="J82" s="593" t="str">
        <f>IF($D$81="Y/T","Isi Tujuan",IF($E$81=0,0,IF(I82="Y",1,IF(I82="T",0,"Isi Dulu"))))</f>
        <v>Isi Tujuan</v>
      </c>
      <c r="K82" s="592" t="s">
        <v>26</v>
      </c>
      <c r="L82" s="593" t="str">
        <f>IF($D$81="Y/T","Isi Tujuan",IF($E$81=0,0,IF(K82="Y",1,IF(K82="T",0,"Isi Dulu"))))</f>
        <v>Isi Tujuan</v>
      </c>
      <c r="M82" s="849"/>
      <c r="N82" s="852"/>
    </row>
    <row r="83" spans="2:14" ht="15.75">
      <c r="B83" s="837"/>
      <c r="C83" s="840"/>
      <c r="D83" s="858"/>
      <c r="E83" s="861"/>
      <c r="F83" s="549">
        <v>3</v>
      </c>
      <c r="G83" s="550"/>
      <c r="H83" s="598" t="str">
        <f t="shared" si="1"/>
        <v>Belum Diisi</v>
      </c>
      <c r="I83" s="592" t="s">
        <v>26</v>
      </c>
      <c r="J83" s="593" t="str">
        <f>IF($D$81="Y/T","Isi Tujuan",IF($E$81=0,0,IF(I83="Y",1,IF(I83="T",0,"Isi Dulu"))))</f>
        <v>Isi Tujuan</v>
      </c>
      <c r="K83" s="592" t="s">
        <v>26</v>
      </c>
      <c r="L83" s="593" t="str">
        <f>IF($D$81="Y/T","Isi Tujuan",IF($E$81=0,0,IF(K83="Y",1,IF(K83="T",0,"Isi Dulu"))))</f>
        <v>Isi Tujuan</v>
      </c>
      <c r="M83" s="849"/>
      <c r="N83" s="852"/>
    </row>
    <row r="84" spans="2:14" ht="15.75">
      <c r="B84" s="837"/>
      <c r="C84" s="840"/>
      <c r="D84" s="858"/>
      <c r="E84" s="861"/>
      <c r="F84" s="549">
        <v>4</v>
      </c>
      <c r="G84" s="550"/>
      <c r="H84" s="598" t="str">
        <f t="shared" si="1"/>
        <v>Belum Diisi</v>
      </c>
      <c r="I84" s="592" t="s">
        <v>26</v>
      </c>
      <c r="J84" s="593" t="str">
        <f>IF($D$81="Y/T","Isi Tujuan",IF($E$81=0,0,IF(I84="Y",1,IF(I84="T",0,"Isi Dulu"))))</f>
        <v>Isi Tujuan</v>
      </c>
      <c r="K84" s="592" t="s">
        <v>26</v>
      </c>
      <c r="L84" s="593" t="str">
        <f>IF($D$81="Y/T","Isi Tujuan",IF($E$81=0,0,IF(K84="Y",1,IF(K84="T",0,"Isi Dulu"))))</f>
        <v>Isi Tujuan</v>
      </c>
      <c r="M84" s="849"/>
      <c r="N84" s="852"/>
    </row>
    <row r="85" spans="2:14" ht="15.75">
      <c r="B85" s="838"/>
      <c r="C85" s="841"/>
      <c r="D85" s="859"/>
      <c r="E85" s="862"/>
      <c r="F85" s="569">
        <v>5</v>
      </c>
      <c r="G85" s="570"/>
      <c r="H85" s="599" t="str">
        <f t="shared" si="1"/>
        <v>Belum Diisi</v>
      </c>
      <c r="I85" s="595" t="s">
        <v>26</v>
      </c>
      <c r="J85" s="596" t="str">
        <f>IF($D$81="Y/T","Isi Tujuan",IF($E$81=0,0,IF(I85="Y",1,IF(I85="T",0,"Isi Dulu"))))</f>
        <v>Isi Tujuan</v>
      </c>
      <c r="K85" s="595" t="s">
        <v>26</v>
      </c>
      <c r="L85" s="596" t="str">
        <f>IF($D$81="Y/T","Isi Tujuan",IF($E$81=0,0,IF(K85="Y",1,IF(K85="T",0,"Isi Dulu"))))</f>
        <v>Isi Tujuan</v>
      </c>
      <c r="M85" s="850"/>
      <c r="N85" s="853"/>
    </row>
    <row r="86" spans="2:14" ht="15.75">
      <c r="B86" s="836">
        <v>17</v>
      </c>
      <c r="C86" s="839"/>
      <c r="D86" s="857" t="s">
        <v>26</v>
      </c>
      <c r="E86" s="860" t="str">
        <f>IF(D86="Y",1,IF(D86="T",0,IF(D86="Y/T","Belum diisi","Error")))</f>
        <v>Belum diisi</v>
      </c>
      <c r="F86" s="528">
        <v>1</v>
      </c>
      <c r="G86" s="529"/>
      <c r="H86" s="600" t="str">
        <f t="shared" si="1"/>
        <v>Belum Diisi</v>
      </c>
      <c r="I86" s="590" t="s">
        <v>26</v>
      </c>
      <c r="J86" s="591" t="str">
        <f>IF($D$86="Y/T","Isi Tujuan",IF($E$86=0,0,IF(I86="Y",1,IF(I86="T",0,"Isi Dulu"))))</f>
        <v>Isi Tujuan</v>
      </c>
      <c r="K86" s="590" t="s">
        <v>26</v>
      </c>
      <c r="L86" s="591" t="str">
        <f>IF($D$86="Y/T","Isi Tujuan",IF($E$86=0,0,IF(K86="Y",1,IF(K86="T",0,"Isi Dulu"))))</f>
        <v>Isi Tujuan</v>
      </c>
      <c r="M86" s="848" t="s">
        <v>26</v>
      </c>
      <c r="N86" s="851" t="str">
        <f>IF(M86="Y",1,IF(M86="T",0,IF(M86="Y/T","Belum diisi","Error")))</f>
        <v>Belum diisi</v>
      </c>
    </row>
    <row r="87" spans="2:14" ht="15.75">
      <c r="B87" s="837"/>
      <c r="C87" s="840"/>
      <c r="D87" s="858"/>
      <c r="E87" s="861"/>
      <c r="F87" s="549">
        <v>2</v>
      </c>
      <c r="G87" s="550"/>
      <c r="H87" s="598" t="str">
        <f t="shared" si="1"/>
        <v>Belum Diisi</v>
      </c>
      <c r="I87" s="592" t="s">
        <v>26</v>
      </c>
      <c r="J87" s="593" t="str">
        <f>IF($D$86="Y/T","Isi Tujuan",IF($E$86=0,0,IF(I87="Y",1,IF(I87="T",0,"Isi Dulu"))))</f>
        <v>Isi Tujuan</v>
      </c>
      <c r="K87" s="592" t="s">
        <v>26</v>
      </c>
      <c r="L87" s="593" t="str">
        <f>IF($D$86="Y/T","Isi Tujuan",IF($E$86=0,0,IF(K87="Y",1,IF(K87="T",0,"Isi Dulu"))))</f>
        <v>Isi Tujuan</v>
      </c>
      <c r="M87" s="849"/>
      <c r="N87" s="852"/>
    </row>
    <row r="88" spans="2:14" ht="15.75">
      <c r="B88" s="837"/>
      <c r="C88" s="840"/>
      <c r="D88" s="858"/>
      <c r="E88" s="861"/>
      <c r="F88" s="549">
        <v>3</v>
      </c>
      <c r="G88" s="550"/>
      <c r="H88" s="598" t="str">
        <f t="shared" si="1"/>
        <v>Belum Diisi</v>
      </c>
      <c r="I88" s="592" t="s">
        <v>26</v>
      </c>
      <c r="J88" s="593" t="str">
        <f>IF($D$86="Y/T","Isi Tujuan",IF($E$86=0,0,IF(I88="Y",1,IF(I88="T",0,"Isi Dulu"))))</f>
        <v>Isi Tujuan</v>
      </c>
      <c r="K88" s="592" t="s">
        <v>26</v>
      </c>
      <c r="L88" s="593" t="str">
        <f>IF($D$86="Y/T","Isi Tujuan",IF($E$86=0,0,IF(K88="Y",1,IF(K88="T",0,"Isi Dulu"))))</f>
        <v>Isi Tujuan</v>
      </c>
      <c r="M88" s="849"/>
      <c r="N88" s="852"/>
    </row>
    <row r="89" spans="2:14" ht="15.75">
      <c r="B89" s="837"/>
      <c r="C89" s="840"/>
      <c r="D89" s="858"/>
      <c r="E89" s="861"/>
      <c r="F89" s="549">
        <v>4</v>
      </c>
      <c r="G89" s="550"/>
      <c r="H89" s="598" t="str">
        <f t="shared" si="1"/>
        <v>Belum Diisi</v>
      </c>
      <c r="I89" s="592" t="s">
        <v>26</v>
      </c>
      <c r="J89" s="593" t="str">
        <f>IF($D$86="Y/T","Isi Tujuan",IF($E$86=0,0,IF(I89="Y",1,IF(I89="T",0,"Isi Dulu"))))</f>
        <v>Isi Tujuan</v>
      </c>
      <c r="K89" s="592" t="s">
        <v>26</v>
      </c>
      <c r="L89" s="593" t="str">
        <f>IF($D$86="Y/T","Isi Tujuan",IF($E$86=0,0,IF(K89="Y",1,IF(K89="T",0,"Isi Dulu"))))</f>
        <v>Isi Tujuan</v>
      </c>
      <c r="M89" s="849"/>
      <c r="N89" s="852"/>
    </row>
    <row r="90" spans="2:14" ht="15.75">
      <c r="B90" s="838"/>
      <c r="C90" s="841"/>
      <c r="D90" s="859"/>
      <c r="E90" s="862"/>
      <c r="F90" s="569">
        <v>5</v>
      </c>
      <c r="G90" s="570"/>
      <c r="H90" s="599" t="str">
        <f t="shared" si="1"/>
        <v>Belum Diisi</v>
      </c>
      <c r="I90" s="595" t="s">
        <v>26</v>
      </c>
      <c r="J90" s="596" t="str">
        <f>IF($D$86="Y/T","Isi Tujuan",IF($E$86=0,0,IF(I90="Y",1,IF(I90="T",0,"Isi Dulu"))))</f>
        <v>Isi Tujuan</v>
      </c>
      <c r="K90" s="595" t="s">
        <v>26</v>
      </c>
      <c r="L90" s="596" t="str">
        <f>IF($D$86="Y/T","Isi Tujuan",IF($E$86=0,0,IF(K90="Y",1,IF(K90="T",0,"Isi Dulu"))))</f>
        <v>Isi Tujuan</v>
      </c>
      <c r="M90" s="850"/>
      <c r="N90" s="853"/>
    </row>
    <row r="91" spans="2:14" ht="15.75">
      <c r="B91" s="836">
        <v>18</v>
      </c>
      <c r="C91" s="839"/>
      <c r="D91" s="857" t="s">
        <v>26</v>
      </c>
      <c r="E91" s="860" t="str">
        <f>IF(D91="Y",1,IF(D91="T",0,IF(D91="Y/T","Belum diisi","Error")))</f>
        <v>Belum diisi</v>
      </c>
      <c r="F91" s="528">
        <v>1</v>
      </c>
      <c r="G91" s="529"/>
      <c r="H91" s="600" t="str">
        <f t="shared" si="1"/>
        <v>Belum Diisi</v>
      </c>
      <c r="I91" s="590" t="s">
        <v>26</v>
      </c>
      <c r="J91" s="591" t="str">
        <f>IF($D$91="Y/T","Isi Tujuan",IF($E$91=0,0,IF(I91="Y",1,IF(I91="T",0,"Isi Dulu"))))</f>
        <v>Isi Tujuan</v>
      </c>
      <c r="K91" s="590" t="s">
        <v>26</v>
      </c>
      <c r="L91" s="591" t="str">
        <f>IF($D$91="Y/T","Isi Tujuan",IF($E$91=0,0,IF(K91="Y",1,IF(K91="T",0,"Isi Dulu"))))</f>
        <v>Isi Tujuan</v>
      </c>
      <c r="M91" s="848" t="s">
        <v>26</v>
      </c>
      <c r="N91" s="851" t="str">
        <f>IF(M91="Y",1,IF(M91="T",0,IF(M91="Y/T","Belum diisi","Error")))</f>
        <v>Belum diisi</v>
      </c>
    </row>
    <row r="92" spans="2:14" ht="15.75">
      <c r="B92" s="837"/>
      <c r="C92" s="840"/>
      <c r="D92" s="858"/>
      <c r="E92" s="861"/>
      <c r="F92" s="549">
        <v>2</v>
      </c>
      <c r="G92" s="550"/>
      <c r="H92" s="598" t="str">
        <f t="shared" si="1"/>
        <v>Belum Diisi</v>
      </c>
      <c r="I92" s="592" t="s">
        <v>26</v>
      </c>
      <c r="J92" s="593" t="str">
        <f>IF($D$91="Y/T","Isi Tujuan",IF($E$91=0,0,IF(I92="Y",1,IF(I92="T",0,"Isi Dulu"))))</f>
        <v>Isi Tujuan</v>
      </c>
      <c r="K92" s="592" t="s">
        <v>26</v>
      </c>
      <c r="L92" s="593" t="str">
        <f>IF($D$91="Y/T","Isi Tujuan",IF($E$91=0,0,IF(K92="Y",1,IF(K92="T",0,"Isi Dulu"))))</f>
        <v>Isi Tujuan</v>
      </c>
      <c r="M92" s="849"/>
      <c r="N92" s="852"/>
    </row>
    <row r="93" spans="2:14" ht="15.75">
      <c r="B93" s="837"/>
      <c r="C93" s="840"/>
      <c r="D93" s="858"/>
      <c r="E93" s="861"/>
      <c r="F93" s="549">
        <v>3</v>
      </c>
      <c r="G93" s="550"/>
      <c r="H93" s="598" t="str">
        <f t="shared" si="1"/>
        <v>Belum Diisi</v>
      </c>
      <c r="I93" s="592" t="s">
        <v>26</v>
      </c>
      <c r="J93" s="593" t="str">
        <f>IF($D$91="Y/T","Isi Tujuan",IF($E$91=0,0,IF(I93="Y",1,IF(I93="T",0,"Isi Dulu"))))</f>
        <v>Isi Tujuan</v>
      </c>
      <c r="K93" s="592" t="s">
        <v>26</v>
      </c>
      <c r="L93" s="593" t="str">
        <f>IF($D$91="Y/T","Isi Tujuan",IF($E$91=0,0,IF(K93="Y",1,IF(K93="T",0,"Isi Dulu"))))</f>
        <v>Isi Tujuan</v>
      </c>
      <c r="M93" s="849"/>
      <c r="N93" s="852"/>
    </row>
    <row r="94" spans="2:14" ht="15.75">
      <c r="B94" s="837"/>
      <c r="C94" s="840"/>
      <c r="D94" s="858"/>
      <c r="E94" s="861"/>
      <c r="F94" s="549">
        <v>4</v>
      </c>
      <c r="G94" s="550"/>
      <c r="H94" s="598" t="str">
        <f t="shared" si="1"/>
        <v>Belum Diisi</v>
      </c>
      <c r="I94" s="592" t="s">
        <v>26</v>
      </c>
      <c r="J94" s="593" t="str">
        <f>IF($D$91="Y/T","Isi Tujuan",IF($E$91=0,0,IF(I94="Y",1,IF(I94="T",0,"Isi Dulu"))))</f>
        <v>Isi Tujuan</v>
      </c>
      <c r="K94" s="592" t="s">
        <v>26</v>
      </c>
      <c r="L94" s="593" t="str">
        <f>IF($D$91="Y/T","Isi Tujuan",IF($E$91=0,0,IF(K94="Y",1,IF(K94="T",0,"Isi Dulu"))))</f>
        <v>Isi Tujuan</v>
      </c>
      <c r="M94" s="849"/>
      <c r="N94" s="852"/>
    </row>
    <row r="95" spans="2:14" ht="15.75">
      <c r="B95" s="838"/>
      <c r="C95" s="841"/>
      <c r="D95" s="859"/>
      <c r="E95" s="862"/>
      <c r="F95" s="569">
        <v>5</v>
      </c>
      <c r="G95" s="570"/>
      <c r="H95" s="599" t="str">
        <f t="shared" si="1"/>
        <v>Belum Diisi</v>
      </c>
      <c r="I95" s="595" t="s">
        <v>26</v>
      </c>
      <c r="J95" s="596" t="str">
        <f>IF($D$91="Y/T","Isi Tujuan",IF($E$91=0,0,IF(I95="Y",1,IF(I95="T",0,"Isi Dulu"))))</f>
        <v>Isi Tujuan</v>
      </c>
      <c r="K95" s="595" t="s">
        <v>26</v>
      </c>
      <c r="L95" s="596" t="str">
        <f>IF($D$91="Y/T","Isi Tujuan",IF($E$91=0,0,IF(K95="Y",1,IF(K95="T",0,"Isi Dulu"))))</f>
        <v>Isi Tujuan</v>
      </c>
      <c r="M95" s="850"/>
      <c r="N95" s="853"/>
    </row>
    <row r="96" spans="2:14" ht="15.75">
      <c r="B96" s="836">
        <v>19</v>
      </c>
      <c r="C96" s="839"/>
      <c r="D96" s="857" t="s">
        <v>26</v>
      </c>
      <c r="E96" s="860" t="str">
        <f>IF(D96="Y",1,IF(D96="T",0,IF(D96="Y/T","Belum diisi","Error")))</f>
        <v>Belum diisi</v>
      </c>
      <c r="F96" s="528">
        <v>1</v>
      </c>
      <c r="G96" s="529"/>
      <c r="H96" s="600" t="str">
        <f t="shared" si="1"/>
        <v>Belum Diisi</v>
      </c>
      <c r="I96" s="590" t="s">
        <v>26</v>
      </c>
      <c r="J96" s="591" t="str">
        <f>IF($D$96="Y/T","Isi Tujuan",IF($E$96=0,0,IF(I96="Y",1,IF(I96="T",0,"Isi Dulu"))))</f>
        <v>Isi Tujuan</v>
      </c>
      <c r="K96" s="590" t="s">
        <v>26</v>
      </c>
      <c r="L96" s="591" t="str">
        <f>IF($D$96="Y/T","Isi Tujuan",IF($E$96=0,0,IF(K96="Y",1,IF(K96="T",0,"Isi Dulu"))))</f>
        <v>Isi Tujuan</v>
      </c>
      <c r="M96" s="848" t="s">
        <v>26</v>
      </c>
      <c r="N96" s="851" t="str">
        <f>IF(M96="Y",1,IF(M96="T",0,IF(M96="Y/T","Belum diisi","Error")))</f>
        <v>Belum diisi</v>
      </c>
    </row>
    <row r="97" spans="2:18" ht="15.75">
      <c r="B97" s="837"/>
      <c r="C97" s="840"/>
      <c r="D97" s="858"/>
      <c r="E97" s="861"/>
      <c r="F97" s="549">
        <v>2</v>
      </c>
      <c r="G97" s="550"/>
      <c r="H97" s="598" t="str">
        <f t="shared" si="1"/>
        <v>Belum Diisi</v>
      </c>
      <c r="I97" s="592" t="s">
        <v>26</v>
      </c>
      <c r="J97" s="593" t="str">
        <f>IF($D$96="Y/T","Isi Tujuan",IF($E$96=0,0,IF(I97="Y",1,IF(I97="T",0,"Isi Dulu"))))</f>
        <v>Isi Tujuan</v>
      </c>
      <c r="K97" s="592" t="s">
        <v>26</v>
      </c>
      <c r="L97" s="593" t="str">
        <f>IF($D$96="Y/T","Isi Tujuan",IF($E$96=0,0,IF(K97="Y",1,IF(K97="T",0,"Isi Dulu"))))</f>
        <v>Isi Tujuan</v>
      </c>
      <c r="M97" s="849"/>
      <c r="N97" s="852"/>
    </row>
    <row r="98" spans="2:18" ht="15.75">
      <c r="B98" s="837"/>
      <c r="C98" s="840"/>
      <c r="D98" s="858"/>
      <c r="E98" s="861"/>
      <c r="F98" s="549">
        <v>3</v>
      </c>
      <c r="G98" s="550"/>
      <c r="H98" s="598" t="str">
        <f t="shared" si="1"/>
        <v>Belum Diisi</v>
      </c>
      <c r="I98" s="592" t="s">
        <v>26</v>
      </c>
      <c r="J98" s="593" t="str">
        <f>IF($D$96="Y/T","Isi Tujuan",IF($E$96=0,0,IF(I98="Y",1,IF(I98="T",0,"Isi Dulu"))))</f>
        <v>Isi Tujuan</v>
      </c>
      <c r="K98" s="592" t="s">
        <v>26</v>
      </c>
      <c r="L98" s="593" t="str">
        <f>IF($D$96="Y/T","Isi Tujuan",IF($E$96=0,0,IF(K98="Y",1,IF(K98="T",0,"Isi Dulu"))))</f>
        <v>Isi Tujuan</v>
      </c>
      <c r="M98" s="849"/>
      <c r="N98" s="852"/>
    </row>
    <row r="99" spans="2:18" ht="15.75">
      <c r="B99" s="837"/>
      <c r="C99" s="840"/>
      <c r="D99" s="858"/>
      <c r="E99" s="861"/>
      <c r="F99" s="549">
        <v>4</v>
      </c>
      <c r="G99" s="550"/>
      <c r="H99" s="598" t="str">
        <f t="shared" si="1"/>
        <v>Belum Diisi</v>
      </c>
      <c r="I99" s="592" t="s">
        <v>26</v>
      </c>
      <c r="J99" s="593" t="str">
        <f>IF($D$96="Y/T","Isi Tujuan",IF($E$96=0,0,IF(I99="Y",1,IF(I99="T",0,"Isi Dulu"))))</f>
        <v>Isi Tujuan</v>
      </c>
      <c r="K99" s="592" t="s">
        <v>26</v>
      </c>
      <c r="L99" s="593" t="str">
        <f>IF($D$96="Y/T","Isi Tujuan",IF($E$96=0,0,IF(K99="Y",1,IF(K99="T",0,"Isi Dulu"))))</f>
        <v>Isi Tujuan</v>
      </c>
      <c r="M99" s="849"/>
      <c r="N99" s="852"/>
    </row>
    <row r="100" spans="2:18" ht="15.75">
      <c r="B100" s="838"/>
      <c r="C100" s="841"/>
      <c r="D100" s="859"/>
      <c r="E100" s="862"/>
      <c r="F100" s="569">
        <v>5</v>
      </c>
      <c r="G100" s="570"/>
      <c r="H100" s="599" t="str">
        <f t="shared" si="1"/>
        <v>Belum Diisi</v>
      </c>
      <c r="I100" s="595" t="s">
        <v>26</v>
      </c>
      <c r="J100" s="596" t="str">
        <f>IF($D$96="Y/T","Isi Tujuan",IF($E$96=0,0,IF(I100="Y",1,IF(I100="T",0,"Isi Dulu"))))</f>
        <v>Isi Tujuan</v>
      </c>
      <c r="K100" s="595" t="s">
        <v>26</v>
      </c>
      <c r="L100" s="596" t="str">
        <f>IF($D$96="Y/T","Isi Tujuan",IF($E$96=0,0,IF(K100="Y",1,IF(K100="T",0,"Isi Dulu"))))</f>
        <v>Isi Tujuan</v>
      </c>
      <c r="M100" s="850"/>
      <c r="N100" s="853"/>
    </row>
    <row r="101" spans="2:18" ht="15.75">
      <c r="B101" s="836">
        <v>20</v>
      </c>
      <c r="C101" s="839"/>
      <c r="D101" s="857" t="s">
        <v>26</v>
      </c>
      <c r="E101" s="860" t="str">
        <f>IF(D101="Y",1,IF(D101="T",0,IF(D101="Y/T","Belum diisi","Error")))</f>
        <v>Belum diisi</v>
      </c>
      <c r="F101" s="528">
        <v>1</v>
      </c>
      <c r="G101" s="529"/>
      <c r="H101" s="600" t="str">
        <f t="shared" si="1"/>
        <v>Belum Diisi</v>
      </c>
      <c r="I101" s="590" t="s">
        <v>26</v>
      </c>
      <c r="J101" s="591" t="str">
        <f>IF($D$101="Y/T","Isi Tujuan",IF($E$101=0,0,IF(I101="Y",1,IF(I101="T",0,"Isi Dulu"))))</f>
        <v>Isi Tujuan</v>
      </c>
      <c r="K101" s="590" t="s">
        <v>26</v>
      </c>
      <c r="L101" s="591" t="str">
        <f>IF($D$101="Y/T","Isi Tujuan",IF($E$101=0,0,IF(K101="Y",1,IF(K101="T",0,"Isi Dulu"))))</f>
        <v>Isi Tujuan</v>
      </c>
      <c r="M101" s="848" t="s">
        <v>26</v>
      </c>
      <c r="N101" s="851" t="str">
        <f>IF(M101="Y",1,IF(M101="T",0,IF(M101="Y/T","Belum diisi","Error")))</f>
        <v>Belum diisi</v>
      </c>
    </row>
    <row r="102" spans="2:18" ht="15.75">
      <c r="B102" s="837"/>
      <c r="C102" s="840"/>
      <c r="D102" s="858"/>
      <c r="E102" s="861"/>
      <c r="F102" s="549">
        <v>2</v>
      </c>
      <c r="G102" s="550"/>
      <c r="H102" s="598" t="str">
        <f t="shared" si="1"/>
        <v>Belum Diisi</v>
      </c>
      <c r="I102" s="592" t="s">
        <v>26</v>
      </c>
      <c r="J102" s="593" t="str">
        <f>IF($D$101="Y/T","Isi Tujuan",IF($E$101=0,0,IF(I102="Y",1,IF(I102="T",0,"Isi Dulu"))))</f>
        <v>Isi Tujuan</v>
      </c>
      <c r="K102" s="592" t="s">
        <v>26</v>
      </c>
      <c r="L102" s="593" t="str">
        <f>IF($D$101="Y/T","Isi Tujuan",IF($E$101=0,0,IF(K102="Y",1,IF(K102="T",0,"Isi Dulu"))))</f>
        <v>Isi Tujuan</v>
      </c>
      <c r="M102" s="849"/>
      <c r="N102" s="852"/>
    </row>
    <row r="103" spans="2:18" ht="15.75">
      <c r="B103" s="837"/>
      <c r="C103" s="840"/>
      <c r="D103" s="858"/>
      <c r="E103" s="861"/>
      <c r="F103" s="549">
        <v>3</v>
      </c>
      <c r="G103" s="550"/>
      <c r="H103" s="598" t="str">
        <f t="shared" si="1"/>
        <v>Belum Diisi</v>
      </c>
      <c r="I103" s="592" t="s">
        <v>26</v>
      </c>
      <c r="J103" s="593" t="str">
        <f>IF($D$101="Y/T","Isi Tujuan",IF($E$101=0,0,IF(I103="Y",1,IF(I103="T",0,"Isi Dulu"))))</f>
        <v>Isi Tujuan</v>
      </c>
      <c r="K103" s="592" t="s">
        <v>26</v>
      </c>
      <c r="L103" s="593" t="str">
        <f>IF($D$101="Y/T","Isi Tujuan",IF($E$101=0,0,IF(K103="Y",1,IF(K103="T",0,"Isi Dulu"))))</f>
        <v>Isi Tujuan</v>
      </c>
      <c r="M103" s="849"/>
      <c r="N103" s="852"/>
    </row>
    <row r="104" spans="2:18" ht="15.75">
      <c r="B104" s="837"/>
      <c r="C104" s="840"/>
      <c r="D104" s="858"/>
      <c r="E104" s="861"/>
      <c r="F104" s="549">
        <v>4</v>
      </c>
      <c r="G104" s="550"/>
      <c r="H104" s="598" t="str">
        <f t="shared" si="1"/>
        <v>Belum Diisi</v>
      </c>
      <c r="I104" s="592" t="s">
        <v>26</v>
      </c>
      <c r="J104" s="593" t="str">
        <f>IF($D$101="Y/T","Isi Tujuan",IF($E$101=0,0,IF(I104="Y",1,IF(I104="T",0,"Isi Dulu"))))</f>
        <v>Isi Tujuan</v>
      </c>
      <c r="K104" s="592" t="s">
        <v>26</v>
      </c>
      <c r="L104" s="593" t="str">
        <f>IF($D$101="Y/T","Isi Tujuan",IF($E$101=0,0,IF(K104="Y",1,IF(K104="T",0,"Isi Dulu"))))</f>
        <v>Isi Tujuan</v>
      </c>
      <c r="M104" s="849"/>
      <c r="N104" s="852"/>
    </row>
    <row r="105" spans="2:18" ht="15.75">
      <c r="B105" s="838"/>
      <c r="C105" s="841"/>
      <c r="D105" s="859"/>
      <c r="E105" s="862"/>
      <c r="F105" s="569">
        <v>5</v>
      </c>
      <c r="G105" s="570"/>
      <c r="H105" s="599" t="str">
        <f t="shared" si="1"/>
        <v>Belum Diisi</v>
      </c>
      <c r="I105" s="595" t="s">
        <v>26</v>
      </c>
      <c r="J105" s="596" t="str">
        <f>IF($D$101="Y/T","Isi Tujuan",IF($E$101=0,0,IF(I105="Y",1,IF(I105="T",0,"Isi Dulu"))))</f>
        <v>Isi Tujuan</v>
      </c>
      <c r="K105" s="595" t="s">
        <v>26</v>
      </c>
      <c r="L105" s="596" t="str">
        <f>IF($D$101="Y/T","Isi Tujuan",IF($E$101=0,0,IF(K105="Y",1,IF(K105="T",0,"Isi Dulu"))))</f>
        <v>Isi Tujuan</v>
      </c>
      <c r="M105" s="850"/>
      <c r="N105" s="853"/>
    </row>
    <row r="106" spans="2:18" s="527" customFormat="1" ht="15.75">
      <c r="B106" s="601"/>
      <c r="C106" s="581"/>
      <c r="D106" s="582"/>
      <c r="E106" s="602" t="e">
        <f>AVERAGE(E6:E105)</f>
        <v>#DIV/0!</v>
      </c>
      <c r="F106" s="603"/>
      <c r="G106" s="583"/>
      <c r="H106" s="602" t="e">
        <f>(IF($D6="Y/T",0,AVERAGE(H6:H10))+IF($D11="Y/T",0,AVERAGE(H11:H15))+IF($D16="Y/T",0,AVERAGE(H16:H20))+IF($D21="Y/T",0,AVERAGE(H21:H25))+IF($D26="Y/T",0,AVERAGE(H26:H30))+IF($D31="Y/T",0,AVERAGE(H31:H35))+IF($D36="Y/T",0,AVERAGE(H36:H40))+IF($D41="Y/T",0,AVERAGE(H41:H45))+IF($D46="Y/T",0,AVERAGE(H46:H50))+IF($D51="Y/T",0,AVERAGE(H51:H55))+IF($D56="Y/T",0,AVERAGE(H56:H60))+IF($D61="Y/T",0,AVERAGE(H61:H65))+IF($D66="Y/T",0,AVERAGE(H66:H70))+IF($D71="Y/T",0,AVERAGE(H71:H75))+IF($D76="Y/T",0,AVERAGE(H76:H80))+IF($D81="Y/T",0,AVERAGE(H81:H85))+IF($D86="Y/T",0,AVERAGE(H86:H90))+IF($D91="Y/T",0,AVERAGE(H91:H95))+IF($D96="Y/T",0,AVERAGE(H96:H100))+IF($D101="Y/T",0,AVERAGE(H101:H105)))/(COUNTIF($D6:$D105,"Y")+COUNTIF($D6:$D105,"T"))</f>
        <v>#DIV/0!</v>
      </c>
      <c r="I106" s="582"/>
      <c r="J106" s="602" t="e">
        <f>(IF($D6="Y/T",0,AVERAGE(J6:J10))+IF($D11="Y/T",0,AVERAGE(J11:J15))+IF($D16="Y/T",0,AVERAGE(J16:J20))+IF($D21="Y/T",0,AVERAGE(J21:J25))+IF($D26="Y/T",0,AVERAGE(J26:J30))+IF($D31="Y/T",0,AVERAGE(J31:J35))+IF($D36="Y/T",0,AVERAGE(J36:J40))+IF($D41="Y/T",0,AVERAGE(J41:J45))+IF($D46="Y/T",0,AVERAGE(J46:J50))+IF($D51="Y/T",0,AVERAGE(J51:J55))+IF($D56="Y/T",0,AVERAGE(J56:J60))+IF($D61="Y/T",0,AVERAGE(J61:J65))+IF($D66="Y/T",0,AVERAGE(J66:J70))+IF($D71="Y/T",0,AVERAGE(J71:J75))+IF($D76="Y/T",0,AVERAGE(J76:J80))+IF($D81="Y/T",0,AVERAGE(J81:J85))+IF($D86="Y/T",0,AVERAGE(J86:J90))+IF($D91="Y/T",0,AVERAGE(J91:J95))+IF($D96="Y/T",0,AVERAGE(J96:J100))+IF($D101="Y/T",0,AVERAGE(J101:J105)))/(COUNTIF($D6:$D105,"Y")+COUNTIF($D6:$D105,"T"))</f>
        <v>#DIV/0!</v>
      </c>
      <c r="K106" s="582"/>
      <c r="L106" s="602" t="e">
        <f>(IF($D6="Y/T",0,AVERAGE(L6:L10))+IF($D11="Y/T",0,AVERAGE(L11:L15))+IF($D16="Y/T",0,AVERAGE(L16:L20))+IF($D21="Y/T",0,AVERAGE(L21:L25))+IF($D26="Y/T",0,AVERAGE(L26:L30))+IF($D31="Y/T",0,AVERAGE(L31:L35))+IF($D36="Y/T",0,AVERAGE(L36:L40))+IF($D41="Y/T",0,AVERAGE(L41:L45))+IF($D46="Y/T",0,AVERAGE(L46:L50))+IF($D51="Y/T",0,AVERAGE(L51:L55))+IF($D56="Y/T",0,AVERAGE(L56:L60))+IF($D61="Y/T",0,AVERAGE(L61:L65))+IF($D66="Y/T",0,AVERAGE(L66:L70))+IF($D71="Y/T",0,AVERAGE(L71:L75))+IF($D76="Y/T",0,AVERAGE(L76:L80))+IF($D81="Y/T",0,AVERAGE(L81:L85))+IF($D86="Y/T",0,AVERAGE(L86:L90))+IF($D91="Y/T",0,AVERAGE(L91:L95))+IF($D96="Y/T",0,AVERAGE(L96:L100))+IF($D101="Y/T",0,AVERAGE(L101:L105)))/(COUNTIF($D6:$D105,"Y")+COUNTIF($D6:$D105,"T"))</f>
        <v>#DIV/0!</v>
      </c>
      <c r="M106" s="582"/>
      <c r="N106" s="602" t="e">
        <f>AVERAGE(N6:N105)</f>
        <v>#DIV/0!</v>
      </c>
    </row>
    <row r="107" spans="2:18" s="527" customFormat="1" ht="15.75">
      <c r="B107" s="864" t="s">
        <v>508</v>
      </c>
      <c r="C107" s="865"/>
      <c r="D107" s="865"/>
      <c r="E107" s="865"/>
      <c r="F107" s="865"/>
      <c r="G107" s="865"/>
      <c r="H107" s="865"/>
      <c r="I107" s="865"/>
      <c r="J107" s="866"/>
      <c r="K107" s="604"/>
      <c r="L107" s="604"/>
      <c r="M107" s="604"/>
      <c r="N107" s="604"/>
      <c r="O107" s="517"/>
      <c r="P107" s="517"/>
      <c r="Q107" s="517"/>
      <c r="R107" s="517"/>
    </row>
    <row r="108" spans="2:18" s="527" customFormat="1" ht="15.75">
      <c r="B108" s="836">
        <v>1</v>
      </c>
      <c r="C108" s="839"/>
      <c r="D108" s="857" t="s">
        <v>26</v>
      </c>
      <c r="E108" s="854" t="str">
        <f>IF(D108="Y",1,IF(D108="T",0,IF(D108="Y/T","Belum diisi","Error")))</f>
        <v>Belum diisi</v>
      </c>
      <c r="F108" s="528">
        <v>1</v>
      </c>
      <c r="G108" s="529"/>
      <c r="H108" s="589" t="str">
        <f t="shared" ref="H108:H171" si="2">IF(OR(J108="Isi Dulu",L108="Isi Dulu",J108="Isi Sasaran",L108="Isi Sasaran"),"Belum Diisi",IF(SUM(J108,L108)=2,1,IF(SUM(J108,L108)=1,0,IF(SUM(J108,L108)=0,0,"Error"))))</f>
        <v>Belum Diisi</v>
      </c>
      <c r="I108" s="590" t="s">
        <v>26</v>
      </c>
      <c r="J108" s="591" t="str">
        <f>IF($D$108="Y/T","Isi Sasaran",IF($E$108=0,0,IF(I108="Y",1,IF(I108="T",0,"Isi Dulu"))))</f>
        <v>Isi Sasaran</v>
      </c>
      <c r="K108" s="590" t="s">
        <v>26</v>
      </c>
      <c r="L108" s="591" t="str">
        <f>IF($D$108="Y/T","Isi Sasaran",IF($E$108=0,0,IF(K108="Y",1,IF(K108="T",0,"Isi Dulu"))))</f>
        <v>Isi Sasaran</v>
      </c>
      <c r="M108" s="848" t="s">
        <v>26</v>
      </c>
      <c r="N108" s="851" t="str">
        <f>IF(M108="Y",1,IF(M108="T",0,IF(M108="Y/T","Belum diisi","Error")))</f>
        <v>Belum diisi</v>
      </c>
      <c r="O108" s="517"/>
      <c r="P108" s="517"/>
      <c r="Q108" s="517"/>
      <c r="R108" s="517"/>
    </row>
    <row r="109" spans="2:18" s="527" customFormat="1" ht="15.75">
      <c r="B109" s="837"/>
      <c r="C109" s="840"/>
      <c r="D109" s="858"/>
      <c r="E109" s="855"/>
      <c r="F109" s="549">
        <v>2</v>
      </c>
      <c r="G109" s="550"/>
      <c r="H109" s="589" t="str">
        <f t="shared" si="2"/>
        <v>Belum Diisi</v>
      </c>
      <c r="I109" s="592" t="s">
        <v>26</v>
      </c>
      <c r="J109" s="593" t="str">
        <f>IF($D$108="Y/T","Isi Sasaran",IF($E$108=0,0,IF(I109="Y",1,IF(I109="T",0,"Isi Dulu"))))</f>
        <v>Isi Sasaran</v>
      </c>
      <c r="K109" s="592" t="s">
        <v>26</v>
      </c>
      <c r="L109" s="593" t="str">
        <f>IF($D$108="Y/T","Isi Sasaran",IF($E$108=0,0,IF(K109="Y",1,IF(K109="T",0,"Isi Dulu"))))</f>
        <v>Isi Sasaran</v>
      </c>
      <c r="M109" s="849"/>
      <c r="N109" s="852"/>
      <c r="O109" s="517"/>
      <c r="P109" s="517"/>
      <c r="Q109" s="517"/>
      <c r="R109" s="517"/>
    </row>
    <row r="110" spans="2:18" s="527" customFormat="1" ht="15.75">
      <c r="B110" s="837"/>
      <c r="C110" s="840"/>
      <c r="D110" s="858"/>
      <c r="E110" s="855"/>
      <c r="F110" s="549">
        <v>3</v>
      </c>
      <c r="G110" s="550"/>
      <c r="H110" s="589" t="str">
        <f t="shared" si="2"/>
        <v>Belum Diisi</v>
      </c>
      <c r="I110" s="592" t="s">
        <v>26</v>
      </c>
      <c r="J110" s="593" t="str">
        <f>IF($D$108="Y/T","Isi Sasaran",IF($E$108=0,0,IF(I110="Y",1,IF(I110="T",0,"Isi Dulu"))))</f>
        <v>Isi Sasaran</v>
      </c>
      <c r="K110" s="592" t="s">
        <v>26</v>
      </c>
      <c r="L110" s="593" t="str">
        <f>IF($D$108="Y/T","Isi Sasaran",IF($E$108=0,0,IF(K110="Y",1,IF(K110="T",0,"Isi Dulu"))))</f>
        <v>Isi Sasaran</v>
      </c>
      <c r="M110" s="849"/>
      <c r="N110" s="852"/>
      <c r="O110" s="517"/>
      <c r="P110" s="517"/>
      <c r="Q110" s="517"/>
      <c r="R110" s="517"/>
    </row>
    <row r="111" spans="2:18" s="527" customFormat="1" ht="15.75">
      <c r="B111" s="837"/>
      <c r="C111" s="840"/>
      <c r="D111" s="858"/>
      <c r="E111" s="855"/>
      <c r="F111" s="549">
        <v>4</v>
      </c>
      <c r="G111" s="550"/>
      <c r="H111" s="589" t="str">
        <f t="shared" si="2"/>
        <v>Belum Diisi</v>
      </c>
      <c r="I111" s="592" t="s">
        <v>26</v>
      </c>
      <c r="J111" s="593" t="str">
        <f>IF($D$108="Y/T","Isi Sasaran",IF($E$108=0,0,IF(I111="Y",1,IF(I111="T",0,"Isi Dulu"))))</f>
        <v>Isi Sasaran</v>
      </c>
      <c r="K111" s="592" t="s">
        <v>26</v>
      </c>
      <c r="L111" s="593" t="str">
        <f>IF($D$108="Y/T","Isi Sasaran",IF($E$108=0,0,IF(K111="Y",1,IF(K111="T",0,"Isi Dulu"))))</f>
        <v>Isi Sasaran</v>
      </c>
      <c r="M111" s="849"/>
      <c r="N111" s="852"/>
      <c r="O111" s="517"/>
      <c r="P111" s="517"/>
      <c r="Q111" s="517"/>
      <c r="R111" s="517"/>
    </row>
    <row r="112" spans="2:18" s="527" customFormat="1" ht="15.75">
      <c r="B112" s="838"/>
      <c r="C112" s="841"/>
      <c r="D112" s="859"/>
      <c r="E112" s="856"/>
      <c r="F112" s="569">
        <v>5</v>
      </c>
      <c r="G112" s="570"/>
      <c r="H112" s="594" t="str">
        <f t="shared" si="2"/>
        <v>Belum Diisi</v>
      </c>
      <c r="I112" s="595" t="s">
        <v>26</v>
      </c>
      <c r="J112" s="596" t="str">
        <f>IF($D$108="Y/T","Isi Sasaran",IF($E$108=0,0,IF(I112="Y",1,IF(I112="T",0,"Isi Dulu"))))</f>
        <v>Isi Sasaran</v>
      </c>
      <c r="K112" s="595" t="s">
        <v>26</v>
      </c>
      <c r="L112" s="596" t="str">
        <f>IF($D$108="Y/T","Isi Sasaran",IF($E$108=0,0,IF(K112="Y",1,IF(K112="T",0,"Isi Dulu"))))</f>
        <v>Isi Sasaran</v>
      </c>
      <c r="M112" s="850"/>
      <c r="N112" s="853"/>
      <c r="O112" s="517"/>
      <c r="P112" s="517"/>
      <c r="Q112" s="517"/>
      <c r="R112" s="517"/>
    </row>
    <row r="113" spans="2:18" s="527" customFormat="1" ht="15.75">
      <c r="B113" s="836">
        <v>2</v>
      </c>
      <c r="C113" s="839"/>
      <c r="D113" s="857" t="s">
        <v>26</v>
      </c>
      <c r="E113" s="854" t="str">
        <f>IF(D113="Y",1,IF(D113="T",0,IF(D113="Y/T","Belum diisi","Error")))</f>
        <v>Belum diisi</v>
      </c>
      <c r="F113" s="528">
        <v>1</v>
      </c>
      <c r="G113" s="529"/>
      <c r="H113" s="597" t="str">
        <f t="shared" si="2"/>
        <v>Belum Diisi</v>
      </c>
      <c r="I113" s="590" t="s">
        <v>26</v>
      </c>
      <c r="J113" s="591" t="str">
        <f>IF($D$113="Y/T","Isi Sasaran",IF($E$113=0,0,IF(I113="Y",1,IF(I113="T",0,"Isi Dulu"))))</f>
        <v>Isi Sasaran</v>
      </c>
      <c r="K113" s="590" t="s">
        <v>26</v>
      </c>
      <c r="L113" s="591" t="str">
        <f>IF($D$113="Y/T","Isi Sasaran",IF($E$113=0,0,IF(K113="Y",1,IF(K113="T",0,"Isi Dulu"))))</f>
        <v>Isi Sasaran</v>
      </c>
      <c r="M113" s="848" t="s">
        <v>26</v>
      </c>
      <c r="N113" s="851" t="str">
        <f>IF(M113="Y",1,IF(M113="T",0,IF(M113="Y/T","Belum diisi","Error")))</f>
        <v>Belum diisi</v>
      </c>
      <c r="O113" s="517"/>
      <c r="P113" s="517"/>
      <c r="Q113" s="517"/>
      <c r="R113" s="517"/>
    </row>
    <row r="114" spans="2:18" s="527" customFormat="1" ht="15.75">
      <c r="B114" s="837"/>
      <c r="C114" s="840"/>
      <c r="D114" s="858"/>
      <c r="E114" s="855"/>
      <c r="F114" s="549">
        <v>2</v>
      </c>
      <c r="G114" s="550"/>
      <c r="H114" s="598" t="str">
        <f t="shared" si="2"/>
        <v>Belum Diisi</v>
      </c>
      <c r="I114" s="592" t="s">
        <v>26</v>
      </c>
      <c r="J114" s="593" t="str">
        <f>IF($D$113="Y/T","Isi Sasaran",IF($E$113=0,0,IF(I114="Y",1,IF(I114="T",0,"Isi Dulu"))))</f>
        <v>Isi Sasaran</v>
      </c>
      <c r="K114" s="592" t="s">
        <v>26</v>
      </c>
      <c r="L114" s="593" t="str">
        <f>IF($D$113="Y/T","Isi Sasaran",IF($E$113=0,0,IF(K114="Y",1,IF(K114="T",0,"Isi Dulu"))))</f>
        <v>Isi Sasaran</v>
      </c>
      <c r="M114" s="849"/>
      <c r="N114" s="852"/>
      <c r="O114" s="517"/>
      <c r="P114" s="517"/>
      <c r="Q114" s="517"/>
      <c r="R114" s="517"/>
    </row>
    <row r="115" spans="2:18" s="527" customFormat="1" ht="15.75">
      <c r="B115" s="837"/>
      <c r="C115" s="840"/>
      <c r="D115" s="858"/>
      <c r="E115" s="855"/>
      <c r="F115" s="549">
        <v>3</v>
      </c>
      <c r="G115" s="550"/>
      <c r="H115" s="598" t="str">
        <f t="shared" si="2"/>
        <v>Belum Diisi</v>
      </c>
      <c r="I115" s="592" t="s">
        <v>26</v>
      </c>
      <c r="J115" s="593" t="str">
        <f>IF($D$113="Y/T","Isi Sasaran",IF($E$113=0,0,IF(I115="Y",1,IF(I115="T",0,"Isi Dulu"))))</f>
        <v>Isi Sasaran</v>
      </c>
      <c r="K115" s="592" t="s">
        <v>26</v>
      </c>
      <c r="L115" s="593" t="str">
        <f>IF($D$113="Y/T","Isi Sasaran",IF($E$113=0,0,IF(K115="Y",1,IF(K115="T",0,"Isi Dulu"))))</f>
        <v>Isi Sasaran</v>
      </c>
      <c r="M115" s="849"/>
      <c r="N115" s="852"/>
      <c r="O115" s="517"/>
      <c r="P115" s="517"/>
      <c r="Q115" s="517"/>
      <c r="R115" s="517"/>
    </row>
    <row r="116" spans="2:18" s="527" customFormat="1" ht="15.75">
      <c r="B116" s="837"/>
      <c r="C116" s="840"/>
      <c r="D116" s="858"/>
      <c r="E116" s="855"/>
      <c r="F116" s="549">
        <v>4</v>
      </c>
      <c r="G116" s="550"/>
      <c r="H116" s="598" t="str">
        <f t="shared" si="2"/>
        <v>Belum Diisi</v>
      </c>
      <c r="I116" s="592" t="s">
        <v>26</v>
      </c>
      <c r="J116" s="593" t="str">
        <f>IF($D$113="Y/T","Isi Sasaran",IF($E$113=0,0,IF(I116="Y",1,IF(I116="T",0,"Isi Dulu"))))</f>
        <v>Isi Sasaran</v>
      </c>
      <c r="K116" s="592" t="s">
        <v>26</v>
      </c>
      <c r="L116" s="593" t="str">
        <f>IF($D$113="Y/T","Isi Sasaran",IF($E$113=0,0,IF(K116="Y",1,IF(K116="T",0,"Isi Dulu"))))</f>
        <v>Isi Sasaran</v>
      </c>
      <c r="M116" s="849"/>
      <c r="N116" s="852"/>
      <c r="O116" s="517"/>
      <c r="P116" s="517"/>
      <c r="Q116" s="517"/>
      <c r="R116" s="517"/>
    </row>
    <row r="117" spans="2:18" s="527" customFormat="1" ht="15.75">
      <c r="B117" s="838"/>
      <c r="C117" s="841"/>
      <c r="D117" s="859"/>
      <c r="E117" s="856"/>
      <c r="F117" s="569">
        <v>5</v>
      </c>
      <c r="G117" s="570"/>
      <c r="H117" s="599" t="str">
        <f t="shared" si="2"/>
        <v>Belum Diisi</v>
      </c>
      <c r="I117" s="595" t="s">
        <v>26</v>
      </c>
      <c r="J117" s="596" t="str">
        <f>IF($D$113="Y/T","Isi Sasaran",IF($E$113=0,0,IF(I117="Y",1,IF(I117="T",0,"Isi Dulu"))))</f>
        <v>Isi Sasaran</v>
      </c>
      <c r="K117" s="595" t="s">
        <v>26</v>
      </c>
      <c r="L117" s="596" t="str">
        <f>IF($D$113="Y/T","Isi Sasaran",IF($E$113=0,0,IF(K117="Y",1,IF(K117="T",0,"Isi Dulu"))))</f>
        <v>Isi Sasaran</v>
      </c>
      <c r="M117" s="850"/>
      <c r="N117" s="853"/>
      <c r="O117" s="517"/>
      <c r="P117" s="517"/>
      <c r="Q117" s="517"/>
      <c r="R117" s="517"/>
    </row>
    <row r="118" spans="2:18" s="527" customFormat="1" ht="15.75">
      <c r="B118" s="836">
        <v>3</v>
      </c>
      <c r="C118" s="839"/>
      <c r="D118" s="857" t="s">
        <v>26</v>
      </c>
      <c r="E118" s="854" t="str">
        <f>IF(D118="Y",1,IF(D118="T",0,IF(D118="Y/T","Belum diisi","Error")))</f>
        <v>Belum diisi</v>
      </c>
      <c r="F118" s="528">
        <v>1</v>
      </c>
      <c r="G118" s="529"/>
      <c r="H118" s="600" t="str">
        <f t="shared" si="2"/>
        <v>Belum Diisi</v>
      </c>
      <c r="I118" s="590" t="s">
        <v>26</v>
      </c>
      <c r="J118" s="591" t="str">
        <f>IF($D$118="Y/T","Isi Sasaran",IF($E$118=0,0,IF(I118="Y",1,IF(I118="T",0,"Isi Dulu"))))</f>
        <v>Isi Sasaran</v>
      </c>
      <c r="K118" s="590" t="s">
        <v>26</v>
      </c>
      <c r="L118" s="591" t="str">
        <f>IF($D$118="Y/T","Isi Sasaran",IF($E$118=0,0,IF(K118="Y",1,IF(K118="T",0,"Isi Dulu"))))</f>
        <v>Isi Sasaran</v>
      </c>
      <c r="M118" s="848" t="s">
        <v>26</v>
      </c>
      <c r="N118" s="851" t="str">
        <f>IF(M118="Y",1,IF(M118="T",0,IF(M118="Y/T","Belum diisi","Error")))</f>
        <v>Belum diisi</v>
      </c>
      <c r="O118" s="517"/>
      <c r="P118" s="517"/>
      <c r="Q118" s="517"/>
      <c r="R118" s="517"/>
    </row>
    <row r="119" spans="2:18" s="527" customFormat="1" ht="15.75">
      <c r="B119" s="837"/>
      <c r="C119" s="840"/>
      <c r="D119" s="858"/>
      <c r="E119" s="855"/>
      <c r="F119" s="549">
        <v>2</v>
      </c>
      <c r="G119" s="550"/>
      <c r="H119" s="598" t="str">
        <f t="shared" si="2"/>
        <v>Belum Diisi</v>
      </c>
      <c r="I119" s="592" t="s">
        <v>26</v>
      </c>
      <c r="J119" s="593" t="str">
        <f>IF($D$118="Y/T","Isi Sasaran",IF($E$118=0,0,IF(I119="Y",1,IF(I119="T",0,"Isi Dulu"))))</f>
        <v>Isi Sasaran</v>
      </c>
      <c r="K119" s="592" t="s">
        <v>26</v>
      </c>
      <c r="L119" s="593" t="str">
        <f>IF($D$118="Y/T","Isi Sasaran",IF($E$118=0,0,IF(K119="Y",1,IF(K119="T",0,"Isi Dulu"))))</f>
        <v>Isi Sasaran</v>
      </c>
      <c r="M119" s="849"/>
      <c r="N119" s="852"/>
      <c r="O119" s="517"/>
      <c r="P119" s="517"/>
      <c r="Q119" s="517"/>
      <c r="R119" s="517"/>
    </row>
    <row r="120" spans="2:18" s="527" customFormat="1" ht="15.75">
      <c r="B120" s="837"/>
      <c r="C120" s="840"/>
      <c r="D120" s="858"/>
      <c r="E120" s="855"/>
      <c r="F120" s="549">
        <v>3</v>
      </c>
      <c r="G120" s="550"/>
      <c r="H120" s="598" t="str">
        <f t="shared" si="2"/>
        <v>Belum Diisi</v>
      </c>
      <c r="I120" s="592" t="s">
        <v>26</v>
      </c>
      <c r="J120" s="593" t="str">
        <f>IF($D$118="Y/T","Isi Sasaran",IF($E$118=0,0,IF(I120="Y",1,IF(I120="T",0,"Isi Dulu"))))</f>
        <v>Isi Sasaran</v>
      </c>
      <c r="K120" s="592" t="s">
        <v>26</v>
      </c>
      <c r="L120" s="593" t="str">
        <f>IF($D$118="Y/T","Isi Sasaran",IF($E$118=0,0,IF(K120="Y",1,IF(K120="T",0,"Isi Dulu"))))</f>
        <v>Isi Sasaran</v>
      </c>
      <c r="M120" s="849"/>
      <c r="N120" s="852"/>
      <c r="O120" s="517"/>
      <c r="P120" s="517"/>
      <c r="Q120" s="517"/>
      <c r="R120" s="517"/>
    </row>
    <row r="121" spans="2:18" s="527" customFormat="1" ht="15.75">
      <c r="B121" s="837"/>
      <c r="C121" s="840"/>
      <c r="D121" s="858"/>
      <c r="E121" s="855"/>
      <c r="F121" s="549">
        <v>4</v>
      </c>
      <c r="G121" s="550"/>
      <c r="H121" s="598" t="str">
        <f t="shared" si="2"/>
        <v>Belum Diisi</v>
      </c>
      <c r="I121" s="592" t="s">
        <v>26</v>
      </c>
      <c r="J121" s="593" t="str">
        <f>IF($D$118="Y/T","Isi Sasaran",IF($E$118=0,0,IF(I121="Y",1,IF(I121="T",0,"Isi Dulu"))))</f>
        <v>Isi Sasaran</v>
      </c>
      <c r="K121" s="592" t="s">
        <v>26</v>
      </c>
      <c r="L121" s="593" t="str">
        <f>IF($D$118="Y/T","Isi Sasaran",IF($E$118=0,0,IF(K121="Y",1,IF(K121="T",0,"Isi Dulu"))))</f>
        <v>Isi Sasaran</v>
      </c>
      <c r="M121" s="849"/>
      <c r="N121" s="852"/>
      <c r="O121" s="517"/>
      <c r="P121" s="517"/>
      <c r="Q121" s="517"/>
      <c r="R121" s="517"/>
    </row>
    <row r="122" spans="2:18" s="527" customFormat="1" ht="15.75">
      <c r="B122" s="838"/>
      <c r="C122" s="841"/>
      <c r="D122" s="859"/>
      <c r="E122" s="856"/>
      <c r="F122" s="569">
        <v>5</v>
      </c>
      <c r="G122" s="570"/>
      <c r="H122" s="599" t="str">
        <f t="shared" si="2"/>
        <v>Belum Diisi</v>
      </c>
      <c r="I122" s="595" t="s">
        <v>26</v>
      </c>
      <c r="J122" s="596" t="str">
        <f>IF($D$118="Y/T","Isi Sasaran",IF($E$118=0,0,IF(I122="Y",1,IF(I122="T",0,"Isi Dulu"))))</f>
        <v>Isi Sasaran</v>
      </c>
      <c r="K122" s="595" t="s">
        <v>26</v>
      </c>
      <c r="L122" s="596" t="str">
        <f>IF($D$118="Y/T","Isi Sasaran",IF($E$118=0,0,IF(K122="Y",1,IF(K122="T",0,"Isi Dulu"))))</f>
        <v>Isi Sasaran</v>
      </c>
      <c r="M122" s="850"/>
      <c r="N122" s="853"/>
      <c r="O122" s="517"/>
      <c r="P122" s="517"/>
      <c r="Q122" s="517"/>
      <c r="R122" s="517"/>
    </row>
    <row r="123" spans="2:18" s="527" customFormat="1" ht="15.75">
      <c r="B123" s="836">
        <v>4</v>
      </c>
      <c r="C123" s="839"/>
      <c r="D123" s="857" t="s">
        <v>26</v>
      </c>
      <c r="E123" s="854" t="str">
        <f>IF(D123="Y",1,IF(D123="T",0,IF(D123="Y/T","Belum diisi","Error")))</f>
        <v>Belum diisi</v>
      </c>
      <c r="F123" s="528">
        <v>1</v>
      </c>
      <c r="G123" s="529"/>
      <c r="H123" s="600" t="str">
        <f t="shared" si="2"/>
        <v>Belum Diisi</v>
      </c>
      <c r="I123" s="590" t="s">
        <v>26</v>
      </c>
      <c r="J123" s="591" t="str">
        <f>IF($D$123="Y/T","Isi Sasaran",IF($E$123=0,0,IF(I123="Y",1,IF(I123="T",0,"Isi Dulu"))))</f>
        <v>Isi Sasaran</v>
      </c>
      <c r="K123" s="590" t="s">
        <v>26</v>
      </c>
      <c r="L123" s="591" t="str">
        <f>IF($D$123="Y/T","Isi Sasaran",IF($E$123=0,0,IF(K123="Y",1,IF(K123="T",0,"Isi Dulu"))))</f>
        <v>Isi Sasaran</v>
      </c>
      <c r="M123" s="848" t="s">
        <v>26</v>
      </c>
      <c r="N123" s="851" t="str">
        <f>IF(M123="Y",1,IF(M123="T",0,IF(M123="Y/T","Belum diisi","Error")))</f>
        <v>Belum diisi</v>
      </c>
      <c r="O123" s="517"/>
      <c r="P123" s="517"/>
      <c r="Q123" s="517"/>
      <c r="R123" s="517"/>
    </row>
    <row r="124" spans="2:18" s="527" customFormat="1" ht="15.75">
      <c r="B124" s="837"/>
      <c r="C124" s="840"/>
      <c r="D124" s="858"/>
      <c r="E124" s="855"/>
      <c r="F124" s="549">
        <v>2</v>
      </c>
      <c r="G124" s="550"/>
      <c r="H124" s="598" t="str">
        <f t="shared" si="2"/>
        <v>Belum Diisi</v>
      </c>
      <c r="I124" s="592" t="s">
        <v>26</v>
      </c>
      <c r="J124" s="593" t="str">
        <f>IF($D$123="Y/T","Isi Sasaran",IF($E$123=0,0,IF(I124="Y",1,IF(I124="T",0,"Isi Dulu"))))</f>
        <v>Isi Sasaran</v>
      </c>
      <c r="K124" s="592" t="s">
        <v>26</v>
      </c>
      <c r="L124" s="593" t="str">
        <f>IF($D$123="Y/T","Isi Sasaran",IF($E$123=0,0,IF(K124="Y",1,IF(K124="T",0,"Isi Dulu"))))</f>
        <v>Isi Sasaran</v>
      </c>
      <c r="M124" s="849"/>
      <c r="N124" s="852"/>
      <c r="O124" s="517"/>
      <c r="P124" s="517"/>
      <c r="Q124" s="517"/>
      <c r="R124" s="517"/>
    </row>
    <row r="125" spans="2:18" s="527" customFormat="1" ht="15.75">
      <c r="B125" s="837"/>
      <c r="C125" s="840"/>
      <c r="D125" s="858"/>
      <c r="E125" s="855"/>
      <c r="F125" s="549">
        <v>3</v>
      </c>
      <c r="G125" s="550"/>
      <c r="H125" s="598" t="str">
        <f t="shared" si="2"/>
        <v>Belum Diisi</v>
      </c>
      <c r="I125" s="592" t="s">
        <v>26</v>
      </c>
      <c r="J125" s="593" t="str">
        <f>IF($D$123="Y/T","Isi Sasaran",IF($E$123=0,0,IF(I125="Y",1,IF(I125="T",0,"Isi Dulu"))))</f>
        <v>Isi Sasaran</v>
      </c>
      <c r="K125" s="592" t="s">
        <v>26</v>
      </c>
      <c r="L125" s="593" t="str">
        <f>IF($D$123="Y/T","Isi Sasaran",IF($E$123=0,0,IF(K125="Y",1,IF(K125="T",0,"Isi Dulu"))))</f>
        <v>Isi Sasaran</v>
      </c>
      <c r="M125" s="849"/>
      <c r="N125" s="852"/>
      <c r="O125" s="517"/>
      <c r="P125" s="517"/>
      <c r="Q125" s="517"/>
      <c r="R125" s="517"/>
    </row>
    <row r="126" spans="2:18" s="527" customFormat="1" ht="15.75">
      <c r="B126" s="837"/>
      <c r="C126" s="840"/>
      <c r="D126" s="858"/>
      <c r="E126" s="855"/>
      <c r="F126" s="549">
        <v>4</v>
      </c>
      <c r="G126" s="550"/>
      <c r="H126" s="598" t="str">
        <f t="shared" si="2"/>
        <v>Belum Diisi</v>
      </c>
      <c r="I126" s="592" t="s">
        <v>26</v>
      </c>
      <c r="J126" s="593" t="str">
        <f>IF($D$123="Y/T","Isi Sasaran",IF($E$123=0,0,IF(I126="Y",1,IF(I126="T",0,"Isi Dulu"))))</f>
        <v>Isi Sasaran</v>
      </c>
      <c r="K126" s="592" t="s">
        <v>26</v>
      </c>
      <c r="L126" s="593" t="str">
        <f>IF($D$123="Y/T","Isi Sasaran",IF($E$123=0,0,IF(K126="Y",1,IF(K126="T",0,"Isi Dulu"))))</f>
        <v>Isi Sasaran</v>
      </c>
      <c r="M126" s="849"/>
      <c r="N126" s="852"/>
      <c r="O126" s="517"/>
      <c r="P126" s="517"/>
      <c r="Q126" s="517"/>
      <c r="R126" s="517"/>
    </row>
    <row r="127" spans="2:18" s="527" customFormat="1" ht="15.75">
      <c r="B127" s="838"/>
      <c r="C127" s="841"/>
      <c r="D127" s="859"/>
      <c r="E127" s="856"/>
      <c r="F127" s="569">
        <v>5</v>
      </c>
      <c r="G127" s="570"/>
      <c r="H127" s="599" t="str">
        <f t="shared" si="2"/>
        <v>Belum Diisi</v>
      </c>
      <c r="I127" s="595" t="s">
        <v>26</v>
      </c>
      <c r="J127" s="596" t="str">
        <f>IF($D$123="Y/T","Isi Sasaran",IF($E$123=0,0,IF(I127="Y",1,IF(I127="T",0,"Isi Dulu"))))</f>
        <v>Isi Sasaran</v>
      </c>
      <c r="K127" s="595" t="s">
        <v>26</v>
      </c>
      <c r="L127" s="596" t="str">
        <f>IF($D$123="Y/T","Isi Sasaran",IF($E$123=0,0,IF(K127="Y",1,IF(K127="T",0,"Isi Dulu"))))</f>
        <v>Isi Sasaran</v>
      </c>
      <c r="M127" s="850"/>
      <c r="N127" s="853"/>
      <c r="O127" s="517"/>
      <c r="P127" s="517"/>
      <c r="Q127" s="517"/>
      <c r="R127" s="517"/>
    </row>
    <row r="128" spans="2:18" s="527" customFormat="1" ht="15.75">
      <c r="B128" s="836">
        <v>5</v>
      </c>
      <c r="C128" s="839"/>
      <c r="D128" s="857" t="s">
        <v>26</v>
      </c>
      <c r="E128" s="854" t="str">
        <f>IF(D128="Y",1,IF(D128="T",0,IF(D128="Y/T","Belum diisi","Error")))</f>
        <v>Belum diisi</v>
      </c>
      <c r="F128" s="528">
        <v>1</v>
      </c>
      <c r="G128" s="529"/>
      <c r="H128" s="600" t="str">
        <f t="shared" si="2"/>
        <v>Belum Diisi</v>
      </c>
      <c r="I128" s="590" t="s">
        <v>26</v>
      </c>
      <c r="J128" s="591" t="str">
        <f>IF($D$128="Y/T","Isi Sasaran",IF($E$128=0,0,IF(I128="Y",1,IF(I128="T",0,"Isi Dulu"))))</f>
        <v>Isi Sasaran</v>
      </c>
      <c r="K128" s="590" t="s">
        <v>26</v>
      </c>
      <c r="L128" s="591" t="str">
        <f>IF($D$128="Y/T","Isi Sasaran",IF($E$128=0,0,IF(K128="Y",1,IF(K128="T",0,"Isi Dulu"))))</f>
        <v>Isi Sasaran</v>
      </c>
      <c r="M128" s="848" t="s">
        <v>26</v>
      </c>
      <c r="N128" s="851" t="str">
        <f>IF(M128="Y",1,IF(M128="T",0,IF(M128="Y/T","Belum diisi","Error")))</f>
        <v>Belum diisi</v>
      </c>
      <c r="O128" s="517"/>
      <c r="P128" s="517"/>
      <c r="Q128" s="517"/>
      <c r="R128" s="517"/>
    </row>
    <row r="129" spans="2:18" s="527" customFormat="1" ht="15.75">
      <c r="B129" s="837"/>
      <c r="C129" s="840"/>
      <c r="D129" s="858"/>
      <c r="E129" s="855"/>
      <c r="F129" s="549">
        <v>2</v>
      </c>
      <c r="G129" s="550"/>
      <c r="H129" s="598" t="str">
        <f t="shared" si="2"/>
        <v>Belum Diisi</v>
      </c>
      <c r="I129" s="592" t="s">
        <v>26</v>
      </c>
      <c r="J129" s="593" t="str">
        <f>IF($D$128="Y/T","Isi Sasaran",IF($E$128=0,0,IF(I129="Y",1,IF(I129="T",0,"Isi Dulu"))))</f>
        <v>Isi Sasaran</v>
      </c>
      <c r="K129" s="592" t="s">
        <v>26</v>
      </c>
      <c r="L129" s="593" t="str">
        <f>IF($D$128="Y/T","Isi Sasaran",IF($E$128=0,0,IF(K129="Y",1,IF(K129="T",0,"Isi Dulu"))))</f>
        <v>Isi Sasaran</v>
      </c>
      <c r="M129" s="849"/>
      <c r="N129" s="852"/>
      <c r="O129" s="517"/>
      <c r="P129" s="517"/>
      <c r="Q129" s="517"/>
      <c r="R129" s="517"/>
    </row>
    <row r="130" spans="2:18" s="527" customFormat="1" ht="15.75">
      <c r="B130" s="837"/>
      <c r="C130" s="840"/>
      <c r="D130" s="858"/>
      <c r="E130" s="855"/>
      <c r="F130" s="549">
        <v>3</v>
      </c>
      <c r="G130" s="550"/>
      <c r="H130" s="598" t="str">
        <f t="shared" si="2"/>
        <v>Belum Diisi</v>
      </c>
      <c r="I130" s="592" t="s">
        <v>26</v>
      </c>
      <c r="J130" s="593" t="str">
        <f>IF($D$128="Y/T","Isi Sasaran",IF($E$128=0,0,IF(I130="Y",1,IF(I130="T",0,"Isi Dulu"))))</f>
        <v>Isi Sasaran</v>
      </c>
      <c r="K130" s="592" t="s">
        <v>26</v>
      </c>
      <c r="L130" s="593" t="str">
        <f>IF($D$128="Y/T","Isi Sasaran",IF($E$128=0,0,IF(K130="Y",1,IF(K130="T",0,"Isi Dulu"))))</f>
        <v>Isi Sasaran</v>
      </c>
      <c r="M130" s="849"/>
      <c r="N130" s="852"/>
      <c r="O130" s="517"/>
      <c r="P130" s="517"/>
      <c r="Q130" s="517"/>
      <c r="R130" s="517"/>
    </row>
    <row r="131" spans="2:18" s="527" customFormat="1" ht="15.75">
      <c r="B131" s="837"/>
      <c r="C131" s="840"/>
      <c r="D131" s="858"/>
      <c r="E131" s="855"/>
      <c r="F131" s="549">
        <v>4</v>
      </c>
      <c r="G131" s="550"/>
      <c r="H131" s="598" t="str">
        <f t="shared" si="2"/>
        <v>Belum Diisi</v>
      </c>
      <c r="I131" s="592" t="s">
        <v>26</v>
      </c>
      <c r="J131" s="593" t="str">
        <f>IF($D$128="Y/T","Isi Sasaran",IF($E$128=0,0,IF(I131="Y",1,IF(I131="T",0,"Isi Dulu"))))</f>
        <v>Isi Sasaran</v>
      </c>
      <c r="K131" s="592" t="s">
        <v>26</v>
      </c>
      <c r="L131" s="593" t="str">
        <f>IF($D$128="Y/T","Isi Sasaran",IF($E$128=0,0,IF(K131="Y",1,IF(K131="T",0,"Isi Dulu"))))</f>
        <v>Isi Sasaran</v>
      </c>
      <c r="M131" s="849"/>
      <c r="N131" s="852"/>
      <c r="O131" s="517"/>
      <c r="P131" s="517"/>
      <c r="Q131" s="517"/>
      <c r="R131" s="517"/>
    </row>
    <row r="132" spans="2:18" s="527" customFormat="1" ht="15.75">
      <c r="B132" s="838"/>
      <c r="C132" s="841"/>
      <c r="D132" s="859"/>
      <c r="E132" s="856"/>
      <c r="F132" s="569">
        <v>5</v>
      </c>
      <c r="G132" s="570"/>
      <c r="H132" s="599" t="str">
        <f t="shared" si="2"/>
        <v>Belum Diisi</v>
      </c>
      <c r="I132" s="595" t="s">
        <v>26</v>
      </c>
      <c r="J132" s="596" t="str">
        <f>IF($D$128="Y/T","Isi Sasaran",IF($E$128=0,0,IF(I132="Y",1,IF(I132="T",0,"Isi Dulu"))))</f>
        <v>Isi Sasaran</v>
      </c>
      <c r="K132" s="595" t="s">
        <v>26</v>
      </c>
      <c r="L132" s="596" t="str">
        <f>IF($D$128="Y/T","Isi Sasaran",IF($E$128=0,0,IF(K132="Y",1,IF(K132="T",0,"Isi Dulu"))))</f>
        <v>Isi Sasaran</v>
      </c>
      <c r="M132" s="850"/>
      <c r="N132" s="853"/>
      <c r="O132" s="517"/>
      <c r="P132" s="517"/>
      <c r="Q132" s="517"/>
      <c r="R132" s="517"/>
    </row>
    <row r="133" spans="2:18" s="527" customFormat="1" ht="15.75">
      <c r="B133" s="836">
        <v>6</v>
      </c>
      <c r="C133" s="839"/>
      <c r="D133" s="857" t="s">
        <v>26</v>
      </c>
      <c r="E133" s="854" t="str">
        <f>IF(D133="Y",1,IF(D133="T",0,IF(D133="Y/T","Belum diisi","Error")))</f>
        <v>Belum diisi</v>
      </c>
      <c r="F133" s="528">
        <v>1</v>
      </c>
      <c r="G133" s="529"/>
      <c r="H133" s="600" t="str">
        <f t="shared" si="2"/>
        <v>Belum Diisi</v>
      </c>
      <c r="I133" s="590" t="s">
        <v>26</v>
      </c>
      <c r="J133" s="591" t="str">
        <f>IF($D$133="Y/T","Isi Sasaran",IF($E$133=0,0,IF(I133="Y",1,IF(I133="T",0,"Isi Dulu"))))</f>
        <v>Isi Sasaran</v>
      </c>
      <c r="K133" s="590" t="s">
        <v>26</v>
      </c>
      <c r="L133" s="591" t="str">
        <f>IF($D$133="Y/T","Isi Sasaran",IF($E$133=0,0,IF(K133="Y",1,IF(K133="T",0,"Isi Dulu"))))</f>
        <v>Isi Sasaran</v>
      </c>
      <c r="M133" s="848" t="s">
        <v>26</v>
      </c>
      <c r="N133" s="851" t="str">
        <f>IF(M133="Y",1,IF(M133="T",0,IF(M133="Y/T","Belum diisi","Error")))</f>
        <v>Belum diisi</v>
      </c>
      <c r="O133" s="517"/>
      <c r="P133" s="517"/>
      <c r="Q133" s="517"/>
      <c r="R133" s="517"/>
    </row>
    <row r="134" spans="2:18" s="527" customFormat="1" ht="15.75">
      <c r="B134" s="837"/>
      <c r="C134" s="840"/>
      <c r="D134" s="858"/>
      <c r="E134" s="855"/>
      <c r="F134" s="549">
        <v>2</v>
      </c>
      <c r="G134" s="550"/>
      <c r="H134" s="598" t="str">
        <f t="shared" si="2"/>
        <v>Belum Diisi</v>
      </c>
      <c r="I134" s="592" t="s">
        <v>26</v>
      </c>
      <c r="J134" s="593" t="str">
        <f>IF($D$133="Y/T","Isi Sasaran",IF($E$133=0,0,IF(I134="Y",1,IF(I134="T",0,"Isi Dulu"))))</f>
        <v>Isi Sasaran</v>
      </c>
      <c r="K134" s="592" t="s">
        <v>26</v>
      </c>
      <c r="L134" s="593" t="str">
        <f>IF($D$133="Y/T","Isi Sasaran",IF($E$133=0,0,IF(K134="Y",1,IF(K134="T",0,"Isi Dulu"))))</f>
        <v>Isi Sasaran</v>
      </c>
      <c r="M134" s="849"/>
      <c r="N134" s="852"/>
      <c r="O134" s="517"/>
      <c r="P134" s="517"/>
      <c r="Q134" s="517"/>
      <c r="R134" s="517"/>
    </row>
    <row r="135" spans="2:18" s="527" customFormat="1" ht="15.75">
      <c r="B135" s="837"/>
      <c r="C135" s="840"/>
      <c r="D135" s="858"/>
      <c r="E135" s="855"/>
      <c r="F135" s="549">
        <v>3</v>
      </c>
      <c r="G135" s="550"/>
      <c r="H135" s="598" t="str">
        <f t="shared" si="2"/>
        <v>Belum Diisi</v>
      </c>
      <c r="I135" s="592" t="s">
        <v>26</v>
      </c>
      <c r="J135" s="593" t="str">
        <f>IF($D$133="Y/T","Isi Sasaran",IF($E$133=0,0,IF(I135="Y",1,IF(I135="T",0,"Isi Dulu"))))</f>
        <v>Isi Sasaran</v>
      </c>
      <c r="K135" s="592" t="s">
        <v>26</v>
      </c>
      <c r="L135" s="593" t="str">
        <f>IF($D$133="Y/T","Isi Sasaran",IF($E$133=0,0,IF(K135="Y",1,IF(K135="T",0,"Isi Dulu"))))</f>
        <v>Isi Sasaran</v>
      </c>
      <c r="M135" s="849"/>
      <c r="N135" s="852"/>
      <c r="O135" s="517"/>
      <c r="P135" s="517"/>
      <c r="Q135" s="517"/>
      <c r="R135" s="517"/>
    </row>
    <row r="136" spans="2:18" s="527" customFormat="1" ht="15.75">
      <c r="B136" s="837"/>
      <c r="C136" s="840"/>
      <c r="D136" s="858"/>
      <c r="E136" s="855"/>
      <c r="F136" s="549">
        <v>4</v>
      </c>
      <c r="G136" s="550"/>
      <c r="H136" s="598" t="str">
        <f t="shared" si="2"/>
        <v>Belum Diisi</v>
      </c>
      <c r="I136" s="592" t="s">
        <v>26</v>
      </c>
      <c r="J136" s="593" t="str">
        <f>IF($D$133="Y/T","Isi Sasaran",IF($E$133=0,0,IF(I136="Y",1,IF(I136="T",0,"Isi Dulu"))))</f>
        <v>Isi Sasaran</v>
      </c>
      <c r="K136" s="592" t="s">
        <v>26</v>
      </c>
      <c r="L136" s="593" t="str">
        <f>IF($D$133="Y/T","Isi Sasaran",IF($E$133=0,0,IF(K136="Y",1,IF(K136="T",0,"Isi Dulu"))))</f>
        <v>Isi Sasaran</v>
      </c>
      <c r="M136" s="849"/>
      <c r="N136" s="852"/>
      <c r="O136" s="517"/>
      <c r="P136" s="517"/>
      <c r="Q136" s="517"/>
      <c r="R136" s="517"/>
    </row>
    <row r="137" spans="2:18" s="527" customFormat="1" ht="15.75">
      <c r="B137" s="838"/>
      <c r="C137" s="841"/>
      <c r="D137" s="859"/>
      <c r="E137" s="856"/>
      <c r="F137" s="569">
        <v>5</v>
      </c>
      <c r="G137" s="570"/>
      <c r="H137" s="599" t="str">
        <f t="shared" si="2"/>
        <v>Belum Diisi</v>
      </c>
      <c r="I137" s="595" t="s">
        <v>26</v>
      </c>
      <c r="J137" s="596" t="str">
        <f>IF($D$133="Y/T","Isi Sasaran",IF($E$133=0,0,IF(I137="Y",1,IF(I137="T",0,"Isi Dulu"))))</f>
        <v>Isi Sasaran</v>
      </c>
      <c r="K137" s="595" t="s">
        <v>26</v>
      </c>
      <c r="L137" s="596" t="str">
        <f>IF($D$133="Y/T","Isi Sasaran",IF($E$133=0,0,IF(K137="Y",1,IF(K137="T",0,"Isi Dulu"))))</f>
        <v>Isi Sasaran</v>
      </c>
      <c r="M137" s="850"/>
      <c r="N137" s="853"/>
      <c r="O137" s="517"/>
      <c r="P137" s="517"/>
      <c r="Q137" s="517"/>
      <c r="R137" s="517"/>
    </row>
    <row r="138" spans="2:18" s="527" customFormat="1" ht="15.75">
      <c r="B138" s="836">
        <v>7</v>
      </c>
      <c r="C138" s="839"/>
      <c r="D138" s="857" t="s">
        <v>26</v>
      </c>
      <c r="E138" s="854" t="str">
        <f>IF(D138="Y",1,IF(D138="T",0,IF(D138="Y/T","Belum diisi","Error")))</f>
        <v>Belum diisi</v>
      </c>
      <c r="F138" s="528">
        <v>1</v>
      </c>
      <c r="G138" s="529"/>
      <c r="H138" s="600" t="str">
        <f t="shared" si="2"/>
        <v>Belum Diisi</v>
      </c>
      <c r="I138" s="590" t="s">
        <v>26</v>
      </c>
      <c r="J138" s="591" t="str">
        <f>IF($D$138="Y/T","Isi Sasaran",IF($E$138=0,0,IF(I138="Y",1,IF(I138="T",0,"Isi Dulu"))))</f>
        <v>Isi Sasaran</v>
      </c>
      <c r="K138" s="590" t="s">
        <v>26</v>
      </c>
      <c r="L138" s="591" t="str">
        <f>IF($D$138="Y/T","Isi Sasaran",IF($E$138=0,0,IF(K138="Y",1,IF(K138="T",0,"Isi Dulu"))))</f>
        <v>Isi Sasaran</v>
      </c>
      <c r="M138" s="848" t="s">
        <v>26</v>
      </c>
      <c r="N138" s="851" t="str">
        <f>IF(M138="Y",1,IF(M138="T",0,IF(M138="Y/T","Belum diisi","Error")))</f>
        <v>Belum diisi</v>
      </c>
      <c r="O138" s="517"/>
      <c r="P138" s="517"/>
      <c r="Q138" s="517"/>
      <c r="R138" s="517"/>
    </row>
    <row r="139" spans="2:18" s="527" customFormat="1" ht="15.75">
      <c r="B139" s="837"/>
      <c r="C139" s="840"/>
      <c r="D139" s="858"/>
      <c r="E139" s="855"/>
      <c r="F139" s="549">
        <v>2</v>
      </c>
      <c r="G139" s="550"/>
      <c r="H139" s="598" t="str">
        <f t="shared" si="2"/>
        <v>Belum Diisi</v>
      </c>
      <c r="I139" s="592" t="s">
        <v>26</v>
      </c>
      <c r="J139" s="593" t="str">
        <f>IF($D$138="Y/T","Isi Sasaran",IF($E$138=0,0,IF(I139="Y",1,IF(I139="T",0,"Isi Dulu"))))</f>
        <v>Isi Sasaran</v>
      </c>
      <c r="K139" s="592" t="s">
        <v>26</v>
      </c>
      <c r="L139" s="593" t="str">
        <f>IF($D$138="Y/T","Isi Sasaran",IF($E$138=0,0,IF(K139="Y",1,IF(K139="T",0,"Isi Dulu"))))</f>
        <v>Isi Sasaran</v>
      </c>
      <c r="M139" s="849"/>
      <c r="N139" s="852"/>
      <c r="O139" s="517"/>
      <c r="P139" s="517"/>
      <c r="Q139" s="517"/>
      <c r="R139" s="517"/>
    </row>
    <row r="140" spans="2:18" s="527" customFormat="1" ht="15.75">
      <c r="B140" s="837"/>
      <c r="C140" s="840"/>
      <c r="D140" s="858"/>
      <c r="E140" s="855"/>
      <c r="F140" s="549">
        <v>3</v>
      </c>
      <c r="G140" s="550"/>
      <c r="H140" s="598" t="str">
        <f t="shared" si="2"/>
        <v>Belum Diisi</v>
      </c>
      <c r="I140" s="592" t="s">
        <v>26</v>
      </c>
      <c r="J140" s="593" t="str">
        <f>IF($D$138="Y/T","Isi Sasaran",IF($E$138=0,0,IF(I140="Y",1,IF(I140="T",0,"Isi Dulu"))))</f>
        <v>Isi Sasaran</v>
      </c>
      <c r="K140" s="592" t="s">
        <v>26</v>
      </c>
      <c r="L140" s="593" t="str">
        <f>IF($D$138="Y/T","Isi Sasaran",IF($E$138=0,0,IF(K140="Y",1,IF(K140="T",0,"Isi Dulu"))))</f>
        <v>Isi Sasaran</v>
      </c>
      <c r="M140" s="849"/>
      <c r="N140" s="852"/>
      <c r="O140" s="517"/>
      <c r="P140" s="517"/>
      <c r="Q140" s="517"/>
      <c r="R140" s="517"/>
    </row>
    <row r="141" spans="2:18" s="527" customFormat="1" ht="15.75">
      <c r="B141" s="837"/>
      <c r="C141" s="840"/>
      <c r="D141" s="858"/>
      <c r="E141" s="855"/>
      <c r="F141" s="549">
        <v>4</v>
      </c>
      <c r="G141" s="550"/>
      <c r="H141" s="598" t="str">
        <f t="shared" si="2"/>
        <v>Belum Diisi</v>
      </c>
      <c r="I141" s="592" t="s">
        <v>26</v>
      </c>
      <c r="J141" s="593" t="str">
        <f>IF($D$138="Y/T","Isi Sasaran",IF($E$138=0,0,IF(I141="Y",1,IF(I141="T",0,"Isi Dulu"))))</f>
        <v>Isi Sasaran</v>
      </c>
      <c r="K141" s="592" t="s">
        <v>26</v>
      </c>
      <c r="L141" s="593" t="str">
        <f>IF($D$138="Y/T","Isi Sasaran",IF($E$138=0,0,IF(K141="Y",1,IF(K141="T",0,"Isi Dulu"))))</f>
        <v>Isi Sasaran</v>
      </c>
      <c r="M141" s="849"/>
      <c r="N141" s="852"/>
      <c r="O141" s="517"/>
      <c r="P141" s="517"/>
      <c r="Q141" s="517"/>
      <c r="R141" s="517"/>
    </row>
    <row r="142" spans="2:18" s="527" customFormat="1" ht="15.75">
      <c r="B142" s="838"/>
      <c r="C142" s="841"/>
      <c r="D142" s="859"/>
      <c r="E142" s="856"/>
      <c r="F142" s="569">
        <v>5</v>
      </c>
      <c r="G142" s="570"/>
      <c r="H142" s="599" t="str">
        <f t="shared" si="2"/>
        <v>Belum Diisi</v>
      </c>
      <c r="I142" s="595" t="s">
        <v>26</v>
      </c>
      <c r="J142" s="596" t="str">
        <f>IF($D$138="Y/T","Isi Sasaran",IF($E$138=0,0,IF(I142="Y",1,IF(I142="T",0,"Isi Dulu"))))</f>
        <v>Isi Sasaran</v>
      </c>
      <c r="K142" s="595" t="s">
        <v>26</v>
      </c>
      <c r="L142" s="596" t="str">
        <f>IF($D$138="Y/T","Isi Sasaran",IF($E$138=0,0,IF(K142="Y",1,IF(K142="T",0,"Isi Dulu"))))</f>
        <v>Isi Sasaran</v>
      </c>
      <c r="M142" s="850"/>
      <c r="N142" s="853"/>
      <c r="O142" s="517"/>
      <c r="P142" s="517"/>
      <c r="Q142" s="517"/>
      <c r="R142" s="517"/>
    </row>
    <row r="143" spans="2:18" s="527" customFormat="1" ht="15.75">
      <c r="B143" s="836">
        <v>8</v>
      </c>
      <c r="C143" s="839"/>
      <c r="D143" s="857" t="s">
        <v>26</v>
      </c>
      <c r="E143" s="854" t="str">
        <f>IF(D143="Y",1,IF(D143="T",0,IF(D143="Y/T","Belum diisi","Error")))</f>
        <v>Belum diisi</v>
      </c>
      <c r="F143" s="528">
        <v>1</v>
      </c>
      <c r="G143" s="529"/>
      <c r="H143" s="600" t="str">
        <f t="shared" si="2"/>
        <v>Belum Diisi</v>
      </c>
      <c r="I143" s="590" t="s">
        <v>26</v>
      </c>
      <c r="J143" s="591" t="str">
        <f>IF($D$143="Y/T","Isi Sasaran",IF($E$143=0,0,IF(I143="Y",1,IF(I143="T",0,"Isi Dulu"))))</f>
        <v>Isi Sasaran</v>
      </c>
      <c r="K143" s="590" t="s">
        <v>26</v>
      </c>
      <c r="L143" s="591" t="str">
        <f>IF($D$143="Y/T","Isi Sasaran",IF($E$143=0,0,IF(K143="Y",1,IF(K143="T",0,"Isi Dulu"))))</f>
        <v>Isi Sasaran</v>
      </c>
      <c r="M143" s="848" t="s">
        <v>26</v>
      </c>
      <c r="N143" s="851" t="str">
        <f>IF(M143="Y",1,IF(M143="T",0,IF(M143="Y/T","Belum diisi","Error")))</f>
        <v>Belum diisi</v>
      </c>
      <c r="O143" s="517"/>
      <c r="P143" s="517"/>
      <c r="Q143" s="517"/>
      <c r="R143" s="517"/>
    </row>
    <row r="144" spans="2:18" s="527" customFormat="1" ht="15.75">
      <c r="B144" s="837"/>
      <c r="C144" s="840"/>
      <c r="D144" s="858"/>
      <c r="E144" s="855"/>
      <c r="F144" s="549">
        <v>2</v>
      </c>
      <c r="G144" s="550"/>
      <c r="H144" s="598" t="str">
        <f t="shared" si="2"/>
        <v>Belum Diisi</v>
      </c>
      <c r="I144" s="592" t="s">
        <v>26</v>
      </c>
      <c r="J144" s="593" t="str">
        <f>IF($D$143="Y/T","Isi Sasaran",IF($E$143=0,0,IF(I144="Y",1,IF(I144="T",0,"Isi Dulu"))))</f>
        <v>Isi Sasaran</v>
      </c>
      <c r="K144" s="592" t="s">
        <v>26</v>
      </c>
      <c r="L144" s="593" t="str">
        <f>IF($D$143="Y/T","Isi Sasaran",IF($E$143=0,0,IF(K144="Y",1,IF(K144="T",0,"Isi Dulu"))))</f>
        <v>Isi Sasaran</v>
      </c>
      <c r="M144" s="849"/>
      <c r="N144" s="852"/>
      <c r="O144" s="517"/>
      <c r="P144" s="517"/>
      <c r="Q144" s="517"/>
      <c r="R144" s="517"/>
    </row>
    <row r="145" spans="2:18" s="527" customFormat="1" ht="15.75">
      <c r="B145" s="837"/>
      <c r="C145" s="840"/>
      <c r="D145" s="858"/>
      <c r="E145" s="855"/>
      <c r="F145" s="549">
        <v>3</v>
      </c>
      <c r="G145" s="550"/>
      <c r="H145" s="598" t="str">
        <f t="shared" si="2"/>
        <v>Belum Diisi</v>
      </c>
      <c r="I145" s="592" t="s">
        <v>26</v>
      </c>
      <c r="J145" s="593" t="str">
        <f>IF($D$143="Y/T","Isi Sasaran",IF($E$143=0,0,IF(I145="Y",1,IF(I145="T",0,"Isi Dulu"))))</f>
        <v>Isi Sasaran</v>
      </c>
      <c r="K145" s="592" t="s">
        <v>26</v>
      </c>
      <c r="L145" s="593" t="str">
        <f>IF($D$143="Y/T","Isi Sasaran",IF($E$143=0,0,IF(K145="Y",1,IF(K145="T",0,"Isi Dulu"))))</f>
        <v>Isi Sasaran</v>
      </c>
      <c r="M145" s="849"/>
      <c r="N145" s="852"/>
      <c r="O145" s="517"/>
      <c r="P145" s="517"/>
      <c r="Q145" s="517"/>
      <c r="R145" s="517"/>
    </row>
    <row r="146" spans="2:18" s="527" customFormat="1" ht="15.75">
      <c r="B146" s="837"/>
      <c r="C146" s="840"/>
      <c r="D146" s="858"/>
      <c r="E146" s="855"/>
      <c r="F146" s="549">
        <v>4</v>
      </c>
      <c r="G146" s="550"/>
      <c r="H146" s="598" t="str">
        <f t="shared" si="2"/>
        <v>Belum Diisi</v>
      </c>
      <c r="I146" s="592" t="s">
        <v>26</v>
      </c>
      <c r="J146" s="593" t="str">
        <f>IF($D$143="Y/T","Isi Sasaran",IF($E$143=0,0,IF(I146="Y",1,IF(I146="T",0,"Isi Dulu"))))</f>
        <v>Isi Sasaran</v>
      </c>
      <c r="K146" s="592" t="s">
        <v>26</v>
      </c>
      <c r="L146" s="593" t="str">
        <f>IF($D$143="Y/T","Isi Sasaran",IF($E$143=0,0,IF(K146="Y",1,IF(K146="T",0,"Isi Dulu"))))</f>
        <v>Isi Sasaran</v>
      </c>
      <c r="M146" s="849"/>
      <c r="N146" s="852"/>
      <c r="O146" s="517"/>
      <c r="P146" s="517"/>
      <c r="Q146" s="517"/>
      <c r="R146" s="517"/>
    </row>
    <row r="147" spans="2:18" s="527" customFormat="1" ht="15.75">
      <c r="B147" s="838"/>
      <c r="C147" s="841"/>
      <c r="D147" s="859"/>
      <c r="E147" s="856"/>
      <c r="F147" s="569">
        <v>5</v>
      </c>
      <c r="G147" s="570"/>
      <c r="H147" s="599" t="str">
        <f t="shared" si="2"/>
        <v>Belum Diisi</v>
      </c>
      <c r="I147" s="595" t="s">
        <v>26</v>
      </c>
      <c r="J147" s="596" t="str">
        <f>IF($D$143="Y/T","Isi Sasaran",IF($E$143=0,0,IF(I147="Y",1,IF(I147="T",0,"Isi Dulu"))))</f>
        <v>Isi Sasaran</v>
      </c>
      <c r="K147" s="595" t="s">
        <v>26</v>
      </c>
      <c r="L147" s="596" t="str">
        <f>IF($D$143="Y/T","Isi Sasaran",IF($E$143=0,0,IF(K147="Y",1,IF(K147="T",0,"Isi Dulu"))))</f>
        <v>Isi Sasaran</v>
      </c>
      <c r="M147" s="850"/>
      <c r="N147" s="853"/>
      <c r="O147" s="517"/>
      <c r="P147" s="517"/>
      <c r="Q147" s="517"/>
      <c r="R147" s="517"/>
    </row>
    <row r="148" spans="2:18" s="527" customFormat="1" ht="15.75">
      <c r="B148" s="836">
        <v>9</v>
      </c>
      <c r="C148" s="839"/>
      <c r="D148" s="857" t="s">
        <v>26</v>
      </c>
      <c r="E148" s="854" t="str">
        <f>IF(D148="Y",1,IF(D148="T",0,IF(D148="Y/T","Belum diisi","Error")))</f>
        <v>Belum diisi</v>
      </c>
      <c r="F148" s="528">
        <v>1</v>
      </c>
      <c r="G148" s="529"/>
      <c r="H148" s="600" t="str">
        <f t="shared" si="2"/>
        <v>Belum Diisi</v>
      </c>
      <c r="I148" s="590" t="s">
        <v>26</v>
      </c>
      <c r="J148" s="591" t="str">
        <f>IF($D$148="Y/T","Isi Sasaran",IF($E$148=0,0,IF(I148="Y",1,IF(I148="T",0,"Isi Dulu"))))</f>
        <v>Isi Sasaran</v>
      </c>
      <c r="K148" s="590" t="s">
        <v>26</v>
      </c>
      <c r="L148" s="591" t="str">
        <f>IF($D$148="Y/T","Isi Sasaran",IF($E$148=0,0,IF(K148="Y",1,IF(K148="T",0,"Isi Dulu"))))</f>
        <v>Isi Sasaran</v>
      </c>
      <c r="M148" s="848" t="s">
        <v>26</v>
      </c>
      <c r="N148" s="851" t="str">
        <f>IF(M148="Y",1,IF(M148="T",0,IF(M148="Y/T","Belum diisi","Error")))</f>
        <v>Belum diisi</v>
      </c>
      <c r="O148" s="517"/>
      <c r="P148" s="517"/>
      <c r="Q148" s="517"/>
      <c r="R148" s="517"/>
    </row>
    <row r="149" spans="2:18" s="527" customFormat="1" ht="15.75">
      <c r="B149" s="837"/>
      <c r="C149" s="840"/>
      <c r="D149" s="858"/>
      <c r="E149" s="855"/>
      <c r="F149" s="549">
        <v>2</v>
      </c>
      <c r="G149" s="550"/>
      <c r="H149" s="598" t="str">
        <f t="shared" si="2"/>
        <v>Belum Diisi</v>
      </c>
      <c r="I149" s="592" t="s">
        <v>26</v>
      </c>
      <c r="J149" s="593" t="str">
        <f>IF($D$148="Y/T","Isi Sasaran",IF($E$148=0,0,IF(I149="Y",1,IF(I149="T",0,"Isi Dulu"))))</f>
        <v>Isi Sasaran</v>
      </c>
      <c r="K149" s="592" t="s">
        <v>26</v>
      </c>
      <c r="L149" s="593" t="str">
        <f>IF($D$148="Y/T","Isi Sasaran",IF($E$148=0,0,IF(K149="Y",1,IF(K149="T",0,"Isi Dulu"))))</f>
        <v>Isi Sasaran</v>
      </c>
      <c r="M149" s="849"/>
      <c r="N149" s="852"/>
      <c r="O149" s="517"/>
      <c r="P149" s="517"/>
      <c r="Q149" s="517"/>
      <c r="R149" s="517"/>
    </row>
    <row r="150" spans="2:18" s="527" customFormat="1" ht="15.75">
      <c r="B150" s="837"/>
      <c r="C150" s="840"/>
      <c r="D150" s="858"/>
      <c r="E150" s="855"/>
      <c r="F150" s="549">
        <v>3</v>
      </c>
      <c r="G150" s="550"/>
      <c r="H150" s="598" t="str">
        <f t="shared" si="2"/>
        <v>Belum Diisi</v>
      </c>
      <c r="I150" s="592" t="s">
        <v>26</v>
      </c>
      <c r="J150" s="593" t="str">
        <f>IF($D$148="Y/T","Isi Sasaran",IF($E$148=0,0,IF(I150="Y",1,IF(I150="T",0,"Isi Dulu"))))</f>
        <v>Isi Sasaran</v>
      </c>
      <c r="K150" s="592" t="s">
        <v>26</v>
      </c>
      <c r="L150" s="593" t="str">
        <f>IF($D$148="Y/T","Isi Sasaran",IF($E$148=0,0,IF(K150="Y",1,IF(K150="T",0,"Isi Dulu"))))</f>
        <v>Isi Sasaran</v>
      </c>
      <c r="M150" s="849"/>
      <c r="N150" s="852"/>
      <c r="O150" s="517"/>
      <c r="P150" s="517"/>
      <c r="Q150" s="517"/>
      <c r="R150" s="517"/>
    </row>
    <row r="151" spans="2:18" s="527" customFormat="1" ht="15.75">
      <c r="B151" s="837"/>
      <c r="C151" s="840"/>
      <c r="D151" s="858"/>
      <c r="E151" s="855"/>
      <c r="F151" s="549">
        <v>4</v>
      </c>
      <c r="G151" s="550"/>
      <c r="H151" s="598" t="str">
        <f t="shared" si="2"/>
        <v>Belum Diisi</v>
      </c>
      <c r="I151" s="592" t="s">
        <v>26</v>
      </c>
      <c r="J151" s="593" t="str">
        <f>IF($D$148="Y/T","Isi Sasaran",IF($E$148=0,0,IF(I151="Y",1,IF(I151="T",0,"Isi Dulu"))))</f>
        <v>Isi Sasaran</v>
      </c>
      <c r="K151" s="592" t="s">
        <v>26</v>
      </c>
      <c r="L151" s="593" t="str">
        <f>IF($D$148="Y/T","Isi Sasaran",IF($E$148=0,0,IF(K151="Y",1,IF(K151="T",0,"Isi Dulu"))))</f>
        <v>Isi Sasaran</v>
      </c>
      <c r="M151" s="849"/>
      <c r="N151" s="852"/>
      <c r="O151" s="517"/>
      <c r="P151" s="517"/>
      <c r="Q151" s="517"/>
      <c r="R151" s="517"/>
    </row>
    <row r="152" spans="2:18" s="527" customFormat="1" ht="15.75">
      <c r="B152" s="838"/>
      <c r="C152" s="841"/>
      <c r="D152" s="859"/>
      <c r="E152" s="856"/>
      <c r="F152" s="569">
        <v>5</v>
      </c>
      <c r="G152" s="570"/>
      <c r="H152" s="599" t="str">
        <f t="shared" si="2"/>
        <v>Belum Diisi</v>
      </c>
      <c r="I152" s="595" t="s">
        <v>26</v>
      </c>
      <c r="J152" s="596" t="str">
        <f>IF($D$148="Y/T","Isi Sasaran",IF($E$148=0,0,IF(I152="Y",1,IF(I152="T",0,"Isi Dulu"))))</f>
        <v>Isi Sasaran</v>
      </c>
      <c r="K152" s="595" t="s">
        <v>26</v>
      </c>
      <c r="L152" s="596" t="str">
        <f>IF($D$148="Y/T","Isi Sasaran",IF($E$148=0,0,IF(K152="Y",1,IF(K152="T",0,"Isi Dulu"))))</f>
        <v>Isi Sasaran</v>
      </c>
      <c r="M152" s="850"/>
      <c r="N152" s="853"/>
      <c r="O152" s="517"/>
      <c r="P152" s="517"/>
      <c r="Q152" s="517"/>
      <c r="R152" s="517"/>
    </row>
    <row r="153" spans="2:18" s="527" customFormat="1" ht="15.75">
      <c r="B153" s="836">
        <v>10</v>
      </c>
      <c r="C153" s="839"/>
      <c r="D153" s="857" t="s">
        <v>26</v>
      </c>
      <c r="E153" s="854" t="str">
        <f>IF(D153="Y",1,IF(D153="T",0,IF(D153="Y/T","Belum diisi","Error")))</f>
        <v>Belum diisi</v>
      </c>
      <c r="F153" s="528">
        <v>1</v>
      </c>
      <c r="G153" s="529"/>
      <c r="H153" s="600" t="str">
        <f t="shared" si="2"/>
        <v>Belum Diisi</v>
      </c>
      <c r="I153" s="590" t="s">
        <v>26</v>
      </c>
      <c r="J153" s="591" t="str">
        <f>IF($D$153="Y/T","Isi Sasaran",IF($E$153=0,0,IF(I153="Y",1,IF(I153="T",0,"Isi Dulu"))))</f>
        <v>Isi Sasaran</v>
      </c>
      <c r="K153" s="590" t="s">
        <v>26</v>
      </c>
      <c r="L153" s="591" t="str">
        <f>IF($D$153="Y/T","Isi Sasaran",IF($E$153=0,0,IF(K153="Y",1,IF(K153="T",0,"Isi Dulu"))))</f>
        <v>Isi Sasaran</v>
      </c>
      <c r="M153" s="848" t="s">
        <v>26</v>
      </c>
      <c r="N153" s="851" t="str">
        <f>IF(M153="Y",1,IF(M153="T",0,IF(M153="Y/T","Belum diisi","Error")))</f>
        <v>Belum diisi</v>
      </c>
      <c r="O153" s="517"/>
      <c r="P153" s="517"/>
      <c r="Q153" s="517"/>
      <c r="R153" s="517"/>
    </row>
    <row r="154" spans="2:18" s="527" customFormat="1" ht="15.75">
      <c r="B154" s="837"/>
      <c r="C154" s="840"/>
      <c r="D154" s="858"/>
      <c r="E154" s="855"/>
      <c r="F154" s="549">
        <v>2</v>
      </c>
      <c r="G154" s="550"/>
      <c r="H154" s="598" t="str">
        <f t="shared" si="2"/>
        <v>Belum Diisi</v>
      </c>
      <c r="I154" s="592" t="s">
        <v>26</v>
      </c>
      <c r="J154" s="593" t="str">
        <f>IF($D$153="Y/T","Isi Sasaran",IF($E$153=0,0,IF(I154="Y",1,IF(I154="T",0,"Isi Dulu"))))</f>
        <v>Isi Sasaran</v>
      </c>
      <c r="K154" s="592" t="s">
        <v>26</v>
      </c>
      <c r="L154" s="593" t="str">
        <f>IF($D$153="Y/T","Isi Sasaran",IF($E$153=0,0,IF(K154="Y",1,IF(K154="T",0,"Isi Dulu"))))</f>
        <v>Isi Sasaran</v>
      </c>
      <c r="M154" s="849"/>
      <c r="N154" s="852"/>
      <c r="O154" s="517"/>
      <c r="P154" s="517"/>
      <c r="Q154" s="517"/>
      <c r="R154" s="517"/>
    </row>
    <row r="155" spans="2:18" s="527" customFormat="1" ht="15.75">
      <c r="B155" s="837"/>
      <c r="C155" s="840"/>
      <c r="D155" s="858"/>
      <c r="E155" s="855"/>
      <c r="F155" s="549">
        <v>3</v>
      </c>
      <c r="G155" s="550"/>
      <c r="H155" s="598" t="str">
        <f t="shared" si="2"/>
        <v>Belum Diisi</v>
      </c>
      <c r="I155" s="592" t="s">
        <v>26</v>
      </c>
      <c r="J155" s="593" t="str">
        <f>IF($D$153="Y/T","Isi Sasaran",IF($E$153=0,0,IF(I155="Y",1,IF(I155="T",0,"Isi Dulu"))))</f>
        <v>Isi Sasaran</v>
      </c>
      <c r="K155" s="592" t="s">
        <v>26</v>
      </c>
      <c r="L155" s="593" t="str">
        <f>IF($D$153="Y/T","Isi Sasaran",IF($E$153=0,0,IF(K155="Y",1,IF(K155="T",0,"Isi Dulu"))))</f>
        <v>Isi Sasaran</v>
      </c>
      <c r="M155" s="849"/>
      <c r="N155" s="852"/>
      <c r="O155" s="517"/>
      <c r="P155" s="517"/>
      <c r="Q155" s="517"/>
      <c r="R155" s="517"/>
    </row>
    <row r="156" spans="2:18" s="527" customFormat="1" ht="15.75">
      <c r="B156" s="837"/>
      <c r="C156" s="840"/>
      <c r="D156" s="858"/>
      <c r="E156" s="855"/>
      <c r="F156" s="549">
        <v>4</v>
      </c>
      <c r="G156" s="550"/>
      <c r="H156" s="598" t="str">
        <f t="shared" si="2"/>
        <v>Belum Diisi</v>
      </c>
      <c r="I156" s="592" t="s">
        <v>26</v>
      </c>
      <c r="J156" s="593" t="str">
        <f>IF($D$153="Y/T","Isi Sasaran",IF($E$153=0,0,IF(I156="Y",1,IF(I156="T",0,"Isi Dulu"))))</f>
        <v>Isi Sasaran</v>
      </c>
      <c r="K156" s="592" t="s">
        <v>26</v>
      </c>
      <c r="L156" s="593" t="str">
        <f>IF($D$153="Y/T","Isi Sasaran",IF($E$153=0,0,IF(K156="Y",1,IF(K156="T",0,"Isi Dulu"))))</f>
        <v>Isi Sasaran</v>
      </c>
      <c r="M156" s="849"/>
      <c r="N156" s="852"/>
      <c r="O156" s="517"/>
      <c r="P156" s="517"/>
      <c r="Q156" s="517"/>
      <c r="R156" s="517"/>
    </row>
    <row r="157" spans="2:18" s="527" customFormat="1" ht="15.75">
      <c r="B157" s="838"/>
      <c r="C157" s="841"/>
      <c r="D157" s="859"/>
      <c r="E157" s="856"/>
      <c r="F157" s="569">
        <v>5</v>
      </c>
      <c r="G157" s="570"/>
      <c r="H157" s="599" t="str">
        <f t="shared" si="2"/>
        <v>Belum Diisi</v>
      </c>
      <c r="I157" s="595" t="s">
        <v>26</v>
      </c>
      <c r="J157" s="596" t="str">
        <f>IF($D$153="Y/T","Isi Sasaran",IF($E$153=0,0,IF(I157="Y",1,IF(I157="T",0,"Isi Dulu"))))</f>
        <v>Isi Sasaran</v>
      </c>
      <c r="K157" s="595" t="s">
        <v>26</v>
      </c>
      <c r="L157" s="596" t="str">
        <f>IF($D$153="Y/T","Isi Sasaran",IF($E$153=0,0,IF(K157="Y",1,IF(K157="T",0,"Isi Dulu"))))</f>
        <v>Isi Sasaran</v>
      </c>
      <c r="M157" s="850"/>
      <c r="N157" s="853"/>
      <c r="O157" s="517"/>
      <c r="P157" s="517"/>
      <c r="Q157" s="517"/>
      <c r="R157" s="517"/>
    </row>
    <row r="158" spans="2:18" s="527" customFormat="1" ht="15.75">
      <c r="B158" s="836">
        <v>11</v>
      </c>
      <c r="C158" s="839"/>
      <c r="D158" s="857" t="s">
        <v>26</v>
      </c>
      <c r="E158" s="854" t="str">
        <f>IF(D158="Y",1,IF(D158="T",0,IF(D158="Y/T","Belum diisi","Error")))</f>
        <v>Belum diisi</v>
      </c>
      <c r="F158" s="528">
        <v>1</v>
      </c>
      <c r="G158" s="529"/>
      <c r="H158" s="600" t="str">
        <f t="shared" si="2"/>
        <v>Belum Diisi</v>
      </c>
      <c r="I158" s="590" t="s">
        <v>26</v>
      </c>
      <c r="J158" s="591" t="str">
        <f>IF($D$158="Y/T","Isi Sasaran",IF($E$158=0,0,IF(I158="Y",1,IF(I158="T",0,"Isi Dulu"))))</f>
        <v>Isi Sasaran</v>
      </c>
      <c r="K158" s="590" t="s">
        <v>26</v>
      </c>
      <c r="L158" s="591" t="str">
        <f>IF($D$158="Y/T","Isi Sasaran",IF($E$158=0,0,IF(K158="Y",1,IF(K158="T",0,"Isi Dulu"))))</f>
        <v>Isi Sasaran</v>
      </c>
      <c r="M158" s="848" t="s">
        <v>26</v>
      </c>
      <c r="N158" s="851" t="str">
        <f>IF(M158="Y",1,IF(M158="T",0,IF(M158="Y/T","Belum diisi","Error")))</f>
        <v>Belum diisi</v>
      </c>
      <c r="O158" s="517"/>
      <c r="P158" s="517"/>
      <c r="Q158" s="517"/>
      <c r="R158" s="517"/>
    </row>
    <row r="159" spans="2:18" s="527" customFormat="1" ht="15.75">
      <c r="B159" s="837"/>
      <c r="C159" s="840"/>
      <c r="D159" s="858"/>
      <c r="E159" s="855"/>
      <c r="F159" s="549">
        <v>2</v>
      </c>
      <c r="G159" s="550"/>
      <c r="H159" s="598" t="str">
        <f t="shared" si="2"/>
        <v>Belum Diisi</v>
      </c>
      <c r="I159" s="592" t="s">
        <v>26</v>
      </c>
      <c r="J159" s="593" t="str">
        <f>IF($D$158="Y/T","Isi Sasaran",IF($E$158=0,0,IF(I159="Y",1,IF(I159="T",0,"Isi Dulu"))))</f>
        <v>Isi Sasaran</v>
      </c>
      <c r="K159" s="592" t="s">
        <v>26</v>
      </c>
      <c r="L159" s="593" t="str">
        <f>IF($D$158="Y/T","Isi Sasaran",IF($E$158=0,0,IF(K159="Y",1,IF(K159="T",0,"Isi Dulu"))))</f>
        <v>Isi Sasaran</v>
      </c>
      <c r="M159" s="849"/>
      <c r="N159" s="852"/>
      <c r="O159" s="517"/>
      <c r="P159" s="517"/>
      <c r="Q159" s="517"/>
      <c r="R159" s="517"/>
    </row>
    <row r="160" spans="2:18" s="527" customFormat="1" ht="15.75">
      <c r="B160" s="837"/>
      <c r="C160" s="840"/>
      <c r="D160" s="858"/>
      <c r="E160" s="855"/>
      <c r="F160" s="549">
        <v>3</v>
      </c>
      <c r="G160" s="550"/>
      <c r="H160" s="598" t="str">
        <f t="shared" si="2"/>
        <v>Belum Diisi</v>
      </c>
      <c r="I160" s="592" t="s">
        <v>26</v>
      </c>
      <c r="J160" s="593" t="str">
        <f>IF($D$158="Y/T","Isi Sasaran",IF($E$158=0,0,IF(I160="Y",1,IF(I160="T",0,"Isi Dulu"))))</f>
        <v>Isi Sasaran</v>
      </c>
      <c r="K160" s="592" t="s">
        <v>26</v>
      </c>
      <c r="L160" s="593" t="str">
        <f>IF($D$158="Y/T","Isi Sasaran",IF($E$158=0,0,IF(K160="Y",1,IF(K160="T",0,"Isi Dulu"))))</f>
        <v>Isi Sasaran</v>
      </c>
      <c r="M160" s="849"/>
      <c r="N160" s="852"/>
      <c r="O160" s="517"/>
      <c r="P160" s="517"/>
      <c r="Q160" s="517"/>
      <c r="R160" s="517"/>
    </row>
    <row r="161" spans="2:18" s="527" customFormat="1" ht="15.75">
      <c r="B161" s="837"/>
      <c r="C161" s="840"/>
      <c r="D161" s="858"/>
      <c r="E161" s="855"/>
      <c r="F161" s="549">
        <v>4</v>
      </c>
      <c r="G161" s="550"/>
      <c r="H161" s="598" t="str">
        <f t="shared" si="2"/>
        <v>Belum Diisi</v>
      </c>
      <c r="I161" s="592" t="s">
        <v>26</v>
      </c>
      <c r="J161" s="593" t="str">
        <f>IF($D$158="Y/T","Isi Sasaran",IF($E$158=0,0,IF(I161="Y",1,IF(I161="T",0,"Isi Dulu"))))</f>
        <v>Isi Sasaran</v>
      </c>
      <c r="K161" s="592" t="s">
        <v>26</v>
      </c>
      <c r="L161" s="593" t="str">
        <f>IF($D$158="Y/T","Isi Sasaran",IF($E$158=0,0,IF(K161="Y",1,IF(K161="T",0,"Isi Dulu"))))</f>
        <v>Isi Sasaran</v>
      </c>
      <c r="M161" s="849"/>
      <c r="N161" s="852"/>
      <c r="O161" s="517"/>
      <c r="P161" s="517"/>
      <c r="Q161" s="517"/>
      <c r="R161" s="517"/>
    </row>
    <row r="162" spans="2:18" s="527" customFormat="1" ht="15.75">
      <c r="B162" s="838"/>
      <c r="C162" s="841"/>
      <c r="D162" s="859"/>
      <c r="E162" s="856"/>
      <c r="F162" s="569">
        <v>5</v>
      </c>
      <c r="G162" s="570"/>
      <c r="H162" s="599" t="str">
        <f t="shared" si="2"/>
        <v>Belum Diisi</v>
      </c>
      <c r="I162" s="595" t="s">
        <v>26</v>
      </c>
      <c r="J162" s="596" t="str">
        <f>IF($D$158="Y/T","Isi Sasaran",IF($E$158=0,0,IF(I162="Y",1,IF(I162="T",0,"Isi Dulu"))))</f>
        <v>Isi Sasaran</v>
      </c>
      <c r="K162" s="595" t="s">
        <v>26</v>
      </c>
      <c r="L162" s="596" t="str">
        <f>IF($D$158="Y/T","Isi Sasaran",IF($E$158=0,0,IF(K162="Y",1,IF(K162="T",0,"Isi Dulu"))))</f>
        <v>Isi Sasaran</v>
      </c>
      <c r="M162" s="850"/>
      <c r="N162" s="853"/>
      <c r="O162" s="517"/>
      <c r="P162" s="517"/>
      <c r="Q162" s="517"/>
      <c r="R162" s="517"/>
    </row>
    <row r="163" spans="2:18" s="527" customFormat="1" ht="15.75">
      <c r="B163" s="836">
        <v>12</v>
      </c>
      <c r="C163" s="839"/>
      <c r="D163" s="857" t="s">
        <v>26</v>
      </c>
      <c r="E163" s="854" t="str">
        <f>IF(D163="Y",1,IF(D163="T",0,IF(D163="Y/T","Belum diisi","Error")))</f>
        <v>Belum diisi</v>
      </c>
      <c r="F163" s="528">
        <v>1</v>
      </c>
      <c r="G163" s="529"/>
      <c r="H163" s="600" t="str">
        <f t="shared" si="2"/>
        <v>Belum Diisi</v>
      </c>
      <c r="I163" s="590" t="s">
        <v>26</v>
      </c>
      <c r="J163" s="591" t="str">
        <f>IF($D$163="Y/T","Isi Sasaran",IF($E$163=0,0,IF(I163="Y",1,IF(I163="T",0,"Isi Dulu"))))</f>
        <v>Isi Sasaran</v>
      </c>
      <c r="K163" s="590" t="s">
        <v>26</v>
      </c>
      <c r="L163" s="591" t="str">
        <f>IF($D$163="Y/T","Isi Sasaran",IF($E$163=0,0,IF(K163="Y",1,IF(K163="T",0,"Isi Dulu"))))</f>
        <v>Isi Sasaran</v>
      </c>
      <c r="M163" s="848" t="s">
        <v>26</v>
      </c>
      <c r="N163" s="851" t="str">
        <f>IF(M163="Y",1,IF(M163="T",0,IF(M163="Y/T","Belum diisi","Error")))</f>
        <v>Belum diisi</v>
      </c>
      <c r="O163" s="517"/>
      <c r="P163" s="517"/>
      <c r="Q163" s="517"/>
      <c r="R163" s="517"/>
    </row>
    <row r="164" spans="2:18" s="527" customFormat="1" ht="15.75">
      <c r="B164" s="837"/>
      <c r="C164" s="840"/>
      <c r="D164" s="858"/>
      <c r="E164" s="855"/>
      <c r="F164" s="549">
        <v>2</v>
      </c>
      <c r="G164" s="550"/>
      <c r="H164" s="598" t="str">
        <f t="shared" si="2"/>
        <v>Belum Diisi</v>
      </c>
      <c r="I164" s="592" t="s">
        <v>26</v>
      </c>
      <c r="J164" s="593" t="str">
        <f>IF($D$163="Y/T","Isi Sasaran",IF($E$163=0,0,IF(I164="Y",1,IF(I164="T",0,"Isi Dulu"))))</f>
        <v>Isi Sasaran</v>
      </c>
      <c r="K164" s="592" t="s">
        <v>26</v>
      </c>
      <c r="L164" s="593" t="str">
        <f>IF($D$163="Y/T","Isi Sasaran",IF($E$163=0,0,IF(K164="Y",1,IF(K164="T",0,"Isi Dulu"))))</f>
        <v>Isi Sasaran</v>
      </c>
      <c r="M164" s="849"/>
      <c r="N164" s="852"/>
      <c r="O164" s="517"/>
      <c r="P164" s="517"/>
      <c r="Q164" s="517"/>
      <c r="R164" s="517"/>
    </row>
    <row r="165" spans="2:18" s="527" customFormat="1" ht="15.75">
      <c r="B165" s="837"/>
      <c r="C165" s="840"/>
      <c r="D165" s="858"/>
      <c r="E165" s="855"/>
      <c r="F165" s="549">
        <v>3</v>
      </c>
      <c r="G165" s="550"/>
      <c r="H165" s="598" t="str">
        <f t="shared" si="2"/>
        <v>Belum Diisi</v>
      </c>
      <c r="I165" s="592" t="s">
        <v>26</v>
      </c>
      <c r="J165" s="593" t="str">
        <f>IF($D$163="Y/T","Isi Sasaran",IF($E$163=0,0,IF(I165="Y",1,IF(I165="T",0,"Isi Dulu"))))</f>
        <v>Isi Sasaran</v>
      </c>
      <c r="K165" s="592" t="s">
        <v>26</v>
      </c>
      <c r="L165" s="593" t="str">
        <f>IF($D$163="Y/T","Isi Sasaran",IF($E$163=0,0,IF(K165="Y",1,IF(K165="T",0,"Isi Dulu"))))</f>
        <v>Isi Sasaran</v>
      </c>
      <c r="M165" s="849"/>
      <c r="N165" s="852"/>
      <c r="O165" s="517"/>
      <c r="P165" s="517"/>
      <c r="Q165" s="517"/>
      <c r="R165" s="517"/>
    </row>
    <row r="166" spans="2:18" s="527" customFormat="1" ht="15.75">
      <c r="B166" s="837"/>
      <c r="C166" s="840"/>
      <c r="D166" s="858"/>
      <c r="E166" s="855"/>
      <c r="F166" s="549">
        <v>4</v>
      </c>
      <c r="G166" s="550"/>
      <c r="H166" s="598" t="str">
        <f t="shared" si="2"/>
        <v>Belum Diisi</v>
      </c>
      <c r="I166" s="592" t="s">
        <v>26</v>
      </c>
      <c r="J166" s="593" t="str">
        <f>IF($D$163="Y/T","Isi Sasaran",IF($E$163=0,0,IF(I166="Y",1,IF(I166="T",0,"Isi Dulu"))))</f>
        <v>Isi Sasaran</v>
      </c>
      <c r="K166" s="592" t="s">
        <v>26</v>
      </c>
      <c r="L166" s="593" t="str">
        <f>IF($D$163="Y/T","Isi Sasaran",IF($E$163=0,0,IF(K166="Y",1,IF(K166="T",0,"Isi Dulu"))))</f>
        <v>Isi Sasaran</v>
      </c>
      <c r="M166" s="849"/>
      <c r="N166" s="852"/>
      <c r="O166" s="517"/>
      <c r="P166" s="517"/>
      <c r="Q166" s="517"/>
      <c r="R166" s="517"/>
    </row>
    <row r="167" spans="2:18" s="527" customFormat="1" ht="15.75">
      <c r="B167" s="838"/>
      <c r="C167" s="841"/>
      <c r="D167" s="859"/>
      <c r="E167" s="856"/>
      <c r="F167" s="569">
        <v>5</v>
      </c>
      <c r="G167" s="570"/>
      <c r="H167" s="599" t="str">
        <f t="shared" si="2"/>
        <v>Belum Diisi</v>
      </c>
      <c r="I167" s="595" t="s">
        <v>26</v>
      </c>
      <c r="J167" s="596" t="str">
        <f>IF($D$163="Y/T","Isi Sasaran",IF($E$163=0,0,IF(I167="Y",1,IF(I167="T",0,"Isi Dulu"))))</f>
        <v>Isi Sasaran</v>
      </c>
      <c r="K167" s="595" t="s">
        <v>26</v>
      </c>
      <c r="L167" s="596" t="str">
        <f>IF($D$163="Y/T","Isi Sasaran",IF($E$163=0,0,IF(K167="Y",1,IF(K167="T",0,"Isi Dulu"))))</f>
        <v>Isi Sasaran</v>
      </c>
      <c r="M167" s="850"/>
      <c r="N167" s="853"/>
      <c r="O167" s="517"/>
      <c r="P167" s="517"/>
      <c r="Q167" s="517"/>
      <c r="R167" s="517"/>
    </row>
    <row r="168" spans="2:18" s="527" customFormat="1" ht="15.75">
      <c r="B168" s="836">
        <v>13</v>
      </c>
      <c r="C168" s="839"/>
      <c r="D168" s="857" t="s">
        <v>26</v>
      </c>
      <c r="E168" s="854" t="str">
        <f>IF(D168="Y",1,IF(D168="T",0,IF(D168="Y/T","Belum diisi","Error")))</f>
        <v>Belum diisi</v>
      </c>
      <c r="F168" s="528">
        <v>1</v>
      </c>
      <c r="G168" s="529"/>
      <c r="H168" s="600" t="str">
        <f t="shared" si="2"/>
        <v>Belum Diisi</v>
      </c>
      <c r="I168" s="590" t="s">
        <v>26</v>
      </c>
      <c r="J168" s="591" t="str">
        <f>IF($D$168="Y/T","Isi Sasaran",IF($E$168=0,0,IF(I168="Y",1,IF(I168="T",0,"Isi Dulu"))))</f>
        <v>Isi Sasaran</v>
      </c>
      <c r="K168" s="590" t="s">
        <v>26</v>
      </c>
      <c r="L168" s="591" t="str">
        <f>IF($D$168="Y/T","Isi Sasaran",IF($E$168=0,0,IF(K168="Y",1,IF(K168="T",0,"Isi Dulu"))))</f>
        <v>Isi Sasaran</v>
      </c>
      <c r="M168" s="848" t="s">
        <v>26</v>
      </c>
      <c r="N168" s="851" t="str">
        <f>IF(M168="Y",1,IF(M168="T",0,IF(M168="Y/T","Belum diisi","Error")))</f>
        <v>Belum diisi</v>
      </c>
      <c r="O168" s="517"/>
      <c r="P168" s="517"/>
      <c r="Q168" s="517"/>
      <c r="R168" s="517"/>
    </row>
    <row r="169" spans="2:18" s="527" customFormat="1" ht="15.75">
      <c r="B169" s="837"/>
      <c r="C169" s="840"/>
      <c r="D169" s="858"/>
      <c r="E169" s="855"/>
      <c r="F169" s="549">
        <v>2</v>
      </c>
      <c r="G169" s="550"/>
      <c r="H169" s="598" t="str">
        <f t="shared" si="2"/>
        <v>Belum Diisi</v>
      </c>
      <c r="I169" s="592" t="s">
        <v>26</v>
      </c>
      <c r="J169" s="593" t="str">
        <f>IF($D$168="Y/T","Isi Sasaran",IF($E$168=0,0,IF(I169="Y",1,IF(I169="T",0,"Isi Dulu"))))</f>
        <v>Isi Sasaran</v>
      </c>
      <c r="K169" s="592" t="s">
        <v>26</v>
      </c>
      <c r="L169" s="593" t="str">
        <f>IF($D$168="Y/T","Isi Sasaran",IF($E$168=0,0,IF(K169="Y",1,IF(K169="T",0,"Isi Dulu"))))</f>
        <v>Isi Sasaran</v>
      </c>
      <c r="M169" s="849"/>
      <c r="N169" s="852"/>
      <c r="O169" s="517"/>
      <c r="P169" s="517"/>
      <c r="Q169" s="517"/>
      <c r="R169" s="517"/>
    </row>
    <row r="170" spans="2:18" s="527" customFormat="1" ht="15.75">
      <c r="B170" s="837"/>
      <c r="C170" s="840"/>
      <c r="D170" s="858"/>
      <c r="E170" s="855"/>
      <c r="F170" s="549">
        <v>3</v>
      </c>
      <c r="G170" s="550"/>
      <c r="H170" s="598" t="str">
        <f t="shared" si="2"/>
        <v>Belum Diisi</v>
      </c>
      <c r="I170" s="592" t="s">
        <v>26</v>
      </c>
      <c r="J170" s="593" t="str">
        <f>IF($D$168="Y/T","Isi Sasaran",IF($E$168=0,0,IF(I170="Y",1,IF(I170="T",0,"Isi Dulu"))))</f>
        <v>Isi Sasaran</v>
      </c>
      <c r="K170" s="592" t="s">
        <v>26</v>
      </c>
      <c r="L170" s="593" t="str">
        <f>IF($D$168="Y/T","Isi Sasaran",IF($E$168=0,0,IF(K170="Y",1,IF(K170="T",0,"Isi Dulu"))))</f>
        <v>Isi Sasaran</v>
      </c>
      <c r="M170" s="849"/>
      <c r="N170" s="852"/>
      <c r="O170" s="517"/>
      <c r="P170" s="517"/>
      <c r="Q170" s="517"/>
      <c r="R170" s="517"/>
    </row>
    <row r="171" spans="2:18" s="527" customFormat="1" ht="15.75">
      <c r="B171" s="837"/>
      <c r="C171" s="840"/>
      <c r="D171" s="858"/>
      <c r="E171" s="855"/>
      <c r="F171" s="549">
        <v>4</v>
      </c>
      <c r="G171" s="550"/>
      <c r="H171" s="598" t="str">
        <f t="shared" si="2"/>
        <v>Belum Diisi</v>
      </c>
      <c r="I171" s="592" t="s">
        <v>26</v>
      </c>
      <c r="J171" s="593" t="str">
        <f>IF($D$168="Y/T","Isi Sasaran",IF($E$168=0,0,IF(I171="Y",1,IF(I171="T",0,"Isi Dulu"))))</f>
        <v>Isi Sasaran</v>
      </c>
      <c r="K171" s="592" t="s">
        <v>26</v>
      </c>
      <c r="L171" s="593" t="str">
        <f>IF($D$168="Y/T","Isi Sasaran",IF($E$168=0,0,IF(K171="Y",1,IF(K171="T",0,"Isi Dulu"))))</f>
        <v>Isi Sasaran</v>
      </c>
      <c r="M171" s="849"/>
      <c r="N171" s="852"/>
      <c r="O171" s="517"/>
      <c r="P171" s="517"/>
      <c r="Q171" s="517"/>
      <c r="R171" s="517"/>
    </row>
    <row r="172" spans="2:18" s="527" customFormat="1" ht="15.75">
      <c r="B172" s="838"/>
      <c r="C172" s="841"/>
      <c r="D172" s="859"/>
      <c r="E172" s="856"/>
      <c r="F172" s="569">
        <v>5</v>
      </c>
      <c r="G172" s="570"/>
      <c r="H172" s="599" t="str">
        <f t="shared" ref="H172:H207" si="3">IF(OR(J172="Isi Dulu",L172="Isi Dulu",J172="Isi Sasaran",L172="Isi Sasaran"),"Belum Diisi",IF(SUM(J172,L172)=2,1,IF(SUM(J172,L172)=1,0,IF(SUM(J172,L172)=0,0,"Error"))))</f>
        <v>Belum Diisi</v>
      </c>
      <c r="I172" s="595" t="s">
        <v>26</v>
      </c>
      <c r="J172" s="596" t="str">
        <f>IF($D$168="Y/T","Isi Sasaran",IF($E$168=0,0,IF(I172="Y",1,IF(I172="T",0,"Isi Dulu"))))</f>
        <v>Isi Sasaran</v>
      </c>
      <c r="K172" s="595" t="s">
        <v>26</v>
      </c>
      <c r="L172" s="596" t="str">
        <f>IF($D$168="Y/T","Isi Sasaran",IF($E$168=0,0,IF(K172="Y",1,IF(K172="T",0,"Isi Dulu"))))</f>
        <v>Isi Sasaran</v>
      </c>
      <c r="M172" s="850"/>
      <c r="N172" s="853"/>
      <c r="O172" s="517"/>
      <c r="P172" s="517"/>
      <c r="Q172" s="517"/>
      <c r="R172" s="517"/>
    </row>
    <row r="173" spans="2:18" s="527" customFormat="1" ht="15.75">
      <c r="B173" s="836">
        <v>14</v>
      </c>
      <c r="C173" s="839"/>
      <c r="D173" s="857" t="s">
        <v>26</v>
      </c>
      <c r="E173" s="854" t="str">
        <f>IF(D173="Y",1,IF(D173="T",0,IF(D173="Y/T","Belum diisi","Error")))</f>
        <v>Belum diisi</v>
      </c>
      <c r="F173" s="528">
        <v>1</v>
      </c>
      <c r="G173" s="529"/>
      <c r="H173" s="600" t="str">
        <f t="shared" si="3"/>
        <v>Belum Diisi</v>
      </c>
      <c r="I173" s="590" t="s">
        <v>26</v>
      </c>
      <c r="J173" s="591" t="str">
        <f>IF($D$173="Y/T","Isi Sasaran",IF($E$173=0,0,IF(I173="Y",1,IF(I173="T",0,"Isi Dulu"))))</f>
        <v>Isi Sasaran</v>
      </c>
      <c r="K173" s="590" t="s">
        <v>26</v>
      </c>
      <c r="L173" s="591" t="str">
        <f>IF($D$173="Y/T","Isi Sasaran",IF($E$173=0,0,IF(K173="Y",1,IF(K173="T",0,"Isi Dulu"))))</f>
        <v>Isi Sasaran</v>
      </c>
      <c r="M173" s="848" t="s">
        <v>26</v>
      </c>
      <c r="N173" s="851" t="str">
        <f>IF(M173="Y",1,IF(M173="T",0,IF(M173="Y/T","Belum diisi","Error")))</f>
        <v>Belum diisi</v>
      </c>
      <c r="O173" s="517"/>
      <c r="P173" s="517"/>
      <c r="Q173" s="517"/>
      <c r="R173" s="517"/>
    </row>
    <row r="174" spans="2:18" s="527" customFormat="1" ht="15.75">
      <c r="B174" s="837"/>
      <c r="C174" s="840"/>
      <c r="D174" s="858"/>
      <c r="E174" s="855"/>
      <c r="F174" s="549">
        <v>2</v>
      </c>
      <c r="G174" s="550"/>
      <c r="H174" s="598" t="str">
        <f t="shared" si="3"/>
        <v>Belum Diisi</v>
      </c>
      <c r="I174" s="592" t="s">
        <v>26</v>
      </c>
      <c r="J174" s="593" t="str">
        <f>IF($D$173="Y/T","Isi Sasaran",IF($E$173=0,0,IF(I174="Y",1,IF(I174="T",0,"Isi Dulu"))))</f>
        <v>Isi Sasaran</v>
      </c>
      <c r="K174" s="592" t="s">
        <v>26</v>
      </c>
      <c r="L174" s="593" t="str">
        <f>IF($D$173="Y/T","Isi Sasaran",IF($E$173=0,0,IF(K174="Y",1,IF(K174="T",0,"Isi Dulu"))))</f>
        <v>Isi Sasaran</v>
      </c>
      <c r="M174" s="849"/>
      <c r="N174" s="852"/>
      <c r="O174" s="517"/>
      <c r="P174" s="517"/>
      <c r="Q174" s="517"/>
      <c r="R174" s="517"/>
    </row>
    <row r="175" spans="2:18" s="527" customFormat="1" ht="15.75">
      <c r="B175" s="837"/>
      <c r="C175" s="840"/>
      <c r="D175" s="858"/>
      <c r="E175" s="855"/>
      <c r="F175" s="549">
        <v>3</v>
      </c>
      <c r="G175" s="550"/>
      <c r="H175" s="598" t="str">
        <f t="shared" si="3"/>
        <v>Belum Diisi</v>
      </c>
      <c r="I175" s="592" t="s">
        <v>26</v>
      </c>
      <c r="J175" s="593" t="str">
        <f>IF($D$173="Y/T","Isi Sasaran",IF($E$173=0,0,IF(I175="Y",1,IF(I175="T",0,"Isi Dulu"))))</f>
        <v>Isi Sasaran</v>
      </c>
      <c r="K175" s="592" t="s">
        <v>26</v>
      </c>
      <c r="L175" s="593" t="str">
        <f>IF($D$173="Y/T","Isi Sasaran",IF($E$173=0,0,IF(K175="Y",1,IF(K175="T",0,"Isi Dulu"))))</f>
        <v>Isi Sasaran</v>
      </c>
      <c r="M175" s="849"/>
      <c r="N175" s="852"/>
      <c r="O175" s="517"/>
      <c r="P175" s="517"/>
      <c r="Q175" s="517"/>
      <c r="R175" s="517"/>
    </row>
    <row r="176" spans="2:18" s="527" customFormat="1" ht="15.75">
      <c r="B176" s="837"/>
      <c r="C176" s="840"/>
      <c r="D176" s="858"/>
      <c r="E176" s="855"/>
      <c r="F176" s="549">
        <v>4</v>
      </c>
      <c r="G176" s="550"/>
      <c r="H176" s="598" t="str">
        <f t="shared" si="3"/>
        <v>Belum Diisi</v>
      </c>
      <c r="I176" s="592" t="s">
        <v>26</v>
      </c>
      <c r="J176" s="593" t="str">
        <f>IF($D$173="Y/T","Isi Sasaran",IF($E$173=0,0,IF(I176="Y",1,IF(I176="T",0,"Isi Dulu"))))</f>
        <v>Isi Sasaran</v>
      </c>
      <c r="K176" s="592" t="s">
        <v>26</v>
      </c>
      <c r="L176" s="593" t="str">
        <f>IF($D$173="Y/T","Isi Sasaran",IF($E$173=0,0,IF(K176="Y",1,IF(K176="T",0,"Isi Dulu"))))</f>
        <v>Isi Sasaran</v>
      </c>
      <c r="M176" s="849"/>
      <c r="N176" s="852"/>
      <c r="O176" s="517"/>
      <c r="P176" s="517"/>
      <c r="Q176" s="517"/>
      <c r="R176" s="517"/>
    </row>
    <row r="177" spans="2:18" s="527" customFormat="1" ht="15.75">
      <c r="B177" s="838"/>
      <c r="C177" s="841"/>
      <c r="D177" s="859"/>
      <c r="E177" s="856"/>
      <c r="F177" s="569">
        <v>5</v>
      </c>
      <c r="G177" s="570"/>
      <c r="H177" s="599" t="str">
        <f t="shared" si="3"/>
        <v>Belum Diisi</v>
      </c>
      <c r="I177" s="595" t="s">
        <v>26</v>
      </c>
      <c r="J177" s="596" t="str">
        <f>IF($D$173="Y/T","Isi Sasaran",IF($E$173=0,0,IF(I177="Y",1,IF(I177="T",0,"Isi Dulu"))))</f>
        <v>Isi Sasaran</v>
      </c>
      <c r="K177" s="595" t="s">
        <v>26</v>
      </c>
      <c r="L177" s="596" t="str">
        <f>IF($D$173="Y/T","Isi Sasaran",IF($E$173=0,0,IF(K177="Y",1,IF(K177="T",0,"Isi Dulu"))))</f>
        <v>Isi Sasaran</v>
      </c>
      <c r="M177" s="850"/>
      <c r="N177" s="853"/>
      <c r="O177" s="517"/>
      <c r="P177" s="517"/>
      <c r="Q177" s="517"/>
      <c r="R177" s="517"/>
    </row>
    <row r="178" spans="2:18" s="527" customFormat="1" ht="15.75">
      <c r="B178" s="836">
        <v>15</v>
      </c>
      <c r="C178" s="839"/>
      <c r="D178" s="857" t="s">
        <v>26</v>
      </c>
      <c r="E178" s="854" t="str">
        <f>IF(D178="Y",1,IF(D178="T",0,IF(D178="Y/T","Belum diisi","Error")))</f>
        <v>Belum diisi</v>
      </c>
      <c r="F178" s="528">
        <v>1</v>
      </c>
      <c r="G178" s="529"/>
      <c r="H178" s="600" t="str">
        <f t="shared" si="3"/>
        <v>Belum Diisi</v>
      </c>
      <c r="I178" s="590" t="s">
        <v>26</v>
      </c>
      <c r="J178" s="591" t="str">
        <f>IF($D$178="Y/T","Isi Sasaran",IF($E$178=0,0,IF(I178="Y",1,IF(I178="T",0,"Isi Dulu"))))</f>
        <v>Isi Sasaran</v>
      </c>
      <c r="K178" s="590" t="s">
        <v>26</v>
      </c>
      <c r="L178" s="591" t="str">
        <f>IF($D$178="Y/T","Isi Sasaran",IF($E$178=0,0,IF(K178="Y",1,IF(K178="T",0,"Isi Dulu"))))</f>
        <v>Isi Sasaran</v>
      </c>
      <c r="M178" s="848" t="s">
        <v>26</v>
      </c>
      <c r="N178" s="851" t="str">
        <f>IF(M178="Y",1,IF(M178="T",0,IF(M178="Y/T","Belum diisi","Error")))</f>
        <v>Belum diisi</v>
      </c>
      <c r="O178" s="517"/>
      <c r="P178" s="517"/>
      <c r="Q178" s="517"/>
      <c r="R178" s="517"/>
    </row>
    <row r="179" spans="2:18" s="527" customFormat="1" ht="15.75">
      <c r="B179" s="837"/>
      <c r="C179" s="840"/>
      <c r="D179" s="858"/>
      <c r="E179" s="855"/>
      <c r="F179" s="549">
        <v>2</v>
      </c>
      <c r="G179" s="550"/>
      <c r="H179" s="598" t="str">
        <f t="shared" si="3"/>
        <v>Belum Diisi</v>
      </c>
      <c r="I179" s="592" t="s">
        <v>26</v>
      </c>
      <c r="J179" s="593" t="str">
        <f>IF($D$178="Y/T","Isi Sasaran",IF($E$178=0,0,IF(I179="Y",1,IF(I179="T",0,"Isi Dulu"))))</f>
        <v>Isi Sasaran</v>
      </c>
      <c r="K179" s="592" t="s">
        <v>26</v>
      </c>
      <c r="L179" s="593" t="str">
        <f>IF($D$178="Y/T","Isi Sasaran",IF($E$178=0,0,IF(K179="Y",1,IF(K179="T",0,"Isi Dulu"))))</f>
        <v>Isi Sasaran</v>
      </c>
      <c r="M179" s="849"/>
      <c r="N179" s="852"/>
      <c r="O179" s="517"/>
      <c r="P179" s="517"/>
      <c r="Q179" s="517"/>
      <c r="R179" s="517"/>
    </row>
    <row r="180" spans="2:18" s="527" customFormat="1" ht="15.75">
      <c r="B180" s="837"/>
      <c r="C180" s="840"/>
      <c r="D180" s="858"/>
      <c r="E180" s="855"/>
      <c r="F180" s="549">
        <v>3</v>
      </c>
      <c r="G180" s="550"/>
      <c r="H180" s="598" t="str">
        <f t="shared" si="3"/>
        <v>Belum Diisi</v>
      </c>
      <c r="I180" s="592" t="s">
        <v>26</v>
      </c>
      <c r="J180" s="593" t="str">
        <f>IF($D$178="Y/T","Isi Sasaran",IF($E$178=0,0,IF(I180="Y",1,IF(I180="T",0,"Isi Dulu"))))</f>
        <v>Isi Sasaran</v>
      </c>
      <c r="K180" s="592" t="s">
        <v>26</v>
      </c>
      <c r="L180" s="593" t="str">
        <f>IF($D$178="Y/T","Isi Sasaran",IF($E$178=0,0,IF(K180="Y",1,IF(K180="T",0,"Isi Dulu"))))</f>
        <v>Isi Sasaran</v>
      </c>
      <c r="M180" s="849"/>
      <c r="N180" s="852"/>
      <c r="O180" s="517"/>
      <c r="P180" s="517"/>
      <c r="Q180" s="517"/>
      <c r="R180" s="517"/>
    </row>
    <row r="181" spans="2:18" s="527" customFormat="1" ht="15.75">
      <c r="B181" s="837"/>
      <c r="C181" s="840"/>
      <c r="D181" s="858"/>
      <c r="E181" s="855"/>
      <c r="F181" s="549">
        <v>4</v>
      </c>
      <c r="G181" s="550"/>
      <c r="H181" s="598" t="str">
        <f t="shared" si="3"/>
        <v>Belum Diisi</v>
      </c>
      <c r="I181" s="592" t="s">
        <v>26</v>
      </c>
      <c r="J181" s="593" t="str">
        <f>IF($D$178="Y/T","Isi Sasaran",IF($E$178=0,0,IF(I181="Y",1,IF(I181="T",0,"Isi Dulu"))))</f>
        <v>Isi Sasaran</v>
      </c>
      <c r="K181" s="592" t="s">
        <v>26</v>
      </c>
      <c r="L181" s="593" t="str">
        <f>IF($D$178="Y/T","Isi Sasaran",IF($E$178=0,0,IF(K181="Y",1,IF(K181="T",0,"Isi Dulu"))))</f>
        <v>Isi Sasaran</v>
      </c>
      <c r="M181" s="849"/>
      <c r="N181" s="852"/>
      <c r="O181" s="517"/>
      <c r="P181" s="517"/>
      <c r="Q181" s="517"/>
      <c r="R181" s="517"/>
    </row>
    <row r="182" spans="2:18" s="527" customFormat="1" ht="15.75">
      <c r="B182" s="838"/>
      <c r="C182" s="841"/>
      <c r="D182" s="859"/>
      <c r="E182" s="856"/>
      <c r="F182" s="569">
        <v>5</v>
      </c>
      <c r="G182" s="570"/>
      <c r="H182" s="599" t="str">
        <f t="shared" si="3"/>
        <v>Belum Diisi</v>
      </c>
      <c r="I182" s="595" t="s">
        <v>26</v>
      </c>
      <c r="J182" s="596" t="str">
        <f>IF($D$178="Y/T","Isi Sasaran",IF($E$178=0,0,IF(I182="Y",1,IF(I182="T",0,"Isi Dulu"))))</f>
        <v>Isi Sasaran</v>
      </c>
      <c r="K182" s="595" t="s">
        <v>26</v>
      </c>
      <c r="L182" s="596" t="str">
        <f>IF($D$178="Y/T","Isi Sasaran",IF($E$178=0,0,IF(K182="Y",1,IF(K182="T",0,"Isi Dulu"))))</f>
        <v>Isi Sasaran</v>
      </c>
      <c r="M182" s="850"/>
      <c r="N182" s="853"/>
      <c r="O182" s="517"/>
      <c r="P182" s="517"/>
      <c r="Q182" s="517"/>
      <c r="R182" s="517"/>
    </row>
    <row r="183" spans="2:18" s="527" customFormat="1" ht="15.75">
      <c r="B183" s="836">
        <v>16</v>
      </c>
      <c r="C183" s="839"/>
      <c r="D183" s="857" t="s">
        <v>26</v>
      </c>
      <c r="E183" s="854" t="str">
        <f>IF(D183="Y",1,IF(D183="T",0,IF(D183="Y/T","Belum diisi","Error")))</f>
        <v>Belum diisi</v>
      </c>
      <c r="F183" s="528">
        <v>1</v>
      </c>
      <c r="G183" s="529"/>
      <c r="H183" s="600" t="str">
        <f t="shared" si="3"/>
        <v>Belum Diisi</v>
      </c>
      <c r="I183" s="590" t="s">
        <v>26</v>
      </c>
      <c r="J183" s="591" t="str">
        <f>IF($D$183="Y/T","Isi Sasaran",IF($E$183=0,0,IF(I183="Y",1,IF(I183="T",0,"Isi Dulu"))))</f>
        <v>Isi Sasaran</v>
      </c>
      <c r="K183" s="590" t="s">
        <v>26</v>
      </c>
      <c r="L183" s="591" t="str">
        <f>IF($D$183="Y/T","Isi Sasaran",IF($E$183=0,0,IF(K183="Y",1,IF(K183="T",0,"Isi Dulu"))))</f>
        <v>Isi Sasaran</v>
      </c>
      <c r="M183" s="848" t="s">
        <v>26</v>
      </c>
      <c r="N183" s="851" t="str">
        <f>IF(M183="Y",1,IF(M183="T",0,IF(M183="Y/T","Belum diisi","Error")))</f>
        <v>Belum diisi</v>
      </c>
      <c r="O183" s="517"/>
      <c r="P183" s="517"/>
      <c r="Q183" s="517"/>
      <c r="R183" s="517"/>
    </row>
    <row r="184" spans="2:18" s="527" customFormat="1" ht="15.75">
      <c r="B184" s="837"/>
      <c r="C184" s="840"/>
      <c r="D184" s="858"/>
      <c r="E184" s="855"/>
      <c r="F184" s="549">
        <v>2</v>
      </c>
      <c r="G184" s="550"/>
      <c r="H184" s="598" t="str">
        <f t="shared" si="3"/>
        <v>Belum Diisi</v>
      </c>
      <c r="I184" s="592" t="s">
        <v>26</v>
      </c>
      <c r="J184" s="593" t="str">
        <f>IF($D$183="Y/T","Isi Sasaran",IF($E$183=0,0,IF(I184="Y",1,IF(I184="T",0,"Isi Dulu"))))</f>
        <v>Isi Sasaran</v>
      </c>
      <c r="K184" s="592" t="s">
        <v>26</v>
      </c>
      <c r="L184" s="593" t="str">
        <f>IF($D$183="Y/T","Isi Sasaran",IF($E$183=0,0,IF(K184="Y",1,IF(K184="T",0,"Isi Dulu"))))</f>
        <v>Isi Sasaran</v>
      </c>
      <c r="M184" s="849"/>
      <c r="N184" s="852"/>
      <c r="O184" s="517"/>
      <c r="P184" s="517"/>
      <c r="Q184" s="517"/>
      <c r="R184" s="517"/>
    </row>
    <row r="185" spans="2:18" s="527" customFormat="1" ht="15.75">
      <c r="B185" s="837"/>
      <c r="C185" s="840"/>
      <c r="D185" s="858"/>
      <c r="E185" s="855"/>
      <c r="F185" s="549">
        <v>3</v>
      </c>
      <c r="G185" s="550"/>
      <c r="H185" s="598" t="str">
        <f t="shared" si="3"/>
        <v>Belum Diisi</v>
      </c>
      <c r="I185" s="592" t="s">
        <v>26</v>
      </c>
      <c r="J185" s="593" t="str">
        <f>IF($D$183="Y/T","Isi Sasaran",IF($E$183=0,0,IF(I185="Y",1,IF(I185="T",0,"Isi Dulu"))))</f>
        <v>Isi Sasaran</v>
      </c>
      <c r="K185" s="592" t="s">
        <v>26</v>
      </c>
      <c r="L185" s="593" t="str">
        <f>IF($D$183="Y/T","Isi Sasaran",IF($E$183=0,0,IF(K185="Y",1,IF(K185="T",0,"Isi Dulu"))))</f>
        <v>Isi Sasaran</v>
      </c>
      <c r="M185" s="849"/>
      <c r="N185" s="852"/>
      <c r="O185" s="517"/>
      <c r="P185" s="517"/>
      <c r="Q185" s="517"/>
      <c r="R185" s="517"/>
    </row>
    <row r="186" spans="2:18" s="527" customFormat="1" ht="15.75">
      <c r="B186" s="837"/>
      <c r="C186" s="840"/>
      <c r="D186" s="858"/>
      <c r="E186" s="855"/>
      <c r="F186" s="549">
        <v>4</v>
      </c>
      <c r="G186" s="550"/>
      <c r="H186" s="598" t="str">
        <f t="shared" si="3"/>
        <v>Belum Diisi</v>
      </c>
      <c r="I186" s="592" t="s">
        <v>26</v>
      </c>
      <c r="J186" s="593" t="str">
        <f>IF($D$183="Y/T","Isi Sasaran",IF($E$183=0,0,IF(I186="Y",1,IF(I186="T",0,"Isi Dulu"))))</f>
        <v>Isi Sasaran</v>
      </c>
      <c r="K186" s="592" t="s">
        <v>26</v>
      </c>
      <c r="L186" s="593" t="str">
        <f>IF($D$183="Y/T","Isi Sasaran",IF($E$183=0,0,IF(K186="Y",1,IF(K186="T",0,"Isi Dulu"))))</f>
        <v>Isi Sasaran</v>
      </c>
      <c r="M186" s="849"/>
      <c r="N186" s="852"/>
      <c r="O186" s="517"/>
      <c r="P186" s="517"/>
      <c r="Q186" s="517"/>
      <c r="R186" s="517"/>
    </row>
    <row r="187" spans="2:18" s="527" customFormat="1" ht="15.75">
      <c r="B187" s="838"/>
      <c r="C187" s="841"/>
      <c r="D187" s="859"/>
      <c r="E187" s="856"/>
      <c r="F187" s="569">
        <v>5</v>
      </c>
      <c r="G187" s="570"/>
      <c r="H187" s="599" t="str">
        <f t="shared" si="3"/>
        <v>Belum Diisi</v>
      </c>
      <c r="I187" s="595" t="s">
        <v>26</v>
      </c>
      <c r="J187" s="596" t="str">
        <f>IF($D$183="Y/T","Isi Sasaran",IF($E$183=0,0,IF(I187="Y",1,IF(I187="T",0,"Isi Dulu"))))</f>
        <v>Isi Sasaran</v>
      </c>
      <c r="K187" s="595" t="s">
        <v>26</v>
      </c>
      <c r="L187" s="596" t="str">
        <f>IF($D$183="Y/T","Isi Sasaran",IF($E$183=0,0,IF(K187="Y",1,IF(K187="T",0,"Isi Dulu"))))</f>
        <v>Isi Sasaran</v>
      </c>
      <c r="M187" s="850"/>
      <c r="N187" s="853"/>
      <c r="O187" s="517"/>
      <c r="P187" s="517"/>
      <c r="Q187" s="517"/>
      <c r="R187" s="517"/>
    </row>
    <row r="188" spans="2:18" s="527" customFormat="1" ht="15.75">
      <c r="B188" s="836">
        <v>17</v>
      </c>
      <c r="C188" s="839"/>
      <c r="D188" s="857" t="s">
        <v>26</v>
      </c>
      <c r="E188" s="854" t="str">
        <f>IF(D188="Y",1,IF(D188="T",0,IF(D188="Y/T","Belum diisi","Error")))</f>
        <v>Belum diisi</v>
      </c>
      <c r="F188" s="528">
        <v>1</v>
      </c>
      <c r="G188" s="529"/>
      <c r="H188" s="600" t="str">
        <f t="shared" si="3"/>
        <v>Belum Diisi</v>
      </c>
      <c r="I188" s="590" t="s">
        <v>26</v>
      </c>
      <c r="J188" s="591" t="str">
        <f>IF($D$188="Y/T","Isi Sasaran",IF($E$188=0,0,IF(I188="Y",1,IF(I188="T",0,"Isi Dulu"))))</f>
        <v>Isi Sasaran</v>
      </c>
      <c r="K188" s="590" t="s">
        <v>26</v>
      </c>
      <c r="L188" s="591" t="str">
        <f>IF($D$188="Y/T","Isi Sasaran",IF($E$188=0,0,IF(K188="Y",1,IF(K188="T",0,"Isi Dulu"))))</f>
        <v>Isi Sasaran</v>
      </c>
      <c r="M188" s="848" t="s">
        <v>26</v>
      </c>
      <c r="N188" s="851" t="str">
        <f>IF(M188="Y",1,IF(M188="T",0,IF(M188="Y/T","Belum diisi","Error")))</f>
        <v>Belum diisi</v>
      </c>
      <c r="O188" s="517"/>
      <c r="P188" s="517"/>
      <c r="Q188" s="517"/>
      <c r="R188" s="517"/>
    </row>
    <row r="189" spans="2:18" s="527" customFormat="1" ht="15.75">
      <c r="B189" s="837"/>
      <c r="C189" s="840"/>
      <c r="D189" s="858"/>
      <c r="E189" s="855"/>
      <c r="F189" s="549">
        <v>2</v>
      </c>
      <c r="G189" s="550"/>
      <c r="H189" s="598" t="str">
        <f t="shared" si="3"/>
        <v>Belum Diisi</v>
      </c>
      <c r="I189" s="592" t="s">
        <v>26</v>
      </c>
      <c r="J189" s="593" t="str">
        <f>IF($D$188="Y/T","Isi Sasaran",IF($E$188=0,0,IF(I189="Y",1,IF(I189="T",0,"Isi Dulu"))))</f>
        <v>Isi Sasaran</v>
      </c>
      <c r="K189" s="592" t="s">
        <v>26</v>
      </c>
      <c r="L189" s="593" t="str">
        <f>IF($D$188="Y/T","Isi Sasaran",IF($E$188=0,0,IF(K189="Y",1,IF(K189="T",0,"Isi Dulu"))))</f>
        <v>Isi Sasaran</v>
      </c>
      <c r="M189" s="849"/>
      <c r="N189" s="852"/>
      <c r="O189" s="517"/>
      <c r="P189" s="517"/>
      <c r="Q189" s="517"/>
      <c r="R189" s="517"/>
    </row>
    <row r="190" spans="2:18" s="527" customFormat="1" ht="15.75">
      <c r="B190" s="837"/>
      <c r="C190" s="840"/>
      <c r="D190" s="858"/>
      <c r="E190" s="855"/>
      <c r="F190" s="549">
        <v>3</v>
      </c>
      <c r="G190" s="550"/>
      <c r="H190" s="598" t="str">
        <f t="shared" si="3"/>
        <v>Belum Diisi</v>
      </c>
      <c r="I190" s="592" t="s">
        <v>26</v>
      </c>
      <c r="J190" s="593" t="str">
        <f>IF($D$188="Y/T","Isi Sasaran",IF($E$188=0,0,IF(I190="Y",1,IF(I190="T",0,"Isi Dulu"))))</f>
        <v>Isi Sasaran</v>
      </c>
      <c r="K190" s="592" t="s">
        <v>26</v>
      </c>
      <c r="L190" s="593" t="str">
        <f>IF($D$188="Y/T","Isi Sasaran",IF($E$188=0,0,IF(K190="Y",1,IF(K190="T",0,"Isi Dulu"))))</f>
        <v>Isi Sasaran</v>
      </c>
      <c r="M190" s="849"/>
      <c r="N190" s="852"/>
      <c r="O190" s="517"/>
      <c r="P190" s="517"/>
      <c r="Q190" s="517"/>
      <c r="R190" s="517"/>
    </row>
    <row r="191" spans="2:18" s="527" customFormat="1" ht="15.75">
      <c r="B191" s="837"/>
      <c r="C191" s="840"/>
      <c r="D191" s="858"/>
      <c r="E191" s="855"/>
      <c r="F191" s="549">
        <v>4</v>
      </c>
      <c r="G191" s="550"/>
      <c r="H191" s="598" t="str">
        <f t="shared" si="3"/>
        <v>Belum Diisi</v>
      </c>
      <c r="I191" s="592" t="s">
        <v>26</v>
      </c>
      <c r="J191" s="593" t="str">
        <f>IF($D$188="Y/T","Isi Sasaran",IF($E$188=0,0,IF(I191="Y",1,IF(I191="T",0,"Isi Dulu"))))</f>
        <v>Isi Sasaran</v>
      </c>
      <c r="K191" s="592" t="s">
        <v>26</v>
      </c>
      <c r="L191" s="593" t="str">
        <f>IF($D$188="Y/T","Isi Sasaran",IF($E$188=0,0,IF(K191="Y",1,IF(K191="T",0,"Isi Dulu"))))</f>
        <v>Isi Sasaran</v>
      </c>
      <c r="M191" s="849"/>
      <c r="N191" s="852"/>
      <c r="O191" s="517"/>
      <c r="P191" s="517"/>
      <c r="Q191" s="517"/>
      <c r="R191" s="517"/>
    </row>
    <row r="192" spans="2:18" s="527" customFormat="1" ht="15.75">
      <c r="B192" s="838"/>
      <c r="C192" s="841"/>
      <c r="D192" s="859"/>
      <c r="E192" s="856"/>
      <c r="F192" s="569">
        <v>5</v>
      </c>
      <c r="G192" s="570"/>
      <c r="H192" s="599" t="str">
        <f t="shared" si="3"/>
        <v>Belum Diisi</v>
      </c>
      <c r="I192" s="595" t="s">
        <v>26</v>
      </c>
      <c r="J192" s="596" t="str">
        <f>IF($D$188="Y/T","Isi Sasaran",IF($E$188=0,0,IF(I192="Y",1,IF(I192="T",0,"Isi Dulu"))))</f>
        <v>Isi Sasaran</v>
      </c>
      <c r="K192" s="595" t="s">
        <v>26</v>
      </c>
      <c r="L192" s="596" t="str">
        <f>IF($D$188="Y/T","Isi Sasaran",IF($E$188=0,0,IF(K192="Y",1,IF(K192="T",0,"Isi Dulu"))))</f>
        <v>Isi Sasaran</v>
      </c>
      <c r="M192" s="850"/>
      <c r="N192" s="853"/>
      <c r="O192" s="517"/>
      <c r="P192" s="517"/>
      <c r="Q192" s="517"/>
      <c r="R192" s="517"/>
    </row>
    <row r="193" spans="2:18" s="527" customFormat="1" ht="15.75">
      <c r="B193" s="836">
        <v>18</v>
      </c>
      <c r="C193" s="839"/>
      <c r="D193" s="857" t="s">
        <v>26</v>
      </c>
      <c r="E193" s="854" t="str">
        <f>IF(D193="Y",1,IF(D193="T",0,IF(D193="Y/T","Belum diisi","Error")))</f>
        <v>Belum diisi</v>
      </c>
      <c r="F193" s="528">
        <v>1</v>
      </c>
      <c r="G193" s="529"/>
      <c r="H193" s="600" t="str">
        <f t="shared" si="3"/>
        <v>Belum Diisi</v>
      </c>
      <c r="I193" s="590" t="s">
        <v>26</v>
      </c>
      <c r="J193" s="591" t="str">
        <f>IF($D$193="Y/T","Isi Sasaran",IF($E$193=0,0,IF(I193="Y",1,IF(I193="T",0,"Isi Dulu"))))</f>
        <v>Isi Sasaran</v>
      </c>
      <c r="K193" s="590" t="s">
        <v>26</v>
      </c>
      <c r="L193" s="591" t="str">
        <f>IF($D$193="Y/T","Isi Sasaran",IF($E$193=0,0,IF(K193="Y",1,IF(K193="T",0,"Isi Dulu"))))</f>
        <v>Isi Sasaran</v>
      </c>
      <c r="M193" s="848" t="s">
        <v>26</v>
      </c>
      <c r="N193" s="851" t="str">
        <f>IF(M193="Y",1,IF(M193="T",0,IF(M193="Y/T","Belum diisi","Error")))</f>
        <v>Belum diisi</v>
      </c>
      <c r="O193" s="517"/>
      <c r="P193" s="517"/>
      <c r="Q193" s="517"/>
      <c r="R193" s="517"/>
    </row>
    <row r="194" spans="2:18" s="527" customFormat="1" ht="15.75">
      <c r="B194" s="837"/>
      <c r="C194" s="840"/>
      <c r="D194" s="858"/>
      <c r="E194" s="855"/>
      <c r="F194" s="549">
        <v>2</v>
      </c>
      <c r="G194" s="550"/>
      <c r="H194" s="598" t="str">
        <f t="shared" si="3"/>
        <v>Belum Diisi</v>
      </c>
      <c r="I194" s="592" t="s">
        <v>26</v>
      </c>
      <c r="J194" s="593" t="str">
        <f>IF($D$193="Y/T","Isi Sasaran",IF($E$193=0,0,IF(I194="Y",1,IF(I194="T",0,"Isi Dulu"))))</f>
        <v>Isi Sasaran</v>
      </c>
      <c r="K194" s="592" t="s">
        <v>26</v>
      </c>
      <c r="L194" s="593" t="str">
        <f>IF($D$193="Y/T","Isi Sasaran",IF($E$193=0,0,IF(K194="Y",1,IF(K194="T",0,"Isi Dulu"))))</f>
        <v>Isi Sasaran</v>
      </c>
      <c r="M194" s="849"/>
      <c r="N194" s="852"/>
      <c r="O194" s="517"/>
      <c r="P194" s="517"/>
      <c r="Q194" s="517"/>
      <c r="R194" s="517"/>
    </row>
    <row r="195" spans="2:18" s="527" customFormat="1" ht="15.75">
      <c r="B195" s="837"/>
      <c r="C195" s="840"/>
      <c r="D195" s="858"/>
      <c r="E195" s="855"/>
      <c r="F195" s="549">
        <v>3</v>
      </c>
      <c r="G195" s="550"/>
      <c r="H195" s="598" t="str">
        <f t="shared" si="3"/>
        <v>Belum Diisi</v>
      </c>
      <c r="I195" s="592" t="s">
        <v>26</v>
      </c>
      <c r="J195" s="593" t="str">
        <f>IF($D$193="Y/T","Isi Sasaran",IF($E$193=0,0,IF(I195="Y",1,IF(I195="T",0,"Isi Dulu"))))</f>
        <v>Isi Sasaran</v>
      </c>
      <c r="K195" s="592" t="s">
        <v>26</v>
      </c>
      <c r="L195" s="593" t="str">
        <f>IF($D$193="Y/T","Isi Sasaran",IF($E$193=0,0,IF(K195="Y",1,IF(K195="T",0,"Isi Dulu"))))</f>
        <v>Isi Sasaran</v>
      </c>
      <c r="M195" s="849"/>
      <c r="N195" s="852"/>
      <c r="O195" s="517"/>
      <c r="P195" s="517"/>
      <c r="Q195" s="517"/>
      <c r="R195" s="517"/>
    </row>
    <row r="196" spans="2:18" s="527" customFormat="1" ht="15.75">
      <c r="B196" s="837"/>
      <c r="C196" s="840"/>
      <c r="D196" s="858"/>
      <c r="E196" s="855"/>
      <c r="F196" s="549">
        <v>4</v>
      </c>
      <c r="G196" s="550"/>
      <c r="H196" s="598" t="str">
        <f t="shared" si="3"/>
        <v>Belum Diisi</v>
      </c>
      <c r="I196" s="592" t="s">
        <v>26</v>
      </c>
      <c r="J196" s="593" t="str">
        <f>IF($D$193="Y/T","Isi Sasaran",IF($E$193=0,0,IF(I196="Y",1,IF(I196="T",0,"Isi Dulu"))))</f>
        <v>Isi Sasaran</v>
      </c>
      <c r="K196" s="592" t="s">
        <v>26</v>
      </c>
      <c r="L196" s="593" t="str">
        <f>IF($D$193="Y/T","Isi Sasaran",IF($E$193=0,0,IF(K196="Y",1,IF(K196="T",0,"Isi Dulu"))))</f>
        <v>Isi Sasaran</v>
      </c>
      <c r="M196" s="849"/>
      <c r="N196" s="852"/>
      <c r="O196" s="517"/>
      <c r="P196" s="517"/>
      <c r="Q196" s="517"/>
      <c r="R196" s="517"/>
    </row>
    <row r="197" spans="2:18" s="527" customFormat="1" ht="15.75">
      <c r="B197" s="838"/>
      <c r="C197" s="841"/>
      <c r="D197" s="859"/>
      <c r="E197" s="856"/>
      <c r="F197" s="569">
        <v>5</v>
      </c>
      <c r="G197" s="570"/>
      <c r="H197" s="599" t="str">
        <f t="shared" si="3"/>
        <v>Belum Diisi</v>
      </c>
      <c r="I197" s="595" t="s">
        <v>26</v>
      </c>
      <c r="J197" s="596" t="str">
        <f>IF($D$193="Y/T","Isi Sasaran",IF($E$193=0,0,IF(I197="Y",1,IF(I197="T",0,"Isi Dulu"))))</f>
        <v>Isi Sasaran</v>
      </c>
      <c r="K197" s="595" t="s">
        <v>26</v>
      </c>
      <c r="L197" s="596" t="str">
        <f>IF($D$193="Y/T","Isi Sasaran",IF($E$193=0,0,IF(K197="Y",1,IF(K197="T",0,"Isi Dulu"))))</f>
        <v>Isi Sasaran</v>
      </c>
      <c r="M197" s="850"/>
      <c r="N197" s="853"/>
      <c r="O197" s="517"/>
      <c r="P197" s="517"/>
      <c r="Q197" s="517"/>
      <c r="R197" s="517"/>
    </row>
    <row r="198" spans="2:18" s="527" customFormat="1" ht="15.75">
      <c r="B198" s="836">
        <v>19</v>
      </c>
      <c r="C198" s="839"/>
      <c r="D198" s="857" t="s">
        <v>26</v>
      </c>
      <c r="E198" s="854" t="str">
        <f>IF(D198="Y",1,IF(D198="T",0,IF(D198="Y/T","Belum diisi","Error")))</f>
        <v>Belum diisi</v>
      </c>
      <c r="F198" s="528">
        <v>1</v>
      </c>
      <c r="G198" s="529"/>
      <c r="H198" s="600" t="str">
        <f t="shared" si="3"/>
        <v>Belum Diisi</v>
      </c>
      <c r="I198" s="590" t="s">
        <v>26</v>
      </c>
      <c r="J198" s="591" t="str">
        <f>IF($D$198="Y/T","Isi Sasaran",IF($E$198=0,0,IF(I198="Y",1,IF(I198="T",0,"Isi Dulu"))))</f>
        <v>Isi Sasaran</v>
      </c>
      <c r="K198" s="590" t="s">
        <v>26</v>
      </c>
      <c r="L198" s="591" t="str">
        <f>IF($D$198="Y/T","Isi Sasaran",IF($E$198=0,0,IF(K198="Y",1,IF(K198="T",0,"Isi Dulu"))))</f>
        <v>Isi Sasaran</v>
      </c>
      <c r="M198" s="848" t="s">
        <v>26</v>
      </c>
      <c r="N198" s="851" t="str">
        <f>IF(M198="Y",1,IF(M198="T",0,IF(M198="Y/T","Belum diisi","Error")))</f>
        <v>Belum diisi</v>
      </c>
      <c r="O198" s="517"/>
      <c r="P198" s="517"/>
      <c r="Q198" s="517"/>
      <c r="R198" s="517"/>
    </row>
    <row r="199" spans="2:18" s="527" customFormat="1" ht="15.75">
      <c r="B199" s="837"/>
      <c r="C199" s="840"/>
      <c r="D199" s="858"/>
      <c r="E199" s="855"/>
      <c r="F199" s="549">
        <v>2</v>
      </c>
      <c r="G199" s="550"/>
      <c r="H199" s="598" t="str">
        <f t="shared" si="3"/>
        <v>Belum Diisi</v>
      </c>
      <c r="I199" s="592" t="s">
        <v>26</v>
      </c>
      <c r="J199" s="593" t="str">
        <f>IF($D$198="Y/T","Isi Sasaran",IF($E$198=0,0,IF(I199="Y",1,IF(I199="T",0,"Isi Dulu"))))</f>
        <v>Isi Sasaran</v>
      </c>
      <c r="K199" s="592" t="s">
        <v>26</v>
      </c>
      <c r="L199" s="593" t="str">
        <f>IF($D$198="Y/T","Isi Sasaran",IF($E$198=0,0,IF(K199="Y",1,IF(K199="T",0,"Isi Dulu"))))</f>
        <v>Isi Sasaran</v>
      </c>
      <c r="M199" s="849"/>
      <c r="N199" s="852"/>
      <c r="O199" s="517"/>
      <c r="P199" s="517"/>
      <c r="Q199" s="517"/>
      <c r="R199" s="517"/>
    </row>
    <row r="200" spans="2:18" s="527" customFormat="1" ht="15.75">
      <c r="B200" s="837"/>
      <c r="C200" s="840"/>
      <c r="D200" s="858"/>
      <c r="E200" s="855"/>
      <c r="F200" s="549">
        <v>3</v>
      </c>
      <c r="G200" s="550"/>
      <c r="H200" s="598" t="str">
        <f t="shared" si="3"/>
        <v>Belum Diisi</v>
      </c>
      <c r="I200" s="592" t="s">
        <v>26</v>
      </c>
      <c r="J200" s="593" t="str">
        <f>IF($D$198="Y/T","Isi Sasaran",IF($E$198=0,0,IF(I200="Y",1,IF(I200="T",0,"Isi Dulu"))))</f>
        <v>Isi Sasaran</v>
      </c>
      <c r="K200" s="592" t="s">
        <v>26</v>
      </c>
      <c r="L200" s="593" t="str">
        <f>IF($D$198="Y/T","Isi Sasaran",IF($E$198=0,0,IF(K200="Y",1,IF(K200="T",0,"Isi Dulu"))))</f>
        <v>Isi Sasaran</v>
      </c>
      <c r="M200" s="849"/>
      <c r="N200" s="852"/>
      <c r="O200" s="517"/>
      <c r="P200" s="517"/>
      <c r="Q200" s="517"/>
      <c r="R200" s="517"/>
    </row>
    <row r="201" spans="2:18" s="527" customFormat="1" ht="15.75">
      <c r="B201" s="837"/>
      <c r="C201" s="840"/>
      <c r="D201" s="858"/>
      <c r="E201" s="855"/>
      <c r="F201" s="549">
        <v>4</v>
      </c>
      <c r="G201" s="550"/>
      <c r="H201" s="598" t="str">
        <f t="shared" si="3"/>
        <v>Belum Diisi</v>
      </c>
      <c r="I201" s="592" t="s">
        <v>26</v>
      </c>
      <c r="J201" s="593" t="str">
        <f>IF($D$198="Y/T","Isi Sasaran",IF($E$198=0,0,IF(I201="Y",1,IF(I201="T",0,"Isi Dulu"))))</f>
        <v>Isi Sasaran</v>
      </c>
      <c r="K201" s="592" t="s">
        <v>26</v>
      </c>
      <c r="L201" s="593" t="str">
        <f>IF($D$198="Y/T","Isi Sasaran",IF($E$198=0,0,IF(K201="Y",1,IF(K201="T",0,"Isi Dulu"))))</f>
        <v>Isi Sasaran</v>
      </c>
      <c r="M201" s="849"/>
      <c r="N201" s="852"/>
      <c r="O201" s="517"/>
      <c r="P201" s="517"/>
      <c r="Q201" s="517"/>
      <c r="R201" s="517"/>
    </row>
    <row r="202" spans="2:18" s="527" customFormat="1" ht="15.75">
      <c r="B202" s="838"/>
      <c r="C202" s="841"/>
      <c r="D202" s="859"/>
      <c r="E202" s="856"/>
      <c r="F202" s="569">
        <v>5</v>
      </c>
      <c r="G202" s="570"/>
      <c r="H202" s="599" t="str">
        <f t="shared" si="3"/>
        <v>Belum Diisi</v>
      </c>
      <c r="I202" s="595" t="s">
        <v>26</v>
      </c>
      <c r="J202" s="596" t="str">
        <f>IF($D$198="Y/T","Isi Sasaran",IF($E$198=0,0,IF(I202="Y",1,IF(I202="T",0,"Isi Dulu"))))</f>
        <v>Isi Sasaran</v>
      </c>
      <c r="K202" s="595" t="s">
        <v>26</v>
      </c>
      <c r="L202" s="596" t="str">
        <f>IF($D$198="Y/T","Isi Sasaran",IF($E$198=0,0,IF(K202="Y",1,IF(K202="T",0,"Isi Dulu"))))</f>
        <v>Isi Sasaran</v>
      </c>
      <c r="M202" s="850"/>
      <c r="N202" s="853"/>
      <c r="O202" s="517"/>
      <c r="P202" s="517"/>
      <c r="Q202" s="517"/>
      <c r="R202" s="517"/>
    </row>
    <row r="203" spans="2:18" s="527" customFormat="1" ht="15.75">
      <c r="B203" s="836">
        <v>20</v>
      </c>
      <c r="C203" s="839"/>
      <c r="D203" s="857" t="s">
        <v>26</v>
      </c>
      <c r="E203" s="854" t="str">
        <f>IF(D203="Y",1,IF(D203="T",0,IF(D203="Y/T","Belum diisi","Error")))</f>
        <v>Belum diisi</v>
      </c>
      <c r="F203" s="528">
        <v>1</v>
      </c>
      <c r="G203" s="529"/>
      <c r="H203" s="600" t="str">
        <f t="shared" si="3"/>
        <v>Belum Diisi</v>
      </c>
      <c r="I203" s="590" t="s">
        <v>26</v>
      </c>
      <c r="J203" s="591" t="str">
        <f>IF($D$203="Y/T","Isi Sasaran",IF($E$203=0,0,IF(I203="Y",1,IF(I203="T",0,"Isi Dulu"))))</f>
        <v>Isi Sasaran</v>
      </c>
      <c r="K203" s="590" t="s">
        <v>26</v>
      </c>
      <c r="L203" s="591" t="str">
        <f>IF($D$203="Y/T","Isi Sasaran",IF($E$203=0,0,IF(K203="Y",1,IF(K203="T",0,"Isi Dulu"))))</f>
        <v>Isi Sasaran</v>
      </c>
      <c r="M203" s="848" t="s">
        <v>26</v>
      </c>
      <c r="N203" s="851" t="str">
        <f>IF(M203="Y",1,IF(M203="T",0,IF(M203="Y/T","Belum diisi","Error")))</f>
        <v>Belum diisi</v>
      </c>
      <c r="O203" s="517"/>
      <c r="P203" s="517"/>
      <c r="Q203" s="517"/>
      <c r="R203" s="517"/>
    </row>
    <row r="204" spans="2:18" s="527" customFormat="1" ht="15.75">
      <c r="B204" s="837"/>
      <c r="C204" s="840"/>
      <c r="D204" s="858"/>
      <c r="E204" s="855"/>
      <c r="F204" s="549">
        <v>2</v>
      </c>
      <c r="G204" s="550"/>
      <c r="H204" s="598" t="str">
        <f t="shared" si="3"/>
        <v>Belum Diisi</v>
      </c>
      <c r="I204" s="592" t="s">
        <v>26</v>
      </c>
      <c r="J204" s="593" t="str">
        <f>IF($D$203="Y/T","Isi Sasaran",IF($E$203=0,0,IF(I204="Y",1,IF(I204="T",0,"Isi Dulu"))))</f>
        <v>Isi Sasaran</v>
      </c>
      <c r="K204" s="592" t="s">
        <v>26</v>
      </c>
      <c r="L204" s="593" t="str">
        <f>IF($D$203="Y/T","Isi Sasaran",IF($E$203=0,0,IF(K204="Y",1,IF(K204="T",0,"Isi Dulu"))))</f>
        <v>Isi Sasaran</v>
      </c>
      <c r="M204" s="849"/>
      <c r="N204" s="852"/>
      <c r="O204" s="517"/>
      <c r="P204" s="517"/>
      <c r="Q204" s="517"/>
      <c r="R204" s="517"/>
    </row>
    <row r="205" spans="2:18" s="527" customFormat="1" ht="15.75">
      <c r="B205" s="837"/>
      <c r="C205" s="840"/>
      <c r="D205" s="858"/>
      <c r="E205" s="855"/>
      <c r="F205" s="549">
        <v>3</v>
      </c>
      <c r="G205" s="550"/>
      <c r="H205" s="598" t="str">
        <f t="shared" si="3"/>
        <v>Belum Diisi</v>
      </c>
      <c r="I205" s="592" t="s">
        <v>26</v>
      </c>
      <c r="J205" s="593" t="str">
        <f>IF($D$203="Y/T","Isi Sasaran",IF($E$203=0,0,IF(I205="Y",1,IF(I205="T",0,"Isi Dulu"))))</f>
        <v>Isi Sasaran</v>
      </c>
      <c r="K205" s="592" t="s">
        <v>26</v>
      </c>
      <c r="L205" s="593" t="str">
        <f>IF($D$203="Y/T","Isi Sasaran",IF($E$203=0,0,IF(K205="Y",1,IF(K205="T",0,"Isi Dulu"))))</f>
        <v>Isi Sasaran</v>
      </c>
      <c r="M205" s="849"/>
      <c r="N205" s="852"/>
      <c r="O205" s="517"/>
      <c r="P205" s="517"/>
      <c r="Q205" s="517"/>
      <c r="R205" s="517"/>
    </row>
    <row r="206" spans="2:18" s="527" customFormat="1" ht="15.75">
      <c r="B206" s="837"/>
      <c r="C206" s="840"/>
      <c r="D206" s="858"/>
      <c r="E206" s="855"/>
      <c r="F206" s="549">
        <v>4</v>
      </c>
      <c r="G206" s="550"/>
      <c r="H206" s="598" t="str">
        <f t="shared" si="3"/>
        <v>Belum Diisi</v>
      </c>
      <c r="I206" s="592" t="s">
        <v>26</v>
      </c>
      <c r="J206" s="593" t="str">
        <f>IF($D$203="Y/T","Isi Sasaran",IF($E$203=0,0,IF(I206="Y",1,IF(I206="T",0,"Isi Dulu"))))</f>
        <v>Isi Sasaran</v>
      </c>
      <c r="K206" s="592" t="s">
        <v>26</v>
      </c>
      <c r="L206" s="593" t="str">
        <f>IF($D$203="Y/T","Isi Sasaran",IF($E$203=0,0,IF(K206="Y",1,IF(K206="T",0,"Isi Dulu"))))</f>
        <v>Isi Sasaran</v>
      </c>
      <c r="M206" s="849"/>
      <c r="N206" s="852"/>
      <c r="O206" s="517"/>
      <c r="P206" s="517"/>
      <c r="Q206" s="517"/>
      <c r="R206" s="517"/>
    </row>
    <row r="207" spans="2:18" s="527" customFormat="1" ht="15.75">
      <c r="B207" s="838"/>
      <c r="C207" s="841"/>
      <c r="D207" s="859"/>
      <c r="E207" s="856"/>
      <c r="F207" s="569">
        <v>5</v>
      </c>
      <c r="G207" s="570"/>
      <c r="H207" s="599" t="str">
        <f t="shared" si="3"/>
        <v>Belum Diisi</v>
      </c>
      <c r="I207" s="595" t="s">
        <v>26</v>
      </c>
      <c r="J207" s="596" t="str">
        <f>IF($D$203="Y/T","Isi Sasaran",IF($E$203=0,0,IF(I207="Y",1,IF(I207="T",0,"Isi Dulu"))))</f>
        <v>Isi Sasaran</v>
      </c>
      <c r="K207" s="595" t="s">
        <v>26</v>
      </c>
      <c r="L207" s="596" t="str">
        <f>IF($D$203="Y/T","Isi Sasaran",IF($E$203=0,0,IF(K207="Y",1,IF(K207="T",0,"Isi Dulu"))))</f>
        <v>Isi Sasaran</v>
      </c>
      <c r="M207" s="850"/>
      <c r="N207" s="853"/>
      <c r="O207" s="517"/>
      <c r="P207" s="517"/>
      <c r="Q207" s="517"/>
      <c r="R207" s="517"/>
    </row>
    <row r="208" spans="2:18" s="527" customFormat="1" ht="15.75">
      <c r="B208" s="580"/>
      <c r="C208" s="581"/>
      <c r="D208" s="582"/>
      <c r="E208" s="605" t="e">
        <f>AVERAGE(E108:E207)</f>
        <v>#DIV/0!</v>
      </c>
      <c r="F208" s="580"/>
      <c r="G208" s="583"/>
      <c r="H208" s="602" t="e">
        <f>(IF($D108="Y/T",0,AVERAGE(H108:H112))+IF($D113="Y/T",0,AVERAGE(H113:H117))+IF($D118="Y/T",0,AVERAGE(H118:H122))+IF($D123="Y/T",0,AVERAGE(H123:H127))+IF($D128="Y/T",0,AVERAGE(H128:H132))+IF($D133="Y/T",0,AVERAGE(H133:H137))+IF($D138="Y/T",0,AVERAGE(H138:H142))+IF($D143="Y/T",0,AVERAGE(H143:H147))+IF($D148="Y/T",0,AVERAGE(H148:H152))+IF($D153="Y/T",0,AVERAGE(H153:H157))+IF($D158="Y/T",0,AVERAGE(H158:H162))+IF($D163="Y/T",0,AVERAGE(H163:H167))+IF($D168="Y/T",0,AVERAGE(H168:H172))+IF($D173="Y/T",0,AVERAGE(H173:H177))+IF($D178="Y/T",0,AVERAGE(H178:H182))+IF($D183="Y/T",0,AVERAGE(H183:H187))+IF($D188="Y/T",0,AVERAGE(H188:H192))+IF($D193="Y/T",0,AVERAGE(H193:H197))+IF($D198="Y/T",0,AVERAGE(H198:H202))+IF($D203="Y/T",0,AVERAGE(H203:H207)))/(COUNTIF($D108:$D207,"Y")+COUNTIF($D108:$D207,"T"))</f>
        <v>#DIV/0!</v>
      </c>
      <c r="I208" s="582"/>
      <c r="J208" s="602" t="e">
        <f>(IF($D108="Y/T",0,AVERAGE(J108:J112))+IF($D113="Y/T",0,AVERAGE(J113:J117))+IF($D118="Y/T",0,AVERAGE(J118:J122))+IF($D123="Y/T",0,AVERAGE(J123:J127))+IF($D128="Y/T",0,AVERAGE(J128:J132))+IF($D133="Y/T",0,AVERAGE(J133:J137))+IF($D138="Y/T",0,AVERAGE(J138:J142))+IF($D143="Y/T",0,AVERAGE(J143:J147))+IF($D148="Y/T",0,AVERAGE(J148:J152))+IF($D153="Y/T",0,AVERAGE(J153:J157))+IF($D158="Y/T",0,AVERAGE(J158:J162))+IF($D163="Y/T",0,AVERAGE(J163:J167))+IF($D168="Y/T",0,AVERAGE(J168:J172))+IF($D173="Y/T",0,AVERAGE(J173:J177))+IF($D178="Y/T",0,AVERAGE(J178:J182))+IF($D183="Y/T",0,AVERAGE(J183:J187))+IF($D188="Y/T",0,AVERAGE(J188:J192))+IF($D193="Y/T",0,AVERAGE(J193:J197))+IF($D198="Y/T",0,AVERAGE(J198:J202))+IF($D203="Y/T",0,AVERAGE(J203:J207)))/(COUNTIF($D108:$D207,"Y")+COUNTIF($D108:$D207,"T"))</f>
        <v>#DIV/0!</v>
      </c>
      <c r="K208" s="582"/>
      <c r="L208" s="602" t="e">
        <f>(IF($D108="Y/T",0,AVERAGE(L108:L112))+IF($D113="Y/T",0,AVERAGE(L113:L117))+IF($D118="Y/T",0,AVERAGE(L118:L122))+IF($D123="Y/T",0,AVERAGE(L123:L127))+IF($D128="Y/T",0,AVERAGE(L128:L132))+IF($D133="Y/T",0,AVERAGE(L133:L137))+IF($D138="Y/T",0,AVERAGE(L138:L142))+IF($D143="Y/T",0,AVERAGE(L143:L147))+IF($D148="Y/T",0,AVERAGE(L148:L152))+IF($D153="Y/T",0,AVERAGE(L153:L157))+IF($D158="Y/T",0,AVERAGE(L158:L162))+IF($D163="Y/T",0,AVERAGE(L163:L167))+IF($D168="Y/T",0,AVERAGE(L168:L172))+IF($D173="Y/T",0,AVERAGE(L173:L177))+IF($D178="Y/T",0,AVERAGE(L178:L182))+IF($D183="Y/T",0,AVERAGE(L183:L187))+IF($D188="Y/T",0,AVERAGE(L188:L192))+IF($D193="Y/T",0,AVERAGE(L193:L197))+IF($D198="Y/T",0,AVERAGE(L198:L202))+IF($D203="Y/T",0,AVERAGE(L203:L207)))/(COUNTIF($D108:$D207,"Y")+COUNTIF($D108:$D207,"T"))</f>
        <v>#DIV/0!</v>
      </c>
      <c r="M208" s="606"/>
      <c r="N208" s="602" t="e">
        <f>AVERAGE(N108:N207)</f>
        <v>#DIV/0!</v>
      </c>
      <c r="O208" s="517"/>
      <c r="P208" s="517"/>
      <c r="Q208" s="517"/>
      <c r="R208" s="517"/>
    </row>
    <row r="209" spans="2:18" s="527" customFormat="1" ht="15.75">
      <c r="B209" s="865" t="s">
        <v>507</v>
      </c>
      <c r="C209" s="865"/>
      <c r="D209" s="865"/>
      <c r="E209" s="865"/>
      <c r="F209" s="865"/>
      <c r="G209" s="865"/>
      <c r="H209" s="865"/>
      <c r="I209" s="865"/>
      <c r="J209" s="865"/>
      <c r="K209" s="865"/>
      <c r="L209" s="865"/>
      <c r="M209" s="865"/>
      <c r="N209" s="866"/>
      <c r="O209" s="517"/>
      <c r="P209" s="517"/>
      <c r="Q209" s="517"/>
      <c r="R209" s="517"/>
    </row>
    <row r="210" spans="2:18" s="527" customFormat="1" ht="15.75">
      <c r="B210" s="836">
        <v>1</v>
      </c>
      <c r="C210" s="839"/>
      <c r="D210" s="857" t="s">
        <v>26</v>
      </c>
      <c r="E210" s="854" t="str">
        <f>IF(D210="Y",1,IF(D210="T",0,IF(D210="Y/T","Belum diisi","Error")))</f>
        <v>Belum diisi</v>
      </c>
      <c r="F210" s="528">
        <v>1</v>
      </c>
      <c r="G210" s="529"/>
      <c r="H210" s="589" t="str">
        <f>IF(OR(J210="Isi Dulu",L210="Isi Dulu",J210="Isi Sasaran",L210="Isi Sasaran"),"Belum Diisi",IF(SUM(J210,L210)=2,1,IF(SUM(J210,L210)=1,0,IF(SUM(J210,L210)=0,0,"Error"))))</f>
        <v>Belum Diisi</v>
      </c>
      <c r="I210" s="590" t="s">
        <v>26</v>
      </c>
      <c r="J210" s="591" t="str">
        <f>IF($D$210="Y/T","Isi Sasaran",IF($E$210=0,0,IF(I210="Y",1,IF(I210="T",0,"Isi Dulu"))))</f>
        <v>Isi Sasaran</v>
      </c>
      <c r="K210" s="590" t="s">
        <v>26</v>
      </c>
      <c r="L210" s="591" t="str">
        <f>IF($D$210="Y/T","Isi Sasaran",IF($E$210=0,0,IF(K210="Y",1,IF(K210="T",0,"Isi Dulu"))))</f>
        <v>Isi Sasaran</v>
      </c>
      <c r="M210" s="848" t="s">
        <v>26</v>
      </c>
      <c r="N210" s="851" t="str">
        <f>IF(M210="Y",1,IF(M210="T",0,IF(M210="Y/T","Belum diisi","Error")))</f>
        <v>Belum diisi</v>
      </c>
      <c r="O210" s="517"/>
      <c r="P210" s="517"/>
      <c r="Q210" s="517"/>
      <c r="R210" s="517"/>
    </row>
    <row r="211" spans="2:18" s="527" customFormat="1" ht="15.75">
      <c r="B211" s="837"/>
      <c r="C211" s="840"/>
      <c r="D211" s="858"/>
      <c r="E211" s="855"/>
      <c r="F211" s="549">
        <v>2</v>
      </c>
      <c r="G211" s="550"/>
      <c r="H211" s="589" t="str">
        <f t="shared" ref="H211:H274" si="4">IF(OR(J211="Isi Dulu",L211="Isi Dulu",J211="Isi Sasaran",L211="Isi Sasaran"),"Belum Diisi",IF(SUM(J211,L211)=2,1,IF(SUM(J211,L211)=1,0,IF(SUM(J211,L211)=0,0,"Error"))))</f>
        <v>Belum Diisi</v>
      </c>
      <c r="I211" s="592" t="s">
        <v>26</v>
      </c>
      <c r="J211" s="593" t="str">
        <f>IF($D$210="Y/T","Isi Sasaran",IF($E$210=0,0,IF(I211="Y",1,IF(I211="T",0,"Isi Dulu"))))</f>
        <v>Isi Sasaran</v>
      </c>
      <c r="K211" s="592" t="s">
        <v>26</v>
      </c>
      <c r="L211" s="593" t="str">
        <f>IF($D$210="Y/T","Isi Sasaran",IF($E$210=0,0,IF(K211="Y",1,IF(K211="T",0,"Isi Dulu"))))</f>
        <v>Isi Sasaran</v>
      </c>
      <c r="M211" s="849"/>
      <c r="N211" s="852"/>
      <c r="O211" s="517"/>
      <c r="P211" s="517"/>
      <c r="Q211" s="517"/>
      <c r="R211" s="517"/>
    </row>
    <row r="212" spans="2:18" s="527" customFormat="1" ht="15.75">
      <c r="B212" s="837"/>
      <c r="C212" s="840"/>
      <c r="D212" s="858"/>
      <c r="E212" s="855"/>
      <c r="F212" s="549">
        <v>3</v>
      </c>
      <c r="G212" s="550"/>
      <c r="H212" s="589" t="str">
        <f t="shared" si="4"/>
        <v>Belum Diisi</v>
      </c>
      <c r="I212" s="592" t="s">
        <v>26</v>
      </c>
      <c r="J212" s="593" t="str">
        <f>IF($D$210="Y/T","Isi Sasaran",IF($E$210=0,0,IF(I212="Y",1,IF(I212="T",0,"Isi Dulu"))))</f>
        <v>Isi Sasaran</v>
      </c>
      <c r="K212" s="592" t="s">
        <v>26</v>
      </c>
      <c r="L212" s="593" t="str">
        <f>IF($D$210="Y/T","Isi Sasaran",IF($E$210=0,0,IF(K212="Y",1,IF(K212="T",0,"Isi Dulu"))))</f>
        <v>Isi Sasaran</v>
      </c>
      <c r="M212" s="849"/>
      <c r="N212" s="852"/>
      <c r="O212" s="517"/>
      <c r="P212" s="517"/>
      <c r="Q212" s="517"/>
      <c r="R212" s="517"/>
    </row>
    <row r="213" spans="2:18" s="527" customFormat="1" ht="15.75">
      <c r="B213" s="837"/>
      <c r="C213" s="840"/>
      <c r="D213" s="858"/>
      <c r="E213" s="855"/>
      <c r="F213" s="549">
        <v>4</v>
      </c>
      <c r="G213" s="550"/>
      <c r="H213" s="589" t="str">
        <f t="shared" si="4"/>
        <v>Belum Diisi</v>
      </c>
      <c r="I213" s="592" t="s">
        <v>26</v>
      </c>
      <c r="J213" s="593" t="str">
        <f>IF($D$210="Y/T","Isi Sasaran",IF($E$210=0,0,IF(I213="Y",1,IF(I213="T",0,"Isi Dulu"))))</f>
        <v>Isi Sasaran</v>
      </c>
      <c r="K213" s="592" t="s">
        <v>26</v>
      </c>
      <c r="L213" s="593" t="str">
        <f>IF($D$210="Y/T","Isi Sasaran",IF($E$210=0,0,IF(K213="Y",1,IF(K213="T",0,"Isi Dulu"))))</f>
        <v>Isi Sasaran</v>
      </c>
      <c r="M213" s="849"/>
      <c r="N213" s="852"/>
      <c r="O213" s="517"/>
      <c r="P213" s="517"/>
      <c r="Q213" s="517"/>
      <c r="R213" s="517"/>
    </row>
    <row r="214" spans="2:18" s="527" customFormat="1" ht="15.75">
      <c r="B214" s="838"/>
      <c r="C214" s="841"/>
      <c r="D214" s="859"/>
      <c r="E214" s="856"/>
      <c r="F214" s="569">
        <v>5</v>
      </c>
      <c r="G214" s="570"/>
      <c r="H214" s="594" t="str">
        <f t="shared" si="4"/>
        <v>Belum Diisi</v>
      </c>
      <c r="I214" s="595" t="s">
        <v>26</v>
      </c>
      <c r="J214" s="596" t="str">
        <f>IF($D$210="Y/T","Isi Sasaran",IF($E$210=0,0,IF(I214="Y",1,IF(I214="T",0,"Isi Dulu"))))</f>
        <v>Isi Sasaran</v>
      </c>
      <c r="K214" s="595" t="s">
        <v>26</v>
      </c>
      <c r="L214" s="596" t="str">
        <f>IF($D$210="Y/T","Isi Sasaran",IF($E$210=0,0,IF(K214="Y",1,IF(K214="T",0,"Isi Dulu"))))</f>
        <v>Isi Sasaran</v>
      </c>
      <c r="M214" s="850"/>
      <c r="N214" s="853"/>
      <c r="O214" s="517"/>
      <c r="P214" s="517"/>
      <c r="Q214" s="517"/>
      <c r="R214" s="517"/>
    </row>
    <row r="215" spans="2:18" s="527" customFormat="1" ht="15.75">
      <c r="B215" s="836">
        <v>2</v>
      </c>
      <c r="C215" s="839"/>
      <c r="D215" s="857" t="s">
        <v>26</v>
      </c>
      <c r="E215" s="854" t="str">
        <f>IF(D215="Y",1,IF(D215="T",0,IF(D215="Y/T","Belum diisi","Error")))</f>
        <v>Belum diisi</v>
      </c>
      <c r="F215" s="528">
        <v>1</v>
      </c>
      <c r="G215" s="529"/>
      <c r="H215" s="597" t="str">
        <f t="shared" si="4"/>
        <v>Belum Diisi</v>
      </c>
      <c r="I215" s="590" t="s">
        <v>26</v>
      </c>
      <c r="J215" s="591" t="str">
        <f>IF($D$215="Y/T","Isi Sasaran",IF($E$215=0,0,IF(I215="Y",1,IF(I215="T",0,"Isi Dulu"))))</f>
        <v>Isi Sasaran</v>
      </c>
      <c r="K215" s="590" t="s">
        <v>26</v>
      </c>
      <c r="L215" s="591" t="str">
        <f>IF($D$215="Y/T","Isi Sasaran",IF($E$215=0,0,IF(K215="Y",1,IF(K215="T",0,"Isi Dulu"))))</f>
        <v>Isi Sasaran</v>
      </c>
      <c r="M215" s="848" t="s">
        <v>26</v>
      </c>
      <c r="N215" s="851" t="str">
        <f>IF(M215="Y",1,IF(M215="T",0,IF(M215="Y/T","Belum diisi","Error")))</f>
        <v>Belum diisi</v>
      </c>
      <c r="O215" s="517"/>
      <c r="P215" s="517"/>
      <c r="Q215" s="517"/>
      <c r="R215" s="517"/>
    </row>
    <row r="216" spans="2:18" s="527" customFormat="1" ht="15.75">
      <c r="B216" s="837"/>
      <c r="C216" s="840"/>
      <c r="D216" s="858"/>
      <c r="E216" s="855"/>
      <c r="F216" s="549">
        <v>2</v>
      </c>
      <c r="G216" s="550"/>
      <c r="H216" s="598" t="str">
        <f t="shared" si="4"/>
        <v>Belum Diisi</v>
      </c>
      <c r="I216" s="592" t="s">
        <v>26</v>
      </c>
      <c r="J216" s="593" t="str">
        <f>IF($D$215="Y/T","Isi Sasaran",IF($E$215=0,0,IF(I216="Y",1,IF(I216="T",0,"Isi Dulu"))))</f>
        <v>Isi Sasaran</v>
      </c>
      <c r="K216" s="592" t="s">
        <v>26</v>
      </c>
      <c r="L216" s="593" t="str">
        <f>IF($D$215="Y/T","Isi Sasaran",IF($E$215=0,0,IF(K216="Y",1,IF(K216="T",0,"Isi Dulu"))))</f>
        <v>Isi Sasaran</v>
      </c>
      <c r="M216" s="849"/>
      <c r="N216" s="852"/>
      <c r="O216" s="517"/>
      <c r="P216" s="517"/>
      <c r="Q216" s="517"/>
      <c r="R216" s="517"/>
    </row>
    <row r="217" spans="2:18" s="527" customFormat="1" ht="15.75">
      <c r="B217" s="837"/>
      <c r="C217" s="840"/>
      <c r="D217" s="858"/>
      <c r="E217" s="855"/>
      <c r="F217" s="549">
        <v>3</v>
      </c>
      <c r="G217" s="550"/>
      <c r="H217" s="598" t="str">
        <f t="shared" si="4"/>
        <v>Belum Diisi</v>
      </c>
      <c r="I217" s="592" t="s">
        <v>26</v>
      </c>
      <c r="J217" s="593" t="str">
        <f>IF($D$215="Y/T","Isi Sasaran",IF($E$215=0,0,IF(I217="Y",1,IF(I217="T",0,"Isi Dulu"))))</f>
        <v>Isi Sasaran</v>
      </c>
      <c r="K217" s="592" t="s">
        <v>26</v>
      </c>
      <c r="L217" s="593" t="str">
        <f>IF($D$215="Y/T","Isi Sasaran",IF($E$215=0,0,IF(K217="Y",1,IF(K217="T",0,"Isi Dulu"))))</f>
        <v>Isi Sasaran</v>
      </c>
      <c r="M217" s="849"/>
      <c r="N217" s="852"/>
      <c r="O217" s="517"/>
      <c r="P217" s="517"/>
      <c r="Q217" s="517"/>
      <c r="R217" s="517"/>
    </row>
    <row r="218" spans="2:18" s="527" customFormat="1" ht="15.75">
      <c r="B218" s="837"/>
      <c r="C218" s="840"/>
      <c r="D218" s="858"/>
      <c r="E218" s="855"/>
      <c r="F218" s="549">
        <v>4</v>
      </c>
      <c r="G218" s="550"/>
      <c r="H218" s="598" t="str">
        <f t="shared" si="4"/>
        <v>Belum Diisi</v>
      </c>
      <c r="I218" s="592" t="s">
        <v>26</v>
      </c>
      <c r="J218" s="593" t="str">
        <f>IF($D$215="Y/T","Isi Sasaran",IF($E$215=0,0,IF(I218="Y",1,IF(I218="T",0,"Isi Dulu"))))</f>
        <v>Isi Sasaran</v>
      </c>
      <c r="K218" s="592" t="s">
        <v>26</v>
      </c>
      <c r="L218" s="593" t="str">
        <f>IF($D$215="Y/T","Isi Sasaran",IF($E$215=0,0,IF(K218="Y",1,IF(K218="T",0,"Isi Dulu"))))</f>
        <v>Isi Sasaran</v>
      </c>
      <c r="M218" s="849"/>
      <c r="N218" s="852"/>
      <c r="O218" s="517"/>
      <c r="P218" s="517"/>
      <c r="Q218" s="517"/>
      <c r="R218" s="517"/>
    </row>
    <row r="219" spans="2:18" s="527" customFormat="1" ht="15.75">
      <c r="B219" s="838"/>
      <c r="C219" s="841"/>
      <c r="D219" s="859"/>
      <c r="E219" s="856"/>
      <c r="F219" s="569">
        <v>5</v>
      </c>
      <c r="G219" s="570"/>
      <c r="H219" s="599" t="str">
        <f t="shared" si="4"/>
        <v>Belum Diisi</v>
      </c>
      <c r="I219" s="595" t="s">
        <v>26</v>
      </c>
      <c r="J219" s="596" t="str">
        <f>IF($D$215="Y/T","Isi Sasaran",IF($E$215=0,0,IF(I219="Y",1,IF(I219="T",0,"Isi Dulu"))))</f>
        <v>Isi Sasaran</v>
      </c>
      <c r="K219" s="595" t="s">
        <v>26</v>
      </c>
      <c r="L219" s="596" t="str">
        <f>IF($D$215="Y/T","Isi Sasaran",IF($E$215=0,0,IF(K219="Y",1,IF(K219="T",0,"Isi Dulu"))))</f>
        <v>Isi Sasaran</v>
      </c>
      <c r="M219" s="850"/>
      <c r="N219" s="853"/>
      <c r="O219" s="517"/>
      <c r="P219" s="517"/>
      <c r="Q219" s="517"/>
      <c r="R219" s="517"/>
    </row>
    <row r="220" spans="2:18" s="527" customFormat="1" ht="15.75">
      <c r="B220" s="836">
        <v>3</v>
      </c>
      <c r="C220" s="839"/>
      <c r="D220" s="857" t="s">
        <v>26</v>
      </c>
      <c r="E220" s="854" t="str">
        <f>IF(D220="Y",1,IF(D220="T",0,IF(D220="Y/T","Belum diisi","Error")))</f>
        <v>Belum diisi</v>
      </c>
      <c r="F220" s="528">
        <v>1</v>
      </c>
      <c r="G220" s="529"/>
      <c r="H220" s="600" t="str">
        <f t="shared" si="4"/>
        <v>Belum Diisi</v>
      </c>
      <c r="I220" s="590" t="s">
        <v>26</v>
      </c>
      <c r="J220" s="591" t="str">
        <f>IF($D$220="Y/T","Isi Sasaran",IF($E$220=0,0,IF(I220="Y",1,IF(I220="T",0,"Isi Dulu"))))</f>
        <v>Isi Sasaran</v>
      </c>
      <c r="K220" s="590" t="s">
        <v>26</v>
      </c>
      <c r="L220" s="591" t="str">
        <f>IF($D$220="Y/T","Isi Sasaran",IF($E$220=0,0,IF(K220="Y",1,IF(K220="T",0,"Isi Dulu"))))</f>
        <v>Isi Sasaran</v>
      </c>
      <c r="M220" s="848" t="s">
        <v>26</v>
      </c>
      <c r="N220" s="851" t="str">
        <f>IF(M220="Y",1,IF(M220="T",0,IF(M220="Y/T","Belum diisi","Error")))</f>
        <v>Belum diisi</v>
      </c>
      <c r="O220" s="517"/>
      <c r="P220" s="517"/>
      <c r="Q220" s="517"/>
      <c r="R220" s="517"/>
    </row>
    <row r="221" spans="2:18" s="527" customFormat="1" ht="15.75">
      <c r="B221" s="837"/>
      <c r="C221" s="840"/>
      <c r="D221" s="858"/>
      <c r="E221" s="855"/>
      <c r="F221" s="549">
        <v>2</v>
      </c>
      <c r="G221" s="550"/>
      <c r="H221" s="598" t="str">
        <f t="shared" si="4"/>
        <v>Belum Diisi</v>
      </c>
      <c r="I221" s="592" t="s">
        <v>26</v>
      </c>
      <c r="J221" s="593" t="str">
        <f>IF($D$220="Y/T","Isi Sasaran",IF($E$220=0,0,IF(I221="Y",1,IF(I221="T",0,"Isi Dulu"))))</f>
        <v>Isi Sasaran</v>
      </c>
      <c r="K221" s="592" t="s">
        <v>26</v>
      </c>
      <c r="L221" s="593" t="str">
        <f>IF($D$220="Y/T","Isi Sasaran",IF($E$220=0,0,IF(K221="Y",1,IF(K221="T",0,"Isi Dulu"))))</f>
        <v>Isi Sasaran</v>
      </c>
      <c r="M221" s="849"/>
      <c r="N221" s="852"/>
      <c r="O221" s="517"/>
      <c r="P221" s="517"/>
      <c r="Q221" s="517"/>
      <c r="R221" s="517"/>
    </row>
    <row r="222" spans="2:18" s="527" customFormat="1" ht="15.75">
      <c r="B222" s="837"/>
      <c r="C222" s="840"/>
      <c r="D222" s="858"/>
      <c r="E222" s="855"/>
      <c r="F222" s="549">
        <v>3</v>
      </c>
      <c r="G222" s="550"/>
      <c r="H222" s="598" t="str">
        <f t="shared" si="4"/>
        <v>Belum Diisi</v>
      </c>
      <c r="I222" s="592" t="s">
        <v>26</v>
      </c>
      <c r="J222" s="593" t="str">
        <f>IF($D$220="Y/T","Isi Sasaran",IF($E$220=0,0,IF(I222="Y",1,IF(I222="T",0,"Isi Dulu"))))</f>
        <v>Isi Sasaran</v>
      </c>
      <c r="K222" s="592" t="s">
        <v>26</v>
      </c>
      <c r="L222" s="593" t="str">
        <f>IF($D$220="Y/T","Isi Sasaran",IF($E$220=0,0,IF(K222="Y",1,IF(K222="T",0,"Isi Dulu"))))</f>
        <v>Isi Sasaran</v>
      </c>
      <c r="M222" s="849"/>
      <c r="N222" s="852"/>
      <c r="O222" s="517"/>
      <c r="P222" s="517"/>
      <c r="Q222" s="517"/>
      <c r="R222" s="517"/>
    </row>
    <row r="223" spans="2:18" s="527" customFormat="1" ht="15.75">
      <c r="B223" s="837"/>
      <c r="C223" s="840"/>
      <c r="D223" s="858"/>
      <c r="E223" s="855"/>
      <c r="F223" s="549">
        <v>4</v>
      </c>
      <c r="G223" s="550"/>
      <c r="H223" s="598" t="str">
        <f t="shared" si="4"/>
        <v>Belum Diisi</v>
      </c>
      <c r="I223" s="592" t="s">
        <v>26</v>
      </c>
      <c r="J223" s="593" t="str">
        <f>IF($D$220="Y/T","Isi Sasaran",IF($E$220=0,0,IF(I223="Y",1,IF(I223="T",0,"Isi Dulu"))))</f>
        <v>Isi Sasaran</v>
      </c>
      <c r="K223" s="592" t="s">
        <v>26</v>
      </c>
      <c r="L223" s="593" t="str">
        <f>IF($D$220="Y/T","Isi Sasaran",IF($E$220=0,0,IF(K223="Y",1,IF(K223="T",0,"Isi Dulu"))))</f>
        <v>Isi Sasaran</v>
      </c>
      <c r="M223" s="849"/>
      <c r="N223" s="852"/>
      <c r="O223" s="517"/>
      <c r="P223" s="517"/>
      <c r="Q223" s="517"/>
      <c r="R223" s="517"/>
    </row>
    <row r="224" spans="2:18" s="527" customFormat="1" ht="15.75">
      <c r="B224" s="838"/>
      <c r="C224" s="841"/>
      <c r="D224" s="859"/>
      <c r="E224" s="856"/>
      <c r="F224" s="569">
        <v>5</v>
      </c>
      <c r="G224" s="570"/>
      <c r="H224" s="599" t="str">
        <f t="shared" si="4"/>
        <v>Belum Diisi</v>
      </c>
      <c r="I224" s="595" t="s">
        <v>26</v>
      </c>
      <c r="J224" s="596" t="str">
        <f>IF($D$220="Y/T","Isi Sasaran",IF($E$220=0,0,IF(I224="Y",1,IF(I224="T",0,"Isi Dulu"))))</f>
        <v>Isi Sasaran</v>
      </c>
      <c r="K224" s="595" t="s">
        <v>26</v>
      </c>
      <c r="L224" s="596" t="str">
        <f>IF($D$220="Y/T","Isi Sasaran",IF($E$220=0,0,IF(K224="Y",1,IF(K224="T",0,"Isi Dulu"))))</f>
        <v>Isi Sasaran</v>
      </c>
      <c r="M224" s="850"/>
      <c r="N224" s="853"/>
      <c r="O224" s="517"/>
      <c r="P224" s="517"/>
      <c r="Q224" s="517"/>
      <c r="R224" s="517"/>
    </row>
    <row r="225" spans="2:18" s="527" customFormat="1" ht="15.75">
      <c r="B225" s="836">
        <v>4</v>
      </c>
      <c r="C225" s="839"/>
      <c r="D225" s="857" t="s">
        <v>26</v>
      </c>
      <c r="E225" s="854" t="str">
        <f>IF(D225="Y",1,IF(D225="T",0,IF(D225="Y/T","Belum diisi","Error")))</f>
        <v>Belum diisi</v>
      </c>
      <c r="F225" s="528">
        <v>1</v>
      </c>
      <c r="G225" s="529"/>
      <c r="H225" s="600" t="str">
        <f t="shared" si="4"/>
        <v>Belum Diisi</v>
      </c>
      <c r="I225" s="590" t="s">
        <v>26</v>
      </c>
      <c r="J225" s="591" t="str">
        <f>IF($D$225="Y/T","Isi Sasaran",IF($E$225=0,0,IF(I225="Y",1,IF(I225="T",0,"Isi Dulu"))))</f>
        <v>Isi Sasaran</v>
      </c>
      <c r="K225" s="590" t="s">
        <v>26</v>
      </c>
      <c r="L225" s="591" t="str">
        <f>IF($D$225="Y/T","Isi Sasaran",IF($E$225=0,0,IF(K225="Y",1,IF(K225="T",0,"Isi Dulu"))))</f>
        <v>Isi Sasaran</v>
      </c>
      <c r="M225" s="848" t="s">
        <v>26</v>
      </c>
      <c r="N225" s="851" t="str">
        <f>IF(M225="Y",1,IF(M225="T",0,IF(M225="Y/T","Belum diisi","Error")))</f>
        <v>Belum diisi</v>
      </c>
      <c r="O225" s="517"/>
      <c r="P225" s="517"/>
      <c r="Q225" s="517"/>
      <c r="R225" s="517"/>
    </row>
    <row r="226" spans="2:18" s="527" customFormat="1" ht="15.75">
      <c r="B226" s="837"/>
      <c r="C226" s="840"/>
      <c r="D226" s="858"/>
      <c r="E226" s="855"/>
      <c r="F226" s="549">
        <v>2</v>
      </c>
      <c r="G226" s="550"/>
      <c r="H226" s="598" t="str">
        <f t="shared" si="4"/>
        <v>Belum Diisi</v>
      </c>
      <c r="I226" s="592" t="s">
        <v>26</v>
      </c>
      <c r="J226" s="593" t="str">
        <f>IF($D$225="Y/T","Isi Sasaran",IF($E$225=0,0,IF(I226="Y",1,IF(I226="T",0,"Isi Dulu"))))</f>
        <v>Isi Sasaran</v>
      </c>
      <c r="K226" s="592" t="s">
        <v>26</v>
      </c>
      <c r="L226" s="593" t="str">
        <f>IF($D$225="Y/T","Isi Sasaran",IF($E$225=0,0,IF(K226="Y",1,IF(K226="T",0,"Isi Dulu"))))</f>
        <v>Isi Sasaran</v>
      </c>
      <c r="M226" s="849"/>
      <c r="N226" s="852"/>
      <c r="O226" s="517"/>
      <c r="P226" s="517"/>
      <c r="Q226" s="517"/>
      <c r="R226" s="517"/>
    </row>
    <row r="227" spans="2:18" s="527" customFormat="1" ht="15.75">
      <c r="B227" s="837"/>
      <c r="C227" s="840"/>
      <c r="D227" s="858"/>
      <c r="E227" s="855"/>
      <c r="F227" s="549">
        <v>3</v>
      </c>
      <c r="G227" s="550"/>
      <c r="H227" s="598" t="str">
        <f t="shared" si="4"/>
        <v>Belum Diisi</v>
      </c>
      <c r="I227" s="592" t="s">
        <v>26</v>
      </c>
      <c r="J227" s="593" t="str">
        <f>IF($D$225="Y/T","Isi Sasaran",IF($E$225=0,0,IF(I227="Y",1,IF(I227="T",0,"Isi Dulu"))))</f>
        <v>Isi Sasaran</v>
      </c>
      <c r="K227" s="592" t="s">
        <v>26</v>
      </c>
      <c r="L227" s="593" t="str">
        <f>IF($D$225="Y/T","Isi Sasaran",IF($E$225=0,0,IF(K227="Y",1,IF(K227="T",0,"Isi Dulu"))))</f>
        <v>Isi Sasaran</v>
      </c>
      <c r="M227" s="849"/>
      <c r="N227" s="852"/>
      <c r="O227" s="517"/>
      <c r="P227" s="517"/>
      <c r="Q227" s="517"/>
      <c r="R227" s="517"/>
    </row>
    <row r="228" spans="2:18" s="527" customFormat="1" ht="15.75">
      <c r="B228" s="837"/>
      <c r="C228" s="840"/>
      <c r="D228" s="858"/>
      <c r="E228" s="855"/>
      <c r="F228" s="549">
        <v>4</v>
      </c>
      <c r="G228" s="550"/>
      <c r="H228" s="598" t="str">
        <f t="shared" si="4"/>
        <v>Belum Diisi</v>
      </c>
      <c r="I228" s="592" t="s">
        <v>26</v>
      </c>
      <c r="J228" s="593" t="str">
        <f>IF($D$225="Y/T","Isi Sasaran",IF($E$225=0,0,IF(I228="Y",1,IF(I228="T",0,"Isi Dulu"))))</f>
        <v>Isi Sasaran</v>
      </c>
      <c r="K228" s="592" t="s">
        <v>26</v>
      </c>
      <c r="L228" s="593" t="str">
        <f>IF($D$225="Y/T","Isi Sasaran",IF($E$225=0,0,IF(K228="Y",1,IF(K228="T",0,"Isi Dulu"))))</f>
        <v>Isi Sasaran</v>
      </c>
      <c r="M228" s="849"/>
      <c r="N228" s="852"/>
      <c r="O228" s="517"/>
      <c r="P228" s="517"/>
      <c r="Q228" s="517"/>
      <c r="R228" s="517"/>
    </row>
    <row r="229" spans="2:18" s="527" customFormat="1" ht="15.75">
      <c r="B229" s="838"/>
      <c r="C229" s="841"/>
      <c r="D229" s="859"/>
      <c r="E229" s="856"/>
      <c r="F229" s="569">
        <v>5</v>
      </c>
      <c r="G229" s="570"/>
      <c r="H229" s="599" t="str">
        <f t="shared" si="4"/>
        <v>Belum Diisi</v>
      </c>
      <c r="I229" s="595" t="s">
        <v>26</v>
      </c>
      <c r="J229" s="596" t="str">
        <f>IF($D$225="Y/T","Isi Sasaran",IF($E$225=0,0,IF(I229="Y",1,IF(I229="T",0,"Isi Dulu"))))</f>
        <v>Isi Sasaran</v>
      </c>
      <c r="K229" s="595" t="s">
        <v>26</v>
      </c>
      <c r="L229" s="596" t="str">
        <f>IF($D$225="Y/T","Isi Sasaran",IF($E$225=0,0,IF(K229="Y",1,IF(K229="T",0,"Isi Dulu"))))</f>
        <v>Isi Sasaran</v>
      </c>
      <c r="M229" s="850"/>
      <c r="N229" s="853"/>
      <c r="O229" s="517"/>
      <c r="P229" s="517"/>
      <c r="Q229" s="517"/>
      <c r="R229" s="517"/>
    </row>
    <row r="230" spans="2:18" s="527" customFormat="1" ht="15.75">
      <c r="B230" s="836">
        <v>5</v>
      </c>
      <c r="C230" s="839"/>
      <c r="D230" s="857" t="s">
        <v>26</v>
      </c>
      <c r="E230" s="854" t="str">
        <f>IF(D230="Y",1,IF(D230="T",0,IF(D230="Y/T","Belum diisi","Error")))</f>
        <v>Belum diisi</v>
      </c>
      <c r="F230" s="528">
        <v>1</v>
      </c>
      <c r="G230" s="529"/>
      <c r="H230" s="600" t="str">
        <f t="shared" si="4"/>
        <v>Belum Diisi</v>
      </c>
      <c r="I230" s="590" t="s">
        <v>26</v>
      </c>
      <c r="J230" s="591" t="str">
        <f>IF($D$230="Y/T","Isi Sasaran",IF($E$230=0,0,IF(I230="Y",1,IF(I230="T",0,"Isi Dulu"))))</f>
        <v>Isi Sasaran</v>
      </c>
      <c r="K230" s="590" t="s">
        <v>26</v>
      </c>
      <c r="L230" s="591" t="str">
        <f>IF($D$230="Y/T","Isi Sasaran",IF($E$230=0,0,IF(K230="Y",1,IF(K230="T",0,"Isi Dulu"))))</f>
        <v>Isi Sasaran</v>
      </c>
      <c r="M230" s="848" t="s">
        <v>26</v>
      </c>
      <c r="N230" s="851" t="str">
        <f>IF(M230="Y",1,IF(M230="T",0,IF(M230="Y/T","Belum diisi","Error")))</f>
        <v>Belum diisi</v>
      </c>
      <c r="O230" s="517"/>
      <c r="P230" s="517"/>
      <c r="Q230" s="517"/>
      <c r="R230" s="517"/>
    </row>
    <row r="231" spans="2:18" s="527" customFormat="1" ht="15.75">
      <c r="B231" s="837"/>
      <c r="C231" s="840"/>
      <c r="D231" s="858"/>
      <c r="E231" s="855"/>
      <c r="F231" s="549">
        <v>2</v>
      </c>
      <c r="G231" s="550"/>
      <c r="H231" s="598" t="str">
        <f t="shared" si="4"/>
        <v>Belum Diisi</v>
      </c>
      <c r="I231" s="592" t="s">
        <v>26</v>
      </c>
      <c r="J231" s="593" t="str">
        <f>IF($D$230="Y/T","Isi Sasaran",IF($E$230=0,0,IF(I231="Y",1,IF(I231="T",0,"Isi Dulu"))))</f>
        <v>Isi Sasaran</v>
      </c>
      <c r="K231" s="592" t="s">
        <v>26</v>
      </c>
      <c r="L231" s="593" t="str">
        <f>IF($D$230="Y/T","Isi Sasaran",IF($E$230=0,0,IF(K231="Y",1,IF(K231="T",0,"Isi Dulu"))))</f>
        <v>Isi Sasaran</v>
      </c>
      <c r="M231" s="849"/>
      <c r="N231" s="852"/>
      <c r="O231" s="517"/>
      <c r="P231" s="517"/>
      <c r="Q231" s="517"/>
      <c r="R231" s="517"/>
    </row>
    <row r="232" spans="2:18" s="527" customFormat="1" ht="15.75">
      <c r="B232" s="837"/>
      <c r="C232" s="840"/>
      <c r="D232" s="858"/>
      <c r="E232" s="855"/>
      <c r="F232" s="549">
        <v>3</v>
      </c>
      <c r="G232" s="550"/>
      <c r="H232" s="598" t="str">
        <f t="shared" si="4"/>
        <v>Belum Diisi</v>
      </c>
      <c r="I232" s="592" t="s">
        <v>26</v>
      </c>
      <c r="J232" s="593" t="str">
        <f>IF($D$230="Y/T","Isi Sasaran",IF($E$230=0,0,IF(I232="Y",1,IF(I232="T",0,"Isi Dulu"))))</f>
        <v>Isi Sasaran</v>
      </c>
      <c r="K232" s="592" t="s">
        <v>26</v>
      </c>
      <c r="L232" s="593" t="str">
        <f>IF($D$230="Y/T","Isi Sasaran",IF($E$230=0,0,IF(K232="Y",1,IF(K232="T",0,"Isi Dulu"))))</f>
        <v>Isi Sasaran</v>
      </c>
      <c r="M232" s="849"/>
      <c r="N232" s="852"/>
      <c r="O232" s="517"/>
      <c r="P232" s="517"/>
      <c r="Q232" s="517"/>
      <c r="R232" s="517"/>
    </row>
    <row r="233" spans="2:18" s="527" customFormat="1" ht="15.75">
      <c r="B233" s="837"/>
      <c r="C233" s="840"/>
      <c r="D233" s="858"/>
      <c r="E233" s="855"/>
      <c r="F233" s="549">
        <v>4</v>
      </c>
      <c r="G233" s="550"/>
      <c r="H233" s="598" t="str">
        <f t="shared" si="4"/>
        <v>Belum Diisi</v>
      </c>
      <c r="I233" s="592" t="s">
        <v>26</v>
      </c>
      <c r="J233" s="593" t="str">
        <f>IF($D$230="Y/T","Isi Sasaran",IF($E$230=0,0,IF(I233="Y",1,IF(I233="T",0,"Isi Dulu"))))</f>
        <v>Isi Sasaran</v>
      </c>
      <c r="K233" s="592" t="s">
        <v>26</v>
      </c>
      <c r="L233" s="593" t="str">
        <f>IF($D$230="Y/T","Isi Sasaran",IF($E$230=0,0,IF(K233="Y",1,IF(K233="T",0,"Isi Dulu"))))</f>
        <v>Isi Sasaran</v>
      </c>
      <c r="M233" s="849"/>
      <c r="N233" s="852"/>
      <c r="O233" s="517"/>
      <c r="P233" s="517"/>
      <c r="Q233" s="517"/>
      <c r="R233" s="517"/>
    </row>
    <row r="234" spans="2:18" s="527" customFormat="1" ht="15.75">
      <c r="B234" s="838"/>
      <c r="C234" s="841"/>
      <c r="D234" s="859"/>
      <c r="E234" s="856"/>
      <c r="F234" s="569">
        <v>5</v>
      </c>
      <c r="G234" s="570"/>
      <c r="H234" s="599" t="str">
        <f t="shared" si="4"/>
        <v>Belum Diisi</v>
      </c>
      <c r="I234" s="595" t="s">
        <v>26</v>
      </c>
      <c r="J234" s="596" t="str">
        <f>IF($D$230="Y/T","Isi Sasaran",IF($E$230=0,0,IF(I234="Y",1,IF(I234="T",0,"Isi Dulu"))))</f>
        <v>Isi Sasaran</v>
      </c>
      <c r="K234" s="595" t="s">
        <v>26</v>
      </c>
      <c r="L234" s="596" t="str">
        <f>IF($D$230="Y/T","Isi Sasaran",IF($E$230=0,0,IF(K234="Y",1,IF(K234="T",0,"Isi Dulu"))))</f>
        <v>Isi Sasaran</v>
      </c>
      <c r="M234" s="850"/>
      <c r="N234" s="853"/>
      <c r="O234" s="517"/>
      <c r="P234" s="517"/>
      <c r="Q234" s="517"/>
      <c r="R234" s="517"/>
    </row>
    <row r="235" spans="2:18" s="527" customFormat="1" ht="15.75">
      <c r="B235" s="836">
        <v>6</v>
      </c>
      <c r="C235" s="839"/>
      <c r="D235" s="857" t="s">
        <v>26</v>
      </c>
      <c r="E235" s="854" t="str">
        <f>IF(D235="Y",1,IF(D235="T",0,IF(D235="Y/T","Belum diisi","Error")))</f>
        <v>Belum diisi</v>
      </c>
      <c r="F235" s="528">
        <v>1</v>
      </c>
      <c r="G235" s="529"/>
      <c r="H235" s="600" t="str">
        <f t="shared" si="4"/>
        <v>Belum Diisi</v>
      </c>
      <c r="I235" s="590" t="s">
        <v>26</v>
      </c>
      <c r="J235" s="591" t="str">
        <f>IF($D$235="Y/T","Isi Sasaran",IF($E$235=0,0,IF(I235="Y",1,IF(I235="T",0,"Isi Dulu"))))</f>
        <v>Isi Sasaran</v>
      </c>
      <c r="K235" s="590" t="s">
        <v>26</v>
      </c>
      <c r="L235" s="591" t="str">
        <f>IF($D$235="Y/T","Isi Sasaran",IF($E$235=0,0,IF(K235="Y",1,IF(K235="T",0,"Isi Dulu"))))</f>
        <v>Isi Sasaran</v>
      </c>
      <c r="M235" s="848" t="s">
        <v>26</v>
      </c>
      <c r="N235" s="851" t="str">
        <f>IF(M235="Y",1,IF(M235="T",0,IF(M235="Y/T","Belum diisi","Error")))</f>
        <v>Belum diisi</v>
      </c>
      <c r="O235" s="517"/>
      <c r="P235" s="517"/>
      <c r="Q235" s="517"/>
      <c r="R235" s="517"/>
    </row>
    <row r="236" spans="2:18" s="527" customFormat="1" ht="15.75">
      <c r="B236" s="837"/>
      <c r="C236" s="840"/>
      <c r="D236" s="858"/>
      <c r="E236" s="855"/>
      <c r="F236" s="549">
        <v>2</v>
      </c>
      <c r="G236" s="550"/>
      <c r="H236" s="598" t="str">
        <f t="shared" si="4"/>
        <v>Belum Diisi</v>
      </c>
      <c r="I236" s="592" t="s">
        <v>26</v>
      </c>
      <c r="J236" s="593" t="str">
        <f>IF($D$235="Y/T","Isi Sasaran",IF($E$235=0,0,IF(I236="Y",1,IF(I236="T",0,"Isi Dulu"))))</f>
        <v>Isi Sasaran</v>
      </c>
      <c r="K236" s="592" t="s">
        <v>26</v>
      </c>
      <c r="L236" s="593" t="str">
        <f>IF($D$235="Y/T","Isi Sasaran",IF($E$235=0,0,IF(K236="Y",1,IF(K236="T",0,"Isi Dulu"))))</f>
        <v>Isi Sasaran</v>
      </c>
      <c r="M236" s="849"/>
      <c r="N236" s="852"/>
      <c r="O236" s="517"/>
      <c r="P236" s="517"/>
      <c r="Q236" s="517"/>
      <c r="R236" s="517"/>
    </row>
    <row r="237" spans="2:18" s="527" customFormat="1" ht="15.75">
      <c r="B237" s="837"/>
      <c r="C237" s="840"/>
      <c r="D237" s="858"/>
      <c r="E237" s="855"/>
      <c r="F237" s="549">
        <v>3</v>
      </c>
      <c r="G237" s="550"/>
      <c r="H237" s="598" t="str">
        <f t="shared" si="4"/>
        <v>Belum Diisi</v>
      </c>
      <c r="I237" s="592" t="s">
        <v>26</v>
      </c>
      <c r="J237" s="593" t="str">
        <f>IF($D$235="Y/T","Isi Sasaran",IF($E$235=0,0,IF(I237="Y",1,IF(I237="T",0,"Isi Dulu"))))</f>
        <v>Isi Sasaran</v>
      </c>
      <c r="K237" s="592" t="s">
        <v>26</v>
      </c>
      <c r="L237" s="593" t="str">
        <f>IF($D$235="Y/T","Isi Sasaran",IF($E$235=0,0,IF(K237="Y",1,IF(K237="T",0,"Isi Dulu"))))</f>
        <v>Isi Sasaran</v>
      </c>
      <c r="M237" s="849"/>
      <c r="N237" s="852"/>
      <c r="O237" s="517"/>
      <c r="P237" s="517"/>
      <c r="Q237" s="517"/>
      <c r="R237" s="517"/>
    </row>
    <row r="238" spans="2:18" s="527" customFormat="1" ht="15.75">
      <c r="B238" s="837"/>
      <c r="C238" s="840"/>
      <c r="D238" s="858"/>
      <c r="E238" s="855"/>
      <c r="F238" s="549">
        <v>4</v>
      </c>
      <c r="G238" s="550"/>
      <c r="H238" s="598" t="str">
        <f t="shared" si="4"/>
        <v>Belum Diisi</v>
      </c>
      <c r="I238" s="592" t="s">
        <v>26</v>
      </c>
      <c r="J238" s="593" t="str">
        <f>IF($D$235="Y/T","Isi Sasaran",IF($E$235=0,0,IF(I238="Y",1,IF(I238="T",0,"Isi Dulu"))))</f>
        <v>Isi Sasaran</v>
      </c>
      <c r="K238" s="592" t="s">
        <v>26</v>
      </c>
      <c r="L238" s="593" t="str">
        <f>IF($D$235="Y/T","Isi Sasaran",IF($E$235=0,0,IF(K238="Y",1,IF(K238="T",0,"Isi Dulu"))))</f>
        <v>Isi Sasaran</v>
      </c>
      <c r="M238" s="849"/>
      <c r="N238" s="852"/>
      <c r="O238" s="517"/>
      <c r="P238" s="517"/>
      <c r="Q238" s="517"/>
      <c r="R238" s="517"/>
    </row>
    <row r="239" spans="2:18" s="527" customFormat="1" ht="15.75">
      <c r="B239" s="838"/>
      <c r="C239" s="841"/>
      <c r="D239" s="859"/>
      <c r="E239" s="856"/>
      <c r="F239" s="569">
        <v>5</v>
      </c>
      <c r="G239" s="570"/>
      <c r="H239" s="599" t="str">
        <f t="shared" si="4"/>
        <v>Belum Diisi</v>
      </c>
      <c r="I239" s="595" t="s">
        <v>26</v>
      </c>
      <c r="J239" s="596" t="str">
        <f>IF($D$235="Y/T","Isi Sasaran",IF($E$235=0,0,IF(I239="Y",1,IF(I239="T",0,"Isi Dulu"))))</f>
        <v>Isi Sasaran</v>
      </c>
      <c r="K239" s="595" t="s">
        <v>26</v>
      </c>
      <c r="L239" s="596" t="str">
        <f>IF($D$235="Y/T","Isi Sasaran",IF($E$235=0,0,IF(K239="Y",1,IF(K239="T",0,"Isi Dulu"))))</f>
        <v>Isi Sasaran</v>
      </c>
      <c r="M239" s="850"/>
      <c r="N239" s="853"/>
      <c r="O239" s="517"/>
      <c r="P239" s="517"/>
      <c r="Q239" s="517"/>
      <c r="R239" s="517"/>
    </row>
    <row r="240" spans="2:18" s="527" customFormat="1" ht="15.75">
      <c r="B240" s="836">
        <v>7</v>
      </c>
      <c r="C240" s="839"/>
      <c r="D240" s="857" t="s">
        <v>26</v>
      </c>
      <c r="E240" s="854" t="str">
        <f>IF(D240="Y",1,IF(D240="T",0,IF(D240="Y/T","Belum diisi","Error")))</f>
        <v>Belum diisi</v>
      </c>
      <c r="F240" s="528">
        <v>1</v>
      </c>
      <c r="G240" s="529"/>
      <c r="H240" s="600" t="str">
        <f t="shared" si="4"/>
        <v>Belum Diisi</v>
      </c>
      <c r="I240" s="590" t="s">
        <v>26</v>
      </c>
      <c r="J240" s="591" t="str">
        <f>IF($D$240="Y/T","Isi Sasaran",IF($E$240=0,0,IF(I240="Y",1,IF(I240="T",0,"Isi Dulu"))))</f>
        <v>Isi Sasaran</v>
      </c>
      <c r="K240" s="590" t="s">
        <v>26</v>
      </c>
      <c r="L240" s="591" t="str">
        <f>IF($D$240="Y/T","Isi Sasaran",IF($E$240=0,0,IF(K240="Y",1,IF(K240="T",0,"Isi Dulu"))))</f>
        <v>Isi Sasaran</v>
      </c>
      <c r="M240" s="848" t="s">
        <v>26</v>
      </c>
      <c r="N240" s="851" t="str">
        <f>IF(M240="Y",1,IF(M240="T",0,IF(M240="Y/T","Belum diisi","Error")))</f>
        <v>Belum diisi</v>
      </c>
      <c r="O240" s="517"/>
      <c r="P240" s="517"/>
      <c r="Q240" s="517"/>
      <c r="R240" s="517"/>
    </row>
    <row r="241" spans="2:18" s="527" customFormat="1" ht="15.75">
      <c r="B241" s="837"/>
      <c r="C241" s="840"/>
      <c r="D241" s="858"/>
      <c r="E241" s="855"/>
      <c r="F241" s="549">
        <v>2</v>
      </c>
      <c r="G241" s="550"/>
      <c r="H241" s="598" t="str">
        <f t="shared" si="4"/>
        <v>Belum Diisi</v>
      </c>
      <c r="I241" s="592" t="s">
        <v>26</v>
      </c>
      <c r="J241" s="593" t="str">
        <f>IF($D$240="Y/T","Isi Sasaran",IF($E$240=0,0,IF(I241="Y",1,IF(I241="T",0,"Isi Dulu"))))</f>
        <v>Isi Sasaran</v>
      </c>
      <c r="K241" s="592" t="s">
        <v>26</v>
      </c>
      <c r="L241" s="593" t="str">
        <f>IF($D$240="Y/T","Isi Sasaran",IF($E$240=0,0,IF(K241="Y",1,IF(K241="T",0,"Isi Dulu"))))</f>
        <v>Isi Sasaran</v>
      </c>
      <c r="M241" s="849"/>
      <c r="N241" s="852"/>
      <c r="O241" s="517"/>
      <c r="P241" s="517"/>
      <c r="Q241" s="517"/>
      <c r="R241" s="517"/>
    </row>
    <row r="242" spans="2:18" s="527" customFormat="1" ht="15.75">
      <c r="B242" s="837"/>
      <c r="C242" s="840"/>
      <c r="D242" s="858"/>
      <c r="E242" s="855"/>
      <c r="F242" s="549">
        <v>3</v>
      </c>
      <c r="G242" s="550"/>
      <c r="H242" s="598" t="str">
        <f t="shared" si="4"/>
        <v>Belum Diisi</v>
      </c>
      <c r="I242" s="592" t="s">
        <v>26</v>
      </c>
      <c r="J242" s="593" t="str">
        <f>IF($D$240="Y/T","Isi Sasaran",IF($E$240=0,0,IF(I242="Y",1,IF(I242="T",0,"Isi Dulu"))))</f>
        <v>Isi Sasaran</v>
      </c>
      <c r="K242" s="592" t="s">
        <v>26</v>
      </c>
      <c r="L242" s="593" t="str">
        <f>IF($D$240="Y/T","Isi Sasaran",IF($E$240=0,0,IF(K242="Y",1,IF(K242="T",0,"Isi Dulu"))))</f>
        <v>Isi Sasaran</v>
      </c>
      <c r="M242" s="849"/>
      <c r="N242" s="852"/>
      <c r="O242" s="517"/>
      <c r="P242" s="517"/>
      <c r="Q242" s="517"/>
      <c r="R242" s="517"/>
    </row>
    <row r="243" spans="2:18" s="527" customFormat="1" ht="15.75">
      <c r="B243" s="837"/>
      <c r="C243" s="840"/>
      <c r="D243" s="858"/>
      <c r="E243" s="855"/>
      <c r="F243" s="549">
        <v>4</v>
      </c>
      <c r="G243" s="550"/>
      <c r="H243" s="598" t="str">
        <f t="shared" si="4"/>
        <v>Belum Diisi</v>
      </c>
      <c r="I243" s="592" t="s">
        <v>26</v>
      </c>
      <c r="J243" s="593" t="str">
        <f>IF($D$240="Y/T","Isi Sasaran",IF($E$240=0,0,IF(I243="Y",1,IF(I243="T",0,"Isi Dulu"))))</f>
        <v>Isi Sasaran</v>
      </c>
      <c r="K243" s="592" t="s">
        <v>26</v>
      </c>
      <c r="L243" s="593" t="str">
        <f>IF($D$240="Y/T","Isi Sasaran",IF($E$240=0,0,IF(K243="Y",1,IF(K243="T",0,"Isi Dulu"))))</f>
        <v>Isi Sasaran</v>
      </c>
      <c r="M243" s="849"/>
      <c r="N243" s="852"/>
      <c r="O243" s="517"/>
      <c r="P243" s="517"/>
      <c r="Q243" s="517"/>
      <c r="R243" s="517"/>
    </row>
    <row r="244" spans="2:18" s="527" customFormat="1" ht="15.75">
      <c r="B244" s="838"/>
      <c r="C244" s="841"/>
      <c r="D244" s="859"/>
      <c r="E244" s="856"/>
      <c r="F244" s="569">
        <v>5</v>
      </c>
      <c r="G244" s="570"/>
      <c r="H244" s="599" t="str">
        <f t="shared" si="4"/>
        <v>Belum Diisi</v>
      </c>
      <c r="I244" s="595" t="s">
        <v>26</v>
      </c>
      <c r="J244" s="596" t="str">
        <f>IF($D$240="Y/T","Isi Sasaran",IF($E$240=0,0,IF(I244="Y",1,IF(I244="T",0,"Isi Dulu"))))</f>
        <v>Isi Sasaran</v>
      </c>
      <c r="K244" s="595" t="s">
        <v>26</v>
      </c>
      <c r="L244" s="596" t="str">
        <f>IF($D$240="Y/T","Isi Sasaran",IF($E$240=0,0,IF(K244="Y",1,IF(K244="T",0,"Isi Dulu"))))</f>
        <v>Isi Sasaran</v>
      </c>
      <c r="M244" s="850"/>
      <c r="N244" s="853"/>
      <c r="O244" s="517"/>
      <c r="P244" s="517"/>
      <c r="Q244" s="517"/>
      <c r="R244" s="517"/>
    </row>
    <row r="245" spans="2:18" s="527" customFormat="1" ht="15.75">
      <c r="B245" s="836">
        <v>8</v>
      </c>
      <c r="C245" s="839"/>
      <c r="D245" s="857" t="s">
        <v>26</v>
      </c>
      <c r="E245" s="854" t="str">
        <f>IF(D245="Y",1,IF(D245="T",0,IF(D245="Y/T","Belum diisi","Error")))</f>
        <v>Belum diisi</v>
      </c>
      <c r="F245" s="528">
        <v>1</v>
      </c>
      <c r="G245" s="529"/>
      <c r="H245" s="600" t="str">
        <f t="shared" si="4"/>
        <v>Belum Diisi</v>
      </c>
      <c r="I245" s="590" t="s">
        <v>26</v>
      </c>
      <c r="J245" s="591" t="str">
        <f>IF($D$245="Y/T","Isi Sasaran",IF($E$245=0,0,IF(I245="Y",1,IF(I245="T",0,"Isi Dulu"))))</f>
        <v>Isi Sasaran</v>
      </c>
      <c r="K245" s="590" t="s">
        <v>26</v>
      </c>
      <c r="L245" s="591" t="str">
        <f>IF($D$245="Y/T","Isi Sasaran",IF($E$245=0,0,IF(K245="Y",1,IF(K245="T",0,"Isi Dulu"))))</f>
        <v>Isi Sasaran</v>
      </c>
      <c r="M245" s="848" t="s">
        <v>26</v>
      </c>
      <c r="N245" s="851" t="str">
        <f>IF(M245="Y",1,IF(M245="T",0,IF(M245="Y/T","Belum diisi","Error")))</f>
        <v>Belum diisi</v>
      </c>
      <c r="O245" s="517"/>
      <c r="P245" s="517"/>
      <c r="Q245" s="517"/>
      <c r="R245" s="517"/>
    </row>
    <row r="246" spans="2:18" s="527" customFormat="1" ht="15.75">
      <c r="B246" s="837"/>
      <c r="C246" s="840"/>
      <c r="D246" s="858"/>
      <c r="E246" s="855"/>
      <c r="F246" s="549">
        <v>2</v>
      </c>
      <c r="G246" s="550"/>
      <c r="H246" s="598" t="str">
        <f t="shared" si="4"/>
        <v>Belum Diisi</v>
      </c>
      <c r="I246" s="592" t="s">
        <v>26</v>
      </c>
      <c r="J246" s="593" t="str">
        <f>IF($D$245="Y/T","Isi Sasaran",IF($E$245=0,0,IF(I246="Y",1,IF(I246="T",0,"Isi Dulu"))))</f>
        <v>Isi Sasaran</v>
      </c>
      <c r="K246" s="592" t="s">
        <v>26</v>
      </c>
      <c r="L246" s="593" t="str">
        <f>IF($D$245="Y/T","Isi Sasaran",IF($E$245=0,0,IF(K246="Y",1,IF(K246="T",0,"Isi Dulu"))))</f>
        <v>Isi Sasaran</v>
      </c>
      <c r="M246" s="849"/>
      <c r="N246" s="852"/>
      <c r="O246" s="517"/>
      <c r="P246" s="517"/>
      <c r="Q246" s="517"/>
      <c r="R246" s="517"/>
    </row>
    <row r="247" spans="2:18" s="527" customFormat="1" ht="15.75">
      <c r="B247" s="837"/>
      <c r="C247" s="840"/>
      <c r="D247" s="858"/>
      <c r="E247" s="855"/>
      <c r="F247" s="549">
        <v>3</v>
      </c>
      <c r="G247" s="550"/>
      <c r="H247" s="598" t="str">
        <f t="shared" si="4"/>
        <v>Belum Diisi</v>
      </c>
      <c r="I247" s="592" t="s">
        <v>26</v>
      </c>
      <c r="J247" s="593" t="str">
        <f>IF($D$245="Y/T","Isi Sasaran",IF($E$245=0,0,IF(I247="Y",1,IF(I247="T",0,"Isi Dulu"))))</f>
        <v>Isi Sasaran</v>
      </c>
      <c r="K247" s="592" t="s">
        <v>26</v>
      </c>
      <c r="L247" s="593" t="str">
        <f>IF($D$245="Y/T","Isi Sasaran",IF($E$245=0,0,IF(K247="Y",1,IF(K247="T",0,"Isi Dulu"))))</f>
        <v>Isi Sasaran</v>
      </c>
      <c r="M247" s="849"/>
      <c r="N247" s="852"/>
      <c r="O247" s="517"/>
      <c r="P247" s="517"/>
      <c r="Q247" s="517"/>
      <c r="R247" s="517"/>
    </row>
    <row r="248" spans="2:18" s="527" customFormat="1" ht="15.75">
      <c r="B248" s="837"/>
      <c r="C248" s="840"/>
      <c r="D248" s="858"/>
      <c r="E248" s="855"/>
      <c r="F248" s="549">
        <v>4</v>
      </c>
      <c r="G248" s="550"/>
      <c r="H248" s="598" t="str">
        <f t="shared" si="4"/>
        <v>Belum Diisi</v>
      </c>
      <c r="I248" s="592" t="s">
        <v>26</v>
      </c>
      <c r="J248" s="593" t="str">
        <f>IF($D$245="Y/T","Isi Sasaran",IF($E$245=0,0,IF(I248="Y",1,IF(I248="T",0,"Isi Dulu"))))</f>
        <v>Isi Sasaran</v>
      </c>
      <c r="K248" s="592" t="s">
        <v>26</v>
      </c>
      <c r="L248" s="593" t="str">
        <f>IF($D$245="Y/T","Isi Sasaran",IF($E$245=0,0,IF(K248="Y",1,IF(K248="T",0,"Isi Dulu"))))</f>
        <v>Isi Sasaran</v>
      </c>
      <c r="M248" s="849"/>
      <c r="N248" s="852"/>
      <c r="O248" s="517"/>
      <c r="P248" s="517"/>
      <c r="Q248" s="517"/>
      <c r="R248" s="517"/>
    </row>
    <row r="249" spans="2:18" s="527" customFormat="1" ht="15.75">
      <c r="B249" s="838"/>
      <c r="C249" s="841"/>
      <c r="D249" s="859"/>
      <c r="E249" s="856"/>
      <c r="F249" s="569">
        <v>5</v>
      </c>
      <c r="G249" s="570"/>
      <c r="H249" s="599" t="str">
        <f t="shared" si="4"/>
        <v>Belum Diisi</v>
      </c>
      <c r="I249" s="595" t="s">
        <v>26</v>
      </c>
      <c r="J249" s="596" t="str">
        <f>IF($D$245="Y/T","Isi Sasaran",IF($E$245=0,0,IF(I249="Y",1,IF(I249="T",0,"Isi Dulu"))))</f>
        <v>Isi Sasaran</v>
      </c>
      <c r="K249" s="595" t="s">
        <v>26</v>
      </c>
      <c r="L249" s="596" t="str">
        <f>IF($D$245="Y/T","Isi Sasaran",IF($E$245=0,0,IF(K249="Y",1,IF(K249="T",0,"Isi Dulu"))))</f>
        <v>Isi Sasaran</v>
      </c>
      <c r="M249" s="850"/>
      <c r="N249" s="853"/>
      <c r="O249" s="517"/>
      <c r="P249" s="517"/>
      <c r="Q249" s="517"/>
      <c r="R249" s="517"/>
    </row>
    <row r="250" spans="2:18" s="527" customFormat="1" ht="15.75">
      <c r="B250" s="836">
        <v>9</v>
      </c>
      <c r="C250" s="839"/>
      <c r="D250" s="857" t="s">
        <v>26</v>
      </c>
      <c r="E250" s="854" t="str">
        <f>IF(D250="Y",1,IF(D250="T",0,IF(D250="Y/T","Belum diisi","Error")))</f>
        <v>Belum diisi</v>
      </c>
      <c r="F250" s="528">
        <v>1</v>
      </c>
      <c r="G250" s="529"/>
      <c r="H250" s="600" t="str">
        <f t="shared" si="4"/>
        <v>Belum Diisi</v>
      </c>
      <c r="I250" s="590" t="s">
        <v>26</v>
      </c>
      <c r="J250" s="591" t="str">
        <f>IF($D$250="Y/T","Isi Sasaran",IF($E$250=0,0,IF(I250="Y",1,IF(I250="T",0,"Isi Dulu"))))</f>
        <v>Isi Sasaran</v>
      </c>
      <c r="K250" s="590" t="s">
        <v>26</v>
      </c>
      <c r="L250" s="591" t="str">
        <f>IF($D$250="Y/T","Isi Sasaran",IF($E$250=0,0,IF(K250="Y",1,IF(K250="T",0,"Isi Dulu"))))</f>
        <v>Isi Sasaran</v>
      </c>
      <c r="M250" s="848" t="s">
        <v>26</v>
      </c>
      <c r="N250" s="851" t="str">
        <f>IF(M250="Y",1,IF(M250="T",0,IF(M250="Y/T","Belum diisi","Error")))</f>
        <v>Belum diisi</v>
      </c>
      <c r="O250" s="517"/>
      <c r="P250" s="517"/>
      <c r="Q250" s="517"/>
      <c r="R250" s="517"/>
    </row>
    <row r="251" spans="2:18" s="527" customFormat="1" ht="15.75">
      <c r="B251" s="837"/>
      <c r="C251" s="840"/>
      <c r="D251" s="858"/>
      <c r="E251" s="855"/>
      <c r="F251" s="549">
        <v>2</v>
      </c>
      <c r="G251" s="550"/>
      <c r="H251" s="598" t="str">
        <f t="shared" si="4"/>
        <v>Belum Diisi</v>
      </c>
      <c r="I251" s="592" t="s">
        <v>26</v>
      </c>
      <c r="J251" s="593" t="str">
        <f>IF($D$250="Y/T","Isi Sasaran",IF($E$250=0,0,IF(I251="Y",1,IF(I251="T",0,"Isi Dulu"))))</f>
        <v>Isi Sasaran</v>
      </c>
      <c r="K251" s="592" t="s">
        <v>26</v>
      </c>
      <c r="L251" s="593" t="str">
        <f>IF($D$250="Y/T","Isi Sasaran",IF($E$250=0,0,IF(K251="Y",1,IF(K251="T",0,"Isi Dulu"))))</f>
        <v>Isi Sasaran</v>
      </c>
      <c r="M251" s="849"/>
      <c r="N251" s="852"/>
      <c r="O251" s="517"/>
      <c r="P251" s="517"/>
      <c r="Q251" s="517"/>
      <c r="R251" s="517"/>
    </row>
    <row r="252" spans="2:18" s="527" customFormat="1" ht="15.75">
      <c r="B252" s="837"/>
      <c r="C252" s="840"/>
      <c r="D252" s="858"/>
      <c r="E252" s="855"/>
      <c r="F252" s="549">
        <v>3</v>
      </c>
      <c r="G252" s="550"/>
      <c r="H252" s="598" t="str">
        <f t="shared" si="4"/>
        <v>Belum Diisi</v>
      </c>
      <c r="I252" s="592" t="s">
        <v>26</v>
      </c>
      <c r="J252" s="593" t="str">
        <f>IF($D$250="Y/T","Isi Sasaran",IF($E$250=0,0,IF(I252="Y",1,IF(I252="T",0,"Isi Dulu"))))</f>
        <v>Isi Sasaran</v>
      </c>
      <c r="K252" s="592" t="s">
        <v>26</v>
      </c>
      <c r="L252" s="593" t="str">
        <f>IF($D$250="Y/T","Isi Sasaran",IF($E$250=0,0,IF(K252="Y",1,IF(K252="T",0,"Isi Dulu"))))</f>
        <v>Isi Sasaran</v>
      </c>
      <c r="M252" s="849"/>
      <c r="N252" s="852"/>
      <c r="O252" s="517"/>
      <c r="P252" s="517"/>
      <c r="Q252" s="517"/>
      <c r="R252" s="517"/>
    </row>
    <row r="253" spans="2:18" s="527" customFormat="1" ht="15.75">
      <c r="B253" s="837"/>
      <c r="C253" s="840"/>
      <c r="D253" s="858"/>
      <c r="E253" s="855"/>
      <c r="F253" s="549">
        <v>4</v>
      </c>
      <c r="G253" s="550"/>
      <c r="H253" s="598" t="str">
        <f t="shared" si="4"/>
        <v>Belum Diisi</v>
      </c>
      <c r="I253" s="592" t="s">
        <v>26</v>
      </c>
      <c r="J253" s="593" t="str">
        <f>IF($D$250="Y/T","Isi Sasaran",IF($E$250=0,0,IF(I253="Y",1,IF(I253="T",0,"Isi Dulu"))))</f>
        <v>Isi Sasaran</v>
      </c>
      <c r="K253" s="592" t="s">
        <v>26</v>
      </c>
      <c r="L253" s="593" t="str">
        <f>IF($D$250="Y/T","Isi Sasaran",IF($E$250=0,0,IF(K253="Y",1,IF(K253="T",0,"Isi Dulu"))))</f>
        <v>Isi Sasaran</v>
      </c>
      <c r="M253" s="849"/>
      <c r="N253" s="852"/>
      <c r="O253" s="517"/>
      <c r="P253" s="517"/>
      <c r="Q253" s="517"/>
      <c r="R253" s="517"/>
    </row>
    <row r="254" spans="2:18" s="527" customFormat="1" ht="15.75">
      <c r="B254" s="838"/>
      <c r="C254" s="841"/>
      <c r="D254" s="859"/>
      <c r="E254" s="856"/>
      <c r="F254" s="569">
        <v>5</v>
      </c>
      <c r="G254" s="570"/>
      <c r="H254" s="599" t="str">
        <f t="shared" si="4"/>
        <v>Belum Diisi</v>
      </c>
      <c r="I254" s="595" t="s">
        <v>26</v>
      </c>
      <c r="J254" s="596" t="str">
        <f>IF($D$250="Y/T","Isi Sasaran",IF($E$250=0,0,IF(I254="Y",1,IF(I254="T",0,"Isi Dulu"))))</f>
        <v>Isi Sasaran</v>
      </c>
      <c r="K254" s="595" t="s">
        <v>26</v>
      </c>
      <c r="L254" s="596" t="str">
        <f>IF($D$250="Y/T","Isi Sasaran",IF($E$250=0,0,IF(K254="Y",1,IF(K254="T",0,"Isi Dulu"))))</f>
        <v>Isi Sasaran</v>
      </c>
      <c r="M254" s="850"/>
      <c r="N254" s="853"/>
      <c r="O254" s="517"/>
      <c r="P254" s="517"/>
      <c r="Q254" s="517"/>
      <c r="R254" s="517"/>
    </row>
    <row r="255" spans="2:18" s="527" customFormat="1" ht="15.75">
      <c r="B255" s="836">
        <v>10</v>
      </c>
      <c r="C255" s="839"/>
      <c r="D255" s="857" t="s">
        <v>26</v>
      </c>
      <c r="E255" s="854" t="str">
        <f>IF(D255="Y",1,IF(D255="T",0,IF(D255="Y/T","Belum diisi","Error")))</f>
        <v>Belum diisi</v>
      </c>
      <c r="F255" s="528">
        <v>1</v>
      </c>
      <c r="G255" s="529"/>
      <c r="H255" s="600" t="str">
        <f t="shared" si="4"/>
        <v>Belum Diisi</v>
      </c>
      <c r="I255" s="590" t="s">
        <v>26</v>
      </c>
      <c r="J255" s="591" t="str">
        <f>IF($D$255="Y/T","Isi Sasaran",IF($E$255=0,0,IF(I255="Y",1,IF(I255="T",0,"Isi Dulu"))))</f>
        <v>Isi Sasaran</v>
      </c>
      <c r="K255" s="590" t="s">
        <v>26</v>
      </c>
      <c r="L255" s="591" t="str">
        <f>IF($D$255="Y/T","Isi Sasaran",IF($E$255=0,0,IF(K255="Y",1,IF(K255="T",0,"Isi Dulu"))))</f>
        <v>Isi Sasaran</v>
      </c>
      <c r="M255" s="848" t="s">
        <v>26</v>
      </c>
      <c r="N255" s="851" t="str">
        <f>IF(M255="Y",1,IF(M255="T",0,IF(M255="Y/T","Belum diisi","Error")))</f>
        <v>Belum diisi</v>
      </c>
      <c r="O255" s="517"/>
      <c r="P255" s="517"/>
      <c r="Q255" s="517"/>
      <c r="R255" s="517"/>
    </row>
    <row r="256" spans="2:18" s="527" customFormat="1" ht="15.75">
      <c r="B256" s="837"/>
      <c r="C256" s="840"/>
      <c r="D256" s="858"/>
      <c r="E256" s="855"/>
      <c r="F256" s="549">
        <v>2</v>
      </c>
      <c r="G256" s="550"/>
      <c r="H256" s="598" t="str">
        <f t="shared" si="4"/>
        <v>Belum Diisi</v>
      </c>
      <c r="I256" s="592" t="s">
        <v>26</v>
      </c>
      <c r="J256" s="593" t="str">
        <f>IF($D$255="Y/T","Isi Sasaran",IF($E$255=0,0,IF(I256="Y",1,IF(I256="T",0,"Isi Dulu"))))</f>
        <v>Isi Sasaran</v>
      </c>
      <c r="K256" s="592" t="s">
        <v>26</v>
      </c>
      <c r="L256" s="593" t="str">
        <f>IF($D$255="Y/T","Isi Sasaran",IF($E$255=0,0,IF(K256="Y",1,IF(K256="T",0,"Isi Dulu"))))</f>
        <v>Isi Sasaran</v>
      </c>
      <c r="M256" s="849"/>
      <c r="N256" s="852"/>
      <c r="O256" s="517"/>
      <c r="P256" s="517"/>
      <c r="Q256" s="517"/>
      <c r="R256" s="517"/>
    </row>
    <row r="257" spans="2:18" s="527" customFormat="1" ht="15.75">
      <c r="B257" s="837"/>
      <c r="C257" s="840"/>
      <c r="D257" s="858"/>
      <c r="E257" s="855"/>
      <c r="F257" s="549">
        <v>3</v>
      </c>
      <c r="G257" s="550"/>
      <c r="H257" s="598" t="str">
        <f t="shared" si="4"/>
        <v>Belum Diisi</v>
      </c>
      <c r="I257" s="592" t="s">
        <v>26</v>
      </c>
      <c r="J257" s="593" t="str">
        <f>IF($D$255="Y/T","Isi Sasaran",IF($E$255=0,0,IF(I257="Y",1,IF(I257="T",0,"Isi Dulu"))))</f>
        <v>Isi Sasaran</v>
      </c>
      <c r="K257" s="592" t="s">
        <v>26</v>
      </c>
      <c r="L257" s="593" t="str">
        <f>IF($D$255="Y/T","Isi Sasaran",IF($E$255=0,0,IF(K257="Y",1,IF(K257="T",0,"Isi Dulu"))))</f>
        <v>Isi Sasaran</v>
      </c>
      <c r="M257" s="849"/>
      <c r="N257" s="852"/>
      <c r="O257" s="517"/>
      <c r="P257" s="517"/>
      <c r="Q257" s="517"/>
      <c r="R257" s="517"/>
    </row>
    <row r="258" spans="2:18" s="527" customFormat="1" ht="15.75">
      <c r="B258" s="837"/>
      <c r="C258" s="840"/>
      <c r="D258" s="858"/>
      <c r="E258" s="855"/>
      <c r="F258" s="549">
        <v>4</v>
      </c>
      <c r="G258" s="550"/>
      <c r="H258" s="598" t="str">
        <f t="shared" si="4"/>
        <v>Belum Diisi</v>
      </c>
      <c r="I258" s="592" t="s">
        <v>26</v>
      </c>
      <c r="J258" s="593" t="str">
        <f>IF($D$255="Y/T","Isi Sasaran",IF($E$255=0,0,IF(I258="Y",1,IF(I258="T",0,"Isi Dulu"))))</f>
        <v>Isi Sasaran</v>
      </c>
      <c r="K258" s="592" t="s">
        <v>26</v>
      </c>
      <c r="L258" s="593" t="str">
        <f>IF($D$255="Y/T","Isi Sasaran",IF($E$255=0,0,IF(K258="Y",1,IF(K258="T",0,"Isi Dulu"))))</f>
        <v>Isi Sasaran</v>
      </c>
      <c r="M258" s="849"/>
      <c r="N258" s="852"/>
      <c r="O258" s="517"/>
      <c r="P258" s="517"/>
      <c r="Q258" s="517"/>
      <c r="R258" s="517"/>
    </row>
    <row r="259" spans="2:18" s="527" customFormat="1" ht="15.75">
      <c r="B259" s="838"/>
      <c r="C259" s="841"/>
      <c r="D259" s="859"/>
      <c r="E259" s="856"/>
      <c r="F259" s="569">
        <v>5</v>
      </c>
      <c r="G259" s="570"/>
      <c r="H259" s="599" t="str">
        <f t="shared" si="4"/>
        <v>Belum Diisi</v>
      </c>
      <c r="I259" s="595" t="s">
        <v>26</v>
      </c>
      <c r="J259" s="596" t="str">
        <f>IF($D$255="Y/T","Isi Sasaran",IF($E$255=0,0,IF(I259="Y",1,IF(I259="T",0,"Isi Dulu"))))</f>
        <v>Isi Sasaran</v>
      </c>
      <c r="K259" s="595" t="s">
        <v>26</v>
      </c>
      <c r="L259" s="596" t="str">
        <f>IF($D$255="Y/T","Isi Sasaran",IF($E$255=0,0,IF(K259="Y",1,IF(K259="T",0,"Isi Dulu"))))</f>
        <v>Isi Sasaran</v>
      </c>
      <c r="M259" s="850"/>
      <c r="N259" s="853"/>
      <c r="O259" s="517"/>
      <c r="P259" s="517"/>
      <c r="Q259" s="517"/>
      <c r="R259" s="517"/>
    </row>
    <row r="260" spans="2:18" s="527" customFormat="1" ht="15.75">
      <c r="B260" s="836">
        <v>11</v>
      </c>
      <c r="C260" s="839"/>
      <c r="D260" s="857" t="s">
        <v>26</v>
      </c>
      <c r="E260" s="854" t="str">
        <f>IF(D260="Y",1,IF(D260="T",0,IF(D260="Y/T","Belum diisi","Error")))</f>
        <v>Belum diisi</v>
      </c>
      <c r="F260" s="528">
        <v>1</v>
      </c>
      <c r="G260" s="529"/>
      <c r="H260" s="600" t="str">
        <f t="shared" si="4"/>
        <v>Belum Diisi</v>
      </c>
      <c r="I260" s="590" t="s">
        <v>26</v>
      </c>
      <c r="J260" s="591" t="str">
        <f>IF($D$260="Y/T","Isi Sasaran",IF($E$260=0,0,IF(I260="Y",1,IF(I260="T",0,"Isi Dulu"))))</f>
        <v>Isi Sasaran</v>
      </c>
      <c r="K260" s="590" t="s">
        <v>26</v>
      </c>
      <c r="L260" s="591" t="str">
        <f>IF($D$260="Y/T","Isi Sasaran",IF($E$260=0,0,IF(K260="Y",1,IF(K260="T",0,"Isi Dulu"))))</f>
        <v>Isi Sasaran</v>
      </c>
      <c r="M260" s="848" t="s">
        <v>26</v>
      </c>
      <c r="N260" s="851" t="str">
        <f>IF(M260="Y",1,IF(M260="T",0,IF(M260="Y/T","Belum diisi","Error")))</f>
        <v>Belum diisi</v>
      </c>
      <c r="O260" s="517"/>
      <c r="P260" s="517"/>
      <c r="Q260" s="517"/>
      <c r="R260" s="517"/>
    </row>
    <row r="261" spans="2:18" s="527" customFormat="1" ht="15.75">
      <c r="B261" s="837"/>
      <c r="C261" s="840"/>
      <c r="D261" s="858"/>
      <c r="E261" s="855"/>
      <c r="F261" s="549">
        <v>2</v>
      </c>
      <c r="G261" s="550"/>
      <c r="H261" s="598" t="str">
        <f t="shared" si="4"/>
        <v>Belum Diisi</v>
      </c>
      <c r="I261" s="592" t="s">
        <v>26</v>
      </c>
      <c r="J261" s="593" t="str">
        <f>IF($D$260="Y/T","Isi Sasaran",IF($E$260=0,0,IF(I261="Y",1,IF(I261="T",0,"Isi Dulu"))))</f>
        <v>Isi Sasaran</v>
      </c>
      <c r="K261" s="592" t="s">
        <v>26</v>
      </c>
      <c r="L261" s="593" t="str">
        <f>IF($D$260="Y/T","Isi Sasaran",IF($E$260=0,0,IF(K261="Y",1,IF(K261="T",0,"Isi Dulu"))))</f>
        <v>Isi Sasaran</v>
      </c>
      <c r="M261" s="849"/>
      <c r="N261" s="852"/>
      <c r="O261" s="517"/>
      <c r="P261" s="517"/>
      <c r="Q261" s="517"/>
      <c r="R261" s="517"/>
    </row>
    <row r="262" spans="2:18" s="527" customFormat="1" ht="15.75">
      <c r="B262" s="837"/>
      <c r="C262" s="840"/>
      <c r="D262" s="858"/>
      <c r="E262" s="855"/>
      <c r="F262" s="549">
        <v>3</v>
      </c>
      <c r="G262" s="550"/>
      <c r="H262" s="598" t="str">
        <f t="shared" si="4"/>
        <v>Belum Diisi</v>
      </c>
      <c r="I262" s="592" t="s">
        <v>26</v>
      </c>
      <c r="J262" s="593" t="str">
        <f>IF($D$260="Y/T","Isi Sasaran",IF($E$260=0,0,IF(I262="Y",1,IF(I262="T",0,"Isi Dulu"))))</f>
        <v>Isi Sasaran</v>
      </c>
      <c r="K262" s="592" t="s">
        <v>26</v>
      </c>
      <c r="L262" s="593" t="str">
        <f>IF($D$260="Y/T","Isi Sasaran",IF($E$260=0,0,IF(K262="Y",1,IF(K262="T",0,"Isi Dulu"))))</f>
        <v>Isi Sasaran</v>
      </c>
      <c r="M262" s="849"/>
      <c r="N262" s="852"/>
      <c r="O262" s="517"/>
      <c r="P262" s="517"/>
      <c r="Q262" s="517"/>
      <c r="R262" s="517"/>
    </row>
    <row r="263" spans="2:18" s="527" customFormat="1" ht="15.75">
      <c r="B263" s="837"/>
      <c r="C263" s="840"/>
      <c r="D263" s="858"/>
      <c r="E263" s="855"/>
      <c r="F263" s="549">
        <v>4</v>
      </c>
      <c r="G263" s="550"/>
      <c r="H263" s="598" t="str">
        <f t="shared" si="4"/>
        <v>Belum Diisi</v>
      </c>
      <c r="I263" s="592" t="s">
        <v>26</v>
      </c>
      <c r="J263" s="593" t="str">
        <f>IF($D$260="Y/T","Isi Sasaran",IF($E$260=0,0,IF(I263="Y",1,IF(I263="T",0,"Isi Dulu"))))</f>
        <v>Isi Sasaran</v>
      </c>
      <c r="K263" s="592" t="s">
        <v>26</v>
      </c>
      <c r="L263" s="593" t="str">
        <f>IF($D$260="Y/T","Isi Sasaran",IF($E$260=0,0,IF(K263="Y",1,IF(K263="T",0,"Isi Dulu"))))</f>
        <v>Isi Sasaran</v>
      </c>
      <c r="M263" s="849"/>
      <c r="N263" s="852"/>
      <c r="O263" s="517"/>
      <c r="P263" s="517"/>
      <c r="Q263" s="517"/>
      <c r="R263" s="517"/>
    </row>
    <row r="264" spans="2:18" s="527" customFormat="1" ht="15.75">
      <c r="B264" s="838"/>
      <c r="C264" s="841"/>
      <c r="D264" s="859"/>
      <c r="E264" s="856"/>
      <c r="F264" s="569">
        <v>5</v>
      </c>
      <c r="G264" s="570"/>
      <c r="H264" s="599" t="str">
        <f t="shared" si="4"/>
        <v>Belum Diisi</v>
      </c>
      <c r="I264" s="595" t="s">
        <v>26</v>
      </c>
      <c r="J264" s="596" t="str">
        <f>IF($D$260="Y/T","Isi Sasaran",IF($E$260=0,0,IF(I264="Y",1,IF(I264="T",0,"Isi Dulu"))))</f>
        <v>Isi Sasaran</v>
      </c>
      <c r="K264" s="595" t="s">
        <v>26</v>
      </c>
      <c r="L264" s="596" t="str">
        <f>IF($D$260="Y/T","Isi Sasaran",IF($E$260=0,0,IF(K264="Y",1,IF(K264="T",0,"Isi Dulu"))))</f>
        <v>Isi Sasaran</v>
      </c>
      <c r="M264" s="850"/>
      <c r="N264" s="853"/>
      <c r="O264" s="517"/>
      <c r="P264" s="517"/>
      <c r="Q264" s="517"/>
      <c r="R264" s="517"/>
    </row>
    <row r="265" spans="2:18" s="527" customFormat="1" ht="15.75">
      <c r="B265" s="836">
        <v>12</v>
      </c>
      <c r="C265" s="839"/>
      <c r="D265" s="857" t="s">
        <v>26</v>
      </c>
      <c r="E265" s="854" t="str">
        <f>IF(D265="Y",1,IF(D265="T",0,IF(D265="Y/T","Belum diisi","Error")))</f>
        <v>Belum diisi</v>
      </c>
      <c r="F265" s="528">
        <v>1</v>
      </c>
      <c r="G265" s="529"/>
      <c r="H265" s="600" t="str">
        <f t="shared" si="4"/>
        <v>Belum Diisi</v>
      </c>
      <c r="I265" s="590" t="s">
        <v>26</v>
      </c>
      <c r="J265" s="591" t="str">
        <f>IF($D$265="Y/T","Isi Sasaran",IF($E$265=0,0,IF(I265="Y",1,IF(I265="T",0,"Isi Dulu"))))</f>
        <v>Isi Sasaran</v>
      </c>
      <c r="K265" s="590" t="s">
        <v>26</v>
      </c>
      <c r="L265" s="591" t="str">
        <f>IF($D$265="Y/T","Isi Sasaran",IF($E$265=0,0,IF(K265="Y",1,IF(K265="T",0,"Isi Dulu"))))</f>
        <v>Isi Sasaran</v>
      </c>
      <c r="M265" s="848" t="s">
        <v>26</v>
      </c>
      <c r="N265" s="851" t="str">
        <f>IF(M265="Y",1,IF(M265="T",0,IF(M265="Y/T","Belum diisi","Error")))</f>
        <v>Belum diisi</v>
      </c>
      <c r="O265" s="517"/>
      <c r="P265" s="517"/>
      <c r="Q265" s="517"/>
      <c r="R265" s="517"/>
    </row>
    <row r="266" spans="2:18" s="527" customFormat="1" ht="15.75">
      <c r="B266" s="837"/>
      <c r="C266" s="840"/>
      <c r="D266" s="858"/>
      <c r="E266" s="855"/>
      <c r="F266" s="549">
        <v>2</v>
      </c>
      <c r="G266" s="550"/>
      <c r="H266" s="598" t="str">
        <f t="shared" si="4"/>
        <v>Belum Diisi</v>
      </c>
      <c r="I266" s="592" t="s">
        <v>26</v>
      </c>
      <c r="J266" s="593" t="str">
        <f>IF($D$265="Y/T","Isi Sasaran",IF($E$265=0,0,IF(I266="Y",1,IF(I266="T",0,"Isi Dulu"))))</f>
        <v>Isi Sasaran</v>
      </c>
      <c r="K266" s="592" t="s">
        <v>26</v>
      </c>
      <c r="L266" s="593" t="str">
        <f>IF($D$265="Y/T","Isi Sasaran",IF($E$265=0,0,IF(K266="Y",1,IF(K266="T",0,"Isi Dulu"))))</f>
        <v>Isi Sasaran</v>
      </c>
      <c r="M266" s="849"/>
      <c r="N266" s="852"/>
      <c r="O266" s="517"/>
      <c r="P266" s="517"/>
      <c r="Q266" s="517"/>
      <c r="R266" s="517"/>
    </row>
    <row r="267" spans="2:18" s="527" customFormat="1" ht="15.75">
      <c r="B267" s="837"/>
      <c r="C267" s="840"/>
      <c r="D267" s="858"/>
      <c r="E267" s="855"/>
      <c r="F267" s="549">
        <v>3</v>
      </c>
      <c r="G267" s="550"/>
      <c r="H267" s="598" t="str">
        <f t="shared" si="4"/>
        <v>Belum Diisi</v>
      </c>
      <c r="I267" s="592" t="s">
        <v>26</v>
      </c>
      <c r="J267" s="593" t="str">
        <f>IF($D$265="Y/T","Isi Sasaran",IF($E$265=0,0,IF(I267="Y",1,IF(I267="T",0,"Isi Dulu"))))</f>
        <v>Isi Sasaran</v>
      </c>
      <c r="K267" s="592" t="s">
        <v>26</v>
      </c>
      <c r="L267" s="593" t="str">
        <f>IF($D$265="Y/T","Isi Sasaran",IF($E$265=0,0,IF(K267="Y",1,IF(K267="T",0,"Isi Dulu"))))</f>
        <v>Isi Sasaran</v>
      </c>
      <c r="M267" s="849"/>
      <c r="N267" s="852"/>
      <c r="O267" s="517"/>
      <c r="P267" s="517"/>
      <c r="Q267" s="517"/>
      <c r="R267" s="517"/>
    </row>
    <row r="268" spans="2:18" s="527" customFormat="1" ht="15.75">
      <c r="B268" s="837"/>
      <c r="C268" s="840"/>
      <c r="D268" s="858"/>
      <c r="E268" s="855"/>
      <c r="F268" s="549">
        <v>4</v>
      </c>
      <c r="G268" s="550"/>
      <c r="H268" s="598" t="str">
        <f t="shared" si="4"/>
        <v>Belum Diisi</v>
      </c>
      <c r="I268" s="592" t="s">
        <v>26</v>
      </c>
      <c r="J268" s="593" t="str">
        <f>IF($D$265="Y/T","Isi Sasaran",IF($E$265=0,0,IF(I268="Y",1,IF(I268="T",0,"Isi Dulu"))))</f>
        <v>Isi Sasaran</v>
      </c>
      <c r="K268" s="592" t="s">
        <v>26</v>
      </c>
      <c r="L268" s="593" t="str">
        <f>IF($D$265="Y/T","Isi Sasaran",IF($E$265=0,0,IF(K268="Y",1,IF(K268="T",0,"Isi Dulu"))))</f>
        <v>Isi Sasaran</v>
      </c>
      <c r="M268" s="849"/>
      <c r="N268" s="852"/>
      <c r="O268" s="517"/>
      <c r="P268" s="517"/>
      <c r="Q268" s="517"/>
      <c r="R268" s="517"/>
    </row>
    <row r="269" spans="2:18" s="527" customFormat="1" ht="15.75">
      <c r="B269" s="838"/>
      <c r="C269" s="841"/>
      <c r="D269" s="859"/>
      <c r="E269" s="856"/>
      <c r="F269" s="569">
        <v>5</v>
      </c>
      <c r="G269" s="570"/>
      <c r="H269" s="599" t="str">
        <f t="shared" si="4"/>
        <v>Belum Diisi</v>
      </c>
      <c r="I269" s="595" t="s">
        <v>26</v>
      </c>
      <c r="J269" s="596" t="str">
        <f>IF($D$265="Y/T","Isi Sasaran",IF($E$265=0,0,IF(I269="Y",1,IF(I269="T",0,"Isi Dulu"))))</f>
        <v>Isi Sasaran</v>
      </c>
      <c r="K269" s="595" t="s">
        <v>26</v>
      </c>
      <c r="L269" s="596" t="str">
        <f>IF($D$265="Y/T","Isi Sasaran",IF($E$265=0,0,IF(K269="Y",1,IF(K269="T",0,"Isi Dulu"))))</f>
        <v>Isi Sasaran</v>
      </c>
      <c r="M269" s="850"/>
      <c r="N269" s="853"/>
      <c r="O269" s="517"/>
      <c r="P269" s="517"/>
      <c r="Q269" s="517"/>
      <c r="R269" s="517"/>
    </row>
    <row r="270" spans="2:18" s="527" customFormat="1" ht="15.75">
      <c r="B270" s="836">
        <v>13</v>
      </c>
      <c r="C270" s="839"/>
      <c r="D270" s="857" t="s">
        <v>26</v>
      </c>
      <c r="E270" s="854" t="str">
        <f>IF(D270="Y",1,IF(D270="T",0,IF(D270="Y/T","Belum diisi","Error")))</f>
        <v>Belum diisi</v>
      </c>
      <c r="F270" s="528">
        <v>1</v>
      </c>
      <c r="G270" s="529"/>
      <c r="H270" s="600" t="str">
        <f t="shared" si="4"/>
        <v>Belum Diisi</v>
      </c>
      <c r="I270" s="590" t="s">
        <v>26</v>
      </c>
      <c r="J270" s="591" t="str">
        <f>IF($D$270="Y/T","Isi Sasaran",IF($E$270=0,0,IF(I270="Y",1,IF(I270="T",0,"Isi Dulu"))))</f>
        <v>Isi Sasaran</v>
      </c>
      <c r="K270" s="590" t="s">
        <v>26</v>
      </c>
      <c r="L270" s="591" t="str">
        <f>IF($D$270="Y/T","Isi Sasaran",IF($E$270=0,0,IF(K270="Y",1,IF(K270="T",0,"Isi Dulu"))))</f>
        <v>Isi Sasaran</v>
      </c>
      <c r="M270" s="848" t="s">
        <v>26</v>
      </c>
      <c r="N270" s="851" t="str">
        <f>IF(M270="Y",1,IF(M270="T",0,IF(M270="Y/T","Belum diisi","Error")))</f>
        <v>Belum diisi</v>
      </c>
      <c r="O270" s="517"/>
      <c r="P270" s="517"/>
      <c r="Q270" s="517"/>
      <c r="R270" s="517"/>
    </row>
    <row r="271" spans="2:18" s="527" customFormat="1" ht="15.75">
      <c r="B271" s="837"/>
      <c r="C271" s="840"/>
      <c r="D271" s="858"/>
      <c r="E271" s="855"/>
      <c r="F271" s="549">
        <v>2</v>
      </c>
      <c r="G271" s="550"/>
      <c r="H271" s="598" t="str">
        <f t="shared" si="4"/>
        <v>Belum Diisi</v>
      </c>
      <c r="I271" s="592" t="s">
        <v>26</v>
      </c>
      <c r="J271" s="593" t="str">
        <f>IF($D$270="Y/T","Isi Sasaran",IF($E$270=0,0,IF(I271="Y",1,IF(I271="T",0,"Isi Dulu"))))</f>
        <v>Isi Sasaran</v>
      </c>
      <c r="K271" s="592" t="s">
        <v>26</v>
      </c>
      <c r="L271" s="593" t="str">
        <f>IF($D$270="Y/T","Isi Sasaran",IF($E$270=0,0,IF(K271="Y",1,IF(K271="T",0,"Isi Dulu"))))</f>
        <v>Isi Sasaran</v>
      </c>
      <c r="M271" s="849"/>
      <c r="N271" s="852"/>
      <c r="O271" s="517"/>
      <c r="P271" s="517"/>
      <c r="Q271" s="517"/>
      <c r="R271" s="517"/>
    </row>
    <row r="272" spans="2:18" s="527" customFormat="1" ht="15.75">
      <c r="B272" s="837"/>
      <c r="C272" s="840"/>
      <c r="D272" s="858"/>
      <c r="E272" s="855"/>
      <c r="F272" s="549">
        <v>3</v>
      </c>
      <c r="G272" s="550"/>
      <c r="H272" s="598" t="str">
        <f t="shared" si="4"/>
        <v>Belum Diisi</v>
      </c>
      <c r="I272" s="592" t="s">
        <v>26</v>
      </c>
      <c r="J272" s="593" t="str">
        <f>IF($D$270="Y/T","Isi Sasaran",IF($E$270=0,0,IF(I272="Y",1,IF(I272="T",0,"Isi Dulu"))))</f>
        <v>Isi Sasaran</v>
      </c>
      <c r="K272" s="592" t="s">
        <v>26</v>
      </c>
      <c r="L272" s="593" t="str">
        <f>IF($D$270="Y/T","Isi Sasaran",IF($E$270=0,0,IF(K272="Y",1,IF(K272="T",0,"Isi Dulu"))))</f>
        <v>Isi Sasaran</v>
      </c>
      <c r="M272" s="849"/>
      <c r="N272" s="852"/>
      <c r="O272" s="517"/>
      <c r="P272" s="517"/>
      <c r="Q272" s="517"/>
      <c r="R272" s="517"/>
    </row>
    <row r="273" spans="2:18" s="527" customFormat="1" ht="15.75">
      <c r="B273" s="837"/>
      <c r="C273" s="840"/>
      <c r="D273" s="858"/>
      <c r="E273" s="855"/>
      <c r="F273" s="549">
        <v>4</v>
      </c>
      <c r="G273" s="550"/>
      <c r="H273" s="598" t="str">
        <f t="shared" si="4"/>
        <v>Belum Diisi</v>
      </c>
      <c r="I273" s="592" t="s">
        <v>26</v>
      </c>
      <c r="J273" s="593" t="str">
        <f>IF($D$270="Y/T","Isi Sasaran",IF($E$270=0,0,IF(I273="Y",1,IF(I273="T",0,"Isi Dulu"))))</f>
        <v>Isi Sasaran</v>
      </c>
      <c r="K273" s="592" t="s">
        <v>26</v>
      </c>
      <c r="L273" s="593" t="str">
        <f>IF($D$270="Y/T","Isi Sasaran",IF($E$270=0,0,IF(K273="Y",1,IF(K273="T",0,"Isi Dulu"))))</f>
        <v>Isi Sasaran</v>
      </c>
      <c r="M273" s="849"/>
      <c r="N273" s="852"/>
      <c r="O273" s="517"/>
      <c r="P273" s="517"/>
      <c r="Q273" s="517"/>
      <c r="R273" s="517"/>
    </row>
    <row r="274" spans="2:18" s="527" customFormat="1" ht="15.75">
      <c r="B274" s="838"/>
      <c r="C274" s="841"/>
      <c r="D274" s="859"/>
      <c r="E274" s="856"/>
      <c r="F274" s="569">
        <v>5</v>
      </c>
      <c r="G274" s="570"/>
      <c r="H274" s="599" t="str">
        <f t="shared" si="4"/>
        <v>Belum Diisi</v>
      </c>
      <c r="I274" s="595" t="s">
        <v>26</v>
      </c>
      <c r="J274" s="596" t="str">
        <f>IF($D$270="Y/T","Isi Sasaran",IF($E$270=0,0,IF(I274="Y",1,IF(I274="T",0,"Isi Dulu"))))</f>
        <v>Isi Sasaran</v>
      </c>
      <c r="K274" s="595" t="s">
        <v>26</v>
      </c>
      <c r="L274" s="596" t="str">
        <f>IF($D$270="Y/T","Isi Sasaran",IF($E$270=0,0,IF(K274="Y",1,IF(K274="T",0,"Isi Dulu"))))</f>
        <v>Isi Sasaran</v>
      </c>
      <c r="M274" s="850"/>
      <c r="N274" s="853"/>
      <c r="O274" s="517"/>
      <c r="P274" s="517"/>
      <c r="Q274" s="517"/>
      <c r="R274" s="517"/>
    </row>
    <row r="275" spans="2:18" s="527" customFormat="1" ht="15.75">
      <c r="B275" s="836">
        <v>14</v>
      </c>
      <c r="C275" s="839"/>
      <c r="D275" s="857" t="s">
        <v>26</v>
      </c>
      <c r="E275" s="854" t="str">
        <f>IF(D275="Y",1,IF(D275="T",0,IF(D275="Y/T","Belum diisi","Error")))</f>
        <v>Belum diisi</v>
      </c>
      <c r="F275" s="528">
        <v>1</v>
      </c>
      <c r="G275" s="529"/>
      <c r="H275" s="600" t="str">
        <f t="shared" ref="H275:H309" si="5">IF(OR(J275="Isi Dulu",L275="Isi Dulu",J275="Isi Sasaran",L275="Isi Sasaran"),"Belum Diisi",IF(SUM(J275,L275)=2,1,IF(SUM(J275,L275)=1,0,IF(SUM(J275,L275)=0,0,"Error"))))</f>
        <v>Belum Diisi</v>
      </c>
      <c r="I275" s="590" t="s">
        <v>26</v>
      </c>
      <c r="J275" s="591" t="str">
        <f>IF($D$275="Y/T","Isi Sasaran",IF($E$275=0,0,IF(I275="Y",1,IF(I275="T",0,"Isi Dulu"))))</f>
        <v>Isi Sasaran</v>
      </c>
      <c r="K275" s="590" t="s">
        <v>26</v>
      </c>
      <c r="L275" s="591" t="str">
        <f>IF($D$275="Y/T","Isi Sasaran",IF($E$275=0,0,IF(K275="Y",1,IF(K275="T",0,"Isi Dulu"))))</f>
        <v>Isi Sasaran</v>
      </c>
      <c r="M275" s="848" t="s">
        <v>26</v>
      </c>
      <c r="N275" s="851" t="str">
        <f>IF(M275="Y",1,IF(M275="T",0,IF(M275="Y/T","Belum diisi","Error")))</f>
        <v>Belum diisi</v>
      </c>
      <c r="O275" s="517"/>
      <c r="P275" s="517"/>
      <c r="Q275" s="517"/>
      <c r="R275" s="517"/>
    </row>
    <row r="276" spans="2:18" s="527" customFormat="1" ht="15.75">
      <c r="B276" s="837"/>
      <c r="C276" s="840"/>
      <c r="D276" s="858"/>
      <c r="E276" s="855"/>
      <c r="F276" s="549">
        <v>2</v>
      </c>
      <c r="G276" s="550"/>
      <c r="H276" s="598" t="str">
        <f t="shared" si="5"/>
        <v>Belum Diisi</v>
      </c>
      <c r="I276" s="592" t="s">
        <v>26</v>
      </c>
      <c r="J276" s="593" t="str">
        <f>IF($D$275="Y/T","Isi Sasaran",IF($E$275=0,0,IF(I276="Y",1,IF(I276="T",0,"Isi Dulu"))))</f>
        <v>Isi Sasaran</v>
      </c>
      <c r="K276" s="592" t="s">
        <v>26</v>
      </c>
      <c r="L276" s="593" t="str">
        <f>IF($D$275="Y/T","Isi Sasaran",IF($E$275=0,0,IF(K276="Y",1,IF(K276="T",0,"Isi Dulu"))))</f>
        <v>Isi Sasaran</v>
      </c>
      <c r="M276" s="849"/>
      <c r="N276" s="852"/>
      <c r="O276" s="517"/>
      <c r="P276" s="517"/>
      <c r="Q276" s="517"/>
      <c r="R276" s="517"/>
    </row>
    <row r="277" spans="2:18" s="527" customFormat="1" ht="15.75">
      <c r="B277" s="837"/>
      <c r="C277" s="840"/>
      <c r="D277" s="858"/>
      <c r="E277" s="855"/>
      <c r="F277" s="549">
        <v>3</v>
      </c>
      <c r="G277" s="550"/>
      <c r="H277" s="598" t="str">
        <f t="shared" si="5"/>
        <v>Belum Diisi</v>
      </c>
      <c r="I277" s="592" t="s">
        <v>26</v>
      </c>
      <c r="J277" s="593" t="str">
        <f>IF($D$275="Y/T","Isi Sasaran",IF($E$275=0,0,IF(I277="Y",1,IF(I277="T",0,"Isi Dulu"))))</f>
        <v>Isi Sasaran</v>
      </c>
      <c r="K277" s="592" t="s">
        <v>26</v>
      </c>
      <c r="L277" s="593" t="str">
        <f>IF($D$275="Y/T","Isi Sasaran",IF($E$275=0,0,IF(K277="Y",1,IF(K277="T",0,"Isi Dulu"))))</f>
        <v>Isi Sasaran</v>
      </c>
      <c r="M277" s="849"/>
      <c r="N277" s="852"/>
      <c r="O277" s="517"/>
      <c r="P277" s="517"/>
      <c r="Q277" s="517"/>
      <c r="R277" s="517"/>
    </row>
    <row r="278" spans="2:18" s="527" customFormat="1" ht="15.75">
      <c r="B278" s="837"/>
      <c r="C278" s="840"/>
      <c r="D278" s="858"/>
      <c r="E278" s="855"/>
      <c r="F278" s="549">
        <v>4</v>
      </c>
      <c r="G278" s="550"/>
      <c r="H278" s="598" t="str">
        <f t="shared" si="5"/>
        <v>Belum Diisi</v>
      </c>
      <c r="I278" s="592" t="s">
        <v>26</v>
      </c>
      <c r="J278" s="593" t="str">
        <f>IF($D$275="Y/T","Isi Sasaran",IF($E$275=0,0,IF(I278="Y",1,IF(I278="T",0,"Isi Dulu"))))</f>
        <v>Isi Sasaran</v>
      </c>
      <c r="K278" s="592" t="s">
        <v>26</v>
      </c>
      <c r="L278" s="593" t="str">
        <f>IF($D$275="Y/T","Isi Sasaran",IF($E$275=0,0,IF(K278="Y",1,IF(K278="T",0,"Isi Dulu"))))</f>
        <v>Isi Sasaran</v>
      </c>
      <c r="M278" s="849"/>
      <c r="N278" s="852"/>
      <c r="O278" s="517"/>
      <c r="P278" s="517"/>
      <c r="Q278" s="517"/>
      <c r="R278" s="517"/>
    </row>
    <row r="279" spans="2:18" s="527" customFormat="1" ht="15.75">
      <c r="B279" s="838"/>
      <c r="C279" s="841"/>
      <c r="D279" s="859"/>
      <c r="E279" s="856"/>
      <c r="F279" s="569">
        <v>5</v>
      </c>
      <c r="G279" s="570"/>
      <c r="H279" s="599" t="str">
        <f t="shared" si="5"/>
        <v>Belum Diisi</v>
      </c>
      <c r="I279" s="595" t="s">
        <v>26</v>
      </c>
      <c r="J279" s="596" t="str">
        <f>IF($D$275="Y/T","Isi Sasaran",IF($E$275=0,0,IF(I279="Y",1,IF(I279="T",0,"Isi Dulu"))))</f>
        <v>Isi Sasaran</v>
      </c>
      <c r="K279" s="595" t="s">
        <v>26</v>
      </c>
      <c r="L279" s="596" t="str">
        <f>IF($D$275="Y/T","Isi Sasaran",IF($E$275=0,0,IF(K279="Y",1,IF(K279="T",0,"Isi Dulu"))))</f>
        <v>Isi Sasaran</v>
      </c>
      <c r="M279" s="850"/>
      <c r="N279" s="853"/>
      <c r="O279" s="517"/>
      <c r="P279" s="517"/>
      <c r="Q279" s="517"/>
      <c r="R279" s="517"/>
    </row>
    <row r="280" spans="2:18" s="527" customFormat="1" ht="15.75">
      <c r="B280" s="836">
        <v>15</v>
      </c>
      <c r="C280" s="839"/>
      <c r="D280" s="857" t="s">
        <v>26</v>
      </c>
      <c r="E280" s="854" t="str">
        <f>IF(D280="Y",1,IF(D280="T",0,IF(D280="Y/T","Belum diisi","Error")))</f>
        <v>Belum diisi</v>
      </c>
      <c r="F280" s="528">
        <v>1</v>
      </c>
      <c r="G280" s="529"/>
      <c r="H280" s="600" t="str">
        <f t="shared" si="5"/>
        <v>Belum Diisi</v>
      </c>
      <c r="I280" s="590" t="s">
        <v>26</v>
      </c>
      <c r="J280" s="591" t="str">
        <f>IF($D$280="Y/T","Isi Sasaran",IF($E$280=0,0,IF(I280="Y",1,IF(I280="T",0,"Isi Dulu"))))</f>
        <v>Isi Sasaran</v>
      </c>
      <c r="K280" s="590" t="s">
        <v>26</v>
      </c>
      <c r="L280" s="591" t="str">
        <f>IF($D$280="Y/T","Isi Sasaran",IF($E$280=0,0,IF(K280="Y",1,IF(K280="T",0,"Isi Dulu"))))</f>
        <v>Isi Sasaran</v>
      </c>
      <c r="M280" s="848" t="s">
        <v>26</v>
      </c>
      <c r="N280" s="851" t="str">
        <f>IF(M280="Y",1,IF(M280="T",0,IF(M280="Y/T","Belum diisi","Error")))</f>
        <v>Belum diisi</v>
      </c>
      <c r="O280" s="517"/>
      <c r="P280" s="517"/>
      <c r="Q280" s="517"/>
      <c r="R280" s="517"/>
    </row>
    <row r="281" spans="2:18" s="527" customFormat="1" ht="15.75">
      <c r="B281" s="837"/>
      <c r="C281" s="840"/>
      <c r="D281" s="858"/>
      <c r="E281" s="855"/>
      <c r="F281" s="549">
        <v>2</v>
      </c>
      <c r="G281" s="550"/>
      <c r="H281" s="598" t="str">
        <f t="shared" si="5"/>
        <v>Belum Diisi</v>
      </c>
      <c r="I281" s="592" t="s">
        <v>26</v>
      </c>
      <c r="J281" s="593" t="str">
        <f>IF($D$280="Y/T","Isi Sasaran",IF($E$280=0,0,IF(I281="Y",1,IF(I281="T",0,"Isi Dulu"))))</f>
        <v>Isi Sasaran</v>
      </c>
      <c r="K281" s="592" t="s">
        <v>26</v>
      </c>
      <c r="L281" s="593" t="str">
        <f>IF($D$280="Y/T","Isi Sasaran",IF($E$280=0,0,IF(K281="Y",1,IF(K281="T",0,"Isi Dulu"))))</f>
        <v>Isi Sasaran</v>
      </c>
      <c r="M281" s="849"/>
      <c r="N281" s="852"/>
      <c r="O281" s="517"/>
      <c r="P281" s="517"/>
      <c r="Q281" s="517"/>
      <c r="R281" s="517"/>
    </row>
    <row r="282" spans="2:18" s="527" customFormat="1" ht="15.75">
      <c r="B282" s="837"/>
      <c r="C282" s="840"/>
      <c r="D282" s="858"/>
      <c r="E282" s="855"/>
      <c r="F282" s="549">
        <v>3</v>
      </c>
      <c r="G282" s="550"/>
      <c r="H282" s="598" t="str">
        <f t="shared" si="5"/>
        <v>Belum Diisi</v>
      </c>
      <c r="I282" s="592" t="s">
        <v>26</v>
      </c>
      <c r="J282" s="593" t="str">
        <f>IF($D$280="Y/T","Isi Sasaran",IF($E$280=0,0,IF(I282="Y",1,IF(I282="T",0,"Isi Dulu"))))</f>
        <v>Isi Sasaran</v>
      </c>
      <c r="K282" s="592" t="s">
        <v>26</v>
      </c>
      <c r="L282" s="593" t="str">
        <f>IF($D$280="Y/T","Isi Sasaran",IF($E$280=0,0,IF(K282="Y",1,IF(K282="T",0,"Isi Dulu"))))</f>
        <v>Isi Sasaran</v>
      </c>
      <c r="M282" s="849"/>
      <c r="N282" s="852"/>
      <c r="O282" s="517"/>
      <c r="P282" s="517"/>
      <c r="Q282" s="517"/>
      <c r="R282" s="517"/>
    </row>
    <row r="283" spans="2:18" s="527" customFormat="1" ht="15.75">
      <c r="B283" s="837"/>
      <c r="C283" s="840"/>
      <c r="D283" s="858"/>
      <c r="E283" s="855"/>
      <c r="F283" s="549">
        <v>4</v>
      </c>
      <c r="G283" s="550"/>
      <c r="H283" s="598" t="str">
        <f t="shared" si="5"/>
        <v>Belum Diisi</v>
      </c>
      <c r="I283" s="592" t="s">
        <v>26</v>
      </c>
      <c r="J283" s="593" t="str">
        <f>IF($D$280="Y/T","Isi Sasaran",IF($E$280=0,0,IF(I283="Y",1,IF(I283="T",0,"Isi Dulu"))))</f>
        <v>Isi Sasaran</v>
      </c>
      <c r="K283" s="592" t="s">
        <v>26</v>
      </c>
      <c r="L283" s="593" t="str">
        <f>IF($D$280="Y/T","Isi Sasaran",IF($E$280=0,0,IF(K283="Y",1,IF(K283="T",0,"Isi Dulu"))))</f>
        <v>Isi Sasaran</v>
      </c>
      <c r="M283" s="849"/>
      <c r="N283" s="852"/>
      <c r="O283" s="517"/>
      <c r="P283" s="517"/>
      <c r="Q283" s="517"/>
      <c r="R283" s="517"/>
    </row>
    <row r="284" spans="2:18" s="527" customFormat="1" ht="15.75">
      <c r="B284" s="838"/>
      <c r="C284" s="841"/>
      <c r="D284" s="859"/>
      <c r="E284" s="856"/>
      <c r="F284" s="569">
        <v>5</v>
      </c>
      <c r="G284" s="570"/>
      <c r="H284" s="599" t="str">
        <f t="shared" si="5"/>
        <v>Belum Diisi</v>
      </c>
      <c r="I284" s="595" t="s">
        <v>26</v>
      </c>
      <c r="J284" s="596" t="str">
        <f>IF($D$280="Y/T","Isi Sasaran",IF($E$280=0,0,IF(I284="Y",1,IF(I284="T",0,"Isi Dulu"))))</f>
        <v>Isi Sasaran</v>
      </c>
      <c r="K284" s="595" t="s">
        <v>26</v>
      </c>
      <c r="L284" s="596" t="str">
        <f>IF($D$280="Y/T","Isi Sasaran",IF($E$280=0,0,IF(K284="Y",1,IF(K284="T",0,"Isi Dulu"))))</f>
        <v>Isi Sasaran</v>
      </c>
      <c r="M284" s="850"/>
      <c r="N284" s="853"/>
      <c r="O284" s="517"/>
      <c r="P284" s="517"/>
      <c r="Q284" s="517"/>
      <c r="R284" s="517"/>
    </row>
    <row r="285" spans="2:18" s="527" customFormat="1" ht="15.75">
      <c r="B285" s="836">
        <v>16</v>
      </c>
      <c r="C285" s="839"/>
      <c r="D285" s="857" t="s">
        <v>26</v>
      </c>
      <c r="E285" s="854" t="str">
        <f>IF(D285="Y",1,IF(D285="T",0,IF(D285="Y/T","Belum diisi","Error")))</f>
        <v>Belum diisi</v>
      </c>
      <c r="F285" s="528">
        <v>1</v>
      </c>
      <c r="G285" s="529"/>
      <c r="H285" s="600" t="str">
        <f t="shared" si="5"/>
        <v>Belum Diisi</v>
      </c>
      <c r="I285" s="590" t="s">
        <v>26</v>
      </c>
      <c r="J285" s="591" t="str">
        <f>IF($D$285="Y/T","Isi Sasaran",IF($E$285=0,0,IF(I285="Y",1,IF(I285="T",0,"Isi Dulu"))))</f>
        <v>Isi Sasaran</v>
      </c>
      <c r="K285" s="590" t="s">
        <v>26</v>
      </c>
      <c r="L285" s="591" t="str">
        <f>IF($D$285="Y/T","Isi Sasaran",IF($E$285=0,0,IF(K285="Y",1,IF(K285="T",0,"Isi Dulu"))))</f>
        <v>Isi Sasaran</v>
      </c>
      <c r="M285" s="848" t="s">
        <v>26</v>
      </c>
      <c r="N285" s="851" t="str">
        <f>IF(M285="Y",1,IF(M285="T",0,IF(M285="Y/T","Belum diisi","Error")))</f>
        <v>Belum diisi</v>
      </c>
      <c r="O285" s="517"/>
      <c r="P285" s="517"/>
      <c r="Q285" s="517"/>
      <c r="R285" s="517"/>
    </row>
    <row r="286" spans="2:18" s="527" customFormat="1" ht="15.75">
      <c r="B286" s="837"/>
      <c r="C286" s="840"/>
      <c r="D286" s="858"/>
      <c r="E286" s="855"/>
      <c r="F286" s="549">
        <v>2</v>
      </c>
      <c r="G286" s="550"/>
      <c r="H286" s="598" t="str">
        <f t="shared" si="5"/>
        <v>Belum Diisi</v>
      </c>
      <c r="I286" s="592" t="s">
        <v>26</v>
      </c>
      <c r="J286" s="593" t="str">
        <f>IF($D$285="Y/T","Isi Sasaran",IF($E$285=0,0,IF(I286="Y",1,IF(I286="T",0,"Isi Dulu"))))</f>
        <v>Isi Sasaran</v>
      </c>
      <c r="K286" s="592" t="s">
        <v>26</v>
      </c>
      <c r="L286" s="593" t="str">
        <f>IF($D$285="Y/T","Isi Sasaran",IF($E$285=0,0,IF(K286="Y",1,IF(K286="T",0,"Isi Dulu"))))</f>
        <v>Isi Sasaran</v>
      </c>
      <c r="M286" s="849"/>
      <c r="N286" s="852"/>
      <c r="O286" s="517"/>
      <c r="P286" s="517"/>
      <c r="Q286" s="517"/>
      <c r="R286" s="517"/>
    </row>
    <row r="287" spans="2:18" s="527" customFormat="1" ht="15.75">
      <c r="B287" s="837"/>
      <c r="C287" s="840"/>
      <c r="D287" s="858"/>
      <c r="E287" s="855"/>
      <c r="F287" s="549">
        <v>3</v>
      </c>
      <c r="G287" s="550"/>
      <c r="H287" s="598" t="str">
        <f t="shared" si="5"/>
        <v>Belum Diisi</v>
      </c>
      <c r="I287" s="592" t="s">
        <v>26</v>
      </c>
      <c r="J287" s="593" t="str">
        <f>IF($D$285="Y/T","Isi Sasaran",IF($E$285=0,0,IF(I287="Y",1,IF(I287="T",0,"Isi Dulu"))))</f>
        <v>Isi Sasaran</v>
      </c>
      <c r="K287" s="592" t="s">
        <v>26</v>
      </c>
      <c r="L287" s="593" t="str">
        <f>IF($D$285="Y/T","Isi Sasaran",IF($E$285=0,0,IF(K287="Y",1,IF(K287="T",0,"Isi Dulu"))))</f>
        <v>Isi Sasaran</v>
      </c>
      <c r="M287" s="849"/>
      <c r="N287" s="852"/>
      <c r="O287" s="517"/>
      <c r="P287" s="517"/>
      <c r="Q287" s="517"/>
      <c r="R287" s="517"/>
    </row>
    <row r="288" spans="2:18" s="527" customFormat="1" ht="15.75">
      <c r="B288" s="837"/>
      <c r="C288" s="840"/>
      <c r="D288" s="858"/>
      <c r="E288" s="855"/>
      <c r="F288" s="549">
        <v>4</v>
      </c>
      <c r="G288" s="550"/>
      <c r="H288" s="598" t="str">
        <f t="shared" si="5"/>
        <v>Belum Diisi</v>
      </c>
      <c r="I288" s="592" t="s">
        <v>26</v>
      </c>
      <c r="J288" s="593" t="str">
        <f>IF($D$285="Y/T","Isi Sasaran",IF($E$285=0,0,IF(I288="Y",1,IF(I288="T",0,"Isi Dulu"))))</f>
        <v>Isi Sasaran</v>
      </c>
      <c r="K288" s="592" t="s">
        <v>26</v>
      </c>
      <c r="L288" s="593" t="str">
        <f>IF($D$285="Y/T","Isi Sasaran",IF($E$285=0,0,IF(K288="Y",1,IF(K288="T",0,"Isi Dulu"))))</f>
        <v>Isi Sasaran</v>
      </c>
      <c r="M288" s="849"/>
      <c r="N288" s="852"/>
      <c r="O288" s="517"/>
      <c r="P288" s="517"/>
      <c r="Q288" s="517"/>
      <c r="R288" s="517"/>
    </row>
    <row r="289" spans="2:18" s="527" customFormat="1" ht="15.75">
      <c r="B289" s="838"/>
      <c r="C289" s="841"/>
      <c r="D289" s="859"/>
      <c r="E289" s="856"/>
      <c r="F289" s="569">
        <v>5</v>
      </c>
      <c r="G289" s="570"/>
      <c r="H289" s="599" t="str">
        <f t="shared" si="5"/>
        <v>Belum Diisi</v>
      </c>
      <c r="I289" s="595" t="s">
        <v>26</v>
      </c>
      <c r="J289" s="596" t="str">
        <f>IF($D$285="Y/T","Isi Sasaran",IF($E$285=0,0,IF(I289="Y",1,IF(I289="T",0,"Isi Dulu"))))</f>
        <v>Isi Sasaran</v>
      </c>
      <c r="K289" s="595" t="s">
        <v>26</v>
      </c>
      <c r="L289" s="596" t="str">
        <f>IF($D$285="Y/T","Isi Sasaran",IF($E$285=0,0,IF(K289="Y",1,IF(K289="T",0,"Isi Dulu"))))</f>
        <v>Isi Sasaran</v>
      </c>
      <c r="M289" s="850"/>
      <c r="N289" s="853"/>
      <c r="O289" s="517"/>
      <c r="P289" s="517"/>
      <c r="Q289" s="517"/>
      <c r="R289" s="517"/>
    </row>
    <row r="290" spans="2:18" s="527" customFormat="1" ht="15.75">
      <c r="B290" s="836">
        <v>17</v>
      </c>
      <c r="C290" s="839"/>
      <c r="D290" s="857" t="s">
        <v>26</v>
      </c>
      <c r="E290" s="854" t="str">
        <f>IF(D290="Y",1,IF(D290="T",0,IF(D290="Y/T","Belum diisi","Error")))</f>
        <v>Belum diisi</v>
      </c>
      <c r="F290" s="528">
        <v>1</v>
      </c>
      <c r="G290" s="529"/>
      <c r="H290" s="600" t="str">
        <f t="shared" si="5"/>
        <v>Belum Diisi</v>
      </c>
      <c r="I290" s="590" t="s">
        <v>26</v>
      </c>
      <c r="J290" s="591" t="str">
        <f>IF($D$290="Y/T","Isi Sasaran",IF($E$290=0,0,IF(I290="Y",1,IF(I290="T",0,"Isi Dulu"))))</f>
        <v>Isi Sasaran</v>
      </c>
      <c r="K290" s="590" t="s">
        <v>26</v>
      </c>
      <c r="L290" s="591" t="str">
        <f>IF($D$290="Y/T","Isi Sasaran",IF($E$290=0,0,IF(K290="Y",1,IF(K290="T",0,"Isi Dulu"))))</f>
        <v>Isi Sasaran</v>
      </c>
      <c r="M290" s="848" t="s">
        <v>26</v>
      </c>
      <c r="N290" s="851" t="str">
        <f>IF(M290="Y",1,IF(M290="T",0,IF(M290="Y/T","Belum diisi","Error")))</f>
        <v>Belum diisi</v>
      </c>
      <c r="O290" s="517"/>
      <c r="P290" s="517"/>
      <c r="Q290" s="517"/>
      <c r="R290" s="517"/>
    </row>
    <row r="291" spans="2:18" s="527" customFormat="1" ht="15.75">
      <c r="B291" s="837"/>
      <c r="C291" s="840"/>
      <c r="D291" s="858"/>
      <c r="E291" s="855"/>
      <c r="F291" s="549">
        <v>2</v>
      </c>
      <c r="G291" s="550"/>
      <c r="H291" s="598" t="str">
        <f t="shared" si="5"/>
        <v>Belum Diisi</v>
      </c>
      <c r="I291" s="592" t="s">
        <v>26</v>
      </c>
      <c r="J291" s="593" t="str">
        <f>IF($D$290="Y/T","Isi Sasaran",IF($E$290=0,0,IF(I291="Y",1,IF(I291="T",0,"Isi Dulu"))))</f>
        <v>Isi Sasaran</v>
      </c>
      <c r="K291" s="592" t="s">
        <v>26</v>
      </c>
      <c r="L291" s="593" t="str">
        <f>IF($D$290="Y/T","Isi Sasaran",IF($E$290=0,0,IF(K291="Y",1,IF(K291="T",0,"Isi Dulu"))))</f>
        <v>Isi Sasaran</v>
      </c>
      <c r="M291" s="849"/>
      <c r="N291" s="852"/>
      <c r="O291" s="517"/>
      <c r="P291" s="517"/>
      <c r="Q291" s="517"/>
      <c r="R291" s="517"/>
    </row>
    <row r="292" spans="2:18" s="527" customFormat="1" ht="15.75">
      <c r="B292" s="837"/>
      <c r="C292" s="840"/>
      <c r="D292" s="858"/>
      <c r="E292" s="855"/>
      <c r="F292" s="549">
        <v>3</v>
      </c>
      <c r="G292" s="550"/>
      <c r="H292" s="598" t="str">
        <f t="shared" si="5"/>
        <v>Belum Diisi</v>
      </c>
      <c r="I292" s="592" t="s">
        <v>26</v>
      </c>
      <c r="J292" s="593" t="str">
        <f>IF($D$290="Y/T","Isi Sasaran",IF($E$290=0,0,IF(I292="Y",1,IF(I292="T",0,"Isi Dulu"))))</f>
        <v>Isi Sasaran</v>
      </c>
      <c r="K292" s="592" t="s">
        <v>26</v>
      </c>
      <c r="L292" s="593" t="str">
        <f>IF($D$290="Y/T","Isi Sasaran",IF($E$290=0,0,IF(K292="Y",1,IF(K292="T",0,"Isi Dulu"))))</f>
        <v>Isi Sasaran</v>
      </c>
      <c r="M292" s="849"/>
      <c r="N292" s="852"/>
      <c r="O292" s="517"/>
      <c r="P292" s="517"/>
      <c r="Q292" s="517"/>
      <c r="R292" s="517"/>
    </row>
    <row r="293" spans="2:18" s="527" customFormat="1" ht="15.75">
      <c r="B293" s="837"/>
      <c r="C293" s="840"/>
      <c r="D293" s="858"/>
      <c r="E293" s="855"/>
      <c r="F293" s="549">
        <v>4</v>
      </c>
      <c r="G293" s="550"/>
      <c r="H293" s="598" t="str">
        <f t="shared" si="5"/>
        <v>Belum Diisi</v>
      </c>
      <c r="I293" s="592" t="s">
        <v>26</v>
      </c>
      <c r="J293" s="593" t="str">
        <f>IF($D$290="Y/T","Isi Sasaran",IF($E$290=0,0,IF(I293="Y",1,IF(I293="T",0,"Isi Dulu"))))</f>
        <v>Isi Sasaran</v>
      </c>
      <c r="K293" s="592" t="s">
        <v>26</v>
      </c>
      <c r="L293" s="593" t="str">
        <f>IF($D$290="Y/T","Isi Sasaran",IF($E$290=0,0,IF(K293="Y",1,IF(K293="T",0,"Isi Dulu"))))</f>
        <v>Isi Sasaran</v>
      </c>
      <c r="M293" s="849"/>
      <c r="N293" s="852"/>
      <c r="O293" s="517"/>
      <c r="P293" s="517"/>
      <c r="Q293" s="517"/>
      <c r="R293" s="517"/>
    </row>
    <row r="294" spans="2:18" s="527" customFormat="1" ht="15.75">
      <c r="B294" s="838"/>
      <c r="C294" s="841"/>
      <c r="D294" s="859"/>
      <c r="E294" s="856"/>
      <c r="F294" s="569">
        <v>5</v>
      </c>
      <c r="G294" s="570"/>
      <c r="H294" s="599" t="str">
        <f t="shared" si="5"/>
        <v>Belum Diisi</v>
      </c>
      <c r="I294" s="595" t="s">
        <v>26</v>
      </c>
      <c r="J294" s="596" t="str">
        <f>IF($D$290="Y/T","Isi Sasaran",IF($E$290=0,0,IF(I294="Y",1,IF(I294="T",0,"Isi Dulu"))))</f>
        <v>Isi Sasaran</v>
      </c>
      <c r="K294" s="595" t="s">
        <v>26</v>
      </c>
      <c r="L294" s="596" t="str">
        <f>IF($D$290="Y/T","Isi Sasaran",IF($E$290=0,0,IF(K294="Y",1,IF(K294="T",0,"Isi Dulu"))))</f>
        <v>Isi Sasaran</v>
      </c>
      <c r="M294" s="850"/>
      <c r="N294" s="853"/>
      <c r="O294" s="517"/>
      <c r="P294" s="517"/>
      <c r="Q294" s="517"/>
      <c r="R294" s="517"/>
    </row>
    <row r="295" spans="2:18" s="527" customFormat="1" ht="15.75">
      <c r="B295" s="836">
        <v>18</v>
      </c>
      <c r="C295" s="839"/>
      <c r="D295" s="857" t="s">
        <v>26</v>
      </c>
      <c r="E295" s="854" t="str">
        <f>IF(D295="Y",1,IF(D295="T",0,IF(D295="Y/T","Belum diisi","Error")))</f>
        <v>Belum diisi</v>
      </c>
      <c r="F295" s="528">
        <v>1</v>
      </c>
      <c r="G295" s="529"/>
      <c r="H295" s="600" t="str">
        <f t="shared" si="5"/>
        <v>Belum Diisi</v>
      </c>
      <c r="I295" s="590" t="s">
        <v>26</v>
      </c>
      <c r="J295" s="591" t="str">
        <f>IF($D$295="Y/T","Isi Sasaran",IF($E$295=0,0,IF(I295="Y",1,IF(I295="T",0,"Isi Dulu"))))</f>
        <v>Isi Sasaran</v>
      </c>
      <c r="K295" s="590" t="s">
        <v>26</v>
      </c>
      <c r="L295" s="591" t="str">
        <f>IF($D$295="Y/T","Isi Sasaran",IF($E$295=0,0,IF(K295="Y",1,IF(K295="T",0,"Isi Dulu"))))</f>
        <v>Isi Sasaran</v>
      </c>
      <c r="M295" s="848" t="s">
        <v>26</v>
      </c>
      <c r="N295" s="851" t="str">
        <f>IF(M295="Y",1,IF(M295="T",0,IF(M295="Y/T","Belum diisi","Error")))</f>
        <v>Belum diisi</v>
      </c>
      <c r="O295" s="517"/>
      <c r="P295" s="517"/>
      <c r="Q295" s="517"/>
      <c r="R295" s="517"/>
    </row>
    <row r="296" spans="2:18" s="527" customFormat="1" ht="15.75">
      <c r="B296" s="837"/>
      <c r="C296" s="840"/>
      <c r="D296" s="858"/>
      <c r="E296" s="855"/>
      <c r="F296" s="549">
        <v>2</v>
      </c>
      <c r="G296" s="550"/>
      <c r="H296" s="598" t="str">
        <f t="shared" si="5"/>
        <v>Belum Diisi</v>
      </c>
      <c r="I296" s="592" t="s">
        <v>26</v>
      </c>
      <c r="J296" s="593" t="str">
        <f>IF($D$295="Y/T","Isi Sasaran",IF($E$295=0,0,IF(I296="Y",1,IF(I296="T",0,"Isi Dulu"))))</f>
        <v>Isi Sasaran</v>
      </c>
      <c r="K296" s="592" t="s">
        <v>26</v>
      </c>
      <c r="L296" s="593" t="str">
        <f>IF($D$295="Y/T","Isi Sasaran",IF($E$295=0,0,IF(K296="Y",1,IF(K296="T",0,"Isi Dulu"))))</f>
        <v>Isi Sasaran</v>
      </c>
      <c r="M296" s="849"/>
      <c r="N296" s="852"/>
      <c r="O296" s="517"/>
      <c r="P296" s="517"/>
      <c r="Q296" s="517"/>
      <c r="R296" s="517"/>
    </row>
    <row r="297" spans="2:18" s="527" customFormat="1" ht="15.75">
      <c r="B297" s="837"/>
      <c r="C297" s="840"/>
      <c r="D297" s="858"/>
      <c r="E297" s="855"/>
      <c r="F297" s="549">
        <v>3</v>
      </c>
      <c r="G297" s="550"/>
      <c r="H297" s="598" t="str">
        <f t="shared" si="5"/>
        <v>Belum Diisi</v>
      </c>
      <c r="I297" s="592" t="s">
        <v>26</v>
      </c>
      <c r="J297" s="593" t="str">
        <f>IF($D$295="Y/T","Isi Sasaran",IF($E$295=0,0,IF(I297="Y",1,IF(I297="T",0,"Isi Dulu"))))</f>
        <v>Isi Sasaran</v>
      </c>
      <c r="K297" s="592" t="s">
        <v>26</v>
      </c>
      <c r="L297" s="593" t="str">
        <f>IF($D$295="Y/T","Isi Sasaran",IF($E$295=0,0,IF(K297="Y",1,IF(K297="T",0,"Isi Dulu"))))</f>
        <v>Isi Sasaran</v>
      </c>
      <c r="M297" s="849"/>
      <c r="N297" s="852"/>
      <c r="O297" s="517"/>
      <c r="P297" s="517"/>
      <c r="Q297" s="517"/>
      <c r="R297" s="517"/>
    </row>
    <row r="298" spans="2:18" s="527" customFormat="1" ht="15.75">
      <c r="B298" s="837"/>
      <c r="C298" s="840"/>
      <c r="D298" s="858"/>
      <c r="E298" s="855"/>
      <c r="F298" s="549">
        <v>4</v>
      </c>
      <c r="G298" s="550"/>
      <c r="H298" s="598" t="str">
        <f t="shared" si="5"/>
        <v>Belum Diisi</v>
      </c>
      <c r="I298" s="592" t="s">
        <v>26</v>
      </c>
      <c r="J298" s="593" t="str">
        <f>IF($D$295="Y/T","Isi Sasaran",IF($E$295=0,0,IF(I298="Y",1,IF(I298="T",0,"Isi Dulu"))))</f>
        <v>Isi Sasaran</v>
      </c>
      <c r="K298" s="592" t="s">
        <v>26</v>
      </c>
      <c r="L298" s="593" t="str">
        <f>IF($D$295="Y/T","Isi Sasaran",IF($E$295=0,0,IF(K298="Y",1,IF(K298="T",0,"Isi Dulu"))))</f>
        <v>Isi Sasaran</v>
      </c>
      <c r="M298" s="849"/>
      <c r="N298" s="852"/>
      <c r="O298" s="517"/>
      <c r="P298" s="517"/>
      <c r="Q298" s="517"/>
      <c r="R298" s="517"/>
    </row>
    <row r="299" spans="2:18" s="527" customFormat="1" ht="15.75">
      <c r="B299" s="838"/>
      <c r="C299" s="841"/>
      <c r="D299" s="859"/>
      <c r="E299" s="856"/>
      <c r="F299" s="569">
        <v>5</v>
      </c>
      <c r="G299" s="570"/>
      <c r="H299" s="599" t="str">
        <f t="shared" si="5"/>
        <v>Belum Diisi</v>
      </c>
      <c r="I299" s="595" t="s">
        <v>26</v>
      </c>
      <c r="J299" s="596" t="str">
        <f>IF($D$295="Y/T","Isi Sasaran",IF($E$295=0,0,IF(I299="Y",1,IF(I299="T",0,"Isi Dulu"))))</f>
        <v>Isi Sasaran</v>
      </c>
      <c r="K299" s="595" t="s">
        <v>26</v>
      </c>
      <c r="L299" s="596" t="str">
        <f>IF($D$295="Y/T","Isi Sasaran",IF($E$295=0,0,IF(K299="Y",1,IF(K299="T",0,"Isi Dulu"))))</f>
        <v>Isi Sasaran</v>
      </c>
      <c r="M299" s="850"/>
      <c r="N299" s="853"/>
      <c r="O299" s="517"/>
      <c r="P299" s="517"/>
      <c r="Q299" s="517"/>
      <c r="R299" s="517"/>
    </row>
    <row r="300" spans="2:18" s="527" customFormat="1" ht="15.75">
      <c r="B300" s="836">
        <v>19</v>
      </c>
      <c r="C300" s="839"/>
      <c r="D300" s="857" t="s">
        <v>26</v>
      </c>
      <c r="E300" s="854" t="str">
        <f>IF(D300="Y",1,IF(D300="T",0,IF(D300="Y/T","Belum diisi","Error")))</f>
        <v>Belum diisi</v>
      </c>
      <c r="F300" s="528">
        <v>1</v>
      </c>
      <c r="G300" s="529"/>
      <c r="H300" s="600" t="str">
        <f t="shared" si="5"/>
        <v>Belum Diisi</v>
      </c>
      <c r="I300" s="590" t="s">
        <v>26</v>
      </c>
      <c r="J300" s="591" t="str">
        <f>IF($D$300="Y/T","Isi Sasaran",IF($E$300=0,0,IF(I300="Y",1,IF(I300="T",0,"Isi Dulu"))))</f>
        <v>Isi Sasaran</v>
      </c>
      <c r="K300" s="590" t="s">
        <v>26</v>
      </c>
      <c r="L300" s="591" t="str">
        <f>IF($D$300="Y/T","Isi Sasaran",IF($E$300=0,0,IF(K300="Y",1,IF(K300="T",0,"Isi Dulu"))))</f>
        <v>Isi Sasaran</v>
      </c>
      <c r="M300" s="848" t="s">
        <v>26</v>
      </c>
      <c r="N300" s="851" t="str">
        <f>IF(M300="Y",1,IF(M300="T",0,IF(M300="Y/T","Belum diisi","Error")))</f>
        <v>Belum diisi</v>
      </c>
      <c r="O300" s="517"/>
      <c r="P300" s="517"/>
      <c r="Q300" s="517"/>
      <c r="R300" s="517"/>
    </row>
    <row r="301" spans="2:18" s="527" customFormat="1" ht="15.75">
      <c r="B301" s="837"/>
      <c r="C301" s="840"/>
      <c r="D301" s="858"/>
      <c r="E301" s="855"/>
      <c r="F301" s="549">
        <v>2</v>
      </c>
      <c r="G301" s="550"/>
      <c r="H301" s="598" t="str">
        <f t="shared" si="5"/>
        <v>Belum Diisi</v>
      </c>
      <c r="I301" s="592" t="s">
        <v>26</v>
      </c>
      <c r="J301" s="593" t="str">
        <f>IF($D$300="Y/T","Isi Sasaran",IF($E$300=0,0,IF(I301="Y",1,IF(I301="T",0,"Isi Dulu"))))</f>
        <v>Isi Sasaran</v>
      </c>
      <c r="K301" s="592" t="s">
        <v>26</v>
      </c>
      <c r="L301" s="593" t="str">
        <f>IF($D$300="Y/T","Isi Sasaran",IF($E$300=0,0,IF(K301="Y",1,IF(K301="T",0,"Isi Dulu"))))</f>
        <v>Isi Sasaran</v>
      </c>
      <c r="M301" s="849"/>
      <c r="N301" s="852"/>
      <c r="O301" s="517"/>
      <c r="P301" s="517"/>
      <c r="Q301" s="517"/>
      <c r="R301" s="517"/>
    </row>
    <row r="302" spans="2:18" s="527" customFormat="1" ht="15.75">
      <c r="B302" s="837"/>
      <c r="C302" s="840"/>
      <c r="D302" s="858"/>
      <c r="E302" s="855"/>
      <c r="F302" s="549">
        <v>3</v>
      </c>
      <c r="G302" s="550"/>
      <c r="H302" s="598" t="str">
        <f t="shared" si="5"/>
        <v>Belum Diisi</v>
      </c>
      <c r="I302" s="592" t="s">
        <v>26</v>
      </c>
      <c r="J302" s="593" t="str">
        <f>IF($D$300="Y/T","Isi Sasaran",IF($E$300=0,0,IF(I302="Y",1,IF(I302="T",0,"Isi Dulu"))))</f>
        <v>Isi Sasaran</v>
      </c>
      <c r="K302" s="592" t="s">
        <v>26</v>
      </c>
      <c r="L302" s="593" t="str">
        <f>IF($D$300="Y/T","Isi Sasaran",IF($E$300=0,0,IF(K302="Y",1,IF(K302="T",0,"Isi Dulu"))))</f>
        <v>Isi Sasaran</v>
      </c>
      <c r="M302" s="849"/>
      <c r="N302" s="852"/>
      <c r="O302" s="517"/>
      <c r="P302" s="517"/>
      <c r="Q302" s="517"/>
      <c r="R302" s="517"/>
    </row>
    <row r="303" spans="2:18" s="527" customFormat="1" ht="15.75">
      <c r="B303" s="837"/>
      <c r="C303" s="840"/>
      <c r="D303" s="858"/>
      <c r="E303" s="855"/>
      <c r="F303" s="549">
        <v>4</v>
      </c>
      <c r="G303" s="550"/>
      <c r="H303" s="598" t="str">
        <f t="shared" si="5"/>
        <v>Belum Diisi</v>
      </c>
      <c r="I303" s="592" t="s">
        <v>26</v>
      </c>
      <c r="J303" s="593" t="str">
        <f>IF($D$300="Y/T","Isi Sasaran",IF($E$300=0,0,IF(I303="Y",1,IF(I303="T",0,"Isi Dulu"))))</f>
        <v>Isi Sasaran</v>
      </c>
      <c r="K303" s="592" t="s">
        <v>26</v>
      </c>
      <c r="L303" s="593" t="str">
        <f>IF($D$300="Y/T","Isi Sasaran",IF($E$300=0,0,IF(K303="Y",1,IF(K303="T",0,"Isi Dulu"))))</f>
        <v>Isi Sasaran</v>
      </c>
      <c r="M303" s="849"/>
      <c r="N303" s="852"/>
      <c r="O303" s="517"/>
      <c r="P303" s="517"/>
      <c r="Q303" s="517"/>
      <c r="R303" s="517"/>
    </row>
    <row r="304" spans="2:18" s="527" customFormat="1" ht="15.75">
      <c r="B304" s="838"/>
      <c r="C304" s="841"/>
      <c r="D304" s="859"/>
      <c r="E304" s="856"/>
      <c r="F304" s="569">
        <v>5</v>
      </c>
      <c r="G304" s="570"/>
      <c r="H304" s="599" t="str">
        <f t="shared" si="5"/>
        <v>Belum Diisi</v>
      </c>
      <c r="I304" s="595" t="s">
        <v>26</v>
      </c>
      <c r="J304" s="596" t="str">
        <f>IF($D$300="Y/T","Isi Sasaran",IF($E$300=0,0,IF(I304="Y",1,IF(I304="T",0,"Isi Dulu"))))</f>
        <v>Isi Sasaran</v>
      </c>
      <c r="K304" s="595" t="s">
        <v>26</v>
      </c>
      <c r="L304" s="596" t="str">
        <f>IF($D$300="Y/T","Isi Sasaran",IF($E$300=0,0,IF(K304="Y",1,IF(K304="T",0,"Isi Dulu"))))</f>
        <v>Isi Sasaran</v>
      </c>
      <c r="M304" s="850"/>
      <c r="N304" s="853"/>
      <c r="O304" s="517"/>
      <c r="P304" s="517"/>
      <c r="Q304" s="517"/>
      <c r="R304" s="517"/>
    </row>
    <row r="305" spans="2:18" s="527" customFormat="1" ht="15.75">
      <c r="B305" s="836">
        <v>20</v>
      </c>
      <c r="C305" s="839"/>
      <c r="D305" s="857" t="s">
        <v>26</v>
      </c>
      <c r="E305" s="854" t="str">
        <f>IF(D305="Y",1,IF(D305="T",0,IF(D305="Y/T","Belum diisi","Error")))</f>
        <v>Belum diisi</v>
      </c>
      <c r="F305" s="528">
        <v>1</v>
      </c>
      <c r="G305" s="529"/>
      <c r="H305" s="600" t="str">
        <f t="shared" si="5"/>
        <v>Belum Diisi</v>
      </c>
      <c r="I305" s="590" t="s">
        <v>26</v>
      </c>
      <c r="J305" s="591" t="str">
        <f>IF($D$305="Y/T","Isi Sasaran",IF($E$305=0,0,IF(I305="Y",1,IF(I305="T",0,"Isi Dulu"))))</f>
        <v>Isi Sasaran</v>
      </c>
      <c r="K305" s="590" t="s">
        <v>26</v>
      </c>
      <c r="L305" s="591" t="str">
        <f>IF($D$305="Y/T","Isi Sasaran",IF($E$305=0,0,IF(K305="Y",1,IF(K305="T",0,"Isi Dulu"))))</f>
        <v>Isi Sasaran</v>
      </c>
      <c r="M305" s="848" t="s">
        <v>26</v>
      </c>
      <c r="N305" s="851" t="str">
        <f>IF(M305="Y",1,IF(M305="T",0,IF(M305="Y/T","Belum diisi","Error")))</f>
        <v>Belum diisi</v>
      </c>
      <c r="O305" s="517"/>
      <c r="P305" s="517"/>
      <c r="Q305" s="517"/>
      <c r="R305" s="517"/>
    </row>
    <row r="306" spans="2:18" s="527" customFormat="1" ht="15.75">
      <c r="B306" s="837"/>
      <c r="C306" s="840"/>
      <c r="D306" s="858"/>
      <c r="E306" s="855"/>
      <c r="F306" s="549">
        <v>2</v>
      </c>
      <c r="G306" s="550"/>
      <c r="H306" s="598" t="str">
        <f t="shared" si="5"/>
        <v>Belum Diisi</v>
      </c>
      <c r="I306" s="592" t="s">
        <v>26</v>
      </c>
      <c r="J306" s="593" t="str">
        <f>IF($D$305="Y/T","Isi Sasaran",IF($E$305=0,0,IF(I306="Y",1,IF(I306="T",0,"Isi Dulu"))))</f>
        <v>Isi Sasaran</v>
      </c>
      <c r="K306" s="592" t="s">
        <v>26</v>
      </c>
      <c r="L306" s="593" t="str">
        <f>IF($D$305="Y/T","Isi Sasaran",IF($E$305=0,0,IF(K306="Y",1,IF(K306="T",0,"Isi Dulu"))))</f>
        <v>Isi Sasaran</v>
      </c>
      <c r="M306" s="849"/>
      <c r="N306" s="852"/>
      <c r="O306" s="517"/>
      <c r="P306" s="517"/>
      <c r="Q306" s="517"/>
      <c r="R306" s="517"/>
    </row>
    <row r="307" spans="2:18" s="527" customFormat="1" ht="15.75">
      <c r="B307" s="837"/>
      <c r="C307" s="840"/>
      <c r="D307" s="858"/>
      <c r="E307" s="855"/>
      <c r="F307" s="549">
        <v>3</v>
      </c>
      <c r="G307" s="550"/>
      <c r="H307" s="598" t="str">
        <f t="shared" si="5"/>
        <v>Belum Diisi</v>
      </c>
      <c r="I307" s="592" t="s">
        <v>26</v>
      </c>
      <c r="J307" s="593" t="str">
        <f>IF($D$305="Y/T","Isi Sasaran",IF($E$305=0,0,IF(I307="Y",1,IF(I307="T",0,"Isi Dulu"))))</f>
        <v>Isi Sasaran</v>
      </c>
      <c r="K307" s="592" t="s">
        <v>26</v>
      </c>
      <c r="L307" s="593" t="str">
        <f>IF($D$305="Y/T","Isi Sasaran",IF($E$305=0,0,IF(K307="Y",1,IF(K307="T",0,"Isi Dulu"))))</f>
        <v>Isi Sasaran</v>
      </c>
      <c r="M307" s="849"/>
      <c r="N307" s="852"/>
      <c r="O307" s="517"/>
      <c r="P307" s="517"/>
      <c r="Q307" s="517"/>
      <c r="R307" s="517"/>
    </row>
    <row r="308" spans="2:18" s="527" customFormat="1" ht="15.75">
      <c r="B308" s="837"/>
      <c r="C308" s="840"/>
      <c r="D308" s="858"/>
      <c r="E308" s="855"/>
      <c r="F308" s="549">
        <v>4</v>
      </c>
      <c r="G308" s="550"/>
      <c r="H308" s="598" t="str">
        <f t="shared" si="5"/>
        <v>Belum Diisi</v>
      </c>
      <c r="I308" s="592" t="s">
        <v>26</v>
      </c>
      <c r="J308" s="593" t="str">
        <f>IF($D$305="Y/T","Isi Sasaran",IF($E$305=0,0,IF(I308="Y",1,IF(I308="T",0,"Isi Dulu"))))</f>
        <v>Isi Sasaran</v>
      </c>
      <c r="K308" s="592" t="s">
        <v>26</v>
      </c>
      <c r="L308" s="593" t="str">
        <f>IF($D$305="Y/T","Isi Sasaran",IF($E$305=0,0,IF(K308="Y",1,IF(K308="T",0,"Isi Dulu"))))</f>
        <v>Isi Sasaran</v>
      </c>
      <c r="M308" s="849"/>
      <c r="N308" s="852"/>
      <c r="O308" s="517"/>
      <c r="P308" s="517"/>
      <c r="Q308" s="517"/>
      <c r="R308" s="517"/>
    </row>
    <row r="309" spans="2:18" s="527" customFormat="1" ht="15.75">
      <c r="B309" s="838"/>
      <c r="C309" s="841"/>
      <c r="D309" s="859"/>
      <c r="E309" s="856"/>
      <c r="F309" s="569">
        <v>5</v>
      </c>
      <c r="G309" s="570"/>
      <c r="H309" s="599" t="str">
        <f t="shared" si="5"/>
        <v>Belum Diisi</v>
      </c>
      <c r="I309" s="595" t="s">
        <v>26</v>
      </c>
      <c r="J309" s="596" t="str">
        <f>IF($D$305="Y/T","Isi Sasaran",IF($E$305=0,0,IF(I309="Y",1,IF(I309="T",0,"Isi Dulu"))))</f>
        <v>Isi Sasaran</v>
      </c>
      <c r="K309" s="595" t="s">
        <v>26</v>
      </c>
      <c r="L309" s="596" t="str">
        <f>IF($D$305="Y/T","Isi Sasaran",IF($E$305=0,0,IF(K309="Y",1,IF(K309="T",0,"Isi Dulu"))))</f>
        <v>Isi Sasaran</v>
      </c>
      <c r="M309" s="850"/>
      <c r="N309" s="853"/>
      <c r="O309" s="517"/>
      <c r="P309" s="517"/>
      <c r="Q309" s="517"/>
      <c r="R309" s="517"/>
    </row>
    <row r="310" spans="2:18" ht="15.75">
      <c r="B310" s="580"/>
      <c r="C310" s="581"/>
      <c r="D310" s="582"/>
      <c r="E310" s="602" t="e">
        <f>AVERAGE(E210:E309)</f>
        <v>#DIV/0!</v>
      </c>
      <c r="F310" s="583"/>
      <c r="G310" s="583"/>
      <c r="H310" s="602" t="e">
        <f>(IF($D210="Y/T",0,AVERAGE(H210:H214))+IF($D215="Y/T",0,AVERAGE(H215:H219))+IF($D220="Y/T",0,AVERAGE(H220:H224))+IF($D225="Y/T",0,AVERAGE(H225:H229))+IF($D230="Y/T",0,AVERAGE(H230:H234))+IF($D235="Y/T",0,AVERAGE(H235:H239))+IF($D240="Y/T",0,AVERAGE(H240:H244))+IF($D245="Y/T",0,AVERAGE(H245:H249))+IF($D250="Y/T",0,AVERAGE(H250:H254))+IF($D255="Y/T",0,AVERAGE(H255:H259))+IF($D260="Y/T",0,AVERAGE(H260:H264))+IF($D265="Y/T",0,AVERAGE(H265:H269))+IF($D270="Y/T",0,AVERAGE(H270:H274))+IF($D275="Y/T",0,AVERAGE(H275:H279))+IF($D280="Y/T",0,AVERAGE(H280:H284))+IF($D285="Y/T",0,AVERAGE(H285:H289))+IF($D290="Y/T",0,AVERAGE(H290:H294))+IF($D295="Y/T",0,AVERAGE(H295:H299))+IF($D300="Y/T",0,AVERAGE(H300:H304))+IF($D305="Y/T",0,AVERAGE(H305:H309)))/(COUNTIF($D210:$D309,"Y")+COUNTIF($D210:$D309,"T"))</f>
        <v>#DIV/0!</v>
      </c>
      <c r="I310" s="582"/>
      <c r="J310" s="602" t="e">
        <f>(IF($D210="Y/T",0,AVERAGE(J210:J214))+IF($D215="Y/T",0,AVERAGE(J215:J219))+IF($D220="Y/T",0,AVERAGE(J220:J224))+IF($D225="Y/T",0,AVERAGE(J225:J229))+IF($D230="Y/T",0,AVERAGE(J230:J234))+IF($D235="Y/T",0,AVERAGE(J235:J239))+IF($D240="Y/T",0,AVERAGE(J240:J244))+IF($D245="Y/T",0,AVERAGE(J245:J249))+IF($D250="Y/T",0,AVERAGE(J250:J254))+IF($D255="Y/T",0,AVERAGE(J255:J259))+IF($D260="Y/T",0,AVERAGE(J260:J264))+IF($D265="Y/T",0,AVERAGE(J265:J269))+IF($D270="Y/T",0,AVERAGE(J270:J274))+IF($D275="Y/T",0,AVERAGE(J275:J279))+IF($D280="Y/T",0,AVERAGE(J280:J284))+IF($D285="Y/T",0,AVERAGE(J285:J289))+IF($D290="Y/T",0,AVERAGE(J290:J294))+IF($D295="Y/T",0,AVERAGE(J295:J299))+IF($D300="Y/T",0,AVERAGE(J300:J304))+IF($D305="Y/T",0,AVERAGE(J305:J309)))/(COUNTIF($D210:$D309,"Y")+COUNTIF($D210:$D309,"T"))</f>
        <v>#DIV/0!</v>
      </c>
      <c r="K310" s="582"/>
      <c r="L310" s="602" t="e">
        <f>(IF($D210="Y/T",0,AVERAGE(L210:L214))+IF($D215="Y/T",0,AVERAGE(L215:L219))+IF($D220="Y/T",0,AVERAGE(L220:L224))+IF($D225="Y/T",0,AVERAGE(L225:L229))+IF($D230="Y/T",0,AVERAGE(L230:L234))+IF($D235="Y/T",0,AVERAGE(L235:L239))+IF($D240="Y/T",0,AVERAGE(L240:L244))+IF($D245="Y/T",0,AVERAGE(L245:L249))+IF($D250="Y/T",0,AVERAGE(L250:L254))+IF($D255="Y/T",0,AVERAGE(L255:L259))+IF($D260="Y/T",0,AVERAGE(L260:L264))+IF($D265="Y/T",0,AVERAGE(L265:L269))+IF($D270="Y/T",0,AVERAGE(L270:L274))+IF($D275="Y/T",0,AVERAGE(L275:L279))+IF($D280="Y/T",0,AVERAGE(L280:L284))+IF($D285="Y/T",0,AVERAGE(L285:L289))+IF($D290="Y/T",0,AVERAGE(L290:L294))+IF($D295="Y/T",0,AVERAGE(L295:L299))+IF($D300="Y/T",0,AVERAGE(L300:L304))+IF($D305="Y/T",0,AVERAGE(L305:L309)))/(COUNTIF($D210:$D309,"Y")+COUNTIF($D210:$D309,"T"))</f>
        <v>#DIV/0!</v>
      </c>
      <c r="M310" s="606"/>
      <c r="N310" s="602" t="e">
        <f>AVERAGE(N210:N309)</f>
        <v>#DIV/0!</v>
      </c>
    </row>
    <row r="311" spans="2:18" ht="15.75">
      <c r="B311" s="865" t="s">
        <v>434</v>
      </c>
      <c r="C311" s="865"/>
      <c r="D311" s="865"/>
      <c r="E311" s="865"/>
      <c r="F311" s="865"/>
      <c r="G311" s="865"/>
      <c r="H311" s="865"/>
      <c r="I311" s="865"/>
      <c r="J311" s="865"/>
      <c r="K311" s="865"/>
      <c r="L311" s="865"/>
      <c r="M311" s="865"/>
      <c r="N311" s="866"/>
    </row>
    <row r="312" spans="2:18" ht="15.75">
      <c r="B312" s="836">
        <v>1</v>
      </c>
      <c r="C312" s="839"/>
      <c r="D312" s="857" t="s">
        <v>26</v>
      </c>
      <c r="E312" s="854" t="str">
        <f>IF(D312="Y",1,IF(D312="T",0,IF(D312="Y/T","Belum diisi","Error")))</f>
        <v>Belum diisi</v>
      </c>
      <c r="F312" s="528">
        <v>1</v>
      </c>
      <c r="G312" s="529"/>
      <c r="H312" s="589" t="str">
        <f t="shared" ref="H312:H375" si="6">IF(OR(J312="Isi Dulu",L312="Isi Dulu",J312="Isi Sasaran",L312="Isi Sasaran"),"Belum Diisi",IF(SUM(J312,L312)=2,1,IF(SUM(J312,L312)=1,0,IF(SUM(J312,L312)=0,0,"Error"))))</f>
        <v>Belum Diisi</v>
      </c>
      <c r="I312" s="590" t="s">
        <v>26</v>
      </c>
      <c r="J312" s="591" t="str">
        <f>IF($D$312="Y/T","Isi Sasaran",IF($E$312=0,0,IF(I312="Y",1,IF(I312="T",0,"Isi Dulu"))))</f>
        <v>Isi Sasaran</v>
      </c>
      <c r="K312" s="590" t="s">
        <v>26</v>
      </c>
      <c r="L312" s="591" t="str">
        <f>IF($D$312="Y/T","Isi Sasaran",IF($E$312=0,0,IF(K312="Y",1,IF(K312="T",0,"Isi Dulu"))))</f>
        <v>Isi Sasaran</v>
      </c>
      <c r="M312" s="848" t="s">
        <v>26</v>
      </c>
      <c r="N312" s="851" t="str">
        <f>IF(M312="Y",1,IF(M312="T",0,IF(M312="Y/T","Belum diisi","Error")))</f>
        <v>Belum diisi</v>
      </c>
    </row>
    <row r="313" spans="2:18" ht="15.75">
      <c r="B313" s="837"/>
      <c r="C313" s="840"/>
      <c r="D313" s="858"/>
      <c r="E313" s="855"/>
      <c r="F313" s="549">
        <v>2</v>
      </c>
      <c r="G313" s="550"/>
      <c r="H313" s="589" t="str">
        <f t="shared" si="6"/>
        <v>Belum Diisi</v>
      </c>
      <c r="I313" s="592" t="s">
        <v>26</v>
      </c>
      <c r="J313" s="593" t="str">
        <f>IF($D$312="Y/T","Isi Sasaran",IF($E$312=0,0,IF(I313="Y",1,IF(I313="T",0,"Isi Dulu"))))</f>
        <v>Isi Sasaran</v>
      </c>
      <c r="K313" s="592" t="s">
        <v>26</v>
      </c>
      <c r="L313" s="593" t="str">
        <f>IF($D$312="Y/T","Isi Sasaran",IF($E$312=0,0,IF(K313="Y",1,IF(K313="T",0,"Isi Dulu"))))</f>
        <v>Isi Sasaran</v>
      </c>
      <c r="M313" s="849"/>
      <c r="N313" s="852"/>
    </row>
    <row r="314" spans="2:18" ht="15.75">
      <c r="B314" s="837"/>
      <c r="C314" s="840"/>
      <c r="D314" s="858"/>
      <c r="E314" s="855"/>
      <c r="F314" s="549">
        <v>3</v>
      </c>
      <c r="G314" s="550"/>
      <c r="H314" s="589" t="str">
        <f t="shared" si="6"/>
        <v>Belum Diisi</v>
      </c>
      <c r="I314" s="592" t="s">
        <v>26</v>
      </c>
      <c r="J314" s="593" t="str">
        <f>IF($D$312="Y/T","Isi Sasaran",IF($E$312=0,0,IF(I314="Y",1,IF(I314="T",0,"Isi Dulu"))))</f>
        <v>Isi Sasaran</v>
      </c>
      <c r="K314" s="592" t="s">
        <v>26</v>
      </c>
      <c r="L314" s="593" t="str">
        <f>IF($D$312="Y/T","Isi Sasaran",IF($E$312=0,0,IF(K314="Y",1,IF(K314="T",0,"Isi Dulu"))))</f>
        <v>Isi Sasaran</v>
      </c>
      <c r="M314" s="849"/>
      <c r="N314" s="852"/>
    </row>
    <row r="315" spans="2:18" ht="15.75">
      <c r="B315" s="837"/>
      <c r="C315" s="840"/>
      <c r="D315" s="858"/>
      <c r="E315" s="855"/>
      <c r="F315" s="549">
        <v>4</v>
      </c>
      <c r="G315" s="550"/>
      <c r="H315" s="589" t="str">
        <f t="shared" si="6"/>
        <v>Belum Diisi</v>
      </c>
      <c r="I315" s="592" t="s">
        <v>26</v>
      </c>
      <c r="J315" s="593" t="str">
        <f>IF($D$312="Y/T","Isi Sasaran",IF($E$312=0,0,IF(I315="Y",1,IF(I315="T",0,"Isi Dulu"))))</f>
        <v>Isi Sasaran</v>
      </c>
      <c r="K315" s="592" t="s">
        <v>26</v>
      </c>
      <c r="L315" s="593" t="str">
        <f>IF($D$312="Y/T","Isi Sasaran",IF($E$312=0,0,IF(K315="Y",1,IF(K315="T",0,"Isi Dulu"))))</f>
        <v>Isi Sasaran</v>
      </c>
      <c r="M315" s="849"/>
      <c r="N315" s="852"/>
    </row>
    <row r="316" spans="2:18" ht="15.75">
      <c r="B316" s="838"/>
      <c r="C316" s="841"/>
      <c r="D316" s="859"/>
      <c r="E316" s="856"/>
      <c r="F316" s="569">
        <v>5</v>
      </c>
      <c r="G316" s="570"/>
      <c r="H316" s="594" t="str">
        <f t="shared" si="6"/>
        <v>Belum Diisi</v>
      </c>
      <c r="I316" s="595" t="s">
        <v>26</v>
      </c>
      <c r="J316" s="596" t="str">
        <f>IF($D$312="Y/T","Isi Sasaran",IF($E$312=0,0,IF(I316="Y",1,IF(I316="T",0,"Isi Dulu"))))</f>
        <v>Isi Sasaran</v>
      </c>
      <c r="K316" s="595" t="s">
        <v>26</v>
      </c>
      <c r="L316" s="596" t="str">
        <f>IF($D$312="Y/T","Isi Sasaran",IF($E$312=0,0,IF(K316="Y",1,IF(K316="T",0,"Isi Dulu"))))</f>
        <v>Isi Sasaran</v>
      </c>
      <c r="M316" s="850"/>
      <c r="N316" s="853"/>
    </row>
    <row r="317" spans="2:18" ht="15.75">
      <c r="B317" s="836">
        <v>2</v>
      </c>
      <c r="C317" s="839"/>
      <c r="D317" s="857" t="s">
        <v>26</v>
      </c>
      <c r="E317" s="854" t="str">
        <f>IF(D317="Y",1,IF(D317="T",0,IF(D317="Y/T","Belum diisi","Error")))</f>
        <v>Belum diisi</v>
      </c>
      <c r="F317" s="528">
        <v>1</v>
      </c>
      <c r="G317" s="529"/>
      <c r="H317" s="597" t="str">
        <f t="shared" si="6"/>
        <v>Belum Diisi</v>
      </c>
      <c r="I317" s="590" t="s">
        <v>26</v>
      </c>
      <c r="J317" s="591" t="str">
        <f>IF($D$317="Y/T","Isi Sasaran",IF($E$317=0,0,IF(I317="Y",1,IF(I317="T",0,"Isi Dulu"))))</f>
        <v>Isi Sasaran</v>
      </c>
      <c r="K317" s="590" t="s">
        <v>26</v>
      </c>
      <c r="L317" s="591" t="str">
        <f>IF($D$317="Y/T","Isi Sasaran",IF($E$317=0,0,IF(K317="Y",1,IF(K317="T",0,"Isi Dulu"))))</f>
        <v>Isi Sasaran</v>
      </c>
      <c r="M317" s="848" t="s">
        <v>26</v>
      </c>
      <c r="N317" s="851" t="str">
        <f>IF(M317="Y",1,IF(M317="T",0,IF(M317="Y/T","Belum diisi","Error")))</f>
        <v>Belum diisi</v>
      </c>
    </row>
    <row r="318" spans="2:18" ht="15.75">
      <c r="B318" s="837"/>
      <c r="C318" s="840"/>
      <c r="D318" s="858"/>
      <c r="E318" s="855"/>
      <c r="F318" s="549">
        <v>2</v>
      </c>
      <c r="G318" s="550"/>
      <c r="H318" s="598" t="str">
        <f t="shared" si="6"/>
        <v>Belum Diisi</v>
      </c>
      <c r="I318" s="592" t="s">
        <v>26</v>
      </c>
      <c r="J318" s="593" t="str">
        <f>IF($D$317="Y/T","Isi Sasaran",IF($E$317=0,0,IF(I318="Y",1,IF(I318="T",0,"Isi Dulu"))))</f>
        <v>Isi Sasaran</v>
      </c>
      <c r="K318" s="592" t="s">
        <v>26</v>
      </c>
      <c r="L318" s="593" t="str">
        <f>IF($D$317="Y/T","Isi Sasaran",IF($E$317=0,0,IF(K318="Y",1,IF(K318="T",0,"Isi Dulu"))))</f>
        <v>Isi Sasaran</v>
      </c>
      <c r="M318" s="849"/>
      <c r="N318" s="852"/>
    </row>
    <row r="319" spans="2:18" ht="15.75">
      <c r="B319" s="837"/>
      <c r="C319" s="840"/>
      <c r="D319" s="858"/>
      <c r="E319" s="855"/>
      <c r="F319" s="549">
        <v>3</v>
      </c>
      <c r="G319" s="550"/>
      <c r="H319" s="598" t="str">
        <f t="shared" si="6"/>
        <v>Belum Diisi</v>
      </c>
      <c r="I319" s="592" t="s">
        <v>26</v>
      </c>
      <c r="J319" s="593" t="str">
        <f>IF($D$317="Y/T","Isi Sasaran",IF($E$317=0,0,IF(I319="Y",1,IF(I319="T",0,"Isi Dulu"))))</f>
        <v>Isi Sasaran</v>
      </c>
      <c r="K319" s="592" t="s">
        <v>26</v>
      </c>
      <c r="L319" s="593" t="str">
        <f>IF($D$317="Y/T","Isi Sasaran",IF($E$317=0,0,IF(K319="Y",1,IF(K319="T",0,"Isi Dulu"))))</f>
        <v>Isi Sasaran</v>
      </c>
      <c r="M319" s="849"/>
      <c r="N319" s="852"/>
    </row>
    <row r="320" spans="2:18" ht="15.75">
      <c r="B320" s="837"/>
      <c r="C320" s="840"/>
      <c r="D320" s="858"/>
      <c r="E320" s="855"/>
      <c r="F320" s="549">
        <v>4</v>
      </c>
      <c r="G320" s="550"/>
      <c r="H320" s="598" t="str">
        <f t="shared" si="6"/>
        <v>Belum Diisi</v>
      </c>
      <c r="I320" s="592" t="s">
        <v>26</v>
      </c>
      <c r="J320" s="593" t="str">
        <f>IF($D$317="Y/T","Isi Sasaran",IF($E$317=0,0,IF(I320="Y",1,IF(I320="T",0,"Isi Dulu"))))</f>
        <v>Isi Sasaran</v>
      </c>
      <c r="K320" s="592" t="s">
        <v>26</v>
      </c>
      <c r="L320" s="593" t="str">
        <f>IF($D$317="Y/T","Isi Sasaran",IF($E$317=0,0,IF(K320="Y",1,IF(K320="T",0,"Isi Dulu"))))</f>
        <v>Isi Sasaran</v>
      </c>
      <c r="M320" s="849"/>
      <c r="N320" s="852"/>
    </row>
    <row r="321" spans="2:14" ht="15.75">
      <c r="B321" s="838"/>
      <c r="C321" s="841"/>
      <c r="D321" s="859"/>
      <c r="E321" s="856"/>
      <c r="F321" s="569">
        <v>5</v>
      </c>
      <c r="G321" s="570"/>
      <c r="H321" s="599" t="str">
        <f t="shared" si="6"/>
        <v>Belum Diisi</v>
      </c>
      <c r="I321" s="595" t="s">
        <v>26</v>
      </c>
      <c r="J321" s="596" t="str">
        <f>IF($D$317="Y/T","Isi Sasaran",IF($E$317=0,0,IF(I321="Y",1,IF(I321="T",0,"Isi Dulu"))))</f>
        <v>Isi Sasaran</v>
      </c>
      <c r="K321" s="595" t="s">
        <v>26</v>
      </c>
      <c r="L321" s="596" t="str">
        <f>IF($D$317="Y/T","Isi Sasaran",IF($E$317=0,0,IF(K321="Y",1,IF(K321="T",0,"Isi Dulu"))))</f>
        <v>Isi Sasaran</v>
      </c>
      <c r="M321" s="850"/>
      <c r="N321" s="853"/>
    </row>
    <row r="322" spans="2:14" ht="15.75">
      <c r="B322" s="836">
        <v>3</v>
      </c>
      <c r="C322" s="839"/>
      <c r="D322" s="857" t="s">
        <v>26</v>
      </c>
      <c r="E322" s="854" t="str">
        <f>IF(D322="Y",1,IF(D322="T",0,IF(D322="Y/T","Belum diisi","Error")))</f>
        <v>Belum diisi</v>
      </c>
      <c r="F322" s="528">
        <v>1</v>
      </c>
      <c r="G322" s="529"/>
      <c r="H322" s="600" t="str">
        <f t="shared" si="6"/>
        <v>Belum Diisi</v>
      </c>
      <c r="I322" s="590" t="s">
        <v>26</v>
      </c>
      <c r="J322" s="591" t="str">
        <f>IF($D$322="Y/T","Isi Sasaran",IF($E$322=0,0,IF(I322="Y",1,IF(I322="T",0,"Isi Dulu"))))</f>
        <v>Isi Sasaran</v>
      </c>
      <c r="K322" s="590" t="s">
        <v>26</v>
      </c>
      <c r="L322" s="591" t="str">
        <f>IF($D$322="Y/T","Isi Sasaran",IF($E$322=0,0,IF(K322="Y",1,IF(K322="T",0,"Isi Dulu"))))</f>
        <v>Isi Sasaran</v>
      </c>
      <c r="M322" s="848" t="s">
        <v>26</v>
      </c>
      <c r="N322" s="851" t="str">
        <f>IF(M322="Y",1,IF(M322="T",0,IF(M322="Y/T","Belum diisi","Error")))</f>
        <v>Belum diisi</v>
      </c>
    </row>
    <row r="323" spans="2:14" ht="15.75">
      <c r="B323" s="837"/>
      <c r="C323" s="840"/>
      <c r="D323" s="858"/>
      <c r="E323" s="855"/>
      <c r="F323" s="549">
        <v>2</v>
      </c>
      <c r="G323" s="550"/>
      <c r="H323" s="598" t="str">
        <f t="shared" si="6"/>
        <v>Belum Diisi</v>
      </c>
      <c r="I323" s="592" t="s">
        <v>26</v>
      </c>
      <c r="J323" s="593" t="str">
        <f>IF($D$322="Y/T","Isi Sasaran",IF($E$322=0,0,IF(I323="Y",1,IF(I323="T",0,"Isi Dulu"))))</f>
        <v>Isi Sasaran</v>
      </c>
      <c r="K323" s="592" t="s">
        <v>26</v>
      </c>
      <c r="L323" s="593" t="str">
        <f>IF($D$322="Y/T","Isi Sasaran",IF($E$322=0,0,IF(K323="Y",1,IF(K323="T",0,"Isi Dulu"))))</f>
        <v>Isi Sasaran</v>
      </c>
      <c r="M323" s="849"/>
      <c r="N323" s="852"/>
    </row>
    <row r="324" spans="2:14" ht="15.75">
      <c r="B324" s="837"/>
      <c r="C324" s="840"/>
      <c r="D324" s="858"/>
      <c r="E324" s="855"/>
      <c r="F324" s="549">
        <v>3</v>
      </c>
      <c r="G324" s="550"/>
      <c r="H324" s="598" t="str">
        <f t="shared" si="6"/>
        <v>Belum Diisi</v>
      </c>
      <c r="I324" s="592" t="s">
        <v>26</v>
      </c>
      <c r="J324" s="593" t="str">
        <f>IF($D$322="Y/T","Isi Sasaran",IF($E$322=0,0,IF(I324="Y",1,IF(I324="T",0,"Isi Dulu"))))</f>
        <v>Isi Sasaran</v>
      </c>
      <c r="K324" s="592" t="s">
        <v>26</v>
      </c>
      <c r="L324" s="593" t="str">
        <f>IF($D$322="Y/T","Isi Sasaran",IF($E$322=0,0,IF(K324="Y",1,IF(K324="T",0,"Isi Dulu"))))</f>
        <v>Isi Sasaran</v>
      </c>
      <c r="M324" s="849"/>
      <c r="N324" s="852"/>
    </row>
    <row r="325" spans="2:14" ht="15.75">
      <c r="B325" s="837"/>
      <c r="C325" s="840"/>
      <c r="D325" s="858"/>
      <c r="E325" s="855"/>
      <c r="F325" s="549">
        <v>4</v>
      </c>
      <c r="G325" s="550"/>
      <c r="H325" s="598" t="str">
        <f t="shared" si="6"/>
        <v>Belum Diisi</v>
      </c>
      <c r="I325" s="592" t="s">
        <v>26</v>
      </c>
      <c r="J325" s="593" t="str">
        <f>IF($D$322="Y/T","Isi Sasaran",IF($E$322=0,0,IF(I325="Y",1,IF(I325="T",0,"Isi Dulu"))))</f>
        <v>Isi Sasaran</v>
      </c>
      <c r="K325" s="592" t="s">
        <v>26</v>
      </c>
      <c r="L325" s="593" t="str">
        <f>IF($D$322="Y/T","Isi Sasaran",IF($E$322=0,0,IF(K325="Y",1,IF(K325="T",0,"Isi Dulu"))))</f>
        <v>Isi Sasaran</v>
      </c>
      <c r="M325" s="849"/>
      <c r="N325" s="852"/>
    </row>
    <row r="326" spans="2:14" ht="15.75">
      <c r="B326" s="838"/>
      <c r="C326" s="841"/>
      <c r="D326" s="859"/>
      <c r="E326" s="856"/>
      <c r="F326" s="569">
        <v>5</v>
      </c>
      <c r="G326" s="570"/>
      <c r="H326" s="599" t="str">
        <f t="shared" si="6"/>
        <v>Belum Diisi</v>
      </c>
      <c r="I326" s="595" t="s">
        <v>26</v>
      </c>
      <c r="J326" s="596" t="str">
        <f>IF($D$322="Y/T","Isi Sasaran",IF($E$322=0,0,IF(I326="Y",1,IF(I326="T",0,"Isi Dulu"))))</f>
        <v>Isi Sasaran</v>
      </c>
      <c r="K326" s="595" t="s">
        <v>26</v>
      </c>
      <c r="L326" s="596" t="str">
        <f>IF($D$322="Y/T","Isi Sasaran",IF($E$322=0,0,IF(K326="Y",1,IF(K326="T",0,"Isi Dulu"))))</f>
        <v>Isi Sasaran</v>
      </c>
      <c r="M326" s="850"/>
      <c r="N326" s="853"/>
    </row>
    <row r="327" spans="2:14" ht="15.75">
      <c r="B327" s="836">
        <v>4</v>
      </c>
      <c r="C327" s="839"/>
      <c r="D327" s="857" t="s">
        <v>26</v>
      </c>
      <c r="E327" s="854" t="str">
        <f>IF(D327="Y",1,IF(D327="T",0,IF(D327="Y/T","Belum diisi","Error")))</f>
        <v>Belum diisi</v>
      </c>
      <c r="F327" s="528">
        <v>1</v>
      </c>
      <c r="G327" s="529"/>
      <c r="H327" s="600" t="str">
        <f t="shared" si="6"/>
        <v>Belum Diisi</v>
      </c>
      <c r="I327" s="590" t="s">
        <v>26</v>
      </c>
      <c r="J327" s="591" t="str">
        <f>IF($D$327="Y/T","Isi Sasaran",IF($E$327=0,0,IF(I327="Y",1,IF(I327="T",0,"Isi Dulu"))))</f>
        <v>Isi Sasaran</v>
      </c>
      <c r="K327" s="590" t="s">
        <v>26</v>
      </c>
      <c r="L327" s="591" t="str">
        <f>IF($D$327="Y/T","Isi Sasaran",IF($E$327=0,0,IF(K327="Y",1,IF(K327="T",0,"Isi Dulu"))))</f>
        <v>Isi Sasaran</v>
      </c>
      <c r="M327" s="848" t="s">
        <v>26</v>
      </c>
      <c r="N327" s="851" t="str">
        <f>IF(M327="Y",1,IF(M327="T",0,IF(M327="Y/T","Belum diisi","Error")))</f>
        <v>Belum diisi</v>
      </c>
    </row>
    <row r="328" spans="2:14" ht="15.75">
      <c r="B328" s="837"/>
      <c r="C328" s="840"/>
      <c r="D328" s="858"/>
      <c r="E328" s="855"/>
      <c r="F328" s="549">
        <v>2</v>
      </c>
      <c r="G328" s="550"/>
      <c r="H328" s="598" t="str">
        <f t="shared" si="6"/>
        <v>Belum Diisi</v>
      </c>
      <c r="I328" s="592" t="s">
        <v>26</v>
      </c>
      <c r="J328" s="593" t="str">
        <f>IF($D$327="Y/T","Isi Sasaran",IF($E$327=0,0,IF(I328="Y",1,IF(I328="T",0,"Isi Dulu"))))</f>
        <v>Isi Sasaran</v>
      </c>
      <c r="K328" s="592" t="s">
        <v>26</v>
      </c>
      <c r="L328" s="593" t="str">
        <f>IF($D$327="Y/T","Isi Sasaran",IF($E$327=0,0,IF(K328="Y",1,IF(K328="T",0,"Isi Dulu"))))</f>
        <v>Isi Sasaran</v>
      </c>
      <c r="M328" s="849"/>
      <c r="N328" s="852"/>
    </row>
    <row r="329" spans="2:14" ht="15.75">
      <c r="B329" s="837"/>
      <c r="C329" s="840"/>
      <c r="D329" s="858"/>
      <c r="E329" s="855"/>
      <c r="F329" s="549">
        <v>3</v>
      </c>
      <c r="G329" s="550"/>
      <c r="H329" s="598" t="str">
        <f t="shared" si="6"/>
        <v>Belum Diisi</v>
      </c>
      <c r="I329" s="592" t="s">
        <v>26</v>
      </c>
      <c r="J329" s="593" t="str">
        <f>IF($D$327="Y/T","Isi Sasaran",IF($E$327=0,0,IF(I329="Y",1,IF(I329="T",0,"Isi Dulu"))))</f>
        <v>Isi Sasaran</v>
      </c>
      <c r="K329" s="592" t="s">
        <v>26</v>
      </c>
      <c r="L329" s="593" t="str">
        <f>IF($D$327="Y/T","Isi Sasaran",IF($E$327=0,0,IF(K329="Y",1,IF(K329="T",0,"Isi Dulu"))))</f>
        <v>Isi Sasaran</v>
      </c>
      <c r="M329" s="849"/>
      <c r="N329" s="852"/>
    </row>
    <row r="330" spans="2:14" ht="15.75">
      <c r="B330" s="837"/>
      <c r="C330" s="840"/>
      <c r="D330" s="858"/>
      <c r="E330" s="855"/>
      <c r="F330" s="549">
        <v>4</v>
      </c>
      <c r="G330" s="550"/>
      <c r="H330" s="598" t="str">
        <f t="shared" si="6"/>
        <v>Belum Diisi</v>
      </c>
      <c r="I330" s="592" t="s">
        <v>26</v>
      </c>
      <c r="J330" s="593" t="str">
        <f>IF($D$327="Y/T","Isi Sasaran",IF($E$327=0,0,IF(I330="Y",1,IF(I330="T",0,"Isi Dulu"))))</f>
        <v>Isi Sasaran</v>
      </c>
      <c r="K330" s="592" t="s">
        <v>26</v>
      </c>
      <c r="L330" s="593" t="str">
        <f>IF($D$327="Y/T","Isi Sasaran",IF($E$327=0,0,IF(K330="Y",1,IF(K330="T",0,"Isi Dulu"))))</f>
        <v>Isi Sasaran</v>
      </c>
      <c r="M330" s="849"/>
      <c r="N330" s="852"/>
    </row>
    <row r="331" spans="2:14" ht="15.75">
      <c r="B331" s="838"/>
      <c r="C331" s="841"/>
      <c r="D331" s="859"/>
      <c r="E331" s="856"/>
      <c r="F331" s="569">
        <v>5</v>
      </c>
      <c r="G331" s="570"/>
      <c r="H331" s="599" t="str">
        <f t="shared" si="6"/>
        <v>Belum Diisi</v>
      </c>
      <c r="I331" s="595" t="s">
        <v>26</v>
      </c>
      <c r="J331" s="596" t="str">
        <f>IF($D$327="Y/T","Isi Sasaran",IF($E$327=0,0,IF(I331="Y",1,IF(I331="T",0,"Isi Dulu"))))</f>
        <v>Isi Sasaran</v>
      </c>
      <c r="K331" s="595" t="s">
        <v>26</v>
      </c>
      <c r="L331" s="596" t="str">
        <f>IF($D$327="Y/T","Isi Sasaran",IF($E$327=0,0,IF(K331="Y",1,IF(K331="T",0,"Isi Dulu"))))</f>
        <v>Isi Sasaran</v>
      </c>
      <c r="M331" s="850"/>
      <c r="N331" s="853"/>
    </row>
    <row r="332" spans="2:14" ht="15.75">
      <c r="B332" s="836">
        <v>5</v>
      </c>
      <c r="C332" s="839"/>
      <c r="D332" s="857" t="s">
        <v>26</v>
      </c>
      <c r="E332" s="854" t="str">
        <f>IF(D332="Y",1,IF(D332="T",0,IF(D332="Y/T","Belum diisi","Error")))</f>
        <v>Belum diisi</v>
      </c>
      <c r="F332" s="528">
        <v>1</v>
      </c>
      <c r="G332" s="529"/>
      <c r="H332" s="600" t="str">
        <f t="shared" si="6"/>
        <v>Belum Diisi</v>
      </c>
      <c r="I332" s="590" t="s">
        <v>26</v>
      </c>
      <c r="J332" s="591" t="str">
        <f>IF($D$332="Y/T","Isi Sasaran",IF($E$332=0,0,IF(I332="Y",1,IF(I332="T",0,"Isi Dulu"))))</f>
        <v>Isi Sasaran</v>
      </c>
      <c r="K332" s="590" t="s">
        <v>26</v>
      </c>
      <c r="L332" s="591" t="str">
        <f>IF($D$332="Y/T","Isi Sasaran",IF($E$332=0,0,IF(K332="Y",1,IF(K332="T",0,"Isi Dulu"))))</f>
        <v>Isi Sasaran</v>
      </c>
      <c r="M332" s="848" t="s">
        <v>26</v>
      </c>
      <c r="N332" s="851" t="str">
        <f>IF(M332="Y",1,IF(M332="T",0,IF(M332="Y/T","Belum diisi","Error")))</f>
        <v>Belum diisi</v>
      </c>
    </row>
    <row r="333" spans="2:14" ht="15.75">
      <c r="B333" s="837"/>
      <c r="C333" s="840"/>
      <c r="D333" s="858"/>
      <c r="E333" s="855"/>
      <c r="F333" s="549">
        <v>2</v>
      </c>
      <c r="G333" s="550"/>
      <c r="H333" s="598" t="str">
        <f t="shared" si="6"/>
        <v>Belum Diisi</v>
      </c>
      <c r="I333" s="592" t="s">
        <v>26</v>
      </c>
      <c r="J333" s="593" t="str">
        <f>IF($D$332="Y/T","Isi Sasaran",IF($E$332=0,0,IF(I333="Y",1,IF(I333="T",0,"Isi Dulu"))))</f>
        <v>Isi Sasaran</v>
      </c>
      <c r="K333" s="592" t="s">
        <v>26</v>
      </c>
      <c r="L333" s="593" t="str">
        <f>IF($D$332="Y/T","Isi Sasaran",IF($E$332=0,0,IF(K333="Y",1,IF(K333="T",0,"Isi Dulu"))))</f>
        <v>Isi Sasaran</v>
      </c>
      <c r="M333" s="849"/>
      <c r="N333" s="852"/>
    </row>
    <row r="334" spans="2:14" ht="15.75">
      <c r="B334" s="837"/>
      <c r="C334" s="840"/>
      <c r="D334" s="858"/>
      <c r="E334" s="855"/>
      <c r="F334" s="549">
        <v>3</v>
      </c>
      <c r="G334" s="550"/>
      <c r="H334" s="598" t="str">
        <f t="shared" si="6"/>
        <v>Belum Diisi</v>
      </c>
      <c r="I334" s="592" t="s">
        <v>26</v>
      </c>
      <c r="J334" s="593" t="str">
        <f>IF($D$332="Y/T","Isi Sasaran",IF($E$332=0,0,IF(I334="Y",1,IF(I334="T",0,"Isi Dulu"))))</f>
        <v>Isi Sasaran</v>
      </c>
      <c r="K334" s="592" t="s">
        <v>26</v>
      </c>
      <c r="L334" s="593" t="str">
        <f>IF($D$332="Y/T","Isi Sasaran",IF($E$332=0,0,IF(K334="Y",1,IF(K334="T",0,"Isi Dulu"))))</f>
        <v>Isi Sasaran</v>
      </c>
      <c r="M334" s="849"/>
      <c r="N334" s="852"/>
    </row>
    <row r="335" spans="2:14" ht="15.75">
      <c r="B335" s="837"/>
      <c r="C335" s="840"/>
      <c r="D335" s="858"/>
      <c r="E335" s="855"/>
      <c r="F335" s="549">
        <v>4</v>
      </c>
      <c r="G335" s="550"/>
      <c r="H335" s="598" t="str">
        <f t="shared" si="6"/>
        <v>Belum Diisi</v>
      </c>
      <c r="I335" s="592" t="s">
        <v>26</v>
      </c>
      <c r="J335" s="593" t="str">
        <f>IF($D$332="Y/T","Isi Sasaran",IF($E$332=0,0,IF(I335="Y",1,IF(I335="T",0,"Isi Dulu"))))</f>
        <v>Isi Sasaran</v>
      </c>
      <c r="K335" s="592" t="s">
        <v>26</v>
      </c>
      <c r="L335" s="593" t="str">
        <f>IF($D$332="Y/T","Isi Sasaran",IF($E$332=0,0,IF(K335="Y",1,IF(K335="T",0,"Isi Dulu"))))</f>
        <v>Isi Sasaran</v>
      </c>
      <c r="M335" s="849"/>
      <c r="N335" s="852"/>
    </row>
    <row r="336" spans="2:14" ht="15.75">
      <c r="B336" s="838"/>
      <c r="C336" s="841"/>
      <c r="D336" s="859"/>
      <c r="E336" s="856"/>
      <c r="F336" s="569">
        <v>5</v>
      </c>
      <c r="G336" s="570"/>
      <c r="H336" s="599" t="str">
        <f t="shared" si="6"/>
        <v>Belum Diisi</v>
      </c>
      <c r="I336" s="595" t="s">
        <v>26</v>
      </c>
      <c r="J336" s="596" t="str">
        <f>IF($D$332="Y/T","Isi Sasaran",IF($E$332=0,0,IF(I336="Y",1,IF(I336="T",0,"Isi Dulu"))))</f>
        <v>Isi Sasaran</v>
      </c>
      <c r="K336" s="595" t="s">
        <v>26</v>
      </c>
      <c r="L336" s="596" t="str">
        <f>IF($D$332="Y/T","Isi Sasaran",IF($E$332=0,0,IF(K336="Y",1,IF(K336="T",0,"Isi Dulu"))))</f>
        <v>Isi Sasaran</v>
      </c>
      <c r="M336" s="850"/>
      <c r="N336" s="853"/>
    </row>
    <row r="337" spans="2:14" ht="15.75">
      <c r="B337" s="836">
        <v>6</v>
      </c>
      <c r="C337" s="839"/>
      <c r="D337" s="857" t="s">
        <v>26</v>
      </c>
      <c r="E337" s="854" t="str">
        <f>IF(D337="Y",1,IF(D337="T",0,IF(D337="Y/T","Belum diisi","Error")))</f>
        <v>Belum diisi</v>
      </c>
      <c r="F337" s="528">
        <v>1</v>
      </c>
      <c r="G337" s="529"/>
      <c r="H337" s="600" t="str">
        <f t="shared" si="6"/>
        <v>Belum Diisi</v>
      </c>
      <c r="I337" s="590" t="s">
        <v>26</v>
      </c>
      <c r="J337" s="591" t="str">
        <f>IF($D$337="Y/T","Isi Sasaran",IF($E$337=0,0,IF(I337="Y",1,IF(I337="T",0,"Isi Dulu"))))</f>
        <v>Isi Sasaran</v>
      </c>
      <c r="K337" s="590" t="s">
        <v>26</v>
      </c>
      <c r="L337" s="591" t="str">
        <f>IF($D$337="Y/T","Isi Sasaran",IF($E$337=0,0,IF(K337="Y",1,IF(K337="T",0,"Isi Dulu"))))</f>
        <v>Isi Sasaran</v>
      </c>
      <c r="M337" s="848" t="s">
        <v>26</v>
      </c>
      <c r="N337" s="851" t="str">
        <f>IF(M337="Y",1,IF(M337="T",0,IF(M337="Y/T","Belum diisi","Error")))</f>
        <v>Belum diisi</v>
      </c>
    </row>
    <row r="338" spans="2:14" ht="15.75">
      <c r="B338" s="837"/>
      <c r="C338" s="840"/>
      <c r="D338" s="858"/>
      <c r="E338" s="855"/>
      <c r="F338" s="549">
        <v>2</v>
      </c>
      <c r="G338" s="550"/>
      <c r="H338" s="598" t="str">
        <f t="shared" si="6"/>
        <v>Belum Diisi</v>
      </c>
      <c r="I338" s="592" t="s">
        <v>26</v>
      </c>
      <c r="J338" s="593" t="str">
        <f>IF($D$337="Y/T","Isi Sasaran",IF($E$337=0,0,IF(I338="Y",1,IF(I338="T",0,"Isi Dulu"))))</f>
        <v>Isi Sasaran</v>
      </c>
      <c r="K338" s="592" t="s">
        <v>26</v>
      </c>
      <c r="L338" s="593" t="str">
        <f>IF($D$337="Y/T","Isi Sasaran",IF($E$337=0,0,IF(K338="Y",1,IF(K338="T",0,"Isi Dulu"))))</f>
        <v>Isi Sasaran</v>
      </c>
      <c r="M338" s="849"/>
      <c r="N338" s="852"/>
    </row>
    <row r="339" spans="2:14" ht="15.75">
      <c r="B339" s="837"/>
      <c r="C339" s="840"/>
      <c r="D339" s="858"/>
      <c r="E339" s="855"/>
      <c r="F339" s="549">
        <v>3</v>
      </c>
      <c r="G339" s="550"/>
      <c r="H339" s="598" t="str">
        <f t="shared" si="6"/>
        <v>Belum Diisi</v>
      </c>
      <c r="I339" s="592" t="s">
        <v>26</v>
      </c>
      <c r="J339" s="593" t="str">
        <f>IF($D$337="Y/T","Isi Sasaran",IF($E$337=0,0,IF(I339="Y",1,IF(I339="T",0,"Isi Dulu"))))</f>
        <v>Isi Sasaran</v>
      </c>
      <c r="K339" s="592" t="s">
        <v>26</v>
      </c>
      <c r="L339" s="593" t="str">
        <f>IF($D$337="Y/T","Isi Sasaran",IF($E$337=0,0,IF(K339="Y",1,IF(K339="T",0,"Isi Dulu"))))</f>
        <v>Isi Sasaran</v>
      </c>
      <c r="M339" s="849"/>
      <c r="N339" s="852"/>
    </row>
    <row r="340" spans="2:14" ht="15.75">
      <c r="B340" s="837"/>
      <c r="C340" s="840"/>
      <c r="D340" s="858"/>
      <c r="E340" s="855"/>
      <c r="F340" s="549">
        <v>4</v>
      </c>
      <c r="G340" s="550"/>
      <c r="H340" s="598" t="str">
        <f t="shared" si="6"/>
        <v>Belum Diisi</v>
      </c>
      <c r="I340" s="592" t="s">
        <v>26</v>
      </c>
      <c r="J340" s="593" t="str">
        <f>IF($D$337="Y/T","Isi Sasaran",IF($E$337=0,0,IF(I340="Y",1,IF(I340="T",0,"Isi Dulu"))))</f>
        <v>Isi Sasaran</v>
      </c>
      <c r="K340" s="592" t="s">
        <v>26</v>
      </c>
      <c r="L340" s="593" t="str">
        <f>IF($D$337="Y/T","Isi Sasaran",IF($E$337=0,0,IF(K340="Y",1,IF(K340="T",0,"Isi Dulu"))))</f>
        <v>Isi Sasaran</v>
      </c>
      <c r="M340" s="849"/>
      <c r="N340" s="852"/>
    </row>
    <row r="341" spans="2:14" ht="15.75">
      <c r="B341" s="838"/>
      <c r="C341" s="841"/>
      <c r="D341" s="859"/>
      <c r="E341" s="856"/>
      <c r="F341" s="569">
        <v>5</v>
      </c>
      <c r="G341" s="570"/>
      <c r="H341" s="599" t="str">
        <f t="shared" si="6"/>
        <v>Belum Diisi</v>
      </c>
      <c r="I341" s="595" t="s">
        <v>26</v>
      </c>
      <c r="J341" s="596" t="str">
        <f>IF($D$337="Y/T","Isi Sasaran",IF($E$337=0,0,IF(I341="Y",1,IF(I341="T",0,"Isi Dulu"))))</f>
        <v>Isi Sasaran</v>
      </c>
      <c r="K341" s="595" t="s">
        <v>26</v>
      </c>
      <c r="L341" s="596" t="str">
        <f>IF($D$337="Y/T","Isi Sasaran",IF($E$337=0,0,IF(K341="Y",1,IF(K341="T",0,"Isi Dulu"))))</f>
        <v>Isi Sasaran</v>
      </c>
      <c r="M341" s="850"/>
      <c r="N341" s="853"/>
    </row>
    <row r="342" spans="2:14" ht="15.75">
      <c r="B342" s="836">
        <v>7</v>
      </c>
      <c r="C342" s="839"/>
      <c r="D342" s="857" t="s">
        <v>26</v>
      </c>
      <c r="E342" s="854" t="str">
        <f>IF(D342="Y",1,IF(D342="T",0,IF(D342="Y/T","Belum diisi","Error")))</f>
        <v>Belum diisi</v>
      </c>
      <c r="F342" s="528">
        <v>1</v>
      </c>
      <c r="G342" s="529"/>
      <c r="H342" s="600" t="str">
        <f t="shared" si="6"/>
        <v>Belum Diisi</v>
      </c>
      <c r="I342" s="590" t="s">
        <v>26</v>
      </c>
      <c r="J342" s="591" t="str">
        <f>IF($D$342="Y/T","Isi Sasaran",IF($E$342=0,0,IF(I342="Y",1,IF(I342="T",0,"Isi Dulu"))))</f>
        <v>Isi Sasaran</v>
      </c>
      <c r="K342" s="590" t="s">
        <v>26</v>
      </c>
      <c r="L342" s="591" t="str">
        <f>IF($D$342="Y/T","Isi Sasaran",IF($E$342=0,0,IF(K342="Y",1,IF(K342="T",0,"Isi Dulu"))))</f>
        <v>Isi Sasaran</v>
      </c>
      <c r="M342" s="848" t="s">
        <v>26</v>
      </c>
      <c r="N342" s="851" t="str">
        <f>IF(M342="Y",1,IF(M342="T",0,IF(M342="Y/T","Belum diisi","Error")))</f>
        <v>Belum diisi</v>
      </c>
    </row>
    <row r="343" spans="2:14" ht="15.75">
      <c r="B343" s="837"/>
      <c r="C343" s="840"/>
      <c r="D343" s="858"/>
      <c r="E343" s="855"/>
      <c r="F343" s="549">
        <v>2</v>
      </c>
      <c r="G343" s="550"/>
      <c r="H343" s="598" t="str">
        <f t="shared" si="6"/>
        <v>Belum Diisi</v>
      </c>
      <c r="I343" s="592" t="s">
        <v>26</v>
      </c>
      <c r="J343" s="593" t="str">
        <f>IF($D$342="Y/T","Isi Sasaran",IF($E$342=0,0,IF(I343="Y",1,IF(I343="T",0,"Isi Dulu"))))</f>
        <v>Isi Sasaran</v>
      </c>
      <c r="K343" s="592" t="s">
        <v>26</v>
      </c>
      <c r="L343" s="593" t="str">
        <f>IF($D$342="Y/T","Isi Sasaran",IF($E$342=0,0,IF(K343="Y",1,IF(K343="T",0,"Isi Dulu"))))</f>
        <v>Isi Sasaran</v>
      </c>
      <c r="M343" s="849"/>
      <c r="N343" s="852"/>
    </row>
    <row r="344" spans="2:14" ht="15.75">
      <c r="B344" s="837"/>
      <c r="C344" s="840"/>
      <c r="D344" s="858"/>
      <c r="E344" s="855"/>
      <c r="F344" s="549">
        <v>3</v>
      </c>
      <c r="G344" s="550"/>
      <c r="H344" s="598" t="str">
        <f t="shared" si="6"/>
        <v>Belum Diisi</v>
      </c>
      <c r="I344" s="592" t="s">
        <v>26</v>
      </c>
      <c r="J344" s="593" t="str">
        <f>IF($D$342="Y/T","Isi Sasaran",IF($E$342=0,0,IF(I344="Y",1,IF(I344="T",0,"Isi Dulu"))))</f>
        <v>Isi Sasaran</v>
      </c>
      <c r="K344" s="592" t="s">
        <v>26</v>
      </c>
      <c r="L344" s="593" t="str">
        <f>IF($D$342="Y/T","Isi Sasaran",IF($E$342=0,0,IF(K344="Y",1,IF(K344="T",0,"Isi Dulu"))))</f>
        <v>Isi Sasaran</v>
      </c>
      <c r="M344" s="849"/>
      <c r="N344" s="852"/>
    </row>
    <row r="345" spans="2:14" ht="15.75">
      <c r="B345" s="837"/>
      <c r="C345" s="840"/>
      <c r="D345" s="858"/>
      <c r="E345" s="855"/>
      <c r="F345" s="549">
        <v>4</v>
      </c>
      <c r="G345" s="550"/>
      <c r="H345" s="598" t="str">
        <f t="shared" si="6"/>
        <v>Belum Diisi</v>
      </c>
      <c r="I345" s="592" t="s">
        <v>26</v>
      </c>
      <c r="J345" s="593" t="str">
        <f>IF($D$342="Y/T","Isi Sasaran",IF($E$342=0,0,IF(I345="Y",1,IF(I345="T",0,"Isi Dulu"))))</f>
        <v>Isi Sasaran</v>
      </c>
      <c r="K345" s="592" t="s">
        <v>26</v>
      </c>
      <c r="L345" s="593" t="str">
        <f>IF($D$342="Y/T","Isi Sasaran",IF($E$342=0,0,IF(K345="Y",1,IF(K345="T",0,"Isi Dulu"))))</f>
        <v>Isi Sasaran</v>
      </c>
      <c r="M345" s="849"/>
      <c r="N345" s="852"/>
    </row>
    <row r="346" spans="2:14" ht="15.75">
      <c r="B346" s="838"/>
      <c r="C346" s="841"/>
      <c r="D346" s="859"/>
      <c r="E346" s="856"/>
      <c r="F346" s="569">
        <v>5</v>
      </c>
      <c r="G346" s="570"/>
      <c r="H346" s="599" t="str">
        <f t="shared" si="6"/>
        <v>Belum Diisi</v>
      </c>
      <c r="I346" s="595" t="s">
        <v>26</v>
      </c>
      <c r="J346" s="596" t="str">
        <f>IF($D$342="Y/T","Isi Sasaran",IF($E$342=0,0,IF(I346="Y",1,IF(I346="T",0,"Isi Dulu"))))</f>
        <v>Isi Sasaran</v>
      </c>
      <c r="K346" s="595" t="s">
        <v>26</v>
      </c>
      <c r="L346" s="596" t="str">
        <f>IF($D$342="Y/T","Isi Sasaran",IF($E$342=0,0,IF(K346="Y",1,IF(K346="T",0,"Isi Dulu"))))</f>
        <v>Isi Sasaran</v>
      </c>
      <c r="M346" s="850"/>
      <c r="N346" s="853"/>
    </row>
    <row r="347" spans="2:14" ht="15.75">
      <c r="B347" s="836">
        <v>8</v>
      </c>
      <c r="C347" s="839"/>
      <c r="D347" s="857" t="s">
        <v>26</v>
      </c>
      <c r="E347" s="854" t="str">
        <f>IF(D347="Y",1,IF(D347="T",0,IF(D347="Y/T","Belum diisi","Error")))</f>
        <v>Belum diisi</v>
      </c>
      <c r="F347" s="528">
        <v>1</v>
      </c>
      <c r="G347" s="529"/>
      <c r="H347" s="600" t="str">
        <f t="shared" si="6"/>
        <v>Belum Diisi</v>
      </c>
      <c r="I347" s="590" t="s">
        <v>26</v>
      </c>
      <c r="J347" s="591" t="str">
        <f>IF($D$347="Y/T","Isi Sasaran",IF($E$347=0,0,IF(I347="Y",1,IF(I347="T",0,"Isi Dulu"))))</f>
        <v>Isi Sasaran</v>
      </c>
      <c r="K347" s="590" t="s">
        <v>26</v>
      </c>
      <c r="L347" s="591" t="str">
        <f>IF($D$347="Y/T","Isi Sasaran",IF($E$347=0,0,IF(K347="Y",1,IF(K347="T",0,"Isi Dulu"))))</f>
        <v>Isi Sasaran</v>
      </c>
      <c r="M347" s="848" t="s">
        <v>26</v>
      </c>
      <c r="N347" s="851" t="str">
        <f>IF(M347="Y",1,IF(M347="T",0,IF(M347="Y/T","Belum diisi","Error")))</f>
        <v>Belum diisi</v>
      </c>
    </row>
    <row r="348" spans="2:14" ht="15.75">
      <c r="B348" s="837"/>
      <c r="C348" s="840"/>
      <c r="D348" s="858"/>
      <c r="E348" s="855"/>
      <c r="F348" s="549">
        <v>2</v>
      </c>
      <c r="G348" s="550"/>
      <c r="H348" s="598" t="str">
        <f t="shared" si="6"/>
        <v>Belum Diisi</v>
      </c>
      <c r="I348" s="592" t="s">
        <v>26</v>
      </c>
      <c r="J348" s="593" t="str">
        <f>IF($D$347="Y/T","Isi Sasaran",IF($E$347=0,0,IF(I348="Y",1,IF(I348="T",0,"Isi Dulu"))))</f>
        <v>Isi Sasaran</v>
      </c>
      <c r="K348" s="592" t="s">
        <v>26</v>
      </c>
      <c r="L348" s="593" t="str">
        <f>IF($D$347="Y/T","Isi Sasaran",IF($E$347=0,0,IF(K348="Y",1,IF(K348="T",0,"Isi Dulu"))))</f>
        <v>Isi Sasaran</v>
      </c>
      <c r="M348" s="849"/>
      <c r="N348" s="852"/>
    </row>
    <row r="349" spans="2:14" ht="15.75">
      <c r="B349" s="837"/>
      <c r="C349" s="840"/>
      <c r="D349" s="858"/>
      <c r="E349" s="855"/>
      <c r="F349" s="549">
        <v>3</v>
      </c>
      <c r="G349" s="550"/>
      <c r="H349" s="598" t="str">
        <f t="shared" si="6"/>
        <v>Belum Diisi</v>
      </c>
      <c r="I349" s="592" t="s">
        <v>26</v>
      </c>
      <c r="J349" s="593" t="str">
        <f>IF($D$347="Y/T","Isi Sasaran",IF($E$347=0,0,IF(I349="Y",1,IF(I349="T",0,"Isi Dulu"))))</f>
        <v>Isi Sasaran</v>
      </c>
      <c r="K349" s="592" t="s">
        <v>26</v>
      </c>
      <c r="L349" s="593" t="str">
        <f>IF($D$347="Y/T","Isi Sasaran",IF($E$347=0,0,IF(K349="Y",1,IF(K349="T",0,"Isi Dulu"))))</f>
        <v>Isi Sasaran</v>
      </c>
      <c r="M349" s="849"/>
      <c r="N349" s="852"/>
    </row>
    <row r="350" spans="2:14" ht="15.75">
      <c r="B350" s="837"/>
      <c r="C350" s="840"/>
      <c r="D350" s="858"/>
      <c r="E350" s="855"/>
      <c r="F350" s="549">
        <v>4</v>
      </c>
      <c r="G350" s="550"/>
      <c r="H350" s="598" t="str">
        <f t="shared" si="6"/>
        <v>Belum Diisi</v>
      </c>
      <c r="I350" s="592" t="s">
        <v>26</v>
      </c>
      <c r="J350" s="593" t="str">
        <f>IF($D$347="Y/T","Isi Sasaran",IF($E$347=0,0,IF(I350="Y",1,IF(I350="T",0,"Isi Dulu"))))</f>
        <v>Isi Sasaran</v>
      </c>
      <c r="K350" s="592" t="s">
        <v>26</v>
      </c>
      <c r="L350" s="593" t="str">
        <f>IF($D$347="Y/T","Isi Sasaran",IF($E$347=0,0,IF(K350="Y",1,IF(K350="T",0,"Isi Dulu"))))</f>
        <v>Isi Sasaran</v>
      </c>
      <c r="M350" s="849"/>
      <c r="N350" s="852"/>
    </row>
    <row r="351" spans="2:14" ht="15.75">
      <c r="B351" s="838"/>
      <c r="C351" s="841"/>
      <c r="D351" s="859"/>
      <c r="E351" s="856"/>
      <c r="F351" s="569">
        <v>5</v>
      </c>
      <c r="G351" s="570"/>
      <c r="H351" s="599" t="str">
        <f t="shared" si="6"/>
        <v>Belum Diisi</v>
      </c>
      <c r="I351" s="595" t="s">
        <v>26</v>
      </c>
      <c r="J351" s="596" t="str">
        <f>IF($D$347="Y/T","Isi Sasaran",IF($E$347=0,0,IF(I351="Y",1,IF(I351="T",0,"Isi Dulu"))))</f>
        <v>Isi Sasaran</v>
      </c>
      <c r="K351" s="595" t="s">
        <v>26</v>
      </c>
      <c r="L351" s="596" t="str">
        <f>IF($D$347="Y/T","Isi Sasaran",IF($E$347=0,0,IF(K351="Y",1,IF(K351="T",0,"Isi Dulu"))))</f>
        <v>Isi Sasaran</v>
      </c>
      <c r="M351" s="850"/>
      <c r="N351" s="853"/>
    </row>
    <row r="352" spans="2:14" ht="15.75">
      <c r="B352" s="836">
        <v>9</v>
      </c>
      <c r="C352" s="839"/>
      <c r="D352" s="857" t="s">
        <v>26</v>
      </c>
      <c r="E352" s="854" t="str">
        <f>IF(D352="Y",1,IF(D352="T",0,IF(D352="Y/T","Belum diisi","Error")))</f>
        <v>Belum diisi</v>
      </c>
      <c r="F352" s="528">
        <v>1</v>
      </c>
      <c r="G352" s="529"/>
      <c r="H352" s="600" t="str">
        <f t="shared" si="6"/>
        <v>Belum Diisi</v>
      </c>
      <c r="I352" s="590" t="s">
        <v>26</v>
      </c>
      <c r="J352" s="591" t="str">
        <f>IF($D$352="Y/T","Isi Sasaran",IF($E$352=0,0,IF(I352="Y",1,IF(I352="T",0,"Isi Dulu"))))</f>
        <v>Isi Sasaran</v>
      </c>
      <c r="K352" s="590" t="s">
        <v>26</v>
      </c>
      <c r="L352" s="591" t="str">
        <f>IF($D$352="Y/T","Isi Sasaran",IF($E$352=0,0,IF(K352="Y",1,IF(K352="T",0,"Isi Dulu"))))</f>
        <v>Isi Sasaran</v>
      </c>
      <c r="M352" s="848" t="s">
        <v>26</v>
      </c>
      <c r="N352" s="851" t="str">
        <f>IF(M352="Y",1,IF(M352="T",0,IF(M352="Y/T","Belum diisi","Error")))</f>
        <v>Belum diisi</v>
      </c>
    </row>
    <row r="353" spans="2:14" ht="15.75">
      <c r="B353" s="837"/>
      <c r="C353" s="840"/>
      <c r="D353" s="858"/>
      <c r="E353" s="855"/>
      <c r="F353" s="549">
        <v>2</v>
      </c>
      <c r="G353" s="550"/>
      <c r="H353" s="598" t="str">
        <f t="shared" si="6"/>
        <v>Belum Diisi</v>
      </c>
      <c r="I353" s="592" t="s">
        <v>26</v>
      </c>
      <c r="J353" s="593" t="str">
        <f>IF($D$352="Y/T","Isi Sasaran",IF($E$352=0,0,IF(I353="Y",1,IF(I353="T",0,"Isi Dulu"))))</f>
        <v>Isi Sasaran</v>
      </c>
      <c r="K353" s="592" t="s">
        <v>26</v>
      </c>
      <c r="L353" s="593" t="str">
        <f>IF($D$352="Y/T","Isi Sasaran",IF($E$352=0,0,IF(K353="Y",1,IF(K353="T",0,"Isi Dulu"))))</f>
        <v>Isi Sasaran</v>
      </c>
      <c r="M353" s="849"/>
      <c r="N353" s="852"/>
    </row>
    <row r="354" spans="2:14" ht="15.75">
      <c r="B354" s="837"/>
      <c r="C354" s="840"/>
      <c r="D354" s="858"/>
      <c r="E354" s="855"/>
      <c r="F354" s="549">
        <v>3</v>
      </c>
      <c r="G354" s="550"/>
      <c r="H354" s="598" t="str">
        <f t="shared" si="6"/>
        <v>Belum Diisi</v>
      </c>
      <c r="I354" s="592" t="s">
        <v>26</v>
      </c>
      <c r="J354" s="593" t="str">
        <f>IF($D$352="Y/T","Isi Sasaran",IF($E$352=0,0,IF(I354="Y",1,IF(I354="T",0,"Isi Dulu"))))</f>
        <v>Isi Sasaran</v>
      </c>
      <c r="K354" s="592" t="s">
        <v>26</v>
      </c>
      <c r="L354" s="593" t="str">
        <f>IF($D$352="Y/T","Isi Sasaran",IF($E$352=0,0,IF(K354="Y",1,IF(K354="T",0,"Isi Dulu"))))</f>
        <v>Isi Sasaran</v>
      </c>
      <c r="M354" s="849"/>
      <c r="N354" s="852"/>
    </row>
    <row r="355" spans="2:14" ht="15.75">
      <c r="B355" s="837"/>
      <c r="C355" s="840"/>
      <c r="D355" s="858"/>
      <c r="E355" s="855"/>
      <c r="F355" s="549">
        <v>4</v>
      </c>
      <c r="G355" s="550"/>
      <c r="H355" s="598" t="str">
        <f t="shared" si="6"/>
        <v>Belum Diisi</v>
      </c>
      <c r="I355" s="592" t="s">
        <v>26</v>
      </c>
      <c r="J355" s="593" t="str">
        <f>IF($D$352="Y/T","Isi Sasaran",IF($E$352=0,0,IF(I355="Y",1,IF(I355="T",0,"Isi Dulu"))))</f>
        <v>Isi Sasaran</v>
      </c>
      <c r="K355" s="592" t="s">
        <v>26</v>
      </c>
      <c r="L355" s="593" t="str">
        <f>IF($D$352="Y/T","Isi Sasaran",IF($E$352=0,0,IF(K355="Y",1,IF(K355="T",0,"Isi Dulu"))))</f>
        <v>Isi Sasaran</v>
      </c>
      <c r="M355" s="849"/>
      <c r="N355" s="852"/>
    </row>
    <row r="356" spans="2:14" ht="15.75">
      <c r="B356" s="838"/>
      <c r="C356" s="841"/>
      <c r="D356" s="859"/>
      <c r="E356" s="856"/>
      <c r="F356" s="569">
        <v>5</v>
      </c>
      <c r="G356" s="570"/>
      <c r="H356" s="599" t="str">
        <f t="shared" si="6"/>
        <v>Belum Diisi</v>
      </c>
      <c r="I356" s="595" t="s">
        <v>26</v>
      </c>
      <c r="J356" s="596" t="str">
        <f>IF($D$352="Y/T","Isi Sasaran",IF($E$352=0,0,IF(I356="Y",1,IF(I356="T",0,"Isi Dulu"))))</f>
        <v>Isi Sasaran</v>
      </c>
      <c r="K356" s="595" t="s">
        <v>26</v>
      </c>
      <c r="L356" s="596" t="str">
        <f>IF($D$352="Y/T","Isi Sasaran",IF($E$352=0,0,IF(K356="Y",1,IF(K356="T",0,"Isi Dulu"))))</f>
        <v>Isi Sasaran</v>
      </c>
      <c r="M356" s="850"/>
      <c r="N356" s="853"/>
    </row>
    <row r="357" spans="2:14" ht="15.75">
      <c r="B357" s="836">
        <v>10</v>
      </c>
      <c r="C357" s="839"/>
      <c r="D357" s="857" t="s">
        <v>26</v>
      </c>
      <c r="E357" s="854" t="str">
        <f>IF(D357="Y",1,IF(D357="T",0,IF(D357="Y/T","Belum diisi","Error")))</f>
        <v>Belum diisi</v>
      </c>
      <c r="F357" s="528">
        <v>1</v>
      </c>
      <c r="G357" s="529"/>
      <c r="H357" s="600" t="str">
        <f t="shared" si="6"/>
        <v>Belum Diisi</v>
      </c>
      <c r="I357" s="590" t="s">
        <v>26</v>
      </c>
      <c r="J357" s="591" t="str">
        <f>IF($D$357="Y/T","Isi Sasaran",IF($E$357=0,0,IF(I357="Y",1,IF(I357="T",0,"Isi Dulu"))))</f>
        <v>Isi Sasaran</v>
      </c>
      <c r="K357" s="590" t="s">
        <v>26</v>
      </c>
      <c r="L357" s="591" t="str">
        <f>IF($D$357="Y/T","Isi Sasaran",IF($E$357=0,0,IF(K357="Y",1,IF(K357="T",0,"Isi Dulu"))))</f>
        <v>Isi Sasaran</v>
      </c>
      <c r="M357" s="848" t="s">
        <v>26</v>
      </c>
      <c r="N357" s="851" t="str">
        <f>IF(M357="Y",1,IF(M357="T",0,IF(M357="Y/T","Belum diisi","Error")))</f>
        <v>Belum diisi</v>
      </c>
    </row>
    <row r="358" spans="2:14" ht="15.75">
      <c r="B358" s="837"/>
      <c r="C358" s="840"/>
      <c r="D358" s="858"/>
      <c r="E358" s="855"/>
      <c r="F358" s="549">
        <v>2</v>
      </c>
      <c r="G358" s="550"/>
      <c r="H358" s="598" t="str">
        <f t="shared" si="6"/>
        <v>Belum Diisi</v>
      </c>
      <c r="I358" s="592" t="s">
        <v>26</v>
      </c>
      <c r="J358" s="593" t="str">
        <f>IF($D$357="Y/T","Isi Sasaran",IF($E$357=0,0,IF(I358="Y",1,IF(I358="T",0,"Isi Dulu"))))</f>
        <v>Isi Sasaran</v>
      </c>
      <c r="K358" s="592" t="s">
        <v>26</v>
      </c>
      <c r="L358" s="593" t="str">
        <f>IF($D$357="Y/T","Isi Sasaran",IF($E$357=0,0,IF(K358="Y",1,IF(K358="T",0,"Isi Dulu"))))</f>
        <v>Isi Sasaran</v>
      </c>
      <c r="M358" s="849"/>
      <c r="N358" s="852"/>
    </row>
    <row r="359" spans="2:14" ht="15.75">
      <c r="B359" s="837"/>
      <c r="C359" s="840"/>
      <c r="D359" s="858"/>
      <c r="E359" s="855"/>
      <c r="F359" s="549">
        <v>3</v>
      </c>
      <c r="G359" s="550"/>
      <c r="H359" s="598" t="str">
        <f t="shared" si="6"/>
        <v>Belum Diisi</v>
      </c>
      <c r="I359" s="592" t="s">
        <v>26</v>
      </c>
      <c r="J359" s="593" t="str">
        <f>IF($D$357="Y/T","Isi Sasaran",IF($E$357=0,0,IF(I359="Y",1,IF(I359="T",0,"Isi Dulu"))))</f>
        <v>Isi Sasaran</v>
      </c>
      <c r="K359" s="592" t="s">
        <v>26</v>
      </c>
      <c r="L359" s="593" t="str">
        <f>IF($D$357="Y/T","Isi Sasaran",IF($E$357=0,0,IF(K359="Y",1,IF(K359="T",0,"Isi Dulu"))))</f>
        <v>Isi Sasaran</v>
      </c>
      <c r="M359" s="849"/>
      <c r="N359" s="852"/>
    </row>
    <row r="360" spans="2:14" ht="15.75">
      <c r="B360" s="837"/>
      <c r="C360" s="840"/>
      <c r="D360" s="858"/>
      <c r="E360" s="855"/>
      <c r="F360" s="549">
        <v>4</v>
      </c>
      <c r="G360" s="550"/>
      <c r="H360" s="598" t="str">
        <f t="shared" si="6"/>
        <v>Belum Diisi</v>
      </c>
      <c r="I360" s="592" t="s">
        <v>26</v>
      </c>
      <c r="J360" s="593" t="str">
        <f>IF($D$357="Y/T","Isi Sasaran",IF($E$357=0,0,IF(I360="Y",1,IF(I360="T",0,"Isi Dulu"))))</f>
        <v>Isi Sasaran</v>
      </c>
      <c r="K360" s="592" t="s">
        <v>26</v>
      </c>
      <c r="L360" s="593" t="str">
        <f>IF($D$357="Y/T","Isi Sasaran",IF($E$357=0,0,IF(K360="Y",1,IF(K360="T",0,"Isi Dulu"))))</f>
        <v>Isi Sasaran</v>
      </c>
      <c r="M360" s="849"/>
      <c r="N360" s="852"/>
    </row>
    <row r="361" spans="2:14" ht="15.75">
      <c r="B361" s="838"/>
      <c r="C361" s="841"/>
      <c r="D361" s="859"/>
      <c r="E361" s="856"/>
      <c r="F361" s="569">
        <v>5</v>
      </c>
      <c r="G361" s="570"/>
      <c r="H361" s="599" t="str">
        <f t="shared" si="6"/>
        <v>Belum Diisi</v>
      </c>
      <c r="I361" s="595" t="s">
        <v>26</v>
      </c>
      <c r="J361" s="596" t="str">
        <f>IF($D$357="Y/T","Isi Sasaran",IF($E$357=0,0,IF(I361="Y",1,IF(I361="T",0,"Isi Dulu"))))</f>
        <v>Isi Sasaran</v>
      </c>
      <c r="K361" s="595" t="s">
        <v>26</v>
      </c>
      <c r="L361" s="596" t="str">
        <f>IF($D$357="Y/T","Isi Sasaran",IF($E$357=0,0,IF(K361="Y",1,IF(K361="T",0,"Isi Dulu"))))</f>
        <v>Isi Sasaran</v>
      </c>
      <c r="M361" s="850"/>
      <c r="N361" s="853"/>
    </row>
    <row r="362" spans="2:14" ht="15.75">
      <c r="B362" s="836">
        <v>11</v>
      </c>
      <c r="C362" s="839"/>
      <c r="D362" s="857" t="s">
        <v>26</v>
      </c>
      <c r="E362" s="854" t="str">
        <f>IF(D362="Y",1,IF(D362="T",0,IF(D362="Y/T","Belum diisi","Error")))</f>
        <v>Belum diisi</v>
      </c>
      <c r="F362" s="528">
        <v>1</v>
      </c>
      <c r="G362" s="529"/>
      <c r="H362" s="600" t="str">
        <f t="shared" si="6"/>
        <v>Belum Diisi</v>
      </c>
      <c r="I362" s="590" t="s">
        <v>26</v>
      </c>
      <c r="J362" s="591" t="str">
        <f>IF($D$362="Y/T","Isi Sasaran",IF($E$362=0,0,IF(I362="Y",1,IF(I362="T",0,"Isi Dulu"))))</f>
        <v>Isi Sasaran</v>
      </c>
      <c r="K362" s="590" t="s">
        <v>26</v>
      </c>
      <c r="L362" s="591" t="str">
        <f>IF($D$362="Y/T","Isi Sasaran",IF($E$362=0,0,IF(K362="Y",1,IF(K362="T",0,"Isi Dulu"))))</f>
        <v>Isi Sasaran</v>
      </c>
      <c r="M362" s="848" t="s">
        <v>26</v>
      </c>
      <c r="N362" s="851" t="str">
        <f>IF(M362="Y",1,IF(M362="T",0,IF(M362="Y/T","Belum diisi","Error")))</f>
        <v>Belum diisi</v>
      </c>
    </row>
    <row r="363" spans="2:14" ht="15.75">
      <c r="B363" s="837"/>
      <c r="C363" s="840"/>
      <c r="D363" s="858"/>
      <c r="E363" s="855"/>
      <c r="F363" s="549">
        <v>2</v>
      </c>
      <c r="G363" s="550"/>
      <c r="H363" s="598" t="str">
        <f t="shared" si="6"/>
        <v>Belum Diisi</v>
      </c>
      <c r="I363" s="592" t="s">
        <v>26</v>
      </c>
      <c r="J363" s="593" t="str">
        <f>IF($D$362="Y/T","Isi Sasaran",IF($E$362=0,0,IF(I363="Y",1,IF(I363="T",0,"Isi Dulu"))))</f>
        <v>Isi Sasaran</v>
      </c>
      <c r="K363" s="592" t="s">
        <v>26</v>
      </c>
      <c r="L363" s="593" t="str">
        <f>IF($D$362="Y/T","Isi Sasaran",IF($E$362=0,0,IF(K363="Y",1,IF(K363="T",0,"Isi Dulu"))))</f>
        <v>Isi Sasaran</v>
      </c>
      <c r="M363" s="849"/>
      <c r="N363" s="852"/>
    </row>
    <row r="364" spans="2:14" ht="15.75">
      <c r="B364" s="837"/>
      <c r="C364" s="840"/>
      <c r="D364" s="858"/>
      <c r="E364" s="855"/>
      <c r="F364" s="549">
        <v>3</v>
      </c>
      <c r="G364" s="550"/>
      <c r="H364" s="598" t="str">
        <f t="shared" si="6"/>
        <v>Belum Diisi</v>
      </c>
      <c r="I364" s="592" t="s">
        <v>26</v>
      </c>
      <c r="J364" s="593" t="str">
        <f>IF($D$362="Y/T","Isi Sasaran",IF($E$362=0,0,IF(I364="Y",1,IF(I364="T",0,"Isi Dulu"))))</f>
        <v>Isi Sasaran</v>
      </c>
      <c r="K364" s="592" t="s">
        <v>26</v>
      </c>
      <c r="L364" s="593" t="str">
        <f>IF($D$362="Y/T","Isi Sasaran",IF($E$362=0,0,IF(K364="Y",1,IF(K364="T",0,"Isi Dulu"))))</f>
        <v>Isi Sasaran</v>
      </c>
      <c r="M364" s="849"/>
      <c r="N364" s="852"/>
    </row>
    <row r="365" spans="2:14" ht="15.75">
      <c r="B365" s="837"/>
      <c r="C365" s="840"/>
      <c r="D365" s="858"/>
      <c r="E365" s="855"/>
      <c r="F365" s="549">
        <v>4</v>
      </c>
      <c r="G365" s="550"/>
      <c r="H365" s="598" t="str">
        <f t="shared" si="6"/>
        <v>Belum Diisi</v>
      </c>
      <c r="I365" s="592" t="s">
        <v>26</v>
      </c>
      <c r="J365" s="593" t="str">
        <f>IF($D$362="Y/T","Isi Sasaran",IF($E$362=0,0,IF(I365="Y",1,IF(I365="T",0,"Isi Dulu"))))</f>
        <v>Isi Sasaran</v>
      </c>
      <c r="K365" s="592" t="s">
        <v>26</v>
      </c>
      <c r="L365" s="593" t="str">
        <f>IF($D$362="Y/T","Isi Sasaran",IF($E$362=0,0,IF(K365="Y",1,IF(K365="T",0,"Isi Dulu"))))</f>
        <v>Isi Sasaran</v>
      </c>
      <c r="M365" s="849"/>
      <c r="N365" s="852"/>
    </row>
    <row r="366" spans="2:14" ht="15.75">
      <c r="B366" s="838"/>
      <c r="C366" s="841"/>
      <c r="D366" s="859"/>
      <c r="E366" s="856"/>
      <c r="F366" s="569">
        <v>5</v>
      </c>
      <c r="G366" s="570"/>
      <c r="H366" s="599" t="str">
        <f t="shared" si="6"/>
        <v>Belum Diisi</v>
      </c>
      <c r="I366" s="595" t="s">
        <v>26</v>
      </c>
      <c r="J366" s="596" t="str">
        <f>IF($D$362="Y/T","Isi Sasaran",IF($E$362=0,0,IF(I366="Y",1,IF(I366="T",0,"Isi Dulu"))))</f>
        <v>Isi Sasaran</v>
      </c>
      <c r="K366" s="595" t="s">
        <v>26</v>
      </c>
      <c r="L366" s="596" t="str">
        <f>IF($D$362="Y/T","Isi Sasaran",IF($E$362=0,0,IF(K366="Y",1,IF(K366="T",0,"Isi Dulu"))))</f>
        <v>Isi Sasaran</v>
      </c>
      <c r="M366" s="850"/>
      <c r="N366" s="853"/>
    </row>
    <row r="367" spans="2:14" ht="15.75">
      <c r="B367" s="836">
        <v>12</v>
      </c>
      <c r="C367" s="839"/>
      <c r="D367" s="857" t="s">
        <v>26</v>
      </c>
      <c r="E367" s="854" t="str">
        <f>IF(D367="Y",1,IF(D367="T",0,IF(D367="Y/T","Belum diisi","Error")))</f>
        <v>Belum diisi</v>
      </c>
      <c r="F367" s="528">
        <v>1</v>
      </c>
      <c r="G367" s="529"/>
      <c r="H367" s="600" t="str">
        <f t="shared" si="6"/>
        <v>Belum Diisi</v>
      </c>
      <c r="I367" s="590" t="s">
        <v>26</v>
      </c>
      <c r="J367" s="591" t="str">
        <f>IF($D$367="Y/T","Isi Sasaran",IF($E$367=0,0,IF(I367="Y",1,IF(I367="T",0,"Isi Dulu"))))</f>
        <v>Isi Sasaran</v>
      </c>
      <c r="K367" s="590" t="s">
        <v>26</v>
      </c>
      <c r="L367" s="591" t="str">
        <f>IF($D$367="Y/T","Isi Sasaran",IF($E$367=0,0,IF(K367="Y",1,IF(K367="T",0,"Isi Dulu"))))</f>
        <v>Isi Sasaran</v>
      </c>
      <c r="M367" s="848" t="s">
        <v>26</v>
      </c>
      <c r="N367" s="851" t="str">
        <f>IF(M367="Y",1,IF(M367="T",0,IF(M367="Y/T","Belum diisi","Error")))</f>
        <v>Belum diisi</v>
      </c>
    </row>
    <row r="368" spans="2:14" ht="15.75">
      <c r="B368" s="837"/>
      <c r="C368" s="840"/>
      <c r="D368" s="858"/>
      <c r="E368" s="855"/>
      <c r="F368" s="549">
        <v>2</v>
      </c>
      <c r="G368" s="550"/>
      <c r="H368" s="598" t="str">
        <f t="shared" si="6"/>
        <v>Belum Diisi</v>
      </c>
      <c r="I368" s="592" t="s">
        <v>26</v>
      </c>
      <c r="J368" s="593" t="str">
        <f>IF($D$367="Y/T","Isi Sasaran",IF($E$367=0,0,IF(I368="Y",1,IF(I368="T",0,"Isi Dulu"))))</f>
        <v>Isi Sasaran</v>
      </c>
      <c r="K368" s="592" t="s">
        <v>26</v>
      </c>
      <c r="L368" s="593" t="str">
        <f>IF($D$367="Y/T","Isi Sasaran",IF($E$367=0,0,IF(K368="Y",1,IF(K368="T",0,"Isi Dulu"))))</f>
        <v>Isi Sasaran</v>
      </c>
      <c r="M368" s="849"/>
      <c r="N368" s="852"/>
    </row>
    <row r="369" spans="2:14" ht="15.75">
      <c r="B369" s="837"/>
      <c r="C369" s="840"/>
      <c r="D369" s="858"/>
      <c r="E369" s="855"/>
      <c r="F369" s="549">
        <v>3</v>
      </c>
      <c r="G369" s="550"/>
      <c r="H369" s="598" t="str">
        <f t="shared" si="6"/>
        <v>Belum Diisi</v>
      </c>
      <c r="I369" s="592" t="s">
        <v>26</v>
      </c>
      <c r="J369" s="593" t="str">
        <f>IF($D$367="Y/T","Isi Sasaran",IF($E$367=0,0,IF(I369="Y",1,IF(I369="T",0,"Isi Dulu"))))</f>
        <v>Isi Sasaran</v>
      </c>
      <c r="K369" s="592" t="s">
        <v>26</v>
      </c>
      <c r="L369" s="593" t="str">
        <f>IF($D$367="Y/T","Isi Sasaran",IF($E$367=0,0,IF(K369="Y",1,IF(K369="T",0,"Isi Dulu"))))</f>
        <v>Isi Sasaran</v>
      </c>
      <c r="M369" s="849"/>
      <c r="N369" s="852"/>
    </row>
    <row r="370" spans="2:14" ht="15.75">
      <c r="B370" s="837"/>
      <c r="C370" s="840"/>
      <c r="D370" s="858"/>
      <c r="E370" s="855"/>
      <c r="F370" s="549">
        <v>4</v>
      </c>
      <c r="G370" s="550"/>
      <c r="H370" s="598" t="str">
        <f t="shared" si="6"/>
        <v>Belum Diisi</v>
      </c>
      <c r="I370" s="592" t="s">
        <v>26</v>
      </c>
      <c r="J370" s="593" t="str">
        <f>IF($D$367="Y/T","Isi Sasaran",IF($E$367=0,0,IF(I370="Y",1,IF(I370="T",0,"Isi Dulu"))))</f>
        <v>Isi Sasaran</v>
      </c>
      <c r="K370" s="592" t="s">
        <v>26</v>
      </c>
      <c r="L370" s="593" t="str">
        <f>IF($D$367="Y/T","Isi Sasaran",IF($E$367=0,0,IF(K370="Y",1,IF(K370="T",0,"Isi Dulu"))))</f>
        <v>Isi Sasaran</v>
      </c>
      <c r="M370" s="849"/>
      <c r="N370" s="852"/>
    </row>
    <row r="371" spans="2:14" ht="15.75">
      <c r="B371" s="838"/>
      <c r="C371" s="841"/>
      <c r="D371" s="859"/>
      <c r="E371" s="856"/>
      <c r="F371" s="569">
        <v>5</v>
      </c>
      <c r="G371" s="570"/>
      <c r="H371" s="599" t="str">
        <f t="shared" si="6"/>
        <v>Belum Diisi</v>
      </c>
      <c r="I371" s="595" t="s">
        <v>26</v>
      </c>
      <c r="J371" s="596" t="str">
        <f>IF($D$367="Y/T","Isi Sasaran",IF($E$367=0,0,IF(I371="Y",1,IF(I371="T",0,"Isi Dulu"))))</f>
        <v>Isi Sasaran</v>
      </c>
      <c r="K371" s="595" t="s">
        <v>26</v>
      </c>
      <c r="L371" s="596" t="str">
        <f>IF($D$367="Y/T","Isi Sasaran",IF($E$367=0,0,IF(K371="Y",1,IF(K371="T",0,"Isi Dulu"))))</f>
        <v>Isi Sasaran</v>
      </c>
      <c r="M371" s="850"/>
      <c r="N371" s="853"/>
    </row>
    <row r="372" spans="2:14" ht="15.75">
      <c r="B372" s="836">
        <v>13</v>
      </c>
      <c r="C372" s="839"/>
      <c r="D372" s="857" t="s">
        <v>26</v>
      </c>
      <c r="E372" s="854" t="str">
        <f>IF(D372="Y",1,IF(D372="T",0,IF(D372="Y/T","Belum diisi","Error")))</f>
        <v>Belum diisi</v>
      </c>
      <c r="F372" s="528">
        <v>1</v>
      </c>
      <c r="G372" s="529"/>
      <c r="H372" s="600" t="str">
        <f t="shared" si="6"/>
        <v>Belum Diisi</v>
      </c>
      <c r="I372" s="590" t="s">
        <v>26</v>
      </c>
      <c r="J372" s="591" t="str">
        <f>IF($D$372="Y/T","Isi Sasaran",IF($E$372=0,0,IF(I372="Y",1,IF(I372="T",0,"Isi Dulu"))))</f>
        <v>Isi Sasaran</v>
      </c>
      <c r="K372" s="590" t="s">
        <v>26</v>
      </c>
      <c r="L372" s="591" t="str">
        <f>IF($D$372="Y/T","Isi Sasaran",IF($E$372=0,0,IF(K372="Y",1,IF(K372="T",0,"Isi Dulu"))))</f>
        <v>Isi Sasaran</v>
      </c>
      <c r="M372" s="848" t="s">
        <v>26</v>
      </c>
      <c r="N372" s="851" t="str">
        <f>IF(M372="Y",1,IF(M372="T",0,IF(M372="Y/T","Belum diisi","Error")))</f>
        <v>Belum diisi</v>
      </c>
    </row>
    <row r="373" spans="2:14" ht="15.75">
      <c r="B373" s="837"/>
      <c r="C373" s="840"/>
      <c r="D373" s="858"/>
      <c r="E373" s="855"/>
      <c r="F373" s="549">
        <v>2</v>
      </c>
      <c r="G373" s="550"/>
      <c r="H373" s="598" t="str">
        <f t="shared" si="6"/>
        <v>Belum Diisi</v>
      </c>
      <c r="I373" s="592" t="s">
        <v>26</v>
      </c>
      <c r="J373" s="593" t="str">
        <f>IF($D$372="Y/T","Isi Sasaran",IF($E$372=0,0,IF(I373="Y",1,IF(I373="T",0,"Isi Dulu"))))</f>
        <v>Isi Sasaran</v>
      </c>
      <c r="K373" s="592" t="s">
        <v>26</v>
      </c>
      <c r="L373" s="593" t="str">
        <f>IF($D$372="Y/T","Isi Sasaran",IF($E$372=0,0,IF(K373="Y",1,IF(K373="T",0,"Isi Dulu"))))</f>
        <v>Isi Sasaran</v>
      </c>
      <c r="M373" s="849"/>
      <c r="N373" s="852"/>
    </row>
    <row r="374" spans="2:14" ht="15.75">
      <c r="B374" s="837"/>
      <c r="C374" s="840"/>
      <c r="D374" s="858"/>
      <c r="E374" s="855"/>
      <c r="F374" s="549">
        <v>3</v>
      </c>
      <c r="G374" s="550"/>
      <c r="H374" s="598" t="str">
        <f t="shared" si="6"/>
        <v>Belum Diisi</v>
      </c>
      <c r="I374" s="592" t="s">
        <v>26</v>
      </c>
      <c r="J374" s="593" t="str">
        <f>IF($D$372="Y/T","Isi Sasaran",IF($E$372=0,0,IF(I374="Y",1,IF(I374="T",0,"Isi Dulu"))))</f>
        <v>Isi Sasaran</v>
      </c>
      <c r="K374" s="592" t="s">
        <v>26</v>
      </c>
      <c r="L374" s="593" t="str">
        <f>IF($D$372="Y/T","Isi Sasaran",IF($E$372=0,0,IF(K374="Y",1,IF(K374="T",0,"Isi Dulu"))))</f>
        <v>Isi Sasaran</v>
      </c>
      <c r="M374" s="849"/>
      <c r="N374" s="852"/>
    </row>
    <row r="375" spans="2:14" ht="15.75">
      <c r="B375" s="837"/>
      <c r="C375" s="840"/>
      <c r="D375" s="858"/>
      <c r="E375" s="855"/>
      <c r="F375" s="549">
        <v>4</v>
      </c>
      <c r="G375" s="550"/>
      <c r="H375" s="598" t="str">
        <f t="shared" si="6"/>
        <v>Belum Diisi</v>
      </c>
      <c r="I375" s="592" t="s">
        <v>26</v>
      </c>
      <c r="J375" s="593" t="str">
        <f>IF($D$372="Y/T","Isi Sasaran",IF($E$372=0,0,IF(I375="Y",1,IF(I375="T",0,"Isi Dulu"))))</f>
        <v>Isi Sasaran</v>
      </c>
      <c r="K375" s="592" t="s">
        <v>26</v>
      </c>
      <c r="L375" s="593" t="str">
        <f>IF($D$372="Y/T","Isi Sasaran",IF($E$372=0,0,IF(K375="Y",1,IF(K375="T",0,"Isi Dulu"))))</f>
        <v>Isi Sasaran</v>
      </c>
      <c r="M375" s="849"/>
      <c r="N375" s="852"/>
    </row>
    <row r="376" spans="2:14" ht="15.75">
      <c r="B376" s="838"/>
      <c r="C376" s="841"/>
      <c r="D376" s="859"/>
      <c r="E376" s="856"/>
      <c r="F376" s="569">
        <v>5</v>
      </c>
      <c r="G376" s="570"/>
      <c r="H376" s="599" t="str">
        <f t="shared" ref="H376:H411" si="7">IF(OR(J376="Isi Dulu",L376="Isi Dulu",J376="Isi Sasaran",L376="Isi Sasaran"),"Belum Diisi",IF(SUM(J376,L376)=2,1,IF(SUM(J376,L376)=1,0,IF(SUM(J376,L376)=0,0,"Error"))))</f>
        <v>Belum Diisi</v>
      </c>
      <c r="I376" s="595" t="s">
        <v>26</v>
      </c>
      <c r="J376" s="596" t="str">
        <f>IF($D$372="Y/T","Isi Sasaran",IF($E$372=0,0,IF(I376="Y",1,IF(I376="T",0,"Isi Dulu"))))</f>
        <v>Isi Sasaran</v>
      </c>
      <c r="K376" s="595" t="s">
        <v>26</v>
      </c>
      <c r="L376" s="596" t="str">
        <f>IF($D$372="Y/T","Isi Sasaran",IF($E$372=0,0,IF(K376="Y",1,IF(K376="T",0,"Isi Dulu"))))</f>
        <v>Isi Sasaran</v>
      </c>
      <c r="M376" s="850"/>
      <c r="N376" s="853"/>
    </row>
    <row r="377" spans="2:14" ht="15.75">
      <c r="B377" s="836">
        <v>14</v>
      </c>
      <c r="C377" s="839"/>
      <c r="D377" s="857" t="s">
        <v>26</v>
      </c>
      <c r="E377" s="854" t="str">
        <f>IF(D377="Y",1,IF(D377="T",0,IF(D377="Y/T","Belum diisi","Error")))</f>
        <v>Belum diisi</v>
      </c>
      <c r="F377" s="528">
        <v>1</v>
      </c>
      <c r="G377" s="529"/>
      <c r="H377" s="600" t="str">
        <f t="shared" si="7"/>
        <v>Belum Diisi</v>
      </c>
      <c r="I377" s="590" t="s">
        <v>26</v>
      </c>
      <c r="J377" s="591" t="str">
        <f>IF($D$377="Y/T","Isi Sasaran",IF($E$377=0,0,IF(I377="Y",1,IF(I377="T",0,"Isi Dulu"))))</f>
        <v>Isi Sasaran</v>
      </c>
      <c r="K377" s="590" t="s">
        <v>26</v>
      </c>
      <c r="L377" s="591" t="str">
        <f>IF($D$377="Y/T","Isi Sasaran",IF($E$377=0,0,IF(K377="Y",1,IF(K377="T",0,"Isi Dulu"))))</f>
        <v>Isi Sasaran</v>
      </c>
      <c r="M377" s="848" t="s">
        <v>26</v>
      </c>
      <c r="N377" s="851" t="str">
        <f>IF(M377="Y",1,IF(M377="T",0,IF(M377="Y/T","Belum diisi","Error")))</f>
        <v>Belum diisi</v>
      </c>
    </row>
    <row r="378" spans="2:14" ht="15.75">
      <c r="B378" s="837"/>
      <c r="C378" s="840"/>
      <c r="D378" s="858"/>
      <c r="E378" s="855"/>
      <c r="F378" s="549">
        <v>2</v>
      </c>
      <c r="G378" s="550"/>
      <c r="H378" s="598" t="str">
        <f t="shared" si="7"/>
        <v>Belum Diisi</v>
      </c>
      <c r="I378" s="592" t="s">
        <v>26</v>
      </c>
      <c r="J378" s="593" t="str">
        <f>IF($D$377="Y/T","Isi Sasaran",IF($E$377=0,0,IF(I378="Y",1,IF(I378="T",0,"Isi Dulu"))))</f>
        <v>Isi Sasaran</v>
      </c>
      <c r="K378" s="592" t="s">
        <v>26</v>
      </c>
      <c r="L378" s="593" t="str">
        <f>IF($D$377="Y/T","Isi Sasaran",IF($E$377=0,0,IF(K378="Y",1,IF(K378="T",0,"Isi Dulu"))))</f>
        <v>Isi Sasaran</v>
      </c>
      <c r="M378" s="849"/>
      <c r="N378" s="852"/>
    </row>
    <row r="379" spans="2:14" ht="15.75">
      <c r="B379" s="837"/>
      <c r="C379" s="840"/>
      <c r="D379" s="858"/>
      <c r="E379" s="855"/>
      <c r="F379" s="549">
        <v>3</v>
      </c>
      <c r="G379" s="550"/>
      <c r="H379" s="598" t="str">
        <f t="shared" si="7"/>
        <v>Belum Diisi</v>
      </c>
      <c r="I379" s="592" t="s">
        <v>26</v>
      </c>
      <c r="J379" s="593" t="str">
        <f>IF($D$377="Y/T","Isi Sasaran",IF($E$377=0,0,IF(I379="Y",1,IF(I379="T",0,"Isi Dulu"))))</f>
        <v>Isi Sasaran</v>
      </c>
      <c r="K379" s="592" t="s">
        <v>26</v>
      </c>
      <c r="L379" s="593" t="str">
        <f>IF($D$377="Y/T","Isi Sasaran",IF($E$377=0,0,IF(K379="Y",1,IF(K379="T",0,"Isi Dulu"))))</f>
        <v>Isi Sasaran</v>
      </c>
      <c r="M379" s="849"/>
      <c r="N379" s="852"/>
    </row>
    <row r="380" spans="2:14" ht="15.75">
      <c r="B380" s="837"/>
      <c r="C380" s="840"/>
      <c r="D380" s="858"/>
      <c r="E380" s="855"/>
      <c r="F380" s="549">
        <v>4</v>
      </c>
      <c r="G380" s="550"/>
      <c r="H380" s="598" t="str">
        <f t="shared" si="7"/>
        <v>Belum Diisi</v>
      </c>
      <c r="I380" s="592" t="s">
        <v>26</v>
      </c>
      <c r="J380" s="593" t="str">
        <f>IF($D$377="Y/T","Isi Sasaran",IF($E$377=0,0,IF(I380="Y",1,IF(I380="T",0,"Isi Dulu"))))</f>
        <v>Isi Sasaran</v>
      </c>
      <c r="K380" s="592" t="s">
        <v>26</v>
      </c>
      <c r="L380" s="593" t="str">
        <f>IF($D$377="Y/T","Isi Sasaran",IF($E$377=0,0,IF(K380="Y",1,IF(K380="T",0,"Isi Dulu"))))</f>
        <v>Isi Sasaran</v>
      </c>
      <c r="M380" s="849"/>
      <c r="N380" s="852"/>
    </row>
    <row r="381" spans="2:14" ht="15.75">
      <c r="B381" s="838"/>
      <c r="C381" s="841"/>
      <c r="D381" s="859"/>
      <c r="E381" s="856"/>
      <c r="F381" s="569">
        <v>5</v>
      </c>
      <c r="G381" s="570"/>
      <c r="H381" s="599" t="str">
        <f t="shared" si="7"/>
        <v>Belum Diisi</v>
      </c>
      <c r="I381" s="595" t="s">
        <v>26</v>
      </c>
      <c r="J381" s="596" t="str">
        <f>IF($D$377="Y/T","Isi Sasaran",IF($E$377=0,0,IF(I381="Y",1,IF(I381="T",0,"Isi Dulu"))))</f>
        <v>Isi Sasaran</v>
      </c>
      <c r="K381" s="595" t="s">
        <v>26</v>
      </c>
      <c r="L381" s="596" t="str">
        <f>IF($D$377="Y/T","Isi Sasaran",IF($E$377=0,0,IF(K381="Y",1,IF(K381="T",0,"Isi Dulu"))))</f>
        <v>Isi Sasaran</v>
      </c>
      <c r="M381" s="850"/>
      <c r="N381" s="853"/>
    </row>
    <row r="382" spans="2:14" ht="15.75">
      <c r="B382" s="836">
        <v>15</v>
      </c>
      <c r="C382" s="839"/>
      <c r="D382" s="857" t="s">
        <v>26</v>
      </c>
      <c r="E382" s="854" t="str">
        <f>IF(D382="Y",1,IF(D382="T",0,IF(D382="Y/T","Belum diisi","Error")))</f>
        <v>Belum diisi</v>
      </c>
      <c r="F382" s="528">
        <v>1</v>
      </c>
      <c r="G382" s="529"/>
      <c r="H382" s="600" t="str">
        <f t="shared" si="7"/>
        <v>Belum Diisi</v>
      </c>
      <c r="I382" s="590" t="s">
        <v>26</v>
      </c>
      <c r="J382" s="591" t="str">
        <f>IF($D$382="Y/T","Isi Sasaran",IF($E$382=0,0,IF(I382="Y",1,IF(I382="T",0,"Isi Dulu"))))</f>
        <v>Isi Sasaran</v>
      </c>
      <c r="K382" s="590" t="s">
        <v>26</v>
      </c>
      <c r="L382" s="591" t="str">
        <f>IF($D$382="Y/T","Isi Sasaran",IF($E$382=0,0,IF(K382="Y",1,IF(K382="T",0,"Isi Dulu"))))</f>
        <v>Isi Sasaran</v>
      </c>
      <c r="M382" s="848" t="s">
        <v>26</v>
      </c>
      <c r="N382" s="851" t="str">
        <f>IF(M382="Y",1,IF(M382="T",0,IF(M382="Y/T","Belum diisi","Error")))</f>
        <v>Belum diisi</v>
      </c>
    </row>
    <row r="383" spans="2:14" ht="15.75">
      <c r="B383" s="837"/>
      <c r="C383" s="840"/>
      <c r="D383" s="858"/>
      <c r="E383" s="855"/>
      <c r="F383" s="549">
        <v>2</v>
      </c>
      <c r="G383" s="550"/>
      <c r="H383" s="598" t="str">
        <f t="shared" si="7"/>
        <v>Belum Diisi</v>
      </c>
      <c r="I383" s="592" t="s">
        <v>26</v>
      </c>
      <c r="J383" s="593" t="str">
        <f>IF($D$382="Y/T","Isi Sasaran",IF($E$382=0,0,IF(I383="Y",1,IF(I383="T",0,"Isi Dulu"))))</f>
        <v>Isi Sasaran</v>
      </c>
      <c r="K383" s="592" t="s">
        <v>26</v>
      </c>
      <c r="L383" s="593" t="str">
        <f>IF($D$382="Y/T","Isi Sasaran",IF($E$382=0,0,IF(K383="Y",1,IF(K383="T",0,"Isi Dulu"))))</f>
        <v>Isi Sasaran</v>
      </c>
      <c r="M383" s="849"/>
      <c r="N383" s="852"/>
    </row>
    <row r="384" spans="2:14" ht="15.75">
      <c r="B384" s="837"/>
      <c r="C384" s="840"/>
      <c r="D384" s="858"/>
      <c r="E384" s="855"/>
      <c r="F384" s="549">
        <v>3</v>
      </c>
      <c r="G384" s="550"/>
      <c r="H384" s="598" t="str">
        <f t="shared" si="7"/>
        <v>Belum Diisi</v>
      </c>
      <c r="I384" s="592" t="s">
        <v>26</v>
      </c>
      <c r="J384" s="593" t="str">
        <f>IF($D$382="Y/T","Isi Sasaran",IF($E$382=0,0,IF(I384="Y",1,IF(I384="T",0,"Isi Dulu"))))</f>
        <v>Isi Sasaran</v>
      </c>
      <c r="K384" s="592" t="s">
        <v>26</v>
      </c>
      <c r="L384" s="593" t="str">
        <f>IF($D$382="Y/T","Isi Sasaran",IF($E$382=0,0,IF(K384="Y",1,IF(K384="T",0,"Isi Dulu"))))</f>
        <v>Isi Sasaran</v>
      </c>
      <c r="M384" s="849"/>
      <c r="N384" s="852"/>
    </row>
    <row r="385" spans="2:14" ht="15.75">
      <c r="B385" s="837"/>
      <c r="C385" s="840"/>
      <c r="D385" s="858"/>
      <c r="E385" s="855"/>
      <c r="F385" s="549">
        <v>4</v>
      </c>
      <c r="G385" s="550"/>
      <c r="H385" s="598" t="str">
        <f t="shared" si="7"/>
        <v>Belum Diisi</v>
      </c>
      <c r="I385" s="592" t="s">
        <v>26</v>
      </c>
      <c r="J385" s="593" t="str">
        <f>IF($D$382="Y/T","Isi Sasaran",IF($E$382=0,0,IF(I385="Y",1,IF(I385="T",0,"Isi Dulu"))))</f>
        <v>Isi Sasaran</v>
      </c>
      <c r="K385" s="592" t="s">
        <v>26</v>
      </c>
      <c r="L385" s="593" t="str">
        <f>IF($D$382="Y/T","Isi Sasaran",IF($E$382=0,0,IF(K385="Y",1,IF(K385="T",0,"Isi Dulu"))))</f>
        <v>Isi Sasaran</v>
      </c>
      <c r="M385" s="849"/>
      <c r="N385" s="852"/>
    </row>
    <row r="386" spans="2:14" ht="15.75">
      <c r="B386" s="838"/>
      <c r="C386" s="841"/>
      <c r="D386" s="859"/>
      <c r="E386" s="856"/>
      <c r="F386" s="569">
        <v>5</v>
      </c>
      <c r="G386" s="570"/>
      <c r="H386" s="599" t="str">
        <f t="shared" si="7"/>
        <v>Belum Diisi</v>
      </c>
      <c r="I386" s="595" t="s">
        <v>26</v>
      </c>
      <c r="J386" s="596" t="str">
        <f>IF($D$382="Y/T","Isi Sasaran",IF($E$382=0,0,IF(I386="Y",1,IF(I386="T",0,"Isi Dulu"))))</f>
        <v>Isi Sasaran</v>
      </c>
      <c r="K386" s="595" t="s">
        <v>26</v>
      </c>
      <c r="L386" s="596" t="str">
        <f>IF($D$382="Y/T","Isi Sasaran",IF($E$382=0,0,IF(K386="Y",1,IF(K386="T",0,"Isi Dulu"))))</f>
        <v>Isi Sasaran</v>
      </c>
      <c r="M386" s="850"/>
      <c r="N386" s="853"/>
    </row>
    <row r="387" spans="2:14" ht="15.75">
      <c r="B387" s="836">
        <v>16</v>
      </c>
      <c r="C387" s="839"/>
      <c r="D387" s="857" t="s">
        <v>26</v>
      </c>
      <c r="E387" s="854" t="str">
        <f>IF(D387="Y",1,IF(D387="T",0,IF(D387="Y/T","Belum diisi","Error")))</f>
        <v>Belum diisi</v>
      </c>
      <c r="F387" s="528">
        <v>1</v>
      </c>
      <c r="G387" s="529"/>
      <c r="H387" s="600" t="str">
        <f t="shared" si="7"/>
        <v>Belum Diisi</v>
      </c>
      <c r="I387" s="590" t="s">
        <v>26</v>
      </c>
      <c r="J387" s="591" t="str">
        <f>IF($D$387="Y/T","Isi Sasaran",IF($E$387=0,0,IF(I387="Y",1,IF(I387="T",0,"Isi Dulu"))))</f>
        <v>Isi Sasaran</v>
      </c>
      <c r="K387" s="590" t="s">
        <v>26</v>
      </c>
      <c r="L387" s="591" t="str">
        <f>IF($D$387="Y/T","Isi Sasaran",IF($E$387=0,0,IF(K387="Y",1,IF(K387="T",0,"Isi Dulu"))))</f>
        <v>Isi Sasaran</v>
      </c>
      <c r="M387" s="848" t="s">
        <v>26</v>
      </c>
      <c r="N387" s="851" t="str">
        <f>IF(M387="Y",1,IF(M387="T",0,IF(M387="Y/T","Belum diisi","Error")))</f>
        <v>Belum diisi</v>
      </c>
    </row>
    <row r="388" spans="2:14" ht="15.75">
      <c r="B388" s="837"/>
      <c r="C388" s="840"/>
      <c r="D388" s="858"/>
      <c r="E388" s="855"/>
      <c r="F388" s="549">
        <v>2</v>
      </c>
      <c r="G388" s="550"/>
      <c r="H388" s="598" t="str">
        <f t="shared" si="7"/>
        <v>Belum Diisi</v>
      </c>
      <c r="I388" s="592" t="s">
        <v>26</v>
      </c>
      <c r="J388" s="593" t="str">
        <f>IF($D$387="Y/T","Isi Sasaran",IF($E$387=0,0,IF(I388="Y",1,IF(I388="T",0,"Isi Dulu"))))</f>
        <v>Isi Sasaran</v>
      </c>
      <c r="K388" s="592" t="s">
        <v>26</v>
      </c>
      <c r="L388" s="593" t="str">
        <f>IF($D$387="Y/T","Isi Sasaran",IF($E$387=0,0,IF(K388="Y",1,IF(K388="T",0,"Isi Dulu"))))</f>
        <v>Isi Sasaran</v>
      </c>
      <c r="M388" s="849"/>
      <c r="N388" s="852"/>
    </row>
    <row r="389" spans="2:14" ht="15.75">
      <c r="B389" s="837"/>
      <c r="C389" s="840"/>
      <c r="D389" s="858"/>
      <c r="E389" s="855"/>
      <c r="F389" s="549">
        <v>3</v>
      </c>
      <c r="G389" s="550"/>
      <c r="H389" s="598" t="str">
        <f t="shared" si="7"/>
        <v>Belum Diisi</v>
      </c>
      <c r="I389" s="592" t="s">
        <v>26</v>
      </c>
      <c r="J389" s="593" t="str">
        <f>IF($D$387="Y/T","Isi Sasaran",IF($E$387=0,0,IF(I389="Y",1,IF(I389="T",0,"Isi Dulu"))))</f>
        <v>Isi Sasaran</v>
      </c>
      <c r="K389" s="592" t="s">
        <v>26</v>
      </c>
      <c r="L389" s="593" t="str">
        <f>IF($D$387="Y/T","Isi Sasaran",IF($E$387=0,0,IF(K389="Y",1,IF(K389="T",0,"Isi Dulu"))))</f>
        <v>Isi Sasaran</v>
      </c>
      <c r="M389" s="849"/>
      <c r="N389" s="852"/>
    </row>
    <row r="390" spans="2:14" ht="15.75">
      <c r="B390" s="837"/>
      <c r="C390" s="840"/>
      <c r="D390" s="858"/>
      <c r="E390" s="855"/>
      <c r="F390" s="549">
        <v>4</v>
      </c>
      <c r="G390" s="550"/>
      <c r="H390" s="598" t="str">
        <f t="shared" si="7"/>
        <v>Belum Diisi</v>
      </c>
      <c r="I390" s="592" t="s">
        <v>26</v>
      </c>
      <c r="J390" s="593" t="str">
        <f>IF($D$387="Y/T","Isi Sasaran",IF($E$387=0,0,IF(I390="Y",1,IF(I390="T",0,"Isi Dulu"))))</f>
        <v>Isi Sasaran</v>
      </c>
      <c r="K390" s="592" t="s">
        <v>26</v>
      </c>
      <c r="L390" s="593" t="str">
        <f>IF($D$387="Y/T","Isi Sasaran",IF($E$387=0,0,IF(K390="Y",1,IF(K390="T",0,"Isi Dulu"))))</f>
        <v>Isi Sasaran</v>
      </c>
      <c r="M390" s="849"/>
      <c r="N390" s="852"/>
    </row>
    <row r="391" spans="2:14" ht="15.75">
      <c r="B391" s="838"/>
      <c r="C391" s="841"/>
      <c r="D391" s="859"/>
      <c r="E391" s="856"/>
      <c r="F391" s="569">
        <v>5</v>
      </c>
      <c r="G391" s="570"/>
      <c r="H391" s="599" t="str">
        <f t="shared" si="7"/>
        <v>Belum Diisi</v>
      </c>
      <c r="I391" s="595" t="s">
        <v>26</v>
      </c>
      <c r="J391" s="596" t="str">
        <f>IF($D$387="Y/T","Isi Sasaran",IF($E$387=0,0,IF(I391="Y",1,IF(I391="T",0,"Isi Dulu"))))</f>
        <v>Isi Sasaran</v>
      </c>
      <c r="K391" s="595" t="s">
        <v>26</v>
      </c>
      <c r="L391" s="596" t="str">
        <f>IF($D$387="Y/T","Isi Sasaran",IF($E$387=0,0,IF(K391="Y",1,IF(K391="T",0,"Isi Dulu"))))</f>
        <v>Isi Sasaran</v>
      </c>
      <c r="M391" s="850"/>
      <c r="N391" s="853"/>
    </row>
    <row r="392" spans="2:14" ht="15.75">
      <c r="B392" s="836">
        <v>17</v>
      </c>
      <c r="C392" s="839"/>
      <c r="D392" s="857" t="s">
        <v>26</v>
      </c>
      <c r="E392" s="854" t="str">
        <f>IF(D392="Y",1,IF(D392="T",0,IF(D392="Y/T","Belum diisi","Error")))</f>
        <v>Belum diisi</v>
      </c>
      <c r="F392" s="528">
        <v>1</v>
      </c>
      <c r="G392" s="529"/>
      <c r="H392" s="600" t="str">
        <f t="shared" si="7"/>
        <v>Belum Diisi</v>
      </c>
      <c r="I392" s="590" t="s">
        <v>26</v>
      </c>
      <c r="J392" s="591" t="str">
        <f>IF($D$392="Y/T","Isi Sasaran",IF($E$392=0,0,IF(I392="Y",1,IF(I392="T",0,"Isi Dulu"))))</f>
        <v>Isi Sasaran</v>
      </c>
      <c r="K392" s="590" t="s">
        <v>26</v>
      </c>
      <c r="L392" s="591" t="str">
        <f>IF($D$392="Y/T","Isi Sasaran",IF($E$392=0,0,IF(K392="Y",1,IF(K392="T",0,"Isi Dulu"))))</f>
        <v>Isi Sasaran</v>
      </c>
      <c r="M392" s="848" t="s">
        <v>26</v>
      </c>
      <c r="N392" s="851" t="str">
        <f>IF(M392="Y",1,IF(M392="T",0,IF(M392="Y/T","Belum diisi","Error")))</f>
        <v>Belum diisi</v>
      </c>
    </row>
    <row r="393" spans="2:14" ht="15.75">
      <c r="B393" s="837"/>
      <c r="C393" s="840"/>
      <c r="D393" s="858"/>
      <c r="E393" s="855"/>
      <c r="F393" s="549">
        <v>2</v>
      </c>
      <c r="G393" s="550"/>
      <c r="H393" s="598" t="str">
        <f t="shared" si="7"/>
        <v>Belum Diisi</v>
      </c>
      <c r="I393" s="592" t="s">
        <v>26</v>
      </c>
      <c r="J393" s="593" t="str">
        <f>IF($D$392="Y/T","Isi Sasaran",IF($E$392=0,0,IF(I393="Y",1,IF(I393="T",0,"Isi Dulu"))))</f>
        <v>Isi Sasaran</v>
      </c>
      <c r="K393" s="592" t="s">
        <v>26</v>
      </c>
      <c r="L393" s="593" t="str">
        <f>IF($D$392="Y/T","Isi Sasaran",IF($E$392=0,0,IF(K393="Y",1,IF(K393="T",0,"Isi Dulu"))))</f>
        <v>Isi Sasaran</v>
      </c>
      <c r="M393" s="849"/>
      <c r="N393" s="852"/>
    </row>
    <row r="394" spans="2:14" ht="15.75">
      <c r="B394" s="837"/>
      <c r="C394" s="840"/>
      <c r="D394" s="858"/>
      <c r="E394" s="855"/>
      <c r="F394" s="549">
        <v>3</v>
      </c>
      <c r="G394" s="550"/>
      <c r="H394" s="598" t="str">
        <f t="shared" si="7"/>
        <v>Belum Diisi</v>
      </c>
      <c r="I394" s="592" t="s">
        <v>26</v>
      </c>
      <c r="J394" s="593" t="str">
        <f>IF($D$392="Y/T","Isi Sasaran",IF($E$392=0,0,IF(I394="Y",1,IF(I394="T",0,"Isi Dulu"))))</f>
        <v>Isi Sasaran</v>
      </c>
      <c r="K394" s="592" t="s">
        <v>26</v>
      </c>
      <c r="L394" s="593" t="str">
        <f>IF($D$392="Y/T","Isi Sasaran",IF($E$392=0,0,IF(K394="Y",1,IF(K394="T",0,"Isi Dulu"))))</f>
        <v>Isi Sasaran</v>
      </c>
      <c r="M394" s="849"/>
      <c r="N394" s="852"/>
    </row>
    <row r="395" spans="2:14" ht="15.75">
      <c r="B395" s="837"/>
      <c r="C395" s="840"/>
      <c r="D395" s="858"/>
      <c r="E395" s="855"/>
      <c r="F395" s="549">
        <v>4</v>
      </c>
      <c r="G395" s="550"/>
      <c r="H395" s="598" t="str">
        <f t="shared" si="7"/>
        <v>Belum Diisi</v>
      </c>
      <c r="I395" s="592" t="s">
        <v>26</v>
      </c>
      <c r="J395" s="593" t="str">
        <f>IF($D$392="Y/T","Isi Sasaran",IF($E$392=0,0,IF(I395="Y",1,IF(I395="T",0,"Isi Dulu"))))</f>
        <v>Isi Sasaran</v>
      </c>
      <c r="K395" s="592" t="s">
        <v>26</v>
      </c>
      <c r="L395" s="593" t="str">
        <f>IF($D$392="Y/T","Isi Sasaran",IF($E$392=0,0,IF(K395="Y",1,IF(K395="T",0,"Isi Dulu"))))</f>
        <v>Isi Sasaran</v>
      </c>
      <c r="M395" s="849"/>
      <c r="N395" s="852"/>
    </row>
    <row r="396" spans="2:14" ht="15.75">
      <c r="B396" s="838"/>
      <c r="C396" s="841"/>
      <c r="D396" s="859"/>
      <c r="E396" s="856"/>
      <c r="F396" s="569">
        <v>5</v>
      </c>
      <c r="G396" s="570"/>
      <c r="H396" s="599" t="str">
        <f t="shared" si="7"/>
        <v>Belum Diisi</v>
      </c>
      <c r="I396" s="595" t="s">
        <v>26</v>
      </c>
      <c r="J396" s="596" t="str">
        <f>IF($D$392="Y/T","Isi Sasaran",IF($E$392=0,0,IF(I396="Y",1,IF(I396="T",0,"Isi Dulu"))))</f>
        <v>Isi Sasaran</v>
      </c>
      <c r="K396" s="595" t="s">
        <v>26</v>
      </c>
      <c r="L396" s="596" t="str">
        <f>IF($D$392="Y/T","Isi Sasaran",IF($E$392=0,0,IF(K396="Y",1,IF(K396="T",0,"Isi Dulu"))))</f>
        <v>Isi Sasaran</v>
      </c>
      <c r="M396" s="850"/>
      <c r="N396" s="853"/>
    </row>
    <row r="397" spans="2:14" ht="15.75">
      <c r="B397" s="836">
        <v>18</v>
      </c>
      <c r="C397" s="839"/>
      <c r="D397" s="857" t="s">
        <v>26</v>
      </c>
      <c r="E397" s="854" t="str">
        <f>IF(D397="Y",1,IF(D397="T",0,IF(D397="Y/T","Belum diisi","Error")))</f>
        <v>Belum diisi</v>
      </c>
      <c r="F397" s="528">
        <v>1</v>
      </c>
      <c r="G397" s="529"/>
      <c r="H397" s="600" t="str">
        <f t="shared" si="7"/>
        <v>Belum Diisi</v>
      </c>
      <c r="I397" s="590" t="s">
        <v>26</v>
      </c>
      <c r="J397" s="591" t="str">
        <f>IF($D$397="Y/T","Isi Sasaran",IF($E$397=0,0,IF(I397="Y",1,IF(I397="T",0,"Isi Dulu"))))</f>
        <v>Isi Sasaran</v>
      </c>
      <c r="K397" s="590" t="s">
        <v>26</v>
      </c>
      <c r="L397" s="591" t="str">
        <f>IF($D$397="Y/T","Isi Sasaran",IF($E$397=0,0,IF(K397="Y",1,IF(K397="T",0,"Isi Dulu"))))</f>
        <v>Isi Sasaran</v>
      </c>
      <c r="M397" s="848" t="s">
        <v>26</v>
      </c>
      <c r="N397" s="851" t="str">
        <f>IF(M397="Y",1,IF(M397="T",0,IF(M397="Y/T","Belum diisi","Error")))</f>
        <v>Belum diisi</v>
      </c>
    </row>
    <row r="398" spans="2:14" ht="15.75">
      <c r="B398" s="837"/>
      <c r="C398" s="840"/>
      <c r="D398" s="858"/>
      <c r="E398" s="855"/>
      <c r="F398" s="549">
        <v>2</v>
      </c>
      <c r="G398" s="550"/>
      <c r="H398" s="598" t="str">
        <f t="shared" si="7"/>
        <v>Belum Diisi</v>
      </c>
      <c r="I398" s="592" t="s">
        <v>26</v>
      </c>
      <c r="J398" s="593" t="str">
        <f>IF($D$397="Y/T","Isi Sasaran",IF($E$397=0,0,IF(I398="Y",1,IF(I398="T",0,"Isi Dulu"))))</f>
        <v>Isi Sasaran</v>
      </c>
      <c r="K398" s="592" t="s">
        <v>26</v>
      </c>
      <c r="L398" s="593" t="str">
        <f>IF($D$397="Y/T","Isi Sasaran",IF($E$397=0,0,IF(K398="Y",1,IF(K398="T",0,"Isi Dulu"))))</f>
        <v>Isi Sasaran</v>
      </c>
      <c r="M398" s="849"/>
      <c r="N398" s="852"/>
    </row>
    <row r="399" spans="2:14" ht="15.75">
      <c r="B399" s="837"/>
      <c r="C399" s="840"/>
      <c r="D399" s="858"/>
      <c r="E399" s="855"/>
      <c r="F399" s="549">
        <v>3</v>
      </c>
      <c r="G399" s="550"/>
      <c r="H399" s="598" t="str">
        <f t="shared" si="7"/>
        <v>Belum Diisi</v>
      </c>
      <c r="I399" s="592" t="s">
        <v>26</v>
      </c>
      <c r="J399" s="593" t="str">
        <f>IF($D$397="Y/T","Isi Sasaran",IF($E$397=0,0,IF(I399="Y",1,IF(I399="T",0,"Isi Dulu"))))</f>
        <v>Isi Sasaran</v>
      </c>
      <c r="K399" s="592" t="s">
        <v>26</v>
      </c>
      <c r="L399" s="593" t="str">
        <f>IF($D$397="Y/T","Isi Sasaran",IF($E$397=0,0,IF(K399="Y",1,IF(K399="T",0,"Isi Dulu"))))</f>
        <v>Isi Sasaran</v>
      </c>
      <c r="M399" s="849"/>
      <c r="N399" s="852"/>
    </row>
    <row r="400" spans="2:14" ht="15.75">
      <c r="B400" s="837"/>
      <c r="C400" s="840"/>
      <c r="D400" s="858"/>
      <c r="E400" s="855"/>
      <c r="F400" s="549">
        <v>4</v>
      </c>
      <c r="G400" s="550"/>
      <c r="H400" s="598" t="str">
        <f t="shared" si="7"/>
        <v>Belum Diisi</v>
      </c>
      <c r="I400" s="592" t="s">
        <v>26</v>
      </c>
      <c r="J400" s="593" t="str">
        <f>IF($D$397="Y/T","Isi Sasaran",IF($E$397=0,0,IF(I400="Y",1,IF(I400="T",0,"Isi Dulu"))))</f>
        <v>Isi Sasaran</v>
      </c>
      <c r="K400" s="592" t="s">
        <v>26</v>
      </c>
      <c r="L400" s="593" t="str">
        <f>IF($D$397="Y/T","Isi Sasaran",IF($E$397=0,0,IF(K400="Y",1,IF(K400="T",0,"Isi Dulu"))))</f>
        <v>Isi Sasaran</v>
      </c>
      <c r="M400" s="849"/>
      <c r="N400" s="852"/>
    </row>
    <row r="401" spans="2:14" ht="15.75">
      <c r="B401" s="838"/>
      <c r="C401" s="841"/>
      <c r="D401" s="859"/>
      <c r="E401" s="856"/>
      <c r="F401" s="569">
        <v>5</v>
      </c>
      <c r="G401" s="570"/>
      <c r="H401" s="599" t="str">
        <f t="shared" si="7"/>
        <v>Belum Diisi</v>
      </c>
      <c r="I401" s="595" t="s">
        <v>26</v>
      </c>
      <c r="J401" s="596" t="str">
        <f>IF($D$397="Y/T","Isi Sasaran",IF($E$397=0,0,IF(I401="Y",1,IF(I401="T",0,"Isi Dulu"))))</f>
        <v>Isi Sasaran</v>
      </c>
      <c r="K401" s="595" t="s">
        <v>26</v>
      </c>
      <c r="L401" s="596" t="str">
        <f>IF($D$397="Y/T","Isi Sasaran",IF($E$397=0,0,IF(K401="Y",1,IF(K401="T",0,"Isi Dulu"))))</f>
        <v>Isi Sasaran</v>
      </c>
      <c r="M401" s="850"/>
      <c r="N401" s="853"/>
    </row>
    <row r="402" spans="2:14" ht="15.75">
      <c r="B402" s="836">
        <v>19</v>
      </c>
      <c r="C402" s="839"/>
      <c r="D402" s="857" t="s">
        <v>26</v>
      </c>
      <c r="E402" s="854" t="str">
        <f>IF(D402="Y",1,IF(D402="T",0,IF(D402="Y/T","Belum diisi","Error")))</f>
        <v>Belum diisi</v>
      </c>
      <c r="F402" s="528">
        <v>1</v>
      </c>
      <c r="G402" s="529"/>
      <c r="H402" s="600" t="str">
        <f t="shared" si="7"/>
        <v>Belum Diisi</v>
      </c>
      <c r="I402" s="590" t="s">
        <v>26</v>
      </c>
      <c r="J402" s="591" t="str">
        <f>IF($D$402="Y/T","Isi Sasaran",IF($E$402=0,0,IF(I402="Y",1,IF(I402="T",0,"Isi Dulu"))))</f>
        <v>Isi Sasaran</v>
      </c>
      <c r="K402" s="590" t="s">
        <v>26</v>
      </c>
      <c r="L402" s="591" t="str">
        <f>IF($D$402="Y/T","Isi Sasaran",IF($E$402=0,0,IF(K402="Y",1,IF(K402="T",0,"Isi Dulu"))))</f>
        <v>Isi Sasaran</v>
      </c>
      <c r="M402" s="848" t="s">
        <v>26</v>
      </c>
      <c r="N402" s="851" t="str">
        <f>IF(M402="Y",1,IF(M402="T",0,IF(M402="Y/T","Belum diisi","Error")))</f>
        <v>Belum diisi</v>
      </c>
    </row>
    <row r="403" spans="2:14" ht="15.75">
      <c r="B403" s="837"/>
      <c r="C403" s="840"/>
      <c r="D403" s="858"/>
      <c r="E403" s="855"/>
      <c r="F403" s="549">
        <v>2</v>
      </c>
      <c r="G403" s="550"/>
      <c r="H403" s="598" t="str">
        <f t="shared" si="7"/>
        <v>Belum Diisi</v>
      </c>
      <c r="I403" s="592" t="s">
        <v>26</v>
      </c>
      <c r="J403" s="593" t="str">
        <f>IF($D$402="Y/T","Isi Sasaran",IF($E$402=0,0,IF(I403="Y",1,IF(I403="T",0,"Isi Dulu"))))</f>
        <v>Isi Sasaran</v>
      </c>
      <c r="K403" s="592" t="s">
        <v>26</v>
      </c>
      <c r="L403" s="593" t="str">
        <f>IF($D$402="Y/T","Isi Sasaran",IF($E$402=0,0,IF(K403="Y",1,IF(K403="T",0,"Isi Dulu"))))</f>
        <v>Isi Sasaran</v>
      </c>
      <c r="M403" s="849"/>
      <c r="N403" s="852"/>
    </row>
    <row r="404" spans="2:14" ht="15.75">
      <c r="B404" s="837"/>
      <c r="C404" s="840"/>
      <c r="D404" s="858"/>
      <c r="E404" s="855"/>
      <c r="F404" s="549">
        <v>3</v>
      </c>
      <c r="G404" s="550"/>
      <c r="H404" s="598" t="str">
        <f t="shared" si="7"/>
        <v>Belum Diisi</v>
      </c>
      <c r="I404" s="592" t="s">
        <v>26</v>
      </c>
      <c r="J404" s="593" t="str">
        <f>IF($D$402="Y/T","Isi Sasaran",IF($E$402=0,0,IF(I404="Y",1,IF(I404="T",0,"Isi Dulu"))))</f>
        <v>Isi Sasaran</v>
      </c>
      <c r="K404" s="592" t="s">
        <v>26</v>
      </c>
      <c r="L404" s="593" t="str">
        <f>IF($D$402="Y/T","Isi Sasaran",IF($E$402=0,0,IF(K404="Y",1,IF(K404="T",0,"Isi Dulu"))))</f>
        <v>Isi Sasaran</v>
      </c>
      <c r="M404" s="849"/>
      <c r="N404" s="852"/>
    </row>
    <row r="405" spans="2:14" ht="15.75">
      <c r="B405" s="837"/>
      <c r="C405" s="840"/>
      <c r="D405" s="858"/>
      <c r="E405" s="855"/>
      <c r="F405" s="549">
        <v>4</v>
      </c>
      <c r="G405" s="550"/>
      <c r="H405" s="598" t="str">
        <f t="shared" si="7"/>
        <v>Belum Diisi</v>
      </c>
      <c r="I405" s="592" t="s">
        <v>26</v>
      </c>
      <c r="J405" s="593" t="str">
        <f>IF($D$402="Y/T","Isi Sasaran",IF($E$402=0,0,IF(I405="Y",1,IF(I405="T",0,"Isi Dulu"))))</f>
        <v>Isi Sasaran</v>
      </c>
      <c r="K405" s="592" t="s">
        <v>26</v>
      </c>
      <c r="L405" s="593" t="str">
        <f>IF($D$402="Y/T","Isi Sasaran",IF($E$402=0,0,IF(K405="Y",1,IF(K405="T",0,"Isi Dulu"))))</f>
        <v>Isi Sasaran</v>
      </c>
      <c r="M405" s="849"/>
      <c r="N405" s="852"/>
    </row>
    <row r="406" spans="2:14" ht="15.75">
      <c r="B406" s="838"/>
      <c r="C406" s="841"/>
      <c r="D406" s="859"/>
      <c r="E406" s="856"/>
      <c r="F406" s="569">
        <v>5</v>
      </c>
      <c r="G406" s="570"/>
      <c r="H406" s="599" t="str">
        <f t="shared" si="7"/>
        <v>Belum Diisi</v>
      </c>
      <c r="I406" s="595" t="s">
        <v>26</v>
      </c>
      <c r="J406" s="596" t="str">
        <f>IF($D$402="Y/T","Isi Sasaran",IF($E$402=0,0,IF(I406="Y",1,IF(I406="T",0,"Isi Dulu"))))</f>
        <v>Isi Sasaran</v>
      </c>
      <c r="K406" s="595" t="s">
        <v>26</v>
      </c>
      <c r="L406" s="596" t="str">
        <f>IF($D$402="Y/T","Isi Sasaran",IF($E$402=0,0,IF(K406="Y",1,IF(K406="T",0,"Isi Dulu"))))</f>
        <v>Isi Sasaran</v>
      </c>
      <c r="M406" s="850"/>
      <c r="N406" s="853"/>
    </row>
    <row r="407" spans="2:14" ht="15.75">
      <c r="B407" s="836">
        <v>20</v>
      </c>
      <c r="C407" s="839"/>
      <c r="D407" s="857" t="s">
        <v>26</v>
      </c>
      <c r="E407" s="854" t="str">
        <f>IF(D407="Y",1,IF(D407="T",0,IF(D407="Y/T","Belum diisi","Error")))</f>
        <v>Belum diisi</v>
      </c>
      <c r="F407" s="528">
        <v>1</v>
      </c>
      <c r="G407" s="529"/>
      <c r="H407" s="600" t="str">
        <f t="shared" si="7"/>
        <v>Belum Diisi</v>
      </c>
      <c r="I407" s="590" t="s">
        <v>26</v>
      </c>
      <c r="J407" s="591" t="str">
        <f>IF($D$407="Y/T","Isi Sasaran",IF($E$407=0,0,IF(I407="Y",1,IF(I407="T",0,"Isi Dulu"))))</f>
        <v>Isi Sasaran</v>
      </c>
      <c r="K407" s="590" t="s">
        <v>26</v>
      </c>
      <c r="L407" s="591" t="str">
        <f>IF($D$407="Y/T","Isi Sasaran",IF($E$407=0,0,IF(K407="Y",1,IF(K407="T",0,"Isi Dulu"))))</f>
        <v>Isi Sasaran</v>
      </c>
      <c r="M407" s="848" t="s">
        <v>26</v>
      </c>
      <c r="N407" s="851" t="str">
        <f>IF(M407="Y",1,IF(M407="T",0,IF(M407="Y/T","Belum diisi","Error")))</f>
        <v>Belum diisi</v>
      </c>
    </row>
    <row r="408" spans="2:14" ht="15.75">
      <c r="B408" s="837"/>
      <c r="C408" s="840"/>
      <c r="D408" s="858"/>
      <c r="E408" s="855"/>
      <c r="F408" s="549">
        <v>2</v>
      </c>
      <c r="G408" s="550"/>
      <c r="H408" s="598" t="str">
        <f t="shared" si="7"/>
        <v>Belum Diisi</v>
      </c>
      <c r="I408" s="592" t="s">
        <v>26</v>
      </c>
      <c r="J408" s="593" t="str">
        <f>IF($D$407="Y/T","Isi Sasaran",IF($E$407=0,0,IF(I408="Y",1,IF(I408="T",0,"Isi Dulu"))))</f>
        <v>Isi Sasaran</v>
      </c>
      <c r="K408" s="592" t="s">
        <v>26</v>
      </c>
      <c r="L408" s="593" t="str">
        <f>IF($D$407="Y/T","Isi Sasaran",IF($E$407=0,0,IF(K408="Y",1,IF(K408="T",0,"Isi Dulu"))))</f>
        <v>Isi Sasaran</v>
      </c>
      <c r="M408" s="849"/>
      <c r="N408" s="852"/>
    </row>
    <row r="409" spans="2:14" ht="15.75">
      <c r="B409" s="837"/>
      <c r="C409" s="840"/>
      <c r="D409" s="858"/>
      <c r="E409" s="855"/>
      <c r="F409" s="549">
        <v>3</v>
      </c>
      <c r="G409" s="550"/>
      <c r="H409" s="598" t="str">
        <f t="shared" si="7"/>
        <v>Belum Diisi</v>
      </c>
      <c r="I409" s="592" t="s">
        <v>26</v>
      </c>
      <c r="J409" s="593" t="str">
        <f>IF($D$407="Y/T","Isi Sasaran",IF($E$407=0,0,IF(I409="Y",1,IF(I409="T",0,"Isi Dulu"))))</f>
        <v>Isi Sasaran</v>
      </c>
      <c r="K409" s="592" t="s">
        <v>26</v>
      </c>
      <c r="L409" s="593" t="str">
        <f>IF($D$407="Y/T","Isi Sasaran",IF($E$407=0,0,IF(K409="Y",1,IF(K409="T",0,"Isi Dulu"))))</f>
        <v>Isi Sasaran</v>
      </c>
      <c r="M409" s="849"/>
      <c r="N409" s="852"/>
    </row>
    <row r="410" spans="2:14" ht="15.75">
      <c r="B410" s="837"/>
      <c r="C410" s="840"/>
      <c r="D410" s="858"/>
      <c r="E410" s="855"/>
      <c r="F410" s="549">
        <v>4</v>
      </c>
      <c r="G410" s="550"/>
      <c r="H410" s="598" t="str">
        <f t="shared" si="7"/>
        <v>Belum Diisi</v>
      </c>
      <c r="I410" s="592" t="s">
        <v>26</v>
      </c>
      <c r="J410" s="593" t="str">
        <f>IF($D$407="Y/T","Isi Sasaran",IF($E$407=0,0,IF(I410="Y",1,IF(I410="T",0,"Isi Dulu"))))</f>
        <v>Isi Sasaran</v>
      </c>
      <c r="K410" s="592" t="s">
        <v>26</v>
      </c>
      <c r="L410" s="593" t="str">
        <f>IF($D$407="Y/T","Isi Sasaran",IF($E$407=0,0,IF(K410="Y",1,IF(K410="T",0,"Isi Dulu"))))</f>
        <v>Isi Sasaran</v>
      </c>
      <c r="M410" s="849"/>
      <c r="N410" s="852"/>
    </row>
    <row r="411" spans="2:14" ht="15.75">
      <c r="B411" s="838"/>
      <c r="C411" s="841"/>
      <c r="D411" s="859"/>
      <c r="E411" s="856"/>
      <c r="F411" s="569">
        <v>5</v>
      </c>
      <c r="G411" s="570"/>
      <c r="H411" s="599" t="str">
        <f t="shared" si="7"/>
        <v>Belum Diisi</v>
      </c>
      <c r="I411" s="595" t="s">
        <v>26</v>
      </c>
      <c r="J411" s="596" t="str">
        <f>IF($D$407="Y/T","Isi Sasaran",IF($E$407=0,0,IF(I411="Y",1,IF(I411="T",0,"Isi Dulu"))))</f>
        <v>Isi Sasaran</v>
      </c>
      <c r="K411" s="595" t="s">
        <v>26</v>
      </c>
      <c r="L411" s="596" t="str">
        <f>IF($D$407="Y/T","Isi Sasaran",IF($E$407=0,0,IF(K411="Y",1,IF(K411="T",0,"Isi Dulu"))))</f>
        <v>Isi Sasaran</v>
      </c>
      <c r="M411" s="850"/>
      <c r="N411" s="853"/>
    </row>
    <row r="412" spans="2:14" ht="15.75">
      <c r="B412" s="580"/>
      <c r="C412" s="581"/>
      <c r="D412" s="582"/>
      <c r="E412" s="602" t="e">
        <f>AVERAGE(E312:E411)</f>
        <v>#DIV/0!</v>
      </c>
      <c r="F412" s="583"/>
      <c r="G412" s="583"/>
      <c r="H412" s="602" t="e">
        <f>(IF($D312="Y/T",0,AVERAGE(H312:H316))+IF($D317="Y/T",0,AVERAGE(H317:H321))+IF($D322="Y/T",0,AVERAGE(H322:H326))+IF($D327="Y/T",0,AVERAGE(H327:H331))+IF($D332="Y/T",0,AVERAGE(H332:H336))+IF($D337="Y/T",0,AVERAGE(H337:H341))+IF($D342="Y/T",0,AVERAGE(H342:H346))+IF($D347="Y/T",0,AVERAGE(H347:H351))+IF($D352="Y/T",0,AVERAGE(H352:H356))+IF($D357="Y/T",0,AVERAGE(H357:H361))+IF($D362="Y/T",0,AVERAGE(H362:H366))+IF($D367="Y/T",0,AVERAGE(H367:H371))+IF($D372="Y/T",0,AVERAGE(H372:H376))+IF($D377="Y/T",0,AVERAGE(H377:H381))+IF($D382="Y/T",0,AVERAGE(H382:H386))+IF($D387="Y/T",0,AVERAGE(H387:H391))+IF($D392="Y/T",0,AVERAGE(H392:H396))+IF($D397="Y/T",0,AVERAGE(H397:H401))+IF($D402="Y/T",0,AVERAGE(H402:H406))+IF($D407="Y/T",0,AVERAGE(H407:H411)))/(COUNTIF($D312:$D411,"Y")+COUNTIF($D312:$D411,"T"))</f>
        <v>#DIV/0!</v>
      </c>
      <c r="I412" s="582"/>
      <c r="J412" s="602" t="e">
        <f>(IF($D312="Y/T",0,AVERAGE(J312:J316))+IF($D317="Y/T",0,AVERAGE(J317:J321))+IF($D322="Y/T",0,AVERAGE(J322:J326))+IF($D327="Y/T",0,AVERAGE(J327:J331))+IF($D332="Y/T",0,AVERAGE(J332:J336))+IF($D337="Y/T",0,AVERAGE(J337:J341))+IF($D342="Y/T",0,AVERAGE(J342:J346))+IF($D347="Y/T",0,AVERAGE(J347:J351))+IF($D352="Y/T",0,AVERAGE(J352:J356))+IF($D357="Y/T",0,AVERAGE(J357:J361))+IF($D362="Y/T",0,AVERAGE(J362:J366))+IF($D367="Y/T",0,AVERAGE(J367:J371))+IF($D372="Y/T",0,AVERAGE(J372:J376))+IF($D377="Y/T",0,AVERAGE(J377:J381))+IF($D382="Y/T",0,AVERAGE(J382:J386))+IF($D387="Y/T",0,AVERAGE(J387:J391))+IF($D392="Y/T",0,AVERAGE(J392:J396))+IF($D397="Y/T",0,AVERAGE(J397:J401))+IF($D402="Y/T",0,AVERAGE(J402:J406))+IF($D407="Y/T",0,AVERAGE(J407:J411)))/(COUNTIF($D312:$D411,"Y")+COUNTIF($D312:$D411,"T"))</f>
        <v>#DIV/0!</v>
      </c>
      <c r="K412" s="582"/>
      <c r="L412" s="602" t="e">
        <f>(IF($D312="Y/T",0,AVERAGE(L312:L316))+IF($D317="Y/T",0,AVERAGE(L317:L321))+IF($D322="Y/T",0,AVERAGE(L322:L326))+IF($D327="Y/T",0,AVERAGE(L327:L331))+IF($D332="Y/T",0,AVERAGE(L332:L336))+IF($D337="Y/T",0,AVERAGE(L337:L341))+IF($D342="Y/T",0,AVERAGE(L342:L346))+IF($D347="Y/T",0,AVERAGE(L347:L351))+IF($D352="Y/T",0,AVERAGE(L352:L356))+IF($D357="Y/T",0,AVERAGE(L357:L361))+IF($D362="Y/T",0,AVERAGE(L362:L366))+IF($D367="Y/T",0,AVERAGE(L367:L371))+IF($D372="Y/T",0,AVERAGE(L372:L376))+IF($D377="Y/T",0,AVERAGE(L377:L381))+IF($D382="Y/T",0,AVERAGE(L382:L386))+IF($D387="Y/T",0,AVERAGE(L387:L391))+IF($D392="Y/T",0,AVERAGE(L392:L396))+IF($D397="Y/T",0,AVERAGE(L397:L401))+IF($D402="Y/T",0,AVERAGE(L402:L406))+IF($D407="Y/T",0,AVERAGE(L407:L411)))/(COUNTIF($D312:$D411,"Y")+COUNTIF($D312:$D411,"T"))</f>
        <v>#DIV/0!</v>
      </c>
      <c r="M412" s="606"/>
      <c r="N412" s="602" t="e">
        <f>AVERAGE(N312:N411)</f>
        <v>#DIV/0!</v>
      </c>
    </row>
  </sheetData>
  <mergeCells count="496">
    <mergeCell ref="M337:M341"/>
    <mergeCell ref="E342:E346"/>
    <mergeCell ref="B327:B331"/>
    <mergeCell ref="C327:C331"/>
    <mergeCell ref="B285:B289"/>
    <mergeCell ref="M290:M294"/>
    <mergeCell ref="E300:E304"/>
    <mergeCell ref="N317:N321"/>
    <mergeCell ref="C300:C304"/>
    <mergeCell ref="B305:B309"/>
    <mergeCell ref="C285:C289"/>
    <mergeCell ref="M285:M289"/>
    <mergeCell ref="D295:D299"/>
    <mergeCell ref="M322:M326"/>
    <mergeCell ref="C312:C316"/>
    <mergeCell ref="B317:B321"/>
    <mergeCell ref="D322:D326"/>
    <mergeCell ref="E322:E326"/>
    <mergeCell ref="C317:C321"/>
    <mergeCell ref="E312:E316"/>
    <mergeCell ref="C322:C326"/>
    <mergeCell ref="N235:N239"/>
    <mergeCell ref="D312:D316"/>
    <mergeCell ref="D260:D264"/>
    <mergeCell ref="N250:N254"/>
    <mergeCell ref="C250:C254"/>
    <mergeCell ref="M260:M264"/>
    <mergeCell ref="B265:B269"/>
    <mergeCell ref="D255:D259"/>
    <mergeCell ref="M255:M259"/>
    <mergeCell ref="N255:N259"/>
    <mergeCell ref="M300:M304"/>
    <mergeCell ref="B260:B264"/>
    <mergeCell ref="D275:D279"/>
    <mergeCell ref="E265:E269"/>
    <mergeCell ref="E285:E289"/>
    <mergeCell ref="D290:D294"/>
    <mergeCell ref="E290:E294"/>
    <mergeCell ref="N285:N289"/>
    <mergeCell ref="N280:N284"/>
    <mergeCell ref="M295:M299"/>
    <mergeCell ref="B280:B284"/>
    <mergeCell ref="E280:E284"/>
    <mergeCell ref="C280:C284"/>
    <mergeCell ref="M270:M274"/>
    <mergeCell ref="N260:N264"/>
    <mergeCell ref="E270:E274"/>
    <mergeCell ref="D265:D269"/>
    <mergeCell ref="C260:C264"/>
    <mergeCell ref="B270:B274"/>
    <mergeCell ref="C290:C294"/>
    <mergeCell ref="B295:B299"/>
    <mergeCell ref="N295:N299"/>
    <mergeCell ref="D240:D244"/>
    <mergeCell ref="E240:E244"/>
    <mergeCell ref="N275:N279"/>
    <mergeCell ref="D280:D284"/>
    <mergeCell ref="B290:B294"/>
    <mergeCell ref="M280:M284"/>
    <mergeCell ref="E275:E279"/>
    <mergeCell ref="N240:N244"/>
    <mergeCell ref="B240:B244"/>
    <mergeCell ref="C225:C229"/>
    <mergeCell ref="N220:N224"/>
    <mergeCell ref="M198:M202"/>
    <mergeCell ref="N128:N132"/>
    <mergeCell ref="C133:C137"/>
    <mergeCell ref="M138:M142"/>
    <mergeCell ref="C148:C152"/>
    <mergeCell ref="E143:E147"/>
    <mergeCell ref="D138:D142"/>
    <mergeCell ref="C193:C197"/>
    <mergeCell ref="C203:C207"/>
    <mergeCell ref="M193:M197"/>
    <mergeCell ref="E193:E197"/>
    <mergeCell ref="D193:D197"/>
    <mergeCell ref="M210:M214"/>
    <mergeCell ref="D198:D202"/>
    <mergeCell ref="N133:N137"/>
    <mergeCell ref="N148:N152"/>
    <mergeCell ref="E158:E162"/>
    <mergeCell ref="D183:D187"/>
    <mergeCell ref="M133:M137"/>
    <mergeCell ref="M225:M229"/>
    <mergeCell ref="N225:N229"/>
    <mergeCell ref="B377:B381"/>
    <mergeCell ref="E382:E386"/>
    <mergeCell ref="D387:D391"/>
    <mergeCell ref="E377:E381"/>
    <mergeCell ref="D377:D381"/>
    <mergeCell ref="D382:D386"/>
    <mergeCell ref="E387:E391"/>
    <mergeCell ref="M382:M386"/>
    <mergeCell ref="N387:N391"/>
    <mergeCell ref="B382:B386"/>
    <mergeCell ref="M377:M381"/>
    <mergeCell ref="N377:N381"/>
    <mergeCell ref="C387:C391"/>
    <mergeCell ref="M387:M391"/>
    <mergeCell ref="B387:B391"/>
    <mergeCell ref="C382:C386"/>
    <mergeCell ref="N382:N386"/>
    <mergeCell ref="C377:C381"/>
    <mergeCell ref="B347:B351"/>
    <mergeCell ref="N352:N356"/>
    <mergeCell ref="E357:E361"/>
    <mergeCell ref="N300:N304"/>
    <mergeCell ref="D300:D304"/>
    <mergeCell ref="E305:E309"/>
    <mergeCell ref="N362:N366"/>
    <mergeCell ref="D352:D356"/>
    <mergeCell ref="B357:B361"/>
    <mergeCell ref="B322:B326"/>
    <mergeCell ref="M327:M331"/>
    <mergeCell ref="B342:B346"/>
    <mergeCell ref="B337:B341"/>
    <mergeCell ref="M312:M316"/>
    <mergeCell ref="B312:B316"/>
    <mergeCell ref="E317:E321"/>
    <mergeCell ref="N312:N316"/>
    <mergeCell ref="N327:N331"/>
    <mergeCell ref="D332:D336"/>
    <mergeCell ref="N322:N326"/>
    <mergeCell ref="D337:D341"/>
    <mergeCell ref="D327:D331"/>
    <mergeCell ref="E327:E331"/>
    <mergeCell ref="B332:B336"/>
    <mergeCell ref="B397:B401"/>
    <mergeCell ref="M402:M406"/>
    <mergeCell ref="C407:C411"/>
    <mergeCell ref="C402:C406"/>
    <mergeCell ref="B407:B411"/>
    <mergeCell ref="N392:N396"/>
    <mergeCell ref="E407:E411"/>
    <mergeCell ref="C397:C401"/>
    <mergeCell ref="B402:B406"/>
    <mergeCell ref="M392:M396"/>
    <mergeCell ref="D392:D396"/>
    <mergeCell ref="D407:D411"/>
    <mergeCell ref="N397:N401"/>
    <mergeCell ref="M397:M401"/>
    <mergeCell ref="E402:E406"/>
    <mergeCell ref="D402:D406"/>
    <mergeCell ref="E397:E401"/>
    <mergeCell ref="N407:N411"/>
    <mergeCell ref="N402:N406"/>
    <mergeCell ref="M407:M411"/>
    <mergeCell ref="B392:B396"/>
    <mergeCell ref="E392:E396"/>
    <mergeCell ref="C392:C396"/>
    <mergeCell ref="D397:D401"/>
    <mergeCell ref="N372:N376"/>
    <mergeCell ref="C362:C366"/>
    <mergeCell ref="B362:B366"/>
    <mergeCell ref="D362:D366"/>
    <mergeCell ref="E362:E366"/>
    <mergeCell ref="M362:M366"/>
    <mergeCell ref="M357:M361"/>
    <mergeCell ref="E337:E341"/>
    <mergeCell ref="N342:N346"/>
    <mergeCell ref="D342:D346"/>
    <mergeCell ref="C342:C346"/>
    <mergeCell ref="M347:M351"/>
    <mergeCell ref="C357:C361"/>
    <mergeCell ref="E352:E356"/>
    <mergeCell ref="B352:B356"/>
    <mergeCell ref="B367:B371"/>
    <mergeCell ref="N367:N371"/>
    <mergeCell ref="D367:D371"/>
    <mergeCell ref="B372:B376"/>
    <mergeCell ref="C372:C376"/>
    <mergeCell ref="M372:M376"/>
    <mergeCell ref="D372:D376"/>
    <mergeCell ref="E372:E376"/>
    <mergeCell ref="M367:M371"/>
    <mergeCell ref="C367:C371"/>
    <mergeCell ref="E367:E371"/>
    <mergeCell ref="B215:B219"/>
    <mergeCell ref="N230:N234"/>
    <mergeCell ref="E245:E249"/>
    <mergeCell ref="B230:B234"/>
    <mergeCell ref="C188:C192"/>
    <mergeCell ref="N193:N197"/>
    <mergeCell ref="D203:D207"/>
    <mergeCell ref="D347:D351"/>
    <mergeCell ref="C337:C341"/>
    <mergeCell ref="C347:C351"/>
    <mergeCell ref="M352:M356"/>
    <mergeCell ref="D357:D361"/>
    <mergeCell ref="E347:E351"/>
    <mergeCell ref="C352:C356"/>
    <mergeCell ref="M332:M336"/>
    <mergeCell ref="N347:N351"/>
    <mergeCell ref="C332:C336"/>
    <mergeCell ref="N337:N341"/>
    <mergeCell ref="E332:E336"/>
    <mergeCell ref="N357:N361"/>
    <mergeCell ref="M342:M346"/>
    <mergeCell ref="N332:N336"/>
    <mergeCell ref="N123:N127"/>
    <mergeCell ref="D123:D127"/>
    <mergeCell ref="N245:N249"/>
    <mergeCell ref="N210:N214"/>
    <mergeCell ref="B210:B214"/>
    <mergeCell ref="D215:D219"/>
    <mergeCell ref="D210:D214"/>
    <mergeCell ref="E210:E214"/>
    <mergeCell ref="E215:E219"/>
    <mergeCell ref="B209:N209"/>
    <mergeCell ref="E220:E224"/>
    <mergeCell ref="B198:B202"/>
    <mergeCell ref="M203:M207"/>
    <mergeCell ref="C215:C219"/>
    <mergeCell ref="N203:N207"/>
    <mergeCell ref="N188:N192"/>
    <mergeCell ref="E198:E202"/>
    <mergeCell ref="D173:D177"/>
    <mergeCell ref="M163:M167"/>
    <mergeCell ref="B163:B167"/>
    <mergeCell ref="M230:M234"/>
    <mergeCell ref="B225:B229"/>
    <mergeCell ref="D235:D239"/>
    <mergeCell ref="M220:M224"/>
    <mergeCell ref="N86:N90"/>
    <mergeCell ref="E96:E100"/>
    <mergeCell ref="C81:C85"/>
    <mergeCell ref="M173:M177"/>
    <mergeCell ref="B173:B177"/>
    <mergeCell ref="C168:C172"/>
    <mergeCell ref="N138:N142"/>
    <mergeCell ref="C128:C132"/>
    <mergeCell ref="M128:M132"/>
    <mergeCell ref="D133:D137"/>
    <mergeCell ref="E133:E137"/>
    <mergeCell ref="E128:E132"/>
    <mergeCell ref="B153:B157"/>
    <mergeCell ref="N158:N162"/>
    <mergeCell ref="D168:D172"/>
    <mergeCell ref="D163:D167"/>
    <mergeCell ref="E163:E167"/>
    <mergeCell ref="E168:E172"/>
    <mergeCell ref="B128:B132"/>
    <mergeCell ref="M81:M85"/>
    <mergeCell ref="E113:E117"/>
    <mergeCell ref="C96:C100"/>
    <mergeCell ref="D86:D90"/>
    <mergeCell ref="D101:D105"/>
    <mergeCell ref="C235:C239"/>
    <mergeCell ref="E225:E229"/>
    <mergeCell ref="C305:C309"/>
    <mergeCell ref="B311:N311"/>
    <mergeCell ref="D285:D289"/>
    <mergeCell ref="M275:M279"/>
    <mergeCell ref="B275:B279"/>
    <mergeCell ref="C270:C274"/>
    <mergeCell ref="D270:D274"/>
    <mergeCell ref="B235:B239"/>
    <mergeCell ref="E235:E239"/>
    <mergeCell ref="C295:C299"/>
    <mergeCell ref="E295:E299"/>
    <mergeCell ref="C230:C234"/>
    <mergeCell ref="M235:M239"/>
    <mergeCell ref="D245:D249"/>
    <mergeCell ref="M240:M244"/>
    <mergeCell ref="C245:C249"/>
    <mergeCell ref="M265:M269"/>
    <mergeCell ref="D250:D254"/>
    <mergeCell ref="C265:C269"/>
    <mergeCell ref="C275:C279"/>
    <mergeCell ref="D305:D309"/>
    <mergeCell ref="D230:D234"/>
    <mergeCell ref="G3:G4"/>
    <mergeCell ref="N101:N105"/>
    <mergeCell ref="B51:B55"/>
    <mergeCell ref="M61:M65"/>
    <mergeCell ref="E66:E70"/>
    <mergeCell ref="D56:D60"/>
    <mergeCell ref="N56:N60"/>
    <mergeCell ref="N96:N100"/>
    <mergeCell ref="C91:C95"/>
    <mergeCell ref="E101:E105"/>
    <mergeCell ref="M91:M95"/>
    <mergeCell ref="N91:N95"/>
    <mergeCell ref="E56:E60"/>
    <mergeCell ref="M51:M55"/>
    <mergeCell ref="E51:E55"/>
    <mergeCell ref="M101:M105"/>
    <mergeCell ref="B96:B100"/>
    <mergeCell ref="E76:E80"/>
    <mergeCell ref="M86:M90"/>
    <mergeCell ref="D96:D100"/>
    <mergeCell ref="B91:B95"/>
    <mergeCell ref="B81:B85"/>
    <mergeCell ref="N66:N70"/>
    <mergeCell ref="M96:M100"/>
    <mergeCell ref="K4:L4"/>
    <mergeCell ref="E16:E20"/>
    <mergeCell ref="B11:B15"/>
    <mergeCell ref="N11:N15"/>
    <mergeCell ref="M31:M35"/>
    <mergeCell ref="E41:E45"/>
    <mergeCell ref="D36:D40"/>
    <mergeCell ref="D31:D35"/>
    <mergeCell ref="B31:B35"/>
    <mergeCell ref="B26:B30"/>
    <mergeCell ref="D16:D20"/>
    <mergeCell ref="M4:N4"/>
    <mergeCell ref="B6:B10"/>
    <mergeCell ref="N41:N45"/>
    <mergeCell ref="M26:M30"/>
    <mergeCell ref="C16:C20"/>
    <mergeCell ref="D26:D30"/>
    <mergeCell ref="E21:E25"/>
    <mergeCell ref="C21:C25"/>
    <mergeCell ref="B41:B45"/>
    <mergeCell ref="N6:N10"/>
    <mergeCell ref="D11:D15"/>
    <mergeCell ref="H3:H4"/>
    <mergeCell ref="F3:F4"/>
    <mergeCell ref="N46:N50"/>
    <mergeCell ref="D91:D95"/>
    <mergeCell ref="D51:D55"/>
    <mergeCell ref="M46:M50"/>
    <mergeCell ref="B1:N1"/>
    <mergeCell ref="N153:N157"/>
    <mergeCell ref="D143:D147"/>
    <mergeCell ref="B148:B152"/>
    <mergeCell ref="N118:N122"/>
    <mergeCell ref="B108:B112"/>
    <mergeCell ref="M123:M127"/>
    <mergeCell ref="D113:D117"/>
    <mergeCell ref="N113:N117"/>
    <mergeCell ref="E86:E90"/>
    <mergeCell ref="B76:B80"/>
    <mergeCell ref="D76:D80"/>
    <mergeCell ref="C86:C90"/>
    <mergeCell ref="E81:E85"/>
    <mergeCell ref="D81:D85"/>
    <mergeCell ref="B138:B142"/>
    <mergeCell ref="N143:N147"/>
    <mergeCell ref="E148:E152"/>
    <mergeCell ref="B133:B137"/>
    <mergeCell ref="B86:B90"/>
    <mergeCell ref="M66:M70"/>
    <mergeCell ref="C51:C55"/>
    <mergeCell ref="B56:B60"/>
    <mergeCell ref="N51:N55"/>
    <mergeCell ref="N61:N65"/>
    <mergeCell ref="D71:D75"/>
    <mergeCell ref="C56:C60"/>
    <mergeCell ref="B66:B70"/>
    <mergeCell ref="N81:N85"/>
    <mergeCell ref="C76:C80"/>
    <mergeCell ref="M76:M80"/>
    <mergeCell ref="N76:N80"/>
    <mergeCell ref="M71:M75"/>
    <mergeCell ref="N71:N75"/>
    <mergeCell ref="C71:C75"/>
    <mergeCell ref="M56:M60"/>
    <mergeCell ref="E71:E75"/>
    <mergeCell ref="D66:D70"/>
    <mergeCell ref="B61:B65"/>
    <mergeCell ref="C61:C65"/>
    <mergeCell ref="D61:D65"/>
    <mergeCell ref="E61:E65"/>
    <mergeCell ref="C66:C70"/>
    <mergeCell ref="D46:D50"/>
    <mergeCell ref="C46:C50"/>
    <mergeCell ref="B36:B40"/>
    <mergeCell ref="C31:C35"/>
    <mergeCell ref="B21:B25"/>
    <mergeCell ref="M36:M40"/>
    <mergeCell ref="C36:C40"/>
    <mergeCell ref="M41:M45"/>
    <mergeCell ref="E36:E40"/>
    <mergeCell ref="C41:C45"/>
    <mergeCell ref="B46:B50"/>
    <mergeCell ref="E46:E50"/>
    <mergeCell ref="B2:N2"/>
    <mergeCell ref="E11:E15"/>
    <mergeCell ref="D41:D45"/>
    <mergeCell ref="N31:N35"/>
    <mergeCell ref="E26:E30"/>
    <mergeCell ref="C26:C30"/>
    <mergeCell ref="M11:M15"/>
    <mergeCell ref="D3:E4"/>
    <mergeCell ref="B5:N5"/>
    <mergeCell ref="E31:E35"/>
    <mergeCell ref="M16:M20"/>
    <mergeCell ref="B16:B20"/>
    <mergeCell ref="N21:N25"/>
    <mergeCell ref="N36:N40"/>
    <mergeCell ref="D21:D25"/>
    <mergeCell ref="M21:M25"/>
    <mergeCell ref="C11:C15"/>
    <mergeCell ref="C6:C10"/>
    <mergeCell ref="D6:D10"/>
    <mergeCell ref="E6:E10"/>
    <mergeCell ref="M6:M10"/>
    <mergeCell ref="N16:N20"/>
    <mergeCell ref="B3:B4"/>
    <mergeCell ref="C3:C4"/>
    <mergeCell ref="I3:N3"/>
    <mergeCell ref="I4:J4"/>
    <mergeCell ref="B300:B304"/>
    <mergeCell ref="M317:M321"/>
    <mergeCell ref="N305:N309"/>
    <mergeCell ref="D317:D321"/>
    <mergeCell ref="M305:M309"/>
    <mergeCell ref="M245:M249"/>
    <mergeCell ref="C255:C259"/>
    <mergeCell ref="M250:M254"/>
    <mergeCell ref="E250:E254"/>
    <mergeCell ref="E255:E259"/>
    <mergeCell ref="B250:B254"/>
    <mergeCell ref="D225:D229"/>
    <mergeCell ref="M215:M219"/>
    <mergeCell ref="B220:B224"/>
    <mergeCell ref="N168:N172"/>
    <mergeCell ref="C163:C167"/>
    <mergeCell ref="C173:C177"/>
    <mergeCell ref="N215:N219"/>
    <mergeCell ref="C210:C214"/>
    <mergeCell ref="D220:D224"/>
    <mergeCell ref="N198:N202"/>
    <mergeCell ref="B71:B75"/>
    <mergeCell ref="E91:E95"/>
    <mergeCell ref="B107:J107"/>
    <mergeCell ref="B203:B207"/>
    <mergeCell ref="D118:D122"/>
    <mergeCell ref="B101:B105"/>
    <mergeCell ref="E108:E112"/>
    <mergeCell ref="C101:C105"/>
    <mergeCell ref="C113:C117"/>
    <mergeCell ref="D108:D112"/>
    <mergeCell ref="B183:B187"/>
    <mergeCell ref="B123:B127"/>
    <mergeCell ref="M148:M152"/>
    <mergeCell ref="D128:D132"/>
    <mergeCell ref="E118:E122"/>
    <mergeCell ref="C108:C112"/>
    <mergeCell ref="M113:M117"/>
    <mergeCell ref="M108:M112"/>
    <mergeCell ref="B178:B182"/>
    <mergeCell ref="E178:E182"/>
    <mergeCell ref="C178:C182"/>
    <mergeCell ref="C118:C122"/>
    <mergeCell ref="B118:B122"/>
    <mergeCell ref="N108:N112"/>
    <mergeCell ref="E123:E127"/>
    <mergeCell ref="B143:B147"/>
    <mergeCell ref="N290:N294"/>
    <mergeCell ref="E260:E264"/>
    <mergeCell ref="C240:C244"/>
    <mergeCell ref="B255:B259"/>
    <mergeCell ref="B188:B192"/>
    <mergeCell ref="M188:M192"/>
    <mergeCell ref="E203:E207"/>
    <mergeCell ref="M158:M162"/>
    <mergeCell ref="C153:C157"/>
    <mergeCell ref="M153:M157"/>
    <mergeCell ref="D158:D162"/>
    <mergeCell ref="C158:C162"/>
    <mergeCell ref="E153:E157"/>
    <mergeCell ref="D178:D182"/>
    <mergeCell ref="M168:M172"/>
    <mergeCell ref="N173:N177"/>
    <mergeCell ref="B168:B172"/>
    <mergeCell ref="B193:B197"/>
    <mergeCell ref="M178:M182"/>
    <mergeCell ref="E173:E177"/>
    <mergeCell ref="N270:N274"/>
    <mergeCell ref="N26:N30"/>
    <mergeCell ref="N265:N269"/>
    <mergeCell ref="B245:B249"/>
    <mergeCell ref="E230:E234"/>
    <mergeCell ref="C220:C224"/>
    <mergeCell ref="N163:N167"/>
    <mergeCell ref="D153:D157"/>
    <mergeCell ref="B158:B162"/>
    <mergeCell ref="B113:B117"/>
    <mergeCell ref="M118:M122"/>
    <mergeCell ref="C123:C127"/>
    <mergeCell ref="C183:C187"/>
    <mergeCell ref="M183:M187"/>
    <mergeCell ref="C198:C202"/>
    <mergeCell ref="E183:E187"/>
    <mergeCell ref="D188:D192"/>
    <mergeCell ref="E188:E192"/>
    <mergeCell ref="N183:N187"/>
    <mergeCell ref="N178:N182"/>
    <mergeCell ref="C138:C142"/>
    <mergeCell ref="M143:M147"/>
    <mergeCell ref="D148:D152"/>
    <mergeCell ref="E138:E142"/>
    <mergeCell ref="C143:C147"/>
  </mergeCells>
  <dataValidations count="92">
    <dataValidation type="list" allowBlank="1" showInputMessage="1" showErrorMessage="1" sqref="D11">
      <formula1>"Y,T,Y/T"</formula1>
    </dataValidation>
    <dataValidation type="list" allowBlank="1" showInputMessage="1" showErrorMessage="1" sqref="D46">
      <formula1>"Y,T,Y/T"</formula1>
    </dataValidation>
    <dataValidation type="list" allowBlank="1" showInputMessage="1" showErrorMessage="1" sqref="D36">
      <formula1>"Y,T,Y/T"</formula1>
    </dataValidation>
    <dataValidation type="list" allowBlank="1" showInputMessage="1" showErrorMessage="1" sqref="D26">
      <formula1>"Y,T,Y/T"</formula1>
    </dataValidation>
    <dataValidation type="list" allowBlank="1" showInputMessage="1" showErrorMessage="1" sqref="D6">
      <formula1>"Y,T,Y/T"</formula1>
    </dataValidation>
    <dataValidation type="list" allowBlank="1" showInputMessage="1" showErrorMessage="1" sqref="D153">
      <formula1>"Y,T,Y/T"</formula1>
    </dataValidation>
    <dataValidation type="list" allowBlank="1" showInputMessage="1" showErrorMessage="1" sqref="D210">
      <formula1>"Y,T,Y/T"</formula1>
    </dataValidation>
    <dataValidation type="list" allowBlank="1" showInputMessage="1" showErrorMessage="1" sqref="D31">
      <formula1>"Y,T,Y/T"</formula1>
    </dataValidation>
    <dataValidation type="list" allowBlank="1" showInputMessage="1" showErrorMessage="1" sqref="D96">
      <formula1>"Y,T,Y/T"</formula1>
    </dataValidation>
    <dataValidation type="list" allowBlank="1" showInputMessage="1" showErrorMessage="1" sqref="I108:I207">
      <formula1>"Y,T,Y/T"</formula1>
    </dataValidation>
    <dataValidation type="list" allowBlank="1" showInputMessage="1" showErrorMessage="1" sqref="K6:K105">
      <formula1>"Y,T,Y/T"</formula1>
    </dataValidation>
    <dataValidation type="list" allowBlank="1" showInputMessage="1" showErrorMessage="1" sqref="I6:I105">
      <formula1>"Y,T,Y/T"</formula1>
    </dataValidation>
    <dataValidation type="list" allowBlank="1" showInputMessage="1" showErrorMessage="1" sqref="M6:M105">
      <formula1>"Y,T,Y/T"</formula1>
    </dataValidation>
    <dataValidation type="list" allowBlank="1" showInputMessage="1" showErrorMessage="1" sqref="K210:K309">
      <formula1>"Y,T,Y/T"</formula1>
    </dataValidation>
    <dataValidation type="list" allowBlank="1" showInputMessage="1" showErrorMessage="1" sqref="I210:I309">
      <formula1>"Y,T,Y/T"</formula1>
    </dataValidation>
    <dataValidation type="list" allowBlank="1" showInputMessage="1" showErrorMessage="1" sqref="M312:M411">
      <formula1>"Y,T,Y/T"</formula1>
    </dataValidation>
    <dataValidation type="list" allowBlank="1" showInputMessage="1" showErrorMessage="1" sqref="D16">
      <formula1>"Y,T,Y/T"</formula1>
    </dataValidation>
    <dataValidation type="list" allowBlank="1" showInputMessage="1" showErrorMessage="1" sqref="D66">
      <formula1>"Y,T,Y/T"</formula1>
    </dataValidation>
    <dataValidation type="list" allowBlank="1" showInputMessage="1" showErrorMessage="1" sqref="D56">
      <formula1>"Y,T,Y/T"</formula1>
    </dataValidation>
    <dataValidation type="list" allowBlank="1" showInputMessage="1" showErrorMessage="1" sqref="D41">
      <formula1>"Y,T,Y/T"</formula1>
    </dataValidation>
    <dataValidation type="list" allowBlank="1" showInputMessage="1" showErrorMessage="1" sqref="D332">
      <formula1>"Y,T,Y/T"</formula1>
    </dataValidation>
    <dataValidation type="list" allowBlank="1" showInputMessage="1" showErrorMessage="1" sqref="D402">
      <formula1>"Y,T,Y/T"</formula1>
    </dataValidation>
    <dataValidation type="list" allowBlank="1" showInputMessage="1" showErrorMessage="1" sqref="D392">
      <formula1>"Y,T,Y/T"</formula1>
    </dataValidation>
    <dataValidation type="list" allowBlank="1" showInputMessage="1" showErrorMessage="1" sqref="D367">
      <formula1>"Y,T,Y/T"</formula1>
    </dataValidation>
    <dataValidation type="list" allowBlank="1" showInputMessage="1" showErrorMessage="1" sqref="I312:I411">
      <formula1>"Y,T,Y/T"</formula1>
    </dataValidation>
    <dataValidation type="list" allowBlank="1" showInputMessage="1" showErrorMessage="1" sqref="K312:K411">
      <formula1>"Y,T,Y/T"</formula1>
    </dataValidation>
    <dataValidation type="list" allowBlank="1" showInputMessage="1" showErrorMessage="1" sqref="D215">
      <formula1>"Y,T,Y/T"</formula1>
    </dataValidation>
    <dataValidation type="list" allowBlank="1" showInputMessage="1" showErrorMessage="1" sqref="D270">
      <formula1>"Y,T,Y/T"</formula1>
    </dataValidation>
    <dataValidation type="list" allowBlank="1" showInputMessage="1" showErrorMessage="1" sqref="D295">
      <formula1>"Y,T,Y/T"</formula1>
    </dataValidation>
    <dataValidation type="list" allowBlank="1" showInputMessage="1" showErrorMessage="1" sqref="D352">
      <formula1>"Y,T,Y/T"</formula1>
    </dataValidation>
    <dataValidation type="list" allowBlank="1" showInputMessage="1" showErrorMessage="1" sqref="D250">
      <formula1>"Y,T,Y/T"</formula1>
    </dataValidation>
    <dataValidation type="list" allowBlank="1" showInputMessage="1" showErrorMessage="1" sqref="D322">
      <formula1>"Y,T,Y/T"</formula1>
    </dataValidation>
    <dataValidation type="list" allowBlank="1" showInputMessage="1" showErrorMessage="1" sqref="D312">
      <formula1>"Y,T,Y/T"</formula1>
    </dataValidation>
    <dataValidation type="list" allowBlank="1" showInputMessage="1" showErrorMessage="1" sqref="D285">
      <formula1>"Y,T,Y/T"</formula1>
    </dataValidation>
    <dataValidation type="list" allowBlank="1" showInputMessage="1" showErrorMessage="1" sqref="D245">
      <formula1>"Y,T,Y/T"</formula1>
    </dataValidation>
    <dataValidation type="list" allowBlank="1" showInputMessage="1" showErrorMessage="1" sqref="D300">
      <formula1>"Y,T,Y/T"</formula1>
    </dataValidation>
    <dataValidation type="list" allowBlank="1" showInputMessage="1" showErrorMessage="1" sqref="D265">
      <formula1>"Y,T,Y/T"</formula1>
    </dataValidation>
    <dataValidation type="list" allowBlank="1" showInputMessage="1" showErrorMessage="1" sqref="D275">
      <formula1>"Y,T,Y/T"</formula1>
    </dataValidation>
    <dataValidation type="list" allowBlank="1" showInputMessage="1" showErrorMessage="1" sqref="D235">
      <formula1>"Y,T,Y/T"</formula1>
    </dataValidation>
    <dataValidation type="list" allowBlank="1" showInputMessage="1" showErrorMessage="1" sqref="D290">
      <formula1>"Y,T,Y/T"</formula1>
    </dataValidation>
    <dataValidation type="list" allowBlank="1" showInputMessage="1" showErrorMessage="1" sqref="D317">
      <formula1>"Y,T,Y/T"</formula1>
    </dataValidation>
    <dataValidation type="list" allowBlank="1" showInputMessage="1" showErrorMessage="1" sqref="D372">
      <formula1>"Y,T,Y/T"</formula1>
    </dataValidation>
    <dataValidation type="list" allowBlank="1" showInputMessage="1" showErrorMessage="1" sqref="D407">
      <formula1>"Y,T,Y/T"</formula1>
    </dataValidation>
    <dataValidation type="list" allowBlank="1" showInputMessage="1" showErrorMessage="1" sqref="D337">
      <formula1>"Y,T,Y/T"</formula1>
    </dataValidation>
    <dataValidation type="list" allowBlank="1" showInputMessage="1" showErrorMessage="1" sqref="D397">
      <formula1>"Y,T,Y/T"</formula1>
    </dataValidation>
    <dataValidation type="list" allowBlank="1" showInputMessage="1" showErrorMessage="1" sqref="D377">
      <formula1>"Y,T,Y/T"</formula1>
    </dataValidation>
    <dataValidation type="list" allowBlank="1" showInputMessage="1" showErrorMessage="1" sqref="D387">
      <formula1>"Y,T,Y/T"</formula1>
    </dataValidation>
    <dataValidation type="list" allowBlank="1" showInputMessage="1" showErrorMessage="1" sqref="D51">
      <formula1>"Y,T,Y/T"</formula1>
    </dataValidation>
    <dataValidation type="list" allowBlank="1" showInputMessage="1" showErrorMessage="1" sqref="K108:K207">
      <formula1>"Y,T,Y/T"</formula1>
    </dataValidation>
    <dataValidation type="list" allowBlank="1" showInputMessage="1" showErrorMessage="1" sqref="D91">
      <formula1>"Y,T,Y/T"</formula1>
    </dataValidation>
    <dataValidation type="list" allowBlank="1" showInputMessage="1" showErrorMessage="1" sqref="D81">
      <formula1>"Y,T,Y/T"</formula1>
    </dataValidation>
    <dataValidation type="list" allowBlank="1" showInputMessage="1" showErrorMessage="1" sqref="D76">
      <formula1>"Y,T,Y/T"</formula1>
    </dataValidation>
    <dataValidation type="list" allowBlank="1" showInputMessage="1" showErrorMessage="1" sqref="D71">
      <formula1>"Y,T,Y/T"</formula1>
    </dataValidation>
    <dataValidation type="list" allowBlank="1" showInputMessage="1" showErrorMessage="1" sqref="D101">
      <formula1>"Y,T,Y/T"</formula1>
    </dataValidation>
    <dataValidation type="list" allowBlank="1" showInputMessage="1" showErrorMessage="1" sqref="D21">
      <formula1>"Y,T,Y/T"</formula1>
    </dataValidation>
    <dataValidation type="list" allowBlank="1" showInputMessage="1" showErrorMessage="1" sqref="D138">
      <formula1>"Y,T,Y/T"</formula1>
    </dataValidation>
    <dataValidation type="list" allowBlank="1" showInputMessage="1" showErrorMessage="1" sqref="M108:M207">
      <formula1>"Y,T,Y/T"</formula1>
    </dataValidation>
    <dataValidation type="list" allowBlank="1" showInputMessage="1" showErrorMessage="1" sqref="D61">
      <formula1>"Y,T,Y/T"</formula1>
    </dataValidation>
    <dataValidation type="list" allowBlank="1" showInputMessage="1" showErrorMessage="1" sqref="M210:M309">
      <formula1>"Y,T,Y/T"</formula1>
    </dataValidation>
    <dataValidation type="list" allowBlank="1" showInputMessage="1" showErrorMessage="1" sqref="D163">
      <formula1>"Y,T,Y/T"</formula1>
    </dataValidation>
    <dataValidation type="list" allowBlank="1" showInputMessage="1" showErrorMessage="1" sqref="D220">
      <formula1>"Y,T,Y/T"</formula1>
    </dataValidation>
    <dataValidation type="list" allowBlank="1" showInputMessage="1" showErrorMessage="1" sqref="D183">
      <formula1>"Y,T,Y/T"</formula1>
    </dataValidation>
    <dataValidation type="list" allowBlank="1" showInputMessage="1" showErrorMessage="1" sqref="D193">
      <formula1>"Y,T,Y/T"</formula1>
    </dataValidation>
    <dataValidation type="list" allowBlank="1" showInputMessage="1" showErrorMessage="1" sqref="D327">
      <formula1>"Y,T,Y/T"</formula1>
    </dataValidation>
    <dataValidation type="list" allowBlank="1" showInputMessage="1" showErrorMessage="1" sqref="D382">
      <formula1>"Y,T,Y/T"</formula1>
    </dataValidation>
    <dataValidation type="list" allowBlank="1" showInputMessage="1" showErrorMessage="1" sqref="D347">
      <formula1>"Y,T,Y/T"</formula1>
    </dataValidation>
    <dataValidation type="list" allowBlank="1" showInputMessage="1" showErrorMessage="1" sqref="D357">
      <formula1>"Y,T,Y/T"</formula1>
    </dataValidation>
    <dataValidation type="list" allowBlank="1" showInputMessage="1" showErrorMessage="1" sqref="D143">
      <formula1>"Y,T,Y/T"</formula1>
    </dataValidation>
    <dataValidation type="list" allowBlank="1" showInputMessage="1" showErrorMessage="1" sqref="D198">
      <formula1>"Y,T,Y/T"</formula1>
    </dataValidation>
    <dataValidation type="list" allowBlank="1" showInputMessage="1" showErrorMessage="1" sqref="D305">
      <formula1>"Y,T,Y/T"</formula1>
    </dataValidation>
    <dataValidation type="list" allowBlank="1" showInputMessage="1" showErrorMessage="1" sqref="D362">
      <formula1>"Y,T,Y/T"</formula1>
    </dataValidation>
    <dataValidation type="list" allowBlank="1" showInputMessage="1" showErrorMessage="1" sqref="D118">
      <formula1>"Y,T,Y/T"</formula1>
    </dataValidation>
    <dataValidation type="list" allowBlank="1" showInputMessage="1" showErrorMessage="1" sqref="D178">
      <formula1>"Y,T,Y/T"</formula1>
    </dataValidation>
    <dataValidation type="list" allowBlank="1" showInputMessage="1" showErrorMessage="1" sqref="D255">
      <formula1>"Y,T,Y/T"</formula1>
    </dataValidation>
    <dataValidation type="list" allowBlank="1" showInputMessage="1" showErrorMessage="1" sqref="D342">
      <formula1>"Y,T,Y/T"</formula1>
    </dataValidation>
    <dataValidation type="list" allowBlank="1" showInputMessage="1" showErrorMessage="1" sqref="D113">
      <formula1>"Y,T,Y/T"</formula1>
    </dataValidation>
    <dataValidation type="list" allowBlank="1" showInputMessage="1" showErrorMessage="1" sqref="D158">
      <formula1>"Y,T,Y/T"</formula1>
    </dataValidation>
    <dataValidation type="list" allowBlank="1" showInputMessage="1" showErrorMessage="1" sqref="D133">
      <formula1>"Y,T,Y/T"</formula1>
    </dataValidation>
    <dataValidation type="list" allowBlank="1" showInputMessage="1" showErrorMessage="1" sqref="D123">
      <formula1>"Y,T,Y/T"</formula1>
    </dataValidation>
    <dataValidation type="list" allowBlank="1" showInputMessage="1" showErrorMessage="1" sqref="D108">
      <formula1>"Y,T,Y/T"</formula1>
    </dataValidation>
    <dataValidation type="list" allowBlank="1" showInputMessage="1" showErrorMessage="1" sqref="D225">
      <formula1>"Y,T,Y/T"</formula1>
    </dataValidation>
    <dataValidation type="list" allowBlank="1" showInputMessage="1" showErrorMessage="1" sqref="D280">
      <formula1>"Y,T,Y/T"</formula1>
    </dataValidation>
    <dataValidation type="list" allowBlank="1" showInputMessage="1" showErrorMessage="1" sqref="D128">
      <formula1>"Y,T,Y/T"</formula1>
    </dataValidation>
    <dataValidation type="list" allowBlank="1" showInputMessage="1" showErrorMessage="1" sqref="D188">
      <formula1>"Y,T,Y/T"</formula1>
    </dataValidation>
    <dataValidation type="list" allowBlank="1" showInputMessage="1" showErrorMessage="1" sqref="D168">
      <formula1>"Y,T,Y/T"</formula1>
    </dataValidation>
    <dataValidation type="list" allowBlank="1" showInputMessage="1" showErrorMessage="1" sqref="D240">
      <formula1>"Y,T,Y/T"</formula1>
    </dataValidation>
    <dataValidation type="list" allowBlank="1" showInputMessage="1" showErrorMessage="1" sqref="D230">
      <formula1>"Y,T,Y/T"</formula1>
    </dataValidation>
    <dataValidation type="list" allowBlank="1" showInputMessage="1" showErrorMessage="1" sqref="D203">
      <formula1>"Y,T,Y/T"</formula1>
    </dataValidation>
    <dataValidation type="list" allowBlank="1" showInputMessage="1" showErrorMessage="1" sqref="D86">
      <formula1>"Y,T,Y/T"</formula1>
    </dataValidation>
    <dataValidation type="list" allowBlank="1" showInputMessage="1" showErrorMessage="1" sqref="D148">
      <formula1>"Y,T,Y/T"</formula1>
    </dataValidation>
    <dataValidation type="list" allowBlank="1" showInputMessage="1" showErrorMessage="1" sqref="D173">
      <formula1>"Y,T,Y/T"</formula1>
    </dataValidation>
    <dataValidation type="list" allowBlank="1" showInputMessage="1" showErrorMessage="1" sqref="D260">
      <formula1>"Y,T,Y/T"</formula1>
    </dataValidation>
  </dataValidations>
  <pageMargins left="0.25" right="0.25" top="0.75" bottom="0.75" header="0.3" footer="0.3"/>
  <pageSetup paperSize="9" scale="28"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412"/>
  <sheetViews>
    <sheetView topLeftCell="B1" zoomScale="47" workbookViewId="0">
      <pane ySplit="4" topLeftCell="A407" activePane="bottomLeft" state="frozen"/>
      <selection pane="bottomLeft" activeCell="H412" sqref="H412:L412"/>
    </sheetView>
  </sheetViews>
  <sheetFormatPr defaultColWidth="12.5703125" defaultRowHeight="12.75"/>
  <cols>
    <col min="1" max="1" width="6.42578125" style="517" hidden="1" customWidth="1"/>
    <col min="2" max="2" width="4.5703125" style="587" customWidth="1"/>
    <col min="3" max="3" width="46.5703125" style="517" customWidth="1"/>
    <col min="4" max="4" width="4.140625" style="517" customWidth="1"/>
    <col min="5" max="5" width="14.42578125" style="517" customWidth="1"/>
    <col min="6" max="6" width="4.5703125" style="517" customWidth="1"/>
    <col min="7" max="7" width="47.42578125" style="518" customWidth="1"/>
    <col min="8" max="8" width="26.5703125" style="517" customWidth="1"/>
    <col min="9" max="9" width="4.42578125" style="517" customWidth="1"/>
    <col min="10" max="10" width="16" style="517" customWidth="1"/>
    <col min="11" max="11" width="4.42578125" style="517" customWidth="1"/>
    <col min="12" max="12" width="12.42578125" style="517" customWidth="1"/>
    <col min="13" max="13" width="4.42578125" style="517" customWidth="1"/>
    <col min="14" max="14" width="11.42578125" style="517" customWidth="1"/>
    <col min="15" max="16384" width="12.5703125" style="517"/>
  </cols>
  <sheetData>
    <row r="1" spans="2:14" s="520" customFormat="1" ht="15.75">
      <c r="B1" s="868" t="s">
        <v>33</v>
      </c>
      <c r="C1" s="868"/>
      <c r="D1" s="868"/>
      <c r="E1" s="868"/>
      <c r="F1" s="868"/>
      <c r="G1" s="868"/>
      <c r="H1" s="868"/>
      <c r="I1" s="868"/>
      <c r="J1" s="868"/>
      <c r="K1" s="868"/>
      <c r="L1" s="868"/>
      <c r="M1" s="868"/>
      <c r="N1" s="868"/>
    </row>
    <row r="2" spans="2:14" s="520" customFormat="1" ht="15.75">
      <c r="B2" s="867" t="s">
        <v>658</v>
      </c>
      <c r="C2" s="867"/>
      <c r="D2" s="867"/>
      <c r="E2" s="867"/>
      <c r="F2" s="867"/>
      <c r="G2" s="867"/>
      <c r="H2" s="867"/>
      <c r="I2" s="867"/>
      <c r="J2" s="867"/>
      <c r="K2" s="867"/>
      <c r="L2" s="867"/>
      <c r="M2" s="867"/>
      <c r="N2" s="867"/>
    </row>
    <row r="3" spans="2:14" s="588" customFormat="1" ht="15.75">
      <c r="B3" s="863" t="s">
        <v>23</v>
      </c>
      <c r="C3" s="863" t="s">
        <v>503</v>
      </c>
      <c r="D3" s="869" t="s">
        <v>339</v>
      </c>
      <c r="E3" s="870"/>
      <c r="F3" s="863" t="s">
        <v>23</v>
      </c>
      <c r="G3" s="863" t="s">
        <v>504</v>
      </c>
      <c r="H3" s="863" t="s">
        <v>505</v>
      </c>
      <c r="I3" s="863" t="s">
        <v>506</v>
      </c>
      <c r="J3" s="863"/>
      <c r="K3" s="863"/>
      <c r="L3" s="863"/>
      <c r="M3" s="863"/>
      <c r="N3" s="863"/>
    </row>
    <row r="4" spans="2:14" s="588" customFormat="1" ht="15.75">
      <c r="B4" s="863"/>
      <c r="C4" s="863"/>
      <c r="D4" s="871"/>
      <c r="E4" s="872"/>
      <c r="F4" s="863"/>
      <c r="G4" s="863"/>
      <c r="H4" s="863"/>
      <c r="I4" s="863" t="s">
        <v>4</v>
      </c>
      <c r="J4" s="863"/>
      <c r="K4" s="863" t="s">
        <v>3</v>
      </c>
      <c r="L4" s="863"/>
      <c r="M4" s="863" t="s">
        <v>52</v>
      </c>
      <c r="N4" s="863"/>
    </row>
    <row r="5" spans="2:14" s="520" customFormat="1" ht="15.75">
      <c r="B5" s="864" t="s">
        <v>509</v>
      </c>
      <c r="C5" s="865"/>
      <c r="D5" s="865"/>
      <c r="E5" s="865"/>
      <c r="F5" s="865"/>
      <c r="G5" s="865"/>
      <c r="H5" s="865"/>
      <c r="I5" s="865"/>
      <c r="J5" s="865"/>
      <c r="K5" s="865"/>
      <c r="L5" s="865"/>
      <c r="M5" s="865"/>
      <c r="N5" s="866"/>
    </row>
    <row r="6" spans="2:14" ht="15.75">
      <c r="B6" s="836">
        <v>1</v>
      </c>
      <c r="C6" s="839"/>
      <c r="D6" s="857" t="s">
        <v>26</v>
      </c>
      <c r="E6" s="860" t="str">
        <f>IF(D6="Y",1,IF(D6="T",0,IF(D6="Y/T","Belum diisi","Error")))</f>
        <v>Belum diisi</v>
      </c>
      <c r="F6" s="528">
        <v>1</v>
      </c>
      <c r="G6" s="529"/>
      <c r="H6" s="589" t="str">
        <f t="shared" ref="H6:H69" si="0">IF(OR(J6="Isi Dulu",L6="Isi Dulu",J6="Isi Tujuan",L6="Isi Tujuan"),"Belum Diisi",IF(SUM(J6,L6)=2,1,IF(SUM(J6,L6)=1,0,IF(SUM(J6,L6)=0,0,"Error"))))</f>
        <v>Belum Diisi</v>
      </c>
      <c r="I6" s="590" t="s">
        <v>26</v>
      </c>
      <c r="J6" s="591" t="str">
        <f>IF($D$6="Y/T","Isi Tujuan",IF($E$6=0,0,IF(I6="Y",1,IF(I6="T",0,"Isi Dulu"))))</f>
        <v>Isi Tujuan</v>
      </c>
      <c r="K6" s="590" t="s">
        <v>26</v>
      </c>
      <c r="L6" s="591" t="str">
        <f>IF($D$6="Y/T","Isi Tujuan",IF($E$6=0,0,IF(K6="Y",1,IF(K6="T",0,"Isi Dulu"))))</f>
        <v>Isi Tujuan</v>
      </c>
      <c r="M6" s="848" t="s">
        <v>26</v>
      </c>
      <c r="N6" s="851" t="str">
        <f>IF(M6="Y",1,IF(M6="T",0,IF(M6="Y/T","Belum diisi","Error")))</f>
        <v>Belum diisi</v>
      </c>
    </row>
    <row r="7" spans="2:14" ht="15.75">
      <c r="B7" s="837"/>
      <c r="C7" s="840"/>
      <c r="D7" s="858"/>
      <c r="E7" s="861"/>
      <c r="F7" s="549">
        <v>2</v>
      </c>
      <c r="G7" s="550"/>
      <c r="H7" s="589" t="str">
        <f t="shared" si="0"/>
        <v>Belum Diisi</v>
      </c>
      <c r="I7" s="592" t="s">
        <v>26</v>
      </c>
      <c r="J7" s="593" t="str">
        <f>IF($D$6="Y/T","Isi Tujuan",IF($E$6=0,0,IF(I7="Y",1,IF(I7="T",0,"Isi Dulu"))))</f>
        <v>Isi Tujuan</v>
      </c>
      <c r="K7" s="592" t="s">
        <v>26</v>
      </c>
      <c r="L7" s="593" t="str">
        <f>IF($D$6="Y/T","Isi Tujuan",IF($E$6=0,0,IF(K7="Y",1,IF(K7="T",0,"Isi Dulu"))))</f>
        <v>Isi Tujuan</v>
      </c>
      <c r="M7" s="849"/>
      <c r="N7" s="852"/>
    </row>
    <row r="8" spans="2:14" ht="15.75">
      <c r="B8" s="837"/>
      <c r="C8" s="840"/>
      <c r="D8" s="858"/>
      <c r="E8" s="861"/>
      <c r="F8" s="549">
        <v>3</v>
      </c>
      <c r="G8" s="550"/>
      <c r="H8" s="589" t="str">
        <f t="shared" si="0"/>
        <v>Belum Diisi</v>
      </c>
      <c r="I8" s="592" t="s">
        <v>26</v>
      </c>
      <c r="J8" s="593" t="str">
        <f>IF($D$6="Y/T","Isi Tujuan",IF($E$6=0,0,IF(I8="Y",1,IF(I8="T",0,"Isi Dulu"))))</f>
        <v>Isi Tujuan</v>
      </c>
      <c r="K8" s="592" t="s">
        <v>26</v>
      </c>
      <c r="L8" s="593" t="str">
        <f>IF($D$6="Y/T","Isi Tujuan",IF($E$6=0,0,IF(K8="Y",1,IF(K8="T",0,"Isi Dulu"))))</f>
        <v>Isi Tujuan</v>
      </c>
      <c r="M8" s="849"/>
      <c r="N8" s="852"/>
    </row>
    <row r="9" spans="2:14" ht="15.75">
      <c r="B9" s="837"/>
      <c r="C9" s="840"/>
      <c r="D9" s="858"/>
      <c r="E9" s="861"/>
      <c r="F9" s="549">
        <v>4</v>
      </c>
      <c r="G9" s="550"/>
      <c r="H9" s="589" t="str">
        <f t="shared" si="0"/>
        <v>Belum Diisi</v>
      </c>
      <c r="I9" s="592" t="s">
        <v>26</v>
      </c>
      <c r="J9" s="593" t="str">
        <f>IF($D$6="Y/T","Isi Tujuan",IF($E$6=0,0,IF(I9="Y",1,IF(I9="T",0,"Isi Dulu"))))</f>
        <v>Isi Tujuan</v>
      </c>
      <c r="K9" s="592" t="s">
        <v>26</v>
      </c>
      <c r="L9" s="593" t="str">
        <f>IF($D$6="Y/T","Isi Tujuan",IF($E$6=0,0,IF(K9="Y",1,IF(K9="T",0,"Isi Dulu"))))</f>
        <v>Isi Tujuan</v>
      </c>
      <c r="M9" s="849"/>
      <c r="N9" s="852"/>
    </row>
    <row r="10" spans="2:14" ht="15.75">
      <c r="B10" s="838"/>
      <c r="C10" s="841"/>
      <c r="D10" s="859"/>
      <c r="E10" s="862"/>
      <c r="F10" s="569">
        <v>5</v>
      </c>
      <c r="G10" s="570"/>
      <c r="H10" s="594" t="str">
        <f t="shared" si="0"/>
        <v>Belum Diisi</v>
      </c>
      <c r="I10" s="595" t="s">
        <v>26</v>
      </c>
      <c r="J10" s="596" t="str">
        <f>IF($D$6="Y/T","Isi Tujuan",IF($E$6=0,0,IF(I10="Y",1,IF(I10="T",0,"Isi Dulu"))))</f>
        <v>Isi Tujuan</v>
      </c>
      <c r="K10" s="595" t="s">
        <v>26</v>
      </c>
      <c r="L10" s="596" t="str">
        <f>IF($D$6="Y/T","Isi Tujuan",IF($E$6=0,0,IF(K10="Y",1,IF(K10="T",0,"Isi Dulu"))))</f>
        <v>Isi Tujuan</v>
      </c>
      <c r="M10" s="850"/>
      <c r="N10" s="853"/>
    </row>
    <row r="11" spans="2:14" ht="15.75">
      <c r="B11" s="836">
        <v>2</v>
      </c>
      <c r="C11" s="839"/>
      <c r="D11" s="857" t="s">
        <v>26</v>
      </c>
      <c r="E11" s="860" t="str">
        <f>IF(D11="Y",1,IF(D11="T",0,IF(D11="Y/T","Belum diisi","Error")))</f>
        <v>Belum diisi</v>
      </c>
      <c r="F11" s="528">
        <v>1</v>
      </c>
      <c r="G11" s="529"/>
      <c r="H11" s="597" t="str">
        <f t="shared" si="0"/>
        <v>Belum Diisi</v>
      </c>
      <c r="I11" s="590" t="s">
        <v>26</v>
      </c>
      <c r="J11" s="591" t="str">
        <f>IF($D$11="Y/T","Isi Tujuan",IF($E$11=0,0,IF(I11="Y",1,IF(I11="T",0,"Isi Dulu"))))</f>
        <v>Isi Tujuan</v>
      </c>
      <c r="K11" s="590" t="s">
        <v>26</v>
      </c>
      <c r="L11" s="591" t="str">
        <f>IF($D$11="Y/T","Isi Tujuan",IF($E$11=0,0,IF(K11="Y",1,IF(K11="T",0,"Isi Dulu"))))</f>
        <v>Isi Tujuan</v>
      </c>
      <c r="M11" s="848" t="s">
        <v>26</v>
      </c>
      <c r="N11" s="851" t="str">
        <f>IF(M11="Y",1,IF(M11="T",0,IF(M11="Y/T","Belum diisi","Error")))</f>
        <v>Belum diisi</v>
      </c>
    </row>
    <row r="12" spans="2:14" ht="15.75">
      <c r="B12" s="837"/>
      <c r="C12" s="840"/>
      <c r="D12" s="858"/>
      <c r="E12" s="861"/>
      <c r="F12" s="549">
        <v>2</v>
      </c>
      <c r="G12" s="550"/>
      <c r="H12" s="598" t="str">
        <f t="shared" si="0"/>
        <v>Belum Diisi</v>
      </c>
      <c r="I12" s="592" t="s">
        <v>26</v>
      </c>
      <c r="J12" s="593" t="str">
        <f>IF($D$11="Y/T","Isi Tujuan",IF($E$11=0,0,IF(I12="Y",1,IF(I12="T",0,"Isi Dulu"))))</f>
        <v>Isi Tujuan</v>
      </c>
      <c r="K12" s="592" t="s">
        <v>26</v>
      </c>
      <c r="L12" s="593" t="str">
        <f>IF($D$11="Y/T","Isi Tujuan",IF($E$11=0,0,IF(K12="Y",1,IF(K12="T",0,"Isi Dulu"))))</f>
        <v>Isi Tujuan</v>
      </c>
      <c r="M12" s="849"/>
      <c r="N12" s="852"/>
    </row>
    <row r="13" spans="2:14" ht="15.75">
      <c r="B13" s="837"/>
      <c r="C13" s="840"/>
      <c r="D13" s="858"/>
      <c r="E13" s="861"/>
      <c r="F13" s="549">
        <v>3</v>
      </c>
      <c r="G13" s="550"/>
      <c r="H13" s="598" t="str">
        <f t="shared" si="0"/>
        <v>Belum Diisi</v>
      </c>
      <c r="I13" s="592" t="s">
        <v>26</v>
      </c>
      <c r="J13" s="593" t="str">
        <f>IF($D$11="Y/T","Isi Tujuan",IF($E$11=0,0,IF(I13="Y",1,IF(I13="T",0,"Isi Dulu"))))</f>
        <v>Isi Tujuan</v>
      </c>
      <c r="K13" s="592" t="s">
        <v>26</v>
      </c>
      <c r="L13" s="593" t="str">
        <f>IF($D$11="Y/T","Isi Tujuan",IF($E$11=0,0,IF(K13="Y",1,IF(K13="T",0,"Isi Dulu"))))</f>
        <v>Isi Tujuan</v>
      </c>
      <c r="M13" s="849"/>
      <c r="N13" s="852"/>
    </row>
    <row r="14" spans="2:14" ht="15.75">
      <c r="B14" s="837"/>
      <c r="C14" s="840"/>
      <c r="D14" s="858"/>
      <c r="E14" s="861"/>
      <c r="F14" s="549">
        <v>4</v>
      </c>
      <c r="G14" s="550"/>
      <c r="H14" s="598" t="str">
        <f t="shared" si="0"/>
        <v>Belum Diisi</v>
      </c>
      <c r="I14" s="592" t="s">
        <v>26</v>
      </c>
      <c r="J14" s="593" t="str">
        <f>IF($D$11="Y/T","Isi Tujuan",IF($E$11=0,0,IF(I14="Y",1,IF(I14="T",0,"Isi Dulu"))))</f>
        <v>Isi Tujuan</v>
      </c>
      <c r="K14" s="592" t="s">
        <v>26</v>
      </c>
      <c r="L14" s="593" t="str">
        <f>IF($D$11="Y/T","Isi Tujuan",IF($E$11=0,0,IF(K14="Y",1,IF(K14="T",0,"Isi Dulu"))))</f>
        <v>Isi Tujuan</v>
      </c>
      <c r="M14" s="849"/>
      <c r="N14" s="852"/>
    </row>
    <row r="15" spans="2:14" ht="15.75">
      <c r="B15" s="838"/>
      <c r="C15" s="841"/>
      <c r="D15" s="859"/>
      <c r="E15" s="862"/>
      <c r="F15" s="569">
        <v>5</v>
      </c>
      <c r="G15" s="570"/>
      <c r="H15" s="599" t="str">
        <f t="shared" si="0"/>
        <v>Belum Diisi</v>
      </c>
      <c r="I15" s="595" t="s">
        <v>26</v>
      </c>
      <c r="J15" s="596" t="str">
        <f>IF($D$11="Y/T","Isi Tujuan",IF($E$11=0,0,IF(I15="Y",1,IF(I15="T",0,"Isi Dulu"))))</f>
        <v>Isi Tujuan</v>
      </c>
      <c r="K15" s="595" t="s">
        <v>26</v>
      </c>
      <c r="L15" s="596" t="str">
        <f>IF($D$11="Y/T","Isi Tujuan",IF($E$11=0,0,IF(K15="Y",1,IF(K15="T",0,"Isi Dulu"))))</f>
        <v>Isi Tujuan</v>
      </c>
      <c r="M15" s="850"/>
      <c r="N15" s="853"/>
    </row>
    <row r="16" spans="2:14" ht="15.75">
      <c r="B16" s="836">
        <v>3</v>
      </c>
      <c r="C16" s="839"/>
      <c r="D16" s="857" t="s">
        <v>26</v>
      </c>
      <c r="E16" s="860" t="str">
        <f>IF(D16="Y",1,IF(D16="T",0,IF(D16="Y/T","Belum diisi","Error")))</f>
        <v>Belum diisi</v>
      </c>
      <c r="F16" s="528">
        <v>1</v>
      </c>
      <c r="G16" s="529"/>
      <c r="H16" s="600" t="str">
        <f t="shared" si="0"/>
        <v>Belum Diisi</v>
      </c>
      <c r="I16" s="590" t="s">
        <v>26</v>
      </c>
      <c r="J16" s="591" t="str">
        <f>IF($D$16="Y/T","Isi Tujuan",IF($E$16=0,0,IF(I16="Y",1,IF(I16="T",0,"Isi Dulu"))))</f>
        <v>Isi Tujuan</v>
      </c>
      <c r="K16" s="590" t="s">
        <v>26</v>
      </c>
      <c r="L16" s="591" t="str">
        <f>IF($D$16="Y/T","Isi Tujuan",IF($E$16=0,0,IF(K16="Y",1,IF(K16="T",0,"Isi Dulu"))))</f>
        <v>Isi Tujuan</v>
      </c>
      <c r="M16" s="848" t="s">
        <v>26</v>
      </c>
      <c r="N16" s="851" t="str">
        <f>IF(M16="Y",1,IF(M16="T",0,IF(M16="Y/T","Belum diisi","Error")))</f>
        <v>Belum diisi</v>
      </c>
    </row>
    <row r="17" spans="2:14" ht="15.75">
      <c r="B17" s="837"/>
      <c r="C17" s="840"/>
      <c r="D17" s="858"/>
      <c r="E17" s="861"/>
      <c r="F17" s="549">
        <v>2</v>
      </c>
      <c r="G17" s="550"/>
      <c r="H17" s="598" t="str">
        <f t="shared" si="0"/>
        <v>Belum Diisi</v>
      </c>
      <c r="I17" s="592" t="s">
        <v>26</v>
      </c>
      <c r="J17" s="593" t="str">
        <f>IF($D$16="Y/T","Isi Tujuan",IF($E$16=0,0,IF(I17="Y",1,IF(I17="T",0,"Isi Dulu"))))</f>
        <v>Isi Tujuan</v>
      </c>
      <c r="K17" s="592" t="s">
        <v>26</v>
      </c>
      <c r="L17" s="593" t="str">
        <f>IF($D$16="Y/T","Isi Tujuan",IF($E$16=0,0,IF(K17="Y",1,IF(K17="T",0,"Isi Dulu"))))</f>
        <v>Isi Tujuan</v>
      </c>
      <c r="M17" s="849"/>
      <c r="N17" s="852"/>
    </row>
    <row r="18" spans="2:14" ht="15.75">
      <c r="B18" s="837"/>
      <c r="C18" s="840"/>
      <c r="D18" s="858"/>
      <c r="E18" s="861"/>
      <c r="F18" s="549">
        <v>3</v>
      </c>
      <c r="G18" s="550"/>
      <c r="H18" s="598" t="str">
        <f t="shared" si="0"/>
        <v>Belum Diisi</v>
      </c>
      <c r="I18" s="592" t="s">
        <v>26</v>
      </c>
      <c r="J18" s="593" t="str">
        <f>IF($D$16="Y/T","Isi Tujuan",IF($E$16=0,0,IF(I18="Y",1,IF(I18="T",0,"Isi Dulu"))))</f>
        <v>Isi Tujuan</v>
      </c>
      <c r="K18" s="592" t="s">
        <v>26</v>
      </c>
      <c r="L18" s="593" t="str">
        <f>IF($D$16="Y/T","Isi Tujuan",IF($E$16=0,0,IF(K18="Y",1,IF(K18="T",0,"Isi Dulu"))))</f>
        <v>Isi Tujuan</v>
      </c>
      <c r="M18" s="849"/>
      <c r="N18" s="852"/>
    </row>
    <row r="19" spans="2:14" ht="15.75">
      <c r="B19" s="837"/>
      <c r="C19" s="840"/>
      <c r="D19" s="858"/>
      <c r="E19" s="861"/>
      <c r="F19" s="549">
        <v>4</v>
      </c>
      <c r="G19" s="550"/>
      <c r="H19" s="598" t="str">
        <f t="shared" si="0"/>
        <v>Belum Diisi</v>
      </c>
      <c r="I19" s="592" t="s">
        <v>26</v>
      </c>
      <c r="J19" s="593" t="str">
        <f>IF($D$16="Y/T","Isi Tujuan",IF($E$16=0,0,IF(I19="Y",1,IF(I19="T",0,"Isi Dulu"))))</f>
        <v>Isi Tujuan</v>
      </c>
      <c r="K19" s="592" t="s">
        <v>26</v>
      </c>
      <c r="L19" s="593" t="str">
        <f>IF($D$16="Y/T","Isi Tujuan",IF($E$16=0,0,IF(K19="Y",1,IF(K19="T",0,"Isi Dulu"))))</f>
        <v>Isi Tujuan</v>
      </c>
      <c r="M19" s="849"/>
      <c r="N19" s="852"/>
    </row>
    <row r="20" spans="2:14" ht="15.75">
      <c r="B20" s="838"/>
      <c r="C20" s="841"/>
      <c r="D20" s="859"/>
      <c r="E20" s="862"/>
      <c r="F20" s="569">
        <v>5</v>
      </c>
      <c r="G20" s="570"/>
      <c r="H20" s="599" t="str">
        <f t="shared" si="0"/>
        <v>Belum Diisi</v>
      </c>
      <c r="I20" s="595" t="s">
        <v>26</v>
      </c>
      <c r="J20" s="596" t="str">
        <f>IF($D$16="Y/T","Isi Tujuan",IF($E$16=0,0,IF(I20="Y",1,IF(I20="T",0,"Isi Dulu"))))</f>
        <v>Isi Tujuan</v>
      </c>
      <c r="K20" s="595" t="s">
        <v>26</v>
      </c>
      <c r="L20" s="596" t="str">
        <f>IF($D$16="Y/T","Isi Tujuan",IF($E$16=0,0,IF(K20="Y",1,IF(K20="T",0,"Isi Dulu"))))</f>
        <v>Isi Tujuan</v>
      </c>
      <c r="M20" s="850"/>
      <c r="N20" s="853"/>
    </row>
    <row r="21" spans="2:14" ht="15.75">
      <c r="B21" s="836">
        <v>4</v>
      </c>
      <c r="C21" s="839"/>
      <c r="D21" s="857" t="s">
        <v>26</v>
      </c>
      <c r="E21" s="860" t="str">
        <f>IF(D21="Y",1,IF(D21="T",0,IF(D21="Y/T","Belum diisi","Error")))</f>
        <v>Belum diisi</v>
      </c>
      <c r="F21" s="528">
        <v>1</v>
      </c>
      <c r="G21" s="529"/>
      <c r="H21" s="600" t="str">
        <f t="shared" si="0"/>
        <v>Belum Diisi</v>
      </c>
      <c r="I21" s="590" t="s">
        <v>26</v>
      </c>
      <c r="J21" s="591" t="str">
        <f>IF($D$21="Y/T","Isi Tujuan",IF($E$21=0,0,IF(I21="Y",1,IF(I21="T",0,"Isi Dulu"))))</f>
        <v>Isi Tujuan</v>
      </c>
      <c r="K21" s="590" t="s">
        <v>26</v>
      </c>
      <c r="L21" s="591" t="str">
        <f>IF($D$21="Y/T","Isi Tujuan",IF($E$21=0,0,IF(K21="Y",1,IF(K21="T",0,"Isi Dulu"))))</f>
        <v>Isi Tujuan</v>
      </c>
      <c r="M21" s="848" t="s">
        <v>26</v>
      </c>
      <c r="N21" s="851" t="str">
        <f>IF(M21="Y",1,IF(M21="T",0,IF(M21="Y/T","Belum diisi","Error")))</f>
        <v>Belum diisi</v>
      </c>
    </row>
    <row r="22" spans="2:14" ht="15.75">
      <c r="B22" s="837"/>
      <c r="C22" s="840"/>
      <c r="D22" s="858"/>
      <c r="E22" s="861"/>
      <c r="F22" s="549">
        <v>2</v>
      </c>
      <c r="G22" s="550"/>
      <c r="H22" s="598" t="str">
        <f t="shared" si="0"/>
        <v>Belum Diisi</v>
      </c>
      <c r="I22" s="592" t="s">
        <v>26</v>
      </c>
      <c r="J22" s="593" t="str">
        <f>IF($D$21="Y/T","Isi Tujuan",IF($E$21=0,0,IF(I22="Y",1,IF(I22="T",0,"Isi Dulu"))))</f>
        <v>Isi Tujuan</v>
      </c>
      <c r="K22" s="592" t="s">
        <v>26</v>
      </c>
      <c r="L22" s="593" t="str">
        <f>IF($D$21="Y/T","Isi Tujuan",IF($E$21=0,0,IF(K22="Y",1,IF(K22="T",0,"Isi Dulu"))))</f>
        <v>Isi Tujuan</v>
      </c>
      <c r="M22" s="849"/>
      <c r="N22" s="852"/>
    </row>
    <row r="23" spans="2:14" ht="15.75">
      <c r="B23" s="837"/>
      <c r="C23" s="840"/>
      <c r="D23" s="858"/>
      <c r="E23" s="861"/>
      <c r="F23" s="549">
        <v>3</v>
      </c>
      <c r="G23" s="550"/>
      <c r="H23" s="598" t="str">
        <f t="shared" si="0"/>
        <v>Belum Diisi</v>
      </c>
      <c r="I23" s="592" t="s">
        <v>26</v>
      </c>
      <c r="J23" s="593" t="str">
        <f>IF($D$21="Y/T","Isi Tujuan",IF($E$21=0,0,IF(I23="Y",1,IF(I23="T",0,"Isi Dulu"))))</f>
        <v>Isi Tujuan</v>
      </c>
      <c r="K23" s="592" t="s">
        <v>26</v>
      </c>
      <c r="L23" s="593" t="str">
        <f>IF($D$21="Y/T","Isi Tujuan",IF($E$21=0,0,IF(K23="Y",1,IF(K23="T",0,"Isi Dulu"))))</f>
        <v>Isi Tujuan</v>
      </c>
      <c r="M23" s="849"/>
      <c r="N23" s="852"/>
    </row>
    <row r="24" spans="2:14" ht="15.75">
      <c r="B24" s="837"/>
      <c r="C24" s="840"/>
      <c r="D24" s="858"/>
      <c r="E24" s="861"/>
      <c r="F24" s="549">
        <v>4</v>
      </c>
      <c r="G24" s="550"/>
      <c r="H24" s="598" t="str">
        <f t="shared" si="0"/>
        <v>Belum Diisi</v>
      </c>
      <c r="I24" s="592" t="s">
        <v>26</v>
      </c>
      <c r="J24" s="593" t="str">
        <f>IF($D$21="Y/T","Isi Tujuan",IF($E$21=0,0,IF(I24="Y",1,IF(I24="T",0,"Isi Dulu"))))</f>
        <v>Isi Tujuan</v>
      </c>
      <c r="K24" s="592" t="s">
        <v>26</v>
      </c>
      <c r="L24" s="593" t="str">
        <f>IF($D$21="Y/T","Isi Tujuan",IF($E$21=0,0,IF(K24="Y",1,IF(K24="T",0,"Isi Dulu"))))</f>
        <v>Isi Tujuan</v>
      </c>
      <c r="M24" s="849"/>
      <c r="N24" s="852"/>
    </row>
    <row r="25" spans="2:14" ht="15.75">
      <c r="B25" s="838"/>
      <c r="C25" s="841"/>
      <c r="D25" s="859"/>
      <c r="E25" s="862"/>
      <c r="F25" s="569">
        <v>5</v>
      </c>
      <c r="G25" s="570"/>
      <c r="H25" s="599" t="str">
        <f t="shared" si="0"/>
        <v>Belum Diisi</v>
      </c>
      <c r="I25" s="595" t="s">
        <v>26</v>
      </c>
      <c r="J25" s="596" t="str">
        <f>IF($D$21="Y/T","Isi Tujuan",IF($E$21=0,0,IF(I25="Y",1,IF(I25="T",0,"Isi Dulu"))))</f>
        <v>Isi Tujuan</v>
      </c>
      <c r="K25" s="595" t="s">
        <v>26</v>
      </c>
      <c r="L25" s="596" t="str">
        <f>IF($D$21="Y/T","Isi Tujuan",IF($E$21=0,0,IF(K25="Y",1,IF(K25="T",0,"Isi Dulu"))))</f>
        <v>Isi Tujuan</v>
      </c>
      <c r="M25" s="850"/>
      <c r="N25" s="853"/>
    </row>
    <row r="26" spans="2:14" ht="15.75">
      <c r="B26" s="836">
        <v>5</v>
      </c>
      <c r="C26" s="839"/>
      <c r="D26" s="857" t="s">
        <v>26</v>
      </c>
      <c r="E26" s="860" t="str">
        <f>IF(D26="Y",1,IF(D26="T",0,IF(D26="Y/T","Belum diisi","Error")))</f>
        <v>Belum diisi</v>
      </c>
      <c r="F26" s="528">
        <v>1</v>
      </c>
      <c r="G26" s="529"/>
      <c r="H26" s="600" t="str">
        <f t="shared" si="0"/>
        <v>Belum Diisi</v>
      </c>
      <c r="I26" s="590" t="s">
        <v>26</v>
      </c>
      <c r="J26" s="591" t="str">
        <f>IF($D$26="Y/T","Isi Tujuan",IF($E$26=0,0,IF(I26="Y",1,IF(I26="T",0,"Isi Dulu"))))</f>
        <v>Isi Tujuan</v>
      </c>
      <c r="K26" s="590" t="s">
        <v>26</v>
      </c>
      <c r="L26" s="591" t="str">
        <f>IF($D$26="Y/T","Isi Tujuan",IF($E$26=0,0,IF(K26="Y",1,IF(K26="T",0,"Isi Dulu"))))</f>
        <v>Isi Tujuan</v>
      </c>
      <c r="M26" s="848" t="s">
        <v>26</v>
      </c>
      <c r="N26" s="851" t="str">
        <f>IF(M26="Y",1,IF(M26="T",0,IF(M26="Y/T","Belum diisi","Error")))</f>
        <v>Belum diisi</v>
      </c>
    </row>
    <row r="27" spans="2:14" ht="15.75">
      <c r="B27" s="837"/>
      <c r="C27" s="840"/>
      <c r="D27" s="858"/>
      <c r="E27" s="861"/>
      <c r="F27" s="549">
        <v>2</v>
      </c>
      <c r="G27" s="550"/>
      <c r="H27" s="598" t="str">
        <f t="shared" si="0"/>
        <v>Belum Diisi</v>
      </c>
      <c r="I27" s="592" t="s">
        <v>26</v>
      </c>
      <c r="J27" s="593" t="str">
        <f>IF($D$26="Y/T","Isi Tujuan",IF($E$26=0,0,IF(I27="Y",1,IF(I27="T",0,"Isi Dulu"))))</f>
        <v>Isi Tujuan</v>
      </c>
      <c r="K27" s="592" t="s">
        <v>26</v>
      </c>
      <c r="L27" s="593" t="str">
        <f>IF($D$26="Y/T","Isi Tujuan",IF($E$26=0,0,IF(K27="Y",1,IF(K27="T",0,"Isi Dulu"))))</f>
        <v>Isi Tujuan</v>
      </c>
      <c r="M27" s="849"/>
      <c r="N27" s="852"/>
    </row>
    <row r="28" spans="2:14" ht="15.75">
      <c r="B28" s="837"/>
      <c r="C28" s="840"/>
      <c r="D28" s="858"/>
      <c r="E28" s="861"/>
      <c r="F28" s="549">
        <v>3</v>
      </c>
      <c r="G28" s="550"/>
      <c r="H28" s="598" t="str">
        <f t="shared" si="0"/>
        <v>Belum Diisi</v>
      </c>
      <c r="I28" s="592" t="s">
        <v>26</v>
      </c>
      <c r="J28" s="593" t="str">
        <f>IF($D$26="Y/T","Isi Tujuan",IF($E$26=0,0,IF(I28="Y",1,IF(I28="T",0,"Isi Dulu"))))</f>
        <v>Isi Tujuan</v>
      </c>
      <c r="K28" s="592" t="s">
        <v>26</v>
      </c>
      <c r="L28" s="593" t="str">
        <f>IF($D$26="Y/T","Isi Tujuan",IF($E$26=0,0,IF(K28="Y",1,IF(K28="T",0,"Isi Dulu"))))</f>
        <v>Isi Tujuan</v>
      </c>
      <c r="M28" s="849"/>
      <c r="N28" s="852"/>
    </row>
    <row r="29" spans="2:14" ht="15.75">
      <c r="B29" s="837"/>
      <c r="C29" s="840"/>
      <c r="D29" s="858"/>
      <c r="E29" s="861"/>
      <c r="F29" s="549">
        <v>4</v>
      </c>
      <c r="G29" s="550"/>
      <c r="H29" s="598" t="str">
        <f t="shared" si="0"/>
        <v>Belum Diisi</v>
      </c>
      <c r="I29" s="592" t="s">
        <v>26</v>
      </c>
      <c r="J29" s="593" t="str">
        <f>IF($D$26="Y/T","Isi Tujuan",IF($E$26=0,0,IF(I29="Y",1,IF(I29="T",0,"Isi Dulu"))))</f>
        <v>Isi Tujuan</v>
      </c>
      <c r="K29" s="592" t="s">
        <v>26</v>
      </c>
      <c r="L29" s="593" t="str">
        <f>IF($D$26="Y/T","Isi Tujuan",IF($E$26=0,0,IF(K29="Y",1,IF(K29="T",0,"Isi Dulu"))))</f>
        <v>Isi Tujuan</v>
      </c>
      <c r="M29" s="849"/>
      <c r="N29" s="852"/>
    </row>
    <row r="30" spans="2:14" ht="15.75">
      <c r="B30" s="838"/>
      <c r="C30" s="841"/>
      <c r="D30" s="859"/>
      <c r="E30" s="862"/>
      <c r="F30" s="569">
        <v>5</v>
      </c>
      <c r="G30" s="570"/>
      <c r="H30" s="599" t="str">
        <f t="shared" si="0"/>
        <v>Belum Diisi</v>
      </c>
      <c r="I30" s="595" t="s">
        <v>26</v>
      </c>
      <c r="J30" s="596" t="str">
        <f>IF($D$26="Y/T","Isi Tujuan",IF($E$26=0,0,IF(I30="Y",1,IF(I30="T",0,"Isi Dulu"))))</f>
        <v>Isi Tujuan</v>
      </c>
      <c r="K30" s="595" t="s">
        <v>26</v>
      </c>
      <c r="L30" s="596" t="str">
        <f>IF($D$26="Y/T","Isi Tujuan",IF($E$26=0,0,IF(K30="Y",1,IF(K30="T",0,"Isi Dulu"))))</f>
        <v>Isi Tujuan</v>
      </c>
      <c r="M30" s="850"/>
      <c r="N30" s="853"/>
    </row>
    <row r="31" spans="2:14" ht="15.75">
      <c r="B31" s="836">
        <v>6</v>
      </c>
      <c r="C31" s="839"/>
      <c r="D31" s="857" t="s">
        <v>26</v>
      </c>
      <c r="E31" s="860" t="str">
        <f>IF(D31="Y",1,IF(D31="T",0,IF(D31="Y/T","Belum diisi","Error")))</f>
        <v>Belum diisi</v>
      </c>
      <c r="F31" s="528">
        <v>1</v>
      </c>
      <c r="G31" s="529"/>
      <c r="H31" s="600" t="str">
        <f t="shared" si="0"/>
        <v>Belum Diisi</v>
      </c>
      <c r="I31" s="590" t="s">
        <v>26</v>
      </c>
      <c r="J31" s="591" t="str">
        <f>IF($D$31="Y/T","Isi Tujuan",IF($E$31=0,0,IF(I31="Y",1,IF(I31="T",0,"Isi Dulu"))))</f>
        <v>Isi Tujuan</v>
      </c>
      <c r="K31" s="590" t="s">
        <v>26</v>
      </c>
      <c r="L31" s="591" t="str">
        <f>IF($D$31="Y/T","Isi Tujuan",IF($E$31=0,0,IF(K31="Y",1,IF(K31="T",0,"Isi Dulu"))))</f>
        <v>Isi Tujuan</v>
      </c>
      <c r="M31" s="848" t="s">
        <v>26</v>
      </c>
      <c r="N31" s="851" t="str">
        <f>IF(M31="Y",1,IF(M31="T",0,IF(M31="Y/T","Belum diisi","Error")))</f>
        <v>Belum diisi</v>
      </c>
    </row>
    <row r="32" spans="2:14" ht="15.75">
      <c r="B32" s="837"/>
      <c r="C32" s="840"/>
      <c r="D32" s="858"/>
      <c r="E32" s="861"/>
      <c r="F32" s="549">
        <v>2</v>
      </c>
      <c r="G32" s="550"/>
      <c r="H32" s="598" t="str">
        <f t="shared" si="0"/>
        <v>Belum Diisi</v>
      </c>
      <c r="I32" s="592" t="s">
        <v>26</v>
      </c>
      <c r="J32" s="593" t="str">
        <f>IF($D$31="Y/T","Isi Tujuan",IF($E$31=0,0,IF(I32="Y",1,IF(I32="T",0,"Isi Dulu"))))</f>
        <v>Isi Tujuan</v>
      </c>
      <c r="K32" s="592" t="s">
        <v>26</v>
      </c>
      <c r="L32" s="593" t="str">
        <f>IF($D$31="Y/T","Isi Tujuan",IF($E$31=0,0,IF(K32="Y",1,IF(K32="T",0,"Isi Dulu"))))</f>
        <v>Isi Tujuan</v>
      </c>
      <c r="M32" s="849"/>
      <c r="N32" s="852"/>
    </row>
    <row r="33" spans="2:14" ht="15.75">
      <c r="B33" s="837"/>
      <c r="C33" s="840"/>
      <c r="D33" s="858"/>
      <c r="E33" s="861"/>
      <c r="F33" s="549">
        <v>3</v>
      </c>
      <c r="G33" s="550"/>
      <c r="H33" s="598" t="str">
        <f t="shared" si="0"/>
        <v>Belum Diisi</v>
      </c>
      <c r="I33" s="592" t="s">
        <v>26</v>
      </c>
      <c r="J33" s="593" t="str">
        <f>IF($D$31="Y/T","Isi Tujuan",IF($E$31=0,0,IF(I33="Y",1,IF(I33="T",0,"Isi Dulu"))))</f>
        <v>Isi Tujuan</v>
      </c>
      <c r="K33" s="592" t="s">
        <v>26</v>
      </c>
      <c r="L33" s="593" t="str">
        <f>IF($D$31="Y/T","Isi Tujuan",IF($E$31=0,0,IF(K33="Y",1,IF(K33="T",0,"Isi Dulu"))))</f>
        <v>Isi Tujuan</v>
      </c>
      <c r="M33" s="849"/>
      <c r="N33" s="852"/>
    </row>
    <row r="34" spans="2:14" ht="15.75">
      <c r="B34" s="837"/>
      <c r="C34" s="840"/>
      <c r="D34" s="858"/>
      <c r="E34" s="861"/>
      <c r="F34" s="549">
        <v>4</v>
      </c>
      <c r="G34" s="550"/>
      <c r="H34" s="598" t="str">
        <f t="shared" si="0"/>
        <v>Belum Diisi</v>
      </c>
      <c r="I34" s="592" t="s">
        <v>26</v>
      </c>
      <c r="J34" s="593" t="str">
        <f>IF($D$31="Y/T","Isi Tujuan",IF($E$31=0,0,IF(I34="Y",1,IF(I34="T",0,"Isi Dulu"))))</f>
        <v>Isi Tujuan</v>
      </c>
      <c r="K34" s="592" t="s">
        <v>26</v>
      </c>
      <c r="L34" s="593" t="str">
        <f>IF($D$31="Y/T","Isi Tujuan",IF($E$31=0,0,IF(K34="Y",1,IF(K34="T",0,"Isi Dulu"))))</f>
        <v>Isi Tujuan</v>
      </c>
      <c r="M34" s="849"/>
      <c r="N34" s="852"/>
    </row>
    <row r="35" spans="2:14" ht="15.75">
      <c r="B35" s="838"/>
      <c r="C35" s="841"/>
      <c r="D35" s="859"/>
      <c r="E35" s="862"/>
      <c r="F35" s="569">
        <v>5</v>
      </c>
      <c r="G35" s="570"/>
      <c r="H35" s="599" t="str">
        <f t="shared" si="0"/>
        <v>Belum Diisi</v>
      </c>
      <c r="I35" s="595" t="s">
        <v>26</v>
      </c>
      <c r="J35" s="596" t="str">
        <f>IF($D$31="Y/T","Isi Tujuan",IF($E$31=0,0,IF(I35="Y",1,IF(I35="T",0,"Isi Dulu"))))</f>
        <v>Isi Tujuan</v>
      </c>
      <c r="K35" s="595" t="s">
        <v>26</v>
      </c>
      <c r="L35" s="596" t="str">
        <f>IF($D$31="Y/T","Isi Tujuan",IF($E$31=0,0,IF(K35="Y",1,IF(K35="T",0,"Isi Dulu"))))</f>
        <v>Isi Tujuan</v>
      </c>
      <c r="M35" s="850"/>
      <c r="N35" s="853"/>
    </row>
    <row r="36" spans="2:14" ht="15.75">
      <c r="B36" s="836">
        <v>7</v>
      </c>
      <c r="C36" s="839"/>
      <c r="D36" s="857" t="s">
        <v>26</v>
      </c>
      <c r="E36" s="860" t="str">
        <f>IF(D36="Y",1,IF(D36="T",0,IF(D36="Y/T","Belum diisi","Error")))</f>
        <v>Belum diisi</v>
      </c>
      <c r="F36" s="528">
        <v>1</v>
      </c>
      <c r="G36" s="529"/>
      <c r="H36" s="600" t="str">
        <f t="shared" si="0"/>
        <v>Belum Diisi</v>
      </c>
      <c r="I36" s="590" t="s">
        <v>26</v>
      </c>
      <c r="J36" s="591" t="str">
        <f>IF($D$36="Y/T","Isi Tujuan",IF($E$36=0,0,IF(I36="Y",1,IF(I36="T",0,"Isi Dulu"))))</f>
        <v>Isi Tujuan</v>
      </c>
      <c r="K36" s="590" t="s">
        <v>26</v>
      </c>
      <c r="L36" s="591" t="str">
        <f>IF($D$36="Y/T","Isi Tujuan",IF($E$36=0,0,IF(K36="Y",1,IF(K36="T",0,"Isi Dulu"))))</f>
        <v>Isi Tujuan</v>
      </c>
      <c r="M36" s="848" t="s">
        <v>26</v>
      </c>
      <c r="N36" s="851" t="str">
        <f>IF(M36="Y",1,IF(M36="T",0,IF(M36="Y/T","Belum diisi","Error")))</f>
        <v>Belum diisi</v>
      </c>
    </row>
    <row r="37" spans="2:14" ht="15.75">
      <c r="B37" s="837"/>
      <c r="C37" s="840"/>
      <c r="D37" s="858"/>
      <c r="E37" s="861"/>
      <c r="F37" s="549">
        <v>2</v>
      </c>
      <c r="G37" s="550"/>
      <c r="H37" s="598" t="str">
        <f t="shared" si="0"/>
        <v>Belum Diisi</v>
      </c>
      <c r="I37" s="592" t="s">
        <v>26</v>
      </c>
      <c r="J37" s="593" t="str">
        <f>IF($D$36="Y/T","Isi Tujuan",IF($E$36=0,0,IF(I37="Y",1,IF(I37="T",0,"Isi Dulu"))))</f>
        <v>Isi Tujuan</v>
      </c>
      <c r="K37" s="592" t="s">
        <v>26</v>
      </c>
      <c r="L37" s="593" t="str">
        <f>IF($D$36="Y/T","Isi Tujuan",IF($E$36=0,0,IF(K37="Y",1,IF(K37="T",0,"Isi Dulu"))))</f>
        <v>Isi Tujuan</v>
      </c>
      <c r="M37" s="849"/>
      <c r="N37" s="852"/>
    </row>
    <row r="38" spans="2:14" ht="15.75">
      <c r="B38" s="837"/>
      <c r="C38" s="840"/>
      <c r="D38" s="858"/>
      <c r="E38" s="861"/>
      <c r="F38" s="549">
        <v>3</v>
      </c>
      <c r="G38" s="550"/>
      <c r="H38" s="598" t="str">
        <f t="shared" si="0"/>
        <v>Belum Diisi</v>
      </c>
      <c r="I38" s="592" t="s">
        <v>26</v>
      </c>
      <c r="J38" s="593" t="str">
        <f>IF($D$36="Y/T","Isi Tujuan",IF($E$36=0,0,IF(I38="Y",1,IF(I38="T",0,"Isi Dulu"))))</f>
        <v>Isi Tujuan</v>
      </c>
      <c r="K38" s="592" t="s">
        <v>26</v>
      </c>
      <c r="L38" s="593" t="str">
        <f>IF($D$36="Y/T","Isi Tujuan",IF($E$36=0,0,IF(K38="Y",1,IF(K38="T",0,"Isi Dulu"))))</f>
        <v>Isi Tujuan</v>
      </c>
      <c r="M38" s="849"/>
      <c r="N38" s="852"/>
    </row>
    <row r="39" spans="2:14" ht="15.75">
      <c r="B39" s="837"/>
      <c r="C39" s="840"/>
      <c r="D39" s="858"/>
      <c r="E39" s="861"/>
      <c r="F39" s="549">
        <v>4</v>
      </c>
      <c r="G39" s="550"/>
      <c r="H39" s="598" t="str">
        <f t="shared" si="0"/>
        <v>Belum Diisi</v>
      </c>
      <c r="I39" s="592" t="s">
        <v>26</v>
      </c>
      <c r="J39" s="593" t="str">
        <f>IF($D$36="Y/T","Isi Tujuan",IF($E$36=0,0,IF(I39="Y",1,IF(I39="T",0,"Isi Dulu"))))</f>
        <v>Isi Tujuan</v>
      </c>
      <c r="K39" s="592" t="s">
        <v>26</v>
      </c>
      <c r="L39" s="593" t="str">
        <f>IF($D$36="Y/T","Isi Tujuan",IF($E$36=0,0,IF(K39="Y",1,IF(K39="T",0,"Isi Dulu"))))</f>
        <v>Isi Tujuan</v>
      </c>
      <c r="M39" s="849"/>
      <c r="N39" s="852"/>
    </row>
    <row r="40" spans="2:14" ht="15.75">
      <c r="B40" s="838"/>
      <c r="C40" s="841"/>
      <c r="D40" s="859"/>
      <c r="E40" s="862"/>
      <c r="F40" s="569">
        <v>5</v>
      </c>
      <c r="G40" s="570"/>
      <c r="H40" s="599" t="str">
        <f t="shared" si="0"/>
        <v>Belum Diisi</v>
      </c>
      <c r="I40" s="595" t="s">
        <v>26</v>
      </c>
      <c r="J40" s="596" t="str">
        <f>IF($D$36="Y/T","Isi Tujuan",IF($E$36=0,0,IF(I40="Y",1,IF(I40="T",0,"Isi Dulu"))))</f>
        <v>Isi Tujuan</v>
      </c>
      <c r="K40" s="595" t="s">
        <v>26</v>
      </c>
      <c r="L40" s="596" t="str">
        <f>IF($D$36="Y/T","Isi Tujuan",IF($E$36=0,0,IF(K40="Y",1,IF(K40="T",0,"Isi Dulu"))))</f>
        <v>Isi Tujuan</v>
      </c>
      <c r="M40" s="850"/>
      <c r="N40" s="853"/>
    </row>
    <row r="41" spans="2:14" ht="15.75">
      <c r="B41" s="836">
        <v>8</v>
      </c>
      <c r="C41" s="839"/>
      <c r="D41" s="857" t="s">
        <v>26</v>
      </c>
      <c r="E41" s="860" t="str">
        <f>IF(D41="Y",1,IF(D41="T",0,IF(D41="Y/T","Belum diisi","Error")))</f>
        <v>Belum diisi</v>
      </c>
      <c r="F41" s="528">
        <v>1</v>
      </c>
      <c r="G41" s="529"/>
      <c r="H41" s="600" t="str">
        <f t="shared" si="0"/>
        <v>Belum Diisi</v>
      </c>
      <c r="I41" s="590" t="s">
        <v>26</v>
      </c>
      <c r="J41" s="591" t="str">
        <f>IF($D$41="Y/T","Isi Tujuan",IF($E$41=0,0,IF(I41="Y",1,IF(I41="T",0,"Isi Dulu"))))</f>
        <v>Isi Tujuan</v>
      </c>
      <c r="K41" s="590" t="s">
        <v>26</v>
      </c>
      <c r="L41" s="591" t="str">
        <f>IF($D$41="Y/T","Isi Tujuan",IF($E$41=0,0,IF(K41="Y",1,IF(K41="T",0,"Isi Dulu"))))</f>
        <v>Isi Tujuan</v>
      </c>
      <c r="M41" s="848" t="s">
        <v>26</v>
      </c>
      <c r="N41" s="851" t="str">
        <f>IF(M41="Y",1,IF(M41="T",0,IF(M41="Y/T","Belum diisi","Error")))</f>
        <v>Belum diisi</v>
      </c>
    </row>
    <row r="42" spans="2:14" ht="15.75">
      <c r="B42" s="837"/>
      <c r="C42" s="840"/>
      <c r="D42" s="858"/>
      <c r="E42" s="861"/>
      <c r="F42" s="549">
        <v>2</v>
      </c>
      <c r="G42" s="550"/>
      <c r="H42" s="598" t="str">
        <f t="shared" si="0"/>
        <v>Belum Diisi</v>
      </c>
      <c r="I42" s="592" t="s">
        <v>26</v>
      </c>
      <c r="J42" s="593" t="str">
        <f>IF($D$41="Y/T","Isi Tujuan",IF($E$41=0,0,IF(I42="Y",1,IF(I42="T",0,"Isi Dulu"))))</f>
        <v>Isi Tujuan</v>
      </c>
      <c r="K42" s="592" t="s">
        <v>26</v>
      </c>
      <c r="L42" s="593" t="str">
        <f>IF($D$41="Y/T","Isi Tujuan",IF($E$41=0,0,IF(K42="Y",1,IF(K42="T",0,"Isi Dulu"))))</f>
        <v>Isi Tujuan</v>
      </c>
      <c r="M42" s="849"/>
      <c r="N42" s="852"/>
    </row>
    <row r="43" spans="2:14" ht="15.75">
      <c r="B43" s="837"/>
      <c r="C43" s="840"/>
      <c r="D43" s="858"/>
      <c r="E43" s="861"/>
      <c r="F43" s="549">
        <v>3</v>
      </c>
      <c r="G43" s="550"/>
      <c r="H43" s="598" t="str">
        <f t="shared" si="0"/>
        <v>Belum Diisi</v>
      </c>
      <c r="I43" s="592" t="s">
        <v>26</v>
      </c>
      <c r="J43" s="593" t="str">
        <f>IF($D$41="Y/T","Isi Tujuan",IF($E$41=0,0,IF(I43="Y",1,IF(I43="T",0,"Isi Dulu"))))</f>
        <v>Isi Tujuan</v>
      </c>
      <c r="K43" s="592" t="s">
        <v>26</v>
      </c>
      <c r="L43" s="593" t="str">
        <f>IF($D$41="Y/T","Isi Tujuan",IF($E$41=0,0,IF(K43="Y",1,IF(K43="T",0,"Isi Dulu"))))</f>
        <v>Isi Tujuan</v>
      </c>
      <c r="M43" s="849"/>
      <c r="N43" s="852"/>
    </row>
    <row r="44" spans="2:14" ht="15.75">
      <c r="B44" s="837"/>
      <c r="C44" s="840"/>
      <c r="D44" s="858"/>
      <c r="E44" s="861"/>
      <c r="F44" s="549">
        <v>4</v>
      </c>
      <c r="G44" s="550"/>
      <c r="H44" s="598" t="str">
        <f t="shared" si="0"/>
        <v>Belum Diisi</v>
      </c>
      <c r="I44" s="592" t="s">
        <v>26</v>
      </c>
      <c r="J44" s="593" t="str">
        <f>IF($D$41="Y/T","Isi Tujuan",IF($E$41=0,0,IF(I44="Y",1,IF(I44="T",0,"Isi Dulu"))))</f>
        <v>Isi Tujuan</v>
      </c>
      <c r="K44" s="592" t="s">
        <v>26</v>
      </c>
      <c r="L44" s="593" t="str">
        <f>IF($D$41="Y/T","Isi Tujuan",IF($E$41=0,0,IF(K44="Y",1,IF(K44="T",0,"Isi Dulu"))))</f>
        <v>Isi Tujuan</v>
      </c>
      <c r="M44" s="849"/>
      <c r="N44" s="852"/>
    </row>
    <row r="45" spans="2:14" ht="15.75">
      <c r="B45" s="838"/>
      <c r="C45" s="841"/>
      <c r="D45" s="859"/>
      <c r="E45" s="862"/>
      <c r="F45" s="569">
        <v>5</v>
      </c>
      <c r="G45" s="570"/>
      <c r="H45" s="599" t="str">
        <f t="shared" si="0"/>
        <v>Belum Diisi</v>
      </c>
      <c r="I45" s="595" t="s">
        <v>26</v>
      </c>
      <c r="J45" s="596" t="str">
        <f>IF($D$41="Y/T","Isi Tujuan",IF($E$41=0,0,IF(I45="Y",1,IF(I45="T",0,"Isi Dulu"))))</f>
        <v>Isi Tujuan</v>
      </c>
      <c r="K45" s="595" t="s">
        <v>26</v>
      </c>
      <c r="L45" s="596" t="str">
        <f>IF($D$41="Y/T","Isi Tujuan",IF($E$41=0,0,IF(K45="Y",1,IF(K45="T",0,"Isi Dulu"))))</f>
        <v>Isi Tujuan</v>
      </c>
      <c r="M45" s="850"/>
      <c r="N45" s="853"/>
    </row>
    <row r="46" spans="2:14" ht="15.75">
      <c r="B46" s="836">
        <v>9</v>
      </c>
      <c r="C46" s="839"/>
      <c r="D46" s="857" t="s">
        <v>26</v>
      </c>
      <c r="E46" s="860" t="str">
        <f>IF(D46="Y",1,IF(D46="T",0,IF(D46="Y/T","Belum diisi","Error")))</f>
        <v>Belum diisi</v>
      </c>
      <c r="F46" s="528">
        <v>1</v>
      </c>
      <c r="G46" s="529"/>
      <c r="H46" s="600" t="str">
        <f t="shared" si="0"/>
        <v>Belum Diisi</v>
      </c>
      <c r="I46" s="590" t="s">
        <v>26</v>
      </c>
      <c r="J46" s="591" t="str">
        <f>IF($D$46="Y/T","Isi Tujuan",IF($E$46=0,0,IF(I46="Y",1,IF(I46="T",0,"Isi Dulu"))))</f>
        <v>Isi Tujuan</v>
      </c>
      <c r="K46" s="590" t="s">
        <v>26</v>
      </c>
      <c r="L46" s="591" t="str">
        <f>IF($D$46="Y/T","Isi Tujuan",IF($E$46=0,0,IF(K46="Y",1,IF(K46="T",0,"Isi Dulu"))))</f>
        <v>Isi Tujuan</v>
      </c>
      <c r="M46" s="848" t="s">
        <v>26</v>
      </c>
      <c r="N46" s="851" t="str">
        <f>IF(M46="Y",1,IF(M46="T",0,IF(M46="Y/T","Belum diisi","Error")))</f>
        <v>Belum diisi</v>
      </c>
    </row>
    <row r="47" spans="2:14" ht="15.75">
      <c r="B47" s="837"/>
      <c r="C47" s="840"/>
      <c r="D47" s="858"/>
      <c r="E47" s="861"/>
      <c r="F47" s="549">
        <v>2</v>
      </c>
      <c r="G47" s="550"/>
      <c r="H47" s="598" t="str">
        <f t="shared" si="0"/>
        <v>Belum Diisi</v>
      </c>
      <c r="I47" s="592" t="s">
        <v>26</v>
      </c>
      <c r="J47" s="593" t="str">
        <f>IF($D$46="Y/T","Isi Tujuan",IF($E$46=0,0,IF(I47="Y",1,IF(I47="T",0,"Isi Dulu"))))</f>
        <v>Isi Tujuan</v>
      </c>
      <c r="K47" s="592" t="s">
        <v>26</v>
      </c>
      <c r="L47" s="593" t="str">
        <f>IF($D$46="Y/T","Isi Tujuan",IF($E$46=0,0,IF(K47="Y",1,IF(K47="T",0,"Isi Dulu"))))</f>
        <v>Isi Tujuan</v>
      </c>
      <c r="M47" s="849"/>
      <c r="N47" s="852"/>
    </row>
    <row r="48" spans="2:14" ht="15.75">
      <c r="B48" s="837"/>
      <c r="C48" s="840"/>
      <c r="D48" s="858"/>
      <c r="E48" s="861"/>
      <c r="F48" s="549">
        <v>3</v>
      </c>
      <c r="G48" s="550"/>
      <c r="H48" s="598" t="str">
        <f t="shared" si="0"/>
        <v>Belum Diisi</v>
      </c>
      <c r="I48" s="592" t="s">
        <v>26</v>
      </c>
      <c r="J48" s="593" t="str">
        <f>IF($D$46="Y/T","Isi Tujuan",IF($E$46=0,0,IF(I48="Y",1,IF(I48="T",0,"Isi Dulu"))))</f>
        <v>Isi Tujuan</v>
      </c>
      <c r="K48" s="592" t="s">
        <v>26</v>
      </c>
      <c r="L48" s="593" t="str">
        <f>IF($D$46="Y/T","Isi Tujuan",IF($E$46=0,0,IF(K48="Y",1,IF(K48="T",0,"Isi Dulu"))))</f>
        <v>Isi Tujuan</v>
      </c>
      <c r="M48" s="849"/>
      <c r="N48" s="852"/>
    </row>
    <row r="49" spans="2:14" ht="15.75">
      <c r="B49" s="837"/>
      <c r="C49" s="840"/>
      <c r="D49" s="858"/>
      <c r="E49" s="861"/>
      <c r="F49" s="549">
        <v>4</v>
      </c>
      <c r="G49" s="550"/>
      <c r="H49" s="598" t="str">
        <f t="shared" si="0"/>
        <v>Belum Diisi</v>
      </c>
      <c r="I49" s="592" t="s">
        <v>26</v>
      </c>
      <c r="J49" s="593" t="str">
        <f>IF($D$46="Y/T","Isi Tujuan",IF($E$46=0,0,IF(I49="Y",1,IF(I49="T",0,"Isi Dulu"))))</f>
        <v>Isi Tujuan</v>
      </c>
      <c r="K49" s="592" t="s">
        <v>26</v>
      </c>
      <c r="L49" s="593" t="str">
        <f>IF($D$46="Y/T","Isi Tujuan",IF($E$46=0,0,IF(K49="Y",1,IF(K49="T",0,"Isi Dulu"))))</f>
        <v>Isi Tujuan</v>
      </c>
      <c r="M49" s="849"/>
      <c r="N49" s="852"/>
    </row>
    <row r="50" spans="2:14" ht="15.75">
      <c r="B50" s="838"/>
      <c r="C50" s="841"/>
      <c r="D50" s="859"/>
      <c r="E50" s="862"/>
      <c r="F50" s="569">
        <v>5</v>
      </c>
      <c r="G50" s="570"/>
      <c r="H50" s="599" t="str">
        <f t="shared" si="0"/>
        <v>Belum Diisi</v>
      </c>
      <c r="I50" s="595" t="s">
        <v>26</v>
      </c>
      <c r="J50" s="596" t="str">
        <f>IF($D$46="Y/T","Isi Tujuan",IF($E$46=0,0,IF(I50="Y",1,IF(I50="T",0,"Isi Dulu"))))</f>
        <v>Isi Tujuan</v>
      </c>
      <c r="K50" s="595" t="s">
        <v>26</v>
      </c>
      <c r="L50" s="596" t="str">
        <f>IF($D$46="Y/T","Isi Tujuan",IF($E$46=0,0,IF(K50="Y",1,IF(K50="T",0,"Isi Dulu"))))</f>
        <v>Isi Tujuan</v>
      </c>
      <c r="M50" s="850"/>
      <c r="N50" s="853"/>
    </row>
    <row r="51" spans="2:14" ht="15.75">
      <c r="B51" s="836">
        <v>10</v>
      </c>
      <c r="C51" s="839"/>
      <c r="D51" s="857" t="s">
        <v>26</v>
      </c>
      <c r="E51" s="860" t="str">
        <f>IF(D51="Y",1,IF(D51="T",0,IF(D51="Y/T","Belum diisi","Error")))</f>
        <v>Belum diisi</v>
      </c>
      <c r="F51" s="528">
        <v>1</v>
      </c>
      <c r="G51" s="529"/>
      <c r="H51" s="600" t="str">
        <f t="shared" si="0"/>
        <v>Belum Diisi</v>
      </c>
      <c r="I51" s="590" t="s">
        <v>26</v>
      </c>
      <c r="J51" s="591" t="str">
        <f>IF($D$51="Y/T","Isi Tujuan",IF($E$51=0,0,IF(I51="Y",1,IF(I51="T",0,"Isi Dulu"))))</f>
        <v>Isi Tujuan</v>
      </c>
      <c r="K51" s="590" t="s">
        <v>26</v>
      </c>
      <c r="L51" s="591" t="str">
        <f>IF($D$51="Y/T","Isi Tujuan",IF($E$51=0,0,IF(K51="Y",1,IF(K51="T",0,"Isi Dulu"))))</f>
        <v>Isi Tujuan</v>
      </c>
      <c r="M51" s="848" t="s">
        <v>26</v>
      </c>
      <c r="N51" s="851" t="str">
        <f>IF(M51="Y",1,IF(M51="T",0,IF(M51="Y/T","Belum diisi","Error")))</f>
        <v>Belum diisi</v>
      </c>
    </row>
    <row r="52" spans="2:14" ht="15.75">
      <c r="B52" s="837"/>
      <c r="C52" s="840"/>
      <c r="D52" s="858"/>
      <c r="E52" s="861"/>
      <c r="F52" s="549">
        <v>2</v>
      </c>
      <c r="G52" s="550"/>
      <c r="H52" s="598" t="str">
        <f t="shared" si="0"/>
        <v>Belum Diisi</v>
      </c>
      <c r="I52" s="592" t="s">
        <v>26</v>
      </c>
      <c r="J52" s="593" t="str">
        <f>IF($D$51="Y/T","Isi Tujuan",IF($E$51=0,0,IF(I52="Y",1,IF(I52="T",0,"Isi Dulu"))))</f>
        <v>Isi Tujuan</v>
      </c>
      <c r="K52" s="592" t="s">
        <v>26</v>
      </c>
      <c r="L52" s="593" t="str">
        <f>IF($D$51="Y/T","Isi Tujuan",IF($E$51=0,0,IF(K52="Y",1,IF(K52="T",0,"Isi Dulu"))))</f>
        <v>Isi Tujuan</v>
      </c>
      <c r="M52" s="849"/>
      <c r="N52" s="852"/>
    </row>
    <row r="53" spans="2:14" ht="15.75">
      <c r="B53" s="837"/>
      <c r="C53" s="840"/>
      <c r="D53" s="858"/>
      <c r="E53" s="861"/>
      <c r="F53" s="549">
        <v>3</v>
      </c>
      <c r="G53" s="550"/>
      <c r="H53" s="598" t="str">
        <f t="shared" si="0"/>
        <v>Belum Diisi</v>
      </c>
      <c r="I53" s="592" t="s">
        <v>26</v>
      </c>
      <c r="J53" s="593" t="str">
        <f>IF($D$51="Y/T","Isi Tujuan",IF($E$51=0,0,IF(I53="Y",1,IF(I53="T",0,"Isi Dulu"))))</f>
        <v>Isi Tujuan</v>
      </c>
      <c r="K53" s="592" t="s">
        <v>26</v>
      </c>
      <c r="L53" s="593" t="str">
        <f>IF($D$51="Y/T","Isi Tujuan",IF($E$51=0,0,IF(K53="Y",1,IF(K53="T",0,"Isi Dulu"))))</f>
        <v>Isi Tujuan</v>
      </c>
      <c r="M53" s="849"/>
      <c r="N53" s="852"/>
    </row>
    <row r="54" spans="2:14" ht="15.75">
      <c r="B54" s="837"/>
      <c r="C54" s="840"/>
      <c r="D54" s="858"/>
      <c r="E54" s="861"/>
      <c r="F54" s="549">
        <v>4</v>
      </c>
      <c r="G54" s="550"/>
      <c r="H54" s="598" t="str">
        <f t="shared" si="0"/>
        <v>Belum Diisi</v>
      </c>
      <c r="I54" s="592" t="s">
        <v>26</v>
      </c>
      <c r="J54" s="593" t="str">
        <f>IF($D$51="Y/T","Isi Tujuan",IF($E$51=0,0,IF(I54="Y",1,IF(I54="T",0,"Isi Dulu"))))</f>
        <v>Isi Tujuan</v>
      </c>
      <c r="K54" s="592" t="s">
        <v>26</v>
      </c>
      <c r="L54" s="593" t="str">
        <f>IF($D$51="Y/T","Isi Tujuan",IF($E$51=0,0,IF(K54="Y",1,IF(K54="T",0,"Isi Dulu"))))</f>
        <v>Isi Tujuan</v>
      </c>
      <c r="M54" s="849"/>
      <c r="N54" s="852"/>
    </row>
    <row r="55" spans="2:14" ht="15.75">
      <c r="B55" s="838"/>
      <c r="C55" s="841"/>
      <c r="D55" s="859"/>
      <c r="E55" s="862"/>
      <c r="F55" s="569">
        <v>5</v>
      </c>
      <c r="G55" s="570"/>
      <c r="H55" s="599" t="str">
        <f t="shared" si="0"/>
        <v>Belum Diisi</v>
      </c>
      <c r="I55" s="595" t="s">
        <v>26</v>
      </c>
      <c r="J55" s="596" t="str">
        <f>IF($D$51="Y/T","Isi Tujuan",IF($E$51=0,0,IF(I55="Y",1,IF(I55="T",0,"Isi Dulu"))))</f>
        <v>Isi Tujuan</v>
      </c>
      <c r="K55" s="595" t="s">
        <v>26</v>
      </c>
      <c r="L55" s="596" t="str">
        <f>IF($D$51="Y/T","Isi Tujuan",IF($E$51=0,0,IF(K55="Y",1,IF(K55="T",0,"Isi Dulu"))))</f>
        <v>Isi Tujuan</v>
      </c>
      <c r="M55" s="850"/>
      <c r="N55" s="853"/>
    </row>
    <row r="56" spans="2:14" ht="15.75">
      <c r="B56" s="836">
        <v>11</v>
      </c>
      <c r="C56" s="839"/>
      <c r="D56" s="857" t="s">
        <v>26</v>
      </c>
      <c r="E56" s="860" t="str">
        <f>IF(D56="Y",1,IF(D56="T",0,IF(D56="Y/T","Belum diisi","Error")))</f>
        <v>Belum diisi</v>
      </c>
      <c r="F56" s="528">
        <v>1</v>
      </c>
      <c r="G56" s="529"/>
      <c r="H56" s="600" t="str">
        <f t="shared" si="0"/>
        <v>Belum Diisi</v>
      </c>
      <c r="I56" s="590" t="s">
        <v>26</v>
      </c>
      <c r="J56" s="591" t="str">
        <f>IF($D$56="Y/T","Isi Tujuan",IF($E$56=0,0,IF(I56="Y",1,IF(I56="T",0,"Isi Dulu"))))</f>
        <v>Isi Tujuan</v>
      </c>
      <c r="K56" s="590" t="s">
        <v>26</v>
      </c>
      <c r="L56" s="591" t="str">
        <f>IF($D$56="Y/T","Isi Tujuan",IF($E$56=0,0,IF(K56="Y",1,IF(K56="T",0,"Isi Dulu"))))</f>
        <v>Isi Tujuan</v>
      </c>
      <c r="M56" s="848" t="s">
        <v>26</v>
      </c>
      <c r="N56" s="851" t="str">
        <f>IF(M56="Y",1,IF(M56="T",0,IF(M56="Y/T","Belum diisi","Error")))</f>
        <v>Belum diisi</v>
      </c>
    </row>
    <row r="57" spans="2:14" ht="15.75">
      <c r="B57" s="837"/>
      <c r="C57" s="840"/>
      <c r="D57" s="858"/>
      <c r="E57" s="861"/>
      <c r="F57" s="549">
        <v>2</v>
      </c>
      <c r="G57" s="550"/>
      <c r="H57" s="598" t="str">
        <f t="shared" si="0"/>
        <v>Belum Diisi</v>
      </c>
      <c r="I57" s="592" t="s">
        <v>26</v>
      </c>
      <c r="J57" s="593" t="str">
        <f>IF($D$56="Y/T","Isi Tujuan",IF($E$56=0,0,IF(I57="Y",1,IF(I57="T",0,"Isi Dulu"))))</f>
        <v>Isi Tujuan</v>
      </c>
      <c r="K57" s="592" t="s">
        <v>26</v>
      </c>
      <c r="L57" s="593" t="str">
        <f>IF($D$56="Y/T","Isi Tujuan",IF($E$56=0,0,IF(K57="Y",1,IF(K57="T",0,"Isi Dulu"))))</f>
        <v>Isi Tujuan</v>
      </c>
      <c r="M57" s="849"/>
      <c r="N57" s="852"/>
    </row>
    <row r="58" spans="2:14" ht="15.75">
      <c r="B58" s="837"/>
      <c r="C58" s="840"/>
      <c r="D58" s="858"/>
      <c r="E58" s="861"/>
      <c r="F58" s="549">
        <v>3</v>
      </c>
      <c r="G58" s="550"/>
      <c r="H58" s="598" t="str">
        <f t="shared" si="0"/>
        <v>Belum Diisi</v>
      </c>
      <c r="I58" s="592" t="s">
        <v>26</v>
      </c>
      <c r="J58" s="593" t="str">
        <f>IF($D$56="Y/T","Isi Tujuan",IF($E$56=0,0,IF(I58="Y",1,IF(I58="T",0,"Isi Dulu"))))</f>
        <v>Isi Tujuan</v>
      </c>
      <c r="K58" s="592" t="s">
        <v>26</v>
      </c>
      <c r="L58" s="593" t="str">
        <f>IF($D$56="Y/T","Isi Tujuan",IF($E$56=0,0,IF(K58="Y",1,IF(K58="T",0,"Isi Dulu"))))</f>
        <v>Isi Tujuan</v>
      </c>
      <c r="M58" s="849"/>
      <c r="N58" s="852"/>
    </row>
    <row r="59" spans="2:14" ht="15.75">
      <c r="B59" s="837"/>
      <c r="C59" s="840"/>
      <c r="D59" s="858"/>
      <c r="E59" s="861"/>
      <c r="F59" s="549">
        <v>4</v>
      </c>
      <c r="G59" s="550"/>
      <c r="H59" s="598" t="str">
        <f t="shared" si="0"/>
        <v>Belum Diisi</v>
      </c>
      <c r="I59" s="592" t="s">
        <v>26</v>
      </c>
      <c r="J59" s="593" t="str">
        <f>IF($D$56="Y/T","Isi Tujuan",IF($E$56=0,0,IF(I59="Y",1,IF(I59="T",0,"Isi Dulu"))))</f>
        <v>Isi Tujuan</v>
      </c>
      <c r="K59" s="592" t="s">
        <v>26</v>
      </c>
      <c r="L59" s="593" t="str">
        <f>IF($D$56="Y/T","Isi Tujuan",IF($E$56=0,0,IF(K59="Y",1,IF(K59="T",0,"Isi Dulu"))))</f>
        <v>Isi Tujuan</v>
      </c>
      <c r="M59" s="849"/>
      <c r="N59" s="852"/>
    </row>
    <row r="60" spans="2:14" ht="15.75">
      <c r="B60" s="838"/>
      <c r="C60" s="841"/>
      <c r="D60" s="859"/>
      <c r="E60" s="862"/>
      <c r="F60" s="569">
        <v>5</v>
      </c>
      <c r="G60" s="570"/>
      <c r="H60" s="599" t="str">
        <f t="shared" si="0"/>
        <v>Belum Diisi</v>
      </c>
      <c r="I60" s="595" t="s">
        <v>26</v>
      </c>
      <c r="J60" s="596" t="str">
        <f>IF($D$56="Y/T","Isi Tujuan",IF($E$56=0,0,IF(I60="Y",1,IF(I60="T",0,"Isi Dulu"))))</f>
        <v>Isi Tujuan</v>
      </c>
      <c r="K60" s="595" t="s">
        <v>26</v>
      </c>
      <c r="L60" s="596" t="str">
        <f>IF($D$56="Y/T","Isi Tujuan",IF($E$56=0,0,IF(K60="Y",1,IF(K60="T",0,"Isi Dulu"))))</f>
        <v>Isi Tujuan</v>
      </c>
      <c r="M60" s="850"/>
      <c r="N60" s="853"/>
    </row>
    <row r="61" spans="2:14" ht="15.75">
      <c r="B61" s="836">
        <v>12</v>
      </c>
      <c r="C61" s="839"/>
      <c r="D61" s="857" t="s">
        <v>26</v>
      </c>
      <c r="E61" s="860" t="str">
        <f>IF(D61="Y",1,IF(D61="T",0,IF(D61="Y/T","Belum diisi","Error")))</f>
        <v>Belum diisi</v>
      </c>
      <c r="F61" s="528">
        <v>1</v>
      </c>
      <c r="G61" s="529"/>
      <c r="H61" s="600" t="str">
        <f t="shared" si="0"/>
        <v>Belum Diisi</v>
      </c>
      <c r="I61" s="590" t="s">
        <v>26</v>
      </c>
      <c r="J61" s="591" t="str">
        <f>IF($D$61="Y/T","Isi Tujuan",IF($E$61=0,0,IF(I61="Y",1,IF(I61="T",0,"Isi Dulu"))))</f>
        <v>Isi Tujuan</v>
      </c>
      <c r="K61" s="590" t="s">
        <v>26</v>
      </c>
      <c r="L61" s="591" t="str">
        <f>IF($D$61="Y/T","Isi Tujuan",IF($E$61=0,0,IF(K61="Y",1,IF(K61="T",0,"Isi Dulu"))))</f>
        <v>Isi Tujuan</v>
      </c>
      <c r="M61" s="848" t="s">
        <v>26</v>
      </c>
      <c r="N61" s="851" t="str">
        <f>IF(M61="Y",1,IF(M61="T",0,IF(M61="Y/T","Belum diisi","Error")))</f>
        <v>Belum diisi</v>
      </c>
    </row>
    <row r="62" spans="2:14" ht="15.75">
      <c r="B62" s="837"/>
      <c r="C62" s="840"/>
      <c r="D62" s="858"/>
      <c r="E62" s="861"/>
      <c r="F62" s="549">
        <v>2</v>
      </c>
      <c r="G62" s="550"/>
      <c r="H62" s="598" t="str">
        <f t="shared" si="0"/>
        <v>Belum Diisi</v>
      </c>
      <c r="I62" s="592" t="s">
        <v>26</v>
      </c>
      <c r="J62" s="593" t="str">
        <f>IF($D$61="Y/T","Isi Tujuan",IF($E$61=0,0,IF(I62="Y",1,IF(I62="T",0,"Isi Dulu"))))</f>
        <v>Isi Tujuan</v>
      </c>
      <c r="K62" s="592" t="s">
        <v>26</v>
      </c>
      <c r="L62" s="593" t="str">
        <f>IF($D$61="Y/T","Isi Tujuan",IF($E$61=0,0,IF(K62="Y",1,IF(K62="T",0,"Isi Dulu"))))</f>
        <v>Isi Tujuan</v>
      </c>
      <c r="M62" s="849"/>
      <c r="N62" s="852"/>
    </row>
    <row r="63" spans="2:14" ht="15.75">
      <c r="B63" s="837"/>
      <c r="C63" s="840"/>
      <c r="D63" s="858"/>
      <c r="E63" s="861"/>
      <c r="F63" s="549">
        <v>3</v>
      </c>
      <c r="G63" s="550"/>
      <c r="H63" s="598" t="str">
        <f t="shared" si="0"/>
        <v>Belum Diisi</v>
      </c>
      <c r="I63" s="592" t="s">
        <v>26</v>
      </c>
      <c r="J63" s="593" t="str">
        <f>IF($D$61="Y/T","Isi Tujuan",IF($E$61=0,0,IF(I63="Y",1,IF(I63="T",0,"Isi Dulu"))))</f>
        <v>Isi Tujuan</v>
      </c>
      <c r="K63" s="592" t="s">
        <v>26</v>
      </c>
      <c r="L63" s="593" t="str">
        <f>IF($D$61="Y/T","Isi Tujuan",IF($E$61=0,0,IF(K63="Y",1,IF(K63="T",0,"Isi Dulu"))))</f>
        <v>Isi Tujuan</v>
      </c>
      <c r="M63" s="849"/>
      <c r="N63" s="852"/>
    </row>
    <row r="64" spans="2:14" ht="15.75">
      <c r="B64" s="837"/>
      <c r="C64" s="840"/>
      <c r="D64" s="858"/>
      <c r="E64" s="861"/>
      <c r="F64" s="549">
        <v>4</v>
      </c>
      <c r="G64" s="550"/>
      <c r="H64" s="598" t="str">
        <f t="shared" si="0"/>
        <v>Belum Diisi</v>
      </c>
      <c r="I64" s="592" t="s">
        <v>26</v>
      </c>
      <c r="J64" s="593" t="str">
        <f>IF($D$61="Y/T","Isi Tujuan",IF($E$61=0,0,IF(I64="Y",1,IF(I64="T",0,"Isi Dulu"))))</f>
        <v>Isi Tujuan</v>
      </c>
      <c r="K64" s="592" t="s">
        <v>26</v>
      </c>
      <c r="L64" s="593" t="str">
        <f>IF($D$61="Y/T","Isi Tujuan",IF($E$61=0,0,IF(K64="Y",1,IF(K64="T",0,"Isi Dulu"))))</f>
        <v>Isi Tujuan</v>
      </c>
      <c r="M64" s="849"/>
      <c r="N64" s="852"/>
    </row>
    <row r="65" spans="2:14" ht="15.75">
      <c r="B65" s="838"/>
      <c r="C65" s="841"/>
      <c r="D65" s="859"/>
      <c r="E65" s="862"/>
      <c r="F65" s="569">
        <v>5</v>
      </c>
      <c r="G65" s="570"/>
      <c r="H65" s="599" t="str">
        <f t="shared" si="0"/>
        <v>Belum Diisi</v>
      </c>
      <c r="I65" s="595" t="s">
        <v>26</v>
      </c>
      <c r="J65" s="596" t="str">
        <f>IF($D$61="Y/T","Isi Tujuan",IF($E$61=0,0,IF(I65="Y",1,IF(I65="T",0,"Isi Dulu"))))</f>
        <v>Isi Tujuan</v>
      </c>
      <c r="K65" s="595" t="s">
        <v>26</v>
      </c>
      <c r="L65" s="596" t="str">
        <f>IF($D$61="Y/T","Isi Tujuan",IF($E$61=0,0,IF(K65="Y",1,IF(K65="T",0,"Isi Dulu"))))</f>
        <v>Isi Tujuan</v>
      </c>
      <c r="M65" s="850"/>
      <c r="N65" s="853"/>
    </row>
    <row r="66" spans="2:14" ht="15.75">
      <c r="B66" s="836">
        <v>13</v>
      </c>
      <c r="C66" s="839"/>
      <c r="D66" s="857" t="s">
        <v>26</v>
      </c>
      <c r="E66" s="860" t="str">
        <f>IF(D66="Y",1,IF(D66="T",0,IF(D66="Y/T","Belum diisi","Error")))</f>
        <v>Belum diisi</v>
      </c>
      <c r="F66" s="528">
        <v>1</v>
      </c>
      <c r="G66" s="529"/>
      <c r="H66" s="600" t="str">
        <f t="shared" si="0"/>
        <v>Belum Diisi</v>
      </c>
      <c r="I66" s="590" t="s">
        <v>26</v>
      </c>
      <c r="J66" s="591" t="str">
        <f>IF($D$66="Y/T","Isi Tujuan",IF($E$66=0,0,IF(I66="Y",1,IF(I66="T",0,"Isi Dulu"))))</f>
        <v>Isi Tujuan</v>
      </c>
      <c r="K66" s="590" t="s">
        <v>26</v>
      </c>
      <c r="L66" s="591" t="str">
        <f>IF($D$66="Y/T","Isi Tujuan",IF($E$66=0,0,IF(K66="Y",1,IF(K66="T",0,"Isi Dulu"))))</f>
        <v>Isi Tujuan</v>
      </c>
      <c r="M66" s="848" t="s">
        <v>26</v>
      </c>
      <c r="N66" s="851" t="str">
        <f>IF(M66="Y",1,IF(M66="T",0,IF(M66="Y/T","Belum diisi","Error")))</f>
        <v>Belum diisi</v>
      </c>
    </row>
    <row r="67" spans="2:14" ht="15.75">
      <c r="B67" s="837"/>
      <c r="C67" s="840"/>
      <c r="D67" s="858"/>
      <c r="E67" s="861"/>
      <c r="F67" s="549">
        <v>2</v>
      </c>
      <c r="G67" s="550"/>
      <c r="H67" s="598" t="str">
        <f t="shared" si="0"/>
        <v>Belum Diisi</v>
      </c>
      <c r="I67" s="592" t="s">
        <v>26</v>
      </c>
      <c r="J67" s="593" t="str">
        <f>IF($D$66="Y/T","Isi Tujuan",IF($E$66=0,0,IF(I67="Y",1,IF(I67="T",0,"Isi Dulu"))))</f>
        <v>Isi Tujuan</v>
      </c>
      <c r="K67" s="592" t="s">
        <v>26</v>
      </c>
      <c r="L67" s="593" t="str">
        <f>IF($D$66="Y/T","Isi Tujuan",IF($E$66=0,0,IF(K67="Y",1,IF(K67="T",0,"Isi Dulu"))))</f>
        <v>Isi Tujuan</v>
      </c>
      <c r="M67" s="849"/>
      <c r="N67" s="852"/>
    </row>
    <row r="68" spans="2:14" ht="15.75">
      <c r="B68" s="837"/>
      <c r="C68" s="840"/>
      <c r="D68" s="858"/>
      <c r="E68" s="861"/>
      <c r="F68" s="549">
        <v>3</v>
      </c>
      <c r="G68" s="550"/>
      <c r="H68" s="598" t="str">
        <f t="shared" si="0"/>
        <v>Belum Diisi</v>
      </c>
      <c r="I68" s="592" t="s">
        <v>26</v>
      </c>
      <c r="J68" s="593" t="str">
        <f>IF($D$66="Y/T","Isi Tujuan",IF($E$66=0,0,IF(I68="Y",1,IF(I68="T",0,"Isi Dulu"))))</f>
        <v>Isi Tujuan</v>
      </c>
      <c r="K68" s="592" t="s">
        <v>26</v>
      </c>
      <c r="L68" s="593" t="str">
        <f>IF($D$66="Y/T","Isi Tujuan",IF($E$66=0,0,IF(K68="Y",1,IF(K68="T",0,"Isi Dulu"))))</f>
        <v>Isi Tujuan</v>
      </c>
      <c r="M68" s="849"/>
      <c r="N68" s="852"/>
    </row>
    <row r="69" spans="2:14" ht="15.75">
      <c r="B69" s="837"/>
      <c r="C69" s="840"/>
      <c r="D69" s="858"/>
      <c r="E69" s="861"/>
      <c r="F69" s="549">
        <v>4</v>
      </c>
      <c r="G69" s="550"/>
      <c r="H69" s="598" t="str">
        <f t="shared" si="0"/>
        <v>Belum Diisi</v>
      </c>
      <c r="I69" s="592" t="s">
        <v>26</v>
      </c>
      <c r="J69" s="593" t="str">
        <f>IF($D$66="Y/T","Isi Tujuan",IF($E$66=0,0,IF(I69="Y",1,IF(I69="T",0,"Isi Dulu"))))</f>
        <v>Isi Tujuan</v>
      </c>
      <c r="K69" s="592" t="s">
        <v>26</v>
      </c>
      <c r="L69" s="593" t="str">
        <f>IF($D$66="Y/T","Isi Tujuan",IF($E$66=0,0,IF(K69="Y",1,IF(K69="T",0,"Isi Dulu"))))</f>
        <v>Isi Tujuan</v>
      </c>
      <c r="M69" s="849"/>
      <c r="N69" s="852"/>
    </row>
    <row r="70" spans="2:14" ht="15.75">
      <c r="B70" s="838"/>
      <c r="C70" s="841"/>
      <c r="D70" s="859"/>
      <c r="E70" s="862"/>
      <c r="F70" s="569">
        <v>5</v>
      </c>
      <c r="G70" s="570"/>
      <c r="H70" s="599" t="str">
        <f t="shared" ref="H70:H105" si="1">IF(OR(J70="Isi Dulu",L70="Isi Dulu",J70="Isi Tujuan",L70="Isi Tujuan"),"Belum Diisi",IF(SUM(J70,L70)=2,1,IF(SUM(J70,L70)=1,0,IF(SUM(J70,L70)=0,0,"Error"))))</f>
        <v>Belum Diisi</v>
      </c>
      <c r="I70" s="595" t="s">
        <v>26</v>
      </c>
      <c r="J70" s="596" t="str">
        <f>IF($D$66="Y/T","Isi Tujuan",IF($E$66=0,0,IF(I70="Y",1,IF(I70="T",0,"Isi Dulu"))))</f>
        <v>Isi Tujuan</v>
      </c>
      <c r="K70" s="595" t="s">
        <v>26</v>
      </c>
      <c r="L70" s="596" t="str">
        <f>IF($D$66="Y/T","Isi Tujuan",IF($E$66=0,0,IF(K70="Y",1,IF(K70="T",0,"Isi Dulu"))))</f>
        <v>Isi Tujuan</v>
      </c>
      <c r="M70" s="850"/>
      <c r="N70" s="853"/>
    </row>
    <row r="71" spans="2:14" ht="15.75">
      <c r="B71" s="836">
        <v>14</v>
      </c>
      <c r="C71" s="839"/>
      <c r="D71" s="857" t="s">
        <v>26</v>
      </c>
      <c r="E71" s="860" t="str">
        <f>IF(D71="Y",1,IF(D71="T",0,IF(D71="Y/T","Belum diisi","Error")))</f>
        <v>Belum diisi</v>
      </c>
      <c r="F71" s="528">
        <v>1</v>
      </c>
      <c r="G71" s="529"/>
      <c r="H71" s="600" t="str">
        <f t="shared" si="1"/>
        <v>Belum Diisi</v>
      </c>
      <c r="I71" s="590" t="s">
        <v>26</v>
      </c>
      <c r="J71" s="591" t="str">
        <f>IF($D$71="Y/T","Isi Tujuan",IF($E$71=0,0,IF(I71="Y",1,IF(I71="T",0,"Isi Dulu"))))</f>
        <v>Isi Tujuan</v>
      </c>
      <c r="K71" s="590" t="s">
        <v>26</v>
      </c>
      <c r="L71" s="591" t="str">
        <f>IF($D$71="Y/T","Isi Tujuan",IF($E$71=0,0,IF(K71="Y",1,IF(K71="T",0,"Isi Dulu"))))</f>
        <v>Isi Tujuan</v>
      </c>
      <c r="M71" s="848" t="s">
        <v>26</v>
      </c>
      <c r="N71" s="851" t="str">
        <f>IF(M71="Y",1,IF(M71="T",0,IF(M71="Y/T","Belum diisi","Error")))</f>
        <v>Belum diisi</v>
      </c>
    </row>
    <row r="72" spans="2:14" ht="15.75">
      <c r="B72" s="837"/>
      <c r="C72" s="840"/>
      <c r="D72" s="858"/>
      <c r="E72" s="861"/>
      <c r="F72" s="549">
        <v>2</v>
      </c>
      <c r="G72" s="550"/>
      <c r="H72" s="598" t="str">
        <f t="shared" si="1"/>
        <v>Belum Diisi</v>
      </c>
      <c r="I72" s="592" t="s">
        <v>26</v>
      </c>
      <c r="J72" s="593" t="str">
        <f>IF($D$71="Y/T","Isi Tujuan",IF($E$71=0,0,IF(I72="Y",1,IF(I72="T",0,"Isi Dulu"))))</f>
        <v>Isi Tujuan</v>
      </c>
      <c r="K72" s="592" t="s">
        <v>26</v>
      </c>
      <c r="L72" s="593" t="str">
        <f>IF($D$71="Y/T","Isi Tujuan",IF($E$71=0,0,IF(K72="Y",1,IF(K72="T",0,"Isi Dulu"))))</f>
        <v>Isi Tujuan</v>
      </c>
      <c r="M72" s="849"/>
      <c r="N72" s="852"/>
    </row>
    <row r="73" spans="2:14" ht="15.75">
      <c r="B73" s="837"/>
      <c r="C73" s="840"/>
      <c r="D73" s="858"/>
      <c r="E73" s="861"/>
      <c r="F73" s="549">
        <v>3</v>
      </c>
      <c r="G73" s="550"/>
      <c r="H73" s="598" t="str">
        <f t="shared" si="1"/>
        <v>Belum Diisi</v>
      </c>
      <c r="I73" s="592" t="s">
        <v>26</v>
      </c>
      <c r="J73" s="593" t="str">
        <f>IF($D$71="Y/T","Isi Tujuan",IF($E$71=0,0,IF(I73="Y",1,IF(I73="T",0,"Isi Dulu"))))</f>
        <v>Isi Tujuan</v>
      </c>
      <c r="K73" s="592" t="s">
        <v>26</v>
      </c>
      <c r="L73" s="593" t="str">
        <f>IF($D$71="Y/T","Isi Tujuan",IF($E$71=0,0,IF(K73="Y",1,IF(K73="T",0,"Isi Dulu"))))</f>
        <v>Isi Tujuan</v>
      </c>
      <c r="M73" s="849"/>
      <c r="N73" s="852"/>
    </row>
    <row r="74" spans="2:14" ht="15.75">
      <c r="B74" s="837"/>
      <c r="C74" s="840"/>
      <c r="D74" s="858"/>
      <c r="E74" s="861"/>
      <c r="F74" s="549">
        <v>4</v>
      </c>
      <c r="G74" s="550"/>
      <c r="H74" s="598" t="str">
        <f t="shared" si="1"/>
        <v>Belum Diisi</v>
      </c>
      <c r="I74" s="592" t="s">
        <v>26</v>
      </c>
      <c r="J74" s="593" t="str">
        <f>IF($D$71="Y/T","Isi Tujuan",IF($E$71=0,0,IF(I74="Y",1,IF(I74="T",0,"Isi Dulu"))))</f>
        <v>Isi Tujuan</v>
      </c>
      <c r="K74" s="592" t="s">
        <v>26</v>
      </c>
      <c r="L74" s="593" t="str">
        <f>IF($D$71="Y/T","Isi Tujuan",IF($E$71=0,0,IF(K74="Y",1,IF(K74="T",0,"Isi Dulu"))))</f>
        <v>Isi Tujuan</v>
      </c>
      <c r="M74" s="849"/>
      <c r="N74" s="852"/>
    </row>
    <row r="75" spans="2:14" ht="15.75">
      <c r="B75" s="838"/>
      <c r="C75" s="841"/>
      <c r="D75" s="859"/>
      <c r="E75" s="862"/>
      <c r="F75" s="569">
        <v>5</v>
      </c>
      <c r="G75" s="570"/>
      <c r="H75" s="599" t="str">
        <f t="shared" si="1"/>
        <v>Belum Diisi</v>
      </c>
      <c r="I75" s="595" t="s">
        <v>26</v>
      </c>
      <c r="J75" s="596" t="str">
        <f>IF($D$71="Y/T","Isi Tujuan",IF($E$71=0,0,IF(I75="Y",1,IF(I75="T",0,"Isi Dulu"))))</f>
        <v>Isi Tujuan</v>
      </c>
      <c r="K75" s="595" t="s">
        <v>26</v>
      </c>
      <c r="L75" s="596" t="str">
        <f>IF($D$71="Y/T","Isi Tujuan",IF($E$71=0,0,IF(K75="Y",1,IF(K75="T",0,"Isi Dulu"))))</f>
        <v>Isi Tujuan</v>
      </c>
      <c r="M75" s="850"/>
      <c r="N75" s="853"/>
    </row>
    <row r="76" spans="2:14" ht="15.75">
      <c r="B76" s="836">
        <v>15</v>
      </c>
      <c r="C76" s="839"/>
      <c r="D76" s="857" t="s">
        <v>26</v>
      </c>
      <c r="E76" s="860" t="str">
        <f>IF(D76="Y",1,IF(D76="T",0,IF(D76="Y/T","Belum diisi","Error")))</f>
        <v>Belum diisi</v>
      </c>
      <c r="F76" s="528">
        <v>1</v>
      </c>
      <c r="G76" s="529"/>
      <c r="H76" s="600" t="str">
        <f t="shared" si="1"/>
        <v>Belum Diisi</v>
      </c>
      <c r="I76" s="590" t="s">
        <v>26</v>
      </c>
      <c r="J76" s="591" t="str">
        <f>IF($D$76="Y/T","Isi Tujuan",IF($E$76=0,0,IF(I76="Y",1,IF(I76="T",0,"Isi Dulu"))))</f>
        <v>Isi Tujuan</v>
      </c>
      <c r="K76" s="590" t="s">
        <v>26</v>
      </c>
      <c r="L76" s="591" t="str">
        <f>IF($D$76="Y/T","Isi Tujuan",IF($E$76=0,0,IF(K76="Y",1,IF(K76="T",0,"Isi Dulu"))))</f>
        <v>Isi Tujuan</v>
      </c>
      <c r="M76" s="848" t="s">
        <v>26</v>
      </c>
      <c r="N76" s="851" t="str">
        <f>IF(M76="Y",1,IF(M76="T",0,IF(M76="Y/T","Belum diisi","Error")))</f>
        <v>Belum diisi</v>
      </c>
    </row>
    <row r="77" spans="2:14" ht="15.75">
      <c r="B77" s="837"/>
      <c r="C77" s="840"/>
      <c r="D77" s="858"/>
      <c r="E77" s="861"/>
      <c r="F77" s="549">
        <v>2</v>
      </c>
      <c r="G77" s="550"/>
      <c r="H77" s="598" t="str">
        <f t="shared" si="1"/>
        <v>Belum Diisi</v>
      </c>
      <c r="I77" s="592" t="s">
        <v>26</v>
      </c>
      <c r="J77" s="593" t="str">
        <f>IF($D$76="Y/T","Isi Tujuan",IF($E$76=0,0,IF(I77="Y",1,IF(I77="T",0,"Isi Dulu"))))</f>
        <v>Isi Tujuan</v>
      </c>
      <c r="K77" s="592" t="s">
        <v>26</v>
      </c>
      <c r="L77" s="593" t="str">
        <f>IF($D$76="Y/T","Isi Tujuan",IF($E$76=0,0,IF(K77="Y",1,IF(K77="T",0,"Isi Dulu"))))</f>
        <v>Isi Tujuan</v>
      </c>
      <c r="M77" s="849"/>
      <c r="N77" s="852"/>
    </row>
    <row r="78" spans="2:14" ht="15.75">
      <c r="B78" s="837"/>
      <c r="C78" s="840"/>
      <c r="D78" s="858"/>
      <c r="E78" s="861"/>
      <c r="F78" s="549">
        <v>3</v>
      </c>
      <c r="G78" s="550"/>
      <c r="H78" s="598" t="str">
        <f t="shared" si="1"/>
        <v>Belum Diisi</v>
      </c>
      <c r="I78" s="592" t="s">
        <v>26</v>
      </c>
      <c r="J78" s="593" t="str">
        <f>IF($D$76="Y/T","Isi Tujuan",IF($E$76=0,0,IF(I78="Y",1,IF(I78="T",0,"Isi Dulu"))))</f>
        <v>Isi Tujuan</v>
      </c>
      <c r="K78" s="592" t="s">
        <v>26</v>
      </c>
      <c r="L78" s="593" t="str">
        <f>IF($D$76="Y/T","Isi Tujuan",IF($E$76=0,0,IF(K78="Y",1,IF(K78="T",0,"Isi Dulu"))))</f>
        <v>Isi Tujuan</v>
      </c>
      <c r="M78" s="849"/>
      <c r="N78" s="852"/>
    </row>
    <row r="79" spans="2:14" ht="15.75">
      <c r="B79" s="837"/>
      <c r="C79" s="840"/>
      <c r="D79" s="858"/>
      <c r="E79" s="861"/>
      <c r="F79" s="549">
        <v>4</v>
      </c>
      <c r="G79" s="550"/>
      <c r="H79" s="598" t="str">
        <f t="shared" si="1"/>
        <v>Belum Diisi</v>
      </c>
      <c r="I79" s="592" t="s">
        <v>26</v>
      </c>
      <c r="J79" s="593" t="str">
        <f>IF($D$76="Y/T","Isi Tujuan",IF($E$76=0,0,IF(I79="Y",1,IF(I79="T",0,"Isi Dulu"))))</f>
        <v>Isi Tujuan</v>
      </c>
      <c r="K79" s="592" t="s">
        <v>26</v>
      </c>
      <c r="L79" s="593" t="str">
        <f>IF($D$76="Y/T","Isi Tujuan",IF($E$76=0,0,IF(K79="Y",1,IF(K79="T",0,"Isi Dulu"))))</f>
        <v>Isi Tujuan</v>
      </c>
      <c r="M79" s="849"/>
      <c r="N79" s="852"/>
    </row>
    <row r="80" spans="2:14" ht="15.75">
      <c r="B80" s="838"/>
      <c r="C80" s="841"/>
      <c r="D80" s="859"/>
      <c r="E80" s="862"/>
      <c r="F80" s="569">
        <v>5</v>
      </c>
      <c r="G80" s="570"/>
      <c r="H80" s="599" t="str">
        <f t="shared" si="1"/>
        <v>Belum Diisi</v>
      </c>
      <c r="I80" s="595" t="s">
        <v>26</v>
      </c>
      <c r="J80" s="596" t="str">
        <f>IF($D$76="Y/T","Isi Tujuan",IF($E$76=0,0,IF(I80="Y",1,IF(I80="T",0,"Isi Dulu"))))</f>
        <v>Isi Tujuan</v>
      </c>
      <c r="K80" s="595" t="s">
        <v>26</v>
      </c>
      <c r="L80" s="596" t="str">
        <f>IF($D$76="Y/T","Isi Tujuan",IF($E$76=0,0,IF(K80="Y",1,IF(K80="T",0,"Isi Dulu"))))</f>
        <v>Isi Tujuan</v>
      </c>
      <c r="M80" s="850"/>
      <c r="N80" s="853"/>
    </row>
    <row r="81" spans="2:14" ht="15.75">
      <c r="B81" s="836">
        <v>16</v>
      </c>
      <c r="C81" s="839"/>
      <c r="D81" s="857" t="s">
        <v>26</v>
      </c>
      <c r="E81" s="860" t="str">
        <f>IF(D81="Y",1,IF(D81="T",0,IF(D81="Y/T","Belum diisi","Error")))</f>
        <v>Belum diisi</v>
      </c>
      <c r="F81" s="528">
        <v>1</v>
      </c>
      <c r="G81" s="529"/>
      <c r="H81" s="600" t="str">
        <f t="shared" si="1"/>
        <v>Belum Diisi</v>
      </c>
      <c r="I81" s="590" t="s">
        <v>26</v>
      </c>
      <c r="J81" s="591" t="str">
        <f>IF($D$81="Y/T","Isi Tujuan",IF($E$81=0,0,IF(I81="Y",1,IF(I81="T",0,"Isi Dulu"))))</f>
        <v>Isi Tujuan</v>
      </c>
      <c r="K81" s="590" t="s">
        <v>26</v>
      </c>
      <c r="L81" s="591" t="str">
        <f>IF($D$81="Y/T","Isi Tujuan",IF($E$81=0,0,IF(K81="Y",1,IF(K81="T",0,"Isi Dulu"))))</f>
        <v>Isi Tujuan</v>
      </c>
      <c r="M81" s="848" t="s">
        <v>26</v>
      </c>
      <c r="N81" s="851" t="str">
        <f>IF(M81="Y",1,IF(M81="T",0,IF(M81="Y/T","Belum diisi","Error")))</f>
        <v>Belum diisi</v>
      </c>
    </row>
    <row r="82" spans="2:14" ht="15.75">
      <c r="B82" s="837"/>
      <c r="C82" s="840"/>
      <c r="D82" s="858"/>
      <c r="E82" s="861"/>
      <c r="F82" s="549">
        <v>2</v>
      </c>
      <c r="G82" s="550"/>
      <c r="H82" s="598" t="str">
        <f t="shared" si="1"/>
        <v>Belum Diisi</v>
      </c>
      <c r="I82" s="592" t="s">
        <v>26</v>
      </c>
      <c r="J82" s="593" t="str">
        <f>IF($D$81="Y/T","Isi Tujuan",IF($E$81=0,0,IF(I82="Y",1,IF(I82="T",0,"Isi Dulu"))))</f>
        <v>Isi Tujuan</v>
      </c>
      <c r="K82" s="592" t="s">
        <v>26</v>
      </c>
      <c r="L82" s="593" t="str">
        <f>IF($D$81="Y/T","Isi Tujuan",IF($E$81=0,0,IF(K82="Y",1,IF(K82="T",0,"Isi Dulu"))))</f>
        <v>Isi Tujuan</v>
      </c>
      <c r="M82" s="849"/>
      <c r="N82" s="852"/>
    </row>
    <row r="83" spans="2:14" ht="15.75">
      <c r="B83" s="837"/>
      <c r="C83" s="840"/>
      <c r="D83" s="858"/>
      <c r="E83" s="861"/>
      <c r="F83" s="549">
        <v>3</v>
      </c>
      <c r="G83" s="550"/>
      <c r="H83" s="598" t="str">
        <f t="shared" si="1"/>
        <v>Belum Diisi</v>
      </c>
      <c r="I83" s="592" t="s">
        <v>26</v>
      </c>
      <c r="J83" s="593" t="str">
        <f>IF($D$81="Y/T","Isi Tujuan",IF($E$81=0,0,IF(I83="Y",1,IF(I83="T",0,"Isi Dulu"))))</f>
        <v>Isi Tujuan</v>
      </c>
      <c r="K83" s="592" t="s">
        <v>26</v>
      </c>
      <c r="L83" s="593" t="str">
        <f>IF($D$81="Y/T","Isi Tujuan",IF($E$81=0,0,IF(K83="Y",1,IF(K83="T",0,"Isi Dulu"))))</f>
        <v>Isi Tujuan</v>
      </c>
      <c r="M83" s="849"/>
      <c r="N83" s="852"/>
    </row>
    <row r="84" spans="2:14" ht="15.75">
      <c r="B84" s="837"/>
      <c r="C84" s="840"/>
      <c r="D84" s="858"/>
      <c r="E84" s="861"/>
      <c r="F84" s="549">
        <v>4</v>
      </c>
      <c r="G84" s="550"/>
      <c r="H84" s="598" t="str">
        <f t="shared" si="1"/>
        <v>Belum Diisi</v>
      </c>
      <c r="I84" s="592" t="s">
        <v>26</v>
      </c>
      <c r="J84" s="593" t="str">
        <f>IF($D$81="Y/T","Isi Tujuan",IF($E$81=0,0,IF(I84="Y",1,IF(I84="T",0,"Isi Dulu"))))</f>
        <v>Isi Tujuan</v>
      </c>
      <c r="K84" s="592" t="s">
        <v>26</v>
      </c>
      <c r="L84" s="593" t="str">
        <f>IF($D$81="Y/T","Isi Tujuan",IF($E$81=0,0,IF(K84="Y",1,IF(K84="T",0,"Isi Dulu"))))</f>
        <v>Isi Tujuan</v>
      </c>
      <c r="M84" s="849"/>
      <c r="N84" s="852"/>
    </row>
    <row r="85" spans="2:14" ht="15.75">
      <c r="B85" s="838"/>
      <c r="C85" s="841"/>
      <c r="D85" s="859"/>
      <c r="E85" s="862"/>
      <c r="F85" s="569">
        <v>5</v>
      </c>
      <c r="G85" s="570"/>
      <c r="H85" s="599" t="str">
        <f t="shared" si="1"/>
        <v>Belum Diisi</v>
      </c>
      <c r="I85" s="595" t="s">
        <v>26</v>
      </c>
      <c r="J85" s="596" t="str">
        <f>IF($D$81="Y/T","Isi Tujuan",IF($E$81=0,0,IF(I85="Y",1,IF(I85="T",0,"Isi Dulu"))))</f>
        <v>Isi Tujuan</v>
      </c>
      <c r="K85" s="595" t="s">
        <v>26</v>
      </c>
      <c r="L85" s="596" t="str">
        <f>IF($D$81="Y/T","Isi Tujuan",IF($E$81=0,0,IF(K85="Y",1,IF(K85="T",0,"Isi Dulu"))))</f>
        <v>Isi Tujuan</v>
      </c>
      <c r="M85" s="850"/>
      <c r="N85" s="853"/>
    </row>
    <row r="86" spans="2:14" ht="15.75">
      <c r="B86" s="836">
        <v>17</v>
      </c>
      <c r="C86" s="839"/>
      <c r="D86" s="857" t="s">
        <v>26</v>
      </c>
      <c r="E86" s="860" t="str">
        <f>IF(D86="Y",1,IF(D86="T",0,IF(D86="Y/T","Belum diisi","Error")))</f>
        <v>Belum diisi</v>
      </c>
      <c r="F86" s="528">
        <v>1</v>
      </c>
      <c r="G86" s="529"/>
      <c r="H86" s="600" t="str">
        <f t="shared" si="1"/>
        <v>Belum Diisi</v>
      </c>
      <c r="I86" s="590" t="s">
        <v>26</v>
      </c>
      <c r="J86" s="591" t="str">
        <f>IF($D$86="Y/T","Isi Tujuan",IF($E$86=0,0,IF(I86="Y",1,IF(I86="T",0,"Isi Dulu"))))</f>
        <v>Isi Tujuan</v>
      </c>
      <c r="K86" s="590" t="s">
        <v>26</v>
      </c>
      <c r="L86" s="591" t="str">
        <f>IF($D$86="Y/T","Isi Tujuan",IF($E$86=0,0,IF(K86="Y",1,IF(K86="T",0,"Isi Dulu"))))</f>
        <v>Isi Tujuan</v>
      </c>
      <c r="M86" s="848" t="s">
        <v>26</v>
      </c>
      <c r="N86" s="851" t="str">
        <f>IF(M86="Y",1,IF(M86="T",0,IF(M86="Y/T","Belum diisi","Error")))</f>
        <v>Belum diisi</v>
      </c>
    </row>
    <row r="87" spans="2:14" ht="15.75">
      <c r="B87" s="837"/>
      <c r="C87" s="840"/>
      <c r="D87" s="858"/>
      <c r="E87" s="861"/>
      <c r="F87" s="549">
        <v>2</v>
      </c>
      <c r="G87" s="550"/>
      <c r="H87" s="598" t="str">
        <f t="shared" si="1"/>
        <v>Belum Diisi</v>
      </c>
      <c r="I87" s="592" t="s">
        <v>26</v>
      </c>
      <c r="J87" s="593" t="str">
        <f>IF($D$86="Y/T","Isi Tujuan",IF($E$86=0,0,IF(I87="Y",1,IF(I87="T",0,"Isi Dulu"))))</f>
        <v>Isi Tujuan</v>
      </c>
      <c r="K87" s="592" t="s">
        <v>26</v>
      </c>
      <c r="L87" s="593" t="str">
        <f>IF($D$86="Y/T","Isi Tujuan",IF($E$86=0,0,IF(K87="Y",1,IF(K87="T",0,"Isi Dulu"))))</f>
        <v>Isi Tujuan</v>
      </c>
      <c r="M87" s="849"/>
      <c r="N87" s="852"/>
    </row>
    <row r="88" spans="2:14" ht="15.75">
      <c r="B88" s="837"/>
      <c r="C88" s="840"/>
      <c r="D88" s="858"/>
      <c r="E88" s="861"/>
      <c r="F88" s="549">
        <v>3</v>
      </c>
      <c r="G88" s="550"/>
      <c r="H88" s="598" t="str">
        <f t="shared" si="1"/>
        <v>Belum Diisi</v>
      </c>
      <c r="I88" s="592" t="s">
        <v>26</v>
      </c>
      <c r="J88" s="593" t="str">
        <f>IF($D$86="Y/T","Isi Tujuan",IF($E$86=0,0,IF(I88="Y",1,IF(I88="T",0,"Isi Dulu"))))</f>
        <v>Isi Tujuan</v>
      </c>
      <c r="K88" s="592" t="s">
        <v>26</v>
      </c>
      <c r="L88" s="593" t="str">
        <f>IF($D$86="Y/T","Isi Tujuan",IF($E$86=0,0,IF(K88="Y",1,IF(K88="T",0,"Isi Dulu"))))</f>
        <v>Isi Tujuan</v>
      </c>
      <c r="M88" s="849"/>
      <c r="N88" s="852"/>
    </row>
    <row r="89" spans="2:14" ht="15.75">
      <c r="B89" s="837"/>
      <c r="C89" s="840"/>
      <c r="D89" s="858"/>
      <c r="E89" s="861"/>
      <c r="F89" s="549">
        <v>4</v>
      </c>
      <c r="G89" s="550"/>
      <c r="H89" s="598" t="str">
        <f t="shared" si="1"/>
        <v>Belum Diisi</v>
      </c>
      <c r="I89" s="592" t="s">
        <v>26</v>
      </c>
      <c r="J89" s="593" t="str">
        <f>IF($D$86="Y/T","Isi Tujuan",IF($E$86=0,0,IF(I89="Y",1,IF(I89="T",0,"Isi Dulu"))))</f>
        <v>Isi Tujuan</v>
      </c>
      <c r="K89" s="592" t="s">
        <v>26</v>
      </c>
      <c r="L89" s="593" t="str">
        <f>IF($D$86="Y/T","Isi Tujuan",IF($E$86=0,0,IF(K89="Y",1,IF(K89="T",0,"Isi Dulu"))))</f>
        <v>Isi Tujuan</v>
      </c>
      <c r="M89" s="849"/>
      <c r="N89" s="852"/>
    </row>
    <row r="90" spans="2:14" ht="15.75">
      <c r="B90" s="838"/>
      <c r="C90" s="841"/>
      <c r="D90" s="859"/>
      <c r="E90" s="862"/>
      <c r="F90" s="569">
        <v>5</v>
      </c>
      <c r="G90" s="570"/>
      <c r="H90" s="599" t="str">
        <f t="shared" si="1"/>
        <v>Belum Diisi</v>
      </c>
      <c r="I90" s="595" t="s">
        <v>26</v>
      </c>
      <c r="J90" s="596" t="str">
        <f>IF($D$86="Y/T","Isi Tujuan",IF($E$86=0,0,IF(I90="Y",1,IF(I90="T",0,"Isi Dulu"))))</f>
        <v>Isi Tujuan</v>
      </c>
      <c r="K90" s="595" t="s">
        <v>26</v>
      </c>
      <c r="L90" s="596" t="str">
        <f>IF($D$86="Y/T","Isi Tujuan",IF($E$86=0,0,IF(K90="Y",1,IF(K90="T",0,"Isi Dulu"))))</f>
        <v>Isi Tujuan</v>
      </c>
      <c r="M90" s="850"/>
      <c r="N90" s="853"/>
    </row>
    <row r="91" spans="2:14" ht="15.75">
      <c r="B91" s="836">
        <v>18</v>
      </c>
      <c r="C91" s="839"/>
      <c r="D91" s="857" t="s">
        <v>26</v>
      </c>
      <c r="E91" s="860" t="str">
        <f>IF(D91="Y",1,IF(D91="T",0,IF(D91="Y/T","Belum diisi","Error")))</f>
        <v>Belum diisi</v>
      </c>
      <c r="F91" s="528">
        <v>1</v>
      </c>
      <c r="G91" s="529"/>
      <c r="H91" s="600" t="str">
        <f t="shared" si="1"/>
        <v>Belum Diisi</v>
      </c>
      <c r="I91" s="590" t="s">
        <v>26</v>
      </c>
      <c r="J91" s="591" t="str">
        <f>IF($D$91="Y/T","Isi Tujuan",IF($E$91=0,0,IF(I91="Y",1,IF(I91="T",0,"Isi Dulu"))))</f>
        <v>Isi Tujuan</v>
      </c>
      <c r="K91" s="590" t="s">
        <v>26</v>
      </c>
      <c r="L91" s="591" t="str">
        <f>IF($D$91="Y/T","Isi Tujuan",IF($E$91=0,0,IF(K91="Y",1,IF(K91="T",0,"Isi Dulu"))))</f>
        <v>Isi Tujuan</v>
      </c>
      <c r="M91" s="848" t="s">
        <v>26</v>
      </c>
      <c r="N91" s="851" t="str">
        <f>IF(M91="Y",1,IF(M91="T",0,IF(M91="Y/T","Belum diisi","Error")))</f>
        <v>Belum diisi</v>
      </c>
    </row>
    <row r="92" spans="2:14" ht="15.75">
      <c r="B92" s="837"/>
      <c r="C92" s="840"/>
      <c r="D92" s="858"/>
      <c r="E92" s="861"/>
      <c r="F92" s="549">
        <v>2</v>
      </c>
      <c r="G92" s="550"/>
      <c r="H92" s="598" t="str">
        <f t="shared" si="1"/>
        <v>Belum Diisi</v>
      </c>
      <c r="I92" s="592" t="s">
        <v>26</v>
      </c>
      <c r="J92" s="593" t="str">
        <f>IF($D$91="Y/T","Isi Tujuan",IF($E$91=0,0,IF(I92="Y",1,IF(I92="T",0,"Isi Dulu"))))</f>
        <v>Isi Tujuan</v>
      </c>
      <c r="K92" s="592" t="s">
        <v>26</v>
      </c>
      <c r="L92" s="593" t="str">
        <f>IF($D$91="Y/T","Isi Tujuan",IF($E$91=0,0,IF(K92="Y",1,IF(K92="T",0,"Isi Dulu"))))</f>
        <v>Isi Tujuan</v>
      </c>
      <c r="M92" s="849"/>
      <c r="N92" s="852"/>
    </row>
    <row r="93" spans="2:14" ht="15.75">
      <c r="B93" s="837"/>
      <c r="C93" s="840"/>
      <c r="D93" s="858"/>
      <c r="E93" s="861"/>
      <c r="F93" s="549">
        <v>3</v>
      </c>
      <c r="G93" s="550"/>
      <c r="H93" s="598" t="str">
        <f t="shared" si="1"/>
        <v>Belum Diisi</v>
      </c>
      <c r="I93" s="592" t="s">
        <v>26</v>
      </c>
      <c r="J93" s="593" t="str">
        <f>IF($D$91="Y/T","Isi Tujuan",IF($E$91=0,0,IF(I93="Y",1,IF(I93="T",0,"Isi Dulu"))))</f>
        <v>Isi Tujuan</v>
      </c>
      <c r="K93" s="592" t="s">
        <v>26</v>
      </c>
      <c r="L93" s="593" t="str">
        <f>IF($D$91="Y/T","Isi Tujuan",IF($E$91=0,0,IF(K93="Y",1,IF(K93="T",0,"Isi Dulu"))))</f>
        <v>Isi Tujuan</v>
      </c>
      <c r="M93" s="849"/>
      <c r="N93" s="852"/>
    </row>
    <row r="94" spans="2:14" ht="15.75">
      <c r="B94" s="837"/>
      <c r="C94" s="840"/>
      <c r="D94" s="858"/>
      <c r="E94" s="861"/>
      <c r="F94" s="549">
        <v>4</v>
      </c>
      <c r="G94" s="550"/>
      <c r="H94" s="598" t="str">
        <f t="shared" si="1"/>
        <v>Belum Diisi</v>
      </c>
      <c r="I94" s="592" t="s">
        <v>26</v>
      </c>
      <c r="J94" s="593" t="str">
        <f>IF($D$91="Y/T","Isi Tujuan",IF($E$91=0,0,IF(I94="Y",1,IF(I94="T",0,"Isi Dulu"))))</f>
        <v>Isi Tujuan</v>
      </c>
      <c r="K94" s="592" t="s">
        <v>26</v>
      </c>
      <c r="L94" s="593" t="str">
        <f>IF($D$91="Y/T","Isi Tujuan",IF($E$91=0,0,IF(K94="Y",1,IF(K94="T",0,"Isi Dulu"))))</f>
        <v>Isi Tujuan</v>
      </c>
      <c r="M94" s="849"/>
      <c r="N94" s="852"/>
    </row>
    <row r="95" spans="2:14" ht="15.75">
      <c r="B95" s="838"/>
      <c r="C95" s="841"/>
      <c r="D95" s="859"/>
      <c r="E95" s="862"/>
      <c r="F95" s="569">
        <v>5</v>
      </c>
      <c r="G95" s="570"/>
      <c r="H95" s="599" t="str">
        <f t="shared" si="1"/>
        <v>Belum Diisi</v>
      </c>
      <c r="I95" s="595" t="s">
        <v>26</v>
      </c>
      <c r="J95" s="596" t="str">
        <f>IF($D$91="Y/T","Isi Tujuan",IF($E$91=0,0,IF(I95="Y",1,IF(I95="T",0,"Isi Dulu"))))</f>
        <v>Isi Tujuan</v>
      </c>
      <c r="K95" s="595" t="s">
        <v>26</v>
      </c>
      <c r="L95" s="596" t="str">
        <f>IF($D$91="Y/T","Isi Tujuan",IF($E$91=0,0,IF(K95="Y",1,IF(K95="T",0,"Isi Dulu"))))</f>
        <v>Isi Tujuan</v>
      </c>
      <c r="M95" s="850"/>
      <c r="N95" s="853"/>
    </row>
    <row r="96" spans="2:14" ht="15.75">
      <c r="B96" s="836">
        <v>19</v>
      </c>
      <c r="C96" s="839"/>
      <c r="D96" s="857" t="s">
        <v>26</v>
      </c>
      <c r="E96" s="860" t="str">
        <f>IF(D96="Y",1,IF(D96="T",0,IF(D96="Y/T","Belum diisi","Error")))</f>
        <v>Belum diisi</v>
      </c>
      <c r="F96" s="528">
        <v>1</v>
      </c>
      <c r="G96" s="529"/>
      <c r="H96" s="600" t="str">
        <f t="shared" si="1"/>
        <v>Belum Diisi</v>
      </c>
      <c r="I96" s="590" t="s">
        <v>26</v>
      </c>
      <c r="J96" s="591" t="str">
        <f>IF($D$96="Y/T","Isi Tujuan",IF($E$96=0,0,IF(I96="Y",1,IF(I96="T",0,"Isi Dulu"))))</f>
        <v>Isi Tujuan</v>
      </c>
      <c r="K96" s="590" t="s">
        <v>26</v>
      </c>
      <c r="L96" s="591" t="str">
        <f>IF($D$96="Y/T","Isi Tujuan",IF($E$96=0,0,IF(K96="Y",1,IF(K96="T",0,"Isi Dulu"))))</f>
        <v>Isi Tujuan</v>
      </c>
      <c r="M96" s="848" t="s">
        <v>26</v>
      </c>
      <c r="N96" s="851" t="str">
        <f>IF(M96="Y",1,IF(M96="T",0,IF(M96="Y/T","Belum diisi","Error")))</f>
        <v>Belum diisi</v>
      </c>
    </row>
    <row r="97" spans="2:18" ht="15.75">
      <c r="B97" s="837"/>
      <c r="C97" s="840"/>
      <c r="D97" s="858"/>
      <c r="E97" s="861"/>
      <c r="F97" s="549">
        <v>2</v>
      </c>
      <c r="G97" s="550"/>
      <c r="H97" s="598" t="str">
        <f t="shared" si="1"/>
        <v>Belum Diisi</v>
      </c>
      <c r="I97" s="592" t="s">
        <v>26</v>
      </c>
      <c r="J97" s="593" t="str">
        <f>IF($D$96="Y/T","Isi Tujuan",IF($E$96=0,0,IF(I97="Y",1,IF(I97="T",0,"Isi Dulu"))))</f>
        <v>Isi Tujuan</v>
      </c>
      <c r="K97" s="592" t="s">
        <v>26</v>
      </c>
      <c r="L97" s="593" t="str">
        <f>IF($D$96="Y/T","Isi Tujuan",IF($E$96=0,0,IF(K97="Y",1,IF(K97="T",0,"Isi Dulu"))))</f>
        <v>Isi Tujuan</v>
      </c>
      <c r="M97" s="849"/>
      <c r="N97" s="852"/>
    </row>
    <row r="98" spans="2:18" ht="15.75">
      <c r="B98" s="837"/>
      <c r="C98" s="840"/>
      <c r="D98" s="858"/>
      <c r="E98" s="861"/>
      <c r="F98" s="549">
        <v>3</v>
      </c>
      <c r="G98" s="550"/>
      <c r="H98" s="598" t="str">
        <f t="shared" si="1"/>
        <v>Belum Diisi</v>
      </c>
      <c r="I98" s="592" t="s">
        <v>26</v>
      </c>
      <c r="J98" s="593" t="str">
        <f>IF($D$96="Y/T","Isi Tujuan",IF($E$96=0,0,IF(I98="Y",1,IF(I98="T",0,"Isi Dulu"))))</f>
        <v>Isi Tujuan</v>
      </c>
      <c r="K98" s="592" t="s">
        <v>26</v>
      </c>
      <c r="L98" s="593" t="str">
        <f>IF($D$96="Y/T","Isi Tujuan",IF($E$96=0,0,IF(K98="Y",1,IF(K98="T",0,"Isi Dulu"))))</f>
        <v>Isi Tujuan</v>
      </c>
      <c r="M98" s="849"/>
      <c r="N98" s="852"/>
    </row>
    <row r="99" spans="2:18" ht="15.75">
      <c r="B99" s="837"/>
      <c r="C99" s="840"/>
      <c r="D99" s="858"/>
      <c r="E99" s="861"/>
      <c r="F99" s="549">
        <v>4</v>
      </c>
      <c r="G99" s="550"/>
      <c r="H99" s="598" t="str">
        <f t="shared" si="1"/>
        <v>Belum Diisi</v>
      </c>
      <c r="I99" s="592" t="s">
        <v>26</v>
      </c>
      <c r="J99" s="593" t="str">
        <f>IF($D$96="Y/T","Isi Tujuan",IF($E$96=0,0,IF(I99="Y",1,IF(I99="T",0,"Isi Dulu"))))</f>
        <v>Isi Tujuan</v>
      </c>
      <c r="K99" s="592" t="s">
        <v>26</v>
      </c>
      <c r="L99" s="593" t="str">
        <f>IF($D$96="Y/T","Isi Tujuan",IF($E$96=0,0,IF(K99="Y",1,IF(K99="T",0,"Isi Dulu"))))</f>
        <v>Isi Tujuan</v>
      </c>
      <c r="M99" s="849"/>
      <c r="N99" s="852"/>
    </row>
    <row r="100" spans="2:18" ht="15.75">
      <c r="B100" s="838"/>
      <c r="C100" s="841"/>
      <c r="D100" s="859"/>
      <c r="E100" s="862"/>
      <c r="F100" s="569">
        <v>5</v>
      </c>
      <c r="G100" s="570"/>
      <c r="H100" s="599" t="str">
        <f t="shared" si="1"/>
        <v>Belum Diisi</v>
      </c>
      <c r="I100" s="595" t="s">
        <v>26</v>
      </c>
      <c r="J100" s="596" t="str">
        <f>IF($D$96="Y/T","Isi Tujuan",IF($E$96=0,0,IF(I100="Y",1,IF(I100="T",0,"Isi Dulu"))))</f>
        <v>Isi Tujuan</v>
      </c>
      <c r="K100" s="595" t="s">
        <v>26</v>
      </c>
      <c r="L100" s="596" t="str">
        <f>IF($D$96="Y/T","Isi Tujuan",IF($E$96=0,0,IF(K100="Y",1,IF(K100="T",0,"Isi Dulu"))))</f>
        <v>Isi Tujuan</v>
      </c>
      <c r="M100" s="850"/>
      <c r="N100" s="853"/>
    </row>
    <row r="101" spans="2:18" ht="15.75">
      <c r="B101" s="836">
        <v>20</v>
      </c>
      <c r="C101" s="839"/>
      <c r="D101" s="857" t="s">
        <v>26</v>
      </c>
      <c r="E101" s="860" t="str">
        <f>IF(D101="Y",1,IF(D101="T",0,IF(D101="Y/T","Belum diisi","Error")))</f>
        <v>Belum diisi</v>
      </c>
      <c r="F101" s="528">
        <v>1</v>
      </c>
      <c r="G101" s="529"/>
      <c r="H101" s="600" t="str">
        <f t="shared" si="1"/>
        <v>Belum Diisi</v>
      </c>
      <c r="I101" s="590" t="s">
        <v>26</v>
      </c>
      <c r="J101" s="591" t="str">
        <f>IF($D$101="Y/T","Isi Tujuan",IF($E$101=0,0,IF(I101="Y",1,IF(I101="T",0,"Isi Dulu"))))</f>
        <v>Isi Tujuan</v>
      </c>
      <c r="K101" s="590" t="s">
        <v>26</v>
      </c>
      <c r="L101" s="591" t="str">
        <f>IF($D$101="Y/T","Isi Tujuan",IF($E$101=0,0,IF(K101="Y",1,IF(K101="T",0,"Isi Dulu"))))</f>
        <v>Isi Tujuan</v>
      </c>
      <c r="M101" s="848" t="s">
        <v>26</v>
      </c>
      <c r="N101" s="851" t="str">
        <f>IF(M101="Y",1,IF(M101="T",0,IF(M101="Y/T","Belum diisi","Error")))</f>
        <v>Belum diisi</v>
      </c>
    </row>
    <row r="102" spans="2:18" ht="15.75">
      <c r="B102" s="837"/>
      <c r="C102" s="840"/>
      <c r="D102" s="858"/>
      <c r="E102" s="861"/>
      <c r="F102" s="549">
        <v>2</v>
      </c>
      <c r="G102" s="550"/>
      <c r="H102" s="598" t="str">
        <f t="shared" si="1"/>
        <v>Belum Diisi</v>
      </c>
      <c r="I102" s="592" t="s">
        <v>26</v>
      </c>
      <c r="J102" s="593" t="str">
        <f>IF($D$101="Y/T","Isi Tujuan",IF($E$101=0,0,IF(I102="Y",1,IF(I102="T",0,"Isi Dulu"))))</f>
        <v>Isi Tujuan</v>
      </c>
      <c r="K102" s="592" t="s">
        <v>26</v>
      </c>
      <c r="L102" s="593" t="str">
        <f>IF($D$101="Y/T","Isi Tujuan",IF($E$101=0,0,IF(K102="Y",1,IF(K102="T",0,"Isi Dulu"))))</f>
        <v>Isi Tujuan</v>
      </c>
      <c r="M102" s="849"/>
      <c r="N102" s="852"/>
    </row>
    <row r="103" spans="2:18" ht="15.75">
      <c r="B103" s="837"/>
      <c r="C103" s="840"/>
      <c r="D103" s="858"/>
      <c r="E103" s="861"/>
      <c r="F103" s="549">
        <v>3</v>
      </c>
      <c r="G103" s="550"/>
      <c r="H103" s="598" t="str">
        <f t="shared" si="1"/>
        <v>Belum Diisi</v>
      </c>
      <c r="I103" s="592" t="s">
        <v>26</v>
      </c>
      <c r="J103" s="593" t="str">
        <f>IF($D$101="Y/T","Isi Tujuan",IF($E$101=0,0,IF(I103="Y",1,IF(I103="T",0,"Isi Dulu"))))</f>
        <v>Isi Tujuan</v>
      </c>
      <c r="K103" s="592" t="s">
        <v>26</v>
      </c>
      <c r="L103" s="593" t="str">
        <f>IF($D$101="Y/T","Isi Tujuan",IF($E$101=0,0,IF(K103="Y",1,IF(K103="T",0,"Isi Dulu"))))</f>
        <v>Isi Tujuan</v>
      </c>
      <c r="M103" s="849"/>
      <c r="N103" s="852"/>
    </row>
    <row r="104" spans="2:18" ht="15.75">
      <c r="B104" s="837"/>
      <c r="C104" s="840"/>
      <c r="D104" s="858"/>
      <c r="E104" s="861"/>
      <c r="F104" s="549">
        <v>4</v>
      </c>
      <c r="G104" s="550"/>
      <c r="H104" s="598" t="str">
        <f t="shared" si="1"/>
        <v>Belum Diisi</v>
      </c>
      <c r="I104" s="592" t="s">
        <v>26</v>
      </c>
      <c r="J104" s="593" t="str">
        <f>IF($D$101="Y/T","Isi Tujuan",IF($E$101=0,0,IF(I104="Y",1,IF(I104="T",0,"Isi Dulu"))))</f>
        <v>Isi Tujuan</v>
      </c>
      <c r="K104" s="592" t="s">
        <v>26</v>
      </c>
      <c r="L104" s="593" t="str">
        <f>IF($D$101="Y/T","Isi Tujuan",IF($E$101=0,0,IF(K104="Y",1,IF(K104="T",0,"Isi Dulu"))))</f>
        <v>Isi Tujuan</v>
      </c>
      <c r="M104" s="849"/>
      <c r="N104" s="852"/>
    </row>
    <row r="105" spans="2:18" ht="15.75">
      <c r="B105" s="838"/>
      <c r="C105" s="841"/>
      <c r="D105" s="859"/>
      <c r="E105" s="862"/>
      <c r="F105" s="569">
        <v>5</v>
      </c>
      <c r="G105" s="570"/>
      <c r="H105" s="599" t="str">
        <f t="shared" si="1"/>
        <v>Belum Diisi</v>
      </c>
      <c r="I105" s="595" t="s">
        <v>26</v>
      </c>
      <c r="J105" s="596" t="str">
        <f>IF($D$101="Y/T","Isi Tujuan",IF($E$101=0,0,IF(I105="Y",1,IF(I105="T",0,"Isi Dulu"))))</f>
        <v>Isi Tujuan</v>
      </c>
      <c r="K105" s="595" t="s">
        <v>26</v>
      </c>
      <c r="L105" s="596" t="str">
        <f>IF($D$101="Y/T","Isi Tujuan",IF($E$101=0,0,IF(K105="Y",1,IF(K105="T",0,"Isi Dulu"))))</f>
        <v>Isi Tujuan</v>
      </c>
      <c r="M105" s="850"/>
      <c r="N105" s="853"/>
    </row>
    <row r="106" spans="2:18" s="527" customFormat="1" ht="15.75">
      <c r="B106" s="601"/>
      <c r="C106" s="581"/>
      <c r="D106" s="582"/>
      <c r="E106" s="602" t="e">
        <f>AVERAGE(E6:E105)</f>
        <v>#DIV/0!</v>
      </c>
      <c r="F106" s="603"/>
      <c r="G106" s="583"/>
      <c r="H106" s="602" t="e">
        <f>(IF($D6="Y/T",0,AVERAGE(H6:H10))+IF($D11="Y/T",0,AVERAGE(H11:H15))+IF($D16="Y/T",0,AVERAGE(H16:H20))+IF($D21="Y/T",0,AVERAGE(H21:H25))+IF($D26="Y/T",0,AVERAGE(H26:H30))+IF($D31="Y/T",0,AVERAGE(H31:H35))+IF($D36="Y/T",0,AVERAGE(H36:H40))+IF($D41="Y/T",0,AVERAGE(H41:H45))+IF($D46="Y/T",0,AVERAGE(H46:H50))+IF($D51="Y/T",0,AVERAGE(H51:H55))+IF($D56="Y/T",0,AVERAGE(H56:H60))+IF($D61="Y/T",0,AVERAGE(H61:H65))+IF($D66="Y/T",0,AVERAGE(H66:H70))+IF($D71="Y/T",0,AVERAGE(H71:H75))+IF($D76="Y/T",0,AVERAGE(H76:H80))+IF($D81="Y/T",0,AVERAGE(H81:H85))+IF($D86="Y/T",0,AVERAGE(H86:H90))+IF($D91="Y/T",0,AVERAGE(H91:H95))+IF($D96="Y/T",0,AVERAGE(H96:H100))+IF($D101="Y/T",0,AVERAGE(H101:H105)))/(COUNTIF($D6:$D105,"Y")+COUNTIF($D6:$D105,"T"))</f>
        <v>#DIV/0!</v>
      </c>
      <c r="I106" s="582"/>
      <c r="J106" s="602" t="e">
        <f>(IF($D6="Y/T",0,AVERAGE(J6:J10))+IF($D11="Y/T",0,AVERAGE(J11:J15))+IF($D16="Y/T",0,AVERAGE(J16:J20))+IF($D21="Y/T",0,AVERAGE(J21:J25))+IF($D26="Y/T",0,AVERAGE(J26:J30))+IF($D31="Y/T",0,AVERAGE(J31:J35))+IF($D36="Y/T",0,AVERAGE(J36:J40))+IF($D41="Y/T",0,AVERAGE(J41:J45))+IF($D46="Y/T",0,AVERAGE(J46:J50))+IF($D51="Y/T",0,AVERAGE(J51:J55))+IF($D56="Y/T",0,AVERAGE(J56:J60))+IF($D61="Y/T",0,AVERAGE(J61:J65))+IF($D66="Y/T",0,AVERAGE(J66:J70))+IF($D71="Y/T",0,AVERAGE(J71:J75))+IF($D76="Y/T",0,AVERAGE(J76:J80))+IF($D81="Y/T",0,AVERAGE(J81:J85))+IF($D86="Y/T",0,AVERAGE(J86:J90))+IF($D91="Y/T",0,AVERAGE(J91:J95))+IF($D96="Y/T",0,AVERAGE(J96:J100))+IF($D101="Y/T",0,AVERAGE(J101:J105)))/(COUNTIF($D6:$D105,"Y")+COUNTIF($D6:$D105,"T"))</f>
        <v>#DIV/0!</v>
      </c>
      <c r="K106" s="582"/>
      <c r="L106" s="602" t="e">
        <f>(IF($D6="Y/T",0,AVERAGE(L6:L10))+IF($D11="Y/T",0,AVERAGE(L11:L15))+IF($D16="Y/T",0,AVERAGE(L16:L20))+IF($D21="Y/T",0,AVERAGE(L21:L25))+IF($D26="Y/T",0,AVERAGE(L26:L30))+IF($D31="Y/T",0,AVERAGE(L31:L35))+IF($D36="Y/T",0,AVERAGE(L36:L40))+IF($D41="Y/T",0,AVERAGE(L41:L45))+IF($D46="Y/T",0,AVERAGE(L46:L50))+IF($D51="Y/T",0,AVERAGE(L51:L55))+IF($D56="Y/T",0,AVERAGE(L56:L60))+IF($D61="Y/T",0,AVERAGE(L61:L65))+IF($D66="Y/T",0,AVERAGE(L66:L70))+IF($D71="Y/T",0,AVERAGE(L71:L75))+IF($D76="Y/T",0,AVERAGE(L76:L80))+IF($D81="Y/T",0,AVERAGE(L81:L85))+IF($D86="Y/T",0,AVERAGE(L86:L90))+IF($D91="Y/T",0,AVERAGE(L91:L95))+IF($D96="Y/T",0,AVERAGE(L96:L100))+IF($D101="Y/T",0,AVERAGE(L101:L105)))/(COUNTIF($D6:$D105,"Y")+COUNTIF($D6:$D105,"T"))</f>
        <v>#DIV/0!</v>
      </c>
      <c r="M106" s="582"/>
      <c r="N106" s="602" t="e">
        <f>AVERAGE(N6:N105)</f>
        <v>#DIV/0!</v>
      </c>
    </row>
    <row r="107" spans="2:18" s="527" customFormat="1" ht="15.75">
      <c r="B107" s="864" t="s">
        <v>508</v>
      </c>
      <c r="C107" s="865"/>
      <c r="D107" s="865"/>
      <c r="E107" s="865"/>
      <c r="F107" s="865"/>
      <c r="G107" s="865"/>
      <c r="H107" s="865"/>
      <c r="I107" s="865"/>
      <c r="J107" s="866"/>
      <c r="K107" s="604"/>
      <c r="L107" s="604"/>
      <c r="M107" s="604"/>
      <c r="N107" s="604"/>
      <c r="O107" s="517"/>
      <c r="P107" s="517"/>
      <c r="Q107" s="517"/>
      <c r="R107" s="517"/>
    </row>
    <row r="108" spans="2:18" s="527" customFormat="1" ht="15.75">
      <c r="B108" s="836">
        <v>1</v>
      </c>
      <c r="C108" s="839"/>
      <c r="D108" s="857" t="s">
        <v>26</v>
      </c>
      <c r="E108" s="854" t="str">
        <f>IF(D108="Y",1,IF(D108="T",0,IF(D108="Y/T","Belum diisi","Error")))</f>
        <v>Belum diisi</v>
      </c>
      <c r="F108" s="528">
        <v>1</v>
      </c>
      <c r="G108" s="529"/>
      <c r="H108" s="589" t="str">
        <f t="shared" ref="H108:H171" si="2">IF(OR(J108="Isi Dulu",L108="Isi Dulu",J108="Isi Sasaran",L108="Isi Sasaran"),"Belum Diisi",IF(SUM(J108,L108)=2,1,IF(SUM(J108,L108)=1,0,IF(SUM(J108,L108)=0,0,"Error"))))</f>
        <v>Belum Diisi</v>
      </c>
      <c r="I108" s="590" t="s">
        <v>26</v>
      </c>
      <c r="J108" s="591" t="str">
        <f>IF($D$108="Y/T","Isi Sasaran",IF($E$108=0,0,IF(I108="Y",1,IF(I108="T",0,"Isi Dulu"))))</f>
        <v>Isi Sasaran</v>
      </c>
      <c r="K108" s="590" t="s">
        <v>26</v>
      </c>
      <c r="L108" s="591" t="str">
        <f>IF($D$108="Y/T","Isi Sasaran",IF($E$108=0,0,IF(K108="Y",1,IF(K108="T",0,"Isi Dulu"))))</f>
        <v>Isi Sasaran</v>
      </c>
      <c r="M108" s="848" t="s">
        <v>26</v>
      </c>
      <c r="N108" s="851" t="str">
        <f>IF(M108="Y",1,IF(M108="T",0,IF(M108="Y/T","Belum diisi","Error")))</f>
        <v>Belum diisi</v>
      </c>
      <c r="O108" s="517"/>
      <c r="P108" s="517"/>
      <c r="Q108" s="517"/>
      <c r="R108" s="517"/>
    </row>
    <row r="109" spans="2:18" s="527" customFormat="1" ht="15.75">
      <c r="B109" s="837"/>
      <c r="C109" s="840"/>
      <c r="D109" s="858"/>
      <c r="E109" s="855"/>
      <c r="F109" s="549">
        <v>2</v>
      </c>
      <c r="G109" s="550"/>
      <c r="H109" s="589" t="str">
        <f t="shared" si="2"/>
        <v>Belum Diisi</v>
      </c>
      <c r="I109" s="592" t="s">
        <v>26</v>
      </c>
      <c r="J109" s="593" t="str">
        <f>IF($D$108="Y/T","Isi Sasaran",IF($E$108=0,0,IF(I109="Y",1,IF(I109="T",0,"Isi Dulu"))))</f>
        <v>Isi Sasaran</v>
      </c>
      <c r="K109" s="592" t="s">
        <v>26</v>
      </c>
      <c r="L109" s="593" t="str">
        <f>IF($D$108="Y/T","Isi Sasaran",IF($E$108=0,0,IF(K109="Y",1,IF(K109="T",0,"Isi Dulu"))))</f>
        <v>Isi Sasaran</v>
      </c>
      <c r="M109" s="849"/>
      <c r="N109" s="852"/>
      <c r="O109" s="517"/>
      <c r="P109" s="517"/>
      <c r="Q109" s="517"/>
      <c r="R109" s="517"/>
    </row>
    <row r="110" spans="2:18" s="527" customFormat="1" ht="15.75">
      <c r="B110" s="837"/>
      <c r="C110" s="840"/>
      <c r="D110" s="858"/>
      <c r="E110" s="855"/>
      <c r="F110" s="549">
        <v>3</v>
      </c>
      <c r="G110" s="550"/>
      <c r="H110" s="589" t="str">
        <f t="shared" si="2"/>
        <v>Belum Diisi</v>
      </c>
      <c r="I110" s="592" t="s">
        <v>26</v>
      </c>
      <c r="J110" s="593" t="str">
        <f>IF($D$108="Y/T","Isi Sasaran",IF($E$108=0,0,IF(I110="Y",1,IF(I110="T",0,"Isi Dulu"))))</f>
        <v>Isi Sasaran</v>
      </c>
      <c r="K110" s="592" t="s">
        <v>26</v>
      </c>
      <c r="L110" s="593" t="str">
        <f>IF($D$108="Y/T","Isi Sasaran",IF($E$108=0,0,IF(K110="Y",1,IF(K110="T",0,"Isi Dulu"))))</f>
        <v>Isi Sasaran</v>
      </c>
      <c r="M110" s="849"/>
      <c r="N110" s="852"/>
      <c r="O110" s="517"/>
      <c r="P110" s="517"/>
      <c r="Q110" s="517"/>
      <c r="R110" s="517"/>
    </row>
    <row r="111" spans="2:18" s="527" customFormat="1" ht="15.75">
      <c r="B111" s="837"/>
      <c r="C111" s="840"/>
      <c r="D111" s="858"/>
      <c r="E111" s="855"/>
      <c r="F111" s="549">
        <v>4</v>
      </c>
      <c r="G111" s="550"/>
      <c r="H111" s="589" t="str">
        <f t="shared" si="2"/>
        <v>Belum Diisi</v>
      </c>
      <c r="I111" s="592" t="s">
        <v>26</v>
      </c>
      <c r="J111" s="593" t="str">
        <f>IF($D$108="Y/T","Isi Sasaran",IF($E$108=0,0,IF(I111="Y",1,IF(I111="T",0,"Isi Dulu"))))</f>
        <v>Isi Sasaran</v>
      </c>
      <c r="K111" s="592" t="s">
        <v>26</v>
      </c>
      <c r="L111" s="593" t="str">
        <f>IF($D$108="Y/T","Isi Sasaran",IF($E$108=0,0,IF(K111="Y",1,IF(K111="T",0,"Isi Dulu"))))</f>
        <v>Isi Sasaran</v>
      </c>
      <c r="M111" s="849"/>
      <c r="N111" s="852"/>
      <c r="O111" s="517"/>
      <c r="P111" s="517"/>
      <c r="Q111" s="517"/>
      <c r="R111" s="517"/>
    </row>
    <row r="112" spans="2:18" s="527" customFormat="1" ht="15.75">
      <c r="B112" s="838"/>
      <c r="C112" s="841"/>
      <c r="D112" s="859"/>
      <c r="E112" s="856"/>
      <c r="F112" s="569">
        <v>5</v>
      </c>
      <c r="G112" s="570"/>
      <c r="H112" s="594" t="str">
        <f t="shared" si="2"/>
        <v>Belum Diisi</v>
      </c>
      <c r="I112" s="595" t="s">
        <v>26</v>
      </c>
      <c r="J112" s="596" t="str">
        <f>IF($D$108="Y/T","Isi Sasaran",IF($E$108=0,0,IF(I112="Y",1,IF(I112="T",0,"Isi Dulu"))))</f>
        <v>Isi Sasaran</v>
      </c>
      <c r="K112" s="595" t="s">
        <v>26</v>
      </c>
      <c r="L112" s="596" t="str">
        <f>IF($D$108="Y/T","Isi Sasaran",IF($E$108=0,0,IF(K112="Y",1,IF(K112="T",0,"Isi Dulu"))))</f>
        <v>Isi Sasaran</v>
      </c>
      <c r="M112" s="850"/>
      <c r="N112" s="853"/>
      <c r="O112" s="517"/>
      <c r="P112" s="517"/>
      <c r="Q112" s="517"/>
      <c r="R112" s="517"/>
    </row>
    <row r="113" spans="2:18" s="527" customFormat="1" ht="15.75">
      <c r="B113" s="836">
        <v>2</v>
      </c>
      <c r="C113" s="839"/>
      <c r="D113" s="857" t="s">
        <v>26</v>
      </c>
      <c r="E113" s="854" t="str">
        <f>IF(D113="Y",1,IF(D113="T",0,IF(D113="Y/T","Belum diisi","Error")))</f>
        <v>Belum diisi</v>
      </c>
      <c r="F113" s="528">
        <v>1</v>
      </c>
      <c r="G113" s="529"/>
      <c r="H113" s="597" t="str">
        <f t="shared" si="2"/>
        <v>Belum Diisi</v>
      </c>
      <c r="I113" s="590" t="s">
        <v>26</v>
      </c>
      <c r="J113" s="591" t="str">
        <f>IF($D$113="Y/T","Isi Sasaran",IF($E$113=0,0,IF(I113="Y",1,IF(I113="T",0,"Isi Dulu"))))</f>
        <v>Isi Sasaran</v>
      </c>
      <c r="K113" s="590" t="s">
        <v>26</v>
      </c>
      <c r="L113" s="591" t="str">
        <f>IF($D$113="Y/T","Isi Sasaran",IF($E$113=0,0,IF(K113="Y",1,IF(K113="T",0,"Isi Dulu"))))</f>
        <v>Isi Sasaran</v>
      </c>
      <c r="M113" s="848" t="s">
        <v>26</v>
      </c>
      <c r="N113" s="851" t="str">
        <f>IF(M113="Y",1,IF(M113="T",0,IF(M113="Y/T","Belum diisi","Error")))</f>
        <v>Belum diisi</v>
      </c>
      <c r="O113" s="517"/>
      <c r="P113" s="517"/>
      <c r="Q113" s="517"/>
      <c r="R113" s="517"/>
    </row>
    <row r="114" spans="2:18" s="527" customFormat="1" ht="15.75">
      <c r="B114" s="837"/>
      <c r="C114" s="840"/>
      <c r="D114" s="858"/>
      <c r="E114" s="855"/>
      <c r="F114" s="549">
        <v>2</v>
      </c>
      <c r="G114" s="550"/>
      <c r="H114" s="598" t="str">
        <f t="shared" si="2"/>
        <v>Belum Diisi</v>
      </c>
      <c r="I114" s="592" t="s">
        <v>26</v>
      </c>
      <c r="J114" s="593" t="str">
        <f>IF($D$113="Y/T","Isi Sasaran",IF($E$113=0,0,IF(I114="Y",1,IF(I114="T",0,"Isi Dulu"))))</f>
        <v>Isi Sasaran</v>
      </c>
      <c r="K114" s="592" t="s">
        <v>26</v>
      </c>
      <c r="L114" s="593" t="str">
        <f>IF($D$113="Y/T","Isi Sasaran",IF($E$113=0,0,IF(K114="Y",1,IF(K114="T",0,"Isi Dulu"))))</f>
        <v>Isi Sasaran</v>
      </c>
      <c r="M114" s="849"/>
      <c r="N114" s="852"/>
      <c r="O114" s="517"/>
      <c r="P114" s="517"/>
      <c r="Q114" s="517"/>
      <c r="R114" s="517"/>
    </row>
    <row r="115" spans="2:18" s="527" customFormat="1" ht="15.75">
      <c r="B115" s="837"/>
      <c r="C115" s="840"/>
      <c r="D115" s="858"/>
      <c r="E115" s="855"/>
      <c r="F115" s="549">
        <v>3</v>
      </c>
      <c r="G115" s="550"/>
      <c r="H115" s="598" t="str">
        <f t="shared" si="2"/>
        <v>Belum Diisi</v>
      </c>
      <c r="I115" s="592" t="s">
        <v>26</v>
      </c>
      <c r="J115" s="593" t="str">
        <f>IF($D$113="Y/T","Isi Sasaran",IF($E$113=0,0,IF(I115="Y",1,IF(I115="T",0,"Isi Dulu"))))</f>
        <v>Isi Sasaran</v>
      </c>
      <c r="K115" s="592" t="s">
        <v>26</v>
      </c>
      <c r="L115" s="593" t="str">
        <f>IF($D$113="Y/T","Isi Sasaran",IF($E$113=0,0,IF(K115="Y",1,IF(K115="T",0,"Isi Dulu"))))</f>
        <v>Isi Sasaran</v>
      </c>
      <c r="M115" s="849"/>
      <c r="N115" s="852"/>
      <c r="O115" s="517"/>
      <c r="P115" s="517"/>
      <c r="Q115" s="517"/>
      <c r="R115" s="517"/>
    </row>
    <row r="116" spans="2:18" s="527" customFormat="1" ht="15.75">
      <c r="B116" s="837"/>
      <c r="C116" s="840"/>
      <c r="D116" s="858"/>
      <c r="E116" s="855"/>
      <c r="F116" s="549">
        <v>4</v>
      </c>
      <c r="G116" s="550"/>
      <c r="H116" s="598" t="str">
        <f t="shared" si="2"/>
        <v>Belum Diisi</v>
      </c>
      <c r="I116" s="592" t="s">
        <v>26</v>
      </c>
      <c r="J116" s="593" t="str">
        <f>IF($D$113="Y/T","Isi Sasaran",IF($E$113=0,0,IF(I116="Y",1,IF(I116="T",0,"Isi Dulu"))))</f>
        <v>Isi Sasaran</v>
      </c>
      <c r="K116" s="592" t="s">
        <v>26</v>
      </c>
      <c r="L116" s="593" t="str">
        <f>IF($D$113="Y/T","Isi Sasaran",IF($E$113=0,0,IF(K116="Y",1,IF(K116="T",0,"Isi Dulu"))))</f>
        <v>Isi Sasaran</v>
      </c>
      <c r="M116" s="849"/>
      <c r="N116" s="852"/>
      <c r="O116" s="517"/>
      <c r="P116" s="517"/>
      <c r="Q116" s="517"/>
      <c r="R116" s="517"/>
    </row>
    <row r="117" spans="2:18" s="527" customFormat="1" ht="15.75">
      <c r="B117" s="838"/>
      <c r="C117" s="841"/>
      <c r="D117" s="859"/>
      <c r="E117" s="856"/>
      <c r="F117" s="569">
        <v>5</v>
      </c>
      <c r="G117" s="570"/>
      <c r="H117" s="599" t="str">
        <f t="shared" si="2"/>
        <v>Belum Diisi</v>
      </c>
      <c r="I117" s="595" t="s">
        <v>26</v>
      </c>
      <c r="J117" s="596" t="str">
        <f>IF($D$113="Y/T","Isi Sasaran",IF($E$113=0,0,IF(I117="Y",1,IF(I117="T",0,"Isi Dulu"))))</f>
        <v>Isi Sasaran</v>
      </c>
      <c r="K117" s="595" t="s">
        <v>26</v>
      </c>
      <c r="L117" s="596" t="str">
        <f>IF($D$113="Y/T","Isi Sasaran",IF($E$113=0,0,IF(K117="Y",1,IF(K117="T",0,"Isi Dulu"))))</f>
        <v>Isi Sasaran</v>
      </c>
      <c r="M117" s="850"/>
      <c r="N117" s="853"/>
      <c r="O117" s="517"/>
      <c r="P117" s="517"/>
      <c r="Q117" s="517"/>
      <c r="R117" s="517"/>
    </row>
    <row r="118" spans="2:18" s="527" customFormat="1" ht="15.75">
      <c r="B118" s="836">
        <v>3</v>
      </c>
      <c r="C118" s="839"/>
      <c r="D118" s="857" t="s">
        <v>26</v>
      </c>
      <c r="E118" s="854" t="str">
        <f>IF(D118="Y",1,IF(D118="T",0,IF(D118="Y/T","Belum diisi","Error")))</f>
        <v>Belum diisi</v>
      </c>
      <c r="F118" s="528">
        <v>1</v>
      </c>
      <c r="G118" s="529"/>
      <c r="H118" s="600" t="str">
        <f t="shared" si="2"/>
        <v>Belum Diisi</v>
      </c>
      <c r="I118" s="590" t="s">
        <v>26</v>
      </c>
      <c r="J118" s="591" t="str">
        <f>IF($D$118="Y/T","Isi Sasaran",IF($E$118=0,0,IF(I118="Y",1,IF(I118="T",0,"Isi Dulu"))))</f>
        <v>Isi Sasaran</v>
      </c>
      <c r="K118" s="590" t="s">
        <v>26</v>
      </c>
      <c r="L118" s="591" t="str">
        <f>IF($D$118="Y/T","Isi Sasaran",IF($E$118=0,0,IF(K118="Y",1,IF(K118="T",0,"Isi Dulu"))))</f>
        <v>Isi Sasaran</v>
      </c>
      <c r="M118" s="848" t="s">
        <v>26</v>
      </c>
      <c r="N118" s="851" t="str">
        <f>IF(M118="Y",1,IF(M118="T",0,IF(M118="Y/T","Belum diisi","Error")))</f>
        <v>Belum diisi</v>
      </c>
      <c r="O118" s="517"/>
      <c r="P118" s="517"/>
      <c r="Q118" s="517"/>
      <c r="R118" s="517"/>
    </row>
    <row r="119" spans="2:18" s="527" customFormat="1" ht="15.75">
      <c r="B119" s="837"/>
      <c r="C119" s="840"/>
      <c r="D119" s="858"/>
      <c r="E119" s="855"/>
      <c r="F119" s="549">
        <v>2</v>
      </c>
      <c r="G119" s="550"/>
      <c r="H119" s="598" t="str">
        <f t="shared" si="2"/>
        <v>Belum Diisi</v>
      </c>
      <c r="I119" s="592" t="s">
        <v>26</v>
      </c>
      <c r="J119" s="593" t="str">
        <f>IF($D$118="Y/T","Isi Sasaran",IF($E$118=0,0,IF(I119="Y",1,IF(I119="T",0,"Isi Dulu"))))</f>
        <v>Isi Sasaran</v>
      </c>
      <c r="K119" s="592" t="s">
        <v>26</v>
      </c>
      <c r="L119" s="593" t="str">
        <f>IF($D$118="Y/T","Isi Sasaran",IF($E$118=0,0,IF(K119="Y",1,IF(K119="T",0,"Isi Dulu"))))</f>
        <v>Isi Sasaran</v>
      </c>
      <c r="M119" s="849"/>
      <c r="N119" s="852"/>
      <c r="O119" s="517"/>
      <c r="P119" s="517"/>
      <c r="Q119" s="517"/>
      <c r="R119" s="517"/>
    </row>
    <row r="120" spans="2:18" s="527" customFormat="1" ht="15.75">
      <c r="B120" s="837"/>
      <c r="C120" s="840"/>
      <c r="D120" s="858"/>
      <c r="E120" s="855"/>
      <c r="F120" s="549">
        <v>3</v>
      </c>
      <c r="G120" s="550"/>
      <c r="H120" s="598" t="str">
        <f t="shared" si="2"/>
        <v>Belum Diisi</v>
      </c>
      <c r="I120" s="592" t="s">
        <v>26</v>
      </c>
      <c r="J120" s="593" t="str">
        <f>IF($D$118="Y/T","Isi Sasaran",IF($E$118=0,0,IF(I120="Y",1,IF(I120="T",0,"Isi Dulu"))))</f>
        <v>Isi Sasaran</v>
      </c>
      <c r="K120" s="592" t="s">
        <v>26</v>
      </c>
      <c r="L120" s="593" t="str">
        <f>IF($D$118="Y/T","Isi Sasaran",IF($E$118=0,0,IF(K120="Y",1,IF(K120="T",0,"Isi Dulu"))))</f>
        <v>Isi Sasaran</v>
      </c>
      <c r="M120" s="849"/>
      <c r="N120" s="852"/>
      <c r="O120" s="517"/>
      <c r="P120" s="517"/>
      <c r="Q120" s="517"/>
      <c r="R120" s="517"/>
    </row>
    <row r="121" spans="2:18" s="527" customFormat="1" ht="15.75">
      <c r="B121" s="837"/>
      <c r="C121" s="840"/>
      <c r="D121" s="858"/>
      <c r="E121" s="855"/>
      <c r="F121" s="549">
        <v>4</v>
      </c>
      <c r="G121" s="550"/>
      <c r="H121" s="598" t="str">
        <f t="shared" si="2"/>
        <v>Belum Diisi</v>
      </c>
      <c r="I121" s="592" t="s">
        <v>26</v>
      </c>
      <c r="J121" s="593" t="str">
        <f>IF($D$118="Y/T","Isi Sasaran",IF($E$118=0,0,IF(I121="Y",1,IF(I121="T",0,"Isi Dulu"))))</f>
        <v>Isi Sasaran</v>
      </c>
      <c r="K121" s="592" t="s">
        <v>26</v>
      </c>
      <c r="L121" s="593" t="str">
        <f>IF($D$118="Y/T","Isi Sasaran",IF($E$118=0,0,IF(K121="Y",1,IF(K121="T",0,"Isi Dulu"))))</f>
        <v>Isi Sasaran</v>
      </c>
      <c r="M121" s="849"/>
      <c r="N121" s="852"/>
      <c r="O121" s="517"/>
      <c r="P121" s="517"/>
      <c r="Q121" s="517"/>
      <c r="R121" s="517"/>
    </row>
    <row r="122" spans="2:18" s="527" customFormat="1" ht="15.75">
      <c r="B122" s="838"/>
      <c r="C122" s="841"/>
      <c r="D122" s="859"/>
      <c r="E122" s="856"/>
      <c r="F122" s="569">
        <v>5</v>
      </c>
      <c r="G122" s="570"/>
      <c r="H122" s="599" t="str">
        <f t="shared" si="2"/>
        <v>Belum Diisi</v>
      </c>
      <c r="I122" s="595" t="s">
        <v>26</v>
      </c>
      <c r="J122" s="596" t="str">
        <f>IF($D$118="Y/T","Isi Sasaran",IF($E$118=0,0,IF(I122="Y",1,IF(I122="T",0,"Isi Dulu"))))</f>
        <v>Isi Sasaran</v>
      </c>
      <c r="K122" s="595" t="s">
        <v>26</v>
      </c>
      <c r="L122" s="596" t="str">
        <f>IF($D$118="Y/T","Isi Sasaran",IF($E$118=0,0,IF(K122="Y",1,IF(K122="T",0,"Isi Dulu"))))</f>
        <v>Isi Sasaran</v>
      </c>
      <c r="M122" s="850"/>
      <c r="N122" s="853"/>
      <c r="O122" s="517"/>
      <c r="P122" s="517"/>
      <c r="Q122" s="517"/>
      <c r="R122" s="517"/>
    </row>
    <row r="123" spans="2:18" s="527" customFormat="1" ht="15.75">
      <c r="B123" s="836">
        <v>4</v>
      </c>
      <c r="C123" s="839"/>
      <c r="D123" s="857" t="s">
        <v>26</v>
      </c>
      <c r="E123" s="854" t="str">
        <f>IF(D123="Y",1,IF(D123="T",0,IF(D123="Y/T","Belum diisi","Error")))</f>
        <v>Belum diisi</v>
      </c>
      <c r="F123" s="528">
        <v>1</v>
      </c>
      <c r="G123" s="529"/>
      <c r="H123" s="600" t="str">
        <f t="shared" si="2"/>
        <v>Belum Diisi</v>
      </c>
      <c r="I123" s="590" t="s">
        <v>26</v>
      </c>
      <c r="J123" s="591" t="str">
        <f>IF($D$123="Y/T","Isi Sasaran",IF($E$123=0,0,IF(I123="Y",1,IF(I123="T",0,"Isi Dulu"))))</f>
        <v>Isi Sasaran</v>
      </c>
      <c r="K123" s="590" t="s">
        <v>26</v>
      </c>
      <c r="L123" s="591" t="str">
        <f>IF($D$123="Y/T","Isi Sasaran",IF($E$123=0,0,IF(K123="Y",1,IF(K123="T",0,"Isi Dulu"))))</f>
        <v>Isi Sasaran</v>
      </c>
      <c r="M123" s="848" t="s">
        <v>26</v>
      </c>
      <c r="N123" s="851" t="str">
        <f>IF(M123="Y",1,IF(M123="T",0,IF(M123="Y/T","Belum diisi","Error")))</f>
        <v>Belum diisi</v>
      </c>
      <c r="O123" s="517"/>
      <c r="P123" s="517"/>
      <c r="Q123" s="517"/>
      <c r="R123" s="517"/>
    </row>
    <row r="124" spans="2:18" s="527" customFormat="1" ht="15.75">
      <c r="B124" s="837"/>
      <c r="C124" s="840"/>
      <c r="D124" s="858"/>
      <c r="E124" s="855"/>
      <c r="F124" s="549">
        <v>2</v>
      </c>
      <c r="G124" s="550"/>
      <c r="H124" s="598" t="str">
        <f t="shared" si="2"/>
        <v>Belum Diisi</v>
      </c>
      <c r="I124" s="592" t="s">
        <v>26</v>
      </c>
      <c r="J124" s="593" t="str">
        <f>IF($D$123="Y/T","Isi Sasaran",IF($E$123=0,0,IF(I124="Y",1,IF(I124="T",0,"Isi Dulu"))))</f>
        <v>Isi Sasaran</v>
      </c>
      <c r="K124" s="592" t="s">
        <v>26</v>
      </c>
      <c r="L124" s="593" t="str">
        <f>IF($D$123="Y/T","Isi Sasaran",IF($E$123=0,0,IF(K124="Y",1,IF(K124="T",0,"Isi Dulu"))))</f>
        <v>Isi Sasaran</v>
      </c>
      <c r="M124" s="849"/>
      <c r="N124" s="852"/>
      <c r="O124" s="517"/>
      <c r="P124" s="517"/>
      <c r="Q124" s="517"/>
      <c r="R124" s="517"/>
    </row>
    <row r="125" spans="2:18" s="527" customFormat="1" ht="15.75">
      <c r="B125" s="837"/>
      <c r="C125" s="840"/>
      <c r="D125" s="858"/>
      <c r="E125" s="855"/>
      <c r="F125" s="549">
        <v>3</v>
      </c>
      <c r="G125" s="550"/>
      <c r="H125" s="598" t="str">
        <f t="shared" si="2"/>
        <v>Belum Diisi</v>
      </c>
      <c r="I125" s="592" t="s">
        <v>26</v>
      </c>
      <c r="J125" s="593" t="str">
        <f>IF($D$123="Y/T","Isi Sasaran",IF($E$123=0,0,IF(I125="Y",1,IF(I125="T",0,"Isi Dulu"))))</f>
        <v>Isi Sasaran</v>
      </c>
      <c r="K125" s="592" t="s">
        <v>26</v>
      </c>
      <c r="L125" s="593" t="str">
        <f>IF($D$123="Y/T","Isi Sasaran",IF($E$123=0,0,IF(K125="Y",1,IF(K125="T",0,"Isi Dulu"))))</f>
        <v>Isi Sasaran</v>
      </c>
      <c r="M125" s="849"/>
      <c r="N125" s="852"/>
      <c r="O125" s="517"/>
      <c r="P125" s="517"/>
      <c r="Q125" s="517"/>
      <c r="R125" s="517"/>
    </row>
    <row r="126" spans="2:18" s="527" customFormat="1" ht="15.75">
      <c r="B126" s="837"/>
      <c r="C126" s="840"/>
      <c r="D126" s="858"/>
      <c r="E126" s="855"/>
      <c r="F126" s="549">
        <v>4</v>
      </c>
      <c r="G126" s="550"/>
      <c r="H126" s="598" t="str">
        <f t="shared" si="2"/>
        <v>Belum Diisi</v>
      </c>
      <c r="I126" s="592" t="s">
        <v>26</v>
      </c>
      <c r="J126" s="593" t="str">
        <f>IF($D$123="Y/T","Isi Sasaran",IF($E$123=0,0,IF(I126="Y",1,IF(I126="T",0,"Isi Dulu"))))</f>
        <v>Isi Sasaran</v>
      </c>
      <c r="K126" s="592" t="s">
        <v>26</v>
      </c>
      <c r="L126" s="593" t="str">
        <f>IF($D$123="Y/T","Isi Sasaran",IF($E$123=0,0,IF(K126="Y",1,IF(K126="T",0,"Isi Dulu"))))</f>
        <v>Isi Sasaran</v>
      </c>
      <c r="M126" s="849"/>
      <c r="N126" s="852"/>
      <c r="O126" s="517"/>
      <c r="P126" s="517"/>
      <c r="Q126" s="517"/>
      <c r="R126" s="517"/>
    </row>
    <row r="127" spans="2:18" s="527" customFormat="1" ht="15.75">
      <c r="B127" s="838"/>
      <c r="C127" s="841"/>
      <c r="D127" s="859"/>
      <c r="E127" s="856"/>
      <c r="F127" s="569">
        <v>5</v>
      </c>
      <c r="G127" s="570"/>
      <c r="H127" s="599" t="str">
        <f t="shared" si="2"/>
        <v>Belum Diisi</v>
      </c>
      <c r="I127" s="595" t="s">
        <v>26</v>
      </c>
      <c r="J127" s="596" t="str">
        <f>IF($D$123="Y/T","Isi Sasaran",IF($E$123=0,0,IF(I127="Y",1,IF(I127="T",0,"Isi Dulu"))))</f>
        <v>Isi Sasaran</v>
      </c>
      <c r="K127" s="595" t="s">
        <v>26</v>
      </c>
      <c r="L127" s="596" t="str">
        <f>IF($D$123="Y/T","Isi Sasaran",IF($E$123=0,0,IF(K127="Y",1,IF(K127="T",0,"Isi Dulu"))))</f>
        <v>Isi Sasaran</v>
      </c>
      <c r="M127" s="850"/>
      <c r="N127" s="853"/>
      <c r="O127" s="517"/>
      <c r="P127" s="517"/>
      <c r="Q127" s="517"/>
      <c r="R127" s="517"/>
    </row>
    <row r="128" spans="2:18" s="527" customFormat="1" ht="15.75">
      <c r="B128" s="836">
        <v>5</v>
      </c>
      <c r="C128" s="839"/>
      <c r="D128" s="857" t="s">
        <v>26</v>
      </c>
      <c r="E128" s="854" t="str">
        <f>IF(D128="Y",1,IF(D128="T",0,IF(D128="Y/T","Belum diisi","Error")))</f>
        <v>Belum diisi</v>
      </c>
      <c r="F128" s="528">
        <v>1</v>
      </c>
      <c r="G128" s="529"/>
      <c r="H128" s="600" t="str">
        <f t="shared" si="2"/>
        <v>Belum Diisi</v>
      </c>
      <c r="I128" s="590" t="s">
        <v>26</v>
      </c>
      <c r="J128" s="591" t="str">
        <f>IF($D$128="Y/T","Isi Sasaran",IF($E$128=0,0,IF(I128="Y",1,IF(I128="T",0,"Isi Dulu"))))</f>
        <v>Isi Sasaran</v>
      </c>
      <c r="K128" s="590" t="s">
        <v>26</v>
      </c>
      <c r="L128" s="591" t="str">
        <f>IF($D$128="Y/T","Isi Sasaran",IF($E$128=0,0,IF(K128="Y",1,IF(K128="T",0,"Isi Dulu"))))</f>
        <v>Isi Sasaran</v>
      </c>
      <c r="M128" s="848" t="s">
        <v>26</v>
      </c>
      <c r="N128" s="851" t="str">
        <f>IF(M128="Y",1,IF(M128="T",0,IF(M128="Y/T","Belum diisi","Error")))</f>
        <v>Belum diisi</v>
      </c>
      <c r="O128" s="517"/>
      <c r="P128" s="517"/>
      <c r="Q128" s="517"/>
      <c r="R128" s="517"/>
    </row>
    <row r="129" spans="2:18" s="527" customFormat="1" ht="15.75">
      <c r="B129" s="837"/>
      <c r="C129" s="840"/>
      <c r="D129" s="858"/>
      <c r="E129" s="855"/>
      <c r="F129" s="549">
        <v>2</v>
      </c>
      <c r="G129" s="550"/>
      <c r="H129" s="598" t="str">
        <f t="shared" si="2"/>
        <v>Belum Diisi</v>
      </c>
      <c r="I129" s="592" t="s">
        <v>26</v>
      </c>
      <c r="J129" s="593" t="str">
        <f>IF($D$128="Y/T","Isi Sasaran",IF($E$128=0,0,IF(I129="Y",1,IF(I129="T",0,"Isi Dulu"))))</f>
        <v>Isi Sasaran</v>
      </c>
      <c r="K129" s="592" t="s">
        <v>26</v>
      </c>
      <c r="L129" s="593" t="str">
        <f>IF($D$128="Y/T","Isi Sasaran",IF($E$128=0,0,IF(K129="Y",1,IF(K129="T",0,"Isi Dulu"))))</f>
        <v>Isi Sasaran</v>
      </c>
      <c r="M129" s="849"/>
      <c r="N129" s="852"/>
      <c r="O129" s="517"/>
      <c r="P129" s="517"/>
      <c r="Q129" s="517"/>
      <c r="R129" s="517"/>
    </row>
    <row r="130" spans="2:18" s="527" customFormat="1" ht="15.75">
      <c r="B130" s="837"/>
      <c r="C130" s="840"/>
      <c r="D130" s="858"/>
      <c r="E130" s="855"/>
      <c r="F130" s="549">
        <v>3</v>
      </c>
      <c r="G130" s="550"/>
      <c r="H130" s="598" t="str">
        <f t="shared" si="2"/>
        <v>Belum Diisi</v>
      </c>
      <c r="I130" s="592" t="s">
        <v>26</v>
      </c>
      <c r="J130" s="593" t="str">
        <f>IF($D$128="Y/T","Isi Sasaran",IF($E$128=0,0,IF(I130="Y",1,IF(I130="T",0,"Isi Dulu"))))</f>
        <v>Isi Sasaran</v>
      </c>
      <c r="K130" s="592" t="s">
        <v>26</v>
      </c>
      <c r="L130" s="593" t="str">
        <f>IF($D$128="Y/T","Isi Sasaran",IF($E$128=0,0,IF(K130="Y",1,IF(K130="T",0,"Isi Dulu"))))</f>
        <v>Isi Sasaran</v>
      </c>
      <c r="M130" s="849"/>
      <c r="N130" s="852"/>
      <c r="O130" s="517"/>
      <c r="P130" s="517"/>
      <c r="Q130" s="517"/>
      <c r="R130" s="517"/>
    </row>
    <row r="131" spans="2:18" s="527" customFormat="1" ht="15.75">
      <c r="B131" s="837"/>
      <c r="C131" s="840"/>
      <c r="D131" s="858"/>
      <c r="E131" s="855"/>
      <c r="F131" s="549">
        <v>4</v>
      </c>
      <c r="G131" s="550"/>
      <c r="H131" s="598" t="str">
        <f t="shared" si="2"/>
        <v>Belum Diisi</v>
      </c>
      <c r="I131" s="592" t="s">
        <v>26</v>
      </c>
      <c r="J131" s="593" t="str">
        <f>IF($D$128="Y/T","Isi Sasaran",IF($E$128=0,0,IF(I131="Y",1,IF(I131="T",0,"Isi Dulu"))))</f>
        <v>Isi Sasaran</v>
      </c>
      <c r="K131" s="592" t="s">
        <v>26</v>
      </c>
      <c r="L131" s="593" t="str">
        <f>IF($D$128="Y/T","Isi Sasaran",IF($E$128=0,0,IF(K131="Y",1,IF(K131="T",0,"Isi Dulu"))))</f>
        <v>Isi Sasaran</v>
      </c>
      <c r="M131" s="849"/>
      <c r="N131" s="852"/>
      <c r="O131" s="517"/>
      <c r="P131" s="517"/>
      <c r="Q131" s="517"/>
      <c r="R131" s="517"/>
    </row>
    <row r="132" spans="2:18" s="527" customFormat="1" ht="15.75">
      <c r="B132" s="838"/>
      <c r="C132" s="841"/>
      <c r="D132" s="859"/>
      <c r="E132" s="856"/>
      <c r="F132" s="569">
        <v>5</v>
      </c>
      <c r="G132" s="570"/>
      <c r="H132" s="599" t="str">
        <f t="shared" si="2"/>
        <v>Belum Diisi</v>
      </c>
      <c r="I132" s="595" t="s">
        <v>26</v>
      </c>
      <c r="J132" s="596" t="str">
        <f>IF($D$128="Y/T","Isi Sasaran",IF($E$128=0,0,IF(I132="Y",1,IF(I132="T",0,"Isi Dulu"))))</f>
        <v>Isi Sasaran</v>
      </c>
      <c r="K132" s="595" t="s">
        <v>26</v>
      </c>
      <c r="L132" s="596" t="str">
        <f>IF($D$128="Y/T","Isi Sasaran",IF($E$128=0,0,IF(K132="Y",1,IF(K132="T",0,"Isi Dulu"))))</f>
        <v>Isi Sasaran</v>
      </c>
      <c r="M132" s="850"/>
      <c r="N132" s="853"/>
      <c r="O132" s="517"/>
      <c r="P132" s="517"/>
      <c r="Q132" s="517"/>
      <c r="R132" s="517"/>
    </row>
    <row r="133" spans="2:18" s="527" customFormat="1" ht="15.75">
      <c r="B133" s="836">
        <v>6</v>
      </c>
      <c r="C133" s="839"/>
      <c r="D133" s="857" t="s">
        <v>26</v>
      </c>
      <c r="E133" s="854" t="str">
        <f>IF(D133="Y",1,IF(D133="T",0,IF(D133="Y/T","Belum diisi","Error")))</f>
        <v>Belum diisi</v>
      </c>
      <c r="F133" s="528">
        <v>1</v>
      </c>
      <c r="G133" s="529"/>
      <c r="H133" s="600" t="str">
        <f t="shared" si="2"/>
        <v>Belum Diisi</v>
      </c>
      <c r="I133" s="590" t="s">
        <v>26</v>
      </c>
      <c r="J133" s="591" t="str">
        <f>IF($D$133="Y/T","Isi Sasaran",IF($E$133=0,0,IF(I133="Y",1,IF(I133="T",0,"Isi Dulu"))))</f>
        <v>Isi Sasaran</v>
      </c>
      <c r="K133" s="590" t="s">
        <v>26</v>
      </c>
      <c r="L133" s="591" t="str">
        <f>IF($D$133="Y/T","Isi Sasaran",IF($E$133=0,0,IF(K133="Y",1,IF(K133="T",0,"Isi Dulu"))))</f>
        <v>Isi Sasaran</v>
      </c>
      <c r="M133" s="848" t="s">
        <v>26</v>
      </c>
      <c r="N133" s="851" t="str">
        <f>IF(M133="Y",1,IF(M133="T",0,IF(M133="Y/T","Belum diisi","Error")))</f>
        <v>Belum diisi</v>
      </c>
      <c r="O133" s="517"/>
      <c r="P133" s="517"/>
      <c r="Q133" s="517"/>
      <c r="R133" s="517"/>
    </row>
    <row r="134" spans="2:18" s="527" customFormat="1" ht="15.75">
      <c r="B134" s="837"/>
      <c r="C134" s="840"/>
      <c r="D134" s="858"/>
      <c r="E134" s="855"/>
      <c r="F134" s="549">
        <v>2</v>
      </c>
      <c r="G134" s="550"/>
      <c r="H134" s="598" t="str">
        <f t="shared" si="2"/>
        <v>Belum Diisi</v>
      </c>
      <c r="I134" s="592" t="s">
        <v>26</v>
      </c>
      <c r="J134" s="593" t="str">
        <f>IF($D$133="Y/T","Isi Sasaran",IF($E$133=0,0,IF(I134="Y",1,IF(I134="T",0,"Isi Dulu"))))</f>
        <v>Isi Sasaran</v>
      </c>
      <c r="K134" s="592" t="s">
        <v>26</v>
      </c>
      <c r="L134" s="593" t="str">
        <f>IF($D$133="Y/T","Isi Sasaran",IF($E$133=0,0,IF(K134="Y",1,IF(K134="T",0,"Isi Dulu"))))</f>
        <v>Isi Sasaran</v>
      </c>
      <c r="M134" s="849"/>
      <c r="N134" s="852"/>
      <c r="O134" s="517"/>
      <c r="P134" s="517"/>
      <c r="Q134" s="517"/>
      <c r="R134" s="517"/>
    </row>
    <row r="135" spans="2:18" s="527" customFormat="1" ht="15.75">
      <c r="B135" s="837"/>
      <c r="C135" s="840"/>
      <c r="D135" s="858"/>
      <c r="E135" s="855"/>
      <c r="F135" s="549">
        <v>3</v>
      </c>
      <c r="G135" s="550"/>
      <c r="H135" s="598" t="str">
        <f t="shared" si="2"/>
        <v>Belum Diisi</v>
      </c>
      <c r="I135" s="592" t="s">
        <v>26</v>
      </c>
      <c r="J135" s="593" t="str">
        <f>IF($D$133="Y/T","Isi Sasaran",IF($E$133=0,0,IF(I135="Y",1,IF(I135="T",0,"Isi Dulu"))))</f>
        <v>Isi Sasaran</v>
      </c>
      <c r="K135" s="592" t="s">
        <v>26</v>
      </c>
      <c r="L135" s="593" t="str">
        <f>IF($D$133="Y/T","Isi Sasaran",IF($E$133=0,0,IF(K135="Y",1,IF(K135="T",0,"Isi Dulu"))))</f>
        <v>Isi Sasaran</v>
      </c>
      <c r="M135" s="849"/>
      <c r="N135" s="852"/>
      <c r="O135" s="517"/>
      <c r="P135" s="517"/>
      <c r="Q135" s="517"/>
      <c r="R135" s="517"/>
    </row>
    <row r="136" spans="2:18" s="527" customFormat="1" ht="15.75">
      <c r="B136" s="837"/>
      <c r="C136" s="840"/>
      <c r="D136" s="858"/>
      <c r="E136" s="855"/>
      <c r="F136" s="549">
        <v>4</v>
      </c>
      <c r="G136" s="550"/>
      <c r="H136" s="598" t="str">
        <f t="shared" si="2"/>
        <v>Belum Diisi</v>
      </c>
      <c r="I136" s="592" t="s">
        <v>26</v>
      </c>
      <c r="J136" s="593" t="str">
        <f>IF($D$133="Y/T","Isi Sasaran",IF($E$133=0,0,IF(I136="Y",1,IF(I136="T",0,"Isi Dulu"))))</f>
        <v>Isi Sasaran</v>
      </c>
      <c r="K136" s="592" t="s">
        <v>26</v>
      </c>
      <c r="L136" s="593" t="str">
        <f>IF($D$133="Y/T","Isi Sasaran",IF($E$133=0,0,IF(K136="Y",1,IF(K136="T",0,"Isi Dulu"))))</f>
        <v>Isi Sasaran</v>
      </c>
      <c r="M136" s="849"/>
      <c r="N136" s="852"/>
      <c r="O136" s="517"/>
      <c r="P136" s="517"/>
      <c r="Q136" s="517"/>
      <c r="R136" s="517"/>
    </row>
    <row r="137" spans="2:18" s="527" customFormat="1" ht="15.75">
      <c r="B137" s="838"/>
      <c r="C137" s="841"/>
      <c r="D137" s="859"/>
      <c r="E137" s="856"/>
      <c r="F137" s="569">
        <v>5</v>
      </c>
      <c r="G137" s="570"/>
      <c r="H137" s="599" t="str">
        <f t="shared" si="2"/>
        <v>Belum Diisi</v>
      </c>
      <c r="I137" s="595" t="s">
        <v>26</v>
      </c>
      <c r="J137" s="596" t="str">
        <f>IF($D$133="Y/T","Isi Sasaran",IF($E$133=0,0,IF(I137="Y",1,IF(I137="T",0,"Isi Dulu"))))</f>
        <v>Isi Sasaran</v>
      </c>
      <c r="K137" s="595" t="s">
        <v>26</v>
      </c>
      <c r="L137" s="596" t="str">
        <f>IF($D$133="Y/T","Isi Sasaran",IF($E$133=0,0,IF(K137="Y",1,IF(K137="T",0,"Isi Dulu"))))</f>
        <v>Isi Sasaran</v>
      </c>
      <c r="M137" s="850"/>
      <c r="N137" s="853"/>
      <c r="O137" s="517"/>
      <c r="P137" s="517"/>
      <c r="Q137" s="517"/>
      <c r="R137" s="517"/>
    </row>
    <row r="138" spans="2:18" s="527" customFormat="1" ht="15.75">
      <c r="B138" s="836">
        <v>7</v>
      </c>
      <c r="C138" s="839"/>
      <c r="D138" s="857" t="s">
        <v>26</v>
      </c>
      <c r="E138" s="854" t="str">
        <f>IF(D138="Y",1,IF(D138="T",0,IF(D138="Y/T","Belum diisi","Error")))</f>
        <v>Belum diisi</v>
      </c>
      <c r="F138" s="528">
        <v>1</v>
      </c>
      <c r="G138" s="529"/>
      <c r="H138" s="600" t="str">
        <f t="shared" si="2"/>
        <v>Belum Diisi</v>
      </c>
      <c r="I138" s="590" t="s">
        <v>26</v>
      </c>
      <c r="J138" s="591" t="str">
        <f>IF($D$138="Y/T","Isi Sasaran",IF($E$138=0,0,IF(I138="Y",1,IF(I138="T",0,"Isi Dulu"))))</f>
        <v>Isi Sasaran</v>
      </c>
      <c r="K138" s="590" t="s">
        <v>26</v>
      </c>
      <c r="L138" s="591" t="str">
        <f>IF($D$138="Y/T","Isi Sasaran",IF($E$138=0,0,IF(K138="Y",1,IF(K138="T",0,"Isi Dulu"))))</f>
        <v>Isi Sasaran</v>
      </c>
      <c r="M138" s="848" t="s">
        <v>26</v>
      </c>
      <c r="N138" s="851" t="str">
        <f>IF(M138="Y",1,IF(M138="T",0,IF(M138="Y/T","Belum diisi","Error")))</f>
        <v>Belum diisi</v>
      </c>
      <c r="O138" s="517"/>
      <c r="P138" s="517"/>
      <c r="Q138" s="517"/>
      <c r="R138" s="517"/>
    </row>
    <row r="139" spans="2:18" s="527" customFormat="1" ht="15.75">
      <c r="B139" s="837"/>
      <c r="C139" s="840"/>
      <c r="D139" s="858"/>
      <c r="E139" s="855"/>
      <c r="F139" s="549">
        <v>2</v>
      </c>
      <c r="G139" s="550"/>
      <c r="H139" s="598" t="str">
        <f t="shared" si="2"/>
        <v>Belum Diisi</v>
      </c>
      <c r="I139" s="592" t="s">
        <v>26</v>
      </c>
      <c r="J139" s="593" t="str">
        <f>IF($D$138="Y/T","Isi Sasaran",IF($E$138=0,0,IF(I139="Y",1,IF(I139="T",0,"Isi Dulu"))))</f>
        <v>Isi Sasaran</v>
      </c>
      <c r="K139" s="592" t="s">
        <v>26</v>
      </c>
      <c r="L139" s="593" t="str">
        <f>IF($D$138="Y/T","Isi Sasaran",IF($E$138=0,0,IF(K139="Y",1,IF(K139="T",0,"Isi Dulu"))))</f>
        <v>Isi Sasaran</v>
      </c>
      <c r="M139" s="849"/>
      <c r="N139" s="852"/>
      <c r="O139" s="517"/>
      <c r="P139" s="517"/>
      <c r="Q139" s="517"/>
      <c r="R139" s="517"/>
    </row>
    <row r="140" spans="2:18" s="527" customFormat="1" ht="15.75">
      <c r="B140" s="837"/>
      <c r="C140" s="840"/>
      <c r="D140" s="858"/>
      <c r="E140" s="855"/>
      <c r="F140" s="549">
        <v>3</v>
      </c>
      <c r="G140" s="550"/>
      <c r="H140" s="598" t="str">
        <f t="shared" si="2"/>
        <v>Belum Diisi</v>
      </c>
      <c r="I140" s="592" t="s">
        <v>26</v>
      </c>
      <c r="J140" s="593" t="str">
        <f>IF($D$138="Y/T","Isi Sasaran",IF($E$138=0,0,IF(I140="Y",1,IF(I140="T",0,"Isi Dulu"))))</f>
        <v>Isi Sasaran</v>
      </c>
      <c r="K140" s="592" t="s">
        <v>26</v>
      </c>
      <c r="L140" s="593" t="str">
        <f>IF($D$138="Y/T","Isi Sasaran",IF($E$138=0,0,IF(K140="Y",1,IF(K140="T",0,"Isi Dulu"))))</f>
        <v>Isi Sasaran</v>
      </c>
      <c r="M140" s="849"/>
      <c r="N140" s="852"/>
      <c r="O140" s="517"/>
      <c r="P140" s="517"/>
      <c r="Q140" s="517"/>
      <c r="R140" s="517"/>
    </row>
    <row r="141" spans="2:18" s="527" customFormat="1" ht="15.75">
      <c r="B141" s="837"/>
      <c r="C141" s="840"/>
      <c r="D141" s="858"/>
      <c r="E141" s="855"/>
      <c r="F141" s="549">
        <v>4</v>
      </c>
      <c r="G141" s="550"/>
      <c r="H141" s="598" t="str">
        <f t="shared" si="2"/>
        <v>Belum Diisi</v>
      </c>
      <c r="I141" s="592" t="s">
        <v>26</v>
      </c>
      <c r="J141" s="593" t="str">
        <f>IF($D$138="Y/T","Isi Sasaran",IF($E$138=0,0,IF(I141="Y",1,IF(I141="T",0,"Isi Dulu"))))</f>
        <v>Isi Sasaran</v>
      </c>
      <c r="K141" s="592" t="s">
        <v>26</v>
      </c>
      <c r="L141" s="593" t="str">
        <f>IF($D$138="Y/T","Isi Sasaran",IF($E$138=0,0,IF(K141="Y",1,IF(K141="T",0,"Isi Dulu"))))</f>
        <v>Isi Sasaran</v>
      </c>
      <c r="M141" s="849"/>
      <c r="N141" s="852"/>
      <c r="O141" s="517"/>
      <c r="P141" s="517"/>
      <c r="Q141" s="517"/>
      <c r="R141" s="517"/>
    </row>
    <row r="142" spans="2:18" s="527" customFormat="1" ht="15.75">
      <c r="B142" s="838"/>
      <c r="C142" s="841"/>
      <c r="D142" s="859"/>
      <c r="E142" s="856"/>
      <c r="F142" s="569">
        <v>5</v>
      </c>
      <c r="G142" s="570"/>
      <c r="H142" s="599" t="str">
        <f t="shared" si="2"/>
        <v>Belum Diisi</v>
      </c>
      <c r="I142" s="595" t="s">
        <v>26</v>
      </c>
      <c r="J142" s="596" t="str">
        <f>IF($D$138="Y/T","Isi Sasaran",IF($E$138=0,0,IF(I142="Y",1,IF(I142="T",0,"Isi Dulu"))))</f>
        <v>Isi Sasaran</v>
      </c>
      <c r="K142" s="595" t="s">
        <v>26</v>
      </c>
      <c r="L142" s="596" t="str">
        <f>IF($D$138="Y/T","Isi Sasaran",IF($E$138=0,0,IF(K142="Y",1,IF(K142="T",0,"Isi Dulu"))))</f>
        <v>Isi Sasaran</v>
      </c>
      <c r="M142" s="850"/>
      <c r="N142" s="853"/>
      <c r="O142" s="517"/>
      <c r="P142" s="517"/>
      <c r="Q142" s="517"/>
      <c r="R142" s="517"/>
    </row>
    <row r="143" spans="2:18" s="527" customFormat="1" ht="15.75">
      <c r="B143" s="836">
        <v>8</v>
      </c>
      <c r="C143" s="839"/>
      <c r="D143" s="857" t="s">
        <v>26</v>
      </c>
      <c r="E143" s="854" t="str">
        <f>IF(D143="Y",1,IF(D143="T",0,IF(D143="Y/T","Belum diisi","Error")))</f>
        <v>Belum diisi</v>
      </c>
      <c r="F143" s="528">
        <v>1</v>
      </c>
      <c r="G143" s="529"/>
      <c r="H143" s="600" t="str">
        <f t="shared" si="2"/>
        <v>Belum Diisi</v>
      </c>
      <c r="I143" s="590" t="s">
        <v>26</v>
      </c>
      <c r="J143" s="591" t="str">
        <f>IF($D$143="Y/T","Isi Sasaran",IF($E$143=0,0,IF(I143="Y",1,IF(I143="T",0,"Isi Dulu"))))</f>
        <v>Isi Sasaran</v>
      </c>
      <c r="K143" s="590" t="s">
        <v>26</v>
      </c>
      <c r="L143" s="591" t="str">
        <f>IF($D$143="Y/T","Isi Sasaran",IF($E$143=0,0,IF(K143="Y",1,IF(K143="T",0,"Isi Dulu"))))</f>
        <v>Isi Sasaran</v>
      </c>
      <c r="M143" s="848" t="s">
        <v>26</v>
      </c>
      <c r="N143" s="851" t="str">
        <f>IF(M143="Y",1,IF(M143="T",0,IF(M143="Y/T","Belum diisi","Error")))</f>
        <v>Belum diisi</v>
      </c>
      <c r="O143" s="517"/>
      <c r="P143" s="517"/>
      <c r="Q143" s="517"/>
      <c r="R143" s="517"/>
    </row>
    <row r="144" spans="2:18" s="527" customFormat="1" ht="15.75">
      <c r="B144" s="837"/>
      <c r="C144" s="840"/>
      <c r="D144" s="858"/>
      <c r="E144" s="855"/>
      <c r="F144" s="549">
        <v>2</v>
      </c>
      <c r="G144" s="550"/>
      <c r="H144" s="598" t="str">
        <f t="shared" si="2"/>
        <v>Belum Diisi</v>
      </c>
      <c r="I144" s="592" t="s">
        <v>26</v>
      </c>
      <c r="J144" s="593" t="str">
        <f>IF($D$143="Y/T","Isi Sasaran",IF($E$143=0,0,IF(I144="Y",1,IF(I144="T",0,"Isi Dulu"))))</f>
        <v>Isi Sasaran</v>
      </c>
      <c r="K144" s="592" t="s">
        <v>26</v>
      </c>
      <c r="L144" s="593" t="str">
        <f>IF($D$143="Y/T","Isi Sasaran",IF($E$143=0,0,IF(K144="Y",1,IF(K144="T",0,"Isi Dulu"))))</f>
        <v>Isi Sasaran</v>
      </c>
      <c r="M144" s="849"/>
      <c r="N144" s="852"/>
      <c r="O144" s="517"/>
      <c r="P144" s="517"/>
      <c r="Q144" s="517"/>
      <c r="R144" s="517"/>
    </row>
    <row r="145" spans="2:18" s="527" customFormat="1" ht="15.75">
      <c r="B145" s="837"/>
      <c r="C145" s="840"/>
      <c r="D145" s="858"/>
      <c r="E145" s="855"/>
      <c r="F145" s="549">
        <v>3</v>
      </c>
      <c r="G145" s="550"/>
      <c r="H145" s="598" t="str">
        <f t="shared" si="2"/>
        <v>Belum Diisi</v>
      </c>
      <c r="I145" s="592" t="s">
        <v>26</v>
      </c>
      <c r="J145" s="593" t="str">
        <f>IF($D$143="Y/T","Isi Sasaran",IF($E$143=0,0,IF(I145="Y",1,IF(I145="T",0,"Isi Dulu"))))</f>
        <v>Isi Sasaran</v>
      </c>
      <c r="K145" s="592" t="s">
        <v>26</v>
      </c>
      <c r="L145" s="593" t="str">
        <f>IF($D$143="Y/T","Isi Sasaran",IF($E$143=0,0,IF(K145="Y",1,IF(K145="T",0,"Isi Dulu"))))</f>
        <v>Isi Sasaran</v>
      </c>
      <c r="M145" s="849"/>
      <c r="N145" s="852"/>
      <c r="O145" s="517"/>
      <c r="P145" s="517"/>
      <c r="Q145" s="517"/>
      <c r="R145" s="517"/>
    </row>
    <row r="146" spans="2:18" s="527" customFormat="1" ht="15.75">
      <c r="B146" s="837"/>
      <c r="C146" s="840"/>
      <c r="D146" s="858"/>
      <c r="E146" s="855"/>
      <c r="F146" s="549">
        <v>4</v>
      </c>
      <c r="G146" s="550"/>
      <c r="H146" s="598" t="str">
        <f t="shared" si="2"/>
        <v>Belum Diisi</v>
      </c>
      <c r="I146" s="592" t="s">
        <v>26</v>
      </c>
      <c r="J146" s="593" t="str">
        <f>IF($D$143="Y/T","Isi Sasaran",IF($E$143=0,0,IF(I146="Y",1,IF(I146="T",0,"Isi Dulu"))))</f>
        <v>Isi Sasaran</v>
      </c>
      <c r="K146" s="592" t="s">
        <v>26</v>
      </c>
      <c r="L146" s="593" t="str">
        <f>IF($D$143="Y/T","Isi Sasaran",IF($E$143=0,0,IF(K146="Y",1,IF(K146="T",0,"Isi Dulu"))))</f>
        <v>Isi Sasaran</v>
      </c>
      <c r="M146" s="849"/>
      <c r="N146" s="852"/>
      <c r="O146" s="517"/>
      <c r="P146" s="517"/>
      <c r="Q146" s="517"/>
      <c r="R146" s="517"/>
    </row>
    <row r="147" spans="2:18" s="527" customFormat="1" ht="15.75">
      <c r="B147" s="838"/>
      <c r="C147" s="841"/>
      <c r="D147" s="859"/>
      <c r="E147" s="856"/>
      <c r="F147" s="569">
        <v>5</v>
      </c>
      <c r="G147" s="570"/>
      <c r="H147" s="599" t="str">
        <f t="shared" si="2"/>
        <v>Belum Diisi</v>
      </c>
      <c r="I147" s="595" t="s">
        <v>26</v>
      </c>
      <c r="J147" s="596" t="str">
        <f>IF($D$143="Y/T","Isi Sasaran",IF($E$143=0,0,IF(I147="Y",1,IF(I147="T",0,"Isi Dulu"))))</f>
        <v>Isi Sasaran</v>
      </c>
      <c r="K147" s="595" t="s">
        <v>26</v>
      </c>
      <c r="L147" s="596" t="str">
        <f>IF($D$143="Y/T","Isi Sasaran",IF($E$143=0,0,IF(K147="Y",1,IF(K147="T",0,"Isi Dulu"))))</f>
        <v>Isi Sasaran</v>
      </c>
      <c r="M147" s="850"/>
      <c r="N147" s="853"/>
      <c r="O147" s="517"/>
      <c r="P147" s="517"/>
      <c r="Q147" s="517"/>
      <c r="R147" s="517"/>
    </row>
    <row r="148" spans="2:18" s="527" customFormat="1" ht="15.75">
      <c r="B148" s="836">
        <v>9</v>
      </c>
      <c r="C148" s="839"/>
      <c r="D148" s="857" t="s">
        <v>26</v>
      </c>
      <c r="E148" s="854" t="str">
        <f>IF(D148="Y",1,IF(D148="T",0,IF(D148="Y/T","Belum diisi","Error")))</f>
        <v>Belum diisi</v>
      </c>
      <c r="F148" s="528">
        <v>1</v>
      </c>
      <c r="G148" s="529"/>
      <c r="H148" s="600" t="str">
        <f t="shared" si="2"/>
        <v>Belum Diisi</v>
      </c>
      <c r="I148" s="590" t="s">
        <v>26</v>
      </c>
      <c r="J148" s="591" t="str">
        <f>IF($D$148="Y/T","Isi Sasaran",IF($E$148=0,0,IF(I148="Y",1,IF(I148="T",0,"Isi Dulu"))))</f>
        <v>Isi Sasaran</v>
      </c>
      <c r="K148" s="590" t="s">
        <v>26</v>
      </c>
      <c r="L148" s="591" t="str">
        <f>IF($D$148="Y/T","Isi Sasaran",IF($E$148=0,0,IF(K148="Y",1,IF(K148="T",0,"Isi Dulu"))))</f>
        <v>Isi Sasaran</v>
      </c>
      <c r="M148" s="848" t="s">
        <v>26</v>
      </c>
      <c r="N148" s="851" t="str">
        <f>IF(M148="Y",1,IF(M148="T",0,IF(M148="Y/T","Belum diisi","Error")))</f>
        <v>Belum diisi</v>
      </c>
      <c r="O148" s="517"/>
      <c r="P148" s="517"/>
      <c r="Q148" s="517"/>
      <c r="R148" s="517"/>
    </row>
    <row r="149" spans="2:18" s="527" customFormat="1" ht="15.75">
      <c r="B149" s="837"/>
      <c r="C149" s="840"/>
      <c r="D149" s="858"/>
      <c r="E149" s="855"/>
      <c r="F149" s="549">
        <v>2</v>
      </c>
      <c r="G149" s="550"/>
      <c r="H149" s="598" t="str">
        <f t="shared" si="2"/>
        <v>Belum Diisi</v>
      </c>
      <c r="I149" s="592" t="s">
        <v>26</v>
      </c>
      <c r="J149" s="593" t="str">
        <f>IF($D$148="Y/T","Isi Sasaran",IF($E$148=0,0,IF(I149="Y",1,IF(I149="T",0,"Isi Dulu"))))</f>
        <v>Isi Sasaran</v>
      </c>
      <c r="K149" s="592" t="s">
        <v>26</v>
      </c>
      <c r="L149" s="593" t="str">
        <f>IF($D$148="Y/T","Isi Sasaran",IF($E$148=0,0,IF(K149="Y",1,IF(K149="T",0,"Isi Dulu"))))</f>
        <v>Isi Sasaran</v>
      </c>
      <c r="M149" s="849"/>
      <c r="N149" s="852"/>
      <c r="O149" s="517"/>
      <c r="P149" s="517"/>
      <c r="Q149" s="517"/>
      <c r="R149" s="517"/>
    </row>
    <row r="150" spans="2:18" s="527" customFormat="1" ht="15.75">
      <c r="B150" s="837"/>
      <c r="C150" s="840"/>
      <c r="D150" s="858"/>
      <c r="E150" s="855"/>
      <c r="F150" s="549">
        <v>3</v>
      </c>
      <c r="G150" s="550"/>
      <c r="H150" s="598" t="str">
        <f t="shared" si="2"/>
        <v>Belum Diisi</v>
      </c>
      <c r="I150" s="592" t="s">
        <v>26</v>
      </c>
      <c r="J150" s="593" t="str">
        <f>IF($D$148="Y/T","Isi Sasaran",IF($E$148=0,0,IF(I150="Y",1,IF(I150="T",0,"Isi Dulu"))))</f>
        <v>Isi Sasaran</v>
      </c>
      <c r="K150" s="592" t="s">
        <v>26</v>
      </c>
      <c r="L150" s="593" t="str">
        <f>IF($D$148="Y/T","Isi Sasaran",IF($E$148=0,0,IF(K150="Y",1,IF(K150="T",0,"Isi Dulu"))))</f>
        <v>Isi Sasaran</v>
      </c>
      <c r="M150" s="849"/>
      <c r="N150" s="852"/>
      <c r="O150" s="517"/>
      <c r="P150" s="517"/>
      <c r="Q150" s="517"/>
      <c r="R150" s="517"/>
    </row>
    <row r="151" spans="2:18" s="527" customFormat="1" ht="15.75">
      <c r="B151" s="837"/>
      <c r="C151" s="840"/>
      <c r="D151" s="858"/>
      <c r="E151" s="855"/>
      <c r="F151" s="549">
        <v>4</v>
      </c>
      <c r="G151" s="550"/>
      <c r="H151" s="598" t="str">
        <f t="shared" si="2"/>
        <v>Belum Diisi</v>
      </c>
      <c r="I151" s="592" t="s">
        <v>26</v>
      </c>
      <c r="J151" s="593" t="str">
        <f>IF($D$148="Y/T","Isi Sasaran",IF($E$148=0,0,IF(I151="Y",1,IF(I151="T",0,"Isi Dulu"))))</f>
        <v>Isi Sasaran</v>
      </c>
      <c r="K151" s="592" t="s">
        <v>26</v>
      </c>
      <c r="L151" s="593" t="str">
        <f>IF($D$148="Y/T","Isi Sasaran",IF($E$148=0,0,IF(K151="Y",1,IF(K151="T",0,"Isi Dulu"))))</f>
        <v>Isi Sasaran</v>
      </c>
      <c r="M151" s="849"/>
      <c r="N151" s="852"/>
      <c r="O151" s="517"/>
      <c r="P151" s="517"/>
      <c r="Q151" s="517"/>
      <c r="R151" s="517"/>
    </row>
    <row r="152" spans="2:18" s="527" customFormat="1" ht="15.75">
      <c r="B152" s="838"/>
      <c r="C152" s="841"/>
      <c r="D152" s="859"/>
      <c r="E152" s="856"/>
      <c r="F152" s="569">
        <v>5</v>
      </c>
      <c r="G152" s="570"/>
      <c r="H152" s="599" t="str">
        <f t="shared" si="2"/>
        <v>Belum Diisi</v>
      </c>
      <c r="I152" s="595" t="s">
        <v>26</v>
      </c>
      <c r="J152" s="596" t="str">
        <f>IF($D$148="Y/T","Isi Sasaran",IF($E$148=0,0,IF(I152="Y",1,IF(I152="T",0,"Isi Dulu"))))</f>
        <v>Isi Sasaran</v>
      </c>
      <c r="K152" s="595" t="s">
        <v>26</v>
      </c>
      <c r="L152" s="596" t="str">
        <f>IF($D$148="Y/T","Isi Sasaran",IF($E$148=0,0,IF(K152="Y",1,IF(K152="T",0,"Isi Dulu"))))</f>
        <v>Isi Sasaran</v>
      </c>
      <c r="M152" s="850"/>
      <c r="N152" s="853"/>
      <c r="O152" s="517"/>
      <c r="P152" s="517"/>
      <c r="Q152" s="517"/>
      <c r="R152" s="517"/>
    </row>
    <row r="153" spans="2:18" s="527" customFormat="1" ht="15.75">
      <c r="B153" s="836">
        <v>10</v>
      </c>
      <c r="C153" s="839"/>
      <c r="D153" s="857" t="s">
        <v>26</v>
      </c>
      <c r="E153" s="854" t="str">
        <f>IF(D153="Y",1,IF(D153="T",0,IF(D153="Y/T","Belum diisi","Error")))</f>
        <v>Belum diisi</v>
      </c>
      <c r="F153" s="528">
        <v>1</v>
      </c>
      <c r="G153" s="529"/>
      <c r="H153" s="600" t="str">
        <f t="shared" si="2"/>
        <v>Belum Diisi</v>
      </c>
      <c r="I153" s="590" t="s">
        <v>26</v>
      </c>
      <c r="J153" s="591" t="str">
        <f>IF($D$153="Y/T","Isi Sasaran",IF($E$153=0,0,IF(I153="Y",1,IF(I153="T",0,"Isi Dulu"))))</f>
        <v>Isi Sasaran</v>
      </c>
      <c r="K153" s="590" t="s">
        <v>26</v>
      </c>
      <c r="L153" s="591" t="str">
        <f>IF($D$153="Y/T","Isi Sasaran",IF($E$153=0,0,IF(K153="Y",1,IF(K153="T",0,"Isi Dulu"))))</f>
        <v>Isi Sasaran</v>
      </c>
      <c r="M153" s="848" t="s">
        <v>26</v>
      </c>
      <c r="N153" s="851" t="str">
        <f>IF(M153="Y",1,IF(M153="T",0,IF(M153="Y/T","Belum diisi","Error")))</f>
        <v>Belum diisi</v>
      </c>
      <c r="O153" s="517"/>
      <c r="P153" s="517"/>
      <c r="Q153" s="517"/>
      <c r="R153" s="517"/>
    </row>
    <row r="154" spans="2:18" s="527" customFormat="1" ht="15.75">
      <c r="B154" s="837"/>
      <c r="C154" s="840"/>
      <c r="D154" s="858"/>
      <c r="E154" s="855"/>
      <c r="F154" s="549">
        <v>2</v>
      </c>
      <c r="G154" s="550"/>
      <c r="H154" s="598" t="str">
        <f t="shared" si="2"/>
        <v>Belum Diisi</v>
      </c>
      <c r="I154" s="592" t="s">
        <v>26</v>
      </c>
      <c r="J154" s="593" t="str">
        <f>IF($D$153="Y/T","Isi Sasaran",IF($E$153=0,0,IF(I154="Y",1,IF(I154="T",0,"Isi Dulu"))))</f>
        <v>Isi Sasaran</v>
      </c>
      <c r="K154" s="592" t="s">
        <v>26</v>
      </c>
      <c r="L154" s="593" t="str">
        <f>IF($D$153="Y/T","Isi Sasaran",IF($E$153=0,0,IF(K154="Y",1,IF(K154="T",0,"Isi Dulu"))))</f>
        <v>Isi Sasaran</v>
      </c>
      <c r="M154" s="849"/>
      <c r="N154" s="852"/>
      <c r="O154" s="517"/>
      <c r="P154" s="517"/>
      <c r="Q154" s="517"/>
      <c r="R154" s="517"/>
    </row>
    <row r="155" spans="2:18" s="527" customFormat="1" ht="15.75">
      <c r="B155" s="837"/>
      <c r="C155" s="840"/>
      <c r="D155" s="858"/>
      <c r="E155" s="855"/>
      <c r="F155" s="549">
        <v>3</v>
      </c>
      <c r="G155" s="550"/>
      <c r="H155" s="598" t="str">
        <f t="shared" si="2"/>
        <v>Belum Diisi</v>
      </c>
      <c r="I155" s="592" t="s">
        <v>26</v>
      </c>
      <c r="J155" s="593" t="str">
        <f>IF($D$153="Y/T","Isi Sasaran",IF($E$153=0,0,IF(I155="Y",1,IF(I155="T",0,"Isi Dulu"))))</f>
        <v>Isi Sasaran</v>
      </c>
      <c r="K155" s="592" t="s">
        <v>26</v>
      </c>
      <c r="L155" s="593" t="str">
        <f>IF($D$153="Y/T","Isi Sasaran",IF($E$153=0,0,IF(K155="Y",1,IF(K155="T",0,"Isi Dulu"))))</f>
        <v>Isi Sasaran</v>
      </c>
      <c r="M155" s="849"/>
      <c r="N155" s="852"/>
      <c r="O155" s="517"/>
      <c r="P155" s="517"/>
      <c r="Q155" s="517"/>
      <c r="R155" s="517"/>
    </row>
    <row r="156" spans="2:18" s="527" customFormat="1" ht="15.75">
      <c r="B156" s="837"/>
      <c r="C156" s="840"/>
      <c r="D156" s="858"/>
      <c r="E156" s="855"/>
      <c r="F156" s="549">
        <v>4</v>
      </c>
      <c r="G156" s="550"/>
      <c r="H156" s="598" t="str">
        <f t="shared" si="2"/>
        <v>Belum Diisi</v>
      </c>
      <c r="I156" s="592" t="s">
        <v>26</v>
      </c>
      <c r="J156" s="593" t="str">
        <f>IF($D$153="Y/T","Isi Sasaran",IF($E$153=0,0,IF(I156="Y",1,IF(I156="T",0,"Isi Dulu"))))</f>
        <v>Isi Sasaran</v>
      </c>
      <c r="K156" s="592" t="s">
        <v>26</v>
      </c>
      <c r="L156" s="593" t="str">
        <f>IF($D$153="Y/T","Isi Sasaran",IF($E$153=0,0,IF(K156="Y",1,IF(K156="T",0,"Isi Dulu"))))</f>
        <v>Isi Sasaran</v>
      </c>
      <c r="M156" s="849"/>
      <c r="N156" s="852"/>
      <c r="O156" s="517"/>
      <c r="P156" s="517"/>
      <c r="Q156" s="517"/>
      <c r="R156" s="517"/>
    </row>
    <row r="157" spans="2:18" s="527" customFormat="1" ht="15.75">
      <c r="B157" s="838"/>
      <c r="C157" s="841"/>
      <c r="D157" s="859"/>
      <c r="E157" s="856"/>
      <c r="F157" s="569">
        <v>5</v>
      </c>
      <c r="G157" s="570"/>
      <c r="H157" s="599" t="str">
        <f t="shared" si="2"/>
        <v>Belum Diisi</v>
      </c>
      <c r="I157" s="595" t="s">
        <v>26</v>
      </c>
      <c r="J157" s="596" t="str">
        <f>IF($D$153="Y/T","Isi Sasaran",IF($E$153=0,0,IF(I157="Y",1,IF(I157="T",0,"Isi Dulu"))))</f>
        <v>Isi Sasaran</v>
      </c>
      <c r="K157" s="595" t="s">
        <v>26</v>
      </c>
      <c r="L157" s="596" t="str">
        <f>IF($D$153="Y/T","Isi Sasaran",IF($E$153=0,0,IF(K157="Y",1,IF(K157="T",0,"Isi Dulu"))))</f>
        <v>Isi Sasaran</v>
      </c>
      <c r="M157" s="850"/>
      <c r="N157" s="853"/>
      <c r="O157" s="517"/>
      <c r="P157" s="517"/>
      <c r="Q157" s="517"/>
      <c r="R157" s="517"/>
    </row>
    <row r="158" spans="2:18" s="527" customFormat="1" ht="15.75">
      <c r="B158" s="836">
        <v>11</v>
      </c>
      <c r="C158" s="839"/>
      <c r="D158" s="857" t="s">
        <v>26</v>
      </c>
      <c r="E158" s="854" t="str">
        <f>IF(D158="Y",1,IF(D158="T",0,IF(D158="Y/T","Belum diisi","Error")))</f>
        <v>Belum diisi</v>
      </c>
      <c r="F158" s="528">
        <v>1</v>
      </c>
      <c r="G158" s="529"/>
      <c r="H158" s="600" t="str">
        <f t="shared" si="2"/>
        <v>Belum Diisi</v>
      </c>
      <c r="I158" s="590" t="s">
        <v>26</v>
      </c>
      <c r="J158" s="591" t="str">
        <f>IF($D$158="Y/T","Isi Sasaran",IF($E$158=0,0,IF(I158="Y",1,IF(I158="T",0,"Isi Dulu"))))</f>
        <v>Isi Sasaran</v>
      </c>
      <c r="K158" s="590" t="s">
        <v>26</v>
      </c>
      <c r="L158" s="591" t="str">
        <f>IF($D$158="Y/T","Isi Sasaran",IF($E$158=0,0,IF(K158="Y",1,IF(K158="T",0,"Isi Dulu"))))</f>
        <v>Isi Sasaran</v>
      </c>
      <c r="M158" s="848" t="s">
        <v>26</v>
      </c>
      <c r="N158" s="851" t="str">
        <f>IF(M158="Y",1,IF(M158="T",0,IF(M158="Y/T","Belum diisi","Error")))</f>
        <v>Belum diisi</v>
      </c>
      <c r="O158" s="517"/>
      <c r="P158" s="517"/>
      <c r="Q158" s="517"/>
      <c r="R158" s="517"/>
    </row>
    <row r="159" spans="2:18" s="527" customFormat="1" ht="15.75">
      <c r="B159" s="837"/>
      <c r="C159" s="840"/>
      <c r="D159" s="858"/>
      <c r="E159" s="855"/>
      <c r="F159" s="549">
        <v>2</v>
      </c>
      <c r="G159" s="550"/>
      <c r="H159" s="598" t="str">
        <f t="shared" si="2"/>
        <v>Belum Diisi</v>
      </c>
      <c r="I159" s="592" t="s">
        <v>26</v>
      </c>
      <c r="J159" s="593" t="str">
        <f>IF($D$158="Y/T","Isi Sasaran",IF($E$158=0,0,IF(I159="Y",1,IF(I159="T",0,"Isi Dulu"))))</f>
        <v>Isi Sasaran</v>
      </c>
      <c r="K159" s="592" t="s">
        <v>26</v>
      </c>
      <c r="L159" s="593" t="str">
        <f>IF($D$158="Y/T","Isi Sasaran",IF($E$158=0,0,IF(K159="Y",1,IF(K159="T",0,"Isi Dulu"))))</f>
        <v>Isi Sasaran</v>
      </c>
      <c r="M159" s="849"/>
      <c r="N159" s="852"/>
      <c r="O159" s="517"/>
      <c r="P159" s="517"/>
      <c r="Q159" s="517"/>
      <c r="R159" s="517"/>
    </row>
    <row r="160" spans="2:18" s="527" customFormat="1" ht="15.75">
      <c r="B160" s="837"/>
      <c r="C160" s="840"/>
      <c r="D160" s="858"/>
      <c r="E160" s="855"/>
      <c r="F160" s="549">
        <v>3</v>
      </c>
      <c r="G160" s="550"/>
      <c r="H160" s="598" t="str">
        <f t="shared" si="2"/>
        <v>Belum Diisi</v>
      </c>
      <c r="I160" s="592" t="s">
        <v>26</v>
      </c>
      <c r="J160" s="593" t="str">
        <f>IF($D$158="Y/T","Isi Sasaran",IF($E$158=0,0,IF(I160="Y",1,IF(I160="T",0,"Isi Dulu"))))</f>
        <v>Isi Sasaran</v>
      </c>
      <c r="K160" s="592" t="s">
        <v>26</v>
      </c>
      <c r="L160" s="593" t="str">
        <f>IF($D$158="Y/T","Isi Sasaran",IF($E$158=0,0,IF(K160="Y",1,IF(K160="T",0,"Isi Dulu"))))</f>
        <v>Isi Sasaran</v>
      </c>
      <c r="M160" s="849"/>
      <c r="N160" s="852"/>
      <c r="O160" s="517"/>
      <c r="P160" s="517"/>
      <c r="Q160" s="517"/>
      <c r="R160" s="517"/>
    </row>
    <row r="161" spans="2:18" s="527" customFormat="1" ht="15.75">
      <c r="B161" s="837"/>
      <c r="C161" s="840"/>
      <c r="D161" s="858"/>
      <c r="E161" s="855"/>
      <c r="F161" s="549">
        <v>4</v>
      </c>
      <c r="G161" s="550"/>
      <c r="H161" s="598" t="str">
        <f t="shared" si="2"/>
        <v>Belum Diisi</v>
      </c>
      <c r="I161" s="592" t="s">
        <v>26</v>
      </c>
      <c r="J161" s="593" t="str">
        <f>IF($D$158="Y/T","Isi Sasaran",IF($E$158=0,0,IF(I161="Y",1,IF(I161="T",0,"Isi Dulu"))))</f>
        <v>Isi Sasaran</v>
      </c>
      <c r="K161" s="592" t="s">
        <v>26</v>
      </c>
      <c r="L161" s="593" t="str">
        <f>IF($D$158="Y/T","Isi Sasaran",IF($E$158=0,0,IF(K161="Y",1,IF(K161="T",0,"Isi Dulu"))))</f>
        <v>Isi Sasaran</v>
      </c>
      <c r="M161" s="849"/>
      <c r="N161" s="852"/>
      <c r="O161" s="517"/>
      <c r="P161" s="517"/>
      <c r="Q161" s="517"/>
      <c r="R161" s="517"/>
    </row>
    <row r="162" spans="2:18" s="527" customFormat="1" ht="15.75">
      <c r="B162" s="838"/>
      <c r="C162" s="841"/>
      <c r="D162" s="859"/>
      <c r="E162" s="856"/>
      <c r="F162" s="569">
        <v>5</v>
      </c>
      <c r="G162" s="570"/>
      <c r="H162" s="599" t="str">
        <f t="shared" si="2"/>
        <v>Belum Diisi</v>
      </c>
      <c r="I162" s="595" t="s">
        <v>26</v>
      </c>
      <c r="J162" s="596" t="str">
        <f>IF($D$158="Y/T","Isi Sasaran",IF($E$158=0,0,IF(I162="Y",1,IF(I162="T",0,"Isi Dulu"))))</f>
        <v>Isi Sasaran</v>
      </c>
      <c r="K162" s="595" t="s">
        <v>26</v>
      </c>
      <c r="L162" s="596" t="str">
        <f>IF($D$158="Y/T","Isi Sasaran",IF($E$158=0,0,IF(K162="Y",1,IF(K162="T",0,"Isi Dulu"))))</f>
        <v>Isi Sasaran</v>
      </c>
      <c r="M162" s="850"/>
      <c r="N162" s="853"/>
      <c r="O162" s="517"/>
      <c r="P162" s="517"/>
      <c r="Q162" s="517"/>
      <c r="R162" s="517"/>
    </row>
    <row r="163" spans="2:18" s="527" customFormat="1" ht="15.75">
      <c r="B163" s="836">
        <v>12</v>
      </c>
      <c r="C163" s="839"/>
      <c r="D163" s="857" t="s">
        <v>26</v>
      </c>
      <c r="E163" s="854" t="str">
        <f>IF(D163="Y",1,IF(D163="T",0,IF(D163="Y/T","Belum diisi","Error")))</f>
        <v>Belum diisi</v>
      </c>
      <c r="F163" s="528">
        <v>1</v>
      </c>
      <c r="G163" s="529"/>
      <c r="H163" s="600" t="str">
        <f t="shared" si="2"/>
        <v>Belum Diisi</v>
      </c>
      <c r="I163" s="590" t="s">
        <v>26</v>
      </c>
      <c r="J163" s="591" t="str">
        <f>IF($D$163="Y/T","Isi Sasaran",IF($E$163=0,0,IF(I163="Y",1,IF(I163="T",0,"Isi Dulu"))))</f>
        <v>Isi Sasaran</v>
      </c>
      <c r="K163" s="590" t="s">
        <v>26</v>
      </c>
      <c r="L163" s="591" t="str">
        <f>IF($D$163="Y/T","Isi Sasaran",IF($E$163=0,0,IF(K163="Y",1,IF(K163="T",0,"Isi Dulu"))))</f>
        <v>Isi Sasaran</v>
      </c>
      <c r="M163" s="848" t="s">
        <v>26</v>
      </c>
      <c r="N163" s="851" t="str">
        <f>IF(M163="Y",1,IF(M163="T",0,IF(M163="Y/T","Belum diisi","Error")))</f>
        <v>Belum diisi</v>
      </c>
      <c r="O163" s="517"/>
      <c r="P163" s="517"/>
      <c r="Q163" s="517"/>
      <c r="R163" s="517"/>
    </row>
    <row r="164" spans="2:18" s="527" customFormat="1" ht="15.75">
      <c r="B164" s="837"/>
      <c r="C164" s="840"/>
      <c r="D164" s="858"/>
      <c r="E164" s="855"/>
      <c r="F164" s="549">
        <v>2</v>
      </c>
      <c r="G164" s="550"/>
      <c r="H164" s="598" t="str">
        <f t="shared" si="2"/>
        <v>Belum Diisi</v>
      </c>
      <c r="I164" s="592" t="s">
        <v>26</v>
      </c>
      <c r="J164" s="593" t="str">
        <f>IF($D$163="Y/T","Isi Sasaran",IF($E$163=0,0,IF(I164="Y",1,IF(I164="T",0,"Isi Dulu"))))</f>
        <v>Isi Sasaran</v>
      </c>
      <c r="K164" s="592" t="s">
        <v>26</v>
      </c>
      <c r="L164" s="593" t="str">
        <f>IF($D$163="Y/T","Isi Sasaran",IF($E$163=0,0,IF(K164="Y",1,IF(K164="T",0,"Isi Dulu"))))</f>
        <v>Isi Sasaran</v>
      </c>
      <c r="M164" s="849"/>
      <c r="N164" s="852"/>
      <c r="O164" s="517"/>
      <c r="P164" s="517"/>
      <c r="Q164" s="517"/>
      <c r="R164" s="517"/>
    </row>
    <row r="165" spans="2:18" s="527" customFormat="1" ht="15.75">
      <c r="B165" s="837"/>
      <c r="C165" s="840"/>
      <c r="D165" s="858"/>
      <c r="E165" s="855"/>
      <c r="F165" s="549">
        <v>3</v>
      </c>
      <c r="G165" s="550"/>
      <c r="H165" s="598" t="str">
        <f t="shared" si="2"/>
        <v>Belum Diisi</v>
      </c>
      <c r="I165" s="592" t="s">
        <v>26</v>
      </c>
      <c r="J165" s="593" t="str">
        <f>IF($D$163="Y/T","Isi Sasaran",IF($E$163=0,0,IF(I165="Y",1,IF(I165="T",0,"Isi Dulu"))))</f>
        <v>Isi Sasaran</v>
      </c>
      <c r="K165" s="592" t="s">
        <v>26</v>
      </c>
      <c r="L165" s="593" t="str">
        <f>IF($D$163="Y/T","Isi Sasaran",IF($E$163=0,0,IF(K165="Y",1,IF(K165="T",0,"Isi Dulu"))))</f>
        <v>Isi Sasaran</v>
      </c>
      <c r="M165" s="849"/>
      <c r="N165" s="852"/>
      <c r="O165" s="517"/>
      <c r="P165" s="517"/>
      <c r="Q165" s="517"/>
      <c r="R165" s="517"/>
    </row>
    <row r="166" spans="2:18" s="527" customFormat="1" ht="15.75">
      <c r="B166" s="837"/>
      <c r="C166" s="840"/>
      <c r="D166" s="858"/>
      <c r="E166" s="855"/>
      <c r="F166" s="549">
        <v>4</v>
      </c>
      <c r="G166" s="550"/>
      <c r="H166" s="598" t="str">
        <f t="shared" si="2"/>
        <v>Belum Diisi</v>
      </c>
      <c r="I166" s="592" t="s">
        <v>26</v>
      </c>
      <c r="J166" s="593" t="str">
        <f>IF($D$163="Y/T","Isi Sasaran",IF($E$163=0,0,IF(I166="Y",1,IF(I166="T",0,"Isi Dulu"))))</f>
        <v>Isi Sasaran</v>
      </c>
      <c r="K166" s="592" t="s">
        <v>26</v>
      </c>
      <c r="L166" s="593" t="str">
        <f>IF($D$163="Y/T","Isi Sasaran",IF($E$163=0,0,IF(K166="Y",1,IF(K166="T",0,"Isi Dulu"))))</f>
        <v>Isi Sasaran</v>
      </c>
      <c r="M166" s="849"/>
      <c r="N166" s="852"/>
      <c r="O166" s="517"/>
      <c r="P166" s="517"/>
      <c r="Q166" s="517"/>
      <c r="R166" s="517"/>
    </row>
    <row r="167" spans="2:18" s="527" customFormat="1" ht="15.75">
      <c r="B167" s="838"/>
      <c r="C167" s="841"/>
      <c r="D167" s="859"/>
      <c r="E167" s="856"/>
      <c r="F167" s="569">
        <v>5</v>
      </c>
      <c r="G167" s="570"/>
      <c r="H167" s="599" t="str">
        <f t="shared" si="2"/>
        <v>Belum Diisi</v>
      </c>
      <c r="I167" s="595" t="s">
        <v>26</v>
      </c>
      <c r="J167" s="596" t="str">
        <f>IF($D$163="Y/T","Isi Sasaran",IF($E$163=0,0,IF(I167="Y",1,IF(I167="T",0,"Isi Dulu"))))</f>
        <v>Isi Sasaran</v>
      </c>
      <c r="K167" s="595" t="s">
        <v>26</v>
      </c>
      <c r="L167" s="596" t="str">
        <f>IF($D$163="Y/T","Isi Sasaran",IF($E$163=0,0,IF(K167="Y",1,IF(K167="T",0,"Isi Dulu"))))</f>
        <v>Isi Sasaran</v>
      </c>
      <c r="M167" s="850"/>
      <c r="N167" s="853"/>
      <c r="O167" s="517"/>
      <c r="P167" s="517"/>
      <c r="Q167" s="517"/>
      <c r="R167" s="517"/>
    </row>
    <row r="168" spans="2:18" s="527" customFormat="1" ht="15.75">
      <c r="B168" s="836">
        <v>13</v>
      </c>
      <c r="C168" s="839"/>
      <c r="D168" s="857" t="s">
        <v>26</v>
      </c>
      <c r="E168" s="854" t="str">
        <f>IF(D168="Y",1,IF(D168="T",0,IF(D168="Y/T","Belum diisi","Error")))</f>
        <v>Belum diisi</v>
      </c>
      <c r="F168" s="528">
        <v>1</v>
      </c>
      <c r="G168" s="529"/>
      <c r="H168" s="600" t="str">
        <f t="shared" si="2"/>
        <v>Belum Diisi</v>
      </c>
      <c r="I168" s="590" t="s">
        <v>26</v>
      </c>
      <c r="J168" s="591" t="str">
        <f>IF($D$168="Y/T","Isi Sasaran",IF($E$168=0,0,IF(I168="Y",1,IF(I168="T",0,"Isi Dulu"))))</f>
        <v>Isi Sasaran</v>
      </c>
      <c r="K168" s="590" t="s">
        <v>26</v>
      </c>
      <c r="L168" s="591" t="str">
        <f>IF($D$168="Y/T","Isi Sasaran",IF($E$168=0,0,IF(K168="Y",1,IF(K168="T",0,"Isi Dulu"))))</f>
        <v>Isi Sasaran</v>
      </c>
      <c r="M168" s="848" t="s">
        <v>26</v>
      </c>
      <c r="N168" s="851" t="str">
        <f>IF(M168="Y",1,IF(M168="T",0,IF(M168="Y/T","Belum diisi","Error")))</f>
        <v>Belum diisi</v>
      </c>
      <c r="O168" s="517"/>
      <c r="P168" s="517"/>
      <c r="Q168" s="517"/>
      <c r="R168" s="517"/>
    </row>
    <row r="169" spans="2:18" s="527" customFormat="1" ht="15.75">
      <c r="B169" s="837"/>
      <c r="C169" s="840"/>
      <c r="D169" s="858"/>
      <c r="E169" s="855"/>
      <c r="F169" s="549">
        <v>2</v>
      </c>
      <c r="G169" s="550"/>
      <c r="H169" s="598" t="str">
        <f t="shared" si="2"/>
        <v>Belum Diisi</v>
      </c>
      <c r="I169" s="592" t="s">
        <v>26</v>
      </c>
      <c r="J169" s="593" t="str">
        <f>IF($D$168="Y/T","Isi Sasaran",IF($E$168=0,0,IF(I169="Y",1,IF(I169="T",0,"Isi Dulu"))))</f>
        <v>Isi Sasaran</v>
      </c>
      <c r="K169" s="592" t="s">
        <v>26</v>
      </c>
      <c r="L169" s="593" t="str">
        <f>IF($D$168="Y/T","Isi Sasaran",IF($E$168=0,0,IF(K169="Y",1,IF(K169="T",0,"Isi Dulu"))))</f>
        <v>Isi Sasaran</v>
      </c>
      <c r="M169" s="849"/>
      <c r="N169" s="852"/>
      <c r="O169" s="517"/>
      <c r="P169" s="517"/>
      <c r="Q169" s="517"/>
      <c r="R169" s="517"/>
    </row>
    <row r="170" spans="2:18" s="527" customFormat="1" ht="15.75">
      <c r="B170" s="837"/>
      <c r="C170" s="840"/>
      <c r="D170" s="858"/>
      <c r="E170" s="855"/>
      <c r="F170" s="549">
        <v>3</v>
      </c>
      <c r="G170" s="550"/>
      <c r="H170" s="598" t="str">
        <f t="shared" si="2"/>
        <v>Belum Diisi</v>
      </c>
      <c r="I170" s="592" t="s">
        <v>26</v>
      </c>
      <c r="J170" s="593" t="str">
        <f>IF($D$168="Y/T","Isi Sasaran",IF($E$168=0,0,IF(I170="Y",1,IF(I170="T",0,"Isi Dulu"))))</f>
        <v>Isi Sasaran</v>
      </c>
      <c r="K170" s="592" t="s">
        <v>26</v>
      </c>
      <c r="L170" s="593" t="str">
        <f>IF($D$168="Y/T","Isi Sasaran",IF($E$168=0,0,IF(K170="Y",1,IF(K170="T",0,"Isi Dulu"))))</f>
        <v>Isi Sasaran</v>
      </c>
      <c r="M170" s="849"/>
      <c r="N170" s="852"/>
      <c r="O170" s="517"/>
      <c r="P170" s="517"/>
      <c r="Q170" s="517"/>
      <c r="R170" s="517"/>
    </row>
    <row r="171" spans="2:18" s="527" customFormat="1" ht="15.75">
      <c r="B171" s="837"/>
      <c r="C171" s="840"/>
      <c r="D171" s="858"/>
      <c r="E171" s="855"/>
      <c r="F171" s="549">
        <v>4</v>
      </c>
      <c r="G171" s="550"/>
      <c r="H171" s="598" t="str">
        <f t="shared" si="2"/>
        <v>Belum Diisi</v>
      </c>
      <c r="I171" s="592" t="s">
        <v>26</v>
      </c>
      <c r="J171" s="593" t="str">
        <f>IF($D$168="Y/T","Isi Sasaran",IF($E$168=0,0,IF(I171="Y",1,IF(I171="T",0,"Isi Dulu"))))</f>
        <v>Isi Sasaran</v>
      </c>
      <c r="K171" s="592" t="s">
        <v>26</v>
      </c>
      <c r="L171" s="593" t="str">
        <f>IF($D$168="Y/T","Isi Sasaran",IF($E$168=0,0,IF(K171="Y",1,IF(K171="T",0,"Isi Dulu"))))</f>
        <v>Isi Sasaran</v>
      </c>
      <c r="M171" s="849"/>
      <c r="N171" s="852"/>
      <c r="O171" s="517"/>
      <c r="P171" s="517"/>
      <c r="Q171" s="517"/>
      <c r="R171" s="517"/>
    </row>
    <row r="172" spans="2:18" s="527" customFormat="1" ht="15.75">
      <c r="B172" s="838"/>
      <c r="C172" s="841"/>
      <c r="D172" s="859"/>
      <c r="E172" s="856"/>
      <c r="F172" s="569">
        <v>5</v>
      </c>
      <c r="G172" s="570"/>
      <c r="H172" s="599" t="str">
        <f t="shared" ref="H172:H207" si="3">IF(OR(J172="Isi Dulu",L172="Isi Dulu",J172="Isi Sasaran",L172="Isi Sasaran"),"Belum Diisi",IF(SUM(J172,L172)=2,1,IF(SUM(J172,L172)=1,0,IF(SUM(J172,L172)=0,0,"Error"))))</f>
        <v>Belum Diisi</v>
      </c>
      <c r="I172" s="595" t="s">
        <v>26</v>
      </c>
      <c r="J172" s="596" t="str">
        <f>IF($D$168="Y/T","Isi Sasaran",IF($E$168=0,0,IF(I172="Y",1,IF(I172="T",0,"Isi Dulu"))))</f>
        <v>Isi Sasaran</v>
      </c>
      <c r="K172" s="595" t="s">
        <v>26</v>
      </c>
      <c r="L172" s="596" t="str">
        <f>IF($D$168="Y/T","Isi Sasaran",IF($E$168=0,0,IF(K172="Y",1,IF(K172="T",0,"Isi Dulu"))))</f>
        <v>Isi Sasaran</v>
      </c>
      <c r="M172" s="850"/>
      <c r="N172" s="853"/>
      <c r="O172" s="517"/>
      <c r="P172" s="517"/>
      <c r="Q172" s="517"/>
      <c r="R172" s="517"/>
    </row>
    <row r="173" spans="2:18" s="527" customFormat="1" ht="15.75">
      <c r="B173" s="836">
        <v>14</v>
      </c>
      <c r="C173" s="839"/>
      <c r="D173" s="857" t="s">
        <v>26</v>
      </c>
      <c r="E173" s="854" t="str">
        <f>IF(D173="Y",1,IF(D173="T",0,IF(D173="Y/T","Belum diisi","Error")))</f>
        <v>Belum diisi</v>
      </c>
      <c r="F173" s="528">
        <v>1</v>
      </c>
      <c r="G173" s="529"/>
      <c r="H173" s="600" t="str">
        <f t="shared" si="3"/>
        <v>Belum Diisi</v>
      </c>
      <c r="I173" s="590" t="s">
        <v>26</v>
      </c>
      <c r="J173" s="591" t="str">
        <f>IF($D$173="Y/T","Isi Sasaran",IF($E$173=0,0,IF(I173="Y",1,IF(I173="T",0,"Isi Dulu"))))</f>
        <v>Isi Sasaran</v>
      </c>
      <c r="K173" s="590" t="s">
        <v>26</v>
      </c>
      <c r="L173" s="591" t="str">
        <f>IF($D$173="Y/T","Isi Sasaran",IF($E$173=0,0,IF(K173="Y",1,IF(K173="T",0,"Isi Dulu"))))</f>
        <v>Isi Sasaran</v>
      </c>
      <c r="M173" s="848" t="s">
        <v>26</v>
      </c>
      <c r="N173" s="851" t="str">
        <f>IF(M173="Y",1,IF(M173="T",0,IF(M173="Y/T","Belum diisi","Error")))</f>
        <v>Belum diisi</v>
      </c>
      <c r="O173" s="517"/>
      <c r="P173" s="517"/>
      <c r="Q173" s="517"/>
      <c r="R173" s="517"/>
    </row>
    <row r="174" spans="2:18" s="527" customFormat="1" ht="15.75">
      <c r="B174" s="837"/>
      <c r="C174" s="840"/>
      <c r="D174" s="858"/>
      <c r="E174" s="855"/>
      <c r="F174" s="549">
        <v>2</v>
      </c>
      <c r="G174" s="550"/>
      <c r="H174" s="598" t="str">
        <f t="shared" si="3"/>
        <v>Belum Diisi</v>
      </c>
      <c r="I174" s="592" t="s">
        <v>26</v>
      </c>
      <c r="J174" s="593" t="str">
        <f>IF($D$173="Y/T","Isi Sasaran",IF($E$173=0,0,IF(I174="Y",1,IF(I174="T",0,"Isi Dulu"))))</f>
        <v>Isi Sasaran</v>
      </c>
      <c r="K174" s="592" t="s">
        <v>26</v>
      </c>
      <c r="L174" s="593" t="str">
        <f>IF($D$173="Y/T","Isi Sasaran",IF($E$173=0,0,IF(K174="Y",1,IF(K174="T",0,"Isi Dulu"))))</f>
        <v>Isi Sasaran</v>
      </c>
      <c r="M174" s="849"/>
      <c r="N174" s="852"/>
      <c r="O174" s="517"/>
      <c r="P174" s="517"/>
      <c r="Q174" s="517"/>
      <c r="R174" s="517"/>
    </row>
    <row r="175" spans="2:18" s="527" customFormat="1" ht="15.75">
      <c r="B175" s="837"/>
      <c r="C175" s="840"/>
      <c r="D175" s="858"/>
      <c r="E175" s="855"/>
      <c r="F175" s="549">
        <v>3</v>
      </c>
      <c r="G175" s="550"/>
      <c r="H175" s="598" t="str">
        <f t="shared" si="3"/>
        <v>Belum Diisi</v>
      </c>
      <c r="I175" s="592" t="s">
        <v>26</v>
      </c>
      <c r="J175" s="593" t="str">
        <f>IF($D$173="Y/T","Isi Sasaran",IF($E$173=0,0,IF(I175="Y",1,IF(I175="T",0,"Isi Dulu"))))</f>
        <v>Isi Sasaran</v>
      </c>
      <c r="K175" s="592" t="s">
        <v>26</v>
      </c>
      <c r="L175" s="593" t="str">
        <f>IF($D$173="Y/T","Isi Sasaran",IF($E$173=0,0,IF(K175="Y",1,IF(K175="T",0,"Isi Dulu"))))</f>
        <v>Isi Sasaran</v>
      </c>
      <c r="M175" s="849"/>
      <c r="N175" s="852"/>
      <c r="O175" s="517"/>
      <c r="P175" s="517"/>
      <c r="Q175" s="517"/>
      <c r="R175" s="517"/>
    </row>
    <row r="176" spans="2:18" s="527" customFormat="1" ht="15.75">
      <c r="B176" s="837"/>
      <c r="C176" s="840"/>
      <c r="D176" s="858"/>
      <c r="E176" s="855"/>
      <c r="F176" s="549">
        <v>4</v>
      </c>
      <c r="G176" s="550"/>
      <c r="H176" s="598" t="str">
        <f t="shared" si="3"/>
        <v>Belum Diisi</v>
      </c>
      <c r="I176" s="592" t="s">
        <v>26</v>
      </c>
      <c r="J176" s="593" t="str">
        <f>IF($D$173="Y/T","Isi Sasaran",IF($E$173=0,0,IF(I176="Y",1,IF(I176="T",0,"Isi Dulu"))))</f>
        <v>Isi Sasaran</v>
      </c>
      <c r="K176" s="592" t="s">
        <v>26</v>
      </c>
      <c r="L176" s="593" t="str">
        <f>IF($D$173="Y/T","Isi Sasaran",IF($E$173=0,0,IF(K176="Y",1,IF(K176="T",0,"Isi Dulu"))))</f>
        <v>Isi Sasaran</v>
      </c>
      <c r="M176" s="849"/>
      <c r="N176" s="852"/>
      <c r="O176" s="517"/>
      <c r="P176" s="517"/>
      <c r="Q176" s="517"/>
      <c r="R176" s="517"/>
    </row>
    <row r="177" spans="2:18" s="527" customFormat="1" ht="15.75">
      <c r="B177" s="838"/>
      <c r="C177" s="841"/>
      <c r="D177" s="859"/>
      <c r="E177" s="856"/>
      <c r="F177" s="569">
        <v>5</v>
      </c>
      <c r="G177" s="570"/>
      <c r="H177" s="599" t="str">
        <f t="shared" si="3"/>
        <v>Belum Diisi</v>
      </c>
      <c r="I177" s="595" t="s">
        <v>26</v>
      </c>
      <c r="J177" s="596" t="str">
        <f>IF($D$173="Y/T","Isi Sasaran",IF($E$173=0,0,IF(I177="Y",1,IF(I177="T",0,"Isi Dulu"))))</f>
        <v>Isi Sasaran</v>
      </c>
      <c r="K177" s="595" t="s">
        <v>26</v>
      </c>
      <c r="L177" s="596" t="str">
        <f>IF($D$173="Y/T","Isi Sasaran",IF($E$173=0,0,IF(K177="Y",1,IF(K177="T",0,"Isi Dulu"))))</f>
        <v>Isi Sasaran</v>
      </c>
      <c r="M177" s="850"/>
      <c r="N177" s="853"/>
      <c r="O177" s="517"/>
      <c r="P177" s="517"/>
      <c r="Q177" s="517"/>
      <c r="R177" s="517"/>
    </row>
    <row r="178" spans="2:18" s="527" customFormat="1" ht="15.75">
      <c r="B178" s="836">
        <v>15</v>
      </c>
      <c r="C178" s="839"/>
      <c r="D178" s="857" t="s">
        <v>26</v>
      </c>
      <c r="E178" s="854" t="str">
        <f>IF(D178="Y",1,IF(D178="T",0,IF(D178="Y/T","Belum diisi","Error")))</f>
        <v>Belum diisi</v>
      </c>
      <c r="F178" s="528">
        <v>1</v>
      </c>
      <c r="G178" s="529"/>
      <c r="H178" s="600" t="str">
        <f t="shared" si="3"/>
        <v>Belum Diisi</v>
      </c>
      <c r="I178" s="590" t="s">
        <v>26</v>
      </c>
      <c r="J178" s="591" t="str">
        <f>IF($D$178="Y/T","Isi Sasaran",IF($E$178=0,0,IF(I178="Y",1,IF(I178="T",0,"Isi Dulu"))))</f>
        <v>Isi Sasaran</v>
      </c>
      <c r="K178" s="590" t="s">
        <v>26</v>
      </c>
      <c r="L178" s="591" t="str">
        <f>IF($D$178="Y/T","Isi Sasaran",IF($E$178=0,0,IF(K178="Y",1,IF(K178="T",0,"Isi Dulu"))))</f>
        <v>Isi Sasaran</v>
      </c>
      <c r="M178" s="848" t="s">
        <v>26</v>
      </c>
      <c r="N178" s="851" t="str">
        <f>IF(M178="Y",1,IF(M178="T",0,IF(M178="Y/T","Belum diisi","Error")))</f>
        <v>Belum diisi</v>
      </c>
      <c r="O178" s="517"/>
      <c r="P178" s="517"/>
      <c r="Q178" s="517"/>
      <c r="R178" s="517"/>
    </row>
    <row r="179" spans="2:18" s="527" customFormat="1" ht="15.75">
      <c r="B179" s="837"/>
      <c r="C179" s="840"/>
      <c r="D179" s="858"/>
      <c r="E179" s="855"/>
      <c r="F179" s="549">
        <v>2</v>
      </c>
      <c r="G179" s="550"/>
      <c r="H179" s="598" t="str">
        <f t="shared" si="3"/>
        <v>Belum Diisi</v>
      </c>
      <c r="I179" s="592" t="s">
        <v>26</v>
      </c>
      <c r="J179" s="593" t="str">
        <f>IF($D$178="Y/T","Isi Sasaran",IF($E$178=0,0,IF(I179="Y",1,IF(I179="T",0,"Isi Dulu"))))</f>
        <v>Isi Sasaran</v>
      </c>
      <c r="K179" s="592" t="s">
        <v>26</v>
      </c>
      <c r="L179" s="593" t="str">
        <f>IF($D$178="Y/T","Isi Sasaran",IF($E$178=0,0,IF(K179="Y",1,IF(K179="T",0,"Isi Dulu"))))</f>
        <v>Isi Sasaran</v>
      </c>
      <c r="M179" s="849"/>
      <c r="N179" s="852"/>
      <c r="O179" s="517"/>
      <c r="P179" s="517"/>
      <c r="Q179" s="517"/>
      <c r="R179" s="517"/>
    </row>
    <row r="180" spans="2:18" s="527" customFormat="1" ht="15.75">
      <c r="B180" s="837"/>
      <c r="C180" s="840"/>
      <c r="D180" s="858"/>
      <c r="E180" s="855"/>
      <c r="F180" s="549">
        <v>3</v>
      </c>
      <c r="G180" s="550"/>
      <c r="H180" s="598" t="str">
        <f t="shared" si="3"/>
        <v>Belum Diisi</v>
      </c>
      <c r="I180" s="592" t="s">
        <v>26</v>
      </c>
      <c r="J180" s="593" t="str">
        <f>IF($D$178="Y/T","Isi Sasaran",IF($E$178=0,0,IF(I180="Y",1,IF(I180="T",0,"Isi Dulu"))))</f>
        <v>Isi Sasaran</v>
      </c>
      <c r="K180" s="592" t="s">
        <v>26</v>
      </c>
      <c r="L180" s="593" t="str">
        <f>IF($D$178="Y/T","Isi Sasaran",IF($E$178=0,0,IF(K180="Y",1,IF(K180="T",0,"Isi Dulu"))))</f>
        <v>Isi Sasaran</v>
      </c>
      <c r="M180" s="849"/>
      <c r="N180" s="852"/>
      <c r="O180" s="517"/>
      <c r="P180" s="517"/>
      <c r="Q180" s="517"/>
      <c r="R180" s="517"/>
    </row>
    <row r="181" spans="2:18" s="527" customFormat="1" ht="15.75">
      <c r="B181" s="837"/>
      <c r="C181" s="840"/>
      <c r="D181" s="858"/>
      <c r="E181" s="855"/>
      <c r="F181" s="549">
        <v>4</v>
      </c>
      <c r="G181" s="550"/>
      <c r="H181" s="598" t="str">
        <f t="shared" si="3"/>
        <v>Belum Diisi</v>
      </c>
      <c r="I181" s="592" t="s">
        <v>26</v>
      </c>
      <c r="J181" s="593" t="str">
        <f>IF($D$178="Y/T","Isi Sasaran",IF($E$178=0,0,IF(I181="Y",1,IF(I181="T",0,"Isi Dulu"))))</f>
        <v>Isi Sasaran</v>
      </c>
      <c r="K181" s="592" t="s">
        <v>26</v>
      </c>
      <c r="L181" s="593" t="str">
        <f>IF($D$178="Y/T","Isi Sasaran",IF($E$178=0,0,IF(K181="Y",1,IF(K181="T",0,"Isi Dulu"))))</f>
        <v>Isi Sasaran</v>
      </c>
      <c r="M181" s="849"/>
      <c r="N181" s="852"/>
      <c r="O181" s="517"/>
      <c r="P181" s="517"/>
      <c r="Q181" s="517"/>
      <c r="R181" s="517"/>
    </row>
    <row r="182" spans="2:18" s="527" customFormat="1" ht="15.75">
      <c r="B182" s="838"/>
      <c r="C182" s="841"/>
      <c r="D182" s="859"/>
      <c r="E182" s="856"/>
      <c r="F182" s="569">
        <v>5</v>
      </c>
      <c r="G182" s="570"/>
      <c r="H182" s="599" t="str">
        <f t="shared" si="3"/>
        <v>Belum Diisi</v>
      </c>
      <c r="I182" s="595" t="s">
        <v>26</v>
      </c>
      <c r="J182" s="596" t="str">
        <f>IF($D$178="Y/T","Isi Sasaran",IF($E$178=0,0,IF(I182="Y",1,IF(I182="T",0,"Isi Dulu"))))</f>
        <v>Isi Sasaran</v>
      </c>
      <c r="K182" s="595" t="s">
        <v>26</v>
      </c>
      <c r="L182" s="596" t="str">
        <f>IF($D$178="Y/T","Isi Sasaran",IF($E$178=0,0,IF(K182="Y",1,IF(K182="T",0,"Isi Dulu"))))</f>
        <v>Isi Sasaran</v>
      </c>
      <c r="M182" s="850"/>
      <c r="N182" s="853"/>
      <c r="O182" s="517"/>
      <c r="P182" s="517"/>
      <c r="Q182" s="517"/>
      <c r="R182" s="517"/>
    </row>
    <row r="183" spans="2:18" s="527" customFormat="1" ht="15.75">
      <c r="B183" s="836">
        <v>16</v>
      </c>
      <c r="C183" s="839"/>
      <c r="D183" s="857" t="s">
        <v>26</v>
      </c>
      <c r="E183" s="854" t="str">
        <f>IF(D183="Y",1,IF(D183="T",0,IF(D183="Y/T","Belum diisi","Error")))</f>
        <v>Belum diisi</v>
      </c>
      <c r="F183" s="528">
        <v>1</v>
      </c>
      <c r="G183" s="529"/>
      <c r="H183" s="600" t="str">
        <f t="shared" si="3"/>
        <v>Belum Diisi</v>
      </c>
      <c r="I183" s="590" t="s">
        <v>26</v>
      </c>
      <c r="J183" s="591" t="str">
        <f>IF($D$183="Y/T","Isi Sasaran",IF($E$183=0,0,IF(I183="Y",1,IF(I183="T",0,"Isi Dulu"))))</f>
        <v>Isi Sasaran</v>
      </c>
      <c r="K183" s="590" t="s">
        <v>26</v>
      </c>
      <c r="L183" s="591" t="str">
        <f>IF($D$183="Y/T","Isi Sasaran",IF($E$183=0,0,IF(K183="Y",1,IF(K183="T",0,"Isi Dulu"))))</f>
        <v>Isi Sasaran</v>
      </c>
      <c r="M183" s="848" t="s">
        <v>26</v>
      </c>
      <c r="N183" s="851" t="str">
        <f>IF(M183="Y",1,IF(M183="T",0,IF(M183="Y/T","Belum diisi","Error")))</f>
        <v>Belum diisi</v>
      </c>
      <c r="O183" s="517"/>
      <c r="P183" s="517"/>
      <c r="Q183" s="517"/>
      <c r="R183" s="517"/>
    </row>
    <row r="184" spans="2:18" s="527" customFormat="1" ht="15.75">
      <c r="B184" s="837"/>
      <c r="C184" s="840"/>
      <c r="D184" s="858"/>
      <c r="E184" s="855"/>
      <c r="F184" s="549">
        <v>2</v>
      </c>
      <c r="G184" s="550"/>
      <c r="H184" s="598" t="str">
        <f t="shared" si="3"/>
        <v>Belum Diisi</v>
      </c>
      <c r="I184" s="592" t="s">
        <v>26</v>
      </c>
      <c r="J184" s="593" t="str">
        <f>IF($D$183="Y/T","Isi Sasaran",IF($E$183=0,0,IF(I184="Y",1,IF(I184="T",0,"Isi Dulu"))))</f>
        <v>Isi Sasaran</v>
      </c>
      <c r="K184" s="592" t="s">
        <v>26</v>
      </c>
      <c r="L184" s="593" t="str">
        <f>IF($D$183="Y/T","Isi Sasaran",IF($E$183=0,0,IF(K184="Y",1,IF(K184="T",0,"Isi Dulu"))))</f>
        <v>Isi Sasaran</v>
      </c>
      <c r="M184" s="849"/>
      <c r="N184" s="852"/>
      <c r="O184" s="517"/>
      <c r="P184" s="517"/>
      <c r="Q184" s="517"/>
      <c r="R184" s="517"/>
    </row>
    <row r="185" spans="2:18" s="527" customFormat="1" ht="15.75">
      <c r="B185" s="837"/>
      <c r="C185" s="840"/>
      <c r="D185" s="858"/>
      <c r="E185" s="855"/>
      <c r="F185" s="549">
        <v>3</v>
      </c>
      <c r="G185" s="550"/>
      <c r="H185" s="598" t="str">
        <f t="shared" si="3"/>
        <v>Belum Diisi</v>
      </c>
      <c r="I185" s="592" t="s">
        <v>26</v>
      </c>
      <c r="J185" s="593" t="str">
        <f>IF($D$183="Y/T","Isi Sasaran",IF($E$183=0,0,IF(I185="Y",1,IF(I185="T",0,"Isi Dulu"))))</f>
        <v>Isi Sasaran</v>
      </c>
      <c r="K185" s="592" t="s">
        <v>26</v>
      </c>
      <c r="L185" s="593" t="str">
        <f>IF($D$183="Y/T","Isi Sasaran",IF($E$183=0,0,IF(K185="Y",1,IF(K185="T",0,"Isi Dulu"))))</f>
        <v>Isi Sasaran</v>
      </c>
      <c r="M185" s="849"/>
      <c r="N185" s="852"/>
      <c r="O185" s="517"/>
      <c r="P185" s="517"/>
      <c r="Q185" s="517"/>
      <c r="R185" s="517"/>
    </row>
    <row r="186" spans="2:18" s="527" customFormat="1" ht="15.75">
      <c r="B186" s="837"/>
      <c r="C186" s="840"/>
      <c r="D186" s="858"/>
      <c r="E186" s="855"/>
      <c r="F186" s="549">
        <v>4</v>
      </c>
      <c r="G186" s="550"/>
      <c r="H186" s="598" t="str">
        <f t="shared" si="3"/>
        <v>Belum Diisi</v>
      </c>
      <c r="I186" s="592" t="s">
        <v>26</v>
      </c>
      <c r="J186" s="593" t="str">
        <f>IF($D$183="Y/T","Isi Sasaran",IF($E$183=0,0,IF(I186="Y",1,IF(I186="T",0,"Isi Dulu"))))</f>
        <v>Isi Sasaran</v>
      </c>
      <c r="K186" s="592" t="s">
        <v>26</v>
      </c>
      <c r="L186" s="593" t="str">
        <f>IF($D$183="Y/T","Isi Sasaran",IF($E$183=0,0,IF(K186="Y",1,IF(K186="T",0,"Isi Dulu"))))</f>
        <v>Isi Sasaran</v>
      </c>
      <c r="M186" s="849"/>
      <c r="N186" s="852"/>
      <c r="O186" s="517"/>
      <c r="P186" s="517"/>
      <c r="Q186" s="517"/>
      <c r="R186" s="517"/>
    </row>
    <row r="187" spans="2:18" s="527" customFormat="1" ht="15.75">
      <c r="B187" s="838"/>
      <c r="C187" s="841"/>
      <c r="D187" s="859"/>
      <c r="E187" s="856"/>
      <c r="F187" s="569">
        <v>5</v>
      </c>
      <c r="G187" s="570"/>
      <c r="H187" s="599" t="str">
        <f t="shared" si="3"/>
        <v>Belum Diisi</v>
      </c>
      <c r="I187" s="595" t="s">
        <v>26</v>
      </c>
      <c r="J187" s="596" t="str">
        <f>IF($D$183="Y/T","Isi Sasaran",IF($E$183=0,0,IF(I187="Y",1,IF(I187="T",0,"Isi Dulu"))))</f>
        <v>Isi Sasaran</v>
      </c>
      <c r="K187" s="595" t="s">
        <v>26</v>
      </c>
      <c r="L187" s="596" t="str">
        <f>IF($D$183="Y/T","Isi Sasaran",IF($E$183=0,0,IF(K187="Y",1,IF(K187="T",0,"Isi Dulu"))))</f>
        <v>Isi Sasaran</v>
      </c>
      <c r="M187" s="850"/>
      <c r="N187" s="853"/>
      <c r="O187" s="517"/>
      <c r="P187" s="517"/>
      <c r="Q187" s="517"/>
      <c r="R187" s="517"/>
    </row>
    <row r="188" spans="2:18" s="527" customFormat="1" ht="15.75">
      <c r="B188" s="836">
        <v>17</v>
      </c>
      <c r="C188" s="839"/>
      <c r="D188" s="857" t="s">
        <v>26</v>
      </c>
      <c r="E188" s="854" t="str">
        <f>IF(D188="Y",1,IF(D188="T",0,IF(D188="Y/T","Belum diisi","Error")))</f>
        <v>Belum diisi</v>
      </c>
      <c r="F188" s="528">
        <v>1</v>
      </c>
      <c r="G188" s="529"/>
      <c r="H188" s="600" t="str">
        <f t="shared" si="3"/>
        <v>Belum Diisi</v>
      </c>
      <c r="I188" s="590" t="s">
        <v>26</v>
      </c>
      <c r="J188" s="591" t="str">
        <f>IF($D$188="Y/T","Isi Sasaran",IF($E$188=0,0,IF(I188="Y",1,IF(I188="T",0,"Isi Dulu"))))</f>
        <v>Isi Sasaran</v>
      </c>
      <c r="K188" s="590" t="s">
        <v>26</v>
      </c>
      <c r="L188" s="591" t="str">
        <f>IF($D$188="Y/T","Isi Sasaran",IF($E$188=0,0,IF(K188="Y",1,IF(K188="T",0,"Isi Dulu"))))</f>
        <v>Isi Sasaran</v>
      </c>
      <c r="M188" s="848" t="s">
        <v>26</v>
      </c>
      <c r="N188" s="851" t="str">
        <f>IF(M188="Y",1,IF(M188="T",0,IF(M188="Y/T","Belum diisi","Error")))</f>
        <v>Belum diisi</v>
      </c>
      <c r="O188" s="517"/>
      <c r="P188" s="517"/>
      <c r="Q188" s="517"/>
      <c r="R188" s="517"/>
    </row>
    <row r="189" spans="2:18" s="527" customFormat="1" ht="15.75">
      <c r="B189" s="837"/>
      <c r="C189" s="840"/>
      <c r="D189" s="858"/>
      <c r="E189" s="855"/>
      <c r="F189" s="549">
        <v>2</v>
      </c>
      <c r="G189" s="550"/>
      <c r="H189" s="598" t="str">
        <f t="shared" si="3"/>
        <v>Belum Diisi</v>
      </c>
      <c r="I189" s="592" t="s">
        <v>26</v>
      </c>
      <c r="J189" s="593" t="str">
        <f>IF($D$188="Y/T","Isi Sasaran",IF($E$188=0,0,IF(I189="Y",1,IF(I189="T",0,"Isi Dulu"))))</f>
        <v>Isi Sasaran</v>
      </c>
      <c r="K189" s="592" t="s">
        <v>26</v>
      </c>
      <c r="L189" s="593" t="str">
        <f>IF($D$188="Y/T","Isi Sasaran",IF($E$188=0,0,IF(K189="Y",1,IF(K189="T",0,"Isi Dulu"))))</f>
        <v>Isi Sasaran</v>
      </c>
      <c r="M189" s="849"/>
      <c r="N189" s="852"/>
      <c r="O189" s="517"/>
      <c r="P189" s="517"/>
      <c r="Q189" s="517"/>
      <c r="R189" s="517"/>
    </row>
    <row r="190" spans="2:18" s="527" customFormat="1" ht="15.75">
      <c r="B190" s="837"/>
      <c r="C190" s="840"/>
      <c r="D190" s="858"/>
      <c r="E190" s="855"/>
      <c r="F190" s="549">
        <v>3</v>
      </c>
      <c r="G190" s="550"/>
      <c r="H190" s="598" t="str">
        <f t="shared" si="3"/>
        <v>Belum Diisi</v>
      </c>
      <c r="I190" s="592" t="s">
        <v>26</v>
      </c>
      <c r="J190" s="593" t="str">
        <f>IF($D$188="Y/T","Isi Sasaran",IF($E$188=0,0,IF(I190="Y",1,IF(I190="T",0,"Isi Dulu"))))</f>
        <v>Isi Sasaran</v>
      </c>
      <c r="K190" s="592" t="s">
        <v>26</v>
      </c>
      <c r="L190" s="593" t="str">
        <f>IF($D$188="Y/T","Isi Sasaran",IF($E$188=0,0,IF(K190="Y",1,IF(K190="T",0,"Isi Dulu"))))</f>
        <v>Isi Sasaran</v>
      </c>
      <c r="M190" s="849"/>
      <c r="N190" s="852"/>
      <c r="O190" s="517"/>
      <c r="P190" s="517"/>
      <c r="Q190" s="517"/>
      <c r="R190" s="517"/>
    </row>
    <row r="191" spans="2:18" s="527" customFormat="1" ht="15.75">
      <c r="B191" s="837"/>
      <c r="C191" s="840"/>
      <c r="D191" s="858"/>
      <c r="E191" s="855"/>
      <c r="F191" s="549">
        <v>4</v>
      </c>
      <c r="G191" s="550"/>
      <c r="H191" s="598" t="str">
        <f t="shared" si="3"/>
        <v>Belum Diisi</v>
      </c>
      <c r="I191" s="592" t="s">
        <v>26</v>
      </c>
      <c r="J191" s="593" t="str">
        <f>IF($D$188="Y/T","Isi Sasaran",IF($E$188=0,0,IF(I191="Y",1,IF(I191="T",0,"Isi Dulu"))))</f>
        <v>Isi Sasaran</v>
      </c>
      <c r="K191" s="592" t="s">
        <v>26</v>
      </c>
      <c r="L191" s="593" t="str">
        <f>IF($D$188="Y/T","Isi Sasaran",IF($E$188=0,0,IF(K191="Y",1,IF(K191="T",0,"Isi Dulu"))))</f>
        <v>Isi Sasaran</v>
      </c>
      <c r="M191" s="849"/>
      <c r="N191" s="852"/>
      <c r="O191" s="517"/>
      <c r="P191" s="517"/>
      <c r="Q191" s="517"/>
      <c r="R191" s="517"/>
    </row>
    <row r="192" spans="2:18" s="527" customFormat="1" ht="15.75">
      <c r="B192" s="838"/>
      <c r="C192" s="841"/>
      <c r="D192" s="859"/>
      <c r="E192" s="856"/>
      <c r="F192" s="569">
        <v>5</v>
      </c>
      <c r="G192" s="570"/>
      <c r="H192" s="599" t="str">
        <f t="shared" si="3"/>
        <v>Belum Diisi</v>
      </c>
      <c r="I192" s="595" t="s">
        <v>26</v>
      </c>
      <c r="J192" s="596" t="str">
        <f>IF($D$188="Y/T","Isi Sasaran",IF($E$188=0,0,IF(I192="Y",1,IF(I192="T",0,"Isi Dulu"))))</f>
        <v>Isi Sasaran</v>
      </c>
      <c r="K192" s="595" t="s">
        <v>26</v>
      </c>
      <c r="L192" s="596" t="str">
        <f>IF($D$188="Y/T","Isi Sasaran",IF($E$188=0,0,IF(K192="Y",1,IF(K192="T",0,"Isi Dulu"))))</f>
        <v>Isi Sasaran</v>
      </c>
      <c r="M192" s="850"/>
      <c r="N192" s="853"/>
      <c r="O192" s="517"/>
      <c r="P192" s="517"/>
      <c r="Q192" s="517"/>
      <c r="R192" s="517"/>
    </row>
    <row r="193" spans="2:18" s="527" customFormat="1" ht="15.75">
      <c r="B193" s="836">
        <v>18</v>
      </c>
      <c r="C193" s="839"/>
      <c r="D193" s="857" t="s">
        <v>26</v>
      </c>
      <c r="E193" s="854" t="str">
        <f>IF(D193="Y",1,IF(D193="T",0,IF(D193="Y/T","Belum diisi","Error")))</f>
        <v>Belum diisi</v>
      </c>
      <c r="F193" s="528">
        <v>1</v>
      </c>
      <c r="G193" s="529"/>
      <c r="H193" s="600" t="str">
        <f t="shared" si="3"/>
        <v>Belum Diisi</v>
      </c>
      <c r="I193" s="590" t="s">
        <v>26</v>
      </c>
      <c r="J193" s="591" t="str">
        <f>IF($D$193="Y/T","Isi Sasaran",IF($E$193=0,0,IF(I193="Y",1,IF(I193="T",0,"Isi Dulu"))))</f>
        <v>Isi Sasaran</v>
      </c>
      <c r="K193" s="590" t="s">
        <v>26</v>
      </c>
      <c r="L193" s="591" t="str">
        <f>IF($D$193="Y/T","Isi Sasaran",IF($E$193=0,0,IF(K193="Y",1,IF(K193="T",0,"Isi Dulu"))))</f>
        <v>Isi Sasaran</v>
      </c>
      <c r="M193" s="848" t="s">
        <v>26</v>
      </c>
      <c r="N193" s="851" t="str">
        <f>IF(M193="Y",1,IF(M193="T",0,IF(M193="Y/T","Belum diisi","Error")))</f>
        <v>Belum diisi</v>
      </c>
      <c r="O193" s="517"/>
      <c r="P193" s="517"/>
      <c r="Q193" s="517"/>
      <c r="R193" s="517"/>
    </row>
    <row r="194" spans="2:18" s="527" customFormat="1" ht="15.75">
      <c r="B194" s="837"/>
      <c r="C194" s="840"/>
      <c r="D194" s="858"/>
      <c r="E194" s="855"/>
      <c r="F194" s="549">
        <v>2</v>
      </c>
      <c r="G194" s="550"/>
      <c r="H194" s="598" t="str">
        <f t="shared" si="3"/>
        <v>Belum Diisi</v>
      </c>
      <c r="I194" s="592" t="s">
        <v>26</v>
      </c>
      <c r="J194" s="593" t="str">
        <f>IF($D$193="Y/T","Isi Sasaran",IF($E$193=0,0,IF(I194="Y",1,IF(I194="T",0,"Isi Dulu"))))</f>
        <v>Isi Sasaran</v>
      </c>
      <c r="K194" s="592" t="s">
        <v>26</v>
      </c>
      <c r="L194" s="593" t="str">
        <f>IF($D$193="Y/T","Isi Sasaran",IF($E$193=0,0,IF(K194="Y",1,IF(K194="T",0,"Isi Dulu"))))</f>
        <v>Isi Sasaran</v>
      </c>
      <c r="M194" s="849"/>
      <c r="N194" s="852"/>
      <c r="O194" s="517"/>
      <c r="P194" s="517"/>
      <c r="Q194" s="517"/>
      <c r="R194" s="517"/>
    </row>
    <row r="195" spans="2:18" s="527" customFormat="1" ht="15.75">
      <c r="B195" s="837"/>
      <c r="C195" s="840"/>
      <c r="D195" s="858"/>
      <c r="E195" s="855"/>
      <c r="F195" s="549">
        <v>3</v>
      </c>
      <c r="G195" s="550"/>
      <c r="H195" s="598" t="str">
        <f t="shared" si="3"/>
        <v>Belum Diisi</v>
      </c>
      <c r="I195" s="592" t="s">
        <v>26</v>
      </c>
      <c r="J195" s="593" t="str">
        <f>IF($D$193="Y/T","Isi Sasaran",IF($E$193=0,0,IF(I195="Y",1,IF(I195="T",0,"Isi Dulu"))))</f>
        <v>Isi Sasaran</v>
      </c>
      <c r="K195" s="592" t="s">
        <v>26</v>
      </c>
      <c r="L195" s="593" t="str">
        <f>IF($D$193="Y/T","Isi Sasaran",IF($E$193=0,0,IF(K195="Y",1,IF(K195="T",0,"Isi Dulu"))))</f>
        <v>Isi Sasaran</v>
      </c>
      <c r="M195" s="849"/>
      <c r="N195" s="852"/>
      <c r="O195" s="517"/>
      <c r="P195" s="517"/>
      <c r="Q195" s="517"/>
      <c r="R195" s="517"/>
    </row>
    <row r="196" spans="2:18" s="527" customFormat="1" ht="15.75">
      <c r="B196" s="837"/>
      <c r="C196" s="840"/>
      <c r="D196" s="858"/>
      <c r="E196" s="855"/>
      <c r="F196" s="549">
        <v>4</v>
      </c>
      <c r="G196" s="550"/>
      <c r="H196" s="598" t="str">
        <f t="shared" si="3"/>
        <v>Belum Diisi</v>
      </c>
      <c r="I196" s="592" t="s">
        <v>26</v>
      </c>
      <c r="J196" s="593" t="str">
        <f>IF($D$193="Y/T","Isi Sasaran",IF($E$193=0,0,IF(I196="Y",1,IF(I196="T",0,"Isi Dulu"))))</f>
        <v>Isi Sasaran</v>
      </c>
      <c r="K196" s="592" t="s">
        <v>26</v>
      </c>
      <c r="L196" s="593" t="str">
        <f>IF($D$193="Y/T","Isi Sasaran",IF($E$193=0,0,IF(K196="Y",1,IF(K196="T",0,"Isi Dulu"))))</f>
        <v>Isi Sasaran</v>
      </c>
      <c r="M196" s="849"/>
      <c r="N196" s="852"/>
      <c r="O196" s="517"/>
      <c r="P196" s="517"/>
      <c r="Q196" s="517"/>
      <c r="R196" s="517"/>
    </row>
    <row r="197" spans="2:18" s="527" customFormat="1" ht="15.75">
      <c r="B197" s="838"/>
      <c r="C197" s="841"/>
      <c r="D197" s="859"/>
      <c r="E197" s="856"/>
      <c r="F197" s="569">
        <v>5</v>
      </c>
      <c r="G197" s="570"/>
      <c r="H197" s="599" t="str">
        <f t="shared" si="3"/>
        <v>Belum Diisi</v>
      </c>
      <c r="I197" s="595" t="s">
        <v>26</v>
      </c>
      <c r="J197" s="596" t="str">
        <f>IF($D$193="Y/T","Isi Sasaran",IF($E$193=0,0,IF(I197="Y",1,IF(I197="T",0,"Isi Dulu"))))</f>
        <v>Isi Sasaran</v>
      </c>
      <c r="K197" s="595" t="s">
        <v>26</v>
      </c>
      <c r="L197" s="596" t="str">
        <f>IF($D$193="Y/T","Isi Sasaran",IF($E$193=0,0,IF(K197="Y",1,IF(K197="T",0,"Isi Dulu"))))</f>
        <v>Isi Sasaran</v>
      </c>
      <c r="M197" s="850"/>
      <c r="N197" s="853"/>
      <c r="O197" s="517"/>
      <c r="P197" s="517"/>
      <c r="Q197" s="517"/>
      <c r="R197" s="517"/>
    </row>
    <row r="198" spans="2:18" s="527" customFormat="1" ht="15.75">
      <c r="B198" s="836">
        <v>19</v>
      </c>
      <c r="C198" s="839"/>
      <c r="D198" s="857" t="s">
        <v>26</v>
      </c>
      <c r="E198" s="854" t="str">
        <f>IF(D198="Y",1,IF(D198="T",0,IF(D198="Y/T","Belum diisi","Error")))</f>
        <v>Belum diisi</v>
      </c>
      <c r="F198" s="528">
        <v>1</v>
      </c>
      <c r="G198" s="529"/>
      <c r="H198" s="600" t="str">
        <f t="shared" si="3"/>
        <v>Belum Diisi</v>
      </c>
      <c r="I198" s="590" t="s">
        <v>26</v>
      </c>
      <c r="J198" s="591" t="str">
        <f>IF($D$198="Y/T","Isi Sasaran",IF($E$198=0,0,IF(I198="Y",1,IF(I198="T",0,"Isi Dulu"))))</f>
        <v>Isi Sasaran</v>
      </c>
      <c r="K198" s="590" t="s">
        <v>26</v>
      </c>
      <c r="L198" s="591" t="str">
        <f>IF($D$198="Y/T","Isi Sasaran",IF($E$198=0,0,IF(K198="Y",1,IF(K198="T",0,"Isi Dulu"))))</f>
        <v>Isi Sasaran</v>
      </c>
      <c r="M198" s="848" t="s">
        <v>26</v>
      </c>
      <c r="N198" s="851" t="str">
        <f>IF(M198="Y",1,IF(M198="T",0,IF(M198="Y/T","Belum diisi","Error")))</f>
        <v>Belum diisi</v>
      </c>
      <c r="O198" s="517"/>
      <c r="P198" s="517"/>
      <c r="Q198" s="517"/>
      <c r="R198" s="517"/>
    </row>
    <row r="199" spans="2:18" s="527" customFormat="1" ht="15.75">
      <c r="B199" s="837"/>
      <c r="C199" s="840"/>
      <c r="D199" s="858"/>
      <c r="E199" s="855"/>
      <c r="F199" s="549">
        <v>2</v>
      </c>
      <c r="G199" s="550"/>
      <c r="H199" s="598" t="str">
        <f t="shared" si="3"/>
        <v>Belum Diisi</v>
      </c>
      <c r="I199" s="592" t="s">
        <v>26</v>
      </c>
      <c r="J199" s="593" t="str">
        <f>IF($D$198="Y/T","Isi Sasaran",IF($E$198=0,0,IF(I199="Y",1,IF(I199="T",0,"Isi Dulu"))))</f>
        <v>Isi Sasaran</v>
      </c>
      <c r="K199" s="592" t="s">
        <v>26</v>
      </c>
      <c r="L199" s="593" t="str">
        <f>IF($D$198="Y/T","Isi Sasaran",IF($E$198=0,0,IF(K199="Y",1,IF(K199="T",0,"Isi Dulu"))))</f>
        <v>Isi Sasaran</v>
      </c>
      <c r="M199" s="849"/>
      <c r="N199" s="852"/>
      <c r="O199" s="517"/>
      <c r="P199" s="517"/>
      <c r="Q199" s="517"/>
      <c r="R199" s="517"/>
    </row>
    <row r="200" spans="2:18" s="527" customFormat="1" ht="15.75">
      <c r="B200" s="837"/>
      <c r="C200" s="840"/>
      <c r="D200" s="858"/>
      <c r="E200" s="855"/>
      <c r="F200" s="549">
        <v>3</v>
      </c>
      <c r="G200" s="550"/>
      <c r="H200" s="598" t="str">
        <f t="shared" si="3"/>
        <v>Belum Diisi</v>
      </c>
      <c r="I200" s="592" t="s">
        <v>26</v>
      </c>
      <c r="J200" s="593" t="str">
        <f>IF($D$198="Y/T","Isi Sasaran",IF($E$198=0,0,IF(I200="Y",1,IF(I200="T",0,"Isi Dulu"))))</f>
        <v>Isi Sasaran</v>
      </c>
      <c r="K200" s="592" t="s">
        <v>26</v>
      </c>
      <c r="L200" s="593" t="str">
        <f>IF($D$198="Y/T","Isi Sasaran",IF($E$198=0,0,IF(K200="Y",1,IF(K200="T",0,"Isi Dulu"))))</f>
        <v>Isi Sasaran</v>
      </c>
      <c r="M200" s="849"/>
      <c r="N200" s="852"/>
      <c r="O200" s="517"/>
      <c r="P200" s="517"/>
      <c r="Q200" s="517"/>
      <c r="R200" s="517"/>
    </row>
    <row r="201" spans="2:18" s="527" customFormat="1" ht="15.75">
      <c r="B201" s="837"/>
      <c r="C201" s="840"/>
      <c r="D201" s="858"/>
      <c r="E201" s="855"/>
      <c r="F201" s="549">
        <v>4</v>
      </c>
      <c r="G201" s="550"/>
      <c r="H201" s="598" t="str">
        <f t="shared" si="3"/>
        <v>Belum Diisi</v>
      </c>
      <c r="I201" s="592" t="s">
        <v>26</v>
      </c>
      <c r="J201" s="593" t="str">
        <f>IF($D$198="Y/T","Isi Sasaran",IF($E$198=0,0,IF(I201="Y",1,IF(I201="T",0,"Isi Dulu"))))</f>
        <v>Isi Sasaran</v>
      </c>
      <c r="K201" s="592" t="s">
        <v>26</v>
      </c>
      <c r="L201" s="593" t="str">
        <f>IF($D$198="Y/T","Isi Sasaran",IF($E$198=0,0,IF(K201="Y",1,IF(K201="T",0,"Isi Dulu"))))</f>
        <v>Isi Sasaran</v>
      </c>
      <c r="M201" s="849"/>
      <c r="N201" s="852"/>
      <c r="O201" s="517"/>
      <c r="P201" s="517"/>
      <c r="Q201" s="517"/>
      <c r="R201" s="517"/>
    </row>
    <row r="202" spans="2:18" s="527" customFormat="1" ht="15.75">
      <c r="B202" s="838"/>
      <c r="C202" s="841"/>
      <c r="D202" s="859"/>
      <c r="E202" s="856"/>
      <c r="F202" s="569">
        <v>5</v>
      </c>
      <c r="G202" s="570"/>
      <c r="H202" s="599" t="str">
        <f t="shared" si="3"/>
        <v>Belum Diisi</v>
      </c>
      <c r="I202" s="595" t="s">
        <v>26</v>
      </c>
      <c r="J202" s="596" t="str">
        <f>IF($D$198="Y/T","Isi Sasaran",IF($E$198=0,0,IF(I202="Y",1,IF(I202="T",0,"Isi Dulu"))))</f>
        <v>Isi Sasaran</v>
      </c>
      <c r="K202" s="595" t="s">
        <v>26</v>
      </c>
      <c r="L202" s="596" t="str">
        <f>IF($D$198="Y/T","Isi Sasaran",IF($E$198=0,0,IF(K202="Y",1,IF(K202="T",0,"Isi Dulu"))))</f>
        <v>Isi Sasaran</v>
      </c>
      <c r="M202" s="850"/>
      <c r="N202" s="853"/>
      <c r="O202" s="517"/>
      <c r="P202" s="517"/>
      <c r="Q202" s="517"/>
      <c r="R202" s="517"/>
    </row>
    <row r="203" spans="2:18" s="527" customFormat="1" ht="15.75">
      <c r="B203" s="836">
        <v>20</v>
      </c>
      <c r="C203" s="839"/>
      <c r="D203" s="857" t="s">
        <v>26</v>
      </c>
      <c r="E203" s="854" t="str">
        <f>IF(D203="Y",1,IF(D203="T",0,IF(D203="Y/T","Belum diisi","Error")))</f>
        <v>Belum diisi</v>
      </c>
      <c r="F203" s="528">
        <v>1</v>
      </c>
      <c r="G203" s="529"/>
      <c r="H203" s="600" t="str">
        <f t="shared" si="3"/>
        <v>Belum Diisi</v>
      </c>
      <c r="I203" s="590" t="s">
        <v>26</v>
      </c>
      <c r="J203" s="591" t="str">
        <f>IF($D$203="Y/T","Isi Sasaran",IF($E$203=0,0,IF(I203="Y",1,IF(I203="T",0,"Isi Dulu"))))</f>
        <v>Isi Sasaran</v>
      </c>
      <c r="K203" s="590" t="s">
        <v>26</v>
      </c>
      <c r="L203" s="591" t="str">
        <f>IF($D$203="Y/T","Isi Sasaran",IF($E$203=0,0,IF(K203="Y",1,IF(K203="T",0,"Isi Dulu"))))</f>
        <v>Isi Sasaran</v>
      </c>
      <c r="M203" s="848" t="s">
        <v>26</v>
      </c>
      <c r="N203" s="851" t="str">
        <f>IF(M203="Y",1,IF(M203="T",0,IF(M203="Y/T","Belum diisi","Error")))</f>
        <v>Belum diisi</v>
      </c>
      <c r="O203" s="517"/>
      <c r="P203" s="517"/>
      <c r="Q203" s="517"/>
      <c r="R203" s="517"/>
    </row>
    <row r="204" spans="2:18" s="527" customFormat="1" ht="15.75">
      <c r="B204" s="837"/>
      <c r="C204" s="840"/>
      <c r="D204" s="858"/>
      <c r="E204" s="855"/>
      <c r="F204" s="549">
        <v>2</v>
      </c>
      <c r="G204" s="550"/>
      <c r="H204" s="598" t="str">
        <f t="shared" si="3"/>
        <v>Belum Diisi</v>
      </c>
      <c r="I204" s="592" t="s">
        <v>26</v>
      </c>
      <c r="J204" s="593" t="str">
        <f>IF($D$203="Y/T","Isi Sasaran",IF($E$203=0,0,IF(I204="Y",1,IF(I204="T",0,"Isi Dulu"))))</f>
        <v>Isi Sasaran</v>
      </c>
      <c r="K204" s="592" t="s">
        <v>26</v>
      </c>
      <c r="L204" s="593" t="str">
        <f>IF($D$203="Y/T","Isi Sasaran",IF($E$203=0,0,IF(K204="Y",1,IF(K204="T",0,"Isi Dulu"))))</f>
        <v>Isi Sasaran</v>
      </c>
      <c r="M204" s="849"/>
      <c r="N204" s="852"/>
      <c r="O204" s="517"/>
      <c r="P204" s="517"/>
      <c r="Q204" s="517"/>
      <c r="R204" s="517"/>
    </row>
    <row r="205" spans="2:18" s="527" customFormat="1" ht="15.75">
      <c r="B205" s="837"/>
      <c r="C205" s="840"/>
      <c r="D205" s="858"/>
      <c r="E205" s="855"/>
      <c r="F205" s="549">
        <v>3</v>
      </c>
      <c r="G205" s="550"/>
      <c r="H205" s="598" t="str">
        <f t="shared" si="3"/>
        <v>Belum Diisi</v>
      </c>
      <c r="I205" s="592" t="s">
        <v>26</v>
      </c>
      <c r="J205" s="593" t="str">
        <f>IF($D$203="Y/T","Isi Sasaran",IF($E$203=0,0,IF(I205="Y",1,IF(I205="T",0,"Isi Dulu"))))</f>
        <v>Isi Sasaran</v>
      </c>
      <c r="K205" s="592" t="s">
        <v>26</v>
      </c>
      <c r="L205" s="593" t="str">
        <f>IF($D$203="Y/T","Isi Sasaran",IF($E$203=0,0,IF(K205="Y",1,IF(K205="T",0,"Isi Dulu"))))</f>
        <v>Isi Sasaran</v>
      </c>
      <c r="M205" s="849"/>
      <c r="N205" s="852"/>
      <c r="O205" s="517"/>
      <c r="P205" s="517"/>
      <c r="Q205" s="517"/>
      <c r="R205" s="517"/>
    </row>
    <row r="206" spans="2:18" s="527" customFormat="1" ht="15.75">
      <c r="B206" s="837"/>
      <c r="C206" s="840"/>
      <c r="D206" s="858"/>
      <c r="E206" s="855"/>
      <c r="F206" s="549">
        <v>4</v>
      </c>
      <c r="G206" s="550"/>
      <c r="H206" s="598" t="str">
        <f t="shared" si="3"/>
        <v>Belum Diisi</v>
      </c>
      <c r="I206" s="592" t="s">
        <v>26</v>
      </c>
      <c r="J206" s="593" t="str">
        <f>IF($D$203="Y/T","Isi Sasaran",IF($E$203=0,0,IF(I206="Y",1,IF(I206="T",0,"Isi Dulu"))))</f>
        <v>Isi Sasaran</v>
      </c>
      <c r="K206" s="592" t="s">
        <v>26</v>
      </c>
      <c r="L206" s="593" t="str">
        <f>IF($D$203="Y/T","Isi Sasaran",IF($E$203=0,0,IF(K206="Y",1,IF(K206="T",0,"Isi Dulu"))))</f>
        <v>Isi Sasaran</v>
      </c>
      <c r="M206" s="849"/>
      <c r="N206" s="852"/>
      <c r="O206" s="517"/>
      <c r="P206" s="517"/>
      <c r="Q206" s="517"/>
      <c r="R206" s="517"/>
    </row>
    <row r="207" spans="2:18" s="527" customFormat="1" ht="15.75">
      <c r="B207" s="838"/>
      <c r="C207" s="841"/>
      <c r="D207" s="859"/>
      <c r="E207" s="856"/>
      <c r="F207" s="569">
        <v>5</v>
      </c>
      <c r="G207" s="570"/>
      <c r="H207" s="599" t="str">
        <f t="shared" si="3"/>
        <v>Belum Diisi</v>
      </c>
      <c r="I207" s="595" t="s">
        <v>26</v>
      </c>
      <c r="J207" s="596" t="str">
        <f>IF($D$203="Y/T","Isi Sasaran",IF($E$203=0,0,IF(I207="Y",1,IF(I207="T",0,"Isi Dulu"))))</f>
        <v>Isi Sasaran</v>
      </c>
      <c r="K207" s="595" t="s">
        <v>26</v>
      </c>
      <c r="L207" s="596" t="str">
        <f>IF($D$203="Y/T","Isi Sasaran",IF($E$203=0,0,IF(K207="Y",1,IF(K207="T",0,"Isi Dulu"))))</f>
        <v>Isi Sasaran</v>
      </c>
      <c r="M207" s="850"/>
      <c r="N207" s="853"/>
      <c r="O207" s="517"/>
      <c r="P207" s="517"/>
      <c r="Q207" s="517"/>
      <c r="R207" s="517"/>
    </row>
    <row r="208" spans="2:18" s="527" customFormat="1" ht="15.75">
      <c r="B208" s="580"/>
      <c r="C208" s="581"/>
      <c r="D208" s="582"/>
      <c r="E208" s="605" t="e">
        <f>AVERAGE(E108:E207)</f>
        <v>#DIV/0!</v>
      </c>
      <c r="F208" s="580"/>
      <c r="G208" s="583"/>
      <c r="H208" s="602" t="e">
        <f>(IF($D108="Y/T",0,AVERAGE(H108:H112))+IF($D113="Y/T",0,AVERAGE(H113:H117))+IF($D118="Y/T",0,AVERAGE(H118:H122))+IF($D123="Y/T",0,AVERAGE(H123:H127))+IF($D128="Y/T",0,AVERAGE(H128:H132))+IF($D133="Y/T",0,AVERAGE(H133:H137))+IF($D138="Y/T",0,AVERAGE(H138:H142))+IF($D143="Y/T",0,AVERAGE(H143:H147))+IF($D148="Y/T",0,AVERAGE(H148:H152))+IF($D153="Y/T",0,AVERAGE(H153:H157))+IF($D158="Y/T",0,AVERAGE(H158:H162))+IF($D163="Y/T",0,AVERAGE(H163:H167))+IF($D168="Y/T",0,AVERAGE(H168:H172))+IF($D173="Y/T",0,AVERAGE(H173:H177))+IF($D178="Y/T",0,AVERAGE(H178:H182))+IF($D183="Y/T",0,AVERAGE(H183:H187))+IF($D188="Y/T",0,AVERAGE(H188:H192))+IF($D193="Y/T",0,AVERAGE(H193:H197))+IF($D198="Y/T",0,AVERAGE(H198:H202))+IF($D203="Y/T",0,AVERAGE(H203:H207)))/(COUNTIF($D108:$D207,"Y")+COUNTIF($D108:$D207,"T"))</f>
        <v>#DIV/0!</v>
      </c>
      <c r="I208" s="582"/>
      <c r="J208" s="602" t="e">
        <f>(IF($D108="Y/T",0,AVERAGE(J108:J112))+IF($D113="Y/T",0,AVERAGE(J113:J117))+IF($D118="Y/T",0,AVERAGE(J118:J122))+IF($D123="Y/T",0,AVERAGE(J123:J127))+IF($D128="Y/T",0,AVERAGE(J128:J132))+IF($D133="Y/T",0,AVERAGE(J133:J137))+IF($D138="Y/T",0,AVERAGE(J138:J142))+IF($D143="Y/T",0,AVERAGE(J143:J147))+IF($D148="Y/T",0,AVERAGE(J148:J152))+IF($D153="Y/T",0,AVERAGE(J153:J157))+IF($D158="Y/T",0,AVERAGE(J158:J162))+IF($D163="Y/T",0,AVERAGE(J163:J167))+IF($D168="Y/T",0,AVERAGE(J168:J172))+IF($D173="Y/T",0,AVERAGE(J173:J177))+IF($D178="Y/T",0,AVERAGE(J178:J182))+IF($D183="Y/T",0,AVERAGE(J183:J187))+IF($D188="Y/T",0,AVERAGE(J188:J192))+IF($D193="Y/T",0,AVERAGE(J193:J197))+IF($D198="Y/T",0,AVERAGE(J198:J202))+IF($D203="Y/T",0,AVERAGE(J203:J207)))/(COUNTIF($D108:$D207,"Y")+COUNTIF($D108:$D207,"T"))</f>
        <v>#DIV/0!</v>
      </c>
      <c r="K208" s="582"/>
      <c r="L208" s="602" t="e">
        <f>(IF($D108="Y/T",0,AVERAGE(L108:L112))+IF($D113="Y/T",0,AVERAGE(L113:L117))+IF($D118="Y/T",0,AVERAGE(L118:L122))+IF($D123="Y/T",0,AVERAGE(L123:L127))+IF($D128="Y/T",0,AVERAGE(L128:L132))+IF($D133="Y/T",0,AVERAGE(L133:L137))+IF($D138="Y/T",0,AVERAGE(L138:L142))+IF($D143="Y/T",0,AVERAGE(L143:L147))+IF($D148="Y/T",0,AVERAGE(L148:L152))+IF($D153="Y/T",0,AVERAGE(L153:L157))+IF($D158="Y/T",0,AVERAGE(L158:L162))+IF($D163="Y/T",0,AVERAGE(L163:L167))+IF($D168="Y/T",0,AVERAGE(L168:L172))+IF($D173="Y/T",0,AVERAGE(L173:L177))+IF($D178="Y/T",0,AVERAGE(L178:L182))+IF($D183="Y/T",0,AVERAGE(L183:L187))+IF($D188="Y/T",0,AVERAGE(L188:L192))+IF($D193="Y/T",0,AVERAGE(L193:L197))+IF($D198="Y/T",0,AVERAGE(L198:L202))+IF($D203="Y/T",0,AVERAGE(L203:L207)))/(COUNTIF($D108:$D207,"Y")+COUNTIF($D108:$D207,"T"))</f>
        <v>#DIV/0!</v>
      </c>
      <c r="M208" s="606"/>
      <c r="N208" s="602" t="e">
        <f>AVERAGE(N108:N207)</f>
        <v>#DIV/0!</v>
      </c>
      <c r="O208" s="517"/>
      <c r="P208" s="517"/>
      <c r="Q208" s="517"/>
      <c r="R208" s="517"/>
    </row>
    <row r="209" spans="2:18" s="527" customFormat="1" ht="15.75">
      <c r="B209" s="865" t="s">
        <v>507</v>
      </c>
      <c r="C209" s="865"/>
      <c r="D209" s="865"/>
      <c r="E209" s="865"/>
      <c r="F209" s="865"/>
      <c r="G209" s="865"/>
      <c r="H209" s="865"/>
      <c r="I209" s="865"/>
      <c r="J209" s="865"/>
      <c r="K209" s="865"/>
      <c r="L209" s="865"/>
      <c r="M209" s="865"/>
      <c r="N209" s="866"/>
      <c r="O209" s="517"/>
      <c r="P209" s="517"/>
      <c r="Q209" s="517"/>
      <c r="R209" s="517"/>
    </row>
    <row r="210" spans="2:18" s="527" customFormat="1" ht="15.75">
      <c r="B210" s="836">
        <v>1</v>
      </c>
      <c r="C210" s="839"/>
      <c r="D210" s="857" t="s">
        <v>26</v>
      </c>
      <c r="E210" s="854" t="str">
        <f>IF(D210="Y",1,IF(D210="T",0,IF(D210="Y/T","Belum diisi","Error")))</f>
        <v>Belum diisi</v>
      </c>
      <c r="F210" s="528">
        <v>1</v>
      </c>
      <c r="G210" s="529"/>
      <c r="H210" s="589" t="str">
        <f>IF(OR(J210="Isi Dulu",L210="Isi Dulu",J210="Isi Sasaran",L210="Isi Sasaran"),"Belum Diisi",IF(SUM(J210,L210)=2,1,IF(SUM(J210,L210)=1,0,IF(SUM(J210,L210)=0,0,"Error"))))</f>
        <v>Belum Diisi</v>
      </c>
      <c r="I210" s="590" t="s">
        <v>26</v>
      </c>
      <c r="J210" s="591" t="str">
        <f>IF($D$210="Y/T","Isi Sasaran",IF($E$210=0,0,IF(I210="Y",1,IF(I210="T",0,"Isi Dulu"))))</f>
        <v>Isi Sasaran</v>
      </c>
      <c r="K210" s="590" t="s">
        <v>26</v>
      </c>
      <c r="L210" s="591" t="str">
        <f>IF($D$210="Y/T","Isi Sasaran",IF($E$210=0,0,IF(K210="Y",1,IF(K210="T",0,"Isi Dulu"))))</f>
        <v>Isi Sasaran</v>
      </c>
      <c r="M210" s="848" t="s">
        <v>26</v>
      </c>
      <c r="N210" s="851" t="str">
        <f>IF(M210="Y",1,IF(M210="T",0,IF(M210="Y/T","Belum diisi","Error")))</f>
        <v>Belum diisi</v>
      </c>
      <c r="O210" s="517"/>
      <c r="P210" s="517"/>
      <c r="Q210" s="517"/>
      <c r="R210" s="517"/>
    </row>
    <row r="211" spans="2:18" s="527" customFormat="1" ht="15.75">
      <c r="B211" s="837"/>
      <c r="C211" s="840"/>
      <c r="D211" s="858"/>
      <c r="E211" s="855"/>
      <c r="F211" s="549">
        <v>2</v>
      </c>
      <c r="G211" s="550"/>
      <c r="H211" s="589" t="str">
        <f t="shared" ref="H211:H274" si="4">IF(OR(J211="Isi Dulu",L211="Isi Dulu",J211="Isi Sasaran",L211="Isi Sasaran"),"Belum Diisi",IF(SUM(J211,L211)=2,1,IF(SUM(J211,L211)=1,0,IF(SUM(J211,L211)=0,0,"Error"))))</f>
        <v>Belum Diisi</v>
      </c>
      <c r="I211" s="592" t="s">
        <v>26</v>
      </c>
      <c r="J211" s="593" t="str">
        <f>IF($D$210="Y/T","Isi Sasaran",IF($E$210=0,0,IF(I211="Y",1,IF(I211="T",0,"Isi Dulu"))))</f>
        <v>Isi Sasaran</v>
      </c>
      <c r="K211" s="592" t="s">
        <v>26</v>
      </c>
      <c r="L211" s="593" t="str">
        <f>IF($D$210="Y/T","Isi Sasaran",IF($E$210=0,0,IF(K211="Y",1,IF(K211="T",0,"Isi Dulu"))))</f>
        <v>Isi Sasaran</v>
      </c>
      <c r="M211" s="849"/>
      <c r="N211" s="852"/>
      <c r="O211" s="517"/>
      <c r="P211" s="517"/>
      <c r="Q211" s="517"/>
      <c r="R211" s="517"/>
    </row>
    <row r="212" spans="2:18" s="527" customFormat="1" ht="15.75">
      <c r="B212" s="837"/>
      <c r="C212" s="840"/>
      <c r="D212" s="858"/>
      <c r="E212" s="855"/>
      <c r="F212" s="549">
        <v>3</v>
      </c>
      <c r="G212" s="550"/>
      <c r="H212" s="589" t="str">
        <f t="shared" si="4"/>
        <v>Belum Diisi</v>
      </c>
      <c r="I212" s="592" t="s">
        <v>26</v>
      </c>
      <c r="J212" s="593" t="str">
        <f>IF($D$210="Y/T","Isi Sasaran",IF($E$210=0,0,IF(I212="Y",1,IF(I212="T",0,"Isi Dulu"))))</f>
        <v>Isi Sasaran</v>
      </c>
      <c r="K212" s="592" t="s">
        <v>26</v>
      </c>
      <c r="L212" s="593" t="str">
        <f>IF($D$210="Y/T","Isi Sasaran",IF($E$210=0,0,IF(K212="Y",1,IF(K212="T",0,"Isi Dulu"))))</f>
        <v>Isi Sasaran</v>
      </c>
      <c r="M212" s="849"/>
      <c r="N212" s="852"/>
      <c r="O212" s="517"/>
      <c r="P212" s="517"/>
      <c r="Q212" s="517"/>
      <c r="R212" s="517"/>
    </row>
    <row r="213" spans="2:18" s="527" customFormat="1" ht="15.75">
      <c r="B213" s="837"/>
      <c r="C213" s="840"/>
      <c r="D213" s="858"/>
      <c r="E213" s="855"/>
      <c r="F213" s="549">
        <v>4</v>
      </c>
      <c r="G213" s="550"/>
      <c r="H213" s="589" t="str">
        <f t="shared" si="4"/>
        <v>Belum Diisi</v>
      </c>
      <c r="I213" s="592" t="s">
        <v>26</v>
      </c>
      <c r="J213" s="593" t="str">
        <f>IF($D$210="Y/T","Isi Sasaran",IF($E$210=0,0,IF(I213="Y",1,IF(I213="T",0,"Isi Dulu"))))</f>
        <v>Isi Sasaran</v>
      </c>
      <c r="K213" s="592" t="s">
        <v>26</v>
      </c>
      <c r="L213" s="593" t="str">
        <f>IF($D$210="Y/T","Isi Sasaran",IF($E$210=0,0,IF(K213="Y",1,IF(K213="T",0,"Isi Dulu"))))</f>
        <v>Isi Sasaran</v>
      </c>
      <c r="M213" s="849"/>
      <c r="N213" s="852"/>
      <c r="O213" s="517"/>
      <c r="P213" s="517"/>
      <c r="Q213" s="517"/>
      <c r="R213" s="517"/>
    </row>
    <row r="214" spans="2:18" s="527" customFormat="1" ht="15.75">
      <c r="B214" s="838"/>
      <c r="C214" s="841"/>
      <c r="D214" s="859"/>
      <c r="E214" s="856"/>
      <c r="F214" s="569">
        <v>5</v>
      </c>
      <c r="G214" s="570"/>
      <c r="H214" s="594" t="str">
        <f t="shared" si="4"/>
        <v>Belum Diisi</v>
      </c>
      <c r="I214" s="595" t="s">
        <v>26</v>
      </c>
      <c r="J214" s="596" t="str">
        <f>IF($D$210="Y/T","Isi Sasaran",IF($E$210=0,0,IF(I214="Y",1,IF(I214="T",0,"Isi Dulu"))))</f>
        <v>Isi Sasaran</v>
      </c>
      <c r="K214" s="595" t="s">
        <v>26</v>
      </c>
      <c r="L214" s="596" t="str">
        <f>IF($D$210="Y/T","Isi Sasaran",IF($E$210=0,0,IF(K214="Y",1,IF(K214="T",0,"Isi Dulu"))))</f>
        <v>Isi Sasaran</v>
      </c>
      <c r="M214" s="850"/>
      <c r="N214" s="853"/>
      <c r="O214" s="517"/>
      <c r="P214" s="517"/>
      <c r="Q214" s="517"/>
      <c r="R214" s="517"/>
    </row>
    <row r="215" spans="2:18" s="527" customFormat="1" ht="15.75">
      <c r="B215" s="836">
        <v>2</v>
      </c>
      <c r="C215" s="839"/>
      <c r="D215" s="857" t="s">
        <v>26</v>
      </c>
      <c r="E215" s="854" t="str">
        <f>IF(D215="Y",1,IF(D215="T",0,IF(D215="Y/T","Belum diisi","Error")))</f>
        <v>Belum diisi</v>
      </c>
      <c r="F215" s="528">
        <v>1</v>
      </c>
      <c r="G215" s="529"/>
      <c r="H215" s="597" t="str">
        <f t="shared" si="4"/>
        <v>Belum Diisi</v>
      </c>
      <c r="I215" s="590" t="s">
        <v>26</v>
      </c>
      <c r="J215" s="591" t="str">
        <f>IF($D$215="Y/T","Isi Sasaran",IF($E$215=0,0,IF(I215="Y",1,IF(I215="T",0,"Isi Dulu"))))</f>
        <v>Isi Sasaran</v>
      </c>
      <c r="K215" s="590" t="s">
        <v>26</v>
      </c>
      <c r="L215" s="591" t="str">
        <f>IF($D$215="Y/T","Isi Sasaran",IF($E$215=0,0,IF(K215="Y",1,IF(K215="T",0,"Isi Dulu"))))</f>
        <v>Isi Sasaran</v>
      </c>
      <c r="M215" s="848" t="s">
        <v>26</v>
      </c>
      <c r="N215" s="851" t="str">
        <f>IF(M215="Y",1,IF(M215="T",0,IF(M215="Y/T","Belum diisi","Error")))</f>
        <v>Belum diisi</v>
      </c>
      <c r="O215" s="517"/>
      <c r="P215" s="517"/>
      <c r="Q215" s="517"/>
      <c r="R215" s="517"/>
    </row>
    <row r="216" spans="2:18" s="527" customFormat="1" ht="15.75">
      <c r="B216" s="837"/>
      <c r="C216" s="840"/>
      <c r="D216" s="858"/>
      <c r="E216" s="855"/>
      <c r="F216" s="549">
        <v>2</v>
      </c>
      <c r="G216" s="550"/>
      <c r="H216" s="598" t="str">
        <f t="shared" si="4"/>
        <v>Belum Diisi</v>
      </c>
      <c r="I216" s="592" t="s">
        <v>26</v>
      </c>
      <c r="J216" s="593" t="str">
        <f>IF($D$215="Y/T","Isi Sasaran",IF($E$215=0,0,IF(I216="Y",1,IF(I216="T",0,"Isi Dulu"))))</f>
        <v>Isi Sasaran</v>
      </c>
      <c r="K216" s="592" t="s">
        <v>26</v>
      </c>
      <c r="L216" s="593" t="str">
        <f>IF($D$215="Y/T","Isi Sasaran",IF($E$215=0,0,IF(K216="Y",1,IF(K216="T",0,"Isi Dulu"))))</f>
        <v>Isi Sasaran</v>
      </c>
      <c r="M216" s="849"/>
      <c r="N216" s="852"/>
      <c r="O216" s="517"/>
      <c r="P216" s="517"/>
      <c r="Q216" s="517"/>
      <c r="R216" s="517"/>
    </row>
    <row r="217" spans="2:18" s="527" customFormat="1" ht="15.75">
      <c r="B217" s="837"/>
      <c r="C217" s="840"/>
      <c r="D217" s="858"/>
      <c r="E217" s="855"/>
      <c r="F217" s="549">
        <v>3</v>
      </c>
      <c r="G217" s="550"/>
      <c r="H217" s="598" t="str">
        <f t="shared" si="4"/>
        <v>Belum Diisi</v>
      </c>
      <c r="I217" s="592" t="s">
        <v>26</v>
      </c>
      <c r="J217" s="593" t="str">
        <f>IF($D$215="Y/T","Isi Sasaran",IF($E$215=0,0,IF(I217="Y",1,IF(I217="T",0,"Isi Dulu"))))</f>
        <v>Isi Sasaran</v>
      </c>
      <c r="K217" s="592" t="s">
        <v>26</v>
      </c>
      <c r="L217" s="593" t="str">
        <f>IF($D$215="Y/T","Isi Sasaran",IF($E$215=0,0,IF(K217="Y",1,IF(K217="T",0,"Isi Dulu"))))</f>
        <v>Isi Sasaran</v>
      </c>
      <c r="M217" s="849"/>
      <c r="N217" s="852"/>
      <c r="O217" s="517"/>
      <c r="P217" s="517"/>
      <c r="Q217" s="517"/>
      <c r="R217" s="517"/>
    </row>
    <row r="218" spans="2:18" s="527" customFormat="1" ht="15.75">
      <c r="B218" s="837"/>
      <c r="C218" s="840"/>
      <c r="D218" s="858"/>
      <c r="E218" s="855"/>
      <c r="F218" s="549">
        <v>4</v>
      </c>
      <c r="G218" s="550"/>
      <c r="H218" s="598" t="str">
        <f t="shared" si="4"/>
        <v>Belum Diisi</v>
      </c>
      <c r="I218" s="592" t="s">
        <v>26</v>
      </c>
      <c r="J218" s="593" t="str">
        <f>IF($D$215="Y/T","Isi Sasaran",IF($E$215=0,0,IF(I218="Y",1,IF(I218="T",0,"Isi Dulu"))))</f>
        <v>Isi Sasaran</v>
      </c>
      <c r="K218" s="592" t="s">
        <v>26</v>
      </c>
      <c r="L218" s="593" t="str">
        <f>IF($D$215="Y/T","Isi Sasaran",IF($E$215=0,0,IF(K218="Y",1,IF(K218="T",0,"Isi Dulu"))))</f>
        <v>Isi Sasaran</v>
      </c>
      <c r="M218" s="849"/>
      <c r="N218" s="852"/>
      <c r="O218" s="517"/>
      <c r="P218" s="517"/>
      <c r="Q218" s="517"/>
      <c r="R218" s="517"/>
    </row>
    <row r="219" spans="2:18" s="527" customFormat="1" ht="15.75">
      <c r="B219" s="838"/>
      <c r="C219" s="841"/>
      <c r="D219" s="859"/>
      <c r="E219" s="856"/>
      <c r="F219" s="569">
        <v>5</v>
      </c>
      <c r="G219" s="570"/>
      <c r="H219" s="599" t="str">
        <f t="shared" si="4"/>
        <v>Belum Diisi</v>
      </c>
      <c r="I219" s="595" t="s">
        <v>26</v>
      </c>
      <c r="J219" s="596" t="str">
        <f>IF($D$215="Y/T","Isi Sasaran",IF($E$215=0,0,IF(I219="Y",1,IF(I219="T",0,"Isi Dulu"))))</f>
        <v>Isi Sasaran</v>
      </c>
      <c r="K219" s="595" t="s">
        <v>26</v>
      </c>
      <c r="L219" s="596" t="str">
        <f>IF($D$215="Y/T","Isi Sasaran",IF($E$215=0,0,IF(K219="Y",1,IF(K219="T",0,"Isi Dulu"))))</f>
        <v>Isi Sasaran</v>
      </c>
      <c r="M219" s="850"/>
      <c r="N219" s="853"/>
      <c r="O219" s="517"/>
      <c r="P219" s="517"/>
      <c r="Q219" s="517"/>
      <c r="R219" s="517"/>
    </row>
    <row r="220" spans="2:18" s="527" customFormat="1" ht="15.75">
      <c r="B220" s="836">
        <v>3</v>
      </c>
      <c r="C220" s="839"/>
      <c r="D220" s="857" t="s">
        <v>26</v>
      </c>
      <c r="E220" s="854" t="str">
        <f>IF(D220="Y",1,IF(D220="T",0,IF(D220="Y/T","Belum diisi","Error")))</f>
        <v>Belum diisi</v>
      </c>
      <c r="F220" s="528">
        <v>1</v>
      </c>
      <c r="G220" s="529"/>
      <c r="H220" s="600" t="str">
        <f t="shared" si="4"/>
        <v>Belum Diisi</v>
      </c>
      <c r="I220" s="590" t="s">
        <v>26</v>
      </c>
      <c r="J220" s="591" t="str">
        <f>IF($D$220="Y/T","Isi Sasaran",IF($E$220=0,0,IF(I220="Y",1,IF(I220="T",0,"Isi Dulu"))))</f>
        <v>Isi Sasaran</v>
      </c>
      <c r="K220" s="590" t="s">
        <v>26</v>
      </c>
      <c r="L220" s="591" t="str">
        <f>IF($D$220="Y/T","Isi Sasaran",IF($E$220=0,0,IF(K220="Y",1,IF(K220="T",0,"Isi Dulu"))))</f>
        <v>Isi Sasaran</v>
      </c>
      <c r="M220" s="848" t="s">
        <v>26</v>
      </c>
      <c r="N220" s="851" t="str">
        <f>IF(M220="Y",1,IF(M220="T",0,IF(M220="Y/T","Belum diisi","Error")))</f>
        <v>Belum diisi</v>
      </c>
      <c r="O220" s="517"/>
      <c r="P220" s="517"/>
      <c r="Q220" s="517"/>
      <c r="R220" s="517"/>
    </row>
    <row r="221" spans="2:18" s="527" customFormat="1" ht="15.75">
      <c r="B221" s="837"/>
      <c r="C221" s="840"/>
      <c r="D221" s="858"/>
      <c r="E221" s="855"/>
      <c r="F221" s="549">
        <v>2</v>
      </c>
      <c r="G221" s="550"/>
      <c r="H221" s="598" t="str">
        <f t="shared" si="4"/>
        <v>Belum Diisi</v>
      </c>
      <c r="I221" s="592" t="s">
        <v>26</v>
      </c>
      <c r="J221" s="593" t="str">
        <f>IF($D$220="Y/T","Isi Sasaran",IF($E$220=0,0,IF(I221="Y",1,IF(I221="T",0,"Isi Dulu"))))</f>
        <v>Isi Sasaran</v>
      </c>
      <c r="K221" s="592" t="s">
        <v>26</v>
      </c>
      <c r="L221" s="593" t="str">
        <f>IF($D$220="Y/T","Isi Sasaran",IF($E$220=0,0,IF(K221="Y",1,IF(K221="T",0,"Isi Dulu"))))</f>
        <v>Isi Sasaran</v>
      </c>
      <c r="M221" s="849"/>
      <c r="N221" s="852"/>
      <c r="O221" s="517"/>
      <c r="P221" s="517"/>
      <c r="Q221" s="517"/>
      <c r="R221" s="517"/>
    </row>
    <row r="222" spans="2:18" s="527" customFormat="1" ht="15.75">
      <c r="B222" s="837"/>
      <c r="C222" s="840"/>
      <c r="D222" s="858"/>
      <c r="E222" s="855"/>
      <c r="F222" s="549">
        <v>3</v>
      </c>
      <c r="G222" s="550"/>
      <c r="H222" s="598" t="str">
        <f t="shared" si="4"/>
        <v>Belum Diisi</v>
      </c>
      <c r="I222" s="592" t="s">
        <v>26</v>
      </c>
      <c r="J222" s="593" t="str">
        <f>IF($D$220="Y/T","Isi Sasaran",IF($E$220=0,0,IF(I222="Y",1,IF(I222="T",0,"Isi Dulu"))))</f>
        <v>Isi Sasaran</v>
      </c>
      <c r="K222" s="592" t="s">
        <v>26</v>
      </c>
      <c r="L222" s="593" t="str">
        <f>IF($D$220="Y/T","Isi Sasaran",IF($E$220=0,0,IF(K222="Y",1,IF(K222="T",0,"Isi Dulu"))))</f>
        <v>Isi Sasaran</v>
      </c>
      <c r="M222" s="849"/>
      <c r="N222" s="852"/>
      <c r="O222" s="517"/>
      <c r="P222" s="517"/>
      <c r="Q222" s="517"/>
      <c r="R222" s="517"/>
    </row>
    <row r="223" spans="2:18" s="527" customFormat="1" ht="15.75">
      <c r="B223" s="837"/>
      <c r="C223" s="840"/>
      <c r="D223" s="858"/>
      <c r="E223" s="855"/>
      <c r="F223" s="549">
        <v>4</v>
      </c>
      <c r="G223" s="550"/>
      <c r="H223" s="598" t="str">
        <f t="shared" si="4"/>
        <v>Belum Diisi</v>
      </c>
      <c r="I223" s="592" t="s">
        <v>26</v>
      </c>
      <c r="J223" s="593" t="str">
        <f>IF($D$220="Y/T","Isi Sasaran",IF($E$220=0,0,IF(I223="Y",1,IF(I223="T",0,"Isi Dulu"))))</f>
        <v>Isi Sasaran</v>
      </c>
      <c r="K223" s="592" t="s">
        <v>26</v>
      </c>
      <c r="L223" s="593" t="str">
        <f>IF($D$220="Y/T","Isi Sasaran",IF($E$220=0,0,IF(K223="Y",1,IF(K223="T",0,"Isi Dulu"))))</f>
        <v>Isi Sasaran</v>
      </c>
      <c r="M223" s="849"/>
      <c r="N223" s="852"/>
      <c r="O223" s="517"/>
      <c r="P223" s="517"/>
      <c r="Q223" s="517"/>
      <c r="R223" s="517"/>
    </row>
    <row r="224" spans="2:18" s="527" customFormat="1" ht="15.75">
      <c r="B224" s="838"/>
      <c r="C224" s="841"/>
      <c r="D224" s="859"/>
      <c r="E224" s="856"/>
      <c r="F224" s="569">
        <v>5</v>
      </c>
      <c r="G224" s="570"/>
      <c r="H224" s="599" t="str">
        <f t="shared" si="4"/>
        <v>Belum Diisi</v>
      </c>
      <c r="I224" s="595" t="s">
        <v>26</v>
      </c>
      <c r="J224" s="596" t="str">
        <f>IF($D$220="Y/T","Isi Sasaran",IF($E$220=0,0,IF(I224="Y",1,IF(I224="T",0,"Isi Dulu"))))</f>
        <v>Isi Sasaran</v>
      </c>
      <c r="K224" s="595" t="s">
        <v>26</v>
      </c>
      <c r="L224" s="596" t="str">
        <f>IF($D$220="Y/T","Isi Sasaran",IF($E$220=0,0,IF(K224="Y",1,IF(K224="T",0,"Isi Dulu"))))</f>
        <v>Isi Sasaran</v>
      </c>
      <c r="M224" s="850"/>
      <c r="N224" s="853"/>
      <c r="O224" s="517"/>
      <c r="P224" s="517"/>
      <c r="Q224" s="517"/>
      <c r="R224" s="517"/>
    </row>
    <row r="225" spans="2:18" s="527" customFormat="1" ht="15.75">
      <c r="B225" s="836">
        <v>4</v>
      </c>
      <c r="C225" s="839"/>
      <c r="D225" s="857" t="s">
        <v>26</v>
      </c>
      <c r="E225" s="854" t="str">
        <f>IF(D225="Y",1,IF(D225="T",0,IF(D225="Y/T","Belum diisi","Error")))</f>
        <v>Belum diisi</v>
      </c>
      <c r="F225" s="528">
        <v>1</v>
      </c>
      <c r="G225" s="529"/>
      <c r="H225" s="600" t="str">
        <f t="shared" si="4"/>
        <v>Belum Diisi</v>
      </c>
      <c r="I225" s="590" t="s">
        <v>26</v>
      </c>
      <c r="J225" s="591" t="str">
        <f>IF($D$225="Y/T","Isi Sasaran",IF($E$225=0,0,IF(I225="Y",1,IF(I225="T",0,"Isi Dulu"))))</f>
        <v>Isi Sasaran</v>
      </c>
      <c r="K225" s="590" t="s">
        <v>26</v>
      </c>
      <c r="L225" s="591" t="str">
        <f>IF($D$225="Y/T","Isi Sasaran",IF($E$225=0,0,IF(K225="Y",1,IF(K225="T",0,"Isi Dulu"))))</f>
        <v>Isi Sasaran</v>
      </c>
      <c r="M225" s="848" t="s">
        <v>26</v>
      </c>
      <c r="N225" s="851" t="str">
        <f>IF(M225="Y",1,IF(M225="T",0,IF(M225="Y/T","Belum diisi","Error")))</f>
        <v>Belum diisi</v>
      </c>
      <c r="O225" s="517"/>
      <c r="P225" s="517"/>
      <c r="Q225" s="517"/>
      <c r="R225" s="517"/>
    </row>
    <row r="226" spans="2:18" s="527" customFormat="1" ht="15.75">
      <c r="B226" s="837"/>
      <c r="C226" s="840"/>
      <c r="D226" s="858"/>
      <c r="E226" s="855"/>
      <c r="F226" s="549">
        <v>2</v>
      </c>
      <c r="G226" s="550"/>
      <c r="H226" s="598" t="str">
        <f t="shared" si="4"/>
        <v>Belum Diisi</v>
      </c>
      <c r="I226" s="592" t="s">
        <v>26</v>
      </c>
      <c r="J226" s="593" t="str">
        <f>IF($D$225="Y/T","Isi Sasaran",IF($E$225=0,0,IF(I226="Y",1,IF(I226="T",0,"Isi Dulu"))))</f>
        <v>Isi Sasaran</v>
      </c>
      <c r="K226" s="592" t="s">
        <v>26</v>
      </c>
      <c r="L226" s="593" t="str">
        <f>IF($D$225="Y/T","Isi Sasaran",IF($E$225=0,0,IF(K226="Y",1,IF(K226="T",0,"Isi Dulu"))))</f>
        <v>Isi Sasaran</v>
      </c>
      <c r="M226" s="849"/>
      <c r="N226" s="852"/>
      <c r="O226" s="517"/>
      <c r="P226" s="517"/>
      <c r="Q226" s="517"/>
      <c r="R226" s="517"/>
    </row>
    <row r="227" spans="2:18" s="527" customFormat="1" ht="15.75">
      <c r="B227" s="837"/>
      <c r="C227" s="840"/>
      <c r="D227" s="858"/>
      <c r="E227" s="855"/>
      <c r="F227" s="549">
        <v>3</v>
      </c>
      <c r="G227" s="550"/>
      <c r="H227" s="598" t="str">
        <f t="shared" si="4"/>
        <v>Belum Diisi</v>
      </c>
      <c r="I227" s="592" t="s">
        <v>26</v>
      </c>
      <c r="J227" s="593" t="str">
        <f>IF($D$225="Y/T","Isi Sasaran",IF($E$225=0,0,IF(I227="Y",1,IF(I227="T",0,"Isi Dulu"))))</f>
        <v>Isi Sasaran</v>
      </c>
      <c r="K227" s="592" t="s">
        <v>26</v>
      </c>
      <c r="L227" s="593" t="str">
        <f>IF($D$225="Y/T","Isi Sasaran",IF($E$225=0,0,IF(K227="Y",1,IF(K227="T",0,"Isi Dulu"))))</f>
        <v>Isi Sasaran</v>
      </c>
      <c r="M227" s="849"/>
      <c r="N227" s="852"/>
      <c r="O227" s="517"/>
      <c r="P227" s="517"/>
      <c r="Q227" s="517"/>
      <c r="R227" s="517"/>
    </row>
    <row r="228" spans="2:18" s="527" customFormat="1" ht="15.75">
      <c r="B228" s="837"/>
      <c r="C228" s="840"/>
      <c r="D228" s="858"/>
      <c r="E228" s="855"/>
      <c r="F228" s="549">
        <v>4</v>
      </c>
      <c r="G228" s="550"/>
      <c r="H228" s="598" t="str">
        <f t="shared" si="4"/>
        <v>Belum Diisi</v>
      </c>
      <c r="I228" s="592" t="s">
        <v>26</v>
      </c>
      <c r="J228" s="593" t="str">
        <f>IF($D$225="Y/T","Isi Sasaran",IF($E$225=0,0,IF(I228="Y",1,IF(I228="T",0,"Isi Dulu"))))</f>
        <v>Isi Sasaran</v>
      </c>
      <c r="K228" s="592" t="s">
        <v>26</v>
      </c>
      <c r="L228" s="593" t="str">
        <f>IF($D$225="Y/T","Isi Sasaran",IF($E$225=0,0,IF(K228="Y",1,IF(K228="T",0,"Isi Dulu"))))</f>
        <v>Isi Sasaran</v>
      </c>
      <c r="M228" s="849"/>
      <c r="N228" s="852"/>
      <c r="O228" s="517"/>
      <c r="P228" s="517"/>
      <c r="Q228" s="517"/>
      <c r="R228" s="517"/>
    </row>
    <row r="229" spans="2:18" s="527" customFormat="1" ht="15.75">
      <c r="B229" s="838"/>
      <c r="C229" s="841"/>
      <c r="D229" s="859"/>
      <c r="E229" s="856"/>
      <c r="F229" s="569">
        <v>5</v>
      </c>
      <c r="G229" s="570"/>
      <c r="H229" s="599" t="str">
        <f t="shared" si="4"/>
        <v>Belum Diisi</v>
      </c>
      <c r="I229" s="595" t="s">
        <v>26</v>
      </c>
      <c r="J229" s="596" t="str">
        <f>IF($D$225="Y/T","Isi Sasaran",IF($E$225=0,0,IF(I229="Y",1,IF(I229="T",0,"Isi Dulu"))))</f>
        <v>Isi Sasaran</v>
      </c>
      <c r="K229" s="595" t="s">
        <v>26</v>
      </c>
      <c r="L229" s="596" t="str">
        <f>IF($D$225="Y/T","Isi Sasaran",IF($E$225=0,0,IF(K229="Y",1,IF(K229="T",0,"Isi Dulu"))))</f>
        <v>Isi Sasaran</v>
      </c>
      <c r="M229" s="850"/>
      <c r="N229" s="853"/>
      <c r="O229" s="517"/>
      <c r="P229" s="517"/>
      <c r="Q229" s="517"/>
      <c r="R229" s="517"/>
    </row>
    <row r="230" spans="2:18" s="527" customFormat="1" ht="15.75">
      <c r="B230" s="836">
        <v>5</v>
      </c>
      <c r="C230" s="839"/>
      <c r="D230" s="857" t="s">
        <v>26</v>
      </c>
      <c r="E230" s="854" t="str">
        <f>IF(D230="Y",1,IF(D230="T",0,IF(D230="Y/T","Belum diisi","Error")))</f>
        <v>Belum diisi</v>
      </c>
      <c r="F230" s="528">
        <v>1</v>
      </c>
      <c r="G230" s="529"/>
      <c r="H230" s="600" t="str">
        <f t="shared" si="4"/>
        <v>Belum Diisi</v>
      </c>
      <c r="I230" s="590" t="s">
        <v>26</v>
      </c>
      <c r="J230" s="591" t="str">
        <f>IF($D$230="Y/T","Isi Sasaran",IF($E$230=0,0,IF(I230="Y",1,IF(I230="T",0,"Isi Dulu"))))</f>
        <v>Isi Sasaran</v>
      </c>
      <c r="K230" s="590" t="s">
        <v>26</v>
      </c>
      <c r="L230" s="591" t="str">
        <f>IF($D$230="Y/T","Isi Sasaran",IF($E$230=0,0,IF(K230="Y",1,IF(K230="T",0,"Isi Dulu"))))</f>
        <v>Isi Sasaran</v>
      </c>
      <c r="M230" s="848" t="s">
        <v>26</v>
      </c>
      <c r="N230" s="851" t="str">
        <f>IF(M230="Y",1,IF(M230="T",0,IF(M230="Y/T","Belum diisi","Error")))</f>
        <v>Belum diisi</v>
      </c>
      <c r="O230" s="517"/>
      <c r="P230" s="517"/>
      <c r="Q230" s="517"/>
      <c r="R230" s="517"/>
    </row>
    <row r="231" spans="2:18" s="527" customFormat="1" ht="15.75">
      <c r="B231" s="837"/>
      <c r="C231" s="840"/>
      <c r="D231" s="858"/>
      <c r="E231" s="855"/>
      <c r="F231" s="549">
        <v>2</v>
      </c>
      <c r="G231" s="550"/>
      <c r="H231" s="598" t="str">
        <f t="shared" si="4"/>
        <v>Belum Diisi</v>
      </c>
      <c r="I231" s="592" t="s">
        <v>26</v>
      </c>
      <c r="J231" s="593" t="str">
        <f>IF($D$230="Y/T","Isi Sasaran",IF($E$230=0,0,IF(I231="Y",1,IF(I231="T",0,"Isi Dulu"))))</f>
        <v>Isi Sasaran</v>
      </c>
      <c r="K231" s="592" t="s">
        <v>26</v>
      </c>
      <c r="L231" s="593" t="str">
        <f>IF($D$230="Y/T","Isi Sasaran",IF($E$230=0,0,IF(K231="Y",1,IF(K231="T",0,"Isi Dulu"))))</f>
        <v>Isi Sasaran</v>
      </c>
      <c r="M231" s="849"/>
      <c r="N231" s="852"/>
      <c r="O231" s="517"/>
      <c r="P231" s="517"/>
      <c r="Q231" s="517"/>
      <c r="R231" s="517"/>
    </row>
    <row r="232" spans="2:18" s="527" customFormat="1" ht="15.75">
      <c r="B232" s="837"/>
      <c r="C232" s="840"/>
      <c r="D232" s="858"/>
      <c r="E232" s="855"/>
      <c r="F232" s="549">
        <v>3</v>
      </c>
      <c r="G232" s="550"/>
      <c r="H232" s="598" t="str">
        <f t="shared" si="4"/>
        <v>Belum Diisi</v>
      </c>
      <c r="I232" s="592" t="s">
        <v>26</v>
      </c>
      <c r="J232" s="593" t="str">
        <f>IF($D$230="Y/T","Isi Sasaran",IF($E$230=0,0,IF(I232="Y",1,IF(I232="T",0,"Isi Dulu"))))</f>
        <v>Isi Sasaran</v>
      </c>
      <c r="K232" s="592" t="s">
        <v>26</v>
      </c>
      <c r="L232" s="593" t="str">
        <f>IF($D$230="Y/T","Isi Sasaran",IF($E$230=0,0,IF(K232="Y",1,IF(K232="T",0,"Isi Dulu"))))</f>
        <v>Isi Sasaran</v>
      </c>
      <c r="M232" s="849"/>
      <c r="N232" s="852"/>
      <c r="O232" s="517"/>
      <c r="P232" s="517"/>
      <c r="Q232" s="517"/>
      <c r="R232" s="517"/>
    </row>
    <row r="233" spans="2:18" s="527" customFormat="1" ht="15.75">
      <c r="B233" s="837"/>
      <c r="C233" s="840"/>
      <c r="D233" s="858"/>
      <c r="E233" s="855"/>
      <c r="F233" s="549">
        <v>4</v>
      </c>
      <c r="G233" s="550"/>
      <c r="H233" s="598" t="str">
        <f t="shared" si="4"/>
        <v>Belum Diisi</v>
      </c>
      <c r="I233" s="592" t="s">
        <v>26</v>
      </c>
      <c r="J233" s="593" t="str">
        <f>IF($D$230="Y/T","Isi Sasaran",IF($E$230=0,0,IF(I233="Y",1,IF(I233="T",0,"Isi Dulu"))))</f>
        <v>Isi Sasaran</v>
      </c>
      <c r="K233" s="592" t="s">
        <v>26</v>
      </c>
      <c r="L233" s="593" t="str">
        <f>IF($D$230="Y/T","Isi Sasaran",IF($E$230=0,0,IF(K233="Y",1,IF(K233="T",0,"Isi Dulu"))))</f>
        <v>Isi Sasaran</v>
      </c>
      <c r="M233" s="849"/>
      <c r="N233" s="852"/>
      <c r="O233" s="517"/>
      <c r="P233" s="517"/>
      <c r="Q233" s="517"/>
      <c r="R233" s="517"/>
    </row>
    <row r="234" spans="2:18" s="527" customFormat="1" ht="15.75">
      <c r="B234" s="838"/>
      <c r="C234" s="841"/>
      <c r="D234" s="859"/>
      <c r="E234" s="856"/>
      <c r="F234" s="569">
        <v>5</v>
      </c>
      <c r="G234" s="570"/>
      <c r="H234" s="599" t="str">
        <f t="shared" si="4"/>
        <v>Belum Diisi</v>
      </c>
      <c r="I234" s="595" t="s">
        <v>26</v>
      </c>
      <c r="J234" s="596" t="str">
        <f>IF($D$230="Y/T","Isi Sasaran",IF($E$230=0,0,IF(I234="Y",1,IF(I234="T",0,"Isi Dulu"))))</f>
        <v>Isi Sasaran</v>
      </c>
      <c r="K234" s="595" t="s">
        <v>26</v>
      </c>
      <c r="L234" s="596" t="str">
        <f>IF($D$230="Y/T","Isi Sasaran",IF($E$230=0,0,IF(K234="Y",1,IF(K234="T",0,"Isi Dulu"))))</f>
        <v>Isi Sasaran</v>
      </c>
      <c r="M234" s="850"/>
      <c r="N234" s="853"/>
      <c r="O234" s="517"/>
      <c r="P234" s="517"/>
      <c r="Q234" s="517"/>
      <c r="R234" s="517"/>
    </row>
    <row r="235" spans="2:18" s="527" customFormat="1" ht="15.75">
      <c r="B235" s="836">
        <v>6</v>
      </c>
      <c r="C235" s="839"/>
      <c r="D235" s="857" t="s">
        <v>26</v>
      </c>
      <c r="E235" s="854" t="str">
        <f>IF(D235="Y",1,IF(D235="T",0,IF(D235="Y/T","Belum diisi","Error")))</f>
        <v>Belum diisi</v>
      </c>
      <c r="F235" s="528">
        <v>1</v>
      </c>
      <c r="G235" s="529"/>
      <c r="H235" s="600" t="str">
        <f t="shared" si="4"/>
        <v>Belum Diisi</v>
      </c>
      <c r="I235" s="590" t="s">
        <v>26</v>
      </c>
      <c r="J235" s="591" t="str">
        <f>IF($D$235="Y/T","Isi Sasaran",IF($E$235=0,0,IF(I235="Y",1,IF(I235="T",0,"Isi Dulu"))))</f>
        <v>Isi Sasaran</v>
      </c>
      <c r="K235" s="590" t="s">
        <v>26</v>
      </c>
      <c r="L235" s="591" t="str">
        <f>IF($D$235="Y/T","Isi Sasaran",IF($E$235=0,0,IF(K235="Y",1,IF(K235="T",0,"Isi Dulu"))))</f>
        <v>Isi Sasaran</v>
      </c>
      <c r="M235" s="848" t="s">
        <v>26</v>
      </c>
      <c r="N235" s="851" t="str">
        <f>IF(M235="Y",1,IF(M235="T",0,IF(M235="Y/T","Belum diisi","Error")))</f>
        <v>Belum diisi</v>
      </c>
      <c r="O235" s="517"/>
      <c r="P235" s="517"/>
      <c r="Q235" s="517"/>
      <c r="R235" s="517"/>
    </row>
    <row r="236" spans="2:18" s="527" customFormat="1" ht="15.75">
      <c r="B236" s="837"/>
      <c r="C236" s="840"/>
      <c r="D236" s="858"/>
      <c r="E236" s="855"/>
      <c r="F236" s="549">
        <v>2</v>
      </c>
      <c r="G236" s="550"/>
      <c r="H236" s="598" t="str">
        <f t="shared" si="4"/>
        <v>Belum Diisi</v>
      </c>
      <c r="I236" s="592" t="s">
        <v>26</v>
      </c>
      <c r="J236" s="593" t="str">
        <f>IF($D$235="Y/T","Isi Sasaran",IF($E$235=0,0,IF(I236="Y",1,IF(I236="T",0,"Isi Dulu"))))</f>
        <v>Isi Sasaran</v>
      </c>
      <c r="K236" s="592" t="s">
        <v>26</v>
      </c>
      <c r="L236" s="593" t="str">
        <f>IF($D$235="Y/T","Isi Sasaran",IF($E$235=0,0,IF(K236="Y",1,IF(K236="T",0,"Isi Dulu"))))</f>
        <v>Isi Sasaran</v>
      </c>
      <c r="M236" s="849"/>
      <c r="N236" s="852"/>
      <c r="O236" s="517"/>
      <c r="P236" s="517"/>
      <c r="Q236" s="517"/>
      <c r="R236" s="517"/>
    </row>
    <row r="237" spans="2:18" s="527" customFormat="1" ht="15.75">
      <c r="B237" s="837"/>
      <c r="C237" s="840"/>
      <c r="D237" s="858"/>
      <c r="E237" s="855"/>
      <c r="F237" s="549">
        <v>3</v>
      </c>
      <c r="G237" s="550"/>
      <c r="H237" s="598" t="str">
        <f t="shared" si="4"/>
        <v>Belum Diisi</v>
      </c>
      <c r="I237" s="592" t="s">
        <v>26</v>
      </c>
      <c r="J237" s="593" t="str">
        <f>IF($D$235="Y/T","Isi Sasaran",IF($E$235=0,0,IF(I237="Y",1,IF(I237="T",0,"Isi Dulu"))))</f>
        <v>Isi Sasaran</v>
      </c>
      <c r="K237" s="592" t="s">
        <v>26</v>
      </c>
      <c r="L237" s="593" t="str">
        <f>IF($D$235="Y/T","Isi Sasaran",IF($E$235=0,0,IF(K237="Y",1,IF(K237="T",0,"Isi Dulu"))))</f>
        <v>Isi Sasaran</v>
      </c>
      <c r="M237" s="849"/>
      <c r="N237" s="852"/>
      <c r="O237" s="517"/>
      <c r="P237" s="517"/>
      <c r="Q237" s="517"/>
      <c r="R237" s="517"/>
    </row>
    <row r="238" spans="2:18" s="527" customFormat="1" ht="15.75">
      <c r="B238" s="837"/>
      <c r="C238" s="840"/>
      <c r="D238" s="858"/>
      <c r="E238" s="855"/>
      <c r="F238" s="549">
        <v>4</v>
      </c>
      <c r="G238" s="550"/>
      <c r="H238" s="598" t="str">
        <f t="shared" si="4"/>
        <v>Belum Diisi</v>
      </c>
      <c r="I238" s="592" t="s">
        <v>26</v>
      </c>
      <c r="J238" s="593" t="str">
        <f>IF($D$235="Y/T","Isi Sasaran",IF($E$235=0,0,IF(I238="Y",1,IF(I238="T",0,"Isi Dulu"))))</f>
        <v>Isi Sasaran</v>
      </c>
      <c r="K238" s="592" t="s">
        <v>26</v>
      </c>
      <c r="L238" s="593" t="str">
        <f>IF($D$235="Y/T","Isi Sasaran",IF($E$235=0,0,IF(K238="Y",1,IF(K238="T",0,"Isi Dulu"))))</f>
        <v>Isi Sasaran</v>
      </c>
      <c r="M238" s="849"/>
      <c r="N238" s="852"/>
      <c r="O238" s="517"/>
      <c r="P238" s="517"/>
      <c r="Q238" s="517"/>
      <c r="R238" s="517"/>
    </row>
    <row r="239" spans="2:18" s="527" customFormat="1" ht="15.75">
      <c r="B239" s="838"/>
      <c r="C239" s="841"/>
      <c r="D239" s="859"/>
      <c r="E239" s="856"/>
      <c r="F239" s="569">
        <v>5</v>
      </c>
      <c r="G239" s="570"/>
      <c r="H239" s="599" t="str">
        <f t="shared" si="4"/>
        <v>Belum Diisi</v>
      </c>
      <c r="I239" s="595" t="s">
        <v>26</v>
      </c>
      <c r="J239" s="596" t="str">
        <f>IF($D$235="Y/T","Isi Sasaran",IF($E$235=0,0,IF(I239="Y",1,IF(I239="T",0,"Isi Dulu"))))</f>
        <v>Isi Sasaran</v>
      </c>
      <c r="K239" s="595" t="s">
        <v>26</v>
      </c>
      <c r="L239" s="596" t="str">
        <f>IF($D$235="Y/T","Isi Sasaran",IF($E$235=0,0,IF(K239="Y",1,IF(K239="T",0,"Isi Dulu"))))</f>
        <v>Isi Sasaran</v>
      </c>
      <c r="M239" s="850"/>
      <c r="N239" s="853"/>
      <c r="O239" s="517"/>
      <c r="P239" s="517"/>
      <c r="Q239" s="517"/>
      <c r="R239" s="517"/>
    </row>
    <row r="240" spans="2:18" s="527" customFormat="1" ht="15.75">
      <c r="B240" s="836">
        <v>7</v>
      </c>
      <c r="C240" s="839"/>
      <c r="D240" s="857" t="s">
        <v>26</v>
      </c>
      <c r="E240" s="854" t="str">
        <f>IF(D240="Y",1,IF(D240="T",0,IF(D240="Y/T","Belum diisi","Error")))</f>
        <v>Belum diisi</v>
      </c>
      <c r="F240" s="528">
        <v>1</v>
      </c>
      <c r="G240" s="529"/>
      <c r="H240" s="600" t="str">
        <f t="shared" si="4"/>
        <v>Belum Diisi</v>
      </c>
      <c r="I240" s="590" t="s">
        <v>26</v>
      </c>
      <c r="J240" s="591" t="str">
        <f>IF($D$240="Y/T","Isi Sasaran",IF($E$240=0,0,IF(I240="Y",1,IF(I240="T",0,"Isi Dulu"))))</f>
        <v>Isi Sasaran</v>
      </c>
      <c r="K240" s="590" t="s">
        <v>26</v>
      </c>
      <c r="L240" s="591" t="str">
        <f>IF($D$240="Y/T","Isi Sasaran",IF($E$240=0,0,IF(K240="Y",1,IF(K240="T",0,"Isi Dulu"))))</f>
        <v>Isi Sasaran</v>
      </c>
      <c r="M240" s="848" t="s">
        <v>26</v>
      </c>
      <c r="N240" s="851" t="str">
        <f>IF(M240="Y",1,IF(M240="T",0,IF(M240="Y/T","Belum diisi","Error")))</f>
        <v>Belum diisi</v>
      </c>
      <c r="O240" s="517"/>
      <c r="P240" s="517"/>
      <c r="Q240" s="517"/>
      <c r="R240" s="517"/>
    </row>
    <row r="241" spans="2:18" s="527" customFormat="1" ht="15.75">
      <c r="B241" s="837"/>
      <c r="C241" s="840"/>
      <c r="D241" s="858"/>
      <c r="E241" s="855"/>
      <c r="F241" s="549">
        <v>2</v>
      </c>
      <c r="G241" s="550"/>
      <c r="H241" s="598" t="str">
        <f t="shared" si="4"/>
        <v>Belum Diisi</v>
      </c>
      <c r="I241" s="592" t="s">
        <v>26</v>
      </c>
      <c r="J241" s="593" t="str">
        <f>IF($D$240="Y/T","Isi Sasaran",IF($E$240=0,0,IF(I241="Y",1,IF(I241="T",0,"Isi Dulu"))))</f>
        <v>Isi Sasaran</v>
      </c>
      <c r="K241" s="592" t="s">
        <v>26</v>
      </c>
      <c r="L241" s="593" t="str">
        <f>IF($D$240="Y/T","Isi Sasaran",IF($E$240=0,0,IF(K241="Y",1,IF(K241="T",0,"Isi Dulu"))))</f>
        <v>Isi Sasaran</v>
      </c>
      <c r="M241" s="849"/>
      <c r="N241" s="852"/>
      <c r="O241" s="517"/>
      <c r="P241" s="517"/>
      <c r="Q241" s="517"/>
      <c r="R241" s="517"/>
    </row>
    <row r="242" spans="2:18" s="527" customFormat="1" ht="15.75">
      <c r="B242" s="837"/>
      <c r="C242" s="840"/>
      <c r="D242" s="858"/>
      <c r="E242" s="855"/>
      <c r="F242" s="549">
        <v>3</v>
      </c>
      <c r="G242" s="550"/>
      <c r="H242" s="598" t="str">
        <f t="shared" si="4"/>
        <v>Belum Diisi</v>
      </c>
      <c r="I242" s="592" t="s">
        <v>26</v>
      </c>
      <c r="J242" s="593" t="str">
        <f>IF($D$240="Y/T","Isi Sasaran",IF($E$240=0,0,IF(I242="Y",1,IF(I242="T",0,"Isi Dulu"))))</f>
        <v>Isi Sasaran</v>
      </c>
      <c r="K242" s="592" t="s">
        <v>26</v>
      </c>
      <c r="L242" s="593" t="str">
        <f>IF($D$240="Y/T","Isi Sasaran",IF($E$240=0,0,IF(K242="Y",1,IF(K242="T",0,"Isi Dulu"))))</f>
        <v>Isi Sasaran</v>
      </c>
      <c r="M242" s="849"/>
      <c r="N242" s="852"/>
      <c r="O242" s="517"/>
      <c r="P242" s="517"/>
      <c r="Q242" s="517"/>
      <c r="R242" s="517"/>
    </row>
    <row r="243" spans="2:18" s="527" customFormat="1" ht="15.75">
      <c r="B243" s="837"/>
      <c r="C243" s="840"/>
      <c r="D243" s="858"/>
      <c r="E243" s="855"/>
      <c r="F243" s="549">
        <v>4</v>
      </c>
      <c r="G243" s="550"/>
      <c r="H243" s="598" t="str">
        <f t="shared" si="4"/>
        <v>Belum Diisi</v>
      </c>
      <c r="I243" s="592" t="s">
        <v>26</v>
      </c>
      <c r="J243" s="593" t="str">
        <f>IF($D$240="Y/T","Isi Sasaran",IF($E$240=0,0,IF(I243="Y",1,IF(I243="T",0,"Isi Dulu"))))</f>
        <v>Isi Sasaran</v>
      </c>
      <c r="K243" s="592" t="s">
        <v>26</v>
      </c>
      <c r="L243" s="593" t="str">
        <f>IF($D$240="Y/T","Isi Sasaran",IF($E$240=0,0,IF(K243="Y",1,IF(K243="T",0,"Isi Dulu"))))</f>
        <v>Isi Sasaran</v>
      </c>
      <c r="M243" s="849"/>
      <c r="N243" s="852"/>
      <c r="O243" s="517"/>
      <c r="P243" s="517"/>
      <c r="Q243" s="517"/>
      <c r="R243" s="517"/>
    </row>
    <row r="244" spans="2:18" s="527" customFormat="1" ht="15.75">
      <c r="B244" s="838"/>
      <c r="C244" s="841"/>
      <c r="D244" s="859"/>
      <c r="E244" s="856"/>
      <c r="F244" s="569">
        <v>5</v>
      </c>
      <c r="G244" s="570"/>
      <c r="H244" s="599" t="str">
        <f t="shared" si="4"/>
        <v>Belum Diisi</v>
      </c>
      <c r="I244" s="595" t="s">
        <v>26</v>
      </c>
      <c r="J244" s="596" t="str">
        <f>IF($D$240="Y/T","Isi Sasaran",IF($E$240=0,0,IF(I244="Y",1,IF(I244="T",0,"Isi Dulu"))))</f>
        <v>Isi Sasaran</v>
      </c>
      <c r="K244" s="595" t="s">
        <v>26</v>
      </c>
      <c r="L244" s="596" t="str">
        <f>IF($D$240="Y/T","Isi Sasaran",IF($E$240=0,0,IF(K244="Y",1,IF(K244="T",0,"Isi Dulu"))))</f>
        <v>Isi Sasaran</v>
      </c>
      <c r="M244" s="850"/>
      <c r="N244" s="853"/>
      <c r="O244" s="517"/>
      <c r="P244" s="517"/>
      <c r="Q244" s="517"/>
      <c r="R244" s="517"/>
    </row>
    <row r="245" spans="2:18" s="527" customFormat="1" ht="15.75">
      <c r="B245" s="836">
        <v>8</v>
      </c>
      <c r="C245" s="839"/>
      <c r="D245" s="857" t="s">
        <v>26</v>
      </c>
      <c r="E245" s="854" t="str">
        <f>IF(D245="Y",1,IF(D245="T",0,IF(D245="Y/T","Belum diisi","Error")))</f>
        <v>Belum diisi</v>
      </c>
      <c r="F245" s="528">
        <v>1</v>
      </c>
      <c r="G245" s="529"/>
      <c r="H245" s="600" t="str">
        <f t="shared" si="4"/>
        <v>Belum Diisi</v>
      </c>
      <c r="I245" s="590" t="s">
        <v>26</v>
      </c>
      <c r="J245" s="591" t="str">
        <f>IF($D$245="Y/T","Isi Sasaran",IF($E$245=0,0,IF(I245="Y",1,IF(I245="T",0,"Isi Dulu"))))</f>
        <v>Isi Sasaran</v>
      </c>
      <c r="K245" s="590" t="s">
        <v>26</v>
      </c>
      <c r="L245" s="591" t="str">
        <f>IF($D$245="Y/T","Isi Sasaran",IF($E$245=0,0,IF(K245="Y",1,IF(K245="T",0,"Isi Dulu"))))</f>
        <v>Isi Sasaran</v>
      </c>
      <c r="M245" s="848" t="s">
        <v>26</v>
      </c>
      <c r="N245" s="851" t="str">
        <f>IF(M245="Y",1,IF(M245="T",0,IF(M245="Y/T","Belum diisi","Error")))</f>
        <v>Belum diisi</v>
      </c>
      <c r="O245" s="517"/>
      <c r="P245" s="517"/>
      <c r="Q245" s="517"/>
      <c r="R245" s="517"/>
    </row>
    <row r="246" spans="2:18" s="527" customFormat="1" ht="15.75">
      <c r="B246" s="837"/>
      <c r="C246" s="840"/>
      <c r="D246" s="858"/>
      <c r="E246" s="855"/>
      <c r="F246" s="549">
        <v>2</v>
      </c>
      <c r="G246" s="550"/>
      <c r="H246" s="598" t="str">
        <f t="shared" si="4"/>
        <v>Belum Diisi</v>
      </c>
      <c r="I246" s="592" t="s">
        <v>26</v>
      </c>
      <c r="J246" s="593" t="str">
        <f>IF($D$245="Y/T","Isi Sasaran",IF($E$245=0,0,IF(I246="Y",1,IF(I246="T",0,"Isi Dulu"))))</f>
        <v>Isi Sasaran</v>
      </c>
      <c r="K246" s="592" t="s">
        <v>26</v>
      </c>
      <c r="L246" s="593" t="str">
        <f>IF($D$245="Y/T","Isi Sasaran",IF($E$245=0,0,IF(K246="Y",1,IF(K246="T",0,"Isi Dulu"))))</f>
        <v>Isi Sasaran</v>
      </c>
      <c r="M246" s="849"/>
      <c r="N246" s="852"/>
      <c r="O246" s="517"/>
      <c r="P246" s="517"/>
      <c r="Q246" s="517"/>
      <c r="R246" s="517"/>
    </row>
    <row r="247" spans="2:18" s="527" customFormat="1" ht="15.75">
      <c r="B247" s="837"/>
      <c r="C247" s="840"/>
      <c r="D247" s="858"/>
      <c r="E247" s="855"/>
      <c r="F247" s="549">
        <v>3</v>
      </c>
      <c r="G247" s="550"/>
      <c r="H247" s="598" t="str">
        <f t="shared" si="4"/>
        <v>Belum Diisi</v>
      </c>
      <c r="I247" s="592" t="s">
        <v>26</v>
      </c>
      <c r="J247" s="593" t="str">
        <f>IF($D$245="Y/T","Isi Sasaran",IF($E$245=0,0,IF(I247="Y",1,IF(I247="T",0,"Isi Dulu"))))</f>
        <v>Isi Sasaran</v>
      </c>
      <c r="K247" s="592" t="s">
        <v>26</v>
      </c>
      <c r="L247" s="593" t="str">
        <f>IF($D$245="Y/T","Isi Sasaran",IF($E$245=0,0,IF(K247="Y",1,IF(K247="T",0,"Isi Dulu"))))</f>
        <v>Isi Sasaran</v>
      </c>
      <c r="M247" s="849"/>
      <c r="N247" s="852"/>
      <c r="O247" s="517"/>
      <c r="P247" s="517"/>
      <c r="Q247" s="517"/>
      <c r="R247" s="517"/>
    </row>
    <row r="248" spans="2:18" s="527" customFormat="1" ht="15.75">
      <c r="B248" s="837"/>
      <c r="C248" s="840"/>
      <c r="D248" s="858"/>
      <c r="E248" s="855"/>
      <c r="F248" s="549">
        <v>4</v>
      </c>
      <c r="G248" s="550"/>
      <c r="H248" s="598" t="str">
        <f t="shared" si="4"/>
        <v>Belum Diisi</v>
      </c>
      <c r="I248" s="592" t="s">
        <v>26</v>
      </c>
      <c r="J248" s="593" t="str">
        <f>IF($D$245="Y/T","Isi Sasaran",IF($E$245=0,0,IF(I248="Y",1,IF(I248="T",0,"Isi Dulu"))))</f>
        <v>Isi Sasaran</v>
      </c>
      <c r="K248" s="592" t="s">
        <v>26</v>
      </c>
      <c r="L248" s="593" t="str">
        <f>IF($D$245="Y/T","Isi Sasaran",IF($E$245=0,0,IF(K248="Y",1,IF(K248="T",0,"Isi Dulu"))))</f>
        <v>Isi Sasaran</v>
      </c>
      <c r="M248" s="849"/>
      <c r="N248" s="852"/>
      <c r="O248" s="517"/>
      <c r="P248" s="517"/>
      <c r="Q248" s="517"/>
      <c r="R248" s="517"/>
    </row>
    <row r="249" spans="2:18" s="527" customFormat="1" ht="15.75">
      <c r="B249" s="838"/>
      <c r="C249" s="841"/>
      <c r="D249" s="859"/>
      <c r="E249" s="856"/>
      <c r="F249" s="569">
        <v>5</v>
      </c>
      <c r="G249" s="570"/>
      <c r="H249" s="599" t="str">
        <f t="shared" si="4"/>
        <v>Belum Diisi</v>
      </c>
      <c r="I249" s="595" t="s">
        <v>26</v>
      </c>
      <c r="J249" s="596" t="str">
        <f>IF($D$245="Y/T","Isi Sasaran",IF($E$245=0,0,IF(I249="Y",1,IF(I249="T",0,"Isi Dulu"))))</f>
        <v>Isi Sasaran</v>
      </c>
      <c r="K249" s="595" t="s">
        <v>26</v>
      </c>
      <c r="L249" s="596" t="str">
        <f>IF($D$245="Y/T","Isi Sasaran",IF($E$245=0,0,IF(K249="Y",1,IF(K249="T",0,"Isi Dulu"))))</f>
        <v>Isi Sasaran</v>
      </c>
      <c r="M249" s="850"/>
      <c r="N249" s="853"/>
      <c r="O249" s="517"/>
      <c r="P249" s="517"/>
      <c r="Q249" s="517"/>
      <c r="R249" s="517"/>
    </row>
    <row r="250" spans="2:18" s="527" customFormat="1" ht="15.75">
      <c r="B250" s="836">
        <v>9</v>
      </c>
      <c r="C250" s="839"/>
      <c r="D250" s="857" t="s">
        <v>26</v>
      </c>
      <c r="E250" s="854" t="str">
        <f>IF(D250="Y",1,IF(D250="T",0,IF(D250="Y/T","Belum diisi","Error")))</f>
        <v>Belum diisi</v>
      </c>
      <c r="F250" s="528">
        <v>1</v>
      </c>
      <c r="G250" s="529"/>
      <c r="H250" s="600" t="str">
        <f t="shared" si="4"/>
        <v>Belum Diisi</v>
      </c>
      <c r="I250" s="590" t="s">
        <v>26</v>
      </c>
      <c r="J250" s="591" t="str">
        <f>IF($D$250="Y/T","Isi Sasaran",IF($E$250=0,0,IF(I250="Y",1,IF(I250="T",0,"Isi Dulu"))))</f>
        <v>Isi Sasaran</v>
      </c>
      <c r="K250" s="590" t="s">
        <v>26</v>
      </c>
      <c r="L250" s="591" t="str">
        <f>IF($D$250="Y/T","Isi Sasaran",IF($E$250=0,0,IF(K250="Y",1,IF(K250="T",0,"Isi Dulu"))))</f>
        <v>Isi Sasaran</v>
      </c>
      <c r="M250" s="848" t="s">
        <v>26</v>
      </c>
      <c r="N250" s="851" t="str">
        <f>IF(M250="Y",1,IF(M250="T",0,IF(M250="Y/T","Belum diisi","Error")))</f>
        <v>Belum diisi</v>
      </c>
      <c r="O250" s="517"/>
      <c r="P250" s="517"/>
      <c r="Q250" s="517"/>
      <c r="R250" s="517"/>
    </row>
    <row r="251" spans="2:18" s="527" customFormat="1" ht="15.75">
      <c r="B251" s="837"/>
      <c r="C251" s="840"/>
      <c r="D251" s="858"/>
      <c r="E251" s="855"/>
      <c r="F251" s="549">
        <v>2</v>
      </c>
      <c r="G251" s="550"/>
      <c r="H251" s="598" t="str">
        <f t="shared" si="4"/>
        <v>Belum Diisi</v>
      </c>
      <c r="I251" s="592" t="s">
        <v>26</v>
      </c>
      <c r="J251" s="593" t="str">
        <f>IF($D$250="Y/T","Isi Sasaran",IF($E$250=0,0,IF(I251="Y",1,IF(I251="T",0,"Isi Dulu"))))</f>
        <v>Isi Sasaran</v>
      </c>
      <c r="K251" s="592" t="s">
        <v>26</v>
      </c>
      <c r="L251" s="593" t="str">
        <f>IF($D$250="Y/T","Isi Sasaran",IF($E$250=0,0,IF(K251="Y",1,IF(K251="T",0,"Isi Dulu"))))</f>
        <v>Isi Sasaran</v>
      </c>
      <c r="M251" s="849"/>
      <c r="N251" s="852"/>
      <c r="O251" s="517"/>
      <c r="P251" s="517"/>
      <c r="Q251" s="517"/>
      <c r="R251" s="517"/>
    </row>
    <row r="252" spans="2:18" s="527" customFormat="1" ht="15.75">
      <c r="B252" s="837"/>
      <c r="C252" s="840"/>
      <c r="D252" s="858"/>
      <c r="E252" s="855"/>
      <c r="F252" s="549">
        <v>3</v>
      </c>
      <c r="G252" s="550"/>
      <c r="H252" s="598" t="str">
        <f t="shared" si="4"/>
        <v>Belum Diisi</v>
      </c>
      <c r="I252" s="592" t="s">
        <v>26</v>
      </c>
      <c r="J252" s="593" t="str">
        <f>IF($D$250="Y/T","Isi Sasaran",IF($E$250=0,0,IF(I252="Y",1,IF(I252="T",0,"Isi Dulu"))))</f>
        <v>Isi Sasaran</v>
      </c>
      <c r="K252" s="592" t="s">
        <v>26</v>
      </c>
      <c r="L252" s="593" t="str">
        <f>IF($D$250="Y/T","Isi Sasaran",IF($E$250=0,0,IF(K252="Y",1,IF(K252="T",0,"Isi Dulu"))))</f>
        <v>Isi Sasaran</v>
      </c>
      <c r="M252" s="849"/>
      <c r="N252" s="852"/>
      <c r="O252" s="517"/>
      <c r="P252" s="517"/>
      <c r="Q252" s="517"/>
      <c r="R252" s="517"/>
    </row>
    <row r="253" spans="2:18" s="527" customFormat="1" ht="15.75">
      <c r="B253" s="837"/>
      <c r="C253" s="840"/>
      <c r="D253" s="858"/>
      <c r="E253" s="855"/>
      <c r="F253" s="549">
        <v>4</v>
      </c>
      <c r="G253" s="550"/>
      <c r="H253" s="598" t="str">
        <f t="shared" si="4"/>
        <v>Belum Diisi</v>
      </c>
      <c r="I253" s="592" t="s">
        <v>26</v>
      </c>
      <c r="J253" s="593" t="str">
        <f>IF($D$250="Y/T","Isi Sasaran",IF($E$250=0,0,IF(I253="Y",1,IF(I253="T",0,"Isi Dulu"))))</f>
        <v>Isi Sasaran</v>
      </c>
      <c r="K253" s="592" t="s">
        <v>26</v>
      </c>
      <c r="L253" s="593" t="str">
        <f>IF($D$250="Y/T","Isi Sasaran",IF($E$250=0,0,IF(K253="Y",1,IF(K253="T",0,"Isi Dulu"))))</f>
        <v>Isi Sasaran</v>
      </c>
      <c r="M253" s="849"/>
      <c r="N253" s="852"/>
      <c r="O253" s="517"/>
      <c r="P253" s="517"/>
      <c r="Q253" s="517"/>
      <c r="R253" s="517"/>
    </row>
    <row r="254" spans="2:18" s="527" customFormat="1" ht="15.75">
      <c r="B254" s="838"/>
      <c r="C254" s="841"/>
      <c r="D254" s="859"/>
      <c r="E254" s="856"/>
      <c r="F254" s="569">
        <v>5</v>
      </c>
      <c r="G254" s="570"/>
      <c r="H254" s="599" t="str">
        <f t="shared" si="4"/>
        <v>Belum Diisi</v>
      </c>
      <c r="I254" s="595" t="s">
        <v>26</v>
      </c>
      <c r="J254" s="596" t="str">
        <f>IF($D$250="Y/T","Isi Sasaran",IF($E$250=0,0,IF(I254="Y",1,IF(I254="T",0,"Isi Dulu"))))</f>
        <v>Isi Sasaran</v>
      </c>
      <c r="K254" s="595" t="s">
        <v>26</v>
      </c>
      <c r="L254" s="596" t="str">
        <f>IF($D$250="Y/T","Isi Sasaran",IF($E$250=0,0,IF(K254="Y",1,IF(K254="T",0,"Isi Dulu"))))</f>
        <v>Isi Sasaran</v>
      </c>
      <c r="M254" s="850"/>
      <c r="N254" s="853"/>
      <c r="O254" s="517"/>
      <c r="P254" s="517"/>
      <c r="Q254" s="517"/>
      <c r="R254" s="517"/>
    </row>
    <row r="255" spans="2:18" s="527" customFormat="1" ht="15.75">
      <c r="B255" s="836">
        <v>10</v>
      </c>
      <c r="C255" s="839"/>
      <c r="D255" s="857" t="s">
        <v>26</v>
      </c>
      <c r="E255" s="854" t="str">
        <f>IF(D255="Y",1,IF(D255="T",0,IF(D255="Y/T","Belum diisi","Error")))</f>
        <v>Belum diisi</v>
      </c>
      <c r="F255" s="528">
        <v>1</v>
      </c>
      <c r="G255" s="529"/>
      <c r="H255" s="600" t="str">
        <f t="shared" si="4"/>
        <v>Belum Diisi</v>
      </c>
      <c r="I255" s="590" t="s">
        <v>26</v>
      </c>
      <c r="J255" s="591" t="str">
        <f>IF($D$255="Y/T","Isi Sasaran",IF($E$255=0,0,IF(I255="Y",1,IF(I255="T",0,"Isi Dulu"))))</f>
        <v>Isi Sasaran</v>
      </c>
      <c r="K255" s="590" t="s">
        <v>26</v>
      </c>
      <c r="L255" s="591" t="str">
        <f>IF($D$255="Y/T","Isi Sasaran",IF($E$255=0,0,IF(K255="Y",1,IF(K255="T",0,"Isi Dulu"))))</f>
        <v>Isi Sasaran</v>
      </c>
      <c r="M255" s="848" t="s">
        <v>26</v>
      </c>
      <c r="N255" s="851" t="str">
        <f>IF(M255="Y",1,IF(M255="T",0,IF(M255="Y/T","Belum diisi","Error")))</f>
        <v>Belum diisi</v>
      </c>
      <c r="O255" s="517"/>
      <c r="P255" s="517"/>
      <c r="Q255" s="517"/>
      <c r="R255" s="517"/>
    </row>
    <row r="256" spans="2:18" s="527" customFormat="1" ht="15.75">
      <c r="B256" s="837"/>
      <c r="C256" s="840"/>
      <c r="D256" s="858"/>
      <c r="E256" s="855"/>
      <c r="F256" s="549">
        <v>2</v>
      </c>
      <c r="G256" s="550"/>
      <c r="H256" s="598" t="str">
        <f t="shared" si="4"/>
        <v>Belum Diisi</v>
      </c>
      <c r="I256" s="592" t="s">
        <v>26</v>
      </c>
      <c r="J256" s="593" t="str">
        <f>IF($D$255="Y/T","Isi Sasaran",IF($E$255=0,0,IF(I256="Y",1,IF(I256="T",0,"Isi Dulu"))))</f>
        <v>Isi Sasaran</v>
      </c>
      <c r="K256" s="592" t="s">
        <v>26</v>
      </c>
      <c r="L256" s="593" t="str">
        <f>IF($D$255="Y/T","Isi Sasaran",IF($E$255=0,0,IF(K256="Y",1,IF(K256="T",0,"Isi Dulu"))))</f>
        <v>Isi Sasaran</v>
      </c>
      <c r="M256" s="849"/>
      <c r="N256" s="852"/>
      <c r="O256" s="517"/>
      <c r="P256" s="517"/>
      <c r="Q256" s="517"/>
      <c r="R256" s="517"/>
    </row>
    <row r="257" spans="2:18" s="527" customFormat="1" ht="15.75">
      <c r="B257" s="837"/>
      <c r="C257" s="840"/>
      <c r="D257" s="858"/>
      <c r="E257" s="855"/>
      <c r="F257" s="549">
        <v>3</v>
      </c>
      <c r="G257" s="550"/>
      <c r="H257" s="598" t="str">
        <f t="shared" si="4"/>
        <v>Belum Diisi</v>
      </c>
      <c r="I257" s="592" t="s">
        <v>26</v>
      </c>
      <c r="J257" s="593" t="str">
        <f>IF($D$255="Y/T","Isi Sasaran",IF($E$255=0,0,IF(I257="Y",1,IF(I257="T",0,"Isi Dulu"))))</f>
        <v>Isi Sasaran</v>
      </c>
      <c r="K257" s="592" t="s">
        <v>26</v>
      </c>
      <c r="L257" s="593" t="str">
        <f>IF($D$255="Y/T","Isi Sasaran",IF($E$255=0,0,IF(K257="Y",1,IF(K257="T",0,"Isi Dulu"))))</f>
        <v>Isi Sasaran</v>
      </c>
      <c r="M257" s="849"/>
      <c r="N257" s="852"/>
      <c r="O257" s="517"/>
      <c r="P257" s="517"/>
      <c r="Q257" s="517"/>
      <c r="R257" s="517"/>
    </row>
    <row r="258" spans="2:18" s="527" customFormat="1" ht="15.75">
      <c r="B258" s="837"/>
      <c r="C258" s="840"/>
      <c r="D258" s="858"/>
      <c r="E258" s="855"/>
      <c r="F258" s="549">
        <v>4</v>
      </c>
      <c r="G258" s="550"/>
      <c r="H258" s="598" t="str">
        <f t="shared" si="4"/>
        <v>Belum Diisi</v>
      </c>
      <c r="I258" s="592" t="s">
        <v>26</v>
      </c>
      <c r="J258" s="593" t="str">
        <f>IF($D$255="Y/T","Isi Sasaran",IF($E$255=0,0,IF(I258="Y",1,IF(I258="T",0,"Isi Dulu"))))</f>
        <v>Isi Sasaran</v>
      </c>
      <c r="K258" s="592" t="s">
        <v>26</v>
      </c>
      <c r="L258" s="593" t="str">
        <f>IF($D$255="Y/T","Isi Sasaran",IF($E$255=0,0,IF(K258="Y",1,IF(K258="T",0,"Isi Dulu"))))</f>
        <v>Isi Sasaran</v>
      </c>
      <c r="M258" s="849"/>
      <c r="N258" s="852"/>
      <c r="O258" s="517"/>
      <c r="P258" s="517"/>
      <c r="Q258" s="517"/>
      <c r="R258" s="517"/>
    </row>
    <row r="259" spans="2:18" s="527" customFormat="1" ht="15.75">
      <c r="B259" s="838"/>
      <c r="C259" s="841"/>
      <c r="D259" s="859"/>
      <c r="E259" s="856"/>
      <c r="F259" s="569">
        <v>5</v>
      </c>
      <c r="G259" s="570"/>
      <c r="H259" s="599" t="str">
        <f t="shared" si="4"/>
        <v>Belum Diisi</v>
      </c>
      <c r="I259" s="595" t="s">
        <v>26</v>
      </c>
      <c r="J259" s="596" t="str">
        <f>IF($D$255="Y/T","Isi Sasaran",IF($E$255=0,0,IF(I259="Y",1,IF(I259="T",0,"Isi Dulu"))))</f>
        <v>Isi Sasaran</v>
      </c>
      <c r="K259" s="595" t="s">
        <v>26</v>
      </c>
      <c r="L259" s="596" t="str">
        <f>IF($D$255="Y/T","Isi Sasaran",IF($E$255=0,0,IF(K259="Y",1,IF(K259="T",0,"Isi Dulu"))))</f>
        <v>Isi Sasaran</v>
      </c>
      <c r="M259" s="850"/>
      <c r="N259" s="853"/>
      <c r="O259" s="517"/>
      <c r="P259" s="517"/>
      <c r="Q259" s="517"/>
      <c r="R259" s="517"/>
    </row>
    <row r="260" spans="2:18" s="527" customFormat="1" ht="15.75">
      <c r="B260" s="836">
        <v>11</v>
      </c>
      <c r="C260" s="839"/>
      <c r="D260" s="857" t="s">
        <v>26</v>
      </c>
      <c r="E260" s="854" t="str">
        <f>IF(D260="Y",1,IF(D260="T",0,IF(D260="Y/T","Belum diisi","Error")))</f>
        <v>Belum diisi</v>
      </c>
      <c r="F260" s="528">
        <v>1</v>
      </c>
      <c r="G260" s="529"/>
      <c r="H260" s="600" t="str">
        <f t="shared" si="4"/>
        <v>Belum Diisi</v>
      </c>
      <c r="I260" s="590" t="s">
        <v>26</v>
      </c>
      <c r="J260" s="591" t="str">
        <f>IF($D$260="Y/T","Isi Sasaran",IF($E$260=0,0,IF(I260="Y",1,IF(I260="T",0,"Isi Dulu"))))</f>
        <v>Isi Sasaran</v>
      </c>
      <c r="K260" s="590" t="s">
        <v>26</v>
      </c>
      <c r="L260" s="591" t="str">
        <f>IF($D$260="Y/T","Isi Sasaran",IF($E$260=0,0,IF(K260="Y",1,IF(K260="T",0,"Isi Dulu"))))</f>
        <v>Isi Sasaran</v>
      </c>
      <c r="M260" s="848" t="s">
        <v>26</v>
      </c>
      <c r="N260" s="851" t="str">
        <f>IF(M260="Y",1,IF(M260="T",0,IF(M260="Y/T","Belum diisi","Error")))</f>
        <v>Belum diisi</v>
      </c>
      <c r="O260" s="517"/>
      <c r="P260" s="517"/>
      <c r="Q260" s="517"/>
      <c r="R260" s="517"/>
    </row>
    <row r="261" spans="2:18" s="527" customFormat="1" ht="15.75">
      <c r="B261" s="837"/>
      <c r="C261" s="840"/>
      <c r="D261" s="858"/>
      <c r="E261" s="855"/>
      <c r="F261" s="549">
        <v>2</v>
      </c>
      <c r="G261" s="550"/>
      <c r="H261" s="598" t="str">
        <f t="shared" si="4"/>
        <v>Belum Diisi</v>
      </c>
      <c r="I261" s="592" t="s">
        <v>26</v>
      </c>
      <c r="J261" s="593" t="str">
        <f>IF($D$260="Y/T","Isi Sasaran",IF($E$260=0,0,IF(I261="Y",1,IF(I261="T",0,"Isi Dulu"))))</f>
        <v>Isi Sasaran</v>
      </c>
      <c r="K261" s="592" t="s">
        <v>26</v>
      </c>
      <c r="L261" s="593" t="str">
        <f>IF($D$260="Y/T","Isi Sasaran",IF($E$260=0,0,IF(K261="Y",1,IF(K261="T",0,"Isi Dulu"))))</f>
        <v>Isi Sasaran</v>
      </c>
      <c r="M261" s="849"/>
      <c r="N261" s="852"/>
      <c r="O261" s="517"/>
      <c r="P261" s="517"/>
      <c r="Q261" s="517"/>
      <c r="R261" s="517"/>
    </row>
    <row r="262" spans="2:18" s="527" customFormat="1" ht="15.75">
      <c r="B262" s="837"/>
      <c r="C262" s="840"/>
      <c r="D262" s="858"/>
      <c r="E262" s="855"/>
      <c r="F262" s="549">
        <v>3</v>
      </c>
      <c r="G262" s="550"/>
      <c r="H262" s="598" t="str">
        <f t="shared" si="4"/>
        <v>Belum Diisi</v>
      </c>
      <c r="I262" s="592" t="s">
        <v>26</v>
      </c>
      <c r="J262" s="593" t="str">
        <f>IF($D$260="Y/T","Isi Sasaran",IF($E$260=0,0,IF(I262="Y",1,IF(I262="T",0,"Isi Dulu"))))</f>
        <v>Isi Sasaran</v>
      </c>
      <c r="K262" s="592" t="s">
        <v>26</v>
      </c>
      <c r="L262" s="593" t="str">
        <f>IF($D$260="Y/T","Isi Sasaran",IF($E$260=0,0,IF(K262="Y",1,IF(K262="T",0,"Isi Dulu"))))</f>
        <v>Isi Sasaran</v>
      </c>
      <c r="M262" s="849"/>
      <c r="N262" s="852"/>
      <c r="O262" s="517"/>
      <c r="P262" s="517"/>
      <c r="Q262" s="517"/>
      <c r="R262" s="517"/>
    </row>
    <row r="263" spans="2:18" s="527" customFormat="1" ht="15.75">
      <c r="B263" s="837"/>
      <c r="C263" s="840"/>
      <c r="D263" s="858"/>
      <c r="E263" s="855"/>
      <c r="F263" s="549">
        <v>4</v>
      </c>
      <c r="G263" s="550"/>
      <c r="H263" s="598" t="str">
        <f t="shared" si="4"/>
        <v>Belum Diisi</v>
      </c>
      <c r="I263" s="592" t="s">
        <v>26</v>
      </c>
      <c r="J263" s="593" t="str">
        <f>IF($D$260="Y/T","Isi Sasaran",IF($E$260=0,0,IF(I263="Y",1,IF(I263="T",0,"Isi Dulu"))))</f>
        <v>Isi Sasaran</v>
      </c>
      <c r="K263" s="592" t="s">
        <v>26</v>
      </c>
      <c r="L263" s="593" t="str">
        <f>IF($D$260="Y/T","Isi Sasaran",IF($E$260=0,0,IF(K263="Y",1,IF(K263="T",0,"Isi Dulu"))))</f>
        <v>Isi Sasaran</v>
      </c>
      <c r="M263" s="849"/>
      <c r="N263" s="852"/>
      <c r="O263" s="517"/>
      <c r="P263" s="517"/>
      <c r="Q263" s="517"/>
      <c r="R263" s="517"/>
    </row>
    <row r="264" spans="2:18" s="527" customFormat="1" ht="15.75">
      <c r="B264" s="838"/>
      <c r="C264" s="841"/>
      <c r="D264" s="859"/>
      <c r="E264" s="856"/>
      <c r="F264" s="569">
        <v>5</v>
      </c>
      <c r="G264" s="570"/>
      <c r="H264" s="599" t="str">
        <f t="shared" si="4"/>
        <v>Belum Diisi</v>
      </c>
      <c r="I264" s="595" t="s">
        <v>26</v>
      </c>
      <c r="J264" s="596" t="str">
        <f>IF($D$260="Y/T","Isi Sasaran",IF($E$260=0,0,IF(I264="Y",1,IF(I264="T",0,"Isi Dulu"))))</f>
        <v>Isi Sasaran</v>
      </c>
      <c r="K264" s="595" t="s">
        <v>26</v>
      </c>
      <c r="L264" s="596" t="str">
        <f>IF($D$260="Y/T","Isi Sasaran",IF($E$260=0,0,IF(K264="Y",1,IF(K264="T",0,"Isi Dulu"))))</f>
        <v>Isi Sasaran</v>
      </c>
      <c r="M264" s="850"/>
      <c r="N264" s="853"/>
      <c r="O264" s="517"/>
      <c r="P264" s="517"/>
      <c r="Q264" s="517"/>
      <c r="R264" s="517"/>
    </row>
    <row r="265" spans="2:18" s="527" customFormat="1" ht="15.75">
      <c r="B265" s="836">
        <v>12</v>
      </c>
      <c r="C265" s="839"/>
      <c r="D265" s="857" t="s">
        <v>26</v>
      </c>
      <c r="E265" s="854" t="str">
        <f>IF(D265="Y",1,IF(D265="T",0,IF(D265="Y/T","Belum diisi","Error")))</f>
        <v>Belum diisi</v>
      </c>
      <c r="F265" s="528">
        <v>1</v>
      </c>
      <c r="G265" s="529"/>
      <c r="H265" s="600" t="str">
        <f t="shared" si="4"/>
        <v>Belum Diisi</v>
      </c>
      <c r="I265" s="590" t="s">
        <v>26</v>
      </c>
      <c r="J265" s="591" t="str">
        <f>IF($D$265="Y/T","Isi Sasaran",IF($E$265=0,0,IF(I265="Y",1,IF(I265="T",0,"Isi Dulu"))))</f>
        <v>Isi Sasaran</v>
      </c>
      <c r="K265" s="590" t="s">
        <v>26</v>
      </c>
      <c r="L265" s="591" t="str">
        <f>IF($D$265="Y/T","Isi Sasaran",IF($E$265=0,0,IF(K265="Y",1,IF(K265="T",0,"Isi Dulu"))))</f>
        <v>Isi Sasaran</v>
      </c>
      <c r="M265" s="848" t="s">
        <v>26</v>
      </c>
      <c r="N265" s="851" t="str">
        <f>IF(M265="Y",1,IF(M265="T",0,IF(M265="Y/T","Belum diisi","Error")))</f>
        <v>Belum diisi</v>
      </c>
      <c r="O265" s="517"/>
      <c r="P265" s="517"/>
      <c r="Q265" s="517"/>
      <c r="R265" s="517"/>
    </row>
    <row r="266" spans="2:18" s="527" customFormat="1" ht="15.75">
      <c r="B266" s="837"/>
      <c r="C266" s="840"/>
      <c r="D266" s="858"/>
      <c r="E266" s="855"/>
      <c r="F266" s="549">
        <v>2</v>
      </c>
      <c r="G266" s="550"/>
      <c r="H266" s="598" t="str">
        <f t="shared" si="4"/>
        <v>Belum Diisi</v>
      </c>
      <c r="I266" s="592" t="s">
        <v>26</v>
      </c>
      <c r="J266" s="593" t="str">
        <f>IF($D$265="Y/T","Isi Sasaran",IF($E$265=0,0,IF(I266="Y",1,IF(I266="T",0,"Isi Dulu"))))</f>
        <v>Isi Sasaran</v>
      </c>
      <c r="K266" s="592" t="s">
        <v>26</v>
      </c>
      <c r="L266" s="593" t="str">
        <f>IF($D$265="Y/T","Isi Sasaran",IF($E$265=0,0,IF(K266="Y",1,IF(K266="T",0,"Isi Dulu"))))</f>
        <v>Isi Sasaran</v>
      </c>
      <c r="M266" s="849"/>
      <c r="N266" s="852"/>
      <c r="O266" s="517"/>
      <c r="P266" s="517"/>
      <c r="Q266" s="517"/>
      <c r="R266" s="517"/>
    </row>
    <row r="267" spans="2:18" s="527" customFormat="1" ht="15.75">
      <c r="B267" s="837"/>
      <c r="C267" s="840"/>
      <c r="D267" s="858"/>
      <c r="E267" s="855"/>
      <c r="F267" s="549">
        <v>3</v>
      </c>
      <c r="G267" s="550"/>
      <c r="H267" s="598" t="str">
        <f t="shared" si="4"/>
        <v>Belum Diisi</v>
      </c>
      <c r="I267" s="592" t="s">
        <v>26</v>
      </c>
      <c r="J267" s="593" t="str">
        <f>IF($D$265="Y/T","Isi Sasaran",IF($E$265=0,0,IF(I267="Y",1,IF(I267="T",0,"Isi Dulu"))))</f>
        <v>Isi Sasaran</v>
      </c>
      <c r="K267" s="592" t="s">
        <v>26</v>
      </c>
      <c r="L267" s="593" t="str">
        <f>IF($D$265="Y/T","Isi Sasaran",IF($E$265=0,0,IF(K267="Y",1,IF(K267="T",0,"Isi Dulu"))))</f>
        <v>Isi Sasaran</v>
      </c>
      <c r="M267" s="849"/>
      <c r="N267" s="852"/>
      <c r="O267" s="517"/>
      <c r="P267" s="517"/>
      <c r="Q267" s="517"/>
      <c r="R267" s="517"/>
    </row>
    <row r="268" spans="2:18" s="527" customFormat="1" ht="15.75">
      <c r="B268" s="837"/>
      <c r="C268" s="840"/>
      <c r="D268" s="858"/>
      <c r="E268" s="855"/>
      <c r="F268" s="549">
        <v>4</v>
      </c>
      <c r="G268" s="550"/>
      <c r="H268" s="598" t="str">
        <f t="shared" si="4"/>
        <v>Belum Diisi</v>
      </c>
      <c r="I268" s="592" t="s">
        <v>26</v>
      </c>
      <c r="J268" s="593" t="str">
        <f>IF($D$265="Y/T","Isi Sasaran",IF($E$265=0,0,IF(I268="Y",1,IF(I268="T",0,"Isi Dulu"))))</f>
        <v>Isi Sasaran</v>
      </c>
      <c r="K268" s="592" t="s">
        <v>26</v>
      </c>
      <c r="L268" s="593" t="str">
        <f>IF($D$265="Y/T","Isi Sasaran",IF($E$265=0,0,IF(K268="Y",1,IF(K268="T",0,"Isi Dulu"))))</f>
        <v>Isi Sasaran</v>
      </c>
      <c r="M268" s="849"/>
      <c r="N268" s="852"/>
      <c r="O268" s="517"/>
      <c r="P268" s="517"/>
      <c r="Q268" s="517"/>
      <c r="R268" s="517"/>
    </row>
    <row r="269" spans="2:18" s="527" customFormat="1" ht="15.75">
      <c r="B269" s="838"/>
      <c r="C269" s="841"/>
      <c r="D269" s="859"/>
      <c r="E269" s="856"/>
      <c r="F269" s="569">
        <v>5</v>
      </c>
      <c r="G269" s="570"/>
      <c r="H269" s="599" t="str">
        <f t="shared" si="4"/>
        <v>Belum Diisi</v>
      </c>
      <c r="I269" s="595" t="s">
        <v>26</v>
      </c>
      <c r="J269" s="596" t="str">
        <f>IF($D$265="Y/T","Isi Sasaran",IF($E$265=0,0,IF(I269="Y",1,IF(I269="T",0,"Isi Dulu"))))</f>
        <v>Isi Sasaran</v>
      </c>
      <c r="K269" s="595" t="s">
        <v>26</v>
      </c>
      <c r="L269" s="596" t="str">
        <f>IF($D$265="Y/T","Isi Sasaran",IF($E$265=0,0,IF(K269="Y",1,IF(K269="T",0,"Isi Dulu"))))</f>
        <v>Isi Sasaran</v>
      </c>
      <c r="M269" s="850"/>
      <c r="N269" s="853"/>
      <c r="O269" s="517"/>
      <c r="P269" s="517"/>
      <c r="Q269" s="517"/>
      <c r="R269" s="517"/>
    </row>
    <row r="270" spans="2:18" s="527" customFormat="1" ht="15.75">
      <c r="B270" s="836">
        <v>13</v>
      </c>
      <c r="C270" s="839"/>
      <c r="D270" s="857" t="s">
        <v>26</v>
      </c>
      <c r="E270" s="854" t="str">
        <f>IF(D270="Y",1,IF(D270="T",0,IF(D270="Y/T","Belum diisi","Error")))</f>
        <v>Belum diisi</v>
      </c>
      <c r="F270" s="528">
        <v>1</v>
      </c>
      <c r="G270" s="529"/>
      <c r="H270" s="600" t="str">
        <f t="shared" si="4"/>
        <v>Belum Diisi</v>
      </c>
      <c r="I270" s="590" t="s">
        <v>26</v>
      </c>
      <c r="J270" s="591" t="str">
        <f>IF($D$270="Y/T","Isi Sasaran",IF($E$270=0,0,IF(I270="Y",1,IF(I270="T",0,"Isi Dulu"))))</f>
        <v>Isi Sasaran</v>
      </c>
      <c r="K270" s="590" t="s">
        <v>26</v>
      </c>
      <c r="L270" s="591" t="str">
        <f>IF($D$270="Y/T","Isi Sasaran",IF($E$270=0,0,IF(K270="Y",1,IF(K270="T",0,"Isi Dulu"))))</f>
        <v>Isi Sasaran</v>
      </c>
      <c r="M270" s="848" t="s">
        <v>26</v>
      </c>
      <c r="N270" s="851" t="str">
        <f>IF(M270="Y",1,IF(M270="T",0,IF(M270="Y/T","Belum diisi","Error")))</f>
        <v>Belum diisi</v>
      </c>
      <c r="O270" s="517"/>
      <c r="P270" s="517"/>
      <c r="Q270" s="517"/>
      <c r="R270" s="517"/>
    </row>
    <row r="271" spans="2:18" s="527" customFormat="1" ht="15.75">
      <c r="B271" s="837"/>
      <c r="C271" s="840"/>
      <c r="D271" s="858"/>
      <c r="E271" s="855"/>
      <c r="F271" s="549">
        <v>2</v>
      </c>
      <c r="G271" s="550"/>
      <c r="H271" s="598" t="str">
        <f t="shared" si="4"/>
        <v>Belum Diisi</v>
      </c>
      <c r="I271" s="592" t="s">
        <v>26</v>
      </c>
      <c r="J271" s="593" t="str">
        <f>IF($D$270="Y/T","Isi Sasaran",IF($E$270=0,0,IF(I271="Y",1,IF(I271="T",0,"Isi Dulu"))))</f>
        <v>Isi Sasaran</v>
      </c>
      <c r="K271" s="592" t="s">
        <v>26</v>
      </c>
      <c r="L271" s="593" t="str">
        <f>IF($D$270="Y/T","Isi Sasaran",IF($E$270=0,0,IF(K271="Y",1,IF(K271="T",0,"Isi Dulu"))))</f>
        <v>Isi Sasaran</v>
      </c>
      <c r="M271" s="849"/>
      <c r="N271" s="852"/>
      <c r="O271" s="517"/>
      <c r="P271" s="517"/>
      <c r="Q271" s="517"/>
      <c r="R271" s="517"/>
    </row>
    <row r="272" spans="2:18" s="527" customFormat="1" ht="15.75">
      <c r="B272" s="837"/>
      <c r="C272" s="840"/>
      <c r="D272" s="858"/>
      <c r="E272" s="855"/>
      <c r="F272" s="549">
        <v>3</v>
      </c>
      <c r="G272" s="550"/>
      <c r="H272" s="598" t="str">
        <f t="shared" si="4"/>
        <v>Belum Diisi</v>
      </c>
      <c r="I272" s="592" t="s">
        <v>26</v>
      </c>
      <c r="J272" s="593" t="str">
        <f>IF($D$270="Y/T","Isi Sasaran",IF($E$270=0,0,IF(I272="Y",1,IF(I272="T",0,"Isi Dulu"))))</f>
        <v>Isi Sasaran</v>
      </c>
      <c r="K272" s="592" t="s">
        <v>26</v>
      </c>
      <c r="L272" s="593" t="str">
        <f>IF($D$270="Y/T","Isi Sasaran",IF($E$270=0,0,IF(K272="Y",1,IF(K272="T",0,"Isi Dulu"))))</f>
        <v>Isi Sasaran</v>
      </c>
      <c r="M272" s="849"/>
      <c r="N272" s="852"/>
      <c r="O272" s="517"/>
      <c r="P272" s="517"/>
      <c r="Q272" s="517"/>
      <c r="R272" s="517"/>
    </row>
    <row r="273" spans="2:18" s="527" customFormat="1" ht="15.75">
      <c r="B273" s="837"/>
      <c r="C273" s="840"/>
      <c r="D273" s="858"/>
      <c r="E273" s="855"/>
      <c r="F273" s="549">
        <v>4</v>
      </c>
      <c r="G273" s="550"/>
      <c r="H273" s="598" t="str">
        <f t="shared" si="4"/>
        <v>Belum Diisi</v>
      </c>
      <c r="I273" s="592" t="s">
        <v>26</v>
      </c>
      <c r="J273" s="593" t="str">
        <f>IF($D$270="Y/T","Isi Sasaran",IF($E$270=0,0,IF(I273="Y",1,IF(I273="T",0,"Isi Dulu"))))</f>
        <v>Isi Sasaran</v>
      </c>
      <c r="K273" s="592" t="s">
        <v>26</v>
      </c>
      <c r="L273" s="593" t="str">
        <f>IF($D$270="Y/T","Isi Sasaran",IF($E$270=0,0,IF(K273="Y",1,IF(K273="T",0,"Isi Dulu"))))</f>
        <v>Isi Sasaran</v>
      </c>
      <c r="M273" s="849"/>
      <c r="N273" s="852"/>
      <c r="O273" s="517"/>
      <c r="P273" s="517"/>
      <c r="Q273" s="517"/>
      <c r="R273" s="517"/>
    </row>
    <row r="274" spans="2:18" s="527" customFormat="1" ht="15.75">
      <c r="B274" s="838"/>
      <c r="C274" s="841"/>
      <c r="D274" s="859"/>
      <c r="E274" s="856"/>
      <c r="F274" s="569">
        <v>5</v>
      </c>
      <c r="G274" s="570"/>
      <c r="H274" s="599" t="str">
        <f t="shared" si="4"/>
        <v>Belum Diisi</v>
      </c>
      <c r="I274" s="595" t="s">
        <v>26</v>
      </c>
      <c r="J274" s="596" t="str">
        <f>IF($D$270="Y/T","Isi Sasaran",IF($E$270=0,0,IF(I274="Y",1,IF(I274="T",0,"Isi Dulu"))))</f>
        <v>Isi Sasaran</v>
      </c>
      <c r="K274" s="595" t="s">
        <v>26</v>
      </c>
      <c r="L274" s="596" t="str">
        <f>IF($D$270="Y/T","Isi Sasaran",IF($E$270=0,0,IF(K274="Y",1,IF(K274="T",0,"Isi Dulu"))))</f>
        <v>Isi Sasaran</v>
      </c>
      <c r="M274" s="850"/>
      <c r="N274" s="853"/>
      <c r="O274" s="517"/>
      <c r="P274" s="517"/>
      <c r="Q274" s="517"/>
      <c r="R274" s="517"/>
    </row>
    <row r="275" spans="2:18" s="527" customFormat="1" ht="15.75">
      <c r="B275" s="836">
        <v>14</v>
      </c>
      <c r="C275" s="839"/>
      <c r="D275" s="857" t="s">
        <v>26</v>
      </c>
      <c r="E275" s="854" t="str">
        <f>IF(D275="Y",1,IF(D275="T",0,IF(D275="Y/T","Belum diisi","Error")))</f>
        <v>Belum diisi</v>
      </c>
      <c r="F275" s="528">
        <v>1</v>
      </c>
      <c r="G275" s="529"/>
      <c r="H275" s="600" t="str">
        <f t="shared" ref="H275:H309" si="5">IF(OR(J275="Isi Dulu",L275="Isi Dulu",J275="Isi Sasaran",L275="Isi Sasaran"),"Belum Diisi",IF(SUM(J275,L275)=2,1,IF(SUM(J275,L275)=1,0,IF(SUM(J275,L275)=0,0,"Error"))))</f>
        <v>Belum Diisi</v>
      </c>
      <c r="I275" s="590" t="s">
        <v>26</v>
      </c>
      <c r="J275" s="591" t="str">
        <f>IF($D$275="Y/T","Isi Sasaran",IF($E$275=0,0,IF(I275="Y",1,IF(I275="T",0,"Isi Dulu"))))</f>
        <v>Isi Sasaran</v>
      </c>
      <c r="K275" s="590" t="s">
        <v>26</v>
      </c>
      <c r="L275" s="591" t="str">
        <f>IF($D$275="Y/T","Isi Sasaran",IF($E$275=0,0,IF(K275="Y",1,IF(K275="T",0,"Isi Dulu"))))</f>
        <v>Isi Sasaran</v>
      </c>
      <c r="M275" s="848" t="s">
        <v>26</v>
      </c>
      <c r="N275" s="851" t="str">
        <f>IF(M275="Y",1,IF(M275="T",0,IF(M275="Y/T","Belum diisi","Error")))</f>
        <v>Belum diisi</v>
      </c>
      <c r="O275" s="517"/>
      <c r="P275" s="517"/>
      <c r="Q275" s="517"/>
      <c r="R275" s="517"/>
    </row>
    <row r="276" spans="2:18" s="527" customFormat="1" ht="15.75">
      <c r="B276" s="837"/>
      <c r="C276" s="840"/>
      <c r="D276" s="858"/>
      <c r="E276" s="855"/>
      <c r="F276" s="549">
        <v>2</v>
      </c>
      <c r="G276" s="550"/>
      <c r="H276" s="598" t="str">
        <f t="shared" si="5"/>
        <v>Belum Diisi</v>
      </c>
      <c r="I276" s="592" t="s">
        <v>26</v>
      </c>
      <c r="J276" s="593" t="str">
        <f>IF($D$275="Y/T","Isi Sasaran",IF($E$275=0,0,IF(I276="Y",1,IF(I276="T",0,"Isi Dulu"))))</f>
        <v>Isi Sasaran</v>
      </c>
      <c r="K276" s="592" t="s">
        <v>26</v>
      </c>
      <c r="L276" s="593" t="str">
        <f>IF($D$275="Y/T","Isi Sasaran",IF($E$275=0,0,IF(K276="Y",1,IF(K276="T",0,"Isi Dulu"))))</f>
        <v>Isi Sasaran</v>
      </c>
      <c r="M276" s="849"/>
      <c r="N276" s="852"/>
      <c r="O276" s="517"/>
      <c r="P276" s="517"/>
      <c r="Q276" s="517"/>
      <c r="R276" s="517"/>
    </row>
    <row r="277" spans="2:18" s="527" customFormat="1" ht="15.75">
      <c r="B277" s="837"/>
      <c r="C277" s="840"/>
      <c r="D277" s="858"/>
      <c r="E277" s="855"/>
      <c r="F277" s="549">
        <v>3</v>
      </c>
      <c r="G277" s="550"/>
      <c r="H277" s="598" t="str">
        <f t="shared" si="5"/>
        <v>Belum Diisi</v>
      </c>
      <c r="I277" s="592" t="s">
        <v>26</v>
      </c>
      <c r="J277" s="593" t="str">
        <f>IF($D$275="Y/T","Isi Sasaran",IF($E$275=0,0,IF(I277="Y",1,IF(I277="T",0,"Isi Dulu"))))</f>
        <v>Isi Sasaran</v>
      </c>
      <c r="K277" s="592" t="s">
        <v>26</v>
      </c>
      <c r="L277" s="593" t="str">
        <f>IF($D$275="Y/T","Isi Sasaran",IF($E$275=0,0,IF(K277="Y",1,IF(K277="T",0,"Isi Dulu"))))</f>
        <v>Isi Sasaran</v>
      </c>
      <c r="M277" s="849"/>
      <c r="N277" s="852"/>
      <c r="O277" s="517"/>
      <c r="P277" s="517"/>
      <c r="Q277" s="517"/>
      <c r="R277" s="517"/>
    </row>
    <row r="278" spans="2:18" s="527" customFormat="1" ht="15.75">
      <c r="B278" s="837"/>
      <c r="C278" s="840"/>
      <c r="D278" s="858"/>
      <c r="E278" s="855"/>
      <c r="F278" s="549">
        <v>4</v>
      </c>
      <c r="G278" s="550"/>
      <c r="H278" s="598" t="str">
        <f t="shared" si="5"/>
        <v>Belum Diisi</v>
      </c>
      <c r="I278" s="592" t="s">
        <v>26</v>
      </c>
      <c r="J278" s="593" t="str">
        <f>IF($D$275="Y/T","Isi Sasaran",IF($E$275=0,0,IF(I278="Y",1,IF(I278="T",0,"Isi Dulu"))))</f>
        <v>Isi Sasaran</v>
      </c>
      <c r="K278" s="592" t="s">
        <v>26</v>
      </c>
      <c r="L278" s="593" t="str">
        <f>IF($D$275="Y/T","Isi Sasaran",IF($E$275=0,0,IF(K278="Y",1,IF(K278="T",0,"Isi Dulu"))))</f>
        <v>Isi Sasaran</v>
      </c>
      <c r="M278" s="849"/>
      <c r="N278" s="852"/>
      <c r="O278" s="517"/>
      <c r="P278" s="517"/>
      <c r="Q278" s="517"/>
      <c r="R278" s="517"/>
    </row>
    <row r="279" spans="2:18" s="527" customFormat="1" ht="15.75">
      <c r="B279" s="838"/>
      <c r="C279" s="841"/>
      <c r="D279" s="859"/>
      <c r="E279" s="856"/>
      <c r="F279" s="569">
        <v>5</v>
      </c>
      <c r="G279" s="570"/>
      <c r="H279" s="599" t="str">
        <f t="shared" si="5"/>
        <v>Belum Diisi</v>
      </c>
      <c r="I279" s="595" t="s">
        <v>26</v>
      </c>
      <c r="J279" s="596" t="str">
        <f>IF($D$275="Y/T","Isi Sasaran",IF($E$275=0,0,IF(I279="Y",1,IF(I279="T",0,"Isi Dulu"))))</f>
        <v>Isi Sasaran</v>
      </c>
      <c r="K279" s="595" t="s">
        <v>26</v>
      </c>
      <c r="L279" s="596" t="str">
        <f>IF($D$275="Y/T","Isi Sasaran",IF($E$275=0,0,IF(K279="Y",1,IF(K279="T",0,"Isi Dulu"))))</f>
        <v>Isi Sasaran</v>
      </c>
      <c r="M279" s="850"/>
      <c r="N279" s="853"/>
      <c r="O279" s="517"/>
      <c r="P279" s="517"/>
      <c r="Q279" s="517"/>
      <c r="R279" s="517"/>
    </row>
    <row r="280" spans="2:18" s="527" customFormat="1" ht="15.75">
      <c r="B280" s="836">
        <v>15</v>
      </c>
      <c r="C280" s="839"/>
      <c r="D280" s="857" t="s">
        <v>26</v>
      </c>
      <c r="E280" s="854" t="str">
        <f>IF(D280="Y",1,IF(D280="T",0,IF(D280="Y/T","Belum diisi","Error")))</f>
        <v>Belum diisi</v>
      </c>
      <c r="F280" s="528">
        <v>1</v>
      </c>
      <c r="G280" s="529"/>
      <c r="H280" s="600" t="str">
        <f t="shared" si="5"/>
        <v>Belum Diisi</v>
      </c>
      <c r="I280" s="590" t="s">
        <v>26</v>
      </c>
      <c r="J280" s="591" t="str">
        <f>IF($D$280="Y/T","Isi Sasaran",IF($E$280=0,0,IF(I280="Y",1,IF(I280="T",0,"Isi Dulu"))))</f>
        <v>Isi Sasaran</v>
      </c>
      <c r="K280" s="590" t="s">
        <v>26</v>
      </c>
      <c r="L280" s="591" t="str">
        <f>IF($D$280="Y/T","Isi Sasaran",IF($E$280=0,0,IF(K280="Y",1,IF(K280="T",0,"Isi Dulu"))))</f>
        <v>Isi Sasaran</v>
      </c>
      <c r="M280" s="848" t="s">
        <v>26</v>
      </c>
      <c r="N280" s="851" t="str">
        <f>IF(M280="Y",1,IF(M280="T",0,IF(M280="Y/T","Belum diisi","Error")))</f>
        <v>Belum diisi</v>
      </c>
      <c r="O280" s="517"/>
      <c r="P280" s="517"/>
      <c r="Q280" s="517"/>
      <c r="R280" s="517"/>
    </row>
    <row r="281" spans="2:18" s="527" customFormat="1" ht="15.75">
      <c r="B281" s="837"/>
      <c r="C281" s="840"/>
      <c r="D281" s="858"/>
      <c r="E281" s="855"/>
      <c r="F281" s="549">
        <v>2</v>
      </c>
      <c r="G281" s="550"/>
      <c r="H281" s="598" t="str">
        <f t="shared" si="5"/>
        <v>Belum Diisi</v>
      </c>
      <c r="I281" s="592" t="s">
        <v>26</v>
      </c>
      <c r="J281" s="593" t="str">
        <f>IF($D$280="Y/T","Isi Sasaran",IF($E$280=0,0,IF(I281="Y",1,IF(I281="T",0,"Isi Dulu"))))</f>
        <v>Isi Sasaran</v>
      </c>
      <c r="K281" s="592" t="s">
        <v>26</v>
      </c>
      <c r="L281" s="593" t="str">
        <f>IF($D$280="Y/T","Isi Sasaran",IF($E$280=0,0,IF(K281="Y",1,IF(K281="T",0,"Isi Dulu"))))</f>
        <v>Isi Sasaran</v>
      </c>
      <c r="M281" s="849"/>
      <c r="N281" s="852"/>
      <c r="O281" s="517"/>
      <c r="P281" s="517"/>
      <c r="Q281" s="517"/>
      <c r="R281" s="517"/>
    </row>
    <row r="282" spans="2:18" s="527" customFormat="1" ht="15.75">
      <c r="B282" s="837"/>
      <c r="C282" s="840"/>
      <c r="D282" s="858"/>
      <c r="E282" s="855"/>
      <c r="F282" s="549">
        <v>3</v>
      </c>
      <c r="G282" s="550"/>
      <c r="H282" s="598" t="str">
        <f t="shared" si="5"/>
        <v>Belum Diisi</v>
      </c>
      <c r="I282" s="592" t="s">
        <v>26</v>
      </c>
      <c r="J282" s="593" t="str">
        <f>IF($D$280="Y/T","Isi Sasaran",IF($E$280=0,0,IF(I282="Y",1,IF(I282="T",0,"Isi Dulu"))))</f>
        <v>Isi Sasaran</v>
      </c>
      <c r="K282" s="592" t="s">
        <v>26</v>
      </c>
      <c r="L282" s="593" t="str">
        <f>IF($D$280="Y/T","Isi Sasaran",IF($E$280=0,0,IF(K282="Y",1,IF(K282="T",0,"Isi Dulu"))))</f>
        <v>Isi Sasaran</v>
      </c>
      <c r="M282" s="849"/>
      <c r="N282" s="852"/>
      <c r="O282" s="517"/>
      <c r="P282" s="517"/>
      <c r="Q282" s="517"/>
      <c r="R282" s="517"/>
    </row>
    <row r="283" spans="2:18" s="527" customFormat="1" ht="15.75">
      <c r="B283" s="837"/>
      <c r="C283" s="840"/>
      <c r="D283" s="858"/>
      <c r="E283" s="855"/>
      <c r="F283" s="549">
        <v>4</v>
      </c>
      <c r="G283" s="550"/>
      <c r="H283" s="598" t="str">
        <f t="shared" si="5"/>
        <v>Belum Diisi</v>
      </c>
      <c r="I283" s="592" t="s">
        <v>26</v>
      </c>
      <c r="J283" s="593" t="str">
        <f>IF($D$280="Y/T","Isi Sasaran",IF($E$280=0,0,IF(I283="Y",1,IF(I283="T",0,"Isi Dulu"))))</f>
        <v>Isi Sasaran</v>
      </c>
      <c r="K283" s="592" t="s">
        <v>26</v>
      </c>
      <c r="L283" s="593" t="str">
        <f>IF($D$280="Y/T","Isi Sasaran",IF($E$280=0,0,IF(K283="Y",1,IF(K283="T",0,"Isi Dulu"))))</f>
        <v>Isi Sasaran</v>
      </c>
      <c r="M283" s="849"/>
      <c r="N283" s="852"/>
      <c r="O283" s="517"/>
      <c r="P283" s="517"/>
      <c r="Q283" s="517"/>
      <c r="R283" s="517"/>
    </row>
    <row r="284" spans="2:18" s="527" customFormat="1" ht="15.75">
      <c r="B284" s="838"/>
      <c r="C284" s="841"/>
      <c r="D284" s="859"/>
      <c r="E284" s="856"/>
      <c r="F284" s="569">
        <v>5</v>
      </c>
      <c r="G284" s="570"/>
      <c r="H284" s="599" t="str">
        <f t="shared" si="5"/>
        <v>Belum Diisi</v>
      </c>
      <c r="I284" s="595" t="s">
        <v>26</v>
      </c>
      <c r="J284" s="596" t="str">
        <f>IF($D$280="Y/T","Isi Sasaran",IF($E$280=0,0,IF(I284="Y",1,IF(I284="T",0,"Isi Dulu"))))</f>
        <v>Isi Sasaran</v>
      </c>
      <c r="K284" s="595" t="s">
        <v>26</v>
      </c>
      <c r="L284" s="596" t="str">
        <f>IF($D$280="Y/T","Isi Sasaran",IF($E$280=0,0,IF(K284="Y",1,IF(K284="T",0,"Isi Dulu"))))</f>
        <v>Isi Sasaran</v>
      </c>
      <c r="M284" s="850"/>
      <c r="N284" s="853"/>
      <c r="O284" s="517"/>
      <c r="P284" s="517"/>
      <c r="Q284" s="517"/>
      <c r="R284" s="517"/>
    </row>
    <row r="285" spans="2:18" s="527" customFormat="1" ht="15.75">
      <c r="B285" s="836">
        <v>16</v>
      </c>
      <c r="C285" s="839"/>
      <c r="D285" s="857" t="s">
        <v>26</v>
      </c>
      <c r="E285" s="854" t="str">
        <f>IF(D285="Y",1,IF(D285="T",0,IF(D285="Y/T","Belum diisi","Error")))</f>
        <v>Belum diisi</v>
      </c>
      <c r="F285" s="528">
        <v>1</v>
      </c>
      <c r="G285" s="529"/>
      <c r="H285" s="600" t="str">
        <f t="shared" si="5"/>
        <v>Belum Diisi</v>
      </c>
      <c r="I285" s="590" t="s">
        <v>26</v>
      </c>
      <c r="J285" s="591" t="str">
        <f>IF($D$285="Y/T","Isi Sasaran",IF($E$285=0,0,IF(I285="Y",1,IF(I285="T",0,"Isi Dulu"))))</f>
        <v>Isi Sasaran</v>
      </c>
      <c r="K285" s="590" t="s">
        <v>26</v>
      </c>
      <c r="L285" s="591" t="str">
        <f>IF($D$285="Y/T","Isi Sasaran",IF($E$285=0,0,IF(K285="Y",1,IF(K285="T",0,"Isi Dulu"))))</f>
        <v>Isi Sasaran</v>
      </c>
      <c r="M285" s="848" t="s">
        <v>26</v>
      </c>
      <c r="N285" s="851" t="str">
        <f>IF(M285="Y",1,IF(M285="T",0,IF(M285="Y/T","Belum diisi","Error")))</f>
        <v>Belum diisi</v>
      </c>
      <c r="O285" s="517"/>
      <c r="P285" s="517"/>
      <c r="Q285" s="517"/>
      <c r="R285" s="517"/>
    </row>
    <row r="286" spans="2:18" s="527" customFormat="1" ht="15.75">
      <c r="B286" s="837"/>
      <c r="C286" s="840"/>
      <c r="D286" s="858"/>
      <c r="E286" s="855"/>
      <c r="F286" s="549">
        <v>2</v>
      </c>
      <c r="G286" s="550"/>
      <c r="H286" s="598" t="str">
        <f t="shared" si="5"/>
        <v>Belum Diisi</v>
      </c>
      <c r="I286" s="592" t="s">
        <v>26</v>
      </c>
      <c r="J286" s="593" t="str">
        <f>IF($D$285="Y/T","Isi Sasaran",IF($E$285=0,0,IF(I286="Y",1,IF(I286="T",0,"Isi Dulu"))))</f>
        <v>Isi Sasaran</v>
      </c>
      <c r="K286" s="592" t="s">
        <v>26</v>
      </c>
      <c r="L286" s="593" t="str">
        <f>IF($D$285="Y/T","Isi Sasaran",IF($E$285=0,0,IF(K286="Y",1,IF(K286="T",0,"Isi Dulu"))))</f>
        <v>Isi Sasaran</v>
      </c>
      <c r="M286" s="849"/>
      <c r="N286" s="852"/>
      <c r="O286" s="517"/>
      <c r="P286" s="517"/>
      <c r="Q286" s="517"/>
      <c r="R286" s="517"/>
    </row>
    <row r="287" spans="2:18" s="527" customFormat="1" ht="15.75">
      <c r="B287" s="837"/>
      <c r="C287" s="840"/>
      <c r="D287" s="858"/>
      <c r="E287" s="855"/>
      <c r="F287" s="549">
        <v>3</v>
      </c>
      <c r="G287" s="550"/>
      <c r="H287" s="598" t="str">
        <f t="shared" si="5"/>
        <v>Belum Diisi</v>
      </c>
      <c r="I287" s="592" t="s">
        <v>26</v>
      </c>
      <c r="J287" s="593" t="str">
        <f>IF($D$285="Y/T","Isi Sasaran",IF($E$285=0,0,IF(I287="Y",1,IF(I287="T",0,"Isi Dulu"))))</f>
        <v>Isi Sasaran</v>
      </c>
      <c r="K287" s="592" t="s">
        <v>26</v>
      </c>
      <c r="L287" s="593" t="str">
        <f>IF($D$285="Y/T","Isi Sasaran",IF($E$285=0,0,IF(K287="Y",1,IF(K287="T",0,"Isi Dulu"))))</f>
        <v>Isi Sasaran</v>
      </c>
      <c r="M287" s="849"/>
      <c r="N287" s="852"/>
      <c r="O287" s="517"/>
      <c r="P287" s="517"/>
      <c r="Q287" s="517"/>
      <c r="R287" s="517"/>
    </row>
    <row r="288" spans="2:18" s="527" customFormat="1" ht="15.75">
      <c r="B288" s="837"/>
      <c r="C288" s="840"/>
      <c r="D288" s="858"/>
      <c r="E288" s="855"/>
      <c r="F288" s="549">
        <v>4</v>
      </c>
      <c r="G288" s="550"/>
      <c r="H288" s="598" t="str">
        <f t="shared" si="5"/>
        <v>Belum Diisi</v>
      </c>
      <c r="I288" s="592" t="s">
        <v>26</v>
      </c>
      <c r="J288" s="593" t="str">
        <f>IF($D$285="Y/T","Isi Sasaran",IF($E$285=0,0,IF(I288="Y",1,IF(I288="T",0,"Isi Dulu"))))</f>
        <v>Isi Sasaran</v>
      </c>
      <c r="K288" s="592" t="s">
        <v>26</v>
      </c>
      <c r="L288" s="593" t="str">
        <f>IF($D$285="Y/T","Isi Sasaran",IF($E$285=0,0,IF(K288="Y",1,IF(K288="T",0,"Isi Dulu"))))</f>
        <v>Isi Sasaran</v>
      </c>
      <c r="M288" s="849"/>
      <c r="N288" s="852"/>
      <c r="O288" s="517"/>
      <c r="P288" s="517"/>
      <c r="Q288" s="517"/>
      <c r="R288" s="517"/>
    </row>
    <row r="289" spans="2:18" s="527" customFormat="1" ht="15.75">
      <c r="B289" s="838"/>
      <c r="C289" s="841"/>
      <c r="D289" s="859"/>
      <c r="E289" s="856"/>
      <c r="F289" s="569">
        <v>5</v>
      </c>
      <c r="G289" s="570"/>
      <c r="H289" s="599" t="str">
        <f t="shared" si="5"/>
        <v>Belum Diisi</v>
      </c>
      <c r="I289" s="595" t="s">
        <v>26</v>
      </c>
      <c r="J289" s="596" t="str">
        <f>IF($D$285="Y/T","Isi Sasaran",IF($E$285=0,0,IF(I289="Y",1,IF(I289="T",0,"Isi Dulu"))))</f>
        <v>Isi Sasaran</v>
      </c>
      <c r="K289" s="595" t="s">
        <v>26</v>
      </c>
      <c r="L289" s="596" t="str">
        <f>IF($D$285="Y/T","Isi Sasaran",IF($E$285=0,0,IF(K289="Y",1,IF(K289="T",0,"Isi Dulu"))))</f>
        <v>Isi Sasaran</v>
      </c>
      <c r="M289" s="850"/>
      <c r="N289" s="853"/>
      <c r="O289" s="517"/>
      <c r="P289" s="517"/>
      <c r="Q289" s="517"/>
      <c r="R289" s="517"/>
    </row>
    <row r="290" spans="2:18" s="527" customFormat="1" ht="15.75">
      <c r="B290" s="836">
        <v>17</v>
      </c>
      <c r="C290" s="839"/>
      <c r="D290" s="857" t="s">
        <v>26</v>
      </c>
      <c r="E290" s="854" t="str">
        <f>IF(D290="Y",1,IF(D290="T",0,IF(D290="Y/T","Belum diisi","Error")))</f>
        <v>Belum diisi</v>
      </c>
      <c r="F290" s="528">
        <v>1</v>
      </c>
      <c r="G290" s="529"/>
      <c r="H290" s="600" t="str">
        <f t="shared" si="5"/>
        <v>Belum Diisi</v>
      </c>
      <c r="I290" s="590" t="s">
        <v>26</v>
      </c>
      <c r="J290" s="591" t="str">
        <f>IF($D$290="Y/T","Isi Sasaran",IF($E$290=0,0,IF(I290="Y",1,IF(I290="T",0,"Isi Dulu"))))</f>
        <v>Isi Sasaran</v>
      </c>
      <c r="K290" s="590" t="s">
        <v>26</v>
      </c>
      <c r="L290" s="591" t="str">
        <f>IF($D$290="Y/T","Isi Sasaran",IF($E$290=0,0,IF(K290="Y",1,IF(K290="T",0,"Isi Dulu"))))</f>
        <v>Isi Sasaran</v>
      </c>
      <c r="M290" s="848" t="s">
        <v>26</v>
      </c>
      <c r="N290" s="851" t="str">
        <f>IF(M290="Y",1,IF(M290="T",0,IF(M290="Y/T","Belum diisi","Error")))</f>
        <v>Belum diisi</v>
      </c>
      <c r="O290" s="517"/>
      <c r="P290" s="517"/>
      <c r="Q290" s="517"/>
      <c r="R290" s="517"/>
    </row>
    <row r="291" spans="2:18" s="527" customFormat="1" ht="15.75">
      <c r="B291" s="837"/>
      <c r="C291" s="840"/>
      <c r="D291" s="858"/>
      <c r="E291" s="855"/>
      <c r="F291" s="549">
        <v>2</v>
      </c>
      <c r="G291" s="550"/>
      <c r="H291" s="598" t="str">
        <f t="shared" si="5"/>
        <v>Belum Diisi</v>
      </c>
      <c r="I291" s="592" t="s">
        <v>26</v>
      </c>
      <c r="J291" s="593" t="str">
        <f>IF($D$290="Y/T","Isi Sasaran",IF($E$290=0,0,IF(I291="Y",1,IF(I291="T",0,"Isi Dulu"))))</f>
        <v>Isi Sasaran</v>
      </c>
      <c r="K291" s="592" t="s">
        <v>26</v>
      </c>
      <c r="L291" s="593" t="str">
        <f>IF($D$290="Y/T","Isi Sasaran",IF($E$290=0,0,IF(K291="Y",1,IF(K291="T",0,"Isi Dulu"))))</f>
        <v>Isi Sasaran</v>
      </c>
      <c r="M291" s="849"/>
      <c r="N291" s="852"/>
      <c r="O291" s="517"/>
      <c r="P291" s="517"/>
      <c r="Q291" s="517"/>
      <c r="R291" s="517"/>
    </row>
    <row r="292" spans="2:18" s="527" customFormat="1" ht="15.75">
      <c r="B292" s="837"/>
      <c r="C292" s="840"/>
      <c r="D292" s="858"/>
      <c r="E292" s="855"/>
      <c r="F292" s="549">
        <v>3</v>
      </c>
      <c r="G292" s="550"/>
      <c r="H292" s="598" t="str">
        <f t="shared" si="5"/>
        <v>Belum Diisi</v>
      </c>
      <c r="I292" s="592" t="s">
        <v>26</v>
      </c>
      <c r="J292" s="593" t="str">
        <f>IF($D$290="Y/T","Isi Sasaran",IF($E$290=0,0,IF(I292="Y",1,IF(I292="T",0,"Isi Dulu"))))</f>
        <v>Isi Sasaran</v>
      </c>
      <c r="K292" s="592" t="s">
        <v>26</v>
      </c>
      <c r="L292" s="593" t="str">
        <f>IF($D$290="Y/T","Isi Sasaran",IF($E$290=0,0,IF(K292="Y",1,IF(K292="T",0,"Isi Dulu"))))</f>
        <v>Isi Sasaran</v>
      </c>
      <c r="M292" s="849"/>
      <c r="N292" s="852"/>
      <c r="O292" s="517"/>
      <c r="P292" s="517"/>
      <c r="Q292" s="517"/>
      <c r="R292" s="517"/>
    </row>
    <row r="293" spans="2:18" s="527" customFormat="1" ht="15.75">
      <c r="B293" s="837"/>
      <c r="C293" s="840"/>
      <c r="D293" s="858"/>
      <c r="E293" s="855"/>
      <c r="F293" s="549">
        <v>4</v>
      </c>
      <c r="G293" s="550"/>
      <c r="H293" s="598" t="str">
        <f t="shared" si="5"/>
        <v>Belum Diisi</v>
      </c>
      <c r="I293" s="592" t="s">
        <v>26</v>
      </c>
      <c r="J293" s="593" t="str">
        <f>IF($D$290="Y/T","Isi Sasaran",IF($E$290=0,0,IF(I293="Y",1,IF(I293="T",0,"Isi Dulu"))))</f>
        <v>Isi Sasaran</v>
      </c>
      <c r="K293" s="592" t="s">
        <v>26</v>
      </c>
      <c r="L293" s="593" t="str">
        <f>IF($D$290="Y/T","Isi Sasaran",IF($E$290=0,0,IF(K293="Y",1,IF(K293="T",0,"Isi Dulu"))))</f>
        <v>Isi Sasaran</v>
      </c>
      <c r="M293" s="849"/>
      <c r="N293" s="852"/>
      <c r="O293" s="517"/>
      <c r="P293" s="517"/>
      <c r="Q293" s="517"/>
      <c r="R293" s="517"/>
    </row>
    <row r="294" spans="2:18" s="527" customFormat="1" ht="15.75">
      <c r="B294" s="838"/>
      <c r="C294" s="841"/>
      <c r="D294" s="859"/>
      <c r="E294" s="856"/>
      <c r="F294" s="569">
        <v>5</v>
      </c>
      <c r="G294" s="570"/>
      <c r="H294" s="599" t="str">
        <f t="shared" si="5"/>
        <v>Belum Diisi</v>
      </c>
      <c r="I294" s="595" t="s">
        <v>26</v>
      </c>
      <c r="J294" s="596" t="str">
        <f>IF($D$290="Y/T","Isi Sasaran",IF($E$290=0,0,IF(I294="Y",1,IF(I294="T",0,"Isi Dulu"))))</f>
        <v>Isi Sasaran</v>
      </c>
      <c r="K294" s="595" t="s">
        <v>26</v>
      </c>
      <c r="L294" s="596" t="str">
        <f>IF($D$290="Y/T","Isi Sasaran",IF($E$290=0,0,IF(K294="Y",1,IF(K294="T",0,"Isi Dulu"))))</f>
        <v>Isi Sasaran</v>
      </c>
      <c r="M294" s="850"/>
      <c r="N294" s="853"/>
      <c r="O294" s="517"/>
      <c r="P294" s="517"/>
      <c r="Q294" s="517"/>
      <c r="R294" s="517"/>
    </row>
    <row r="295" spans="2:18" s="527" customFormat="1" ht="15.75">
      <c r="B295" s="836">
        <v>18</v>
      </c>
      <c r="C295" s="839"/>
      <c r="D295" s="857" t="s">
        <v>26</v>
      </c>
      <c r="E295" s="854" t="str">
        <f>IF(D295="Y",1,IF(D295="T",0,IF(D295="Y/T","Belum diisi","Error")))</f>
        <v>Belum diisi</v>
      </c>
      <c r="F295" s="528">
        <v>1</v>
      </c>
      <c r="G295" s="529"/>
      <c r="H295" s="600" t="str">
        <f t="shared" si="5"/>
        <v>Belum Diisi</v>
      </c>
      <c r="I295" s="590" t="s">
        <v>26</v>
      </c>
      <c r="J295" s="591" t="str">
        <f>IF($D$295="Y/T","Isi Sasaran",IF($E$295=0,0,IF(I295="Y",1,IF(I295="T",0,"Isi Dulu"))))</f>
        <v>Isi Sasaran</v>
      </c>
      <c r="K295" s="590" t="s">
        <v>26</v>
      </c>
      <c r="L295" s="591" t="str">
        <f>IF($D$295="Y/T","Isi Sasaran",IF($E$295=0,0,IF(K295="Y",1,IF(K295="T",0,"Isi Dulu"))))</f>
        <v>Isi Sasaran</v>
      </c>
      <c r="M295" s="848" t="s">
        <v>26</v>
      </c>
      <c r="N295" s="851" t="str">
        <f>IF(M295="Y",1,IF(M295="T",0,IF(M295="Y/T","Belum diisi","Error")))</f>
        <v>Belum diisi</v>
      </c>
      <c r="O295" s="517"/>
      <c r="P295" s="517"/>
      <c r="Q295" s="517"/>
      <c r="R295" s="517"/>
    </row>
    <row r="296" spans="2:18" s="527" customFormat="1" ht="15.75">
      <c r="B296" s="837"/>
      <c r="C296" s="840"/>
      <c r="D296" s="858"/>
      <c r="E296" s="855"/>
      <c r="F296" s="549">
        <v>2</v>
      </c>
      <c r="G296" s="550"/>
      <c r="H296" s="598" t="str">
        <f t="shared" si="5"/>
        <v>Belum Diisi</v>
      </c>
      <c r="I296" s="592" t="s">
        <v>26</v>
      </c>
      <c r="J296" s="593" t="str">
        <f>IF($D$295="Y/T","Isi Sasaran",IF($E$295=0,0,IF(I296="Y",1,IF(I296="T",0,"Isi Dulu"))))</f>
        <v>Isi Sasaran</v>
      </c>
      <c r="K296" s="592" t="s">
        <v>26</v>
      </c>
      <c r="L296" s="593" t="str">
        <f>IF($D$295="Y/T","Isi Sasaran",IF($E$295=0,0,IF(K296="Y",1,IF(K296="T",0,"Isi Dulu"))))</f>
        <v>Isi Sasaran</v>
      </c>
      <c r="M296" s="849"/>
      <c r="N296" s="852"/>
      <c r="O296" s="517"/>
      <c r="P296" s="517"/>
      <c r="Q296" s="517"/>
      <c r="R296" s="517"/>
    </row>
    <row r="297" spans="2:18" s="527" customFormat="1" ht="15.75">
      <c r="B297" s="837"/>
      <c r="C297" s="840"/>
      <c r="D297" s="858"/>
      <c r="E297" s="855"/>
      <c r="F297" s="549">
        <v>3</v>
      </c>
      <c r="G297" s="550"/>
      <c r="H297" s="598" t="str">
        <f t="shared" si="5"/>
        <v>Belum Diisi</v>
      </c>
      <c r="I297" s="592" t="s">
        <v>26</v>
      </c>
      <c r="J297" s="593" t="str">
        <f>IF($D$295="Y/T","Isi Sasaran",IF($E$295=0,0,IF(I297="Y",1,IF(I297="T",0,"Isi Dulu"))))</f>
        <v>Isi Sasaran</v>
      </c>
      <c r="K297" s="592" t="s">
        <v>26</v>
      </c>
      <c r="L297" s="593" t="str">
        <f>IF($D$295="Y/T","Isi Sasaran",IF($E$295=0,0,IF(K297="Y",1,IF(K297="T",0,"Isi Dulu"))))</f>
        <v>Isi Sasaran</v>
      </c>
      <c r="M297" s="849"/>
      <c r="N297" s="852"/>
      <c r="O297" s="517"/>
      <c r="P297" s="517"/>
      <c r="Q297" s="517"/>
      <c r="R297" s="517"/>
    </row>
    <row r="298" spans="2:18" s="527" customFormat="1" ht="15.75">
      <c r="B298" s="837"/>
      <c r="C298" s="840"/>
      <c r="D298" s="858"/>
      <c r="E298" s="855"/>
      <c r="F298" s="549">
        <v>4</v>
      </c>
      <c r="G298" s="550"/>
      <c r="H298" s="598" t="str">
        <f t="shared" si="5"/>
        <v>Belum Diisi</v>
      </c>
      <c r="I298" s="592" t="s">
        <v>26</v>
      </c>
      <c r="J298" s="593" t="str">
        <f>IF($D$295="Y/T","Isi Sasaran",IF($E$295=0,0,IF(I298="Y",1,IF(I298="T",0,"Isi Dulu"))))</f>
        <v>Isi Sasaran</v>
      </c>
      <c r="K298" s="592" t="s">
        <v>26</v>
      </c>
      <c r="L298" s="593" t="str">
        <f>IF($D$295="Y/T","Isi Sasaran",IF($E$295=0,0,IF(K298="Y",1,IF(K298="T",0,"Isi Dulu"))))</f>
        <v>Isi Sasaran</v>
      </c>
      <c r="M298" s="849"/>
      <c r="N298" s="852"/>
      <c r="O298" s="517"/>
      <c r="P298" s="517"/>
      <c r="Q298" s="517"/>
      <c r="R298" s="517"/>
    </row>
    <row r="299" spans="2:18" s="527" customFormat="1" ht="15.75">
      <c r="B299" s="838"/>
      <c r="C299" s="841"/>
      <c r="D299" s="859"/>
      <c r="E299" s="856"/>
      <c r="F299" s="569">
        <v>5</v>
      </c>
      <c r="G299" s="570"/>
      <c r="H299" s="599" t="str">
        <f t="shared" si="5"/>
        <v>Belum Diisi</v>
      </c>
      <c r="I299" s="595" t="s">
        <v>26</v>
      </c>
      <c r="J299" s="596" t="str">
        <f>IF($D$295="Y/T","Isi Sasaran",IF($E$295=0,0,IF(I299="Y",1,IF(I299="T",0,"Isi Dulu"))))</f>
        <v>Isi Sasaran</v>
      </c>
      <c r="K299" s="595" t="s">
        <v>26</v>
      </c>
      <c r="L299" s="596" t="str">
        <f>IF($D$295="Y/T","Isi Sasaran",IF($E$295=0,0,IF(K299="Y",1,IF(K299="T",0,"Isi Dulu"))))</f>
        <v>Isi Sasaran</v>
      </c>
      <c r="M299" s="850"/>
      <c r="N299" s="853"/>
      <c r="O299" s="517"/>
      <c r="P299" s="517"/>
      <c r="Q299" s="517"/>
      <c r="R299" s="517"/>
    </row>
    <row r="300" spans="2:18" s="527" customFormat="1" ht="15.75">
      <c r="B300" s="836">
        <v>19</v>
      </c>
      <c r="C300" s="839"/>
      <c r="D300" s="857" t="s">
        <v>26</v>
      </c>
      <c r="E300" s="854" t="str">
        <f>IF(D300="Y",1,IF(D300="T",0,IF(D300="Y/T","Belum diisi","Error")))</f>
        <v>Belum diisi</v>
      </c>
      <c r="F300" s="528">
        <v>1</v>
      </c>
      <c r="G300" s="529"/>
      <c r="H300" s="600" t="str">
        <f t="shared" si="5"/>
        <v>Belum Diisi</v>
      </c>
      <c r="I300" s="590" t="s">
        <v>26</v>
      </c>
      <c r="J300" s="591" t="str">
        <f>IF($D$300="Y/T","Isi Sasaran",IF($E$300=0,0,IF(I300="Y",1,IF(I300="T",0,"Isi Dulu"))))</f>
        <v>Isi Sasaran</v>
      </c>
      <c r="K300" s="590" t="s">
        <v>26</v>
      </c>
      <c r="L300" s="591" t="str">
        <f>IF($D$300="Y/T","Isi Sasaran",IF($E$300=0,0,IF(K300="Y",1,IF(K300="T",0,"Isi Dulu"))))</f>
        <v>Isi Sasaran</v>
      </c>
      <c r="M300" s="848" t="s">
        <v>26</v>
      </c>
      <c r="N300" s="851" t="str">
        <f>IF(M300="Y",1,IF(M300="T",0,IF(M300="Y/T","Belum diisi","Error")))</f>
        <v>Belum diisi</v>
      </c>
      <c r="O300" s="517"/>
      <c r="P300" s="517"/>
      <c r="Q300" s="517"/>
      <c r="R300" s="517"/>
    </row>
    <row r="301" spans="2:18" s="527" customFormat="1" ht="15.75">
      <c r="B301" s="837"/>
      <c r="C301" s="840"/>
      <c r="D301" s="858"/>
      <c r="E301" s="855"/>
      <c r="F301" s="549">
        <v>2</v>
      </c>
      <c r="G301" s="550"/>
      <c r="H301" s="598" t="str">
        <f t="shared" si="5"/>
        <v>Belum Diisi</v>
      </c>
      <c r="I301" s="592" t="s">
        <v>26</v>
      </c>
      <c r="J301" s="593" t="str">
        <f>IF($D$300="Y/T","Isi Sasaran",IF($E$300=0,0,IF(I301="Y",1,IF(I301="T",0,"Isi Dulu"))))</f>
        <v>Isi Sasaran</v>
      </c>
      <c r="K301" s="592" t="s">
        <v>26</v>
      </c>
      <c r="L301" s="593" t="str">
        <f>IF($D$300="Y/T","Isi Sasaran",IF($E$300=0,0,IF(K301="Y",1,IF(K301="T",0,"Isi Dulu"))))</f>
        <v>Isi Sasaran</v>
      </c>
      <c r="M301" s="849"/>
      <c r="N301" s="852"/>
      <c r="O301" s="517"/>
      <c r="P301" s="517"/>
      <c r="Q301" s="517"/>
      <c r="R301" s="517"/>
    </row>
    <row r="302" spans="2:18" s="527" customFormat="1" ht="15.75">
      <c r="B302" s="837"/>
      <c r="C302" s="840"/>
      <c r="D302" s="858"/>
      <c r="E302" s="855"/>
      <c r="F302" s="549">
        <v>3</v>
      </c>
      <c r="G302" s="550"/>
      <c r="H302" s="598" t="str">
        <f t="shared" si="5"/>
        <v>Belum Diisi</v>
      </c>
      <c r="I302" s="592" t="s">
        <v>26</v>
      </c>
      <c r="J302" s="593" t="str">
        <f>IF($D$300="Y/T","Isi Sasaran",IF($E$300=0,0,IF(I302="Y",1,IF(I302="T",0,"Isi Dulu"))))</f>
        <v>Isi Sasaran</v>
      </c>
      <c r="K302" s="592" t="s">
        <v>26</v>
      </c>
      <c r="L302" s="593" t="str">
        <f>IF($D$300="Y/T","Isi Sasaran",IF($E$300=0,0,IF(K302="Y",1,IF(K302="T",0,"Isi Dulu"))))</f>
        <v>Isi Sasaran</v>
      </c>
      <c r="M302" s="849"/>
      <c r="N302" s="852"/>
      <c r="O302" s="517"/>
      <c r="P302" s="517"/>
      <c r="Q302" s="517"/>
      <c r="R302" s="517"/>
    </row>
    <row r="303" spans="2:18" s="527" customFormat="1" ht="15.75">
      <c r="B303" s="837"/>
      <c r="C303" s="840"/>
      <c r="D303" s="858"/>
      <c r="E303" s="855"/>
      <c r="F303" s="549">
        <v>4</v>
      </c>
      <c r="G303" s="550"/>
      <c r="H303" s="598" t="str">
        <f t="shared" si="5"/>
        <v>Belum Diisi</v>
      </c>
      <c r="I303" s="592" t="s">
        <v>26</v>
      </c>
      <c r="J303" s="593" t="str">
        <f>IF($D$300="Y/T","Isi Sasaran",IF($E$300=0,0,IF(I303="Y",1,IF(I303="T",0,"Isi Dulu"))))</f>
        <v>Isi Sasaran</v>
      </c>
      <c r="K303" s="592" t="s">
        <v>26</v>
      </c>
      <c r="L303" s="593" t="str">
        <f>IF($D$300="Y/T","Isi Sasaran",IF($E$300=0,0,IF(K303="Y",1,IF(K303="T",0,"Isi Dulu"))))</f>
        <v>Isi Sasaran</v>
      </c>
      <c r="M303" s="849"/>
      <c r="N303" s="852"/>
      <c r="O303" s="517"/>
      <c r="P303" s="517"/>
      <c r="Q303" s="517"/>
      <c r="R303" s="517"/>
    </row>
    <row r="304" spans="2:18" s="527" customFormat="1" ht="15.75">
      <c r="B304" s="838"/>
      <c r="C304" s="841"/>
      <c r="D304" s="859"/>
      <c r="E304" s="856"/>
      <c r="F304" s="569">
        <v>5</v>
      </c>
      <c r="G304" s="570"/>
      <c r="H304" s="599" t="str">
        <f t="shared" si="5"/>
        <v>Belum Diisi</v>
      </c>
      <c r="I304" s="595" t="s">
        <v>26</v>
      </c>
      <c r="J304" s="596" t="str">
        <f>IF($D$300="Y/T","Isi Sasaran",IF($E$300=0,0,IF(I304="Y",1,IF(I304="T",0,"Isi Dulu"))))</f>
        <v>Isi Sasaran</v>
      </c>
      <c r="K304" s="595" t="s">
        <v>26</v>
      </c>
      <c r="L304" s="596" t="str">
        <f>IF($D$300="Y/T","Isi Sasaran",IF($E$300=0,0,IF(K304="Y",1,IF(K304="T",0,"Isi Dulu"))))</f>
        <v>Isi Sasaran</v>
      </c>
      <c r="M304" s="850"/>
      <c r="N304" s="853"/>
      <c r="O304" s="517"/>
      <c r="P304" s="517"/>
      <c r="Q304" s="517"/>
      <c r="R304" s="517"/>
    </row>
    <row r="305" spans="2:18" s="527" customFormat="1" ht="15.75">
      <c r="B305" s="836">
        <v>20</v>
      </c>
      <c r="C305" s="839"/>
      <c r="D305" s="857" t="s">
        <v>26</v>
      </c>
      <c r="E305" s="854" t="str">
        <f>IF(D305="Y",1,IF(D305="T",0,IF(D305="Y/T","Belum diisi","Error")))</f>
        <v>Belum diisi</v>
      </c>
      <c r="F305" s="528">
        <v>1</v>
      </c>
      <c r="G305" s="529"/>
      <c r="H305" s="600" t="str">
        <f t="shared" si="5"/>
        <v>Belum Diisi</v>
      </c>
      <c r="I305" s="590" t="s">
        <v>26</v>
      </c>
      <c r="J305" s="591" t="str">
        <f>IF($D$305="Y/T","Isi Sasaran",IF($E$305=0,0,IF(I305="Y",1,IF(I305="T",0,"Isi Dulu"))))</f>
        <v>Isi Sasaran</v>
      </c>
      <c r="K305" s="590" t="s">
        <v>26</v>
      </c>
      <c r="L305" s="591" t="str">
        <f>IF($D$305="Y/T","Isi Sasaran",IF($E$305=0,0,IF(K305="Y",1,IF(K305="T",0,"Isi Dulu"))))</f>
        <v>Isi Sasaran</v>
      </c>
      <c r="M305" s="848" t="s">
        <v>26</v>
      </c>
      <c r="N305" s="851" t="str">
        <f>IF(M305="Y",1,IF(M305="T",0,IF(M305="Y/T","Belum diisi","Error")))</f>
        <v>Belum diisi</v>
      </c>
      <c r="O305" s="517"/>
      <c r="P305" s="517"/>
      <c r="Q305" s="517"/>
      <c r="R305" s="517"/>
    </row>
    <row r="306" spans="2:18" s="527" customFormat="1" ht="15.75">
      <c r="B306" s="837"/>
      <c r="C306" s="840"/>
      <c r="D306" s="858"/>
      <c r="E306" s="855"/>
      <c r="F306" s="549">
        <v>2</v>
      </c>
      <c r="G306" s="550"/>
      <c r="H306" s="598" t="str">
        <f t="shared" si="5"/>
        <v>Belum Diisi</v>
      </c>
      <c r="I306" s="592" t="s">
        <v>26</v>
      </c>
      <c r="J306" s="593" t="str">
        <f>IF($D$305="Y/T","Isi Sasaran",IF($E$305=0,0,IF(I306="Y",1,IF(I306="T",0,"Isi Dulu"))))</f>
        <v>Isi Sasaran</v>
      </c>
      <c r="K306" s="592" t="s">
        <v>26</v>
      </c>
      <c r="L306" s="593" t="str">
        <f>IF($D$305="Y/T","Isi Sasaran",IF($E$305=0,0,IF(K306="Y",1,IF(K306="T",0,"Isi Dulu"))))</f>
        <v>Isi Sasaran</v>
      </c>
      <c r="M306" s="849"/>
      <c r="N306" s="852"/>
      <c r="O306" s="517"/>
      <c r="P306" s="517"/>
      <c r="Q306" s="517"/>
      <c r="R306" s="517"/>
    </row>
    <row r="307" spans="2:18" s="527" customFormat="1" ht="15.75">
      <c r="B307" s="837"/>
      <c r="C307" s="840"/>
      <c r="D307" s="858"/>
      <c r="E307" s="855"/>
      <c r="F307" s="549">
        <v>3</v>
      </c>
      <c r="G307" s="550"/>
      <c r="H307" s="598" t="str">
        <f t="shared" si="5"/>
        <v>Belum Diisi</v>
      </c>
      <c r="I307" s="592" t="s">
        <v>26</v>
      </c>
      <c r="J307" s="593" t="str">
        <f>IF($D$305="Y/T","Isi Sasaran",IF($E$305=0,0,IF(I307="Y",1,IF(I307="T",0,"Isi Dulu"))))</f>
        <v>Isi Sasaran</v>
      </c>
      <c r="K307" s="592" t="s">
        <v>26</v>
      </c>
      <c r="L307" s="593" t="str">
        <f>IF($D$305="Y/T","Isi Sasaran",IF($E$305=0,0,IF(K307="Y",1,IF(K307="T",0,"Isi Dulu"))))</f>
        <v>Isi Sasaran</v>
      </c>
      <c r="M307" s="849"/>
      <c r="N307" s="852"/>
      <c r="O307" s="517"/>
      <c r="P307" s="517"/>
      <c r="Q307" s="517"/>
      <c r="R307" s="517"/>
    </row>
    <row r="308" spans="2:18" s="527" customFormat="1" ht="15.75">
      <c r="B308" s="837"/>
      <c r="C308" s="840"/>
      <c r="D308" s="858"/>
      <c r="E308" s="855"/>
      <c r="F308" s="549">
        <v>4</v>
      </c>
      <c r="G308" s="550"/>
      <c r="H308" s="598" t="str">
        <f t="shared" si="5"/>
        <v>Belum Diisi</v>
      </c>
      <c r="I308" s="592" t="s">
        <v>26</v>
      </c>
      <c r="J308" s="593" t="str">
        <f>IF($D$305="Y/T","Isi Sasaran",IF($E$305=0,0,IF(I308="Y",1,IF(I308="T",0,"Isi Dulu"))))</f>
        <v>Isi Sasaran</v>
      </c>
      <c r="K308" s="592" t="s">
        <v>26</v>
      </c>
      <c r="L308" s="593" t="str">
        <f>IF($D$305="Y/T","Isi Sasaran",IF($E$305=0,0,IF(K308="Y",1,IF(K308="T",0,"Isi Dulu"))))</f>
        <v>Isi Sasaran</v>
      </c>
      <c r="M308" s="849"/>
      <c r="N308" s="852"/>
      <c r="O308" s="517"/>
      <c r="P308" s="517"/>
      <c r="Q308" s="517"/>
      <c r="R308" s="517"/>
    </row>
    <row r="309" spans="2:18" s="527" customFormat="1" ht="15.75">
      <c r="B309" s="838"/>
      <c r="C309" s="841"/>
      <c r="D309" s="859"/>
      <c r="E309" s="856"/>
      <c r="F309" s="569">
        <v>5</v>
      </c>
      <c r="G309" s="570"/>
      <c r="H309" s="599" t="str">
        <f t="shared" si="5"/>
        <v>Belum Diisi</v>
      </c>
      <c r="I309" s="595" t="s">
        <v>26</v>
      </c>
      <c r="J309" s="596" t="str">
        <f>IF($D$305="Y/T","Isi Sasaran",IF($E$305=0,0,IF(I309="Y",1,IF(I309="T",0,"Isi Dulu"))))</f>
        <v>Isi Sasaran</v>
      </c>
      <c r="K309" s="595" t="s">
        <v>26</v>
      </c>
      <c r="L309" s="596" t="str">
        <f>IF($D$305="Y/T","Isi Sasaran",IF($E$305=0,0,IF(K309="Y",1,IF(K309="T",0,"Isi Dulu"))))</f>
        <v>Isi Sasaran</v>
      </c>
      <c r="M309" s="850"/>
      <c r="N309" s="853"/>
      <c r="O309" s="517"/>
      <c r="P309" s="517"/>
      <c r="Q309" s="517"/>
      <c r="R309" s="517"/>
    </row>
    <row r="310" spans="2:18" ht="15.75">
      <c r="B310" s="580"/>
      <c r="C310" s="581"/>
      <c r="D310" s="582"/>
      <c r="E310" s="602" t="e">
        <f>AVERAGE(E210:E309)</f>
        <v>#DIV/0!</v>
      </c>
      <c r="F310" s="583"/>
      <c r="G310" s="583"/>
      <c r="H310" s="602" t="e">
        <f>(IF($D210="Y/T",0,AVERAGE(H210:H214))+IF($D215="Y/T",0,AVERAGE(H215:H219))+IF($D220="Y/T",0,AVERAGE(H220:H224))+IF($D225="Y/T",0,AVERAGE(H225:H229))+IF($D230="Y/T",0,AVERAGE(H230:H234))+IF($D235="Y/T",0,AVERAGE(H235:H239))+IF($D240="Y/T",0,AVERAGE(H240:H244))+IF($D245="Y/T",0,AVERAGE(H245:H249))+IF($D250="Y/T",0,AVERAGE(H250:H254))+IF($D255="Y/T",0,AVERAGE(H255:H259))+IF($D260="Y/T",0,AVERAGE(H260:H264))+IF($D265="Y/T",0,AVERAGE(H265:H269))+IF($D270="Y/T",0,AVERAGE(H270:H274))+IF($D275="Y/T",0,AVERAGE(H275:H279))+IF($D280="Y/T",0,AVERAGE(H280:H284))+IF($D285="Y/T",0,AVERAGE(H285:H289))+IF($D290="Y/T",0,AVERAGE(H290:H294))+IF($D295="Y/T",0,AVERAGE(H295:H299))+IF($D300="Y/T",0,AVERAGE(H300:H304))+IF($D305="Y/T",0,AVERAGE(H305:H309)))/(COUNTIF($D210:$D309,"Y")+COUNTIF($D210:$D309,"T"))</f>
        <v>#DIV/0!</v>
      </c>
      <c r="I310" s="582"/>
      <c r="J310" s="602" t="e">
        <f>(IF($D210="Y/T",0,AVERAGE(J210:J214))+IF($D215="Y/T",0,AVERAGE(J215:J219))+IF($D220="Y/T",0,AVERAGE(J220:J224))+IF($D225="Y/T",0,AVERAGE(J225:J229))+IF($D230="Y/T",0,AVERAGE(J230:J234))+IF($D235="Y/T",0,AVERAGE(J235:J239))+IF($D240="Y/T",0,AVERAGE(J240:J244))+IF($D245="Y/T",0,AVERAGE(J245:J249))+IF($D250="Y/T",0,AVERAGE(J250:J254))+IF($D255="Y/T",0,AVERAGE(J255:J259))+IF($D260="Y/T",0,AVERAGE(J260:J264))+IF($D265="Y/T",0,AVERAGE(J265:J269))+IF($D270="Y/T",0,AVERAGE(J270:J274))+IF($D275="Y/T",0,AVERAGE(J275:J279))+IF($D280="Y/T",0,AVERAGE(J280:J284))+IF($D285="Y/T",0,AVERAGE(J285:J289))+IF($D290="Y/T",0,AVERAGE(J290:J294))+IF($D295="Y/T",0,AVERAGE(J295:J299))+IF($D300="Y/T",0,AVERAGE(J300:J304))+IF($D305="Y/T",0,AVERAGE(J305:J309)))/(COUNTIF($D210:$D309,"Y")+COUNTIF($D210:$D309,"T"))</f>
        <v>#DIV/0!</v>
      </c>
      <c r="K310" s="582"/>
      <c r="L310" s="602" t="e">
        <f>(IF($D210="Y/T",0,AVERAGE(L210:L214))+IF($D215="Y/T",0,AVERAGE(L215:L219))+IF($D220="Y/T",0,AVERAGE(L220:L224))+IF($D225="Y/T",0,AVERAGE(L225:L229))+IF($D230="Y/T",0,AVERAGE(L230:L234))+IF($D235="Y/T",0,AVERAGE(L235:L239))+IF($D240="Y/T",0,AVERAGE(L240:L244))+IF($D245="Y/T",0,AVERAGE(L245:L249))+IF($D250="Y/T",0,AVERAGE(L250:L254))+IF($D255="Y/T",0,AVERAGE(L255:L259))+IF($D260="Y/T",0,AVERAGE(L260:L264))+IF($D265="Y/T",0,AVERAGE(L265:L269))+IF($D270="Y/T",0,AVERAGE(L270:L274))+IF($D275="Y/T",0,AVERAGE(L275:L279))+IF($D280="Y/T",0,AVERAGE(L280:L284))+IF($D285="Y/T",0,AVERAGE(L285:L289))+IF($D290="Y/T",0,AVERAGE(L290:L294))+IF($D295="Y/T",0,AVERAGE(L295:L299))+IF($D300="Y/T",0,AVERAGE(L300:L304))+IF($D305="Y/T",0,AVERAGE(L305:L309)))/(COUNTIF($D210:$D309,"Y")+COUNTIF($D210:$D309,"T"))</f>
        <v>#DIV/0!</v>
      </c>
      <c r="M310" s="606"/>
      <c r="N310" s="602" t="e">
        <f>AVERAGE(N210:N309)</f>
        <v>#DIV/0!</v>
      </c>
    </row>
    <row r="311" spans="2:18" ht="15.75">
      <c r="B311" s="865" t="s">
        <v>434</v>
      </c>
      <c r="C311" s="865"/>
      <c r="D311" s="865"/>
      <c r="E311" s="865"/>
      <c r="F311" s="865"/>
      <c r="G311" s="865"/>
      <c r="H311" s="865"/>
      <c r="I311" s="865"/>
      <c r="J311" s="865"/>
      <c r="K311" s="865"/>
      <c r="L311" s="865"/>
      <c r="M311" s="865"/>
      <c r="N311" s="866"/>
    </row>
    <row r="312" spans="2:18" ht="15.75">
      <c r="B312" s="836">
        <v>1</v>
      </c>
      <c r="C312" s="839"/>
      <c r="D312" s="857" t="s">
        <v>26</v>
      </c>
      <c r="E312" s="854" t="str">
        <f>IF(D312="Y",1,IF(D312="T",0,IF(D312="Y/T","Belum diisi","Error")))</f>
        <v>Belum diisi</v>
      </c>
      <c r="F312" s="528">
        <v>1</v>
      </c>
      <c r="G312" s="529"/>
      <c r="H312" s="589" t="str">
        <f t="shared" ref="H312:H375" si="6">IF(OR(J312="Isi Dulu",L312="Isi Dulu",J312="Isi Sasaran",L312="Isi Sasaran"),"Belum Diisi",IF(SUM(J312,L312)=2,1,IF(SUM(J312,L312)=1,0,IF(SUM(J312,L312)=0,0,"Error"))))</f>
        <v>Belum Diisi</v>
      </c>
      <c r="I312" s="590" t="s">
        <v>26</v>
      </c>
      <c r="J312" s="591" t="str">
        <f>IF($D$312="Y/T","Isi Sasaran",IF($E$312=0,0,IF(I312="Y",1,IF(I312="T",0,"Isi Dulu"))))</f>
        <v>Isi Sasaran</v>
      </c>
      <c r="K312" s="590" t="s">
        <v>26</v>
      </c>
      <c r="L312" s="591" t="str">
        <f>IF($D$312="Y/T","Isi Sasaran",IF($E$312=0,0,IF(K312="Y",1,IF(K312="T",0,"Isi Dulu"))))</f>
        <v>Isi Sasaran</v>
      </c>
      <c r="M312" s="848" t="s">
        <v>26</v>
      </c>
      <c r="N312" s="851" t="str">
        <f>IF(M312="Y",1,IF(M312="T",0,IF(M312="Y/T","Belum diisi","Error")))</f>
        <v>Belum diisi</v>
      </c>
    </row>
    <row r="313" spans="2:18" ht="15.75">
      <c r="B313" s="837"/>
      <c r="C313" s="840"/>
      <c r="D313" s="858"/>
      <c r="E313" s="855"/>
      <c r="F313" s="549">
        <v>2</v>
      </c>
      <c r="G313" s="550"/>
      <c r="H313" s="589" t="str">
        <f t="shared" si="6"/>
        <v>Belum Diisi</v>
      </c>
      <c r="I313" s="592" t="s">
        <v>26</v>
      </c>
      <c r="J313" s="593" t="str">
        <f>IF($D$312="Y/T","Isi Sasaran",IF($E$312=0,0,IF(I313="Y",1,IF(I313="T",0,"Isi Dulu"))))</f>
        <v>Isi Sasaran</v>
      </c>
      <c r="K313" s="592" t="s">
        <v>26</v>
      </c>
      <c r="L313" s="593" t="str">
        <f>IF($D$312="Y/T","Isi Sasaran",IF($E$312=0,0,IF(K313="Y",1,IF(K313="T",0,"Isi Dulu"))))</f>
        <v>Isi Sasaran</v>
      </c>
      <c r="M313" s="849"/>
      <c r="N313" s="852"/>
    </row>
    <row r="314" spans="2:18" ht="15.75">
      <c r="B314" s="837"/>
      <c r="C314" s="840"/>
      <c r="D314" s="858"/>
      <c r="E314" s="855"/>
      <c r="F314" s="549">
        <v>3</v>
      </c>
      <c r="G314" s="550"/>
      <c r="H314" s="589" t="str">
        <f t="shared" si="6"/>
        <v>Belum Diisi</v>
      </c>
      <c r="I314" s="592" t="s">
        <v>26</v>
      </c>
      <c r="J314" s="593" t="str">
        <f>IF($D$312="Y/T","Isi Sasaran",IF($E$312=0,0,IF(I314="Y",1,IF(I314="T",0,"Isi Dulu"))))</f>
        <v>Isi Sasaran</v>
      </c>
      <c r="K314" s="592" t="s">
        <v>26</v>
      </c>
      <c r="L314" s="593" t="str">
        <f>IF($D$312="Y/T","Isi Sasaran",IF($E$312=0,0,IF(K314="Y",1,IF(K314="T",0,"Isi Dulu"))))</f>
        <v>Isi Sasaran</v>
      </c>
      <c r="M314" s="849"/>
      <c r="N314" s="852"/>
    </row>
    <row r="315" spans="2:18" ht="15.75">
      <c r="B315" s="837"/>
      <c r="C315" s="840"/>
      <c r="D315" s="858"/>
      <c r="E315" s="855"/>
      <c r="F315" s="549">
        <v>4</v>
      </c>
      <c r="G315" s="550"/>
      <c r="H315" s="589" t="str">
        <f t="shared" si="6"/>
        <v>Belum Diisi</v>
      </c>
      <c r="I315" s="592" t="s">
        <v>26</v>
      </c>
      <c r="J315" s="593" t="str">
        <f>IF($D$312="Y/T","Isi Sasaran",IF($E$312=0,0,IF(I315="Y",1,IF(I315="T",0,"Isi Dulu"))))</f>
        <v>Isi Sasaran</v>
      </c>
      <c r="K315" s="592" t="s">
        <v>26</v>
      </c>
      <c r="L315" s="593" t="str">
        <f>IF($D$312="Y/T","Isi Sasaran",IF($E$312=0,0,IF(K315="Y",1,IF(K315="T",0,"Isi Dulu"))))</f>
        <v>Isi Sasaran</v>
      </c>
      <c r="M315" s="849"/>
      <c r="N315" s="852"/>
    </row>
    <row r="316" spans="2:18" ht="15.75">
      <c r="B316" s="838"/>
      <c r="C316" s="841"/>
      <c r="D316" s="859"/>
      <c r="E316" s="856"/>
      <c r="F316" s="569">
        <v>5</v>
      </c>
      <c r="G316" s="570"/>
      <c r="H316" s="594" t="str">
        <f t="shared" si="6"/>
        <v>Belum Diisi</v>
      </c>
      <c r="I316" s="595" t="s">
        <v>26</v>
      </c>
      <c r="J316" s="596" t="str">
        <f>IF($D$312="Y/T","Isi Sasaran",IF($E$312=0,0,IF(I316="Y",1,IF(I316="T",0,"Isi Dulu"))))</f>
        <v>Isi Sasaran</v>
      </c>
      <c r="K316" s="595" t="s">
        <v>26</v>
      </c>
      <c r="L316" s="596" t="str">
        <f>IF($D$312="Y/T","Isi Sasaran",IF($E$312=0,0,IF(K316="Y",1,IF(K316="T",0,"Isi Dulu"))))</f>
        <v>Isi Sasaran</v>
      </c>
      <c r="M316" s="850"/>
      <c r="N316" s="853"/>
    </row>
    <row r="317" spans="2:18" ht="15.75">
      <c r="B317" s="836">
        <v>2</v>
      </c>
      <c r="C317" s="839"/>
      <c r="D317" s="857" t="s">
        <v>26</v>
      </c>
      <c r="E317" s="854" t="str">
        <f>IF(D317="Y",1,IF(D317="T",0,IF(D317="Y/T","Belum diisi","Error")))</f>
        <v>Belum diisi</v>
      </c>
      <c r="F317" s="528">
        <v>1</v>
      </c>
      <c r="G317" s="529"/>
      <c r="H317" s="597" t="str">
        <f t="shared" si="6"/>
        <v>Belum Diisi</v>
      </c>
      <c r="I317" s="590" t="s">
        <v>26</v>
      </c>
      <c r="J317" s="591" t="str">
        <f>IF($D$317="Y/T","Isi Sasaran",IF($E$317=0,0,IF(I317="Y",1,IF(I317="T",0,"Isi Dulu"))))</f>
        <v>Isi Sasaran</v>
      </c>
      <c r="K317" s="590" t="s">
        <v>26</v>
      </c>
      <c r="L317" s="591" t="str">
        <f>IF($D$317="Y/T","Isi Sasaran",IF($E$317=0,0,IF(K317="Y",1,IF(K317="T",0,"Isi Dulu"))))</f>
        <v>Isi Sasaran</v>
      </c>
      <c r="M317" s="848" t="s">
        <v>26</v>
      </c>
      <c r="N317" s="851" t="str">
        <f>IF(M317="Y",1,IF(M317="T",0,IF(M317="Y/T","Belum diisi","Error")))</f>
        <v>Belum diisi</v>
      </c>
    </row>
    <row r="318" spans="2:18" ht="15.75">
      <c r="B318" s="837"/>
      <c r="C318" s="840"/>
      <c r="D318" s="858"/>
      <c r="E318" s="855"/>
      <c r="F318" s="549">
        <v>2</v>
      </c>
      <c r="G318" s="550"/>
      <c r="H318" s="598" t="str">
        <f t="shared" si="6"/>
        <v>Belum Diisi</v>
      </c>
      <c r="I318" s="592" t="s">
        <v>26</v>
      </c>
      <c r="J318" s="593" t="str">
        <f>IF($D$317="Y/T","Isi Sasaran",IF($E$317=0,0,IF(I318="Y",1,IF(I318="T",0,"Isi Dulu"))))</f>
        <v>Isi Sasaran</v>
      </c>
      <c r="K318" s="592" t="s">
        <v>26</v>
      </c>
      <c r="L318" s="593" t="str">
        <f>IF($D$317="Y/T","Isi Sasaran",IF($E$317=0,0,IF(K318="Y",1,IF(K318="T",0,"Isi Dulu"))))</f>
        <v>Isi Sasaran</v>
      </c>
      <c r="M318" s="849"/>
      <c r="N318" s="852"/>
    </row>
    <row r="319" spans="2:18" ht="15.75">
      <c r="B319" s="837"/>
      <c r="C319" s="840"/>
      <c r="D319" s="858"/>
      <c r="E319" s="855"/>
      <c r="F319" s="549">
        <v>3</v>
      </c>
      <c r="G319" s="550"/>
      <c r="H319" s="598" t="str">
        <f t="shared" si="6"/>
        <v>Belum Diisi</v>
      </c>
      <c r="I319" s="592" t="s">
        <v>26</v>
      </c>
      <c r="J319" s="593" t="str">
        <f>IF($D$317="Y/T","Isi Sasaran",IF($E$317=0,0,IF(I319="Y",1,IF(I319="T",0,"Isi Dulu"))))</f>
        <v>Isi Sasaran</v>
      </c>
      <c r="K319" s="592" t="s">
        <v>26</v>
      </c>
      <c r="L319" s="593" t="str">
        <f>IF($D$317="Y/T","Isi Sasaran",IF($E$317=0,0,IF(K319="Y",1,IF(K319="T",0,"Isi Dulu"))))</f>
        <v>Isi Sasaran</v>
      </c>
      <c r="M319" s="849"/>
      <c r="N319" s="852"/>
    </row>
    <row r="320" spans="2:18" ht="15.75">
      <c r="B320" s="837"/>
      <c r="C320" s="840"/>
      <c r="D320" s="858"/>
      <c r="E320" s="855"/>
      <c r="F320" s="549">
        <v>4</v>
      </c>
      <c r="G320" s="550"/>
      <c r="H320" s="598" t="str">
        <f t="shared" si="6"/>
        <v>Belum Diisi</v>
      </c>
      <c r="I320" s="592" t="s">
        <v>26</v>
      </c>
      <c r="J320" s="593" t="str">
        <f>IF($D$317="Y/T","Isi Sasaran",IF($E$317=0,0,IF(I320="Y",1,IF(I320="T",0,"Isi Dulu"))))</f>
        <v>Isi Sasaran</v>
      </c>
      <c r="K320" s="592" t="s">
        <v>26</v>
      </c>
      <c r="L320" s="593" t="str">
        <f>IF($D$317="Y/T","Isi Sasaran",IF($E$317=0,0,IF(K320="Y",1,IF(K320="T",0,"Isi Dulu"))))</f>
        <v>Isi Sasaran</v>
      </c>
      <c r="M320" s="849"/>
      <c r="N320" s="852"/>
    </row>
    <row r="321" spans="2:14" ht="15.75">
      <c r="B321" s="838"/>
      <c r="C321" s="841"/>
      <c r="D321" s="859"/>
      <c r="E321" s="856"/>
      <c r="F321" s="569">
        <v>5</v>
      </c>
      <c r="G321" s="570"/>
      <c r="H321" s="599" t="str">
        <f t="shared" si="6"/>
        <v>Belum Diisi</v>
      </c>
      <c r="I321" s="595" t="s">
        <v>26</v>
      </c>
      <c r="J321" s="596" t="str">
        <f>IF($D$317="Y/T","Isi Sasaran",IF($E$317=0,0,IF(I321="Y",1,IF(I321="T",0,"Isi Dulu"))))</f>
        <v>Isi Sasaran</v>
      </c>
      <c r="K321" s="595" t="s">
        <v>26</v>
      </c>
      <c r="L321" s="596" t="str">
        <f>IF($D$317="Y/T","Isi Sasaran",IF($E$317=0,0,IF(K321="Y",1,IF(K321="T",0,"Isi Dulu"))))</f>
        <v>Isi Sasaran</v>
      </c>
      <c r="M321" s="850"/>
      <c r="N321" s="853"/>
    </row>
    <row r="322" spans="2:14" ht="15.75">
      <c r="B322" s="836">
        <v>3</v>
      </c>
      <c r="C322" s="839"/>
      <c r="D322" s="857" t="s">
        <v>26</v>
      </c>
      <c r="E322" s="854" t="str">
        <f>IF(D322="Y",1,IF(D322="T",0,IF(D322="Y/T","Belum diisi","Error")))</f>
        <v>Belum diisi</v>
      </c>
      <c r="F322" s="528">
        <v>1</v>
      </c>
      <c r="G322" s="529"/>
      <c r="H322" s="600" t="str">
        <f t="shared" si="6"/>
        <v>Belum Diisi</v>
      </c>
      <c r="I322" s="590" t="s">
        <v>26</v>
      </c>
      <c r="J322" s="591" t="str">
        <f>IF($D$322="Y/T","Isi Sasaran",IF($E$322=0,0,IF(I322="Y",1,IF(I322="T",0,"Isi Dulu"))))</f>
        <v>Isi Sasaran</v>
      </c>
      <c r="K322" s="590" t="s">
        <v>26</v>
      </c>
      <c r="L322" s="591" t="str">
        <f>IF($D$322="Y/T","Isi Sasaran",IF($E$322=0,0,IF(K322="Y",1,IF(K322="T",0,"Isi Dulu"))))</f>
        <v>Isi Sasaran</v>
      </c>
      <c r="M322" s="848" t="s">
        <v>26</v>
      </c>
      <c r="N322" s="851" t="str">
        <f>IF(M322="Y",1,IF(M322="T",0,IF(M322="Y/T","Belum diisi","Error")))</f>
        <v>Belum diisi</v>
      </c>
    </row>
    <row r="323" spans="2:14" ht="15.75">
      <c r="B323" s="837"/>
      <c r="C323" s="840"/>
      <c r="D323" s="858"/>
      <c r="E323" s="855"/>
      <c r="F323" s="549">
        <v>2</v>
      </c>
      <c r="G323" s="550"/>
      <c r="H323" s="598" t="str">
        <f t="shared" si="6"/>
        <v>Belum Diisi</v>
      </c>
      <c r="I323" s="592" t="s">
        <v>26</v>
      </c>
      <c r="J323" s="593" t="str">
        <f>IF($D$322="Y/T","Isi Sasaran",IF($E$322=0,0,IF(I323="Y",1,IF(I323="T",0,"Isi Dulu"))))</f>
        <v>Isi Sasaran</v>
      </c>
      <c r="K323" s="592" t="s">
        <v>26</v>
      </c>
      <c r="L323" s="593" t="str">
        <f>IF($D$322="Y/T","Isi Sasaran",IF($E$322=0,0,IF(K323="Y",1,IF(K323="T",0,"Isi Dulu"))))</f>
        <v>Isi Sasaran</v>
      </c>
      <c r="M323" s="849"/>
      <c r="N323" s="852"/>
    </row>
    <row r="324" spans="2:14" ht="15.75">
      <c r="B324" s="837"/>
      <c r="C324" s="840"/>
      <c r="D324" s="858"/>
      <c r="E324" s="855"/>
      <c r="F324" s="549">
        <v>3</v>
      </c>
      <c r="G324" s="550"/>
      <c r="H324" s="598" t="str">
        <f t="shared" si="6"/>
        <v>Belum Diisi</v>
      </c>
      <c r="I324" s="592" t="s">
        <v>26</v>
      </c>
      <c r="J324" s="593" t="str">
        <f>IF($D$322="Y/T","Isi Sasaran",IF($E$322=0,0,IF(I324="Y",1,IF(I324="T",0,"Isi Dulu"))))</f>
        <v>Isi Sasaran</v>
      </c>
      <c r="K324" s="592" t="s">
        <v>26</v>
      </c>
      <c r="L324" s="593" t="str">
        <f>IF($D$322="Y/T","Isi Sasaran",IF($E$322=0,0,IF(K324="Y",1,IF(K324="T",0,"Isi Dulu"))))</f>
        <v>Isi Sasaran</v>
      </c>
      <c r="M324" s="849"/>
      <c r="N324" s="852"/>
    </row>
    <row r="325" spans="2:14" ht="15.75">
      <c r="B325" s="837"/>
      <c r="C325" s="840"/>
      <c r="D325" s="858"/>
      <c r="E325" s="855"/>
      <c r="F325" s="549">
        <v>4</v>
      </c>
      <c r="G325" s="550"/>
      <c r="H325" s="598" t="str">
        <f t="shared" si="6"/>
        <v>Belum Diisi</v>
      </c>
      <c r="I325" s="592" t="s">
        <v>26</v>
      </c>
      <c r="J325" s="593" t="str">
        <f>IF($D$322="Y/T","Isi Sasaran",IF($E$322=0,0,IF(I325="Y",1,IF(I325="T",0,"Isi Dulu"))))</f>
        <v>Isi Sasaran</v>
      </c>
      <c r="K325" s="592" t="s">
        <v>26</v>
      </c>
      <c r="L325" s="593" t="str">
        <f>IF($D$322="Y/T","Isi Sasaran",IF($E$322=0,0,IF(K325="Y",1,IF(K325="T",0,"Isi Dulu"))))</f>
        <v>Isi Sasaran</v>
      </c>
      <c r="M325" s="849"/>
      <c r="N325" s="852"/>
    </row>
    <row r="326" spans="2:14" ht="15.75">
      <c r="B326" s="838"/>
      <c r="C326" s="841"/>
      <c r="D326" s="859"/>
      <c r="E326" s="856"/>
      <c r="F326" s="569">
        <v>5</v>
      </c>
      <c r="G326" s="570"/>
      <c r="H326" s="599" t="str">
        <f t="shared" si="6"/>
        <v>Belum Diisi</v>
      </c>
      <c r="I326" s="595" t="s">
        <v>26</v>
      </c>
      <c r="J326" s="596" t="str">
        <f>IF($D$322="Y/T","Isi Sasaran",IF($E$322=0,0,IF(I326="Y",1,IF(I326="T",0,"Isi Dulu"))))</f>
        <v>Isi Sasaran</v>
      </c>
      <c r="K326" s="595" t="s">
        <v>26</v>
      </c>
      <c r="L326" s="596" t="str">
        <f>IF($D$322="Y/T","Isi Sasaran",IF($E$322=0,0,IF(K326="Y",1,IF(K326="T",0,"Isi Dulu"))))</f>
        <v>Isi Sasaran</v>
      </c>
      <c r="M326" s="850"/>
      <c r="N326" s="853"/>
    </row>
    <row r="327" spans="2:14" ht="15.75">
      <c r="B327" s="836">
        <v>4</v>
      </c>
      <c r="C327" s="839"/>
      <c r="D327" s="857" t="s">
        <v>26</v>
      </c>
      <c r="E327" s="854" t="str">
        <f>IF(D327="Y",1,IF(D327="T",0,IF(D327="Y/T","Belum diisi","Error")))</f>
        <v>Belum diisi</v>
      </c>
      <c r="F327" s="528">
        <v>1</v>
      </c>
      <c r="G327" s="529"/>
      <c r="H327" s="600" t="str">
        <f t="shared" si="6"/>
        <v>Belum Diisi</v>
      </c>
      <c r="I327" s="590" t="s">
        <v>26</v>
      </c>
      <c r="J327" s="591" t="str">
        <f>IF($D$327="Y/T","Isi Sasaran",IF($E$327=0,0,IF(I327="Y",1,IF(I327="T",0,"Isi Dulu"))))</f>
        <v>Isi Sasaran</v>
      </c>
      <c r="K327" s="590" t="s">
        <v>26</v>
      </c>
      <c r="L327" s="591" t="str">
        <f>IF($D$327="Y/T","Isi Sasaran",IF($E$327=0,0,IF(K327="Y",1,IF(K327="T",0,"Isi Dulu"))))</f>
        <v>Isi Sasaran</v>
      </c>
      <c r="M327" s="848" t="s">
        <v>26</v>
      </c>
      <c r="N327" s="851" t="str">
        <f>IF(M327="Y",1,IF(M327="T",0,IF(M327="Y/T","Belum diisi","Error")))</f>
        <v>Belum diisi</v>
      </c>
    </row>
    <row r="328" spans="2:14" ht="15.75">
      <c r="B328" s="837"/>
      <c r="C328" s="840"/>
      <c r="D328" s="858"/>
      <c r="E328" s="855"/>
      <c r="F328" s="549">
        <v>2</v>
      </c>
      <c r="G328" s="550"/>
      <c r="H328" s="598" t="str">
        <f t="shared" si="6"/>
        <v>Belum Diisi</v>
      </c>
      <c r="I328" s="592" t="s">
        <v>26</v>
      </c>
      <c r="J328" s="593" t="str">
        <f>IF($D$327="Y/T","Isi Sasaran",IF($E$327=0,0,IF(I328="Y",1,IF(I328="T",0,"Isi Dulu"))))</f>
        <v>Isi Sasaran</v>
      </c>
      <c r="K328" s="592" t="s">
        <v>26</v>
      </c>
      <c r="L328" s="593" t="str">
        <f>IF($D$327="Y/T","Isi Sasaran",IF($E$327=0,0,IF(K328="Y",1,IF(K328="T",0,"Isi Dulu"))))</f>
        <v>Isi Sasaran</v>
      </c>
      <c r="M328" s="849"/>
      <c r="N328" s="852"/>
    </row>
    <row r="329" spans="2:14" ht="15.75">
      <c r="B329" s="837"/>
      <c r="C329" s="840"/>
      <c r="D329" s="858"/>
      <c r="E329" s="855"/>
      <c r="F329" s="549">
        <v>3</v>
      </c>
      <c r="G329" s="550"/>
      <c r="H329" s="598" t="str">
        <f t="shared" si="6"/>
        <v>Belum Diisi</v>
      </c>
      <c r="I329" s="592" t="s">
        <v>26</v>
      </c>
      <c r="J329" s="593" t="str">
        <f>IF($D$327="Y/T","Isi Sasaran",IF($E$327=0,0,IF(I329="Y",1,IF(I329="T",0,"Isi Dulu"))))</f>
        <v>Isi Sasaran</v>
      </c>
      <c r="K329" s="592" t="s">
        <v>26</v>
      </c>
      <c r="L329" s="593" t="str">
        <f>IF($D$327="Y/T","Isi Sasaran",IF($E$327=0,0,IF(K329="Y",1,IF(K329="T",0,"Isi Dulu"))))</f>
        <v>Isi Sasaran</v>
      </c>
      <c r="M329" s="849"/>
      <c r="N329" s="852"/>
    </row>
    <row r="330" spans="2:14" ht="15.75">
      <c r="B330" s="837"/>
      <c r="C330" s="840"/>
      <c r="D330" s="858"/>
      <c r="E330" s="855"/>
      <c r="F330" s="549">
        <v>4</v>
      </c>
      <c r="G330" s="550"/>
      <c r="H330" s="598" t="str">
        <f t="shared" si="6"/>
        <v>Belum Diisi</v>
      </c>
      <c r="I330" s="592" t="s">
        <v>26</v>
      </c>
      <c r="J330" s="593" t="str">
        <f>IF($D$327="Y/T","Isi Sasaran",IF($E$327=0,0,IF(I330="Y",1,IF(I330="T",0,"Isi Dulu"))))</f>
        <v>Isi Sasaran</v>
      </c>
      <c r="K330" s="592" t="s">
        <v>26</v>
      </c>
      <c r="L330" s="593" t="str">
        <f>IF($D$327="Y/T","Isi Sasaran",IF($E$327=0,0,IF(K330="Y",1,IF(K330="T",0,"Isi Dulu"))))</f>
        <v>Isi Sasaran</v>
      </c>
      <c r="M330" s="849"/>
      <c r="N330" s="852"/>
    </row>
    <row r="331" spans="2:14" ht="15.75">
      <c r="B331" s="838"/>
      <c r="C331" s="841"/>
      <c r="D331" s="859"/>
      <c r="E331" s="856"/>
      <c r="F331" s="569">
        <v>5</v>
      </c>
      <c r="G331" s="570"/>
      <c r="H331" s="599" t="str">
        <f t="shared" si="6"/>
        <v>Belum Diisi</v>
      </c>
      <c r="I331" s="595" t="s">
        <v>26</v>
      </c>
      <c r="J331" s="596" t="str">
        <f>IF($D$327="Y/T","Isi Sasaran",IF($E$327=0,0,IF(I331="Y",1,IF(I331="T",0,"Isi Dulu"))))</f>
        <v>Isi Sasaran</v>
      </c>
      <c r="K331" s="595" t="s">
        <v>26</v>
      </c>
      <c r="L331" s="596" t="str">
        <f>IF($D$327="Y/T","Isi Sasaran",IF($E$327=0,0,IF(K331="Y",1,IF(K331="T",0,"Isi Dulu"))))</f>
        <v>Isi Sasaran</v>
      </c>
      <c r="M331" s="850"/>
      <c r="N331" s="853"/>
    </row>
    <row r="332" spans="2:14" ht="15.75">
      <c r="B332" s="836">
        <v>5</v>
      </c>
      <c r="C332" s="839"/>
      <c r="D332" s="857" t="s">
        <v>26</v>
      </c>
      <c r="E332" s="854" t="str">
        <f>IF(D332="Y",1,IF(D332="T",0,IF(D332="Y/T","Belum diisi","Error")))</f>
        <v>Belum diisi</v>
      </c>
      <c r="F332" s="528">
        <v>1</v>
      </c>
      <c r="G332" s="529"/>
      <c r="H332" s="600" t="str">
        <f t="shared" si="6"/>
        <v>Belum Diisi</v>
      </c>
      <c r="I332" s="590" t="s">
        <v>26</v>
      </c>
      <c r="J332" s="591" t="str">
        <f>IF($D$332="Y/T","Isi Sasaran",IF($E$332=0,0,IF(I332="Y",1,IF(I332="T",0,"Isi Dulu"))))</f>
        <v>Isi Sasaran</v>
      </c>
      <c r="K332" s="590" t="s">
        <v>26</v>
      </c>
      <c r="L332" s="591" t="str">
        <f>IF($D$332="Y/T","Isi Sasaran",IF($E$332=0,0,IF(K332="Y",1,IF(K332="T",0,"Isi Dulu"))))</f>
        <v>Isi Sasaran</v>
      </c>
      <c r="M332" s="848" t="s">
        <v>26</v>
      </c>
      <c r="N332" s="851" t="str">
        <f>IF(M332="Y",1,IF(M332="T",0,IF(M332="Y/T","Belum diisi","Error")))</f>
        <v>Belum diisi</v>
      </c>
    </row>
    <row r="333" spans="2:14" ht="15.75">
      <c r="B333" s="837"/>
      <c r="C333" s="840"/>
      <c r="D333" s="858"/>
      <c r="E333" s="855"/>
      <c r="F333" s="549">
        <v>2</v>
      </c>
      <c r="G333" s="550"/>
      <c r="H333" s="598" t="str">
        <f t="shared" si="6"/>
        <v>Belum Diisi</v>
      </c>
      <c r="I333" s="592" t="s">
        <v>26</v>
      </c>
      <c r="J333" s="593" t="str">
        <f>IF($D$332="Y/T","Isi Sasaran",IF($E$332=0,0,IF(I333="Y",1,IF(I333="T",0,"Isi Dulu"))))</f>
        <v>Isi Sasaran</v>
      </c>
      <c r="K333" s="592" t="s">
        <v>26</v>
      </c>
      <c r="L333" s="593" t="str">
        <f>IF($D$332="Y/T","Isi Sasaran",IF($E$332=0,0,IF(K333="Y",1,IF(K333="T",0,"Isi Dulu"))))</f>
        <v>Isi Sasaran</v>
      </c>
      <c r="M333" s="849"/>
      <c r="N333" s="852"/>
    </row>
    <row r="334" spans="2:14" ht="15.75">
      <c r="B334" s="837"/>
      <c r="C334" s="840"/>
      <c r="D334" s="858"/>
      <c r="E334" s="855"/>
      <c r="F334" s="549">
        <v>3</v>
      </c>
      <c r="G334" s="550"/>
      <c r="H334" s="598" t="str">
        <f t="shared" si="6"/>
        <v>Belum Diisi</v>
      </c>
      <c r="I334" s="592" t="s">
        <v>26</v>
      </c>
      <c r="J334" s="593" t="str">
        <f>IF($D$332="Y/T","Isi Sasaran",IF($E$332=0,0,IF(I334="Y",1,IF(I334="T",0,"Isi Dulu"))))</f>
        <v>Isi Sasaran</v>
      </c>
      <c r="K334" s="592" t="s">
        <v>26</v>
      </c>
      <c r="L334" s="593" t="str">
        <f>IF($D$332="Y/T","Isi Sasaran",IF($E$332=0,0,IF(K334="Y",1,IF(K334="T",0,"Isi Dulu"))))</f>
        <v>Isi Sasaran</v>
      </c>
      <c r="M334" s="849"/>
      <c r="N334" s="852"/>
    </row>
    <row r="335" spans="2:14" ht="15.75">
      <c r="B335" s="837"/>
      <c r="C335" s="840"/>
      <c r="D335" s="858"/>
      <c r="E335" s="855"/>
      <c r="F335" s="549">
        <v>4</v>
      </c>
      <c r="G335" s="550"/>
      <c r="H335" s="598" t="str">
        <f t="shared" si="6"/>
        <v>Belum Diisi</v>
      </c>
      <c r="I335" s="592" t="s">
        <v>26</v>
      </c>
      <c r="J335" s="593" t="str">
        <f>IF($D$332="Y/T","Isi Sasaran",IF($E$332=0,0,IF(I335="Y",1,IF(I335="T",0,"Isi Dulu"))))</f>
        <v>Isi Sasaran</v>
      </c>
      <c r="K335" s="592" t="s">
        <v>26</v>
      </c>
      <c r="L335" s="593" t="str">
        <f>IF($D$332="Y/T","Isi Sasaran",IF($E$332=0,0,IF(K335="Y",1,IF(K335="T",0,"Isi Dulu"))))</f>
        <v>Isi Sasaran</v>
      </c>
      <c r="M335" s="849"/>
      <c r="N335" s="852"/>
    </row>
    <row r="336" spans="2:14" ht="15.75">
      <c r="B336" s="838"/>
      <c r="C336" s="841"/>
      <c r="D336" s="859"/>
      <c r="E336" s="856"/>
      <c r="F336" s="569">
        <v>5</v>
      </c>
      <c r="G336" s="570"/>
      <c r="H336" s="599" t="str">
        <f t="shared" si="6"/>
        <v>Belum Diisi</v>
      </c>
      <c r="I336" s="595" t="s">
        <v>26</v>
      </c>
      <c r="J336" s="596" t="str">
        <f>IF($D$332="Y/T","Isi Sasaran",IF($E$332=0,0,IF(I336="Y",1,IF(I336="T",0,"Isi Dulu"))))</f>
        <v>Isi Sasaran</v>
      </c>
      <c r="K336" s="595" t="s">
        <v>26</v>
      </c>
      <c r="L336" s="596" t="str">
        <f>IF($D$332="Y/T","Isi Sasaran",IF($E$332=0,0,IF(K336="Y",1,IF(K336="T",0,"Isi Dulu"))))</f>
        <v>Isi Sasaran</v>
      </c>
      <c r="M336" s="850"/>
      <c r="N336" s="853"/>
    </row>
    <row r="337" spans="2:14" ht="15.75">
      <c r="B337" s="836">
        <v>6</v>
      </c>
      <c r="C337" s="839"/>
      <c r="D337" s="857" t="s">
        <v>26</v>
      </c>
      <c r="E337" s="854" t="str">
        <f>IF(D337="Y",1,IF(D337="T",0,IF(D337="Y/T","Belum diisi","Error")))</f>
        <v>Belum diisi</v>
      </c>
      <c r="F337" s="528">
        <v>1</v>
      </c>
      <c r="G337" s="529"/>
      <c r="H337" s="600" t="str">
        <f t="shared" si="6"/>
        <v>Belum Diisi</v>
      </c>
      <c r="I337" s="590" t="s">
        <v>26</v>
      </c>
      <c r="J337" s="591" t="str">
        <f>IF($D$337="Y/T","Isi Sasaran",IF($E$337=0,0,IF(I337="Y",1,IF(I337="T",0,"Isi Dulu"))))</f>
        <v>Isi Sasaran</v>
      </c>
      <c r="K337" s="590" t="s">
        <v>26</v>
      </c>
      <c r="L337" s="591" t="str">
        <f>IF($D$337="Y/T","Isi Sasaran",IF($E$337=0,0,IF(K337="Y",1,IF(K337="T",0,"Isi Dulu"))))</f>
        <v>Isi Sasaran</v>
      </c>
      <c r="M337" s="848" t="s">
        <v>26</v>
      </c>
      <c r="N337" s="851" t="str">
        <f>IF(M337="Y",1,IF(M337="T",0,IF(M337="Y/T","Belum diisi","Error")))</f>
        <v>Belum diisi</v>
      </c>
    </row>
    <row r="338" spans="2:14" ht="15.75">
      <c r="B338" s="837"/>
      <c r="C338" s="840"/>
      <c r="D338" s="858"/>
      <c r="E338" s="855"/>
      <c r="F338" s="549">
        <v>2</v>
      </c>
      <c r="G338" s="550"/>
      <c r="H338" s="598" t="str">
        <f t="shared" si="6"/>
        <v>Belum Diisi</v>
      </c>
      <c r="I338" s="592" t="s">
        <v>26</v>
      </c>
      <c r="J338" s="593" t="str">
        <f>IF($D$337="Y/T","Isi Sasaran",IF($E$337=0,0,IF(I338="Y",1,IF(I338="T",0,"Isi Dulu"))))</f>
        <v>Isi Sasaran</v>
      </c>
      <c r="K338" s="592" t="s">
        <v>26</v>
      </c>
      <c r="L338" s="593" t="str">
        <f>IF($D$337="Y/T","Isi Sasaran",IF($E$337=0,0,IF(K338="Y",1,IF(K338="T",0,"Isi Dulu"))))</f>
        <v>Isi Sasaran</v>
      </c>
      <c r="M338" s="849"/>
      <c r="N338" s="852"/>
    </row>
    <row r="339" spans="2:14" ht="15.75">
      <c r="B339" s="837"/>
      <c r="C339" s="840"/>
      <c r="D339" s="858"/>
      <c r="E339" s="855"/>
      <c r="F339" s="549">
        <v>3</v>
      </c>
      <c r="G339" s="550"/>
      <c r="H339" s="598" t="str">
        <f t="shared" si="6"/>
        <v>Belum Diisi</v>
      </c>
      <c r="I339" s="592" t="s">
        <v>26</v>
      </c>
      <c r="J339" s="593" t="str">
        <f>IF($D$337="Y/T","Isi Sasaran",IF($E$337=0,0,IF(I339="Y",1,IF(I339="T",0,"Isi Dulu"))))</f>
        <v>Isi Sasaran</v>
      </c>
      <c r="K339" s="592" t="s">
        <v>26</v>
      </c>
      <c r="L339" s="593" t="str">
        <f>IF($D$337="Y/T","Isi Sasaran",IF($E$337=0,0,IF(K339="Y",1,IF(K339="T",0,"Isi Dulu"))))</f>
        <v>Isi Sasaran</v>
      </c>
      <c r="M339" s="849"/>
      <c r="N339" s="852"/>
    </row>
    <row r="340" spans="2:14" ht="15.75">
      <c r="B340" s="837"/>
      <c r="C340" s="840"/>
      <c r="D340" s="858"/>
      <c r="E340" s="855"/>
      <c r="F340" s="549">
        <v>4</v>
      </c>
      <c r="G340" s="550"/>
      <c r="H340" s="598" t="str">
        <f t="shared" si="6"/>
        <v>Belum Diisi</v>
      </c>
      <c r="I340" s="592" t="s">
        <v>26</v>
      </c>
      <c r="J340" s="593" t="str">
        <f>IF($D$337="Y/T","Isi Sasaran",IF($E$337=0,0,IF(I340="Y",1,IF(I340="T",0,"Isi Dulu"))))</f>
        <v>Isi Sasaran</v>
      </c>
      <c r="K340" s="592" t="s">
        <v>26</v>
      </c>
      <c r="L340" s="593" t="str">
        <f>IF($D$337="Y/T","Isi Sasaran",IF($E$337=0,0,IF(K340="Y",1,IF(K340="T",0,"Isi Dulu"))))</f>
        <v>Isi Sasaran</v>
      </c>
      <c r="M340" s="849"/>
      <c r="N340" s="852"/>
    </row>
    <row r="341" spans="2:14" ht="15.75">
      <c r="B341" s="838"/>
      <c r="C341" s="841"/>
      <c r="D341" s="859"/>
      <c r="E341" s="856"/>
      <c r="F341" s="569">
        <v>5</v>
      </c>
      <c r="G341" s="570"/>
      <c r="H341" s="599" t="str">
        <f t="shared" si="6"/>
        <v>Belum Diisi</v>
      </c>
      <c r="I341" s="595" t="s">
        <v>26</v>
      </c>
      <c r="J341" s="596" t="str">
        <f>IF($D$337="Y/T","Isi Sasaran",IF($E$337=0,0,IF(I341="Y",1,IF(I341="T",0,"Isi Dulu"))))</f>
        <v>Isi Sasaran</v>
      </c>
      <c r="K341" s="595" t="s">
        <v>26</v>
      </c>
      <c r="L341" s="596" t="str">
        <f>IF($D$337="Y/T","Isi Sasaran",IF($E$337=0,0,IF(K341="Y",1,IF(K341="T",0,"Isi Dulu"))))</f>
        <v>Isi Sasaran</v>
      </c>
      <c r="M341" s="850"/>
      <c r="N341" s="853"/>
    </row>
    <row r="342" spans="2:14" ht="15.75">
      <c r="B342" s="836">
        <v>7</v>
      </c>
      <c r="C342" s="839"/>
      <c r="D342" s="857" t="s">
        <v>26</v>
      </c>
      <c r="E342" s="854" t="str">
        <f>IF(D342="Y",1,IF(D342="T",0,IF(D342="Y/T","Belum diisi","Error")))</f>
        <v>Belum diisi</v>
      </c>
      <c r="F342" s="528">
        <v>1</v>
      </c>
      <c r="G342" s="529"/>
      <c r="H342" s="600" t="str">
        <f t="shared" si="6"/>
        <v>Belum Diisi</v>
      </c>
      <c r="I342" s="590" t="s">
        <v>26</v>
      </c>
      <c r="J342" s="591" t="str">
        <f>IF($D$342="Y/T","Isi Sasaran",IF($E$342=0,0,IF(I342="Y",1,IF(I342="T",0,"Isi Dulu"))))</f>
        <v>Isi Sasaran</v>
      </c>
      <c r="K342" s="590" t="s">
        <v>26</v>
      </c>
      <c r="L342" s="591" t="str">
        <f>IF($D$342="Y/T","Isi Sasaran",IF($E$342=0,0,IF(K342="Y",1,IF(K342="T",0,"Isi Dulu"))))</f>
        <v>Isi Sasaran</v>
      </c>
      <c r="M342" s="848" t="s">
        <v>26</v>
      </c>
      <c r="N342" s="851" t="str">
        <f>IF(M342="Y",1,IF(M342="T",0,IF(M342="Y/T","Belum diisi","Error")))</f>
        <v>Belum diisi</v>
      </c>
    </row>
    <row r="343" spans="2:14" ht="15.75">
      <c r="B343" s="837"/>
      <c r="C343" s="840"/>
      <c r="D343" s="858"/>
      <c r="E343" s="855"/>
      <c r="F343" s="549">
        <v>2</v>
      </c>
      <c r="G343" s="550"/>
      <c r="H343" s="598" t="str">
        <f t="shared" si="6"/>
        <v>Belum Diisi</v>
      </c>
      <c r="I343" s="592" t="s">
        <v>26</v>
      </c>
      <c r="J343" s="593" t="str">
        <f>IF($D$342="Y/T","Isi Sasaran",IF($E$342=0,0,IF(I343="Y",1,IF(I343="T",0,"Isi Dulu"))))</f>
        <v>Isi Sasaran</v>
      </c>
      <c r="K343" s="592" t="s">
        <v>26</v>
      </c>
      <c r="L343" s="593" t="str">
        <f>IF($D$342="Y/T","Isi Sasaran",IF($E$342=0,0,IF(K343="Y",1,IF(K343="T",0,"Isi Dulu"))))</f>
        <v>Isi Sasaran</v>
      </c>
      <c r="M343" s="849"/>
      <c r="N343" s="852"/>
    </row>
    <row r="344" spans="2:14" ht="15.75">
      <c r="B344" s="837"/>
      <c r="C344" s="840"/>
      <c r="D344" s="858"/>
      <c r="E344" s="855"/>
      <c r="F344" s="549">
        <v>3</v>
      </c>
      <c r="G344" s="550"/>
      <c r="H344" s="598" t="str">
        <f t="shared" si="6"/>
        <v>Belum Diisi</v>
      </c>
      <c r="I344" s="592" t="s">
        <v>26</v>
      </c>
      <c r="J344" s="593" t="str">
        <f>IF($D$342="Y/T","Isi Sasaran",IF($E$342=0,0,IF(I344="Y",1,IF(I344="T",0,"Isi Dulu"))))</f>
        <v>Isi Sasaran</v>
      </c>
      <c r="K344" s="592" t="s">
        <v>26</v>
      </c>
      <c r="L344" s="593" t="str">
        <f>IF($D$342="Y/T","Isi Sasaran",IF($E$342=0,0,IF(K344="Y",1,IF(K344="T",0,"Isi Dulu"))))</f>
        <v>Isi Sasaran</v>
      </c>
      <c r="M344" s="849"/>
      <c r="N344" s="852"/>
    </row>
    <row r="345" spans="2:14" ht="15.75">
      <c r="B345" s="837"/>
      <c r="C345" s="840"/>
      <c r="D345" s="858"/>
      <c r="E345" s="855"/>
      <c r="F345" s="549">
        <v>4</v>
      </c>
      <c r="G345" s="550"/>
      <c r="H345" s="598" t="str">
        <f t="shared" si="6"/>
        <v>Belum Diisi</v>
      </c>
      <c r="I345" s="592" t="s">
        <v>26</v>
      </c>
      <c r="J345" s="593" t="str">
        <f>IF($D$342="Y/T","Isi Sasaran",IF($E$342=0,0,IF(I345="Y",1,IF(I345="T",0,"Isi Dulu"))))</f>
        <v>Isi Sasaran</v>
      </c>
      <c r="K345" s="592" t="s">
        <v>26</v>
      </c>
      <c r="L345" s="593" t="str">
        <f>IF($D$342="Y/T","Isi Sasaran",IF($E$342=0,0,IF(K345="Y",1,IF(K345="T",0,"Isi Dulu"))))</f>
        <v>Isi Sasaran</v>
      </c>
      <c r="M345" s="849"/>
      <c r="N345" s="852"/>
    </row>
    <row r="346" spans="2:14" ht="15.75">
      <c r="B346" s="838"/>
      <c r="C346" s="841"/>
      <c r="D346" s="859"/>
      <c r="E346" s="856"/>
      <c r="F346" s="569">
        <v>5</v>
      </c>
      <c r="G346" s="570"/>
      <c r="H346" s="599" t="str">
        <f t="shared" si="6"/>
        <v>Belum Diisi</v>
      </c>
      <c r="I346" s="595" t="s">
        <v>26</v>
      </c>
      <c r="J346" s="596" t="str">
        <f>IF($D$342="Y/T","Isi Sasaran",IF($E$342=0,0,IF(I346="Y",1,IF(I346="T",0,"Isi Dulu"))))</f>
        <v>Isi Sasaran</v>
      </c>
      <c r="K346" s="595" t="s">
        <v>26</v>
      </c>
      <c r="L346" s="596" t="str">
        <f>IF($D$342="Y/T","Isi Sasaran",IF($E$342=0,0,IF(K346="Y",1,IF(K346="T",0,"Isi Dulu"))))</f>
        <v>Isi Sasaran</v>
      </c>
      <c r="M346" s="850"/>
      <c r="N346" s="853"/>
    </row>
    <row r="347" spans="2:14" ht="15.75">
      <c r="B347" s="836">
        <v>8</v>
      </c>
      <c r="C347" s="839"/>
      <c r="D347" s="857" t="s">
        <v>26</v>
      </c>
      <c r="E347" s="854" t="str">
        <f>IF(D347="Y",1,IF(D347="T",0,IF(D347="Y/T","Belum diisi","Error")))</f>
        <v>Belum diisi</v>
      </c>
      <c r="F347" s="528">
        <v>1</v>
      </c>
      <c r="G347" s="529"/>
      <c r="H347" s="600" t="str">
        <f t="shared" si="6"/>
        <v>Belum Diisi</v>
      </c>
      <c r="I347" s="590" t="s">
        <v>26</v>
      </c>
      <c r="J347" s="591" t="str">
        <f>IF($D$347="Y/T","Isi Sasaran",IF($E$347=0,0,IF(I347="Y",1,IF(I347="T",0,"Isi Dulu"))))</f>
        <v>Isi Sasaran</v>
      </c>
      <c r="K347" s="590" t="s">
        <v>26</v>
      </c>
      <c r="L347" s="591" t="str">
        <f>IF($D$347="Y/T","Isi Sasaran",IF($E$347=0,0,IF(K347="Y",1,IF(K347="T",0,"Isi Dulu"))))</f>
        <v>Isi Sasaran</v>
      </c>
      <c r="M347" s="848" t="s">
        <v>26</v>
      </c>
      <c r="N347" s="851" t="str">
        <f>IF(M347="Y",1,IF(M347="T",0,IF(M347="Y/T","Belum diisi","Error")))</f>
        <v>Belum diisi</v>
      </c>
    </row>
    <row r="348" spans="2:14" ht="15.75">
      <c r="B348" s="837"/>
      <c r="C348" s="840"/>
      <c r="D348" s="858"/>
      <c r="E348" s="855"/>
      <c r="F348" s="549">
        <v>2</v>
      </c>
      <c r="G348" s="550"/>
      <c r="H348" s="598" t="str">
        <f t="shared" si="6"/>
        <v>Belum Diisi</v>
      </c>
      <c r="I348" s="592" t="s">
        <v>26</v>
      </c>
      <c r="J348" s="593" t="str">
        <f>IF($D$347="Y/T","Isi Sasaran",IF($E$347=0,0,IF(I348="Y",1,IF(I348="T",0,"Isi Dulu"))))</f>
        <v>Isi Sasaran</v>
      </c>
      <c r="K348" s="592" t="s">
        <v>26</v>
      </c>
      <c r="L348" s="593" t="str">
        <f>IF($D$347="Y/T","Isi Sasaran",IF($E$347=0,0,IF(K348="Y",1,IF(K348="T",0,"Isi Dulu"))))</f>
        <v>Isi Sasaran</v>
      </c>
      <c r="M348" s="849"/>
      <c r="N348" s="852"/>
    </row>
    <row r="349" spans="2:14" ht="15.75">
      <c r="B349" s="837"/>
      <c r="C349" s="840"/>
      <c r="D349" s="858"/>
      <c r="E349" s="855"/>
      <c r="F349" s="549">
        <v>3</v>
      </c>
      <c r="G349" s="550"/>
      <c r="H349" s="598" t="str">
        <f t="shared" si="6"/>
        <v>Belum Diisi</v>
      </c>
      <c r="I349" s="592" t="s">
        <v>26</v>
      </c>
      <c r="J349" s="593" t="str">
        <f>IF($D$347="Y/T","Isi Sasaran",IF($E$347=0,0,IF(I349="Y",1,IF(I349="T",0,"Isi Dulu"))))</f>
        <v>Isi Sasaran</v>
      </c>
      <c r="K349" s="592" t="s">
        <v>26</v>
      </c>
      <c r="L349" s="593" t="str">
        <f>IF($D$347="Y/T","Isi Sasaran",IF($E$347=0,0,IF(K349="Y",1,IF(K349="T",0,"Isi Dulu"))))</f>
        <v>Isi Sasaran</v>
      </c>
      <c r="M349" s="849"/>
      <c r="N349" s="852"/>
    </row>
    <row r="350" spans="2:14" ht="15.75">
      <c r="B350" s="837"/>
      <c r="C350" s="840"/>
      <c r="D350" s="858"/>
      <c r="E350" s="855"/>
      <c r="F350" s="549">
        <v>4</v>
      </c>
      <c r="G350" s="550"/>
      <c r="H350" s="598" t="str">
        <f t="shared" si="6"/>
        <v>Belum Diisi</v>
      </c>
      <c r="I350" s="592" t="s">
        <v>26</v>
      </c>
      <c r="J350" s="593" t="str">
        <f>IF($D$347="Y/T","Isi Sasaran",IF($E$347=0,0,IF(I350="Y",1,IF(I350="T",0,"Isi Dulu"))))</f>
        <v>Isi Sasaran</v>
      </c>
      <c r="K350" s="592" t="s">
        <v>26</v>
      </c>
      <c r="L350" s="593" t="str">
        <f>IF($D$347="Y/T","Isi Sasaran",IF($E$347=0,0,IF(K350="Y",1,IF(K350="T",0,"Isi Dulu"))))</f>
        <v>Isi Sasaran</v>
      </c>
      <c r="M350" s="849"/>
      <c r="N350" s="852"/>
    </row>
    <row r="351" spans="2:14" ht="15.75">
      <c r="B351" s="838"/>
      <c r="C351" s="841"/>
      <c r="D351" s="859"/>
      <c r="E351" s="856"/>
      <c r="F351" s="569">
        <v>5</v>
      </c>
      <c r="G351" s="570"/>
      <c r="H351" s="599" t="str">
        <f t="shared" si="6"/>
        <v>Belum Diisi</v>
      </c>
      <c r="I351" s="595" t="s">
        <v>26</v>
      </c>
      <c r="J351" s="596" t="str">
        <f>IF($D$347="Y/T","Isi Sasaran",IF($E$347=0,0,IF(I351="Y",1,IF(I351="T",0,"Isi Dulu"))))</f>
        <v>Isi Sasaran</v>
      </c>
      <c r="K351" s="595" t="s">
        <v>26</v>
      </c>
      <c r="L351" s="596" t="str">
        <f>IF($D$347="Y/T","Isi Sasaran",IF($E$347=0,0,IF(K351="Y",1,IF(K351="T",0,"Isi Dulu"))))</f>
        <v>Isi Sasaran</v>
      </c>
      <c r="M351" s="850"/>
      <c r="N351" s="853"/>
    </row>
    <row r="352" spans="2:14" ht="15.75">
      <c r="B352" s="836">
        <v>9</v>
      </c>
      <c r="C352" s="839"/>
      <c r="D352" s="857" t="s">
        <v>26</v>
      </c>
      <c r="E352" s="854" t="str">
        <f>IF(D352="Y",1,IF(D352="T",0,IF(D352="Y/T","Belum diisi","Error")))</f>
        <v>Belum diisi</v>
      </c>
      <c r="F352" s="528">
        <v>1</v>
      </c>
      <c r="G352" s="529"/>
      <c r="H352" s="600" t="str">
        <f t="shared" si="6"/>
        <v>Belum Diisi</v>
      </c>
      <c r="I352" s="590" t="s">
        <v>26</v>
      </c>
      <c r="J352" s="591" t="str">
        <f>IF($D$352="Y/T","Isi Sasaran",IF($E$352=0,0,IF(I352="Y",1,IF(I352="T",0,"Isi Dulu"))))</f>
        <v>Isi Sasaran</v>
      </c>
      <c r="K352" s="590" t="s">
        <v>26</v>
      </c>
      <c r="L352" s="591" t="str">
        <f>IF($D$352="Y/T","Isi Sasaran",IF($E$352=0,0,IF(K352="Y",1,IF(K352="T",0,"Isi Dulu"))))</f>
        <v>Isi Sasaran</v>
      </c>
      <c r="M352" s="848" t="s">
        <v>26</v>
      </c>
      <c r="N352" s="851" t="str">
        <f>IF(M352="Y",1,IF(M352="T",0,IF(M352="Y/T","Belum diisi","Error")))</f>
        <v>Belum diisi</v>
      </c>
    </row>
    <row r="353" spans="2:14" ht="15.75">
      <c r="B353" s="837"/>
      <c r="C353" s="840"/>
      <c r="D353" s="858"/>
      <c r="E353" s="855"/>
      <c r="F353" s="549">
        <v>2</v>
      </c>
      <c r="G353" s="550"/>
      <c r="H353" s="598" t="str">
        <f t="shared" si="6"/>
        <v>Belum Diisi</v>
      </c>
      <c r="I353" s="592" t="s">
        <v>26</v>
      </c>
      <c r="J353" s="593" t="str">
        <f>IF($D$352="Y/T","Isi Sasaran",IF($E$352=0,0,IF(I353="Y",1,IF(I353="T",0,"Isi Dulu"))))</f>
        <v>Isi Sasaran</v>
      </c>
      <c r="K353" s="592" t="s">
        <v>26</v>
      </c>
      <c r="L353" s="593" t="str">
        <f>IF($D$352="Y/T","Isi Sasaran",IF($E$352=0,0,IF(K353="Y",1,IF(K353="T",0,"Isi Dulu"))))</f>
        <v>Isi Sasaran</v>
      </c>
      <c r="M353" s="849"/>
      <c r="N353" s="852"/>
    </row>
    <row r="354" spans="2:14" ht="15.75">
      <c r="B354" s="837"/>
      <c r="C354" s="840"/>
      <c r="D354" s="858"/>
      <c r="E354" s="855"/>
      <c r="F354" s="549">
        <v>3</v>
      </c>
      <c r="G354" s="550"/>
      <c r="H354" s="598" t="str">
        <f t="shared" si="6"/>
        <v>Belum Diisi</v>
      </c>
      <c r="I354" s="592" t="s">
        <v>26</v>
      </c>
      <c r="J354" s="593" t="str">
        <f>IF($D$352="Y/T","Isi Sasaran",IF($E$352=0,0,IF(I354="Y",1,IF(I354="T",0,"Isi Dulu"))))</f>
        <v>Isi Sasaran</v>
      </c>
      <c r="K354" s="592" t="s">
        <v>26</v>
      </c>
      <c r="L354" s="593" t="str">
        <f>IF($D$352="Y/T","Isi Sasaran",IF($E$352=0,0,IF(K354="Y",1,IF(K354="T",0,"Isi Dulu"))))</f>
        <v>Isi Sasaran</v>
      </c>
      <c r="M354" s="849"/>
      <c r="N354" s="852"/>
    </row>
    <row r="355" spans="2:14" ht="15.75">
      <c r="B355" s="837"/>
      <c r="C355" s="840"/>
      <c r="D355" s="858"/>
      <c r="E355" s="855"/>
      <c r="F355" s="549">
        <v>4</v>
      </c>
      <c r="G355" s="550"/>
      <c r="H355" s="598" t="str">
        <f t="shared" si="6"/>
        <v>Belum Diisi</v>
      </c>
      <c r="I355" s="592" t="s">
        <v>26</v>
      </c>
      <c r="J355" s="593" t="str">
        <f>IF($D$352="Y/T","Isi Sasaran",IF($E$352=0,0,IF(I355="Y",1,IF(I355="T",0,"Isi Dulu"))))</f>
        <v>Isi Sasaran</v>
      </c>
      <c r="K355" s="592" t="s">
        <v>26</v>
      </c>
      <c r="L355" s="593" t="str">
        <f>IF($D$352="Y/T","Isi Sasaran",IF($E$352=0,0,IF(K355="Y",1,IF(K355="T",0,"Isi Dulu"))))</f>
        <v>Isi Sasaran</v>
      </c>
      <c r="M355" s="849"/>
      <c r="N355" s="852"/>
    </row>
    <row r="356" spans="2:14" ht="15.75">
      <c r="B356" s="838"/>
      <c r="C356" s="841"/>
      <c r="D356" s="859"/>
      <c r="E356" s="856"/>
      <c r="F356" s="569">
        <v>5</v>
      </c>
      <c r="G356" s="570"/>
      <c r="H356" s="599" t="str">
        <f t="shared" si="6"/>
        <v>Belum Diisi</v>
      </c>
      <c r="I356" s="595" t="s">
        <v>26</v>
      </c>
      <c r="J356" s="596" t="str">
        <f>IF($D$352="Y/T","Isi Sasaran",IF($E$352=0,0,IF(I356="Y",1,IF(I356="T",0,"Isi Dulu"))))</f>
        <v>Isi Sasaran</v>
      </c>
      <c r="K356" s="595" t="s">
        <v>26</v>
      </c>
      <c r="L356" s="596" t="str">
        <f>IF($D$352="Y/T","Isi Sasaran",IF($E$352=0,0,IF(K356="Y",1,IF(K356="T",0,"Isi Dulu"))))</f>
        <v>Isi Sasaran</v>
      </c>
      <c r="M356" s="850"/>
      <c r="N356" s="853"/>
    </row>
    <row r="357" spans="2:14" ht="15.75">
      <c r="B357" s="836">
        <v>10</v>
      </c>
      <c r="C357" s="839"/>
      <c r="D357" s="857" t="s">
        <v>26</v>
      </c>
      <c r="E357" s="854" t="str">
        <f>IF(D357="Y",1,IF(D357="T",0,IF(D357="Y/T","Belum diisi","Error")))</f>
        <v>Belum diisi</v>
      </c>
      <c r="F357" s="528">
        <v>1</v>
      </c>
      <c r="G357" s="529"/>
      <c r="H357" s="600" t="str">
        <f t="shared" si="6"/>
        <v>Belum Diisi</v>
      </c>
      <c r="I357" s="590" t="s">
        <v>26</v>
      </c>
      <c r="J357" s="591" t="str">
        <f>IF($D$357="Y/T","Isi Sasaran",IF($E$357=0,0,IF(I357="Y",1,IF(I357="T",0,"Isi Dulu"))))</f>
        <v>Isi Sasaran</v>
      </c>
      <c r="K357" s="590" t="s">
        <v>26</v>
      </c>
      <c r="L357" s="591" t="str">
        <f>IF($D$357="Y/T","Isi Sasaran",IF($E$357=0,0,IF(K357="Y",1,IF(K357="T",0,"Isi Dulu"))))</f>
        <v>Isi Sasaran</v>
      </c>
      <c r="M357" s="848" t="s">
        <v>26</v>
      </c>
      <c r="N357" s="851" t="str">
        <f>IF(M357="Y",1,IF(M357="T",0,IF(M357="Y/T","Belum diisi","Error")))</f>
        <v>Belum diisi</v>
      </c>
    </row>
    <row r="358" spans="2:14" ht="15.75">
      <c r="B358" s="837"/>
      <c r="C358" s="840"/>
      <c r="D358" s="858"/>
      <c r="E358" s="855"/>
      <c r="F358" s="549">
        <v>2</v>
      </c>
      <c r="G358" s="550"/>
      <c r="H358" s="598" t="str">
        <f t="shared" si="6"/>
        <v>Belum Diisi</v>
      </c>
      <c r="I358" s="592" t="s">
        <v>26</v>
      </c>
      <c r="J358" s="593" t="str">
        <f>IF($D$357="Y/T","Isi Sasaran",IF($E$357=0,0,IF(I358="Y",1,IF(I358="T",0,"Isi Dulu"))))</f>
        <v>Isi Sasaran</v>
      </c>
      <c r="K358" s="592" t="s">
        <v>26</v>
      </c>
      <c r="L358" s="593" t="str">
        <f>IF($D$357="Y/T","Isi Sasaran",IF($E$357=0,0,IF(K358="Y",1,IF(K358="T",0,"Isi Dulu"))))</f>
        <v>Isi Sasaran</v>
      </c>
      <c r="M358" s="849"/>
      <c r="N358" s="852"/>
    </row>
    <row r="359" spans="2:14" ht="15.75">
      <c r="B359" s="837"/>
      <c r="C359" s="840"/>
      <c r="D359" s="858"/>
      <c r="E359" s="855"/>
      <c r="F359" s="549">
        <v>3</v>
      </c>
      <c r="G359" s="550"/>
      <c r="H359" s="598" t="str">
        <f t="shared" si="6"/>
        <v>Belum Diisi</v>
      </c>
      <c r="I359" s="592" t="s">
        <v>26</v>
      </c>
      <c r="J359" s="593" t="str">
        <f>IF($D$357="Y/T","Isi Sasaran",IF($E$357=0,0,IF(I359="Y",1,IF(I359="T",0,"Isi Dulu"))))</f>
        <v>Isi Sasaran</v>
      </c>
      <c r="K359" s="592" t="s">
        <v>26</v>
      </c>
      <c r="L359" s="593" t="str">
        <f>IF($D$357="Y/T","Isi Sasaran",IF($E$357=0,0,IF(K359="Y",1,IF(K359="T",0,"Isi Dulu"))))</f>
        <v>Isi Sasaran</v>
      </c>
      <c r="M359" s="849"/>
      <c r="N359" s="852"/>
    </row>
    <row r="360" spans="2:14" ht="15.75">
      <c r="B360" s="837"/>
      <c r="C360" s="840"/>
      <c r="D360" s="858"/>
      <c r="E360" s="855"/>
      <c r="F360" s="549">
        <v>4</v>
      </c>
      <c r="G360" s="550"/>
      <c r="H360" s="598" t="str">
        <f t="shared" si="6"/>
        <v>Belum Diisi</v>
      </c>
      <c r="I360" s="592" t="s">
        <v>26</v>
      </c>
      <c r="J360" s="593" t="str">
        <f>IF($D$357="Y/T","Isi Sasaran",IF($E$357=0,0,IF(I360="Y",1,IF(I360="T",0,"Isi Dulu"))))</f>
        <v>Isi Sasaran</v>
      </c>
      <c r="K360" s="592" t="s">
        <v>26</v>
      </c>
      <c r="L360" s="593" t="str">
        <f>IF($D$357="Y/T","Isi Sasaran",IF($E$357=0,0,IF(K360="Y",1,IF(K360="T",0,"Isi Dulu"))))</f>
        <v>Isi Sasaran</v>
      </c>
      <c r="M360" s="849"/>
      <c r="N360" s="852"/>
    </row>
    <row r="361" spans="2:14" ht="15.75">
      <c r="B361" s="838"/>
      <c r="C361" s="841"/>
      <c r="D361" s="859"/>
      <c r="E361" s="856"/>
      <c r="F361" s="569">
        <v>5</v>
      </c>
      <c r="G361" s="570"/>
      <c r="H361" s="599" t="str">
        <f t="shared" si="6"/>
        <v>Belum Diisi</v>
      </c>
      <c r="I361" s="595" t="s">
        <v>26</v>
      </c>
      <c r="J361" s="596" t="str">
        <f>IF($D$357="Y/T","Isi Sasaran",IF($E$357=0,0,IF(I361="Y",1,IF(I361="T",0,"Isi Dulu"))))</f>
        <v>Isi Sasaran</v>
      </c>
      <c r="K361" s="595" t="s">
        <v>26</v>
      </c>
      <c r="L361" s="596" t="str">
        <f>IF($D$357="Y/T","Isi Sasaran",IF($E$357=0,0,IF(K361="Y",1,IF(K361="T",0,"Isi Dulu"))))</f>
        <v>Isi Sasaran</v>
      </c>
      <c r="M361" s="850"/>
      <c r="N361" s="853"/>
    </row>
    <row r="362" spans="2:14" ht="15.75">
      <c r="B362" s="836">
        <v>11</v>
      </c>
      <c r="C362" s="839"/>
      <c r="D362" s="857" t="s">
        <v>26</v>
      </c>
      <c r="E362" s="854" t="str">
        <f>IF(D362="Y",1,IF(D362="T",0,IF(D362="Y/T","Belum diisi","Error")))</f>
        <v>Belum diisi</v>
      </c>
      <c r="F362" s="528">
        <v>1</v>
      </c>
      <c r="G362" s="529"/>
      <c r="H362" s="600" t="str">
        <f t="shared" si="6"/>
        <v>Belum Diisi</v>
      </c>
      <c r="I362" s="590" t="s">
        <v>26</v>
      </c>
      <c r="J362" s="591" t="str">
        <f>IF($D$362="Y/T","Isi Sasaran",IF($E$362=0,0,IF(I362="Y",1,IF(I362="T",0,"Isi Dulu"))))</f>
        <v>Isi Sasaran</v>
      </c>
      <c r="K362" s="590" t="s">
        <v>26</v>
      </c>
      <c r="L362" s="591" t="str">
        <f>IF($D$362="Y/T","Isi Sasaran",IF($E$362=0,0,IF(K362="Y",1,IF(K362="T",0,"Isi Dulu"))))</f>
        <v>Isi Sasaran</v>
      </c>
      <c r="M362" s="848" t="s">
        <v>26</v>
      </c>
      <c r="N362" s="851" t="str">
        <f>IF(M362="Y",1,IF(M362="T",0,IF(M362="Y/T","Belum diisi","Error")))</f>
        <v>Belum diisi</v>
      </c>
    </row>
    <row r="363" spans="2:14" ht="15.75">
      <c r="B363" s="837"/>
      <c r="C363" s="840"/>
      <c r="D363" s="858"/>
      <c r="E363" s="855"/>
      <c r="F363" s="549">
        <v>2</v>
      </c>
      <c r="G363" s="550"/>
      <c r="H363" s="598" t="str">
        <f t="shared" si="6"/>
        <v>Belum Diisi</v>
      </c>
      <c r="I363" s="592" t="s">
        <v>26</v>
      </c>
      <c r="J363" s="593" t="str">
        <f>IF($D$362="Y/T","Isi Sasaran",IF($E$362=0,0,IF(I363="Y",1,IF(I363="T",0,"Isi Dulu"))))</f>
        <v>Isi Sasaran</v>
      </c>
      <c r="K363" s="592" t="s">
        <v>26</v>
      </c>
      <c r="L363" s="593" t="str">
        <f>IF($D$362="Y/T","Isi Sasaran",IF($E$362=0,0,IF(K363="Y",1,IF(K363="T",0,"Isi Dulu"))))</f>
        <v>Isi Sasaran</v>
      </c>
      <c r="M363" s="849"/>
      <c r="N363" s="852"/>
    </row>
    <row r="364" spans="2:14" ht="15.75">
      <c r="B364" s="837"/>
      <c r="C364" s="840"/>
      <c r="D364" s="858"/>
      <c r="E364" s="855"/>
      <c r="F364" s="549">
        <v>3</v>
      </c>
      <c r="G364" s="550"/>
      <c r="H364" s="598" t="str">
        <f t="shared" si="6"/>
        <v>Belum Diisi</v>
      </c>
      <c r="I364" s="592" t="s">
        <v>26</v>
      </c>
      <c r="J364" s="593" t="str">
        <f>IF($D$362="Y/T","Isi Sasaran",IF($E$362=0,0,IF(I364="Y",1,IF(I364="T",0,"Isi Dulu"))))</f>
        <v>Isi Sasaran</v>
      </c>
      <c r="K364" s="592" t="s">
        <v>26</v>
      </c>
      <c r="L364" s="593" t="str">
        <f>IF($D$362="Y/T","Isi Sasaran",IF($E$362=0,0,IF(K364="Y",1,IF(K364="T",0,"Isi Dulu"))))</f>
        <v>Isi Sasaran</v>
      </c>
      <c r="M364" s="849"/>
      <c r="N364" s="852"/>
    </row>
    <row r="365" spans="2:14" ht="15.75">
      <c r="B365" s="837"/>
      <c r="C365" s="840"/>
      <c r="D365" s="858"/>
      <c r="E365" s="855"/>
      <c r="F365" s="549">
        <v>4</v>
      </c>
      <c r="G365" s="550"/>
      <c r="H365" s="598" t="str">
        <f t="shared" si="6"/>
        <v>Belum Diisi</v>
      </c>
      <c r="I365" s="592" t="s">
        <v>26</v>
      </c>
      <c r="J365" s="593" t="str">
        <f>IF($D$362="Y/T","Isi Sasaran",IF($E$362=0,0,IF(I365="Y",1,IF(I365="T",0,"Isi Dulu"))))</f>
        <v>Isi Sasaran</v>
      </c>
      <c r="K365" s="592" t="s">
        <v>26</v>
      </c>
      <c r="L365" s="593" t="str">
        <f>IF($D$362="Y/T","Isi Sasaran",IF($E$362=0,0,IF(K365="Y",1,IF(K365="T",0,"Isi Dulu"))))</f>
        <v>Isi Sasaran</v>
      </c>
      <c r="M365" s="849"/>
      <c r="N365" s="852"/>
    </row>
    <row r="366" spans="2:14" ht="15.75">
      <c r="B366" s="838"/>
      <c r="C366" s="841"/>
      <c r="D366" s="859"/>
      <c r="E366" s="856"/>
      <c r="F366" s="569">
        <v>5</v>
      </c>
      <c r="G366" s="570"/>
      <c r="H366" s="599" t="str">
        <f t="shared" si="6"/>
        <v>Belum Diisi</v>
      </c>
      <c r="I366" s="595" t="s">
        <v>26</v>
      </c>
      <c r="J366" s="596" t="str">
        <f>IF($D$362="Y/T","Isi Sasaran",IF($E$362=0,0,IF(I366="Y",1,IF(I366="T",0,"Isi Dulu"))))</f>
        <v>Isi Sasaran</v>
      </c>
      <c r="K366" s="595" t="s">
        <v>26</v>
      </c>
      <c r="L366" s="596" t="str">
        <f>IF($D$362="Y/T","Isi Sasaran",IF($E$362=0,0,IF(K366="Y",1,IF(K366="T",0,"Isi Dulu"))))</f>
        <v>Isi Sasaran</v>
      </c>
      <c r="M366" s="850"/>
      <c r="N366" s="853"/>
    </row>
    <row r="367" spans="2:14" ht="15.75">
      <c r="B367" s="836">
        <v>12</v>
      </c>
      <c r="C367" s="839"/>
      <c r="D367" s="857" t="s">
        <v>26</v>
      </c>
      <c r="E367" s="854" t="str">
        <f>IF(D367="Y",1,IF(D367="T",0,IF(D367="Y/T","Belum diisi","Error")))</f>
        <v>Belum diisi</v>
      </c>
      <c r="F367" s="528">
        <v>1</v>
      </c>
      <c r="G367" s="529"/>
      <c r="H367" s="600" t="str">
        <f t="shared" si="6"/>
        <v>Belum Diisi</v>
      </c>
      <c r="I367" s="590" t="s">
        <v>26</v>
      </c>
      <c r="J367" s="591" t="str">
        <f>IF($D$367="Y/T","Isi Sasaran",IF($E$367=0,0,IF(I367="Y",1,IF(I367="T",0,"Isi Dulu"))))</f>
        <v>Isi Sasaran</v>
      </c>
      <c r="K367" s="590" t="s">
        <v>26</v>
      </c>
      <c r="L367" s="591" t="str">
        <f>IF($D$367="Y/T","Isi Sasaran",IF($E$367=0,0,IF(K367="Y",1,IF(K367="T",0,"Isi Dulu"))))</f>
        <v>Isi Sasaran</v>
      </c>
      <c r="M367" s="848" t="s">
        <v>26</v>
      </c>
      <c r="N367" s="851" t="str">
        <f>IF(M367="Y",1,IF(M367="T",0,IF(M367="Y/T","Belum diisi","Error")))</f>
        <v>Belum diisi</v>
      </c>
    </row>
    <row r="368" spans="2:14" ht="15.75">
      <c r="B368" s="837"/>
      <c r="C368" s="840"/>
      <c r="D368" s="858"/>
      <c r="E368" s="855"/>
      <c r="F368" s="549">
        <v>2</v>
      </c>
      <c r="G368" s="550"/>
      <c r="H368" s="598" t="str">
        <f t="shared" si="6"/>
        <v>Belum Diisi</v>
      </c>
      <c r="I368" s="592" t="s">
        <v>26</v>
      </c>
      <c r="J368" s="593" t="str">
        <f>IF($D$367="Y/T","Isi Sasaran",IF($E$367=0,0,IF(I368="Y",1,IF(I368="T",0,"Isi Dulu"))))</f>
        <v>Isi Sasaran</v>
      </c>
      <c r="K368" s="592" t="s">
        <v>26</v>
      </c>
      <c r="L368" s="593" t="str">
        <f>IF($D$367="Y/T","Isi Sasaran",IF($E$367=0,0,IF(K368="Y",1,IF(K368="T",0,"Isi Dulu"))))</f>
        <v>Isi Sasaran</v>
      </c>
      <c r="M368" s="849"/>
      <c r="N368" s="852"/>
    </row>
    <row r="369" spans="2:14" ht="15.75">
      <c r="B369" s="837"/>
      <c r="C369" s="840"/>
      <c r="D369" s="858"/>
      <c r="E369" s="855"/>
      <c r="F369" s="549">
        <v>3</v>
      </c>
      <c r="G369" s="550"/>
      <c r="H369" s="598" t="str">
        <f t="shared" si="6"/>
        <v>Belum Diisi</v>
      </c>
      <c r="I369" s="592" t="s">
        <v>26</v>
      </c>
      <c r="J369" s="593" t="str">
        <f>IF($D$367="Y/T","Isi Sasaran",IF($E$367=0,0,IF(I369="Y",1,IF(I369="T",0,"Isi Dulu"))))</f>
        <v>Isi Sasaran</v>
      </c>
      <c r="K369" s="592" t="s">
        <v>26</v>
      </c>
      <c r="L369" s="593" t="str">
        <f>IF($D$367="Y/T","Isi Sasaran",IF($E$367=0,0,IF(K369="Y",1,IF(K369="T",0,"Isi Dulu"))))</f>
        <v>Isi Sasaran</v>
      </c>
      <c r="M369" s="849"/>
      <c r="N369" s="852"/>
    </row>
    <row r="370" spans="2:14" ht="15.75">
      <c r="B370" s="837"/>
      <c r="C370" s="840"/>
      <c r="D370" s="858"/>
      <c r="E370" s="855"/>
      <c r="F370" s="549">
        <v>4</v>
      </c>
      <c r="G370" s="550"/>
      <c r="H370" s="598" t="str">
        <f t="shared" si="6"/>
        <v>Belum Diisi</v>
      </c>
      <c r="I370" s="592" t="s">
        <v>26</v>
      </c>
      <c r="J370" s="593" t="str">
        <f>IF($D$367="Y/T","Isi Sasaran",IF($E$367=0,0,IF(I370="Y",1,IF(I370="T",0,"Isi Dulu"))))</f>
        <v>Isi Sasaran</v>
      </c>
      <c r="K370" s="592" t="s">
        <v>26</v>
      </c>
      <c r="L370" s="593" t="str">
        <f>IF($D$367="Y/T","Isi Sasaran",IF($E$367=0,0,IF(K370="Y",1,IF(K370="T",0,"Isi Dulu"))))</f>
        <v>Isi Sasaran</v>
      </c>
      <c r="M370" s="849"/>
      <c r="N370" s="852"/>
    </row>
    <row r="371" spans="2:14" ht="15.75">
      <c r="B371" s="838"/>
      <c r="C371" s="841"/>
      <c r="D371" s="859"/>
      <c r="E371" s="856"/>
      <c r="F371" s="569">
        <v>5</v>
      </c>
      <c r="G371" s="570"/>
      <c r="H371" s="599" t="str">
        <f t="shared" si="6"/>
        <v>Belum Diisi</v>
      </c>
      <c r="I371" s="595" t="s">
        <v>26</v>
      </c>
      <c r="J371" s="596" t="str">
        <f>IF($D$367="Y/T","Isi Sasaran",IF($E$367=0,0,IF(I371="Y",1,IF(I371="T",0,"Isi Dulu"))))</f>
        <v>Isi Sasaran</v>
      </c>
      <c r="K371" s="595" t="s">
        <v>26</v>
      </c>
      <c r="L371" s="596" t="str">
        <f>IF($D$367="Y/T","Isi Sasaran",IF($E$367=0,0,IF(K371="Y",1,IF(K371="T",0,"Isi Dulu"))))</f>
        <v>Isi Sasaran</v>
      </c>
      <c r="M371" s="850"/>
      <c r="N371" s="853"/>
    </row>
    <row r="372" spans="2:14" ht="15.75">
      <c r="B372" s="836">
        <v>13</v>
      </c>
      <c r="C372" s="839"/>
      <c r="D372" s="857" t="s">
        <v>26</v>
      </c>
      <c r="E372" s="854" t="str">
        <f>IF(D372="Y",1,IF(D372="T",0,IF(D372="Y/T","Belum diisi","Error")))</f>
        <v>Belum diisi</v>
      </c>
      <c r="F372" s="528">
        <v>1</v>
      </c>
      <c r="G372" s="529"/>
      <c r="H372" s="600" t="str">
        <f t="shared" si="6"/>
        <v>Belum Diisi</v>
      </c>
      <c r="I372" s="590" t="s">
        <v>26</v>
      </c>
      <c r="J372" s="591" t="str">
        <f>IF($D$372="Y/T","Isi Sasaran",IF($E$372=0,0,IF(I372="Y",1,IF(I372="T",0,"Isi Dulu"))))</f>
        <v>Isi Sasaran</v>
      </c>
      <c r="K372" s="590" t="s">
        <v>26</v>
      </c>
      <c r="L372" s="591" t="str">
        <f>IF($D$372="Y/T","Isi Sasaran",IF($E$372=0,0,IF(K372="Y",1,IF(K372="T",0,"Isi Dulu"))))</f>
        <v>Isi Sasaran</v>
      </c>
      <c r="M372" s="848" t="s">
        <v>26</v>
      </c>
      <c r="N372" s="851" t="str">
        <f>IF(M372="Y",1,IF(M372="T",0,IF(M372="Y/T","Belum diisi","Error")))</f>
        <v>Belum diisi</v>
      </c>
    </row>
    <row r="373" spans="2:14" ht="15.75">
      <c r="B373" s="837"/>
      <c r="C373" s="840"/>
      <c r="D373" s="858"/>
      <c r="E373" s="855"/>
      <c r="F373" s="549">
        <v>2</v>
      </c>
      <c r="G373" s="550"/>
      <c r="H373" s="598" t="str">
        <f t="shared" si="6"/>
        <v>Belum Diisi</v>
      </c>
      <c r="I373" s="592" t="s">
        <v>26</v>
      </c>
      <c r="J373" s="593" t="str">
        <f>IF($D$372="Y/T","Isi Sasaran",IF($E$372=0,0,IF(I373="Y",1,IF(I373="T",0,"Isi Dulu"))))</f>
        <v>Isi Sasaran</v>
      </c>
      <c r="K373" s="592" t="s">
        <v>26</v>
      </c>
      <c r="L373" s="593" t="str">
        <f>IF($D$372="Y/T","Isi Sasaran",IF($E$372=0,0,IF(K373="Y",1,IF(K373="T",0,"Isi Dulu"))))</f>
        <v>Isi Sasaran</v>
      </c>
      <c r="M373" s="849"/>
      <c r="N373" s="852"/>
    </row>
    <row r="374" spans="2:14" ht="15.75">
      <c r="B374" s="837"/>
      <c r="C374" s="840"/>
      <c r="D374" s="858"/>
      <c r="E374" s="855"/>
      <c r="F374" s="549">
        <v>3</v>
      </c>
      <c r="G374" s="550"/>
      <c r="H374" s="598" t="str">
        <f t="shared" si="6"/>
        <v>Belum Diisi</v>
      </c>
      <c r="I374" s="592" t="s">
        <v>26</v>
      </c>
      <c r="J374" s="593" t="str">
        <f>IF($D$372="Y/T","Isi Sasaran",IF($E$372=0,0,IF(I374="Y",1,IF(I374="T",0,"Isi Dulu"))))</f>
        <v>Isi Sasaran</v>
      </c>
      <c r="K374" s="592" t="s">
        <v>26</v>
      </c>
      <c r="L374" s="593" t="str">
        <f>IF($D$372="Y/T","Isi Sasaran",IF($E$372=0,0,IF(K374="Y",1,IF(K374="T",0,"Isi Dulu"))))</f>
        <v>Isi Sasaran</v>
      </c>
      <c r="M374" s="849"/>
      <c r="N374" s="852"/>
    </row>
    <row r="375" spans="2:14" ht="15.75">
      <c r="B375" s="837"/>
      <c r="C375" s="840"/>
      <c r="D375" s="858"/>
      <c r="E375" s="855"/>
      <c r="F375" s="549">
        <v>4</v>
      </c>
      <c r="G375" s="550"/>
      <c r="H375" s="598" t="str">
        <f t="shared" si="6"/>
        <v>Belum Diisi</v>
      </c>
      <c r="I375" s="592" t="s">
        <v>26</v>
      </c>
      <c r="J375" s="593" t="str">
        <f>IF($D$372="Y/T","Isi Sasaran",IF($E$372=0,0,IF(I375="Y",1,IF(I375="T",0,"Isi Dulu"))))</f>
        <v>Isi Sasaran</v>
      </c>
      <c r="K375" s="592" t="s">
        <v>26</v>
      </c>
      <c r="L375" s="593" t="str">
        <f>IF($D$372="Y/T","Isi Sasaran",IF($E$372=0,0,IF(K375="Y",1,IF(K375="T",0,"Isi Dulu"))))</f>
        <v>Isi Sasaran</v>
      </c>
      <c r="M375" s="849"/>
      <c r="N375" s="852"/>
    </row>
    <row r="376" spans="2:14" ht="15.75">
      <c r="B376" s="838"/>
      <c r="C376" s="841"/>
      <c r="D376" s="859"/>
      <c r="E376" s="856"/>
      <c r="F376" s="569">
        <v>5</v>
      </c>
      <c r="G376" s="570"/>
      <c r="H376" s="599" t="str">
        <f t="shared" ref="H376:H411" si="7">IF(OR(J376="Isi Dulu",L376="Isi Dulu",J376="Isi Sasaran",L376="Isi Sasaran"),"Belum Diisi",IF(SUM(J376,L376)=2,1,IF(SUM(J376,L376)=1,0,IF(SUM(J376,L376)=0,0,"Error"))))</f>
        <v>Belum Diisi</v>
      </c>
      <c r="I376" s="595" t="s">
        <v>26</v>
      </c>
      <c r="J376" s="596" t="str">
        <f>IF($D$372="Y/T","Isi Sasaran",IF($E$372=0,0,IF(I376="Y",1,IF(I376="T",0,"Isi Dulu"))))</f>
        <v>Isi Sasaran</v>
      </c>
      <c r="K376" s="595" t="s">
        <v>26</v>
      </c>
      <c r="L376" s="596" t="str">
        <f>IF($D$372="Y/T","Isi Sasaran",IF($E$372=0,0,IF(K376="Y",1,IF(K376="T",0,"Isi Dulu"))))</f>
        <v>Isi Sasaran</v>
      </c>
      <c r="M376" s="850"/>
      <c r="N376" s="853"/>
    </row>
    <row r="377" spans="2:14" ht="15.75">
      <c r="B377" s="836">
        <v>14</v>
      </c>
      <c r="C377" s="839"/>
      <c r="D377" s="857" t="s">
        <v>26</v>
      </c>
      <c r="E377" s="854" t="str">
        <f>IF(D377="Y",1,IF(D377="T",0,IF(D377="Y/T","Belum diisi","Error")))</f>
        <v>Belum diisi</v>
      </c>
      <c r="F377" s="528">
        <v>1</v>
      </c>
      <c r="G377" s="529"/>
      <c r="H377" s="600" t="str">
        <f t="shared" si="7"/>
        <v>Belum Diisi</v>
      </c>
      <c r="I377" s="590" t="s">
        <v>26</v>
      </c>
      <c r="J377" s="591" t="str">
        <f>IF($D$377="Y/T","Isi Sasaran",IF($E$377=0,0,IF(I377="Y",1,IF(I377="T",0,"Isi Dulu"))))</f>
        <v>Isi Sasaran</v>
      </c>
      <c r="K377" s="590" t="s">
        <v>26</v>
      </c>
      <c r="L377" s="591" t="str">
        <f>IF($D$377="Y/T","Isi Sasaran",IF($E$377=0,0,IF(K377="Y",1,IF(K377="T",0,"Isi Dulu"))))</f>
        <v>Isi Sasaran</v>
      </c>
      <c r="M377" s="848" t="s">
        <v>26</v>
      </c>
      <c r="N377" s="851" t="str">
        <f>IF(M377="Y",1,IF(M377="T",0,IF(M377="Y/T","Belum diisi","Error")))</f>
        <v>Belum diisi</v>
      </c>
    </row>
    <row r="378" spans="2:14" ht="15.75">
      <c r="B378" s="837"/>
      <c r="C378" s="840"/>
      <c r="D378" s="858"/>
      <c r="E378" s="855"/>
      <c r="F378" s="549">
        <v>2</v>
      </c>
      <c r="G378" s="550"/>
      <c r="H378" s="598" t="str">
        <f t="shared" si="7"/>
        <v>Belum Diisi</v>
      </c>
      <c r="I378" s="592" t="s">
        <v>26</v>
      </c>
      <c r="J378" s="593" t="str">
        <f>IF($D$377="Y/T","Isi Sasaran",IF($E$377=0,0,IF(I378="Y",1,IF(I378="T",0,"Isi Dulu"))))</f>
        <v>Isi Sasaran</v>
      </c>
      <c r="K378" s="592" t="s">
        <v>26</v>
      </c>
      <c r="L378" s="593" t="str">
        <f>IF($D$377="Y/T","Isi Sasaran",IF($E$377=0,0,IF(K378="Y",1,IF(K378="T",0,"Isi Dulu"))))</f>
        <v>Isi Sasaran</v>
      </c>
      <c r="M378" s="849"/>
      <c r="N378" s="852"/>
    </row>
    <row r="379" spans="2:14" ht="15.75">
      <c r="B379" s="837"/>
      <c r="C379" s="840"/>
      <c r="D379" s="858"/>
      <c r="E379" s="855"/>
      <c r="F379" s="549">
        <v>3</v>
      </c>
      <c r="G379" s="550"/>
      <c r="H379" s="598" t="str">
        <f t="shared" si="7"/>
        <v>Belum Diisi</v>
      </c>
      <c r="I379" s="592" t="s">
        <v>26</v>
      </c>
      <c r="J379" s="593" t="str">
        <f>IF($D$377="Y/T","Isi Sasaran",IF($E$377=0,0,IF(I379="Y",1,IF(I379="T",0,"Isi Dulu"))))</f>
        <v>Isi Sasaran</v>
      </c>
      <c r="K379" s="592" t="s">
        <v>26</v>
      </c>
      <c r="L379" s="593" t="str">
        <f>IF($D$377="Y/T","Isi Sasaran",IF($E$377=0,0,IF(K379="Y",1,IF(K379="T",0,"Isi Dulu"))))</f>
        <v>Isi Sasaran</v>
      </c>
      <c r="M379" s="849"/>
      <c r="N379" s="852"/>
    </row>
    <row r="380" spans="2:14" ht="15.75">
      <c r="B380" s="837"/>
      <c r="C380" s="840"/>
      <c r="D380" s="858"/>
      <c r="E380" s="855"/>
      <c r="F380" s="549">
        <v>4</v>
      </c>
      <c r="G380" s="550"/>
      <c r="H380" s="598" t="str">
        <f t="shared" si="7"/>
        <v>Belum Diisi</v>
      </c>
      <c r="I380" s="592" t="s">
        <v>26</v>
      </c>
      <c r="J380" s="593" t="str">
        <f>IF($D$377="Y/T","Isi Sasaran",IF($E$377=0,0,IF(I380="Y",1,IF(I380="T",0,"Isi Dulu"))))</f>
        <v>Isi Sasaran</v>
      </c>
      <c r="K380" s="592" t="s">
        <v>26</v>
      </c>
      <c r="L380" s="593" t="str">
        <f>IF($D$377="Y/T","Isi Sasaran",IF($E$377=0,0,IF(K380="Y",1,IF(K380="T",0,"Isi Dulu"))))</f>
        <v>Isi Sasaran</v>
      </c>
      <c r="M380" s="849"/>
      <c r="N380" s="852"/>
    </row>
    <row r="381" spans="2:14" ht="15.75">
      <c r="B381" s="838"/>
      <c r="C381" s="841"/>
      <c r="D381" s="859"/>
      <c r="E381" s="856"/>
      <c r="F381" s="569">
        <v>5</v>
      </c>
      <c r="G381" s="570"/>
      <c r="H381" s="599" t="str">
        <f t="shared" si="7"/>
        <v>Belum Diisi</v>
      </c>
      <c r="I381" s="595" t="s">
        <v>26</v>
      </c>
      <c r="J381" s="596" t="str">
        <f>IF($D$377="Y/T","Isi Sasaran",IF($E$377=0,0,IF(I381="Y",1,IF(I381="T",0,"Isi Dulu"))))</f>
        <v>Isi Sasaran</v>
      </c>
      <c r="K381" s="595" t="s">
        <v>26</v>
      </c>
      <c r="L381" s="596" t="str">
        <f>IF($D$377="Y/T","Isi Sasaran",IF($E$377=0,0,IF(K381="Y",1,IF(K381="T",0,"Isi Dulu"))))</f>
        <v>Isi Sasaran</v>
      </c>
      <c r="M381" s="850"/>
      <c r="N381" s="853"/>
    </row>
    <row r="382" spans="2:14" ht="15.75">
      <c r="B382" s="836">
        <v>15</v>
      </c>
      <c r="C382" s="839"/>
      <c r="D382" s="857" t="s">
        <v>26</v>
      </c>
      <c r="E382" s="854" t="str">
        <f>IF(D382="Y",1,IF(D382="T",0,IF(D382="Y/T","Belum diisi","Error")))</f>
        <v>Belum diisi</v>
      </c>
      <c r="F382" s="528">
        <v>1</v>
      </c>
      <c r="G382" s="529"/>
      <c r="H382" s="600" t="str">
        <f t="shared" si="7"/>
        <v>Belum Diisi</v>
      </c>
      <c r="I382" s="590" t="s">
        <v>26</v>
      </c>
      <c r="J382" s="591" t="str">
        <f>IF($D$382="Y/T","Isi Sasaran",IF($E$382=0,0,IF(I382="Y",1,IF(I382="T",0,"Isi Dulu"))))</f>
        <v>Isi Sasaran</v>
      </c>
      <c r="K382" s="590" t="s">
        <v>26</v>
      </c>
      <c r="L382" s="591" t="str">
        <f>IF($D$382="Y/T","Isi Sasaran",IF($E$382=0,0,IF(K382="Y",1,IF(K382="T",0,"Isi Dulu"))))</f>
        <v>Isi Sasaran</v>
      </c>
      <c r="M382" s="848" t="s">
        <v>26</v>
      </c>
      <c r="N382" s="851" t="str">
        <f>IF(M382="Y",1,IF(M382="T",0,IF(M382="Y/T","Belum diisi","Error")))</f>
        <v>Belum diisi</v>
      </c>
    </row>
    <row r="383" spans="2:14" ht="15.75">
      <c r="B383" s="837"/>
      <c r="C383" s="840"/>
      <c r="D383" s="858"/>
      <c r="E383" s="855"/>
      <c r="F383" s="549">
        <v>2</v>
      </c>
      <c r="G383" s="550"/>
      <c r="H383" s="598" t="str">
        <f t="shared" si="7"/>
        <v>Belum Diisi</v>
      </c>
      <c r="I383" s="592" t="s">
        <v>26</v>
      </c>
      <c r="J383" s="593" t="str">
        <f>IF($D$382="Y/T","Isi Sasaran",IF($E$382=0,0,IF(I383="Y",1,IF(I383="T",0,"Isi Dulu"))))</f>
        <v>Isi Sasaran</v>
      </c>
      <c r="K383" s="592" t="s">
        <v>26</v>
      </c>
      <c r="L383" s="593" t="str">
        <f>IF($D$382="Y/T","Isi Sasaran",IF($E$382=0,0,IF(K383="Y",1,IF(K383="T",0,"Isi Dulu"))))</f>
        <v>Isi Sasaran</v>
      </c>
      <c r="M383" s="849"/>
      <c r="N383" s="852"/>
    </row>
    <row r="384" spans="2:14" ht="15.75">
      <c r="B384" s="837"/>
      <c r="C384" s="840"/>
      <c r="D384" s="858"/>
      <c r="E384" s="855"/>
      <c r="F384" s="549">
        <v>3</v>
      </c>
      <c r="G384" s="550"/>
      <c r="H384" s="598" t="str">
        <f t="shared" si="7"/>
        <v>Belum Diisi</v>
      </c>
      <c r="I384" s="592" t="s">
        <v>26</v>
      </c>
      <c r="J384" s="593" t="str">
        <f>IF($D$382="Y/T","Isi Sasaran",IF($E$382=0,0,IF(I384="Y",1,IF(I384="T",0,"Isi Dulu"))))</f>
        <v>Isi Sasaran</v>
      </c>
      <c r="K384" s="592" t="s">
        <v>26</v>
      </c>
      <c r="L384" s="593" t="str">
        <f>IF($D$382="Y/T","Isi Sasaran",IF($E$382=0,0,IF(K384="Y",1,IF(K384="T",0,"Isi Dulu"))))</f>
        <v>Isi Sasaran</v>
      </c>
      <c r="M384" s="849"/>
      <c r="N384" s="852"/>
    </row>
    <row r="385" spans="2:14" ht="15.75">
      <c r="B385" s="837"/>
      <c r="C385" s="840"/>
      <c r="D385" s="858"/>
      <c r="E385" s="855"/>
      <c r="F385" s="549">
        <v>4</v>
      </c>
      <c r="G385" s="550"/>
      <c r="H385" s="598" t="str">
        <f t="shared" si="7"/>
        <v>Belum Diisi</v>
      </c>
      <c r="I385" s="592" t="s">
        <v>26</v>
      </c>
      <c r="J385" s="593" t="str">
        <f>IF($D$382="Y/T","Isi Sasaran",IF($E$382=0,0,IF(I385="Y",1,IF(I385="T",0,"Isi Dulu"))))</f>
        <v>Isi Sasaran</v>
      </c>
      <c r="K385" s="592" t="s">
        <v>26</v>
      </c>
      <c r="L385" s="593" t="str">
        <f>IF($D$382="Y/T","Isi Sasaran",IF($E$382=0,0,IF(K385="Y",1,IF(K385="T",0,"Isi Dulu"))))</f>
        <v>Isi Sasaran</v>
      </c>
      <c r="M385" s="849"/>
      <c r="N385" s="852"/>
    </row>
    <row r="386" spans="2:14" ht="15.75">
      <c r="B386" s="838"/>
      <c r="C386" s="841"/>
      <c r="D386" s="859"/>
      <c r="E386" s="856"/>
      <c r="F386" s="569">
        <v>5</v>
      </c>
      <c r="G386" s="570"/>
      <c r="H386" s="599" t="str">
        <f t="shared" si="7"/>
        <v>Belum Diisi</v>
      </c>
      <c r="I386" s="595" t="s">
        <v>26</v>
      </c>
      <c r="J386" s="596" t="str">
        <f>IF($D$382="Y/T","Isi Sasaran",IF($E$382=0,0,IF(I386="Y",1,IF(I386="T",0,"Isi Dulu"))))</f>
        <v>Isi Sasaran</v>
      </c>
      <c r="K386" s="595" t="s">
        <v>26</v>
      </c>
      <c r="L386" s="596" t="str">
        <f>IF($D$382="Y/T","Isi Sasaran",IF($E$382=0,0,IF(K386="Y",1,IF(K386="T",0,"Isi Dulu"))))</f>
        <v>Isi Sasaran</v>
      </c>
      <c r="M386" s="850"/>
      <c r="N386" s="853"/>
    </row>
    <row r="387" spans="2:14" ht="15.75">
      <c r="B387" s="836">
        <v>16</v>
      </c>
      <c r="C387" s="839"/>
      <c r="D387" s="857" t="s">
        <v>26</v>
      </c>
      <c r="E387" s="854" t="str">
        <f>IF(D387="Y",1,IF(D387="T",0,IF(D387="Y/T","Belum diisi","Error")))</f>
        <v>Belum diisi</v>
      </c>
      <c r="F387" s="528">
        <v>1</v>
      </c>
      <c r="G387" s="529"/>
      <c r="H387" s="600" t="str">
        <f t="shared" si="7"/>
        <v>Belum Diisi</v>
      </c>
      <c r="I387" s="590" t="s">
        <v>26</v>
      </c>
      <c r="J387" s="591" t="str">
        <f>IF($D$387="Y/T","Isi Sasaran",IF($E$387=0,0,IF(I387="Y",1,IF(I387="T",0,"Isi Dulu"))))</f>
        <v>Isi Sasaran</v>
      </c>
      <c r="K387" s="590" t="s">
        <v>26</v>
      </c>
      <c r="L387" s="591" t="str">
        <f>IF($D$387="Y/T","Isi Sasaran",IF($E$387=0,0,IF(K387="Y",1,IF(K387="T",0,"Isi Dulu"))))</f>
        <v>Isi Sasaran</v>
      </c>
      <c r="M387" s="848" t="s">
        <v>26</v>
      </c>
      <c r="N387" s="851" t="str">
        <f>IF(M387="Y",1,IF(M387="T",0,IF(M387="Y/T","Belum diisi","Error")))</f>
        <v>Belum diisi</v>
      </c>
    </row>
    <row r="388" spans="2:14" ht="15.75">
      <c r="B388" s="837"/>
      <c r="C388" s="840"/>
      <c r="D388" s="858"/>
      <c r="E388" s="855"/>
      <c r="F388" s="549">
        <v>2</v>
      </c>
      <c r="G388" s="550"/>
      <c r="H388" s="598" t="str">
        <f t="shared" si="7"/>
        <v>Belum Diisi</v>
      </c>
      <c r="I388" s="592" t="s">
        <v>26</v>
      </c>
      <c r="J388" s="593" t="str">
        <f>IF($D$387="Y/T","Isi Sasaran",IF($E$387=0,0,IF(I388="Y",1,IF(I388="T",0,"Isi Dulu"))))</f>
        <v>Isi Sasaran</v>
      </c>
      <c r="K388" s="592" t="s">
        <v>26</v>
      </c>
      <c r="L388" s="593" t="str">
        <f>IF($D$387="Y/T","Isi Sasaran",IF($E$387=0,0,IF(K388="Y",1,IF(K388="T",0,"Isi Dulu"))))</f>
        <v>Isi Sasaran</v>
      </c>
      <c r="M388" s="849"/>
      <c r="N388" s="852"/>
    </row>
    <row r="389" spans="2:14" ht="15.75">
      <c r="B389" s="837"/>
      <c r="C389" s="840"/>
      <c r="D389" s="858"/>
      <c r="E389" s="855"/>
      <c r="F389" s="549">
        <v>3</v>
      </c>
      <c r="G389" s="550"/>
      <c r="H389" s="598" t="str">
        <f t="shared" si="7"/>
        <v>Belum Diisi</v>
      </c>
      <c r="I389" s="592" t="s">
        <v>26</v>
      </c>
      <c r="J389" s="593" t="str">
        <f>IF($D$387="Y/T","Isi Sasaran",IF($E$387=0,0,IF(I389="Y",1,IF(I389="T",0,"Isi Dulu"))))</f>
        <v>Isi Sasaran</v>
      </c>
      <c r="K389" s="592" t="s">
        <v>26</v>
      </c>
      <c r="L389" s="593" t="str">
        <f>IF($D$387="Y/T","Isi Sasaran",IF($E$387=0,0,IF(K389="Y",1,IF(K389="T",0,"Isi Dulu"))))</f>
        <v>Isi Sasaran</v>
      </c>
      <c r="M389" s="849"/>
      <c r="N389" s="852"/>
    </row>
    <row r="390" spans="2:14" ht="15.75">
      <c r="B390" s="837"/>
      <c r="C390" s="840"/>
      <c r="D390" s="858"/>
      <c r="E390" s="855"/>
      <c r="F390" s="549">
        <v>4</v>
      </c>
      <c r="G390" s="550"/>
      <c r="H390" s="598" t="str">
        <f t="shared" si="7"/>
        <v>Belum Diisi</v>
      </c>
      <c r="I390" s="592" t="s">
        <v>26</v>
      </c>
      <c r="J390" s="593" t="str">
        <f>IF($D$387="Y/T","Isi Sasaran",IF($E$387=0,0,IF(I390="Y",1,IF(I390="T",0,"Isi Dulu"))))</f>
        <v>Isi Sasaran</v>
      </c>
      <c r="K390" s="592" t="s">
        <v>26</v>
      </c>
      <c r="L390" s="593" t="str">
        <f>IF($D$387="Y/T","Isi Sasaran",IF($E$387=0,0,IF(K390="Y",1,IF(K390="T",0,"Isi Dulu"))))</f>
        <v>Isi Sasaran</v>
      </c>
      <c r="M390" s="849"/>
      <c r="N390" s="852"/>
    </row>
    <row r="391" spans="2:14" ht="15.75">
      <c r="B391" s="838"/>
      <c r="C391" s="841"/>
      <c r="D391" s="859"/>
      <c r="E391" s="856"/>
      <c r="F391" s="569">
        <v>5</v>
      </c>
      <c r="G391" s="570"/>
      <c r="H391" s="599" t="str">
        <f t="shared" si="7"/>
        <v>Belum Diisi</v>
      </c>
      <c r="I391" s="595" t="s">
        <v>26</v>
      </c>
      <c r="J391" s="596" t="str">
        <f>IF($D$387="Y/T","Isi Sasaran",IF($E$387=0,0,IF(I391="Y",1,IF(I391="T",0,"Isi Dulu"))))</f>
        <v>Isi Sasaran</v>
      </c>
      <c r="K391" s="595" t="s">
        <v>26</v>
      </c>
      <c r="L391" s="596" t="str">
        <f>IF($D$387="Y/T","Isi Sasaran",IF($E$387=0,0,IF(K391="Y",1,IF(K391="T",0,"Isi Dulu"))))</f>
        <v>Isi Sasaran</v>
      </c>
      <c r="M391" s="850"/>
      <c r="N391" s="853"/>
    </row>
    <row r="392" spans="2:14" ht="15.75">
      <c r="B392" s="836">
        <v>17</v>
      </c>
      <c r="C392" s="839"/>
      <c r="D392" s="857" t="s">
        <v>26</v>
      </c>
      <c r="E392" s="854" t="str">
        <f>IF(D392="Y",1,IF(D392="T",0,IF(D392="Y/T","Belum diisi","Error")))</f>
        <v>Belum diisi</v>
      </c>
      <c r="F392" s="528">
        <v>1</v>
      </c>
      <c r="G392" s="529"/>
      <c r="H392" s="600" t="str">
        <f t="shared" si="7"/>
        <v>Belum Diisi</v>
      </c>
      <c r="I392" s="590" t="s">
        <v>26</v>
      </c>
      <c r="J392" s="591" t="str">
        <f>IF($D$392="Y/T","Isi Sasaran",IF($E$392=0,0,IF(I392="Y",1,IF(I392="T",0,"Isi Dulu"))))</f>
        <v>Isi Sasaran</v>
      </c>
      <c r="K392" s="590" t="s">
        <v>26</v>
      </c>
      <c r="L392" s="591" t="str">
        <f>IF($D$392="Y/T","Isi Sasaran",IF($E$392=0,0,IF(K392="Y",1,IF(K392="T",0,"Isi Dulu"))))</f>
        <v>Isi Sasaran</v>
      </c>
      <c r="M392" s="848" t="s">
        <v>26</v>
      </c>
      <c r="N392" s="851" t="str">
        <f>IF(M392="Y",1,IF(M392="T",0,IF(M392="Y/T","Belum diisi","Error")))</f>
        <v>Belum diisi</v>
      </c>
    </row>
    <row r="393" spans="2:14" ht="15.75">
      <c r="B393" s="837"/>
      <c r="C393" s="840"/>
      <c r="D393" s="858"/>
      <c r="E393" s="855"/>
      <c r="F393" s="549">
        <v>2</v>
      </c>
      <c r="G393" s="550"/>
      <c r="H393" s="598" t="str">
        <f t="shared" si="7"/>
        <v>Belum Diisi</v>
      </c>
      <c r="I393" s="592" t="s">
        <v>26</v>
      </c>
      <c r="J393" s="593" t="str">
        <f>IF($D$392="Y/T","Isi Sasaran",IF($E$392=0,0,IF(I393="Y",1,IF(I393="T",0,"Isi Dulu"))))</f>
        <v>Isi Sasaran</v>
      </c>
      <c r="K393" s="592" t="s">
        <v>26</v>
      </c>
      <c r="L393" s="593" t="str">
        <f>IF($D$392="Y/T","Isi Sasaran",IF($E$392=0,0,IF(K393="Y",1,IF(K393="T",0,"Isi Dulu"))))</f>
        <v>Isi Sasaran</v>
      </c>
      <c r="M393" s="849"/>
      <c r="N393" s="852"/>
    </row>
    <row r="394" spans="2:14" ht="15.75">
      <c r="B394" s="837"/>
      <c r="C394" s="840"/>
      <c r="D394" s="858"/>
      <c r="E394" s="855"/>
      <c r="F394" s="549">
        <v>3</v>
      </c>
      <c r="G394" s="550"/>
      <c r="H394" s="598" t="str">
        <f t="shared" si="7"/>
        <v>Belum Diisi</v>
      </c>
      <c r="I394" s="592" t="s">
        <v>26</v>
      </c>
      <c r="J394" s="593" t="str">
        <f>IF($D$392="Y/T","Isi Sasaran",IF($E$392=0,0,IF(I394="Y",1,IF(I394="T",0,"Isi Dulu"))))</f>
        <v>Isi Sasaran</v>
      </c>
      <c r="K394" s="592" t="s">
        <v>26</v>
      </c>
      <c r="L394" s="593" t="str">
        <f>IF($D$392="Y/T","Isi Sasaran",IF($E$392=0,0,IF(K394="Y",1,IF(K394="T",0,"Isi Dulu"))))</f>
        <v>Isi Sasaran</v>
      </c>
      <c r="M394" s="849"/>
      <c r="N394" s="852"/>
    </row>
    <row r="395" spans="2:14" ht="15.75">
      <c r="B395" s="837"/>
      <c r="C395" s="840"/>
      <c r="D395" s="858"/>
      <c r="E395" s="855"/>
      <c r="F395" s="549">
        <v>4</v>
      </c>
      <c r="G395" s="550"/>
      <c r="H395" s="598" t="str">
        <f t="shared" si="7"/>
        <v>Belum Diisi</v>
      </c>
      <c r="I395" s="592" t="s">
        <v>26</v>
      </c>
      <c r="J395" s="593" t="str">
        <f>IF($D$392="Y/T","Isi Sasaran",IF($E$392=0,0,IF(I395="Y",1,IF(I395="T",0,"Isi Dulu"))))</f>
        <v>Isi Sasaran</v>
      </c>
      <c r="K395" s="592" t="s">
        <v>26</v>
      </c>
      <c r="L395" s="593" t="str">
        <f>IF($D$392="Y/T","Isi Sasaran",IF($E$392=0,0,IF(K395="Y",1,IF(K395="T",0,"Isi Dulu"))))</f>
        <v>Isi Sasaran</v>
      </c>
      <c r="M395" s="849"/>
      <c r="N395" s="852"/>
    </row>
    <row r="396" spans="2:14" ht="15.75">
      <c r="B396" s="838"/>
      <c r="C396" s="841"/>
      <c r="D396" s="859"/>
      <c r="E396" s="856"/>
      <c r="F396" s="569">
        <v>5</v>
      </c>
      <c r="G396" s="570"/>
      <c r="H396" s="599" t="str">
        <f t="shared" si="7"/>
        <v>Belum Diisi</v>
      </c>
      <c r="I396" s="595" t="s">
        <v>26</v>
      </c>
      <c r="J396" s="596" t="str">
        <f>IF($D$392="Y/T","Isi Sasaran",IF($E$392=0,0,IF(I396="Y",1,IF(I396="T",0,"Isi Dulu"))))</f>
        <v>Isi Sasaran</v>
      </c>
      <c r="K396" s="595" t="s">
        <v>26</v>
      </c>
      <c r="L396" s="596" t="str">
        <f>IF($D$392="Y/T","Isi Sasaran",IF($E$392=0,0,IF(K396="Y",1,IF(K396="T",0,"Isi Dulu"))))</f>
        <v>Isi Sasaran</v>
      </c>
      <c r="M396" s="850"/>
      <c r="N396" s="853"/>
    </row>
    <row r="397" spans="2:14" ht="15.75">
      <c r="B397" s="836">
        <v>18</v>
      </c>
      <c r="C397" s="839"/>
      <c r="D397" s="857" t="s">
        <v>26</v>
      </c>
      <c r="E397" s="854" t="str">
        <f>IF(D397="Y",1,IF(D397="T",0,IF(D397="Y/T","Belum diisi","Error")))</f>
        <v>Belum diisi</v>
      </c>
      <c r="F397" s="528">
        <v>1</v>
      </c>
      <c r="G397" s="529"/>
      <c r="H397" s="600" t="str">
        <f t="shared" si="7"/>
        <v>Belum Diisi</v>
      </c>
      <c r="I397" s="590" t="s">
        <v>26</v>
      </c>
      <c r="J397" s="591" t="str">
        <f>IF($D$397="Y/T","Isi Sasaran",IF($E$397=0,0,IF(I397="Y",1,IF(I397="T",0,"Isi Dulu"))))</f>
        <v>Isi Sasaran</v>
      </c>
      <c r="K397" s="590" t="s">
        <v>26</v>
      </c>
      <c r="L397" s="591" t="str">
        <f>IF($D$397="Y/T","Isi Sasaran",IF($E$397=0,0,IF(K397="Y",1,IF(K397="T",0,"Isi Dulu"))))</f>
        <v>Isi Sasaran</v>
      </c>
      <c r="M397" s="848" t="s">
        <v>26</v>
      </c>
      <c r="N397" s="851" t="str">
        <f>IF(M397="Y",1,IF(M397="T",0,IF(M397="Y/T","Belum diisi","Error")))</f>
        <v>Belum diisi</v>
      </c>
    </row>
    <row r="398" spans="2:14" ht="15.75">
      <c r="B398" s="837"/>
      <c r="C398" s="840"/>
      <c r="D398" s="858"/>
      <c r="E398" s="855"/>
      <c r="F398" s="549">
        <v>2</v>
      </c>
      <c r="G398" s="550"/>
      <c r="H398" s="598" t="str">
        <f t="shared" si="7"/>
        <v>Belum Diisi</v>
      </c>
      <c r="I398" s="592" t="s">
        <v>26</v>
      </c>
      <c r="J398" s="593" t="str">
        <f>IF($D$397="Y/T","Isi Sasaran",IF($E$397=0,0,IF(I398="Y",1,IF(I398="T",0,"Isi Dulu"))))</f>
        <v>Isi Sasaran</v>
      </c>
      <c r="K398" s="592" t="s">
        <v>26</v>
      </c>
      <c r="L398" s="593" t="str">
        <f>IF($D$397="Y/T","Isi Sasaran",IF($E$397=0,0,IF(K398="Y",1,IF(K398="T",0,"Isi Dulu"))))</f>
        <v>Isi Sasaran</v>
      </c>
      <c r="M398" s="849"/>
      <c r="N398" s="852"/>
    </row>
    <row r="399" spans="2:14" ht="15.75">
      <c r="B399" s="837"/>
      <c r="C399" s="840"/>
      <c r="D399" s="858"/>
      <c r="E399" s="855"/>
      <c r="F399" s="549">
        <v>3</v>
      </c>
      <c r="G399" s="550"/>
      <c r="H399" s="598" t="str">
        <f t="shared" si="7"/>
        <v>Belum Diisi</v>
      </c>
      <c r="I399" s="592" t="s">
        <v>26</v>
      </c>
      <c r="J399" s="593" t="str">
        <f>IF($D$397="Y/T","Isi Sasaran",IF($E$397=0,0,IF(I399="Y",1,IF(I399="T",0,"Isi Dulu"))))</f>
        <v>Isi Sasaran</v>
      </c>
      <c r="K399" s="592" t="s">
        <v>26</v>
      </c>
      <c r="L399" s="593" t="str">
        <f>IF($D$397="Y/T","Isi Sasaran",IF($E$397=0,0,IF(K399="Y",1,IF(K399="T",0,"Isi Dulu"))))</f>
        <v>Isi Sasaran</v>
      </c>
      <c r="M399" s="849"/>
      <c r="N399" s="852"/>
    </row>
    <row r="400" spans="2:14" ht="15.75">
      <c r="B400" s="837"/>
      <c r="C400" s="840"/>
      <c r="D400" s="858"/>
      <c r="E400" s="855"/>
      <c r="F400" s="549">
        <v>4</v>
      </c>
      <c r="G400" s="550"/>
      <c r="H400" s="598" t="str">
        <f t="shared" si="7"/>
        <v>Belum Diisi</v>
      </c>
      <c r="I400" s="592" t="s">
        <v>26</v>
      </c>
      <c r="J400" s="593" t="str">
        <f>IF($D$397="Y/T","Isi Sasaran",IF($E$397=0,0,IF(I400="Y",1,IF(I400="T",0,"Isi Dulu"))))</f>
        <v>Isi Sasaran</v>
      </c>
      <c r="K400" s="592" t="s">
        <v>26</v>
      </c>
      <c r="L400" s="593" t="str">
        <f>IF($D$397="Y/T","Isi Sasaran",IF($E$397=0,0,IF(K400="Y",1,IF(K400="T",0,"Isi Dulu"))))</f>
        <v>Isi Sasaran</v>
      </c>
      <c r="M400" s="849"/>
      <c r="N400" s="852"/>
    </row>
    <row r="401" spans="2:14" ht="15.75">
      <c r="B401" s="838"/>
      <c r="C401" s="841"/>
      <c r="D401" s="859"/>
      <c r="E401" s="856"/>
      <c r="F401" s="569">
        <v>5</v>
      </c>
      <c r="G401" s="570"/>
      <c r="H401" s="599" t="str">
        <f t="shared" si="7"/>
        <v>Belum Diisi</v>
      </c>
      <c r="I401" s="595" t="s">
        <v>26</v>
      </c>
      <c r="J401" s="596" t="str">
        <f>IF($D$397="Y/T","Isi Sasaran",IF($E$397=0,0,IF(I401="Y",1,IF(I401="T",0,"Isi Dulu"))))</f>
        <v>Isi Sasaran</v>
      </c>
      <c r="K401" s="595" t="s">
        <v>26</v>
      </c>
      <c r="L401" s="596" t="str">
        <f>IF($D$397="Y/T","Isi Sasaran",IF($E$397=0,0,IF(K401="Y",1,IF(K401="T",0,"Isi Dulu"))))</f>
        <v>Isi Sasaran</v>
      </c>
      <c r="M401" s="850"/>
      <c r="N401" s="853"/>
    </row>
    <row r="402" spans="2:14" ht="15.75">
      <c r="B402" s="836">
        <v>19</v>
      </c>
      <c r="C402" s="839"/>
      <c r="D402" s="857" t="s">
        <v>26</v>
      </c>
      <c r="E402" s="854" t="str">
        <f>IF(D402="Y",1,IF(D402="T",0,IF(D402="Y/T","Belum diisi","Error")))</f>
        <v>Belum diisi</v>
      </c>
      <c r="F402" s="528">
        <v>1</v>
      </c>
      <c r="G402" s="529"/>
      <c r="H402" s="600" t="str">
        <f t="shared" si="7"/>
        <v>Belum Diisi</v>
      </c>
      <c r="I402" s="590" t="s">
        <v>26</v>
      </c>
      <c r="J402" s="591" t="str">
        <f>IF($D$402="Y/T","Isi Sasaran",IF($E$402=0,0,IF(I402="Y",1,IF(I402="T",0,"Isi Dulu"))))</f>
        <v>Isi Sasaran</v>
      </c>
      <c r="K402" s="590" t="s">
        <v>26</v>
      </c>
      <c r="L402" s="591" t="str">
        <f>IF($D$402="Y/T","Isi Sasaran",IF($E$402=0,0,IF(K402="Y",1,IF(K402="T",0,"Isi Dulu"))))</f>
        <v>Isi Sasaran</v>
      </c>
      <c r="M402" s="848" t="s">
        <v>26</v>
      </c>
      <c r="N402" s="851" t="str">
        <f>IF(M402="Y",1,IF(M402="T",0,IF(M402="Y/T","Belum diisi","Error")))</f>
        <v>Belum diisi</v>
      </c>
    </row>
    <row r="403" spans="2:14" ht="15.75">
      <c r="B403" s="837"/>
      <c r="C403" s="840"/>
      <c r="D403" s="858"/>
      <c r="E403" s="855"/>
      <c r="F403" s="549">
        <v>2</v>
      </c>
      <c r="G403" s="550"/>
      <c r="H403" s="598" t="str">
        <f t="shared" si="7"/>
        <v>Belum Diisi</v>
      </c>
      <c r="I403" s="592" t="s">
        <v>26</v>
      </c>
      <c r="J403" s="593" t="str">
        <f>IF($D$402="Y/T","Isi Sasaran",IF($E$402=0,0,IF(I403="Y",1,IF(I403="T",0,"Isi Dulu"))))</f>
        <v>Isi Sasaran</v>
      </c>
      <c r="K403" s="592" t="s">
        <v>26</v>
      </c>
      <c r="L403" s="593" t="str">
        <f>IF($D$402="Y/T","Isi Sasaran",IF($E$402=0,0,IF(K403="Y",1,IF(K403="T",0,"Isi Dulu"))))</f>
        <v>Isi Sasaran</v>
      </c>
      <c r="M403" s="849"/>
      <c r="N403" s="852"/>
    </row>
    <row r="404" spans="2:14" ht="15.75">
      <c r="B404" s="837"/>
      <c r="C404" s="840"/>
      <c r="D404" s="858"/>
      <c r="E404" s="855"/>
      <c r="F404" s="549">
        <v>3</v>
      </c>
      <c r="G404" s="550"/>
      <c r="H404" s="598" t="str">
        <f t="shared" si="7"/>
        <v>Belum Diisi</v>
      </c>
      <c r="I404" s="592" t="s">
        <v>26</v>
      </c>
      <c r="J404" s="593" t="str">
        <f>IF($D$402="Y/T","Isi Sasaran",IF($E$402=0,0,IF(I404="Y",1,IF(I404="T",0,"Isi Dulu"))))</f>
        <v>Isi Sasaran</v>
      </c>
      <c r="K404" s="592" t="s">
        <v>26</v>
      </c>
      <c r="L404" s="593" t="str">
        <f>IF($D$402="Y/T","Isi Sasaran",IF($E$402=0,0,IF(K404="Y",1,IF(K404="T",0,"Isi Dulu"))))</f>
        <v>Isi Sasaran</v>
      </c>
      <c r="M404" s="849"/>
      <c r="N404" s="852"/>
    </row>
    <row r="405" spans="2:14" ht="15.75">
      <c r="B405" s="837"/>
      <c r="C405" s="840"/>
      <c r="D405" s="858"/>
      <c r="E405" s="855"/>
      <c r="F405" s="549">
        <v>4</v>
      </c>
      <c r="G405" s="550"/>
      <c r="H405" s="598" t="str">
        <f t="shared" si="7"/>
        <v>Belum Diisi</v>
      </c>
      <c r="I405" s="592" t="s">
        <v>26</v>
      </c>
      <c r="J405" s="593" t="str">
        <f>IF($D$402="Y/T","Isi Sasaran",IF($E$402=0,0,IF(I405="Y",1,IF(I405="T",0,"Isi Dulu"))))</f>
        <v>Isi Sasaran</v>
      </c>
      <c r="K405" s="592" t="s">
        <v>26</v>
      </c>
      <c r="L405" s="593" t="str">
        <f>IF($D$402="Y/T","Isi Sasaran",IF($E$402=0,0,IF(K405="Y",1,IF(K405="T",0,"Isi Dulu"))))</f>
        <v>Isi Sasaran</v>
      </c>
      <c r="M405" s="849"/>
      <c r="N405" s="852"/>
    </row>
    <row r="406" spans="2:14" ht="15.75">
      <c r="B406" s="838"/>
      <c r="C406" s="841"/>
      <c r="D406" s="859"/>
      <c r="E406" s="856"/>
      <c r="F406" s="569">
        <v>5</v>
      </c>
      <c r="G406" s="570"/>
      <c r="H406" s="599" t="str">
        <f t="shared" si="7"/>
        <v>Belum Diisi</v>
      </c>
      <c r="I406" s="595" t="s">
        <v>26</v>
      </c>
      <c r="J406" s="596" t="str">
        <f>IF($D$402="Y/T","Isi Sasaran",IF($E$402=0,0,IF(I406="Y",1,IF(I406="T",0,"Isi Dulu"))))</f>
        <v>Isi Sasaran</v>
      </c>
      <c r="K406" s="595" t="s">
        <v>26</v>
      </c>
      <c r="L406" s="596" t="str">
        <f>IF($D$402="Y/T","Isi Sasaran",IF($E$402=0,0,IF(K406="Y",1,IF(K406="T",0,"Isi Dulu"))))</f>
        <v>Isi Sasaran</v>
      </c>
      <c r="M406" s="850"/>
      <c r="N406" s="853"/>
    </row>
    <row r="407" spans="2:14" ht="15.75">
      <c r="B407" s="836">
        <v>20</v>
      </c>
      <c r="C407" s="839"/>
      <c r="D407" s="857" t="s">
        <v>26</v>
      </c>
      <c r="E407" s="854" t="str">
        <f>IF(D407="Y",1,IF(D407="T",0,IF(D407="Y/T","Belum diisi","Error")))</f>
        <v>Belum diisi</v>
      </c>
      <c r="F407" s="528">
        <v>1</v>
      </c>
      <c r="G407" s="529"/>
      <c r="H407" s="600" t="str">
        <f t="shared" si="7"/>
        <v>Belum Diisi</v>
      </c>
      <c r="I407" s="590" t="s">
        <v>26</v>
      </c>
      <c r="J407" s="591" t="str">
        <f>IF($D$407="Y/T","Isi Sasaran",IF($E$407=0,0,IF(I407="Y",1,IF(I407="T",0,"Isi Dulu"))))</f>
        <v>Isi Sasaran</v>
      </c>
      <c r="K407" s="590" t="s">
        <v>26</v>
      </c>
      <c r="L407" s="591" t="str">
        <f>IF($D$407="Y/T","Isi Sasaran",IF($E$407=0,0,IF(K407="Y",1,IF(K407="T",0,"Isi Dulu"))))</f>
        <v>Isi Sasaran</v>
      </c>
      <c r="M407" s="848" t="s">
        <v>26</v>
      </c>
      <c r="N407" s="851" t="str">
        <f>IF(M407="Y",1,IF(M407="T",0,IF(M407="Y/T","Belum diisi","Error")))</f>
        <v>Belum diisi</v>
      </c>
    </row>
    <row r="408" spans="2:14" ht="15.75">
      <c r="B408" s="837"/>
      <c r="C408" s="840"/>
      <c r="D408" s="858"/>
      <c r="E408" s="855"/>
      <c r="F408" s="549">
        <v>2</v>
      </c>
      <c r="G408" s="550"/>
      <c r="H408" s="598" t="str">
        <f t="shared" si="7"/>
        <v>Belum Diisi</v>
      </c>
      <c r="I408" s="592" t="s">
        <v>26</v>
      </c>
      <c r="J408" s="593" t="str">
        <f>IF($D$407="Y/T","Isi Sasaran",IF($E$407=0,0,IF(I408="Y",1,IF(I408="T",0,"Isi Dulu"))))</f>
        <v>Isi Sasaran</v>
      </c>
      <c r="K408" s="592" t="s">
        <v>26</v>
      </c>
      <c r="L408" s="593" t="str">
        <f>IF($D$407="Y/T","Isi Sasaran",IF($E$407=0,0,IF(K408="Y",1,IF(K408="T",0,"Isi Dulu"))))</f>
        <v>Isi Sasaran</v>
      </c>
      <c r="M408" s="849"/>
      <c r="N408" s="852"/>
    </row>
    <row r="409" spans="2:14" ht="15.75">
      <c r="B409" s="837"/>
      <c r="C409" s="840"/>
      <c r="D409" s="858"/>
      <c r="E409" s="855"/>
      <c r="F409" s="549">
        <v>3</v>
      </c>
      <c r="G409" s="550"/>
      <c r="H409" s="598" t="str">
        <f t="shared" si="7"/>
        <v>Belum Diisi</v>
      </c>
      <c r="I409" s="592" t="s">
        <v>26</v>
      </c>
      <c r="J409" s="593" t="str">
        <f>IF($D$407="Y/T","Isi Sasaran",IF($E$407=0,0,IF(I409="Y",1,IF(I409="T",0,"Isi Dulu"))))</f>
        <v>Isi Sasaran</v>
      </c>
      <c r="K409" s="592" t="s">
        <v>26</v>
      </c>
      <c r="L409" s="593" t="str">
        <f>IF($D$407="Y/T","Isi Sasaran",IF($E$407=0,0,IF(K409="Y",1,IF(K409="T",0,"Isi Dulu"))))</f>
        <v>Isi Sasaran</v>
      </c>
      <c r="M409" s="849"/>
      <c r="N409" s="852"/>
    </row>
    <row r="410" spans="2:14" ht="15.75">
      <c r="B410" s="837"/>
      <c r="C410" s="840"/>
      <c r="D410" s="858"/>
      <c r="E410" s="855"/>
      <c r="F410" s="549">
        <v>4</v>
      </c>
      <c r="G410" s="550"/>
      <c r="H410" s="598" t="str">
        <f t="shared" si="7"/>
        <v>Belum Diisi</v>
      </c>
      <c r="I410" s="592" t="s">
        <v>26</v>
      </c>
      <c r="J410" s="593" t="str">
        <f>IF($D$407="Y/T","Isi Sasaran",IF($E$407=0,0,IF(I410="Y",1,IF(I410="T",0,"Isi Dulu"))))</f>
        <v>Isi Sasaran</v>
      </c>
      <c r="K410" s="592" t="s">
        <v>26</v>
      </c>
      <c r="L410" s="593" t="str">
        <f>IF($D$407="Y/T","Isi Sasaran",IF($E$407=0,0,IF(K410="Y",1,IF(K410="T",0,"Isi Dulu"))))</f>
        <v>Isi Sasaran</v>
      </c>
      <c r="M410" s="849"/>
      <c r="N410" s="852"/>
    </row>
    <row r="411" spans="2:14" ht="15.75">
      <c r="B411" s="838"/>
      <c r="C411" s="841"/>
      <c r="D411" s="859"/>
      <c r="E411" s="856"/>
      <c r="F411" s="569">
        <v>5</v>
      </c>
      <c r="G411" s="570"/>
      <c r="H411" s="599" t="str">
        <f t="shared" si="7"/>
        <v>Belum Diisi</v>
      </c>
      <c r="I411" s="595" t="s">
        <v>26</v>
      </c>
      <c r="J411" s="596" t="str">
        <f>IF($D$407="Y/T","Isi Sasaran",IF($E$407=0,0,IF(I411="Y",1,IF(I411="T",0,"Isi Dulu"))))</f>
        <v>Isi Sasaran</v>
      </c>
      <c r="K411" s="595" t="s">
        <v>26</v>
      </c>
      <c r="L411" s="596" t="str">
        <f>IF($D$407="Y/T","Isi Sasaran",IF($E$407=0,0,IF(K411="Y",1,IF(K411="T",0,"Isi Dulu"))))</f>
        <v>Isi Sasaran</v>
      </c>
      <c r="M411" s="850"/>
      <c r="N411" s="853"/>
    </row>
    <row r="412" spans="2:14" ht="15.75">
      <c r="B412" s="580"/>
      <c r="C412" s="581"/>
      <c r="D412" s="582"/>
      <c r="E412" s="602" t="e">
        <f>AVERAGE(E312:E411)</f>
        <v>#DIV/0!</v>
      </c>
      <c r="F412" s="583"/>
      <c r="G412" s="583"/>
      <c r="H412" s="602" t="e">
        <f>(IF($D312="Y/T",0,AVERAGE(H312:H316))+IF($D317="Y/T",0,AVERAGE(H317:H321))+IF($D322="Y/T",0,AVERAGE(H322:H326))+IF($D327="Y/T",0,AVERAGE(H327:H331))+IF($D332="Y/T",0,AVERAGE(H332:H336))+IF($D337="Y/T",0,AVERAGE(H337:H341))+IF($D342="Y/T",0,AVERAGE(H342:H346))+IF($D347="Y/T",0,AVERAGE(H347:H351))+IF($D352="Y/T",0,AVERAGE(H352:H356))+IF($D357="Y/T",0,AVERAGE(H357:H361))+IF($D362="Y/T",0,AVERAGE(H362:H366))+IF($D367="Y/T",0,AVERAGE(H367:H371))+IF($D372="Y/T",0,AVERAGE(H372:H376))+IF($D377="Y/T",0,AVERAGE(H377:H381))+IF($D382="Y/T",0,AVERAGE(H382:H386))+IF($D387="Y/T",0,AVERAGE(H387:H391))+IF($D392="Y/T",0,AVERAGE(H392:H396))+IF($D397="Y/T",0,AVERAGE(H397:H401))+IF($D402="Y/T",0,AVERAGE(H402:H406))+IF($D407="Y/T",0,AVERAGE(H407:H411)))/(COUNTIF($D312:$D411,"Y")+COUNTIF($D312:$D411,"T"))</f>
        <v>#DIV/0!</v>
      </c>
      <c r="I412" s="582"/>
      <c r="J412" s="602" t="e">
        <f>(IF($D312="Y/T",0,AVERAGE(J312:J316))+IF($D317="Y/T",0,AVERAGE(J317:J321))+IF($D322="Y/T",0,AVERAGE(J322:J326))+IF($D327="Y/T",0,AVERAGE(J327:J331))+IF($D332="Y/T",0,AVERAGE(J332:J336))+IF($D337="Y/T",0,AVERAGE(J337:J341))+IF($D342="Y/T",0,AVERAGE(J342:J346))+IF($D347="Y/T",0,AVERAGE(J347:J351))+IF($D352="Y/T",0,AVERAGE(J352:J356))+IF($D357="Y/T",0,AVERAGE(J357:J361))+IF($D362="Y/T",0,AVERAGE(J362:J366))+IF($D367="Y/T",0,AVERAGE(J367:J371))+IF($D372="Y/T",0,AVERAGE(J372:J376))+IF($D377="Y/T",0,AVERAGE(J377:J381))+IF($D382="Y/T",0,AVERAGE(J382:J386))+IF($D387="Y/T",0,AVERAGE(J387:J391))+IF($D392="Y/T",0,AVERAGE(J392:J396))+IF($D397="Y/T",0,AVERAGE(J397:J401))+IF($D402="Y/T",0,AVERAGE(J402:J406))+IF($D407="Y/T",0,AVERAGE(J407:J411)))/(COUNTIF($D312:$D411,"Y")+COUNTIF($D312:$D411,"T"))</f>
        <v>#DIV/0!</v>
      </c>
      <c r="K412" s="582"/>
      <c r="L412" s="602" t="e">
        <f>(IF($D312="Y/T",0,AVERAGE(L312:L316))+IF($D317="Y/T",0,AVERAGE(L317:L321))+IF($D322="Y/T",0,AVERAGE(L322:L326))+IF($D327="Y/T",0,AVERAGE(L327:L331))+IF($D332="Y/T",0,AVERAGE(L332:L336))+IF($D337="Y/T",0,AVERAGE(L337:L341))+IF($D342="Y/T",0,AVERAGE(L342:L346))+IF($D347="Y/T",0,AVERAGE(L347:L351))+IF($D352="Y/T",0,AVERAGE(L352:L356))+IF($D357="Y/T",0,AVERAGE(L357:L361))+IF($D362="Y/T",0,AVERAGE(L362:L366))+IF($D367="Y/T",0,AVERAGE(L367:L371))+IF($D372="Y/T",0,AVERAGE(L372:L376))+IF($D377="Y/T",0,AVERAGE(L377:L381))+IF($D382="Y/T",0,AVERAGE(L382:L386))+IF($D387="Y/T",0,AVERAGE(L387:L391))+IF($D392="Y/T",0,AVERAGE(L392:L396))+IF($D397="Y/T",0,AVERAGE(L397:L401))+IF($D402="Y/T",0,AVERAGE(L402:L406))+IF($D407="Y/T",0,AVERAGE(L407:L411)))/(COUNTIF($D312:$D411,"Y")+COUNTIF($D312:$D411,"T"))</f>
        <v>#DIV/0!</v>
      </c>
      <c r="M412" s="606"/>
      <c r="N412" s="602" t="e">
        <f>AVERAGE(N312:N411)</f>
        <v>#DIV/0!</v>
      </c>
    </row>
  </sheetData>
  <mergeCells count="496">
    <mergeCell ref="M337:M341"/>
    <mergeCell ref="E342:E346"/>
    <mergeCell ref="B327:B331"/>
    <mergeCell ref="C327:C331"/>
    <mergeCell ref="B285:B289"/>
    <mergeCell ref="M290:M294"/>
    <mergeCell ref="E300:E304"/>
    <mergeCell ref="N317:N321"/>
    <mergeCell ref="C300:C304"/>
    <mergeCell ref="B305:B309"/>
    <mergeCell ref="C285:C289"/>
    <mergeCell ref="M285:M289"/>
    <mergeCell ref="D295:D299"/>
    <mergeCell ref="M322:M326"/>
    <mergeCell ref="C312:C316"/>
    <mergeCell ref="B317:B321"/>
    <mergeCell ref="D322:D326"/>
    <mergeCell ref="E322:E326"/>
    <mergeCell ref="C317:C321"/>
    <mergeCell ref="E312:E316"/>
    <mergeCell ref="C322:C326"/>
    <mergeCell ref="N235:N239"/>
    <mergeCell ref="D312:D316"/>
    <mergeCell ref="D260:D264"/>
    <mergeCell ref="N250:N254"/>
    <mergeCell ref="C250:C254"/>
    <mergeCell ref="M260:M264"/>
    <mergeCell ref="B265:B269"/>
    <mergeCell ref="D255:D259"/>
    <mergeCell ref="M255:M259"/>
    <mergeCell ref="N255:N259"/>
    <mergeCell ref="M300:M304"/>
    <mergeCell ref="B260:B264"/>
    <mergeCell ref="D275:D279"/>
    <mergeCell ref="E265:E269"/>
    <mergeCell ref="E285:E289"/>
    <mergeCell ref="D290:D294"/>
    <mergeCell ref="E290:E294"/>
    <mergeCell ref="N285:N289"/>
    <mergeCell ref="N280:N284"/>
    <mergeCell ref="M295:M299"/>
    <mergeCell ref="B280:B284"/>
    <mergeCell ref="E280:E284"/>
    <mergeCell ref="C280:C284"/>
    <mergeCell ref="M270:M274"/>
    <mergeCell ref="N260:N264"/>
    <mergeCell ref="E270:E274"/>
    <mergeCell ref="D265:D269"/>
    <mergeCell ref="C260:C264"/>
    <mergeCell ref="B270:B274"/>
    <mergeCell ref="C290:C294"/>
    <mergeCell ref="B295:B299"/>
    <mergeCell ref="N295:N299"/>
    <mergeCell ref="D240:D244"/>
    <mergeCell ref="E240:E244"/>
    <mergeCell ref="N275:N279"/>
    <mergeCell ref="D280:D284"/>
    <mergeCell ref="B290:B294"/>
    <mergeCell ref="M280:M284"/>
    <mergeCell ref="E275:E279"/>
    <mergeCell ref="N240:N244"/>
    <mergeCell ref="B240:B244"/>
    <mergeCell ref="C225:C229"/>
    <mergeCell ref="N220:N224"/>
    <mergeCell ref="M198:M202"/>
    <mergeCell ref="N128:N132"/>
    <mergeCell ref="C133:C137"/>
    <mergeCell ref="M138:M142"/>
    <mergeCell ref="C148:C152"/>
    <mergeCell ref="E143:E147"/>
    <mergeCell ref="D138:D142"/>
    <mergeCell ref="C193:C197"/>
    <mergeCell ref="C203:C207"/>
    <mergeCell ref="M193:M197"/>
    <mergeCell ref="E193:E197"/>
    <mergeCell ref="D193:D197"/>
    <mergeCell ref="M210:M214"/>
    <mergeCell ref="D198:D202"/>
    <mergeCell ref="N133:N137"/>
    <mergeCell ref="N148:N152"/>
    <mergeCell ref="E158:E162"/>
    <mergeCell ref="D183:D187"/>
    <mergeCell ref="M133:M137"/>
    <mergeCell ref="M225:M229"/>
    <mergeCell ref="N225:N229"/>
    <mergeCell ref="B377:B381"/>
    <mergeCell ref="E382:E386"/>
    <mergeCell ref="D387:D391"/>
    <mergeCell ref="E377:E381"/>
    <mergeCell ref="D377:D381"/>
    <mergeCell ref="D382:D386"/>
    <mergeCell ref="E387:E391"/>
    <mergeCell ref="M382:M386"/>
    <mergeCell ref="N387:N391"/>
    <mergeCell ref="B382:B386"/>
    <mergeCell ref="M377:M381"/>
    <mergeCell ref="N377:N381"/>
    <mergeCell ref="C387:C391"/>
    <mergeCell ref="M387:M391"/>
    <mergeCell ref="B387:B391"/>
    <mergeCell ref="C382:C386"/>
    <mergeCell ref="N382:N386"/>
    <mergeCell ref="C377:C381"/>
    <mergeCell ref="B347:B351"/>
    <mergeCell ref="N352:N356"/>
    <mergeCell ref="E357:E361"/>
    <mergeCell ref="N300:N304"/>
    <mergeCell ref="D300:D304"/>
    <mergeCell ref="E305:E309"/>
    <mergeCell ref="N362:N366"/>
    <mergeCell ref="D352:D356"/>
    <mergeCell ref="B357:B361"/>
    <mergeCell ref="B322:B326"/>
    <mergeCell ref="M327:M331"/>
    <mergeCell ref="B342:B346"/>
    <mergeCell ref="B337:B341"/>
    <mergeCell ref="M312:M316"/>
    <mergeCell ref="B312:B316"/>
    <mergeCell ref="E317:E321"/>
    <mergeCell ref="N312:N316"/>
    <mergeCell ref="N327:N331"/>
    <mergeCell ref="D332:D336"/>
    <mergeCell ref="N322:N326"/>
    <mergeCell ref="D337:D341"/>
    <mergeCell ref="D327:D331"/>
    <mergeCell ref="E327:E331"/>
    <mergeCell ref="B332:B336"/>
    <mergeCell ref="B397:B401"/>
    <mergeCell ref="M402:M406"/>
    <mergeCell ref="C407:C411"/>
    <mergeCell ref="C402:C406"/>
    <mergeCell ref="B407:B411"/>
    <mergeCell ref="N392:N396"/>
    <mergeCell ref="E407:E411"/>
    <mergeCell ref="C397:C401"/>
    <mergeCell ref="B402:B406"/>
    <mergeCell ref="M392:M396"/>
    <mergeCell ref="D392:D396"/>
    <mergeCell ref="D407:D411"/>
    <mergeCell ref="N397:N401"/>
    <mergeCell ref="M397:M401"/>
    <mergeCell ref="E402:E406"/>
    <mergeCell ref="D402:D406"/>
    <mergeCell ref="E397:E401"/>
    <mergeCell ref="N407:N411"/>
    <mergeCell ref="N402:N406"/>
    <mergeCell ref="M407:M411"/>
    <mergeCell ref="B392:B396"/>
    <mergeCell ref="E392:E396"/>
    <mergeCell ref="C392:C396"/>
    <mergeCell ref="D397:D401"/>
    <mergeCell ref="N372:N376"/>
    <mergeCell ref="C362:C366"/>
    <mergeCell ref="B362:B366"/>
    <mergeCell ref="D362:D366"/>
    <mergeCell ref="E362:E366"/>
    <mergeCell ref="M362:M366"/>
    <mergeCell ref="M357:M361"/>
    <mergeCell ref="E337:E341"/>
    <mergeCell ref="N342:N346"/>
    <mergeCell ref="D342:D346"/>
    <mergeCell ref="C342:C346"/>
    <mergeCell ref="M347:M351"/>
    <mergeCell ref="C357:C361"/>
    <mergeCell ref="E352:E356"/>
    <mergeCell ref="B352:B356"/>
    <mergeCell ref="B367:B371"/>
    <mergeCell ref="N367:N371"/>
    <mergeCell ref="D367:D371"/>
    <mergeCell ref="B372:B376"/>
    <mergeCell ref="C372:C376"/>
    <mergeCell ref="M372:M376"/>
    <mergeCell ref="D372:D376"/>
    <mergeCell ref="E372:E376"/>
    <mergeCell ref="M367:M371"/>
    <mergeCell ref="C367:C371"/>
    <mergeCell ref="E367:E371"/>
    <mergeCell ref="B215:B219"/>
    <mergeCell ref="N230:N234"/>
    <mergeCell ref="E245:E249"/>
    <mergeCell ref="B230:B234"/>
    <mergeCell ref="C188:C192"/>
    <mergeCell ref="N193:N197"/>
    <mergeCell ref="D203:D207"/>
    <mergeCell ref="D347:D351"/>
    <mergeCell ref="C337:C341"/>
    <mergeCell ref="C347:C351"/>
    <mergeCell ref="M352:M356"/>
    <mergeCell ref="D357:D361"/>
    <mergeCell ref="E347:E351"/>
    <mergeCell ref="C352:C356"/>
    <mergeCell ref="M332:M336"/>
    <mergeCell ref="N347:N351"/>
    <mergeCell ref="C332:C336"/>
    <mergeCell ref="N337:N341"/>
    <mergeCell ref="E332:E336"/>
    <mergeCell ref="N357:N361"/>
    <mergeCell ref="M342:M346"/>
    <mergeCell ref="N332:N336"/>
    <mergeCell ref="N123:N127"/>
    <mergeCell ref="D123:D127"/>
    <mergeCell ref="N245:N249"/>
    <mergeCell ref="N210:N214"/>
    <mergeCell ref="B210:B214"/>
    <mergeCell ref="D215:D219"/>
    <mergeCell ref="D210:D214"/>
    <mergeCell ref="E210:E214"/>
    <mergeCell ref="E215:E219"/>
    <mergeCell ref="B209:N209"/>
    <mergeCell ref="E220:E224"/>
    <mergeCell ref="B198:B202"/>
    <mergeCell ref="M203:M207"/>
    <mergeCell ref="C215:C219"/>
    <mergeCell ref="N203:N207"/>
    <mergeCell ref="N188:N192"/>
    <mergeCell ref="E198:E202"/>
    <mergeCell ref="D173:D177"/>
    <mergeCell ref="M163:M167"/>
    <mergeCell ref="B163:B167"/>
    <mergeCell ref="M230:M234"/>
    <mergeCell ref="B225:B229"/>
    <mergeCell ref="D235:D239"/>
    <mergeCell ref="M220:M224"/>
    <mergeCell ref="N86:N90"/>
    <mergeCell ref="E96:E100"/>
    <mergeCell ref="C81:C85"/>
    <mergeCell ref="M173:M177"/>
    <mergeCell ref="B173:B177"/>
    <mergeCell ref="C168:C172"/>
    <mergeCell ref="N138:N142"/>
    <mergeCell ref="C128:C132"/>
    <mergeCell ref="M128:M132"/>
    <mergeCell ref="D133:D137"/>
    <mergeCell ref="E133:E137"/>
    <mergeCell ref="E128:E132"/>
    <mergeCell ref="B153:B157"/>
    <mergeCell ref="N158:N162"/>
    <mergeCell ref="D168:D172"/>
    <mergeCell ref="D163:D167"/>
    <mergeCell ref="E163:E167"/>
    <mergeCell ref="E168:E172"/>
    <mergeCell ref="B128:B132"/>
    <mergeCell ref="M81:M85"/>
    <mergeCell ref="E113:E117"/>
    <mergeCell ref="C96:C100"/>
    <mergeCell ref="D86:D90"/>
    <mergeCell ref="D101:D105"/>
    <mergeCell ref="C235:C239"/>
    <mergeCell ref="E225:E229"/>
    <mergeCell ref="C305:C309"/>
    <mergeCell ref="B311:N311"/>
    <mergeCell ref="D285:D289"/>
    <mergeCell ref="M275:M279"/>
    <mergeCell ref="B275:B279"/>
    <mergeCell ref="C270:C274"/>
    <mergeCell ref="D270:D274"/>
    <mergeCell ref="B235:B239"/>
    <mergeCell ref="E235:E239"/>
    <mergeCell ref="C295:C299"/>
    <mergeCell ref="E295:E299"/>
    <mergeCell ref="C230:C234"/>
    <mergeCell ref="M235:M239"/>
    <mergeCell ref="D245:D249"/>
    <mergeCell ref="M240:M244"/>
    <mergeCell ref="C245:C249"/>
    <mergeCell ref="M265:M269"/>
    <mergeCell ref="D250:D254"/>
    <mergeCell ref="C265:C269"/>
    <mergeCell ref="C275:C279"/>
    <mergeCell ref="D305:D309"/>
    <mergeCell ref="D230:D234"/>
    <mergeCell ref="G3:G4"/>
    <mergeCell ref="N101:N105"/>
    <mergeCell ref="B51:B55"/>
    <mergeCell ref="M61:M65"/>
    <mergeCell ref="E66:E70"/>
    <mergeCell ref="D56:D60"/>
    <mergeCell ref="N56:N60"/>
    <mergeCell ref="N96:N100"/>
    <mergeCell ref="C91:C95"/>
    <mergeCell ref="E101:E105"/>
    <mergeCell ref="M91:M95"/>
    <mergeCell ref="N91:N95"/>
    <mergeCell ref="E56:E60"/>
    <mergeCell ref="M51:M55"/>
    <mergeCell ref="E51:E55"/>
    <mergeCell ref="M101:M105"/>
    <mergeCell ref="B96:B100"/>
    <mergeCell ref="E76:E80"/>
    <mergeCell ref="M86:M90"/>
    <mergeCell ref="D96:D100"/>
    <mergeCell ref="B91:B95"/>
    <mergeCell ref="B81:B85"/>
    <mergeCell ref="N66:N70"/>
    <mergeCell ref="M96:M100"/>
    <mergeCell ref="K4:L4"/>
    <mergeCell ref="E16:E20"/>
    <mergeCell ref="B11:B15"/>
    <mergeCell ref="N11:N15"/>
    <mergeCell ref="M31:M35"/>
    <mergeCell ref="E41:E45"/>
    <mergeCell ref="D36:D40"/>
    <mergeCell ref="D31:D35"/>
    <mergeCell ref="B31:B35"/>
    <mergeCell ref="B26:B30"/>
    <mergeCell ref="D16:D20"/>
    <mergeCell ref="M4:N4"/>
    <mergeCell ref="B6:B10"/>
    <mergeCell ref="N41:N45"/>
    <mergeCell ref="M26:M30"/>
    <mergeCell ref="C16:C20"/>
    <mergeCell ref="D26:D30"/>
    <mergeCell ref="E21:E25"/>
    <mergeCell ref="C21:C25"/>
    <mergeCell ref="B41:B45"/>
    <mergeCell ref="N6:N10"/>
    <mergeCell ref="D11:D15"/>
    <mergeCell ref="H3:H4"/>
    <mergeCell ref="F3:F4"/>
    <mergeCell ref="N46:N50"/>
    <mergeCell ref="D91:D95"/>
    <mergeCell ref="D51:D55"/>
    <mergeCell ref="M46:M50"/>
    <mergeCell ref="B1:N1"/>
    <mergeCell ref="N153:N157"/>
    <mergeCell ref="D143:D147"/>
    <mergeCell ref="B148:B152"/>
    <mergeCell ref="N118:N122"/>
    <mergeCell ref="B108:B112"/>
    <mergeCell ref="M123:M127"/>
    <mergeCell ref="D113:D117"/>
    <mergeCell ref="N113:N117"/>
    <mergeCell ref="E86:E90"/>
    <mergeCell ref="B76:B80"/>
    <mergeCell ref="D76:D80"/>
    <mergeCell ref="C86:C90"/>
    <mergeCell ref="E81:E85"/>
    <mergeCell ref="D81:D85"/>
    <mergeCell ref="B138:B142"/>
    <mergeCell ref="N143:N147"/>
    <mergeCell ref="E148:E152"/>
    <mergeCell ref="B133:B137"/>
    <mergeCell ref="B86:B90"/>
    <mergeCell ref="M66:M70"/>
    <mergeCell ref="C51:C55"/>
    <mergeCell ref="B56:B60"/>
    <mergeCell ref="N51:N55"/>
    <mergeCell ref="N61:N65"/>
    <mergeCell ref="D71:D75"/>
    <mergeCell ref="C56:C60"/>
    <mergeCell ref="B66:B70"/>
    <mergeCell ref="N81:N85"/>
    <mergeCell ref="C76:C80"/>
    <mergeCell ref="M76:M80"/>
    <mergeCell ref="N76:N80"/>
    <mergeCell ref="M71:M75"/>
    <mergeCell ref="N71:N75"/>
    <mergeCell ref="C71:C75"/>
    <mergeCell ref="M56:M60"/>
    <mergeCell ref="E71:E75"/>
    <mergeCell ref="D66:D70"/>
    <mergeCell ref="B61:B65"/>
    <mergeCell ref="C61:C65"/>
    <mergeCell ref="D61:D65"/>
    <mergeCell ref="E61:E65"/>
    <mergeCell ref="C66:C70"/>
    <mergeCell ref="D46:D50"/>
    <mergeCell ref="C46:C50"/>
    <mergeCell ref="B36:B40"/>
    <mergeCell ref="C31:C35"/>
    <mergeCell ref="B21:B25"/>
    <mergeCell ref="M36:M40"/>
    <mergeCell ref="C36:C40"/>
    <mergeCell ref="M41:M45"/>
    <mergeCell ref="E36:E40"/>
    <mergeCell ref="C41:C45"/>
    <mergeCell ref="B46:B50"/>
    <mergeCell ref="E46:E50"/>
    <mergeCell ref="B2:N2"/>
    <mergeCell ref="E11:E15"/>
    <mergeCell ref="D41:D45"/>
    <mergeCell ref="N31:N35"/>
    <mergeCell ref="E26:E30"/>
    <mergeCell ref="C26:C30"/>
    <mergeCell ref="M11:M15"/>
    <mergeCell ref="D3:E4"/>
    <mergeCell ref="B5:N5"/>
    <mergeCell ref="E31:E35"/>
    <mergeCell ref="M16:M20"/>
    <mergeCell ref="B16:B20"/>
    <mergeCell ref="N21:N25"/>
    <mergeCell ref="N36:N40"/>
    <mergeCell ref="D21:D25"/>
    <mergeCell ref="M21:M25"/>
    <mergeCell ref="C11:C15"/>
    <mergeCell ref="C6:C10"/>
    <mergeCell ref="D6:D10"/>
    <mergeCell ref="E6:E10"/>
    <mergeCell ref="M6:M10"/>
    <mergeCell ref="N16:N20"/>
    <mergeCell ref="B3:B4"/>
    <mergeCell ref="C3:C4"/>
    <mergeCell ref="I3:N3"/>
    <mergeCell ref="I4:J4"/>
    <mergeCell ref="B300:B304"/>
    <mergeCell ref="M317:M321"/>
    <mergeCell ref="N305:N309"/>
    <mergeCell ref="D317:D321"/>
    <mergeCell ref="M305:M309"/>
    <mergeCell ref="M245:M249"/>
    <mergeCell ref="C255:C259"/>
    <mergeCell ref="M250:M254"/>
    <mergeCell ref="E250:E254"/>
    <mergeCell ref="E255:E259"/>
    <mergeCell ref="B250:B254"/>
    <mergeCell ref="D225:D229"/>
    <mergeCell ref="M215:M219"/>
    <mergeCell ref="B220:B224"/>
    <mergeCell ref="N168:N172"/>
    <mergeCell ref="C163:C167"/>
    <mergeCell ref="C173:C177"/>
    <mergeCell ref="N215:N219"/>
    <mergeCell ref="C210:C214"/>
    <mergeCell ref="D220:D224"/>
    <mergeCell ref="N198:N202"/>
    <mergeCell ref="B71:B75"/>
    <mergeCell ref="E91:E95"/>
    <mergeCell ref="B107:J107"/>
    <mergeCell ref="B203:B207"/>
    <mergeCell ref="D118:D122"/>
    <mergeCell ref="B101:B105"/>
    <mergeCell ref="E108:E112"/>
    <mergeCell ref="C101:C105"/>
    <mergeCell ref="C113:C117"/>
    <mergeCell ref="D108:D112"/>
    <mergeCell ref="B183:B187"/>
    <mergeCell ref="B123:B127"/>
    <mergeCell ref="M148:M152"/>
    <mergeCell ref="D128:D132"/>
    <mergeCell ref="E118:E122"/>
    <mergeCell ref="C108:C112"/>
    <mergeCell ref="M113:M117"/>
    <mergeCell ref="M108:M112"/>
    <mergeCell ref="B178:B182"/>
    <mergeCell ref="E178:E182"/>
    <mergeCell ref="C178:C182"/>
    <mergeCell ref="C118:C122"/>
    <mergeCell ref="B118:B122"/>
    <mergeCell ref="N108:N112"/>
    <mergeCell ref="E123:E127"/>
    <mergeCell ref="B143:B147"/>
    <mergeCell ref="N290:N294"/>
    <mergeCell ref="E260:E264"/>
    <mergeCell ref="C240:C244"/>
    <mergeCell ref="B255:B259"/>
    <mergeCell ref="B188:B192"/>
    <mergeCell ref="M188:M192"/>
    <mergeCell ref="E203:E207"/>
    <mergeCell ref="M158:M162"/>
    <mergeCell ref="C153:C157"/>
    <mergeCell ref="M153:M157"/>
    <mergeCell ref="D158:D162"/>
    <mergeCell ref="C158:C162"/>
    <mergeCell ref="E153:E157"/>
    <mergeCell ref="D178:D182"/>
    <mergeCell ref="M168:M172"/>
    <mergeCell ref="N173:N177"/>
    <mergeCell ref="B168:B172"/>
    <mergeCell ref="B193:B197"/>
    <mergeCell ref="M178:M182"/>
    <mergeCell ref="E173:E177"/>
    <mergeCell ref="N270:N274"/>
    <mergeCell ref="N26:N30"/>
    <mergeCell ref="N265:N269"/>
    <mergeCell ref="B245:B249"/>
    <mergeCell ref="E230:E234"/>
    <mergeCell ref="C220:C224"/>
    <mergeCell ref="N163:N167"/>
    <mergeCell ref="D153:D157"/>
    <mergeCell ref="B158:B162"/>
    <mergeCell ref="B113:B117"/>
    <mergeCell ref="M118:M122"/>
    <mergeCell ref="C123:C127"/>
    <mergeCell ref="C183:C187"/>
    <mergeCell ref="M183:M187"/>
    <mergeCell ref="C198:C202"/>
    <mergeCell ref="E183:E187"/>
    <mergeCell ref="D188:D192"/>
    <mergeCell ref="E188:E192"/>
    <mergeCell ref="N183:N187"/>
    <mergeCell ref="N178:N182"/>
    <mergeCell ref="C138:C142"/>
    <mergeCell ref="M143:M147"/>
    <mergeCell ref="D148:D152"/>
    <mergeCell ref="E138:E142"/>
    <mergeCell ref="C143:C147"/>
  </mergeCells>
  <dataValidations count="92">
    <dataValidation type="list" allowBlank="1" showInputMessage="1" showErrorMessage="1" sqref="D11">
      <formula1>"Y,T,Y/T"</formula1>
    </dataValidation>
    <dataValidation type="list" allowBlank="1" showInputMessage="1" showErrorMessage="1" sqref="D46">
      <formula1>"Y,T,Y/T"</formula1>
    </dataValidation>
    <dataValidation type="list" allowBlank="1" showInputMessage="1" showErrorMessage="1" sqref="D36">
      <formula1>"Y,T,Y/T"</formula1>
    </dataValidation>
    <dataValidation type="list" allowBlank="1" showInputMessage="1" showErrorMessage="1" sqref="D26">
      <formula1>"Y,T,Y/T"</formula1>
    </dataValidation>
    <dataValidation type="list" allowBlank="1" showInputMessage="1" showErrorMessage="1" sqref="D6">
      <formula1>"Y,T,Y/T"</formula1>
    </dataValidation>
    <dataValidation type="list" allowBlank="1" showInputMessage="1" showErrorMessage="1" sqref="D153">
      <formula1>"Y,T,Y/T"</formula1>
    </dataValidation>
    <dataValidation type="list" allowBlank="1" showInputMessage="1" showErrorMessage="1" sqref="D210">
      <formula1>"Y,T,Y/T"</formula1>
    </dataValidation>
    <dataValidation type="list" allowBlank="1" showInputMessage="1" showErrorMessage="1" sqref="D31">
      <formula1>"Y,T,Y/T"</formula1>
    </dataValidation>
    <dataValidation type="list" allowBlank="1" showInputMessage="1" showErrorMessage="1" sqref="D96">
      <formula1>"Y,T,Y/T"</formula1>
    </dataValidation>
    <dataValidation type="list" allowBlank="1" showInputMessage="1" showErrorMessage="1" sqref="I108:I207">
      <formula1>"Y,T,Y/T"</formula1>
    </dataValidation>
    <dataValidation type="list" allowBlank="1" showInputMessage="1" showErrorMessage="1" sqref="K6:K105">
      <formula1>"Y,T,Y/T"</formula1>
    </dataValidation>
    <dataValidation type="list" allowBlank="1" showInputMessage="1" showErrorMessage="1" sqref="I6:I105">
      <formula1>"Y,T,Y/T"</formula1>
    </dataValidation>
    <dataValidation type="list" allowBlank="1" showInputMessage="1" showErrorMessage="1" sqref="M6:M105">
      <formula1>"Y,T,Y/T"</formula1>
    </dataValidation>
    <dataValidation type="list" allowBlank="1" showInputMessage="1" showErrorMessage="1" sqref="K210:K309">
      <formula1>"Y,T,Y/T"</formula1>
    </dataValidation>
    <dataValidation type="list" allowBlank="1" showInputMessage="1" showErrorMessage="1" sqref="I210:I309">
      <formula1>"Y,T,Y/T"</formula1>
    </dataValidation>
    <dataValidation type="list" allowBlank="1" showInputMessage="1" showErrorMessage="1" sqref="M312:M411">
      <formula1>"Y,T,Y/T"</formula1>
    </dataValidation>
    <dataValidation type="list" allowBlank="1" showInputMessage="1" showErrorMessage="1" sqref="D16">
      <formula1>"Y,T,Y/T"</formula1>
    </dataValidation>
    <dataValidation type="list" allowBlank="1" showInputMessage="1" showErrorMessage="1" sqref="D66">
      <formula1>"Y,T,Y/T"</formula1>
    </dataValidation>
    <dataValidation type="list" allowBlank="1" showInputMessage="1" showErrorMessage="1" sqref="D56">
      <formula1>"Y,T,Y/T"</formula1>
    </dataValidation>
    <dataValidation type="list" allowBlank="1" showInputMessage="1" showErrorMessage="1" sqref="D41">
      <formula1>"Y,T,Y/T"</formula1>
    </dataValidation>
    <dataValidation type="list" allowBlank="1" showInputMessage="1" showErrorMessage="1" sqref="D332">
      <formula1>"Y,T,Y/T"</formula1>
    </dataValidation>
    <dataValidation type="list" allowBlank="1" showInputMessage="1" showErrorMessage="1" sqref="D402">
      <formula1>"Y,T,Y/T"</formula1>
    </dataValidation>
    <dataValidation type="list" allowBlank="1" showInputMessage="1" showErrorMessage="1" sqref="D392">
      <formula1>"Y,T,Y/T"</formula1>
    </dataValidation>
    <dataValidation type="list" allowBlank="1" showInputMessage="1" showErrorMessage="1" sqref="D367">
      <formula1>"Y,T,Y/T"</formula1>
    </dataValidation>
    <dataValidation type="list" allowBlank="1" showInputMessage="1" showErrorMessage="1" sqref="I312:I411">
      <formula1>"Y,T,Y/T"</formula1>
    </dataValidation>
    <dataValidation type="list" allowBlank="1" showInputMessage="1" showErrorMessage="1" sqref="K312:K411">
      <formula1>"Y,T,Y/T"</formula1>
    </dataValidation>
    <dataValidation type="list" allowBlank="1" showInputMessage="1" showErrorMessage="1" sqref="D215">
      <formula1>"Y,T,Y/T"</formula1>
    </dataValidation>
    <dataValidation type="list" allowBlank="1" showInputMessage="1" showErrorMessage="1" sqref="D270">
      <formula1>"Y,T,Y/T"</formula1>
    </dataValidation>
    <dataValidation type="list" allowBlank="1" showInputMessage="1" showErrorMessage="1" sqref="D295">
      <formula1>"Y,T,Y/T"</formula1>
    </dataValidation>
    <dataValidation type="list" allowBlank="1" showInputMessage="1" showErrorMessage="1" sqref="D352">
      <formula1>"Y,T,Y/T"</formula1>
    </dataValidation>
    <dataValidation type="list" allowBlank="1" showInputMessage="1" showErrorMessage="1" sqref="D250">
      <formula1>"Y,T,Y/T"</formula1>
    </dataValidation>
    <dataValidation type="list" allowBlank="1" showInputMessage="1" showErrorMessage="1" sqref="D322">
      <formula1>"Y,T,Y/T"</formula1>
    </dataValidation>
    <dataValidation type="list" allowBlank="1" showInputMessage="1" showErrorMessage="1" sqref="D312">
      <formula1>"Y,T,Y/T"</formula1>
    </dataValidation>
    <dataValidation type="list" allowBlank="1" showInputMessage="1" showErrorMessage="1" sqref="D285">
      <formula1>"Y,T,Y/T"</formula1>
    </dataValidation>
    <dataValidation type="list" allowBlank="1" showInputMessage="1" showErrorMessage="1" sqref="D245">
      <formula1>"Y,T,Y/T"</formula1>
    </dataValidation>
    <dataValidation type="list" allowBlank="1" showInputMessage="1" showErrorMessage="1" sqref="D300">
      <formula1>"Y,T,Y/T"</formula1>
    </dataValidation>
    <dataValidation type="list" allowBlank="1" showInputMessage="1" showErrorMessage="1" sqref="D265">
      <formula1>"Y,T,Y/T"</formula1>
    </dataValidation>
    <dataValidation type="list" allowBlank="1" showInputMessage="1" showErrorMessage="1" sqref="D275">
      <formula1>"Y,T,Y/T"</formula1>
    </dataValidation>
    <dataValidation type="list" allowBlank="1" showInputMessage="1" showErrorMessage="1" sqref="D235">
      <formula1>"Y,T,Y/T"</formula1>
    </dataValidation>
    <dataValidation type="list" allowBlank="1" showInputMessage="1" showErrorMessage="1" sqref="D290">
      <formula1>"Y,T,Y/T"</formula1>
    </dataValidation>
    <dataValidation type="list" allowBlank="1" showInputMessage="1" showErrorMessage="1" sqref="D317">
      <formula1>"Y,T,Y/T"</formula1>
    </dataValidation>
    <dataValidation type="list" allowBlank="1" showInputMessage="1" showErrorMessage="1" sqref="D372">
      <formula1>"Y,T,Y/T"</formula1>
    </dataValidation>
    <dataValidation type="list" allowBlank="1" showInputMessage="1" showErrorMessage="1" sqref="D407">
      <formula1>"Y,T,Y/T"</formula1>
    </dataValidation>
    <dataValidation type="list" allowBlank="1" showInputMessage="1" showErrorMessage="1" sqref="D337">
      <formula1>"Y,T,Y/T"</formula1>
    </dataValidation>
    <dataValidation type="list" allowBlank="1" showInputMessage="1" showErrorMessage="1" sqref="D397">
      <formula1>"Y,T,Y/T"</formula1>
    </dataValidation>
    <dataValidation type="list" allowBlank="1" showInputMessage="1" showErrorMessage="1" sqref="D377">
      <formula1>"Y,T,Y/T"</formula1>
    </dataValidation>
    <dataValidation type="list" allowBlank="1" showInputMessage="1" showErrorMessage="1" sqref="D387">
      <formula1>"Y,T,Y/T"</formula1>
    </dataValidation>
    <dataValidation type="list" allowBlank="1" showInputMessage="1" showErrorMessage="1" sqref="D51">
      <formula1>"Y,T,Y/T"</formula1>
    </dataValidation>
    <dataValidation type="list" allowBlank="1" showInputMessage="1" showErrorMessage="1" sqref="K108:K207">
      <formula1>"Y,T,Y/T"</formula1>
    </dataValidation>
    <dataValidation type="list" allowBlank="1" showInputMessage="1" showErrorMessage="1" sqref="D91">
      <formula1>"Y,T,Y/T"</formula1>
    </dataValidation>
    <dataValidation type="list" allowBlank="1" showInputMessage="1" showErrorMessage="1" sqref="D81">
      <formula1>"Y,T,Y/T"</formula1>
    </dataValidation>
    <dataValidation type="list" allowBlank="1" showInputMessage="1" showErrorMessage="1" sqref="D76">
      <formula1>"Y,T,Y/T"</formula1>
    </dataValidation>
    <dataValidation type="list" allowBlank="1" showInputMessage="1" showErrorMessage="1" sqref="D71">
      <formula1>"Y,T,Y/T"</formula1>
    </dataValidation>
    <dataValidation type="list" allowBlank="1" showInputMessage="1" showErrorMessage="1" sqref="D101">
      <formula1>"Y,T,Y/T"</formula1>
    </dataValidation>
    <dataValidation type="list" allowBlank="1" showInputMessage="1" showErrorMessage="1" sqref="D21">
      <formula1>"Y,T,Y/T"</formula1>
    </dataValidation>
    <dataValidation type="list" allowBlank="1" showInputMessage="1" showErrorMessage="1" sqref="D138">
      <formula1>"Y,T,Y/T"</formula1>
    </dataValidation>
    <dataValidation type="list" allowBlank="1" showInputMessage="1" showErrorMessage="1" sqref="M108:M207">
      <formula1>"Y,T,Y/T"</formula1>
    </dataValidation>
    <dataValidation type="list" allowBlank="1" showInputMessage="1" showErrorMessage="1" sqref="D61">
      <formula1>"Y,T,Y/T"</formula1>
    </dataValidation>
    <dataValidation type="list" allowBlank="1" showInputMessage="1" showErrorMessage="1" sqref="M210:M309">
      <formula1>"Y,T,Y/T"</formula1>
    </dataValidation>
    <dataValidation type="list" allowBlank="1" showInputMessage="1" showErrorMessage="1" sqref="D163">
      <formula1>"Y,T,Y/T"</formula1>
    </dataValidation>
    <dataValidation type="list" allowBlank="1" showInputMessage="1" showErrorMessage="1" sqref="D220">
      <formula1>"Y,T,Y/T"</formula1>
    </dataValidation>
    <dataValidation type="list" allowBlank="1" showInputMessage="1" showErrorMessage="1" sqref="D183">
      <formula1>"Y,T,Y/T"</formula1>
    </dataValidation>
    <dataValidation type="list" allowBlank="1" showInputMessage="1" showErrorMessage="1" sqref="D193">
      <formula1>"Y,T,Y/T"</formula1>
    </dataValidation>
    <dataValidation type="list" allowBlank="1" showInputMessage="1" showErrorMessage="1" sqref="D327">
      <formula1>"Y,T,Y/T"</formula1>
    </dataValidation>
    <dataValidation type="list" allowBlank="1" showInputMessage="1" showErrorMessage="1" sqref="D382">
      <formula1>"Y,T,Y/T"</formula1>
    </dataValidation>
    <dataValidation type="list" allowBlank="1" showInputMessage="1" showErrorMessage="1" sqref="D347">
      <formula1>"Y,T,Y/T"</formula1>
    </dataValidation>
    <dataValidation type="list" allowBlank="1" showInputMessage="1" showErrorMessage="1" sqref="D357">
      <formula1>"Y,T,Y/T"</formula1>
    </dataValidation>
    <dataValidation type="list" allowBlank="1" showInputMessage="1" showErrorMessage="1" sqref="D143">
      <formula1>"Y,T,Y/T"</formula1>
    </dataValidation>
    <dataValidation type="list" allowBlank="1" showInputMessage="1" showErrorMessage="1" sqref="D198">
      <formula1>"Y,T,Y/T"</formula1>
    </dataValidation>
    <dataValidation type="list" allowBlank="1" showInputMessage="1" showErrorMessage="1" sqref="D305">
      <formula1>"Y,T,Y/T"</formula1>
    </dataValidation>
    <dataValidation type="list" allowBlank="1" showInputMessage="1" showErrorMessage="1" sqref="D362">
      <formula1>"Y,T,Y/T"</formula1>
    </dataValidation>
    <dataValidation type="list" allowBlank="1" showInputMessage="1" showErrorMessage="1" sqref="D118">
      <formula1>"Y,T,Y/T"</formula1>
    </dataValidation>
    <dataValidation type="list" allowBlank="1" showInputMessage="1" showErrorMessage="1" sqref="D178">
      <formula1>"Y,T,Y/T"</formula1>
    </dataValidation>
    <dataValidation type="list" allowBlank="1" showInputMessage="1" showErrorMessage="1" sqref="D255">
      <formula1>"Y,T,Y/T"</formula1>
    </dataValidation>
    <dataValidation type="list" allowBlank="1" showInputMessage="1" showErrorMessage="1" sqref="D342">
      <formula1>"Y,T,Y/T"</formula1>
    </dataValidation>
    <dataValidation type="list" allowBlank="1" showInputMessage="1" showErrorMessage="1" sqref="D113">
      <formula1>"Y,T,Y/T"</formula1>
    </dataValidation>
    <dataValidation type="list" allowBlank="1" showInputMessage="1" showErrorMessage="1" sqref="D158">
      <formula1>"Y,T,Y/T"</formula1>
    </dataValidation>
    <dataValidation type="list" allowBlank="1" showInputMessage="1" showErrorMessage="1" sqref="D133">
      <formula1>"Y,T,Y/T"</formula1>
    </dataValidation>
    <dataValidation type="list" allowBlank="1" showInputMessage="1" showErrorMessage="1" sqref="D123">
      <formula1>"Y,T,Y/T"</formula1>
    </dataValidation>
    <dataValidation type="list" allowBlank="1" showInputMessage="1" showErrorMessage="1" sqref="D108">
      <formula1>"Y,T,Y/T"</formula1>
    </dataValidation>
    <dataValidation type="list" allowBlank="1" showInputMessage="1" showErrorMessage="1" sqref="D225">
      <formula1>"Y,T,Y/T"</formula1>
    </dataValidation>
    <dataValidation type="list" allowBlank="1" showInputMessage="1" showErrorMessage="1" sqref="D280">
      <formula1>"Y,T,Y/T"</formula1>
    </dataValidation>
    <dataValidation type="list" allowBlank="1" showInputMessage="1" showErrorMessage="1" sqref="D128">
      <formula1>"Y,T,Y/T"</formula1>
    </dataValidation>
    <dataValidation type="list" allowBlank="1" showInputMessage="1" showErrorMessage="1" sqref="D188">
      <formula1>"Y,T,Y/T"</formula1>
    </dataValidation>
    <dataValidation type="list" allowBlank="1" showInputMessage="1" showErrorMessage="1" sqref="D168">
      <formula1>"Y,T,Y/T"</formula1>
    </dataValidation>
    <dataValidation type="list" allowBlank="1" showInputMessage="1" showErrorMessage="1" sqref="D240">
      <formula1>"Y,T,Y/T"</formula1>
    </dataValidation>
    <dataValidation type="list" allowBlank="1" showInputMessage="1" showErrorMessage="1" sqref="D230">
      <formula1>"Y,T,Y/T"</formula1>
    </dataValidation>
    <dataValidation type="list" allowBlank="1" showInputMessage="1" showErrorMessage="1" sqref="D203">
      <formula1>"Y,T,Y/T"</formula1>
    </dataValidation>
    <dataValidation type="list" allowBlank="1" showInputMessage="1" showErrorMessage="1" sqref="D86">
      <formula1>"Y,T,Y/T"</formula1>
    </dataValidation>
    <dataValidation type="list" allowBlank="1" showInputMessage="1" showErrorMessage="1" sqref="D148">
      <formula1>"Y,T,Y/T"</formula1>
    </dataValidation>
    <dataValidation type="list" allowBlank="1" showInputMessage="1" showErrorMessage="1" sqref="D173">
      <formula1>"Y,T,Y/T"</formula1>
    </dataValidation>
    <dataValidation type="list" allowBlank="1" showInputMessage="1" showErrorMessage="1" sqref="D260">
      <formula1>"Y,T,Y/T"</formula1>
    </dataValidation>
  </dataValidations>
  <pageMargins left="0.25" right="0.25" top="0.75" bottom="0.75" header="0.3" footer="0.3"/>
  <pageSetup paperSize="9" scale="28"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412"/>
  <sheetViews>
    <sheetView topLeftCell="B1" zoomScale="42" workbookViewId="0">
      <pane ySplit="4" topLeftCell="A380" activePane="bottomLeft" state="frozen"/>
      <selection pane="bottomLeft" activeCell="H412" sqref="H412:L412"/>
    </sheetView>
  </sheetViews>
  <sheetFormatPr defaultColWidth="12.5703125" defaultRowHeight="12.75"/>
  <cols>
    <col min="1" max="1" width="6.42578125" style="517" hidden="1" customWidth="1"/>
    <col min="2" max="2" width="4.5703125" style="587" customWidth="1"/>
    <col min="3" max="3" width="46.5703125" style="517" customWidth="1"/>
    <col min="4" max="4" width="4.140625" style="517" customWidth="1"/>
    <col min="5" max="5" width="14.42578125" style="517" customWidth="1"/>
    <col min="6" max="6" width="4.5703125" style="517" customWidth="1"/>
    <col min="7" max="7" width="47.42578125" style="518" customWidth="1"/>
    <col min="8" max="8" width="26.5703125" style="517" customWidth="1"/>
    <col min="9" max="9" width="4.42578125" style="517" customWidth="1"/>
    <col min="10" max="10" width="16" style="517" customWidth="1"/>
    <col min="11" max="11" width="4.42578125" style="517" customWidth="1"/>
    <col min="12" max="12" width="12.42578125" style="517" customWidth="1"/>
    <col min="13" max="13" width="4.42578125" style="517" customWidth="1"/>
    <col min="14" max="14" width="11.42578125" style="517" customWidth="1"/>
    <col min="15" max="16384" width="12.5703125" style="517"/>
  </cols>
  <sheetData>
    <row r="1" spans="2:14" s="520" customFormat="1" ht="15.75">
      <c r="B1" s="868" t="s">
        <v>33</v>
      </c>
      <c r="C1" s="868"/>
      <c r="D1" s="868"/>
      <c r="E1" s="868"/>
      <c r="F1" s="868"/>
      <c r="G1" s="868"/>
      <c r="H1" s="868"/>
      <c r="I1" s="868"/>
      <c r="J1" s="868"/>
      <c r="K1" s="868"/>
      <c r="L1" s="868"/>
      <c r="M1" s="868"/>
      <c r="N1" s="868"/>
    </row>
    <row r="2" spans="2:14" s="520" customFormat="1" ht="15.75">
      <c r="B2" s="867" t="s">
        <v>659</v>
      </c>
      <c r="C2" s="867"/>
      <c r="D2" s="867"/>
      <c r="E2" s="867"/>
      <c r="F2" s="867"/>
      <c r="G2" s="867"/>
      <c r="H2" s="867"/>
      <c r="I2" s="867"/>
      <c r="J2" s="867"/>
      <c r="K2" s="867"/>
      <c r="L2" s="867"/>
      <c r="M2" s="867"/>
      <c r="N2" s="867"/>
    </row>
    <row r="3" spans="2:14" s="588" customFormat="1" ht="15.75">
      <c r="B3" s="863" t="s">
        <v>23</v>
      </c>
      <c r="C3" s="863" t="s">
        <v>503</v>
      </c>
      <c r="D3" s="869" t="s">
        <v>339</v>
      </c>
      <c r="E3" s="870"/>
      <c r="F3" s="863" t="s">
        <v>23</v>
      </c>
      <c r="G3" s="863" t="s">
        <v>504</v>
      </c>
      <c r="H3" s="863" t="s">
        <v>505</v>
      </c>
      <c r="I3" s="863" t="s">
        <v>506</v>
      </c>
      <c r="J3" s="863"/>
      <c r="K3" s="863"/>
      <c r="L3" s="863"/>
      <c r="M3" s="863"/>
      <c r="N3" s="863"/>
    </row>
    <row r="4" spans="2:14" s="588" customFormat="1" ht="15.75">
      <c r="B4" s="863"/>
      <c r="C4" s="863"/>
      <c r="D4" s="871"/>
      <c r="E4" s="872"/>
      <c r="F4" s="863"/>
      <c r="G4" s="863"/>
      <c r="H4" s="863"/>
      <c r="I4" s="863" t="s">
        <v>4</v>
      </c>
      <c r="J4" s="863"/>
      <c r="K4" s="863" t="s">
        <v>3</v>
      </c>
      <c r="L4" s="863"/>
      <c r="M4" s="863" t="s">
        <v>52</v>
      </c>
      <c r="N4" s="863"/>
    </row>
    <row r="5" spans="2:14" s="520" customFormat="1" ht="15.75">
      <c r="B5" s="864" t="s">
        <v>509</v>
      </c>
      <c r="C5" s="865"/>
      <c r="D5" s="865"/>
      <c r="E5" s="865"/>
      <c r="F5" s="865"/>
      <c r="G5" s="865"/>
      <c r="H5" s="865"/>
      <c r="I5" s="865"/>
      <c r="J5" s="865"/>
      <c r="K5" s="865"/>
      <c r="L5" s="865"/>
      <c r="M5" s="865"/>
      <c r="N5" s="866"/>
    </row>
    <row r="6" spans="2:14" ht="15.75">
      <c r="B6" s="836">
        <v>1</v>
      </c>
      <c r="C6" s="839"/>
      <c r="D6" s="857" t="s">
        <v>26</v>
      </c>
      <c r="E6" s="860" t="str">
        <f>IF(D6="Y",1,IF(D6="T",0,IF(D6="Y/T","Belum diisi","Error")))</f>
        <v>Belum diisi</v>
      </c>
      <c r="F6" s="528">
        <v>1</v>
      </c>
      <c r="G6" s="529"/>
      <c r="H6" s="589" t="str">
        <f t="shared" ref="H6:H69" si="0">IF(OR(J6="Isi Dulu",L6="Isi Dulu",J6="Isi Tujuan",L6="Isi Tujuan"),"Belum Diisi",IF(SUM(J6,L6)=2,1,IF(SUM(J6,L6)=1,0,IF(SUM(J6,L6)=0,0,"Error"))))</f>
        <v>Belum Diisi</v>
      </c>
      <c r="I6" s="590" t="s">
        <v>26</v>
      </c>
      <c r="J6" s="591" t="str">
        <f>IF($D$6="Y/T","Isi Tujuan",IF($E$6=0,0,IF(I6="Y",1,IF(I6="T",0,"Isi Dulu"))))</f>
        <v>Isi Tujuan</v>
      </c>
      <c r="K6" s="590" t="s">
        <v>26</v>
      </c>
      <c r="L6" s="591" t="str">
        <f>IF($D$6="Y/T","Isi Tujuan",IF($E$6=0,0,IF(K6="Y",1,IF(K6="T",0,"Isi Dulu"))))</f>
        <v>Isi Tujuan</v>
      </c>
      <c r="M6" s="848" t="s">
        <v>26</v>
      </c>
      <c r="N6" s="851" t="str">
        <f>IF(M6="Y",1,IF(M6="T",0,IF(M6="Y/T","Belum diisi","Error")))</f>
        <v>Belum diisi</v>
      </c>
    </row>
    <row r="7" spans="2:14" ht="15.75">
      <c r="B7" s="837"/>
      <c r="C7" s="840"/>
      <c r="D7" s="858"/>
      <c r="E7" s="861"/>
      <c r="F7" s="549">
        <v>2</v>
      </c>
      <c r="G7" s="550"/>
      <c r="H7" s="589" t="str">
        <f t="shared" si="0"/>
        <v>Belum Diisi</v>
      </c>
      <c r="I7" s="592" t="s">
        <v>26</v>
      </c>
      <c r="J7" s="593" t="str">
        <f>IF($D$6="Y/T","Isi Tujuan",IF($E$6=0,0,IF(I7="Y",1,IF(I7="T",0,"Isi Dulu"))))</f>
        <v>Isi Tujuan</v>
      </c>
      <c r="K7" s="592" t="s">
        <v>26</v>
      </c>
      <c r="L7" s="593" t="str">
        <f>IF($D$6="Y/T","Isi Tujuan",IF($E$6=0,0,IF(K7="Y",1,IF(K7="T",0,"Isi Dulu"))))</f>
        <v>Isi Tujuan</v>
      </c>
      <c r="M7" s="849"/>
      <c r="N7" s="852"/>
    </row>
    <row r="8" spans="2:14" ht="15.75">
      <c r="B8" s="837"/>
      <c r="C8" s="840"/>
      <c r="D8" s="858"/>
      <c r="E8" s="861"/>
      <c r="F8" s="549">
        <v>3</v>
      </c>
      <c r="G8" s="550"/>
      <c r="H8" s="589" t="str">
        <f t="shared" si="0"/>
        <v>Belum Diisi</v>
      </c>
      <c r="I8" s="592" t="s">
        <v>26</v>
      </c>
      <c r="J8" s="593" t="str">
        <f>IF($D$6="Y/T","Isi Tujuan",IF($E$6=0,0,IF(I8="Y",1,IF(I8="T",0,"Isi Dulu"))))</f>
        <v>Isi Tujuan</v>
      </c>
      <c r="K8" s="592" t="s">
        <v>26</v>
      </c>
      <c r="L8" s="593" t="str">
        <f>IF($D$6="Y/T","Isi Tujuan",IF($E$6=0,0,IF(K8="Y",1,IF(K8="T",0,"Isi Dulu"))))</f>
        <v>Isi Tujuan</v>
      </c>
      <c r="M8" s="849"/>
      <c r="N8" s="852"/>
    </row>
    <row r="9" spans="2:14" ht="15.75">
      <c r="B9" s="837"/>
      <c r="C9" s="840"/>
      <c r="D9" s="858"/>
      <c r="E9" s="861"/>
      <c r="F9" s="549">
        <v>4</v>
      </c>
      <c r="G9" s="550"/>
      <c r="H9" s="589" t="str">
        <f t="shared" si="0"/>
        <v>Belum Diisi</v>
      </c>
      <c r="I9" s="592" t="s">
        <v>26</v>
      </c>
      <c r="J9" s="593" t="str">
        <f>IF($D$6="Y/T","Isi Tujuan",IF($E$6=0,0,IF(I9="Y",1,IF(I9="T",0,"Isi Dulu"))))</f>
        <v>Isi Tujuan</v>
      </c>
      <c r="K9" s="592" t="s">
        <v>26</v>
      </c>
      <c r="L9" s="593" t="str">
        <f>IF($D$6="Y/T","Isi Tujuan",IF($E$6=0,0,IF(K9="Y",1,IF(K9="T",0,"Isi Dulu"))))</f>
        <v>Isi Tujuan</v>
      </c>
      <c r="M9" s="849"/>
      <c r="N9" s="852"/>
    </row>
    <row r="10" spans="2:14" ht="15.75">
      <c r="B10" s="838"/>
      <c r="C10" s="841"/>
      <c r="D10" s="859"/>
      <c r="E10" s="862"/>
      <c r="F10" s="569">
        <v>5</v>
      </c>
      <c r="G10" s="570"/>
      <c r="H10" s="594" t="str">
        <f t="shared" si="0"/>
        <v>Belum Diisi</v>
      </c>
      <c r="I10" s="595" t="s">
        <v>26</v>
      </c>
      <c r="J10" s="596" t="str">
        <f>IF($D$6="Y/T","Isi Tujuan",IF($E$6=0,0,IF(I10="Y",1,IF(I10="T",0,"Isi Dulu"))))</f>
        <v>Isi Tujuan</v>
      </c>
      <c r="K10" s="595" t="s">
        <v>26</v>
      </c>
      <c r="L10" s="596" t="str">
        <f>IF($D$6="Y/T","Isi Tujuan",IF($E$6=0,0,IF(K10="Y",1,IF(K10="T",0,"Isi Dulu"))))</f>
        <v>Isi Tujuan</v>
      </c>
      <c r="M10" s="850"/>
      <c r="N10" s="853"/>
    </row>
    <row r="11" spans="2:14" ht="15.75">
      <c r="B11" s="836">
        <v>2</v>
      </c>
      <c r="C11" s="839"/>
      <c r="D11" s="857" t="s">
        <v>26</v>
      </c>
      <c r="E11" s="860" t="str">
        <f>IF(D11="Y",1,IF(D11="T",0,IF(D11="Y/T","Belum diisi","Error")))</f>
        <v>Belum diisi</v>
      </c>
      <c r="F11" s="528">
        <v>1</v>
      </c>
      <c r="G11" s="529"/>
      <c r="H11" s="597" t="str">
        <f t="shared" si="0"/>
        <v>Belum Diisi</v>
      </c>
      <c r="I11" s="590" t="s">
        <v>26</v>
      </c>
      <c r="J11" s="591" t="str">
        <f>IF($D$11="Y/T","Isi Tujuan",IF($E$11=0,0,IF(I11="Y",1,IF(I11="T",0,"Isi Dulu"))))</f>
        <v>Isi Tujuan</v>
      </c>
      <c r="K11" s="590" t="s">
        <v>26</v>
      </c>
      <c r="L11" s="591" t="str">
        <f>IF($D$11="Y/T","Isi Tujuan",IF($E$11=0,0,IF(K11="Y",1,IF(K11="T",0,"Isi Dulu"))))</f>
        <v>Isi Tujuan</v>
      </c>
      <c r="M11" s="848" t="s">
        <v>26</v>
      </c>
      <c r="N11" s="851" t="str">
        <f>IF(M11="Y",1,IF(M11="T",0,IF(M11="Y/T","Belum diisi","Error")))</f>
        <v>Belum diisi</v>
      </c>
    </row>
    <row r="12" spans="2:14" ht="15.75">
      <c r="B12" s="837"/>
      <c r="C12" s="840"/>
      <c r="D12" s="858"/>
      <c r="E12" s="861"/>
      <c r="F12" s="549">
        <v>2</v>
      </c>
      <c r="G12" s="550"/>
      <c r="H12" s="598" t="str">
        <f t="shared" si="0"/>
        <v>Belum Diisi</v>
      </c>
      <c r="I12" s="592" t="s">
        <v>26</v>
      </c>
      <c r="J12" s="593" t="str">
        <f>IF($D$11="Y/T","Isi Tujuan",IF($E$11=0,0,IF(I12="Y",1,IF(I12="T",0,"Isi Dulu"))))</f>
        <v>Isi Tujuan</v>
      </c>
      <c r="K12" s="592" t="s">
        <v>26</v>
      </c>
      <c r="L12" s="593" t="str">
        <f>IF($D$11="Y/T","Isi Tujuan",IF($E$11=0,0,IF(K12="Y",1,IF(K12="T",0,"Isi Dulu"))))</f>
        <v>Isi Tujuan</v>
      </c>
      <c r="M12" s="849"/>
      <c r="N12" s="852"/>
    </row>
    <row r="13" spans="2:14" ht="15.75">
      <c r="B13" s="837"/>
      <c r="C13" s="840"/>
      <c r="D13" s="858"/>
      <c r="E13" s="861"/>
      <c r="F13" s="549">
        <v>3</v>
      </c>
      <c r="G13" s="550"/>
      <c r="H13" s="598" t="str">
        <f t="shared" si="0"/>
        <v>Belum Diisi</v>
      </c>
      <c r="I13" s="592" t="s">
        <v>26</v>
      </c>
      <c r="J13" s="593" t="str">
        <f>IF($D$11="Y/T","Isi Tujuan",IF($E$11=0,0,IF(I13="Y",1,IF(I13="T",0,"Isi Dulu"))))</f>
        <v>Isi Tujuan</v>
      </c>
      <c r="K13" s="592" t="s">
        <v>26</v>
      </c>
      <c r="L13" s="593" t="str">
        <f>IF($D$11="Y/T","Isi Tujuan",IF($E$11=0,0,IF(K13="Y",1,IF(K13="T",0,"Isi Dulu"))))</f>
        <v>Isi Tujuan</v>
      </c>
      <c r="M13" s="849"/>
      <c r="N13" s="852"/>
    </row>
    <row r="14" spans="2:14" ht="15.75">
      <c r="B14" s="837"/>
      <c r="C14" s="840"/>
      <c r="D14" s="858"/>
      <c r="E14" s="861"/>
      <c r="F14" s="549">
        <v>4</v>
      </c>
      <c r="G14" s="550"/>
      <c r="H14" s="598" t="str">
        <f t="shared" si="0"/>
        <v>Belum Diisi</v>
      </c>
      <c r="I14" s="592" t="s">
        <v>26</v>
      </c>
      <c r="J14" s="593" t="str">
        <f>IF($D$11="Y/T","Isi Tujuan",IF($E$11=0,0,IF(I14="Y",1,IF(I14="T",0,"Isi Dulu"))))</f>
        <v>Isi Tujuan</v>
      </c>
      <c r="K14" s="592" t="s">
        <v>26</v>
      </c>
      <c r="L14" s="593" t="str">
        <f>IF($D$11="Y/T","Isi Tujuan",IF($E$11=0,0,IF(K14="Y",1,IF(K14="T",0,"Isi Dulu"))))</f>
        <v>Isi Tujuan</v>
      </c>
      <c r="M14" s="849"/>
      <c r="N14" s="852"/>
    </row>
    <row r="15" spans="2:14" ht="15.75">
      <c r="B15" s="838"/>
      <c r="C15" s="841"/>
      <c r="D15" s="859"/>
      <c r="E15" s="862"/>
      <c r="F15" s="569">
        <v>5</v>
      </c>
      <c r="G15" s="570"/>
      <c r="H15" s="599" t="str">
        <f t="shared" si="0"/>
        <v>Belum Diisi</v>
      </c>
      <c r="I15" s="595" t="s">
        <v>26</v>
      </c>
      <c r="J15" s="596" t="str">
        <f>IF($D$11="Y/T","Isi Tujuan",IF($E$11=0,0,IF(I15="Y",1,IF(I15="T",0,"Isi Dulu"))))</f>
        <v>Isi Tujuan</v>
      </c>
      <c r="K15" s="595" t="s">
        <v>26</v>
      </c>
      <c r="L15" s="596" t="str">
        <f>IF($D$11="Y/T","Isi Tujuan",IF($E$11=0,0,IF(K15="Y",1,IF(K15="T",0,"Isi Dulu"))))</f>
        <v>Isi Tujuan</v>
      </c>
      <c r="M15" s="850"/>
      <c r="N15" s="853"/>
    </row>
    <row r="16" spans="2:14" ht="15.75">
      <c r="B16" s="836">
        <v>3</v>
      </c>
      <c r="C16" s="839"/>
      <c r="D16" s="857" t="s">
        <v>26</v>
      </c>
      <c r="E16" s="860" t="str">
        <f>IF(D16="Y",1,IF(D16="T",0,IF(D16="Y/T","Belum diisi","Error")))</f>
        <v>Belum diisi</v>
      </c>
      <c r="F16" s="528">
        <v>1</v>
      </c>
      <c r="G16" s="529"/>
      <c r="H16" s="600" t="str">
        <f t="shared" si="0"/>
        <v>Belum Diisi</v>
      </c>
      <c r="I16" s="590" t="s">
        <v>26</v>
      </c>
      <c r="J16" s="591" t="str">
        <f>IF($D$16="Y/T","Isi Tujuan",IF($E$16=0,0,IF(I16="Y",1,IF(I16="T",0,"Isi Dulu"))))</f>
        <v>Isi Tujuan</v>
      </c>
      <c r="K16" s="590" t="s">
        <v>26</v>
      </c>
      <c r="L16" s="591" t="str">
        <f>IF($D$16="Y/T","Isi Tujuan",IF($E$16=0,0,IF(K16="Y",1,IF(K16="T",0,"Isi Dulu"))))</f>
        <v>Isi Tujuan</v>
      </c>
      <c r="M16" s="848" t="s">
        <v>26</v>
      </c>
      <c r="N16" s="851" t="str">
        <f>IF(M16="Y",1,IF(M16="T",0,IF(M16="Y/T","Belum diisi","Error")))</f>
        <v>Belum diisi</v>
      </c>
    </row>
    <row r="17" spans="2:14" ht="15.75">
      <c r="B17" s="837"/>
      <c r="C17" s="840"/>
      <c r="D17" s="858"/>
      <c r="E17" s="861"/>
      <c r="F17" s="549">
        <v>2</v>
      </c>
      <c r="G17" s="550"/>
      <c r="H17" s="598" t="str">
        <f t="shared" si="0"/>
        <v>Belum Diisi</v>
      </c>
      <c r="I17" s="592" t="s">
        <v>26</v>
      </c>
      <c r="J17" s="593" t="str">
        <f>IF($D$16="Y/T","Isi Tujuan",IF($E$16=0,0,IF(I17="Y",1,IF(I17="T",0,"Isi Dulu"))))</f>
        <v>Isi Tujuan</v>
      </c>
      <c r="K17" s="592" t="s">
        <v>26</v>
      </c>
      <c r="L17" s="593" t="str">
        <f>IF($D$16="Y/T","Isi Tujuan",IF($E$16=0,0,IF(K17="Y",1,IF(K17="T",0,"Isi Dulu"))))</f>
        <v>Isi Tujuan</v>
      </c>
      <c r="M17" s="849"/>
      <c r="N17" s="852"/>
    </row>
    <row r="18" spans="2:14" ht="15.75">
      <c r="B18" s="837"/>
      <c r="C18" s="840"/>
      <c r="D18" s="858"/>
      <c r="E18" s="861"/>
      <c r="F18" s="549">
        <v>3</v>
      </c>
      <c r="G18" s="550"/>
      <c r="H18" s="598" t="str">
        <f t="shared" si="0"/>
        <v>Belum Diisi</v>
      </c>
      <c r="I18" s="592" t="s">
        <v>26</v>
      </c>
      <c r="J18" s="593" t="str">
        <f>IF($D$16="Y/T","Isi Tujuan",IF($E$16=0,0,IF(I18="Y",1,IF(I18="T",0,"Isi Dulu"))))</f>
        <v>Isi Tujuan</v>
      </c>
      <c r="K18" s="592" t="s">
        <v>26</v>
      </c>
      <c r="L18" s="593" t="str">
        <f>IF($D$16="Y/T","Isi Tujuan",IF($E$16=0,0,IF(K18="Y",1,IF(K18="T",0,"Isi Dulu"))))</f>
        <v>Isi Tujuan</v>
      </c>
      <c r="M18" s="849"/>
      <c r="N18" s="852"/>
    </row>
    <row r="19" spans="2:14" ht="15.75">
      <c r="B19" s="837"/>
      <c r="C19" s="840"/>
      <c r="D19" s="858"/>
      <c r="E19" s="861"/>
      <c r="F19" s="549">
        <v>4</v>
      </c>
      <c r="G19" s="550"/>
      <c r="H19" s="598" t="str">
        <f t="shared" si="0"/>
        <v>Belum Diisi</v>
      </c>
      <c r="I19" s="592" t="s">
        <v>26</v>
      </c>
      <c r="J19" s="593" t="str">
        <f>IF($D$16="Y/T","Isi Tujuan",IF($E$16=0,0,IF(I19="Y",1,IF(I19="T",0,"Isi Dulu"))))</f>
        <v>Isi Tujuan</v>
      </c>
      <c r="K19" s="592" t="s">
        <v>26</v>
      </c>
      <c r="L19" s="593" t="str">
        <f>IF($D$16="Y/T","Isi Tujuan",IF($E$16=0,0,IF(K19="Y",1,IF(K19="T",0,"Isi Dulu"))))</f>
        <v>Isi Tujuan</v>
      </c>
      <c r="M19" s="849"/>
      <c r="N19" s="852"/>
    </row>
    <row r="20" spans="2:14" ht="15.75">
      <c r="B20" s="838"/>
      <c r="C20" s="841"/>
      <c r="D20" s="859"/>
      <c r="E20" s="862"/>
      <c r="F20" s="569">
        <v>5</v>
      </c>
      <c r="G20" s="570"/>
      <c r="H20" s="599" t="str">
        <f t="shared" si="0"/>
        <v>Belum Diisi</v>
      </c>
      <c r="I20" s="595" t="s">
        <v>26</v>
      </c>
      <c r="J20" s="596" t="str">
        <f>IF($D$16="Y/T","Isi Tujuan",IF($E$16=0,0,IF(I20="Y",1,IF(I20="T",0,"Isi Dulu"))))</f>
        <v>Isi Tujuan</v>
      </c>
      <c r="K20" s="595" t="s">
        <v>26</v>
      </c>
      <c r="L20" s="596" t="str">
        <f>IF($D$16="Y/T","Isi Tujuan",IF($E$16=0,0,IF(K20="Y",1,IF(K20="T",0,"Isi Dulu"))))</f>
        <v>Isi Tujuan</v>
      </c>
      <c r="M20" s="850"/>
      <c r="N20" s="853"/>
    </row>
    <row r="21" spans="2:14" ht="15.75">
      <c r="B21" s="836">
        <v>4</v>
      </c>
      <c r="C21" s="839"/>
      <c r="D21" s="857" t="s">
        <v>26</v>
      </c>
      <c r="E21" s="860" t="str">
        <f>IF(D21="Y",1,IF(D21="T",0,IF(D21="Y/T","Belum diisi","Error")))</f>
        <v>Belum diisi</v>
      </c>
      <c r="F21" s="528">
        <v>1</v>
      </c>
      <c r="G21" s="529"/>
      <c r="H21" s="600" t="str">
        <f t="shared" si="0"/>
        <v>Belum Diisi</v>
      </c>
      <c r="I21" s="590" t="s">
        <v>26</v>
      </c>
      <c r="J21" s="591" t="str">
        <f>IF($D$21="Y/T","Isi Tujuan",IF($E$21=0,0,IF(I21="Y",1,IF(I21="T",0,"Isi Dulu"))))</f>
        <v>Isi Tujuan</v>
      </c>
      <c r="K21" s="590" t="s">
        <v>26</v>
      </c>
      <c r="L21" s="591" t="str">
        <f>IF($D$21="Y/T","Isi Tujuan",IF($E$21=0,0,IF(K21="Y",1,IF(K21="T",0,"Isi Dulu"))))</f>
        <v>Isi Tujuan</v>
      </c>
      <c r="M21" s="848" t="s">
        <v>26</v>
      </c>
      <c r="N21" s="851" t="str">
        <f>IF(M21="Y",1,IF(M21="T",0,IF(M21="Y/T","Belum diisi","Error")))</f>
        <v>Belum diisi</v>
      </c>
    </row>
    <row r="22" spans="2:14" ht="15.75">
      <c r="B22" s="837"/>
      <c r="C22" s="840"/>
      <c r="D22" s="858"/>
      <c r="E22" s="861"/>
      <c r="F22" s="549">
        <v>2</v>
      </c>
      <c r="G22" s="550"/>
      <c r="H22" s="598" t="str">
        <f t="shared" si="0"/>
        <v>Belum Diisi</v>
      </c>
      <c r="I22" s="592" t="s">
        <v>26</v>
      </c>
      <c r="J22" s="593" t="str">
        <f>IF($D$21="Y/T","Isi Tujuan",IF($E$21=0,0,IF(I22="Y",1,IF(I22="T",0,"Isi Dulu"))))</f>
        <v>Isi Tujuan</v>
      </c>
      <c r="K22" s="592" t="s">
        <v>26</v>
      </c>
      <c r="L22" s="593" t="str">
        <f>IF($D$21="Y/T","Isi Tujuan",IF($E$21=0,0,IF(K22="Y",1,IF(K22="T",0,"Isi Dulu"))))</f>
        <v>Isi Tujuan</v>
      </c>
      <c r="M22" s="849"/>
      <c r="N22" s="852"/>
    </row>
    <row r="23" spans="2:14" ht="15.75">
      <c r="B23" s="837"/>
      <c r="C23" s="840"/>
      <c r="D23" s="858"/>
      <c r="E23" s="861"/>
      <c r="F23" s="549">
        <v>3</v>
      </c>
      <c r="G23" s="550"/>
      <c r="H23" s="598" t="str">
        <f t="shared" si="0"/>
        <v>Belum Diisi</v>
      </c>
      <c r="I23" s="592" t="s">
        <v>26</v>
      </c>
      <c r="J23" s="593" t="str">
        <f>IF($D$21="Y/T","Isi Tujuan",IF($E$21=0,0,IF(I23="Y",1,IF(I23="T",0,"Isi Dulu"))))</f>
        <v>Isi Tujuan</v>
      </c>
      <c r="K23" s="592" t="s">
        <v>26</v>
      </c>
      <c r="L23" s="593" t="str">
        <f>IF($D$21="Y/T","Isi Tujuan",IF($E$21=0,0,IF(K23="Y",1,IF(K23="T",0,"Isi Dulu"))))</f>
        <v>Isi Tujuan</v>
      </c>
      <c r="M23" s="849"/>
      <c r="N23" s="852"/>
    </row>
    <row r="24" spans="2:14" ht="15.75">
      <c r="B24" s="837"/>
      <c r="C24" s="840"/>
      <c r="D24" s="858"/>
      <c r="E24" s="861"/>
      <c r="F24" s="549">
        <v>4</v>
      </c>
      <c r="G24" s="550"/>
      <c r="H24" s="598" t="str">
        <f t="shared" si="0"/>
        <v>Belum Diisi</v>
      </c>
      <c r="I24" s="592" t="s">
        <v>26</v>
      </c>
      <c r="J24" s="593" t="str">
        <f>IF($D$21="Y/T","Isi Tujuan",IF($E$21=0,0,IF(I24="Y",1,IF(I24="T",0,"Isi Dulu"))))</f>
        <v>Isi Tujuan</v>
      </c>
      <c r="K24" s="592" t="s">
        <v>26</v>
      </c>
      <c r="L24" s="593" t="str">
        <f>IF($D$21="Y/T","Isi Tujuan",IF($E$21=0,0,IF(K24="Y",1,IF(K24="T",0,"Isi Dulu"))))</f>
        <v>Isi Tujuan</v>
      </c>
      <c r="M24" s="849"/>
      <c r="N24" s="852"/>
    </row>
    <row r="25" spans="2:14" ht="15.75">
      <c r="B25" s="838"/>
      <c r="C25" s="841"/>
      <c r="D25" s="859"/>
      <c r="E25" s="862"/>
      <c r="F25" s="569">
        <v>5</v>
      </c>
      <c r="G25" s="570"/>
      <c r="H25" s="599" t="str">
        <f t="shared" si="0"/>
        <v>Belum Diisi</v>
      </c>
      <c r="I25" s="595" t="s">
        <v>26</v>
      </c>
      <c r="J25" s="596" t="str">
        <f>IF($D$21="Y/T","Isi Tujuan",IF($E$21=0,0,IF(I25="Y",1,IF(I25="T",0,"Isi Dulu"))))</f>
        <v>Isi Tujuan</v>
      </c>
      <c r="K25" s="595" t="s">
        <v>26</v>
      </c>
      <c r="L25" s="596" t="str">
        <f>IF($D$21="Y/T","Isi Tujuan",IF($E$21=0,0,IF(K25="Y",1,IF(K25="T",0,"Isi Dulu"))))</f>
        <v>Isi Tujuan</v>
      </c>
      <c r="M25" s="850"/>
      <c r="N25" s="853"/>
    </row>
    <row r="26" spans="2:14" ht="15.75">
      <c r="B26" s="836">
        <v>5</v>
      </c>
      <c r="C26" s="839"/>
      <c r="D26" s="857" t="s">
        <v>26</v>
      </c>
      <c r="E26" s="860" t="str">
        <f>IF(D26="Y",1,IF(D26="T",0,IF(D26="Y/T","Belum diisi","Error")))</f>
        <v>Belum diisi</v>
      </c>
      <c r="F26" s="528">
        <v>1</v>
      </c>
      <c r="G26" s="529"/>
      <c r="H26" s="600" t="str">
        <f t="shared" si="0"/>
        <v>Belum Diisi</v>
      </c>
      <c r="I26" s="590" t="s">
        <v>26</v>
      </c>
      <c r="J26" s="591" t="str">
        <f>IF($D$26="Y/T","Isi Tujuan",IF($E$26=0,0,IF(I26="Y",1,IF(I26="T",0,"Isi Dulu"))))</f>
        <v>Isi Tujuan</v>
      </c>
      <c r="K26" s="590" t="s">
        <v>26</v>
      </c>
      <c r="L26" s="591" t="str">
        <f>IF($D$26="Y/T","Isi Tujuan",IF($E$26=0,0,IF(K26="Y",1,IF(K26="T",0,"Isi Dulu"))))</f>
        <v>Isi Tujuan</v>
      </c>
      <c r="M26" s="848" t="s">
        <v>26</v>
      </c>
      <c r="N26" s="851" t="str">
        <f>IF(M26="Y",1,IF(M26="T",0,IF(M26="Y/T","Belum diisi","Error")))</f>
        <v>Belum diisi</v>
      </c>
    </row>
    <row r="27" spans="2:14" ht="15.75">
      <c r="B27" s="837"/>
      <c r="C27" s="840"/>
      <c r="D27" s="858"/>
      <c r="E27" s="861"/>
      <c r="F27" s="549">
        <v>2</v>
      </c>
      <c r="G27" s="550"/>
      <c r="H27" s="598" t="str">
        <f t="shared" si="0"/>
        <v>Belum Diisi</v>
      </c>
      <c r="I27" s="592" t="s">
        <v>26</v>
      </c>
      <c r="J27" s="593" t="str">
        <f>IF($D$26="Y/T","Isi Tujuan",IF($E$26=0,0,IF(I27="Y",1,IF(I27="T",0,"Isi Dulu"))))</f>
        <v>Isi Tujuan</v>
      </c>
      <c r="K27" s="592" t="s">
        <v>26</v>
      </c>
      <c r="L27" s="593" t="str">
        <f>IF($D$26="Y/T","Isi Tujuan",IF($E$26=0,0,IF(K27="Y",1,IF(K27="T",0,"Isi Dulu"))))</f>
        <v>Isi Tujuan</v>
      </c>
      <c r="M27" s="849"/>
      <c r="N27" s="852"/>
    </row>
    <row r="28" spans="2:14" ht="15.75">
      <c r="B28" s="837"/>
      <c r="C28" s="840"/>
      <c r="D28" s="858"/>
      <c r="E28" s="861"/>
      <c r="F28" s="549">
        <v>3</v>
      </c>
      <c r="G28" s="550"/>
      <c r="H28" s="598" t="str">
        <f t="shared" si="0"/>
        <v>Belum Diisi</v>
      </c>
      <c r="I28" s="592" t="s">
        <v>26</v>
      </c>
      <c r="J28" s="593" t="str">
        <f>IF($D$26="Y/T","Isi Tujuan",IF($E$26=0,0,IF(I28="Y",1,IF(I28="T",0,"Isi Dulu"))))</f>
        <v>Isi Tujuan</v>
      </c>
      <c r="K28" s="592" t="s">
        <v>26</v>
      </c>
      <c r="L28" s="593" t="str">
        <f>IF($D$26="Y/T","Isi Tujuan",IF($E$26=0,0,IF(K28="Y",1,IF(K28="T",0,"Isi Dulu"))))</f>
        <v>Isi Tujuan</v>
      </c>
      <c r="M28" s="849"/>
      <c r="N28" s="852"/>
    </row>
    <row r="29" spans="2:14" ht="15.75">
      <c r="B29" s="837"/>
      <c r="C29" s="840"/>
      <c r="D29" s="858"/>
      <c r="E29" s="861"/>
      <c r="F29" s="549">
        <v>4</v>
      </c>
      <c r="G29" s="550"/>
      <c r="H29" s="598" t="str">
        <f t="shared" si="0"/>
        <v>Belum Diisi</v>
      </c>
      <c r="I29" s="592" t="s">
        <v>26</v>
      </c>
      <c r="J29" s="593" t="str">
        <f>IF($D$26="Y/T","Isi Tujuan",IF($E$26=0,0,IF(I29="Y",1,IF(I29="T",0,"Isi Dulu"))))</f>
        <v>Isi Tujuan</v>
      </c>
      <c r="K29" s="592" t="s">
        <v>26</v>
      </c>
      <c r="L29" s="593" t="str">
        <f>IF($D$26="Y/T","Isi Tujuan",IF($E$26=0,0,IF(K29="Y",1,IF(K29="T",0,"Isi Dulu"))))</f>
        <v>Isi Tujuan</v>
      </c>
      <c r="M29" s="849"/>
      <c r="N29" s="852"/>
    </row>
    <row r="30" spans="2:14" ht="15.75">
      <c r="B30" s="838"/>
      <c r="C30" s="841"/>
      <c r="D30" s="859"/>
      <c r="E30" s="862"/>
      <c r="F30" s="569">
        <v>5</v>
      </c>
      <c r="G30" s="570"/>
      <c r="H30" s="599" t="str">
        <f t="shared" si="0"/>
        <v>Belum Diisi</v>
      </c>
      <c r="I30" s="595" t="s">
        <v>26</v>
      </c>
      <c r="J30" s="596" t="str">
        <f>IF($D$26="Y/T","Isi Tujuan",IF($E$26=0,0,IF(I30="Y",1,IF(I30="T",0,"Isi Dulu"))))</f>
        <v>Isi Tujuan</v>
      </c>
      <c r="K30" s="595" t="s">
        <v>26</v>
      </c>
      <c r="L30" s="596" t="str">
        <f>IF($D$26="Y/T","Isi Tujuan",IF($E$26=0,0,IF(K30="Y",1,IF(K30="T",0,"Isi Dulu"))))</f>
        <v>Isi Tujuan</v>
      </c>
      <c r="M30" s="850"/>
      <c r="N30" s="853"/>
    </row>
    <row r="31" spans="2:14" ht="15.75">
      <c r="B31" s="836">
        <v>6</v>
      </c>
      <c r="C31" s="839"/>
      <c r="D31" s="857" t="s">
        <v>26</v>
      </c>
      <c r="E31" s="860" t="str">
        <f>IF(D31="Y",1,IF(D31="T",0,IF(D31="Y/T","Belum diisi","Error")))</f>
        <v>Belum diisi</v>
      </c>
      <c r="F31" s="528">
        <v>1</v>
      </c>
      <c r="G31" s="529"/>
      <c r="H31" s="600" t="str">
        <f t="shared" si="0"/>
        <v>Belum Diisi</v>
      </c>
      <c r="I31" s="590" t="s">
        <v>26</v>
      </c>
      <c r="J31" s="591" t="str">
        <f>IF($D$31="Y/T","Isi Tujuan",IF($E$31=0,0,IF(I31="Y",1,IF(I31="T",0,"Isi Dulu"))))</f>
        <v>Isi Tujuan</v>
      </c>
      <c r="K31" s="590" t="s">
        <v>26</v>
      </c>
      <c r="L31" s="591" t="str">
        <f>IF($D$31="Y/T","Isi Tujuan",IF($E$31=0,0,IF(K31="Y",1,IF(K31="T",0,"Isi Dulu"))))</f>
        <v>Isi Tujuan</v>
      </c>
      <c r="M31" s="848" t="s">
        <v>26</v>
      </c>
      <c r="N31" s="851" t="str">
        <f>IF(M31="Y",1,IF(M31="T",0,IF(M31="Y/T","Belum diisi","Error")))</f>
        <v>Belum diisi</v>
      </c>
    </row>
    <row r="32" spans="2:14" ht="15.75">
      <c r="B32" s="837"/>
      <c r="C32" s="840"/>
      <c r="D32" s="858"/>
      <c r="E32" s="861"/>
      <c r="F32" s="549">
        <v>2</v>
      </c>
      <c r="G32" s="550"/>
      <c r="H32" s="598" t="str">
        <f t="shared" si="0"/>
        <v>Belum Diisi</v>
      </c>
      <c r="I32" s="592" t="s">
        <v>26</v>
      </c>
      <c r="J32" s="593" t="str">
        <f>IF($D$31="Y/T","Isi Tujuan",IF($E$31=0,0,IF(I32="Y",1,IF(I32="T",0,"Isi Dulu"))))</f>
        <v>Isi Tujuan</v>
      </c>
      <c r="K32" s="592" t="s">
        <v>26</v>
      </c>
      <c r="L32" s="593" t="str">
        <f>IF($D$31="Y/T","Isi Tujuan",IF($E$31=0,0,IF(K32="Y",1,IF(K32="T",0,"Isi Dulu"))))</f>
        <v>Isi Tujuan</v>
      </c>
      <c r="M32" s="849"/>
      <c r="N32" s="852"/>
    </row>
    <row r="33" spans="2:14" ht="15.75">
      <c r="B33" s="837"/>
      <c r="C33" s="840"/>
      <c r="D33" s="858"/>
      <c r="E33" s="861"/>
      <c r="F33" s="549">
        <v>3</v>
      </c>
      <c r="G33" s="550"/>
      <c r="H33" s="598" t="str">
        <f t="shared" si="0"/>
        <v>Belum Diisi</v>
      </c>
      <c r="I33" s="592" t="s">
        <v>26</v>
      </c>
      <c r="J33" s="593" t="str">
        <f>IF($D$31="Y/T","Isi Tujuan",IF($E$31=0,0,IF(I33="Y",1,IF(I33="T",0,"Isi Dulu"))))</f>
        <v>Isi Tujuan</v>
      </c>
      <c r="K33" s="592" t="s">
        <v>26</v>
      </c>
      <c r="L33" s="593" t="str">
        <f>IF($D$31="Y/T","Isi Tujuan",IF($E$31=0,0,IF(K33="Y",1,IF(K33="T",0,"Isi Dulu"))))</f>
        <v>Isi Tujuan</v>
      </c>
      <c r="M33" s="849"/>
      <c r="N33" s="852"/>
    </row>
    <row r="34" spans="2:14" ht="15.75">
      <c r="B34" s="837"/>
      <c r="C34" s="840"/>
      <c r="D34" s="858"/>
      <c r="E34" s="861"/>
      <c r="F34" s="549">
        <v>4</v>
      </c>
      <c r="G34" s="550"/>
      <c r="H34" s="598" t="str">
        <f t="shared" si="0"/>
        <v>Belum Diisi</v>
      </c>
      <c r="I34" s="592" t="s">
        <v>26</v>
      </c>
      <c r="J34" s="593" t="str">
        <f>IF($D$31="Y/T","Isi Tujuan",IF($E$31=0,0,IF(I34="Y",1,IF(I34="T",0,"Isi Dulu"))))</f>
        <v>Isi Tujuan</v>
      </c>
      <c r="K34" s="592" t="s">
        <v>26</v>
      </c>
      <c r="L34" s="593" t="str">
        <f>IF($D$31="Y/T","Isi Tujuan",IF($E$31=0,0,IF(K34="Y",1,IF(K34="T",0,"Isi Dulu"))))</f>
        <v>Isi Tujuan</v>
      </c>
      <c r="M34" s="849"/>
      <c r="N34" s="852"/>
    </row>
    <row r="35" spans="2:14" ht="15.75">
      <c r="B35" s="838"/>
      <c r="C35" s="841"/>
      <c r="D35" s="859"/>
      <c r="E35" s="862"/>
      <c r="F35" s="569">
        <v>5</v>
      </c>
      <c r="G35" s="570"/>
      <c r="H35" s="599" t="str">
        <f t="shared" si="0"/>
        <v>Belum Diisi</v>
      </c>
      <c r="I35" s="595" t="s">
        <v>26</v>
      </c>
      <c r="J35" s="596" t="str">
        <f>IF($D$31="Y/T","Isi Tujuan",IF($E$31=0,0,IF(I35="Y",1,IF(I35="T",0,"Isi Dulu"))))</f>
        <v>Isi Tujuan</v>
      </c>
      <c r="K35" s="595" t="s">
        <v>26</v>
      </c>
      <c r="L35" s="596" t="str">
        <f>IF($D$31="Y/T","Isi Tujuan",IF($E$31=0,0,IF(K35="Y",1,IF(K35="T",0,"Isi Dulu"))))</f>
        <v>Isi Tujuan</v>
      </c>
      <c r="M35" s="850"/>
      <c r="N35" s="853"/>
    </row>
    <row r="36" spans="2:14" ht="15.75">
      <c r="B36" s="836">
        <v>7</v>
      </c>
      <c r="C36" s="839"/>
      <c r="D36" s="857" t="s">
        <v>26</v>
      </c>
      <c r="E36" s="860" t="str">
        <f>IF(D36="Y",1,IF(D36="T",0,IF(D36="Y/T","Belum diisi","Error")))</f>
        <v>Belum diisi</v>
      </c>
      <c r="F36" s="528">
        <v>1</v>
      </c>
      <c r="G36" s="529"/>
      <c r="H36" s="600" t="str">
        <f t="shared" si="0"/>
        <v>Belum Diisi</v>
      </c>
      <c r="I36" s="590" t="s">
        <v>26</v>
      </c>
      <c r="J36" s="591" t="str">
        <f>IF($D$36="Y/T","Isi Tujuan",IF($E$36=0,0,IF(I36="Y",1,IF(I36="T",0,"Isi Dulu"))))</f>
        <v>Isi Tujuan</v>
      </c>
      <c r="K36" s="590" t="s">
        <v>26</v>
      </c>
      <c r="L36" s="591" t="str">
        <f>IF($D$36="Y/T","Isi Tujuan",IF($E$36=0,0,IF(K36="Y",1,IF(K36="T",0,"Isi Dulu"))))</f>
        <v>Isi Tujuan</v>
      </c>
      <c r="M36" s="848" t="s">
        <v>26</v>
      </c>
      <c r="N36" s="851" t="str">
        <f>IF(M36="Y",1,IF(M36="T",0,IF(M36="Y/T","Belum diisi","Error")))</f>
        <v>Belum diisi</v>
      </c>
    </row>
    <row r="37" spans="2:14" ht="15.75">
      <c r="B37" s="837"/>
      <c r="C37" s="840"/>
      <c r="D37" s="858"/>
      <c r="E37" s="861"/>
      <c r="F37" s="549">
        <v>2</v>
      </c>
      <c r="G37" s="550"/>
      <c r="H37" s="598" t="str">
        <f t="shared" si="0"/>
        <v>Belum Diisi</v>
      </c>
      <c r="I37" s="592" t="s">
        <v>26</v>
      </c>
      <c r="J37" s="593" t="str">
        <f>IF($D$36="Y/T","Isi Tujuan",IF($E$36=0,0,IF(I37="Y",1,IF(I37="T",0,"Isi Dulu"))))</f>
        <v>Isi Tujuan</v>
      </c>
      <c r="K37" s="592" t="s">
        <v>26</v>
      </c>
      <c r="L37" s="593" t="str">
        <f>IF($D$36="Y/T","Isi Tujuan",IF($E$36=0,0,IF(K37="Y",1,IF(K37="T",0,"Isi Dulu"))))</f>
        <v>Isi Tujuan</v>
      </c>
      <c r="M37" s="849"/>
      <c r="N37" s="852"/>
    </row>
    <row r="38" spans="2:14" ht="15.75">
      <c r="B38" s="837"/>
      <c r="C38" s="840"/>
      <c r="D38" s="858"/>
      <c r="E38" s="861"/>
      <c r="F38" s="549">
        <v>3</v>
      </c>
      <c r="G38" s="550"/>
      <c r="H38" s="598" t="str">
        <f t="shared" si="0"/>
        <v>Belum Diisi</v>
      </c>
      <c r="I38" s="592" t="s">
        <v>26</v>
      </c>
      <c r="J38" s="593" t="str">
        <f>IF($D$36="Y/T","Isi Tujuan",IF($E$36=0,0,IF(I38="Y",1,IF(I38="T",0,"Isi Dulu"))))</f>
        <v>Isi Tujuan</v>
      </c>
      <c r="K38" s="592" t="s">
        <v>26</v>
      </c>
      <c r="L38" s="593" t="str">
        <f>IF($D$36="Y/T","Isi Tujuan",IF($E$36=0,0,IF(K38="Y",1,IF(K38="T",0,"Isi Dulu"))))</f>
        <v>Isi Tujuan</v>
      </c>
      <c r="M38" s="849"/>
      <c r="N38" s="852"/>
    </row>
    <row r="39" spans="2:14" ht="15.75">
      <c r="B39" s="837"/>
      <c r="C39" s="840"/>
      <c r="D39" s="858"/>
      <c r="E39" s="861"/>
      <c r="F39" s="549">
        <v>4</v>
      </c>
      <c r="G39" s="550"/>
      <c r="H39" s="598" t="str">
        <f t="shared" si="0"/>
        <v>Belum Diisi</v>
      </c>
      <c r="I39" s="592" t="s">
        <v>26</v>
      </c>
      <c r="J39" s="593" t="str">
        <f>IF($D$36="Y/T","Isi Tujuan",IF($E$36=0,0,IF(I39="Y",1,IF(I39="T",0,"Isi Dulu"))))</f>
        <v>Isi Tujuan</v>
      </c>
      <c r="K39" s="592" t="s">
        <v>26</v>
      </c>
      <c r="L39" s="593" t="str">
        <f>IF($D$36="Y/T","Isi Tujuan",IF($E$36=0,0,IF(K39="Y",1,IF(K39="T",0,"Isi Dulu"))))</f>
        <v>Isi Tujuan</v>
      </c>
      <c r="M39" s="849"/>
      <c r="N39" s="852"/>
    </row>
    <row r="40" spans="2:14" ht="15.75">
      <c r="B40" s="838"/>
      <c r="C40" s="841"/>
      <c r="D40" s="859"/>
      <c r="E40" s="862"/>
      <c r="F40" s="569">
        <v>5</v>
      </c>
      <c r="G40" s="570"/>
      <c r="H40" s="599" t="str">
        <f t="shared" si="0"/>
        <v>Belum Diisi</v>
      </c>
      <c r="I40" s="595" t="s">
        <v>26</v>
      </c>
      <c r="J40" s="596" t="str">
        <f>IF($D$36="Y/T","Isi Tujuan",IF($E$36=0,0,IF(I40="Y",1,IF(I40="T",0,"Isi Dulu"))))</f>
        <v>Isi Tujuan</v>
      </c>
      <c r="K40" s="595" t="s">
        <v>26</v>
      </c>
      <c r="L40" s="596" t="str">
        <f>IF($D$36="Y/T","Isi Tujuan",IF($E$36=0,0,IF(K40="Y",1,IF(K40="T",0,"Isi Dulu"))))</f>
        <v>Isi Tujuan</v>
      </c>
      <c r="M40" s="850"/>
      <c r="N40" s="853"/>
    </row>
    <row r="41" spans="2:14" ht="15.75">
      <c r="B41" s="836">
        <v>8</v>
      </c>
      <c r="C41" s="839"/>
      <c r="D41" s="857" t="s">
        <v>26</v>
      </c>
      <c r="E41" s="860" t="str">
        <f>IF(D41="Y",1,IF(D41="T",0,IF(D41="Y/T","Belum diisi","Error")))</f>
        <v>Belum diisi</v>
      </c>
      <c r="F41" s="528">
        <v>1</v>
      </c>
      <c r="G41" s="529"/>
      <c r="H41" s="600" t="str">
        <f t="shared" si="0"/>
        <v>Belum Diisi</v>
      </c>
      <c r="I41" s="590" t="s">
        <v>26</v>
      </c>
      <c r="J41" s="591" t="str">
        <f>IF($D$41="Y/T","Isi Tujuan",IF($E$41=0,0,IF(I41="Y",1,IF(I41="T",0,"Isi Dulu"))))</f>
        <v>Isi Tujuan</v>
      </c>
      <c r="K41" s="590" t="s">
        <v>26</v>
      </c>
      <c r="L41" s="591" t="str">
        <f>IF($D$41="Y/T","Isi Tujuan",IF($E$41=0,0,IF(K41="Y",1,IF(K41="T",0,"Isi Dulu"))))</f>
        <v>Isi Tujuan</v>
      </c>
      <c r="M41" s="848" t="s">
        <v>26</v>
      </c>
      <c r="N41" s="851" t="str">
        <f>IF(M41="Y",1,IF(M41="T",0,IF(M41="Y/T","Belum diisi","Error")))</f>
        <v>Belum diisi</v>
      </c>
    </row>
    <row r="42" spans="2:14" ht="15.75">
      <c r="B42" s="837"/>
      <c r="C42" s="840"/>
      <c r="D42" s="858"/>
      <c r="E42" s="861"/>
      <c r="F42" s="549">
        <v>2</v>
      </c>
      <c r="G42" s="550"/>
      <c r="H42" s="598" t="str">
        <f t="shared" si="0"/>
        <v>Belum Diisi</v>
      </c>
      <c r="I42" s="592" t="s">
        <v>26</v>
      </c>
      <c r="J42" s="593" t="str">
        <f>IF($D$41="Y/T","Isi Tujuan",IF($E$41=0,0,IF(I42="Y",1,IF(I42="T",0,"Isi Dulu"))))</f>
        <v>Isi Tujuan</v>
      </c>
      <c r="K42" s="592" t="s">
        <v>26</v>
      </c>
      <c r="L42" s="593" t="str">
        <f>IF($D$41="Y/T","Isi Tujuan",IF($E$41=0,0,IF(K42="Y",1,IF(K42="T",0,"Isi Dulu"))))</f>
        <v>Isi Tujuan</v>
      </c>
      <c r="M42" s="849"/>
      <c r="N42" s="852"/>
    </row>
    <row r="43" spans="2:14" ht="15.75">
      <c r="B43" s="837"/>
      <c r="C43" s="840"/>
      <c r="D43" s="858"/>
      <c r="E43" s="861"/>
      <c r="F43" s="549">
        <v>3</v>
      </c>
      <c r="G43" s="550"/>
      <c r="H43" s="598" t="str">
        <f t="shared" si="0"/>
        <v>Belum Diisi</v>
      </c>
      <c r="I43" s="592" t="s">
        <v>26</v>
      </c>
      <c r="J43" s="593" t="str">
        <f>IF($D$41="Y/T","Isi Tujuan",IF($E$41=0,0,IF(I43="Y",1,IF(I43="T",0,"Isi Dulu"))))</f>
        <v>Isi Tujuan</v>
      </c>
      <c r="K43" s="592" t="s">
        <v>26</v>
      </c>
      <c r="L43" s="593" t="str">
        <f>IF($D$41="Y/T","Isi Tujuan",IF($E$41=0,0,IF(K43="Y",1,IF(K43="T",0,"Isi Dulu"))))</f>
        <v>Isi Tujuan</v>
      </c>
      <c r="M43" s="849"/>
      <c r="N43" s="852"/>
    </row>
    <row r="44" spans="2:14" ht="15.75">
      <c r="B44" s="837"/>
      <c r="C44" s="840"/>
      <c r="D44" s="858"/>
      <c r="E44" s="861"/>
      <c r="F44" s="549">
        <v>4</v>
      </c>
      <c r="G44" s="550"/>
      <c r="H44" s="598" t="str">
        <f t="shared" si="0"/>
        <v>Belum Diisi</v>
      </c>
      <c r="I44" s="592" t="s">
        <v>26</v>
      </c>
      <c r="J44" s="593" t="str">
        <f>IF($D$41="Y/T","Isi Tujuan",IF($E$41=0,0,IF(I44="Y",1,IF(I44="T",0,"Isi Dulu"))))</f>
        <v>Isi Tujuan</v>
      </c>
      <c r="K44" s="592" t="s">
        <v>26</v>
      </c>
      <c r="L44" s="593" t="str">
        <f>IF($D$41="Y/T","Isi Tujuan",IF($E$41=0,0,IF(K44="Y",1,IF(K44="T",0,"Isi Dulu"))))</f>
        <v>Isi Tujuan</v>
      </c>
      <c r="M44" s="849"/>
      <c r="N44" s="852"/>
    </row>
    <row r="45" spans="2:14" ht="15.75">
      <c r="B45" s="838"/>
      <c r="C45" s="841"/>
      <c r="D45" s="859"/>
      <c r="E45" s="862"/>
      <c r="F45" s="569">
        <v>5</v>
      </c>
      <c r="G45" s="570"/>
      <c r="H45" s="599" t="str">
        <f t="shared" si="0"/>
        <v>Belum Diisi</v>
      </c>
      <c r="I45" s="595" t="s">
        <v>26</v>
      </c>
      <c r="J45" s="596" t="str">
        <f>IF($D$41="Y/T","Isi Tujuan",IF($E$41=0,0,IF(I45="Y",1,IF(I45="T",0,"Isi Dulu"))))</f>
        <v>Isi Tujuan</v>
      </c>
      <c r="K45" s="595" t="s">
        <v>26</v>
      </c>
      <c r="L45" s="596" t="str">
        <f>IF($D$41="Y/T","Isi Tujuan",IF($E$41=0,0,IF(K45="Y",1,IF(K45="T",0,"Isi Dulu"))))</f>
        <v>Isi Tujuan</v>
      </c>
      <c r="M45" s="850"/>
      <c r="N45" s="853"/>
    </row>
    <row r="46" spans="2:14" ht="15.75">
      <c r="B46" s="836">
        <v>9</v>
      </c>
      <c r="C46" s="839"/>
      <c r="D46" s="857" t="s">
        <v>26</v>
      </c>
      <c r="E46" s="860" t="str">
        <f>IF(D46="Y",1,IF(D46="T",0,IF(D46="Y/T","Belum diisi","Error")))</f>
        <v>Belum diisi</v>
      </c>
      <c r="F46" s="528">
        <v>1</v>
      </c>
      <c r="G46" s="529"/>
      <c r="H46" s="600" t="str">
        <f t="shared" si="0"/>
        <v>Belum Diisi</v>
      </c>
      <c r="I46" s="590" t="s">
        <v>26</v>
      </c>
      <c r="J46" s="591" t="str">
        <f>IF($D$46="Y/T","Isi Tujuan",IF($E$46=0,0,IF(I46="Y",1,IF(I46="T",0,"Isi Dulu"))))</f>
        <v>Isi Tujuan</v>
      </c>
      <c r="K46" s="590" t="s">
        <v>26</v>
      </c>
      <c r="L46" s="591" t="str">
        <f>IF($D$46="Y/T","Isi Tujuan",IF($E$46=0,0,IF(K46="Y",1,IF(K46="T",0,"Isi Dulu"))))</f>
        <v>Isi Tujuan</v>
      </c>
      <c r="M46" s="848" t="s">
        <v>26</v>
      </c>
      <c r="N46" s="851" t="str">
        <f>IF(M46="Y",1,IF(M46="T",0,IF(M46="Y/T","Belum diisi","Error")))</f>
        <v>Belum diisi</v>
      </c>
    </row>
    <row r="47" spans="2:14" ht="15.75">
      <c r="B47" s="837"/>
      <c r="C47" s="840"/>
      <c r="D47" s="858"/>
      <c r="E47" s="861"/>
      <c r="F47" s="549">
        <v>2</v>
      </c>
      <c r="G47" s="550"/>
      <c r="H47" s="598" t="str">
        <f t="shared" si="0"/>
        <v>Belum Diisi</v>
      </c>
      <c r="I47" s="592" t="s">
        <v>26</v>
      </c>
      <c r="J47" s="593" t="str">
        <f>IF($D$46="Y/T","Isi Tujuan",IF($E$46=0,0,IF(I47="Y",1,IF(I47="T",0,"Isi Dulu"))))</f>
        <v>Isi Tujuan</v>
      </c>
      <c r="K47" s="592" t="s">
        <v>26</v>
      </c>
      <c r="L47" s="593" t="str">
        <f>IF($D$46="Y/T","Isi Tujuan",IF($E$46=0,0,IF(K47="Y",1,IF(K47="T",0,"Isi Dulu"))))</f>
        <v>Isi Tujuan</v>
      </c>
      <c r="M47" s="849"/>
      <c r="N47" s="852"/>
    </row>
    <row r="48" spans="2:14" ht="15.75">
      <c r="B48" s="837"/>
      <c r="C48" s="840"/>
      <c r="D48" s="858"/>
      <c r="E48" s="861"/>
      <c r="F48" s="549">
        <v>3</v>
      </c>
      <c r="G48" s="550"/>
      <c r="H48" s="598" t="str">
        <f t="shared" si="0"/>
        <v>Belum Diisi</v>
      </c>
      <c r="I48" s="592" t="s">
        <v>26</v>
      </c>
      <c r="J48" s="593" t="str">
        <f>IF($D$46="Y/T","Isi Tujuan",IF($E$46=0,0,IF(I48="Y",1,IF(I48="T",0,"Isi Dulu"))))</f>
        <v>Isi Tujuan</v>
      </c>
      <c r="K48" s="592" t="s">
        <v>26</v>
      </c>
      <c r="L48" s="593" t="str">
        <f>IF($D$46="Y/T","Isi Tujuan",IF($E$46=0,0,IF(K48="Y",1,IF(K48="T",0,"Isi Dulu"))))</f>
        <v>Isi Tujuan</v>
      </c>
      <c r="M48" s="849"/>
      <c r="N48" s="852"/>
    </row>
    <row r="49" spans="2:14" ht="15.75">
      <c r="B49" s="837"/>
      <c r="C49" s="840"/>
      <c r="D49" s="858"/>
      <c r="E49" s="861"/>
      <c r="F49" s="549">
        <v>4</v>
      </c>
      <c r="G49" s="550"/>
      <c r="H49" s="598" t="str">
        <f t="shared" si="0"/>
        <v>Belum Diisi</v>
      </c>
      <c r="I49" s="592" t="s">
        <v>26</v>
      </c>
      <c r="J49" s="593" t="str">
        <f>IF($D$46="Y/T","Isi Tujuan",IF($E$46=0,0,IF(I49="Y",1,IF(I49="T",0,"Isi Dulu"))))</f>
        <v>Isi Tujuan</v>
      </c>
      <c r="K49" s="592" t="s">
        <v>26</v>
      </c>
      <c r="L49" s="593" t="str">
        <f>IF($D$46="Y/T","Isi Tujuan",IF($E$46=0,0,IF(K49="Y",1,IF(K49="T",0,"Isi Dulu"))))</f>
        <v>Isi Tujuan</v>
      </c>
      <c r="M49" s="849"/>
      <c r="N49" s="852"/>
    </row>
    <row r="50" spans="2:14" ht="15.75">
      <c r="B50" s="838"/>
      <c r="C50" s="841"/>
      <c r="D50" s="859"/>
      <c r="E50" s="862"/>
      <c r="F50" s="569">
        <v>5</v>
      </c>
      <c r="G50" s="570"/>
      <c r="H50" s="599" t="str">
        <f t="shared" si="0"/>
        <v>Belum Diisi</v>
      </c>
      <c r="I50" s="595" t="s">
        <v>26</v>
      </c>
      <c r="J50" s="596" t="str">
        <f>IF($D$46="Y/T","Isi Tujuan",IF($E$46=0,0,IF(I50="Y",1,IF(I50="T",0,"Isi Dulu"))))</f>
        <v>Isi Tujuan</v>
      </c>
      <c r="K50" s="595" t="s">
        <v>26</v>
      </c>
      <c r="L50" s="596" t="str">
        <f>IF($D$46="Y/T","Isi Tujuan",IF($E$46=0,0,IF(K50="Y",1,IF(K50="T",0,"Isi Dulu"))))</f>
        <v>Isi Tujuan</v>
      </c>
      <c r="M50" s="850"/>
      <c r="N50" s="853"/>
    </row>
    <row r="51" spans="2:14" ht="15.75">
      <c r="B51" s="836">
        <v>10</v>
      </c>
      <c r="C51" s="839"/>
      <c r="D51" s="857" t="s">
        <v>26</v>
      </c>
      <c r="E51" s="860" t="str">
        <f>IF(D51="Y",1,IF(D51="T",0,IF(D51="Y/T","Belum diisi","Error")))</f>
        <v>Belum diisi</v>
      </c>
      <c r="F51" s="528">
        <v>1</v>
      </c>
      <c r="G51" s="529"/>
      <c r="H51" s="600" t="str">
        <f t="shared" si="0"/>
        <v>Belum Diisi</v>
      </c>
      <c r="I51" s="590" t="s">
        <v>26</v>
      </c>
      <c r="J51" s="591" t="str">
        <f>IF($D$51="Y/T","Isi Tujuan",IF($E$51=0,0,IF(I51="Y",1,IF(I51="T",0,"Isi Dulu"))))</f>
        <v>Isi Tujuan</v>
      </c>
      <c r="K51" s="590" t="s">
        <v>26</v>
      </c>
      <c r="L51" s="591" t="str">
        <f>IF($D$51="Y/T","Isi Tujuan",IF($E$51=0,0,IF(K51="Y",1,IF(K51="T",0,"Isi Dulu"))))</f>
        <v>Isi Tujuan</v>
      </c>
      <c r="M51" s="848" t="s">
        <v>26</v>
      </c>
      <c r="N51" s="851" t="str">
        <f>IF(M51="Y",1,IF(M51="T",0,IF(M51="Y/T","Belum diisi","Error")))</f>
        <v>Belum diisi</v>
      </c>
    </row>
    <row r="52" spans="2:14" ht="15.75">
      <c r="B52" s="837"/>
      <c r="C52" s="840"/>
      <c r="D52" s="858"/>
      <c r="E52" s="861"/>
      <c r="F52" s="549">
        <v>2</v>
      </c>
      <c r="G52" s="550"/>
      <c r="H52" s="598" t="str">
        <f t="shared" si="0"/>
        <v>Belum Diisi</v>
      </c>
      <c r="I52" s="592" t="s">
        <v>26</v>
      </c>
      <c r="J52" s="593" t="str">
        <f>IF($D$51="Y/T","Isi Tujuan",IF($E$51=0,0,IF(I52="Y",1,IF(I52="T",0,"Isi Dulu"))))</f>
        <v>Isi Tujuan</v>
      </c>
      <c r="K52" s="592" t="s">
        <v>26</v>
      </c>
      <c r="L52" s="593" t="str">
        <f>IF($D$51="Y/T","Isi Tujuan",IF($E$51=0,0,IF(K52="Y",1,IF(K52="T",0,"Isi Dulu"))))</f>
        <v>Isi Tujuan</v>
      </c>
      <c r="M52" s="849"/>
      <c r="N52" s="852"/>
    </row>
    <row r="53" spans="2:14" ht="15.75">
      <c r="B53" s="837"/>
      <c r="C53" s="840"/>
      <c r="D53" s="858"/>
      <c r="E53" s="861"/>
      <c r="F53" s="549">
        <v>3</v>
      </c>
      <c r="G53" s="550"/>
      <c r="H53" s="598" t="str">
        <f t="shared" si="0"/>
        <v>Belum Diisi</v>
      </c>
      <c r="I53" s="592" t="s">
        <v>26</v>
      </c>
      <c r="J53" s="593" t="str">
        <f>IF($D$51="Y/T","Isi Tujuan",IF($E$51=0,0,IF(I53="Y",1,IF(I53="T",0,"Isi Dulu"))))</f>
        <v>Isi Tujuan</v>
      </c>
      <c r="K53" s="592" t="s">
        <v>26</v>
      </c>
      <c r="L53" s="593" t="str">
        <f>IF($D$51="Y/T","Isi Tujuan",IF($E$51=0,0,IF(K53="Y",1,IF(K53="T",0,"Isi Dulu"))))</f>
        <v>Isi Tujuan</v>
      </c>
      <c r="M53" s="849"/>
      <c r="N53" s="852"/>
    </row>
    <row r="54" spans="2:14" ht="15.75">
      <c r="B54" s="837"/>
      <c r="C54" s="840"/>
      <c r="D54" s="858"/>
      <c r="E54" s="861"/>
      <c r="F54" s="549">
        <v>4</v>
      </c>
      <c r="G54" s="550"/>
      <c r="H54" s="598" t="str">
        <f t="shared" si="0"/>
        <v>Belum Diisi</v>
      </c>
      <c r="I54" s="592" t="s">
        <v>26</v>
      </c>
      <c r="J54" s="593" t="str">
        <f>IF($D$51="Y/T","Isi Tujuan",IF($E$51=0,0,IF(I54="Y",1,IF(I54="T",0,"Isi Dulu"))))</f>
        <v>Isi Tujuan</v>
      </c>
      <c r="K54" s="592" t="s">
        <v>26</v>
      </c>
      <c r="L54" s="593" t="str">
        <f>IF($D$51="Y/T","Isi Tujuan",IF($E$51=0,0,IF(K54="Y",1,IF(K54="T",0,"Isi Dulu"))))</f>
        <v>Isi Tujuan</v>
      </c>
      <c r="M54" s="849"/>
      <c r="N54" s="852"/>
    </row>
    <row r="55" spans="2:14" ht="15.75">
      <c r="B55" s="838"/>
      <c r="C55" s="841"/>
      <c r="D55" s="859"/>
      <c r="E55" s="862"/>
      <c r="F55" s="569">
        <v>5</v>
      </c>
      <c r="G55" s="570"/>
      <c r="H55" s="599" t="str">
        <f t="shared" si="0"/>
        <v>Belum Diisi</v>
      </c>
      <c r="I55" s="595" t="s">
        <v>26</v>
      </c>
      <c r="J55" s="596" t="str">
        <f>IF($D$51="Y/T","Isi Tujuan",IF($E$51=0,0,IF(I55="Y",1,IF(I55="T",0,"Isi Dulu"))))</f>
        <v>Isi Tujuan</v>
      </c>
      <c r="K55" s="595" t="s">
        <v>26</v>
      </c>
      <c r="L55" s="596" t="str">
        <f>IF($D$51="Y/T","Isi Tujuan",IF($E$51=0,0,IF(K55="Y",1,IF(K55="T",0,"Isi Dulu"))))</f>
        <v>Isi Tujuan</v>
      </c>
      <c r="M55" s="850"/>
      <c r="N55" s="853"/>
    </row>
    <row r="56" spans="2:14" ht="15.75">
      <c r="B56" s="836">
        <v>11</v>
      </c>
      <c r="C56" s="839"/>
      <c r="D56" s="857" t="s">
        <v>26</v>
      </c>
      <c r="E56" s="860" t="str">
        <f>IF(D56="Y",1,IF(D56="T",0,IF(D56="Y/T","Belum diisi","Error")))</f>
        <v>Belum diisi</v>
      </c>
      <c r="F56" s="528">
        <v>1</v>
      </c>
      <c r="G56" s="529"/>
      <c r="H56" s="600" t="str">
        <f t="shared" si="0"/>
        <v>Belum Diisi</v>
      </c>
      <c r="I56" s="590" t="s">
        <v>26</v>
      </c>
      <c r="J56" s="591" t="str">
        <f>IF($D$56="Y/T","Isi Tujuan",IF($E$56=0,0,IF(I56="Y",1,IF(I56="T",0,"Isi Dulu"))))</f>
        <v>Isi Tujuan</v>
      </c>
      <c r="K56" s="590" t="s">
        <v>26</v>
      </c>
      <c r="L56" s="591" t="str">
        <f>IF($D$56="Y/T","Isi Tujuan",IF($E$56=0,0,IF(K56="Y",1,IF(K56="T",0,"Isi Dulu"))))</f>
        <v>Isi Tujuan</v>
      </c>
      <c r="M56" s="848" t="s">
        <v>26</v>
      </c>
      <c r="N56" s="851" t="str">
        <f>IF(M56="Y",1,IF(M56="T",0,IF(M56="Y/T","Belum diisi","Error")))</f>
        <v>Belum diisi</v>
      </c>
    </row>
    <row r="57" spans="2:14" ht="15.75">
      <c r="B57" s="837"/>
      <c r="C57" s="840"/>
      <c r="D57" s="858"/>
      <c r="E57" s="861"/>
      <c r="F57" s="549">
        <v>2</v>
      </c>
      <c r="G57" s="550"/>
      <c r="H57" s="598" t="str">
        <f t="shared" si="0"/>
        <v>Belum Diisi</v>
      </c>
      <c r="I57" s="592" t="s">
        <v>26</v>
      </c>
      <c r="J57" s="593" t="str">
        <f>IF($D$56="Y/T","Isi Tujuan",IF($E$56=0,0,IF(I57="Y",1,IF(I57="T",0,"Isi Dulu"))))</f>
        <v>Isi Tujuan</v>
      </c>
      <c r="K57" s="592" t="s">
        <v>26</v>
      </c>
      <c r="L57" s="593" t="str">
        <f>IF($D$56="Y/T","Isi Tujuan",IF($E$56=0,0,IF(K57="Y",1,IF(K57="T",0,"Isi Dulu"))))</f>
        <v>Isi Tujuan</v>
      </c>
      <c r="M57" s="849"/>
      <c r="N57" s="852"/>
    </row>
    <row r="58" spans="2:14" ht="15.75">
      <c r="B58" s="837"/>
      <c r="C58" s="840"/>
      <c r="D58" s="858"/>
      <c r="E58" s="861"/>
      <c r="F58" s="549">
        <v>3</v>
      </c>
      <c r="G58" s="550"/>
      <c r="H58" s="598" t="str">
        <f t="shared" si="0"/>
        <v>Belum Diisi</v>
      </c>
      <c r="I58" s="592" t="s">
        <v>26</v>
      </c>
      <c r="J58" s="593" t="str">
        <f>IF($D$56="Y/T","Isi Tujuan",IF($E$56=0,0,IF(I58="Y",1,IF(I58="T",0,"Isi Dulu"))))</f>
        <v>Isi Tujuan</v>
      </c>
      <c r="K58" s="592" t="s">
        <v>26</v>
      </c>
      <c r="L58" s="593" t="str">
        <f>IF($D$56="Y/T","Isi Tujuan",IF($E$56=0,0,IF(K58="Y",1,IF(K58="T",0,"Isi Dulu"))))</f>
        <v>Isi Tujuan</v>
      </c>
      <c r="M58" s="849"/>
      <c r="N58" s="852"/>
    </row>
    <row r="59" spans="2:14" ht="15.75">
      <c r="B59" s="837"/>
      <c r="C59" s="840"/>
      <c r="D59" s="858"/>
      <c r="E59" s="861"/>
      <c r="F59" s="549">
        <v>4</v>
      </c>
      <c r="G59" s="550"/>
      <c r="H59" s="598" t="str">
        <f t="shared" si="0"/>
        <v>Belum Diisi</v>
      </c>
      <c r="I59" s="592" t="s">
        <v>26</v>
      </c>
      <c r="J59" s="593" t="str">
        <f>IF($D$56="Y/T","Isi Tujuan",IF($E$56=0,0,IF(I59="Y",1,IF(I59="T",0,"Isi Dulu"))))</f>
        <v>Isi Tujuan</v>
      </c>
      <c r="K59" s="592" t="s">
        <v>26</v>
      </c>
      <c r="L59" s="593" t="str">
        <f>IF($D$56="Y/T","Isi Tujuan",IF($E$56=0,0,IF(K59="Y",1,IF(K59="T",0,"Isi Dulu"))))</f>
        <v>Isi Tujuan</v>
      </c>
      <c r="M59" s="849"/>
      <c r="N59" s="852"/>
    </row>
    <row r="60" spans="2:14" ht="15.75">
      <c r="B60" s="838"/>
      <c r="C60" s="841"/>
      <c r="D60" s="859"/>
      <c r="E60" s="862"/>
      <c r="F60" s="569">
        <v>5</v>
      </c>
      <c r="G60" s="570"/>
      <c r="H60" s="599" t="str">
        <f t="shared" si="0"/>
        <v>Belum Diisi</v>
      </c>
      <c r="I60" s="595" t="s">
        <v>26</v>
      </c>
      <c r="J60" s="596" t="str">
        <f>IF($D$56="Y/T","Isi Tujuan",IF($E$56=0,0,IF(I60="Y",1,IF(I60="T",0,"Isi Dulu"))))</f>
        <v>Isi Tujuan</v>
      </c>
      <c r="K60" s="595" t="s">
        <v>26</v>
      </c>
      <c r="L60" s="596" t="str">
        <f>IF($D$56="Y/T","Isi Tujuan",IF($E$56=0,0,IF(K60="Y",1,IF(K60="T",0,"Isi Dulu"))))</f>
        <v>Isi Tujuan</v>
      </c>
      <c r="M60" s="850"/>
      <c r="N60" s="853"/>
    </row>
    <row r="61" spans="2:14" ht="15.75">
      <c r="B61" s="836">
        <v>12</v>
      </c>
      <c r="C61" s="839"/>
      <c r="D61" s="857" t="s">
        <v>26</v>
      </c>
      <c r="E61" s="860" t="str">
        <f>IF(D61="Y",1,IF(D61="T",0,IF(D61="Y/T","Belum diisi","Error")))</f>
        <v>Belum diisi</v>
      </c>
      <c r="F61" s="528">
        <v>1</v>
      </c>
      <c r="G61" s="529"/>
      <c r="H61" s="600" t="str">
        <f t="shared" si="0"/>
        <v>Belum Diisi</v>
      </c>
      <c r="I61" s="590" t="s">
        <v>26</v>
      </c>
      <c r="J61" s="591" t="str">
        <f>IF($D$61="Y/T","Isi Tujuan",IF($E$61=0,0,IF(I61="Y",1,IF(I61="T",0,"Isi Dulu"))))</f>
        <v>Isi Tujuan</v>
      </c>
      <c r="K61" s="590" t="s">
        <v>26</v>
      </c>
      <c r="L61" s="591" t="str">
        <f>IF($D$61="Y/T","Isi Tujuan",IF($E$61=0,0,IF(K61="Y",1,IF(K61="T",0,"Isi Dulu"))))</f>
        <v>Isi Tujuan</v>
      </c>
      <c r="M61" s="848" t="s">
        <v>26</v>
      </c>
      <c r="N61" s="851" t="str">
        <f>IF(M61="Y",1,IF(M61="T",0,IF(M61="Y/T","Belum diisi","Error")))</f>
        <v>Belum diisi</v>
      </c>
    </row>
    <row r="62" spans="2:14" ht="15.75">
      <c r="B62" s="837"/>
      <c r="C62" s="840"/>
      <c r="D62" s="858"/>
      <c r="E62" s="861"/>
      <c r="F62" s="549">
        <v>2</v>
      </c>
      <c r="G62" s="550"/>
      <c r="H62" s="598" t="str">
        <f t="shared" si="0"/>
        <v>Belum Diisi</v>
      </c>
      <c r="I62" s="592" t="s">
        <v>26</v>
      </c>
      <c r="J62" s="593" t="str">
        <f>IF($D$61="Y/T","Isi Tujuan",IF($E$61=0,0,IF(I62="Y",1,IF(I62="T",0,"Isi Dulu"))))</f>
        <v>Isi Tujuan</v>
      </c>
      <c r="K62" s="592" t="s">
        <v>26</v>
      </c>
      <c r="L62" s="593" t="str">
        <f>IF($D$61="Y/T","Isi Tujuan",IF($E$61=0,0,IF(K62="Y",1,IF(K62="T",0,"Isi Dulu"))))</f>
        <v>Isi Tujuan</v>
      </c>
      <c r="M62" s="849"/>
      <c r="N62" s="852"/>
    </row>
    <row r="63" spans="2:14" ht="15.75">
      <c r="B63" s="837"/>
      <c r="C63" s="840"/>
      <c r="D63" s="858"/>
      <c r="E63" s="861"/>
      <c r="F63" s="549">
        <v>3</v>
      </c>
      <c r="G63" s="550"/>
      <c r="H63" s="598" t="str">
        <f t="shared" si="0"/>
        <v>Belum Diisi</v>
      </c>
      <c r="I63" s="592" t="s">
        <v>26</v>
      </c>
      <c r="J63" s="593" t="str">
        <f>IF($D$61="Y/T","Isi Tujuan",IF($E$61=0,0,IF(I63="Y",1,IF(I63="T",0,"Isi Dulu"))))</f>
        <v>Isi Tujuan</v>
      </c>
      <c r="K63" s="592" t="s">
        <v>26</v>
      </c>
      <c r="L63" s="593" t="str">
        <f>IF($D$61="Y/T","Isi Tujuan",IF($E$61=0,0,IF(K63="Y",1,IF(K63="T",0,"Isi Dulu"))))</f>
        <v>Isi Tujuan</v>
      </c>
      <c r="M63" s="849"/>
      <c r="N63" s="852"/>
    </row>
    <row r="64" spans="2:14" ht="15.75">
      <c r="B64" s="837"/>
      <c r="C64" s="840"/>
      <c r="D64" s="858"/>
      <c r="E64" s="861"/>
      <c r="F64" s="549">
        <v>4</v>
      </c>
      <c r="G64" s="550"/>
      <c r="H64" s="598" t="str">
        <f t="shared" si="0"/>
        <v>Belum Diisi</v>
      </c>
      <c r="I64" s="592" t="s">
        <v>26</v>
      </c>
      <c r="J64" s="593" t="str">
        <f>IF($D$61="Y/T","Isi Tujuan",IF($E$61=0,0,IF(I64="Y",1,IF(I64="T",0,"Isi Dulu"))))</f>
        <v>Isi Tujuan</v>
      </c>
      <c r="K64" s="592" t="s">
        <v>26</v>
      </c>
      <c r="L64" s="593" t="str">
        <f>IF($D$61="Y/T","Isi Tujuan",IF($E$61=0,0,IF(K64="Y",1,IF(K64="T",0,"Isi Dulu"))))</f>
        <v>Isi Tujuan</v>
      </c>
      <c r="M64" s="849"/>
      <c r="N64" s="852"/>
    </row>
    <row r="65" spans="2:14" ht="15.75">
      <c r="B65" s="838"/>
      <c r="C65" s="841"/>
      <c r="D65" s="859"/>
      <c r="E65" s="862"/>
      <c r="F65" s="569">
        <v>5</v>
      </c>
      <c r="G65" s="570"/>
      <c r="H65" s="599" t="str">
        <f t="shared" si="0"/>
        <v>Belum Diisi</v>
      </c>
      <c r="I65" s="595" t="s">
        <v>26</v>
      </c>
      <c r="J65" s="596" t="str">
        <f>IF($D$61="Y/T","Isi Tujuan",IF($E$61=0,0,IF(I65="Y",1,IF(I65="T",0,"Isi Dulu"))))</f>
        <v>Isi Tujuan</v>
      </c>
      <c r="K65" s="595" t="s">
        <v>26</v>
      </c>
      <c r="L65" s="596" t="str">
        <f>IF($D$61="Y/T","Isi Tujuan",IF($E$61=0,0,IF(K65="Y",1,IF(K65="T",0,"Isi Dulu"))))</f>
        <v>Isi Tujuan</v>
      </c>
      <c r="M65" s="850"/>
      <c r="N65" s="853"/>
    </row>
    <row r="66" spans="2:14" ht="15.75">
      <c r="B66" s="836">
        <v>13</v>
      </c>
      <c r="C66" s="839"/>
      <c r="D66" s="857" t="s">
        <v>26</v>
      </c>
      <c r="E66" s="860" t="str">
        <f>IF(D66="Y",1,IF(D66="T",0,IF(D66="Y/T","Belum diisi","Error")))</f>
        <v>Belum diisi</v>
      </c>
      <c r="F66" s="528">
        <v>1</v>
      </c>
      <c r="G66" s="529"/>
      <c r="H66" s="600" t="str">
        <f t="shared" si="0"/>
        <v>Belum Diisi</v>
      </c>
      <c r="I66" s="590" t="s">
        <v>26</v>
      </c>
      <c r="J66" s="591" t="str">
        <f>IF($D$66="Y/T","Isi Tujuan",IF($E$66=0,0,IF(I66="Y",1,IF(I66="T",0,"Isi Dulu"))))</f>
        <v>Isi Tujuan</v>
      </c>
      <c r="K66" s="590" t="s">
        <v>26</v>
      </c>
      <c r="L66" s="591" t="str">
        <f>IF($D$66="Y/T","Isi Tujuan",IF($E$66=0,0,IF(K66="Y",1,IF(K66="T",0,"Isi Dulu"))))</f>
        <v>Isi Tujuan</v>
      </c>
      <c r="M66" s="848" t="s">
        <v>26</v>
      </c>
      <c r="N66" s="851" t="str">
        <f>IF(M66="Y",1,IF(M66="T",0,IF(M66="Y/T","Belum diisi","Error")))</f>
        <v>Belum diisi</v>
      </c>
    </row>
    <row r="67" spans="2:14" ht="15.75">
      <c r="B67" s="837"/>
      <c r="C67" s="840"/>
      <c r="D67" s="858"/>
      <c r="E67" s="861"/>
      <c r="F67" s="549">
        <v>2</v>
      </c>
      <c r="G67" s="550"/>
      <c r="H67" s="598" t="str">
        <f t="shared" si="0"/>
        <v>Belum Diisi</v>
      </c>
      <c r="I67" s="592" t="s">
        <v>26</v>
      </c>
      <c r="J67" s="593" t="str">
        <f>IF($D$66="Y/T","Isi Tujuan",IF($E$66=0,0,IF(I67="Y",1,IF(I67="T",0,"Isi Dulu"))))</f>
        <v>Isi Tujuan</v>
      </c>
      <c r="K67" s="592" t="s">
        <v>26</v>
      </c>
      <c r="L67" s="593" t="str">
        <f>IF($D$66="Y/T","Isi Tujuan",IF($E$66=0,0,IF(K67="Y",1,IF(K67="T",0,"Isi Dulu"))))</f>
        <v>Isi Tujuan</v>
      </c>
      <c r="M67" s="849"/>
      <c r="N67" s="852"/>
    </row>
    <row r="68" spans="2:14" ht="15.75">
      <c r="B68" s="837"/>
      <c r="C68" s="840"/>
      <c r="D68" s="858"/>
      <c r="E68" s="861"/>
      <c r="F68" s="549">
        <v>3</v>
      </c>
      <c r="G68" s="550"/>
      <c r="H68" s="598" t="str">
        <f t="shared" si="0"/>
        <v>Belum Diisi</v>
      </c>
      <c r="I68" s="592" t="s">
        <v>26</v>
      </c>
      <c r="J68" s="593" t="str">
        <f>IF($D$66="Y/T","Isi Tujuan",IF($E$66=0,0,IF(I68="Y",1,IF(I68="T",0,"Isi Dulu"))))</f>
        <v>Isi Tujuan</v>
      </c>
      <c r="K68" s="592" t="s">
        <v>26</v>
      </c>
      <c r="L68" s="593" t="str">
        <f>IF($D$66="Y/T","Isi Tujuan",IF($E$66=0,0,IF(K68="Y",1,IF(K68="T",0,"Isi Dulu"))))</f>
        <v>Isi Tujuan</v>
      </c>
      <c r="M68" s="849"/>
      <c r="N68" s="852"/>
    </row>
    <row r="69" spans="2:14" ht="15.75">
      <c r="B69" s="837"/>
      <c r="C69" s="840"/>
      <c r="D69" s="858"/>
      <c r="E69" s="861"/>
      <c r="F69" s="549">
        <v>4</v>
      </c>
      <c r="G69" s="550"/>
      <c r="H69" s="598" t="str">
        <f t="shared" si="0"/>
        <v>Belum Diisi</v>
      </c>
      <c r="I69" s="592" t="s">
        <v>26</v>
      </c>
      <c r="J69" s="593" t="str">
        <f>IF($D$66="Y/T","Isi Tujuan",IF($E$66=0,0,IF(I69="Y",1,IF(I69="T",0,"Isi Dulu"))))</f>
        <v>Isi Tujuan</v>
      </c>
      <c r="K69" s="592" t="s">
        <v>26</v>
      </c>
      <c r="L69" s="593" t="str">
        <f>IF($D$66="Y/T","Isi Tujuan",IF($E$66=0,0,IF(K69="Y",1,IF(K69="T",0,"Isi Dulu"))))</f>
        <v>Isi Tujuan</v>
      </c>
      <c r="M69" s="849"/>
      <c r="N69" s="852"/>
    </row>
    <row r="70" spans="2:14" ht="15.75">
      <c r="B70" s="838"/>
      <c r="C70" s="841"/>
      <c r="D70" s="859"/>
      <c r="E70" s="862"/>
      <c r="F70" s="569">
        <v>5</v>
      </c>
      <c r="G70" s="570"/>
      <c r="H70" s="599" t="str">
        <f t="shared" ref="H70:H105" si="1">IF(OR(J70="Isi Dulu",L70="Isi Dulu",J70="Isi Tujuan",L70="Isi Tujuan"),"Belum Diisi",IF(SUM(J70,L70)=2,1,IF(SUM(J70,L70)=1,0,IF(SUM(J70,L70)=0,0,"Error"))))</f>
        <v>Belum Diisi</v>
      </c>
      <c r="I70" s="595" t="s">
        <v>26</v>
      </c>
      <c r="J70" s="596" t="str">
        <f>IF($D$66="Y/T","Isi Tujuan",IF($E$66=0,0,IF(I70="Y",1,IF(I70="T",0,"Isi Dulu"))))</f>
        <v>Isi Tujuan</v>
      </c>
      <c r="K70" s="595" t="s">
        <v>26</v>
      </c>
      <c r="L70" s="596" t="str">
        <f>IF($D$66="Y/T","Isi Tujuan",IF($E$66=0,0,IF(K70="Y",1,IF(K70="T",0,"Isi Dulu"))))</f>
        <v>Isi Tujuan</v>
      </c>
      <c r="M70" s="850"/>
      <c r="N70" s="853"/>
    </row>
    <row r="71" spans="2:14" ht="15.75">
      <c r="B71" s="836">
        <v>14</v>
      </c>
      <c r="C71" s="839"/>
      <c r="D71" s="857" t="s">
        <v>26</v>
      </c>
      <c r="E71" s="860" t="str">
        <f>IF(D71="Y",1,IF(D71="T",0,IF(D71="Y/T","Belum diisi","Error")))</f>
        <v>Belum diisi</v>
      </c>
      <c r="F71" s="528">
        <v>1</v>
      </c>
      <c r="G71" s="529"/>
      <c r="H71" s="600" t="str">
        <f t="shared" si="1"/>
        <v>Belum Diisi</v>
      </c>
      <c r="I71" s="590" t="s">
        <v>26</v>
      </c>
      <c r="J71" s="591" t="str">
        <f>IF($D$71="Y/T","Isi Tujuan",IF($E$71=0,0,IF(I71="Y",1,IF(I71="T",0,"Isi Dulu"))))</f>
        <v>Isi Tujuan</v>
      </c>
      <c r="K71" s="590" t="s">
        <v>26</v>
      </c>
      <c r="L71" s="591" t="str">
        <f>IF($D$71="Y/T","Isi Tujuan",IF($E$71=0,0,IF(K71="Y",1,IF(K71="T",0,"Isi Dulu"))))</f>
        <v>Isi Tujuan</v>
      </c>
      <c r="M71" s="848" t="s">
        <v>26</v>
      </c>
      <c r="N71" s="851" t="str">
        <f>IF(M71="Y",1,IF(M71="T",0,IF(M71="Y/T","Belum diisi","Error")))</f>
        <v>Belum diisi</v>
      </c>
    </row>
    <row r="72" spans="2:14" ht="15.75">
      <c r="B72" s="837"/>
      <c r="C72" s="840"/>
      <c r="D72" s="858"/>
      <c r="E72" s="861"/>
      <c r="F72" s="549">
        <v>2</v>
      </c>
      <c r="G72" s="550"/>
      <c r="H72" s="598" t="str">
        <f t="shared" si="1"/>
        <v>Belum Diisi</v>
      </c>
      <c r="I72" s="592" t="s">
        <v>26</v>
      </c>
      <c r="J72" s="593" t="str">
        <f>IF($D$71="Y/T","Isi Tujuan",IF($E$71=0,0,IF(I72="Y",1,IF(I72="T",0,"Isi Dulu"))))</f>
        <v>Isi Tujuan</v>
      </c>
      <c r="K72" s="592" t="s">
        <v>26</v>
      </c>
      <c r="L72" s="593" t="str">
        <f>IF($D$71="Y/T","Isi Tujuan",IF($E$71=0,0,IF(K72="Y",1,IF(K72="T",0,"Isi Dulu"))))</f>
        <v>Isi Tujuan</v>
      </c>
      <c r="M72" s="849"/>
      <c r="N72" s="852"/>
    </row>
    <row r="73" spans="2:14" ht="15.75">
      <c r="B73" s="837"/>
      <c r="C73" s="840"/>
      <c r="D73" s="858"/>
      <c r="E73" s="861"/>
      <c r="F73" s="549">
        <v>3</v>
      </c>
      <c r="G73" s="550"/>
      <c r="H73" s="598" t="str">
        <f t="shared" si="1"/>
        <v>Belum Diisi</v>
      </c>
      <c r="I73" s="592" t="s">
        <v>26</v>
      </c>
      <c r="J73" s="593" t="str">
        <f>IF($D$71="Y/T","Isi Tujuan",IF($E$71=0,0,IF(I73="Y",1,IF(I73="T",0,"Isi Dulu"))))</f>
        <v>Isi Tujuan</v>
      </c>
      <c r="K73" s="592" t="s">
        <v>26</v>
      </c>
      <c r="L73" s="593" t="str">
        <f>IF($D$71="Y/T","Isi Tujuan",IF($E$71=0,0,IF(K73="Y",1,IF(K73="T",0,"Isi Dulu"))))</f>
        <v>Isi Tujuan</v>
      </c>
      <c r="M73" s="849"/>
      <c r="N73" s="852"/>
    </row>
    <row r="74" spans="2:14" ht="15.75">
      <c r="B74" s="837"/>
      <c r="C74" s="840"/>
      <c r="D74" s="858"/>
      <c r="E74" s="861"/>
      <c r="F74" s="549">
        <v>4</v>
      </c>
      <c r="G74" s="550"/>
      <c r="H74" s="598" t="str">
        <f t="shared" si="1"/>
        <v>Belum Diisi</v>
      </c>
      <c r="I74" s="592" t="s">
        <v>26</v>
      </c>
      <c r="J74" s="593" t="str">
        <f>IF($D$71="Y/T","Isi Tujuan",IF($E$71=0,0,IF(I74="Y",1,IF(I74="T",0,"Isi Dulu"))))</f>
        <v>Isi Tujuan</v>
      </c>
      <c r="K74" s="592" t="s">
        <v>26</v>
      </c>
      <c r="L74" s="593" t="str">
        <f>IF($D$71="Y/T","Isi Tujuan",IF($E$71=0,0,IF(K74="Y",1,IF(K74="T",0,"Isi Dulu"))))</f>
        <v>Isi Tujuan</v>
      </c>
      <c r="M74" s="849"/>
      <c r="N74" s="852"/>
    </row>
    <row r="75" spans="2:14" ht="15.75">
      <c r="B75" s="838"/>
      <c r="C75" s="841"/>
      <c r="D75" s="859"/>
      <c r="E75" s="862"/>
      <c r="F75" s="569">
        <v>5</v>
      </c>
      <c r="G75" s="570"/>
      <c r="H75" s="599" t="str">
        <f t="shared" si="1"/>
        <v>Belum Diisi</v>
      </c>
      <c r="I75" s="595" t="s">
        <v>26</v>
      </c>
      <c r="J75" s="596" t="str">
        <f>IF($D$71="Y/T","Isi Tujuan",IF($E$71=0,0,IF(I75="Y",1,IF(I75="T",0,"Isi Dulu"))))</f>
        <v>Isi Tujuan</v>
      </c>
      <c r="K75" s="595" t="s">
        <v>26</v>
      </c>
      <c r="L75" s="596" t="str">
        <f>IF($D$71="Y/T","Isi Tujuan",IF($E$71=0,0,IF(K75="Y",1,IF(K75="T",0,"Isi Dulu"))))</f>
        <v>Isi Tujuan</v>
      </c>
      <c r="M75" s="850"/>
      <c r="N75" s="853"/>
    </row>
    <row r="76" spans="2:14" ht="15.75">
      <c r="B76" s="836">
        <v>15</v>
      </c>
      <c r="C76" s="839"/>
      <c r="D76" s="857" t="s">
        <v>26</v>
      </c>
      <c r="E76" s="860" t="str">
        <f>IF(D76="Y",1,IF(D76="T",0,IF(D76="Y/T","Belum diisi","Error")))</f>
        <v>Belum diisi</v>
      </c>
      <c r="F76" s="528">
        <v>1</v>
      </c>
      <c r="G76" s="529"/>
      <c r="H76" s="600" t="str">
        <f t="shared" si="1"/>
        <v>Belum Diisi</v>
      </c>
      <c r="I76" s="590" t="s">
        <v>26</v>
      </c>
      <c r="J76" s="591" t="str">
        <f>IF($D$76="Y/T","Isi Tujuan",IF($E$76=0,0,IF(I76="Y",1,IF(I76="T",0,"Isi Dulu"))))</f>
        <v>Isi Tujuan</v>
      </c>
      <c r="K76" s="590" t="s">
        <v>26</v>
      </c>
      <c r="L76" s="591" t="str">
        <f>IF($D$76="Y/T","Isi Tujuan",IF($E$76=0,0,IF(K76="Y",1,IF(K76="T",0,"Isi Dulu"))))</f>
        <v>Isi Tujuan</v>
      </c>
      <c r="M76" s="848" t="s">
        <v>26</v>
      </c>
      <c r="N76" s="851" t="str">
        <f>IF(M76="Y",1,IF(M76="T",0,IF(M76="Y/T","Belum diisi","Error")))</f>
        <v>Belum diisi</v>
      </c>
    </row>
    <row r="77" spans="2:14" ht="15.75">
      <c r="B77" s="837"/>
      <c r="C77" s="840"/>
      <c r="D77" s="858"/>
      <c r="E77" s="861"/>
      <c r="F77" s="549">
        <v>2</v>
      </c>
      <c r="G77" s="550"/>
      <c r="H77" s="598" t="str">
        <f t="shared" si="1"/>
        <v>Belum Diisi</v>
      </c>
      <c r="I77" s="592" t="s">
        <v>26</v>
      </c>
      <c r="J77" s="593" t="str">
        <f>IF($D$76="Y/T","Isi Tujuan",IF($E$76=0,0,IF(I77="Y",1,IF(I77="T",0,"Isi Dulu"))))</f>
        <v>Isi Tujuan</v>
      </c>
      <c r="K77" s="592" t="s">
        <v>26</v>
      </c>
      <c r="L77" s="593" t="str">
        <f>IF($D$76="Y/T","Isi Tujuan",IF($E$76=0,0,IF(K77="Y",1,IF(K77="T",0,"Isi Dulu"))))</f>
        <v>Isi Tujuan</v>
      </c>
      <c r="M77" s="849"/>
      <c r="N77" s="852"/>
    </row>
    <row r="78" spans="2:14" ht="15.75">
      <c r="B78" s="837"/>
      <c r="C78" s="840"/>
      <c r="D78" s="858"/>
      <c r="E78" s="861"/>
      <c r="F78" s="549">
        <v>3</v>
      </c>
      <c r="G78" s="550"/>
      <c r="H78" s="598" t="str">
        <f t="shared" si="1"/>
        <v>Belum Diisi</v>
      </c>
      <c r="I78" s="592" t="s">
        <v>26</v>
      </c>
      <c r="J78" s="593" t="str">
        <f>IF($D$76="Y/T","Isi Tujuan",IF($E$76=0,0,IF(I78="Y",1,IF(I78="T",0,"Isi Dulu"))))</f>
        <v>Isi Tujuan</v>
      </c>
      <c r="K78" s="592" t="s">
        <v>26</v>
      </c>
      <c r="L78" s="593" t="str">
        <f>IF($D$76="Y/T","Isi Tujuan",IF($E$76=0,0,IF(K78="Y",1,IF(K78="T",0,"Isi Dulu"))))</f>
        <v>Isi Tujuan</v>
      </c>
      <c r="M78" s="849"/>
      <c r="N78" s="852"/>
    </row>
    <row r="79" spans="2:14" ht="15.75">
      <c r="B79" s="837"/>
      <c r="C79" s="840"/>
      <c r="D79" s="858"/>
      <c r="E79" s="861"/>
      <c r="F79" s="549">
        <v>4</v>
      </c>
      <c r="G79" s="550"/>
      <c r="H79" s="598" t="str">
        <f t="shared" si="1"/>
        <v>Belum Diisi</v>
      </c>
      <c r="I79" s="592" t="s">
        <v>26</v>
      </c>
      <c r="J79" s="593" t="str">
        <f>IF($D$76="Y/T","Isi Tujuan",IF($E$76=0,0,IF(I79="Y",1,IF(I79="T",0,"Isi Dulu"))))</f>
        <v>Isi Tujuan</v>
      </c>
      <c r="K79" s="592" t="s">
        <v>26</v>
      </c>
      <c r="L79" s="593" t="str">
        <f>IF($D$76="Y/T","Isi Tujuan",IF($E$76=0,0,IF(K79="Y",1,IF(K79="T",0,"Isi Dulu"))))</f>
        <v>Isi Tujuan</v>
      </c>
      <c r="M79" s="849"/>
      <c r="N79" s="852"/>
    </row>
    <row r="80" spans="2:14" ht="15.75">
      <c r="B80" s="838"/>
      <c r="C80" s="841"/>
      <c r="D80" s="859"/>
      <c r="E80" s="862"/>
      <c r="F80" s="569">
        <v>5</v>
      </c>
      <c r="G80" s="570"/>
      <c r="H80" s="599" t="str">
        <f t="shared" si="1"/>
        <v>Belum Diisi</v>
      </c>
      <c r="I80" s="595" t="s">
        <v>26</v>
      </c>
      <c r="J80" s="596" t="str">
        <f>IF($D$76="Y/T","Isi Tujuan",IF($E$76=0,0,IF(I80="Y",1,IF(I80="T",0,"Isi Dulu"))))</f>
        <v>Isi Tujuan</v>
      </c>
      <c r="K80" s="595" t="s">
        <v>26</v>
      </c>
      <c r="L80" s="596" t="str">
        <f>IF($D$76="Y/T","Isi Tujuan",IF($E$76=0,0,IF(K80="Y",1,IF(K80="T",0,"Isi Dulu"))))</f>
        <v>Isi Tujuan</v>
      </c>
      <c r="M80" s="850"/>
      <c r="N80" s="853"/>
    </row>
    <row r="81" spans="2:14" ht="15.75">
      <c r="B81" s="836">
        <v>16</v>
      </c>
      <c r="C81" s="839"/>
      <c r="D81" s="857" t="s">
        <v>26</v>
      </c>
      <c r="E81" s="860" t="str">
        <f>IF(D81="Y",1,IF(D81="T",0,IF(D81="Y/T","Belum diisi","Error")))</f>
        <v>Belum diisi</v>
      </c>
      <c r="F81" s="528">
        <v>1</v>
      </c>
      <c r="G81" s="529"/>
      <c r="H81" s="600" t="str">
        <f t="shared" si="1"/>
        <v>Belum Diisi</v>
      </c>
      <c r="I81" s="590" t="s">
        <v>26</v>
      </c>
      <c r="J81" s="591" t="str">
        <f>IF($D$81="Y/T","Isi Tujuan",IF($E$81=0,0,IF(I81="Y",1,IF(I81="T",0,"Isi Dulu"))))</f>
        <v>Isi Tujuan</v>
      </c>
      <c r="K81" s="590" t="s">
        <v>26</v>
      </c>
      <c r="L81" s="591" t="str">
        <f>IF($D$81="Y/T","Isi Tujuan",IF($E$81=0,0,IF(K81="Y",1,IF(K81="T",0,"Isi Dulu"))))</f>
        <v>Isi Tujuan</v>
      </c>
      <c r="M81" s="848" t="s">
        <v>26</v>
      </c>
      <c r="N81" s="851" t="str">
        <f>IF(M81="Y",1,IF(M81="T",0,IF(M81="Y/T","Belum diisi","Error")))</f>
        <v>Belum diisi</v>
      </c>
    </row>
    <row r="82" spans="2:14" ht="15.75">
      <c r="B82" s="837"/>
      <c r="C82" s="840"/>
      <c r="D82" s="858"/>
      <c r="E82" s="861"/>
      <c r="F82" s="549">
        <v>2</v>
      </c>
      <c r="G82" s="550"/>
      <c r="H82" s="598" t="str">
        <f t="shared" si="1"/>
        <v>Belum Diisi</v>
      </c>
      <c r="I82" s="592" t="s">
        <v>26</v>
      </c>
      <c r="J82" s="593" t="str">
        <f>IF($D$81="Y/T","Isi Tujuan",IF($E$81=0,0,IF(I82="Y",1,IF(I82="T",0,"Isi Dulu"))))</f>
        <v>Isi Tujuan</v>
      </c>
      <c r="K82" s="592" t="s">
        <v>26</v>
      </c>
      <c r="L82" s="593" t="str">
        <f>IF($D$81="Y/T","Isi Tujuan",IF($E$81=0,0,IF(K82="Y",1,IF(K82="T",0,"Isi Dulu"))))</f>
        <v>Isi Tujuan</v>
      </c>
      <c r="M82" s="849"/>
      <c r="N82" s="852"/>
    </row>
    <row r="83" spans="2:14" ht="15.75">
      <c r="B83" s="837"/>
      <c r="C83" s="840"/>
      <c r="D83" s="858"/>
      <c r="E83" s="861"/>
      <c r="F83" s="549">
        <v>3</v>
      </c>
      <c r="G83" s="550"/>
      <c r="H83" s="598" t="str">
        <f t="shared" si="1"/>
        <v>Belum Diisi</v>
      </c>
      <c r="I83" s="592" t="s">
        <v>26</v>
      </c>
      <c r="J83" s="593" t="str">
        <f>IF($D$81="Y/T","Isi Tujuan",IF($E$81=0,0,IF(I83="Y",1,IF(I83="T",0,"Isi Dulu"))))</f>
        <v>Isi Tujuan</v>
      </c>
      <c r="K83" s="592" t="s">
        <v>26</v>
      </c>
      <c r="L83" s="593" t="str">
        <f>IF($D$81="Y/T","Isi Tujuan",IF($E$81=0,0,IF(K83="Y",1,IF(K83="T",0,"Isi Dulu"))))</f>
        <v>Isi Tujuan</v>
      </c>
      <c r="M83" s="849"/>
      <c r="N83" s="852"/>
    </row>
    <row r="84" spans="2:14" ht="15.75">
      <c r="B84" s="837"/>
      <c r="C84" s="840"/>
      <c r="D84" s="858"/>
      <c r="E84" s="861"/>
      <c r="F84" s="549">
        <v>4</v>
      </c>
      <c r="G84" s="550"/>
      <c r="H84" s="598" t="str">
        <f t="shared" si="1"/>
        <v>Belum Diisi</v>
      </c>
      <c r="I84" s="592" t="s">
        <v>26</v>
      </c>
      <c r="J84" s="593" t="str">
        <f>IF($D$81="Y/T","Isi Tujuan",IF($E$81=0,0,IF(I84="Y",1,IF(I84="T",0,"Isi Dulu"))))</f>
        <v>Isi Tujuan</v>
      </c>
      <c r="K84" s="592" t="s">
        <v>26</v>
      </c>
      <c r="L84" s="593" t="str">
        <f>IF($D$81="Y/T","Isi Tujuan",IF($E$81=0,0,IF(K84="Y",1,IF(K84="T",0,"Isi Dulu"))))</f>
        <v>Isi Tujuan</v>
      </c>
      <c r="M84" s="849"/>
      <c r="N84" s="852"/>
    </row>
    <row r="85" spans="2:14" ht="15.75">
      <c r="B85" s="838"/>
      <c r="C85" s="841"/>
      <c r="D85" s="859"/>
      <c r="E85" s="862"/>
      <c r="F85" s="569">
        <v>5</v>
      </c>
      <c r="G85" s="570"/>
      <c r="H85" s="599" t="str">
        <f t="shared" si="1"/>
        <v>Belum Diisi</v>
      </c>
      <c r="I85" s="595" t="s">
        <v>26</v>
      </c>
      <c r="J85" s="596" t="str">
        <f>IF($D$81="Y/T","Isi Tujuan",IF($E$81=0,0,IF(I85="Y",1,IF(I85="T",0,"Isi Dulu"))))</f>
        <v>Isi Tujuan</v>
      </c>
      <c r="K85" s="595" t="s">
        <v>26</v>
      </c>
      <c r="L85" s="596" t="str">
        <f>IF($D$81="Y/T","Isi Tujuan",IF($E$81=0,0,IF(K85="Y",1,IF(K85="T",0,"Isi Dulu"))))</f>
        <v>Isi Tujuan</v>
      </c>
      <c r="M85" s="850"/>
      <c r="N85" s="853"/>
    </row>
    <row r="86" spans="2:14" ht="15.75">
      <c r="B86" s="836">
        <v>17</v>
      </c>
      <c r="C86" s="839"/>
      <c r="D86" s="857" t="s">
        <v>26</v>
      </c>
      <c r="E86" s="860" t="str">
        <f>IF(D86="Y",1,IF(D86="T",0,IF(D86="Y/T","Belum diisi","Error")))</f>
        <v>Belum diisi</v>
      </c>
      <c r="F86" s="528">
        <v>1</v>
      </c>
      <c r="G86" s="529"/>
      <c r="H86" s="600" t="str">
        <f t="shared" si="1"/>
        <v>Belum Diisi</v>
      </c>
      <c r="I86" s="590" t="s">
        <v>26</v>
      </c>
      <c r="J86" s="591" t="str">
        <f>IF($D$86="Y/T","Isi Tujuan",IF($E$86=0,0,IF(I86="Y",1,IF(I86="T",0,"Isi Dulu"))))</f>
        <v>Isi Tujuan</v>
      </c>
      <c r="K86" s="590" t="s">
        <v>26</v>
      </c>
      <c r="L86" s="591" t="str">
        <f>IF($D$86="Y/T","Isi Tujuan",IF($E$86=0,0,IF(K86="Y",1,IF(K86="T",0,"Isi Dulu"))))</f>
        <v>Isi Tujuan</v>
      </c>
      <c r="M86" s="848" t="s">
        <v>26</v>
      </c>
      <c r="N86" s="851" t="str">
        <f>IF(M86="Y",1,IF(M86="T",0,IF(M86="Y/T","Belum diisi","Error")))</f>
        <v>Belum diisi</v>
      </c>
    </row>
    <row r="87" spans="2:14" ht="15.75">
      <c r="B87" s="837"/>
      <c r="C87" s="840"/>
      <c r="D87" s="858"/>
      <c r="E87" s="861"/>
      <c r="F87" s="549">
        <v>2</v>
      </c>
      <c r="G87" s="550"/>
      <c r="H87" s="598" t="str">
        <f t="shared" si="1"/>
        <v>Belum Diisi</v>
      </c>
      <c r="I87" s="592" t="s">
        <v>26</v>
      </c>
      <c r="J87" s="593" t="str">
        <f>IF($D$86="Y/T","Isi Tujuan",IF($E$86=0,0,IF(I87="Y",1,IF(I87="T",0,"Isi Dulu"))))</f>
        <v>Isi Tujuan</v>
      </c>
      <c r="K87" s="592" t="s">
        <v>26</v>
      </c>
      <c r="L87" s="593" t="str">
        <f>IF($D$86="Y/T","Isi Tujuan",IF($E$86=0,0,IF(K87="Y",1,IF(K87="T",0,"Isi Dulu"))))</f>
        <v>Isi Tujuan</v>
      </c>
      <c r="M87" s="849"/>
      <c r="N87" s="852"/>
    </row>
    <row r="88" spans="2:14" ht="15.75">
      <c r="B88" s="837"/>
      <c r="C88" s="840"/>
      <c r="D88" s="858"/>
      <c r="E88" s="861"/>
      <c r="F88" s="549">
        <v>3</v>
      </c>
      <c r="G88" s="550"/>
      <c r="H88" s="598" t="str">
        <f t="shared" si="1"/>
        <v>Belum Diisi</v>
      </c>
      <c r="I88" s="592" t="s">
        <v>26</v>
      </c>
      <c r="J88" s="593" t="str">
        <f>IF($D$86="Y/T","Isi Tujuan",IF($E$86=0,0,IF(I88="Y",1,IF(I88="T",0,"Isi Dulu"))))</f>
        <v>Isi Tujuan</v>
      </c>
      <c r="K88" s="592" t="s">
        <v>26</v>
      </c>
      <c r="L88" s="593" t="str">
        <f>IF($D$86="Y/T","Isi Tujuan",IF($E$86=0,0,IF(K88="Y",1,IF(K88="T",0,"Isi Dulu"))))</f>
        <v>Isi Tujuan</v>
      </c>
      <c r="M88" s="849"/>
      <c r="N88" s="852"/>
    </row>
    <row r="89" spans="2:14" ht="15.75">
      <c r="B89" s="837"/>
      <c r="C89" s="840"/>
      <c r="D89" s="858"/>
      <c r="E89" s="861"/>
      <c r="F89" s="549">
        <v>4</v>
      </c>
      <c r="G89" s="550"/>
      <c r="H89" s="598" t="str">
        <f t="shared" si="1"/>
        <v>Belum Diisi</v>
      </c>
      <c r="I89" s="592" t="s">
        <v>26</v>
      </c>
      <c r="J89" s="593" t="str">
        <f>IF($D$86="Y/T","Isi Tujuan",IF($E$86=0,0,IF(I89="Y",1,IF(I89="T",0,"Isi Dulu"))))</f>
        <v>Isi Tujuan</v>
      </c>
      <c r="K89" s="592" t="s">
        <v>26</v>
      </c>
      <c r="L89" s="593" t="str">
        <f>IF($D$86="Y/T","Isi Tujuan",IF($E$86=0,0,IF(K89="Y",1,IF(K89="T",0,"Isi Dulu"))))</f>
        <v>Isi Tujuan</v>
      </c>
      <c r="M89" s="849"/>
      <c r="N89" s="852"/>
    </row>
    <row r="90" spans="2:14" ht="15.75">
      <c r="B90" s="838"/>
      <c r="C90" s="841"/>
      <c r="D90" s="859"/>
      <c r="E90" s="862"/>
      <c r="F90" s="569">
        <v>5</v>
      </c>
      <c r="G90" s="570"/>
      <c r="H90" s="599" t="str">
        <f t="shared" si="1"/>
        <v>Belum Diisi</v>
      </c>
      <c r="I90" s="595" t="s">
        <v>26</v>
      </c>
      <c r="J90" s="596" t="str">
        <f>IF($D$86="Y/T","Isi Tujuan",IF($E$86=0,0,IF(I90="Y",1,IF(I90="T",0,"Isi Dulu"))))</f>
        <v>Isi Tujuan</v>
      </c>
      <c r="K90" s="595" t="s">
        <v>26</v>
      </c>
      <c r="L90" s="596" t="str">
        <f>IF($D$86="Y/T","Isi Tujuan",IF($E$86=0,0,IF(K90="Y",1,IF(K90="T",0,"Isi Dulu"))))</f>
        <v>Isi Tujuan</v>
      </c>
      <c r="M90" s="850"/>
      <c r="N90" s="853"/>
    </row>
    <row r="91" spans="2:14" ht="15.75">
      <c r="B91" s="836">
        <v>18</v>
      </c>
      <c r="C91" s="839"/>
      <c r="D91" s="857" t="s">
        <v>26</v>
      </c>
      <c r="E91" s="860" t="str">
        <f>IF(D91="Y",1,IF(D91="T",0,IF(D91="Y/T","Belum diisi","Error")))</f>
        <v>Belum diisi</v>
      </c>
      <c r="F91" s="528">
        <v>1</v>
      </c>
      <c r="G91" s="529"/>
      <c r="H91" s="600" t="str">
        <f t="shared" si="1"/>
        <v>Belum Diisi</v>
      </c>
      <c r="I91" s="590" t="s">
        <v>26</v>
      </c>
      <c r="J91" s="591" t="str">
        <f>IF($D$91="Y/T","Isi Tujuan",IF($E$91=0,0,IF(I91="Y",1,IF(I91="T",0,"Isi Dulu"))))</f>
        <v>Isi Tujuan</v>
      </c>
      <c r="K91" s="590" t="s">
        <v>26</v>
      </c>
      <c r="L91" s="591" t="str">
        <f>IF($D$91="Y/T","Isi Tujuan",IF($E$91=0,0,IF(K91="Y",1,IF(K91="T",0,"Isi Dulu"))))</f>
        <v>Isi Tujuan</v>
      </c>
      <c r="M91" s="848" t="s">
        <v>26</v>
      </c>
      <c r="N91" s="851" t="str">
        <f>IF(M91="Y",1,IF(M91="T",0,IF(M91="Y/T","Belum diisi","Error")))</f>
        <v>Belum diisi</v>
      </c>
    </row>
    <row r="92" spans="2:14" ht="15.75">
      <c r="B92" s="837"/>
      <c r="C92" s="840"/>
      <c r="D92" s="858"/>
      <c r="E92" s="861"/>
      <c r="F92" s="549">
        <v>2</v>
      </c>
      <c r="G92" s="550"/>
      <c r="H92" s="598" t="str">
        <f t="shared" si="1"/>
        <v>Belum Diisi</v>
      </c>
      <c r="I92" s="592" t="s">
        <v>26</v>
      </c>
      <c r="J92" s="593" t="str">
        <f>IF($D$91="Y/T","Isi Tujuan",IF($E$91=0,0,IF(I92="Y",1,IF(I92="T",0,"Isi Dulu"))))</f>
        <v>Isi Tujuan</v>
      </c>
      <c r="K92" s="592" t="s">
        <v>26</v>
      </c>
      <c r="L92" s="593" t="str">
        <f>IF($D$91="Y/T","Isi Tujuan",IF($E$91=0,0,IF(K92="Y",1,IF(K92="T",0,"Isi Dulu"))))</f>
        <v>Isi Tujuan</v>
      </c>
      <c r="M92" s="849"/>
      <c r="N92" s="852"/>
    </row>
    <row r="93" spans="2:14" ht="15.75">
      <c r="B93" s="837"/>
      <c r="C93" s="840"/>
      <c r="D93" s="858"/>
      <c r="E93" s="861"/>
      <c r="F93" s="549">
        <v>3</v>
      </c>
      <c r="G93" s="550"/>
      <c r="H93" s="598" t="str">
        <f t="shared" si="1"/>
        <v>Belum Diisi</v>
      </c>
      <c r="I93" s="592" t="s">
        <v>26</v>
      </c>
      <c r="J93" s="593" t="str">
        <f>IF($D$91="Y/T","Isi Tujuan",IF($E$91=0,0,IF(I93="Y",1,IF(I93="T",0,"Isi Dulu"))))</f>
        <v>Isi Tujuan</v>
      </c>
      <c r="K93" s="592" t="s">
        <v>26</v>
      </c>
      <c r="L93" s="593" t="str">
        <f>IF($D$91="Y/T","Isi Tujuan",IF($E$91=0,0,IF(K93="Y",1,IF(K93="T",0,"Isi Dulu"))))</f>
        <v>Isi Tujuan</v>
      </c>
      <c r="M93" s="849"/>
      <c r="N93" s="852"/>
    </row>
    <row r="94" spans="2:14" ht="15.75">
      <c r="B94" s="837"/>
      <c r="C94" s="840"/>
      <c r="D94" s="858"/>
      <c r="E94" s="861"/>
      <c r="F94" s="549">
        <v>4</v>
      </c>
      <c r="G94" s="550"/>
      <c r="H94" s="598" t="str">
        <f t="shared" si="1"/>
        <v>Belum Diisi</v>
      </c>
      <c r="I94" s="592" t="s">
        <v>26</v>
      </c>
      <c r="J94" s="593" t="str">
        <f>IF($D$91="Y/T","Isi Tujuan",IF($E$91=0,0,IF(I94="Y",1,IF(I94="T",0,"Isi Dulu"))))</f>
        <v>Isi Tujuan</v>
      </c>
      <c r="K94" s="592" t="s">
        <v>26</v>
      </c>
      <c r="L94" s="593" t="str">
        <f>IF($D$91="Y/T","Isi Tujuan",IF($E$91=0,0,IF(K94="Y",1,IF(K94="T",0,"Isi Dulu"))))</f>
        <v>Isi Tujuan</v>
      </c>
      <c r="M94" s="849"/>
      <c r="N94" s="852"/>
    </row>
    <row r="95" spans="2:14" ht="15.75">
      <c r="B95" s="838"/>
      <c r="C95" s="841"/>
      <c r="D95" s="859"/>
      <c r="E95" s="862"/>
      <c r="F95" s="569">
        <v>5</v>
      </c>
      <c r="G95" s="570"/>
      <c r="H95" s="599" t="str">
        <f t="shared" si="1"/>
        <v>Belum Diisi</v>
      </c>
      <c r="I95" s="595" t="s">
        <v>26</v>
      </c>
      <c r="J95" s="596" t="str">
        <f>IF($D$91="Y/T","Isi Tujuan",IF($E$91=0,0,IF(I95="Y",1,IF(I95="T",0,"Isi Dulu"))))</f>
        <v>Isi Tujuan</v>
      </c>
      <c r="K95" s="595" t="s">
        <v>26</v>
      </c>
      <c r="L95" s="596" t="str">
        <f>IF($D$91="Y/T","Isi Tujuan",IF($E$91=0,0,IF(K95="Y",1,IF(K95="T",0,"Isi Dulu"))))</f>
        <v>Isi Tujuan</v>
      </c>
      <c r="M95" s="850"/>
      <c r="N95" s="853"/>
    </row>
    <row r="96" spans="2:14" ht="15.75">
      <c r="B96" s="836">
        <v>19</v>
      </c>
      <c r="C96" s="839"/>
      <c r="D96" s="857" t="s">
        <v>26</v>
      </c>
      <c r="E96" s="860" t="str">
        <f>IF(D96="Y",1,IF(D96="T",0,IF(D96="Y/T","Belum diisi","Error")))</f>
        <v>Belum diisi</v>
      </c>
      <c r="F96" s="528">
        <v>1</v>
      </c>
      <c r="G96" s="529"/>
      <c r="H96" s="600" t="str">
        <f t="shared" si="1"/>
        <v>Belum Diisi</v>
      </c>
      <c r="I96" s="590" t="s">
        <v>26</v>
      </c>
      <c r="J96" s="591" t="str">
        <f>IF($D$96="Y/T","Isi Tujuan",IF($E$96=0,0,IF(I96="Y",1,IF(I96="T",0,"Isi Dulu"))))</f>
        <v>Isi Tujuan</v>
      </c>
      <c r="K96" s="590" t="s">
        <v>26</v>
      </c>
      <c r="L96" s="591" t="str">
        <f>IF($D$96="Y/T","Isi Tujuan",IF($E$96=0,0,IF(K96="Y",1,IF(K96="T",0,"Isi Dulu"))))</f>
        <v>Isi Tujuan</v>
      </c>
      <c r="M96" s="848" t="s">
        <v>26</v>
      </c>
      <c r="N96" s="851" t="str">
        <f>IF(M96="Y",1,IF(M96="T",0,IF(M96="Y/T","Belum diisi","Error")))</f>
        <v>Belum diisi</v>
      </c>
    </row>
    <row r="97" spans="2:18" ht="15.75">
      <c r="B97" s="837"/>
      <c r="C97" s="840"/>
      <c r="D97" s="858"/>
      <c r="E97" s="861"/>
      <c r="F97" s="549">
        <v>2</v>
      </c>
      <c r="G97" s="550"/>
      <c r="H97" s="598" t="str">
        <f t="shared" si="1"/>
        <v>Belum Diisi</v>
      </c>
      <c r="I97" s="592" t="s">
        <v>26</v>
      </c>
      <c r="J97" s="593" t="str">
        <f>IF($D$96="Y/T","Isi Tujuan",IF($E$96=0,0,IF(I97="Y",1,IF(I97="T",0,"Isi Dulu"))))</f>
        <v>Isi Tujuan</v>
      </c>
      <c r="K97" s="592" t="s">
        <v>26</v>
      </c>
      <c r="L97" s="593" t="str">
        <f>IF($D$96="Y/T","Isi Tujuan",IF($E$96=0,0,IF(K97="Y",1,IF(K97="T",0,"Isi Dulu"))))</f>
        <v>Isi Tujuan</v>
      </c>
      <c r="M97" s="849"/>
      <c r="N97" s="852"/>
    </row>
    <row r="98" spans="2:18" ht="15.75">
      <c r="B98" s="837"/>
      <c r="C98" s="840"/>
      <c r="D98" s="858"/>
      <c r="E98" s="861"/>
      <c r="F98" s="549">
        <v>3</v>
      </c>
      <c r="G98" s="550"/>
      <c r="H98" s="598" t="str">
        <f t="shared" si="1"/>
        <v>Belum Diisi</v>
      </c>
      <c r="I98" s="592" t="s">
        <v>26</v>
      </c>
      <c r="J98" s="593" t="str">
        <f>IF($D$96="Y/T","Isi Tujuan",IF($E$96=0,0,IF(I98="Y",1,IF(I98="T",0,"Isi Dulu"))))</f>
        <v>Isi Tujuan</v>
      </c>
      <c r="K98" s="592" t="s">
        <v>26</v>
      </c>
      <c r="L98" s="593" t="str">
        <f>IF($D$96="Y/T","Isi Tujuan",IF($E$96=0,0,IF(K98="Y",1,IF(K98="T",0,"Isi Dulu"))))</f>
        <v>Isi Tujuan</v>
      </c>
      <c r="M98" s="849"/>
      <c r="N98" s="852"/>
    </row>
    <row r="99" spans="2:18" ht="15.75">
      <c r="B99" s="837"/>
      <c r="C99" s="840"/>
      <c r="D99" s="858"/>
      <c r="E99" s="861"/>
      <c r="F99" s="549">
        <v>4</v>
      </c>
      <c r="G99" s="550"/>
      <c r="H99" s="598" t="str">
        <f t="shared" si="1"/>
        <v>Belum Diisi</v>
      </c>
      <c r="I99" s="592" t="s">
        <v>26</v>
      </c>
      <c r="J99" s="593" t="str">
        <f>IF($D$96="Y/T","Isi Tujuan",IF($E$96=0,0,IF(I99="Y",1,IF(I99="T",0,"Isi Dulu"))))</f>
        <v>Isi Tujuan</v>
      </c>
      <c r="K99" s="592" t="s">
        <v>26</v>
      </c>
      <c r="L99" s="593" t="str">
        <f>IF($D$96="Y/T","Isi Tujuan",IF($E$96=0,0,IF(K99="Y",1,IF(K99="T",0,"Isi Dulu"))))</f>
        <v>Isi Tujuan</v>
      </c>
      <c r="M99" s="849"/>
      <c r="N99" s="852"/>
    </row>
    <row r="100" spans="2:18" ht="15.75">
      <c r="B100" s="838"/>
      <c r="C100" s="841"/>
      <c r="D100" s="859"/>
      <c r="E100" s="862"/>
      <c r="F100" s="569">
        <v>5</v>
      </c>
      <c r="G100" s="570"/>
      <c r="H100" s="599" t="str">
        <f t="shared" si="1"/>
        <v>Belum Diisi</v>
      </c>
      <c r="I100" s="595" t="s">
        <v>26</v>
      </c>
      <c r="J100" s="596" t="str">
        <f>IF($D$96="Y/T","Isi Tujuan",IF($E$96=0,0,IF(I100="Y",1,IF(I100="T",0,"Isi Dulu"))))</f>
        <v>Isi Tujuan</v>
      </c>
      <c r="K100" s="595" t="s">
        <v>26</v>
      </c>
      <c r="L100" s="596" t="str">
        <f>IF($D$96="Y/T","Isi Tujuan",IF($E$96=0,0,IF(K100="Y",1,IF(K100="T",0,"Isi Dulu"))))</f>
        <v>Isi Tujuan</v>
      </c>
      <c r="M100" s="850"/>
      <c r="N100" s="853"/>
    </row>
    <row r="101" spans="2:18" ht="15.75">
      <c r="B101" s="836">
        <v>20</v>
      </c>
      <c r="C101" s="839"/>
      <c r="D101" s="857" t="s">
        <v>26</v>
      </c>
      <c r="E101" s="860" t="str">
        <f>IF(D101="Y",1,IF(D101="T",0,IF(D101="Y/T","Belum diisi","Error")))</f>
        <v>Belum diisi</v>
      </c>
      <c r="F101" s="528">
        <v>1</v>
      </c>
      <c r="G101" s="529"/>
      <c r="H101" s="600" t="str">
        <f t="shared" si="1"/>
        <v>Belum Diisi</v>
      </c>
      <c r="I101" s="590" t="s">
        <v>26</v>
      </c>
      <c r="J101" s="591" t="str">
        <f>IF($D$101="Y/T","Isi Tujuan",IF($E$101=0,0,IF(I101="Y",1,IF(I101="T",0,"Isi Dulu"))))</f>
        <v>Isi Tujuan</v>
      </c>
      <c r="K101" s="590" t="s">
        <v>26</v>
      </c>
      <c r="L101" s="591" t="str">
        <f>IF($D$101="Y/T","Isi Tujuan",IF($E$101=0,0,IF(K101="Y",1,IF(K101="T",0,"Isi Dulu"))))</f>
        <v>Isi Tujuan</v>
      </c>
      <c r="M101" s="848" t="s">
        <v>26</v>
      </c>
      <c r="N101" s="851" t="str">
        <f>IF(M101="Y",1,IF(M101="T",0,IF(M101="Y/T","Belum diisi","Error")))</f>
        <v>Belum diisi</v>
      </c>
    </row>
    <row r="102" spans="2:18" ht="15.75">
      <c r="B102" s="837"/>
      <c r="C102" s="840"/>
      <c r="D102" s="858"/>
      <c r="E102" s="861"/>
      <c r="F102" s="549">
        <v>2</v>
      </c>
      <c r="G102" s="550"/>
      <c r="H102" s="598" t="str">
        <f t="shared" si="1"/>
        <v>Belum Diisi</v>
      </c>
      <c r="I102" s="592" t="s">
        <v>26</v>
      </c>
      <c r="J102" s="593" t="str">
        <f>IF($D$101="Y/T","Isi Tujuan",IF($E$101=0,0,IF(I102="Y",1,IF(I102="T",0,"Isi Dulu"))))</f>
        <v>Isi Tujuan</v>
      </c>
      <c r="K102" s="592" t="s">
        <v>26</v>
      </c>
      <c r="L102" s="593" t="str">
        <f>IF($D$101="Y/T","Isi Tujuan",IF($E$101=0,0,IF(K102="Y",1,IF(K102="T",0,"Isi Dulu"))))</f>
        <v>Isi Tujuan</v>
      </c>
      <c r="M102" s="849"/>
      <c r="N102" s="852"/>
    </row>
    <row r="103" spans="2:18" ht="15.75">
      <c r="B103" s="837"/>
      <c r="C103" s="840"/>
      <c r="D103" s="858"/>
      <c r="E103" s="861"/>
      <c r="F103" s="549">
        <v>3</v>
      </c>
      <c r="G103" s="550"/>
      <c r="H103" s="598" t="str">
        <f t="shared" si="1"/>
        <v>Belum Diisi</v>
      </c>
      <c r="I103" s="592" t="s">
        <v>26</v>
      </c>
      <c r="J103" s="593" t="str">
        <f>IF($D$101="Y/T","Isi Tujuan",IF($E$101=0,0,IF(I103="Y",1,IF(I103="T",0,"Isi Dulu"))))</f>
        <v>Isi Tujuan</v>
      </c>
      <c r="K103" s="592" t="s">
        <v>26</v>
      </c>
      <c r="L103" s="593" t="str">
        <f>IF($D$101="Y/T","Isi Tujuan",IF($E$101=0,0,IF(K103="Y",1,IF(K103="T",0,"Isi Dulu"))))</f>
        <v>Isi Tujuan</v>
      </c>
      <c r="M103" s="849"/>
      <c r="N103" s="852"/>
    </row>
    <row r="104" spans="2:18" ht="15.75">
      <c r="B104" s="837"/>
      <c r="C104" s="840"/>
      <c r="D104" s="858"/>
      <c r="E104" s="861"/>
      <c r="F104" s="549">
        <v>4</v>
      </c>
      <c r="G104" s="550"/>
      <c r="H104" s="598" t="str">
        <f t="shared" si="1"/>
        <v>Belum Diisi</v>
      </c>
      <c r="I104" s="592" t="s">
        <v>26</v>
      </c>
      <c r="J104" s="593" t="str">
        <f>IF($D$101="Y/T","Isi Tujuan",IF($E$101=0,0,IF(I104="Y",1,IF(I104="T",0,"Isi Dulu"))))</f>
        <v>Isi Tujuan</v>
      </c>
      <c r="K104" s="592" t="s">
        <v>26</v>
      </c>
      <c r="L104" s="593" t="str">
        <f>IF($D$101="Y/T","Isi Tujuan",IF($E$101=0,0,IF(K104="Y",1,IF(K104="T",0,"Isi Dulu"))))</f>
        <v>Isi Tujuan</v>
      </c>
      <c r="M104" s="849"/>
      <c r="N104" s="852"/>
    </row>
    <row r="105" spans="2:18" ht="15.75">
      <c r="B105" s="838"/>
      <c r="C105" s="841"/>
      <c r="D105" s="859"/>
      <c r="E105" s="862"/>
      <c r="F105" s="569">
        <v>5</v>
      </c>
      <c r="G105" s="570"/>
      <c r="H105" s="599" t="str">
        <f t="shared" si="1"/>
        <v>Belum Diisi</v>
      </c>
      <c r="I105" s="595" t="s">
        <v>26</v>
      </c>
      <c r="J105" s="596" t="str">
        <f>IF($D$101="Y/T","Isi Tujuan",IF($E$101=0,0,IF(I105="Y",1,IF(I105="T",0,"Isi Dulu"))))</f>
        <v>Isi Tujuan</v>
      </c>
      <c r="K105" s="595" t="s">
        <v>26</v>
      </c>
      <c r="L105" s="596" t="str">
        <f>IF($D$101="Y/T","Isi Tujuan",IF($E$101=0,0,IF(K105="Y",1,IF(K105="T",0,"Isi Dulu"))))</f>
        <v>Isi Tujuan</v>
      </c>
      <c r="M105" s="850"/>
      <c r="N105" s="853"/>
    </row>
    <row r="106" spans="2:18" s="527" customFormat="1" ht="15.75">
      <c r="B106" s="601"/>
      <c r="C106" s="581"/>
      <c r="D106" s="582"/>
      <c r="E106" s="602" t="e">
        <f>AVERAGE(E6:E105)</f>
        <v>#DIV/0!</v>
      </c>
      <c r="F106" s="603"/>
      <c r="G106" s="583"/>
      <c r="H106" s="602" t="e">
        <f>(IF($D6="Y/T",0,AVERAGE(H6:H10))+IF($D11="Y/T",0,AVERAGE(H11:H15))+IF($D16="Y/T",0,AVERAGE(H16:H20))+IF($D21="Y/T",0,AVERAGE(H21:H25))+IF($D26="Y/T",0,AVERAGE(H26:H30))+IF($D31="Y/T",0,AVERAGE(H31:H35))+IF($D36="Y/T",0,AVERAGE(H36:H40))+IF($D41="Y/T",0,AVERAGE(H41:H45))+IF($D46="Y/T",0,AVERAGE(H46:H50))+IF($D51="Y/T",0,AVERAGE(H51:H55))+IF($D56="Y/T",0,AVERAGE(H56:H60))+IF($D61="Y/T",0,AVERAGE(H61:H65))+IF($D66="Y/T",0,AVERAGE(H66:H70))+IF($D71="Y/T",0,AVERAGE(H71:H75))+IF($D76="Y/T",0,AVERAGE(H76:H80))+IF($D81="Y/T",0,AVERAGE(H81:H85))+IF($D86="Y/T",0,AVERAGE(H86:H90))+IF($D91="Y/T",0,AVERAGE(H91:H95))+IF($D96="Y/T",0,AVERAGE(H96:H100))+IF($D101="Y/T",0,AVERAGE(H101:H105)))/(COUNTIF($D6:$D105,"Y")+COUNTIF($D6:$D105,"T"))</f>
        <v>#DIV/0!</v>
      </c>
      <c r="I106" s="582"/>
      <c r="J106" s="602" t="e">
        <f>(IF($D6="Y/T",0,AVERAGE(J6:J10))+IF($D11="Y/T",0,AVERAGE(J11:J15))+IF($D16="Y/T",0,AVERAGE(J16:J20))+IF($D21="Y/T",0,AVERAGE(J21:J25))+IF($D26="Y/T",0,AVERAGE(J26:J30))+IF($D31="Y/T",0,AVERAGE(J31:J35))+IF($D36="Y/T",0,AVERAGE(J36:J40))+IF($D41="Y/T",0,AVERAGE(J41:J45))+IF($D46="Y/T",0,AVERAGE(J46:J50))+IF($D51="Y/T",0,AVERAGE(J51:J55))+IF($D56="Y/T",0,AVERAGE(J56:J60))+IF($D61="Y/T",0,AVERAGE(J61:J65))+IF($D66="Y/T",0,AVERAGE(J66:J70))+IF($D71="Y/T",0,AVERAGE(J71:J75))+IF($D76="Y/T",0,AVERAGE(J76:J80))+IF($D81="Y/T",0,AVERAGE(J81:J85))+IF($D86="Y/T",0,AVERAGE(J86:J90))+IF($D91="Y/T",0,AVERAGE(J91:J95))+IF($D96="Y/T",0,AVERAGE(J96:J100))+IF($D101="Y/T",0,AVERAGE(J101:J105)))/(COUNTIF($D6:$D105,"Y")+COUNTIF($D6:$D105,"T"))</f>
        <v>#DIV/0!</v>
      </c>
      <c r="K106" s="582"/>
      <c r="L106" s="602" t="e">
        <f>(IF($D6="Y/T",0,AVERAGE(L6:L10))+IF($D11="Y/T",0,AVERAGE(L11:L15))+IF($D16="Y/T",0,AVERAGE(L16:L20))+IF($D21="Y/T",0,AVERAGE(L21:L25))+IF($D26="Y/T",0,AVERAGE(L26:L30))+IF($D31="Y/T",0,AVERAGE(L31:L35))+IF($D36="Y/T",0,AVERAGE(L36:L40))+IF($D41="Y/T",0,AVERAGE(L41:L45))+IF($D46="Y/T",0,AVERAGE(L46:L50))+IF($D51="Y/T",0,AVERAGE(L51:L55))+IF($D56="Y/T",0,AVERAGE(L56:L60))+IF($D61="Y/T",0,AVERAGE(L61:L65))+IF($D66="Y/T",0,AVERAGE(L66:L70))+IF($D71="Y/T",0,AVERAGE(L71:L75))+IF($D76="Y/T",0,AVERAGE(L76:L80))+IF($D81="Y/T",0,AVERAGE(L81:L85))+IF($D86="Y/T",0,AVERAGE(L86:L90))+IF($D91="Y/T",0,AVERAGE(L91:L95))+IF($D96="Y/T",0,AVERAGE(L96:L100))+IF($D101="Y/T",0,AVERAGE(L101:L105)))/(COUNTIF($D6:$D105,"Y")+COUNTIF($D6:$D105,"T"))</f>
        <v>#DIV/0!</v>
      </c>
      <c r="M106" s="582"/>
      <c r="N106" s="602" t="e">
        <f>AVERAGE(N6:N105)</f>
        <v>#DIV/0!</v>
      </c>
    </row>
    <row r="107" spans="2:18" s="527" customFormat="1" ht="15.75">
      <c r="B107" s="864" t="s">
        <v>508</v>
      </c>
      <c r="C107" s="865"/>
      <c r="D107" s="865"/>
      <c r="E107" s="865"/>
      <c r="F107" s="865"/>
      <c r="G107" s="865"/>
      <c r="H107" s="865"/>
      <c r="I107" s="865"/>
      <c r="J107" s="866"/>
      <c r="K107" s="604"/>
      <c r="L107" s="604"/>
      <c r="M107" s="604"/>
      <c r="N107" s="604"/>
      <c r="O107" s="517"/>
      <c r="P107" s="517"/>
      <c r="Q107" s="517"/>
      <c r="R107" s="517"/>
    </row>
    <row r="108" spans="2:18" s="527" customFormat="1" ht="15.75">
      <c r="B108" s="836">
        <v>1</v>
      </c>
      <c r="C108" s="839"/>
      <c r="D108" s="857" t="s">
        <v>26</v>
      </c>
      <c r="E108" s="854" t="str">
        <f>IF(D108="Y",1,IF(D108="T",0,IF(D108="Y/T","Belum diisi","Error")))</f>
        <v>Belum diisi</v>
      </c>
      <c r="F108" s="528">
        <v>1</v>
      </c>
      <c r="G108" s="529"/>
      <c r="H108" s="589" t="str">
        <f t="shared" ref="H108:H171" si="2">IF(OR(J108="Isi Dulu",L108="Isi Dulu",J108="Isi Sasaran",L108="Isi Sasaran"),"Belum Diisi",IF(SUM(J108,L108)=2,1,IF(SUM(J108,L108)=1,0,IF(SUM(J108,L108)=0,0,"Error"))))</f>
        <v>Belum Diisi</v>
      </c>
      <c r="I108" s="590" t="s">
        <v>26</v>
      </c>
      <c r="J108" s="591" t="str">
        <f>IF($D$108="Y/T","Isi Sasaran",IF($E$108=0,0,IF(I108="Y",1,IF(I108="T",0,"Isi Dulu"))))</f>
        <v>Isi Sasaran</v>
      </c>
      <c r="K108" s="590" t="s">
        <v>26</v>
      </c>
      <c r="L108" s="591" t="str">
        <f>IF($D$108="Y/T","Isi Sasaran",IF($E$108=0,0,IF(K108="Y",1,IF(K108="T",0,"Isi Dulu"))))</f>
        <v>Isi Sasaran</v>
      </c>
      <c r="M108" s="848" t="s">
        <v>26</v>
      </c>
      <c r="N108" s="851" t="str">
        <f>IF(M108="Y",1,IF(M108="T",0,IF(M108="Y/T","Belum diisi","Error")))</f>
        <v>Belum diisi</v>
      </c>
      <c r="O108" s="517"/>
      <c r="P108" s="517"/>
      <c r="Q108" s="517"/>
      <c r="R108" s="517"/>
    </row>
    <row r="109" spans="2:18" s="527" customFormat="1" ht="15.75">
      <c r="B109" s="837"/>
      <c r="C109" s="840"/>
      <c r="D109" s="858"/>
      <c r="E109" s="855"/>
      <c r="F109" s="549">
        <v>2</v>
      </c>
      <c r="G109" s="550"/>
      <c r="H109" s="589" t="str">
        <f t="shared" si="2"/>
        <v>Belum Diisi</v>
      </c>
      <c r="I109" s="592" t="s">
        <v>26</v>
      </c>
      <c r="J109" s="593" t="str">
        <f>IF($D$108="Y/T","Isi Sasaran",IF($E$108=0,0,IF(I109="Y",1,IF(I109="T",0,"Isi Dulu"))))</f>
        <v>Isi Sasaran</v>
      </c>
      <c r="K109" s="592" t="s">
        <v>26</v>
      </c>
      <c r="L109" s="593" t="str">
        <f>IF($D$108="Y/T","Isi Sasaran",IF($E$108=0,0,IF(K109="Y",1,IF(K109="T",0,"Isi Dulu"))))</f>
        <v>Isi Sasaran</v>
      </c>
      <c r="M109" s="849"/>
      <c r="N109" s="852"/>
      <c r="O109" s="517"/>
      <c r="P109" s="517"/>
      <c r="Q109" s="517"/>
      <c r="R109" s="517"/>
    </row>
    <row r="110" spans="2:18" s="527" customFormat="1" ht="15.75">
      <c r="B110" s="837"/>
      <c r="C110" s="840"/>
      <c r="D110" s="858"/>
      <c r="E110" s="855"/>
      <c r="F110" s="549">
        <v>3</v>
      </c>
      <c r="G110" s="550"/>
      <c r="H110" s="589" t="str">
        <f t="shared" si="2"/>
        <v>Belum Diisi</v>
      </c>
      <c r="I110" s="592" t="s">
        <v>26</v>
      </c>
      <c r="J110" s="593" t="str">
        <f>IF($D$108="Y/T","Isi Sasaran",IF($E$108=0,0,IF(I110="Y",1,IF(I110="T",0,"Isi Dulu"))))</f>
        <v>Isi Sasaran</v>
      </c>
      <c r="K110" s="592" t="s">
        <v>26</v>
      </c>
      <c r="L110" s="593" t="str">
        <f>IF($D$108="Y/T","Isi Sasaran",IF($E$108=0,0,IF(K110="Y",1,IF(K110="T",0,"Isi Dulu"))))</f>
        <v>Isi Sasaran</v>
      </c>
      <c r="M110" s="849"/>
      <c r="N110" s="852"/>
      <c r="O110" s="517"/>
      <c r="P110" s="517"/>
      <c r="Q110" s="517"/>
      <c r="R110" s="517"/>
    </row>
    <row r="111" spans="2:18" s="527" customFormat="1" ht="15.75">
      <c r="B111" s="837"/>
      <c r="C111" s="840"/>
      <c r="D111" s="858"/>
      <c r="E111" s="855"/>
      <c r="F111" s="549">
        <v>4</v>
      </c>
      <c r="G111" s="550"/>
      <c r="H111" s="589" t="str">
        <f t="shared" si="2"/>
        <v>Belum Diisi</v>
      </c>
      <c r="I111" s="592" t="s">
        <v>26</v>
      </c>
      <c r="J111" s="593" t="str">
        <f>IF($D$108="Y/T","Isi Sasaran",IF($E$108=0,0,IF(I111="Y",1,IF(I111="T",0,"Isi Dulu"))))</f>
        <v>Isi Sasaran</v>
      </c>
      <c r="K111" s="592" t="s">
        <v>26</v>
      </c>
      <c r="L111" s="593" t="str">
        <f>IF($D$108="Y/T","Isi Sasaran",IF($E$108=0,0,IF(K111="Y",1,IF(K111="T",0,"Isi Dulu"))))</f>
        <v>Isi Sasaran</v>
      </c>
      <c r="M111" s="849"/>
      <c r="N111" s="852"/>
      <c r="O111" s="517"/>
      <c r="P111" s="517"/>
      <c r="Q111" s="517"/>
      <c r="R111" s="517"/>
    </row>
    <row r="112" spans="2:18" s="527" customFormat="1" ht="15.75">
      <c r="B112" s="838"/>
      <c r="C112" s="841"/>
      <c r="D112" s="859"/>
      <c r="E112" s="856"/>
      <c r="F112" s="569">
        <v>5</v>
      </c>
      <c r="G112" s="570"/>
      <c r="H112" s="594" t="str">
        <f t="shared" si="2"/>
        <v>Belum Diisi</v>
      </c>
      <c r="I112" s="595" t="s">
        <v>26</v>
      </c>
      <c r="J112" s="596" t="str">
        <f>IF($D$108="Y/T","Isi Sasaran",IF($E$108=0,0,IF(I112="Y",1,IF(I112="T",0,"Isi Dulu"))))</f>
        <v>Isi Sasaran</v>
      </c>
      <c r="K112" s="595" t="s">
        <v>26</v>
      </c>
      <c r="L112" s="596" t="str">
        <f>IF($D$108="Y/T","Isi Sasaran",IF($E$108=0,0,IF(K112="Y",1,IF(K112="T",0,"Isi Dulu"))))</f>
        <v>Isi Sasaran</v>
      </c>
      <c r="M112" s="850"/>
      <c r="N112" s="853"/>
      <c r="O112" s="517"/>
      <c r="P112" s="517"/>
      <c r="Q112" s="517"/>
      <c r="R112" s="517"/>
    </row>
    <row r="113" spans="2:18" s="527" customFormat="1" ht="15.75">
      <c r="B113" s="836">
        <v>2</v>
      </c>
      <c r="C113" s="839"/>
      <c r="D113" s="857" t="s">
        <v>26</v>
      </c>
      <c r="E113" s="854" t="str">
        <f>IF(D113="Y",1,IF(D113="T",0,IF(D113="Y/T","Belum diisi","Error")))</f>
        <v>Belum diisi</v>
      </c>
      <c r="F113" s="528">
        <v>1</v>
      </c>
      <c r="G113" s="529"/>
      <c r="H113" s="597" t="str">
        <f t="shared" si="2"/>
        <v>Belum Diisi</v>
      </c>
      <c r="I113" s="590" t="s">
        <v>26</v>
      </c>
      <c r="J113" s="591" t="str">
        <f>IF($D$113="Y/T","Isi Sasaran",IF($E$113=0,0,IF(I113="Y",1,IF(I113="T",0,"Isi Dulu"))))</f>
        <v>Isi Sasaran</v>
      </c>
      <c r="K113" s="590" t="s">
        <v>26</v>
      </c>
      <c r="L113" s="591" t="str">
        <f>IF($D$113="Y/T","Isi Sasaran",IF($E$113=0,0,IF(K113="Y",1,IF(K113="T",0,"Isi Dulu"))))</f>
        <v>Isi Sasaran</v>
      </c>
      <c r="M113" s="848" t="s">
        <v>26</v>
      </c>
      <c r="N113" s="851" t="str">
        <f>IF(M113="Y",1,IF(M113="T",0,IF(M113="Y/T","Belum diisi","Error")))</f>
        <v>Belum diisi</v>
      </c>
      <c r="O113" s="517"/>
      <c r="P113" s="517"/>
      <c r="Q113" s="517"/>
      <c r="R113" s="517"/>
    </row>
    <row r="114" spans="2:18" s="527" customFormat="1" ht="15.75">
      <c r="B114" s="837"/>
      <c r="C114" s="840"/>
      <c r="D114" s="858"/>
      <c r="E114" s="855"/>
      <c r="F114" s="549">
        <v>2</v>
      </c>
      <c r="G114" s="550"/>
      <c r="H114" s="598" t="str">
        <f t="shared" si="2"/>
        <v>Belum Diisi</v>
      </c>
      <c r="I114" s="592" t="s">
        <v>26</v>
      </c>
      <c r="J114" s="593" t="str">
        <f>IF($D$113="Y/T","Isi Sasaran",IF($E$113=0,0,IF(I114="Y",1,IF(I114="T",0,"Isi Dulu"))))</f>
        <v>Isi Sasaran</v>
      </c>
      <c r="K114" s="592" t="s">
        <v>26</v>
      </c>
      <c r="L114" s="593" t="str">
        <f>IF($D$113="Y/T","Isi Sasaran",IF($E$113=0,0,IF(K114="Y",1,IF(K114="T",0,"Isi Dulu"))))</f>
        <v>Isi Sasaran</v>
      </c>
      <c r="M114" s="849"/>
      <c r="N114" s="852"/>
      <c r="O114" s="517"/>
      <c r="P114" s="517"/>
      <c r="Q114" s="517"/>
      <c r="R114" s="517"/>
    </row>
    <row r="115" spans="2:18" s="527" customFormat="1" ht="15.75">
      <c r="B115" s="837"/>
      <c r="C115" s="840"/>
      <c r="D115" s="858"/>
      <c r="E115" s="855"/>
      <c r="F115" s="549">
        <v>3</v>
      </c>
      <c r="G115" s="550"/>
      <c r="H115" s="598" t="str">
        <f t="shared" si="2"/>
        <v>Belum Diisi</v>
      </c>
      <c r="I115" s="592" t="s">
        <v>26</v>
      </c>
      <c r="J115" s="593" t="str">
        <f>IF($D$113="Y/T","Isi Sasaran",IF($E$113=0,0,IF(I115="Y",1,IF(I115="T",0,"Isi Dulu"))))</f>
        <v>Isi Sasaran</v>
      </c>
      <c r="K115" s="592" t="s">
        <v>26</v>
      </c>
      <c r="L115" s="593" t="str">
        <f>IF($D$113="Y/T","Isi Sasaran",IF($E$113=0,0,IF(K115="Y",1,IF(K115="T",0,"Isi Dulu"))))</f>
        <v>Isi Sasaran</v>
      </c>
      <c r="M115" s="849"/>
      <c r="N115" s="852"/>
      <c r="O115" s="517"/>
      <c r="P115" s="517"/>
      <c r="Q115" s="517"/>
      <c r="R115" s="517"/>
    </row>
    <row r="116" spans="2:18" s="527" customFormat="1" ht="15.75">
      <c r="B116" s="837"/>
      <c r="C116" s="840"/>
      <c r="D116" s="858"/>
      <c r="E116" s="855"/>
      <c r="F116" s="549">
        <v>4</v>
      </c>
      <c r="G116" s="550"/>
      <c r="H116" s="598" t="str">
        <f t="shared" si="2"/>
        <v>Belum Diisi</v>
      </c>
      <c r="I116" s="592" t="s">
        <v>26</v>
      </c>
      <c r="J116" s="593" t="str">
        <f>IF($D$113="Y/T","Isi Sasaran",IF($E$113=0,0,IF(I116="Y",1,IF(I116="T",0,"Isi Dulu"))))</f>
        <v>Isi Sasaran</v>
      </c>
      <c r="K116" s="592" t="s">
        <v>26</v>
      </c>
      <c r="L116" s="593" t="str">
        <f>IF($D$113="Y/T","Isi Sasaran",IF($E$113=0,0,IF(K116="Y",1,IF(K116="T",0,"Isi Dulu"))))</f>
        <v>Isi Sasaran</v>
      </c>
      <c r="M116" s="849"/>
      <c r="N116" s="852"/>
      <c r="O116" s="517"/>
      <c r="P116" s="517"/>
      <c r="Q116" s="517"/>
      <c r="R116" s="517"/>
    </row>
    <row r="117" spans="2:18" s="527" customFormat="1" ht="15.75">
      <c r="B117" s="838"/>
      <c r="C117" s="841"/>
      <c r="D117" s="859"/>
      <c r="E117" s="856"/>
      <c r="F117" s="569">
        <v>5</v>
      </c>
      <c r="G117" s="570"/>
      <c r="H117" s="599" t="str">
        <f t="shared" si="2"/>
        <v>Belum Diisi</v>
      </c>
      <c r="I117" s="595" t="s">
        <v>26</v>
      </c>
      <c r="J117" s="596" t="str">
        <f>IF($D$113="Y/T","Isi Sasaran",IF($E$113=0,0,IF(I117="Y",1,IF(I117="T",0,"Isi Dulu"))))</f>
        <v>Isi Sasaran</v>
      </c>
      <c r="K117" s="595" t="s">
        <v>26</v>
      </c>
      <c r="L117" s="596" t="str">
        <f>IF($D$113="Y/T","Isi Sasaran",IF($E$113=0,0,IF(K117="Y",1,IF(K117="T",0,"Isi Dulu"))))</f>
        <v>Isi Sasaran</v>
      </c>
      <c r="M117" s="850"/>
      <c r="N117" s="853"/>
      <c r="O117" s="517"/>
      <c r="P117" s="517"/>
      <c r="Q117" s="517"/>
      <c r="R117" s="517"/>
    </row>
    <row r="118" spans="2:18" s="527" customFormat="1" ht="15.75">
      <c r="B118" s="836">
        <v>3</v>
      </c>
      <c r="C118" s="839"/>
      <c r="D118" s="857" t="s">
        <v>26</v>
      </c>
      <c r="E118" s="854" t="str">
        <f>IF(D118="Y",1,IF(D118="T",0,IF(D118="Y/T","Belum diisi","Error")))</f>
        <v>Belum diisi</v>
      </c>
      <c r="F118" s="528">
        <v>1</v>
      </c>
      <c r="G118" s="529"/>
      <c r="H118" s="600" t="str">
        <f t="shared" si="2"/>
        <v>Belum Diisi</v>
      </c>
      <c r="I118" s="590" t="s">
        <v>26</v>
      </c>
      <c r="J118" s="591" t="str">
        <f>IF($D$118="Y/T","Isi Sasaran",IF($E$118=0,0,IF(I118="Y",1,IF(I118="T",0,"Isi Dulu"))))</f>
        <v>Isi Sasaran</v>
      </c>
      <c r="K118" s="590" t="s">
        <v>26</v>
      </c>
      <c r="L118" s="591" t="str">
        <f>IF($D$118="Y/T","Isi Sasaran",IF($E$118=0,0,IF(K118="Y",1,IF(K118="T",0,"Isi Dulu"))))</f>
        <v>Isi Sasaran</v>
      </c>
      <c r="M118" s="848" t="s">
        <v>26</v>
      </c>
      <c r="N118" s="851" t="str">
        <f>IF(M118="Y",1,IF(M118="T",0,IF(M118="Y/T","Belum diisi","Error")))</f>
        <v>Belum diisi</v>
      </c>
      <c r="O118" s="517"/>
      <c r="P118" s="517"/>
      <c r="Q118" s="517"/>
      <c r="R118" s="517"/>
    </row>
    <row r="119" spans="2:18" s="527" customFormat="1" ht="15.75">
      <c r="B119" s="837"/>
      <c r="C119" s="840"/>
      <c r="D119" s="858"/>
      <c r="E119" s="855"/>
      <c r="F119" s="549">
        <v>2</v>
      </c>
      <c r="G119" s="550"/>
      <c r="H119" s="598" t="str">
        <f t="shared" si="2"/>
        <v>Belum Diisi</v>
      </c>
      <c r="I119" s="592" t="s">
        <v>26</v>
      </c>
      <c r="J119" s="593" t="str">
        <f>IF($D$118="Y/T","Isi Sasaran",IF($E$118=0,0,IF(I119="Y",1,IF(I119="T",0,"Isi Dulu"))))</f>
        <v>Isi Sasaran</v>
      </c>
      <c r="K119" s="592" t="s">
        <v>26</v>
      </c>
      <c r="L119" s="593" t="str">
        <f>IF($D$118="Y/T","Isi Sasaran",IF($E$118=0,0,IF(K119="Y",1,IF(K119="T",0,"Isi Dulu"))))</f>
        <v>Isi Sasaran</v>
      </c>
      <c r="M119" s="849"/>
      <c r="N119" s="852"/>
      <c r="O119" s="517"/>
      <c r="P119" s="517"/>
      <c r="Q119" s="517"/>
      <c r="R119" s="517"/>
    </row>
    <row r="120" spans="2:18" s="527" customFormat="1" ht="15.75">
      <c r="B120" s="837"/>
      <c r="C120" s="840"/>
      <c r="D120" s="858"/>
      <c r="E120" s="855"/>
      <c r="F120" s="549">
        <v>3</v>
      </c>
      <c r="G120" s="550"/>
      <c r="H120" s="598" t="str">
        <f t="shared" si="2"/>
        <v>Belum Diisi</v>
      </c>
      <c r="I120" s="592" t="s">
        <v>26</v>
      </c>
      <c r="J120" s="593" t="str">
        <f>IF($D$118="Y/T","Isi Sasaran",IF($E$118=0,0,IF(I120="Y",1,IF(I120="T",0,"Isi Dulu"))))</f>
        <v>Isi Sasaran</v>
      </c>
      <c r="K120" s="592" t="s">
        <v>26</v>
      </c>
      <c r="L120" s="593" t="str">
        <f>IF($D$118="Y/T","Isi Sasaran",IF($E$118=0,0,IF(K120="Y",1,IF(K120="T",0,"Isi Dulu"))))</f>
        <v>Isi Sasaran</v>
      </c>
      <c r="M120" s="849"/>
      <c r="N120" s="852"/>
      <c r="O120" s="517"/>
      <c r="P120" s="517"/>
      <c r="Q120" s="517"/>
      <c r="R120" s="517"/>
    </row>
    <row r="121" spans="2:18" s="527" customFormat="1" ht="15.75">
      <c r="B121" s="837"/>
      <c r="C121" s="840"/>
      <c r="D121" s="858"/>
      <c r="E121" s="855"/>
      <c r="F121" s="549">
        <v>4</v>
      </c>
      <c r="G121" s="550"/>
      <c r="H121" s="598" t="str">
        <f t="shared" si="2"/>
        <v>Belum Diisi</v>
      </c>
      <c r="I121" s="592" t="s">
        <v>26</v>
      </c>
      <c r="J121" s="593" t="str">
        <f>IF($D$118="Y/T","Isi Sasaran",IF($E$118=0,0,IF(I121="Y",1,IF(I121="T",0,"Isi Dulu"))))</f>
        <v>Isi Sasaran</v>
      </c>
      <c r="K121" s="592" t="s">
        <v>26</v>
      </c>
      <c r="L121" s="593" t="str">
        <f>IF($D$118="Y/T","Isi Sasaran",IF($E$118=0,0,IF(K121="Y",1,IF(K121="T",0,"Isi Dulu"))))</f>
        <v>Isi Sasaran</v>
      </c>
      <c r="M121" s="849"/>
      <c r="N121" s="852"/>
      <c r="O121" s="517"/>
      <c r="P121" s="517"/>
      <c r="Q121" s="517"/>
      <c r="R121" s="517"/>
    </row>
    <row r="122" spans="2:18" s="527" customFormat="1" ht="15.75">
      <c r="B122" s="838"/>
      <c r="C122" s="841"/>
      <c r="D122" s="859"/>
      <c r="E122" s="856"/>
      <c r="F122" s="569">
        <v>5</v>
      </c>
      <c r="G122" s="570"/>
      <c r="H122" s="599" t="str">
        <f t="shared" si="2"/>
        <v>Belum Diisi</v>
      </c>
      <c r="I122" s="595" t="s">
        <v>26</v>
      </c>
      <c r="J122" s="596" t="str">
        <f>IF($D$118="Y/T","Isi Sasaran",IF($E$118=0,0,IF(I122="Y",1,IF(I122="T",0,"Isi Dulu"))))</f>
        <v>Isi Sasaran</v>
      </c>
      <c r="K122" s="595" t="s">
        <v>26</v>
      </c>
      <c r="L122" s="596" t="str">
        <f>IF($D$118="Y/T","Isi Sasaran",IF($E$118=0,0,IF(K122="Y",1,IF(K122="T",0,"Isi Dulu"))))</f>
        <v>Isi Sasaran</v>
      </c>
      <c r="M122" s="850"/>
      <c r="N122" s="853"/>
      <c r="O122" s="517"/>
      <c r="P122" s="517"/>
      <c r="Q122" s="517"/>
      <c r="R122" s="517"/>
    </row>
    <row r="123" spans="2:18" s="527" customFormat="1" ht="15.75">
      <c r="B123" s="836">
        <v>4</v>
      </c>
      <c r="C123" s="839"/>
      <c r="D123" s="857" t="s">
        <v>26</v>
      </c>
      <c r="E123" s="854" t="str">
        <f>IF(D123="Y",1,IF(D123="T",0,IF(D123="Y/T","Belum diisi","Error")))</f>
        <v>Belum diisi</v>
      </c>
      <c r="F123" s="528">
        <v>1</v>
      </c>
      <c r="G123" s="529"/>
      <c r="H123" s="600" t="str">
        <f t="shared" si="2"/>
        <v>Belum Diisi</v>
      </c>
      <c r="I123" s="590" t="s">
        <v>26</v>
      </c>
      <c r="J123" s="591" t="str">
        <f>IF($D$123="Y/T","Isi Sasaran",IF($E$123=0,0,IF(I123="Y",1,IF(I123="T",0,"Isi Dulu"))))</f>
        <v>Isi Sasaran</v>
      </c>
      <c r="K123" s="590" t="s">
        <v>26</v>
      </c>
      <c r="L123" s="591" t="str">
        <f>IF($D$123="Y/T","Isi Sasaran",IF($E$123=0,0,IF(K123="Y",1,IF(K123="T",0,"Isi Dulu"))))</f>
        <v>Isi Sasaran</v>
      </c>
      <c r="M123" s="848" t="s">
        <v>26</v>
      </c>
      <c r="N123" s="851" t="str">
        <f>IF(M123="Y",1,IF(M123="T",0,IF(M123="Y/T","Belum diisi","Error")))</f>
        <v>Belum diisi</v>
      </c>
      <c r="O123" s="517"/>
      <c r="P123" s="517"/>
      <c r="Q123" s="517"/>
      <c r="R123" s="517"/>
    </row>
    <row r="124" spans="2:18" s="527" customFormat="1" ht="15.75">
      <c r="B124" s="837"/>
      <c r="C124" s="840"/>
      <c r="D124" s="858"/>
      <c r="E124" s="855"/>
      <c r="F124" s="549">
        <v>2</v>
      </c>
      <c r="G124" s="550"/>
      <c r="H124" s="598" t="str">
        <f t="shared" si="2"/>
        <v>Belum Diisi</v>
      </c>
      <c r="I124" s="592" t="s">
        <v>26</v>
      </c>
      <c r="J124" s="593" t="str">
        <f>IF($D$123="Y/T","Isi Sasaran",IF($E$123=0,0,IF(I124="Y",1,IF(I124="T",0,"Isi Dulu"))))</f>
        <v>Isi Sasaran</v>
      </c>
      <c r="K124" s="592" t="s">
        <v>26</v>
      </c>
      <c r="L124" s="593" t="str">
        <f>IF($D$123="Y/T","Isi Sasaran",IF($E$123=0,0,IF(K124="Y",1,IF(K124="T",0,"Isi Dulu"))))</f>
        <v>Isi Sasaran</v>
      </c>
      <c r="M124" s="849"/>
      <c r="N124" s="852"/>
      <c r="O124" s="517"/>
      <c r="P124" s="517"/>
      <c r="Q124" s="517"/>
      <c r="R124" s="517"/>
    </row>
    <row r="125" spans="2:18" s="527" customFormat="1" ht="15.75">
      <c r="B125" s="837"/>
      <c r="C125" s="840"/>
      <c r="D125" s="858"/>
      <c r="E125" s="855"/>
      <c r="F125" s="549">
        <v>3</v>
      </c>
      <c r="G125" s="550"/>
      <c r="H125" s="598" t="str">
        <f t="shared" si="2"/>
        <v>Belum Diisi</v>
      </c>
      <c r="I125" s="592" t="s">
        <v>26</v>
      </c>
      <c r="J125" s="593" t="str">
        <f>IF($D$123="Y/T","Isi Sasaran",IF($E$123=0,0,IF(I125="Y",1,IF(I125="T",0,"Isi Dulu"))))</f>
        <v>Isi Sasaran</v>
      </c>
      <c r="K125" s="592" t="s">
        <v>26</v>
      </c>
      <c r="L125" s="593" t="str">
        <f>IF($D$123="Y/T","Isi Sasaran",IF($E$123=0,0,IF(K125="Y",1,IF(K125="T",0,"Isi Dulu"))))</f>
        <v>Isi Sasaran</v>
      </c>
      <c r="M125" s="849"/>
      <c r="N125" s="852"/>
      <c r="O125" s="517"/>
      <c r="P125" s="517"/>
      <c r="Q125" s="517"/>
      <c r="R125" s="517"/>
    </row>
    <row r="126" spans="2:18" s="527" customFormat="1" ht="15.75">
      <c r="B126" s="837"/>
      <c r="C126" s="840"/>
      <c r="D126" s="858"/>
      <c r="E126" s="855"/>
      <c r="F126" s="549">
        <v>4</v>
      </c>
      <c r="G126" s="550"/>
      <c r="H126" s="598" t="str">
        <f t="shared" si="2"/>
        <v>Belum Diisi</v>
      </c>
      <c r="I126" s="592" t="s">
        <v>26</v>
      </c>
      <c r="J126" s="593" t="str">
        <f>IF($D$123="Y/T","Isi Sasaran",IF($E$123=0,0,IF(I126="Y",1,IF(I126="T",0,"Isi Dulu"))))</f>
        <v>Isi Sasaran</v>
      </c>
      <c r="K126" s="592" t="s">
        <v>26</v>
      </c>
      <c r="L126" s="593" t="str">
        <f>IF($D$123="Y/T","Isi Sasaran",IF($E$123=0,0,IF(K126="Y",1,IF(K126="T",0,"Isi Dulu"))))</f>
        <v>Isi Sasaran</v>
      </c>
      <c r="M126" s="849"/>
      <c r="N126" s="852"/>
      <c r="O126" s="517"/>
      <c r="P126" s="517"/>
      <c r="Q126" s="517"/>
      <c r="R126" s="517"/>
    </row>
    <row r="127" spans="2:18" s="527" customFormat="1" ht="15.75">
      <c r="B127" s="838"/>
      <c r="C127" s="841"/>
      <c r="D127" s="859"/>
      <c r="E127" s="856"/>
      <c r="F127" s="569">
        <v>5</v>
      </c>
      <c r="G127" s="570"/>
      <c r="H127" s="599" t="str">
        <f t="shared" si="2"/>
        <v>Belum Diisi</v>
      </c>
      <c r="I127" s="595" t="s">
        <v>26</v>
      </c>
      <c r="J127" s="596" t="str">
        <f>IF($D$123="Y/T","Isi Sasaran",IF($E$123=0,0,IF(I127="Y",1,IF(I127="T",0,"Isi Dulu"))))</f>
        <v>Isi Sasaran</v>
      </c>
      <c r="K127" s="595" t="s">
        <v>26</v>
      </c>
      <c r="L127" s="596" t="str">
        <f>IF($D$123="Y/T","Isi Sasaran",IF($E$123=0,0,IF(K127="Y",1,IF(K127="T",0,"Isi Dulu"))))</f>
        <v>Isi Sasaran</v>
      </c>
      <c r="M127" s="850"/>
      <c r="N127" s="853"/>
      <c r="O127" s="517"/>
      <c r="P127" s="517"/>
      <c r="Q127" s="517"/>
      <c r="R127" s="517"/>
    </row>
    <row r="128" spans="2:18" s="527" customFormat="1" ht="15.75">
      <c r="B128" s="836">
        <v>5</v>
      </c>
      <c r="C128" s="839"/>
      <c r="D128" s="857" t="s">
        <v>26</v>
      </c>
      <c r="E128" s="854" t="str">
        <f>IF(D128="Y",1,IF(D128="T",0,IF(D128="Y/T","Belum diisi","Error")))</f>
        <v>Belum diisi</v>
      </c>
      <c r="F128" s="528">
        <v>1</v>
      </c>
      <c r="G128" s="529"/>
      <c r="H128" s="600" t="str">
        <f t="shared" si="2"/>
        <v>Belum Diisi</v>
      </c>
      <c r="I128" s="590" t="s">
        <v>26</v>
      </c>
      <c r="J128" s="591" t="str">
        <f>IF($D$128="Y/T","Isi Sasaran",IF($E$128=0,0,IF(I128="Y",1,IF(I128="T",0,"Isi Dulu"))))</f>
        <v>Isi Sasaran</v>
      </c>
      <c r="K128" s="590" t="s">
        <v>26</v>
      </c>
      <c r="L128" s="591" t="str">
        <f>IF($D$128="Y/T","Isi Sasaran",IF($E$128=0,0,IF(K128="Y",1,IF(K128="T",0,"Isi Dulu"))))</f>
        <v>Isi Sasaran</v>
      </c>
      <c r="M128" s="848" t="s">
        <v>26</v>
      </c>
      <c r="N128" s="851" t="str">
        <f>IF(M128="Y",1,IF(M128="T",0,IF(M128="Y/T","Belum diisi","Error")))</f>
        <v>Belum diisi</v>
      </c>
      <c r="O128" s="517"/>
      <c r="P128" s="517"/>
      <c r="Q128" s="517"/>
      <c r="R128" s="517"/>
    </row>
    <row r="129" spans="2:18" s="527" customFormat="1" ht="15.75">
      <c r="B129" s="837"/>
      <c r="C129" s="840"/>
      <c r="D129" s="858"/>
      <c r="E129" s="855"/>
      <c r="F129" s="549">
        <v>2</v>
      </c>
      <c r="G129" s="550"/>
      <c r="H129" s="598" t="str">
        <f t="shared" si="2"/>
        <v>Belum Diisi</v>
      </c>
      <c r="I129" s="592" t="s">
        <v>26</v>
      </c>
      <c r="J129" s="593" t="str">
        <f>IF($D$128="Y/T","Isi Sasaran",IF($E$128=0,0,IF(I129="Y",1,IF(I129="T",0,"Isi Dulu"))))</f>
        <v>Isi Sasaran</v>
      </c>
      <c r="K129" s="592" t="s">
        <v>26</v>
      </c>
      <c r="L129" s="593" t="str">
        <f>IF($D$128="Y/T","Isi Sasaran",IF($E$128=0,0,IF(K129="Y",1,IF(K129="T",0,"Isi Dulu"))))</f>
        <v>Isi Sasaran</v>
      </c>
      <c r="M129" s="849"/>
      <c r="N129" s="852"/>
      <c r="O129" s="517"/>
      <c r="P129" s="517"/>
      <c r="Q129" s="517"/>
      <c r="R129" s="517"/>
    </row>
    <row r="130" spans="2:18" s="527" customFormat="1" ht="15.75">
      <c r="B130" s="837"/>
      <c r="C130" s="840"/>
      <c r="D130" s="858"/>
      <c r="E130" s="855"/>
      <c r="F130" s="549">
        <v>3</v>
      </c>
      <c r="G130" s="550"/>
      <c r="H130" s="598" t="str">
        <f t="shared" si="2"/>
        <v>Belum Diisi</v>
      </c>
      <c r="I130" s="592" t="s">
        <v>26</v>
      </c>
      <c r="J130" s="593" t="str">
        <f>IF($D$128="Y/T","Isi Sasaran",IF($E$128=0,0,IF(I130="Y",1,IF(I130="T",0,"Isi Dulu"))))</f>
        <v>Isi Sasaran</v>
      </c>
      <c r="K130" s="592" t="s">
        <v>26</v>
      </c>
      <c r="L130" s="593" t="str">
        <f>IF($D$128="Y/T","Isi Sasaran",IF($E$128=0,0,IF(K130="Y",1,IF(K130="T",0,"Isi Dulu"))))</f>
        <v>Isi Sasaran</v>
      </c>
      <c r="M130" s="849"/>
      <c r="N130" s="852"/>
      <c r="O130" s="517"/>
      <c r="P130" s="517"/>
      <c r="Q130" s="517"/>
      <c r="R130" s="517"/>
    </row>
    <row r="131" spans="2:18" s="527" customFormat="1" ht="15.75">
      <c r="B131" s="837"/>
      <c r="C131" s="840"/>
      <c r="D131" s="858"/>
      <c r="E131" s="855"/>
      <c r="F131" s="549">
        <v>4</v>
      </c>
      <c r="G131" s="550"/>
      <c r="H131" s="598" t="str">
        <f t="shared" si="2"/>
        <v>Belum Diisi</v>
      </c>
      <c r="I131" s="592" t="s">
        <v>26</v>
      </c>
      <c r="J131" s="593" t="str">
        <f>IF($D$128="Y/T","Isi Sasaran",IF($E$128=0,0,IF(I131="Y",1,IF(I131="T",0,"Isi Dulu"))))</f>
        <v>Isi Sasaran</v>
      </c>
      <c r="K131" s="592" t="s">
        <v>26</v>
      </c>
      <c r="L131" s="593" t="str">
        <f>IF($D$128="Y/T","Isi Sasaran",IF($E$128=0,0,IF(K131="Y",1,IF(K131="T",0,"Isi Dulu"))))</f>
        <v>Isi Sasaran</v>
      </c>
      <c r="M131" s="849"/>
      <c r="N131" s="852"/>
      <c r="O131" s="517"/>
      <c r="P131" s="517"/>
      <c r="Q131" s="517"/>
      <c r="R131" s="517"/>
    </row>
    <row r="132" spans="2:18" s="527" customFormat="1" ht="15.75">
      <c r="B132" s="838"/>
      <c r="C132" s="841"/>
      <c r="D132" s="859"/>
      <c r="E132" s="856"/>
      <c r="F132" s="569">
        <v>5</v>
      </c>
      <c r="G132" s="570"/>
      <c r="H132" s="599" t="str">
        <f t="shared" si="2"/>
        <v>Belum Diisi</v>
      </c>
      <c r="I132" s="595" t="s">
        <v>26</v>
      </c>
      <c r="J132" s="596" t="str">
        <f>IF($D$128="Y/T","Isi Sasaran",IF($E$128=0,0,IF(I132="Y",1,IF(I132="T",0,"Isi Dulu"))))</f>
        <v>Isi Sasaran</v>
      </c>
      <c r="K132" s="595" t="s">
        <v>26</v>
      </c>
      <c r="L132" s="596" t="str">
        <f>IF($D$128="Y/T","Isi Sasaran",IF($E$128=0,0,IF(K132="Y",1,IF(K132="T",0,"Isi Dulu"))))</f>
        <v>Isi Sasaran</v>
      </c>
      <c r="M132" s="850"/>
      <c r="N132" s="853"/>
      <c r="O132" s="517"/>
      <c r="P132" s="517"/>
      <c r="Q132" s="517"/>
      <c r="R132" s="517"/>
    </row>
    <row r="133" spans="2:18" s="527" customFormat="1" ht="15.75">
      <c r="B133" s="836">
        <v>6</v>
      </c>
      <c r="C133" s="839"/>
      <c r="D133" s="857" t="s">
        <v>26</v>
      </c>
      <c r="E133" s="854" t="str">
        <f>IF(D133="Y",1,IF(D133="T",0,IF(D133="Y/T","Belum diisi","Error")))</f>
        <v>Belum diisi</v>
      </c>
      <c r="F133" s="528">
        <v>1</v>
      </c>
      <c r="G133" s="529"/>
      <c r="H133" s="600" t="str">
        <f t="shared" si="2"/>
        <v>Belum Diisi</v>
      </c>
      <c r="I133" s="590" t="s">
        <v>26</v>
      </c>
      <c r="J133" s="591" t="str">
        <f>IF($D$133="Y/T","Isi Sasaran",IF($E$133=0,0,IF(I133="Y",1,IF(I133="T",0,"Isi Dulu"))))</f>
        <v>Isi Sasaran</v>
      </c>
      <c r="K133" s="590" t="s">
        <v>26</v>
      </c>
      <c r="L133" s="591" t="str">
        <f>IF($D$133="Y/T","Isi Sasaran",IF($E$133=0,0,IF(K133="Y",1,IF(K133="T",0,"Isi Dulu"))))</f>
        <v>Isi Sasaran</v>
      </c>
      <c r="M133" s="848" t="s">
        <v>26</v>
      </c>
      <c r="N133" s="851" t="str">
        <f>IF(M133="Y",1,IF(M133="T",0,IF(M133="Y/T","Belum diisi","Error")))</f>
        <v>Belum diisi</v>
      </c>
      <c r="O133" s="517"/>
      <c r="P133" s="517"/>
      <c r="Q133" s="517"/>
      <c r="R133" s="517"/>
    </row>
    <row r="134" spans="2:18" s="527" customFormat="1" ht="15.75">
      <c r="B134" s="837"/>
      <c r="C134" s="840"/>
      <c r="D134" s="858"/>
      <c r="E134" s="855"/>
      <c r="F134" s="549">
        <v>2</v>
      </c>
      <c r="G134" s="550"/>
      <c r="H134" s="598" t="str">
        <f t="shared" si="2"/>
        <v>Belum Diisi</v>
      </c>
      <c r="I134" s="592" t="s">
        <v>26</v>
      </c>
      <c r="J134" s="593" t="str">
        <f>IF($D$133="Y/T","Isi Sasaran",IF($E$133=0,0,IF(I134="Y",1,IF(I134="T",0,"Isi Dulu"))))</f>
        <v>Isi Sasaran</v>
      </c>
      <c r="K134" s="592" t="s">
        <v>26</v>
      </c>
      <c r="L134" s="593" t="str">
        <f>IF($D$133="Y/T","Isi Sasaran",IF($E$133=0,0,IF(K134="Y",1,IF(K134="T",0,"Isi Dulu"))))</f>
        <v>Isi Sasaran</v>
      </c>
      <c r="M134" s="849"/>
      <c r="N134" s="852"/>
      <c r="O134" s="517"/>
      <c r="P134" s="517"/>
      <c r="Q134" s="517"/>
      <c r="R134" s="517"/>
    </row>
    <row r="135" spans="2:18" s="527" customFormat="1" ht="15.75">
      <c r="B135" s="837"/>
      <c r="C135" s="840"/>
      <c r="D135" s="858"/>
      <c r="E135" s="855"/>
      <c r="F135" s="549">
        <v>3</v>
      </c>
      <c r="G135" s="550"/>
      <c r="H135" s="598" t="str">
        <f t="shared" si="2"/>
        <v>Belum Diisi</v>
      </c>
      <c r="I135" s="592" t="s">
        <v>26</v>
      </c>
      <c r="J135" s="593" t="str">
        <f>IF($D$133="Y/T","Isi Sasaran",IF($E$133=0,0,IF(I135="Y",1,IF(I135="T",0,"Isi Dulu"))))</f>
        <v>Isi Sasaran</v>
      </c>
      <c r="K135" s="592" t="s">
        <v>26</v>
      </c>
      <c r="L135" s="593" t="str">
        <f>IF($D$133="Y/T","Isi Sasaran",IF($E$133=0,0,IF(K135="Y",1,IF(K135="T",0,"Isi Dulu"))))</f>
        <v>Isi Sasaran</v>
      </c>
      <c r="M135" s="849"/>
      <c r="N135" s="852"/>
      <c r="O135" s="517"/>
      <c r="P135" s="517"/>
      <c r="Q135" s="517"/>
      <c r="R135" s="517"/>
    </row>
    <row r="136" spans="2:18" s="527" customFormat="1" ht="15.75">
      <c r="B136" s="837"/>
      <c r="C136" s="840"/>
      <c r="D136" s="858"/>
      <c r="E136" s="855"/>
      <c r="F136" s="549">
        <v>4</v>
      </c>
      <c r="G136" s="550"/>
      <c r="H136" s="598" t="str">
        <f t="shared" si="2"/>
        <v>Belum Diisi</v>
      </c>
      <c r="I136" s="592" t="s">
        <v>26</v>
      </c>
      <c r="J136" s="593" t="str">
        <f>IF($D$133="Y/T","Isi Sasaran",IF($E$133=0,0,IF(I136="Y",1,IF(I136="T",0,"Isi Dulu"))))</f>
        <v>Isi Sasaran</v>
      </c>
      <c r="K136" s="592" t="s">
        <v>26</v>
      </c>
      <c r="L136" s="593" t="str">
        <f>IF($D$133="Y/T","Isi Sasaran",IF($E$133=0,0,IF(K136="Y",1,IF(K136="T",0,"Isi Dulu"))))</f>
        <v>Isi Sasaran</v>
      </c>
      <c r="M136" s="849"/>
      <c r="N136" s="852"/>
      <c r="O136" s="517"/>
      <c r="P136" s="517"/>
      <c r="Q136" s="517"/>
      <c r="R136" s="517"/>
    </row>
    <row r="137" spans="2:18" s="527" customFormat="1" ht="15.75">
      <c r="B137" s="838"/>
      <c r="C137" s="841"/>
      <c r="D137" s="859"/>
      <c r="E137" s="856"/>
      <c r="F137" s="569">
        <v>5</v>
      </c>
      <c r="G137" s="570"/>
      <c r="H137" s="599" t="str">
        <f t="shared" si="2"/>
        <v>Belum Diisi</v>
      </c>
      <c r="I137" s="595" t="s">
        <v>26</v>
      </c>
      <c r="J137" s="596" t="str">
        <f>IF($D$133="Y/T","Isi Sasaran",IF($E$133=0,0,IF(I137="Y",1,IF(I137="T",0,"Isi Dulu"))))</f>
        <v>Isi Sasaran</v>
      </c>
      <c r="K137" s="595" t="s">
        <v>26</v>
      </c>
      <c r="L137" s="596" t="str">
        <f>IF($D$133="Y/T","Isi Sasaran",IF($E$133=0,0,IF(K137="Y",1,IF(K137="T",0,"Isi Dulu"))))</f>
        <v>Isi Sasaran</v>
      </c>
      <c r="M137" s="850"/>
      <c r="N137" s="853"/>
      <c r="O137" s="517"/>
      <c r="P137" s="517"/>
      <c r="Q137" s="517"/>
      <c r="R137" s="517"/>
    </row>
    <row r="138" spans="2:18" s="527" customFormat="1" ht="15.75">
      <c r="B138" s="836">
        <v>7</v>
      </c>
      <c r="C138" s="839"/>
      <c r="D138" s="857" t="s">
        <v>26</v>
      </c>
      <c r="E138" s="854" t="str">
        <f>IF(D138="Y",1,IF(D138="T",0,IF(D138="Y/T","Belum diisi","Error")))</f>
        <v>Belum diisi</v>
      </c>
      <c r="F138" s="528">
        <v>1</v>
      </c>
      <c r="G138" s="529"/>
      <c r="H138" s="600" t="str">
        <f t="shared" si="2"/>
        <v>Belum Diisi</v>
      </c>
      <c r="I138" s="590" t="s">
        <v>26</v>
      </c>
      <c r="J138" s="591" t="str">
        <f>IF($D$138="Y/T","Isi Sasaran",IF($E$138=0,0,IF(I138="Y",1,IF(I138="T",0,"Isi Dulu"))))</f>
        <v>Isi Sasaran</v>
      </c>
      <c r="K138" s="590" t="s">
        <v>26</v>
      </c>
      <c r="L138" s="591" t="str">
        <f>IF($D$138="Y/T","Isi Sasaran",IF($E$138=0,0,IF(K138="Y",1,IF(K138="T",0,"Isi Dulu"))))</f>
        <v>Isi Sasaran</v>
      </c>
      <c r="M138" s="848" t="s">
        <v>26</v>
      </c>
      <c r="N138" s="851" t="str">
        <f>IF(M138="Y",1,IF(M138="T",0,IF(M138="Y/T","Belum diisi","Error")))</f>
        <v>Belum diisi</v>
      </c>
      <c r="O138" s="517"/>
      <c r="P138" s="517"/>
      <c r="Q138" s="517"/>
      <c r="R138" s="517"/>
    </row>
    <row r="139" spans="2:18" s="527" customFormat="1" ht="15.75">
      <c r="B139" s="837"/>
      <c r="C139" s="840"/>
      <c r="D139" s="858"/>
      <c r="E139" s="855"/>
      <c r="F139" s="549">
        <v>2</v>
      </c>
      <c r="G139" s="550"/>
      <c r="H139" s="598" t="str">
        <f t="shared" si="2"/>
        <v>Belum Diisi</v>
      </c>
      <c r="I139" s="592" t="s">
        <v>26</v>
      </c>
      <c r="J139" s="593" t="str">
        <f>IF($D$138="Y/T","Isi Sasaran",IF($E$138=0,0,IF(I139="Y",1,IF(I139="T",0,"Isi Dulu"))))</f>
        <v>Isi Sasaran</v>
      </c>
      <c r="K139" s="592" t="s">
        <v>26</v>
      </c>
      <c r="L139" s="593" t="str">
        <f>IF($D$138="Y/T","Isi Sasaran",IF($E$138=0,0,IF(K139="Y",1,IF(K139="T",0,"Isi Dulu"))))</f>
        <v>Isi Sasaran</v>
      </c>
      <c r="M139" s="849"/>
      <c r="N139" s="852"/>
      <c r="O139" s="517"/>
      <c r="P139" s="517"/>
      <c r="Q139" s="517"/>
      <c r="R139" s="517"/>
    </row>
    <row r="140" spans="2:18" s="527" customFormat="1" ht="15.75">
      <c r="B140" s="837"/>
      <c r="C140" s="840"/>
      <c r="D140" s="858"/>
      <c r="E140" s="855"/>
      <c r="F140" s="549">
        <v>3</v>
      </c>
      <c r="G140" s="550"/>
      <c r="H140" s="598" t="str">
        <f t="shared" si="2"/>
        <v>Belum Diisi</v>
      </c>
      <c r="I140" s="592" t="s">
        <v>26</v>
      </c>
      <c r="J140" s="593" t="str">
        <f>IF($D$138="Y/T","Isi Sasaran",IF($E$138=0,0,IF(I140="Y",1,IF(I140="T",0,"Isi Dulu"))))</f>
        <v>Isi Sasaran</v>
      </c>
      <c r="K140" s="592" t="s">
        <v>26</v>
      </c>
      <c r="L140" s="593" t="str">
        <f>IF($D$138="Y/T","Isi Sasaran",IF($E$138=0,0,IF(K140="Y",1,IF(K140="T",0,"Isi Dulu"))))</f>
        <v>Isi Sasaran</v>
      </c>
      <c r="M140" s="849"/>
      <c r="N140" s="852"/>
      <c r="O140" s="517"/>
      <c r="P140" s="517"/>
      <c r="Q140" s="517"/>
      <c r="R140" s="517"/>
    </row>
    <row r="141" spans="2:18" s="527" customFormat="1" ht="15.75">
      <c r="B141" s="837"/>
      <c r="C141" s="840"/>
      <c r="D141" s="858"/>
      <c r="E141" s="855"/>
      <c r="F141" s="549">
        <v>4</v>
      </c>
      <c r="G141" s="550"/>
      <c r="H141" s="598" t="str">
        <f t="shared" si="2"/>
        <v>Belum Diisi</v>
      </c>
      <c r="I141" s="592" t="s">
        <v>26</v>
      </c>
      <c r="J141" s="593" t="str">
        <f>IF($D$138="Y/T","Isi Sasaran",IF($E$138=0,0,IF(I141="Y",1,IF(I141="T",0,"Isi Dulu"))))</f>
        <v>Isi Sasaran</v>
      </c>
      <c r="K141" s="592" t="s">
        <v>26</v>
      </c>
      <c r="L141" s="593" t="str">
        <f>IF($D$138="Y/T","Isi Sasaran",IF($E$138=0,0,IF(K141="Y",1,IF(K141="T",0,"Isi Dulu"))))</f>
        <v>Isi Sasaran</v>
      </c>
      <c r="M141" s="849"/>
      <c r="N141" s="852"/>
      <c r="O141" s="517"/>
      <c r="P141" s="517"/>
      <c r="Q141" s="517"/>
      <c r="R141" s="517"/>
    </row>
    <row r="142" spans="2:18" s="527" customFormat="1" ht="15.75">
      <c r="B142" s="838"/>
      <c r="C142" s="841"/>
      <c r="D142" s="859"/>
      <c r="E142" s="856"/>
      <c r="F142" s="569">
        <v>5</v>
      </c>
      <c r="G142" s="570"/>
      <c r="H142" s="599" t="str">
        <f t="shared" si="2"/>
        <v>Belum Diisi</v>
      </c>
      <c r="I142" s="595" t="s">
        <v>26</v>
      </c>
      <c r="J142" s="596" t="str">
        <f>IF($D$138="Y/T","Isi Sasaran",IF($E$138=0,0,IF(I142="Y",1,IF(I142="T",0,"Isi Dulu"))))</f>
        <v>Isi Sasaran</v>
      </c>
      <c r="K142" s="595" t="s">
        <v>26</v>
      </c>
      <c r="L142" s="596" t="str">
        <f>IF($D$138="Y/T","Isi Sasaran",IF($E$138=0,0,IF(K142="Y",1,IF(K142="T",0,"Isi Dulu"))))</f>
        <v>Isi Sasaran</v>
      </c>
      <c r="M142" s="850"/>
      <c r="N142" s="853"/>
      <c r="O142" s="517"/>
      <c r="P142" s="517"/>
      <c r="Q142" s="517"/>
      <c r="R142" s="517"/>
    </row>
    <row r="143" spans="2:18" s="527" customFormat="1" ht="15.75">
      <c r="B143" s="836">
        <v>8</v>
      </c>
      <c r="C143" s="839"/>
      <c r="D143" s="857" t="s">
        <v>26</v>
      </c>
      <c r="E143" s="854" t="str">
        <f>IF(D143="Y",1,IF(D143="T",0,IF(D143="Y/T","Belum diisi","Error")))</f>
        <v>Belum diisi</v>
      </c>
      <c r="F143" s="528">
        <v>1</v>
      </c>
      <c r="G143" s="529"/>
      <c r="H143" s="600" t="str">
        <f t="shared" si="2"/>
        <v>Belum Diisi</v>
      </c>
      <c r="I143" s="590" t="s">
        <v>26</v>
      </c>
      <c r="J143" s="591" t="str">
        <f>IF($D$143="Y/T","Isi Sasaran",IF($E$143=0,0,IF(I143="Y",1,IF(I143="T",0,"Isi Dulu"))))</f>
        <v>Isi Sasaran</v>
      </c>
      <c r="K143" s="590" t="s">
        <v>26</v>
      </c>
      <c r="L143" s="591" t="str">
        <f>IF($D$143="Y/T","Isi Sasaran",IF($E$143=0,0,IF(K143="Y",1,IF(K143="T",0,"Isi Dulu"))))</f>
        <v>Isi Sasaran</v>
      </c>
      <c r="M143" s="848" t="s">
        <v>26</v>
      </c>
      <c r="N143" s="851" t="str">
        <f>IF(M143="Y",1,IF(M143="T",0,IF(M143="Y/T","Belum diisi","Error")))</f>
        <v>Belum diisi</v>
      </c>
      <c r="O143" s="517"/>
      <c r="P143" s="517"/>
      <c r="Q143" s="517"/>
      <c r="R143" s="517"/>
    </row>
    <row r="144" spans="2:18" s="527" customFormat="1" ht="15.75">
      <c r="B144" s="837"/>
      <c r="C144" s="840"/>
      <c r="D144" s="858"/>
      <c r="E144" s="855"/>
      <c r="F144" s="549">
        <v>2</v>
      </c>
      <c r="G144" s="550"/>
      <c r="H144" s="598" t="str">
        <f t="shared" si="2"/>
        <v>Belum Diisi</v>
      </c>
      <c r="I144" s="592" t="s">
        <v>26</v>
      </c>
      <c r="J144" s="593" t="str">
        <f>IF($D$143="Y/T","Isi Sasaran",IF($E$143=0,0,IF(I144="Y",1,IF(I144="T",0,"Isi Dulu"))))</f>
        <v>Isi Sasaran</v>
      </c>
      <c r="K144" s="592" t="s">
        <v>26</v>
      </c>
      <c r="L144" s="593" t="str">
        <f>IF($D$143="Y/T","Isi Sasaran",IF($E$143=0,0,IF(K144="Y",1,IF(K144="T",0,"Isi Dulu"))))</f>
        <v>Isi Sasaran</v>
      </c>
      <c r="M144" s="849"/>
      <c r="N144" s="852"/>
      <c r="O144" s="517"/>
      <c r="P144" s="517"/>
      <c r="Q144" s="517"/>
      <c r="R144" s="517"/>
    </row>
    <row r="145" spans="2:18" s="527" customFormat="1" ht="15.75">
      <c r="B145" s="837"/>
      <c r="C145" s="840"/>
      <c r="D145" s="858"/>
      <c r="E145" s="855"/>
      <c r="F145" s="549">
        <v>3</v>
      </c>
      <c r="G145" s="550"/>
      <c r="H145" s="598" t="str">
        <f t="shared" si="2"/>
        <v>Belum Diisi</v>
      </c>
      <c r="I145" s="592" t="s">
        <v>26</v>
      </c>
      <c r="J145" s="593" t="str">
        <f>IF($D$143="Y/T","Isi Sasaran",IF($E$143=0,0,IF(I145="Y",1,IF(I145="T",0,"Isi Dulu"))))</f>
        <v>Isi Sasaran</v>
      </c>
      <c r="K145" s="592" t="s">
        <v>26</v>
      </c>
      <c r="L145" s="593" t="str">
        <f>IF($D$143="Y/T","Isi Sasaran",IF($E$143=0,0,IF(K145="Y",1,IF(K145="T",0,"Isi Dulu"))))</f>
        <v>Isi Sasaran</v>
      </c>
      <c r="M145" s="849"/>
      <c r="N145" s="852"/>
      <c r="O145" s="517"/>
      <c r="P145" s="517"/>
      <c r="Q145" s="517"/>
      <c r="R145" s="517"/>
    </row>
    <row r="146" spans="2:18" s="527" customFormat="1" ht="15.75">
      <c r="B146" s="837"/>
      <c r="C146" s="840"/>
      <c r="D146" s="858"/>
      <c r="E146" s="855"/>
      <c r="F146" s="549">
        <v>4</v>
      </c>
      <c r="G146" s="550"/>
      <c r="H146" s="598" t="str">
        <f t="shared" si="2"/>
        <v>Belum Diisi</v>
      </c>
      <c r="I146" s="592" t="s">
        <v>26</v>
      </c>
      <c r="J146" s="593" t="str">
        <f>IF($D$143="Y/T","Isi Sasaran",IF($E$143=0,0,IF(I146="Y",1,IF(I146="T",0,"Isi Dulu"))))</f>
        <v>Isi Sasaran</v>
      </c>
      <c r="K146" s="592" t="s">
        <v>26</v>
      </c>
      <c r="L146" s="593" t="str">
        <f>IF($D$143="Y/T","Isi Sasaran",IF($E$143=0,0,IF(K146="Y",1,IF(K146="T",0,"Isi Dulu"))))</f>
        <v>Isi Sasaran</v>
      </c>
      <c r="M146" s="849"/>
      <c r="N146" s="852"/>
      <c r="O146" s="517"/>
      <c r="P146" s="517"/>
      <c r="Q146" s="517"/>
      <c r="R146" s="517"/>
    </row>
    <row r="147" spans="2:18" s="527" customFormat="1" ht="15.75">
      <c r="B147" s="838"/>
      <c r="C147" s="841"/>
      <c r="D147" s="859"/>
      <c r="E147" s="856"/>
      <c r="F147" s="569">
        <v>5</v>
      </c>
      <c r="G147" s="570"/>
      <c r="H147" s="599" t="str">
        <f t="shared" si="2"/>
        <v>Belum Diisi</v>
      </c>
      <c r="I147" s="595" t="s">
        <v>26</v>
      </c>
      <c r="J147" s="596" t="str">
        <f>IF($D$143="Y/T","Isi Sasaran",IF($E$143=0,0,IF(I147="Y",1,IF(I147="T",0,"Isi Dulu"))))</f>
        <v>Isi Sasaran</v>
      </c>
      <c r="K147" s="595" t="s">
        <v>26</v>
      </c>
      <c r="L147" s="596" t="str">
        <f>IF($D$143="Y/T","Isi Sasaran",IF($E$143=0,0,IF(K147="Y",1,IF(K147="T",0,"Isi Dulu"))))</f>
        <v>Isi Sasaran</v>
      </c>
      <c r="M147" s="850"/>
      <c r="N147" s="853"/>
      <c r="O147" s="517"/>
      <c r="P147" s="517"/>
      <c r="Q147" s="517"/>
      <c r="R147" s="517"/>
    </row>
    <row r="148" spans="2:18" s="527" customFormat="1" ht="15.75">
      <c r="B148" s="836">
        <v>9</v>
      </c>
      <c r="C148" s="839"/>
      <c r="D148" s="857" t="s">
        <v>26</v>
      </c>
      <c r="E148" s="854" t="str">
        <f>IF(D148="Y",1,IF(D148="T",0,IF(D148="Y/T","Belum diisi","Error")))</f>
        <v>Belum diisi</v>
      </c>
      <c r="F148" s="528">
        <v>1</v>
      </c>
      <c r="G148" s="529"/>
      <c r="H148" s="600" t="str">
        <f t="shared" si="2"/>
        <v>Belum Diisi</v>
      </c>
      <c r="I148" s="590" t="s">
        <v>26</v>
      </c>
      <c r="J148" s="591" t="str">
        <f>IF($D$148="Y/T","Isi Sasaran",IF($E$148=0,0,IF(I148="Y",1,IF(I148="T",0,"Isi Dulu"))))</f>
        <v>Isi Sasaran</v>
      </c>
      <c r="K148" s="590" t="s">
        <v>26</v>
      </c>
      <c r="L148" s="591" t="str">
        <f>IF($D$148="Y/T","Isi Sasaran",IF($E$148=0,0,IF(K148="Y",1,IF(K148="T",0,"Isi Dulu"))))</f>
        <v>Isi Sasaran</v>
      </c>
      <c r="M148" s="848" t="s">
        <v>26</v>
      </c>
      <c r="N148" s="851" t="str">
        <f>IF(M148="Y",1,IF(M148="T",0,IF(M148="Y/T","Belum diisi","Error")))</f>
        <v>Belum diisi</v>
      </c>
      <c r="O148" s="517"/>
      <c r="P148" s="517"/>
      <c r="Q148" s="517"/>
      <c r="R148" s="517"/>
    </row>
    <row r="149" spans="2:18" s="527" customFormat="1" ht="15.75">
      <c r="B149" s="837"/>
      <c r="C149" s="840"/>
      <c r="D149" s="858"/>
      <c r="E149" s="855"/>
      <c r="F149" s="549">
        <v>2</v>
      </c>
      <c r="G149" s="550"/>
      <c r="H149" s="598" t="str">
        <f t="shared" si="2"/>
        <v>Belum Diisi</v>
      </c>
      <c r="I149" s="592" t="s">
        <v>26</v>
      </c>
      <c r="J149" s="593" t="str">
        <f>IF($D$148="Y/T","Isi Sasaran",IF($E$148=0,0,IF(I149="Y",1,IF(I149="T",0,"Isi Dulu"))))</f>
        <v>Isi Sasaran</v>
      </c>
      <c r="K149" s="592" t="s">
        <v>26</v>
      </c>
      <c r="L149" s="593" t="str">
        <f>IF($D$148="Y/T","Isi Sasaran",IF($E$148=0,0,IF(K149="Y",1,IF(K149="T",0,"Isi Dulu"))))</f>
        <v>Isi Sasaran</v>
      </c>
      <c r="M149" s="849"/>
      <c r="N149" s="852"/>
      <c r="O149" s="517"/>
      <c r="P149" s="517"/>
      <c r="Q149" s="517"/>
      <c r="R149" s="517"/>
    </row>
    <row r="150" spans="2:18" s="527" customFormat="1" ht="15.75">
      <c r="B150" s="837"/>
      <c r="C150" s="840"/>
      <c r="D150" s="858"/>
      <c r="E150" s="855"/>
      <c r="F150" s="549">
        <v>3</v>
      </c>
      <c r="G150" s="550"/>
      <c r="H150" s="598" t="str">
        <f t="shared" si="2"/>
        <v>Belum Diisi</v>
      </c>
      <c r="I150" s="592" t="s">
        <v>26</v>
      </c>
      <c r="J150" s="593" t="str">
        <f>IF($D$148="Y/T","Isi Sasaran",IF($E$148=0,0,IF(I150="Y",1,IF(I150="T",0,"Isi Dulu"))))</f>
        <v>Isi Sasaran</v>
      </c>
      <c r="K150" s="592" t="s">
        <v>26</v>
      </c>
      <c r="L150" s="593" t="str">
        <f>IF($D$148="Y/T","Isi Sasaran",IF($E$148=0,0,IF(K150="Y",1,IF(K150="T",0,"Isi Dulu"))))</f>
        <v>Isi Sasaran</v>
      </c>
      <c r="M150" s="849"/>
      <c r="N150" s="852"/>
      <c r="O150" s="517"/>
      <c r="P150" s="517"/>
      <c r="Q150" s="517"/>
      <c r="R150" s="517"/>
    </row>
    <row r="151" spans="2:18" s="527" customFormat="1" ht="15.75">
      <c r="B151" s="837"/>
      <c r="C151" s="840"/>
      <c r="D151" s="858"/>
      <c r="E151" s="855"/>
      <c r="F151" s="549">
        <v>4</v>
      </c>
      <c r="G151" s="550"/>
      <c r="H151" s="598" t="str">
        <f t="shared" si="2"/>
        <v>Belum Diisi</v>
      </c>
      <c r="I151" s="592" t="s">
        <v>26</v>
      </c>
      <c r="J151" s="593" t="str">
        <f>IF($D$148="Y/T","Isi Sasaran",IF($E$148=0,0,IF(I151="Y",1,IF(I151="T",0,"Isi Dulu"))))</f>
        <v>Isi Sasaran</v>
      </c>
      <c r="K151" s="592" t="s">
        <v>26</v>
      </c>
      <c r="L151" s="593" t="str">
        <f>IF($D$148="Y/T","Isi Sasaran",IF($E$148=0,0,IF(K151="Y",1,IF(K151="T",0,"Isi Dulu"))))</f>
        <v>Isi Sasaran</v>
      </c>
      <c r="M151" s="849"/>
      <c r="N151" s="852"/>
      <c r="O151" s="517"/>
      <c r="P151" s="517"/>
      <c r="Q151" s="517"/>
      <c r="R151" s="517"/>
    </row>
    <row r="152" spans="2:18" s="527" customFormat="1" ht="15.75">
      <c r="B152" s="838"/>
      <c r="C152" s="841"/>
      <c r="D152" s="859"/>
      <c r="E152" s="856"/>
      <c r="F152" s="569">
        <v>5</v>
      </c>
      <c r="G152" s="570"/>
      <c r="H152" s="599" t="str">
        <f t="shared" si="2"/>
        <v>Belum Diisi</v>
      </c>
      <c r="I152" s="595" t="s">
        <v>26</v>
      </c>
      <c r="J152" s="596" t="str">
        <f>IF($D$148="Y/T","Isi Sasaran",IF($E$148=0,0,IF(I152="Y",1,IF(I152="T",0,"Isi Dulu"))))</f>
        <v>Isi Sasaran</v>
      </c>
      <c r="K152" s="595" t="s">
        <v>26</v>
      </c>
      <c r="L152" s="596" t="str">
        <f>IF($D$148="Y/T","Isi Sasaran",IF($E$148=0,0,IF(K152="Y",1,IF(K152="T",0,"Isi Dulu"))))</f>
        <v>Isi Sasaran</v>
      </c>
      <c r="M152" s="850"/>
      <c r="N152" s="853"/>
      <c r="O152" s="517"/>
      <c r="P152" s="517"/>
      <c r="Q152" s="517"/>
      <c r="R152" s="517"/>
    </row>
    <row r="153" spans="2:18" s="527" customFormat="1" ht="15.75">
      <c r="B153" s="836">
        <v>10</v>
      </c>
      <c r="C153" s="839"/>
      <c r="D153" s="857" t="s">
        <v>26</v>
      </c>
      <c r="E153" s="854" t="str">
        <f>IF(D153="Y",1,IF(D153="T",0,IF(D153="Y/T","Belum diisi","Error")))</f>
        <v>Belum diisi</v>
      </c>
      <c r="F153" s="528">
        <v>1</v>
      </c>
      <c r="G153" s="529"/>
      <c r="H153" s="600" t="str">
        <f t="shared" si="2"/>
        <v>Belum Diisi</v>
      </c>
      <c r="I153" s="590" t="s">
        <v>26</v>
      </c>
      <c r="J153" s="591" t="str">
        <f>IF($D$153="Y/T","Isi Sasaran",IF($E$153=0,0,IF(I153="Y",1,IF(I153="T",0,"Isi Dulu"))))</f>
        <v>Isi Sasaran</v>
      </c>
      <c r="K153" s="590" t="s">
        <v>26</v>
      </c>
      <c r="L153" s="591" t="str">
        <f>IF($D$153="Y/T","Isi Sasaran",IF($E$153=0,0,IF(K153="Y",1,IF(K153="T",0,"Isi Dulu"))))</f>
        <v>Isi Sasaran</v>
      </c>
      <c r="M153" s="848" t="s">
        <v>26</v>
      </c>
      <c r="N153" s="851" t="str">
        <f>IF(M153="Y",1,IF(M153="T",0,IF(M153="Y/T","Belum diisi","Error")))</f>
        <v>Belum diisi</v>
      </c>
      <c r="O153" s="517"/>
      <c r="P153" s="517"/>
      <c r="Q153" s="517"/>
      <c r="R153" s="517"/>
    </row>
    <row r="154" spans="2:18" s="527" customFormat="1" ht="15.75">
      <c r="B154" s="837"/>
      <c r="C154" s="840"/>
      <c r="D154" s="858"/>
      <c r="E154" s="855"/>
      <c r="F154" s="549">
        <v>2</v>
      </c>
      <c r="G154" s="550"/>
      <c r="H154" s="598" t="str">
        <f t="shared" si="2"/>
        <v>Belum Diisi</v>
      </c>
      <c r="I154" s="592" t="s">
        <v>26</v>
      </c>
      <c r="J154" s="593" t="str">
        <f>IF($D$153="Y/T","Isi Sasaran",IF($E$153=0,0,IF(I154="Y",1,IF(I154="T",0,"Isi Dulu"))))</f>
        <v>Isi Sasaran</v>
      </c>
      <c r="K154" s="592" t="s">
        <v>26</v>
      </c>
      <c r="L154" s="593" t="str">
        <f>IF($D$153="Y/T","Isi Sasaran",IF($E$153=0,0,IF(K154="Y",1,IF(K154="T",0,"Isi Dulu"))))</f>
        <v>Isi Sasaran</v>
      </c>
      <c r="M154" s="849"/>
      <c r="N154" s="852"/>
      <c r="O154" s="517"/>
      <c r="P154" s="517"/>
      <c r="Q154" s="517"/>
      <c r="R154" s="517"/>
    </row>
    <row r="155" spans="2:18" s="527" customFormat="1" ht="15.75">
      <c r="B155" s="837"/>
      <c r="C155" s="840"/>
      <c r="D155" s="858"/>
      <c r="E155" s="855"/>
      <c r="F155" s="549">
        <v>3</v>
      </c>
      <c r="G155" s="550"/>
      <c r="H155" s="598" t="str">
        <f t="shared" si="2"/>
        <v>Belum Diisi</v>
      </c>
      <c r="I155" s="592" t="s">
        <v>26</v>
      </c>
      <c r="J155" s="593" t="str">
        <f>IF($D$153="Y/T","Isi Sasaran",IF($E$153=0,0,IF(I155="Y",1,IF(I155="T",0,"Isi Dulu"))))</f>
        <v>Isi Sasaran</v>
      </c>
      <c r="K155" s="592" t="s">
        <v>26</v>
      </c>
      <c r="L155" s="593" t="str">
        <f>IF($D$153="Y/T","Isi Sasaran",IF($E$153=0,0,IF(K155="Y",1,IF(K155="T",0,"Isi Dulu"))))</f>
        <v>Isi Sasaran</v>
      </c>
      <c r="M155" s="849"/>
      <c r="N155" s="852"/>
      <c r="O155" s="517"/>
      <c r="P155" s="517"/>
      <c r="Q155" s="517"/>
      <c r="R155" s="517"/>
    </row>
    <row r="156" spans="2:18" s="527" customFormat="1" ht="15.75">
      <c r="B156" s="837"/>
      <c r="C156" s="840"/>
      <c r="D156" s="858"/>
      <c r="E156" s="855"/>
      <c r="F156" s="549">
        <v>4</v>
      </c>
      <c r="G156" s="550"/>
      <c r="H156" s="598" t="str">
        <f t="shared" si="2"/>
        <v>Belum Diisi</v>
      </c>
      <c r="I156" s="592" t="s">
        <v>26</v>
      </c>
      <c r="J156" s="593" t="str">
        <f>IF($D$153="Y/T","Isi Sasaran",IF($E$153=0,0,IF(I156="Y",1,IF(I156="T",0,"Isi Dulu"))))</f>
        <v>Isi Sasaran</v>
      </c>
      <c r="K156" s="592" t="s">
        <v>26</v>
      </c>
      <c r="L156" s="593" t="str">
        <f>IF($D$153="Y/T","Isi Sasaran",IF($E$153=0,0,IF(K156="Y",1,IF(K156="T",0,"Isi Dulu"))))</f>
        <v>Isi Sasaran</v>
      </c>
      <c r="M156" s="849"/>
      <c r="N156" s="852"/>
      <c r="O156" s="517"/>
      <c r="P156" s="517"/>
      <c r="Q156" s="517"/>
      <c r="R156" s="517"/>
    </row>
    <row r="157" spans="2:18" s="527" customFormat="1" ht="15.75">
      <c r="B157" s="838"/>
      <c r="C157" s="841"/>
      <c r="D157" s="859"/>
      <c r="E157" s="856"/>
      <c r="F157" s="569">
        <v>5</v>
      </c>
      <c r="G157" s="570"/>
      <c r="H157" s="599" t="str">
        <f t="shared" si="2"/>
        <v>Belum Diisi</v>
      </c>
      <c r="I157" s="595" t="s">
        <v>26</v>
      </c>
      <c r="J157" s="596" t="str">
        <f>IF($D$153="Y/T","Isi Sasaran",IF($E$153=0,0,IF(I157="Y",1,IF(I157="T",0,"Isi Dulu"))))</f>
        <v>Isi Sasaran</v>
      </c>
      <c r="K157" s="595" t="s">
        <v>26</v>
      </c>
      <c r="L157" s="596" t="str">
        <f>IF($D$153="Y/T","Isi Sasaran",IF($E$153=0,0,IF(K157="Y",1,IF(K157="T",0,"Isi Dulu"))))</f>
        <v>Isi Sasaran</v>
      </c>
      <c r="M157" s="850"/>
      <c r="N157" s="853"/>
      <c r="O157" s="517"/>
      <c r="P157" s="517"/>
      <c r="Q157" s="517"/>
      <c r="R157" s="517"/>
    </row>
    <row r="158" spans="2:18" s="527" customFormat="1" ht="15.75">
      <c r="B158" s="836">
        <v>11</v>
      </c>
      <c r="C158" s="839"/>
      <c r="D158" s="857" t="s">
        <v>26</v>
      </c>
      <c r="E158" s="854" t="str">
        <f>IF(D158="Y",1,IF(D158="T",0,IF(D158="Y/T","Belum diisi","Error")))</f>
        <v>Belum diisi</v>
      </c>
      <c r="F158" s="528">
        <v>1</v>
      </c>
      <c r="G158" s="529"/>
      <c r="H158" s="600" t="str">
        <f t="shared" si="2"/>
        <v>Belum Diisi</v>
      </c>
      <c r="I158" s="590" t="s">
        <v>26</v>
      </c>
      <c r="J158" s="591" t="str">
        <f>IF($D$158="Y/T","Isi Sasaran",IF($E$158=0,0,IF(I158="Y",1,IF(I158="T",0,"Isi Dulu"))))</f>
        <v>Isi Sasaran</v>
      </c>
      <c r="K158" s="590" t="s">
        <v>26</v>
      </c>
      <c r="L158" s="591" t="str">
        <f>IF($D$158="Y/T","Isi Sasaran",IF($E$158=0,0,IF(K158="Y",1,IF(K158="T",0,"Isi Dulu"))))</f>
        <v>Isi Sasaran</v>
      </c>
      <c r="M158" s="848" t="s">
        <v>26</v>
      </c>
      <c r="N158" s="851" t="str">
        <f>IF(M158="Y",1,IF(M158="T",0,IF(M158="Y/T","Belum diisi","Error")))</f>
        <v>Belum diisi</v>
      </c>
      <c r="O158" s="517"/>
      <c r="P158" s="517"/>
      <c r="Q158" s="517"/>
      <c r="R158" s="517"/>
    </row>
    <row r="159" spans="2:18" s="527" customFormat="1" ht="15.75">
      <c r="B159" s="837"/>
      <c r="C159" s="840"/>
      <c r="D159" s="858"/>
      <c r="E159" s="855"/>
      <c r="F159" s="549">
        <v>2</v>
      </c>
      <c r="G159" s="550"/>
      <c r="H159" s="598" t="str">
        <f t="shared" si="2"/>
        <v>Belum Diisi</v>
      </c>
      <c r="I159" s="592" t="s">
        <v>26</v>
      </c>
      <c r="J159" s="593" t="str">
        <f>IF($D$158="Y/T","Isi Sasaran",IF($E$158=0,0,IF(I159="Y",1,IF(I159="T",0,"Isi Dulu"))))</f>
        <v>Isi Sasaran</v>
      </c>
      <c r="K159" s="592" t="s">
        <v>26</v>
      </c>
      <c r="L159" s="593" t="str">
        <f>IF($D$158="Y/T","Isi Sasaran",IF($E$158=0,0,IF(K159="Y",1,IF(K159="T",0,"Isi Dulu"))))</f>
        <v>Isi Sasaran</v>
      </c>
      <c r="M159" s="849"/>
      <c r="N159" s="852"/>
      <c r="O159" s="517"/>
      <c r="P159" s="517"/>
      <c r="Q159" s="517"/>
      <c r="R159" s="517"/>
    </row>
    <row r="160" spans="2:18" s="527" customFormat="1" ht="15.75">
      <c r="B160" s="837"/>
      <c r="C160" s="840"/>
      <c r="D160" s="858"/>
      <c r="E160" s="855"/>
      <c r="F160" s="549">
        <v>3</v>
      </c>
      <c r="G160" s="550"/>
      <c r="H160" s="598" t="str">
        <f t="shared" si="2"/>
        <v>Belum Diisi</v>
      </c>
      <c r="I160" s="592" t="s">
        <v>26</v>
      </c>
      <c r="J160" s="593" t="str">
        <f>IF($D$158="Y/T","Isi Sasaran",IF($E$158=0,0,IF(I160="Y",1,IF(I160="T",0,"Isi Dulu"))))</f>
        <v>Isi Sasaran</v>
      </c>
      <c r="K160" s="592" t="s">
        <v>26</v>
      </c>
      <c r="L160" s="593" t="str">
        <f>IF($D$158="Y/T","Isi Sasaran",IF($E$158=0,0,IF(K160="Y",1,IF(K160="T",0,"Isi Dulu"))))</f>
        <v>Isi Sasaran</v>
      </c>
      <c r="M160" s="849"/>
      <c r="N160" s="852"/>
      <c r="O160" s="517"/>
      <c r="P160" s="517"/>
      <c r="Q160" s="517"/>
      <c r="R160" s="517"/>
    </row>
    <row r="161" spans="2:18" s="527" customFormat="1" ht="15.75">
      <c r="B161" s="837"/>
      <c r="C161" s="840"/>
      <c r="D161" s="858"/>
      <c r="E161" s="855"/>
      <c r="F161" s="549">
        <v>4</v>
      </c>
      <c r="G161" s="550"/>
      <c r="H161" s="598" t="str">
        <f t="shared" si="2"/>
        <v>Belum Diisi</v>
      </c>
      <c r="I161" s="592" t="s">
        <v>26</v>
      </c>
      <c r="J161" s="593" t="str">
        <f>IF($D$158="Y/T","Isi Sasaran",IF($E$158=0,0,IF(I161="Y",1,IF(I161="T",0,"Isi Dulu"))))</f>
        <v>Isi Sasaran</v>
      </c>
      <c r="K161" s="592" t="s">
        <v>26</v>
      </c>
      <c r="L161" s="593" t="str">
        <f>IF($D$158="Y/T","Isi Sasaran",IF($E$158=0,0,IF(K161="Y",1,IF(K161="T",0,"Isi Dulu"))))</f>
        <v>Isi Sasaran</v>
      </c>
      <c r="M161" s="849"/>
      <c r="N161" s="852"/>
      <c r="O161" s="517"/>
      <c r="P161" s="517"/>
      <c r="Q161" s="517"/>
      <c r="R161" s="517"/>
    </row>
    <row r="162" spans="2:18" s="527" customFormat="1" ht="15.75">
      <c r="B162" s="838"/>
      <c r="C162" s="841"/>
      <c r="D162" s="859"/>
      <c r="E162" s="856"/>
      <c r="F162" s="569">
        <v>5</v>
      </c>
      <c r="G162" s="570"/>
      <c r="H162" s="599" t="str">
        <f t="shared" si="2"/>
        <v>Belum Diisi</v>
      </c>
      <c r="I162" s="595" t="s">
        <v>26</v>
      </c>
      <c r="J162" s="596" t="str">
        <f>IF($D$158="Y/T","Isi Sasaran",IF($E$158=0,0,IF(I162="Y",1,IF(I162="T",0,"Isi Dulu"))))</f>
        <v>Isi Sasaran</v>
      </c>
      <c r="K162" s="595" t="s">
        <v>26</v>
      </c>
      <c r="L162" s="596" t="str">
        <f>IF($D$158="Y/T","Isi Sasaran",IF($E$158=0,0,IF(K162="Y",1,IF(K162="T",0,"Isi Dulu"))))</f>
        <v>Isi Sasaran</v>
      </c>
      <c r="M162" s="850"/>
      <c r="N162" s="853"/>
      <c r="O162" s="517"/>
      <c r="P162" s="517"/>
      <c r="Q162" s="517"/>
      <c r="R162" s="517"/>
    </row>
    <row r="163" spans="2:18" s="527" customFormat="1" ht="15.75">
      <c r="B163" s="836">
        <v>12</v>
      </c>
      <c r="C163" s="839"/>
      <c r="D163" s="857" t="s">
        <v>26</v>
      </c>
      <c r="E163" s="854" t="str">
        <f>IF(D163="Y",1,IF(D163="T",0,IF(D163="Y/T","Belum diisi","Error")))</f>
        <v>Belum diisi</v>
      </c>
      <c r="F163" s="528">
        <v>1</v>
      </c>
      <c r="G163" s="529"/>
      <c r="H163" s="600" t="str">
        <f t="shared" si="2"/>
        <v>Belum Diisi</v>
      </c>
      <c r="I163" s="590" t="s">
        <v>26</v>
      </c>
      <c r="J163" s="591" t="str">
        <f>IF($D$163="Y/T","Isi Sasaran",IF($E$163=0,0,IF(I163="Y",1,IF(I163="T",0,"Isi Dulu"))))</f>
        <v>Isi Sasaran</v>
      </c>
      <c r="K163" s="590" t="s">
        <v>26</v>
      </c>
      <c r="L163" s="591" t="str">
        <f>IF($D$163="Y/T","Isi Sasaran",IF($E$163=0,0,IF(K163="Y",1,IF(K163="T",0,"Isi Dulu"))))</f>
        <v>Isi Sasaran</v>
      </c>
      <c r="M163" s="848" t="s">
        <v>26</v>
      </c>
      <c r="N163" s="851" t="str">
        <f>IF(M163="Y",1,IF(M163="T",0,IF(M163="Y/T","Belum diisi","Error")))</f>
        <v>Belum diisi</v>
      </c>
      <c r="O163" s="517"/>
      <c r="P163" s="517"/>
      <c r="Q163" s="517"/>
      <c r="R163" s="517"/>
    </row>
    <row r="164" spans="2:18" s="527" customFormat="1" ht="15.75">
      <c r="B164" s="837"/>
      <c r="C164" s="840"/>
      <c r="D164" s="858"/>
      <c r="E164" s="855"/>
      <c r="F164" s="549">
        <v>2</v>
      </c>
      <c r="G164" s="550"/>
      <c r="H164" s="598" t="str">
        <f t="shared" si="2"/>
        <v>Belum Diisi</v>
      </c>
      <c r="I164" s="592" t="s">
        <v>26</v>
      </c>
      <c r="J164" s="593" t="str">
        <f>IF($D$163="Y/T","Isi Sasaran",IF($E$163=0,0,IF(I164="Y",1,IF(I164="T",0,"Isi Dulu"))))</f>
        <v>Isi Sasaran</v>
      </c>
      <c r="K164" s="592" t="s">
        <v>26</v>
      </c>
      <c r="L164" s="593" t="str">
        <f>IF($D$163="Y/T","Isi Sasaran",IF($E$163=0,0,IF(K164="Y",1,IF(K164="T",0,"Isi Dulu"))))</f>
        <v>Isi Sasaran</v>
      </c>
      <c r="M164" s="849"/>
      <c r="N164" s="852"/>
      <c r="O164" s="517"/>
      <c r="P164" s="517"/>
      <c r="Q164" s="517"/>
      <c r="R164" s="517"/>
    </row>
    <row r="165" spans="2:18" s="527" customFormat="1" ht="15.75">
      <c r="B165" s="837"/>
      <c r="C165" s="840"/>
      <c r="D165" s="858"/>
      <c r="E165" s="855"/>
      <c r="F165" s="549">
        <v>3</v>
      </c>
      <c r="G165" s="550"/>
      <c r="H165" s="598" t="str">
        <f t="shared" si="2"/>
        <v>Belum Diisi</v>
      </c>
      <c r="I165" s="592" t="s">
        <v>26</v>
      </c>
      <c r="J165" s="593" t="str">
        <f>IF($D$163="Y/T","Isi Sasaran",IF($E$163=0,0,IF(I165="Y",1,IF(I165="T",0,"Isi Dulu"))))</f>
        <v>Isi Sasaran</v>
      </c>
      <c r="K165" s="592" t="s">
        <v>26</v>
      </c>
      <c r="L165" s="593" t="str">
        <f>IF($D$163="Y/T","Isi Sasaran",IF($E$163=0,0,IF(K165="Y",1,IF(K165="T",0,"Isi Dulu"))))</f>
        <v>Isi Sasaran</v>
      </c>
      <c r="M165" s="849"/>
      <c r="N165" s="852"/>
      <c r="O165" s="517"/>
      <c r="P165" s="517"/>
      <c r="Q165" s="517"/>
      <c r="R165" s="517"/>
    </row>
    <row r="166" spans="2:18" s="527" customFormat="1" ht="15.75">
      <c r="B166" s="837"/>
      <c r="C166" s="840"/>
      <c r="D166" s="858"/>
      <c r="E166" s="855"/>
      <c r="F166" s="549">
        <v>4</v>
      </c>
      <c r="G166" s="550"/>
      <c r="H166" s="598" t="str">
        <f t="shared" si="2"/>
        <v>Belum Diisi</v>
      </c>
      <c r="I166" s="592" t="s">
        <v>26</v>
      </c>
      <c r="J166" s="593" t="str">
        <f>IF($D$163="Y/T","Isi Sasaran",IF($E$163=0,0,IF(I166="Y",1,IF(I166="T",0,"Isi Dulu"))))</f>
        <v>Isi Sasaran</v>
      </c>
      <c r="K166" s="592" t="s">
        <v>26</v>
      </c>
      <c r="L166" s="593" t="str">
        <f>IF($D$163="Y/T","Isi Sasaran",IF($E$163=0,0,IF(K166="Y",1,IF(K166="T",0,"Isi Dulu"))))</f>
        <v>Isi Sasaran</v>
      </c>
      <c r="M166" s="849"/>
      <c r="N166" s="852"/>
      <c r="O166" s="517"/>
      <c r="P166" s="517"/>
      <c r="Q166" s="517"/>
      <c r="R166" s="517"/>
    </row>
    <row r="167" spans="2:18" s="527" customFormat="1" ht="15.75">
      <c r="B167" s="838"/>
      <c r="C167" s="841"/>
      <c r="D167" s="859"/>
      <c r="E167" s="856"/>
      <c r="F167" s="569">
        <v>5</v>
      </c>
      <c r="G167" s="570"/>
      <c r="H167" s="599" t="str">
        <f t="shared" si="2"/>
        <v>Belum Diisi</v>
      </c>
      <c r="I167" s="595" t="s">
        <v>26</v>
      </c>
      <c r="J167" s="596" t="str">
        <f>IF($D$163="Y/T","Isi Sasaran",IF($E$163=0,0,IF(I167="Y",1,IF(I167="T",0,"Isi Dulu"))))</f>
        <v>Isi Sasaran</v>
      </c>
      <c r="K167" s="595" t="s">
        <v>26</v>
      </c>
      <c r="L167" s="596" t="str">
        <f>IF($D$163="Y/T","Isi Sasaran",IF($E$163=0,0,IF(K167="Y",1,IF(K167="T",0,"Isi Dulu"))))</f>
        <v>Isi Sasaran</v>
      </c>
      <c r="M167" s="850"/>
      <c r="N167" s="853"/>
      <c r="O167" s="517"/>
      <c r="P167" s="517"/>
      <c r="Q167" s="517"/>
      <c r="R167" s="517"/>
    </row>
    <row r="168" spans="2:18" s="527" customFormat="1" ht="15.75">
      <c r="B168" s="836">
        <v>13</v>
      </c>
      <c r="C168" s="839"/>
      <c r="D168" s="857" t="s">
        <v>26</v>
      </c>
      <c r="E168" s="854" t="str">
        <f>IF(D168="Y",1,IF(D168="T",0,IF(D168="Y/T","Belum diisi","Error")))</f>
        <v>Belum diisi</v>
      </c>
      <c r="F168" s="528">
        <v>1</v>
      </c>
      <c r="G168" s="529"/>
      <c r="H168" s="600" t="str">
        <f t="shared" si="2"/>
        <v>Belum Diisi</v>
      </c>
      <c r="I168" s="590" t="s">
        <v>26</v>
      </c>
      <c r="J168" s="591" t="str">
        <f>IF($D$168="Y/T","Isi Sasaran",IF($E$168=0,0,IF(I168="Y",1,IF(I168="T",0,"Isi Dulu"))))</f>
        <v>Isi Sasaran</v>
      </c>
      <c r="K168" s="590" t="s">
        <v>26</v>
      </c>
      <c r="L168" s="591" t="str">
        <f>IF($D$168="Y/T","Isi Sasaran",IF($E$168=0,0,IF(K168="Y",1,IF(K168="T",0,"Isi Dulu"))))</f>
        <v>Isi Sasaran</v>
      </c>
      <c r="M168" s="848" t="s">
        <v>26</v>
      </c>
      <c r="N168" s="851" t="str">
        <f>IF(M168="Y",1,IF(M168="T",0,IF(M168="Y/T","Belum diisi","Error")))</f>
        <v>Belum diisi</v>
      </c>
      <c r="O168" s="517"/>
      <c r="P168" s="517"/>
      <c r="Q168" s="517"/>
      <c r="R168" s="517"/>
    </row>
    <row r="169" spans="2:18" s="527" customFormat="1" ht="15.75">
      <c r="B169" s="837"/>
      <c r="C169" s="840"/>
      <c r="D169" s="858"/>
      <c r="E169" s="855"/>
      <c r="F169" s="549">
        <v>2</v>
      </c>
      <c r="G169" s="550"/>
      <c r="H169" s="598" t="str">
        <f t="shared" si="2"/>
        <v>Belum Diisi</v>
      </c>
      <c r="I169" s="592" t="s">
        <v>26</v>
      </c>
      <c r="J169" s="593" t="str">
        <f>IF($D$168="Y/T","Isi Sasaran",IF($E$168=0,0,IF(I169="Y",1,IF(I169="T",0,"Isi Dulu"))))</f>
        <v>Isi Sasaran</v>
      </c>
      <c r="K169" s="592" t="s">
        <v>26</v>
      </c>
      <c r="L169" s="593" t="str">
        <f>IF($D$168="Y/T","Isi Sasaran",IF($E$168=0,0,IF(K169="Y",1,IF(K169="T",0,"Isi Dulu"))))</f>
        <v>Isi Sasaran</v>
      </c>
      <c r="M169" s="849"/>
      <c r="N169" s="852"/>
      <c r="O169" s="517"/>
      <c r="P169" s="517"/>
      <c r="Q169" s="517"/>
      <c r="R169" s="517"/>
    </row>
    <row r="170" spans="2:18" s="527" customFormat="1" ht="15.75">
      <c r="B170" s="837"/>
      <c r="C170" s="840"/>
      <c r="D170" s="858"/>
      <c r="E170" s="855"/>
      <c r="F170" s="549">
        <v>3</v>
      </c>
      <c r="G170" s="550"/>
      <c r="H170" s="598" t="str">
        <f t="shared" si="2"/>
        <v>Belum Diisi</v>
      </c>
      <c r="I170" s="592" t="s">
        <v>26</v>
      </c>
      <c r="J170" s="593" t="str">
        <f>IF($D$168="Y/T","Isi Sasaran",IF($E$168=0,0,IF(I170="Y",1,IF(I170="T",0,"Isi Dulu"))))</f>
        <v>Isi Sasaran</v>
      </c>
      <c r="K170" s="592" t="s">
        <v>26</v>
      </c>
      <c r="L170" s="593" t="str">
        <f>IF($D$168="Y/T","Isi Sasaran",IF($E$168=0,0,IF(K170="Y",1,IF(K170="T",0,"Isi Dulu"))))</f>
        <v>Isi Sasaran</v>
      </c>
      <c r="M170" s="849"/>
      <c r="N170" s="852"/>
      <c r="O170" s="517"/>
      <c r="P170" s="517"/>
      <c r="Q170" s="517"/>
      <c r="R170" s="517"/>
    </row>
    <row r="171" spans="2:18" s="527" customFormat="1" ht="15.75">
      <c r="B171" s="837"/>
      <c r="C171" s="840"/>
      <c r="D171" s="858"/>
      <c r="E171" s="855"/>
      <c r="F171" s="549">
        <v>4</v>
      </c>
      <c r="G171" s="550"/>
      <c r="H171" s="598" t="str">
        <f t="shared" si="2"/>
        <v>Belum Diisi</v>
      </c>
      <c r="I171" s="592" t="s">
        <v>26</v>
      </c>
      <c r="J171" s="593" t="str">
        <f>IF($D$168="Y/T","Isi Sasaran",IF($E$168=0,0,IF(I171="Y",1,IF(I171="T",0,"Isi Dulu"))))</f>
        <v>Isi Sasaran</v>
      </c>
      <c r="K171" s="592" t="s">
        <v>26</v>
      </c>
      <c r="L171" s="593" t="str">
        <f>IF($D$168="Y/T","Isi Sasaran",IF($E$168=0,0,IF(K171="Y",1,IF(K171="T",0,"Isi Dulu"))))</f>
        <v>Isi Sasaran</v>
      </c>
      <c r="M171" s="849"/>
      <c r="N171" s="852"/>
      <c r="O171" s="517"/>
      <c r="P171" s="517"/>
      <c r="Q171" s="517"/>
      <c r="R171" s="517"/>
    </row>
    <row r="172" spans="2:18" s="527" customFormat="1" ht="15.75">
      <c r="B172" s="838"/>
      <c r="C172" s="841"/>
      <c r="D172" s="859"/>
      <c r="E172" s="856"/>
      <c r="F172" s="569">
        <v>5</v>
      </c>
      <c r="G172" s="570"/>
      <c r="H172" s="599" t="str">
        <f t="shared" ref="H172:H207" si="3">IF(OR(J172="Isi Dulu",L172="Isi Dulu",J172="Isi Sasaran",L172="Isi Sasaran"),"Belum Diisi",IF(SUM(J172,L172)=2,1,IF(SUM(J172,L172)=1,0,IF(SUM(J172,L172)=0,0,"Error"))))</f>
        <v>Belum Diisi</v>
      </c>
      <c r="I172" s="595" t="s">
        <v>26</v>
      </c>
      <c r="J172" s="596" t="str">
        <f>IF($D$168="Y/T","Isi Sasaran",IF($E$168=0,0,IF(I172="Y",1,IF(I172="T",0,"Isi Dulu"))))</f>
        <v>Isi Sasaran</v>
      </c>
      <c r="K172" s="595" t="s">
        <v>26</v>
      </c>
      <c r="L172" s="596" t="str">
        <f>IF($D$168="Y/T","Isi Sasaran",IF($E$168=0,0,IF(K172="Y",1,IF(K172="T",0,"Isi Dulu"))))</f>
        <v>Isi Sasaran</v>
      </c>
      <c r="M172" s="850"/>
      <c r="N172" s="853"/>
      <c r="O172" s="517"/>
      <c r="P172" s="517"/>
      <c r="Q172" s="517"/>
      <c r="R172" s="517"/>
    </row>
    <row r="173" spans="2:18" s="527" customFormat="1" ht="15.75">
      <c r="B173" s="836">
        <v>14</v>
      </c>
      <c r="C173" s="839"/>
      <c r="D173" s="857" t="s">
        <v>26</v>
      </c>
      <c r="E173" s="854" t="str">
        <f>IF(D173="Y",1,IF(D173="T",0,IF(D173="Y/T","Belum diisi","Error")))</f>
        <v>Belum diisi</v>
      </c>
      <c r="F173" s="528">
        <v>1</v>
      </c>
      <c r="G173" s="529"/>
      <c r="H173" s="600" t="str">
        <f t="shared" si="3"/>
        <v>Belum Diisi</v>
      </c>
      <c r="I173" s="590" t="s">
        <v>26</v>
      </c>
      <c r="J173" s="591" t="str">
        <f>IF($D$173="Y/T","Isi Sasaran",IF($E$173=0,0,IF(I173="Y",1,IF(I173="T",0,"Isi Dulu"))))</f>
        <v>Isi Sasaran</v>
      </c>
      <c r="K173" s="590" t="s">
        <v>26</v>
      </c>
      <c r="L173" s="591" t="str">
        <f>IF($D$173="Y/T","Isi Sasaran",IF($E$173=0,0,IF(K173="Y",1,IF(K173="T",0,"Isi Dulu"))))</f>
        <v>Isi Sasaran</v>
      </c>
      <c r="M173" s="848" t="s">
        <v>26</v>
      </c>
      <c r="N173" s="851" t="str">
        <f>IF(M173="Y",1,IF(M173="T",0,IF(M173="Y/T","Belum diisi","Error")))</f>
        <v>Belum diisi</v>
      </c>
      <c r="O173" s="517"/>
      <c r="P173" s="517"/>
      <c r="Q173" s="517"/>
      <c r="R173" s="517"/>
    </row>
    <row r="174" spans="2:18" s="527" customFormat="1" ht="15.75">
      <c r="B174" s="837"/>
      <c r="C174" s="840"/>
      <c r="D174" s="858"/>
      <c r="E174" s="855"/>
      <c r="F174" s="549">
        <v>2</v>
      </c>
      <c r="G174" s="550"/>
      <c r="H174" s="598" t="str">
        <f t="shared" si="3"/>
        <v>Belum Diisi</v>
      </c>
      <c r="I174" s="592" t="s">
        <v>26</v>
      </c>
      <c r="J174" s="593" t="str">
        <f>IF($D$173="Y/T","Isi Sasaran",IF($E$173=0,0,IF(I174="Y",1,IF(I174="T",0,"Isi Dulu"))))</f>
        <v>Isi Sasaran</v>
      </c>
      <c r="K174" s="592" t="s">
        <v>26</v>
      </c>
      <c r="L174" s="593" t="str">
        <f>IF($D$173="Y/T","Isi Sasaran",IF($E$173=0,0,IF(K174="Y",1,IF(K174="T",0,"Isi Dulu"))))</f>
        <v>Isi Sasaran</v>
      </c>
      <c r="M174" s="849"/>
      <c r="N174" s="852"/>
      <c r="O174" s="517"/>
      <c r="P174" s="517"/>
      <c r="Q174" s="517"/>
      <c r="R174" s="517"/>
    </row>
    <row r="175" spans="2:18" s="527" customFormat="1" ht="15.75">
      <c r="B175" s="837"/>
      <c r="C175" s="840"/>
      <c r="D175" s="858"/>
      <c r="E175" s="855"/>
      <c r="F175" s="549">
        <v>3</v>
      </c>
      <c r="G175" s="550"/>
      <c r="H175" s="598" t="str">
        <f t="shared" si="3"/>
        <v>Belum Diisi</v>
      </c>
      <c r="I175" s="592" t="s">
        <v>26</v>
      </c>
      <c r="J175" s="593" t="str">
        <f>IF($D$173="Y/T","Isi Sasaran",IF($E$173=0,0,IF(I175="Y",1,IF(I175="T",0,"Isi Dulu"))))</f>
        <v>Isi Sasaran</v>
      </c>
      <c r="K175" s="592" t="s">
        <v>26</v>
      </c>
      <c r="L175" s="593" t="str">
        <f>IF($D$173="Y/T","Isi Sasaran",IF($E$173=0,0,IF(K175="Y",1,IF(K175="T",0,"Isi Dulu"))))</f>
        <v>Isi Sasaran</v>
      </c>
      <c r="M175" s="849"/>
      <c r="N175" s="852"/>
      <c r="O175" s="517"/>
      <c r="P175" s="517"/>
      <c r="Q175" s="517"/>
      <c r="R175" s="517"/>
    </row>
    <row r="176" spans="2:18" s="527" customFormat="1" ht="15.75">
      <c r="B176" s="837"/>
      <c r="C176" s="840"/>
      <c r="D176" s="858"/>
      <c r="E176" s="855"/>
      <c r="F176" s="549">
        <v>4</v>
      </c>
      <c r="G176" s="550"/>
      <c r="H176" s="598" t="str">
        <f t="shared" si="3"/>
        <v>Belum Diisi</v>
      </c>
      <c r="I176" s="592" t="s">
        <v>26</v>
      </c>
      <c r="J176" s="593" t="str">
        <f>IF($D$173="Y/T","Isi Sasaran",IF($E$173=0,0,IF(I176="Y",1,IF(I176="T",0,"Isi Dulu"))))</f>
        <v>Isi Sasaran</v>
      </c>
      <c r="K176" s="592" t="s">
        <v>26</v>
      </c>
      <c r="L176" s="593" t="str">
        <f>IF($D$173="Y/T","Isi Sasaran",IF($E$173=0,0,IF(K176="Y",1,IF(K176="T",0,"Isi Dulu"))))</f>
        <v>Isi Sasaran</v>
      </c>
      <c r="M176" s="849"/>
      <c r="N176" s="852"/>
      <c r="O176" s="517"/>
      <c r="P176" s="517"/>
      <c r="Q176" s="517"/>
      <c r="R176" s="517"/>
    </row>
    <row r="177" spans="2:18" s="527" customFormat="1" ht="15.75">
      <c r="B177" s="838"/>
      <c r="C177" s="841"/>
      <c r="D177" s="859"/>
      <c r="E177" s="856"/>
      <c r="F177" s="569">
        <v>5</v>
      </c>
      <c r="G177" s="570"/>
      <c r="H177" s="599" t="str">
        <f t="shared" si="3"/>
        <v>Belum Diisi</v>
      </c>
      <c r="I177" s="595" t="s">
        <v>26</v>
      </c>
      <c r="J177" s="596" t="str">
        <f>IF($D$173="Y/T","Isi Sasaran",IF($E$173=0,0,IF(I177="Y",1,IF(I177="T",0,"Isi Dulu"))))</f>
        <v>Isi Sasaran</v>
      </c>
      <c r="K177" s="595" t="s">
        <v>26</v>
      </c>
      <c r="L177" s="596" t="str">
        <f>IF($D$173="Y/T","Isi Sasaran",IF($E$173=0,0,IF(K177="Y",1,IF(K177="T",0,"Isi Dulu"))))</f>
        <v>Isi Sasaran</v>
      </c>
      <c r="M177" s="850"/>
      <c r="N177" s="853"/>
      <c r="O177" s="517"/>
      <c r="P177" s="517"/>
      <c r="Q177" s="517"/>
      <c r="R177" s="517"/>
    </row>
    <row r="178" spans="2:18" s="527" customFormat="1" ht="15.75">
      <c r="B178" s="836">
        <v>15</v>
      </c>
      <c r="C178" s="839"/>
      <c r="D178" s="857" t="s">
        <v>26</v>
      </c>
      <c r="E178" s="854" t="str">
        <f>IF(D178="Y",1,IF(D178="T",0,IF(D178="Y/T","Belum diisi","Error")))</f>
        <v>Belum diisi</v>
      </c>
      <c r="F178" s="528">
        <v>1</v>
      </c>
      <c r="G178" s="529"/>
      <c r="H178" s="600" t="str">
        <f t="shared" si="3"/>
        <v>Belum Diisi</v>
      </c>
      <c r="I178" s="590" t="s">
        <v>26</v>
      </c>
      <c r="J178" s="591" t="str">
        <f>IF($D$178="Y/T","Isi Sasaran",IF($E$178=0,0,IF(I178="Y",1,IF(I178="T",0,"Isi Dulu"))))</f>
        <v>Isi Sasaran</v>
      </c>
      <c r="K178" s="590" t="s">
        <v>26</v>
      </c>
      <c r="L178" s="591" t="str">
        <f>IF($D$178="Y/T","Isi Sasaran",IF($E$178=0,0,IF(K178="Y",1,IF(K178="T",0,"Isi Dulu"))))</f>
        <v>Isi Sasaran</v>
      </c>
      <c r="M178" s="848" t="s">
        <v>26</v>
      </c>
      <c r="N178" s="851" t="str">
        <f>IF(M178="Y",1,IF(M178="T",0,IF(M178="Y/T","Belum diisi","Error")))</f>
        <v>Belum diisi</v>
      </c>
      <c r="O178" s="517"/>
      <c r="P178" s="517"/>
      <c r="Q178" s="517"/>
      <c r="R178" s="517"/>
    </row>
    <row r="179" spans="2:18" s="527" customFormat="1" ht="15.75">
      <c r="B179" s="837"/>
      <c r="C179" s="840"/>
      <c r="D179" s="858"/>
      <c r="E179" s="855"/>
      <c r="F179" s="549">
        <v>2</v>
      </c>
      <c r="G179" s="550"/>
      <c r="H179" s="598" t="str">
        <f t="shared" si="3"/>
        <v>Belum Diisi</v>
      </c>
      <c r="I179" s="592" t="s">
        <v>26</v>
      </c>
      <c r="J179" s="593" t="str">
        <f>IF($D$178="Y/T","Isi Sasaran",IF($E$178=0,0,IF(I179="Y",1,IF(I179="T",0,"Isi Dulu"))))</f>
        <v>Isi Sasaran</v>
      </c>
      <c r="K179" s="592" t="s">
        <v>26</v>
      </c>
      <c r="L179" s="593" t="str">
        <f>IF($D$178="Y/T","Isi Sasaran",IF($E$178=0,0,IF(K179="Y",1,IF(K179="T",0,"Isi Dulu"))))</f>
        <v>Isi Sasaran</v>
      </c>
      <c r="M179" s="849"/>
      <c r="N179" s="852"/>
      <c r="O179" s="517"/>
      <c r="P179" s="517"/>
      <c r="Q179" s="517"/>
      <c r="R179" s="517"/>
    </row>
    <row r="180" spans="2:18" s="527" customFormat="1" ht="15.75">
      <c r="B180" s="837"/>
      <c r="C180" s="840"/>
      <c r="D180" s="858"/>
      <c r="E180" s="855"/>
      <c r="F180" s="549">
        <v>3</v>
      </c>
      <c r="G180" s="550"/>
      <c r="H180" s="598" t="str">
        <f t="shared" si="3"/>
        <v>Belum Diisi</v>
      </c>
      <c r="I180" s="592" t="s">
        <v>26</v>
      </c>
      <c r="J180" s="593" t="str">
        <f>IF($D$178="Y/T","Isi Sasaran",IF($E$178=0,0,IF(I180="Y",1,IF(I180="T",0,"Isi Dulu"))))</f>
        <v>Isi Sasaran</v>
      </c>
      <c r="K180" s="592" t="s">
        <v>26</v>
      </c>
      <c r="L180" s="593" t="str">
        <f>IF($D$178="Y/T","Isi Sasaran",IF($E$178=0,0,IF(K180="Y",1,IF(K180="T",0,"Isi Dulu"))))</f>
        <v>Isi Sasaran</v>
      </c>
      <c r="M180" s="849"/>
      <c r="N180" s="852"/>
      <c r="O180" s="517"/>
      <c r="P180" s="517"/>
      <c r="Q180" s="517"/>
      <c r="R180" s="517"/>
    </row>
    <row r="181" spans="2:18" s="527" customFormat="1" ht="15.75">
      <c r="B181" s="837"/>
      <c r="C181" s="840"/>
      <c r="D181" s="858"/>
      <c r="E181" s="855"/>
      <c r="F181" s="549">
        <v>4</v>
      </c>
      <c r="G181" s="550"/>
      <c r="H181" s="598" t="str">
        <f t="shared" si="3"/>
        <v>Belum Diisi</v>
      </c>
      <c r="I181" s="592" t="s">
        <v>26</v>
      </c>
      <c r="J181" s="593" t="str">
        <f>IF($D$178="Y/T","Isi Sasaran",IF($E$178=0,0,IF(I181="Y",1,IF(I181="T",0,"Isi Dulu"))))</f>
        <v>Isi Sasaran</v>
      </c>
      <c r="K181" s="592" t="s">
        <v>26</v>
      </c>
      <c r="L181" s="593" t="str">
        <f>IF($D$178="Y/T","Isi Sasaran",IF($E$178=0,0,IF(K181="Y",1,IF(K181="T",0,"Isi Dulu"))))</f>
        <v>Isi Sasaran</v>
      </c>
      <c r="M181" s="849"/>
      <c r="N181" s="852"/>
      <c r="O181" s="517"/>
      <c r="P181" s="517"/>
      <c r="Q181" s="517"/>
      <c r="R181" s="517"/>
    </row>
    <row r="182" spans="2:18" s="527" customFormat="1" ht="15.75">
      <c r="B182" s="838"/>
      <c r="C182" s="841"/>
      <c r="D182" s="859"/>
      <c r="E182" s="856"/>
      <c r="F182" s="569">
        <v>5</v>
      </c>
      <c r="G182" s="570"/>
      <c r="H182" s="599" t="str">
        <f t="shared" si="3"/>
        <v>Belum Diisi</v>
      </c>
      <c r="I182" s="595" t="s">
        <v>26</v>
      </c>
      <c r="J182" s="596" t="str">
        <f>IF($D$178="Y/T","Isi Sasaran",IF($E$178=0,0,IF(I182="Y",1,IF(I182="T",0,"Isi Dulu"))))</f>
        <v>Isi Sasaran</v>
      </c>
      <c r="K182" s="595" t="s">
        <v>26</v>
      </c>
      <c r="L182" s="596" t="str">
        <f>IF($D$178="Y/T","Isi Sasaran",IF($E$178=0,0,IF(K182="Y",1,IF(K182="T",0,"Isi Dulu"))))</f>
        <v>Isi Sasaran</v>
      </c>
      <c r="M182" s="850"/>
      <c r="N182" s="853"/>
      <c r="O182" s="517"/>
      <c r="P182" s="517"/>
      <c r="Q182" s="517"/>
      <c r="R182" s="517"/>
    </row>
    <row r="183" spans="2:18" s="527" customFormat="1" ht="15.75">
      <c r="B183" s="836">
        <v>16</v>
      </c>
      <c r="C183" s="839"/>
      <c r="D183" s="857" t="s">
        <v>26</v>
      </c>
      <c r="E183" s="854" t="str">
        <f>IF(D183="Y",1,IF(D183="T",0,IF(D183="Y/T","Belum diisi","Error")))</f>
        <v>Belum diisi</v>
      </c>
      <c r="F183" s="528">
        <v>1</v>
      </c>
      <c r="G183" s="529"/>
      <c r="H183" s="600" t="str">
        <f t="shared" si="3"/>
        <v>Belum Diisi</v>
      </c>
      <c r="I183" s="590" t="s">
        <v>26</v>
      </c>
      <c r="J183" s="591" t="str">
        <f>IF($D$183="Y/T","Isi Sasaran",IF($E$183=0,0,IF(I183="Y",1,IF(I183="T",0,"Isi Dulu"))))</f>
        <v>Isi Sasaran</v>
      </c>
      <c r="K183" s="590" t="s">
        <v>26</v>
      </c>
      <c r="L183" s="591" t="str">
        <f>IF($D$183="Y/T","Isi Sasaran",IF($E$183=0,0,IF(K183="Y",1,IF(K183="T",0,"Isi Dulu"))))</f>
        <v>Isi Sasaran</v>
      </c>
      <c r="M183" s="848" t="s">
        <v>26</v>
      </c>
      <c r="N183" s="851" t="str">
        <f>IF(M183="Y",1,IF(M183="T",0,IF(M183="Y/T","Belum diisi","Error")))</f>
        <v>Belum diisi</v>
      </c>
      <c r="O183" s="517"/>
      <c r="P183" s="517"/>
      <c r="Q183" s="517"/>
      <c r="R183" s="517"/>
    </row>
    <row r="184" spans="2:18" s="527" customFormat="1" ht="15.75">
      <c r="B184" s="837"/>
      <c r="C184" s="840"/>
      <c r="D184" s="858"/>
      <c r="E184" s="855"/>
      <c r="F184" s="549">
        <v>2</v>
      </c>
      <c r="G184" s="550"/>
      <c r="H184" s="598" t="str">
        <f t="shared" si="3"/>
        <v>Belum Diisi</v>
      </c>
      <c r="I184" s="592" t="s">
        <v>26</v>
      </c>
      <c r="J184" s="593" t="str">
        <f>IF($D$183="Y/T","Isi Sasaran",IF($E$183=0,0,IF(I184="Y",1,IF(I184="T",0,"Isi Dulu"))))</f>
        <v>Isi Sasaran</v>
      </c>
      <c r="K184" s="592" t="s">
        <v>26</v>
      </c>
      <c r="L184" s="593" t="str">
        <f>IF($D$183="Y/T","Isi Sasaran",IF($E$183=0,0,IF(K184="Y",1,IF(K184="T",0,"Isi Dulu"))))</f>
        <v>Isi Sasaran</v>
      </c>
      <c r="M184" s="849"/>
      <c r="N184" s="852"/>
      <c r="O184" s="517"/>
      <c r="P184" s="517"/>
      <c r="Q184" s="517"/>
      <c r="R184" s="517"/>
    </row>
    <row r="185" spans="2:18" s="527" customFormat="1" ht="15.75">
      <c r="B185" s="837"/>
      <c r="C185" s="840"/>
      <c r="D185" s="858"/>
      <c r="E185" s="855"/>
      <c r="F185" s="549">
        <v>3</v>
      </c>
      <c r="G185" s="550"/>
      <c r="H185" s="598" t="str">
        <f t="shared" si="3"/>
        <v>Belum Diisi</v>
      </c>
      <c r="I185" s="592" t="s">
        <v>26</v>
      </c>
      <c r="J185" s="593" t="str">
        <f>IF($D$183="Y/T","Isi Sasaran",IF($E$183=0,0,IF(I185="Y",1,IF(I185="T",0,"Isi Dulu"))))</f>
        <v>Isi Sasaran</v>
      </c>
      <c r="K185" s="592" t="s">
        <v>26</v>
      </c>
      <c r="L185" s="593" t="str">
        <f>IF($D$183="Y/T","Isi Sasaran",IF($E$183=0,0,IF(K185="Y",1,IF(K185="T",0,"Isi Dulu"))))</f>
        <v>Isi Sasaran</v>
      </c>
      <c r="M185" s="849"/>
      <c r="N185" s="852"/>
      <c r="O185" s="517"/>
      <c r="P185" s="517"/>
      <c r="Q185" s="517"/>
      <c r="R185" s="517"/>
    </row>
    <row r="186" spans="2:18" s="527" customFormat="1" ht="15.75">
      <c r="B186" s="837"/>
      <c r="C186" s="840"/>
      <c r="D186" s="858"/>
      <c r="E186" s="855"/>
      <c r="F186" s="549">
        <v>4</v>
      </c>
      <c r="G186" s="550"/>
      <c r="H186" s="598" t="str">
        <f t="shared" si="3"/>
        <v>Belum Diisi</v>
      </c>
      <c r="I186" s="592" t="s">
        <v>26</v>
      </c>
      <c r="J186" s="593" t="str">
        <f>IF($D$183="Y/T","Isi Sasaran",IF($E$183=0,0,IF(I186="Y",1,IF(I186="T",0,"Isi Dulu"))))</f>
        <v>Isi Sasaran</v>
      </c>
      <c r="K186" s="592" t="s">
        <v>26</v>
      </c>
      <c r="L186" s="593" t="str">
        <f>IF($D$183="Y/T","Isi Sasaran",IF($E$183=0,0,IF(K186="Y",1,IF(K186="T",0,"Isi Dulu"))))</f>
        <v>Isi Sasaran</v>
      </c>
      <c r="M186" s="849"/>
      <c r="N186" s="852"/>
      <c r="O186" s="517"/>
      <c r="P186" s="517"/>
      <c r="Q186" s="517"/>
      <c r="R186" s="517"/>
    </row>
    <row r="187" spans="2:18" s="527" customFormat="1" ht="15.75">
      <c r="B187" s="838"/>
      <c r="C187" s="841"/>
      <c r="D187" s="859"/>
      <c r="E187" s="856"/>
      <c r="F187" s="569">
        <v>5</v>
      </c>
      <c r="G187" s="570"/>
      <c r="H187" s="599" t="str">
        <f t="shared" si="3"/>
        <v>Belum Diisi</v>
      </c>
      <c r="I187" s="595" t="s">
        <v>26</v>
      </c>
      <c r="J187" s="596" t="str">
        <f>IF($D$183="Y/T","Isi Sasaran",IF($E$183=0,0,IF(I187="Y",1,IF(I187="T",0,"Isi Dulu"))))</f>
        <v>Isi Sasaran</v>
      </c>
      <c r="K187" s="595" t="s">
        <v>26</v>
      </c>
      <c r="L187" s="596" t="str">
        <f>IF($D$183="Y/T","Isi Sasaran",IF($E$183=0,0,IF(K187="Y",1,IF(K187="T",0,"Isi Dulu"))))</f>
        <v>Isi Sasaran</v>
      </c>
      <c r="M187" s="850"/>
      <c r="N187" s="853"/>
      <c r="O187" s="517"/>
      <c r="P187" s="517"/>
      <c r="Q187" s="517"/>
      <c r="R187" s="517"/>
    </row>
    <row r="188" spans="2:18" s="527" customFormat="1" ht="15.75">
      <c r="B188" s="836">
        <v>17</v>
      </c>
      <c r="C188" s="839"/>
      <c r="D188" s="857" t="s">
        <v>26</v>
      </c>
      <c r="E188" s="854" t="str">
        <f>IF(D188="Y",1,IF(D188="T",0,IF(D188="Y/T","Belum diisi","Error")))</f>
        <v>Belum diisi</v>
      </c>
      <c r="F188" s="528">
        <v>1</v>
      </c>
      <c r="G188" s="529"/>
      <c r="H188" s="600" t="str">
        <f t="shared" si="3"/>
        <v>Belum Diisi</v>
      </c>
      <c r="I188" s="590" t="s">
        <v>26</v>
      </c>
      <c r="J188" s="591" t="str">
        <f>IF($D$188="Y/T","Isi Sasaran",IF($E$188=0,0,IF(I188="Y",1,IF(I188="T",0,"Isi Dulu"))))</f>
        <v>Isi Sasaran</v>
      </c>
      <c r="K188" s="590" t="s">
        <v>26</v>
      </c>
      <c r="L188" s="591" t="str">
        <f>IF($D$188="Y/T","Isi Sasaran",IF($E$188=0,0,IF(K188="Y",1,IF(K188="T",0,"Isi Dulu"))))</f>
        <v>Isi Sasaran</v>
      </c>
      <c r="M188" s="848" t="s">
        <v>26</v>
      </c>
      <c r="N188" s="851" t="str">
        <f>IF(M188="Y",1,IF(M188="T",0,IF(M188="Y/T","Belum diisi","Error")))</f>
        <v>Belum diisi</v>
      </c>
      <c r="O188" s="517"/>
      <c r="P188" s="517"/>
      <c r="Q188" s="517"/>
      <c r="R188" s="517"/>
    </row>
    <row r="189" spans="2:18" s="527" customFormat="1" ht="15.75">
      <c r="B189" s="837"/>
      <c r="C189" s="840"/>
      <c r="D189" s="858"/>
      <c r="E189" s="855"/>
      <c r="F189" s="549">
        <v>2</v>
      </c>
      <c r="G189" s="550"/>
      <c r="H189" s="598" t="str">
        <f t="shared" si="3"/>
        <v>Belum Diisi</v>
      </c>
      <c r="I189" s="592" t="s">
        <v>26</v>
      </c>
      <c r="J189" s="593" t="str">
        <f>IF($D$188="Y/T","Isi Sasaran",IF($E$188=0,0,IF(I189="Y",1,IF(I189="T",0,"Isi Dulu"))))</f>
        <v>Isi Sasaran</v>
      </c>
      <c r="K189" s="592" t="s">
        <v>26</v>
      </c>
      <c r="L189" s="593" t="str">
        <f>IF($D$188="Y/T","Isi Sasaran",IF($E$188=0,0,IF(K189="Y",1,IF(K189="T",0,"Isi Dulu"))))</f>
        <v>Isi Sasaran</v>
      </c>
      <c r="M189" s="849"/>
      <c r="N189" s="852"/>
      <c r="O189" s="517"/>
      <c r="P189" s="517"/>
      <c r="Q189" s="517"/>
      <c r="R189" s="517"/>
    </row>
    <row r="190" spans="2:18" s="527" customFormat="1" ht="15.75">
      <c r="B190" s="837"/>
      <c r="C190" s="840"/>
      <c r="D190" s="858"/>
      <c r="E190" s="855"/>
      <c r="F190" s="549">
        <v>3</v>
      </c>
      <c r="G190" s="550"/>
      <c r="H190" s="598" t="str">
        <f t="shared" si="3"/>
        <v>Belum Diisi</v>
      </c>
      <c r="I190" s="592" t="s">
        <v>26</v>
      </c>
      <c r="J190" s="593" t="str">
        <f>IF($D$188="Y/T","Isi Sasaran",IF($E$188=0,0,IF(I190="Y",1,IF(I190="T",0,"Isi Dulu"))))</f>
        <v>Isi Sasaran</v>
      </c>
      <c r="K190" s="592" t="s">
        <v>26</v>
      </c>
      <c r="L190" s="593" t="str">
        <f>IF($D$188="Y/T","Isi Sasaran",IF($E$188=0,0,IF(K190="Y",1,IF(K190="T",0,"Isi Dulu"))))</f>
        <v>Isi Sasaran</v>
      </c>
      <c r="M190" s="849"/>
      <c r="N190" s="852"/>
      <c r="O190" s="517"/>
      <c r="P190" s="517"/>
      <c r="Q190" s="517"/>
      <c r="R190" s="517"/>
    </row>
    <row r="191" spans="2:18" s="527" customFormat="1" ht="15.75">
      <c r="B191" s="837"/>
      <c r="C191" s="840"/>
      <c r="D191" s="858"/>
      <c r="E191" s="855"/>
      <c r="F191" s="549">
        <v>4</v>
      </c>
      <c r="G191" s="550"/>
      <c r="H191" s="598" t="str">
        <f t="shared" si="3"/>
        <v>Belum Diisi</v>
      </c>
      <c r="I191" s="592" t="s">
        <v>26</v>
      </c>
      <c r="J191" s="593" t="str">
        <f>IF($D$188="Y/T","Isi Sasaran",IF($E$188=0,0,IF(I191="Y",1,IF(I191="T",0,"Isi Dulu"))))</f>
        <v>Isi Sasaran</v>
      </c>
      <c r="K191" s="592" t="s">
        <v>26</v>
      </c>
      <c r="L191" s="593" t="str">
        <f>IF($D$188="Y/T","Isi Sasaran",IF($E$188=0,0,IF(K191="Y",1,IF(K191="T",0,"Isi Dulu"))))</f>
        <v>Isi Sasaran</v>
      </c>
      <c r="M191" s="849"/>
      <c r="N191" s="852"/>
      <c r="O191" s="517"/>
      <c r="P191" s="517"/>
      <c r="Q191" s="517"/>
      <c r="R191" s="517"/>
    </row>
    <row r="192" spans="2:18" s="527" customFormat="1" ht="15.75">
      <c r="B192" s="838"/>
      <c r="C192" s="841"/>
      <c r="D192" s="859"/>
      <c r="E192" s="856"/>
      <c r="F192" s="569">
        <v>5</v>
      </c>
      <c r="G192" s="570"/>
      <c r="H192" s="599" t="str">
        <f t="shared" si="3"/>
        <v>Belum Diisi</v>
      </c>
      <c r="I192" s="595" t="s">
        <v>26</v>
      </c>
      <c r="J192" s="596" t="str">
        <f>IF($D$188="Y/T","Isi Sasaran",IF($E$188=0,0,IF(I192="Y",1,IF(I192="T",0,"Isi Dulu"))))</f>
        <v>Isi Sasaran</v>
      </c>
      <c r="K192" s="595" t="s">
        <v>26</v>
      </c>
      <c r="L192" s="596" t="str">
        <f>IF($D$188="Y/T","Isi Sasaran",IF($E$188=0,0,IF(K192="Y",1,IF(K192="T",0,"Isi Dulu"))))</f>
        <v>Isi Sasaran</v>
      </c>
      <c r="M192" s="850"/>
      <c r="N192" s="853"/>
      <c r="O192" s="517"/>
      <c r="P192" s="517"/>
      <c r="Q192" s="517"/>
      <c r="R192" s="517"/>
    </row>
    <row r="193" spans="2:18" s="527" customFormat="1" ht="15.75">
      <c r="B193" s="836">
        <v>18</v>
      </c>
      <c r="C193" s="839"/>
      <c r="D193" s="857" t="s">
        <v>26</v>
      </c>
      <c r="E193" s="854" t="str">
        <f>IF(D193="Y",1,IF(D193="T",0,IF(D193="Y/T","Belum diisi","Error")))</f>
        <v>Belum diisi</v>
      </c>
      <c r="F193" s="528">
        <v>1</v>
      </c>
      <c r="G193" s="529"/>
      <c r="H193" s="600" t="str">
        <f t="shared" si="3"/>
        <v>Belum Diisi</v>
      </c>
      <c r="I193" s="590" t="s">
        <v>26</v>
      </c>
      <c r="J193" s="591" t="str">
        <f>IF($D$193="Y/T","Isi Sasaran",IF($E$193=0,0,IF(I193="Y",1,IF(I193="T",0,"Isi Dulu"))))</f>
        <v>Isi Sasaran</v>
      </c>
      <c r="K193" s="590" t="s">
        <v>26</v>
      </c>
      <c r="L193" s="591" t="str">
        <f>IF($D$193="Y/T","Isi Sasaran",IF($E$193=0,0,IF(K193="Y",1,IF(K193="T",0,"Isi Dulu"))))</f>
        <v>Isi Sasaran</v>
      </c>
      <c r="M193" s="848" t="s">
        <v>26</v>
      </c>
      <c r="N193" s="851" t="str">
        <f>IF(M193="Y",1,IF(M193="T",0,IF(M193="Y/T","Belum diisi","Error")))</f>
        <v>Belum diisi</v>
      </c>
      <c r="O193" s="517"/>
      <c r="P193" s="517"/>
      <c r="Q193" s="517"/>
      <c r="R193" s="517"/>
    </row>
    <row r="194" spans="2:18" s="527" customFormat="1" ht="15.75">
      <c r="B194" s="837"/>
      <c r="C194" s="840"/>
      <c r="D194" s="858"/>
      <c r="E194" s="855"/>
      <c r="F194" s="549">
        <v>2</v>
      </c>
      <c r="G194" s="550"/>
      <c r="H194" s="598" t="str">
        <f t="shared" si="3"/>
        <v>Belum Diisi</v>
      </c>
      <c r="I194" s="592" t="s">
        <v>26</v>
      </c>
      <c r="J194" s="593" t="str">
        <f>IF($D$193="Y/T","Isi Sasaran",IF($E$193=0,0,IF(I194="Y",1,IF(I194="T",0,"Isi Dulu"))))</f>
        <v>Isi Sasaran</v>
      </c>
      <c r="K194" s="592" t="s">
        <v>26</v>
      </c>
      <c r="L194" s="593" t="str">
        <f>IF($D$193="Y/T","Isi Sasaran",IF($E$193=0,0,IF(K194="Y",1,IF(K194="T",0,"Isi Dulu"))))</f>
        <v>Isi Sasaran</v>
      </c>
      <c r="M194" s="849"/>
      <c r="N194" s="852"/>
      <c r="O194" s="517"/>
      <c r="P194" s="517"/>
      <c r="Q194" s="517"/>
      <c r="R194" s="517"/>
    </row>
    <row r="195" spans="2:18" s="527" customFormat="1" ht="15.75">
      <c r="B195" s="837"/>
      <c r="C195" s="840"/>
      <c r="D195" s="858"/>
      <c r="E195" s="855"/>
      <c r="F195" s="549">
        <v>3</v>
      </c>
      <c r="G195" s="550"/>
      <c r="H195" s="598" t="str">
        <f t="shared" si="3"/>
        <v>Belum Diisi</v>
      </c>
      <c r="I195" s="592" t="s">
        <v>26</v>
      </c>
      <c r="J195" s="593" t="str">
        <f>IF($D$193="Y/T","Isi Sasaran",IF($E$193=0,0,IF(I195="Y",1,IF(I195="T",0,"Isi Dulu"))))</f>
        <v>Isi Sasaran</v>
      </c>
      <c r="K195" s="592" t="s">
        <v>26</v>
      </c>
      <c r="L195" s="593" t="str">
        <f>IF($D$193="Y/T","Isi Sasaran",IF($E$193=0,0,IF(K195="Y",1,IF(K195="T",0,"Isi Dulu"))))</f>
        <v>Isi Sasaran</v>
      </c>
      <c r="M195" s="849"/>
      <c r="N195" s="852"/>
      <c r="O195" s="517"/>
      <c r="P195" s="517"/>
      <c r="Q195" s="517"/>
      <c r="R195" s="517"/>
    </row>
    <row r="196" spans="2:18" s="527" customFormat="1" ht="15.75">
      <c r="B196" s="837"/>
      <c r="C196" s="840"/>
      <c r="D196" s="858"/>
      <c r="E196" s="855"/>
      <c r="F196" s="549">
        <v>4</v>
      </c>
      <c r="G196" s="550"/>
      <c r="H196" s="598" t="str">
        <f t="shared" si="3"/>
        <v>Belum Diisi</v>
      </c>
      <c r="I196" s="592" t="s">
        <v>26</v>
      </c>
      <c r="J196" s="593" t="str">
        <f>IF($D$193="Y/T","Isi Sasaran",IF($E$193=0,0,IF(I196="Y",1,IF(I196="T",0,"Isi Dulu"))))</f>
        <v>Isi Sasaran</v>
      </c>
      <c r="K196" s="592" t="s">
        <v>26</v>
      </c>
      <c r="L196" s="593" t="str">
        <f>IF($D$193="Y/T","Isi Sasaran",IF($E$193=0,0,IF(K196="Y",1,IF(K196="T",0,"Isi Dulu"))))</f>
        <v>Isi Sasaran</v>
      </c>
      <c r="M196" s="849"/>
      <c r="N196" s="852"/>
      <c r="O196" s="517"/>
      <c r="P196" s="517"/>
      <c r="Q196" s="517"/>
      <c r="R196" s="517"/>
    </row>
    <row r="197" spans="2:18" s="527" customFormat="1" ht="15.75">
      <c r="B197" s="838"/>
      <c r="C197" s="841"/>
      <c r="D197" s="859"/>
      <c r="E197" s="856"/>
      <c r="F197" s="569">
        <v>5</v>
      </c>
      <c r="G197" s="570"/>
      <c r="H197" s="599" t="str">
        <f t="shared" si="3"/>
        <v>Belum Diisi</v>
      </c>
      <c r="I197" s="595" t="s">
        <v>26</v>
      </c>
      <c r="J197" s="596" t="str">
        <f>IF($D$193="Y/T","Isi Sasaran",IF($E$193=0,0,IF(I197="Y",1,IF(I197="T",0,"Isi Dulu"))))</f>
        <v>Isi Sasaran</v>
      </c>
      <c r="K197" s="595" t="s">
        <v>26</v>
      </c>
      <c r="L197" s="596" t="str">
        <f>IF($D$193="Y/T","Isi Sasaran",IF($E$193=0,0,IF(K197="Y",1,IF(K197="T",0,"Isi Dulu"))))</f>
        <v>Isi Sasaran</v>
      </c>
      <c r="M197" s="850"/>
      <c r="N197" s="853"/>
      <c r="O197" s="517"/>
      <c r="P197" s="517"/>
      <c r="Q197" s="517"/>
      <c r="R197" s="517"/>
    </row>
    <row r="198" spans="2:18" s="527" customFormat="1" ht="15.75">
      <c r="B198" s="836">
        <v>19</v>
      </c>
      <c r="C198" s="839"/>
      <c r="D198" s="857" t="s">
        <v>26</v>
      </c>
      <c r="E198" s="854" t="str">
        <f>IF(D198="Y",1,IF(D198="T",0,IF(D198="Y/T","Belum diisi","Error")))</f>
        <v>Belum diisi</v>
      </c>
      <c r="F198" s="528">
        <v>1</v>
      </c>
      <c r="G198" s="529"/>
      <c r="H198" s="600" t="str">
        <f t="shared" si="3"/>
        <v>Belum Diisi</v>
      </c>
      <c r="I198" s="590" t="s">
        <v>26</v>
      </c>
      <c r="J198" s="591" t="str">
        <f>IF($D$198="Y/T","Isi Sasaran",IF($E$198=0,0,IF(I198="Y",1,IF(I198="T",0,"Isi Dulu"))))</f>
        <v>Isi Sasaran</v>
      </c>
      <c r="K198" s="590" t="s">
        <v>26</v>
      </c>
      <c r="L198" s="591" t="str">
        <f>IF($D$198="Y/T","Isi Sasaran",IF($E$198=0,0,IF(K198="Y",1,IF(K198="T",0,"Isi Dulu"))))</f>
        <v>Isi Sasaran</v>
      </c>
      <c r="M198" s="848" t="s">
        <v>26</v>
      </c>
      <c r="N198" s="851" t="str">
        <f>IF(M198="Y",1,IF(M198="T",0,IF(M198="Y/T","Belum diisi","Error")))</f>
        <v>Belum diisi</v>
      </c>
      <c r="O198" s="517"/>
      <c r="P198" s="517"/>
      <c r="Q198" s="517"/>
      <c r="R198" s="517"/>
    </row>
    <row r="199" spans="2:18" s="527" customFormat="1" ht="15.75">
      <c r="B199" s="837"/>
      <c r="C199" s="840"/>
      <c r="D199" s="858"/>
      <c r="E199" s="855"/>
      <c r="F199" s="549">
        <v>2</v>
      </c>
      <c r="G199" s="550"/>
      <c r="H199" s="598" t="str">
        <f t="shared" si="3"/>
        <v>Belum Diisi</v>
      </c>
      <c r="I199" s="592" t="s">
        <v>26</v>
      </c>
      <c r="J199" s="593" t="str">
        <f>IF($D$198="Y/T","Isi Sasaran",IF($E$198=0,0,IF(I199="Y",1,IF(I199="T",0,"Isi Dulu"))))</f>
        <v>Isi Sasaran</v>
      </c>
      <c r="K199" s="592" t="s">
        <v>26</v>
      </c>
      <c r="L199" s="593" t="str">
        <f>IF($D$198="Y/T","Isi Sasaran",IF($E$198=0,0,IF(K199="Y",1,IF(K199="T",0,"Isi Dulu"))))</f>
        <v>Isi Sasaran</v>
      </c>
      <c r="M199" s="849"/>
      <c r="N199" s="852"/>
      <c r="O199" s="517"/>
      <c r="P199" s="517"/>
      <c r="Q199" s="517"/>
      <c r="R199" s="517"/>
    </row>
    <row r="200" spans="2:18" s="527" customFormat="1" ht="15.75">
      <c r="B200" s="837"/>
      <c r="C200" s="840"/>
      <c r="D200" s="858"/>
      <c r="E200" s="855"/>
      <c r="F200" s="549">
        <v>3</v>
      </c>
      <c r="G200" s="550"/>
      <c r="H200" s="598" t="str">
        <f t="shared" si="3"/>
        <v>Belum Diisi</v>
      </c>
      <c r="I200" s="592" t="s">
        <v>26</v>
      </c>
      <c r="J200" s="593" t="str">
        <f>IF($D$198="Y/T","Isi Sasaran",IF($E$198=0,0,IF(I200="Y",1,IF(I200="T",0,"Isi Dulu"))))</f>
        <v>Isi Sasaran</v>
      </c>
      <c r="K200" s="592" t="s">
        <v>26</v>
      </c>
      <c r="L200" s="593" t="str">
        <f>IF($D$198="Y/T","Isi Sasaran",IF($E$198=0,0,IF(K200="Y",1,IF(K200="T",0,"Isi Dulu"))))</f>
        <v>Isi Sasaran</v>
      </c>
      <c r="M200" s="849"/>
      <c r="N200" s="852"/>
      <c r="O200" s="517"/>
      <c r="P200" s="517"/>
      <c r="Q200" s="517"/>
      <c r="R200" s="517"/>
    </row>
    <row r="201" spans="2:18" s="527" customFormat="1" ht="15.75">
      <c r="B201" s="837"/>
      <c r="C201" s="840"/>
      <c r="D201" s="858"/>
      <c r="E201" s="855"/>
      <c r="F201" s="549">
        <v>4</v>
      </c>
      <c r="G201" s="550"/>
      <c r="H201" s="598" t="str">
        <f t="shared" si="3"/>
        <v>Belum Diisi</v>
      </c>
      <c r="I201" s="592" t="s">
        <v>26</v>
      </c>
      <c r="J201" s="593" t="str">
        <f>IF($D$198="Y/T","Isi Sasaran",IF($E$198=0,0,IF(I201="Y",1,IF(I201="T",0,"Isi Dulu"))))</f>
        <v>Isi Sasaran</v>
      </c>
      <c r="K201" s="592" t="s">
        <v>26</v>
      </c>
      <c r="L201" s="593" t="str">
        <f>IF($D$198="Y/T","Isi Sasaran",IF($E$198=0,0,IF(K201="Y",1,IF(K201="T",0,"Isi Dulu"))))</f>
        <v>Isi Sasaran</v>
      </c>
      <c r="M201" s="849"/>
      <c r="N201" s="852"/>
      <c r="O201" s="517"/>
      <c r="P201" s="517"/>
      <c r="Q201" s="517"/>
      <c r="R201" s="517"/>
    </row>
    <row r="202" spans="2:18" s="527" customFormat="1" ht="15.75">
      <c r="B202" s="838"/>
      <c r="C202" s="841"/>
      <c r="D202" s="859"/>
      <c r="E202" s="856"/>
      <c r="F202" s="569">
        <v>5</v>
      </c>
      <c r="G202" s="570"/>
      <c r="H202" s="599" t="str">
        <f t="shared" si="3"/>
        <v>Belum Diisi</v>
      </c>
      <c r="I202" s="595" t="s">
        <v>26</v>
      </c>
      <c r="J202" s="596" t="str">
        <f>IF($D$198="Y/T","Isi Sasaran",IF($E$198=0,0,IF(I202="Y",1,IF(I202="T",0,"Isi Dulu"))))</f>
        <v>Isi Sasaran</v>
      </c>
      <c r="K202" s="595" t="s">
        <v>26</v>
      </c>
      <c r="L202" s="596" t="str">
        <f>IF($D$198="Y/T","Isi Sasaran",IF($E$198=0,0,IF(K202="Y",1,IF(K202="T",0,"Isi Dulu"))))</f>
        <v>Isi Sasaran</v>
      </c>
      <c r="M202" s="850"/>
      <c r="N202" s="853"/>
      <c r="O202" s="517"/>
      <c r="P202" s="517"/>
      <c r="Q202" s="517"/>
      <c r="R202" s="517"/>
    </row>
    <row r="203" spans="2:18" s="527" customFormat="1" ht="15.75">
      <c r="B203" s="836">
        <v>20</v>
      </c>
      <c r="C203" s="839"/>
      <c r="D203" s="857" t="s">
        <v>26</v>
      </c>
      <c r="E203" s="854" t="str">
        <f>IF(D203="Y",1,IF(D203="T",0,IF(D203="Y/T","Belum diisi","Error")))</f>
        <v>Belum diisi</v>
      </c>
      <c r="F203" s="528">
        <v>1</v>
      </c>
      <c r="G203" s="529"/>
      <c r="H203" s="600" t="str">
        <f t="shared" si="3"/>
        <v>Belum Diisi</v>
      </c>
      <c r="I203" s="590" t="s">
        <v>26</v>
      </c>
      <c r="J203" s="591" t="str">
        <f>IF($D$203="Y/T","Isi Sasaran",IF($E$203=0,0,IF(I203="Y",1,IF(I203="T",0,"Isi Dulu"))))</f>
        <v>Isi Sasaran</v>
      </c>
      <c r="K203" s="590" t="s">
        <v>26</v>
      </c>
      <c r="L203" s="591" t="str">
        <f>IF($D$203="Y/T","Isi Sasaran",IF($E$203=0,0,IF(K203="Y",1,IF(K203="T",0,"Isi Dulu"))))</f>
        <v>Isi Sasaran</v>
      </c>
      <c r="M203" s="848" t="s">
        <v>26</v>
      </c>
      <c r="N203" s="851" t="str">
        <f>IF(M203="Y",1,IF(M203="T",0,IF(M203="Y/T","Belum diisi","Error")))</f>
        <v>Belum diisi</v>
      </c>
      <c r="O203" s="517"/>
      <c r="P203" s="517"/>
      <c r="Q203" s="517"/>
      <c r="R203" s="517"/>
    </row>
    <row r="204" spans="2:18" s="527" customFormat="1" ht="15.75">
      <c r="B204" s="837"/>
      <c r="C204" s="840"/>
      <c r="D204" s="858"/>
      <c r="E204" s="855"/>
      <c r="F204" s="549">
        <v>2</v>
      </c>
      <c r="G204" s="550"/>
      <c r="H204" s="598" t="str">
        <f t="shared" si="3"/>
        <v>Belum Diisi</v>
      </c>
      <c r="I204" s="592" t="s">
        <v>26</v>
      </c>
      <c r="J204" s="593" t="str">
        <f>IF($D$203="Y/T","Isi Sasaran",IF($E$203=0,0,IF(I204="Y",1,IF(I204="T",0,"Isi Dulu"))))</f>
        <v>Isi Sasaran</v>
      </c>
      <c r="K204" s="592" t="s">
        <v>26</v>
      </c>
      <c r="L204" s="593" t="str">
        <f>IF($D$203="Y/T","Isi Sasaran",IF($E$203=0,0,IF(K204="Y",1,IF(K204="T",0,"Isi Dulu"))))</f>
        <v>Isi Sasaran</v>
      </c>
      <c r="M204" s="849"/>
      <c r="N204" s="852"/>
      <c r="O204" s="517"/>
      <c r="P204" s="517"/>
      <c r="Q204" s="517"/>
      <c r="R204" s="517"/>
    </row>
    <row r="205" spans="2:18" s="527" customFormat="1" ht="15.75">
      <c r="B205" s="837"/>
      <c r="C205" s="840"/>
      <c r="D205" s="858"/>
      <c r="E205" s="855"/>
      <c r="F205" s="549">
        <v>3</v>
      </c>
      <c r="G205" s="550"/>
      <c r="H205" s="598" t="str">
        <f t="shared" si="3"/>
        <v>Belum Diisi</v>
      </c>
      <c r="I205" s="592" t="s">
        <v>26</v>
      </c>
      <c r="J205" s="593" t="str">
        <f>IF($D$203="Y/T","Isi Sasaran",IF($E$203=0,0,IF(I205="Y",1,IF(I205="T",0,"Isi Dulu"))))</f>
        <v>Isi Sasaran</v>
      </c>
      <c r="K205" s="592" t="s">
        <v>26</v>
      </c>
      <c r="L205" s="593" t="str">
        <f>IF($D$203="Y/T","Isi Sasaran",IF($E$203=0,0,IF(K205="Y",1,IF(K205="T",0,"Isi Dulu"))))</f>
        <v>Isi Sasaran</v>
      </c>
      <c r="M205" s="849"/>
      <c r="N205" s="852"/>
      <c r="O205" s="517"/>
      <c r="P205" s="517"/>
      <c r="Q205" s="517"/>
      <c r="R205" s="517"/>
    </row>
    <row r="206" spans="2:18" s="527" customFormat="1" ht="15.75">
      <c r="B206" s="837"/>
      <c r="C206" s="840"/>
      <c r="D206" s="858"/>
      <c r="E206" s="855"/>
      <c r="F206" s="549">
        <v>4</v>
      </c>
      <c r="G206" s="550"/>
      <c r="H206" s="598" t="str">
        <f t="shared" si="3"/>
        <v>Belum Diisi</v>
      </c>
      <c r="I206" s="592" t="s">
        <v>26</v>
      </c>
      <c r="J206" s="593" t="str">
        <f>IF($D$203="Y/T","Isi Sasaran",IF($E$203=0,0,IF(I206="Y",1,IF(I206="T",0,"Isi Dulu"))))</f>
        <v>Isi Sasaran</v>
      </c>
      <c r="K206" s="592" t="s">
        <v>26</v>
      </c>
      <c r="L206" s="593" t="str">
        <f>IF($D$203="Y/T","Isi Sasaran",IF($E$203=0,0,IF(K206="Y",1,IF(K206="T",0,"Isi Dulu"))))</f>
        <v>Isi Sasaran</v>
      </c>
      <c r="M206" s="849"/>
      <c r="N206" s="852"/>
      <c r="O206" s="517"/>
      <c r="P206" s="517"/>
      <c r="Q206" s="517"/>
      <c r="R206" s="517"/>
    </row>
    <row r="207" spans="2:18" s="527" customFormat="1" ht="15.75">
      <c r="B207" s="838"/>
      <c r="C207" s="841"/>
      <c r="D207" s="859"/>
      <c r="E207" s="856"/>
      <c r="F207" s="569">
        <v>5</v>
      </c>
      <c r="G207" s="570"/>
      <c r="H207" s="599" t="str">
        <f t="shared" si="3"/>
        <v>Belum Diisi</v>
      </c>
      <c r="I207" s="595" t="s">
        <v>26</v>
      </c>
      <c r="J207" s="596" t="str">
        <f>IF($D$203="Y/T","Isi Sasaran",IF($E$203=0,0,IF(I207="Y",1,IF(I207="T",0,"Isi Dulu"))))</f>
        <v>Isi Sasaran</v>
      </c>
      <c r="K207" s="595" t="s">
        <v>26</v>
      </c>
      <c r="L207" s="596" t="str">
        <f>IF($D$203="Y/T","Isi Sasaran",IF($E$203=0,0,IF(K207="Y",1,IF(K207="T",0,"Isi Dulu"))))</f>
        <v>Isi Sasaran</v>
      </c>
      <c r="M207" s="850"/>
      <c r="N207" s="853"/>
      <c r="O207" s="517"/>
      <c r="P207" s="517"/>
      <c r="Q207" s="517"/>
      <c r="R207" s="517"/>
    </row>
    <row r="208" spans="2:18" s="527" customFormat="1" ht="15.75">
      <c r="B208" s="580"/>
      <c r="C208" s="581"/>
      <c r="D208" s="582"/>
      <c r="E208" s="605" t="e">
        <f>AVERAGE(E108:E207)</f>
        <v>#DIV/0!</v>
      </c>
      <c r="F208" s="580"/>
      <c r="G208" s="583"/>
      <c r="H208" s="602" t="e">
        <f>(IF($D108="Y/T",0,AVERAGE(H108:H112))+IF($D113="Y/T",0,AVERAGE(H113:H117))+IF($D118="Y/T",0,AVERAGE(H118:H122))+IF($D123="Y/T",0,AVERAGE(H123:H127))+IF($D128="Y/T",0,AVERAGE(H128:H132))+IF($D133="Y/T",0,AVERAGE(H133:H137))+IF($D138="Y/T",0,AVERAGE(H138:H142))+IF($D143="Y/T",0,AVERAGE(H143:H147))+IF($D148="Y/T",0,AVERAGE(H148:H152))+IF($D153="Y/T",0,AVERAGE(H153:H157))+IF($D158="Y/T",0,AVERAGE(H158:H162))+IF($D163="Y/T",0,AVERAGE(H163:H167))+IF($D168="Y/T",0,AVERAGE(H168:H172))+IF($D173="Y/T",0,AVERAGE(H173:H177))+IF($D178="Y/T",0,AVERAGE(H178:H182))+IF($D183="Y/T",0,AVERAGE(H183:H187))+IF($D188="Y/T",0,AVERAGE(H188:H192))+IF($D193="Y/T",0,AVERAGE(H193:H197))+IF($D198="Y/T",0,AVERAGE(H198:H202))+IF($D203="Y/T",0,AVERAGE(H203:H207)))/(COUNTIF($D108:$D207,"Y")+COUNTIF($D108:$D207,"T"))</f>
        <v>#DIV/0!</v>
      </c>
      <c r="I208" s="582"/>
      <c r="J208" s="602" t="e">
        <f>(IF($D108="Y/T",0,AVERAGE(J108:J112))+IF($D113="Y/T",0,AVERAGE(J113:J117))+IF($D118="Y/T",0,AVERAGE(J118:J122))+IF($D123="Y/T",0,AVERAGE(J123:J127))+IF($D128="Y/T",0,AVERAGE(J128:J132))+IF($D133="Y/T",0,AVERAGE(J133:J137))+IF($D138="Y/T",0,AVERAGE(J138:J142))+IF($D143="Y/T",0,AVERAGE(J143:J147))+IF($D148="Y/T",0,AVERAGE(J148:J152))+IF($D153="Y/T",0,AVERAGE(J153:J157))+IF($D158="Y/T",0,AVERAGE(J158:J162))+IF($D163="Y/T",0,AVERAGE(J163:J167))+IF($D168="Y/T",0,AVERAGE(J168:J172))+IF($D173="Y/T",0,AVERAGE(J173:J177))+IF($D178="Y/T",0,AVERAGE(J178:J182))+IF($D183="Y/T",0,AVERAGE(J183:J187))+IF($D188="Y/T",0,AVERAGE(J188:J192))+IF($D193="Y/T",0,AVERAGE(J193:J197))+IF($D198="Y/T",0,AVERAGE(J198:J202))+IF($D203="Y/T",0,AVERAGE(J203:J207)))/(COUNTIF($D108:$D207,"Y")+COUNTIF($D108:$D207,"T"))</f>
        <v>#DIV/0!</v>
      </c>
      <c r="K208" s="582"/>
      <c r="L208" s="602" t="e">
        <f>(IF($D108="Y/T",0,AVERAGE(L108:L112))+IF($D113="Y/T",0,AVERAGE(L113:L117))+IF($D118="Y/T",0,AVERAGE(L118:L122))+IF($D123="Y/T",0,AVERAGE(L123:L127))+IF($D128="Y/T",0,AVERAGE(L128:L132))+IF($D133="Y/T",0,AVERAGE(L133:L137))+IF($D138="Y/T",0,AVERAGE(L138:L142))+IF($D143="Y/T",0,AVERAGE(L143:L147))+IF($D148="Y/T",0,AVERAGE(L148:L152))+IF($D153="Y/T",0,AVERAGE(L153:L157))+IF($D158="Y/T",0,AVERAGE(L158:L162))+IF($D163="Y/T",0,AVERAGE(L163:L167))+IF($D168="Y/T",0,AVERAGE(L168:L172))+IF($D173="Y/T",0,AVERAGE(L173:L177))+IF($D178="Y/T",0,AVERAGE(L178:L182))+IF($D183="Y/T",0,AVERAGE(L183:L187))+IF($D188="Y/T",0,AVERAGE(L188:L192))+IF($D193="Y/T",0,AVERAGE(L193:L197))+IF($D198="Y/T",0,AVERAGE(L198:L202))+IF($D203="Y/T",0,AVERAGE(L203:L207)))/(COUNTIF($D108:$D207,"Y")+COUNTIF($D108:$D207,"T"))</f>
        <v>#DIV/0!</v>
      </c>
      <c r="M208" s="606"/>
      <c r="N208" s="602" t="e">
        <f>AVERAGE(N108:N207)</f>
        <v>#DIV/0!</v>
      </c>
      <c r="O208" s="517"/>
      <c r="P208" s="517"/>
      <c r="Q208" s="517"/>
      <c r="R208" s="517"/>
    </row>
    <row r="209" spans="2:18" s="527" customFormat="1" ht="15.75">
      <c r="B209" s="865" t="s">
        <v>507</v>
      </c>
      <c r="C209" s="865"/>
      <c r="D209" s="865"/>
      <c r="E209" s="865"/>
      <c r="F209" s="865"/>
      <c r="G209" s="865"/>
      <c r="H209" s="865"/>
      <c r="I209" s="865"/>
      <c r="J209" s="865"/>
      <c r="K209" s="865"/>
      <c r="L209" s="865"/>
      <c r="M209" s="865"/>
      <c r="N209" s="866"/>
      <c r="O209" s="517"/>
      <c r="P209" s="517"/>
      <c r="Q209" s="517"/>
      <c r="R209" s="517"/>
    </row>
    <row r="210" spans="2:18" s="527" customFormat="1" ht="15.75">
      <c r="B210" s="836">
        <v>1</v>
      </c>
      <c r="C210" s="839"/>
      <c r="D210" s="857" t="s">
        <v>26</v>
      </c>
      <c r="E210" s="854" t="str">
        <f>IF(D210="Y",1,IF(D210="T",0,IF(D210="Y/T","Belum diisi","Error")))</f>
        <v>Belum diisi</v>
      </c>
      <c r="F210" s="528">
        <v>1</v>
      </c>
      <c r="G210" s="529"/>
      <c r="H210" s="589" t="str">
        <f>IF(OR(J210="Isi Dulu",L210="Isi Dulu",J210="Isi Sasaran",L210="Isi Sasaran"),"Belum Diisi",IF(SUM(J210,L210)=2,1,IF(SUM(J210,L210)=1,0,IF(SUM(J210,L210)=0,0,"Error"))))</f>
        <v>Belum Diisi</v>
      </c>
      <c r="I210" s="590" t="s">
        <v>26</v>
      </c>
      <c r="J210" s="591" t="str">
        <f>IF($D$210="Y/T","Isi Sasaran",IF($E$210=0,0,IF(I210="Y",1,IF(I210="T",0,"Isi Dulu"))))</f>
        <v>Isi Sasaran</v>
      </c>
      <c r="K210" s="590" t="s">
        <v>26</v>
      </c>
      <c r="L210" s="591" t="str">
        <f>IF($D$210="Y/T","Isi Sasaran",IF($E$210=0,0,IF(K210="Y",1,IF(K210="T",0,"Isi Dulu"))))</f>
        <v>Isi Sasaran</v>
      </c>
      <c r="M210" s="848" t="s">
        <v>26</v>
      </c>
      <c r="N210" s="851" t="str">
        <f>IF(M210="Y",1,IF(M210="T",0,IF(M210="Y/T","Belum diisi","Error")))</f>
        <v>Belum diisi</v>
      </c>
      <c r="O210" s="517"/>
      <c r="P210" s="517"/>
      <c r="Q210" s="517"/>
      <c r="R210" s="517"/>
    </row>
    <row r="211" spans="2:18" s="527" customFormat="1" ht="15.75">
      <c r="B211" s="837"/>
      <c r="C211" s="840"/>
      <c r="D211" s="858"/>
      <c r="E211" s="855"/>
      <c r="F211" s="549">
        <v>2</v>
      </c>
      <c r="G211" s="550"/>
      <c r="H211" s="589" t="str">
        <f t="shared" ref="H211:H274" si="4">IF(OR(J211="Isi Dulu",L211="Isi Dulu",J211="Isi Sasaran",L211="Isi Sasaran"),"Belum Diisi",IF(SUM(J211,L211)=2,1,IF(SUM(J211,L211)=1,0,IF(SUM(J211,L211)=0,0,"Error"))))</f>
        <v>Belum Diisi</v>
      </c>
      <c r="I211" s="592" t="s">
        <v>26</v>
      </c>
      <c r="J211" s="593" t="str">
        <f>IF($D$210="Y/T","Isi Sasaran",IF($E$210=0,0,IF(I211="Y",1,IF(I211="T",0,"Isi Dulu"))))</f>
        <v>Isi Sasaran</v>
      </c>
      <c r="K211" s="592" t="s">
        <v>26</v>
      </c>
      <c r="L211" s="593" t="str">
        <f>IF($D$210="Y/T","Isi Sasaran",IF($E$210=0,0,IF(K211="Y",1,IF(K211="T",0,"Isi Dulu"))))</f>
        <v>Isi Sasaran</v>
      </c>
      <c r="M211" s="849"/>
      <c r="N211" s="852"/>
      <c r="O211" s="517"/>
      <c r="P211" s="517"/>
      <c r="Q211" s="517"/>
      <c r="R211" s="517"/>
    </row>
    <row r="212" spans="2:18" s="527" customFormat="1" ht="15.75">
      <c r="B212" s="837"/>
      <c r="C212" s="840"/>
      <c r="D212" s="858"/>
      <c r="E212" s="855"/>
      <c r="F212" s="549">
        <v>3</v>
      </c>
      <c r="G212" s="550"/>
      <c r="H212" s="589" t="str">
        <f t="shared" si="4"/>
        <v>Belum Diisi</v>
      </c>
      <c r="I212" s="592" t="s">
        <v>26</v>
      </c>
      <c r="J212" s="593" t="str">
        <f>IF($D$210="Y/T","Isi Sasaran",IF($E$210=0,0,IF(I212="Y",1,IF(I212="T",0,"Isi Dulu"))))</f>
        <v>Isi Sasaran</v>
      </c>
      <c r="K212" s="592" t="s">
        <v>26</v>
      </c>
      <c r="L212" s="593" t="str">
        <f>IF($D$210="Y/T","Isi Sasaran",IF($E$210=0,0,IF(K212="Y",1,IF(K212="T",0,"Isi Dulu"))))</f>
        <v>Isi Sasaran</v>
      </c>
      <c r="M212" s="849"/>
      <c r="N212" s="852"/>
      <c r="O212" s="517"/>
      <c r="P212" s="517"/>
      <c r="Q212" s="517"/>
      <c r="R212" s="517"/>
    </row>
    <row r="213" spans="2:18" s="527" customFormat="1" ht="15.75">
      <c r="B213" s="837"/>
      <c r="C213" s="840"/>
      <c r="D213" s="858"/>
      <c r="E213" s="855"/>
      <c r="F213" s="549">
        <v>4</v>
      </c>
      <c r="G213" s="550"/>
      <c r="H213" s="589" t="str">
        <f t="shared" si="4"/>
        <v>Belum Diisi</v>
      </c>
      <c r="I213" s="592" t="s">
        <v>26</v>
      </c>
      <c r="J213" s="593" t="str">
        <f>IF($D$210="Y/T","Isi Sasaran",IF($E$210=0,0,IF(I213="Y",1,IF(I213="T",0,"Isi Dulu"))))</f>
        <v>Isi Sasaran</v>
      </c>
      <c r="K213" s="592" t="s">
        <v>26</v>
      </c>
      <c r="L213" s="593" t="str">
        <f>IF($D$210="Y/T","Isi Sasaran",IF($E$210=0,0,IF(K213="Y",1,IF(K213="T",0,"Isi Dulu"))))</f>
        <v>Isi Sasaran</v>
      </c>
      <c r="M213" s="849"/>
      <c r="N213" s="852"/>
      <c r="O213" s="517"/>
      <c r="P213" s="517"/>
      <c r="Q213" s="517"/>
      <c r="R213" s="517"/>
    </row>
    <row r="214" spans="2:18" s="527" customFormat="1" ht="15.75">
      <c r="B214" s="838"/>
      <c r="C214" s="841"/>
      <c r="D214" s="859"/>
      <c r="E214" s="856"/>
      <c r="F214" s="569">
        <v>5</v>
      </c>
      <c r="G214" s="570"/>
      <c r="H214" s="594" t="str">
        <f t="shared" si="4"/>
        <v>Belum Diisi</v>
      </c>
      <c r="I214" s="595" t="s">
        <v>26</v>
      </c>
      <c r="J214" s="596" t="str">
        <f>IF($D$210="Y/T","Isi Sasaran",IF($E$210=0,0,IF(I214="Y",1,IF(I214="T",0,"Isi Dulu"))))</f>
        <v>Isi Sasaran</v>
      </c>
      <c r="K214" s="595" t="s">
        <v>26</v>
      </c>
      <c r="L214" s="596" t="str">
        <f>IF($D$210="Y/T","Isi Sasaran",IF($E$210=0,0,IF(K214="Y",1,IF(K214="T",0,"Isi Dulu"))))</f>
        <v>Isi Sasaran</v>
      </c>
      <c r="M214" s="850"/>
      <c r="N214" s="853"/>
      <c r="O214" s="517"/>
      <c r="P214" s="517"/>
      <c r="Q214" s="517"/>
      <c r="R214" s="517"/>
    </row>
    <row r="215" spans="2:18" s="527" customFormat="1" ht="15.75">
      <c r="B215" s="836">
        <v>2</v>
      </c>
      <c r="C215" s="839"/>
      <c r="D215" s="857" t="s">
        <v>26</v>
      </c>
      <c r="E215" s="854" t="str">
        <f>IF(D215="Y",1,IF(D215="T",0,IF(D215="Y/T","Belum diisi","Error")))</f>
        <v>Belum diisi</v>
      </c>
      <c r="F215" s="528">
        <v>1</v>
      </c>
      <c r="G215" s="529"/>
      <c r="H215" s="597" t="str">
        <f t="shared" si="4"/>
        <v>Belum Diisi</v>
      </c>
      <c r="I215" s="590" t="s">
        <v>26</v>
      </c>
      <c r="J215" s="591" t="str">
        <f>IF($D$215="Y/T","Isi Sasaran",IF($E$215=0,0,IF(I215="Y",1,IF(I215="T",0,"Isi Dulu"))))</f>
        <v>Isi Sasaran</v>
      </c>
      <c r="K215" s="590" t="s">
        <v>26</v>
      </c>
      <c r="L215" s="591" t="str">
        <f>IF($D$215="Y/T","Isi Sasaran",IF($E$215=0,0,IF(K215="Y",1,IF(K215="T",0,"Isi Dulu"))))</f>
        <v>Isi Sasaran</v>
      </c>
      <c r="M215" s="848" t="s">
        <v>26</v>
      </c>
      <c r="N215" s="851" t="str">
        <f>IF(M215="Y",1,IF(M215="T",0,IF(M215="Y/T","Belum diisi","Error")))</f>
        <v>Belum diisi</v>
      </c>
      <c r="O215" s="517"/>
      <c r="P215" s="517"/>
      <c r="Q215" s="517"/>
      <c r="R215" s="517"/>
    </row>
    <row r="216" spans="2:18" s="527" customFormat="1" ht="15.75">
      <c r="B216" s="837"/>
      <c r="C216" s="840"/>
      <c r="D216" s="858"/>
      <c r="E216" s="855"/>
      <c r="F216" s="549">
        <v>2</v>
      </c>
      <c r="G216" s="550"/>
      <c r="H216" s="598" t="str">
        <f t="shared" si="4"/>
        <v>Belum Diisi</v>
      </c>
      <c r="I216" s="592" t="s">
        <v>26</v>
      </c>
      <c r="J216" s="593" t="str">
        <f>IF($D$215="Y/T","Isi Sasaran",IF($E$215=0,0,IF(I216="Y",1,IF(I216="T",0,"Isi Dulu"))))</f>
        <v>Isi Sasaran</v>
      </c>
      <c r="K216" s="592" t="s">
        <v>26</v>
      </c>
      <c r="L216" s="593" t="str">
        <f>IF($D$215="Y/T","Isi Sasaran",IF($E$215=0,0,IF(K216="Y",1,IF(K216="T",0,"Isi Dulu"))))</f>
        <v>Isi Sasaran</v>
      </c>
      <c r="M216" s="849"/>
      <c r="N216" s="852"/>
      <c r="O216" s="517"/>
      <c r="P216" s="517"/>
      <c r="Q216" s="517"/>
      <c r="R216" s="517"/>
    </row>
    <row r="217" spans="2:18" s="527" customFormat="1" ht="15.75">
      <c r="B217" s="837"/>
      <c r="C217" s="840"/>
      <c r="D217" s="858"/>
      <c r="E217" s="855"/>
      <c r="F217" s="549">
        <v>3</v>
      </c>
      <c r="G217" s="550"/>
      <c r="H217" s="598" t="str">
        <f t="shared" si="4"/>
        <v>Belum Diisi</v>
      </c>
      <c r="I217" s="592" t="s">
        <v>26</v>
      </c>
      <c r="J217" s="593" t="str">
        <f>IF($D$215="Y/T","Isi Sasaran",IF($E$215=0,0,IF(I217="Y",1,IF(I217="T",0,"Isi Dulu"))))</f>
        <v>Isi Sasaran</v>
      </c>
      <c r="K217" s="592" t="s">
        <v>26</v>
      </c>
      <c r="L217" s="593" t="str">
        <f>IF($D$215="Y/T","Isi Sasaran",IF($E$215=0,0,IF(K217="Y",1,IF(K217="T",0,"Isi Dulu"))))</f>
        <v>Isi Sasaran</v>
      </c>
      <c r="M217" s="849"/>
      <c r="N217" s="852"/>
      <c r="O217" s="517"/>
      <c r="P217" s="517"/>
      <c r="Q217" s="517"/>
      <c r="R217" s="517"/>
    </row>
    <row r="218" spans="2:18" s="527" customFormat="1" ht="15.75">
      <c r="B218" s="837"/>
      <c r="C218" s="840"/>
      <c r="D218" s="858"/>
      <c r="E218" s="855"/>
      <c r="F218" s="549">
        <v>4</v>
      </c>
      <c r="G218" s="550"/>
      <c r="H218" s="598" t="str">
        <f t="shared" si="4"/>
        <v>Belum Diisi</v>
      </c>
      <c r="I218" s="592" t="s">
        <v>26</v>
      </c>
      <c r="J218" s="593" t="str">
        <f>IF($D$215="Y/T","Isi Sasaran",IF($E$215=0,0,IF(I218="Y",1,IF(I218="T",0,"Isi Dulu"))))</f>
        <v>Isi Sasaran</v>
      </c>
      <c r="K218" s="592" t="s">
        <v>26</v>
      </c>
      <c r="L218" s="593" t="str">
        <f>IF($D$215="Y/T","Isi Sasaran",IF($E$215=0,0,IF(K218="Y",1,IF(K218="T",0,"Isi Dulu"))))</f>
        <v>Isi Sasaran</v>
      </c>
      <c r="M218" s="849"/>
      <c r="N218" s="852"/>
      <c r="O218" s="517"/>
      <c r="P218" s="517"/>
      <c r="Q218" s="517"/>
      <c r="R218" s="517"/>
    </row>
    <row r="219" spans="2:18" s="527" customFormat="1" ht="15.75">
      <c r="B219" s="838"/>
      <c r="C219" s="841"/>
      <c r="D219" s="859"/>
      <c r="E219" s="856"/>
      <c r="F219" s="569">
        <v>5</v>
      </c>
      <c r="G219" s="570"/>
      <c r="H219" s="599" t="str">
        <f t="shared" si="4"/>
        <v>Belum Diisi</v>
      </c>
      <c r="I219" s="595" t="s">
        <v>26</v>
      </c>
      <c r="J219" s="596" t="str">
        <f>IF($D$215="Y/T","Isi Sasaran",IF($E$215=0,0,IF(I219="Y",1,IF(I219="T",0,"Isi Dulu"))))</f>
        <v>Isi Sasaran</v>
      </c>
      <c r="K219" s="595" t="s">
        <v>26</v>
      </c>
      <c r="L219" s="596" t="str">
        <f>IF($D$215="Y/T","Isi Sasaran",IF($E$215=0,0,IF(K219="Y",1,IF(K219="T",0,"Isi Dulu"))))</f>
        <v>Isi Sasaran</v>
      </c>
      <c r="M219" s="850"/>
      <c r="N219" s="853"/>
      <c r="O219" s="517"/>
      <c r="P219" s="517"/>
      <c r="Q219" s="517"/>
      <c r="R219" s="517"/>
    </row>
    <row r="220" spans="2:18" s="527" customFormat="1" ht="15.75">
      <c r="B220" s="836">
        <v>3</v>
      </c>
      <c r="C220" s="839"/>
      <c r="D220" s="857" t="s">
        <v>26</v>
      </c>
      <c r="E220" s="854" t="str">
        <f>IF(D220="Y",1,IF(D220="T",0,IF(D220="Y/T","Belum diisi","Error")))</f>
        <v>Belum diisi</v>
      </c>
      <c r="F220" s="528">
        <v>1</v>
      </c>
      <c r="G220" s="529"/>
      <c r="H220" s="600" t="str">
        <f t="shared" si="4"/>
        <v>Belum Diisi</v>
      </c>
      <c r="I220" s="590" t="s">
        <v>26</v>
      </c>
      <c r="J220" s="591" t="str">
        <f>IF($D$220="Y/T","Isi Sasaran",IF($E$220=0,0,IF(I220="Y",1,IF(I220="T",0,"Isi Dulu"))))</f>
        <v>Isi Sasaran</v>
      </c>
      <c r="K220" s="590" t="s">
        <v>26</v>
      </c>
      <c r="L220" s="591" t="str">
        <f>IF($D$220="Y/T","Isi Sasaran",IF($E$220=0,0,IF(K220="Y",1,IF(K220="T",0,"Isi Dulu"))))</f>
        <v>Isi Sasaran</v>
      </c>
      <c r="M220" s="848" t="s">
        <v>26</v>
      </c>
      <c r="N220" s="851" t="str">
        <f>IF(M220="Y",1,IF(M220="T",0,IF(M220="Y/T","Belum diisi","Error")))</f>
        <v>Belum diisi</v>
      </c>
      <c r="O220" s="517"/>
      <c r="P220" s="517"/>
      <c r="Q220" s="517"/>
      <c r="R220" s="517"/>
    </row>
    <row r="221" spans="2:18" s="527" customFormat="1" ht="15.75">
      <c r="B221" s="837"/>
      <c r="C221" s="840"/>
      <c r="D221" s="858"/>
      <c r="E221" s="855"/>
      <c r="F221" s="549">
        <v>2</v>
      </c>
      <c r="G221" s="550"/>
      <c r="H221" s="598" t="str">
        <f t="shared" si="4"/>
        <v>Belum Diisi</v>
      </c>
      <c r="I221" s="592" t="s">
        <v>26</v>
      </c>
      <c r="J221" s="593" t="str">
        <f>IF($D$220="Y/T","Isi Sasaran",IF($E$220=0,0,IF(I221="Y",1,IF(I221="T",0,"Isi Dulu"))))</f>
        <v>Isi Sasaran</v>
      </c>
      <c r="K221" s="592" t="s">
        <v>26</v>
      </c>
      <c r="L221" s="593" t="str">
        <f>IF($D$220="Y/T","Isi Sasaran",IF($E$220=0,0,IF(K221="Y",1,IF(K221="T",0,"Isi Dulu"))))</f>
        <v>Isi Sasaran</v>
      </c>
      <c r="M221" s="849"/>
      <c r="N221" s="852"/>
      <c r="O221" s="517"/>
      <c r="P221" s="517"/>
      <c r="Q221" s="517"/>
      <c r="R221" s="517"/>
    </row>
    <row r="222" spans="2:18" s="527" customFormat="1" ht="15.75">
      <c r="B222" s="837"/>
      <c r="C222" s="840"/>
      <c r="D222" s="858"/>
      <c r="E222" s="855"/>
      <c r="F222" s="549">
        <v>3</v>
      </c>
      <c r="G222" s="550"/>
      <c r="H222" s="598" t="str">
        <f t="shared" si="4"/>
        <v>Belum Diisi</v>
      </c>
      <c r="I222" s="592" t="s">
        <v>26</v>
      </c>
      <c r="J222" s="593" t="str">
        <f>IF($D$220="Y/T","Isi Sasaran",IF($E$220=0,0,IF(I222="Y",1,IF(I222="T",0,"Isi Dulu"))))</f>
        <v>Isi Sasaran</v>
      </c>
      <c r="K222" s="592" t="s">
        <v>26</v>
      </c>
      <c r="L222" s="593" t="str">
        <f>IF($D$220="Y/T","Isi Sasaran",IF($E$220=0,0,IF(K222="Y",1,IF(K222="T",0,"Isi Dulu"))))</f>
        <v>Isi Sasaran</v>
      </c>
      <c r="M222" s="849"/>
      <c r="N222" s="852"/>
      <c r="O222" s="517"/>
      <c r="P222" s="517"/>
      <c r="Q222" s="517"/>
      <c r="R222" s="517"/>
    </row>
    <row r="223" spans="2:18" s="527" customFormat="1" ht="15.75">
      <c r="B223" s="837"/>
      <c r="C223" s="840"/>
      <c r="D223" s="858"/>
      <c r="E223" s="855"/>
      <c r="F223" s="549">
        <v>4</v>
      </c>
      <c r="G223" s="550"/>
      <c r="H223" s="598" t="str">
        <f t="shared" si="4"/>
        <v>Belum Diisi</v>
      </c>
      <c r="I223" s="592" t="s">
        <v>26</v>
      </c>
      <c r="J223" s="593" t="str">
        <f>IF($D$220="Y/T","Isi Sasaran",IF($E$220=0,0,IF(I223="Y",1,IF(I223="T",0,"Isi Dulu"))))</f>
        <v>Isi Sasaran</v>
      </c>
      <c r="K223" s="592" t="s">
        <v>26</v>
      </c>
      <c r="L223" s="593" t="str">
        <f>IF($D$220="Y/T","Isi Sasaran",IF($E$220=0,0,IF(K223="Y",1,IF(K223="T",0,"Isi Dulu"))))</f>
        <v>Isi Sasaran</v>
      </c>
      <c r="M223" s="849"/>
      <c r="N223" s="852"/>
      <c r="O223" s="517"/>
      <c r="P223" s="517"/>
      <c r="Q223" s="517"/>
      <c r="R223" s="517"/>
    </row>
    <row r="224" spans="2:18" s="527" customFormat="1" ht="15.75">
      <c r="B224" s="838"/>
      <c r="C224" s="841"/>
      <c r="D224" s="859"/>
      <c r="E224" s="856"/>
      <c r="F224" s="569">
        <v>5</v>
      </c>
      <c r="G224" s="570"/>
      <c r="H224" s="599" t="str">
        <f t="shared" si="4"/>
        <v>Belum Diisi</v>
      </c>
      <c r="I224" s="595" t="s">
        <v>26</v>
      </c>
      <c r="J224" s="596" t="str">
        <f>IF($D$220="Y/T","Isi Sasaran",IF($E$220=0,0,IF(I224="Y",1,IF(I224="T",0,"Isi Dulu"))))</f>
        <v>Isi Sasaran</v>
      </c>
      <c r="K224" s="595" t="s">
        <v>26</v>
      </c>
      <c r="L224" s="596" t="str">
        <f>IF($D$220="Y/T","Isi Sasaran",IF($E$220=0,0,IF(K224="Y",1,IF(K224="T",0,"Isi Dulu"))))</f>
        <v>Isi Sasaran</v>
      </c>
      <c r="M224" s="850"/>
      <c r="N224" s="853"/>
      <c r="O224" s="517"/>
      <c r="P224" s="517"/>
      <c r="Q224" s="517"/>
      <c r="R224" s="517"/>
    </row>
    <row r="225" spans="2:18" s="527" customFormat="1" ht="15.75">
      <c r="B225" s="836">
        <v>4</v>
      </c>
      <c r="C225" s="839"/>
      <c r="D225" s="857" t="s">
        <v>26</v>
      </c>
      <c r="E225" s="854" t="str">
        <f>IF(D225="Y",1,IF(D225="T",0,IF(D225="Y/T","Belum diisi","Error")))</f>
        <v>Belum diisi</v>
      </c>
      <c r="F225" s="528">
        <v>1</v>
      </c>
      <c r="G225" s="529"/>
      <c r="H225" s="600" t="str">
        <f t="shared" si="4"/>
        <v>Belum Diisi</v>
      </c>
      <c r="I225" s="590" t="s">
        <v>26</v>
      </c>
      <c r="J225" s="591" t="str">
        <f>IF($D$225="Y/T","Isi Sasaran",IF($E$225=0,0,IF(I225="Y",1,IF(I225="T",0,"Isi Dulu"))))</f>
        <v>Isi Sasaran</v>
      </c>
      <c r="K225" s="590" t="s">
        <v>26</v>
      </c>
      <c r="L225" s="591" t="str">
        <f>IF($D$225="Y/T","Isi Sasaran",IF($E$225=0,0,IF(K225="Y",1,IF(K225="T",0,"Isi Dulu"))))</f>
        <v>Isi Sasaran</v>
      </c>
      <c r="M225" s="848" t="s">
        <v>26</v>
      </c>
      <c r="N225" s="851" t="str">
        <f>IF(M225="Y",1,IF(M225="T",0,IF(M225="Y/T","Belum diisi","Error")))</f>
        <v>Belum diisi</v>
      </c>
      <c r="O225" s="517"/>
      <c r="P225" s="517"/>
      <c r="Q225" s="517"/>
      <c r="R225" s="517"/>
    </row>
    <row r="226" spans="2:18" s="527" customFormat="1" ht="15.75">
      <c r="B226" s="837"/>
      <c r="C226" s="840"/>
      <c r="D226" s="858"/>
      <c r="E226" s="855"/>
      <c r="F226" s="549">
        <v>2</v>
      </c>
      <c r="G226" s="550"/>
      <c r="H226" s="598" t="str">
        <f t="shared" si="4"/>
        <v>Belum Diisi</v>
      </c>
      <c r="I226" s="592" t="s">
        <v>26</v>
      </c>
      <c r="J226" s="593" t="str">
        <f>IF($D$225="Y/T","Isi Sasaran",IF($E$225=0,0,IF(I226="Y",1,IF(I226="T",0,"Isi Dulu"))))</f>
        <v>Isi Sasaran</v>
      </c>
      <c r="K226" s="592" t="s">
        <v>26</v>
      </c>
      <c r="L226" s="593" t="str">
        <f>IF($D$225="Y/T","Isi Sasaran",IF($E$225=0,0,IF(K226="Y",1,IF(K226="T",0,"Isi Dulu"))))</f>
        <v>Isi Sasaran</v>
      </c>
      <c r="M226" s="849"/>
      <c r="N226" s="852"/>
      <c r="O226" s="517"/>
      <c r="P226" s="517"/>
      <c r="Q226" s="517"/>
      <c r="R226" s="517"/>
    </row>
    <row r="227" spans="2:18" s="527" customFormat="1" ht="15.75">
      <c r="B227" s="837"/>
      <c r="C227" s="840"/>
      <c r="D227" s="858"/>
      <c r="E227" s="855"/>
      <c r="F227" s="549">
        <v>3</v>
      </c>
      <c r="G227" s="550"/>
      <c r="H227" s="598" t="str">
        <f t="shared" si="4"/>
        <v>Belum Diisi</v>
      </c>
      <c r="I227" s="592" t="s">
        <v>26</v>
      </c>
      <c r="J227" s="593" t="str">
        <f>IF($D$225="Y/T","Isi Sasaran",IF($E$225=0,0,IF(I227="Y",1,IF(I227="T",0,"Isi Dulu"))))</f>
        <v>Isi Sasaran</v>
      </c>
      <c r="K227" s="592" t="s">
        <v>26</v>
      </c>
      <c r="L227" s="593" t="str">
        <f>IF($D$225="Y/T","Isi Sasaran",IF($E$225=0,0,IF(K227="Y",1,IF(K227="T",0,"Isi Dulu"))))</f>
        <v>Isi Sasaran</v>
      </c>
      <c r="M227" s="849"/>
      <c r="N227" s="852"/>
      <c r="O227" s="517"/>
      <c r="P227" s="517"/>
      <c r="Q227" s="517"/>
      <c r="R227" s="517"/>
    </row>
    <row r="228" spans="2:18" s="527" customFormat="1" ht="15.75">
      <c r="B228" s="837"/>
      <c r="C228" s="840"/>
      <c r="D228" s="858"/>
      <c r="E228" s="855"/>
      <c r="F228" s="549">
        <v>4</v>
      </c>
      <c r="G228" s="550"/>
      <c r="H228" s="598" t="str">
        <f t="shared" si="4"/>
        <v>Belum Diisi</v>
      </c>
      <c r="I228" s="592" t="s">
        <v>26</v>
      </c>
      <c r="J228" s="593" t="str">
        <f>IF($D$225="Y/T","Isi Sasaran",IF($E$225=0,0,IF(I228="Y",1,IF(I228="T",0,"Isi Dulu"))))</f>
        <v>Isi Sasaran</v>
      </c>
      <c r="K228" s="592" t="s">
        <v>26</v>
      </c>
      <c r="L228" s="593" t="str">
        <f>IF($D$225="Y/T","Isi Sasaran",IF($E$225=0,0,IF(K228="Y",1,IF(K228="T",0,"Isi Dulu"))))</f>
        <v>Isi Sasaran</v>
      </c>
      <c r="M228" s="849"/>
      <c r="N228" s="852"/>
      <c r="O228" s="517"/>
      <c r="P228" s="517"/>
      <c r="Q228" s="517"/>
      <c r="R228" s="517"/>
    </row>
    <row r="229" spans="2:18" s="527" customFormat="1" ht="15.75">
      <c r="B229" s="838"/>
      <c r="C229" s="841"/>
      <c r="D229" s="859"/>
      <c r="E229" s="856"/>
      <c r="F229" s="569">
        <v>5</v>
      </c>
      <c r="G229" s="570"/>
      <c r="H229" s="599" t="str">
        <f t="shared" si="4"/>
        <v>Belum Diisi</v>
      </c>
      <c r="I229" s="595" t="s">
        <v>26</v>
      </c>
      <c r="J229" s="596" t="str">
        <f>IF($D$225="Y/T","Isi Sasaran",IF($E$225=0,0,IF(I229="Y",1,IF(I229="T",0,"Isi Dulu"))))</f>
        <v>Isi Sasaran</v>
      </c>
      <c r="K229" s="595" t="s">
        <v>26</v>
      </c>
      <c r="L229" s="596" t="str">
        <f>IF($D$225="Y/T","Isi Sasaran",IF($E$225=0,0,IF(K229="Y",1,IF(K229="T",0,"Isi Dulu"))))</f>
        <v>Isi Sasaran</v>
      </c>
      <c r="M229" s="850"/>
      <c r="N229" s="853"/>
      <c r="O229" s="517"/>
      <c r="P229" s="517"/>
      <c r="Q229" s="517"/>
      <c r="R229" s="517"/>
    </row>
    <row r="230" spans="2:18" s="527" customFormat="1" ht="15.75">
      <c r="B230" s="836">
        <v>5</v>
      </c>
      <c r="C230" s="839"/>
      <c r="D230" s="857" t="s">
        <v>26</v>
      </c>
      <c r="E230" s="854" t="str">
        <f>IF(D230="Y",1,IF(D230="T",0,IF(D230="Y/T","Belum diisi","Error")))</f>
        <v>Belum diisi</v>
      </c>
      <c r="F230" s="528">
        <v>1</v>
      </c>
      <c r="G230" s="529"/>
      <c r="H230" s="600" t="str">
        <f t="shared" si="4"/>
        <v>Belum Diisi</v>
      </c>
      <c r="I230" s="590" t="s">
        <v>26</v>
      </c>
      <c r="J230" s="591" t="str">
        <f>IF($D$230="Y/T","Isi Sasaran",IF($E$230=0,0,IF(I230="Y",1,IF(I230="T",0,"Isi Dulu"))))</f>
        <v>Isi Sasaran</v>
      </c>
      <c r="K230" s="590" t="s">
        <v>26</v>
      </c>
      <c r="L230" s="591" t="str">
        <f>IF($D$230="Y/T","Isi Sasaran",IF($E$230=0,0,IF(K230="Y",1,IF(K230="T",0,"Isi Dulu"))))</f>
        <v>Isi Sasaran</v>
      </c>
      <c r="M230" s="848" t="s">
        <v>26</v>
      </c>
      <c r="N230" s="851" t="str">
        <f>IF(M230="Y",1,IF(M230="T",0,IF(M230="Y/T","Belum diisi","Error")))</f>
        <v>Belum diisi</v>
      </c>
      <c r="O230" s="517"/>
      <c r="P230" s="517"/>
      <c r="Q230" s="517"/>
      <c r="R230" s="517"/>
    </row>
    <row r="231" spans="2:18" s="527" customFormat="1" ht="15.75">
      <c r="B231" s="837"/>
      <c r="C231" s="840"/>
      <c r="D231" s="858"/>
      <c r="E231" s="855"/>
      <c r="F231" s="549">
        <v>2</v>
      </c>
      <c r="G231" s="550"/>
      <c r="H231" s="598" t="str">
        <f t="shared" si="4"/>
        <v>Belum Diisi</v>
      </c>
      <c r="I231" s="592" t="s">
        <v>26</v>
      </c>
      <c r="J231" s="593" t="str">
        <f>IF($D$230="Y/T","Isi Sasaran",IF($E$230=0,0,IF(I231="Y",1,IF(I231="T",0,"Isi Dulu"))))</f>
        <v>Isi Sasaran</v>
      </c>
      <c r="K231" s="592" t="s">
        <v>26</v>
      </c>
      <c r="L231" s="593" t="str">
        <f>IF($D$230="Y/T","Isi Sasaran",IF($E$230=0,0,IF(K231="Y",1,IF(K231="T",0,"Isi Dulu"))))</f>
        <v>Isi Sasaran</v>
      </c>
      <c r="M231" s="849"/>
      <c r="N231" s="852"/>
      <c r="O231" s="517"/>
      <c r="P231" s="517"/>
      <c r="Q231" s="517"/>
      <c r="R231" s="517"/>
    </row>
    <row r="232" spans="2:18" s="527" customFormat="1" ht="15.75">
      <c r="B232" s="837"/>
      <c r="C232" s="840"/>
      <c r="D232" s="858"/>
      <c r="E232" s="855"/>
      <c r="F232" s="549">
        <v>3</v>
      </c>
      <c r="G232" s="550"/>
      <c r="H232" s="598" t="str">
        <f t="shared" si="4"/>
        <v>Belum Diisi</v>
      </c>
      <c r="I232" s="592" t="s">
        <v>26</v>
      </c>
      <c r="J232" s="593" t="str">
        <f>IF($D$230="Y/T","Isi Sasaran",IF($E$230=0,0,IF(I232="Y",1,IF(I232="T",0,"Isi Dulu"))))</f>
        <v>Isi Sasaran</v>
      </c>
      <c r="K232" s="592" t="s">
        <v>26</v>
      </c>
      <c r="L232" s="593" t="str">
        <f>IF($D$230="Y/T","Isi Sasaran",IF($E$230=0,0,IF(K232="Y",1,IF(K232="T",0,"Isi Dulu"))))</f>
        <v>Isi Sasaran</v>
      </c>
      <c r="M232" s="849"/>
      <c r="N232" s="852"/>
      <c r="O232" s="517"/>
      <c r="P232" s="517"/>
      <c r="Q232" s="517"/>
      <c r="R232" s="517"/>
    </row>
    <row r="233" spans="2:18" s="527" customFormat="1" ht="15.75">
      <c r="B233" s="837"/>
      <c r="C233" s="840"/>
      <c r="D233" s="858"/>
      <c r="E233" s="855"/>
      <c r="F233" s="549">
        <v>4</v>
      </c>
      <c r="G233" s="550"/>
      <c r="H233" s="598" t="str">
        <f t="shared" si="4"/>
        <v>Belum Diisi</v>
      </c>
      <c r="I233" s="592" t="s">
        <v>26</v>
      </c>
      <c r="J233" s="593" t="str">
        <f>IF($D$230="Y/T","Isi Sasaran",IF($E$230=0,0,IF(I233="Y",1,IF(I233="T",0,"Isi Dulu"))))</f>
        <v>Isi Sasaran</v>
      </c>
      <c r="K233" s="592" t="s">
        <v>26</v>
      </c>
      <c r="L233" s="593" t="str">
        <f>IF($D$230="Y/T","Isi Sasaran",IF($E$230=0,0,IF(K233="Y",1,IF(K233="T",0,"Isi Dulu"))))</f>
        <v>Isi Sasaran</v>
      </c>
      <c r="M233" s="849"/>
      <c r="N233" s="852"/>
      <c r="O233" s="517"/>
      <c r="P233" s="517"/>
      <c r="Q233" s="517"/>
      <c r="R233" s="517"/>
    </row>
    <row r="234" spans="2:18" s="527" customFormat="1" ht="15.75">
      <c r="B234" s="838"/>
      <c r="C234" s="841"/>
      <c r="D234" s="859"/>
      <c r="E234" s="856"/>
      <c r="F234" s="569">
        <v>5</v>
      </c>
      <c r="G234" s="570"/>
      <c r="H234" s="599" t="str">
        <f t="shared" si="4"/>
        <v>Belum Diisi</v>
      </c>
      <c r="I234" s="595" t="s">
        <v>26</v>
      </c>
      <c r="J234" s="596" t="str">
        <f>IF($D$230="Y/T","Isi Sasaran",IF($E$230=0,0,IF(I234="Y",1,IF(I234="T",0,"Isi Dulu"))))</f>
        <v>Isi Sasaran</v>
      </c>
      <c r="K234" s="595" t="s">
        <v>26</v>
      </c>
      <c r="L234" s="596" t="str">
        <f>IF($D$230="Y/T","Isi Sasaran",IF($E$230=0,0,IF(K234="Y",1,IF(K234="T",0,"Isi Dulu"))))</f>
        <v>Isi Sasaran</v>
      </c>
      <c r="M234" s="850"/>
      <c r="N234" s="853"/>
      <c r="O234" s="517"/>
      <c r="P234" s="517"/>
      <c r="Q234" s="517"/>
      <c r="R234" s="517"/>
    </row>
    <row r="235" spans="2:18" s="527" customFormat="1" ht="15.75">
      <c r="B235" s="836">
        <v>6</v>
      </c>
      <c r="C235" s="839"/>
      <c r="D235" s="857" t="s">
        <v>26</v>
      </c>
      <c r="E235" s="854" t="str">
        <f>IF(D235="Y",1,IF(D235="T",0,IF(D235="Y/T","Belum diisi","Error")))</f>
        <v>Belum diisi</v>
      </c>
      <c r="F235" s="528">
        <v>1</v>
      </c>
      <c r="G235" s="529"/>
      <c r="H235" s="600" t="str">
        <f t="shared" si="4"/>
        <v>Belum Diisi</v>
      </c>
      <c r="I235" s="590" t="s">
        <v>26</v>
      </c>
      <c r="J235" s="591" t="str">
        <f>IF($D$235="Y/T","Isi Sasaran",IF($E$235=0,0,IF(I235="Y",1,IF(I235="T",0,"Isi Dulu"))))</f>
        <v>Isi Sasaran</v>
      </c>
      <c r="K235" s="590" t="s">
        <v>26</v>
      </c>
      <c r="L235" s="591" t="str">
        <f>IF($D$235="Y/T","Isi Sasaran",IF($E$235=0,0,IF(K235="Y",1,IF(K235="T",0,"Isi Dulu"))))</f>
        <v>Isi Sasaran</v>
      </c>
      <c r="M235" s="848" t="s">
        <v>26</v>
      </c>
      <c r="N235" s="851" t="str">
        <f>IF(M235="Y",1,IF(M235="T",0,IF(M235="Y/T","Belum diisi","Error")))</f>
        <v>Belum diisi</v>
      </c>
      <c r="O235" s="517"/>
      <c r="P235" s="517"/>
      <c r="Q235" s="517"/>
      <c r="R235" s="517"/>
    </row>
    <row r="236" spans="2:18" s="527" customFormat="1" ht="15.75">
      <c r="B236" s="837"/>
      <c r="C236" s="840"/>
      <c r="D236" s="858"/>
      <c r="E236" s="855"/>
      <c r="F236" s="549">
        <v>2</v>
      </c>
      <c r="G236" s="550"/>
      <c r="H236" s="598" t="str">
        <f t="shared" si="4"/>
        <v>Belum Diisi</v>
      </c>
      <c r="I236" s="592" t="s">
        <v>26</v>
      </c>
      <c r="J236" s="593" t="str">
        <f>IF($D$235="Y/T","Isi Sasaran",IF($E$235=0,0,IF(I236="Y",1,IF(I236="T",0,"Isi Dulu"))))</f>
        <v>Isi Sasaran</v>
      </c>
      <c r="K236" s="592" t="s">
        <v>26</v>
      </c>
      <c r="L236" s="593" t="str">
        <f>IF($D$235="Y/T","Isi Sasaran",IF($E$235=0,0,IF(K236="Y",1,IF(K236="T",0,"Isi Dulu"))))</f>
        <v>Isi Sasaran</v>
      </c>
      <c r="M236" s="849"/>
      <c r="N236" s="852"/>
      <c r="O236" s="517"/>
      <c r="P236" s="517"/>
      <c r="Q236" s="517"/>
      <c r="R236" s="517"/>
    </row>
    <row r="237" spans="2:18" s="527" customFormat="1" ht="15.75">
      <c r="B237" s="837"/>
      <c r="C237" s="840"/>
      <c r="D237" s="858"/>
      <c r="E237" s="855"/>
      <c r="F237" s="549">
        <v>3</v>
      </c>
      <c r="G237" s="550"/>
      <c r="H237" s="598" t="str">
        <f t="shared" si="4"/>
        <v>Belum Diisi</v>
      </c>
      <c r="I237" s="592" t="s">
        <v>26</v>
      </c>
      <c r="J237" s="593" t="str">
        <f>IF($D$235="Y/T","Isi Sasaran",IF($E$235=0,0,IF(I237="Y",1,IF(I237="T",0,"Isi Dulu"))))</f>
        <v>Isi Sasaran</v>
      </c>
      <c r="K237" s="592" t="s">
        <v>26</v>
      </c>
      <c r="L237" s="593" t="str">
        <f>IF($D$235="Y/T","Isi Sasaran",IF($E$235=0,0,IF(K237="Y",1,IF(K237="T",0,"Isi Dulu"))))</f>
        <v>Isi Sasaran</v>
      </c>
      <c r="M237" s="849"/>
      <c r="N237" s="852"/>
      <c r="O237" s="517"/>
      <c r="P237" s="517"/>
      <c r="Q237" s="517"/>
      <c r="R237" s="517"/>
    </row>
    <row r="238" spans="2:18" s="527" customFormat="1" ht="15.75">
      <c r="B238" s="837"/>
      <c r="C238" s="840"/>
      <c r="D238" s="858"/>
      <c r="E238" s="855"/>
      <c r="F238" s="549">
        <v>4</v>
      </c>
      <c r="G238" s="550"/>
      <c r="H238" s="598" t="str">
        <f t="shared" si="4"/>
        <v>Belum Diisi</v>
      </c>
      <c r="I238" s="592" t="s">
        <v>26</v>
      </c>
      <c r="J238" s="593" t="str">
        <f>IF($D$235="Y/T","Isi Sasaran",IF($E$235=0,0,IF(I238="Y",1,IF(I238="T",0,"Isi Dulu"))))</f>
        <v>Isi Sasaran</v>
      </c>
      <c r="K238" s="592" t="s">
        <v>26</v>
      </c>
      <c r="L238" s="593" t="str">
        <f>IF($D$235="Y/T","Isi Sasaran",IF($E$235=0,0,IF(K238="Y",1,IF(K238="T",0,"Isi Dulu"))))</f>
        <v>Isi Sasaran</v>
      </c>
      <c r="M238" s="849"/>
      <c r="N238" s="852"/>
      <c r="O238" s="517"/>
      <c r="P238" s="517"/>
      <c r="Q238" s="517"/>
      <c r="R238" s="517"/>
    </row>
    <row r="239" spans="2:18" s="527" customFormat="1" ht="15.75">
      <c r="B239" s="838"/>
      <c r="C239" s="841"/>
      <c r="D239" s="859"/>
      <c r="E239" s="856"/>
      <c r="F239" s="569">
        <v>5</v>
      </c>
      <c r="G239" s="570"/>
      <c r="H239" s="599" t="str">
        <f t="shared" si="4"/>
        <v>Belum Diisi</v>
      </c>
      <c r="I239" s="595" t="s">
        <v>26</v>
      </c>
      <c r="J239" s="596" t="str">
        <f>IF($D$235="Y/T","Isi Sasaran",IF($E$235=0,0,IF(I239="Y",1,IF(I239="T",0,"Isi Dulu"))))</f>
        <v>Isi Sasaran</v>
      </c>
      <c r="K239" s="595" t="s">
        <v>26</v>
      </c>
      <c r="L239" s="596" t="str">
        <f>IF($D$235="Y/T","Isi Sasaran",IF($E$235=0,0,IF(K239="Y",1,IF(K239="T",0,"Isi Dulu"))))</f>
        <v>Isi Sasaran</v>
      </c>
      <c r="M239" s="850"/>
      <c r="N239" s="853"/>
      <c r="O239" s="517"/>
      <c r="P239" s="517"/>
      <c r="Q239" s="517"/>
      <c r="R239" s="517"/>
    </row>
    <row r="240" spans="2:18" s="527" customFormat="1" ht="15.75">
      <c r="B240" s="836">
        <v>7</v>
      </c>
      <c r="C240" s="839"/>
      <c r="D240" s="857" t="s">
        <v>26</v>
      </c>
      <c r="E240" s="854" t="str">
        <f>IF(D240="Y",1,IF(D240="T",0,IF(D240="Y/T","Belum diisi","Error")))</f>
        <v>Belum diisi</v>
      </c>
      <c r="F240" s="528">
        <v>1</v>
      </c>
      <c r="G240" s="529"/>
      <c r="H240" s="600" t="str">
        <f t="shared" si="4"/>
        <v>Belum Diisi</v>
      </c>
      <c r="I240" s="590" t="s">
        <v>26</v>
      </c>
      <c r="J240" s="591" t="str">
        <f>IF($D$240="Y/T","Isi Sasaran",IF($E$240=0,0,IF(I240="Y",1,IF(I240="T",0,"Isi Dulu"))))</f>
        <v>Isi Sasaran</v>
      </c>
      <c r="K240" s="590" t="s">
        <v>26</v>
      </c>
      <c r="L240" s="591" t="str">
        <f>IF($D$240="Y/T","Isi Sasaran",IF($E$240=0,0,IF(K240="Y",1,IF(K240="T",0,"Isi Dulu"))))</f>
        <v>Isi Sasaran</v>
      </c>
      <c r="M240" s="848" t="s">
        <v>26</v>
      </c>
      <c r="N240" s="851" t="str">
        <f>IF(M240="Y",1,IF(M240="T",0,IF(M240="Y/T","Belum diisi","Error")))</f>
        <v>Belum diisi</v>
      </c>
      <c r="O240" s="517"/>
      <c r="P240" s="517"/>
      <c r="Q240" s="517"/>
      <c r="R240" s="517"/>
    </row>
    <row r="241" spans="2:18" s="527" customFormat="1" ht="15.75">
      <c r="B241" s="837"/>
      <c r="C241" s="840"/>
      <c r="D241" s="858"/>
      <c r="E241" s="855"/>
      <c r="F241" s="549">
        <v>2</v>
      </c>
      <c r="G241" s="550"/>
      <c r="H241" s="598" t="str">
        <f t="shared" si="4"/>
        <v>Belum Diisi</v>
      </c>
      <c r="I241" s="592" t="s">
        <v>26</v>
      </c>
      <c r="J241" s="593" t="str">
        <f>IF($D$240="Y/T","Isi Sasaran",IF($E$240=0,0,IF(I241="Y",1,IF(I241="T",0,"Isi Dulu"))))</f>
        <v>Isi Sasaran</v>
      </c>
      <c r="K241" s="592" t="s">
        <v>26</v>
      </c>
      <c r="L241" s="593" t="str">
        <f>IF($D$240="Y/T","Isi Sasaran",IF($E$240=0,0,IF(K241="Y",1,IF(K241="T",0,"Isi Dulu"))))</f>
        <v>Isi Sasaran</v>
      </c>
      <c r="M241" s="849"/>
      <c r="N241" s="852"/>
      <c r="O241" s="517"/>
      <c r="P241" s="517"/>
      <c r="Q241" s="517"/>
      <c r="R241" s="517"/>
    </row>
    <row r="242" spans="2:18" s="527" customFormat="1" ht="15.75">
      <c r="B242" s="837"/>
      <c r="C242" s="840"/>
      <c r="D242" s="858"/>
      <c r="E242" s="855"/>
      <c r="F242" s="549">
        <v>3</v>
      </c>
      <c r="G242" s="550"/>
      <c r="H242" s="598" t="str">
        <f t="shared" si="4"/>
        <v>Belum Diisi</v>
      </c>
      <c r="I242" s="592" t="s">
        <v>26</v>
      </c>
      <c r="J242" s="593" t="str">
        <f>IF($D$240="Y/T","Isi Sasaran",IF($E$240=0,0,IF(I242="Y",1,IF(I242="T",0,"Isi Dulu"))))</f>
        <v>Isi Sasaran</v>
      </c>
      <c r="K242" s="592" t="s">
        <v>26</v>
      </c>
      <c r="L242" s="593" t="str">
        <f>IF($D$240="Y/T","Isi Sasaran",IF($E$240=0,0,IF(K242="Y",1,IF(K242="T",0,"Isi Dulu"))))</f>
        <v>Isi Sasaran</v>
      </c>
      <c r="M242" s="849"/>
      <c r="N242" s="852"/>
      <c r="O242" s="517"/>
      <c r="P242" s="517"/>
      <c r="Q242" s="517"/>
      <c r="R242" s="517"/>
    </row>
    <row r="243" spans="2:18" s="527" customFormat="1" ht="15.75">
      <c r="B243" s="837"/>
      <c r="C243" s="840"/>
      <c r="D243" s="858"/>
      <c r="E243" s="855"/>
      <c r="F243" s="549">
        <v>4</v>
      </c>
      <c r="G243" s="550"/>
      <c r="H243" s="598" t="str">
        <f t="shared" si="4"/>
        <v>Belum Diisi</v>
      </c>
      <c r="I243" s="592" t="s">
        <v>26</v>
      </c>
      <c r="J243" s="593" t="str">
        <f>IF($D$240="Y/T","Isi Sasaran",IF($E$240=0,0,IF(I243="Y",1,IF(I243="T",0,"Isi Dulu"))))</f>
        <v>Isi Sasaran</v>
      </c>
      <c r="K243" s="592" t="s">
        <v>26</v>
      </c>
      <c r="L243" s="593" t="str">
        <f>IF($D$240="Y/T","Isi Sasaran",IF($E$240=0,0,IF(K243="Y",1,IF(K243="T",0,"Isi Dulu"))))</f>
        <v>Isi Sasaran</v>
      </c>
      <c r="M243" s="849"/>
      <c r="N243" s="852"/>
      <c r="O243" s="517"/>
      <c r="P243" s="517"/>
      <c r="Q243" s="517"/>
      <c r="R243" s="517"/>
    </row>
    <row r="244" spans="2:18" s="527" customFormat="1" ht="15.75">
      <c r="B244" s="838"/>
      <c r="C244" s="841"/>
      <c r="D244" s="859"/>
      <c r="E244" s="856"/>
      <c r="F244" s="569">
        <v>5</v>
      </c>
      <c r="G244" s="570"/>
      <c r="H244" s="599" t="str">
        <f t="shared" si="4"/>
        <v>Belum Diisi</v>
      </c>
      <c r="I244" s="595" t="s">
        <v>26</v>
      </c>
      <c r="J244" s="596" t="str">
        <f>IF($D$240="Y/T","Isi Sasaran",IF($E$240=0,0,IF(I244="Y",1,IF(I244="T",0,"Isi Dulu"))))</f>
        <v>Isi Sasaran</v>
      </c>
      <c r="K244" s="595" t="s">
        <v>26</v>
      </c>
      <c r="L244" s="596" t="str">
        <f>IF($D$240="Y/T","Isi Sasaran",IF($E$240=0,0,IF(K244="Y",1,IF(K244="T",0,"Isi Dulu"))))</f>
        <v>Isi Sasaran</v>
      </c>
      <c r="M244" s="850"/>
      <c r="N244" s="853"/>
      <c r="O244" s="517"/>
      <c r="P244" s="517"/>
      <c r="Q244" s="517"/>
      <c r="R244" s="517"/>
    </row>
    <row r="245" spans="2:18" s="527" customFormat="1" ht="15.75">
      <c r="B245" s="836">
        <v>8</v>
      </c>
      <c r="C245" s="839"/>
      <c r="D245" s="857" t="s">
        <v>26</v>
      </c>
      <c r="E245" s="854" t="str">
        <f>IF(D245="Y",1,IF(D245="T",0,IF(D245="Y/T","Belum diisi","Error")))</f>
        <v>Belum diisi</v>
      </c>
      <c r="F245" s="528">
        <v>1</v>
      </c>
      <c r="G245" s="529"/>
      <c r="H245" s="600" t="str">
        <f t="shared" si="4"/>
        <v>Belum Diisi</v>
      </c>
      <c r="I245" s="590" t="s">
        <v>26</v>
      </c>
      <c r="J245" s="591" t="str">
        <f>IF($D$245="Y/T","Isi Sasaran",IF($E$245=0,0,IF(I245="Y",1,IF(I245="T",0,"Isi Dulu"))))</f>
        <v>Isi Sasaran</v>
      </c>
      <c r="K245" s="590" t="s">
        <v>26</v>
      </c>
      <c r="L245" s="591" t="str">
        <f>IF($D$245="Y/T","Isi Sasaran",IF($E$245=0,0,IF(K245="Y",1,IF(K245="T",0,"Isi Dulu"))))</f>
        <v>Isi Sasaran</v>
      </c>
      <c r="M245" s="848" t="s">
        <v>26</v>
      </c>
      <c r="N245" s="851" t="str">
        <f>IF(M245="Y",1,IF(M245="T",0,IF(M245="Y/T","Belum diisi","Error")))</f>
        <v>Belum diisi</v>
      </c>
      <c r="O245" s="517"/>
      <c r="P245" s="517"/>
      <c r="Q245" s="517"/>
      <c r="R245" s="517"/>
    </row>
    <row r="246" spans="2:18" s="527" customFormat="1" ht="15.75">
      <c r="B246" s="837"/>
      <c r="C246" s="840"/>
      <c r="D246" s="858"/>
      <c r="E246" s="855"/>
      <c r="F246" s="549">
        <v>2</v>
      </c>
      <c r="G246" s="550"/>
      <c r="H246" s="598" t="str">
        <f t="shared" si="4"/>
        <v>Belum Diisi</v>
      </c>
      <c r="I246" s="592" t="s">
        <v>26</v>
      </c>
      <c r="J246" s="593" t="str">
        <f>IF($D$245="Y/T","Isi Sasaran",IF($E$245=0,0,IF(I246="Y",1,IF(I246="T",0,"Isi Dulu"))))</f>
        <v>Isi Sasaran</v>
      </c>
      <c r="K246" s="592" t="s">
        <v>26</v>
      </c>
      <c r="L246" s="593" t="str">
        <f>IF($D$245="Y/T","Isi Sasaran",IF($E$245=0,0,IF(K246="Y",1,IF(K246="T",0,"Isi Dulu"))))</f>
        <v>Isi Sasaran</v>
      </c>
      <c r="M246" s="849"/>
      <c r="N246" s="852"/>
      <c r="O246" s="517"/>
      <c r="P246" s="517"/>
      <c r="Q246" s="517"/>
      <c r="R246" s="517"/>
    </row>
    <row r="247" spans="2:18" s="527" customFormat="1" ht="15.75">
      <c r="B247" s="837"/>
      <c r="C247" s="840"/>
      <c r="D247" s="858"/>
      <c r="E247" s="855"/>
      <c r="F247" s="549">
        <v>3</v>
      </c>
      <c r="G247" s="550"/>
      <c r="H247" s="598" t="str">
        <f t="shared" si="4"/>
        <v>Belum Diisi</v>
      </c>
      <c r="I247" s="592" t="s">
        <v>26</v>
      </c>
      <c r="J247" s="593" t="str">
        <f>IF($D$245="Y/T","Isi Sasaran",IF($E$245=0,0,IF(I247="Y",1,IF(I247="T",0,"Isi Dulu"))))</f>
        <v>Isi Sasaran</v>
      </c>
      <c r="K247" s="592" t="s">
        <v>26</v>
      </c>
      <c r="L247" s="593" t="str">
        <f>IF($D$245="Y/T","Isi Sasaran",IF($E$245=0,0,IF(K247="Y",1,IF(K247="T",0,"Isi Dulu"))))</f>
        <v>Isi Sasaran</v>
      </c>
      <c r="M247" s="849"/>
      <c r="N247" s="852"/>
      <c r="O247" s="517"/>
      <c r="P247" s="517"/>
      <c r="Q247" s="517"/>
      <c r="R247" s="517"/>
    </row>
    <row r="248" spans="2:18" s="527" customFormat="1" ht="15.75">
      <c r="B248" s="837"/>
      <c r="C248" s="840"/>
      <c r="D248" s="858"/>
      <c r="E248" s="855"/>
      <c r="F248" s="549">
        <v>4</v>
      </c>
      <c r="G248" s="550"/>
      <c r="H248" s="598" t="str">
        <f t="shared" si="4"/>
        <v>Belum Diisi</v>
      </c>
      <c r="I248" s="592" t="s">
        <v>26</v>
      </c>
      <c r="J248" s="593" t="str">
        <f>IF($D$245="Y/T","Isi Sasaran",IF($E$245=0,0,IF(I248="Y",1,IF(I248="T",0,"Isi Dulu"))))</f>
        <v>Isi Sasaran</v>
      </c>
      <c r="K248" s="592" t="s">
        <v>26</v>
      </c>
      <c r="L248" s="593" t="str">
        <f>IF($D$245="Y/T","Isi Sasaran",IF($E$245=0,0,IF(K248="Y",1,IF(K248="T",0,"Isi Dulu"))))</f>
        <v>Isi Sasaran</v>
      </c>
      <c r="M248" s="849"/>
      <c r="N248" s="852"/>
      <c r="O248" s="517"/>
      <c r="P248" s="517"/>
      <c r="Q248" s="517"/>
      <c r="R248" s="517"/>
    </row>
    <row r="249" spans="2:18" s="527" customFormat="1" ht="15.75">
      <c r="B249" s="838"/>
      <c r="C249" s="841"/>
      <c r="D249" s="859"/>
      <c r="E249" s="856"/>
      <c r="F249" s="569">
        <v>5</v>
      </c>
      <c r="G249" s="570"/>
      <c r="H249" s="599" t="str">
        <f t="shared" si="4"/>
        <v>Belum Diisi</v>
      </c>
      <c r="I249" s="595" t="s">
        <v>26</v>
      </c>
      <c r="J249" s="596" t="str">
        <f>IF($D$245="Y/T","Isi Sasaran",IF($E$245=0,0,IF(I249="Y",1,IF(I249="T",0,"Isi Dulu"))))</f>
        <v>Isi Sasaran</v>
      </c>
      <c r="K249" s="595" t="s">
        <v>26</v>
      </c>
      <c r="L249" s="596" t="str">
        <f>IF($D$245="Y/T","Isi Sasaran",IF($E$245=0,0,IF(K249="Y",1,IF(K249="T",0,"Isi Dulu"))))</f>
        <v>Isi Sasaran</v>
      </c>
      <c r="M249" s="850"/>
      <c r="N249" s="853"/>
      <c r="O249" s="517"/>
      <c r="P249" s="517"/>
      <c r="Q249" s="517"/>
      <c r="R249" s="517"/>
    </row>
    <row r="250" spans="2:18" s="527" customFormat="1" ht="15.75">
      <c r="B250" s="836">
        <v>9</v>
      </c>
      <c r="C250" s="839"/>
      <c r="D250" s="857" t="s">
        <v>26</v>
      </c>
      <c r="E250" s="854" t="str">
        <f>IF(D250="Y",1,IF(D250="T",0,IF(D250="Y/T","Belum diisi","Error")))</f>
        <v>Belum diisi</v>
      </c>
      <c r="F250" s="528">
        <v>1</v>
      </c>
      <c r="G250" s="529"/>
      <c r="H250" s="600" t="str">
        <f t="shared" si="4"/>
        <v>Belum Diisi</v>
      </c>
      <c r="I250" s="590" t="s">
        <v>26</v>
      </c>
      <c r="J250" s="591" t="str">
        <f>IF($D$250="Y/T","Isi Sasaran",IF($E$250=0,0,IF(I250="Y",1,IF(I250="T",0,"Isi Dulu"))))</f>
        <v>Isi Sasaran</v>
      </c>
      <c r="K250" s="590" t="s">
        <v>26</v>
      </c>
      <c r="L250" s="591" t="str">
        <f>IF($D$250="Y/T","Isi Sasaran",IF($E$250=0,0,IF(K250="Y",1,IF(K250="T",0,"Isi Dulu"))))</f>
        <v>Isi Sasaran</v>
      </c>
      <c r="M250" s="848" t="s">
        <v>26</v>
      </c>
      <c r="N250" s="851" t="str">
        <f>IF(M250="Y",1,IF(M250="T",0,IF(M250="Y/T","Belum diisi","Error")))</f>
        <v>Belum diisi</v>
      </c>
      <c r="O250" s="517"/>
      <c r="P250" s="517"/>
      <c r="Q250" s="517"/>
      <c r="R250" s="517"/>
    </row>
    <row r="251" spans="2:18" s="527" customFormat="1" ht="15.75">
      <c r="B251" s="837"/>
      <c r="C251" s="840"/>
      <c r="D251" s="858"/>
      <c r="E251" s="855"/>
      <c r="F251" s="549">
        <v>2</v>
      </c>
      <c r="G251" s="550"/>
      <c r="H251" s="598" t="str">
        <f t="shared" si="4"/>
        <v>Belum Diisi</v>
      </c>
      <c r="I251" s="592" t="s">
        <v>26</v>
      </c>
      <c r="J251" s="593" t="str">
        <f>IF($D$250="Y/T","Isi Sasaran",IF($E$250=0,0,IF(I251="Y",1,IF(I251="T",0,"Isi Dulu"))))</f>
        <v>Isi Sasaran</v>
      </c>
      <c r="K251" s="592" t="s">
        <v>26</v>
      </c>
      <c r="L251" s="593" t="str">
        <f>IF($D$250="Y/T","Isi Sasaran",IF($E$250=0,0,IF(K251="Y",1,IF(K251="T",0,"Isi Dulu"))))</f>
        <v>Isi Sasaran</v>
      </c>
      <c r="M251" s="849"/>
      <c r="N251" s="852"/>
      <c r="O251" s="517"/>
      <c r="P251" s="517"/>
      <c r="Q251" s="517"/>
      <c r="R251" s="517"/>
    </row>
    <row r="252" spans="2:18" s="527" customFormat="1" ht="15.75">
      <c r="B252" s="837"/>
      <c r="C252" s="840"/>
      <c r="D252" s="858"/>
      <c r="E252" s="855"/>
      <c r="F252" s="549">
        <v>3</v>
      </c>
      <c r="G252" s="550"/>
      <c r="H252" s="598" t="str">
        <f t="shared" si="4"/>
        <v>Belum Diisi</v>
      </c>
      <c r="I252" s="592" t="s">
        <v>26</v>
      </c>
      <c r="J252" s="593" t="str">
        <f>IF($D$250="Y/T","Isi Sasaran",IF($E$250=0,0,IF(I252="Y",1,IF(I252="T",0,"Isi Dulu"))))</f>
        <v>Isi Sasaran</v>
      </c>
      <c r="K252" s="592" t="s">
        <v>26</v>
      </c>
      <c r="L252" s="593" t="str">
        <f>IF($D$250="Y/T","Isi Sasaran",IF($E$250=0,0,IF(K252="Y",1,IF(K252="T",0,"Isi Dulu"))))</f>
        <v>Isi Sasaran</v>
      </c>
      <c r="M252" s="849"/>
      <c r="N252" s="852"/>
      <c r="O252" s="517"/>
      <c r="P252" s="517"/>
      <c r="Q252" s="517"/>
      <c r="R252" s="517"/>
    </row>
    <row r="253" spans="2:18" s="527" customFormat="1" ht="15.75">
      <c r="B253" s="837"/>
      <c r="C253" s="840"/>
      <c r="D253" s="858"/>
      <c r="E253" s="855"/>
      <c r="F253" s="549">
        <v>4</v>
      </c>
      <c r="G253" s="550"/>
      <c r="H253" s="598" t="str">
        <f t="shared" si="4"/>
        <v>Belum Diisi</v>
      </c>
      <c r="I253" s="592" t="s">
        <v>26</v>
      </c>
      <c r="J253" s="593" t="str">
        <f>IF($D$250="Y/T","Isi Sasaran",IF($E$250=0,0,IF(I253="Y",1,IF(I253="T",0,"Isi Dulu"))))</f>
        <v>Isi Sasaran</v>
      </c>
      <c r="K253" s="592" t="s">
        <v>26</v>
      </c>
      <c r="L253" s="593" t="str">
        <f>IF($D$250="Y/T","Isi Sasaran",IF($E$250=0,0,IF(K253="Y",1,IF(K253="T",0,"Isi Dulu"))))</f>
        <v>Isi Sasaran</v>
      </c>
      <c r="M253" s="849"/>
      <c r="N253" s="852"/>
      <c r="O253" s="517"/>
      <c r="P253" s="517"/>
      <c r="Q253" s="517"/>
      <c r="R253" s="517"/>
    </row>
    <row r="254" spans="2:18" s="527" customFormat="1" ht="15.75">
      <c r="B254" s="838"/>
      <c r="C254" s="841"/>
      <c r="D254" s="859"/>
      <c r="E254" s="856"/>
      <c r="F254" s="569">
        <v>5</v>
      </c>
      <c r="G254" s="570"/>
      <c r="H254" s="599" t="str">
        <f t="shared" si="4"/>
        <v>Belum Diisi</v>
      </c>
      <c r="I254" s="595" t="s">
        <v>26</v>
      </c>
      <c r="J254" s="596" t="str">
        <f>IF($D$250="Y/T","Isi Sasaran",IF($E$250=0,0,IF(I254="Y",1,IF(I254="T",0,"Isi Dulu"))))</f>
        <v>Isi Sasaran</v>
      </c>
      <c r="K254" s="595" t="s">
        <v>26</v>
      </c>
      <c r="L254" s="596" t="str">
        <f>IF($D$250="Y/T","Isi Sasaran",IF($E$250=0,0,IF(K254="Y",1,IF(K254="T",0,"Isi Dulu"))))</f>
        <v>Isi Sasaran</v>
      </c>
      <c r="M254" s="850"/>
      <c r="N254" s="853"/>
      <c r="O254" s="517"/>
      <c r="P254" s="517"/>
      <c r="Q254" s="517"/>
      <c r="R254" s="517"/>
    </row>
    <row r="255" spans="2:18" s="527" customFormat="1" ht="15.75">
      <c r="B255" s="836">
        <v>10</v>
      </c>
      <c r="C255" s="839"/>
      <c r="D255" s="857" t="s">
        <v>26</v>
      </c>
      <c r="E255" s="854" t="str">
        <f>IF(D255="Y",1,IF(D255="T",0,IF(D255="Y/T","Belum diisi","Error")))</f>
        <v>Belum diisi</v>
      </c>
      <c r="F255" s="528">
        <v>1</v>
      </c>
      <c r="G255" s="529"/>
      <c r="H255" s="600" t="str">
        <f t="shared" si="4"/>
        <v>Belum Diisi</v>
      </c>
      <c r="I255" s="590" t="s">
        <v>26</v>
      </c>
      <c r="J255" s="591" t="str">
        <f>IF($D$255="Y/T","Isi Sasaran",IF($E$255=0,0,IF(I255="Y",1,IF(I255="T",0,"Isi Dulu"))))</f>
        <v>Isi Sasaran</v>
      </c>
      <c r="K255" s="590" t="s">
        <v>26</v>
      </c>
      <c r="L255" s="591" t="str">
        <f>IF($D$255="Y/T","Isi Sasaran",IF($E$255=0,0,IF(K255="Y",1,IF(K255="T",0,"Isi Dulu"))))</f>
        <v>Isi Sasaran</v>
      </c>
      <c r="M255" s="848" t="s">
        <v>26</v>
      </c>
      <c r="N255" s="851" t="str">
        <f>IF(M255="Y",1,IF(M255="T",0,IF(M255="Y/T","Belum diisi","Error")))</f>
        <v>Belum diisi</v>
      </c>
      <c r="O255" s="517"/>
      <c r="P255" s="517"/>
      <c r="Q255" s="517"/>
      <c r="R255" s="517"/>
    </row>
    <row r="256" spans="2:18" s="527" customFormat="1" ht="15.75">
      <c r="B256" s="837"/>
      <c r="C256" s="840"/>
      <c r="D256" s="858"/>
      <c r="E256" s="855"/>
      <c r="F256" s="549">
        <v>2</v>
      </c>
      <c r="G256" s="550"/>
      <c r="H256" s="598" t="str">
        <f t="shared" si="4"/>
        <v>Belum Diisi</v>
      </c>
      <c r="I256" s="592" t="s">
        <v>26</v>
      </c>
      <c r="J256" s="593" t="str">
        <f>IF($D$255="Y/T","Isi Sasaran",IF($E$255=0,0,IF(I256="Y",1,IF(I256="T",0,"Isi Dulu"))))</f>
        <v>Isi Sasaran</v>
      </c>
      <c r="K256" s="592" t="s">
        <v>26</v>
      </c>
      <c r="L256" s="593" t="str">
        <f>IF($D$255="Y/T","Isi Sasaran",IF($E$255=0,0,IF(K256="Y",1,IF(K256="T",0,"Isi Dulu"))))</f>
        <v>Isi Sasaran</v>
      </c>
      <c r="M256" s="849"/>
      <c r="N256" s="852"/>
      <c r="O256" s="517"/>
      <c r="P256" s="517"/>
      <c r="Q256" s="517"/>
      <c r="R256" s="517"/>
    </row>
    <row r="257" spans="2:18" s="527" customFormat="1" ht="15.75">
      <c r="B257" s="837"/>
      <c r="C257" s="840"/>
      <c r="D257" s="858"/>
      <c r="E257" s="855"/>
      <c r="F257" s="549">
        <v>3</v>
      </c>
      <c r="G257" s="550"/>
      <c r="H257" s="598" t="str">
        <f t="shared" si="4"/>
        <v>Belum Diisi</v>
      </c>
      <c r="I257" s="592" t="s">
        <v>26</v>
      </c>
      <c r="J257" s="593" t="str">
        <f>IF($D$255="Y/T","Isi Sasaran",IF($E$255=0,0,IF(I257="Y",1,IF(I257="T",0,"Isi Dulu"))))</f>
        <v>Isi Sasaran</v>
      </c>
      <c r="K257" s="592" t="s">
        <v>26</v>
      </c>
      <c r="L257" s="593" t="str">
        <f>IF($D$255="Y/T","Isi Sasaran",IF($E$255=0,0,IF(K257="Y",1,IF(K257="T",0,"Isi Dulu"))))</f>
        <v>Isi Sasaran</v>
      </c>
      <c r="M257" s="849"/>
      <c r="N257" s="852"/>
      <c r="O257" s="517"/>
      <c r="P257" s="517"/>
      <c r="Q257" s="517"/>
      <c r="R257" s="517"/>
    </row>
    <row r="258" spans="2:18" s="527" customFormat="1" ht="15.75">
      <c r="B258" s="837"/>
      <c r="C258" s="840"/>
      <c r="D258" s="858"/>
      <c r="E258" s="855"/>
      <c r="F258" s="549">
        <v>4</v>
      </c>
      <c r="G258" s="550"/>
      <c r="H258" s="598" t="str">
        <f t="shared" si="4"/>
        <v>Belum Diisi</v>
      </c>
      <c r="I258" s="592" t="s">
        <v>26</v>
      </c>
      <c r="J258" s="593" t="str">
        <f>IF($D$255="Y/T","Isi Sasaran",IF($E$255=0,0,IF(I258="Y",1,IF(I258="T",0,"Isi Dulu"))))</f>
        <v>Isi Sasaran</v>
      </c>
      <c r="K258" s="592" t="s">
        <v>26</v>
      </c>
      <c r="L258" s="593" t="str">
        <f>IF($D$255="Y/T","Isi Sasaran",IF($E$255=0,0,IF(K258="Y",1,IF(K258="T",0,"Isi Dulu"))))</f>
        <v>Isi Sasaran</v>
      </c>
      <c r="M258" s="849"/>
      <c r="N258" s="852"/>
      <c r="O258" s="517"/>
      <c r="P258" s="517"/>
      <c r="Q258" s="517"/>
      <c r="R258" s="517"/>
    </row>
    <row r="259" spans="2:18" s="527" customFormat="1" ht="15.75">
      <c r="B259" s="838"/>
      <c r="C259" s="841"/>
      <c r="D259" s="859"/>
      <c r="E259" s="856"/>
      <c r="F259" s="569">
        <v>5</v>
      </c>
      <c r="G259" s="570"/>
      <c r="H259" s="599" t="str">
        <f t="shared" si="4"/>
        <v>Belum Diisi</v>
      </c>
      <c r="I259" s="595" t="s">
        <v>26</v>
      </c>
      <c r="J259" s="596" t="str">
        <f>IF($D$255="Y/T","Isi Sasaran",IF($E$255=0,0,IF(I259="Y",1,IF(I259="T",0,"Isi Dulu"))))</f>
        <v>Isi Sasaran</v>
      </c>
      <c r="K259" s="595" t="s">
        <v>26</v>
      </c>
      <c r="L259" s="596" t="str">
        <f>IF($D$255="Y/T","Isi Sasaran",IF($E$255=0,0,IF(K259="Y",1,IF(K259="T",0,"Isi Dulu"))))</f>
        <v>Isi Sasaran</v>
      </c>
      <c r="M259" s="850"/>
      <c r="N259" s="853"/>
      <c r="O259" s="517"/>
      <c r="P259" s="517"/>
      <c r="Q259" s="517"/>
      <c r="R259" s="517"/>
    </row>
    <row r="260" spans="2:18" s="527" customFormat="1" ht="15.75">
      <c r="B260" s="836">
        <v>11</v>
      </c>
      <c r="C260" s="839"/>
      <c r="D260" s="857" t="s">
        <v>26</v>
      </c>
      <c r="E260" s="854" t="str">
        <f>IF(D260="Y",1,IF(D260="T",0,IF(D260="Y/T","Belum diisi","Error")))</f>
        <v>Belum diisi</v>
      </c>
      <c r="F260" s="528">
        <v>1</v>
      </c>
      <c r="G260" s="529"/>
      <c r="H260" s="600" t="str">
        <f t="shared" si="4"/>
        <v>Belum Diisi</v>
      </c>
      <c r="I260" s="590" t="s">
        <v>26</v>
      </c>
      <c r="J260" s="591" t="str">
        <f>IF($D$260="Y/T","Isi Sasaran",IF($E$260=0,0,IF(I260="Y",1,IF(I260="T",0,"Isi Dulu"))))</f>
        <v>Isi Sasaran</v>
      </c>
      <c r="K260" s="590" t="s">
        <v>26</v>
      </c>
      <c r="L260" s="591" t="str">
        <f>IF($D$260="Y/T","Isi Sasaran",IF($E$260=0,0,IF(K260="Y",1,IF(K260="T",0,"Isi Dulu"))))</f>
        <v>Isi Sasaran</v>
      </c>
      <c r="M260" s="848" t="s">
        <v>26</v>
      </c>
      <c r="N260" s="851" t="str">
        <f>IF(M260="Y",1,IF(M260="T",0,IF(M260="Y/T","Belum diisi","Error")))</f>
        <v>Belum diisi</v>
      </c>
      <c r="O260" s="517"/>
      <c r="P260" s="517"/>
      <c r="Q260" s="517"/>
      <c r="R260" s="517"/>
    </row>
    <row r="261" spans="2:18" s="527" customFormat="1" ht="15.75">
      <c r="B261" s="837"/>
      <c r="C261" s="840"/>
      <c r="D261" s="858"/>
      <c r="E261" s="855"/>
      <c r="F261" s="549">
        <v>2</v>
      </c>
      <c r="G261" s="550"/>
      <c r="H261" s="598" t="str">
        <f t="shared" si="4"/>
        <v>Belum Diisi</v>
      </c>
      <c r="I261" s="592" t="s">
        <v>26</v>
      </c>
      <c r="J261" s="593" t="str">
        <f>IF($D$260="Y/T","Isi Sasaran",IF($E$260=0,0,IF(I261="Y",1,IF(I261="T",0,"Isi Dulu"))))</f>
        <v>Isi Sasaran</v>
      </c>
      <c r="K261" s="592" t="s">
        <v>26</v>
      </c>
      <c r="L261" s="593" t="str">
        <f>IF($D$260="Y/T","Isi Sasaran",IF($E$260=0,0,IF(K261="Y",1,IF(K261="T",0,"Isi Dulu"))))</f>
        <v>Isi Sasaran</v>
      </c>
      <c r="M261" s="849"/>
      <c r="N261" s="852"/>
      <c r="O261" s="517"/>
      <c r="P261" s="517"/>
      <c r="Q261" s="517"/>
      <c r="R261" s="517"/>
    </row>
    <row r="262" spans="2:18" s="527" customFormat="1" ht="15.75">
      <c r="B262" s="837"/>
      <c r="C262" s="840"/>
      <c r="D262" s="858"/>
      <c r="E262" s="855"/>
      <c r="F262" s="549">
        <v>3</v>
      </c>
      <c r="G262" s="550"/>
      <c r="H262" s="598" t="str">
        <f t="shared" si="4"/>
        <v>Belum Diisi</v>
      </c>
      <c r="I262" s="592" t="s">
        <v>26</v>
      </c>
      <c r="J262" s="593" t="str">
        <f>IF($D$260="Y/T","Isi Sasaran",IF($E$260=0,0,IF(I262="Y",1,IF(I262="T",0,"Isi Dulu"))))</f>
        <v>Isi Sasaran</v>
      </c>
      <c r="K262" s="592" t="s">
        <v>26</v>
      </c>
      <c r="L262" s="593" t="str">
        <f>IF($D$260="Y/T","Isi Sasaran",IF($E$260=0,0,IF(K262="Y",1,IF(K262="T",0,"Isi Dulu"))))</f>
        <v>Isi Sasaran</v>
      </c>
      <c r="M262" s="849"/>
      <c r="N262" s="852"/>
      <c r="O262" s="517"/>
      <c r="P262" s="517"/>
      <c r="Q262" s="517"/>
      <c r="R262" s="517"/>
    </row>
    <row r="263" spans="2:18" s="527" customFormat="1" ht="15.75">
      <c r="B263" s="837"/>
      <c r="C263" s="840"/>
      <c r="D263" s="858"/>
      <c r="E263" s="855"/>
      <c r="F263" s="549">
        <v>4</v>
      </c>
      <c r="G263" s="550"/>
      <c r="H263" s="598" t="str">
        <f t="shared" si="4"/>
        <v>Belum Diisi</v>
      </c>
      <c r="I263" s="592" t="s">
        <v>26</v>
      </c>
      <c r="J263" s="593" t="str">
        <f>IF($D$260="Y/T","Isi Sasaran",IF($E$260=0,0,IF(I263="Y",1,IF(I263="T",0,"Isi Dulu"))))</f>
        <v>Isi Sasaran</v>
      </c>
      <c r="K263" s="592" t="s">
        <v>26</v>
      </c>
      <c r="L263" s="593" t="str">
        <f>IF($D$260="Y/T","Isi Sasaran",IF($E$260=0,0,IF(K263="Y",1,IF(K263="T",0,"Isi Dulu"))))</f>
        <v>Isi Sasaran</v>
      </c>
      <c r="M263" s="849"/>
      <c r="N263" s="852"/>
      <c r="O263" s="517"/>
      <c r="P263" s="517"/>
      <c r="Q263" s="517"/>
      <c r="R263" s="517"/>
    </row>
    <row r="264" spans="2:18" s="527" customFormat="1" ht="15.75">
      <c r="B264" s="838"/>
      <c r="C264" s="841"/>
      <c r="D264" s="859"/>
      <c r="E264" s="856"/>
      <c r="F264" s="569">
        <v>5</v>
      </c>
      <c r="G264" s="570"/>
      <c r="H264" s="599" t="str">
        <f t="shared" si="4"/>
        <v>Belum Diisi</v>
      </c>
      <c r="I264" s="595" t="s">
        <v>26</v>
      </c>
      <c r="J264" s="596" t="str">
        <f>IF($D$260="Y/T","Isi Sasaran",IF($E$260=0,0,IF(I264="Y",1,IF(I264="T",0,"Isi Dulu"))))</f>
        <v>Isi Sasaran</v>
      </c>
      <c r="K264" s="595" t="s">
        <v>26</v>
      </c>
      <c r="L264" s="596" t="str">
        <f>IF($D$260="Y/T","Isi Sasaran",IF($E$260=0,0,IF(K264="Y",1,IF(K264="T",0,"Isi Dulu"))))</f>
        <v>Isi Sasaran</v>
      </c>
      <c r="M264" s="850"/>
      <c r="N264" s="853"/>
      <c r="O264" s="517"/>
      <c r="P264" s="517"/>
      <c r="Q264" s="517"/>
      <c r="R264" s="517"/>
    </row>
    <row r="265" spans="2:18" s="527" customFormat="1" ht="15.75">
      <c r="B265" s="836">
        <v>12</v>
      </c>
      <c r="C265" s="839"/>
      <c r="D265" s="857" t="s">
        <v>26</v>
      </c>
      <c r="E265" s="854" t="str">
        <f>IF(D265="Y",1,IF(D265="T",0,IF(D265="Y/T","Belum diisi","Error")))</f>
        <v>Belum diisi</v>
      </c>
      <c r="F265" s="528">
        <v>1</v>
      </c>
      <c r="G265" s="529"/>
      <c r="H265" s="600" t="str">
        <f t="shared" si="4"/>
        <v>Belum Diisi</v>
      </c>
      <c r="I265" s="590" t="s">
        <v>26</v>
      </c>
      <c r="J265" s="591" t="str">
        <f>IF($D$265="Y/T","Isi Sasaran",IF($E$265=0,0,IF(I265="Y",1,IF(I265="T",0,"Isi Dulu"))))</f>
        <v>Isi Sasaran</v>
      </c>
      <c r="K265" s="590" t="s">
        <v>26</v>
      </c>
      <c r="L265" s="591" t="str">
        <f>IF($D$265="Y/T","Isi Sasaran",IF($E$265=0,0,IF(K265="Y",1,IF(K265="T",0,"Isi Dulu"))))</f>
        <v>Isi Sasaran</v>
      </c>
      <c r="M265" s="848" t="s">
        <v>26</v>
      </c>
      <c r="N265" s="851" t="str">
        <f>IF(M265="Y",1,IF(M265="T",0,IF(M265="Y/T","Belum diisi","Error")))</f>
        <v>Belum diisi</v>
      </c>
      <c r="O265" s="517"/>
      <c r="P265" s="517"/>
      <c r="Q265" s="517"/>
      <c r="R265" s="517"/>
    </row>
    <row r="266" spans="2:18" s="527" customFormat="1" ht="15.75">
      <c r="B266" s="837"/>
      <c r="C266" s="840"/>
      <c r="D266" s="858"/>
      <c r="E266" s="855"/>
      <c r="F266" s="549">
        <v>2</v>
      </c>
      <c r="G266" s="550"/>
      <c r="H266" s="598" t="str">
        <f t="shared" si="4"/>
        <v>Belum Diisi</v>
      </c>
      <c r="I266" s="592" t="s">
        <v>26</v>
      </c>
      <c r="J266" s="593" t="str">
        <f>IF($D$265="Y/T","Isi Sasaran",IF($E$265=0,0,IF(I266="Y",1,IF(I266="T",0,"Isi Dulu"))))</f>
        <v>Isi Sasaran</v>
      </c>
      <c r="K266" s="592" t="s">
        <v>26</v>
      </c>
      <c r="L266" s="593" t="str">
        <f>IF($D$265="Y/T","Isi Sasaran",IF($E$265=0,0,IF(K266="Y",1,IF(K266="T",0,"Isi Dulu"))))</f>
        <v>Isi Sasaran</v>
      </c>
      <c r="M266" s="849"/>
      <c r="N266" s="852"/>
      <c r="O266" s="517"/>
      <c r="P266" s="517"/>
      <c r="Q266" s="517"/>
      <c r="R266" s="517"/>
    </row>
    <row r="267" spans="2:18" s="527" customFormat="1" ht="15.75">
      <c r="B267" s="837"/>
      <c r="C267" s="840"/>
      <c r="D267" s="858"/>
      <c r="E267" s="855"/>
      <c r="F267" s="549">
        <v>3</v>
      </c>
      <c r="G267" s="550"/>
      <c r="H267" s="598" t="str">
        <f t="shared" si="4"/>
        <v>Belum Diisi</v>
      </c>
      <c r="I267" s="592" t="s">
        <v>26</v>
      </c>
      <c r="J267" s="593" t="str">
        <f>IF($D$265="Y/T","Isi Sasaran",IF($E$265=0,0,IF(I267="Y",1,IF(I267="T",0,"Isi Dulu"))))</f>
        <v>Isi Sasaran</v>
      </c>
      <c r="K267" s="592" t="s">
        <v>26</v>
      </c>
      <c r="L267" s="593" t="str">
        <f>IF($D$265="Y/T","Isi Sasaran",IF($E$265=0,0,IF(K267="Y",1,IF(K267="T",0,"Isi Dulu"))))</f>
        <v>Isi Sasaran</v>
      </c>
      <c r="M267" s="849"/>
      <c r="N267" s="852"/>
      <c r="O267" s="517"/>
      <c r="P267" s="517"/>
      <c r="Q267" s="517"/>
      <c r="R267" s="517"/>
    </row>
    <row r="268" spans="2:18" s="527" customFormat="1" ht="15.75">
      <c r="B268" s="837"/>
      <c r="C268" s="840"/>
      <c r="D268" s="858"/>
      <c r="E268" s="855"/>
      <c r="F268" s="549">
        <v>4</v>
      </c>
      <c r="G268" s="550"/>
      <c r="H268" s="598" t="str">
        <f t="shared" si="4"/>
        <v>Belum Diisi</v>
      </c>
      <c r="I268" s="592" t="s">
        <v>26</v>
      </c>
      <c r="J268" s="593" t="str">
        <f>IF($D$265="Y/T","Isi Sasaran",IF($E$265=0,0,IF(I268="Y",1,IF(I268="T",0,"Isi Dulu"))))</f>
        <v>Isi Sasaran</v>
      </c>
      <c r="K268" s="592" t="s">
        <v>26</v>
      </c>
      <c r="L268" s="593" t="str">
        <f>IF($D$265="Y/T","Isi Sasaran",IF($E$265=0,0,IF(K268="Y",1,IF(K268="T",0,"Isi Dulu"))))</f>
        <v>Isi Sasaran</v>
      </c>
      <c r="M268" s="849"/>
      <c r="N268" s="852"/>
      <c r="O268" s="517"/>
      <c r="P268" s="517"/>
      <c r="Q268" s="517"/>
      <c r="R268" s="517"/>
    </row>
    <row r="269" spans="2:18" s="527" customFormat="1" ht="15.75">
      <c r="B269" s="838"/>
      <c r="C269" s="841"/>
      <c r="D269" s="859"/>
      <c r="E269" s="856"/>
      <c r="F269" s="569">
        <v>5</v>
      </c>
      <c r="G269" s="570"/>
      <c r="H269" s="599" t="str">
        <f t="shared" si="4"/>
        <v>Belum Diisi</v>
      </c>
      <c r="I269" s="595" t="s">
        <v>26</v>
      </c>
      <c r="J269" s="596" t="str">
        <f>IF($D$265="Y/T","Isi Sasaran",IF($E$265=0,0,IF(I269="Y",1,IF(I269="T",0,"Isi Dulu"))))</f>
        <v>Isi Sasaran</v>
      </c>
      <c r="K269" s="595" t="s">
        <v>26</v>
      </c>
      <c r="L269" s="596" t="str">
        <f>IF($D$265="Y/T","Isi Sasaran",IF($E$265=0,0,IF(K269="Y",1,IF(K269="T",0,"Isi Dulu"))))</f>
        <v>Isi Sasaran</v>
      </c>
      <c r="M269" s="850"/>
      <c r="N269" s="853"/>
      <c r="O269" s="517"/>
      <c r="P269" s="517"/>
      <c r="Q269" s="517"/>
      <c r="R269" s="517"/>
    </row>
    <row r="270" spans="2:18" s="527" customFormat="1" ht="15.75">
      <c r="B270" s="836">
        <v>13</v>
      </c>
      <c r="C270" s="839"/>
      <c r="D270" s="857" t="s">
        <v>26</v>
      </c>
      <c r="E270" s="854" t="str">
        <f>IF(D270="Y",1,IF(D270="T",0,IF(D270="Y/T","Belum diisi","Error")))</f>
        <v>Belum diisi</v>
      </c>
      <c r="F270" s="528">
        <v>1</v>
      </c>
      <c r="G270" s="529"/>
      <c r="H270" s="600" t="str">
        <f t="shared" si="4"/>
        <v>Belum Diisi</v>
      </c>
      <c r="I270" s="590" t="s">
        <v>26</v>
      </c>
      <c r="J270" s="591" t="str">
        <f>IF($D$270="Y/T","Isi Sasaran",IF($E$270=0,0,IF(I270="Y",1,IF(I270="T",0,"Isi Dulu"))))</f>
        <v>Isi Sasaran</v>
      </c>
      <c r="K270" s="590" t="s">
        <v>26</v>
      </c>
      <c r="L270" s="591" t="str">
        <f>IF($D$270="Y/T","Isi Sasaran",IF($E$270=0,0,IF(K270="Y",1,IF(K270="T",0,"Isi Dulu"))))</f>
        <v>Isi Sasaran</v>
      </c>
      <c r="M270" s="848" t="s">
        <v>26</v>
      </c>
      <c r="N270" s="851" t="str">
        <f>IF(M270="Y",1,IF(M270="T",0,IF(M270="Y/T","Belum diisi","Error")))</f>
        <v>Belum diisi</v>
      </c>
      <c r="O270" s="517"/>
      <c r="P270" s="517"/>
      <c r="Q270" s="517"/>
      <c r="R270" s="517"/>
    </row>
    <row r="271" spans="2:18" s="527" customFormat="1" ht="15.75">
      <c r="B271" s="837"/>
      <c r="C271" s="840"/>
      <c r="D271" s="858"/>
      <c r="E271" s="855"/>
      <c r="F271" s="549">
        <v>2</v>
      </c>
      <c r="G271" s="550"/>
      <c r="H271" s="598" t="str">
        <f t="shared" si="4"/>
        <v>Belum Diisi</v>
      </c>
      <c r="I271" s="592" t="s">
        <v>26</v>
      </c>
      <c r="J271" s="593" t="str">
        <f>IF($D$270="Y/T","Isi Sasaran",IF($E$270=0,0,IF(I271="Y",1,IF(I271="T",0,"Isi Dulu"))))</f>
        <v>Isi Sasaran</v>
      </c>
      <c r="K271" s="592" t="s">
        <v>26</v>
      </c>
      <c r="L271" s="593" t="str">
        <f>IF($D$270="Y/T","Isi Sasaran",IF($E$270=0,0,IF(K271="Y",1,IF(K271="T",0,"Isi Dulu"))))</f>
        <v>Isi Sasaran</v>
      </c>
      <c r="M271" s="849"/>
      <c r="N271" s="852"/>
      <c r="O271" s="517"/>
      <c r="P271" s="517"/>
      <c r="Q271" s="517"/>
      <c r="R271" s="517"/>
    </row>
    <row r="272" spans="2:18" s="527" customFormat="1" ht="15.75">
      <c r="B272" s="837"/>
      <c r="C272" s="840"/>
      <c r="D272" s="858"/>
      <c r="E272" s="855"/>
      <c r="F272" s="549">
        <v>3</v>
      </c>
      <c r="G272" s="550"/>
      <c r="H272" s="598" t="str">
        <f t="shared" si="4"/>
        <v>Belum Diisi</v>
      </c>
      <c r="I272" s="592" t="s">
        <v>26</v>
      </c>
      <c r="J272" s="593" t="str">
        <f>IF($D$270="Y/T","Isi Sasaran",IF($E$270=0,0,IF(I272="Y",1,IF(I272="T",0,"Isi Dulu"))))</f>
        <v>Isi Sasaran</v>
      </c>
      <c r="K272" s="592" t="s">
        <v>26</v>
      </c>
      <c r="L272" s="593" t="str">
        <f>IF($D$270="Y/T","Isi Sasaran",IF($E$270=0,0,IF(K272="Y",1,IF(K272="T",0,"Isi Dulu"))))</f>
        <v>Isi Sasaran</v>
      </c>
      <c r="M272" s="849"/>
      <c r="N272" s="852"/>
      <c r="O272" s="517"/>
      <c r="P272" s="517"/>
      <c r="Q272" s="517"/>
      <c r="R272" s="517"/>
    </row>
    <row r="273" spans="2:18" s="527" customFormat="1" ht="15.75">
      <c r="B273" s="837"/>
      <c r="C273" s="840"/>
      <c r="D273" s="858"/>
      <c r="E273" s="855"/>
      <c r="F273" s="549">
        <v>4</v>
      </c>
      <c r="G273" s="550"/>
      <c r="H273" s="598" t="str">
        <f t="shared" si="4"/>
        <v>Belum Diisi</v>
      </c>
      <c r="I273" s="592" t="s">
        <v>26</v>
      </c>
      <c r="J273" s="593" t="str">
        <f>IF($D$270="Y/T","Isi Sasaran",IF($E$270=0,0,IF(I273="Y",1,IF(I273="T",0,"Isi Dulu"))))</f>
        <v>Isi Sasaran</v>
      </c>
      <c r="K273" s="592" t="s">
        <v>26</v>
      </c>
      <c r="L273" s="593" t="str">
        <f>IF($D$270="Y/T","Isi Sasaran",IF($E$270=0,0,IF(K273="Y",1,IF(K273="T",0,"Isi Dulu"))))</f>
        <v>Isi Sasaran</v>
      </c>
      <c r="M273" s="849"/>
      <c r="N273" s="852"/>
      <c r="O273" s="517"/>
      <c r="P273" s="517"/>
      <c r="Q273" s="517"/>
      <c r="R273" s="517"/>
    </row>
    <row r="274" spans="2:18" s="527" customFormat="1" ht="15.75">
      <c r="B274" s="838"/>
      <c r="C274" s="841"/>
      <c r="D274" s="859"/>
      <c r="E274" s="856"/>
      <c r="F274" s="569">
        <v>5</v>
      </c>
      <c r="G274" s="570"/>
      <c r="H274" s="599" t="str">
        <f t="shared" si="4"/>
        <v>Belum Diisi</v>
      </c>
      <c r="I274" s="595" t="s">
        <v>26</v>
      </c>
      <c r="J274" s="596" t="str">
        <f>IF($D$270="Y/T","Isi Sasaran",IF($E$270=0,0,IF(I274="Y",1,IF(I274="T",0,"Isi Dulu"))))</f>
        <v>Isi Sasaran</v>
      </c>
      <c r="K274" s="595" t="s">
        <v>26</v>
      </c>
      <c r="L274" s="596" t="str">
        <f>IF($D$270="Y/T","Isi Sasaran",IF($E$270=0,0,IF(K274="Y",1,IF(K274="T",0,"Isi Dulu"))))</f>
        <v>Isi Sasaran</v>
      </c>
      <c r="M274" s="850"/>
      <c r="N274" s="853"/>
      <c r="O274" s="517"/>
      <c r="P274" s="517"/>
      <c r="Q274" s="517"/>
      <c r="R274" s="517"/>
    </row>
    <row r="275" spans="2:18" s="527" customFormat="1" ht="15.75">
      <c r="B275" s="836">
        <v>14</v>
      </c>
      <c r="C275" s="839"/>
      <c r="D275" s="857" t="s">
        <v>26</v>
      </c>
      <c r="E275" s="854" t="str">
        <f>IF(D275="Y",1,IF(D275="T",0,IF(D275="Y/T","Belum diisi","Error")))</f>
        <v>Belum diisi</v>
      </c>
      <c r="F275" s="528">
        <v>1</v>
      </c>
      <c r="G275" s="529"/>
      <c r="H275" s="600" t="str">
        <f t="shared" ref="H275:H309" si="5">IF(OR(J275="Isi Dulu",L275="Isi Dulu",J275="Isi Sasaran",L275="Isi Sasaran"),"Belum Diisi",IF(SUM(J275,L275)=2,1,IF(SUM(J275,L275)=1,0,IF(SUM(J275,L275)=0,0,"Error"))))</f>
        <v>Belum Diisi</v>
      </c>
      <c r="I275" s="590" t="s">
        <v>26</v>
      </c>
      <c r="J275" s="591" t="str">
        <f>IF($D$275="Y/T","Isi Sasaran",IF($E$275=0,0,IF(I275="Y",1,IF(I275="T",0,"Isi Dulu"))))</f>
        <v>Isi Sasaran</v>
      </c>
      <c r="K275" s="590" t="s">
        <v>26</v>
      </c>
      <c r="L275" s="591" t="str">
        <f>IF($D$275="Y/T","Isi Sasaran",IF($E$275=0,0,IF(K275="Y",1,IF(K275="T",0,"Isi Dulu"))))</f>
        <v>Isi Sasaran</v>
      </c>
      <c r="M275" s="848" t="s">
        <v>26</v>
      </c>
      <c r="N275" s="851" t="str">
        <f>IF(M275="Y",1,IF(M275="T",0,IF(M275="Y/T","Belum diisi","Error")))</f>
        <v>Belum diisi</v>
      </c>
      <c r="O275" s="517"/>
      <c r="P275" s="517"/>
      <c r="Q275" s="517"/>
      <c r="R275" s="517"/>
    </row>
    <row r="276" spans="2:18" s="527" customFormat="1" ht="15.75">
      <c r="B276" s="837"/>
      <c r="C276" s="840"/>
      <c r="D276" s="858"/>
      <c r="E276" s="855"/>
      <c r="F276" s="549">
        <v>2</v>
      </c>
      <c r="G276" s="550"/>
      <c r="H276" s="598" t="str">
        <f t="shared" si="5"/>
        <v>Belum Diisi</v>
      </c>
      <c r="I276" s="592" t="s">
        <v>26</v>
      </c>
      <c r="J276" s="593" t="str">
        <f>IF($D$275="Y/T","Isi Sasaran",IF($E$275=0,0,IF(I276="Y",1,IF(I276="T",0,"Isi Dulu"))))</f>
        <v>Isi Sasaran</v>
      </c>
      <c r="K276" s="592" t="s">
        <v>26</v>
      </c>
      <c r="L276" s="593" t="str">
        <f>IF($D$275="Y/T","Isi Sasaran",IF($E$275=0,0,IF(K276="Y",1,IF(K276="T",0,"Isi Dulu"))))</f>
        <v>Isi Sasaran</v>
      </c>
      <c r="M276" s="849"/>
      <c r="N276" s="852"/>
      <c r="O276" s="517"/>
      <c r="P276" s="517"/>
      <c r="Q276" s="517"/>
      <c r="R276" s="517"/>
    </row>
    <row r="277" spans="2:18" s="527" customFormat="1" ht="15.75">
      <c r="B277" s="837"/>
      <c r="C277" s="840"/>
      <c r="D277" s="858"/>
      <c r="E277" s="855"/>
      <c r="F277" s="549">
        <v>3</v>
      </c>
      <c r="G277" s="550"/>
      <c r="H277" s="598" t="str">
        <f t="shared" si="5"/>
        <v>Belum Diisi</v>
      </c>
      <c r="I277" s="592" t="s">
        <v>26</v>
      </c>
      <c r="J277" s="593" t="str">
        <f>IF($D$275="Y/T","Isi Sasaran",IF($E$275=0,0,IF(I277="Y",1,IF(I277="T",0,"Isi Dulu"))))</f>
        <v>Isi Sasaran</v>
      </c>
      <c r="K277" s="592" t="s">
        <v>26</v>
      </c>
      <c r="L277" s="593" t="str">
        <f>IF($D$275="Y/T","Isi Sasaran",IF($E$275=0,0,IF(K277="Y",1,IF(K277="T",0,"Isi Dulu"))))</f>
        <v>Isi Sasaran</v>
      </c>
      <c r="M277" s="849"/>
      <c r="N277" s="852"/>
      <c r="O277" s="517"/>
      <c r="P277" s="517"/>
      <c r="Q277" s="517"/>
      <c r="R277" s="517"/>
    </row>
    <row r="278" spans="2:18" s="527" customFormat="1" ht="15.75">
      <c r="B278" s="837"/>
      <c r="C278" s="840"/>
      <c r="D278" s="858"/>
      <c r="E278" s="855"/>
      <c r="F278" s="549">
        <v>4</v>
      </c>
      <c r="G278" s="550"/>
      <c r="H278" s="598" t="str">
        <f t="shared" si="5"/>
        <v>Belum Diisi</v>
      </c>
      <c r="I278" s="592" t="s">
        <v>26</v>
      </c>
      <c r="J278" s="593" t="str">
        <f>IF($D$275="Y/T","Isi Sasaran",IF($E$275=0,0,IF(I278="Y",1,IF(I278="T",0,"Isi Dulu"))))</f>
        <v>Isi Sasaran</v>
      </c>
      <c r="K278" s="592" t="s">
        <v>26</v>
      </c>
      <c r="L278" s="593" t="str">
        <f>IF($D$275="Y/T","Isi Sasaran",IF($E$275=0,0,IF(K278="Y",1,IF(K278="T",0,"Isi Dulu"))))</f>
        <v>Isi Sasaran</v>
      </c>
      <c r="M278" s="849"/>
      <c r="N278" s="852"/>
      <c r="O278" s="517"/>
      <c r="P278" s="517"/>
      <c r="Q278" s="517"/>
      <c r="R278" s="517"/>
    </row>
    <row r="279" spans="2:18" s="527" customFormat="1" ht="15.75">
      <c r="B279" s="838"/>
      <c r="C279" s="841"/>
      <c r="D279" s="859"/>
      <c r="E279" s="856"/>
      <c r="F279" s="569">
        <v>5</v>
      </c>
      <c r="G279" s="570"/>
      <c r="H279" s="599" t="str">
        <f t="shared" si="5"/>
        <v>Belum Diisi</v>
      </c>
      <c r="I279" s="595" t="s">
        <v>26</v>
      </c>
      <c r="J279" s="596" t="str">
        <f>IF($D$275="Y/T","Isi Sasaran",IF($E$275=0,0,IF(I279="Y",1,IF(I279="T",0,"Isi Dulu"))))</f>
        <v>Isi Sasaran</v>
      </c>
      <c r="K279" s="595" t="s">
        <v>26</v>
      </c>
      <c r="L279" s="596" t="str">
        <f>IF($D$275="Y/T","Isi Sasaran",IF($E$275=0,0,IF(K279="Y",1,IF(K279="T",0,"Isi Dulu"))))</f>
        <v>Isi Sasaran</v>
      </c>
      <c r="M279" s="850"/>
      <c r="N279" s="853"/>
      <c r="O279" s="517"/>
      <c r="P279" s="517"/>
      <c r="Q279" s="517"/>
      <c r="R279" s="517"/>
    </row>
    <row r="280" spans="2:18" s="527" customFormat="1" ht="15.75">
      <c r="B280" s="836">
        <v>15</v>
      </c>
      <c r="C280" s="839"/>
      <c r="D280" s="857" t="s">
        <v>26</v>
      </c>
      <c r="E280" s="854" t="str">
        <f>IF(D280="Y",1,IF(D280="T",0,IF(D280="Y/T","Belum diisi","Error")))</f>
        <v>Belum diisi</v>
      </c>
      <c r="F280" s="528">
        <v>1</v>
      </c>
      <c r="G280" s="529"/>
      <c r="H280" s="600" t="str">
        <f t="shared" si="5"/>
        <v>Belum Diisi</v>
      </c>
      <c r="I280" s="590" t="s">
        <v>26</v>
      </c>
      <c r="J280" s="591" t="str">
        <f>IF($D$280="Y/T","Isi Sasaran",IF($E$280=0,0,IF(I280="Y",1,IF(I280="T",0,"Isi Dulu"))))</f>
        <v>Isi Sasaran</v>
      </c>
      <c r="K280" s="590" t="s">
        <v>26</v>
      </c>
      <c r="L280" s="591" t="str">
        <f>IF($D$280="Y/T","Isi Sasaran",IF($E$280=0,0,IF(K280="Y",1,IF(K280="T",0,"Isi Dulu"))))</f>
        <v>Isi Sasaran</v>
      </c>
      <c r="M280" s="848" t="s">
        <v>26</v>
      </c>
      <c r="N280" s="851" t="str">
        <f>IF(M280="Y",1,IF(M280="T",0,IF(M280="Y/T","Belum diisi","Error")))</f>
        <v>Belum diisi</v>
      </c>
      <c r="O280" s="517"/>
      <c r="P280" s="517"/>
      <c r="Q280" s="517"/>
      <c r="R280" s="517"/>
    </row>
    <row r="281" spans="2:18" s="527" customFormat="1" ht="15.75">
      <c r="B281" s="837"/>
      <c r="C281" s="840"/>
      <c r="D281" s="858"/>
      <c r="E281" s="855"/>
      <c r="F281" s="549">
        <v>2</v>
      </c>
      <c r="G281" s="550"/>
      <c r="H281" s="598" t="str">
        <f t="shared" si="5"/>
        <v>Belum Diisi</v>
      </c>
      <c r="I281" s="592" t="s">
        <v>26</v>
      </c>
      <c r="J281" s="593" t="str">
        <f>IF($D$280="Y/T","Isi Sasaran",IF($E$280=0,0,IF(I281="Y",1,IF(I281="T",0,"Isi Dulu"))))</f>
        <v>Isi Sasaran</v>
      </c>
      <c r="K281" s="592" t="s">
        <v>26</v>
      </c>
      <c r="L281" s="593" t="str">
        <f>IF($D$280="Y/T","Isi Sasaran",IF($E$280=0,0,IF(K281="Y",1,IF(K281="T",0,"Isi Dulu"))))</f>
        <v>Isi Sasaran</v>
      </c>
      <c r="M281" s="849"/>
      <c r="N281" s="852"/>
      <c r="O281" s="517"/>
      <c r="P281" s="517"/>
      <c r="Q281" s="517"/>
      <c r="R281" s="517"/>
    </row>
    <row r="282" spans="2:18" s="527" customFormat="1" ht="15.75">
      <c r="B282" s="837"/>
      <c r="C282" s="840"/>
      <c r="D282" s="858"/>
      <c r="E282" s="855"/>
      <c r="F282" s="549">
        <v>3</v>
      </c>
      <c r="G282" s="550"/>
      <c r="H282" s="598" t="str">
        <f t="shared" si="5"/>
        <v>Belum Diisi</v>
      </c>
      <c r="I282" s="592" t="s">
        <v>26</v>
      </c>
      <c r="J282" s="593" t="str">
        <f>IF($D$280="Y/T","Isi Sasaran",IF($E$280=0,0,IF(I282="Y",1,IF(I282="T",0,"Isi Dulu"))))</f>
        <v>Isi Sasaran</v>
      </c>
      <c r="K282" s="592" t="s">
        <v>26</v>
      </c>
      <c r="L282" s="593" t="str">
        <f>IF($D$280="Y/T","Isi Sasaran",IF($E$280=0,0,IF(K282="Y",1,IF(K282="T",0,"Isi Dulu"))))</f>
        <v>Isi Sasaran</v>
      </c>
      <c r="M282" s="849"/>
      <c r="N282" s="852"/>
      <c r="O282" s="517"/>
      <c r="P282" s="517"/>
      <c r="Q282" s="517"/>
      <c r="R282" s="517"/>
    </row>
    <row r="283" spans="2:18" s="527" customFormat="1" ht="15.75">
      <c r="B283" s="837"/>
      <c r="C283" s="840"/>
      <c r="D283" s="858"/>
      <c r="E283" s="855"/>
      <c r="F283" s="549">
        <v>4</v>
      </c>
      <c r="G283" s="550"/>
      <c r="H283" s="598" t="str">
        <f t="shared" si="5"/>
        <v>Belum Diisi</v>
      </c>
      <c r="I283" s="592" t="s">
        <v>26</v>
      </c>
      <c r="J283" s="593" t="str">
        <f>IF($D$280="Y/T","Isi Sasaran",IF($E$280=0,0,IF(I283="Y",1,IF(I283="T",0,"Isi Dulu"))))</f>
        <v>Isi Sasaran</v>
      </c>
      <c r="K283" s="592" t="s">
        <v>26</v>
      </c>
      <c r="L283" s="593" t="str">
        <f>IF($D$280="Y/T","Isi Sasaran",IF($E$280=0,0,IF(K283="Y",1,IF(K283="T",0,"Isi Dulu"))))</f>
        <v>Isi Sasaran</v>
      </c>
      <c r="M283" s="849"/>
      <c r="N283" s="852"/>
      <c r="O283" s="517"/>
      <c r="P283" s="517"/>
      <c r="Q283" s="517"/>
      <c r="R283" s="517"/>
    </row>
    <row r="284" spans="2:18" s="527" customFormat="1" ht="15.75">
      <c r="B284" s="838"/>
      <c r="C284" s="841"/>
      <c r="D284" s="859"/>
      <c r="E284" s="856"/>
      <c r="F284" s="569">
        <v>5</v>
      </c>
      <c r="G284" s="570"/>
      <c r="H284" s="599" t="str">
        <f t="shared" si="5"/>
        <v>Belum Diisi</v>
      </c>
      <c r="I284" s="595" t="s">
        <v>26</v>
      </c>
      <c r="J284" s="596" t="str">
        <f>IF($D$280="Y/T","Isi Sasaran",IF($E$280=0,0,IF(I284="Y",1,IF(I284="T",0,"Isi Dulu"))))</f>
        <v>Isi Sasaran</v>
      </c>
      <c r="K284" s="595" t="s">
        <v>26</v>
      </c>
      <c r="L284" s="596" t="str">
        <f>IF($D$280="Y/T","Isi Sasaran",IF($E$280=0,0,IF(K284="Y",1,IF(K284="T",0,"Isi Dulu"))))</f>
        <v>Isi Sasaran</v>
      </c>
      <c r="M284" s="850"/>
      <c r="N284" s="853"/>
      <c r="O284" s="517"/>
      <c r="P284" s="517"/>
      <c r="Q284" s="517"/>
      <c r="R284" s="517"/>
    </row>
    <row r="285" spans="2:18" s="527" customFormat="1" ht="15.75">
      <c r="B285" s="836">
        <v>16</v>
      </c>
      <c r="C285" s="839"/>
      <c r="D285" s="857" t="s">
        <v>26</v>
      </c>
      <c r="E285" s="854" t="str">
        <f>IF(D285="Y",1,IF(D285="T",0,IF(D285="Y/T","Belum diisi","Error")))</f>
        <v>Belum diisi</v>
      </c>
      <c r="F285" s="528">
        <v>1</v>
      </c>
      <c r="G285" s="529"/>
      <c r="H285" s="600" t="str">
        <f t="shared" si="5"/>
        <v>Belum Diisi</v>
      </c>
      <c r="I285" s="590" t="s">
        <v>26</v>
      </c>
      <c r="J285" s="591" t="str">
        <f>IF($D$285="Y/T","Isi Sasaran",IF($E$285=0,0,IF(I285="Y",1,IF(I285="T",0,"Isi Dulu"))))</f>
        <v>Isi Sasaran</v>
      </c>
      <c r="K285" s="590" t="s">
        <v>26</v>
      </c>
      <c r="L285" s="591" t="str">
        <f>IF($D$285="Y/T","Isi Sasaran",IF($E$285=0,0,IF(K285="Y",1,IF(K285="T",0,"Isi Dulu"))))</f>
        <v>Isi Sasaran</v>
      </c>
      <c r="M285" s="848" t="s">
        <v>26</v>
      </c>
      <c r="N285" s="851" t="str">
        <f>IF(M285="Y",1,IF(M285="T",0,IF(M285="Y/T","Belum diisi","Error")))</f>
        <v>Belum diisi</v>
      </c>
      <c r="O285" s="517"/>
      <c r="P285" s="517"/>
      <c r="Q285" s="517"/>
      <c r="R285" s="517"/>
    </row>
    <row r="286" spans="2:18" s="527" customFormat="1" ht="15.75">
      <c r="B286" s="837"/>
      <c r="C286" s="840"/>
      <c r="D286" s="858"/>
      <c r="E286" s="855"/>
      <c r="F286" s="549">
        <v>2</v>
      </c>
      <c r="G286" s="550"/>
      <c r="H286" s="598" t="str">
        <f t="shared" si="5"/>
        <v>Belum Diisi</v>
      </c>
      <c r="I286" s="592" t="s">
        <v>26</v>
      </c>
      <c r="J286" s="593" t="str">
        <f>IF($D$285="Y/T","Isi Sasaran",IF($E$285=0,0,IF(I286="Y",1,IF(I286="T",0,"Isi Dulu"))))</f>
        <v>Isi Sasaran</v>
      </c>
      <c r="K286" s="592" t="s">
        <v>26</v>
      </c>
      <c r="L286" s="593" t="str">
        <f>IF($D$285="Y/T","Isi Sasaran",IF($E$285=0,0,IF(K286="Y",1,IF(K286="T",0,"Isi Dulu"))))</f>
        <v>Isi Sasaran</v>
      </c>
      <c r="M286" s="849"/>
      <c r="N286" s="852"/>
      <c r="O286" s="517"/>
      <c r="P286" s="517"/>
      <c r="Q286" s="517"/>
      <c r="R286" s="517"/>
    </row>
    <row r="287" spans="2:18" s="527" customFormat="1" ht="15.75">
      <c r="B287" s="837"/>
      <c r="C287" s="840"/>
      <c r="D287" s="858"/>
      <c r="E287" s="855"/>
      <c r="F287" s="549">
        <v>3</v>
      </c>
      <c r="G287" s="550"/>
      <c r="H287" s="598" t="str">
        <f t="shared" si="5"/>
        <v>Belum Diisi</v>
      </c>
      <c r="I287" s="592" t="s">
        <v>26</v>
      </c>
      <c r="J287" s="593" t="str">
        <f>IF($D$285="Y/T","Isi Sasaran",IF($E$285=0,0,IF(I287="Y",1,IF(I287="T",0,"Isi Dulu"))))</f>
        <v>Isi Sasaran</v>
      </c>
      <c r="K287" s="592" t="s">
        <v>26</v>
      </c>
      <c r="L287" s="593" t="str">
        <f>IF($D$285="Y/T","Isi Sasaran",IF($E$285=0,0,IF(K287="Y",1,IF(K287="T",0,"Isi Dulu"))))</f>
        <v>Isi Sasaran</v>
      </c>
      <c r="M287" s="849"/>
      <c r="N287" s="852"/>
      <c r="O287" s="517"/>
      <c r="P287" s="517"/>
      <c r="Q287" s="517"/>
      <c r="R287" s="517"/>
    </row>
    <row r="288" spans="2:18" s="527" customFormat="1" ht="15.75">
      <c r="B288" s="837"/>
      <c r="C288" s="840"/>
      <c r="D288" s="858"/>
      <c r="E288" s="855"/>
      <c r="F288" s="549">
        <v>4</v>
      </c>
      <c r="G288" s="550"/>
      <c r="H288" s="598" t="str">
        <f t="shared" si="5"/>
        <v>Belum Diisi</v>
      </c>
      <c r="I288" s="592" t="s">
        <v>26</v>
      </c>
      <c r="J288" s="593" t="str">
        <f>IF($D$285="Y/T","Isi Sasaran",IF($E$285=0,0,IF(I288="Y",1,IF(I288="T",0,"Isi Dulu"))))</f>
        <v>Isi Sasaran</v>
      </c>
      <c r="K288" s="592" t="s">
        <v>26</v>
      </c>
      <c r="L288" s="593" t="str">
        <f>IF($D$285="Y/T","Isi Sasaran",IF($E$285=0,0,IF(K288="Y",1,IF(K288="T",0,"Isi Dulu"))))</f>
        <v>Isi Sasaran</v>
      </c>
      <c r="M288" s="849"/>
      <c r="N288" s="852"/>
      <c r="O288" s="517"/>
      <c r="P288" s="517"/>
      <c r="Q288" s="517"/>
      <c r="R288" s="517"/>
    </row>
    <row r="289" spans="2:18" s="527" customFormat="1" ht="15.75">
      <c r="B289" s="838"/>
      <c r="C289" s="841"/>
      <c r="D289" s="859"/>
      <c r="E289" s="856"/>
      <c r="F289" s="569">
        <v>5</v>
      </c>
      <c r="G289" s="570"/>
      <c r="H289" s="599" t="str">
        <f t="shared" si="5"/>
        <v>Belum Diisi</v>
      </c>
      <c r="I289" s="595" t="s">
        <v>26</v>
      </c>
      <c r="J289" s="596" t="str">
        <f>IF($D$285="Y/T","Isi Sasaran",IF($E$285=0,0,IF(I289="Y",1,IF(I289="T",0,"Isi Dulu"))))</f>
        <v>Isi Sasaran</v>
      </c>
      <c r="K289" s="595" t="s">
        <v>26</v>
      </c>
      <c r="L289" s="596" t="str">
        <f>IF($D$285="Y/T","Isi Sasaran",IF($E$285=0,0,IF(K289="Y",1,IF(K289="T",0,"Isi Dulu"))))</f>
        <v>Isi Sasaran</v>
      </c>
      <c r="M289" s="850"/>
      <c r="N289" s="853"/>
      <c r="O289" s="517"/>
      <c r="P289" s="517"/>
      <c r="Q289" s="517"/>
      <c r="R289" s="517"/>
    </row>
    <row r="290" spans="2:18" s="527" customFormat="1" ht="15.75">
      <c r="B290" s="836">
        <v>17</v>
      </c>
      <c r="C290" s="839"/>
      <c r="D290" s="857" t="s">
        <v>26</v>
      </c>
      <c r="E290" s="854" t="str">
        <f>IF(D290="Y",1,IF(D290="T",0,IF(D290="Y/T","Belum diisi","Error")))</f>
        <v>Belum diisi</v>
      </c>
      <c r="F290" s="528">
        <v>1</v>
      </c>
      <c r="G290" s="529"/>
      <c r="H290" s="600" t="str">
        <f t="shared" si="5"/>
        <v>Belum Diisi</v>
      </c>
      <c r="I290" s="590" t="s">
        <v>26</v>
      </c>
      <c r="J290" s="591" t="str">
        <f>IF($D$290="Y/T","Isi Sasaran",IF($E$290=0,0,IF(I290="Y",1,IF(I290="T",0,"Isi Dulu"))))</f>
        <v>Isi Sasaran</v>
      </c>
      <c r="K290" s="590" t="s">
        <v>26</v>
      </c>
      <c r="L290" s="591" t="str">
        <f>IF($D$290="Y/T","Isi Sasaran",IF($E$290=0,0,IF(K290="Y",1,IF(K290="T",0,"Isi Dulu"))))</f>
        <v>Isi Sasaran</v>
      </c>
      <c r="M290" s="848" t="s">
        <v>26</v>
      </c>
      <c r="N290" s="851" t="str">
        <f>IF(M290="Y",1,IF(M290="T",0,IF(M290="Y/T","Belum diisi","Error")))</f>
        <v>Belum diisi</v>
      </c>
      <c r="O290" s="517"/>
      <c r="P290" s="517"/>
      <c r="Q290" s="517"/>
      <c r="R290" s="517"/>
    </row>
    <row r="291" spans="2:18" s="527" customFormat="1" ht="15.75">
      <c r="B291" s="837"/>
      <c r="C291" s="840"/>
      <c r="D291" s="858"/>
      <c r="E291" s="855"/>
      <c r="F291" s="549">
        <v>2</v>
      </c>
      <c r="G291" s="550"/>
      <c r="H291" s="598" t="str">
        <f t="shared" si="5"/>
        <v>Belum Diisi</v>
      </c>
      <c r="I291" s="592" t="s">
        <v>26</v>
      </c>
      <c r="J291" s="593" t="str">
        <f>IF($D$290="Y/T","Isi Sasaran",IF($E$290=0,0,IF(I291="Y",1,IF(I291="T",0,"Isi Dulu"))))</f>
        <v>Isi Sasaran</v>
      </c>
      <c r="K291" s="592" t="s">
        <v>26</v>
      </c>
      <c r="L291" s="593" t="str">
        <f>IF($D$290="Y/T","Isi Sasaran",IF($E$290=0,0,IF(K291="Y",1,IF(K291="T",0,"Isi Dulu"))))</f>
        <v>Isi Sasaran</v>
      </c>
      <c r="M291" s="849"/>
      <c r="N291" s="852"/>
      <c r="O291" s="517"/>
      <c r="P291" s="517"/>
      <c r="Q291" s="517"/>
      <c r="R291" s="517"/>
    </row>
    <row r="292" spans="2:18" s="527" customFormat="1" ht="15.75">
      <c r="B292" s="837"/>
      <c r="C292" s="840"/>
      <c r="D292" s="858"/>
      <c r="E292" s="855"/>
      <c r="F292" s="549">
        <v>3</v>
      </c>
      <c r="G292" s="550"/>
      <c r="H292" s="598" t="str">
        <f t="shared" si="5"/>
        <v>Belum Diisi</v>
      </c>
      <c r="I292" s="592" t="s">
        <v>26</v>
      </c>
      <c r="J292" s="593" t="str">
        <f>IF($D$290="Y/T","Isi Sasaran",IF($E$290=0,0,IF(I292="Y",1,IF(I292="T",0,"Isi Dulu"))))</f>
        <v>Isi Sasaran</v>
      </c>
      <c r="K292" s="592" t="s">
        <v>26</v>
      </c>
      <c r="L292" s="593" t="str">
        <f>IF($D$290="Y/T","Isi Sasaran",IF($E$290=0,0,IF(K292="Y",1,IF(K292="T",0,"Isi Dulu"))))</f>
        <v>Isi Sasaran</v>
      </c>
      <c r="M292" s="849"/>
      <c r="N292" s="852"/>
      <c r="O292" s="517"/>
      <c r="P292" s="517"/>
      <c r="Q292" s="517"/>
      <c r="R292" s="517"/>
    </row>
    <row r="293" spans="2:18" s="527" customFormat="1" ht="15.75">
      <c r="B293" s="837"/>
      <c r="C293" s="840"/>
      <c r="D293" s="858"/>
      <c r="E293" s="855"/>
      <c r="F293" s="549">
        <v>4</v>
      </c>
      <c r="G293" s="550"/>
      <c r="H293" s="598" t="str">
        <f t="shared" si="5"/>
        <v>Belum Diisi</v>
      </c>
      <c r="I293" s="592" t="s">
        <v>26</v>
      </c>
      <c r="J293" s="593" t="str">
        <f>IF($D$290="Y/T","Isi Sasaran",IF($E$290=0,0,IF(I293="Y",1,IF(I293="T",0,"Isi Dulu"))))</f>
        <v>Isi Sasaran</v>
      </c>
      <c r="K293" s="592" t="s">
        <v>26</v>
      </c>
      <c r="L293" s="593" t="str">
        <f>IF($D$290="Y/T","Isi Sasaran",IF($E$290=0,0,IF(K293="Y",1,IF(K293="T",0,"Isi Dulu"))))</f>
        <v>Isi Sasaran</v>
      </c>
      <c r="M293" s="849"/>
      <c r="N293" s="852"/>
      <c r="O293" s="517"/>
      <c r="P293" s="517"/>
      <c r="Q293" s="517"/>
      <c r="R293" s="517"/>
    </row>
    <row r="294" spans="2:18" s="527" customFormat="1" ht="15.75">
      <c r="B294" s="838"/>
      <c r="C294" s="841"/>
      <c r="D294" s="859"/>
      <c r="E294" s="856"/>
      <c r="F294" s="569">
        <v>5</v>
      </c>
      <c r="G294" s="570"/>
      <c r="H294" s="599" t="str">
        <f t="shared" si="5"/>
        <v>Belum Diisi</v>
      </c>
      <c r="I294" s="595" t="s">
        <v>26</v>
      </c>
      <c r="J294" s="596" t="str">
        <f>IF($D$290="Y/T","Isi Sasaran",IF($E$290=0,0,IF(I294="Y",1,IF(I294="T",0,"Isi Dulu"))))</f>
        <v>Isi Sasaran</v>
      </c>
      <c r="K294" s="595" t="s">
        <v>26</v>
      </c>
      <c r="L294" s="596" t="str">
        <f>IF($D$290="Y/T","Isi Sasaran",IF($E$290=0,0,IF(K294="Y",1,IF(K294="T",0,"Isi Dulu"))))</f>
        <v>Isi Sasaran</v>
      </c>
      <c r="M294" s="850"/>
      <c r="N294" s="853"/>
      <c r="O294" s="517"/>
      <c r="P294" s="517"/>
      <c r="Q294" s="517"/>
      <c r="R294" s="517"/>
    </row>
    <row r="295" spans="2:18" s="527" customFormat="1" ht="15.75">
      <c r="B295" s="836">
        <v>18</v>
      </c>
      <c r="C295" s="839"/>
      <c r="D295" s="857" t="s">
        <v>26</v>
      </c>
      <c r="E295" s="854" t="str">
        <f>IF(D295="Y",1,IF(D295="T",0,IF(D295="Y/T","Belum diisi","Error")))</f>
        <v>Belum diisi</v>
      </c>
      <c r="F295" s="528">
        <v>1</v>
      </c>
      <c r="G295" s="529"/>
      <c r="H295" s="600" t="str">
        <f t="shared" si="5"/>
        <v>Belum Diisi</v>
      </c>
      <c r="I295" s="590" t="s">
        <v>26</v>
      </c>
      <c r="J295" s="591" t="str">
        <f>IF($D$295="Y/T","Isi Sasaran",IF($E$295=0,0,IF(I295="Y",1,IF(I295="T",0,"Isi Dulu"))))</f>
        <v>Isi Sasaran</v>
      </c>
      <c r="K295" s="590" t="s">
        <v>26</v>
      </c>
      <c r="L295" s="591" t="str">
        <f>IF($D$295="Y/T","Isi Sasaran",IF($E$295=0,0,IF(K295="Y",1,IF(K295="T",0,"Isi Dulu"))))</f>
        <v>Isi Sasaran</v>
      </c>
      <c r="M295" s="848" t="s">
        <v>26</v>
      </c>
      <c r="N295" s="851" t="str">
        <f>IF(M295="Y",1,IF(M295="T",0,IF(M295="Y/T","Belum diisi","Error")))</f>
        <v>Belum diisi</v>
      </c>
      <c r="O295" s="517"/>
      <c r="P295" s="517"/>
      <c r="Q295" s="517"/>
      <c r="R295" s="517"/>
    </row>
    <row r="296" spans="2:18" s="527" customFormat="1" ht="15.75">
      <c r="B296" s="837"/>
      <c r="C296" s="840"/>
      <c r="D296" s="858"/>
      <c r="E296" s="855"/>
      <c r="F296" s="549">
        <v>2</v>
      </c>
      <c r="G296" s="550"/>
      <c r="H296" s="598" t="str">
        <f t="shared" si="5"/>
        <v>Belum Diisi</v>
      </c>
      <c r="I296" s="592" t="s">
        <v>26</v>
      </c>
      <c r="J296" s="593" t="str">
        <f>IF($D$295="Y/T","Isi Sasaran",IF($E$295=0,0,IF(I296="Y",1,IF(I296="T",0,"Isi Dulu"))))</f>
        <v>Isi Sasaran</v>
      </c>
      <c r="K296" s="592" t="s">
        <v>26</v>
      </c>
      <c r="L296" s="593" t="str">
        <f>IF($D$295="Y/T","Isi Sasaran",IF($E$295=0,0,IF(K296="Y",1,IF(K296="T",0,"Isi Dulu"))))</f>
        <v>Isi Sasaran</v>
      </c>
      <c r="M296" s="849"/>
      <c r="N296" s="852"/>
      <c r="O296" s="517"/>
      <c r="P296" s="517"/>
      <c r="Q296" s="517"/>
      <c r="R296" s="517"/>
    </row>
    <row r="297" spans="2:18" s="527" customFormat="1" ht="15.75">
      <c r="B297" s="837"/>
      <c r="C297" s="840"/>
      <c r="D297" s="858"/>
      <c r="E297" s="855"/>
      <c r="F297" s="549">
        <v>3</v>
      </c>
      <c r="G297" s="550"/>
      <c r="H297" s="598" t="str">
        <f t="shared" si="5"/>
        <v>Belum Diisi</v>
      </c>
      <c r="I297" s="592" t="s">
        <v>26</v>
      </c>
      <c r="J297" s="593" t="str">
        <f>IF($D$295="Y/T","Isi Sasaran",IF($E$295=0,0,IF(I297="Y",1,IF(I297="T",0,"Isi Dulu"))))</f>
        <v>Isi Sasaran</v>
      </c>
      <c r="K297" s="592" t="s">
        <v>26</v>
      </c>
      <c r="L297" s="593" t="str">
        <f>IF($D$295="Y/T","Isi Sasaran",IF($E$295=0,0,IF(K297="Y",1,IF(K297="T",0,"Isi Dulu"))))</f>
        <v>Isi Sasaran</v>
      </c>
      <c r="M297" s="849"/>
      <c r="N297" s="852"/>
      <c r="O297" s="517"/>
      <c r="P297" s="517"/>
      <c r="Q297" s="517"/>
      <c r="R297" s="517"/>
    </row>
    <row r="298" spans="2:18" s="527" customFormat="1" ht="15.75">
      <c r="B298" s="837"/>
      <c r="C298" s="840"/>
      <c r="D298" s="858"/>
      <c r="E298" s="855"/>
      <c r="F298" s="549">
        <v>4</v>
      </c>
      <c r="G298" s="550"/>
      <c r="H298" s="598" t="str">
        <f t="shared" si="5"/>
        <v>Belum Diisi</v>
      </c>
      <c r="I298" s="592" t="s">
        <v>26</v>
      </c>
      <c r="J298" s="593" t="str">
        <f>IF($D$295="Y/T","Isi Sasaran",IF($E$295=0,0,IF(I298="Y",1,IF(I298="T",0,"Isi Dulu"))))</f>
        <v>Isi Sasaran</v>
      </c>
      <c r="K298" s="592" t="s">
        <v>26</v>
      </c>
      <c r="L298" s="593" t="str">
        <f>IF($D$295="Y/T","Isi Sasaran",IF($E$295=0,0,IF(K298="Y",1,IF(K298="T",0,"Isi Dulu"))))</f>
        <v>Isi Sasaran</v>
      </c>
      <c r="M298" s="849"/>
      <c r="N298" s="852"/>
      <c r="O298" s="517"/>
      <c r="P298" s="517"/>
      <c r="Q298" s="517"/>
      <c r="R298" s="517"/>
    </row>
    <row r="299" spans="2:18" s="527" customFormat="1" ht="15.75">
      <c r="B299" s="838"/>
      <c r="C299" s="841"/>
      <c r="D299" s="859"/>
      <c r="E299" s="856"/>
      <c r="F299" s="569">
        <v>5</v>
      </c>
      <c r="G299" s="570"/>
      <c r="H299" s="599" t="str">
        <f t="shared" si="5"/>
        <v>Belum Diisi</v>
      </c>
      <c r="I299" s="595" t="s">
        <v>26</v>
      </c>
      <c r="J299" s="596" t="str">
        <f>IF($D$295="Y/T","Isi Sasaran",IF($E$295=0,0,IF(I299="Y",1,IF(I299="T",0,"Isi Dulu"))))</f>
        <v>Isi Sasaran</v>
      </c>
      <c r="K299" s="595" t="s">
        <v>26</v>
      </c>
      <c r="L299" s="596" t="str">
        <f>IF($D$295="Y/T","Isi Sasaran",IF($E$295=0,0,IF(K299="Y",1,IF(K299="T",0,"Isi Dulu"))))</f>
        <v>Isi Sasaran</v>
      </c>
      <c r="M299" s="850"/>
      <c r="N299" s="853"/>
      <c r="O299" s="517"/>
      <c r="P299" s="517"/>
      <c r="Q299" s="517"/>
      <c r="R299" s="517"/>
    </row>
    <row r="300" spans="2:18" s="527" customFormat="1" ht="15.75">
      <c r="B300" s="836">
        <v>19</v>
      </c>
      <c r="C300" s="839"/>
      <c r="D300" s="857" t="s">
        <v>26</v>
      </c>
      <c r="E300" s="854" t="str">
        <f>IF(D300="Y",1,IF(D300="T",0,IF(D300="Y/T","Belum diisi","Error")))</f>
        <v>Belum diisi</v>
      </c>
      <c r="F300" s="528">
        <v>1</v>
      </c>
      <c r="G300" s="529"/>
      <c r="H300" s="600" t="str">
        <f t="shared" si="5"/>
        <v>Belum Diisi</v>
      </c>
      <c r="I300" s="590" t="s">
        <v>26</v>
      </c>
      <c r="J300" s="591" t="str">
        <f>IF($D$300="Y/T","Isi Sasaran",IF($E$300=0,0,IF(I300="Y",1,IF(I300="T",0,"Isi Dulu"))))</f>
        <v>Isi Sasaran</v>
      </c>
      <c r="K300" s="590" t="s">
        <v>26</v>
      </c>
      <c r="L300" s="591" t="str">
        <f>IF($D$300="Y/T","Isi Sasaran",IF($E$300=0,0,IF(K300="Y",1,IF(K300="T",0,"Isi Dulu"))))</f>
        <v>Isi Sasaran</v>
      </c>
      <c r="M300" s="848" t="s">
        <v>26</v>
      </c>
      <c r="N300" s="851" t="str">
        <f>IF(M300="Y",1,IF(M300="T",0,IF(M300="Y/T","Belum diisi","Error")))</f>
        <v>Belum diisi</v>
      </c>
      <c r="O300" s="517"/>
      <c r="P300" s="517"/>
      <c r="Q300" s="517"/>
      <c r="R300" s="517"/>
    </row>
    <row r="301" spans="2:18" s="527" customFormat="1" ht="15.75">
      <c r="B301" s="837"/>
      <c r="C301" s="840"/>
      <c r="D301" s="858"/>
      <c r="E301" s="855"/>
      <c r="F301" s="549">
        <v>2</v>
      </c>
      <c r="G301" s="550"/>
      <c r="H301" s="598" t="str">
        <f t="shared" si="5"/>
        <v>Belum Diisi</v>
      </c>
      <c r="I301" s="592" t="s">
        <v>26</v>
      </c>
      <c r="J301" s="593" t="str">
        <f>IF($D$300="Y/T","Isi Sasaran",IF($E$300=0,0,IF(I301="Y",1,IF(I301="T",0,"Isi Dulu"))))</f>
        <v>Isi Sasaran</v>
      </c>
      <c r="K301" s="592" t="s">
        <v>26</v>
      </c>
      <c r="L301" s="593" t="str">
        <f>IF($D$300="Y/T","Isi Sasaran",IF($E$300=0,0,IF(K301="Y",1,IF(K301="T",0,"Isi Dulu"))))</f>
        <v>Isi Sasaran</v>
      </c>
      <c r="M301" s="849"/>
      <c r="N301" s="852"/>
      <c r="O301" s="517"/>
      <c r="P301" s="517"/>
      <c r="Q301" s="517"/>
      <c r="R301" s="517"/>
    </row>
    <row r="302" spans="2:18" s="527" customFormat="1" ht="15.75">
      <c r="B302" s="837"/>
      <c r="C302" s="840"/>
      <c r="D302" s="858"/>
      <c r="E302" s="855"/>
      <c r="F302" s="549">
        <v>3</v>
      </c>
      <c r="G302" s="550"/>
      <c r="H302" s="598" t="str">
        <f t="shared" si="5"/>
        <v>Belum Diisi</v>
      </c>
      <c r="I302" s="592" t="s">
        <v>26</v>
      </c>
      <c r="J302" s="593" t="str">
        <f>IF($D$300="Y/T","Isi Sasaran",IF($E$300=0,0,IF(I302="Y",1,IF(I302="T",0,"Isi Dulu"))))</f>
        <v>Isi Sasaran</v>
      </c>
      <c r="K302" s="592" t="s">
        <v>26</v>
      </c>
      <c r="L302" s="593" t="str">
        <f>IF($D$300="Y/T","Isi Sasaran",IF($E$300=0,0,IF(K302="Y",1,IF(K302="T",0,"Isi Dulu"))))</f>
        <v>Isi Sasaran</v>
      </c>
      <c r="M302" s="849"/>
      <c r="N302" s="852"/>
      <c r="O302" s="517"/>
      <c r="P302" s="517"/>
      <c r="Q302" s="517"/>
      <c r="R302" s="517"/>
    </row>
    <row r="303" spans="2:18" s="527" customFormat="1" ht="15.75">
      <c r="B303" s="837"/>
      <c r="C303" s="840"/>
      <c r="D303" s="858"/>
      <c r="E303" s="855"/>
      <c r="F303" s="549">
        <v>4</v>
      </c>
      <c r="G303" s="550"/>
      <c r="H303" s="598" t="str">
        <f t="shared" si="5"/>
        <v>Belum Diisi</v>
      </c>
      <c r="I303" s="592" t="s">
        <v>26</v>
      </c>
      <c r="J303" s="593" t="str">
        <f>IF($D$300="Y/T","Isi Sasaran",IF($E$300=0,0,IF(I303="Y",1,IF(I303="T",0,"Isi Dulu"))))</f>
        <v>Isi Sasaran</v>
      </c>
      <c r="K303" s="592" t="s">
        <v>26</v>
      </c>
      <c r="L303" s="593" t="str">
        <f>IF($D$300="Y/T","Isi Sasaran",IF($E$300=0,0,IF(K303="Y",1,IF(K303="T",0,"Isi Dulu"))))</f>
        <v>Isi Sasaran</v>
      </c>
      <c r="M303" s="849"/>
      <c r="N303" s="852"/>
      <c r="O303" s="517"/>
      <c r="P303" s="517"/>
      <c r="Q303" s="517"/>
      <c r="R303" s="517"/>
    </row>
    <row r="304" spans="2:18" s="527" customFormat="1" ht="15.75">
      <c r="B304" s="838"/>
      <c r="C304" s="841"/>
      <c r="D304" s="859"/>
      <c r="E304" s="856"/>
      <c r="F304" s="569">
        <v>5</v>
      </c>
      <c r="G304" s="570"/>
      <c r="H304" s="599" t="str">
        <f t="shared" si="5"/>
        <v>Belum Diisi</v>
      </c>
      <c r="I304" s="595" t="s">
        <v>26</v>
      </c>
      <c r="J304" s="596" t="str">
        <f>IF($D$300="Y/T","Isi Sasaran",IF($E$300=0,0,IF(I304="Y",1,IF(I304="T",0,"Isi Dulu"))))</f>
        <v>Isi Sasaran</v>
      </c>
      <c r="K304" s="595" t="s">
        <v>26</v>
      </c>
      <c r="L304" s="596" t="str">
        <f>IF($D$300="Y/T","Isi Sasaran",IF($E$300=0,0,IF(K304="Y",1,IF(K304="T",0,"Isi Dulu"))))</f>
        <v>Isi Sasaran</v>
      </c>
      <c r="M304" s="850"/>
      <c r="N304" s="853"/>
      <c r="O304" s="517"/>
      <c r="P304" s="517"/>
      <c r="Q304" s="517"/>
      <c r="R304" s="517"/>
    </row>
    <row r="305" spans="2:18" s="527" customFormat="1" ht="15.75">
      <c r="B305" s="836">
        <v>20</v>
      </c>
      <c r="C305" s="839"/>
      <c r="D305" s="857" t="s">
        <v>26</v>
      </c>
      <c r="E305" s="854" t="str">
        <f>IF(D305="Y",1,IF(D305="T",0,IF(D305="Y/T","Belum diisi","Error")))</f>
        <v>Belum diisi</v>
      </c>
      <c r="F305" s="528">
        <v>1</v>
      </c>
      <c r="G305" s="529"/>
      <c r="H305" s="600" t="str">
        <f t="shared" si="5"/>
        <v>Belum Diisi</v>
      </c>
      <c r="I305" s="590" t="s">
        <v>26</v>
      </c>
      <c r="J305" s="591" t="str">
        <f>IF($D$305="Y/T","Isi Sasaran",IF($E$305=0,0,IF(I305="Y",1,IF(I305="T",0,"Isi Dulu"))))</f>
        <v>Isi Sasaran</v>
      </c>
      <c r="K305" s="590" t="s">
        <v>26</v>
      </c>
      <c r="L305" s="591" t="str">
        <f>IF($D$305="Y/T","Isi Sasaran",IF($E$305=0,0,IF(K305="Y",1,IF(K305="T",0,"Isi Dulu"))))</f>
        <v>Isi Sasaran</v>
      </c>
      <c r="M305" s="848" t="s">
        <v>26</v>
      </c>
      <c r="N305" s="851" t="str">
        <f>IF(M305="Y",1,IF(M305="T",0,IF(M305="Y/T","Belum diisi","Error")))</f>
        <v>Belum diisi</v>
      </c>
      <c r="O305" s="517"/>
      <c r="P305" s="517"/>
      <c r="Q305" s="517"/>
      <c r="R305" s="517"/>
    </row>
    <row r="306" spans="2:18" s="527" customFormat="1" ht="15.75">
      <c r="B306" s="837"/>
      <c r="C306" s="840"/>
      <c r="D306" s="858"/>
      <c r="E306" s="855"/>
      <c r="F306" s="549">
        <v>2</v>
      </c>
      <c r="G306" s="550"/>
      <c r="H306" s="598" t="str">
        <f t="shared" si="5"/>
        <v>Belum Diisi</v>
      </c>
      <c r="I306" s="592" t="s">
        <v>26</v>
      </c>
      <c r="J306" s="593" t="str">
        <f>IF($D$305="Y/T","Isi Sasaran",IF($E$305=0,0,IF(I306="Y",1,IF(I306="T",0,"Isi Dulu"))))</f>
        <v>Isi Sasaran</v>
      </c>
      <c r="K306" s="592" t="s">
        <v>26</v>
      </c>
      <c r="L306" s="593" t="str">
        <f>IF($D$305="Y/T","Isi Sasaran",IF($E$305=0,0,IF(K306="Y",1,IF(K306="T",0,"Isi Dulu"))))</f>
        <v>Isi Sasaran</v>
      </c>
      <c r="M306" s="849"/>
      <c r="N306" s="852"/>
      <c r="O306" s="517"/>
      <c r="P306" s="517"/>
      <c r="Q306" s="517"/>
      <c r="R306" s="517"/>
    </row>
    <row r="307" spans="2:18" s="527" customFormat="1" ht="15.75">
      <c r="B307" s="837"/>
      <c r="C307" s="840"/>
      <c r="D307" s="858"/>
      <c r="E307" s="855"/>
      <c r="F307" s="549">
        <v>3</v>
      </c>
      <c r="G307" s="550"/>
      <c r="H307" s="598" t="str">
        <f t="shared" si="5"/>
        <v>Belum Diisi</v>
      </c>
      <c r="I307" s="592" t="s">
        <v>26</v>
      </c>
      <c r="J307" s="593" t="str">
        <f>IF($D$305="Y/T","Isi Sasaran",IF($E$305=0,0,IF(I307="Y",1,IF(I307="T",0,"Isi Dulu"))))</f>
        <v>Isi Sasaran</v>
      </c>
      <c r="K307" s="592" t="s">
        <v>26</v>
      </c>
      <c r="L307" s="593" t="str">
        <f>IF($D$305="Y/T","Isi Sasaran",IF($E$305=0,0,IF(K307="Y",1,IF(K307="T",0,"Isi Dulu"))))</f>
        <v>Isi Sasaran</v>
      </c>
      <c r="M307" s="849"/>
      <c r="N307" s="852"/>
      <c r="O307" s="517"/>
      <c r="P307" s="517"/>
      <c r="Q307" s="517"/>
      <c r="R307" s="517"/>
    </row>
    <row r="308" spans="2:18" s="527" customFormat="1" ht="15.75">
      <c r="B308" s="837"/>
      <c r="C308" s="840"/>
      <c r="D308" s="858"/>
      <c r="E308" s="855"/>
      <c r="F308" s="549">
        <v>4</v>
      </c>
      <c r="G308" s="550"/>
      <c r="H308" s="598" t="str">
        <f t="shared" si="5"/>
        <v>Belum Diisi</v>
      </c>
      <c r="I308" s="592" t="s">
        <v>26</v>
      </c>
      <c r="J308" s="593" t="str">
        <f>IF($D$305="Y/T","Isi Sasaran",IF($E$305=0,0,IF(I308="Y",1,IF(I308="T",0,"Isi Dulu"))))</f>
        <v>Isi Sasaran</v>
      </c>
      <c r="K308" s="592" t="s">
        <v>26</v>
      </c>
      <c r="L308" s="593" t="str">
        <f>IF($D$305="Y/T","Isi Sasaran",IF($E$305=0,0,IF(K308="Y",1,IF(K308="T",0,"Isi Dulu"))))</f>
        <v>Isi Sasaran</v>
      </c>
      <c r="M308" s="849"/>
      <c r="N308" s="852"/>
      <c r="O308" s="517"/>
      <c r="P308" s="517"/>
      <c r="Q308" s="517"/>
      <c r="R308" s="517"/>
    </row>
    <row r="309" spans="2:18" s="527" customFormat="1" ht="15.75">
      <c r="B309" s="838"/>
      <c r="C309" s="841"/>
      <c r="D309" s="859"/>
      <c r="E309" s="856"/>
      <c r="F309" s="569">
        <v>5</v>
      </c>
      <c r="G309" s="570"/>
      <c r="H309" s="599" t="str">
        <f t="shared" si="5"/>
        <v>Belum Diisi</v>
      </c>
      <c r="I309" s="595" t="s">
        <v>26</v>
      </c>
      <c r="J309" s="596" t="str">
        <f>IF($D$305="Y/T","Isi Sasaran",IF($E$305=0,0,IF(I309="Y",1,IF(I309="T",0,"Isi Dulu"))))</f>
        <v>Isi Sasaran</v>
      </c>
      <c r="K309" s="595" t="s">
        <v>26</v>
      </c>
      <c r="L309" s="596" t="str">
        <f>IF($D$305="Y/T","Isi Sasaran",IF($E$305=0,0,IF(K309="Y",1,IF(K309="T",0,"Isi Dulu"))))</f>
        <v>Isi Sasaran</v>
      </c>
      <c r="M309" s="850"/>
      <c r="N309" s="853"/>
      <c r="O309" s="517"/>
      <c r="P309" s="517"/>
      <c r="Q309" s="517"/>
      <c r="R309" s="517"/>
    </row>
    <row r="310" spans="2:18" ht="15.75">
      <c r="B310" s="580"/>
      <c r="C310" s="581"/>
      <c r="D310" s="582"/>
      <c r="E310" s="602" t="e">
        <f>AVERAGE(E210:E309)</f>
        <v>#DIV/0!</v>
      </c>
      <c r="F310" s="583"/>
      <c r="G310" s="583"/>
      <c r="H310" s="602" t="e">
        <f>(IF($D210="Y/T",0,AVERAGE(H210:H214))+IF($D215="Y/T",0,AVERAGE(H215:H219))+IF($D220="Y/T",0,AVERAGE(H220:H224))+IF($D225="Y/T",0,AVERAGE(H225:H229))+IF($D230="Y/T",0,AVERAGE(H230:H234))+IF($D235="Y/T",0,AVERAGE(H235:H239))+IF($D240="Y/T",0,AVERAGE(H240:H244))+IF($D245="Y/T",0,AVERAGE(H245:H249))+IF($D250="Y/T",0,AVERAGE(H250:H254))+IF($D255="Y/T",0,AVERAGE(H255:H259))+IF($D260="Y/T",0,AVERAGE(H260:H264))+IF($D265="Y/T",0,AVERAGE(H265:H269))+IF($D270="Y/T",0,AVERAGE(H270:H274))+IF($D275="Y/T",0,AVERAGE(H275:H279))+IF($D280="Y/T",0,AVERAGE(H280:H284))+IF($D285="Y/T",0,AVERAGE(H285:H289))+IF($D290="Y/T",0,AVERAGE(H290:H294))+IF($D295="Y/T",0,AVERAGE(H295:H299))+IF($D300="Y/T",0,AVERAGE(H300:H304))+IF($D305="Y/T",0,AVERAGE(H305:H309)))/(COUNTIF($D210:$D309,"Y")+COUNTIF($D210:$D309,"T"))</f>
        <v>#DIV/0!</v>
      </c>
      <c r="I310" s="582"/>
      <c r="J310" s="602" t="e">
        <f>(IF($D210="Y/T",0,AVERAGE(J210:J214))+IF($D215="Y/T",0,AVERAGE(J215:J219))+IF($D220="Y/T",0,AVERAGE(J220:J224))+IF($D225="Y/T",0,AVERAGE(J225:J229))+IF($D230="Y/T",0,AVERAGE(J230:J234))+IF($D235="Y/T",0,AVERAGE(J235:J239))+IF($D240="Y/T",0,AVERAGE(J240:J244))+IF($D245="Y/T",0,AVERAGE(J245:J249))+IF($D250="Y/T",0,AVERAGE(J250:J254))+IF($D255="Y/T",0,AVERAGE(J255:J259))+IF($D260="Y/T",0,AVERAGE(J260:J264))+IF($D265="Y/T",0,AVERAGE(J265:J269))+IF($D270="Y/T",0,AVERAGE(J270:J274))+IF($D275="Y/T",0,AVERAGE(J275:J279))+IF($D280="Y/T",0,AVERAGE(J280:J284))+IF($D285="Y/T",0,AVERAGE(J285:J289))+IF($D290="Y/T",0,AVERAGE(J290:J294))+IF($D295="Y/T",0,AVERAGE(J295:J299))+IF($D300="Y/T",0,AVERAGE(J300:J304))+IF($D305="Y/T",0,AVERAGE(J305:J309)))/(COUNTIF($D210:$D309,"Y")+COUNTIF($D210:$D309,"T"))</f>
        <v>#DIV/0!</v>
      </c>
      <c r="K310" s="582"/>
      <c r="L310" s="602" t="e">
        <f>(IF($D210="Y/T",0,AVERAGE(L210:L214))+IF($D215="Y/T",0,AVERAGE(L215:L219))+IF($D220="Y/T",0,AVERAGE(L220:L224))+IF($D225="Y/T",0,AVERAGE(L225:L229))+IF($D230="Y/T",0,AVERAGE(L230:L234))+IF($D235="Y/T",0,AVERAGE(L235:L239))+IF($D240="Y/T",0,AVERAGE(L240:L244))+IF($D245="Y/T",0,AVERAGE(L245:L249))+IF($D250="Y/T",0,AVERAGE(L250:L254))+IF($D255="Y/T",0,AVERAGE(L255:L259))+IF($D260="Y/T",0,AVERAGE(L260:L264))+IF($D265="Y/T",0,AVERAGE(L265:L269))+IF($D270="Y/T",0,AVERAGE(L270:L274))+IF($D275="Y/T",0,AVERAGE(L275:L279))+IF($D280="Y/T",0,AVERAGE(L280:L284))+IF($D285="Y/T",0,AVERAGE(L285:L289))+IF($D290="Y/T",0,AVERAGE(L290:L294))+IF($D295="Y/T",0,AVERAGE(L295:L299))+IF($D300="Y/T",0,AVERAGE(L300:L304))+IF($D305="Y/T",0,AVERAGE(L305:L309)))/(COUNTIF($D210:$D309,"Y")+COUNTIF($D210:$D309,"T"))</f>
        <v>#DIV/0!</v>
      </c>
      <c r="M310" s="606"/>
      <c r="N310" s="602" t="e">
        <f>AVERAGE(N210:N309)</f>
        <v>#DIV/0!</v>
      </c>
    </row>
    <row r="311" spans="2:18" ht="15.75">
      <c r="B311" s="865" t="s">
        <v>434</v>
      </c>
      <c r="C311" s="865"/>
      <c r="D311" s="865"/>
      <c r="E311" s="865"/>
      <c r="F311" s="865"/>
      <c r="G311" s="865"/>
      <c r="H311" s="865"/>
      <c r="I311" s="865"/>
      <c r="J311" s="865"/>
      <c r="K311" s="865"/>
      <c r="L311" s="865"/>
      <c r="M311" s="865"/>
      <c r="N311" s="866"/>
    </row>
    <row r="312" spans="2:18" ht="15.75">
      <c r="B312" s="836">
        <v>1</v>
      </c>
      <c r="C312" s="839"/>
      <c r="D312" s="857" t="s">
        <v>26</v>
      </c>
      <c r="E312" s="854" t="str">
        <f>IF(D312="Y",1,IF(D312="T",0,IF(D312="Y/T","Belum diisi","Error")))</f>
        <v>Belum diisi</v>
      </c>
      <c r="F312" s="528">
        <v>1</v>
      </c>
      <c r="G312" s="529"/>
      <c r="H312" s="589" t="str">
        <f t="shared" ref="H312:H375" si="6">IF(OR(J312="Isi Dulu",L312="Isi Dulu",J312="Isi Sasaran",L312="Isi Sasaran"),"Belum Diisi",IF(SUM(J312,L312)=2,1,IF(SUM(J312,L312)=1,0,IF(SUM(J312,L312)=0,0,"Error"))))</f>
        <v>Belum Diisi</v>
      </c>
      <c r="I312" s="590" t="s">
        <v>26</v>
      </c>
      <c r="J312" s="591" t="str">
        <f>IF($D$312="Y/T","Isi Sasaran",IF($E$312=0,0,IF(I312="Y",1,IF(I312="T",0,"Isi Dulu"))))</f>
        <v>Isi Sasaran</v>
      </c>
      <c r="K312" s="590" t="s">
        <v>26</v>
      </c>
      <c r="L312" s="591" t="str">
        <f>IF($D$312="Y/T","Isi Sasaran",IF($E$312=0,0,IF(K312="Y",1,IF(K312="T",0,"Isi Dulu"))))</f>
        <v>Isi Sasaran</v>
      </c>
      <c r="M312" s="848" t="s">
        <v>26</v>
      </c>
      <c r="N312" s="851" t="str">
        <f>IF(M312="Y",1,IF(M312="T",0,IF(M312="Y/T","Belum diisi","Error")))</f>
        <v>Belum diisi</v>
      </c>
    </row>
    <row r="313" spans="2:18" ht="15.75">
      <c r="B313" s="837"/>
      <c r="C313" s="840"/>
      <c r="D313" s="858"/>
      <c r="E313" s="855"/>
      <c r="F313" s="549">
        <v>2</v>
      </c>
      <c r="G313" s="550"/>
      <c r="H313" s="589" t="str">
        <f t="shared" si="6"/>
        <v>Belum Diisi</v>
      </c>
      <c r="I313" s="592" t="s">
        <v>26</v>
      </c>
      <c r="J313" s="593" t="str">
        <f>IF($D$312="Y/T","Isi Sasaran",IF($E$312=0,0,IF(I313="Y",1,IF(I313="T",0,"Isi Dulu"))))</f>
        <v>Isi Sasaran</v>
      </c>
      <c r="K313" s="592" t="s">
        <v>26</v>
      </c>
      <c r="L313" s="593" t="str">
        <f>IF($D$312="Y/T","Isi Sasaran",IF($E$312=0,0,IF(K313="Y",1,IF(K313="T",0,"Isi Dulu"))))</f>
        <v>Isi Sasaran</v>
      </c>
      <c r="M313" s="849"/>
      <c r="N313" s="852"/>
    </row>
    <row r="314" spans="2:18" ht="15.75">
      <c r="B314" s="837"/>
      <c r="C314" s="840"/>
      <c r="D314" s="858"/>
      <c r="E314" s="855"/>
      <c r="F314" s="549">
        <v>3</v>
      </c>
      <c r="G314" s="550"/>
      <c r="H314" s="589" t="str">
        <f t="shared" si="6"/>
        <v>Belum Diisi</v>
      </c>
      <c r="I314" s="592" t="s">
        <v>26</v>
      </c>
      <c r="J314" s="593" t="str">
        <f>IF($D$312="Y/T","Isi Sasaran",IF($E$312=0,0,IF(I314="Y",1,IF(I314="T",0,"Isi Dulu"))))</f>
        <v>Isi Sasaran</v>
      </c>
      <c r="K314" s="592" t="s">
        <v>26</v>
      </c>
      <c r="L314" s="593" t="str">
        <f>IF($D$312="Y/T","Isi Sasaran",IF($E$312=0,0,IF(K314="Y",1,IF(K314="T",0,"Isi Dulu"))))</f>
        <v>Isi Sasaran</v>
      </c>
      <c r="M314" s="849"/>
      <c r="N314" s="852"/>
    </row>
    <row r="315" spans="2:18" ht="15.75">
      <c r="B315" s="837"/>
      <c r="C315" s="840"/>
      <c r="D315" s="858"/>
      <c r="E315" s="855"/>
      <c r="F315" s="549">
        <v>4</v>
      </c>
      <c r="G315" s="550"/>
      <c r="H315" s="589" t="str">
        <f t="shared" si="6"/>
        <v>Belum Diisi</v>
      </c>
      <c r="I315" s="592" t="s">
        <v>26</v>
      </c>
      <c r="J315" s="593" t="str">
        <f>IF($D$312="Y/T","Isi Sasaran",IF($E$312=0,0,IF(I315="Y",1,IF(I315="T",0,"Isi Dulu"))))</f>
        <v>Isi Sasaran</v>
      </c>
      <c r="K315" s="592" t="s">
        <v>26</v>
      </c>
      <c r="L315" s="593" t="str">
        <f>IF($D$312="Y/T","Isi Sasaran",IF($E$312=0,0,IF(K315="Y",1,IF(K315="T",0,"Isi Dulu"))))</f>
        <v>Isi Sasaran</v>
      </c>
      <c r="M315" s="849"/>
      <c r="N315" s="852"/>
    </row>
    <row r="316" spans="2:18" ht="15.75">
      <c r="B316" s="838"/>
      <c r="C316" s="841"/>
      <c r="D316" s="859"/>
      <c r="E316" s="856"/>
      <c r="F316" s="569">
        <v>5</v>
      </c>
      <c r="G316" s="570"/>
      <c r="H316" s="594" t="str">
        <f t="shared" si="6"/>
        <v>Belum Diisi</v>
      </c>
      <c r="I316" s="595" t="s">
        <v>26</v>
      </c>
      <c r="J316" s="596" t="str">
        <f>IF($D$312="Y/T","Isi Sasaran",IF($E$312=0,0,IF(I316="Y",1,IF(I316="T",0,"Isi Dulu"))))</f>
        <v>Isi Sasaran</v>
      </c>
      <c r="K316" s="595" t="s">
        <v>26</v>
      </c>
      <c r="L316" s="596" t="str">
        <f>IF($D$312="Y/T","Isi Sasaran",IF($E$312=0,0,IF(K316="Y",1,IF(K316="T",0,"Isi Dulu"))))</f>
        <v>Isi Sasaran</v>
      </c>
      <c r="M316" s="850"/>
      <c r="N316" s="853"/>
    </row>
    <row r="317" spans="2:18" ht="15.75">
      <c r="B317" s="836">
        <v>2</v>
      </c>
      <c r="C317" s="839"/>
      <c r="D317" s="857" t="s">
        <v>26</v>
      </c>
      <c r="E317" s="854" t="str">
        <f>IF(D317="Y",1,IF(D317="T",0,IF(D317="Y/T","Belum diisi","Error")))</f>
        <v>Belum diisi</v>
      </c>
      <c r="F317" s="528">
        <v>1</v>
      </c>
      <c r="G317" s="529"/>
      <c r="H317" s="597" t="str">
        <f t="shared" si="6"/>
        <v>Belum Diisi</v>
      </c>
      <c r="I317" s="590" t="s">
        <v>26</v>
      </c>
      <c r="J317" s="591" t="str">
        <f>IF($D$317="Y/T","Isi Sasaran",IF($E$317=0,0,IF(I317="Y",1,IF(I317="T",0,"Isi Dulu"))))</f>
        <v>Isi Sasaran</v>
      </c>
      <c r="K317" s="590" t="s">
        <v>26</v>
      </c>
      <c r="L317" s="591" t="str">
        <f>IF($D$317="Y/T","Isi Sasaran",IF($E$317=0,0,IF(K317="Y",1,IF(K317="T",0,"Isi Dulu"))))</f>
        <v>Isi Sasaran</v>
      </c>
      <c r="M317" s="848" t="s">
        <v>26</v>
      </c>
      <c r="N317" s="851" t="str">
        <f>IF(M317="Y",1,IF(M317="T",0,IF(M317="Y/T","Belum diisi","Error")))</f>
        <v>Belum diisi</v>
      </c>
    </row>
    <row r="318" spans="2:18" ht="15.75">
      <c r="B318" s="837"/>
      <c r="C318" s="840"/>
      <c r="D318" s="858"/>
      <c r="E318" s="855"/>
      <c r="F318" s="549">
        <v>2</v>
      </c>
      <c r="G318" s="550"/>
      <c r="H318" s="598" t="str">
        <f t="shared" si="6"/>
        <v>Belum Diisi</v>
      </c>
      <c r="I318" s="592" t="s">
        <v>26</v>
      </c>
      <c r="J318" s="593" t="str">
        <f>IF($D$317="Y/T","Isi Sasaran",IF($E$317=0,0,IF(I318="Y",1,IF(I318="T",0,"Isi Dulu"))))</f>
        <v>Isi Sasaran</v>
      </c>
      <c r="K318" s="592" t="s">
        <v>26</v>
      </c>
      <c r="L318" s="593" t="str">
        <f>IF($D$317="Y/T","Isi Sasaran",IF($E$317=0,0,IF(K318="Y",1,IF(K318="T",0,"Isi Dulu"))))</f>
        <v>Isi Sasaran</v>
      </c>
      <c r="M318" s="849"/>
      <c r="N318" s="852"/>
    </row>
    <row r="319" spans="2:18" ht="15.75">
      <c r="B319" s="837"/>
      <c r="C319" s="840"/>
      <c r="D319" s="858"/>
      <c r="E319" s="855"/>
      <c r="F319" s="549">
        <v>3</v>
      </c>
      <c r="G319" s="550"/>
      <c r="H319" s="598" t="str">
        <f t="shared" si="6"/>
        <v>Belum Diisi</v>
      </c>
      <c r="I319" s="592" t="s">
        <v>26</v>
      </c>
      <c r="J319" s="593" t="str">
        <f>IF($D$317="Y/T","Isi Sasaran",IF($E$317=0,0,IF(I319="Y",1,IF(I319="T",0,"Isi Dulu"))))</f>
        <v>Isi Sasaran</v>
      </c>
      <c r="K319" s="592" t="s">
        <v>26</v>
      </c>
      <c r="L319" s="593" t="str">
        <f>IF($D$317="Y/T","Isi Sasaran",IF($E$317=0,0,IF(K319="Y",1,IF(K319="T",0,"Isi Dulu"))))</f>
        <v>Isi Sasaran</v>
      </c>
      <c r="M319" s="849"/>
      <c r="N319" s="852"/>
    </row>
    <row r="320" spans="2:18" ht="15.75">
      <c r="B320" s="837"/>
      <c r="C320" s="840"/>
      <c r="D320" s="858"/>
      <c r="E320" s="855"/>
      <c r="F320" s="549">
        <v>4</v>
      </c>
      <c r="G320" s="550"/>
      <c r="H320" s="598" t="str">
        <f t="shared" si="6"/>
        <v>Belum Diisi</v>
      </c>
      <c r="I320" s="592" t="s">
        <v>26</v>
      </c>
      <c r="J320" s="593" t="str">
        <f>IF($D$317="Y/T","Isi Sasaran",IF($E$317=0,0,IF(I320="Y",1,IF(I320="T",0,"Isi Dulu"))))</f>
        <v>Isi Sasaran</v>
      </c>
      <c r="K320" s="592" t="s">
        <v>26</v>
      </c>
      <c r="L320" s="593" t="str">
        <f>IF($D$317="Y/T","Isi Sasaran",IF($E$317=0,0,IF(K320="Y",1,IF(K320="T",0,"Isi Dulu"))))</f>
        <v>Isi Sasaran</v>
      </c>
      <c r="M320" s="849"/>
      <c r="N320" s="852"/>
    </row>
    <row r="321" spans="2:14" ht="15.75">
      <c r="B321" s="838"/>
      <c r="C321" s="841"/>
      <c r="D321" s="859"/>
      <c r="E321" s="856"/>
      <c r="F321" s="569">
        <v>5</v>
      </c>
      <c r="G321" s="570"/>
      <c r="H321" s="599" t="str">
        <f t="shared" si="6"/>
        <v>Belum Diisi</v>
      </c>
      <c r="I321" s="595" t="s">
        <v>26</v>
      </c>
      <c r="J321" s="596" t="str">
        <f>IF($D$317="Y/T","Isi Sasaran",IF($E$317=0,0,IF(I321="Y",1,IF(I321="T",0,"Isi Dulu"))))</f>
        <v>Isi Sasaran</v>
      </c>
      <c r="K321" s="595" t="s">
        <v>26</v>
      </c>
      <c r="L321" s="596" t="str">
        <f>IF($D$317="Y/T","Isi Sasaran",IF($E$317=0,0,IF(K321="Y",1,IF(K321="T",0,"Isi Dulu"))))</f>
        <v>Isi Sasaran</v>
      </c>
      <c r="M321" s="850"/>
      <c r="N321" s="853"/>
    </row>
    <row r="322" spans="2:14" ht="15.75">
      <c r="B322" s="836">
        <v>3</v>
      </c>
      <c r="C322" s="839"/>
      <c r="D322" s="857" t="s">
        <v>26</v>
      </c>
      <c r="E322" s="854" t="str">
        <f>IF(D322="Y",1,IF(D322="T",0,IF(D322="Y/T","Belum diisi","Error")))</f>
        <v>Belum diisi</v>
      </c>
      <c r="F322" s="528">
        <v>1</v>
      </c>
      <c r="G322" s="529"/>
      <c r="H322" s="600" t="str">
        <f t="shared" si="6"/>
        <v>Belum Diisi</v>
      </c>
      <c r="I322" s="590" t="s">
        <v>26</v>
      </c>
      <c r="J322" s="591" t="str">
        <f>IF($D$322="Y/T","Isi Sasaran",IF($E$322=0,0,IF(I322="Y",1,IF(I322="T",0,"Isi Dulu"))))</f>
        <v>Isi Sasaran</v>
      </c>
      <c r="K322" s="590" t="s">
        <v>26</v>
      </c>
      <c r="L322" s="591" t="str">
        <f>IF($D$322="Y/T","Isi Sasaran",IF($E$322=0,0,IF(K322="Y",1,IF(K322="T",0,"Isi Dulu"))))</f>
        <v>Isi Sasaran</v>
      </c>
      <c r="M322" s="848" t="s">
        <v>26</v>
      </c>
      <c r="N322" s="851" t="str">
        <f>IF(M322="Y",1,IF(M322="T",0,IF(M322="Y/T","Belum diisi","Error")))</f>
        <v>Belum diisi</v>
      </c>
    </row>
    <row r="323" spans="2:14" ht="15.75">
      <c r="B323" s="837"/>
      <c r="C323" s="840"/>
      <c r="D323" s="858"/>
      <c r="E323" s="855"/>
      <c r="F323" s="549">
        <v>2</v>
      </c>
      <c r="G323" s="550"/>
      <c r="H323" s="598" t="str">
        <f t="shared" si="6"/>
        <v>Belum Diisi</v>
      </c>
      <c r="I323" s="592" t="s">
        <v>26</v>
      </c>
      <c r="J323" s="593" t="str">
        <f>IF($D$322="Y/T","Isi Sasaran",IF($E$322=0,0,IF(I323="Y",1,IF(I323="T",0,"Isi Dulu"))))</f>
        <v>Isi Sasaran</v>
      </c>
      <c r="K323" s="592" t="s">
        <v>26</v>
      </c>
      <c r="L323" s="593" t="str">
        <f>IF($D$322="Y/T","Isi Sasaran",IF($E$322=0,0,IF(K323="Y",1,IF(K323="T",0,"Isi Dulu"))))</f>
        <v>Isi Sasaran</v>
      </c>
      <c r="M323" s="849"/>
      <c r="N323" s="852"/>
    </row>
    <row r="324" spans="2:14" ht="15.75">
      <c r="B324" s="837"/>
      <c r="C324" s="840"/>
      <c r="D324" s="858"/>
      <c r="E324" s="855"/>
      <c r="F324" s="549">
        <v>3</v>
      </c>
      <c r="G324" s="550"/>
      <c r="H324" s="598" t="str">
        <f t="shared" si="6"/>
        <v>Belum Diisi</v>
      </c>
      <c r="I324" s="592" t="s">
        <v>26</v>
      </c>
      <c r="J324" s="593" t="str">
        <f>IF($D$322="Y/T","Isi Sasaran",IF($E$322=0,0,IF(I324="Y",1,IF(I324="T",0,"Isi Dulu"))))</f>
        <v>Isi Sasaran</v>
      </c>
      <c r="K324" s="592" t="s">
        <v>26</v>
      </c>
      <c r="L324" s="593" t="str">
        <f>IF($D$322="Y/T","Isi Sasaran",IF($E$322=0,0,IF(K324="Y",1,IF(K324="T",0,"Isi Dulu"))))</f>
        <v>Isi Sasaran</v>
      </c>
      <c r="M324" s="849"/>
      <c r="N324" s="852"/>
    </row>
    <row r="325" spans="2:14" ht="15.75">
      <c r="B325" s="837"/>
      <c r="C325" s="840"/>
      <c r="D325" s="858"/>
      <c r="E325" s="855"/>
      <c r="F325" s="549">
        <v>4</v>
      </c>
      <c r="G325" s="550"/>
      <c r="H325" s="598" t="str">
        <f t="shared" si="6"/>
        <v>Belum Diisi</v>
      </c>
      <c r="I325" s="592" t="s">
        <v>26</v>
      </c>
      <c r="J325" s="593" t="str">
        <f>IF($D$322="Y/T","Isi Sasaran",IF($E$322=0,0,IF(I325="Y",1,IF(I325="T",0,"Isi Dulu"))))</f>
        <v>Isi Sasaran</v>
      </c>
      <c r="K325" s="592" t="s">
        <v>26</v>
      </c>
      <c r="L325" s="593" t="str">
        <f>IF($D$322="Y/T","Isi Sasaran",IF($E$322=0,0,IF(K325="Y",1,IF(K325="T",0,"Isi Dulu"))))</f>
        <v>Isi Sasaran</v>
      </c>
      <c r="M325" s="849"/>
      <c r="N325" s="852"/>
    </row>
    <row r="326" spans="2:14" ht="15.75">
      <c r="B326" s="838"/>
      <c r="C326" s="841"/>
      <c r="D326" s="859"/>
      <c r="E326" s="856"/>
      <c r="F326" s="569">
        <v>5</v>
      </c>
      <c r="G326" s="570"/>
      <c r="H326" s="599" t="str">
        <f t="shared" si="6"/>
        <v>Belum Diisi</v>
      </c>
      <c r="I326" s="595" t="s">
        <v>26</v>
      </c>
      <c r="J326" s="596" t="str">
        <f>IF($D$322="Y/T","Isi Sasaran",IF($E$322=0,0,IF(I326="Y",1,IF(I326="T",0,"Isi Dulu"))))</f>
        <v>Isi Sasaran</v>
      </c>
      <c r="K326" s="595" t="s">
        <v>26</v>
      </c>
      <c r="L326" s="596" t="str">
        <f>IF($D$322="Y/T","Isi Sasaran",IF($E$322=0,0,IF(K326="Y",1,IF(K326="T",0,"Isi Dulu"))))</f>
        <v>Isi Sasaran</v>
      </c>
      <c r="M326" s="850"/>
      <c r="N326" s="853"/>
    </row>
    <row r="327" spans="2:14" ht="15.75">
      <c r="B327" s="836">
        <v>4</v>
      </c>
      <c r="C327" s="839"/>
      <c r="D327" s="857" t="s">
        <v>26</v>
      </c>
      <c r="E327" s="854" t="str">
        <f>IF(D327="Y",1,IF(D327="T",0,IF(D327="Y/T","Belum diisi","Error")))</f>
        <v>Belum diisi</v>
      </c>
      <c r="F327" s="528">
        <v>1</v>
      </c>
      <c r="G327" s="529"/>
      <c r="H327" s="600" t="str">
        <f t="shared" si="6"/>
        <v>Belum Diisi</v>
      </c>
      <c r="I327" s="590" t="s">
        <v>26</v>
      </c>
      <c r="J327" s="591" t="str">
        <f>IF($D$327="Y/T","Isi Sasaran",IF($E$327=0,0,IF(I327="Y",1,IF(I327="T",0,"Isi Dulu"))))</f>
        <v>Isi Sasaran</v>
      </c>
      <c r="K327" s="590" t="s">
        <v>26</v>
      </c>
      <c r="L327" s="591" t="str">
        <f>IF($D$327="Y/T","Isi Sasaran",IF($E$327=0,0,IF(K327="Y",1,IF(K327="T",0,"Isi Dulu"))))</f>
        <v>Isi Sasaran</v>
      </c>
      <c r="M327" s="848" t="s">
        <v>26</v>
      </c>
      <c r="N327" s="851" t="str">
        <f>IF(M327="Y",1,IF(M327="T",0,IF(M327="Y/T","Belum diisi","Error")))</f>
        <v>Belum diisi</v>
      </c>
    </row>
    <row r="328" spans="2:14" ht="15.75">
      <c r="B328" s="837"/>
      <c r="C328" s="840"/>
      <c r="D328" s="858"/>
      <c r="E328" s="855"/>
      <c r="F328" s="549">
        <v>2</v>
      </c>
      <c r="G328" s="550"/>
      <c r="H328" s="598" t="str">
        <f t="shared" si="6"/>
        <v>Belum Diisi</v>
      </c>
      <c r="I328" s="592" t="s">
        <v>26</v>
      </c>
      <c r="J328" s="593" t="str">
        <f>IF($D$327="Y/T","Isi Sasaran",IF($E$327=0,0,IF(I328="Y",1,IF(I328="T",0,"Isi Dulu"))))</f>
        <v>Isi Sasaran</v>
      </c>
      <c r="K328" s="592" t="s">
        <v>26</v>
      </c>
      <c r="L328" s="593" t="str">
        <f>IF($D$327="Y/T","Isi Sasaran",IF($E$327=0,0,IF(K328="Y",1,IF(K328="T",0,"Isi Dulu"))))</f>
        <v>Isi Sasaran</v>
      </c>
      <c r="M328" s="849"/>
      <c r="N328" s="852"/>
    </row>
    <row r="329" spans="2:14" ht="15.75">
      <c r="B329" s="837"/>
      <c r="C329" s="840"/>
      <c r="D329" s="858"/>
      <c r="E329" s="855"/>
      <c r="F329" s="549">
        <v>3</v>
      </c>
      <c r="G329" s="550"/>
      <c r="H329" s="598" t="str">
        <f t="shared" si="6"/>
        <v>Belum Diisi</v>
      </c>
      <c r="I329" s="592" t="s">
        <v>26</v>
      </c>
      <c r="J329" s="593" t="str">
        <f>IF($D$327="Y/T","Isi Sasaran",IF($E$327=0,0,IF(I329="Y",1,IF(I329="T",0,"Isi Dulu"))))</f>
        <v>Isi Sasaran</v>
      </c>
      <c r="K329" s="592" t="s">
        <v>26</v>
      </c>
      <c r="L329" s="593" t="str">
        <f>IF($D$327="Y/T","Isi Sasaran",IF($E$327=0,0,IF(K329="Y",1,IF(K329="T",0,"Isi Dulu"))))</f>
        <v>Isi Sasaran</v>
      </c>
      <c r="M329" s="849"/>
      <c r="N329" s="852"/>
    </row>
    <row r="330" spans="2:14" ht="15.75">
      <c r="B330" s="837"/>
      <c r="C330" s="840"/>
      <c r="D330" s="858"/>
      <c r="E330" s="855"/>
      <c r="F330" s="549">
        <v>4</v>
      </c>
      <c r="G330" s="550"/>
      <c r="H330" s="598" t="str">
        <f t="shared" si="6"/>
        <v>Belum Diisi</v>
      </c>
      <c r="I330" s="592" t="s">
        <v>26</v>
      </c>
      <c r="J330" s="593" t="str">
        <f>IF($D$327="Y/T","Isi Sasaran",IF($E$327=0,0,IF(I330="Y",1,IF(I330="T",0,"Isi Dulu"))))</f>
        <v>Isi Sasaran</v>
      </c>
      <c r="K330" s="592" t="s">
        <v>26</v>
      </c>
      <c r="L330" s="593" t="str">
        <f>IF($D$327="Y/T","Isi Sasaran",IF($E$327=0,0,IF(K330="Y",1,IF(K330="T",0,"Isi Dulu"))))</f>
        <v>Isi Sasaran</v>
      </c>
      <c r="M330" s="849"/>
      <c r="N330" s="852"/>
    </row>
    <row r="331" spans="2:14" ht="15.75">
      <c r="B331" s="838"/>
      <c r="C331" s="841"/>
      <c r="D331" s="859"/>
      <c r="E331" s="856"/>
      <c r="F331" s="569">
        <v>5</v>
      </c>
      <c r="G331" s="570"/>
      <c r="H331" s="599" t="str">
        <f t="shared" si="6"/>
        <v>Belum Diisi</v>
      </c>
      <c r="I331" s="595" t="s">
        <v>26</v>
      </c>
      <c r="J331" s="596" t="str">
        <f>IF($D$327="Y/T","Isi Sasaran",IF($E$327=0,0,IF(I331="Y",1,IF(I331="T",0,"Isi Dulu"))))</f>
        <v>Isi Sasaran</v>
      </c>
      <c r="K331" s="595" t="s">
        <v>26</v>
      </c>
      <c r="L331" s="596" t="str">
        <f>IF($D$327="Y/T","Isi Sasaran",IF($E$327=0,0,IF(K331="Y",1,IF(K331="T",0,"Isi Dulu"))))</f>
        <v>Isi Sasaran</v>
      </c>
      <c r="M331" s="850"/>
      <c r="N331" s="853"/>
    </row>
    <row r="332" spans="2:14" ht="15.75">
      <c r="B332" s="836">
        <v>5</v>
      </c>
      <c r="C332" s="839"/>
      <c r="D332" s="857" t="s">
        <v>26</v>
      </c>
      <c r="E332" s="854" t="str">
        <f>IF(D332="Y",1,IF(D332="T",0,IF(D332="Y/T","Belum diisi","Error")))</f>
        <v>Belum diisi</v>
      </c>
      <c r="F332" s="528">
        <v>1</v>
      </c>
      <c r="G332" s="529"/>
      <c r="H332" s="600" t="str">
        <f t="shared" si="6"/>
        <v>Belum Diisi</v>
      </c>
      <c r="I332" s="590" t="s">
        <v>26</v>
      </c>
      <c r="J332" s="591" t="str">
        <f>IF($D$332="Y/T","Isi Sasaran",IF($E$332=0,0,IF(I332="Y",1,IF(I332="T",0,"Isi Dulu"))))</f>
        <v>Isi Sasaran</v>
      </c>
      <c r="K332" s="590" t="s">
        <v>26</v>
      </c>
      <c r="L332" s="591" t="str">
        <f>IF($D$332="Y/T","Isi Sasaran",IF($E$332=0,0,IF(K332="Y",1,IF(K332="T",0,"Isi Dulu"))))</f>
        <v>Isi Sasaran</v>
      </c>
      <c r="M332" s="848" t="s">
        <v>26</v>
      </c>
      <c r="N332" s="851" t="str">
        <f>IF(M332="Y",1,IF(M332="T",0,IF(M332="Y/T","Belum diisi","Error")))</f>
        <v>Belum diisi</v>
      </c>
    </row>
    <row r="333" spans="2:14" ht="15.75">
      <c r="B333" s="837"/>
      <c r="C333" s="840"/>
      <c r="D333" s="858"/>
      <c r="E333" s="855"/>
      <c r="F333" s="549">
        <v>2</v>
      </c>
      <c r="G333" s="550"/>
      <c r="H333" s="598" t="str">
        <f t="shared" si="6"/>
        <v>Belum Diisi</v>
      </c>
      <c r="I333" s="592" t="s">
        <v>26</v>
      </c>
      <c r="J333" s="593" t="str">
        <f>IF($D$332="Y/T","Isi Sasaran",IF($E$332=0,0,IF(I333="Y",1,IF(I333="T",0,"Isi Dulu"))))</f>
        <v>Isi Sasaran</v>
      </c>
      <c r="K333" s="592" t="s">
        <v>26</v>
      </c>
      <c r="L333" s="593" t="str">
        <f>IF($D$332="Y/T","Isi Sasaran",IF($E$332=0,0,IF(K333="Y",1,IF(K333="T",0,"Isi Dulu"))))</f>
        <v>Isi Sasaran</v>
      </c>
      <c r="M333" s="849"/>
      <c r="N333" s="852"/>
    </row>
    <row r="334" spans="2:14" ht="15.75">
      <c r="B334" s="837"/>
      <c r="C334" s="840"/>
      <c r="D334" s="858"/>
      <c r="E334" s="855"/>
      <c r="F334" s="549">
        <v>3</v>
      </c>
      <c r="G334" s="550"/>
      <c r="H334" s="598" t="str">
        <f t="shared" si="6"/>
        <v>Belum Diisi</v>
      </c>
      <c r="I334" s="592" t="s">
        <v>26</v>
      </c>
      <c r="J334" s="593" t="str">
        <f>IF($D$332="Y/T","Isi Sasaran",IF($E$332=0,0,IF(I334="Y",1,IF(I334="T",0,"Isi Dulu"))))</f>
        <v>Isi Sasaran</v>
      </c>
      <c r="K334" s="592" t="s">
        <v>26</v>
      </c>
      <c r="L334" s="593" t="str">
        <f>IF($D$332="Y/T","Isi Sasaran",IF($E$332=0,0,IF(K334="Y",1,IF(K334="T",0,"Isi Dulu"))))</f>
        <v>Isi Sasaran</v>
      </c>
      <c r="M334" s="849"/>
      <c r="N334" s="852"/>
    </row>
    <row r="335" spans="2:14" ht="15.75">
      <c r="B335" s="837"/>
      <c r="C335" s="840"/>
      <c r="D335" s="858"/>
      <c r="E335" s="855"/>
      <c r="F335" s="549">
        <v>4</v>
      </c>
      <c r="G335" s="550"/>
      <c r="H335" s="598" t="str">
        <f t="shared" si="6"/>
        <v>Belum Diisi</v>
      </c>
      <c r="I335" s="592" t="s">
        <v>26</v>
      </c>
      <c r="J335" s="593" t="str">
        <f>IF($D$332="Y/T","Isi Sasaran",IF($E$332=0,0,IF(I335="Y",1,IF(I335="T",0,"Isi Dulu"))))</f>
        <v>Isi Sasaran</v>
      </c>
      <c r="K335" s="592" t="s">
        <v>26</v>
      </c>
      <c r="L335" s="593" t="str">
        <f>IF($D$332="Y/T","Isi Sasaran",IF($E$332=0,0,IF(K335="Y",1,IF(K335="T",0,"Isi Dulu"))))</f>
        <v>Isi Sasaran</v>
      </c>
      <c r="M335" s="849"/>
      <c r="N335" s="852"/>
    </row>
    <row r="336" spans="2:14" ht="15.75">
      <c r="B336" s="838"/>
      <c r="C336" s="841"/>
      <c r="D336" s="859"/>
      <c r="E336" s="856"/>
      <c r="F336" s="569">
        <v>5</v>
      </c>
      <c r="G336" s="570"/>
      <c r="H336" s="599" t="str">
        <f t="shared" si="6"/>
        <v>Belum Diisi</v>
      </c>
      <c r="I336" s="595" t="s">
        <v>26</v>
      </c>
      <c r="J336" s="596" t="str">
        <f>IF($D$332="Y/T","Isi Sasaran",IF($E$332=0,0,IF(I336="Y",1,IF(I336="T",0,"Isi Dulu"))))</f>
        <v>Isi Sasaran</v>
      </c>
      <c r="K336" s="595" t="s">
        <v>26</v>
      </c>
      <c r="L336" s="596" t="str">
        <f>IF($D$332="Y/T","Isi Sasaran",IF($E$332=0,0,IF(K336="Y",1,IF(K336="T",0,"Isi Dulu"))))</f>
        <v>Isi Sasaran</v>
      </c>
      <c r="M336" s="850"/>
      <c r="N336" s="853"/>
    </row>
    <row r="337" spans="2:14" ht="15.75">
      <c r="B337" s="836">
        <v>6</v>
      </c>
      <c r="C337" s="839"/>
      <c r="D337" s="857" t="s">
        <v>26</v>
      </c>
      <c r="E337" s="854" t="str">
        <f>IF(D337="Y",1,IF(D337="T",0,IF(D337="Y/T","Belum diisi","Error")))</f>
        <v>Belum diisi</v>
      </c>
      <c r="F337" s="528">
        <v>1</v>
      </c>
      <c r="G337" s="529"/>
      <c r="H337" s="600" t="str">
        <f t="shared" si="6"/>
        <v>Belum Diisi</v>
      </c>
      <c r="I337" s="590" t="s">
        <v>26</v>
      </c>
      <c r="J337" s="591" t="str">
        <f>IF($D$337="Y/T","Isi Sasaran",IF($E$337=0,0,IF(I337="Y",1,IF(I337="T",0,"Isi Dulu"))))</f>
        <v>Isi Sasaran</v>
      </c>
      <c r="K337" s="590" t="s">
        <v>26</v>
      </c>
      <c r="L337" s="591" t="str">
        <f>IF($D$337="Y/T","Isi Sasaran",IF($E$337=0,0,IF(K337="Y",1,IF(K337="T",0,"Isi Dulu"))))</f>
        <v>Isi Sasaran</v>
      </c>
      <c r="M337" s="848" t="s">
        <v>26</v>
      </c>
      <c r="N337" s="851" t="str">
        <f>IF(M337="Y",1,IF(M337="T",0,IF(M337="Y/T","Belum diisi","Error")))</f>
        <v>Belum diisi</v>
      </c>
    </row>
    <row r="338" spans="2:14" ht="15.75">
      <c r="B338" s="837"/>
      <c r="C338" s="840"/>
      <c r="D338" s="858"/>
      <c r="E338" s="855"/>
      <c r="F338" s="549">
        <v>2</v>
      </c>
      <c r="G338" s="550"/>
      <c r="H338" s="598" t="str">
        <f t="shared" si="6"/>
        <v>Belum Diisi</v>
      </c>
      <c r="I338" s="592" t="s">
        <v>26</v>
      </c>
      <c r="J338" s="593" t="str">
        <f>IF($D$337="Y/T","Isi Sasaran",IF($E$337=0,0,IF(I338="Y",1,IF(I338="T",0,"Isi Dulu"))))</f>
        <v>Isi Sasaran</v>
      </c>
      <c r="K338" s="592" t="s">
        <v>26</v>
      </c>
      <c r="L338" s="593" t="str">
        <f>IF($D$337="Y/T","Isi Sasaran",IF($E$337=0,0,IF(K338="Y",1,IF(K338="T",0,"Isi Dulu"))))</f>
        <v>Isi Sasaran</v>
      </c>
      <c r="M338" s="849"/>
      <c r="N338" s="852"/>
    </row>
    <row r="339" spans="2:14" ht="15.75">
      <c r="B339" s="837"/>
      <c r="C339" s="840"/>
      <c r="D339" s="858"/>
      <c r="E339" s="855"/>
      <c r="F339" s="549">
        <v>3</v>
      </c>
      <c r="G339" s="550"/>
      <c r="H339" s="598" t="str">
        <f t="shared" si="6"/>
        <v>Belum Diisi</v>
      </c>
      <c r="I339" s="592" t="s">
        <v>26</v>
      </c>
      <c r="J339" s="593" t="str">
        <f>IF($D$337="Y/T","Isi Sasaran",IF($E$337=0,0,IF(I339="Y",1,IF(I339="T",0,"Isi Dulu"))))</f>
        <v>Isi Sasaran</v>
      </c>
      <c r="K339" s="592" t="s">
        <v>26</v>
      </c>
      <c r="L339" s="593" t="str">
        <f>IF($D$337="Y/T","Isi Sasaran",IF($E$337=0,0,IF(K339="Y",1,IF(K339="T",0,"Isi Dulu"))))</f>
        <v>Isi Sasaran</v>
      </c>
      <c r="M339" s="849"/>
      <c r="N339" s="852"/>
    </row>
    <row r="340" spans="2:14" ht="15.75">
      <c r="B340" s="837"/>
      <c r="C340" s="840"/>
      <c r="D340" s="858"/>
      <c r="E340" s="855"/>
      <c r="F340" s="549">
        <v>4</v>
      </c>
      <c r="G340" s="550"/>
      <c r="H340" s="598" t="str">
        <f t="shared" si="6"/>
        <v>Belum Diisi</v>
      </c>
      <c r="I340" s="592" t="s">
        <v>26</v>
      </c>
      <c r="J340" s="593" t="str">
        <f>IF($D$337="Y/T","Isi Sasaran",IF($E$337=0,0,IF(I340="Y",1,IF(I340="T",0,"Isi Dulu"))))</f>
        <v>Isi Sasaran</v>
      </c>
      <c r="K340" s="592" t="s">
        <v>26</v>
      </c>
      <c r="L340" s="593" t="str">
        <f>IF($D$337="Y/T","Isi Sasaran",IF($E$337=0,0,IF(K340="Y",1,IF(K340="T",0,"Isi Dulu"))))</f>
        <v>Isi Sasaran</v>
      </c>
      <c r="M340" s="849"/>
      <c r="N340" s="852"/>
    </row>
    <row r="341" spans="2:14" ht="15.75">
      <c r="B341" s="838"/>
      <c r="C341" s="841"/>
      <c r="D341" s="859"/>
      <c r="E341" s="856"/>
      <c r="F341" s="569">
        <v>5</v>
      </c>
      <c r="G341" s="570"/>
      <c r="H341" s="599" t="str">
        <f t="shared" si="6"/>
        <v>Belum Diisi</v>
      </c>
      <c r="I341" s="595" t="s">
        <v>26</v>
      </c>
      <c r="J341" s="596" t="str">
        <f>IF($D$337="Y/T","Isi Sasaran",IF($E$337=0,0,IF(I341="Y",1,IF(I341="T",0,"Isi Dulu"))))</f>
        <v>Isi Sasaran</v>
      </c>
      <c r="K341" s="595" t="s">
        <v>26</v>
      </c>
      <c r="L341" s="596" t="str">
        <f>IF($D$337="Y/T","Isi Sasaran",IF($E$337=0,0,IF(K341="Y",1,IF(K341="T",0,"Isi Dulu"))))</f>
        <v>Isi Sasaran</v>
      </c>
      <c r="M341" s="850"/>
      <c r="N341" s="853"/>
    </row>
    <row r="342" spans="2:14" ht="15.75">
      <c r="B342" s="836">
        <v>7</v>
      </c>
      <c r="C342" s="839"/>
      <c r="D342" s="857" t="s">
        <v>26</v>
      </c>
      <c r="E342" s="854" t="str">
        <f>IF(D342="Y",1,IF(D342="T",0,IF(D342="Y/T","Belum diisi","Error")))</f>
        <v>Belum diisi</v>
      </c>
      <c r="F342" s="528">
        <v>1</v>
      </c>
      <c r="G342" s="529"/>
      <c r="H342" s="600" t="str">
        <f t="shared" si="6"/>
        <v>Belum Diisi</v>
      </c>
      <c r="I342" s="590" t="s">
        <v>26</v>
      </c>
      <c r="J342" s="591" t="str">
        <f>IF($D$342="Y/T","Isi Sasaran",IF($E$342=0,0,IF(I342="Y",1,IF(I342="T",0,"Isi Dulu"))))</f>
        <v>Isi Sasaran</v>
      </c>
      <c r="K342" s="590" t="s">
        <v>26</v>
      </c>
      <c r="L342" s="591" t="str">
        <f>IF($D$342="Y/T","Isi Sasaran",IF($E$342=0,0,IF(K342="Y",1,IF(K342="T",0,"Isi Dulu"))))</f>
        <v>Isi Sasaran</v>
      </c>
      <c r="M342" s="848" t="s">
        <v>26</v>
      </c>
      <c r="N342" s="851" t="str">
        <f>IF(M342="Y",1,IF(M342="T",0,IF(M342="Y/T","Belum diisi","Error")))</f>
        <v>Belum diisi</v>
      </c>
    </row>
    <row r="343" spans="2:14" ht="15.75">
      <c r="B343" s="837"/>
      <c r="C343" s="840"/>
      <c r="D343" s="858"/>
      <c r="E343" s="855"/>
      <c r="F343" s="549">
        <v>2</v>
      </c>
      <c r="G343" s="550"/>
      <c r="H343" s="598" t="str">
        <f t="shared" si="6"/>
        <v>Belum Diisi</v>
      </c>
      <c r="I343" s="592" t="s">
        <v>26</v>
      </c>
      <c r="J343" s="593" t="str">
        <f>IF($D$342="Y/T","Isi Sasaran",IF($E$342=0,0,IF(I343="Y",1,IF(I343="T",0,"Isi Dulu"))))</f>
        <v>Isi Sasaran</v>
      </c>
      <c r="K343" s="592" t="s">
        <v>26</v>
      </c>
      <c r="L343" s="593" t="str">
        <f>IF($D$342="Y/T","Isi Sasaran",IF($E$342=0,0,IF(K343="Y",1,IF(K343="T",0,"Isi Dulu"))))</f>
        <v>Isi Sasaran</v>
      </c>
      <c r="M343" s="849"/>
      <c r="N343" s="852"/>
    </row>
    <row r="344" spans="2:14" ht="15.75">
      <c r="B344" s="837"/>
      <c r="C344" s="840"/>
      <c r="D344" s="858"/>
      <c r="E344" s="855"/>
      <c r="F344" s="549">
        <v>3</v>
      </c>
      <c r="G344" s="550"/>
      <c r="H344" s="598" t="str">
        <f t="shared" si="6"/>
        <v>Belum Diisi</v>
      </c>
      <c r="I344" s="592" t="s">
        <v>26</v>
      </c>
      <c r="J344" s="593" t="str">
        <f>IF($D$342="Y/T","Isi Sasaran",IF($E$342=0,0,IF(I344="Y",1,IF(I344="T",0,"Isi Dulu"))))</f>
        <v>Isi Sasaran</v>
      </c>
      <c r="K344" s="592" t="s">
        <v>26</v>
      </c>
      <c r="L344" s="593" t="str">
        <f>IF($D$342="Y/T","Isi Sasaran",IF($E$342=0,0,IF(K344="Y",1,IF(K344="T",0,"Isi Dulu"))))</f>
        <v>Isi Sasaran</v>
      </c>
      <c r="M344" s="849"/>
      <c r="N344" s="852"/>
    </row>
    <row r="345" spans="2:14" ht="15.75">
      <c r="B345" s="837"/>
      <c r="C345" s="840"/>
      <c r="D345" s="858"/>
      <c r="E345" s="855"/>
      <c r="F345" s="549">
        <v>4</v>
      </c>
      <c r="G345" s="550"/>
      <c r="H345" s="598" t="str">
        <f t="shared" si="6"/>
        <v>Belum Diisi</v>
      </c>
      <c r="I345" s="592" t="s">
        <v>26</v>
      </c>
      <c r="J345" s="593" t="str">
        <f>IF($D$342="Y/T","Isi Sasaran",IF($E$342=0,0,IF(I345="Y",1,IF(I345="T",0,"Isi Dulu"))))</f>
        <v>Isi Sasaran</v>
      </c>
      <c r="K345" s="592" t="s">
        <v>26</v>
      </c>
      <c r="L345" s="593" t="str">
        <f>IF($D$342="Y/T","Isi Sasaran",IF($E$342=0,0,IF(K345="Y",1,IF(K345="T",0,"Isi Dulu"))))</f>
        <v>Isi Sasaran</v>
      </c>
      <c r="M345" s="849"/>
      <c r="N345" s="852"/>
    </row>
    <row r="346" spans="2:14" ht="15.75">
      <c r="B346" s="838"/>
      <c r="C346" s="841"/>
      <c r="D346" s="859"/>
      <c r="E346" s="856"/>
      <c r="F346" s="569">
        <v>5</v>
      </c>
      <c r="G346" s="570"/>
      <c r="H346" s="599" t="str">
        <f t="shared" si="6"/>
        <v>Belum Diisi</v>
      </c>
      <c r="I346" s="595" t="s">
        <v>26</v>
      </c>
      <c r="J346" s="596" t="str">
        <f>IF($D$342="Y/T","Isi Sasaran",IF($E$342=0,0,IF(I346="Y",1,IF(I346="T",0,"Isi Dulu"))))</f>
        <v>Isi Sasaran</v>
      </c>
      <c r="K346" s="595" t="s">
        <v>26</v>
      </c>
      <c r="L346" s="596" t="str">
        <f>IF($D$342="Y/T","Isi Sasaran",IF($E$342=0,0,IF(K346="Y",1,IF(K346="T",0,"Isi Dulu"))))</f>
        <v>Isi Sasaran</v>
      </c>
      <c r="M346" s="850"/>
      <c r="N346" s="853"/>
    </row>
    <row r="347" spans="2:14" ht="15.75">
      <c r="B347" s="836">
        <v>8</v>
      </c>
      <c r="C347" s="839"/>
      <c r="D347" s="857" t="s">
        <v>26</v>
      </c>
      <c r="E347" s="854" t="str">
        <f>IF(D347="Y",1,IF(D347="T",0,IF(D347="Y/T","Belum diisi","Error")))</f>
        <v>Belum diisi</v>
      </c>
      <c r="F347" s="528">
        <v>1</v>
      </c>
      <c r="G347" s="529"/>
      <c r="H347" s="600" t="str">
        <f t="shared" si="6"/>
        <v>Belum Diisi</v>
      </c>
      <c r="I347" s="590" t="s">
        <v>26</v>
      </c>
      <c r="J347" s="591" t="str">
        <f>IF($D$347="Y/T","Isi Sasaran",IF($E$347=0,0,IF(I347="Y",1,IF(I347="T",0,"Isi Dulu"))))</f>
        <v>Isi Sasaran</v>
      </c>
      <c r="K347" s="590" t="s">
        <v>26</v>
      </c>
      <c r="L347" s="591" t="str">
        <f>IF($D$347="Y/T","Isi Sasaran",IF($E$347=0,0,IF(K347="Y",1,IF(K347="T",0,"Isi Dulu"))))</f>
        <v>Isi Sasaran</v>
      </c>
      <c r="M347" s="848" t="s">
        <v>26</v>
      </c>
      <c r="N347" s="851" t="str">
        <f>IF(M347="Y",1,IF(M347="T",0,IF(M347="Y/T","Belum diisi","Error")))</f>
        <v>Belum diisi</v>
      </c>
    </row>
    <row r="348" spans="2:14" ht="15.75">
      <c r="B348" s="837"/>
      <c r="C348" s="840"/>
      <c r="D348" s="858"/>
      <c r="E348" s="855"/>
      <c r="F348" s="549">
        <v>2</v>
      </c>
      <c r="G348" s="550"/>
      <c r="H348" s="598" t="str">
        <f t="shared" si="6"/>
        <v>Belum Diisi</v>
      </c>
      <c r="I348" s="592" t="s">
        <v>26</v>
      </c>
      <c r="J348" s="593" t="str">
        <f>IF($D$347="Y/T","Isi Sasaran",IF($E$347=0,0,IF(I348="Y",1,IF(I348="T",0,"Isi Dulu"))))</f>
        <v>Isi Sasaran</v>
      </c>
      <c r="K348" s="592" t="s">
        <v>26</v>
      </c>
      <c r="L348" s="593" t="str">
        <f>IF($D$347="Y/T","Isi Sasaran",IF($E$347=0,0,IF(K348="Y",1,IF(K348="T",0,"Isi Dulu"))))</f>
        <v>Isi Sasaran</v>
      </c>
      <c r="M348" s="849"/>
      <c r="N348" s="852"/>
    </row>
    <row r="349" spans="2:14" ht="15.75">
      <c r="B349" s="837"/>
      <c r="C349" s="840"/>
      <c r="D349" s="858"/>
      <c r="E349" s="855"/>
      <c r="F349" s="549">
        <v>3</v>
      </c>
      <c r="G349" s="550"/>
      <c r="H349" s="598" t="str">
        <f t="shared" si="6"/>
        <v>Belum Diisi</v>
      </c>
      <c r="I349" s="592" t="s">
        <v>26</v>
      </c>
      <c r="J349" s="593" t="str">
        <f>IF($D$347="Y/T","Isi Sasaran",IF($E$347=0,0,IF(I349="Y",1,IF(I349="T",0,"Isi Dulu"))))</f>
        <v>Isi Sasaran</v>
      </c>
      <c r="K349" s="592" t="s">
        <v>26</v>
      </c>
      <c r="L349" s="593" t="str">
        <f>IF($D$347="Y/T","Isi Sasaran",IF($E$347=0,0,IF(K349="Y",1,IF(K349="T",0,"Isi Dulu"))))</f>
        <v>Isi Sasaran</v>
      </c>
      <c r="M349" s="849"/>
      <c r="N349" s="852"/>
    </row>
    <row r="350" spans="2:14" ht="15.75">
      <c r="B350" s="837"/>
      <c r="C350" s="840"/>
      <c r="D350" s="858"/>
      <c r="E350" s="855"/>
      <c r="F350" s="549">
        <v>4</v>
      </c>
      <c r="G350" s="550"/>
      <c r="H350" s="598" t="str">
        <f t="shared" si="6"/>
        <v>Belum Diisi</v>
      </c>
      <c r="I350" s="592" t="s">
        <v>26</v>
      </c>
      <c r="J350" s="593" t="str">
        <f>IF($D$347="Y/T","Isi Sasaran",IF($E$347=0,0,IF(I350="Y",1,IF(I350="T",0,"Isi Dulu"))))</f>
        <v>Isi Sasaran</v>
      </c>
      <c r="K350" s="592" t="s">
        <v>26</v>
      </c>
      <c r="L350" s="593" t="str">
        <f>IF($D$347="Y/T","Isi Sasaran",IF($E$347=0,0,IF(K350="Y",1,IF(K350="T",0,"Isi Dulu"))))</f>
        <v>Isi Sasaran</v>
      </c>
      <c r="M350" s="849"/>
      <c r="N350" s="852"/>
    </row>
    <row r="351" spans="2:14" ht="15.75">
      <c r="B351" s="838"/>
      <c r="C351" s="841"/>
      <c r="D351" s="859"/>
      <c r="E351" s="856"/>
      <c r="F351" s="569">
        <v>5</v>
      </c>
      <c r="G351" s="570"/>
      <c r="H351" s="599" t="str">
        <f t="shared" si="6"/>
        <v>Belum Diisi</v>
      </c>
      <c r="I351" s="595" t="s">
        <v>26</v>
      </c>
      <c r="J351" s="596" t="str">
        <f>IF($D$347="Y/T","Isi Sasaran",IF($E$347=0,0,IF(I351="Y",1,IF(I351="T",0,"Isi Dulu"))))</f>
        <v>Isi Sasaran</v>
      </c>
      <c r="K351" s="595" t="s">
        <v>26</v>
      </c>
      <c r="L351" s="596" t="str">
        <f>IF($D$347="Y/T","Isi Sasaran",IF($E$347=0,0,IF(K351="Y",1,IF(K351="T",0,"Isi Dulu"))))</f>
        <v>Isi Sasaran</v>
      </c>
      <c r="M351" s="850"/>
      <c r="N351" s="853"/>
    </row>
    <row r="352" spans="2:14" ht="15.75">
      <c r="B352" s="836">
        <v>9</v>
      </c>
      <c r="C352" s="839"/>
      <c r="D352" s="857" t="s">
        <v>26</v>
      </c>
      <c r="E352" s="854" t="str">
        <f>IF(D352="Y",1,IF(D352="T",0,IF(D352="Y/T","Belum diisi","Error")))</f>
        <v>Belum diisi</v>
      </c>
      <c r="F352" s="528">
        <v>1</v>
      </c>
      <c r="G352" s="529"/>
      <c r="H352" s="600" t="str">
        <f t="shared" si="6"/>
        <v>Belum Diisi</v>
      </c>
      <c r="I352" s="590" t="s">
        <v>26</v>
      </c>
      <c r="J352" s="591" t="str">
        <f>IF($D$352="Y/T","Isi Sasaran",IF($E$352=0,0,IF(I352="Y",1,IF(I352="T",0,"Isi Dulu"))))</f>
        <v>Isi Sasaran</v>
      </c>
      <c r="K352" s="590" t="s">
        <v>26</v>
      </c>
      <c r="L352" s="591" t="str">
        <f>IF($D$352="Y/T","Isi Sasaran",IF($E$352=0,0,IF(K352="Y",1,IF(K352="T",0,"Isi Dulu"))))</f>
        <v>Isi Sasaran</v>
      </c>
      <c r="M352" s="848" t="s">
        <v>26</v>
      </c>
      <c r="N352" s="851" t="str">
        <f>IF(M352="Y",1,IF(M352="T",0,IF(M352="Y/T","Belum diisi","Error")))</f>
        <v>Belum diisi</v>
      </c>
    </row>
    <row r="353" spans="2:14" ht="15.75">
      <c r="B353" s="837"/>
      <c r="C353" s="840"/>
      <c r="D353" s="858"/>
      <c r="E353" s="855"/>
      <c r="F353" s="549">
        <v>2</v>
      </c>
      <c r="G353" s="550"/>
      <c r="H353" s="598" t="str">
        <f t="shared" si="6"/>
        <v>Belum Diisi</v>
      </c>
      <c r="I353" s="592" t="s">
        <v>26</v>
      </c>
      <c r="J353" s="593" t="str">
        <f>IF($D$352="Y/T","Isi Sasaran",IF($E$352=0,0,IF(I353="Y",1,IF(I353="T",0,"Isi Dulu"))))</f>
        <v>Isi Sasaran</v>
      </c>
      <c r="K353" s="592" t="s">
        <v>26</v>
      </c>
      <c r="L353" s="593" t="str">
        <f>IF($D$352="Y/T","Isi Sasaran",IF($E$352=0,0,IF(K353="Y",1,IF(K353="T",0,"Isi Dulu"))))</f>
        <v>Isi Sasaran</v>
      </c>
      <c r="M353" s="849"/>
      <c r="N353" s="852"/>
    </row>
    <row r="354" spans="2:14" ht="15.75">
      <c r="B354" s="837"/>
      <c r="C354" s="840"/>
      <c r="D354" s="858"/>
      <c r="E354" s="855"/>
      <c r="F354" s="549">
        <v>3</v>
      </c>
      <c r="G354" s="550"/>
      <c r="H354" s="598" t="str">
        <f t="shared" si="6"/>
        <v>Belum Diisi</v>
      </c>
      <c r="I354" s="592" t="s">
        <v>26</v>
      </c>
      <c r="J354" s="593" t="str">
        <f>IF($D$352="Y/T","Isi Sasaran",IF($E$352=0,0,IF(I354="Y",1,IF(I354="T",0,"Isi Dulu"))))</f>
        <v>Isi Sasaran</v>
      </c>
      <c r="K354" s="592" t="s">
        <v>26</v>
      </c>
      <c r="L354" s="593" t="str">
        <f>IF($D$352="Y/T","Isi Sasaran",IF($E$352=0,0,IF(K354="Y",1,IF(K354="T",0,"Isi Dulu"))))</f>
        <v>Isi Sasaran</v>
      </c>
      <c r="M354" s="849"/>
      <c r="N354" s="852"/>
    </row>
    <row r="355" spans="2:14" ht="15.75">
      <c r="B355" s="837"/>
      <c r="C355" s="840"/>
      <c r="D355" s="858"/>
      <c r="E355" s="855"/>
      <c r="F355" s="549">
        <v>4</v>
      </c>
      <c r="G355" s="550"/>
      <c r="H355" s="598" t="str">
        <f t="shared" si="6"/>
        <v>Belum Diisi</v>
      </c>
      <c r="I355" s="592" t="s">
        <v>26</v>
      </c>
      <c r="J355" s="593" t="str">
        <f>IF($D$352="Y/T","Isi Sasaran",IF($E$352=0,0,IF(I355="Y",1,IF(I355="T",0,"Isi Dulu"))))</f>
        <v>Isi Sasaran</v>
      </c>
      <c r="K355" s="592" t="s">
        <v>26</v>
      </c>
      <c r="L355" s="593" t="str">
        <f>IF($D$352="Y/T","Isi Sasaran",IF($E$352=0,0,IF(K355="Y",1,IF(K355="T",0,"Isi Dulu"))))</f>
        <v>Isi Sasaran</v>
      </c>
      <c r="M355" s="849"/>
      <c r="N355" s="852"/>
    </row>
    <row r="356" spans="2:14" ht="15.75">
      <c r="B356" s="838"/>
      <c r="C356" s="841"/>
      <c r="D356" s="859"/>
      <c r="E356" s="856"/>
      <c r="F356" s="569">
        <v>5</v>
      </c>
      <c r="G356" s="570"/>
      <c r="H356" s="599" t="str">
        <f t="shared" si="6"/>
        <v>Belum Diisi</v>
      </c>
      <c r="I356" s="595" t="s">
        <v>26</v>
      </c>
      <c r="J356" s="596" t="str">
        <f>IF($D$352="Y/T","Isi Sasaran",IF($E$352=0,0,IF(I356="Y",1,IF(I356="T",0,"Isi Dulu"))))</f>
        <v>Isi Sasaran</v>
      </c>
      <c r="K356" s="595" t="s">
        <v>26</v>
      </c>
      <c r="L356" s="596" t="str">
        <f>IF($D$352="Y/T","Isi Sasaran",IF($E$352=0,0,IF(K356="Y",1,IF(K356="T",0,"Isi Dulu"))))</f>
        <v>Isi Sasaran</v>
      </c>
      <c r="M356" s="850"/>
      <c r="N356" s="853"/>
    </row>
    <row r="357" spans="2:14" ht="15.75">
      <c r="B357" s="836">
        <v>10</v>
      </c>
      <c r="C357" s="839"/>
      <c r="D357" s="857" t="s">
        <v>26</v>
      </c>
      <c r="E357" s="854" t="str">
        <f>IF(D357="Y",1,IF(D357="T",0,IF(D357="Y/T","Belum diisi","Error")))</f>
        <v>Belum diisi</v>
      </c>
      <c r="F357" s="528">
        <v>1</v>
      </c>
      <c r="G357" s="529"/>
      <c r="H357" s="600" t="str">
        <f t="shared" si="6"/>
        <v>Belum Diisi</v>
      </c>
      <c r="I357" s="590" t="s">
        <v>26</v>
      </c>
      <c r="J357" s="591" t="str">
        <f>IF($D$357="Y/T","Isi Sasaran",IF($E$357=0,0,IF(I357="Y",1,IF(I357="T",0,"Isi Dulu"))))</f>
        <v>Isi Sasaran</v>
      </c>
      <c r="K357" s="590" t="s">
        <v>26</v>
      </c>
      <c r="L357" s="591" t="str">
        <f>IF($D$357="Y/T","Isi Sasaran",IF($E$357=0,0,IF(K357="Y",1,IF(K357="T",0,"Isi Dulu"))))</f>
        <v>Isi Sasaran</v>
      </c>
      <c r="M357" s="848" t="s">
        <v>26</v>
      </c>
      <c r="N357" s="851" t="str">
        <f>IF(M357="Y",1,IF(M357="T",0,IF(M357="Y/T","Belum diisi","Error")))</f>
        <v>Belum diisi</v>
      </c>
    </row>
    <row r="358" spans="2:14" ht="15.75">
      <c r="B358" s="837"/>
      <c r="C358" s="840"/>
      <c r="D358" s="858"/>
      <c r="E358" s="855"/>
      <c r="F358" s="549">
        <v>2</v>
      </c>
      <c r="G358" s="550"/>
      <c r="H358" s="598" t="str">
        <f t="shared" si="6"/>
        <v>Belum Diisi</v>
      </c>
      <c r="I358" s="592" t="s">
        <v>26</v>
      </c>
      <c r="J358" s="593" t="str">
        <f>IF($D$357="Y/T","Isi Sasaran",IF($E$357=0,0,IF(I358="Y",1,IF(I358="T",0,"Isi Dulu"))))</f>
        <v>Isi Sasaran</v>
      </c>
      <c r="K358" s="592" t="s">
        <v>26</v>
      </c>
      <c r="L358" s="593" t="str">
        <f>IF($D$357="Y/T","Isi Sasaran",IF($E$357=0,0,IF(K358="Y",1,IF(K358="T",0,"Isi Dulu"))))</f>
        <v>Isi Sasaran</v>
      </c>
      <c r="M358" s="849"/>
      <c r="N358" s="852"/>
    </row>
    <row r="359" spans="2:14" ht="15.75">
      <c r="B359" s="837"/>
      <c r="C359" s="840"/>
      <c r="D359" s="858"/>
      <c r="E359" s="855"/>
      <c r="F359" s="549">
        <v>3</v>
      </c>
      <c r="G359" s="550"/>
      <c r="H359" s="598" t="str">
        <f t="shared" si="6"/>
        <v>Belum Diisi</v>
      </c>
      <c r="I359" s="592" t="s">
        <v>26</v>
      </c>
      <c r="J359" s="593" t="str">
        <f>IF($D$357="Y/T","Isi Sasaran",IF($E$357=0,0,IF(I359="Y",1,IF(I359="T",0,"Isi Dulu"))))</f>
        <v>Isi Sasaran</v>
      </c>
      <c r="K359" s="592" t="s">
        <v>26</v>
      </c>
      <c r="L359" s="593" t="str">
        <f>IF($D$357="Y/T","Isi Sasaran",IF($E$357=0,0,IF(K359="Y",1,IF(K359="T",0,"Isi Dulu"))))</f>
        <v>Isi Sasaran</v>
      </c>
      <c r="M359" s="849"/>
      <c r="N359" s="852"/>
    </row>
    <row r="360" spans="2:14" ht="15.75">
      <c r="B360" s="837"/>
      <c r="C360" s="840"/>
      <c r="D360" s="858"/>
      <c r="E360" s="855"/>
      <c r="F360" s="549">
        <v>4</v>
      </c>
      <c r="G360" s="550"/>
      <c r="H360" s="598" t="str">
        <f t="shared" si="6"/>
        <v>Belum Diisi</v>
      </c>
      <c r="I360" s="592" t="s">
        <v>26</v>
      </c>
      <c r="J360" s="593" t="str">
        <f>IF($D$357="Y/T","Isi Sasaran",IF($E$357=0,0,IF(I360="Y",1,IF(I360="T",0,"Isi Dulu"))))</f>
        <v>Isi Sasaran</v>
      </c>
      <c r="K360" s="592" t="s">
        <v>26</v>
      </c>
      <c r="L360" s="593" t="str">
        <f>IF($D$357="Y/T","Isi Sasaran",IF($E$357=0,0,IF(K360="Y",1,IF(K360="T",0,"Isi Dulu"))))</f>
        <v>Isi Sasaran</v>
      </c>
      <c r="M360" s="849"/>
      <c r="N360" s="852"/>
    </row>
    <row r="361" spans="2:14" ht="15.75">
      <c r="B361" s="838"/>
      <c r="C361" s="841"/>
      <c r="D361" s="859"/>
      <c r="E361" s="856"/>
      <c r="F361" s="569">
        <v>5</v>
      </c>
      <c r="G361" s="570"/>
      <c r="H361" s="599" t="str">
        <f t="shared" si="6"/>
        <v>Belum Diisi</v>
      </c>
      <c r="I361" s="595" t="s">
        <v>26</v>
      </c>
      <c r="J361" s="596" t="str">
        <f>IF($D$357="Y/T","Isi Sasaran",IF($E$357=0,0,IF(I361="Y",1,IF(I361="T",0,"Isi Dulu"))))</f>
        <v>Isi Sasaran</v>
      </c>
      <c r="K361" s="595" t="s">
        <v>26</v>
      </c>
      <c r="L361" s="596" t="str">
        <f>IF($D$357="Y/T","Isi Sasaran",IF($E$357=0,0,IF(K361="Y",1,IF(K361="T",0,"Isi Dulu"))))</f>
        <v>Isi Sasaran</v>
      </c>
      <c r="M361" s="850"/>
      <c r="N361" s="853"/>
    </row>
    <row r="362" spans="2:14" ht="15.75">
      <c r="B362" s="836">
        <v>11</v>
      </c>
      <c r="C362" s="839"/>
      <c r="D362" s="857" t="s">
        <v>26</v>
      </c>
      <c r="E362" s="854" t="str">
        <f>IF(D362="Y",1,IF(D362="T",0,IF(D362="Y/T","Belum diisi","Error")))</f>
        <v>Belum diisi</v>
      </c>
      <c r="F362" s="528">
        <v>1</v>
      </c>
      <c r="G362" s="529"/>
      <c r="H362" s="600" t="str">
        <f t="shared" si="6"/>
        <v>Belum Diisi</v>
      </c>
      <c r="I362" s="590" t="s">
        <v>26</v>
      </c>
      <c r="J362" s="591" t="str">
        <f>IF($D$362="Y/T","Isi Sasaran",IF($E$362=0,0,IF(I362="Y",1,IF(I362="T",0,"Isi Dulu"))))</f>
        <v>Isi Sasaran</v>
      </c>
      <c r="K362" s="590" t="s">
        <v>26</v>
      </c>
      <c r="L362" s="591" t="str">
        <f>IF($D$362="Y/T","Isi Sasaran",IF($E$362=0,0,IF(K362="Y",1,IF(K362="T",0,"Isi Dulu"))))</f>
        <v>Isi Sasaran</v>
      </c>
      <c r="M362" s="848" t="s">
        <v>26</v>
      </c>
      <c r="N362" s="851" t="str">
        <f>IF(M362="Y",1,IF(M362="T",0,IF(M362="Y/T","Belum diisi","Error")))</f>
        <v>Belum diisi</v>
      </c>
    </row>
    <row r="363" spans="2:14" ht="15.75">
      <c r="B363" s="837"/>
      <c r="C363" s="840"/>
      <c r="D363" s="858"/>
      <c r="E363" s="855"/>
      <c r="F363" s="549">
        <v>2</v>
      </c>
      <c r="G363" s="550"/>
      <c r="H363" s="598" t="str">
        <f t="shared" si="6"/>
        <v>Belum Diisi</v>
      </c>
      <c r="I363" s="592" t="s">
        <v>26</v>
      </c>
      <c r="J363" s="593" t="str">
        <f>IF($D$362="Y/T","Isi Sasaran",IF($E$362=0,0,IF(I363="Y",1,IF(I363="T",0,"Isi Dulu"))))</f>
        <v>Isi Sasaran</v>
      </c>
      <c r="K363" s="592" t="s">
        <v>26</v>
      </c>
      <c r="L363" s="593" t="str">
        <f>IF($D$362="Y/T","Isi Sasaran",IF($E$362=0,0,IF(K363="Y",1,IF(K363="T",0,"Isi Dulu"))))</f>
        <v>Isi Sasaran</v>
      </c>
      <c r="M363" s="849"/>
      <c r="N363" s="852"/>
    </row>
    <row r="364" spans="2:14" ht="15.75">
      <c r="B364" s="837"/>
      <c r="C364" s="840"/>
      <c r="D364" s="858"/>
      <c r="E364" s="855"/>
      <c r="F364" s="549">
        <v>3</v>
      </c>
      <c r="G364" s="550"/>
      <c r="H364" s="598" t="str">
        <f t="shared" si="6"/>
        <v>Belum Diisi</v>
      </c>
      <c r="I364" s="592" t="s">
        <v>26</v>
      </c>
      <c r="J364" s="593" t="str">
        <f>IF($D$362="Y/T","Isi Sasaran",IF($E$362=0,0,IF(I364="Y",1,IF(I364="T",0,"Isi Dulu"))))</f>
        <v>Isi Sasaran</v>
      </c>
      <c r="K364" s="592" t="s">
        <v>26</v>
      </c>
      <c r="L364" s="593" t="str">
        <f>IF($D$362="Y/T","Isi Sasaran",IF($E$362=0,0,IF(K364="Y",1,IF(K364="T",0,"Isi Dulu"))))</f>
        <v>Isi Sasaran</v>
      </c>
      <c r="M364" s="849"/>
      <c r="N364" s="852"/>
    </row>
    <row r="365" spans="2:14" ht="15.75">
      <c r="B365" s="837"/>
      <c r="C365" s="840"/>
      <c r="D365" s="858"/>
      <c r="E365" s="855"/>
      <c r="F365" s="549">
        <v>4</v>
      </c>
      <c r="G365" s="550"/>
      <c r="H365" s="598" t="str">
        <f t="shared" si="6"/>
        <v>Belum Diisi</v>
      </c>
      <c r="I365" s="592" t="s">
        <v>26</v>
      </c>
      <c r="J365" s="593" t="str">
        <f>IF($D$362="Y/T","Isi Sasaran",IF($E$362=0,0,IF(I365="Y",1,IF(I365="T",0,"Isi Dulu"))))</f>
        <v>Isi Sasaran</v>
      </c>
      <c r="K365" s="592" t="s">
        <v>26</v>
      </c>
      <c r="L365" s="593" t="str">
        <f>IF($D$362="Y/T","Isi Sasaran",IF($E$362=0,0,IF(K365="Y",1,IF(K365="T",0,"Isi Dulu"))))</f>
        <v>Isi Sasaran</v>
      </c>
      <c r="M365" s="849"/>
      <c r="N365" s="852"/>
    </row>
    <row r="366" spans="2:14" ht="15.75">
      <c r="B366" s="838"/>
      <c r="C366" s="841"/>
      <c r="D366" s="859"/>
      <c r="E366" s="856"/>
      <c r="F366" s="569">
        <v>5</v>
      </c>
      <c r="G366" s="570"/>
      <c r="H366" s="599" t="str">
        <f t="shared" si="6"/>
        <v>Belum Diisi</v>
      </c>
      <c r="I366" s="595" t="s">
        <v>26</v>
      </c>
      <c r="J366" s="596" t="str">
        <f>IF($D$362="Y/T","Isi Sasaran",IF($E$362=0,0,IF(I366="Y",1,IF(I366="T",0,"Isi Dulu"))))</f>
        <v>Isi Sasaran</v>
      </c>
      <c r="K366" s="595" t="s">
        <v>26</v>
      </c>
      <c r="L366" s="596" t="str">
        <f>IF($D$362="Y/T","Isi Sasaran",IF($E$362=0,0,IF(K366="Y",1,IF(K366="T",0,"Isi Dulu"))))</f>
        <v>Isi Sasaran</v>
      </c>
      <c r="M366" s="850"/>
      <c r="N366" s="853"/>
    </row>
    <row r="367" spans="2:14" ht="15.75">
      <c r="B367" s="836">
        <v>12</v>
      </c>
      <c r="C367" s="839"/>
      <c r="D367" s="857" t="s">
        <v>26</v>
      </c>
      <c r="E367" s="854" t="str">
        <f>IF(D367="Y",1,IF(D367="T",0,IF(D367="Y/T","Belum diisi","Error")))</f>
        <v>Belum diisi</v>
      </c>
      <c r="F367" s="528">
        <v>1</v>
      </c>
      <c r="G367" s="529"/>
      <c r="H367" s="600" t="str">
        <f t="shared" si="6"/>
        <v>Belum Diisi</v>
      </c>
      <c r="I367" s="590" t="s">
        <v>26</v>
      </c>
      <c r="J367" s="591" t="str">
        <f>IF($D$367="Y/T","Isi Sasaran",IF($E$367=0,0,IF(I367="Y",1,IF(I367="T",0,"Isi Dulu"))))</f>
        <v>Isi Sasaran</v>
      </c>
      <c r="K367" s="590" t="s">
        <v>26</v>
      </c>
      <c r="L367" s="591" t="str">
        <f>IF($D$367="Y/T","Isi Sasaran",IF($E$367=0,0,IF(K367="Y",1,IF(K367="T",0,"Isi Dulu"))))</f>
        <v>Isi Sasaran</v>
      </c>
      <c r="M367" s="848" t="s">
        <v>26</v>
      </c>
      <c r="N367" s="851" t="str">
        <f>IF(M367="Y",1,IF(M367="T",0,IF(M367="Y/T","Belum diisi","Error")))</f>
        <v>Belum diisi</v>
      </c>
    </row>
    <row r="368" spans="2:14" ht="15.75">
      <c r="B368" s="837"/>
      <c r="C368" s="840"/>
      <c r="D368" s="858"/>
      <c r="E368" s="855"/>
      <c r="F368" s="549">
        <v>2</v>
      </c>
      <c r="G368" s="550"/>
      <c r="H368" s="598" t="str">
        <f t="shared" si="6"/>
        <v>Belum Diisi</v>
      </c>
      <c r="I368" s="592" t="s">
        <v>26</v>
      </c>
      <c r="J368" s="593" t="str">
        <f>IF($D$367="Y/T","Isi Sasaran",IF($E$367=0,0,IF(I368="Y",1,IF(I368="T",0,"Isi Dulu"))))</f>
        <v>Isi Sasaran</v>
      </c>
      <c r="K368" s="592" t="s">
        <v>26</v>
      </c>
      <c r="L368" s="593" t="str">
        <f>IF($D$367="Y/T","Isi Sasaran",IF($E$367=0,0,IF(K368="Y",1,IF(K368="T",0,"Isi Dulu"))))</f>
        <v>Isi Sasaran</v>
      </c>
      <c r="M368" s="849"/>
      <c r="N368" s="852"/>
    </row>
    <row r="369" spans="2:14" ht="15.75">
      <c r="B369" s="837"/>
      <c r="C369" s="840"/>
      <c r="D369" s="858"/>
      <c r="E369" s="855"/>
      <c r="F369" s="549">
        <v>3</v>
      </c>
      <c r="G369" s="550"/>
      <c r="H369" s="598" t="str">
        <f t="shared" si="6"/>
        <v>Belum Diisi</v>
      </c>
      <c r="I369" s="592" t="s">
        <v>26</v>
      </c>
      <c r="J369" s="593" t="str">
        <f>IF($D$367="Y/T","Isi Sasaran",IF($E$367=0,0,IF(I369="Y",1,IF(I369="T",0,"Isi Dulu"))))</f>
        <v>Isi Sasaran</v>
      </c>
      <c r="K369" s="592" t="s">
        <v>26</v>
      </c>
      <c r="L369" s="593" t="str">
        <f>IF($D$367="Y/T","Isi Sasaran",IF($E$367=0,0,IF(K369="Y",1,IF(K369="T",0,"Isi Dulu"))))</f>
        <v>Isi Sasaran</v>
      </c>
      <c r="M369" s="849"/>
      <c r="N369" s="852"/>
    </row>
    <row r="370" spans="2:14" ht="15.75">
      <c r="B370" s="837"/>
      <c r="C370" s="840"/>
      <c r="D370" s="858"/>
      <c r="E370" s="855"/>
      <c r="F370" s="549">
        <v>4</v>
      </c>
      <c r="G370" s="550"/>
      <c r="H370" s="598" t="str">
        <f t="shared" si="6"/>
        <v>Belum Diisi</v>
      </c>
      <c r="I370" s="592" t="s">
        <v>26</v>
      </c>
      <c r="J370" s="593" t="str">
        <f>IF($D$367="Y/T","Isi Sasaran",IF($E$367=0,0,IF(I370="Y",1,IF(I370="T",0,"Isi Dulu"))))</f>
        <v>Isi Sasaran</v>
      </c>
      <c r="K370" s="592" t="s">
        <v>26</v>
      </c>
      <c r="L370" s="593" t="str">
        <f>IF($D$367="Y/T","Isi Sasaran",IF($E$367=0,0,IF(K370="Y",1,IF(K370="T",0,"Isi Dulu"))))</f>
        <v>Isi Sasaran</v>
      </c>
      <c r="M370" s="849"/>
      <c r="N370" s="852"/>
    </row>
    <row r="371" spans="2:14" ht="15.75">
      <c r="B371" s="838"/>
      <c r="C371" s="841"/>
      <c r="D371" s="859"/>
      <c r="E371" s="856"/>
      <c r="F371" s="569">
        <v>5</v>
      </c>
      <c r="G371" s="570"/>
      <c r="H371" s="599" t="str">
        <f t="shared" si="6"/>
        <v>Belum Diisi</v>
      </c>
      <c r="I371" s="595" t="s">
        <v>26</v>
      </c>
      <c r="J371" s="596" t="str">
        <f>IF($D$367="Y/T","Isi Sasaran",IF($E$367=0,0,IF(I371="Y",1,IF(I371="T",0,"Isi Dulu"))))</f>
        <v>Isi Sasaran</v>
      </c>
      <c r="K371" s="595" t="s">
        <v>26</v>
      </c>
      <c r="L371" s="596" t="str">
        <f>IF($D$367="Y/T","Isi Sasaran",IF($E$367=0,0,IF(K371="Y",1,IF(K371="T",0,"Isi Dulu"))))</f>
        <v>Isi Sasaran</v>
      </c>
      <c r="M371" s="850"/>
      <c r="N371" s="853"/>
    </row>
    <row r="372" spans="2:14" ht="15.75">
      <c r="B372" s="836">
        <v>13</v>
      </c>
      <c r="C372" s="839"/>
      <c r="D372" s="857" t="s">
        <v>26</v>
      </c>
      <c r="E372" s="854" t="str">
        <f>IF(D372="Y",1,IF(D372="T",0,IF(D372="Y/T","Belum diisi","Error")))</f>
        <v>Belum diisi</v>
      </c>
      <c r="F372" s="528">
        <v>1</v>
      </c>
      <c r="G372" s="529"/>
      <c r="H372" s="600" t="str">
        <f t="shared" si="6"/>
        <v>Belum Diisi</v>
      </c>
      <c r="I372" s="590" t="s">
        <v>26</v>
      </c>
      <c r="J372" s="591" t="str">
        <f>IF($D$372="Y/T","Isi Sasaran",IF($E$372=0,0,IF(I372="Y",1,IF(I372="T",0,"Isi Dulu"))))</f>
        <v>Isi Sasaran</v>
      </c>
      <c r="K372" s="590" t="s">
        <v>26</v>
      </c>
      <c r="L372" s="591" t="str">
        <f>IF($D$372="Y/T","Isi Sasaran",IF($E$372=0,0,IF(K372="Y",1,IF(K372="T",0,"Isi Dulu"))))</f>
        <v>Isi Sasaran</v>
      </c>
      <c r="M372" s="848" t="s">
        <v>26</v>
      </c>
      <c r="N372" s="851" t="str">
        <f>IF(M372="Y",1,IF(M372="T",0,IF(M372="Y/T","Belum diisi","Error")))</f>
        <v>Belum diisi</v>
      </c>
    </row>
    <row r="373" spans="2:14" ht="15.75">
      <c r="B373" s="837"/>
      <c r="C373" s="840"/>
      <c r="D373" s="858"/>
      <c r="E373" s="855"/>
      <c r="F373" s="549">
        <v>2</v>
      </c>
      <c r="G373" s="550"/>
      <c r="H373" s="598" t="str">
        <f t="shared" si="6"/>
        <v>Belum Diisi</v>
      </c>
      <c r="I373" s="592" t="s">
        <v>26</v>
      </c>
      <c r="J373" s="593" t="str">
        <f>IF($D$372="Y/T","Isi Sasaran",IF($E$372=0,0,IF(I373="Y",1,IF(I373="T",0,"Isi Dulu"))))</f>
        <v>Isi Sasaran</v>
      </c>
      <c r="K373" s="592" t="s">
        <v>26</v>
      </c>
      <c r="L373" s="593" t="str">
        <f>IF($D$372="Y/T","Isi Sasaran",IF($E$372=0,0,IF(K373="Y",1,IF(K373="T",0,"Isi Dulu"))))</f>
        <v>Isi Sasaran</v>
      </c>
      <c r="M373" s="849"/>
      <c r="N373" s="852"/>
    </row>
    <row r="374" spans="2:14" ht="15.75">
      <c r="B374" s="837"/>
      <c r="C374" s="840"/>
      <c r="D374" s="858"/>
      <c r="E374" s="855"/>
      <c r="F374" s="549">
        <v>3</v>
      </c>
      <c r="G374" s="550"/>
      <c r="H374" s="598" t="str">
        <f t="shared" si="6"/>
        <v>Belum Diisi</v>
      </c>
      <c r="I374" s="592" t="s">
        <v>26</v>
      </c>
      <c r="J374" s="593" t="str">
        <f>IF($D$372="Y/T","Isi Sasaran",IF($E$372=0,0,IF(I374="Y",1,IF(I374="T",0,"Isi Dulu"))))</f>
        <v>Isi Sasaran</v>
      </c>
      <c r="K374" s="592" t="s">
        <v>26</v>
      </c>
      <c r="L374" s="593" t="str">
        <f>IF($D$372="Y/T","Isi Sasaran",IF($E$372=0,0,IF(K374="Y",1,IF(K374="T",0,"Isi Dulu"))))</f>
        <v>Isi Sasaran</v>
      </c>
      <c r="M374" s="849"/>
      <c r="N374" s="852"/>
    </row>
    <row r="375" spans="2:14" ht="15.75">
      <c r="B375" s="837"/>
      <c r="C375" s="840"/>
      <c r="D375" s="858"/>
      <c r="E375" s="855"/>
      <c r="F375" s="549">
        <v>4</v>
      </c>
      <c r="G375" s="550"/>
      <c r="H375" s="598" t="str">
        <f t="shared" si="6"/>
        <v>Belum Diisi</v>
      </c>
      <c r="I375" s="592" t="s">
        <v>26</v>
      </c>
      <c r="J375" s="593" t="str">
        <f>IF($D$372="Y/T","Isi Sasaran",IF($E$372=0,0,IF(I375="Y",1,IF(I375="T",0,"Isi Dulu"))))</f>
        <v>Isi Sasaran</v>
      </c>
      <c r="K375" s="592" t="s">
        <v>26</v>
      </c>
      <c r="L375" s="593" t="str">
        <f>IF($D$372="Y/T","Isi Sasaran",IF($E$372=0,0,IF(K375="Y",1,IF(K375="T",0,"Isi Dulu"))))</f>
        <v>Isi Sasaran</v>
      </c>
      <c r="M375" s="849"/>
      <c r="N375" s="852"/>
    </row>
    <row r="376" spans="2:14" ht="15.75">
      <c r="B376" s="838"/>
      <c r="C376" s="841"/>
      <c r="D376" s="859"/>
      <c r="E376" s="856"/>
      <c r="F376" s="569">
        <v>5</v>
      </c>
      <c r="G376" s="570"/>
      <c r="H376" s="599" t="str">
        <f t="shared" ref="H376:H411" si="7">IF(OR(J376="Isi Dulu",L376="Isi Dulu",J376="Isi Sasaran",L376="Isi Sasaran"),"Belum Diisi",IF(SUM(J376,L376)=2,1,IF(SUM(J376,L376)=1,0,IF(SUM(J376,L376)=0,0,"Error"))))</f>
        <v>Belum Diisi</v>
      </c>
      <c r="I376" s="595" t="s">
        <v>26</v>
      </c>
      <c r="J376" s="596" t="str">
        <f>IF($D$372="Y/T","Isi Sasaran",IF($E$372=0,0,IF(I376="Y",1,IF(I376="T",0,"Isi Dulu"))))</f>
        <v>Isi Sasaran</v>
      </c>
      <c r="K376" s="595" t="s">
        <v>26</v>
      </c>
      <c r="L376" s="596" t="str">
        <f>IF($D$372="Y/T","Isi Sasaran",IF($E$372=0,0,IF(K376="Y",1,IF(K376="T",0,"Isi Dulu"))))</f>
        <v>Isi Sasaran</v>
      </c>
      <c r="M376" s="850"/>
      <c r="N376" s="853"/>
    </row>
    <row r="377" spans="2:14" ht="15.75">
      <c r="B377" s="836">
        <v>14</v>
      </c>
      <c r="C377" s="839"/>
      <c r="D377" s="857" t="s">
        <v>26</v>
      </c>
      <c r="E377" s="854" t="str">
        <f>IF(D377="Y",1,IF(D377="T",0,IF(D377="Y/T","Belum diisi","Error")))</f>
        <v>Belum diisi</v>
      </c>
      <c r="F377" s="528">
        <v>1</v>
      </c>
      <c r="G377" s="529"/>
      <c r="H377" s="600" t="str">
        <f t="shared" si="7"/>
        <v>Belum Diisi</v>
      </c>
      <c r="I377" s="590" t="s">
        <v>26</v>
      </c>
      <c r="J377" s="591" t="str">
        <f>IF($D$377="Y/T","Isi Sasaran",IF($E$377=0,0,IF(I377="Y",1,IF(I377="T",0,"Isi Dulu"))))</f>
        <v>Isi Sasaran</v>
      </c>
      <c r="K377" s="590" t="s">
        <v>26</v>
      </c>
      <c r="L377" s="591" t="str">
        <f>IF($D$377="Y/T","Isi Sasaran",IF($E$377=0,0,IF(K377="Y",1,IF(K377="T",0,"Isi Dulu"))))</f>
        <v>Isi Sasaran</v>
      </c>
      <c r="M377" s="848" t="s">
        <v>26</v>
      </c>
      <c r="N377" s="851" t="str">
        <f>IF(M377="Y",1,IF(M377="T",0,IF(M377="Y/T","Belum diisi","Error")))</f>
        <v>Belum diisi</v>
      </c>
    </row>
    <row r="378" spans="2:14" ht="15.75">
      <c r="B378" s="837"/>
      <c r="C378" s="840"/>
      <c r="D378" s="858"/>
      <c r="E378" s="855"/>
      <c r="F378" s="549">
        <v>2</v>
      </c>
      <c r="G378" s="550"/>
      <c r="H378" s="598" t="str">
        <f t="shared" si="7"/>
        <v>Belum Diisi</v>
      </c>
      <c r="I378" s="592" t="s">
        <v>26</v>
      </c>
      <c r="J378" s="593" t="str">
        <f>IF($D$377="Y/T","Isi Sasaran",IF($E$377=0,0,IF(I378="Y",1,IF(I378="T",0,"Isi Dulu"))))</f>
        <v>Isi Sasaran</v>
      </c>
      <c r="K378" s="592" t="s">
        <v>26</v>
      </c>
      <c r="L378" s="593" t="str">
        <f>IF($D$377="Y/T","Isi Sasaran",IF($E$377=0,0,IF(K378="Y",1,IF(K378="T",0,"Isi Dulu"))))</f>
        <v>Isi Sasaran</v>
      </c>
      <c r="M378" s="849"/>
      <c r="N378" s="852"/>
    </row>
    <row r="379" spans="2:14" ht="15.75">
      <c r="B379" s="837"/>
      <c r="C379" s="840"/>
      <c r="D379" s="858"/>
      <c r="E379" s="855"/>
      <c r="F379" s="549">
        <v>3</v>
      </c>
      <c r="G379" s="550"/>
      <c r="H379" s="598" t="str">
        <f t="shared" si="7"/>
        <v>Belum Diisi</v>
      </c>
      <c r="I379" s="592" t="s">
        <v>26</v>
      </c>
      <c r="J379" s="593" t="str">
        <f>IF($D$377="Y/T","Isi Sasaran",IF($E$377=0,0,IF(I379="Y",1,IF(I379="T",0,"Isi Dulu"))))</f>
        <v>Isi Sasaran</v>
      </c>
      <c r="K379" s="592" t="s">
        <v>26</v>
      </c>
      <c r="L379" s="593" t="str">
        <f>IF($D$377="Y/T","Isi Sasaran",IF($E$377=0,0,IF(K379="Y",1,IF(K379="T",0,"Isi Dulu"))))</f>
        <v>Isi Sasaran</v>
      </c>
      <c r="M379" s="849"/>
      <c r="N379" s="852"/>
    </row>
    <row r="380" spans="2:14" ht="15.75">
      <c r="B380" s="837"/>
      <c r="C380" s="840"/>
      <c r="D380" s="858"/>
      <c r="E380" s="855"/>
      <c r="F380" s="549">
        <v>4</v>
      </c>
      <c r="G380" s="550"/>
      <c r="H380" s="598" t="str">
        <f t="shared" si="7"/>
        <v>Belum Diisi</v>
      </c>
      <c r="I380" s="592" t="s">
        <v>26</v>
      </c>
      <c r="J380" s="593" t="str">
        <f>IF($D$377="Y/T","Isi Sasaran",IF($E$377=0,0,IF(I380="Y",1,IF(I380="T",0,"Isi Dulu"))))</f>
        <v>Isi Sasaran</v>
      </c>
      <c r="K380" s="592" t="s">
        <v>26</v>
      </c>
      <c r="L380" s="593" t="str">
        <f>IF($D$377="Y/T","Isi Sasaran",IF($E$377=0,0,IF(K380="Y",1,IF(K380="T",0,"Isi Dulu"))))</f>
        <v>Isi Sasaran</v>
      </c>
      <c r="M380" s="849"/>
      <c r="N380" s="852"/>
    </row>
    <row r="381" spans="2:14" ht="15.75">
      <c r="B381" s="838"/>
      <c r="C381" s="841"/>
      <c r="D381" s="859"/>
      <c r="E381" s="856"/>
      <c r="F381" s="569">
        <v>5</v>
      </c>
      <c r="G381" s="570"/>
      <c r="H381" s="599" t="str">
        <f t="shared" si="7"/>
        <v>Belum Diisi</v>
      </c>
      <c r="I381" s="595" t="s">
        <v>26</v>
      </c>
      <c r="J381" s="596" t="str">
        <f>IF($D$377="Y/T","Isi Sasaran",IF($E$377=0,0,IF(I381="Y",1,IF(I381="T",0,"Isi Dulu"))))</f>
        <v>Isi Sasaran</v>
      </c>
      <c r="K381" s="595" t="s">
        <v>26</v>
      </c>
      <c r="L381" s="596" t="str">
        <f>IF($D$377="Y/T","Isi Sasaran",IF($E$377=0,0,IF(K381="Y",1,IF(K381="T",0,"Isi Dulu"))))</f>
        <v>Isi Sasaran</v>
      </c>
      <c r="M381" s="850"/>
      <c r="N381" s="853"/>
    </row>
    <row r="382" spans="2:14" ht="15.75">
      <c r="B382" s="836">
        <v>15</v>
      </c>
      <c r="C382" s="839"/>
      <c r="D382" s="857" t="s">
        <v>26</v>
      </c>
      <c r="E382" s="854" t="str">
        <f>IF(D382="Y",1,IF(D382="T",0,IF(D382="Y/T","Belum diisi","Error")))</f>
        <v>Belum diisi</v>
      </c>
      <c r="F382" s="528">
        <v>1</v>
      </c>
      <c r="G382" s="529"/>
      <c r="H382" s="600" t="str">
        <f t="shared" si="7"/>
        <v>Belum Diisi</v>
      </c>
      <c r="I382" s="590" t="s">
        <v>26</v>
      </c>
      <c r="J382" s="591" t="str">
        <f>IF($D$382="Y/T","Isi Sasaran",IF($E$382=0,0,IF(I382="Y",1,IF(I382="T",0,"Isi Dulu"))))</f>
        <v>Isi Sasaran</v>
      </c>
      <c r="K382" s="590" t="s">
        <v>26</v>
      </c>
      <c r="L382" s="591" t="str">
        <f>IF($D$382="Y/T","Isi Sasaran",IF($E$382=0,0,IF(K382="Y",1,IF(K382="T",0,"Isi Dulu"))))</f>
        <v>Isi Sasaran</v>
      </c>
      <c r="M382" s="848" t="s">
        <v>26</v>
      </c>
      <c r="N382" s="851" t="str">
        <f>IF(M382="Y",1,IF(M382="T",0,IF(M382="Y/T","Belum diisi","Error")))</f>
        <v>Belum diisi</v>
      </c>
    </row>
    <row r="383" spans="2:14" ht="15.75">
      <c r="B383" s="837"/>
      <c r="C383" s="840"/>
      <c r="D383" s="858"/>
      <c r="E383" s="855"/>
      <c r="F383" s="549">
        <v>2</v>
      </c>
      <c r="G383" s="550"/>
      <c r="H383" s="598" t="str">
        <f t="shared" si="7"/>
        <v>Belum Diisi</v>
      </c>
      <c r="I383" s="592" t="s">
        <v>26</v>
      </c>
      <c r="J383" s="593" t="str">
        <f>IF($D$382="Y/T","Isi Sasaran",IF($E$382=0,0,IF(I383="Y",1,IF(I383="T",0,"Isi Dulu"))))</f>
        <v>Isi Sasaran</v>
      </c>
      <c r="K383" s="592" t="s">
        <v>26</v>
      </c>
      <c r="L383" s="593" t="str">
        <f>IF($D$382="Y/T","Isi Sasaran",IF($E$382=0,0,IF(K383="Y",1,IF(K383="T",0,"Isi Dulu"))))</f>
        <v>Isi Sasaran</v>
      </c>
      <c r="M383" s="849"/>
      <c r="N383" s="852"/>
    </row>
    <row r="384" spans="2:14" ht="15.75">
      <c r="B384" s="837"/>
      <c r="C384" s="840"/>
      <c r="D384" s="858"/>
      <c r="E384" s="855"/>
      <c r="F384" s="549">
        <v>3</v>
      </c>
      <c r="G384" s="550"/>
      <c r="H384" s="598" t="str">
        <f t="shared" si="7"/>
        <v>Belum Diisi</v>
      </c>
      <c r="I384" s="592" t="s">
        <v>26</v>
      </c>
      <c r="J384" s="593" t="str">
        <f>IF($D$382="Y/T","Isi Sasaran",IF($E$382=0,0,IF(I384="Y",1,IF(I384="T",0,"Isi Dulu"))))</f>
        <v>Isi Sasaran</v>
      </c>
      <c r="K384" s="592" t="s">
        <v>26</v>
      </c>
      <c r="L384" s="593" t="str">
        <f>IF($D$382="Y/T","Isi Sasaran",IF($E$382=0,0,IF(K384="Y",1,IF(K384="T",0,"Isi Dulu"))))</f>
        <v>Isi Sasaran</v>
      </c>
      <c r="M384" s="849"/>
      <c r="N384" s="852"/>
    </row>
    <row r="385" spans="2:14" ht="15.75">
      <c r="B385" s="837"/>
      <c r="C385" s="840"/>
      <c r="D385" s="858"/>
      <c r="E385" s="855"/>
      <c r="F385" s="549">
        <v>4</v>
      </c>
      <c r="G385" s="550"/>
      <c r="H385" s="598" t="str">
        <f t="shared" si="7"/>
        <v>Belum Diisi</v>
      </c>
      <c r="I385" s="592" t="s">
        <v>26</v>
      </c>
      <c r="J385" s="593" t="str">
        <f>IF($D$382="Y/T","Isi Sasaran",IF($E$382=0,0,IF(I385="Y",1,IF(I385="T",0,"Isi Dulu"))))</f>
        <v>Isi Sasaran</v>
      </c>
      <c r="K385" s="592" t="s">
        <v>26</v>
      </c>
      <c r="L385" s="593" t="str">
        <f>IF($D$382="Y/T","Isi Sasaran",IF($E$382=0,0,IF(K385="Y",1,IF(K385="T",0,"Isi Dulu"))))</f>
        <v>Isi Sasaran</v>
      </c>
      <c r="M385" s="849"/>
      <c r="N385" s="852"/>
    </row>
    <row r="386" spans="2:14" ht="15.75">
      <c r="B386" s="838"/>
      <c r="C386" s="841"/>
      <c r="D386" s="859"/>
      <c r="E386" s="856"/>
      <c r="F386" s="569">
        <v>5</v>
      </c>
      <c r="G386" s="570"/>
      <c r="H386" s="599" t="str">
        <f t="shared" si="7"/>
        <v>Belum Diisi</v>
      </c>
      <c r="I386" s="595" t="s">
        <v>26</v>
      </c>
      <c r="J386" s="596" t="str">
        <f>IF($D$382="Y/T","Isi Sasaran",IF($E$382=0,0,IF(I386="Y",1,IF(I386="T",0,"Isi Dulu"))))</f>
        <v>Isi Sasaran</v>
      </c>
      <c r="K386" s="595" t="s">
        <v>26</v>
      </c>
      <c r="L386" s="596" t="str">
        <f>IF($D$382="Y/T","Isi Sasaran",IF($E$382=0,0,IF(K386="Y",1,IF(K386="T",0,"Isi Dulu"))))</f>
        <v>Isi Sasaran</v>
      </c>
      <c r="M386" s="850"/>
      <c r="N386" s="853"/>
    </row>
    <row r="387" spans="2:14" ht="15.75">
      <c r="B387" s="836">
        <v>16</v>
      </c>
      <c r="C387" s="839"/>
      <c r="D387" s="857" t="s">
        <v>26</v>
      </c>
      <c r="E387" s="854" t="str">
        <f>IF(D387="Y",1,IF(D387="T",0,IF(D387="Y/T","Belum diisi","Error")))</f>
        <v>Belum diisi</v>
      </c>
      <c r="F387" s="528">
        <v>1</v>
      </c>
      <c r="G387" s="529"/>
      <c r="H387" s="600" t="str">
        <f t="shared" si="7"/>
        <v>Belum Diisi</v>
      </c>
      <c r="I387" s="590" t="s">
        <v>26</v>
      </c>
      <c r="J387" s="591" t="str">
        <f>IF($D$387="Y/T","Isi Sasaran",IF($E$387=0,0,IF(I387="Y",1,IF(I387="T",0,"Isi Dulu"))))</f>
        <v>Isi Sasaran</v>
      </c>
      <c r="K387" s="590" t="s">
        <v>26</v>
      </c>
      <c r="L387" s="591" t="str">
        <f>IF($D$387="Y/T","Isi Sasaran",IF($E$387=0,0,IF(K387="Y",1,IF(K387="T",0,"Isi Dulu"))))</f>
        <v>Isi Sasaran</v>
      </c>
      <c r="M387" s="848" t="s">
        <v>26</v>
      </c>
      <c r="N387" s="851" t="str">
        <f>IF(M387="Y",1,IF(M387="T",0,IF(M387="Y/T","Belum diisi","Error")))</f>
        <v>Belum diisi</v>
      </c>
    </row>
    <row r="388" spans="2:14" ht="15.75">
      <c r="B388" s="837"/>
      <c r="C388" s="840"/>
      <c r="D388" s="858"/>
      <c r="E388" s="855"/>
      <c r="F388" s="549">
        <v>2</v>
      </c>
      <c r="G388" s="550"/>
      <c r="H388" s="598" t="str">
        <f t="shared" si="7"/>
        <v>Belum Diisi</v>
      </c>
      <c r="I388" s="592" t="s">
        <v>26</v>
      </c>
      <c r="J388" s="593" t="str">
        <f>IF($D$387="Y/T","Isi Sasaran",IF($E$387=0,0,IF(I388="Y",1,IF(I388="T",0,"Isi Dulu"))))</f>
        <v>Isi Sasaran</v>
      </c>
      <c r="K388" s="592" t="s">
        <v>26</v>
      </c>
      <c r="L388" s="593" t="str">
        <f>IF($D$387="Y/T","Isi Sasaran",IF($E$387=0,0,IF(K388="Y",1,IF(K388="T",0,"Isi Dulu"))))</f>
        <v>Isi Sasaran</v>
      </c>
      <c r="M388" s="849"/>
      <c r="N388" s="852"/>
    </row>
    <row r="389" spans="2:14" ht="15.75">
      <c r="B389" s="837"/>
      <c r="C389" s="840"/>
      <c r="D389" s="858"/>
      <c r="E389" s="855"/>
      <c r="F389" s="549">
        <v>3</v>
      </c>
      <c r="G389" s="550"/>
      <c r="H389" s="598" t="str">
        <f t="shared" si="7"/>
        <v>Belum Diisi</v>
      </c>
      <c r="I389" s="592" t="s">
        <v>26</v>
      </c>
      <c r="J389" s="593" t="str">
        <f>IF($D$387="Y/T","Isi Sasaran",IF($E$387=0,0,IF(I389="Y",1,IF(I389="T",0,"Isi Dulu"))))</f>
        <v>Isi Sasaran</v>
      </c>
      <c r="K389" s="592" t="s">
        <v>26</v>
      </c>
      <c r="L389" s="593" t="str">
        <f>IF($D$387="Y/T","Isi Sasaran",IF($E$387=0,0,IF(K389="Y",1,IF(K389="T",0,"Isi Dulu"))))</f>
        <v>Isi Sasaran</v>
      </c>
      <c r="M389" s="849"/>
      <c r="N389" s="852"/>
    </row>
    <row r="390" spans="2:14" ht="15.75">
      <c r="B390" s="837"/>
      <c r="C390" s="840"/>
      <c r="D390" s="858"/>
      <c r="E390" s="855"/>
      <c r="F390" s="549">
        <v>4</v>
      </c>
      <c r="G390" s="550"/>
      <c r="H390" s="598" t="str">
        <f t="shared" si="7"/>
        <v>Belum Diisi</v>
      </c>
      <c r="I390" s="592" t="s">
        <v>26</v>
      </c>
      <c r="J390" s="593" t="str">
        <f>IF($D$387="Y/T","Isi Sasaran",IF($E$387=0,0,IF(I390="Y",1,IF(I390="T",0,"Isi Dulu"))))</f>
        <v>Isi Sasaran</v>
      </c>
      <c r="K390" s="592" t="s">
        <v>26</v>
      </c>
      <c r="L390" s="593" t="str">
        <f>IF($D$387="Y/T","Isi Sasaran",IF($E$387=0,0,IF(K390="Y",1,IF(K390="T",0,"Isi Dulu"))))</f>
        <v>Isi Sasaran</v>
      </c>
      <c r="M390" s="849"/>
      <c r="N390" s="852"/>
    </row>
    <row r="391" spans="2:14" ht="15.75">
      <c r="B391" s="838"/>
      <c r="C391" s="841"/>
      <c r="D391" s="859"/>
      <c r="E391" s="856"/>
      <c r="F391" s="569">
        <v>5</v>
      </c>
      <c r="G391" s="570"/>
      <c r="H391" s="599" t="str">
        <f t="shared" si="7"/>
        <v>Belum Diisi</v>
      </c>
      <c r="I391" s="595" t="s">
        <v>26</v>
      </c>
      <c r="J391" s="596" t="str">
        <f>IF($D$387="Y/T","Isi Sasaran",IF($E$387=0,0,IF(I391="Y",1,IF(I391="T",0,"Isi Dulu"))))</f>
        <v>Isi Sasaran</v>
      </c>
      <c r="K391" s="595" t="s">
        <v>26</v>
      </c>
      <c r="L391" s="596" t="str">
        <f>IF($D$387="Y/T","Isi Sasaran",IF($E$387=0,0,IF(K391="Y",1,IF(K391="T",0,"Isi Dulu"))))</f>
        <v>Isi Sasaran</v>
      </c>
      <c r="M391" s="850"/>
      <c r="N391" s="853"/>
    </row>
    <row r="392" spans="2:14" ht="15.75">
      <c r="B392" s="836">
        <v>17</v>
      </c>
      <c r="C392" s="839"/>
      <c r="D392" s="857" t="s">
        <v>26</v>
      </c>
      <c r="E392" s="854" t="str">
        <f>IF(D392="Y",1,IF(D392="T",0,IF(D392="Y/T","Belum diisi","Error")))</f>
        <v>Belum diisi</v>
      </c>
      <c r="F392" s="528">
        <v>1</v>
      </c>
      <c r="G392" s="529"/>
      <c r="H392" s="600" t="str">
        <f t="shared" si="7"/>
        <v>Belum Diisi</v>
      </c>
      <c r="I392" s="590" t="s">
        <v>26</v>
      </c>
      <c r="J392" s="591" t="str">
        <f>IF($D$392="Y/T","Isi Sasaran",IF($E$392=0,0,IF(I392="Y",1,IF(I392="T",0,"Isi Dulu"))))</f>
        <v>Isi Sasaran</v>
      </c>
      <c r="K392" s="590" t="s">
        <v>26</v>
      </c>
      <c r="L392" s="591" t="str">
        <f>IF($D$392="Y/T","Isi Sasaran",IF($E$392=0,0,IF(K392="Y",1,IF(K392="T",0,"Isi Dulu"))))</f>
        <v>Isi Sasaran</v>
      </c>
      <c r="M392" s="848" t="s">
        <v>26</v>
      </c>
      <c r="N392" s="851" t="str">
        <f>IF(M392="Y",1,IF(M392="T",0,IF(M392="Y/T","Belum diisi","Error")))</f>
        <v>Belum diisi</v>
      </c>
    </row>
    <row r="393" spans="2:14" ht="15.75">
      <c r="B393" s="837"/>
      <c r="C393" s="840"/>
      <c r="D393" s="858"/>
      <c r="E393" s="855"/>
      <c r="F393" s="549">
        <v>2</v>
      </c>
      <c r="G393" s="550"/>
      <c r="H393" s="598" t="str">
        <f t="shared" si="7"/>
        <v>Belum Diisi</v>
      </c>
      <c r="I393" s="592" t="s">
        <v>26</v>
      </c>
      <c r="J393" s="593" t="str">
        <f>IF($D$392="Y/T","Isi Sasaran",IF($E$392=0,0,IF(I393="Y",1,IF(I393="T",0,"Isi Dulu"))))</f>
        <v>Isi Sasaran</v>
      </c>
      <c r="K393" s="592" t="s">
        <v>26</v>
      </c>
      <c r="L393" s="593" t="str">
        <f>IF($D$392="Y/T","Isi Sasaran",IF($E$392=0,0,IF(K393="Y",1,IF(K393="T",0,"Isi Dulu"))))</f>
        <v>Isi Sasaran</v>
      </c>
      <c r="M393" s="849"/>
      <c r="N393" s="852"/>
    </row>
    <row r="394" spans="2:14" ht="15.75">
      <c r="B394" s="837"/>
      <c r="C394" s="840"/>
      <c r="D394" s="858"/>
      <c r="E394" s="855"/>
      <c r="F394" s="549">
        <v>3</v>
      </c>
      <c r="G394" s="550"/>
      <c r="H394" s="598" t="str">
        <f t="shared" si="7"/>
        <v>Belum Diisi</v>
      </c>
      <c r="I394" s="592" t="s">
        <v>26</v>
      </c>
      <c r="J394" s="593" t="str">
        <f>IF($D$392="Y/T","Isi Sasaran",IF($E$392=0,0,IF(I394="Y",1,IF(I394="T",0,"Isi Dulu"))))</f>
        <v>Isi Sasaran</v>
      </c>
      <c r="K394" s="592" t="s">
        <v>26</v>
      </c>
      <c r="L394" s="593" t="str">
        <f>IF($D$392="Y/T","Isi Sasaran",IF($E$392=0,0,IF(K394="Y",1,IF(K394="T",0,"Isi Dulu"))))</f>
        <v>Isi Sasaran</v>
      </c>
      <c r="M394" s="849"/>
      <c r="N394" s="852"/>
    </row>
    <row r="395" spans="2:14" ht="15.75">
      <c r="B395" s="837"/>
      <c r="C395" s="840"/>
      <c r="D395" s="858"/>
      <c r="E395" s="855"/>
      <c r="F395" s="549">
        <v>4</v>
      </c>
      <c r="G395" s="550"/>
      <c r="H395" s="598" t="str">
        <f t="shared" si="7"/>
        <v>Belum Diisi</v>
      </c>
      <c r="I395" s="592" t="s">
        <v>26</v>
      </c>
      <c r="J395" s="593" t="str">
        <f>IF($D$392="Y/T","Isi Sasaran",IF($E$392=0,0,IF(I395="Y",1,IF(I395="T",0,"Isi Dulu"))))</f>
        <v>Isi Sasaran</v>
      </c>
      <c r="K395" s="592" t="s">
        <v>26</v>
      </c>
      <c r="L395" s="593" t="str">
        <f>IF($D$392="Y/T","Isi Sasaran",IF($E$392=0,0,IF(K395="Y",1,IF(K395="T",0,"Isi Dulu"))))</f>
        <v>Isi Sasaran</v>
      </c>
      <c r="M395" s="849"/>
      <c r="N395" s="852"/>
    </row>
    <row r="396" spans="2:14" ht="15.75">
      <c r="B396" s="838"/>
      <c r="C396" s="841"/>
      <c r="D396" s="859"/>
      <c r="E396" s="856"/>
      <c r="F396" s="569">
        <v>5</v>
      </c>
      <c r="G396" s="570"/>
      <c r="H396" s="599" t="str">
        <f t="shared" si="7"/>
        <v>Belum Diisi</v>
      </c>
      <c r="I396" s="595" t="s">
        <v>26</v>
      </c>
      <c r="J396" s="596" t="str">
        <f>IF($D$392="Y/T","Isi Sasaran",IF($E$392=0,0,IF(I396="Y",1,IF(I396="T",0,"Isi Dulu"))))</f>
        <v>Isi Sasaran</v>
      </c>
      <c r="K396" s="595" t="s">
        <v>26</v>
      </c>
      <c r="L396" s="596" t="str">
        <f>IF($D$392="Y/T","Isi Sasaran",IF($E$392=0,0,IF(K396="Y",1,IF(K396="T",0,"Isi Dulu"))))</f>
        <v>Isi Sasaran</v>
      </c>
      <c r="M396" s="850"/>
      <c r="N396" s="853"/>
    </row>
    <row r="397" spans="2:14" ht="15.75">
      <c r="B397" s="836">
        <v>18</v>
      </c>
      <c r="C397" s="839"/>
      <c r="D397" s="857" t="s">
        <v>26</v>
      </c>
      <c r="E397" s="854" t="str">
        <f>IF(D397="Y",1,IF(D397="T",0,IF(D397="Y/T","Belum diisi","Error")))</f>
        <v>Belum diisi</v>
      </c>
      <c r="F397" s="528">
        <v>1</v>
      </c>
      <c r="G397" s="529"/>
      <c r="H397" s="600" t="str">
        <f t="shared" si="7"/>
        <v>Belum Diisi</v>
      </c>
      <c r="I397" s="590" t="s">
        <v>26</v>
      </c>
      <c r="J397" s="591" t="str">
        <f>IF($D$397="Y/T","Isi Sasaran",IF($E$397=0,0,IF(I397="Y",1,IF(I397="T",0,"Isi Dulu"))))</f>
        <v>Isi Sasaran</v>
      </c>
      <c r="K397" s="590" t="s">
        <v>26</v>
      </c>
      <c r="L397" s="591" t="str">
        <f>IF($D$397="Y/T","Isi Sasaran",IF($E$397=0,0,IF(K397="Y",1,IF(K397="T",0,"Isi Dulu"))))</f>
        <v>Isi Sasaran</v>
      </c>
      <c r="M397" s="848" t="s">
        <v>26</v>
      </c>
      <c r="N397" s="851" t="str">
        <f>IF(M397="Y",1,IF(M397="T",0,IF(M397="Y/T","Belum diisi","Error")))</f>
        <v>Belum diisi</v>
      </c>
    </row>
    <row r="398" spans="2:14" ht="15.75">
      <c r="B398" s="837"/>
      <c r="C398" s="840"/>
      <c r="D398" s="858"/>
      <c r="E398" s="855"/>
      <c r="F398" s="549">
        <v>2</v>
      </c>
      <c r="G398" s="550"/>
      <c r="H398" s="598" t="str">
        <f t="shared" si="7"/>
        <v>Belum Diisi</v>
      </c>
      <c r="I398" s="592" t="s">
        <v>26</v>
      </c>
      <c r="J398" s="593" t="str">
        <f>IF($D$397="Y/T","Isi Sasaran",IF($E$397=0,0,IF(I398="Y",1,IF(I398="T",0,"Isi Dulu"))))</f>
        <v>Isi Sasaran</v>
      </c>
      <c r="K398" s="592" t="s">
        <v>26</v>
      </c>
      <c r="L398" s="593" t="str">
        <f>IF($D$397="Y/T","Isi Sasaran",IF($E$397=0,0,IF(K398="Y",1,IF(K398="T",0,"Isi Dulu"))))</f>
        <v>Isi Sasaran</v>
      </c>
      <c r="M398" s="849"/>
      <c r="N398" s="852"/>
    </row>
    <row r="399" spans="2:14" ht="15.75">
      <c r="B399" s="837"/>
      <c r="C399" s="840"/>
      <c r="D399" s="858"/>
      <c r="E399" s="855"/>
      <c r="F399" s="549">
        <v>3</v>
      </c>
      <c r="G399" s="550"/>
      <c r="H399" s="598" t="str">
        <f t="shared" si="7"/>
        <v>Belum Diisi</v>
      </c>
      <c r="I399" s="592" t="s">
        <v>26</v>
      </c>
      <c r="J399" s="593" t="str">
        <f>IF($D$397="Y/T","Isi Sasaran",IF($E$397=0,0,IF(I399="Y",1,IF(I399="T",0,"Isi Dulu"))))</f>
        <v>Isi Sasaran</v>
      </c>
      <c r="K399" s="592" t="s">
        <v>26</v>
      </c>
      <c r="L399" s="593" t="str">
        <f>IF($D$397="Y/T","Isi Sasaran",IF($E$397=0,0,IF(K399="Y",1,IF(K399="T",0,"Isi Dulu"))))</f>
        <v>Isi Sasaran</v>
      </c>
      <c r="M399" s="849"/>
      <c r="N399" s="852"/>
    </row>
    <row r="400" spans="2:14" ht="15.75">
      <c r="B400" s="837"/>
      <c r="C400" s="840"/>
      <c r="D400" s="858"/>
      <c r="E400" s="855"/>
      <c r="F400" s="549">
        <v>4</v>
      </c>
      <c r="G400" s="550"/>
      <c r="H400" s="598" t="str">
        <f t="shared" si="7"/>
        <v>Belum Diisi</v>
      </c>
      <c r="I400" s="592" t="s">
        <v>26</v>
      </c>
      <c r="J400" s="593" t="str">
        <f>IF($D$397="Y/T","Isi Sasaran",IF($E$397=0,0,IF(I400="Y",1,IF(I400="T",0,"Isi Dulu"))))</f>
        <v>Isi Sasaran</v>
      </c>
      <c r="K400" s="592" t="s">
        <v>26</v>
      </c>
      <c r="L400" s="593" t="str">
        <f>IF($D$397="Y/T","Isi Sasaran",IF($E$397=0,0,IF(K400="Y",1,IF(K400="T",0,"Isi Dulu"))))</f>
        <v>Isi Sasaran</v>
      </c>
      <c r="M400" s="849"/>
      <c r="N400" s="852"/>
    </row>
    <row r="401" spans="2:14" ht="15.75">
      <c r="B401" s="838"/>
      <c r="C401" s="841"/>
      <c r="D401" s="859"/>
      <c r="E401" s="856"/>
      <c r="F401" s="569">
        <v>5</v>
      </c>
      <c r="G401" s="570"/>
      <c r="H401" s="599" t="str">
        <f t="shared" si="7"/>
        <v>Belum Diisi</v>
      </c>
      <c r="I401" s="595" t="s">
        <v>26</v>
      </c>
      <c r="J401" s="596" t="str">
        <f>IF($D$397="Y/T","Isi Sasaran",IF($E$397=0,0,IF(I401="Y",1,IF(I401="T",0,"Isi Dulu"))))</f>
        <v>Isi Sasaran</v>
      </c>
      <c r="K401" s="595" t="s">
        <v>26</v>
      </c>
      <c r="L401" s="596" t="str">
        <f>IF($D$397="Y/T","Isi Sasaran",IF($E$397=0,0,IF(K401="Y",1,IF(K401="T",0,"Isi Dulu"))))</f>
        <v>Isi Sasaran</v>
      </c>
      <c r="M401" s="850"/>
      <c r="N401" s="853"/>
    </row>
    <row r="402" spans="2:14" ht="15.75">
      <c r="B402" s="836">
        <v>19</v>
      </c>
      <c r="C402" s="839"/>
      <c r="D402" s="857" t="s">
        <v>26</v>
      </c>
      <c r="E402" s="854" t="str">
        <f>IF(D402="Y",1,IF(D402="T",0,IF(D402="Y/T","Belum diisi","Error")))</f>
        <v>Belum diisi</v>
      </c>
      <c r="F402" s="528">
        <v>1</v>
      </c>
      <c r="G402" s="529"/>
      <c r="H402" s="600" t="str">
        <f t="shared" si="7"/>
        <v>Belum Diisi</v>
      </c>
      <c r="I402" s="590" t="s">
        <v>26</v>
      </c>
      <c r="J402" s="591" t="str">
        <f>IF($D$402="Y/T","Isi Sasaran",IF($E$402=0,0,IF(I402="Y",1,IF(I402="T",0,"Isi Dulu"))))</f>
        <v>Isi Sasaran</v>
      </c>
      <c r="K402" s="590" t="s">
        <v>26</v>
      </c>
      <c r="L402" s="591" t="str">
        <f>IF($D$402="Y/T","Isi Sasaran",IF($E$402=0,0,IF(K402="Y",1,IF(K402="T",0,"Isi Dulu"))))</f>
        <v>Isi Sasaran</v>
      </c>
      <c r="M402" s="848" t="s">
        <v>26</v>
      </c>
      <c r="N402" s="851" t="str">
        <f>IF(M402="Y",1,IF(M402="T",0,IF(M402="Y/T","Belum diisi","Error")))</f>
        <v>Belum diisi</v>
      </c>
    </row>
    <row r="403" spans="2:14" ht="15.75">
      <c r="B403" s="837"/>
      <c r="C403" s="840"/>
      <c r="D403" s="858"/>
      <c r="E403" s="855"/>
      <c r="F403" s="549">
        <v>2</v>
      </c>
      <c r="G403" s="550"/>
      <c r="H403" s="598" t="str">
        <f t="shared" si="7"/>
        <v>Belum Diisi</v>
      </c>
      <c r="I403" s="592" t="s">
        <v>26</v>
      </c>
      <c r="J403" s="593" t="str">
        <f>IF($D$402="Y/T","Isi Sasaran",IF($E$402=0,0,IF(I403="Y",1,IF(I403="T",0,"Isi Dulu"))))</f>
        <v>Isi Sasaran</v>
      </c>
      <c r="K403" s="592" t="s">
        <v>26</v>
      </c>
      <c r="L403" s="593" t="str">
        <f>IF($D$402="Y/T","Isi Sasaran",IF($E$402=0,0,IF(K403="Y",1,IF(K403="T",0,"Isi Dulu"))))</f>
        <v>Isi Sasaran</v>
      </c>
      <c r="M403" s="849"/>
      <c r="N403" s="852"/>
    </row>
    <row r="404" spans="2:14" ht="15.75">
      <c r="B404" s="837"/>
      <c r="C404" s="840"/>
      <c r="D404" s="858"/>
      <c r="E404" s="855"/>
      <c r="F404" s="549">
        <v>3</v>
      </c>
      <c r="G404" s="550"/>
      <c r="H404" s="598" t="str">
        <f t="shared" si="7"/>
        <v>Belum Diisi</v>
      </c>
      <c r="I404" s="592" t="s">
        <v>26</v>
      </c>
      <c r="J404" s="593" t="str">
        <f>IF($D$402="Y/T","Isi Sasaran",IF($E$402=0,0,IF(I404="Y",1,IF(I404="T",0,"Isi Dulu"))))</f>
        <v>Isi Sasaran</v>
      </c>
      <c r="K404" s="592" t="s">
        <v>26</v>
      </c>
      <c r="L404" s="593" t="str">
        <f>IF($D$402="Y/T","Isi Sasaran",IF($E$402=0,0,IF(K404="Y",1,IF(K404="T",0,"Isi Dulu"))))</f>
        <v>Isi Sasaran</v>
      </c>
      <c r="M404" s="849"/>
      <c r="N404" s="852"/>
    </row>
    <row r="405" spans="2:14" ht="15.75">
      <c r="B405" s="837"/>
      <c r="C405" s="840"/>
      <c r="D405" s="858"/>
      <c r="E405" s="855"/>
      <c r="F405" s="549">
        <v>4</v>
      </c>
      <c r="G405" s="550"/>
      <c r="H405" s="598" t="str">
        <f t="shared" si="7"/>
        <v>Belum Diisi</v>
      </c>
      <c r="I405" s="592" t="s">
        <v>26</v>
      </c>
      <c r="J405" s="593" t="str">
        <f>IF($D$402="Y/T","Isi Sasaran",IF($E$402=0,0,IF(I405="Y",1,IF(I405="T",0,"Isi Dulu"))))</f>
        <v>Isi Sasaran</v>
      </c>
      <c r="K405" s="592" t="s">
        <v>26</v>
      </c>
      <c r="L405" s="593" t="str">
        <f>IF($D$402="Y/T","Isi Sasaran",IF($E$402=0,0,IF(K405="Y",1,IF(K405="T",0,"Isi Dulu"))))</f>
        <v>Isi Sasaran</v>
      </c>
      <c r="M405" s="849"/>
      <c r="N405" s="852"/>
    </row>
    <row r="406" spans="2:14" ht="15.75">
      <c r="B406" s="838"/>
      <c r="C406" s="841"/>
      <c r="D406" s="859"/>
      <c r="E406" s="856"/>
      <c r="F406" s="569">
        <v>5</v>
      </c>
      <c r="G406" s="570"/>
      <c r="H406" s="599" t="str">
        <f t="shared" si="7"/>
        <v>Belum Diisi</v>
      </c>
      <c r="I406" s="595" t="s">
        <v>26</v>
      </c>
      <c r="J406" s="596" t="str">
        <f>IF($D$402="Y/T","Isi Sasaran",IF($E$402=0,0,IF(I406="Y",1,IF(I406="T",0,"Isi Dulu"))))</f>
        <v>Isi Sasaran</v>
      </c>
      <c r="K406" s="595" t="s">
        <v>26</v>
      </c>
      <c r="L406" s="596" t="str">
        <f>IF($D$402="Y/T","Isi Sasaran",IF($E$402=0,0,IF(K406="Y",1,IF(K406="T",0,"Isi Dulu"))))</f>
        <v>Isi Sasaran</v>
      </c>
      <c r="M406" s="850"/>
      <c r="N406" s="853"/>
    </row>
    <row r="407" spans="2:14" ht="15.75">
      <c r="B407" s="836">
        <v>20</v>
      </c>
      <c r="C407" s="839"/>
      <c r="D407" s="857" t="s">
        <v>26</v>
      </c>
      <c r="E407" s="854" t="str">
        <f>IF(D407="Y",1,IF(D407="T",0,IF(D407="Y/T","Belum diisi","Error")))</f>
        <v>Belum diisi</v>
      </c>
      <c r="F407" s="528">
        <v>1</v>
      </c>
      <c r="G407" s="529"/>
      <c r="H407" s="600" t="str">
        <f t="shared" si="7"/>
        <v>Belum Diisi</v>
      </c>
      <c r="I407" s="590" t="s">
        <v>26</v>
      </c>
      <c r="J407" s="591" t="str">
        <f>IF($D$407="Y/T","Isi Sasaran",IF($E$407=0,0,IF(I407="Y",1,IF(I407="T",0,"Isi Dulu"))))</f>
        <v>Isi Sasaran</v>
      </c>
      <c r="K407" s="590" t="s">
        <v>26</v>
      </c>
      <c r="L407" s="591" t="str">
        <f>IF($D$407="Y/T","Isi Sasaran",IF($E$407=0,0,IF(K407="Y",1,IF(K407="T",0,"Isi Dulu"))))</f>
        <v>Isi Sasaran</v>
      </c>
      <c r="M407" s="848" t="s">
        <v>26</v>
      </c>
      <c r="N407" s="851" t="str">
        <f>IF(M407="Y",1,IF(M407="T",0,IF(M407="Y/T","Belum diisi","Error")))</f>
        <v>Belum diisi</v>
      </c>
    </row>
    <row r="408" spans="2:14" ht="15.75">
      <c r="B408" s="837"/>
      <c r="C408" s="840"/>
      <c r="D408" s="858"/>
      <c r="E408" s="855"/>
      <c r="F408" s="549">
        <v>2</v>
      </c>
      <c r="G408" s="550"/>
      <c r="H408" s="598" t="str">
        <f t="shared" si="7"/>
        <v>Belum Diisi</v>
      </c>
      <c r="I408" s="592" t="s">
        <v>26</v>
      </c>
      <c r="J408" s="593" t="str">
        <f>IF($D$407="Y/T","Isi Sasaran",IF($E$407=0,0,IF(I408="Y",1,IF(I408="T",0,"Isi Dulu"))))</f>
        <v>Isi Sasaran</v>
      </c>
      <c r="K408" s="592" t="s">
        <v>26</v>
      </c>
      <c r="L408" s="593" t="str">
        <f>IF($D$407="Y/T","Isi Sasaran",IF($E$407=0,0,IF(K408="Y",1,IF(K408="T",0,"Isi Dulu"))))</f>
        <v>Isi Sasaran</v>
      </c>
      <c r="M408" s="849"/>
      <c r="N408" s="852"/>
    </row>
    <row r="409" spans="2:14" ht="15.75">
      <c r="B409" s="837"/>
      <c r="C409" s="840"/>
      <c r="D409" s="858"/>
      <c r="E409" s="855"/>
      <c r="F409" s="549">
        <v>3</v>
      </c>
      <c r="G409" s="550"/>
      <c r="H409" s="598" t="str">
        <f t="shared" si="7"/>
        <v>Belum Diisi</v>
      </c>
      <c r="I409" s="592" t="s">
        <v>26</v>
      </c>
      <c r="J409" s="593" t="str">
        <f>IF($D$407="Y/T","Isi Sasaran",IF($E$407=0,0,IF(I409="Y",1,IF(I409="T",0,"Isi Dulu"))))</f>
        <v>Isi Sasaran</v>
      </c>
      <c r="K409" s="592" t="s">
        <v>26</v>
      </c>
      <c r="L409" s="593" t="str">
        <f>IF($D$407="Y/T","Isi Sasaran",IF($E$407=0,0,IF(K409="Y",1,IF(K409="T",0,"Isi Dulu"))))</f>
        <v>Isi Sasaran</v>
      </c>
      <c r="M409" s="849"/>
      <c r="N409" s="852"/>
    </row>
    <row r="410" spans="2:14" ht="15.75">
      <c r="B410" s="837"/>
      <c r="C410" s="840"/>
      <c r="D410" s="858"/>
      <c r="E410" s="855"/>
      <c r="F410" s="549">
        <v>4</v>
      </c>
      <c r="G410" s="550"/>
      <c r="H410" s="598" t="str">
        <f t="shared" si="7"/>
        <v>Belum Diisi</v>
      </c>
      <c r="I410" s="592" t="s">
        <v>26</v>
      </c>
      <c r="J410" s="593" t="str">
        <f>IF($D$407="Y/T","Isi Sasaran",IF($E$407=0,0,IF(I410="Y",1,IF(I410="T",0,"Isi Dulu"))))</f>
        <v>Isi Sasaran</v>
      </c>
      <c r="K410" s="592" t="s">
        <v>26</v>
      </c>
      <c r="L410" s="593" t="str">
        <f>IF($D$407="Y/T","Isi Sasaran",IF($E$407=0,0,IF(K410="Y",1,IF(K410="T",0,"Isi Dulu"))))</f>
        <v>Isi Sasaran</v>
      </c>
      <c r="M410" s="849"/>
      <c r="N410" s="852"/>
    </row>
    <row r="411" spans="2:14" ht="15.75">
      <c r="B411" s="838"/>
      <c r="C411" s="841"/>
      <c r="D411" s="859"/>
      <c r="E411" s="856"/>
      <c r="F411" s="569">
        <v>5</v>
      </c>
      <c r="G411" s="570"/>
      <c r="H411" s="599" t="str">
        <f t="shared" si="7"/>
        <v>Belum Diisi</v>
      </c>
      <c r="I411" s="595" t="s">
        <v>26</v>
      </c>
      <c r="J411" s="596" t="str">
        <f>IF($D$407="Y/T","Isi Sasaran",IF($E$407=0,0,IF(I411="Y",1,IF(I411="T",0,"Isi Dulu"))))</f>
        <v>Isi Sasaran</v>
      </c>
      <c r="K411" s="595" t="s">
        <v>26</v>
      </c>
      <c r="L411" s="596" t="str">
        <f>IF($D$407="Y/T","Isi Sasaran",IF($E$407=0,0,IF(K411="Y",1,IF(K411="T",0,"Isi Dulu"))))</f>
        <v>Isi Sasaran</v>
      </c>
      <c r="M411" s="850"/>
      <c r="N411" s="853"/>
    </row>
    <row r="412" spans="2:14" ht="15.75">
      <c r="B412" s="580"/>
      <c r="C412" s="581"/>
      <c r="D412" s="582"/>
      <c r="E412" s="602" t="e">
        <f>AVERAGE(E312:E411)</f>
        <v>#DIV/0!</v>
      </c>
      <c r="F412" s="583"/>
      <c r="G412" s="583"/>
      <c r="H412" s="602" t="e">
        <f>(IF($D312="Y/T",0,AVERAGE(H312:H316))+IF($D317="Y/T",0,AVERAGE(H317:H321))+IF($D322="Y/T",0,AVERAGE(H322:H326))+IF($D327="Y/T",0,AVERAGE(H327:H331))+IF($D332="Y/T",0,AVERAGE(H332:H336))+IF($D337="Y/T",0,AVERAGE(H337:H341))+IF($D342="Y/T",0,AVERAGE(H342:H346))+IF($D347="Y/T",0,AVERAGE(H347:H351))+IF($D352="Y/T",0,AVERAGE(H352:H356))+IF($D357="Y/T",0,AVERAGE(H357:H361))+IF($D362="Y/T",0,AVERAGE(H362:H366))+IF($D367="Y/T",0,AVERAGE(H367:H371))+IF($D372="Y/T",0,AVERAGE(H372:H376))+IF($D377="Y/T",0,AVERAGE(H377:H381))+IF($D382="Y/T",0,AVERAGE(H382:H386))+IF($D387="Y/T",0,AVERAGE(H387:H391))+IF($D392="Y/T",0,AVERAGE(H392:H396))+IF($D397="Y/T",0,AVERAGE(H397:H401))+IF($D402="Y/T",0,AVERAGE(H402:H406))+IF($D407="Y/T",0,AVERAGE(H407:H411)))/(COUNTIF($D312:$D411,"Y")+COUNTIF($D312:$D411,"T"))</f>
        <v>#DIV/0!</v>
      </c>
      <c r="I412" s="582"/>
      <c r="J412" s="602" t="e">
        <f>(IF($D312="Y/T",0,AVERAGE(J312:J316))+IF($D317="Y/T",0,AVERAGE(J317:J321))+IF($D322="Y/T",0,AVERAGE(J322:J326))+IF($D327="Y/T",0,AVERAGE(J327:J331))+IF($D332="Y/T",0,AVERAGE(J332:J336))+IF($D337="Y/T",0,AVERAGE(J337:J341))+IF($D342="Y/T",0,AVERAGE(J342:J346))+IF($D347="Y/T",0,AVERAGE(J347:J351))+IF($D352="Y/T",0,AVERAGE(J352:J356))+IF($D357="Y/T",0,AVERAGE(J357:J361))+IF($D362="Y/T",0,AVERAGE(J362:J366))+IF($D367="Y/T",0,AVERAGE(J367:J371))+IF($D372="Y/T",0,AVERAGE(J372:J376))+IF($D377="Y/T",0,AVERAGE(J377:J381))+IF($D382="Y/T",0,AVERAGE(J382:J386))+IF($D387="Y/T",0,AVERAGE(J387:J391))+IF($D392="Y/T",0,AVERAGE(J392:J396))+IF($D397="Y/T",0,AVERAGE(J397:J401))+IF($D402="Y/T",0,AVERAGE(J402:J406))+IF($D407="Y/T",0,AVERAGE(J407:J411)))/(COUNTIF($D312:$D411,"Y")+COUNTIF($D312:$D411,"T"))</f>
        <v>#DIV/0!</v>
      </c>
      <c r="K412" s="582"/>
      <c r="L412" s="602" t="e">
        <f>(IF($D312="Y/T",0,AVERAGE(L312:L316))+IF($D317="Y/T",0,AVERAGE(L317:L321))+IF($D322="Y/T",0,AVERAGE(L322:L326))+IF($D327="Y/T",0,AVERAGE(L327:L331))+IF($D332="Y/T",0,AVERAGE(L332:L336))+IF($D337="Y/T",0,AVERAGE(L337:L341))+IF($D342="Y/T",0,AVERAGE(L342:L346))+IF($D347="Y/T",0,AVERAGE(L347:L351))+IF($D352="Y/T",0,AVERAGE(L352:L356))+IF($D357="Y/T",0,AVERAGE(L357:L361))+IF($D362="Y/T",0,AVERAGE(L362:L366))+IF($D367="Y/T",0,AVERAGE(L367:L371))+IF($D372="Y/T",0,AVERAGE(L372:L376))+IF($D377="Y/T",0,AVERAGE(L377:L381))+IF($D382="Y/T",0,AVERAGE(L382:L386))+IF($D387="Y/T",0,AVERAGE(L387:L391))+IF($D392="Y/T",0,AVERAGE(L392:L396))+IF($D397="Y/T",0,AVERAGE(L397:L401))+IF($D402="Y/T",0,AVERAGE(L402:L406))+IF($D407="Y/T",0,AVERAGE(L407:L411)))/(COUNTIF($D312:$D411,"Y")+COUNTIF($D312:$D411,"T"))</f>
        <v>#DIV/0!</v>
      </c>
      <c r="M412" s="606"/>
      <c r="N412" s="602" t="e">
        <f>AVERAGE(N312:N411)</f>
        <v>#DIV/0!</v>
      </c>
    </row>
  </sheetData>
  <mergeCells count="496">
    <mergeCell ref="M337:M341"/>
    <mergeCell ref="E342:E346"/>
    <mergeCell ref="B327:B331"/>
    <mergeCell ref="C327:C331"/>
    <mergeCell ref="B285:B289"/>
    <mergeCell ref="M290:M294"/>
    <mergeCell ref="E300:E304"/>
    <mergeCell ref="N317:N321"/>
    <mergeCell ref="C300:C304"/>
    <mergeCell ref="B305:B309"/>
    <mergeCell ref="C285:C289"/>
    <mergeCell ref="M285:M289"/>
    <mergeCell ref="D295:D299"/>
    <mergeCell ref="M322:M326"/>
    <mergeCell ref="C312:C316"/>
    <mergeCell ref="B317:B321"/>
    <mergeCell ref="D322:D326"/>
    <mergeCell ref="E322:E326"/>
    <mergeCell ref="C317:C321"/>
    <mergeCell ref="E312:E316"/>
    <mergeCell ref="C322:C326"/>
    <mergeCell ref="N235:N239"/>
    <mergeCell ref="D312:D316"/>
    <mergeCell ref="D260:D264"/>
    <mergeCell ref="N250:N254"/>
    <mergeCell ref="C250:C254"/>
    <mergeCell ref="M260:M264"/>
    <mergeCell ref="B265:B269"/>
    <mergeCell ref="D255:D259"/>
    <mergeCell ref="M255:M259"/>
    <mergeCell ref="N255:N259"/>
    <mergeCell ref="M300:M304"/>
    <mergeCell ref="B260:B264"/>
    <mergeCell ref="D275:D279"/>
    <mergeCell ref="E265:E269"/>
    <mergeCell ref="E285:E289"/>
    <mergeCell ref="D290:D294"/>
    <mergeCell ref="E290:E294"/>
    <mergeCell ref="N285:N289"/>
    <mergeCell ref="N280:N284"/>
    <mergeCell ref="M295:M299"/>
    <mergeCell ref="B280:B284"/>
    <mergeCell ref="E280:E284"/>
    <mergeCell ref="C280:C284"/>
    <mergeCell ref="M270:M274"/>
    <mergeCell ref="N260:N264"/>
    <mergeCell ref="E270:E274"/>
    <mergeCell ref="D265:D269"/>
    <mergeCell ref="C260:C264"/>
    <mergeCell ref="B270:B274"/>
    <mergeCell ref="C290:C294"/>
    <mergeCell ref="B295:B299"/>
    <mergeCell ref="N295:N299"/>
    <mergeCell ref="D240:D244"/>
    <mergeCell ref="E240:E244"/>
    <mergeCell ref="N275:N279"/>
    <mergeCell ref="D280:D284"/>
    <mergeCell ref="B290:B294"/>
    <mergeCell ref="M280:M284"/>
    <mergeCell ref="E275:E279"/>
    <mergeCell ref="N240:N244"/>
    <mergeCell ref="B240:B244"/>
    <mergeCell ref="C225:C229"/>
    <mergeCell ref="N220:N224"/>
    <mergeCell ref="M198:M202"/>
    <mergeCell ref="N128:N132"/>
    <mergeCell ref="C133:C137"/>
    <mergeCell ref="M138:M142"/>
    <mergeCell ref="C148:C152"/>
    <mergeCell ref="E143:E147"/>
    <mergeCell ref="D138:D142"/>
    <mergeCell ref="C193:C197"/>
    <mergeCell ref="C203:C207"/>
    <mergeCell ref="M193:M197"/>
    <mergeCell ref="E193:E197"/>
    <mergeCell ref="D193:D197"/>
    <mergeCell ref="M210:M214"/>
    <mergeCell ref="D198:D202"/>
    <mergeCell ref="N133:N137"/>
    <mergeCell ref="N148:N152"/>
    <mergeCell ref="E158:E162"/>
    <mergeCell ref="D183:D187"/>
    <mergeCell ref="M133:M137"/>
    <mergeCell ref="M225:M229"/>
    <mergeCell ref="N225:N229"/>
    <mergeCell ref="B377:B381"/>
    <mergeCell ref="E382:E386"/>
    <mergeCell ref="D387:D391"/>
    <mergeCell ref="E377:E381"/>
    <mergeCell ref="D377:D381"/>
    <mergeCell ref="D382:D386"/>
    <mergeCell ref="E387:E391"/>
    <mergeCell ref="M382:M386"/>
    <mergeCell ref="N387:N391"/>
    <mergeCell ref="B382:B386"/>
    <mergeCell ref="M377:M381"/>
    <mergeCell ref="N377:N381"/>
    <mergeCell ref="C387:C391"/>
    <mergeCell ref="M387:M391"/>
    <mergeCell ref="B387:B391"/>
    <mergeCell ref="C382:C386"/>
    <mergeCell ref="N382:N386"/>
    <mergeCell ref="C377:C381"/>
    <mergeCell ref="B347:B351"/>
    <mergeCell ref="N352:N356"/>
    <mergeCell ref="E357:E361"/>
    <mergeCell ref="N300:N304"/>
    <mergeCell ref="D300:D304"/>
    <mergeCell ref="E305:E309"/>
    <mergeCell ref="N362:N366"/>
    <mergeCell ref="D352:D356"/>
    <mergeCell ref="B357:B361"/>
    <mergeCell ref="B322:B326"/>
    <mergeCell ref="M327:M331"/>
    <mergeCell ref="B342:B346"/>
    <mergeCell ref="B337:B341"/>
    <mergeCell ref="M312:M316"/>
    <mergeCell ref="B312:B316"/>
    <mergeCell ref="E317:E321"/>
    <mergeCell ref="N312:N316"/>
    <mergeCell ref="N327:N331"/>
    <mergeCell ref="D332:D336"/>
    <mergeCell ref="N322:N326"/>
    <mergeCell ref="D337:D341"/>
    <mergeCell ref="D327:D331"/>
    <mergeCell ref="E327:E331"/>
    <mergeCell ref="B332:B336"/>
    <mergeCell ref="B397:B401"/>
    <mergeCell ref="M402:M406"/>
    <mergeCell ref="C407:C411"/>
    <mergeCell ref="C402:C406"/>
    <mergeCell ref="B407:B411"/>
    <mergeCell ref="N392:N396"/>
    <mergeCell ref="E407:E411"/>
    <mergeCell ref="C397:C401"/>
    <mergeCell ref="B402:B406"/>
    <mergeCell ref="M392:M396"/>
    <mergeCell ref="D392:D396"/>
    <mergeCell ref="D407:D411"/>
    <mergeCell ref="N397:N401"/>
    <mergeCell ref="M397:M401"/>
    <mergeCell ref="E402:E406"/>
    <mergeCell ref="D402:D406"/>
    <mergeCell ref="E397:E401"/>
    <mergeCell ref="N407:N411"/>
    <mergeCell ref="N402:N406"/>
    <mergeCell ref="M407:M411"/>
    <mergeCell ref="B392:B396"/>
    <mergeCell ref="E392:E396"/>
    <mergeCell ref="C392:C396"/>
    <mergeCell ref="D397:D401"/>
    <mergeCell ref="N372:N376"/>
    <mergeCell ref="C362:C366"/>
    <mergeCell ref="B362:B366"/>
    <mergeCell ref="D362:D366"/>
    <mergeCell ref="E362:E366"/>
    <mergeCell ref="M362:M366"/>
    <mergeCell ref="M357:M361"/>
    <mergeCell ref="E337:E341"/>
    <mergeCell ref="N342:N346"/>
    <mergeCell ref="D342:D346"/>
    <mergeCell ref="C342:C346"/>
    <mergeCell ref="M347:M351"/>
    <mergeCell ref="C357:C361"/>
    <mergeCell ref="E352:E356"/>
    <mergeCell ref="B352:B356"/>
    <mergeCell ref="B367:B371"/>
    <mergeCell ref="N367:N371"/>
    <mergeCell ref="D367:D371"/>
    <mergeCell ref="B372:B376"/>
    <mergeCell ref="C372:C376"/>
    <mergeCell ref="M372:M376"/>
    <mergeCell ref="D372:D376"/>
    <mergeCell ref="E372:E376"/>
    <mergeCell ref="M367:M371"/>
    <mergeCell ref="C367:C371"/>
    <mergeCell ref="E367:E371"/>
    <mergeCell ref="B215:B219"/>
    <mergeCell ref="N230:N234"/>
    <mergeCell ref="E245:E249"/>
    <mergeCell ref="B230:B234"/>
    <mergeCell ref="C188:C192"/>
    <mergeCell ref="N193:N197"/>
    <mergeCell ref="D203:D207"/>
    <mergeCell ref="D347:D351"/>
    <mergeCell ref="C337:C341"/>
    <mergeCell ref="C347:C351"/>
    <mergeCell ref="M352:M356"/>
    <mergeCell ref="D357:D361"/>
    <mergeCell ref="E347:E351"/>
    <mergeCell ref="C352:C356"/>
    <mergeCell ref="M332:M336"/>
    <mergeCell ref="N347:N351"/>
    <mergeCell ref="C332:C336"/>
    <mergeCell ref="N337:N341"/>
    <mergeCell ref="E332:E336"/>
    <mergeCell ref="N357:N361"/>
    <mergeCell ref="M342:M346"/>
    <mergeCell ref="N332:N336"/>
    <mergeCell ref="N123:N127"/>
    <mergeCell ref="D123:D127"/>
    <mergeCell ref="N245:N249"/>
    <mergeCell ref="N210:N214"/>
    <mergeCell ref="B210:B214"/>
    <mergeCell ref="D215:D219"/>
    <mergeCell ref="D210:D214"/>
    <mergeCell ref="E210:E214"/>
    <mergeCell ref="E215:E219"/>
    <mergeCell ref="B209:N209"/>
    <mergeCell ref="E220:E224"/>
    <mergeCell ref="B198:B202"/>
    <mergeCell ref="M203:M207"/>
    <mergeCell ref="C215:C219"/>
    <mergeCell ref="N203:N207"/>
    <mergeCell ref="N188:N192"/>
    <mergeCell ref="E198:E202"/>
    <mergeCell ref="D173:D177"/>
    <mergeCell ref="M163:M167"/>
    <mergeCell ref="B163:B167"/>
    <mergeCell ref="M230:M234"/>
    <mergeCell ref="B225:B229"/>
    <mergeCell ref="D235:D239"/>
    <mergeCell ref="M220:M224"/>
    <mergeCell ref="N86:N90"/>
    <mergeCell ref="E96:E100"/>
    <mergeCell ref="C81:C85"/>
    <mergeCell ref="M173:M177"/>
    <mergeCell ref="B173:B177"/>
    <mergeCell ref="C168:C172"/>
    <mergeCell ref="N138:N142"/>
    <mergeCell ref="C128:C132"/>
    <mergeCell ref="M128:M132"/>
    <mergeCell ref="D133:D137"/>
    <mergeCell ref="E133:E137"/>
    <mergeCell ref="E128:E132"/>
    <mergeCell ref="B153:B157"/>
    <mergeCell ref="N158:N162"/>
    <mergeCell ref="D168:D172"/>
    <mergeCell ref="D163:D167"/>
    <mergeCell ref="E163:E167"/>
    <mergeCell ref="E168:E172"/>
    <mergeCell ref="B128:B132"/>
    <mergeCell ref="M81:M85"/>
    <mergeCell ref="E113:E117"/>
    <mergeCell ref="C96:C100"/>
    <mergeCell ref="D86:D90"/>
    <mergeCell ref="D101:D105"/>
    <mergeCell ref="C235:C239"/>
    <mergeCell ref="E225:E229"/>
    <mergeCell ref="C305:C309"/>
    <mergeCell ref="B311:N311"/>
    <mergeCell ref="D285:D289"/>
    <mergeCell ref="M275:M279"/>
    <mergeCell ref="B275:B279"/>
    <mergeCell ref="C270:C274"/>
    <mergeCell ref="D270:D274"/>
    <mergeCell ref="B235:B239"/>
    <mergeCell ref="E235:E239"/>
    <mergeCell ref="C295:C299"/>
    <mergeCell ref="E295:E299"/>
    <mergeCell ref="C230:C234"/>
    <mergeCell ref="M235:M239"/>
    <mergeCell ref="D245:D249"/>
    <mergeCell ref="M240:M244"/>
    <mergeCell ref="C245:C249"/>
    <mergeCell ref="M265:M269"/>
    <mergeCell ref="D250:D254"/>
    <mergeCell ref="C265:C269"/>
    <mergeCell ref="C275:C279"/>
    <mergeCell ref="D305:D309"/>
    <mergeCell ref="D230:D234"/>
    <mergeCell ref="G3:G4"/>
    <mergeCell ref="N101:N105"/>
    <mergeCell ref="B51:B55"/>
    <mergeCell ref="M61:M65"/>
    <mergeCell ref="E66:E70"/>
    <mergeCell ref="D56:D60"/>
    <mergeCell ref="N56:N60"/>
    <mergeCell ref="N96:N100"/>
    <mergeCell ref="C91:C95"/>
    <mergeCell ref="E101:E105"/>
    <mergeCell ref="M91:M95"/>
    <mergeCell ref="N91:N95"/>
    <mergeCell ref="E56:E60"/>
    <mergeCell ref="M51:M55"/>
    <mergeCell ref="E51:E55"/>
    <mergeCell ref="M101:M105"/>
    <mergeCell ref="B96:B100"/>
    <mergeCell ref="E76:E80"/>
    <mergeCell ref="M86:M90"/>
    <mergeCell ref="D96:D100"/>
    <mergeCell ref="B91:B95"/>
    <mergeCell ref="B81:B85"/>
    <mergeCell ref="N66:N70"/>
    <mergeCell ref="M96:M100"/>
    <mergeCell ref="K4:L4"/>
    <mergeCell ref="E16:E20"/>
    <mergeCell ref="B11:B15"/>
    <mergeCell ref="N11:N15"/>
    <mergeCell ref="M31:M35"/>
    <mergeCell ref="E41:E45"/>
    <mergeCell ref="D36:D40"/>
    <mergeCell ref="D31:D35"/>
    <mergeCell ref="B31:B35"/>
    <mergeCell ref="B26:B30"/>
    <mergeCell ref="D16:D20"/>
    <mergeCell ref="M4:N4"/>
    <mergeCell ref="B6:B10"/>
    <mergeCell ref="N41:N45"/>
    <mergeCell ref="M26:M30"/>
    <mergeCell ref="C16:C20"/>
    <mergeCell ref="D26:D30"/>
    <mergeCell ref="E21:E25"/>
    <mergeCell ref="C21:C25"/>
    <mergeCell ref="B41:B45"/>
    <mergeCell ref="N6:N10"/>
    <mergeCell ref="D11:D15"/>
    <mergeCell ref="H3:H4"/>
    <mergeCell ref="F3:F4"/>
    <mergeCell ref="N46:N50"/>
    <mergeCell ref="D91:D95"/>
    <mergeCell ref="D51:D55"/>
    <mergeCell ref="M46:M50"/>
    <mergeCell ref="B1:N1"/>
    <mergeCell ref="N153:N157"/>
    <mergeCell ref="D143:D147"/>
    <mergeCell ref="B148:B152"/>
    <mergeCell ref="N118:N122"/>
    <mergeCell ref="B108:B112"/>
    <mergeCell ref="M123:M127"/>
    <mergeCell ref="D113:D117"/>
    <mergeCell ref="N113:N117"/>
    <mergeCell ref="E86:E90"/>
    <mergeCell ref="B76:B80"/>
    <mergeCell ref="D76:D80"/>
    <mergeCell ref="C86:C90"/>
    <mergeCell ref="E81:E85"/>
    <mergeCell ref="D81:D85"/>
    <mergeCell ref="B138:B142"/>
    <mergeCell ref="N143:N147"/>
    <mergeCell ref="E148:E152"/>
    <mergeCell ref="B133:B137"/>
    <mergeCell ref="B86:B90"/>
    <mergeCell ref="M66:M70"/>
    <mergeCell ref="C51:C55"/>
    <mergeCell ref="B56:B60"/>
    <mergeCell ref="N51:N55"/>
    <mergeCell ref="N61:N65"/>
    <mergeCell ref="D71:D75"/>
    <mergeCell ref="C56:C60"/>
    <mergeCell ref="B66:B70"/>
    <mergeCell ref="N81:N85"/>
    <mergeCell ref="C76:C80"/>
    <mergeCell ref="M76:M80"/>
    <mergeCell ref="N76:N80"/>
    <mergeCell ref="M71:M75"/>
    <mergeCell ref="N71:N75"/>
    <mergeCell ref="C71:C75"/>
    <mergeCell ref="M56:M60"/>
    <mergeCell ref="E71:E75"/>
    <mergeCell ref="D66:D70"/>
    <mergeCell ref="B61:B65"/>
    <mergeCell ref="C61:C65"/>
    <mergeCell ref="D61:D65"/>
    <mergeCell ref="E61:E65"/>
    <mergeCell ref="C66:C70"/>
    <mergeCell ref="D46:D50"/>
    <mergeCell ref="C46:C50"/>
    <mergeCell ref="B36:B40"/>
    <mergeCell ref="C31:C35"/>
    <mergeCell ref="B21:B25"/>
    <mergeCell ref="M36:M40"/>
    <mergeCell ref="C36:C40"/>
    <mergeCell ref="M41:M45"/>
    <mergeCell ref="E36:E40"/>
    <mergeCell ref="C41:C45"/>
    <mergeCell ref="B46:B50"/>
    <mergeCell ref="E46:E50"/>
    <mergeCell ref="B2:N2"/>
    <mergeCell ref="E11:E15"/>
    <mergeCell ref="D41:D45"/>
    <mergeCell ref="N31:N35"/>
    <mergeCell ref="E26:E30"/>
    <mergeCell ref="C26:C30"/>
    <mergeCell ref="M11:M15"/>
    <mergeCell ref="D3:E4"/>
    <mergeCell ref="B5:N5"/>
    <mergeCell ref="E31:E35"/>
    <mergeCell ref="M16:M20"/>
    <mergeCell ref="B16:B20"/>
    <mergeCell ref="N21:N25"/>
    <mergeCell ref="N36:N40"/>
    <mergeCell ref="D21:D25"/>
    <mergeCell ref="M21:M25"/>
    <mergeCell ref="C11:C15"/>
    <mergeCell ref="C6:C10"/>
    <mergeCell ref="D6:D10"/>
    <mergeCell ref="E6:E10"/>
    <mergeCell ref="M6:M10"/>
    <mergeCell ref="N16:N20"/>
    <mergeCell ref="B3:B4"/>
    <mergeCell ref="C3:C4"/>
    <mergeCell ref="I3:N3"/>
    <mergeCell ref="I4:J4"/>
    <mergeCell ref="B300:B304"/>
    <mergeCell ref="M317:M321"/>
    <mergeCell ref="N305:N309"/>
    <mergeCell ref="D317:D321"/>
    <mergeCell ref="M305:M309"/>
    <mergeCell ref="M245:M249"/>
    <mergeCell ref="C255:C259"/>
    <mergeCell ref="M250:M254"/>
    <mergeCell ref="E250:E254"/>
    <mergeCell ref="E255:E259"/>
    <mergeCell ref="B250:B254"/>
    <mergeCell ref="D225:D229"/>
    <mergeCell ref="M215:M219"/>
    <mergeCell ref="B220:B224"/>
    <mergeCell ref="N168:N172"/>
    <mergeCell ref="C163:C167"/>
    <mergeCell ref="C173:C177"/>
    <mergeCell ref="N215:N219"/>
    <mergeCell ref="C210:C214"/>
    <mergeCell ref="D220:D224"/>
    <mergeCell ref="N198:N202"/>
    <mergeCell ref="B71:B75"/>
    <mergeCell ref="E91:E95"/>
    <mergeCell ref="B107:J107"/>
    <mergeCell ref="B203:B207"/>
    <mergeCell ref="D118:D122"/>
    <mergeCell ref="B101:B105"/>
    <mergeCell ref="E108:E112"/>
    <mergeCell ref="C101:C105"/>
    <mergeCell ref="C113:C117"/>
    <mergeCell ref="D108:D112"/>
    <mergeCell ref="B183:B187"/>
    <mergeCell ref="B123:B127"/>
    <mergeCell ref="M148:M152"/>
    <mergeCell ref="D128:D132"/>
    <mergeCell ref="E118:E122"/>
    <mergeCell ref="C108:C112"/>
    <mergeCell ref="M113:M117"/>
    <mergeCell ref="M108:M112"/>
    <mergeCell ref="B178:B182"/>
    <mergeCell ref="E178:E182"/>
    <mergeCell ref="C178:C182"/>
    <mergeCell ref="C118:C122"/>
    <mergeCell ref="B118:B122"/>
    <mergeCell ref="N108:N112"/>
    <mergeCell ref="E123:E127"/>
    <mergeCell ref="B143:B147"/>
    <mergeCell ref="N290:N294"/>
    <mergeCell ref="E260:E264"/>
    <mergeCell ref="C240:C244"/>
    <mergeCell ref="B255:B259"/>
    <mergeCell ref="B188:B192"/>
    <mergeCell ref="M188:M192"/>
    <mergeCell ref="E203:E207"/>
    <mergeCell ref="M158:M162"/>
    <mergeCell ref="C153:C157"/>
    <mergeCell ref="M153:M157"/>
    <mergeCell ref="D158:D162"/>
    <mergeCell ref="C158:C162"/>
    <mergeCell ref="E153:E157"/>
    <mergeCell ref="D178:D182"/>
    <mergeCell ref="M168:M172"/>
    <mergeCell ref="N173:N177"/>
    <mergeCell ref="B168:B172"/>
    <mergeCell ref="B193:B197"/>
    <mergeCell ref="M178:M182"/>
    <mergeCell ref="E173:E177"/>
    <mergeCell ref="N270:N274"/>
    <mergeCell ref="N26:N30"/>
    <mergeCell ref="N265:N269"/>
    <mergeCell ref="B245:B249"/>
    <mergeCell ref="E230:E234"/>
    <mergeCell ref="C220:C224"/>
    <mergeCell ref="N163:N167"/>
    <mergeCell ref="D153:D157"/>
    <mergeCell ref="B158:B162"/>
    <mergeCell ref="B113:B117"/>
    <mergeCell ref="M118:M122"/>
    <mergeCell ref="C123:C127"/>
    <mergeCell ref="C183:C187"/>
    <mergeCell ref="M183:M187"/>
    <mergeCell ref="C198:C202"/>
    <mergeCell ref="E183:E187"/>
    <mergeCell ref="D188:D192"/>
    <mergeCell ref="E188:E192"/>
    <mergeCell ref="N183:N187"/>
    <mergeCell ref="N178:N182"/>
    <mergeCell ref="C138:C142"/>
    <mergeCell ref="M143:M147"/>
    <mergeCell ref="D148:D152"/>
    <mergeCell ref="E138:E142"/>
    <mergeCell ref="C143:C147"/>
  </mergeCells>
  <dataValidations count="92">
    <dataValidation type="list" allowBlank="1" showInputMessage="1" showErrorMessage="1" sqref="D11">
      <formula1>"Y,T,Y/T"</formula1>
    </dataValidation>
    <dataValidation type="list" allowBlank="1" showInputMessage="1" showErrorMessage="1" sqref="D46">
      <formula1>"Y,T,Y/T"</formula1>
    </dataValidation>
    <dataValidation type="list" allowBlank="1" showInputMessage="1" showErrorMessage="1" sqref="D36">
      <formula1>"Y,T,Y/T"</formula1>
    </dataValidation>
    <dataValidation type="list" allowBlank="1" showInputMessage="1" showErrorMessage="1" sqref="D26">
      <formula1>"Y,T,Y/T"</formula1>
    </dataValidation>
    <dataValidation type="list" allowBlank="1" showInputMessage="1" showErrorMessage="1" sqref="D6">
      <formula1>"Y,T,Y/T"</formula1>
    </dataValidation>
    <dataValidation type="list" allowBlank="1" showInputMessage="1" showErrorMessage="1" sqref="D153">
      <formula1>"Y,T,Y/T"</formula1>
    </dataValidation>
    <dataValidation type="list" allowBlank="1" showInputMessage="1" showErrorMessage="1" sqref="D210">
      <formula1>"Y,T,Y/T"</formula1>
    </dataValidation>
    <dataValidation type="list" allowBlank="1" showInputMessage="1" showErrorMessage="1" sqref="D31">
      <formula1>"Y,T,Y/T"</formula1>
    </dataValidation>
    <dataValidation type="list" allowBlank="1" showInputMessage="1" showErrorMessage="1" sqref="D96">
      <formula1>"Y,T,Y/T"</formula1>
    </dataValidation>
    <dataValidation type="list" allowBlank="1" showInputMessage="1" showErrorMessage="1" sqref="I108:I207">
      <formula1>"Y,T,Y/T"</formula1>
    </dataValidation>
    <dataValidation type="list" allowBlank="1" showInputMessage="1" showErrorMessage="1" sqref="K6:K105">
      <formula1>"Y,T,Y/T"</formula1>
    </dataValidation>
    <dataValidation type="list" allowBlank="1" showInputMessage="1" showErrorMessage="1" sqref="I6:I105">
      <formula1>"Y,T,Y/T"</formula1>
    </dataValidation>
    <dataValidation type="list" allowBlank="1" showInputMessage="1" showErrorMessage="1" sqref="M6:M105">
      <formula1>"Y,T,Y/T"</formula1>
    </dataValidation>
    <dataValidation type="list" allowBlank="1" showInputMessage="1" showErrorMessage="1" sqref="K210:K309">
      <formula1>"Y,T,Y/T"</formula1>
    </dataValidation>
    <dataValidation type="list" allowBlank="1" showInputMessage="1" showErrorMessage="1" sqref="I210:I309">
      <formula1>"Y,T,Y/T"</formula1>
    </dataValidation>
    <dataValidation type="list" allowBlank="1" showInputMessage="1" showErrorMessage="1" sqref="M312:M411">
      <formula1>"Y,T,Y/T"</formula1>
    </dataValidation>
    <dataValidation type="list" allowBlank="1" showInputMessage="1" showErrorMessage="1" sqref="D16">
      <formula1>"Y,T,Y/T"</formula1>
    </dataValidation>
    <dataValidation type="list" allowBlank="1" showInputMessage="1" showErrorMessage="1" sqref="D66">
      <formula1>"Y,T,Y/T"</formula1>
    </dataValidation>
    <dataValidation type="list" allowBlank="1" showInputMessage="1" showErrorMessage="1" sqref="D56">
      <formula1>"Y,T,Y/T"</formula1>
    </dataValidation>
    <dataValidation type="list" allowBlank="1" showInputMessage="1" showErrorMessage="1" sqref="D41">
      <formula1>"Y,T,Y/T"</formula1>
    </dataValidation>
    <dataValidation type="list" allowBlank="1" showInputMessage="1" showErrorMessage="1" sqref="D332">
      <formula1>"Y,T,Y/T"</formula1>
    </dataValidation>
    <dataValidation type="list" allowBlank="1" showInputMessage="1" showErrorMessage="1" sqref="D402">
      <formula1>"Y,T,Y/T"</formula1>
    </dataValidation>
    <dataValidation type="list" allowBlank="1" showInputMessage="1" showErrorMessage="1" sqref="D392">
      <formula1>"Y,T,Y/T"</formula1>
    </dataValidation>
    <dataValidation type="list" allowBlank="1" showInputMessage="1" showErrorMessage="1" sqref="D367">
      <formula1>"Y,T,Y/T"</formula1>
    </dataValidation>
    <dataValidation type="list" allowBlank="1" showInputMessage="1" showErrorMessage="1" sqref="I312:I411">
      <formula1>"Y,T,Y/T"</formula1>
    </dataValidation>
    <dataValidation type="list" allowBlank="1" showInputMessage="1" showErrorMessage="1" sqref="K312:K411">
      <formula1>"Y,T,Y/T"</formula1>
    </dataValidation>
    <dataValidation type="list" allowBlank="1" showInputMessage="1" showErrorMessage="1" sqref="D215">
      <formula1>"Y,T,Y/T"</formula1>
    </dataValidation>
    <dataValidation type="list" allowBlank="1" showInputMessage="1" showErrorMessage="1" sqref="D270">
      <formula1>"Y,T,Y/T"</formula1>
    </dataValidation>
    <dataValidation type="list" allowBlank="1" showInputMessage="1" showErrorMessage="1" sqref="D295">
      <formula1>"Y,T,Y/T"</formula1>
    </dataValidation>
    <dataValidation type="list" allowBlank="1" showInputMessage="1" showErrorMessage="1" sqref="D352">
      <formula1>"Y,T,Y/T"</formula1>
    </dataValidation>
    <dataValidation type="list" allowBlank="1" showInputMessage="1" showErrorMessage="1" sqref="D250">
      <formula1>"Y,T,Y/T"</formula1>
    </dataValidation>
    <dataValidation type="list" allowBlank="1" showInputMessage="1" showErrorMessage="1" sqref="D322">
      <formula1>"Y,T,Y/T"</formula1>
    </dataValidation>
    <dataValidation type="list" allowBlank="1" showInputMessage="1" showErrorMessage="1" sqref="D312">
      <formula1>"Y,T,Y/T"</formula1>
    </dataValidation>
    <dataValidation type="list" allowBlank="1" showInputMessage="1" showErrorMessage="1" sqref="D285">
      <formula1>"Y,T,Y/T"</formula1>
    </dataValidation>
    <dataValidation type="list" allowBlank="1" showInputMessage="1" showErrorMessage="1" sqref="D245">
      <formula1>"Y,T,Y/T"</formula1>
    </dataValidation>
    <dataValidation type="list" allowBlank="1" showInputMessage="1" showErrorMessage="1" sqref="D300">
      <formula1>"Y,T,Y/T"</formula1>
    </dataValidation>
    <dataValidation type="list" allowBlank="1" showInputMessage="1" showErrorMessage="1" sqref="D265">
      <formula1>"Y,T,Y/T"</formula1>
    </dataValidation>
    <dataValidation type="list" allowBlank="1" showInputMessage="1" showErrorMessage="1" sqref="D275">
      <formula1>"Y,T,Y/T"</formula1>
    </dataValidation>
    <dataValidation type="list" allowBlank="1" showInputMessage="1" showErrorMessage="1" sqref="D235">
      <formula1>"Y,T,Y/T"</formula1>
    </dataValidation>
    <dataValidation type="list" allowBlank="1" showInputMessage="1" showErrorMessage="1" sqref="D290">
      <formula1>"Y,T,Y/T"</formula1>
    </dataValidation>
    <dataValidation type="list" allowBlank="1" showInputMessage="1" showErrorMessage="1" sqref="D317">
      <formula1>"Y,T,Y/T"</formula1>
    </dataValidation>
    <dataValidation type="list" allowBlank="1" showInputMessage="1" showErrorMessage="1" sqref="D372">
      <formula1>"Y,T,Y/T"</formula1>
    </dataValidation>
    <dataValidation type="list" allowBlank="1" showInputMessage="1" showErrorMessage="1" sqref="D407">
      <formula1>"Y,T,Y/T"</formula1>
    </dataValidation>
    <dataValidation type="list" allowBlank="1" showInputMessage="1" showErrorMessage="1" sqref="D337">
      <formula1>"Y,T,Y/T"</formula1>
    </dataValidation>
    <dataValidation type="list" allowBlank="1" showInputMessage="1" showErrorMessage="1" sqref="D397">
      <formula1>"Y,T,Y/T"</formula1>
    </dataValidation>
    <dataValidation type="list" allowBlank="1" showInputMessage="1" showErrorMessage="1" sqref="D377">
      <formula1>"Y,T,Y/T"</formula1>
    </dataValidation>
    <dataValidation type="list" allowBlank="1" showInputMessage="1" showErrorMessage="1" sqref="D387">
      <formula1>"Y,T,Y/T"</formula1>
    </dataValidation>
    <dataValidation type="list" allowBlank="1" showInputMessage="1" showErrorMessage="1" sqref="D51">
      <formula1>"Y,T,Y/T"</formula1>
    </dataValidation>
    <dataValidation type="list" allowBlank="1" showInputMessage="1" showErrorMessage="1" sqref="K108:K207">
      <formula1>"Y,T,Y/T"</formula1>
    </dataValidation>
    <dataValidation type="list" allowBlank="1" showInputMessage="1" showErrorMessage="1" sqref="D91">
      <formula1>"Y,T,Y/T"</formula1>
    </dataValidation>
    <dataValidation type="list" allowBlank="1" showInputMessage="1" showErrorMessage="1" sqref="D81">
      <formula1>"Y,T,Y/T"</formula1>
    </dataValidation>
    <dataValidation type="list" allowBlank="1" showInputMessage="1" showErrorMessage="1" sqref="D76">
      <formula1>"Y,T,Y/T"</formula1>
    </dataValidation>
    <dataValidation type="list" allowBlank="1" showInputMessage="1" showErrorMessage="1" sqref="D71">
      <formula1>"Y,T,Y/T"</formula1>
    </dataValidation>
    <dataValidation type="list" allowBlank="1" showInputMessage="1" showErrorMessage="1" sqref="D101">
      <formula1>"Y,T,Y/T"</formula1>
    </dataValidation>
    <dataValidation type="list" allowBlank="1" showInputMessage="1" showErrorMessage="1" sqref="D21">
      <formula1>"Y,T,Y/T"</formula1>
    </dataValidation>
    <dataValidation type="list" allowBlank="1" showInputMessage="1" showErrorMessage="1" sqref="D138">
      <formula1>"Y,T,Y/T"</formula1>
    </dataValidation>
    <dataValidation type="list" allowBlank="1" showInputMessage="1" showErrorMessage="1" sqref="M108:M207">
      <formula1>"Y,T,Y/T"</formula1>
    </dataValidation>
    <dataValidation type="list" allowBlank="1" showInputMessage="1" showErrorMessage="1" sqref="D61">
      <formula1>"Y,T,Y/T"</formula1>
    </dataValidation>
    <dataValidation type="list" allowBlank="1" showInputMessage="1" showErrorMessage="1" sqref="M210:M309">
      <formula1>"Y,T,Y/T"</formula1>
    </dataValidation>
    <dataValidation type="list" allowBlank="1" showInputMessage="1" showErrorMessage="1" sqref="D163">
      <formula1>"Y,T,Y/T"</formula1>
    </dataValidation>
    <dataValidation type="list" allowBlank="1" showInputMessage="1" showErrorMessage="1" sqref="D220">
      <formula1>"Y,T,Y/T"</formula1>
    </dataValidation>
    <dataValidation type="list" allowBlank="1" showInputMessage="1" showErrorMessage="1" sqref="D183">
      <formula1>"Y,T,Y/T"</formula1>
    </dataValidation>
    <dataValidation type="list" allowBlank="1" showInputMessage="1" showErrorMessage="1" sqref="D193">
      <formula1>"Y,T,Y/T"</formula1>
    </dataValidation>
    <dataValidation type="list" allowBlank="1" showInputMessage="1" showErrorMessage="1" sqref="D327">
      <formula1>"Y,T,Y/T"</formula1>
    </dataValidation>
    <dataValidation type="list" allowBlank="1" showInputMessage="1" showErrorMessage="1" sqref="D382">
      <formula1>"Y,T,Y/T"</formula1>
    </dataValidation>
    <dataValidation type="list" allowBlank="1" showInputMessage="1" showErrorMessage="1" sqref="D347">
      <formula1>"Y,T,Y/T"</formula1>
    </dataValidation>
    <dataValidation type="list" allowBlank="1" showInputMessage="1" showErrorMessage="1" sqref="D357">
      <formula1>"Y,T,Y/T"</formula1>
    </dataValidation>
    <dataValidation type="list" allowBlank="1" showInputMessage="1" showErrorMessage="1" sqref="D143">
      <formula1>"Y,T,Y/T"</formula1>
    </dataValidation>
    <dataValidation type="list" allowBlank="1" showInputMessage="1" showErrorMessage="1" sqref="D198">
      <formula1>"Y,T,Y/T"</formula1>
    </dataValidation>
    <dataValidation type="list" allowBlank="1" showInputMessage="1" showErrorMessage="1" sqref="D305">
      <formula1>"Y,T,Y/T"</formula1>
    </dataValidation>
    <dataValidation type="list" allowBlank="1" showInputMessage="1" showErrorMessage="1" sqref="D362">
      <formula1>"Y,T,Y/T"</formula1>
    </dataValidation>
    <dataValidation type="list" allowBlank="1" showInputMessage="1" showErrorMessage="1" sqref="D118">
      <formula1>"Y,T,Y/T"</formula1>
    </dataValidation>
    <dataValidation type="list" allowBlank="1" showInputMessage="1" showErrorMessage="1" sqref="D178">
      <formula1>"Y,T,Y/T"</formula1>
    </dataValidation>
    <dataValidation type="list" allowBlank="1" showInputMessage="1" showErrorMessage="1" sqref="D255">
      <formula1>"Y,T,Y/T"</formula1>
    </dataValidation>
    <dataValidation type="list" allowBlank="1" showInputMessage="1" showErrorMessage="1" sqref="D342">
      <formula1>"Y,T,Y/T"</formula1>
    </dataValidation>
    <dataValidation type="list" allowBlank="1" showInputMessage="1" showErrorMessage="1" sqref="D113">
      <formula1>"Y,T,Y/T"</formula1>
    </dataValidation>
    <dataValidation type="list" allowBlank="1" showInputMessage="1" showErrorMessage="1" sqref="D158">
      <formula1>"Y,T,Y/T"</formula1>
    </dataValidation>
    <dataValidation type="list" allowBlank="1" showInputMessage="1" showErrorMessage="1" sqref="D133">
      <formula1>"Y,T,Y/T"</formula1>
    </dataValidation>
    <dataValidation type="list" allowBlank="1" showInputMessage="1" showErrorMessage="1" sqref="D123">
      <formula1>"Y,T,Y/T"</formula1>
    </dataValidation>
    <dataValidation type="list" allowBlank="1" showInputMessage="1" showErrorMessage="1" sqref="D108">
      <formula1>"Y,T,Y/T"</formula1>
    </dataValidation>
    <dataValidation type="list" allowBlank="1" showInputMessage="1" showErrorMessage="1" sqref="D225">
      <formula1>"Y,T,Y/T"</formula1>
    </dataValidation>
    <dataValidation type="list" allowBlank="1" showInputMessage="1" showErrorMessage="1" sqref="D280">
      <formula1>"Y,T,Y/T"</formula1>
    </dataValidation>
    <dataValidation type="list" allowBlank="1" showInputMessage="1" showErrorMessage="1" sqref="D128">
      <formula1>"Y,T,Y/T"</formula1>
    </dataValidation>
    <dataValidation type="list" allowBlank="1" showInputMessage="1" showErrorMessage="1" sqref="D188">
      <formula1>"Y,T,Y/T"</formula1>
    </dataValidation>
    <dataValidation type="list" allowBlank="1" showInputMessage="1" showErrorMessage="1" sqref="D168">
      <formula1>"Y,T,Y/T"</formula1>
    </dataValidation>
    <dataValidation type="list" allowBlank="1" showInputMessage="1" showErrorMessage="1" sqref="D240">
      <formula1>"Y,T,Y/T"</formula1>
    </dataValidation>
    <dataValidation type="list" allowBlank="1" showInputMessage="1" showErrorMessage="1" sqref="D230">
      <formula1>"Y,T,Y/T"</formula1>
    </dataValidation>
    <dataValidation type="list" allowBlank="1" showInputMessage="1" showErrorMessage="1" sqref="D203">
      <formula1>"Y,T,Y/T"</formula1>
    </dataValidation>
    <dataValidation type="list" allowBlank="1" showInputMessage="1" showErrorMessage="1" sqref="D86">
      <formula1>"Y,T,Y/T"</formula1>
    </dataValidation>
    <dataValidation type="list" allowBlank="1" showInputMessage="1" showErrorMessage="1" sqref="D148">
      <formula1>"Y,T,Y/T"</formula1>
    </dataValidation>
    <dataValidation type="list" allowBlank="1" showInputMessage="1" showErrorMessage="1" sqref="D173">
      <formula1>"Y,T,Y/T"</formula1>
    </dataValidation>
    <dataValidation type="list" allowBlank="1" showInputMessage="1" showErrorMessage="1" sqref="D260">
      <formula1>"Y,T,Y/T"</formula1>
    </dataValidation>
  </dataValidations>
  <pageMargins left="0.25" right="0.25" top="0.75" bottom="0.75" header="0.3" footer="0.3"/>
  <pageSetup paperSize="9" scale="28"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412"/>
  <sheetViews>
    <sheetView topLeftCell="B1" zoomScale="60" workbookViewId="0">
      <pane ySplit="4" topLeftCell="A401" activePane="bottomLeft" state="frozen"/>
      <selection pane="bottomLeft" activeCell="H412" sqref="H412:L412"/>
    </sheetView>
  </sheetViews>
  <sheetFormatPr defaultColWidth="12.5703125" defaultRowHeight="12.75"/>
  <cols>
    <col min="1" max="1" width="6.42578125" style="517" hidden="1" customWidth="1"/>
    <col min="2" max="2" width="4.5703125" style="587" customWidth="1"/>
    <col min="3" max="3" width="46.5703125" style="517" customWidth="1"/>
    <col min="4" max="4" width="4.140625" style="517" customWidth="1"/>
    <col min="5" max="5" width="14.42578125" style="517" customWidth="1"/>
    <col min="6" max="6" width="4.5703125" style="517" customWidth="1"/>
    <col min="7" max="7" width="47.42578125" style="518" customWidth="1"/>
    <col min="8" max="8" width="26.5703125" style="517" customWidth="1"/>
    <col min="9" max="9" width="4.42578125" style="517" customWidth="1"/>
    <col min="10" max="10" width="16" style="517" customWidth="1"/>
    <col min="11" max="11" width="4.42578125" style="517" customWidth="1"/>
    <col min="12" max="12" width="12.42578125" style="517" customWidth="1"/>
    <col min="13" max="13" width="4.42578125" style="517" customWidth="1"/>
    <col min="14" max="14" width="11.42578125" style="517" customWidth="1"/>
    <col min="15" max="16384" width="12.5703125" style="517"/>
  </cols>
  <sheetData>
    <row r="1" spans="2:14" s="520" customFormat="1" ht="15.75">
      <c r="B1" s="868" t="s">
        <v>33</v>
      </c>
      <c r="C1" s="868"/>
      <c r="D1" s="868"/>
      <c r="E1" s="868"/>
      <c r="F1" s="868"/>
      <c r="G1" s="868"/>
      <c r="H1" s="868"/>
      <c r="I1" s="868"/>
      <c r="J1" s="868"/>
      <c r="K1" s="868"/>
      <c r="L1" s="868"/>
      <c r="M1" s="868"/>
      <c r="N1" s="868"/>
    </row>
    <row r="2" spans="2:14" s="520" customFormat="1" ht="15.75">
      <c r="B2" s="867" t="s">
        <v>660</v>
      </c>
      <c r="C2" s="867"/>
      <c r="D2" s="867"/>
      <c r="E2" s="867"/>
      <c r="F2" s="867"/>
      <c r="G2" s="867"/>
      <c r="H2" s="867"/>
      <c r="I2" s="867"/>
      <c r="J2" s="867"/>
      <c r="K2" s="867"/>
      <c r="L2" s="867"/>
      <c r="M2" s="867"/>
      <c r="N2" s="867"/>
    </row>
    <row r="3" spans="2:14" s="588" customFormat="1" ht="15.75">
      <c r="B3" s="863" t="s">
        <v>23</v>
      </c>
      <c r="C3" s="863" t="s">
        <v>503</v>
      </c>
      <c r="D3" s="869" t="s">
        <v>339</v>
      </c>
      <c r="E3" s="870"/>
      <c r="F3" s="863" t="s">
        <v>23</v>
      </c>
      <c r="G3" s="863" t="s">
        <v>504</v>
      </c>
      <c r="H3" s="863" t="s">
        <v>505</v>
      </c>
      <c r="I3" s="863" t="s">
        <v>506</v>
      </c>
      <c r="J3" s="863"/>
      <c r="K3" s="863"/>
      <c r="L3" s="863"/>
      <c r="M3" s="863"/>
      <c r="N3" s="863"/>
    </row>
    <row r="4" spans="2:14" s="588" customFormat="1" ht="15.75">
      <c r="B4" s="863"/>
      <c r="C4" s="863"/>
      <c r="D4" s="871"/>
      <c r="E4" s="872"/>
      <c r="F4" s="863"/>
      <c r="G4" s="863"/>
      <c r="H4" s="863"/>
      <c r="I4" s="863" t="s">
        <v>4</v>
      </c>
      <c r="J4" s="863"/>
      <c r="K4" s="863" t="s">
        <v>3</v>
      </c>
      <c r="L4" s="863"/>
      <c r="M4" s="863" t="s">
        <v>52</v>
      </c>
      <c r="N4" s="863"/>
    </row>
    <row r="5" spans="2:14" s="520" customFormat="1" ht="15.75">
      <c r="B5" s="864" t="s">
        <v>509</v>
      </c>
      <c r="C5" s="865"/>
      <c r="D5" s="865"/>
      <c r="E5" s="865"/>
      <c r="F5" s="865"/>
      <c r="G5" s="865"/>
      <c r="H5" s="865"/>
      <c r="I5" s="865"/>
      <c r="J5" s="865"/>
      <c r="K5" s="865"/>
      <c r="L5" s="865"/>
      <c r="M5" s="865"/>
      <c r="N5" s="866"/>
    </row>
    <row r="6" spans="2:14" ht="15.75">
      <c r="B6" s="836">
        <v>1</v>
      </c>
      <c r="C6" s="839"/>
      <c r="D6" s="857" t="s">
        <v>26</v>
      </c>
      <c r="E6" s="860" t="str">
        <f>IF(D6="Y",1,IF(D6="T",0,IF(D6="Y/T","Belum diisi","Error")))</f>
        <v>Belum diisi</v>
      </c>
      <c r="F6" s="528">
        <v>1</v>
      </c>
      <c r="G6" s="529"/>
      <c r="H6" s="589" t="str">
        <f t="shared" ref="H6:H69" si="0">IF(OR(J6="Isi Dulu",L6="Isi Dulu",J6="Isi Tujuan",L6="Isi Tujuan"),"Belum Diisi",IF(SUM(J6,L6)=2,1,IF(SUM(J6,L6)=1,0,IF(SUM(J6,L6)=0,0,"Error"))))</f>
        <v>Belum Diisi</v>
      </c>
      <c r="I6" s="590" t="s">
        <v>26</v>
      </c>
      <c r="J6" s="591" t="str">
        <f>IF($D$6="Y/T","Isi Tujuan",IF($E$6=0,0,IF(I6="Y",1,IF(I6="T",0,"Isi Dulu"))))</f>
        <v>Isi Tujuan</v>
      </c>
      <c r="K6" s="590" t="s">
        <v>26</v>
      </c>
      <c r="L6" s="591" t="str">
        <f>IF($D$6="Y/T","Isi Tujuan",IF($E$6=0,0,IF(K6="Y",1,IF(K6="T",0,"Isi Dulu"))))</f>
        <v>Isi Tujuan</v>
      </c>
      <c r="M6" s="848" t="s">
        <v>26</v>
      </c>
      <c r="N6" s="851" t="str">
        <f>IF(M6="Y",1,IF(M6="T",0,IF(M6="Y/T","Belum diisi","Error")))</f>
        <v>Belum diisi</v>
      </c>
    </row>
    <row r="7" spans="2:14" ht="15.75">
      <c r="B7" s="837"/>
      <c r="C7" s="840"/>
      <c r="D7" s="858"/>
      <c r="E7" s="861"/>
      <c r="F7" s="549">
        <v>2</v>
      </c>
      <c r="G7" s="550"/>
      <c r="H7" s="589" t="str">
        <f t="shared" si="0"/>
        <v>Belum Diisi</v>
      </c>
      <c r="I7" s="592" t="s">
        <v>26</v>
      </c>
      <c r="J7" s="593" t="str">
        <f>IF($D$6="Y/T","Isi Tujuan",IF($E$6=0,0,IF(I7="Y",1,IF(I7="T",0,"Isi Dulu"))))</f>
        <v>Isi Tujuan</v>
      </c>
      <c r="K7" s="592" t="s">
        <v>26</v>
      </c>
      <c r="L7" s="593" t="str">
        <f>IF($D$6="Y/T","Isi Tujuan",IF($E$6=0,0,IF(K7="Y",1,IF(K7="T",0,"Isi Dulu"))))</f>
        <v>Isi Tujuan</v>
      </c>
      <c r="M7" s="849"/>
      <c r="N7" s="852"/>
    </row>
    <row r="8" spans="2:14" ht="15.75">
      <c r="B8" s="837"/>
      <c r="C8" s="840"/>
      <c r="D8" s="858"/>
      <c r="E8" s="861"/>
      <c r="F8" s="549">
        <v>3</v>
      </c>
      <c r="G8" s="550"/>
      <c r="H8" s="589" t="str">
        <f t="shared" si="0"/>
        <v>Belum Diisi</v>
      </c>
      <c r="I8" s="592" t="s">
        <v>26</v>
      </c>
      <c r="J8" s="593" t="str">
        <f>IF($D$6="Y/T","Isi Tujuan",IF($E$6=0,0,IF(I8="Y",1,IF(I8="T",0,"Isi Dulu"))))</f>
        <v>Isi Tujuan</v>
      </c>
      <c r="K8" s="592" t="s">
        <v>26</v>
      </c>
      <c r="L8" s="593" t="str">
        <f>IF($D$6="Y/T","Isi Tujuan",IF($E$6=0,0,IF(K8="Y",1,IF(K8="T",0,"Isi Dulu"))))</f>
        <v>Isi Tujuan</v>
      </c>
      <c r="M8" s="849"/>
      <c r="N8" s="852"/>
    </row>
    <row r="9" spans="2:14" ht="15.75">
      <c r="B9" s="837"/>
      <c r="C9" s="840"/>
      <c r="D9" s="858"/>
      <c r="E9" s="861"/>
      <c r="F9" s="549">
        <v>4</v>
      </c>
      <c r="G9" s="550"/>
      <c r="H9" s="589" t="str">
        <f t="shared" si="0"/>
        <v>Belum Diisi</v>
      </c>
      <c r="I9" s="592" t="s">
        <v>26</v>
      </c>
      <c r="J9" s="593" t="str">
        <f>IF($D$6="Y/T","Isi Tujuan",IF($E$6=0,0,IF(I9="Y",1,IF(I9="T",0,"Isi Dulu"))))</f>
        <v>Isi Tujuan</v>
      </c>
      <c r="K9" s="592" t="s">
        <v>26</v>
      </c>
      <c r="L9" s="593" t="str">
        <f>IF($D$6="Y/T","Isi Tujuan",IF($E$6=0,0,IF(K9="Y",1,IF(K9="T",0,"Isi Dulu"))))</f>
        <v>Isi Tujuan</v>
      </c>
      <c r="M9" s="849"/>
      <c r="N9" s="852"/>
    </row>
    <row r="10" spans="2:14" ht="15.75">
      <c r="B10" s="838"/>
      <c r="C10" s="841"/>
      <c r="D10" s="859"/>
      <c r="E10" s="862"/>
      <c r="F10" s="569">
        <v>5</v>
      </c>
      <c r="G10" s="570"/>
      <c r="H10" s="594" t="str">
        <f t="shared" si="0"/>
        <v>Belum Diisi</v>
      </c>
      <c r="I10" s="595" t="s">
        <v>26</v>
      </c>
      <c r="J10" s="596" t="str">
        <f>IF($D$6="Y/T","Isi Tujuan",IF($E$6=0,0,IF(I10="Y",1,IF(I10="T",0,"Isi Dulu"))))</f>
        <v>Isi Tujuan</v>
      </c>
      <c r="K10" s="595" t="s">
        <v>26</v>
      </c>
      <c r="L10" s="596" t="str">
        <f>IF($D$6="Y/T","Isi Tujuan",IF($E$6=0,0,IF(K10="Y",1,IF(K10="T",0,"Isi Dulu"))))</f>
        <v>Isi Tujuan</v>
      </c>
      <c r="M10" s="850"/>
      <c r="N10" s="853"/>
    </row>
    <row r="11" spans="2:14" ht="15.75">
      <c r="B11" s="836">
        <v>2</v>
      </c>
      <c r="C11" s="839"/>
      <c r="D11" s="857" t="s">
        <v>26</v>
      </c>
      <c r="E11" s="860" t="str">
        <f>IF(D11="Y",1,IF(D11="T",0,IF(D11="Y/T","Belum diisi","Error")))</f>
        <v>Belum diisi</v>
      </c>
      <c r="F11" s="528">
        <v>1</v>
      </c>
      <c r="G11" s="529"/>
      <c r="H11" s="597" t="str">
        <f t="shared" si="0"/>
        <v>Belum Diisi</v>
      </c>
      <c r="I11" s="590" t="s">
        <v>26</v>
      </c>
      <c r="J11" s="591" t="str">
        <f>IF($D$11="Y/T","Isi Tujuan",IF($E$11=0,0,IF(I11="Y",1,IF(I11="T",0,"Isi Dulu"))))</f>
        <v>Isi Tujuan</v>
      </c>
      <c r="K11" s="590" t="s">
        <v>26</v>
      </c>
      <c r="L11" s="591" t="str">
        <f>IF($D$11="Y/T","Isi Tujuan",IF($E$11=0,0,IF(K11="Y",1,IF(K11="T",0,"Isi Dulu"))))</f>
        <v>Isi Tujuan</v>
      </c>
      <c r="M11" s="848" t="s">
        <v>26</v>
      </c>
      <c r="N11" s="851" t="str">
        <f>IF(M11="Y",1,IF(M11="T",0,IF(M11="Y/T","Belum diisi","Error")))</f>
        <v>Belum diisi</v>
      </c>
    </row>
    <row r="12" spans="2:14" ht="15.75">
      <c r="B12" s="837"/>
      <c r="C12" s="840"/>
      <c r="D12" s="858"/>
      <c r="E12" s="861"/>
      <c r="F12" s="549">
        <v>2</v>
      </c>
      <c r="G12" s="550"/>
      <c r="H12" s="598" t="str">
        <f t="shared" si="0"/>
        <v>Belum Diisi</v>
      </c>
      <c r="I12" s="592" t="s">
        <v>26</v>
      </c>
      <c r="J12" s="593" t="str">
        <f>IF($D$11="Y/T","Isi Tujuan",IF($E$11=0,0,IF(I12="Y",1,IF(I12="T",0,"Isi Dulu"))))</f>
        <v>Isi Tujuan</v>
      </c>
      <c r="K12" s="592" t="s">
        <v>26</v>
      </c>
      <c r="L12" s="593" t="str">
        <f>IF($D$11="Y/T","Isi Tujuan",IF($E$11=0,0,IF(K12="Y",1,IF(K12="T",0,"Isi Dulu"))))</f>
        <v>Isi Tujuan</v>
      </c>
      <c r="M12" s="849"/>
      <c r="N12" s="852"/>
    </row>
    <row r="13" spans="2:14" ht="15.75">
      <c r="B13" s="837"/>
      <c r="C13" s="840"/>
      <c r="D13" s="858"/>
      <c r="E13" s="861"/>
      <c r="F13" s="549">
        <v>3</v>
      </c>
      <c r="G13" s="550"/>
      <c r="H13" s="598" t="str">
        <f t="shared" si="0"/>
        <v>Belum Diisi</v>
      </c>
      <c r="I13" s="592" t="s">
        <v>26</v>
      </c>
      <c r="J13" s="593" t="str">
        <f>IF($D$11="Y/T","Isi Tujuan",IF($E$11=0,0,IF(I13="Y",1,IF(I13="T",0,"Isi Dulu"))))</f>
        <v>Isi Tujuan</v>
      </c>
      <c r="K13" s="592" t="s">
        <v>26</v>
      </c>
      <c r="L13" s="593" t="str">
        <f>IF($D$11="Y/T","Isi Tujuan",IF($E$11=0,0,IF(K13="Y",1,IF(K13="T",0,"Isi Dulu"))))</f>
        <v>Isi Tujuan</v>
      </c>
      <c r="M13" s="849"/>
      <c r="N13" s="852"/>
    </row>
    <row r="14" spans="2:14" ht="15.75">
      <c r="B14" s="837"/>
      <c r="C14" s="840"/>
      <c r="D14" s="858"/>
      <c r="E14" s="861"/>
      <c r="F14" s="549">
        <v>4</v>
      </c>
      <c r="G14" s="550"/>
      <c r="H14" s="598" t="str">
        <f t="shared" si="0"/>
        <v>Belum Diisi</v>
      </c>
      <c r="I14" s="592" t="s">
        <v>26</v>
      </c>
      <c r="J14" s="593" t="str">
        <f>IF($D$11="Y/T","Isi Tujuan",IF($E$11=0,0,IF(I14="Y",1,IF(I14="T",0,"Isi Dulu"))))</f>
        <v>Isi Tujuan</v>
      </c>
      <c r="K14" s="592" t="s">
        <v>26</v>
      </c>
      <c r="L14" s="593" t="str">
        <f>IF($D$11="Y/T","Isi Tujuan",IF($E$11=0,0,IF(K14="Y",1,IF(K14="T",0,"Isi Dulu"))))</f>
        <v>Isi Tujuan</v>
      </c>
      <c r="M14" s="849"/>
      <c r="N14" s="852"/>
    </row>
    <row r="15" spans="2:14" ht="15.75">
      <c r="B15" s="838"/>
      <c r="C15" s="841"/>
      <c r="D15" s="859"/>
      <c r="E15" s="862"/>
      <c r="F15" s="569">
        <v>5</v>
      </c>
      <c r="G15" s="570"/>
      <c r="H15" s="599" t="str">
        <f t="shared" si="0"/>
        <v>Belum Diisi</v>
      </c>
      <c r="I15" s="595" t="s">
        <v>26</v>
      </c>
      <c r="J15" s="596" t="str">
        <f>IF($D$11="Y/T","Isi Tujuan",IF($E$11=0,0,IF(I15="Y",1,IF(I15="T",0,"Isi Dulu"))))</f>
        <v>Isi Tujuan</v>
      </c>
      <c r="K15" s="595" t="s">
        <v>26</v>
      </c>
      <c r="L15" s="596" t="str">
        <f>IF($D$11="Y/T","Isi Tujuan",IF($E$11=0,0,IF(K15="Y",1,IF(K15="T",0,"Isi Dulu"))))</f>
        <v>Isi Tujuan</v>
      </c>
      <c r="M15" s="850"/>
      <c r="N15" s="853"/>
    </row>
    <row r="16" spans="2:14" ht="15.75">
      <c r="B16" s="836">
        <v>3</v>
      </c>
      <c r="C16" s="839"/>
      <c r="D16" s="857" t="s">
        <v>26</v>
      </c>
      <c r="E16" s="860" t="str">
        <f>IF(D16="Y",1,IF(D16="T",0,IF(D16="Y/T","Belum diisi","Error")))</f>
        <v>Belum diisi</v>
      </c>
      <c r="F16" s="528">
        <v>1</v>
      </c>
      <c r="G16" s="529"/>
      <c r="H16" s="600" t="str">
        <f t="shared" si="0"/>
        <v>Belum Diisi</v>
      </c>
      <c r="I16" s="590" t="s">
        <v>26</v>
      </c>
      <c r="J16" s="591" t="str">
        <f>IF($D$16="Y/T","Isi Tujuan",IF($E$16=0,0,IF(I16="Y",1,IF(I16="T",0,"Isi Dulu"))))</f>
        <v>Isi Tujuan</v>
      </c>
      <c r="K16" s="590" t="s">
        <v>26</v>
      </c>
      <c r="L16" s="591" t="str">
        <f>IF($D$16="Y/T","Isi Tujuan",IF($E$16=0,0,IF(K16="Y",1,IF(K16="T",0,"Isi Dulu"))))</f>
        <v>Isi Tujuan</v>
      </c>
      <c r="M16" s="848" t="s">
        <v>26</v>
      </c>
      <c r="N16" s="851" t="str">
        <f>IF(M16="Y",1,IF(M16="T",0,IF(M16="Y/T","Belum diisi","Error")))</f>
        <v>Belum diisi</v>
      </c>
    </row>
    <row r="17" spans="2:14" ht="15.75">
      <c r="B17" s="837"/>
      <c r="C17" s="840"/>
      <c r="D17" s="858"/>
      <c r="E17" s="861"/>
      <c r="F17" s="549">
        <v>2</v>
      </c>
      <c r="G17" s="550"/>
      <c r="H17" s="598" t="str">
        <f t="shared" si="0"/>
        <v>Belum Diisi</v>
      </c>
      <c r="I17" s="592" t="s">
        <v>26</v>
      </c>
      <c r="J17" s="593" t="str">
        <f>IF($D$16="Y/T","Isi Tujuan",IF($E$16=0,0,IF(I17="Y",1,IF(I17="T",0,"Isi Dulu"))))</f>
        <v>Isi Tujuan</v>
      </c>
      <c r="K17" s="592" t="s">
        <v>26</v>
      </c>
      <c r="L17" s="593" t="str">
        <f>IF($D$16="Y/T","Isi Tujuan",IF($E$16=0,0,IF(K17="Y",1,IF(K17="T",0,"Isi Dulu"))))</f>
        <v>Isi Tujuan</v>
      </c>
      <c r="M17" s="849"/>
      <c r="N17" s="852"/>
    </row>
    <row r="18" spans="2:14" ht="15.75">
      <c r="B18" s="837"/>
      <c r="C18" s="840"/>
      <c r="D18" s="858"/>
      <c r="E18" s="861"/>
      <c r="F18" s="549">
        <v>3</v>
      </c>
      <c r="G18" s="550"/>
      <c r="H18" s="598" t="str">
        <f t="shared" si="0"/>
        <v>Belum Diisi</v>
      </c>
      <c r="I18" s="592" t="s">
        <v>26</v>
      </c>
      <c r="J18" s="593" t="str">
        <f>IF($D$16="Y/T","Isi Tujuan",IF($E$16=0,0,IF(I18="Y",1,IF(I18="T",0,"Isi Dulu"))))</f>
        <v>Isi Tujuan</v>
      </c>
      <c r="K18" s="592" t="s">
        <v>26</v>
      </c>
      <c r="L18" s="593" t="str">
        <f>IF($D$16="Y/T","Isi Tujuan",IF($E$16=0,0,IF(K18="Y",1,IF(K18="T",0,"Isi Dulu"))))</f>
        <v>Isi Tujuan</v>
      </c>
      <c r="M18" s="849"/>
      <c r="N18" s="852"/>
    </row>
    <row r="19" spans="2:14" ht="15.75">
      <c r="B19" s="837"/>
      <c r="C19" s="840"/>
      <c r="D19" s="858"/>
      <c r="E19" s="861"/>
      <c r="F19" s="549">
        <v>4</v>
      </c>
      <c r="G19" s="550"/>
      <c r="H19" s="598" t="str">
        <f t="shared" si="0"/>
        <v>Belum Diisi</v>
      </c>
      <c r="I19" s="592" t="s">
        <v>26</v>
      </c>
      <c r="J19" s="593" t="str">
        <f>IF($D$16="Y/T","Isi Tujuan",IF($E$16=0,0,IF(I19="Y",1,IF(I19="T",0,"Isi Dulu"))))</f>
        <v>Isi Tujuan</v>
      </c>
      <c r="K19" s="592" t="s">
        <v>26</v>
      </c>
      <c r="L19" s="593" t="str">
        <f>IF($D$16="Y/T","Isi Tujuan",IF($E$16=0,0,IF(K19="Y",1,IF(K19="T",0,"Isi Dulu"))))</f>
        <v>Isi Tujuan</v>
      </c>
      <c r="M19" s="849"/>
      <c r="N19" s="852"/>
    </row>
    <row r="20" spans="2:14" ht="15.75">
      <c r="B20" s="838"/>
      <c r="C20" s="841"/>
      <c r="D20" s="859"/>
      <c r="E20" s="862"/>
      <c r="F20" s="569">
        <v>5</v>
      </c>
      <c r="G20" s="570"/>
      <c r="H20" s="599" t="str">
        <f t="shared" si="0"/>
        <v>Belum Diisi</v>
      </c>
      <c r="I20" s="595" t="s">
        <v>26</v>
      </c>
      <c r="J20" s="596" t="str">
        <f>IF($D$16="Y/T","Isi Tujuan",IF($E$16=0,0,IF(I20="Y",1,IF(I20="T",0,"Isi Dulu"))))</f>
        <v>Isi Tujuan</v>
      </c>
      <c r="K20" s="595" t="s">
        <v>26</v>
      </c>
      <c r="L20" s="596" t="str">
        <f>IF($D$16="Y/T","Isi Tujuan",IF($E$16=0,0,IF(K20="Y",1,IF(K20="T",0,"Isi Dulu"))))</f>
        <v>Isi Tujuan</v>
      </c>
      <c r="M20" s="850"/>
      <c r="N20" s="853"/>
    </row>
    <row r="21" spans="2:14" ht="15.75">
      <c r="B21" s="836">
        <v>4</v>
      </c>
      <c r="C21" s="839"/>
      <c r="D21" s="857" t="s">
        <v>26</v>
      </c>
      <c r="E21" s="860" t="str">
        <f>IF(D21="Y",1,IF(D21="T",0,IF(D21="Y/T","Belum diisi","Error")))</f>
        <v>Belum diisi</v>
      </c>
      <c r="F21" s="528">
        <v>1</v>
      </c>
      <c r="G21" s="529"/>
      <c r="H21" s="600" t="str">
        <f t="shared" si="0"/>
        <v>Belum Diisi</v>
      </c>
      <c r="I21" s="590" t="s">
        <v>26</v>
      </c>
      <c r="J21" s="591" t="str">
        <f>IF($D$21="Y/T","Isi Tujuan",IF($E$21=0,0,IF(I21="Y",1,IF(I21="T",0,"Isi Dulu"))))</f>
        <v>Isi Tujuan</v>
      </c>
      <c r="K21" s="590" t="s">
        <v>26</v>
      </c>
      <c r="L21" s="591" t="str">
        <f>IF($D$21="Y/T","Isi Tujuan",IF($E$21=0,0,IF(K21="Y",1,IF(K21="T",0,"Isi Dulu"))))</f>
        <v>Isi Tujuan</v>
      </c>
      <c r="M21" s="848" t="s">
        <v>26</v>
      </c>
      <c r="N21" s="851" t="str">
        <f>IF(M21="Y",1,IF(M21="T",0,IF(M21="Y/T","Belum diisi","Error")))</f>
        <v>Belum diisi</v>
      </c>
    </row>
    <row r="22" spans="2:14" ht="15.75">
      <c r="B22" s="837"/>
      <c r="C22" s="840"/>
      <c r="D22" s="858"/>
      <c r="E22" s="861"/>
      <c r="F22" s="549">
        <v>2</v>
      </c>
      <c r="G22" s="550"/>
      <c r="H22" s="598" t="str">
        <f t="shared" si="0"/>
        <v>Belum Diisi</v>
      </c>
      <c r="I22" s="592" t="s">
        <v>26</v>
      </c>
      <c r="J22" s="593" t="str">
        <f>IF($D$21="Y/T","Isi Tujuan",IF($E$21=0,0,IF(I22="Y",1,IF(I22="T",0,"Isi Dulu"))))</f>
        <v>Isi Tujuan</v>
      </c>
      <c r="K22" s="592" t="s">
        <v>26</v>
      </c>
      <c r="L22" s="593" t="str">
        <f>IF($D$21="Y/T","Isi Tujuan",IF($E$21=0,0,IF(K22="Y",1,IF(K22="T",0,"Isi Dulu"))))</f>
        <v>Isi Tujuan</v>
      </c>
      <c r="M22" s="849"/>
      <c r="N22" s="852"/>
    </row>
    <row r="23" spans="2:14" ht="15.75">
      <c r="B23" s="837"/>
      <c r="C23" s="840"/>
      <c r="D23" s="858"/>
      <c r="E23" s="861"/>
      <c r="F23" s="549">
        <v>3</v>
      </c>
      <c r="G23" s="550"/>
      <c r="H23" s="598" t="str">
        <f t="shared" si="0"/>
        <v>Belum Diisi</v>
      </c>
      <c r="I23" s="592" t="s">
        <v>26</v>
      </c>
      <c r="J23" s="593" t="str">
        <f>IF($D$21="Y/T","Isi Tujuan",IF($E$21=0,0,IF(I23="Y",1,IF(I23="T",0,"Isi Dulu"))))</f>
        <v>Isi Tujuan</v>
      </c>
      <c r="K23" s="592" t="s">
        <v>26</v>
      </c>
      <c r="L23" s="593" t="str">
        <f>IF($D$21="Y/T","Isi Tujuan",IF($E$21=0,0,IF(K23="Y",1,IF(K23="T",0,"Isi Dulu"))))</f>
        <v>Isi Tujuan</v>
      </c>
      <c r="M23" s="849"/>
      <c r="N23" s="852"/>
    </row>
    <row r="24" spans="2:14" ht="15.75">
      <c r="B24" s="837"/>
      <c r="C24" s="840"/>
      <c r="D24" s="858"/>
      <c r="E24" s="861"/>
      <c r="F24" s="549">
        <v>4</v>
      </c>
      <c r="G24" s="550"/>
      <c r="H24" s="598" t="str">
        <f t="shared" si="0"/>
        <v>Belum Diisi</v>
      </c>
      <c r="I24" s="592" t="s">
        <v>26</v>
      </c>
      <c r="J24" s="593" t="str">
        <f>IF($D$21="Y/T","Isi Tujuan",IF($E$21=0,0,IF(I24="Y",1,IF(I24="T",0,"Isi Dulu"))))</f>
        <v>Isi Tujuan</v>
      </c>
      <c r="K24" s="592" t="s">
        <v>26</v>
      </c>
      <c r="L24" s="593" t="str">
        <f>IF($D$21="Y/T","Isi Tujuan",IF($E$21=0,0,IF(K24="Y",1,IF(K24="T",0,"Isi Dulu"))))</f>
        <v>Isi Tujuan</v>
      </c>
      <c r="M24" s="849"/>
      <c r="N24" s="852"/>
    </row>
    <row r="25" spans="2:14" ht="15.75">
      <c r="B25" s="838"/>
      <c r="C25" s="841"/>
      <c r="D25" s="859"/>
      <c r="E25" s="862"/>
      <c r="F25" s="569">
        <v>5</v>
      </c>
      <c r="G25" s="570"/>
      <c r="H25" s="599" t="str">
        <f t="shared" si="0"/>
        <v>Belum Diisi</v>
      </c>
      <c r="I25" s="595" t="s">
        <v>26</v>
      </c>
      <c r="J25" s="596" t="str">
        <f>IF($D$21="Y/T","Isi Tujuan",IF($E$21=0,0,IF(I25="Y",1,IF(I25="T",0,"Isi Dulu"))))</f>
        <v>Isi Tujuan</v>
      </c>
      <c r="K25" s="595" t="s">
        <v>26</v>
      </c>
      <c r="L25" s="596" t="str">
        <f>IF($D$21="Y/T","Isi Tujuan",IF($E$21=0,0,IF(K25="Y",1,IF(K25="T",0,"Isi Dulu"))))</f>
        <v>Isi Tujuan</v>
      </c>
      <c r="M25" s="850"/>
      <c r="N25" s="853"/>
    </row>
    <row r="26" spans="2:14" ht="15.75">
      <c r="B26" s="836">
        <v>5</v>
      </c>
      <c r="C26" s="839"/>
      <c r="D26" s="857" t="s">
        <v>26</v>
      </c>
      <c r="E26" s="860" t="str">
        <f>IF(D26="Y",1,IF(D26="T",0,IF(D26="Y/T","Belum diisi","Error")))</f>
        <v>Belum diisi</v>
      </c>
      <c r="F26" s="528">
        <v>1</v>
      </c>
      <c r="G26" s="529"/>
      <c r="H26" s="600" t="str">
        <f t="shared" si="0"/>
        <v>Belum Diisi</v>
      </c>
      <c r="I26" s="590" t="s">
        <v>26</v>
      </c>
      <c r="J26" s="591" t="str">
        <f>IF($D$26="Y/T","Isi Tujuan",IF($E$26=0,0,IF(I26="Y",1,IF(I26="T",0,"Isi Dulu"))))</f>
        <v>Isi Tujuan</v>
      </c>
      <c r="K26" s="590" t="s">
        <v>26</v>
      </c>
      <c r="L26" s="591" t="str">
        <f>IF($D$26="Y/T","Isi Tujuan",IF($E$26=0,0,IF(K26="Y",1,IF(K26="T",0,"Isi Dulu"))))</f>
        <v>Isi Tujuan</v>
      </c>
      <c r="M26" s="848" t="s">
        <v>26</v>
      </c>
      <c r="N26" s="851" t="str">
        <f>IF(M26="Y",1,IF(M26="T",0,IF(M26="Y/T","Belum diisi","Error")))</f>
        <v>Belum diisi</v>
      </c>
    </row>
    <row r="27" spans="2:14" ht="15.75">
      <c r="B27" s="837"/>
      <c r="C27" s="840"/>
      <c r="D27" s="858"/>
      <c r="E27" s="861"/>
      <c r="F27" s="549">
        <v>2</v>
      </c>
      <c r="G27" s="550"/>
      <c r="H27" s="598" t="str">
        <f t="shared" si="0"/>
        <v>Belum Diisi</v>
      </c>
      <c r="I27" s="592" t="s">
        <v>26</v>
      </c>
      <c r="J27" s="593" t="str">
        <f>IF($D$26="Y/T","Isi Tujuan",IF($E$26=0,0,IF(I27="Y",1,IF(I27="T",0,"Isi Dulu"))))</f>
        <v>Isi Tujuan</v>
      </c>
      <c r="K27" s="592" t="s">
        <v>26</v>
      </c>
      <c r="L27" s="593" t="str">
        <f>IF($D$26="Y/T","Isi Tujuan",IF($E$26=0,0,IF(K27="Y",1,IF(K27="T",0,"Isi Dulu"))))</f>
        <v>Isi Tujuan</v>
      </c>
      <c r="M27" s="849"/>
      <c r="N27" s="852"/>
    </row>
    <row r="28" spans="2:14" ht="15.75">
      <c r="B28" s="837"/>
      <c r="C28" s="840"/>
      <c r="D28" s="858"/>
      <c r="E28" s="861"/>
      <c r="F28" s="549">
        <v>3</v>
      </c>
      <c r="G28" s="550"/>
      <c r="H28" s="598" t="str">
        <f t="shared" si="0"/>
        <v>Belum Diisi</v>
      </c>
      <c r="I28" s="592" t="s">
        <v>26</v>
      </c>
      <c r="J28" s="593" t="str">
        <f>IF($D$26="Y/T","Isi Tujuan",IF($E$26=0,0,IF(I28="Y",1,IF(I28="T",0,"Isi Dulu"))))</f>
        <v>Isi Tujuan</v>
      </c>
      <c r="K28" s="592" t="s">
        <v>26</v>
      </c>
      <c r="L28" s="593" t="str">
        <f>IF($D$26="Y/T","Isi Tujuan",IF($E$26=0,0,IF(K28="Y",1,IF(K28="T",0,"Isi Dulu"))))</f>
        <v>Isi Tujuan</v>
      </c>
      <c r="M28" s="849"/>
      <c r="N28" s="852"/>
    </row>
    <row r="29" spans="2:14" ht="15.75">
      <c r="B29" s="837"/>
      <c r="C29" s="840"/>
      <c r="D29" s="858"/>
      <c r="E29" s="861"/>
      <c r="F29" s="549">
        <v>4</v>
      </c>
      <c r="G29" s="550"/>
      <c r="H29" s="598" t="str">
        <f t="shared" si="0"/>
        <v>Belum Diisi</v>
      </c>
      <c r="I29" s="592" t="s">
        <v>26</v>
      </c>
      <c r="J29" s="593" t="str">
        <f>IF($D$26="Y/T","Isi Tujuan",IF($E$26=0,0,IF(I29="Y",1,IF(I29="T",0,"Isi Dulu"))))</f>
        <v>Isi Tujuan</v>
      </c>
      <c r="K29" s="592" t="s">
        <v>26</v>
      </c>
      <c r="L29" s="593" t="str">
        <f>IF($D$26="Y/T","Isi Tujuan",IF($E$26=0,0,IF(K29="Y",1,IF(K29="T",0,"Isi Dulu"))))</f>
        <v>Isi Tujuan</v>
      </c>
      <c r="M29" s="849"/>
      <c r="N29" s="852"/>
    </row>
    <row r="30" spans="2:14" ht="15.75">
      <c r="B30" s="838"/>
      <c r="C30" s="841"/>
      <c r="D30" s="859"/>
      <c r="E30" s="862"/>
      <c r="F30" s="569">
        <v>5</v>
      </c>
      <c r="G30" s="570"/>
      <c r="H30" s="599" t="str">
        <f t="shared" si="0"/>
        <v>Belum Diisi</v>
      </c>
      <c r="I30" s="595" t="s">
        <v>26</v>
      </c>
      <c r="J30" s="596" t="str">
        <f>IF($D$26="Y/T","Isi Tujuan",IF($E$26=0,0,IF(I30="Y",1,IF(I30="T",0,"Isi Dulu"))))</f>
        <v>Isi Tujuan</v>
      </c>
      <c r="K30" s="595" t="s">
        <v>26</v>
      </c>
      <c r="L30" s="596" t="str">
        <f>IF($D$26="Y/T","Isi Tujuan",IF($E$26=0,0,IF(K30="Y",1,IF(K30="T",0,"Isi Dulu"))))</f>
        <v>Isi Tujuan</v>
      </c>
      <c r="M30" s="850"/>
      <c r="N30" s="853"/>
    </row>
    <row r="31" spans="2:14" ht="15.75">
      <c r="B31" s="836">
        <v>6</v>
      </c>
      <c r="C31" s="839"/>
      <c r="D31" s="857" t="s">
        <v>26</v>
      </c>
      <c r="E31" s="860" t="str">
        <f>IF(D31="Y",1,IF(D31="T",0,IF(D31="Y/T","Belum diisi","Error")))</f>
        <v>Belum diisi</v>
      </c>
      <c r="F31" s="528">
        <v>1</v>
      </c>
      <c r="G31" s="529"/>
      <c r="H31" s="600" t="str">
        <f t="shared" si="0"/>
        <v>Belum Diisi</v>
      </c>
      <c r="I31" s="590" t="s">
        <v>26</v>
      </c>
      <c r="J31" s="591" t="str">
        <f>IF($D$31="Y/T","Isi Tujuan",IF($E$31=0,0,IF(I31="Y",1,IF(I31="T",0,"Isi Dulu"))))</f>
        <v>Isi Tujuan</v>
      </c>
      <c r="K31" s="590" t="s">
        <v>26</v>
      </c>
      <c r="L31" s="591" t="str">
        <f>IF($D$31="Y/T","Isi Tujuan",IF($E$31=0,0,IF(K31="Y",1,IF(K31="T",0,"Isi Dulu"))))</f>
        <v>Isi Tujuan</v>
      </c>
      <c r="M31" s="848" t="s">
        <v>26</v>
      </c>
      <c r="N31" s="851" t="str">
        <f>IF(M31="Y",1,IF(M31="T",0,IF(M31="Y/T","Belum diisi","Error")))</f>
        <v>Belum diisi</v>
      </c>
    </row>
    <row r="32" spans="2:14" ht="15.75">
      <c r="B32" s="837"/>
      <c r="C32" s="840"/>
      <c r="D32" s="858"/>
      <c r="E32" s="861"/>
      <c r="F32" s="549">
        <v>2</v>
      </c>
      <c r="G32" s="550"/>
      <c r="H32" s="598" t="str">
        <f t="shared" si="0"/>
        <v>Belum Diisi</v>
      </c>
      <c r="I32" s="592" t="s">
        <v>26</v>
      </c>
      <c r="J32" s="593" t="str">
        <f>IF($D$31="Y/T","Isi Tujuan",IF($E$31=0,0,IF(I32="Y",1,IF(I32="T",0,"Isi Dulu"))))</f>
        <v>Isi Tujuan</v>
      </c>
      <c r="K32" s="592" t="s">
        <v>26</v>
      </c>
      <c r="L32" s="593" t="str">
        <f>IF($D$31="Y/T","Isi Tujuan",IF($E$31=0,0,IF(K32="Y",1,IF(K32="T",0,"Isi Dulu"))))</f>
        <v>Isi Tujuan</v>
      </c>
      <c r="M32" s="849"/>
      <c r="N32" s="852"/>
    </row>
    <row r="33" spans="2:14" ht="15.75">
      <c r="B33" s="837"/>
      <c r="C33" s="840"/>
      <c r="D33" s="858"/>
      <c r="E33" s="861"/>
      <c r="F33" s="549">
        <v>3</v>
      </c>
      <c r="G33" s="550"/>
      <c r="H33" s="598" t="str">
        <f t="shared" si="0"/>
        <v>Belum Diisi</v>
      </c>
      <c r="I33" s="592" t="s">
        <v>26</v>
      </c>
      <c r="J33" s="593" t="str">
        <f>IF($D$31="Y/T","Isi Tujuan",IF($E$31=0,0,IF(I33="Y",1,IF(I33="T",0,"Isi Dulu"))))</f>
        <v>Isi Tujuan</v>
      </c>
      <c r="K33" s="592" t="s">
        <v>26</v>
      </c>
      <c r="L33" s="593" t="str">
        <f>IF($D$31="Y/T","Isi Tujuan",IF($E$31=0,0,IF(K33="Y",1,IF(K33="T",0,"Isi Dulu"))))</f>
        <v>Isi Tujuan</v>
      </c>
      <c r="M33" s="849"/>
      <c r="N33" s="852"/>
    </row>
    <row r="34" spans="2:14" ht="15.75">
      <c r="B34" s="837"/>
      <c r="C34" s="840"/>
      <c r="D34" s="858"/>
      <c r="E34" s="861"/>
      <c r="F34" s="549">
        <v>4</v>
      </c>
      <c r="G34" s="550"/>
      <c r="H34" s="598" t="str">
        <f t="shared" si="0"/>
        <v>Belum Diisi</v>
      </c>
      <c r="I34" s="592" t="s">
        <v>26</v>
      </c>
      <c r="J34" s="593" t="str">
        <f>IF($D$31="Y/T","Isi Tujuan",IF($E$31=0,0,IF(I34="Y",1,IF(I34="T",0,"Isi Dulu"))))</f>
        <v>Isi Tujuan</v>
      </c>
      <c r="K34" s="592" t="s">
        <v>26</v>
      </c>
      <c r="L34" s="593" t="str">
        <f>IF($D$31="Y/T","Isi Tujuan",IF($E$31=0,0,IF(K34="Y",1,IF(K34="T",0,"Isi Dulu"))))</f>
        <v>Isi Tujuan</v>
      </c>
      <c r="M34" s="849"/>
      <c r="N34" s="852"/>
    </row>
    <row r="35" spans="2:14" ht="15.75">
      <c r="B35" s="838"/>
      <c r="C35" s="841"/>
      <c r="D35" s="859"/>
      <c r="E35" s="862"/>
      <c r="F35" s="569">
        <v>5</v>
      </c>
      <c r="G35" s="570"/>
      <c r="H35" s="599" t="str">
        <f t="shared" si="0"/>
        <v>Belum Diisi</v>
      </c>
      <c r="I35" s="595" t="s">
        <v>26</v>
      </c>
      <c r="J35" s="596" t="str">
        <f>IF($D$31="Y/T","Isi Tujuan",IF($E$31=0,0,IF(I35="Y",1,IF(I35="T",0,"Isi Dulu"))))</f>
        <v>Isi Tujuan</v>
      </c>
      <c r="K35" s="595" t="s">
        <v>26</v>
      </c>
      <c r="L35" s="596" t="str">
        <f>IF($D$31="Y/T","Isi Tujuan",IF($E$31=0,0,IF(K35="Y",1,IF(K35="T",0,"Isi Dulu"))))</f>
        <v>Isi Tujuan</v>
      </c>
      <c r="M35" s="850"/>
      <c r="N35" s="853"/>
    </row>
    <row r="36" spans="2:14" ht="15.75">
      <c r="B36" s="836">
        <v>7</v>
      </c>
      <c r="C36" s="839"/>
      <c r="D36" s="857" t="s">
        <v>26</v>
      </c>
      <c r="E36" s="860" t="str">
        <f>IF(D36="Y",1,IF(D36="T",0,IF(D36="Y/T","Belum diisi","Error")))</f>
        <v>Belum diisi</v>
      </c>
      <c r="F36" s="528">
        <v>1</v>
      </c>
      <c r="G36" s="529"/>
      <c r="H36" s="600" t="str">
        <f t="shared" si="0"/>
        <v>Belum Diisi</v>
      </c>
      <c r="I36" s="590" t="s">
        <v>26</v>
      </c>
      <c r="J36" s="591" t="str">
        <f>IF($D$36="Y/T","Isi Tujuan",IF($E$36=0,0,IF(I36="Y",1,IF(I36="T",0,"Isi Dulu"))))</f>
        <v>Isi Tujuan</v>
      </c>
      <c r="K36" s="590" t="s">
        <v>26</v>
      </c>
      <c r="L36" s="591" t="str">
        <f>IF($D$36="Y/T","Isi Tujuan",IF($E$36=0,0,IF(K36="Y",1,IF(K36="T",0,"Isi Dulu"))))</f>
        <v>Isi Tujuan</v>
      </c>
      <c r="M36" s="848" t="s">
        <v>26</v>
      </c>
      <c r="N36" s="851" t="str">
        <f>IF(M36="Y",1,IF(M36="T",0,IF(M36="Y/T","Belum diisi","Error")))</f>
        <v>Belum diisi</v>
      </c>
    </row>
    <row r="37" spans="2:14" ht="15.75">
      <c r="B37" s="837"/>
      <c r="C37" s="840"/>
      <c r="D37" s="858"/>
      <c r="E37" s="861"/>
      <c r="F37" s="549">
        <v>2</v>
      </c>
      <c r="G37" s="550"/>
      <c r="H37" s="598" t="str">
        <f t="shared" si="0"/>
        <v>Belum Diisi</v>
      </c>
      <c r="I37" s="592" t="s">
        <v>26</v>
      </c>
      <c r="J37" s="593" t="str">
        <f>IF($D$36="Y/T","Isi Tujuan",IF($E$36=0,0,IF(I37="Y",1,IF(I37="T",0,"Isi Dulu"))))</f>
        <v>Isi Tujuan</v>
      </c>
      <c r="K37" s="592" t="s">
        <v>26</v>
      </c>
      <c r="L37" s="593" t="str">
        <f>IF($D$36="Y/T","Isi Tujuan",IF($E$36=0,0,IF(K37="Y",1,IF(K37="T",0,"Isi Dulu"))))</f>
        <v>Isi Tujuan</v>
      </c>
      <c r="M37" s="849"/>
      <c r="N37" s="852"/>
    </row>
    <row r="38" spans="2:14" ht="15.75">
      <c r="B38" s="837"/>
      <c r="C38" s="840"/>
      <c r="D38" s="858"/>
      <c r="E38" s="861"/>
      <c r="F38" s="549">
        <v>3</v>
      </c>
      <c r="G38" s="550"/>
      <c r="H38" s="598" t="str">
        <f t="shared" si="0"/>
        <v>Belum Diisi</v>
      </c>
      <c r="I38" s="592" t="s">
        <v>26</v>
      </c>
      <c r="J38" s="593" t="str">
        <f>IF($D$36="Y/T","Isi Tujuan",IF($E$36=0,0,IF(I38="Y",1,IF(I38="T",0,"Isi Dulu"))))</f>
        <v>Isi Tujuan</v>
      </c>
      <c r="K38" s="592" t="s">
        <v>26</v>
      </c>
      <c r="L38" s="593" t="str">
        <f>IF($D$36="Y/T","Isi Tujuan",IF($E$36=0,0,IF(K38="Y",1,IF(K38="T",0,"Isi Dulu"))))</f>
        <v>Isi Tujuan</v>
      </c>
      <c r="M38" s="849"/>
      <c r="N38" s="852"/>
    </row>
    <row r="39" spans="2:14" ht="15.75">
      <c r="B39" s="837"/>
      <c r="C39" s="840"/>
      <c r="D39" s="858"/>
      <c r="E39" s="861"/>
      <c r="F39" s="549">
        <v>4</v>
      </c>
      <c r="G39" s="550"/>
      <c r="H39" s="598" t="str">
        <f t="shared" si="0"/>
        <v>Belum Diisi</v>
      </c>
      <c r="I39" s="592" t="s">
        <v>26</v>
      </c>
      <c r="J39" s="593" t="str">
        <f>IF($D$36="Y/T","Isi Tujuan",IF($E$36=0,0,IF(I39="Y",1,IF(I39="T",0,"Isi Dulu"))))</f>
        <v>Isi Tujuan</v>
      </c>
      <c r="K39" s="592" t="s">
        <v>26</v>
      </c>
      <c r="L39" s="593" t="str">
        <f>IF($D$36="Y/T","Isi Tujuan",IF($E$36=0,0,IF(K39="Y",1,IF(K39="T",0,"Isi Dulu"))))</f>
        <v>Isi Tujuan</v>
      </c>
      <c r="M39" s="849"/>
      <c r="N39" s="852"/>
    </row>
    <row r="40" spans="2:14" ht="15.75">
      <c r="B40" s="838"/>
      <c r="C40" s="841"/>
      <c r="D40" s="859"/>
      <c r="E40" s="862"/>
      <c r="F40" s="569">
        <v>5</v>
      </c>
      <c r="G40" s="570"/>
      <c r="H40" s="599" t="str">
        <f t="shared" si="0"/>
        <v>Belum Diisi</v>
      </c>
      <c r="I40" s="595" t="s">
        <v>26</v>
      </c>
      <c r="J40" s="596" t="str">
        <f>IF($D$36="Y/T","Isi Tujuan",IF($E$36=0,0,IF(I40="Y",1,IF(I40="T",0,"Isi Dulu"))))</f>
        <v>Isi Tujuan</v>
      </c>
      <c r="K40" s="595" t="s">
        <v>26</v>
      </c>
      <c r="L40" s="596" t="str">
        <f>IF($D$36="Y/T","Isi Tujuan",IF($E$36=0,0,IF(K40="Y",1,IF(K40="T",0,"Isi Dulu"))))</f>
        <v>Isi Tujuan</v>
      </c>
      <c r="M40" s="850"/>
      <c r="N40" s="853"/>
    </row>
    <row r="41" spans="2:14" ht="15.75">
      <c r="B41" s="836">
        <v>8</v>
      </c>
      <c r="C41" s="839"/>
      <c r="D41" s="857" t="s">
        <v>26</v>
      </c>
      <c r="E41" s="860" t="str">
        <f>IF(D41="Y",1,IF(D41="T",0,IF(D41="Y/T","Belum diisi","Error")))</f>
        <v>Belum diisi</v>
      </c>
      <c r="F41" s="528">
        <v>1</v>
      </c>
      <c r="G41" s="529"/>
      <c r="H41" s="600" t="str">
        <f t="shared" si="0"/>
        <v>Belum Diisi</v>
      </c>
      <c r="I41" s="590" t="s">
        <v>26</v>
      </c>
      <c r="J41" s="591" t="str">
        <f>IF($D$41="Y/T","Isi Tujuan",IF($E$41=0,0,IF(I41="Y",1,IF(I41="T",0,"Isi Dulu"))))</f>
        <v>Isi Tujuan</v>
      </c>
      <c r="K41" s="590" t="s">
        <v>26</v>
      </c>
      <c r="L41" s="591" t="str">
        <f>IF($D$41="Y/T","Isi Tujuan",IF($E$41=0,0,IF(K41="Y",1,IF(K41="T",0,"Isi Dulu"))))</f>
        <v>Isi Tujuan</v>
      </c>
      <c r="M41" s="848" t="s">
        <v>26</v>
      </c>
      <c r="N41" s="851" t="str">
        <f>IF(M41="Y",1,IF(M41="T",0,IF(M41="Y/T","Belum diisi","Error")))</f>
        <v>Belum diisi</v>
      </c>
    </row>
    <row r="42" spans="2:14" ht="15.75">
      <c r="B42" s="837"/>
      <c r="C42" s="840"/>
      <c r="D42" s="858"/>
      <c r="E42" s="861"/>
      <c r="F42" s="549">
        <v>2</v>
      </c>
      <c r="G42" s="550"/>
      <c r="H42" s="598" t="str">
        <f t="shared" si="0"/>
        <v>Belum Diisi</v>
      </c>
      <c r="I42" s="592" t="s">
        <v>26</v>
      </c>
      <c r="J42" s="593" t="str">
        <f>IF($D$41="Y/T","Isi Tujuan",IF($E$41=0,0,IF(I42="Y",1,IF(I42="T",0,"Isi Dulu"))))</f>
        <v>Isi Tujuan</v>
      </c>
      <c r="K42" s="592" t="s">
        <v>26</v>
      </c>
      <c r="L42" s="593" t="str">
        <f>IF($D$41="Y/T","Isi Tujuan",IF($E$41=0,0,IF(K42="Y",1,IF(K42="T",0,"Isi Dulu"))))</f>
        <v>Isi Tujuan</v>
      </c>
      <c r="M42" s="849"/>
      <c r="N42" s="852"/>
    </row>
    <row r="43" spans="2:14" ht="15.75">
      <c r="B43" s="837"/>
      <c r="C43" s="840"/>
      <c r="D43" s="858"/>
      <c r="E43" s="861"/>
      <c r="F43" s="549">
        <v>3</v>
      </c>
      <c r="G43" s="550"/>
      <c r="H43" s="598" t="str">
        <f t="shared" si="0"/>
        <v>Belum Diisi</v>
      </c>
      <c r="I43" s="592" t="s">
        <v>26</v>
      </c>
      <c r="J43" s="593" t="str">
        <f>IF($D$41="Y/T","Isi Tujuan",IF($E$41=0,0,IF(I43="Y",1,IF(I43="T",0,"Isi Dulu"))))</f>
        <v>Isi Tujuan</v>
      </c>
      <c r="K43" s="592" t="s">
        <v>26</v>
      </c>
      <c r="L43" s="593" t="str">
        <f>IF($D$41="Y/T","Isi Tujuan",IF($E$41=0,0,IF(K43="Y",1,IF(K43="T",0,"Isi Dulu"))))</f>
        <v>Isi Tujuan</v>
      </c>
      <c r="M43" s="849"/>
      <c r="N43" s="852"/>
    </row>
    <row r="44" spans="2:14" ht="15.75">
      <c r="B44" s="837"/>
      <c r="C44" s="840"/>
      <c r="D44" s="858"/>
      <c r="E44" s="861"/>
      <c r="F44" s="549">
        <v>4</v>
      </c>
      <c r="G44" s="550"/>
      <c r="H44" s="598" t="str">
        <f t="shared" si="0"/>
        <v>Belum Diisi</v>
      </c>
      <c r="I44" s="592" t="s">
        <v>26</v>
      </c>
      <c r="J44" s="593" t="str">
        <f>IF($D$41="Y/T","Isi Tujuan",IF($E$41=0,0,IF(I44="Y",1,IF(I44="T",0,"Isi Dulu"))))</f>
        <v>Isi Tujuan</v>
      </c>
      <c r="K44" s="592" t="s">
        <v>26</v>
      </c>
      <c r="L44" s="593" t="str">
        <f>IF($D$41="Y/T","Isi Tujuan",IF($E$41=0,0,IF(K44="Y",1,IF(K44="T",0,"Isi Dulu"))))</f>
        <v>Isi Tujuan</v>
      </c>
      <c r="M44" s="849"/>
      <c r="N44" s="852"/>
    </row>
    <row r="45" spans="2:14" ht="15.75">
      <c r="B45" s="838"/>
      <c r="C45" s="841"/>
      <c r="D45" s="859"/>
      <c r="E45" s="862"/>
      <c r="F45" s="569">
        <v>5</v>
      </c>
      <c r="G45" s="570"/>
      <c r="H45" s="599" t="str">
        <f t="shared" si="0"/>
        <v>Belum Diisi</v>
      </c>
      <c r="I45" s="595" t="s">
        <v>26</v>
      </c>
      <c r="J45" s="596" t="str">
        <f>IF($D$41="Y/T","Isi Tujuan",IF($E$41=0,0,IF(I45="Y",1,IF(I45="T",0,"Isi Dulu"))))</f>
        <v>Isi Tujuan</v>
      </c>
      <c r="K45" s="595" t="s">
        <v>26</v>
      </c>
      <c r="L45" s="596" t="str">
        <f>IF($D$41="Y/T","Isi Tujuan",IF($E$41=0,0,IF(K45="Y",1,IF(K45="T",0,"Isi Dulu"))))</f>
        <v>Isi Tujuan</v>
      </c>
      <c r="M45" s="850"/>
      <c r="N45" s="853"/>
    </row>
    <row r="46" spans="2:14" ht="15.75">
      <c r="B46" s="836">
        <v>9</v>
      </c>
      <c r="C46" s="839"/>
      <c r="D46" s="857" t="s">
        <v>26</v>
      </c>
      <c r="E46" s="860" t="str">
        <f>IF(D46="Y",1,IF(D46="T",0,IF(D46="Y/T","Belum diisi","Error")))</f>
        <v>Belum diisi</v>
      </c>
      <c r="F46" s="528">
        <v>1</v>
      </c>
      <c r="G46" s="529"/>
      <c r="H46" s="600" t="str">
        <f t="shared" si="0"/>
        <v>Belum Diisi</v>
      </c>
      <c r="I46" s="590" t="s">
        <v>26</v>
      </c>
      <c r="J46" s="591" t="str">
        <f>IF($D$46="Y/T","Isi Tujuan",IF($E$46=0,0,IF(I46="Y",1,IF(I46="T",0,"Isi Dulu"))))</f>
        <v>Isi Tujuan</v>
      </c>
      <c r="K46" s="590" t="s">
        <v>26</v>
      </c>
      <c r="L46" s="591" t="str">
        <f>IF($D$46="Y/T","Isi Tujuan",IF($E$46=0,0,IF(K46="Y",1,IF(K46="T",0,"Isi Dulu"))))</f>
        <v>Isi Tujuan</v>
      </c>
      <c r="M46" s="848" t="s">
        <v>26</v>
      </c>
      <c r="N46" s="851" t="str">
        <f>IF(M46="Y",1,IF(M46="T",0,IF(M46="Y/T","Belum diisi","Error")))</f>
        <v>Belum diisi</v>
      </c>
    </row>
    <row r="47" spans="2:14" ht="15.75">
      <c r="B47" s="837"/>
      <c r="C47" s="840"/>
      <c r="D47" s="858"/>
      <c r="E47" s="861"/>
      <c r="F47" s="549">
        <v>2</v>
      </c>
      <c r="G47" s="550"/>
      <c r="H47" s="598" t="str">
        <f t="shared" si="0"/>
        <v>Belum Diisi</v>
      </c>
      <c r="I47" s="592" t="s">
        <v>26</v>
      </c>
      <c r="J47" s="593" t="str">
        <f>IF($D$46="Y/T","Isi Tujuan",IF($E$46=0,0,IF(I47="Y",1,IF(I47="T",0,"Isi Dulu"))))</f>
        <v>Isi Tujuan</v>
      </c>
      <c r="K47" s="592" t="s">
        <v>26</v>
      </c>
      <c r="L47" s="593" t="str">
        <f>IF($D$46="Y/T","Isi Tujuan",IF($E$46=0,0,IF(K47="Y",1,IF(K47="T",0,"Isi Dulu"))))</f>
        <v>Isi Tujuan</v>
      </c>
      <c r="M47" s="849"/>
      <c r="N47" s="852"/>
    </row>
    <row r="48" spans="2:14" ht="15.75">
      <c r="B48" s="837"/>
      <c r="C48" s="840"/>
      <c r="D48" s="858"/>
      <c r="E48" s="861"/>
      <c r="F48" s="549">
        <v>3</v>
      </c>
      <c r="G48" s="550"/>
      <c r="H48" s="598" t="str">
        <f t="shared" si="0"/>
        <v>Belum Diisi</v>
      </c>
      <c r="I48" s="592" t="s">
        <v>26</v>
      </c>
      <c r="J48" s="593" t="str">
        <f>IF($D$46="Y/T","Isi Tujuan",IF($E$46=0,0,IF(I48="Y",1,IF(I48="T",0,"Isi Dulu"))))</f>
        <v>Isi Tujuan</v>
      </c>
      <c r="K48" s="592" t="s">
        <v>26</v>
      </c>
      <c r="L48" s="593" t="str">
        <f>IF($D$46="Y/T","Isi Tujuan",IF($E$46=0,0,IF(K48="Y",1,IF(K48="T",0,"Isi Dulu"))))</f>
        <v>Isi Tujuan</v>
      </c>
      <c r="M48" s="849"/>
      <c r="N48" s="852"/>
    </row>
    <row r="49" spans="2:14" ht="15.75">
      <c r="B49" s="837"/>
      <c r="C49" s="840"/>
      <c r="D49" s="858"/>
      <c r="E49" s="861"/>
      <c r="F49" s="549">
        <v>4</v>
      </c>
      <c r="G49" s="550"/>
      <c r="H49" s="598" t="str">
        <f t="shared" si="0"/>
        <v>Belum Diisi</v>
      </c>
      <c r="I49" s="592" t="s">
        <v>26</v>
      </c>
      <c r="J49" s="593" t="str">
        <f>IF($D$46="Y/T","Isi Tujuan",IF($E$46=0,0,IF(I49="Y",1,IF(I49="T",0,"Isi Dulu"))))</f>
        <v>Isi Tujuan</v>
      </c>
      <c r="K49" s="592" t="s">
        <v>26</v>
      </c>
      <c r="L49" s="593" t="str">
        <f>IF($D$46="Y/T","Isi Tujuan",IF($E$46=0,0,IF(K49="Y",1,IF(K49="T",0,"Isi Dulu"))))</f>
        <v>Isi Tujuan</v>
      </c>
      <c r="M49" s="849"/>
      <c r="N49" s="852"/>
    </row>
    <row r="50" spans="2:14" ht="15.75">
      <c r="B50" s="838"/>
      <c r="C50" s="841"/>
      <c r="D50" s="859"/>
      <c r="E50" s="862"/>
      <c r="F50" s="569">
        <v>5</v>
      </c>
      <c r="G50" s="570"/>
      <c r="H50" s="599" t="str">
        <f t="shared" si="0"/>
        <v>Belum Diisi</v>
      </c>
      <c r="I50" s="595" t="s">
        <v>26</v>
      </c>
      <c r="J50" s="596" t="str">
        <f>IF($D$46="Y/T","Isi Tujuan",IF($E$46=0,0,IF(I50="Y",1,IF(I50="T",0,"Isi Dulu"))))</f>
        <v>Isi Tujuan</v>
      </c>
      <c r="K50" s="595" t="s">
        <v>26</v>
      </c>
      <c r="L50" s="596" t="str">
        <f>IF($D$46="Y/T","Isi Tujuan",IF($E$46=0,0,IF(K50="Y",1,IF(K50="T",0,"Isi Dulu"))))</f>
        <v>Isi Tujuan</v>
      </c>
      <c r="M50" s="850"/>
      <c r="N50" s="853"/>
    </row>
    <row r="51" spans="2:14" ht="15.75">
      <c r="B51" s="836">
        <v>10</v>
      </c>
      <c r="C51" s="839"/>
      <c r="D51" s="857" t="s">
        <v>26</v>
      </c>
      <c r="E51" s="860" t="str">
        <f>IF(D51="Y",1,IF(D51="T",0,IF(D51="Y/T","Belum diisi","Error")))</f>
        <v>Belum diisi</v>
      </c>
      <c r="F51" s="528">
        <v>1</v>
      </c>
      <c r="G51" s="529"/>
      <c r="H51" s="600" t="str">
        <f t="shared" si="0"/>
        <v>Belum Diisi</v>
      </c>
      <c r="I51" s="590" t="s">
        <v>26</v>
      </c>
      <c r="J51" s="591" t="str">
        <f>IF($D$51="Y/T","Isi Tujuan",IF($E$51=0,0,IF(I51="Y",1,IF(I51="T",0,"Isi Dulu"))))</f>
        <v>Isi Tujuan</v>
      </c>
      <c r="K51" s="590" t="s">
        <v>26</v>
      </c>
      <c r="L51" s="591" t="str">
        <f>IF($D$51="Y/T","Isi Tujuan",IF($E$51=0,0,IF(K51="Y",1,IF(K51="T",0,"Isi Dulu"))))</f>
        <v>Isi Tujuan</v>
      </c>
      <c r="M51" s="848" t="s">
        <v>26</v>
      </c>
      <c r="N51" s="851" t="str">
        <f>IF(M51="Y",1,IF(M51="T",0,IF(M51="Y/T","Belum diisi","Error")))</f>
        <v>Belum diisi</v>
      </c>
    </row>
    <row r="52" spans="2:14" ht="15.75">
      <c r="B52" s="837"/>
      <c r="C52" s="840"/>
      <c r="D52" s="858"/>
      <c r="E52" s="861"/>
      <c r="F52" s="549">
        <v>2</v>
      </c>
      <c r="G52" s="550"/>
      <c r="H52" s="598" t="str">
        <f t="shared" si="0"/>
        <v>Belum Diisi</v>
      </c>
      <c r="I52" s="592" t="s">
        <v>26</v>
      </c>
      <c r="J52" s="593" t="str">
        <f>IF($D$51="Y/T","Isi Tujuan",IF($E$51=0,0,IF(I52="Y",1,IF(I52="T",0,"Isi Dulu"))))</f>
        <v>Isi Tujuan</v>
      </c>
      <c r="K52" s="592" t="s">
        <v>26</v>
      </c>
      <c r="L52" s="593" t="str">
        <f>IF($D$51="Y/T","Isi Tujuan",IF($E$51=0,0,IF(K52="Y",1,IF(K52="T",0,"Isi Dulu"))))</f>
        <v>Isi Tujuan</v>
      </c>
      <c r="M52" s="849"/>
      <c r="N52" s="852"/>
    </row>
    <row r="53" spans="2:14" ht="15.75">
      <c r="B53" s="837"/>
      <c r="C53" s="840"/>
      <c r="D53" s="858"/>
      <c r="E53" s="861"/>
      <c r="F53" s="549">
        <v>3</v>
      </c>
      <c r="G53" s="550"/>
      <c r="H53" s="598" t="str">
        <f t="shared" si="0"/>
        <v>Belum Diisi</v>
      </c>
      <c r="I53" s="592" t="s">
        <v>26</v>
      </c>
      <c r="J53" s="593" t="str">
        <f>IF($D$51="Y/T","Isi Tujuan",IF($E$51=0,0,IF(I53="Y",1,IF(I53="T",0,"Isi Dulu"))))</f>
        <v>Isi Tujuan</v>
      </c>
      <c r="K53" s="592" t="s">
        <v>26</v>
      </c>
      <c r="L53" s="593" t="str">
        <f>IF($D$51="Y/T","Isi Tujuan",IF($E$51=0,0,IF(K53="Y",1,IF(K53="T",0,"Isi Dulu"))))</f>
        <v>Isi Tujuan</v>
      </c>
      <c r="M53" s="849"/>
      <c r="N53" s="852"/>
    </row>
    <row r="54" spans="2:14" ht="15.75">
      <c r="B54" s="837"/>
      <c r="C54" s="840"/>
      <c r="D54" s="858"/>
      <c r="E54" s="861"/>
      <c r="F54" s="549">
        <v>4</v>
      </c>
      <c r="G54" s="550"/>
      <c r="H54" s="598" t="str">
        <f t="shared" si="0"/>
        <v>Belum Diisi</v>
      </c>
      <c r="I54" s="592" t="s">
        <v>26</v>
      </c>
      <c r="J54" s="593" t="str">
        <f>IF($D$51="Y/T","Isi Tujuan",IF($E$51=0,0,IF(I54="Y",1,IF(I54="T",0,"Isi Dulu"))))</f>
        <v>Isi Tujuan</v>
      </c>
      <c r="K54" s="592" t="s">
        <v>26</v>
      </c>
      <c r="L54" s="593" t="str">
        <f>IF($D$51="Y/T","Isi Tujuan",IF($E$51=0,0,IF(K54="Y",1,IF(K54="T",0,"Isi Dulu"))))</f>
        <v>Isi Tujuan</v>
      </c>
      <c r="M54" s="849"/>
      <c r="N54" s="852"/>
    </row>
    <row r="55" spans="2:14" ht="15.75">
      <c r="B55" s="838"/>
      <c r="C55" s="841"/>
      <c r="D55" s="859"/>
      <c r="E55" s="862"/>
      <c r="F55" s="569">
        <v>5</v>
      </c>
      <c r="G55" s="570"/>
      <c r="H55" s="599" t="str">
        <f t="shared" si="0"/>
        <v>Belum Diisi</v>
      </c>
      <c r="I55" s="595" t="s">
        <v>26</v>
      </c>
      <c r="J55" s="596" t="str">
        <f>IF($D$51="Y/T","Isi Tujuan",IF($E$51=0,0,IF(I55="Y",1,IF(I55="T",0,"Isi Dulu"))))</f>
        <v>Isi Tujuan</v>
      </c>
      <c r="K55" s="595" t="s">
        <v>26</v>
      </c>
      <c r="L55" s="596" t="str">
        <f>IF($D$51="Y/T","Isi Tujuan",IF($E$51=0,0,IF(K55="Y",1,IF(K55="T",0,"Isi Dulu"))))</f>
        <v>Isi Tujuan</v>
      </c>
      <c r="M55" s="850"/>
      <c r="N55" s="853"/>
    </row>
    <row r="56" spans="2:14" ht="15.75">
      <c r="B56" s="836">
        <v>11</v>
      </c>
      <c r="C56" s="839"/>
      <c r="D56" s="857" t="s">
        <v>26</v>
      </c>
      <c r="E56" s="860" t="str">
        <f>IF(D56="Y",1,IF(D56="T",0,IF(D56="Y/T","Belum diisi","Error")))</f>
        <v>Belum diisi</v>
      </c>
      <c r="F56" s="528">
        <v>1</v>
      </c>
      <c r="G56" s="529"/>
      <c r="H56" s="600" t="str">
        <f t="shared" si="0"/>
        <v>Belum Diisi</v>
      </c>
      <c r="I56" s="590" t="s">
        <v>26</v>
      </c>
      <c r="J56" s="591" t="str">
        <f>IF($D$56="Y/T","Isi Tujuan",IF($E$56=0,0,IF(I56="Y",1,IF(I56="T",0,"Isi Dulu"))))</f>
        <v>Isi Tujuan</v>
      </c>
      <c r="K56" s="590" t="s">
        <v>26</v>
      </c>
      <c r="L56" s="591" t="str">
        <f>IF($D$56="Y/T","Isi Tujuan",IF($E$56=0,0,IF(K56="Y",1,IF(K56="T",0,"Isi Dulu"))))</f>
        <v>Isi Tujuan</v>
      </c>
      <c r="M56" s="848" t="s">
        <v>26</v>
      </c>
      <c r="N56" s="851" t="str">
        <f>IF(M56="Y",1,IF(M56="T",0,IF(M56="Y/T","Belum diisi","Error")))</f>
        <v>Belum diisi</v>
      </c>
    </row>
    <row r="57" spans="2:14" ht="15.75">
      <c r="B57" s="837"/>
      <c r="C57" s="840"/>
      <c r="D57" s="858"/>
      <c r="E57" s="861"/>
      <c r="F57" s="549">
        <v>2</v>
      </c>
      <c r="G57" s="550"/>
      <c r="H57" s="598" t="str">
        <f t="shared" si="0"/>
        <v>Belum Diisi</v>
      </c>
      <c r="I57" s="592" t="s">
        <v>26</v>
      </c>
      <c r="J57" s="593" t="str">
        <f>IF($D$56="Y/T","Isi Tujuan",IF($E$56=0,0,IF(I57="Y",1,IF(I57="T",0,"Isi Dulu"))))</f>
        <v>Isi Tujuan</v>
      </c>
      <c r="K57" s="592" t="s">
        <v>26</v>
      </c>
      <c r="L57" s="593" t="str">
        <f>IF($D$56="Y/T","Isi Tujuan",IF($E$56=0,0,IF(K57="Y",1,IF(K57="T",0,"Isi Dulu"))))</f>
        <v>Isi Tujuan</v>
      </c>
      <c r="M57" s="849"/>
      <c r="N57" s="852"/>
    </row>
    <row r="58" spans="2:14" ht="15.75">
      <c r="B58" s="837"/>
      <c r="C58" s="840"/>
      <c r="D58" s="858"/>
      <c r="E58" s="861"/>
      <c r="F58" s="549">
        <v>3</v>
      </c>
      <c r="G58" s="550"/>
      <c r="H58" s="598" t="str">
        <f t="shared" si="0"/>
        <v>Belum Diisi</v>
      </c>
      <c r="I58" s="592" t="s">
        <v>26</v>
      </c>
      <c r="J58" s="593" t="str">
        <f>IF($D$56="Y/T","Isi Tujuan",IF($E$56=0,0,IF(I58="Y",1,IF(I58="T",0,"Isi Dulu"))))</f>
        <v>Isi Tujuan</v>
      </c>
      <c r="K58" s="592" t="s">
        <v>26</v>
      </c>
      <c r="L58" s="593" t="str">
        <f>IF($D$56="Y/T","Isi Tujuan",IF($E$56=0,0,IF(K58="Y",1,IF(K58="T",0,"Isi Dulu"))))</f>
        <v>Isi Tujuan</v>
      </c>
      <c r="M58" s="849"/>
      <c r="N58" s="852"/>
    </row>
    <row r="59" spans="2:14" ht="15.75">
      <c r="B59" s="837"/>
      <c r="C59" s="840"/>
      <c r="D59" s="858"/>
      <c r="E59" s="861"/>
      <c r="F59" s="549">
        <v>4</v>
      </c>
      <c r="G59" s="550"/>
      <c r="H59" s="598" t="str">
        <f t="shared" si="0"/>
        <v>Belum Diisi</v>
      </c>
      <c r="I59" s="592" t="s">
        <v>26</v>
      </c>
      <c r="J59" s="593" t="str">
        <f>IF($D$56="Y/T","Isi Tujuan",IF($E$56=0,0,IF(I59="Y",1,IF(I59="T",0,"Isi Dulu"))))</f>
        <v>Isi Tujuan</v>
      </c>
      <c r="K59" s="592" t="s">
        <v>26</v>
      </c>
      <c r="L59" s="593" t="str">
        <f>IF($D$56="Y/T","Isi Tujuan",IF($E$56=0,0,IF(K59="Y",1,IF(K59="T",0,"Isi Dulu"))))</f>
        <v>Isi Tujuan</v>
      </c>
      <c r="M59" s="849"/>
      <c r="N59" s="852"/>
    </row>
    <row r="60" spans="2:14" ht="15.75">
      <c r="B60" s="838"/>
      <c r="C60" s="841"/>
      <c r="D60" s="859"/>
      <c r="E60" s="862"/>
      <c r="F60" s="569">
        <v>5</v>
      </c>
      <c r="G60" s="570"/>
      <c r="H60" s="599" t="str">
        <f t="shared" si="0"/>
        <v>Belum Diisi</v>
      </c>
      <c r="I60" s="595" t="s">
        <v>26</v>
      </c>
      <c r="J60" s="596" t="str">
        <f>IF($D$56="Y/T","Isi Tujuan",IF($E$56=0,0,IF(I60="Y",1,IF(I60="T",0,"Isi Dulu"))))</f>
        <v>Isi Tujuan</v>
      </c>
      <c r="K60" s="595" t="s">
        <v>26</v>
      </c>
      <c r="L60" s="596" t="str">
        <f>IF($D$56="Y/T","Isi Tujuan",IF($E$56=0,0,IF(K60="Y",1,IF(K60="T",0,"Isi Dulu"))))</f>
        <v>Isi Tujuan</v>
      </c>
      <c r="M60" s="850"/>
      <c r="N60" s="853"/>
    </row>
    <row r="61" spans="2:14" ht="15.75">
      <c r="B61" s="836">
        <v>12</v>
      </c>
      <c r="C61" s="839"/>
      <c r="D61" s="857" t="s">
        <v>26</v>
      </c>
      <c r="E61" s="860" t="str">
        <f>IF(D61="Y",1,IF(D61="T",0,IF(D61="Y/T","Belum diisi","Error")))</f>
        <v>Belum diisi</v>
      </c>
      <c r="F61" s="528">
        <v>1</v>
      </c>
      <c r="G61" s="529"/>
      <c r="H61" s="600" t="str">
        <f t="shared" si="0"/>
        <v>Belum Diisi</v>
      </c>
      <c r="I61" s="590" t="s">
        <v>26</v>
      </c>
      <c r="J61" s="591" t="str">
        <f>IF($D$61="Y/T","Isi Tujuan",IF($E$61=0,0,IF(I61="Y",1,IF(I61="T",0,"Isi Dulu"))))</f>
        <v>Isi Tujuan</v>
      </c>
      <c r="K61" s="590" t="s">
        <v>26</v>
      </c>
      <c r="L61" s="591" t="str">
        <f>IF($D$61="Y/T","Isi Tujuan",IF($E$61=0,0,IF(K61="Y",1,IF(K61="T",0,"Isi Dulu"))))</f>
        <v>Isi Tujuan</v>
      </c>
      <c r="M61" s="848" t="s">
        <v>26</v>
      </c>
      <c r="N61" s="851" t="str">
        <f>IF(M61="Y",1,IF(M61="T",0,IF(M61="Y/T","Belum diisi","Error")))</f>
        <v>Belum diisi</v>
      </c>
    </row>
    <row r="62" spans="2:14" ht="15.75">
      <c r="B62" s="837"/>
      <c r="C62" s="840"/>
      <c r="D62" s="858"/>
      <c r="E62" s="861"/>
      <c r="F62" s="549">
        <v>2</v>
      </c>
      <c r="G62" s="550"/>
      <c r="H62" s="598" t="str">
        <f t="shared" si="0"/>
        <v>Belum Diisi</v>
      </c>
      <c r="I62" s="592" t="s">
        <v>26</v>
      </c>
      <c r="J62" s="593" t="str">
        <f>IF($D$61="Y/T","Isi Tujuan",IF($E$61=0,0,IF(I62="Y",1,IF(I62="T",0,"Isi Dulu"))))</f>
        <v>Isi Tujuan</v>
      </c>
      <c r="K62" s="592" t="s">
        <v>26</v>
      </c>
      <c r="L62" s="593" t="str">
        <f>IF($D$61="Y/T","Isi Tujuan",IF($E$61=0,0,IF(K62="Y",1,IF(K62="T",0,"Isi Dulu"))))</f>
        <v>Isi Tujuan</v>
      </c>
      <c r="M62" s="849"/>
      <c r="N62" s="852"/>
    </row>
    <row r="63" spans="2:14" ht="15.75">
      <c r="B63" s="837"/>
      <c r="C63" s="840"/>
      <c r="D63" s="858"/>
      <c r="E63" s="861"/>
      <c r="F63" s="549">
        <v>3</v>
      </c>
      <c r="G63" s="550"/>
      <c r="H63" s="598" t="str">
        <f t="shared" si="0"/>
        <v>Belum Diisi</v>
      </c>
      <c r="I63" s="592" t="s">
        <v>26</v>
      </c>
      <c r="J63" s="593" t="str">
        <f>IF($D$61="Y/T","Isi Tujuan",IF($E$61=0,0,IF(I63="Y",1,IF(I63="T",0,"Isi Dulu"))))</f>
        <v>Isi Tujuan</v>
      </c>
      <c r="K63" s="592" t="s">
        <v>26</v>
      </c>
      <c r="L63" s="593" t="str">
        <f>IF($D$61="Y/T","Isi Tujuan",IF($E$61=0,0,IF(K63="Y",1,IF(K63="T",0,"Isi Dulu"))))</f>
        <v>Isi Tujuan</v>
      </c>
      <c r="M63" s="849"/>
      <c r="N63" s="852"/>
    </row>
    <row r="64" spans="2:14" ht="15.75">
      <c r="B64" s="837"/>
      <c r="C64" s="840"/>
      <c r="D64" s="858"/>
      <c r="E64" s="861"/>
      <c r="F64" s="549">
        <v>4</v>
      </c>
      <c r="G64" s="550"/>
      <c r="H64" s="598" t="str">
        <f t="shared" si="0"/>
        <v>Belum Diisi</v>
      </c>
      <c r="I64" s="592" t="s">
        <v>26</v>
      </c>
      <c r="J64" s="593" t="str">
        <f>IF($D$61="Y/T","Isi Tujuan",IF($E$61=0,0,IF(I64="Y",1,IF(I64="T",0,"Isi Dulu"))))</f>
        <v>Isi Tujuan</v>
      </c>
      <c r="K64" s="592" t="s">
        <v>26</v>
      </c>
      <c r="L64" s="593" t="str">
        <f>IF($D$61="Y/T","Isi Tujuan",IF($E$61=0,0,IF(K64="Y",1,IF(K64="T",0,"Isi Dulu"))))</f>
        <v>Isi Tujuan</v>
      </c>
      <c r="M64" s="849"/>
      <c r="N64" s="852"/>
    </row>
    <row r="65" spans="2:14" ht="15.75">
      <c r="B65" s="838"/>
      <c r="C65" s="841"/>
      <c r="D65" s="859"/>
      <c r="E65" s="862"/>
      <c r="F65" s="569">
        <v>5</v>
      </c>
      <c r="G65" s="570"/>
      <c r="H65" s="599" t="str">
        <f t="shared" si="0"/>
        <v>Belum Diisi</v>
      </c>
      <c r="I65" s="595" t="s">
        <v>26</v>
      </c>
      <c r="J65" s="596" t="str">
        <f>IF($D$61="Y/T","Isi Tujuan",IF($E$61=0,0,IF(I65="Y",1,IF(I65="T",0,"Isi Dulu"))))</f>
        <v>Isi Tujuan</v>
      </c>
      <c r="K65" s="595" t="s">
        <v>26</v>
      </c>
      <c r="L65" s="596" t="str">
        <f>IF($D$61="Y/T","Isi Tujuan",IF($E$61=0,0,IF(K65="Y",1,IF(K65="T",0,"Isi Dulu"))))</f>
        <v>Isi Tujuan</v>
      </c>
      <c r="M65" s="850"/>
      <c r="N65" s="853"/>
    </row>
    <row r="66" spans="2:14" ht="15.75">
      <c r="B66" s="836">
        <v>13</v>
      </c>
      <c r="C66" s="839"/>
      <c r="D66" s="857" t="s">
        <v>26</v>
      </c>
      <c r="E66" s="860" t="str">
        <f>IF(D66="Y",1,IF(D66="T",0,IF(D66="Y/T","Belum diisi","Error")))</f>
        <v>Belum diisi</v>
      </c>
      <c r="F66" s="528">
        <v>1</v>
      </c>
      <c r="G66" s="529"/>
      <c r="H66" s="600" t="str">
        <f t="shared" si="0"/>
        <v>Belum Diisi</v>
      </c>
      <c r="I66" s="590" t="s">
        <v>26</v>
      </c>
      <c r="J66" s="591" t="str">
        <f>IF($D$66="Y/T","Isi Tujuan",IF($E$66=0,0,IF(I66="Y",1,IF(I66="T",0,"Isi Dulu"))))</f>
        <v>Isi Tujuan</v>
      </c>
      <c r="K66" s="590" t="s">
        <v>26</v>
      </c>
      <c r="L66" s="591" t="str">
        <f>IF($D$66="Y/T","Isi Tujuan",IF($E$66=0,0,IF(K66="Y",1,IF(K66="T",0,"Isi Dulu"))))</f>
        <v>Isi Tujuan</v>
      </c>
      <c r="M66" s="848" t="s">
        <v>26</v>
      </c>
      <c r="N66" s="851" t="str">
        <f>IF(M66="Y",1,IF(M66="T",0,IF(M66="Y/T","Belum diisi","Error")))</f>
        <v>Belum diisi</v>
      </c>
    </row>
    <row r="67" spans="2:14" ht="15.75">
      <c r="B67" s="837"/>
      <c r="C67" s="840"/>
      <c r="D67" s="858"/>
      <c r="E67" s="861"/>
      <c r="F67" s="549">
        <v>2</v>
      </c>
      <c r="G67" s="550"/>
      <c r="H67" s="598" t="str">
        <f t="shared" si="0"/>
        <v>Belum Diisi</v>
      </c>
      <c r="I67" s="592" t="s">
        <v>26</v>
      </c>
      <c r="J67" s="593" t="str">
        <f>IF($D$66="Y/T","Isi Tujuan",IF($E$66=0,0,IF(I67="Y",1,IF(I67="T",0,"Isi Dulu"))))</f>
        <v>Isi Tujuan</v>
      </c>
      <c r="K67" s="592" t="s">
        <v>26</v>
      </c>
      <c r="L67" s="593" t="str">
        <f>IF($D$66="Y/T","Isi Tujuan",IF($E$66=0,0,IF(K67="Y",1,IF(K67="T",0,"Isi Dulu"))))</f>
        <v>Isi Tujuan</v>
      </c>
      <c r="M67" s="849"/>
      <c r="N67" s="852"/>
    </row>
    <row r="68" spans="2:14" ht="15.75">
      <c r="B68" s="837"/>
      <c r="C68" s="840"/>
      <c r="D68" s="858"/>
      <c r="E68" s="861"/>
      <c r="F68" s="549">
        <v>3</v>
      </c>
      <c r="G68" s="550"/>
      <c r="H68" s="598" t="str">
        <f t="shared" si="0"/>
        <v>Belum Diisi</v>
      </c>
      <c r="I68" s="592" t="s">
        <v>26</v>
      </c>
      <c r="J68" s="593" t="str">
        <f>IF($D$66="Y/T","Isi Tujuan",IF($E$66=0,0,IF(I68="Y",1,IF(I68="T",0,"Isi Dulu"))))</f>
        <v>Isi Tujuan</v>
      </c>
      <c r="K68" s="592" t="s">
        <v>26</v>
      </c>
      <c r="L68" s="593" t="str">
        <f>IF($D$66="Y/T","Isi Tujuan",IF($E$66=0,0,IF(K68="Y",1,IF(K68="T",0,"Isi Dulu"))))</f>
        <v>Isi Tujuan</v>
      </c>
      <c r="M68" s="849"/>
      <c r="N68" s="852"/>
    </row>
    <row r="69" spans="2:14" ht="15.75">
      <c r="B69" s="837"/>
      <c r="C69" s="840"/>
      <c r="D69" s="858"/>
      <c r="E69" s="861"/>
      <c r="F69" s="549">
        <v>4</v>
      </c>
      <c r="G69" s="550"/>
      <c r="H69" s="598" t="str">
        <f t="shared" si="0"/>
        <v>Belum Diisi</v>
      </c>
      <c r="I69" s="592" t="s">
        <v>26</v>
      </c>
      <c r="J69" s="593" t="str">
        <f>IF($D$66="Y/T","Isi Tujuan",IF($E$66=0,0,IF(I69="Y",1,IF(I69="T",0,"Isi Dulu"))))</f>
        <v>Isi Tujuan</v>
      </c>
      <c r="K69" s="592" t="s">
        <v>26</v>
      </c>
      <c r="L69" s="593" t="str">
        <f>IF($D$66="Y/T","Isi Tujuan",IF($E$66=0,0,IF(K69="Y",1,IF(K69="T",0,"Isi Dulu"))))</f>
        <v>Isi Tujuan</v>
      </c>
      <c r="M69" s="849"/>
      <c r="N69" s="852"/>
    </row>
    <row r="70" spans="2:14" ht="15.75">
      <c r="B70" s="838"/>
      <c r="C70" s="841"/>
      <c r="D70" s="859"/>
      <c r="E70" s="862"/>
      <c r="F70" s="569">
        <v>5</v>
      </c>
      <c r="G70" s="570"/>
      <c r="H70" s="599" t="str">
        <f t="shared" ref="H70:H105" si="1">IF(OR(J70="Isi Dulu",L70="Isi Dulu",J70="Isi Tujuan",L70="Isi Tujuan"),"Belum Diisi",IF(SUM(J70,L70)=2,1,IF(SUM(J70,L70)=1,0,IF(SUM(J70,L70)=0,0,"Error"))))</f>
        <v>Belum Diisi</v>
      </c>
      <c r="I70" s="595" t="s">
        <v>26</v>
      </c>
      <c r="J70" s="596" t="str">
        <f>IF($D$66="Y/T","Isi Tujuan",IF($E$66=0,0,IF(I70="Y",1,IF(I70="T",0,"Isi Dulu"))))</f>
        <v>Isi Tujuan</v>
      </c>
      <c r="K70" s="595" t="s">
        <v>26</v>
      </c>
      <c r="L70" s="596" t="str">
        <f>IF($D$66="Y/T","Isi Tujuan",IF($E$66=0,0,IF(K70="Y",1,IF(K70="T",0,"Isi Dulu"))))</f>
        <v>Isi Tujuan</v>
      </c>
      <c r="M70" s="850"/>
      <c r="N70" s="853"/>
    </row>
    <row r="71" spans="2:14" ht="15.75">
      <c r="B71" s="836">
        <v>14</v>
      </c>
      <c r="C71" s="839"/>
      <c r="D71" s="857" t="s">
        <v>26</v>
      </c>
      <c r="E71" s="860" t="str">
        <f>IF(D71="Y",1,IF(D71="T",0,IF(D71="Y/T","Belum diisi","Error")))</f>
        <v>Belum diisi</v>
      </c>
      <c r="F71" s="528">
        <v>1</v>
      </c>
      <c r="G71" s="529"/>
      <c r="H71" s="600" t="str">
        <f t="shared" si="1"/>
        <v>Belum Diisi</v>
      </c>
      <c r="I71" s="590" t="s">
        <v>26</v>
      </c>
      <c r="J71" s="591" t="str">
        <f>IF($D$71="Y/T","Isi Tujuan",IF($E$71=0,0,IF(I71="Y",1,IF(I71="T",0,"Isi Dulu"))))</f>
        <v>Isi Tujuan</v>
      </c>
      <c r="K71" s="590" t="s">
        <v>26</v>
      </c>
      <c r="L71" s="591" t="str">
        <f>IF($D$71="Y/T","Isi Tujuan",IF($E$71=0,0,IF(K71="Y",1,IF(K71="T",0,"Isi Dulu"))))</f>
        <v>Isi Tujuan</v>
      </c>
      <c r="M71" s="848" t="s">
        <v>26</v>
      </c>
      <c r="N71" s="851" t="str">
        <f>IF(M71="Y",1,IF(M71="T",0,IF(M71="Y/T","Belum diisi","Error")))</f>
        <v>Belum diisi</v>
      </c>
    </row>
    <row r="72" spans="2:14" ht="15.75">
      <c r="B72" s="837"/>
      <c r="C72" s="840"/>
      <c r="D72" s="858"/>
      <c r="E72" s="861"/>
      <c r="F72" s="549">
        <v>2</v>
      </c>
      <c r="G72" s="550"/>
      <c r="H72" s="598" t="str">
        <f t="shared" si="1"/>
        <v>Belum Diisi</v>
      </c>
      <c r="I72" s="592" t="s">
        <v>26</v>
      </c>
      <c r="J72" s="593" t="str">
        <f>IF($D$71="Y/T","Isi Tujuan",IF($E$71=0,0,IF(I72="Y",1,IF(I72="T",0,"Isi Dulu"))))</f>
        <v>Isi Tujuan</v>
      </c>
      <c r="K72" s="592" t="s">
        <v>26</v>
      </c>
      <c r="L72" s="593" t="str">
        <f>IF($D$71="Y/T","Isi Tujuan",IF($E$71=0,0,IF(K72="Y",1,IF(K72="T",0,"Isi Dulu"))))</f>
        <v>Isi Tujuan</v>
      </c>
      <c r="M72" s="849"/>
      <c r="N72" s="852"/>
    </row>
    <row r="73" spans="2:14" ht="15.75">
      <c r="B73" s="837"/>
      <c r="C73" s="840"/>
      <c r="D73" s="858"/>
      <c r="E73" s="861"/>
      <c r="F73" s="549">
        <v>3</v>
      </c>
      <c r="G73" s="550"/>
      <c r="H73" s="598" t="str">
        <f t="shared" si="1"/>
        <v>Belum Diisi</v>
      </c>
      <c r="I73" s="592" t="s">
        <v>26</v>
      </c>
      <c r="J73" s="593" t="str">
        <f>IF($D$71="Y/T","Isi Tujuan",IF($E$71=0,0,IF(I73="Y",1,IF(I73="T",0,"Isi Dulu"))))</f>
        <v>Isi Tujuan</v>
      </c>
      <c r="K73" s="592" t="s">
        <v>26</v>
      </c>
      <c r="L73" s="593" t="str">
        <f>IF($D$71="Y/T","Isi Tujuan",IF($E$71=0,0,IF(K73="Y",1,IF(K73="T",0,"Isi Dulu"))))</f>
        <v>Isi Tujuan</v>
      </c>
      <c r="M73" s="849"/>
      <c r="N73" s="852"/>
    </row>
    <row r="74" spans="2:14" ht="15.75">
      <c r="B74" s="837"/>
      <c r="C74" s="840"/>
      <c r="D74" s="858"/>
      <c r="E74" s="861"/>
      <c r="F74" s="549">
        <v>4</v>
      </c>
      <c r="G74" s="550"/>
      <c r="H74" s="598" t="str">
        <f t="shared" si="1"/>
        <v>Belum Diisi</v>
      </c>
      <c r="I74" s="592" t="s">
        <v>26</v>
      </c>
      <c r="J74" s="593" t="str">
        <f>IF($D$71="Y/T","Isi Tujuan",IF($E$71=0,0,IF(I74="Y",1,IF(I74="T",0,"Isi Dulu"))))</f>
        <v>Isi Tujuan</v>
      </c>
      <c r="K74" s="592" t="s">
        <v>26</v>
      </c>
      <c r="L74" s="593" t="str">
        <f>IF($D$71="Y/T","Isi Tujuan",IF($E$71=0,0,IF(K74="Y",1,IF(K74="T",0,"Isi Dulu"))))</f>
        <v>Isi Tujuan</v>
      </c>
      <c r="M74" s="849"/>
      <c r="N74" s="852"/>
    </row>
    <row r="75" spans="2:14" ht="15.75">
      <c r="B75" s="838"/>
      <c r="C75" s="841"/>
      <c r="D75" s="859"/>
      <c r="E75" s="862"/>
      <c r="F75" s="569">
        <v>5</v>
      </c>
      <c r="G75" s="570"/>
      <c r="H75" s="599" t="str">
        <f t="shared" si="1"/>
        <v>Belum Diisi</v>
      </c>
      <c r="I75" s="595" t="s">
        <v>26</v>
      </c>
      <c r="J75" s="596" t="str">
        <f>IF($D$71="Y/T","Isi Tujuan",IF($E$71=0,0,IF(I75="Y",1,IF(I75="T",0,"Isi Dulu"))))</f>
        <v>Isi Tujuan</v>
      </c>
      <c r="K75" s="595" t="s">
        <v>26</v>
      </c>
      <c r="L75" s="596" t="str">
        <f>IF($D$71="Y/T","Isi Tujuan",IF($E$71=0,0,IF(K75="Y",1,IF(K75="T",0,"Isi Dulu"))))</f>
        <v>Isi Tujuan</v>
      </c>
      <c r="M75" s="850"/>
      <c r="N75" s="853"/>
    </row>
    <row r="76" spans="2:14" ht="15.75">
      <c r="B76" s="836">
        <v>15</v>
      </c>
      <c r="C76" s="839"/>
      <c r="D76" s="857" t="s">
        <v>26</v>
      </c>
      <c r="E76" s="860" t="str">
        <f>IF(D76="Y",1,IF(D76="T",0,IF(D76="Y/T","Belum diisi","Error")))</f>
        <v>Belum diisi</v>
      </c>
      <c r="F76" s="528">
        <v>1</v>
      </c>
      <c r="G76" s="529"/>
      <c r="H76" s="600" t="str">
        <f t="shared" si="1"/>
        <v>Belum Diisi</v>
      </c>
      <c r="I76" s="590" t="s">
        <v>26</v>
      </c>
      <c r="J76" s="591" t="str">
        <f>IF($D$76="Y/T","Isi Tujuan",IF($E$76=0,0,IF(I76="Y",1,IF(I76="T",0,"Isi Dulu"))))</f>
        <v>Isi Tujuan</v>
      </c>
      <c r="K76" s="590" t="s">
        <v>26</v>
      </c>
      <c r="L76" s="591" t="str">
        <f>IF($D$76="Y/T","Isi Tujuan",IF($E$76=0,0,IF(K76="Y",1,IF(K76="T",0,"Isi Dulu"))))</f>
        <v>Isi Tujuan</v>
      </c>
      <c r="M76" s="848" t="s">
        <v>26</v>
      </c>
      <c r="N76" s="851" t="str">
        <f>IF(M76="Y",1,IF(M76="T",0,IF(M76="Y/T","Belum diisi","Error")))</f>
        <v>Belum diisi</v>
      </c>
    </row>
    <row r="77" spans="2:14" ht="15.75">
      <c r="B77" s="837"/>
      <c r="C77" s="840"/>
      <c r="D77" s="858"/>
      <c r="E77" s="861"/>
      <c r="F77" s="549">
        <v>2</v>
      </c>
      <c r="G77" s="550"/>
      <c r="H77" s="598" t="str">
        <f t="shared" si="1"/>
        <v>Belum Diisi</v>
      </c>
      <c r="I77" s="592" t="s">
        <v>26</v>
      </c>
      <c r="J77" s="593" t="str">
        <f>IF($D$76="Y/T","Isi Tujuan",IF($E$76=0,0,IF(I77="Y",1,IF(I77="T",0,"Isi Dulu"))))</f>
        <v>Isi Tujuan</v>
      </c>
      <c r="K77" s="592" t="s">
        <v>26</v>
      </c>
      <c r="L77" s="593" t="str">
        <f>IF($D$76="Y/T","Isi Tujuan",IF($E$76=0,0,IF(K77="Y",1,IF(K77="T",0,"Isi Dulu"))))</f>
        <v>Isi Tujuan</v>
      </c>
      <c r="M77" s="849"/>
      <c r="N77" s="852"/>
    </row>
    <row r="78" spans="2:14" ht="15.75">
      <c r="B78" s="837"/>
      <c r="C78" s="840"/>
      <c r="D78" s="858"/>
      <c r="E78" s="861"/>
      <c r="F78" s="549">
        <v>3</v>
      </c>
      <c r="G78" s="550"/>
      <c r="H78" s="598" t="str">
        <f t="shared" si="1"/>
        <v>Belum Diisi</v>
      </c>
      <c r="I78" s="592" t="s">
        <v>26</v>
      </c>
      <c r="J78" s="593" t="str">
        <f>IF($D$76="Y/T","Isi Tujuan",IF($E$76=0,0,IF(I78="Y",1,IF(I78="T",0,"Isi Dulu"))))</f>
        <v>Isi Tujuan</v>
      </c>
      <c r="K78" s="592" t="s">
        <v>26</v>
      </c>
      <c r="L78" s="593" t="str">
        <f>IF($D$76="Y/T","Isi Tujuan",IF($E$76=0,0,IF(K78="Y",1,IF(K78="T",0,"Isi Dulu"))))</f>
        <v>Isi Tujuan</v>
      </c>
      <c r="M78" s="849"/>
      <c r="N78" s="852"/>
    </row>
    <row r="79" spans="2:14" ht="15.75">
      <c r="B79" s="837"/>
      <c r="C79" s="840"/>
      <c r="D79" s="858"/>
      <c r="E79" s="861"/>
      <c r="F79" s="549">
        <v>4</v>
      </c>
      <c r="G79" s="550"/>
      <c r="H79" s="598" t="str">
        <f t="shared" si="1"/>
        <v>Belum Diisi</v>
      </c>
      <c r="I79" s="592" t="s">
        <v>26</v>
      </c>
      <c r="J79" s="593" t="str">
        <f>IF($D$76="Y/T","Isi Tujuan",IF($E$76=0,0,IF(I79="Y",1,IF(I79="T",0,"Isi Dulu"))))</f>
        <v>Isi Tujuan</v>
      </c>
      <c r="K79" s="592" t="s">
        <v>26</v>
      </c>
      <c r="L79" s="593" t="str">
        <f>IF($D$76="Y/T","Isi Tujuan",IF($E$76=0,0,IF(K79="Y",1,IF(K79="T",0,"Isi Dulu"))))</f>
        <v>Isi Tujuan</v>
      </c>
      <c r="M79" s="849"/>
      <c r="N79" s="852"/>
    </row>
    <row r="80" spans="2:14" ht="15.75">
      <c r="B80" s="838"/>
      <c r="C80" s="841"/>
      <c r="D80" s="859"/>
      <c r="E80" s="862"/>
      <c r="F80" s="569">
        <v>5</v>
      </c>
      <c r="G80" s="570"/>
      <c r="H80" s="599" t="str">
        <f t="shared" si="1"/>
        <v>Belum Diisi</v>
      </c>
      <c r="I80" s="595" t="s">
        <v>26</v>
      </c>
      <c r="J80" s="596" t="str">
        <f>IF($D$76="Y/T","Isi Tujuan",IF($E$76=0,0,IF(I80="Y",1,IF(I80="T",0,"Isi Dulu"))))</f>
        <v>Isi Tujuan</v>
      </c>
      <c r="K80" s="595" t="s">
        <v>26</v>
      </c>
      <c r="L80" s="596" t="str">
        <f>IF($D$76="Y/T","Isi Tujuan",IF($E$76=0,0,IF(K80="Y",1,IF(K80="T",0,"Isi Dulu"))))</f>
        <v>Isi Tujuan</v>
      </c>
      <c r="M80" s="850"/>
      <c r="N80" s="853"/>
    </row>
    <row r="81" spans="2:14" ht="15.75">
      <c r="B81" s="836">
        <v>16</v>
      </c>
      <c r="C81" s="839"/>
      <c r="D81" s="857" t="s">
        <v>26</v>
      </c>
      <c r="E81" s="860" t="str">
        <f>IF(D81="Y",1,IF(D81="T",0,IF(D81="Y/T","Belum diisi","Error")))</f>
        <v>Belum diisi</v>
      </c>
      <c r="F81" s="528">
        <v>1</v>
      </c>
      <c r="G81" s="529"/>
      <c r="H81" s="600" t="str">
        <f t="shared" si="1"/>
        <v>Belum Diisi</v>
      </c>
      <c r="I81" s="590" t="s">
        <v>26</v>
      </c>
      <c r="J81" s="591" t="str">
        <f>IF($D$81="Y/T","Isi Tujuan",IF($E$81=0,0,IF(I81="Y",1,IF(I81="T",0,"Isi Dulu"))))</f>
        <v>Isi Tujuan</v>
      </c>
      <c r="K81" s="590" t="s">
        <v>26</v>
      </c>
      <c r="L81" s="591" t="str">
        <f>IF($D$81="Y/T","Isi Tujuan",IF($E$81=0,0,IF(K81="Y",1,IF(K81="T",0,"Isi Dulu"))))</f>
        <v>Isi Tujuan</v>
      </c>
      <c r="M81" s="848" t="s">
        <v>26</v>
      </c>
      <c r="N81" s="851" t="str">
        <f>IF(M81="Y",1,IF(M81="T",0,IF(M81="Y/T","Belum diisi","Error")))</f>
        <v>Belum diisi</v>
      </c>
    </row>
    <row r="82" spans="2:14" ht="15.75">
      <c r="B82" s="837"/>
      <c r="C82" s="840"/>
      <c r="D82" s="858"/>
      <c r="E82" s="861"/>
      <c r="F82" s="549">
        <v>2</v>
      </c>
      <c r="G82" s="550"/>
      <c r="H82" s="598" t="str">
        <f t="shared" si="1"/>
        <v>Belum Diisi</v>
      </c>
      <c r="I82" s="592" t="s">
        <v>26</v>
      </c>
      <c r="J82" s="593" t="str">
        <f>IF($D$81="Y/T","Isi Tujuan",IF($E$81=0,0,IF(I82="Y",1,IF(I82="T",0,"Isi Dulu"))))</f>
        <v>Isi Tujuan</v>
      </c>
      <c r="K82" s="592" t="s">
        <v>26</v>
      </c>
      <c r="L82" s="593" t="str">
        <f>IF($D$81="Y/T","Isi Tujuan",IF($E$81=0,0,IF(K82="Y",1,IF(K82="T",0,"Isi Dulu"))))</f>
        <v>Isi Tujuan</v>
      </c>
      <c r="M82" s="849"/>
      <c r="N82" s="852"/>
    </row>
    <row r="83" spans="2:14" ht="15.75">
      <c r="B83" s="837"/>
      <c r="C83" s="840"/>
      <c r="D83" s="858"/>
      <c r="E83" s="861"/>
      <c r="F83" s="549">
        <v>3</v>
      </c>
      <c r="G83" s="550"/>
      <c r="H83" s="598" t="str">
        <f t="shared" si="1"/>
        <v>Belum Diisi</v>
      </c>
      <c r="I83" s="592" t="s">
        <v>26</v>
      </c>
      <c r="J83" s="593" t="str">
        <f>IF($D$81="Y/T","Isi Tujuan",IF($E$81=0,0,IF(I83="Y",1,IF(I83="T",0,"Isi Dulu"))))</f>
        <v>Isi Tujuan</v>
      </c>
      <c r="K83" s="592" t="s">
        <v>26</v>
      </c>
      <c r="L83" s="593" t="str">
        <f>IF($D$81="Y/T","Isi Tujuan",IF($E$81=0,0,IF(K83="Y",1,IF(K83="T",0,"Isi Dulu"))))</f>
        <v>Isi Tujuan</v>
      </c>
      <c r="M83" s="849"/>
      <c r="N83" s="852"/>
    </row>
    <row r="84" spans="2:14" ht="15.75">
      <c r="B84" s="837"/>
      <c r="C84" s="840"/>
      <c r="D84" s="858"/>
      <c r="E84" s="861"/>
      <c r="F84" s="549">
        <v>4</v>
      </c>
      <c r="G84" s="550"/>
      <c r="H84" s="598" t="str">
        <f t="shared" si="1"/>
        <v>Belum Diisi</v>
      </c>
      <c r="I84" s="592" t="s">
        <v>26</v>
      </c>
      <c r="J84" s="593" t="str">
        <f>IF($D$81="Y/T","Isi Tujuan",IF($E$81=0,0,IF(I84="Y",1,IF(I84="T",0,"Isi Dulu"))))</f>
        <v>Isi Tujuan</v>
      </c>
      <c r="K84" s="592" t="s">
        <v>26</v>
      </c>
      <c r="L84" s="593" t="str">
        <f>IF($D$81="Y/T","Isi Tujuan",IF($E$81=0,0,IF(K84="Y",1,IF(K84="T",0,"Isi Dulu"))))</f>
        <v>Isi Tujuan</v>
      </c>
      <c r="M84" s="849"/>
      <c r="N84" s="852"/>
    </row>
    <row r="85" spans="2:14" ht="15.75">
      <c r="B85" s="838"/>
      <c r="C85" s="841"/>
      <c r="D85" s="859"/>
      <c r="E85" s="862"/>
      <c r="F85" s="569">
        <v>5</v>
      </c>
      <c r="G85" s="570"/>
      <c r="H85" s="599" t="str">
        <f t="shared" si="1"/>
        <v>Belum Diisi</v>
      </c>
      <c r="I85" s="595" t="s">
        <v>26</v>
      </c>
      <c r="J85" s="596" t="str">
        <f>IF($D$81="Y/T","Isi Tujuan",IF($E$81=0,0,IF(I85="Y",1,IF(I85="T",0,"Isi Dulu"))))</f>
        <v>Isi Tujuan</v>
      </c>
      <c r="K85" s="595" t="s">
        <v>26</v>
      </c>
      <c r="L85" s="596" t="str">
        <f>IF($D$81="Y/T","Isi Tujuan",IF($E$81=0,0,IF(K85="Y",1,IF(K85="T",0,"Isi Dulu"))))</f>
        <v>Isi Tujuan</v>
      </c>
      <c r="M85" s="850"/>
      <c r="N85" s="853"/>
    </row>
    <row r="86" spans="2:14" ht="15.75">
      <c r="B86" s="836">
        <v>17</v>
      </c>
      <c r="C86" s="839"/>
      <c r="D86" s="857" t="s">
        <v>26</v>
      </c>
      <c r="E86" s="860" t="str">
        <f>IF(D86="Y",1,IF(D86="T",0,IF(D86="Y/T","Belum diisi","Error")))</f>
        <v>Belum diisi</v>
      </c>
      <c r="F86" s="528">
        <v>1</v>
      </c>
      <c r="G86" s="529"/>
      <c r="H86" s="600" t="str">
        <f t="shared" si="1"/>
        <v>Belum Diisi</v>
      </c>
      <c r="I86" s="590" t="s">
        <v>26</v>
      </c>
      <c r="J86" s="591" t="str">
        <f>IF($D$86="Y/T","Isi Tujuan",IF($E$86=0,0,IF(I86="Y",1,IF(I86="T",0,"Isi Dulu"))))</f>
        <v>Isi Tujuan</v>
      </c>
      <c r="K86" s="590" t="s">
        <v>26</v>
      </c>
      <c r="L86" s="591" t="str">
        <f>IF($D$86="Y/T","Isi Tujuan",IF($E$86=0,0,IF(K86="Y",1,IF(K86="T",0,"Isi Dulu"))))</f>
        <v>Isi Tujuan</v>
      </c>
      <c r="M86" s="848" t="s">
        <v>26</v>
      </c>
      <c r="N86" s="851" t="str">
        <f>IF(M86="Y",1,IF(M86="T",0,IF(M86="Y/T","Belum diisi","Error")))</f>
        <v>Belum diisi</v>
      </c>
    </row>
    <row r="87" spans="2:14" ht="15.75">
      <c r="B87" s="837"/>
      <c r="C87" s="840"/>
      <c r="D87" s="858"/>
      <c r="E87" s="861"/>
      <c r="F87" s="549">
        <v>2</v>
      </c>
      <c r="G87" s="550"/>
      <c r="H87" s="598" t="str">
        <f t="shared" si="1"/>
        <v>Belum Diisi</v>
      </c>
      <c r="I87" s="592" t="s">
        <v>26</v>
      </c>
      <c r="J87" s="593" t="str">
        <f>IF($D$86="Y/T","Isi Tujuan",IF($E$86=0,0,IF(I87="Y",1,IF(I87="T",0,"Isi Dulu"))))</f>
        <v>Isi Tujuan</v>
      </c>
      <c r="K87" s="592" t="s">
        <v>26</v>
      </c>
      <c r="L87" s="593" t="str">
        <f>IF($D$86="Y/T","Isi Tujuan",IF($E$86=0,0,IF(K87="Y",1,IF(K87="T",0,"Isi Dulu"))))</f>
        <v>Isi Tujuan</v>
      </c>
      <c r="M87" s="849"/>
      <c r="N87" s="852"/>
    </row>
    <row r="88" spans="2:14" ht="15.75">
      <c r="B88" s="837"/>
      <c r="C88" s="840"/>
      <c r="D88" s="858"/>
      <c r="E88" s="861"/>
      <c r="F88" s="549">
        <v>3</v>
      </c>
      <c r="G88" s="550"/>
      <c r="H88" s="598" t="str">
        <f t="shared" si="1"/>
        <v>Belum Diisi</v>
      </c>
      <c r="I88" s="592" t="s">
        <v>26</v>
      </c>
      <c r="J88" s="593" t="str">
        <f>IF($D$86="Y/T","Isi Tujuan",IF($E$86=0,0,IF(I88="Y",1,IF(I88="T",0,"Isi Dulu"))))</f>
        <v>Isi Tujuan</v>
      </c>
      <c r="K88" s="592" t="s">
        <v>26</v>
      </c>
      <c r="L88" s="593" t="str">
        <f>IF($D$86="Y/T","Isi Tujuan",IF($E$86=0,0,IF(K88="Y",1,IF(K88="T",0,"Isi Dulu"))))</f>
        <v>Isi Tujuan</v>
      </c>
      <c r="M88" s="849"/>
      <c r="N88" s="852"/>
    </row>
    <row r="89" spans="2:14" ht="15.75">
      <c r="B89" s="837"/>
      <c r="C89" s="840"/>
      <c r="D89" s="858"/>
      <c r="E89" s="861"/>
      <c r="F89" s="549">
        <v>4</v>
      </c>
      <c r="G89" s="550"/>
      <c r="H89" s="598" t="str">
        <f t="shared" si="1"/>
        <v>Belum Diisi</v>
      </c>
      <c r="I89" s="592" t="s">
        <v>26</v>
      </c>
      <c r="J89" s="593" t="str">
        <f>IF($D$86="Y/T","Isi Tujuan",IF($E$86=0,0,IF(I89="Y",1,IF(I89="T",0,"Isi Dulu"))))</f>
        <v>Isi Tujuan</v>
      </c>
      <c r="K89" s="592" t="s">
        <v>26</v>
      </c>
      <c r="L89" s="593" t="str">
        <f>IF($D$86="Y/T","Isi Tujuan",IF($E$86=0,0,IF(K89="Y",1,IF(K89="T",0,"Isi Dulu"))))</f>
        <v>Isi Tujuan</v>
      </c>
      <c r="M89" s="849"/>
      <c r="N89" s="852"/>
    </row>
    <row r="90" spans="2:14" ht="15.75">
      <c r="B90" s="838"/>
      <c r="C90" s="841"/>
      <c r="D90" s="859"/>
      <c r="E90" s="862"/>
      <c r="F90" s="569">
        <v>5</v>
      </c>
      <c r="G90" s="570"/>
      <c r="H90" s="599" t="str">
        <f t="shared" si="1"/>
        <v>Belum Diisi</v>
      </c>
      <c r="I90" s="595" t="s">
        <v>26</v>
      </c>
      <c r="J90" s="596" t="str">
        <f>IF($D$86="Y/T","Isi Tujuan",IF($E$86=0,0,IF(I90="Y",1,IF(I90="T",0,"Isi Dulu"))))</f>
        <v>Isi Tujuan</v>
      </c>
      <c r="K90" s="595" t="s">
        <v>26</v>
      </c>
      <c r="L90" s="596" t="str">
        <f>IF($D$86="Y/T","Isi Tujuan",IF($E$86=0,0,IF(K90="Y",1,IF(K90="T",0,"Isi Dulu"))))</f>
        <v>Isi Tujuan</v>
      </c>
      <c r="M90" s="850"/>
      <c r="N90" s="853"/>
    </row>
    <row r="91" spans="2:14" ht="15.75">
      <c r="B91" s="836">
        <v>18</v>
      </c>
      <c r="C91" s="839"/>
      <c r="D91" s="857" t="s">
        <v>26</v>
      </c>
      <c r="E91" s="860" t="str">
        <f>IF(D91="Y",1,IF(D91="T",0,IF(D91="Y/T","Belum diisi","Error")))</f>
        <v>Belum diisi</v>
      </c>
      <c r="F91" s="528">
        <v>1</v>
      </c>
      <c r="G91" s="529"/>
      <c r="H91" s="600" t="str">
        <f t="shared" si="1"/>
        <v>Belum Diisi</v>
      </c>
      <c r="I91" s="590" t="s">
        <v>26</v>
      </c>
      <c r="J91" s="591" t="str">
        <f>IF($D$91="Y/T","Isi Tujuan",IF($E$91=0,0,IF(I91="Y",1,IF(I91="T",0,"Isi Dulu"))))</f>
        <v>Isi Tujuan</v>
      </c>
      <c r="K91" s="590" t="s">
        <v>26</v>
      </c>
      <c r="L91" s="591" t="str">
        <f>IF($D$91="Y/T","Isi Tujuan",IF($E$91=0,0,IF(K91="Y",1,IF(K91="T",0,"Isi Dulu"))))</f>
        <v>Isi Tujuan</v>
      </c>
      <c r="M91" s="848" t="s">
        <v>26</v>
      </c>
      <c r="N91" s="851" t="str">
        <f>IF(M91="Y",1,IF(M91="T",0,IF(M91="Y/T","Belum diisi","Error")))</f>
        <v>Belum diisi</v>
      </c>
    </row>
    <row r="92" spans="2:14" ht="15.75">
      <c r="B92" s="837"/>
      <c r="C92" s="840"/>
      <c r="D92" s="858"/>
      <c r="E92" s="861"/>
      <c r="F92" s="549">
        <v>2</v>
      </c>
      <c r="G92" s="550"/>
      <c r="H92" s="598" t="str">
        <f t="shared" si="1"/>
        <v>Belum Diisi</v>
      </c>
      <c r="I92" s="592" t="s">
        <v>26</v>
      </c>
      <c r="J92" s="593" t="str">
        <f>IF($D$91="Y/T","Isi Tujuan",IF($E$91=0,0,IF(I92="Y",1,IF(I92="T",0,"Isi Dulu"))))</f>
        <v>Isi Tujuan</v>
      </c>
      <c r="K92" s="592" t="s">
        <v>26</v>
      </c>
      <c r="L92" s="593" t="str">
        <f>IF($D$91="Y/T","Isi Tujuan",IF($E$91=0,0,IF(K92="Y",1,IF(K92="T",0,"Isi Dulu"))))</f>
        <v>Isi Tujuan</v>
      </c>
      <c r="M92" s="849"/>
      <c r="N92" s="852"/>
    </row>
    <row r="93" spans="2:14" ht="15.75">
      <c r="B93" s="837"/>
      <c r="C93" s="840"/>
      <c r="D93" s="858"/>
      <c r="E93" s="861"/>
      <c r="F93" s="549">
        <v>3</v>
      </c>
      <c r="G93" s="550"/>
      <c r="H93" s="598" t="str">
        <f t="shared" si="1"/>
        <v>Belum Diisi</v>
      </c>
      <c r="I93" s="592" t="s">
        <v>26</v>
      </c>
      <c r="J93" s="593" t="str">
        <f>IF($D$91="Y/T","Isi Tujuan",IF($E$91=0,0,IF(I93="Y",1,IF(I93="T",0,"Isi Dulu"))))</f>
        <v>Isi Tujuan</v>
      </c>
      <c r="K93" s="592" t="s">
        <v>26</v>
      </c>
      <c r="L93" s="593" t="str">
        <f>IF($D$91="Y/T","Isi Tujuan",IF($E$91=0,0,IF(K93="Y",1,IF(K93="T",0,"Isi Dulu"))))</f>
        <v>Isi Tujuan</v>
      </c>
      <c r="M93" s="849"/>
      <c r="N93" s="852"/>
    </row>
    <row r="94" spans="2:14" ht="15.75">
      <c r="B94" s="837"/>
      <c r="C94" s="840"/>
      <c r="D94" s="858"/>
      <c r="E94" s="861"/>
      <c r="F94" s="549">
        <v>4</v>
      </c>
      <c r="G94" s="550"/>
      <c r="H94" s="598" t="str">
        <f t="shared" si="1"/>
        <v>Belum Diisi</v>
      </c>
      <c r="I94" s="592" t="s">
        <v>26</v>
      </c>
      <c r="J94" s="593" t="str">
        <f>IF($D$91="Y/T","Isi Tujuan",IF($E$91=0,0,IF(I94="Y",1,IF(I94="T",0,"Isi Dulu"))))</f>
        <v>Isi Tujuan</v>
      </c>
      <c r="K94" s="592" t="s">
        <v>26</v>
      </c>
      <c r="L94" s="593" t="str">
        <f>IF($D$91="Y/T","Isi Tujuan",IF($E$91=0,0,IF(K94="Y",1,IF(K94="T",0,"Isi Dulu"))))</f>
        <v>Isi Tujuan</v>
      </c>
      <c r="M94" s="849"/>
      <c r="N94" s="852"/>
    </row>
    <row r="95" spans="2:14" ht="15.75">
      <c r="B95" s="838"/>
      <c r="C95" s="841"/>
      <c r="D95" s="859"/>
      <c r="E95" s="862"/>
      <c r="F95" s="569">
        <v>5</v>
      </c>
      <c r="G95" s="570"/>
      <c r="H95" s="599" t="str">
        <f t="shared" si="1"/>
        <v>Belum Diisi</v>
      </c>
      <c r="I95" s="595" t="s">
        <v>26</v>
      </c>
      <c r="J95" s="596" t="str">
        <f>IF($D$91="Y/T","Isi Tujuan",IF($E$91=0,0,IF(I95="Y",1,IF(I95="T",0,"Isi Dulu"))))</f>
        <v>Isi Tujuan</v>
      </c>
      <c r="K95" s="595" t="s">
        <v>26</v>
      </c>
      <c r="L95" s="596" t="str">
        <f>IF($D$91="Y/T","Isi Tujuan",IF($E$91=0,0,IF(K95="Y",1,IF(K95="T",0,"Isi Dulu"))))</f>
        <v>Isi Tujuan</v>
      </c>
      <c r="M95" s="850"/>
      <c r="N95" s="853"/>
    </row>
    <row r="96" spans="2:14" ht="15.75">
      <c r="B96" s="836">
        <v>19</v>
      </c>
      <c r="C96" s="839"/>
      <c r="D96" s="857" t="s">
        <v>26</v>
      </c>
      <c r="E96" s="860" t="str">
        <f>IF(D96="Y",1,IF(D96="T",0,IF(D96="Y/T","Belum diisi","Error")))</f>
        <v>Belum diisi</v>
      </c>
      <c r="F96" s="528">
        <v>1</v>
      </c>
      <c r="G96" s="529"/>
      <c r="H96" s="600" t="str">
        <f t="shared" si="1"/>
        <v>Belum Diisi</v>
      </c>
      <c r="I96" s="590" t="s">
        <v>26</v>
      </c>
      <c r="J96" s="591" t="str">
        <f>IF($D$96="Y/T","Isi Tujuan",IF($E$96=0,0,IF(I96="Y",1,IF(I96="T",0,"Isi Dulu"))))</f>
        <v>Isi Tujuan</v>
      </c>
      <c r="K96" s="590" t="s">
        <v>26</v>
      </c>
      <c r="L96" s="591" t="str">
        <f>IF($D$96="Y/T","Isi Tujuan",IF($E$96=0,0,IF(K96="Y",1,IF(K96="T",0,"Isi Dulu"))))</f>
        <v>Isi Tujuan</v>
      </c>
      <c r="M96" s="848" t="s">
        <v>26</v>
      </c>
      <c r="N96" s="851" t="str">
        <f>IF(M96="Y",1,IF(M96="T",0,IF(M96="Y/T","Belum diisi","Error")))</f>
        <v>Belum diisi</v>
      </c>
    </row>
    <row r="97" spans="2:18" ht="15.75">
      <c r="B97" s="837"/>
      <c r="C97" s="840"/>
      <c r="D97" s="858"/>
      <c r="E97" s="861"/>
      <c r="F97" s="549">
        <v>2</v>
      </c>
      <c r="G97" s="550"/>
      <c r="H97" s="598" t="str">
        <f t="shared" si="1"/>
        <v>Belum Diisi</v>
      </c>
      <c r="I97" s="592" t="s">
        <v>26</v>
      </c>
      <c r="J97" s="593" t="str">
        <f>IF($D$96="Y/T","Isi Tujuan",IF($E$96=0,0,IF(I97="Y",1,IF(I97="T",0,"Isi Dulu"))))</f>
        <v>Isi Tujuan</v>
      </c>
      <c r="K97" s="592" t="s">
        <v>26</v>
      </c>
      <c r="L97" s="593" t="str">
        <f>IF($D$96="Y/T","Isi Tujuan",IF($E$96=0,0,IF(K97="Y",1,IF(K97="T",0,"Isi Dulu"))))</f>
        <v>Isi Tujuan</v>
      </c>
      <c r="M97" s="849"/>
      <c r="N97" s="852"/>
    </row>
    <row r="98" spans="2:18" ht="15.75">
      <c r="B98" s="837"/>
      <c r="C98" s="840"/>
      <c r="D98" s="858"/>
      <c r="E98" s="861"/>
      <c r="F98" s="549">
        <v>3</v>
      </c>
      <c r="G98" s="550"/>
      <c r="H98" s="598" t="str">
        <f t="shared" si="1"/>
        <v>Belum Diisi</v>
      </c>
      <c r="I98" s="592" t="s">
        <v>26</v>
      </c>
      <c r="J98" s="593" t="str">
        <f>IF($D$96="Y/T","Isi Tujuan",IF($E$96=0,0,IF(I98="Y",1,IF(I98="T",0,"Isi Dulu"))))</f>
        <v>Isi Tujuan</v>
      </c>
      <c r="K98" s="592" t="s">
        <v>26</v>
      </c>
      <c r="L98" s="593" t="str">
        <f>IF($D$96="Y/T","Isi Tujuan",IF($E$96=0,0,IF(K98="Y",1,IF(K98="T",0,"Isi Dulu"))))</f>
        <v>Isi Tujuan</v>
      </c>
      <c r="M98" s="849"/>
      <c r="N98" s="852"/>
    </row>
    <row r="99" spans="2:18" ht="15.75">
      <c r="B99" s="837"/>
      <c r="C99" s="840"/>
      <c r="D99" s="858"/>
      <c r="E99" s="861"/>
      <c r="F99" s="549">
        <v>4</v>
      </c>
      <c r="G99" s="550"/>
      <c r="H99" s="598" t="str">
        <f t="shared" si="1"/>
        <v>Belum Diisi</v>
      </c>
      <c r="I99" s="592" t="s">
        <v>26</v>
      </c>
      <c r="J99" s="593" t="str">
        <f>IF($D$96="Y/T","Isi Tujuan",IF($E$96=0,0,IF(I99="Y",1,IF(I99="T",0,"Isi Dulu"))))</f>
        <v>Isi Tujuan</v>
      </c>
      <c r="K99" s="592" t="s">
        <v>26</v>
      </c>
      <c r="L99" s="593" t="str">
        <f>IF($D$96="Y/T","Isi Tujuan",IF($E$96=0,0,IF(K99="Y",1,IF(K99="T",0,"Isi Dulu"))))</f>
        <v>Isi Tujuan</v>
      </c>
      <c r="M99" s="849"/>
      <c r="N99" s="852"/>
    </row>
    <row r="100" spans="2:18" ht="15.75">
      <c r="B100" s="838"/>
      <c r="C100" s="841"/>
      <c r="D100" s="859"/>
      <c r="E100" s="862"/>
      <c r="F100" s="569">
        <v>5</v>
      </c>
      <c r="G100" s="570"/>
      <c r="H100" s="599" t="str">
        <f t="shared" si="1"/>
        <v>Belum Diisi</v>
      </c>
      <c r="I100" s="595" t="s">
        <v>26</v>
      </c>
      <c r="J100" s="596" t="str">
        <f>IF($D$96="Y/T","Isi Tujuan",IF($E$96=0,0,IF(I100="Y",1,IF(I100="T",0,"Isi Dulu"))))</f>
        <v>Isi Tujuan</v>
      </c>
      <c r="K100" s="595" t="s">
        <v>26</v>
      </c>
      <c r="L100" s="596" t="str">
        <f>IF($D$96="Y/T","Isi Tujuan",IF($E$96=0,0,IF(K100="Y",1,IF(K100="T",0,"Isi Dulu"))))</f>
        <v>Isi Tujuan</v>
      </c>
      <c r="M100" s="850"/>
      <c r="N100" s="853"/>
    </row>
    <row r="101" spans="2:18" ht="15.75">
      <c r="B101" s="836">
        <v>20</v>
      </c>
      <c r="C101" s="839"/>
      <c r="D101" s="857" t="s">
        <v>26</v>
      </c>
      <c r="E101" s="860" t="str">
        <f>IF(D101="Y",1,IF(D101="T",0,IF(D101="Y/T","Belum diisi","Error")))</f>
        <v>Belum diisi</v>
      </c>
      <c r="F101" s="528">
        <v>1</v>
      </c>
      <c r="G101" s="529"/>
      <c r="H101" s="600" t="str">
        <f t="shared" si="1"/>
        <v>Belum Diisi</v>
      </c>
      <c r="I101" s="590" t="s">
        <v>26</v>
      </c>
      <c r="J101" s="591" t="str">
        <f>IF($D$101="Y/T","Isi Tujuan",IF($E$101=0,0,IF(I101="Y",1,IF(I101="T",0,"Isi Dulu"))))</f>
        <v>Isi Tujuan</v>
      </c>
      <c r="K101" s="590" t="s">
        <v>26</v>
      </c>
      <c r="L101" s="591" t="str">
        <f>IF($D$101="Y/T","Isi Tujuan",IF($E$101=0,0,IF(K101="Y",1,IF(K101="T",0,"Isi Dulu"))))</f>
        <v>Isi Tujuan</v>
      </c>
      <c r="M101" s="848" t="s">
        <v>26</v>
      </c>
      <c r="N101" s="851" t="str">
        <f>IF(M101="Y",1,IF(M101="T",0,IF(M101="Y/T","Belum diisi","Error")))</f>
        <v>Belum diisi</v>
      </c>
    </row>
    <row r="102" spans="2:18" ht="15.75">
      <c r="B102" s="837"/>
      <c r="C102" s="840"/>
      <c r="D102" s="858"/>
      <c r="E102" s="861"/>
      <c r="F102" s="549">
        <v>2</v>
      </c>
      <c r="G102" s="550"/>
      <c r="H102" s="598" t="str">
        <f t="shared" si="1"/>
        <v>Belum Diisi</v>
      </c>
      <c r="I102" s="592" t="s">
        <v>26</v>
      </c>
      <c r="J102" s="593" t="str">
        <f>IF($D$101="Y/T","Isi Tujuan",IF($E$101=0,0,IF(I102="Y",1,IF(I102="T",0,"Isi Dulu"))))</f>
        <v>Isi Tujuan</v>
      </c>
      <c r="K102" s="592" t="s">
        <v>26</v>
      </c>
      <c r="L102" s="593" t="str">
        <f>IF($D$101="Y/T","Isi Tujuan",IF($E$101=0,0,IF(K102="Y",1,IF(K102="T",0,"Isi Dulu"))))</f>
        <v>Isi Tujuan</v>
      </c>
      <c r="M102" s="849"/>
      <c r="N102" s="852"/>
    </row>
    <row r="103" spans="2:18" ht="15.75">
      <c r="B103" s="837"/>
      <c r="C103" s="840"/>
      <c r="D103" s="858"/>
      <c r="E103" s="861"/>
      <c r="F103" s="549">
        <v>3</v>
      </c>
      <c r="G103" s="550"/>
      <c r="H103" s="598" t="str">
        <f t="shared" si="1"/>
        <v>Belum Diisi</v>
      </c>
      <c r="I103" s="592" t="s">
        <v>26</v>
      </c>
      <c r="J103" s="593" t="str">
        <f>IF($D$101="Y/T","Isi Tujuan",IF($E$101=0,0,IF(I103="Y",1,IF(I103="T",0,"Isi Dulu"))))</f>
        <v>Isi Tujuan</v>
      </c>
      <c r="K103" s="592" t="s">
        <v>26</v>
      </c>
      <c r="L103" s="593" t="str">
        <f>IF($D$101="Y/T","Isi Tujuan",IF($E$101=0,0,IF(K103="Y",1,IF(K103="T",0,"Isi Dulu"))))</f>
        <v>Isi Tujuan</v>
      </c>
      <c r="M103" s="849"/>
      <c r="N103" s="852"/>
    </row>
    <row r="104" spans="2:18" ht="15.75">
      <c r="B104" s="837"/>
      <c r="C104" s="840"/>
      <c r="D104" s="858"/>
      <c r="E104" s="861"/>
      <c r="F104" s="549">
        <v>4</v>
      </c>
      <c r="G104" s="550"/>
      <c r="H104" s="598" t="str">
        <f t="shared" si="1"/>
        <v>Belum Diisi</v>
      </c>
      <c r="I104" s="592" t="s">
        <v>26</v>
      </c>
      <c r="J104" s="593" t="str">
        <f>IF($D$101="Y/T","Isi Tujuan",IF($E$101=0,0,IF(I104="Y",1,IF(I104="T",0,"Isi Dulu"))))</f>
        <v>Isi Tujuan</v>
      </c>
      <c r="K104" s="592" t="s">
        <v>26</v>
      </c>
      <c r="L104" s="593" t="str">
        <f>IF($D$101="Y/T","Isi Tujuan",IF($E$101=0,0,IF(K104="Y",1,IF(K104="T",0,"Isi Dulu"))))</f>
        <v>Isi Tujuan</v>
      </c>
      <c r="M104" s="849"/>
      <c r="N104" s="852"/>
    </row>
    <row r="105" spans="2:18" ht="15.75">
      <c r="B105" s="838"/>
      <c r="C105" s="841"/>
      <c r="D105" s="859"/>
      <c r="E105" s="862"/>
      <c r="F105" s="569">
        <v>5</v>
      </c>
      <c r="G105" s="570"/>
      <c r="H105" s="599" t="str">
        <f t="shared" si="1"/>
        <v>Belum Diisi</v>
      </c>
      <c r="I105" s="595" t="s">
        <v>26</v>
      </c>
      <c r="J105" s="596" t="str">
        <f>IF($D$101="Y/T","Isi Tujuan",IF($E$101=0,0,IF(I105="Y",1,IF(I105="T",0,"Isi Dulu"))))</f>
        <v>Isi Tujuan</v>
      </c>
      <c r="K105" s="595" t="s">
        <v>26</v>
      </c>
      <c r="L105" s="596" t="str">
        <f>IF($D$101="Y/T","Isi Tujuan",IF($E$101=0,0,IF(K105="Y",1,IF(K105="T",0,"Isi Dulu"))))</f>
        <v>Isi Tujuan</v>
      </c>
      <c r="M105" s="850"/>
      <c r="N105" s="853"/>
    </row>
    <row r="106" spans="2:18" s="527" customFormat="1" ht="15.75">
      <c r="B106" s="601"/>
      <c r="C106" s="581"/>
      <c r="D106" s="582"/>
      <c r="E106" s="602" t="e">
        <f>AVERAGE(E6:E105)</f>
        <v>#DIV/0!</v>
      </c>
      <c r="F106" s="603"/>
      <c r="G106" s="583"/>
      <c r="H106" s="602" t="e">
        <f>(IF($D6="Y/T",0,AVERAGE(H6:H10))+IF($D11="Y/T",0,AVERAGE(H11:H15))+IF($D16="Y/T",0,AVERAGE(H16:H20))+IF($D21="Y/T",0,AVERAGE(H21:H25))+IF($D26="Y/T",0,AVERAGE(H26:H30))+IF($D31="Y/T",0,AVERAGE(H31:H35))+IF($D36="Y/T",0,AVERAGE(H36:H40))+IF($D41="Y/T",0,AVERAGE(H41:H45))+IF($D46="Y/T",0,AVERAGE(H46:H50))+IF($D51="Y/T",0,AVERAGE(H51:H55))+IF($D56="Y/T",0,AVERAGE(H56:H60))+IF($D61="Y/T",0,AVERAGE(H61:H65))+IF($D66="Y/T",0,AVERAGE(H66:H70))+IF($D71="Y/T",0,AVERAGE(H71:H75))+IF($D76="Y/T",0,AVERAGE(H76:H80))+IF($D81="Y/T",0,AVERAGE(H81:H85))+IF($D86="Y/T",0,AVERAGE(H86:H90))+IF($D91="Y/T",0,AVERAGE(H91:H95))+IF($D96="Y/T",0,AVERAGE(H96:H100))+IF($D101="Y/T",0,AVERAGE(H101:H105)))/(COUNTIF($D6:$D105,"Y")+COUNTIF($D6:$D105,"T"))</f>
        <v>#DIV/0!</v>
      </c>
      <c r="I106" s="582"/>
      <c r="J106" s="602" t="e">
        <f>(IF($D6="Y/T",0,AVERAGE(J6:J10))+IF($D11="Y/T",0,AVERAGE(J11:J15))+IF($D16="Y/T",0,AVERAGE(J16:J20))+IF($D21="Y/T",0,AVERAGE(J21:J25))+IF($D26="Y/T",0,AVERAGE(J26:J30))+IF($D31="Y/T",0,AVERAGE(J31:J35))+IF($D36="Y/T",0,AVERAGE(J36:J40))+IF($D41="Y/T",0,AVERAGE(J41:J45))+IF($D46="Y/T",0,AVERAGE(J46:J50))+IF($D51="Y/T",0,AVERAGE(J51:J55))+IF($D56="Y/T",0,AVERAGE(J56:J60))+IF($D61="Y/T",0,AVERAGE(J61:J65))+IF($D66="Y/T",0,AVERAGE(J66:J70))+IF($D71="Y/T",0,AVERAGE(J71:J75))+IF($D76="Y/T",0,AVERAGE(J76:J80))+IF($D81="Y/T",0,AVERAGE(J81:J85))+IF($D86="Y/T",0,AVERAGE(J86:J90))+IF($D91="Y/T",0,AVERAGE(J91:J95))+IF($D96="Y/T",0,AVERAGE(J96:J100))+IF($D101="Y/T",0,AVERAGE(J101:J105)))/(COUNTIF($D6:$D105,"Y")+COUNTIF($D6:$D105,"T"))</f>
        <v>#DIV/0!</v>
      </c>
      <c r="K106" s="582"/>
      <c r="L106" s="602" t="e">
        <f>(IF($D6="Y/T",0,AVERAGE(L6:L10))+IF($D11="Y/T",0,AVERAGE(L11:L15))+IF($D16="Y/T",0,AVERAGE(L16:L20))+IF($D21="Y/T",0,AVERAGE(L21:L25))+IF($D26="Y/T",0,AVERAGE(L26:L30))+IF($D31="Y/T",0,AVERAGE(L31:L35))+IF($D36="Y/T",0,AVERAGE(L36:L40))+IF($D41="Y/T",0,AVERAGE(L41:L45))+IF($D46="Y/T",0,AVERAGE(L46:L50))+IF($D51="Y/T",0,AVERAGE(L51:L55))+IF($D56="Y/T",0,AVERAGE(L56:L60))+IF($D61="Y/T",0,AVERAGE(L61:L65))+IF($D66="Y/T",0,AVERAGE(L66:L70))+IF($D71="Y/T",0,AVERAGE(L71:L75))+IF($D76="Y/T",0,AVERAGE(L76:L80))+IF($D81="Y/T",0,AVERAGE(L81:L85))+IF($D86="Y/T",0,AVERAGE(L86:L90))+IF($D91="Y/T",0,AVERAGE(L91:L95))+IF($D96="Y/T",0,AVERAGE(L96:L100))+IF($D101="Y/T",0,AVERAGE(L101:L105)))/(COUNTIF($D6:$D105,"Y")+COUNTIF($D6:$D105,"T"))</f>
        <v>#DIV/0!</v>
      </c>
      <c r="M106" s="582"/>
      <c r="N106" s="602" t="e">
        <f>AVERAGE(N6:N105)</f>
        <v>#DIV/0!</v>
      </c>
    </row>
    <row r="107" spans="2:18" s="527" customFormat="1" ht="15.75">
      <c r="B107" s="864" t="s">
        <v>508</v>
      </c>
      <c r="C107" s="865"/>
      <c r="D107" s="865"/>
      <c r="E107" s="865"/>
      <c r="F107" s="865"/>
      <c r="G107" s="865"/>
      <c r="H107" s="865"/>
      <c r="I107" s="865"/>
      <c r="J107" s="866"/>
      <c r="K107" s="604"/>
      <c r="L107" s="604"/>
      <c r="M107" s="604"/>
      <c r="N107" s="604"/>
      <c r="O107" s="517"/>
      <c r="P107" s="517"/>
      <c r="Q107" s="517"/>
      <c r="R107" s="517"/>
    </row>
    <row r="108" spans="2:18" s="527" customFormat="1" ht="15.75">
      <c r="B108" s="836">
        <v>1</v>
      </c>
      <c r="C108" s="839"/>
      <c r="D108" s="857" t="s">
        <v>26</v>
      </c>
      <c r="E108" s="854" t="str">
        <f>IF(D108="Y",1,IF(D108="T",0,IF(D108="Y/T","Belum diisi","Error")))</f>
        <v>Belum diisi</v>
      </c>
      <c r="F108" s="528">
        <v>1</v>
      </c>
      <c r="G108" s="529"/>
      <c r="H108" s="589" t="str">
        <f t="shared" ref="H108:H171" si="2">IF(OR(J108="Isi Dulu",L108="Isi Dulu",J108="Isi Sasaran",L108="Isi Sasaran"),"Belum Diisi",IF(SUM(J108,L108)=2,1,IF(SUM(J108,L108)=1,0,IF(SUM(J108,L108)=0,0,"Error"))))</f>
        <v>Belum Diisi</v>
      </c>
      <c r="I108" s="590" t="s">
        <v>26</v>
      </c>
      <c r="J108" s="591" t="str">
        <f>IF($D$108="Y/T","Isi Sasaran",IF($E$108=0,0,IF(I108="Y",1,IF(I108="T",0,"Isi Dulu"))))</f>
        <v>Isi Sasaran</v>
      </c>
      <c r="K108" s="590" t="s">
        <v>26</v>
      </c>
      <c r="L108" s="591" t="str">
        <f>IF($D$108="Y/T","Isi Sasaran",IF($E$108=0,0,IF(K108="Y",1,IF(K108="T",0,"Isi Dulu"))))</f>
        <v>Isi Sasaran</v>
      </c>
      <c r="M108" s="848" t="s">
        <v>26</v>
      </c>
      <c r="N108" s="851" t="str">
        <f>IF(M108="Y",1,IF(M108="T",0,IF(M108="Y/T","Belum diisi","Error")))</f>
        <v>Belum diisi</v>
      </c>
      <c r="O108" s="517"/>
      <c r="P108" s="517"/>
      <c r="Q108" s="517"/>
      <c r="R108" s="517"/>
    </row>
    <row r="109" spans="2:18" s="527" customFormat="1" ht="15.75">
      <c r="B109" s="837"/>
      <c r="C109" s="840"/>
      <c r="D109" s="858"/>
      <c r="E109" s="855"/>
      <c r="F109" s="549">
        <v>2</v>
      </c>
      <c r="G109" s="550"/>
      <c r="H109" s="589" t="str">
        <f t="shared" si="2"/>
        <v>Belum Diisi</v>
      </c>
      <c r="I109" s="592" t="s">
        <v>26</v>
      </c>
      <c r="J109" s="593" t="str">
        <f>IF($D$108="Y/T","Isi Sasaran",IF($E$108=0,0,IF(I109="Y",1,IF(I109="T",0,"Isi Dulu"))))</f>
        <v>Isi Sasaran</v>
      </c>
      <c r="K109" s="592" t="s">
        <v>26</v>
      </c>
      <c r="L109" s="593" t="str">
        <f>IF($D$108="Y/T","Isi Sasaran",IF($E$108=0,0,IF(K109="Y",1,IF(K109="T",0,"Isi Dulu"))))</f>
        <v>Isi Sasaran</v>
      </c>
      <c r="M109" s="849"/>
      <c r="N109" s="852"/>
      <c r="O109" s="517"/>
      <c r="P109" s="517"/>
      <c r="Q109" s="517"/>
      <c r="R109" s="517"/>
    </row>
    <row r="110" spans="2:18" s="527" customFormat="1" ht="15.75">
      <c r="B110" s="837"/>
      <c r="C110" s="840"/>
      <c r="D110" s="858"/>
      <c r="E110" s="855"/>
      <c r="F110" s="549">
        <v>3</v>
      </c>
      <c r="G110" s="550"/>
      <c r="H110" s="589" t="str">
        <f t="shared" si="2"/>
        <v>Belum Diisi</v>
      </c>
      <c r="I110" s="592" t="s">
        <v>26</v>
      </c>
      <c r="J110" s="593" t="str">
        <f>IF($D$108="Y/T","Isi Sasaran",IF($E$108=0,0,IF(I110="Y",1,IF(I110="T",0,"Isi Dulu"))))</f>
        <v>Isi Sasaran</v>
      </c>
      <c r="K110" s="592" t="s">
        <v>26</v>
      </c>
      <c r="L110" s="593" t="str">
        <f>IF($D$108="Y/T","Isi Sasaran",IF($E$108=0,0,IF(K110="Y",1,IF(K110="T",0,"Isi Dulu"))))</f>
        <v>Isi Sasaran</v>
      </c>
      <c r="M110" s="849"/>
      <c r="N110" s="852"/>
      <c r="O110" s="517"/>
      <c r="P110" s="517"/>
      <c r="Q110" s="517"/>
      <c r="R110" s="517"/>
    </row>
    <row r="111" spans="2:18" s="527" customFormat="1" ht="15.75">
      <c r="B111" s="837"/>
      <c r="C111" s="840"/>
      <c r="D111" s="858"/>
      <c r="E111" s="855"/>
      <c r="F111" s="549">
        <v>4</v>
      </c>
      <c r="G111" s="550"/>
      <c r="H111" s="589" t="str">
        <f t="shared" si="2"/>
        <v>Belum Diisi</v>
      </c>
      <c r="I111" s="592" t="s">
        <v>26</v>
      </c>
      <c r="J111" s="593" t="str">
        <f>IF($D$108="Y/T","Isi Sasaran",IF($E$108=0,0,IF(I111="Y",1,IF(I111="T",0,"Isi Dulu"))))</f>
        <v>Isi Sasaran</v>
      </c>
      <c r="K111" s="592" t="s">
        <v>26</v>
      </c>
      <c r="L111" s="593" t="str">
        <f>IF($D$108="Y/T","Isi Sasaran",IF($E$108=0,0,IF(K111="Y",1,IF(K111="T",0,"Isi Dulu"))))</f>
        <v>Isi Sasaran</v>
      </c>
      <c r="M111" s="849"/>
      <c r="N111" s="852"/>
      <c r="O111" s="517"/>
      <c r="P111" s="517"/>
      <c r="Q111" s="517"/>
      <c r="R111" s="517"/>
    </row>
    <row r="112" spans="2:18" s="527" customFormat="1" ht="15.75">
      <c r="B112" s="838"/>
      <c r="C112" s="841"/>
      <c r="D112" s="859"/>
      <c r="E112" s="856"/>
      <c r="F112" s="569">
        <v>5</v>
      </c>
      <c r="G112" s="570"/>
      <c r="H112" s="594" t="str">
        <f t="shared" si="2"/>
        <v>Belum Diisi</v>
      </c>
      <c r="I112" s="595" t="s">
        <v>26</v>
      </c>
      <c r="J112" s="596" t="str">
        <f>IF($D$108="Y/T","Isi Sasaran",IF($E$108=0,0,IF(I112="Y",1,IF(I112="T",0,"Isi Dulu"))))</f>
        <v>Isi Sasaran</v>
      </c>
      <c r="K112" s="595" t="s">
        <v>26</v>
      </c>
      <c r="L112" s="596" t="str">
        <f>IF($D$108="Y/T","Isi Sasaran",IF($E$108=0,0,IF(K112="Y",1,IF(K112="T",0,"Isi Dulu"))))</f>
        <v>Isi Sasaran</v>
      </c>
      <c r="M112" s="850"/>
      <c r="N112" s="853"/>
      <c r="O112" s="517"/>
      <c r="P112" s="517"/>
      <c r="Q112" s="517"/>
      <c r="R112" s="517"/>
    </row>
    <row r="113" spans="2:18" s="527" customFormat="1" ht="15.75">
      <c r="B113" s="836">
        <v>2</v>
      </c>
      <c r="C113" s="839"/>
      <c r="D113" s="857" t="s">
        <v>26</v>
      </c>
      <c r="E113" s="854" t="str">
        <f>IF(D113="Y",1,IF(D113="T",0,IF(D113="Y/T","Belum diisi","Error")))</f>
        <v>Belum diisi</v>
      </c>
      <c r="F113" s="528">
        <v>1</v>
      </c>
      <c r="G113" s="529"/>
      <c r="H113" s="597" t="str">
        <f t="shared" si="2"/>
        <v>Belum Diisi</v>
      </c>
      <c r="I113" s="590" t="s">
        <v>26</v>
      </c>
      <c r="J113" s="591" t="str">
        <f>IF($D$113="Y/T","Isi Sasaran",IF($E$113=0,0,IF(I113="Y",1,IF(I113="T",0,"Isi Dulu"))))</f>
        <v>Isi Sasaran</v>
      </c>
      <c r="K113" s="590" t="s">
        <v>26</v>
      </c>
      <c r="L113" s="591" t="str">
        <f>IF($D$113="Y/T","Isi Sasaran",IF($E$113=0,0,IF(K113="Y",1,IF(K113="T",0,"Isi Dulu"))))</f>
        <v>Isi Sasaran</v>
      </c>
      <c r="M113" s="848" t="s">
        <v>26</v>
      </c>
      <c r="N113" s="851" t="str">
        <f>IF(M113="Y",1,IF(M113="T",0,IF(M113="Y/T","Belum diisi","Error")))</f>
        <v>Belum diisi</v>
      </c>
      <c r="O113" s="517"/>
      <c r="P113" s="517"/>
      <c r="Q113" s="517"/>
      <c r="R113" s="517"/>
    </row>
    <row r="114" spans="2:18" s="527" customFormat="1" ht="15.75">
      <c r="B114" s="837"/>
      <c r="C114" s="840"/>
      <c r="D114" s="858"/>
      <c r="E114" s="855"/>
      <c r="F114" s="549">
        <v>2</v>
      </c>
      <c r="G114" s="550"/>
      <c r="H114" s="598" t="str">
        <f t="shared" si="2"/>
        <v>Belum Diisi</v>
      </c>
      <c r="I114" s="592" t="s">
        <v>26</v>
      </c>
      <c r="J114" s="593" t="str">
        <f>IF($D$113="Y/T","Isi Sasaran",IF($E$113=0,0,IF(I114="Y",1,IF(I114="T",0,"Isi Dulu"))))</f>
        <v>Isi Sasaran</v>
      </c>
      <c r="K114" s="592" t="s">
        <v>26</v>
      </c>
      <c r="L114" s="593" t="str">
        <f>IF($D$113="Y/T","Isi Sasaran",IF($E$113=0,0,IF(K114="Y",1,IF(K114="T",0,"Isi Dulu"))))</f>
        <v>Isi Sasaran</v>
      </c>
      <c r="M114" s="849"/>
      <c r="N114" s="852"/>
      <c r="O114" s="517"/>
      <c r="P114" s="517"/>
      <c r="Q114" s="517"/>
      <c r="R114" s="517"/>
    </row>
    <row r="115" spans="2:18" s="527" customFormat="1" ht="15.75">
      <c r="B115" s="837"/>
      <c r="C115" s="840"/>
      <c r="D115" s="858"/>
      <c r="E115" s="855"/>
      <c r="F115" s="549">
        <v>3</v>
      </c>
      <c r="G115" s="550"/>
      <c r="H115" s="598" t="str">
        <f t="shared" si="2"/>
        <v>Belum Diisi</v>
      </c>
      <c r="I115" s="592" t="s">
        <v>26</v>
      </c>
      <c r="J115" s="593" t="str">
        <f>IF($D$113="Y/T","Isi Sasaran",IF($E$113=0,0,IF(I115="Y",1,IF(I115="T",0,"Isi Dulu"))))</f>
        <v>Isi Sasaran</v>
      </c>
      <c r="K115" s="592" t="s">
        <v>26</v>
      </c>
      <c r="L115" s="593" t="str">
        <f>IF($D$113="Y/T","Isi Sasaran",IF($E$113=0,0,IF(K115="Y",1,IF(K115="T",0,"Isi Dulu"))))</f>
        <v>Isi Sasaran</v>
      </c>
      <c r="M115" s="849"/>
      <c r="N115" s="852"/>
      <c r="O115" s="517"/>
      <c r="P115" s="517"/>
      <c r="Q115" s="517"/>
      <c r="R115" s="517"/>
    </row>
    <row r="116" spans="2:18" s="527" customFormat="1" ht="15.75">
      <c r="B116" s="837"/>
      <c r="C116" s="840"/>
      <c r="D116" s="858"/>
      <c r="E116" s="855"/>
      <c r="F116" s="549">
        <v>4</v>
      </c>
      <c r="G116" s="550"/>
      <c r="H116" s="598" t="str">
        <f t="shared" si="2"/>
        <v>Belum Diisi</v>
      </c>
      <c r="I116" s="592" t="s">
        <v>26</v>
      </c>
      <c r="J116" s="593" t="str">
        <f>IF($D$113="Y/T","Isi Sasaran",IF($E$113=0,0,IF(I116="Y",1,IF(I116="T",0,"Isi Dulu"))))</f>
        <v>Isi Sasaran</v>
      </c>
      <c r="K116" s="592" t="s">
        <v>26</v>
      </c>
      <c r="L116" s="593" t="str">
        <f>IF($D$113="Y/T","Isi Sasaran",IF($E$113=0,0,IF(K116="Y",1,IF(K116="T",0,"Isi Dulu"))))</f>
        <v>Isi Sasaran</v>
      </c>
      <c r="M116" s="849"/>
      <c r="N116" s="852"/>
      <c r="O116" s="517"/>
      <c r="P116" s="517"/>
      <c r="Q116" s="517"/>
      <c r="R116" s="517"/>
    </row>
    <row r="117" spans="2:18" s="527" customFormat="1" ht="15.75">
      <c r="B117" s="838"/>
      <c r="C117" s="841"/>
      <c r="D117" s="859"/>
      <c r="E117" s="856"/>
      <c r="F117" s="569">
        <v>5</v>
      </c>
      <c r="G117" s="570"/>
      <c r="H117" s="599" t="str">
        <f t="shared" si="2"/>
        <v>Belum Diisi</v>
      </c>
      <c r="I117" s="595" t="s">
        <v>26</v>
      </c>
      <c r="J117" s="596" t="str">
        <f>IF($D$113="Y/T","Isi Sasaran",IF($E$113=0,0,IF(I117="Y",1,IF(I117="T",0,"Isi Dulu"))))</f>
        <v>Isi Sasaran</v>
      </c>
      <c r="K117" s="595" t="s">
        <v>26</v>
      </c>
      <c r="L117" s="596" t="str">
        <f>IF($D$113="Y/T","Isi Sasaran",IF($E$113=0,0,IF(K117="Y",1,IF(K117="T",0,"Isi Dulu"))))</f>
        <v>Isi Sasaran</v>
      </c>
      <c r="M117" s="850"/>
      <c r="N117" s="853"/>
      <c r="O117" s="517"/>
      <c r="P117" s="517"/>
      <c r="Q117" s="517"/>
      <c r="R117" s="517"/>
    </row>
    <row r="118" spans="2:18" s="527" customFormat="1" ht="15.75">
      <c r="B118" s="836">
        <v>3</v>
      </c>
      <c r="C118" s="839"/>
      <c r="D118" s="857" t="s">
        <v>26</v>
      </c>
      <c r="E118" s="854" t="str">
        <f>IF(D118="Y",1,IF(D118="T",0,IF(D118="Y/T","Belum diisi","Error")))</f>
        <v>Belum diisi</v>
      </c>
      <c r="F118" s="528">
        <v>1</v>
      </c>
      <c r="G118" s="529"/>
      <c r="H118" s="600" t="str">
        <f t="shared" si="2"/>
        <v>Belum Diisi</v>
      </c>
      <c r="I118" s="590" t="s">
        <v>26</v>
      </c>
      <c r="J118" s="591" t="str">
        <f>IF($D$118="Y/T","Isi Sasaran",IF($E$118=0,0,IF(I118="Y",1,IF(I118="T",0,"Isi Dulu"))))</f>
        <v>Isi Sasaran</v>
      </c>
      <c r="K118" s="590" t="s">
        <v>26</v>
      </c>
      <c r="L118" s="591" t="str">
        <f>IF($D$118="Y/T","Isi Sasaran",IF($E$118=0,0,IF(K118="Y",1,IF(K118="T",0,"Isi Dulu"))))</f>
        <v>Isi Sasaran</v>
      </c>
      <c r="M118" s="848" t="s">
        <v>26</v>
      </c>
      <c r="N118" s="851" t="str">
        <f>IF(M118="Y",1,IF(M118="T",0,IF(M118="Y/T","Belum diisi","Error")))</f>
        <v>Belum diisi</v>
      </c>
      <c r="O118" s="517"/>
      <c r="P118" s="517"/>
      <c r="Q118" s="517"/>
      <c r="R118" s="517"/>
    </row>
    <row r="119" spans="2:18" s="527" customFormat="1" ht="15.75">
      <c r="B119" s="837"/>
      <c r="C119" s="840"/>
      <c r="D119" s="858"/>
      <c r="E119" s="855"/>
      <c r="F119" s="549">
        <v>2</v>
      </c>
      <c r="G119" s="550"/>
      <c r="H119" s="598" t="str">
        <f t="shared" si="2"/>
        <v>Belum Diisi</v>
      </c>
      <c r="I119" s="592" t="s">
        <v>26</v>
      </c>
      <c r="J119" s="593" t="str">
        <f>IF($D$118="Y/T","Isi Sasaran",IF($E$118=0,0,IF(I119="Y",1,IF(I119="T",0,"Isi Dulu"))))</f>
        <v>Isi Sasaran</v>
      </c>
      <c r="K119" s="592" t="s">
        <v>26</v>
      </c>
      <c r="L119" s="593" t="str">
        <f>IF($D$118="Y/T","Isi Sasaran",IF($E$118=0,0,IF(K119="Y",1,IF(K119="T",0,"Isi Dulu"))))</f>
        <v>Isi Sasaran</v>
      </c>
      <c r="M119" s="849"/>
      <c r="N119" s="852"/>
      <c r="O119" s="517"/>
      <c r="P119" s="517"/>
      <c r="Q119" s="517"/>
      <c r="R119" s="517"/>
    </row>
    <row r="120" spans="2:18" s="527" customFormat="1" ht="15.75">
      <c r="B120" s="837"/>
      <c r="C120" s="840"/>
      <c r="D120" s="858"/>
      <c r="E120" s="855"/>
      <c r="F120" s="549">
        <v>3</v>
      </c>
      <c r="G120" s="550"/>
      <c r="H120" s="598" t="str">
        <f t="shared" si="2"/>
        <v>Belum Diisi</v>
      </c>
      <c r="I120" s="592" t="s">
        <v>26</v>
      </c>
      <c r="J120" s="593" t="str">
        <f>IF($D$118="Y/T","Isi Sasaran",IF($E$118=0,0,IF(I120="Y",1,IF(I120="T",0,"Isi Dulu"))))</f>
        <v>Isi Sasaran</v>
      </c>
      <c r="K120" s="592" t="s">
        <v>26</v>
      </c>
      <c r="L120" s="593" t="str">
        <f>IF($D$118="Y/T","Isi Sasaran",IF($E$118=0,0,IF(K120="Y",1,IF(K120="T",0,"Isi Dulu"))))</f>
        <v>Isi Sasaran</v>
      </c>
      <c r="M120" s="849"/>
      <c r="N120" s="852"/>
      <c r="O120" s="517"/>
      <c r="P120" s="517"/>
      <c r="Q120" s="517"/>
      <c r="R120" s="517"/>
    </row>
    <row r="121" spans="2:18" s="527" customFormat="1" ht="15.75">
      <c r="B121" s="837"/>
      <c r="C121" s="840"/>
      <c r="D121" s="858"/>
      <c r="E121" s="855"/>
      <c r="F121" s="549">
        <v>4</v>
      </c>
      <c r="G121" s="550"/>
      <c r="H121" s="598" t="str">
        <f t="shared" si="2"/>
        <v>Belum Diisi</v>
      </c>
      <c r="I121" s="592" t="s">
        <v>26</v>
      </c>
      <c r="J121" s="593" t="str">
        <f>IF($D$118="Y/T","Isi Sasaran",IF($E$118=0,0,IF(I121="Y",1,IF(I121="T",0,"Isi Dulu"))))</f>
        <v>Isi Sasaran</v>
      </c>
      <c r="K121" s="592" t="s">
        <v>26</v>
      </c>
      <c r="L121" s="593" t="str">
        <f>IF($D$118="Y/T","Isi Sasaran",IF($E$118=0,0,IF(K121="Y",1,IF(K121="T",0,"Isi Dulu"))))</f>
        <v>Isi Sasaran</v>
      </c>
      <c r="M121" s="849"/>
      <c r="N121" s="852"/>
      <c r="O121" s="517"/>
      <c r="P121" s="517"/>
      <c r="Q121" s="517"/>
      <c r="R121" s="517"/>
    </row>
    <row r="122" spans="2:18" s="527" customFormat="1" ht="15.75">
      <c r="B122" s="838"/>
      <c r="C122" s="841"/>
      <c r="D122" s="859"/>
      <c r="E122" s="856"/>
      <c r="F122" s="569">
        <v>5</v>
      </c>
      <c r="G122" s="570"/>
      <c r="H122" s="599" t="str">
        <f t="shared" si="2"/>
        <v>Belum Diisi</v>
      </c>
      <c r="I122" s="595" t="s">
        <v>26</v>
      </c>
      <c r="J122" s="596" t="str">
        <f>IF($D$118="Y/T","Isi Sasaran",IF($E$118=0,0,IF(I122="Y",1,IF(I122="T",0,"Isi Dulu"))))</f>
        <v>Isi Sasaran</v>
      </c>
      <c r="K122" s="595" t="s">
        <v>26</v>
      </c>
      <c r="L122" s="596" t="str">
        <f>IF($D$118="Y/T","Isi Sasaran",IF($E$118=0,0,IF(K122="Y",1,IF(K122="T",0,"Isi Dulu"))))</f>
        <v>Isi Sasaran</v>
      </c>
      <c r="M122" s="850"/>
      <c r="N122" s="853"/>
      <c r="O122" s="517"/>
      <c r="P122" s="517"/>
      <c r="Q122" s="517"/>
      <c r="R122" s="517"/>
    </row>
    <row r="123" spans="2:18" s="527" customFormat="1" ht="15.75">
      <c r="B123" s="836">
        <v>4</v>
      </c>
      <c r="C123" s="839"/>
      <c r="D123" s="857" t="s">
        <v>26</v>
      </c>
      <c r="E123" s="854" t="str">
        <f>IF(D123="Y",1,IF(D123="T",0,IF(D123="Y/T","Belum diisi","Error")))</f>
        <v>Belum diisi</v>
      </c>
      <c r="F123" s="528">
        <v>1</v>
      </c>
      <c r="G123" s="529"/>
      <c r="H123" s="600" t="str">
        <f t="shared" si="2"/>
        <v>Belum Diisi</v>
      </c>
      <c r="I123" s="590" t="s">
        <v>26</v>
      </c>
      <c r="J123" s="591" t="str">
        <f>IF($D$123="Y/T","Isi Sasaran",IF($E$123=0,0,IF(I123="Y",1,IF(I123="T",0,"Isi Dulu"))))</f>
        <v>Isi Sasaran</v>
      </c>
      <c r="K123" s="590" t="s">
        <v>26</v>
      </c>
      <c r="L123" s="591" t="str">
        <f>IF($D$123="Y/T","Isi Sasaran",IF($E$123=0,0,IF(K123="Y",1,IF(K123="T",0,"Isi Dulu"))))</f>
        <v>Isi Sasaran</v>
      </c>
      <c r="M123" s="848" t="s">
        <v>26</v>
      </c>
      <c r="N123" s="851" t="str">
        <f>IF(M123="Y",1,IF(M123="T",0,IF(M123="Y/T","Belum diisi","Error")))</f>
        <v>Belum diisi</v>
      </c>
      <c r="O123" s="517"/>
      <c r="P123" s="517"/>
      <c r="Q123" s="517"/>
      <c r="R123" s="517"/>
    </row>
    <row r="124" spans="2:18" s="527" customFormat="1" ht="15.75">
      <c r="B124" s="837"/>
      <c r="C124" s="840"/>
      <c r="D124" s="858"/>
      <c r="E124" s="855"/>
      <c r="F124" s="549">
        <v>2</v>
      </c>
      <c r="G124" s="550"/>
      <c r="H124" s="598" t="str">
        <f t="shared" si="2"/>
        <v>Belum Diisi</v>
      </c>
      <c r="I124" s="592" t="s">
        <v>26</v>
      </c>
      <c r="J124" s="593" t="str">
        <f>IF($D$123="Y/T","Isi Sasaran",IF($E$123=0,0,IF(I124="Y",1,IF(I124="T",0,"Isi Dulu"))))</f>
        <v>Isi Sasaran</v>
      </c>
      <c r="K124" s="592" t="s">
        <v>26</v>
      </c>
      <c r="L124" s="593" t="str">
        <f>IF($D$123="Y/T","Isi Sasaran",IF($E$123=0,0,IF(K124="Y",1,IF(K124="T",0,"Isi Dulu"))))</f>
        <v>Isi Sasaran</v>
      </c>
      <c r="M124" s="849"/>
      <c r="N124" s="852"/>
      <c r="O124" s="517"/>
      <c r="P124" s="517"/>
      <c r="Q124" s="517"/>
      <c r="R124" s="517"/>
    </row>
    <row r="125" spans="2:18" s="527" customFormat="1" ht="15.75">
      <c r="B125" s="837"/>
      <c r="C125" s="840"/>
      <c r="D125" s="858"/>
      <c r="E125" s="855"/>
      <c r="F125" s="549">
        <v>3</v>
      </c>
      <c r="G125" s="550"/>
      <c r="H125" s="598" t="str">
        <f t="shared" si="2"/>
        <v>Belum Diisi</v>
      </c>
      <c r="I125" s="592" t="s">
        <v>26</v>
      </c>
      <c r="J125" s="593" t="str">
        <f>IF($D$123="Y/T","Isi Sasaran",IF($E$123=0,0,IF(I125="Y",1,IF(I125="T",0,"Isi Dulu"))))</f>
        <v>Isi Sasaran</v>
      </c>
      <c r="K125" s="592" t="s">
        <v>26</v>
      </c>
      <c r="L125" s="593" t="str">
        <f>IF($D$123="Y/T","Isi Sasaran",IF($E$123=0,0,IF(K125="Y",1,IF(K125="T",0,"Isi Dulu"))))</f>
        <v>Isi Sasaran</v>
      </c>
      <c r="M125" s="849"/>
      <c r="N125" s="852"/>
      <c r="O125" s="517"/>
      <c r="P125" s="517"/>
      <c r="Q125" s="517"/>
      <c r="R125" s="517"/>
    </row>
    <row r="126" spans="2:18" s="527" customFormat="1" ht="15.75">
      <c r="B126" s="837"/>
      <c r="C126" s="840"/>
      <c r="D126" s="858"/>
      <c r="E126" s="855"/>
      <c r="F126" s="549">
        <v>4</v>
      </c>
      <c r="G126" s="550"/>
      <c r="H126" s="598" t="str">
        <f t="shared" si="2"/>
        <v>Belum Diisi</v>
      </c>
      <c r="I126" s="592" t="s">
        <v>26</v>
      </c>
      <c r="J126" s="593" t="str">
        <f>IF($D$123="Y/T","Isi Sasaran",IF($E$123=0,0,IF(I126="Y",1,IF(I126="T",0,"Isi Dulu"))))</f>
        <v>Isi Sasaran</v>
      </c>
      <c r="K126" s="592" t="s">
        <v>26</v>
      </c>
      <c r="L126" s="593" t="str">
        <f>IF($D$123="Y/T","Isi Sasaran",IF($E$123=0,0,IF(K126="Y",1,IF(K126="T",0,"Isi Dulu"))))</f>
        <v>Isi Sasaran</v>
      </c>
      <c r="M126" s="849"/>
      <c r="N126" s="852"/>
      <c r="O126" s="517"/>
      <c r="P126" s="517"/>
      <c r="Q126" s="517"/>
      <c r="R126" s="517"/>
    </row>
    <row r="127" spans="2:18" s="527" customFormat="1" ht="15.75">
      <c r="B127" s="838"/>
      <c r="C127" s="841"/>
      <c r="D127" s="859"/>
      <c r="E127" s="856"/>
      <c r="F127" s="569">
        <v>5</v>
      </c>
      <c r="G127" s="570"/>
      <c r="H127" s="599" t="str">
        <f t="shared" si="2"/>
        <v>Belum Diisi</v>
      </c>
      <c r="I127" s="595" t="s">
        <v>26</v>
      </c>
      <c r="J127" s="596" t="str">
        <f>IF($D$123="Y/T","Isi Sasaran",IF($E$123=0,0,IF(I127="Y",1,IF(I127="T",0,"Isi Dulu"))))</f>
        <v>Isi Sasaran</v>
      </c>
      <c r="K127" s="595" t="s">
        <v>26</v>
      </c>
      <c r="L127" s="596" t="str">
        <f>IF($D$123="Y/T","Isi Sasaran",IF($E$123=0,0,IF(K127="Y",1,IF(K127="T",0,"Isi Dulu"))))</f>
        <v>Isi Sasaran</v>
      </c>
      <c r="M127" s="850"/>
      <c r="N127" s="853"/>
      <c r="O127" s="517"/>
      <c r="P127" s="517"/>
      <c r="Q127" s="517"/>
      <c r="R127" s="517"/>
    </row>
    <row r="128" spans="2:18" s="527" customFormat="1" ht="15.75">
      <c r="B128" s="836">
        <v>5</v>
      </c>
      <c r="C128" s="839"/>
      <c r="D128" s="857" t="s">
        <v>26</v>
      </c>
      <c r="E128" s="854" t="str">
        <f>IF(D128="Y",1,IF(D128="T",0,IF(D128="Y/T","Belum diisi","Error")))</f>
        <v>Belum diisi</v>
      </c>
      <c r="F128" s="528">
        <v>1</v>
      </c>
      <c r="G128" s="529"/>
      <c r="H128" s="600" t="str">
        <f t="shared" si="2"/>
        <v>Belum Diisi</v>
      </c>
      <c r="I128" s="590" t="s">
        <v>26</v>
      </c>
      <c r="J128" s="591" t="str">
        <f>IF($D$128="Y/T","Isi Sasaran",IF($E$128=0,0,IF(I128="Y",1,IF(I128="T",0,"Isi Dulu"))))</f>
        <v>Isi Sasaran</v>
      </c>
      <c r="K128" s="590" t="s">
        <v>26</v>
      </c>
      <c r="L128" s="591" t="str">
        <f>IF($D$128="Y/T","Isi Sasaran",IF($E$128=0,0,IF(K128="Y",1,IF(K128="T",0,"Isi Dulu"))))</f>
        <v>Isi Sasaran</v>
      </c>
      <c r="M128" s="848" t="s">
        <v>26</v>
      </c>
      <c r="N128" s="851" t="str">
        <f>IF(M128="Y",1,IF(M128="T",0,IF(M128="Y/T","Belum diisi","Error")))</f>
        <v>Belum diisi</v>
      </c>
      <c r="O128" s="517"/>
      <c r="P128" s="517"/>
      <c r="Q128" s="517"/>
      <c r="R128" s="517"/>
    </row>
    <row r="129" spans="2:18" s="527" customFormat="1" ht="15.75">
      <c r="B129" s="837"/>
      <c r="C129" s="840"/>
      <c r="D129" s="858"/>
      <c r="E129" s="855"/>
      <c r="F129" s="549">
        <v>2</v>
      </c>
      <c r="G129" s="550"/>
      <c r="H129" s="598" t="str">
        <f t="shared" si="2"/>
        <v>Belum Diisi</v>
      </c>
      <c r="I129" s="592" t="s">
        <v>26</v>
      </c>
      <c r="J129" s="593" t="str">
        <f>IF($D$128="Y/T","Isi Sasaran",IF($E$128=0,0,IF(I129="Y",1,IF(I129="T",0,"Isi Dulu"))))</f>
        <v>Isi Sasaran</v>
      </c>
      <c r="K129" s="592" t="s">
        <v>26</v>
      </c>
      <c r="L129" s="593" t="str">
        <f>IF($D$128="Y/T","Isi Sasaran",IF($E$128=0,0,IF(K129="Y",1,IF(K129="T",0,"Isi Dulu"))))</f>
        <v>Isi Sasaran</v>
      </c>
      <c r="M129" s="849"/>
      <c r="N129" s="852"/>
      <c r="O129" s="517"/>
      <c r="P129" s="517"/>
      <c r="Q129" s="517"/>
      <c r="R129" s="517"/>
    </row>
    <row r="130" spans="2:18" s="527" customFormat="1" ht="15.75">
      <c r="B130" s="837"/>
      <c r="C130" s="840"/>
      <c r="D130" s="858"/>
      <c r="E130" s="855"/>
      <c r="F130" s="549">
        <v>3</v>
      </c>
      <c r="G130" s="550"/>
      <c r="H130" s="598" t="str">
        <f t="shared" si="2"/>
        <v>Belum Diisi</v>
      </c>
      <c r="I130" s="592" t="s">
        <v>26</v>
      </c>
      <c r="J130" s="593" t="str">
        <f>IF($D$128="Y/T","Isi Sasaran",IF($E$128=0,0,IF(I130="Y",1,IF(I130="T",0,"Isi Dulu"))))</f>
        <v>Isi Sasaran</v>
      </c>
      <c r="K130" s="592" t="s">
        <v>26</v>
      </c>
      <c r="L130" s="593" t="str">
        <f>IF($D$128="Y/T","Isi Sasaran",IF($E$128=0,0,IF(K130="Y",1,IF(K130="T",0,"Isi Dulu"))))</f>
        <v>Isi Sasaran</v>
      </c>
      <c r="M130" s="849"/>
      <c r="N130" s="852"/>
      <c r="O130" s="517"/>
      <c r="P130" s="517"/>
      <c r="Q130" s="517"/>
      <c r="R130" s="517"/>
    </row>
    <row r="131" spans="2:18" s="527" customFormat="1" ht="15.75">
      <c r="B131" s="837"/>
      <c r="C131" s="840"/>
      <c r="D131" s="858"/>
      <c r="E131" s="855"/>
      <c r="F131" s="549">
        <v>4</v>
      </c>
      <c r="G131" s="550"/>
      <c r="H131" s="598" t="str">
        <f t="shared" si="2"/>
        <v>Belum Diisi</v>
      </c>
      <c r="I131" s="592" t="s">
        <v>26</v>
      </c>
      <c r="J131" s="593" t="str">
        <f>IF($D$128="Y/T","Isi Sasaran",IF($E$128=0,0,IF(I131="Y",1,IF(I131="T",0,"Isi Dulu"))))</f>
        <v>Isi Sasaran</v>
      </c>
      <c r="K131" s="592" t="s">
        <v>26</v>
      </c>
      <c r="L131" s="593" t="str">
        <f>IF($D$128="Y/T","Isi Sasaran",IF($E$128=0,0,IF(K131="Y",1,IF(K131="T",0,"Isi Dulu"))))</f>
        <v>Isi Sasaran</v>
      </c>
      <c r="M131" s="849"/>
      <c r="N131" s="852"/>
      <c r="O131" s="517"/>
      <c r="P131" s="517"/>
      <c r="Q131" s="517"/>
      <c r="R131" s="517"/>
    </row>
    <row r="132" spans="2:18" s="527" customFormat="1" ht="15.75">
      <c r="B132" s="838"/>
      <c r="C132" s="841"/>
      <c r="D132" s="859"/>
      <c r="E132" s="856"/>
      <c r="F132" s="569">
        <v>5</v>
      </c>
      <c r="G132" s="570"/>
      <c r="H132" s="599" t="str">
        <f t="shared" si="2"/>
        <v>Belum Diisi</v>
      </c>
      <c r="I132" s="595" t="s">
        <v>26</v>
      </c>
      <c r="J132" s="596" t="str">
        <f>IF($D$128="Y/T","Isi Sasaran",IF($E$128=0,0,IF(I132="Y",1,IF(I132="T",0,"Isi Dulu"))))</f>
        <v>Isi Sasaran</v>
      </c>
      <c r="K132" s="595" t="s">
        <v>26</v>
      </c>
      <c r="L132" s="596" t="str">
        <f>IF($D$128="Y/T","Isi Sasaran",IF($E$128=0,0,IF(K132="Y",1,IF(K132="T",0,"Isi Dulu"))))</f>
        <v>Isi Sasaran</v>
      </c>
      <c r="M132" s="850"/>
      <c r="N132" s="853"/>
      <c r="O132" s="517"/>
      <c r="P132" s="517"/>
      <c r="Q132" s="517"/>
      <c r="R132" s="517"/>
    </row>
    <row r="133" spans="2:18" s="527" customFormat="1" ht="15.75">
      <c r="B133" s="836">
        <v>6</v>
      </c>
      <c r="C133" s="839"/>
      <c r="D133" s="857" t="s">
        <v>26</v>
      </c>
      <c r="E133" s="854" t="str">
        <f>IF(D133="Y",1,IF(D133="T",0,IF(D133="Y/T","Belum diisi","Error")))</f>
        <v>Belum diisi</v>
      </c>
      <c r="F133" s="528">
        <v>1</v>
      </c>
      <c r="G133" s="529"/>
      <c r="H133" s="600" t="str">
        <f t="shared" si="2"/>
        <v>Belum Diisi</v>
      </c>
      <c r="I133" s="590" t="s">
        <v>26</v>
      </c>
      <c r="J133" s="591" t="str">
        <f>IF($D$133="Y/T","Isi Sasaran",IF($E$133=0,0,IF(I133="Y",1,IF(I133="T",0,"Isi Dulu"))))</f>
        <v>Isi Sasaran</v>
      </c>
      <c r="K133" s="590" t="s">
        <v>26</v>
      </c>
      <c r="L133" s="591" t="str">
        <f>IF($D$133="Y/T","Isi Sasaran",IF($E$133=0,0,IF(K133="Y",1,IF(K133="T",0,"Isi Dulu"))))</f>
        <v>Isi Sasaran</v>
      </c>
      <c r="M133" s="848" t="s">
        <v>26</v>
      </c>
      <c r="N133" s="851" t="str">
        <f>IF(M133="Y",1,IF(M133="T",0,IF(M133="Y/T","Belum diisi","Error")))</f>
        <v>Belum diisi</v>
      </c>
      <c r="O133" s="517"/>
      <c r="P133" s="517"/>
      <c r="Q133" s="517"/>
      <c r="R133" s="517"/>
    </row>
    <row r="134" spans="2:18" s="527" customFormat="1" ht="15.75">
      <c r="B134" s="837"/>
      <c r="C134" s="840"/>
      <c r="D134" s="858"/>
      <c r="E134" s="855"/>
      <c r="F134" s="549">
        <v>2</v>
      </c>
      <c r="G134" s="550"/>
      <c r="H134" s="598" t="str">
        <f t="shared" si="2"/>
        <v>Belum Diisi</v>
      </c>
      <c r="I134" s="592" t="s">
        <v>26</v>
      </c>
      <c r="J134" s="593" t="str">
        <f>IF($D$133="Y/T","Isi Sasaran",IF($E$133=0,0,IF(I134="Y",1,IF(I134="T",0,"Isi Dulu"))))</f>
        <v>Isi Sasaran</v>
      </c>
      <c r="K134" s="592" t="s">
        <v>26</v>
      </c>
      <c r="L134" s="593" t="str">
        <f>IF($D$133="Y/T","Isi Sasaran",IF($E$133=0,0,IF(K134="Y",1,IF(K134="T",0,"Isi Dulu"))))</f>
        <v>Isi Sasaran</v>
      </c>
      <c r="M134" s="849"/>
      <c r="N134" s="852"/>
      <c r="O134" s="517"/>
      <c r="P134" s="517"/>
      <c r="Q134" s="517"/>
      <c r="R134" s="517"/>
    </row>
    <row r="135" spans="2:18" s="527" customFormat="1" ht="15.75">
      <c r="B135" s="837"/>
      <c r="C135" s="840"/>
      <c r="D135" s="858"/>
      <c r="E135" s="855"/>
      <c r="F135" s="549">
        <v>3</v>
      </c>
      <c r="G135" s="550"/>
      <c r="H135" s="598" t="str">
        <f t="shared" si="2"/>
        <v>Belum Diisi</v>
      </c>
      <c r="I135" s="592" t="s">
        <v>26</v>
      </c>
      <c r="J135" s="593" t="str">
        <f>IF($D$133="Y/T","Isi Sasaran",IF($E$133=0,0,IF(I135="Y",1,IF(I135="T",0,"Isi Dulu"))))</f>
        <v>Isi Sasaran</v>
      </c>
      <c r="K135" s="592" t="s">
        <v>26</v>
      </c>
      <c r="L135" s="593" t="str">
        <f>IF($D$133="Y/T","Isi Sasaran",IF($E$133=0,0,IF(K135="Y",1,IF(K135="T",0,"Isi Dulu"))))</f>
        <v>Isi Sasaran</v>
      </c>
      <c r="M135" s="849"/>
      <c r="N135" s="852"/>
      <c r="O135" s="517"/>
      <c r="P135" s="517"/>
      <c r="Q135" s="517"/>
      <c r="R135" s="517"/>
    </row>
    <row r="136" spans="2:18" s="527" customFormat="1" ht="15.75">
      <c r="B136" s="837"/>
      <c r="C136" s="840"/>
      <c r="D136" s="858"/>
      <c r="E136" s="855"/>
      <c r="F136" s="549">
        <v>4</v>
      </c>
      <c r="G136" s="550"/>
      <c r="H136" s="598" t="str">
        <f t="shared" si="2"/>
        <v>Belum Diisi</v>
      </c>
      <c r="I136" s="592" t="s">
        <v>26</v>
      </c>
      <c r="J136" s="593" t="str">
        <f>IF($D$133="Y/T","Isi Sasaran",IF($E$133=0,0,IF(I136="Y",1,IF(I136="T",0,"Isi Dulu"))))</f>
        <v>Isi Sasaran</v>
      </c>
      <c r="K136" s="592" t="s">
        <v>26</v>
      </c>
      <c r="L136" s="593" t="str">
        <f>IF($D$133="Y/T","Isi Sasaran",IF($E$133=0,0,IF(K136="Y",1,IF(K136="T",0,"Isi Dulu"))))</f>
        <v>Isi Sasaran</v>
      </c>
      <c r="M136" s="849"/>
      <c r="N136" s="852"/>
      <c r="O136" s="517"/>
      <c r="P136" s="517"/>
      <c r="Q136" s="517"/>
      <c r="R136" s="517"/>
    </row>
    <row r="137" spans="2:18" s="527" customFormat="1" ht="15.75">
      <c r="B137" s="838"/>
      <c r="C137" s="841"/>
      <c r="D137" s="859"/>
      <c r="E137" s="856"/>
      <c r="F137" s="569">
        <v>5</v>
      </c>
      <c r="G137" s="570"/>
      <c r="H137" s="599" t="str">
        <f t="shared" si="2"/>
        <v>Belum Diisi</v>
      </c>
      <c r="I137" s="595" t="s">
        <v>26</v>
      </c>
      <c r="J137" s="596" t="str">
        <f>IF($D$133="Y/T","Isi Sasaran",IF($E$133=0,0,IF(I137="Y",1,IF(I137="T",0,"Isi Dulu"))))</f>
        <v>Isi Sasaran</v>
      </c>
      <c r="K137" s="595" t="s">
        <v>26</v>
      </c>
      <c r="L137" s="596" t="str">
        <f>IF($D$133="Y/T","Isi Sasaran",IF($E$133=0,0,IF(K137="Y",1,IF(K137="T",0,"Isi Dulu"))))</f>
        <v>Isi Sasaran</v>
      </c>
      <c r="M137" s="850"/>
      <c r="N137" s="853"/>
      <c r="O137" s="517"/>
      <c r="P137" s="517"/>
      <c r="Q137" s="517"/>
      <c r="R137" s="517"/>
    </row>
    <row r="138" spans="2:18" s="527" customFormat="1" ht="15.75">
      <c r="B138" s="836">
        <v>7</v>
      </c>
      <c r="C138" s="839"/>
      <c r="D138" s="857" t="s">
        <v>26</v>
      </c>
      <c r="E138" s="854" t="str">
        <f>IF(D138="Y",1,IF(D138="T",0,IF(D138="Y/T","Belum diisi","Error")))</f>
        <v>Belum diisi</v>
      </c>
      <c r="F138" s="528">
        <v>1</v>
      </c>
      <c r="G138" s="529"/>
      <c r="H138" s="600" t="str">
        <f t="shared" si="2"/>
        <v>Belum Diisi</v>
      </c>
      <c r="I138" s="590" t="s">
        <v>26</v>
      </c>
      <c r="J138" s="591" t="str">
        <f>IF($D$138="Y/T","Isi Sasaran",IF($E$138=0,0,IF(I138="Y",1,IF(I138="T",0,"Isi Dulu"))))</f>
        <v>Isi Sasaran</v>
      </c>
      <c r="K138" s="590" t="s">
        <v>26</v>
      </c>
      <c r="L138" s="591" t="str">
        <f>IF($D$138="Y/T","Isi Sasaran",IF($E$138=0,0,IF(K138="Y",1,IF(K138="T",0,"Isi Dulu"))))</f>
        <v>Isi Sasaran</v>
      </c>
      <c r="M138" s="848" t="s">
        <v>26</v>
      </c>
      <c r="N138" s="851" t="str">
        <f>IF(M138="Y",1,IF(M138="T",0,IF(M138="Y/T","Belum diisi","Error")))</f>
        <v>Belum diisi</v>
      </c>
      <c r="O138" s="517"/>
      <c r="P138" s="517"/>
      <c r="Q138" s="517"/>
      <c r="R138" s="517"/>
    </row>
    <row r="139" spans="2:18" s="527" customFormat="1" ht="15.75">
      <c r="B139" s="837"/>
      <c r="C139" s="840"/>
      <c r="D139" s="858"/>
      <c r="E139" s="855"/>
      <c r="F139" s="549">
        <v>2</v>
      </c>
      <c r="G139" s="550"/>
      <c r="H139" s="598" t="str">
        <f t="shared" si="2"/>
        <v>Belum Diisi</v>
      </c>
      <c r="I139" s="592" t="s">
        <v>26</v>
      </c>
      <c r="J139" s="593" t="str">
        <f>IF($D$138="Y/T","Isi Sasaran",IF($E$138=0,0,IF(I139="Y",1,IF(I139="T",0,"Isi Dulu"))))</f>
        <v>Isi Sasaran</v>
      </c>
      <c r="K139" s="592" t="s">
        <v>26</v>
      </c>
      <c r="L139" s="593" t="str">
        <f>IF($D$138="Y/T","Isi Sasaran",IF($E$138=0,0,IF(K139="Y",1,IF(K139="T",0,"Isi Dulu"))))</f>
        <v>Isi Sasaran</v>
      </c>
      <c r="M139" s="849"/>
      <c r="N139" s="852"/>
      <c r="O139" s="517"/>
      <c r="P139" s="517"/>
      <c r="Q139" s="517"/>
      <c r="R139" s="517"/>
    </row>
    <row r="140" spans="2:18" s="527" customFormat="1" ht="15.75">
      <c r="B140" s="837"/>
      <c r="C140" s="840"/>
      <c r="D140" s="858"/>
      <c r="E140" s="855"/>
      <c r="F140" s="549">
        <v>3</v>
      </c>
      <c r="G140" s="550"/>
      <c r="H140" s="598" t="str">
        <f t="shared" si="2"/>
        <v>Belum Diisi</v>
      </c>
      <c r="I140" s="592" t="s">
        <v>26</v>
      </c>
      <c r="J140" s="593" t="str">
        <f>IF($D$138="Y/T","Isi Sasaran",IF($E$138=0,0,IF(I140="Y",1,IF(I140="T",0,"Isi Dulu"))))</f>
        <v>Isi Sasaran</v>
      </c>
      <c r="K140" s="592" t="s">
        <v>26</v>
      </c>
      <c r="L140" s="593" t="str">
        <f>IF($D$138="Y/T","Isi Sasaran",IF($E$138=0,0,IF(K140="Y",1,IF(K140="T",0,"Isi Dulu"))))</f>
        <v>Isi Sasaran</v>
      </c>
      <c r="M140" s="849"/>
      <c r="N140" s="852"/>
      <c r="O140" s="517"/>
      <c r="P140" s="517"/>
      <c r="Q140" s="517"/>
      <c r="R140" s="517"/>
    </row>
    <row r="141" spans="2:18" s="527" customFormat="1" ht="15.75">
      <c r="B141" s="837"/>
      <c r="C141" s="840"/>
      <c r="D141" s="858"/>
      <c r="E141" s="855"/>
      <c r="F141" s="549">
        <v>4</v>
      </c>
      <c r="G141" s="550"/>
      <c r="H141" s="598" t="str">
        <f t="shared" si="2"/>
        <v>Belum Diisi</v>
      </c>
      <c r="I141" s="592" t="s">
        <v>26</v>
      </c>
      <c r="J141" s="593" t="str">
        <f>IF($D$138="Y/T","Isi Sasaran",IF($E$138=0,0,IF(I141="Y",1,IF(I141="T",0,"Isi Dulu"))))</f>
        <v>Isi Sasaran</v>
      </c>
      <c r="K141" s="592" t="s">
        <v>26</v>
      </c>
      <c r="L141" s="593" t="str">
        <f>IF($D$138="Y/T","Isi Sasaran",IF($E$138=0,0,IF(K141="Y",1,IF(K141="T",0,"Isi Dulu"))))</f>
        <v>Isi Sasaran</v>
      </c>
      <c r="M141" s="849"/>
      <c r="N141" s="852"/>
      <c r="O141" s="517"/>
      <c r="P141" s="517"/>
      <c r="Q141" s="517"/>
      <c r="R141" s="517"/>
    </row>
    <row r="142" spans="2:18" s="527" customFormat="1" ht="15.75">
      <c r="B142" s="838"/>
      <c r="C142" s="841"/>
      <c r="D142" s="859"/>
      <c r="E142" s="856"/>
      <c r="F142" s="569">
        <v>5</v>
      </c>
      <c r="G142" s="570"/>
      <c r="H142" s="599" t="str">
        <f t="shared" si="2"/>
        <v>Belum Diisi</v>
      </c>
      <c r="I142" s="595" t="s">
        <v>26</v>
      </c>
      <c r="J142" s="596" t="str">
        <f>IF($D$138="Y/T","Isi Sasaran",IF($E$138=0,0,IF(I142="Y",1,IF(I142="T",0,"Isi Dulu"))))</f>
        <v>Isi Sasaran</v>
      </c>
      <c r="K142" s="595" t="s">
        <v>26</v>
      </c>
      <c r="L142" s="596" t="str">
        <f>IF($D$138="Y/T","Isi Sasaran",IF($E$138=0,0,IF(K142="Y",1,IF(K142="T",0,"Isi Dulu"))))</f>
        <v>Isi Sasaran</v>
      </c>
      <c r="M142" s="850"/>
      <c r="N142" s="853"/>
      <c r="O142" s="517"/>
      <c r="P142" s="517"/>
      <c r="Q142" s="517"/>
      <c r="R142" s="517"/>
    </row>
    <row r="143" spans="2:18" s="527" customFormat="1" ht="15.75">
      <c r="B143" s="836">
        <v>8</v>
      </c>
      <c r="C143" s="839"/>
      <c r="D143" s="857" t="s">
        <v>26</v>
      </c>
      <c r="E143" s="854" t="str">
        <f>IF(D143="Y",1,IF(D143="T",0,IF(D143="Y/T","Belum diisi","Error")))</f>
        <v>Belum diisi</v>
      </c>
      <c r="F143" s="528">
        <v>1</v>
      </c>
      <c r="G143" s="529"/>
      <c r="H143" s="600" t="str">
        <f t="shared" si="2"/>
        <v>Belum Diisi</v>
      </c>
      <c r="I143" s="590" t="s">
        <v>26</v>
      </c>
      <c r="J143" s="591" t="str">
        <f>IF($D$143="Y/T","Isi Sasaran",IF($E$143=0,0,IF(I143="Y",1,IF(I143="T",0,"Isi Dulu"))))</f>
        <v>Isi Sasaran</v>
      </c>
      <c r="K143" s="590" t="s">
        <v>26</v>
      </c>
      <c r="L143" s="591" t="str">
        <f>IF($D$143="Y/T","Isi Sasaran",IF($E$143=0,0,IF(K143="Y",1,IF(K143="T",0,"Isi Dulu"))))</f>
        <v>Isi Sasaran</v>
      </c>
      <c r="M143" s="848" t="s">
        <v>26</v>
      </c>
      <c r="N143" s="851" t="str">
        <f>IF(M143="Y",1,IF(M143="T",0,IF(M143="Y/T","Belum diisi","Error")))</f>
        <v>Belum diisi</v>
      </c>
      <c r="O143" s="517"/>
      <c r="P143" s="517"/>
      <c r="Q143" s="517"/>
      <c r="R143" s="517"/>
    </row>
    <row r="144" spans="2:18" s="527" customFormat="1" ht="15.75">
      <c r="B144" s="837"/>
      <c r="C144" s="840"/>
      <c r="D144" s="858"/>
      <c r="E144" s="855"/>
      <c r="F144" s="549">
        <v>2</v>
      </c>
      <c r="G144" s="550"/>
      <c r="H144" s="598" t="str">
        <f t="shared" si="2"/>
        <v>Belum Diisi</v>
      </c>
      <c r="I144" s="592" t="s">
        <v>26</v>
      </c>
      <c r="J144" s="593" t="str">
        <f>IF($D$143="Y/T","Isi Sasaran",IF($E$143=0,0,IF(I144="Y",1,IF(I144="T",0,"Isi Dulu"))))</f>
        <v>Isi Sasaran</v>
      </c>
      <c r="K144" s="592" t="s">
        <v>26</v>
      </c>
      <c r="L144" s="593" t="str">
        <f>IF($D$143="Y/T","Isi Sasaran",IF($E$143=0,0,IF(K144="Y",1,IF(K144="T",0,"Isi Dulu"))))</f>
        <v>Isi Sasaran</v>
      </c>
      <c r="M144" s="849"/>
      <c r="N144" s="852"/>
      <c r="O144" s="517"/>
      <c r="P144" s="517"/>
      <c r="Q144" s="517"/>
      <c r="R144" s="517"/>
    </row>
    <row r="145" spans="2:18" s="527" customFormat="1" ht="15.75">
      <c r="B145" s="837"/>
      <c r="C145" s="840"/>
      <c r="D145" s="858"/>
      <c r="E145" s="855"/>
      <c r="F145" s="549">
        <v>3</v>
      </c>
      <c r="G145" s="550"/>
      <c r="H145" s="598" t="str">
        <f t="shared" si="2"/>
        <v>Belum Diisi</v>
      </c>
      <c r="I145" s="592" t="s">
        <v>26</v>
      </c>
      <c r="J145" s="593" t="str">
        <f>IF($D$143="Y/T","Isi Sasaran",IF($E$143=0,0,IF(I145="Y",1,IF(I145="T",0,"Isi Dulu"))))</f>
        <v>Isi Sasaran</v>
      </c>
      <c r="K145" s="592" t="s">
        <v>26</v>
      </c>
      <c r="L145" s="593" t="str">
        <f>IF($D$143="Y/T","Isi Sasaran",IF($E$143=0,0,IF(K145="Y",1,IF(K145="T",0,"Isi Dulu"))))</f>
        <v>Isi Sasaran</v>
      </c>
      <c r="M145" s="849"/>
      <c r="N145" s="852"/>
      <c r="O145" s="517"/>
      <c r="P145" s="517"/>
      <c r="Q145" s="517"/>
      <c r="R145" s="517"/>
    </row>
    <row r="146" spans="2:18" s="527" customFormat="1" ht="15.75">
      <c r="B146" s="837"/>
      <c r="C146" s="840"/>
      <c r="D146" s="858"/>
      <c r="E146" s="855"/>
      <c r="F146" s="549">
        <v>4</v>
      </c>
      <c r="G146" s="550"/>
      <c r="H146" s="598" t="str">
        <f t="shared" si="2"/>
        <v>Belum Diisi</v>
      </c>
      <c r="I146" s="592" t="s">
        <v>26</v>
      </c>
      <c r="J146" s="593" t="str">
        <f>IF($D$143="Y/T","Isi Sasaran",IF($E$143=0,0,IF(I146="Y",1,IF(I146="T",0,"Isi Dulu"))))</f>
        <v>Isi Sasaran</v>
      </c>
      <c r="K146" s="592" t="s">
        <v>26</v>
      </c>
      <c r="L146" s="593" t="str">
        <f>IF($D$143="Y/T","Isi Sasaran",IF($E$143=0,0,IF(K146="Y",1,IF(K146="T",0,"Isi Dulu"))))</f>
        <v>Isi Sasaran</v>
      </c>
      <c r="M146" s="849"/>
      <c r="N146" s="852"/>
      <c r="O146" s="517"/>
      <c r="P146" s="517"/>
      <c r="Q146" s="517"/>
      <c r="R146" s="517"/>
    </row>
    <row r="147" spans="2:18" s="527" customFormat="1" ht="15.75">
      <c r="B147" s="838"/>
      <c r="C147" s="841"/>
      <c r="D147" s="859"/>
      <c r="E147" s="856"/>
      <c r="F147" s="569">
        <v>5</v>
      </c>
      <c r="G147" s="570"/>
      <c r="H147" s="599" t="str">
        <f t="shared" si="2"/>
        <v>Belum Diisi</v>
      </c>
      <c r="I147" s="595" t="s">
        <v>26</v>
      </c>
      <c r="J147" s="596" t="str">
        <f>IF($D$143="Y/T","Isi Sasaran",IF($E$143=0,0,IF(I147="Y",1,IF(I147="T",0,"Isi Dulu"))))</f>
        <v>Isi Sasaran</v>
      </c>
      <c r="K147" s="595" t="s">
        <v>26</v>
      </c>
      <c r="L147" s="596" t="str">
        <f>IF($D$143="Y/T","Isi Sasaran",IF($E$143=0,0,IF(K147="Y",1,IF(K147="T",0,"Isi Dulu"))))</f>
        <v>Isi Sasaran</v>
      </c>
      <c r="M147" s="850"/>
      <c r="N147" s="853"/>
      <c r="O147" s="517"/>
      <c r="P147" s="517"/>
      <c r="Q147" s="517"/>
      <c r="R147" s="517"/>
    </row>
    <row r="148" spans="2:18" s="527" customFormat="1" ht="15.75">
      <c r="B148" s="836">
        <v>9</v>
      </c>
      <c r="C148" s="839"/>
      <c r="D148" s="857" t="s">
        <v>26</v>
      </c>
      <c r="E148" s="854" t="str">
        <f>IF(D148="Y",1,IF(D148="T",0,IF(D148="Y/T","Belum diisi","Error")))</f>
        <v>Belum diisi</v>
      </c>
      <c r="F148" s="528">
        <v>1</v>
      </c>
      <c r="G148" s="529"/>
      <c r="H148" s="600" t="str">
        <f t="shared" si="2"/>
        <v>Belum Diisi</v>
      </c>
      <c r="I148" s="590" t="s">
        <v>26</v>
      </c>
      <c r="J148" s="591" t="str">
        <f>IF($D$148="Y/T","Isi Sasaran",IF($E$148=0,0,IF(I148="Y",1,IF(I148="T",0,"Isi Dulu"))))</f>
        <v>Isi Sasaran</v>
      </c>
      <c r="K148" s="590" t="s">
        <v>26</v>
      </c>
      <c r="L148" s="591" t="str">
        <f>IF($D$148="Y/T","Isi Sasaran",IF($E$148=0,0,IF(K148="Y",1,IF(K148="T",0,"Isi Dulu"))))</f>
        <v>Isi Sasaran</v>
      </c>
      <c r="M148" s="848" t="s">
        <v>26</v>
      </c>
      <c r="N148" s="851" t="str">
        <f>IF(M148="Y",1,IF(M148="T",0,IF(M148="Y/T","Belum diisi","Error")))</f>
        <v>Belum diisi</v>
      </c>
      <c r="O148" s="517"/>
      <c r="P148" s="517"/>
      <c r="Q148" s="517"/>
      <c r="R148" s="517"/>
    </row>
    <row r="149" spans="2:18" s="527" customFormat="1" ht="15.75">
      <c r="B149" s="837"/>
      <c r="C149" s="840"/>
      <c r="D149" s="858"/>
      <c r="E149" s="855"/>
      <c r="F149" s="549">
        <v>2</v>
      </c>
      <c r="G149" s="550"/>
      <c r="H149" s="598" t="str">
        <f t="shared" si="2"/>
        <v>Belum Diisi</v>
      </c>
      <c r="I149" s="592" t="s">
        <v>26</v>
      </c>
      <c r="J149" s="593" t="str">
        <f>IF($D$148="Y/T","Isi Sasaran",IF($E$148=0,0,IF(I149="Y",1,IF(I149="T",0,"Isi Dulu"))))</f>
        <v>Isi Sasaran</v>
      </c>
      <c r="K149" s="592" t="s">
        <v>26</v>
      </c>
      <c r="L149" s="593" t="str">
        <f>IF($D$148="Y/T","Isi Sasaran",IF($E$148=0,0,IF(K149="Y",1,IF(K149="T",0,"Isi Dulu"))))</f>
        <v>Isi Sasaran</v>
      </c>
      <c r="M149" s="849"/>
      <c r="N149" s="852"/>
      <c r="O149" s="517"/>
      <c r="P149" s="517"/>
      <c r="Q149" s="517"/>
      <c r="R149" s="517"/>
    </row>
    <row r="150" spans="2:18" s="527" customFormat="1" ht="15.75">
      <c r="B150" s="837"/>
      <c r="C150" s="840"/>
      <c r="D150" s="858"/>
      <c r="E150" s="855"/>
      <c r="F150" s="549">
        <v>3</v>
      </c>
      <c r="G150" s="550"/>
      <c r="H150" s="598" t="str">
        <f t="shared" si="2"/>
        <v>Belum Diisi</v>
      </c>
      <c r="I150" s="592" t="s">
        <v>26</v>
      </c>
      <c r="J150" s="593" t="str">
        <f>IF($D$148="Y/T","Isi Sasaran",IF($E$148=0,0,IF(I150="Y",1,IF(I150="T",0,"Isi Dulu"))))</f>
        <v>Isi Sasaran</v>
      </c>
      <c r="K150" s="592" t="s">
        <v>26</v>
      </c>
      <c r="L150" s="593" t="str">
        <f>IF($D$148="Y/T","Isi Sasaran",IF($E$148=0,0,IF(K150="Y",1,IF(K150="T",0,"Isi Dulu"))))</f>
        <v>Isi Sasaran</v>
      </c>
      <c r="M150" s="849"/>
      <c r="N150" s="852"/>
      <c r="O150" s="517"/>
      <c r="P150" s="517"/>
      <c r="Q150" s="517"/>
      <c r="R150" s="517"/>
    </row>
    <row r="151" spans="2:18" s="527" customFormat="1" ht="15.75">
      <c r="B151" s="837"/>
      <c r="C151" s="840"/>
      <c r="D151" s="858"/>
      <c r="E151" s="855"/>
      <c r="F151" s="549">
        <v>4</v>
      </c>
      <c r="G151" s="550"/>
      <c r="H151" s="598" t="str">
        <f t="shared" si="2"/>
        <v>Belum Diisi</v>
      </c>
      <c r="I151" s="592" t="s">
        <v>26</v>
      </c>
      <c r="J151" s="593" t="str">
        <f>IF($D$148="Y/T","Isi Sasaran",IF($E$148=0,0,IF(I151="Y",1,IF(I151="T",0,"Isi Dulu"))))</f>
        <v>Isi Sasaran</v>
      </c>
      <c r="K151" s="592" t="s">
        <v>26</v>
      </c>
      <c r="L151" s="593" t="str">
        <f>IF($D$148="Y/T","Isi Sasaran",IF($E$148=0,0,IF(K151="Y",1,IF(K151="T",0,"Isi Dulu"))))</f>
        <v>Isi Sasaran</v>
      </c>
      <c r="M151" s="849"/>
      <c r="N151" s="852"/>
      <c r="O151" s="517"/>
      <c r="P151" s="517"/>
      <c r="Q151" s="517"/>
      <c r="R151" s="517"/>
    </row>
    <row r="152" spans="2:18" s="527" customFormat="1" ht="15.75">
      <c r="B152" s="838"/>
      <c r="C152" s="841"/>
      <c r="D152" s="859"/>
      <c r="E152" s="856"/>
      <c r="F152" s="569">
        <v>5</v>
      </c>
      <c r="G152" s="570"/>
      <c r="H152" s="599" t="str">
        <f t="shared" si="2"/>
        <v>Belum Diisi</v>
      </c>
      <c r="I152" s="595" t="s">
        <v>26</v>
      </c>
      <c r="J152" s="596" t="str">
        <f>IF($D$148="Y/T","Isi Sasaran",IF($E$148=0,0,IF(I152="Y",1,IF(I152="T",0,"Isi Dulu"))))</f>
        <v>Isi Sasaran</v>
      </c>
      <c r="K152" s="595" t="s">
        <v>26</v>
      </c>
      <c r="L152" s="596" t="str">
        <f>IF($D$148="Y/T","Isi Sasaran",IF($E$148=0,0,IF(K152="Y",1,IF(K152="T",0,"Isi Dulu"))))</f>
        <v>Isi Sasaran</v>
      </c>
      <c r="M152" s="850"/>
      <c r="N152" s="853"/>
      <c r="O152" s="517"/>
      <c r="P152" s="517"/>
      <c r="Q152" s="517"/>
      <c r="R152" s="517"/>
    </row>
    <row r="153" spans="2:18" s="527" customFormat="1" ht="15.75">
      <c r="B153" s="836">
        <v>10</v>
      </c>
      <c r="C153" s="839"/>
      <c r="D153" s="857" t="s">
        <v>26</v>
      </c>
      <c r="E153" s="854" t="str">
        <f>IF(D153="Y",1,IF(D153="T",0,IF(D153="Y/T","Belum diisi","Error")))</f>
        <v>Belum diisi</v>
      </c>
      <c r="F153" s="528">
        <v>1</v>
      </c>
      <c r="G153" s="529"/>
      <c r="H153" s="600" t="str">
        <f t="shared" si="2"/>
        <v>Belum Diisi</v>
      </c>
      <c r="I153" s="590" t="s">
        <v>26</v>
      </c>
      <c r="J153" s="591" t="str">
        <f>IF($D$153="Y/T","Isi Sasaran",IF($E$153=0,0,IF(I153="Y",1,IF(I153="T",0,"Isi Dulu"))))</f>
        <v>Isi Sasaran</v>
      </c>
      <c r="K153" s="590" t="s">
        <v>26</v>
      </c>
      <c r="L153" s="591" t="str">
        <f>IF($D$153="Y/T","Isi Sasaran",IF($E$153=0,0,IF(K153="Y",1,IF(K153="T",0,"Isi Dulu"))))</f>
        <v>Isi Sasaran</v>
      </c>
      <c r="M153" s="848" t="s">
        <v>26</v>
      </c>
      <c r="N153" s="851" t="str">
        <f>IF(M153="Y",1,IF(M153="T",0,IF(M153="Y/T","Belum diisi","Error")))</f>
        <v>Belum diisi</v>
      </c>
      <c r="O153" s="517"/>
      <c r="P153" s="517"/>
      <c r="Q153" s="517"/>
      <c r="R153" s="517"/>
    </row>
    <row r="154" spans="2:18" s="527" customFormat="1" ht="15.75">
      <c r="B154" s="837"/>
      <c r="C154" s="840"/>
      <c r="D154" s="858"/>
      <c r="E154" s="855"/>
      <c r="F154" s="549">
        <v>2</v>
      </c>
      <c r="G154" s="550"/>
      <c r="H154" s="598" t="str">
        <f t="shared" si="2"/>
        <v>Belum Diisi</v>
      </c>
      <c r="I154" s="592" t="s">
        <v>26</v>
      </c>
      <c r="J154" s="593" t="str">
        <f>IF($D$153="Y/T","Isi Sasaran",IF($E$153=0,0,IF(I154="Y",1,IF(I154="T",0,"Isi Dulu"))))</f>
        <v>Isi Sasaran</v>
      </c>
      <c r="K154" s="592" t="s">
        <v>26</v>
      </c>
      <c r="L154" s="593" t="str">
        <f>IF($D$153="Y/T","Isi Sasaran",IF($E$153=0,0,IF(K154="Y",1,IF(K154="T",0,"Isi Dulu"))))</f>
        <v>Isi Sasaran</v>
      </c>
      <c r="M154" s="849"/>
      <c r="N154" s="852"/>
      <c r="O154" s="517"/>
      <c r="P154" s="517"/>
      <c r="Q154" s="517"/>
      <c r="R154" s="517"/>
    </row>
    <row r="155" spans="2:18" s="527" customFormat="1" ht="15.75">
      <c r="B155" s="837"/>
      <c r="C155" s="840"/>
      <c r="D155" s="858"/>
      <c r="E155" s="855"/>
      <c r="F155" s="549">
        <v>3</v>
      </c>
      <c r="G155" s="550"/>
      <c r="H155" s="598" t="str">
        <f t="shared" si="2"/>
        <v>Belum Diisi</v>
      </c>
      <c r="I155" s="592" t="s">
        <v>26</v>
      </c>
      <c r="J155" s="593" t="str">
        <f>IF($D$153="Y/T","Isi Sasaran",IF($E$153=0,0,IF(I155="Y",1,IF(I155="T",0,"Isi Dulu"))))</f>
        <v>Isi Sasaran</v>
      </c>
      <c r="K155" s="592" t="s">
        <v>26</v>
      </c>
      <c r="L155" s="593" t="str">
        <f>IF($D$153="Y/T","Isi Sasaran",IF($E$153=0,0,IF(K155="Y",1,IF(K155="T",0,"Isi Dulu"))))</f>
        <v>Isi Sasaran</v>
      </c>
      <c r="M155" s="849"/>
      <c r="N155" s="852"/>
      <c r="O155" s="517"/>
      <c r="P155" s="517"/>
      <c r="Q155" s="517"/>
      <c r="R155" s="517"/>
    </row>
    <row r="156" spans="2:18" s="527" customFormat="1" ht="15.75">
      <c r="B156" s="837"/>
      <c r="C156" s="840"/>
      <c r="D156" s="858"/>
      <c r="E156" s="855"/>
      <c r="F156" s="549">
        <v>4</v>
      </c>
      <c r="G156" s="550"/>
      <c r="H156" s="598" t="str">
        <f t="shared" si="2"/>
        <v>Belum Diisi</v>
      </c>
      <c r="I156" s="592" t="s">
        <v>26</v>
      </c>
      <c r="J156" s="593" t="str">
        <f>IF($D$153="Y/T","Isi Sasaran",IF($E$153=0,0,IF(I156="Y",1,IF(I156="T",0,"Isi Dulu"))))</f>
        <v>Isi Sasaran</v>
      </c>
      <c r="K156" s="592" t="s">
        <v>26</v>
      </c>
      <c r="L156" s="593" t="str">
        <f>IF($D$153="Y/T","Isi Sasaran",IF($E$153=0,0,IF(K156="Y",1,IF(K156="T",0,"Isi Dulu"))))</f>
        <v>Isi Sasaran</v>
      </c>
      <c r="M156" s="849"/>
      <c r="N156" s="852"/>
      <c r="O156" s="517"/>
      <c r="P156" s="517"/>
      <c r="Q156" s="517"/>
      <c r="R156" s="517"/>
    </row>
    <row r="157" spans="2:18" s="527" customFormat="1" ht="15.75">
      <c r="B157" s="838"/>
      <c r="C157" s="841"/>
      <c r="D157" s="859"/>
      <c r="E157" s="856"/>
      <c r="F157" s="569">
        <v>5</v>
      </c>
      <c r="G157" s="570"/>
      <c r="H157" s="599" t="str">
        <f t="shared" si="2"/>
        <v>Belum Diisi</v>
      </c>
      <c r="I157" s="595" t="s">
        <v>26</v>
      </c>
      <c r="J157" s="596" t="str">
        <f>IF($D$153="Y/T","Isi Sasaran",IF($E$153=0,0,IF(I157="Y",1,IF(I157="T",0,"Isi Dulu"))))</f>
        <v>Isi Sasaran</v>
      </c>
      <c r="K157" s="595" t="s">
        <v>26</v>
      </c>
      <c r="L157" s="596" t="str">
        <f>IF($D$153="Y/T","Isi Sasaran",IF($E$153=0,0,IF(K157="Y",1,IF(K157="T",0,"Isi Dulu"))))</f>
        <v>Isi Sasaran</v>
      </c>
      <c r="M157" s="850"/>
      <c r="N157" s="853"/>
      <c r="O157" s="517"/>
      <c r="P157" s="517"/>
      <c r="Q157" s="517"/>
      <c r="R157" s="517"/>
    </row>
    <row r="158" spans="2:18" s="527" customFormat="1" ht="15.75">
      <c r="B158" s="836">
        <v>11</v>
      </c>
      <c r="C158" s="839"/>
      <c r="D158" s="857" t="s">
        <v>26</v>
      </c>
      <c r="E158" s="854" t="str">
        <f>IF(D158="Y",1,IF(D158="T",0,IF(D158="Y/T","Belum diisi","Error")))</f>
        <v>Belum diisi</v>
      </c>
      <c r="F158" s="528">
        <v>1</v>
      </c>
      <c r="G158" s="529"/>
      <c r="H158" s="600" t="str">
        <f t="shared" si="2"/>
        <v>Belum Diisi</v>
      </c>
      <c r="I158" s="590" t="s">
        <v>26</v>
      </c>
      <c r="J158" s="591" t="str">
        <f>IF($D$158="Y/T","Isi Sasaran",IF($E$158=0,0,IF(I158="Y",1,IF(I158="T",0,"Isi Dulu"))))</f>
        <v>Isi Sasaran</v>
      </c>
      <c r="K158" s="590" t="s">
        <v>26</v>
      </c>
      <c r="L158" s="591" t="str">
        <f>IF($D$158="Y/T","Isi Sasaran",IF($E$158=0,0,IF(K158="Y",1,IF(K158="T",0,"Isi Dulu"))))</f>
        <v>Isi Sasaran</v>
      </c>
      <c r="M158" s="848" t="s">
        <v>26</v>
      </c>
      <c r="N158" s="851" t="str">
        <f>IF(M158="Y",1,IF(M158="T",0,IF(M158="Y/T","Belum diisi","Error")))</f>
        <v>Belum diisi</v>
      </c>
      <c r="O158" s="517"/>
      <c r="P158" s="517"/>
      <c r="Q158" s="517"/>
      <c r="R158" s="517"/>
    </row>
    <row r="159" spans="2:18" s="527" customFormat="1" ht="15.75">
      <c r="B159" s="837"/>
      <c r="C159" s="840"/>
      <c r="D159" s="858"/>
      <c r="E159" s="855"/>
      <c r="F159" s="549">
        <v>2</v>
      </c>
      <c r="G159" s="550"/>
      <c r="H159" s="598" t="str">
        <f t="shared" si="2"/>
        <v>Belum Diisi</v>
      </c>
      <c r="I159" s="592" t="s">
        <v>26</v>
      </c>
      <c r="J159" s="593" t="str">
        <f>IF($D$158="Y/T","Isi Sasaran",IF($E$158=0,0,IF(I159="Y",1,IF(I159="T",0,"Isi Dulu"))))</f>
        <v>Isi Sasaran</v>
      </c>
      <c r="K159" s="592" t="s">
        <v>26</v>
      </c>
      <c r="L159" s="593" t="str">
        <f>IF($D$158="Y/T","Isi Sasaran",IF($E$158=0,0,IF(K159="Y",1,IF(K159="T",0,"Isi Dulu"))))</f>
        <v>Isi Sasaran</v>
      </c>
      <c r="M159" s="849"/>
      <c r="N159" s="852"/>
      <c r="O159" s="517"/>
      <c r="P159" s="517"/>
      <c r="Q159" s="517"/>
      <c r="R159" s="517"/>
    </row>
    <row r="160" spans="2:18" s="527" customFormat="1" ht="15.75">
      <c r="B160" s="837"/>
      <c r="C160" s="840"/>
      <c r="D160" s="858"/>
      <c r="E160" s="855"/>
      <c r="F160" s="549">
        <v>3</v>
      </c>
      <c r="G160" s="550"/>
      <c r="H160" s="598" t="str">
        <f t="shared" si="2"/>
        <v>Belum Diisi</v>
      </c>
      <c r="I160" s="592" t="s">
        <v>26</v>
      </c>
      <c r="J160" s="593" t="str">
        <f>IF($D$158="Y/T","Isi Sasaran",IF($E$158=0,0,IF(I160="Y",1,IF(I160="T",0,"Isi Dulu"))))</f>
        <v>Isi Sasaran</v>
      </c>
      <c r="K160" s="592" t="s">
        <v>26</v>
      </c>
      <c r="L160" s="593" t="str">
        <f>IF($D$158="Y/T","Isi Sasaran",IF($E$158=0,0,IF(K160="Y",1,IF(K160="T",0,"Isi Dulu"))))</f>
        <v>Isi Sasaran</v>
      </c>
      <c r="M160" s="849"/>
      <c r="N160" s="852"/>
      <c r="O160" s="517"/>
      <c r="P160" s="517"/>
      <c r="Q160" s="517"/>
      <c r="R160" s="517"/>
    </row>
    <row r="161" spans="2:18" s="527" customFormat="1" ht="15.75">
      <c r="B161" s="837"/>
      <c r="C161" s="840"/>
      <c r="D161" s="858"/>
      <c r="E161" s="855"/>
      <c r="F161" s="549">
        <v>4</v>
      </c>
      <c r="G161" s="550"/>
      <c r="H161" s="598" t="str">
        <f t="shared" si="2"/>
        <v>Belum Diisi</v>
      </c>
      <c r="I161" s="592" t="s">
        <v>26</v>
      </c>
      <c r="J161" s="593" t="str">
        <f>IF($D$158="Y/T","Isi Sasaran",IF($E$158=0,0,IF(I161="Y",1,IF(I161="T",0,"Isi Dulu"))))</f>
        <v>Isi Sasaran</v>
      </c>
      <c r="K161" s="592" t="s">
        <v>26</v>
      </c>
      <c r="L161" s="593" t="str">
        <f>IF($D$158="Y/T","Isi Sasaran",IF($E$158=0,0,IF(K161="Y",1,IF(K161="T",0,"Isi Dulu"))))</f>
        <v>Isi Sasaran</v>
      </c>
      <c r="M161" s="849"/>
      <c r="N161" s="852"/>
      <c r="O161" s="517"/>
      <c r="P161" s="517"/>
      <c r="Q161" s="517"/>
      <c r="R161" s="517"/>
    </row>
    <row r="162" spans="2:18" s="527" customFormat="1" ht="15.75">
      <c r="B162" s="838"/>
      <c r="C162" s="841"/>
      <c r="D162" s="859"/>
      <c r="E162" s="856"/>
      <c r="F162" s="569">
        <v>5</v>
      </c>
      <c r="G162" s="570"/>
      <c r="H162" s="599" t="str">
        <f t="shared" si="2"/>
        <v>Belum Diisi</v>
      </c>
      <c r="I162" s="595" t="s">
        <v>26</v>
      </c>
      <c r="J162" s="596" t="str">
        <f>IF($D$158="Y/T","Isi Sasaran",IF($E$158=0,0,IF(I162="Y",1,IF(I162="T",0,"Isi Dulu"))))</f>
        <v>Isi Sasaran</v>
      </c>
      <c r="K162" s="595" t="s">
        <v>26</v>
      </c>
      <c r="L162" s="596" t="str">
        <f>IF($D$158="Y/T","Isi Sasaran",IF($E$158=0,0,IF(K162="Y",1,IF(K162="T",0,"Isi Dulu"))))</f>
        <v>Isi Sasaran</v>
      </c>
      <c r="M162" s="850"/>
      <c r="N162" s="853"/>
      <c r="O162" s="517"/>
      <c r="P162" s="517"/>
      <c r="Q162" s="517"/>
      <c r="R162" s="517"/>
    </row>
    <row r="163" spans="2:18" s="527" customFormat="1" ht="15.75">
      <c r="B163" s="836">
        <v>12</v>
      </c>
      <c r="C163" s="839"/>
      <c r="D163" s="857" t="s">
        <v>26</v>
      </c>
      <c r="E163" s="854" t="str">
        <f>IF(D163="Y",1,IF(D163="T",0,IF(D163="Y/T","Belum diisi","Error")))</f>
        <v>Belum diisi</v>
      </c>
      <c r="F163" s="528">
        <v>1</v>
      </c>
      <c r="G163" s="529"/>
      <c r="H163" s="600" t="str">
        <f t="shared" si="2"/>
        <v>Belum Diisi</v>
      </c>
      <c r="I163" s="590" t="s">
        <v>26</v>
      </c>
      <c r="J163" s="591" t="str">
        <f>IF($D$163="Y/T","Isi Sasaran",IF($E$163=0,0,IF(I163="Y",1,IF(I163="T",0,"Isi Dulu"))))</f>
        <v>Isi Sasaran</v>
      </c>
      <c r="K163" s="590" t="s">
        <v>26</v>
      </c>
      <c r="L163" s="591" t="str">
        <f>IF($D$163="Y/T","Isi Sasaran",IF($E$163=0,0,IF(K163="Y",1,IF(K163="T",0,"Isi Dulu"))))</f>
        <v>Isi Sasaran</v>
      </c>
      <c r="M163" s="848" t="s">
        <v>26</v>
      </c>
      <c r="N163" s="851" t="str">
        <f>IF(M163="Y",1,IF(M163="T",0,IF(M163="Y/T","Belum diisi","Error")))</f>
        <v>Belum diisi</v>
      </c>
      <c r="O163" s="517"/>
      <c r="P163" s="517"/>
      <c r="Q163" s="517"/>
      <c r="R163" s="517"/>
    </row>
    <row r="164" spans="2:18" s="527" customFormat="1" ht="15.75">
      <c r="B164" s="837"/>
      <c r="C164" s="840"/>
      <c r="D164" s="858"/>
      <c r="E164" s="855"/>
      <c r="F164" s="549">
        <v>2</v>
      </c>
      <c r="G164" s="550"/>
      <c r="H164" s="598" t="str">
        <f t="shared" si="2"/>
        <v>Belum Diisi</v>
      </c>
      <c r="I164" s="592" t="s">
        <v>26</v>
      </c>
      <c r="J164" s="593" t="str">
        <f>IF($D$163="Y/T","Isi Sasaran",IF($E$163=0,0,IF(I164="Y",1,IF(I164="T",0,"Isi Dulu"))))</f>
        <v>Isi Sasaran</v>
      </c>
      <c r="K164" s="592" t="s">
        <v>26</v>
      </c>
      <c r="L164" s="593" t="str">
        <f>IF($D$163="Y/T","Isi Sasaran",IF($E$163=0,0,IF(K164="Y",1,IF(K164="T",0,"Isi Dulu"))))</f>
        <v>Isi Sasaran</v>
      </c>
      <c r="M164" s="849"/>
      <c r="N164" s="852"/>
      <c r="O164" s="517"/>
      <c r="P164" s="517"/>
      <c r="Q164" s="517"/>
      <c r="R164" s="517"/>
    </row>
    <row r="165" spans="2:18" s="527" customFormat="1" ht="15.75">
      <c r="B165" s="837"/>
      <c r="C165" s="840"/>
      <c r="D165" s="858"/>
      <c r="E165" s="855"/>
      <c r="F165" s="549">
        <v>3</v>
      </c>
      <c r="G165" s="550"/>
      <c r="H165" s="598" t="str">
        <f t="shared" si="2"/>
        <v>Belum Diisi</v>
      </c>
      <c r="I165" s="592" t="s">
        <v>26</v>
      </c>
      <c r="J165" s="593" t="str">
        <f>IF($D$163="Y/T","Isi Sasaran",IF($E$163=0,0,IF(I165="Y",1,IF(I165="T",0,"Isi Dulu"))))</f>
        <v>Isi Sasaran</v>
      </c>
      <c r="K165" s="592" t="s">
        <v>26</v>
      </c>
      <c r="L165" s="593" t="str">
        <f>IF($D$163="Y/T","Isi Sasaran",IF($E$163=0,0,IF(K165="Y",1,IF(K165="T",0,"Isi Dulu"))))</f>
        <v>Isi Sasaran</v>
      </c>
      <c r="M165" s="849"/>
      <c r="N165" s="852"/>
      <c r="O165" s="517"/>
      <c r="P165" s="517"/>
      <c r="Q165" s="517"/>
      <c r="R165" s="517"/>
    </row>
    <row r="166" spans="2:18" s="527" customFormat="1" ht="15.75">
      <c r="B166" s="837"/>
      <c r="C166" s="840"/>
      <c r="D166" s="858"/>
      <c r="E166" s="855"/>
      <c r="F166" s="549">
        <v>4</v>
      </c>
      <c r="G166" s="550"/>
      <c r="H166" s="598" t="str">
        <f t="shared" si="2"/>
        <v>Belum Diisi</v>
      </c>
      <c r="I166" s="592" t="s">
        <v>26</v>
      </c>
      <c r="J166" s="593" t="str">
        <f>IF($D$163="Y/T","Isi Sasaran",IF($E$163=0,0,IF(I166="Y",1,IF(I166="T",0,"Isi Dulu"))))</f>
        <v>Isi Sasaran</v>
      </c>
      <c r="K166" s="592" t="s">
        <v>26</v>
      </c>
      <c r="L166" s="593" t="str">
        <f>IF($D$163="Y/T","Isi Sasaran",IF($E$163=0,0,IF(K166="Y",1,IF(K166="T",0,"Isi Dulu"))))</f>
        <v>Isi Sasaran</v>
      </c>
      <c r="M166" s="849"/>
      <c r="N166" s="852"/>
      <c r="O166" s="517"/>
      <c r="P166" s="517"/>
      <c r="Q166" s="517"/>
      <c r="R166" s="517"/>
    </row>
    <row r="167" spans="2:18" s="527" customFormat="1" ht="15.75">
      <c r="B167" s="838"/>
      <c r="C167" s="841"/>
      <c r="D167" s="859"/>
      <c r="E167" s="856"/>
      <c r="F167" s="569">
        <v>5</v>
      </c>
      <c r="G167" s="570"/>
      <c r="H167" s="599" t="str">
        <f t="shared" si="2"/>
        <v>Belum Diisi</v>
      </c>
      <c r="I167" s="595" t="s">
        <v>26</v>
      </c>
      <c r="J167" s="596" t="str">
        <f>IF($D$163="Y/T","Isi Sasaran",IF($E$163=0,0,IF(I167="Y",1,IF(I167="T",0,"Isi Dulu"))))</f>
        <v>Isi Sasaran</v>
      </c>
      <c r="K167" s="595" t="s">
        <v>26</v>
      </c>
      <c r="L167" s="596" t="str">
        <f>IF($D$163="Y/T","Isi Sasaran",IF($E$163=0,0,IF(K167="Y",1,IF(K167="T",0,"Isi Dulu"))))</f>
        <v>Isi Sasaran</v>
      </c>
      <c r="M167" s="850"/>
      <c r="N167" s="853"/>
      <c r="O167" s="517"/>
      <c r="P167" s="517"/>
      <c r="Q167" s="517"/>
      <c r="R167" s="517"/>
    </row>
    <row r="168" spans="2:18" s="527" customFormat="1" ht="15.75">
      <c r="B168" s="836">
        <v>13</v>
      </c>
      <c r="C168" s="839"/>
      <c r="D168" s="857" t="s">
        <v>26</v>
      </c>
      <c r="E168" s="854" t="str">
        <f>IF(D168="Y",1,IF(D168="T",0,IF(D168="Y/T","Belum diisi","Error")))</f>
        <v>Belum diisi</v>
      </c>
      <c r="F168" s="528">
        <v>1</v>
      </c>
      <c r="G168" s="529"/>
      <c r="H168" s="600" t="str">
        <f t="shared" si="2"/>
        <v>Belum Diisi</v>
      </c>
      <c r="I168" s="590" t="s">
        <v>26</v>
      </c>
      <c r="J168" s="591" t="str">
        <f>IF($D$168="Y/T","Isi Sasaran",IF($E$168=0,0,IF(I168="Y",1,IF(I168="T",0,"Isi Dulu"))))</f>
        <v>Isi Sasaran</v>
      </c>
      <c r="K168" s="590" t="s">
        <v>26</v>
      </c>
      <c r="L168" s="591" t="str">
        <f>IF($D$168="Y/T","Isi Sasaran",IF($E$168=0,0,IF(K168="Y",1,IF(K168="T",0,"Isi Dulu"))))</f>
        <v>Isi Sasaran</v>
      </c>
      <c r="M168" s="848" t="s">
        <v>26</v>
      </c>
      <c r="N168" s="851" t="str">
        <f>IF(M168="Y",1,IF(M168="T",0,IF(M168="Y/T","Belum diisi","Error")))</f>
        <v>Belum diisi</v>
      </c>
      <c r="O168" s="517"/>
      <c r="P168" s="517"/>
      <c r="Q168" s="517"/>
      <c r="R168" s="517"/>
    </row>
    <row r="169" spans="2:18" s="527" customFormat="1" ht="15.75">
      <c r="B169" s="837"/>
      <c r="C169" s="840"/>
      <c r="D169" s="858"/>
      <c r="E169" s="855"/>
      <c r="F169" s="549">
        <v>2</v>
      </c>
      <c r="G169" s="550"/>
      <c r="H169" s="598" t="str">
        <f t="shared" si="2"/>
        <v>Belum Diisi</v>
      </c>
      <c r="I169" s="592" t="s">
        <v>26</v>
      </c>
      <c r="J169" s="593" t="str">
        <f>IF($D$168="Y/T","Isi Sasaran",IF($E$168=0,0,IF(I169="Y",1,IF(I169="T",0,"Isi Dulu"))))</f>
        <v>Isi Sasaran</v>
      </c>
      <c r="K169" s="592" t="s">
        <v>26</v>
      </c>
      <c r="L169" s="593" t="str">
        <f>IF($D$168="Y/T","Isi Sasaran",IF($E$168=0,0,IF(K169="Y",1,IF(K169="T",0,"Isi Dulu"))))</f>
        <v>Isi Sasaran</v>
      </c>
      <c r="M169" s="849"/>
      <c r="N169" s="852"/>
      <c r="O169" s="517"/>
      <c r="P169" s="517"/>
      <c r="Q169" s="517"/>
      <c r="R169" s="517"/>
    </row>
    <row r="170" spans="2:18" s="527" customFormat="1" ht="15.75">
      <c r="B170" s="837"/>
      <c r="C170" s="840"/>
      <c r="D170" s="858"/>
      <c r="E170" s="855"/>
      <c r="F170" s="549">
        <v>3</v>
      </c>
      <c r="G170" s="550"/>
      <c r="H170" s="598" t="str">
        <f t="shared" si="2"/>
        <v>Belum Diisi</v>
      </c>
      <c r="I170" s="592" t="s">
        <v>26</v>
      </c>
      <c r="J170" s="593" t="str">
        <f>IF($D$168="Y/T","Isi Sasaran",IF($E$168=0,0,IF(I170="Y",1,IF(I170="T",0,"Isi Dulu"))))</f>
        <v>Isi Sasaran</v>
      </c>
      <c r="K170" s="592" t="s">
        <v>26</v>
      </c>
      <c r="L170" s="593" t="str">
        <f>IF($D$168="Y/T","Isi Sasaran",IF($E$168=0,0,IF(K170="Y",1,IF(K170="T",0,"Isi Dulu"))))</f>
        <v>Isi Sasaran</v>
      </c>
      <c r="M170" s="849"/>
      <c r="N170" s="852"/>
      <c r="O170" s="517"/>
      <c r="P170" s="517"/>
      <c r="Q170" s="517"/>
      <c r="R170" s="517"/>
    </row>
    <row r="171" spans="2:18" s="527" customFormat="1" ht="15.75">
      <c r="B171" s="837"/>
      <c r="C171" s="840"/>
      <c r="D171" s="858"/>
      <c r="E171" s="855"/>
      <c r="F171" s="549">
        <v>4</v>
      </c>
      <c r="G171" s="550"/>
      <c r="H171" s="598" t="str">
        <f t="shared" si="2"/>
        <v>Belum Diisi</v>
      </c>
      <c r="I171" s="592" t="s">
        <v>26</v>
      </c>
      <c r="J171" s="593" t="str">
        <f>IF($D$168="Y/T","Isi Sasaran",IF($E$168=0,0,IF(I171="Y",1,IF(I171="T",0,"Isi Dulu"))))</f>
        <v>Isi Sasaran</v>
      </c>
      <c r="K171" s="592" t="s">
        <v>26</v>
      </c>
      <c r="L171" s="593" t="str">
        <f>IF($D$168="Y/T","Isi Sasaran",IF($E$168=0,0,IF(K171="Y",1,IF(K171="T",0,"Isi Dulu"))))</f>
        <v>Isi Sasaran</v>
      </c>
      <c r="M171" s="849"/>
      <c r="N171" s="852"/>
      <c r="O171" s="517"/>
      <c r="P171" s="517"/>
      <c r="Q171" s="517"/>
      <c r="R171" s="517"/>
    </row>
    <row r="172" spans="2:18" s="527" customFormat="1" ht="15.75">
      <c r="B172" s="838"/>
      <c r="C172" s="841"/>
      <c r="D172" s="859"/>
      <c r="E172" s="856"/>
      <c r="F172" s="569">
        <v>5</v>
      </c>
      <c r="G172" s="570"/>
      <c r="H172" s="599" t="str">
        <f t="shared" ref="H172:H207" si="3">IF(OR(J172="Isi Dulu",L172="Isi Dulu",J172="Isi Sasaran",L172="Isi Sasaran"),"Belum Diisi",IF(SUM(J172,L172)=2,1,IF(SUM(J172,L172)=1,0,IF(SUM(J172,L172)=0,0,"Error"))))</f>
        <v>Belum Diisi</v>
      </c>
      <c r="I172" s="595" t="s">
        <v>26</v>
      </c>
      <c r="J172" s="596" t="str">
        <f>IF($D$168="Y/T","Isi Sasaran",IF($E$168=0,0,IF(I172="Y",1,IF(I172="T",0,"Isi Dulu"))))</f>
        <v>Isi Sasaran</v>
      </c>
      <c r="K172" s="595" t="s">
        <v>26</v>
      </c>
      <c r="L172" s="596" t="str">
        <f>IF($D$168="Y/T","Isi Sasaran",IF($E$168=0,0,IF(K172="Y",1,IF(K172="T",0,"Isi Dulu"))))</f>
        <v>Isi Sasaran</v>
      </c>
      <c r="M172" s="850"/>
      <c r="N172" s="853"/>
      <c r="O172" s="517"/>
      <c r="P172" s="517"/>
      <c r="Q172" s="517"/>
      <c r="R172" s="517"/>
    </row>
    <row r="173" spans="2:18" s="527" customFormat="1" ht="15.75">
      <c r="B173" s="836">
        <v>14</v>
      </c>
      <c r="C173" s="839"/>
      <c r="D173" s="857" t="s">
        <v>26</v>
      </c>
      <c r="E173" s="854" t="str">
        <f>IF(D173="Y",1,IF(D173="T",0,IF(D173="Y/T","Belum diisi","Error")))</f>
        <v>Belum diisi</v>
      </c>
      <c r="F173" s="528">
        <v>1</v>
      </c>
      <c r="G173" s="529"/>
      <c r="H173" s="600" t="str">
        <f t="shared" si="3"/>
        <v>Belum Diisi</v>
      </c>
      <c r="I173" s="590" t="s">
        <v>26</v>
      </c>
      <c r="J173" s="591" t="str">
        <f>IF($D$173="Y/T","Isi Sasaran",IF($E$173=0,0,IF(I173="Y",1,IF(I173="T",0,"Isi Dulu"))))</f>
        <v>Isi Sasaran</v>
      </c>
      <c r="K173" s="590" t="s">
        <v>26</v>
      </c>
      <c r="L173" s="591" t="str">
        <f>IF($D$173="Y/T","Isi Sasaran",IF($E$173=0,0,IF(K173="Y",1,IF(K173="T",0,"Isi Dulu"))))</f>
        <v>Isi Sasaran</v>
      </c>
      <c r="M173" s="848" t="s">
        <v>26</v>
      </c>
      <c r="N173" s="851" t="str">
        <f>IF(M173="Y",1,IF(M173="T",0,IF(M173="Y/T","Belum diisi","Error")))</f>
        <v>Belum diisi</v>
      </c>
      <c r="O173" s="517"/>
      <c r="P173" s="517"/>
      <c r="Q173" s="517"/>
      <c r="R173" s="517"/>
    </row>
    <row r="174" spans="2:18" s="527" customFormat="1" ht="15.75">
      <c r="B174" s="837"/>
      <c r="C174" s="840"/>
      <c r="D174" s="858"/>
      <c r="E174" s="855"/>
      <c r="F174" s="549">
        <v>2</v>
      </c>
      <c r="G174" s="550"/>
      <c r="H174" s="598" t="str">
        <f t="shared" si="3"/>
        <v>Belum Diisi</v>
      </c>
      <c r="I174" s="592" t="s">
        <v>26</v>
      </c>
      <c r="J174" s="593" t="str">
        <f>IF($D$173="Y/T","Isi Sasaran",IF($E$173=0,0,IF(I174="Y",1,IF(I174="T",0,"Isi Dulu"))))</f>
        <v>Isi Sasaran</v>
      </c>
      <c r="K174" s="592" t="s">
        <v>26</v>
      </c>
      <c r="L174" s="593" t="str">
        <f>IF($D$173="Y/T","Isi Sasaran",IF($E$173=0,0,IF(K174="Y",1,IF(K174="T",0,"Isi Dulu"))))</f>
        <v>Isi Sasaran</v>
      </c>
      <c r="M174" s="849"/>
      <c r="N174" s="852"/>
      <c r="O174" s="517"/>
      <c r="P174" s="517"/>
      <c r="Q174" s="517"/>
      <c r="R174" s="517"/>
    </row>
    <row r="175" spans="2:18" s="527" customFormat="1" ht="15.75">
      <c r="B175" s="837"/>
      <c r="C175" s="840"/>
      <c r="D175" s="858"/>
      <c r="E175" s="855"/>
      <c r="F175" s="549">
        <v>3</v>
      </c>
      <c r="G175" s="550"/>
      <c r="H175" s="598" t="str">
        <f t="shared" si="3"/>
        <v>Belum Diisi</v>
      </c>
      <c r="I175" s="592" t="s">
        <v>26</v>
      </c>
      <c r="J175" s="593" t="str">
        <f>IF($D$173="Y/T","Isi Sasaran",IF($E$173=0,0,IF(I175="Y",1,IF(I175="T",0,"Isi Dulu"))))</f>
        <v>Isi Sasaran</v>
      </c>
      <c r="K175" s="592" t="s">
        <v>26</v>
      </c>
      <c r="L175" s="593" t="str">
        <f>IF($D$173="Y/T","Isi Sasaran",IF($E$173=0,0,IF(K175="Y",1,IF(K175="T",0,"Isi Dulu"))))</f>
        <v>Isi Sasaran</v>
      </c>
      <c r="M175" s="849"/>
      <c r="N175" s="852"/>
      <c r="O175" s="517"/>
      <c r="P175" s="517"/>
      <c r="Q175" s="517"/>
      <c r="R175" s="517"/>
    </row>
    <row r="176" spans="2:18" s="527" customFormat="1" ht="15.75">
      <c r="B176" s="837"/>
      <c r="C176" s="840"/>
      <c r="D176" s="858"/>
      <c r="E176" s="855"/>
      <c r="F176" s="549">
        <v>4</v>
      </c>
      <c r="G176" s="550"/>
      <c r="H176" s="598" t="str">
        <f t="shared" si="3"/>
        <v>Belum Diisi</v>
      </c>
      <c r="I176" s="592" t="s">
        <v>26</v>
      </c>
      <c r="J176" s="593" t="str">
        <f>IF($D$173="Y/T","Isi Sasaran",IF($E$173=0,0,IF(I176="Y",1,IF(I176="T",0,"Isi Dulu"))))</f>
        <v>Isi Sasaran</v>
      </c>
      <c r="K176" s="592" t="s">
        <v>26</v>
      </c>
      <c r="L176" s="593" t="str">
        <f>IF($D$173="Y/T","Isi Sasaran",IF($E$173=0,0,IF(K176="Y",1,IF(K176="T",0,"Isi Dulu"))))</f>
        <v>Isi Sasaran</v>
      </c>
      <c r="M176" s="849"/>
      <c r="N176" s="852"/>
      <c r="O176" s="517"/>
      <c r="P176" s="517"/>
      <c r="Q176" s="517"/>
      <c r="R176" s="517"/>
    </row>
    <row r="177" spans="2:18" s="527" customFormat="1" ht="15.75">
      <c r="B177" s="838"/>
      <c r="C177" s="841"/>
      <c r="D177" s="859"/>
      <c r="E177" s="856"/>
      <c r="F177" s="569">
        <v>5</v>
      </c>
      <c r="G177" s="570"/>
      <c r="H177" s="599" t="str">
        <f t="shared" si="3"/>
        <v>Belum Diisi</v>
      </c>
      <c r="I177" s="595" t="s">
        <v>26</v>
      </c>
      <c r="J177" s="596" t="str">
        <f>IF($D$173="Y/T","Isi Sasaran",IF($E$173=0,0,IF(I177="Y",1,IF(I177="T",0,"Isi Dulu"))))</f>
        <v>Isi Sasaran</v>
      </c>
      <c r="K177" s="595" t="s">
        <v>26</v>
      </c>
      <c r="L177" s="596" t="str">
        <f>IF($D$173="Y/T","Isi Sasaran",IF($E$173=0,0,IF(K177="Y",1,IF(K177="T",0,"Isi Dulu"))))</f>
        <v>Isi Sasaran</v>
      </c>
      <c r="M177" s="850"/>
      <c r="N177" s="853"/>
      <c r="O177" s="517"/>
      <c r="P177" s="517"/>
      <c r="Q177" s="517"/>
      <c r="R177" s="517"/>
    </row>
    <row r="178" spans="2:18" s="527" customFormat="1" ht="15.75">
      <c r="B178" s="836">
        <v>15</v>
      </c>
      <c r="C178" s="839"/>
      <c r="D178" s="857" t="s">
        <v>26</v>
      </c>
      <c r="E178" s="854" t="str">
        <f>IF(D178="Y",1,IF(D178="T",0,IF(D178="Y/T","Belum diisi","Error")))</f>
        <v>Belum diisi</v>
      </c>
      <c r="F178" s="528">
        <v>1</v>
      </c>
      <c r="G178" s="529"/>
      <c r="H178" s="600" t="str">
        <f t="shared" si="3"/>
        <v>Belum Diisi</v>
      </c>
      <c r="I178" s="590" t="s">
        <v>26</v>
      </c>
      <c r="J178" s="591" t="str">
        <f>IF($D$178="Y/T","Isi Sasaran",IF($E$178=0,0,IF(I178="Y",1,IF(I178="T",0,"Isi Dulu"))))</f>
        <v>Isi Sasaran</v>
      </c>
      <c r="K178" s="590" t="s">
        <v>26</v>
      </c>
      <c r="L178" s="591" t="str">
        <f>IF($D$178="Y/T","Isi Sasaran",IF($E$178=0,0,IF(K178="Y",1,IF(K178="T",0,"Isi Dulu"))))</f>
        <v>Isi Sasaran</v>
      </c>
      <c r="M178" s="848" t="s">
        <v>26</v>
      </c>
      <c r="N178" s="851" t="str">
        <f>IF(M178="Y",1,IF(M178="T",0,IF(M178="Y/T","Belum diisi","Error")))</f>
        <v>Belum diisi</v>
      </c>
      <c r="O178" s="517"/>
      <c r="P178" s="517"/>
      <c r="Q178" s="517"/>
      <c r="R178" s="517"/>
    </row>
    <row r="179" spans="2:18" s="527" customFormat="1" ht="15.75">
      <c r="B179" s="837"/>
      <c r="C179" s="840"/>
      <c r="D179" s="858"/>
      <c r="E179" s="855"/>
      <c r="F179" s="549">
        <v>2</v>
      </c>
      <c r="G179" s="550"/>
      <c r="H179" s="598" t="str">
        <f t="shared" si="3"/>
        <v>Belum Diisi</v>
      </c>
      <c r="I179" s="592" t="s">
        <v>26</v>
      </c>
      <c r="J179" s="593" t="str">
        <f>IF($D$178="Y/T","Isi Sasaran",IF($E$178=0,0,IF(I179="Y",1,IF(I179="T",0,"Isi Dulu"))))</f>
        <v>Isi Sasaran</v>
      </c>
      <c r="K179" s="592" t="s">
        <v>26</v>
      </c>
      <c r="L179" s="593" t="str">
        <f>IF($D$178="Y/T","Isi Sasaran",IF($E$178=0,0,IF(K179="Y",1,IF(K179="T",0,"Isi Dulu"))))</f>
        <v>Isi Sasaran</v>
      </c>
      <c r="M179" s="849"/>
      <c r="N179" s="852"/>
      <c r="O179" s="517"/>
      <c r="P179" s="517"/>
      <c r="Q179" s="517"/>
      <c r="R179" s="517"/>
    </row>
    <row r="180" spans="2:18" s="527" customFormat="1" ht="15.75">
      <c r="B180" s="837"/>
      <c r="C180" s="840"/>
      <c r="D180" s="858"/>
      <c r="E180" s="855"/>
      <c r="F180" s="549">
        <v>3</v>
      </c>
      <c r="G180" s="550"/>
      <c r="H180" s="598" t="str">
        <f t="shared" si="3"/>
        <v>Belum Diisi</v>
      </c>
      <c r="I180" s="592" t="s">
        <v>26</v>
      </c>
      <c r="J180" s="593" t="str">
        <f>IF($D$178="Y/T","Isi Sasaran",IF($E$178=0,0,IF(I180="Y",1,IF(I180="T",0,"Isi Dulu"))))</f>
        <v>Isi Sasaran</v>
      </c>
      <c r="K180" s="592" t="s">
        <v>26</v>
      </c>
      <c r="L180" s="593" t="str">
        <f>IF($D$178="Y/T","Isi Sasaran",IF($E$178=0,0,IF(K180="Y",1,IF(K180="T",0,"Isi Dulu"))))</f>
        <v>Isi Sasaran</v>
      </c>
      <c r="M180" s="849"/>
      <c r="N180" s="852"/>
      <c r="O180" s="517"/>
      <c r="P180" s="517"/>
      <c r="Q180" s="517"/>
      <c r="R180" s="517"/>
    </row>
    <row r="181" spans="2:18" s="527" customFormat="1" ht="15.75">
      <c r="B181" s="837"/>
      <c r="C181" s="840"/>
      <c r="D181" s="858"/>
      <c r="E181" s="855"/>
      <c r="F181" s="549">
        <v>4</v>
      </c>
      <c r="G181" s="550"/>
      <c r="H181" s="598" t="str">
        <f t="shared" si="3"/>
        <v>Belum Diisi</v>
      </c>
      <c r="I181" s="592" t="s">
        <v>26</v>
      </c>
      <c r="J181" s="593" t="str">
        <f>IF($D$178="Y/T","Isi Sasaran",IF($E$178=0,0,IF(I181="Y",1,IF(I181="T",0,"Isi Dulu"))))</f>
        <v>Isi Sasaran</v>
      </c>
      <c r="K181" s="592" t="s">
        <v>26</v>
      </c>
      <c r="L181" s="593" t="str">
        <f>IF($D$178="Y/T","Isi Sasaran",IF($E$178=0,0,IF(K181="Y",1,IF(K181="T",0,"Isi Dulu"))))</f>
        <v>Isi Sasaran</v>
      </c>
      <c r="M181" s="849"/>
      <c r="N181" s="852"/>
      <c r="O181" s="517"/>
      <c r="P181" s="517"/>
      <c r="Q181" s="517"/>
      <c r="R181" s="517"/>
    </row>
    <row r="182" spans="2:18" s="527" customFormat="1" ht="15.75">
      <c r="B182" s="838"/>
      <c r="C182" s="841"/>
      <c r="D182" s="859"/>
      <c r="E182" s="856"/>
      <c r="F182" s="569">
        <v>5</v>
      </c>
      <c r="G182" s="570"/>
      <c r="H182" s="599" t="str">
        <f t="shared" si="3"/>
        <v>Belum Diisi</v>
      </c>
      <c r="I182" s="595" t="s">
        <v>26</v>
      </c>
      <c r="J182" s="596" t="str">
        <f>IF($D$178="Y/T","Isi Sasaran",IF($E$178=0,0,IF(I182="Y",1,IF(I182="T",0,"Isi Dulu"))))</f>
        <v>Isi Sasaran</v>
      </c>
      <c r="K182" s="595" t="s">
        <v>26</v>
      </c>
      <c r="L182" s="596" t="str">
        <f>IF($D$178="Y/T","Isi Sasaran",IF($E$178=0,0,IF(K182="Y",1,IF(K182="T",0,"Isi Dulu"))))</f>
        <v>Isi Sasaran</v>
      </c>
      <c r="M182" s="850"/>
      <c r="N182" s="853"/>
      <c r="O182" s="517"/>
      <c r="P182" s="517"/>
      <c r="Q182" s="517"/>
      <c r="R182" s="517"/>
    </row>
    <row r="183" spans="2:18" s="527" customFormat="1" ht="15.75">
      <c r="B183" s="836">
        <v>16</v>
      </c>
      <c r="C183" s="839"/>
      <c r="D183" s="857" t="s">
        <v>26</v>
      </c>
      <c r="E183" s="854" t="str">
        <f>IF(D183="Y",1,IF(D183="T",0,IF(D183="Y/T","Belum diisi","Error")))</f>
        <v>Belum diisi</v>
      </c>
      <c r="F183" s="528">
        <v>1</v>
      </c>
      <c r="G183" s="529"/>
      <c r="H183" s="600" t="str">
        <f t="shared" si="3"/>
        <v>Belum Diisi</v>
      </c>
      <c r="I183" s="590" t="s">
        <v>26</v>
      </c>
      <c r="J183" s="591" t="str">
        <f>IF($D$183="Y/T","Isi Sasaran",IF($E$183=0,0,IF(I183="Y",1,IF(I183="T",0,"Isi Dulu"))))</f>
        <v>Isi Sasaran</v>
      </c>
      <c r="K183" s="590" t="s">
        <v>26</v>
      </c>
      <c r="L183" s="591" t="str">
        <f>IF($D$183="Y/T","Isi Sasaran",IF($E$183=0,0,IF(K183="Y",1,IF(K183="T",0,"Isi Dulu"))))</f>
        <v>Isi Sasaran</v>
      </c>
      <c r="M183" s="848" t="s">
        <v>26</v>
      </c>
      <c r="N183" s="851" t="str">
        <f>IF(M183="Y",1,IF(M183="T",0,IF(M183="Y/T","Belum diisi","Error")))</f>
        <v>Belum diisi</v>
      </c>
      <c r="O183" s="517"/>
      <c r="P183" s="517"/>
      <c r="Q183" s="517"/>
      <c r="R183" s="517"/>
    </row>
    <row r="184" spans="2:18" s="527" customFormat="1" ht="15.75">
      <c r="B184" s="837"/>
      <c r="C184" s="840"/>
      <c r="D184" s="858"/>
      <c r="E184" s="855"/>
      <c r="F184" s="549">
        <v>2</v>
      </c>
      <c r="G184" s="550"/>
      <c r="H184" s="598" t="str">
        <f t="shared" si="3"/>
        <v>Belum Diisi</v>
      </c>
      <c r="I184" s="592" t="s">
        <v>26</v>
      </c>
      <c r="J184" s="593" t="str">
        <f>IF($D$183="Y/T","Isi Sasaran",IF($E$183=0,0,IF(I184="Y",1,IF(I184="T",0,"Isi Dulu"))))</f>
        <v>Isi Sasaran</v>
      </c>
      <c r="K184" s="592" t="s">
        <v>26</v>
      </c>
      <c r="L184" s="593" t="str">
        <f>IF($D$183="Y/T","Isi Sasaran",IF($E$183=0,0,IF(K184="Y",1,IF(K184="T",0,"Isi Dulu"))))</f>
        <v>Isi Sasaran</v>
      </c>
      <c r="M184" s="849"/>
      <c r="N184" s="852"/>
      <c r="O184" s="517"/>
      <c r="P184" s="517"/>
      <c r="Q184" s="517"/>
      <c r="R184" s="517"/>
    </row>
    <row r="185" spans="2:18" s="527" customFormat="1" ht="15.75">
      <c r="B185" s="837"/>
      <c r="C185" s="840"/>
      <c r="D185" s="858"/>
      <c r="E185" s="855"/>
      <c r="F185" s="549">
        <v>3</v>
      </c>
      <c r="G185" s="550"/>
      <c r="H185" s="598" t="str">
        <f t="shared" si="3"/>
        <v>Belum Diisi</v>
      </c>
      <c r="I185" s="592" t="s">
        <v>26</v>
      </c>
      <c r="J185" s="593" t="str">
        <f>IF($D$183="Y/T","Isi Sasaran",IF($E$183=0,0,IF(I185="Y",1,IF(I185="T",0,"Isi Dulu"))))</f>
        <v>Isi Sasaran</v>
      </c>
      <c r="K185" s="592" t="s">
        <v>26</v>
      </c>
      <c r="L185" s="593" t="str">
        <f>IF($D$183="Y/T","Isi Sasaran",IF($E$183=0,0,IF(K185="Y",1,IF(K185="T",0,"Isi Dulu"))))</f>
        <v>Isi Sasaran</v>
      </c>
      <c r="M185" s="849"/>
      <c r="N185" s="852"/>
      <c r="O185" s="517"/>
      <c r="P185" s="517"/>
      <c r="Q185" s="517"/>
      <c r="R185" s="517"/>
    </row>
    <row r="186" spans="2:18" s="527" customFormat="1" ht="15.75">
      <c r="B186" s="837"/>
      <c r="C186" s="840"/>
      <c r="D186" s="858"/>
      <c r="E186" s="855"/>
      <c r="F186" s="549">
        <v>4</v>
      </c>
      <c r="G186" s="550"/>
      <c r="H186" s="598" t="str">
        <f t="shared" si="3"/>
        <v>Belum Diisi</v>
      </c>
      <c r="I186" s="592" t="s">
        <v>26</v>
      </c>
      <c r="J186" s="593" t="str">
        <f>IF($D$183="Y/T","Isi Sasaran",IF($E$183=0,0,IF(I186="Y",1,IF(I186="T",0,"Isi Dulu"))))</f>
        <v>Isi Sasaran</v>
      </c>
      <c r="K186" s="592" t="s">
        <v>26</v>
      </c>
      <c r="L186" s="593" t="str">
        <f>IF($D$183="Y/T","Isi Sasaran",IF($E$183=0,0,IF(K186="Y",1,IF(K186="T",0,"Isi Dulu"))))</f>
        <v>Isi Sasaran</v>
      </c>
      <c r="M186" s="849"/>
      <c r="N186" s="852"/>
      <c r="O186" s="517"/>
      <c r="P186" s="517"/>
      <c r="Q186" s="517"/>
      <c r="R186" s="517"/>
    </row>
    <row r="187" spans="2:18" s="527" customFormat="1" ht="15.75">
      <c r="B187" s="838"/>
      <c r="C187" s="841"/>
      <c r="D187" s="859"/>
      <c r="E187" s="856"/>
      <c r="F187" s="569">
        <v>5</v>
      </c>
      <c r="G187" s="570"/>
      <c r="H187" s="599" t="str">
        <f t="shared" si="3"/>
        <v>Belum Diisi</v>
      </c>
      <c r="I187" s="595" t="s">
        <v>26</v>
      </c>
      <c r="J187" s="596" t="str">
        <f>IF($D$183="Y/T","Isi Sasaran",IF($E$183=0,0,IF(I187="Y",1,IF(I187="T",0,"Isi Dulu"))))</f>
        <v>Isi Sasaran</v>
      </c>
      <c r="K187" s="595" t="s">
        <v>26</v>
      </c>
      <c r="L187" s="596" t="str">
        <f>IF($D$183="Y/T","Isi Sasaran",IF($E$183=0,0,IF(K187="Y",1,IF(K187="T",0,"Isi Dulu"))))</f>
        <v>Isi Sasaran</v>
      </c>
      <c r="M187" s="850"/>
      <c r="N187" s="853"/>
      <c r="O187" s="517"/>
      <c r="P187" s="517"/>
      <c r="Q187" s="517"/>
      <c r="R187" s="517"/>
    </row>
    <row r="188" spans="2:18" s="527" customFormat="1" ht="15.75">
      <c r="B188" s="836">
        <v>17</v>
      </c>
      <c r="C188" s="839"/>
      <c r="D188" s="857" t="s">
        <v>26</v>
      </c>
      <c r="E188" s="854" t="str">
        <f>IF(D188="Y",1,IF(D188="T",0,IF(D188="Y/T","Belum diisi","Error")))</f>
        <v>Belum diisi</v>
      </c>
      <c r="F188" s="528">
        <v>1</v>
      </c>
      <c r="G188" s="529"/>
      <c r="H188" s="600" t="str">
        <f t="shared" si="3"/>
        <v>Belum Diisi</v>
      </c>
      <c r="I188" s="590" t="s">
        <v>26</v>
      </c>
      <c r="J188" s="591" t="str">
        <f>IF($D$188="Y/T","Isi Sasaran",IF($E$188=0,0,IF(I188="Y",1,IF(I188="T",0,"Isi Dulu"))))</f>
        <v>Isi Sasaran</v>
      </c>
      <c r="K188" s="590" t="s">
        <v>26</v>
      </c>
      <c r="L188" s="591" t="str">
        <f>IF($D$188="Y/T","Isi Sasaran",IF($E$188=0,0,IF(K188="Y",1,IF(K188="T",0,"Isi Dulu"))))</f>
        <v>Isi Sasaran</v>
      </c>
      <c r="M188" s="848" t="s">
        <v>26</v>
      </c>
      <c r="N188" s="851" t="str">
        <f>IF(M188="Y",1,IF(M188="T",0,IF(M188="Y/T","Belum diisi","Error")))</f>
        <v>Belum diisi</v>
      </c>
      <c r="O188" s="517"/>
      <c r="P188" s="517"/>
      <c r="Q188" s="517"/>
      <c r="R188" s="517"/>
    </row>
    <row r="189" spans="2:18" s="527" customFormat="1" ht="15.75">
      <c r="B189" s="837"/>
      <c r="C189" s="840"/>
      <c r="D189" s="858"/>
      <c r="E189" s="855"/>
      <c r="F189" s="549">
        <v>2</v>
      </c>
      <c r="G189" s="550"/>
      <c r="H189" s="598" t="str">
        <f t="shared" si="3"/>
        <v>Belum Diisi</v>
      </c>
      <c r="I189" s="592" t="s">
        <v>26</v>
      </c>
      <c r="J189" s="593" t="str">
        <f>IF($D$188="Y/T","Isi Sasaran",IF($E$188=0,0,IF(I189="Y",1,IF(I189="T",0,"Isi Dulu"))))</f>
        <v>Isi Sasaran</v>
      </c>
      <c r="K189" s="592" t="s">
        <v>26</v>
      </c>
      <c r="L189" s="593" t="str">
        <f>IF($D$188="Y/T","Isi Sasaran",IF($E$188=0,0,IF(K189="Y",1,IF(K189="T",0,"Isi Dulu"))))</f>
        <v>Isi Sasaran</v>
      </c>
      <c r="M189" s="849"/>
      <c r="N189" s="852"/>
      <c r="O189" s="517"/>
      <c r="P189" s="517"/>
      <c r="Q189" s="517"/>
      <c r="R189" s="517"/>
    </row>
    <row r="190" spans="2:18" s="527" customFormat="1" ht="15.75">
      <c r="B190" s="837"/>
      <c r="C190" s="840"/>
      <c r="D190" s="858"/>
      <c r="E190" s="855"/>
      <c r="F190" s="549">
        <v>3</v>
      </c>
      <c r="G190" s="550"/>
      <c r="H190" s="598" t="str">
        <f t="shared" si="3"/>
        <v>Belum Diisi</v>
      </c>
      <c r="I190" s="592" t="s">
        <v>26</v>
      </c>
      <c r="J190" s="593" t="str">
        <f>IF($D$188="Y/T","Isi Sasaran",IF($E$188=0,0,IF(I190="Y",1,IF(I190="T",0,"Isi Dulu"))))</f>
        <v>Isi Sasaran</v>
      </c>
      <c r="K190" s="592" t="s">
        <v>26</v>
      </c>
      <c r="L190" s="593" t="str">
        <f>IF($D$188="Y/T","Isi Sasaran",IF($E$188=0,0,IF(K190="Y",1,IF(K190="T",0,"Isi Dulu"))))</f>
        <v>Isi Sasaran</v>
      </c>
      <c r="M190" s="849"/>
      <c r="N190" s="852"/>
      <c r="O190" s="517"/>
      <c r="P190" s="517"/>
      <c r="Q190" s="517"/>
      <c r="R190" s="517"/>
    </row>
    <row r="191" spans="2:18" s="527" customFormat="1" ht="15.75">
      <c r="B191" s="837"/>
      <c r="C191" s="840"/>
      <c r="D191" s="858"/>
      <c r="E191" s="855"/>
      <c r="F191" s="549">
        <v>4</v>
      </c>
      <c r="G191" s="550"/>
      <c r="H191" s="598" t="str">
        <f t="shared" si="3"/>
        <v>Belum Diisi</v>
      </c>
      <c r="I191" s="592" t="s">
        <v>26</v>
      </c>
      <c r="J191" s="593" t="str">
        <f>IF($D$188="Y/T","Isi Sasaran",IF($E$188=0,0,IF(I191="Y",1,IF(I191="T",0,"Isi Dulu"))))</f>
        <v>Isi Sasaran</v>
      </c>
      <c r="K191" s="592" t="s">
        <v>26</v>
      </c>
      <c r="L191" s="593" t="str">
        <f>IF($D$188="Y/T","Isi Sasaran",IF($E$188=0,0,IF(K191="Y",1,IF(K191="T",0,"Isi Dulu"))))</f>
        <v>Isi Sasaran</v>
      </c>
      <c r="M191" s="849"/>
      <c r="N191" s="852"/>
      <c r="O191" s="517"/>
      <c r="P191" s="517"/>
      <c r="Q191" s="517"/>
      <c r="R191" s="517"/>
    </row>
    <row r="192" spans="2:18" s="527" customFormat="1" ht="15.75">
      <c r="B192" s="838"/>
      <c r="C192" s="841"/>
      <c r="D192" s="859"/>
      <c r="E192" s="856"/>
      <c r="F192" s="569">
        <v>5</v>
      </c>
      <c r="G192" s="570"/>
      <c r="H192" s="599" t="str">
        <f t="shared" si="3"/>
        <v>Belum Diisi</v>
      </c>
      <c r="I192" s="595" t="s">
        <v>26</v>
      </c>
      <c r="J192" s="596" t="str">
        <f>IF($D$188="Y/T","Isi Sasaran",IF($E$188=0,0,IF(I192="Y",1,IF(I192="T",0,"Isi Dulu"))))</f>
        <v>Isi Sasaran</v>
      </c>
      <c r="K192" s="595" t="s">
        <v>26</v>
      </c>
      <c r="L192" s="596" t="str">
        <f>IF($D$188="Y/T","Isi Sasaran",IF($E$188=0,0,IF(K192="Y",1,IF(K192="T",0,"Isi Dulu"))))</f>
        <v>Isi Sasaran</v>
      </c>
      <c r="M192" s="850"/>
      <c r="N192" s="853"/>
      <c r="O192" s="517"/>
      <c r="P192" s="517"/>
      <c r="Q192" s="517"/>
      <c r="R192" s="517"/>
    </row>
    <row r="193" spans="2:18" s="527" customFormat="1" ht="15.75">
      <c r="B193" s="836">
        <v>18</v>
      </c>
      <c r="C193" s="839"/>
      <c r="D193" s="857" t="s">
        <v>26</v>
      </c>
      <c r="E193" s="854" t="str">
        <f>IF(D193="Y",1,IF(D193="T",0,IF(D193="Y/T","Belum diisi","Error")))</f>
        <v>Belum diisi</v>
      </c>
      <c r="F193" s="528">
        <v>1</v>
      </c>
      <c r="G193" s="529"/>
      <c r="H193" s="600" t="str">
        <f t="shared" si="3"/>
        <v>Belum Diisi</v>
      </c>
      <c r="I193" s="590" t="s">
        <v>26</v>
      </c>
      <c r="J193" s="591" t="str">
        <f>IF($D$193="Y/T","Isi Sasaran",IF($E$193=0,0,IF(I193="Y",1,IF(I193="T",0,"Isi Dulu"))))</f>
        <v>Isi Sasaran</v>
      </c>
      <c r="K193" s="590" t="s">
        <v>26</v>
      </c>
      <c r="L193" s="591" t="str">
        <f>IF($D$193="Y/T","Isi Sasaran",IF($E$193=0,0,IF(K193="Y",1,IF(K193="T",0,"Isi Dulu"))))</f>
        <v>Isi Sasaran</v>
      </c>
      <c r="M193" s="848" t="s">
        <v>26</v>
      </c>
      <c r="N193" s="851" t="str">
        <f>IF(M193="Y",1,IF(M193="T",0,IF(M193="Y/T","Belum diisi","Error")))</f>
        <v>Belum diisi</v>
      </c>
      <c r="O193" s="517"/>
      <c r="P193" s="517"/>
      <c r="Q193" s="517"/>
      <c r="R193" s="517"/>
    </row>
    <row r="194" spans="2:18" s="527" customFormat="1" ht="15.75">
      <c r="B194" s="837"/>
      <c r="C194" s="840"/>
      <c r="D194" s="858"/>
      <c r="E194" s="855"/>
      <c r="F194" s="549">
        <v>2</v>
      </c>
      <c r="G194" s="550"/>
      <c r="H194" s="598" t="str">
        <f t="shared" si="3"/>
        <v>Belum Diisi</v>
      </c>
      <c r="I194" s="592" t="s">
        <v>26</v>
      </c>
      <c r="J194" s="593" t="str">
        <f>IF($D$193="Y/T","Isi Sasaran",IF($E$193=0,0,IF(I194="Y",1,IF(I194="T",0,"Isi Dulu"))))</f>
        <v>Isi Sasaran</v>
      </c>
      <c r="K194" s="592" t="s">
        <v>26</v>
      </c>
      <c r="L194" s="593" t="str">
        <f>IF($D$193="Y/T","Isi Sasaran",IF($E$193=0,0,IF(K194="Y",1,IF(K194="T",0,"Isi Dulu"))))</f>
        <v>Isi Sasaran</v>
      </c>
      <c r="M194" s="849"/>
      <c r="N194" s="852"/>
      <c r="O194" s="517"/>
      <c r="P194" s="517"/>
      <c r="Q194" s="517"/>
      <c r="R194" s="517"/>
    </row>
    <row r="195" spans="2:18" s="527" customFormat="1" ht="15.75">
      <c r="B195" s="837"/>
      <c r="C195" s="840"/>
      <c r="D195" s="858"/>
      <c r="E195" s="855"/>
      <c r="F195" s="549">
        <v>3</v>
      </c>
      <c r="G195" s="550"/>
      <c r="H195" s="598" t="str">
        <f t="shared" si="3"/>
        <v>Belum Diisi</v>
      </c>
      <c r="I195" s="592" t="s">
        <v>26</v>
      </c>
      <c r="J195" s="593" t="str">
        <f>IF($D$193="Y/T","Isi Sasaran",IF($E$193=0,0,IF(I195="Y",1,IF(I195="T",0,"Isi Dulu"))))</f>
        <v>Isi Sasaran</v>
      </c>
      <c r="K195" s="592" t="s">
        <v>26</v>
      </c>
      <c r="L195" s="593" t="str">
        <f>IF($D$193="Y/T","Isi Sasaran",IF($E$193=0,0,IF(K195="Y",1,IF(K195="T",0,"Isi Dulu"))))</f>
        <v>Isi Sasaran</v>
      </c>
      <c r="M195" s="849"/>
      <c r="N195" s="852"/>
      <c r="O195" s="517"/>
      <c r="P195" s="517"/>
      <c r="Q195" s="517"/>
      <c r="R195" s="517"/>
    </row>
    <row r="196" spans="2:18" s="527" customFormat="1" ht="15.75">
      <c r="B196" s="837"/>
      <c r="C196" s="840"/>
      <c r="D196" s="858"/>
      <c r="E196" s="855"/>
      <c r="F196" s="549">
        <v>4</v>
      </c>
      <c r="G196" s="550"/>
      <c r="H196" s="598" t="str">
        <f t="shared" si="3"/>
        <v>Belum Diisi</v>
      </c>
      <c r="I196" s="592" t="s">
        <v>26</v>
      </c>
      <c r="J196" s="593" t="str">
        <f>IF($D$193="Y/T","Isi Sasaran",IF($E$193=0,0,IF(I196="Y",1,IF(I196="T",0,"Isi Dulu"))))</f>
        <v>Isi Sasaran</v>
      </c>
      <c r="K196" s="592" t="s">
        <v>26</v>
      </c>
      <c r="L196" s="593" t="str">
        <f>IF($D$193="Y/T","Isi Sasaran",IF($E$193=0,0,IF(K196="Y",1,IF(K196="T",0,"Isi Dulu"))))</f>
        <v>Isi Sasaran</v>
      </c>
      <c r="M196" s="849"/>
      <c r="N196" s="852"/>
      <c r="O196" s="517"/>
      <c r="P196" s="517"/>
      <c r="Q196" s="517"/>
      <c r="R196" s="517"/>
    </row>
    <row r="197" spans="2:18" s="527" customFormat="1" ht="15.75">
      <c r="B197" s="838"/>
      <c r="C197" s="841"/>
      <c r="D197" s="859"/>
      <c r="E197" s="856"/>
      <c r="F197" s="569">
        <v>5</v>
      </c>
      <c r="G197" s="570"/>
      <c r="H197" s="599" t="str">
        <f t="shared" si="3"/>
        <v>Belum Diisi</v>
      </c>
      <c r="I197" s="595" t="s">
        <v>26</v>
      </c>
      <c r="J197" s="596" t="str">
        <f>IF($D$193="Y/T","Isi Sasaran",IF($E$193=0,0,IF(I197="Y",1,IF(I197="T",0,"Isi Dulu"))))</f>
        <v>Isi Sasaran</v>
      </c>
      <c r="K197" s="595" t="s">
        <v>26</v>
      </c>
      <c r="L197" s="596" t="str">
        <f>IF($D$193="Y/T","Isi Sasaran",IF($E$193=0,0,IF(K197="Y",1,IF(K197="T",0,"Isi Dulu"))))</f>
        <v>Isi Sasaran</v>
      </c>
      <c r="M197" s="850"/>
      <c r="N197" s="853"/>
      <c r="O197" s="517"/>
      <c r="P197" s="517"/>
      <c r="Q197" s="517"/>
      <c r="R197" s="517"/>
    </row>
    <row r="198" spans="2:18" s="527" customFormat="1" ht="15.75">
      <c r="B198" s="836">
        <v>19</v>
      </c>
      <c r="C198" s="839"/>
      <c r="D198" s="857" t="s">
        <v>26</v>
      </c>
      <c r="E198" s="854" t="str">
        <f>IF(D198="Y",1,IF(D198="T",0,IF(D198="Y/T","Belum diisi","Error")))</f>
        <v>Belum diisi</v>
      </c>
      <c r="F198" s="528">
        <v>1</v>
      </c>
      <c r="G198" s="529"/>
      <c r="H198" s="600" t="str">
        <f t="shared" si="3"/>
        <v>Belum Diisi</v>
      </c>
      <c r="I198" s="590" t="s">
        <v>26</v>
      </c>
      <c r="J198" s="591" t="str">
        <f>IF($D$198="Y/T","Isi Sasaran",IF($E$198=0,0,IF(I198="Y",1,IF(I198="T",0,"Isi Dulu"))))</f>
        <v>Isi Sasaran</v>
      </c>
      <c r="K198" s="590" t="s">
        <v>26</v>
      </c>
      <c r="L198" s="591" t="str">
        <f>IF($D$198="Y/T","Isi Sasaran",IF($E$198=0,0,IF(K198="Y",1,IF(K198="T",0,"Isi Dulu"))))</f>
        <v>Isi Sasaran</v>
      </c>
      <c r="M198" s="848" t="s">
        <v>26</v>
      </c>
      <c r="N198" s="851" t="str">
        <f>IF(M198="Y",1,IF(M198="T",0,IF(M198="Y/T","Belum diisi","Error")))</f>
        <v>Belum diisi</v>
      </c>
      <c r="O198" s="517"/>
      <c r="P198" s="517"/>
      <c r="Q198" s="517"/>
      <c r="R198" s="517"/>
    </row>
    <row r="199" spans="2:18" s="527" customFormat="1" ht="15.75">
      <c r="B199" s="837"/>
      <c r="C199" s="840"/>
      <c r="D199" s="858"/>
      <c r="E199" s="855"/>
      <c r="F199" s="549">
        <v>2</v>
      </c>
      <c r="G199" s="550"/>
      <c r="H199" s="598" t="str">
        <f t="shared" si="3"/>
        <v>Belum Diisi</v>
      </c>
      <c r="I199" s="592" t="s">
        <v>26</v>
      </c>
      <c r="J199" s="593" t="str">
        <f>IF($D$198="Y/T","Isi Sasaran",IF($E$198=0,0,IF(I199="Y",1,IF(I199="T",0,"Isi Dulu"))))</f>
        <v>Isi Sasaran</v>
      </c>
      <c r="K199" s="592" t="s">
        <v>26</v>
      </c>
      <c r="L199" s="593" t="str">
        <f>IF($D$198="Y/T","Isi Sasaran",IF($E$198=0,0,IF(K199="Y",1,IF(K199="T",0,"Isi Dulu"))))</f>
        <v>Isi Sasaran</v>
      </c>
      <c r="M199" s="849"/>
      <c r="N199" s="852"/>
      <c r="O199" s="517"/>
      <c r="P199" s="517"/>
      <c r="Q199" s="517"/>
      <c r="R199" s="517"/>
    </row>
    <row r="200" spans="2:18" s="527" customFormat="1" ht="15.75">
      <c r="B200" s="837"/>
      <c r="C200" s="840"/>
      <c r="D200" s="858"/>
      <c r="E200" s="855"/>
      <c r="F200" s="549">
        <v>3</v>
      </c>
      <c r="G200" s="550"/>
      <c r="H200" s="598" t="str">
        <f t="shared" si="3"/>
        <v>Belum Diisi</v>
      </c>
      <c r="I200" s="592" t="s">
        <v>26</v>
      </c>
      <c r="J200" s="593" t="str">
        <f>IF($D$198="Y/T","Isi Sasaran",IF($E$198=0,0,IF(I200="Y",1,IF(I200="T",0,"Isi Dulu"))))</f>
        <v>Isi Sasaran</v>
      </c>
      <c r="K200" s="592" t="s">
        <v>26</v>
      </c>
      <c r="L200" s="593" t="str">
        <f>IF($D$198="Y/T","Isi Sasaran",IF($E$198=0,0,IF(K200="Y",1,IF(K200="T",0,"Isi Dulu"))))</f>
        <v>Isi Sasaran</v>
      </c>
      <c r="M200" s="849"/>
      <c r="N200" s="852"/>
      <c r="O200" s="517"/>
      <c r="P200" s="517"/>
      <c r="Q200" s="517"/>
      <c r="R200" s="517"/>
    </row>
    <row r="201" spans="2:18" s="527" customFormat="1" ht="15.75">
      <c r="B201" s="837"/>
      <c r="C201" s="840"/>
      <c r="D201" s="858"/>
      <c r="E201" s="855"/>
      <c r="F201" s="549">
        <v>4</v>
      </c>
      <c r="G201" s="550"/>
      <c r="H201" s="598" t="str">
        <f t="shared" si="3"/>
        <v>Belum Diisi</v>
      </c>
      <c r="I201" s="592" t="s">
        <v>26</v>
      </c>
      <c r="J201" s="593" t="str">
        <f>IF($D$198="Y/T","Isi Sasaran",IF($E$198=0,0,IF(I201="Y",1,IF(I201="T",0,"Isi Dulu"))))</f>
        <v>Isi Sasaran</v>
      </c>
      <c r="K201" s="592" t="s">
        <v>26</v>
      </c>
      <c r="L201" s="593" t="str">
        <f>IF($D$198="Y/T","Isi Sasaran",IF($E$198=0,0,IF(K201="Y",1,IF(K201="T",0,"Isi Dulu"))))</f>
        <v>Isi Sasaran</v>
      </c>
      <c r="M201" s="849"/>
      <c r="N201" s="852"/>
      <c r="O201" s="517"/>
      <c r="P201" s="517"/>
      <c r="Q201" s="517"/>
      <c r="R201" s="517"/>
    </row>
    <row r="202" spans="2:18" s="527" customFormat="1" ht="15.75">
      <c r="B202" s="838"/>
      <c r="C202" s="841"/>
      <c r="D202" s="859"/>
      <c r="E202" s="856"/>
      <c r="F202" s="569">
        <v>5</v>
      </c>
      <c r="G202" s="570"/>
      <c r="H202" s="599" t="str">
        <f t="shared" si="3"/>
        <v>Belum Diisi</v>
      </c>
      <c r="I202" s="595" t="s">
        <v>26</v>
      </c>
      <c r="J202" s="596" t="str">
        <f>IF($D$198="Y/T","Isi Sasaran",IF($E$198=0,0,IF(I202="Y",1,IF(I202="T",0,"Isi Dulu"))))</f>
        <v>Isi Sasaran</v>
      </c>
      <c r="K202" s="595" t="s">
        <v>26</v>
      </c>
      <c r="L202" s="596" t="str">
        <f>IF($D$198="Y/T","Isi Sasaran",IF($E$198=0,0,IF(K202="Y",1,IF(K202="T",0,"Isi Dulu"))))</f>
        <v>Isi Sasaran</v>
      </c>
      <c r="M202" s="850"/>
      <c r="N202" s="853"/>
      <c r="O202" s="517"/>
      <c r="P202" s="517"/>
      <c r="Q202" s="517"/>
      <c r="R202" s="517"/>
    </row>
    <row r="203" spans="2:18" s="527" customFormat="1" ht="15.75">
      <c r="B203" s="836">
        <v>20</v>
      </c>
      <c r="C203" s="839"/>
      <c r="D203" s="857" t="s">
        <v>26</v>
      </c>
      <c r="E203" s="854" t="str">
        <f>IF(D203="Y",1,IF(D203="T",0,IF(D203="Y/T","Belum diisi","Error")))</f>
        <v>Belum diisi</v>
      </c>
      <c r="F203" s="528">
        <v>1</v>
      </c>
      <c r="G203" s="529"/>
      <c r="H203" s="600" t="str">
        <f t="shared" si="3"/>
        <v>Belum Diisi</v>
      </c>
      <c r="I203" s="590" t="s">
        <v>26</v>
      </c>
      <c r="J203" s="591" t="str">
        <f>IF($D$203="Y/T","Isi Sasaran",IF($E$203=0,0,IF(I203="Y",1,IF(I203="T",0,"Isi Dulu"))))</f>
        <v>Isi Sasaran</v>
      </c>
      <c r="K203" s="590" t="s">
        <v>26</v>
      </c>
      <c r="L203" s="591" t="str">
        <f>IF($D$203="Y/T","Isi Sasaran",IF($E$203=0,0,IF(K203="Y",1,IF(K203="T",0,"Isi Dulu"))))</f>
        <v>Isi Sasaran</v>
      </c>
      <c r="M203" s="848" t="s">
        <v>26</v>
      </c>
      <c r="N203" s="851" t="str">
        <f>IF(M203="Y",1,IF(M203="T",0,IF(M203="Y/T","Belum diisi","Error")))</f>
        <v>Belum diisi</v>
      </c>
      <c r="O203" s="517"/>
      <c r="P203" s="517"/>
      <c r="Q203" s="517"/>
      <c r="R203" s="517"/>
    </row>
    <row r="204" spans="2:18" s="527" customFormat="1" ht="15.75">
      <c r="B204" s="837"/>
      <c r="C204" s="840"/>
      <c r="D204" s="858"/>
      <c r="E204" s="855"/>
      <c r="F204" s="549">
        <v>2</v>
      </c>
      <c r="G204" s="550"/>
      <c r="H204" s="598" t="str">
        <f t="shared" si="3"/>
        <v>Belum Diisi</v>
      </c>
      <c r="I204" s="592" t="s">
        <v>26</v>
      </c>
      <c r="J204" s="593" t="str">
        <f>IF($D$203="Y/T","Isi Sasaran",IF($E$203=0,0,IF(I204="Y",1,IF(I204="T",0,"Isi Dulu"))))</f>
        <v>Isi Sasaran</v>
      </c>
      <c r="K204" s="592" t="s">
        <v>26</v>
      </c>
      <c r="L204" s="593" t="str">
        <f>IF($D$203="Y/T","Isi Sasaran",IF($E$203=0,0,IF(K204="Y",1,IF(K204="T",0,"Isi Dulu"))))</f>
        <v>Isi Sasaran</v>
      </c>
      <c r="M204" s="849"/>
      <c r="N204" s="852"/>
      <c r="O204" s="517"/>
      <c r="P204" s="517"/>
      <c r="Q204" s="517"/>
      <c r="R204" s="517"/>
    </row>
    <row r="205" spans="2:18" s="527" customFormat="1" ht="15.75">
      <c r="B205" s="837"/>
      <c r="C205" s="840"/>
      <c r="D205" s="858"/>
      <c r="E205" s="855"/>
      <c r="F205" s="549">
        <v>3</v>
      </c>
      <c r="G205" s="550"/>
      <c r="H205" s="598" t="str">
        <f t="shared" si="3"/>
        <v>Belum Diisi</v>
      </c>
      <c r="I205" s="592" t="s">
        <v>26</v>
      </c>
      <c r="J205" s="593" t="str">
        <f>IF($D$203="Y/T","Isi Sasaran",IF($E$203=0,0,IF(I205="Y",1,IF(I205="T",0,"Isi Dulu"))))</f>
        <v>Isi Sasaran</v>
      </c>
      <c r="K205" s="592" t="s">
        <v>26</v>
      </c>
      <c r="L205" s="593" t="str">
        <f>IF($D$203="Y/T","Isi Sasaran",IF($E$203=0,0,IF(K205="Y",1,IF(K205="T",0,"Isi Dulu"))))</f>
        <v>Isi Sasaran</v>
      </c>
      <c r="M205" s="849"/>
      <c r="N205" s="852"/>
      <c r="O205" s="517"/>
      <c r="P205" s="517"/>
      <c r="Q205" s="517"/>
      <c r="R205" s="517"/>
    </row>
    <row r="206" spans="2:18" s="527" customFormat="1" ht="15.75">
      <c r="B206" s="837"/>
      <c r="C206" s="840"/>
      <c r="D206" s="858"/>
      <c r="E206" s="855"/>
      <c r="F206" s="549">
        <v>4</v>
      </c>
      <c r="G206" s="550"/>
      <c r="H206" s="598" t="str">
        <f t="shared" si="3"/>
        <v>Belum Diisi</v>
      </c>
      <c r="I206" s="592" t="s">
        <v>26</v>
      </c>
      <c r="J206" s="593" t="str">
        <f>IF($D$203="Y/T","Isi Sasaran",IF($E$203=0,0,IF(I206="Y",1,IF(I206="T",0,"Isi Dulu"))))</f>
        <v>Isi Sasaran</v>
      </c>
      <c r="K206" s="592" t="s">
        <v>26</v>
      </c>
      <c r="L206" s="593" t="str">
        <f>IF($D$203="Y/T","Isi Sasaran",IF($E$203=0,0,IF(K206="Y",1,IF(K206="T",0,"Isi Dulu"))))</f>
        <v>Isi Sasaran</v>
      </c>
      <c r="M206" s="849"/>
      <c r="N206" s="852"/>
      <c r="O206" s="517"/>
      <c r="P206" s="517"/>
      <c r="Q206" s="517"/>
      <c r="R206" s="517"/>
    </row>
    <row r="207" spans="2:18" s="527" customFormat="1" ht="15.75">
      <c r="B207" s="838"/>
      <c r="C207" s="841"/>
      <c r="D207" s="859"/>
      <c r="E207" s="856"/>
      <c r="F207" s="569">
        <v>5</v>
      </c>
      <c r="G207" s="570"/>
      <c r="H207" s="599" t="str">
        <f t="shared" si="3"/>
        <v>Belum Diisi</v>
      </c>
      <c r="I207" s="595" t="s">
        <v>26</v>
      </c>
      <c r="J207" s="596" t="str">
        <f>IF($D$203="Y/T","Isi Sasaran",IF($E$203=0,0,IF(I207="Y",1,IF(I207="T",0,"Isi Dulu"))))</f>
        <v>Isi Sasaran</v>
      </c>
      <c r="K207" s="595" t="s">
        <v>26</v>
      </c>
      <c r="L207" s="596" t="str">
        <f>IF($D$203="Y/T","Isi Sasaran",IF($E$203=0,0,IF(K207="Y",1,IF(K207="T",0,"Isi Dulu"))))</f>
        <v>Isi Sasaran</v>
      </c>
      <c r="M207" s="850"/>
      <c r="N207" s="853"/>
      <c r="O207" s="517"/>
      <c r="P207" s="517"/>
      <c r="Q207" s="517"/>
      <c r="R207" s="517"/>
    </row>
    <row r="208" spans="2:18" s="527" customFormat="1" ht="15.75">
      <c r="B208" s="580"/>
      <c r="C208" s="581"/>
      <c r="D208" s="582"/>
      <c r="E208" s="605" t="e">
        <f>AVERAGE(E108:E207)</f>
        <v>#DIV/0!</v>
      </c>
      <c r="F208" s="580"/>
      <c r="G208" s="583"/>
      <c r="H208" s="602" t="e">
        <f>(IF($D108="Y/T",0,AVERAGE(H108:H112))+IF($D113="Y/T",0,AVERAGE(H113:H117))+IF($D118="Y/T",0,AVERAGE(H118:H122))+IF($D123="Y/T",0,AVERAGE(H123:H127))+IF($D128="Y/T",0,AVERAGE(H128:H132))+IF($D133="Y/T",0,AVERAGE(H133:H137))+IF($D138="Y/T",0,AVERAGE(H138:H142))+IF($D143="Y/T",0,AVERAGE(H143:H147))+IF($D148="Y/T",0,AVERAGE(H148:H152))+IF($D153="Y/T",0,AVERAGE(H153:H157))+IF($D158="Y/T",0,AVERAGE(H158:H162))+IF($D163="Y/T",0,AVERAGE(H163:H167))+IF($D168="Y/T",0,AVERAGE(H168:H172))+IF($D173="Y/T",0,AVERAGE(H173:H177))+IF($D178="Y/T",0,AVERAGE(H178:H182))+IF($D183="Y/T",0,AVERAGE(H183:H187))+IF($D188="Y/T",0,AVERAGE(H188:H192))+IF($D193="Y/T",0,AVERAGE(H193:H197))+IF($D198="Y/T",0,AVERAGE(H198:H202))+IF($D203="Y/T",0,AVERAGE(H203:H207)))/(COUNTIF($D108:$D207,"Y")+COUNTIF($D108:$D207,"T"))</f>
        <v>#DIV/0!</v>
      </c>
      <c r="I208" s="582"/>
      <c r="J208" s="602" t="e">
        <f>(IF($D108="Y/T",0,AVERAGE(J108:J112))+IF($D113="Y/T",0,AVERAGE(J113:J117))+IF($D118="Y/T",0,AVERAGE(J118:J122))+IF($D123="Y/T",0,AVERAGE(J123:J127))+IF($D128="Y/T",0,AVERAGE(J128:J132))+IF($D133="Y/T",0,AVERAGE(J133:J137))+IF($D138="Y/T",0,AVERAGE(J138:J142))+IF($D143="Y/T",0,AVERAGE(J143:J147))+IF($D148="Y/T",0,AVERAGE(J148:J152))+IF($D153="Y/T",0,AVERAGE(J153:J157))+IF($D158="Y/T",0,AVERAGE(J158:J162))+IF($D163="Y/T",0,AVERAGE(J163:J167))+IF($D168="Y/T",0,AVERAGE(J168:J172))+IF($D173="Y/T",0,AVERAGE(J173:J177))+IF($D178="Y/T",0,AVERAGE(J178:J182))+IF($D183="Y/T",0,AVERAGE(J183:J187))+IF($D188="Y/T",0,AVERAGE(J188:J192))+IF($D193="Y/T",0,AVERAGE(J193:J197))+IF($D198="Y/T",0,AVERAGE(J198:J202))+IF($D203="Y/T",0,AVERAGE(J203:J207)))/(COUNTIF($D108:$D207,"Y")+COUNTIF($D108:$D207,"T"))</f>
        <v>#DIV/0!</v>
      </c>
      <c r="K208" s="582"/>
      <c r="L208" s="602" t="e">
        <f>(IF($D108="Y/T",0,AVERAGE(L108:L112))+IF($D113="Y/T",0,AVERAGE(L113:L117))+IF($D118="Y/T",0,AVERAGE(L118:L122))+IF($D123="Y/T",0,AVERAGE(L123:L127))+IF($D128="Y/T",0,AVERAGE(L128:L132))+IF($D133="Y/T",0,AVERAGE(L133:L137))+IF($D138="Y/T",0,AVERAGE(L138:L142))+IF($D143="Y/T",0,AVERAGE(L143:L147))+IF($D148="Y/T",0,AVERAGE(L148:L152))+IF($D153="Y/T",0,AVERAGE(L153:L157))+IF($D158="Y/T",0,AVERAGE(L158:L162))+IF($D163="Y/T",0,AVERAGE(L163:L167))+IF($D168="Y/T",0,AVERAGE(L168:L172))+IF($D173="Y/T",0,AVERAGE(L173:L177))+IF($D178="Y/T",0,AVERAGE(L178:L182))+IF($D183="Y/T",0,AVERAGE(L183:L187))+IF($D188="Y/T",0,AVERAGE(L188:L192))+IF($D193="Y/T",0,AVERAGE(L193:L197))+IF($D198="Y/T",0,AVERAGE(L198:L202))+IF($D203="Y/T",0,AVERAGE(L203:L207)))/(COUNTIF($D108:$D207,"Y")+COUNTIF($D108:$D207,"T"))</f>
        <v>#DIV/0!</v>
      </c>
      <c r="M208" s="606"/>
      <c r="N208" s="602" t="e">
        <f>AVERAGE(N108:N207)</f>
        <v>#DIV/0!</v>
      </c>
      <c r="O208" s="517"/>
      <c r="P208" s="517"/>
      <c r="Q208" s="517"/>
      <c r="R208" s="517"/>
    </row>
    <row r="209" spans="2:18" s="527" customFormat="1" ht="15.75">
      <c r="B209" s="865" t="s">
        <v>507</v>
      </c>
      <c r="C209" s="865"/>
      <c r="D209" s="865"/>
      <c r="E209" s="865"/>
      <c r="F209" s="865"/>
      <c r="G209" s="865"/>
      <c r="H209" s="865"/>
      <c r="I209" s="865"/>
      <c r="J209" s="865"/>
      <c r="K209" s="865"/>
      <c r="L209" s="865"/>
      <c r="M209" s="865"/>
      <c r="N209" s="866"/>
      <c r="O209" s="517"/>
      <c r="P209" s="517"/>
      <c r="Q209" s="517"/>
      <c r="R209" s="517"/>
    </row>
    <row r="210" spans="2:18" s="527" customFormat="1" ht="15.75">
      <c r="B210" s="836">
        <v>1</v>
      </c>
      <c r="C210" s="839"/>
      <c r="D210" s="857" t="s">
        <v>26</v>
      </c>
      <c r="E210" s="854" t="str">
        <f>IF(D210="Y",1,IF(D210="T",0,IF(D210="Y/T","Belum diisi","Error")))</f>
        <v>Belum diisi</v>
      </c>
      <c r="F210" s="528">
        <v>1</v>
      </c>
      <c r="G210" s="529"/>
      <c r="H210" s="589" t="str">
        <f>IF(OR(J210="Isi Dulu",L210="Isi Dulu",J210="Isi Sasaran",L210="Isi Sasaran"),"Belum Diisi",IF(SUM(J210,L210)=2,1,IF(SUM(J210,L210)=1,0,IF(SUM(J210,L210)=0,0,"Error"))))</f>
        <v>Belum Diisi</v>
      </c>
      <c r="I210" s="590" t="s">
        <v>26</v>
      </c>
      <c r="J210" s="591" t="str">
        <f>IF($D$210="Y/T","Isi Sasaran",IF($E$210=0,0,IF(I210="Y",1,IF(I210="T",0,"Isi Dulu"))))</f>
        <v>Isi Sasaran</v>
      </c>
      <c r="K210" s="590" t="s">
        <v>26</v>
      </c>
      <c r="L210" s="591" t="str">
        <f>IF($D$210="Y/T","Isi Sasaran",IF($E$210=0,0,IF(K210="Y",1,IF(K210="T",0,"Isi Dulu"))))</f>
        <v>Isi Sasaran</v>
      </c>
      <c r="M210" s="848" t="s">
        <v>26</v>
      </c>
      <c r="N210" s="851" t="str">
        <f>IF(M210="Y",1,IF(M210="T",0,IF(M210="Y/T","Belum diisi","Error")))</f>
        <v>Belum diisi</v>
      </c>
      <c r="O210" s="517"/>
      <c r="P210" s="517"/>
      <c r="Q210" s="517"/>
      <c r="R210" s="517"/>
    </row>
    <row r="211" spans="2:18" s="527" customFormat="1" ht="15.75">
      <c r="B211" s="837"/>
      <c r="C211" s="840"/>
      <c r="D211" s="858"/>
      <c r="E211" s="855"/>
      <c r="F211" s="549">
        <v>2</v>
      </c>
      <c r="G211" s="550"/>
      <c r="H211" s="589" t="str">
        <f t="shared" ref="H211:H274" si="4">IF(OR(J211="Isi Dulu",L211="Isi Dulu",J211="Isi Sasaran",L211="Isi Sasaran"),"Belum Diisi",IF(SUM(J211,L211)=2,1,IF(SUM(J211,L211)=1,0,IF(SUM(J211,L211)=0,0,"Error"))))</f>
        <v>Belum Diisi</v>
      </c>
      <c r="I211" s="592" t="s">
        <v>26</v>
      </c>
      <c r="J211" s="593" t="str">
        <f>IF($D$210="Y/T","Isi Sasaran",IF($E$210=0,0,IF(I211="Y",1,IF(I211="T",0,"Isi Dulu"))))</f>
        <v>Isi Sasaran</v>
      </c>
      <c r="K211" s="592" t="s">
        <v>26</v>
      </c>
      <c r="L211" s="593" t="str">
        <f>IF($D$210="Y/T","Isi Sasaran",IF($E$210=0,0,IF(K211="Y",1,IF(K211="T",0,"Isi Dulu"))))</f>
        <v>Isi Sasaran</v>
      </c>
      <c r="M211" s="849"/>
      <c r="N211" s="852"/>
      <c r="O211" s="517"/>
      <c r="P211" s="517"/>
      <c r="Q211" s="517"/>
      <c r="R211" s="517"/>
    </row>
    <row r="212" spans="2:18" s="527" customFormat="1" ht="15.75">
      <c r="B212" s="837"/>
      <c r="C212" s="840"/>
      <c r="D212" s="858"/>
      <c r="E212" s="855"/>
      <c r="F212" s="549">
        <v>3</v>
      </c>
      <c r="G212" s="550"/>
      <c r="H212" s="589" t="str">
        <f t="shared" si="4"/>
        <v>Belum Diisi</v>
      </c>
      <c r="I212" s="592" t="s">
        <v>26</v>
      </c>
      <c r="J212" s="593" t="str">
        <f>IF($D$210="Y/T","Isi Sasaran",IF($E$210=0,0,IF(I212="Y",1,IF(I212="T",0,"Isi Dulu"))))</f>
        <v>Isi Sasaran</v>
      </c>
      <c r="K212" s="592" t="s">
        <v>26</v>
      </c>
      <c r="L212" s="593" t="str">
        <f>IF($D$210="Y/T","Isi Sasaran",IF($E$210=0,0,IF(K212="Y",1,IF(K212="T",0,"Isi Dulu"))))</f>
        <v>Isi Sasaran</v>
      </c>
      <c r="M212" s="849"/>
      <c r="N212" s="852"/>
      <c r="O212" s="517"/>
      <c r="P212" s="517"/>
      <c r="Q212" s="517"/>
      <c r="R212" s="517"/>
    </row>
    <row r="213" spans="2:18" s="527" customFormat="1" ht="15.75">
      <c r="B213" s="837"/>
      <c r="C213" s="840"/>
      <c r="D213" s="858"/>
      <c r="E213" s="855"/>
      <c r="F213" s="549">
        <v>4</v>
      </c>
      <c r="G213" s="550"/>
      <c r="H213" s="589" t="str">
        <f t="shared" si="4"/>
        <v>Belum Diisi</v>
      </c>
      <c r="I213" s="592" t="s">
        <v>26</v>
      </c>
      <c r="J213" s="593" t="str">
        <f>IF($D$210="Y/T","Isi Sasaran",IF($E$210=0,0,IF(I213="Y",1,IF(I213="T",0,"Isi Dulu"))))</f>
        <v>Isi Sasaran</v>
      </c>
      <c r="K213" s="592" t="s">
        <v>26</v>
      </c>
      <c r="L213" s="593" t="str">
        <f>IF($D$210="Y/T","Isi Sasaran",IF($E$210=0,0,IF(K213="Y",1,IF(K213="T",0,"Isi Dulu"))))</f>
        <v>Isi Sasaran</v>
      </c>
      <c r="M213" s="849"/>
      <c r="N213" s="852"/>
      <c r="O213" s="517"/>
      <c r="P213" s="517"/>
      <c r="Q213" s="517"/>
      <c r="R213" s="517"/>
    </row>
    <row r="214" spans="2:18" s="527" customFormat="1" ht="15.75">
      <c r="B214" s="838"/>
      <c r="C214" s="841"/>
      <c r="D214" s="859"/>
      <c r="E214" s="856"/>
      <c r="F214" s="569">
        <v>5</v>
      </c>
      <c r="G214" s="570"/>
      <c r="H214" s="594" t="str">
        <f t="shared" si="4"/>
        <v>Belum Diisi</v>
      </c>
      <c r="I214" s="595" t="s">
        <v>26</v>
      </c>
      <c r="J214" s="596" t="str">
        <f>IF($D$210="Y/T","Isi Sasaran",IF($E$210=0,0,IF(I214="Y",1,IF(I214="T",0,"Isi Dulu"))))</f>
        <v>Isi Sasaran</v>
      </c>
      <c r="K214" s="595" t="s">
        <v>26</v>
      </c>
      <c r="L214" s="596" t="str">
        <f>IF($D$210="Y/T","Isi Sasaran",IF($E$210=0,0,IF(K214="Y",1,IF(K214="T",0,"Isi Dulu"))))</f>
        <v>Isi Sasaran</v>
      </c>
      <c r="M214" s="850"/>
      <c r="N214" s="853"/>
      <c r="O214" s="517"/>
      <c r="P214" s="517"/>
      <c r="Q214" s="517"/>
      <c r="R214" s="517"/>
    </row>
    <row r="215" spans="2:18" s="527" customFormat="1" ht="15.75">
      <c r="B215" s="836">
        <v>2</v>
      </c>
      <c r="C215" s="839"/>
      <c r="D215" s="857" t="s">
        <v>26</v>
      </c>
      <c r="E215" s="854" t="str">
        <f>IF(D215="Y",1,IF(D215="T",0,IF(D215="Y/T","Belum diisi","Error")))</f>
        <v>Belum diisi</v>
      </c>
      <c r="F215" s="528">
        <v>1</v>
      </c>
      <c r="G215" s="529"/>
      <c r="H215" s="597" t="str">
        <f t="shared" si="4"/>
        <v>Belum Diisi</v>
      </c>
      <c r="I215" s="590" t="s">
        <v>26</v>
      </c>
      <c r="J215" s="591" t="str">
        <f>IF($D$215="Y/T","Isi Sasaran",IF($E$215=0,0,IF(I215="Y",1,IF(I215="T",0,"Isi Dulu"))))</f>
        <v>Isi Sasaran</v>
      </c>
      <c r="K215" s="590" t="s">
        <v>26</v>
      </c>
      <c r="L215" s="591" t="str">
        <f>IF($D$215="Y/T","Isi Sasaran",IF($E$215=0,0,IF(K215="Y",1,IF(K215="T",0,"Isi Dulu"))))</f>
        <v>Isi Sasaran</v>
      </c>
      <c r="M215" s="848" t="s">
        <v>26</v>
      </c>
      <c r="N215" s="851" t="str">
        <f>IF(M215="Y",1,IF(M215="T",0,IF(M215="Y/T","Belum diisi","Error")))</f>
        <v>Belum diisi</v>
      </c>
      <c r="O215" s="517"/>
      <c r="P215" s="517"/>
      <c r="Q215" s="517"/>
      <c r="R215" s="517"/>
    </row>
    <row r="216" spans="2:18" s="527" customFormat="1" ht="15.75">
      <c r="B216" s="837"/>
      <c r="C216" s="840"/>
      <c r="D216" s="858"/>
      <c r="E216" s="855"/>
      <c r="F216" s="549">
        <v>2</v>
      </c>
      <c r="G216" s="550"/>
      <c r="H216" s="598" t="str">
        <f t="shared" si="4"/>
        <v>Belum Diisi</v>
      </c>
      <c r="I216" s="592" t="s">
        <v>26</v>
      </c>
      <c r="J216" s="593" t="str">
        <f>IF($D$215="Y/T","Isi Sasaran",IF($E$215=0,0,IF(I216="Y",1,IF(I216="T",0,"Isi Dulu"))))</f>
        <v>Isi Sasaran</v>
      </c>
      <c r="K216" s="592" t="s">
        <v>26</v>
      </c>
      <c r="L216" s="593" t="str">
        <f>IF($D$215="Y/T","Isi Sasaran",IF($E$215=0,0,IF(K216="Y",1,IF(K216="T",0,"Isi Dulu"))))</f>
        <v>Isi Sasaran</v>
      </c>
      <c r="M216" s="849"/>
      <c r="N216" s="852"/>
      <c r="O216" s="517"/>
      <c r="P216" s="517"/>
      <c r="Q216" s="517"/>
      <c r="R216" s="517"/>
    </row>
    <row r="217" spans="2:18" s="527" customFormat="1" ht="15.75">
      <c r="B217" s="837"/>
      <c r="C217" s="840"/>
      <c r="D217" s="858"/>
      <c r="E217" s="855"/>
      <c r="F217" s="549">
        <v>3</v>
      </c>
      <c r="G217" s="550"/>
      <c r="H217" s="598" t="str">
        <f t="shared" si="4"/>
        <v>Belum Diisi</v>
      </c>
      <c r="I217" s="592" t="s">
        <v>26</v>
      </c>
      <c r="J217" s="593" t="str">
        <f>IF($D$215="Y/T","Isi Sasaran",IF($E$215=0,0,IF(I217="Y",1,IF(I217="T",0,"Isi Dulu"))))</f>
        <v>Isi Sasaran</v>
      </c>
      <c r="K217" s="592" t="s">
        <v>26</v>
      </c>
      <c r="L217" s="593" t="str">
        <f>IF($D$215="Y/T","Isi Sasaran",IF($E$215=0,0,IF(K217="Y",1,IF(K217="T",0,"Isi Dulu"))))</f>
        <v>Isi Sasaran</v>
      </c>
      <c r="M217" s="849"/>
      <c r="N217" s="852"/>
      <c r="O217" s="517"/>
      <c r="P217" s="517"/>
      <c r="Q217" s="517"/>
      <c r="R217" s="517"/>
    </row>
    <row r="218" spans="2:18" s="527" customFormat="1" ht="15.75">
      <c r="B218" s="837"/>
      <c r="C218" s="840"/>
      <c r="D218" s="858"/>
      <c r="E218" s="855"/>
      <c r="F218" s="549">
        <v>4</v>
      </c>
      <c r="G218" s="550"/>
      <c r="H218" s="598" t="str">
        <f t="shared" si="4"/>
        <v>Belum Diisi</v>
      </c>
      <c r="I218" s="592" t="s">
        <v>26</v>
      </c>
      <c r="J218" s="593" t="str">
        <f>IF($D$215="Y/T","Isi Sasaran",IF($E$215=0,0,IF(I218="Y",1,IF(I218="T",0,"Isi Dulu"))))</f>
        <v>Isi Sasaran</v>
      </c>
      <c r="K218" s="592" t="s">
        <v>26</v>
      </c>
      <c r="L218" s="593" t="str">
        <f>IF($D$215="Y/T","Isi Sasaran",IF($E$215=0,0,IF(K218="Y",1,IF(K218="T",0,"Isi Dulu"))))</f>
        <v>Isi Sasaran</v>
      </c>
      <c r="M218" s="849"/>
      <c r="N218" s="852"/>
      <c r="O218" s="517"/>
      <c r="P218" s="517"/>
      <c r="Q218" s="517"/>
      <c r="R218" s="517"/>
    </row>
    <row r="219" spans="2:18" s="527" customFormat="1" ht="15.75">
      <c r="B219" s="838"/>
      <c r="C219" s="841"/>
      <c r="D219" s="859"/>
      <c r="E219" s="856"/>
      <c r="F219" s="569">
        <v>5</v>
      </c>
      <c r="G219" s="570"/>
      <c r="H219" s="599" t="str">
        <f t="shared" si="4"/>
        <v>Belum Diisi</v>
      </c>
      <c r="I219" s="595" t="s">
        <v>26</v>
      </c>
      <c r="J219" s="596" t="str">
        <f>IF($D$215="Y/T","Isi Sasaran",IF($E$215=0,0,IF(I219="Y",1,IF(I219="T",0,"Isi Dulu"))))</f>
        <v>Isi Sasaran</v>
      </c>
      <c r="K219" s="595" t="s">
        <v>26</v>
      </c>
      <c r="L219" s="596" t="str">
        <f>IF($D$215="Y/T","Isi Sasaran",IF($E$215=0,0,IF(K219="Y",1,IF(K219="T",0,"Isi Dulu"))))</f>
        <v>Isi Sasaran</v>
      </c>
      <c r="M219" s="850"/>
      <c r="N219" s="853"/>
      <c r="O219" s="517"/>
      <c r="P219" s="517"/>
      <c r="Q219" s="517"/>
      <c r="R219" s="517"/>
    </row>
    <row r="220" spans="2:18" s="527" customFormat="1" ht="15.75">
      <c r="B220" s="836">
        <v>3</v>
      </c>
      <c r="C220" s="839"/>
      <c r="D220" s="857" t="s">
        <v>26</v>
      </c>
      <c r="E220" s="854" t="str">
        <f>IF(D220="Y",1,IF(D220="T",0,IF(D220="Y/T","Belum diisi","Error")))</f>
        <v>Belum diisi</v>
      </c>
      <c r="F220" s="528">
        <v>1</v>
      </c>
      <c r="G220" s="529"/>
      <c r="H220" s="600" t="str">
        <f t="shared" si="4"/>
        <v>Belum Diisi</v>
      </c>
      <c r="I220" s="590" t="s">
        <v>26</v>
      </c>
      <c r="J220" s="591" t="str">
        <f>IF($D$220="Y/T","Isi Sasaran",IF($E$220=0,0,IF(I220="Y",1,IF(I220="T",0,"Isi Dulu"))))</f>
        <v>Isi Sasaran</v>
      </c>
      <c r="K220" s="590" t="s">
        <v>26</v>
      </c>
      <c r="L220" s="591" t="str">
        <f>IF($D$220="Y/T","Isi Sasaran",IF($E$220=0,0,IF(K220="Y",1,IF(K220="T",0,"Isi Dulu"))))</f>
        <v>Isi Sasaran</v>
      </c>
      <c r="M220" s="848" t="s">
        <v>26</v>
      </c>
      <c r="N220" s="851" t="str">
        <f>IF(M220="Y",1,IF(M220="T",0,IF(M220="Y/T","Belum diisi","Error")))</f>
        <v>Belum diisi</v>
      </c>
      <c r="O220" s="517"/>
      <c r="P220" s="517"/>
      <c r="Q220" s="517"/>
      <c r="R220" s="517"/>
    </row>
    <row r="221" spans="2:18" s="527" customFormat="1" ht="15.75">
      <c r="B221" s="837"/>
      <c r="C221" s="840"/>
      <c r="D221" s="858"/>
      <c r="E221" s="855"/>
      <c r="F221" s="549">
        <v>2</v>
      </c>
      <c r="G221" s="550"/>
      <c r="H221" s="598" t="str">
        <f t="shared" si="4"/>
        <v>Belum Diisi</v>
      </c>
      <c r="I221" s="592" t="s">
        <v>26</v>
      </c>
      <c r="J221" s="593" t="str">
        <f>IF($D$220="Y/T","Isi Sasaran",IF($E$220=0,0,IF(I221="Y",1,IF(I221="T",0,"Isi Dulu"))))</f>
        <v>Isi Sasaran</v>
      </c>
      <c r="K221" s="592" t="s">
        <v>26</v>
      </c>
      <c r="L221" s="593" t="str">
        <f>IF($D$220="Y/T","Isi Sasaran",IF($E$220=0,0,IF(K221="Y",1,IF(K221="T",0,"Isi Dulu"))))</f>
        <v>Isi Sasaran</v>
      </c>
      <c r="M221" s="849"/>
      <c r="N221" s="852"/>
      <c r="O221" s="517"/>
      <c r="P221" s="517"/>
      <c r="Q221" s="517"/>
      <c r="R221" s="517"/>
    </row>
    <row r="222" spans="2:18" s="527" customFormat="1" ht="15.75">
      <c r="B222" s="837"/>
      <c r="C222" s="840"/>
      <c r="D222" s="858"/>
      <c r="E222" s="855"/>
      <c r="F222" s="549">
        <v>3</v>
      </c>
      <c r="G222" s="550"/>
      <c r="H222" s="598" t="str">
        <f t="shared" si="4"/>
        <v>Belum Diisi</v>
      </c>
      <c r="I222" s="592" t="s">
        <v>26</v>
      </c>
      <c r="J222" s="593" t="str">
        <f>IF($D$220="Y/T","Isi Sasaran",IF($E$220=0,0,IF(I222="Y",1,IF(I222="T",0,"Isi Dulu"))))</f>
        <v>Isi Sasaran</v>
      </c>
      <c r="K222" s="592" t="s">
        <v>26</v>
      </c>
      <c r="L222" s="593" t="str">
        <f>IF($D$220="Y/T","Isi Sasaran",IF($E$220=0,0,IF(K222="Y",1,IF(K222="T",0,"Isi Dulu"))))</f>
        <v>Isi Sasaran</v>
      </c>
      <c r="M222" s="849"/>
      <c r="N222" s="852"/>
      <c r="O222" s="517"/>
      <c r="P222" s="517"/>
      <c r="Q222" s="517"/>
      <c r="R222" s="517"/>
    </row>
    <row r="223" spans="2:18" s="527" customFormat="1" ht="15.75">
      <c r="B223" s="837"/>
      <c r="C223" s="840"/>
      <c r="D223" s="858"/>
      <c r="E223" s="855"/>
      <c r="F223" s="549">
        <v>4</v>
      </c>
      <c r="G223" s="550"/>
      <c r="H223" s="598" t="str">
        <f t="shared" si="4"/>
        <v>Belum Diisi</v>
      </c>
      <c r="I223" s="592" t="s">
        <v>26</v>
      </c>
      <c r="J223" s="593" t="str">
        <f>IF($D$220="Y/T","Isi Sasaran",IF($E$220=0,0,IF(I223="Y",1,IF(I223="T",0,"Isi Dulu"))))</f>
        <v>Isi Sasaran</v>
      </c>
      <c r="K223" s="592" t="s">
        <v>26</v>
      </c>
      <c r="L223" s="593" t="str">
        <f>IF($D$220="Y/T","Isi Sasaran",IF($E$220=0,0,IF(K223="Y",1,IF(K223="T",0,"Isi Dulu"))))</f>
        <v>Isi Sasaran</v>
      </c>
      <c r="M223" s="849"/>
      <c r="N223" s="852"/>
      <c r="O223" s="517"/>
      <c r="P223" s="517"/>
      <c r="Q223" s="517"/>
      <c r="R223" s="517"/>
    </row>
    <row r="224" spans="2:18" s="527" customFormat="1" ht="15.75">
      <c r="B224" s="838"/>
      <c r="C224" s="841"/>
      <c r="D224" s="859"/>
      <c r="E224" s="856"/>
      <c r="F224" s="569">
        <v>5</v>
      </c>
      <c r="G224" s="570"/>
      <c r="H224" s="599" t="str">
        <f t="shared" si="4"/>
        <v>Belum Diisi</v>
      </c>
      <c r="I224" s="595" t="s">
        <v>26</v>
      </c>
      <c r="J224" s="596" t="str">
        <f>IF($D$220="Y/T","Isi Sasaran",IF($E$220=0,0,IF(I224="Y",1,IF(I224="T",0,"Isi Dulu"))))</f>
        <v>Isi Sasaran</v>
      </c>
      <c r="K224" s="595" t="s">
        <v>26</v>
      </c>
      <c r="L224" s="596" t="str">
        <f>IF($D$220="Y/T","Isi Sasaran",IF($E$220=0,0,IF(K224="Y",1,IF(K224="T",0,"Isi Dulu"))))</f>
        <v>Isi Sasaran</v>
      </c>
      <c r="M224" s="850"/>
      <c r="N224" s="853"/>
      <c r="O224" s="517"/>
      <c r="P224" s="517"/>
      <c r="Q224" s="517"/>
      <c r="R224" s="517"/>
    </row>
    <row r="225" spans="2:18" s="527" customFormat="1" ht="15.75">
      <c r="B225" s="836">
        <v>4</v>
      </c>
      <c r="C225" s="839"/>
      <c r="D225" s="857" t="s">
        <v>26</v>
      </c>
      <c r="E225" s="854" t="str">
        <f>IF(D225="Y",1,IF(D225="T",0,IF(D225="Y/T","Belum diisi","Error")))</f>
        <v>Belum diisi</v>
      </c>
      <c r="F225" s="528">
        <v>1</v>
      </c>
      <c r="G225" s="529"/>
      <c r="H225" s="600" t="str">
        <f t="shared" si="4"/>
        <v>Belum Diisi</v>
      </c>
      <c r="I225" s="590" t="s">
        <v>26</v>
      </c>
      <c r="J225" s="591" t="str">
        <f>IF($D$225="Y/T","Isi Sasaran",IF($E$225=0,0,IF(I225="Y",1,IF(I225="T",0,"Isi Dulu"))))</f>
        <v>Isi Sasaran</v>
      </c>
      <c r="K225" s="590" t="s">
        <v>26</v>
      </c>
      <c r="L225" s="591" t="str">
        <f>IF($D$225="Y/T","Isi Sasaran",IF($E$225=0,0,IF(K225="Y",1,IF(K225="T",0,"Isi Dulu"))))</f>
        <v>Isi Sasaran</v>
      </c>
      <c r="M225" s="848" t="s">
        <v>26</v>
      </c>
      <c r="N225" s="851" t="str">
        <f>IF(M225="Y",1,IF(M225="T",0,IF(M225="Y/T","Belum diisi","Error")))</f>
        <v>Belum diisi</v>
      </c>
      <c r="O225" s="517"/>
      <c r="P225" s="517"/>
      <c r="Q225" s="517"/>
      <c r="R225" s="517"/>
    </row>
    <row r="226" spans="2:18" s="527" customFormat="1" ht="15.75">
      <c r="B226" s="837"/>
      <c r="C226" s="840"/>
      <c r="D226" s="858"/>
      <c r="E226" s="855"/>
      <c r="F226" s="549">
        <v>2</v>
      </c>
      <c r="G226" s="550"/>
      <c r="H226" s="598" t="str">
        <f t="shared" si="4"/>
        <v>Belum Diisi</v>
      </c>
      <c r="I226" s="592" t="s">
        <v>26</v>
      </c>
      <c r="J226" s="593" t="str">
        <f>IF($D$225="Y/T","Isi Sasaran",IF($E$225=0,0,IF(I226="Y",1,IF(I226="T",0,"Isi Dulu"))))</f>
        <v>Isi Sasaran</v>
      </c>
      <c r="K226" s="592" t="s">
        <v>26</v>
      </c>
      <c r="L226" s="593" t="str">
        <f>IF($D$225="Y/T","Isi Sasaran",IF($E$225=0,0,IF(K226="Y",1,IF(K226="T",0,"Isi Dulu"))))</f>
        <v>Isi Sasaran</v>
      </c>
      <c r="M226" s="849"/>
      <c r="N226" s="852"/>
      <c r="O226" s="517"/>
      <c r="P226" s="517"/>
      <c r="Q226" s="517"/>
      <c r="R226" s="517"/>
    </row>
    <row r="227" spans="2:18" s="527" customFormat="1" ht="15.75">
      <c r="B227" s="837"/>
      <c r="C227" s="840"/>
      <c r="D227" s="858"/>
      <c r="E227" s="855"/>
      <c r="F227" s="549">
        <v>3</v>
      </c>
      <c r="G227" s="550"/>
      <c r="H227" s="598" t="str">
        <f t="shared" si="4"/>
        <v>Belum Diisi</v>
      </c>
      <c r="I227" s="592" t="s">
        <v>26</v>
      </c>
      <c r="J227" s="593" t="str">
        <f>IF($D$225="Y/T","Isi Sasaran",IF($E$225=0,0,IF(I227="Y",1,IF(I227="T",0,"Isi Dulu"))))</f>
        <v>Isi Sasaran</v>
      </c>
      <c r="K227" s="592" t="s">
        <v>26</v>
      </c>
      <c r="L227" s="593" t="str">
        <f>IF($D$225="Y/T","Isi Sasaran",IF($E$225=0,0,IF(K227="Y",1,IF(K227="T",0,"Isi Dulu"))))</f>
        <v>Isi Sasaran</v>
      </c>
      <c r="M227" s="849"/>
      <c r="N227" s="852"/>
      <c r="O227" s="517"/>
      <c r="P227" s="517"/>
      <c r="Q227" s="517"/>
      <c r="R227" s="517"/>
    </row>
    <row r="228" spans="2:18" s="527" customFormat="1" ht="15.75">
      <c r="B228" s="837"/>
      <c r="C228" s="840"/>
      <c r="D228" s="858"/>
      <c r="E228" s="855"/>
      <c r="F228" s="549">
        <v>4</v>
      </c>
      <c r="G228" s="550"/>
      <c r="H228" s="598" t="str">
        <f t="shared" si="4"/>
        <v>Belum Diisi</v>
      </c>
      <c r="I228" s="592" t="s">
        <v>26</v>
      </c>
      <c r="J228" s="593" t="str">
        <f>IF($D$225="Y/T","Isi Sasaran",IF($E$225=0,0,IF(I228="Y",1,IF(I228="T",0,"Isi Dulu"))))</f>
        <v>Isi Sasaran</v>
      </c>
      <c r="K228" s="592" t="s">
        <v>26</v>
      </c>
      <c r="L228" s="593" t="str">
        <f>IF($D$225="Y/T","Isi Sasaran",IF($E$225=0,0,IF(K228="Y",1,IF(K228="T",0,"Isi Dulu"))))</f>
        <v>Isi Sasaran</v>
      </c>
      <c r="M228" s="849"/>
      <c r="N228" s="852"/>
      <c r="O228" s="517"/>
      <c r="P228" s="517"/>
      <c r="Q228" s="517"/>
      <c r="R228" s="517"/>
    </row>
    <row r="229" spans="2:18" s="527" customFormat="1" ht="15.75">
      <c r="B229" s="838"/>
      <c r="C229" s="841"/>
      <c r="D229" s="859"/>
      <c r="E229" s="856"/>
      <c r="F229" s="569">
        <v>5</v>
      </c>
      <c r="G229" s="570"/>
      <c r="H229" s="599" t="str">
        <f t="shared" si="4"/>
        <v>Belum Diisi</v>
      </c>
      <c r="I229" s="595" t="s">
        <v>26</v>
      </c>
      <c r="J229" s="596" t="str">
        <f>IF($D$225="Y/T","Isi Sasaran",IF($E$225=0,0,IF(I229="Y",1,IF(I229="T",0,"Isi Dulu"))))</f>
        <v>Isi Sasaran</v>
      </c>
      <c r="K229" s="595" t="s">
        <v>26</v>
      </c>
      <c r="L229" s="596" t="str">
        <f>IF($D$225="Y/T","Isi Sasaran",IF($E$225=0,0,IF(K229="Y",1,IF(K229="T",0,"Isi Dulu"))))</f>
        <v>Isi Sasaran</v>
      </c>
      <c r="M229" s="850"/>
      <c r="N229" s="853"/>
      <c r="O229" s="517"/>
      <c r="P229" s="517"/>
      <c r="Q229" s="517"/>
      <c r="R229" s="517"/>
    </row>
    <row r="230" spans="2:18" s="527" customFormat="1" ht="15.75">
      <c r="B230" s="836">
        <v>5</v>
      </c>
      <c r="C230" s="839"/>
      <c r="D230" s="857" t="s">
        <v>26</v>
      </c>
      <c r="E230" s="854" t="str">
        <f>IF(D230="Y",1,IF(D230="T",0,IF(D230="Y/T","Belum diisi","Error")))</f>
        <v>Belum diisi</v>
      </c>
      <c r="F230" s="528">
        <v>1</v>
      </c>
      <c r="G230" s="529"/>
      <c r="H230" s="600" t="str">
        <f t="shared" si="4"/>
        <v>Belum Diisi</v>
      </c>
      <c r="I230" s="590" t="s">
        <v>26</v>
      </c>
      <c r="J230" s="591" t="str">
        <f>IF($D$230="Y/T","Isi Sasaran",IF($E$230=0,0,IF(I230="Y",1,IF(I230="T",0,"Isi Dulu"))))</f>
        <v>Isi Sasaran</v>
      </c>
      <c r="K230" s="590" t="s">
        <v>26</v>
      </c>
      <c r="L230" s="591" t="str">
        <f>IF($D$230="Y/T","Isi Sasaran",IF($E$230=0,0,IF(K230="Y",1,IF(K230="T",0,"Isi Dulu"))))</f>
        <v>Isi Sasaran</v>
      </c>
      <c r="M230" s="848" t="s">
        <v>26</v>
      </c>
      <c r="N230" s="851" t="str">
        <f>IF(M230="Y",1,IF(M230="T",0,IF(M230="Y/T","Belum diisi","Error")))</f>
        <v>Belum diisi</v>
      </c>
      <c r="O230" s="517"/>
      <c r="P230" s="517"/>
      <c r="Q230" s="517"/>
      <c r="R230" s="517"/>
    </row>
    <row r="231" spans="2:18" s="527" customFormat="1" ht="15.75">
      <c r="B231" s="837"/>
      <c r="C231" s="840"/>
      <c r="D231" s="858"/>
      <c r="E231" s="855"/>
      <c r="F231" s="549">
        <v>2</v>
      </c>
      <c r="G231" s="550"/>
      <c r="H231" s="598" t="str">
        <f t="shared" si="4"/>
        <v>Belum Diisi</v>
      </c>
      <c r="I231" s="592" t="s">
        <v>26</v>
      </c>
      <c r="J231" s="593" t="str">
        <f>IF($D$230="Y/T","Isi Sasaran",IF($E$230=0,0,IF(I231="Y",1,IF(I231="T",0,"Isi Dulu"))))</f>
        <v>Isi Sasaran</v>
      </c>
      <c r="K231" s="592" t="s">
        <v>26</v>
      </c>
      <c r="L231" s="593" t="str">
        <f>IF($D$230="Y/T","Isi Sasaran",IF($E$230=0,0,IF(K231="Y",1,IF(K231="T",0,"Isi Dulu"))))</f>
        <v>Isi Sasaran</v>
      </c>
      <c r="M231" s="849"/>
      <c r="N231" s="852"/>
      <c r="O231" s="517"/>
      <c r="P231" s="517"/>
      <c r="Q231" s="517"/>
      <c r="R231" s="517"/>
    </row>
    <row r="232" spans="2:18" s="527" customFormat="1" ht="15.75">
      <c r="B232" s="837"/>
      <c r="C232" s="840"/>
      <c r="D232" s="858"/>
      <c r="E232" s="855"/>
      <c r="F232" s="549">
        <v>3</v>
      </c>
      <c r="G232" s="550"/>
      <c r="H232" s="598" t="str">
        <f t="shared" si="4"/>
        <v>Belum Diisi</v>
      </c>
      <c r="I232" s="592" t="s">
        <v>26</v>
      </c>
      <c r="J232" s="593" t="str">
        <f>IF($D$230="Y/T","Isi Sasaran",IF($E$230=0,0,IF(I232="Y",1,IF(I232="T",0,"Isi Dulu"))))</f>
        <v>Isi Sasaran</v>
      </c>
      <c r="K232" s="592" t="s">
        <v>26</v>
      </c>
      <c r="L232" s="593" t="str">
        <f>IF($D$230="Y/T","Isi Sasaran",IF($E$230=0,0,IF(K232="Y",1,IF(K232="T",0,"Isi Dulu"))))</f>
        <v>Isi Sasaran</v>
      </c>
      <c r="M232" s="849"/>
      <c r="N232" s="852"/>
      <c r="O232" s="517"/>
      <c r="P232" s="517"/>
      <c r="Q232" s="517"/>
      <c r="R232" s="517"/>
    </row>
    <row r="233" spans="2:18" s="527" customFormat="1" ht="15.75">
      <c r="B233" s="837"/>
      <c r="C233" s="840"/>
      <c r="D233" s="858"/>
      <c r="E233" s="855"/>
      <c r="F233" s="549">
        <v>4</v>
      </c>
      <c r="G233" s="550"/>
      <c r="H233" s="598" t="str">
        <f t="shared" si="4"/>
        <v>Belum Diisi</v>
      </c>
      <c r="I233" s="592" t="s">
        <v>26</v>
      </c>
      <c r="J233" s="593" t="str">
        <f>IF($D$230="Y/T","Isi Sasaran",IF($E$230=0,0,IF(I233="Y",1,IF(I233="T",0,"Isi Dulu"))))</f>
        <v>Isi Sasaran</v>
      </c>
      <c r="K233" s="592" t="s">
        <v>26</v>
      </c>
      <c r="L233" s="593" t="str">
        <f>IF($D$230="Y/T","Isi Sasaran",IF($E$230=0,0,IF(K233="Y",1,IF(K233="T",0,"Isi Dulu"))))</f>
        <v>Isi Sasaran</v>
      </c>
      <c r="M233" s="849"/>
      <c r="N233" s="852"/>
      <c r="O233" s="517"/>
      <c r="P233" s="517"/>
      <c r="Q233" s="517"/>
      <c r="R233" s="517"/>
    </row>
    <row r="234" spans="2:18" s="527" customFormat="1" ht="15.75">
      <c r="B234" s="838"/>
      <c r="C234" s="841"/>
      <c r="D234" s="859"/>
      <c r="E234" s="856"/>
      <c r="F234" s="569">
        <v>5</v>
      </c>
      <c r="G234" s="570"/>
      <c r="H234" s="599" t="str">
        <f t="shared" si="4"/>
        <v>Belum Diisi</v>
      </c>
      <c r="I234" s="595" t="s">
        <v>26</v>
      </c>
      <c r="J234" s="596" t="str">
        <f>IF($D$230="Y/T","Isi Sasaran",IF($E$230=0,0,IF(I234="Y",1,IF(I234="T",0,"Isi Dulu"))))</f>
        <v>Isi Sasaran</v>
      </c>
      <c r="K234" s="595" t="s">
        <v>26</v>
      </c>
      <c r="L234" s="596" t="str">
        <f>IF($D$230="Y/T","Isi Sasaran",IF($E$230=0,0,IF(K234="Y",1,IF(K234="T",0,"Isi Dulu"))))</f>
        <v>Isi Sasaran</v>
      </c>
      <c r="M234" s="850"/>
      <c r="N234" s="853"/>
      <c r="O234" s="517"/>
      <c r="P234" s="517"/>
      <c r="Q234" s="517"/>
      <c r="R234" s="517"/>
    </row>
    <row r="235" spans="2:18" s="527" customFormat="1" ht="15.75">
      <c r="B235" s="836">
        <v>6</v>
      </c>
      <c r="C235" s="839"/>
      <c r="D235" s="857" t="s">
        <v>26</v>
      </c>
      <c r="E235" s="854" t="str">
        <f>IF(D235="Y",1,IF(D235="T",0,IF(D235="Y/T","Belum diisi","Error")))</f>
        <v>Belum diisi</v>
      </c>
      <c r="F235" s="528">
        <v>1</v>
      </c>
      <c r="G235" s="529"/>
      <c r="H235" s="600" t="str">
        <f t="shared" si="4"/>
        <v>Belum Diisi</v>
      </c>
      <c r="I235" s="590" t="s">
        <v>26</v>
      </c>
      <c r="J235" s="591" t="str">
        <f>IF($D$235="Y/T","Isi Sasaran",IF($E$235=0,0,IF(I235="Y",1,IF(I235="T",0,"Isi Dulu"))))</f>
        <v>Isi Sasaran</v>
      </c>
      <c r="K235" s="590" t="s">
        <v>26</v>
      </c>
      <c r="L235" s="591" t="str">
        <f>IF($D$235="Y/T","Isi Sasaran",IF($E$235=0,0,IF(K235="Y",1,IF(K235="T",0,"Isi Dulu"))))</f>
        <v>Isi Sasaran</v>
      </c>
      <c r="M235" s="848" t="s">
        <v>26</v>
      </c>
      <c r="N235" s="851" t="str">
        <f>IF(M235="Y",1,IF(M235="T",0,IF(M235="Y/T","Belum diisi","Error")))</f>
        <v>Belum diisi</v>
      </c>
      <c r="O235" s="517"/>
      <c r="P235" s="517"/>
      <c r="Q235" s="517"/>
      <c r="R235" s="517"/>
    </row>
    <row r="236" spans="2:18" s="527" customFormat="1" ht="15.75">
      <c r="B236" s="837"/>
      <c r="C236" s="840"/>
      <c r="D236" s="858"/>
      <c r="E236" s="855"/>
      <c r="F236" s="549">
        <v>2</v>
      </c>
      <c r="G236" s="550"/>
      <c r="H236" s="598" t="str">
        <f t="shared" si="4"/>
        <v>Belum Diisi</v>
      </c>
      <c r="I236" s="592" t="s">
        <v>26</v>
      </c>
      <c r="J236" s="593" t="str">
        <f>IF($D$235="Y/T","Isi Sasaran",IF($E$235=0,0,IF(I236="Y",1,IF(I236="T",0,"Isi Dulu"))))</f>
        <v>Isi Sasaran</v>
      </c>
      <c r="K236" s="592" t="s">
        <v>26</v>
      </c>
      <c r="L236" s="593" t="str">
        <f>IF($D$235="Y/T","Isi Sasaran",IF($E$235=0,0,IF(K236="Y",1,IF(K236="T",0,"Isi Dulu"))))</f>
        <v>Isi Sasaran</v>
      </c>
      <c r="M236" s="849"/>
      <c r="N236" s="852"/>
      <c r="O236" s="517"/>
      <c r="P236" s="517"/>
      <c r="Q236" s="517"/>
      <c r="R236" s="517"/>
    </row>
    <row r="237" spans="2:18" s="527" customFormat="1" ht="15.75">
      <c r="B237" s="837"/>
      <c r="C237" s="840"/>
      <c r="D237" s="858"/>
      <c r="E237" s="855"/>
      <c r="F237" s="549">
        <v>3</v>
      </c>
      <c r="G237" s="550"/>
      <c r="H237" s="598" t="str">
        <f t="shared" si="4"/>
        <v>Belum Diisi</v>
      </c>
      <c r="I237" s="592" t="s">
        <v>26</v>
      </c>
      <c r="J237" s="593" t="str">
        <f>IF($D$235="Y/T","Isi Sasaran",IF($E$235=0,0,IF(I237="Y",1,IF(I237="T",0,"Isi Dulu"))))</f>
        <v>Isi Sasaran</v>
      </c>
      <c r="K237" s="592" t="s">
        <v>26</v>
      </c>
      <c r="L237" s="593" t="str">
        <f>IF($D$235="Y/T","Isi Sasaran",IF($E$235=0,0,IF(K237="Y",1,IF(K237="T",0,"Isi Dulu"))))</f>
        <v>Isi Sasaran</v>
      </c>
      <c r="M237" s="849"/>
      <c r="N237" s="852"/>
      <c r="O237" s="517"/>
      <c r="P237" s="517"/>
      <c r="Q237" s="517"/>
      <c r="R237" s="517"/>
    </row>
    <row r="238" spans="2:18" s="527" customFormat="1" ht="15.75">
      <c r="B238" s="837"/>
      <c r="C238" s="840"/>
      <c r="D238" s="858"/>
      <c r="E238" s="855"/>
      <c r="F238" s="549">
        <v>4</v>
      </c>
      <c r="G238" s="550"/>
      <c r="H238" s="598" t="str">
        <f t="shared" si="4"/>
        <v>Belum Diisi</v>
      </c>
      <c r="I238" s="592" t="s">
        <v>26</v>
      </c>
      <c r="J238" s="593" t="str">
        <f>IF($D$235="Y/T","Isi Sasaran",IF($E$235=0,0,IF(I238="Y",1,IF(I238="T",0,"Isi Dulu"))))</f>
        <v>Isi Sasaran</v>
      </c>
      <c r="K238" s="592" t="s">
        <v>26</v>
      </c>
      <c r="L238" s="593" t="str">
        <f>IF($D$235="Y/T","Isi Sasaran",IF($E$235=0,0,IF(K238="Y",1,IF(K238="T",0,"Isi Dulu"))))</f>
        <v>Isi Sasaran</v>
      </c>
      <c r="M238" s="849"/>
      <c r="N238" s="852"/>
      <c r="O238" s="517"/>
      <c r="P238" s="517"/>
      <c r="Q238" s="517"/>
      <c r="R238" s="517"/>
    </row>
    <row r="239" spans="2:18" s="527" customFormat="1" ht="15.75">
      <c r="B239" s="838"/>
      <c r="C239" s="841"/>
      <c r="D239" s="859"/>
      <c r="E239" s="856"/>
      <c r="F239" s="569">
        <v>5</v>
      </c>
      <c r="G239" s="570"/>
      <c r="H239" s="599" t="str">
        <f t="shared" si="4"/>
        <v>Belum Diisi</v>
      </c>
      <c r="I239" s="595" t="s">
        <v>26</v>
      </c>
      <c r="J239" s="596" t="str">
        <f>IF($D$235="Y/T","Isi Sasaran",IF($E$235=0,0,IF(I239="Y",1,IF(I239="T",0,"Isi Dulu"))))</f>
        <v>Isi Sasaran</v>
      </c>
      <c r="K239" s="595" t="s">
        <v>26</v>
      </c>
      <c r="L239" s="596" t="str">
        <f>IF($D$235="Y/T","Isi Sasaran",IF($E$235=0,0,IF(K239="Y",1,IF(K239="T",0,"Isi Dulu"))))</f>
        <v>Isi Sasaran</v>
      </c>
      <c r="M239" s="850"/>
      <c r="N239" s="853"/>
      <c r="O239" s="517"/>
      <c r="P239" s="517"/>
      <c r="Q239" s="517"/>
      <c r="R239" s="517"/>
    </row>
    <row r="240" spans="2:18" s="527" customFormat="1" ht="15.75">
      <c r="B240" s="836">
        <v>7</v>
      </c>
      <c r="C240" s="839"/>
      <c r="D240" s="857" t="s">
        <v>26</v>
      </c>
      <c r="E240" s="854" t="str">
        <f>IF(D240="Y",1,IF(D240="T",0,IF(D240="Y/T","Belum diisi","Error")))</f>
        <v>Belum diisi</v>
      </c>
      <c r="F240" s="528">
        <v>1</v>
      </c>
      <c r="G240" s="529"/>
      <c r="H240" s="600" t="str">
        <f t="shared" si="4"/>
        <v>Belum Diisi</v>
      </c>
      <c r="I240" s="590" t="s">
        <v>26</v>
      </c>
      <c r="J240" s="591" t="str">
        <f>IF($D$240="Y/T","Isi Sasaran",IF($E$240=0,0,IF(I240="Y",1,IF(I240="T",0,"Isi Dulu"))))</f>
        <v>Isi Sasaran</v>
      </c>
      <c r="K240" s="590" t="s">
        <v>26</v>
      </c>
      <c r="L240" s="591" t="str">
        <f>IF($D$240="Y/T","Isi Sasaran",IF($E$240=0,0,IF(K240="Y",1,IF(K240="T",0,"Isi Dulu"))))</f>
        <v>Isi Sasaran</v>
      </c>
      <c r="M240" s="848" t="s">
        <v>26</v>
      </c>
      <c r="N240" s="851" t="str">
        <f>IF(M240="Y",1,IF(M240="T",0,IF(M240="Y/T","Belum diisi","Error")))</f>
        <v>Belum diisi</v>
      </c>
      <c r="O240" s="517"/>
      <c r="P240" s="517"/>
      <c r="Q240" s="517"/>
      <c r="R240" s="517"/>
    </row>
    <row r="241" spans="2:18" s="527" customFormat="1" ht="15.75">
      <c r="B241" s="837"/>
      <c r="C241" s="840"/>
      <c r="D241" s="858"/>
      <c r="E241" s="855"/>
      <c r="F241" s="549">
        <v>2</v>
      </c>
      <c r="G241" s="550"/>
      <c r="H241" s="598" t="str">
        <f t="shared" si="4"/>
        <v>Belum Diisi</v>
      </c>
      <c r="I241" s="592" t="s">
        <v>26</v>
      </c>
      <c r="J241" s="593" t="str">
        <f>IF($D$240="Y/T","Isi Sasaran",IF($E$240=0,0,IF(I241="Y",1,IF(I241="T",0,"Isi Dulu"))))</f>
        <v>Isi Sasaran</v>
      </c>
      <c r="K241" s="592" t="s">
        <v>26</v>
      </c>
      <c r="L241" s="593" t="str">
        <f>IF($D$240="Y/T","Isi Sasaran",IF($E$240=0,0,IF(K241="Y",1,IF(K241="T",0,"Isi Dulu"))))</f>
        <v>Isi Sasaran</v>
      </c>
      <c r="M241" s="849"/>
      <c r="N241" s="852"/>
      <c r="O241" s="517"/>
      <c r="P241" s="517"/>
      <c r="Q241" s="517"/>
      <c r="R241" s="517"/>
    </row>
    <row r="242" spans="2:18" s="527" customFormat="1" ht="15.75">
      <c r="B242" s="837"/>
      <c r="C242" s="840"/>
      <c r="D242" s="858"/>
      <c r="E242" s="855"/>
      <c r="F242" s="549">
        <v>3</v>
      </c>
      <c r="G242" s="550"/>
      <c r="H242" s="598" t="str">
        <f t="shared" si="4"/>
        <v>Belum Diisi</v>
      </c>
      <c r="I242" s="592" t="s">
        <v>26</v>
      </c>
      <c r="J242" s="593" t="str">
        <f>IF($D$240="Y/T","Isi Sasaran",IF($E$240=0,0,IF(I242="Y",1,IF(I242="T",0,"Isi Dulu"))))</f>
        <v>Isi Sasaran</v>
      </c>
      <c r="K242" s="592" t="s">
        <v>26</v>
      </c>
      <c r="L242" s="593" t="str">
        <f>IF($D$240="Y/T","Isi Sasaran",IF($E$240=0,0,IF(K242="Y",1,IF(K242="T",0,"Isi Dulu"))))</f>
        <v>Isi Sasaran</v>
      </c>
      <c r="M242" s="849"/>
      <c r="N242" s="852"/>
      <c r="O242" s="517"/>
      <c r="P242" s="517"/>
      <c r="Q242" s="517"/>
      <c r="R242" s="517"/>
    </row>
    <row r="243" spans="2:18" s="527" customFormat="1" ht="15.75">
      <c r="B243" s="837"/>
      <c r="C243" s="840"/>
      <c r="D243" s="858"/>
      <c r="E243" s="855"/>
      <c r="F243" s="549">
        <v>4</v>
      </c>
      <c r="G243" s="550"/>
      <c r="H243" s="598" t="str">
        <f t="shared" si="4"/>
        <v>Belum Diisi</v>
      </c>
      <c r="I243" s="592" t="s">
        <v>26</v>
      </c>
      <c r="J243" s="593" t="str">
        <f>IF($D$240="Y/T","Isi Sasaran",IF($E$240=0,0,IF(I243="Y",1,IF(I243="T",0,"Isi Dulu"))))</f>
        <v>Isi Sasaran</v>
      </c>
      <c r="K243" s="592" t="s">
        <v>26</v>
      </c>
      <c r="L243" s="593" t="str">
        <f>IF($D$240="Y/T","Isi Sasaran",IF($E$240=0,0,IF(K243="Y",1,IF(K243="T",0,"Isi Dulu"))))</f>
        <v>Isi Sasaran</v>
      </c>
      <c r="M243" s="849"/>
      <c r="N243" s="852"/>
      <c r="O243" s="517"/>
      <c r="P243" s="517"/>
      <c r="Q243" s="517"/>
      <c r="R243" s="517"/>
    </row>
    <row r="244" spans="2:18" s="527" customFormat="1" ht="15.75">
      <c r="B244" s="838"/>
      <c r="C244" s="841"/>
      <c r="D244" s="859"/>
      <c r="E244" s="856"/>
      <c r="F244" s="569">
        <v>5</v>
      </c>
      <c r="G244" s="570"/>
      <c r="H244" s="599" t="str">
        <f t="shared" si="4"/>
        <v>Belum Diisi</v>
      </c>
      <c r="I244" s="595" t="s">
        <v>26</v>
      </c>
      <c r="J244" s="596" t="str">
        <f>IF($D$240="Y/T","Isi Sasaran",IF($E$240=0,0,IF(I244="Y",1,IF(I244="T",0,"Isi Dulu"))))</f>
        <v>Isi Sasaran</v>
      </c>
      <c r="K244" s="595" t="s">
        <v>26</v>
      </c>
      <c r="L244" s="596" t="str">
        <f>IF($D$240="Y/T","Isi Sasaran",IF($E$240=0,0,IF(K244="Y",1,IF(K244="T",0,"Isi Dulu"))))</f>
        <v>Isi Sasaran</v>
      </c>
      <c r="M244" s="850"/>
      <c r="N244" s="853"/>
      <c r="O244" s="517"/>
      <c r="P244" s="517"/>
      <c r="Q244" s="517"/>
      <c r="R244" s="517"/>
    </row>
    <row r="245" spans="2:18" s="527" customFormat="1" ht="15.75">
      <c r="B245" s="836">
        <v>8</v>
      </c>
      <c r="C245" s="839"/>
      <c r="D245" s="857" t="s">
        <v>26</v>
      </c>
      <c r="E245" s="854" t="str">
        <f>IF(D245="Y",1,IF(D245="T",0,IF(D245="Y/T","Belum diisi","Error")))</f>
        <v>Belum diisi</v>
      </c>
      <c r="F245" s="528">
        <v>1</v>
      </c>
      <c r="G245" s="529"/>
      <c r="H245" s="600" t="str">
        <f t="shared" si="4"/>
        <v>Belum Diisi</v>
      </c>
      <c r="I245" s="590" t="s">
        <v>26</v>
      </c>
      <c r="J245" s="591" t="str">
        <f>IF($D$245="Y/T","Isi Sasaran",IF($E$245=0,0,IF(I245="Y",1,IF(I245="T",0,"Isi Dulu"))))</f>
        <v>Isi Sasaran</v>
      </c>
      <c r="K245" s="590" t="s">
        <v>26</v>
      </c>
      <c r="L245" s="591" t="str">
        <f>IF($D$245="Y/T","Isi Sasaran",IF($E$245=0,0,IF(K245="Y",1,IF(K245="T",0,"Isi Dulu"))))</f>
        <v>Isi Sasaran</v>
      </c>
      <c r="M245" s="848" t="s">
        <v>26</v>
      </c>
      <c r="N245" s="851" t="str">
        <f>IF(M245="Y",1,IF(M245="T",0,IF(M245="Y/T","Belum diisi","Error")))</f>
        <v>Belum diisi</v>
      </c>
      <c r="O245" s="517"/>
      <c r="P245" s="517"/>
      <c r="Q245" s="517"/>
      <c r="R245" s="517"/>
    </row>
    <row r="246" spans="2:18" s="527" customFormat="1" ht="15.75">
      <c r="B246" s="837"/>
      <c r="C246" s="840"/>
      <c r="D246" s="858"/>
      <c r="E246" s="855"/>
      <c r="F246" s="549">
        <v>2</v>
      </c>
      <c r="G246" s="550"/>
      <c r="H246" s="598" t="str">
        <f t="shared" si="4"/>
        <v>Belum Diisi</v>
      </c>
      <c r="I246" s="592" t="s">
        <v>26</v>
      </c>
      <c r="J246" s="593" t="str">
        <f>IF($D$245="Y/T","Isi Sasaran",IF($E$245=0,0,IF(I246="Y",1,IF(I246="T",0,"Isi Dulu"))))</f>
        <v>Isi Sasaran</v>
      </c>
      <c r="K246" s="592" t="s">
        <v>26</v>
      </c>
      <c r="L246" s="593" t="str">
        <f>IF($D$245="Y/T","Isi Sasaran",IF($E$245=0,0,IF(K246="Y",1,IF(K246="T",0,"Isi Dulu"))))</f>
        <v>Isi Sasaran</v>
      </c>
      <c r="M246" s="849"/>
      <c r="N246" s="852"/>
      <c r="O246" s="517"/>
      <c r="P246" s="517"/>
      <c r="Q246" s="517"/>
      <c r="R246" s="517"/>
    </row>
    <row r="247" spans="2:18" s="527" customFormat="1" ht="15.75">
      <c r="B247" s="837"/>
      <c r="C247" s="840"/>
      <c r="D247" s="858"/>
      <c r="E247" s="855"/>
      <c r="F247" s="549">
        <v>3</v>
      </c>
      <c r="G247" s="550"/>
      <c r="H247" s="598" t="str">
        <f t="shared" si="4"/>
        <v>Belum Diisi</v>
      </c>
      <c r="I247" s="592" t="s">
        <v>26</v>
      </c>
      <c r="J247" s="593" t="str">
        <f>IF($D$245="Y/T","Isi Sasaran",IF($E$245=0,0,IF(I247="Y",1,IF(I247="T",0,"Isi Dulu"))))</f>
        <v>Isi Sasaran</v>
      </c>
      <c r="K247" s="592" t="s">
        <v>26</v>
      </c>
      <c r="L247" s="593" t="str">
        <f>IF($D$245="Y/T","Isi Sasaran",IF($E$245=0,0,IF(K247="Y",1,IF(K247="T",0,"Isi Dulu"))))</f>
        <v>Isi Sasaran</v>
      </c>
      <c r="M247" s="849"/>
      <c r="N247" s="852"/>
      <c r="O247" s="517"/>
      <c r="P247" s="517"/>
      <c r="Q247" s="517"/>
      <c r="R247" s="517"/>
    </row>
    <row r="248" spans="2:18" s="527" customFormat="1" ht="15.75">
      <c r="B248" s="837"/>
      <c r="C248" s="840"/>
      <c r="D248" s="858"/>
      <c r="E248" s="855"/>
      <c r="F248" s="549">
        <v>4</v>
      </c>
      <c r="G248" s="550"/>
      <c r="H248" s="598" t="str">
        <f t="shared" si="4"/>
        <v>Belum Diisi</v>
      </c>
      <c r="I248" s="592" t="s">
        <v>26</v>
      </c>
      <c r="J248" s="593" t="str">
        <f>IF($D$245="Y/T","Isi Sasaran",IF($E$245=0,0,IF(I248="Y",1,IF(I248="T",0,"Isi Dulu"))))</f>
        <v>Isi Sasaran</v>
      </c>
      <c r="K248" s="592" t="s">
        <v>26</v>
      </c>
      <c r="L248" s="593" t="str">
        <f>IF($D$245="Y/T","Isi Sasaran",IF($E$245=0,0,IF(K248="Y",1,IF(K248="T",0,"Isi Dulu"))))</f>
        <v>Isi Sasaran</v>
      </c>
      <c r="M248" s="849"/>
      <c r="N248" s="852"/>
      <c r="O248" s="517"/>
      <c r="P248" s="517"/>
      <c r="Q248" s="517"/>
      <c r="R248" s="517"/>
    </row>
    <row r="249" spans="2:18" s="527" customFormat="1" ht="15.75">
      <c r="B249" s="838"/>
      <c r="C249" s="841"/>
      <c r="D249" s="859"/>
      <c r="E249" s="856"/>
      <c r="F249" s="569">
        <v>5</v>
      </c>
      <c r="G249" s="570"/>
      <c r="H249" s="599" t="str">
        <f t="shared" si="4"/>
        <v>Belum Diisi</v>
      </c>
      <c r="I249" s="595" t="s">
        <v>26</v>
      </c>
      <c r="J249" s="596" t="str">
        <f>IF($D$245="Y/T","Isi Sasaran",IF($E$245=0,0,IF(I249="Y",1,IF(I249="T",0,"Isi Dulu"))))</f>
        <v>Isi Sasaran</v>
      </c>
      <c r="K249" s="595" t="s">
        <v>26</v>
      </c>
      <c r="L249" s="596" t="str">
        <f>IF($D$245="Y/T","Isi Sasaran",IF($E$245=0,0,IF(K249="Y",1,IF(K249="T",0,"Isi Dulu"))))</f>
        <v>Isi Sasaran</v>
      </c>
      <c r="M249" s="850"/>
      <c r="N249" s="853"/>
      <c r="O249" s="517"/>
      <c r="P249" s="517"/>
      <c r="Q249" s="517"/>
      <c r="R249" s="517"/>
    </row>
    <row r="250" spans="2:18" s="527" customFormat="1" ht="15.75">
      <c r="B250" s="836">
        <v>9</v>
      </c>
      <c r="C250" s="839"/>
      <c r="D250" s="857" t="s">
        <v>26</v>
      </c>
      <c r="E250" s="854" t="str">
        <f>IF(D250="Y",1,IF(D250="T",0,IF(D250="Y/T","Belum diisi","Error")))</f>
        <v>Belum diisi</v>
      </c>
      <c r="F250" s="528">
        <v>1</v>
      </c>
      <c r="G250" s="529"/>
      <c r="H250" s="600" t="str">
        <f t="shared" si="4"/>
        <v>Belum Diisi</v>
      </c>
      <c r="I250" s="590" t="s">
        <v>26</v>
      </c>
      <c r="J250" s="591" t="str">
        <f>IF($D$250="Y/T","Isi Sasaran",IF($E$250=0,0,IF(I250="Y",1,IF(I250="T",0,"Isi Dulu"))))</f>
        <v>Isi Sasaran</v>
      </c>
      <c r="K250" s="590" t="s">
        <v>26</v>
      </c>
      <c r="L250" s="591" t="str">
        <f>IF($D$250="Y/T","Isi Sasaran",IF($E$250=0,0,IF(K250="Y",1,IF(K250="T",0,"Isi Dulu"))))</f>
        <v>Isi Sasaran</v>
      </c>
      <c r="M250" s="848" t="s">
        <v>26</v>
      </c>
      <c r="N250" s="851" t="str">
        <f>IF(M250="Y",1,IF(M250="T",0,IF(M250="Y/T","Belum diisi","Error")))</f>
        <v>Belum diisi</v>
      </c>
      <c r="O250" s="517"/>
      <c r="P250" s="517"/>
      <c r="Q250" s="517"/>
      <c r="R250" s="517"/>
    </row>
    <row r="251" spans="2:18" s="527" customFormat="1" ht="15.75">
      <c r="B251" s="837"/>
      <c r="C251" s="840"/>
      <c r="D251" s="858"/>
      <c r="E251" s="855"/>
      <c r="F251" s="549">
        <v>2</v>
      </c>
      <c r="G251" s="550"/>
      <c r="H251" s="598" t="str">
        <f t="shared" si="4"/>
        <v>Belum Diisi</v>
      </c>
      <c r="I251" s="592" t="s">
        <v>26</v>
      </c>
      <c r="J251" s="593" t="str">
        <f>IF($D$250="Y/T","Isi Sasaran",IF($E$250=0,0,IF(I251="Y",1,IF(I251="T",0,"Isi Dulu"))))</f>
        <v>Isi Sasaran</v>
      </c>
      <c r="K251" s="592" t="s">
        <v>26</v>
      </c>
      <c r="L251" s="593" t="str">
        <f>IF($D$250="Y/T","Isi Sasaran",IF($E$250=0,0,IF(K251="Y",1,IF(K251="T",0,"Isi Dulu"))))</f>
        <v>Isi Sasaran</v>
      </c>
      <c r="M251" s="849"/>
      <c r="N251" s="852"/>
      <c r="O251" s="517"/>
      <c r="P251" s="517"/>
      <c r="Q251" s="517"/>
      <c r="R251" s="517"/>
    </row>
    <row r="252" spans="2:18" s="527" customFormat="1" ht="15.75">
      <c r="B252" s="837"/>
      <c r="C252" s="840"/>
      <c r="D252" s="858"/>
      <c r="E252" s="855"/>
      <c r="F252" s="549">
        <v>3</v>
      </c>
      <c r="G252" s="550"/>
      <c r="H252" s="598" t="str">
        <f t="shared" si="4"/>
        <v>Belum Diisi</v>
      </c>
      <c r="I252" s="592" t="s">
        <v>26</v>
      </c>
      <c r="J252" s="593" t="str">
        <f>IF($D$250="Y/T","Isi Sasaran",IF($E$250=0,0,IF(I252="Y",1,IF(I252="T",0,"Isi Dulu"))))</f>
        <v>Isi Sasaran</v>
      </c>
      <c r="K252" s="592" t="s">
        <v>26</v>
      </c>
      <c r="L252" s="593" t="str">
        <f>IF($D$250="Y/T","Isi Sasaran",IF($E$250=0,0,IF(K252="Y",1,IF(K252="T",0,"Isi Dulu"))))</f>
        <v>Isi Sasaran</v>
      </c>
      <c r="M252" s="849"/>
      <c r="N252" s="852"/>
      <c r="O252" s="517"/>
      <c r="P252" s="517"/>
      <c r="Q252" s="517"/>
      <c r="R252" s="517"/>
    </row>
    <row r="253" spans="2:18" s="527" customFormat="1" ht="15.75">
      <c r="B253" s="837"/>
      <c r="C253" s="840"/>
      <c r="D253" s="858"/>
      <c r="E253" s="855"/>
      <c r="F253" s="549">
        <v>4</v>
      </c>
      <c r="G253" s="550"/>
      <c r="H253" s="598" t="str">
        <f t="shared" si="4"/>
        <v>Belum Diisi</v>
      </c>
      <c r="I253" s="592" t="s">
        <v>26</v>
      </c>
      <c r="J253" s="593" t="str">
        <f>IF($D$250="Y/T","Isi Sasaran",IF($E$250=0,0,IF(I253="Y",1,IF(I253="T",0,"Isi Dulu"))))</f>
        <v>Isi Sasaran</v>
      </c>
      <c r="K253" s="592" t="s">
        <v>26</v>
      </c>
      <c r="L253" s="593" t="str">
        <f>IF($D$250="Y/T","Isi Sasaran",IF($E$250=0,0,IF(K253="Y",1,IF(K253="T",0,"Isi Dulu"))))</f>
        <v>Isi Sasaran</v>
      </c>
      <c r="M253" s="849"/>
      <c r="N253" s="852"/>
      <c r="O253" s="517"/>
      <c r="P253" s="517"/>
      <c r="Q253" s="517"/>
      <c r="R253" s="517"/>
    </row>
    <row r="254" spans="2:18" s="527" customFormat="1" ht="15.75">
      <c r="B254" s="838"/>
      <c r="C254" s="841"/>
      <c r="D254" s="859"/>
      <c r="E254" s="856"/>
      <c r="F254" s="569">
        <v>5</v>
      </c>
      <c r="G254" s="570"/>
      <c r="H254" s="599" t="str">
        <f t="shared" si="4"/>
        <v>Belum Diisi</v>
      </c>
      <c r="I254" s="595" t="s">
        <v>26</v>
      </c>
      <c r="J254" s="596" t="str">
        <f>IF($D$250="Y/T","Isi Sasaran",IF($E$250=0,0,IF(I254="Y",1,IF(I254="T",0,"Isi Dulu"))))</f>
        <v>Isi Sasaran</v>
      </c>
      <c r="K254" s="595" t="s">
        <v>26</v>
      </c>
      <c r="L254" s="596" t="str">
        <f>IF($D$250="Y/T","Isi Sasaran",IF($E$250=0,0,IF(K254="Y",1,IF(K254="T",0,"Isi Dulu"))))</f>
        <v>Isi Sasaran</v>
      </c>
      <c r="M254" s="850"/>
      <c r="N254" s="853"/>
      <c r="O254" s="517"/>
      <c r="P254" s="517"/>
      <c r="Q254" s="517"/>
      <c r="R254" s="517"/>
    </row>
    <row r="255" spans="2:18" s="527" customFormat="1" ht="15.75">
      <c r="B255" s="836">
        <v>10</v>
      </c>
      <c r="C255" s="839"/>
      <c r="D255" s="857" t="s">
        <v>26</v>
      </c>
      <c r="E255" s="854" t="str">
        <f>IF(D255="Y",1,IF(D255="T",0,IF(D255="Y/T","Belum diisi","Error")))</f>
        <v>Belum diisi</v>
      </c>
      <c r="F255" s="528">
        <v>1</v>
      </c>
      <c r="G255" s="529"/>
      <c r="H255" s="600" t="str">
        <f t="shared" si="4"/>
        <v>Belum Diisi</v>
      </c>
      <c r="I255" s="590" t="s">
        <v>26</v>
      </c>
      <c r="J255" s="591" t="str">
        <f>IF($D$255="Y/T","Isi Sasaran",IF($E$255=0,0,IF(I255="Y",1,IF(I255="T",0,"Isi Dulu"))))</f>
        <v>Isi Sasaran</v>
      </c>
      <c r="K255" s="590" t="s">
        <v>26</v>
      </c>
      <c r="L255" s="591" t="str">
        <f>IF($D$255="Y/T","Isi Sasaran",IF($E$255=0,0,IF(K255="Y",1,IF(K255="T",0,"Isi Dulu"))))</f>
        <v>Isi Sasaran</v>
      </c>
      <c r="M255" s="848" t="s">
        <v>26</v>
      </c>
      <c r="N255" s="851" t="str">
        <f>IF(M255="Y",1,IF(M255="T",0,IF(M255="Y/T","Belum diisi","Error")))</f>
        <v>Belum diisi</v>
      </c>
      <c r="O255" s="517"/>
      <c r="P255" s="517"/>
      <c r="Q255" s="517"/>
      <c r="R255" s="517"/>
    </row>
    <row r="256" spans="2:18" s="527" customFormat="1" ht="15.75">
      <c r="B256" s="837"/>
      <c r="C256" s="840"/>
      <c r="D256" s="858"/>
      <c r="E256" s="855"/>
      <c r="F256" s="549">
        <v>2</v>
      </c>
      <c r="G256" s="550"/>
      <c r="H256" s="598" t="str">
        <f t="shared" si="4"/>
        <v>Belum Diisi</v>
      </c>
      <c r="I256" s="592" t="s">
        <v>26</v>
      </c>
      <c r="J256" s="593" t="str">
        <f>IF($D$255="Y/T","Isi Sasaran",IF($E$255=0,0,IF(I256="Y",1,IF(I256="T",0,"Isi Dulu"))))</f>
        <v>Isi Sasaran</v>
      </c>
      <c r="K256" s="592" t="s">
        <v>26</v>
      </c>
      <c r="L256" s="593" t="str">
        <f>IF($D$255="Y/T","Isi Sasaran",IF($E$255=0,0,IF(K256="Y",1,IF(K256="T",0,"Isi Dulu"))))</f>
        <v>Isi Sasaran</v>
      </c>
      <c r="M256" s="849"/>
      <c r="N256" s="852"/>
      <c r="O256" s="517"/>
      <c r="P256" s="517"/>
      <c r="Q256" s="517"/>
      <c r="R256" s="517"/>
    </row>
    <row r="257" spans="2:18" s="527" customFormat="1" ht="15.75">
      <c r="B257" s="837"/>
      <c r="C257" s="840"/>
      <c r="D257" s="858"/>
      <c r="E257" s="855"/>
      <c r="F257" s="549">
        <v>3</v>
      </c>
      <c r="G257" s="550"/>
      <c r="H257" s="598" t="str">
        <f t="shared" si="4"/>
        <v>Belum Diisi</v>
      </c>
      <c r="I257" s="592" t="s">
        <v>26</v>
      </c>
      <c r="J257" s="593" t="str">
        <f>IF($D$255="Y/T","Isi Sasaran",IF($E$255=0,0,IF(I257="Y",1,IF(I257="T",0,"Isi Dulu"))))</f>
        <v>Isi Sasaran</v>
      </c>
      <c r="K257" s="592" t="s">
        <v>26</v>
      </c>
      <c r="L257" s="593" t="str">
        <f>IF($D$255="Y/T","Isi Sasaran",IF($E$255=0,0,IF(K257="Y",1,IF(K257="T",0,"Isi Dulu"))))</f>
        <v>Isi Sasaran</v>
      </c>
      <c r="M257" s="849"/>
      <c r="N257" s="852"/>
      <c r="O257" s="517"/>
      <c r="P257" s="517"/>
      <c r="Q257" s="517"/>
      <c r="R257" s="517"/>
    </row>
    <row r="258" spans="2:18" s="527" customFormat="1" ht="15.75">
      <c r="B258" s="837"/>
      <c r="C258" s="840"/>
      <c r="D258" s="858"/>
      <c r="E258" s="855"/>
      <c r="F258" s="549">
        <v>4</v>
      </c>
      <c r="G258" s="550"/>
      <c r="H258" s="598" t="str">
        <f t="shared" si="4"/>
        <v>Belum Diisi</v>
      </c>
      <c r="I258" s="592" t="s">
        <v>26</v>
      </c>
      <c r="J258" s="593" t="str">
        <f>IF($D$255="Y/T","Isi Sasaran",IF($E$255=0,0,IF(I258="Y",1,IF(I258="T",0,"Isi Dulu"))))</f>
        <v>Isi Sasaran</v>
      </c>
      <c r="K258" s="592" t="s">
        <v>26</v>
      </c>
      <c r="L258" s="593" t="str">
        <f>IF($D$255="Y/T","Isi Sasaran",IF($E$255=0,0,IF(K258="Y",1,IF(K258="T",0,"Isi Dulu"))))</f>
        <v>Isi Sasaran</v>
      </c>
      <c r="M258" s="849"/>
      <c r="N258" s="852"/>
      <c r="O258" s="517"/>
      <c r="P258" s="517"/>
      <c r="Q258" s="517"/>
      <c r="R258" s="517"/>
    </row>
    <row r="259" spans="2:18" s="527" customFormat="1" ht="15.75">
      <c r="B259" s="838"/>
      <c r="C259" s="841"/>
      <c r="D259" s="859"/>
      <c r="E259" s="856"/>
      <c r="F259" s="569">
        <v>5</v>
      </c>
      <c r="G259" s="570"/>
      <c r="H259" s="599" t="str">
        <f t="shared" si="4"/>
        <v>Belum Diisi</v>
      </c>
      <c r="I259" s="595" t="s">
        <v>26</v>
      </c>
      <c r="J259" s="596" t="str">
        <f>IF($D$255="Y/T","Isi Sasaran",IF($E$255=0,0,IF(I259="Y",1,IF(I259="T",0,"Isi Dulu"))))</f>
        <v>Isi Sasaran</v>
      </c>
      <c r="K259" s="595" t="s">
        <v>26</v>
      </c>
      <c r="L259" s="596" t="str">
        <f>IF($D$255="Y/T","Isi Sasaran",IF($E$255=0,0,IF(K259="Y",1,IF(K259="T",0,"Isi Dulu"))))</f>
        <v>Isi Sasaran</v>
      </c>
      <c r="M259" s="850"/>
      <c r="N259" s="853"/>
      <c r="O259" s="517"/>
      <c r="P259" s="517"/>
      <c r="Q259" s="517"/>
      <c r="R259" s="517"/>
    </row>
    <row r="260" spans="2:18" s="527" customFormat="1" ht="15.75">
      <c r="B260" s="836">
        <v>11</v>
      </c>
      <c r="C260" s="839"/>
      <c r="D260" s="857" t="s">
        <v>26</v>
      </c>
      <c r="E260" s="854" t="str">
        <f>IF(D260="Y",1,IF(D260="T",0,IF(D260="Y/T","Belum diisi","Error")))</f>
        <v>Belum diisi</v>
      </c>
      <c r="F260" s="528">
        <v>1</v>
      </c>
      <c r="G260" s="529"/>
      <c r="H260" s="600" t="str">
        <f t="shared" si="4"/>
        <v>Belum Diisi</v>
      </c>
      <c r="I260" s="590" t="s">
        <v>26</v>
      </c>
      <c r="J260" s="591" t="str">
        <f>IF($D$260="Y/T","Isi Sasaran",IF($E$260=0,0,IF(I260="Y",1,IF(I260="T",0,"Isi Dulu"))))</f>
        <v>Isi Sasaran</v>
      </c>
      <c r="K260" s="590" t="s">
        <v>26</v>
      </c>
      <c r="L260" s="591" t="str">
        <f>IF($D$260="Y/T","Isi Sasaran",IF($E$260=0,0,IF(K260="Y",1,IF(K260="T",0,"Isi Dulu"))))</f>
        <v>Isi Sasaran</v>
      </c>
      <c r="M260" s="848" t="s">
        <v>26</v>
      </c>
      <c r="N260" s="851" t="str">
        <f>IF(M260="Y",1,IF(M260="T",0,IF(M260="Y/T","Belum diisi","Error")))</f>
        <v>Belum diisi</v>
      </c>
      <c r="O260" s="517"/>
      <c r="P260" s="517"/>
      <c r="Q260" s="517"/>
      <c r="R260" s="517"/>
    </row>
    <row r="261" spans="2:18" s="527" customFormat="1" ht="15.75">
      <c r="B261" s="837"/>
      <c r="C261" s="840"/>
      <c r="D261" s="858"/>
      <c r="E261" s="855"/>
      <c r="F261" s="549">
        <v>2</v>
      </c>
      <c r="G261" s="550"/>
      <c r="H261" s="598" t="str">
        <f t="shared" si="4"/>
        <v>Belum Diisi</v>
      </c>
      <c r="I261" s="592" t="s">
        <v>26</v>
      </c>
      <c r="J261" s="593" t="str">
        <f>IF($D$260="Y/T","Isi Sasaran",IF($E$260=0,0,IF(I261="Y",1,IF(I261="T",0,"Isi Dulu"))))</f>
        <v>Isi Sasaran</v>
      </c>
      <c r="K261" s="592" t="s">
        <v>26</v>
      </c>
      <c r="L261" s="593" t="str">
        <f>IF($D$260="Y/T","Isi Sasaran",IF($E$260=0,0,IF(K261="Y",1,IF(K261="T",0,"Isi Dulu"))))</f>
        <v>Isi Sasaran</v>
      </c>
      <c r="M261" s="849"/>
      <c r="N261" s="852"/>
      <c r="O261" s="517"/>
      <c r="P261" s="517"/>
      <c r="Q261" s="517"/>
      <c r="R261" s="517"/>
    </row>
    <row r="262" spans="2:18" s="527" customFormat="1" ht="15.75">
      <c r="B262" s="837"/>
      <c r="C262" s="840"/>
      <c r="D262" s="858"/>
      <c r="E262" s="855"/>
      <c r="F262" s="549">
        <v>3</v>
      </c>
      <c r="G262" s="550"/>
      <c r="H262" s="598" t="str">
        <f t="shared" si="4"/>
        <v>Belum Diisi</v>
      </c>
      <c r="I262" s="592" t="s">
        <v>26</v>
      </c>
      <c r="J262" s="593" t="str">
        <f>IF($D$260="Y/T","Isi Sasaran",IF($E$260=0,0,IF(I262="Y",1,IF(I262="T",0,"Isi Dulu"))))</f>
        <v>Isi Sasaran</v>
      </c>
      <c r="K262" s="592" t="s">
        <v>26</v>
      </c>
      <c r="L262" s="593" t="str">
        <f>IF($D$260="Y/T","Isi Sasaran",IF($E$260=0,0,IF(K262="Y",1,IF(K262="T",0,"Isi Dulu"))))</f>
        <v>Isi Sasaran</v>
      </c>
      <c r="M262" s="849"/>
      <c r="N262" s="852"/>
      <c r="O262" s="517"/>
      <c r="P262" s="517"/>
      <c r="Q262" s="517"/>
      <c r="R262" s="517"/>
    </row>
    <row r="263" spans="2:18" s="527" customFormat="1" ht="15.75">
      <c r="B263" s="837"/>
      <c r="C263" s="840"/>
      <c r="D263" s="858"/>
      <c r="E263" s="855"/>
      <c r="F263" s="549">
        <v>4</v>
      </c>
      <c r="G263" s="550"/>
      <c r="H263" s="598" t="str">
        <f t="shared" si="4"/>
        <v>Belum Diisi</v>
      </c>
      <c r="I263" s="592" t="s">
        <v>26</v>
      </c>
      <c r="J263" s="593" t="str">
        <f>IF($D$260="Y/T","Isi Sasaran",IF($E$260=0,0,IF(I263="Y",1,IF(I263="T",0,"Isi Dulu"))))</f>
        <v>Isi Sasaran</v>
      </c>
      <c r="K263" s="592" t="s">
        <v>26</v>
      </c>
      <c r="L263" s="593" t="str">
        <f>IF($D$260="Y/T","Isi Sasaran",IF($E$260=0,0,IF(K263="Y",1,IF(K263="T",0,"Isi Dulu"))))</f>
        <v>Isi Sasaran</v>
      </c>
      <c r="M263" s="849"/>
      <c r="N263" s="852"/>
      <c r="O263" s="517"/>
      <c r="P263" s="517"/>
      <c r="Q263" s="517"/>
      <c r="R263" s="517"/>
    </row>
    <row r="264" spans="2:18" s="527" customFormat="1" ht="15.75">
      <c r="B264" s="838"/>
      <c r="C264" s="841"/>
      <c r="D264" s="859"/>
      <c r="E264" s="856"/>
      <c r="F264" s="569">
        <v>5</v>
      </c>
      <c r="G264" s="570"/>
      <c r="H264" s="599" t="str">
        <f t="shared" si="4"/>
        <v>Belum Diisi</v>
      </c>
      <c r="I264" s="595" t="s">
        <v>26</v>
      </c>
      <c r="J264" s="596" t="str">
        <f>IF($D$260="Y/T","Isi Sasaran",IF($E$260=0,0,IF(I264="Y",1,IF(I264="T",0,"Isi Dulu"))))</f>
        <v>Isi Sasaran</v>
      </c>
      <c r="K264" s="595" t="s">
        <v>26</v>
      </c>
      <c r="L264" s="596" t="str">
        <f>IF($D$260="Y/T","Isi Sasaran",IF($E$260=0,0,IF(K264="Y",1,IF(K264="T",0,"Isi Dulu"))))</f>
        <v>Isi Sasaran</v>
      </c>
      <c r="M264" s="850"/>
      <c r="N264" s="853"/>
      <c r="O264" s="517"/>
      <c r="P264" s="517"/>
      <c r="Q264" s="517"/>
      <c r="R264" s="517"/>
    </row>
    <row r="265" spans="2:18" s="527" customFormat="1" ht="15.75">
      <c r="B265" s="836">
        <v>12</v>
      </c>
      <c r="C265" s="839"/>
      <c r="D265" s="857" t="s">
        <v>26</v>
      </c>
      <c r="E265" s="854" t="str">
        <f>IF(D265="Y",1,IF(D265="T",0,IF(D265="Y/T","Belum diisi","Error")))</f>
        <v>Belum diisi</v>
      </c>
      <c r="F265" s="528">
        <v>1</v>
      </c>
      <c r="G265" s="529"/>
      <c r="H265" s="600" t="str">
        <f t="shared" si="4"/>
        <v>Belum Diisi</v>
      </c>
      <c r="I265" s="590" t="s">
        <v>26</v>
      </c>
      <c r="J265" s="591" t="str">
        <f>IF($D$265="Y/T","Isi Sasaran",IF($E$265=0,0,IF(I265="Y",1,IF(I265="T",0,"Isi Dulu"))))</f>
        <v>Isi Sasaran</v>
      </c>
      <c r="K265" s="590" t="s">
        <v>26</v>
      </c>
      <c r="L265" s="591" t="str">
        <f>IF($D$265="Y/T","Isi Sasaran",IF($E$265=0,0,IF(K265="Y",1,IF(K265="T",0,"Isi Dulu"))))</f>
        <v>Isi Sasaran</v>
      </c>
      <c r="M265" s="848" t="s">
        <v>26</v>
      </c>
      <c r="N265" s="851" t="str">
        <f>IF(M265="Y",1,IF(M265="T",0,IF(M265="Y/T","Belum diisi","Error")))</f>
        <v>Belum diisi</v>
      </c>
      <c r="O265" s="517"/>
      <c r="P265" s="517"/>
      <c r="Q265" s="517"/>
      <c r="R265" s="517"/>
    </row>
    <row r="266" spans="2:18" s="527" customFormat="1" ht="15.75">
      <c r="B266" s="837"/>
      <c r="C266" s="840"/>
      <c r="D266" s="858"/>
      <c r="E266" s="855"/>
      <c r="F266" s="549">
        <v>2</v>
      </c>
      <c r="G266" s="550"/>
      <c r="H266" s="598" t="str">
        <f t="shared" si="4"/>
        <v>Belum Diisi</v>
      </c>
      <c r="I266" s="592" t="s">
        <v>26</v>
      </c>
      <c r="J266" s="593" t="str">
        <f>IF($D$265="Y/T","Isi Sasaran",IF($E$265=0,0,IF(I266="Y",1,IF(I266="T",0,"Isi Dulu"))))</f>
        <v>Isi Sasaran</v>
      </c>
      <c r="K266" s="592" t="s">
        <v>26</v>
      </c>
      <c r="L266" s="593" t="str">
        <f>IF($D$265="Y/T","Isi Sasaran",IF($E$265=0,0,IF(K266="Y",1,IF(K266="T",0,"Isi Dulu"))))</f>
        <v>Isi Sasaran</v>
      </c>
      <c r="M266" s="849"/>
      <c r="N266" s="852"/>
      <c r="O266" s="517"/>
      <c r="P266" s="517"/>
      <c r="Q266" s="517"/>
      <c r="R266" s="517"/>
    </row>
    <row r="267" spans="2:18" s="527" customFormat="1" ht="15.75">
      <c r="B267" s="837"/>
      <c r="C267" s="840"/>
      <c r="D267" s="858"/>
      <c r="E267" s="855"/>
      <c r="F267" s="549">
        <v>3</v>
      </c>
      <c r="G267" s="550"/>
      <c r="H267" s="598" t="str">
        <f t="shared" si="4"/>
        <v>Belum Diisi</v>
      </c>
      <c r="I267" s="592" t="s">
        <v>26</v>
      </c>
      <c r="J267" s="593" t="str">
        <f>IF($D$265="Y/T","Isi Sasaran",IF($E$265=0,0,IF(I267="Y",1,IF(I267="T",0,"Isi Dulu"))))</f>
        <v>Isi Sasaran</v>
      </c>
      <c r="K267" s="592" t="s">
        <v>26</v>
      </c>
      <c r="L267" s="593" t="str">
        <f>IF($D$265="Y/T","Isi Sasaran",IF($E$265=0,0,IF(K267="Y",1,IF(K267="T",0,"Isi Dulu"))))</f>
        <v>Isi Sasaran</v>
      </c>
      <c r="M267" s="849"/>
      <c r="N267" s="852"/>
      <c r="O267" s="517"/>
      <c r="P267" s="517"/>
      <c r="Q267" s="517"/>
      <c r="R267" s="517"/>
    </row>
    <row r="268" spans="2:18" s="527" customFormat="1" ht="15.75">
      <c r="B268" s="837"/>
      <c r="C268" s="840"/>
      <c r="D268" s="858"/>
      <c r="E268" s="855"/>
      <c r="F268" s="549">
        <v>4</v>
      </c>
      <c r="G268" s="550"/>
      <c r="H268" s="598" t="str">
        <f t="shared" si="4"/>
        <v>Belum Diisi</v>
      </c>
      <c r="I268" s="592" t="s">
        <v>26</v>
      </c>
      <c r="J268" s="593" t="str">
        <f>IF($D$265="Y/T","Isi Sasaran",IF($E$265=0,0,IF(I268="Y",1,IF(I268="T",0,"Isi Dulu"))))</f>
        <v>Isi Sasaran</v>
      </c>
      <c r="K268" s="592" t="s">
        <v>26</v>
      </c>
      <c r="L268" s="593" t="str">
        <f>IF($D$265="Y/T","Isi Sasaran",IF($E$265=0,0,IF(K268="Y",1,IF(K268="T",0,"Isi Dulu"))))</f>
        <v>Isi Sasaran</v>
      </c>
      <c r="M268" s="849"/>
      <c r="N268" s="852"/>
      <c r="O268" s="517"/>
      <c r="P268" s="517"/>
      <c r="Q268" s="517"/>
      <c r="R268" s="517"/>
    </row>
    <row r="269" spans="2:18" s="527" customFormat="1" ht="15.75">
      <c r="B269" s="838"/>
      <c r="C269" s="841"/>
      <c r="D269" s="859"/>
      <c r="E269" s="856"/>
      <c r="F269" s="569">
        <v>5</v>
      </c>
      <c r="G269" s="570"/>
      <c r="H269" s="599" t="str">
        <f t="shared" si="4"/>
        <v>Belum Diisi</v>
      </c>
      <c r="I269" s="595" t="s">
        <v>26</v>
      </c>
      <c r="J269" s="596" t="str">
        <f>IF($D$265="Y/T","Isi Sasaran",IF($E$265=0,0,IF(I269="Y",1,IF(I269="T",0,"Isi Dulu"))))</f>
        <v>Isi Sasaran</v>
      </c>
      <c r="K269" s="595" t="s">
        <v>26</v>
      </c>
      <c r="L269" s="596" t="str">
        <f>IF($D$265="Y/T","Isi Sasaran",IF($E$265=0,0,IF(K269="Y",1,IF(K269="T",0,"Isi Dulu"))))</f>
        <v>Isi Sasaran</v>
      </c>
      <c r="M269" s="850"/>
      <c r="N269" s="853"/>
      <c r="O269" s="517"/>
      <c r="P269" s="517"/>
      <c r="Q269" s="517"/>
      <c r="R269" s="517"/>
    </row>
    <row r="270" spans="2:18" s="527" customFormat="1" ht="15.75">
      <c r="B270" s="836">
        <v>13</v>
      </c>
      <c r="C270" s="839"/>
      <c r="D270" s="857" t="s">
        <v>26</v>
      </c>
      <c r="E270" s="854" t="str">
        <f>IF(D270="Y",1,IF(D270="T",0,IF(D270="Y/T","Belum diisi","Error")))</f>
        <v>Belum diisi</v>
      </c>
      <c r="F270" s="528">
        <v>1</v>
      </c>
      <c r="G270" s="529"/>
      <c r="H270" s="600" t="str">
        <f t="shared" si="4"/>
        <v>Belum Diisi</v>
      </c>
      <c r="I270" s="590" t="s">
        <v>26</v>
      </c>
      <c r="J270" s="591" t="str">
        <f>IF($D$270="Y/T","Isi Sasaran",IF($E$270=0,0,IF(I270="Y",1,IF(I270="T",0,"Isi Dulu"))))</f>
        <v>Isi Sasaran</v>
      </c>
      <c r="K270" s="590" t="s">
        <v>26</v>
      </c>
      <c r="L270" s="591" t="str">
        <f>IF($D$270="Y/T","Isi Sasaran",IF($E$270=0,0,IF(K270="Y",1,IF(K270="T",0,"Isi Dulu"))))</f>
        <v>Isi Sasaran</v>
      </c>
      <c r="M270" s="848" t="s">
        <v>26</v>
      </c>
      <c r="N270" s="851" t="str">
        <f>IF(M270="Y",1,IF(M270="T",0,IF(M270="Y/T","Belum diisi","Error")))</f>
        <v>Belum diisi</v>
      </c>
      <c r="O270" s="517"/>
      <c r="P270" s="517"/>
      <c r="Q270" s="517"/>
      <c r="R270" s="517"/>
    </row>
    <row r="271" spans="2:18" s="527" customFormat="1" ht="15.75">
      <c r="B271" s="837"/>
      <c r="C271" s="840"/>
      <c r="D271" s="858"/>
      <c r="E271" s="855"/>
      <c r="F271" s="549">
        <v>2</v>
      </c>
      <c r="G271" s="550"/>
      <c r="H271" s="598" t="str">
        <f t="shared" si="4"/>
        <v>Belum Diisi</v>
      </c>
      <c r="I271" s="592" t="s">
        <v>26</v>
      </c>
      <c r="J271" s="593" t="str">
        <f>IF($D$270="Y/T","Isi Sasaran",IF($E$270=0,0,IF(I271="Y",1,IF(I271="T",0,"Isi Dulu"))))</f>
        <v>Isi Sasaran</v>
      </c>
      <c r="K271" s="592" t="s">
        <v>26</v>
      </c>
      <c r="L271" s="593" t="str">
        <f>IF($D$270="Y/T","Isi Sasaran",IF($E$270=0,0,IF(K271="Y",1,IF(K271="T",0,"Isi Dulu"))))</f>
        <v>Isi Sasaran</v>
      </c>
      <c r="M271" s="849"/>
      <c r="N271" s="852"/>
      <c r="O271" s="517"/>
      <c r="P271" s="517"/>
      <c r="Q271" s="517"/>
      <c r="R271" s="517"/>
    </row>
    <row r="272" spans="2:18" s="527" customFormat="1" ht="15.75">
      <c r="B272" s="837"/>
      <c r="C272" s="840"/>
      <c r="D272" s="858"/>
      <c r="E272" s="855"/>
      <c r="F272" s="549">
        <v>3</v>
      </c>
      <c r="G272" s="550"/>
      <c r="H272" s="598" t="str">
        <f t="shared" si="4"/>
        <v>Belum Diisi</v>
      </c>
      <c r="I272" s="592" t="s">
        <v>26</v>
      </c>
      <c r="J272" s="593" t="str">
        <f>IF($D$270="Y/T","Isi Sasaran",IF($E$270=0,0,IF(I272="Y",1,IF(I272="T",0,"Isi Dulu"))))</f>
        <v>Isi Sasaran</v>
      </c>
      <c r="K272" s="592" t="s">
        <v>26</v>
      </c>
      <c r="L272" s="593" t="str">
        <f>IF($D$270="Y/T","Isi Sasaran",IF($E$270=0,0,IF(K272="Y",1,IF(K272="T",0,"Isi Dulu"))))</f>
        <v>Isi Sasaran</v>
      </c>
      <c r="M272" s="849"/>
      <c r="N272" s="852"/>
      <c r="O272" s="517"/>
      <c r="P272" s="517"/>
      <c r="Q272" s="517"/>
      <c r="R272" s="517"/>
    </row>
    <row r="273" spans="2:18" s="527" customFormat="1" ht="15.75">
      <c r="B273" s="837"/>
      <c r="C273" s="840"/>
      <c r="D273" s="858"/>
      <c r="E273" s="855"/>
      <c r="F273" s="549">
        <v>4</v>
      </c>
      <c r="G273" s="550"/>
      <c r="H273" s="598" t="str">
        <f t="shared" si="4"/>
        <v>Belum Diisi</v>
      </c>
      <c r="I273" s="592" t="s">
        <v>26</v>
      </c>
      <c r="J273" s="593" t="str">
        <f>IF($D$270="Y/T","Isi Sasaran",IF($E$270=0,0,IF(I273="Y",1,IF(I273="T",0,"Isi Dulu"))))</f>
        <v>Isi Sasaran</v>
      </c>
      <c r="K273" s="592" t="s">
        <v>26</v>
      </c>
      <c r="L273" s="593" t="str">
        <f>IF($D$270="Y/T","Isi Sasaran",IF($E$270=0,0,IF(K273="Y",1,IF(K273="T",0,"Isi Dulu"))))</f>
        <v>Isi Sasaran</v>
      </c>
      <c r="M273" s="849"/>
      <c r="N273" s="852"/>
      <c r="O273" s="517"/>
      <c r="P273" s="517"/>
      <c r="Q273" s="517"/>
      <c r="R273" s="517"/>
    </row>
    <row r="274" spans="2:18" s="527" customFormat="1" ht="15.75">
      <c r="B274" s="838"/>
      <c r="C274" s="841"/>
      <c r="D274" s="859"/>
      <c r="E274" s="856"/>
      <c r="F274" s="569">
        <v>5</v>
      </c>
      <c r="G274" s="570"/>
      <c r="H274" s="599" t="str">
        <f t="shared" si="4"/>
        <v>Belum Diisi</v>
      </c>
      <c r="I274" s="595" t="s">
        <v>26</v>
      </c>
      <c r="J274" s="596" t="str">
        <f>IF($D$270="Y/T","Isi Sasaran",IF($E$270=0,0,IF(I274="Y",1,IF(I274="T",0,"Isi Dulu"))))</f>
        <v>Isi Sasaran</v>
      </c>
      <c r="K274" s="595" t="s">
        <v>26</v>
      </c>
      <c r="L274" s="596" t="str">
        <f>IF($D$270="Y/T","Isi Sasaran",IF($E$270=0,0,IF(K274="Y",1,IF(K274="T",0,"Isi Dulu"))))</f>
        <v>Isi Sasaran</v>
      </c>
      <c r="M274" s="850"/>
      <c r="N274" s="853"/>
      <c r="O274" s="517"/>
      <c r="P274" s="517"/>
      <c r="Q274" s="517"/>
      <c r="R274" s="517"/>
    </row>
    <row r="275" spans="2:18" s="527" customFormat="1" ht="15.75">
      <c r="B275" s="836">
        <v>14</v>
      </c>
      <c r="C275" s="839"/>
      <c r="D275" s="857" t="s">
        <v>26</v>
      </c>
      <c r="E275" s="854" t="str">
        <f>IF(D275="Y",1,IF(D275="T",0,IF(D275="Y/T","Belum diisi","Error")))</f>
        <v>Belum diisi</v>
      </c>
      <c r="F275" s="528">
        <v>1</v>
      </c>
      <c r="G275" s="529"/>
      <c r="H275" s="600" t="str">
        <f t="shared" ref="H275:H309" si="5">IF(OR(J275="Isi Dulu",L275="Isi Dulu",J275="Isi Sasaran",L275="Isi Sasaran"),"Belum Diisi",IF(SUM(J275,L275)=2,1,IF(SUM(J275,L275)=1,0,IF(SUM(J275,L275)=0,0,"Error"))))</f>
        <v>Belum Diisi</v>
      </c>
      <c r="I275" s="590" t="s">
        <v>26</v>
      </c>
      <c r="J275" s="591" t="str">
        <f>IF($D$275="Y/T","Isi Sasaran",IF($E$275=0,0,IF(I275="Y",1,IF(I275="T",0,"Isi Dulu"))))</f>
        <v>Isi Sasaran</v>
      </c>
      <c r="K275" s="590" t="s">
        <v>26</v>
      </c>
      <c r="L275" s="591" t="str">
        <f>IF($D$275="Y/T","Isi Sasaran",IF($E$275=0,0,IF(K275="Y",1,IF(K275="T",0,"Isi Dulu"))))</f>
        <v>Isi Sasaran</v>
      </c>
      <c r="M275" s="848" t="s">
        <v>26</v>
      </c>
      <c r="N275" s="851" t="str">
        <f>IF(M275="Y",1,IF(M275="T",0,IF(M275="Y/T","Belum diisi","Error")))</f>
        <v>Belum diisi</v>
      </c>
      <c r="O275" s="517"/>
      <c r="P275" s="517"/>
      <c r="Q275" s="517"/>
      <c r="R275" s="517"/>
    </row>
    <row r="276" spans="2:18" s="527" customFormat="1" ht="15.75">
      <c r="B276" s="837"/>
      <c r="C276" s="840"/>
      <c r="D276" s="858"/>
      <c r="E276" s="855"/>
      <c r="F276" s="549">
        <v>2</v>
      </c>
      <c r="G276" s="550"/>
      <c r="H276" s="598" t="str">
        <f t="shared" si="5"/>
        <v>Belum Diisi</v>
      </c>
      <c r="I276" s="592" t="s">
        <v>26</v>
      </c>
      <c r="J276" s="593" t="str">
        <f>IF($D$275="Y/T","Isi Sasaran",IF($E$275=0,0,IF(I276="Y",1,IF(I276="T",0,"Isi Dulu"))))</f>
        <v>Isi Sasaran</v>
      </c>
      <c r="K276" s="592" t="s">
        <v>26</v>
      </c>
      <c r="L276" s="593" t="str">
        <f>IF($D$275="Y/T","Isi Sasaran",IF($E$275=0,0,IF(K276="Y",1,IF(K276="T",0,"Isi Dulu"))))</f>
        <v>Isi Sasaran</v>
      </c>
      <c r="M276" s="849"/>
      <c r="N276" s="852"/>
      <c r="O276" s="517"/>
      <c r="P276" s="517"/>
      <c r="Q276" s="517"/>
      <c r="R276" s="517"/>
    </row>
    <row r="277" spans="2:18" s="527" customFormat="1" ht="15.75">
      <c r="B277" s="837"/>
      <c r="C277" s="840"/>
      <c r="D277" s="858"/>
      <c r="E277" s="855"/>
      <c r="F277" s="549">
        <v>3</v>
      </c>
      <c r="G277" s="550"/>
      <c r="H277" s="598" t="str">
        <f t="shared" si="5"/>
        <v>Belum Diisi</v>
      </c>
      <c r="I277" s="592" t="s">
        <v>26</v>
      </c>
      <c r="J277" s="593" t="str">
        <f>IF($D$275="Y/T","Isi Sasaran",IF($E$275=0,0,IF(I277="Y",1,IF(I277="T",0,"Isi Dulu"))))</f>
        <v>Isi Sasaran</v>
      </c>
      <c r="K277" s="592" t="s">
        <v>26</v>
      </c>
      <c r="L277" s="593" t="str">
        <f>IF($D$275="Y/T","Isi Sasaran",IF($E$275=0,0,IF(K277="Y",1,IF(K277="T",0,"Isi Dulu"))))</f>
        <v>Isi Sasaran</v>
      </c>
      <c r="M277" s="849"/>
      <c r="N277" s="852"/>
      <c r="O277" s="517"/>
      <c r="P277" s="517"/>
      <c r="Q277" s="517"/>
      <c r="R277" s="517"/>
    </row>
    <row r="278" spans="2:18" s="527" customFormat="1" ht="15.75">
      <c r="B278" s="837"/>
      <c r="C278" s="840"/>
      <c r="D278" s="858"/>
      <c r="E278" s="855"/>
      <c r="F278" s="549">
        <v>4</v>
      </c>
      <c r="G278" s="550"/>
      <c r="H278" s="598" t="str">
        <f t="shared" si="5"/>
        <v>Belum Diisi</v>
      </c>
      <c r="I278" s="592" t="s">
        <v>26</v>
      </c>
      <c r="J278" s="593" t="str">
        <f>IF($D$275="Y/T","Isi Sasaran",IF($E$275=0,0,IF(I278="Y",1,IF(I278="T",0,"Isi Dulu"))))</f>
        <v>Isi Sasaran</v>
      </c>
      <c r="K278" s="592" t="s">
        <v>26</v>
      </c>
      <c r="L278" s="593" t="str">
        <f>IF($D$275="Y/T","Isi Sasaran",IF($E$275=0,0,IF(K278="Y",1,IF(K278="T",0,"Isi Dulu"))))</f>
        <v>Isi Sasaran</v>
      </c>
      <c r="M278" s="849"/>
      <c r="N278" s="852"/>
      <c r="O278" s="517"/>
      <c r="P278" s="517"/>
      <c r="Q278" s="517"/>
      <c r="R278" s="517"/>
    </row>
    <row r="279" spans="2:18" s="527" customFormat="1" ht="15.75">
      <c r="B279" s="838"/>
      <c r="C279" s="841"/>
      <c r="D279" s="859"/>
      <c r="E279" s="856"/>
      <c r="F279" s="569">
        <v>5</v>
      </c>
      <c r="G279" s="570"/>
      <c r="H279" s="599" t="str">
        <f t="shared" si="5"/>
        <v>Belum Diisi</v>
      </c>
      <c r="I279" s="595" t="s">
        <v>26</v>
      </c>
      <c r="J279" s="596" t="str">
        <f>IF($D$275="Y/T","Isi Sasaran",IF($E$275=0,0,IF(I279="Y",1,IF(I279="T",0,"Isi Dulu"))))</f>
        <v>Isi Sasaran</v>
      </c>
      <c r="K279" s="595" t="s">
        <v>26</v>
      </c>
      <c r="L279" s="596" t="str">
        <f>IF($D$275="Y/T","Isi Sasaran",IF($E$275=0,0,IF(K279="Y",1,IF(K279="T",0,"Isi Dulu"))))</f>
        <v>Isi Sasaran</v>
      </c>
      <c r="M279" s="850"/>
      <c r="N279" s="853"/>
      <c r="O279" s="517"/>
      <c r="P279" s="517"/>
      <c r="Q279" s="517"/>
      <c r="R279" s="517"/>
    </row>
    <row r="280" spans="2:18" s="527" customFormat="1" ht="15.75">
      <c r="B280" s="836">
        <v>15</v>
      </c>
      <c r="C280" s="839"/>
      <c r="D280" s="857" t="s">
        <v>26</v>
      </c>
      <c r="E280" s="854" t="str">
        <f>IF(D280="Y",1,IF(D280="T",0,IF(D280="Y/T","Belum diisi","Error")))</f>
        <v>Belum diisi</v>
      </c>
      <c r="F280" s="528">
        <v>1</v>
      </c>
      <c r="G280" s="529"/>
      <c r="H280" s="600" t="str">
        <f t="shared" si="5"/>
        <v>Belum Diisi</v>
      </c>
      <c r="I280" s="590" t="s">
        <v>26</v>
      </c>
      <c r="J280" s="591" t="str">
        <f>IF($D$280="Y/T","Isi Sasaran",IF($E$280=0,0,IF(I280="Y",1,IF(I280="T",0,"Isi Dulu"))))</f>
        <v>Isi Sasaran</v>
      </c>
      <c r="K280" s="590" t="s">
        <v>26</v>
      </c>
      <c r="L280" s="591" t="str">
        <f>IF($D$280="Y/T","Isi Sasaran",IF($E$280=0,0,IF(K280="Y",1,IF(K280="T",0,"Isi Dulu"))))</f>
        <v>Isi Sasaran</v>
      </c>
      <c r="M280" s="848" t="s">
        <v>26</v>
      </c>
      <c r="N280" s="851" t="str">
        <f>IF(M280="Y",1,IF(M280="T",0,IF(M280="Y/T","Belum diisi","Error")))</f>
        <v>Belum diisi</v>
      </c>
      <c r="O280" s="517"/>
      <c r="P280" s="517"/>
      <c r="Q280" s="517"/>
      <c r="R280" s="517"/>
    </row>
    <row r="281" spans="2:18" s="527" customFormat="1" ht="15.75">
      <c r="B281" s="837"/>
      <c r="C281" s="840"/>
      <c r="D281" s="858"/>
      <c r="E281" s="855"/>
      <c r="F281" s="549">
        <v>2</v>
      </c>
      <c r="G281" s="550"/>
      <c r="H281" s="598" t="str">
        <f t="shared" si="5"/>
        <v>Belum Diisi</v>
      </c>
      <c r="I281" s="592" t="s">
        <v>26</v>
      </c>
      <c r="J281" s="593" t="str">
        <f>IF($D$280="Y/T","Isi Sasaran",IF($E$280=0,0,IF(I281="Y",1,IF(I281="T",0,"Isi Dulu"))))</f>
        <v>Isi Sasaran</v>
      </c>
      <c r="K281" s="592" t="s">
        <v>26</v>
      </c>
      <c r="L281" s="593" t="str">
        <f>IF($D$280="Y/T","Isi Sasaran",IF($E$280=0,0,IF(K281="Y",1,IF(K281="T",0,"Isi Dulu"))))</f>
        <v>Isi Sasaran</v>
      </c>
      <c r="M281" s="849"/>
      <c r="N281" s="852"/>
      <c r="O281" s="517"/>
      <c r="P281" s="517"/>
      <c r="Q281" s="517"/>
      <c r="R281" s="517"/>
    </row>
    <row r="282" spans="2:18" s="527" customFormat="1" ht="15.75">
      <c r="B282" s="837"/>
      <c r="C282" s="840"/>
      <c r="D282" s="858"/>
      <c r="E282" s="855"/>
      <c r="F282" s="549">
        <v>3</v>
      </c>
      <c r="G282" s="550"/>
      <c r="H282" s="598" t="str">
        <f t="shared" si="5"/>
        <v>Belum Diisi</v>
      </c>
      <c r="I282" s="592" t="s">
        <v>26</v>
      </c>
      <c r="J282" s="593" t="str">
        <f>IF($D$280="Y/T","Isi Sasaran",IF($E$280=0,0,IF(I282="Y",1,IF(I282="T",0,"Isi Dulu"))))</f>
        <v>Isi Sasaran</v>
      </c>
      <c r="K282" s="592" t="s">
        <v>26</v>
      </c>
      <c r="L282" s="593" t="str">
        <f>IF($D$280="Y/T","Isi Sasaran",IF($E$280=0,0,IF(K282="Y",1,IF(K282="T",0,"Isi Dulu"))))</f>
        <v>Isi Sasaran</v>
      </c>
      <c r="M282" s="849"/>
      <c r="N282" s="852"/>
      <c r="O282" s="517"/>
      <c r="P282" s="517"/>
      <c r="Q282" s="517"/>
      <c r="R282" s="517"/>
    </row>
    <row r="283" spans="2:18" s="527" customFormat="1" ht="15.75">
      <c r="B283" s="837"/>
      <c r="C283" s="840"/>
      <c r="D283" s="858"/>
      <c r="E283" s="855"/>
      <c r="F283" s="549">
        <v>4</v>
      </c>
      <c r="G283" s="550"/>
      <c r="H283" s="598" t="str">
        <f t="shared" si="5"/>
        <v>Belum Diisi</v>
      </c>
      <c r="I283" s="592" t="s">
        <v>26</v>
      </c>
      <c r="J283" s="593" t="str">
        <f>IF($D$280="Y/T","Isi Sasaran",IF($E$280=0,0,IF(I283="Y",1,IF(I283="T",0,"Isi Dulu"))))</f>
        <v>Isi Sasaran</v>
      </c>
      <c r="K283" s="592" t="s">
        <v>26</v>
      </c>
      <c r="L283" s="593" t="str">
        <f>IF($D$280="Y/T","Isi Sasaran",IF($E$280=0,0,IF(K283="Y",1,IF(K283="T",0,"Isi Dulu"))))</f>
        <v>Isi Sasaran</v>
      </c>
      <c r="M283" s="849"/>
      <c r="N283" s="852"/>
      <c r="O283" s="517"/>
      <c r="P283" s="517"/>
      <c r="Q283" s="517"/>
      <c r="R283" s="517"/>
    </row>
    <row r="284" spans="2:18" s="527" customFormat="1" ht="15.75">
      <c r="B284" s="838"/>
      <c r="C284" s="841"/>
      <c r="D284" s="859"/>
      <c r="E284" s="856"/>
      <c r="F284" s="569">
        <v>5</v>
      </c>
      <c r="G284" s="570"/>
      <c r="H284" s="599" t="str">
        <f t="shared" si="5"/>
        <v>Belum Diisi</v>
      </c>
      <c r="I284" s="595" t="s">
        <v>26</v>
      </c>
      <c r="J284" s="596" t="str">
        <f>IF($D$280="Y/T","Isi Sasaran",IF($E$280=0,0,IF(I284="Y",1,IF(I284="T",0,"Isi Dulu"))))</f>
        <v>Isi Sasaran</v>
      </c>
      <c r="K284" s="595" t="s">
        <v>26</v>
      </c>
      <c r="L284" s="596" t="str">
        <f>IF($D$280="Y/T","Isi Sasaran",IF($E$280=0,0,IF(K284="Y",1,IF(K284="T",0,"Isi Dulu"))))</f>
        <v>Isi Sasaran</v>
      </c>
      <c r="M284" s="850"/>
      <c r="N284" s="853"/>
      <c r="O284" s="517"/>
      <c r="P284" s="517"/>
      <c r="Q284" s="517"/>
      <c r="R284" s="517"/>
    </row>
    <row r="285" spans="2:18" s="527" customFormat="1" ht="15.75">
      <c r="B285" s="836">
        <v>16</v>
      </c>
      <c r="C285" s="839"/>
      <c r="D285" s="857" t="s">
        <v>26</v>
      </c>
      <c r="E285" s="854" t="str">
        <f>IF(D285="Y",1,IF(D285="T",0,IF(D285="Y/T","Belum diisi","Error")))</f>
        <v>Belum diisi</v>
      </c>
      <c r="F285" s="528">
        <v>1</v>
      </c>
      <c r="G285" s="529"/>
      <c r="H285" s="600" t="str">
        <f t="shared" si="5"/>
        <v>Belum Diisi</v>
      </c>
      <c r="I285" s="590" t="s">
        <v>26</v>
      </c>
      <c r="J285" s="591" t="str">
        <f>IF($D$285="Y/T","Isi Sasaran",IF($E$285=0,0,IF(I285="Y",1,IF(I285="T",0,"Isi Dulu"))))</f>
        <v>Isi Sasaran</v>
      </c>
      <c r="K285" s="590" t="s">
        <v>26</v>
      </c>
      <c r="L285" s="591" t="str">
        <f>IF($D$285="Y/T","Isi Sasaran",IF($E$285=0,0,IF(K285="Y",1,IF(K285="T",0,"Isi Dulu"))))</f>
        <v>Isi Sasaran</v>
      </c>
      <c r="M285" s="848" t="s">
        <v>26</v>
      </c>
      <c r="N285" s="851" t="str">
        <f>IF(M285="Y",1,IF(M285="T",0,IF(M285="Y/T","Belum diisi","Error")))</f>
        <v>Belum diisi</v>
      </c>
      <c r="O285" s="517"/>
      <c r="P285" s="517"/>
      <c r="Q285" s="517"/>
      <c r="R285" s="517"/>
    </row>
    <row r="286" spans="2:18" s="527" customFormat="1" ht="15.75">
      <c r="B286" s="837"/>
      <c r="C286" s="840"/>
      <c r="D286" s="858"/>
      <c r="E286" s="855"/>
      <c r="F286" s="549">
        <v>2</v>
      </c>
      <c r="G286" s="550"/>
      <c r="H286" s="598" t="str">
        <f t="shared" si="5"/>
        <v>Belum Diisi</v>
      </c>
      <c r="I286" s="592" t="s">
        <v>26</v>
      </c>
      <c r="J286" s="593" t="str">
        <f>IF($D$285="Y/T","Isi Sasaran",IF($E$285=0,0,IF(I286="Y",1,IF(I286="T",0,"Isi Dulu"))))</f>
        <v>Isi Sasaran</v>
      </c>
      <c r="K286" s="592" t="s">
        <v>26</v>
      </c>
      <c r="L286" s="593" t="str">
        <f>IF($D$285="Y/T","Isi Sasaran",IF($E$285=0,0,IF(K286="Y",1,IF(K286="T",0,"Isi Dulu"))))</f>
        <v>Isi Sasaran</v>
      </c>
      <c r="M286" s="849"/>
      <c r="N286" s="852"/>
      <c r="O286" s="517"/>
      <c r="P286" s="517"/>
      <c r="Q286" s="517"/>
      <c r="R286" s="517"/>
    </row>
    <row r="287" spans="2:18" s="527" customFormat="1" ht="15.75">
      <c r="B287" s="837"/>
      <c r="C287" s="840"/>
      <c r="D287" s="858"/>
      <c r="E287" s="855"/>
      <c r="F287" s="549">
        <v>3</v>
      </c>
      <c r="G287" s="550"/>
      <c r="H287" s="598" t="str">
        <f t="shared" si="5"/>
        <v>Belum Diisi</v>
      </c>
      <c r="I287" s="592" t="s">
        <v>26</v>
      </c>
      <c r="J287" s="593" t="str">
        <f>IF($D$285="Y/T","Isi Sasaran",IF($E$285=0,0,IF(I287="Y",1,IF(I287="T",0,"Isi Dulu"))))</f>
        <v>Isi Sasaran</v>
      </c>
      <c r="K287" s="592" t="s">
        <v>26</v>
      </c>
      <c r="L287" s="593" t="str">
        <f>IF($D$285="Y/T","Isi Sasaran",IF($E$285=0,0,IF(K287="Y",1,IF(K287="T",0,"Isi Dulu"))))</f>
        <v>Isi Sasaran</v>
      </c>
      <c r="M287" s="849"/>
      <c r="N287" s="852"/>
      <c r="O287" s="517"/>
      <c r="P287" s="517"/>
      <c r="Q287" s="517"/>
      <c r="R287" s="517"/>
    </row>
    <row r="288" spans="2:18" s="527" customFormat="1" ht="15.75">
      <c r="B288" s="837"/>
      <c r="C288" s="840"/>
      <c r="D288" s="858"/>
      <c r="E288" s="855"/>
      <c r="F288" s="549">
        <v>4</v>
      </c>
      <c r="G288" s="550"/>
      <c r="H288" s="598" t="str">
        <f t="shared" si="5"/>
        <v>Belum Diisi</v>
      </c>
      <c r="I288" s="592" t="s">
        <v>26</v>
      </c>
      <c r="J288" s="593" t="str">
        <f>IF($D$285="Y/T","Isi Sasaran",IF($E$285=0,0,IF(I288="Y",1,IF(I288="T",0,"Isi Dulu"))))</f>
        <v>Isi Sasaran</v>
      </c>
      <c r="K288" s="592" t="s">
        <v>26</v>
      </c>
      <c r="L288" s="593" t="str">
        <f>IF($D$285="Y/T","Isi Sasaran",IF($E$285=0,0,IF(K288="Y",1,IF(K288="T",0,"Isi Dulu"))))</f>
        <v>Isi Sasaran</v>
      </c>
      <c r="M288" s="849"/>
      <c r="N288" s="852"/>
      <c r="O288" s="517"/>
      <c r="P288" s="517"/>
      <c r="Q288" s="517"/>
      <c r="R288" s="517"/>
    </row>
    <row r="289" spans="2:18" s="527" customFormat="1" ht="15.75">
      <c r="B289" s="838"/>
      <c r="C289" s="841"/>
      <c r="D289" s="859"/>
      <c r="E289" s="856"/>
      <c r="F289" s="569">
        <v>5</v>
      </c>
      <c r="G289" s="570"/>
      <c r="H289" s="599" t="str">
        <f t="shared" si="5"/>
        <v>Belum Diisi</v>
      </c>
      <c r="I289" s="595" t="s">
        <v>26</v>
      </c>
      <c r="J289" s="596" t="str">
        <f>IF($D$285="Y/T","Isi Sasaran",IF($E$285=0,0,IF(I289="Y",1,IF(I289="T",0,"Isi Dulu"))))</f>
        <v>Isi Sasaran</v>
      </c>
      <c r="K289" s="595" t="s">
        <v>26</v>
      </c>
      <c r="L289" s="596" t="str">
        <f>IF($D$285="Y/T","Isi Sasaran",IF($E$285=0,0,IF(K289="Y",1,IF(K289="T",0,"Isi Dulu"))))</f>
        <v>Isi Sasaran</v>
      </c>
      <c r="M289" s="850"/>
      <c r="N289" s="853"/>
      <c r="O289" s="517"/>
      <c r="P289" s="517"/>
      <c r="Q289" s="517"/>
      <c r="R289" s="517"/>
    </row>
    <row r="290" spans="2:18" s="527" customFormat="1" ht="15.75">
      <c r="B290" s="836">
        <v>17</v>
      </c>
      <c r="C290" s="839"/>
      <c r="D290" s="857" t="s">
        <v>26</v>
      </c>
      <c r="E290" s="854" t="str">
        <f>IF(D290="Y",1,IF(D290="T",0,IF(D290="Y/T","Belum diisi","Error")))</f>
        <v>Belum diisi</v>
      </c>
      <c r="F290" s="528">
        <v>1</v>
      </c>
      <c r="G290" s="529"/>
      <c r="H290" s="600" t="str">
        <f t="shared" si="5"/>
        <v>Belum Diisi</v>
      </c>
      <c r="I290" s="590" t="s">
        <v>26</v>
      </c>
      <c r="J290" s="591" t="str">
        <f>IF($D$290="Y/T","Isi Sasaran",IF($E$290=0,0,IF(I290="Y",1,IF(I290="T",0,"Isi Dulu"))))</f>
        <v>Isi Sasaran</v>
      </c>
      <c r="K290" s="590" t="s">
        <v>26</v>
      </c>
      <c r="L290" s="591" t="str">
        <f>IF($D$290="Y/T","Isi Sasaran",IF($E$290=0,0,IF(K290="Y",1,IF(K290="T",0,"Isi Dulu"))))</f>
        <v>Isi Sasaran</v>
      </c>
      <c r="M290" s="848" t="s">
        <v>26</v>
      </c>
      <c r="N290" s="851" t="str">
        <f>IF(M290="Y",1,IF(M290="T",0,IF(M290="Y/T","Belum diisi","Error")))</f>
        <v>Belum diisi</v>
      </c>
      <c r="O290" s="517"/>
      <c r="P290" s="517"/>
      <c r="Q290" s="517"/>
      <c r="R290" s="517"/>
    </row>
    <row r="291" spans="2:18" s="527" customFormat="1" ht="15.75">
      <c r="B291" s="837"/>
      <c r="C291" s="840"/>
      <c r="D291" s="858"/>
      <c r="E291" s="855"/>
      <c r="F291" s="549">
        <v>2</v>
      </c>
      <c r="G291" s="550"/>
      <c r="H291" s="598" t="str">
        <f t="shared" si="5"/>
        <v>Belum Diisi</v>
      </c>
      <c r="I291" s="592" t="s">
        <v>26</v>
      </c>
      <c r="J291" s="593" t="str">
        <f>IF($D$290="Y/T","Isi Sasaran",IF($E$290=0,0,IF(I291="Y",1,IF(I291="T",0,"Isi Dulu"))))</f>
        <v>Isi Sasaran</v>
      </c>
      <c r="K291" s="592" t="s">
        <v>26</v>
      </c>
      <c r="L291" s="593" t="str">
        <f>IF($D$290="Y/T","Isi Sasaran",IF($E$290=0,0,IF(K291="Y",1,IF(K291="T",0,"Isi Dulu"))))</f>
        <v>Isi Sasaran</v>
      </c>
      <c r="M291" s="849"/>
      <c r="N291" s="852"/>
      <c r="O291" s="517"/>
      <c r="P291" s="517"/>
      <c r="Q291" s="517"/>
      <c r="R291" s="517"/>
    </row>
    <row r="292" spans="2:18" s="527" customFormat="1" ht="15.75">
      <c r="B292" s="837"/>
      <c r="C292" s="840"/>
      <c r="D292" s="858"/>
      <c r="E292" s="855"/>
      <c r="F292" s="549">
        <v>3</v>
      </c>
      <c r="G292" s="550"/>
      <c r="H292" s="598" t="str">
        <f t="shared" si="5"/>
        <v>Belum Diisi</v>
      </c>
      <c r="I292" s="592" t="s">
        <v>26</v>
      </c>
      <c r="J292" s="593" t="str">
        <f>IF($D$290="Y/T","Isi Sasaran",IF($E$290=0,0,IF(I292="Y",1,IF(I292="T",0,"Isi Dulu"))))</f>
        <v>Isi Sasaran</v>
      </c>
      <c r="K292" s="592" t="s">
        <v>26</v>
      </c>
      <c r="L292" s="593" t="str">
        <f>IF($D$290="Y/T","Isi Sasaran",IF($E$290=0,0,IF(K292="Y",1,IF(K292="T",0,"Isi Dulu"))))</f>
        <v>Isi Sasaran</v>
      </c>
      <c r="M292" s="849"/>
      <c r="N292" s="852"/>
      <c r="O292" s="517"/>
      <c r="P292" s="517"/>
      <c r="Q292" s="517"/>
      <c r="R292" s="517"/>
    </row>
    <row r="293" spans="2:18" s="527" customFormat="1" ht="15.75">
      <c r="B293" s="837"/>
      <c r="C293" s="840"/>
      <c r="D293" s="858"/>
      <c r="E293" s="855"/>
      <c r="F293" s="549">
        <v>4</v>
      </c>
      <c r="G293" s="550"/>
      <c r="H293" s="598" t="str">
        <f t="shared" si="5"/>
        <v>Belum Diisi</v>
      </c>
      <c r="I293" s="592" t="s">
        <v>26</v>
      </c>
      <c r="J293" s="593" t="str">
        <f>IF($D$290="Y/T","Isi Sasaran",IF($E$290=0,0,IF(I293="Y",1,IF(I293="T",0,"Isi Dulu"))))</f>
        <v>Isi Sasaran</v>
      </c>
      <c r="K293" s="592" t="s">
        <v>26</v>
      </c>
      <c r="L293" s="593" t="str">
        <f>IF($D$290="Y/T","Isi Sasaran",IF($E$290=0,0,IF(K293="Y",1,IF(K293="T",0,"Isi Dulu"))))</f>
        <v>Isi Sasaran</v>
      </c>
      <c r="M293" s="849"/>
      <c r="N293" s="852"/>
      <c r="O293" s="517"/>
      <c r="P293" s="517"/>
      <c r="Q293" s="517"/>
      <c r="R293" s="517"/>
    </row>
    <row r="294" spans="2:18" s="527" customFormat="1" ht="15.75">
      <c r="B294" s="838"/>
      <c r="C294" s="841"/>
      <c r="D294" s="859"/>
      <c r="E294" s="856"/>
      <c r="F294" s="569">
        <v>5</v>
      </c>
      <c r="G294" s="570"/>
      <c r="H294" s="599" t="str">
        <f t="shared" si="5"/>
        <v>Belum Diisi</v>
      </c>
      <c r="I294" s="595" t="s">
        <v>26</v>
      </c>
      <c r="J294" s="596" t="str">
        <f>IF($D$290="Y/T","Isi Sasaran",IF($E$290=0,0,IF(I294="Y",1,IF(I294="T",0,"Isi Dulu"))))</f>
        <v>Isi Sasaran</v>
      </c>
      <c r="K294" s="595" t="s">
        <v>26</v>
      </c>
      <c r="L294" s="596" t="str">
        <f>IF($D$290="Y/T","Isi Sasaran",IF($E$290=0,0,IF(K294="Y",1,IF(K294="T",0,"Isi Dulu"))))</f>
        <v>Isi Sasaran</v>
      </c>
      <c r="M294" s="850"/>
      <c r="N294" s="853"/>
      <c r="O294" s="517"/>
      <c r="P294" s="517"/>
      <c r="Q294" s="517"/>
      <c r="R294" s="517"/>
    </row>
    <row r="295" spans="2:18" s="527" customFormat="1" ht="15.75">
      <c r="B295" s="836">
        <v>18</v>
      </c>
      <c r="C295" s="839"/>
      <c r="D295" s="857" t="s">
        <v>26</v>
      </c>
      <c r="E295" s="854" t="str">
        <f>IF(D295="Y",1,IF(D295="T",0,IF(D295="Y/T","Belum diisi","Error")))</f>
        <v>Belum diisi</v>
      </c>
      <c r="F295" s="528">
        <v>1</v>
      </c>
      <c r="G295" s="529"/>
      <c r="H295" s="600" t="str">
        <f t="shared" si="5"/>
        <v>Belum Diisi</v>
      </c>
      <c r="I295" s="590" t="s">
        <v>26</v>
      </c>
      <c r="J295" s="591" t="str">
        <f>IF($D$295="Y/T","Isi Sasaran",IF($E$295=0,0,IF(I295="Y",1,IF(I295="T",0,"Isi Dulu"))))</f>
        <v>Isi Sasaran</v>
      </c>
      <c r="K295" s="590" t="s">
        <v>26</v>
      </c>
      <c r="L295" s="591" t="str">
        <f>IF($D$295="Y/T","Isi Sasaran",IF($E$295=0,0,IF(K295="Y",1,IF(K295="T",0,"Isi Dulu"))))</f>
        <v>Isi Sasaran</v>
      </c>
      <c r="M295" s="848" t="s">
        <v>26</v>
      </c>
      <c r="N295" s="851" t="str">
        <f>IF(M295="Y",1,IF(M295="T",0,IF(M295="Y/T","Belum diisi","Error")))</f>
        <v>Belum diisi</v>
      </c>
      <c r="O295" s="517"/>
      <c r="P295" s="517"/>
      <c r="Q295" s="517"/>
      <c r="R295" s="517"/>
    </row>
    <row r="296" spans="2:18" s="527" customFormat="1" ht="15.75">
      <c r="B296" s="837"/>
      <c r="C296" s="840"/>
      <c r="D296" s="858"/>
      <c r="E296" s="855"/>
      <c r="F296" s="549">
        <v>2</v>
      </c>
      <c r="G296" s="550"/>
      <c r="H296" s="598" t="str">
        <f t="shared" si="5"/>
        <v>Belum Diisi</v>
      </c>
      <c r="I296" s="592" t="s">
        <v>26</v>
      </c>
      <c r="J296" s="593" t="str">
        <f>IF($D$295="Y/T","Isi Sasaran",IF($E$295=0,0,IF(I296="Y",1,IF(I296="T",0,"Isi Dulu"))))</f>
        <v>Isi Sasaran</v>
      </c>
      <c r="K296" s="592" t="s">
        <v>26</v>
      </c>
      <c r="L296" s="593" t="str">
        <f>IF($D$295="Y/T","Isi Sasaran",IF($E$295=0,0,IF(K296="Y",1,IF(K296="T",0,"Isi Dulu"))))</f>
        <v>Isi Sasaran</v>
      </c>
      <c r="M296" s="849"/>
      <c r="N296" s="852"/>
      <c r="O296" s="517"/>
      <c r="P296" s="517"/>
      <c r="Q296" s="517"/>
      <c r="R296" s="517"/>
    </row>
    <row r="297" spans="2:18" s="527" customFormat="1" ht="15.75">
      <c r="B297" s="837"/>
      <c r="C297" s="840"/>
      <c r="D297" s="858"/>
      <c r="E297" s="855"/>
      <c r="F297" s="549">
        <v>3</v>
      </c>
      <c r="G297" s="550"/>
      <c r="H297" s="598" t="str">
        <f t="shared" si="5"/>
        <v>Belum Diisi</v>
      </c>
      <c r="I297" s="592" t="s">
        <v>26</v>
      </c>
      <c r="J297" s="593" t="str">
        <f>IF($D$295="Y/T","Isi Sasaran",IF($E$295=0,0,IF(I297="Y",1,IF(I297="T",0,"Isi Dulu"))))</f>
        <v>Isi Sasaran</v>
      </c>
      <c r="K297" s="592" t="s">
        <v>26</v>
      </c>
      <c r="L297" s="593" t="str">
        <f>IF($D$295="Y/T","Isi Sasaran",IF($E$295=0,0,IF(K297="Y",1,IF(K297="T",0,"Isi Dulu"))))</f>
        <v>Isi Sasaran</v>
      </c>
      <c r="M297" s="849"/>
      <c r="N297" s="852"/>
      <c r="O297" s="517"/>
      <c r="P297" s="517"/>
      <c r="Q297" s="517"/>
      <c r="R297" s="517"/>
    </row>
    <row r="298" spans="2:18" s="527" customFormat="1" ht="15.75">
      <c r="B298" s="837"/>
      <c r="C298" s="840"/>
      <c r="D298" s="858"/>
      <c r="E298" s="855"/>
      <c r="F298" s="549">
        <v>4</v>
      </c>
      <c r="G298" s="550"/>
      <c r="H298" s="598" t="str">
        <f t="shared" si="5"/>
        <v>Belum Diisi</v>
      </c>
      <c r="I298" s="592" t="s">
        <v>26</v>
      </c>
      <c r="J298" s="593" t="str">
        <f>IF($D$295="Y/T","Isi Sasaran",IF($E$295=0,0,IF(I298="Y",1,IF(I298="T",0,"Isi Dulu"))))</f>
        <v>Isi Sasaran</v>
      </c>
      <c r="K298" s="592" t="s">
        <v>26</v>
      </c>
      <c r="L298" s="593" t="str">
        <f>IF($D$295="Y/T","Isi Sasaran",IF($E$295=0,0,IF(K298="Y",1,IF(K298="T",0,"Isi Dulu"))))</f>
        <v>Isi Sasaran</v>
      </c>
      <c r="M298" s="849"/>
      <c r="N298" s="852"/>
      <c r="O298" s="517"/>
      <c r="P298" s="517"/>
      <c r="Q298" s="517"/>
      <c r="R298" s="517"/>
    </row>
    <row r="299" spans="2:18" s="527" customFormat="1" ht="15.75">
      <c r="B299" s="838"/>
      <c r="C299" s="841"/>
      <c r="D299" s="859"/>
      <c r="E299" s="856"/>
      <c r="F299" s="569">
        <v>5</v>
      </c>
      <c r="G299" s="570"/>
      <c r="H299" s="599" t="str">
        <f t="shared" si="5"/>
        <v>Belum Diisi</v>
      </c>
      <c r="I299" s="595" t="s">
        <v>26</v>
      </c>
      <c r="J299" s="596" t="str">
        <f>IF($D$295="Y/T","Isi Sasaran",IF($E$295=0,0,IF(I299="Y",1,IF(I299="T",0,"Isi Dulu"))))</f>
        <v>Isi Sasaran</v>
      </c>
      <c r="K299" s="595" t="s">
        <v>26</v>
      </c>
      <c r="L299" s="596" t="str">
        <f>IF($D$295="Y/T","Isi Sasaran",IF($E$295=0,0,IF(K299="Y",1,IF(K299="T",0,"Isi Dulu"))))</f>
        <v>Isi Sasaran</v>
      </c>
      <c r="M299" s="850"/>
      <c r="N299" s="853"/>
      <c r="O299" s="517"/>
      <c r="P299" s="517"/>
      <c r="Q299" s="517"/>
      <c r="R299" s="517"/>
    </row>
    <row r="300" spans="2:18" s="527" customFormat="1" ht="15.75">
      <c r="B300" s="836">
        <v>19</v>
      </c>
      <c r="C300" s="839"/>
      <c r="D300" s="857" t="s">
        <v>26</v>
      </c>
      <c r="E300" s="854" t="str">
        <f>IF(D300="Y",1,IF(D300="T",0,IF(D300="Y/T","Belum diisi","Error")))</f>
        <v>Belum diisi</v>
      </c>
      <c r="F300" s="528">
        <v>1</v>
      </c>
      <c r="G300" s="529"/>
      <c r="H300" s="600" t="str">
        <f t="shared" si="5"/>
        <v>Belum Diisi</v>
      </c>
      <c r="I300" s="590" t="s">
        <v>26</v>
      </c>
      <c r="J300" s="591" t="str">
        <f>IF($D$300="Y/T","Isi Sasaran",IF($E$300=0,0,IF(I300="Y",1,IF(I300="T",0,"Isi Dulu"))))</f>
        <v>Isi Sasaran</v>
      </c>
      <c r="K300" s="590" t="s">
        <v>26</v>
      </c>
      <c r="L300" s="591" t="str">
        <f>IF($D$300="Y/T","Isi Sasaran",IF($E$300=0,0,IF(K300="Y",1,IF(K300="T",0,"Isi Dulu"))))</f>
        <v>Isi Sasaran</v>
      </c>
      <c r="M300" s="848" t="s">
        <v>26</v>
      </c>
      <c r="N300" s="851" t="str">
        <f>IF(M300="Y",1,IF(M300="T",0,IF(M300="Y/T","Belum diisi","Error")))</f>
        <v>Belum diisi</v>
      </c>
      <c r="O300" s="517"/>
      <c r="P300" s="517"/>
      <c r="Q300" s="517"/>
      <c r="R300" s="517"/>
    </row>
    <row r="301" spans="2:18" s="527" customFormat="1" ht="15.75">
      <c r="B301" s="837"/>
      <c r="C301" s="840"/>
      <c r="D301" s="858"/>
      <c r="E301" s="855"/>
      <c r="F301" s="549">
        <v>2</v>
      </c>
      <c r="G301" s="550"/>
      <c r="H301" s="598" t="str">
        <f t="shared" si="5"/>
        <v>Belum Diisi</v>
      </c>
      <c r="I301" s="592" t="s">
        <v>26</v>
      </c>
      <c r="J301" s="593" t="str">
        <f>IF($D$300="Y/T","Isi Sasaran",IF($E$300=0,0,IF(I301="Y",1,IF(I301="T",0,"Isi Dulu"))))</f>
        <v>Isi Sasaran</v>
      </c>
      <c r="K301" s="592" t="s">
        <v>26</v>
      </c>
      <c r="L301" s="593" t="str">
        <f>IF($D$300="Y/T","Isi Sasaran",IF($E$300=0,0,IF(K301="Y",1,IF(K301="T",0,"Isi Dulu"))))</f>
        <v>Isi Sasaran</v>
      </c>
      <c r="M301" s="849"/>
      <c r="N301" s="852"/>
      <c r="O301" s="517"/>
      <c r="P301" s="517"/>
      <c r="Q301" s="517"/>
      <c r="R301" s="517"/>
    </row>
    <row r="302" spans="2:18" s="527" customFormat="1" ht="15.75">
      <c r="B302" s="837"/>
      <c r="C302" s="840"/>
      <c r="D302" s="858"/>
      <c r="E302" s="855"/>
      <c r="F302" s="549">
        <v>3</v>
      </c>
      <c r="G302" s="550"/>
      <c r="H302" s="598" t="str">
        <f t="shared" si="5"/>
        <v>Belum Diisi</v>
      </c>
      <c r="I302" s="592" t="s">
        <v>26</v>
      </c>
      <c r="J302" s="593" t="str">
        <f>IF($D$300="Y/T","Isi Sasaran",IF($E$300=0,0,IF(I302="Y",1,IF(I302="T",0,"Isi Dulu"))))</f>
        <v>Isi Sasaran</v>
      </c>
      <c r="K302" s="592" t="s">
        <v>26</v>
      </c>
      <c r="L302" s="593" t="str">
        <f>IF($D$300="Y/T","Isi Sasaran",IF($E$300=0,0,IF(K302="Y",1,IF(K302="T",0,"Isi Dulu"))))</f>
        <v>Isi Sasaran</v>
      </c>
      <c r="M302" s="849"/>
      <c r="N302" s="852"/>
      <c r="O302" s="517"/>
      <c r="P302" s="517"/>
      <c r="Q302" s="517"/>
      <c r="R302" s="517"/>
    </row>
    <row r="303" spans="2:18" s="527" customFormat="1" ht="15.75">
      <c r="B303" s="837"/>
      <c r="C303" s="840"/>
      <c r="D303" s="858"/>
      <c r="E303" s="855"/>
      <c r="F303" s="549">
        <v>4</v>
      </c>
      <c r="G303" s="550"/>
      <c r="H303" s="598" t="str">
        <f t="shared" si="5"/>
        <v>Belum Diisi</v>
      </c>
      <c r="I303" s="592" t="s">
        <v>26</v>
      </c>
      <c r="J303" s="593" t="str">
        <f>IF($D$300="Y/T","Isi Sasaran",IF($E$300=0,0,IF(I303="Y",1,IF(I303="T",0,"Isi Dulu"))))</f>
        <v>Isi Sasaran</v>
      </c>
      <c r="K303" s="592" t="s">
        <v>26</v>
      </c>
      <c r="L303" s="593" t="str">
        <f>IF($D$300="Y/T","Isi Sasaran",IF($E$300=0,0,IF(K303="Y",1,IF(K303="T",0,"Isi Dulu"))))</f>
        <v>Isi Sasaran</v>
      </c>
      <c r="M303" s="849"/>
      <c r="N303" s="852"/>
      <c r="O303" s="517"/>
      <c r="P303" s="517"/>
      <c r="Q303" s="517"/>
      <c r="R303" s="517"/>
    </row>
    <row r="304" spans="2:18" s="527" customFormat="1" ht="15.75">
      <c r="B304" s="838"/>
      <c r="C304" s="841"/>
      <c r="D304" s="859"/>
      <c r="E304" s="856"/>
      <c r="F304" s="569">
        <v>5</v>
      </c>
      <c r="G304" s="570"/>
      <c r="H304" s="599" t="str">
        <f t="shared" si="5"/>
        <v>Belum Diisi</v>
      </c>
      <c r="I304" s="595" t="s">
        <v>26</v>
      </c>
      <c r="J304" s="596" t="str">
        <f>IF($D$300="Y/T","Isi Sasaran",IF($E$300=0,0,IF(I304="Y",1,IF(I304="T",0,"Isi Dulu"))))</f>
        <v>Isi Sasaran</v>
      </c>
      <c r="K304" s="595" t="s">
        <v>26</v>
      </c>
      <c r="L304" s="596" t="str">
        <f>IF($D$300="Y/T","Isi Sasaran",IF($E$300=0,0,IF(K304="Y",1,IF(K304="T",0,"Isi Dulu"))))</f>
        <v>Isi Sasaran</v>
      </c>
      <c r="M304" s="850"/>
      <c r="N304" s="853"/>
      <c r="O304" s="517"/>
      <c r="P304" s="517"/>
      <c r="Q304" s="517"/>
      <c r="R304" s="517"/>
    </row>
    <row r="305" spans="2:18" s="527" customFormat="1" ht="15.75">
      <c r="B305" s="836">
        <v>20</v>
      </c>
      <c r="C305" s="839"/>
      <c r="D305" s="857" t="s">
        <v>26</v>
      </c>
      <c r="E305" s="854" t="str">
        <f>IF(D305="Y",1,IF(D305="T",0,IF(D305="Y/T","Belum diisi","Error")))</f>
        <v>Belum diisi</v>
      </c>
      <c r="F305" s="528">
        <v>1</v>
      </c>
      <c r="G305" s="529"/>
      <c r="H305" s="600" t="str">
        <f t="shared" si="5"/>
        <v>Belum Diisi</v>
      </c>
      <c r="I305" s="590" t="s">
        <v>26</v>
      </c>
      <c r="J305" s="591" t="str">
        <f>IF($D$305="Y/T","Isi Sasaran",IF($E$305=0,0,IF(I305="Y",1,IF(I305="T",0,"Isi Dulu"))))</f>
        <v>Isi Sasaran</v>
      </c>
      <c r="K305" s="590" t="s">
        <v>26</v>
      </c>
      <c r="L305" s="591" t="str">
        <f>IF($D$305="Y/T","Isi Sasaran",IF($E$305=0,0,IF(K305="Y",1,IF(K305="T",0,"Isi Dulu"))))</f>
        <v>Isi Sasaran</v>
      </c>
      <c r="M305" s="848" t="s">
        <v>26</v>
      </c>
      <c r="N305" s="851" t="str">
        <f>IF(M305="Y",1,IF(M305="T",0,IF(M305="Y/T","Belum diisi","Error")))</f>
        <v>Belum diisi</v>
      </c>
      <c r="O305" s="517"/>
      <c r="P305" s="517"/>
      <c r="Q305" s="517"/>
      <c r="R305" s="517"/>
    </row>
    <row r="306" spans="2:18" s="527" customFormat="1" ht="15.75">
      <c r="B306" s="837"/>
      <c r="C306" s="840"/>
      <c r="D306" s="858"/>
      <c r="E306" s="855"/>
      <c r="F306" s="549">
        <v>2</v>
      </c>
      <c r="G306" s="550"/>
      <c r="H306" s="598" t="str">
        <f t="shared" si="5"/>
        <v>Belum Diisi</v>
      </c>
      <c r="I306" s="592" t="s">
        <v>26</v>
      </c>
      <c r="J306" s="593" t="str">
        <f>IF($D$305="Y/T","Isi Sasaran",IF($E$305=0,0,IF(I306="Y",1,IF(I306="T",0,"Isi Dulu"))))</f>
        <v>Isi Sasaran</v>
      </c>
      <c r="K306" s="592" t="s">
        <v>26</v>
      </c>
      <c r="L306" s="593" t="str">
        <f>IF($D$305="Y/T","Isi Sasaran",IF($E$305=0,0,IF(K306="Y",1,IF(K306="T",0,"Isi Dulu"))))</f>
        <v>Isi Sasaran</v>
      </c>
      <c r="M306" s="849"/>
      <c r="N306" s="852"/>
      <c r="O306" s="517"/>
      <c r="P306" s="517"/>
      <c r="Q306" s="517"/>
      <c r="R306" s="517"/>
    </row>
    <row r="307" spans="2:18" s="527" customFormat="1" ht="15.75">
      <c r="B307" s="837"/>
      <c r="C307" s="840"/>
      <c r="D307" s="858"/>
      <c r="E307" s="855"/>
      <c r="F307" s="549">
        <v>3</v>
      </c>
      <c r="G307" s="550"/>
      <c r="H307" s="598" t="str">
        <f t="shared" si="5"/>
        <v>Belum Diisi</v>
      </c>
      <c r="I307" s="592" t="s">
        <v>26</v>
      </c>
      <c r="J307" s="593" t="str">
        <f>IF($D$305="Y/T","Isi Sasaran",IF($E$305=0,0,IF(I307="Y",1,IF(I307="T",0,"Isi Dulu"))))</f>
        <v>Isi Sasaran</v>
      </c>
      <c r="K307" s="592" t="s">
        <v>26</v>
      </c>
      <c r="L307" s="593" t="str">
        <f>IF($D$305="Y/T","Isi Sasaran",IF($E$305=0,0,IF(K307="Y",1,IF(K307="T",0,"Isi Dulu"))))</f>
        <v>Isi Sasaran</v>
      </c>
      <c r="M307" s="849"/>
      <c r="N307" s="852"/>
      <c r="O307" s="517"/>
      <c r="P307" s="517"/>
      <c r="Q307" s="517"/>
      <c r="R307" s="517"/>
    </row>
    <row r="308" spans="2:18" s="527" customFormat="1" ht="15.75">
      <c r="B308" s="837"/>
      <c r="C308" s="840"/>
      <c r="D308" s="858"/>
      <c r="E308" s="855"/>
      <c r="F308" s="549">
        <v>4</v>
      </c>
      <c r="G308" s="550"/>
      <c r="H308" s="598" t="str">
        <f t="shared" si="5"/>
        <v>Belum Diisi</v>
      </c>
      <c r="I308" s="592" t="s">
        <v>26</v>
      </c>
      <c r="J308" s="593" t="str">
        <f>IF($D$305="Y/T","Isi Sasaran",IF($E$305=0,0,IF(I308="Y",1,IF(I308="T",0,"Isi Dulu"))))</f>
        <v>Isi Sasaran</v>
      </c>
      <c r="K308" s="592" t="s">
        <v>26</v>
      </c>
      <c r="L308" s="593" t="str">
        <f>IF($D$305="Y/T","Isi Sasaran",IF($E$305=0,0,IF(K308="Y",1,IF(K308="T",0,"Isi Dulu"))))</f>
        <v>Isi Sasaran</v>
      </c>
      <c r="M308" s="849"/>
      <c r="N308" s="852"/>
      <c r="O308" s="517"/>
      <c r="P308" s="517"/>
      <c r="Q308" s="517"/>
      <c r="R308" s="517"/>
    </row>
    <row r="309" spans="2:18" s="527" customFormat="1" ht="15.75">
      <c r="B309" s="838"/>
      <c r="C309" s="841"/>
      <c r="D309" s="859"/>
      <c r="E309" s="856"/>
      <c r="F309" s="569">
        <v>5</v>
      </c>
      <c r="G309" s="570"/>
      <c r="H309" s="599" t="str">
        <f t="shared" si="5"/>
        <v>Belum Diisi</v>
      </c>
      <c r="I309" s="595" t="s">
        <v>26</v>
      </c>
      <c r="J309" s="596" t="str">
        <f>IF($D$305="Y/T","Isi Sasaran",IF($E$305=0,0,IF(I309="Y",1,IF(I309="T",0,"Isi Dulu"))))</f>
        <v>Isi Sasaran</v>
      </c>
      <c r="K309" s="595" t="s">
        <v>26</v>
      </c>
      <c r="L309" s="596" t="str">
        <f>IF($D$305="Y/T","Isi Sasaran",IF($E$305=0,0,IF(K309="Y",1,IF(K309="T",0,"Isi Dulu"))))</f>
        <v>Isi Sasaran</v>
      </c>
      <c r="M309" s="850"/>
      <c r="N309" s="853"/>
      <c r="O309" s="517"/>
      <c r="P309" s="517"/>
      <c r="Q309" s="517"/>
      <c r="R309" s="517"/>
    </row>
    <row r="310" spans="2:18" ht="15.75">
      <c r="B310" s="580"/>
      <c r="C310" s="581"/>
      <c r="D310" s="582"/>
      <c r="E310" s="602" t="e">
        <f>AVERAGE(E210:E309)</f>
        <v>#DIV/0!</v>
      </c>
      <c r="F310" s="583"/>
      <c r="G310" s="583"/>
      <c r="H310" s="602" t="e">
        <f>(IF($D210="Y/T",0,AVERAGE(H210:H214))+IF($D215="Y/T",0,AVERAGE(H215:H219))+IF($D220="Y/T",0,AVERAGE(H220:H224))+IF($D225="Y/T",0,AVERAGE(H225:H229))+IF($D230="Y/T",0,AVERAGE(H230:H234))+IF($D235="Y/T",0,AVERAGE(H235:H239))+IF($D240="Y/T",0,AVERAGE(H240:H244))+IF($D245="Y/T",0,AVERAGE(H245:H249))+IF($D250="Y/T",0,AVERAGE(H250:H254))+IF($D255="Y/T",0,AVERAGE(H255:H259))+IF($D260="Y/T",0,AVERAGE(H260:H264))+IF($D265="Y/T",0,AVERAGE(H265:H269))+IF($D270="Y/T",0,AVERAGE(H270:H274))+IF($D275="Y/T",0,AVERAGE(H275:H279))+IF($D280="Y/T",0,AVERAGE(H280:H284))+IF($D285="Y/T",0,AVERAGE(H285:H289))+IF($D290="Y/T",0,AVERAGE(H290:H294))+IF($D295="Y/T",0,AVERAGE(H295:H299))+IF($D300="Y/T",0,AVERAGE(H300:H304))+IF($D305="Y/T",0,AVERAGE(H305:H309)))/(COUNTIF($D210:$D309,"Y")+COUNTIF($D210:$D309,"T"))</f>
        <v>#DIV/0!</v>
      </c>
      <c r="I310" s="582"/>
      <c r="J310" s="602" t="e">
        <f>(IF($D210="Y/T",0,AVERAGE(J210:J214))+IF($D215="Y/T",0,AVERAGE(J215:J219))+IF($D220="Y/T",0,AVERAGE(J220:J224))+IF($D225="Y/T",0,AVERAGE(J225:J229))+IF($D230="Y/T",0,AVERAGE(J230:J234))+IF($D235="Y/T",0,AVERAGE(J235:J239))+IF($D240="Y/T",0,AVERAGE(J240:J244))+IF($D245="Y/T",0,AVERAGE(J245:J249))+IF($D250="Y/T",0,AVERAGE(J250:J254))+IF($D255="Y/T",0,AVERAGE(J255:J259))+IF($D260="Y/T",0,AVERAGE(J260:J264))+IF($D265="Y/T",0,AVERAGE(J265:J269))+IF($D270="Y/T",0,AVERAGE(J270:J274))+IF($D275="Y/T",0,AVERAGE(J275:J279))+IF($D280="Y/T",0,AVERAGE(J280:J284))+IF($D285="Y/T",0,AVERAGE(J285:J289))+IF($D290="Y/T",0,AVERAGE(J290:J294))+IF($D295="Y/T",0,AVERAGE(J295:J299))+IF($D300="Y/T",0,AVERAGE(J300:J304))+IF($D305="Y/T",0,AVERAGE(J305:J309)))/(COUNTIF($D210:$D309,"Y")+COUNTIF($D210:$D309,"T"))</f>
        <v>#DIV/0!</v>
      </c>
      <c r="K310" s="582"/>
      <c r="L310" s="602" t="e">
        <f>(IF($D210="Y/T",0,AVERAGE(L210:L214))+IF($D215="Y/T",0,AVERAGE(L215:L219))+IF($D220="Y/T",0,AVERAGE(L220:L224))+IF($D225="Y/T",0,AVERAGE(L225:L229))+IF($D230="Y/T",0,AVERAGE(L230:L234))+IF($D235="Y/T",0,AVERAGE(L235:L239))+IF($D240="Y/T",0,AVERAGE(L240:L244))+IF($D245="Y/T",0,AVERAGE(L245:L249))+IF($D250="Y/T",0,AVERAGE(L250:L254))+IF($D255="Y/T",0,AVERAGE(L255:L259))+IF($D260="Y/T",0,AVERAGE(L260:L264))+IF($D265="Y/T",0,AVERAGE(L265:L269))+IF($D270="Y/T",0,AVERAGE(L270:L274))+IF($D275="Y/T",0,AVERAGE(L275:L279))+IF($D280="Y/T",0,AVERAGE(L280:L284))+IF($D285="Y/T",0,AVERAGE(L285:L289))+IF($D290="Y/T",0,AVERAGE(L290:L294))+IF($D295="Y/T",0,AVERAGE(L295:L299))+IF($D300="Y/T",0,AVERAGE(L300:L304))+IF($D305="Y/T",0,AVERAGE(L305:L309)))/(COUNTIF($D210:$D309,"Y")+COUNTIF($D210:$D309,"T"))</f>
        <v>#DIV/0!</v>
      </c>
      <c r="M310" s="606"/>
      <c r="N310" s="602" t="e">
        <f>AVERAGE(N210:N309)</f>
        <v>#DIV/0!</v>
      </c>
    </row>
    <row r="311" spans="2:18" ht="15.75">
      <c r="B311" s="865" t="s">
        <v>434</v>
      </c>
      <c r="C311" s="865"/>
      <c r="D311" s="865"/>
      <c r="E311" s="865"/>
      <c r="F311" s="865"/>
      <c r="G311" s="865"/>
      <c r="H311" s="865"/>
      <c r="I311" s="865"/>
      <c r="J311" s="865"/>
      <c r="K311" s="865"/>
      <c r="L311" s="865"/>
      <c r="M311" s="865"/>
      <c r="N311" s="866"/>
    </row>
    <row r="312" spans="2:18" ht="15.75">
      <c r="B312" s="836">
        <v>1</v>
      </c>
      <c r="C312" s="839"/>
      <c r="D312" s="857" t="s">
        <v>26</v>
      </c>
      <c r="E312" s="854" t="str">
        <f>IF(D312="Y",1,IF(D312="T",0,IF(D312="Y/T","Belum diisi","Error")))</f>
        <v>Belum diisi</v>
      </c>
      <c r="F312" s="528">
        <v>1</v>
      </c>
      <c r="G312" s="529"/>
      <c r="H312" s="589" t="str">
        <f t="shared" ref="H312:H375" si="6">IF(OR(J312="Isi Dulu",L312="Isi Dulu",J312="Isi Sasaran",L312="Isi Sasaran"),"Belum Diisi",IF(SUM(J312,L312)=2,1,IF(SUM(J312,L312)=1,0,IF(SUM(J312,L312)=0,0,"Error"))))</f>
        <v>Belum Diisi</v>
      </c>
      <c r="I312" s="590" t="s">
        <v>26</v>
      </c>
      <c r="J312" s="591" t="str">
        <f>IF($D$312="Y/T","Isi Sasaran",IF($E$312=0,0,IF(I312="Y",1,IF(I312="T",0,"Isi Dulu"))))</f>
        <v>Isi Sasaran</v>
      </c>
      <c r="K312" s="590" t="s">
        <v>26</v>
      </c>
      <c r="L312" s="591" t="str">
        <f>IF($D$312="Y/T","Isi Sasaran",IF($E$312=0,0,IF(K312="Y",1,IF(K312="T",0,"Isi Dulu"))))</f>
        <v>Isi Sasaran</v>
      </c>
      <c r="M312" s="848" t="s">
        <v>26</v>
      </c>
      <c r="N312" s="851" t="str">
        <f>IF(M312="Y",1,IF(M312="T",0,IF(M312="Y/T","Belum diisi","Error")))</f>
        <v>Belum diisi</v>
      </c>
    </row>
    <row r="313" spans="2:18" ht="15.75">
      <c r="B313" s="837"/>
      <c r="C313" s="840"/>
      <c r="D313" s="858"/>
      <c r="E313" s="855"/>
      <c r="F313" s="549">
        <v>2</v>
      </c>
      <c r="G313" s="550"/>
      <c r="H313" s="589" t="str">
        <f t="shared" si="6"/>
        <v>Belum Diisi</v>
      </c>
      <c r="I313" s="592" t="s">
        <v>26</v>
      </c>
      <c r="J313" s="593" t="str">
        <f>IF($D$312="Y/T","Isi Sasaran",IF($E$312=0,0,IF(I313="Y",1,IF(I313="T",0,"Isi Dulu"))))</f>
        <v>Isi Sasaran</v>
      </c>
      <c r="K313" s="592" t="s">
        <v>26</v>
      </c>
      <c r="L313" s="593" t="str">
        <f>IF($D$312="Y/T","Isi Sasaran",IF($E$312=0,0,IF(K313="Y",1,IF(K313="T",0,"Isi Dulu"))))</f>
        <v>Isi Sasaran</v>
      </c>
      <c r="M313" s="849"/>
      <c r="N313" s="852"/>
    </row>
    <row r="314" spans="2:18" ht="15.75">
      <c r="B314" s="837"/>
      <c r="C314" s="840"/>
      <c r="D314" s="858"/>
      <c r="E314" s="855"/>
      <c r="F314" s="549">
        <v>3</v>
      </c>
      <c r="G314" s="550"/>
      <c r="H314" s="589" t="str">
        <f t="shared" si="6"/>
        <v>Belum Diisi</v>
      </c>
      <c r="I314" s="592" t="s">
        <v>26</v>
      </c>
      <c r="J314" s="593" t="str">
        <f>IF($D$312="Y/T","Isi Sasaran",IF($E$312=0,0,IF(I314="Y",1,IF(I314="T",0,"Isi Dulu"))))</f>
        <v>Isi Sasaran</v>
      </c>
      <c r="K314" s="592" t="s">
        <v>26</v>
      </c>
      <c r="L314" s="593" t="str">
        <f>IF($D$312="Y/T","Isi Sasaran",IF($E$312=0,0,IF(K314="Y",1,IF(K314="T",0,"Isi Dulu"))))</f>
        <v>Isi Sasaran</v>
      </c>
      <c r="M314" s="849"/>
      <c r="N314" s="852"/>
    </row>
    <row r="315" spans="2:18" ht="15.75">
      <c r="B315" s="837"/>
      <c r="C315" s="840"/>
      <c r="D315" s="858"/>
      <c r="E315" s="855"/>
      <c r="F315" s="549">
        <v>4</v>
      </c>
      <c r="G315" s="550"/>
      <c r="H315" s="589" t="str">
        <f t="shared" si="6"/>
        <v>Belum Diisi</v>
      </c>
      <c r="I315" s="592" t="s">
        <v>26</v>
      </c>
      <c r="J315" s="593" t="str">
        <f>IF($D$312="Y/T","Isi Sasaran",IF($E$312=0,0,IF(I315="Y",1,IF(I315="T",0,"Isi Dulu"))))</f>
        <v>Isi Sasaran</v>
      </c>
      <c r="K315" s="592" t="s">
        <v>26</v>
      </c>
      <c r="L315" s="593" t="str">
        <f>IF($D$312="Y/T","Isi Sasaran",IF($E$312=0,0,IF(K315="Y",1,IF(K315="T",0,"Isi Dulu"))))</f>
        <v>Isi Sasaran</v>
      </c>
      <c r="M315" s="849"/>
      <c r="N315" s="852"/>
    </row>
    <row r="316" spans="2:18" ht="15.75">
      <c r="B316" s="838"/>
      <c r="C316" s="841"/>
      <c r="D316" s="859"/>
      <c r="E316" s="856"/>
      <c r="F316" s="569">
        <v>5</v>
      </c>
      <c r="G316" s="570"/>
      <c r="H316" s="594" t="str">
        <f t="shared" si="6"/>
        <v>Belum Diisi</v>
      </c>
      <c r="I316" s="595" t="s">
        <v>26</v>
      </c>
      <c r="J316" s="596" t="str">
        <f>IF($D$312="Y/T","Isi Sasaran",IF($E$312=0,0,IF(I316="Y",1,IF(I316="T",0,"Isi Dulu"))))</f>
        <v>Isi Sasaran</v>
      </c>
      <c r="K316" s="595" t="s">
        <v>26</v>
      </c>
      <c r="L316" s="596" t="str">
        <f>IF($D$312="Y/T","Isi Sasaran",IF($E$312=0,0,IF(K316="Y",1,IF(K316="T",0,"Isi Dulu"))))</f>
        <v>Isi Sasaran</v>
      </c>
      <c r="M316" s="850"/>
      <c r="N316" s="853"/>
    </row>
    <row r="317" spans="2:18" ht="15.75">
      <c r="B317" s="836">
        <v>2</v>
      </c>
      <c r="C317" s="839"/>
      <c r="D317" s="857" t="s">
        <v>26</v>
      </c>
      <c r="E317" s="854" t="str">
        <f>IF(D317="Y",1,IF(D317="T",0,IF(D317="Y/T","Belum diisi","Error")))</f>
        <v>Belum diisi</v>
      </c>
      <c r="F317" s="528">
        <v>1</v>
      </c>
      <c r="G317" s="529"/>
      <c r="H317" s="597" t="str">
        <f t="shared" si="6"/>
        <v>Belum Diisi</v>
      </c>
      <c r="I317" s="590" t="s">
        <v>26</v>
      </c>
      <c r="J317" s="591" t="str">
        <f>IF($D$317="Y/T","Isi Sasaran",IF($E$317=0,0,IF(I317="Y",1,IF(I317="T",0,"Isi Dulu"))))</f>
        <v>Isi Sasaran</v>
      </c>
      <c r="K317" s="590" t="s">
        <v>26</v>
      </c>
      <c r="L317" s="591" t="str">
        <f>IF($D$317="Y/T","Isi Sasaran",IF($E$317=0,0,IF(K317="Y",1,IF(K317="T",0,"Isi Dulu"))))</f>
        <v>Isi Sasaran</v>
      </c>
      <c r="M317" s="848" t="s">
        <v>26</v>
      </c>
      <c r="N317" s="851" t="str">
        <f>IF(M317="Y",1,IF(M317="T",0,IF(M317="Y/T","Belum diisi","Error")))</f>
        <v>Belum diisi</v>
      </c>
    </row>
    <row r="318" spans="2:18" ht="15.75">
      <c r="B318" s="837"/>
      <c r="C318" s="840"/>
      <c r="D318" s="858"/>
      <c r="E318" s="855"/>
      <c r="F318" s="549">
        <v>2</v>
      </c>
      <c r="G318" s="550"/>
      <c r="H318" s="598" t="str">
        <f t="shared" si="6"/>
        <v>Belum Diisi</v>
      </c>
      <c r="I318" s="592" t="s">
        <v>26</v>
      </c>
      <c r="J318" s="593" t="str">
        <f>IF($D$317="Y/T","Isi Sasaran",IF($E$317=0,0,IF(I318="Y",1,IF(I318="T",0,"Isi Dulu"))))</f>
        <v>Isi Sasaran</v>
      </c>
      <c r="K318" s="592" t="s">
        <v>26</v>
      </c>
      <c r="L318" s="593" t="str">
        <f>IF($D$317="Y/T","Isi Sasaran",IF($E$317=0,0,IF(K318="Y",1,IF(K318="T",0,"Isi Dulu"))))</f>
        <v>Isi Sasaran</v>
      </c>
      <c r="M318" s="849"/>
      <c r="N318" s="852"/>
    </row>
    <row r="319" spans="2:18" ht="15.75">
      <c r="B319" s="837"/>
      <c r="C319" s="840"/>
      <c r="D319" s="858"/>
      <c r="E319" s="855"/>
      <c r="F319" s="549">
        <v>3</v>
      </c>
      <c r="G319" s="550"/>
      <c r="H319" s="598" t="str">
        <f t="shared" si="6"/>
        <v>Belum Diisi</v>
      </c>
      <c r="I319" s="592" t="s">
        <v>26</v>
      </c>
      <c r="J319" s="593" t="str">
        <f>IF($D$317="Y/T","Isi Sasaran",IF($E$317=0,0,IF(I319="Y",1,IF(I319="T",0,"Isi Dulu"))))</f>
        <v>Isi Sasaran</v>
      </c>
      <c r="K319" s="592" t="s">
        <v>26</v>
      </c>
      <c r="L319" s="593" t="str">
        <f>IF($D$317="Y/T","Isi Sasaran",IF($E$317=0,0,IF(K319="Y",1,IF(K319="T",0,"Isi Dulu"))))</f>
        <v>Isi Sasaran</v>
      </c>
      <c r="M319" s="849"/>
      <c r="N319" s="852"/>
    </row>
    <row r="320" spans="2:18" ht="15.75">
      <c r="B320" s="837"/>
      <c r="C320" s="840"/>
      <c r="D320" s="858"/>
      <c r="E320" s="855"/>
      <c r="F320" s="549">
        <v>4</v>
      </c>
      <c r="G320" s="550"/>
      <c r="H320" s="598" t="str">
        <f t="shared" si="6"/>
        <v>Belum Diisi</v>
      </c>
      <c r="I320" s="592" t="s">
        <v>26</v>
      </c>
      <c r="J320" s="593" t="str">
        <f>IF($D$317="Y/T","Isi Sasaran",IF($E$317=0,0,IF(I320="Y",1,IF(I320="T",0,"Isi Dulu"))))</f>
        <v>Isi Sasaran</v>
      </c>
      <c r="K320" s="592" t="s">
        <v>26</v>
      </c>
      <c r="L320" s="593" t="str">
        <f>IF($D$317="Y/T","Isi Sasaran",IF($E$317=0,0,IF(K320="Y",1,IF(K320="T",0,"Isi Dulu"))))</f>
        <v>Isi Sasaran</v>
      </c>
      <c r="M320" s="849"/>
      <c r="N320" s="852"/>
    </row>
    <row r="321" spans="2:14" ht="15.75">
      <c r="B321" s="838"/>
      <c r="C321" s="841"/>
      <c r="D321" s="859"/>
      <c r="E321" s="856"/>
      <c r="F321" s="569">
        <v>5</v>
      </c>
      <c r="G321" s="570"/>
      <c r="H321" s="599" t="str">
        <f t="shared" si="6"/>
        <v>Belum Diisi</v>
      </c>
      <c r="I321" s="595" t="s">
        <v>26</v>
      </c>
      <c r="J321" s="596" t="str">
        <f>IF($D$317="Y/T","Isi Sasaran",IF($E$317=0,0,IF(I321="Y",1,IF(I321="T",0,"Isi Dulu"))))</f>
        <v>Isi Sasaran</v>
      </c>
      <c r="K321" s="595" t="s">
        <v>26</v>
      </c>
      <c r="L321" s="596" t="str">
        <f>IF($D$317="Y/T","Isi Sasaran",IF($E$317=0,0,IF(K321="Y",1,IF(K321="T",0,"Isi Dulu"))))</f>
        <v>Isi Sasaran</v>
      </c>
      <c r="M321" s="850"/>
      <c r="N321" s="853"/>
    </row>
    <row r="322" spans="2:14" ht="15.75">
      <c r="B322" s="836">
        <v>3</v>
      </c>
      <c r="C322" s="839"/>
      <c r="D322" s="857" t="s">
        <v>26</v>
      </c>
      <c r="E322" s="854" t="str">
        <f>IF(D322="Y",1,IF(D322="T",0,IF(D322="Y/T","Belum diisi","Error")))</f>
        <v>Belum diisi</v>
      </c>
      <c r="F322" s="528">
        <v>1</v>
      </c>
      <c r="G322" s="529"/>
      <c r="H322" s="600" t="str">
        <f t="shared" si="6"/>
        <v>Belum Diisi</v>
      </c>
      <c r="I322" s="590" t="s">
        <v>26</v>
      </c>
      <c r="J322" s="591" t="str">
        <f>IF($D$322="Y/T","Isi Sasaran",IF($E$322=0,0,IF(I322="Y",1,IF(I322="T",0,"Isi Dulu"))))</f>
        <v>Isi Sasaran</v>
      </c>
      <c r="K322" s="590" t="s">
        <v>26</v>
      </c>
      <c r="L322" s="591" t="str">
        <f>IF($D$322="Y/T","Isi Sasaran",IF($E$322=0,0,IF(K322="Y",1,IF(K322="T",0,"Isi Dulu"))))</f>
        <v>Isi Sasaran</v>
      </c>
      <c r="M322" s="848" t="s">
        <v>26</v>
      </c>
      <c r="N322" s="851" t="str">
        <f>IF(M322="Y",1,IF(M322="T",0,IF(M322="Y/T","Belum diisi","Error")))</f>
        <v>Belum diisi</v>
      </c>
    </row>
    <row r="323" spans="2:14" ht="15.75">
      <c r="B323" s="837"/>
      <c r="C323" s="840"/>
      <c r="D323" s="858"/>
      <c r="E323" s="855"/>
      <c r="F323" s="549">
        <v>2</v>
      </c>
      <c r="G323" s="550"/>
      <c r="H323" s="598" t="str">
        <f t="shared" si="6"/>
        <v>Belum Diisi</v>
      </c>
      <c r="I323" s="592" t="s">
        <v>26</v>
      </c>
      <c r="J323" s="593" t="str">
        <f>IF($D$322="Y/T","Isi Sasaran",IF($E$322=0,0,IF(I323="Y",1,IF(I323="T",0,"Isi Dulu"))))</f>
        <v>Isi Sasaran</v>
      </c>
      <c r="K323" s="592" t="s">
        <v>26</v>
      </c>
      <c r="L323" s="593" t="str">
        <f>IF($D$322="Y/T","Isi Sasaran",IF($E$322=0,0,IF(K323="Y",1,IF(K323="T",0,"Isi Dulu"))))</f>
        <v>Isi Sasaran</v>
      </c>
      <c r="M323" s="849"/>
      <c r="N323" s="852"/>
    </row>
    <row r="324" spans="2:14" ht="15.75">
      <c r="B324" s="837"/>
      <c r="C324" s="840"/>
      <c r="D324" s="858"/>
      <c r="E324" s="855"/>
      <c r="F324" s="549">
        <v>3</v>
      </c>
      <c r="G324" s="550"/>
      <c r="H324" s="598" t="str">
        <f t="shared" si="6"/>
        <v>Belum Diisi</v>
      </c>
      <c r="I324" s="592" t="s">
        <v>26</v>
      </c>
      <c r="J324" s="593" t="str">
        <f>IF($D$322="Y/T","Isi Sasaran",IF($E$322=0,0,IF(I324="Y",1,IF(I324="T",0,"Isi Dulu"))))</f>
        <v>Isi Sasaran</v>
      </c>
      <c r="K324" s="592" t="s">
        <v>26</v>
      </c>
      <c r="L324" s="593" t="str">
        <f>IF($D$322="Y/T","Isi Sasaran",IF($E$322=0,0,IF(K324="Y",1,IF(K324="T",0,"Isi Dulu"))))</f>
        <v>Isi Sasaran</v>
      </c>
      <c r="M324" s="849"/>
      <c r="N324" s="852"/>
    </row>
    <row r="325" spans="2:14" ht="15.75">
      <c r="B325" s="837"/>
      <c r="C325" s="840"/>
      <c r="D325" s="858"/>
      <c r="E325" s="855"/>
      <c r="F325" s="549">
        <v>4</v>
      </c>
      <c r="G325" s="550"/>
      <c r="H325" s="598" t="str">
        <f t="shared" si="6"/>
        <v>Belum Diisi</v>
      </c>
      <c r="I325" s="592" t="s">
        <v>26</v>
      </c>
      <c r="J325" s="593" t="str">
        <f>IF($D$322="Y/T","Isi Sasaran",IF($E$322=0,0,IF(I325="Y",1,IF(I325="T",0,"Isi Dulu"))))</f>
        <v>Isi Sasaran</v>
      </c>
      <c r="K325" s="592" t="s">
        <v>26</v>
      </c>
      <c r="L325" s="593" t="str">
        <f>IF($D$322="Y/T","Isi Sasaran",IF($E$322=0,0,IF(K325="Y",1,IF(K325="T",0,"Isi Dulu"))))</f>
        <v>Isi Sasaran</v>
      </c>
      <c r="M325" s="849"/>
      <c r="N325" s="852"/>
    </row>
    <row r="326" spans="2:14" ht="15.75">
      <c r="B326" s="838"/>
      <c r="C326" s="841"/>
      <c r="D326" s="859"/>
      <c r="E326" s="856"/>
      <c r="F326" s="569">
        <v>5</v>
      </c>
      <c r="G326" s="570"/>
      <c r="H326" s="599" t="str">
        <f t="shared" si="6"/>
        <v>Belum Diisi</v>
      </c>
      <c r="I326" s="595" t="s">
        <v>26</v>
      </c>
      <c r="J326" s="596" t="str">
        <f>IF($D$322="Y/T","Isi Sasaran",IF($E$322=0,0,IF(I326="Y",1,IF(I326="T",0,"Isi Dulu"))))</f>
        <v>Isi Sasaran</v>
      </c>
      <c r="K326" s="595" t="s">
        <v>26</v>
      </c>
      <c r="L326" s="596" t="str">
        <f>IF($D$322="Y/T","Isi Sasaran",IF($E$322=0,0,IF(K326="Y",1,IF(K326="T",0,"Isi Dulu"))))</f>
        <v>Isi Sasaran</v>
      </c>
      <c r="M326" s="850"/>
      <c r="N326" s="853"/>
    </row>
    <row r="327" spans="2:14" ht="15.75">
      <c r="B327" s="836">
        <v>4</v>
      </c>
      <c r="C327" s="839"/>
      <c r="D327" s="857" t="s">
        <v>26</v>
      </c>
      <c r="E327" s="854" t="str">
        <f>IF(D327="Y",1,IF(D327="T",0,IF(D327="Y/T","Belum diisi","Error")))</f>
        <v>Belum diisi</v>
      </c>
      <c r="F327" s="528">
        <v>1</v>
      </c>
      <c r="G327" s="529"/>
      <c r="H327" s="600" t="str">
        <f t="shared" si="6"/>
        <v>Belum Diisi</v>
      </c>
      <c r="I327" s="590" t="s">
        <v>26</v>
      </c>
      <c r="J327" s="591" t="str">
        <f>IF($D$327="Y/T","Isi Sasaran",IF($E$327=0,0,IF(I327="Y",1,IF(I327="T",0,"Isi Dulu"))))</f>
        <v>Isi Sasaran</v>
      </c>
      <c r="K327" s="590" t="s">
        <v>26</v>
      </c>
      <c r="L327" s="591" t="str">
        <f>IF($D$327="Y/T","Isi Sasaran",IF($E$327=0,0,IF(K327="Y",1,IF(K327="T",0,"Isi Dulu"))))</f>
        <v>Isi Sasaran</v>
      </c>
      <c r="M327" s="848" t="s">
        <v>26</v>
      </c>
      <c r="N327" s="851" t="str">
        <f>IF(M327="Y",1,IF(M327="T",0,IF(M327="Y/T","Belum diisi","Error")))</f>
        <v>Belum diisi</v>
      </c>
    </row>
    <row r="328" spans="2:14" ht="15.75">
      <c r="B328" s="837"/>
      <c r="C328" s="840"/>
      <c r="D328" s="858"/>
      <c r="E328" s="855"/>
      <c r="F328" s="549">
        <v>2</v>
      </c>
      <c r="G328" s="550"/>
      <c r="H328" s="598" t="str">
        <f t="shared" si="6"/>
        <v>Belum Diisi</v>
      </c>
      <c r="I328" s="592" t="s">
        <v>26</v>
      </c>
      <c r="J328" s="593" t="str">
        <f>IF($D$327="Y/T","Isi Sasaran",IF($E$327=0,0,IF(I328="Y",1,IF(I328="T",0,"Isi Dulu"))))</f>
        <v>Isi Sasaran</v>
      </c>
      <c r="K328" s="592" t="s">
        <v>26</v>
      </c>
      <c r="L328" s="593" t="str">
        <f>IF($D$327="Y/T","Isi Sasaran",IF($E$327=0,0,IF(K328="Y",1,IF(K328="T",0,"Isi Dulu"))))</f>
        <v>Isi Sasaran</v>
      </c>
      <c r="M328" s="849"/>
      <c r="N328" s="852"/>
    </row>
    <row r="329" spans="2:14" ht="15.75">
      <c r="B329" s="837"/>
      <c r="C329" s="840"/>
      <c r="D329" s="858"/>
      <c r="E329" s="855"/>
      <c r="F329" s="549">
        <v>3</v>
      </c>
      <c r="G329" s="550"/>
      <c r="H329" s="598" t="str">
        <f t="shared" si="6"/>
        <v>Belum Diisi</v>
      </c>
      <c r="I329" s="592" t="s">
        <v>26</v>
      </c>
      <c r="J329" s="593" t="str">
        <f>IF($D$327="Y/T","Isi Sasaran",IF($E$327=0,0,IF(I329="Y",1,IF(I329="T",0,"Isi Dulu"))))</f>
        <v>Isi Sasaran</v>
      </c>
      <c r="K329" s="592" t="s">
        <v>26</v>
      </c>
      <c r="L329" s="593" t="str">
        <f>IF($D$327="Y/T","Isi Sasaran",IF($E$327=0,0,IF(K329="Y",1,IF(K329="T",0,"Isi Dulu"))))</f>
        <v>Isi Sasaran</v>
      </c>
      <c r="M329" s="849"/>
      <c r="N329" s="852"/>
    </row>
    <row r="330" spans="2:14" ht="15.75">
      <c r="B330" s="837"/>
      <c r="C330" s="840"/>
      <c r="D330" s="858"/>
      <c r="E330" s="855"/>
      <c r="F330" s="549">
        <v>4</v>
      </c>
      <c r="G330" s="550"/>
      <c r="H330" s="598" t="str">
        <f t="shared" si="6"/>
        <v>Belum Diisi</v>
      </c>
      <c r="I330" s="592" t="s">
        <v>26</v>
      </c>
      <c r="J330" s="593" t="str">
        <f>IF($D$327="Y/T","Isi Sasaran",IF($E$327=0,0,IF(I330="Y",1,IF(I330="T",0,"Isi Dulu"))))</f>
        <v>Isi Sasaran</v>
      </c>
      <c r="K330" s="592" t="s">
        <v>26</v>
      </c>
      <c r="L330" s="593" t="str">
        <f>IF($D$327="Y/T","Isi Sasaran",IF($E$327=0,0,IF(K330="Y",1,IF(K330="T",0,"Isi Dulu"))))</f>
        <v>Isi Sasaran</v>
      </c>
      <c r="M330" s="849"/>
      <c r="N330" s="852"/>
    </row>
    <row r="331" spans="2:14" ht="15.75">
      <c r="B331" s="838"/>
      <c r="C331" s="841"/>
      <c r="D331" s="859"/>
      <c r="E331" s="856"/>
      <c r="F331" s="569">
        <v>5</v>
      </c>
      <c r="G331" s="570"/>
      <c r="H331" s="599" t="str">
        <f t="shared" si="6"/>
        <v>Belum Diisi</v>
      </c>
      <c r="I331" s="595" t="s">
        <v>26</v>
      </c>
      <c r="J331" s="596" t="str">
        <f>IF($D$327="Y/T","Isi Sasaran",IF($E$327=0,0,IF(I331="Y",1,IF(I331="T",0,"Isi Dulu"))))</f>
        <v>Isi Sasaran</v>
      </c>
      <c r="K331" s="595" t="s">
        <v>26</v>
      </c>
      <c r="L331" s="596" t="str">
        <f>IF($D$327="Y/T","Isi Sasaran",IF($E$327=0,0,IF(K331="Y",1,IF(K331="T",0,"Isi Dulu"))))</f>
        <v>Isi Sasaran</v>
      </c>
      <c r="M331" s="850"/>
      <c r="N331" s="853"/>
    </row>
    <row r="332" spans="2:14" ht="15.75">
      <c r="B332" s="836">
        <v>5</v>
      </c>
      <c r="C332" s="839"/>
      <c r="D332" s="857" t="s">
        <v>26</v>
      </c>
      <c r="E332" s="854" t="str">
        <f>IF(D332="Y",1,IF(D332="T",0,IF(D332="Y/T","Belum diisi","Error")))</f>
        <v>Belum diisi</v>
      </c>
      <c r="F332" s="528">
        <v>1</v>
      </c>
      <c r="G332" s="529"/>
      <c r="H332" s="600" t="str">
        <f t="shared" si="6"/>
        <v>Belum Diisi</v>
      </c>
      <c r="I332" s="590" t="s">
        <v>26</v>
      </c>
      <c r="J332" s="591" t="str">
        <f>IF($D$332="Y/T","Isi Sasaran",IF($E$332=0,0,IF(I332="Y",1,IF(I332="T",0,"Isi Dulu"))))</f>
        <v>Isi Sasaran</v>
      </c>
      <c r="K332" s="590" t="s">
        <v>26</v>
      </c>
      <c r="L332" s="591" t="str">
        <f>IF($D$332="Y/T","Isi Sasaran",IF($E$332=0,0,IF(K332="Y",1,IF(K332="T",0,"Isi Dulu"))))</f>
        <v>Isi Sasaran</v>
      </c>
      <c r="M332" s="848" t="s">
        <v>26</v>
      </c>
      <c r="N332" s="851" t="str">
        <f>IF(M332="Y",1,IF(M332="T",0,IF(M332="Y/T","Belum diisi","Error")))</f>
        <v>Belum diisi</v>
      </c>
    </row>
    <row r="333" spans="2:14" ht="15.75">
      <c r="B333" s="837"/>
      <c r="C333" s="840"/>
      <c r="D333" s="858"/>
      <c r="E333" s="855"/>
      <c r="F333" s="549">
        <v>2</v>
      </c>
      <c r="G333" s="550"/>
      <c r="H333" s="598" t="str">
        <f t="shared" si="6"/>
        <v>Belum Diisi</v>
      </c>
      <c r="I333" s="592" t="s">
        <v>26</v>
      </c>
      <c r="J333" s="593" t="str">
        <f>IF($D$332="Y/T","Isi Sasaran",IF($E$332=0,0,IF(I333="Y",1,IF(I333="T",0,"Isi Dulu"))))</f>
        <v>Isi Sasaran</v>
      </c>
      <c r="K333" s="592" t="s">
        <v>26</v>
      </c>
      <c r="L333" s="593" t="str">
        <f>IF($D$332="Y/T","Isi Sasaran",IF($E$332=0,0,IF(K333="Y",1,IF(K333="T",0,"Isi Dulu"))))</f>
        <v>Isi Sasaran</v>
      </c>
      <c r="M333" s="849"/>
      <c r="N333" s="852"/>
    </row>
    <row r="334" spans="2:14" ht="15.75">
      <c r="B334" s="837"/>
      <c r="C334" s="840"/>
      <c r="D334" s="858"/>
      <c r="E334" s="855"/>
      <c r="F334" s="549">
        <v>3</v>
      </c>
      <c r="G334" s="550"/>
      <c r="H334" s="598" t="str">
        <f t="shared" si="6"/>
        <v>Belum Diisi</v>
      </c>
      <c r="I334" s="592" t="s">
        <v>26</v>
      </c>
      <c r="J334" s="593" t="str">
        <f>IF($D$332="Y/T","Isi Sasaran",IF($E$332=0,0,IF(I334="Y",1,IF(I334="T",0,"Isi Dulu"))))</f>
        <v>Isi Sasaran</v>
      </c>
      <c r="K334" s="592" t="s">
        <v>26</v>
      </c>
      <c r="L334" s="593" t="str">
        <f>IF($D$332="Y/T","Isi Sasaran",IF($E$332=0,0,IF(K334="Y",1,IF(K334="T",0,"Isi Dulu"))))</f>
        <v>Isi Sasaran</v>
      </c>
      <c r="M334" s="849"/>
      <c r="N334" s="852"/>
    </row>
    <row r="335" spans="2:14" ht="15.75">
      <c r="B335" s="837"/>
      <c r="C335" s="840"/>
      <c r="D335" s="858"/>
      <c r="E335" s="855"/>
      <c r="F335" s="549">
        <v>4</v>
      </c>
      <c r="G335" s="550"/>
      <c r="H335" s="598" t="str">
        <f t="shared" si="6"/>
        <v>Belum Diisi</v>
      </c>
      <c r="I335" s="592" t="s">
        <v>26</v>
      </c>
      <c r="J335" s="593" t="str">
        <f>IF($D$332="Y/T","Isi Sasaran",IF($E$332=0,0,IF(I335="Y",1,IF(I335="T",0,"Isi Dulu"))))</f>
        <v>Isi Sasaran</v>
      </c>
      <c r="K335" s="592" t="s">
        <v>26</v>
      </c>
      <c r="L335" s="593" t="str">
        <f>IF($D$332="Y/T","Isi Sasaran",IF($E$332=0,0,IF(K335="Y",1,IF(K335="T",0,"Isi Dulu"))))</f>
        <v>Isi Sasaran</v>
      </c>
      <c r="M335" s="849"/>
      <c r="N335" s="852"/>
    </row>
    <row r="336" spans="2:14" ht="15.75">
      <c r="B336" s="838"/>
      <c r="C336" s="841"/>
      <c r="D336" s="859"/>
      <c r="E336" s="856"/>
      <c r="F336" s="569">
        <v>5</v>
      </c>
      <c r="G336" s="570"/>
      <c r="H336" s="599" t="str">
        <f t="shared" si="6"/>
        <v>Belum Diisi</v>
      </c>
      <c r="I336" s="595" t="s">
        <v>26</v>
      </c>
      <c r="J336" s="596" t="str">
        <f>IF($D$332="Y/T","Isi Sasaran",IF($E$332=0,0,IF(I336="Y",1,IF(I336="T",0,"Isi Dulu"))))</f>
        <v>Isi Sasaran</v>
      </c>
      <c r="K336" s="595" t="s">
        <v>26</v>
      </c>
      <c r="L336" s="596" t="str">
        <f>IF($D$332="Y/T","Isi Sasaran",IF($E$332=0,0,IF(K336="Y",1,IF(K336="T",0,"Isi Dulu"))))</f>
        <v>Isi Sasaran</v>
      </c>
      <c r="M336" s="850"/>
      <c r="N336" s="853"/>
    </row>
    <row r="337" spans="2:14" ht="15.75">
      <c r="B337" s="836">
        <v>6</v>
      </c>
      <c r="C337" s="839"/>
      <c r="D337" s="857" t="s">
        <v>26</v>
      </c>
      <c r="E337" s="854" t="str">
        <f>IF(D337="Y",1,IF(D337="T",0,IF(D337="Y/T","Belum diisi","Error")))</f>
        <v>Belum diisi</v>
      </c>
      <c r="F337" s="528">
        <v>1</v>
      </c>
      <c r="G337" s="529"/>
      <c r="H337" s="600" t="str">
        <f t="shared" si="6"/>
        <v>Belum Diisi</v>
      </c>
      <c r="I337" s="590" t="s">
        <v>26</v>
      </c>
      <c r="J337" s="591" t="str">
        <f>IF($D$337="Y/T","Isi Sasaran",IF($E$337=0,0,IF(I337="Y",1,IF(I337="T",0,"Isi Dulu"))))</f>
        <v>Isi Sasaran</v>
      </c>
      <c r="K337" s="590" t="s">
        <v>26</v>
      </c>
      <c r="L337" s="591" t="str">
        <f>IF($D$337="Y/T","Isi Sasaran",IF($E$337=0,0,IF(K337="Y",1,IF(K337="T",0,"Isi Dulu"))))</f>
        <v>Isi Sasaran</v>
      </c>
      <c r="M337" s="848" t="s">
        <v>26</v>
      </c>
      <c r="N337" s="851" t="str">
        <f>IF(M337="Y",1,IF(M337="T",0,IF(M337="Y/T","Belum diisi","Error")))</f>
        <v>Belum diisi</v>
      </c>
    </row>
    <row r="338" spans="2:14" ht="15.75">
      <c r="B338" s="837"/>
      <c r="C338" s="840"/>
      <c r="D338" s="858"/>
      <c r="E338" s="855"/>
      <c r="F338" s="549">
        <v>2</v>
      </c>
      <c r="G338" s="550"/>
      <c r="H338" s="598" t="str">
        <f t="shared" si="6"/>
        <v>Belum Diisi</v>
      </c>
      <c r="I338" s="592" t="s">
        <v>26</v>
      </c>
      <c r="J338" s="593" t="str">
        <f>IF($D$337="Y/T","Isi Sasaran",IF($E$337=0,0,IF(I338="Y",1,IF(I338="T",0,"Isi Dulu"))))</f>
        <v>Isi Sasaran</v>
      </c>
      <c r="K338" s="592" t="s">
        <v>26</v>
      </c>
      <c r="L338" s="593" t="str">
        <f>IF($D$337="Y/T","Isi Sasaran",IF($E$337=0,0,IF(K338="Y",1,IF(K338="T",0,"Isi Dulu"))))</f>
        <v>Isi Sasaran</v>
      </c>
      <c r="M338" s="849"/>
      <c r="N338" s="852"/>
    </row>
    <row r="339" spans="2:14" ht="15.75">
      <c r="B339" s="837"/>
      <c r="C339" s="840"/>
      <c r="D339" s="858"/>
      <c r="E339" s="855"/>
      <c r="F339" s="549">
        <v>3</v>
      </c>
      <c r="G339" s="550"/>
      <c r="H339" s="598" t="str">
        <f t="shared" si="6"/>
        <v>Belum Diisi</v>
      </c>
      <c r="I339" s="592" t="s">
        <v>26</v>
      </c>
      <c r="J339" s="593" t="str">
        <f>IF($D$337="Y/T","Isi Sasaran",IF($E$337=0,0,IF(I339="Y",1,IF(I339="T",0,"Isi Dulu"))))</f>
        <v>Isi Sasaran</v>
      </c>
      <c r="K339" s="592" t="s">
        <v>26</v>
      </c>
      <c r="L339" s="593" t="str">
        <f>IF($D$337="Y/T","Isi Sasaran",IF($E$337=0,0,IF(K339="Y",1,IF(K339="T",0,"Isi Dulu"))))</f>
        <v>Isi Sasaran</v>
      </c>
      <c r="M339" s="849"/>
      <c r="N339" s="852"/>
    </row>
    <row r="340" spans="2:14" ht="15.75">
      <c r="B340" s="837"/>
      <c r="C340" s="840"/>
      <c r="D340" s="858"/>
      <c r="E340" s="855"/>
      <c r="F340" s="549">
        <v>4</v>
      </c>
      <c r="G340" s="550"/>
      <c r="H340" s="598" t="str">
        <f t="shared" si="6"/>
        <v>Belum Diisi</v>
      </c>
      <c r="I340" s="592" t="s">
        <v>26</v>
      </c>
      <c r="J340" s="593" t="str">
        <f>IF($D$337="Y/T","Isi Sasaran",IF($E$337=0,0,IF(I340="Y",1,IF(I340="T",0,"Isi Dulu"))))</f>
        <v>Isi Sasaran</v>
      </c>
      <c r="K340" s="592" t="s">
        <v>26</v>
      </c>
      <c r="L340" s="593" t="str">
        <f>IF($D$337="Y/T","Isi Sasaran",IF($E$337=0,0,IF(K340="Y",1,IF(K340="T",0,"Isi Dulu"))))</f>
        <v>Isi Sasaran</v>
      </c>
      <c r="M340" s="849"/>
      <c r="N340" s="852"/>
    </row>
    <row r="341" spans="2:14" ht="15.75">
      <c r="B341" s="838"/>
      <c r="C341" s="841"/>
      <c r="D341" s="859"/>
      <c r="E341" s="856"/>
      <c r="F341" s="569">
        <v>5</v>
      </c>
      <c r="G341" s="570"/>
      <c r="H341" s="599" t="str">
        <f t="shared" si="6"/>
        <v>Belum Diisi</v>
      </c>
      <c r="I341" s="595" t="s">
        <v>26</v>
      </c>
      <c r="J341" s="596" t="str">
        <f>IF($D$337="Y/T","Isi Sasaran",IF($E$337=0,0,IF(I341="Y",1,IF(I341="T",0,"Isi Dulu"))))</f>
        <v>Isi Sasaran</v>
      </c>
      <c r="K341" s="595" t="s">
        <v>26</v>
      </c>
      <c r="L341" s="596" t="str">
        <f>IF($D$337="Y/T","Isi Sasaran",IF($E$337=0,0,IF(K341="Y",1,IF(K341="T",0,"Isi Dulu"))))</f>
        <v>Isi Sasaran</v>
      </c>
      <c r="M341" s="850"/>
      <c r="N341" s="853"/>
    </row>
    <row r="342" spans="2:14" ht="15.75">
      <c r="B342" s="836">
        <v>7</v>
      </c>
      <c r="C342" s="839"/>
      <c r="D342" s="857" t="s">
        <v>26</v>
      </c>
      <c r="E342" s="854" t="str">
        <f>IF(D342="Y",1,IF(D342="T",0,IF(D342="Y/T","Belum diisi","Error")))</f>
        <v>Belum diisi</v>
      </c>
      <c r="F342" s="528">
        <v>1</v>
      </c>
      <c r="G342" s="529"/>
      <c r="H342" s="600" t="str">
        <f t="shared" si="6"/>
        <v>Belum Diisi</v>
      </c>
      <c r="I342" s="590" t="s">
        <v>26</v>
      </c>
      <c r="J342" s="591" t="str">
        <f>IF($D$342="Y/T","Isi Sasaran",IF($E$342=0,0,IF(I342="Y",1,IF(I342="T",0,"Isi Dulu"))))</f>
        <v>Isi Sasaran</v>
      </c>
      <c r="K342" s="590" t="s">
        <v>26</v>
      </c>
      <c r="L342" s="591" t="str">
        <f>IF($D$342="Y/T","Isi Sasaran",IF($E$342=0,0,IF(K342="Y",1,IF(K342="T",0,"Isi Dulu"))))</f>
        <v>Isi Sasaran</v>
      </c>
      <c r="M342" s="848" t="s">
        <v>26</v>
      </c>
      <c r="N342" s="851" t="str">
        <f>IF(M342="Y",1,IF(M342="T",0,IF(M342="Y/T","Belum diisi","Error")))</f>
        <v>Belum diisi</v>
      </c>
    </row>
    <row r="343" spans="2:14" ht="15.75">
      <c r="B343" s="837"/>
      <c r="C343" s="840"/>
      <c r="D343" s="858"/>
      <c r="E343" s="855"/>
      <c r="F343" s="549">
        <v>2</v>
      </c>
      <c r="G343" s="550"/>
      <c r="H343" s="598" t="str">
        <f t="shared" si="6"/>
        <v>Belum Diisi</v>
      </c>
      <c r="I343" s="592" t="s">
        <v>26</v>
      </c>
      <c r="J343" s="593" t="str">
        <f>IF($D$342="Y/T","Isi Sasaran",IF($E$342=0,0,IF(I343="Y",1,IF(I343="T",0,"Isi Dulu"))))</f>
        <v>Isi Sasaran</v>
      </c>
      <c r="K343" s="592" t="s">
        <v>26</v>
      </c>
      <c r="L343" s="593" t="str">
        <f>IF($D$342="Y/T","Isi Sasaran",IF($E$342=0,0,IF(K343="Y",1,IF(K343="T",0,"Isi Dulu"))))</f>
        <v>Isi Sasaran</v>
      </c>
      <c r="M343" s="849"/>
      <c r="N343" s="852"/>
    </row>
    <row r="344" spans="2:14" ht="15.75">
      <c r="B344" s="837"/>
      <c r="C344" s="840"/>
      <c r="D344" s="858"/>
      <c r="E344" s="855"/>
      <c r="F344" s="549">
        <v>3</v>
      </c>
      <c r="G344" s="550"/>
      <c r="H344" s="598" t="str">
        <f t="shared" si="6"/>
        <v>Belum Diisi</v>
      </c>
      <c r="I344" s="592" t="s">
        <v>26</v>
      </c>
      <c r="J344" s="593" t="str">
        <f>IF($D$342="Y/T","Isi Sasaran",IF($E$342=0,0,IF(I344="Y",1,IF(I344="T",0,"Isi Dulu"))))</f>
        <v>Isi Sasaran</v>
      </c>
      <c r="K344" s="592" t="s">
        <v>26</v>
      </c>
      <c r="L344" s="593" t="str">
        <f>IF($D$342="Y/T","Isi Sasaran",IF($E$342=0,0,IF(K344="Y",1,IF(K344="T",0,"Isi Dulu"))))</f>
        <v>Isi Sasaran</v>
      </c>
      <c r="M344" s="849"/>
      <c r="N344" s="852"/>
    </row>
    <row r="345" spans="2:14" ht="15.75">
      <c r="B345" s="837"/>
      <c r="C345" s="840"/>
      <c r="D345" s="858"/>
      <c r="E345" s="855"/>
      <c r="F345" s="549">
        <v>4</v>
      </c>
      <c r="G345" s="550"/>
      <c r="H345" s="598" t="str">
        <f t="shared" si="6"/>
        <v>Belum Diisi</v>
      </c>
      <c r="I345" s="592" t="s">
        <v>26</v>
      </c>
      <c r="J345" s="593" t="str">
        <f>IF($D$342="Y/T","Isi Sasaran",IF($E$342=0,0,IF(I345="Y",1,IF(I345="T",0,"Isi Dulu"))))</f>
        <v>Isi Sasaran</v>
      </c>
      <c r="K345" s="592" t="s">
        <v>26</v>
      </c>
      <c r="L345" s="593" t="str">
        <f>IF($D$342="Y/T","Isi Sasaran",IF($E$342=0,0,IF(K345="Y",1,IF(K345="T",0,"Isi Dulu"))))</f>
        <v>Isi Sasaran</v>
      </c>
      <c r="M345" s="849"/>
      <c r="N345" s="852"/>
    </row>
    <row r="346" spans="2:14" ht="15.75">
      <c r="B346" s="838"/>
      <c r="C346" s="841"/>
      <c r="D346" s="859"/>
      <c r="E346" s="856"/>
      <c r="F346" s="569">
        <v>5</v>
      </c>
      <c r="G346" s="570"/>
      <c r="H346" s="599" t="str">
        <f t="shared" si="6"/>
        <v>Belum Diisi</v>
      </c>
      <c r="I346" s="595" t="s">
        <v>26</v>
      </c>
      <c r="J346" s="596" t="str">
        <f>IF($D$342="Y/T","Isi Sasaran",IF($E$342=0,0,IF(I346="Y",1,IF(I346="T",0,"Isi Dulu"))))</f>
        <v>Isi Sasaran</v>
      </c>
      <c r="K346" s="595" t="s">
        <v>26</v>
      </c>
      <c r="L346" s="596" t="str">
        <f>IF($D$342="Y/T","Isi Sasaran",IF($E$342=0,0,IF(K346="Y",1,IF(K346="T",0,"Isi Dulu"))))</f>
        <v>Isi Sasaran</v>
      </c>
      <c r="M346" s="850"/>
      <c r="N346" s="853"/>
    </row>
    <row r="347" spans="2:14" ht="15.75">
      <c r="B347" s="836">
        <v>8</v>
      </c>
      <c r="C347" s="839"/>
      <c r="D347" s="857" t="s">
        <v>26</v>
      </c>
      <c r="E347" s="854" t="str">
        <f>IF(D347="Y",1,IF(D347="T",0,IF(D347="Y/T","Belum diisi","Error")))</f>
        <v>Belum diisi</v>
      </c>
      <c r="F347" s="528">
        <v>1</v>
      </c>
      <c r="G347" s="529"/>
      <c r="H347" s="600" t="str">
        <f t="shared" si="6"/>
        <v>Belum Diisi</v>
      </c>
      <c r="I347" s="590" t="s">
        <v>26</v>
      </c>
      <c r="J347" s="591" t="str">
        <f>IF($D$347="Y/T","Isi Sasaran",IF($E$347=0,0,IF(I347="Y",1,IF(I347="T",0,"Isi Dulu"))))</f>
        <v>Isi Sasaran</v>
      </c>
      <c r="K347" s="590" t="s">
        <v>26</v>
      </c>
      <c r="L347" s="591" t="str">
        <f>IF($D$347="Y/T","Isi Sasaran",IF($E$347=0,0,IF(K347="Y",1,IF(K347="T",0,"Isi Dulu"))))</f>
        <v>Isi Sasaran</v>
      </c>
      <c r="M347" s="848" t="s">
        <v>26</v>
      </c>
      <c r="N347" s="851" t="str">
        <f>IF(M347="Y",1,IF(M347="T",0,IF(M347="Y/T","Belum diisi","Error")))</f>
        <v>Belum diisi</v>
      </c>
    </row>
    <row r="348" spans="2:14" ht="15.75">
      <c r="B348" s="837"/>
      <c r="C348" s="840"/>
      <c r="D348" s="858"/>
      <c r="E348" s="855"/>
      <c r="F348" s="549">
        <v>2</v>
      </c>
      <c r="G348" s="550"/>
      <c r="H348" s="598" t="str">
        <f t="shared" si="6"/>
        <v>Belum Diisi</v>
      </c>
      <c r="I348" s="592" t="s">
        <v>26</v>
      </c>
      <c r="J348" s="593" t="str">
        <f>IF($D$347="Y/T","Isi Sasaran",IF($E$347=0,0,IF(I348="Y",1,IF(I348="T",0,"Isi Dulu"))))</f>
        <v>Isi Sasaran</v>
      </c>
      <c r="K348" s="592" t="s">
        <v>26</v>
      </c>
      <c r="L348" s="593" t="str">
        <f>IF($D$347="Y/T","Isi Sasaran",IF($E$347=0,0,IF(K348="Y",1,IF(K348="T",0,"Isi Dulu"))))</f>
        <v>Isi Sasaran</v>
      </c>
      <c r="M348" s="849"/>
      <c r="N348" s="852"/>
    </row>
    <row r="349" spans="2:14" ht="15.75">
      <c r="B349" s="837"/>
      <c r="C349" s="840"/>
      <c r="D349" s="858"/>
      <c r="E349" s="855"/>
      <c r="F349" s="549">
        <v>3</v>
      </c>
      <c r="G349" s="550"/>
      <c r="H349" s="598" t="str">
        <f t="shared" si="6"/>
        <v>Belum Diisi</v>
      </c>
      <c r="I349" s="592" t="s">
        <v>26</v>
      </c>
      <c r="J349" s="593" t="str">
        <f>IF($D$347="Y/T","Isi Sasaran",IF($E$347=0,0,IF(I349="Y",1,IF(I349="T",0,"Isi Dulu"))))</f>
        <v>Isi Sasaran</v>
      </c>
      <c r="K349" s="592" t="s">
        <v>26</v>
      </c>
      <c r="L349" s="593" t="str">
        <f>IF($D$347="Y/T","Isi Sasaran",IF($E$347=0,0,IF(K349="Y",1,IF(K349="T",0,"Isi Dulu"))))</f>
        <v>Isi Sasaran</v>
      </c>
      <c r="M349" s="849"/>
      <c r="N349" s="852"/>
    </row>
    <row r="350" spans="2:14" ht="15.75">
      <c r="B350" s="837"/>
      <c r="C350" s="840"/>
      <c r="D350" s="858"/>
      <c r="E350" s="855"/>
      <c r="F350" s="549">
        <v>4</v>
      </c>
      <c r="G350" s="550"/>
      <c r="H350" s="598" t="str">
        <f t="shared" si="6"/>
        <v>Belum Diisi</v>
      </c>
      <c r="I350" s="592" t="s">
        <v>26</v>
      </c>
      <c r="J350" s="593" t="str">
        <f>IF($D$347="Y/T","Isi Sasaran",IF($E$347=0,0,IF(I350="Y",1,IF(I350="T",0,"Isi Dulu"))))</f>
        <v>Isi Sasaran</v>
      </c>
      <c r="K350" s="592" t="s">
        <v>26</v>
      </c>
      <c r="L350" s="593" t="str">
        <f>IF($D$347="Y/T","Isi Sasaran",IF($E$347=0,0,IF(K350="Y",1,IF(K350="T",0,"Isi Dulu"))))</f>
        <v>Isi Sasaran</v>
      </c>
      <c r="M350" s="849"/>
      <c r="N350" s="852"/>
    </row>
    <row r="351" spans="2:14" ht="15.75">
      <c r="B351" s="838"/>
      <c r="C351" s="841"/>
      <c r="D351" s="859"/>
      <c r="E351" s="856"/>
      <c r="F351" s="569">
        <v>5</v>
      </c>
      <c r="G351" s="570"/>
      <c r="H351" s="599" t="str">
        <f t="shared" si="6"/>
        <v>Belum Diisi</v>
      </c>
      <c r="I351" s="595" t="s">
        <v>26</v>
      </c>
      <c r="J351" s="596" t="str">
        <f>IF($D$347="Y/T","Isi Sasaran",IF($E$347=0,0,IF(I351="Y",1,IF(I351="T",0,"Isi Dulu"))))</f>
        <v>Isi Sasaran</v>
      </c>
      <c r="K351" s="595" t="s">
        <v>26</v>
      </c>
      <c r="L351" s="596" t="str">
        <f>IF($D$347="Y/T","Isi Sasaran",IF($E$347=0,0,IF(K351="Y",1,IF(K351="T",0,"Isi Dulu"))))</f>
        <v>Isi Sasaran</v>
      </c>
      <c r="M351" s="850"/>
      <c r="N351" s="853"/>
    </row>
    <row r="352" spans="2:14" ht="15.75">
      <c r="B352" s="836">
        <v>9</v>
      </c>
      <c r="C352" s="839"/>
      <c r="D352" s="857" t="s">
        <v>26</v>
      </c>
      <c r="E352" s="854" t="str">
        <f>IF(D352="Y",1,IF(D352="T",0,IF(D352="Y/T","Belum diisi","Error")))</f>
        <v>Belum diisi</v>
      </c>
      <c r="F352" s="528">
        <v>1</v>
      </c>
      <c r="G352" s="529"/>
      <c r="H352" s="600" t="str">
        <f t="shared" si="6"/>
        <v>Belum Diisi</v>
      </c>
      <c r="I352" s="590" t="s">
        <v>26</v>
      </c>
      <c r="J352" s="591" t="str">
        <f>IF($D$352="Y/T","Isi Sasaran",IF($E$352=0,0,IF(I352="Y",1,IF(I352="T",0,"Isi Dulu"))))</f>
        <v>Isi Sasaran</v>
      </c>
      <c r="K352" s="590" t="s">
        <v>26</v>
      </c>
      <c r="L352" s="591" t="str">
        <f>IF($D$352="Y/T","Isi Sasaran",IF($E$352=0,0,IF(K352="Y",1,IF(K352="T",0,"Isi Dulu"))))</f>
        <v>Isi Sasaran</v>
      </c>
      <c r="M352" s="848" t="s">
        <v>26</v>
      </c>
      <c r="N352" s="851" t="str">
        <f>IF(M352="Y",1,IF(M352="T",0,IF(M352="Y/T","Belum diisi","Error")))</f>
        <v>Belum diisi</v>
      </c>
    </row>
    <row r="353" spans="2:14" ht="15.75">
      <c r="B353" s="837"/>
      <c r="C353" s="840"/>
      <c r="D353" s="858"/>
      <c r="E353" s="855"/>
      <c r="F353" s="549">
        <v>2</v>
      </c>
      <c r="G353" s="550"/>
      <c r="H353" s="598" t="str">
        <f t="shared" si="6"/>
        <v>Belum Diisi</v>
      </c>
      <c r="I353" s="592" t="s">
        <v>26</v>
      </c>
      <c r="J353" s="593" t="str">
        <f>IF($D$352="Y/T","Isi Sasaran",IF($E$352=0,0,IF(I353="Y",1,IF(I353="T",0,"Isi Dulu"))))</f>
        <v>Isi Sasaran</v>
      </c>
      <c r="K353" s="592" t="s">
        <v>26</v>
      </c>
      <c r="L353" s="593" t="str">
        <f>IF($D$352="Y/T","Isi Sasaran",IF($E$352=0,0,IF(K353="Y",1,IF(K353="T",0,"Isi Dulu"))))</f>
        <v>Isi Sasaran</v>
      </c>
      <c r="M353" s="849"/>
      <c r="N353" s="852"/>
    </row>
    <row r="354" spans="2:14" ht="15.75">
      <c r="B354" s="837"/>
      <c r="C354" s="840"/>
      <c r="D354" s="858"/>
      <c r="E354" s="855"/>
      <c r="F354" s="549">
        <v>3</v>
      </c>
      <c r="G354" s="550"/>
      <c r="H354" s="598" t="str">
        <f t="shared" si="6"/>
        <v>Belum Diisi</v>
      </c>
      <c r="I354" s="592" t="s">
        <v>26</v>
      </c>
      <c r="J354" s="593" t="str">
        <f>IF($D$352="Y/T","Isi Sasaran",IF($E$352=0,0,IF(I354="Y",1,IF(I354="T",0,"Isi Dulu"))))</f>
        <v>Isi Sasaran</v>
      </c>
      <c r="K354" s="592" t="s">
        <v>26</v>
      </c>
      <c r="L354" s="593" t="str">
        <f>IF($D$352="Y/T","Isi Sasaran",IF($E$352=0,0,IF(K354="Y",1,IF(K354="T",0,"Isi Dulu"))))</f>
        <v>Isi Sasaran</v>
      </c>
      <c r="M354" s="849"/>
      <c r="N354" s="852"/>
    </row>
    <row r="355" spans="2:14" ht="15.75">
      <c r="B355" s="837"/>
      <c r="C355" s="840"/>
      <c r="D355" s="858"/>
      <c r="E355" s="855"/>
      <c r="F355" s="549">
        <v>4</v>
      </c>
      <c r="G355" s="550"/>
      <c r="H355" s="598" t="str">
        <f t="shared" si="6"/>
        <v>Belum Diisi</v>
      </c>
      <c r="I355" s="592" t="s">
        <v>26</v>
      </c>
      <c r="J355" s="593" t="str">
        <f>IF($D$352="Y/T","Isi Sasaran",IF($E$352=0,0,IF(I355="Y",1,IF(I355="T",0,"Isi Dulu"))))</f>
        <v>Isi Sasaran</v>
      </c>
      <c r="K355" s="592" t="s">
        <v>26</v>
      </c>
      <c r="L355" s="593" t="str">
        <f>IF($D$352="Y/T","Isi Sasaran",IF($E$352=0,0,IF(K355="Y",1,IF(K355="T",0,"Isi Dulu"))))</f>
        <v>Isi Sasaran</v>
      </c>
      <c r="M355" s="849"/>
      <c r="N355" s="852"/>
    </row>
    <row r="356" spans="2:14" ht="15.75">
      <c r="B356" s="838"/>
      <c r="C356" s="841"/>
      <c r="D356" s="859"/>
      <c r="E356" s="856"/>
      <c r="F356" s="569">
        <v>5</v>
      </c>
      <c r="G356" s="570"/>
      <c r="H356" s="599" t="str">
        <f t="shared" si="6"/>
        <v>Belum Diisi</v>
      </c>
      <c r="I356" s="595" t="s">
        <v>26</v>
      </c>
      <c r="J356" s="596" t="str">
        <f>IF($D$352="Y/T","Isi Sasaran",IF($E$352=0,0,IF(I356="Y",1,IF(I356="T",0,"Isi Dulu"))))</f>
        <v>Isi Sasaran</v>
      </c>
      <c r="K356" s="595" t="s">
        <v>26</v>
      </c>
      <c r="L356" s="596" t="str">
        <f>IF($D$352="Y/T","Isi Sasaran",IF($E$352=0,0,IF(K356="Y",1,IF(K356="T",0,"Isi Dulu"))))</f>
        <v>Isi Sasaran</v>
      </c>
      <c r="M356" s="850"/>
      <c r="N356" s="853"/>
    </row>
    <row r="357" spans="2:14" ht="15.75">
      <c r="B357" s="836">
        <v>10</v>
      </c>
      <c r="C357" s="839"/>
      <c r="D357" s="857" t="s">
        <v>26</v>
      </c>
      <c r="E357" s="854" t="str">
        <f>IF(D357="Y",1,IF(D357="T",0,IF(D357="Y/T","Belum diisi","Error")))</f>
        <v>Belum diisi</v>
      </c>
      <c r="F357" s="528">
        <v>1</v>
      </c>
      <c r="G357" s="529"/>
      <c r="H357" s="600" t="str">
        <f t="shared" si="6"/>
        <v>Belum Diisi</v>
      </c>
      <c r="I357" s="590" t="s">
        <v>26</v>
      </c>
      <c r="J357" s="591" t="str">
        <f>IF($D$357="Y/T","Isi Sasaran",IF($E$357=0,0,IF(I357="Y",1,IF(I357="T",0,"Isi Dulu"))))</f>
        <v>Isi Sasaran</v>
      </c>
      <c r="K357" s="590" t="s">
        <v>26</v>
      </c>
      <c r="L357" s="591" t="str">
        <f>IF($D$357="Y/T","Isi Sasaran",IF($E$357=0,0,IF(K357="Y",1,IF(K357="T",0,"Isi Dulu"))))</f>
        <v>Isi Sasaran</v>
      </c>
      <c r="M357" s="848" t="s">
        <v>26</v>
      </c>
      <c r="N357" s="851" t="str">
        <f>IF(M357="Y",1,IF(M357="T",0,IF(M357="Y/T","Belum diisi","Error")))</f>
        <v>Belum diisi</v>
      </c>
    </row>
    <row r="358" spans="2:14" ht="15.75">
      <c r="B358" s="837"/>
      <c r="C358" s="840"/>
      <c r="D358" s="858"/>
      <c r="E358" s="855"/>
      <c r="F358" s="549">
        <v>2</v>
      </c>
      <c r="G358" s="550"/>
      <c r="H358" s="598" t="str">
        <f t="shared" si="6"/>
        <v>Belum Diisi</v>
      </c>
      <c r="I358" s="592" t="s">
        <v>26</v>
      </c>
      <c r="J358" s="593" t="str">
        <f>IF($D$357="Y/T","Isi Sasaran",IF($E$357=0,0,IF(I358="Y",1,IF(I358="T",0,"Isi Dulu"))))</f>
        <v>Isi Sasaran</v>
      </c>
      <c r="K358" s="592" t="s">
        <v>26</v>
      </c>
      <c r="L358" s="593" t="str">
        <f>IF($D$357="Y/T","Isi Sasaran",IF($E$357=0,0,IF(K358="Y",1,IF(K358="T",0,"Isi Dulu"))))</f>
        <v>Isi Sasaran</v>
      </c>
      <c r="M358" s="849"/>
      <c r="N358" s="852"/>
    </row>
    <row r="359" spans="2:14" ht="15.75">
      <c r="B359" s="837"/>
      <c r="C359" s="840"/>
      <c r="D359" s="858"/>
      <c r="E359" s="855"/>
      <c r="F359" s="549">
        <v>3</v>
      </c>
      <c r="G359" s="550"/>
      <c r="H359" s="598" t="str">
        <f t="shared" si="6"/>
        <v>Belum Diisi</v>
      </c>
      <c r="I359" s="592" t="s">
        <v>26</v>
      </c>
      <c r="J359" s="593" t="str">
        <f>IF($D$357="Y/T","Isi Sasaran",IF($E$357=0,0,IF(I359="Y",1,IF(I359="T",0,"Isi Dulu"))))</f>
        <v>Isi Sasaran</v>
      </c>
      <c r="K359" s="592" t="s">
        <v>26</v>
      </c>
      <c r="L359" s="593" t="str">
        <f>IF($D$357="Y/T","Isi Sasaran",IF($E$357=0,0,IF(K359="Y",1,IF(K359="T",0,"Isi Dulu"))))</f>
        <v>Isi Sasaran</v>
      </c>
      <c r="M359" s="849"/>
      <c r="N359" s="852"/>
    </row>
    <row r="360" spans="2:14" ht="15.75">
      <c r="B360" s="837"/>
      <c r="C360" s="840"/>
      <c r="D360" s="858"/>
      <c r="E360" s="855"/>
      <c r="F360" s="549">
        <v>4</v>
      </c>
      <c r="G360" s="550"/>
      <c r="H360" s="598" t="str">
        <f t="shared" si="6"/>
        <v>Belum Diisi</v>
      </c>
      <c r="I360" s="592" t="s">
        <v>26</v>
      </c>
      <c r="J360" s="593" t="str">
        <f>IF($D$357="Y/T","Isi Sasaran",IF($E$357=0,0,IF(I360="Y",1,IF(I360="T",0,"Isi Dulu"))))</f>
        <v>Isi Sasaran</v>
      </c>
      <c r="K360" s="592" t="s">
        <v>26</v>
      </c>
      <c r="L360" s="593" t="str">
        <f>IF($D$357="Y/T","Isi Sasaran",IF($E$357=0,0,IF(K360="Y",1,IF(K360="T",0,"Isi Dulu"))))</f>
        <v>Isi Sasaran</v>
      </c>
      <c r="M360" s="849"/>
      <c r="N360" s="852"/>
    </row>
    <row r="361" spans="2:14" ht="15.75">
      <c r="B361" s="838"/>
      <c r="C361" s="841"/>
      <c r="D361" s="859"/>
      <c r="E361" s="856"/>
      <c r="F361" s="569">
        <v>5</v>
      </c>
      <c r="G361" s="570"/>
      <c r="H361" s="599" t="str">
        <f t="shared" si="6"/>
        <v>Belum Diisi</v>
      </c>
      <c r="I361" s="595" t="s">
        <v>26</v>
      </c>
      <c r="J361" s="596" t="str">
        <f>IF($D$357="Y/T","Isi Sasaran",IF($E$357=0,0,IF(I361="Y",1,IF(I361="T",0,"Isi Dulu"))))</f>
        <v>Isi Sasaran</v>
      </c>
      <c r="K361" s="595" t="s">
        <v>26</v>
      </c>
      <c r="L361" s="596" t="str">
        <f>IF($D$357="Y/T","Isi Sasaran",IF($E$357=0,0,IF(K361="Y",1,IF(K361="T",0,"Isi Dulu"))))</f>
        <v>Isi Sasaran</v>
      </c>
      <c r="M361" s="850"/>
      <c r="N361" s="853"/>
    </row>
    <row r="362" spans="2:14" ht="15.75">
      <c r="B362" s="836">
        <v>11</v>
      </c>
      <c r="C362" s="839"/>
      <c r="D362" s="857" t="s">
        <v>26</v>
      </c>
      <c r="E362" s="854" t="str">
        <f>IF(D362="Y",1,IF(D362="T",0,IF(D362="Y/T","Belum diisi","Error")))</f>
        <v>Belum diisi</v>
      </c>
      <c r="F362" s="528">
        <v>1</v>
      </c>
      <c r="G362" s="529"/>
      <c r="H362" s="600" t="str">
        <f t="shared" si="6"/>
        <v>Belum Diisi</v>
      </c>
      <c r="I362" s="590" t="s">
        <v>26</v>
      </c>
      <c r="J362" s="591" t="str">
        <f>IF($D$362="Y/T","Isi Sasaran",IF($E$362=0,0,IF(I362="Y",1,IF(I362="T",0,"Isi Dulu"))))</f>
        <v>Isi Sasaran</v>
      </c>
      <c r="K362" s="590" t="s">
        <v>26</v>
      </c>
      <c r="L362" s="591" t="str">
        <f>IF($D$362="Y/T","Isi Sasaran",IF($E$362=0,0,IF(K362="Y",1,IF(K362="T",0,"Isi Dulu"))))</f>
        <v>Isi Sasaran</v>
      </c>
      <c r="M362" s="848" t="s">
        <v>26</v>
      </c>
      <c r="N362" s="851" t="str">
        <f>IF(M362="Y",1,IF(M362="T",0,IF(M362="Y/T","Belum diisi","Error")))</f>
        <v>Belum diisi</v>
      </c>
    </row>
    <row r="363" spans="2:14" ht="15.75">
      <c r="B363" s="837"/>
      <c r="C363" s="840"/>
      <c r="D363" s="858"/>
      <c r="E363" s="855"/>
      <c r="F363" s="549">
        <v>2</v>
      </c>
      <c r="G363" s="550"/>
      <c r="H363" s="598" t="str">
        <f t="shared" si="6"/>
        <v>Belum Diisi</v>
      </c>
      <c r="I363" s="592" t="s">
        <v>26</v>
      </c>
      <c r="J363" s="593" t="str">
        <f>IF($D$362="Y/T","Isi Sasaran",IF($E$362=0,0,IF(I363="Y",1,IF(I363="T",0,"Isi Dulu"))))</f>
        <v>Isi Sasaran</v>
      </c>
      <c r="K363" s="592" t="s">
        <v>26</v>
      </c>
      <c r="L363" s="593" t="str">
        <f>IF($D$362="Y/T","Isi Sasaran",IF($E$362=0,0,IF(K363="Y",1,IF(K363="T",0,"Isi Dulu"))))</f>
        <v>Isi Sasaran</v>
      </c>
      <c r="M363" s="849"/>
      <c r="N363" s="852"/>
    </row>
    <row r="364" spans="2:14" ht="15.75">
      <c r="B364" s="837"/>
      <c r="C364" s="840"/>
      <c r="D364" s="858"/>
      <c r="E364" s="855"/>
      <c r="F364" s="549">
        <v>3</v>
      </c>
      <c r="G364" s="550"/>
      <c r="H364" s="598" t="str">
        <f t="shared" si="6"/>
        <v>Belum Diisi</v>
      </c>
      <c r="I364" s="592" t="s">
        <v>26</v>
      </c>
      <c r="J364" s="593" t="str">
        <f>IF($D$362="Y/T","Isi Sasaran",IF($E$362=0,0,IF(I364="Y",1,IF(I364="T",0,"Isi Dulu"))))</f>
        <v>Isi Sasaran</v>
      </c>
      <c r="K364" s="592" t="s">
        <v>26</v>
      </c>
      <c r="L364" s="593" t="str">
        <f>IF($D$362="Y/T","Isi Sasaran",IF($E$362=0,0,IF(K364="Y",1,IF(K364="T",0,"Isi Dulu"))))</f>
        <v>Isi Sasaran</v>
      </c>
      <c r="M364" s="849"/>
      <c r="N364" s="852"/>
    </row>
    <row r="365" spans="2:14" ht="15.75">
      <c r="B365" s="837"/>
      <c r="C365" s="840"/>
      <c r="D365" s="858"/>
      <c r="E365" s="855"/>
      <c r="F365" s="549">
        <v>4</v>
      </c>
      <c r="G365" s="550"/>
      <c r="H365" s="598" t="str">
        <f t="shared" si="6"/>
        <v>Belum Diisi</v>
      </c>
      <c r="I365" s="592" t="s">
        <v>26</v>
      </c>
      <c r="J365" s="593" t="str">
        <f>IF($D$362="Y/T","Isi Sasaran",IF($E$362=0,0,IF(I365="Y",1,IF(I365="T",0,"Isi Dulu"))))</f>
        <v>Isi Sasaran</v>
      </c>
      <c r="K365" s="592" t="s">
        <v>26</v>
      </c>
      <c r="L365" s="593" t="str">
        <f>IF($D$362="Y/T","Isi Sasaran",IF($E$362=0,0,IF(K365="Y",1,IF(K365="T",0,"Isi Dulu"))))</f>
        <v>Isi Sasaran</v>
      </c>
      <c r="M365" s="849"/>
      <c r="N365" s="852"/>
    </row>
    <row r="366" spans="2:14" ht="15.75">
      <c r="B366" s="838"/>
      <c r="C366" s="841"/>
      <c r="D366" s="859"/>
      <c r="E366" s="856"/>
      <c r="F366" s="569">
        <v>5</v>
      </c>
      <c r="G366" s="570"/>
      <c r="H366" s="599" t="str">
        <f t="shared" si="6"/>
        <v>Belum Diisi</v>
      </c>
      <c r="I366" s="595" t="s">
        <v>26</v>
      </c>
      <c r="J366" s="596" t="str">
        <f>IF($D$362="Y/T","Isi Sasaran",IF($E$362=0,0,IF(I366="Y",1,IF(I366="T",0,"Isi Dulu"))))</f>
        <v>Isi Sasaran</v>
      </c>
      <c r="K366" s="595" t="s">
        <v>26</v>
      </c>
      <c r="L366" s="596" t="str">
        <f>IF($D$362="Y/T","Isi Sasaran",IF($E$362=0,0,IF(K366="Y",1,IF(K366="T",0,"Isi Dulu"))))</f>
        <v>Isi Sasaran</v>
      </c>
      <c r="M366" s="850"/>
      <c r="N366" s="853"/>
    </row>
    <row r="367" spans="2:14" ht="15.75">
      <c r="B367" s="836">
        <v>12</v>
      </c>
      <c r="C367" s="839"/>
      <c r="D367" s="857" t="s">
        <v>26</v>
      </c>
      <c r="E367" s="854" t="str">
        <f>IF(D367="Y",1,IF(D367="T",0,IF(D367="Y/T","Belum diisi","Error")))</f>
        <v>Belum diisi</v>
      </c>
      <c r="F367" s="528">
        <v>1</v>
      </c>
      <c r="G367" s="529"/>
      <c r="H367" s="600" t="str">
        <f t="shared" si="6"/>
        <v>Belum Diisi</v>
      </c>
      <c r="I367" s="590" t="s">
        <v>26</v>
      </c>
      <c r="J367" s="591" t="str">
        <f>IF($D$367="Y/T","Isi Sasaran",IF($E$367=0,0,IF(I367="Y",1,IF(I367="T",0,"Isi Dulu"))))</f>
        <v>Isi Sasaran</v>
      </c>
      <c r="K367" s="590" t="s">
        <v>26</v>
      </c>
      <c r="L367" s="591" t="str">
        <f>IF($D$367="Y/T","Isi Sasaran",IF($E$367=0,0,IF(K367="Y",1,IF(K367="T",0,"Isi Dulu"))))</f>
        <v>Isi Sasaran</v>
      </c>
      <c r="M367" s="848" t="s">
        <v>26</v>
      </c>
      <c r="N367" s="851" t="str">
        <f>IF(M367="Y",1,IF(M367="T",0,IF(M367="Y/T","Belum diisi","Error")))</f>
        <v>Belum diisi</v>
      </c>
    </row>
    <row r="368" spans="2:14" ht="15.75">
      <c r="B368" s="837"/>
      <c r="C368" s="840"/>
      <c r="D368" s="858"/>
      <c r="E368" s="855"/>
      <c r="F368" s="549">
        <v>2</v>
      </c>
      <c r="G368" s="550"/>
      <c r="H368" s="598" t="str">
        <f t="shared" si="6"/>
        <v>Belum Diisi</v>
      </c>
      <c r="I368" s="592" t="s">
        <v>26</v>
      </c>
      <c r="J368" s="593" t="str">
        <f>IF($D$367="Y/T","Isi Sasaran",IF($E$367=0,0,IF(I368="Y",1,IF(I368="T",0,"Isi Dulu"))))</f>
        <v>Isi Sasaran</v>
      </c>
      <c r="K368" s="592" t="s">
        <v>26</v>
      </c>
      <c r="L368" s="593" t="str">
        <f>IF($D$367="Y/T","Isi Sasaran",IF($E$367=0,0,IF(K368="Y",1,IF(K368="T",0,"Isi Dulu"))))</f>
        <v>Isi Sasaran</v>
      </c>
      <c r="M368" s="849"/>
      <c r="N368" s="852"/>
    </row>
    <row r="369" spans="2:14" ht="15.75">
      <c r="B369" s="837"/>
      <c r="C369" s="840"/>
      <c r="D369" s="858"/>
      <c r="E369" s="855"/>
      <c r="F369" s="549">
        <v>3</v>
      </c>
      <c r="G369" s="550"/>
      <c r="H369" s="598" t="str">
        <f t="shared" si="6"/>
        <v>Belum Diisi</v>
      </c>
      <c r="I369" s="592" t="s">
        <v>26</v>
      </c>
      <c r="J369" s="593" t="str">
        <f>IF($D$367="Y/T","Isi Sasaran",IF($E$367=0,0,IF(I369="Y",1,IF(I369="T",0,"Isi Dulu"))))</f>
        <v>Isi Sasaran</v>
      </c>
      <c r="K369" s="592" t="s">
        <v>26</v>
      </c>
      <c r="L369" s="593" t="str">
        <f>IF($D$367="Y/T","Isi Sasaran",IF($E$367=0,0,IF(K369="Y",1,IF(K369="T",0,"Isi Dulu"))))</f>
        <v>Isi Sasaran</v>
      </c>
      <c r="M369" s="849"/>
      <c r="N369" s="852"/>
    </row>
    <row r="370" spans="2:14" ht="15.75">
      <c r="B370" s="837"/>
      <c r="C370" s="840"/>
      <c r="D370" s="858"/>
      <c r="E370" s="855"/>
      <c r="F370" s="549">
        <v>4</v>
      </c>
      <c r="G370" s="550"/>
      <c r="H370" s="598" t="str">
        <f t="shared" si="6"/>
        <v>Belum Diisi</v>
      </c>
      <c r="I370" s="592" t="s">
        <v>26</v>
      </c>
      <c r="J370" s="593" t="str">
        <f>IF($D$367="Y/T","Isi Sasaran",IF($E$367=0,0,IF(I370="Y",1,IF(I370="T",0,"Isi Dulu"))))</f>
        <v>Isi Sasaran</v>
      </c>
      <c r="K370" s="592" t="s">
        <v>26</v>
      </c>
      <c r="L370" s="593" t="str">
        <f>IF($D$367="Y/T","Isi Sasaran",IF($E$367=0,0,IF(K370="Y",1,IF(K370="T",0,"Isi Dulu"))))</f>
        <v>Isi Sasaran</v>
      </c>
      <c r="M370" s="849"/>
      <c r="N370" s="852"/>
    </row>
    <row r="371" spans="2:14" ht="15.75">
      <c r="B371" s="838"/>
      <c r="C371" s="841"/>
      <c r="D371" s="859"/>
      <c r="E371" s="856"/>
      <c r="F371" s="569">
        <v>5</v>
      </c>
      <c r="G371" s="570"/>
      <c r="H371" s="599" t="str">
        <f t="shared" si="6"/>
        <v>Belum Diisi</v>
      </c>
      <c r="I371" s="595" t="s">
        <v>26</v>
      </c>
      <c r="J371" s="596" t="str">
        <f>IF($D$367="Y/T","Isi Sasaran",IF($E$367=0,0,IF(I371="Y",1,IF(I371="T",0,"Isi Dulu"))))</f>
        <v>Isi Sasaran</v>
      </c>
      <c r="K371" s="595" t="s">
        <v>26</v>
      </c>
      <c r="L371" s="596" t="str">
        <f>IF($D$367="Y/T","Isi Sasaran",IF($E$367=0,0,IF(K371="Y",1,IF(K371="T",0,"Isi Dulu"))))</f>
        <v>Isi Sasaran</v>
      </c>
      <c r="M371" s="850"/>
      <c r="N371" s="853"/>
    </row>
    <row r="372" spans="2:14" ht="15.75">
      <c r="B372" s="836">
        <v>13</v>
      </c>
      <c r="C372" s="839"/>
      <c r="D372" s="857" t="s">
        <v>26</v>
      </c>
      <c r="E372" s="854" t="str">
        <f>IF(D372="Y",1,IF(D372="T",0,IF(D372="Y/T","Belum diisi","Error")))</f>
        <v>Belum diisi</v>
      </c>
      <c r="F372" s="528">
        <v>1</v>
      </c>
      <c r="G372" s="529"/>
      <c r="H372" s="600" t="str">
        <f t="shared" si="6"/>
        <v>Belum Diisi</v>
      </c>
      <c r="I372" s="590" t="s">
        <v>26</v>
      </c>
      <c r="J372" s="591" t="str">
        <f>IF($D$372="Y/T","Isi Sasaran",IF($E$372=0,0,IF(I372="Y",1,IF(I372="T",0,"Isi Dulu"))))</f>
        <v>Isi Sasaran</v>
      </c>
      <c r="K372" s="590" t="s">
        <v>26</v>
      </c>
      <c r="L372" s="591" t="str">
        <f>IF($D$372="Y/T","Isi Sasaran",IF($E$372=0,0,IF(K372="Y",1,IF(K372="T",0,"Isi Dulu"))))</f>
        <v>Isi Sasaran</v>
      </c>
      <c r="M372" s="848" t="s">
        <v>26</v>
      </c>
      <c r="N372" s="851" t="str">
        <f>IF(M372="Y",1,IF(M372="T",0,IF(M372="Y/T","Belum diisi","Error")))</f>
        <v>Belum diisi</v>
      </c>
    </row>
    <row r="373" spans="2:14" ht="15.75">
      <c r="B373" s="837"/>
      <c r="C373" s="840"/>
      <c r="D373" s="858"/>
      <c r="E373" s="855"/>
      <c r="F373" s="549">
        <v>2</v>
      </c>
      <c r="G373" s="550"/>
      <c r="H373" s="598" t="str">
        <f t="shared" si="6"/>
        <v>Belum Diisi</v>
      </c>
      <c r="I373" s="592" t="s">
        <v>26</v>
      </c>
      <c r="J373" s="593" t="str">
        <f>IF($D$372="Y/T","Isi Sasaran",IF($E$372=0,0,IF(I373="Y",1,IF(I373="T",0,"Isi Dulu"))))</f>
        <v>Isi Sasaran</v>
      </c>
      <c r="K373" s="592" t="s">
        <v>26</v>
      </c>
      <c r="L373" s="593" t="str">
        <f>IF($D$372="Y/T","Isi Sasaran",IF($E$372=0,0,IF(K373="Y",1,IF(K373="T",0,"Isi Dulu"))))</f>
        <v>Isi Sasaran</v>
      </c>
      <c r="M373" s="849"/>
      <c r="N373" s="852"/>
    </row>
    <row r="374" spans="2:14" ht="15.75">
      <c r="B374" s="837"/>
      <c r="C374" s="840"/>
      <c r="D374" s="858"/>
      <c r="E374" s="855"/>
      <c r="F374" s="549">
        <v>3</v>
      </c>
      <c r="G374" s="550"/>
      <c r="H374" s="598" t="str">
        <f t="shared" si="6"/>
        <v>Belum Diisi</v>
      </c>
      <c r="I374" s="592" t="s">
        <v>26</v>
      </c>
      <c r="J374" s="593" t="str">
        <f>IF($D$372="Y/T","Isi Sasaran",IF($E$372=0,0,IF(I374="Y",1,IF(I374="T",0,"Isi Dulu"))))</f>
        <v>Isi Sasaran</v>
      </c>
      <c r="K374" s="592" t="s">
        <v>26</v>
      </c>
      <c r="L374" s="593" t="str">
        <f>IF($D$372="Y/T","Isi Sasaran",IF($E$372=0,0,IF(K374="Y",1,IF(K374="T",0,"Isi Dulu"))))</f>
        <v>Isi Sasaran</v>
      </c>
      <c r="M374" s="849"/>
      <c r="N374" s="852"/>
    </row>
    <row r="375" spans="2:14" ht="15.75">
      <c r="B375" s="837"/>
      <c r="C375" s="840"/>
      <c r="D375" s="858"/>
      <c r="E375" s="855"/>
      <c r="F375" s="549">
        <v>4</v>
      </c>
      <c r="G375" s="550"/>
      <c r="H375" s="598" t="str">
        <f t="shared" si="6"/>
        <v>Belum Diisi</v>
      </c>
      <c r="I375" s="592" t="s">
        <v>26</v>
      </c>
      <c r="J375" s="593" t="str">
        <f>IF($D$372="Y/T","Isi Sasaran",IF($E$372=0,0,IF(I375="Y",1,IF(I375="T",0,"Isi Dulu"))))</f>
        <v>Isi Sasaran</v>
      </c>
      <c r="K375" s="592" t="s">
        <v>26</v>
      </c>
      <c r="L375" s="593" t="str">
        <f>IF($D$372="Y/T","Isi Sasaran",IF($E$372=0,0,IF(K375="Y",1,IF(K375="T",0,"Isi Dulu"))))</f>
        <v>Isi Sasaran</v>
      </c>
      <c r="M375" s="849"/>
      <c r="N375" s="852"/>
    </row>
    <row r="376" spans="2:14" ht="15.75">
      <c r="B376" s="838"/>
      <c r="C376" s="841"/>
      <c r="D376" s="859"/>
      <c r="E376" s="856"/>
      <c r="F376" s="569">
        <v>5</v>
      </c>
      <c r="G376" s="570"/>
      <c r="H376" s="599" t="str">
        <f t="shared" ref="H376:H411" si="7">IF(OR(J376="Isi Dulu",L376="Isi Dulu",J376="Isi Sasaran",L376="Isi Sasaran"),"Belum Diisi",IF(SUM(J376,L376)=2,1,IF(SUM(J376,L376)=1,0,IF(SUM(J376,L376)=0,0,"Error"))))</f>
        <v>Belum Diisi</v>
      </c>
      <c r="I376" s="595" t="s">
        <v>26</v>
      </c>
      <c r="J376" s="596" t="str">
        <f>IF($D$372="Y/T","Isi Sasaran",IF($E$372=0,0,IF(I376="Y",1,IF(I376="T",0,"Isi Dulu"))))</f>
        <v>Isi Sasaran</v>
      </c>
      <c r="K376" s="595" t="s">
        <v>26</v>
      </c>
      <c r="L376" s="596" t="str">
        <f>IF($D$372="Y/T","Isi Sasaran",IF($E$372=0,0,IF(K376="Y",1,IF(K376="T",0,"Isi Dulu"))))</f>
        <v>Isi Sasaran</v>
      </c>
      <c r="M376" s="850"/>
      <c r="N376" s="853"/>
    </row>
    <row r="377" spans="2:14" ht="15.75">
      <c r="B377" s="836">
        <v>14</v>
      </c>
      <c r="C377" s="839"/>
      <c r="D377" s="857" t="s">
        <v>26</v>
      </c>
      <c r="E377" s="854" t="str">
        <f>IF(D377="Y",1,IF(D377="T",0,IF(D377="Y/T","Belum diisi","Error")))</f>
        <v>Belum diisi</v>
      </c>
      <c r="F377" s="528">
        <v>1</v>
      </c>
      <c r="G377" s="529"/>
      <c r="H377" s="600" t="str">
        <f t="shared" si="7"/>
        <v>Belum Diisi</v>
      </c>
      <c r="I377" s="590" t="s">
        <v>26</v>
      </c>
      <c r="J377" s="591" t="str">
        <f>IF($D$377="Y/T","Isi Sasaran",IF($E$377=0,0,IF(I377="Y",1,IF(I377="T",0,"Isi Dulu"))))</f>
        <v>Isi Sasaran</v>
      </c>
      <c r="K377" s="590" t="s">
        <v>26</v>
      </c>
      <c r="L377" s="591" t="str">
        <f>IF($D$377="Y/T","Isi Sasaran",IF($E$377=0,0,IF(K377="Y",1,IF(K377="T",0,"Isi Dulu"))))</f>
        <v>Isi Sasaran</v>
      </c>
      <c r="M377" s="848" t="s">
        <v>26</v>
      </c>
      <c r="N377" s="851" t="str">
        <f>IF(M377="Y",1,IF(M377="T",0,IF(M377="Y/T","Belum diisi","Error")))</f>
        <v>Belum diisi</v>
      </c>
    </row>
    <row r="378" spans="2:14" ht="15.75">
      <c r="B378" s="837"/>
      <c r="C378" s="840"/>
      <c r="D378" s="858"/>
      <c r="E378" s="855"/>
      <c r="F378" s="549">
        <v>2</v>
      </c>
      <c r="G378" s="550"/>
      <c r="H378" s="598" t="str">
        <f t="shared" si="7"/>
        <v>Belum Diisi</v>
      </c>
      <c r="I378" s="592" t="s">
        <v>26</v>
      </c>
      <c r="J378" s="593" t="str">
        <f>IF($D$377="Y/T","Isi Sasaran",IF($E$377=0,0,IF(I378="Y",1,IF(I378="T",0,"Isi Dulu"))))</f>
        <v>Isi Sasaran</v>
      </c>
      <c r="K378" s="592" t="s">
        <v>26</v>
      </c>
      <c r="L378" s="593" t="str">
        <f>IF($D$377="Y/T","Isi Sasaran",IF($E$377=0,0,IF(K378="Y",1,IF(K378="T",0,"Isi Dulu"))))</f>
        <v>Isi Sasaran</v>
      </c>
      <c r="M378" s="849"/>
      <c r="N378" s="852"/>
    </row>
    <row r="379" spans="2:14" ht="15.75">
      <c r="B379" s="837"/>
      <c r="C379" s="840"/>
      <c r="D379" s="858"/>
      <c r="E379" s="855"/>
      <c r="F379" s="549">
        <v>3</v>
      </c>
      <c r="G379" s="550"/>
      <c r="H379" s="598" t="str">
        <f t="shared" si="7"/>
        <v>Belum Diisi</v>
      </c>
      <c r="I379" s="592" t="s">
        <v>26</v>
      </c>
      <c r="J379" s="593" t="str">
        <f>IF($D$377="Y/T","Isi Sasaran",IF($E$377=0,0,IF(I379="Y",1,IF(I379="T",0,"Isi Dulu"))))</f>
        <v>Isi Sasaran</v>
      </c>
      <c r="K379" s="592" t="s">
        <v>26</v>
      </c>
      <c r="L379" s="593" t="str">
        <f>IF($D$377="Y/T","Isi Sasaran",IF($E$377=0,0,IF(K379="Y",1,IF(K379="T",0,"Isi Dulu"))))</f>
        <v>Isi Sasaran</v>
      </c>
      <c r="M379" s="849"/>
      <c r="N379" s="852"/>
    </row>
    <row r="380" spans="2:14" ht="15.75">
      <c r="B380" s="837"/>
      <c r="C380" s="840"/>
      <c r="D380" s="858"/>
      <c r="E380" s="855"/>
      <c r="F380" s="549">
        <v>4</v>
      </c>
      <c r="G380" s="550"/>
      <c r="H380" s="598" t="str">
        <f t="shared" si="7"/>
        <v>Belum Diisi</v>
      </c>
      <c r="I380" s="592" t="s">
        <v>26</v>
      </c>
      <c r="J380" s="593" t="str">
        <f>IF($D$377="Y/T","Isi Sasaran",IF($E$377=0,0,IF(I380="Y",1,IF(I380="T",0,"Isi Dulu"))))</f>
        <v>Isi Sasaran</v>
      </c>
      <c r="K380" s="592" t="s">
        <v>26</v>
      </c>
      <c r="L380" s="593" t="str">
        <f>IF($D$377="Y/T","Isi Sasaran",IF($E$377=0,0,IF(K380="Y",1,IF(K380="T",0,"Isi Dulu"))))</f>
        <v>Isi Sasaran</v>
      </c>
      <c r="M380" s="849"/>
      <c r="N380" s="852"/>
    </row>
    <row r="381" spans="2:14" ht="15.75">
      <c r="B381" s="838"/>
      <c r="C381" s="841"/>
      <c r="D381" s="859"/>
      <c r="E381" s="856"/>
      <c r="F381" s="569">
        <v>5</v>
      </c>
      <c r="G381" s="570"/>
      <c r="H381" s="599" t="str">
        <f t="shared" si="7"/>
        <v>Belum Diisi</v>
      </c>
      <c r="I381" s="595" t="s">
        <v>26</v>
      </c>
      <c r="J381" s="596" t="str">
        <f>IF($D$377="Y/T","Isi Sasaran",IF($E$377=0,0,IF(I381="Y",1,IF(I381="T",0,"Isi Dulu"))))</f>
        <v>Isi Sasaran</v>
      </c>
      <c r="K381" s="595" t="s">
        <v>26</v>
      </c>
      <c r="L381" s="596" t="str">
        <f>IF($D$377="Y/T","Isi Sasaran",IF($E$377=0,0,IF(K381="Y",1,IF(K381="T",0,"Isi Dulu"))))</f>
        <v>Isi Sasaran</v>
      </c>
      <c r="M381" s="850"/>
      <c r="N381" s="853"/>
    </row>
    <row r="382" spans="2:14" ht="15.75">
      <c r="B382" s="836">
        <v>15</v>
      </c>
      <c r="C382" s="839"/>
      <c r="D382" s="857" t="s">
        <v>26</v>
      </c>
      <c r="E382" s="854" t="str">
        <f>IF(D382="Y",1,IF(D382="T",0,IF(D382="Y/T","Belum diisi","Error")))</f>
        <v>Belum diisi</v>
      </c>
      <c r="F382" s="528">
        <v>1</v>
      </c>
      <c r="G382" s="529"/>
      <c r="H382" s="600" t="str">
        <f t="shared" si="7"/>
        <v>Belum Diisi</v>
      </c>
      <c r="I382" s="590" t="s">
        <v>26</v>
      </c>
      <c r="J382" s="591" t="str">
        <f>IF($D$382="Y/T","Isi Sasaran",IF($E$382=0,0,IF(I382="Y",1,IF(I382="T",0,"Isi Dulu"))))</f>
        <v>Isi Sasaran</v>
      </c>
      <c r="K382" s="590" t="s">
        <v>26</v>
      </c>
      <c r="L382" s="591" t="str">
        <f>IF($D$382="Y/T","Isi Sasaran",IF($E$382=0,0,IF(K382="Y",1,IF(K382="T",0,"Isi Dulu"))))</f>
        <v>Isi Sasaran</v>
      </c>
      <c r="M382" s="848" t="s">
        <v>26</v>
      </c>
      <c r="N382" s="851" t="str">
        <f>IF(M382="Y",1,IF(M382="T",0,IF(M382="Y/T","Belum diisi","Error")))</f>
        <v>Belum diisi</v>
      </c>
    </row>
    <row r="383" spans="2:14" ht="15.75">
      <c r="B383" s="837"/>
      <c r="C383" s="840"/>
      <c r="D383" s="858"/>
      <c r="E383" s="855"/>
      <c r="F383" s="549">
        <v>2</v>
      </c>
      <c r="G383" s="550"/>
      <c r="H383" s="598" t="str">
        <f t="shared" si="7"/>
        <v>Belum Diisi</v>
      </c>
      <c r="I383" s="592" t="s">
        <v>26</v>
      </c>
      <c r="J383" s="593" t="str">
        <f>IF($D$382="Y/T","Isi Sasaran",IF($E$382=0,0,IF(I383="Y",1,IF(I383="T",0,"Isi Dulu"))))</f>
        <v>Isi Sasaran</v>
      </c>
      <c r="K383" s="592" t="s">
        <v>26</v>
      </c>
      <c r="L383" s="593" t="str">
        <f>IF($D$382="Y/T","Isi Sasaran",IF($E$382=0,0,IF(K383="Y",1,IF(K383="T",0,"Isi Dulu"))))</f>
        <v>Isi Sasaran</v>
      </c>
      <c r="M383" s="849"/>
      <c r="N383" s="852"/>
    </row>
    <row r="384" spans="2:14" ht="15.75">
      <c r="B384" s="837"/>
      <c r="C384" s="840"/>
      <c r="D384" s="858"/>
      <c r="E384" s="855"/>
      <c r="F384" s="549">
        <v>3</v>
      </c>
      <c r="G384" s="550"/>
      <c r="H384" s="598" t="str">
        <f t="shared" si="7"/>
        <v>Belum Diisi</v>
      </c>
      <c r="I384" s="592" t="s">
        <v>26</v>
      </c>
      <c r="J384" s="593" t="str">
        <f>IF($D$382="Y/T","Isi Sasaran",IF($E$382=0,0,IF(I384="Y",1,IF(I384="T",0,"Isi Dulu"))))</f>
        <v>Isi Sasaran</v>
      </c>
      <c r="K384" s="592" t="s">
        <v>26</v>
      </c>
      <c r="L384" s="593" t="str">
        <f>IF($D$382="Y/T","Isi Sasaran",IF($E$382=0,0,IF(K384="Y",1,IF(K384="T",0,"Isi Dulu"))))</f>
        <v>Isi Sasaran</v>
      </c>
      <c r="M384" s="849"/>
      <c r="N384" s="852"/>
    </row>
    <row r="385" spans="2:14" ht="15.75">
      <c r="B385" s="837"/>
      <c r="C385" s="840"/>
      <c r="D385" s="858"/>
      <c r="E385" s="855"/>
      <c r="F385" s="549">
        <v>4</v>
      </c>
      <c r="G385" s="550"/>
      <c r="H385" s="598" t="str">
        <f t="shared" si="7"/>
        <v>Belum Diisi</v>
      </c>
      <c r="I385" s="592" t="s">
        <v>26</v>
      </c>
      <c r="J385" s="593" t="str">
        <f>IF($D$382="Y/T","Isi Sasaran",IF($E$382=0,0,IF(I385="Y",1,IF(I385="T",0,"Isi Dulu"))))</f>
        <v>Isi Sasaran</v>
      </c>
      <c r="K385" s="592" t="s">
        <v>26</v>
      </c>
      <c r="L385" s="593" t="str">
        <f>IF($D$382="Y/T","Isi Sasaran",IF($E$382=0,0,IF(K385="Y",1,IF(K385="T",0,"Isi Dulu"))))</f>
        <v>Isi Sasaran</v>
      </c>
      <c r="M385" s="849"/>
      <c r="N385" s="852"/>
    </row>
    <row r="386" spans="2:14" ht="15.75">
      <c r="B386" s="838"/>
      <c r="C386" s="841"/>
      <c r="D386" s="859"/>
      <c r="E386" s="856"/>
      <c r="F386" s="569">
        <v>5</v>
      </c>
      <c r="G386" s="570"/>
      <c r="H386" s="599" t="str">
        <f t="shared" si="7"/>
        <v>Belum Diisi</v>
      </c>
      <c r="I386" s="595" t="s">
        <v>26</v>
      </c>
      <c r="J386" s="596" t="str">
        <f>IF($D$382="Y/T","Isi Sasaran",IF($E$382=0,0,IF(I386="Y",1,IF(I386="T",0,"Isi Dulu"))))</f>
        <v>Isi Sasaran</v>
      </c>
      <c r="K386" s="595" t="s">
        <v>26</v>
      </c>
      <c r="L386" s="596" t="str">
        <f>IF($D$382="Y/T","Isi Sasaran",IF($E$382=0,0,IF(K386="Y",1,IF(K386="T",0,"Isi Dulu"))))</f>
        <v>Isi Sasaran</v>
      </c>
      <c r="M386" s="850"/>
      <c r="N386" s="853"/>
    </row>
    <row r="387" spans="2:14" ht="15.75">
      <c r="B387" s="836">
        <v>16</v>
      </c>
      <c r="C387" s="839"/>
      <c r="D387" s="857" t="s">
        <v>26</v>
      </c>
      <c r="E387" s="854" t="str">
        <f>IF(D387="Y",1,IF(D387="T",0,IF(D387="Y/T","Belum diisi","Error")))</f>
        <v>Belum diisi</v>
      </c>
      <c r="F387" s="528">
        <v>1</v>
      </c>
      <c r="G387" s="529"/>
      <c r="H387" s="600" t="str">
        <f t="shared" si="7"/>
        <v>Belum Diisi</v>
      </c>
      <c r="I387" s="590" t="s">
        <v>26</v>
      </c>
      <c r="J387" s="591" t="str">
        <f>IF($D$387="Y/T","Isi Sasaran",IF($E$387=0,0,IF(I387="Y",1,IF(I387="T",0,"Isi Dulu"))))</f>
        <v>Isi Sasaran</v>
      </c>
      <c r="K387" s="590" t="s">
        <v>26</v>
      </c>
      <c r="L387" s="591" t="str">
        <f>IF($D$387="Y/T","Isi Sasaran",IF($E$387=0,0,IF(K387="Y",1,IF(K387="T",0,"Isi Dulu"))))</f>
        <v>Isi Sasaran</v>
      </c>
      <c r="M387" s="848" t="s">
        <v>26</v>
      </c>
      <c r="N387" s="851" t="str">
        <f>IF(M387="Y",1,IF(M387="T",0,IF(M387="Y/T","Belum diisi","Error")))</f>
        <v>Belum diisi</v>
      </c>
    </row>
    <row r="388" spans="2:14" ht="15.75">
      <c r="B388" s="837"/>
      <c r="C388" s="840"/>
      <c r="D388" s="858"/>
      <c r="E388" s="855"/>
      <c r="F388" s="549">
        <v>2</v>
      </c>
      <c r="G388" s="550"/>
      <c r="H388" s="598" t="str">
        <f t="shared" si="7"/>
        <v>Belum Diisi</v>
      </c>
      <c r="I388" s="592" t="s">
        <v>26</v>
      </c>
      <c r="J388" s="593" t="str">
        <f>IF($D$387="Y/T","Isi Sasaran",IF($E$387=0,0,IF(I388="Y",1,IF(I388="T",0,"Isi Dulu"))))</f>
        <v>Isi Sasaran</v>
      </c>
      <c r="K388" s="592" t="s">
        <v>26</v>
      </c>
      <c r="L388" s="593" t="str">
        <f>IF($D$387="Y/T","Isi Sasaran",IF($E$387=0,0,IF(K388="Y",1,IF(K388="T",0,"Isi Dulu"))))</f>
        <v>Isi Sasaran</v>
      </c>
      <c r="M388" s="849"/>
      <c r="N388" s="852"/>
    </row>
    <row r="389" spans="2:14" ht="15.75">
      <c r="B389" s="837"/>
      <c r="C389" s="840"/>
      <c r="D389" s="858"/>
      <c r="E389" s="855"/>
      <c r="F389" s="549">
        <v>3</v>
      </c>
      <c r="G389" s="550"/>
      <c r="H389" s="598" t="str">
        <f t="shared" si="7"/>
        <v>Belum Diisi</v>
      </c>
      <c r="I389" s="592" t="s">
        <v>26</v>
      </c>
      <c r="J389" s="593" t="str">
        <f>IF($D$387="Y/T","Isi Sasaran",IF($E$387=0,0,IF(I389="Y",1,IF(I389="T",0,"Isi Dulu"))))</f>
        <v>Isi Sasaran</v>
      </c>
      <c r="K389" s="592" t="s">
        <v>26</v>
      </c>
      <c r="L389" s="593" t="str">
        <f>IF($D$387="Y/T","Isi Sasaran",IF($E$387=0,0,IF(K389="Y",1,IF(K389="T",0,"Isi Dulu"))))</f>
        <v>Isi Sasaran</v>
      </c>
      <c r="M389" s="849"/>
      <c r="N389" s="852"/>
    </row>
    <row r="390" spans="2:14" ht="15.75">
      <c r="B390" s="837"/>
      <c r="C390" s="840"/>
      <c r="D390" s="858"/>
      <c r="E390" s="855"/>
      <c r="F390" s="549">
        <v>4</v>
      </c>
      <c r="G390" s="550"/>
      <c r="H390" s="598" t="str">
        <f t="shared" si="7"/>
        <v>Belum Diisi</v>
      </c>
      <c r="I390" s="592" t="s">
        <v>26</v>
      </c>
      <c r="J390" s="593" t="str">
        <f>IF($D$387="Y/T","Isi Sasaran",IF($E$387=0,0,IF(I390="Y",1,IF(I390="T",0,"Isi Dulu"))))</f>
        <v>Isi Sasaran</v>
      </c>
      <c r="K390" s="592" t="s">
        <v>26</v>
      </c>
      <c r="L390" s="593" t="str">
        <f>IF($D$387="Y/T","Isi Sasaran",IF($E$387=0,0,IF(K390="Y",1,IF(K390="T",0,"Isi Dulu"))))</f>
        <v>Isi Sasaran</v>
      </c>
      <c r="M390" s="849"/>
      <c r="N390" s="852"/>
    </row>
    <row r="391" spans="2:14" ht="15.75">
      <c r="B391" s="838"/>
      <c r="C391" s="841"/>
      <c r="D391" s="859"/>
      <c r="E391" s="856"/>
      <c r="F391" s="569">
        <v>5</v>
      </c>
      <c r="G391" s="570"/>
      <c r="H391" s="599" t="str">
        <f t="shared" si="7"/>
        <v>Belum Diisi</v>
      </c>
      <c r="I391" s="595" t="s">
        <v>26</v>
      </c>
      <c r="J391" s="596" t="str">
        <f>IF($D$387="Y/T","Isi Sasaran",IF($E$387=0,0,IF(I391="Y",1,IF(I391="T",0,"Isi Dulu"))))</f>
        <v>Isi Sasaran</v>
      </c>
      <c r="K391" s="595" t="s">
        <v>26</v>
      </c>
      <c r="L391" s="596" t="str">
        <f>IF($D$387="Y/T","Isi Sasaran",IF($E$387=0,0,IF(K391="Y",1,IF(K391="T",0,"Isi Dulu"))))</f>
        <v>Isi Sasaran</v>
      </c>
      <c r="M391" s="850"/>
      <c r="N391" s="853"/>
    </row>
    <row r="392" spans="2:14" ht="15.75">
      <c r="B392" s="836">
        <v>17</v>
      </c>
      <c r="C392" s="839"/>
      <c r="D392" s="857" t="s">
        <v>26</v>
      </c>
      <c r="E392" s="854" t="str">
        <f>IF(D392="Y",1,IF(D392="T",0,IF(D392="Y/T","Belum diisi","Error")))</f>
        <v>Belum diisi</v>
      </c>
      <c r="F392" s="528">
        <v>1</v>
      </c>
      <c r="G392" s="529"/>
      <c r="H392" s="600" t="str">
        <f t="shared" si="7"/>
        <v>Belum Diisi</v>
      </c>
      <c r="I392" s="590" t="s">
        <v>26</v>
      </c>
      <c r="J392" s="591" t="str">
        <f>IF($D$392="Y/T","Isi Sasaran",IF($E$392=0,0,IF(I392="Y",1,IF(I392="T",0,"Isi Dulu"))))</f>
        <v>Isi Sasaran</v>
      </c>
      <c r="K392" s="590" t="s">
        <v>26</v>
      </c>
      <c r="L392" s="591" t="str">
        <f>IF($D$392="Y/T","Isi Sasaran",IF($E$392=0,0,IF(K392="Y",1,IF(K392="T",0,"Isi Dulu"))))</f>
        <v>Isi Sasaran</v>
      </c>
      <c r="M392" s="848" t="s">
        <v>26</v>
      </c>
      <c r="N392" s="851" t="str">
        <f>IF(M392="Y",1,IF(M392="T",0,IF(M392="Y/T","Belum diisi","Error")))</f>
        <v>Belum diisi</v>
      </c>
    </row>
    <row r="393" spans="2:14" ht="15.75">
      <c r="B393" s="837"/>
      <c r="C393" s="840"/>
      <c r="D393" s="858"/>
      <c r="E393" s="855"/>
      <c r="F393" s="549">
        <v>2</v>
      </c>
      <c r="G393" s="550"/>
      <c r="H393" s="598" t="str">
        <f t="shared" si="7"/>
        <v>Belum Diisi</v>
      </c>
      <c r="I393" s="592" t="s">
        <v>26</v>
      </c>
      <c r="J393" s="593" t="str">
        <f>IF($D$392="Y/T","Isi Sasaran",IF($E$392=0,0,IF(I393="Y",1,IF(I393="T",0,"Isi Dulu"))))</f>
        <v>Isi Sasaran</v>
      </c>
      <c r="K393" s="592" t="s">
        <v>26</v>
      </c>
      <c r="L393" s="593" t="str">
        <f>IF($D$392="Y/T","Isi Sasaran",IF($E$392=0,0,IF(K393="Y",1,IF(K393="T",0,"Isi Dulu"))))</f>
        <v>Isi Sasaran</v>
      </c>
      <c r="M393" s="849"/>
      <c r="N393" s="852"/>
    </row>
    <row r="394" spans="2:14" ht="15.75">
      <c r="B394" s="837"/>
      <c r="C394" s="840"/>
      <c r="D394" s="858"/>
      <c r="E394" s="855"/>
      <c r="F394" s="549">
        <v>3</v>
      </c>
      <c r="G394" s="550"/>
      <c r="H394" s="598" t="str">
        <f t="shared" si="7"/>
        <v>Belum Diisi</v>
      </c>
      <c r="I394" s="592" t="s">
        <v>26</v>
      </c>
      <c r="J394" s="593" t="str">
        <f>IF($D$392="Y/T","Isi Sasaran",IF($E$392=0,0,IF(I394="Y",1,IF(I394="T",0,"Isi Dulu"))))</f>
        <v>Isi Sasaran</v>
      </c>
      <c r="K394" s="592" t="s">
        <v>26</v>
      </c>
      <c r="L394" s="593" t="str">
        <f>IF($D$392="Y/T","Isi Sasaran",IF($E$392=0,0,IF(K394="Y",1,IF(K394="T",0,"Isi Dulu"))))</f>
        <v>Isi Sasaran</v>
      </c>
      <c r="M394" s="849"/>
      <c r="N394" s="852"/>
    </row>
    <row r="395" spans="2:14" ht="15.75">
      <c r="B395" s="837"/>
      <c r="C395" s="840"/>
      <c r="D395" s="858"/>
      <c r="E395" s="855"/>
      <c r="F395" s="549">
        <v>4</v>
      </c>
      <c r="G395" s="550"/>
      <c r="H395" s="598" t="str">
        <f t="shared" si="7"/>
        <v>Belum Diisi</v>
      </c>
      <c r="I395" s="592" t="s">
        <v>26</v>
      </c>
      <c r="J395" s="593" t="str">
        <f>IF($D$392="Y/T","Isi Sasaran",IF($E$392=0,0,IF(I395="Y",1,IF(I395="T",0,"Isi Dulu"))))</f>
        <v>Isi Sasaran</v>
      </c>
      <c r="K395" s="592" t="s">
        <v>26</v>
      </c>
      <c r="L395" s="593" t="str">
        <f>IF($D$392="Y/T","Isi Sasaran",IF($E$392=0,0,IF(K395="Y",1,IF(K395="T",0,"Isi Dulu"))))</f>
        <v>Isi Sasaran</v>
      </c>
      <c r="M395" s="849"/>
      <c r="N395" s="852"/>
    </row>
    <row r="396" spans="2:14" ht="15.75">
      <c r="B396" s="838"/>
      <c r="C396" s="841"/>
      <c r="D396" s="859"/>
      <c r="E396" s="856"/>
      <c r="F396" s="569">
        <v>5</v>
      </c>
      <c r="G396" s="570"/>
      <c r="H396" s="599" t="str">
        <f t="shared" si="7"/>
        <v>Belum Diisi</v>
      </c>
      <c r="I396" s="595" t="s">
        <v>26</v>
      </c>
      <c r="J396" s="596" t="str">
        <f>IF($D$392="Y/T","Isi Sasaran",IF($E$392=0,0,IF(I396="Y",1,IF(I396="T",0,"Isi Dulu"))))</f>
        <v>Isi Sasaran</v>
      </c>
      <c r="K396" s="595" t="s">
        <v>26</v>
      </c>
      <c r="L396" s="596" t="str">
        <f>IF($D$392="Y/T","Isi Sasaran",IF($E$392=0,0,IF(K396="Y",1,IF(K396="T",0,"Isi Dulu"))))</f>
        <v>Isi Sasaran</v>
      </c>
      <c r="M396" s="850"/>
      <c r="N396" s="853"/>
    </row>
    <row r="397" spans="2:14" ht="15.75">
      <c r="B397" s="836">
        <v>18</v>
      </c>
      <c r="C397" s="839"/>
      <c r="D397" s="857" t="s">
        <v>26</v>
      </c>
      <c r="E397" s="854" t="str">
        <f>IF(D397="Y",1,IF(D397="T",0,IF(D397="Y/T","Belum diisi","Error")))</f>
        <v>Belum diisi</v>
      </c>
      <c r="F397" s="528">
        <v>1</v>
      </c>
      <c r="G397" s="529"/>
      <c r="H397" s="600" t="str">
        <f t="shared" si="7"/>
        <v>Belum Diisi</v>
      </c>
      <c r="I397" s="590" t="s">
        <v>26</v>
      </c>
      <c r="J397" s="591" t="str">
        <f>IF($D$397="Y/T","Isi Sasaran",IF($E$397=0,0,IF(I397="Y",1,IF(I397="T",0,"Isi Dulu"))))</f>
        <v>Isi Sasaran</v>
      </c>
      <c r="K397" s="590" t="s">
        <v>26</v>
      </c>
      <c r="L397" s="591" t="str">
        <f>IF($D$397="Y/T","Isi Sasaran",IF($E$397=0,0,IF(K397="Y",1,IF(K397="T",0,"Isi Dulu"))))</f>
        <v>Isi Sasaran</v>
      </c>
      <c r="M397" s="848" t="s">
        <v>26</v>
      </c>
      <c r="N397" s="851" t="str">
        <f>IF(M397="Y",1,IF(M397="T",0,IF(M397="Y/T","Belum diisi","Error")))</f>
        <v>Belum diisi</v>
      </c>
    </row>
    <row r="398" spans="2:14" ht="15.75">
      <c r="B398" s="837"/>
      <c r="C398" s="840"/>
      <c r="D398" s="858"/>
      <c r="E398" s="855"/>
      <c r="F398" s="549">
        <v>2</v>
      </c>
      <c r="G398" s="550"/>
      <c r="H398" s="598" t="str">
        <f t="shared" si="7"/>
        <v>Belum Diisi</v>
      </c>
      <c r="I398" s="592" t="s">
        <v>26</v>
      </c>
      <c r="J398" s="593" t="str">
        <f>IF($D$397="Y/T","Isi Sasaran",IF($E$397=0,0,IF(I398="Y",1,IF(I398="T",0,"Isi Dulu"))))</f>
        <v>Isi Sasaran</v>
      </c>
      <c r="K398" s="592" t="s">
        <v>26</v>
      </c>
      <c r="L398" s="593" t="str">
        <f>IF($D$397="Y/T","Isi Sasaran",IF($E$397=0,0,IF(K398="Y",1,IF(K398="T",0,"Isi Dulu"))))</f>
        <v>Isi Sasaran</v>
      </c>
      <c r="M398" s="849"/>
      <c r="N398" s="852"/>
    </row>
    <row r="399" spans="2:14" ht="15.75">
      <c r="B399" s="837"/>
      <c r="C399" s="840"/>
      <c r="D399" s="858"/>
      <c r="E399" s="855"/>
      <c r="F399" s="549">
        <v>3</v>
      </c>
      <c r="G399" s="550"/>
      <c r="H399" s="598" t="str">
        <f t="shared" si="7"/>
        <v>Belum Diisi</v>
      </c>
      <c r="I399" s="592" t="s">
        <v>26</v>
      </c>
      <c r="J399" s="593" t="str">
        <f>IF($D$397="Y/T","Isi Sasaran",IF($E$397=0,0,IF(I399="Y",1,IF(I399="T",0,"Isi Dulu"))))</f>
        <v>Isi Sasaran</v>
      </c>
      <c r="K399" s="592" t="s">
        <v>26</v>
      </c>
      <c r="L399" s="593" t="str">
        <f>IF($D$397="Y/T","Isi Sasaran",IF($E$397=0,0,IF(K399="Y",1,IF(K399="T",0,"Isi Dulu"))))</f>
        <v>Isi Sasaran</v>
      </c>
      <c r="M399" s="849"/>
      <c r="N399" s="852"/>
    </row>
    <row r="400" spans="2:14" ht="15.75">
      <c r="B400" s="837"/>
      <c r="C400" s="840"/>
      <c r="D400" s="858"/>
      <c r="E400" s="855"/>
      <c r="F400" s="549">
        <v>4</v>
      </c>
      <c r="G400" s="550"/>
      <c r="H400" s="598" t="str">
        <f t="shared" si="7"/>
        <v>Belum Diisi</v>
      </c>
      <c r="I400" s="592" t="s">
        <v>26</v>
      </c>
      <c r="J400" s="593" t="str">
        <f>IF($D$397="Y/T","Isi Sasaran",IF($E$397=0,0,IF(I400="Y",1,IF(I400="T",0,"Isi Dulu"))))</f>
        <v>Isi Sasaran</v>
      </c>
      <c r="K400" s="592" t="s">
        <v>26</v>
      </c>
      <c r="L400" s="593" t="str">
        <f>IF($D$397="Y/T","Isi Sasaran",IF($E$397=0,0,IF(K400="Y",1,IF(K400="T",0,"Isi Dulu"))))</f>
        <v>Isi Sasaran</v>
      </c>
      <c r="M400" s="849"/>
      <c r="N400" s="852"/>
    </row>
    <row r="401" spans="2:14" ht="15.75">
      <c r="B401" s="838"/>
      <c r="C401" s="841"/>
      <c r="D401" s="859"/>
      <c r="E401" s="856"/>
      <c r="F401" s="569">
        <v>5</v>
      </c>
      <c r="G401" s="570"/>
      <c r="H401" s="599" t="str">
        <f t="shared" si="7"/>
        <v>Belum Diisi</v>
      </c>
      <c r="I401" s="595" t="s">
        <v>26</v>
      </c>
      <c r="J401" s="596" t="str">
        <f>IF($D$397="Y/T","Isi Sasaran",IF($E$397=0,0,IF(I401="Y",1,IF(I401="T",0,"Isi Dulu"))))</f>
        <v>Isi Sasaran</v>
      </c>
      <c r="K401" s="595" t="s">
        <v>26</v>
      </c>
      <c r="L401" s="596" t="str">
        <f>IF($D$397="Y/T","Isi Sasaran",IF($E$397=0,0,IF(K401="Y",1,IF(K401="T",0,"Isi Dulu"))))</f>
        <v>Isi Sasaran</v>
      </c>
      <c r="M401" s="850"/>
      <c r="N401" s="853"/>
    </row>
    <row r="402" spans="2:14" ht="15.75">
      <c r="B402" s="836">
        <v>19</v>
      </c>
      <c r="C402" s="839"/>
      <c r="D402" s="857" t="s">
        <v>26</v>
      </c>
      <c r="E402" s="854" t="str">
        <f>IF(D402="Y",1,IF(D402="T",0,IF(D402="Y/T","Belum diisi","Error")))</f>
        <v>Belum diisi</v>
      </c>
      <c r="F402" s="528">
        <v>1</v>
      </c>
      <c r="G402" s="529"/>
      <c r="H402" s="600" t="str">
        <f t="shared" si="7"/>
        <v>Belum Diisi</v>
      </c>
      <c r="I402" s="590" t="s">
        <v>26</v>
      </c>
      <c r="J402" s="591" t="str">
        <f>IF($D$402="Y/T","Isi Sasaran",IF($E$402=0,0,IF(I402="Y",1,IF(I402="T",0,"Isi Dulu"))))</f>
        <v>Isi Sasaran</v>
      </c>
      <c r="K402" s="590" t="s">
        <v>26</v>
      </c>
      <c r="L402" s="591" t="str">
        <f>IF($D$402="Y/T","Isi Sasaran",IF($E$402=0,0,IF(K402="Y",1,IF(K402="T",0,"Isi Dulu"))))</f>
        <v>Isi Sasaran</v>
      </c>
      <c r="M402" s="848" t="s">
        <v>26</v>
      </c>
      <c r="N402" s="851" t="str">
        <f>IF(M402="Y",1,IF(M402="T",0,IF(M402="Y/T","Belum diisi","Error")))</f>
        <v>Belum diisi</v>
      </c>
    </row>
    <row r="403" spans="2:14" ht="15.75">
      <c r="B403" s="837"/>
      <c r="C403" s="840"/>
      <c r="D403" s="858"/>
      <c r="E403" s="855"/>
      <c r="F403" s="549">
        <v>2</v>
      </c>
      <c r="G403" s="550"/>
      <c r="H403" s="598" t="str">
        <f t="shared" si="7"/>
        <v>Belum Diisi</v>
      </c>
      <c r="I403" s="592" t="s">
        <v>26</v>
      </c>
      <c r="J403" s="593" t="str">
        <f>IF($D$402="Y/T","Isi Sasaran",IF($E$402=0,0,IF(I403="Y",1,IF(I403="T",0,"Isi Dulu"))))</f>
        <v>Isi Sasaran</v>
      </c>
      <c r="K403" s="592" t="s">
        <v>26</v>
      </c>
      <c r="L403" s="593" t="str">
        <f>IF($D$402="Y/T","Isi Sasaran",IF($E$402=0,0,IF(K403="Y",1,IF(K403="T",0,"Isi Dulu"))))</f>
        <v>Isi Sasaran</v>
      </c>
      <c r="M403" s="849"/>
      <c r="N403" s="852"/>
    </row>
    <row r="404" spans="2:14" ht="15.75">
      <c r="B404" s="837"/>
      <c r="C404" s="840"/>
      <c r="D404" s="858"/>
      <c r="E404" s="855"/>
      <c r="F404" s="549">
        <v>3</v>
      </c>
      <c r="G404" s="550"/>
      <c r="H404" s="598" t="str">
        <f t="shared" si="7"/>
        <v>Belum Diisi</v>
      </c>
      <c r="I404" s="592" t="s">
        <v>26</v>
      </c>
      <c r="J404" s="593" t="str">
        <f>IF($D$402="Y/T","Isi Sasaran",IF($E$402=0,0,IF(I404="Y",1,IF(I404="T",0,"Isi Dulu"))))</f>
        <v>Isi Sasaran</v>
      </c>
      <c r="K404" s="592" t="s">
        <v>26</v>
      </c>
      <c r="L404" s="593" t="str">
        <f>IF($D$402="Y/T","Isi Sasaran",IF($E$402=0,0,IF(K404="Y",1,IF(K404="T",0,"Isi Dulu"))))</f>
        <v>Isi Sasaran</v>
      </c>
      <c r="M404" s="849"/>
      <c r="N404" s="852"/>
    </row>
    <row r="405" spans="2:14" ht="15.75">
      <c r="B405" s="837"/>
      <c r="C405" s="840"/>
      <c r="D405" s="858"/>
      <c r="E405" s="855"/>
      <c r="F405" s="549">
        <v>4</v>
      </c>
      <c r="G405" s="550"/>
      <c r="H405" s="598" t="str">
        <f t="shared" si="7"/>
        <v>Belum Diisi</v>
      </c>
      <c r="I405" s="592" t="s">
        <v>26</v>
      </c>
      <c r="J405" s="593" t="str">
        <f>IF($D$402="Y/T","Isi Sasaran",IF($E$402=0,0,IF(I405="Y",1,IF(I405="T",0,"Isi Dulu"))))</f>
        <v>Isi Sasaran</v>
      </c>
      <c r="K405" s="592" t="s">
        <v>26</v>
      </c>
      <c r="L405" s="593" t="str">
        <f>IF($D$402="Y/T","Isi Sasaran",IF($E$402=0,0,IF(K405="Y",1,IF(K405="T",0,"Isi Dulu"))))</f>
        <v>Isi Sasaran</v>
      </c>
      <c r="M405" s="849"/>
      <c r="N405" s="852"/>
    </row>
    <row r="406" spans="2:14" ht="15.75">
      <c r="B406" s="838"/>
      <c r="C406" s="841"/>
      <c r="D406" s="859"/>
      <c r="E406" s="856"/>
      <c r="F406" s="569">
        <v>5</v>
      </c>
      <c r="G406" s="570"/>
      <c r="H406" s="599" t="str">
        <f t="shared" si="7"/>
        <v>Belum Diisi</v>
      </c>
      <c r="I406" s="595" t="s">
        <v>26</v>
      </c>
      <c r="J406" s="596" t="str">
        <f>IF($D$402="Y/T","Isi Sasaran",IF($E$402=0,0,IF(I406="Y",1,IF(I406="T",0,"Isi Dulu"))))</f>
        <v>Isi Sasaran</v>
      </c>
      <c r="K406" s="595" t="s">
        <v>26</v>
      </c>
      <c r="L406" s="596" t="str">
        <f>IF($D$402="Y/T","Isi Sasaran",IF($E$402=0,0,IF(K406="Y",1,IF(K406="T",0,"Isi Dulu"))))</f>
        <v>Isi Sasaran</v>
      </c>
      <c r="M406" s="850"/>
      <c r="N406" s="853"/>
    </row>
    <row r="407" spans="2:14" ht="15.75">
      <c r="B407" s="836">
        <v>20</v>
      </c>
      <c r="C407" s="839"/>
      <c r="D407" s="857" t="s">
        <v>26</v>
      </c>
      <c r="E407" s="854" t="str">
        <f>IF(D407="Y",1,IF(D407="T",0,IF(D407="Y/T","Belum diisi","Error")))</f>
        <v>Belum diisi</v>
      </c>
      <c r="F407" s="528">
        <v>1</v>
      </c>
      <c r="G407" s="529"/>
      <c r="H407" s="600" t="str">
        <f t="shared" si="7"/>
        <v>Belum Diisi</v>
      </c>
      <c r="I407" s="590" t="s">
        <v>26</v>
      </c>
      <c r="J407" s="591" t="str">
        <f>IF($D$407="Y/T","Isi Sasaran",IF($E$407=0,0,IF(I407="Y",1,IF(I407="T",0,"Isi Dulu"))))</f>
        <v>Isi Sasaran</v>
      </c>
      <c r="K407" s="590" t="s">
        <v>26</v>
      </c>
      <c r="L407" s="591" t="str">
        <f>IF($D$407="Y/T","Isi Sasaran",IF($E$407=0,0,IF(K407="Y",1,IF(K407="T",0,"Isi Dulu"))))</f>
        <v>Isi Sasaran</v>
      </c>
      <c r="M407" s="848" t="s">
        <v>26</v>
      </c>
      <c r="N407" s="851" t="str">
        <f>IF(M407="Y",1,IF(M407="T",0,IF(M407="Y/T","Belum diisi","Error")))</f>
        <v>Belum diisi</v>
      </c>
    </row>
    <row r="408" spans="2:14" ht="15.75">
      <c r="B408" s="837"/>
      <c r="C408" s="840"/>
      <c r="D408" s="858"/>
      <c r="E408" s="855"/>
      <c r="F408" s="549">
        <v>2</v>
      </c>
      <c r="G408" s="550"/>
      <c r="H408" s="598" t="str">
        <f t="shared" si="7"/>
        <v>Belum Diisi</v>
      </c>
      <c r="I408" s="592" t="s">
        <v>26</v>
      </c>
      <c r="J408" s="593" t="str">
        <f>IF($D$407="Y/T","Isi Sasaran",IF($E$407=0,0,IF(I408="Y",1,IF(I408="T",0,"Isi Dulu"))))</f>
        <v>Isi Sasaran</v>
      </c>
      <c r="K408" s="592" t="s">
        <v>26</v>
      </c>
      <c r="L408" s="593" t="str">
        <f>IF($D$407="Y/T","Isi Sasaran",IF($E$407=0,0,IF(K408="Y",1,IF(K408="T",0,"Isi Dulu"))))</f>
        <v>Isi Sasaran</v>
      </c>
      <c r="M408" s="849"/>
      <c r="N408" s="852"/>
    </row>
    <row r="409" spans="2:14" ht="15.75">
      <c r="B409" s="837"/>
      <c r="C409" s="840"/>
      <c r="D409" s="858"/>
      <c r="E409" s="855"/>
      <c r="F409" s="549">
        <v>3</v>
      </c>
      <c r="G409" s="550"/>
      <c r="H409" s="598" t="str">
        <f t="shared" si="7"/>
        <v>Belum Diisi</v>
      </c>
      <c r="I409" s="592" t="s">
        <v>26</v>
      </c>
      <c r="J409" s="593" t="str">
        <f>IF($D$407="Y/T","Isi Sasaran",IF($E$407=0,0,IF(I409="Y",1,IF(I409="T",0,"Isi Dulu"))))</f>
        <v>Isi Sasaran</v>
      </c>
      <c r="K409" s="592" t="s">
        <v>26</v>
      </c>
      <c r="L409" s="593" t="str">
        <f>IF($D$407="Y/T","Isi Sasaran",IF($E$407=0,0,IF(K409="Y",1,IF(K409="T",0,"Isi Dulu"))))</f>
        <v>Isi Sasaran</v>
      </c>
      <c r="M409" s="849"/>
      <c r="N409" s="852"/>
    </row>
    <row r="410" spans="2:14" ht="15.75">
      <c r="B410" s="837"/>
      <c r="C410" s="840"/>
      <c r="D410" s="858"/>
      <c r="E410" s="855"/>
      <c r="F410" s="549">
        <v>4</v>
      </c>
      <c r="G410" s="550"/>
      <c r="H410" s="598" t="str">
        <f t="shared" si="7"/>
        <v>Belum Diisi</v>
      </c>
      <c r="I410" s="592" t="s">
        <v>26</v>
      </c>
      <c r="J410" s="593" t="str">
        <f>IF($D$407="Y/T","Isi Sasaran",IF($E$407=0,0,IF(I410="Y",1,IF(I410="T",0,"Isi Dulu"))))</f>
        <v>Isi Sasaran</v>
      </c>
      <c r="K410" s="592" t="s">
        <v>26</v>
      </c>
      <c r="L410" s="593" t="str">
        <f>IF($D$407="Y/T","Isi Sasaran",IF($E$407=0,0,IF(K410="Y",1,IF(K410="T",0,"Isi Dulu"))))</f>
        <v>Isi Sasaran</v>
      </c>
      <c r="M410" s="849"/>
      <c r="N410" s="852"/>
    </row>
    <row r="411" spans="2:14" ht="15.75">
      <c r="B411" s="838"/>
      <c r="C411" s="841"/>
      <c r="D411" s="859"/>
      <c r="E411" s="856"/>
      <c r="F411" s="569">
        <v>5</v>
      </c>
      <c r="G411" s="570"/>
      <c r="H411" s="599" t="str">
        <f t="shared" si="7"/>
        <v>Belum Diisi</v>
      </c>
      <c r="I411" s="595" t="s">
        <v>26</v>
      </c>
      <c r="J411" s="596" t="str">
        <f>IF($D$407="Y/T","Isi Sasaran",IF($E$407=0,0,IF(I411="Y",1,IF(I411="T",0,"Isi Dulu"))))</f>
        <v>Isi Sasaran</v>
      </c>
      <c r="K411" s="595" t="s">
        <v>26</v>
      </c>
      <c r="L411" s="596" t="str">
        <f>IF($D$407="Y/T","Isi Sasaran",IF($E$407=0,0,IF(K411="Y",1,IF(K411="T",0,"Isi Dulu"))))</f>
        <v>Isi Sasaran</v>
      </c>
      <c r="M411" s="850"/>
      <c r="N411" s="853"/>
    </row>
    <row r="412" spans="2:14" ht="15.75">
      <c r="B412" s="580"/>
      <c r="C412" s="581"/>
      <c r="D412" s="582"/>
      <c r="E412" s="602" t="e">
        <f>AVERAGE(E312:E411)</f>
        <v>#DIV/0!</v>
      </c>
      <c r="F412" s="583"/>
      <c r="G412" s="583"/>
      <c r="H412" s="602" t="e">
        <f>(IF($D312="Y/T",0,AVERAGE(H312:H316))+IF($D317="Y/T",0,AVERAGE(H317:H321))+IF($D322="Y/T",0,AVERAGE(H322:H326))+IF($D327="Y/T",0,AVERAGE(H327:H331))+IF($D332="Y/T",0,AVERAGE(H332:H336))+IF($D337="Y/T",0,AVERAGE(H337:H341))+IF($D342="Y/T",0,AVERAGE(H342:H346))+IF($D347="Y/T",0,AVERAGE(H347:H351))+IF($D352="Y/T",0,AVERAGE(H352:H356))+IF($D357="Y/T",0,AVERAGE(H357:H361))+IF($D362="Y/T",0,AVERAGE(H362:H366))+IF($D367="Y/T",0,AVERAGE(H367:H371))+IF($D372="Y/T",0,AVERAGE(H372:H376))+IF($D377="Y/T",0,AVERAGE(H377:H381))+IF($D382="Y/T",0,AVERAGE(H382:H386))+IF($D387="Y/T",0,AVERAGE(H387:H391))+IF($D392="Y/T",0,AVERAGE(H392:H396))+IF($D397="Y/T",0,AVERAGE(H397:H401))+IF($D402="Y/T",0,AVERAGE(H402:H406))+IF($D407="Y/T",0,AVERAGE(H407:H411)))/(COUNTIF($D312:$D411,"Y")+COUNTIF($D312:$D411,"T"))</f>
        <v>#DIV/0!</v>
      </c>
      <c r="I412" s="582"/>
      <c r="J412" s="602" t="e">
        <f>(IF($D312="Y/T",0,AVERAGE(J312:J316))+IF($D317="Y/T",0,AVERAGE(J317:J321))+IF($D322="Y/T",0,AVERAGE(J322:J326))+IF($D327="Y/T",0,AVERAGE(J327:J331))+IF($D332="Y/T",0,AVERAGE(J332:J336))+IF($D337="Y/T",0,AVERAGE(J337:J341))+IF($D342="Y/T",0,AVERAGE(J342:J346))+IF($D347="Y/T",0,AVERAGE(J347:J351))+IF($D352="Y/T",0,AVERAGE(J352:J356))+IF($D357="Y/T",0,AVERAGE(J357:J361))+IF($D362="Y/T",0,AVERAGE(J362:J366))+IF($D367="Y/T",0,AVERAGE(J367:J371))+IF($D372="Y/T",0,AVERAGE(J372:J376))+IF($D377="Y/T",0,AVERAGE(J377:J381))+IF($D382="Y/T",0,AVERAGE(J382:J386))+IF($D387="Y/T",0,AVERAGE(J387:J391))+IF($D392="Y/T",0,AVERAGE(J392:J396))+IF($D397="Y/T",0,AVERAGE(J397:J401))+IF($D402="Y/T",0,AVERAGE(J402:J406))+IF($D407="Y/T",0,AVERAGE(J407:J411)))/(COUNTIF($D312:$D411,"Y")+COUNTIF($D312:$D411,"T"))</f>
        <v>#DIV/0!</v>
      </c>
      <c r="K412" s="582"/>
      <c r="L412" s="602" t="e">
        <f>(IF($D312="Y/T",0,AVERAGE(L312:L316))+IF($D317="Y/T",0,AVERAGE(L317:L321))+IF($D322="Y/T",0,AVERAGE(L322:L326))+IF($D327="Y/T",0,AVERAGE(L327:L331))+IF($D332="Y/T",0,AVERAGE(L332:L336))+IF($D337="Y/T",0,AVERAGE(L337:L341))+IF($D342="Y/T",0,AVERAGE(L342:L346))+IF($D347="Y/T",0,AVERAGE(L347:L351))+IF($D352="Y/T",0,AVERAGE(L352:L356))+IF($D357="Y/T",0,AVERAGE(L357:L361))+IF($D362="Y/T",0,AVERAGE(L362:L366))+IF($D367="Y/T",0,AVERAGE(L367:L371))+IF($D372="Y/T",0,AVERAGE(L372:L376))+IF($D377="Y/T",0,AVERAGE(L377:L381))+IF($D382="Y/T",0,AVERAGE(L382:L386))+IF($D387="Y/T",0,AVERAGE(L387:L391))+IF($D392="Y/T",0,AVERAGE(L392:L396))+IF($D397="Y/T",0,AVERAGE(L397:L401))+IF($D402="Y/T",0,AVERAGE(L402:L406))+IF($D407="Y/T",0,AVERAGE(L407:L411)))/(COUNTIF($D312:$D411,"Y")+COUNTIF($D312:$D411,"T"))</f>
        <v>#DIV/0!</v>
      </c>
      <c r="M412" s="606"/>
      <c r="N412" s="602" t="e">
        <f>AVERAGE(N312:N411)</f>
        <v>#DIV/0!</v>
      </c>
    </row>
  </sheetData>
  <mergeCells count="496">
    <mergeCell ref="M337:M341"/>
    <mergeCell ref="E342:E346"/>
    <mergeCell ref="B327:B331"/>
    <mergeCell ref="C327:C331"/>
    <mergeCell ref="B285:B289"/>
    <mergeCell ref="M290:M294"/>
    <mergeCell ref="E300:E304"/>
    <mergeCell ref="N317:N321"/>
    <mergeCell ref="C300:C304"/>
    <mergeCell ref="B305:B309"/>
    <mergeCell ref="C285:C289"/>
    <mergeCell ref="M285:M289"/>
    <mergeCell ref="D295:D299"/>
    <mergeCell ref="M322:M326"/>
    <mergeCell ref="C312:C316"/>
    <mergeCell ref="B317:B321"/>
    <mergeCell ref="D322:D326"/>
    <mergeCell ref="E322:E326"/>
    <mergeCell ref="C317:C321"/>
    <mergeCell ref="E312:E316"/>
    <mergeCell ref="C322:C326"/>
    <mergeCell ref="N235:N239"/>
    <mergeCell ref="D312:D316"/>
    <mergeCell ref="D260:D264"/>
    <mergeCell ref="N250:N254"/>
    <mergeCell ref="C250:C254"/>
    <mergeCell ref="M260:M264"/>
    <mergeCell ref="B265:B269"/>
    <mergeCell ref="D255:D259"/>
    <mergeCell ref="M255:M259"/>
    <mergeCell ref="N255:N259"/>
    <mergeCell ref="M300:M304"/>
    <mergeCell ref="B260:B264"/>
    <mergeCell ref="D275:D279"/>
    <mergeCell ref="E265:E269"/>
    <mergeCell ref="E285:E289"/>
    <mergeCell ref="D290:D294"/>
    <mergeCell ref="E290:E294"/>
    <mergeCell ref="N285:N289"/>
    <mergeCell ref="N280:N284"/>
    <mergeCell ref="M295:M299"/>
    <mergeCell ref="B280:B284"/>
    <mergeCell ref="E280:E284"/>
    <mergeCell ref="C280:C284"/>
    <mergeCell ref="M270:M274"/>
    <mergeCell ref="N260:N264"/>
    <mergeCell ref="E270:E274"/>
    <mergeCell ref="D265:D269"/>
    <mergeCell ref="C260:C264"/>
    <mergeCell ref="B270:B274"/>
    <mergeCell ref="C290:C294"/>
    <mergeCell ref="B295:B299"/>
    <mergeCell ref="N295:N299"/>
    <mergeCell ref="D240:D244"/>
    <mergeCell ref="E240:E244"/>
    <mergeCell ref="N275:N279"/>
    <mergeCell ref="D280:D284"/>
    <mergeCell ref="B290:B294"/>
    <mergeCell ref="M280:M284"/>
    <mergeCell ref="E275:E279"/>
    <mergeCell ref="N240:N244"/>
    <mergeCell ref="B240:B244"/>
    <mergeCell ref="C225:C229"/>
    <mergeCell ref="N220:N224"/>
    <mergeCell ref="M198:M202"/>
    <mergeCell ref="N128:N132"/>
    <mergeCell ref="C133:C137"/>
    <mergeCell ref="M138:M142"/>
    <mergeCell ref="C148:C152"/>
    <mergeCell ref="E143:E147"/>
    <mergeCell ref="D138:D142"/>
    <mergeCell ref="C193:C197"/>
    <mergeCell ref="C203:C207"/>
    <mergeCell ref="M193:M197"/>
    <mergeCell ref="E193:E197"/>
    <mergeCell ref="D193:D197"/>
    <mergeCell ref="M210:M214"/>
    <mergeCell ref="D198:D202"/>
    <mergeCell ref="N133:N137"/>
    <mergeCell ref="N148:N152"/>
    <mergeCell ref="E158:E162"/>
    <mergeCell ref="D183:D187"/>
    <mergeCell ref="M133:M137"/>
    <mergeCell ref="M225:M229"/>
    <mergeCell ref="N225:N229"/>
    <mergeCell ref="B377:B381"/>
    <mergeCell ref="E382:E386"/>
    <mergeCell ref="D387:D391"/>
    <mergeCell ref="E377:E381"/>
    <mergeCell ref="D377:D381"/>
    <mergeCell ref="D382:D386"/>
    <mergeCell ref="E387:E391"/>
    <mergeCell ref="M382:M386"/>
    <mergeCell ref="N387:N391"/>
    <mergeCell ref="B382:B386"/>
    <mergeCell ref="M377:M381"/>
    <mergeCell ref="N377:N381"/>
    <mergeCell ref="C387:C391"/>
    <mergeCell ref="M387:M391"/>
    <mergeCell ref="B387:B391"/>
    <mergeCell ref="C382:C386"/>
    <mergeCell ref="N382:N386"/>
    <mergeCell ref="C377:C381"/>
    <mergeCell ref="B347:B351"/>
    <mergeCell ref="N352:N356"/>
    <mergeCell ref="E357:E361"/>
    <mergeCell ref="N300:N304"/>
    <mergeCell ref="D300:D304"/>
    <mergeCell ref="E305:E309"/>
    <mergeCell ref="N362:N366"/>
    <mergeCell ref="D352:D356"/>
    <mergeCell ref="B357:B361"/>
    <mergeCell ref="B322:B326"/>
    <mergeCell ref="M327:M331"/>
    <mergeCell ref="B342:B346"/>
    <mergeCell ref="B337:B341"/>
    <mergeCell ref="M312:M316"/>
    <mergeCell ref="B312:B316"/>
    <mergeCell ref="E317:E321"/>
    <mergeCell ref="N312:N316"/>
    <mergeCell ref="N327:N331"/>
    <mergeCell ref="D332:D336"/>
    <mergeCell ref="N322:N326"/>
    <mergeCell ref="D337:D341"/>
    <mergeCell ref="D327:D331"/>
    <mergeCell ref="E327:E331"/>
    <mergeCell ref="B332:B336"/>
    <mergeCell ref="B397:B401"/>
    <mergeCell ref="M402:M406"/>
    <mergeCell ref="C407:C411"/>
    <mergeCell ref="C402:C406"/>
    <mergeCell ref="B407:B411"/>
    <mergeCell ref="N392:N396"/>
    <mergeCell ref="E407:E411"/>
    <mergeCell ref="C397:C401"/>
    <mergeCell ref="B402:B406"/>
    <mergeCell ref="M392:M396"/>
    <mergeCell ref="D392:D396"/>
    <mergeCell ref="D407:D411"/>
    <mergeCell ref="N397:N401"/>
    <mergeCell ref="M397:M401"/>
    <mergeCell ref="E402:E406"/>
    <mergeCell ref="D402:D406"/>
    <mergeCell ref="E397:E401"/>
    <mergeCell ref="N407:N411"/>
    <mergeCell ref="N402:N406"/>
    <mergeCell ref="M407:M411"/>
    <mergeCell ref="B392:B396"/>
    <mergeCell ref="E392:E396"/>
    <mergeCell ref="C392:C396"/>
    <mergeCell ref="D397:D401"/>
    <mergeCell ref="N372:N376"/>
    <mergeCell ref="C362:C366"/>
    <mergeCell ref="B362:B366"/>
    <mergeCell ref="D362:D366"/>
    <mergeCell ref="E362:E366"/>
    <mergeCell ref="M362:M366"/>
    <mergeCell ref="M357:M361"/>
    <mergeCell ref="E337:E341"/>
    <mergeCell ref="N342:N346"/>
    <mergeCell ref="D342:D346"/>
    <mergeCell ref="C342:C346"/>
    <mergeCell ref="M347:M351"/>
    <mergeCell ref="C357:C361"/>
    <mergeCell ref="E352:E356"/>
    <mergeCell ref="B352:B356"/>
    <mergeCell ref="B367:B371"/>
    <mergeCell ref="N367:N371"/>
    <mergeCell ref="D367:D371"/>
    <mergeCell ref="B372:B376"/>
    <mergeCell ref="C372:C376"/>
    <mergeCell ref="M372:M376"/>
    <mergeCell ref="D372:D376"/>
    <mergeCell ref="E372:E376"/>
    <mergeCell ref="M367:M371"/>
    <mergeCell ref="C367:C371"/>
    <mergeCell ref="E367:E371"/>
    <mergeCell ref="B215:B219"/>
    <mergeCell ref="N230:N234"/>
    <mergeCell ref="E245:E249"/>
    <mergeCell ref="B230:B234"/>
    <mergeCell ref="C188:C192"/>
    <mergeCell ref="N193:N197"/>
    <mergeCell ref="D203:D207"/>
    <mergeCell ref="D347:D351"/>
    <mergeCell ref="C337:C341"/>
    <mergeCell ref="C347:C351"/>
    <mergeCell ref="M352:M356"/>
    <mergeCell ref="D357:D361"/>
    <mergeCell ref="E347:E351"/>
    <mergeCell ref="C352:C356"/>
    <mergeCell ref="M332:M336"/>
    <mergeCell ref="N347:N351"/>
    <mergeCell ref="C332:C336"/>
    <mergeCell ref="N337:N341"/>
    <mergeCell ref="E332:E336"/>
    <mergeCell ref="N357:N361"/>
    <mergeCell ref="M342:M346"/>
    <mergeCell ref="N332:N336"/>
    <mergeCell ref="N123:N127"/>
    <mergeCell ref="D123:D127"/>
    <mergeCell ref="N245:N249"/>
    <mergeCell ref="N210:N214"/>
    <mergeCell ref="B210:B214"/>
    <mergeCell ref="D215:D219"/>
    <mergeCell ref="D210:D214"/>
    <mergeCell ref="E210:E214"/>
    <mergeCell ref="E215:E219"/>
    <mergeCell ref="B209:N209"/>
    <mergeCell ref="E220:E224"/>
    <mergeCell ref="B198:B202"/>
    <mergeCell ref="M203:M207"/>
    <mergeCell ref="C215:C219"/>
    <mergeCell ref="N203:N207"/>
    <mergeCell ref="N188:N192"/>
    <mergeCell ref="E198:E202"/>
    <mergeCell ref="D173:D177"/>
    <mergeCell ref="M163:M167"/>
    <mergeCell ref="B163:B167"/>
    <mergeCell ref="M230:M234"/>
    <mergeCell ref="B225:B229"/>
    <mergeCell ref="D235:D239"/>
    <mergeCell ref="M220:M224"/>
    <mergeCell ref="N86:N90"/>
    <mergeCell ref="E96:E100"/>
    <mergeCell ref="C81:C85"/>
    <mergeCell ref="M173:M177"/>
    <mergeCell ref="B173:B177"/>
    <mergeCell ref="C168:C172"/>
    <mergeCell ref="N138:N142"/>
    <mergeCell ref="C128:C132"/>
    <mergeCell ref="M128:M132"/>
    <mergeCell ref="D133:D137"/>
    <mergeCell ref="E133:E137"/>
    <mergeCell ref="E128:E132"/>
    <mergeCell ref="B153:B157"/>
    <mergeCell ref="N158:N162"/>
    <mergeCell ref="D168:D172"/>
    <mergeCell ref="D163:D167"/>
    <mergeCell ref="E163:E167"/>
    <mergeCell ref="E168:E172"/>
    <mergeCell ref="B128:B132"/>
    <mergeCell ref="M81:M85"/>
    <mergeCell ref="E113:E117"/>
    <mergeCell ref="C96:C100"/>
    <mergeCell ref="D86:D90"/>
    <mergeCell ref="D101:D105"/>
    <mergeCell ref="C235:C239"/>
    <mergeCell ref="E225:E229"/>
    <mergeCell ref="C305:C309"/>
    <mergeCell ref="B311:N311"/>
    <mergeCell ref="D285:D289"/>
    <mergeCell ref="M275:M279"/>
    <mergeCell ref="B275:B279"/>
    <mergeCell ref="C270:C274"/>
    <mergeCell ref="D270:D274"/>
    <mergeCell ref="B235:B239"/>
    <mergeCell ref="E235:E239"/>
    <mergeCell ref="C295:C299"/>
    <mergeCell ref="E295:E299"/>
    <mergeCell ref="C230:C234"/>
    <mergeCell ref="M235:M239"/>
    <mergeCell ref="D245:D249"/>
    <mergeCell ref="M240:M244"/>
    <mergeCell ref="C245:C249"/>
    <mergeCell ref="M265:M269"/>
    <mergeCell ref="D250:D254"/>
    <mergeCell ref="C265:C269"/>
    <mergeCell ref="C275:C279"/>
    <mergeCell ref="D305:D309"/>
    <mergeCell ref="D230:D234"/>
    <mergeCell ref="G3:G4"/>
    <mergeCell ref="N101:N105"/>
    <mergeCell ref="B51:B55"/>
    <mergeCell ref="M61:M65"/>
    <mergeCell ref="E66:E70"/>
    <mergeCell ref="D56:D60"/>
    <mergeCell ref="N56:N60"/>
    <mergeCell ref="N96:N100"/>
    <mergeCell ref="C91:C95"/>
    <mergeCell ref="E101:E105"/>
    <mergeCell ref="M91:M95"/>
    <mergeCell ref="N91:N95"/>
    <mergeCell ref="E56:E60"/>
    <mergeCell ref="M51:M55"/>
    <mergeCell ref="E51:E55"/>
    <mergeCell ref="M101:M105"/>
    <mergeCell ref="B96:B100"/>
    <mergeCell ref="E76:E80"/>
    <mergeCell ref="M86:M90"/>
    <mergeCell ref="D96:D100"/>
    <mergeCell ref="B91:B95"/>
    <mergeCell ref="B81:B85"/>
    <mergeCell ref="N66:N70"/>
    <mergeCell ref="M96:M100"/>
    <mergeCell ref="K4:L4"/>
    <mergeCell ref="E16:E20"/>
    <mergeCell ref="B11:B15"/>
    <mergeCell ref="N11:N15"/>
    <mergeCell ref="M31:M35"/>
    <mergeCell ref="E41:E45"/>
    <mergeCell ref="D36:D40"/>
    <mergeCell ref="D31:D35"/>
    <mergeCell ref="B31:B35"/>
    <mergeCell ref="B26:B30"/>
    <mergeCell ref="D16:D20"/>
    <mergeCell ref="M4:N4"/>
    <mergeCell ref="B6:B10"/>
    <mergeCell ref="N41:N45"/>
    <mergeCell ref="M26:M30"/>
    <mergeCell ref="C16:C20"/>
    <mergeCell ref="D26:D30"/>
    <mergeCell ref="E21:E25"/>
    <mergeCell ref="C21:C25"/>
    <mergeCell ref="B41:B45"/>
    <mergeCell ref="N6:N10"/>
    <mergeCell ref="D11:D15"/>
    <mergeCell ref="H3:H4"/>
    <mergeCell ref="F3:F4"/>
    <mergeCell ref="N46:N50"/>
    <mergeCell ref="D91:D95"/>
    <mergeCell ref="D51:D55"/>
    <mergeCell ref="M46:M50"/>
    <mergeCell ref="B1:N1"/>
    <mergeCell ref="N153:N157"/>
    <mergeCell ref="D143:D147"/>
    <mergeCell ref="B148:B152"/>
    <mergeCell ref="N118:N122"/>
    <mergeCell ref="B108:B112"/>
    <mergeCell ref="M123:M127"/>
    <mergeCell ref="D113:D117"/>
    <mergeCell ref="N113:N117"/>
    <mergeCell ref="E86:E90"/>
    <mergeCell ref="B76:B80"/>
    <mergeCell ref="D76:D80"/>
    <mergeCell ref="C86:C90"/>
    <mergeCell ref="E81:E85"/>
    <mergeCell ref="D81:D85"/>
    <mergeCell ref="B138:B142"/>
    <mergeCell ref="N143:N147"/>
    <mergeCell ref="E148:E152"/>
    <mergeCell ref="B133:B137"/>
    <mergeCell ref="B86:B90"/>
    <mergeCell ref="M66:M70"/>
    <mergeCell ref="C51:C55"/>
    <mergeCell ref="B56:B60"/>
    <mergeCell ref="N51:N55"/>
    <mergeCell ref="N61:N65"/>
    <mergeCell ref="D71:D75"/>
    <mergeCell ref="C56:C60"/>
    <mergeCell ref="B66:B70"/>
    <mergeCell ref="N81:N85"/>
    <mergeCell ref="C76:C80"/>
    <mergeCell ref="M76:M80"/>
    <mergeCell ref="N76:N80"/>
    <mergeCell ref="M71:M75"/>
    <mergeCell ref="N71:N75"/>
    <mergeCell ref="C71:C75"/>
    <mergeCell ref="M56:M60"/>
    <mergeCell ref="E71:E75"/>
    <mergeCell ref="D66:D70"/>
    <mergeCell ref="B61:B65"/>
    <mergeCell ref="C61:C65"/>
    <mergeCell ref="D61:D65"/>
    <mergeCell ref="E61:E65"/>
    <mergeCell ref="C66:C70"/>
    <mergeCell ref="D46:D50"/>
    <mergeCell ref="C46:C50"/>
    <mergeCell ref="B36:B40"/>
    <mergeCell ref="C31:C35"/>
    <mergeCell ref="B21:B25"/>
    <mergeCell ref="M36:M40"/>
    <mergeCell ref="C36:C40"/>
    <mergeCell ref="M41:M45"/>
    <mergeCell ref="E36:E40"/>
    <mergeCell ref="C41:C45"/>
    <mergeCell ref="B46:B50"/>
    <mergeCell ref="E46:E50"/>
    <mergeCell ref="B2:N2"/>
    <mergeCell ref="E11:E15"/>
    <mergeCell ref="D41:D45"/>
    <mergeCell ref="N31:N35"/>
    <mergeCell ref="E26:E30"/>
    <mergeCell ref="C26:C30"/>
    <mergeCell ref="M11:M15"/>
    <mergeCell ref="D3:E4"/>
    <mergeCell ref="B5:N5"/>
    <mergeCell ref="E31:E35"/>
    <mergeCell ref="M16:M20"/>
    <mergeCell ref="B16:B20"/>
    <mergeCell ref="N21:N25"/>
    <mergeCell ref="N36:N40"/>
    <mergeCell ref="D21:D25"/>
    <mergeCell ref="M21:M25"/>
    <mergeCell ref="C11:C15"/>
    <mergeCell ref="C6:C10"/>
    <mergeCell ref="D6:D10"/>
    <mergeCell ref="E6:E10"/>
    <mergeCell ref="M6:M10"/>
    <mergeCell ref="N16:N20"/>
    <mergeCell ref="B3:B4"/>
    <mergeCell ref="C3:C4"/>
    <mergeCell ref="I3:N3"/>
    <mergeCell ref="I4:J4"/>
    <mergeCell ref="B300:B304"/>
    <mergeCell ref="M317:M321"/>
    <mergeCell ref="N305:N309"/>
    <mergeCell ref="D317:D321"/>
    <mergeCell ref="M305:M309"/>
    <mergeCell ref="M245:M249"/>
    <mergeCell ref="C255:C259"/>
    <mergeCell ref="M250:M254"/>
    <mergeCell ref="E250:E254"/>
    <mergeCell ref="E255:E259"/>
    <mergeCell ref="B250:B254"/>
    <mergeCell ref="D225:D229"/>
    <mergeCell ref="M215:M219"/>
    <mergeCell ref="B220:B224"/>
    <mergeCell ref="N168:N172"/>
    <mergeCell ref="C163:C167"/>
    <mergeCell ref="C173:C177"/>
    <mergeCell ref="N215:N219"/>
    <mergeCell ref="C210:C214"/>
    <mergeCell ref="D220:D224"/>
    <mergeCell ref="N198:N202"/>
    <mergeCell ref="B71:B75"/>
    <mergeCell ref="E91:E95"/>
    <mergeCell ref="B107:J107"/>
    <mergeCell ref="B203:B207"/>
    <mergeCell ref="D118:D122"/>
    <mergeCell ref="B101:B105"/>
    <mergeCell ref="E108:E112"/>
    <mergeCell ref="C101:C105"/>
    <mergeCell ref="C113:C117"/>
    <mergeCell ref="D108:D112"/>
    <mergeCell ref="B183:B187"/>
    <mergeCell ref="B123:B127"/>
    <mergeCell ref="M148:M152"/>
    <mergeCell ref="D128:D132"/>
    <mergeCell ref="E118:E122"/>
    <mergeCell ref="C108:C112"/>
    <mergeCell ref="M113:M117"/>
    <mergeCell ref="M108:M112"/>
    <mergeCell ref="B178:B182"/>
    <mergeCell ref="E178:E182"/>
    <mergeCell ref="C178:C182"/>
    <mergeCell ref="C118:C122"/>
    <mergeCell ref="B118:B122"/>
    <mergeCell ref="N108:N112"/>
    <mergeCell ref="E123:E127"/>
    <mergeCell ref="B143:B147"/>
    <mergeCell ref="N290:N294"/>
    <mergeCell ref="E260:E264"/>
    <mergeCell ref="C240:C244"/>
    <mergeCell ref="B255:B259"/>
    <mergeCell ref="B188:B192"/>
    <mergeCell ref="M188:M192"/>
    <mergeCell ref="E203:E207"/>
    <mergeCell ref="M158:M162"/>
    <mergeCell ref="C153:C157"/>
    <mergeCell ref="M153:M157"/>
    <mergeCell ref="D158:D162"/>
    <mergeCell ref="C158:C162"/>
    <mergeCell ref="E153:E157"/>
    <mergeCell ref="D178:D182"/>
    <mergeCell ref="M168:M172"/>
    <mergeCell ref="N173:N177"/>
    <mergeCell ref="B168:B172"/>
    <mergeCell ref="B193:B197"/>
    <mergeCell ref="M178:M182"/>
    <mergeCell ref="E173:E177"/>
    <mergeCell ref="N270:N274"/>
    <mergeCell ref="N26:N30"/>
    <mergeCell ref="N265:N269"/>
    <mergeCell ref="B245:B249"/>
    <mergeCell ref="E230:E234"/>
    <mergeCell ref="C220:C224"/>
    <mergeCell ref="N163:N167"/>
    <mergeCell ref="D153:D157"/>
    <mergeCell ref="B158:B162"/>
    <mergeCell ref="B113:B117"/>
    <mergeCell ref="M118:M122"/>
    <mergeCell ref="C123:C127"/>
    <mergeCell ref="C183:C187"/>
    <mergeCell ref="M183:M187"/>
    <mergeCell ref="C198:C202"/>
    <mergeCell ref="E183:E187"/>
    <mergeCell ref="D188:D192"/>
    <mergeCell ref="E188:E192"/>
    <mergeCell ref="N183:N187"/>
    <mergeCell ref="N178:N182"/>
    <mergeCell ref="C138:C142"/>
    <mergeCell ref="M143:M147"/>
    <mergeCell ref="D148:D152"/>
    <mergeCell ref="E138:E142"/>
    <mergeCell ref="C143:C147"/>
  </mergeCells>
  <dataValidations count="92">
    <dataValidation type="list" allowBlank="1" showInputMessage="1" showErrorMessage="1" sqref="D11">
      <formula1>"Y,T,Y/T"</formula1>
    </dataValidation>
    <dataValidation type="list" allowBlank="1" showInputMessage="1" showErrorMessage="1" sqref="D46">
      <formula1>"Y,T,Y/T"</formula1>
    </dataValidation>
    <dataValidation type="list" allowBlank="1" showInputMessage="1" showErrorMessage="1" sqref="D36">
      <formula1>"Y,T,Y/T"</formula1>
    </dataValidation>
    <dataValidation type="list" allowBlank="1" showInputMessage="1" showErrorMessage="1" sqref="D26">
      <formula1>"Y,T,Y/T"</formula1>
    </dataValidation>
    <dataValidation type="list" allowBlank="1" showInputMessage="1" showErrorMessage="1" sqref="D6">
      <formula1>"Y,T,Y/T"</formula1>
    </dataValidation>
    <dataValidation type="list" allowBlank="1" showInputMessage="1" showErrorMessage="1" sqref="D153">
      <formula1>"Y,T,Y/T"</formula1>
    </dataValidation>
    <dataValidation type="list" allowBlank="1" showInputMessage="1" showErrorMessage="1" sqref="D210">
      <formula1>"Y,T,Y/T"</formula1>
    </dataValidation>
    <dataValidation type="list" allowBlank="1" showInputMessage="1" showErrorMessage="1" sqref="D31">
      <formula1>"Y,T,Y/T"</formula1>
    </dataValidation>
    <dataValidation type="list" allowBlank="1" showInputMessage="1" showErrorMessage="1" sqref="D96">
      <formula1>"Y,T,Y/T"</formula1>
    </dataValidation>
    <dataValidation type="list" allowBlank="1" showInputMessage="1" showErrorMessage="1" sqref="I108:I207">
      <formula1>"Y,T,Y/T"</formula1>
    </dataValidation>
    <dataValidation type="list" allowBlank="1" showInputMessage="1" showErrorMessage="1" sqref="K6:K105">
      <formula1>"Y,T,Y/T"</formula1>
    </dataValidation>
    <dataValidation type="list" allowBlank="1" showInputMessage="1" showErrorMessage="1" sqref="I6:I105">
      <formula1>"Y,T,Y/T"</formula1>
    </dataValidation>
    <dataValidation type="list" allowBlank="1" showInputMessage="1" showErrorMessage="1" sqref="M6:M105">
      <formula1>"Y,T,Y/T"</formula1>
    </dataValidation>
    <dataValidation type="list" allowBlank="1" showInputMessage="1" showErrorMessage="1" sqref="K210:K309">
      <formula1>"Y,T,Y/T"</formula1>
    </dataValidation>
    <dataValidation type="list" allowBlank="1" showInputMessage="1" showErrorMessage="1" sqref="I210:I309">
      <formula1>"Y,T,Y/T"</formula1>
    </dataValidation>
    <dataValidation type="list" allowBlank="1" showInputMessage="1" showErrorMessage="1" sqref="M312:M411">
      <formula1>"Y,T,Y/T"</formula1>
    </dataValidation>
    <dataValidation type="list" allowBlank="1" showInputMessage="1" showErrorMessage="1" sqref="D16">
      <formula1>"Y,T,Y/T"</formula1>
    </dataValidation>
    <dataValidation type="list" allowBlank="1" showInputMessage="1" showErrorMessage="1" sqref="D66">
      <formula1>"Y,T,Y/T"</formula1>
    </dataValidation>
    <dataValidation type="list" allowBlank="1" showInputMessage="1" showErrorMessage="1" sqref="D56">
      <formula1>"Y,T,Y/T"</formula1>
    </dataValidation>
    <dataValidation type="list" allowBlank="1" showInputMessage="1" showErrorMessage="1" sqref="D41">
      <formula1>"Y,T,Y/T"</formula1>
    </dataValidation>
    <dataValidation type="list" allowBlank="1" showInputMessage="1" showErrorMessage="1" sqref="D332">
      <formula1>"Y,T,Y/T"</formula1>
    </dataValidation>
    <dataValidation type="list" allowBlank="1" showInputMessage="1" showErrorMessage="1" sqref="D402">
      <formula1>"Y,T,Y/T"</formula1>
    </dataValidation>
    <dataValidation type="list" allowBlank="1" showInputMessage="1" showErrorMessage="1" sqref="D392">
      <formula1>"Y,T,Y/T"</formula1>
    </dataValidation>
    <dataValidation type="list" allowBlank="1" showInputMessage="1" showErrorMessage="1" sqref="D367">
      <formula1>"Y,T,Y/T"</formula1>
    </dataValidation>
    <dataValidation type="list" allowBlank="1" showInputMessage="1" showErrorMessage="1" sqref="I312:I411">
      <formula1>"Y,T,Y/T"</formula1>
    </dataValidation>
    <dataValidation type="list" allowBlank="1" showInputMessage="1" showErrorMessage="1" sqref="K312:K411">
      <formula1>"Y,T,Y/T"</formula1>
    </dataValidation>
    <dataValidation type="list" allowBlank="1" showInputMessage="1" showErrorMessage="1" sqref="D215">
      <formula1>"Y,T,Y/T"</formula1>
    </dataValidation>
    <dataValidation type="list" allowBlank="1" showInputMessage="1" showErrorMessage="1" sqref="D270">
      <formula1>"Y,T,Y/T"</formula1>
    </dataValidation>
    <dataValidation type="list" allowBlank="1" showInputMessage="1" showErrorMessage="1" sqref="D295">
      <formula1>"Y,T,Y/T"</formula1>
    </dataValidation>
    <dataValidation type="list" allowBlank="1" showInputMessage="1" showErrorMessage="1" sqref="D352">
      <formula1>"Y,T,Y/T"</formula1>
    </dataValidation>
    <dataValidation type="list" allowBlank="1" showInputMessage="1" showErrorMessage="1" sqref="D250">
      <formula1>"Y,T,Y/T"</formula1>
    </dataValidation>
    <dataValidation type="list" allowBlank="1" showInputMessage="1" showErrorMessage="1" sqref="D322">
      <formula1>"Y,T,Y/T"</formula1>
    </dataValidation>
    <dataValidation type="list" allowBlank="1" showInputMessage="1" showErrorMessage="1" sqref="D312">
      <formula1>"Y,T,Y/T"</formula1>
    </dataValidation>
    <dataValidation type="list" allowBlank="1" showInputMessage="1" showErrorMessage="1" sqref="D285">
      <formula1>"Y,T,Y/T"</formula1>
    </dataValidation>
    <dataValidation type="list" allowBlank="1" showInputMessage="1" showErrorMessage="1" sqref="D245">
      <formula1>"Y,T,Y/T"</formula1>
    </dataValidation>
    <dataValidation type="list" allowBlank="1" showInputMessage="1" showErrorMessage="1" sqref="D300">
      <formula1>"Y,T,Y/T"</formula1>
    </dataValidation>
    <dataValidation type="list" allowBlank="1" showInputMessage="1" showErrorMessage="1" sqref="D265">
      <formula1>"Y,T,Y/T"</formula1>
    </dataValidation>
    <dataValidation type="list" allowBlank="1" showInputMessage="1" showErrorMessage="1" sqref="D275">
      <formula1>"Y,T,Y/T"</formula1>
    </dataValidation>
    <dataValidation type="list" allowBlank="1" showInputMessage="1" showErrorMessage="1" sqref="D235">
      <formula1>"Y,T,Y/T"</formula1>
    </dataValidation>
    <dataValidation type="list" allowBlank="1" showInputMessage="1" showErrorMessage="1" sqref="D290">
      <formula1>"Y,T,Y/T"</formula1>
    </dataValidation>
    <dataValidation type="list" allowBlank="1" showInputMessage="1" showErrorMessage="1" sqref="D317">
      <formula1>"Y,T,Y/T"</formula1>
    </dataValidation>
    <dataValidation type="list" allowBlank="1" showInputMessage="1" showErrorMessage="1" sqref="D372">
      <formula1>"Y,T,Y/T"</formula1>
    </dataValidation>
    <dataValidation type="list" allowBlank="1" showInputMessage="1" showErrorMessage="1" sqref="D407">
      <formula1>"Y,T,Y/T"</formula1>
    </dataValidation>
    <dataValidation type="list" allowBlank="1" showInputMessage="1" showErrorMessage="1" sqref="D337">
      <formula1>"Y,T,Y/T"</formula1>
    </dataValidation>
    <dataValidation type="list" allowBlank="1" showInputMessage="1" showErrorMessage="1" sqref="D397">
      <formula1>"Y,T,Y/T"</formula1>
    </dataValidation>
    <dataValidation type="list" allowBlank="1" showInputMessage="1" showErrorMessage="1" sqref="D377">
      <formula1>"Y,T,Y/T"</formula1>
    </dataValidation>
    <dataValidation type="list" allowBlank="1" showInputMessage="1" showErrorMessage="1" sqref="D387">
      <formula1>"Y,T,Y/T"</formula1>
    </dataValidation>
    <dataValidation type="list" allowBlank="1" showInputMessage="1" showErrorMessage="1" sqref="D51">
      <formula1>"Y,T,Y/T"</formula1>
    </dataValidation>
    <dataValidation type="list" allowBlank="1" showInputMessage="1" showErrorMessage="1" sqref="K108:K207">
      <formula1>"Y,T,Y/T"</formula1>
    </dataValidation>
    <dataValidation type="list" allowBlank="1" showInputMessage="1" showErrorMessage="1" sqref="D91">
      <formula1>"Y,T,Y/T"</formula1>
    </dataValidation>
    <dataValidation type="list" allowBlank="1" showInputMessage="1" showErrorMessage="1" sqref="D81">
      <formula1>"Y,T,Y/T"</formula1>
    </dataValidation>
    <dataValidation type="list" allowBlank="1" showInputMessage="1" showErrorMessage="1" sqref="D76">
      <formula1>"Y,T,Y/T"</formula1>
    </dataValidation>
    <dataValidation type="list" allowBlank="1" showInputMessage="1" showErrorMessage="1" sqref="D71">
      <formula1>"Y,T,Y/T"</formula1>
    </dataValidation>
    <dataValidation type="list" allowBlank="1" showInputMessage="1" showErrorMessage="1" sqref="D101">
      <formula1>"Y,T,Y/T"</formula1>
    </dataValidation>
    <dataValidation type="list" allowBlank="1" showInputMessage="1" showErrorMessage="1" sqref="D21">
      <formula1>"Y,T,Y/T"</formula1>
    </dataValidation>
    <dataValidation type="list" allowBlank="1" showInputMessage="1" showErrorMessage="1" sqref="D138">
      <formula1>"Y,T,Y/T"</formula1>
    </dataValidation>
    <dataValidation type="list" allowBlank="1" showInputMessage="1" showErrorMessage="1" sqref="M108:M207">
      <formula1>"Y,T,Y/T"</formula1>
    </dataValidation>
    <dataValidation type="list" allowBlank="1" showInputMessage="1" showErrorMessage="1" sqref="D61">
      <formula1>"Y,T,Y/T"</formula1>
    </dataValidation>
    <dataValidation type="list" allowBlank="1" showInputMessage="1" showErrorMessage="1" sqref="M210:M309">
      <formula1>"Y,T,Y/T"</formula1>
    </dataValidation>
    <dataValidation type="list" allowBlank="1" showInputMessage="1" showErrorMessage="1" sqref="D163">
      <formula1>"Y,T,Y/T"</formula1>
    </dataValidation>
    <dataValidation type="list" allowBlank="1" showInputMessage="1" showErrorMessage="1" sqref="D220">
      <formula1>"Y,T,Y/T"</formula1>
    </dataValidation>
    <dataValidation type="list" allowBlank="1" showInputMessage="1" showErrorMessage="1" sqref="D183">
      <formula1>"Y,T,Y/T"</formula1>
    </dataValidation>
    <dataValidation type="list" allowBlank="1" showInputMessage="1" showErrorMessage="1" sqref="D193">
      <formula1>"Y,T,Y/T"</formula1>
    </dataValidation>
    <dataValidation type="list" allowBlank="1" showInputMessage="1" showErrorMessage="1" sqref="D327">
      <formula1>"Y,T,Y/T"</formula1>
    </dataValidation>
    <dataValidation type="list" allowBlank="1" showInputMessage="1" showErrorMessage="1" sqref="D382">
      <formula1>"Y,T,Y/T"</formula1>
    </dataValidation>
    <dataValidation type="list" allowBlank="1" showInputMessage="1" showErrorMessage="1" sqref="D347">
      <formula1>"Y,T,Y/T"</formula1>
    </dataValidation>
    <dataValidation type="list" allowBlank="1" showInputMessage="1" showErrorMessage="1" sqref="D357">
      <formula1>"Y,T,Y/T"</formula1>
    </dataValidation>
    <dataValidation type="list" allowBlank="1" showInputMessage="1" showErrorMessage="1" sqref="D143">
      <formula1>"Y,T,Y/T"</formula1>
    </dataValidation>
    <dataValidation type="list" allowBlank="1" showInputMessage="1" showErrorMessage="1" sqref="D198">
      <formula1>"Y,T,Y/T"</formula1>
    </dataValidation>
    <dataValidation type="list" allowBlank="1" showInputMessage="1" showErrorMessage="1" sqref="D305">
      <formula1>"Y,T,Y/T"</formula1>
    </dataValidation>
    <dataValidation type="list" allowBlank="1" showInputMessage="1" showErrorMessage="1" sqref="D362">
      <formula1>"Y,T,Y/T"</formula1>
    </dataValidation>
    <dataValidation type="list" allowBlank="1" showInputMessage="1" showErrorMessage="1" sqref="D118">
      <formula1>"Y,T,Y/T"</formula1>
    </dataValidation>
    <dataValidation type="list" allowBlank="1" showInputMessage="1" showErrorMessage="1" sqref="D178">
      <formula1>"Y,T,Y/T"</formula1>
    </dataValidation>
    <dataValidation type="list" allowBlank="1" showInputMessage="1" showErrorMessage="1" sqref="D255">
      <formula1>"Y,T,Y/T"</formula1>
    </dataValidation>
    <dataValidation type="list" allowBlank="1" showInputMessage="1" showErrorMessage="1" sqref="D342">
      <formula1>"Y,T,Y/T"</formula1>
    </dataValidation>
    <dataValidation type="list" allowBlank="1" showInputMessage="1" showErrorMessage="1" sqref="D113">
      <formula1>"Y,T,Y/T"</formula1>
    </dataValidation>
    <dataValidation type="list" allowBlank="1" showInputMessage="1" showErrorMessage="1" sqref="D158">
      <formula1>"Y,T,Y/T"</formula1>
    </dataValidation>
    <dataValidation type="list" allowBlank="1" showInputMessage="1" showErrorMessage="1" sqref="D133">
      <formula1>"Y,T,Y/T"</formula1>
    </dataValidation>
    <dataValidation type="list" allowBlank="1" showInputMessage="1" showErrorMessage="1" sqref="D123">
      <formula1>"Y,T,Y/T"</formula1>
    </dataValidation>
    <dataValidation type="list" allowBlank="1" showInputMessage="1" showErrorMessage="1" sqref="D108">
      <formula1>"Y,T,Y/T"</formula1>
    </dataValidation>
    <dataValidation type="list" allowBlank="1" showInputMessage="1" showErrorMessage="1" sqref="D225">
      <formula1>"Y,T,Y/T"</formula1>
    </dataValidation>
    <dataValidation type="list" allowBlank="1" showInputMessage="1" showErrorMessage="1" sqref="D280">
      <formula1>"Y,T,Y/T"</formula1>
    </dataValidation>
    <dataValidation type="list" allowBlank="1" showInputMessage="1" showErrorMessage="1" sqref="D128">
      <formula1>"Y,T,Y/T"</formula1>
    </dataValidation>
    <dataValidation type="list" allowBlank="1" showInputMessage="1" showErrorMessage="1" sqref="D188">
      <formula1>"Y,T,Y/T"</formula1>
    </dataValidation>
    <dataValidation type="list" allowBlank="1" showInputMessage="1" showErrorMessage="1" sqref="D168">
      <formula1>"Y,T,Y/T"</formula1>
    </dataValidation>
    <dataValidation type="list" allowBlank="1" showInputMessage="1" showErrorMessage="1" sqref="D240">
      <formula1>"Y,T,Y/T"</formula1>
    </dataValidation>
    <dataValidation type="list" allowBlank="1" showInputMessage="1" showErrorMessage="1" sqref="D230">
      <formula1>"Y,T,Y/T"</formula1>
    </dataValidation>
    <dataValidation type="list" allowBlank="1" showInputMessage="1" showErrorMessage="1" sqref="D203">
      <formula1>"Y,T,Y/T"</formula1>
    </dataValidation>
    <dataValidation type="list" allowBlank="1" showInputMessage="1" showErrorMessage="1" sqref="D86">
      <formula1>"Y,T,Y/T"</formula1>
    </dataValidation>
    <dataValidation type="list" allowBlank="1" showInputMessage="1" showErrorMessage="1" sqref="D148">
      <formula1>"Y,T,Y/T"</formula1>
    </dataValidation>
    <dataValidation type="list" allowBlank="1" showInputMessage="1" showErrorMessage="1" sqref="D173">
      <formula1>"Y,T,Y/T"</formula1>
    </dataValidation>
    <dataValidation type="list" allowBlank="1" showInputMessage="1" showErrorMessage="1" sqref="D260">
      <formula1>"Y,T,Y/T"</formula1>
    </dataValidation>
  </dataValidations>
  <pageMargins left="0.25" right="0.25" top="0.75" bottom="0.75" header="0.3" footer="0.3"/>
  <pageSetup paperSize="9" scale="2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17"/>
  <sheetViews>
    <sheetView workbookViewId="0">
      <pane xSplit="4" ySplit="2" topLeftCell="E3" activePane="bottomRight" state="frozen"/>
      <selection pane="topRight"/>
      <selection pane="bottomLeft"/>
      <selection pane="bottomRight" activeCell="D17" sqref="D17"/>
    </sheetView>
  </sheetViews>
  <sheetFormatPr defaultColWidth="8.85546875" defaultRowHeight="15"/>
  <cols>
    <col min="1" max="2" width="8.85546875" style="18"/>
    <col min="3" max="3" width="23.85546875" style="18" customWidth="1"/>
    <col min="4" max="4" width="30.140625" style="18" customWidth="1"/>
    <col min="5" max="23" width="13.5703125" style="18" customWidth="1"/>
    <col min="24" max="27" width="13.5703125" style="19" customWidth="1"/>
    <col min="28" max="16384" width="8.85546875" style="18"/>
  </cols>
  <sheetData>
    <row r="1" spans="1:27">
      <c r="A1" s="636" t="s">
        <v>692</v>
      </c>
      <c r="B1" s="636" t="s">
        <v>788</v>
      </c>
      <c r="C1" s="636" t="s">
        <v>693</v>
      </c>
      <c r="D1" s="636" t="s">
        <v>789</v>
      </c>
      <c r="E1" s="634" t="s">
        <v>694</v>
      </c>
      <c r="F1" s="634"/>
      <c r="G1" s="634"/>
      <c r="H1" s="634"/>
      <c r="I1" s="634"/>
      <c r="J1" s="634"/>
      <c r="K1" s="634"/>
      <c r="L1" s="634"/>
      <c r="M1" s="635" t="s">
        <v>695</v>
      </c>
      <c r="N1" s="635"/>
      <c r="O1" s="635"/>
      <c r="P1" s="635"/>
      <c r="Q1" s="635"/>
      <c r="R1" s="637" t="s">
        <v>696</v>
      </c>
      <c r="S1" s="637"/>
      <c r="T1" s="637"/>
      <c r="U1" s="632" t="s">
        <v>697</v>
      </c>
      <c r="V1" s="632"/>
      <c r="W1" s="632"/>
      <c r="X1" s="633" t="s">
        <v>698</v>
      </c>
      <c r="Y1" s="633"/>
      <c r="Z1" s="633"/>
      <c r="AA1" s="633"/>
    </row>
    <row r="2" spans="1:27" ht="63.75">
      <c r="A2" s="636"/>
      <c r="B2" s="636"/>
      <c r="C2" s="636"/>
      <c r="D2" s="636"/>
      <c r="E2" s="20" t="s">
        <v>699</v>
      </c>
      <c r="F2" s="20" t="s">
        <v>700</v>
      </c>
      <c r="G2" s="20" t="s">
        <v>701</v>
      </c>
      <c r="H2" s="20" t="s">
        <v>702</v>
      </c>
      <c r="I2" s="20" t="s">
        <v>703</v>
      </c>
      <c r="J2" s="20" t="s">
        <v>704</v>
      </c>
      <c r="K2" s="20" t="s">
        <v>705</v>
      </c>
      <c r="L2" s="20" t="s">
        <v>706</v>
      </c>
      <c r="M2" s="21" t="s">
        <v>707</v>
      </c>
      <c r="N2" s="21" t="s">
        <v>708</v>
      </c>
      <c r="O2" s="21" t="s">
        <v>709</v>
      </c>
      <c r="P2" s="21" t="s">
        <v>710</v>
      </c>
      <c r="Q2" s="21" t="s">
        <v>1345</v>
      </c>
      <c r="R2" s="22" t="s">
        <v>711</v>
      </c>
      <c r="S2" s="22" t="s">
        <v>712</v>
      </c>
      <c r="T2" s="22" t="s">
        <v>713</v>
      </c>
      <c r="U2" s="23" t="s">
        <v>714</v>
      </c>
      <c r="V2" s="23" t="s">
        <v>715</v>
      </c>
      <c r="W2" s="23" t="s">
        <v>716</v>
      </c>
      <c r="X2" s="24" t="s">
        <v>717</v>
      </c>
      <c r="Y2" s="24" t="s">
        <v>1344</v>
      </c>
      <c r="Z2" s="24" t="s">
        <v>718</v>
      </c>
      <c r="AA2" s="24" t="s">
        <v>719</v>
      </c>
    </row>
    <row r="3" spans="1:27">
      <c r="A3" s="25"/>
      <c r="B3" s="25"/>
      <c r="C3" s="26"/>
      <c r="D3" s="25"/>
      <c r="E3" s="27"/>
      <c r="F3" s="27"/>
      <c r="G3" s="27"/>
      <c r="H3" s="25"/>
      <c r="I3" s="27"/>
      <c r="J3" s="27"/>
      <c r="K3" s="27"/>
      <c r="L3" s="25"/>
      <c r="M3" s="25"/>
      <c r="N3" s="25"/>
      <c r="O3" s="25"/>
      <c r="P3" s="25"/>
      <c r="Q3" s="25"/>
      <c r="R3" s="25"/>
      <c r="S3" s="25"/>
      <c r="T3" s="25"/>
      <c r="U3" s="25"/>
      <c r="V3" s="25"/>
      <c r="W3" s="25"/>
      <c r="X3" s="28"/>
      <c r="Y3" s="28"/>
      <c r="Z3" s="28"/>
      <c r="AA3" s="28"/>
    </row>
    <row r="4" spans="1:27">
      <c r="A4" s="29" t="s">
        <v>721</v>
      </c>
      <c r="B4" s="29" t="s">
        <v>790</v>
      </c>
      <c r="C4" s="30" t="s">
        <v>722</v>
      </c>
      <c r="D4" s="2" t="s">
        <v>791</v>
      </c>
      <c r="E4" s="31">
        <v>5</v>
      </c>
      <c r="F4" s="31">
        <v>16</v>
      </c>
      <c r="G4" s="31">
        <v>3</v>
      </c>
      <c r="H4" s="32">
        <v>52.49</v>
      </c>
      <c r="I4" s="31">
        <v>0</v>
      </c>
      <c r="J4" s="31">
        <v>0</v>
      </c>
      <c r="K4" s="31">
        <v>29</v>
      </c>
      <c r="L4" s="33">
        <v>64.900000000000006</v>
      </c>
      <c r="M4" s="34">
        <v>99.79</v>
      </c>
      <c r="N4" s="34">
        <v>116.90496379309401</v>
      </c>
      <c r="O4" s="34">
        <v>105.78048570698056</v>
      </c>
      <c r="P4" s="34">
        <v>105.41297506547484</v>
      </c>
      <c r="Q4" s="34">
        <v>93.17</v>
      </c>
      <c r="R4" s="2">
        <v>38.39</v>
      </c>
      <c r="S4" s="33">
        <v>53.406853777940377</v>
      </c>
      <c r="T4" s="2">
        <v>29.28</v>
      </c>
      <c r="U4" s="33">
        <v>20.2</v>
      </c>
      <c r="V4" s="33">
        <v>2.78</v>
      </c>
      <c r="W4" s="33">
        <v>0.63</v>
      </c>
      <c r="X4" s="34">
        <v>1782.71931677727</v>
      </c>
      <c r="Y4" s="34">
        <v>19.744152980665557</v>
      </c>
      <c r="Z4" s="34">
        <v>1409.9704000225881</v>
      </c>
      <c r="AA4" s="34">
        <v>4.696753123140212</v>
      </c>
    </row>
    <row r="5" spans="1:27">
      <c r="A5" s="29" t="s">
        <v>721</v>
      </c>
      <c r="B5" s="29" t="s">
        <v>792</v>
      </c>
      <c r="C5" s="30" t="s">
        <v>722</v>
      </c>
      <c r="D5" s="2" t="s">
        <v>793</v>
      </c>
      <c r="E5" s="31">
        <v>2</v>
      </c>
      <c r="F5" s="31">
        <v>9</v>
      </c>
      <c r="G5" s="31">
        <v>2</v>
      </c>
      <c r="H5" s="32">
        <v>64.14</v>
      </c>
      <c r="I5" s="31">
        <v>1</v>
      </c>
      <c r="J5" s="31">
        <v>2</v>
      </c>
      <c r="K5" s="31">
        <v>10</v>
      </c>
      <c r="L5" s="33">
        <v>67.069999999999993</v>
      </c>
      <c r="M5" s="34">
        <v>96.27</v>
      </c>
      <c r="N5" s="34">
        <v>113.50721827403569</v>
      </c>
      <c r="O5" s="34">
        <v>96.790953998810224</v>
      </c>
      <c r="P5" s="34">
        <v>81.257796232747836</v>
      </c>
      <c r="Q5" s="34">
        <v>78.53</v>
      </c>
      <c r="R5" s="2">
        <v>43.63</v>
      </c>
      <c r="S5" s="33">
        <v>65.171260523584365</v>
      </c>
      <c r="T5" s="2">
        <v>42.65</v>
      </c>
      <c r="U5" s="33">
        <v>22.11</v>
      </c>
      <c r="V5" s="33">
        <v>5.94</v>
      </c>
      <c r="W5" s="33">
        <v>2.15</v>
      </c>
      <c r="X5" s="35">
        <v>1955.9963068184052</v>
      </c>
      <c r="Y5" s="35">
        <v>16.759170495051112</v>
      </c>
      <c r="Z5" s="35">
        <v>1538.8748194417467</v>
      </c>
      <c r="AA5" s="34">
        <v>4.1435307185493997</v>
      </c>
    </row>
    <row r="6" spans="1:27">
      <c r="A6" s="29" t="s">
        <v>721</v>
      </c>
      <c r="B6" s="29" t="s">
        <v>794</v>
      </c>
      <c r="C6" s="30" t="s">
        <v>722</v>
      </c>
      <c r="D6" s="2" t="s">
        <v>795</v>
      </c>
      <c r="E6" s="31">
        <v>8</v>
      </c>
      <c r="F6" s="31">
        <v>22</v>
      </c>
      <c r="G6" s="31">
        <v>1</v>
      </c>
      <c r="H6" s="32">
        <v>53.34</v>
      </c>
      <c r="I6" s="31">
        <v>1</v>
      </c>
      <c r="J6" s="31">
        <v>28</v>
      </c>
      <c r="K6" s="31">
        <v>120</v>
      </c>
      <c r="L6" s="33">
        <v>63.89</v>
      </c>
      <c r="M6" s="34">
        <v>96.6</v>
      </c>
      <c r="N6" s="34">
        <v>118.15161931661808</v>
      </c>
      <c r="O6" s="34">
        <v>85.820868679347385</v>
      </c>
      <c r="P6" s="34">
        <v>82.715642804741307</v>
      </c>
      <c r="Q6" s="34">
        <v>100</v>
      </c>
      <c r="R6" s="2">
        <v>40.590000000000003</v>
      </c>
      <c r="S6" s="33">
        <v>63.660725293121459</v>
      </c>
      <c r="T6" s="2">
        <v>40.53</v>
      </c>
      <c r="U6" s="33">
        <v>14.07</v>
      </c>
      <c r="V6" s="33">
        <v>2.44</v>
      </c>
      <c r="W6" s="33">
        <v>0.64</v>
      </c>
      <c r="X6" s="35">
        <v>4555.3776880786018</v>
      </c>
      <c r="Y6" s="35">
        <v>19.927024965020589</v>
      </c>
      <c r="Z6" s="35">
        <v>3743.4037879866046</v>
      </c>
      <c r="AA6" s="34">
        <v>4.7225472278230427</v>
      </c>
    </row>
    <row r="7" spans="1:27">
      <c r="A7" s="29" t="s">
        <v>721</v>
      </c>
      <c r="B7" s="29" t="s">
        <v>796</v>
      </c>
      <c r="C7" s="30" t="s">
        <v>722</v>
      </c>
      <c r="D7" s="2" t="s">
        <v>797</v>
      </c>
      <c r="E7" s="31">
        <v>0</v>
      </c>
      <c r="F7" s="31">
        <v>0</v>
      </c>
      <c r="G7" s="31">
        <v>0</v>
      </c>
      <c r="H7" s="32">
        <v>59.03</v>
      </c>
      <c r="I7" s="31">
        <v>0</v>
      </c>
      <c r="J7" s="31">
        <v>0</v>
      </c>
      <c r="K7" s="31">
        <v>0</v>
      </c>
      <c r="L7" s="33">
        <v>67.62</v>
      </c>
      <c r="M7" s="34">
        <v>98.08</v>
      </c>
      <c r="N7" s="34">
        <v>108.48941384797746</v>
      </c>
      <c r="O7" s="34">
        <v>97.879241320930916</v>
      </c>
      <c r="P7" s="34">
        <v>92.653449996020058</v>
      </c>
      <c r="Q7" s="34">
        <v>90.82</v>
      </c>
      <c r="R7" s="2">
        <v>34.979999999999997</v>
      </c>
      <c r="S7" s="33">
        <v>71.366982455587262</v>
      </c>
      <c r="T7" s="2">
        <v>32.130000000000003</v>
      </c>
      <c r="U7" s="33">
        <v>14.86</v>
      </c>
      <c r="V7" s="33">
        <v>1.8</v>
      </c>
      <c r="W7" s="33">
        <v>0.37</v>
      </c>
      <c r="X7" s="35">
        <v>3897.2836185877181</v>
      </c>
      <c r="Y7" s="35">
        <v>19.060604195217433</v>
      </c>
      <c r="Z7" s="35">
        <v>3053.5549259042441</v>
      </c>
      <c r="AA7" s="34">
        <v>4.5048676645065058</v>
      </c>
    </row>
    <row r="8" spans="1:27">
      <c r="A8" s="29" t="s">
        <v>721</v>
      </c>
      <c r="B8" s="29" t="s">
        <v>798</v>
      </c>
      <c r="C8" s="30" t="s">
        <v>722</v>
      </c>
      <c r="D8" s="2" t="s">
        <v>799</v>
      </c>
      <c r="E8" s="31">
        <v>6</v>
      </c>
      <c r="F8" s="31">
        <v>38</v>
      </c>
      <c r="G8" s="31">
        <v>4</v>
      </c>
      <c r="H8" s="32">
        <v>60.33</v>
      </c>
      <c r="I8" s="31">
        <v>0</v>
      </c>
      <c r="J8" s="31">
        <v>3</v>
      </c>
      <c r="K8" s="31">
        <v>0</v>
      </c>
      <c r="L8" s="33">
        <v>68.33</v>
      </c>
      <c r="M8" s="34">
        <v>98.33</v>
      </c>
      <c r="N8" s="34">
        <v>112.6253254185513</v>
      </c>
      <c r="O8" s="34">
        <v>93.359430565406967</v>
      </c>
      <c r="P8" s="34">
        <v>68.968590042131709</v>
      </c>
      <c r="Q8" s="34">
        <v>91.57</v>
      </c>
      <c r="R8" s="2">
        <v>38.25</v>
      </c>
      <c r="S8" s="33">
        <v>67.873429393919437</v>
      </c>
      <c r="T8" s="2">
        <v>51.97</v>
      </c>
      <c r="U8" s="33">
        <v>15.25</v>
      </c>
      <c r="V8" s="33">
        <v>2.85</v>
      </c>
      <c r="W8" s="33">
        <v>0.79</v>
      </c>
      <c r="X8" s="35">
        <v>8482.8725832146883</v>
      </c>
      <c r="Y8" s="35">
        <v>20.625591346056297</v>
      </c>
      <c r="Z8" s="35">
        <v>7161.9947012371031</v>
      </c>
      <c r="AA8" s="34">
        <v>-1.3490374293355245</v>
      </c>
    </row>
    <row r="9" spans="1:27">
      <c r="A9" s="29" t="s">
        <v>721</v>
      </c>
      <c r="B9" s="29" t="s">
        <v>800</v>
      </c>
      <c r="C9" s="30" t="s">
        <v>722</v>
      </c>
      <c r="D9" s="2" t="s">
        <v>801</v>
      </c>
      <c r="E9" s="31">
        <v>0</v>
      </c>
      <c r="F9" s="31">
        <v>0</v>
      </c>
      <c r="G9" s="31">
        <v>0</v>
      </c>
      <c r="H9" s="32">
        <v>77.38</v>
      </c>
      <c r="I9" s="31">
        <v>0</v>
      </c>
      <c r="J9" s="31">
        <v>0</v>
      </c>
      <c r="K9" s="31">
        <v>0</v>
      </c>
      <c r="L9" s="33">
        <v>68.53</v>
      </c>
      <c r="M9" s="34">
        <v>98.98</v>
      </c>
      <c r="N9" s="34">
        <v>106.64280507488488</v>
      </c>
      <c r="O9" s="34">
        <v>99.019350269569586</v>
      </c>
      <c r="P9" s="34">
        <v>96.637792958899126</v>
      </c>
      <c r="Q9" s="34">
        <v>92.49</v>
      </c>
      <c r="R9" s="2">
        <v>21.36</v>
      </c>
      <c r="S9" s="33">
        <v>72.228699378450372</v>
      </c>
      <c r="T9" s="2">
        <v>21.76</v>
      </c>
      <c r="U9" s="33">
        <v>16.84</v>
      </c>
      <c r="V9" s="33">
        <v>3.54</v>
      </c>
      <c r="W9" s="33">
        <v>1.02</v>
      </c>
      <c r="X9" s="35">
        <v>6286.0243923280832</v>
      </c>
      <c r="Y9" s="35">
        <v>31.365509013073485</v>
      </c>
      <c r="Z9" s="35">
        <v>5174.3003326911676</v>
      </c>
      <c r="AA9" s="34">
        <v>4.1003576893442926</v>
      </c>
    </row>
    <row r="10" spans="1:27">
      <c r="A10" s="29" t="s">
        <v>721</v>
      </c>
      <c r="B10" s="29" t="s">
        <v>802</v>
      </c>
      <c r="C10" s="30" t="s">
        <v>722</v>
      </c>
      <c r="D10" s="2" t="s">
        <v>803</v>
      </c>
      <c r="E10" s="31">
        <v>0</v>
      </c>
      <c r="F10" s="31">
        <v>0</v>
      </c>
      <c r="G10" s="31">
        <v>0</v>
      </c>
      <c r="H10" s="32">
        <v>50.02</v>
      </c>
      <c r="I10" s="31">
        <v>0</v>
      </c>
      <c r="J10" s="31">
        <v>0</v>
      </c>
      <c r="K10" s="31">
        <v>0</v>
      </c>
      <c r="L10" s="33">
        <v>67.62</v>
      </c>
      <c r="M10" s="34">
        <v>95.12</v>
      </c>
      <c r="N10" s="34">
        <v>112.93585997565332</v>
      </c>
      <c r="O10" s="34">
        <v>89.317181073352884</v>
      </c>
      <c r="P10" s="34">
        <v>98.024786305244788</v>
      </c>
      <c r="Q10" s="34">
        <v>96.16</v>
      </c>
      <c r="R10" s="2">
        <v>43.57</v>
      </c>
      <c r="S10" s="33">
        <v>61.424686608741794</v>
      </c>
      <c r="T10" s="2">
        <v>42.61</v>
      </c>
      <c r="U10" s="33">
        <v>20.28</v>
      </c>
      <c r="V10" s="33">
        <v>4.74</v>
      </c>
      <c r="W10" s="33">
        <v>1.52</v>
      </c>
      <c r="X10" s="35">
        <v>6219.219191503812</v>
      </c>
      <c r="Y10" s="35">
        <v>31.422735290867628</v>
      </c>
      <c r="Z10" s="35">
        <v>5315.2105185953851</v>
      </c>
      <c r="AA10" s="34">
        <v>3.3468847945035378</v>
      </c>
    </row>
    <row r="11" spans="1:27">
      <c r="A11" s="29" t="s">
        <v>721</v>
      </c>
      <c r="B11" s="29" t="s">
        <v>804</v>
      </c>
      <c r="C11" s="30" t="s">
        <v>722</v>
      </c>
      <c r="D11" s="2" t="s">
        <v>805</v>
      </c>
      <c r="E11" s="31">
        <v>9</v>
      </c>
      <c r="F11" s="31">
        <v>27</v>
      </c>
      <c r="G11" s="31">
        <v>1</v>
      </c>
      <c r="H11" s="32">
        <v>55.75</v>
      </c>
      <c r="I11" s="31">
        <v>2</v>
      </c>
      <c r="J11" s="31">
        <v>0</v>
      </c>
      <c r="K11" s="31">
        <v>93</v>
      </c>
      <c r="L11" s="33">
        <v>69.52</v>
      </c>
      <c r="M11" s="34">
        <v>97</v>
      </c>
      <c r="N11" s="34">
        <v>113.85422419663152</v>
      </c>
      <c r="O11" s="34">
        <v>93.761047026703309</v>
      </c>
      <c r="P11" s="34">
        <v>88.755506958543492</v>
      </c>
      <c r="Q11" s="34">
        <v>98.55</v>
      </c>
      <c r="R11" s="2">
        <v>47.04</v>
      </c>
      <c r="S11" s="33">
        <v>59.091161232346309</v>
      </c>
      <c r="T11" s="2">
        <v>39.299999999999997</v>
      </c>
      <c r="U11" s="33">
        <v>15.41</v>
      </c>
      <c r="V11" s="33">
        <v>3.42</v>
      </c>
      <c r="W11" s="33">
        <v>1.04</v>
      </c>
      <c r="X11" s="35">
        <v>10960.084633042108</v>
      </c>
      <c r="Y11" s="35">
        <v>27.33781302437713</v>
      </c>
      <c r="Z11" s="35">
        <v>8858.4102468258025</v>
      </c>
      <c r="AA11" s="34">
        <v>4.0544511874586675</v>
      </c>
    </row>
    <row r="12" spans="1:27">
      <c r="A12" s="29" t="s">
        <v>721</v>
      </c>
      <c r="B12" s="29" t="s">
        <v>806</v>
      </c>
      <c r="C12" s="30" t="s">
        <v>722</v>
      </c>
      <c r="D12" s="2" t="s">
        <v>807</v>
      </c>
      <c r="E12" s="31">
        <v>6</v>
      </c>
      <c r="F12" s="31">
        <v>57</v>
      </c>
      <c r="G12" s="31">
        <v>7</v>
      </c>
      <c r="H12" s="32">
        <v>44.57</v>
      </c>
      <c r="I12" s="31">
        <v>1</v>
      </c>
      <c r="J12" s="31">
        <v>0</v>
      </c>
      <c r="K12" s="31">
        <v>127</v>
      </c>
      <c r="L12" s="33">
        <v>66.58</v>
      </c>
      <c r="M12" s="34">
        <v>96.32</v>
      </c>
      <c r="N12" s="34">
        <v>120.21627889932431</v>
      </c>
      <c r="O12" s="34">
        <v>101.23241193380419</v>
      </c>
      <c r="P12" s="34">
        <v>68.269648288698676</v>
      </c>
      <c r="Q12" s="34">
        <v>97.87</v>
      </c>
      <c r="R12" s="2">
        <v>37.36</v>
      </c>
      <c r="S12" s="33">
        <v>65.595537699527725</v>
      </c>
      <c r="T12" s="2">
        <v>43.64</v>
      </c>
      <c r="U12" s="33">
        <v>21.43</v>
      </c>
      <c r="V12" s="33">
        <v>4.18</v>
      </c>
      <c r="W12" s="33">
        <v>1.21</v>
      </c>
      <c r="X12" s="35">
        <v>8509.9875503772673</v>
      </c>
      <c r="Y12" s="35">
        <v>19.977715894343941</v>
      </c>
      <c r="Z12" s="35">
        <v>6853.560139221262</v>
      </c>
      <c r="AA12" s="34">
        <v>3.9346461556436481</v>
      </c>
    </row>
    <row r="13" spans="1:27">
      <c r="A13" s="29" t="s">
        <v>721</v>
      </c>
      <c r="B13" s="29" t="s">
        <v>808</v>
      </c>
      <c r="C13" s="30" t="s">
        <v>722</v>
      </c>
      <c r="D13" s="2" t="s">
        <v>809</v>
      </c>
      <c r="E13" s="31">
        <v>7</v>
      </c>
      <c r="F13" s="31">
        <v>74</v>
      </c>
      <c r="G13" s="31">
        <v>8</v>
      </c>
      <c r="H13" s="32">
        <v>44.82</v>
      </c>
      <c r="I13" s="31">
        <v>3</v>
      </c>
      <c r="J13" s="31">
        <v>1</v>
      </c>
      <c r="K13" s="31">
        <v>125</v>
      </c>
      <c r="L13" s="33">
        <v>70.8</v>
      </c>
      <c r="M13" s="34">
        <v>98.55</v>
      </c>
      <c r="N13" s="34">
        <v>112.45566945608705</v>
      </c>
      <c r="O13" s="34">
        <v>93.328114569373938</v>
      </c>
      <c r="P13" s="34">
        <v>72.229269865683165</v>
      </c>
      <c r="Q13" s="34">
        <v>96.1</v>
      </c>
      <c r="R13" s="2">
        <v>42.03</v>
      </c>
      <c r="S13" s="33">
        <v>63.954951638274373</v>
      </c>
      <c r="T13" s="2">
        <v>42.41</v>
      </c>
      <c r="U13" s="33">
        <v>15.87</v>
      </c>
      <c r="V13" s="33">
        <v>2.99</v>
      </c>
      <c r="W13" s="33">
        <v>0.81</v>
      </c>
      <c r="X13" s="35">
        <v>10750.162574778618</v>
      </c>
      <c r="Y13" s="35">
        <v>24.232435299877189</v>
      </c>
      <c r="Z13" s="35">
        <v>8830.8084056842654</v>
      </c>
      <c r="AA13" s="34">
        <v>4.0999922556210748</v>
      </c>
    </row>
    <row r="14" spans="1:27">
      <c r="A14" s="29" t="s">
        <v>721</v>
      </c>
      <c r="B14" s="29" t="s">
        <v>810</v>
      </c>
      <c r="C14" s="30" t="s">
        <v>722</v>
      </c>
      <c r="D14" s="2" t="s">
        <v>811</v>
      </c>
      <c r="E14" s="31">
        <v>0</v>
      </c>
      <c r="F14" s="31">
        <v>0</v>
      </c>
      <c r="G14" s="31">
        <v>0</v>
      </c>
      <c r="H14" s="32">
        <v>53.81</v>
      </c>
      <c r="I14" s="31">
        <v>0</v>
      </c>
      <c r="J14" s="31">
        <v>0</v>
      </c>
      <c r="K14" s="31">
        <v>0</v>
      </c>
      <c r="L14" s="33">
        <v>68.540000000000006</v>
      </c>
      <c r="M14" s="34">
        <v>97.87</v>
      </c>
      <c r="N14" s="34">
        <v>111.67217257025337</v>
      </c>
      <c r="O14" s="34">
        <v>89.806320845660579</v>
      </c>
      <c r="P14" s="34">
        <v>80.004076534329585</v>
      </c>
      <c r="Q14" s="34">
        <v>82.62</v>
      </c>
      <c r="R14" s="2">
        <v>53.94</v>
      </c>
      <c r="S14" s="33">
        <v>55.884388839282273</v>
      </c>
      <c r="T14" s="2">
        <v>50.15</v>
      </c>
      <c r="U14" s="33">
        <v>19.78</v>
      </c>
      <c r="V14" s="33">
        <v>3.22</v>
      </c>
      <c r="W14" s="33">
        <v>0.83</v>
      </c>
      <c r="X14" s="35">
        <v>16731.208354997332</v>
      </c>
      <c r="Y14" s="35">
        <v>28.191127016029419</v>
      </c>
      <c r="Z14" s="35">
        <v>15347.960965444789</v>
      </c>
      <c r="AA14" s="34">
        <v>0.88788902885528387</v>
      </c>
    </row>
    <row r="15" spans="1:27">
      <c r="A15" s="29" t="s">
        <v>721</v>
      </c>
      <c r="B15" s="29" t="s">
        <v>812</v>
      </c>
      <c r="C15" s="30" t="s">
        <v>722</v>
      </c>
      <c r="D15" s="2" t="s">
        <v>813</v>
      </c>
      <c r="E15" s="31">
        <v>6</v>
      </c>
      <c r="F15" s="31">
        <v>11</v>
      </c>
      <c r="G15" s="31">
        <v>0</v>
      </c>
      <c r="H15" s="32">
        <v>61.6</v>
      </c>
      <c r="I15" s="31">
        <v>0</v>
      </c>
      <c r="J15" s="31">
        <v>7</v>
      </c>
      <c r="K15" s="31">
        <v>77</v>
      </c>
      <c r="L15" s="33">
        <v>64.510000000000005</v>
      </c>
      <c r="M15" s="34">
        <v>96.51</v>
      </c>
      <c r="N15" s="34">
        <v>111.702188816622</v>
      </c>
      <c r="O15" s="34">
        <v>95.583096630827285</v>
      </c>
      <c r="P15" s="34">
        <v>84.181814531006111</v>
      </c>
      <c r="Q15" s="34">
        <v>96.15</v>
      </c>
      <c r="R15" s="2">
        <v>55.26</v>
      </c>
      <c r="S15" s="33">
        <v>55.300014438646073</v>
      </c>
      <c r="T15" s="2">
        <v>46.25</v>
      </c>
      <c r="U15" s="33">
        <v>18.309999999999999</v>
      </c>
      <c r="V15" s="33">
        <v>2.88</v>
      </c>
      <c r="W15" s="33">
        <v>0.66</v>
      </c>
      <c r="X15" s="35">
        <v>3172.4910130975431</v>
      </c>
      <c r="Y15" s="35">
        <v>22.136953033225012</v>
      </c>
      <c r="Z15" s="35">
        <v>2623.8705106380644</v>
      </c>
      <c r="AA15" s="34">
        <v>4.5652565971100501</v>
      </c>
    </row>
    <row r="16" spans="1:27">
      <c r="A16" s="29" t="s">
        <v>721</v>
      </c>
      <c r="B16" s="29" t="s">
        <v>814</v>
      </c>
      <c r="C16" s="30" t="s">
        <v>722</v>
      </c>
      <c r="D16" s="2" t="s">
        <v>815</v>
      </c>
      <c r="E16" s="31">
        <v>0</v>
      </c>
      <c r="F16" s="31">
        <v>9</v>
      </c>
      <c r="G16" s="31">
        <v>0</v>
      </c>
      <c r="H16" s="32">
        <v>74.41</v>
      </c>
      <c r="I16" s="31">
        <v>0</v>
      </c>
      <c r="J16" s="31">
        <v>0</v>
      </c>
      <c r="K16" s="31">
        <v>0</v>
      </c>
      <c r="L16" s="33">
        <v>64.98</v>
      </c>
      <c r="M16" s="34">
        <v>88.19</v>
      </c>
      <c r="N16" s="34">
        <v>108.91054381583736</v>
      </c>
      <c r="O16" s="34">
        <v>95.757231120829601</v>
      </c>
      <c r="P16" s="34">
        <v>82.92712537773329</v>
      </c>
      <c r="Q16" s="34">
        <v>87.44</v>
      </c>
      <c r="R16" s="2">
        <v>25.37</v>
      </c>
      <c r="S16" s="33">
        <v>77.299766305502445</v>
      </c>
      <c r="T16" s="2">
        <v>21.58</v>
      </c>
      <c r="U16" s="33">
        <v>21.97</v>
      </c>
      <c r="V16" s="33">
        <v>4.66</v>
      </c>
      <c r="W16" s="33">
        <v>1.37</v>
      </c>
      <c r="X16" s="35">
        <v>2239.7231702836893</v>
      </c>
      <c r="Y16" s="35">
        <v>25.024839891437868</v>
      </c>
      <c r="Z16" s="35">
        <v>1790.1530313935875</v>
      </c>
      <c r="AA16" s="34">
        <v>4.3214070995760494</v>
      </c>
    </row>
    <row r="17" spans="1:27">
      <c r="A17" s="29" t="s">
        <v>721</v>
      </c>
      <c r="B17" s="29" t="s">
        <v>816</v>
      </c>
      <c r="C17" s="30" t="s">
        <v>722</v>
      </c>
      <c r="D17" s="2" t="s">
        <v>817</v>
      </c>
      <c r="E17" s="31">
        <v>2</v>
      </c>
      <c r="F17" s="31">
        <v>17</v>
      </c>
      <c r="G17" s="31">
        <v>2</v>
      </c>
      <c r="H17" s="32">
        <v>77.22</v>
      </c>
      <c r="I17" s="31">
        <v>0</v>
      </c>
      <c r="J17" s="31">
        <v>4</v>
      </c>
      <c r="K17" s="31">
        <v>50</v>
      </c>
      <c r="L17" s="33">
        <v>69.16</v>
      </c>
      <c r="M17" s="34">
        <v>98.38</v>
      </c>
      <c r="N17" s="34">
        <v>108.21720064169085</v>
      </c>
      <c r="O17" s="34">
        <v>98.362339897091587</v>
      </c>
      <c r="P17" s="34">
        <v>71.626660300736475</v>
      </c>
      <c r="Q17" s="34">
        <v>93.61</v>
      </c>
      <c r="R17" s="2">
        <v>46.13</v>
      </c>
      <c r="S17" s="33">
        <v>62.160820197192166</v>
      </c>
      <c r="T17" s="2">
        <v>46.45</v>
      </c>
      <c r="U17" s="33">
        <v>14.69</v>
      </c>
      <c r="V17" s="33">
        <v>2.2599999999999998</v>
      </c>
      <c r="W17" s="33">
        <v>0.56999999999999995</v>
      </c>
      <c r="X17" s="35">
        <v>6056.5859882678296</v>
      </c>
      <c r="Y17" s="35">
        <v>21.407339816654932</v>
      </c>
      <c r="Z17" s="35">
        <v>5280.8613031632103</v>
      </c>
      <c r="AA17" s="34">
        <v>2.849950000925034</v>
      </c>
    </row>
    <row r="18" spans="1:27">
      <c r="A18" s="29" t="s">
        <v>721</v>
      </c>
      <c r="B18" s="29" t="s">
        <v>818</v>
      </c>
      <c r="C18" s="30" t="s">
        <v>722</v>
      </c>
      <c r="D18" s="2" t="s">
        <v>819</v>
      </c>
      <c r="E18" s="31">
        <v>6</v>
      </c>
      <c r="F18" s="31">
        <v>14</v>
      </c>
      <c r="G18" s="31">
        <v>2</v>
      </c>
      <c r="H18" s="32">
        <v>63.06</v>
      </c>
      <c r="I18" s="31">
        <v>10</v>
      </c>
      <c r="J18" s="31">
        <v>4</v>
      </c>
      <c r="K18" s="31">
        <v>55</v>
      </c>
      <c r="L18" s="33">
        <v>68.760000000000005</v>
      </c>
      <c r="M18" s="34">
        <v>92.12</v>
      </c>
      <c r="N18" s="34">
        <v>105.63628297219252</v>
      </c>
      <c r="O18" s="34">
        <v>105.84960005795307</v>
      </c>
      <c r="P18" s="34">
        <v>93.548168736190391</v>
      </c>
      <c r="Q18" s="34">
        <v>87.37</v>
      </c>
      <c r="R18" s="2">
        <v>31.83</v>
      </c>
      <c r="S18" s="33">
        <v>63.735660523059458</v>
      </c>
      <c r="T18" s="2">
        <v>42.25</v>
      </c>
      <c r="U18" s="33">
        <v>19.34</v>
      </c>
      <c r="V18" s="33">
        <v>2.5299999999999998</v>
      </c>
      <c r="W18" s="33">
        <v>0.57999999999999996</v>
      </c>
      <c r="X18" s="35">
        <v>6181.1628998739661</v>
      </c>
      <c r="Y18" s="35">
        <v>39.066146513932651</v>
      </c>
      <c r="Z18" s="35">
        <v>5663.668009497891</v>
      </c>
      <c r="AA18" s="34">
        <v>4.3959189502893281</v>
      </c>
    </row>
    <row r="19" spans="1:27">
      <c r="A19" s="29" t="s">
        <v>721</v>
      </c>
      <c r="B19" s="29" t="s">
        <v>820</v>
      </c>
      <c r="C19" s="30" t="s">
        <v>722</v>
      </c>
      <c r="D19" s="2" t="s">
        <v>821</v>
      </c>
      <c r="E19" s="31">
        <v>0</v>
      </c>
      <c r="F19" s="31">
        <v>6</v>
      </c>
      <c r="G19" s="31">
        <v>0</v>
      </c>
      <c r="H19" s="32">
        <v>71.89</v>
      </c>
      <c r="I19" s="31">
        <v>0</v>
      </c>
      <c r="J19" s="31">
        <v>11</v>
      </c>
      <c r="K19" s="31">
        <v>30</v>
      </c>
      <c r="L19" s="33">
        <v>66.77</v>
      </c>
      <c r="M19" s="34">
        <v>99.533920484508016</v>
      </c>
      <c r="N19" s="34">
        <v>106.49525667800792</v>
      </c>
      <c r="O19" s="34">
        <v>98.835654720187222</v>
      </c>
      <c r="P19" s="34">
        <v>93.321628653555038</v>
      </c>
      <c r="Q19" s="36">
        <v>82.098229975084735</v>
      </c>
      <c r="R19" s="34">
        <v>6.2333811798479886</v>
      </c>
      <c r="S19" s="34">
        <v>66.92124781506385</v>
      </c>
      <c r="T19" s="2">
        <v>42.63</v>
      </c>
      <c r="U19" s="33">
        <v>14.85</v>
      </c>
      <c r="V19" s="33">
        <v>2.29</v>
      </c>
      <c r="W19" s="33">
        <v>0.5</v>
      </c>
      <c r="X19" s="35">
        <v>2126.9309978538404</v>
      </c>
      <c r="Y19" s="35">
        <v>24.273938027593989</v>
      </c>
      <c r="Z19" s="35">
        <v>1783.0466133955067</v>
      </c>
      <c r="AA19" s="34">
        <v>4.05567375701348</v>
      </c>
    </row>
    <row r="20" spans="1:27">
      <c r="A20" s="29" t="s">
        <v>721</v>
      </c>
      <c r="B20" s="29" t="s">
        <v>822</v>
      </c>
      <c r="C20" s="30" t="s">
        <v>722</v>
      </c>
      <c r="D20" s="2" t="s">
        <v>823</v>
      </c>
      <c r="E20" s="31">
        <v>0</v>
      </c>
      <c r="F20" s="31">
        <v>0</v>
      </c>
      <c r="G20" s="31">
        <v>0</v>
      </c>
      <c r="H20" s="32">
        <v>82.08</v>
      </c>
      <c r="I20" s="31">
        <v>0</v>
      </c>
      <c r="J20" s="31">
        <v>0</v>
      </c>
      <c r="K20" s="31">
        <v>0</v>
      </c>
      <c r="L20" s="33">
        <v>68.900000000000006</v>
      </c>
      <c r="M20" s="34">
        <v>100</v>
      </c>
      <c r="N20" s="34">
        <v>111.62546731784924</v>
      </c>
      <c r="O20" s="34">
        <v>98.539035840428511</v>
      </c>
      <c r="P20" s="34">
        <v>84.262613548392139</v>
      </c>
      <c r="Q20" s="36">
        <v>83.052854568474544</v>
      </c>
      <c r="R20" s="34">
        <v>1.058001869352996</v>
      </c>
      <c r="S20" s="34">
        <v>79.48982540141165</v>
      </c>
      <c r="T20" s="2">
        <v>20.88</v>
      </c>
      <c r="U20" s="33">
        <v>21.14</v>
      </c>
      <c r="V20" s="33">
        <v>3.68</v>
      </c>
      <c r="W20" s="33">
        <v>0.83</v>
      </c>
      <c r="X20" s="35">
        <v>3806.2157000000002</v>
      </c>
      <c r="Y20" s="35">
        <v>27.208633211809282</v>
      </c>
      <c r="Z20" s="35">
        <v>3206.5365021645803</v>
      </c>
      <c r="AA20" s="34">
        <v>4.4276475933811668</v>
      </c>
    </row>
    <row r="21" spans="1:27">
      <c r="A21" s="29" t="s">
        <v>721</v>
      </c>
      <c r="B21" s="29" t="s">
        <v>824</v>
      </c>
      <c r="C21" s="30" t="s">
        <v>722</v>
      </c>
      <c r="D21" s="2" t="s">
        <v>825</v>
      </c>
      <c r="E21" s="31">
        <v>0</v>
      </c>
      <c r="F21" s="31">
        <v>0</v>
      </c>
      <c r="G21" s="31">
        <v>0</v>
      </c>
      <c r="H21" s="32">
        <v>48.17</v>
      </c>
      <c r="I21" s="31">
        <v>0</v>
      </c>
      <c r="J21" s="31">
        <v>0</v>
      </c>
      <c r="K21" s="31">
        <v>0</v>
      </c>
      <c r="L21" s="33">
        <v>69.680000000000007</v>
      </c>
      <c r="M21" s="34">
        <v>100</v>
      </c>
      <c r="N21" s="34">
        <v>111.79089227070067</v>
      </c>
      <c r="O21" s="34">
        <v>91.126750341621175</v>
      </c>
      <c r="P21" s="34">
        <v>96.550319997287389</v>
      </c>
      <c r="Q21" s="36">
        <v>92.798626947139624</v>
      </c>
      <c r="R21" s="34">
        <v>4.8853074492926147</v>
      </c>
      <c r="S21" s="34">
        <v>60.1167047425064</v>
      </c>
      <c r="T21" s="2">
        <v>43.44</v>
      </c>
      <c r="U21" s="33">
        <v>21.82</v>
      </c>
      <c r="V21" s="33">
        <v>3.26</v>
      </c>
      <c r="W21" s="33">
        <v>0.81</v>
      </c>
      <c r="X21" s="35">
        <v>2779.7715685529847</v>
      </c>
      <c r="Y21" s="35">
        <v>18.351718921998685</v>
      </c>
      <c r="Z21" s="35">
        <v>2260.7110061083813</v>
      </c>
      <c r="AA21" s="34">
        <v>3.7124847792982791</v>
      </c>
    </row>
    <row r="22" spans="1:27">
      <c r="A22" s="29" t="s">
        <v>721</v>
      </c>
      <c r="B22" s="29" t="s">
        <v>826</v>
      </c>
      <c r="C22" s="30" t="s">
        <v>722</v>
      </c>
      <c r="D22" s="2" t="s">
        <v>827</v>
      </c>
      <c r="E22" s="31">
        <v>2</v>
      </c>
      <c r="F22" s="31">
        <v>8</v>
      </c>
      <c r="G22" s="31">
        <v>2</v>
      </c>
      <c r="H22" s="32">
        <v>78.349999999999994</v>
      </c>
      <c r="I22" s="31">
        <v>2</v>
      </c>
      <c r="J22" s="31">
        <v>0</v>
      </c>
      <c r="K22" s="31">
        <v>126</v>
      </c>
      <c r="L22" s="33">
        <v>70.959999999999994</v>
      </c>
      <c r="M22" s="34">
        <v>100</v>
      </c>
      <c r="N22" s="34">
        <v>106.0290328374216</v>
      </c>
      <c r="O22" s="34">
        <v>89.203170966086319</v>
      </c>
      <c r="P22" s="34">
        <v>93.209956177758727</v>
      </c>
      <c r="Q22" s="36">
        <v>100</v>
      </c>
      <c r="R22" s="34">
        <v>7.7487252907341819</v>
      </c>
      <c r="S22" s="34">
        <v>60.446061661167228</v>
      </c>
      <c r="T22" s="2">
        <v>42.05</v>
      </c>
      <c r="U22" s="33">
        <v>7.44</v>
      </c>
      <c r="V22" s="33">
        <v>1.54</v>
      </c>
      <c r="W22" s="33">
        <v>0.48</v>
      </c>
      <c r="X22" s="35">
        <v>15801.791280000003</v>
      </c>
      <c r="Y22" s="35">
        <v>61.991146784671884</v>
      </c>
      <c r="Z22" s="35">
        <v>13528.294780608032</v>
      </c>
      <c r="AA22" s="34">
        <v>6.311391799332867</v>
      </c>
    </row>
    <row r="23" spans="1:27">
      <c r="A23" s="29" t="s">
        <v>721</v>
      </c>
      <c r="B23" s="29" t="s">
        <v>828</v>
      </c>
      <c r="C23" s="30" t="s">
        <v>722</v>
      </c>
      <c r="D23" s="2" t="s">
        <v>829</v>
      </c>
      <c r="E23" s="31">
        <v>0</v>
      </c>
      <c r="F23" s="31">
        <v>0</v>
      </c>
      <c r="G23" s="31">
        <v>0</v>
      </c>
      <c r="H23" s="32">
        <v>77.91</v>
      </c>
      <c r="I23" s="31">
        <v>0</v>
      </c>
      <c r="J23" s="31">
        <v>0</v>
      </c>
      <c r="K23" s="31">
        <v>0</v>
      </c>
      <c r="L23" s="33">
        <v>70.09</v>
      </c>
      <c r="M23" s="34">
        <v>100</v>
      </c>
      <c r="N23" s="34">
        <v>110.01189315790354</v>
      </c>
      <c r="O23" s="34">
        <v>100.94816600905443</v>
      </c>
      <c r="P23" s="34">
        <v>106.69383638821104</v>
      </c>
      <c r="Q23" s="36">
        <v>98.573206999830575</v>
      </c>
      <c r="R23" s="34">
        <v>3.0032565432396572</v>
      </c>
      <c r="S23" s="34">
        <v>69.517461116002181</v>
      </c>
      <c r="T23" s="2">
        <v>44</v>
      </c>
      <c r="U23" s="33">
        <v>17.66</v>
      </c>
      <c r="V23" s="33">
        <v>2.99</v>
      </c>
      <c r="W23" s="33">
        <v>0.76</v>
      </c>
      <c r="X23" s="35">
        <v>1156.8782087602788</v>
      </c>
      <c r="Y23" s="35">
        <v>34.408369780509155</v>
      </c>
      <c r="Z23" s="35">
        <v>957.23859999171373</v>
      </c>
      <c r="AA23" s="34">
        <v>4.8468802376840188</v>
      </c>
    </row>
    <row r="24" spans="1:27">
      <c r="A24" s="29" t="s">
        <v>721</v>
      </c>
      <c r="B24" s="29" t="s">
        <v>830</v>
      </c>
      <c r="C24" s="30" t="s">
        <v>722</v>
      </c>
      <c r="D24" s="2" t="s">
        <v>831</v>
      </c>
      <c r="E24" s="31">
        <v>0</v>
      </c>
      <c r="F24" s="31">
        <v>23</v>
      </c>
      <c r="G24" s="31">
        <v>2</v>
      </c>
      <c r="H24" s="32">
        <v>65.069999999999993</v>
      </c>
      <c r="I24" s="31">
        <v>0</v>
      </c>
      <c r="J24" s="31">
        <v>0</v>
      </c>
      <c r="K24" s="31">
        <v>60</v>
      </c>
      <c r="L24" s="33">
        <v>69.06</v>
      </c>
      <c r="M24" s="34">
        <v>100</v>
      </c>
      <c r="N24" s="34">
        <v>116.92121881084591</v>
      </c>
      <c r="O24" s="34">
        <v>90.865134905838858</v>
      </c>
      <c r="P24" s="34">
        <v>83.07455929887098</v>
      </c>
      <c r="Q24" s="36">
        <v>88.455624578816185</v>
      </c>
      <c r="R24" s="34">
        <v>7.0341935025236362</v>
      </c>
      <c r="S24" s="34">
        <v>70.840922253090824</v>
      </c>
      <c r="T24" s="2">
        <v>34.65</v>
      </c>
      <c r="U24" s="33">
        <v>11.24</v>
      </c>
      <c r="V24" s="33">
        <v>1.67</v>
      </c>
      <c r="W24" s="33">
        <v>0.41</v>
      </c>
      <c r="X24" s="35">
        <v>4216.2164954800683</v>
      </c>
      <c r="Y24" s="35">
        <v>24.974626794692977</v>
      </c>
      <c r="Z24" s="35">
        <v>3391.3845539866038</v>
      </c>
      <c r="AA24" s="34">
        <v>4.5007645884755476</v>
      </c>
    </row>
    <row r="25" spans="1:27">
      <c r="A25" s="29" t="s">
        <v>721</v>
      </c>
      <c r="B25" s="29" t="s">
        <v>832</v>
      </c>
      <c r="C25" s="30" t="s">
        <v>722</v>
      </c>
      <c r="D25" s="2" t="s">
        <v>833</v>
      </c>
      <c r="E25" s="31">
        <v>9</v>
      </c>
      <c r="F25" s="31">
        <v>17</v>
      </c>
      <c r="G25" s="31">
        <v>6</v>
      </c>
      <c r="H25" s="32">
        <v>72.11</v>
      </c>
      <c r="I25" s="31">
        <v>0</v>
      </c>
      <c r="J25" s="31">
        <v>0</v>
      </c>
      <c r="K25" s="31">
        <v>0</v>
      </c>
      <c r="L25" s="33">
        <v>71.14</v>
      </c>
      <c r="M25" s="34">
        <v>100</v>
      </c>
      <c r="N25" s="34">
        <v>110.02303870617081</v>
      </c>
      <c r="O25" s="34">
        <v>94.911565107294066</v>
      </c>
      <c r="P25" s="34">
        <v>92.578377105493161</v>
      </c>
      <c r="Q25" s="36">
        <v>87.123023437277297</v>
      </c>
      <c r="R25" s="34">
        <v>10.510416303577445</v>
      </c>
      <c r="S25" s="34">
        <v>62.604653869374516</v>
      </c>
      <c r="T25" s="2">
        <v>49.66</v>
      </c>
      <c r="U25" s="33">
        <v>12.32</v>
      </c>
      <c r="V25" s="33">
        <v>1.68</v>
      </c>
      <c r="W25" s="33">
        <v>0.4</v>
      </c>
      <c r="X25" s="35">
        <v>7729.1935609196371</v>
      </c>
      <c r="Y25" s="35">
        <v>39.599118589036287</v>
      </c>
      <c r="Z25" s="35">
        <v>6462.3920151149659</v>
      </c>
      <c r="AA25" s="34">
        <v>-1.3410806342599102</v>
      </c>
    </row>
    <row r="26" spans="1:27">
      <c r="A26" s="29" t="s">
        <v>721</v>
      </c>
      <c r="B26" s="29" t="s">
        <v>834</v>
      </c>
      <c r="C26" s="30" t="s">
        <v>722</v>
      </c>
      <c r="D26" s="2" t="s">
        <v>835</v>
      </c>
      <c r="E26" s="31">
        <v>0</v>
      </c>
      <c r="F26" s="31">
        <v>0</v>
      </c>
      <c r="G26" s="31">
        <v>0</v>
      </c>
      <c r="H26" s="32">
        <v>80.2</v>
      </c>
      <c r="I26" s="31">
        <v>0</v>
      </c>
      <c r="J26" s="31">
        <v>0</v>
      </c>
      <c r="K26" s="31">
        <v>0</v>
      </c>
      <c r="L26" s="33">
        <v>63.56</v>
      </c>
      <c r="M26" s="34">
        <v>100</v>
      </c>
      <c r="N26" s="34">
        <v>115.32332046064204</v>
      </c>
      <c r="O26" s="34">
        <v>93.876713308024478</v>
      </c>
      <c r="P26" s="34">
        <v>98.70936488658576</v>
      </c>
      <c r="Q26" s="36">
        <v>91.642830509668698</v>
      </c>
      <c r="R26" s="34">
        <v>4.9063580648474678</v>
      </c>
      <c r="S26" s="34">
        <v>61.853028377806019</v>
      </c>
      <c r="T26" s="2">
        <v>44.23</v>
      </c>
      <c r="U26" s="33">
        <v>19.71</v>
      </c>
      <c r="V26" s="33">
        <v>3.2</v>
      </c>
      <c r="W26" s="33">
        <v>0.94</v>
      </c>
      <c r="X26" s="35">
        <v>1393.7394833787093</v>
      </c>
      <c r="Y26" s="35">
        <v>18.080788274852232</v>
      </c>
      <c r="Z26" s="35">
        <v>1198.9384384393175</v>
      </c>
      <c r="AA26" s="34">
        <v>5.067318048784955</v>
      </c>
    </row>
    <row r="27" spans="1:27">
      <c r="A27" s="29" t="s">
        <v>752</v>
      </c>
      <c r="B27" s="29" t="s">
        <v>790</v>
      </c>
      <c r="C27" s="37" t="s">
        <v>753</v>
      </c>
      <c r="D27" s="2" t="s">
        <v>1100</v>
      </c>
      <c r="E27" s="31">
        <v>0</v>
      </c>
      <c r="F27" s="31">
        <v>14</v>
      </c>
      <c r="G27" s="31">
        <v>2</v>
      </c>
      <c r="H27" s="32">
        <v>68.040000000000006</v>
      </c>
      <c r="I27" s="31">
        <v>24</v>
      </c>
      <c r="J27" s="31">
        <v>0</v>
      </c>
      <c r="K27" s="31">
        <v>90</v>
      </c>
      <c r="L27" s="33">
        <v>71.7</v>
      </c>
      <c r="M27" s="34">
        <v>100</v>
      </c>
      <c r="N27" s="34">
        <v>105.28484966575003</v>
      </c>
      <c r="O27" s="34">
        <v>97.673588806016653</v>
      </c>
      <c r="P27" s="34">
        <v>74.186161314087698</v>
      </c>
      <c r="Q27" s="36">
        <v>93.673457334385461</v>
      </c>
      <c r="R27" s="34">
        <v>0.67169419595151592</v>
      </c>
      <c r="S27" s="34">
        <v>78.62355369916942</v>
      </c>
      <c r="T27" s="2">
        <v>31.2</v>
      </c>
      <c r="U27" s="33">
        <v>5.38</v>
      </c>
      <c r="V27" s="33">
        <v>0.86</v>
      </c>
      <c r="W27" s="33">
        <v>0.19</v>
      </c>
      <c r="X27" s="35">
        <v>11303.558295826133</v>
      </c>
      <c r="Y27" s="35">
        <v>41.356498960288789</v>
      </c>
      <c r="Z27" s="35">
        <v>8031.1499412015528</v>
      </c>
      <c r="AA27" s="34">
        <v>5.954638137379419</v>
      </c>
    </row>
    <row r="28" spans="1:27">
      <c r="A28" s="29" t="s">
        <v>752</v>
      </c>
      <c r="B28" s="29" t="s">
        <v>792</v>
      </c>
      <c r="C28" s="37" t="s">
        <v>753</v>
      </c>
      <c r="D28" s="2" t="s">
        <v>1101</v>
      </c>
      <c r="E28" s="31">
        <v>6</v>
      </c>
      <c r="F28" s="31">
        <v>22</v>
      </c>
      <c r="G28" s="31">
        <v>0</v>
      </c>
      <c r="H28" s="32">
        <v>69.77</v>
      </c>
      <c r="I28" s="31">
        <v>13</v>
      </c>
      <c r="J28" s="31">
        <v>0</v>
      </c>
      <c r="K28" s="31">
        <v>58</v>
      </c>
      <c r="L28" s="33">
        <v>73.03</v>
      </c>
      <c r="M28" s="34">
        <v>99.838002428255422</v>
      </c>
      <c r="N28" s="34">
        <v>106.24641014428009</v>
      </c>
      <c r="O28" s="34">
        <v>98.882435163887777</v>
      </c>
      <c r="P28" s="34">
        <v>91.710571565987493</v>
      </c>
      <c r="Q28" s="36">
        <v>95.492801308810328</v>
      </c>
      <c r="R28" s="34">
        <v>1.7906253855675354</v>
      </c>
      <c r="S28" s="34">
        <v>71.327629083724148</v>
      </c>
      <c r="T28" s="2">
        <v>30.71</v>
      </c>
      <c r="U28" s="33">
        <v>4.92</v>
      </c>
      <c r="V28" s="33">
        <v>0.69</v>
      </c>
      <c r="W28" s="33">
        <v>0.13</v>
      </c>
      <c r="X28" s="35">
        <v>18769.930592983084</v>
      </c>
      <c r="Y28" s="35">
        <v>42.805932629970386</v>
      </c>
      <c r="Z28" s="35">
        <v>13426.01766457444</v>
      </c>
      <c r="AA28" s="34">
        <v>6.1232135791748021</v>
      </c>
    </row>
    <row r="29" spans="1:27">
      <c r="A29" s="29" t="s">
        <v>752</v>
      </c>
      <c r="B29" s="29" t="s">
        <v>794</v>
      </c>
      <c r="C29" s="37" t="s">
        <v>753</v>
      </c>
      <c r="D29" s="2" t="s">
        <v>1102</v>
      </c>
      <c r="E29" s="31">
        <v>2</v>
      </c>
      <c r="F29" s="31">
        <v>0</v>
      </c>
      <c r="G29" s="31">
        <v>1</v>
      </c>
      <c r="H29" s="32">
        <v>67.59</v>
      </c>
      <c r="I29" s="31">
        <v>19</v>
      </c>
      <c r="J29" s="31">
        <v>0</v>
      </c>
      <c r="K29" s="31">
        <v>99</v>
      </c>
      <c r="L29" s="33">
        <v>74.53</v>
      </c>
      <c r="M29" s="34">
        <v>100</v>
      </c>
      <c r="N29" s="34">
        <v>108.65858984609815</v>
      </c>
      <c r="O29" s="34">
        <v>86.704292925777736</v>
      </c>
      <c r="P29" s="34">
        <v>100.97001037030581</v>
      </c>
      <c r="Q29" s="36">
        <v>94.045307075212321</v>
      </c>
      <c r="R29" s="34">
        <v>0.47929436734883235</v>
      </c>
      <c r="S29" s="34">
        <v>70.428350881778755</v>
      </c>
      <c r="T29" s="2">
        <v>29.28</v>
      </c>
      <c r="U29" s="33">
        <v>2.06</v>
      </c>
      <c r="V29" s="33">
        <v>0.21</v>
      </c>
      <c r="W29" s="33">
        <v>0.05</v>
      </c>
      <c r="X29" s="35">
        <v>46147.882892291345</v>
      </c>
      <c r="Y29" s="35">
        <v>73.248980010430486</v>
      </c>
      <c r="Z29" s="35">
        <v>31160.58459411309</v>
      </c>
      <c r="AA29" s="34">
        <v>6.7857184946030316</v>
      </c>
    </row>
    <row r="30" spans="1:27">
      <c r="A30" s="29" t="s">
        <v>752</v>
      </c>
      <c r="B30" s="29" t="s">
        <v>796</v>
      </c>
      <c r="C30" s="37" t="s">
        <v>753</v>
      </c>
      <c r="D30" s="2" t="s">
        <v>1103</v>
      </c>
      <c r="E30" s="31">
        <v>0</v>
      </c>
      <c r="F30" s="31">
        <v>16</v>
      </c>
      <c r="G30" s="31">
        <v>0</v>
      </c>
      <c r="H30" s="32">
        <v>88.95</v>
      </c>
      <c r="I30" s="31">
        <v>16</v>
      </c>
      <c r="J30" s="31">
        <v>0</v>
      </c>
      <c r="K30" s="31">
        <v>0</v>
      </c>
      <c r="L30" s="33">
        <v>73.06</v>
      </c>
      <c r="M30" s="34">
        <v>100</v>
      </c>
      <c r="N30" s="34">
        <v>105.26132370727559</v>
      </c>
      <c r="O30" s="34">
        <v>100.43348645022138</v>
      </c>
      <c r="P30" s="34">
        <v>84.793317975156242</v>
      </c>
      <c r="Q30" s="36">
        <v>79.419980928510185</v>
      </c>
      <c r="R30" s="34">
        <v>1.0215177777045508</v>
      </c>
      <c r="S30" s="34">
        <v>78.169393206446841</v>
      </c>
      <c r="T30" s="2">
        <v>20.09</v>
      </c>
      <c r="U30" s="33">
        <v>4.46</v>
      </c>
      <c r="V30" s="33">
        <v>0.56999999999999995</v>
      </c>
      <c r="W30" s="33">
        <v>0.11</v>
      </c>
      <c r="X30" s="35">
        <v>22216.970679160331</v>
      </c>
      <c r="Y30" s="35">
        <v>44.471030197505385</v>
      </c>
      <c r="Z30" s="35">
        <v>16129.908396135372</v>
      </c>
      <c r="AA30" s="34">
        <v>6.2968120866163275</v>
      </c>
    </row>
    <row r="31" spans="1:27">
      <c r="A31" s="29" t="s">
        <v>752</v>
      </c>
      <c r="B31" s="29" t="s">
        <v>798</v>
      </c>
      <c r="C31" s="37" t="s">
        <v>753</v>
      </c>
      <c r="D31" s="2" t="s">
        <v>1104</v>
      </c>
      <c r="E31" s="31">
        <v>4</v>
      </c>
      <c r="F31" s="31">
        <v>6</v>
      </c>
      <c r="G31" s="31">
        <v>2</v>
      </c>
      <c r="H31" s="32">
        <v>48.58</v>
      </c>
      <c r="I31" s="31">
        <v>2</v>
      </c>
      <c r="J31" s="31">
        <v>0</v>
      </c>
      <c r="K31" s="31">
        <v>38</v>
      </c>
      <c r="L31" s="33">
        <v>70.45</v>
      </c>
      <c r="M31" s="34">
        <v>100</v>
      </c>
      <c r="N31" s="34">
        <v>105.05088432179134</v>
      </c>
      <c r="O31" s="34">
        <v>105.11499937911515</v>
      </c>
      <c r="P31" s="34">
        <v>82.910601650937338</v>
      </c>
      <c r="Q31" s="36">
        <v>76.344265513316202</v>
      </c>
      <c r="R31" s="34">
        <v>0.93753572925797479</v>
      </c>
      <c r="S31" s="34">
        <v>77.069825161730904</v>
      </c>
      <c r="T31" s="2">
        <v>25.87</v>
      </c>
      <c r="U31" s="33">
        <v>6.29</v>
      </c>
      <c r="V31" s="33">
        <v>0.33</v>
      </c>
      <c r="W31" s="33">
        <v>0.04</v>
      </c>
      <c r="X31" s="35">
        <v>7119.5155984921694</v>
      </c>
      <c r="Y31" s="35">
        <v>40.298384550247178</v>
      </c>
      <c r="Z31" s="35">
        <v>5114.6992981166586</v>
      </c>
      <c r="AA31" s="34">
        <v>6.2612224810893764</v>
      </c>
    </row>
    <row r="32" spans="1:27">
      <c r="A32" s="29" t="s">
        <v>752</v>
      </c>
      <c r="B32" s="29" t="s">
        <v>800</v>
      </c>
      <c r="C32" s="37" t="s">
        <v>753</v>
      </c>
      <c r="D32" s="2" t="s">
        <v>1105</v>
      </c>
      <c r="E32" s="31">
        <v>1</v>
      </c>
      <c r="F32" s="31">
        <v>9</v>
      </c>
      <c r="G32" s="31">
        <v>3</v>
      </c>
      <c r="H32" s="32">
        <v>70.83</v>
      </c>
      <c r="I32" s="31">
        <v>9</v>
      </c>
      <c r="J32" s="31">
        <v>0</v>
      </c>
      <c r="K32" s="31">
        <v>13</v>
      </c>
      <c r="L32" s="33">
        <v>69.83</v>
      </c>
      <c r="M32" s="34">
        <v>100</v>
      </c>
      <c r="N32" s="34">
        <v>96.398779665244021</v>
      </c>
      <c r="O32" s="34">
        <v>106.38828210865961</v>
      </c>
      <c r="P32" s="34">
        <v>92.580149273783022</v>
      </c>
      <c r="Q32" s="36">
        <v>85.278091905786965</v>
      </c>
      <c r="R32" s="34">
        <v>0.47889978707808301</v>
      </c>
      <c r="S32" s="34">
        <v>84.135067192932993</v>
      </c>
      <c r="T32" s="2">
        <v>8.81</v>
      </c>
      <c r="U32" s="33">
        <v>5.23</v>
      </c>
      <c r="V32" s="33">
        <v>0.52</v>
      </c>
      <c r="W32" s="33">
        <v>0.1</v>
      </c>
      <c r="X32" s="35">
        <v>5537.4634698893251</v>
      </c>
      <c r="Y32" s="35">
        <v>24.740810520506862</v>
      </c>
      <c r="Z32" s="35">
        <v>3917.9628074553143</v>
      </c>
      <c r="AA32" s="34">
        <v>6.2317711339134831</v>
      </c>
    </row>
    <row r="33" spans="1:27">
      <c r="A33" s="29" t="s">
        <v>752</v>
      </c>
      <c r="B33" s="29" t="s">
        <v>802</v>
      </c>
      <c r="C33" s="37" t="s">
        <v>753</v>
      </c>
      <c r="D33" s="2" t="s">
        <v>1106</v>
      </c>
      <c r="E33" s="31">
        <v>18</v>
      </c>
      <c r="F33" s="31">
        <v>39</v>
      </c>
      <c r="G33" s="31">
        <v>4</v>
      </c>
      <c r="H33" s="32">
        <v>84.17</v>
      </c>
      <c r="I33" s="31">
        <v>14</v>
      </c>
      <c r="J33" s="31">
        <v>0</v>
      </c>
      <c r="K33" s="31">
        <v>58</v>
      </c>
      <c r="L33" s="33">
        <v>69.849999999999994</v>
      </c>
      <c r="M33" s="34">
        <v>98.27374723988612</v>
      </c>
      <c r="N33" s="34">
        <v>104.03501740274648</v>
      </c>
      <c r="O33" s="34">
        <v>100.40387065883793</v>
      </c>
      <c r="P33" s="34">
        <v>77.549622286868811</v>
      </c>
      <c r="Q33" s="36">
        <v>87.967830445644154</v>
      </c>
      <c r="R33" s="34">
        <v>0.72024418440247173</v>
      </c>
      <c r="S33" s="34">
        <v>78.373436843082999</v>
      </c>
      <c r="T33" s="2">
        <v>25.29</v>
      </c>
      <c r="U33" s="33">
        <v>6.55</v>
      </c>
      <c r="V33" s="33">
        <v>0.87</v>
      </c>
      <c r="W33" s="33">
        <v>0.18</v>
      </c>
      <c r="X33" s="35">
        <v>13563.660011647102</v>
      </c>
      <c r="Y33" s="35">
        <v>33.017431741362891</v>
      </c>
      <c r="Z33" s="35">
        <v>9524.6667725899515</v>
      </c>
      <c r="AA33" s="34">
        <v>5.9205002246525424</v>
      </c>
    </row>
    <row r="34" spans="1:27">
      <c r="A34" s="29" t="s">
        <v>752</v>
      </c>
      <c r="B34" s="29" t="s">
        <v>804</v>
      </c>
      <c r="C34" s="37" t="s">
        <v>753</v>
      </c>
      <c r="D34" s="2" t="s">
        <v>1107</v>
      </c>
      <c r="E34" s="31">
        <v>6</v>
      </c>
      <c r="F34" s="31">
        <v>13</v>
      </c>
      <c r="G34" s="31">
        <v>6</v>
      </c>
      <c r="H34" s="32">
        <v>77.31</v>
      </c>
      <c r="I34" s="31">
        <v>3</v>
      </c>
      <c r="J34" s="31">
        <v>0</v>
      </c>
      <c r="K34" s="31">
        <v>137</v>
      </c>
      <c r="L34" s="33">
        <v>71.14</v>
      </c>
      <c r="M34" s="34">
        <v>100</v>
      </c>
      <c r="N34" s="34">
        <v>100.87340178533621</v>
      </c>
      <c r="O34" s="34">
        <v>96.418431350595156</v>
      </c>
      <c r="P34" s="34">
        <v>95.31150017959645</v>
      </c>
      <c r="Q34" s="36">
        <v>91.400595746872597</v>
      </c>
      <c r="R34" s="34">
        <v>2.4072055376900856</v>
      </c>
      <c r="S34" s="34">
        <v>75.439501812283225</v>
      </c>
      <c r="T34" s="2">
        <v>24.52</v>
      </c>
      <c r="U34" s="33">
        <v>5.74</v>
      </c>
      <c r="V34" s="33">
        <v>0.72</v>
      </c>
      <c r="W34" s="33">
        <v>0.14000000000000001</v>
      </c>
      <c r="X34" s="35">
        <v>28068.539859607106</v>
      </c>
      <c r="Y34" s="35">
        <v>43.177320589603532</v>
      </c>
      <c r="Z34" s="35">
        <v>19959.929538179287</v>
      </c>
      <c r="AA34" s="34">
        <v>6.0114241028769015</v>
      </c>
    </row>
    <row r="35" spans="1:27">
      <c r="A35" s="29" t="s">
        <v>752</v>
      </c>
      <c r="B35" s="29" t="s">
        <v>806</v>
      </c>
      <c r="C35" s="37" t="s">
        <v>753</v>
      </c>
      <c r="D35" s="2" t="s">
        <v>1108</v>
      </c>
      <c r="E35" s="31">
        <v>6</v>
      </c>
      <c r="F35" s="31">
        <v>5</v>
      </c>
      <c r="G35" s="31">
        <v>5</v>
      </c>
      <c r="H35" s="32">
        <v>75.39</v>
      </c>
      <c r="I35" s="31">
        <v>160</v>
      </c>
      <c r="J35" s="31">
        <v>0</v>
      </c>
      <c r="K35" s="31">
        <v>362</v>
      </c>
      <c r="L35" s="33">
        <v>74.17</v>
      </c>
      <c r="M35" s="34">
        <v>100</v>
      </c>
      <c r="N35" s="34">
        <v>104.41043393711311</v>
      </c>
      <c r="O35" s="34">
        <v>91.159112265200264</v>
      </c>
      <c r="P35" s="34">
        <v>91.776975332020655</v>
      </c>
      <c r="Q35" s="36">
        <v>96.305352539999234</v>
      </c>
      <c r="R35" s="34">
        <v>2.6298584772971978</v>
      </c>
      <c r="S35" s="34">
        <v>73.908679661903975</v>
      </c>
      <c r="T35" s="2">
        <v>24.87</v>
      </c>
      <c r="U35" s="33">
        <v>2.27</v>
      </c>
      <c r="V35" s="33">
        <v>0.4</v>
      </c>
      <c r="W35" s="33">
        <v>0.12</v>
      </c>
      <c r="X35" s="35">
        <v>42740.442368202057</v>
      </c>
      <c r="Y35" s="35">
        <v>47.632542662337421</v>
      </c>
      <c r="Z35" s="35">
        <v>30291.024285674048</v>
      </c>
      <c r="AA35" s="34">
        <v>6.5000611141950344</v>
      </c>
    </row>
    <row r="36" spans="1:27">
      <c r="A36" s="29" t="s">
        <v>750</v>
      </c>
      <c r="B36" s="29" t="s">
        <v>790</v>
      </c>
      <c r="C36" s="37" t="s">
        <v>751</v>
      </c>
      <c r="D36" s="2" t="s">
        <v>1092</v>
      </c>
      <c r="E36" s="31">
        <v>0</v>
      </c>
      <c r="F36" s="31">
        <v>0</v>
      </c>
      <c r="G36" s="31">
        <v>0</v>
      </c>
      <c r="H36" s="32">
        <v>58.94</v>
      </c>
      <c r="I36" s="31">
        <v>0</v>
      </c>
      <c r="J36" s="31">
        <v>0</v>
      </c>
      <c r="K36" s="31">
        <v>0</v>
      </c>
      <c r="L36" s="33">
        <v>64.040000000000006</v>
      </c>
      <c r="M36" s="34">
        <v>100</v>
      </c>
      <c r="N36" s="34">
        <v>111.82411248602895</v>
      </c>
      <c r="O36" s="34">
        <v>83.136660288923736</v>
      </c>
      <c r="P36" s="34">
        <v>71.77939381723283</v>
      </c>
      <c r="Q36" s="36">
        <v>81.752968571401368</v>
      </c>
      <c r="R36" s="34">
        <v>8.300452055204623</v>
      </c>
      <c r="S36" s="34">
        <v>60.684032933573306</v>
      </c>
      <c r="T36" s="2">
        <v>43.38</v>
      </c>
      <c r="U36" s="33">
        <v>9.74</v>
      </c>
      <c r="V36" s="33">
        <v>1.25</v>
      </c>
      <c r="W36" s="33">
        <v>0.25</v>
      </c>
      <c r="X36" s="35">
        <v>22168.666572093665</v>
      </c>
      <c r="Y36" s="35">
        <v>18.466009979153615</v>
      </c>
      <c r="Z36" s="35">
        <v>16875.50663685731</v>
      </c>
      <c r="AA36" s="34">
        <v>5.4941239122796617</v>
      </c>
    </row>
    <row r="37" spans="1:27">
      <c r="A37" s="29" t="s">
        <v>750</v>
      </c>
      <c r="B37" s="29" t="s">
        <v>792</v>
      </c>
      <c r="C37" s="37" t="s">
        <v>751</v>
      </c>
      <c r="D37" s="2" t="s">
        <v>1093</v>
      </c>
      <c r="E37" s="31">
        <v>269</v>
      </c>
      <c r="F37" s="31">
        <v>118</v>
      </c>
      <c r="G37" s="31">
        <v>9</v>
      </c>
      <c r="H37" s="32">
        <v>70.91</v>
      </c>
      <c r="I37" s="31">
        <v>0</v>
      </c>
      <c r="J37" s="31">
        <v>2</v>
      </c>
      <c r="K37" s="31">
        <v>0</v>
      </c>
      <c r="L37" s="33">
        <v>66.59</v>
      </c>
      <c r="M37" s="34">
        <v>100</v>
      </c>
      <c r="N37" s="34">
        <v>113.42614466567873</v>
      </c>
      <c r="O37" s="34">
        <v>82.250273566420404</v>
      </c>
      <c r="P37" s="34">
        <v>53.964781685212813</v>
      </c>
      <c r="Q37" s="36">
        <v>51.874916277988433</v>
      </c>
      <c r="R37" s="34">
        <v>8.8800591705798375</v>
      </c>
      <c r="S37" s="34">
        <v>65.264833529040644</v>
      </c>
      <c r="T37" s="2">
        <v>46.99</v>
      </c>
      <c r="U37" s="33">
        <v>8.64</v>
      </c>
      <c r="V37" s="33">
        <v>0.99</v>
      </c>
      <c r="W37" s="33">
        <v>0.22</v>
      </c>
      <c r="X37" s="35">
        <v>22527.849150366921</v>
      </c>
      <c r="Y37" s="35">
        <v>17.607970810315145</v>
      </c>
      <c r="Z37" s="35">
        <v>17620.56785213693</v>
      </c>
      <c r="AA37" s="34">
        <v>5.6966275340145245</v>
      </c>
    </row>
    <row r="38" spans="1:27">
      <c r="A38" s="29" t="s">
        <v>750</v>
      </c>
      <c r="B38" s="29" t="s">
        <v>794</v>
      </c>
      <c r="C38" s="37" t="s">
        <v>751</v>
      </c>
      <c r="D38" s="2" t="s">
        <v>1094</v>
      </c>
      <c r="E38" s="31">
        <v>302</v>
      </c>
      <c r="F38" s="31">
        <v>245</v>
      </c>
      <c r="G38" s="31">
        <v>31</v>
      </c>
      <c r="H38" s="32">
        <v>65.78</v>
      </c>
      <c r="I38" s="31">
        <v>0</v>
      </c>
      <c r="J38" s="31">
        <v>1</v>
      </c>
      <c r="K38" s="31">
        <v>234</v>
      </c>
      <c r="L38" s="33">
        <v>69.47</v>
      </c>
      <c r="M38" s="34">
        <v>99.902802268375794</v>
      </c>
      <c r="N38" s="34">
        <v>110.12640213994406</v>
      </c>
      <c r="O38" s="34">
        <v>95.411631812722263</v>
      </c>
      <c r="P38" s="34">
        <v>78.878522374294676</v>
      </c>
      <c r="Q38" s="36">
        <v>81.381211267513606</v>
      </c>
      <c r="R38" s="34">
        <v>10.567318479215718</v>
      </c>
      <c r="S38" s="34">
        <v>63.786240887765381</v>
      </c>
      <c r="T38" s="2">
        <v>41.03</v>
      </c>
      <c r="U38" s="33">
        <v>5.39</v>
      </c>
      <c r="V38" s="33">
        <v>0.68</v>
      </c>
      <c r="W38" s="33">
        <v>0.13</v>
      </c>
      <c r="X38" s="35">
        <v>109172.16352080843</v>
      </c>
      <c r="Y38" s="35">
        <v>31.39390955869338</v>
      </c>
      <c r="Z38" s="35">
        <v>81923.991731400514</v>
      </c>
      <c r="AA38" s="34">
        <v>5.324713710030565</v>
      </c>
    </row>
    <row r="39" spans="1:27">
      <c r="A39" s="29" t="s">
        <v>750</v>
      </c>
      <c r="B39" s="29" t="s">
        <v>796</v>
      </c>
      <c r="C39" s="37" t="s">
        <v>751</v>
      </c>
      <c r="D39" s="2" t="s">
        <v>1095</v>
      </c>
      <c r="E39" s="31">
        <v>137</v>
      </c>
      <c r="F39" s="31">
        <v>80</v>
      </c>
      <c r="G39" s="31">
        <v>22</v>
      </c>
      <c r="H39" s="32">
        <v>70.349999999999994</v>
      </c>
      <c r="I39" s="31">
        <v>14</v>
      </c>
      <c r="J39" s="31">
        <v>3</v>
      </c>
      <c r="K39" s="31">
        <v>0</v>
      </c>
      <c r="L39" s="33">
        <v>64.02</v>
      </c>
      <c r="M39" s="34">
        <v>100</v>
      </c>
      <c r="N39" s="34">
        <v>110.52175750438262</v>
      </c>
      <c r="O39" s="34">
        <v>95.472410790587531</v>
      </c>
      <c r="P39" s="34">
        <v>69.869351439691087</v>
      </c>
      <c r="Q39" s="36">
        <v>76.828519759668893</v>
      </c>
      <c r="R39" s="34">
        <v>12.995999051108024</v>
      </c>
      <c r="S39" s="34">
        <v>59.953438559516172</v>
      </c>
      <c r="T39" s="2">
        <v>51.07</v>
      </c>
      <c r="U39" s="33">
        <v>4.63</v>
      </c>
      <c r="V39" s="33">
        <v>0.79</v>
      </c>
      <c r="W39" s="33">
        <v>0.19</v>
      </c>
      <c r="X39" s="35">
        <v>61266.306775111254</v>
      </c>
      <c r="Y39" s="35">
        <v>41.270612484935185</v>
      </c>
      <c r="Z39" s="35">
        <v>46646.862052121556</v>
      </c>
      <c r="AA39" s="34">
        <v>5.0006249073237399</v>
      </c>
    </row>
    <row r="40" spans="1:27">
      <c r="A40" s="29" t="s">
        <v>750</v>
      </c>
      <c r="B40" s="29" t="s">
        <v>798</v>
      </c>
      <c r="C40" s="37" t="s">
        <v>751</v>
      </c>
      <c r="D40" s="2" t="s">
        <v>1096</v>
      </c>
      <c r="E40" s="31">
        <v>169</v>
      </c>
      <c r="F40" s="31">
        <v>0</v>
      </c>
      <c r="G40" s="31">
        <v>4</v>
      </c>
      <c r="H40" s="32">
        <v>82.88</v>
      </c>
      <c r="I40" s="31">
        <v>14</v>
      </c>
      <c r="J40" s="31">
        <v>0</v>
      </c>
      <c r="K40" s="31">
        <v>420</v>
      </c>
      <c r="L40" s="33">
        <v>71.38</v>
      </c>
      <c r="M40" s="34">
        <v>100</v>
      </c>
      <c r="N40" s="34">
        <v>103.3561414963542</v>
      </c>
      <c r="O40" s="34">
        <v>94.480299045101958</v>
      </c>
      <c r="P40" s="34">
        <v>82.058879232509398</v>
      </c>
      <c r="Q40" s="36">
        <v>85.260733259107482</v>
      </c>
      <c r="R40" s="34">
        <v>7.1615159135777597</v>
      </c>
      <c r="S40" s="34">
        <v>64.988045167665604</v>
      </c>
      <c r="T40" s="2">
        <v>35.92</v>
      </c>
      <c r="U40" s="33">
        <v>4.95</v>
      </c>
      <c r="V40" s="33">
        <v>0.7</v>
      </c>
      <c r="W40" s="33">
        <v>0.17</v>
      </c>
      <c r="X40" s="35">
        <v>136085.43794631455</v>
      </c>
      <c r="Y40" s="35">
        <v>64.997395979337369</v>
      </c>
      <c r="Z40" s="35">
        <v>95621.889523718419</v>
      </c>
      <c r="AA40" s="34">
        <v>5.2972142951934558</v>
      </c>
    </row>
    <row r="41" spans="1:27">
      <c r="A41" s="29" t="s">
        <v>750</v>
      </c>
      <c r="B41" s="29" t="s">
        <v>800</v>
      </c>
      <c r="C41" s="37" t="s">
        <v>751</v>
      </c>
      <c r="D41" s="2" t="s">
        <v>1097</v>
      </c>
      <c r="E41" s="31">
        <v>1460</v>
      </c>
      <c r="F41" s="31">
        <v>35</v>
      </c>
      <c r="G41" s="31">
        <v>3</v>
      </c>
      <c r="H41" s="32">
        <v>78.3</v>
      </c>
      <c r="I41" s="31">
        <v>15</v>
      </c>
      <c r="J41" s="31">
        <v>0</v>
      </c>
      <c r="K41" s="31">
        <v>0</v>
      </c>
      <c r="L41" s="33">
        <v>66.319999999999993</v>
      </c>
      <c r="M41" s="34">
        <v>100</v>
      </c>
      <c r="N41" s="34">
        <v>109.36845038455228</v>
      </c>
      <c r="O41" s="34">
        <v>96.154085453479993</v>
      </c>
      <c r="P41" s="34">
        <v>88.461283173170699</v>
      </c>
      <c r="Q41" s="36">
        <v>86.867008348010756</v>
      </c>
      <c r="R41" s="34">
        <v>11.879547117826855</v>
      </c>
      <c r="S41" s="34">
        <v>60.44024666302397</v>
      </c>
      <c r="T41" s="2">
        <v>54.85</v>
      </c>
      <c r="U41" s="33">
        <v>3.52</v>
      </c>
      <c r="V41" s="33">
        <v>0.59</v>
      </c>
      <c r="W41" s="33">
        <v>0.15</v>
      </c>
      <c r="X41" s="35">
        <v>82419.212214816856</v>
      </c>
      <c r="Y41" s="35">
        <v>196.84315261297778</v>
      </c>
      <c r="Z41" s="35">
        <v>63028.888341000107</v>
      </c>
      <c r="AA41" s="34">
        <v>5.0538606402694057</v>
      </c>
    </row>
    <row r="42" spans="1:27">
      <c r="A42" s="29" t="s">
        <v>750</v>
      </c>
      <c r="B42" s="29" t="s">
        <v>802</v>
      </c>
      <c r="C42" s="37" t="s">
        <v>751</v>
      </c>
      <c r="D42" s="2" t="s">
        <v>1098</v>
      </c>
      <c r="E42" s="31">
        <v>195</v>
      </c>
      <c r="F42" s="31">
        <v>6</v>
      </c>
      <c r="G42" s="31">
        <v>4</v>
      </c>
      <c r="H42" s="32">
        <v>68.900000000000006</v>
      </c>
      <c r="I42" s="31">
        <v>8</v>
      </c>
      <c r="J42" s="31">
        <v>0</v>
      </c>
      <c r="K42" s="31">
        <v>248</v>
      </c>
      <c r="L42" s="33">
        <v>67.38</v>
      </c>
      <c r="M42" s="34">
        <v>100</v>
      </c>
      <c r="N42" s="34">
        <v>108.77736960801505</v>
      </c>
      <c r="O42" s="34">
        <v>89.316244762785374</v>
      </c>
      <c r="P42" s="34">
        <v>72.611142752531393</v>
      </c>
      <c r="Q42" s="36">
        <v>75.548568348160217</v>
      </c>
      <c r="R42" s="34">
        <v>8.4295147273496234</v>
      </c>
      <c r="S42" s="34">
        <v>62.988424752296581</v>
      </c>
      <c r="T42" s="2">
        <v>57.53</v>
      </c>
      <c r="U42" s="33">
        <v>5.57</v>
      </c>
      <c r="V42" s="33">
        <v>0.75</v>
      </c>
      <c r="W42" s="33">
        <v>0.16</v>
      </c>
      <c r="X42" s="35">
        <v>23929.330385835037</v>
      </c>
      <c r="Y42" s="35">
        <v>36.533105730400173</v>
      </c>
      <c r="Z42" s="35">
        <v>18906.101717144389</v>
      </c>
      <c r="AA42" s="34">
        <v>6.2199832934647361</v>
      </c>
    </row>
    <row r="43" spans="1:27">
      <c r="A43" s="29" t="s">
        <v>750</v>
      </c>
      <c r="B43" s="29" t="s">
        <v>804</v>
      </c>
      <c r="C43" s="37" t="s">
        <v>751</v>
      </c>
      <c r="D43" s="2" t="s">
        <v>1099</v>
      </c>
      <c r="E43" s="31">
        <v>0</v>
      </c>
      <c r="F43" s="31">
        <v>0</v>
      </c>
      <c r="G43" s="31">
        <v>0</v>
      </c>
      <c r="H43" s="32">
        <v>88.3</v>
      </c>
      <c r="I43" s="31">
        <v>0</v>
      </c>
      <c r="J43" s="31">
        <v>0</v>
      </c>
      <c r="K43" s="31">
        <v>0</v>
      </c>
      <c r="L43" s="33">
        <v>72.16</v>
      </c>
      <c r="M43" s="34">
        <v>100</v>
      </c>
      <c r="N43" s="34">
        <v>109.18939144811253</v>
      </c>
      <c r="O43" s="34">
        <v>88.874826988227184</v>
      </c>
      <c r="P43" s="34">
        <v>92.65330713614965</v>
      </c>
      <c r="Q43" s="36">
        <v>89.358249297836892</v>
      </c>
      <c r="R43" s="34">
        <v>6.830006194728977</v>
      </c>
      <c r="S43" s="34">
        <v>57.017447169712639</v>
      </c>
      <c r="T43" s="2">
        <v>47.73</v>
      </c>
      <c r="U43" s="33">
        <v>1.76</v>
      </c>
      <c r="V43" s="33">
        <v>0.3</v>
      </c>
      <c r="W43" s="33">
        <v>7.0000000000000007E-2</v>
      </c>
      <c r="X43" s="35">
        <v>60721.678201982737</v>
      </c>
      <c r="Y43" s="35">
        <v>38.09839441664559</v>
      </c>
      <c r="Z43" s="35">
        <v>48637.384725964977</v>
      </c>
      <c r="AA43" s="34">
        <v>6.9771646097621272</v>
      </c>
    </row>
    <row r="44" spans="1:27">
      <c r="A44" s="29" t="s">
        <v>733</v>
      </c>
      <c r="B44" s="29" t="s">
        <v>790</v>
      </c>
      <c r="C44" s="30" t="s">
        <v>734</v>
      </c>
      <c r="D44" s="2" t="s">
        <v>937</v>
      </c>
      <c r="E44" s="31">
        <v>3</v>
      </c>
      <c r="F44" s="31">
        <v>14</v>
      </c>
      <c r="G44" s="31">
        <v>0</v>
      </c>
      <c r="H44" s="32">
        <v>68.41</v>
      </c>
      <c r="I44" s="31">
        <v>0</v>
      </c>
      <c r="J44" s="31">
        <v>207</v>
      </c>
      <c r="K44" s="31">
        <v>32</v>
      </c>
      <c r="L44" s="33">
        <v>67.239999999999995</v>
      </c>
      <c r="M44" s="34">
        <v>99.499351078925883</v>
      </c>
      <c r="N44" s="34">
        <v>117.12430436913399</v>
      </c>
      <c r="O44" s="34">
        <v>86.624908946158456</v>
      </c>
      <c r="P44" s="34">
        <v>91.798711353771608</v>
      </c>
      <c r="Q44" s="36">
        <v>94.907217506640194</v>
      </c>
      <c r="R44" s="34">
        <v>2.5985430348904801</v>
      </c>
      <c r="S44" s="34">
        <v>72.08848231958487</v>
      </c>
      <c r="T44" s="2">
        <v>29.4</v>
      </c>
      <c r="U44" s="33">
        <v>21.06</v>
      </c>
      <c r="V44" s="33">
        <v>3.32</v>
      </c>
      <c r="W44" s="33">
        <v>0.79</v>
      </c>
      <c r="X44" s="35">
        <v>4431.8595871098496</v>
      </c>
      <c r="Y44" s="35">
        <v>28.791396005391082</v>
      </c>
      <c r="Z44" s="35">
        <v>3129.3502845979469</v>
      </c>
      <c r="AA44" s="34">
        <v>5.3188766326820485</v>
      </c>
    </row>
    <row r="45" spans="1:27">
      <c r="A45" s="29" t="s">
        <v>733</v>
      </c>
      <c r="B45" s="29" t="s">
        <v>792</v>
      </c>
      <c r="C45" s="30" t="s">
        <v>734</v>
      </c>
      <c r="D45" s="2" t="s">
        <v>938</v>
      </c>
      <c r="E45" s="31">
        <v>3</v>
      </c>
      <c r="F45" s="31">
        <v>7</v>
      </c>
      <c r="G45" s="31">
        <v>2</v>
      </c>
      <c r="H45" s="32">
        <v>86.92</v>
      </c>
      <c r="I45" s="31">
        <v>0</v>
      </c>
      <c r="J45" s="31">
        <v>5</v>
      </c>
      <c r="K45" s="31">
        <v>0</v>
      </c>
      <c r="L45" s="33">
        <v>67.650000000000006</v>
      </c>
      <c r="M45" s="34">
        <v>100</v>
      </c>
      <c r="N45" s="34">
        <v>114.29805103821107</v>
      </c>
      <c r="O45" s="34">
        <v>79.880745345903321</v>
      </c>
      <c r="P45" s="34">
        <v>87.757973479546422</v>
      </c>
      <c r="Q45" s="36">
        <v>92.945421035641687</v>
      </c>
      <c r="R45" s="34">
        <v>2.996894517336063</v>
      </c>
      <c r="S45" s="34">
        <v>76.670537764414533</v>
      </c>
      <c r="T45" s="2">
        <v>30</v>
      </c>
      <c r="U45" s="33">
        <v>16.97</v>
      </c>
      <c r="V45" s="33">
        <v>2.9</v>
      </c>
      <c r="W45" s="33">
        <v>0.72</v>
      </c>
      <c r="X45" s="35">
        <v>7261.6446109873123</v>
      </c>
      <c r="Y45" s="35">
        <v>28.200780631256603</v>
      </c>
      <c r="Z45" s="35">
        <v>5263.5237534575754</v>
      </c>
      <c r="AA45" s="34">
        <v>5.270644782557639</v>
      </c>
    </row>
    <row r="46" spans="1:27">
      <c r="A46" s="29" t="s">
        <v>733</v>
      </c>
      <c r="B46" s="29" t="s">
        <v>794</v>
      </c>
      <c r="C46" s="30" t="s">
        <v>734</v>
      </c>
      <c r="D46" s="2" t="s">
        <v>939</v>
      </c>
      <c r="E46" s="31">
        <v>0</v>
      </c>
      <c r="F46" s="31">
        <v>10</v>
      </c>
      <c r="G46" s="31">
        <v>1</v>
      </c>
      <c r="H46" s="32">
        <v>81.39</v>
      </c>
      <c r="I46" s="31">
        <v>0</v>
      </c>
      <c r="J46" s="31">
        <v>604</v>
      </c>
      <c r="K46" s="31">
        <v>46</v>
      </c>
      <c r="L46" s="33">
        <v>67.42</v>
      </c>
      <c r="M46" s="34">
        <v>100</v>
      </c>
      <c r="N46" s="34">
        <v>113.53903606476332</v>
      </c>
      <c r="O46" s="34">
        <v>98.113504166955323</v>
      </c>
      <c r="P46" s="34">
        <v>79.673476242001698</v>
      </c>
      <c r="Q46" s="36">
        <v>90.153828029718312</v>
      </c>
      <c r="R46" s="34">
        <v>3.8906454551718332</v>
      </c>
      <c r="S46" s="34">
        <v>60.552300246620561</v>
      </c>
      <c r="T46" s="2">
        <v>32.54</v>
      </c>
      <c r="U46" s="33">
        <v>13.11</v>
      </c>
      <c r="V46" s="33">
        <v>1.97</v>
      </c>
      <c r="W46" s="33">
        <v>0.49</v>
      </c>
      <c r="X46" s="35">
        <v>6353.6240433844114</v>
      </c>
      <c r="Y46" s="35">
        <v>21.67739925207664</v>
      </c>
      <c r="Z46" s="35">
        <v>4514.8023039852633</v>
      </c>
      <c r="AA46" s="34">
        <v>5.0107737538922663</v>
      </c>
    </row>
    <row r="47" spans="1:27">
      <c r="A47" s="29" t="s">
        <v>733</v>
      </c>
      <c r="B47" s="29" t="s">
        <v>796</v>
      </c>
      <c r="C47" s="30" t="s">
        <v>734</v>
      </c>
      <c r="D47" s="2" t="s">
        <v>940</v>
      </c>
      <c r="E47" s="31">
        <v>2</v>
      </c>
      <c r="F47" s="31">
        <v>6</v>
      </c>
      <c r="G47" s="31">
        <v>0</v>
      </c>
      <c r="H47" s="32">
        <v>84.25</v>
      </c>
      <c r="I47" s="31">
        <v>0</v>
      </c>
      <c r="J47" s="31">
        <v>238</v>
      </c>
      <c r="K47" s="31">
        <v>39</v>
      </c>
      <c r="L47" s="33">
        <v>65.92</v>
      </c>
      <c r="M47" s="34">
        <v>100</v>
      </c>
      <c r="N47" s="34">
        <v>119.50550566759803</v>
      </c>
      <c r="O47" s="34">
        <v>77.116531625748223</v>
      </c>
      <c r="P47" s="34">
        <v>91.658071127910233</v>
      </c>
      <c r="Q47" s="36">
        <v>54.103086165226443</v>
      </c>
      <c r="R47" s="34">
        <v>1.8952881253093614</v>
      </c>
      <c r="S47" s="34">
        <v>73.497001631206501</v>
      </c>
      <c r="T47" s="2">
        <v>30.03</v>
      </c>
      <c r="U47" s="33">
        <v>21.54</v>
      </c>
      <c r="V47" s="33">
        <v>4.12</v>
      </c>
      <c r="W47" s="33">
        <v>1.27</v>
      </c>
      <c r="X47" s="35">
        <v>2715.1097269635156</v>
      </c>
      <c r="Y47" s="35">
        <v>23.152834312252306</v>
      </c>
      <c r="Z47" s="35">
        <v>1954.6278571322696</v>
      </c>
      <c r="AA47" s="34">
        <v>5.3374971479172046</v>
      </c>
    </row>
    <row r="48" spans="1:27">
      <c r="A48" s="29" t="s">
        <v>733</v>
      </c>
      <c r="B48" s="29" t="s">
        <v>798</v>
      </c>
      <c r="C48" s="30" t="s">
        <v>734</v>
      </c>
      <c r="D48" s="2" t="s">
        <v>941</v>
      </c>
      <c r="E48" s="31">
        <v>5</v>
      </c>
      <c r="F48" s="31">
        <v>9</v>
      </c>
      <c r="G48" s="31">
        <v>2</v>
      </c>
      <c r="H48" s="32">
        <v>83.81</v>
      </c>
      <c r="I48" s="31">
        <v>0</v>
      </c>
      <c r="J48" s="31">
        <v>45</v>
      </c>
      <c r="K48" s="31">
        <v>15</v>
      </c>
      <c r="L48" s="33">
        <v>66.849999999999994</v>
      </c>
      <c r="M48" s="34">
        <v>100</v>
      </c>
      <c r="N48" s="34">
        <v>108.25054353257646</v>
      </c>
      <c r="O48" s="34">
        <v>97.78632012684325</v>
      </c>
      <c r="P48" s="34">
        <v>90.078485990636565</v>
      </c>
      <c r="Q48" s="36">
        <v>90.860752866513394</v>
      </c>
      <c r="R48" s="34">
        <v>3.2239267905928202</v>
      </c>
      <c r="S48" s="34">
        <v>76.703717000901221</v>
      </c>
      <c r="T48" s="2">
        <v>21.11</v>
      </c>
      <c r="U48" s="33">
        <v>20.73</v>
      </c>
      <c r="V48" s="33">
        <v>3.98</v>
      </c>
      <c r="W48" s="33">
        <v>1.1100000000000001</v>
      </c>
      <c r="X48" s="35">
        <v>3502.0859932380663</v>
      </c>
      <c r="Y48" s="35">
        <v>18.647260183262958</v>
      </c>
      <c r="Z48" s="35">
        <v>2491.3012310677614</v>
      </c>
      <c r="AA48" s="34">
        <v>5.0146023624852063</v>
      </c>
    </row>
    <row r="49" spans="1:27">
      <c r="A49" s="29" t="s">
        <v>733</v>
      </c>
      <c r="B49" s="29" t="s">
        <v>800</v>
      </c>
      <c r="C49" s="30" t="s">
        <v>734</v>
      </c>
      <c r="D49" s="2" t="s">
        <v>942</v>
      </c>
      <c r="E49" s="31">
        <v>0</v>
      </c>
      <c r="F49" s="31">
        <v>6</v>
      </c>
      <c r="G49" s="31">
        <v>6</v>
      </c>
      <c r="H49" s="32">
        <v>82.73</v>
      </c>
      <c r="I49" s="31">
        <v>0</v>
      </c>
      <c r="J49" s="31">
        <v>162</v>
      </c>
      <c r="K49" s="31">
        <v>58</v>
      </c>
      <c r="L49" s="33">
        <v>65.930000000000007</v>
      </c>
      <c r="M49" s="34">
        <v>100</v>
      </c>
      <c r="N49" s="34">
        <v>111.66632301598094</v>
      </c>
      <c r="O49" s="34">
        <v>98.210232038347485</v>
      </c>
      <c r="P49" s="34">
        <v>84.06142747738167</v>
      </c>
      <c r="Q49" s="36">
        <v>79.231234644784067</v>
      </c>
      <c r="R49" s="34">
        <v>3.5279704059663852</v>
      </c>
      <c r="S49" s="34">
        <v>65.308516340529337</v>
      </c>
      <c r="T49" s="2">
        <v>40.18</v>
      </c>
      <c r="U49" s="33">
        <v>12.2</v>
      </c>
      <c r="V49" s="33">
        <v>1.99</v>
      </c>
      <c r="W49" s="33">
        <v>0.48</v>
      </c>
      <c r="X49" s="35">
        <v>3950.3247623209259</v>
      </c>
      <c r="Y49" s="35">
        <v>21.78371793960024</v>
      </c>
      <c r="Z49" s="35">
        <v>2875.7151768101453</v>
      </c>
      <c r="AA49" s="34">
        <v>5.8456504777362852</v>
      </c>
    </row>
    <row r="50" spans="1:27">
      <c r="A50" s="29" t="s">
        <v>733</v>
      </c>
      <c r="B50" s="29" t="s">
        <v>802</v>
      </c>
      <c r="C50" s="30" t="s">
        <v>734</v>
      </c>
      <c r="D50" s="2" t="s">
        <v>943</v>
      </c>
      <c r="E50" s="31">
        <v>8</v>
      </c>
      <c r="F50" s="31">
        <v>3</v>
      </c>
      <c r="G50" s="31">
        <v>0</v>
      </c>
      <c r="H50" s="32">
        <v>79.12</v>
      </c>
      <c r="I50" s="31">
        <v>0</v>
      </c>
      <c r="J50" s="31">
        <v>0</v>
      </c>
      <c r="K50" s="31">
        <v>39</v>
      </c>
      <c r="L50" s="33">
        <v>62.46</v>
      </c>
      <c r="M50" s="34">
        <v>100</v>
      </c>
      <c r="N50" s="34">
        <v>122.25080504617789</v>
      </c>
      <c r="O50" s="34">
        <v>91.028654795051651</v>
      </c>
      <c r="P50" s="34">
        <v>83.310703612417143</v>
      </c>
      <c r="Q50" s="36">
        <v>87.05483422051411</v>
      </c>
      <c r="R50" s="34">
        <v>3.5710645238014336</v>
      </c>
      <c r="S50" s="34">
        <v>71.229594491571575</v>
      </c>
      <c r="T50" s="2">
        <v>23.95</v>
      </c>
      <c r="U50" s="33">
        <v>11.83</v>
      </c>
      <c r="V50" s="33">
        <v>1.46</v>
      </c>
      <c r="W50" s="33">
        <v>0.39</v>
      </c>
      <c r="X50" s="35">
        <v>2593.8984389559664</v>
      </c>
      <c r="Y50" s="35">
        <v>23.355198751663167</v>
      </c>
      <c r="Z50" s="35">
        <v>1836.451743779696</v>
      </c>
      <c r="AA50" s="34">
        <v>5.2061516200984812</v>
      </c>
    </row>
    <row r="51" spans="1:27">
      <c r="A51" s="29" t="s">
        <v>733</v>
      </c>
      <c r="B51" s="29" t="s">
        <v>804</v>
      </c>
      <c r="C51" s="30" t="s">
        <v>734</v>
      </c>
      <c r="D51" s="5" t="s">
        <v>944</v>
      </c>
      <c r="E51" s="31">
        <v>2</v>
      </c>
      <c r="F51" s="31">
        <v>15</v>
      </c>
      <c r="G51" s="31">
        <v>0</v>
      </c>
      <c r="H51" s="32">
        <v>78.709999999999994</v>
      </c>
      <c r="I51" s="31">
        <v>0</v>
      </c>
      <c r="J51" s="31">
        <v>0</v>
      </c>
      <c r="K51" s="31">
        <v>23</v>
      </c>
      <c r="L51" s="33">
        <v>67.12</v>
      </c>
      <c r="M51" s="34">
        <v>99.673964902850884</v>
      </c>
      <c r="N51" s="34">
        <v>108.76595544955272</v>
      </c>
      <c r="O51" s="34">
        <v>85.449865452694269</v>
      </c>
      <c r="P51" s="34">
        <v>89.025242852090543</v>
      </c>
      <c r="Q51" s="36">
        <v>89.342037739130291</v>
      </c>
      <c r="R51" s="34">
        <v>2.9432006801344075</v>
      </c>
      <c r="S51" s="34">
        <v>75.478981838923573</v>
      </c>
      <c r="T51" s="2">
        <v>18.53</v>
      </c>
      <c r="U51" s="33">
        <v>15.95</v>
      </c>
      <c r="V51" s="33">
        <v>1.89</v>
      </c>
      <c r="W51" s="33">
        <v>0.36</v>
      </c>
      <c r="X51" s="35">
        <v>3284.5026857042049</v>
      </c>
      <c r="Y51" s="35">
        <v>24.5656618453154</v>
      </c>
      <c r="Z51" s="35">
        <v>2425.8259411751096</v>
      </c>
      <c r="AA51" s="34">
        <v>5.7396301146733606</v>
      </c>
    </row>
    <row r="52" spans="1:27">
      <c r="A52" s="29" t="s">
        <v>733</v>
      </c>
      <c r="B52" s="29" t="s">
        <v>806</v>
      </c>
      <c r="C52" s="30" t="s">
        <v>734</v>
      </c>
      <c r="D52" s="5" t="s">
        <v>945</v>
      </c>
      <c r="E52" s="31">
        <v>0</v>
      </c>
      <c r="F52" s="31">
        <v>4</v>
      </c>
      <c r="G52" s="31">
        <v>6870</v>
      </c>
      <c r="H52" s="32">
        <v>55.53</v>
      </c>
      <c r="I52" s="31">
        <v>0</v>
      </c>
      <c r="J52" s="31">
        <v>9</v>
      </c>
      <c r="K52" s="31">
        <v>10</v>
      </c>
      <c r="L52" s="33">
        <v>67.64</v>
      </c>
      <c r="M52" s="34">
        <v>100</v>
      </c>
      <c r="N52" s="34">
        <v>114.00819177886842</v>
      </c>
      <c r="O52" s="34">
        <v>86.499086770148153</v>
      </c>
      <c r="P52" s="34">
        <v>102.44396250657158</v>
      </c>
      <c r="Q52" s="36">
        <v>82.789464765217289</v>
      </c>
      <c r="R52" s="34">
        <v>2.7228825489602082</v>
      </c>
      <c r="S52" s="34">
        <v>71.259682539682544</v>
      </c>
      <c r="T52" s="2">
        <v>21.76</v>
      </c>
      <c r="U52" s="33">
        <v>8.41</v>
      </c>
      <c r="V52" s="33">
        <v>1.42</v>
      </c>
      <c r="W52" s="33">
        <v>0.34</v>
      </c>
      <c r="X52" s="35">
        <v>3559.0728921605646</v>
      </c>
      <c r="Y52" s="35">
        <v>32.475366968333418</v>
      </c>
      <c r="Z52" s="35">
        <v>2497.5572670830702</v>
      </c>
      <c r="AA52" s="34">
        <v>5.0406151101911831</v>
      </c>
    </row>
    <row r="53" spans="1:27">
      <c r="A53" s="29" t="s">
        <v>733</v>
      </c>
      <c r="B53" s="29" t="s">
        <v>808</v>
      </c>
      <c r="C53" s="30" t="s">
        <v>734</v>
      </c>
      <c r="D53" s="2" t="s">
        <v>946</v>
      </c>
      <c r="E53" s="31">
        <v>3</v>
      </c>
      <c r="F53" s="31">
        <v>11</v>
      </c>
      <c r="G53" s="31">
        <v>1</v>
      </c>
      <c r="H53" s="32">
        <v>87.72</v>
      </c>
      <c r="I53" s="31">
        <v>10</v>
      </c>
      <c r="J53" s="31">
        <v>21</v>
      </c>
      <c r="K53" s="31">
        <v>169</v>
      </c>
      <c r="L53" s="33">
        <v>69.52</v>
      </c>
      <c r="M53" s="34">
        <v>100</v>
      </c>
      <c r="N53" s="34">
        <v>107.42757033669108</v>
      </c>
      <c r="O53" s="34">
        <v>93.040417632859516</v>
      </c>
      <c r="P53" s="34">
        <v>85.769344002823459</v>
      </c>
      <c r="Q53" s="36">
        <v>93.566838816844722</v>
      </c>
      <c r="R53" s="34">
        <v>6.6137903085740746</v>
      </c>
      <c r="S53" s="34">
        <v>63.479404933407814</v>
      </c>
      <c r="T53" s="2">
        <v>38.549999999999997</v>
      </c>
      <c r="U53" s="33">
        <v>19.18</v>
      </c>
      <c r="V53" s="33">
        <v>4.6900000000000004</v>
      </c>
      <c r="W53" s="33">
        <v>1.55</v>
      </c>
      <c r="X53" s="35">
        <v>17510.869503156493</v>
      </c>
      <c r="Y53" s="35">
        <v>48.710581446825749</v>
      </c>
      <c r="Z53" s="35">
        <v>13087.565447405241</v>
      </c>
      <c r="AA53" s="34">
        <v>6.1696193610857506</v>
      </c>
    </row>
    <row r="54" spans="1:27">
      <c r="A54" s="29" t="s">
        <v>747</v>
      </c>
      <c r="B54" s="29" t="s">
        <v>790</v>
      </c>
      <c r="C54" s="38" t="s">
        <v>1340</v>
      </c>
      <c r="D54" s="2" t="s">
        <v>1046</v>
      </c>
      <c r="E54" s="31">
        <v>0</v>
      </c>
      <c r="F54" s="31">
        <v>0</v>
      </c>
      <c r="G54" s="31">
        <v>0</v>
      </c>
      <c r="H54" s="32">
        <v>65.53</v>
      </c>
      <c r="I54" s="31">
        <v>0</v>
      </c>
      <c r="J54" s="31">
        <v>0</v>
      </c>
      <c r="K54" s="31">
        <v>0</v>
      </c>
      <c r="L54" s="33">
        <v>75.06</v>
      </c>
      <c r="M54" s="34">
        <v>100</v>
      </c>
      <c r="N54" s="34">
        <v>104.1247666008037</v>
      </c>
      <c r="O54" s="34">
        <v>95.836737567592976</v>
      </c>
      <c r="P54" s="34">
        <v>113.2758844946444</v>
      </c>
      <c r="Q54" s="36">
        <v>95.047227078564788</v>
      </c>
      <c r="R54" s="34">
        <v>1.9937401550641327</v>
      </c>
      <c r="S54" s="34">
        <v>74.611625145383002</v>
      </c>
      <c r="T54" s="2">
        <v>27.44</v>
      </c>
      <c r="U54" s="33">
        <v>20.03</v>
      </c>
      <c r="V54" s="33">
        <v>2.79</v>
      </c>
      <c r="W54" s="33">
        <v>0.64</v>
      </c>
      <c r="X54" s="35">
        <v>8312.4546178851633</v>
      </c>
      <c r="Y54" s="35">
        <v>19.94910907784854</v>
      </c>
      <c r="Z54" s="35">
        <v>6580.7769690872483</v>
      </c>
      <c r="AA54" s="34">
        <v>4.7594863867396242</v>
      </c>
    </row>
    <row r="55" spans="1:27">
      <c r="A55" s="29" t="s">
        <v>747</v>
      </c>
      <c r="B55" s="29" t="s">
        <v>792</v>
      </c>
      <c r="C55" s="38" t="s">
        <v>1340</v>
      </c>
      <c r="D55" s="2" t="s">
        <v>1047</v>
      </c>
      <c r="E55" s="31">
        <v>0</v>
      </c>
      <c r="F55" s="31">
        <v>0</v>
      </c>
      <c r="G55" s="31">
        <v>0</v>
      </c>
      <c r="H55" s="32">
        <v>63.3</v>
      </c>
      <c r="I55" s="31">
        <v>0</v>
      </c>
      <c r="J55" s="31">
        <v>0</v>
      </c>
      <c r="K55" s="31">
        <v>0</v>
      </c>
      <c r="L55" s="33">
        <v>73.56</v>
      </c>
      <c r="M55" s="34">
        <v>100</v>
      </c>
      <c r="N55" s="34">
        <v>104.18687577465515</v>
      </c>
      <c r="O55" s="34">
        <v>94.005830578243746</v>
      </c>
      <c r="P55" s="34">
        <v>94.056753222159784</v>
      </c>
      <c r="Q55" s="36">
        <v>97.758063661651676</v>
      </c>
      <c r="R55" s="34">
        <v>3.1246310230456298</v>
      </c>
      <c r="S55" s="34">
        <v>72.205293282576662</v>
      </c>
      <c r="T55" s="2">
        <v>34.65</v>
      </c>
      <c r="U55" s="33">
        <v>14.07</v>
      </c>
      <c r="V55" s="33">
        <v>2.21</v>
      </c>
      <c r="W55" s="33">
        <v>0.56000000000000005</v>
      </c>
      <c r="X55" s="35">
        <v>20924.970334862755</v>
      </c>
      <c r="Y55" s="35">
        <v>21.275440669003245</v>
      </c>
      <c r="Z55" s="35">
        <v>16377.98431914486</v>
      </c>
      <c r="AA55" s="34">
        <v>5.0643926682673879</v>
      </c>
    </row>
    <row r="56" spans="1:27">
      <c r="A56" s="29" t="s">
        <v>747</v>
      </c>
      <c r="B56" s="29" t="s">
        <v>794</v>
      </c>
      <c r="C56" s="38" t="s">
        <v>1340</v>
      </c>
      <c r="D56" s="2" t="s">
        <v>1048</v>
      </c>
      <c r="E56" s="31">
        <v>0</v>
      </c>
      <c r="F56" s="31">
        <v>0</v>
      </c>
      <c r="G56" s="31">
        <v>0</v>
      </c>
      <c r="H56" s="32">
        <v>63.01</v>
      </c>
      <c r="I56" s="31">
        <v>0</v>
      </c>
      <c r="J56" s="31">
        <v>0</v>
      </c>
      <c r="K56" s="31">
        <v>0</v>
      </c>
      <c r="L56" s="33">
        <v>73.819999999999993</v>
      </c>
      <c r="M56" s="34">
        <v>99.556812946249977</v>
      </c>
      <c r="N56" s="34">
        <v>107.22919631219618</v>
      </c>
      <c r="O56" s="34">
        <v>103.5866483932073</v>
      </c>
      <c r="P56" s="34">
        <v>72.7149443613649</v>
      </c>
      <c r="Q56" s="36">
        <v>81.427002367778982</v>
      </c>
      <c r="R56" s="34">
        <v>1.6496847320921308</v>
      </c>
      <c r="S56" s="34">
        <v>74.496233350158803</v>
      </c>
      <c r="T56" s="2">
        <v>22.01</v>
      </c>
      <c r="U56" s="33">
        <v>18.649999999999999</v>
      </c>
      <c r="V56" s="33">
        <v>3.36</v>
      </c>
      <c r="W56" s="33">
        <v>0.79</v>
      </c>
      <c r="X56" s="35">
        <v>14982.055094820396</v>
      </c>
      <c r="Y56" s="35">
        <v>20.737011172394489</v>
      </c>
      <c r="Z56" s="35">
        <v>11697.446942031958</v>
      </c>
      <c r="AA56" s="34">
        <v>4.8876082712596656</v>
      </c>
    </row>
    <row r="57" spans="1:27">
      <c r="A57" s="29" t="s">
        <v>747</v>
      </c>
      <c r="B57" s="29" t="s">
        <v>796</v>
      </c>
      <c r="C57" s="38" t="s">
        <v>1340</v>
      </c>
      <c r="D57" s="2" t="s">
        <v>1049</v>
      </c>
      <c r="E57" s="31">
        <v>0</v>
      </c>
      <c r="F57" s="31">
        <v>13</v>
      </c>
      <c r="G57" s="31">
        <v>0</v>
      </c>
      <c r="H57" s="32">
        <v>64.73</v>
      </c>
      <c r="I57" s="31">
        <v>50</v>
      </c>
      <c r="J57" s="31">
        <v>0</v>
      </c>
      <c r="K57" s="31">
        <v>150</v>
      </c>
      <c r="L57" s="33">
        <v>74.63</v>
      </c>
      <c r="M57" s="34">
        <v>100</v>
      </c>
      <c r="N57" s="34">
        <v>108.25395697882816</v>
      </c>
      <c r="O57" s="34">
        <v>92.165080619782799</v>
      </c>
      <c r="P57" s="34">
        <v>95.498286322954655</v>
      </c>
      <c r="Q57" s="36">
        <v>93.771252800276542</v>
      </c>
      <c r="R57" s="34">
        <v>3.5147617566983418</v>
      </c>
      <c r="S57" s="34">
        <v>70.169734329800576</v>
      </c>
      <c r="T57" s="2">
        <v>30.03</v>
      </c>
      <c r="U57" s="33">
        <v>8.1300000000000008</v>
      </c>
      <c r="V57" s="33">
        <v>1.23</v>
      </c>
      <c r="W57" s="33">
        <v>0.28000000000000003</v>
      </c>
      <c r="X57" s="35">
        <v>36991.415109850896</v>
      </c>
      <c r="Y57" s="35">
        <v>31.33593660696285</v>
      </c>
      <c r="Z57" s="35">
        <v>29573.894960171951</v>
      </c>
      <c r="AA57" s="34">
        <v>5.2526433432956878</v>
      </c>
    </row>
    <row r="58" spans="1:27">
      <c r="A58" s="29" t="s">
        <v>747</v>
      </c>
      <c r="B58" s="29" t="s">
        <v>798</v>
      </c>
      <c r="C58" s="38" t="s">
        <v>1340</v>
      </c>
      <c r="D58" s="2" t="s">
        <v>1050</v>
      </c>
      <c r="E58" s="31">
        <v>0</v>
      </c>
      <c r="F58" s="31">
        <v>0</v>
      </c>
      <c r="G58" s="31">
        <v>0</v>
      </c>
      <c r="H58" s="32">
        <v>68.2</v>
      </c>
      <c r="I58" s="31">
        <v>0</v>
      </c>
      <c r="J58" s="31">
        <v>0</v>
      </c>
      <c r="K58" s="31">
        <v>0</v>
      </c>
      <c r="L58" s="33">
        <v>74.349999999999994</v>
      </c>
      <c r="M58" s="34">
        <v>100</v>
      </c>
      <c r="N58" s="34">
        <v>106.51489786148527</v>
      </c>
      <c r="O58" s="34">
        <v>86.155418926019323</v>
      </c>
      <c r="P58" s="34">
        <v>99.088381098274851</v>
      </c>
      <c r="Q58" s="36">
        <v>97.895694524535401</v>
      </c>
      <c r="R58" s="34">
        <v>5.0761511557110035</v>
      </c>
      <c r="S58" s="34">
        <v>65.720828209838871</v>
      </c>
      <c r="T58" s="2">
        <v>31.28</v>
      </c>
      <c r="U58" s="33">
        <v>7.64</v>
      </c>
      <c r="V58" s="33">
        <v>1.58</v>
      </c>
      <c r="W58" s="33">
        <v>0.48</v>
      </c>
      <c r="X58" s="35">
        <v>28915.781622159604</v>
      </c>
      <c r="Y58" s="35">
        <v>69.218903496303014</v>
      </c>
      <c r="Z58" s="35">
        <v>23538.101793498565</v>
      </c>
      <c r="AA58" s="34">
        <v>5.1135913696192858</v>
      </c>
    </row>
    <row r="59" spans="1:27">
      <c r="A59" s="29" t="s">
        <v>741</v>
      </c>
      <c r="B59" s="29" t="s">
        <v>790</v>
      </c>
      <c r="C59" s="37" t="s">
        <v>742</v>
      </c>
      <c r="D59" s="2" t="s">
        <v>976</v>
      </c>
      <c r="E59" s="31">
        <v>0</v>
      </c>
      <c r="F59" s="31">
        <v>0</v>
      </c>
      <c r="G59" s="31">
        <v>0</v>
      </c>
      <c r="H59" s="32">
        <v>91.34</v>
      </c>
      <c r="I59" s="31">
        <v>0</v>
      </c>
      <c r="J59" s="31">
        <v>0</v>
      </c>
      <c r="K59" s="31">
        <v>0</v>
      </c>
      <c r="L59" s="33">
        <v>68.040000000000006</v>
      </c>
      <c r="M59" s="34">
        <v>98.915217918087521</v>
      </c>
      <c r="N59" s="34">
        <v>112.31275188613139</v>
      </c>
      <c r="O59" s="34">
        <v>101.94403913720981</v>
      </c>
      <c r="P59" s="34">
        <v>107.96789774887752</v>
      </c>
      <c r="Q59" s="36">
        <v>100</v>
      </c>
      <c r="R59" s="34">
        <v>7.3317710077000333</v>
      </c>
      <c r="S59" s="34">
        <v>55.479197622585438</v>
      </c>
      <c r="T59" s="2">
        <v>42.12</v>
      </c>
      <c r="U59" s="33">
        <v>12.98</v>
      </c>
      <c r="V59" s="33">
        <v>2.09</v>
      </c>
      <c r="W59" s="33">
        <v>0.54</v>
      </c>
      <c r="X59" s="35">
        <v>6542.4339544096629</v>
      </c>
      <c r="Y59" s="35">
        <v>277.03395809661515</v>
      </c>
      <c r="Z59" s="35">
        <v>3828.1922160217337</v>
      </c>
      <c r="AA59" s="34">
        <v>0.53626187385866331</v>
      </c>
    </row>
    <row r="60" spans="1:27">
      <c r="A60" s="29" t="s">
        <v>741</v>
      </c>
      <c r="B60" s="29" t="s">
        <v>792</v>
      </c>
      <c r="C60" s="37" t="s">
        <v>742</v>
      </c>
      <c r="D60" s="2" t="s">
        <v>977</v>
      </c>
      <c r="E60" s="31">
        <v>32</v>
      </c>
      <c r="F60" s="31">
        <v>7</v>
      </c>
      <c r="G60" s="31">
        <v>1</v>
      </c>
      <c r="H60" s="32">
        <v>69.23</v>
      </c>
      <c r="I60" s="31">
        <v>0</v>
      </c>
      <c r="J60" s="31">
        <v>0</v>
      </c>
      <c r="K60" s="31">
        <v>0</v>
      </c>
      <c r="L60" s="33">
        <v>73.84</v>
      </c>
      <c r="M60" s="34">
        <v>100</v>
      </c>
      <c r="N60" s="34">
        <v>104.03945499507974</v>
      </c>
      <c r="O60" s="34">
        <v>96.562174010910255</v>
      </c>
      <c r="P60" s="34">
        <v>80.903959850907341</v>
      </c>
      <c r="Q60" s="36">
        <v>92.314630380382454</v>
      </c>
      <c r="R60" s="34">
        <v>6.8612075778083579</v>
      </c>
      <c r="S60" s="34">
        <v>62.751695901524521</v>
      </c>
      <c r="T60" s="2">
        <v>40.92</v>
      </c>
      <c r="U60" s="33">
        <v>3.14</v>
      </c>
      <c r="V60" s="33">
        <v>0.38</v>
      </c>
      <c r="W60" s="33">
        <v>7.0000000000000007E-2</v>
      </c>
      <c r="X60" s="35">
        <v>485323.43270364619</v>
      </c>
      <c r="Y60" s="35">
        <v>219.92857886850157</v>
      </c>
      <c r="Z60" s="35">
        <v>349202.05080443202</v>
      </c>
      <c r="AA60" s="34">
        <v>6.0963518883228289</v>
      </c>
    </row>
    <row r="61" spans="1:27">
      <c r="A61" s="29" t="s">
        <v>741</v>
      </c>
      <c r="B61" s="29" t="s">
        <v>794</v>
      </c>
      <c r="C61" s="37" t="s">
        <v>742</v>
      </c>
      <c r="D61" s="2" t="s">
        <v>978</v>
      </c>
      <c r="E61" s="31">
        <v>77</v>
      </c>
      <c r="F61" s="31">
        <v>5</v>
      </c>
      <c r="G61" s="31">
        <v>2</v>
      </c>
      <c r="H61" s="32">
        <v>88.74</v>
      </c>
      <c r="I61" s="31">
        <v>4</v>
      </c>
      <c r="J61" s="31">
        <v>0</v>
      </c>
      <c r="K61" s="31">
        <v>0</v>
      </c>
      <c r="L61" s="33">
        <v>74.180000000000007</v>
      </c>
      <c r="M61" s="34">
        <v>100</v>
      </c>
      <c r="N61" s="34">
        <v>103.64427790212709</v>
      </c>
      <c r="O61" s="34">
        <v>89.868456740940047</v>
      </c>
      <c r="P61" s="34">
        <v>88.578515482078586</v>
      </c>
      <c r="Q61" s="36">
        <v>86.367043886301005</v>
      </c>
      <c r="R61" s="34">
        <v>7.7996058967424258</v>
      </c>
      <c r="S61" s="34">
        <v>58.900714944435471</v>
      </c>
      <c r="T61" s="2">
        <v>59.14</v>
      </c>
      <c r="U61" s="33">
        <v>3.31</v>
      </c>
      <c r="V61" s="33">
        <v>0.46</v>
      </c>
      <c r="W61" s="33">
        <v>0.1</v>
      </c>
      <c r="X61" s="35">
        <v>380922.03360625356</v>
      </c>
      <c r="Y61" s="35">
        <v>132.77587432378624</v>
      </c>
      <c r="Z61" s="35">
        <v>264138.20930192788</v>
      </c>
      <c r="AA61" s="34">
        <v>5.9690671751376101</v>
      </c>
    </row>
    <row r="62" spans="1:27">
      <c r="A62" s="29" t="s">
        <v>741</v>
      </c>
      <c r="B62" s="29" t="s">
        <v>796</v>
      </c>
      <c r="C62" s="37" t="s">
        <v>742</v>
      </c>
      <c r="D62" s="2" t="s">
        <v>979</v>
      </c>
      <c r="E62" s="31">
        <v>0</v>
      </c>
      <c r="F62" s="31">
        <v>0</v>
      </c>
      <c r="G62" s="31">
        <v>0</v>
      </c>
      <c r="H62" s="32">
        <v>74.34</v>
      </c>
      <c r="I62" s="31">
        <v>0</v>
      </c>
      <c r="J62" s="31">
        <v>0</v>
      </c>
      <c r="K62" s="31">
        <v>0</v>
      </c>
      <c r="L62" s="33">
        <v>73.83</v>
      </c>
      <c r="M62" s="34">
        <v>100</v>
      </c>
      <c r="N62" s="34">
        <v>100.9064380875476</v>
      </c>
      <c r="O62" s="34">
        <v>92.767025673027248</v>
      </c>
      <c r="P62" s="34">
        <v>74.62323505402081</v>
      </c>
      <c r="Q62" s="36">
        <v>73.473924416022982</v>
      </c>
      <c r="R62" s="34">
        <v>6.8154469602456222</v>
      </c>
      <c r="S62" s="34">
        <v>63.588756809675118</v>
      </c>
      <c r="T62" s="2">
        <v>45.33</v>
      </c>
      <c r="U62" s="33">
        <v>3.78</v>
      </c>
      <c r="V62" s="33">
        <v>0.33</v>
      </c>
      <c r="W62" s="33">
        <v>0.06</v>
      </c>
      <c r="X62" s="35">
        <v>532943.24022231554</v>
      </c>
      <c r="Y62" s="35">
        <v>580.70380540135545</v>
      </c>
      <c r="Z62" s="35">
        <v>377965.88227568415</v>
      </c>
      <c r="AA62" s="34">
        <v>6.4850532294169057</v>
      </c>
    </row>
    <row r="63" spans="1:27">
      <c r="A63" s="29" t="s">
        <v>741</v>
      </c>
      <c r="B63" s="29" t="s">
        <v>798</v>
      </c>
      <c r="C63" s="37" t="s">
        <v>742</v>
      </c>
      <c r="D63" s="2" t="s">
        <v>980</v>
      </c>
      <c r="E63" s="31">
        <v>140</v>
      </c>
      <c r="F63" s="31">
        <v>16</v>
      </c>
      <c r="G63" s="31">
        <v>3</v>
      </c>
      <c r="H63" s="32">
        <v>90.17</v>
      </c>
      <c r="I63" s="31">
        <v>2286</v>
      </c>
      <c r="J63" s="31">
        <v>0</v>
      </c>
      <c r="K63" s="31">
        <v>0</v>
      </c>
      <c r="L63" s="33">
        <v>73.37</v>
      </c>
      <c r="M63" s="34">
        <v>99.839839740724656</v>
      </c>
      <c r="N63" s="34">
        <v>103.64054549367931</v>
      </c>
      <c r="O63" s="34">
        <v>101.63111760423722</v>
      </c>
      <c r="P63" s="34">
        <v>74.170426549212081</v>
      </c>
      <c r="Q63" s="36">
        <v>87.594825564307911</v>
      </c>
      <c r="R63" s="34">
        <v>6.4026476294771957</v>
      </c>
      <c r="S63" s="34">
        <v>60.299029835176299</v>
      </c>
      <c r="T63" s="2">
        <v>38.33</v>
      </c>
      <c r="U63" s="33">
        <v>3.45</v>
      </c>
      <c r="V63" s="33">
        <v>0.4</v>
      </c>
      <c r="W63" s="33">
        <v>7.0000000000000007E-2</v>
      </c>
      <c r="X63" s="35">
        <v>359245.16149945947</v>
      </c>
      <c r="Y63" s="35">
        <v>143.92823463260825</v>
      </c>
      <c r="Z63" s="35">
        <v>264251.83383857517</v>
      </c>
      <c r="AA63" s="34">
        <v>6.0130833428734292</v>
      </c>
    </row>
    <row r="64" spans="1:27">
      <c r="A64" s="29" t="s">
        <v>741</v>
      </c>
      <c r="B64" s="29" t="s">
        <v>800</v>
      </c>
      <c r="C64" s="37" t="s">
        <v>742</v>
      </c>
      <c r="D64" s="2" t="s">
        <v>981</v>
      </c>
      <c r="E64" s="31">
        <v>91</v>
      </c>
      <c r="F64" s="31">
        <v>4</v>
      </c>
      <c r="G64" s="31">
        <v>3</v>
      </c>
      <c r="H64" s="32">
        <v>86.97</v>
      </c>
      <c r="I64" s="31">
        <v>27</v>
      </c>
      <c r="J64" s="31">
        <v>1</v>
      </c>
      <c r="K64" s="31">
        <v>381</v>
      </c>
      <c r="L64" s="33">
        <v>72.989999999999995</v>
      </c>
      <c r="M64" s="34">
        <v>100</v>
      </c>
      <c r="N64" s="34">
        <v>102.81367003658953</v>
      </c>
      <c r="O64" s="34">
        <v>87.022809051356774</v>
      </c>
      <c r="P64" s="34">
        <v>74.130015634911658</v>
      </c>
      <c r="Q64" s="36">
        <v>77.064015701959335</v>
      </c>
      <c r="R64" s="34">
        <v>7.666348254628268</v>
      </c>
      <c r="S64" s="34">
        <v>67.504295117325498</v>
      </c>
      <c r="T64" s="2">
        <v>42.64</v>
      </c>
      <c r="U64" s="33">
        <v>5.59</v>
      </c>
      <c r="V64" s="33">
        <v>0.83</v>
      </c>
      <c r="W64" s="33">
        <v>0.19</v>
      </c>
      <c r="X64" s="35">
        <v>412466.459668878</v>
      </c>
      <c r="Y64" s="35">
        <v>233.74316403977187</v>
      </c>
      <c r="Z64" s="35">
        <v>283819.61481097661</v>
      </c>
      <c r="AA64" s="34">
        <v>4.6493143789915621</v>
      </c>
    </row>
    <row r="65" spans="1:27">
      <c r="A65" s="29" t="s">
        <v>774</v>
      </c>
      <c r="B65" s="29" t="s">
        <v>790</v>
      </c>
      <c r="C65" s="37" t="s">
        <v>775</v>
      </c>
      <c r="D65" s="2" t="s">
        <v>1261</v>
      </c>
      <c r="E65" s="31">
        <v>0</v>
      </c>
      <c r="F65" s="31">
        <v>0</v>
      </c>
      <c r="G65" s="31">
        <v>0</v>
      </c>
      <c r="H65" s="32">
        <v>87.91</v>
      </c>
      <c r="I65" s="31">
        <v>0</v>
      </c>
      <c r="J65" s="31">
        <v>0</v>
      </c>
      <c r="K65" s="31">
        <v>92</v>
      </c>
      <c r="L65" s="33">
        <v>67.86</v>
      </c>
      <c r="M65" s="34">
        <v>99.622849756050016</v>
      </c>
      <c r="N65" s="34">
        <v>110.2374692425675</v>
      </c>
      <c r="O65" s="34">
        <v>81.148258645835853</v>
      </c>
      <c r="P65" s="34">
        <v>70.826711409410365</v>
      </c>
      <c r="Q65" s="36">
        <v>84.246468666407765</v>
      </c>
      <c r="R65" s="34">
        <v>4.8763268702251583</v>
      </c>
      <c r="S65" s="34">
        <v>70.550461163537392</v>
      </c>
      <c r="T65" s="2">
        <v>29.85</v>
      </c>
      <c r="U65" s="33">
        <v>21.85</v>
      </c>
      <c r="V65" s="33">
        <v>3.04</v>
      </c>
      <c r="W65" s="33">
        <v>0.64</v>
      </c>
      <c r="X65" s="35">
        <v>4166.4373250925491</v>
      </c>
      <c r="Y65" s="35">
        <v>27.053382454759163</v>
      </c>
      <c r="Z65" s="35">
        <v>2885.9517055677625</v>
      </c>
      <c r="AA65" s="34">
        <v>6.2857033759487138</v>
      </c>
    </row>
    <row r="66" spans="1:27">
      <c r="A66" s="29" t="s">
        <v>774</v>
      </c>
      <c r="B66" s="29" t="s">
        <v>792</v>
      </c>
      <c r="C66" s="37" t="s">
        <v>775</v>
      </c>
      <c r="D66" s="2" t="s">
        <v>1262</v>
      </c>
      <c r="E66" s="31">
        <v>0</v>
      </c>
      <c r="F66" s="31">
        <v>0</v>
      </c>
      <c r="G66" s="31">
        <v>0</v>
      </c>
      <c r="H66" s="32">
        <v>82.28</v>
      </c>
      <c r="I66" s="31">
        <v>0</v>
      </c>
      <c r="J66" s="31">
        <v>0</v>
      </c>
      <c r="K66" s="31">
        <v>0</v>
      </c>
      <c r="L66" s="33">
        <v>66.69</v>
      </c>
      <c r="M66" s="34">
        <v>99.668318287927846</v>
      </c>
      <c r="N66" s="34">
        <v>109.73620369836223</v>
      </c>
      <c r="O66" s="34">
        <v>82.147026137443717</v>
      </c>
      <c r="P66" s="34">
        <v>84.312988569928152</v>
      </c>
      <c r="Q66" s="36">
        <v>92.930018229438133</v>
      </c>
      <c r="R66" s="34">
        <v>3.5372602616956446</v>
      </c>
      <c r="S66" s="34">
        <v>65.89572759988927</v>
      </c>
      <c r="T66" s="2">
        <v>39.020000000000003</v>
      </c>
      <c r="U66" s="33">
        <v>20.55</v>
      </c>
      <c r="V66" s="33">
        <v>4.66</v>
      </c>
      <c r="W66" s="33">
        <v>1.42</v>
      </c>
      <c r="X66" s="35">
        <v>9994.5747505650888</v>
      </c>
      <c r="Y66" s="35">
        <v>26.805455056550223</v>
      </c>
      <c r="Z66" s="35">
        <v>7362.6090812900657</v>
      </c>
      <c r="AA66" s="34">
        <v>6.6186648154864969</v>
      </c>
    </row>
    <row r="67" spans="1:27">
      <c r="A67" s="29" t="s">
        <v>774</v>
      </c>
      <c r="B67" s="29" t="s">
        <v>794</v>
      </c>
      <c r="C67" s="37" t="s">
        <v>775</v>
      </c>
      <c r="D67" s="2" t="s">
        <v>1263</v>
      </c>
      <c r="E67" s="31">
        <v>0</v>
      </c>
      <c r="F67" s="31">
        <v>0</v>
      </c>
      <c r="G67" s="31">
        <v>0</v>
      </c>
      <c r="H67" s="32">
        <v>75.459999999999994</v>
      </c>
      <c r="I67" s="31">
        <v>0</v>
      </c>
      <c r="J67" s="31">
        <v>0</v>
      </c>
      <c r="K67" s="31">
        <v>0</v>
      </c>
      <c r="L67" s="33">
        <v>62.86</v>
      </c>
      <c r="M67" s="34">
        <v>99.469158634534111</v>
      </c>
      <c r="N67" s="34">
        <v>105.42851570984399</v>
      </c>
      <c r="O67" s="34">
        <v>87.477507493681401</v>
      </c>
      <c r="P67" s="34">
        <v>80.530839273946057</v>
      </c>
      <c r="Q67" s="36">
        <v>92.938009391852916</v>
      </c>
      <c r="R67" s="34">
        <v>2.7049746314809808</v>
      </c>
      <c r="S67" s="34">
        <v>60.798934024513784</v>
      </c>
      <c r="T67" s="2">
        <v>36.6</v>
      </c>
      <c r="U67" s="33">
        <v>21.27</v>
      </c>
      <c r="V67" s="33">
        <v>3.5</v>
      </c>
      <c r="W67" s="33">
        <v>0.91</v>
      </c>
      <c r="X67" s="35">
        <v>5118.6403050194722</v>
      </c>
      <c r="Y67" s="35">
        <v>34.036907304714383</v>
      </c>
      <c r="Z67" s="35">
        <v>3815.5870869667224</v>
      </c>
      <c r="AA67" s="34">
        <v>6.6447805576169685</v>
      </c>
    </row>
    <row r="68" spans="1:27">
      <c r="A68" s="29" t="s">
        <v>774</v>
      </c>
      <c r="B68" s="29" t="s">
        <v>796</v>
      </c>
      <c r="C68" s="37" t="s">
        <v>775</v>
      </c>
      <c r="D68" s="2" t="s">
        <v>1264</v>
      </c>
      <c r="E68" s="31">
        <v>14</v>
      </c>
      <c r="F68" s="31">
        <v>6</v>
      </c>
      <c r="G68" s="31">
        <v>0</v>
      </c>
      <c r="H68" s="32">
        <v>88.11</v>
      </c>
      <c r="I68" s="31">
        <v>1</v>
      </c>
      <c r="J68" s="31">
        <v>3</v>
      </c>
      <c r="K68" s="31">
        <v>0</v>
      </c>
      <c r="L68" s="33">
        <v>67.709999999999994</v>
      </c>
      <c r="M68" s="34">
        <v>100</v>
      </c>
      <c r="N68" s="34">
        <v>111.50185798210896</v>
      </c>
      <c r="O68" s="34">
        <v>78.01568243783106</v>
      </c>
      <c r="P68" s="34">
        <v>79.227386675442716</v>
      </c>
      <c r="Q68" s="36">
        <v>89.655956591200265</v>
      </c>
      <c r="R68" s="34">
        <v>4.6976888016456702</v>
      </c>
      <c r="S68" s="34">
        <v>65.184659339888867</v>
      </c>
      <c r="T68" s="2">
        <v>43.07</v>
      </c>
      <c r="U68" s="33">
        <v>17.809999999999999</v>
      </c>
      <c r="V68" s="33">
        <v>5</v>
      </c>
      <c r="W68" s="33">
        <v>1.88</v>
      </c>
      <c r="X68" s="35">
        <v>3509.3279735251458</v>
      </c>
      <c r="Y68" s="35">
        <v>22.60611431173518</v>
      </c>
      <c r="Z68" s="35">
        <v>2601.2394723526427</v>
      </c>
      <c r="AA68" s="34">
        <v>6.6127017253966329</v>
      </c>
    </row>
    <row r="69" spans="1:27">
      <c r="A69" s="29" t="s">
        <v>774</v>
      </c>
      <c r="B69" s="29" t="s">
        <v>798</v>
      </c>
      <c r="C69" s="37" t="s">
        <v>775</v>
      </c>
      <c r="D69" s="2" t="s">
        <v>1265</v>
      </c>
      <c r="E69" s="31">
        <v>5</v>
      </c>
      <c r="F69" s="31">
        <v>1</v>
      </c>
      <c r="G69" s="31">
        <v>2</v>
      </c>
      <c r="H69" s="32">
        <v>77.819999999999993</v>
      </c>
      <c r="I69" s="31">
        <v>12</v>
      </c>
      <c r="J69" s="31">
        <v>6</v>
      </c>
      <c r="K69" s="31">
        <v>0</v>
      </c>
      <c r="L69" s="33">
        <v>65.12</v>
      </c>
      <c r="M69" s="34">
        <v>99.451173828236151</v>
      </c>
      <c r="N69" s="34">
        <v>114.53366752332934</v>
      </c>
      <c r="O69" s="34">
        <v>87.691619353350859</v>
      </c>
      <c r="P69" s="34">
        <v>74.742394983279141</v>
      </c>
      <c r="Q69" s="36">
        <v>90.003503274589832</v>
      </c>
      <c r="R69" s="34">
        <v>5.0844871648167222</v>
      </c>
      <c r="S69" s="34">
        <v>65.967163615776556</v>
      </c>
      <c r="T69" s="2">
        <v>30.59</v>
      </c>
      <c r="U69" s="33">
        <v>19.23</v>
      </c>
      <c r="V69" s="33">
        <v>2.5499999999999998</v>
      </c>
      <c r="W69" s="33">
        <v>0.53</v>
      </c>
      <c r="X69" s="35">
        <v>2561.0683952894815</v>
      </c>
      <c r="Y69" s="35">
        <v>22.902672013963741</v>
      </c>
      <c r="Z69" s="35">
        <v>1896.4246786693</v>
      </c>
      <c r="AA69" s="34">
        <v>7.3934181198067819</v>
      </c>
    </row>
    <row r="70" spans="1:27">
      <c r="A70" s="29" t="s">
        <v>774</v>
      </c>
      <c r="B70" s="29" t="s">
        <v>800</v>
      </c>
      <c r="C70" s="37" t="s">
        <v>775</v>
      </c>
      <c r="D70" s="2" t="s">
        <v>1266</v>
      </c>
      <c r="E70" s="31">
        <v>3</v>
      </c>
      <c r="F70" s="31">
        <v>8</v>
      </c>
      <c r="G70" s="31">
        <v>1</v>
      </c>
      <c r="H70" s="32">
        <v>85.43</v>
      </c>
      <c r="I70" s="31">
        <v>179</v>
      </c>
      <c r="J70" s="31">
        <v>0</v>
      </c>
      <c r="K70" s="31">
        <v>0</v>
      </c>
      <c r="L70" s="33">
        <v>71.790000000000006</v>
      </c>
      <c r="M70" s="34">
        <v>100</v>
      </c>
      <c r="N70" s="34">
        <v>118.41474581594827</v>
      </c>
      <c r="O70" s="34">
        <v>75.176133643608864</v>
      </c>
      <c r="P70" s="34">
        <v>88.174664446457186</v>
      </c>
      <c r="Q70" s="36">
        <v>91.135361994951211</v>
      </c>
      <c r="R70" s="34">
        <v>5.4981500098458858</v>
      </c>
      <c r="S70" s="34">
        <v>60.665333735727579</v>
      </c>
      <c r="T70" s="2">
        <v>37.659999999999997</v>
      </c>
      <c r="U70" s="33">
        <v>5.7</v>
      </c>
      <c r="V70" s="33">
        <v>0.6</v>
      </c>
      <c r="W70" s="33">
        <v>0.14000000000000001</v>
      </c>
      <c r="X70" s="35">
        <v>6467.0069475211312</v>
      </c>
      <c r="Y70" s="35">
        <v>31.324202715961576</v>
      </c>
      <c r="Z70" s="35">
        <v>5022.0933101050659</v>
      </c>
      <c r="AA70" s="34">
        <v>7.4118928697000115</v>
      </c>
    </row>
    <row r="71" spans="1:27">
      <c r="A71" s="29" t="s">
        <v>729</v>
      </c>
      <c r="B71" s="29" t="s">
        <v>790</v>
      </c>
      <c r="C71" s="30" t="s">
        <v>730</v>
      </c>
      <c r="D71" s="2" t="s">
        <v>909</v>
      </c>
      <c r="E71" s="31">
        <v>6</v>
      </c>
      <c r="F71" s="31">
        <v>4</v>
      </c>
      <c r="G71" s="31">
        <v>0</v>
      </c>
      <c r="H71" s="32">
        <v>77.41</v>
      </c>
      <c r="I71" s="31">
        <v>1</v>
      </c>
      <c r="J71" s="31">
        <v>4</v>
      </c>
      <c r="K71" s="31">
        <v>32</v>
      </c>
      <c r="L71" s="33">
        <v>69.52</v>
      </c>
      <c r="M71" s="34">
        <v>99.170773713481935</v>
      </c>
      <c r="N71" s="34">
        <v>107.99763799755308</v>
      </c>
      <c r="O71" s="34">
        <v>98.768937417052399</v>
      </c>
      <c r="P71" s="34">
        <v>97.87331500210027</v>
      </c>
      <c r="Q71" s="36">
        <v>81.1626527621207</v>
      </c>
      <c r="R71" s="34">
        <v>3.2623612593597264</v>
      </c>
      <c r="S71" s="34">
        <v>69.460440277166128</v>
      </c>
      <c r="T71" s="2">
        <v>30.22</v>
      </c>
      <c r="U71" s="33">
        <v>7.45</v>
      </c>
      <c r="V71" s="33">
        <v>1.56</v>
      </c>
      <c r="W71" s="33">
        <v>0.51</v>
      </c>
      <c r="X71" s="35">
        <v>8052.8410750005041</v>
      </c>
      <c r="Y71" s="35">
        <v>34.150859937576882</v>
      </c>
      <c r="Z71" s="35">
        <v>5463.04764679046</v>
      </c>
      <c r="AA71" s="34">
        <v>6.7001420482805543</v>
      </c>
    </row>
    <row r="72" spans="1:27">
      <c r="A72" s="29" t="s">
        <v>729</v>
      </c>
      <c r="B72" s="29" t="s">
        <v>792</v>
      </c>
      <c r="C72" s="30" t="s">
        <v>730</v>
      </c>
      <c r="D72" s="2" t="s">
        <v>910</v>
      </c>
      <c r="E72" s="31">
        <v>0</v>
      </c>
      <c r="F72" s="31">
        <v>0</v>
      </c>
      <c r="G72" s="31">
        <v>0</v>
      </c>
      <c r="H72" s="32">
        <v>60.42</v>
      </c>
      <c r="I72" s="31">
        <v>0</v>
      </c>
      <c r="J72" s="31">
        <v>0</v>
      </c>
      <c r="K72" s="31">
        <v>0</v>
      </c>
      <c r="L72" s="33">
        <v>70.94</v>
      </c>
      <c r="M72" s="34">
        <v>99.712695846673739</v>
      </c>
      <c r="N72" s="34">
        <v>111.51760999878017</v>
      </c>
      <c r="O72" s="34">
        <v>92.550260826192471</v>
      </c>
      <c r="P72" s="34">
        <v>67.436848852853089</v>
      </c>
      <c r="Q72" s="36">
        <v>91.783384276882515</v>
      </c>
      <c r="R72" s="34">
        <v>4.1032983349241698</v>
      </c>
      <c r="S72" s="34">
        <v>69.824790059094482</v>
      </c>
      <c r="T72" s="2">
        <v>41.58</v>
      </c>
      <c r="U72" s="33">
        <v>9.43</v>
      </c>
      <c r="V72" s="33">
        <v>1.69</v>
      </c>
      <c r="W72" s="33">
        <v>0.52</v>
      </c>
      <c r="X72" s="35">
        <v>12129.979113990061</v>
      </c>
      <c r="Y72" s="35">
        <v>32.589511462742472</v>
      </c>
      <c r="Z72" s="35">
        <v>8489.3342611278622</v>
      </c>
      <c r="AA72" s="34">
        <v>6.2117195823275324</v>
      </c>
    </row>
    <row r="73" spans="1:27">
      <c r="A73" s="29" t="s">
        <v>729</v>
      </c>
      <c r="B73" s="29" t="s">
        <v>794</v>
      </c>
      <c r="C73" s="30" t="s">
        <v>730</v>
      </c>
      <c r="D73" s="2" t="s">
        <v>911</v>
      </c>
      <c r="E73" s="31">
        <v>4</v>
      </c>
      <c r="F73" s="31">
        <v>12</v>
      </c>
      <c r="G73" s="31">
        <v>0</v>
      </c>
      <c r="H73" s="32">
        <v>70.510000000000005</v>
      </c>
      <c r="I73" s="31">
        <v>0</v>
      </c>
      <c r="J73" s="31">
        <v>97</v>
      </c>
      <c r="K73" s="31">
        <v>0</v>
      </c>
      <c r="L73" s="33">
        <v>68.83</v>
      </c>
      <c r="M73" s="34">
        <v>100</v>
      </c>
      <c r="N73" s="34">
        <v>112.64639112959134</v>
      </c>
      <c r="O73" s="34">
        <v>83.16398644645308</v>
      </c>
      <c r="P73" s="34">
        <v>76.725149008706808</v>
      </c>
      <c r="Q73" s="36">
        <v>78.674011365028292</v>
      </c>
      <c r="R73" s="34">
        <v>2.2535388311207636</v>
      </c>
      <c r="S73" s="34">
        <v>70.084328091581384</v>
      </c>
      <c r="T73" s="2">
        <v>33.270000000000003</v>
      </c>
      <c r="U73" s="33">
        <v>8.8699999999999992</v>
      </c>
      <c r="V73" s="33">
        <v>2.2000000000000002</v>
      </c>
      <c r="W73" s="33">
        <v>0.69</v>
      </c>
      <c r="X73" s="35">
        <v>12245.682031563818</v>
      </c>
      <c r="Y73" s="35">
        <v>43.088103249333457</v>
      </c>
      <c r="Z73" s="35">
        <v>9369.3391840643362</v>
      </c>
      <c r="AA73" s="34">
        <v>4.2581036729756505</v>
      </c>
    </row>
    <row r="74" spans="1:27">
      <c r="A74" s="29" t="s">
        <v>729</v>
      </c>
      <c r="B74" s="29" t="s">
        <v>796</v>
      </c>
      <c r="C74" s="30" t="s">
        <v>730</v>
      </c>
      <c r="D74" s="2" t="s">
        <v>912</v>
      </c>
      <c r="E74" s="31">
        <v>1</v>
      </c>
      <c r="F74" s="31">
        <v>9</v>
      </c>
      <c r="G74" s="31">
        <v>1</v>
      </c>
      <c r="H74" s="32">
        <v>71</v>
      </c>
      <c r="I74" s="31">
        <v>0</v>
      </c>
      <c r="J74" s="31">
        <v>45</v>
      </c>
      <c r="K74" s="31">
        <v>0</v>
      </c>
      <c r="L74" s="33">
        <v>70.12</v>
      </c>
      <c r="M74" s="34">
        <v>100</v>
      </c>
      <c r="N74" s="34">
        <v>119.72796726889203</v>
      </c>
      <c r="O74" s="34">
        <v>86.969954915012465</v>
      </c>
      <c r="P74" s="34">
        <v>78.246280466594314</v>
      </c>
      <c r="Q74" s="36">
        <v>75.812921638023312</v>
      </c>
      <c r="R74" s="34">
        <v>3.5681950462394099</v>
      </c>
      <c r="S74" s="34">
        <v>64.389593895418443</v>
      </c>
      <c r="T74" s="2">
        <v>45.07</v>
      </c>
      <c r="U74" s="33">
        <v>10.33</v>
      </c>
      <c r="V74" s="33">
        <v>1.86</v>
      </c>
      <c r="W74" s="33">
        <v>0.51</v>
      </c>
      <c r="X74" s="35">
        <v>13348.217269509529</v>
      </c>
      <c r="Y74" s="35">
        <v>50.581355039521362</v>
      </c>
      <c r="Z74" s="35">
        <v>10136.144574714272</v>
      </c>
      <c r="AA74" s="34">
        <v>4.5471302590960931</v>
      </c>
    </row>
    <row r="75" spans="1:27">
      <c r="A75" s="29" t="s">
        <v>729</v>
      </c>
      <c r="B75" s="29" t="s">
        <v>798</v>
      </c>
      <c r="C75" s="30" t="s">
        <v>730</v>
      </c>
      <c r="D75" s="2" t="s">
        <v>913</v>
      </c>
      <c r="E75" s="31">
        <v>0</v>
      </c>
      <c r="F75" s="31">
        <v>8</v>
      </c>
      <c r="G75" s="31">
        <v>1</v>
      </c>
      <c r="H75" s="32">
        <v>90.06</v>
      </c>
      <c r="I75" s="31">
        <v>0</v>
      </c>
      <c r="J75" s="31">
        <v>47</v>
      </c>
      <c r="K75" s="31">
        <v>0</v>
      </c>
      <c r="L75" s="33">
        <v>70.900000000000006</v>
      </c>
      <c r="M75" s="34">
        <v>99.787339490991258</v>
      </c>
      <c r="N75" s="34">
        <v>119.55986865310166</v>
      </c>
      <c r="O75" s="34">
        <v>84.092453702410182</v>
      </c>
      <c r="P75" s="34">
        <v>81.255355882205066</v>
      </c>
      <c r="Q75" s="36">
        <v>86.133078935258098</v>
      </c>
      <c r="R75" s="34">
        <v>5.3855184269003393</v>
      </c>
      <c r="S75" s="34">
        <v>62.303432422548454</v>
      </c>
      <c r="T75" s="2">
        <v>42.61</v>
      </c>
      <c r="U75" s="33">
        <v>4.37</v>
      </c>
      <c r="V75" s="33">
        <v>0.45</v>
      </c>
      <c r="W75" s="33">
        <v>7.0000000000000007E-2</v>
      </c>
      <c r="X75" s="35">
        <v>19104.815094872662</v>
      </c>
      <c r="Y75" s="35">
        <v>46.558840891444497</v>
      </c>
      <c r="Z75" s="35">
        <v>13956.191506734382</v>
      </c>
      <c r="AA75" s="34">
        <v>5.4251356461251703</v>
      </c>
    </row>
    <row r="76" spans="1:27">
      <c r="A76" s="29" t="s">
        <v>729</v>
      </c>
      <c r="B76" s="29" t="s">
        <v>800</v>
      </c>
      <c r="C76" s="30" t="s">
        <v>730</v>
      </c>
      <c r="D76" s="2" t="s">
        <v>914</v>
      </c>
      <c r="E76" s="31">
        <v>0</v>
      </c>
      <c r="F76" s="31">
        <v>0</v>
      </c>
      <c r="G76" s="31">
        <v>1</v>
      </c>
      <c r="H76" s="32">
        <v>72.58</v>
      </c>
      <c r="I76" s="31">
        <v>0</v>
      </c>
      <c r="J76" s="31">
        <v>9</v>
      </c>
      <c r="K76" s="31">
        <v>43</v>
      </c>
      <c r="L76" s="33">
        <v>65.69</v>
      </c>
      <c r="M76" s="34">
        <v>99.893543236837019</v>
      </c>
      <c r="N76" s="34">
        <v>112.33816892436764</v>
      </c>
      <c r="O76" s="34">
        <v>90.441753777876528</v>
      </c>
      <c r="P76" s="34">
        <v>79.784409919975147</v>
      </c>
      <c r="Q76" s="36">
        <v>76.566086723208969</v>
      </c>
      <c r="R76" s="34">
        <v>2.3604023431731291</v>
      </c>
      <c r="S76" s="34">
        <v>75.970779989777981</v>
      </c>
      <c r="T76" s="2">
        <v>41.87</v>
      </c>
      <c r="U76" s="33">
        <v>12.58</v>
      </c>
      <c r="V76" s="33">
        <v>2.98</v>
      </c>
      <c r="W76" s="33">
        <v>1.05</v>
      </c>
      <c r="X76" s="35">
        <v>18659.679770341456</v>
      </c>
      <c r="Y76" s="35">
        <v>86.661835489891402</v>
      </c>
      <c r="Z76" s="35">
        <v>16257.802368790513</v>
      </c>
      <c r="AA76" s="34">
        <v>2.6990949042568104</v>
      </c>
    </row>
    <row r="77" spans="1:27">
      <c r="A77" s="29" t="s">
        <v>729</v>
      </c>
      <c r="B77" s="29" t="s">
        <v>802</v>
      </c>
      <c r="C77" s="30" t="s">
        <v>730</v>
      </c>
      <c r="D77" s="2" t="s">
        <v>915</v>
      </c>
      <c r="E77" s="31">
        <v>0</v>
      </c>
      <c r="F77" s="31">
        <v>12</v>
      </c>
      <c r="G77" s="31">
        <v>3</v>
      </c>
      <c r="H77" s="32">
        <v>54.75</v>
      </c>
      <c r="I77" s="31">
        <v>1</v>
      </c>
      <c r="J77" s="31">
        <v>48</v>
      </c>
      <c r="K77" s="31">
        <v>79</v>
      </c>
      <c r="L77" s="33">
        <v>67.75</v>
      </c>
      <c r="M77" s="34">
        <v>100</v>
      </c>
      <c r="N77" s="34">
        <v>107.71006053204992</v>
      </c>
      <c r="O77" s="34">
        <v>92.031879930044724</v>
      </c>
      <c r="P77" s="34">
        <v>83.508159867337696</v>
      </c>
      <c r="Q77" s="36">
        <v>93.316773756807748</v>
      </c>
      <c r="R77" s="34">
        <v>3.0718938092471975</v>
      </c>
      <c r="S77" s="34">
        <v>70.242864894194241</v>
      </c>
      <c r="T77" s="2">
        <v>35.32</v>
      </c>
      <c r="U77" s="33">
        <v>11.32</v>
      </c>
      <c r="V77" s="33">
        <v>2.35</v>
      </c>
      <c r="W77" s="33">
        <v>0.67</v>
      </c>
      <c r="X77" s="35">
        <v>31443.365815123536</v>
      </c>
      <c r="Y77" s="35">
        <v>99.249602492096344</v>
      </c>
      <c r="Z77" s="35">
        <v>26245.198485423716</v>
      </c>
      <c r="AA77" s="34">
        <v>3.14027032650705</v>
      </c>
    </row>
    <row r="78" spans="1:27">
      <c r="A78" s="29" t="s">
        <v>729</v>
      </c>
      <c r="B78" s="29" t="s">
        <v>804</v>
      </c>
      <c r="C78" s="30" t="s">
        <v>730</v>
      </c>
      <c r="D78" s="2" t="s">
        <v>916</v>
      </c>
      <c r="E78" s="31">
        <v>0</v>
      </c>
      <c r="F78" s="31">
        <v>0</v>
      </c>
      <c r="G78" s="31">
        <v>0</v>
      </c>
      <c r="H78" s="32">
        <v>64.599999999999994</v>
      </c>
      <c r="I78" s="31">
        <v>0</v>
      </c>
      <c r="J78" s="31">
        <v>0</v>
      </c>
      <c r="K78" s="31">
        <v>0</v>
      </c>
      <c r="L78" s="33">
        <v>69.67</v>
      </c>
      <c r="M78" s="34">
        <v>100</v>
      </c>
      <c r="N78" s="34">
        <v>112.23581834210567</v>
      </c>
      <c r="O78" s="34">
        <v>78.63405274133703</v>
      </c>
      <c r="P78" s="34">
        <v>85.371878258711959</v>
      </c>
      <c r="Q78" s="36">
        <v>75.34358157238637</v>
      </c>
      <c r="R78" s="34">
        <v>1.9823065898455714</v>
      </c>
      <c r="S78" s="34">
        <v>70.607001487429997</v>
      </c>
      <c r="T78" s="2">
        <v>34.58</v>
      </c>
      <c r="U78" s="33">
        <v>6.79</v>
      </c>
      <c r="V78" s="33">
        <v>0.87</v>
      </c>
      <c r="W78" s="33">
        <v>0.19</v>
      </c>
      <c r="X78" s="35">
        <v>11634.168682400954</v>
      </c>
      <c r="Y78" s="35">
        <v>34.520502170187569</v>
      </c>
      <c r="Z78" s="35">
        <v>8744.3405702634791</v>
      </c>
      <c r="AA78" s="34">
        <v>5.3754857388803856</v>
      </c>
    </row>
    <row r="79" spans="1:27">
      <c r="A79" s="29" t="s">
        <v>729</v>
      </c>
      <c r="B79" s="29" t="s">
        <v>806</v>
      </c>
      <c r="C79" s="30" t="s">
        <v>730</v>
      </c>
      <c r="D79" s="2" t="s">
        <v>917</v>
      </c>
      <c r="E79" s="31">
        <v>2</v>
      </c>
      <c r="F79" s="31">
        <v>5</v>
      </c>
      <c r="G79" s="31">
        <v>3</v>
      </c>
      <c r="H79" s="32">
        <v>71.17</v>
      </c>
      <c r="I79" s="31">
        <v>4</v>
      </c>
      <c r="J79" s="31">
        <v>18</v>
      </c>
      <c r="K79" s="31">
        <v>132</v>
      </c>
      <c r="L79" s="33">
        <v>67.27</v>
      </c>
      <c r="M79" s="34">
        <v>99.828593166935619</v>
      </c>
      <c r="N79" s="34">
        <v>111.23524715317457</v>
      </c>
      <c r="O79" s="34">
        <v>95.160015806835091</v>
      </c>
      <c r="P79" s="34">
        <v>72.796923110962268</v>
      </c>
      <c r="Q79" s="36">
        <v>94.571713618082271</v>
      </c>
      <c r="R79" s="34">
        <v>4.8881961442041568</v>
      </c>
      <c r="S79" s="34">
        <v>65.888164317232224</v>
      </c>
      <c r="T79" s="2">
        <v>36.94</v>
      </c>
      <c r="U79" s="33">
        <v>5.82</v>
      </c>
      <c r="V79" s="33">
        <v>1.19</v>
      </c>
      <c r="W79" s="33">
        <v>0.28999999999999998</v>
      </c>
      <c r="X79" s="35">
        <v>14351.138367506346</v>
      </c>
      <c r="Y79" s="35">
        <v>40.784414960600962</v>
      </c>
      <c r="Z79" s="35">
        <v>10871.038427453841</v>
      </c>
      <c r="AA79" s="34">
        <v>5.1987638476712164</v>
      </c>
    </row>
    <row r="80" spans="1:27">
      <c r="A80" s="29" t="s">
        <v>729</v>
      </c>
      <c r="B80" s="29" t="s">
        <v>808</v>
      </c>
      <c r="C80" s="30" t="s">
        <v>730</v>
      </c>
      <c r="D80" s="2" t="s">
        <v>918</v>
      </c>
      <c r="E80" s="31">
        <v>0</v>
      </c>
      <c r="F80" s="31">
        <v>3</v>
      </c>
      <c r="G80" s="31">
        <v>1</v>
      </c>
      <c r="H80" s="32">
        <v>83.51</v>
      </c>
      <c r="I80" s="31">
        <v>3</v>
      </c>
      <c r="J80" s="31">
        <v>38</v>
      </c>
      <c r="K80" s="31">
        <v>147</v>
      </c>
      <c r="L80" s="33">
        <v>72.33</v>
      </c>
      <c r="M80" s="34">
        <v>100</v>
      </c>
      <c r="N80" s="34">
        <v>109.59252612787074</v>
      </c>
      <c r="O80" s="34">
        <v>73.494186905103447</v>
      </c>
      <c r="P80" s="34">
        <v>102.52474375108255</v>
      </c>
      <c r="Q80" s="36">
        <v>88.57046294676752</v>
      </c>
      <c r="R80" s="34">
        <v>5.5468315388461296</v>
      </c>
      <c r="S80" s="34">
        <v>64.062813667972648</v>
      </c>
      <c r="T80" s="2">
        <v>39.380000000000003</v>
      </c>
      <c r="U80" s="33">
        <v>8.84</v>
      </c>
      <c r="V80" s="33">
        <v>1.1299999999999999</v>
      </c>
      <c r="W80" s="33">
        <v>0.27</v>
      </c>
      <c r="X80" s="35">
        <v>24450.528001004259</v>
      </c>
      <c r="Y80" s="35">
        <v>41.904152107937719</v>
      </c>
      <c r="Z80" s="35">
        <v>17005.77814059344</v>
      </c>
      <c r="AA80" s="34">
        <v>6.8121226121059095</v>
      </c>
    </row>
    <row r="81" spans="1:27">
      <c r="A81" s="29" t="s">
        <v>729</v>
      </c>
      <c r="B81" s="29" t="s">
        <v>810</v>
      </c>
      <c r="C81" s="30" t="s">
        <v>730</v>
      </c>
      <c r="D81" s="2" t="s">
        <v>919</v>
      </c>
      <c r="E81" s="31">
        <v>1</v>
      </c>
      <c r="F81" s="31">
        <v>6</v>
      </c>
      <c r="G81" s="31">
        <v>0</v>
      </c>
      <c r="H81" s="32">
        <v>74.510000000000005</v>
      </c>
      <c r="I81" s="31">
        <v>8</v>
      </c>
      <c r="J81" s="31">
        <v>0</v>
      </c>
      <c r="K81" s="31">
        <v>16</v>
      </c>
      <c r="L81" s="33">
        <v>71.709999999999994</v>
      </c>
      <c r="M81" s="34">
        <v>100</v>
      </c>
      <c r="N81" s="34">
        <v>108.63137393049772</v>
      </c>
      <c r="O81" s="34">
        <v>94.777336179415954</v>
      </c>
      <c r="P81" s="34">
        <v>85.221045175417103</v>
      </c>
      <c r="Q81" s="36">
        <v>95.763036910437464</v>
      </c>
      <c r="R81" s="34">
        <v>4.1382477896428984</v>
      </c>
      <c r="S81" s="34">
        <v>66.048324712948784</v>
      </c>
      <c r="T81" s="2">
        <v>37.130000000000003</v>
      </c>
      <c r="U81" s="33">
        <v>2.78</v>
      </c>
      <c r="V81" s="33">
        <v>0.23</v>
      </c>
      <c r="W81" s="33">
        <v>0.03</v>
      </c>
      <c r="X81" s="35">
        <v>5731.4795909389759</v>
      </c>
      <c r="Y81" s="35">
        <v>65.151920416261902</v>
      </c>
      <c r="Z81" s="35">
        <v>3946.4671073398349</v>
      </c>
      <c r="AA81" s="34">
        <v>6.5069176965138382</v>
      </c>
    </row>
    <row r="82" spans="1:27">
      <c r="A82" s="29" t="s">
        <v>743</v>
      </c>
      <c r="B82" s="29" t="s">
        <v>790</v>
      </c>
      <c r="C82" s="37" t="s">
        <v>744</v>
      </c>
      <c r="D82" s="2" t="s">
        <v>982</v>
      </c>
      <c r="E82" s="31">
        <v>47</v>
      </c>
      <c r="F82" s="31">
        <v>76</v>
      </c>
      <c r="G82" s="31">
        <v>36</v>
      </c>
      <c r="H82" s="32">
        <v>70.14</v>
      </c>
      <c r="I82" s="31">
        <v>22</v>
      </c>
      <c r="J82" s="31">
        <v>0</v>
      </c>
      <c r="K82" s="31">
        <v>1871</v>
      </c>
      <c r="L82" s="33">
        <v>70.7</v>
      </c>
      <c r="M82" s="34">
        <v>99.796244907301215</v>
      </c>
      <c r="N82" s="34">
        <v>112.01824070033133</v>
      </c>
      <c r="O82" s="34">
        <v>81.716874567231528</v>
      </c>
      <c r="P82" s="34">
        <v>72.941344593426805</v>
      </c>
      <c r="Q82" s="36">
        <v>76.00658858999509</v>
      </c>
      <c r="R82" s="34">
        <v>9.5521708412800788</v>
      </c>
      <c r="S82" s="34">
        <v>64.070858085710995</v>
      </c>
      <c r="T82" s="2">
        <v>47.81</v>
      </c>
      <c r="U82" s="33">
        <v>8.57</v>
      </c>
      <c r="V82" s="33">
        <v>1.35</v>
      </c>
      <c r="W82" s="33">
        <v>0.35</v>
      </c>
      <c r="X82" s="35">
        <v>184170.23439415946</v>
      </c>
      <c r="Y82" s="35">
        <v>32.961764686939603</v>
      </c>
      <c r="Z82" s="35">
        <v>132392.24801226149</v>
      </c>
      <c r="AA82" s="34">
        <v>6.3489977347798998</v>
      </c>
    </row>
    <row r="83" spans="1:27">
      <c r="A83" s="29" t="s">
        <v>743</v>
      </c>
      <c r="B83" s="29" t="s">
        <v>792</v>
      </c>
      <c r="C83" s="37" t="s">
        <v>744</v>
      </c>
      <c r="D83" s="2" t="s">
        <v>983</v>
      </c>
      <c r="E83" s="31">
        <v>42</v>
      </c>
      <c r="F83" s="31">
        <v>18</v>
      </c>
      <c r="G83" s="31">
        <v>7</v>
      </c>
      <c r="H83" s="32">
        <v>70.61</v>
      </c>
      <c r="I83" s="31">
        <v>0</v>
      </c>
      <c r="J83" s="31">
        <v>26</v>
      </c>
      <c r="K83" s="31">
        <v>0</v>
      </c>
      <c r="L83" s="33">
        <v>70.260000000000005</v>
      </c>
      <c r="M83" s="34">
        <v>100</v>
      </c>
      <c r="N83" s="34">
        <v>106.39536794668088</v>
      </c>
      <c r="O83" s="34">
        <v>90.713909966818377</v>
      </c>
      <c r="P83" s="34">
        <v>67.256798016108092</v>
      </c>
      <c r="Q83" s="36">
        <v>72.59128926755352</v>
      </c>
      <c r="R83" s="34">
        <v>7.6555833050004187</v>
      </c>
      <c r="S83" s="34">
        <v>63.745193065987053</v>
      </c>
      <c r="T83" s="2">
        <v>49.12</v>
      </c>
      <c r="U83" s="33">
        <v>8.0399999999999991</v>
      </c>
      <c r="V83" s="33">
        <v>1</v>
      </c>
      <c r="W83" s="33">
        <v>0.24</v>
      </c>
      <c r="X83" s="35">
        <v>51132.895852945134</v>
      </c>
      <c r="Y83" s="35">
        <v>20.916534888483561</v>
      </c>
      <c r="Z83" s="35">
        <v>39338.457782709615</v>
      </c>
      <c r="AA83" s="34">
        <v>5.5633695214310848</v>
      </c>
    </row>
    <row r="84" spans="1:27">
      <c r="A84" s="29" t="s">
        <v>743</v>
      </c>
      <c r="B84" s="29" t="s">
        <v>794</v>
      </c>
      <c r="C84" s="37" t="s">
        <v>744</v>
      </c>
      <c r="D84" s="2" t="s">
        <v>984</v>
      </c>
      <c r="E84" s="31">
        <v>52</v>
      </c>
      <c r="F84" s="31">
        <v>83</v>
      </c>
      <c r="G84" s="31">
        <v>20</v>
      </c>
      <c r="H84" s="32">
        <v>73.040000000000006</v>
      </c>
      <c r="I84" s="31">
        <v>0</v>
      </c>
      <c r="J84" s="31">
        <v>0</v>
      </c>
      <c r="K84" s="31">
        <v>0</v>
      </c>
      <c r="L84" s="33">
        <v>69.489999999999995</v>
      </c>
      <c r="M84" s="34">
        <v>100</v>
      </c>
      <c r="N84" s="34">
        <v>108.69816296583394</v>
      </c>
      <c r="O84" s="34">
        <v>88.10630589992698</v>
      </c>
      <c r="P84" s="34">
        <v>60.031491234433965</v>
      </c>
      <c r="Q84" s="36">
        <v>70.316760408313371</v>
      </c>
      <c r="R84" s="34">
        <v>10.102426494489876</v>
      </c>
      <c r="S84" s="34">
        <v>58.284739911163506</v>
      </c>
      <c r="T84" s="2">
        <v>41.5</v>
      </c>
      <c r="U84" s="33">
        <v>11.41</v>
      </c>
      <c r="V84" s="33">
        <v>1.5</v>
      </c>
      <c r="W84" s="33">
        <v>0.32</v>
      </c>
      <c r="X84" s="35">
        <v>35385.011912936199</v>
      </c>
      <c r="Y84" s="35">
        <v>15.719846054818062</v>
      </c>
      <c r="Z84" s="35">
        <v>26976.367731661201</v>
      </c>
      <c r="AA84" s="34">
        <v>6.3857286857770958</v>
      </c>
    </row>
    <row r="85" spans="1:27">
      <c r="A85" s="29" t="s">
        <v>743</v>
      </c>
      <c r="B85" s="29" t="s">
        <v>796</v>
      </c>
      <c r="C85" s="37" t="s">
        <v>744</v>
      </c>
      <c r="D85" s="2" t="s">
        <v>985</v>
      </c>
      <c r="E85" s="31">
        <v>0</v>
      </c>
      <c r="F85" s="31">
        <v>0</v>
      </c>
      <c r="G85" s="31">
        <v>0</v>
      </c>
      <c r="H85" s="32">
        <v>88.16</v>
      </c>
      <c r="I85" s="31">
        <v>0</v>
      </c>
      <c r="J85" s="31">
        <v>0</v>
      </c>
      <c r="K85" s="31">
        <v>0</v>
      </c>
      <c r="L85" s="33">
        <v>73.13</v>
      </c>
      <c r="M85" s="34">
        <v>100</v>
      </c>
      <c r="N85" s="34">
        <v>107.47174417186052</v>
      </c>
      <c r="O85" s="34">
        <v>83.264578538804685</v>
      </c>
      <c r="P85" s="34">
        <v>75.886322899272571</v>
      </c>
      <c r="Q85" s="36">
        <v>71.695601167071572</v>
      </c>
      <c r="R85" s="34">
        <v>3.9218004880344242</v>
      </c>
      <c r="S85" s="34">
        <v>62.809306690626464</v>
      </c>
      <c r="T85" s="2">
        <v>38.19</v>
      </c>
      <c r="U85" s="33">
        <v>7.36</v>
      </c>
      <c r="V85" s="33">
        <v>1.1200000000000001</v>
      </c>
      <c r="W85" s="33">
        <v>0.26</v>
      </c>
      <c r="X85" s="35">
        <v>94165.926547904659</v>
      </c>
      <c r="Y85" s="35">
        <v>26.181761765941179</v>
      </c>
      <c r="Z85" s="35">
        <v>68797.693318337944</v>
      </c>
      <c r="AA85" s="34">
        <v>6.3308771264450456</v>
      </c>
    </row>
    <row r="86" spans="1:27">
      <c r="A86" s="29" t="s">
        <v>743</v>
      </c>
      <c r="B86" s="29" t="s">
        <v>798</v>
      </c>
      <c r="C86" s="37" t="s">
        <v>744</v>
      </c>
      <c r="D86" s="2" t="s">
        <v>986</v>
      </c>
      <c r="E86" s="31">
        <v>35</v>
      </c>
      <c r="F86" s="31">
        <v>54</v>
      </c>
      <c r="G86" s="31">
        <v>10</v>
      </c>
      <c r="H86" s="32">
        <v>69.66</v>
      </c>
      <c r="I86" s="31">
        <v>2</v>
      </c>
      <c r="J86" s="31">
        <v>3</v>
      </c>
      <c r="K86" s="31">
        <v>304</v>
      </c>
      <c r="L86" s="33">
        <v>70.84</v>
      </c>
      <c r="M86" s="34">
        <v>100</v>
      </c>
      <c r="N86" s="34">
        <v>110.44019587742702</v>
      </c>
      <c r="O86" s="34">
        <v>89.686274442161746</v>
      </c>
      <c r="P86" s="34">
        <v>64.769194545352633</v>
      </c>
      <c r="Q86" s="36">
        <v>78.116730939978027</v>
      </c>
      <c r="R86" s="34">
        <v>7.863327356412718</v>
      </c>
      <c r="S86" s="34">
        <v>62.921203580782191</v>
      </c>
      <c r="T86" s="2">
        <v>42.46</v>
      </c>
      <c r="U86" s="33">
        <v>11.27</v>
      </c>
      <c r="V86" s="33">
        <v>1.72</v>
      </c>
      <c r="W86" s="33">
        <v>0.43</v>
      </c>
      <c r="X86" s="35">
        <v>44449.327166621639</v>
      </c>
      <c r="Y86" s="35">
        <v>17.298789909582446</v>
      </c>
      <c r="Z86" s="35">
        <v>33786.502372063616</v>
      </c>
      <c r="AA86" s="34">
        <v>5.85060686971552</v>
      </c>
    </row>
    <row r="87" spans="1:27">
      <c r="A87" s="29" t="s">
        <v>743</v>
      </c>
      <c r="B87" s="29" t="s">
        <v>800</v>
      </c>
      <c r="C87" s="37" t="s">
        <v>744</v>
      </c>
      <c r="D87" s="2" t="s">
        <v>987</v>
      </c>
      <c r="E87" s="31">
        <v>0</v>
      </c>
      <c r="F87" s="31">
        <v>0</v>
      </c>
      <c r="G87" s="31">
        <v>0</v>
      </c>
      <c r="H87" s="32">
        <v>78.900000000000006</v>
      </c>
      <c r="I87" s="31">
        <v>0</v>
      </c>
      <c r="J87" s="31">
        <v>0</v>
      </c>
      <c r="K87" s="31">
        <v>0</v>
      </c>
      <c r="L87" s="33">
        <v>68.709999999999994</v>
      </c>
      <c r="M87" s="34">
        <v>100</v>
      </c>
      <c r="N87" s="34">
        <v>107.47338990011232</v>
      </c>
      <c r="O87" s="34">
        <v>94.408026389210391</v>
      </c>
      <c r="P87" s="34">
        <v>62.621752995839529</v>
      </c>
      <c r="Q87" s="36">
        <v>78.731334060846308</v>
      </c>
      <c r="R87" s="34">
        <v>6.6051250378354798</v>
      </c>
      <c r="S87" s="34">
        <v>63.557783449630548</v>
      </c>
      <c r="T87" s="2">
        <v>37.4</v>
      </c>
      <c r="U87" s="33">
        <v>10.84</v>
      </c>
      <c r="V87" s="33">
        <v>1.36</v>
      </c>
      <c r="W87" s="33">
        <v>0.28999999999999998</v>
      </c>
      <c r="X87" s="35">
        <v>28018.170389626775</v>
      </c>
      <c r="Y87" s="35">
        <v>16.081361615281835</v>
      </c>
      <c r="Z87" s="35">
        <v>20824.796838119219</v>
      </c>
      <c r="AA87" s="34">
        <v>5.9113072714277735</v>
      </c>
    </row>
    <row r="88" spans="1:27">
      <c r="A88" s="29" t="s">
        <v>743</v>
      </c>
      <c r="B88" s="29" t="s">
        <v>802</v>
      </c>
      <c r="C88" s="37" t="s">
        <v>744</v>
      </c>
      <c r="D88" s="2" t="s">
        <v>988</v>
      </c>
      <c r="E88" s="31">
        <v>655</v>
      </c>
      <c r="F88" s="31">
        <v>103</v>
      </c>
      <c r="G88" s="31">
        <v>4</v>
      </c>
      <c r="H88" s="32">
        <v>83.85</v>
      </c>
      <c r="I88" s="31">
        <v>7</v>
      </c>
      <c r="J88" s="31">
        <v>5</v>
      </c>
      <c r="K88" s="31">
        <v>766</v>
      </c>
      <c r="L88" s="33">
        <v>71.069999999999993</v>
      </c>
      <c r="M88" s="34">
        <v>100</v>
      </c>
      <c r="N88" s="34">
        <v>102.21238181591217</v>
      </c>
      <c r="O88" s="34">
        <v>101.41906947184363</v>
      </c>
      <c r="P88" s="34">
        <v>67.746973182914587</v>
      </c>
      <c r="Q88" s="36">
        <v>74.121145938258607</v>
      </c>
      <c r="R88" s="34">
        <v>5.1673250048824126</v>
      </c>
      <c r="S88" s="34">
        <v>70.100679773401509</v>
      </c>
      <c r="T88" s="2">
        <v>34.9</v>
      </c>
      <c r="U88" s="33">
        <v>8.1999999999999993</v>
      </c>
      <c r="V88" s="33">
        <v>1.22</v>
      </c>
      <c r="W88" s="33">
        <v>0.27</v>
      </c>
      <c r="X88" s="35">
        <v>24520.828650007377</v>
      </c>
      <c r="Y88" s="35">
        <v>20.861883725309134</v>
      </c>
      <c r="Z88" s="35">
        <v>18950.991071590492</v>
      </c>
      <c r="AA88" s="34">
        <v>6.5865351078975465</v>
      </c>
    </row>
    <row r="89" spans="1:27">
      <c r="A89" s="29" t="s">
        <v>743</v>
      </c>
      <c r="B89" s="29" t="s">
        <v>804</v>
      </c>
      <c r="C89" s="37" t="s">
        <v>744</v>
      </c>
      <c r="D89" s="2" t="s">
        <v>989</v>
      </c>
      <c r="E89" s="31">
        <v>184306</v>
      </c>
      <c r="F89" s="31">
        <v>62</v>
      </c>
      <c r="G89" s="31">
        <v>14</v>
      </c>
      <c r="H89" s="32">
        <v>73.959999999999994</v>
      </c>
      <c r="I89" s="31">
        <v>26</v>
      </c>
      <c r="J89" s="31">
        <v>0</v>
      </c>
      <c r="K89" s="31">
        <v>1072</v>
      </c>
      <c r="L89" s="33">
        <v>72.88</v>
      </c>
      <c r="M89" s="34">
        <v>100</v>
      </c>
      <c r="N89" s="34">
        <v>106.95075869922539</v>
      </c>
      <c r="O89" s="34">
        <v>88.599396364989303</v>
      </c>
      <c r="P89" s="34">
        <v>75.248696336940199</v>
      </c>
      <c r="Q89" s="36">
        <v>82.525944558389284</v>
      </c>
      <c r="R89" s="34">
        <v>7.9374485027130017</v>
      </c>
      <c r="S89" s="34">
        <v>57.690906504906934</v>
      </c>
      <c r="T89" s="2">
        <v>47.5</v>
      </c>
      <c r="U89" s="33">
        <v>13.27</v>
      </c>
      <c r="V89" s="33">
        <v>2</v>
      </c>
      <c r="W89" s="33">
        <v>0.44</v>
      </c>
      <c r="X89" s="35">
        <v>18573.761570087318</v>
      </c>
      <c r="Y89" s="35">
        <v>17.491295270949347</v>
      </c>
      <c r="Z89" s="35">
        <v>13977.774240253437</v>
      </c>
      <c r="AA89" s="34">
        <v>6.087754251045709</v>
      </c>
    </row>
    <row r="90" spans="1:27">
      <c r="A90" s="29" t="s">
        <v>743</v>
      </c>
      <c r="B90" s="29" t="s">
        <v>806</v>
      </c>
      <c r="C90" s="37" t="s">
        <v>744</v>
      </c>
      <c r="D90" s="2" t="s">
        <v>990</v>
      </c>
      <c r="E90" s="31">
        <v>2</v>
      </c>
      <c r="F90" s="31">
        <v>68</v>
      </c>
      <c r="G90" s="31">
        <v>16</v>
      </c>
      <c r="H90" s="32">
        <v>73.66</v>
      </c>
      <c r="I90" s="31">
        <v>0</v>
      </c>
      <c r="J90" s="31">
        <v>0</v>
      </c>
      <c r="K90" s="31">
        <v>798</v>
      </c>
      <c r="L90" s="33">
        <v>71.489999999999995</v>
      </c>
      <c r="M90" s="34">
        <v>100</v>
      </c>
      <c r="N90" s="34">
        <v>107.89781331631296</v>
      </c>
      <c r="O90" s="34">
        <v>89.191821314417467</v>
      </c>
      <c r="P90" s="34">
        <v>72.268980243806368</v>
      </c>
      <c r="Q90" s="36">
        <v>78.804206148261841</v>
      </c>
      <c r="R90" s="34">
        <v>9.6115935961020824</v>
      </c>
      <c r="S90" s="34">
        <v>61.252379144488557</v>
      </c>
      <c r="T90" s="2">
        <v>51.47</v>
      </c>
      <c r="U90" s="33">
        <v>12.97</v>
      </c>
      <c r="V90" s="33">
        <v>2.13</v>
      </c>
      <c r="W90" s="33">
        <v>0.5</v>
      </c>
      <c r="X90" s="35">
        <v>38882.897249458321</v>
      </c>
      <c r="Y90" s="35">
        <v>18.144150906957176</v>
      </c>
      <c r="Z90" s="35">
        <v>29148.228858707091</v>
      </c>
      <c r="AA90" s="34">
        <v>5.6238575392259804</v>
      </c>
    </row>
    <row r="91" spans="1:27">
      <c r="A91" s="29" t="s">
        <v>743</v>
      </c>
      <c r="B91" s="29" t="s">
        <v>808</v>
      </c>
      <c r="C91" s="37" t="s">
        <v>744</v>
      </c>
      <c r="D91" s="2" t="s">
        <v>991</v>
      </c>
      <c r="E91" s="31">
        <v>0</v>
      </c>
      <c r="F91" s="31">
        <v>0</v>
      </c>
      <c r="G91" s="31">
        <v>0</v>
      </c>
      <c r="H91" s="32">
        <v>65.739999999999995</v>
      </c>
      <c r="I91" s="31">
        <v>0</v>
      </c>
      <c r="J91" s="31">
        <v>0</v>
      </c>
      <c r="K91" s="31">
        <v>459</v>
      </c>
      <c r="L91" s="33">
        <v>69.39</v>
      </c>
      <c r="M91" s="34">
        <v>100</v>
      </c>
      <c r="N91" s="34">
        <v>104.19415210349135</v>
      </c>
      <c r="O91" s="34">
        <v>89.962153123074103</v>
      </c>
      <c r="P91" s="34">
        <v>84.600993852563917</v>
      </c>
      <c r="Q91" s="36">
        <v>85.014692775885322</v>
      </c>
      <c r="R91" s="34">
        <v>5.0241505593419697</v>
      </c>
      <c r="S91" s="34">
        <v>66.109034436281135</v>
      </c>
      <c r="T91" s="2">
        <v>33.299999999999997</v>
      </c>
      <c r="U91" s="33">
        <v>12.6</v>
      </c>
      <c r="V91" s="33">
        <v>1.93</v>
      </c>
      <c r="W91" s="33">
        <v>0.45</v>
      </c>
      <c r="X91" s="35">
        <v>23129.765010889634</v>
      </c>
      <c r="Y91" s="35">
        <v>19.469433613766988</v>
      </c>
      <c r="Z91" s="35">
        <v>17569.771029676514</v>
      </c>
      <c r="AA91" s="34">
        <v>5.8998569980310123</v>
      </c>
    </row>
    <row r="92" spans="1:27">
      <c r="A92" s="29" t="s">
        <v>743</v>
      </c>
      <c r="B92" s="29" t="s">
        <v>810</v>
      </c>
      <c r="C92" s="37" t="s">
        <v>744</v>
      </c>
      <c r="D92" s="2" t="s">
        <v>992</v>
      </c>
      <c r="E92" s="31">
        <v>7</v>
      </c>
      <c r="F92" s="31">
        <v>66</v>
      </c>
      <c r="G92" s="31">
        <v>7</v>
      </c>
      <c r="H92" s="32">
        <v>81.48</v>
      </c>
      <c r="I92" s="31">
        <v>1</v>
      </c>
      <c r="J92" s="31">
        <v>2</v>
      </c>
      <c r="K92" s="31">
        <v>398</v>
      </c>
      <c r="L92" s="33">
        <v>72</v>
      </c>
      <c r="M92" s="34">
        <v>100</v>
      </c>
      <c r="N92" s="34">
        <v>109.33193993845458</v>
      </c>
      <c r="O92" s="34">
        <v>96.599711110470281</v>
      </c>
      <c r="P92" s="34">
        <v>54.422703805667773</v>
      </c>
      <c r="Q92" s="36">
        <v>78.574067708204282</v>
      </c>
      <c r="R92" s="34">
        <v>7.1544864676352082</v>
      </c>
      <c r="S92" s="34">
        <v>62.055630858952306</v>
      </c>
      <c r="T92" s="2">
        <v>39.270000000000003</v>
      </c>
      <c r="U92" s="33">
        <v>10.53</v>
      </c>
      <c r="V92" s="33">
        <v>1.97</v>
      </c>
      <c r="W92" s="33">
        <v>0.54</v>
      </c>
      <c r="X92" s="35">
        <v>27012.007149945683</v>
      </c>
      <c r="Y92" s="35">
        <v>23.651237285401926</v>
      </c>
      <c r="Z92" s="35">
        <v>20029.716735943581</v>
      </c>
      <c r="AA92" s="34">
        <v>5.6957258141222269</v>
      </c>
    </row>
    <row r="93" spans="1:27">
      <c r="A93" s="29" t="s">
        <v>743</v>
      </c>
      <c r="B93" s="29" t="s">
        <v>812</v>
      </c>
      <c r="C93" s="37" t="s">
        <v>744</v>
      </c>
      <c r="D93" s="2" t="s">
        <v>993</v>
      </c>
      <c r="E93" s="31">
        <v>0</v>
      </c>
      <c r="F93" s="31">
        <v>0</v>
      </c>
      <c r="G93" s="31">
        <v>0</v>
      </c>
      <c r="H93" s="32">
        <v>79.819999999999993</v>
      </c>
      <c r="I93" s="31">
        <v>0</v>
      </c>
      <c r="J93" s="31">
        <v>0</v>
      </c>
      <c r="K93" s="31">
        <v>0</v>
      </c>
      <c r="L93" s="33">
        <v>70.86</v>
      </c>
      <c r="M93" s="34">
        <v>100</v>
      </c>
      <c r="N93" s="34">
        <v>108.84971645608357</v>
      </c>
      <c r="O93" s="34">
        <v>85.997839274940461</v>
      </c>
      <c r="P93" s="34">
        <v>72.850986670446844</v>
      </c>
      <c r="Q93" s="36">
        <v>82.8902446322206</v>
      </c>
      <c r="R93" s="34">
        <v>8.6354345395337102</v>
      </c>
      <c r="S93" s="34">
        <v>63.334830352094166</v>
      </c>
      <c r="T93" s="2">
        <v>50.19</v>
      </c>
      <c r="U93" s="33">
        <v>13.67</v>
      </c>
      <c r="V93" s="33">
        <v>2.34</v>
      </c>
      <c r="W93" s="33">
        <v>0.66</v>
      </c>
      <c r="X93" s="35">
        <v>66467.586761875064</v>
      </c>
      <c r="Y93" s="35">
        <v>39.079845110652869</v>
      </c>
      <c r="Z93" s="35">
        <v>56706.182918276223</v>
      </c>
      <c r="AA93" s="34">
        <v>7.5679774724306981E-2</v>
      </c>
    </row>
    <row r="94" spans="1:27">
      <c r="A94" s="29" t="s">
        <v>743</v>
      </c>
      <c r="B94" s="29" t="s">
        <v>814</v>
      </c>
      <c r="C94" s="37" t="s">
        <v>744</v>
      </c>
      <c r="D94" s="2" t="s">
        <v>994</v>
      </c>
      <c r="E94" s="31">
        <v>0</v>
      </c>
      <c r="F94" s="31">
        <v>0</v>
      </c>
      <c r="G94" s="31">
        <v>0</v>
      </c>
      <c r="H94" s="32">
        <v>81.38</v>
      </c>
      <c r="I94" s="31">
        <v>0</v>
      </c>
      <c r="J94" s="31">
        <v>0</v>
      </c>
      <c r="K94" s="31">
        <v>0</v>
      </c>
      <c r="L94" s="33">
        <v>71.709999999999994</v>
      </c>
      <c r="M94" s="34">
        <v>100</v>
      </c>
      <c r="N94" s="34">
        <v>102.56583703271409</v>
      </c>
      <c r="O94" s="34">
        <v>88.756605836834467</v>
      </c>
      <c r="P94" s="34">
        <v>67.442913281176303</v>
      </c>
      <c r="Q94" s="36">
        <v>78.471851257403429</v>
      </c>
      <c r="R94" s="34">
        <v>8.7389405618988327</v>
      </c>
      <c r="S94" s="34">
        <v>66.596182617458737</v>
      </c>
      <c r="T94" s="2">
        <v>44.3</v>
      </c>
      <c r="U94" s="33">
        <v>10.77</v>
      </c>
      <c r="V94" s="33">
        <v>2.2000000000000002</v>
      </c>
      <c r="W94" s="33">
        <v>0.67</v>
      </c>
      <c r="X94" s="35">
        <v>31487.537276907093</v>
      </c>
      <c r="Y94" s="35">
        <v>20.367100437844172</v>
      </c>
      <c r="Z94" s="35">
        <v>24976.918346865081</v>
      </c>
      <c r="AA94" s="34">
        <v>5.4022467417170077</v>
      </c>
    </row>
    <row r="95" spans="1:27">
      <c r="A95" s="29" t="s">
        <v>743</v>
      </c>
      <c r="B95" s="29" t="s">
        <v>816</v>
      </c>
      <c r="C95" s="37" t="s">
        <v>744</v>
      </c>
      <c r="D95" s="2" t="s">
        <v>995</v>
      </c>
      <c r="E95" s="31">
        <v>48</v>
      </c>
      <c r="F95" s="31">
        <v>61</v>
      </c>
      <c r="G95" s="31">
        <v>13</v>
      </c>
      <c r="H95" s="32">
        <v>64.349999999999994</v>
      </c>
      <c r="I95" s="31">
        <v>0</v>
      </c>
      <c r="J95" s="31">
        <v>1</v>
      </c>
      <c r="K95" s="31">
        <v>239</v>
      </c>
      <c r="L95" s="33">
        <v>70.42</v>
      </c>
      <c r="M95" s="34">
        <v>99.714823706855469</v>
      </c>
      <c r="N95" s="34">
        <v>107.68184198390622</v>
      </c>
      <c r="O95" s="34">
        <v>77.848548151615091</v>
      </c>
      <c r="P95" s="34">
        <v>75.783323495953852</v>
      </c>
      <c r="Q95" s="36">
        <v>77.321800457600901</v>
      </c>
      <c r="R95" s="34">
        <v>9.1109583746994449</v>
      </c>
      <c r="S95" s="34">
        <v>63.157271643047565</v>
      </c>
      <c r="T95" s="2">
        <v>40.75</v>
      </c>
      <c r="U95" s="33">
        <v>9.06</v>
      </c>
      <c r="V95" s="33">
        <v>1.05</v>
      </c>
      <c r="W95" s="33">
        <v>0.23</v>
      </c>
      <c r="X95" s="35">
        <v>54669.552216843862</v>
      </c>
      <c r="Y95" s="35">
        <v>58.614231374088654</v>
      </c>
      <c r="Z95" s="35">
        <v>40125.833862083724</v>
      </c>
      <c r="AA95" s="34">
        <v>5.866154634684321</v>
      </c>
    </row>
    <row r="96" spans="1:27">
      <c r="A96" s="29" t="s">
        <v>743</v>
      </c>
      <c r="B96" s="29" t="s">
        <v>818</v>
      </c>
      <c r="C96" s="37" t="s">
        <v>744</v>
      </c>
      <c r="D96" s="2" t="s">
        <v>996</v>
      </c>
      <c r="E96" s="31">
        <v>0</v>
      </c>
      <c r="F96" s="31">
        <v>0</v>
      </c>
      <c r="G96" s="31">
        <v>0</v>
      </c>
      <c r="H96" s="32">
        <v>75.14</v>
      </c>
      <c r="I96" s="31">
        <v>0</v>
      </c>
      <c r="J96" s="31">
        <v>0</v>
      </c>
      <c r="K96" s="31">
        <v>0</v>
      </c>
      <c r="L96" s="33">
        <v>71.64</v>
      </c>
      <c r="M96" s="34">
        <v>99.851618268816182</v>
      </c>
      <c r="N96" s="34">
        <v>106.64920706975607</v>
      </c>
      <c r="O96" s="34">
        <v>87.455307799321218</v>
      </c>
      <c r="P96" s="34">
        <v>75.051257462951824</v>
      </c>
      <c r="Q96" s="36">
        <v>84.086127113231527</v>
      </c>
      <c r="R96" s="34">
        <v>9.5492351538416802</v>
      </c>
      <c r="S96" s="34">
        <v>64.938849533301678</v>
      </c>
      <c r="T96" s="2">
        <v>51.57</v>
      </c>
      <c r="U96" s="33">
        <v>10.25</v>
      </c>
      <c r="V96" s="33">
        <v>1.54</v>
      </c>
      <c r="W96" s="33">
        <v>0.32</v>
      </c>
      <c r="X96" s="35">
        <v>182688.10618279382</v>
      </c>
      <c r="Y96" s="35">
        <v>79.575684662364495</v>
      </c>
      <c r="Z96" s="35">
        <v>140809.77168914484</v>
      </c>
      <c r="AA96" s="34">
        <v>6.3087797487823707</v>
      </c>
    </row>
    <row r="97" spans="1:27">
      <c r="A97" s="29" t="s">
        <v>743</v>
      </c>
      <c r="B97" s="29" t="s">
        <v>820</v>
      </c>
      <c r="C97" s="37" t="s">
        <v>744</v>
      </c>
      <c r="D97" s="2" t="s">
        <v>997</v>
      </c>
      <c r="E97" s="31">
        <v>0</v>
      </c>
      <c r="F97" s="31">
        <v>0</v>
      </c>
      <c r="G97" s="31">
        <v>0</v>
      </c>
      <c r="H97" s="32">
        <v>65.14</v>
      </c>
      <c r="I97" s="31">
        <v>0</v>
      </c>
      <c r="J97" s="31">
        <v>0</v>
      </c>
      <c r="K97" s="31">
        <v>0</v>
      </c>
      <c r="L97" s="33">
        <v>73.3</v>
      </c>
      <c r="M97" s="34">
        <v>100</v>
      </c>
      <c r="N97" s="34">
        <v>107.68692918659872</v>
      </c>
      <c r="O97" s="34">
        <v>92.332455546744484</v>
      </c>
      <c r="P97" s="34">
        <v>100.62057463789318</v>
      </c>
      <c r="Q97" s="36">
        <v>88.971064607395746</v>
      </c>
      <c r="R97" s="34">
        <v>10.966603165718393</v>
      </c>
      <c r="S97" s="34">
        <v>61.25975354342215</v>
      </c>
      <c r="T97" s="2">
        <v>53.42</v>
      </c>
      <c r="U97" s="33">
        <v>4.7300000000000004</v>
      </c>
      <c r="V97" s="33">
        <v>0.81</v>
      </c>
      <c r="W97" s="33">
        <v>0.22</v>
      </c>
      <c r="X97" s="35">
        <v>262055.42159003488</v>
      </c>
      <c r="Y97" s="35">
        <v>77.722253192844434</v>
      </c>
      <c r="Z97" s="35">
        <v>215983.05449556577</v>
      </c>
      <c r="AA97" s="34">
        <v>4.8626965682313283</v>
      </c>
    </row>
    <row r="98" spans="1:27">
      <c r="A98" s="29" t="s">
        <v>743</v>
      </c>
      <c r="B98" s="29" t="s">
        <v>822</v>
      </c>
      <c r="C98" s="37" t="s">
        <v>744</v>
      </c>
      <c r="D98" s="2" t="s">
        <v>998</v>
      </c>
      <c r="E98" s="31">
        <v>0</v>
      </c>
      <c r="F98" s="31">
        <v>0</v>
      </c>
      <c r="G98" s="31">
        <v>0</v>
      </c>
      <c r="H98" s="32">
        <v>84.66</v>
      </c>
      <c r="I98" s="31">
        <v>0</v>
      </c>
      <c r="J98" s="31">
        <v>0</v>
      </c>
      <c r="K98" s="31">
        <v>0</v>
      </c>
      <c r="L98" s="33">
        <v>71.87</v>
      </c>
      <c r="M98" s="34">
        <v>100</v>
      </c>
      <c r="N98" s="34">
        <v>107.33649159737067</v>
      </c>
      <c r="O98" s="34">
        <v>87.546133745134895</v>
      </c>
      <c r="P98" s="34">
        <v>73.03704067813878</v>
      </c>
      <c r="Q98" s="36">
        <v>82.343878122119463</v>
      </c>
      <c r="R98" s="34">
        <v>9.3271269452883239</v>
      </c>
      <c r="S98" s="34">
        <v>61.726612711754981</v>
      </c>
      <c r="T98" s="2">
        <v>52.12</v>
      </c>
      <c r="U98" s="33">
        <v>11.49</v>
      </c>
      <c r="V98" s="33">
        <v>2.3199999999999998</v>
      </c>
      <c r="W98" s="33">
        <v>0.71</v>
      </c>
      <c r="X98" s="35">
        <v>37084.118921818415</v>
      </c>
      <c r="Y98" s="35">
        <v>22.497216322270447</v>
      </c>
      <c r="Z98" s="35">
        <v>26922.633221578177</v>
      </c>
      <c r="AA98" s="34">
        <v>5.6362428227506172</v>
      </c>
    </row>
    <row r="99" spans="1:27">
      <c r="A99" s="29" t="s">
        <v>743</v>
      </c>
      <c r="B99" s="29" t="s">
        <v>824</v>
      </c>
      <c r="C99" s="37" t="s">
        <v>744</v>
      </c>
      <c r="D99" s="2" t="s">
        <v>999</v>
      </c>
      <c r="E99" s="31">
        <v>12</v>
      </c>
      <c r="F99" s="31">
        <v>5</v>
      </c>
      <c r="G99" s="31">
        <v>1</v>
      </c>
      <c r="H99" s="32">
        <v>81.22</v>
      </c>
      <c r="I99" s="31">
        <v>38</v>
      </c>
      <c r="J99" s="31">
        <v>0</v>
      </c>
      <c r="K99" s="31">
        <v>0</v>
      </c>
      <c r="L99" s="33">
        <v>73.010000000000005</v>
      </c>
      <c r="M99" s="34">
        <v>100</v>
      </c>
      <c r="N99" s="34">
        <v>107.7627198967833</v>
      </c>
      <c r="O99" s="34">
        <v>86.823435050168285</v>
      </c>
      <c r="P99" s="34">
        <v>87.786358182964491</v>
      </c>
      <c r="Q99" s="36">
        <v>82.503429542116805</v>
      </c>
      <c r="R99" s="34">
        <v>9.5675078253573851</v>
      </c>
      <c r="S99" s="34">
        <v>61.128467128087408</v>
      </c>
      <c r="T99" s="2">
        <v>47.91</v>
      </c>
      <c r="U99" s="33">
        <v>7.11</v>
      </c>
      <c r="V99" s="33">
        <v>0.99</v>
      </c>
      <c r="W99" s="33">
        <v>0.17</v>
      </c>
      <c r="X99" s="35">
        <v>8639.4636421930409</v>
      </c>
      <c r="Y99" s="35">
        <v>21.99360934530084</v>
      </c>
      <c r="Z99" s="35">
        <v>6594.4324222442492</v>
      </c>
      <c r="AA99" s="34">
        <v>5.1559722245919204</v>
      </c>
    </row>
    <row r="100" spans="1:27">
      <c r="A100" s="29" t="s">
        <v>743</v>
      </c>
      <c r="B100" s="29" t="s">
        <v>826</v>
      </c>
      <c r="C100" s="37" t="s">
        <v>744</v>
      </c>
      <c r="D100" s="2" t="s">
        <v>1000</v>
      </c>
      <c r="E100" s="31">
        <v>0</v>
      </c>
      <c r="F100" s="31">
        <v>0</v>
      </c>
      <c r="G100" s="31">
        <v>0</v>
      </c>
      <c r="H100" s="32">
        <v>90.88</v>
      </c>
      <c r="I100" s="31">
        <v>0</v>
      </c>
      <c r="J100" s="31">
        <v>0</v>
      </c>
      <c r="K100" s="31">
        <v>0</v>
      </c>
      <c r="L100" s="33">
        <v>71.95</v>
      </c>
      <c r="M100" s="34">
        <v>100</v>
      </c>
      <c r="N100" s="34">
        <v>106.87989371264841</v>
      </c>
      <c r="O100" s="34">
        <v>82.879841307507462</v>
      </c>
      <c r="P100" s="34">
        <v>90.40968134017443</v>
      </c>
      <c r="Q100" s="36">
        <v>76.60455360422759</v>
      </c>
      <c r="R100" s="34">
        <v>7.9952208595424681</v>
      </c>
      <c r="S100" s="34">
        <v>59.236053288925895</v>
      </c>
      <c r="T100" s="2">
        <v>45.69</v>
      </c>
      <c r="U100" s="33">
        <v>8.48</v>
      </c>
      <c r="V100" s="33">
        <v>1.75</v>
      </c>
      <c r="W100" s="33">
        <v>0.46</v>
      </c>
      <c r="X100" s="35">
        <v>35400.811307094729</v>
      </c>
      <c r="Y100" s="35">
        <v>33.249970467465772</v>
      </c>
      <c r="Z100" s="35">
        <v>27002.251507408531</v>
      </c>
      <c r="AA100" s="34">
        <v>6.7341548640725222</v>
      </c>
    </row>
    <row r="101" spans="1:27">
      <c r="A101" s="29" t="s">
        <v>743</v>
      </c>
      <c r="B101" s="29" t="s">
        <v>828</v>
      </c>
      <c r="C101" s="37" t="s">
        <v>744</v>
      </c>
      <c r="D101" s="2" t="s">
        <v>1001</v>
      </c>
      <c r="E101" s="31">
        <v>0</v>
      </c>
      <c r="F101" s="31">
        <v>0</v>
      </c>
      <c r="G101" s="31">
        <v>0</v>
      </c>
      <c r="H101" s="32">
        <v>84.59</v>
      </c>
      <c r="I101" s="31">
        <v>0</v>
      </c>
      <c r="J101" s="31">
        <v>0</v>
      </c>
      <c r="K101" s="31">
        <v>0</v>
      </c>
      <c r="L101" s="33">
        <v>73.86</v>
      </c>
      <c r="M101" s="34">
        <v>100</v>
      </c>
      <c r="N101" s="34">
        <v>104.56008007050799</v>
      </c>
      <c r="O101" s="34">
        <v>89.61158901834014</v>
      </c>
      <c r="P101" s="34">
        <v>85.377247422231719</v>
      </c>
      <c r="Q101" s="36">
        <v>81.353688757232533</v>
      </c>
      <c r="R101" s="34">
        <v>8.4360479515301812</v>
      </c>
      <c r="S101" s="34">
        <v>63.112114502560409</v>
      </c>
      <c r="T101" s="2">
        <v>46.08</v>
      </c>
      <c r="U101" s="33">
        <v>4.17</v>
      </c>
      <c r="V101" s="33">
        <v>0.68</v>
      </c>
      <c r="W101" s="33">
        <v>0.18</v>
      </c>
      <c r="X101" s="35">
        <v>9713.9967991558333</v>
      </c>
      <c r="Y101" s="35">
        <v>30.252530541100768</v>
      </c>
      <c r="Z101" s="35">
        <v>7379.4817171169225</v>
      </c>
      <c r="AA101" s="34">
        <v>5.6609868733537638</v>
      </c>
    </row>
    <row r="102" spans="1:27">
      <c r="A102" s="29" t="s">
        <v>743</v>
      </c>
      <c r="B102" s="29" t="s">
        <v>830</v>
      </c>
      <c r="C102" s="37" t="s">
        <v>744</v>
      </c>
      <c r="D102" s="2" t="s">
        <v>1002</v>
      </c>
      <c r="E102" s="31">
        <v>0</v>
      </c>
      <c r="F102" s="31">
        <v>0</v>
      </c>
      <c r="G102" s="31">
        <v>0</v>
      </c>
      <c r="H102" s="32">
        <v>72.78</v>
      </c>
      <c r="I102" s="31">
        <v>0</v>
      </c>
      <c r="J102" s="31">
        <v>0</v>
      </c>
      <c r="K102" s="31">
        <v>632</v>
      </c>
      <c r="L102" s="33">
        <v>71.86</v>
      </c>
      <c r="M102" s="34">
        <v>100</v>
      </c>
      <c r="N102" s="34">
        <v>105.38011010165486</v>
      </c>
      <c r="O102" s="34">
        <v>79.186603086986707</v>
      </c>
      <c r="P102" s="34">
        <v>92.985922820143998</v>
      </c>
      <c r="Q102" s="36">
        <v>92.605354569515271</v>
      </c>
      <c r="R102" s="34">
        <v>9.2899868634178073</v>
      </c>
      <c r="S102" s="34">
        <v>66.44970740161618</v>
      </c>
      <c r="T102" s="2">
        <v>50.61</v>
      </c>
      <c r="U102" s="33">
        <v>9.66</v>
      </c>
      <c r="V102" s="33">
        <v>1.56</v>
      </c>
      <c r="W102" s="33">
        <v>0.43</v>
      </c>
      <c r="X102" s="35">
        <v>217041.72629404801</v>
      </c>
      <c r="Y102" s="35">
        <v>87.143583528150003</v>
      </c>
      <c r="Z102" s="35">
        <v>161227.83195884095</v>
      </c>
      <c r="AA102" s="34">
        <v>7.78675191699962</v>
      </c>
    </row>
    <row r="103" spans="1:27">
      <c r="A103" s="29" t="s">
        <v>743</v>
      </c>
      <c r="B103" s="29" t="s">
        <v>832</v>
      </c>
      <c r="C103" s="37" t="s">
        <v>744</v>
      </c>
      <c r="D103" s="2" t="s">
        <v>1003</v>
      </c>
      <c r="E103" s="31">
        <v>0</v>
      </c>
      <c r="F103" s="31">
        <v>0</v>
      </c>
      <c r="G103" s="31">
        <v>0</v>
      </c>
      <c r="H103" s="32">
        <v>83.28</v>
      </c>
      <c r="I103" s="31">
        <v>0</v>
      </c>
      <c r="J103" s="31">
        <v>0</v>
      </c>
      <c r="K103" s="31">
        <v>0</v>
      </c>
      <c r="L103" s="33">
        <v>74.63</v>
      </c>
      <c r="M103" s="34">
        <v>100</v>
      </c>
      <c r="N103" s="34">
        <v>108.60875162069514</v>
      </c>
      <c r="O103" s="34">
        <v>95.909807112161999</v>
      </c>
      <c r="P103" s="34">
        <v>90.829818751519284</v>
      </c>
      <c r="Q103" s="36">
        <v>83.873710776787021</v>
      </c>
      <c r="R103" s="34">
        <v>9.3241972130633535</v>
      </c>
      <c r="S103" s="34">
        <v>64.347606586464735</v>
      </c>
      <c r="T103" s="2">
        <v>42.73</v>
      </c>
      <c r="U103" s="33">
        <v>4.79</v>
      </c>
      <c r="V103" s="33">
        <v>0.82</v>
      </c>
      <c r="W103" s="33">
        <v>0.21</v>
      </c>
      <c r="X103" s="35">
        <v>18138.440585616816</v>
      </c>
      <c r="Y103" s="35">
        <v>58.419511944554074</v>
      </c>
      <c r="Z103" s="35">
        <v>14059.286375583661</v>
      </c>
      <c r="AA103" s="34">
        <v>5.9539412361563961</v>
      </c>
    </row>
    <row r="104" spans="1:27">
      <c r="A104" s="29" t="s">
        <v>743</v>
      </c>
      <c r="B104" s="29" t="s">
        <v>834</v>
      </c>
      <c r="C104" s="37" t="s">
        <v>744</v>
      </c>
      <c r="D104" s="2" t="s">
        <v>1004</v>
      </c>
      <c r="E104" s="31">
        <v>36</v>
      </c>
      <c r="F104" s="31">
        <v>20</v>
      </c>
      <c r="G104" s="31">
        <v>6</v>
      </c>
      <c r="H104" s="32">
        <v>88.71</v>
      </c>
      <c r="I104" s="31">
        <v>5</v>
      </c>
      <c r="J104" s="31">
        <v>0</v>
      </c>
      <c r="K104" s="31">
        <v>612</v>
      </c>
      <c r="L104" s="33">
        <v>74.040000000000006</v>
      </c>
      <c r="M104" s="34">
        <v>100</v>
      </c>
      <c r="N104" s="34">
        <v>102.3341158885047</v>
      </c>
      <c r="O104" s="34">
        <v>101.86434639127755</v>
      </c>
      <c r="P104" s="34">
        <v>89.302779089888276</v>
      </c>
      <c r="Q104" s="36">
        <v>93.9329451933813</v>
      </c>
      <c r="R104" s="34">
        <v>7.0041624210217925</v>
      </c>
      <c r="S104" s="34">
        <v>64.036743254444673</v>
      </c>
      <c r="T104" s="2">
        <v>40.130000000000003</v>
      </c>
      <c r="U104" s="33">
        <v>2.34</v>
      </c>
      <c r="V104" s="33">
        <v>0.25</v>
      </c>
      <c r="W104" s="33">
        <v>0.06</v>
      </c>
      <c r="X104" s="35">
        <v>76813.69731447543</v>
      </c>
      <c r="Y104" s="35">
        <v>27.559399941689051</v>
      </c>
      <c r="Z104" s="35">
        <v>58827.346831660965</v>
      </c>
      <c r="AA104" s="34">
        <v>6.0758517045111944</v>
      </c>
    </row>
    <row r="105" spans="1:27">
      <c r="A105" s="29" t="s">
        <v>743</v>
      </c>
      <c r="B105" s="29" t="s">
        <v>859</v>
      </c>
      <c r="C105" s="37" t="s">
        <v>744</v>
      </c>
      <c r="D105" s="2" t="s">
        <v>1005</v>
      </c>
      <c r="E105" s="31">
        <v>33</v>
      </c>
      <c r="F105" s="31">
        <v>37</v>
      </c>
      <c r="G105" s="31">
        <v>7</v>
      </c>
      <c r="H105" s="32">
        <v>97.39</v>
      </c>
      <c r="I105" s="31">
        <v>0</v>
      </c>
      <c r="J105" s="31">
        <v>0</v>
      </c>
      <c r="K105" s="31">
        <v>0</v>
      </c>
      <c r="L105" s="33">
        <v>73.61</v>
      </c>
      <c r="M105" s="34">
        <v>100</v>
      </c>
      <c r="N105" s="34">
        <v>105.57744900533103</v>
      </c>
      <c r="O105" s="34">
        <v>82.035935629946806</v>
      </c>
      <c r="P105" s="34">
        <v>91.89250501119048</v>
      </c>
      <c r="Q105" s="36">
        <v>94.734385239240837</v>
      </c>
      <c r="R105" s="34">
        <v>8.4272008079447893</v>
      </c>
      <c r="S105" s="34">
        <v>65.334679397086603</v>
      </c>
      <c r="T105" s="2">
        <v>50.37</v>
      </c>
      <c r="U105" s="33">
        <v>5.76</v>
      </c>
      <c r="V105" s="33">
        <v>1.1000000000000001</v>
      </c>
      <c r="W105" s="33">
        <v>0.35</v>
      </c>
      <c r="X105" s="35">
        <v>53388.07614364857</v>
      </c>
      <c r="Y105" s="35">
        <v>24.492044108209544</v>
      </c>
      <c r="Z105" s="35">
        <v>40263.233183644843</v>
      </c>
      <c r="AA105" s="34">
        <v>7.2842953053732487</v>
      </c>
    </row>
    <row r="106" spans="1:27">
      <c r="A106" s="29" t="s">
        <v>743</v>
      </c>
      <c r="B106" s="29" t="s">
        <v>861</v>
      </c>
      <c r="C106" s="37" t="s">
        <v>744</v>
      </c>
      <c r="D106" s="2" t="s">
        <v>1006</v>
      </c>
      <c r="E106" s="31">
        <v>0</v>
      </c>
      <c r="F106" s="31">
        <v>0</v>
      </c>
      <c r="G106" s="31">
        <v>0</v>
      </c>
      <c r="H106" s="32">
        <v>84.88</v>
      </c>
      <c r="I106" s="31">
        <v>0</v>
      </c>
      <c r="J106" s="31">
        <v>0</v>
      </c>
      <c r="K106" s="31">
        <v>0</v>
      </c>
      <c r="L106" s="33">
        <v>71.48</v>
      </c>
      <c r="M106" s="34">
        <v>100</v>
      </c>
      <c r="N106" s="34">
        <v>103.06421116257118</v>
      </c>
      <c r="O106" s="34">
        <v>92.017553029721881</v>
      </c>
      <c r="P106" s="34">
        <v>91.055793015998987</v>
      </c>
      <c r="Q106" s="36">
        <v>89.704543873447733</v>
      </c>
      <c r="R106" s="34">
        <v>6.8867555487151861</v>
      </c>
      <c r="S106" s="34">
        <v>63.883602934097517</v>
      </c>
      <c r="T106" s="2">
        <v>48.16</v>
      </c>
      <c r="U106" s="33">
        <v>14.8</v>
      </c>
      <c r="V106" s="33">
        <v>2.0099999999999998</v>
      </c>
      <c r="W106" s="33">
        <v>0.42</v>
      </c>
      <c r="X106" s="35">
        <v>24547.331509322361</v>
      </c>
      <c r="Y106" s="35">
        <v>41.324012971464583</v>
      </c>
      <c r="Z106" s="35">
        <v>18880.442234084428</v>
      </c>
      <c r="AA106" s="34">
        <v>5.6166255657711588</v>
      </c>
    </row>
    <row r="107" spans="1:27">
      <c r="A107" s="29" t="s">
        <v>743</v>
      </c>
      <c r="B107" s="29" t="s">
        <v>863</v>
      </c>
      <c r="C107" s="37" t="s">
        <v>744</v>
      </c>
      <c r="D107" s="2" t="s">
        <v>1007</v>
      </c>
      <c r="E107" s="31">
        <v>0</v>
      </c>
      <c r="F107" s="31">
        <v>0</v>
      </c>
      <c r="G107" s="31">
        <v>0</v>
      </c>
      <c r="H107" s="32">
        <v>86.47</v>
      </c>
      <c r="I107" s="31">
        <v>0</v>
      </c>
      <c r="J107" s="31">
        <v>0</v>
      </c>
      <c r="K107" s="31">
        <v>0</v>
      </c>
      <c r="L107" s="33">
        <v>70.39</v>
      </c>
      <c r="M107" s="34">
        <v>98.912336712179808</v>
      </c>
      <c r="N107" s="34">
        <v>102.74300290785985</v>
      </c>
      <c r="O107" s="34">
        <v>87.644790302379789</v>
      </c>
      <c r="P107" s="34">
        <v>103.32307853959138</v>
      </c>
      <c r="Q107" s="36">
        <v>90.851883625092483</v>
      </c>
      <c r="R107" s="34">
        <v>5.971869440186194</v>
      </c>
      <c r="S107" s="34">
        <v>64.776104257570708</v>
      </c>
      <c r="T107" s="2">
        <v>45.62</v>
      </c>
      <c r="U107" s="33">
        <v>7.06</v>
      </c>
      <c r="V107" s="33">
        <v>0.54</v>
      </c>
      <c r="W107" s="33">
        <v>0.08</v>
      </c>
      <c r="X107" s="35">
        <v>16747.652497532243</v>
      </c>
      <c r="Y107" s="35">
        <v>25.390388349305862</v>
      </c>
      <c r="Z107" s="35">
        <v>13225.333615095069</v>
      </c>
      <c r="AA107" s="34">
        <v>6.9088198382405608</v>
      </c>
    </row>
    <row r="108" spans="1:27">
      <c r="A108" s="29" t="s">
        <v>743</v>
      </c>
      <c r="B108" s="29" t="s">
        <v>865</v>
      </c>
      <c r="C108" s="37" t="s">
        <v>744</v>
      </c>
      <c r="D108" s="2" t="s">
        <v>1008</v>
      </c>
      <c r="E108" s="31">
        <v>0</v>
      </c>
      <c r="F108" s="31">
        <v>0</v>
      </c>
      <c r="G108" s="31">
        <v>0</v>
      </c>
      <c r="H108" s="32">
        <v>0</v>
      </c>
      <c r="I108" s="31">
        <v>0</v>
      </c>
      <c r="J108" s="31">
        <v>0</v>
      </c>
      <c r="K108" s="31">
        <v>0</v>
      </c>
      <c r="L108" s="33">
        <v>70.56</v>
      </c>
      <c r="M108" s="34">
        <v>100</v>
      </c>
      <c r="N108" s="34">
        <v>106.57357616929394</v>
      </c>
      <c r="O108" s="34">
        <v>84.880274947230674</v>
      </c>
      <c r="P108" s="34">
        <v>83.320423504270664</v>
      </c>
      <c r="Q108" s="36">
        <v>83.534347030031029</v>
      </c>
      <c r="R108" s="34">
        <v>3.3405552683195046</v>
      </c>
      <c r="S108" s="34">
        <v>79.882389961845561</v>
      </c>
      <c r="T108" s="2">
        <v>0</v>
      </c>
      <c r="U108" s="33">
        <v>10</v>
      </c>
      <c r="V108" s="33">
        <v>1.48</v>
      </c>
      <c r="W108" s="33">
        <v>0.36</v>
      </c>
      <c r="X108" s="35">
        <v>3611.4024130556063</v>
      </c>
      <c r="Y108" s="35">
        <v>19.853669925154925</v>
      </c>
      <c r="Z108" s="35">
        <v>2778.0710033065616</v>
      </c>
      <c r="AA108" s="34">
        <v>5.8620551607929059</v>
      </c>
    </row>
    <row r="109" spans="1:27">
      <c r="A109" s="29" t="s">
        <v>745</v>
      </c>
      <c r="B109" s="29" t="s">
        <v>790</v>
      </c>
      <c r="C109" s="37" t="s">
        <v>746</v>
      </c>
      <c r="D109" s="2" t="s">
        <v>1009</v>
      </c>
      <c r="E109" s="31">
        <v>495</v>
      </c>
      <c r="F109" s="31">
        <v>45</v>
      </c>
      <c r="G109" s="31">
        <v>11</v>
      </c>
      <c r="H109" s="32">
        <v>64.11</v>
      </c>
      <c r="I109" s="31">
        <v>13</v>
      </c>
      <c r="J109" s="31">
        <v>8</v>
      </c>
      <c r="K109" s="31">
        <v>371</v>
      </c>
      <c r="L109" s="33">
        <v>73.239999999999995</v>
      </c>
      <c r="M109" s="34">
        <v>99.654685661656544</v>
      </c>
      <c r="N109" s="34">
        <v>110.72885376892205</v>
      </c>
      <c r="O109" s="34">
        <v>90.412243569474725</v>
      </c>
      <c r="P109" s="34">
        <v>87.281643433861063</v>
      </c>
      <c r="Q109" s="36">
        <v>83.734801218887867</v>
      </c>
      <c r="R109" s="34">
        <v>6.2980297264340876</v>
      </c>
      <c r="S109" s="34">
        <v>66.221259595875324</v>
      </c>
      <c r="T109" s="2">
        <v>43.64</v>
      </c>
      <c r="U109" s="33">
        <v>13.94</v>
      </c>
      <c r="V109" s="33">
        <v>1.98</v>
      </c>
      <c r="W109" s="33">
        <v>0.42</v>
      </c>
      <c r="X109" s="35">
        <v>100155.79903033875</v>
      </c>
      <c r="Y109" s="35">
        <v>58.797925918514693</v>
      </c>
      <c r="Z109" s="35">
        <v>92820.362199575684</v>
      </c>
      <c r="AA109" s="34">
        <v>5.0626787586134583</v>
      </c>
    </row>
    <row r="110" spans="1:27">
      <c r="A110" s="29" t="s">
        <v>745</v>
      </c>
      <c r="B110" s="29" t="s">
        <v>792</v>
      </c>
      <c r="C110" s="37" t="s">
        <v>746</v>
      </c>
      <c r="D110" s="2" t="s">
        <v>1010</v>
      </c>
      <c r="E110" s="31">
        <v>0</v>
      </c>
      <c r="F110" s="31">
        <v>0</v>
      </c>
      <c r="G110" s="31">
        <v>0</v>
      </c>
      <c r="H110" s="32">
        <v>74.64</v>
      </c>
      <c r="I110" s="31">
        <v>0</v>
      </c>
      <c r="J110" s="31">
        <v>0</v>
      </c>
      <c r="K110" s="31">
        <v>0</v>
      </c>
      <c r="L110" s="33">
        <v>73.33</v>
      </c>
      <c r="M110" s="34">
        <v>100</v>
      </c>
      <c r="N110" s="34">
        <v>108.81790305295189</v>
      </c>
      <c r="O110" s="34">
        <v>86.789090971107257</v>
      </c>
      <c r="P110" s="34">
        <v>85.434746108549902</v>
      </c>
      <c r="Q110" s="36">
        <v>79.214679955392086</v>
      </c>
      <c r="R110" s="34">
        <v>4.6215195577683872</v>
      </c>
      <c r="S110" s="34">
        <v>65.18858295741849</v>
      </c>
      <c r="T110" s="2">
        <v>38.4</v>
      </c>
      <c r="U110" s="33">
        <v>17.05</v>
      </c>
      <c r="V110" s="33">
        <v>3.19</v>
      </c>
      <c r="W110" s="33">
        <v>0.85</v>
      </c>
      <c r="X110" s="35">
        <v>42016.940498739779</v>
      </c>
      <c r="Y110" s="35">
        <v>25.455170313511413</v>
      </c>
      <c r="Z110" s="35">
        <v>33051.04665306001</v>
      </c>
      <c r="AA110" s="34">
        <v>6.052230821891925</v>
      </c>
    </row>
    <row r="111" spans="1:27">
      <c r="A111" s="29" t="s">
        <v>745</v>
      </c>
      <c r="B111" s="29" t="s">
        <v>794</v>
      </c>
      <c r="C111" s="37" t="s">
        <v>746</v>
      </c>
      <c r="D111" s="2" t="s">
        <v>1011</v>
      </c>
      <c r="E111" s="31">
        <v>30</v>
      </c>
      <c r="F111" s="31">
        <v>64</v>
      </c>
      <c r="G111" s="31">
        <v>7</v>
      </c>
      <c r="H111" s="32">
        <v>64.81</v>
      </c>
      <c r="I111" s="31">
        <v>0</v>
      </c>
      <c r="J111" s="31">
        <v>11</v>
      </c>
      <c r="K111" s="31">
        <v>0</v>
      </c>
      <c r="L111" s="33">
        <v>72.91</v>
      </c>
      <c r="M111" s="34">
        <v>100</v>
      </c>
      <c r="N111" s="34">
        <v>104.68876986400082</v>
      </c>
      <c r="O111" s="34">
        <v>92.694294674385375</v>
      </c>
      <c r="P111" s="34">
        <v>72.826859767837604</v>
      </c>
      <c r="Q111" s="36">
        <v>78.858086825062315</v>
      </c>
      <c r="R111" s="34">
        <v>5.334862750460764</v>
      </c>
      <c r="S111" s="34">
        <v>71.676414738265009</v>
      </c>
      <c r="T111" s="2">
        <v>33.630000000000003</v>
      </c>
      <c r="U111" s="33">
        <v>18.8</v>
      </c>
      <c r="V111" s="33">
        <v>2.79</v>
      </c>
      <c r="W111" s="33">
        <v>0.68</v>
      </c>
      <c r="X111" s="35">
        <v>19923.741567976096</v>
      </c>
      <c r="Y111" s="35">
        <v>21.95436681808085</v>
      </c>
      <c r="Z111" s="35">
        <v>14796.924628586898</v>
      </c>
      <c r="AA111" s="34">
        <v>4.7509647854672323</v>
      </c>
    </row>
    <row r="112" spans="1:27">
      <c r="A112" s="29" t="s">
        <v>745</v>
      </c>
      <c r="B112" s="29" t="s">
        <v>796</v>
      </c>
      <c r="C112" s="37" t="s">
        <v>746</v>
      </c>
      <c r="D112" s="2" t="s">
        <v>1012</v>
      </c>
      <c r="E112" s="31">
        <v>0</v>
      </c>
      <c r="F112" s="31">
        <v>0</v>
      </c>
      <c r="G112" s="31">
        <v>0</v>
      </c>
      <c r="H112" s="32">
        <v>75.680000000000007</v>
      </c>
      <c r="I112" s="31">
        <v>0</v>
      </c>
      <c r="J112" s="31">
        <v>0</v>
      </c>
      <c r="K112" s="31">
        <v>0</v>
      </c>
      <c r="L112" s="33">
        <v>73.790000000000006</v>
      </c>
      <c r="M112" s="34">
        <v>99.817786764677351</v>
      </c>
      <c r="N112" s="34">
        <v>101.71693648146989</v>
      </c>
      <c r="O112" s="34">
        <v>93.267789224687263</v>
      </c>
      <c r="P112" s="34">
        <v>66.76575075243565</v>
      </c>
      <c r="Q112" s="36">
        <v>79.08256582533258</v>
      </c>
      <c r="R112" s="34">
        <v>4.7234935594319083</v>
      </c>
      <c r="S112" s="34">
        <v>70.94979222612784</v>
      </c>
      <c r="T112" s="2">
        <v>21.5</v>
      </c>
      <c r="U112" s="33">
        <v>17.21</v>
      </c>
      <c r="V112" s="33">
        <v>3.25</v>
      </c>
      <c r="W112" s="33">
        <v>0.84</v>
      </c>
      <c r="X112" s="35">
        <v>17241.466347878588</v>
      </c>
      <c r="Y112" s="35">
        <v>19.000745360838636</v>
      </c>
      <c r="Z112" s="35">
        <v>12929.657377492324</v>
      </c>
      <c r="AA112" s="34">
        <v>5.4101461164538733</v>
      </c>
    </row>
    <row r="113" spans="1:27">
      <c r="A113" s="29" t="s">
        <v>745</v>
      </c>
      <c r="B113" s="29" t="s">
        <v>798</v>
      </c>
      <c r="C113" s="37" t="s">
        <v>746</v>
      </c>
      <c r="D113" s="2" t="s">
        <v>1013</v>
      </c>
      <c r="E113" s="31">
        <v>37</v>
      </c>
      <c r="F113" s="31">
        <v>69</v>
      </c>
      <c r="G113" s="31">
        <v>24</v>
      </c>
      <c r="H113" s="32">
        <v>60.92</v>
      </c>
      <c r="I113" s="31">
        <v>23</v>
      </c>
      <c r="J113" s="31">
        <v>3</v>
      </c>
      <c r="K113" s="31">
        <v>234</v>
      </c>
      <c r="L113" s="33">
        <v>72.98</v>
      </c>
      <c r="M113" s="34">
        <v>100</v>
      </c>
      <c r="N113" s="34">
        <v>107.73581978035239</v>
      </c>
      <c r="O113" s="34">
        <v>90.061515954094233</v>
      </c>
      <c r="P113" s="34">
        <v>104.89342872758507</v>
      </c>
      <c r="Q113" s="36">
        <v>87.240969349001062</v>
      </c>
      <c r="R113" s="34">
        <v>5.5772852383021876</v>
      </c>
      <c r="S113" s="34">
        <v>66.842990616323135</v>
      </c>
      <c r="T113" s="2">
        <v>43.62</v>
      </c>
      <c r="U113" s="33">
        <v>19.600000000000001</v>
      </c>
      <c r="V113" s="33">
        <v>3.62</v>
      </c>
      <c r="W113" s="33">
        <v>0.99</v>
      </c>
      <c r="X113" s="35">
        <v>22315.248929549674</v>
      </c>
      <c r="Y113" s="35">
        <v>18.774350165319852</v>
      </c>
      <c r="Z113" s="35">
        <v>16916.219558222489</v>
      </c>
      <c r="AA113" s="34">
        <v>4.9682781346433273</v>
      </c>
    </row>
    <row r="114" spans="1:27">
      <c r="A114" s="29" t="s">
        <v>745</v>
      </c>
      <c r="B114" s="29" t="s">
        <v>800</v>
      </c>
      <c r="C114" s="37" t="s">
        <v>746</v>
      </c>
      <c r="D114" s="2" t="s">
        <v>1014</v>
      </c>
      <c r="E114" s="31">
        <v>0</v>
      </c>
      <c r="F114" s="31">
        <v>0</v>
      </c>
      <c r="G114" s="31">
        <v>0</v>
      </c>
      <c r="H114" s="32">
        <v>54.61</v>
      </c>
      <c r="I114" s="31">
        <v>0</v>
      </c>
      <c r="J114" s="31">
        <v>0</v>
      </c>
      <c r="K114" s="31">
        <v>0</v>
      </c>
      <c r="L114" s="33">
        <v>74.260000000000005</v>
      </c>
      <c r="M114" s="34">
        <v>99.656515219345238</v>
      </c>
      <c r="N114" s="34">
        <v>107.87085801510523</v>
      </c>
      <c r="O114" s="34">
        <v>93.8534769435812</v>
      </c>
      <c r="P114" s="34">
        <v>102.81108944134496</v>
      </c>
      <c r="Q114" s="36">
        <v>88.96529338049946</v>
      </c>
      <c r="R114" s="34">
        <v>3.6366348112878351</v>
      </c>
      <c r="S114" s="34">
        <v>64.483208518499026</v>
      </c>
      <c r="T114" s="2">
        <v>41.77</v>
      </c>
      <c r="U114" s="33">
        <v>13.81</v>
      </c>
      <c r="V114" s="33">
        <v>2.25</v>
      </c>
      <c r="W114" s="33">
        <v>0.54</v>
      </c>
      <c r="X114" s="35">
        <v>14968.991360000002</v>
      </c>
      <c r="Y114" s="35">
        <v>21.00362762843665</v>
      </c>
      <c r="Z114" s="35">
        <v>11426.355139999998</v>
      </c>
      <c r="AA114" s="34">
        <v>5.1507076268136274</v>
      </c>
    </row>
    <row r="115" spans="1:27">
      <c r="A115" s="29" t="s">
        <v>745</v>
      </c>
      <c r="B115" s="29" t="s">
        <v>802</v>
      </c>
      <c r="C115" s="37" t="s">
        <v>746</v>
      </c>
      <c r="D115" s="2" t="s">
        <v>1015</v>
      </c>
      <c r="E115" s="31">
        <v>0</v>
      </c>
      <c r="F115" s="31">
        <v>0</v>
      </c>
      <c r="G115" s="31">
        <v>0</v>
      </c>
      <c r="H115" s="32">
        <v>73.930000000000007</v>
      </c>
      <c r="I115" s="31">
        <v>0</v>
      </c>
      <c r="J115" s="31">
        <v>0</v>
      </c>
      <c r="K115" s="31">
        <v>0</v>
      </c>
      <c r="L115" s="33">
        <v>71.3</v>
      </c>
      <c r="M115" s="34">
        <v>100</v>
      </c>
      <c r="N115" s="34">
        <v>107.62217621614481</v>
      </c>
      <c r="O115" s="34">
        <v>89.736074361083624</v>
      </c>
      <c r="P115" s="34">
        <v>52.983123111306654</v>
      </c>
      <c r="Q115" s="36">
        <v>76.748106636802987</v>
      </c>
      <c r="R115" s="34">
        <v>4.184509711037423</v>
      </c>
      <c r="S115" s="34">
        <v>72.373089964104864</v>
      </c>
      <c r="T115" s="2">
        <v>26.09</v>
      </c>
      <c r="U115" s="33">
        <v>20.32</v>
      </c>
      <c r="V115" s="33">
        <v>3.85</v>
      </c>
      <c r="W115" s="33">
        <v>1.1000000000000001</v>
      </c>
      <c r="X115" s="35">
        <v>15365.351610497963</v>
      </c>
      <c r="Y115" s="35">
        <v>19.679161583797452</v>
      </c>
      <c r="Z115" s="35">
        <v>11949.92613836445</v>
      </c>
      <c r="AA115" s="34">
        <v>5.2498064969148004</v>
      </c>
    </row>
    <row r="116" spans="1:27">
      <c r="A116" s="29" t="s">
        <v>745</v>
      </c>
      <c r="B116" s="29" t="s">
        <v>804</v>
      </c>
      <c r="C116" s="37" t="s">
        <v>746</v>
      </c>
      <c r="D116" s="2" t="s">
        <v>1016</v>
      </c>
      <c r="E116" s="31">
        <v>0</v>
      </c>
      <c r="F116" s="31">
        <v>0</v>
      </c>
      <c r="G116" s="31">
        <v>0</v>
      </c>
      <c r="H116" s="32">
        <v>64.22</v>
      </c>
      <c r="I116" s="31">
        <v>0</v>
      </c>
      <c r="J116" s="31">
        <v>0</v>
      </c>
      <c r="K116" s="31">
        <v>0</v>
      </c>
      <c r="L116" s="33">
        <v>73.39</v>
      </c>
      <c r="M116" s="34">
        <v>99.690376410349515</v>
      </c>
      <c r="N116" s="34">
        <v>114.06917138687696</v>
      </c>
      <c r="O116" s="34">
        <v>88.928458670316417</v>
      </c>
      <c r="P116" s="34">
        <v>75.562668990522553</v>
      </c>
      <c r="Q116" s="36">
        <v>79.237859300488623</v>
      </c>
      <c r="R116" s="34">
        <v>2.4427692286392677</v>
      </c>
      <c r="S116" s="34">
        <v>74.490817754575659</v>
      </c>
      <c r="T116" s="2">
        <v>30.3</v>
      </c>
      <c r="U116" s="33">
        <v>12.42</v>
      </c>
      <c r="V116" s="33">
        <v>1.67</v>
      </c>
      <c r="W116" s="33">
        <v>0.31</v>
      </c>
      <c r="X116" s="35">
        <v>26223.219707016742</v>
      </c>
      <c r="Y116" s="35">
        <v>20.859708800981878</v>
      </c>
      <c r="Z116" s="35">
        <v>19855.844235726789</v>
      </c>
      <c r="AA116" s="34">
        <v>5.4011745329810736</v>
      </c>
    </row>
    <row r="117" spans="1:27">
      <c r="A117" s="29" t="s">
        <v>745</v>
      </c>
      <c r="B117" s="29" t="s">
        <v>806</v>
      </c>
      <c r="C117" s="37" t="s">
        <v>746</v>
      </c>
      <c r="D117" s="2" t="s">
        <v>1017</v>
      </c>
      <c r="E117" s="31">
        <v>0</v>
      </c>
      <c r="F117" s="31">
        <v>0</v>
      </c>
      <c r="G117" s="31">
        <v>0</v>
      </c>
      <c r="H117" s="32">
        <v>61.35</v>
      </c>
      <c r="I117" s="31">
        <v>0</v>
      </c>
      <c r="J117" s="31">
        <v>0</v>
      </c>
      <c r="K117" s="31">
        <v>0</v>
      </c>
      <c r="L117" s="33">
        <v>75.72</v>
      </c>
      <c r="M117" s="34">
        <v>99.744791789361386</v>
      </c>
      <c r="N117" s="34">
        <v>108.25466027064508</v>
      </c>
      <c r="O117" s="34">
        <v>93.214837879987058</v>
      </c>
      <c r="P117" s="34">
        <v>77.449236640526493</v>
      </c>
      <c r="Q117" s="36">
        <v>82.384162920303652</v>
      </c>
      <c r="R117" s="34">
        <v>3.6676916733950629</v>
      </c>
      <c r="S117" s="34">
        <v>69.963649280998268</v>
      </c>
      <c r="T117" s="2">
        <v>21.96</v>
      </c>
      <c r="U117" s="33">
        <v>11.96</v>
      </c>
      <c r="V117" s="33">
        <v>1.96</v>
      </c>
      <c r="W117" s="33">
        <v>0.53</v>
      </c>
      <c r="X117" s="35">
        <v>25929.835074606159</v>
      </c>
      <c r="Y117" s="35">
        <v>26.750403708360107</v>
      </c>
      <c r="Z117" s="35">
        <v>19118.756299314136</v>
      </c>
      <c r="AA117" s="34">
        <v>5.2737910901737024</v>
      </c>
    </row>
    <row r="118" spans="1:27">
      <c r="A118" s="29" t="s">
        <v>745</v>
      </c>
      <c r="B118" s="29" t="s">
        <v>808</v>
      </c>
      <c r="C118" s="37" t="s">
        <v>746</v>
      </c>
      <c r="D118" s="2" t="s">
        <v>1018</v>
      </c>
      <c r="E118" s="31">
        <v>0</v>
      </c>
      <c r="F118" s="31">
        <v>0</v>
      </c>
      <c r="G118" s="31">
        <v>0</v>
      </c>
      <c r="H118" s="32">
        <v>71.599999999999994</v>
      </c>
      <c r="I118" s="31">
        <v>0</v>
      </c>
      <c r="J118" s="31">
        <v>0</v>
      </c>
      <c r="K118" s="31">
        <v>0</v>
      </c>
      <c r="L118" s="33">
        <v>76.62</v>
      </c>
      <c r="M118" s="34">
        <v>99.915524642450777</v>
      </c>
      <c r="N118" s="34">
        <v>105.13623787050325</v>
      </c>
      <c r="O118" s="34">
        <v>93.400477626500788</v>
      </c>
      <c r="P118" s="34">
        <v>100.57710753337949</v>
      </c>
      <c r="Q118" s="36">
        <v>86.591075505468126</v>
      </c>
      <c r="R118" s="34">
        <v>4.346819489846661</v>
      </c>
      <c r="S118" s="34">
        <v>66.931513994785988</v>
      </c>
      <c r="T118" s="2">
        <v>38.229999999999997</v>
      </c>
      <c r="U118" s="33">
        <v>14.15</v>
      </c>
      <c r="V118" s="33">
        <v>2.46</v>
      </c>
      <c r="W118" s="33">
        <v>0.61</v>
      </c>
      <c r="X118" s="35">
        <v>31558.691061766618</v>
      </c>
      <c r="Y118" s="35">
        <v>27.130504395364081</v>
      </c>
      <c r="Z118" s="35">
        <v>23717.931016075676</v>
      </c>
      <c r="AA118" s="34">
        <v>5.1374444373074084</v>
      </c>
    </row>
    <row r="119" spans="1:27">
      <c r="A119" s="29" t="s">
        <v>745</v>
      </c>
      <c r="B119" s="29" t="s">
        <v>810</v>
      </c>
      <c r="C119" s="37" t="s">
        <v>746</v>
      </c>
      <c r="D119" s="2" t="s">
        <v>1019</v>
      </c>
      <c r="E119" s="31">
        <v>0</v>
      </c>
      <c r="F119" s="31">
        <v>10</v>
      </c>
      <c r="G119" s="31">
        <v>2</v>
      </c>
      <c r="H119" s="32">
        <v>71.430000000000007</v>
      </c>
      <c r="I119" s="31">
        <v>54</v>
      </c>
      <c r="J119" s="31">
        <v>0</v>
      </c>
      <c r="K119" s="31">
        <v>0</v>
      </c>
      <c r="L119" s="33">
        <v>77.489999999999995</v>
      </c>
      <c r="M119" s="34">
        <v>100</v>
      </c>
      <c r="N119" s="34">
        <v>101.62731501354239</v>
      </c>
      <c r="O119" s="34">
        <v>99.884505387545161</v>
      </c>
      <c r="P119" s="34">
        <v>96.109213851976165</v>
      </c>
      <c r="Q119" s="36">
        <v>94.206821393845615</v>
      </c>
      <c r="R119" s="34">
        <v>2.2653820024006057</v>
      </c>
      <c r="S119" s="34">
        <v>67.294894715931662</v>
      </c>
      <c r="T119" s="2">
        <v>35.9</v>
      </c>
      <c r="U119" s="33">
        <v>8.75</v>
      </c>
      <c r="V119" s="33">
        <v>0.93</v>
      </c>
      <c r="W119" s="33">
        <v>0.17</v>
      </c>
      <c r="X119" s="35">
        <v>29094.614226710473</v>
      </c>
      <c r="Y119" s="35">
        <v>33.388471875288154</v>
      </c>
      <c r="Z119" s="35">
        <v>22836.644066364275</v>
      </c>
      <c r="AA119" s="34">
        <v>5.6661181013136144</v>
      </c>
    </row>
    <row r="120" spans="1:27">
      <c r="A120" s="29" t="s">
        <v>745</v>
      </c>
      <c r="B120" s="29" t="s">
        <v>812</v>
      </c>
      <c r="C120" s="37" t="s">
        <v>746</v>
      </c>
      <c r="D120" s="2" t="s">
        <v>1020</v>
      </c>
      <c r="E120" s="31">
        <v>0</v>
      </c>
      <c r="F120" s="31">
        <v>0</v>
      </c>
      <c r="G120" s="31">
        <v>0</v>
      </c>
      <c r="H120" s="32">
        <v>71.33</v>
      </c>
      <c r="I120" s="31">
        <v>0</v>
      </c>
      <c r="J120" s="31">
        <v>0</v>
      </c>
      <c r="K120" s="31">
        <v>0</v>
      </c>
      <c r="L120" s="33">
        <v>76</v>
      </c>
      <c r="M120" s="34">
        <v>99.508740312696659</v>
      </c>
      <c r="N120" s="34">
        <v>104.85243701313414</v>
      </c>
      <c r="O120" s="34">
        <v>94.516378690286729</v>
      </c>
      <c r="P120" s="34">
        <v>86.580657427839697</v>
      </c>
      <c r="Q120" s="36">
        <v>77.590037664036544</v>
      </c>
      <c r="R120" s="34">
        <v>2.3848743106782209</v>
      </c>
      <c r="S120" s="34">
        <v>71.221533986575906</v>
      </c>
      <c r="T120" s="2">
        <v>34.1</v>
      </c>
      <c r="U120" s="33">
        <v>12.9</v>
      </c>
      <c r="V120" s="33">
        <v>1.8</v>
      </c>
      <c r="W120" s="33">
        <v>0.43</v>
      </c>
      <c r="X120" s="35">
        <v>23281.134373683399</v>
      </c>
      <c r="Y120" s="35">
        <v>24.455615298388508</v>
      </c>
      <c r="Z120" s="35">
        <v>17862.651970322371</v>
      </c>
      <c r="AA120" s="34">
        <v>5.2155448681653951</v>
      </c>
    </row>
    <row r="121" spans="1:27">
      <c r="A121" s="29" t="s">
        <v>745</v>
      </c>
      <c r="B121" s="29" t="s">
        <v>814</v>
      </c>
      <c r="C121" s="37" t="s">
        <v>746</v>
      </c>
      <c r="D121" s="2" t="s">
        <v>1021</v>
      </c>
      <c r="E121" s="31">
        <v>0</v>
      </c>
      <c r="F121" s="31">
        <v>0</v>
      </c>
      <c r="G121" s="31">
        <v>0</v>
      </c>
      <c r="H121" s="32">
        <v>66.78</v>
      </c>
      <c r="I121" s="31">
        <v>0</v>
      </c>
      <c r="J121" s="31">
        <v>0</v>
      </c>
      <c r="K121" s="31">
        <v>0</v>
      </c>
      <c r="L121" s="33">
        <v>77.31</v>
      </c>
      <c r="M121" s="34">
        <v>99.704642087715811</v>
      </c>
      <c r="N121" s="34">
        <v>108.58406074575927</v>
      </c>
      <c r="O121" s="34">
        <v>97.200308538776312</v>
      </c>
      <c r="P121" s="34">
        <v>83.109320967552321</v>
      </c>
      <c r="Q121" s="36">
        <v>80.873767506331887</v>
      </c>
      <c r="R121" s="34">
        <v>3.1687210555627314</v>
      </c>
      <c r="S121" s="34">
        <v>70.239152324815237</v>
      </c>
      <c r="T121" s="2">
        <v>31.6</v>
      </c>
      <c r="U121" s="33">
        <v>12.28</v>
      </c>
      <c r="V121" s="33">
        <v>1.85</v>
      </c>
      <c r="W121" s="33">
        <v>0.43</v>
      </c>
      <c r="X121" s="35">
        <v>29322.302404053571</v>
      </c>
      <c r="Y121" s="35">
        <v>33.937025146441549</v>
      </c>
      <c r="Z121" s="35">
        <v>22428.80380026967</v>
      </c>
      <c r="AA121" s="34">
        <v>5.3673835031008394</v>
      </c>
    </row>
    <row r="122" spans="1:27">
      <c r="A122" s="29" t="s">
        <v>745</v>
      </c>
      <c r="B122" s="29" t="s">
        <v>816</v>
      </c>
      <c r="C122" s="37" t="s">
        <v>746</v>
      </c>
      <c r="D122" s="2" t="s">
        <v>1022</v>
      </c>
      <c r="E122" s="31">
        <v>0</v>
      </c>
      <c r="F122" s="31">
        <v>72</v>
      </c>
      <c r="G122" s="31">
        <v>6</v>
      </c>
      <c r="H122" s="32">
        <v>65.11</v>
      </c>
      <c r="I122" s="31">
        <v>63</v>
      </c>
      <c r="J122" s="31">
        <v>0</v>
      </c>
      <c r="K122" s="31">
        <v>402</v>
      </c>
      <c r="L122" s="33">
        <v>75.55</v>
      </c>
      <c r="M122" s="34">
        <v>99.386183589126205</v>
      </c>
      <c r="N122" s="34">
        <v>108.01052119927969</v>
      </c>
      <c r="O122" s="34">
        <v>86.423191777467252</v>
      </c>
      <c r="P122" s="34">
        <v>106.48767869363994</v>
      </c>
      <c r="Q122" s="36">
        <v>79.946333733069679</v>
      </c>
      <c r="R122" s="34">
        <v>4.554529164859801</v>
      </c>
      <c r="S122" s="34">
        <v>71.124030161910042</v>
      </c>
      <c r="T122" s="2">
        <v>34.56</v>
      </c>
      <c r="U122" s="33">
        <v>14.02</v>
      </c>
      <c r="V122" s="33">
        <v>1.93</v>
      </c>
      <c r="W122" s="33">
        <v>0.42</v>
      </c>
      <c r="X122" s="35">
        <v>29617.342980395711</v>
      </c>
      <c r="Y122" s="35">
        <v>33.57632779012993</v>
      </c>
      <c r="Z122" s="35">
        <v>22614.621657619398</v>
      </c>
      <c r="AA122" s="34">
        <v>5.7209005173671272</v>
      </c>
    </row>
    <row r="123" spans="1:27">
      <c r="A123" s="29" t="s">
        <v>745</v>
      </c>
      <c r="B123" s="29" t="s">
        <v>818</v>
      </c>
      <c r="C123" s="37" t="s">
        <v>746</v>
      </c>
      <c r="D123" s="2" t="s">
        <v>1023</v>
      </c>
      <c r="E123" s="31">
        <v>90</v>
      </c>
      <c r="F123" s="31">
        <v>104</v>
      </c>
      <c r="G123" s="31">
        <v>9</v>
      </c>
      <c r="H123" s="32">
        <v>65.37</v>
      </c>
      <c r="I123" s="31">
        <v>21</v>
      </c>
      <c r="J123" s="31">
        <v>22</v>
      </c>
      <c r="K123" s="31">
        <v>720</v>
      </c>
      <c r="L123" s="33">
        <v>74.459999999999994</v>
      </c>
      <c r="M123" s="34">
        <v>100</v>
      </c>
      <c r="N123" s="34">
        <v>107.24250664857009</v>
      </c>
      <c r="O123" s="34">
        <v>91.731904708559426</v>
      </c>
      <c r="P123" s="34">
        <v>81.276518627128766</v>
      </c>
      <c r="Q123" s="36">
        <v>74.504031025829335</v>
      </c>
      <c r="R123" s="34">
        <v>3.0236713714939669</v>
      </c>
      <c r="S123" s="34">
        <v>72.147809796044498</v>
      </c>
      <c r="T123" s="2">
        <v>24.44</v>
      </c>
      <c r="U123" s="33">
        <v>13.27</v>
      </c>
      <c r="V123" s="33">
        <v>2.0299999999999998</v>
      </c>
      <c r="W123" s="33">
        <v>0.56000000000000005</v>
      </c>
      <c r="X123" s="35">
        <v>21737.317312014799</v>
      </c>
      <c r="Y123" s="35">
        <v>16.002100488525357</v>
      </c>
      <c r="Z123" s="35">
        <v>16674.629696584299</v>
      </c>
      <c r="AA123" s="34">
        <v>4.4604851653304394</v>
      </c>
    </row>
    <row r="124" spans="1:27">
      <c r="A124" s="29" t="s">
        <v>745</v>
      </c>
      <c r="B124" s="29" t="s">
        <v>820</v>
      </c>
      <c r="C124" s="37" t="s">
        <v>746</v>
      </c>
      <c r="D124" s="2" t="s">
        <v>1024</v>
      </c>
      <c r="E124" s="31">
        <v>47</v>
      </c>
      <c r="F124" s="31">
        <v>8</v>
      </c>
      <c r="G124" s="31">
        <v>1</v>
      </c>
      <c r="H124" s="32">
        <v>67.8</v>
      </c>
      <c r="I124" s="31">
        <v>1</v>
      </c>
      <c r="J124" s="31">
        <v>0</v>
      </c>
      <c r="K124" s="31">
        <v>0</v>
      </c>
      <c r="L124" s="33">
        <v>73.989999999999995</v>
      </c>
      <c r="M124" s="34">
        <v>100</v>
      </c>
      <c r="N124" s="34">
        <v>104.46551842530837</v>
      </c>
      <c r="O124" s="34">
        <v>93.674676250671624</v>
      </c>
      <c r="P124" s="34">
        <v>84.816572546646995</v>
      </c>
      <c r="Q124" s="36">
        <v>92.880389020049677</v>
      </c>
      <c r="R124" s="34">
        <v>2.8465095634100068</v>
      </c>
      <c r="S124" s="34">
        <v>70.208118275784059</v>
      </c>
      <c r="T124" s="2">
        <v>29.06</v>
      </c>
      <c r="U124" s="33">
        <v>13.04</v>
      </c>
      <c r="V124" s="33">
        <v>1.53</v>
      </c>
      <c r="W124" s="33">
        <v>0.31</v>
      </c>
      <c r="X124" s="35">
        <v>19964.349706788846</v>
      </c>
      <c r="Y124" s="35">
        <v>23.334478421816542</v>
      </c>
      <c r="Z124" s="35">
        <v>15913.432032625757</v>
      </c>
      <c r="AA124" s="34">
        <v>23.526673389143113</v>
      </c>
    </row>
    <row r="125" spans="1:27">
      <c r="A125" s="29" t="s">
        <v>745</v>
      </c>
      <c r="B125" s="29" t="s">
        <v>822</v>
      </c>
      <c r="C125" s="37" t="s">
        <v>746</v>
      </c>
      <c r="D125" s="2" t="s">
        <v>1025</v>
      </c>
      <c r="E125" s="31">
        <v>63</v>
      </c>
      <c r="F125" s="31">
        <v>34</v>
      </c>
      <c r="G125" s="31">
        <v>0</v>
      </c>
      <c r="H125" s="32">
        <v>70.39</v>
      </c>
      <c r="I125" s="31">
        <v>3</v>
      </c>
      <c r="J125" s="31">
        <v>0</v>
      </c>
      <c r="K125" s="31">
        <v>0</v>
      </c>
      <c r="L125" s="33">
        <v>74.319999999999993</v>
      </c>
      <c r="M125" s="34">
        <v>100</v>
      </c>
      <c r="N125" s="34">
        <v>114.40463127193281</v>
      </c>
      <c r="O125" s="34">
        <v>103.86999625280224</v>
      </c>
      <c r="P125" s="34">
        <v>72.045287865584314</v>
      </c>
      <c r="Q125" s="36">
        <v>76.742578433394499</v>
      </c>
      <c r="R125" s="34">
        <v>3.188966154023718</v>
      </c>
      <c r="S125" s="34">
        <v>70.778405203663809</v>
      </c>
      <c r="T125" s="2">
        <v>33.08</v>
      </c>
      <c r="U125" s="33">
        <v>18.350000000000001</v>
      </c>
      <c r="V125" s="33">
        <v>3.24</v>
      </c>
      <c r="W125" s="33">
        <v>0.89</v>
      </c>
      <c r="X125" s="35">
        <v>14867.075737631079</v>
      </c>
      <c r="Y125" s="35">
        <v>23.821776998460301</v>
      </c>
      <c r="Z125" s="35">
        <v>11418.008732639446</v>
      </c>
      <c r="AA125" s="34">
        <v>5.2324926107853997</v>
      </c>
    </row>
    <row r="126" spans="1:27">
      <c r="A126" s="29" t="s">
        <v>745</v>
      </c>
      <c r="B126" s="29" t="s">
        <v>824</v>
      </c>
      <c r="C126" s="37" t="s">
        <v>746</v>
      </c>
      <c r="D126" s="2" t="s">
        <v>1026</v>
      </c>
      <c r="E126" s="31">
        <v>149</v>
      </c>
      <c r="F126" s="31">
        <v>94</v>
      </c>
      <c r="G126" s="31">
        <v>11</v>
      </c>
      <c r="H126" s="32">
        <v>0</v>
      </c>
      <c r="I126" s="31">
        <v>47</v>
      </c>
      <c r="J126" s="31">
        <v>31</v>
      </c>
      <c r="K126" s="31">
        <v>113</v>
      </c>
      <c r="L126" s="33">
        <v>75.8</v>
      </c>
      <c r="M126" s="34">
        <v>100</v>
      </c>
      <c r="N126" s="34">
        <v>109.48960901027706</v>
      </c>
      <c r="O126" s="34">
        <v>83.896918666831823</v>
      </c>
      <c r="P126" s="34">
        <v>91.139228890072275</v>
      </c>
      <c r="Q126" s="36">
        <v>73.406276240693714</v>
      </c>
      <c r="R126" s="34">
        <v>3.8297957678797596</v>
      </c>
      <c r="S126" s="34">
        <v>66.831244748467711</v>
      </c>
      <c r="T126" s="2">
        <v>40.090000000000003</v>
      </c>
      <c r="U126" s="33">
        <v>11.38</v>
      </c>
      <c r="V126" s="33">
        <v>1.44</v>
      </c>
      <c r="W126" s="33">
        <v>0.35</v>
      </c>
      <c r="X126" s="35">
        <v>33646.610220278846</v>
      </c>
      <c r="Y126" s="35">
        <v>27.134603791064958</v>
      </c>
      <c r="Z126" s="35">
        <v>26039.955336810708</v>
      </c>
      <c r="AA126" s="34">
        <v>5.2020578286130075</v>
      </c>
    </row>
    <row r="127" spans="1:27">
      <c r="A127" s="29" t="s">
        <v>745</v>
      </c>
      <c r="B127" s="29" t="s">
        <v>826</v>
      </c>
      <c r="C127" s="37" t="s">
        <v>746</v>
      </c>
      <c r="D127" s="2" t="s">
        <v>1027</v>
      </c>
      <c r="E127" s="31">
        <v>0</v>
      </c>
      <c r="F127" s="31">
        <v>0</v>
      </c>
      <c r="G127" s="31">
        <v>0</v>
      </c>
      <c r="H127" s="32">
        <v>71.55</v>
      </c>
      <c r="I127" s="31">
        <v>0</v>
      </c>
      <c r="J127" s="31">
        <v>0</v>
      </c>
      <c r="K127" s="31">
        <v>0</v>
      </c>
      <c r="L127" s="33">
        <v>76.44</v>
      </c>
      <c r="M127" s="34">
        <v>100</v>
      </c>
      <c r="N127" s="34">
        <v>107.54664293678185</v>
      </c>
      <c r="O127" s="34">
        <v>89.296531707619422</v>
      </c>
      <c r="P127" s="34">
        <v>93.349101731778831</v>
      </c>
      <c r="Q127" s="36">
        <v>84.304839115531081</v>
      </c>
      <c r="R127" s="34">
        <v>3.5590612183218648</v>
      </c>
      <c r="S127" s="34">
        <v>71.745447604504676</v>
      </c>
      <c r="T127" s="2">
        <v>33.880000000000003</v>
      </c>
      <c r="U127" s="33">
        <v>7.59</v>
      </c>
      <c r="V127" s="33">
        <v>1</v>
      </c>
      <c r="W127" s="33">
        <v>0.21</v>
      </c>
      <c r="X127" s="35">
        <v>90150.643905582911</v>
      </c>
      <c r="Y127" s="35">
        <v>107.13101727462886</v>
      </c>
      <c r="Z127" s="35">
        <v>66688.490985548066</v>
      </c>
      <c r="AA127" s="34">
        <v>2.5329288147339213</v>
      </c>
    </row>
    <row r="128" spans="1:27">
      <c r="A128" s="29" t="s">
        <v>745</v>
      </c>
      <c r="B128" s="29" t="s">
        <v>828</v>
      </c>
      <c r="C128" s="37" t="s">
        <v>746</v>
      </c>
      <c r="D128" s="2" t="s">
        <v>1028</v>
      </c>
      <c r="E128" s="31">
        <v>305</v>
      </c>
      <c r="F128" s="31">
        <v>73</v>
      </c>
      <c r="G128" s="31">
        <v>6</v>
      </c>
      <c r="H128" s="32">
        <v>70.459999999999994</v>
      </c>
      <c r="I128" s="31">
        <v>14</v>
      </c>
      <c r="J128" s="31">
        <v>1</v>
      </c>
      <c r="K128" s="31">
        <v>129</v>
      </c>
      <c r="L128" s="33">
        <v>75.680000000000007</v>
      </c>
      <c r="M128" s="34">
        <v>100</v>
      </c>
      <c r="N128" s="34">
        <v>109.15612220770525</v>
      </c>
      <c r="O128" s="34">
        <v>88.803672322360825</v>
      </c>
      <c r="P128" s="34">
        <v>87.054214291998761</v>
      </c>
      <c r="Q128" s="36">
        <v>74.783519507033645</v>
      </c>
      <c r="R128" s="34">
        <v>4.8410897683141449</v>
      </c>
      <c r="S128" s="34">
        <v>69.853180186960742</v>
      </c>
      <c r="T128" s="2">
        <v>35.78</v>
      </c>
      <c r="U128" s="33">
        <v>8.1199999999999992</v>
      </c>
      <c r="V128" s="33">
        <v>0.98</v>
      </c>
      <c r="W128" s="33">
        <v>0.22</v>
      </c>
      <c r="X128" s="35">
        <v>23903.61673512683</v>
      </c>
      <c r="Y128" s="35">
        <v>19.823865263830513</v>
      </c>
      <c r="Z128" s="35">
        <v>18063.134881031718</v>
      </c>
      <c r="AA128" s="34">
        <v>5.0159919115913709</v>
      </c>
    </row>
    <row r="129" spans="1:27">
      <c r="A129" s="29" t="s">
        <v>745</v>
      </c>
      <c r="B129" s="29" t="s">
        <v>830</v>
      </c>
      <c r="C129" s="37" t="s">
        <v>746</v>
      </c>
      <c r="D129" s="2" t="s">
        <v>1029</v>
      </c>
      <c r="E129" s="31">
        <v>0</v>
      </c>
      <c r="F129" s="31">
        <v>0</v>
      </c>
      <c r="G129" s="31">
        <v>0</v>
      </c>
      <c r="H129" s="32">
        <v>74.709999999999994</v>
      </c>
      <c r="I129" s="31">
        <v>0</v>
      </c>
      <c r="J129" s="31">
        <v>0</v>
      </c>
      <c r="K129" s="31">
        <v>0</v>
      </c>
      <c r="L129" s="33">
        <v>75.27</v>
      </c>
      <c r="M129" s="34">
        <v>100</v>
      </c>
      <c r="N129" s="34">
        <v>105.94062967351286</v>
      </c>
      <c r="O129" s="34">
        <v>94.933983455849443</v>
      </c>
      <c r="P129" s="34">
        <v>91.703899018460859</v>
      </c>
      <c r="Q129" s="36">
        <v>79.917393128100301</v>
      </c>
      <c r="R129" s="34">
        <v>4.4702686439454675</v>
      </c>
      <c r="S129" s="34">
        <v>67.734757297107535</v>
      </c>
      <c r="T129" s="2">
        <v>36.840000000000003</v>
      </c>
      <c r="U129" s="33">
        <v>13.41</v>
      </c>
      <c r="V129" s="33">
        <v>2.2000000000000002</v>
      </c>
      <c r="W129" s="33">
        <v>0.59</v>
      </c>
      <c r="X129" s="35">
        <v>20843.92087310147</v>
      </c>
      <c r="Y129" s="35">
        <v>18.457414139670369</v>
      </c>
      <c r="Z129" s="35">
        <v>15665.204765406688</v>
      </c>
      <c r="AA129" s="34">
        <v>5.0380544839232897</v>
      </c>
    </row>
    <row r="130" spans="1:27">
      <c r="A130" s="29" t="s">
        <v>745</v>
      </c>
      <c r="B130" s="29" t="s">
        <v>832</v>
      </c>
      <c r="C130" s="37" t="s">
        <v>746</v>
      </c>
      <c r="D130" s="2" t="s">
        <v>1030</v>
      </c>
      <c r="E130" s="31">
        <v>86</v>
      </c>
      <c r="F130" s="31">
        <v>85</v>
      </c>
      <c r="G130" s="31">
        <v>13</v>
      </c>
      <c r="H130" s="32">
        <v>64.08</v>
      </c>
      <c r="I130" s="31">
        <v>8</v>
      </c>
      <c r="J130" s="31">
        <v>12</v>
      </c>
      <c r="K130" s="31">
        <v>208</v>
      </c>
      <c r="L130" s="33">
        <v>75.569999999999993</v>
      </c>
      <c r="M130" s="34">
        <v>100</v>
      </c>
      <c r="N130" s="34">
        <v>110.74000470248104</v>
      </c>
      <c r="O130" s="34">
        <v>86.256889940299402</v>
      </c>
      <c r="P130" s="34">
        <v>78.212168610262751</v>
      </c>
      <c r="Q130" s="36">
        <v>83.288231322601121</v>
      </c>
      <c r="R130" s="34">
        <v>1.7787961047346712</v>
      </c>
      <c r="S130" s="34">
        <v>76.368215216130636</v>
      </c>
      <c r="T130" s="2">
        <v>23.32</v>
      </c>
      <c r="U130" s="33">
        <v>7.78</v>
      </c>
      <c r="V130" s="33">
        <v>1.1000000000000001</v>
      </c>
      <c r="W130" s="33">
        <v>0.25</v>
      </c>
      <c r="X130" s="35">
        <v>40100.266413677084</v>
      </c>
      <c r="Y130" s="35">
        <v>39.538893207911158</v>
      </c>
      <c r="Z130" s="35">
        <v>30286.380794351877</v>
      </c>
      <c r="AA130" s="34">
        <v>5.2718798166650345</v>
      </c>
    </row>
    <row r="131" spans="1:27">
      <c r="A131" s="29" t="s">
        <v>745</v>
      </c>
      <c r="B131" s="29" t="s">
        <v>834</v>
      </c>
      <c r="C131" s="37" t="s">
        <v>746</v>
      </c>
      <c r="D131" s="2" t="s">
        <v>1031</v>
      </c>
      <c r="E131" s="31">
        <v>41</v>
      </c>
      <c r="F131" s="31">
        <v>142</v>
      </c>
      <c r="G131" s="31">
        <v>2</v>
      </c>
      <c r="H131" s="32">
        <v>75.930000000000007</v>
      </c>
      <c r="I131" s="31">
        <v>3</v>
      </c>
      <c r="J131" s="31">
        <v>5</v>
      </c>
      <c r="K131" s="31">
        <v>174</v>
      </c>
      <c r="L131" s="33">
        <v>75.42</v>
      </c>
      <c r="M131" s="34">
        <v>100</v>
      </c>
      <c r="N131" s="34">
        <v>110.61557224522423</v>
      </c>
      <c r="O131" s="34">
        <v>85.633557572244413</v>
      </c>
      <c r="P131" s="34">
        <v>70.091400864387936</v>
      </c>
      <c r="Q131" s="36">
        <v>88.04581370830735</v>
      </c>
      <c r="R131" s="34">
        <v>2.9715301262232701</v>
      </c>
      <c r="S131" s="34">
        <v>74.369707615555029</v>
      </c>
      <c r="T131" s="2">
        <v>25.72</v>
      </c>
      <c r="U131" s="33">
        <v>11.46</v>
      </c>
      <c r="V131" s="33">
        <v>1.81</v>
      </c>
      <c r="W131" s="33">
        <v>0.43</v>
      </c>
      <c r="X131" s="35">
        <v>17526.473010088965</v>
      </c>
      <c r="Y131" s="35">
        <v>23.291427362221974</v>
      </c>
      <c r="Z131" s="35">
        <v>13110.795635876961</v>
      </c>
      <c r="AA131" s="34">
        <v>4.9998107516567387</v>
      </c>
    </row>
    <row r="132" spans="1:27">
      <c r="A132" s="29" t="s">
        <v>745</v>
      </c>
      <c r="B132" s="29" t="s">
        <v>859</v>
      </c>
      <c r="C132" s="37" t="s">
        <v>746</v>
      </c>
      <c r="D132" s="2" t="s">
        <v>1032</v>
      </c>
      <c r="E132" s="31">
        <v>0</v>
      </c>
      <c r="F132" s="31">
        <v>0</v>
      </c>
      <c r="G132" s="31">
        <v>0</v>
      </c>
      <c r="H132" s="32">
        <v>61.89</v>
      </c>
      <c r="I132" s="31">
        <v>0</v>
      </c>
      <c r="J132" s="31">
        <v>0</v>
      </c>
      <c r="K132" s="31">
        <v>0</v>
      </c>
      <c r="L132" s="33">
        <v>74.239999999999995</v>
      </c>
      <c r="M132" s="34">
        <v>99.630107569289336</v>
      </c>
      <c r="N132" s="34">
        <v>115.08072062691474</v>
      </c>
      <c r="O132" s="34">
        <v>89.786782044533069</v>
      </c>
      <c r="P132" s="34">
        <v>87.104143912898607</v>
      </c>
      <c r="Q132" s="36">
        <v>80.191134190546762</v>
      </c>
      <c r="R132" s="34">
        <v>4.927618132281756</v>
      </c>
      <c r="S132" s="34">
        <v>66.493367929082368</v>
      </c>
      <c r="T132" s="2">
        <v>36.06</v>
      </c>
      <c r="U132" s="33">
        <v>11.1</v>
      </c>
      <c r="V132" s="33">
        <v>1.69</v>
      </c>
      <c r="W132" s="33">
        <v>0.39</v>
      </c>
      <c r="X132" s="35">
        <v>17200.827389685015</v>
      </c>
      <c r="Y132" s="35">
        <v>22.943001906958617</v>
      </c>
      <c r="Z132" s="35">
        <v>12935.491093694336</v>
      </c>
      <c r="AA132" s="34">
        <v>4.9299539052401826</v>
      </c>
    </row>
    <row r="133" spans="1:27">
      <c r="A133" s="29" t="s">
        <v>745</v>
      </c>
      <c r="B133" s="29" t="s">
        <v>861</v>
      </c>
      <c r="C133" s="37" t="s">
        <v>746</v>
      </c>
      <c r="D133" s="2" t="s">
        <v>1033</v>
      </c>
      <c r="E133" s="31">
        <v>41</v>
      </c>
      <c r="F133" s="31">
        <v>38</v>
      </c>
      <c r="G133" s="31">
        <v>4</v>
      </c>
      <c r="H133" s="32">
        <v>68.45</v>
      </c>
      <c r="I133" s="31">
        <v>4</v>
      </c>
      <c r="J133" s="31">
        <v>0</v>
      </c>
      <c r="K133" s="31">
        <v>0</v>
      </c>
      <c r="L133" s="33">
        <v>74.5</v>
      </c>
      <c r="M133" s="34">
        <v>99.818830039445373</v>
      </c>
      <c r="N133" s="34">
        <v>109.41361590760235</v>
      </c>
      <c r="O133" s="34">
        <v>92.979048334949411</v>
      </c>
      <c r="P133" s="34">
        <v>73.926707695694745</v>
      </c>
      <c r="Q133" s="36">
        <v>68.332685990110448</v>
      </c>
      <c r="R133" s="34">
        <v>5.8193645749368406</v>
      </c>
      <c r="S133" s="34">
        <v>67.696832445079039</v>
      </c>
      <c r="T133" s="2">
        <v>39.270000000000003</v>
      </c>
      <c r="U133" s="33">
        <v>10.8</v>
      </c>
      <c r="V133" s="33">
        <v>1.51</v>
      </c>
      <c r="W133" s="33">
        <v>0.31</v>
      </c>
      <c r="X133" s="35">
        <v>33776.400248151971</v>
      </c>
      <c r="Y133" s="35">
        <v>35.566010778504776</v>
      </c>
      <c r="Z133" s="35">
        <v>26159.087068339995</v>
      </c>
      <c r="AA133" s="34">
        <v>5.6013609890550526</v>
      </c>
    </row>
    <row r="134" spans="1:27">
      <c r="A134" s="29" t="s">
        <v>745</v>
      </c>
      <c r="B134" s="29" t="s">
        <v>863</v>
      </c>
      <c r="C134" s="37" t="s">
        <v>746</v>
      </c>
      <c r="D134" s="2" t="s">
        <v>1034</v>
      </c>
      <c r="E134" s="31">
        <v>0</v>
      </c>
      <c r="F134" s="31">
        <v>0</v>
      </c>
      <c r="G134" s="31">
        <v>0</v>
      </c>
      <c r="H134" s="32">
        <v>64.23</v>
      </c>
      <c r="I134" s="31">
        <v>0</v>
      </c>
      <c r="J134" s="31">
        <v>0</v>
      </c>
      <c r="K134" s="31">
        <v>0</v>
      </c>
      <c r="L134" s="33">
        <v>73.459999999999994</v>
      </c>
      <c r="M134" s="34">
        <v>100</v>
      </c>
      <c r="N134" s="34">
        <v>110.46538281596365</v>
      </c>
      <c r="O134" s="34">
        <v>93.143939256155832</v>
      </c>
      <c r="P134" s="34">
        <v>55.12646568369852</v>
      </c>
      <c r="Q134" s="36">
        <v>67.601096424607604</v>
      </c>
      <c r="R134" s="34">
        <v>4.3866567288358871</v>
      </c>
      <c r="S134" s="34">
        <v>70.980313150249685</v>
      </c>
      <c r="T134" s="2">
        <v>37.99</v>
      </c>
      <c r="U134" s="33">
        <v>12.61</v>
      </c>
      <c r="V134" s="33">
        <v>1.73</v>
      </c>
      <c r="W134" s="33">
        <v>0.36</v>
      </c>
      <c r="X134" s="35">
        <v>18228.695669200002</v>
      </c>
      <c r="Y134" s="35">
        <v>20.712261524022491</v>
      </c>
      <c r="Z134" s="35">
        <v>13917.701829640002</v>
      </c>
      <c r="AA134" s="34">
        <v>5.1617702460066397</v>
      </c>
    </row>
    <row r="135" spans="1:27">
      <c r="A135" s="29" t="s">
        <v>745</v>
      </c>
      <c r="B135" s="29" t="s">
        <v>865</v>
      </c>
      <c r="C135" s="37" t="s">
        <v>746</v>
      </c>
      <c r="D135" s="2" t="s">
        <v>1035</v>
      </c>
      <c r="E135" s="31">
        <v>0</v>
      </c>
      <c r="F135" s="31">
        <v>0</v>
      </c>
      <c r="G135" s="31">
        <v>0</v>
      </c>
      <c r="H135" s="32">
        <v>61.88</v>
      </c>
      <c r="I135" s="31">
        <v>0</v>
      </c>
      <c r="J135" s="31">
        <v>0</v>
      </c>
      <c r="K135" s="31">
        <v>0</v>
      </c>
      <c r="L135" s="33">
        <v>72.98</v>
      </c>
      <c r="M135" s="34">
        <v>99.618453566062058</v>
      </c>
      <c r="N135" s="34">
        <v>110.25509981693402</v>
      </c>
      <c r="O135" s="34">
        <v>88.25198944478349</v>
      </c>
      <c r="P135" s="34">
        <v>71.375396499323813</v>
      </c>
      <c r="Q135" s="36">
        <v>74.943211581657252</v>
      </c>
      <c r="R135" s="34">
        <v>5.5861085323113793</v>
      </c>
      <c r="S135" s="34">
        <v>65.572454846384503</v>
      </c>
      <c r="T135" s="2">
        <v>38.479999999999997</v>
      </c>
      <c r="U135" s="33">
        <v>17.37</v>
      </c>
      <c r="V135" s="33">
        <v>3.52</v>
      </c>
      <c r="W135" s="33">
        <v>1</v>
      </c>
      <c r="X135" s="35">
        <v>20036.515722205986</v>
      </c>
      <c r="Y135" s="35">
        <v>15.500832596868804</v>
      </c>
      <c r="Z135" s="35">
        <v>15463.800552328968</v>
      </c>
      <c r="AA135" s="34">
        <v>5.3844941961731934</v>
      </c>
    </row>
    <row r="136" spans="1:27">
      <c r="A136" s="29" t="s">
        <v>745</v>
      </c>
      <c r="B136" s="29" t="s">
        <v>867</v>
      </c>
      <c r="C136" s="37" t="s">
        <v>746</v>
      </c>
      <c r="D136" s="2" t="s">
        <v>1036</v>
      </c>
      <c r="E136" s="31">
        <v>97</v>
      </c>
      <c r="F136" s="31">
        <v>25</v>
      </c>
      <c r="G136" s="31">
        <v>3</v>
      </c>
      <c r="H136" s="32">
        <v>55.96</v>
      </c>
      <c r="I136" s="31">
        <v>13</v>
      </c>
      <c r="J136" s="31">
        <v>0</v>
      </c>
      <c r="K136" s="31">
        <v>0</v>
      </c>
      <c r="L136" s="33">
        <v>71.14</v>
      </c>
      <c r="M136" s="34">
        <v>100</v>
      </c>
      <c r="N136" s="34">
        <v>108.27901464991282</v>
      </c>
      <c r="O136" s="34">
        <v>85.72942821317578</v>
      </c>
      <c r="P136" s="34">
        <v>75.440951162718548</v>
      </c>
      <c r="Q136" s="36">
        <v>78.527625000376588</v>
      </c>
      <c r="R136" s="34">
        <v>7.3258810449291971</v>
      </c>
      <c r="S136" s="34">
        <v>66.408915039263718</v>
      </c>
      <c r="T136" s="2">
        <v>42.82</v>
      </c>
      <c r="U136" s="33">
        <v>9.9</v>
      </c>
      <c r="V136" s="33">
        <v>1.27</v>
      </c>
      <c r="W136" s="33">
        <v>0.27</v>
      </c>
      <c r="X136" s="35">
        <v>27727.792982399998</v>
      </c>
      <c r="Y136" s="35">
        <v>19.398394123350865</v>
      </c>
      <c r="Z136" s="35">
        <v>21265.717232020001</v>
      </c>
      <c r="AA136" s="34">
        <v>6.3675408522203156</v>
      </c>
    </row>
    <row r="137" spans="1:27">
      <c r="A137" s="29" t="s">
        <v>745</v>
      </c>
      <c r="B137" s="29" t="s">
        <v>869</v>
      </c>
      <c r="C137" s="37" t="s">
        <v>746</v>
      </c>
      <c r="D137" s="2" t="s">
        <v>1037</v>
      </c>
      <c r="E137" s="31">
        <v>0</v>
      </c>
      <c r="F137" s="31">
        <v>0</v>
      </c>
      <c r="G137" s="31">
        <v>0</v>
      </c>
      <c r="H137" s="32">
        <v>67.94</v>
      </c>
      <c r="I137" s="31">
        <v>0</v>
      </c>
      <c r="J137" s="31">
        <v>0</v>
      </c>
      <c r="K137" s="31">
        <v>0</v>
      </c>
      <c r="L137" s="33">
        <v>68.61</v>
      </c>
      <c r="M137" s="34">
        <v>99.889018100614379</v>
      </c>
      <c r="N137" s="34">
        <v>110.41732976647261</v>
      </c>
      <c r="O137" s="34">
        <v>92.493067857702087</v>
      </c>
      <c r="P137" s="34">
        <v>76.51284943184281</v>
      </c>
      <c r="Q137" s="36">
        <v>76.568246899927175</v>
      </c>
      <c r="R137" s="34">
        <v>8.043991818798899</v>
      </c>
      <c r="S137" s="34">
        <v>67.417377749778524</v>
      </c>
      <c r="T137" s="2">
        <v>37.82</v>
      </c>
      <c r="U137" s="33">
        <v>19.14</v>
      </c>
      <c r="V137" s="33">
        <v>3.06</v>
      </c>
      <c r="W137" s="33">
        <v>0.78</v>
      </c>
      <c r="X137" s="35">
        <v>37340.82052111785</v>
      </c>
      <c r="Y137" s="35">
        <v>20.873854322882391</v>
      </c>
      <c r="Z137" s="35">
        <v>27867.37132637106</v>
      </c>
      <c r="AA137" s="34">
        <v>4.8716534729341419</v>
      </c>
    </row>
    <row r="138" spans="1:27">
      <c r="A138" s="29" t="s">
        <v>745</v>
      </c>
      <c r="B138" s="29" t="s">
        <v>871</v>
      </c>
      <c r="C138" s="37" t="s">
        <v>746</v>
      </c>
      <c r="D138" s="2" t="s">
        <v>1038</v>
      </c>
      <c r="E138" s="31">
        <v>48</v>
      </c>
      <c r="F138" s="31">
        <v>16</v>
      </c>
      <c r="G138" s="31">
        <v>3</v>
      </c>
      <c r="H138" s="32">
        <v>68.66</v>
      </c>
      <c r="I138" s="31">
        <v>2</v>
      </c>
      <c r="J138" s="31">
        <v>0</v>
      </c>
      <c r="K138" s="31">
        <v>70</v>
      </c>
      <c r="L138" s="33">
        <v>76.66</v>
      </c>
      <c r="M138" s="34">
        <v>100</v>
      </c>
      <c r="N138" s="34">
        <v>105.98303660513353</v>
      </c>
      <c r="O138" s="34">
        <v>92.702233088543693</v>
      </c>
      <c r="P138" s="34">
        <v>107.237601773043</v>
      </c>
      <c r="Q138" s="36">
        <v>96.979466974660795</v>
      </c>
      <c r="R138" s="34">
        <v>6.679410593389087</v>
      </c>
      <c r="S138" s="34">
        <v>65.317143213884378</v>
      </c>
      <c r="T138" s="2">
        <v>38.75</v>
      </c>
      <c r="U138" s="33">
        <v>8.75</v>
      </c>
      <c r="V138" s="33">
        <v>1.3</v>
      </c>
      <c r="W138" s="33">
        <v>0.32</v>
      </c>
      <c r="X138" s="35">
        <v>7015.3800835578304</v>
      </c>
      <c r="Y138" s="35">
        <v>57.924731517585627</v>
      </c>
      <c r="Z138" s="35">
        <v>5518.6845314280345</v>
      </c>
      <c r="AA138" s="34">
        <v>5.171061888438615</v>
      </c>
    </row>
    <row r="139" spans="1:27">
      <c r="A139" s="29" t="s">
        <v>745</v>
      </c>
      <c r="B139" s="29" t="s">
        <v>873</v>
      </c>
      <c r="C139" s="37" t="s">
        <v>746</v>
      </c>
      <c r="D139" s="2" t="s">
        <v>1039</v>
      </c>
      <c r="E139" s="31">
        <v>0</v>
      </c>
      <c r="F139" s="31">
        <v>0</v>
      </c>
      <c r="G139" s="31">
        <v>0</v>
      </c>
      <c r="H139" s="32">
        <v>73.38</v>
      </c>
      <c r="I139" s="31">
        <v>0</v>
      </c>
      <c r="J139" s="31">
        <v>0</v>
      </c>
      <c r="K139" s="31">
        <v>0</v>
      </c>
      <c r="L139" s="33">
        <v>77.06</v>
      </c>
      <c r="M139" s="34">
        <v>100</v>
      </c>
      <c r="N139" s="34">
        <v>110.36972642545986</v>
      </c>
      <c r="O139" s="34">
        <v>87.927277553371894</v>
      </c>
      <c r="P139" s="34">
        <v>103.55392793423678</v>
      </c>
      <c r="Q139" s="36">
        <v>78.717208064483998</v>
      </c>
      <c r="R139" s="34">
        <v>4.468432236941446</v>
      </c>
      <c r="S139" s="34">
        <v>66.101472102596816</v>
      </c>
      <c r="T139" s="2">
        <v>37.72</v>
      </c>
      <c r="U139" s="33">
        <v>10.65</v>
      </c>
      <c r="V139" s="33">
        <v>1.87</v>
      </c>
      <c r="W139" s="33">
        <v>0.44</v>
      </c>
      <c r="X139" s="35">
        <v>37793.266182043393</v>
      </c>
      <c r="Y139" s="35">
        <v>73.503301784899179</v>
      </c>
      <c r="Z139" s="35">
        <v>29966.373005552818</v>
      </c>
      <c r="AA139" s="34">
        <v>5.3170241451355338</v>
      </c>
    </row>
    <row r="140" spans="1:27">
      <c r="A140" s="29" t="s">
        <v>745</v>
      </c>
      <c r="B140" s="29" t="s">
        <v>875</v>
      </c>
      <c r="C140" s="37" t="s">
        <v>746</v>
      </c>
      <c r="D140" s="2" t="s">
        <v>1040</v>
      </c>
      <c r="E140" s="31">
        <v>0</v>
      </c>
      <c r="F140" s="31">
        <v>14</v>
      </c>
      <c r="G140" s="31">
        <v>2</v>
      </c>
      <c r="H140" s="32">
        <v>72.25</v>
      </c>
      <c r="I140" s="31">
        <v>26</v>
      </c>
      <c r="J140" s="31">
        <v>0</v>
      </c>
      <c r="K140" s="31">
        <v>347</v>
      </c>
      <c r="L140" s="33">
        <v>76.98</v>
      </c>
      <c r="M140" s="34">
        <v>100</v>
      </c>
      <c r="N140" s="34">
        <v>103.44021303329163</v>
      </c>
      <c r="O140" s="34">
        <v>90.545446252363007</v>
      </c>
      <c r="P140" s="34">
        <v>109.60828790046881</v>
      </c>
      <c r="Q140" s="36">
        <v>91.269481268600387</v>
      </c>
      <c r="R140" s="34">
        <v>3.9575574584004043</v>
      </c>
      <c r="S140" s="34">
        <v>70.53294905643898</v>
      </c>
      <c r="T140" s="2">
        <v>51.94</v>
      </c>
      <c r="U140" s="33">
        <v>5.07</v>
      </c>
      <c r="V140" s="33">
        <v>0.85</v>
      </c>
      <c r="W140" s="33">
        <v>0.21</v>
      </c>
      <c r="X140" s="35">
        <v>10551.362641336586</v>
      </c>
      <c r="Y140" s="35">
        <v>56.599949797964733</v>
      </c>
      <c r="Z140" s="35">
        <v>8164.8102073857226</v>
      </c>
      <c r="AA140" s="34">
        <v>5.2277238676126103</v>
      </c>
    </row>
    <row r="141" spans="1:27">
      <c r="A141" s="29" t="s">
        <v>745</v>
      </c>
      <c r="B141" s="29" t="s">
        <v>877</v>
      </c>
      <c r="C141" s="37" t="s">
        <v>746</v>
      </c>
      <c r="D141" s="2" t="s">
        <v>1041</v>
      </c>
      <c r="E141" s="31">
        <v>88</v>
      </c>
      <c r="F141" s="31">
        <v>71</v>
      </c>
      <c r="G141" s="31">
        <v>9</v>
      </c>
      <c r="H141" s="32">
        <v>76.75</v>
      </c>
      <c r="I141" s="31">
        <v>12</v>
      </c>
      <c r="J141" s="31">
        <v>1</v>
      </c>
      <c r="K141" s="31">
        <v>542</v>
      </c>
      <c r="L141" s="33">
        <v>77.209999999999994</v>
      </c>
      <c r="M141" s="34">
        <v>99.800063138826644</v>
      </c>
      <c r="N141" s="34">
        <v>105.85337868405995</v>
      </c>
      <c r="O141" s="34">
        <v>98.854174538256032</v>
      </c>
      <c r="P141" s="34">
        <v>107.81522728154225</v>
      </c>
      <c r="Q141" s="36">
        <v>90.662795600986101</v>
      </c>
      <c r="R141" s="34">
        <v>6.6113403688235346</v>
      </c>
      <c r="S141" s="34">
        <v>69.872322033332907</v>
      </c>
      <c r="T141" s="2">
        <v>35.72</v>
      </c>
      <c r="U141" s="33">
        <v>4.62</v>
      </c>
      <c r="V141" s="33">
        <v>0.54</v>
      </c>
      <c r="W141" s="33">
        <v>0.12</v>
      </c>
      <c r="X141" s="35">
        <v>145993.67640464864</v>
      </c>
      <c r="Y141" s="35">
        <v>84.434163313530135</v>
      </c>
      <c r="Z141" s="35">
        <v>115298.16685742246</v>
      </c>
      <c r="AA141" s="34">
        <v>5.6921366224202501</v>
      </c>
    </row>
    <row r="142" spans="1:27">
      <c r="A142" s="29" t="s">
        <v>745</v>
      </c>
      <c r="B142" s="29" t="s">
        <v>1042</v>
      </c>
      <c r="C142" s="37" t="s">
        <v>746</v>
      </c>
      <c r="D142" s="2" t="s">
        <v>1043</v>
      </c>
      <c r="E142" s="31">
        <v>23</v>
      </c>
      <c r="F142" s="31">
        <v>12</v>
      </c>
      <c r="G142" s="31">
        <v>1</v>
      </c>
      <c r="H142" s="32">
        <v>41.74</v>
      </c>
      <c r="I142" s="31">
        <v>0</v>
      </c>
      <c r="J142" s="31">
        <v>0</v>
      </c>
      <c r="K142" s="31">
        <v>0</v>
      </c>
      <c r="L142" s="33">
        <v>74.19</v>
      </c>
      <c r="M142" s="34">
        <v>99.848532590772621</v>
      </c>
      <c r="N142" s="34">
        <v>114.47374939283179</v>
      </c>
      <c r="O142" s="34">
        <v>82.972166397273213</v>
      </c>
      <c r="P142" s="34">
        <v>92.038293792267481</v>
      </c>
      <c r="Q142" s="36">
        <v>69.909839952778327</v>
      </c>
      <c r="R142" s="34">
        <v>5.0544634634316745</v>
      </c>
      <c r="S142" s="34">
        <v>69.281813661425801</v>
      </c>
      <c r="T142" s="2">
        <v>45.55</v>
      </c>
      <c r="U142" s="33">
        <v>7.47</v>
      </c>
      <c r="V142" s="33">
        <v>0.92</v>
      </c>
      <c r="W142" s="33">
        <v>0.2</v>
      </c>
      <c r="X142" s="35">
        <v>8507.5351088438547</v>
      </c>
      <c r="Y142" s="35">
        <v>28.432184494602186</v>
      </c>
      <c r="Z142" s="35">
        <v>6367.2729639008276</v>
      </c>
      <c r="AA142" s="34">
        <v>5.3644233576529956</v>
      </c>
    </row>
    <row r="143" spans="1:27">
      <c r="A143" s="29" t="s">
        <v>745</v>
      </c>
      <c r="B143" s="29" t="s">
        <v>1044</v>
      </c>
      <c r="C143" s="37" t="s">
        <v>746</v>
      </c>
      <c r="D143" s="2" t="s">
        <v>1045</v>
      </c>
      <c r="E143" s="31">
        <v>14</v>
      </c>
      <c r="F143" s="31">
        <v>12</v>
      </c>
      <c r="G143" s="31">
        <v>4</v>
      </c>
      <c r="H143" s="32">
        <v>72.599999999999994</v>
      </c>
      <c r="I143" s="31">
        <v>8</v>
      </c>
      <c r="J143" s="31">
        <v>0</v>
      </c>
      <c r="K143" s="31">
        <v>39</v>
      </c>
      <c r="L143" s="33">
        <v>74.23</v>
      </c>
      <c r="M143" s="34">
        <v>100</v>
      </c>
      <c r="N143" s="34">
        <v>108.44245640719627</v>
      </c>
      <c r="O143" s="34">
        <v>80.792487355973577</v>
      </c>
      <c r="P143" s="34">
        <v>87.077490636041176</v>
      </c>
      <c r="Q143" s="36">
        <v>80.194086983293772</v>
      </c>
      <c r="R143" s="34">
        <v>8.189295792714212</v>
      </c>
      <c r="S143" s="34">
        <v>66.330589411439391</v>
      </c>
      <c r="T143" s="2">
        <v>53.76</v>
      </c>
      <c r="U143" s="33">
        <v>8.11</v>
      </c>
      <c r="V143" s="33">
        <v>1.42</v>
      </c>
      <c r="W143" s="33">
        <v>0.38</v>
      </c>
      <c r="X143" s="35">
        <v>11886.655933487364</v>
      </c>
      <c r="Y143" s="35">
        <v>48.082843605841802</v>
      </c>
      <c r="Z143" s="35">
        <v>9442.940974457495</v>
      </c>
      <c r="AA143" s="34">
        <v>5.4620057753198097</v>
      </c>
    </row>
    <row r="144" spans="1:27">
      <c r="A144" s="29" t="s">
        <v>748</v>
      </c>
      <c r="B144" s="29" t="s">
        <v>790</v>
      </c>
      <c r="C144" s="37" t="s">
        <v>749</v>
      </c>
      <c r="D144" s="2" t="s">
        <v>1051</v>
      </c>
      <c r="E144" s="31">
        <v>0</v>
      </c>
      <c r="F144" s="31">
        <v>0</v>
      </c>
      <c r="G144" s="31">
        <v>0</v>
      </c>
      <c r="H144" s="32">
        <v>73.180000000000007</v>
      </c>
      <c r="I144" s="31">
        <v>0</v>
      </c>
      <c r="J144" s="31">
        <v>0</v>
      </c>
      <c r="K144" s="31">
        <v>77</v>
      </c>
      <c r="L144" s="33">
        <v>71.31</v>
      </c>
      <c r="M144" s="34">
        <v>100</v>
      </c>
      <c r="N144" s="34">
        <v>105.67201250269017</v>
      </c>
      <c r="O144" s="34">
        <v>92.839582468370224</v>
      </c>
      <c r="P144" s="34">
        <v>79.512719547120668</v>
      </c>
      <c r="Q144" s="36">
        <v>69.863303310481655</v>
      </c>
      <c r="R144" s="34">
        <v>0.8549725795646792</v>
      </c>
      <c r="S144" s="34">
        <v>79.478942001389726</v>
      </c>
      <c r="T144" s="2">
        <v>16.989999999999998</v>
      </c>
      <c r="U144" s="33">
        <v>15.42</v>
      </c>
      <c r="V144" s="33">
        <v>2.14</v>
      </c>
      <c r="W144" s="33">
        <v>0.48</v>
      </c>
      <c r="X144" s="35">
        <v>12766.618697902601</v>
      </c>
      <c r="Y144" s="35">
        <v>23.115076756047998</v>
      </c>
      <c r="Z144" s="35">
        <v>9489.0769050282106</v>
      </c>
      <c r="AA144" s="34">
        <v>5.2057606690851799</v>
      </c>
    </row>
    <row r="145" spans="1:27">
      <c r="A145" s="29" t="s">
        <v>748</v>
      </c>
      <c r="B145" s="29" t="s">
        <v>792</v>
      </c>
      <c r="C145" s="37" t="s">
        <v>749</v>
      </c>
      <c r="D145" s="2" t="s">
        <v>1052</v>
      </c>
      <c r="E145" s="31">
        <v>129</v>
      </c>
      <c r="F145" s="31">
        <v>27</v>
      </c>
      <c r="G145" s="31">
        <v>2</v>
      </c>
      <c r="H145" s="32">
        <v>70.88</v>
      </c>
      <c r="I145" s="31">
        <v>10</v>
      </c>
      <c r="J145" s="31">
        <v>5</v>
      </c>
      <c r="K145" s="31">
        <v>203</v>
      </c>
      <c r="L145" s="33">
        <v>72.27</v>
      </c>
      <c r="M145" s="34">
        <v>100</v>
      </c>
      <c r="N145" s="34">
        <v>108.50286728971379</v>
      </c>
      <c r="O145" s="34">
        <v>93.952347028438226</v>
      </c>
      <c r="P145" s="34">
        <v>85.452809576811845</v>
      </c>
      <c r="Q145" s="36">
        <v>87.592437328878859</v>
      </c>
      <c r="R145" s="34">
        <v>3.7559583938379952</v>
      </c>
      <c r="S145" s="34">
        <v>72.607773223906719</v>
      </c>
      <c r="T145" s="2">
        <v>28.71</v>
      </c>
      <c r="U145" s="33">
        <v>11.39</v>
      </c>
      <c r="V145" s="33">
        <v>1.41</v>
      </c>
      <c r="W145" s="33">
        <v>0.27</v>
      </c>
      <c r="X145" s="35">
        <v>16419.939297140529</v>
      </c>
      <c r="Y145" s="35">
        <v>18.899257260058572</v>
      </c>
      <c r="Z145" s="35">
        <v>12305.652041760881</v>
      </c>
      <c r="AA145" s="34">
        <v>5.2857099908774927</v>
      </c>
    </row>
    <row r="146" spans="1:27">
      <c r="A146" s="29" t="s">
        <v>748</v>
      </c>
      <c r="B146" s="29" t="s">
        <v>794</v>
      </c>
      <c r="C146" s="37" t="s">
        <v>749</v>
      </c>
      <c r="D146" s="2" t="s">
        <v>1053</v>
      </c>
      <c r="E146" s="31">
        <v>53</v>
      </c>
      <c r="F146" s="31">
        <v>5</v>
      </c>
      <c r="G146" s="31">
        <v>1</v>
      </c>
      <c r="H146" s="32">
        <v>71.400000000000006</v>
      </c>
      <c r="I146" s="31">
        <v>10</v>
      </c>
      <c r="J146" s="31">
        <v>6</v>
      </c>
      <c r="K146" s="31">
        <v>115</v>
      </c>
      <c r="L146" s="33">
        <v>73.150000000000006</v>
      </c>
      <c r="M146" s="34">
        <v>100</v>
      </c>
      <c r="N146" s="34">
        <v>106.68384304489142</v>
      </c>
      <c r="O146" s="34">
        <v>89.467114415467805</v>
      </c>
      <c r="P146" s="34">
        <v>80.526517948132764</v>
      </c>
      <c r="Q146" s="36">
        <v>79.212464121327628</v>
      </c>
      <c r="R146" s="34">
        <v>3.4784425751177954</v>
      </c>
      <c r="S146" s="34">
        <v>71.27001885195584</v>
      </c>
      <c r="T146" s="2">
        <v>32.799999999999997</v>
      </c>
      <c r="U146" s="33">
        <v>12.96</v>
      </c>
      <c r="V146" s="33">
        <v>1.71</v>
      </c>
      <c r="W146" s="33">
        <v>0.4</v>
      </c>
      <c r="X146" s="35">
        <v>14915.998468700949</v>
      </c>
      <c r="Y146" s="35">
        <v>21.57689332152113</v>
      </c>
      <c r="Z146" s="35">
        <v>11026.549055452777</v>
      </c>
      <c r="AA146" s="34">
        <v>4.9989813822172806</v>
      </c>
    </row>
    <row r="147" spans="1:27">
      <c r="A147" s="29" t="s">
        <v>748</v>
      </c>
      <c r="B147" s="29" t="s">
        <v>796</v>
      </c>
      <c r="C147" s="37" t="s">
        <v>749</v>
      </c>
      <c r="D147" s="2" t="s">
        <v>1054</v>
      </c>
      <c r="E147" s="31">
        <v>0</v>
      </c>
      <c r="F147" s="31">
        <v>0</v>
      </c>
      <c r="G147" s="31">
        <v>0</v>
      </c>
      <c r="H147" s="32">
        <v>61.74</v>
      </c>
      <c r="I147" s="31">
        <v>0</v>
      </c>
      <c r="J147" s="31">
        <v>0</v>
      </c>
      <c r="K147" s="31">
        <v>0</v>
      </c>
      <c r="L147" s="33">
        <v>73.53</v>
      </c>
      <c r="M147" s="34">
        <v>100</v>
      </c>
      <c r="N147" s="34">
        <v>105.34598455079131</v>
      </c>
      <c r="O147" s="34">
        <v>98.223712830029768</v>
      </c>
      <c r="P147" s="34">
        <v>75.407244535503054</v>
      </c>
      <c r="Q147" s="36">
        <v>77.320027646071566</v>
      </c>
      <c r="R147" s="34">
        <v>2.270979610151914</v>
      </c>
      <c r="S147" s="34">
        <v>67.148134951146787</v>
      </c>
      <c r="T147" s="2">
        <v>34.39</v>
      </c>
      <c r="U147" s="33">
        <v>8.0399999999999991</v>
      </c>
      <c r="V147" s="33">
        <v>0.82</v>
      </c>
      <c r="W147" s="33">
        <v>0.16</v>
      </c>
      <c r="X147" s="35">
        <v>31127.236804090866</v>
      </c>
      <c r="Y147" s="35">
        <v>30.335451192515031</v>
      </c>
      <c r="Z147" s="35">
        <v>23446.436561037804</v>
      </c>
      <c r="AA147" s="34">
        <v>5.0155899212513333</v>
      </c>
    </row>
    <row r="148" spans="1:27">
      <c r="A148" s="29" t="s">
        <v>748</v>
      </c>
      <c r="B148" s="29" t="s">
        <v>798</v>
      </c>
      <c r="C148" s="37" t="s">
        <v>749</v>
      </c>
      <c r="D148" s="2" t="s">
        <v>1055</v>
      </c>
      <c r="E148" s="31">
        <v>0</v>
      </c>
      <c r="F148" s="31">
        <v>0</v>
      </c>
      <c r="G148" s="31">
        <v>0</v>
      </c>
      <c r="H148" s="32">
        <v>70.88</v>
      </c>
      <c r="I148" s="31">
        <v>0</v>
      </c>
      <c r="J148" s="31">
        <v>0</v>
      </c>
      <c r="K148" s="31">
        <v>0</v>
      </c>
      <c r="L148" s="33">
        <v>72.989999999999995</v>
      </c>
      <c r="M148" s="34">
        <v>99.829487433865268</v>
      </c>
      <c r="N148" s="34">
        <v>103.80373052781621</v>
      </c>
      <c r="O148" s="34">
        <v>95.989162230167707</v>
      </c>
      <c r="P148" s="34">
        <v>69.03122768502665</v>
      </c>
      <c r="Q148" s="36">
        <v>75.672193380498456</v>
      </c>
      <c r="R148" s="34">
        <v>2.9907464721414749</v>
      </c>
      <c r="S148" s="34">
        <v>71.05223015607028</v>
      </c>
      <c r="T148" s="2">
        <v>44</v>
      </c>
      <c r="U148" s="33">
        <v>9.8000000000000007</v>
      </c>
      <c r="V148" s="33">
        <v>1.1599999999999999</v>
      </c>
      <c r="W148" s="33">
        <v>0.22</v>
      </c>
      <c r="X148" s="35">
        <v>29335.973344968213</v>
      </c>
      <c r="Y148" s="35">
        <v>25.515976502742618</v>
      </c>
      <c r="Z148" s="35">
        <v>21991.42819024518</v>
      </c>
      <c r="AA148" s="34">
        <v>5.0940491086240343</v>
      </c>
    </row>
    <row r="149" spans="1:27">
      <c r="A149" s="29" t="s">
        <v>748</v>
      </c>
      <c r="B149" s="29" t="s">
        <v>800</v>
      </c>
      <c r="C149" s="37" t="s">
        <v>749</v>
      </c>
      <c r="D149" s="2" t="s">
        <v>1056</v>
      </c>
      <c r="E149" s="31">
        <v>206</v>
      </c>
      <c r="F149" s="31">
        <v>47</v>
      </c>
      <c r="G149" s="31">
        <v>5</v>
      </c>
      <c r="H149" s="32">
        <v>70.790000000000006</v>
      </c>
      <c r="I149" s="31">
        <v>12</v>
      </c>
      <c r="J149" s="31">
        <v>2</v>
      </c>
      <c r="K149" s="31">
        <v>0</v>
      </c>
      <c r="L149" s="33">
        <v>72.25</v>
      </c>
      <c r="M149" s="34">
        <v>100</v>
      </c>
      <c r="N149" s="34">
        <v>108.8394447812082</v>
      </c>
      <c r="O149" s="34">
        <v>95.458072653427067</v>
      </c>
      <c r="P149" s="34">
        <v>78.262917875582488</v>
      </c>
      <c r="Q149" s="36">
        <v>81.900500409788066</v>
      </c>
      <c r="R149" s="34">
        <v>3.1813966341762727</v>
      </c>
      <c r="S149" s="34">
        <v>71.194158383568237</v>
      </c>
      <c r="T149" s="2">
        <v>41.79</v>
      </c>
      <c r="U149" s="33">
        <v>12.25</v>
      </c>
      <c r="V149" s="33">
        <v>1.75</v>
      </c>
      <c r="W149" s="33">
        <v>0.39</v>
      </c>
      <c r="X149" s="35">
        <v>33206.084557227856</v>
      </c>
      <c r="Y149" s="35">
        <v>21.362844184180787</v>
      </c>
      <c r="Z149" s="35">
        <v>25211.900596770643</v>
      </c>
      <c r="AA149" s="34">
        <v>5.0157897279399606</v>
      </c>
    </row>
    <row r="150" spans="1:27">
      <c r="A150" s="29" t="s">
        <v>748</v>
      </c>
      <c r="B150" s="29" t="s">
        <v>802</v>
      </c>
      <c r="C150" s="37" t="s">
        <v>749</v>
      </c>
      <c r="D150" s="2" t="s">
        <v>1057</v>
      </c>
      <c r="E150" s="31">
        <v>0</v>
      </c>
      <c r="F150" s="31">
        <v>0</v>
      </c>
      <c r="G150" s="31">
        <v>0</v>
      </c>
      <c r="H150" s="32">
        <v>70.25</v>
      </c>
      <c r="I150" s="31">
        <v>0</v>
      </c>
      <c r="J150" s="31">
        <v>0</v>
      </c>
      <c r="K150" s="31">
        <v>0</v>
      </c>
      <c r="L150" s="33">
        <v>72.12</v>
      </c>
      <c r="M150" s="34">
        <v>100</v>
      </c>
      <c r="N150" s="34">
        <v>108.06180625190207</v>
      </c>
      <c r="O150" s="34">
        <v>87.7575136202843</v>
      </c>
      <c r="P150" s="34">
        <v>82.564960772852345</v>
      </c>
      <c r="Q150" s="36">
        <v>85.594261000537557</v>
      </c>
      <c r="R150" s="34">
        <v>4.6032529684645436</v>
      </c>
      <c r="S150" s="34">
        <v>66.281743819628304</v>
      </c>
      <c r="T150" s="2">
        <v>39.04</v>
      </c>
      <c r="U150" s="33">
        <v>11.04</v>
      </c>
      <c r="V150" s="33">
        <v>1.83</v>
      </c>
      <c r="W150" s="33">
        <v>0.43</v>
      </c>
      <c r="X150" s="35">
        <v>81789.100326689571</v>
      </c>
      <c r="Y150" s="35">
        <v>31.940445517955059</v>
      </c>
      <c r="Z150" s="35">
        <v>58247.34486237794</v>
      </c>
      <c r="AA150" s="34">
        <v>5.2958039331202968</v>
      </c>
    </row>
    <row r="151" spans="1:27">
      <c r="A151" s="29" t="s">
        <v>748</v>
      </c>
      <c r="B151" s="29" t="s">
        <v>804</v>
      </c>
      <c r="C151" s="37" t="s">
        <v>749</v>
      </c>
      <c r="D151" s="2" t="s">
        <v>1058</v>
      </c>
      <c r="E151" s="31">
        <v>329</v>
      </c>
      <c r="F151" s="31">
        <v>50</v>
      </c>
      <c r="G151" s="31">
        <v>14</v>
      </c>
      <c r="H151" s="32">
        <v>58.76</v>
      </c>
      <c r="I151" s="31">
        <v>2</v>
      </c>
      <c r="J151" s="31">
        <v>7</v>
      </c>
      <c r="K151" s="31">
        <v>283</v>
      </c>
      <c r="L151" s="33">
        <v>69.5</v>
      </c>
      <c r="M151" s="34">
        <v>99.733731079376057</v>
      </c>
      <c r="N151" s="34">
        <v>110.04153504286597</v>
      </c>
      <c r="O151" s="34">
        <v>95.625604607714223</v>
      </c>
      <c r="P151" s="34">
        <v>57.948564854453586</v>
      </c>
      <c r="Q151" s="36">
        <v>72.870109443645859</v>
      </c>
      <c r="R151" s="34">
        <v>2.9069902777023411</v>
      </c>
      <c r="S151" s="34">
        <v>63.776779539609038</v>
      </c>
      <c r="T151" s="2">
        <v>37.64</v>
      </c>
      <c r="U151" s="33">
        <v>10.87</v>
      </c>
      <c r="V151" s="33">
        <v>1.6</v>
      </c>
      <c r="W151" s="33">
        <v>0.37</v>
      </c>
      <c r="X151" s="35">
        <v>26638.079550331531</v>
      </c>
      <c r="Y151" s="35">
        <v>25.769692454016095</v>
      </c>
      <c r="Z151" s="35">
        <v>19555.167964867029</v>
      </c>
      <c r="AA151" s="34">
        <v>4.7021699492906492</v>
      </c>
    </row>
    <row r="152" spans="1:27">
      <c r="A152" s="29" t="s">
        <v>748</v>
      </c>
      <c r="B152" s="29" t="s">
        <v>806</v>
      </c>
      <c r="C152" s="37" t="s">
        <v>749</v>
      </c>
      <c r="D152" s="2" t="s">
        <v>1059</v>
      </c>
      <c r="E152" s="31">
        <v>0</v>
      </c>
      <c r="F152" s="31">
        <v>0</v>
      </c>
      <c r="G152" s="31">
        <v>0</v>
      </c>
      <c r="H152" s="32">
        <v>61.66</v>
      </c>
      <c r="I152" s="31">
        <v>0</v>
      </c>
      <c r="J152" s="31">
        <v>0</v>
      </c>
      <c r="K152" s="31">
        <v>0</v>
      </c>
      <c r="L152" s="33">
        <v>68.540000000000006</v>
      </c>
      <c r="M152" s="34">
        <v>99.864381943026231</v>
      </c>
      <c r="N152" s="34">
        <v>104.87260887070551</v>
      </c>
      <c r="O152" s="34">
        <v>88.295163538340688</v>
      </c>
      <c r="P152" s="34">
        <v>78.859261027017709</v>
      </c>
      <c r="Q152" s="36">
        <v>78.572933540335811</v>
      </c>
      <c r="R152" s="34">
        <v>5.1599931941038468</v>
      </c>
      <c r="S152" s="34">
        <v>68.682620253632763</v>
      </c>
      <c r="T152" s="2">
        <v>37.049999999999997</v>
      </c>
      <c r="U152" s="33">
        <v>11</v>
      </c>
      <c r="V152" s="33">
        <v>1.33</v>
      </c>
      <c r="W152" s="33">
        <v>0.28000000000000003</v>
      </c>
      <c r="X152" s="35">
        <v>62470.05358411924</v>
      </c>
      <c r="Y152" s="35">
        <v>25.824743110425484</v>
      </c>
      <c r="Z152" s="35">
        <v>46526.559960403916</v>
      </c>
      <c r="AA152" s="34">
        <v>5.2099999999999795</v>
      </c>
    </row>
    <row r="153" spans="1:27">
      <c r="A153" s="29" t="s">
        <v>748</v>
      </c>
      <c r="B153" s="29" t="s">
        <v>808</v>
      </c>
      <c r="C153" s="37" t="s">
        <v>749</v>
      </c>
      <c r="D153" s="2" t="s">
        <v>1060</v>
      </c>
      <c r="E153" s="31">
        <v>0</v>
      </c>
      <c r="F153" s="31">
        <v>0</v>
      </c>
      <c r="G153" s="31">
        <v>0</v>
      </c>
      <c r="H153" s="32">
        <v>75.19</v>
      </c>
      <c r="I153" s="31">
        <v>0</v>
      </c>
      <c r="J153" s="31">
        <v>0</v>
      </c>
      <c r="K153" s="31">
        <v>0</v>
      </c>
      <c r="L153" s="33">
        <v>70.19</v>
      </c>
      <c r="M153" s="34">
        <v>100</v>
      </c>
      <c r="N153" s="34">
        <v>108.01581050805802</v>
      </c>
      <c r="O153" s="34">
        <v>90.743548060719064</v>
      </c>
      <c r="P153" s="34">
        <v>74.620487154348211</v>
      </c>
      <c r="Q153" s="36">
        <v>76.958422249354953</v>
      </c>
      <c r="R153" s="34">
        <v>3.0703568297242305</v>
      </c>
      <c r="S153" s="34">
        <v>72.865177703971625</v>
      </c>
      <c r="T153" s="2">
        <v>40.409999999999997</v>
      </c>
      <c r="U153" s="33">
        <v>8.64</v>
      </c>
      <c r="V153" s="33">
        <v>1.1499999999999999</v>
      </c>
      <c r="W153" s="33">
        <v>0.24</v>
      </c>
      <c r="X153" s="35">
        <v>66340.758947762777</v>
      </c>
      <c r="Y153" s="35">
        <v>41.467872734818535</v>
      </c>
      <c r="Z153" s="35">
        <v>46924.576398041732</v>
      </c>
      <c r="AA153" s="34">
        <v>5.3776162843308271</v>
      </c>
    </row>
    <row r="154" spans="1:27">
      <c r="A154" s="29" t="s">
        <v>748</v>
      </c>
      <c r="B154" s="29" t="s">
        <v>810</v>
      </c>
      <c r="C154" s="37" t="s">
        <v>749</v>
      </c>
      <c r="D154" s="2" t="s">
        <v>1061</v>
      </c>
      <c r="E154" s="31">
        <v>7</v>
      </c>
      <c r="F154" s="31">
        <v>13</v>
      </c>
      <c r="G154" s="31">
        <v>2</v>
      </c>
      <c r="H154" s="32">
        <v>67.81</v>
      </c>
      <c r="I154" s="31">
        <v>3</v>
      </c>
      <c r="J154" s="31">
        <v>0</v>
      </c>
      <c r="K154" s="31">
        <v>180</v>
      </c>
      <c r="L154" s="33">
        <v>66.040000000000006</v>
      </c>
      <c r="M154" s="34">
        <v>99.455313179465591</v>
      </c>
      <c r="N154" s="34">
        <v>105.67727086130098</v>
      </c>
      <c r="O154" s="34">
        <v>100.80903696766308</v>
      </c>
      <c r="P154" s="34">
        <v>56.699725134540955</v>
      </c>
      <c r="Q154" s="36">
        <v>69.197643585818966</v>
      </c>
      <c r="R154" s="34">
        <v>2.0899257745508888</v>
      </c>
      <c r="S154" s="34">
        <v>73.298811077256047</v>
      </c>
      <c r="T154" s="2">
        <v>38.17</v>
      </c>
      <c r="U154" s="33">
        <v>14.54</v>
      </c>
      <c r="V154" s="33">
        <v>2.11</v>
      </c>
      <c r="W154" s="33">
        <v>0.48</v>
      </c>
      <c r="X154" s="35">
        <v>15858.503117970698</v>
      </c>
      <c r="Y154" s="35">
        <v>20.727522523991428</v>
      </c>
      <c r="Z154" s="35">
        <v>11735.586179099999</v>
      </c>
      <c r="AA154" s="34">
        <v>4.9730222949120986</v>
      </c>
    </row>
    <row r="155" spans="1:27">
      <c r="A155" s="29" t="s">
        <v>748</v>
      </c>
      <c r="B155" s="29" t="s">
        <v>812</v>
      </c>
      <c r="C155" s="37" t="s">
        <v>749</v>
      </c>
      <c r="D155" s="2" t="s">
        <v>1062</v>
      </c>
      <c r="E155" s="31">
        <v>0</v>
      </c>
      <c r="F155" s="31">
        <v>0</v>
      </c>
      <c r="G155" s="31">
        <v>0</v>
      </c>
      <c r="H155" s="32">
        <v>55.89</v>
      </c>
      <c r="I155" s="31">
        <v>0</v>
      </c>
      <c r="J155" s="31">
        <v>0</v>
      </c>
      <c r="K155" s="31">
        <v>0</v>
      </c>
      <c r="L155" s="33">
        <v>68.53</v>
      </c>
      <c r="M155" s="34">
        <v>100</v>
      </c>
      <c r="N155" s="34">
        <v>102.05626520893843</v>
      </c>
      <c r="O155" s="34">
        <v>89.840528103490328</v>
      </c>
      <c r="P155" s="34">
        <v>69.278183883473261</v>
      </c>
      <c r="Q155" s="36">
        <v>69.983814000058743</v>
      </c>
      <c r="R155" s="34">
        <v>1.4941895529441251</v>
      </c>
      <c r="S155" s="34">
        <v>71.096545937838755</v>
      </c>
      <c r="T155" s="2">
        <v>40.1</v>
      </c>
      <c r="U155" s="33">
        <v>13.05</v>
      </c>
      <c r="V155" s="33">
        <v>1.77</v>
      </c>
      <c r="W155" s="33">
        <v>0.38</v>
      </c>
      <c r="X155" s="35">
        <v>16278.584388010995</v>
      </c>
      <c r="Y155" s="35">
        <v>24.177958697857651</v>
      </c>
      <c r="Z155" s="35">
        <v>11640.758608267432</v>
      </c>
      <c r="AA155" s="34">
        <v>4.9995603397298822</v>
      </c>
    </row>
    <row r="156" spans="1:27">
      <c r="A156" s="29" t="s">
        <v>748</v>
      </c>
      <c r="B156" s="29" t="s">
        <v>814</v>
      </c>
      <c r="C156" s="37" t="s">
        <v>749</v>
      </c>
      <c r="D156" s="2" t="s">
        <v>1063</v>
      </c>
      <c r="E156" s="31">
        <v>0</v>
      </c>
      <c r="F156" s="31">
        <v>0</v>
      </c>
      <c r="G156" s="31">
        <v>0</v>
      </c>
      <c r="H156" s="32">
        <v>71.11</v>
      </c>
      <c r="I156" s="31">
        <v>0</v>
      </c>
      <c r="J156" s="31">
        <v>0</v>
      </c>
      <c r="K156" s="31">
        <v>0</v>
      </c>
      <c r="L156" s="33">
        <v>66.47</v>
      </c>
      <c r="M156" s="34">
        <v>100</v>
      </c>
      <c r="N156" s="34">
        <v>108.32310002204535</v>
      </c>
      <c r="O156" s="34">
        <v>81.178411644136332</v>
      </c>
      <c r="P156" s="34">
        <v>59.992602782418828</v>
      </c>
      <c r="Q156" s="36">
        <v>61.837264381086975</v>
      </c>
      <c r="R156" s="34">
        <v>2.8940626195141927</v>
      </c>
      <c r="S156" s="34">
        <v>66.59146587454164</v>
      </c>
      <c r="T156" s="2">
        <v>36.65</v>
      </c>
      <c r="U156" s="33">
        <v>20.52</v>
      </c>
      <c r="V156" s="33">
        <v>3.34</v>
      </c>
      <c r="W156" s="33">
        <v>0.84</v>
      </c>
      <c r="X156" s="35">
        <v>28045.85583324089</v>
      </c>
      <c r="Y156" s="35">
        <v>24.429932642899978</v>
      </c>
      <c r="Z156" s="35">
        <v>20504.086710994103</v>
      </c>
      <c r="AA156" s="34">
        <v>4.7677366602802351</v>
      </c>
    </row>
    <row r="157" spans="1:27">
      <c r="A157" s="29" t="s">
        <v>748</v>
      </c>
      <c r="B157" s="29" t="s">
        <v>816</v>
      </c>
      <c r="C157" s="37" t="s">
        <v>749</v>
      </c>
      <c r="D157" s="2" t="s">
        <v>1064</v>
      </c>
      <c r="E157" s="31">
        <v>16</v>
      </c>
      <c r="F157" s="31">
        <v>52</v>
      </c>
      <c r="G157" s="31">
        <v>7</v>
      </c>
      <c r="H157" s="32">
        <v>59.03</v>
      </c>
      <c r="I157" s="31">
        <v>19</v>
      </c>
      <c r="J157" s="31">
        <v>2</v>
      </c>
      <c r="K157" s="31">
        <v>0</v>
      </c>
      <c r="L157" s="33">
        <v>69.900000000000006</v>
      </c>
      <c r="M157" s="34">
        <v>99.636453710420213</v>
      </c>
      <c r="N157" s="34">
        <v>111.24001894091928</v>
      </c>
      <c r="O157" s="34">
        <v>88.687474486882039</v>
      </c>
      <c r="P157" s="34">
        <v>78.061535534231254</v>
      </c>
      <c r="Q157" s="36">
        <v>76.425015307418562</v>
      </c>
      <c r="R157" s="34">
        <v>4.9747230026778233</v>
      </c>
      <c r="S157" s="34">
        <v>66.605912995974322</v>
      </c>
      <c r="T157" s="2">
        <v>33.65</v>
      </c>
      <c r="U157" s="33">
        <v>10.34</v>
      </c>
      <c r="V157" s="33">
        <v>1.67</v>
      </c>
      <c r="W157" s="33">
        <v>0.44</v>
      </c>
      <c r="X157" s="35">
        <v>114881.8540523994</v>
      </c>
      <c r="Y157" s="35">
        <v>72.085762383359423</v>
      </c>
      <c r="Z157" s="35">
        <v>89011.178057240846</v>
      </c>
      <c r="AA157" s="34">
        <v>5.44384132822114</v>
      </c>
    </row>
    <row r="158" spans="1:27">
      <c r="A158" s="29" t="s">
        <v>748</v>
      </c>
      <c r="B158" s="29" t="s">
        <v>818</v>
      </c>
      <c r="C158" s="37" t="s">
        <v>749</v>
      </c>
      <c r="D158" s="2" t="s">
        <v>1065</v>
      </c>
      <c r="E158" s="31">
        <v>0</v>
      </c>
      <c r="F158" s="31">
        <v>0</v>
      </c>
      <c r="G158" s="31">
        <v>0</v>
      </c>
      <c r="H158" s="32">
        <v>77.040000000000006</v>
      </c>
      <c r="I158" s="31">
        <v>0</v>
      </c>
      <c r="J158" s="31">
        <v>0</v>
      </c>
      <c r="K158" s="31">
        <v>0</v>
      </c>
      <c r="L158" s="33">
        <v>73.709999999999994</v>
      </c>
      <c r="M158" s="34">
        <v>100</v>
      </c>
      <c r="N158" s="34">
        <v>103.82626217365718</v>
      </c>
      <c r="O158" s="34">
        <v>98.072276186963265</v>
      </c>
      <c r="P158" s="34">
        <v>103.85952628027924</v>
      </c>
      <c r="Q158" s="36">
        <v>90.324495548376149</v>
      </c>
      <c r="R158" s="34">
        <v>4.9727579347920088</v>
      </c>
      <c r="S158" s="34">
        <v>64.538565273519154</v>
      </c>
      <c r="T158" s="2">
        <v>42.58</v>
      </c>
      <c r="U158" s="33">
        <v>6.23</v>
      </c>
      <c r="V158" s="33">
        <v>1.05</v>
      </c>
      <c r="W158" s="33">
        <v>0.25</v>
      </c>
      <c r="X158" s="35">
        <v>160020.65340210561</v>
      </c>
      <c r="Y158" s="35">
        <v>74.411528858230668</v>
      </c>
      <c r="Z158" s="35">
        <v>118179.18988290773</v>
      </c>
      <c r="AA158" s="34">
        <v>5.50501986190541</v>
      </c>
    </row>
    <row r="159" spans="1:27">
      <c r="A159" s="29" t="s">
        <v>748</v>
      </c>
      <c r="B159" s="29" t="s">
        <v>820</v>
      </c>
      <c r="C159" s="37" t="s">
        <v>749</v>
      </c>
      <c r="D159" s="2" t="s">
        <v>1066</v>
      </c>
      <c r="E159" s="31">
        <v>0</v>
      </c>
      <c r="F159" s="31">
        <v>0</v>
      </c>
      <c r="G159" s="31">
        <v>0</v>
      </c>
      <c r="H159" s="32">
        <v>74.73</v>
      </c>
      <c r="I159" s="31">
        <v>0</v>
      </c>
      <c r="J159" s="31">
        <v>0</v>
      </c>
      <c r="K159" s="31">
        <v>0</v>
      </c>
      <c r="L159" s="33">
        <v>72.099999999999994</v>
      </c>
      <c r="M159" s="34">
        <v>99.782763780429519</v>
      </c>
      <c r="N159" s="34">
        <v>103.85796377197158</v>
      </c>
      <c r="O159" s="34">
        <v>91.538874896748439</v>
      </c>
      <c r="P159" s="34">
        <v>89.856234242989302</v>
      </c>
      <c r="Q159" s="36">
        <v>93.177627695719764</v>
      </c>
      <c r="R159" s="34">
        <v>4.9975912699243867</v>
      </c>
      <c r="S159" s="34">
        <v>73.227792768292517</v>
      </c>
      <c r="T159" s="2">
        <v>40.93</v>
      </c>
      <c r="U159" s="33">
        <v>10.19</v>
      </c>
      <c r="V159" s="33">
        <v>1.7</v>
      </c>
      <c r="W159" s="33">
        <v>0.46</v>
      </c>
      <c r="X159" s="35">
        <v>64629.150878960274</v>
      </c>
      <c r="Y159" s="35">
        <v>59.288719472476913</v>
      </c>
      <c r="Z159" s="35">
        <v>49321.921703189888</v>
      </c>
      <c r="AA159" s="34">
        <v>5.4060024359931873</v>
      </c>
    </row>
    <row r="160" spans="1:27">
      <c r="A160" s="29" t="s">
        <v>748</v>
      </c>
      <c r="B160" s="29" t="s">
        <v>822</v>
      </c>
      <c r="C160" s="37" t="s">
        <v>749</v>
      </c>
      <c r="D160" s="2" t="s">
        <v>1067</v>
      </c>
      <c r="E160" s="31">
        <v>120</v>
      </c>
      <c r="F160" s="31">
        <v>86</v>
      </c>
      <c r="G160" s="31">
        <v>9</v>
      </c>
      <c r="H160" s="32">
        <v>68.2</v>
      </c>
      <c r="I160" s="31">
        <v>26</v>
      </c>
      <c r="J160" s="31">
        <v>7</v>
      </c>
      <c r="K160" s="31">
        <v>558</v>
      </c>
      <c r="L160" s="33">
        <v>71.87</v>
      </c>
      <c r="M160" s="34">
        <v>99.660032804650001</v>
      </c>
      <c r="N160" s="34">
        <v>101.82421374524834</v>
      </c>
      <c r="O160" s="34">
        <v>96.420382439987378</v>
      </c>
      <c r="P160" s="34">
        <v>88.914200530232563</v>
      </c>
      <c r="Q160" s="36">
        <v>93.304185419682881</v>
      </c>
      <c r="R160" s="34">
        <v>5.1402115327014748</v>
      </c>
      <c r="S160" s="34">
        <v>69.387160447410466</v>
      </c>
      <c r="T160" s="2">
        <v>41.02</v>
      </c>
      <c r="U160" s="33">
        <v>10.48</v>
      </c>
      <c r="V160" s="33">
        <v>1.63</v>
      </c>
      <c r="W160" s="33">
        <v>0.39</v>
      </c>
      <c r="X160" s="35">
        <v>31983.57270910023</v>
      </c>
      <c r="Y160" s="35">
        <v>25.642183742923915</v>
      </c>
      <c r="Z160" s="35">
        <v>24199.071831213227</v>
      </c>
      <c r="AA160" s="34">
        <v>5.3955210505779831</v>
      </c>
    </row>
    <row r="161" spans="1:27">
      <c r="A161" s="29" t="s">
        <v>748</v>
      </c>
      <c r="B161" s="29" t="s">
        <v>824</v>
      </c>
      <c r="C161" s="37" t="s">
        <v>749</v>
      </c>
      <c r="D161" s="2" t="s">
        <v>1068</v>
      </c>
      <c r="E161" s="31">
        <v>0</v>
      </c>
      <c r="F161" s="31">
        <v>0</v>
      </c>
      <c r="G161" s="31">
        <v>0</v>
      </c>
      <c r="H161" s="32">
        <v>68.52</v>
      </c>
      <c r="I161" s="31">
        <v>0</v>
      </c>
      <c r="J161" s="31">
        <v>0</v>
      </c>
      <c r="K161" s="31">
        <v>0</v>
      </c>
      <c r="L161" s="33">
        <v>71.11</v>
      </c>
      <c r="M161" s="34">
        <v>99.525437961915586</v>
      </c>
      <c r="N161" s="34">
        <v>104.6488815315012</v>
      </c>
      <c r="O161" s="34">
        <v>92.607889709800062</v>
      </c>
      <c r="P161" s="34">
        <v>82.62250523250556</v>
      </c>
      <c r="Q161" s="36">
        <v>84.328464442383861</v>
      </c>
      <c r="R161" s="34">
        <v>3.225173010895372</v>
      </c>
      <c r="S161" s="34">
        <v>61.976652988569903</v>
      </c>
      <c r="T161" s="2">
        <v>38.56</v>
      </c>
      <c r="U161" s="33">
        <v>11.98</v>
      </c>
      <c r="V161" s="33">
        <v>1.73</v>
      </c>
      <c r="W161" s="33">
        <v>0.4</v>
      </c>
      <c r="X161" s="35">
        <v>21102.921800334949</v>
      </c>
      <c r="Y161" s="35">
        <v>20.186939423972209</v>
      </c>
      <c r="Z161" s="35">
        <v>15661.813912319365</v>
      </c>
      <c r="AA161" s="34">
        <v>5.2870226341241562</v>
      </c>
    </row>
    <row r="162" spans="1:27">
      <c r="A162" s="29" t="s">
        <v>748</v>
      </c>
      <c r="B162" s="29" t="s">
        <v>826</v>
      </c>
      <c r="C162" s="37" t="s">
        <v>749</v>
      </c>
      <c r="D162" s="2" t="s">
        <v>1069</v>
      </c>
      <c r="E162" s="31">
        <v>32</v>
      </c>
      <c r="F162" s="31">
        <v>58</v>
      </c>
      <c r="G162" s="31">
        <v>3</v>
      </c>
      <c r="H162" s="32">
        <v>66.28</v>
      </c>
      <c r="I162" s="31">
        <v>39</v>
      </c>
      <c r="J162" s="31">
        <v>16</v>
      </c>
      <c r="K162" s="31">
        <v>0</v>
      </c>
      <c r="L162" s="33">
        <v>70.77</v>
      </c>
      <c r="M162" s="34">
        <v>99.06580046928886</v>
      </c>
      <c r="N162" s="34">
        <v>101.74368377690351</v>
      </c>
      <c r="O162" s="34">
        <v>90.483506893205501</v>
      </c>
      <c r="P162" s="34">
        <v>89.846322042660532</v>
      </c>
      <c r="Q162" s="36">
        <v>91.015116921717848</v>
      </c>
      <c r="R162" s="34">
        <v>3.1944861510302722</v>
      </c>
      <c r="S162" s="34">
        <v>64.846444864804724</v>
      </c>
      <c r="T162" s="2">
        <v>41.02</v>
      </c>
      <c r="U162" s="33">
        <v>12.28</v>
      </c>
      <c r="V162" s="33">
        <v>2.65</v>
      </c>
      <c r="W162" s="33">
        <v>0.78</v>
      </c>
      <c r="X162" s="35">
        <v>15226.966669517122</v>
      </c>
      <c r="Y162" s="35">
        <v>22.458884781284056</v>
      </c>
      <c r="Z162" s="35">
        <v>11268.897879976323</v>
      </c>
      <c r="AA162" s="34">
        <v>5.2688655033243776</v>
      </c>
    </row>
    <row r="163" spans="1:27">
      <c r="A163" s="29" t="s">
        <v>748</v>
      </c>
      <c r="B163" s="29" t="s">
        <v>828</v>
      </c>
      <c r="C163" s="37" t="s">
        <v>749</v>
      </c>
      <c r="D163" s="2" t="s">
        <v>1070</v>
      </c>
      <c r="E163" s="31">
        <v>0</v>
      </c>
      <c r="F163" s="31">
        <v>0</v>
      </c>
      <c r="G163" s="31">
        <v>0</v>
      </c>
      <c r="H163" s="32">
        <v>56.86</v>
      </c>
      <c r="I163" s="31">
        <v>0</v>
      </c>
      <c r="J163" s="31">
        <v>0</v>
      </c>
      <c r="K163" s="31">
        <v>0</v>
      </c>
      <c r="L163" s="33">
        <v>72.16</v>
      </c>
      <c r="M163" s="34">
        <v>100</v>
      </c>
      <c r="N163" s="34">
        <v>102.06020966913256</v>
      </c>
      <c r="O163" s="34">
        <v>98.960765142700097</v>
      </c>
      <c r="P163" s="34">
        <v>99.812136078123089</v>
      </c>
      <c r="Q163" s="36">
        <v>98.044680272700845</v>
      </c>
      <c r="R163" s="34">
        <v>3.797925285708434</v>
      </c>
      <c r="S163" s="34">
        <v>77.408359376703061</v>
      </c>
      <c r="T163" s="2">
        <v>27.68</v>
      </c>
      <c r="U163" s="33">
        <v>10.48</v>
      </c>
      <c r="V163" s="33">
        <v>1.53</v>
      </c>
      <c r="W163" s="33">
        <v>0.37</v>
      </c>
      <c r="X163" s="35">
        <v>15192.946454428666</v>
      </c>
      <c r="Y163" s="35">
        <v>24.193206283008273</v>
      </c>
      <c r="Z163" s="35">
        <v>11398.131442269101</v>
      </c>
      <c r="AA163" s="34">
        <v>5.3050318129522935</v>
      </c>
    </row>
    <row r="164" spans="1:27">
      <c r="A164" s="29" t="s">
        <v>748</v>
      </c>
      <c r="B164" s="29" t="s">
        <v>830</v>
      </c>
      <c r="C164" s="37" t="s">
        <v>749</v>
      </c>
      <c r="D164" s="2" t="s">
        <v>1071</v>
      </c>
      <c r="E164" s="31">
        <v>0</v>
      </c>
      <c r="F164" s="31">
        <v>0</v>
      </c>
      <c r="G164" s="31">
        <v>0</v>
      </c>
      <c r="H164" s="32">
        <v>68.83</v>
      </c>
      <c r="I164" s="31">
        <v>0</v>
      </c>
      <c r="J164" s="31">
        <v>0</v>
      </c>
      <c r="K164" s="31">
        <v>0</v>
      </c>
      <c r="L164" s="33">
        <v>71.739999999999995</v>
      </c>
      <c r="M164" s="34">
        <v>100</v>
      </c>
      <c r="N164" s="34">
        <v>104.05924325357007</v>
      </c>
      <c r="O164" s="34">
        <v>97.977604843690671</v>
      </c>
      <c r="P164" s="34">
        <v>93.468080034197868</v>
      </c>
      <c r="Q164" s="36">
        <v>84.753302417275506</v>
      </c>
      <c r="R164" s="34">
        <v>5.7603924310323089</v>
      </c>
      <c r="S164" s="34">
        <v>66.152766025845153</v>
      </c>
      <c r="T164" s="2">
        <v>36.22</v>
      </c>
      <c r="U164" s="33">
        <v>14.91</v>
      </c>
      <c r="V164" s="33">
        <v>1.98</v>
      </c>
      <c r="W164" s="33">
        <v>0.4</v>
      </c>
      <c r="X164" s="35">
        <v>16530.384393282395</v>
      </c>
      <c r="Y164" s="35">
        <v>19.928611169988905</v>
      </c>
      <c r="Z164" s="35">
        <v>11807.560950529944</v>
      </c>
      <c r="AA164" s="34">
        <v>5.2075099738490707</v>
      </c>
    </row>
    <row r="165" spans="1:27">
      <c r="A165" s="29" t="s">
        <v>748</v>
      </c>
      <c r="B165" s="29" t="s">
        <v>832</v>
      </c>
      <c r="C165" s="37" t="s">
        <v>749</v>
      </c>
      <c r="D165" s="2" t="s">
        <v>1072</v>
      </c>
      <c r="E165" s="31">
        <v>0</v>
      </c>
      <c r="F165" s="31">
        <v>0</v>
      </c>
      <c r="G165" s="31">
        <v>0</v>
      </c>
      <c r="H165" s="32">
        <v>72.63</v>
      </c>
      <c r="I165" s="31">
        <v>0</v>
      </c>
      <c r="J165" s="31">
        <v>0</v>
      </c>
      <c r="K165" s="31">
        <v>0</v>
      </c>
      <c r="L165" s="33">
        <v>70.83</v>
      </c>
      <c r="M165" s="34">
        <v>99.591992209042999</v>
      </c>
      <c r="N165" s="34">
        <v>107.13161087357537</v>
      </c>
      <c r="O165" s="34">
        <v>94.953312856910927</v>
      </c>
      <c r="P165" s="34">
        <v>86.535667385649646</v>
      </c>
      <c r="Q165" s="36">
        <v>87.426200844792476</v>
      </c>
      <c r="R165" s="34">
        <v>3.6394354452260553</v>
      </c>
      <c r="S165" s="34">
        <v>70.514223529820114</v>
      </c>
      <c r="T165" s="2">
        <v>32.549999999999997</v>
      </c>
      <c r="U165" s="33">
        <v>14.34</v>
      </c>
      <c r="V165" s="33">
        <v>2.31</v>
      </c>
      <c r="W165" s="33">
        <v>0.52</v>
      </c>
      <c r="X165" s="35">
        <v>55582.277006002238</v>
      </c>
      <c r="Y165" s="35">
        <v>44.810576254271659</v>
      </c>
      <c r="Z165" s="35">
        <v>57187.373984363112</v>
      </c>
      <c r="AA165" s="34">
        <v>21.953406018702395</v>
      </c>
    </row>
    <row r="166" spans="1:27">
      <c r="A166" s="29" t="s">
        <v>748</v>
      </c>
      <c r="B166" s="29" t="s">
        <v>834</v>
      </c>
      <c r="C166" s="37" t="s">
        <v>749</v>
      </c>
      <c r="D166" s="2" t="s">
        <v>1073</v>
      </c>
      <c r="E166" s="31">
        <v>433</v>
      </c>
      <c r="F166" s="31">
        <v>53</v>
      </c>
      <c r="G166" s="31">
        <v>3</v>
      </c>
      <c r="H166" s="32">
        <v>73.13</v>
      </c>
      <c r="I166" s="31">
        <v>0</v>
      </c>
      <c r="J166" s="31">
        <v>0</v>
      </c>
      <c r="K166" s="31">
        <v>114</v>
      </c>
      <c r="L166" s="33">
        <v>70.8</v>
      </c>
      <c r="M166" s="34">
        <v>100</v>
      </c>
      <c r="N166" s="34">
        <v>106.33157451018653</v>
      </c>
      <c r="O166" s="34">
        <v>91.716551316996259</v>
      </c>
      <c r="P166" s="34">
        <v>73.292705476495343</v>
      </c>
      <c r="Q166" s="36">
        <v>67.124083045372231</v>
      </c>
      <c r="R166" s="34">
        <v>3.3942882132661349</v>
      </c>
      <c r="S166" s="34">
        <v>71.709622417035362</v>
      </c>
      <c r="T166" s="2">
        <v>41.67</v>
      </c>
      <c r="U166" s="33">
        <v>16.87</v>
      </c>
      <c r="V166" s="33">
        <v>3.29</v>
      </c>
      <c r="W166" s="33">
        <v>0.91</v>
      </c>
      <c r="X166" s="35">
        <v>52311.338244277969</v>
      </c>
      <c r="Y166" s="35">
        <v>45.159282100839597</v>
      </c>
      <c r="Z166" s="35">
        <v>39081.755552228497</v>
      </c>
      <c r="AA166" s="34">
        <v>4.9004896083192335</v>
      </c>
    </row>
    <row r="167" spans="1:27">
      <c r="A167" s="29" t="s">
        <v>748</v>
      </c>
      <c r="B167" s="29" t="s">
        <v>859</v>
      </c>
      <c r="C167" s="37" t="s">
        <v>749</v>
      </c>
      <c r="D167" s="2" t="s">
        <v>1074</v>
      </c>
      <c r="E167" s="31">
        <v>196</v>
      </c>
      <c r="F167" s="31">
        <v>27</v>
      </c>
      <c r="G167" s="31">
        <v>5</v>
      </c>
      <c r="H167" s="32">
        <v>70.59</v>
      </c>
      <c r="I167" s="31">
        <v>9</v>
      </c>
      <c r="J167" s="31">
        <v>0</v>
      </c>
      <c r="K167" s="31">
        <v>273</v>
      </c>
      <c r="L167" s="33">
        <v>71.87</v>
      </c>
      <c r="M167" s="34">
        <v>100</v>
      </c>
      <c r="N167" s="34">
        <v>109.50081138584724</v>
      </c>
      <c r="O167" s="34">
        <v>94.080556484531854</v>
      </c>
      <c r="P167" s="34">
        <v>91.582915062370446</v>
      </c>
      <c r="Q167" s="36">
        <v>89.489196755051125</v>
      </c>
      <c r="R167" s="34">
        <v>4.1201259536603319</v>
      </c>
      <c r="S167" s="34">
        <v>68.645679977545754</v>
      </c>
      <c r="T167" s="2">
        <v>35.26</v>
      </c>
      <c r="U167" s="33">
        <v>14.42</v>
      </c>
      <c r="V167" s="33">
        <v>2.5299999999999998</v>
      </c>
      <c r="W167" s="33">
        <v>0.66</v>
      </c>
      <c r="X167" s="35">
        <v>31708.606321971227</v>
      </c>
      <c r="Y167" s="35">
        <v>26.686410643701173</v>
      </c>
      <c r="Z167" s="35">
        <v>23623.792375843175</v>
      </c>
      <c r="AA167" s="34">
        <v>5.8561701293908186</v>
      </c>
    </row>
    <row r="168" spans="1:27">
      <c r="A168" s="29" t="s">
        <v>748</v>
      </c>
      <c r="B168" s="29" t="s">
        <v>861</v>
      </c>
      <c r="C168" s="37" t="s">
        <v>749</v>
      </c>
      <c r="D168" s="2" t="s">
        <v>1075</v>
      </c>
      <c r="E168" s="31">
        <v>0</v>
      </c>
      <c r="F168" s="31">
        <v>0</v>
      </c>
      <c r="G168" s="31">
        <v>0</v>
      </c>
      <c r="H168" s="32">
        <v>74.61</v>
      </c>
      <c r="I168" s="31">
        <v>0</v>
      </c>
      <c r="J168" s="31">
        <v>0</v>
      </c>
      <c r="K168" s="31">
        <v>391</v>
      </c>
      <c r="L168" s="33">
        <v>72.36</v>
      </c>
      <c r="M168" s="34">
        <v>100</v>
      </c>
      <c r="N168" s="34">
        <v>105.94432287104986</v>
      </c>
      <c r="O168" s="34">
        <v>92.136140698509877</v>
      </c>
      <c r="P168" s="34">
        <v>91.997491863561407</v>
      </c>
      <c r="Q168" s="36">
        <v>94.448396512416622</v>
      </c>
      <c r="R168" s="34">
        <v>4.5409270499744947</v>
      </c>
      <c r="S168" s="34">
        <v>68.04456767303347</v>
      </c>
      <c r="T168" s="2">
        <v>40.24</v>
      </c>
      <c r="U168" s="33">
        <v>12.8</v>
      </c>
      <c r="V168" s="33">
        <v>2.5099999999999998</v>
      </c>
      <c r="W168" s="33">
        <v>0.71</v>
      </c>
      <c r="X168" s="35">
        <v>107881.97303007259</v>
      </c>
      <c r="Y168" s="35">
        <v>84.899506753017306</v>
      </c>
      <c r="Z168" s="35">
        <v>85835.107767556663</v>
      </c>
      <c r="AA168" s="34">
        <v>5.4998026527273396</v>
      </c>
    </row>
    <row r="169" spans="1:27">
      <c r="A169" s="29" t="s">
        <v>748</v>
      </c>
      <c r="B169" s="29" t="s">
        <v>863</v>
      </c>
      <c r="C169" s="37" t="s">
        <v>749</v>
      </c>
      <c r="D169" s="2" t="s">
        <v>1076</v>
      </c>
      <c r="E169" s="31">
        <v>107</v>
      </c>
      <c r="F169" s="31">
        <v>7</v>
      </c>
      <c r="G169" s="31">
        <v>2</v>
      </c>
      <c r="H169" s="32">
        <v>38.65</v>
      </c>
      <c r="I169" s="31">
        <v>0</v>
      </c>
      <c r="J169" s="31">
        <v>0</v>
      </c>
      <c r="K169" s="31">
        <v>0</v>
      </c>
      <c r="L169" s="33">
        <v>69.819999999999993</v>
      </c>
      <c r="M169" s="34">
        <v>100</v>
      </c>
      <c r="N169" s="34">
        <v>108.49869338851306</v>
      </c>
      <c r="O169" s="34">
        <v>87.590396346611286</v>
      </c>
      <c r="P169" s="34">
        <v>50.473935150639328</v>
      </c>
      <c r="Q169" s="36">
        <v>72.670862964114448</v>
      </c>
      <c r="R169" s="34">
        <v>4.4849720492132752</v>
      </c>
      <c r="S169" s="34">
        <v>68.074128716767532</v>
      </c>
      <c r="T169" s="2">
        <v>35.270000000000003</v>
      </c>
      <c r="U169" s="33">
        <v>21.32</v>
      </c>
      <c r="V169" s="33">
        <v>3.49</v>
      </c>
      <c r="W169" s="33">
        <v>0.91</v>
      </c>
      <c r="X169" s="35">
        <v>19985.807300267294</v>
      </c>
      <c r="Y169" s="35">
        <v>20.758587226965538</v>
      </c>
      <c r="Z169" s="35">
        <v>17018.6466436509</v>
      </c>
      <c r="AA169" s="34">
        <v>0.66128335363467272</v>
      </c>
    </row>
    <row r="170" spans="1:27">
      <c r="A170" s="29" t="s">
        <v>748</v>
      </c>
      <c r="B170" s="29" t="s">
        <v>865</v>
      </c>
      <c r="C170" s="37" t="s">
        <v>749</v>
      </c>
      <c r="D170" s="2" t="s">
        <v>1077</v>
      </c>
      <c r="E170" s="31">
        <v>20</v>
      </c>
      <c r="F170" s="31">
        <v>14</v>
      </c>
      <c r="G170" s="31">
        <v>0</v>
      </c>
      <c r="H170" s="32">
        <v>56.04</v>
      </c>
      <c r="I170" s="31">
        <v>6</v>
      </c>
      <c r="J170" s="31">
        <v>0</v>
      </c>
      <c r="K170" s="31">
        <v>126</v>
      </c>
      <c r="L170" s="33">
        <v>67.67</v>
      </c>
      <c r="M170" s="34">
        <v>98.334336165262016</v>
      </c>
      <c r="N170" s="34">
        <v>118.10345449834084</v>
      </c>
      <c r="O170" s="34">
        <v>86.405634704408556</v>
      </c>
      <c r="P170" s="34">
        <v>50.944526156204283</v>
      </c>
      <c r="Q170" s="36">
        <v>75.277895275098075</v>
      </c>
      <c r="R170" s="34">
        <v>2.4771262488722736</v>
      </c>
      <c r="S170" s="34">
        <v>69.042457561226584</v>
      </c>
      <c r="T170" s="2">
        <v>23.97</v>
      </c>
      <c r="U170" s="33">
        <v>23.56</v>
      </c>
      <c r="V170" s="33">
        <v>3.32</v>
      </c>
      <c r="W170" s="33">
        <v>0.72</v>
      </c>
      <c r="X170" s="35">
        <v>16242.237446752135</v>
      </c>
      <c r="Y170" s="35">
        <v>17.140140866167169</v>
      </c>
      <c r="Z170" s="35">
        <v>12606.812345167193</v>
      </c>
      <c r="AA170" s="34">
        <v>6.1672794934678308</v>
      </c>
    </row>
    <row r="171" spans="1:27">
      <c r="A171" s="29" t="s">
        <v>748</v>
      </c>
      <c r="B171" s="29" t="s">
        <v>867</v>
      </c>
      <c r="C171" s="37" t="s">
        <v>749</v>
      </c>
      <c r="D171" s="2" t="s">
        <v>1078</v>
      </c>
      <c r="E171" s="31">
        <v>46</v>
      </c>
      <c r="F171" s="31">
        <v>27</v>
      </c>
      <c r="G171" s="31">
        <v>4</v>
      </c>
      <c r="H171" s="32">
        <v>57.69</v>
      </c>
      <c r="I171" s="31">
        <v>19</v>
      </c>
      <c r="J171" s="31">
        <v>0</v>
      </c>
      <c r="K171" s="31">
        <v>0</v>
      </c>
      <c r="L171" s="33">
        <v>67.05</v>
      </c>
      <c r="M171" s="34">
        <v>99.340324203607111</v>
      </c>
      <c r="N171" s="34">
        <v>114.54220967963835</v>
      </c>
      <c r="O171" s="34">
        <v>84.975020099138717</v>
      </c>
      <c r="P171" s="34">
        <v>81.49739556458843</v>
      </c>
      <c r="Q171" s="36">
        <v>73.381143326680274</v>
      </c>
      <c r="R171" s="34">
        <v>3.9130256516494355</v>
      </c>
      <c r="S171" s="34">
        <v>71.079005816379109</v>
      </c>
      <c r="T171" s="2">
        <v>25.51</v>
      </c>
      <c r="U171" s="33">
        <v>16</v>
      </c>
      <c r="V171" s="33">
        <v>1.66</v>
      </c>
      <c r="W171" s="33">
        <v>0.33</v>
      </c>
      <c r="X171" s="35">
        <v>13525.098650530692</v>
      </c>
      <c r="Y171" s="35">
        <v>15.833755154602693</v>
      </c>
      <c r="Z171" s="35">
        <v>9815.7736004151957</v>
      </c>
      <c r="AA171" s="34">
        <v>5.3549921157798792</v>
      </c>
    </row>
    <row r="172" spans="1:27">
      <c r="A172" s="29" t="s">
        <v>748</v>
      </c>
      <c r="B172" s="29" t="s">
        <v>869</v>
      </c>
      <c r="C172" s="37" t="s">
        <v>749</v>
      </c>
      <c r="D172" s="2" t="s">
        <v>1079</v>
      </c>
      <c r="E172" s="31">
        <v>8</v>
      </c>
      <c r="F172" s="31">
        <v>19</v>
      </c>
      <c r="G172" s="31">
        <v>0</v>
      </c>
      <c r="H172" s="32">
        <v>47.99</v>
      </c>
      <c r="I172" s="31">
        <v>6</v>
      </c>
      <c r="J172" s="31">
        <v>2</v>
      </c>
      <c r="K172" s="31">
        <v>484</v>
      </c>
      <c r="L172" s="33">
        <v>70.709999999999994</v>
      </c>
      <c r="M172" s="34">
        <v>99.474872275850458</v>
      </c>
      <c r="N172" s="34">
        <v>111.10769967588318</v>
      </c>
      <c r="O172" s="34">
        <v>92.032372672730034</v>
      </c>
      <c r="P172" s="34">
        <v>85.205441090701456</v>
      </c>
      <c r="Q172" s="36">
        <v>74.65672973103085</v>
      </c>
      <c r="R172" s="34">
        <v>1.8343059991998527</v>
      </c>
      <c r="S172" s="34">
        <v>73.205467479745664</v>
      </c>
      <c r="T172" s="2">
        <v>34.520000000000003</v>
      </c>
      <c r="U172" s="33">
        <v>19.62</v>
      </c>
      <c r="V172" s="33">
        <v>1.78</v>
      </c>
      <c r="W172" s="33">
        <v>0.23</v>
      </c>
      <c r="X172" s="35">
        <v>28969.009379140236</v>
      </c>
      <c r="Y172" s="35">
        <v>26.902744117217356</v>
      </c>
      <c r="Z172" s="35">
        <v>22311.690140899227</v>
      </c>
      <c r="AA172" s="34">
        <v>2.579767032341195</v>
      </c>
    </row>
    <row r="173" spans="1:27">
      <c r="A173" s="29" t="s">
        <v>748</v>
      </c>
      <c r="B173" s="29" t="s">
        <v>871</v>
      </c>
      <c r="C173" s="37" t="s">
        <v>749</v>
      </c>
      <c r="D173" s="2" t="s">
        <v>1080</v>
      </c>
      <c r="E173" s="31">
        <v>0</v>
      </c>
      <c r="F173" s="31">
        <v>0</v>
      </c>
      <c r="G173" s="31">
        <v>0</v>
      </c>
      <c r="H173" s="32">
        <v>76.55</v>
      </c>
      <c r="I173" s="31">
        <v>0</v>
      </c>
      <c r="J173" s="31">
        <v>0</v>
      </c>
      <c r="K173" s="31">
        <v>0</v>
      </c>
      <c r="L173" s="33">
        <v>73.69</v>
      </c>
      <c r="M173" s="34">
        <v>100</v>
      </c>
      <c r="N173" s="34">
        <v>107.02033430407842</v>
      </c>
      <c r="O173" s="34">
        <v>93.563640083049009</v>
      </c>
      <c r="P173" s="34">
        <v>109.91290714982398</v>
      </c>
      <c r="Q173" s="36">
        <v>89.250442669460639</v>
      </c>
      <c r="R173" s="34">
        <v>4.6790335065796755</v>
      </c>
      <c r="S173" s="34">
        <v>65.285642735636642</v>
      </c>
      <c r="T173" s="2">
        <v>40.5</v>
      </c>
      <c r="U173" s="33">
        <v>8.49</v>
      </c>
      <c r="V173" s="33">
        <v>0.99</v>
      </c>
      <c r="W173" s="33">
        <v>0.19</v>
      </c>
      <c r="X173" s="35">
        <v>106931.76412999765</v>
      </c>
      <c r="Y173" s="35">
        <v>379.22023750078961</v>
      </c>
      <c r="Z173" s="35">
        <v>76959.413866460294</v>
      </c>
      <c r="AA173" s="34">
        <v>5.5025790149168898</v>
      </c>
    </row>
    <row r="174" spans="1:27">
      <c r="A174" s="29" t="s">
        <v>748</v>
      </c>
      <c r="B174" s="29" t="s">
        <v>873</v>
      </c>
      <c r="C174" s="37" t="s">
        <v>749</v>
      </c>
      <c r="D174" s="2" t="s">
        <v>1081</v>
      </c>
      <c r="E174" s="31">
        <v>19</v>
      </c>
      <c r="F174" s="31">
        <v>9</v>
      </c>
      <c r="G174" s="31">
        <v>0</v>
      </c>
      <c r="H174" s="32">
        <v>76.040000000000006</v>
      </c>
      <c r="I174" s="31">
        <v>4</v>
      </c>
      <c r="J174" s="31">
        <v>0</v>
      </c>
      <c r="K174" s="31">
        <v>83</v>
      </c>
      <c r="L174" s="33">
        <v>73.17</v>
      </c>
      <c r="M174" s="34">
        <v>100</v>
      </c>
      <c r="N174" s="34">
        <v>102.79401725115089</v>
      </c>
      <c r="O174" s="34">
        <v>89.530732743694585</v>
      </c>
      <c r="P174" s="34">
        <v>111.77813670854735</v>
      </c>
      <c r="Q174" s="36">
        <v>47.828654777979736</v>
      </c>
      <c r="R174" s="34">
        <v>3.7618765610114071</v>
      </c>
      <c r="S174" s="34">
        <v>71.898401414382647</v>
      </c>
      <c r="T174" s="2">
        <v>41.37</v>
      </c>
      <c r="U174" s="33">
        <v>8.0299999999999994</v>
      </c>
      <c r="V174" s="33">
        <v>0.93</v>
      </c>
      <c r="W174" s="33">
        <v>0.24</v>
      </c>
      <c r="X174" s="35">
        <v>5332.2867249526807</v>
      </c>
      <c r="Y174" s="35">
        <v>38.329512029102702</v>
      </c>
      <c r="Z174" s="35">
        <v>4079.2588391990885</v>
      </c>
      <c r="AA174" s="34">
        <v>5.7649909050794861</v>
      </c>
    </row>
    <row r="175" spans="1:27">
      <c r="A175" s="29" t="s">
        <v>748</v>
      </c>
      <c r="B175" s="29" t="s">
        <v>875</v>
      </c>
      <c r="C175" s="37" t="s">
        <v>749</v>
      </c>
      <c r="D175" s="2" t="s">
        <v>1082</v>
      </c>
      <c r="E175" s="31">
        <v>98</v>
      </c>
      <c r="F175" s="31">
        <v>27</v>
      </c>
      <c r="G175" s="31">
        <v>5</v>
      </c>
      <c r="H175" s="32">
        <v>77.930000000000007</v>
      </c>
      <c r="I175" s="31">
        <v>0</v>
      </c>
      <c r="J175" s="31">
        <v>0</v>
      </c>
      <c r="K175" s="31">
        <v>0</v>
      </c>
      <c r="L175" s="33">
        <v>72.77</v>
      </c>
      <c r="M175" s="34">
        <v>100</v>
      </c>
      <c r="N175" s="34">
        <v>104.92193999684459</v>
      </c>
      <c r="O175" s="34">
        <v>100.48821227727565</v>
      </c>
      <c r="P175" s="34">
        <v>81.411261682302694</v>
      </c>
      <c r="Q175" s="36">
        <v>88.833005636908169</v>
      </c>
      <c r="R175" s="34">
        <v>7.2213256289006518</v>
      </c>
      <c r="S175" s="34">
        <v>64.769778440531283</v>
      </c>
      <c r="T175" s="2">
        <v>49.57</v>
      </c>
      <c r="U175" s="33">
        <v>4.17</v>
      </c>
      <c r="V175" s="33">
        <v>0.56000000000000005</v>
      </c>
      <c r="W175" s="33">
        <v>0.12</v>
      </c>
      <c r="X175" s="35">
        <v>57171.60159147784</v>
      </c>
      <c r="Y175" s="35">
        <v>66.757279330551768</v>
      </c>
      <c r="Z175" s="35">
        <v>44303.900961647028</v>
      </c>
      <c r="AA175" s="34">
        <v>5.6058535499560236</v>
      </c>
    </row>
    <row r="176" spans="1:27">
      <c r="A176" s="29" t="s">
        <v>748</v>
      </c>
      <c r="B176" s="29" t="s">
        <v>877</v>
      </c>
      <c r="C176" s="37" t="s">
        <v>749</v>
      </c>
      <c r="D176" s="2" t="s">
        <v>1083</v>
      </c>
      <c r="E176" s="31">
        <v>2</v>
      </c>
      <c r="F176" s="31">
        <v>6</v>
      </c>
      <c r="G176" s="31">
        <v>0</v>
      </c>
      <c r="H176" s="32">
        <v>78.97</v>
      </c>
      <c r="I176" s="31">
        <v>0</v>
      </c>
      <c r="J176" s="31">
        <v>0</v>
      </c>
      <c r="K176" s="31">
        <v>0</v>
      </c>
      <c r="L176" s="33">
        <v>69.86</v>
      </c>
      <c r="M176" s="34">
        <v>99.820736383399023</v>
      </c>
      <c r="N176" s="34">
        <v>102.98348450456227</v>
      </c>
      <c r="O176" s="34">
        <v>97.593077045447401</v>
      </c>
      <c r="P176" s="34">
        <v>89.614492013442728</v>
      </c>
      <c r="Q176" s="36">
        <v>92.873418327220875</v>
      </c>
      <c r="R176" s="34">
        <v>3.4211766289714589</v>
      </c>
      <c r="S176" s="34">
        <v>67.452921211846032</v>
      </c>
      <c r="T176" s="2">
        <v>31.71</v>
      </c>
      <c r="U176" s="33">
        <v>7.84</v>
      </c>
      <c r="V176" s="33">
        <v>0.92</v>
      </c>
      <c r="W176" s="33">
        <v>0.18</v>
      </c>
      <c r="X176" s="35">
        <v>8888.1088938129687</v>
      </c>
      <c r="Y176" s="35">
        <v>38.458015567400082</v>
      </c>
      <c r="Z176" s="35">
        <v>7018.2908084850942</v>
      </c>
      <c r="AA176" s="34">
        <v>5.8764590958725051</v>
      </c>
    </row>
    <row r="177" spans="1:27">
      <c r="A177" s="29" t="s">
        <v>748</v>
      </c>
      <c r="B177" s="29" t="s">
        <v>1042</v>
      </c>
      <c r="C177" s="37" t="s">
        <v>749</v>
      </c>
      <c r="D177" s="2" t="s">
        <v>1084</v>
      </c>
      <c r="E177" s="31">
        <v>0</v>
      </c>
      <c r="F177" s="31">
        <v>0</v>
      </c>
      <c r="G177" s="31">
        <v>0</v>
      </c>
      <c r="H177" s="32">
        <v>66.900000000000006</v>
      </c>
      <c r="I177" s="31">
        <v>0</v>
      </c>
      <c r="J177" s="31">
        <v>0</v>
      </c>
      <c r="K177" s="31">
        <v>0</v>
      </c>
      <c r="L177" s="33">
        <v>71.02</v>
      </c>
      <c r="M177" s="34">
        <v>100</v>
      </c>
      <c r="N177" s="34">
        <v>108.13987760866712</v>
      </c>
      <c r="O177" s="34">
        <v>84.285560510320494</v>
      </c>
      <c r="P177" s="34">
        <v>89.562079941570516</v>
      </c>
      <c r="Q177" s="36">
        <v>86.833754511639995</v>
      </c>
      <c r="R177" s="34">
        <v>4.6435427618023377</v>
      </c>
      <c r="S177" s="34">
        <v>67.144698569953505</v>
      </c>
      <c r="T177" s="2">
        <v>30.91</v>
      </c>
      <c r="U177" s="33">
        <v>7.53</v>
      </c>
      <c r="V177" s="33">
        <v>0.57999999999999996</v>
      </c>
      <c r="W177" s="33">
        <v>0.09</v>
      </c>
      <c r="X177" s="35">
        <v>6560.0092760909156</v>
      </c>
      <c r="Y177" s="35">
        <v>33.434976585819285</v>
      </c>
      <c r="Z177" s="35">
        <v>5076.3537094679186</v>
      </c>
      <c r="AA177" s="34">
        <v>5.4649303441088364</v>
      </c>
    </row>
    <row r="178" spans="1:27">
      <c r="A178" s="29" t="s">
        <v>748</v>
      </c>
      <c r="B178" s="29" t="s">
        <v>1044</v>
      </c>
      <c r="C178" s="37" t="s">
        <v>749</v>
      </c>
      <c r="D178" s="2" t="s">
        <v>1085</v>
      </c>
      <c r="E178" s="31">
        <v>0</v>
      </c>
      <c r="F178" s="31">
        <v>0</v>
      </c>
      <c r="G178" s="31">
        <v>0</v>
      </c>
      <c r="H178" s="32">
        <v>91.31</v>
      </c>
      <c r="I178" s="31">
        <v>0</v>
      </c>
      <c r="J178" s="31">
        <v>0</v>
      </c>
      <c r="K178" s="31">
        <v>0</v>
      </c>
      <c r="L178" s="33">
        <v>72.86</v>
      </c>
      <c r="M178" s="34">
        <v>100</v>
      </c>
      <c r="N178" s="34">
        <v>100.24171658933645</v>
      </c>
      <c r="O178" s="34">
        <v>92.457546896807401</v>
      </c>
      <c r="P178" s="34">
        <v>119.09753498121822</v>
      </c>
      <c r="Q178" s="36">
        <v>95.405053618629353</v>
      </c>
      <c r="R178" s="34">
        <v>3.6141890384472375</v>
      </c>
      <c r="S178" s="34">
        <v>68.647070234728361</v>
      </c>
      <c r="T178" s="2">
        <v>42.67</v>
      </c>
      <c r="U178" s="33">
        <v>5.73</v>
      </c>
      <c r="V178" s="33">
        <v>0.67</v>
      </c>
      <c r="W178" s="33">
        <v>0.13</v>
      </c>
      <c r="X178" s="35">
        <v>5371.028551514617</v>
      </c>
      <c r="Y178" s="35">
        <v>42.490969838886564</v>
      </c>
      <c r="Z178" s="35">
        <v>4221.5493736896824</v>
      </c>
      <c r="AA178" s="34">
        <v>5.7668108359356154</v>
      </c>
    </row>
    <row r="179" spans="1:27">
      <c r="A179" s="29" t="s">
        <v>748</v>
      </c>
      <c r="B179" s="29" t="s">
        <v>1086</v>
      </c>
      <c r="C179" s="37" t="s">
        <v>749</v>
      </c>
      <c r="D179" s="2" t="s">
        <v>1087</v>
      </c>
      <c r="E179" s="31">
        <v>10</v>
      </c>
      <c r="F179" s="31">
        <v>6</v>
      </c>
      <c r="G179" s="31">
        <v>0</v>
      </c>
      <c r="H179" s="32">
        <v>75.099999999999994</v>
      </c>
      <c r="I179" s="31">
        <v>7</v>
      </c>
      <c r="J179" s="31">
        <v>0</v>
      </c>
      <c r="K179" s="31">
        <v>87</v>
      </c>
      <c r="L179" s="33">
        <v>72.48</v>
      </c>
      <c r="M179" s="34">
        <v>100</v>
      </c>
      <c r="N179" s="34">
        <v>106.99008364399241</v>
      </c>
      <c r="O179" s="34">
        <v>94.447260058744178</v>
      </c>
      <c r="P179" s="34">
        <v>101.87168296007339</v>
      </c>
      <c r="Q179" s="36">
        <v>93.364102311328281</v>
      </c>
      <c r="R179" s="34">
        <v>4.2568962778630803</v>
      </c>
      <c r="S179" s="34">
        <v>67.7604293730178</v>
      </c>
      <c r="T179" s="2">
        <v>47.47</v>
      </c>
      <c r="U179" s="33">
        <v>4.9400000000000004</v>
      </c>
      <c r="V179" s="33">
        <v>0.61</v>
      </c>
      <c r="W179" s="33">
        <v>0.13</v>
      </c>
      <c r="X179" s="35">
        <v>11185.109380700756</v>
      </c>
      <c r="Y179" s="35">
        <v>63.693983615122157</v>
      </c>
      <c r="Z179" s="35">
        <v>8954.6971453350816</v>
      </c>
      <c r="AA179" s="34">
        <v>5.9046138665273133</v>
      </c>
    </row>
    <row r="180" spans="1:27">
      <c r="A180" s="29" t="s">
        <v>748</v>
      </c>
      <c r="B180" s="29" t="s">
        <v>1088</v>
      </c>
      <c r="C180" s="37" t="s">
        <v>749</v>
      </c>
      <c r="D180" s="2" t="s">
        <v>1089</v>
      </c>
      <c r="E180" s="31">
        <v>0</v>
      </c>
      <c r="F180" s="31">
        <v>0</v>
      </c>
      <c r="G180" s="31">
        <v>0</v>
      </c>
      <c r="H180" s="32">
        <v>70.31</v>
      </c>
      <c r="I180" s="31">
        <v>0</v>
      </c>
      <c r="J180" s="31">
        <v>0</v>
      </c>
      <c r="K180" s="31">
        <v>0</v>
      </c>
      <c r="L180" s="33">
        <v>73.88</v>
      </c>
      <c r="M180" s="34">
        <v>100</v>
      </c>
      <c r="N180" s="34">
        <v>103.79222734461493</v>
      </c>
      <c r="O180" s="34">
        <v>94.393246592212705</v>
      </c>
      <c r="P180" s="34">
        <v>94.387603002651574</v>
      </c>
      <c r="Q180" s="36">
        <v>98.185802826018218</v>
      </c>
      <c r="R180" s="34">
        <v>5.9818683452809367</v>
      </c>
      <c r="S180" s="34">
        <v>66.358129845425495</v>
      </c>
      <c r="T180" s="2">
        <v>30.76</v>
      </c>
      <c r="U180" s="33">
        <v>5.39</v>
      </c>
      <c r="V180" s="33">
        <v>1.1000000000000001</v>
      </c>
      <c r="W180" s="33">
        <v>0.33</v>
      </c>
      <c r="X180" s="35">
        <v>451486.79101530224</v>
      </c>
      <c r="Y180" s="35">
        <v>157.72982274887011</v>
      </c>
      <c r="Z180" s="35">
        <v>343652.59500800224</v>
      </c>
      <c r="AA180" s="34">
        <v>5.9952248107852881</v>
      </c>
    </row>
    <row r="181" spans="1:27">
      <c r="A181" s="29" t="s">
        <v>748</v>
      </c>
      <c r="B181" s="29" t="s">
        <v>1090</v>
      </c>
      <c r="C181" s="37" t="s">
        <v>749</v>
      </c>
      <c r="D181" s="2" t="s">
        <v>1091</v>
      </c>
      <c r="E181" s="31">
        <v>12</v>
      </c>
      <c r="F181" s="31">
        <v>5</v>
      </c>
      <c r="G181" s="31">
        <v>1</v>
      </c>
      <c r="H181" s="32">
        <v>63.09</v>
      </c>
      <c r="I181" s="31">
        <v>8</v>
      </c>
      <c r="J181" s="31">
        <v>0</v>
      </c>
      <c r="K181" s="31">
        <v>31</v>
      </c>
      <c r="L181" s="33">
        <v>72.25</v>
      </c>
      <c r="M181" s="34">
        <v>99.449407673642426</v>
      </c>
      <c r="N181" s="34">
        <v>106.42407776147236</v>
      </c>
      <c r="O181" s="34">
        <v>91.76288964513364</v>
      </c>
      <c r="P181" s="34">
        <v>113.46990676506803</v>
      </c>
      <c r="Q181" s="36">
        <v>89.577174061454258</v>
      </c>
      <c r="R181" s="34">
        <v>2.2553659021896171</v>
      </c>
      <c r="S181" s="34">
        <v>73.347800981008035</v>
      </c>
      <c r="T181" s="2">
        <v>26.07</v>
      </c>
      <c r="U181" s="33">
        <v>4.3099999999999996</v>
      </c>
      <c r="V181" s="33">
        <v>0.59</v>
      </c>
      <c r="W181" s="33">
        <v>0.12</v>
      </c>
      <c r="X181" s="35">
        <v>12901.976727850908</v>
      </c>
      <c r="Y181" s="35">
        <v>63.770465096461074</v>
      </c>
      <c r="Z181" s="35">
        <v>9750.9080123509011</v>
      </c>
      <c r="AA181" s="34">
        <v>6.6145100434985835</v>
      </c>
    </row>
    <row r="182" spans="1:27">
      <c r="A182" s="29" t="s">
        <v>758</v>
      </c>
      <c r="B182" s="29" t="s">
        <v>790</v>
      </c>
      <c r="C182" s="37" t="s">
        <v>759</v>
      </c>
      <c r="D182" s="2" t="s">
        <v>1141</v>
      </c>
      <c r="E182" s="31">
        <v>2</v>
      </c>
      <c r="F182" s="31">
        <v>30</v>
      </c>
      <c r="G182" s="31">
        <v>4</v>
      </c>
      <c r="H182" s="32">
        <v>73.34</v>
      </c>
      <c r="I182" s="31">
        <v>3</v>
      </c>
      <c r="J182" s="31">
        <v>9</v>
      </c>
      <c r="K182" s="31">
        <v>0</v>
      </c>
      <c r="L182" s="33">
        <v>68.17</v>
      </c>
      <c r="M182" s="34">
        <v>99.62385887903929</v>
      </c>
      <c r="N182" s="34">
        <v>116.2389769245074</v>
      </c>
      <c r="O182" s="34">
        <v>79.103681358785835</v>
      </c>
      <c r="P182" s="34">
        <v>86.446115454725742</v>
      </c>
      <c r="Q182" s="36">
        <v>91.606561135751832</v>
      </c>
      <c r="R182" s="34">
        <v>4.2410056887759051</v>
      </c>
      <c r="S182" s="34">
        <v>70.01418993898055</v>
      </c>
      <c r="T182" s="2">
        <v>27.7</v>
      </c>
      <c r="U182" s="33">
        <v>8.59</v>
      </c>
      <c r="V182" s="33">
        <v>1.05</v>
      </c>
      <c r="W182" s="33">
        <v>0.24</v>
      </c>
      <c r="X182" s="35">
        <v>16029.865162722919</v>
      </c>
      <c r="Y182" s="35">
        <v>30.453780656315686</v>
      </c>
      <c r="Z182" s="35">
        <v>11815.056874021369</v>
      </c>
      <c r="AA182" s="34">
        <v>5.2462086668785304</v>
      </c>
    </row>
    <row r="183" spans="1:27">
      <c r="A183" s="29" t="s">
        <v>758</v>
      </c>
      <c r="B183" s="29" t="s">
        <v>792</v>
      </c>
      <c r="C183" s="37" t="s">
        <v>759</v>
      </c>
      <c r="D183" s="2" t="s">
        <v>1142</v>
      </c>
      <c r="E183" s="31">
        <v>7</v>
      </c>
      <c r="F183" s="31">
        <v>8</v>
      </c>
      <c r="G183" s="31">
        <v>1</v>
      </c>
      <c r="H183" s="32">
        <v>49.94</v>
      </c>
      <c r="I183" s="31">
        <v>1</v>
      </c>
      <c r="J183" s="31">
        <v>10</v>
      </c>
      <c r="K183" s="31">
        <v>559</v>
      </c>
      <c r="L183" s="33">
        <v>73.040000000000006</v>
      </c>
      <c r="M183" s="34">
        <v>100</v>
      </c>
      <c r="N183" s="34">
        <v>119.76889978537555</v>
      </c>
      <c r="O183" s="34">
        <v>73.658364092002643</v>
      </c>
      <c r="P183" s="34">
        <v>77.998365225371131</v>
      </c>
      <c r="Q183" s="36">
        <v>92.104881251954538</v>
      </c>
      <c r="R183" s="34">
        <v>2.3961341835142766</v>
      </c>
      <c r="S183" s="34">
        <v>73.60452722636721</v>
      </c>
      <c r="T183" s="2">
        <v>29.38</v>
      </c>
      <c r="U183" s="33">
        <v>7.51</v>
      </c>
      <c r="V183" s="33">
        <v>0.94</v>
      </c>
      <c r="W183" s="33">
        <v>0.17</v>
      </c>
      <c r="X183" s="35">
        <v>6730.0804631415922</v>
      </c>
      <c r="Y183" s="35">
        <v>27.71998806836249</v>
      </c>
      <c r="Z183" s="35">
        <v>4889.1598005873902</v>
      </c>
      <c r="AA183" s="34">
        <v>5.1544648053016857</v>
      </c>
    </row>
    <row r="184" spans="1:27">
      <c r="A184" s="29" t="s">
        <v>758</v>
      </c>
      <c r="B184" s="29" t="s">
        <v>794</v>
      </c>
      <c r="C184" s="37" t="s">
        <v>759</v>
      </c>
      <c r="D184" s="2" t="s">
        <v>1143</v>
      </c>
      <c r="E184" s="31">
        <v>0</v>
      </c>
      <c r="F184" s="31">
        <v>0</v>
      </c>
      <c r="G184" s="31">
        <v>0</v>
      </c>
      <c r="H184" s="32">
        <v>71.11</v>
      </c>
      <c r="I184" s="31">
        <v>0</v>
      </c>
      <c r="J184" s="31">
        <v>0</v>
      </c>
      <c r="K184" s="31">
        <v>0</v>
      </c>
      <c r="L184" s="33">
        <v>72.12</v>
      </c>
      <c r="M184" s="34">
        <v>99.768047475857102</v>
      </c>
      <c r="N184" s="34">
        <v>119.26787896426735</v>
      </c>
      <c r="O184" s="34">
        <v>82.17945139127626</v>
      </c>
      <c r="P184" s="34">
        <v>91.609728318545393</v>
      </c>
      <c r="Q184" s="36">
        <v>79.611527919169333</v>
      </c>
      <c r="R184" s="34">
        <v>2.0328413836536425</v>
      </c>
      <c r="S184" s="34">
        <v>75.222792173247853</v>
      </c>
      <c r="T184" s="2">
        <v>32.700000000000003</v>
      </c>
      <c r="U184" s="33">
        <v>12.23</v>
      </c>
      <c r="V184" s="33">
        <v>1.88</v>
      </c>
      <c r="W184" s="33">
        <v>0.5</v>
      </c>
      <c r="X184" s="35">
        <v>8193.6536345669592</v>
      </c>
      <c r="Y184" s="35">
        <v>22.588601108710403</v>
      </c>
      <c r="Z184" s="35">
        <v>6067.5613554949905</v>
      </c>
      <c r="AA184" s="34">
        <v>5.2771161569251461</v>
      </c>
    </row>
    <row r="185" spans="1:27">
      <c r="A185" s="29" t="s">
        <v>758</v>
      </c>
      <c r="B185" s="29" t="s">
        <v>796</v>
      </c>
      <c r="C185" s="37" t="s">
        <v>759</v>
      </c>
      <c r="D185" s="2" t="s">
        <v>1144</v>
      </c>
      <c r="E185" s="31">
        <v>0</v>
      </c>
      <c r="F185" s="31">
        <v>0</v>
      </c>
      <c r="G185" s="31">
        <v>0</v>
      </c>
      <c r="H185" s="32">
        <v>71.209999999999994</v>
      </c>
      <c r="I185" s="31">
        <v>0</v>
      </c>
      <c r="J185" s="31">
        <v>0</v>
      </c>
      <c r="K185" s="31">
        <v>0</v>
      </c>
      <c r="L185" s="33">
        <v>70.319999999999993</v>
      </c>
      <c r="M185" s="34">
        <v>99.73379142309517</v>
      </c>
      <c r="N185" s="34">
        <v>115.98261120380882</v>
      </c>
      <c r="O185" s="34">
        <v>67.349206493734997</v>
      </c>
      <c r="P185" s="34">
        <v>86.570431500722108</v>
      </c>
      <c r="Q185" s="36">
        <v>65.184198454787634</v>
      </c>
      <c r="R185" s="34">
        <v>6.7226962384609488</v>
      </c>
      <c r="S185" s="34">
        <v>64.40260203661515</v>
      </c>
      <c r="T185" s="2">
        <v>47.83</v>
      </c>
      <c r="U185" s="33">
        <v>5.94</v>
      </c>
      <c r="V185" s="33">
        <v>0.65</v>
      </c>
      <c r="W185" s="33">
        <v>0.14000000000000001</v>
      </c>
      <c r="X185" s="35">
        <v>6320.3098057488332</v>
      </c>
      <c r="Y185" s="35">
        <v>24.772705132044717</v>
      </c>
      <c r="Z185" s="35">
        <v>4425.7196247289303</v>
      </c>
      <c r="AA185" s="34">
        <v>5.9868978227623586</v>
      </c>
    </row>
    <row r="186" spans="1:27">
      <c r="A186" s="29" t="s">
        <v>758</v>
      </c>
      <c r="B186" s="29" t="s">
        <v>798</v>
      </c>
      <c r="C186" s="37" t="s">
        <v>759</v>
      </c>
      <c r="D186" s="2" t="s">
        <v>1145</v>
      </c>
      <c r="E186" s="31">
        <v>2</v>
      </c>
      <c r="F186" s="31">
        <v>11</v>
      </c>
      <c r="G186" s="31">
        <v>4</v>
      </c>
      <c r="H186" s="32">
        <v>86.41</v>
      </c>
      <c r="I186" s="31">
        <v>5</v>
      </c>
      <c r="J186" s="31">
        <v>0</v>
      </c>
      <c r="K186" s="31">
        <v>0</v>
      </c>
      <c r="L186" s="33">
        <v>70.75</v>
      </c>
      <c r="M186" s="34">
        <v>98.811035128822056</v>
      </c>
      <c r="N186" s="34">
        <v>112.75626609729399</v>
      </c>
      <c r="O186" s="34">
        <v>80.900237605031364</v>
      </c>
      <c r="P186" s="34">
        <v>75.463601595561087</v>
      </c>
      <c r="Q186" s="36">
        <v>77.398038424853013</v>
      </c>
      <c r="R186" s="34">
        <v>3.267900863364976</v>
      </c>
      <c r="S186" s="34">
        <v>70.430247402844927</v>
      </c>
      <c r="T186" s="2">
        <v>37.979999999999997</v>
      </c>
      <c r="U186" s="33">
        <v>4.5199999999999996</v>
      </c>
      <c r="V186" s="33">
        <v>0.49</v>
      </c>
      <c r="W186" s="33">
        <v>0.09</v>
      </c>
      <c r="X186" s="35">
        <v>15476.21529830452</v>
      </c>
      <c r="Y186" s="35">
        <v>34.299286361158131</v>
      </c>
      <c r="Z186" s="35">
        <v>11638.604872435057</v>
      </c>
      <c r="AA186" s="34">
        <v>5.3513050018172237</v>
      </c>
    </row>
    <row r="187" spans="1:27">
      <c r="A187" s="29" t="s">
        <v>758</v>
      </c>
      <c r="B187" s="29" t="s">
        <v>800</v>
      </c>
      <c r="C187" s="37" t="s">
        <v>759</v>
      </c>
      <c r="D187" s="2" t="s">
        <v>1146</v>
      </c>
      <c r="E187" s="31">
        <v>0</v>
      </c>
      <c r="F187" s="31">
        <v>9</v>
      </c>
      <c r="G187" s="31">
        <v>2</v>
      </c>
      <c r="H187" s="32">
        <v>69.73</v>
      </c>
      <c r="I187" s="31">
        <v>5</v>
      </c>
      <c r="J187" s="31">
        <v>12</v>
      </c>
      <c r="K187" s="31">
        <v>0</v>
      </c>
      <c r="L187" s="33">
        <v>70.52</v>
      </c>
      <c r="M187" s="34">
        <v>99.302759586092478</v>
      </c>
      <c r="N187" s="34">
        <v>108.37647983406143</v>
      </c>
      <c r="O187" s="34">
        <v>91.758241223932231</v>
      </c>
      <c r="P187" s="34">
        <v>69.357227778917064</v>
      </c>
      <c r="Q187" s="36">
        <v>87.026832988792805</v>
      </c>
      <c r="R187" s="34">
        <v>3.9684086899876849</v>
      </c>
      <c r="S187" s="34">
        <v>59.756440600431318</v>
      </c>
      <c r="T187" s="2">
        <v>33.11</v>
      </c>
      <c r="U187" s="33">
        <v>11.02</v>
      </c>
      <c r="V187" s="33">
        <v>1.63</v>
      </c>
      <c r="W187" s="33">
        <v>0.4</v>
      </c>
      <c r="X187" s="35">
        <v>20021.146129756682</v>
      </c>
      <c r="Y187" s="35">
        <v>41.270672557515248</v>
      </c>
      <c r="Z187" s="35">
        <v>14607.934982059662</v>
      </c>
      <c r="AA187" s="34">
        <v>7.9741811569722358</v>
      </c>
    </row>
    <row r="188" spans="1:27">
      <c r="A188" s="29" t="s">
        <v>758</v>
      </c>
      <c r="B188" s="29" t="s">
        <v>802</v>
      </c>
      <c r="C188" s="37" t="s">
        <v>759</v>
      </c>
      <c r="D188" s="2" t="s">
        <v>1147</v>
      </c>
      <c r="E188" s="31">
        <v>8</v>
      </c>
      <c r="F188" s="31">
        <v>7</v>
      </c>
      <c r="G188" s="31">
        <v>5</v>
      </c>
      <c r="H188" s="32">
        <v>95.39</v>
      </c>
      <c r="I188" s="31">
        <v>8</v>
      </c>
      <c r="J188" s="31">
        <v>18</v>
      </c>
      <c r="K188" s="31">
        <v>0</v>
      </c>
      <c r="L188" s="33">
        <v>71.11</v>
      </c>
      <c r="M188" s="34">
        <v>100</v>
      </c>
      <c r="N188" s="34">
        <v>116.9430422111863</v>
      </c>
      <c r="O188" s="34">
        <v>66.212573755247988</v>
      </c>
      <c r="P188" s="34">
        <v>79.576358070623925</v>
      </c>
      <c r="Q188" s="36">
        <v>70.601143914060685</v>
      </c>
      <c r="R188" s="34">
        <v>1.9324400646581106</v>
      </c>
      <c r="S188" s="34">
        <v>71.736229960532299</v>
      </c>
      <c r="T188" s="2">
        <v>16.59</v>
      </c>
      <c r="U188" s="33">
        <v>10.199999999999999</v>
      </c>
      <c r="V188" s="33">
        <v>1.49</v>
      </c>
      <c r="W188" s="33">
        <v>0.34</v>
      </c>
      <c r="X188" s="35">
        <v>11219.014705779333</v>
      </c>
      <c r="Y188" s="35">
        <v>27.893286887957927</v>
      </c>
      <c r="Z188" s="35">
        <v>8243.721304949413</v>
      </c>
      <c r="AA188" s="34">
        <v>5.2815759475260933</v>
      </c>
    </row>
    <row r="189" spans="1:27">
      <c r="A189" s="29" t="s">
        <v>758</v>
      </c>
      <c r="B189" s="29" t="s">
        <v>804</v>
      </c>
      <c r="C189" s="37" t="s">
        <v>759</v>
      </c>
      <c r="D189" s="2" t="s">
        <v>1148</v>
      </c>
      <c r="E189" s="31">
        <v>20</v>
      </c>
      <c r="F189" s="31">
        <v>16</v>
      </c>
      <c r="G189" s="31">
        <v>2</v>
      </c>
      <c r="H189" s="32">
        <v>88.28</v>
      </c>
      <c r="I189" s="31">
        <v>3</v>
      </c>
      <c r="J189" s="31">
        <v>25</v>
      </c>
      <c r="K189" s="31">
        <v>0</v>
      </c>
      <c r="L189" s="33">
        <v>71.95</v>
      </c>
      <c r="M189" s="34">
        <v>99.641985678152025</v>
      </c>
      <c r="N189" s="34">
        <v>114.60864151517714</v>
      </c>
      <c r="O189" s="34">
        <v>79.648240463188287</v>
      </c>
      <c r="P189" s="34">
        <v>76.400193551296809</v>
      </c>
      <c r="Q189" s="36">
        <v>76.416031052485948</v>
      </c>
      <c r="R189" s="34">
        <v>2.2126342184337155</v>
      </c>
      <c r="S189" s="34">
        <v>78.378422890269889</v>
      </c>
      <c r="T189" s="2">
        <v>31.69</v>
      </c>
      <c r="U189" s="33">
        <v>9.4499999999999993</v>
      </c>
      <c r="V189" s="33">
        <v>1.28</v>
      </c>
      <c r="W189" s="33">
        <v>0.27</v>
      </c>
      <c r="X189" s="35">
        <v>7842.3911986535604</v>
      </c>
      <c r="Y189" s="35">
        <v>31.319453668744252</v>
      </c>
      <c r="Z189" s="35">
        <v>5580.7471909084525</v>
      </c>
      <c r="AA189" s="34">
        <v>5.27508246818293</v>
      </c>
    </row>
    <row r="190" spans="1:27">
      <c r="A190" s="29" t="s">
        <v>758</v>
      </c>
      <c r="B190" s="29" t="s">
        <v>806</v>
      </c>
      <c r="C190" s="37" t="s">
        <v>759</v>
      </c>
      <c r="D190" s="2" t="s">
        <v>1149</v>
      </c>
      <c r="E190" s="31">
        <v>0</v>
      </c>
      <c r="F190" s="31">
        <v>0</v>
      </c>
      <c r="G190" s="31">
        <v>0</v>
      </c>
      <c r="H190" s="32">
        <v>87.12</v>
      </c>
      <c r="I190" s="31">
        <v>0</v>
      </c>
      <c r="J190" s="31">
        <v>0</v>
      </c>
      <c r="K190" s="31">
        <v>0</v>
      </c>
      <c r="L190" s="33">
        <v>70.98</v>
      </c>
      <c r="M190" s="34">
        <v>100</v>
      </c>
      <c r="N190" s="34">
        <v>119.90789406736285</v>
      </c>
      <c r="O190" s="34">
        <v>82.779718026546746</v>
      </c>
      <c r="P190" s="34">
        <v>70.552888050791822</v>
      </c>
      <c r="Q190" s="36">
        <v>79.785440063696498</v>
      </c>
      <c r="R190" s="34">
        <v>0.64160843702106662</v>
      </c>
      <c r="S190" s="34">
        <v>82.034180020456873</v>
      </c>
      <c r="T190" s="2">
        <v>30.69</v>
      </c>
      <c r="U190" s="33">
        <v>6.46</v>
      </c>
      <c r="V190" s="33">
        <v>1.03</v>
      </c>
      <c r="W190" s="33">
        <v>0.26</v>
      </c>
      <c r="X190" s="35">
        <v>4807.9816862841753</v>
      </c>
      <c r="Y190" s="35">
        <v>24.579301196170846</v>
      </c>
      <c r="Z190" s="35">
        <v>3636.6597245203293</v>
      </c>
      <c r="AA190" s="34">
        <v>5.9345800754540932</v>
      </c>
    </row>
    <row r="191" spans="1:27">
      <c r="A191" s="29" t="s">
        <v>758</v>
      </c>
      <c r="B191" s="29" t="s">
        <v>808</v>
      </c>
      <c r="C191" s="37" t="s">
        <v>759</v>
      </c>
      <c r="D191" s="2" t="s">
        <v>1150</v>
      </c>
      <c r="E191" s="31">
        <v>0</v>
      </c>
      <c r="F191" s="31">
        <v>0</v>
      </c>
      <c r="G191" s="31">
        <v>0</v>
      </c>
      <c r="H191" s="32">
        <v>89.51</v>
      </c>
      <c r="I191" s="31">
        <v>0</v>
      </c>
      <c r="J191" s="31">
        <v>0</v>
      </c>
      <c r="K191" s="31">
        <v>0</v>
      </c>
      <c r="L191" s="33">
        <v>72.39</v>
      </c>
      <c r="M191" s="34">
        <v>100</v>
      </c>
      <c r="N191" s="34">
        <v>118.03559882459807</v>
      </c>
      <c r="O191" s="34">
        <v>78.657180567018827</v>
      </c>
      <c r="P191" s="34">
        <v>65.896796392873654</v>
      </c>
      <c r="Q191" s="36">
        <v>73.162594215805925</v>
      </c>
      <c r="R191" s="34">
        <v>2.1078203708334819</v>
      </c>
      <c r="S191" s="34">
        <v>77.604574597123545</v>
      </c>
      <c r="T191" s="2">
        <v>20.89</v>
      </c>
      <c r="U191" s="33">
        <v>12.54</v>
      </c>
      <c r="V191" s="33">
        <v>2.06</v>
      </c>
      <c r="W191" s="33">
        <v>0.5</v>
      </c>
      <c r="X191" s="35">
        <v>4006.2550355898793</v>
      </c>
      <c r="Y191" s="35">
        <v>20.119903352215907</v>
      </c>
      <c r="Z191" s="35">
        <v>2942.7462863154306</v>
      </c>
      <c r="AA191" s="34">
        <v>4.7503460995861957</v>
      </c>
    </row>
    <row r="192" spans="1:27">
      <c r="A192" s="29" t="s">
        <v>758</v>
      </c>
      <c r="B192" s="29" t="s">
        <v>810</v>
      </c>
      <c r="C192" s="37" t="s">
        <v>759</v>
      </c>
      <c r="D192" s="2" t="s">
        <v>1151</v>
      </c>
      <c r="E192" s="31">
        <v>0</v>
      </c>
      <c r="F192" s="31">
        <v>0</v>
      </c>
      <c r="G192" s="31">
        <v>0</v>
      </c>
      <c r="H192" s="32">
        <v>74.430000000000007</v>
      </c>
      <c r="I192" s="31">
        <v>0</v>
      </c>
      <c r="J192" s="31">
        <v>0</v>
      </c>
      <c r="K192" s="31">
        <v>0</v>
      </c>
      <c r="L192" s="33">
        <v>67.459999999999994</v>
      </c>
      <c r="M192" s="34">
        <v>99.612820168461283</v>
      </c>
      <c r="N192" s="34">
        <v>112.66522532664413</v>
      </c>
      <c r="O192" s="34">
        <v>84.976311021204381</v>
      </c>
      <c r="P192" s="34">
        <v>78.615212696773398</v>
      </c>
      <c r="Q192" s="36">
        <v>80.162182605080432</v>
      </c>
      <c r="R192" s="34">
        <v>4.9991159830268739</v>
      </c>
      <c r="S192" s="34">
        <v>59.694718927690339</v>
      </c>
      <c r="T192" s="2">
        <v>44.15</v>
      </c>
      <c r="U192" s="33">
        <v>9.89</v>
      </c>
      <c r="V192" s="33">
        <v>1.55</v>
      </c>
      <c r="W192" s="33">
        <v>0.38</v>
      </c>
      <c r="X192" s="35">
        <v>3152.560953183433</v>
      </c>
      <c r="Y192" s="35">
        <v>29.38957520587158</v>
      </c>
      <c r="Z192" s="35">
        <v>2185.4649401568436</v>
      </c>
      <c r="AA192" s="34">
        <v>5.983151648965773</v>
      </c>
    </row>
    <row r="193" spans="1:27">
      <c r="A193" s="29" t="s">
        <v>758</v>
      </c>
      <c r="B193" s="29" t="s">
        <v>812</v>
      </c>
      <c r="C193" s="37" t="s">
        <v>759</v>
      </c>
      <c r="D193" s="2" t="s">
        <v>1152</v>
      </c>
      <c r="E193" s="31">
        <v>0</v>
      </c>
      <c r="F193" s="31">
        <v>0</v>
      </c>
      <c r="G193" s="31">
        <v>0</v>
      </c>
      <c r="H193" s="32">
        <v>51.83</v>
      </c>
      <c r="I193" s="31">
        <v>0</v>
      </c>
      <c r="J193" s="31">
        <v>0</v>
      </c>
      <c r="K193" s="31">
        <v>0</v>
      </c>
      <c r="L193" s="33">
        <v>69.8</v>
      </c>
      <c r="M193" s="34">
        <v>99.572182459830685</v>
      </c>
      <c r="N193" s="34">
        <v>111.46585673183003</v>
      </c>
      <c r="O193" s="34">
        <v>96.539125339038321</v>
      </c>
      <c r="P193" s="34">
        <v>87.555038538747581</v>
      </c>
      <c r="Q193" s="36">
        <v>83.887902561140805</v>
      </c>
      <c r="R193" s="34">
        <v>5.9143421125065858</v>
      </c>
      <c r="S193" s="34">
        <v>63.900719377460845</v>
      </c>
      <c r="T193" s="2">
        <v>26.52</v>
      </c>
      <c r="U193" s="33">
        <v>5.26</v>
      </c>
      <c r="V193" s="33">
        <v>0.83</v>
      </c>
      <c r="W193" s="33">
        <v>0.21</v>
      </c>
      <c r="X193" s="35">
        <v>21143.805999877161</v>
      </c>
      <c r="Y193" s="35">
        <v>38.109925722231829</v>
      </c>
      <c r="Z193" s="35">
        <v>15418.07530112412</v>
      </c>
      <c r="AA193" s="34">
        <v>6.3696835747315959</v>
      </c>
    </row>
    <row r="194" spans="1:27">
      <c r="A194" s="29" t="s">
        <v>758</v>
      </c>
      <c r="B194" s="29" t="s">
        <v>814</v>
      </c>
      <c r="C194" s="37" t="s">
        <v>759</v>
      </c>
      <c r="D194" s="2" t="s">
        <v>1153</v>
      </c>
      <c r="E194" s="31">
        <v>15</v>
      </c>
      <c r="F194" s="31">
        <v>0</v>
      </c>
      <c r="G194" s="31">
        <v>0</v>
      </c>
      <c r="H194" s="32">
        <v>88.2</v>
      </c>
      <c r="I194" s="31">
        <v>24</v>
      </c>
      <c r="J194" s="31">
        <v>2</v>
      </c>
      <c r="K194" s="31">
        <v>126</v>
      </c>
      <c r="L194" s="33">
        <v>72.17</v>
      </c>
      <c r="M194" s="34">
        <v>100</v>
      </c>
      <c r="N194" s="34">
        <v>114.89187116520716</v>
      </c>
      <c r="O194" s="34">
        <v>81.738279795827623</v>
      </c>
      <c r="P194" s="34">
        <v>96.266758444785197</v>
      </c>
      <c r="Q194" s="36">
        <v>90.638146692922021</v>
      </c>
      <c r="R194" s="34">
        <v>9.3639409872613601</v>
      </c>
      <c r="S194" s="34">
        <v>63.658786816569055</v>
      </c>
      <c r="T194" s="2">
        <v>44.48</v>
      </c>
      <c r="U194" s="33">
        <v>5.31</v>
      </c>
      <c r="V194" s="33">
        <v>1.01</v>
      </c>
      <c r="W194" s="33">
        <v>0.35</v>
      </c>
      <c r="X194" s="35">
        <v>30480.089315128524</v>
      </c>
      <c r="Y194" s="35">
        <v>49.363746119383677</v>
      </c>
      <c r="Z194" s="35">
        <v>21806.188993487049</v>
      </c>
      <c r="AA194" s="34">
        <v>5.1027569454150807</v>
      </c>
    </row>
    <row r="195" spans="1:27">
      <c r="A195" s="29" t="s">
        <v>758</v>
      </c>
      <c r="B195" s="29" t="s">
        <v>816</v>
      </c>
      <c r="C195" s="37" t="s">
        <v>759</v>
      </c>
      <c r="D195" s="2" t="s">
        <v>1154</v>
      </c>
      <c r="E195" s="31">
        <v>0</v>
      </c>
      <c r="F195" s="31">
        <v>0</v>
      </c>
      <c r="G195" s="31">
        <v>0</v>
      </c>
      <c r="H195" s="32">
        <v>72.25</v>
      </c>
      <c r="I195" s="31">
        <v>0</v>
      </c>
      <c r="J195" s="31">
        <v>0</v>
      </c>
      <c r="K195" s="31">
        <v>0</v>
      </c>
      <c r="L195" s="33">
        <v>71.13</v>
      </c>
      <c r="M195" s="34">
        <v>100</v>
      </c>
      <c r="N195" s="34">
        <v>118.71147074094404</v>
      </c>
      <c r="O195" s="34">
        <v>74.976846307168259</v>
      </c>
      <c r="P195" s="34">
        <v>85.02080445556615</v>
      </c>
      <c r="Q195" s="36">
        <v>84.74867100846329</v>
      </c>
      <c r="R195" s="34">
        <v>8.0799632821663518</v>
      </c>
      <c r="S195" s="34">
        <v>64.024788423362239</v>
      </c>
      <c r="T195" s="2">
        <v>35.869999999999997</v>
      </c>
      <c r="U195" s="33">
        <v>5.42</v>
      </c>
      <c r="V195" s="33">
        <v>0.73</v>
      </c>
      <c r="W195" s="33">
        <v>0.17</v>
      </c>
      <c r="X195" s="35">
        <v>8230.4815010307721</v>
      </c>
      <c r="Y195" s="35">
        <v>38.913334252277799</v>
      </c>
      <c r="Z195" s="35">
        <v>5931.1844799315277</v>
      </c>
      <c r="AA195" s="34">
        <v>5.1698772685199401</v>
      </c>
    </row>
    <row r="196" spans="1:27">
      <c r="A196" s="29" t="s">
        <v>762</v>
      </c>
      <c r="B196" s="29" t="s">
        <v>790</v>
      </c>
      <c r="C196" s="37" t="s">
        <v>763</v>
      </c>
      <c r="D196" s="2" t="s">
        <v>1169</v>
      </c>
      <c r="E196" s="31">
        <v>0</v>
      </c>
      <c r="F196" s="31">
        <v>0</v>
      </c>
      <c r="G196" s="31">
        <v>0</v>
      </c>
      <c r="H196" s="32">
        <v>65.8</v>
      </c>
      <c r="I196" s="31">
        <v>0</v>
      </c>
      <c r="J196" s="31">
        <v>0</v>
      </c>
      <c r="K196" s="31">
        <v>0</v>
      </c>
      <c r="L196" s="33">
        <v>68.89</v>
      </c>
      <c r="M196" s="34">
        <v>100</v>
      </c>
      <c r="N196" s="34">
        <v>109.53579704511114</v>
      </c>
      <c r="O196" s="34">
        <v>80.666716328535642</v>
      </c>
      <c r="P196" s="34">
        <v>76.780205729149714</v>
      </c>
      <c r="Q196" s="36">
        <v>81.477040938885892</v>
      </c>
      <c r="R196" s="34">
        <v>3.7036805794024916</v>
      </c>
      <c r="S196" s="34">
        <v>67.266259565067656</v>
      </c>
      <c r="T196" s="2">
        <v>33.32</v>
      </c>
      <c r="U196" s="33">
        <v>4.5999999999999996</v>
      </c>
      <c r="V196" s="33">
        <v>0.71</v>
      </c>
      <c r="W196" s="33">
        <v>0.15</v>
      </c>
      <c r="X196" s="35">
        <v>11400.248185653845</v>
      </c>
      <c r="Y196" s="35">
        <v>34.621114124663201</v>
      </c>
      <c r="Z196" s="35">
        <v>9129.7689509354132</v>
      </c>
      <c r="AA196" s="34">
        <v>3.2639694597630324</v>
      </c>
    </row>
    <row r="197" spans="1:27">
      <c r="A197" s="29" t="s">
        <v>762</v>
      </c>
      <c r="B197" s="29" t="s">
        <v>792</v>
      </c>
      <c r="C197" s="37" t="s">
        <v>763</v>
      </c>
      <c r="D197" s="2" t="s">
        <v>1170</v>
      </c>
      <c r="E197" s="31">
        <v>0</v>
      </c>
      <c r="F197" s="31">
        <v>0</v>
      </c>
      <c r="G197" s="31">
        <v>0</v>
      </c>
      <c r="H197" s="32">
        <v>58.3</v>
      </c>
      <c r="I197" s="31">
        <v>0</v>
      </c>
      <c r="J197" s="31">
        <v>0</v>
      </c>
      <c r="K197" s="31">
        <v>0</v>
      </c>
      <c r="L197" s="33">
        <v>68.72</v>
      </c>
      <c r="M197" s="34">
        <v>100</v>
      </c>
      <c r="N197" s="34">
        <v>109.66862294132891</v>
      </c>
      <c r="O197" s="34">
        <v>84.640591326391785</v>
      </c>
      <c r="P197" s="34">
        <v>63.289470129692063</v>
      </c>
      <c r="Q197" s="36">
        <v>88.673158011911426</v>
      </c>
      <c r="R197" s="34">
        <v>4.2837167916613703</v>
      </c>
      <c r="S197" s="34">
        <v>68.903905021743228</v>
      </c>
      <c r="T197" s="2">
        <v>30.96</v>
      </c>
      <c r="U197" s="33">
        <v>4.38</v>
      </c>
      <c r="V197" s="33">
        <v>0.76</v>
      </c>
      <c r="W197" s="33">
        <v>0.23</v>
      </c>
      <c r="X197" s="35">
        <v>19445.680135203755</v>
      </c>
      <c r="Y197" s="35">
        <v>59.680996771918082</v>
      </c>
      <c r="Z197" s="35">
        <v>15379.671384000323</v>
      </c>
      <c r="AA197" s="34">
        <v>4.2338971623619841</v>
      </c>
    </row>
    <row r="198" spans="1:27">
      <c r="A198" s="29" t="s">
        <v>762</v>
      </c>
      <c r="B198" s="29" t="s">
        <v>794</v>
      </c>
      <c r="C198" s="37" t="s">
        <v>763</v>
      </c>
      <c r="D198" s="2" t="s">
        <v>1171</v>
      </c>
      <c r="E198" s="31">
        <v>5</v>
      </c>
      <c r="F198" s="31">
        <v>34</v>
      </c>
      <c r="G198" s="31">
        <v>3</v>
      </c>
      <c r="H198" s="32">
        <v>83.11</v>
      </c>
      <c r="I198" s="31">
        <v>0</v>
      </c>
      <c r="J198" s="31">
        <v>101</v>
      </c>
      <c r="K198" s="31">
        <v>258</v>
      </c>
      <c r="L198" s="33">
        <v>66.38</v>
      </c>
      <c r="M198" s="34">
        <v>100</v>
      </c>
      <c r="N198" s="34">
        <v>111.84148634115508</v>
      </c>
      <c r="O198" s="34">
        <v>91.999708264339759</v>
      </c>
      <c r="P198" s="34">
        <v>57.813917923991156</v>
      </c>
      <c r="Q198" s="36">
        <v>69.731251143699126</v>
      </c>
      <c r="R198" s="34">
        <v>3.1053011252165823</v>
      </c>
      <c r="S198" s="34">
        <v>71.902350822509149</v>
      </c>
      <c r="T198" s="2">
        <v>39.729999999999997</v>
      </c>
      <c r="U198" s="33">
        <v>2.96</v>
      </c>
      <c r="V198" s="33">
        <v>0.31</v>
      </c>
      <c r="W198" s="33">
        <v>0.05</v>
      </c>
      <c r="X198" s="35">
        <v>13386.884555602428</v>
      </c>
      <c r="Y198" s="35">
        <v>23.775151858236622</v>
      </c>
      <c r="Z198" s="35">
        <v>10417.759045940653</v>
      </c>
      <c r="AA198" s="34">
        <v>4.6955134791273565</v>
      </c>
    </row>
    <row r="199" spans="1:27">
      <c r="A199" s="29" t="s">
        <v>762</v>
      </c>
      <c r="B199" s="29" t="s">
        <v>796</v>
      </c>
      <c r="C199" s="37" t="s">
        <v>763</v>
      </c>
      <c r="D199" s="2" t="s">
        <v>1172</v>
      </c>
      <c r="E199" s="31">
        <v>2</v>
      </c>
      <c r="F199" s="31">
        <v>27</v>
      </c>
      <c r="G199" s="31">
        <v>1</v>
      </c>
      <c r="H199" s="32">
        <v>68.400000000000006</v>
      </c>
      <c r="I199" s="31">
        <v>3</v>
      </c>
      <c r="J199" s="31">
        <v>31</v>
      </c>
      <c r="K199" s="31">
        <v>0</v>
      </c>
      <c r="L199" s="33">
        <v>65.33</v>
      </c>
      <c r="M199" s="34">
        <v>100</v>
      </c>
      <c r="N199" s="34">
        <v>118.56200327636448</v>
      </c>
      <c r="O199" s="34">
        <v>76.418279007680781</v>
      </c>
      <c r="P199" s="34">
        <v>85.588732129393307</v>
      </c>
      <c r="Q199" s="36">
        <v>88.524826119585839</v>
      </c>
      <c r="R199" s="34">
        <v>3.9854173313952801</v>
      </c>
      <c r="S199" s="34">
        <v>76.882751101621778</v>
      </c>
      <c r="T199" s="2">
        <v>29.22</v>
      </c>
      <c r="U199" s="33">
        <v>5.13</v>
      </c>
      <c r="V199" s="33">
        <v>0.76</v>
      </c>
      <c r="W199" s="33">
        <v>0.22</v>
      </c>
      <c r="X199" s="35">
        <v>6846.6857856042116</v>
      </c>
      <c r="Y199" s="35">
        <v>22.648346649744006</v>
      </c>
      <c r="Z199" s="35">
        <v>4979.8265067608045</v>
      </c>
      <c r="AA199" s="34">
        <v>5.1468501684027217</v>
      </c>
    </row>
    <row r="200" spans="1:27">
      <c r="A200" s="29" t="s">
        <v>762</v>
      </c>
      <c r="B200" s="29" t="s">
        <v>798</v>
      </c>
      <c r="C200" s="37" t="s">
        <v>763</v>
      </c>
      <c r="D200" s="2" t="s">
        <v>1173</v>
      </c>
      <c r="E200" s="31">
        <v>0</v>
      </c>
      <c r="F200" s="31">
        <v>0</v>
      </c>
      <c r="G200" s="31">
        <v>0</v>
      </c>
      <c r="H200" s="32">
        <v>93.11</v>
      </c>
      <c r="I200" s="31">
        <v>0</v>
      </c>
      <c r="J200" s="31">
        <v>0</v>
      </c>
      <c r="K200" s="31">
        <v>0</v>
      </c>
      <c r="L200" s="33">
        <v>69.77</v>
      </c>
      <c r="M200" s="34">
        <v>100</v>
      </c>
      <c r="N200" s="34">
        <v>111.22735764862561</v>
      </c>
      <c r="O200" s="34">
        <v>83.259123197440147</v>
      </c>
      <c r="P200" s="34">
        <v>75.620810352732676</v>
      </c>
      <c r="Q200" s="36">
        <v>78.402111223119874</v>
      </c>
      <c r="R200" s="34">
        <v>4.3875666908096749</v>
      </c>
      <c r="S200" s="34">
        <v>71.919501691110128</v>
      </c>
      <c r="T200" s="2">
        <v>23.7</v>
      </c>
      <c r="U200" s="33">
        <v>3.77</v>
      </c>
      <c r="V200" s="33">
        <v>0.4</v>
      </c>
      <c r="W200" s="33">
        <v>0.08</v>
      </c>
      <c r="X200" s="35">
        <v>6900.0188901659585</v>
      </c>
      <c r="Y200" s="35">
        <v>37.432967450582971</v>
      </c>
      <c r="Z200" s="35">
        <v>5602.6976374584456</v>
      </c>
      <c r="AA200" s="34">
        <v>4.8513541051287632</v>
      </c>
    </row>
    <row r="201" spans="1:27">
      <c r="A201" s="29" t="s">
        <v>762</v>
      </c>
      <c r="B201" s="29" t="s">
        <v>800</v>
      </c>
      <c r="C201" s="37" t="s">
        <v>763</v>
      </c>
      <c r="D201" s="2" t="s">
        <v>1174</v>
      </c>
      <c r="E201" s="31">
        <v>0</v>
      </c>
      <c r="F201" s="31">
        <v>18</v>
      </c>
      <c r="G201" s="31">
        <v>2</v>
      </c>
      <c r="H201" s="32">
        <v>80.39</v>
      </c>
      <c r="I201" s="31">
        <v>0</v>
      </c>
      <c r="J201" s="31">
        <v>2</v>
      </c>
      <c r="K201" s="31">
        <v>0</v>
      </c>
      <c r="L201" s="33">
        <v>65.39</v>
      </c>
      <c r="M201" s="34">
        <v>100</v>
      </c>
      <c r="N201" s="34">
        <v>109.67151364703594</v>
      </c>
      <c r="O201" s="34">
        <v>86.533467307284496</v>
      </c>
      <c r="P201" s="34">
        <v>65.759166427960466</v>
      </c>
      <c r="Q201" s="36">
        <v>77.736134927367857</v>
      </c>
      <c r="R201" s="34">
        <v>2.0207116743039584</v>
      </c>
      <c r="S201" s="34">
        <v>71.375943134453479</v>
      </c>
      <c r="T201" s="2">
        <v>37.71</v>
      </c>
      <c r="U201" s="33">
        <v>5.8</v>
      </c>
      <c r="V201" s="33">
        <v>0.7</v>
      </c>
      <c r="W201" s="33">
        <v>0.14000000000000001</v>
      </c>
      <c r="X201" s="35">
        <v>5236.7847621733117</v>
      </c>
      <c r="Y201" s="35">
        <v>22.779623044918687</v>
      </c>
      <c r="Z201" s="35">
        <v>3968.7274598926051</v>
      </c>
      <c r="AA201" s="34">
        <v>6.0831843223008377</v>
      </c>
    </row>
    <row r="202" spans="1:27">
      <c r="A202" s="29" t="s">
        <v>762</v>
      </c>
      <c r="B202" s="29" t="s">
        <v>802</v>
      </c>
      <c r="C202" s="37" t="s">
        <v>763</v>
      </c>
      <c r="D202" s="2" t="s">
        <v>1175</v>
      </c>
      <c r="E202" s="31">
        <v>3</v>
      </c>
      <c r="F202" s="31">
        <v>22</v>
      </c>
      <c r="G202" s="31">
        <v>2</v>
      </c>
      <c r="H202" s="32">
        <v>78.819999999999993</v>
      </c>
      <c r="I202" s="31">
        <v>0</v>
      </c>
      <c r="J202" s="31">
        <v>57</v>
      </c>
      <c r="K202" s="31">
        <v>165</v>
      </c>
      <c r="L202" s="33">
        <v>65.3</v>
      </c>
      <c r="M202" s="34">
        <v>100</v>
      </c>
      <c r="N202" s="34">
        <v>109.31735601516198</v>
      </c>
      <c r="O202" s="34">
        <v>81.274786836291995</v>
      </c>
      <c r="P202" s="34">
        <v>84.899114508025733</v>
      </c>
      <c r="Q202" s="36">
        <v>81.237935747416728</v>
      </c>
      <c r="R202" s="34">
        <v>4.1287579798651208</v>
      </c>
      <c r="S202" s="34">
        <v>74.580945003872969</v>
      </c>
      <c r="T202" s="2">
        <v>27.05</v>
      </c>
      <c r="U202" s="33">
        <v>6.09</v>
      </c>
      <c r="V202" s="33">
        <v>0.83</v>
      </c>
      <c r="W202" s="33">
        <v>0.15</v>
      </c>
      <c r="X202" s="35">
        <v>5649.5300371905969</v>
      </c>
      <c r="Y202" s="35">
        <v>21.450436019950931</v>
      </c>
      <c r="Z202" s="35">
        <v>4192.0941338089906</v>
      </c>
      <c r="AA202" s="34">
        <v>6.2085461102502109</v>
      </c>
    </row>
    <row r="203" spans="1:27">
      <c r="A203" s="29" t="s">
        <v>762</v>
      </c>
      <c r="B203" s="29" t="s">
        <v>804</v>
      </c>
      <c r="C203" s="37" t="s">
        <v>763</v>
      </c>
      <c r="D203" s="2" t="s">
        <v>1176</v>
      </c>
      <c r="E203" s="31">
        <v>0</v>
      </c>
      <c r="F203" s="31">
        <v>0</v>
      </c>
      <c r="G203" s="31">
        <v>0</v>
      </c>
      <c r="H203" s="32">
        <v>77.92</v>
      </c>
      <c r="I203" s="31">
        <v>0</v>
      </c>
      <c r="J203" s="31">
        <v>0</v>
      </c>
      <c r="K203" s="31">
        <v>0</v>
      </c>
      <c r="L203" s="33">
        <v>62.94</v>
      </c>
      <c r="M203" s="34">
        <v>100</v>
      </c>
      <c r="N203" s="34">
        <v>113.84237379119193</v>
      </c>
      <c r="O203" s="34">
        <v>83.977665522715867</v>
      </c>
      <c r="P203" s="34">
        <v>80.027870449391031</v>
      </c>
      <c r="Q203" s="36">
        <v>85.787153361762691</v>
      </c>
      <c r="R203" s="34">
        <v>4.1148252364647249</v>
      </c>
      <c r="S203" s="34">
        <v>71.58423530553803</v>
      </c>
      <c r="T203" s="2">
        <v>43.78</v>
      </c>
      <c r="U203" s="33">
        <v>6.65</v>
      </c>
      <c r="V203" s="33">
        <v>1.22</v>
      </c>
      <c r="W203" s="33">
        <v>0.28000000000000003</v>
      </c>
      <c r="X203" s="35">
        <v>3877.1879148784301</v>
      </c>
      <c r="Y203" s="35">
        <v>16.965920652517109</v>
      </c>
      <c r="Z203" s="35">
        <v>2817.6244956296218</v>
      </c>
      <c r="AA203" s="34">
        <v>4.7044906139916094</v>
      </c>
    </row>
    <row r="204" spans="1:27">
      <c r="A204" s="29" t="s">
        <v>762</v>
      </c>
      <c r="B204" s="29" t="s">
        <v>806</v>
      </c>
      <c r="C204" s="37" t="s">
        <v>763</v>
      </c>
      <c r="D204" s="2" t="s">
        <v>1177</v>
      </c>
      <c r="E204" s="31">
        <v>0</v>
      </c>
      <c r="F204" s="31">
        <v>0</v>
      </c>
      <c r="G204" s="31">
        <v>0</v>
      </c>
      <c r="H204" s="32">
        <v>80.86</v>
      </c>
      <c r="I204" s="31">
        <v>0</v>
      </c>
      <c r="J204" s="31">
        <v>0</v>
      </c>
      <c r="K204" s="31">
        <v>0</v>
      </c>
      <c r="L204" s="33">
        <v>69.95</v>
      </c>
      <c r="M204" s="34">
        <v>100</v>
      </c>
      <c r="N204" s="34">
        <v>109.35110061623465</v>
      </c>
      <c r="O204" s="34">
        <v>83.749792778878245</v>
      </c>
      <c r="P204" s="34">
        <v>84.823064893666654</v>
      </c>
      <c r="Q204" s="36">
        <v>98.969915595367581</v>
      </c>
      <c r="R204" s="34">
        <v>3.884297520661157</v>
      </c>
      <c r="S204" s="34">
        <v>74.639366620827047</v>
      </c>
      <c r="T204" s="2">
        <v>29.87</v>
      </c>
      <c r="U204" s="33">
        <v>6.09</v>
      </c>
      <c r="V204" s="33">
        <v>0.95</v>
      </c>
      <c r="W204" s="33">
        <v>0.23</v>
      </c>
      <c r="X204" s="35">
        <v>15286.489345518796</v>
      </c>
      <c r="Y204" s="35">
        <v>62.784120658291322</v>
      </c>
      <c r="Z204" s="35">
        <v>13313.897962348699</v>
      </c>
      <c r="AA204" s="34">
        <v>3.0561822664550817</v>
      </c>
    </row>
    <row r="205" spans="1:27">
      <c r="A205" s="29" t="s">
        <v>762</v>
      </c>
      <c r="B205" s="29" t="s">
        <v>808</v>
      </c>
      <c r="C205" s="37" t="s">
        <v>763</v>
      </c>
      <c r="D205" s="2" t="s">
        <v>1178</v>
      </c>
      <c r="E205" s="31">
        <v>0</v>
      </c>
      <c r="F205" s="31">
        <v>0</v>
      </c>
      <c r="G205" s="31">
        <v>0</v>
      </c>
      <c r="H205" s="32">
        <v>94.15</v>
      </c>
      <c r="I205" s="31">
        <v>0</v>
      </c>
      <c r="J205" s="31">
        <v>0</v>
      </c>
      <c r="K205" s="31">
        <v>0</v>
      </c>
      <c r="L205" s="33">
        <v>69.44</v>
      </c>
      <c r="M205" s="34">
        <v>99.745618182291821</v>
      </c>
      <c r="N205" s="34">
        <v>107.13068298976715</v>
      </c>
      <c r="O205" s="34">
        <v>91.612191013729131</v>
      </c>
      <c r="P205" s="34">
        <v>87.420888928349939</v>
      </c>
      <c r="Q205" s="36">
        <v>95.883058955079392</v>
      </c>
      <c r="R205" s="34">
        <v>6.5275812858704985</v>
      </c>
      <c r="S205" s="34">
        <v>67.287299271286699</v>
      </c>
      <c r="T205" s="2">
        <v>38.85</v>
      </c>
      <c r="U205" s="33">
        <v>4.99</v>
      </c>
      <c r="V205" s="33">
        <v>0.64</v>
      </c>
      <c r="W205" s="33">
        <v>0.11</v>
      </c>
      <c r="X205" s="35">
        <v>16569.019664918775</v>
      </c>
      <c r="Y205" s="35">
        <v>49.56124979785104</v>
      </c>
      <c r="Z205" s="35">
        <v>13896.878320748219</v>
      </c>
      <c r="AA205" s="34">
        <v>3.1149327724429838</v>
      </c>
    </row>
    <row r="206" spans="1:27">
      <c r="A206" s="29" t="s">
        <v>762</v>
      </c>
      <c r="B206" s="29" t="s">
        <v>810</v>
      </c>
      <c r="C206" s="37" t="s">
        <v>763</v>
      </c>
      <c r="D206" s="2" t="s">
        <v>1179</v>
      </c>
      <c r="E206" s="31">
        <v>0</v>
      </c>
      <c r="F206" s="31">
        <v>0</v>
      </c>
      <c r="G206" s="31">
        <v>0</v>
      </c>
      <c r="H206" s="32">
        <v>75.290000000000006</v>
      </c>
      <c r="I206" s="31">
        <v>0</v>
      </c>
      <c r="J206" s="31">
        <v>0</v>
      </c>
      <c r="K206" s="31">
        <v>0</v>
      </c>
      <c r="L206" s="33">
        <v>67.19</v>
      </c>
      <c r="M206" s="34">
        <v>100</v>
      </c>
      <c r="N206" s="34">
        <v>114.63971553560404</v>
      </c>
      <c r="O206" s="34">
        <v>91.644007949816185</v>
      </c>
      <c r="P206" s="34">
        <v>85.274612290040025</v>
      </c>
      <c r="Q206" s="36">
        <v>85.374412366866608</v>
      </c>
      <c r="R206" s="34">
        <v>1.8986180319306618</v>
      </c>
      <c r="S206" s="34">
        <v>79.025690795711881</v>
      </c>
      <c r="T206" s="2">
        <v>28.16</v>
      </c>
      <c r="U206" s="33">
        <v>5.68</v>
      </c>
      <c r="V206" s="33">
        <v>0.8</v>
      </c>
      <c r="W206" s="33">
        <v>0.16</v>
      </c>
      <c r="X206" s="35">
        <v>9433.6701397223023</v>
      </c>
      <c r="Y206" s="35">
        <v>75.148327462857083</v>
      </c>
      <c r="Z206" s="35">
        <v>8596.0156377182484</v>
      </c>
      <c r="AA206" s="34">
        <v>2.5340236513758043</v>
      </c>
    </row>
    <row r="207" spans="1:27">
      <c r="A207" s="29" t="s">
        <v>762</v>
      </c>
      <c r="B207" s="29" t="s">
        <v>812</v>
      </c>
      <c r="C207" s="37" t="s">
        <v>763</v>
      </c>
      <c r="D207" s="2" t="s">
        <v>1180</v>
      </c>
      <c r="E207" s="31">
        <v>0</v>
      </c>
      <c r="F207" s="31">
        <v>0</v>
      </c>
      <c r="G207" s="31">
        <v>0</v>
      </c>
      <c r="H207" s="32">
        <v>81.239999999999995</v>
      </c>
      <c r="I207" s="31">
        <v>0</v>
      </c>
      <c r="J207" s="31">
        <v>0</v>
      </c>
      <c r="K207" s="31">
        <v>0</v>
      </c>
      <c r="L207" s="33">
        <v>70.55</v>
      </c>
      <c r="M207" s="34">
        <v>99.657987915445503</v>
      </c>
      <c r="N207" s="34">
        <v>106.51858221261163</v>
      </c>
      <c r="O207" s="34">
        <v>88.886730976679289</v>
      </c>
      <c r="P207" s="34">
        <v>84.640804839465929</v>
      </c>
      <c r="Q207" s="36">
        <v>96.597987934690394</v>
      </c>
      <c r="R207" s="34">
        <v>8.8681886711178119</v>
      </c>
      <c r="S207" s="34">
        <v>65.678175056140489</v>
      </c>
      <c r="T207" s="2">
        <v>52.64</v>
      </c>
      <c r="U207" s="33">
        <v>4.1900000000000004</v>
      </c>
      <c r="V207" s="33">
        <v>0.84</v>
      </c>
      <c r="W207" s="33">
        <v>0.25</v>
      </c>
      <c r="X207" s="35">
        <v>25326.473510392545</v>
      </c>
      <c r="Y207" s="35">
        <v>37.017104357156704</v>
      </c>
      <c r="Z207" s="35">
        <v>18612.024890775214</v>
      </c>
      <c r="AA207" s="34">
        <v>6.2798760170378358</v>
      </c>
    </row>
    <row r="208" spans="1:27">
      <c r="A208" s="29" t="s">
        <v>762</v>
      </c>
      <c r="B208" s="29" t="s">
        <v>814</v>
      </c>
      <c r="C208" s="37" t="s">
        <v>763</v>
      </c>
      <c r="D208" s="2" t="s">
        <v>1181</v>
      </c>
      <c r="E208" s="31">
        <v>0</v>
      </c>
      <c r="F208" s="31">
        <v>0</v>
      </c>
      <c r="G208" s="31">
        <v>0</v>
      </c>
      <c r="H208" s="32">
        <v>83.62</v>
      </c>
      <c r="I208" s="31">
        <v>0</v>
      </c>
      <c r="J208" s="31">
        <v>0</v>
      </c>
      <c r="K208" s="31">
        <v>0</v>
      </c>
      <c r="L208" s="33">
        <v>71.5</v>
      </c>
      <c r="M208" s="34">
        <v>100</v>
      </c>
      <c r="N208" s="34">
        <v>109.7926295835897</v>
      </c>
      <c r="O208" s="34">
        <v>83.525528878046956</v>
      </c>
      <c r="P208" s="34">
        <v>91.987033329479033</v>
      </c>
      <c r="Q208" s="36">
        <v>88.232004230477571</v>
      </c>
      <c r="R208" s="34">
        <v>5.5076346587257765</v>
      </c>
      <c r="S208" s="34">
        <v>60.978342458495227</v>
      </c>
      <c r="T208" s="2">
        <v>30.46</v>
      </c>
      <c r="U208" s="33">
        <v>4.68</v>
      </c>
      <c r="V208" s="33">
        <v>0.66</v>
      </c>
      <c r="W208" s="33">
        <v>0.14000000000000001</v>
      </c>
      <c r="X208" s="35">
        <v>7194.3977741520839</v>
      </c>
      <c r="Y208" s="35">
        <v>29.806635376341138</v>
      </c>
      <c r="Z208" s="35">
        <v>5102.8015383618813</v>
      </c>
      <c r="AA208" s="34">
        <v>6.9459685142566343</v>
      </c>
    </row>
    <row r="209" spans="1:27">
      <c r="A209" s="29" t="s">
        <v>760</v>
      </c>
      <c r="B209" s="29" t="s">
        <v>790</v>
      </c>
      <c r="C209" s="37" t="s">
        <v>761</v>
      </c>
      <c r="D209" s="2" t="s">
        <v>1155</v>
      </c>
      <c r="E209" s="31">
        <v>0</v>
      </c>
      <c r="F209" s="31">
        <v>0</v>
      </c>
      <c r="G209" s="31">
        <v>0</v>
      </c>
      <c r="H209" s="32">
        <v>88.12</v>
      </c>
      <c r="I209" s="31">
        <v>0</v>
      </c>
      <c r="J209" s="31">
        <v>0</v>
      </c>
      <c r="K209" s="31">
        <v>0</v>
      </c>
      <c r="L209" s="33">
        <v>70.34</v>
      </c>
      <c r="M209" s="34">
        <v>99.665042227724769</v>
      </c>
      <c r="N209" s="34">
        <v>105.51039869163874</v>
      </c>
      <c r="O209" s="34">
        <v>86.97018859235186</v>
      </c>
      <c r="P209" s="34">
        <v>85.44675309133828</v>
      </c>
      <c r="Q209" s="36">
        <v>80.976427857401802</v>
      </c>
      <c r="R209" s="34">
        <v>2.1650359828576047</v>
      </c>
      <c r="S209" s="34">
        <v>68.442874338764653</v>
      </c>
      <c r="T209" s="2">
        <v>36.549999999999997</v>
      </c>
      <c r="U209" s="33">
        <v>4.5199999999999996</v>
      </c>
      <c r="V209" s="33">
        <v>0.56999999999999995</v>
      </c>
      <c r="W209" s="33">
        <v>0.11</v>
      </c>
      <c r="X209" s="35">
        <v>14485.920966430878</v>
      </c>
      <c r="Y209" s="35">
        <v>50.523940116042041</v>
      </c>
      <c r="Z209" s="35">
        <v>10699.937901273584</v>
      </c>
      <c r="AA209" s="34">
        <v>5.8067936014758459</v>
      </c>
    </row>
    <row r="210" spans="1:27">
      <c r="A210" s="29" t="s">
        <v>760</v>
      </c>
      <c r="B210" s="29" t="s">
        <v>792</v>
      </c>
      <c r="C210" s="37" t="s">
        <v>761</v>
      </c>
      <c r="D210" s="2" t="s">
        <v>1156</v>
      </c>
      <c r="E210" s="31">
        <v>0</v>
      </c>
      <c r="F210" s="31">
        <v>24</v>
      </c>
      <c r="G210" s="31">
        <v>0</v>
      </c>
      <c r="H210" s="32">
        <v>89.56</v>
      </c>
      <c r="I210" s="31">
        <v>1</v>
      </c>
      <c r="J210" s="31">
        <v>8</v>
      </c>
      <c r="K210" s="31">
        <v>0</v>
      </c>
      <c r="L210" s="33">
        <v>69.7</v>
      </c>
      <c r="M210" s="34">
        <v>100</v>
      </c>
      <c r="N210" s="34">
        <v>110.86180358644778</v>
      </c>
      <c r="O210" s="34">
        <v>91.989465877457377</v>
      </c>
      <c r="P210" s="34">
        <v>79.155678007111618</v>
      </c>
      <c r="Q210" s="36">
        <v>92.15183042666348</v>
      </c>
      <c r="R210" s="34">
        <v>4.9205525586677501</v>
      </c>
      <c r="S210" s="34">
        <v>63.212778334756727</v>
      </c>
      <c r="T210" s="2">
        <v>34.090000000000003</v>
      </c>
      <c r="U210" s="33">
        <v>6.24</v>
      </c>
      <c r="V210" s="33">
        <v>0.76</v>
      </c>
      <c r="W210" s="33">
        <v>0.17</v>
      </c>
      <c r="X210" s="35">
        <v>19549.71900268472</v>
      </c>
      <c r="Y210" s="35">
        <v>44.810438810947019</v>
      </c>
      <c r="Z210" s="35">
        <v>14936.278222559353</v>
      </c>
      <c r="AA210" s="34">
        <v>7.9547997090851936</v>
      </c>
    </row>
    <row r="211" spans="1:27">
      <c r="A211" s="29" t="s">
        <v>760</v>
      </c>
      <c r="B211" s="29" t="s">
        <v>794</v>
      </c>
      <c r="C211" s="37" t="s">
        <v>761</v>
      </c>
      <c r="D211" s="2" t="s">
        <v>1157</v>
      </c>
      <c r="E211" s="31">
        <v>0</v>
      </c>
      <c r="F211" s="31">
        <v>5</v>
      </c>
      <c r="G211" s="31">
        <v>3</v>
      </c>
      <c r="H211" s="32">
        <v>63.47</v>
      </c>
      <c r="I211" s="31">
        <v>0</v>
      </c>
      <c r="J211" s="31">
        <v>196</v>
      </c>
      <c r="K211" s="31">
        <v>0</v>
      </c>
      <c r="L211" s="33">
        <v>68.59</v>
      </c>
      <c r="M211" s="34">
        <v>99.619223612317057</v>
      </c>
      <c r="N211" s="34">
        <v>117.58867323149052</v>
      </c>
      <c r="O211" s="34">
        <v>86.011820030905071</v>
      </c>
      <c r="P211" s="34">
        <v>73.771328210646161</v>
      </c>
      <c r="Q211" s="36">
        <v>81.851224134115952</v>
      </c>
      <c r="R211" s="34">
        <v>5.4164709430110713</v>
      </c>
      <c r="S211" s="34">
        <v>67.597169681883216</v>
      </c>
      <c r="T211" s="2">
        <v>43.17</v>
      </c>
      <c r="U211" s="33">
        <v>5.32</v>
      </c>
      <c r="V211" s="33">
        <v>0.92</v>
      </c>
      <c r="W211" s="33">
        <v>0.2</v>
      </c>
      <c r="X211" s="35">
        <v>12063.116827311362</v>
      </c>
      <c r="Y211" s="35">
        <v>34.363644417667807</v>
      </c>
      <c r="Z211" s="35">
        <v>8842.1846103957614</v>
      </c>
      <c r="AA211" s="34">
        <v>7.2897262210920104</v>
      </c>
    </row>
    <row r="212" spans="1:27">
      <c r="A212" s="29" t="s">
        <v>760</v>
      </c>
      <c r="B212" s="29" t="s">
        <v>796</v>
      </c>
      <c r="C212" s="37" t="s">
        <v>761</v>
      </c>
      <c r="D212" s="2" t="s">
        <v>1158</v>
      </c>
      <c r="E212" s="31">
        <v>0</v>
      </c>
      <c r="F212" s="31">
        <v>0</v>
      </c>
      <c r="G212" s="31">
        <v>0</v>
      </c>
      <c r="H212" s="32">
        <v>79.709999999999994</v>
      </c>
      <c r="I212" s="31">
        <v>0</v>
      </c>
      <c r="J212" s="31">
        <v>0</v>
      </c>
      <c r="K212" s="31">
        <v>0</v>
      </c>
      <c r="L212" s="33">
        <v>66.78</v>
      </c>
      <c r="M212" s="34">
        <v>100</v>
      </c>
      <c r="N212" s="34">
        <v>108.72074640329667</v>
      </c>
      <c r="O212" s="34">
        <v>105.05955127274788</v>
      </c>
      <c r="P212" s="34">
        <v>62.441379909825777</v>
      </c>
      <c r="Q212" s="36">
        <v>81.918535667724512</v>
      </c>
      <c r="R212" s="34">
        <v>4.0878389730837732</v>
      </c>
      <c r="S212" s="34">
        <v>61.711856498522479</v>
      </c>
      <c r="T212" s="2">
        <v>41.66</v>
      </c>
      <c r="U212" s="33">
        <v>4.4400000000000004</v>
      </c>
      <c r="V212" s="33">
        <v>0.48</v>
      </c>
      <c r="W212" s="33">
        <v>0.09</v>
      </c>
      <c r="X212" s="35">
        <v>4887.1783695455169</v>
      </c>
      <c r="Y212" s="35">
        <v>36.661903390337251</v>
      </c>
      <c r="Z212" s="35">
        <v>3754.0458829849122</v>
      </c>
      <c r="AA212" s="34">
        <v>5.6249027356601857</v>
      </c>
    </row>
    <row r="213" spans="1:27">
      <c r="A213" s="29" t="s">
        <v>760</v>
      </c>
      <c r="B213" s="29" t="s">
        <v>798</v>
      </c>
      <c r="C213" s="37" t="s">
        <v>761</v>
      </c>
      <c r="D213" s="2" t="s">
        <v>1159</v>
      </c>
      <c r="E213" s="31">
        <v>0</v>
      </c>
      <c r="F213" s="31">
        <v>0</v>
      </c>
      <c r="G213" s="31">
        <v>0</v>
      </c>
      <c r="H213" s="32">
        <v>100</v>
      </c>
      <c r="I213" s="31">
        <v>0</v>
      </c>
      <c r="J213" s="31">
        <v>0</v>
      </c>
      <c r="K213" s="31">
        <v>0</v>
      </c>
      <c r="L213" s="33">
        <v>71.27</v>
      </c>
      <c r="M213" s="34">
        <v>100</v>
      </c>
      <c r="N213" s="34">
        <v>115.97992569392628</v>
      </c>
      <c r="O213" s="34">
        <v>92.965176611044825</v>
      </c>
      <c r="P213" s="34">
        <v>83.495004371930179</v>
      </c>
      <c r="Q213" s="36">
        <v>91.336671192339466</v>
      </c>
      <c r="R213" s="34">
        <v>5.1864875047092802</v>
      </c>
      <c r="S213" s="34">
        <v>69.049838496390564</v>
      </c>
      <c r="T213" s="2">
        <v>33.57</v>
      </c>
      <c r="U213" s="33">
        <v>5.21</v>
      </c>
      <c r="V213" s="33">
        <v>0.55000000000000004</v>
      </c>
      <c r="W213" s="33">
        <v>0.1</v>
      </c>
      <c r="X213" s="35">
        <v>7358.8428627092235</v>
      </c>
      <c r="Y213" s="35">
        <v>57.311860301473708</v>
      </c>
      <c r="Z213" s="35">
        <v>6008.6899951122477</v>
      </c>
      <c r="AA213" s="34">
        <v>5.4783500464009336</v>
      </c>
    </row>
    <row r="214" spans="1:27">
      <c r="A214" s="29" t="s">
        <v>760</v>
      </c>
      <c r="B214" s="29" t="s">
        <v>800</v>
      </c>
      <c r="C214" s="37" t="s">
        <v>761</v>
      </c>
      <c r="D214" s="2" t="s">
        <v>1160</v>
      </c>
      <c r="E214" s="31">
        <v>0</v>
      </c>
      <c r="F214" s="31">
        <v>0</v>
      </c>
      <c r="G214" s="31">
        <v>0</v>
      </c>
      <c r="H214" s="32">
        <v>65.81</v>
      </c>
      <c r="I214" s="31">
        <v>0</v>
      </c>
      <c r="J214" s="31">
        <v>0</v>
      </c>
      <c r="K214" s="31">
        <v>0</v>
      </c>
      <c r="L214" s="33">
        <v>71.41</v>
      </c>
      <c r="M214" s="34">
        <v>99.818136087037956</v>
      </c>
      <c r="N214" s="34">
        <v>117.17909855266007</v>
      </c>
      <c r="O214" s="34">
        <v>79.982100159490471</v>
      </c>
      <c r="P214" s="34">
        <v>76.177273010761198</v>
      </c>
      <c r="Q214" s="36">
        <v>66.57311222045918</v>
      </c>
      <c r="R214" s="34">
        <v>4.8316944024205748</v>
      </c>
      <c r="S214" s="34">
        <v>73.608017817371945</v>
      </c>
      <c r="T214" s="2">
        <v>27.86</v>
      </c>
      <c r="U214" s="33">
        <v>3.36</v>
      </c>
      <c r="V214" s="33">
        <v>0.38</v>
      </c>
      <c r="W214" s="33">
        <v>0.08</v>
      </c>
      <c r="X214" s="35">
        <v>3195.52985669908</v>
      </c>
      <c r="Y214" s="35">
        <v>55.570566511878823</v>
      </c>
      <c r="Z214" s="35">
        <v>2382.3398965656006</v>
      </c>
      <c r="AA214" s="34">
        <v>6.1873161450672001</v>
      </c>
    </row>
    <row r="215" spans="1:27">
      <c r="A215" s="29" t="s">
        <v>760</v>
      </c>
      <c r="B215" s="29" t="s">
        <v>802</v>
      </c>
      <c r="C215" s="37" t="s">
        <v>761</v>
      </c>
      <c r="D215" s="2" t="s">
        <v>1161</v>
      </c>
      <c r="E215" s="31">
        <v>0</v>
      </c>
      <c r="F215" s="31">
        <v>0</v>
      </c>
      <c r="G215" s="31">
        <v>0</v>
      </c>
      <c r="H215" s="32">
        <v>76.63</v>
      </c>
      <c r="I215" s="31">
        <v>0</v>
      </c>
      <c r="J215" s="31">
        <v>0</v>
      </c>
      <c r="K215" s="31">
        <v>0</v>
      </c>
      <c r="L215" s="33">
        <v>69.28</v>
      </c>
      <c r="M215" s="34">
        <v>100</v>
      </c>
      <c r="N215" s="34">
        <v>114.19195474569722</v>
      </c>
      <c r="O215" s="34">
        <v>93.864302422014191</v>
      </c>
      <c r="P215" s="34">
        <v>78.875659177032446</v>
      </c>
      <c r="Q215" s="36">
        <v>84.766305949656939</v>
      </c>
      <c r="R215" s="34">
        <v>1.3525720262432253</v>
      </c>
      <c r="S215" s="34">
        <v>73.00303687635575</v>
      </c>
      <c r="T215" s="2">
        <v>18.829999999999998</v>
      </c>
      <c r="U215" s="33">
        <v>3.52</v>
      </c>
      <c r="V215" s="33">
        <v>0.46</v>
      </c>
      <c r="W215" s="33">
        <v>0.09</v>
      </c>
      <c r="X215" s="35">
        <v>4061.4638732900025</v>
      </c>
      <c r="Y215" s="35">
        <v>53.328044554753184</v>
      </c>
      <c r="Z215" s="35">
        <v>3076.7086149613365</v>
      </c>
      <c r="AA215" s="34">
        <v>6.7484924123556596</v>
      </c>
    </row>
    <row r="216" spans="1:27">
      <c r="A216" s="29" t="s">
        <v>760</v>
      </c>
      <c r="B216" s="29" t="s">
        <v>804</v>
      </c>
      <c r="C216" s="37" t="s">
        <v>761</v>
      </c>
      <c r="D216" s="2" t="s">
        <v>1162</v>
      </c>
      <c r="E216" s="31">
        <v>0</v>
      </c>
      <c r="F216" s="31">
        <v>17</v>
      </c>
      <c r="G216" s="31">
        <v>1</v>
      </c>
      <c r="H216" s="32">
        <v>88.19</v>
      </c>
      <c r="I216" s="31">
        <v>0</v>
      </c>
      <c r="J216" s="31">
        <v>21</v>
      </c>
      <c r="K216" s="31">
        <v>140</v>
      </c>
      <c r="L216" s="33">
        <v>69.23</v>
      </c>
      <c r="M216" s="34">
        <v>100</v>
      </c>
      <c r="N216" s="34">
        <v>109.20479366543509</v>
      </c>
      <c r="O216" s="34">
        <v>85.593718997712188</v>
      </c>
      <c r="P216" s="34">
        <v>69.308352169938559</v>
      </c>
      <c r="Q216" s="36">
        <v>68.044123059146955</v>
      </c>
      <c r="R216" s="34">
        <v>4.7884575172509933</v>
      </c>
      <c r="S216" s="34">
        <v>72.861754996916602</v>
      </c>
      <c r="T216" s="2">
        <v>42.33</v>
      </c>
      <c r="U216" s="33">
        <v>7.46</v>
      </c>
      <c r="V216" s="33">
        <v>0.99</v>
      </c>
      <c r="W216" s="33">
        <v>0.2</v>
      </c>
      <c r="X216" s="35">
        <v>6879.061859508136</v>
      </c>
      <c r="Y216" s="35">
        <v>37.733393997532382</v>
      </c>
      <c r="Z216" s="35">
        <v>5191.2419417948267</v>
      </c>
      <c r="AA216" s="34">
        <v>5.01681557957005</v>
      </c>
    </row>
    <row r="217" spans="1:27">
      <c r="A217" s="29" t="s">
        <v>760</v>
      </c>
      <c r="B217" s="29" t="s">
        <v>806</v>
      </c>
      <c r="C217" s="37" t="s">
        <v>761</v>
      </c>
      <c r="D217" s="2" t="s">
        <v>1163</v>
      </c>
      <c r="E217" s="31">
        <v>0</v>
      </c>
      <c r="F217" s="31">
        <v>0</v>
      </c>
      <c r="G217" s="31">
        <v>0</v>
      </c>
      <c r="H217" s="32">
        <v>85.59</v>
      </c>
      <c r="I217" s="31">
        <v>0</v>
      </c>
      <c r="J217" s="31">
        <v>0</v>
      </c>
      <c r="K217" s="31">
        <v>39</v>
      </c>
      <c r="L217" s="33">
        <v>65.53</v>
      </c>
      <c r="M217" s="34">
        <v>100</v>
      </c>
      <c r="N217" s="34">
        <v>116.19670464448053</v>
      </c>
      <c r="O217" s="34">
        <v>83.990379090088325</v>
      </c>
      <c r="P217" s="34">
        <v>89.565401387578675</v>
      </c>
      <c r="Q217" s="36">
        <v>78.130510012886162</v>
      </c>
      <c r="R217" s="34">
        <v>3.8137460786601332</v>
      </c>
      <c r="S217" s="34">
        <v>65.965470357353581</v>
      </c>
      <c r="T217" s="2">
        <v>47.73</v>
      </c>
      <c r="U217" s="33">
        <v>5.78</v>
      </c>
      <c r="V217" s="33">
        <v>0.92</v>
      </c>
      <c r="W217" s="33">
        <v>0.27</v>
      </c>
      <c r="X217" s="35">
        <v>6127.5008602576518</v>
      </c>
      <c r="Y217" s="35">
        <v>37.629659477008616</v>
      </c>
      <c r="Z217" s="35">
        <v>4251.9978545513304</v>
      </c>
      <c r="AA217" s="34">
        <v>6.5422027185289693</v>
      </c>
    </row>
    <row r="218" spans="1:27">
      <c r="A218" s="29" t="s">
        <v>760</v>
      </c>
      <c r="B218" s="29" t="s">
        <v>808</v>
      </c>
      <c r="C218" s="37" t="s">
        <v>761</v>
      </c>
      <c r="D218" s="2" t="s">
        <v>1164</v>
      </c>
      <c r="E218" s="31">
        <v>2</v>
      </c>
      <c r="F218" s="31">
        <v>6</v>
      </c>
      <c r="G218" s="31">
        <v>3</v>
      </c>
      <c r="H218" s="32">
        <v>82.31</v>
      </c>
      <c r="I218" s="31">
        <v>0</v>
      </c>
      <c r="J218" s="31">
        <v>94</v>
      </c>
      <c r="K218" s="31">
        <v>20</v>
      </c>
      <c r="L218" s="33">
        <v>67.86</v>
      </c>
      <c r="M218" s="34">
        <v>100</v>
      </c>
      <c r="N218" s="34">
        <v>106.62875821786828</v>
      </c>
      <c r="O218" s="34">
        <v>77.827029004878042</v>
      </c>
      <c r="P218" s="34">
        <v>81.126286640025185</v>
      </c>
      <c r="Q218" s="36">
        <v>83.177809098649718</v>
      </c>
      <c r="R218" s="34">
        <v>1.6212361561858746</v>
      </c>
      <c r="S218" s="34">
        <v>74.718905634936178</v>
      </c>
      <c r="T218" s="2">
        <v>37.71</v>
      </c>
      <c r="U218" s="33">
        <v>5.19</v>
      </c>
      <c r="V218" s="33">
        <v>0.72</v>
      </c>
      <c r="W218" s="33">
        <v>0.18</v>
      </c>
      <c r="X218" s="35">
        <v>4025.8117568472849</v>
      </c>
      <c r="Y218" s="35">
        <v>32.082271499532091</v>
      </c>
      <c r="Z218" s="35">
        <v>2845.0849459766987</v>
      </c>
      <c r="AA218" s="34">
        <v>6.0606848472711334</v>
      </c>
    </row>
    <row r="219" spans="1:27">
      <c r="A219" s="29" t="s">
        <v>760</v>
      </c>
      <c r="B219" s="29" t="s">
        <v>810</v>
      </c>
      <c r="C219" s="37" t="s">
        <v>761</v>
      </c>
      <c r="D219" s="2" t="s">
        <v>1165</v>
      </c>
      <c r="E219" s="31">
        <v>0</v>
      </c>
      <c r="F219" s="31">
        <v>0</v>
      </c>
      <c r="G219" s="31">
        <v>0</v>
      </c>
      <c r="H219" s="32">
        <v>76.2</v>
      </c>
      <c r="I219" s="31">
        <v>0</v>
      </c>
      <c r="J219" s="31">
        <v>0</v>
      </c>
      <c r="K219" s="31">
        <v>0</v>
      </c>
      <c r="L219" s="33">
        <v>70.150000000000006</v>
      </c>
      <c r="M219" s="34">
        <v>100</v>
      </c>
      <c r="N219" s="34">
        <v>111.39498617367553</v>
      </c>
      <c r="O219" s="34">
        <v>84.967809652881314</v>
      </c>
      <c r="P219" s="34">
        <v>77.344398074392757</v>
      </c>
      <c r="Q219" s="36">
        <v>89.380130388471514</v>
      </c>
      <c r="R219" s="34">
        <v>1.1665967268149391</v>
      </c>
      <c r="S219" s="34">
        <v>74.867419006208053</v>
      </c>
      <c r="T219" s="2">
        <v>8.31</v>
      </c>
      <c r="U219" s="33">
        <v>5.83</v>
      </c>
      <c r="V219" s="33">
        <v>0.72</v>
      </c>
      <c r="W219" s="33">
        <v>0.12</v>
      </c>
      <c r="X219" s="35">
        <v>4231.7875438666169</v>
      </c>
      <c r="Y219" s="35">
        <v>37.621239855149327</v>
      </c>
      <c r="Z219" s="35">
        <v>2866.4082900646672</v>
      </c>
      <c r="AA219" s="34">
        <v>7.0028010468669493</v>
      </c>
    </row>
    <row r="220" spans="1:27">
      <c r="A220" s="29" t="s">
        <v>760</v>
      </c>
      <c r="B220" s="29" t="s">
        <v>812</v>
      </c>
      <c r="C220" s="37" t="s">
        <v>761</v>
      </c>
      <c r="D220" s="2" t="s">
        <v>1166</v>
      </c>
      <c r="E220" s="31">
        <v>0</v>
      </c>
      <c r="F220" s="31">
        <v>0</v>
      </c>
      <c r="G220" s="31">
        <v>0</v>
      </c>
      <c r="H220" s="32">
        <v>86.57</v>
      </c>
      <c r="I220" s="31">
        <v>0</v>
      </c>
      <c r="J220" s="31">
        <v>0</v>
      </c>
      <c r="K220" s="31">
        <v>0</v>
      </c>
      <c r="L220" s="33">
        <v>67.97</v>
      </c>
      <c r="M220" s="34">
        <v>100</v>
      </c>
      <c r="N220" s="34">
        <v>111.62440605183205</v>
      </c>
      <c r="O220" s="34">
        <v>88.020211494571271</v>
      </c>
      <c r="P220" s="34">
        <v>81.75498519214112</v>
      </c>
      <c r="Q220" s="36">
        <v>85.741551975570104</v>
      </c>
      <c r="R220" s="34">
        <v>4.6824946737581046</v>
      </c>
      <c r="S220" s="34">
        <v>74.107771644062794</v>
      </c>
      <c r="T220" s="2">
        <v>34.01</v>
      </c>
      <c r="U220" s="33">
        <v>7.17</v>
      </c>
      <c r="V220" s="33">
        <v>0.97</v>
      </c>
      <c r="W220" s="33">
        <v>0.21</v>
      </c>
      <c r="X220" s="35">
        <v>5666.1594502905318</v>
      </c>
      <c r="Y220" s="35">
        <v>48.451075285093388</v>
      </c>
      <c r="Z220" s="35">
        <v>4510.4068389713457</v>
      </c>
      <c r="AA220" s="34">
        <v>5.5049390332077053</v>
      </c>
    </row>
    <row r="221" spans="1:27">
      <c r="A221" s="29" t="s">
        <v>760</v>
      </c>
      <c r="B221" s="29" t="s">
        <v>814</v>
      </c>
      <c r="C221" s="37" t="s">
        <v>761</v>
      </c>
      <c r="D221" s="2" t="s">
        <v>1167</v>
      </c>
      <c r="E221" s="31">
        <v>0</v>
      </c>
      <c r="F221" s="31">
        <v>0</v>
      </c>
      <c r="G221" s="31">
        <v>0</v>
      </c>
      <c r="H221" s="32">
        <v>95.01</v>
      </c>
      <c r="I221" s="31">
        <v>0</v>
      </c>
      <c r="J221" s="31">
        <v>0</v>
      </c>
      <c r="K221" s="31">
        <v>0</v>
      </c>
      <c r="L221" s="33">
        <v>69.39</v>
      </c>
      <c r="M221" s="34">
        <v>99.694383105904492</v>
      </c>
      <c r="N221" s="34">
        <v>115.09935556616786</v>
      </c>
      <c r="O221" s="34">
        <v>87.661979948274677</v>
      </c>
      <c r="P221" s="34">
        <v>64.801208263629889</v>
      </c>
      <c r="Q221" s="36">
        <v>81.870157554511437</v>
      </c>
      <c r="R221" s="34">
        <v>2.7804037146193625</v>
      </c>
      <c r="S221" s="34">
        <v>68.826546233925285</v>
      </c>
      <c r="T221" s="2">
        <v>28.55</v>
      </c>
      <c r="U221" s="33">
        <v>5.88</v>
      </c>
      <c r="V221" s="33">
        <v>0.57999999999999996</v>
      </c>
      <c r="W221" s="33">
        <v>0.09</v>
      </c>
      <c r="X221" s="35">
        <v>6136.588524375562</v>
      </c>
      <c r="Y221" s="35">
        <v>54.317629623774621</v>
      </c>
      <c r="Z221" s="35">
        <v>4950.4710083701311</v>
      </c>
      <c r="AA221" s="34">
        <v>5.6838851152620151</v>
      </c>
    </row>
    <row r="222" spans="1:27">
      <c r="A222" s="29" t="s">
        <v>760</v>
      </c>
      <c r="B222" s="29" t="s">
        <v>816</v>
      </c>
      <c r="C222" s="37" t="s">
        <v>761</v>
      </c>
      <c r="D222" s="2" t="s">
        <v>1168</v>
      </c>
      <c r="E222" s="31">
        <v>0</v>
      </c>
      <c r="F222" s="31">
        <v>8</v>
      </c>
      <c r="G222" s="31">
        <v>1</v>
      </c>
      <c r="H222" s="32">
        <v>93.38</v>
      </c>
      <c r="I222" s="31">
        <v>7</v>
      </c>
      <c r="J222" s="31">
        <v>31</v>
      </c>
      <c r="K222" s="31">
        <v>109</v>
      </c>
      <c r="L222" s="33">
        <v>73.13</v>
      </c>
      <c r="M222" s="34">
        <v>100</v>
      </c>
      <c r="N222" s="34">
        <v>115.12401413411295</v>
      </c>
      <c r="O222" s="34">
        <v>78.016772092716295</v>
      </c>
      <c r="P222" s="34">
        <v>102.3695901193129</v>
      </c>
      <c r="Q222" s="36">
        <v>86.041126363754259</v>
      </c>
      <c r="R222" s="34">
        <v>7.2625180539571952</v>
      </c>
      <c r="S222" s="34">
        <v>62.398731523473081</v>
      </c>
      <c r="T222" s="2">
        <v>43.94</v>
      </c>
      <c r="U222" s="33">
        <v>3.62</v>
      </c>
      <c r="V222" s="33">
        <v>0.51</v>
      </c>
      <c r="W222" s="33">
        <v>0.14000000000000001</v>
      </c>
      <c r="X222" s="35">
        <v>12792.93998486182</v>
      </c>
      <c r="Y222" s="35">
        <v>47.778171942701107</v>
      </c>
      <c r="Z222" s="35">
        <v>8859.5482281848508</v>
      </c>
      <c r="AA222" s="34">
        <v>6.9214639443075754</v>
      </c>
    </row>
    <row r="223" spans="1:27">
      <c r="A223" s="29" t="s">
        <v>764</v>
      </c>
      <c r="B223" s="29" t="s">
        <v>790</v>
      </c>
      <c r="C223" s="37" t="s">
        <v>765</v>
      </c>
      <c r="D223" s="2" t="s">
        <v>1182</v>
      </c>
      <c r="E223" s="31">
        <v>0</v>
      </c>
      <c r="F223" s="31">
        <v>0</v>
      </c>
      <c r="G223" s="31">
        <v>0</v>
      </c>
      <c r="H223" s="32">
        <v>56.65</v>
      </c>
      <c r="I223" s="31">
        <v>0</v>
      </c>
      <c r="J223" s="31">
        <v>0</v>
      </c>
      <c r="K223" s="31">
        <v>0</v>
      </c>
      <c r="L223" s="33">
        <v>72.05</v>
      </c>
      <c r="M223" s="34">
        <v>99.715402367957282</v>
      </c>
      <c r="N223" s="34">
        <v>111.25717476919405</v>
      </c>
      <c r="O223" s="34">
        <v>89.424975418506151</v>
      </c>
      <c r="P223" s="34">
        <v>92.329181917799275</v>
      </c>
      <c r="Q223" s="36">
        <v>88.892749191579867</v>
      </c>
      <c r="R223" s="34">
        <v>5.5369100047477939</v>
      </c>
      <c r="S223" s="34">
        <v>62.151560631884209</v>
      </c>
      <c r="T223" s="2">
        <v>46.27</v>
      </c>
      <c r="U223" s="33">
        <v>9.2799999999999994</v>
      </c>
      <c r="V223" s="33">
        <v>1.32</v>
      </c>
      <c r="W223" s="33">
        <v>0.27</v>
      </c>
      <c r="X223" s="35">
        <v>37191.462333538751</v>
      </c>
      <c r="Y223" s="35">
        <v>138.63909525998469</v>
      </c>
      <c r="Z223" s="35">
        <v>32791.808838401965</v>
      </c>
      <c r="AA223" s="34">
        <v>-4.7850183005703144</v>
      </c>
    </row>
    <row r="224" spans="1:27">
      <c r="A224" s="29" t="s">
        <v>764</v>
      </c>
      <c r="B224" s="29" t="s">
        <v>792</v>
      </c>
      <c r="C224" s="37" t="s">
        <v>765</v>
      </c>
      <c r="D224" s="2" t="s">
        <v>1183</v>
      </c>
      <c r="E224" s="31">
        <v>0</v>
      </c>
      <c r="F224" s="31">
        <v>0</v>
      </c>
      <c r="G224" s="31">
        <v>0</v>
      </c>
      <c r="H224" s="32">
        <v>80.010000000000005</v>
      </c>
      <c r="I224" s="31">
        <v>0</v>
      </c>
      <c r="J224" s="31">
        <v>0</v>
      </c>
      <c r="K224" s="31">
        <v>0</v>
      </c>
      <c r="L224" s="33">
        <v>72.37</v>
      </c>
      <c r="M224" s="34">
        <v>100</v>
      </c>
      <c r="N224" s="34">
        <v>109.54283219962694</v>
      </c>
      <c r="O224" s="34">
        <v>92.40982779927819</v>
      </c>
      <c r="P224" s="34">
        <v>93.751134441978081</v>
      </c>
      <c r="Q224" s="36">
        <v>89.064601080729943</v>
      </c>
      <c r="R224" s="34">
        <v>5.8748513376033467</v>
      </c>
      <c r="S224" s="34">
        <v>66.012428940324071</v>
      </c>
      <c r="T224" s="2">
        <v>4.87</v>
      </c>
      <c r="U224" s="33">
        <v>8.7200000000000006</v>
      </c>
      <c r="V224" s="33">
        <v>0.91</v>
      </c>
      <c r="W224" s="33">
        <v>0.16</v>
      </c>
      <c r="X224" s="35">
        <v>21989.396863663133</v>
      </c>
      <c r="Y224" s="35">
        <v>150.29627334073646</v>
      </c>
      <c r="Z224" s="35">
        <v>18505.88369265879</v>
      </c>
      <c r="AA224" s="34">
        <v>-0.7202015688624499</v>
      </c>
    </row>
    <row r="225" spans="1:27">
      <c r="A225" s="29" t="s">
        <v>764</v>
      </c>
      <c r="B225" s="29" t="s">
        <v>794</v>
      </c>
      <c r="C225" s="37" t="s">
        <v>765</v>
      </c>
      <c r="D225" s="2" t="s">
        <v>1184</v>
      </c>
      <c r="E225" s="31">
        <v>0</v>
      </c>
      <c r="F225" s="31">
        <v>0</v>
      </c>
      <c r="G225" s="31">
        <v>0</v>
      </c>
      <c r="H225" s="32">
        <v>89.39</v>
      </c>
      <c r="I225" s="31">
        <v>0</v>
      </c>
      <c r="J225" s="31">
        <v>0</v>
      </c>
      <c r="K225" s="31">
        <v>0</v>
      </c>
      <c r="L225" s="33">
        <v>71.680000000000007</v>
      </c>
      <c r="M225" s="34">
        <v>100</v>
      </c>
      <c r="N225" s="34">
        <v>105.8953248341078</v>
      </c>
      <c r="O225" s="34">
        <v>98.473029912351379</v>
      </c>
      <c r="P225" s="34">
        <v>102.62512755912137</v>
      </c>
      <c r="Q225" s="36">
        <v>89.453272928555208</v>
      </c>
      <c r="R225" s="34">
        <v>5.7216649330959219</v>
      </c>
      <c r="S225" s="34">
        <v>62.948851214631063</v>
      </c>
      <c r="T225" s="2">
        <v>36.54</v>
      </c>
      <c r="U225" s="33">
        <v>7.57</v>
      </c>
      <c r="V225" s="33">
        <v>1.5</v>
      </c>
      <c r="W225" s="33">
        <v>0.44</v>
      </c>
      <c r="X225" s="35">
        <v>127831.31447803634</v>
      </c>
      <c r="Y225" s="35">
        <v>173.91636981784933</v>
      </c>
      <c r="Z225" s="35">
        <v>117460.84380737061</v>
      </c>
      <c r="AA225" s="34">
        <v>-1.7115925381893646</v>
      </c>
    </row>
    <row r="226" spans="1:27">
      <c r="A226" s="29" t="s">
        <v>764</v>
      </c>
      <c r="B226" s="29" t="s">
        <v>796</v>
      </c>
      <c r="C226" s="37" t="s">
        <v>765</v>
      </c>
      <c r="D226" s="2" t="s">
        <v>1185</v>
      </c>
      <c r="E226" s="31">
        <v>0</v>
      </c>
      <c r="F226" s="31">
        <v>0</v>
      </c>
      <c r="G226" s="31">
        <v>0</v>
      </c>
      <c r="H226" s="32">
        <v>76.97</v>
      </c>
      <c r="I226" s="31">
        <v>0</v>
      </c>
      <c r="J226" s="31">
        <v>0</v>
      </c>
      <c r="K226" s="31">
        <v>0</v>
      </c>
      <c r="L226" s="33">
        <v>72.510000000000005</v>
      </c>
      <c r="M226" s="34">
        <v>100</v>
      </c>
      <c r="N226" s="34">
        <v>107.3248534148844</v>
      </c>
      <c r="O226" s="34">
        <v>96.187877973882436</v>
      </c>
      <c r="P226" s="34">
        <v>98.259425326809563</v>
      </c>
      <c r="Q226" s="36">
        <v>92.460542394554381</v>
      </c>
      <c r="R226" s="34">
        <v>4.6062863963540348</v>
      </c>
      <c r="S226" s="34">
        <v>66.754394436932586</v>
      </c>
      <c r="T226" s="2">
        <v>33.270000000000003</v>
      </c>
      <c r="U226" s="33">
        <v>9.2899999999999991</v>
      </c>
      <c r="V226" s="33">
        <v>1.26</v>
      </c>
      <c r="W226" s="33">
        <v>0.25</v>
      </c>
      <c r="X226" s="35">
        <v>94921.969376068446</v>
      </c>
      <c r="Y226" s="35">
        <v>284.54595410568163</v>
      </c>
      <c r="Z226" s="35">
        <v>83795.053736087022</v>
      </c>
      <c r="AA226" s="34">
        <v>-1.0743492051342969</v>
      </c>
    </row>
    <row r="227" spans="1:27">
      <c r="A227" s="29" t="s">
        <v>764</v>
      </c>
      <c r="B227" s="29" t="s">
        <v>798</v>
      </c>
      <c r="C227" s="37" t="s">
        <v>765</v>
      </c>
      <c r="D227" s="2" t="s">
        <v>1186</v>
      </c>
      <c r="E227" s="31">
        <v>0</v>
      </c>
      <c r="F227" s="31">
        <v>0</v>
      </c>
      <c r="G227" s="31">
        <v>0</v>
      </c>
      <c r="H227" s="32">
        <v>69.92</v>
      </c>
      <c r="I227" s="31">
        <v>0</v>
      </c>
      <c r="J227" s="31">
        <v>0</v>
      </c>
      <c r="K227" s="31">
        <v>0</v>
      </c>
      <c r="L227" s="33">
        <v>71.44</v>
      </c>
      <c r="M227" s="34">
        <v>99.107590044998616</v>
      </c>
      <c r="N227" s="34">
        <v>108.8143935112996</v>
      </c>
      <c r="O227" s="34">
        <v>101.61549195390167</v>
      </c>
      <c r="P227" s="34">
        <v>85.752507053443424</v>
      </c>
      <c r="Q227" s="36">
        <v>86.395310714527284</v>
      </c>
      <c r="R227" s="34">
        <v>6.4505735904320236</v>
      </c>
      <c r="S227" s="34">
        <v>65.995914922132229</v>
      </c>
      <c r="T227" s="2">
        <v>47.51</v>
      </c>
      <c r="U227" s="33">
        <v>5.41</v>
      </c>
      <c r="V227" s="33">
        <v>0.49</v>
      </c>
      <c r="W227" s="33">
        <v>7.0000000000000007E-2</v>
      </c>
      <c r="X227" s="35">
        <v>30788.945290114945</v>
      </c>
      <c r="Y227" s="35">
        <v>143.31905193976087</v>
      </c>
      <c r="Z227" s="35">
        <v>25482.274354270576</v>
      </c>
      <c r="AA227" s="34">
        <v>-1.7010985022075289</v>
      </c>
    </row>
    <row r="228" spans="1:27">
      <c r="A228" s="29" t="s">
        <v>764</v>
      </c>
      <c r="B228" s="29" t="s">
        <v>800</v>
      </c>
      <c r="C228" s="37" t="s">
        <v>765</v>
      </c>
      <c r="D228" s="2" t="s">
        <v>1187</v>
      </c>
      <c r="E228" s="31">
        <v>0</v>
      </c>
      <c r="F228" s="31">
        <v>0</v>
      </c>
      <c r="G228" s="31">
        <v>0</v>
      </c>
      <c r="H228" s="32">
        <v>0</v>
      </c>
      <c r="I228" s="31">
        <v>0</v>
      </c>
      <c r="J228" s="31">
        <v>0</v>
      </c>
      <c r="K228" s="31">
        <v>0</v>
      </c>
      <c r="L228" s="33">
        <v>71.25</v>
      </c>
      <c r="M228" s="34">
        <v>100</v>
      </c>
      <c r="N228" s="34">
        <v>115.66188292698637</v>
      </c>
      <c r="O228" s="34">
        <v>98.635942246376786</v>
      </c>
      <c r="P228" s="34">
        <v>79.310141990993131</v>
      </c>
      <c r="Q228" s="36">
        <v>84.867154238450752</v>
      </c>
      <c r="R228" s="34">
        <v>9.0488215488215484</v>
      </c>
      <c r="S228" s="34">
        <v>77.121990803354066</v>
      </c>
      <c r="T228" s="2">
        <v>0</v>
      </c>
      <c r="U228" s="33">
        <v>11.29</v>
      </c>
      <c r="V228" s="33">
        <v>0.99</v>
      </c>
      <c r="W228" s="33">
        <v>0.18</v>
      </c>
      <c r="X228" s="35">
        <v>2105.9990534829572</v>
      </c>
      <c r="Y228" s="35">
        <v>80.723640365018099</v>
      </c>
      <c r="Z228" s="35">
        <v>1523.6517769960742</v>
      </c>
      <c r="AA228" s="34">
        <v>3.3781786816869896</v>
      </c>
    </row>
    <row r="229" spans="1:27">
      <c r="A229" s="29" t="s">
        <v>764</v>
      </c>
      <c r="B229" s="29" t="s">
        <v>802</v>
      </c>
      <c r="C229" s="37" t="s">
        <v>765</v>
      </c>
      <c r="D229" s="2" t="s">
        <v>1188</v>
      </c>
      <c r="E229" s="31">
        <v>2</v>
      </c>
      <c r="F229" s="31">
        <v>2</v>
      </c>
      <c r="G229" s="31">
        <v>2</v>
      </c>
      <c r="H229" s="32">
        <v>82.23</v>
      </c>
      <c r="I229" s="31">
        <v>0</v>
      </c>
      <c r="J229" s="31">
        <v>0</v>
      </c>
      <c r="K229" s="31">
        <v>0</v>
      </c>
      <c r="L229" s="33">
        <v>70.819999999999993</v>
      </c>
      <c r="M229" s="34">
        <v>100</v>
      </c>
      <c r="N229" s="34">
        <v>109.60049855777989</v>
      </c>
      <c r="O229" s="34">
        <v>95.346496821464584</v>
      </c>
      <c r="P229" s="34">
        <v>95.674126660181955</v>
      </c>
      <c r="Q229" s="36">
        <v>85.601978361587129</v>
      </c>
      <c r="R229" s="34">
        <v>4.7514279053502735</v>
      </c>
      <c r="S229" s="34">
        <v>61.001884310449043</v>
      </c>
      <c r="T229" s="2">
        <v>35.72</v>
      </c>
      <c r="U229" s="33">
        <v>7.63</v>
      </c>
      <c r="V229" s="33">
        <v>1.1100000000000001</v>
      </c>
      <c r="W229" s="33">
        <v>0.24</v>
      </c>
      <c r="X229" s="35">
        <v>7557.1114019870201</v>
      </c>
      <c r="Y229" s="35">
        <v>48.442711277408613</v>
      </c>
      <c r="Z229" s="35">
        <v>6363.1563590138503</v>
      </c>
      <c r="AA229" s="34">
        <v>-0.27046567987761705</v>
      </c>
    </row>
    <row r="230" spans="1:27">
      <c r="A230" s="29" t="s">
        <v>764</v>
      </c>
      <c r="B230" s="29" t="s">
        <v>804</v>
      </c>
      <c r="C230" s="37" t="s">
        <v>765</v>
      </c>
      <c r="D230" s="2" t="s">
        <v>1189</v>
      </c>
      <c r="E230" s="31">
        <v>2</v>
      </c>
      <c r="F230" s="31">
        <v>10</v>
      </c>
      <c r="G230" s="31">
        <v>2</v>
      </c>
      <c r="H230" s="32">
        <v>86.25</v>
      </c>
      <c r="I230" s="31">
        <v>8</v>
      </c>
      <c r="J230" s="31">
        <v>5</v>
      </c>
      <c r="K230" s="31">
        <v>0</v>
      </c>
      <c r="L230" s="33">
        <v>73.97</v>
      </c>
      <c r="M230" s="34">
        <v>100</v>
      </c>
      <c r="N230" s="34">
        <v>108.21404263387808</v>
      </c>
      <c r="O230" s="34">
        <v>85.227495213176724</v>
      </c>
      <c r="P230" s="34">
        <v>103.72990219003242</v>
      </c>
      <c r="Q230" s="36">
        <v>93.603194123846521</v>
      </c>
      <c r="R230" s="34">
        <v>10.385844121921654</v>
      </c>
      <c r="S230" s="34">
        <v>63.375283855769439</v>
      </c>
      <c r="T230" s="2">
        <v>44.92</v>
      </c>
      <c r="U230" s="33">
        <v>2.82</v>
      </c>
      <c r="V230" s="33">
        <v>0.23</v>
      </c>
      <c r="W230" s="33">
        <v>0.03</v>
      </c>
      <c r="X230" s="35">
        <v>79650.206465402662</v>
      </c>
      <c r="Y230" s="35">
        <v>127.24325598976729</v>
      </c>
      <c r="Z230" s="35">
        <v>73184.925683149864</v>
      </c>
      <c r="AA230" s="34">
        <v>4.761250497550563</v>
      </c>
    </row>
    <row r="231" spans="1:27">
      <c r="A231" s="29" t="s">
        <v>764</v>
      </c>
      <c r="B231" s="29" t="s">
        <v>806</v>
      </c>
      <c r="C231" s="37" t="s">
        <v>765</v>
      </c>
      <c r="D231" s="2" t="s">
        <v>1190</v>
      </c>
      <c r="E231" s="31">
        <v>0</v>
      </c>
      <c r="F231" s="31">
        <v>0</v>
      </c>
      <c r="G231" s="31">
        <v>0</v>
      </c>
      <c r="H231" s="32">
        <v>88.57</v>
      </c>
      <c r="I231" s="31">
        <v>0</v>
      </c>
      <c r="J231" s="31">
        <v>0</v>
      </c>
      <c r="K231" s="31">
        <v>0</v>
      </c>
      <c r="L231" s="33">
        <v>73.709999999999994</v>
      </c>
      <c r="M231" s="34">
        <v>100</v>
      </c>
      <c r="N231" s="34">
        <v>107.2764556010158</v>
      </c>
      <c r="O231" s="34">
        <v>85.191384028453882</v>
      </c>
      <c r="P231" s="34">
        <v>102.17630696806567</v>
      </c>
      <c r="Q231" s="36">
        <v>88.658201375410755</v>
      </c>
      <c r="R231" s="34">
        <v>6.1894273127753303</v>
      </c>
      <c r="S231" s="34">
        <v>63.049013113262511</v>
      </c>
      <c r="T231" s="2">
        <v>37.93</v>
      </c>
      <c r="U231" s="33">
        <v>4.7699999999999996</v>
      </c>
      <c r="V231" s="33">
        <v>0.68</v>
      </c>
      <c r="W231" s="33">
        <v>0.13</v>
      </c>
      <c r="X231" s="35">
        <v>52266.340145787879</v>
      </c>
      <c r="Y231" s="35">
        <v>63.100508081931224</v>
      </c>
      <c r="Z231" s="35">
        <v>39614.101850505154</v>
      </c>
      <c r="AA231" s="34">
        <v>0.22993760697018217</v>
      </c>
    </row>
    <row r="232" spans="1:27">
      <c r="A232" s="29" t="s">
        <v>764</v>
      </c>
      <c r="B232" s="29" t="s">
        <v>808</v>
      </c>
      <c r="C232" s="37" t="s">
        <v>765</v>
      </c>
      <c r="D232" s="2" t="s">
        <v>1191</v>
      </c>
      <c r="E232" s="31">
        <v>0</v>
      </c>
      <c r="F232" s="31">
        <v>0</v>
      </c>
      <c r="G232" s="31">
        <v>0</v>
      </c>
      <c r="H232" s="32">
        <v>94.76</v>
      </c>
      <c r="I232" s="31">
        <v>0</v>
      </c>
      <c r="J232" s="31">
        <v>0</v>
      </c>
      <c r="K232" s="31">
        <v>0</v>
      </c>
      <c r="L232" s="33">
        <v>73.72</v>
      </c>
      <c r="M232" s="34">
        <v>100</v>
      </c>
      <c r="N232" s="34">
        <v>110.7822779684722</v>
      </c>
      <c r="O232" s="34">
        <v>82.178883884123749</v>
      </c>
      <c r="P232" s="34">
        <v>102.37688848730686</v>
      </c>
      <c r="Q232" s="36">
        <v>98.679151562860497</v>
      </c>
      <c r="R232" s="34">
        <v>12.444467270999718</v>
      </c>
      <c r="S232" s="34">
        <v>64.517251377210783</v>
      </c>
      <c r="T232" s="2">
        <v>52.23</v>
      </c>
      <c r="U232" s="33">
        <v>5.16</v>
      </c>
      <c r="V232" s="33">
        <v>0.92</v>
      </c>
      <c r="W232" s="33">
        <v>0.25</v>
      </c>
      <c r="X232" s="35">
        <v>53935.807811148836</v>
      </c>
      <c r="Y232" s="35">
        <v>323.22439180159665</v>
      </c>
      <c r="Z232" s="35">
        <v>42786.929616254856</v>
      </c>
      <c r="AA232" s="34">
        <v>-1.4910403030055051</v>
      </c>
    </row>
    <row r="233" spans="1:27">
      <c r="A233" s="29" t="s">
        <v>786</v>
      </c>
      <c r="B233" s="29" t="s">
        <v>790</v>
      </c>
      <c r="C233" s="4" t="s">
        <v>787</v>
      </c>
      <c r="D233" s="2" t="s">
        <v>1335</v>
      </c>
      <c r="E233" s="31">
        <v>0</v>
      </c>
      <c r="F233" s="31">
        <v>0</v>
      </c>
      <c r="G233" s="31">
        <v>0</v>
      </c>
      <c r="H233" s="32">
        <v>92.38</v>
      </c>
      <c r="I233" s="31">
        <v>0</v>
      </c>
      <c r="J233" s="31">
        <v>0</v>
      </c>
      <c r="K233" s="31">
        <v>0</v>
      </c>
      <c r="L233" s="33">
        <v>71.39</v>
      </c>
      <c r="M233" s="34">
        <v>98.576768709235665</v>
      </c>
      <c r="N233" s="34">
        <v>105.21933569480106</v>
      </c>
      <c r="O233" s="34">
        <v>104.69016096168345</v>
      </c>
      <c r="P233" s="34">
        <v>78.786505939623879</v>
      </c>
      <c r="Q233" s="36">
        <v>93.619449646343412</v>
      </c>
      <c r="R233" s="34">
        <v>6.0081809432146294</v>
      </c>
      <c r="S233" s="34">
        <v>71.883215718832162</v>
      </c>
      <c r="T233" s="2">
        <v>23.79</v>
      </c>
      <c r="U233" s="33">
        <v>8.06</v>
      </c>
      <c r="V233" s="33">
        <v>1.1299999999999999</v>
      </c>
      <c r="W233" s="33">
        <v>0.27</v>
      </c>
      <c r="X233" s="35">
        <v>7249.6599330166773</v>
      </c>
      <c r="Y233" s="35">
        <v>89.92495482475195</v>
      </c>
      <c r="Z233" s="35">
        <v>6555.9312834316152</v>
      </c>
      <c r="AA233" s="34">
        <v>1.7114444217766902</v>
      </c>
    </row>
    <row r="234" spans="1:27">
      <c r="A234" s="29" t="s">
        <v>786</v>
      </c>
      <c r="B234" s="29" t="s">
        <v>792</v>
      </c>
      <c r="C234" s="4" t="s">
        <v>787</v>
      </c>
      <c r="D234" s="2" t="s">
        <v>1336</v>
      </c>
      <c r="E234" s="31">
        <v>0</v>
      </c>
      <c r="F234" s="31">
        <v>0</v>
      </c>
      <c r="G234" s="31">
        <v>0</v>
      </c>
      <c r="H234" s="32">
        <v>86.23</v>
      </c>
      <c r="I234" s="31">
        <v>0</v>
      </c>
      <c r="J234" s="31">
        <v>0</v>
      </c>
      <c r="K234" s="31">
        <v>0</v>
      </c>
      <c r="L234" s="33" t="s">
        <v>412</v>
      </c>
      <c r="M234" s="34">
        <v>100</v>
      </c>
      <c r="N234" s="34">
        <v>102.34454640269459</v>
      </c>
      <c r="O234" s="34">
        <v>93.528675241670953</v>
      </c>
      <c r="P234" s="34">
        <v>91.671829832213774</v>
      </c>
      <c r="Q234" s="36">
        <v>89.681557195067853</v>
      </c>
      <c r="R234" s="34">
        <v>2.6834270797725224</v>
      </c>
      <c r="S234" s="34">
        <v>67.605071588390388</v>
      </c>
      <c r="T234" s="2">
        <v>36.409999999999997</v>
      </c>
      <c r="U234" s="33">
        <v>9.93</v>
      </c>
      <c r="V234" s="33">
        <v>1.53</v>
      </c>
      <c r="W234" s="33">
        <v>0.43</v>
      </c>
      <c r="X234" s="35">
        <v>13687.120263496494</v>
      </c>
      <c r="Y234" s="35">
        <v>103.27329995922898</v>
      </c>
      <c r="Z234" s="35">
        <v>9929.9791999031113</v>
      </c>
      <c r="AA234" s="34">
        <v>2.401133869300125</v>
      </c>
    </row>
    <row r="235" spans="1:27">
      <c r="A235" s="29" t="s">
        <v>786</v>
      </c>
      <c r="B235" s="29" t="s">
        <v>794</v>
      </c>
      <c r="C235" s="4" t="s">
        <v>787</v>
      </c>
      <c r="D235" s="2" t="s">
        <v>1337</v>
      </c>
      <c r="E235" s="31">
        <v>0</v>
      </c>
      <c r="F235" s="31">
        <v>0</v>
      </c>
      <c r="G235" s="31">
        <v>0</v>
      </c>
      <c r="H235" s="32">
        <v>68.930000000000007</v>
      </c>
      <c r="I235" s="31">
        <v>0</v>
      </c>
      <c r="J235" s="31">
        <v>0</v>
      </c>
      <c r="K235" s="31">
        <v>0</v>
      </c>
      <c r="L235" s="33">
        <v>71.25</v>
      </c>
      <c r="M235" s="34">
        <v>99.489377076805326</v>
      </c>
      <c r="N235" s="34">
        <v>102.73772354831942</v>
      </c>
      <c r="O235" s="34">
        <v>100.188515070714</v>
      </c>
      <c r="P235" s="34">
        <v>81.675679106967863</v>
      </c>
      <c r="Q235" s="36">
        <v>87.928850286487489</v>
      </c>
      <c r="R235" s="34">
        <v>7.242635733027396</v>
      </c>
      <c r="S235" s="34">
        <v>70.507740819246067</v>
      </c>
      <c r="T235" s="2">
        <v>39.9</v>
      </c>
      <c r="U235" s="33">
        <v>6.22</v>
      </c>
      <c r="V235" s="33">
        <v>0.8</v>
      </c>
      <c r="W235" s="33">
        <v>0.18</v>
      </c>
      <c r="X235" s="39">
        <v>16679.646282220063</v>
      </c>
      <c r="Y235" s="39">
        <v>89.91771536353329</v>
      </c>
      <c r="Z235" s="39">
        <v>13002.644841373845</v>
      </c>
      <c r="AA235" s="39">
        <v>2.8972505796785555</v>
      </c>
    </row>
    <row r="236" spans="1:27">
      <c r="A236" s="29" t="s">
        <v>786</v>
      </c>
      <c r="B236" s="29" t="s">
        <v>796</v>
      </c>
      <c r="C236" s="4" t="s">
        <v>787</v>
      </c>
      <c r="D236" s="2" t="s">
        <v>1338</v>
      </c>
      <c r="E236" s="31">
        <v>0</v>
      </c>
      <c r="F236" s="31">
        <v>0</v>
      </c>
      <c r="G236" s="31">
        <v>0</v>
      </c>
      <c r="H236" s="32">
        <v>68.06</v>
      </c>
      <c r="I236" s="31">
        <v>0</v>
      </c>
      <c r="J236" s="31">
        <v>0</v>
      </c>
      <c r="K236" s="31">
        <v>0</v>
      </c>
      <c r="L236" s="33">
        <v>71.33</v>
      </c>
      <c r="M236" s="34">
        <v>99.128680082872592</v>
      </c>
      <c r="N236" s="34">
        <v>104.02675861626116</v>
      </c>
      <c r="O236" s="34">
        <v>106.34601261408176</v>
      </c>
      <c r="P236" s="34">
        <v>53.395938013047861</v>
      </c>
      <c r="Q236" s="36">
        <v>97.581429294290203</v>
      </c>
      <c r="R236" s="34">
        <v>5.3185017815242892</v>
      </c>
      <c r="S236" s="34">
        <v>63.718921313472507</v>
      </c>
      <c r="T236" s="2">
        <v>61.63</v>
      </c>
      <c r="U236" s="33">
        <v>6.63</v>
      </c>
      <c r="V236" s="33">
        <v>0.47</v>
      </c>
      <c r="W236" s="33">
        <v>0.08</v>
      </c>
      <c r="X236" s="35">
        <v>4222.2312011828117</v>
      </c>
      <c r="Y236" s="35">
        <v>179.69235226551524</v>
      </c>
      <c r="Z236" s="35">
        <v>3262.6040563047018</v>
      </c>
      <c r="AA236" s="34">
        <v>0.85303740761047209</v>
      </c>
    </row>
    <row r="237" spans="1:27">
      <c r="A237" s="29" t="s">
        <v>786</v>
      </c>
      <c r="B237" s="29" t="s">
        <v>798</v>
      </c>
      <c r="C237" s="4" t="s">
        <v>787</v>
      </c>
      <c r="D237" s="2" t="s">
        <v>1339</v>
      </c>
      <c r="E237" s="31">
        <v>0</v>
      </c>
      <c r="F237" s="31">
        <v>0</v>
      </c>
      <c r="G237" s="31">
        <v>0</v>
      </c>
      <c r="H237" s="32">
        <v>84.34</v>
      </c>
      <c r="I237" s="31">
        <v>0</v>
      </c>
      <c r="J237" s="31">
        <v>0</v>
      </c>
      <c r="K237" s="31">
        <v>0</v>
      </c>
      <c r="L237" s="33">
        <v>73.849999999999994</v>
      </c>
      <c r="M237" s="34">
        <v>99.378547139069283</v>
      </c>
      <c r="N237" s="34">
        <v>105.23377789631803</v>
      </c>
      <c r="O237" s="34">
        <v>95.975193206844949</v>
      </c>
      <c r="P237" s="34">
        <v>96.819317819538981</v>
      </c>
      <c r="Q237" s="36">
        <v>90.374437044310611</v>
      </c>
      <c r="R237" s="34">
        <v>5.5895409040941857</v>
      </c>
      <c r="S237" s="34">
        <v>66.183306582842292</v>
      </c>
      <c r="T237" s="2">
        <v>58.08</v>
      </c>
      <c r="U237" s="33">
        <v>6.32</v>
      </c>
      <c r="V237" s="33">
        <v>1.45</v>
      </c>
      <c r="W237" s="33">
        <v>0.5</v>
      </c>
      <c r="X237" s="35">
        <v>24121.851064986353</v>
      </c>
      <c r="Y237" s="35">
        <v>98.785146773906476</v>
      </c>
      <c r="Z237" s="35">
        <v>17764.223287744491</v>
      </c>
      <c r="AA237" s="34">
        <v>5.79910218502215</v>
      </c>
    </row>
    <row r="238" spans="1:27" ht="25.5">
      <c r="A238" s="29" t="s">
        <v>737</v>
      </c>
      <c r="B238" s="29" t="s">
        <v>790</v>
      </c>
      <c r="C238" s="30" t="s">
        <v>738</v>
      </c>
      <c r="D238" s="2" t="s">
        <v>962</v>
      </c>
      <c r="E238" s="31">
        <v>0</v>
      </c>
      <c r="F238" s="31">
        <v>0</v>
      </c>
      <c r="G238" s="31">
        <v>0</v>
      </c>
      <c r="H238" s="32">
        <v>84.25</v>
      </c>
      <c r="I238" s="31">
        <v>0</v>
      </c>
      <c r="J238" s="31">
        <v>0</v>
      </c>
      <c r="K238" s="31">
        <v>0</v>
      </c>
      <c r="L238" s="33">
        <v>70.56</v>
      </c>
      <c r="M238" s="34">
        <v>100</v>
      </c>
      <c r="N238" s="34">
        <v>114.19391348838369</v>
      </c>
      <c r="O238" s="34">
        <v>88.77331294359827</v>
      </c>
      <c r="P238" s="34">
        <v>96.91216915822379</v>
      </c>
      <c r="Q238" s="36">
        <v>88.581758713530434</v>
      </c>
      <c r="R238" s="34">
        <v>4.2900821095948363</v>
      </c>
      <c r="S238" s="34">
        <v>65.751963990694236</v>
      </c>
      <c r="T238" s="2">
        <v>35.56</v>
      </c>
      <c r="U238" s="33">
        <v>5.0999999999999996</v>
      </c>
      <c r="V238" s="33">
        <v>0.42</v>
      </c>
      <c r="W238" s="33">
        <v>0.06</v>
      </c>
      <c r="X238" s="35">
        <v>11790.709769033183</v>
      </c>
      <c r="Y238" s="35">
        <v>37.108627532482046</v>
      </c>
      <c r="Z238" s="35">
        <v>8906.7704389409864</v>
      </c>
      <c r="AA238" s="34">
        <v>4.6229780639851441</v>
      </c>
    </row>
    <row r="239" spans="1:27" ht="25.5">
      <c r="A239" s="29" t="s">
        <v>737</v>
      </c>
      <c r="B239" s="29" t="s">
        <v>792</v>
      </c>
      <c r="C239" s="30" t="s">
        <v>738</v>
      </c>
      <c r="D239" s="2" t="s">
        <v>963</v>
      </c>
      <c r="E239" s="31">
        <v>0</v>
      </c>
      <c r="F239" s="31">
        <v>10</v>
      </c>
      <c r="G239" s="31">
        <v>1</v>
      </c>
      <c r="H239" s="32">
        <v>73.010000000000005</v>
      </c>
      <c r="I239" s="31">
        <v>6</v>
      </c>
      <c r="J239" s="31">
        <v>11</v>
      </c>
      <c r="K239" s="31">
        <v>13267</v>
      </c>
      <c r="L239" s="33">
        <v>70.44</v>
      </c>
      <c r="M239" s="34">
        <v>100</v>
      </c>
      <c r="N239" s="34">
        <v>108.5977391672071</v>
      </c>
      <c r="O239" s="34">
        <v>100.96111715306031</v>
      </c>
      <c r="P239" s="34">
        <v>62.749301608682593</v>
      </c>
      <c r="Q239" s="36">
        <v>79.539715575204823</v>
      </c>
      <c r="R239" s="34">
        <v>2.5692556668535342</v>
      </c>
      <c r="S239" s="34">
        <v>69.289232212482773</v>
      </c>
      <c r="T239" s="2">
        <v>33.78</v>
      </c>
      <c r="U239" s="33">
        <v>7.77</v>
      </c>
      <c r="V239" s="33">
        <v>1.1399999999999999</v>
      </c>
      <c r="W239" s="33">
        <v>0.23</v>
      </c>
      <c r="X239" s="35">
        <v>8003.0053477553865</v>
      </c>
      <c r="Y239" s="35">
        <v>44.779322786664054</v>
      </c>
      <c r="Z239" s="35">
        <v>5660.6647839461921</v>
      </c>
      <c r="AA239" s="34">
        <v>4.8094473936538975</v>
      </c>
    </row>
    <row r="240" spans="1:27" ht="25.5">
      <c r="A240" s="29" t="s">
        <v>737</v>
      </c>
      <c r="B240" s="29" t="s">
        <v>794</v>
      </c>
      <c r="C240" s="30" t="s">
        <v>738</v>
      </c>
      <c r="D240" s="2" t="s">
        <v>964</v>
      </c>
      <c r="E240" s="31">
        <v>7</v>
      </c>
      <c r="F240" s="31">
        <v>7</v>
      </c>
      <c r="G240" s="31">
        <v>2</v>
      </c>
      <c r="H240" s="32">
        <v>58.59</v>
      </c>
      <c r="I240" s="31">
        <v>1</v>
      </c>
      <c r="J240" s="31">
        <v>25</v>
      </c>
      <c r="K240" s="31">
        <v>10</v>
      </c>
      <c r="L240" s="33">
        <v>69.56</v>
      </c>
      <c r="M240" s="34">
        <v>100</v>
      </c>
      <c r="N240" s="34">
        <v>114.42859733783592</v>
      </c>
      <c r="O240" s="34">
        <v>69.450572108910094</v>
      </c>
      <c r="P240" s="34">
        <v>93.085490808084586</v>
      </c>
      <c r="Q240" s="36">
        <v>86.945842440662929</v>
      </c>
      <c r="R240" s="34">
        <v>4.2250296170195822</v>
      </c>
      <c r="S240" s="34">
        <v>68.172193340844004</v>
      </c>
      <c r="T240" s="2">
        <v>28.81</v>
      </c>
      <c r="U240" s="33">
        <v>2.98</v>
      </c>
      <c r="V240" s="33">
        <v>0.16</v>
      </c>
      <c r="W240" s="33">
        <v>0.01</v>
      </c>
      <c r="X240" s="35">
        <v>12259.556930283556</v>
      </c>
      <c r="Y240" s="35">
        <v>61.088860747660775</v>
      </c>
      <c r="Z240" s="35">
        <v>9152.5371057243719</v>
      </c>
      <c r="AA240" s="34">
        <v>4.608228936602444</v>
      </c>
    </row>
    <row r="241" spans="1:27" ht="25.5">
      <c r="A241" s="29" t="s">
        <v>737</v>
      </c>
      <c r="B241" s="29" t="s">
        <v>796</v>
      </c>
      <c r="C241" s="30" t="s">
        <v>738</v>
      </c>
      <c r="D241" s="2" t="s">
        <v>965</v>
      </c>
      <c r="E241" s="31">
        <v>3</v>
      </c>
      <c r="F241" s="31">
        <v>14</v>
      </c>
      <c r="G241" s="31">
        <v>0</v>
      </c>
      <c r="H241" s="32">
        <v>73.42</v>
      </c>
      <c r="I241" s="31">
        <v>2</v>
      </c>
      <c r="J241" s="31">
        <v>34</v>
      </c>
      <c r="K241" s="31">
        <v>0</v>
      </c>
      <c r="L241" s="33">
        <v>70.489999999999995</v>
      </c>
      <c r="M241" s="34">
        <v>99.498357522622413</v>
      </c>
      <c r="N241" s="34">
        <v>109.5666397748553</v>
      </c>
      <c r="O241" s="34">
        <v>92.203393745142492</v>
      </c>
      <c r="P241" s="34">
        <v>78.071644625682111</v>
      </c>
      <c r="Q241" s="36">
        <v>82.616756222562174</v>
      </c>
      <c r="R241" s="34">
        <v>3.3761989191036679</v>
      </c>
      <c r="S241" s="34">
        <v>69.264857106923827</v>
      </c>
      <c r="T241" s="2">
        <v>41.49</v>
      </c>
      <c r="U241" s="33">
        <v>6.07</v>
      </c>
      <c r="V241" s="33">
        <v>0.56999999999999995</v>
      </c>
      <c r="W241" s="33">
        <v>0.1</v>
      </c>
      <c r="X241" s="35">
        <v>7470.0313304803676</v>
      </c>
      <c r="Y241" s="35">
        <v>40.439753846255783</v>
      </c>
      <c r="Z241" s="35">
        <v>5428.1796454834248</v>
      </c>
      <c r="AA241" s="34">
        <v>2.966117080110493</v>
      </c>
    </row>
    <row r="242" spans="1:27" ht="25.5">
      <c r="A242" s="29" t="s">
        <v>737</v>
      </c>
      <c r="B242" s="29" t="s">
        <v>798</v>
      </c>
      <c r="C242" s="30" t="s">
        <v>738</v>
      </c>
      <c r="D242" s="2" t="s">
        <v>966</v>
      </c>
      <c r="E242" s="31">
        <v>6</v>
      </c>
      <c r="F242" s="31">
        <v>1</v>
      </c>
      <c r="G242" s="31">
        <v>1</v>
      </c>
      <c r="H242" s="32">
        <v>74.64</v>
      </c>
      <c r="I242" s="31">
        <v>0</v>
      </c>
      <c r="J242" s="31">
        <v>40</v>
      </c>
      <c r="K242" s="31">
        <v>26</v>
      </c>
      <c r="L242" s="33">
        <v>67.13</v>
      </c>
      <c r="M242" s="34">
        <v>100</v>
      </c>
      <c r="N242" s="34">
        <v>103.35514885070154</v>
      </c>
      <c r="O242" s="34">
        <v>81.934627126783568</v>
      </c>
      <c r="P242" s="34">
        <v>73.645509128319389</v>
      </c>
      <c r="Q242" s="36">
        <v>87.741780863696363</v>
      </c>
      <c r="R242" s="34">
        <v>2.7399171478245941</v>
      </c>
      <c r="S242" s="34">
        <v>64.696610957971984</v>
      </c>
      <c r="T242" s="2">
        <v>33.36</v>
      </c>
      <c r="U242" s="33">
        <v>3.92</v>
      </c>
      <c r="V242" s="33">
        <v>0.19</v>
      </c>
      <c r="W242" s="33">
        <v>0.02</v>
      </c>
      <c r="X242" s="35">
        <v>7531.042148233123</v>
      </c>
      <c r="Y242" s="35">
        <v>38.099064846628835</v>
      </c>
      <c r="Z242" s="35">
        <v>5495.600077228376</v>
      </c>
      <c r="AA242" s="34">
        <v>4.1941979437556114</v>
      </c>
    </row>
    <row r="243" spans="1:27" ht="25.5">
      <c r="A243" s="29" t="s">
        <v>737</v>
      </c>
      <c r="B243" s="29" t="s">
        <v>800</v>
      </c>
      <c r="C243" s="30" t="s">
        <v>738</v>
      </c>
      <c r="D243" s="2" t="s">
        <v>967</v>
      </c>
      <c r="E243" s="31">
        <v>0</v>
      </c>
      <c r="F243" s="31">
        <v>1</v>
      </c>
      <c r="G243" s="31">
        <v>0</v>
      </c>
      <c r="H243" s="32">
        <v>82.25</v>
      </c>
      <c r="I243" s="31">
        <v>2</v>
      </c>
      <c r="J243" s="31">
        <v>4</v>
      </c>
      <c r="K243" s="31">
        <v>9</v>
      </c>
      <c r="L243" s="33">
        <v>71.37</v>
      </c>
      <c r="M243" s="34">
        <v>100</v>
      </c>
      <c r="N243" s="34">
        <v>115.78618131374039</v>
      </c>
      <c r="O243" s="34">
        <v>81.739489477423305</v>
      </c>
      <c r="P243" s="34">
        <v>75.970787697754147</v>
      </c>
      <c r="Q243" s="36">
        <v>77.623358132264457</v>
      </c>
      <c r="R243" s="34">
        <v>2.6162562581414694</v>
      </c>
      <c r="S243" s="34">
        <v>68.002518730389127</v>
      </c>
      <c r="T243" s="2">
        <v>35.69</v>
      </c>
      <c r="U243" s="33">
        <v>6.81</v>
      </c>
      <c r="V243" s="33">
        <v>0.79</v>
      </c>
      <c r="W243" s="33">
        <v>0.18</v>
      </c>
      <c r="X243" s="35">
        <v>6606.2818710773463</v>
      </c>
      <c r="Y243" s="35">
        <v>54.162726148652929</v>
      </c>
      <c r="Z243" s="35">
        <v>4870.6792530503835</v>
      </c>
      <c r="AA243" s="34">
        <v>4.1852086750887736</v>
      </c>
    </row>
    <row r="244" spans="1:27" ht="25.5">
      <c r="A244" s="29" t="s">
        <v>737</v>
      </c>
      <c r="B244" s="29" t="s">
        <v>802</v>
      </c>
      <c r="C244" s="30" t="s">
        <v>738</v>
      </c>
      <c r="D244" s="2" t="s">
        <v>968</v>
      </c>
      <c r="E244" s="31">
        <v>1</v>
      </c>
      <c r="F244" s="31">
        <v>4</v>
      </c>
      <c r="G244" s="31">
        <v>1</v>
      </c>
      <c r="H244" s="32">
        <v>57.82</v>
      </c>
      <c r="I244" s="31">
        <v>4</v>
      </c>
      <c r="J244" s="31">
        <v>8</v>
      </c>
      <c r="K244" s="31">
        <v>87</v>
      </c>
      <c r="L244" s="33">
        <v>72.64</v>
      </c>
      <c r="M244" s="34">
        <v>99.106590386609099</v>
      </c>
      <c r="N244" s="34">
        <v>108.46856707412147</v>
      </c>
      <c r="O244" s="34">
        <v>76.223529661043159</v>
      </c>
      <c r="P244" s="34">
        <v>92.29084961134977</v>
      </c>
      <c r="Q244" s="36">
        <v>84.784800120135273</v>
      </c>
      <c r="R244" s="34">
        <v>5.797220370275399</v>
      </c>
      <c r="S244" s="34">
        <v>63.42004436378302</v>
      </c>
      <c r="T244" s="2">
        <v>37.97</v>
      </c>
      <c r="U244" s="33">
        <v>4.8</v>
      </c>
      <c r="V244" s="33">
        <v>0.56999999999999995</v>
      </c>
      <c r="W244" s="33">
        <v>0.11</v>
      </c>
      <c r="X244" s="35">
        <v>11131.563161323063</v>
      </c>
      <c r="Y244" s="35">
        <v>55.56724120345369</v>
      </c>
      <c r="Z244" s="35">
        <v>7945.8341518687785</v>
      </c>
      <c r="AA244" s="34">
        <v>5.1747084579537557</v>
      </c>
    </row>
    <row r="245" spans="1:27">
      <c r="A245" s="29" t="s">
        <v>739</v>
      </c>
      <c r="B245" s="29" t="s">
        <v>790</v>
      </c>
      <c r="C245" s="30" t="s">
        <v>740</v>
      </c>
      <c r="D245" s="2" t="s">
        <v>969</v>
      </c>
      <c r="E245" s="31">
        <v>2</v>
      </c>
      <c r="F245" s="31">
        <v>17</v>
      </c>
      <c r="G245" s="31">
        <v>0</v>
      </c>
      <c r="H245" s="32">
        <v>84.65</v>
      </c>
      <c r="I245" s="31">
        <v>2</v>
      </c>
      <c r="J245" s="31">
        <v>0</v>
      </c>
      <c r="K245" s="31">
        <v>0</v>
      </c>
      <c r="L245" s="33">
        <v>70.319999999999993</v>
      </c>
      <c r="M245" s="34">
        <v>100</v>
      </c>
      <c r="N245" s="34">
        <v>108.76656686688921</v>
      </c>
      <c r="O245" s="34">
        <v>77.355971426797637</v>
      </c>
      <c r="P245" s="34">
        <v>88.891453902861954</v>
      </c>
      <c r="Q245" s="36">
        <v>85.885049491960274</v>
      </c>
      <c r="R245" s="34">
        <v>5.6980480837895735</v>
      </c>
      <c r="S245" s="34">
        <v>63.229981938591209</v>
      </c>
      <c r="T245" s="2">
        <v>46.67</v>
      </c>
      <c r="U245" s="33">
        <v>7.41</v>
      </c>
      <c r="V245" s="33">
        <v>0.86</v>
      </c>
      <c r="W245" s="33">
        <v>0.15</v>
      </c>
      <c r="X245" s="35">
        <v>10596.630211933963</v>
      </c>
      <c r="Y245" s="35">
        <v>46.624296395737204</v>
      </c>
      <c r="Z245" s="35">
        <v>8152.8588055201844</v>
      </c>
      <c r="AA245" s="34">
        <v>6.1804279080442939</v>
      </c>
    </row>
    <row r="246" spans="1:27">
      <c r="A246" s="29" t="s">
        <v>739</v>
      </c>
      <c r="B246" s="29" t="s">
        <v>792</v>
      </c>
      <c r="C246" s="30" t="s">
        <v>740</v>
      </c>
      <c r="D246" s="2" t="s">
        <v>970</v>
      </c>
      <c r="E246" s="31">
        <v>6</v>
      </c>
      <c r="F246" s="31">
        <v>1</v>
      </c>
      <c r="G246" s="31">
        <v>2</v>
      </c>
      <c r="H246" s="32">
        <v>82.95</v>
      </c>
      <c r="I246" s="31">
        <v>0</v>
      </c>
      <c r="J246" s="31">
        <v>7</v>
      </c>
      <c r="K246" s="31">
        <v>0</v>
      </c>
      <c r="L246" s="33">
        <v>70.12</v>
      </c>
      <c r="M246" s="34">
        <v>99.734061071828194</v>
      </c>
      <c r="N246" s="34">
        <v>105.01099037235579</v>
      </c>
      <c r="O246" s="34">
        <v>95.717108939986772</v>
      </c>
      <c r="P246" s="34">
        <v>97.61084540221853</v>
      </c>
      <c r="Q246" s="36">
        <v>89.324560232760774</v>
      </c>
      <c r="R246" s="34">
        <v>8.0764798014125709</v>
      </c>
      <c r="S246" s="34">
        <v>62.192611652269804</v>
      </c>
      <c r="T246" s="2">
        <v>48.02</v>
      </c>
      <c r="U246" s="33">
        <v>6.01</v>
      </c>
      <c r="V246" s="33">
        <v>0.87</v>
      </c>
      <c r="W246" s="33">
        <v>0.21</v>
      </c>
      <c r="X246" s="35">
        <v>17135.629339407791</v>
      </c>
      <c r="Y246" s="35">
        <v>110.84995432520695</v>
      </c>
      <c r="Z246" s="35">
        <v>12729.654156678927</v>
      </c>
      <c r="AA246" s="34">
        <v>5.9590592830081732</v>
      </c>
    </row>
    <row r="247" spans="1:27">
      <c r="A247" s="29" t="s">
        <v>739</v>
      </c>
      <c r="B247" s="29" t="s">
        <v>794</v>
      </c>
      <c r="C247" s="30" t="s">
        <v>740</v>
      </c>
      <c r="D247" s="2" t="s">
        <v>971</v>
      </c>
      <c r="E247" s="31">
        <v>8</v>
      </c>
      <c r="F247" s="31">
        <v>4</v>
      </c>
      <c r="G247" s="31">
        <v>0</v>
      </c>
      <c r="H247" s="32">
        <v>65.8</v>
      </c>
      <c r="I247" s="31">
        <v>0</v>
      </c>
      <c r="J247" s="31">
        <v>6</v>
      </c>
      <c r="K247" s="31">
        <v>0</v>
      </c>
      <c r="L247" s="33">
        <v>64.33</v>
      </c>
      <c r="M247" s="34">
        <v>100</v>
      </c>
      <c r="N247" s="34">
        <v>106.61542835802049</v>
      </c>
      <c r="O247" s="34">
        <v>95.4811033456171</v>
      </c>
      <c r="P247" s="34">
        <v>84.500005294341975</v>
      </c>
      <c r="Q247" s="36">
        <v>84.672510532489312</v>
      </c>
      <c r="R247" s="34">
        <v>4.0730603506680039</v>
      </c>
      <c r="S247" s="34">
        <v>71.546843493097569</v>
      </c>
      <c r="T247" s="2">
        <v>49.13</v>
      </c>
      <c r="U247" s="33">
        <v>4.6399999999999997</v>
      </c>
      <c r="V247" s="33">
        <v>0.43</v>
      </c>
      <c r="W247" s="33">
        <v>0.06</v>
      </c>
      <c r="X247" s="35">
        <v>18806.795788897332</v>
      </c>
      <c r="Y247" s="35">
        <v>249.81796164949566</v>
      </c>
      <c r="Z247" s="35">
        <v>14540.577501543752</v>
      </c>
      <c r="AA247" s="34">
        <v>3.0085615862061275</v>
      </c>
    </row>
    <row r="248" spans="1:27">
      <c r="A248" s="29" t="s">
        <v>739</v>
      </c>
      <c r="B248" s="29" t="s">
        <v>796</v>
      </c>
      <c r="C248" s="30" t="s">
        <v>740</v>
      </c>
      <c r="D248" s="2" t="s">
        <v>972</v>
      </c>
      <c r="E248" s="31">
        <v>39366</v>
      </c>
      <c r="F248" s="31">
        <v>6</v>
      </c>
      <c r="G248" s="31">
        <v>0</v>
      </c>
      <c r="H248" s="32">
        <v>74.11</v>
      </c>
      <c r="I248" s="31">
        <v>0</v>
      </c>
      <c r="J248" s="31">
        <v>0</v>
      </c>
      <c r="K248" s="31">
        <v>0</v>
      </c>
      <c r="L248" s="33">
        <v>61.14</v>
      </c>
      <c r="M248" s="34">
        <v>99.542124295470941</v>
      </c>
      <c r="N248" s="34">
        <v>116.13187952685797</v>
      </c>
      <c r="O248" s="34">
        <v>82.179259717376425</v>
      </c>
      <c r="P248" s="34">
        <v>97.734311243647554</v>
      </c>
      <c r="Q248" s="36">
        <v>84.787578797631113</v>
      </c>
      <c r="R248" s="34">
        <v>3.2254901960784315</v>
      </c>
      <c r="S248" s="34">
        <v>63.869755792110205</v>
      </c>
      <c r="T248" s="2">
        <v>43.73</v>
      </c>
      <c r="U248" s="33">
        <v>13.84</v>
      </c>
      <c r="V248" s="33">
        <v>1.58</v>
      </c>
      <c r="W248" s="33">
        <v>0.28999999999999998</v>
      </c>
      <c r="X248" s="35">
        <v>3283.6340851476098</v>
      </c>
      <c r="Y248" s="35">
        <v>36.90679080989996</v>
      </c>
      <c r="Z248" s="35">
        <v>2528.5216780138448</v>
      </c>
      <c r="AA248" s="34">
        <v>4.0654012348288404</v>
      </c>
    </row>
    <row r="249" spans="1:27">
      <c r="A249" s="29" t="s">
        <v>739</v>
      </c>
      <c r="B249" s="29" t="s">
        <v>798</v>
      </c>
      <c r="C249" s="30" t="s">
        <v>740</v>
      </c>
      <c r="D249" s="2" t="s">
        <v>973</v>
      </c>
      <c r="E249" s="31">
        <v>0</v>
      </c>
      <c r="F249" s="31">
        <v>17</v>
      </c>
      <c r="G249" s="31">
        <v>1</v>
      </c>
      <c r="H249" s="32">
        <v>57.83</v>
      </c>
      <c r="I249" s="31">
        <v>8</v>
      </c>
      <c r="J249" s="31">
        <v>49</v>
      </c>
      <c r="K249" s="31">
        <v>0</v>
      </c>
      <c r="L249" s="33">
        <v>66.760000000000005</v>
      </c>
      <c r="M249" s="34">
        <v>100</v>
      </c>
      <c r="N249" s="34">
        <v>101.85481154934675</v>
      </c>
      <c r="O249" s="34">
        <v>94.37539858302074</v>
      </c>
      <c r="P249" s="34">
        <v>92.978050532844009</v>
      </c>
      <c r="Q249" s="36">
        <v>100</v>
      </c>
      <c r="R249" s="34">
        <v>5.1836993243243246</v>
      </c>
      <c r="S249" s="34">
        <v>67.327717951451831</v>
      </c>
      <c r="T249" s="2">
        <v>42.78</v>
      </c>
      <c r="U249" s="33">
        <v>6.87</v>
      </c>
      <c r="V249" s="33">
        <v>1.22</v>
      </c>
      <c r="W249" s="33">
        <v>0.32</v>
      </c>
      <c r="X249" s="35">
        <v>16950.3744692646</v>
      </c>
      <c r="Y249" s="35">
        <v>414.22190242820557</v>
      </c>
      <c r="Z249" s="35">
        <v>13155.95869614854</v>
      </c>
      <c r="AA249" s="34">
        <v>2.9075865918393333</v>
      </c>
    </row>
    <row r="250" spans="1:27">
      <c r="A250" s="29" t="s">
        <v>739</v>
      </c>
      <c r="B250" s="29" t="s">
        <v>800</v>
      </c>
      <c r="C250" s="30" t="s">
        <v>740</v>
      </c>
      <c r="D250" s="2" t="s">
        <v>974</v>
      </c>
      <c r="E250" s="31">
        <v>103</v>
      </c>
      <c r="F250" s="31">
        <v>57</v>
      </c>
      <c r="G250" s="31">
        <v>24</v>
      </c>
      <c r="H250" s="32">
        <v>83.45</v>
      </c>
      <c r="I250" s="31">
        <v>144</v>
      </c>
      <c r="J250" s="31">
        <v>0</v>
      </c>
      <c r="K250" s="31">
        <v>310</v>
      </c>
      <c r="L250" s="33">
        <v>73.19</v>
      </c>
      <c r="M250" s="34">
        <v>99.919479777795843</v>
      </c>
      <c r="N250" s="34">
        <v>105.59530316988011</v>
      </c>
      <c r="O250" s="34">
        <v>93.130231916248817</v>
      </c>
      <c r="P250" s="34">
        <v>100.49001735890486</v>
      </c>
      <c r="Q250" s="36">
        <v>93.601204231563145</v>
      </c>
      <c r="R250" s="34">
        <v>7.822063093087241</v>
      </c>
      <c r="S250" s="34">
        <v>67.649293250689325</v>
      </c>
      <c r="T250" s="2">
        <v>38.75</v>
      </c>
      <c r="U250" s="33">
        <v>4.8099999999999996</v>
      </c>
      <c r="V250" s="33">
        <v>0.79</v>
      </c>
      <c r="W250" s="33">
        <v>0.22</v>
      </c>
      <c r="X250" s="35">
        <v>130734.76893843108</v>
      </c>
      <c r="Y250" s="35">
        <v>105.73833280230014</v>
      </c>
      <c r="Z250" s="35">
        <v>95354.800375332692</v>
      </c>
      <c r="AA250" s="34">
        <v>5.4490250464990027</v>
      </c>
    </row>
    <row r="251" spans="1:27">
      <c r="A251" s="29" t="s">
        <v>739</v>
      </c>
      <c r="B251" s="29" t="s">
        <v>802</v>
      </c>
      <c r="C251" s="30" t="s">
        <v>740</v>
      </c>
      <c r="D251" s="2" t="s">
        <v>975</v>
      </c>
      <c r="E251" s="31">
        <v>19</v>
      </c>
      <c r="F251" s="31">
        <v>2</v>
      </c>
      <c r="G251" s="31">
        <v>3</v>
      </c>
      <c r="H251" s="32">
        <v>77.91</v>
      </c>
      <c r="I251" s="31">
        <v>57</v>
      </c>
      <c r="J251" s="31">
        <v>0</v>
      </c>
      <c r="K251" s="31">
        <v>0</v>
      </c>
      <c r="L251" s="33">
        <v>71.84</v>
      </c>
      <c r="M251" s="34">
        <v>100</v>
      </c>
      <c r="N251" s="34">
        <v>110.96737834344191</v>
      </c>
      <c r="O251" s="34">
        <v>91.52036343085588</v>
      </c>
      <c r="P251" s="34">
        <v>87.497759728091367</v>
      </c>
      <c r="Q251" s="36">
        <v>85.56747362369768</v>
      </c>
      <c r="R251" s="34">
        <v>7.1091736004862405</v>
      </c>
      <c r="S251" s="34">
        <v>64.557287438436973</v>
      </c>
      <c r="T251" s="2">
        <v>40.74</v>
      </c>
      <c r="U251" s="33">
        <v>9.2899999999999991</v>
      </c>
      <c r="V251" s="33">
        <v>1.76</v>
      </c>
      <c r="W251" s="33">
        <v>0.48</v>
      </c>
      <c r="X251" s="35">
        <v>17352.315454671927</v>
      </c>
      <c r="Y251" s="35">
        <v>84.755002587109814</v>
      </c>
      <c r="Z251" s="35">
        <v>13206.450629128922</v>
      </c>
      <c r="AA251" s="34">
        <v>5.0800789286499253</v>
      </c>
    </row>
    <row r="252" spans="1:27">
      <c r="A252" s="29" t="s">
        <v>735</v>
      </c>
      <c r="B252" s="29" t="s">
        <v>790</v>
      </c>
      <c r="C252" s="30" t="s">
        <v>736</v>
      </c>
      <c r="D252" s="2" t="s">
        <v>947</v>
      </c>
      <c r="E252" s="31">
        <v>1</v>
      </c>
      <c r="F252" s="31">
        <v>7</v>
      </c>
      <c r="G252" s="31">
        <v>0</v>
      </c>
      <c r="H252" s="32">
        <v>82.44</v>
      </c>
      <c r="I252" s="31">
        <v>0</v>
      </c>
      <c r="J252" s="31">
        <v>28</v>
      </c>
      <c r="K252" s="31">
        <v>38</v>
      </c>
      <c r="L252" s="33">
        <v>66.86</v>
      </c>
      <c r="M252" s="34">
        <v>100</v>
      </c>
      <c r="N252" s="34">
        <v>111.01075483828862</v>
      </c>
      <c r="O252" s="34">
        <v>83.390373855254168</v>
      </c>
      <c r="P252" s="34">
        <v>95.500301033882664</v>
      </c>
      <c r="Q252" s="36">
        <v>91.129613917570168</v>
      </c>
      <c r="R252" s="34">
        <v>0.96476846703277808</v>
      </c>
      <c r="S252" s="34">
        <v>80.783728964258913</v>
      </c>
      <c r="T252" s="2">
        <v>21.19</v>
      </c>
      <c r="U252" s="33">
        <v>14.32</v>
      </c>
      <c r="V252" s="33">
        <v>2.15</v>
      </c>
      <c r="W252" s="33">
        <v>0.49</v>
      </c>
      <c r="X252" s="35">
        <v>5642.9060645787767</v>
      </c>
      <c r="Y252" s="35">
        <v>19.083922853331632</v>
      </c>
      <c r="Z252" s="35">
        <v>4293.1433823940815</v>
      </c>
      <c r="AA252" s="34">
        <v>5.006795819922047</v>
      </c>
    </row>
    <row r="253" spans="1:27">
      <c r="A253" s="29" t="s">
        <v>735</v>
      </c>
      <c r="B253" s="29" t="s">
        <v>792</v>
      </c>
      <c r="C253" s="30" t="s">
        <v>736</v>
      </c>
      <c r="D253" s="2" t="s">
        <v>948</v>
      </c>
      <c r="E253" s="31">
        <v>115260</v>
      </c>
      <c r="F253" s="31">
        <v>1137</v>
      </c>
      <c r="G253" s="31">
        <v>17</v>
      </c>
      <c r="H253" s="32">
        <v>72.959999999999994</v>
      </c>
      <c r="I253" s="31">
        <v>3</v>
      </c>
      <c r="J253" s="31">
        <v>7</v>
      </c>
      <c r="K253" s="31">
        <v>136</v>
      </c>
      <c r="L253" s="33">
        <v>67.8</v>
      </c>
      <c r="M253" s="34">
        <v>99.594108609554539</v>
      </c>
      <c r="N253" s="34">
        <v>113.6323074398027</v>
      </c>
      <c r="O253" s="34">
        <v>91.669381981103157</v>
      </c>
      <c r="P253" s="34">
        <v>78.857149819612346</v>
      </c>
      <c r="Q253" s="36">
        <v>77.339697759252459</v>
      </c>
      <c r="R253" s="34">
        <v>5.0770746157053912</v>
      </c>
      <c r="S253" s="34">
        <v>65.910663343158532</v>
      </c>
      <c r="T253" s="2">
        <v>33.74</v>
      </c>
      <c r="U253" s="33">
        <v>13.25</v>
      </c>
      <c r="V253" s="33">
        <v>1.81</v>
      </c>
      <c r="W253" s="33">
        <v>0.35</v>
      </c>
      <c r="X253" s="35">
        <v>12328.302553261861</v>
      </c>
      <c r="Y253" s="35">
        <v>21.241667232261907</v>
      </c>
      <c r="Z253" s="35">
        <v>9371.9692161146904</v>
      </c>
      <c r="AA253" s="34">
        <v>5.1819505094560725</v>
      </c>
    </row>
    <row r="254" spans="1:27">
      <c r="A254" s="29" t="s">
        <v>735</v>
      </c>
      <c r="B254" s="29" t="s">
        <v>794</v>
      </c>
      <c r="C254" s="30" t="s">
        <v>736</v>
      </c>
      <c r="D254" s="2" t="s">
        <v>949</v>
      </c>
      <c r="E254" s="31">
        <v>0</v>
      </c>
      <c r="F254" s="31">
        <v>0</v>
      </c>
      <c r="G254" s="31">
        <v>0</v>
      </c>
      <c r="H254" s="32">
        <v>68.72</v>
      </c>
      <c r="I254" s="31">
        <v>0</v>
      </c>
      <c r="J254" s="31">
        <v>0</v>
      </c>
      <c r="K254" s="31">
        <v>0</v>
      </c>
      <c r="L254" s="33">
        <v>68.650000000000006</v>
      </c>
      <c r="M254" s="34">
        <v>100</v>
      </c>
      <c r="N254" s="34">
        <v>106.37819300851865</v>
      </c>
      <c r="O254" s="34">
        <v>96.035295167874352</v>
      </c>
      <c r="P254" s="34">
        <v>81.43690524651231</v>
      </c>
      <c r="Q254" s="36">
        <v>83.861084842343132</v>
      </c>
      <c r="R254" s="34">
        <v>4.80378252571996</v>
      </c>
      <c r="S254" s="34">
        <v>67.456944976336871</v>
      </c>
      <c r="T254" s="2">
        <v>33.909999999999997</v>
      </c>
      <c r="U254" s="33">
        <v>15.16</v>
      </c>
      <c r="V254" s="33">
        <v>2.36</v>
      </c>
      <c r="W254" s="33">
        <v>0.53</v>
      </c>
      <c r="X254" s="35">
        <v>34903.655179646295</v>
      </c>
      <c r="Y254" s="35">
        <v>35.511433361630601</v>
      </c>
      <c r="Z254" s="35">
        <v>25942.709009915448</v>
      </c>
      <c r="AA254" s="34">
        <v>5.2242844998173155</v>
      </c>
    </row>
    <row r="255" spans="1:27">
      <c r="A255" s="29" t="s">
        <v>735</v>
      </c>
      <c r="B255" s="29" t="s">
        <v>796</v>
      </c>
      <c r="C255" s="30" t="s">
        <v>736</v>
      </c>
      <c r="D255" s="2" t="s">
        <v>950</v>
      </c>
      <c r="E255" s="31">
        <v>15</v>
      </c>
      <c r="F255" s="31">
        <v>45</v>
      </c>
      <c r="G255" s="31">
        <v>6</v>
      </c>
      <c r="H255" s="32">
        <v>75.8</v>
      </c>
      <c r="I255" s="31">
        <v>5</v>
      </c>
      <c r="J255" s="31">
        <v>4</v>
      </c>
      <c r="K255" s="31">
        <v>230</v>
      </c>
      <c r="L255" s="33">
        <v>70.11</v>
      </c>
      <c r="M255" s="34">
        <v>99.853875829655777</v>
      </c>
      <c r="N255" s="34">
        <v>107.57840811755372</v>
      </c>
      <c r="O255" s="34">
        <v>98.779526317759121</v>
      </c>
      <c r="P255" s="34">
        <v>86.533562273588927</v>
      </c>
      <c r="Q255" s="36">
        <v>85.754844932522545</v>
      </c>
      <c r="R255" s="34">
        <v>3.8914352297562593</v>
      </c>
      <c r="S255" s="34">
        <v>66.877700706913146</v>
      </c>
      <c r="T255" s="2">
        <v>37.14</v>
      </c>
      <c r="U255" s="33">
        <v>16.350000000000001</v>
      </c>
      <c r="V255" s="33">
        <v>2.96</v>
      </c>
      <c r="W255" s="33">
        <v>0.78</v>
      </c>
      <c r="X255" s="35">
        <v>32781.113831597264</v>
      </c>
      <c r="Y255" s="35">
        <v>32.188080633996506</v>
      </c>
      <c r="Z255" s="35">
        <v>26206.693257961757</v>
      </c>
      <c r="AA255" s="34">
        <v>4.195459410971992</v>
      </c>
    </row>
    <row r="256" spans="1:27">
      <c r="A256" s="29" t="s">
        <v>735</v>
      </c>
      <c r="B256" s="29" t="s">
        <v>798</v>
      </c>
      <c r="C256" s="30" t="s">
        <v>736</v>
      </c>
      <c r="D256" s="2" t="s">
        <v>951</v>
      </c>
      <c r="E256" s="31">
        <v>11</v>
      </c>
      <c r="F256" s="31">
        <v>38</v>
      </c>
      <c r="G256" s="31">
        <v>2</v>
      </c>
      <c r="H256" s="32">
        <v>68.28</v>
      </c>
      <c r="I256" s="31">
        <v>12</v>
      </c>
      <c r="J256" s="31">
        <v>0</v>
      </c>
      <c r="K256" s="31">
        <v>614</v>
      </c>
      <c r="L256" s="33">
        <v>69.28</v>
      </c>
      <c r="M256" s="34">
        <v>99.780433603974529</v>
      </c>
      <c r="N256" s="34">
        <v>110.4154376009912</v>
      </c>
      <c r="O256" s="34">
        <v>90.733258394841926</v>
      </c>
      <c r="P256" s="34">
        <v>83.876976309218392</v>
      </c>
      <c r="Q256" s="36">
        <v>75.389968891371666</v>
      </c>
      <c r="R256" s="34">
        <v>3.0832184047406153</v>
      </c>
      <c r="S256" s="34">
        <v>71.348631104988442</v>
      </c>
      <c r="T256" s="2">
        <v>33.25</v>
      </c>
      <c r="U256" s="33">
        <v>12.9</v>
      </c>
      <c r="V256" s="33">
        <v>1.99</v>
      </c>
      <c r="W256" s="33">
        <v>0.45</v>
      </c>
      <c r="X256" s="35">
        <v>55173.071029223014</v>
      </c>
      <c r="Y256" s="35">
        <v>44.121302460981582</v>
      </c>
      <c r="Z256" s="35">
        <v>40950.574185396945</v>
      </c>
      <c r="AA256" s="34">
        <v>5.6140352703004908</v>
      </c>
    </row>
    <row r="257" spans="1:27">
      <c r="A257" s="29" t="s">
        <v>735</v>
      </c>
      <c r="B257" s="29" t="s">
        <v>800</v>
      </c>
      <c r="C257" s="30" t="s">
        <v>736</v>
      </c>
      <c r="D257" s="2" t="s">
        <v>952</v>
      </c>
      <c r="E257" s="31">
        <v>0</v>
      </c>
      <c r="F257" s="31">
        <v>0</v>
      </c>
      <c r="G257" s="31">
        <v>0</v>
      </c>
      <c r="H257" s="32">
        <v>68.459999999999994</v>
      </c>
      <c r="I257" s="31">
        <v>0</v>
      </c>
      <c r="J257" s="31">
        <v>0</v>
      </c>
      <c r="K257" s="31">
        <v>0</v>
      </c>
      <c r="L257" s="33">
        <v>68.48</v>
      </c>
      <c r="M257" s="34">
        <v>100</v>
      </c>
      <c r="N257" s="34">
        <v>106.32152573491251</v>
      </c>
      <c r="O257" s="34">
        <v>91.190810740907864</v>
      </c>
      <c r="P257" s="34">
        <v>82.509364139841878</v>
      </c>
      <c r="Q257" s="36">
        <v>89.861230126191288</v>
      </c>
      <c r="R257" s="34">
        <v>5.6248286958100326</v>
      </c>
      <c r="S257" s="34">
        <v>64.520596395171509</v>
      </c>
      <c r="T257" s="2">
        <v>37.450000000000003</v>
      </c>
      <c r="U257" s="33">
        <v>21.55</v>
      </c>
      <c r="V257" s="33">
        <v>4.1900000000000004</v>
      </c>
      <c r="W257" s="33">
        <v>1.1499999999999999</v>
      </c>
      <c r="X257" s="35">
        <v>18757.986529166097</v>
      </c>
      <c r="Y257" s="35">
        <v>30.785923823191865</v>
      </c>
      <c r="Z257" s="35">
        <v>14145.711829230193</v>
      </c>
      <c r="AA257" s="34">
        <v>5.1160048042192585</v>
      </c>
    </row>
    <row r="258" spans="1:27">
      <c r="A258" s="29" t="s">
        <v>735</v>
      </c>
      <c r="B258" s="29" t="s">
        <v>802</v>
      </c>
      <c r="C258" s="30" t="s">
        <v>736</v>
      </c>
      <c r="D258" s="2" t="s">
        <v>953</v>
      </c>
      <c r="E258" s="31">
        <v>0</v>
      </c>
      <c r="F258" s="31">
        <v>10</v>
      </c>
      <c r="G258" s="31">
        <v>0</v>
      </c>
      <c r="H258" s="32">
        <v>66.709999999999994</v>
      </c>
      <c r="I258" s="31">
        <v>0</v>
      </c>
      <c r="J258" s="31">
        <v>3</v>
      </c>
      <c r="K258" s="31">
        <v>89</v>
      </c>
      <c r="L258" s="33">
        <v>68.739999999999995</v>
      </c>
      <c r="M258" s="34">
        <v>98.928711421580402</v>
      </c>
      <c r="N258" s="34">
        <v>114.38465506039537</v>
      </c>
      <c r="O258" s="34">
        <v>97.934609631739107</v>
      </c>
      <c r="P258" s="34">
        <v>86.887075982393043</v>
      </c>
      <c r="Q258" s="36">
        <v>88.409880008100487</v>
      </c>
      <c r="R258" s="34">
        <v>2.8813147631290703</v>
      </c>
      <c r="S258" s="34">
        <v>68.886166823992198</v>
      </c>
      <c r="T258" s="2">
        <v>32.96</v>
      </c>
      <c r="U258" s="33">
        <v>14.06</v>
      </c>
      <c r="V258" s="33">
        <v>2.0499999999999998</v>
      </c>
      <c r="W258" s="33">
        <v>0.47</v>
      </c>
      <c r="X258" s="35">
        <v>11060.713000305561</v>
      </c>
      <c r="Y258" s="35">
        <v>25.279896236385074</v>
      </c>
      <c r="Z258" s="35">
        <v>8234.7863433359416</v>
      </c>
      <c r="AA258" s="34">
        <v>5.1375503391037682</v>
      </c>
    </row>
    <row r="259" spans="1:27">
      <c r="A259" s="29" t="s">
        <v>735</v>
      </c>
      <c r="B259" s="29" t="s">
        <v>804</v>
      </c>
      <c r="C259" s="30" t="s">
        <v>736</v>
      </c>
      <c r="D259" s="2" t="s">
        <v>954</v>
      </c>
      <c r="E259" s="31">
        <v>2</v>
      </c>
      <c r="F259" s="31">
        <v>11</v>
      </c>
      <c r="G259" s="31">
        <v>2</v>
      </c>
      <c r="H259" s="32">
        <v>83.95</v>
      </c>
      <c r="I259" s="31">
        <v>2</v>
      </c>
      <c r="J259" s="31">
        <v>1</v>
      </c>
      <c r="K259" s="31">
        <v>121</v>
      </c>
      <c r="L259" s="33">
        <v>69.41</v>
      </c>
      <c r="M259" s="34">
        <v>100</v>
      </c>
      <c r="N259" s="34">
        <v>109.06253035495959</v>
      </c>
      <c r="O259" s="34">
        <v>95.270327806946696</v>
      </c>
      <c r="P259" s="34">
        <v>69.491199816192221</v>
      </c>
      <c r="Q259" s="36">
        <v>77.469037764264826</v>
      </c>
      <c r="R259" s="34">
        <v>3.4659501233317389</v>
      </c>
      <c r="S259" s="34">
        <v>68.819001823374691</v>
      </c>
      <c r="T259" s="2">
        <v>41.71</v>
      </c>
      <c r="U259" s="33">
        <v>10.09</v>
      </c>
      <c r="V259" s="33">
        <v>1.53</v>
      </c>
      <c r="W259" s="33">
        <v>0.36</v>
      </c>
      <c r="X259" s="35">
        <v>17992.071462720731</v>
      </c>
      <c r="Y259" s="35">
        <v>41.349201867786796</v>
      </c>
      <c r="Z259" s="35">
        <v>13505.401043971542</v>
      </c>
      <c r="AA259" s="34">
        <v>5.4160704058918441</v>
      </c>
    </row>
    <row r="260" spans="1:27">
      <c r="A260" s="29" t="s">
        <v>735</v>
      </c>
      <c r="B260" s="29" t="s">
        <v>806</v>
      </c>
      <c r="C260" s="30" t="s">
        <v>736</v>
      </c>
      <c r="D260" s="2" t="s">
        <v>955</v>
      </c>
      <c r="E260" s="31">
        <v>5</v>
      </c>
      <c r="F260" s="31">
        <v>11</v>
      </c>
      <c r="G260" s="31">
        <v>4</v>
      </c>
      <c r="H260" s="32">
        <v>76.930000000000007</v>
      </c>
      <c r="I260" s="31">
        <v>1</v>
      </c>
      <c r="J260" s="31">
        <v>961</v>
      </c>
      <c r="K260" s="31">
        <v>101</v>
      </c>
      <c r="L260" s="33">
        <v>68.290000000000006</v>
      </c>
      <c r="M260" s="34">
        <v>100</v>
      </c>
      <c r="N260" s="34">
        <v>114.37253625580284</v>
      </c>
      <c r="O260" s="34">
        <v>81.446630682172682</v>
      </c>
      <c r="P260" s="34">
        <v>90.952175670180907</v>
      </c>
      <c r="Q260" s="36">
        <v>81.94952918333226</v>
      </c>
      <c r="R260" s="34">
        <v>5.7325443339151496</v>
      </c>
      <c r="S260" s="34">
        <v>67.481590010246393</v>
      </c>
      <c r="T260" s="2">
        <v>41.97</v>
      </c>
      <c r="U260" s="33">
        <v>16.48</v>
      </c>
      <c r="V260" s="33">
        <v>3.31</v>
      </c>
      <c r="W260" s="33">
        <v>0.87</v>
      </c>
      <c r="X260" s="35">
        <v>12860.673507255957</v>
      </c>
      <c r="Y260" s="35">
        <v>29.825447954897648</v>
      </c>
      <c r="Z260" s="35">
        <v>9843.4533337075864</v>
      </c>
      <c r="AA260" s="34">
        <v>5.0689620855237649</v>
      </c>
    </row>
    <row r="261" spans="1:27">
      <c r="A261" s="29" t="s">
        <v>735</v>
      </c>
      <c r="B261" s="29" t="s">
        <v>808</v>
      </c>
      <c r="C261" s="30" t="s">
        <v>736</v>
      </c>
      <c r="D261" s="2" t="s">
        <v>956</v>
      </c>
      <c r="E261" s="31">
        <v>0</v>
      </c>
      <c r="F261" s="31">
        <v>11</v>
      </c>
      <c r="G261" s="31">
        <v>1</v>
      </c>
      <c r="H261" s="32">
        <v>78.42</v>
      </c>
      <c r="I261" s="31">
        <v>0</v>
      </c>
      <c r="J261" s="31">
        <v>5</v>
      </c>
      <c r="K261" s="31">
        <v>0</v>
      </c>
      <c r="L261" s="33">
        <v>69.14</v>
      </c>
      <c r="M261" s="34">
        <v>99.913361239470788</v>
      </c>
      <c r="N261" s="34">
        <v>112.73775112235556</v>
      </c>
      <c r="O261" s="34">
        <v>91.04354058737718</v>
      </c>
      <c r="P261" s="34">
        <v>84.741174392893598</v>
      </c>
      <c r="Q261" s="36">
        <v>85.935821253019554</v>
      </c>
      <c r="R261" s="34">
        <v>4.6328949825868184</v>
      </c>
      <c r="S261" s="34">
        <v>63.395540449716016</v>
      </c>
      <c r="T261" s="2">
        <v>38.85</v>
      </c>
      <c r="U261" s="33">
        <v>11.3</v>
      </c>
      <c r="V261" s="33">
        <v>1.71</v>
      </c>
      <c r="W261" s="33">
        <v>0.39</v>
      </c>
      <c r="X261" s="35">
        <v>8895.3581784435883</v>
      </c>
      <c r="Y261" s="35">
        <v>22.780223051386194</v>
      </c>
      <c r="Z261" s="35">
        <v>6677.1986209369488</v>
      </c>
      <c r="AA261" s="34">
        <v>5.0371122119022118</v>
      </c>
    </row>
    <row r="262" spans="1:27">
      <c r="A262" s="29" t="s">
        <v>735</v>
      </c>
      <c r="B262" s="29" t="s">
        <v>810</v>
      </c>
      <c r="C262" s="30" t="s">
        <v>736</v>
      </c>
      <c r="D262" s="2" t="s">
        <v>957</v>
      </c>
      <c r="E262" s="31">
        <v>1</v>
      </c>
      <c r="F262" s="31">
        <v>23</v>
      </c>
      <c r="G262" s="31">
        <v>0</v>
      </c>
      <c r="H262" s="32">
        <v>90.01</v>
      </c>
      <c r="I262" s="31">
        <v>0</v>
      </c>
      <c r="J262" s="31">
        <v>0</v>
      </c>
      <c r="K262" s="31">
        <v>46</v>
      </c>
      <c r="L262" s="33">
        <v>67.489999999999995</v>
      </c>
      <c r="M262" s="34">
        <v>100</v>
      </c>
      <c r="N262" s="34">
        <v>107.71477912296254</v>
      </c>
      <c r="O262" s="34">
        <v>91.260613074327111</v>
      </c>
      <c r="P262" s="34">
        <v>69.24619109184836</v>
      </c>
      <c r="Q262" s="36">
        <v>87.674598219415557</v>
      </c>
      <c r="R262" s="34">
        <v>0.64626228150781073</v>
      </c>
      <c r="S262" s="34">
        <v>69.508120779931787</v>
      </c>
      <c r="T262" s="2">
        <v>32.72</v>
      </c>
      <c r="U262" s="33">
        <v>7.66</v>
      </c>
      <c r="V262" s="33">
        <v>1.1299999999999999</v>
      </c>
      <c r="W262" s="33">
        <v>0.27</v>
      </c>
      <c r="X262" s="35">
        <v>8114.5946791467659</v>
      </c>
      <c r="Y262" s="35">
        <v>41.209034848622316</v>
      </c>
      <c r="Z262" s="35">
        <v>6008.0017906269586</v>
      </c>
      <c r="AA262" s="34">
        <v>5.1043513902505993</v>
      </c>
    </row>
    <row r="263" spans="1:27">
      <c r="A263" s="29" t="s">
        <v>735</v>
      </c>
      <c r="B263" s="29" t="s">
        <v>812</v>
      </c>
      <c r="C263" s="30" t="s">
        <v>736</v>
      </c>
      <c r="D263" s="2" t="s">
        <v>958</v>
      </c>
      <c r="E263" s="31">
        <v>8</v>
      </c>
      <c r="F263" s="31">
        <v>10</v>
      </c>
      <c r="G263" s="31">
        <v>3</v>
      </c>
      <c r="H263" s="32">
        <v>57.7</v>
      </c>
      <c r="I263" s="31">
        <v>5</v>
      </c>
      <c r="J263" s="31">
        <v>1</v>
      </c>
      <c r="K263" s="31">
        <v>38</v>
      </c>
      <c r="L263" s="33">
        <v>69.349999999999994</v>
      </c>
      <c r="M263" s="34">
        <v>99.655258309096538</v>
      </c>
      <c r="N263" s="34">
        <v>108.83796580731703</v>
      </c>
      <c r="O263" s="34">
        <v>92.647619276681993</v>
      </c>
      <c r="P263" s="34">
        <v>71.612510770121162</v>
      </c>
      <c r="Q263" s="36">
        <v>78.327130603579931</v>
      </c>
      <c r="R263" s="34">
        <v>1.8559335120944531</v>
      </c>
      <c r="S263" s="34">
        <v>72.708806491948863</v>
      </c>
      <c r="T263" s="2">
        <v>32.39</v>
      </c>
      <c r="U263" s="33">
        <v>8.11</v>
      </c>
      <c r="V263" s="33">
        <v>1.08</v>
      </c>
      <c r="W263" s="33">
        <v>0.21</v>
      </c>
      <c r="X263" s="35">
        <v>9055.8720217053251</v>
      </c>
      <c r="Y263" s="35">
        <v>33.92055384516533</v>
      </c>
      <c r="Z263" s="35">
        <v>6712.7891991295273</v>
      </c>
      <c r="AA263" s="34">
        <v>5.3804641883572089</v>
      </c>
    </row>
    <row r="264" spans="1:27">
      <c r="A264" s="29" t="s">
        <v>735</v>
      </c>
      <c r="B264" s="29" t="s">
        <v>814</v>
      </c>
      <c r="C264" s="30" t="s">
        <v>736</v>
      </c>
      <c r="D264" s="2" t="s">
        <v>959</v>
      </c>
      <c r="E264" s="31">
        <v>3</v>
      </c>
      <c r="F264" s="31">
        <v>11</v>
      </c>
      <c r="G264" s="31">
        <v>8</v>
      </c>
      <c r="H264" s="32">
        <v>80.680000000000007</v>
      </c>
      <c r="I264" s="31">
        <v>2476</v>
      </c>
      <c r="J264" s="31">
        <v>237</v>
      </c>
      <c r="K264" s="31">
        <v>310</v>
      </c>
      <c r="L264" s="33">
        <v>70.84</v>
      </c>
      <c r="M264" s="34">
        <v>99.810432220159925</v>
      </c>
      <c r="N264" s="34">
        <v>109.8834192813086</v>
      </c>
      <c r="O264" s="34">
        <v>80.794700692104399</v>
      </c>
      <c r="P264" s="34">
        <v>100.79442576077373</v>
      </c>
      <c r="Q264" s="36">
        <v>88.863317687995419</v>
      </c>
      <c r="R264" s="34">
        <v>8.0981134134644659</v>
      </c>
      <c r="S264" s="34">
        <v>63.413702509828759</v>
      </c>
      <c r="T264" s="2">
        <v>35.11</v>
      </c>
      <c r="U264" s="33">
        <v>9.94</v>
      </c>
      <c r="V264" s="33">
        <v>1.48</v>
      </c>
      <c r="W264" s="33">
        <v>0.36</v>
      </c>
      <c r="X264" s="35">
        <v>3589.6355445867143</v>
      </c>
      <c r="Y264" s="35">
        <v>23.727166362082347</v>
      </c>
      <c r="Z264" s="35">
        <v>2654.7810755883388</v>
      </c>
      <c r="AA264" s="34">
        <v>5.3113180948619174</v>
      </c>
    </row>
    <row r="265" spans="1:27">
      <c r="A265" s="29" t="s">
        <v>735</v>
      </c>
      <c r="B265" s="29" t="s">
        <v>816</v>
      </c>
      <c r="C265" s="30" t="s">
        <v>736</v>
      </c>
      <c r="D265" s="2" t="s">
        <v>960</v>
      </c>
      <c r="E265" s="31">
        <v>0</v>
      </c>
      <c r="F265" s="31">
        <v>5</v>
      </c>
      <c r="G265" s="31">
        <v>0</v>
      </c>
      <c r="H265" s="32">
        <v>85.79</v>
      </c>
      <c r="I265" s="31">
        <v>3</v>
      </c>
      <c r="J265" s="31">
        <v>0</v>
      </c>
      <c r="K265" s="31">
        <v>125</v>
      </c>
      <c r="L265" s="33">
        <v>71.13</v>
      </c>
      <c r="M265" s="34">
        <v>100</v>
      </c>
      <c r="N265" s="34">
        <v>104.24504594340267</v>
      </c>
      <c r="O265" s="34">
        <v>93.883669977370261</v>
      </c>
      <c r="P265" s="34">
        <v>91.804085845945806</v>
      </c>
      <c r="Q265" s="36">
        <v>99.969022914771202</v>
      </c>
      <c r="R265" s="34">
        <v>4.637894543112175</v>
      </c>
      <c r="S265" s="34">
        <v>62.307717510607276</v>
      </c>
      <c r="T265" s="2">
        <v>35.99</v>
      </c>
      <c r="U265" s="33">
        <v>9.89</v>
      </c>
      <c r="V265" s="33">
        <v>1.92</v>
      </c>
      <c r="W265" s="33">
        <v>0.6</v>
      </c>
      <c r="X265" s="35">
        <v>44741.904307897152</v>
      </c>
      <c r="Y265" s="35">
        <v>44.843789397408059</v>
      </c>
      <c r="Z265" s="35">
        <v>32859.032474394138</v>
      </c>
      <c r="AA265" s="34">
        <v>6.4309807699469417</v>
      </c>
    </row>
    <row r="266" spans="1:27">
      <c r="A266" s="29" t="s">
        <v>735</v>
      </c>
      <c r="B266" s="29" t="s">
        <v>818</v>
      </c>
      <c r="C266" s="30" t="s">
        <v>736</v>
      </c>
      <c r="D266" s="2" t="s">
        <v>961</v>
      </c>
      <c r="E266" s="31">
        <v>1</v>
      </c>
      <c r="F266" s="31">
        <v>2</v>
      </c>
      <c r="G266" s="31">
        <v>3</v>
      </c>
      <c r="H266" s="32">
        <v>0</v>
      </c>
      <c r="I266" s="31">
        <v>0</v>
      </c>
      <c r="J266" s="31">
        <v>256</v>
      </c>
      <c r="K266" s="31">
        <v>76</v>
      </c>
      <c r="L266" s="33">
        <v>62.54</v>
      </c>
      <c r="M266" s="34">
        <v>100</v>
      </c>
      <c r="N266" s="34">
        <v>114.33681379113006</v>
      </c>
      <c r="O266" s="34">
        <v>84.563225258699987</v>
      </c>
      <c r="P266" s="34">
        <v>88.912501408849238</v>
      </c>
      <c r="Q266" s="36">
        <v>90.377751083189423</v>
      </c>
      <c r="R266" s="34">
        <v>2.7096431417692375</v>
      </c>
      <c r="S266" s="34">
        <v>74.810727940341451</v>
      </c>
      <c r="T266" s="2">
        <v>0</v>
      </c>
      <c r="U266" s="33">
        <v>15.61</v>
      </c>
      <c r="V266" s="33">
        <v>2.08</v>
      </c>
      <c r="W266" s="33">
        <v>0.48</v>
      </c>
      <c r="X266" s="35">
        <v>4998.0309304209777</v>
      </c>
      <c r="Y266" s="35">
        <v>31.096012109955126</v>
      </c>
      <c r="Z266" s="35">
        <v>3657.7066791152183</v>
      </c>
      <c r="AA266" s="34">
        <v>5.8991375627167315</v>
      </c>
    </row>
    <row r="267" spans="1:27">
      <c r="A267" s="29" t="s">
        <v>778</v>
      </c>
      <c r="B267" s="29" t="s">
        <v>790</v>
      </c>
      <c r="C267" s="37" t="s">
        <v>779</v>
      </c>
      <c r="D267" s="2" t="s">
        <v>1273</v>
      </c>
      <c r="E267" s="31">
        <v>0</v>
      </c>
      <c r="F267" s="31">
        <v>0</v>
      </c>
      <c r="G267" s="31">
        <v>0</v>
      </c>
      <c r="H267" s="32">
        <v>40.11</v>
      </c>
      <c r="I267" s="31">
        <v>0</v>
      </c>
      <c r="J267" s="31">
        <v>0</v>
      </c>
      <c r="K267" s="31">
        <v>0</v>
      </c>
      <c r="L267" s="33">
        <v>63.06</v>
      </c>
      <c r="M267" s="34">
        <v>99.299325835562954</v>
      </c>
      <c r="N267" s="34">
        <v>115.34319330750532</v>
      </c>
      <c r="O267" s="34">
        <v>84.140370673440898</v>
      </c>
      <c r="P267" s="34">
        <v>69.420651593113107</v>
      </c>
      <c r="Q267" s="36">
        <v>71.791158248289918</v>
      </c>
      <c r="R267" s="34">
        <v>5.1202269071204807</v>
      </c>
      <c r="S267" s="34">
        <v>65.367905470847049</v>
      </c>
      <c r="T267" s="2">
        <v>30.42</v>
      </c>
      <c r="U267" s="33">
        <v>27.47</v>
      </c>
      <c r="V267" s="33">
        <v>5.29</v>
      </c>
      <c r="W267" s="33">
        <v>1.52</v>
      </c>
      <c r="X267" s="35">
        <v>2110.3070091</v>
      </c>
      <c r="Y267" s="35">
        <v>18.997569466975143</v>
      </c>
      <c r="Z267" s="35">
        <v>1417.4659256000002</v>
      </c>
      <c r="AA267" s="34">
        <v>5.9120366845315573</v>
      </c>
    </row>
    <row r="268" spans="1:27">
      <c r="A268" s="29" t="s">
        <v>778</v>
      </c>
      <c r="B268" s="29" t="s">
        <v>792</v>
      </c>
      <c r="C268" s="37" t="s">
        <v>779</v>
      </c>
      <c r="D268" s="2" t="s">
        <v>1274</v>
      </c>
      <c r="E268" s="31">
        <v>0</v>
      </c>
      <c r="F268" s="31">
        <v>18</v>
      </c>
      <c r="G268" s="31">
        <v>2</v>
      </c>
      <c r="H268" s="32">
        <v>42.76</v>
      </c>
      <c r="I268" s="31">
        <v>5</v>
      </c>
      <c r="J268" s="31">
        <v>61</v>
      </c>
      <c r="K268" s="31">
        <v>0</v>
      </c>
      <c r="L268" s="33">
        <v>64.61</v>
      </c>
      <c r="M268" s="34">
        <v>99.645628446091948</v>
      </c>
      <c r="N268" s="34">
        <v>110.40184217160427</v>
      </c>
      <c r="O268" s="34">
        <v>89.027531560504542</v>
      </c>
      <c r="P268" s="34">
        <v>98.555155205442901</v>
      </c>
      <c r="Q268" s="36">
        <v>93.554564342858782</v>
      </c>
      <c r="R268" s="34">
        <v>4.5045491732156577</v>
      </c>
      <c r="S268" s="34">
        <v>62.22445044350173</v>
      </c>
      <c r="T268" s="2">
        <v>31.68</v>
      </c>
      <c r="U268" s="33">
        <v>23.87</v>
      </c>
      <c r="V268" s="33">
        <v>2.9</v>
      </c>
      <c r="W268" s="33">
        <v>0.56999999999999995</v>
      </c>
      <c r="X268" s="35">
        <v>2513.9822537224509</v>
      </c>
      <c r="Y268" s="35">
        <v>25.371720058559745</v>
      </c>
      <c r="Z268" s="35">
        <v>1660.7133099624509</v>
      </c>
      <c r="AA268" s="34">
        <v>5.8490482162802238</v>
      </c>
    </row>
    <row r="269" spans="1:27">
      <c r="A269" s="29" t="s">
        <v>778</v>
      </c>
      <c r="B269" s="29" t="s">
        <v>794</v>
      </c>
      <c r="C269" s="37" t="s">
        <v>779</v>
      </c>
      <c r="D269" s="2" t="s">
        <v>1275</v>
      </c>
      <c r="E269" s="31">
        <v>0</v>
      </c>
      <c r="F269" s="31">
        <v>0</v>
      </c>
      <c r="G269" s="31">
        <v>0</v>
      </c>
      <c r="H269" s="32">
        <v>54.84</v>
      </c>
      <c r="I269" s="31">
        <v>0</v>
      </c>
      <c r="J269" s="31">
        <v>0</v>
      </c>
      <c r="K269" s="31">
        <v>0</v>
      </c>
      <c r="L269" s="33">
        <v>66.06</v>
      </c>
      <c r="M269" s="34">
        <v>99.420326799290407</v>
      </c>
      <c r="N269" s="34">
        <v>112.86855756824075</v>
      </c>
      <c r="O269" s="34">
        <v>109.39406970092026</v>
      </c>
      <c r="P269" s="34">
        <v>85.484542787853243</v>
      </c>
      <c r="Q269" s="36">
        <v>83.664885509049427</v>
      </c>
      <c r="R269" s="34">
        <v>9.5792584017069284</v>
      </c>
      <c r="S269" s="34">
        <v>59.178666029356123</v>
      </c>
      <c r="T269" s="2">
        <v>44.77</v>
      </c>
      <c r="U269" s="33">
        <v>21.2</v>
      </c>
      <c r="V269" s="33">
        <v>4.17</v>
      </c>
      <c r="W269" s="33">
        <v>1.25</v>
      </c>
      <c r="X269" s="35">
        <v>7073.2607786459748</v>
      </c>
      <c r="Y269" s="35">
        <v>19.089731055080939</v>
      </c>
      <c r="Z269" s="35">
        <v>4941.3275269802507</v>
      </c>
      <c r="AA269" s="34">
        <v>5.8948014276278826</v>
      </c>
    </row>
    <row r="270" spans="1:27">
      <c r="A270" s="29" t="s">
        <v>778</v>
      </c>
      <c r="B270" s="29" t="s">
        <v>796</v>
      </c>
      <c r="C270" s="37" t="s">
        <v>779</v>
      </c>
      <c r="D270" s="2" t="s">
        <v>1276</v>
      </c>
      <c r="E270" s="31">
        <v>0</v>
      </c>
      <c r="F270" s="31">
        <v>16</v>
      </c>
      <c r="G270" s="31">
        <v>1</v>
      </c>
      <c r="H270" s="32">
        <v>52.53</v>
      </c>
      <c r="I270" s="31">
        <v>1</v>
      </c>
      <c r="J270" s="31">
        <v>116</v>
      </c>
      <c r="K270" s="31">
        <v>0</v>
      </c>
      <c r="L270" s="33">
        <v>66.03</v>
      </c>
      <c r="M270" s="34">
        <v>99.841326310257429</v>
      </c>
      <c r="N270" s="34">
        <v>114.18400221524286</v>
      </c>
      <c r="O270" s="34">
        <v>89.856719060499685</v>
      </c>
      <c r="P270" s="34">
        <v>86.226028597303426</v>
      </c>
      <c r="Q270" s="36">
        <v>85.770451016555967</v>
      </c>
      <c r="R270" s="34">
        <v>3.449408672798949</v>
      </c>
      <c r="S270" s="34">
        <v>65.223912577673033</v>
      </c>
      <c r="T270" s="2">
        <v>35.15</v>
      </c>
      <c r="U270" s="33">
        <v>17.399999999999999</v>
      </c>
      <c r="V270" s="33">
        <v>2.74</v>
      </c>
      <c r="W270" s="33">
        <v>0.69</v>
      </c>
      <c r="X270" s="35">
        <v>1923.0742599009291</v>
      </c>
      <c r="Y270" s="35">
        <v>14.593841377982811</v>
      </c>
      <c r="Z270" s="35">
        <v>1308.8369898884223</v>
      </c>
      <c r="AA270" s="34">
        <v>5.6284695221837495</v>
      </c>
    </row>
    <row r="271" spans="1:27">
      <c r="A271" s="29" t="s">
        <v>778</v>
      </c>
      <c r="B271" s="29" t="s">
        <v>798</v>
      </c>
      <c r="C271" s="37" t="s">
        <v>779</v>
      </c>
      <c r="D271" s="2" t="s">
        <v>1277</v>
      </c>
      <c r="E271" s="31">
        <v>0</v>
      </c>
      <c r="F271" s="31">
        <v>2</v>
      </c>
      <c r="G271" s="31">
        <v>1</v>
      </c>
      <c r="H271" s="32">
        <v>17.52</v>
      </c>
      <c r="I271" s="31">
        <v>3</v>
      </c>
      <c r="J271" s="31">
        <v>127</v>
      </c>
      <c r="K271" s="31">
        <v>0</v>
      </c>
      <c r="L271" s="33">
        <v>62.34</v>
      </c>
      <c r="M271" s="34">
        <v>100</v>
      </c>
      <c r="N271" s="34">
        <v>118.73189398195106</v>
      </c>
      <c r="O271" s="34">
        <v>84.91877454967134</v>
      </c>
      <c r="P271" s="34">
        <v>83.293919159292614</v>
      </c>
      <c r="Q271" s="36">
        <v>92.689685967942609</v>
      </c>
      <c r="R271" s="34">
        <v>6.6789936684036526</v>
      </c>
      <c r="S271" s="34">
        <v>58.692756721203651</v>
      </c>
      <c r="T271" s="2">
        <v>39.1</v>
      </c>
      <c r="U271" s="33">
        <v>27.13</v>
      </c>
      <c r="V271" s="33">
        <v>5.56</v>
      </c>
      <c r="W271" s="33">
        <v>1.69</v>
      </c>
      <c r="X271" s="35">
        <v>2815.7196637564793</v>
      </c>
      <c r="Y271" s="35">
        <v>30.414565704124946</v>
      </c>
      <c r="Z271" s="35">
        <v>1916.8593419344961</v>
      </c>
      <c r="AA271" s="34">
        <v>5.2560552820218049</v>
      </c>
    </row>
    <row r="272" spans="1:27">
      <c r="A272" s="29" t="s">
        <v>778</v>
      </c>
      <c r="B272" s="29" t="s">
        <v>800</v>
      </c>
      <c r="C272" s="37" t="s">
        <v>779</v>
      </c>
      <c r="D272" s="2" t="s">
        <v>1278</v>
      </c>
      <c r="E272" s="31">
        <v>0</v>
      </c>
      <c r="F272" s="31">
        <v>5</v>
      </c>
      <c r="G272" s="31">
        <v>2</v>
      </c>
      <c r="H272" s="32">
        <v>37.229999999999997</v>
      </c>
      <c r="I272" s="31">
        <v>0</v>
      </c>
      <c r="J272" s="31">
        <v>448</v>
      </c>
      <c r="K272" s="31">
        <v>0</v>
      </c>
      <c r="L272" s="33">
        <v>60.96</v>
      </c>
      <c r="M272" s="34">
        <v>99.126041951827318</v>
      </c>
      <c r="N272" s="34">
        <v>116.19588097953385</v>
      </c>
      <c r="O272" s="34">
        <v>81.5450219311967</v>
      </c>
      <c r="P272" s="34">
        <v>95.619979167305175</v>
      </c>
      <c r="Q272" s="36">
        <v>88.692743117420974</v>
      </c>
      <c r="R272" s="34">
        <v>7.0204433087050724</v>
      </c>
      <c r="S272" s="34">
        <v>67.042206310928194</v>
      </c>
      <c r="T272" s="2">
        <v>38.64</v>
      </c>
      <c r="U272" s="33">
        <v>25.49</v>
      </c>
      <c r="V272" s="33">
        <v>4.4800000000000004</v>
      </c>
      <c r="W272" s="33">
        <v>1.18</v>
      </c>
      <c r="X272" s="35">
        <v>2455.7560459000001</v>
      </c>
      <c r="Y272" s="35">
        <v>14.443669655870089</v>
      </c>
      <c r="Z272" s="35">
        <v>1665.6613662</v>
      </c>
      <c r="AA272" s="34">
        <v>5.8832867088717933</v>
      </c>
    </row>
    <row r="273" spans="1:27">
      <c r="A273" s="29" t="s">
        <v>778</v>
      </c>
      <c r="B273" s="29" t="s">
        <v>802</v>
      </c>
      <c r="C273" s="37" t="s">
        <v>779</v>
      </c>
      <c r="D273" s="2" t="s">
        <v>1279</v>
      </c>
      <c r="E273" s="31">
        <v>0</v>
      </c>
      <c r="F273" s="31">
        <v>7</v>
      </c>
      <c r="G273" s="31">
        <v>2</v>
      </c>
      <c r="H273" s="32">
        <v>23.01</v>
      </c>
      <c r="I273" s="31">
        <v>0</v>
      </c>
      <c r="J273" s="31">
        <v>199</v>
      </c>
      <c r="K273" s="31">
        <v>33</v>
      </c>
      <c r="L273" s="33">
        <v>58.56</v>
      </c>
      <c r="M273" s="34">
        <v>99.538801317567135</v>
      </c>
      <c r="N273" s="34">
        <v>122.19602269385095</v>
      </c>
      <c r="O273" s="34">
        <v>81.467322308521446</v>
      </c>
      <c r="P273" s="34">
        <v>88.023106841557166</v>
      </c>
      <c r="Q273" s="36">
        <v>87.934440378764066</v>
      </c>
      <c r="R273" s="34">
        <v>9.3003967631301698</v>
      </c>
      <c r="S273" s="34">
        <v>62.413957132464049</v>
      </c>
      <c r="T273" s="2">
        <v>48.79</v>
      </c>
      <c r="U273" s="33">
        <v>23.59</v>
      </c>
      <c r="V273" s="33">
        <v>4.87</v>
      </c>
      <c r="W273" s="33">
        <v>1.57</v>
      </c>
      <c r="X273" s="35">
        <v>2240.7479360595066</v>
      </c>
      <c r="Y273" s="35">
        <v>20.365992293131558</v>
      </c>
      <c r="Z273" s="35">
        <v>1848.7283788006748</v>
      </c>
      <c r="AA273" s="34">
        <v>5.0333714454364582</v>
      </c>
    </row>
    <row r="274" spans="1:27">
      <c r="A274" s="29" t="s">
        <v>778</v>
      </c>
      <c r="B274" s="29" t="s">
        <v>804</v>
      </c>
      <c r="C274" s="37" t="s">
        <v>779</v>
      </c>
      <c r="D274" s="2" t="s">
        <v>1280</v>
      </c>
      <c r="E274" s="31">
        <v>14</v>
      </c>
      <c r="F274" s="31">
        <v>0</v>
      </c>
      <c r="G274" s="31">
        <v>0</v>
      </c>
      <c r="H274" s="32">
        <v>30.69</v>
      </c>
      <c r="I274" s="31">
        <v>0</v>
      </c>
      <c r="J274" s="31">
        <v>217</v>
      </c>
      <c r="K274" s="31">
        <v>10</v>
      </c>
      <c r="L274" s="33">
        <v>61.62</v>
      </c>
      <c r="M274" s="34">
        <v>100</v>
      </c>
      <c r="N274" s="34">
        <v>115.97606087761199</v>
      </c>
      <c r="O274" s="34">
        <v>94.113738690136913</v>
      </c>
      <c r="P274" s="34">
        <v>69.836650984721658</v>
      </c>
      <c r="Q274" s="36">
        <v>85.128103343019845</v>
      </c>
      <c r="R274" s="34">
        <v>9.7155108963486843</v>
      </c>
      <c r="S274" s="34">
        <v>66.340438179347828</v>
      </c>
      <c r="T274" s="2">
        <v>21.64</v>
      </c>
      <c r="U274" s="33">
        <v>30.18</v>
      </c>
      <c r="V274" s="33">
        <v>6.51</v>
      </c>
      <c r="W274" s="33">
        <v>1.89</v>
      </c>
      <c r="X274" s="35">
        <v>1301.7357099999999</v>
      </c>
      <c r="Y274" s="35">
        <v>17.953984745669203</v>
      </c>
      <c r="Z274" s="35">
        <v>892.29854</v>
      </c>
      <c r="AA274" s="34">
        <v>6.0206658222843288</v>
      </c>
    </row>
    <row r="275" spans="1:27">
      <c r="A275" s="29" t="s">
        <v>778</v>
      </c>
      <c r="B275" s="29" t="s">
        <v>806</v>
      </c>
      <c r="C275" s="37" t="s">
        <v>779</v>
      </c>
      <c r="D275" s="2" t="s">
        <v>1281</v>
      </c>
      <c r="E275" s="31">
        <v>0</v>
      </c>
      <c r="F275" s="31">
        <v>1</v>
      </c>
      <c r="G275" s="31">
        <v>2</v>
      </c>
      <c r="H275" s="32">
        <v>17.739999999999998</v>
      </c>
      <c r="I275" s="31">
        <v>0</v>
      </c>
      <c r="J275" s="31">
        <v>177</v>
      </c>
      <c r="K275" s="31">
        <v>11</v>
      </c>
      <c r="L275" s="33">
        <v>65.739999999999995</v>
      </c>
      <c r="M275" s="34">
        <v>99.415358814133555</v>
      </c>
      <c r="N275" s="34">
        <v>109.29077131994336</v>
      </c>
      <c r="O275" s="34">
        <v>85.314129157063917</v>
      </c>
      <c r="P275" s="34">
        <v>88.54516421199159</v>
      </c>
      <c r="Q275" s="36">
        <v>94.158983775144321</v>
      </c>
      <c r="R275" s="34">
        <v>4.6294365433540481</v>
      </c>
      <c r="S275" s="34">
        <v>64.988887081910335</v>
      </c>
      <c r="T275" s="2">
        <v>32.26</v>
      </c>
      <c r="U275" s="33">
        <v>16.829999999999998</v>
      </c>
      <c r="V275" s="33">
        <v>2.37</v>
      </c>
      <c r="W275" s="33">
        <v>0.48</v>
      </c>
      <c r="X275" s="35">
        <v>1112.0239328705354</v>
      </c>
      <c r="Y275" s="35">
        <v>18.433270888168405</v>
      </c>
      <c r="Z275" s="35">
        <v>748.10882708113104</v>
      </c>
      <c r="AA275" s="34">
        <v>6.0727028446446241</v>
      </c>
    </row>
    <row r="276" spans="1:27">
      <c r="A276" s="29" t="s">
        <v>778</v>
      </c>
      <c r="B276" s="29" t="s">
        <v>808</v>
      </c>
      <c r="C276" s="37" t="s">
        <v>779</v>
      </c>
      <c r="D276" s="2" t="s">
        <v>1282</v>
      </c>
      <c r="E276" s="31">
        <v>31</v>
      </c>
      <c r="F276" s="31">
        <v>23</v>
      </c>
      <c r="G276" s="31">
        <v>0</v>
      </c>
      <c r="H276" s="32">
        <v>56.75</v>
      </c>
      <c r="I276" s="31">
        <v>5</v>
      </c>
      <c r="J276" s="31">
        <v>421</v>
      </c>
      <c r="K276" s="31">
        <v>0</v>
      </c>
      <c r="L276" s="33">
        <v>69.92</v>
      </c>
      <c r="M276" s="34">
        <v>99.692302676904873</v>
      </c>
      <c r="N276" s="34">
        <v>100.3922798351966</v>
      </c>
      <c r="O276" s="34">
        <v>106.55693540162305</v>
      </c>
      <c r="P276" s="34">
        <v>98.936544923574516</v>
      </c>
      <c r="Q276" s="36">
        <v>99.058763531806306</v>
      </c>
      <c r="R276" s="34">
        <v>13.990120286902402</v>
      </c>
      <c r="S276" s="34">
        <v>54.577330705327199</v>
      </c>
      <c r="T276" s="2">
        <v>64.900000000000006</v>
      </c>
      <c r="U276" s="33">
        <v>4.46</v>
      </c>
      <c r="V276" s="33">
        <v>0.42</v>
      </c>
      <c r="W276" s="33">
        <v>0.08</v>
      </c>
      <c r="X276" s="35">
        <v>12045.480717172379</v>
      </c>
      <c r="Y276" s="35">
        <v>28.147987112901472</v>
      </c>
      <c r="Z276" s="35">
        <v>8701.0038162704623</v>
      </c>
      <c r="AA276" s="34">
        <v>5.9805016152442789</v>
      </c>
    </row>
    <row r="277" spans="1:27">
      <c r="A277" s="29" t="s">
        <v>778</v>
      </c>
      <c r="B277" s="29" t="s">
        <v>810</v>
      </c>
      <c r="C277" s="37" t="s">
        <v>779</v>
      </c>
      <c r="D277" s="2" t="s">
        <v>1283</v>
      </c>
      <c r="E277" s="31">
        <v>2</v>
      </c>
      <c r="F277" s="31">
        <v>4</v>
      </c>
      <c r="G277" s="31">
        <v>0</v>
      </c>
      <c r="H277" s="32">
        <v>39.869999999999997</v>
      </c>
      <c r="I277" s="31">
        <v>32</v>
      </c>
      <c r="J277" s="31">
        <v>39</v>
      </c>
      <c r="K277" s="31">
        <v>91</v>
      </c>
      <c r="L277" s="33">
        <v>64.61</v>
      </c>
      <c r="M277" s="34">
        <v>100</v>
      </c>
      <c r="N277" s="34">
        <v>121.42421790997085</v>
      </c>
      <c r="O277" s="34">
        <v>79.896741622515464</v>
      </c>
      <c r="P277" s="34">
        <v>88.097686337617063</v>
      </c>
      <c r="Q277" s="36">
        <v>87.074471823853912</v>
      </c>
      <c r="R277" s="34">
        <v>16.498266833837302</v>
      </c>
      <c r="S277" s="34">
        <v>57.283481199831009</v>
      </c>
      <c r="T277" s="2">
        <v>57.38</v>
      </c>
      <c r="U277" s="33">
        <v>24</v>
      </c>
      <c r="V277" s="33">
        <v>4.46</v>
      </c>
      <c r="W277" s="33">
        <v>1.22</v>
      </c>
      <c r="X277" s="35">
        <v>1904.4367241635084</v>
      </c>
      <c r="Y277" s="35">
        <v>27.327651769483111</v>
      </c>
      <c r="Z277" s="35">
        <v>1265.1884709327758</v>
      </c>
      <c r="AA277" s="34">
        <v>5.8053248763823717</v>
      </c>
    </row>
    <row r="278" spans="1:27">
      <c r="A278" s="29" t="s">
        <v>780</v>
      </c>
      <c r="B278" s="29" t="s">
        <v>790</v>
      </c>
      <c r="C278" s="37" t="s">
        <v>781</v>
      </c>
      <c r="D278" s="2" t="s">
        <v>1284</v>
      </c>
      <c r="E278" s="31">
        <v>35</v>
      </c>
      <c r="F278" s="31">
        <v>3</v>
      </c>
      <c r="G278" s="31">
        <v>1</v>
      </c>
      <c r="H278" s="32">
        <v>77.08</v>
      </c>
      <c r="I278" s="31">
        <v>0</v>
      </c>
      <c r="J278" s="31">
        <v>32</v>
      </c>
      <c r="K278" s="31">
        <v>0</v>
      </c>
      <c r="L278" s="33">
        <v>65.55</v>
      </c>
      <c r="M278" s="34">
        <v>99.917919993945802</v>
      </c>
      <c r="N278" s="34">
        <v>123.66654579674884</v>
      </c>
      <c r="O278" s="34">
        <v>83.561875463843705</v>
      </c>
      <c r="P278" s="34">
        <v>87.622655717996679</v>
      </c>
      <c r="Q278" s="36">
        <v>90.938400606649893</v>
      </c>
      <c r="R278" s="34">
        <v>2.188615442419688</v>
      </c>
      <c r="S278" s="34">
        <v>68.497381323107405</v>
      </c>
      <c r="T278" s="2">
        <v>20.32</v>
      </c>
      <c r="U278" s="33">
        <v>8.74</v>
      </c>
      <c r="V278" s="33">
        <v>0.95</v>
      </c>
      <c r="W278" s="33">
        <v>0.14000000000000001</v>
      </c>
      <c r="X278" s="35">
        <v>1785.7855255959546</v>
      </c>
      <c r="Y278" s="35">
        <v>15.84238680644377</v>
      </c>
      <c r="Z278" s="35">
        <v>1310.3593518875321</v>
      </c>
      <c r="AA278" s="34">
        <v>5.1438692863567042</v>
      </c>
    </row>
    <row r="279" spans="1:27">
      <c r="A279" s="29" t="s">
        <v>780</v>
      </c>
      <c r="B279" s="29" t="s">
        <v>792</v>
      </c>
      <c r="C279" s="37" t="s">
        <v>781</v>
      </c>
      <c r="D279" s="2" t="s">
        <v>1285</v>
      </c>
      <c r="E279" s="31">
        <v>0</v>
      </c>
      <c r="F279" s="31">
        <v>0</v>
      </c>
      <c r="G279" s="31">
        <v>0</v>
      </c>
      <c r="H279" s="32">
        <v>49.37</v>
      </c>
      <c r="I279" s="31">
        <v>0</v>
      </c>
      <c r="J279" s="31">
        <v>0</v>
      </c>
      <c r="K279" s="31">
        <v>0</v>
      </c>
      <c r="L279" s="33">
        <v>62.8</v>
      </c>
      <c r="M279" s="34">
        <v>98.144026173161137</v>
      </c>
      <c r="N279" s="34">
        <v>111.33333071135021</v>
      </c>
      <c r="O279" s="34">
        <v>82.867298052210984</v>
      </c>
      <c r="P279" s="34">
        <v>106.26020929538993</v>
      </c>
      <c r="Q279" s="36">
        <v>92.376421502471175</v>
      </c>
      <c r="R279" s="34">
        <v>3.9452107649271726</v>
      </c>
      <c r="S279" s="34">
        <v>61.061373542231124</v>
      </c>
      <c r="T279" s="2">
        <v>29.83</v>
      </c>
      <c r="U279" s="33">
        <v>14.15</v>
      </c>
      <c r="V279" s="33">
        <v>2.0099999999999998</v>
      </c>
      <c r="W279" s="33">
        <v>0.46</v>
      </c>
      <c r="X279" s="35">
        <v>1769.2995996342588</v>
      </c>
      <c r="Y279" s="35">
        <v>34.479189313733968</v>
      </c>
      <c r="Z279" s="35">
        <v>1262.0077129427627</v>
      </c>
      <c r="AA279" s="34">
        <v>11.245873013734979</v>
      </c>
    </row>
    <row r="280" spans="1:27">
      <c r="A280" s="29" t="s">
        <v>780</v>
      </c>
      <c r="B280" s="29" t="s">
        <v>794</v>
      </c>
      <c r="C280" s="37" t="s">
        <v>781</v>
      </c>
      <c r="D280" s="2" t="s">
        <v>1286</v>
      </c>
      <c r="E280" s="31">
        <v>0</v>
      </c>
      <c r="F280" s="31">
        <v>0</v>
      </c>
      <c r="G280" s="31">
        <v>0</v>
      </c>
      <c r="H280" s="32">
        <v>48.57</v>
      </c>
      <c r="I280" s="31">
        <v>0</v>
      </c>
      <c r="J280" s="31">
        <v>0</v>
      </c>
      <c r="K280" s="31">
        <v>0</v>
      </c>
      <c r="L280" s="33">
        <v>62.6</v>
      </c>
      <c r="M280" s="34">
        <v>99.594718089908682</v>
      </c>
      <c r="N280" s="34">
        <v>116.45774578974752</v>
      </c>
      <c r="O280" s="34">
        <v>78.807643880870586</v>
      </c>
      <c r="P280" s="34">
        <v>112.01138787401941</v>
      </c>
      <c r="Q280" s="36">
        <v>82.560284448056734</v>
      </c>
      <c r="R280" s="34">
        <v>5.8561328004918529</v>
      </c>
      <c r="S280" s="34">
        <v>60.718618758749422</v>
      </c>
      <c r="T280" s="2">
        <v>33.81</v>
      </c>
      <c r="U280" s="33">
        <v>8.59</v>
      </c>
      <c r="V280" s="33">
        <v>0.67</v>
      </c>
      <c r="W280" s="33">
        <v>0.09</v>
      </c>
      <c r="X280" s="35">
        <v>1948.1638165886523</v>
      </c>
      <c r="Y280" s="35">
        <v>20.047581388483412</v>
      </c>
      <c r="Z280" s="35">
        <v>1394.7995247840524</v>
      </c>
      <c r="AA280" s="34">
        <v>5.0447612406985627</v>
      </c>
    </row>
    <row r="281" spans="1:27">
      <c r="A281" s="29" t="s">
        <v>780</v>
      </c>
      <c r="B281" s="29" t="s">
        <v>796</v>
      </c>
      <c r="C281" s="37" t="s">
        <v>781</v>
      </c>
      <c r="D281" s="2" t="s">
        <v>1287</v>
      </c>
      <c r="E281" s="31">
        <v>0</v>
      </c>
      <c r="F281" s="31">
        <v>0</v>
      </c>
      <c r="G281" s="31">
        <v>0</v>
      </c>
      <c r="H281" s="32">
        <v>88.95</v>
      </c>
      <c r="I281" s="31">
        <v>0</v>
      </c>
      <c r="J281" s="31">
        <v>0</v>
      </c>
      <c r="K281" s="31">
        <v>0</v>
      </c>
      <c r="L281" s="33">
        <v>65.2</v>
      </c>
      <c r="M281" s="34">
        <v>100</v>
      </c>
      <c r="N281" s="34">
        <v>112.55069004185731</v>
      </c>
      <c r="O281" s="34">
        <v>88.053597941914418</v>
      </c>
      <c r="P281" s="34">
        <v>90.68336510859109</v>
      </c>
      <c r="Q281" s="36">
        <v>88.666157005179997</v>
      </c>
      <c r="R281" s="34">
        <v>4.6808204537980931</v>
      </c>
      <c r="S281" s="34">
        <v>67.525726696782343</v>
      </c>
      <c r="T281" s="2">
        <v>24.31</v>
      </c>
      <c r="U281" s="33">
        <v>4.0999999999999996</v>
      </c>
      <c r="V281" s="33">
        <v>0.45</v>
      </c>
      <c r="W281" s="33">
        <v>0.08</v>
      </c>
      <c r="X281" s="35">
        <v>4363.9995223478118</v>
      </c>
      <c r="Y281" s="35">
        <v>19.529220094638021</v>
      </c>
      <c r="Z281" s="35">
        <v>3244.4610650244149</v>
      </c>
      <c r="AA281" s="34">
        <v>5.5159288702391507</v>
      </c>
    </row>
    <row r="282" spans="1:27">
      <c r="A282" s="29" t="s">
        <v>780</v>
      </c>
      <c r="B282" s="29" t="s">
        <v>798</v>
      </c>
      <c r="C282" s="37" t="s">
        <v>781</v>
      </c>
      <c r="D282" s="2" t="s">
        <v>1288</v>
      </c>
      <c r="E282" s="31">
        <v>17515</v>
      </c>
      <c r="F282" s="31">
        <v>24</v>
      </c>
      <c r="G282" s="31">
        <v>5</v>
      </c>
      <c r="H282" s="32">
        <v>55.03</v>
      </c>
      <c r="I282" s="31">
        <v>45</v>
      </c>
      <c r="J282" s="31">
        <v>458</v>
      </c>
      <c r="K282" s="31">
        <v>201</v>
      </c>
      <c r="L282" s="33">
        <v>68.94</v>
      </c>
      <c r="M282" s="34">
        <v>100</v>
      </c>
      <c r="N282" s="34">
        <v>114.89900278240677</v>
      </c>
      <c r="O282" s="34">
        <v>90.949633347970178</v>
      </c>
      <c r="P282" s="34">
        <v>76.724424328601501</v>
      </c>
      <c r="Q282" s="36">
        <v>78.99803923731821</v>
      </c>
      <c r="R282" s="34">
        <v>4.9209521090765742</v>
      </c>
      <c r="S282" s="34">
        <v>59.041695092098401</v>
      </c>
      <c r="T282" s="2">
        <v>32.89</v>
      </c>
      <c r="U282" s="33">
        <v>4.22</v>
      </c>
      <c r="V282" s="33">
        <v>0.63</v>
      </c>
      <c r="W282" s="33">
        <v>0.14000000000000001</v>
      </c>
      <c r="X282" s="35">
        <v>4451.5449509129685</v>
      </c>
      <c r="Y282" s="35">
        <v>24.246415776558141</v>
      </c>
      <c r="Z282" s="35">
        <v>3350.2136929804678</v>
      </c>
      <c r="AA282" s="34">
        <v>4.0285465262293201</v>
      </c>
    </row>
    <row r="283" spans="1:27">
      <c r="A283" s="29" t="s">
        <v>780</v>
      </c>
      <c r="B283" s="29" t="s">
        <v>800</v>
      </c>
      <c r="C283" s="37" t="s">
        <v>781</v>
      </c>
      <c r="D283" s="2" t="s">
        <v>1289</v>
      </c>
      <c r="E283" s="31">
        <v>0</v>
      </c>
      <c r="F283" s="31">
        <v>0</v>
      </c>
      <c r="G283" s="31">
        <v>0</v>
      </c>
      <c r="H283" s="32">
        <v>63.68</v>
      </c>
      <c r="I283" s="31">
        <v>0</v>
      </c>
      <c r="J283" s="31">
        <v>0</v>
      </c>
      <c r="K283" s="31">
        <v>0</v>
      </c>
      <c r="L283" s="33">
        <v>67.849999999999994</v>
      </c>
      <c r="M283" s="34">
        <v>99.025894414973152</v>
      </c>
      <c r="N283" s="34">
        <v>115.01830348717523</v>
      </c>
      <c r="O283" s="34">
        <v>97.771365916535331</v>
      </c>
      <c r="P283" s="34">
        <v>83.049155306029917</v>
      </c>
      <c r="Q283" s="36">
        <v>78.370218038182827</v>
      </c>
      <c r="R283" s="34">
        <v>4.3567068217162221</v>
      </c>
      <c r="S283" s="34">
        <v>71.363734243262485</v>
      </c>
      <c r="T283" s="2">
        <v>43.61</v>
      </c>
      <c r="U283" s="33">
        <v>15.25</v>
      </c>
      <c r="V283" s="33">
        <v>4.07</v>
      </c>
      <c r="W283" s="33">
        <v>1.51</v>
      </c>
      <c r="X283" s="35">
        <v>2525.5135301258929</v>
      </c>
      <c r="Y283" s="35">
        <v>28.803758327165749</v>
      </c>
      <c r="Z283" s="35">
        <v>1883.4127099738878</v>
      </c>
      <c r="AA283" s="34">
        <v>5.5194492155198844</v>
      </c>
    </row>
    <row r="284" spans="1:27">
      <c r="A284" s="29" t="s">
        <v>780</v>
      </c>
      <c r="B284" s="29" t="s">
        <v>802</v>
      </c>
      <c r="C284" s="37" t="s">
        <v>781</v>
      </c>
      <c r="D284" s="2" t="s">
        <v>1290</v>
      </c>
      <c r="E284" s="31">
        <v>6</v>
      </c>
      <c r="F284" s="31">
        <v>102</v>
      </c>
      <c r="G284" s="31">
        <v>2</v>
      </c>
      <c r="H284" s="32">
        <v>0</v>
      </c>
      <c r="I284" s="31">
        <v>0</v>
      </c>
      <c r="J284" s="31">
        <v>40</v>
      </c>
      <c r="K284" s="31">
        <v>0</v>
      </c>
      <c r="L284" s="33">
        <v>66.28</v>
      </c>
      <c r="M284" s="34">
        <v>99.210079198955654</v>
      </c>
      <c r="N284" s="34">
        <v>114.52018141567493</v>
      </c>
      <c r="O284" s="34">
        <v>88.026484853493045</v>
      </c>
      <c r="P284" s="34">
        <v>78.327502852681889</v>
      </c>
      <c r="Q284" s="36">
        <v>93.092527014737385</v>
      </c>
      <c r="R284" s="34">
        <v>6.113287937003081</v>
      </c>
      <c r="S284" s="34">
        <v>63.504372614388558</v>
      </c>
      <c r="T284" s="2">
        <v>22.13</v>
      </c>
      <c r="U284" s="33">
        <v>7.07</v>
      </c>
      <c r="V284" s="33">
        <v>0.83</v>
      </c>
      <c r="W284" s="33">
        <v>0.17</v>
      </c>
      <c r="X284" s="35">
        <v>1201.8967194809272</v>
      </c>
      <c r="Y284" s="35">
        <v>19.257462018216483</v>
      </c>
      <c r="Z284" s="35">
        <v>872.94813099065561</v>
      </c>
      <c r="AA284" s="34">
        <v>6.2857150528974159</v>
      </c>
    </row>
    <row r="285" spans="1:27">
      <c r="A285" s="29" t="s">
        <v>780</v>
      </c>
      <c r="B285" s="29" t="s">
        <v>804</v>
      </c>
      <c r="C285" s="37" t="s">
        <v>781</v>
      </c>
      <c r="D285" s="2" t="s">
        <v>1291</v>
      </c>
      <c r="E285" s="31">
        <v>0</v>
      </c>
      <c r="F285" s="31">
        <v>0</v>
      </c>
      <c r="G285" s="31">
        <v>0</v>
      </c>
      <c r="H285" s="32">
        <v>66.91</v>
      </c>
      <c r="I285" s="31">
        <v>0</v>
      </c>
      <c r="J285" s="31">
        <v>0</v>
      </c>
      <c r="K285" s="31">
        <v>0</v>
      </c>
      <c r="L285" s="33">
        <v>70.27</v>
      </c>
      <c r="M285" s="34">
        <v>99.680282388246141</v>
      </c>
      <c r="N285" s="34">
        <v>107.91188377836902</v>
      </c>
      <c r="O285" s="34">
        <v>91.77683012943568</v>
      </c>
      <c r="P285" s="34">
        <v>100.92811884533764</v>
      </c>
      <c r="Q285" s="36">
        <v>82.632416883368165</v>
      </c>
      <c r="R285" s="34">
        <v>7.7094583537882508</v>
      </c>
      <c r="S285" s="34">
        <v>60.02983810067596</v>
      </c>
      <c r="T285" s="2">
        <v>54.09</v>
      </c>
      <c r="U285" s="33">
        <v>2.73</v>
      </c>
      <c r="V285" s="33">
        <v>0.37</v>
      </c>
      <c r="W285" s="33">
        <v>0.09</v>
      </c>
      <c r="X285" s="35">
        <v>1066.0959423993388</v>
      </c>
      <c r="Y285" s="35">
        <v>20.775117748837378</v>
      </c>
      <c r="Z285" s="35">
        <v>767.88493945407197</v>
      </c>
      <c r="AA285" s="34">
        <v>5.6915198636633448</v>
      </c>
    </row>
    <row r="286" spans="1:27">
      <c r="A286" s="29" t="s">
        <v>780</v>
      </c>
      <c r="B286" s="29" t="s">
        <v>806</v>
      </c>
      <c r="C286" s="37" t="s">
        <v>781</v>
      </c>
      <c r="D286" s="2" t="s">
        <v>1292</v>
      </c>
      <c r="E286" s="31">
        <v>0</v>
      </c>
      <c r="F286" s="31">
        <v>0</v>
      </c>
      <c r="G286" s="31">
        <v>0</v>
      </c>
      <c r="H286" s="32">
        <v>54.62</v>
      </c>
      <c r="I286" s="31">
        <v>0</v>
      </c>
      <c r="J286" s="31">
        <v>0</v>
      </c>
      <c r="K286" s="31">
        <v>0</v>
      </c>
      <c r="L286" s="33">
        <v>68.64</v>
      </c>
      <c r="M286" s="34">
        <v>100</v>
      </c>
      <c r="N286" s="34">
        <v>106.43886211363296</v>
      </c>
      <c r="O286" s="34">
        <v>80.557296977504606</v>
      </c>
      <c r="P286" s="34">
        <v>106.43153797500698</v>
      </c>
      <c r="Q286" s="36">
        <v>92.421047332630209</v>
      </c>
      <c r="R286" s="34">
        <v>6.6850804885417112</v>
      </c>
      <c r="S286" s="34">
        <v>70.824672942902552</v>
      </c>
      <c r="T286" s="2">
        <v>42.96</v>
      </c>
      <c r="U286" s="33">
        <v>5.45</v>
      </c>
      <c r="V286" s="33">
        <v>0.4</v>
      </c>
      <c r="W286" s="33">
        <v>0.04</v>
      </c>
      <c r="X286" s="35">
        <v>7877.1321174139312</v>
      </c>
      <c r="Y286" s="35">
        <v>36.12899314498106</v>
      </c>
      <c r="Z286" s="35">
        <v>5787.2694290697182</v>
      </c>
      <c r="AA286" s="34">
        <v>8.0167020504289042</v>
      </c>
    </row>
    <row r="287" spans="1:27">
      <c r="A287" s="29" t="s">
        <v>780</v>
      </c>
      <c r="B287" s="29" t="s">
        <v>808</v>
      </c>
      <c r="C287" s="37" t="s">
        <v>781</v>
      </c>
      <c r="D287" s="2" t="s">
        <v>1293</v>
      </c>
      <c r="E287" s="31">
        <v>0</v>
      </c>
      <c r="F287" s="31">
        <v>0</v>
      </c>
      <c r="G287" s="31">
        <v>0</v>
      </c>
      <c r="H287" s="32">
        <v>0</v>
      </c>
      <c r="I287" s="31">
        <v>0</v>
      </c>
      <c r="J287" s="31">
        <v>0</v>
      </c>
      <c r="K287" s="31">
        <v>0</v>
      </c>
      <c r="L287" s="33">
        <v>61.32</v>
      </c>
      <c r="M287" s="34">
        <v>100</v>
      </c>
      <c r="N287" s="34">
        <v>109.64742753924581</v>
      </c>
      <c r="O287" s="34">
        <v>82.091786345325445</v>
      </c>
      <c r="P287" s="34">
        <v>85.253135175591751</v>
      </c>
      <c r="Q287" s="36">
        <v>67.70088831536853</v>
      </c>
      <c r="R287" s="34">
        <v>5.9492376126929756</v>
      </c>
      <c r="S287" s="34">
        <v>60.887260297781118</v>
      </c>
      <c r="T287" s="2">
        <v>0</v>
      </c>
      <c r="U287" s="33">
        <v>7.17</v>
      </c>
      <c r="V287" s="33">
        <v>0.9</v>
      </c>
      <c r="W287" s="33">
        <v>0.18</v>
      </c>
      <c r="X287" s="35">
        <v>2285.5125267080225</v>
      </c>
      <c r="Y287" s="35">
        <v>23.272636363440345</v>
      </c>
      <c r="Z287" s="35">
        <v>1689.2816544081936</v>
      </c>
      <c r="AA287" s="34">
        <v>5.2547984904667544</v>
      </c>
    </row>
    <row r="288" spans="1:27">
      <c r="A288" s="29" t="s">
        <v>754</v>
      </c>
      <c r="B288" s="29" t="s">
        <v>790</v>
      </c>
      <c r="C288" s="37" t="s">
        <v>755</v>
      </c>
      <c r="D288" s="2" t="s">
        <v>1109</v>
      </c>
      <c r="E288" s="31">
        <v>129879</v>
      </c>
      <c r="F288" s="31">
        <v>20</v>
      </c>
      <c r="G288" s="31">
        <v>1</v>
      </c>
      <c r="H288" s="32">
        <v>65.55</v>
      </c>
      <c r="I288" s="31">
        <v>8</v>
      </c>
      <c r="J288" s="31">
        <v>143</v>
      </c>
      <c r="K288" s="31">
        <v>218</v>
      </c>
      <c r="L288" s="33">
        <v>65.78</v>
      </c>
      <c r="M288" s="34">
        <v>100</v>
      </c>
      <c r="N288" s="34">
        <v>108.09595538183976</v>
      </c>
      <c r="O288" s="34">
        <v>96.620555574034171</v>
      </c>
      <c r="P288" s="34">
        <v>80.746129524427374</v>
      </c>
      <c r="Q288" s="36">
        <v>87.566059692225366</v>
      </c>
      <c r="R288" s="34">
        <v>3.2813759249761891</v>
      </c>
      <c r="S288" s="34">
        <v>68.108924045500757</v>
      </c>
      <c r="T288" s="2">
        <v>39.700000000000003</v>
      </c>
      <c r="U288" s="33">
        <v>16.46</v>
      </c>
      <c r="V288" s="33">
        <v>3.24</v>
      </c>
      <c r="W288" s="33">
        <v>0.92</v>
      </c>
      <c r="X288" s="35">
        <v>12668.271454859332</v>
      </c>
      <c r="Y288" s="35">
        <v>19.046251653595572</v>
      </c>
      <c r="Z288" s="35">
        <v>9795.8450825604432</v>
      </c>
      <c r="AA288" s="34">
        <v>5.7303419514209963</v>
      </c>
    </row>
    <row r="289" spans="1:27">
      <c r="A289" s="29" t="s">
        <v>754</v>
      </c>
      <c r="B289" s="29" t="s">
        <v>792</v>
      </c>
      <c r="C289" s="37" t="s">
        <v>755</v>
      </c>
      <c r="D289" s="2" t="s">
        <v>1110</v>
      </c>
      <c r="E289" s="31">
        <v>23</v>
      </c>
      <c r="F289" s="31">
        <v>18</v>
      </c>
      <c r="G289" s="31">
        <v>6</v>
      </c>
      <c r="H289" s="32">
        <v>68.94</v>
      </c>
      <c r="I289" s="31">
        <v>5</v>
      </c>
      <c r="J289" s="31">
        <v>23</v>
      </c>
      <c r="K289" s="31">
        <v>296</v>
      </c>
      <c r="L289" s="33">
        <v>65.28</v>
      </c>
      <c r="M289" s="34">
        <v>100</v>
      </c>
      <c r="N289" s="34">
        <v>109.32032816544188</v>
      </c>
      <c r="O289" s="34">
        <v>85.954051595554731</v>
      </c>
      <c r="P289" s="34">
        <v>105.81244733035982</v>
      </c>
      <c r="Q289" s="36">
        <v>84.52356426313591</v>
      </c>
      <c r="R289" s="34">
        <v>2.9021898064336442</v>
      </c>
      <c r="S289" s="34">
        <v>69.312581063553822</v>
      </c>
      <c r="T289" s="2">
        <v>28.77</v>
      </c>
      <c r="U289" s="33">
        <v>15.31</v>
      </c>
      <c r="V289" s="33">
        <v>2.81</v>
      </c>
      <c r="W289" s="33">
        <v>0.75</v>
      </c>
      <c r="X289" s="35">
        <v>14675.875864079255</v>
      </c>
      <c r="Y289" s="35">
        <v>15.915916771587154</v>
      </c>
      <c r="Z289" s="35">
        <v>10853.939765513693</v>
      </c>
      <c r="AA289" s="34">
        <v>5.6667220934741636</v>
      </c>
    </row>
    <row r="290" spans="1:27">
      <c r="A290" s="29" t="s">
        <v>754</v>
      </c>
      <c r="B290" s="29" t="s">
        <v>794</v>
      </c>
      <c r="C290" s="37" t="s">
        <v>755</v>
      </c>
      <c r="D290" s="2" t="s">
        <v>1111</v>
      </c>
      <c r="E290" s="31">
        <v>45</v>
      </c>
      <c r="F290" s="31">
        <v>203</v>
      </c>
      <c r="G290" s="31">
        <v>10</v>
      </c>
      <c r="H290" s="32">
        <v>67.44</v>
      </c>
      <c r="I290" s="31">
        <v>6</v>
      </c>
      <c r="J290" s="31">
        <v>42</v>
      </c>
      <c r="K290" s="31">
        <v>308</v>
      </c>
      <c r="L290" s="33">
        <v>65.010000000000005</v>
      </c>
      <c r="M290" s="34">
        <v>99.426941700793364</v>
      </c>
      <c r="N290" s="34">
        <v>108.18589101456739</v>
      </c>
      <c r="O290" s="34">
        <v>95.374407511059928</v>
      </c>
      <c r="P290" s="34">
        <v>94.020132175695167</v>
      </c>
      <c r="Q290" s="36">
        <v>89.936453484582614</v>
      </c>
      <c r="R290" s="34">
        <v>3.6407070337917942</v>
      </c>
      <c r="S290" s="34">
        <v>67.779826579537556</v>
      </c>
      <c r="T290" s="2">
        <v>37.81</v>
      </c>
      <c r="U290" s="33">
        <v>18.28</v>
      </c>
      <c r="V290" s="33">
        <v>3.03</v>
      </c>
      <c r="W290" s="33">
        <v>0.79</v>
      </c>
      <c r="X290" s="35">
        <v>16044.443368566526</v>
      </c>
      <c r="Y290" s="35">
        <v>13.669026307775066</v>
      </c>
      <c r="Z290" s="35">
        <v>12535.284219432917</v>
      </c>
      <c r="AA290" s="34">
        <v>5.1842187513418025</v>
      </c>
    </row>
    <row r="291" spans="1:27">
      <c r="A291" s="29" t="s">
        <v>754</v>
      </c>
      <c r="B291" s="29" t="s">
        <v>796</v>
      </c>
      <c r="C291" s="37" t="s">
        <v>755</v>
      </c>
      <c r="D291" s="2" t="s">
        <v>1112</v>
      </c>
      <c r="E291" s="31">
        <v>16</v>
      </c>
      <c r="F291" s="31">
        <v>2</v>
      </c>
      <c r="G291" s="31">
        <v>2</v>
      </c>
      <c r="H291" s="32">
        <v>73.05</v>
      </c>
      <c r="I291" s="31">
        <v>3</v>
      </c>
      <c r="J291" s="31">
        <v>72</v>
      </c>
      <c r="K291" s="31">
        <v>0</v>
      </c>
      <c r="L291" s="33">
        <v>66.58</v>
      </c>
      <c r="M291" s="34">
        <v>100</v>
      </c>
      <c r="N291" s="34">
        <v>106.72905699952035</v>
      </c>
      <c r="O291" s="34">
        <v>96.768484805708312</v>
      </c>
      <c r="P291" s="34">
        <v>83.954724694496818</v>
      </c>
      <c r="Q291" s="36">
        <v>75.009847714025071</v>
      </c>
      <c r="R291" s="34">
        <v>3.9786361896224918</v>
      </c>
      <c r="S291" s="34">
        <v>66.785566180987104</v>
      </c>
      <c r="T291" s="2">
        <v>34.14</v>
      </c>
      <c r="U291" s="33">
        <v>15.31</v>
      </c>
      <c r="V291" s="33">
        <v>2.6</v>
      </c>
      <c r="W291" s="33">
        <v>0.63</v>
      </c>
      <c r="X291" s="35">
        <v>11392.033927247043</v>
      </c>
      <c r="Y291" s="35">
        <v>25.571172196925819</v>
      </c>
      <c r="Z291" s="35">
        <v>8958.6296136819619</v>
      </c>
      <c r="AA291" s="34">
        <v>5.2589082846142645</v>
      </c>
    </row>
    <row r="292" spans="1:27">
      <c r="A292" s="29" t="s">
        <v>754</v>
      </c>
      <c r="B292" s="29" t="s">
        <v>798</v>
      </c>
      <c r="C292" s="37" t="s">
        <v>755</v>
      </c>
      <c r="D292" s="2" t="s">
        <v>1113</v>
      </c>
      <c r="E292" s="31">
        <v>14</v>
      </c>
      <c r="F292" s="31">
        <v>20</v>
      </c>
      <c r="G292" s="31">
        <v>8</v>
      </c>
      <c r="H292" s="32">
        <v>70.22</v>
      </c>
      <c r="I292" s="31">
        <v>0</v>
      </c>
      <c r="J292" s="31">
        <v>125</v>
      </c>
      <c r="K292" s="31">
        <v>69</v>
      </c>
      <c r="L292" s="33">
        <v>65.89</v>
      </c>
      <c r="M292" s="34">
        <v>99.705518872733833</v>
      </c>
      <c r="N292" s="34">
        <v>113.10966413609806</v>
      </c>
      <c r="O292" s="34">
        <v>94.578109637383506</v>
      </c>
      <c r="P292" s="34">
        <v>103.01883528343596</v>
      </c>
      <c r="Q292" s="36">
        <v>81.898354395440862</v>
      </c>
      <c r="R292" s="34">
        <v>2.356060606060606</v>
      </c>
      <c r="S292" s="34">
        <v>64.990214541560505</v>
      </c>
      <c r="T292" s="2">
        <v>36.99</v>
      </c>
      <c r="U292" s="33">
        <v>13.43</v>
      </c>
      <c r="V292" s="33">
        <v>1.84</v>
      </c>
      <c r="W292" s="33">
        <v>0.39</v>
      </c>
      <c r="X292" s="35">
        <v>5612.2036998757185</v>
      </c>
      <c r="Y292" s="35">
        <v>23.201662339081388</v>
      </c>
      <c r="Z292" s="35">
        <v>4356.0102157264982</v>
      </c>
      <c r="AA292" s="34">
        <v>5.4019892687837086</v>
      </c>
    </row>
    <row r="293" spans="1:27">
      <c r="A293" s="29" t="s">
        <v>754</v>
      </c>
      <c r="B293" s="29" t="s">
        <v>800</v>
      </c>
      <c r="C293" s="37" t="s">
        <v>755</v>
      </c>
      <c r="D293" s="2" t="s">
        <v>1114</v>
      </c>
      <c r="E293" s="31">
        <v>16</v>
      </c>
      <c r="F293" s="31">
        <v>29</v>
      </c>
      <c r="G293" s="31">
        <v>6</v>
      </c>
      <c r="H293" s="32">
        <v>73.47</v>
      </c>
      <c r="I293" s="31">
        <v>2</v>
      </c>
      <c r="J293" s="31">
        <v>488</v>
      </c>
      <c r="K293" s="31">
        <v>185</v>
      </c>
      <c r="L293" s="33">
        <v>65.400000000000006</v>
      </c>
      <c r="M293" s="34">
        <v>99.639134416578969</v>
      </c>
      <c r="N293" s="34">
        <v>117.90358087605897</v>
      </c>
      <c r="O293" s="34">
        <v>97.912826003952887</v>
      </c>
      <c r="P293" s="34">
        <v>94.814472177816555</v>
      </c>
      <c r="Q293" s="36">
        <v>90.965292561107006</v>
      </c>
      <c r="R293" s="34">
        <v>1.5500994067919893</v>
      </c>
      <c r="S293" s="34">
        <v>76.181035703511242</v>
      </c>
      <c r="T293" s="2">
        <v>33.85</v>
      </c>
      <c r="U293" s="33">
        <v>15.1</v>
      </c>
      <c r="V293" s="33">
        <v>2.4700000000000002</v>
      </c>
      <c r="W293" s="33">
        <v>0.57999999999999996</v>
      </c>
      <c r="X293" s="35">
        <v>9171.3904172573475</v>
      </c>
      <c r="Y293" s="35">
        <v>19.353416230047792</v>
      </c>
      <c r="Z293" s="35">
        <v>7095.5865453215674</v>
      </c>
      <c r="AA293" s="34">
        <v>4.6930315653299459</v>
      </c>
    </row>
    <row r="294" spans="1:27">
      <c r="A294" s="29" t="s">
        <v>754</v>
      </c>
      <c r="B294" s="29" t="s">
        <v>802</v>
      </c>
      <c r="C294" s="37" t="s">
        <v>755</v>
      </c>
      <c r="D294" s="2" t="s">
        <v>1115</v>
      </c>
      <c r="E294" s="31">
        <v>0</v>
      </c>
      <c r="F294" s="31">
        <v>9</v>
      </c>
      <c r="G294" s="31">
        <v>1</v>
      </c>
      <c r="H294" s="32">
        <v>66.260000000000005</v>
      </c>
      <c r="I294" s="31">
        <v>0</v>
      </c>
      <c r="J294" s="31">
        <v>105</v>
      </c>
      <c r="K294" s="31">
        <v>45</v>
      </c>
      <c r="L294" s="33">
        <v>66.98</v>
      </c>
      <c r="M294" s="34">
        <v>100</v>
      </c>
      <c r="N294" s="34">
        <v>104.10032844809582</v>
      </c>
      <c r="O294" s="34">
        <v>100.27134924238541</v>
      </c>
      <c r="P294" s="34">
        <v>100.27406583041287</v>
      </c>
      <c r="Q294" s="36">
        <v>80.185908287403251</v>
      </c>
      <c r="R294" s="34">
        <v>5.1508844953173778</v>
      </c>
      <c r="S294" s="34">
        <v>62.401964265784635</v>
      </c>
      <c r="T294" s="2">
        <v>38.979999999999997</v>
      </c>
      <c r="U294" s="33">
        <v>15.96</v>
      </c>
      <c r="V294" s="33">
        <v>3.81</v>
      </c>
      <c r="W294" s="33">
        <v>1.22</v>
      </c>
      <c r="X294" s="35">
        <v>25890.724658996649</v>
      </c>
      <c r="Y294" s="35">
        <v>188.88412410263695</v>
      </c>
      <c r="Z294" s="35">
        <v>24563.159491143928</v>
      </c>
      <c r="AA294" s="34">
        <v>7.1422389170615332</v>
      </c>
    </row>
    <row r="295" spans="1:27">
      <c r="A295" s="29" t="s">
        <v>754</v>
      </c>
      <c r="B295" s="29" t="s">
        <v>804</v>
      </c>
      <c r="C295" s="37" t="s">
        <v>755</v>
      </c>
      <c r="D295" s="2" t="s">
        <v>1116</v>
      </c>
      <c r="E295" s="31">
        <v>6</v>
      </c>
      <c r="F295" s="31">
        <v>11</v>
      </c>
      <c r="G295" s="31">
        <v>2</v>
      </c>
      <c r="H295" s="32">
        <v>66.599999999999994</v>
      </c>
      <c r="I295" s="31">
        <v>0</v>
      </c>
      <c r="J295" s="31">
        <v>59</v>
      </c>
      <c r="K295" s="31">
        <v>74</v>
      </c>
      <c r="L295" s="33">
        <v>66.17</v>
      </c>
      <c r="M295" s="34">
        <v>99.027766937721836</v>
      </c>
      <c r="N295" s="34">
        <v>115.22326135893665</v>
      </c>
      <c r="O295" s="34">
        <v>95.643710858544253</v>
      </c>
      <c r="P295" s="34">
        <v>80.740292148211282</v>
      </c>
      <c r="Q295" s="36">
        <v>91.756571848127209</v>
      </c>
      <c r="R295" s="34">
        <v>1.7392512972572276</v>
      </c>
      <c r="S295" s="34">
        <v>70.898782658967136</v>
      </c>
      <c r="T295" s="2">
        <v>32.61</v>
      </c>
      <c r="U295" s="33">
        <v>32.06</v>
      </c>
      <c r="V295" s="33">
        <v>7.63</v>
      </c>
      <c r="W295" s="33">
        <v>2.57</v>
      </c>
      <c r="X295" s="35">
        <v>3965.1361543013136</v>
      </c>
      <c r="Y295" s="35">
        <v>18.494709035748897</v>
      </c>
      <c r="Z295" s="35">
        <v>3110.7665406489414</v>
      </c>
      <c r="AA295" s="34">
        <v>4.9948085254530667</v>
      </c>
    </row>
    <row r="296" spans="1:27">
      <c r="A296" s="29" t="s">
        <v>754</v>
      </c>
      <c r="B296" s="29" t="s">
        <v>806</v>
      </c>
      <c r="C296" s="37" t="s">
        <v>755</v>
      </c>
      <c r="D296" s="2" t="s">
        <v>1117</v>
      </c>
      <c r="E296" s="31">
        <v>2</v>
      </c>
      <c r="F296" s="31">
        <v>9</v>
      </c>
      <c r="G296" s="31">
        <v>1</v>
      </c>
      <c r="H296" s="32">
        <v>71.44</v>
      </c>
      <c r="I296" s="31">
        <v>0</v>
      </c>
      <c r="J296" s="31">
        <v>2</v>
      </c>
      <c r="K296" s="31">
        <v>102</v>
      </c>
      <c r="L296" s="33">
        <v>70.98</v>
      </c>
      <c r="M296" s="34">
        <v>100</v>
      </c>
      <c r="N296" s="34">
        <v>103.57525088703854</v>
      </c>
      <c r="O296" s="34">
        <v>99.934341225277549</v>
      </c>
      <c r="P296" s="34">
        <v>96.958785564119765</v>
      </c>
      <c r="Q296" s="36">
        <v>88.669149695523771</v>
      </c>
      <c r="R296" s="34">
        <v>5.3467834641810059</v>
      </c>
      <c r="S296" s="34">
        <v>64.530913503146991</v>
      </c>
      <c r="T296" s="2">
        <v>36.58</v>
      </c>
      <c r="U296" s="33">
        <v>9.5500000000000007</v>
      </c>
      <c r="V296" s="33">
        <v>1.73</v>
      </c>
      <c r="W296" s="33">
        <v>0.47</v>
      </c>
      <c r="X296" s="35">
        <v>14805.416056629923</v>
      </c>
      <c r="Y296" s="35">
        <v>32.233757422220798</v>
      </c>
      <c r="Z296" s="35">
        <v>11541.099102305556</v>
      </c>
      <c r="AA296" s="34">
        <v>8.0589362675038245</v>
      </c>
    </row>
    <row r="297" spans="1:27">
      <c r="A297" s="29" t="s">
        <v>754</v>
      </c>
      <c r="B297" s="29" t="s">
        <v>808</v>
      </c>
      <c r="C297" s="37" t="s">
        <v>755</v>
      </c>
      <c r="D297" s="2" t="s">
        <v>1118</v>
      </c>
      <c r="E297" s="31">
        <v>2</v>
      </c>
      <c r="F297" s="31">
        <v>11</v>
      </c>
      <c r="G297" s="31">
        <v>0</v>
      </c>
      <c r="H297" s="32">
        <v>68.67</v>
      </c>
      <c r="I297" s="31">
        <v>2</v>
      </c>
      <c r="J297" s="31">
        <v>10</v>
      </c>
      <c r="K297" s="31">
        <v>78</v>
      </c>
      <c r="L297" s="33">
        <v>69.58</v>
      </c>
      <c r="M297" s="34">
        <v>100</v>
      </c>
      <c r="N297" s="34">
        <v>116.04883555909468</v>
      </c>
      <c r="O297" s="34">
        <v>98.689351652890849</v>
      </c>
      <c r="P297" s="34">
        <v>101.65978644754965</v>
      </c>
      <c r="Q297" s="36">
        <v>98.541992817017473</v>
      </c>
      <c r="R297" s="34">
        <v>3.5064516870989255</v>
      </c>
      <c r="S297" s="34">
        <v>72.354341060759879</v>
      </c>
      <c r="T297" s="2">
        <v>35.85</v>
      </c>
      <c r="U297" s="33">
        <v>9.27</v>
      </c>
      <c r="V297" s="33">
        <v>1.3</v>
      </c>
      <c r="W297" s="33">
        <v>0.31</v>
      </c>
      <c r="X297" s="35">
        <v>3302.9314805380868</v>
      </c>
      <c r="Y297" s="35">
        <v>20.250835252623141</v>
      </c>
      <c r="Z297" s="35">
        <v>2579.6035714754184</v>
      </c>
      <c r="AA297" s="34">
        <v>5.7838537973067474</v>
      </c>
    </row>
    <row r="298" spans="1:27">
      <c r="A298" s="29" t="s">
        <v>756</v>
      </c>
      <c r="B298" s="29" t="s">
        <v>790</v>
      </c>
      <c r="C298" s="37" t="s">
        <v>757</v>
      </c>
      <c r="D298" s="2" t="s">
        <v>1119</v>
      </c>
      <c r="E298" s="31">
        <v>0</v>
      </c>
      <c r="F298" s="31">
        <v>0</v>
      </c>
      <c r="G298" s="31">
        <v>0</v>
      </c>
      <c r="H298" s="32">
        <v>43.24</v>
      </c>
      <c r="I298" s="31">
        <v>0</v>
      </c>
      <c r="J298" s="31">
        <v>0</v>
      </c>
      <c r="K298" s="31">
        <v>0</v>
      </c>
      <c r="L298" s="33">
        <v>66.2</v>
      </c>
      <c r="M298" s="34">
        <v>96.683767344066823</v>
      </c>
      <c r="N298" s="34">
        <v>114.94406382459299</v>
      </c>
      <c r="O298" s="34">
        <v>98.120389976757579</v>
      </c>
      <c r="P298" s="34">
        <v>80.320349953996626</v>
      </c>
      <c r="Q298" s="36">
        <v>74.760373048655879</v>
      </c>
      <c r="R298" s="34">
        <v>3.8339145597210114</v>
      </c>
      <c r="S298" s="34">
        <v>58.770030870918568</v>
      </c>
      <c r="T298" s="2">
        <v>23.23</v>
      </c>
      <c r="U298" s="33">
        <v>29.28</v>
      </c>
      <c r="V298" s="33">
        <v>5.54</v>
      </c>
      <c r="W298" s="33">
        <v>1.51</v>
      </c>
      <c r="X298" s="35">
        <v>1829.1292910889663</v>
      </c>
      <c r="Y298" s="35">
        <v>14.761399458401993</v>
      </c>
      <c r="Z298" s="35">
        <v>1242.4710314362608</v>
      </c>
      <c r="AA298" s="34">
        <v>4.9807635053520301</v>
      </c>
    </row>
    <row r="299" spans="1:27">
      <c r="A299" s="29" t="s">
        <v>756</v>
      </c>
      <c r="B299" s="29" t="s">
        <v>792</v>
      </c>
      <c r="C299" s="37" t="s">
        <v>757</v>
      </c>
      <c r="D299" s="2" t="s">
        <v>1120</v>
      </c>
      <c r="E299" s="31">
        <v>0</v>
      </c>
      <c r="F299" s="31">
        <v>0</v>
      </c>
      <c r="G299" s="31">
        <v>0</v>
      </c>
      <c r="H299" s="32">
        <v>45.69</v>
      </c>
      <c r="I299" s="31">
        <v>0</v>
      </c>
      <c r="J299" s="31">
        <v>0</v>
      </c>
      <c r="K299" s="31">
        <v>0</v>
      </c>
      <c r="L299" s="33">
        <v>64.12</v>
      </c>
      <c r="M299" s="34">
        <v>99.001629767752476</v>
      </c>
      <c r="N299" s="34">
        <v>116.2453798903633</v>
      </c>
      <c r="O299" s="34">
        <v>90.95065694093482</v>
      </c>
      <c r="P299" s="34">
        <v>75.920511404340658</v>
      </c>
      <c r="Q299" s="36">
        <v>88.558424271436422</v>
      </c>
      <c r="R299" s="34">
        <v>2.8952727515523802</v>
      </c>
      <c r="S299" s="34">
        <v>72.049838841583679</v>
      </c>
      <c r="T299" s="2">
        <v>16.36</v>
      </c>
      <c r="U299" s="33">
        <v>31.03</v>
      </c>
      <c r="V299" s="33">
        <v>7.71</v>
      </c>
      <c r="W299" s="33">
        <v>2.67</v>
      </c>
      <c r="X299" s="35">
        <v>4980.5130489084386</v>
      </c>
      <c r="Y299" s="35">
        <v>19.953498909915783</v>
      </c>
      <c r="Z299" s="35">
        <v>3440.4186480086037</v>
      </c>
      <c r="AA299" s="34">
        <v>5.048307042035276</v>
      </c>
    </row>
    <row r="300" spans="1:27">
      <c r="A300" s="29" t="s">
        <v>756</v>
      </c>
      <c r="B300" s="29" t="s">
        <v>794</v>
      </c>
      <c r="C300" s="37" t="s">
        <v>757</v>
      </c>
      <c r="D300" s="2" t="s">
        <v>1121</v>
      </c>
      <c r="E300" s="31">
        <v>645</v>
      </c>
      <c r="F300" s="31">
        <v>30</v>
      </c>
      <c r="G300" s="31">
        <v>0</v>
      </c>
      <c r="H300" s="32">
        <v>40.96</v>
      </c>
      <c r="I300" s="31">
        <v>0</v>
      </c>
      <c r="J300" s="31">
        <v>501</v>
      </c>
      <c r="K300" s="31">
        <v>0</v>
      </c>
      <c r="L300" s="33">
        <v>63.49</v>
      </c>
      <c r="M300" s="34">
        <v>99.230169358544543</v>
      </c>
      <c r="N300" s="34">
        <v>114.2507258410139</v>
      </c>
      <c r="O300" s="34">
        <v>88.209853309508347</v>
      </c>
      <c r="P300" s="34">
        <v>98.321985679914576</v>
      </c>
      <c r="Q300" s="36">
        <v>93.289334822834846</v>
      </c>
      <c r="R300" s="34">
        <v>3.5156954848924045</v>
      </c>
      <c r="S300" s="34">
        <v>69.451305539497682</v>
      </c>
      <c r="T300" s="2">
        <v>35.700000000000003</v>
      </c>
      <c r="U300" s="33">
        <v>22.91</v>
      </c>
      <c r="V300" s="33">
        <v>4.8499999999999996</v>
      </c>
      <c r="W300" s="33">
        <v>1.3</v>
      </c>
      <c r="X300" s="35">
        <v>6038.000208033015</v>
      </c>
      <c r="Y300" s="35">
        <v>16.761607115585171</v>
      </c>
      <c r="Z300" s="35">
        <v>4167.031220261596</v>
      </c>
      <c r="AA300" s="34">
        <v>4.9875868352494024</v>
      </c>
    </row>
    <row r="301" spans="1:27">
      <c r="A301" s="29" t="s">
        <v>756</v>
      </c>
      <c r="B301" s="29" t="s">
        <v>796</v>
      </c>
      <c r="C301" s="37" t="s">
        <v>757</v>
      </c>
      <c r="D301" s="2" t="s">
        <v>1122</v>
      </c>
      <c r="E301" s="31">
        <v>0</v>
      </c>
      <c r="F301" s="31">
        <v>0</v>
      </c>
      <c r="G301" s="31">
        <v>0</v>
      </c>
      <c r="H301" s="32">
        <v>53.9</v>
      </c>
      <c r="I301" s="31">
        <v>0</v>
      </c>
      <c r="J301" s="31">
        <v>0</v>
      </c>
      <c r="K301" s="31">
        <v>0</v>
      </c>
      <c r="L301" s="33">
        <v>65.650000000000006</v>
      </c>
      <c r="M301" s="34">
        <v>99.389575116922856</v>
      </c>
      <c r="N301" s="34">
        <v>112.5752905280405</v>
      </c>
      <c r="O301" s="34">
        <v>89.478808514772254</v>
      </c>
      <c r="P301" s="34">
        <v>70.971592343106209</v>
      </c>
      <c r="Q301" s="36">
        <v>82.225193729534766</v>
      </c>
      <c r="R301" s="34">
        <v>1.6992486521719359</v>
      </c>
      <c r="S301" s="34">
        <v>65.316083893005057</v>
      </c>
      <c r="T301" s="2">
        <v>19.03</v>
      </c>
      <c r="U301" s="33">
        <v>29.44</v>
      </c>
      <c r="V301" s="33">
        <v>6.76</v>
      </c>
      <c r="W301" s="33">
        <v>2.15</v>
      </c>
      <c r="X301" s="35">
        <v>6193.9417406743933</v>
      </c>
      <c r="Y301" s="35">
        <v>13.416063777098026</v>
      </c>
      <c r="Z301" s="35">
        <v>4120.3815839053541</v>
      </c>
      <c r="AA301" s="34">
        <v>4.8644275578991483</v>
      </c>
    </row>
    <row r="302" spans="1:27">
      <c r="A302" s="29" t="s">
        <v>756</v>
      </c>
      <c r="B302" s="29" t="s">
        <v>798</v>
      </c>
      <c r="C302" s="37" t="s">
        <v>757</v>
      </c>
      <c r="D302" s="2" t="s">
        <v>1123</v>
      </c>
      <c r="E302" s="31">
        <v>20379</v>
      </c>
      <c r="F302" s="31">
        <v>37</v>
      </c>
      <c r="G302" s="31">
        <v>3</v>
      </c>
      <c r="H302" s="32">
        <v>62.01</v>
      </c>
      <c r="I302" s="31">
        <v>3</v>
      </c>
      <c r="J302" s="31">
        <v>47</v>
      </c>
      <c r="K302" s="31">
        <v>0</v>
      </c>
      <c r="L302" s="33">
        <v>66.19</v>
      </c>
      <c r="M302" s="34">
        <v>97.295390410678735</v>
      </c>
      <c r="N302" s="34">
        <v>116.40768630804558</v>
      </c>
      <c r="O302" s="34">
        <v>82.150327760789921</v>
      </c>
      <c r="P302" s="34">
        <v>72.012613125701705</v>
      </c>
      <c r="Q302" s="36">
        <v>80.345464314747375</v>
      </c>
      <c r="R302" s="34">
        <v>0.60477453580901852</v>
      </c>
      <c r="S302" s="34">
        <v>74.281435855153475</v>
      </c>
      <c r="T302" s="2">
        <v>21.08</v>
      </c>
      <c r="U302" s="33">
        <v>23.52</v>
      </c>
      <c r="V302" s="33">
        <v>3.33</v>
      </c>
      <c r="W302" s="33">
        <v>0.72</v>
      </c>
      <c r="X302" s="35">
        <v>3307.9433681993692</v>
      </c>
      <c r="Y302" s="35">
        <v>13.380781859585824</v>
      </c>
      <c r="Z302" s="35">
        <v>2503.3548886097951</v>
      </c>
      <c r="AA302" s="34">
        <v>4.868192460522053</v>
      </c>
    </row>
    <row r="303" spans="1:27">
      <c r="A303" s="29" t="s">
        <v>756</v>
      </c>
      <c r="B303" s="29" t="s">
        <v>800</v>
      </c>
      <c r="C303" s="37" t="s">
        <v>757</v>
      </c>
      <c r="D303" s="2" t="s">
        <v>1124</v>
      </c>
      <c r="E303" s="31">
        <v>0</v>
      </c>
      <c r="F303" s="31">
        <v>0</v>
      </c>
      <c r="G303" s="31">
        <v>0</v>
      </c>
      <c r="H303" s="32">
        <v>54.39</v>
      </c>
      <c r="I303" s="31">
        <v>0</v>
      </c>
      <c r="J303" s="31">
        <v>0</v>
      </c>
      <c r="K303" s="31">
        <v>0</v>
      </c>
      <c r="L303" s="33">
        <v>63.42</v>
      </c>
      <c r="M303" s="34">
        <v>95.316043802770935</v>
      </c>
      <c r="N303" s="34">
        <v>117.03013458912585</v>
      </c>
      <c r="O303" s="34">
        <v>75.928788686516285</v>
      </c>
      <c r="P303" s="34">
        <v>85.640903169245917</v>
      </c>
      <c r="Q303" s="36">
        <v>95.475479233586356</v>
      </c>
      <c r="R303" s="34">
        <v>2.4665624457182558</v>
      </c>
      <c r="S303" s="34">
        <v>70.554013625058573</v>
      </c>
      <c r="T303" s="2">
        <v>23.82</v>
      </c>
      <c r="U303" s="33">
        <v>15.95</v>
      </c>
      <c r="V303" s="33">
        <v>2.5</v>
      </c>
      <c r="W303" s="33">
        <v>0.59</v>
      </c>
      <c r="X303" s="35">
        <v>3455.9945751744153</v>
      </c>
      <c r="Y303" s="35">
        <v>16.433093407135356</v>
      </c>
      <c r="Z303" s="35">
        <v>2511.4112704711965</v>
      </c>
      <c r="AA303" s="34">
        <v>5.7261215991414929</v>
      </c>
    </row>
    <row r="304" spans="1:27">
      <c r="A304" s="29" t="s">
        <v>756</v>
      </c>
      <c r="B304" s="29" t="s">
        <v>802</v>
      </c>
      <c r="C304" s="37" t="s">
        <v>757</v>
      </c>
      <c r="D304" s="2" t="s">
        <v>1125</v>
      </c>
      <c r="E304" s="31">
        <v>0</v>
      </c>
      <c r="F304" s="31">
        <v>0</v>
      </c>
      <c r="G304" s="31">
        <v>0</v>
      </c>
      <c r="H304" s="32">
        <v>32.880000000000003</v>
      </c>
      <c r="I304" s="31">
        <v>0</v>
      </c>
      <c r="J304" s="31">
        <v>0</v>
      </c>
      <c r="K304" s="31">
        <v>0</v>
      </c>
      <c r="L304" s="33">
        <v>60.47</v>
      </c>
      <c r="M304" s="34">
        <v>99.90894085867437</v>
      </c>
      <c r="N304" s="34">
        <v>111.88813236980207</v>
      </c>
      <c r="O304" s="34">
        <v>95.972665599092949</v>
      </c>
      <c r="P304" s="34">
        <v>68.31807888152143</v>
      </c>
      <c r="Q304" s="36">
        <v>88.301940485342385</v>
      </c>
      <c r="R304" s="34">
        <v>1.8587759803969424</v>
      </c>
      <c r="S304" s="34">
        <v>76.39578765233216</v>
      </c>
      <c r="T304" s="2">
        <v>24.05</v>
      </c>
      <c r="U304" s="33">
        <v>21.67</v>
      </c>
      <c r="V304" s="33">
        <v>4.47</v>
      </c>
      <c r="W304" s="33">
        <v>1.27</v>
      </c>
      <c r="X304" s="35">
        <v>2423.4065070281531</v>
      </c>
      <c r="Y304" s="35">
        <v>12.025936069414946</v>
      </c>
      <c r="Z304" s="35">
        <v>1727.4547547796965</v>
      </c>
      <c r="AA304" s="34">
        <v>4.5500230131096515</v>
      </c>
    </row>
    <row r="305" spans="1:27">
      <c r="A305" s="29" t="s">
        <v>756</v>
      </c>
      <c r="B305" s="29" t="s">
        <v>804</v>
      </c>
      <c r="C305" s="37" t="s">
        <v>757</v>
      </c>
      <c r="D305" s="2" t="s">
        <v>1126</v>
      </c>
      <c r="E305" s="31">
        <v>114</v>
      </c>
      <c r="F305" s="31">
        <v>5</v>
      </c>
      <c r="G305" s="31">
        <v>1</v>
      </c>
      <c r="H305" s="32">
        <v>34.04</v>
      </c>
      <c r="I305" s="31">
        <v>1</v>
      </c>
      <c r="J305" s="31">
        <v>914</v>
      </c>
      <c r="K305" s="31">
        <v>0</v>
      </c>
      <c r="L305" s="33">
        <v>66.19</v>
      </c>
      <c r="M305" s="34">
        <v>99.294007344037738</v>
      </c>
      <c r="N305" s="34">
        <v>114.84121401569132</v>
      </c>
      <c r="O305" s="34">
        <v>96.66693915198168</v>
      </c>
      <c r="P305" s="34">
        <v>63.733274131638197</v>
      </c>
      <c r="Q305" s="36">
        <v>93.889484604771098</v>
      </c>
      <c r="R305" s="34">
        <v>4.1771174995176539</v>
      </c>
      <c r="S305" s="34">
        <v>67.51188589540412</v>
      </c>
      <c r="T305" s="2">
        <v>34.549999999999997</v>
      </c>
      <c r="U305" s="33">
        <v>26.48</v>
      </c>
      <c r="V305" s="33">
        <v>4.93</v>
      </c>
      <c r="W305" s="33">
        <v>1.37</v>
      </c>
      <c r="X305" s="35">
        <v>1470.9783642076777</v>
      </c>
      <c r="Y305" s="35">
        <v>10.930709460349979</v>
      </c>
      <c r="Z305" s="35">
        <v>1006.1209422552528</v>
      </c>
      <c r="AA305" s="34">
        <v>4.7128463575207604</v>
      </c>
    </row>
    <row r="306" spans="1:27">
      <c r="A306" s="29" t="s">
        <v>756</v>
      </c>
      <c r="B306" s="29" t="s">
        <v>806</v>
      </c>
      <c r="C306" s="37" t="s">
        <v>757</v>
      </c>
      <c r="D306" s="2" t="s">
        <v>1127</v>
      </c>
      <c r="E306" s="31">
        <v>0</v>
      </c>
      <c r="F306" s="31">
        <v>0</v>
      </c>
      <c r="G306" s="31">
        <v>0</v>
      </c>
      <c r="H306" s="32">
        <v>21.82</v>
      </c>
      <c r="I306" s="31">
        <v>0</v>
      </c>
      <c r="J306" s="31">
        <v>0</v>
      </c>
      <c r="K306" s="31">
        <v>0</v>
      </c>
      <c r="L306" s="33">
        <v>64.45</v>
      </c>
      <c r="M306" s="34">
        <v>99.236640445874784</v>
      </c>
      <c r="N306" s="34">
        <v>118.66992307469918</v>
      </c>
      <c r="O306" s="34">
        <v>93.825950646655215</v>
      </c>
      <c r="P306" s="34">
        <v>74.841421335854022</v>
      </c>
      <c r="Q306" s="36">
        <v>81.977643474506564</v>
      </c>
      <c r="R306" s="34">
        <v>5.4454313443894584</v>
      </c>
      <c r="S306" s="34">
        <v>64.490838514812936</v>
      </c>
      <c r="T306" s="2">
        <v>26.02</v>
      </c>
      <c r="U306" s="33">
        <v>10.75</v>
      </c>
      <c r="V306" s="33">
        <v>1.1599999999999999</v>
      </c>
      <c r="W306" s="33">
        <v>0.23</v>
      </c>
      <c r="X306" s="35">
        <v>4197.4388755875934</v>
      </c>
      <c r="Y306" s="35">
        <v>16.864702239100939</v>
      </c>
      <c r="Z306" s="35">
        <v>3055.0230116280836</v>
      </c>
      <c r="AA306" s="34">
        <v>4.7600869891123239</v>
      </c>
    </row>
    <row r="307" spans="1:27">
      <c r="A307" s="29" t="s">
        <v>756</v>
      </c>
      <c r="B307" s="29" t="s">
        <v>808</v>
      </c>
      <c r="C307" s="37" t="s">
        <v>757</v>
      </c>
      <c r="D307" s="2" t="s">
        <v>1128</v>
      </c>
      <c r="E307" s="31">
        <v>0</v>
      </c>
      <c r="F307" s="31">
        <v>0</v>
      </c>
      <c r="G307" s="31">
        <v>0</v>
      </c>
      <c r="H307" s="32">
        <v>48.1</v>
      </c>
      <c r="I307" s="31">
        <v>0</v>
      </c>
      <c r="J307" s="31">
        <v>0</v>
      </c>
      <c r="K307" s="31">
        <v>0</v>
      </c>
      <c r="L307" s="33">
        <v>66.3</v>
      </c>
      <c r="M307" s="34">
        <v>96.06109772969829</v>
      </c>
      <c r="N307" s="34">
        <v>112.23437297243346</v>
      </c>
      <c r="O307" s="34">
        <v>92.351307222192958</v>
      </c>
      <c r="P307" s="34">
        <v>73.719724167227767</v>
      </c>
      <c r="Q307" s="36">
        <v>94.058807379265517</v>
      </c>
      <c r="R307" s="34">
        <v>2.5007800100383899</v>
      </c>
      <c r="S307" s="34">
        <v>67.231818762198344</v>
      </c>
      <c r="T307" s="2">
        <v>24.23</v>
      </c>
      <c r="U307" s="33">
        <v>14.2</v>
      </c>
      <c r="V307" s="33">
        <v>1.68</v>
      </c>
      <c r="W307" s="33">
        <v>0.3</v>
      </c>
      <c r="X307" s="35">
        <v>3954.8150484864991</v>
      </c>
      <c r="Y307" s="35">
        <v>12.53598534437217</v>
      </c>
      <c r="Z307" s="35">
        <v>2858.8117000307861</v>
      </c>
      <c r="AA307" s="34">
        <v>4.8719194241489276</v>
      </c>
    </row>
    <row r="308" spans="1:27">
      <c r="A308" s="29" t="s">
        <v>756</v>
      </c>
      <c r="B308" s="29" t="s">
        <v>810</v>
      </c>
      <c r="C308" s="37" t="s">
        <v>757</v>
      </c>
      <c r="D308" s="2" t="s">
        <v>1129</v>
      </c>
      <c r="E308" s="31">
        <v>0</v>
      </c>
      <c r="F308" s="31">
        <v>0</v>
      </c>
      <c r="G308" s="31">
        <v>0</v>
      </c>
      <c r="H308" s="32">
        <v>31.89</v>
      </c>
      <c r="I308" s="31">
        <v>0</v>
      </c>
      <c r="J308" s="31">
        <v>0</v>
      </c>
      <c r="K308" s="31">
        <v>0</v>
      </c>
      <c r="L308" s="33">
        <v>64.48</v>
      </c>
      <c r="M308" s="34">
        <v>99.615360147091081</v>
      </c>
      <c r="N308" s="34">
        <v>106.90938014920717</v>
      </c>
      <c r="O308" s="34">
        <v>81.817487538506739</v>
      </c>
      <c r="P308" s="34">
        <v>100.2146773370028</v>
      </c>
      <c r="Q308" s="36">
        <v>86.976543190931409</v>
      </c>
      <c r="R308" s="34">
        <v>3.6640651671655298</v>
      </c>
      <c r="S308" s="34">
        <v>66.668960370097878</v>
      </c>
      <c r="T308" s="2">
        <v>29.03</v>
      </c>
      <c r="U308" s="33">
        <v>23.95</v>
      </c>
      <c r="V308" s="33">
        <v>5.25</v>
      </c>
      <c r="W308" s="33">
        <v>1.71</v>
      </c>
      <c r="X308" s="40">
        <v>4984.0212535946594</v>
      </c>
      <c r="Y308" s="41">
        <v>18.398962122792092</v>
      </c>
      <c r="Z308" s="40">
        <v>3567.5311101090638</v>
      </c>
      <c r="AA308" s="42">
        <v>5.0601844729364132</v>
      </c>
    </row>
    <row r="309" spans="1:27">
      <c r="A309" s="29" t="s">
        <v>756</v>
      </c>
      <c r="B309" s="29" t="s">
        <v>812</v>
      </c>
      <c r="C309" s="37" t="s">
        <v>757</v>
      </c>
      <c r="D309" s="2" t="s">
        <v>1130</v>
      </c>
      <c r="E309" s="31">
        <v>0</v>
      </c>
      <c r="F309" s="31">
        <v>0</v>
      </c>
      <c r="G309" s="31">
        <v>0</v>
      </c>
      <c r="H309" s="32">
        <v>54.94</v>
      </c>
      <c r="I309" s="31">
        <v>0</v>
      </c>
      <c r="J309" s="31">
        <v>0</v>
      </c>
      <c r="K309" s="31">
        <v>0</v>
      </c>
      <c r="L309" s="33">
        <v>67.36</v>
      </c>
      <c r="M309" s="34">
        <v>99.869457107918294</v>
      </c>
      <c r="N309" s="34">
        <v>112.85878933223034</v>
      </c>
      <c r="O309" s="34">
        <v>94.909958115863901</v>
      </c>
      <c r="P309" s="34">
        <v>74.29630659337522</v>
      </c>
      <c r="Q309" s="36">
        <v>87.276854691189371</v>
      </c>
      <c r="R309" s="34">
        <v>3.2276936687547266</v>
      </c>
      <c r="S309" s="34">
        <v>66.969592722129846</v>
      </c>
      <c r="T309" s="2">
        <v>23.34</v>
      </c>
      <c r="U309" s="33">
        <v>12.77</v>
      </c>
      <c r="V309" s="33">
        <v>2.16</v>
      </c>
      <c r="W309" s="33">
        <v>0.62</v>
      </c>
      <c r="X309" s="40">
        <v>2811.7974904919656</v>
      </c>
      <c r="Y309" s="41">
        <v>18.012680831589584</v>
      </c>
      <c r="Z309" s="40">
        <v>1991.4925866626668</v>
      </c>
      <c r="AA309" s="42">
        <v>5.1878721631312175</v>
      </c>
    </row>
    <row r="310" spans="1:27">
      <c r="A310" s="29" t="s">
        <v>756</v>
      </c>
      <c r="B310" s="29" t="s">
        <v>814</v>
      </c>
      <c r="C310" s="37" t="s">
        <v>757</v>
      </c>
      <c r="D310" s="2" t="s">
        <v>1131</v>
      </c>
      <c r="E310" s="31">
        <v>0</v>
      </c>
      <c r="F310" s="31">
        <v>0</v>
      </c>
      <c r="G310" s="31">
        <v>0</v>
      </c>
      <c r="H310" s="32">
        <v>74.8</v>
      </c>
      <c r="I310" s="31">
        <v>0</v>
      </c>
      <c r="J310" s="31">
        <v>0</v>
      </c>
      <c r="K310" s="31">
        <v>0</v>
      </c>
      <c r="L310" s="33">
        <v>65.84</v>
      </c>
      <c r="M310" s="34">
        <v>99.75056778806119</v>
      </c>
      <c r="N310" s="34">
        <v>113.24923612367459</v>
      </c>
      <c r="O310" s="34">
        <v>98.716124216282992</v>
      </c>
      <c r="P310" s="34">
        <v>80.096965603263968</v>
      </c>
      <c r="Q310" s="36">
        <v>85.547144778315868</v>
      </c>
      <c r="R310" s="34">
        <v>4.0917495536852844</v>
      </c>
      <c r="S310" s="34">
        <v>60.496422441225818</v>
      </c>
      <c r="T310" s="2">
        <v>23.29</v>
      </c>
      <c r="U310" s="33">
        <v>21.91</v>
      </c>
      <c r="V310" s="33">
        <v>4.22</v>
      </c>
      <c r="W310" s="33">
        <v>1.0900000000000001</v>
      </c>
      <c r="X310" s="43">
        <v>3663.9731244925833</v>
      </c>
      <c r="Y310" s="44">
        <v>11.308070405885497</v>
      </c>
      <c r="Z310" s="43">
        <v>2602.8767165131335</v>
      </c>
      <c r="AA310" s="43">
        <v>5.088627564803744</v>
      </c>
    </row>
    <row r="311" spans="1:27">
      <c r="A311" s="29" t="s">
        <v>756</v>
      </c>
      <c r="B311" s="29" t="s">
        <v>816</v>
      </c>
      <c r="C311" s="37" t="s">
        <v>757</v>
      </c>
      <c r="D311" s="2" t="s">
        <v>1132</v>
      </c>
      <c r="E311" s="31">
        <v>0</v>
      </c>
      <c r="F311" s="31">
        <v>0</v>
      </c>
      <c r="G311" s="31">
        <v>0</v>
      </c>
      <c r="H311" s="32">
        <v>35.32</v>
      </c>
      <c r="I311" s="31">
        <v>0</v>
      </c>
      <c r="J311" s="31">
        <v>0</v>
      </c>
      <c r="K311" s="31">
        <v>0</v>
      </c>
      <c r="L311" s="33">
        <v>63.41</v>
      </c>
      <c r="M311" s="34">
        <v>100</v>
      </c>
      <c r="N311" s="34">
        <v>109.99342006058971</v>
      </c>
      <c r="O311" s="34">
        <v>110.0024283844262</v>
      </c>
      <c r="P311" s="34">
        <v>86.683397736591914</v>
      </c>
      <c r="Q311" s="36">
        <v>89.269381789198547</v>
      </c>
      <c r="R311" s="34">
        <v>2.5164034021871204</v>
      </c>
      <c r="S311" s="34">
        <v>77.000804625661942</v>
      </c>
      <c r="T311" s="2">
        <v>26.31</v>
      </c>
      <c r="U311" s="33">
        <v>28.81</v>
      </c>
      <c r="V311" s="33">
        <v>6.4</v>
      </c>
      <c r="W311" s="33">
        <v>1.97</v>
      </c>
      <c r="X311" s="43">
        <v>2378.7445213718506</v>
      </c>
      <c r="Y311" s="44">
        <v>15.46728387284027</v>
      </c>
      <c r="Z311" s="43">
        <v>1645.1783468492342</v>
      </c>
      <c r="AA311" s="43">
        <v>4.9979474565102322</v>
      </c>
    </row>
    <row r="312" spans="1:27">
      <c r="A312" s="29" t="s">
        <v>756</v>
      </c>
      <c r="B312" s="29" t="s">
        <v>818</v>
      </c>
      <c r="C312" s="37" t="s">
        <v>757</v>
      </c>
      <c r="D312" s="2" t="s">
        <v>1133</v>
      </c>
      <c r="E312" s="31">
        <v>0</v>
      </c>
      <c r="F312" s="31">
        <v>0</v>
      </c>
      <c r="G312" s="31">
        <v>0</v>
      </c>
      <c r="H312" s="32">
        <v>82.4</v>
      </c>
      <c r="I312" s="31">
        <v>0</v>
      </c>
      <c r="J312" s="31">
        <v>0</v>
      </c>
      <c r="K312" s="31">
        <v>0</v>
      </c>
      <c r="L312" s="33">
        <v>66.19</v>
      </c>
      <c r="M312" s="34">
        <v>99.14664255634024</v>
      </c>
      <c r="N312" s="34">
        <v>116.29041622720422</v>
      </c>
      <c r="O312" s="34">
        <v>85.781664419103436</v>
      </c>
      <c r="P312" s="34">
        <v>58.389451419097796</v>
      </c>
      <c r="Q312" s="36">
        <v>78.07222516304239</v>
      </c>
      <c r="R312" s="34">
        <v>1.3007086127360061</v>
      </c>
      <c r="S312" s="34">
        <v>77.866722625800051</v>
      </c>
      <c r="T312" s="2">
        <v>19.68</v>
      </c>
      <c r="U312" s="33">
        <v>18.86</v>
      </c>
      <c r="V312" s="33">
        <v>4</v>
      </c>
      <c r="W312" s="33">
        <v>1.0900000000000001</v>
      </c>
      <c r="X312" s="43">
        <v>2651.0817161412165</v>
      </c>
      <c r="Y312" s="44">
        <v>10.292185463818187</v>
      </c>
      <c r="Z312" s="43">
        <v>1923.3950988853501</v>
      </c>
      <c r="AA312" s="43">
        <v>4.7572805111163916</v>
      </c>
    </row>
    <row r="313" spans="1:27">
      <c r="A313" s="29" t="s">
        <v>756</v>
      </c>
      <c r="B313" s="29" t="s">
        <v>820</v>
      </c>
      <c r="C313" s="37" t="s">
        <v>757</v>
      </c>
      <c r="D313" s="2" t="s">
        <v>1134</v>
      </c>
      <c r="E313" s="31">
        <v>0</v>
      </c>
      <c r="F313" s="31">
        <v>0</v>
      </c>
      <c r="G313" s="31">
        <v>0</v>
      </c>
      <c r="H313" s="32">
        <v>47.29</v>
      </c>
      <c r="I313" s="31">
        <v>0</v>
      </c>
      <c r="J313" s="31">
        <v>0</v>
      </c>
      <c r="K313" s="31">
        <v>0</v>
      </c>
      <c r="L313" s="33">
        <v>67.739999999999995</v>
      </c>
      <c r="M313" s="34">
        <v>96.812582287948686</v>
      </c>
      <c r="N313" s="34">
        <v>114.74052664935132</v>
      </c>
      <c r="O313" s="34">
        <v>98.893917128927185</v>
      </c>
      <c r="P313" s="34">
        <v>63.470115565491348</v>
      </c>
      <c r="Q313" s="36">
        <v>96.431985021256565</v>
      </c>
      <c r="R313" s="34">
        <v>4.264054306735499</v>
      </c>
      <c r="S313" s="34">
        <v>56.408786572502976</v>
      </c>
      <c r="T313" s="2">
        <v>22.46</v>
      </c>
      <c r="U313" s="33">
        <v>36.01</v>
      </c>
      <c r="V313" s="33">
        <v>8.08</v>
      </c>
      <c r="W313" s="33">
        <v>2.5099999999999998</v>
      </c>
      <c r="X313" s="43">
        <v>916.98500984200155</v>
      </c>
      <c r="Y313" s="44">
        <v>13.173936296325053</v>
      </c>
      <c r="Z313" s="43">
        <v>648.71601188080342</v>
      </c>
      <c r="AA313" s="43">
        <v>4.8173271376541891</v>
      </c>
    </row>
    <row r="314" spans="1:27">
      <c r="A314" s="29" t="s">
        <v>756</v>
      </c>
      <c r="B314" s="29" t="s">
        <v>822</v>
      </c>
      <c r="C314" s="37" t="s">
        <v>757</v>
      </c>
      <c r="D314" s="2" t="s">
        <v>1135</v>
      </c>
      <c r="E314" s="31">
        <v>0</v>
      </c>
      <c r="F314" s="31">
        <v>0</v>
      </c>
      <c r="G314" s="31">
        <v>0</v>
      </c>
      <c r="H314" s="32">
        <v>32.24</v>
      </c>
      <c r="I314" s="31">
        <v>0</v>
      </c>
      <c r="J314" s="31">
        <v>0</v>
      </c>
      <c r="K314" s="31">
        <v>0</v>
      </c>
      <c r="L314" s="33">
        <v>67.760000000000005</v>
      </c>
      <c r="M314" s="34">
        <v>94.791948749254857</v>
      </c>
      <c r="N314" s="34">
        <v>124.02493436971929</v>
      </c>
      <c r="O314" s="34">
        <v>89.745420043838237</v>
      </c>
      <c r="P314" s="34">
        <v>57.990859417353015</v>
      </c>
      <c r="Q314" s="36">
        <v>87.324622932745598</v>
      </c>
      <c r="R314" s="34">
        <v>1.6098613869905989</v>
      </c>
      <c r="S314" s="34">
        <v>72.273415149881842</v>
      </c>
      <c r="T314" s="2">
        <v>20.29</v>
      </c>
      <c r="U314" s="33">
        <v>30.13</v>
      </c>
      <c r="V314" s="33">
        <v>4.53</v>
      </c>
      <c r="W314" s="33">
        <v>1.02</v>
      </c>
      <c r="X314" s="43">
        <v>2993.2868934805178</v>
      </c>
      <c r="Y314" s="44">
        <v>9.1903472024185451</v>
      </c>
      <c r="Z314" s="43">
        <v>1991.0837788676331</v>
      </c>
      <c r="AA314" s="43">
        <v>5.0096070746059382</v>
      </c>
    </row>
    <row r="315" spans="1:27">
      <c r="A315" s="29" t="s">
        <v>756</v>
      </c>
      <c r="B315" s="29" t="s">
        <v>824</v>
      </c>
      <c r="C315" s="37" t="s">
        <v>757</v>
      </c>
      <c r="D315" s="2" t="s">
        <v>1136</v>
      </c>
      <c r="E315" s="31">
        <v>2</v>
      </c>
      <c r="F315" s="31">
        <v>10</v>
      </c>
      <c r="G315" s="31">
        <v>2</v>
      </c>
      <c r="H315" s="32">
        <v>29.2</v>
      </c>
      <c r="I315" s="31">
        <v>0</v>
      </c>
      <c r="J315" s="31">
        <v>82</v>
      </c>
      <c r="K315" s="31">
        <v>0</v>
      </c>
      <c r="L315" s="33">
        <v>66.36</v>
      </c>
      <c r="M315" s="34">
        <v>98.147670359267551</v>
      </c>
      <c r="N315" s="34">
        <v>109.28062576381556</v>
      </c>
      <c r="O315" s="34">
        <v>91.652342379778077</v>
      </c>
      <c r="P315" s="34">
        <v>70.482421930180749</v>
      </c>
      <c r="Q315" s="36">
        <v>89.26808282502742</v>
      </c>
      <c r="R315" s="34">
        <v>3.6039787925870161</v>
      </c>
      <c r="S315" s="34">
        <v>65.393317272441607</v>
      </c>
      <c r="T315" s="2">
        <v>28.04</v>
      </c>
      <c r="U315" s="33">
        <v>13.48</v>
      </c>
      <c r="V315" s="33">
        <v>1.43</v>
      </c>
      <c r="W315" s="33">
        <v>0.24</v>
      </c>
      <c r="X315" s="43">
        <v>1773.7783480240116</v>
      </c>
      <c r="Y315" s="44">
        <v>12.552390828844468</v>
      </c>
      <c r="Z315" s="43">
        <v>1196.4305977278104</v>
      </c>
      <c r="AA315" s="43">
        <v>4.5855970918845799</v>
      </c>
    </row>
    <row r="316" spans="1:27">
      <c r="A316" s="29" t="s">
        <v>756</v>
      </c>
      <c r="B316" s="29" t="s">
        <v>826</v>
      </c>
      <c r="C316" s="37" t="s">
        <v>757</v>
      </c>
      <c r="D316" s="2" t="s">
        <v>1137</v>
      </c>
      <c r="E316" s="31">
        <v>0</v>
      </c>
      <c r="F316" s="31">
        <v>0</v>
      </c>
      <c r="G316" s="31">
        <v>0</v>
      </c>
      <c r="H316" s="32">
        <v>89.53</v>
      </c>
      <c r="I316" s="31">
        <v>0</v>
      </c>
      <c r="J316" s="31">
        <v>0</v>
      </c>
      <c r="K316" s="31">
        <v>0</v>
      </c>
      <c r="L316" s="33">
        <v>67.400000000000006</v>
      </c>
      <c r="M316" s="34">
        <v>100</v>
      </c>
      <c r="N316" s="34">
        <v>113.09175191498264</v>
      </c>
      <c r="O316" s="34">
        <v>100.50467534404393</v>
      </c>
      <c r="P316" s="34">
        <v>71.995463497251862</v>
      </c>
      <c r="Q316" s="36">
        <v>88.074263695100171</v>
      </c>
      <c r="R316" s="34">
        <v>0.49727354649441879</v>
      </c>
      <c r="S316" s="34">
        <v>86.437574978821146</v>
      </c>
      <c r="T316" s="2">
        <v>16.82</v>
      </c>
      <c r="U316" s="33">
        <v>26.8</v>
      </c>
      <c r="V316" s="33">
        <v>4.3899999999999997</v>
      </c>
      <c r="W316" s="33">
        <v>1.17</v>
      </c>
      <c r="X316" s="43">
        <v>2492.9962134316534</v>
      </c>
      <c r="Y316" s="44">
        <v>9.0123498424974802</v>
      </c>
      <c r="Z316" s="43">
        <v>1749.8005785945622</v>
      </c>
      <c r="AA316" s="43">
        <v>5.1971123045035768</v>
      </c>
    </row>
    <row r="317" spans="1:27">
      <c r="A317" s="29" t="s">
        <v>756</v>
      </c>
      <c r="B317" s="29" t="s">
        <v>828</v>
      </c>
      <c r="C317" s="37" t="s">
        <v>757</v>
      </c>
      <c r="D317" s="2" t="s">
        <v>1138</v>
      </c>
      <c r="E317" s="31">
        <v>0</v>
      </c>
      <c r="F317" s="31">
        <v>0</v>
      </c>
      <c r="G317" s="31">
        <v>0</v>
      </c>
      <c r="H317" s="32">
        <v>36.26</v>
      </c>
      <c r="I317" s="31">
        <v>0</v>
      </c>
      <c r="J317" s="31">
        <v>0</v>
      </c>
      <c r="K317" s="31">
        <v>0</v>
      </c>
      <c r="L317" s="33">
        <v>59</v>
      </c>
      <c r="M317" s="34">
        <v>98.623631957587747</v>
      </c>
      <c r="N317" s="34">
        <v>114.97747981966364</v>
      </c>
      <c r="O317" s="34">
        <v>91.436135823772773</v>
      </c>
      <c r="P317" s="34">
        <v>95.839304561536082</v>
      </c>
      <c r="Q317" s="36">
        <v>93.186884255170241</v>
      </c>
      <c r="R317" s="34">
        <v>2.7527377521613836</v>
      </c>
      <c r="S317" s="34">
        <v>74.662191238488688</v>
      </c>
      <c r="T317" s="2">
        <v>26.65</v>
      </c>
      <c r="U317" s="33">
        <v>31.07</v>
      </c>
      <c r="V317" s="33">
        <v>7.24</v>
      </c>
      <c r="W317" s="33">
        <v>2.21</v>
      </c>
      <c r="X317" s="43">
        <v>1090.2393597604394</v>
      </c>
      <c r="Y317" s="44">
        <v>12.273876564974662</v>
      </c>
      <c r="Z317" s="43">
        <v>678.0558563923538</v>
      </c>
      <c r="AA317" s="43">
        <v>5.1571983263844885</v>
      </c>
    </row>
    <row r="318" spans="1:27">
      <c r="A318" s="29" t="s">
        <v>756</v>
      </c>
      <c r="B318" s="29" t="s">
        <v>830</v>
      </c>
      <c r="C318" s="37" t="s">
        <v>757</v>
      </c>
      <c r="D318" s="2" t="s">
        <v>1139</v>
      </c>
      <c r="E318" s="31">
        <v>0</v>
      </c>
      <c r="F318" s="31">
        <v>0</v>
      </c>
      <c r="G318" s="31">
        <v>0</v>
      </c>
      <c r="H318" s="32">
        <v>55.56</v>
      </c>
      <c r="I318" s="31">
        <v>0</v>
      </c>
      <c r="J318" s="31">
        <v>0</v>
      </c>
      <c r="K318" s="31">
        <v>0</v>
      </c>
      <c r="L318" s="33">
        <v>68.58</v>
      </c>
      <c r="M318" s="34">
        <v>99.757440834987932</v>
      </c>
      <c r="N318" s="34">
        <v>105.12511117728334</v>
      </c>
      <c r="O318" s="34">
        <v>100.49536743200281</v>
      </c>
      <c r="P318" s="34">
        <v>100.72663945955343</v>
      </c>
      <c r="Q318" s="36">
        <v>96.828370166071153</v>
      </c>
      <c r="R318" s="34">
        <v>12.498259644354844</v>
      </c>
      <c r="S318" s="34">
        <v>59.004590607820141</v>
      </c>
      <c r="T318" s="2">
        <v>45.11</v>
      </c>
      <c r="U318" s="33">
        <v>9.81</v>
      </c>
      <c r="V318" s="33">
        <v>1.61</v>
      </c>
      <c r="W318" s="33">
        <v>0.41</v>
      </c>
      <c r="X318" s="45">
        <v>2177.036794442256</v>
      </c>
      <c r="Y318" s="46">
        <v>11.871271106688349</v>
      </c>
      <c r="Z318" s="45">
        <v>1605.1665871446367</v>
      </c>
      <c r="AA318" s="45">
        <v>5.0056948955904232</v>
      </c>
    </row>
    <row r="319" spans="1:27">
      <c r="A319" s="29" t="s">
        <v>756</v>
      </c>
      <c r="B319" s="29" t="s">
        <v>832</v>
      </c>
      <c r="C319" s="37" t="s">
        <v>757</v>
      </c>
      <c r="D319" s="2" t="s">
        <v>1140</v>
      </c>
      <c r="E319" s="31">
        <v>0</v>
      </c>
      <c r="F319" s="31">
        <v>0</v>
      </c>
      <c r="G319" s="31">
        <v>0</v>
      </c>
      <c r="H319" s="32">
        <v>0</v>
      </c>
      <c r="I319" s="31">
        <v>0</v>
      </c>
      <c r="J319" s="31">
        <v>0</v>
      </c>
      <c r="K319" s="31">
        <v>0</v>
      </c>
      <c r="L319" s="33">
        <v>64.290000000000006</v>
      </c>
      <c r="M319" s="34">
        <v>96.537801442612007</v>
      </c>
      <c r="N319" s="34">
        <v>114.98261735864756</v>
      </c>
      <c r="O319" s="34">
        <v>79.693201431120542</v>
      </c>
      <c r="P319" s="34">
        <v>83.596057012021447</v>
      </c>
      <c r="Q319" s="36">
        <v>96.605286450379353</v>
      </c>
      <c r="R319" s="34">
        <v>1.0677184600855509</v>
      </c>
      <c r="S319" s="34">
        <v>76.123177374065435</v>
      </c>
      <c r="T319" s="2">
        <v>0</v>
      </c>
      <c r="U319" s="33">
        <v>16.52</v>
      </c>
      <c r="V319" s="33">
        <v>1.7</v>
      </c>
      <c r="W319" s="33">
        <v>0.32</v>
      </c>
      <c r="X319" s="45">
        <v>18892.468213456716</v>
      </c>
      <c r="Y319" s="46">
        <v>46.962778255909271</v>
      </c>
      <c r="Z319" s="45">
        <v>13826.71101782366</v>
      </c>
      <c r="AA319" s="45">
        <v>6.7409042665473606</v>
      </c>
    </row>
    <row r="320" spans="1:27">
      <c r="A320" s="29" t="s">
        <v>784</v>
      </c>
      <c r="B320" s="29" t="s">
        <v>790</v>
      </c>
      <c r="C320" s="37" t="s">
        <v>785</v>
      </c>
      <c r="D320" s="2" t="s">
        <v>1307</v>
      </c>
      <c r="E320" s="31">
        <v>0</v>
      </c>
      <c r="F320" s="31">
        <v>0</v>
      </c>
      <c r="G320" s="31">
        <v>0</v>
      </c>
      <c r="H320" s="32">
        <v>30.53</v>
      </c>
      <c r="I320" s="31">
        <v>0</v>
      </c>
      <c r="J320" s="31">
        <v>0</v>
      </c>
      <c r="K320" s="31">
        <v>0</v>
      </c>
      <c r="L320" s="33">
        <v>66.56</v>
      </c>
      <c r="M320" s="34">
        <v>99.359784887433932</v>
      </c>
      <c r="N320" s="34">
        <v>116.98543425774417</v>
      </c>
      <c r="O320" s="34">
        <v>94.1952121207364</v>
      </c>
      <c r="P320" s="34">
        <v>91.068695564761171</v>
      </c>
      <c r="Q320" s="36">
        <v>91.725036095107583</v>
      </c>
      <c r="R320" s="34">
        <v>3.1618817052099297</v>
      </c>
      <c r="S320" s="34">
        <v>63.622756350537237</v>
      </c>
      <c r="T320" s="2">
        <v>17.760000000000002</v>
      </c>
      <c r="U320" s="33">
        <v>10.81</v>
      </c>
      <c r="V320" s="33">
        <v>2.11</v>
      </c>
      <c r="W320" s="33">
        <v>0.55000000000000004</v>
      </c>
      <c r="X320" s="35">
        <v>11669.799929881752</v>
      </c>
      <c r="Y320" s="35">
        <v>53.043098505866894</v>
      </c>
      <c r="Z320" s="35">
        <v>8249.596090506453</v>
      </c>
      <c r="AA320" s="34">
        <v>7.662066204972831</v>
      </c>
    </row>
    <row r="321" spans="1:27">
      <c r="A321" s="29" t="s">
        <v>784</v>
      </c>
      <c r="B321" s="29" t="s">
        <v>792</v>
      </c>
      <c r="C321" s="37" t="s">
        <v>785</v>
      </c>
      <c r="D321" s="2" t="s">
        <v>1308</v>
      </c>
      <c r="E321" s="31">
        <v>0</v>
      </c>
      <c r="F321" s="31">
        <v>0</v>
      </c>
      <c r="G321" s="31">
        <v>0</v>
      </c>
      <c r="H321" s="32">
        <v>65.95</v>
      </c>
      <c r="I321" s="31">
        <v>0</v>
      </c>
      <c r="J321" s="31">
        <v>0</v>
      </c>
      <c r="K321" s="31">
        <v>0</v>
      </c>
      <c r="L321" s="33">
        <v>58.67</v>
      </c>
      <c r="M321" s="34">
        <v>91.059569570707751</v>
      </c>
      <c r="N321" s="34">
        <v>97.395826631398151</v>
      </c>
      <c r="O321" s="34">
        <v>98.092796613746273</v>
      </c>
      <c r="P321" s="34">
        <v>103.40163211517928</v>
      </c>
      <c r="Q321" s="36">
        <v>86.97097127662127</v>
      </c>
      <c r="R321" s="34">
        <v>0.59330333697642401</v>
      </c>
      <c r="S321" s="34">
        <v>89.793083231903552</v>
      </c>
      <c r="T321" s="2">
        <v>2.62</v>
      </c>
      <c r="U321" s="33">
        <v>38.619999999999997</v>
      </c>
      <c r="V321" s="33">
        <v>14.58</v>
      </c>
      <c r="W321" s="33">
        <v>6.81</v>
      </c>
      <c r="X321" s="35">
        <v>6114.5386680576557</v>
      </c>
      <c r="Y321" s="35">
        <v>29.085134153982828</v>
      </c>
      <c r="Z321" s="35">
        <v>4028.6940709749483</v>
      </c>
      <c r="AA321" s="34">
        <v>4.6994540838340271</v>
      </c>
    </row>
    <row r="322" spans="1:27">
      <c r="A322" s="29" t="s">
        <v>784</v>
      </c>
      <c r="B322" s="29" t="s">
        <v>794</v>
      </c>
      <c r="C322" s="37" t="s">
        <v>785</v>
      </c>
      <c r="D322" s="2" t="s">
        <v>1309</v>
      </c>
      <c r="E322" s="31">
        <v>0</v>
      </c>
      <c r="F322" s="31">
        <v>0</v>
      </c>
      <c r="G322" s="31">
        <v>0</v>
      </c>
      <c r="H322" s="32">
        <v>41.73</v>
      </c>
      <c r="I322" s="31">
        <v>0</v>
      </c>
      <c r="J322" s="31">
        <v>0</v>
      </c>
      <c r="K322" s="31">
        <v>0</v>
      </c>
      <c r="L322" s="33">
        <v>66.47</v>
      </c>
      <c r="M322" s="34">
        <v>100</v>
      </c>
      <c r="N322" s="34">
        <v>110.55173804851066</v>
      </c>
      <c r="O322" s="34">
        <v>100.53806479461241</v>
      </c>
      <c r="P322" s="34">
        <v>131.83394917749717</v>
      </c>
      <c r="Q322" s="36">
        <v>61.832588958977723</v>
      </c>
      <c r="R322" s="34">
        <v>13.386593533257814</v>
      </c>
      <c r="S322" s="34">
        <v>55.51645005406121</v>
      </c>
      <c r="T322" s="2">
        <v>55.85</v>
      </c>
      <c r="U322" s="33">
        <v>13.01</v>
      </c>
      <c r="V322" s="33">
        <v>2.35</v>
      </c>
      <c r="W322" s="33">
        <v>0.69</v>
      </c>
      <c r="X322" s="35">
        <v>11509.539731415594</v>
      </c>
      <c r="Y322" s="35">
        <v>92.983840131003348</v>
      </c>
      <c r="Z322" s="35">
        <v>8081.3476829781293</v>
      </c>
      <c r="AA322" s="34">
        <v>8.5388294575823238</v>
      </c>
    </row>
    <row r="323" spans="1:27">
      <c r="A323" s="29" t="s">
        <v>784</v>
      </c>
      <c r="B323" s="29" t="s">
        <v>796</v>
      </c>
      <c r="C323" s="37" t="s">
        <v>785</v>
      </c>
      <c r="D323" s="2" t="s">
        <v>1310</v>
      </c>
      <c r="E323" s="31">
        <v>57</v>
      </c>
      <c r="F323" s="31">
        <v>4</v>
      </c>
      <c r="G323" s="31">
        <v>2</v>
      </c>
      <c r="H323" s="32">
        <v>29.53</v>
      </c>
      <c r="I323" s="31">
        <v>338</v>
      </c>
      <c r="J323" s="31">
        <v>4498</v>
      </c>
      <c r="K323" s="31">
        <v>100</v>
      </c>
      <c r="L323" s="33">
        <v>67.55</v>
      </c>
      <c r="M323" s="34">
        <v>99.756179435531067</v>
      </c>
      <c r="N323" s="34">
        <v>105.17027828761074</v>
      </c>
      <c r="O323" s="34">
        <v>92.175536530816586</v>
      </c>
      <c r="P323" s="34">
        <v>92.021532973760486</v>
      </c>
      <c r="Q323" s="36">
        <v>97.507618473912515</v>
      </c>
      <c r="R323" s="34">
        <v>8.3277545327754527</v>
      </c>
      <c r="S323" s="34">
        <v>68.091814737082018</v>
      </c>
      <c r="T323" s="2">
        <v>24.39</v>
      </c>
      <c r="U323" s="33">
        <v>25.38</v>
      </c>
      <c r="V323" s="33">
        <v>10.99</v>
      </c>
      <c r="W323" s="33">
        <v>5.57</v>
      </c>
      <c r="X323" s="35">
        <v>8656.2336733596312</v>
      </c>
      <c r="Y323" s="35">
        <v>60.620005415873329</v>
      </c>
      <c r="Z323" s="35">
        <v>6355.1557087126821</v>
      </c>
      <c r="AA323" s="34">
        <v>6.8775317560335338</v>
      </c>
    </row>
    <row r="324" spans="1:27">
      <c r="A324" s="29" t="s">
        <v>784</v>
      </c>
      <c r="B324" s="29" t="s">
        <v>798</v>
      </c>
      <c r="C324" s="37" t="s">
        <v>785</v>
      </c>
      <c r="D324" s="2" t="s">
        <v>1342</v>
      </c>
      <c r="E324" s="31">
        <v>7</v>
      </c>
      <c r="F324" s="31">
        <v>1</v>
      </c>
      <c r="G324" s="31">
        <v>1</v>
      </c>
      <c r="H324" s="32">
        <v>32.24</v>
      </c>
      <c r="I324" s="31">
        <v>0</v>
      </c>
      <c r="J324" s="31">
        <v>3339</v>
      </c>
      <c r="K324" s="31">
        <v>49</v>
      </c>
      <c r="L324" s="33">
        <v>68.709999999999994</v>
      </c>
      <c r="M324" s="34">
        <v>99.317375544941996</v>
      </c>
      <c r="N324" s="34">
        <v>108.90502149749676</v>
      </c>
      <c r="O324" s="34">
        <v>94.084864392714195</v>
      </c>
      <c r="P324" s="34">
        <v>87.910470799272147</v>
      </c>
      <c r="Q324" s="36">
        <v>71.383949785050731</v>
      </c>
      <c r="R324" s="34">
        <v>4.7689237607147721</v>
      </c>
      <c r="S324" s="34">
        <v>67.684798624754421</v>
      </c>
      <c r="T324" s="2">
        <v>33.71</v>
      </c>
      <c r="U324" s="33">
        <v>26.82</v>
      </c>
      <c r="V324" s="33">
        <v>6.11</v>
      </c>
      <c r="W324" s="33">
        <v>1.95</v>
      </c>
      <c r="X324" s="35">
        <v>3353.0133686004315</v>
      </c>
      <c r="Y324" s="35">
        <v>36.009766185540641</v>
      </c>
      <c r="Z324" s="35">
        <v>2530.2157680626833</v>
      </c>
      <c r="AA324" s="34">
        <v>5.4190204303858422</v>
      </c>
    </row>
    <row r="325" spans="1:27">
      <c r="A325" s="29" t="s">
        <v>784</v>
      </c>
      <c r="B325" s="29" t="s">
        <v>800</v>
      </c>
      <c r="C325" s="37" t="s">
        <v>785</v>
      </c>
      <c r="D325" s="2" t="s">
        <v>1311</v>
      </c>
      <c r="E325" s="31">
        <v>0</v>
      </c>
      <c r="F325" s="31">
        <v>0</v>
      </c>
      <c r="G325" s="31">
        <v>0</v>
      </c>
      <c r="H325" s="32">
        <v>47.27</v>
      </c>
      <c r="I325" s="31">
        <v>0</v>
      </c>
      <c r="J325" s="31">
        <v>0</v>
      </c>
      <c r="K325" s="31">
        <v>0</v>
      </c>
      <c r="L325" s="33">
        <v>67.87</v>
      </c>
      <c r="M325" s="34">
        <v>99.727107585802926</v>
      </c>
      <c r="N325" s="34">
        <v>115.89738154672466</v>
      </c>
      <c r="O325" s="34">
        <v>104.3801287114412</v>
      </c>
      <c r="P325" s="34">
        <v>106.1678736461964</v>
      </c>
      <c r="Q325" s="36">
        <v>91.017398879810088</v>
      </c>
      <c r="R325" s="34">
        <v>7.3279627293021452</v>
      </c>
      <c r="S325" s="34">
        <v>60.967503328566494</v>
      </c>
      <c r="T325" s="2">
        <v>49.92</v>
      </c>
      <c r="U325" s="33">
        <v>25.44</v>
      </c>
      <c r="V325" s="33">
        <v>6.63</v>
      </c>
      <c r="W325" s="33">
        <v>2.25</v>
      </c>
      <c r="X325" s="35">
        <v>5052.6694528199532</v>
      </c>
      <c r="Y325" s="35">
        <v>35.632114391435557</v>
      </c>
      <c r="Z325" s="35">
        <v>3501.9328293517347</v>
      </c>
      <c r="AA325" s="34">
        <v>4.0733311451148779</v>
      </c>
    </row>
    <row r="326" spans="1:27">
      <c r="A326" s="29" t="s">
        <v>784</v>
      </c>
      <c r="B326" s="29" t="s">
        <v>802</v>
      </c>
      <c r="C326" s="37" t="s">
        <v>785</v>
      </c>
      <c r="D326" s="5" t="s">
        <v>1312</v>
      </c>
      <c r="E326" s="31">
        <v>0</v>
      </c>
      <c r="F326" s="31">
        <v>0</v>
      </c>
      <c r="G326" s="31">
        <v>0</v>
      </c>
      <c r="H326" s="32">
        <v>0.94</v>
      </c>
      <c r="I326" s="31">
        <v>0</v>
      </c>
      <c r="J326" s="31">
        <v>0</v>
      </c>
      <c r="K326" s="31">
        <v>0</v>
      </c>
      <c r="L326" s="33">
        <v>65.7</v>
      </c>
      <c r="M326" s="34">
        <v>49.729267851222602</v>
      </c>
      <c r="N326" s="34">
        <v>86.07486444122857</v>
      </c>
      <c r="O326" s="34">
        <v>94.08029654404173</v>
      </c>
      <c r="P326" s="34">
        <v>39.403452498209084</v>
      </c>
      <c r="Q326" s="36">
        <v>79.959477454482069</v>
      </c>
      <c r="R326" s="34">
        <v>0.3683223992502343</v>
      </c>
      <c r="S326" s="34">
        <v>90.387726922327545</v>
      </c>
      <c r="T326" s="2">
        <v>5.88</v>
      </c>
      <c r="U326" s="33">
        <v>37.4</v>
      </c>
      <c r="V326" s="33">
        <v>10.039999999999999</v>
      </c>
      <c r="W326" s="33">
        <v>3.41</v>
      </c>
      <c r="X326" s="35">
        <v>3348.4921676633808</v>
      </c>
      <c r="Y326" s="35">
        <v>20.011905977369675</v>
      </c>
      <c r="Z326" s="35">
        <v>2627.5962649379339</v>
      </c>
      <c r="AA326" s="34">
        <v>7.5440874842159502</v>
      </c>
    </row>
    <row r="327" spans="1:27">
      <c r="A327" s="29" t="s">
        <v>784</v>
      </c>
      <c r="B327" s="29" t="s">
        <v>804</v>
      </c>
      <c r="C327" s="37" t="s">
        <v>785</v>
      </c>
      <c r="D327" s="2" t="s">
        <v>1313</v>
      </c>
      <c r="E327" s="31">
        <v>0</v>
      </c>
      <c r="F327" s="31">
        <v>0</v>
      </c>
      <c r="G327" s="31">
        <v>0</v>
      </c>
      <c r="H327" s="32">
        <v>6.17</v>
      </c>
      <c r="I327" s="31">
        <v>0</v>
      </c>
      <c r="J327" s="31">
        <v>0</v>
      </c>
      <c r="K327" s="31">
        <v>0</v>
      </c>
      <c r="L327" s="33">
        <v>64.41</v>
      </c>
      <c r="M327" s="34">
        <v>85.846469268371393</v>
      </c>
      <c r="N327" s="34">
        <v>89.130380494135196</v>
      </c>
      <c r="O327" s="34">
        <v>55.892533147426384</v>
      </c>
      <c r="P327" s="34">
        <v>47.619566784717186</v>
      </c>
      <c r="Q327" s="36">
        <v>55.366745654501415</v>
      </c>
      <c r="R327" s="34">
        <v>0.65810884107756285</v>
      </c>
      <c r="S327" s="34">
        <v>89.793820011905396</v>
      </c>
      <c r="T327" s="2">
        <v>16.77</v>
      </c>
      <c r="U327" s="33">
        <v>36.01</v>
      </c>
      <c r="V327" s="33">
        <v>6.93</v>
      </c>
      <c r="W327" s="33">
        <v>2.0699999999999998</v>
      </c>
      <c r="X327" s="35">
        <v>1124.0249136528457</v>
      </c>
      <c r="Y327" s="35">
        <v>9.3841567691569114</v>
      </c>
      <c r="Z327" s="35">
        <v>895.16294700548656</v>
      </c>
      <c r="AA327" s="34">
        <v>4.5984869577948757</v>
      </c>
    </row>
    <row r="328" spans="1:27">
      <c r="A328" s="29" t="s">
        <v>784</v>
      </c>
      <c r="B328" s="29" t="s">
        <v>806</v>
      </c>
      <c r="C328" s="37" t="s">
        <v>785</v>
      </c>
      <c r="D328" s="2" t="s">
        <v>1314</v>
      </c>
      <c r="E328" s="31">
        <v>0</v>
      </c>
      <c r="F328" s="31">
        <v>0</v>
      </c>
      <c r="G328" s="31">
        <v>0</v>
      </c>
      <c r="H328" s="32">
        <v>15.46</v>
      </c>
      <c r="I328" s="31">
        <v>0</v>
      </c>
      <c r="J328" s="31">
        <v>0</v>
      </c>
      <c r="K328" s="31">
        <v>0</v>
      </c>
      <c r="L328" s="33">
        <v>71.930000000000007</v>
      </c>
      <c r="M328" s="34">
        <v>100</v>
      </c>
      <c r="N328" s="34">
        <v>104.14165277477632</v>
      </c>
      <c r="O328" s="34">
        <v>125.32037622170027</v>
      </c>
      <c r="P328" s="34">
        <v>119.56426440414158</v>
      </c>
      <c r="Q328" s="36">
        <v>89.678317778747356</v>
      </c>
      <c r="R328" s="34">
        <v>7.6987128683072665</v>
      </c>
      <c r="S328" s="34">
        <v>65.830785182641321</v>
      </c>
      <c r="T328" s="2">
        <v>53.74</v>
      </c>
      <c r="U328" s="33">
        <v>14.89</v>
      </c>
      <c r="V328" s="33">
        <v>4.54</v>
      </c>
      <c r="W328" s="33">
        <v>2.36</v>
      </c>
      <c r="X328" s="35">
        <v>69273.322822075788</v>
      </c>
      <c r="Y328" s="35">
        <v>336.94725363501215</v>
      </c>
      <c r="Z328" s="35">
        <v>64562.351906726653</v>
      </c>
      <c r="AA328" s="34">
        <v>12.842599270332016</v>
      </c>
    </row>
    <row r="329" spans="1:27">
      <c r="A329" s="29" t="s">
        <v>784</v>
      </c>
      <c r="B329" s="29" t="s">
        <v>808</v>
      </c>
      <c r="C329" s="37" t="s">
        <v>785</v>
      </c>
      <c r="D329" s="2" t="s">
        <v>1315</v>
      </c>
      <c r="E329" s="31">
        <v>0</v>
      </c>
      <c r="F329" s="31">
        <v>8</v>
      </c>
      <c r="G329" s="31">
        <v>0</v>
      </c>
      <c r="H329" s="32">
        <v>19.850000000000001</v>
      </c>
      <c r="I329" s="31">
        <v>2</v>
      </c>
      <c r="J329" s="31">
        <v>614</v>
      </c>
      <c r="K329" s="31">
        <v>0</v>
      </c>
      <c r="L329" s="33">
        <v>58.77</v>
      </c>
      <c r="M329" s="34">
        <v>99.457354100655081</v>
      </c>
      <c r="N329" s="34">
        <v>100.19895385414873</v>
      </c>
      <c r="O329" s="34">
        <v>106.19012307109223</v>
      </c>
      <c r="P329" s="34">
        <v>58.961739744908627</v>
      </c>
      <c r="Q329" s="36">
        <v>72.157416556665211</v>
      </c>
      <c r="R329" s="34">
        <v>5.1953790796035602</v>
      </c>
      <c r="S329" s="34">
        <v>70.196973389759151</v>
      </c>
      <c r="T329" s="2">
        <v>30.4</v>
      </c>
      <c r="U329" s="33">
        <v>19.899999999999999</v>
      </c>
      <c r="V329" s="33">
        <v>3.32</v>
      </c>
      <c r="W329" s="33">
        <v>0.93</v>
      </c>
      <c r="X329" s="35">
        <v>3925.1909252398032</v>
      </c>
      <c r="Y329" s="35">
        <v>60.691946148990375</v>
      </c>
      <c r="Z329" s="35">
        <v>3000.6770204018594</v>
      </c>
      <c r="AA329" s="34">
        <v>4.831587070418621</v>
      </c>
    </row>
    <row r="330" spans="1:27">
      <c r="A330" s="29" t="s">
        <v>784</v>
      </c>
      <c r="B330" s="29" t="s">
        <v>810</v>
      </c>
      <c r="C330" s="37" t="s">
        <v>785</v>
      </c>
      <c r="D330" s="2" t="s">
        <v>1316</v>
      </c>
      <c r="E330" s="31">
        <v>28</v>
      </c>
      <c r="F330" s="31">
        <v>10</v>
      </c>
      <c r="G330" s="31">
        <v>1</v>
      </c>
      <c r="H330" s="32">
        <v>35.619999999999997</v>
      </c>
      <c r="I330" s="31">
        <v>0</v>
      </c>
      <c r="J330" s="31">
        <v>122</v>
      </c>
      <c r="K330" s="31">
        <v>253</v>
      </c>
      <c r="L330" s="33">
        <v>64.3</v>
      </c>
      <c r="M330" s="34">
        <v>95.686563702339384</v>
      </c>
      <c r="N330" s="34">
        <v>119.10725059354317</v>
      </c>
      <c r="O330" s="34">
        <v>57.441477493234828</v>
      </c>
      <c r="P330" s="34">
        <v>26.389174002761667</v>
      </c>
      <c r="Q330" s="36">
        <v>56.475454971207441</v>
      </c>
      <c r="R330" s="34">
        <v>6.3893464026031408</v>
      </c>
      <c r="S330" s="34">
        <v>82.598092077975949</v>
      </c>
      <c r="T330" s="2">
        <v>20.09</v>
      </c>
      <c r="U330" s="33">
        <v>25.75</v>
      </c>
      <c r="V330" s="33">
        <v>3.86</v>
      </c>
      <c r="W330" s="33">
        <v>0.93</v>
      </c>
      <c r="X330" s="35">
        <v>2171.2348104168877</v>
      </c>
      <c r="Y330" s="35">
        <v>23.198935917780233</v>
      </c>
      <c r="Z330" s="35">
        <v>1560.6872934805067</v>
      </c>
      <c r="AA330" s="34">
        <v>6.9216281920568008</v>
      </c>
    </row>
    <row r="331" spans="1:27">
      <c r="A331" s="29" t="s">
        <v>784</v>
      </c>
      <c r="B331" s="29" t="s">
        <v>812</v>
      </c>
      <c r="C331" s="37" t="s">
        <v>785</v>
      </c>
      <c r="D331" s="2" t="s">
        <v>1317</v>
      </c>
      <c r="E331" s="31">
        <v>0</v>
      </c>
      <c r="F331" s="31">
        <v>0</v>
      </c>
      <c r="G331" s="31">
        <v>0</v>
      </c>
      <c r="H331" s="32">
        <v>2.19</v>
      </c>
      <c r="I331" s="31">
        <v>0</v>
      </c>
      <c r="J331" s="31">
        <v>0</v>
      </c>
      <c r="K331" s="31">
        <v>0</v>
      </c>
      <c r="L331" s="33">
        <v>56.32</v>
      </c>
      <c r="M331" s="34">
        <v>93.08710276993888</v>
      </c>
      <c r="N331" s="34">
        <v>100.35275118771933</v>
      </c>
      <c r="O331" s="34">
        <v>58.232086858149067</v>
      </c>
      <c r="P331" s="34">
        <v>41.424352688912521</v>
      </c>
      <c r="Q331" s="36">
        <v>77.257824179341824</v>
      </c>
      <c r="R331" s="34">
        <v>0.30425754990440557</v>
      </c>
      <c r="S331" s="34">
        <v>83.541716758836259</v>
      </c>
      <c r="T331" s="2">
        <v>14.92</v>
      </c>
      <c r="U331" s="33">
        <v>27.16</v>
      </c>
      <c r="V331" s="33">
        <v>3.94</v>
      </c>
      <c r="W331" s="33">
        <v>0.84</v>
      </c>
      <c r="X331" s="35">
        <v>1821.8315048827619</v>
      </c>
      <c r="Y331" s="35">
        <v>20.171747031342864</v>
      </c>
      <c r="Z331" s="35">
        <v>1297.5714724700315</v>
      </c>
      <c r="AA331" s="34">
        <v>6.1776715147663879</v>
      </c>
    </row>
    <row r="332" spans="1:27">
      <c r="A332" s="29" t="s">
        <v>784</v>
      </c>
      <c r="B332" s="29" t="s">
        <v>814</v>
      </c>
      <c r="C332" s="37" t="s">
        <v>785</v>
      </c>
      <c r="D332" s="2" t="s">
        <v>1318</v>
      </c>
      <c r="E332" s="31">
        <v>0</v>
      </c>
      <c r="F332" s="31">
        <v>0</v>
      </c>
      <c r="G332" s="31">
        <v>0</v>
      </c>
      <c r="H332" s="32">
        <v>12.25</v>
      </c>
      <c r="I332" s="31">
        <v>0</v>
      </c>
      <c r="J332" s="31">
        <v>0</v>
      </c>
      <c r="K332" s="31">
        <v>0</v>
      </c>
      <c r="L332" s="33">
        <v>65.319999999999993</v>
      </c>
      <c r="M332" s="34">
        <v>72.455166092698789</v>
      </c>
      <c r="N332" s="34">
        <v>77.555819938449559</v>
      </c>
      <c r="O332" s="34">
        <v>47.980774293351828</v>
      </c>
      <c r="P332" s="34">
        <v>28.437733829398322</v>
      </c>
      <c r="Q332" s="36">
        <v>67.452071237221162</v>
      </c>
      <c r="R332" s="34">
        <v>0</v>
      </c>
      <c r="S332" s="34">
        <v>87.209667540870328</v>
      </c>
      <c r="T332" s="2">
        <v>18.399999999999999</v>
      </c>
      <c r="U332" s="33">
        <v>39.33</v>
      </c>
      <c r="V332" s="33">
        <v>9.42</v>
      </c>
      <c r="W332" s="33">
        <v>3.12</v>
      </c>
      <c r="X332" s="35">
        <v>1876.9629440584633</v>
      </c>
      <c r="Y332" s="35">
        <v>10.188869344623262</v>
      </c>
      <c r="Z332" s="35">
        <v>1307.8100275989539</v>
      </c>
      <c r="AA332" s="34">
        <v>5.2033182232296866</v>
      </c>
    </row>
    <row r="333" spans="1:27">
      <c r="A333" s="29" t="s">
        <v>784</v>
      </c>
      <c r="B333" s="29" t="s">
        <v>816</v>
      </c>
      <c r="C333" s="37" t="s">
        <v>785</v>
      </c>
      <c r="D333" s="2" t="s">
        <v>1319</v>
      </c>
      <c r="E333" s="31">
        <v>0</v>
      </c>
      <c r="F333" s="31">
        <v>0</v>
      </c>
      <c r="G333" s="31">
        <v>0</v>
      </c>
      <c r="H333" s="32">
        <v>0</v>
      </c>
      <c r="I333" s="31">
        <v>0</v>
      </c>
      <c r="J333" s="31">
        <v>0</v>
      </c>
      <c r="K333" s="31">
        <v>0</v>
      </c>
      <c r="L333" s="33">
        <v>63.9</v>
      </c>
      <c r="M333" s="34">
        <v>79.906700185169427</v>
      </c>
      <c r="N333" s="34">
        <v>86.85905564702874</v>
      </c>
      <c r="O333" s="34">
        <v>53.043327542958131</v>
      </c>
      <c r="P333" s="34">
        <v>42.586769960561391</v>
      </c>
      <c r="Q333" s="36">
        <v>86.501559692997731</v>
      </c>
      <c r="R333" s="34">
        <v>2.6215134095331827</v>
      </c>
      <c r="S333" s="34">
        <v>90.82358199252397</v>
      </c>
      <c r="T333" s="2">
        <v>4.6100000000000003</v>
      </c>
      <c r="U333" s="33">
        <v>30.6</v>
      </c>
      <c r="V333" s="33">
        <v>7.85</v>
      </c>
      <c r="W333" s="33">
        <v>2.89</v>
      </c>
      <c r="X333" s="35">
        <v>1478.0302090763082</v>
      </c>
      <c r="Y333" s="35">
        <v>20.383530899812556</v>
      </c>
      <c r="Z333" s="35">
        <v>1228.4536388949944</v>
      </c>
      <c r="AA333" s="34">
        <v>8.2465822195199507</v>
      </c>
    </row>
    <row r="334" spans="1:27">
      <c r="A334" s="29" t="s">
        <v>784</v>
      </c>
      <c r="B334" s="29" t="s">
        <v>818</v>
      </c>
      <c r="C334" s="37" t="s">
        <v>785</v>
      </c>
      <c r="D334" s="2" t="s">
        <v>1320</v>
      </c>
      <c r="E334" s="31">
        <v>0</v>
      </c>
      <c r="F334" s="31">
        <v>0</v>
      </c>
      <c r="G334" s="31">
        <v>0</v>
      </c>
      <c r="H334" s="32">
        <v>31.62</v>
      </c>
      <c r="I334" s="31">
        <v>0</v>
      </c>
      <c r="J334" s="31">
        <v>0</v>
      </c>
      <c r="K334" s="31">
        <v>0</v>
      </c>
      <c r="L334" s="33">
        <v>65.099999999999994</v>
      </c>
      <c r="M334" s="34">
        <v>61.194070511210349</v>
      </c>
      <c r="N334" s="34">
        <v>62.865085230614007</v>
      </c>
      <c r="O334" s="34">
        <v>73.326544903648326</v>
      </c>
      <c r="P334" s="34">
        <v>48.657302999754783</v>
      </c>
      <c r="Q334" s="36">
        <v>53.995455011025086</v>
      </c>
      <c r="R334" s="34">
        <v>0.87829507426759823</v>
      </c>
      <c r="S334" s="34">
        <v>90.558674662923735</v>
      </c>
      <c r="T334" s="2">
        <v>16.309999999999999</v>
      </c>
      <c r="U334" s="33">
        <v>32.729999999999997</v>
      </c>
      <c r="V334" s="33">
        <v>4.6900000000000004</v>
      </c>
      <c r="W334" s="33">
        <v>1.05</v>
      </c>
      <c r="X334" s="35">
        <v>1243.8467646106521</v>
      </c>
      <c r="Y334" s="35">
        <v>9.2972864470920147</v>
      </c>
      <c r="Z334" s="35">
        <v>927.63301928058263</v>
      </c>
      <c r="AA334" s="34">
        <v>4.6798705769724052</v>
      </c>
    </row>
    <row r="335" spans="1:27">
      <c r="A335" s="29" t="s">
        <v>784</v>
      </c>
      <c r="B335" s="29" t="s">
        <v>820</v>
      </c>
      <c r="C335" s="37" t="s">
        <v>785</v>
      </c>
      <c r="D335" s="2" t="s">
        <v>1321</v>
      </c>
      <c r="E335" s="31">
        <v>0</v>
      </c>
      <c r="F335" s="31">
        <v>0</v>
      </c>
      <c r="G335" s="31">
        <v>0</v>
      </c>
      <c r="H335" s="32">
        <v>12.28</v>
      </c>
      <c r="I335" s="31">
        <v>0</v>
      </c>
      <c r="J335" s="31">
        <v>0</v>
      </c>
      <c r="K335" s="31">
        <v>0</v>
      </c>
      <c r="L335" s="33">
        <v>65.819999999999993</v>
      </c>
      <c r="M335" s="34">
        <v>98.958648928180693</v>
      </c>
      <c r="N335" s="34">
        <v>111.4607656624633</v>
      </c>
      <c r="O335" s="34">
        <v>93.200525601921484</v>
      </c>
      <c r="P335" s="34">
        <v>71.374201463934767</v>
      </c>
      <c r="Q335" s="36">
        <v>89.607011049320263</v>
      </c>
      <c r="R335" s="34">
        <v>8.0250076867889728</v>
      </c>
      <c r="S335" s="34">
        <v>72.052579108665952</v>
      </c>
      <c r="T335" s="2">
        <v>14.29</v>
      </c>
      <c r="U335" s="33">
        <v>13.75</v>
      </c>
      <c r="V335" s="33">
        <v>2.74</v>
      </c>
      <c r="W335" s="33">
        <v>0.92</v>
      </c>
      <c r="X335" s="35">
        <v>2059.6435913875739</v>
      </c>
      <c r="Y335" s="35">
        <v>54.907722838302739</v>
      </c>
      <c r="Z335" s="35">
        <v>1525.4394237760112</v>
      </c>
      <c r="AA335" s="34">
        <v>6.7752494885968844</v>
      </c>
    </row>
    <row r="336" spans="1:27">
      <c r="A336" s="29" t="s">
        <v>784</v>
      </c>
      <c r="B336" s="29" t="s">
        <v>822</v>
      </c>
      <c r="C336" s="37" t="s">
        <v>785</v>
      </c>
      <c r="D336" s="2" t="s">
        <v>1322</v>
      </c>
      <c r="E336" s="31">
        <v>0</v>
      </c>
      <c r="F336" s="31">
        <v>0</v>
      </c>
      <c r="G336" s="31">
        <v>0</v>
      </c>
      <c r="H336" s="32">
        <v>22.76</v>
      </c>
      <c r="I336" s="31">
        <v>0</v>
      </c>
      <c r="J336" s="31">
        <v>0</v>
      </c>
      <c r="K336" s="31">
        <v>0</v>
      </c>
      <c r="L336" s="33">
        <v>66.180000000000007</v>
      </c>
      <c r="M336" s="34">
        <v>99.144574478899614</v>
      </c>
      <c r="N336" s="34">
        <v>101.8891824586798</v>
      </c>
      <c r="O336" s="34">
        <v>95.504887072829874</v>
      </c>
      <c r="P336" s="34">
        <v>81.099452368241458</v>
      </c>
      <c r="Q336" s="36">
        <v>74.562636040433063</v>
      </c>
      <c r="R336" s="34">
        <v>3.8710329492621791</v>
      </c>
      <c r="S336" s="34">
        <v>74.566648243983323</v>
      </c>
      <c r="T336" s="2">
        <v>14.26</v>
      </c>
      <c r="U336" s="33">
        <v>16.690000000000001</v>
      </c>
      <c r="V336" s="33">
        <v>3.97</v>
      </c>
      <c r="W336" s="33">
        <v>1.61</v>
      </c>
      <c r="X336" s="35">
        <v>2334.4520170968626</v>
      </c>
      <c r="Y336" s="35">
        <v>43.126769205558148</v>
      </c>
      <c r="Z336" s="35">
        <v>1753.2611342870559</v>
      </c>
      <c r="AA336" s="34">
        <v>5.7360055180659515</v>
      </c>
    </row>
    <row r="337" spans="1:27">
      <c r="A337" s="29" t="s">
        <v>784</v>
      </c>
      <c r="B337" s="29" t="s">
        <v>824</v>
      </c>
      <c r="C337" s="37" t="s">
        <v>785</v>
      </c>
      <c r="D337" s="2" t="s">
        <v>1323</v>
      </c>
      <c r="E337" s="31">
        <v>0</v>
      </c>
      <c r="F337" s="31">
        <v>0</v>
      </c>
      <c r="G337" s="31">
        <v>0</v>
      </c>
      <c r="H337" s="32">
        <v>42.83</v>
      </c>
      <c r="I337" s="31">
        <v>0</v>
      </c>
      <c r="J337" s="31">
        <v>0</v>
      </c>
      <c r="K337" s="31">
        <v>0</v>
      </c>
      <c r="L337" s="33">
        <v>65.819999999999993</v>
      </c>
      <c r="M337" s="34">
        <v>97.225887296643251</v>
      </c>
      <c r="N337" s="34">
        <v>110.3345528968009</v>
      </c>
      <c r="O337" s="34">
        <v>78.187615326264677</v>
      </c>
      <c r="P337" s="34">
        <v>109.41199762918885</v>
      </c>
      <c r="Q337" s="36">
        <v>69.797638731570359</v>
      </c>
      <c r="R337" s="34">
        <v>3.5602468914929775</v>
      </c>
      <c r="S337" s="34">
        <v>54.949862367282741</v>
      </c>
      <c r="T337" s="2">
        <v>59.39</v>
      </c>
      <c r="U337" s="33">
        <v>30.82</v>
      </c>
      <c r="V337" s="33">
        <v>12.27</v>
      </c>
      <c r="W337" s="33">
        <v>6.03</v>
      </c>
      <c r="X337" s="35">
        <v>1651.6195046937858</v>
      </c>
      <c r="Y337" s="35">
        <v>57.341926351205977</v>
      </c>
      <c r="Z337" s="35">
        <v>1239.5424771427008</v>
      </c>
      <c r="AA337" s="34">
        <v>9.4849141252101106</v>
      </c>
    </row>
    <row r="338" spans="1:27">
      <c r="A338" s="29" t="s">
        <v>784</v>
      </c>
      <c r="B338" s="29" t="s">
        <v>826</v>
      </c>
      <c r="C338" s="37" t="s">
        <v>785</v>
      </c>
      <c r="D338" s="2" t="s">
        <v>1324</v>
      </c>
      <c r="E338" s="31">
        <v>0</v>
      </c>
      <c r="F338" s="31">
        <v>0</v>
      </c>
      <c r="G338" s="31">
        <v>0</v>
      </c>
      <c r="H338" s="32">
        <v>40.96</v>
      </c>
      <c r="I338" s="31">
        <v>0</v>
      </c>
      <c r="J338" s="31">
        <v>0</v>
      </c>
      <c r="K338" s="31">
        <v>0</v>
      </c>
      <c r="L338" s="33">
        <v>65.33</v>
      </c>
      <c r="M338" s="34">
        <v>100</v>
      </c>
      <c r="N338" s="34">
        <v>110.55766326382575</v>
      </c>
      <c r="O338" s="34">
        <v>101.86033704545079</v>
      </c>
      <c r="P338" s="34">
        <v>86.884616420869747</v>
      </c>
      <c r="Q338" s="36">
        <v>97.831738632792195</v>
      </c>
      <c r="R338" s="34">
        <v>5.5333713633770678</v>
      </c>
      <c r="S338" s="34">
        <v>70.390298747189206</v>
      </c>
      <c r="T338" s="2">
        <v>63.39</v>
      </c>
      <c r="U338" s="33">
        <v>37.4</v>
      </c>
      <c r="V338" s="33">
        <v>8.59</v>
      </c>
      <c r="W338" s="33">
        <v>3.08</v>
      </c>
      <c r="X338" s="35">
        <v>830.38468257611214</v>
      </c>
      <c r="Y338" s="35">
        <v>44.919651767613985</v>
      </c>
      <c r="Z338" s="35">
        <v>673.17166220197294</v>
      </c>
      <c r="AA338" s="34">
        <v>4.4260472744022508</v>
      </c>
    </row>
    <row r="339" spans="1:27">
      <c r="A339" s="29" t="s">
        <v>784</v>
      </c>
      <c r="B339" s="29" t="s">
        <v>828</v>
      </c>
      <c r="C339" s="37" t="s">
        <v>785</v>
      </c>
      <c r="D339" s="2" t="s">
        <v>1325</v>
      </c>
      <c r="E339" s="31">
        <v>0</v>
      </c>
      <c r="F339" s="31">
        <v>0</v>
      </c>
      <c r="G339" s="31">
        <v>0</v>
      </c>
      <c r="H339" s="32">
        <v>0</v>
      </c>
      <c r="I339" s="31">
        <v>0</v>
      </c>
      <c r="J339" s="31">
        <v>0</v>
      </c>
      <c r="K339" s="31">
        <v>0</v>
      </c>
      <c r="L339" s="33">
        <v>56.9</v>
      </c>
      <c r="M339" s="34">
        <v>93.520120165987606</v>
      </c>
      <c r="N339" s="34">
        <v>112.15154108879418</v>
      </c>
      <c r="O339" s="34">
        <v>69.166876449665011</v>
      </c>
      <c r="P339" s="34">
        <v>54.432595361135682</v>
      </c>
      <c r="Q339" s="36">
        <v>80.28652468028902</v>
      </c>
      <c r="R339" s="34">
        <v>6.9651741293532341</v>
      </c>
      <c r="S339" s="34">
        <v>73.116975748930102</v>
      </c>
      <c r="T339" s="2">
        <v>8.7200000000000006</v>
      </c>
      <c r="U339" s="33">
        <v>29.88</v>
      </c>
      <c r="V339" s="33">
        <v>2.17</v>
      </c>
      <c r="W339" s="33">
        <v>0.28000000000000003</v>
      </c>
      <c r="X339" s="35">
        <v>1203.6988254967723</v>
      </c>
      <c r="Y339" s="35">
        <v>55.162404358039154</v>
      </c>
      <c r="Z339" s="35">
        <v>850.67297809026263</v>
      </c>
      <c r="AA339" s="34">
        <v>8.4050685279074173</v>
      </c>
    </row>
    <row r="340" spans="1:27">
      <c r="A340" s="29" t="s">
        <v>784</v>
      </c>
      <c r="B340" s="29" t="s">
        <v>830</v>
      </c>
      <c r="C340" s="37" t="s">
        <v>785</v>
      </c>
      <c r="D340" s="2" t="s">
        <v>1326</v>
      </c>
      <c r="E340" s="31">
        <v>0</v>
      </c>
      <c r="F340" s="31">
        <v>0</v>
      </c>
      <c r="G340" s="31">
        <v>0</v>
      </c>
      <c r="H340" s="32">
        <v>87.52</v>
      </c>
      <c r="I340" s="31">
        <v>0</v>
      </c>
      <c r="J340" s="31">
        <v>0</v>
      </c>
      <c r="K340" s="31">
        <v>0</v>
      </c>
      <c r="L340" s="33">
        <v>54.6</v>
      </c>
      <c r="M340" s="34">
        <v>68.535488945575764</v>
      </c>
      <c r="N340" s="34">
        <v>66.446546221692998</v>
      </c>
      <c r="O340" s="34">
        <v>47.77416538739498</v>
      </c>
      <c r="P340" s="34">
        <v>12.691113782952826</v>
      </c>
      <c r="Q340" s="36">
        <v>73.453909743821868</v>
      </c>
      <c r="R340" s="34">
        <v>1.7094462993878685</v>
      </c>
      <c r="S340" s="34">
        <v>91.885845770349306</v>
      </c>
      <c r="T340" s="2">
        <v>0.72</v>
      </c>
      <c r="U340" s="33">
        <v>37.29</v>
      </c>
      <c r="V340" s="33">
        <v>7.66</v>
      </c>
      <c r="W340" s="33">
        <v>2.2999999999999998</v>
      </c>
      <c r="X340" s="35">
        <v>908.18558679818091</v>
      </c>
      <c r="Y340" s="35">
        <v>9.4716127318994729</v>
      </c>
      <c r="Z340" s="35">
        <v>662.01824773159944</v>
      </c>
      <c r="AA340" s="34">
        <v>6.5584676395159534</v>
      </c>
    </row>
    <row r="341" spans="1:27">
      <c r="A341" s="29" t="s">
        <v>784</v>
      </c>
      <c r="B341" s="29" t="s">
        <v>832</v>
      </c>
      <c r="C341" s="37" t="s">
        <v>785</v>
      </c>
      <c r="D341" s="2" t="s">
        <v>1327</v>
      </c>
      <c r="E341" s="31">
        <v>0</v>
      </c>
      <c r="F341" s="31">
        <v>0</v>
      </c>
      <c r="G341" s="31">
        <v>0</v>
      </c>
      <c r="H341" s="32">
        <v>39.229999999999997</v>
      </c>
      <c r="I341" s="31">
        <v>0</v>
      </c>
      <c r="J341" s="31">
        <v>0</v>
      </c>
      <c r="K341" s="31">
        <v>0</v>
      </c>
      <c r="L341" s="33">
        <v>65.650000000000006</v>
      </c>
      <c r="M341" s="34">
        <v>72.701057510571999</v>
      </c>
      <c r="N341" s="34">
        <v>72.870964216613359</v>
      </c>
      <c r="O341" s="34">
        <v>87.480465943168767</v>
      </c>
      <c r="P341" s="34">
        <v>51.562273846998643</v>
      </c>
      <c r="Q341" s="36">
        <v>80.502371742256173</v>
      </c>
      <c r="R341" s="34">
        <v>0.44383145014411263</v>
      </c>
      <c r="S341" s="34">
        <v>93.604449078901624</v>
      </c>
      <c r="T341" s="2">
        <v>1.6</v>
      </c>
      <c r="U341" s="33">
        <v>39.6</v>
      </c>
      <c r="V341" s="33">
        <v>12.12</v>
      </c>
      <c r="W341" s="33">
        <v>4.93</v>
      </c>
      <c r="X341" s="35">
        <v>1382.5136858040846</v>
      </c>
      <c r="Y341" s="35">
        <v>7.9099317195368206</v>
      </c>
      <c r="Z341" s="35">
        <v>994.26410769306608</v>
      </c>
      <c r="AA341" s="34">
        <v>5.806720588629787</v>
      </c>
    </row>
    <row r="342" spans="1:27">
      <c r="A342" s="29" t="s">
        <v>784</v>
      </c>
      <c r="B342" s="29" t="s">
        <v>834</v>
      </c>
      <c r="C342" s="37" t="s">
        <v>785</v>
      </c>
      <c r="D342" s="2" t="s">
        <v>1328</v>
      </c>
      <c r="E342" s="31">
        <v>0</v>
      </c>
      <c r="F342" s="31">
        <v>0</v>
      </c>
      <c r="G342" s="31">
        <v>0</v>
      </c>
      <c r="H342" s="32">
        <v>90.59</v>
      </c>
      <c r="I342" s="31">
        <v>0</v>
      </c>
      <c r="J342" s="31">
        <v>0</v>
      </c>
      <c r="K342" s="31">
        <v>0</v>
      </c>
      <c r="L342" s="33">
        <v>62.92</v>
      </c>
      <c r="M342" s="34">
        <v>70.616939964927667</v>
      </c>
      <c r="N342" s="34">
        <v>88.133615070614141</v>
      </c>
      <c r="O342" s="34">
        <v>71.026147123431599</v>
      </c>
      <c r="P342" s="34">
        <v>79.184591413845979</v>
      </c>
      <c r="Q342" s="36">
        <v>21.201425946913119</v>
      </c>
      <c r="R342" s="34">
        <v>0</v>
      </c>
      <c r="S342" s="34">
        <v>95.441402645339892</v>
      </c>
      <c r="T342" s="2">
        <v>0</v>
      </c>
      <c r="U342" s="33">
        <v>36.380000000000003</v>
      </c>
      <c r="V342" s="33">
        <v>6.73</v>
      </c>
      <c r="W342" s="33">
        <v>1.96</v>
      </c>
      <c r="X342" s="35">
        <v>899.36179812717876</v>
      </c>
      <c r="Y342" s="35">
        <v>19.259932288144142</v>
      </c>
      <c r="Z342" s="35">
        <v>644.3512268281479</v>
      </c>
      <c r="AA342" s="34">
        <v>5.719051941427054</v>
      </c>
    </row>
    <row r="343" spans="1:27">
      <c r="A343" s="29" t="s">
        <v>784</v>
      </c>
      <c r="B343" s="29" t="s">
        <v>859</v>
      </c>
      <c r="C343" s="37" t="s">
        <v>785</v>
      </c>
      <c r="D343" s="2" t="s">
        <v>1329</v>
      </c>
      <c r="E343" s="31">
        <v>0</v>
      </c>
      <c r="F343" s="31">
        <v>0</v>
      </c>
      <c r="G343" s="31">
        <v>0</v>
      </c>
      <c r="H343" s="32">
        <v>3.24</v>
      </c>
      <c r="I343" s="31">
        <v>0</v>
      </c>
      <c r="J343" s="31">
        <v>0</v>
      </c>
      <c r="K343" s="31">
        <v>0</v>
      </c>
      <c r="L343" s="33">
        <v>64.94</v>
      </c>
      <c r="M343" s="34">
        <v>75.030409457714413</v>
      </c>
      <c r="N343" s="34">
        <v>91.767742482907806</v>
      </c>
      <c r="O343" s="34">
        <v>78.459737038032671</v>
      </c>
      <c r="P343" s="34">
        <v>42.399024261541165</v>
      </c>
      <c r="Q343" s="36">
        <v>61.193603160766912</v>
      </c>
      <c r="R343" s="34">
        <v>3.8669137194876337</v>
      </c>
      <c r="S343" s="34">
        <v>57.482229271342241</v>
      </c>
      <c r="T343" s="2">
        <v>6.13</v>
      </c>
      <c r="U343" s="33">
        <v>34.97</v>
      </c>
      <c r="V343" s="33">
        <v>11.47</v>
      </c>
      <c r="W343" s="33">
        <v>4.55</v>
      </c>
      <c r="X343" s="35">
        <v>915.28725770353685</v>
      </c>
      <c r="Y343" s="35">
        <v>15.311439956230332</v>
      </c>
      <c r="Z343" s="35">
        <v>640.68490671619338</v>
      </c>
      <c r="AA343" s="34">
        <v>6.8347285314987118</v>
      </c>
    </row>
    <row r="344" spans="1:27">
      <c r="A344" s="29" t="s">
        <v>784</v>
      </c>
      <c r="B344" s="29" t="s">
        <v>861</v>
      </c>
      <c r="C344" s="37" t="s">
        <v>785</v>
      </c>
      <c r="D344" s="2" t="s">
        <v>1330</v>
      </c>
      <c r="E344" s="31">
        <v>0</v>
      </c>
      <c r="F344" s="31">
        <v>0</v>
      </c>
      <c r="G344" s="31">
        <v>0</v>
      </c>
      <c r="H344" s="32">
        <v>10.5</v>
      </c>
      <c r="I344" s="31">
        <v>0</v>
      </c>
      <c r="J344" s="31">
        <v>0</v>
      </c>
      <c r="K344" s="31">
        <v>0</v>
      </c>
      <c r="L344" s="33">
        <v>65.13</v>
      </c>
      <c r="M344" s="34">
        <v>76.206652489849503</v>
      </c>
      <c r="N344" s="34">
        <v>58.816374381934175</v>
      </c>
      <c r="O344" s="34">
        <v>35.709380417342103</v>
      </c>
      <c r="P344" s="34">
        <v>19.042414475152235</v>
      </c>
      <c r="Q344" s="36">
        <v>62.266237943665168</v>
      </c>
      <c r="R344" s="34">
        <v>0.6124640794171432</v>
      </c>
      <c r="S344" s="34">
        <v>92.080504623937571</v>
      </c>
      <c r="T344" s="2">
        <v>14.77</v>
      </c>
      <c r="U344" s="33">
        <v>37.46</v>
      </c>
      <c r="V344" s="33">
        <v>8.8699999999999992</v>
      </c>
      <c r="W344" s="33">
        <v>3.28</v>
      </c>
      <c r="X344" s="35">
        <v>1052.9570294129196</v>
      </c>
      <c r="Y344" s="35">
        <v>9.9786490785049384</v>
      </c>
      <c r="Z344" s="35">
        <v>700.3416949381724</v>
      </c>
      <c r="AA344" s="34">
        <v>7.9502372729868256</v>
      </c>
    </row>
    <row r="345" spans="1:27">
      <c r="A345" s="29" t="s">
        <v>784</v>
      </c>
      <c r="B345" s="29" t="s">
        <v>863</v>
      </c>
      <c r="C345" s="37" t="s">
        <v>785</v>
      </c>
      <c r="D345" s="2" t="s">
        <v>1331</v>
      </c>
      <c r="E345" s="31">
        <v>0</v>
      </c>
      <c r="F345" s="31">
        <v>0</v>
      </c>
      <c r="G345" s="31">
        <v>0</v>
      </c>
      <c r="H345" s="32">
        <v>4.6500000000000004</v>
      </c>
      <c r="I345" s="31">
        <v>0</v>
      </c>
      <c r="J345" s="31">
        <v>0</v>
      </c>
      <c r="K345" s="31">
        <v>0</v>
      </c>
      <c r="L345" s="33">
        <v>65.12</v>
      </c>
      <c r="M345" s="34">
        <v>78.327853185732366</v>
      </c>
      <c r="N345" s="34">
        <v>102.49116255735491</v>
      </c>
      <c r="O345" s="34">
        <v>81.593986011560176</v>
      </c>
      <c r="P345" s="34">
        <v>49.057830575035958</v>
      </c>
      <c r="Q345" s="36">
        <v>86.850466366748066</v>
      </c>
      <c r="R345" s="34">
        <v>0.76008401865498942</v>
      </c>
      <c r="S345" s="34">
        <v>89.659575147230157</v>
      </c>
      <c r="T345" s="2">
        <v>11.95</v>
      </c>
      <c r="U345" s="33">
        <v>30.36</v>
      </c>
      <c r="V345" s="33">
        <v>4.84</v>
      </c>
      <c r="W345" s="33">
        <v>1.22</v>
      </c>
      <c r="X345" s="35">
        <v>1029.6245871019323</v>
      </c>
      <c r="Y345" s="35">
        <v>10.975754854032473</v>
      </c>
      <c r="Z345" s="35">
        <v>764.00989449109068</v>
      </c>
      <c r="AA345" s="34">
        <v>7.558217371401426</v>
      </c>
    </row>
    <row r="346" spans="1:27">
      <c r="A346" s="29" t="s">
        <v>784</v>
      </c>
      <c r="B346" s="29" t="s">
        <v>865</v>
      </c>
      <c r="C346" s="37" t="s">
        <v>785</v>
      </c>
      <c r="D346" s="2" t="s">
        <v>1332</v>
      </c>
      <c r="E346" s="31">
        <v>0</v>
      </c>
      <c r="F346" s="31">
        <v>0</v>
      </c>
      <c r="G346" s="31">
        <v>0</v>
      </c>
      <c r="H346" s="32">
        <v>0</v>
      </c>
      <c r="I346" s="31">
        <v>0</v>
      </c>
      <c r="J346" s="31">
        <v>0</v>
      </c>
      <c r="K346" s="31">
        <v>0</v>
      </c>
      <c r="L346" s="33">
        <v>65.09</v>
      </c>
      <c r="M346" s="34">
        <v>51.678089940916138</v>
      </c>
      <c r="N346" s="34">
        <v>74.731667609304182</v>
      </c>
      <c r="O346" s="34">
        <v>40.840627351471859</v>
      </c>
      <c r="P346" s="34">
        <v>25.314395483556808</v>
      </c>
      <c r="Q346" s="36">
        <v>44.55573398334468</v>
      </c>
      <c r="R346" s="34">
        <v>1.1216331599782658</v>
      </c>
      <c r="S346" s="34">
        <v>76.739337622111037</v>
      </c>
      <c r="T346" s="2">
        <v>14.63</v>
      </c>
      <c r="U346" s="33">
        <v>42.23</v>
      </c>
      <c r="V346" s="33">
        <v>13.18</v>
      </c>
      <c r="W346" s="33">
        <v>5.58</v>
      </c>
      <c r="X346" s="35">
        <v>1021.0069106616785</v>
      </c>
      <c r="Y346" s="35">
        <v>21.585769781430834</v>
      </c>
      <c r="Z346" s="35">
        <v>695.89802500063445</v>
      </c>
      <c r="AA346" s="34">
        <v>7.1690751685501226</v>
      </c>
    </row>
    <row r="347" spans="1:27">
      <c r="A347" s="29" t="s">
        <v>784</v>
      </c>
      <c r="B347" s="29" t="s">
        <v>867</v>
      </c>
      <c r="C347" s="37" t="s">
        <v>785</v>
      </c>
      <c r="D347" s="2" t="s">
        <v>1333</v>
      </c>
      <c r="E347" s="31">
        <v>0</v>
      </c>
      <c r="F347" s="31">
        <v>0</v>
      </c>
      <c r="G347" s="31">
        <v>0</v>
      </c>
      <c r="H347" s="32">
        <v>0.7</v>
      </c>
      <c r="I347" s="31">
        <v>0</v>
      </c>
      <c r="J347" s="31">
        <v>0</v>
      </c>
      <c r="K347" s="31">
        <v>0</v>
      </c>
      <c r="L347" s="33">
        <v>64.63</v>
      </c>
      <c r="M347" s="34">
        <v>93.893023349254264</v>
      </c>
      <c r="N347" s="34">
        <v>81.25806334276237</v>
      </c>
      <c r="O347" s="34">
        <v>53.91312476972535</v>
      </c>
      <c r="P347" s="34">
        <v>45.964804594096165</v>
      </c>
      <c r="Q347" s="36">
        <v>92.768726485865287</v>
      </c>
      <c r="R347" s="34">
        <v>1.3759410917844752</v>
      </c>
      <c r="S347" s="34">
        <v>86.98088805862912</v>
      </c>
      <c r="T347" s="2">
        <v>3.77</v>
      </c>
      <c r="U347" s="33">
        <v>43.63</v>
      </c>
      <c r="V347" s="33">
        <v>11.63</v>
      </c>
      <c r="W347" s="33">
        <v>4.33</v>
      </c>
      <c r="X347" s="35">
        <v>1063.0186543368677</v>
      </c>
      <c r="Y347" s="35">
        <v>15.052657240680652</v>
      </c>
      <c r="Z347" s="35">
        <v>741.29983334587564</v>
      </c>
      <c r="AA347" s="34">
        <v>7.910234093514859</v>
      </c>
    </row>
    <row r="348" spans="1:27">
      <c r="A348" s="29" t="s">
        <v>784</v>
      </c>
      <c r="B348" s="29" t="s">
        <v>869</v>
      </c>
      <c r="C348" s="37" t="s">
        <v>785</v>
      </c>
      <c r="D348" s="2" t="s">
        <v>1334</v>
      </c>
      <c r="E348" s="31">
        <v>266</v>
      </c>
      <c r="F348" s="31">
        <v>14</v>
      </c>
      <c r="G348" s="31">
        <v>5</v>
      </c>
      <c r="H348" s="32">
        <v>72.37</v>
      </c>
      <c r="I348" s="31">
        <v>234</v>
      </c>
      <c r="J348" s="31">
        <v>6932</v>
      </c>
      <c r="K348" s="31">
        <v>152</v>
      </c>
      <c r="L348" s="33">
        <v>70</v>
      </c>
      <c r="M348" s="34">
        <v>100</v>
      </c>
      <c r="N348" s="34">
        <v>105.23457062596253</v>
      </c>
      <c r="O348" s="34">
        <v>108.6892583408269</v>
      </c>
      <c r="P348" s="34">
        <v>105.2549561986784</v>
      </c>
      <c r="Q348" s="36">
        <v>98.170677744319306</v>
      </c>
      <c r="R348" s="34">
        <v>12.391651589362363</v>
      </c>
      <c r="S348" s="34">
        <v>59.507173908146946</v>
      </c>
      <c r="T348" s="2">
        <v>46.25</v>
      </c>
      <c r="U348" s="33">
        <v>11.46</v>
      </c>
      <c r="V348" s="33">
        <v>3.2</v>
      </c>
      <c r="W348" s="33">
        <v>1.25</v>
      </c>
      <c r="X348" s="35">
        <v>26033.138649664532</v>
      </c>
      <c r="Y348" s="35">
        <v>90.146816845915424</v>
      </c>
      <c r="Z348" s="35">
        <v>19480.618029453279</v>
      </c>
      <c r="AA348" s="34">
        <v>7.2329157523191299</v>
      </c>
    </row>
    <row r="349" spans="1:27">
      <c r="A349" s="29" t="s">
        <v>782</v>
      </c>
      <c r="B349" s="29" t="s">
        <v>790</v>
      </c>
      <c r="C349" s="37" t="s">
        <v>783</v>
      </c>
      <c r="D349" s="2" t="s">
        <v>1294</v>
      </c>
      <c r="E349" s="31">
        <v>0</v>
      </c>
      <c r="F349" s="31">
        <v>0</v>
      </c>
      <c r="G349" s="31">
        <v>0</v>
      </c>
      <c r="H349" s="32">
        <v>71.84</v>
      </c>
      <c r="I349" s="31">
        <v>0</v>
      </c>
      <c r="J349" s="31">
        <v>0</v>
      </c>
      <c r="K349" s="31">
        <v>0</v>
      </c>
      <c r="L349" s="33">
        <v>67.95</v>
      </c>
      <c r="M349" s="34">
        <v>98.463768524503564</v>
      </c>
      <c r="N349" s="34">
        <v>119.90328671023886</v>
      </c>
      <c r="O349" s="34">
        <v>92.850650069635847</v>
      </c>
      <c r="P349" s="34">
        <v>113.7193764937589</v>
      </c>
      <c r="Q349" s="36">
        <v>69.630074380966818</v>
      </c>
      <c r="R349" s="34">
        <v>9.9598021920819004</v>
      </c>
      <c r="S349" s="34">
        <v>65.869780554708939</v>
      </c>
      <c r="T349" s="2">
        <v>35.69</v>
      </c>
      <c r="U349" s="33">
        <v>25.96</v>
      </c>
      <c r="V349" s="33">
        <v>3.82</v>
      </c>
      <c r="W349" s="33">
        <v>0.86</v>
      </c>
      <c r="X349" s="35">
        <v>4080.6622881701478</v>
      </c>
      <c r="Y349" s="35">
        <v>54.5747377115785</v>
      </c>
      <c r="Z349" s="35">
        <v>2950.524281309547</v>
      </c>
      <c r="AA349" s="34">
        <v>5.3018845044896352</v>
      </c>
    </row>
    <row r="350" spans="1:27">
      <c r="A350" s="29" t="s">
        <v>782</v>
      </c>
      <c r="B350" s="29" t="s">
        <v>792</v>
      </c>
      <c r="C350" s="37" t="s">
        <v>783</v>
      </c>
      <c r="D350" s="2" t="s">
        <v>1295</v>
      </c>
      <c r="E350" s="31">
        <v>0</v>
      </c>
      <c r="F350" s="31">
        <v>0</v>
      </c>
      <c r="G350" s="31">
        <v>0</v>
      </c>
      <c r="H350" s="32">
        <v>19.88</v>
      </c>
      <c r="I350" s="31">
        <v>0</v>
      </c>
      <c r="J350" s="31">
        <v>0</v>
      </c>
      <c r="K350" s="31">
        <v>0</v>
      </c>
      <c r="L350" s="33">
        <v>63.99</v>
      </c>
      <c r="M350" s="34">
        <v>99.015490596762362</v>
      </c>
      <c r="N350" s="34">
        <v>118.6331186084273</v>
      </c>
      <c r="O350" s="34">
        <v>73.830631080338975</v>
      </c>
      <c r="P350" s="34">
        <v>80.544774864076501</v>
      </c>
      <c r="Q350" s="36">
        <v>86.002461498540157</v>
      </c>
      <c r="R350" s="34">
        <v>5.5403281803895776</v>
      </c>
      <c r="S350" s="34">
        <v>71.270804573750425</v>
      </c>
      <c r="T350" s="2">
        <v>25.85</v>
      </c>
      <c r="U350" s="33">
        <v>17.22</v>
      </c>
      <c r="V350" s="33">
        <v>2.35</v>
      </c>
      <c r="W350" s="33">
        <v>0.48</v>
      </c>
      <c r="X350" s="35">
        <v>2136.3886905880345</v>
      </c>
      <c r="Y350" s="35">
        <v>38.491409303786</v>
      </c>
      <c r="Z350" s="35">
        <v>1547.9262475166258</v>
      </c>
      <c r="AA350" s="34">
        <v>3.0527542138451622</v>
      </c>
    </row>
    <row r="351" spans="1:27">
      <c r="A351" s="29" t="s">
        <v>782</v>
      </c>
      <c r="B351" s="29" t="s">
        <v>794</v>
      </c>
      <c r="C351" s="37" t="s">
        <v>783</v>
      </c>
      <c r="D351" s="2" t="s">
        <v>1296</v>
      </c>
      <c r="E351" s="31">
        <v>0</v>
      </c>
      <c r="F351" s="31">
        <v>0</v>
      </c>
      <c r="G351" s="31">
        <v>0</v>
      </c>
      <c r="H351" s="32">
        <v>15.33</v>
      </c>
      <c r="I351" s="31">
        <v>0</v>
      </c>
      <c r="J351" s="31">
        <v>0</v>
      </c>
      <c r="K351" s="31">
        <v>0</v>
      </c>
      <c r="L351" s="33">
        <v>59.26</v>
      </c>
      <c r="M351" s="34">
        <v>100</v>
      </c>
      <c r="N351" s="34">
        <v>112.27932933479943</v>
      </c>
      <c r="O351" s="34">
        <v>107.96153195701734</v>
      </c>
      <c r="P351" s="34">
        <v>48.168118330389859</v>
      </c>
      <c r="Q351" s="36">
        <v>71.841182238319334</v>
      </c>
      <c r="R351" s="34">
        <v>1.4681506038361354</v>
      </c>
      <c r="S351" s="34">
        <v>62.720926778553398</v>
      </c>
      <c r="T351" s="2">
        <v>39.86</v>
      </c>
      <c r="U351" s="33">
        <v>36.369999999999997</v>
      </c>
      <c r="V351" s="33">
        <v>10.01</v>
      </c>
      <c r="W351" s="33">
        <v>3.91</v>
      </c>
      <c r="X351" s="35">
        <v>1209.8940540531921</v>
      </c>
      <c r="Y351" s="35">
        <v>39.681667892856417</v>
      </c>
      <c r="Z351" s="35">
        <v>886.58709557153895</v>
      </c>
      <c r="AA351" s="34">
        <v>5.5191768389567528</v>
      </c>
    </row>
    <row r="352" spans="1:27">
      <c r="A352" s="29" t="s">
        <v>782</v>
      </c>
      <c r="B352" s="29" t="s">
        <v>796</v>
      </c>
      <c r="C352" s="37" t="s">
        <v>783</v>
      </c>
      <c r="D352" s="2" t="s">
        <v>1297</v>
      </c>
      <c r="E352" s="31">
        <v>0</v>
      </c>
      <c r="F352" s="31">
        <v>0</v>
      </c>
      <c r="G352" s="31">
        <v>0</v>
      </c>
      <c r="H352" s="32">
        <v>49.34</v>
      </c>
      <c r="I352" s="31">
        <v>0</v>
      </c>
      <c r="J352" s="31">
        <v>0</v>
      </c>
      <c r="K352" s="31">
        <v>0</v>
      </c>
      <c r="L352" s="33">
        <v>59.83</v>
      </c>
      <c r="M352" s="34">
        <v>99.663430980266767</v>
      </c>
      <c r="N352" s="34">
        <v>106.58288713525599</v>
      </c>
      <c r="O352" s="34">
        <v>94.331968355337253</v>
      </c>
      <c r="P352" s="34">
        <v>80.052897725638061</v>
      </c>
      <c r="Q352" s="36">
        <v>92.233642370627791</v>
      </c>
      <c r="R352" s="34">
        <v>7.6157581560768755</v>
      </c>
      <c r="S352" s="34">
        <v>68.619030857679221</v>
      </c>
      <c r="T352" s="2">
        <v>30.01</v>
      </c>
      <c r="U352" s="33">
        <v>34.32</v>
      </c>
      <c r="V352" s="33">
        <v>14.11</v>
      </c>
      <c r="W352" s="33">
        <v>7.36</v>
      </c>
      <c r="X352" s="35">
        <v>24647.10761938175</v>
      </c>
      <c r="Y352" s="35">
        <v>408.0646956851283</v>
      </c>
      <c r="Z352" s="35">
        <v>23018.342304278391</v>
      </c>
      <c r="AA352" s="34">
        <v>2.7245485445341018</v>
      </c>
    </row>
    <row r="353" spans="1:27">
      <c r="A353" s="29" t="s">
        <v>782</v>
      </c>
      <c r="B353" s="29" t="s">
        <v>798</v>
      </c>
      <c r="C353" s="37" t="s">
        <v>783</v>
      </c>
      <c r="D353" s="2" t="s">
        <v>1298</v>
      </c>
      <c r="E353" s="31">
        <v>0</v>
      </c>
      <c r="F353" s="31">
        <v>0</v>
      </c>
      <c r="G353" s="31">
        <v>0</v>
      </c>
      <c r="H353" s="32">
        <v>39.92</v>
      </c>
      <c r="I353" s="31">
        <v>0</v>
      </c>
      <c r="J353" s="31">
        <v>0</v>
      </c>
      <c r="K353" s="31">
        <v>0</v>
      </c>
      <c r="L353" s="33">
        <v>68</v>
      </c>
      <c r="M353" s="34">
        <v>100</v>
      </c>
      <c r="N353" s="34">
        <v>104.75804417408561</v>
      </c>
      <c r="O353" s="34">
        <v>89.977526747434382</v>
      </c>
      <c r="P353" s="34">
        <v>93.078424811711031</v>
      </c>
      <c r="Q353" s="36">
        <v>90.059838747140816</v>
      </c>
      <c r="R353" s="34">
        <v>2.6807701631939569</v>
      </c>
      <c r="S353" s="34">
        <v>65.614299468374568</v>
      </c>
      <c r="T353" s="2">
        <v>20.58</v>
      </c>
      <c r="U353" s="33">
        <v>24.32</v>
      </c>
      <c r="V353" s="33">
        <v>5.64</v>
      </c>
      <c r="W353" s="33">
        <v>1.84</v>
      </c>
      <c r="X353" s="35">
        <v>7648.4214055723096</v>
      </c>
      <c r="Y353" s="35">
        <v>47.044627228606025</v>
      </c>
      <c r="Z353" s="35">
        <v>5867.3068299267643</v>
      </c>
      <c r="AA353" s="34">
        <v>7.4919407520691976</v>
      </c>
    </row>
    <row r="354" spans="1:27">
      <c r="A354" s="29" t="s">
        <v>782</v>
      </c>
      <c r="B354" s="29" t="s">
        <v>800</v>
      </c>
      <c r="C354" s="37" t="s">
        <v>783</v>
      </c>
      <c r="D354" s="2" t="s">
        <v>1299</v>
      </c>
      <c r="E354" s="31">
        <v>0</v>
      </c>
      <c r="F354" s="31">
        <v>0</v>
      </c>
      <c r="G354" s="31">
        <v>0</v>
      </c>
      <c r="H354" s="32">
        <v>48.48</v>
      </c>
      <c r="I354" s="31">
        <v>0</v>
      </c>
      <c r="J354" s="31">
        <v>0</v>
      </c>
      <c r="K354" s="31">
        <v>0</v>
      </c>
      <c r="L354" s="33">
        <v>65.63</v>
      </c>
      <c r="M354" s="34">
        <v>100</v>
      </c>
      <c r="N354" s="34">
        <v>118.74490683360412</v>
      </c>
      <c r="O354" s="34">
        <v>98.047575329964872</v>
      </c>
      <c r="P354" s="34">
        <v>65.23409891347049</v>
      </c>
      <c r="Q354" s="36">
        <v>91.881741926815792</v>
      </c>
      <c r="R354" s="34">
        <v>4.8377028714107366</v>
      </c>
      <c r="S354" s="34">
        <v>77.178251892635927</v>
      </c>
      <c r="T354" s="2">
        <v>24.16</v>
      </c>
      <c r="U354" s="33">
        <v>19.66</v>
      </c>
      <c r="V354" s="33">
        <v>4.93</v>
      </c>
      <c r="W354" s="33">
        <v>1.56</v>
      </c>
      <c r="X354" s="35">
        <v>1482.8575495181622</v>
      </c>
      <c r="Y354" s="35">
        <v>33.781154308323359</v>
      </c>
      <c r="Z354" s="35">
        <v>1082.5037420638507</v>
      </c>
      <c r="AA354" s="34">
        <v>6.1357513076060428</v>
      </c>
    </row>
    <row r="355" spans="1:27">
      <c r="A355" s="29" t="s">
        <v>782</v>
      </c>
      <c r="B355" s="29" t="s">
        <v>802</v>
      </c>
      <c r="C355" s="37" t="s">
        <v>783</v>
      </c>
      <c r="D355" s="2" t="s">
        <v>1300</v>
      </c>
      <c r="E355" s="31">
        <v>0</v>
      </c>
      <c r="F355" s="31">
        <v>0</v>
      </c>
      <c r="G355" s="31">
        <v>0</v>
      </c>
      <c r="H355" s="32">
        <v>60.89</v>
      </c>
      <c r="I355" s="31">
        <v>0</v>
      </c>
      <c r="J355" s="31">
        <v>0</v>
      </c>
      <c r="K355" s="31">
        <v>0</v>
      </c>
      <c r="L355" s="33">
        <v>65.52</v>
      </c>
      <c r="M355" s="34">
        <v>100</v>
      </c>
      <c r="N355" s="34">
        <v>109.13316540348758</v>
      </c>
      <c r="O355" s="34">
        <v>87.890949872965166</v>
      </c>
      <c r="P355" s="34">
        <v>93.176413441679657</v>
      </c>
      <c r="Q355" s="36">
        <v>91.770221691438451</v>
      </c>
      <c r="R355" s="34">
        <v>4.5564506072773518</v>
      </c>
      <c r="S355" s="34">
        <v>68.105307855626336</v>
      </c>
      <c r="T355" s="2">
        <v>37.64</v>
      </c>
      <c r="U355" s="33">
        <v>32.86</v>
      </c>
      <c r="V355" s="33">
        <v>12.56</v>
      </c>
      <c r="W355" s="33">
        <v>5.8</v>
      </c>
      <c r="X355" s="35">
        <v>8943.8342900678363</v>
      </c>
      <c r="Y355" s="35">
        <v>108.03819929053726</v>
      </c>
      <c r="Z355" s="35">
        <v>7716.9108411371399</v>
      </c>
      <c r="AA355" s="34">
        <v>0.93242719294694609</v>
      </c>
    </row>
    <row r="356" spans="1:27">
      <c r="A356" s="29" t="s">
        <v>782</v>
      </c>
      <c r="B356" s="29" t="s">
        <v>804</v>
      </c>
      <c r="C356" s="37" t="s">
        <v>783</v>
      </c>
      <c r="D356" s="2" t="s">
        <v>1301</v>
      </c>
      <c r="E356" s="31">
        <v>0</v>
      </c>
      <c r="F356" s="31">
        <v>0</v>
      </c>
      <c r="G356" s="31">
        <v>0</v>
      </c>
      <c r="H356" s="32">
        <v>54.28</v>
      </c>
      <c r="I356" s="31">
        <v>0</v>
      </c>
      <c r="J356" s="31">
        <v>0</v>
      </c>
      <c r="K356" s="31">
        <v>0</v>
      </c>
      <c r="L356" s="33">
        <v>64.260000000000005</v>
      </c>
      <c r="M356" s="34">
        <v>99.302285670887329</v>
      </c>
      <c r="N356" s="34">
        <v>123.78056677911205</v>
      </c>
      <c r="O356" s="34">
        <v>78.037565630465082</v>
      </c>
      <c r="P356" s="34">
        <v>68.455138578558334</v>
      </c>
      <c r="Q356" s="36">
        <v>77.827976360663087</v>
      </c>
      <c r="R356" s="34">
        <v>3.0987806242308982</v>
      </c>
      <c r="S356" s="34">
        <v>56.968963099866166</v>
      </c>
      <c r="T356" s="2">
        <v>45.18</v>
      </c>
      <c r="U356" s="33">
        <v>20</v>
      </c>
      <c r="V356" s="33">
        <v>3.58</v>
      </c>
      <c r="W356" s="33">
        <v>0.9</v>
      </c>
      <c r="X356" s="35">
        <v>2418.7763366058052</v>
      </c>
      <c r="Y356" s="35">
        <v>51.890595683732116</v>
      </c>
      <c r="Z356" s="35">
        <v>2133.1213181414391</v>
      </c>
      <c r="AA356" s="34">
        <v>2.4116138142184838</v>
      </c>
    </row>
    <row r="357" spans="1:27">
      <c r="A357" s="29" t="s">
        <v>782</v>
      </c>
      <c r="B357" s="29" t="s">
        <v>806</v>
      </c>
      <c r="C357" s="37" t="s">
        <v>783</v>
      </c>
      <c r="D357" s="2" t="s">
        <v>1302</v>
      </c>
      <c r="E357" s="31">
        <v>0</v>
      </c>
      <c r="F357" s="31">
        <v>0</v>
      </c>
      <c r="G357" s="31">
        <v>0</v>
      </c>
      <c r="H357" s="32">
        <v>6.09</v>
      </c>
      <c r="I357" s="31">
        <v>0</v>
      </c>
      <c r="J357" s="31">
        <v>0</v>
      </c>
      <c r="K357" s="31">
        <v>0</v>
      </c>
      <c r="L357" s="33">
        <v>59.29</v>
      </c>
      <c r="M357" s="34">
        <v>100</v>
      </c>
      <c r="N357" s="34">
        <v>113.6572710663374</v>
      </c>
      <c r="O357" s="34">
        <v>87.346733753942061</v>
      </c>
      <c r="P357" s="34">
        <v>53.831585860929508</v>
      </c>
      <c r="Q357" s="36">
        <v>82.747611529376286</v>
      </c>
      <c r="R357" s="34">
        <v>0.43720789989446707</v>
      </c>
      <c r="S357" s="34">
        <v>77.724396531520981</v>
      </c>
      <c r="T357" s="2">
        <v>28.54</v>
      </c>
      <c r="U357" s="33">
        <v>35.99</v>
      </c>
      <c r="V357" s="33">
        <v>5.83</v>
      </c>
      <c r="W357" s="33">
        <v>1.61</v>
      </c>
      <c r="X357" s="35">
        <v>175.09167679318298</v>
      </c>
      <c r="Y357" s="35">
        <v>12.781347309525001</v>
      </c>
      <c r="Z357" s="35">
        <v>126.00914184149741</v>
      </c>
      <c r="AA357" s="34">
        <v>5.0091992315934135</v>
      </c>
    </row>
    <row r="358" spans="1:27">
      <c r="A358" s="29" t="s">
        <v>782</v>
      </c>
      <c r="B358" s="29" t="s">
        <v>808</v>
      </c>
      <c r="C358" s="37" t="s">
        <v>783</v>
      </c>
      <c r="D358" s="2" t="s">
        <v>1303</v>
      </c>
      <c r="E358" s="31">
        <v>0</v>
      </c>
      <c r="F358" s="31">
        <v>0</v>
      </c>
      <c r="G358" s="31">
        <v>0</v>
      </c>
      <c r="H358" s="32">
        <v>52.88</v>
      </c>
      <c r="I358" s="31">
        <v>0</v>
      </c>
      <c r="J358" s="31">
        <v>0</v>
      </c>
      <c r="K358" s="31">
        <v>0</v>
      </c>
      <c r="L358" s="33">
        <v>64.8</v>
      </c>
      <c r="M358" s="34">
        <v>100</v>
      </c>
      <c r="N358" s="34">
        <v>105.08828136531692</v>
      </c>
      <c r="O358" s="34">
        <v>91.608426611390982</v>
      </c>
      <c r="P358" s="34">
        <v>101.37720905630894</v>
      </c>
      <c r="Q358" s="36">
        <v>100</v>
      </c>
      <c r="R358" s="34">
        <v>1.5455338035983197</v>
      </c>
      <c r="S358" s="34">
        <v>85.5157923275044</v>
      </c>
      <c r="T358" s="2">
        <v>31.79</v>
      </c>
      <c r="U358" s="33">
        <v>34.869999999999997</v>
      </c>
      <c r="V358" s="33">
        <v>7.87</v>
      </c>
      <c r="W358" s="33">
        <v>2.25</v>
      </c>
      <c r="X358" s="35">
        <v>544.94743388480856</v>
      </c>
      <c r="Y358" s="35">
        <v>14.19984453930241</v>
      </c>
      <c r="Z358" s="35">
        <v>392.94483116202281</v>
      </c>
      <c r="AA358" s="34">
        <v>6.4486387975212267</v>
      </c>
    </row>
    <row r="359" spans="1:27">
      <c r="A359" s="29" t="s">
        <v>782</v>
      </c>
      <c r="B359" s="29" t="s">
        <v>810</v>
      </c>
      <c r="C359" s="37" t="s">
        <v>783</v>
      </c>
      <c r="D359" s="2" t="s">
        <v>1304</v>
      </c>
      <c r="E359" s="31">
        <v>0</v>
      </c>
      <c r="F359" s="31">
        <v>0</v>
      </c>
      <c r="G359" s="31">
        <v>0</v>
      </c>
      <c r="H359" s="32">
        <v>57.48</v>
      </c>
      <c r="I359" s="31">
        <v>0</v>
      </c>
      <c r="J359" s="31">
        <v>0</v>
      </c>
      <c r="K359" s="31">
        <v>0</v>
      </c>
      <c r="L359" s="33">
        <v>69.67</v>
      </c>
      <c r="M359" s="34">
        <v>99.561987369559077</v>
      </c>
      <c r="N359" s="34">
        <v>104.56810463946348</v>
      </c>
      <c r="O359" s="34">
        <v>95.167045383109112</v>
      </c>
      <c r="P359" s="34">
        <v>99.929738559330104</v>
      </c>
      <c r="Q359" s="36">
        <v>89.135859475973405</v>
      </c>
      <c r="R359" s="34">
        <v>13.539602073486812</v>
      </c>
      <c r="S359" s="34">
        <v>61.388351047961109</v>
      </c>
      <c r="T359" s="2">
        <v>48</v>
      </c>
      <c r="U359" s="33">
        <v>17.78</v>
      </c>
      <c r="V359" s="33">
        <v>3.14</v>
      </c>
      <c r="W359" s="33">
        <v>0.95</v>
      </c>
      <c r="X359" s="35">
        <v>648.24615798495915</v>
      </c>
      <c r="Y359" s="35">
        <v>28.786631643721265</v>
      </c>
      <c r="Z359" s="35">
        <v>502.49056866460438</v>
      </c>
      <c r="AA359" s="34">
        <v>4.7544356010553486</v>
      </c>
    </row>
    <row r="360" spans="1:27">
      <c r="A360" s="29" t="s">
        <v>782</v>
      </c>
      <c r="B360" s="29" t="s">
        <v>812</v>
      </c>
      <c r="C360" s="37" t="s">
        <v>783</v>
      </c>
      <c r="D360" s="2" t="s">
        <v>1305</v>
      </c>
      <c r="E360" s="31">
        <v>0</v>
      </c>
      <c r="F360" s="31">
        <v>0</v>
      </c>
      <c r="G360" s="31">
        <v>0</v>
      </c>
      <c r="H360" s="32">
        <v>0</v>
      </c>
      <c r="I360" s="31">
        <v>0</v>
      </c>
      <c r="J360" s="31">
        <v>0</v>
      </c>
      <c r="K360" s="31">
        <v>0</v>
      </c>
      <c r="L360" s="33">
        <v>66.959999999999994</v>
      </c>
      <c r="M360" s="34">
        <v>99.091854386470843</v>
      </c>
      <c r="N360" s="34">
        <v>117.60677731955356</v>
      </c>
      <c r="O360" s="34">
        <v>109.73297090064</v>
      </c>
      <c r="P360" s="34">
        <v>71.603422524578903</v>
      </c>
      <c r="Q360" s="36">
        <v>76.002878103342638</v>
      </c>
      <c r="R360" s="34">
        <v>1.6115970197602851</v>
      </c>
      <c r="S360" s="34">
        <v>79.536231884057969</v>
      </c>
      <c r="T360" s="2">
        <v>0</v>
      </c>
      <c r="U360" s="33">
        <v>34.020000000000003</v>
      </c>
      <c r="V360" s="33">
        <v>9.86</v>
      </c>
      <c r="W360" s="33">
        <v>4.0599999999999996</v>
      </c>
      <c r="X360" s="35">
        <v>157.02548945388867</v>
      </c>
      <c r="Y360" s="35">
        <v>5.4337839799947636</v>
      </c>
      <c r="Z360" s="35">
        <v>116.58816262136988</v>
      </c>
      <c r="AA360" s="34">
        <v>3.1149420641023369</v>
      </c>
    </row>
    <row r="361" spans="1:27">
      <c r="A361" s="29" t="s">
        <v>782</v>
      </c>
      <c r="B361" s="29" t="s">
        <v>814</v>
      </c>
      <c r="C361" s="37" t="s">
        <v>783</v>
      </c>
      <c r="D361" s="2" t="s">
        <v>1306</v>
      </c>
      <c r="E361" s="31">
        <v>0</v>
      </c>
      <c r="F361" s="31">
        <v>0</v>
      </c>
      <c r="G361" s="31">
        <v>0</v>
      </c>
      <c r="H361" s="32">
        <v>0</v>
      </c>
      <c r="I361" s="31">
        <v>0</v>
      </c>
      <c r="J361" s="31">
        <v>0</v>
      </c>
      <c r="K361" s="31">
        <v>0</v>
      </c>
      <c r="L361" s="33">
        <v>66.72</v>
      </c>
      <c r="M361" s="34">
        <v>91.771671481833465</v>
      </c>
      <c r="N361" s="34">
        <v>106.45039638050218</v>
      </c>
      <c r="O361" s="34">
        <v>79.264153731906788</v>
      </c>
      <c r="P361" s="34">
        <v>96.980346561155088</v>
      </c>
      <c r="Q361" s="36">
        <v>93.743481339216601</v>
      </c>
      <c r="R361" s="34">
        <v>0.98983413590155167</v>
      </c>
      <c r="S361" s="34">
        <v>88.885718362105862</v>
      </c>
      <c r="T361" s="2">
        <v>0</v>
      </c>
      <c r="U361" s="33">
        <v>39.229999999999997</v>
      </c>
      <c r="V361" s="33">
        <v>8.16</v>
      </c>
      <c r="W361" s="33">
        <v>2.33</v>
      </c>
      <c r="X361" s="35">
        <v>12396.900574342842</v>
      </c>
      <c r="Y361" s="35">
        <v>53.243743689008184</v>
      </c>
      <c r="Z361" s="35">
        <v>8816.4336935842857</v>
      </c>
      <c r="AA361" s="34">
        <v>9.2970575093179519</v>
      </c>
    </row>
    <row r="362" spans="1:27">
      <c r="A362" s="29" t="s">
        <v>727</v>
      </c>
      <c r="B362" s="29" t="s">
        <v>790</v>
      </c>
      <c r="C362" s="30" t="s">
        <v>728</v>
      </c>
      <c r="D362" s="2" t="s">
        <v>897</v>
      </c>
      <c r="E362" s="31">
        <v>3</v>
      </c>
      <c r="F362" s="31">
        <v>0</v>
      </c>
      <c r="G362" s="31">
        <v>3</v>
      </c>
      <c r="H362" s="32">
        <v>73.62</v>
      </c>
      <c r="I362" s="31">
        <v>0</v>
      </c>
      <c r="J362" s="31">
        <v>2</v>
      </c>
      <c r="K362" s="31">
        <v>0</v>
      </c>
      <c r="L362" s="33">
        <v>67.989999999999995</v>
      </c>
      <c r="M362" s="34">
        <v>100</v>
      </c>
      <c r="N362" s="34">
        <v>107.79069438414548</v>
      </c>
      <c r="O362" s="34">
        <v>97.389201556066467</v>
      </c>
      <c r="P362" s="34">
        <v>94.365718550861004</v>
      </c>
      <c r="Q362" s="36">
        <v>87.714539290161696</v>
      </c>
      <c r="R362" s="34">
        <v>6.5015416378962634</v>
      </c>
      <c r="S362" s="34">
        <v>63.815315885224656</v>
      </c>
      <c r="T362" s="2">
        <v>41.9</v>
      </c>
      <c r="U362" s="33">
        <v>9.9700000000000006</v>
      </c>
      <c r="V362" s="33">
        <v>1.47</v>
      </c>
      <c r="W362" s="33">
        <v>0.35</v>
      </c>
      <c r="X362" s="35">
        <v>27520.560218968887</v>
      </c>
      <c r="Y362" s="35">
        <v>86.560335348322411</v>
      </c>
      <c r="Z362" s="35">
        <v>20669.001019185325</v>
      </c>
      <c r="AA362" s="34">
        <v>3.8836541968653364</v>
      </c>
    </row>
    <row r="363" spans="1:27">
      <c r="A363" s="29" t="s">
        <v>727</v>
      </c>
      <c r="B363" s="29" t="s">
        <v>792</v>
      </c>
      <c r="C363" s="30" t="s">
        <v>728</v>
      </c>
      <c r="D363" s="2" t="s">
        <v>898</v>
      </c>
      <c r="E363" s="31">
        <v>4</v>
      </c>
      <c r="F363" s="31">
        <v>15</v>
      </c>
      <c r="G363" s="31">
        <v>8</v>
      </c>
      <c r="H363" s="32">
        <v>69.09</v>
      </c>
      <c r="I363" s="31">
        <v>0</v>
      </c>
      <c r="J363" s="31">
        <v>4</v>
      </c>
      <c r="K363" s="31">
        <v>0</v>
      </c>
      <c r="L363" s="33">
        <v>69.83</v>
      </c>
      <c r="M363" s="34">
        <v>99.175606308482287</v>
      </c>
      <c r="N363" s="34">
        <v>114.21110748011509</v>
      </c>
      <c r="O363" s="34">
        <v>86.352290392162942</v>
      </c>
      <c r="P363" s="34">
        <v>86.23777774468887</v>
      </c>
      <c r="Q363" s="36">
        <v>88.427274890310002</v>
      </c>
      <c r="R363" s="34">
        <v>4.7267947241755905</v>
      </c>
      <c r="S363" s="34">
        <v>67.733880496597521</v>
      </c>
      <c r="T363" s="2">
        <v>31.78</v>
      </c>
      <c r="U363" s="33">
        <v>6.94</v>
      </c>
      <c r="V363" s="33">
        <v>1.1399999999999999</v>
      </c>
      <c r="W363" s="33">
        <v>0.28999999999999998</v>
      </c>
      <c r="X363" s="35">
        <v>37030.725865246321</v>
      </c>
      <c r="Y363" s="35">
        <v>88.646876989000916</v>
      </c>
      <c r="Z363" s="35">
        <v>26741.091112500169</v>
      </c>
      <c r="AA363" s="34">
        <v>3.6836422770718968</v>
      </c>
    </row>
    <row r="364" spans="1:27">
      <c r="A364" s="29" t="s">
        <v>727</v>
      </c>
      <c r="B364" s="29" t="s">
        <v>794</v>
      </c>
      <c r="C364" s="30" t="s">
        <v>728</v>
      </c>
      <c r="D364" s="2" t="s">
        <v>899</v>
      </c>
      <c r="E364" s="31">
        <v>7</v>
      </c>
      <c r="F364" s="31">
        <v>70</v>
      </c>
      <c r="G364" s="31">
        <v>9</v>
      </c>
      <c r="H364" s="32">
        <v>73.94</v>
      </c>
      <c r="I364" s="31">
        <v>7</v>
      </c>
      <c r="J364" s="31">
        <v>13</v>
      </c>
      <c r="K364" s="31">
        <v>0</v>
      </c>
      <c r="L364" s="33">
        <v>67.069999999999993</v>
      </c>
      <c r="M364" s="34">
        <v>99.80603877522536</v>
      </c>
      <c r="N364" s="34">
        <v>101.72720433621265</v>
      </c>
      <c r="O364" s="34">
        <v>100.84651827366467</v>
      </c>
      <c r="P364" s="34">
        <v>67.183740867010883</v>
      </c>
      <c r="Q364" s="36">
        <v>83.111179333303483</v>
      </c>
      <c r="R364" s="34">
        <v>4.0760471901086346</v>
      </c>
      <c r="S364" s="34">
        <v>62.268602892706191</v>
      </c>
      <c r="T364" s="2">
        <v>43.19</v>
      </c>
      <c r="U364" s="33">
        <v>7.7</v>
      </c>
      <c r="V364" s="33">
        <v>1.17</v>
      </c>
      <c r="W364" s="33">
        <v>0.28000000000000003</v>
      </c>
      <c r="X364" s="35">
        <v>57383.243645467417</v>
      </c>
      <c r="Y364" s="35">
        <v>80.477569997317687</v>
      </c>
      <c r="Z364" s="35">
        <v>39754.987136613883</v>
      </c>
      <c r="AA364" s="34">
        <v>4.8389442147155108</v>
      </c>
    </row>
    <row r="365" spans="1:27">
      <c r="A365" s="29" t="s">
        <v>727</v>
      </c>
      <c r="B365" s="29" t="s">
        <v>796</v>
      </c>
      <c r="C365" s="30" t="s">
        <v>728</v>
      </c>
      <c r="D365" s="2" t="s">
        <v>900</v>
      </c>
      <c r="E365" s="31">
        <v>6</v>
      </c>
      <c r="F365" s="31">
        <v>22</v>
      </c>
      <c r="G365" s="31">
        <v>1</v>
      </c>
      <c r="H365" s="32">
        <v>74.14</v>
      </c>
      <c r="I365" s="31">
        <v>9</v>
      </c>
      <c r="J365" s="31">
        <v>200</v>
      </c>
      <c r="K365" s="31">
        <v>0</v>
      </c>
      <c r="L365" s="33">
        <v>70.540000000000006</v>
      </c>
      <c r="M365" s="34">
        <v>100</v>
      </c>
      <c r="N365" s="34">
        <v>113.66168637201358</v>
      </c>
      <c r="O365" s="34">
        <v>76.744937844058697</v>
      </c>
      <c r="P365" s="34">
        <v>98.070873169739457</v>
      </c>
      <c r="Q365" s="36">
        <v>80.03870569194001</v>
      </c>
      <c r="R365" s="34">
        <v>3.5489228664940651</v>
      </c>
      <c r="S365" s="34">
        <v>68.057222456788935</v>
      </c>
      <c r="T365" s="2">
        <v>35.51</v>
      </c>
      <c r="U365" s="33">
        <v>10.25</v>
      </c>
      <c r="V365" s="33">
        <v>1.52</v>
      </c>
      <c r="W365" s="33">
        <v>0.35</v>
      </c>
      <c r="X365" s="35">
        <v>41165.592461532775</v>
      </c>
      <c r="Y365" s="35">
        <v>98.600693803402109</v>
      </c>
      <c r="Z365" s="35">
        <v>30654.906262943678</v>
      </c>
      <c r="AA365" s="34">
        <v>2.9575998342510985</v>
      </c>
    </row>
    <row r="366" spans="1:27">
      <c r="A366" s="29" t="s">
        <v>727</v>
      </c>
      <c r="B366" s="29" t="s">
        <v>798</v>
      </c>
      <c r="C366" s="30" t="s">
        <v>728</v>
      </c>
      <c r="D366" s="2" t="s">
        <v>901</v>
      </c>
      <c r="E366" s="31">
        <v>9</v>
      </c>
      <c r="F366" s="31">
        <v>12</v>
      </c>
      <c r="G366" s="31">
        <v>4</v>
      </c>
      <c r="H366" s="32">
        <v>82.02</v>
      </c>
      <c r="I366" s="31">
        <v>1</v>
      </c>
      <c r="J366" s="31">
        <v>3</v>
      </c>
      <c r="K366" s="31">
        <v>74</v>
      </c>
      <c r="L366" s="33">
        <v>70.64</v>
      </c>
      <c r="M366" s="34">
        <v>100</v>
      </c>
      <c r="N366" s="34">
        <v>109.8694036600032</v>
      </c>
      <c r="O366" s="34">
        <v>85.07299404593293</v>
      </c>
      <c r="P366" s="34">
        <v>88.131934295344621</v>
      </c>
      <c r="Q366" s="36">
        <v>84.327802397450455</v>
      </c>
      <c r="R366" s="34">
        <v>5.6020151133501264</v>
      </c>
      <c r="S366" s="34">
        <v>66.562661676130375</v>
      </c>
      <c r="T366" s="2">
        <v>51.18</v>
      </c>
      <c r="U366" s="33">
        <v>5.8</v>
      </c>
      <c r="V366" s="33">
        <v>0.88</v>
      </c>
      <c r="W366" s="33">
        <v>0.25</v>
      </c>
      <c r="X366" s="35">
        <v>78943.381953529839</v>
      </c>
      <c r="Y366" s="35">
        <v>174.24794936018344</v>
      </c>
      <c r="Z366" s="35">
        <v>51558.108036957223</v>
      </c>
      <c r="AA366" s="34">
        <v>0.34825853091670922</v>
      </c>
    </row>
    <row r="367" spans="1:27">
      <c r="A367" s="29" t="s">
        <v>727</v>
      </c>
      <c r="B367" s="29" t="s">
        <v>800</v>
      </c>
      <c r="C367" s="30" t="s">
        <v>728</v>
      </c>
      <c r="D367" s="2" t="s">
        <v>902</v>
      </c>
      <c r="E367" s="31">
        <v>3</v>
      </c>
      <c r="F367" s="31">
        <v>99</v>
      </c>
      <c r="G367" s="31">
        <v>12</v>
      </c>
      <c r="H367" s="32">
        <v>70</v>
      </c>
      <c r="I367" s="31">
        <v>0</v>
      </c>
      <c r="J367" s="31">
        <v>5</v>
      </c>
      <c r="K367" s="31">
        <v>0</v>
      </c>
      <c r="L367" s="33">
        <v>70.16</v>
      </c>
      <c r="M367" s="34">
        <v>100</v>
      </c>
      <c r="N367" s="34">
        <v>104.09217479685007</v>
      </c>
      <c r="O367" s="34">
        <v>98.191108652509683</v>
      </c>
      <c r="P367" s="34">
        <v>84.219022086171961</v>
      </c>
      <c r="Q367" s="36">
        <v>82.450435630656543</v>
      </c>
      <c r="R367" s="34">
        <v>5.9298372347683506</v>
      </c>
      <c r="S367" s="34">
        <v>61.164675745477695</v>
      </c>
      <c r="T367" s="2">
        <v>38.36</v>
      </c>
      <c r="U367" s="33">
        <v>8.02</v>
      </c>
      <c r="V367" s="33">
        <v>1.01</v>
      </c>
      <c r="W367" s="33">
        <v>0.2</v>
      </c>
      <c r="X367" s="35">
        <v>69674.659163324759</v>
      </c>
      <c r="Y367" s="35">
        <v>85.732112340470138</v>
      </c>
      <c r="Z367" s="35">
        <v>47609.043874906019</v>
      </c>
      <c r="AA367" s="34">
        <v>2.7960776760114641</v>
      </c>
    </row>
    <row r="368" spans="1:27">
      <c r="A368" s="29" t="s">
        <v>727</v>
      </c>
      <c r="B368" s="29" t="s">
        <v>802</v>
      </c>
      <c r="C368" s="30" t="s">
        <v>728</v>
      </c>
      <c r="D368" s="2" t="s">
        <v>903</v>
      </c>
      <c r="E368" s="31">
        <v>4</v>
      </c>
      <c r="F368" s="31">
        <v>5</v>
      </c>
      <c r="G368" s="31">
        <v>2</v>
      </c>
      <c r="H368" s="32">
        <v>62.74</v>
      </c>
      <c r="I368" s="31">
        <v>0</v>
      </c>
      <c r="J368" s="31">
        <v>0</v>
      </c>
      <c r="K368" s="31">
        <v>158</v>
      </c>
      <c r="L368" s="33">
        <v>69.31</v>
      </c>
      <c r="M368" s="34">
        <v>100</v>
      </c>
      <c r="N368" s="34">
        <v>107.81505316978286</v>
      </c>
      <c r="O368" s="34">
        <v>96.947150704060363</v>
      </c>
      <c r="P368" s="34">
        <v>88.13784046998633</v>
      </c>
      <c r="Q368" s="36">
        <v>84.575807330377941</v>
      </c>
      <c r="R368" s="34">
        <v>6.1720754014961523</v>
      </c>
      <c r="S368" s="34">
        <v>64.824104287407252</v>
      </c>
      <c r="T368" s="2">
        <v>44.27</v>
      </c>
      <c r="U368" s="33">
        <v>10.91</v>
      </c>
      <c r="V368" s="33">
        <v>1.74</v>
      </c>
      <c r="W368" s="33">
        <v>0.47</v>
      </c>
      <c r="X368" s="35">
        <v>29449.285408598571</v>
      </c>
      <c r="Y368" s="35">
        <v>47.771142948027254</v>
      </c>
      <c r="Z368" s="35">
        <v>21829.011138761318</v>
      </c>
      <c r="AA368" s="34">
        <v>4.9444921873234051</v>
      </c>
    </row>
    <row r="369" spans="1:27">
      <c r="A369" s="29" t="s">
        <v>727</v>
      </c>
      <c r="B369" s="29" t="s">
        <v>804</v>
      </c>
      <c r="C369" s="30" t="s">
        <v>728</v>
      </c>
      <c r="D369" s="2" t="s">
        <v>904</v>
      </c>
      <c r="E369" s="31">
        <v>3</v>
      </c>
      <c r="F369" s="31">
        <v>27</v>
      </c>
      <c r="G369" s="31">
        <v>10</v>
      </c>
      <c r="H369" s="32">
        <v>77.099999999999994</v>
      </c>
      <c r="I369" s="31">
        <v>1</v>
      </c>
      <c r="J369" s="31">
        <v>0</v>
      </c>
      <c r="K369" s="31">
        <v>148</v>
      </c>
      <c r="L369" s="33">
        <v>70.69</v>
      </c>
      <c r="M369" s="34">
        <v>99.754761901244933</v>
      </c>
      <c r="N369" s="34">
        <v>111.28922233121867</v>
      </c>
      <c r="O369" s="34">
        <v>88.176021181186442</v>
      </c>
      <c r="P369" s="34">
        <v>75.170873683419259</v>
      </c>
      <c r="Q369" s="36">
        <v>89.920498774347578</v>
      </c>
      <c r="R369" s="34">
        <v>8.6186593467279558</v>
      </c>
      <c r="S369" s="34">
        <v>63.86899837389096</v>
      </c>
      <c r="T369" s="2">
        <v>35.53</v>
      </c>
      <c r="U369" s="33">
        <v>6.85</v>
      </c>
      <c r="V369" s="33">
        <v>0.95</v>
      </c>
      <c r="W369" s="33">
        <v>0.24</v>
      </c>
      <c r="X369" s="35">
        <v>132313.99525965189</v>
      </c>
      <c r="Y369" s="35">
        <v>239.83699925437597</v>
      </c>
      <c r="Z369" s="35">
        <v>80656.262963868794</v>
      </c>
      <c r="AA369" s="34">
        <v>-2.4440262508949928</v>
      </c>
    </row>
    <row r="370" spans="1:27">
      <c r="A370" s="29" t="s">
        <v>727</v>
      </c>
      <c r="B370" s="29" t="s">
        <v>806</v>
      </c>
      <c r="C370" s="30" t="s">
        <v>728</v>
      </c>
      <c r="D370" s="2" t="s">
        <v>905</v>
      </c>
      <c r="E370" s="31">
        <v>27881</v>
      </c>
      <c r="F370" s="31">
        <v>3</v>
      </c>
      <c r="G370" s="31">
        <v>1</v>
      </c>
      <c r="H370" s="32">
        <v>63.33</v>
      </c>
      <c r="I370" s="31">
        <v>1</v>
      </c>
      <c r="J370" s="31">
        <v>21</v>
      </c>
      <c r="K370" s="31">
        <v>0</v>
      </c>
      <c r="L370" s="33">
        <v>69.66</v>
      </c>
      <c r="M370" s="34">
        <v>100</v>
      </c>
      <c r="N370" s="34">
        <v>107.32776283178742</v>
      </c>
      <c r="O370" s="34">
        <v>92.174214557971169</v>
      </c>
      <c r="P370" s="34">
        <v>84.287337628054559</v>
      </c>
      <c r="Q370" s="36">
        <v>83.898571143450908</v>
      </c>
      <c r="R370" s="34">
        <v>4.5918143854218378</v>
      </c>
      <c r="S370" s="34">
        <v>60.632164191822724</v>
      </c>
      <c r="T370" s="2">
        <v>49.69</v>
      </c>
      <c r="U370" s="33">
        <v>7.88</v>
      </c>
      <c r="V370" s="33">
        <v>1.39</v>
      </c>
      <c r="W370" s="33">
        <v>0.38</v>
      </c>
      <c r="X370" s="35">
        <v>73459.605599836155</v>
      </c>
      <c r="Y370" s="35">
        <v>110.92562175131773</v>
      </c>
      <c r="Z370" s="35">
        <v>45705.251419309585</v>
      </c>
      <c r="AA370" s="34">
        <v>2.3019665102225133</v>
      </c>
    </row>
    <row r="371" spans="1:27">
      <c r="A371" s="29" t="s">
        <v>727</v>
      </c>
      <c r="B371" s="29" t="s">
        <v>808</v>
      </c>
      <c r="C371" s="30" t="s">
        <v>728</v>
      </c>
      <c r="D371" s="2" t="s">
        <v>906</v>
      </c>
      <c r="E371" s="31">
        <v>1</v>
      </c>
      <c r="F371" s="31">
        <v>41</v>
      </c>
      <c r="G371" s="31">
        <v>2</v>
      </c>
      <c r="H371" s="32">
        <v>58.01</v>
      </c>
      <c r="I371" s="31">
        <v>5</v>
      </c>
      <c r="J371" s="31">
        <v>5</v>
      </c>
      <c r="K371" s="31">
        <v>54</v>
      </c>
      <c r="L371" s="33">
        <v>66.989999999999995</v>
      </c>
      <c r="M371" s="34">
        <v>100</v>
      </c>
      <c r="N371" s="34">
        <v>117.14577316882485</v>
      </c>
      <c r="O371" s="34">
        <v>97.05849755772617</v>
      </c>
      <c r="P371" s="34">
        <v>88.776383490782308</v>
      </c>
      <c r="Q371" s="36">
        <v>86.846323937676004</v>
      </c>
      <c r="R371" s="34">
        <v>4.5405951527825099</v>
      </c>
      <c r="S371" s="34">
        <v>64.930280100079329</v>
      </c>
      <c r="T371" s="2">
        <v>35.94</v>
      </c>
      <c r="U371" s="33">
        <v>28.99</v>
      </c>
      <c r="V371" s="33">
        <v>6.51</v>
      </c>
      <c r="W371" s="33">
        <v>2.2000000000000002</v>
      </c>
      <c r="X371" s="35">
        <v>16046.158333915979</v>
      </c>
      <c r="Y371" s="35">
        <v>88.092133679103057</v>
      </c>
      <c r="Z371" s="35">
        <v>11453.445596749038</v>
      </c>
      <c r="AA371" s="34">
        <v>3.2211660001517259</v>
      </c>
    </row>
    <row r="372" spans="1:27">
      <c r="A372" s="29" t="s">
        <v>727</v>
      </c>
      <c r="B372" s="29" t="s">
        <v>810</v>
      </c>
      <c r="C372" s="30" t="s">
        <v>728</v>
      </c>
      <c r="D372" s="2" t="s">
        <v>907</v>
      </c>
      <c r="E372" s="31">
        <v>6</v>
      </c>
      <c r="F372" s="31">
        <v>21</v>
      </c>
      <c r="G372" s="31">
        <v>5</v>
      </c>
      <c r="H372" s="32">
        <v>68.23</v>
      </c>
      <c r="I372" s="31">
        <v>39</v>
      </c>
      <c r="J372" s="31">
        <v>0</v>
      </c>
      <c r="K372" s="31">
        <v>405</v>
      </c>
      <c r="L372" s="33">
        <v>71.75</v>
      </c>
      <c r="M372" s="34">
        <v>100</v>
      </c>
      <c r="N372" s="34">
        <v>107.433548016225</v>
      </c>
      <c r="O372" s="34">
        <v>90.693419445625011</v>
      </c>
      <c r="P372" s="34">
        <v>92.635369792799153</v>
      </c>
      <c r="Q372" s="36">
        <v>96.358057192510273</v>
      </c>
      <c r="R372" s="34">
        <v>8.9067958252073467</v>
      </c>
      <c r="S372" s="34">
        <v>64.215464878424115</v>
      </c>
      <c r="T372" s="2">
        <v>30.97</v>
      </c>
      <c r="U372" s="33">
        <v>3.05</v>
      </c>
      <c r="V372" s="33">
        <v>0.61</v>
      </c>
      <c r="W372" s="33">
        <v>0.16</v>
      </c>
      <c r="X372" s="35">
        <v>92381.597746813481</v>
      </c>
      <c r="Y372" s="35">
        <v>86.778647586728752</v>
      </c>
      <c r="Z372" s="35">
        <v>61048.603067450778</v>
      </c>
      <c r="AA372" s="34">
        <v>5.959379619468379</v>
      </c>
    </row>
    <row r="373" spans="1:27">
      <c r="A373" s="29" t="s">
        <v>727</v>
      </c>
      <c r="B373" s="29" t="s">
        <v>812</v>
      </c>
      <c r="C373" s="30" t="s">
        <v>728</v>
      </c>
      <c r="D373" s="2" t="s">
        <v>908</v>
      </c>
      <c r="E373" s="31">
        <v>1</v>
      </c>
      <c r="F373" s="31">
        <v>41</v>
      </c>
      <c r="G373" s="31">
        <v>8</v>
      </c>
      <c r="H373" s="32">
        <v>61.68</v>
      </c>
      <c r="I373" s="31">
        <v>13</v>
      </c>
      <c r="J373" s="31">
        <v>12</v>
      </c>
      <c r="K373" s="31">
        <v>83</v>
      </c>
      <c r="L373" s="33">
        <v>70.37</v>
      </c>
      <c r="M373" s="34">
        <v>100</v>
      </c>
      <c r="N373" s="34">
        <v>111.92288739057371</v>
      </c>
      <c r="O373" s="34">
        <v>95.601153329091943</v>
      </c>
      <c r="P373" s="34">
        <v>86.19277489883649</v>
      </c>
      <c r="Q373" s="36">
        <v>89.391811479028433</v>
      </c>
      <c r="R373" s="34">
        <v>8.9428377701129094</v>
      </c>
      <c r="S373" s="34">
        <v>65.52914869674828</v>
      </c>
      <c r="T373" s="2">
        <v>39.15</v>
      </c>
      <c r="U373" s="33">
        <v>4.57</v>
      </c>
      <c r="V373" s="33">
        <v>0.84</v>
      </c>
      <c r="W373" s="33">
        <v>0.25</v>
      </c>
      <c r="X373" s="35">
        <v>27945.396021853994</v>
      </c>
      <c r="Y373" s="35">
        <v>95.733573666545595</v>
      </c>
      <c r="Z373" s="35">
        <v>21468.403794113761</v>
      </c>
      <c r="AA373" s="34">
        <v>4.63973177642049</v>
      </c>
    </row>
    <row r="374" spans="1:27">
      <c r="A374" s="29" t="s">
        <v>776</v>
      </c>
      <c r="B374" s="29" t="s">
        <v>790</v>
      </c>
      <c r="C374" s="37" t="s">
        <v>777</v>
      </c>
      <c r="D374" s="2" t="s">
        <v>1267</v>
      </c>
      <c r="E374" s="31">
        <v>4</v>
      </c>
      <c r="F374" s="31">
        <v>17</v>
      </c>
      <c r="G374" s="31">
        <v>4</v>
      </c>
      <c r="H374" s="32">
        <v>55.38</v>
      </c>
      <c r="I374" s="31">
        <v>0</v>
      </c>
      <c r="J374" s="31">
        <v>25</v>
      </c>
      <c r="K374" s="31">
        <v>71</v>
      </c>
      <c r="L374" s="33">
        <v>60.79</v>
      </c>
      <c r="M374" s="34">
        <v>99.82371571335797</v>
      </c>
      <c r="N374" s="34">
        <v>106.52016521574805</v>
      </c>
      <c r="O374" s="34">
        <v>93.964703430089614</v>
      </c>
      <c r="P374" s="34">
        <v>75.026483654598564</v>
      </c>
      <c r="Q374" s="36">
        <v>85.473739595779762</v>
      </c>
      <c r="R374" s="34">
        <v>3.5125538929748923</v>
      </c>
      <c r="S374" s="34">
        <v>61.598146171270862</v>
      </c>
      <c r="T374" s="2">
        <v>33.79</v>
      </c>
      <c r="U374" s="33">
        <v>13.94</v>
      </c>
      <c r="V374" s="33">
        <v>2.2799999999999998</v>
      </c>
      <c r="W374" s="33">
        <v>0.56000000000000005</v>
      </c>
      <c r="X374" s="35">
        <v>3801.8014495783254</v>
      </c>
      <c r="Y374" s="35">
        <v>22.847776399684644</v>
      </c>
      <c r="Z374" s="35">
        <v>2992.5810102414794</v>
      </c>
      <c r="AA374" s="34">
        <v>6.0112462537709916</v>
      </c>
    </row>
    <row r="375" spans="1:27">
      <c r="A375" s="29" t="s">
        <v>776</v>
      </c>
      <c r="B375" s="29" t="s">
        <v>792</v>
      </c>
      <c r="C375" s="37" t="s">
        <v>777</v>
      </c>
      <c r="D375" s="2" t="s">
        <v>1268</v>
      </c>
      <c r="E375" s="31">
        <v>37</v>
      </c>
      <c r="F375" s="31">
        <v>29</v>
      </c>
      <c r="G375" s="31">
        <v>7</v>
      </c>
      <c r="H375" s="32">
        <v>45.65</v>
      </c>
      <c r="I375" s="31">
        <v>0</v>
      </c>
      <c r="J375" s="31">
        <v>8</v>
      </c>
      <c r="K375" s="31">
        <v>281</v>
      </c>
      <c r="L375" s="33">
        <v>61.76</v>
      </c>
      <c r="M375" s="34">
        <v>99.090866331799191</v>
      </c>
      <c r="N375" s="34">
        <v>106.97775390988812</v>
      </c>
      <c r="O375" s="34">
        <v>84.50264602587292</v>
      </c>
      <c r="P375" s="34">
        <v>83.982366245996715</v>
      </c>
      <c r="Q375" s="36">
        <v>83.992810897211371</v>
      </c>
      <c r="R375" s="34">
        <v>3.9366223388628843</v>
      </c>
      <c r="S375" s="34">
        <v>66.628171375815171</v>
      </c>
      <c r="T375" s="2">
        <v>38.01</v>
      </c>
      <c r="U375" s="33">
        <v>16.05</v>
      </c>
      <c r="V375" s="33">
        <v>2.02</v>
      </c>
      <c r="W375" s="33">
        <v>0.41</v>
      </c>
      <c r="X375" s="35">
        <v>10369.882869359255</v>
      </c>
      <c r="Y375" s="35">
        <v>24.25794385137047</v>
      </c>
      <c r="Z375" s="35">
        <v>7797.4053699675751</v>
      </c>
      <c r="AA375" s="34">
        <v>7.4665459127292166</v>
      </c>
    </row>
    <row r="376" spans="1:27">
      <c r="A376" s="29" t="s">
        <v>776</v>
      </c>
      <c r="B376" s="29" t="s">
        <v>794</v>
      </c>
      <c r="C376" s="37" t="s">
        <v>777</v>
      </c>
      <c r="D376" s="2" t="s">
        <v>1269</v>
      </c>
      <c r="E376" s="31">
        <v>28</v>
      </c>
      <c r="F376" s="31">
        <v>14</v>
      </c>
      <c r="G376" s="31">
        <v>5</v>
      </c>
      <c r="H376" s="32">
        <v>73.209999999999994</v>
      </c>
      <c r="I376" s="31">
        <v>0</v>
      </c>
      <c r="J376" s="31">
        <v>24</v>
      </c>
      <c r="K376" s="31">
        <v>26</v>
      </c>
      <c r="L376" s="33">
        <v>70.48</v>
      </c>
      <c r="M376" s="34">
        <v>100</v>
      </c>
      <c r="N376" s="34">
        <v>113.01514437615494</v>
      </c>
      <c r="O376" s="34">
        <v>81.317383285792204</v>
      </c>
      <c r="P376" s="34">
        <v>85.620155150831891</v>
      </c>
      <c r="Q376" s="36">
        <v>82.320132922016057</v>
      </c>
      <c r="R376" s="34">
        <v>2.5997970471793845</v>
      </c>
      <c r="S376" s="34">
        <v>66.195197638555129</v>
      </c>
      <c r="T376" s="2">
        <v>28.17</v>
      </c>
      <c r="U376" s="33">
        <v>13.51</v>
      </c>
      <c r="V376" s="33">
        <v>2.19</v>
      </c>
      <c r="W376" s="33">
        <v>0.51</v>
      </c>
      <c r="X376" s="35">
        <v>2334.3293509739101</v>
      </c>
      <c r="Y376" s="35">
        <v>15.067285566582392</v>
      </c>
      <c r="Z376" s="35">
        <v>1881.9597393204658</v>
      </c>
      <c r="AA376" s="34">
        <v>6.7970905260828403</v>
      </c>
    </row>
    <row r="377" spans="1:27">
      <c r="A377" s="29" t="s">
        <v>776</v>
      </c>
      <c r="B377" s="29" t="s">
        <v>796</v>
      </c>
      <c r="C377" s="37" t="s">
        <v>777</v>
      </c>
      <c r="D377" s="2" t="s">
        <v>1270</v>
      </c>
      <c r="E377" s="31">
        <v>14</v>
      </c>
      <c r="F377" s="31">
        <v>30</v>
      </c>
      <c r="G377" s="31">
        <v>5</v>
      </c>
      <c r="H377" s="32">
        <v>57.52</v>
      </c>
      <c r="I377" s="31">
        <v>0</v>
      </c>
      <c r="J377" s="31">
        <v>22</v>
      </c>
      <c r="K377" s="31">
        <v>72</v>
      </c>
      <c r="L377" s="33">
        <v>66.650000000000006</v>
      </c>
      <c r="M377" s="34">
        <v>98.656930342105582</v>
      </c>
      <c r="N377" s="34">
        <v>112.10601411980312</v>
      </c>
      <c r="O377" s="34">
        <v>74.717050094886758</v>
      </c>
      <c r="P377" s="34">
        <v>82.408153803905108</v>
      </c>
      <c r="Q377" s="36">
        <v>84.100835617881273</v>
      </c>
      <c r="R377" s="34">
        <v>2.3959449628835823</v>
      </c>
      <c r="S377" s="34">
        <v>66.91494373200733</v>
      </c>
      <c r="T377" s="2">
        <v>21.38</v>
      </c>
      <c r="U377" s="33">
        <v>6.88</v>
      </c>
      <c r="V377" s="33">
        <v>0.9</v>
      </c>
      <c r="W377" s="33">
        <v>0.16</v>
      </c>
      <c r="X377" s="35">
        <v>9091.9645668945795</v>
      </c>
      <c r="Y377" s="35">
        <v>33.394664497993006</v>
      </c>
      <c r="Z377" s="35">
        <v>6987.5984517121524</v>
      </c>
      <c r="AA377" s="34">
        <v>7.9134939089080376</v>
      </c>
    </row>
    <row r="378" spans="1:27">
      <c r="A378" s="29" t="s">
        <v>776</v>
      </c>
      <c r="B378" s="29" t="s">
        <v>798</v>
      </c>
      <c r="C378" s="37" t="s">
        <v>777</v>
      </c>
      <c r="D378" s="2" t="s">
        <v>1271</v>
      </c>
      <c r="E378" s="31">
        <v>17</v>
      </c>
      <c r="F378" s="31">
        <v>35</v>
      </c>
      <c r="G378" s="31">
        <v>7</v>
      </c>
      <c r="H378" s="32">
        <v>55.88</v>
      </c>
      <c r="I378" s="31">
        <v>2</v>
      </c>
      <c r="J378" s="31">
        <v>43</v>
      </c>
      <c r="K378" s="31">
        <v>27</v>
      </c>
      <c r="L378" s="33">
        <v>65.33</v>
      </c>
      <c r="M378" s="34">
        <v>98.906696170315797</v>
      </c>
      <c r="N378" s="34">
        <v>117.74821962610771</v>
      </c>
      <c r="O378" s="34">
        <v>83.467130426743978</v>
      </c>
      <c r="P378" s="34">
        <v>72.712798034908388</v>
      </c>
      <c r="Q378" s="36">
        <v>82.660945081637038</v>
      </c>
      <c r="R378" s="34">
        <v>3.2884628012344868</v>
      </c>
      <c r="S378" s="34">
        <v>67.908391227960649</v>
      </c>
      <c r="T378" s="2">
        <v>27.53</v>
      </c>
      <c r="U378" s="33">
        <v>4.84</v>
      </c>
      <c r="V378" s="33">
        <v>0.76</v>
      </c>
      <c r="W378" s="33">
        <v>0.19</v>
      </c>
      <c r="X378" s="35">
        <v>8046.1783294124962</v>
      </c>
      <c r="Y378" s="35">
        <v>49.966331719239008</v>
      </c>
      <c r="Z378" s="35">
        <v>6256.9755388767999</v>
      </c>
      <c r="AA378" s="34">
        <v>4.0254866821771031</v>
      </c>
    </row>
    <row r="379" spans="1:27">
      <c r="A379" s="29" t="s">
        <v>776</v>
      </c>
      <c r="B379" s="29" t="s">
        <v>800</v>
      </c>
      <c r="C379" s="37" t="s">
        <v>777</v>
      </c>
      <c r="D379" s="2" t="s">
        <v>1272</v>
      </c>
      <c r="E379" s="31">
        <v>23</v>
      </c>
      <c r="F379" s="31">
        <v>6</v>
      </c>
      <c r="G379" s="31">
        <v>1</v>
      </c>
      <c r="H379" s="32">
        <v>0</v>
      </c>
      <c r="I379" s="31">
        <v>0</v>
      </c>
      <c r="J379" s="31">
        <v>6</v>
      </c>
      <c r="K379" s="31">
        <v>25</v>
      </c>
      <c r="L379" s="33">
        <v>67.52</v>
      </c>
      <c r="M379" s="34">
        <v>100</v>
      </c>
      <c r="N379" s="34">
        <v>106.79629868729575</v>
      </c>
      <c r="O379" s="34">
        <v>85.276344752946116</v>
      </c>
      <c r="P379" s="34">
        <v>75.034599170270113</v>
      </c>
      <c r="Q379" s="36">
        <v>84.74911777160915</v>
      </c>
      <c r="R379" s="34">
        <v>2.7826484714492645</v>
      </c>
      <c r="S379" s="34">
        <v>74.979135942197985</v>
      </c>
      <c r="T379" s="2">
        <v>0</v>
      </c>
      <c r="U379" s="33">
        <v>6.95</v>
      </c>
      <c r="V379" s="33">
        <v>0.44</v>
      </c>
      <c r="W379" s="33">
        <v>0.04</v>
      </c>
      <c r="X379" s="35">
        <v>2487.5361395087129</v>
      </c>
      <c r="Y379" s="35">
        <v>19.999486569454195</v>
      </c>
      <c r="Z379" s="35">
        <v>1902.8702394399204</v>
      </c>
      <c r="AA379" s="34">
        <v>4.9688486658500608</v>
      </c>
    </row>
    <row r="380" spans="1:27">
      <c r="A380" s="29" t="s">
        <v>770</v>
      </c>
      <c r="B380" s="29" t="s">
        <v>790</v>
      </c>
      <c r="C380" s="37" t="s">
        <v>771</v>
      </c>
      <c r="D380" s="2" t="s">
        <v>1220</v>
      </c>
      <c r="E380" s="31">
        <v>0</v>
      </c>
      <c r="F380" s="31">
        <v>0</v>
      </c>
      <c r="G380" s="31">
        <v>0</v>
      </c>
      <c r="H380" s="32">
        <v>46.49</v>
      </c>
      <c r="I380" s="31">
        <v>0</v>
      </c>
      <c r="J380" s="31">
        <v>0</v>
      </c>
      <c r="K380" s="31">
        <v>0</v>
      </c>
      <c r="L380" s="33">
        <v>67.819999999999993</v>
      </c>
      <c r="M380" s="34">
        <v>98.947947123974316</v>
      </c>
      <c r="N380" s="34">
        <v>108.70772202882024</v>
      </c>
      <c r="O380" s="34">
        <v>87.084250083011511</v>
      </c>
      <c r="P380" s="34">
        <v>68.654645457644065</v>
      </c>
      <c r="Q380" s="36">
        <v>93.348626047483833</v>
      </c>
      <c r="R380" s="34">
        <v>2.3372900022726082</v>
      </c>
      <c r="S380" s="34">
        <v>60.202277463217492</v>
      </c>
      <c r="T380" s="2">
        <v>42.28</v>
      </c>
      <c r="U380" s="33">
        <v>13.28</v>
      </c>
      <c r="V380" s="33">
        <v>3.74</v>
      </c>
      <c r="W380" s="33">
        <v>1.42</v>
      </c>
      <c r="X380" s="35">
        <v>4685.98453591621</v>
      </c>
      <c r="Y380" s="35">
        <v>35.606432399348122</v>
      </c>
      <c r="Z380" s="35">
        <v>2924.2640783641341</v>
      </c>
      <c r="AA380" s="34">
        <v>7.3537620344996242</v>
      </c>
    </row>
    <row r="381" spans="1:27">
      <c r="A381" s="29" t="s">
        <v>770</v>
      </c>
      <c r="B381" s="29" t="s">
        <v>792</v>
      </c>
      <c r="C381" s="37" t="s">
        <v>771</v>
      </c>
      <c r="D381" s="2" t="s">
        <v>1221</v>
      </c>
      <c r="E381" s="31">
        <v>0</v>
      </c>
      <c r="F381" s="31">
        <v>15</v>
      </c>
      <c r="G381" s="31">
        <v>1</v>
      </c>
      <c r="H381" s="32">
        <v>60.13</v>
      </c>
      <c r="I381" s="31">
        <v>2</v>
      </c>
      <c r="J381" s="31">
        <v>6</v>
      </c>
      <c r="K381" s="31">
        <v>145</v>
      </c>
      <c r="L381" s="33">
        <v>66.959999999999994</v>
      </c>
      <c r="M381" s="34">
        <v>99.078316547666162</v>
      </c>
      <c r="N381" s="34">
        <v>108.6095808207225</v>
      </c>
      <c r="O381" s="34">
        <v>83.806752709341254</v>
      </c>
      <c r="P381" s="34">
        <v>88.119498280868498</v>
      </c>
      <c r="Q381" s="36">
        <v>81.295437535005419</v>
      </c>
      <c r="R381" s="34">
        <v>3.7335329504909378</v>
      </c>
      <c r="S381" s="34">
        <v>60.557540864271061</v>
      </c>
      <c r="T381" s="2">
        <v>35.979999999999997</v>
      </c>
      <c r="U381" s="33">
        <v>7.97</v>
      </c>
      <c r="V381" s="33">
        <v>1.1000000000000001</v>
      </c>
      <c r="W381" s="33">
        <v>0.26</v>
      </c>
      <c r="X381" s="35">
        <v>10855.707047203641</v>
      </c>
      <c r="Y381" s="35">
        <v>26.270438539414322</v>
      </c>
      <c r="Z381" s="35">
        <v>7241.1562479398317</v>
      </c>
      <c r="AA381" s="34">
        <v>6.9027477463414755</v>
      </c>
    </row>
    <row r="382" spans="1:27">
      <c r="A382" s="29" t="s">
        <v>770</v>
      </c>
      <c r="B382" s="29" t="s">
        <v>794</v>
      </c>
      <c r="C382" s="37" t="s">
        <v>771</v>
      </c>
      <c r="D382" s="2" t="s">
        <v>1222</v>
      </c>
      <c r="E382" s="31">
        <v>0</v>
      </c>
      <c r="F382" s="31">
        <v>0</v>
      </c>
      <c r="G382" s="31">
        <v>0</v>
      </c>
      <c r="H382" s="32">
        <v>69.77</v>
      </c>
      <c r="I382" s="31">
        <v>0</v>
      </c>
      <c r="J382" s="31">
        <v>0</v>
      </c>
      <c r="K382" s="31">
        <v>0</v>
      </c>
      <c r="L382" s="33">
        <v>69.900000000000006</v>
      </c>
      <c r="M382" s="34">
        <v>97.882197808353851</v>
      </c>
      <c r="N382" s="34">
        <v>124.46276161954385</v>
      </c>
      <c r="O382" s="34">
        <v>72.487004980230182</v>
      </c>
      <c r="P382" s="34">
        <v>85.015963844617744</v>
      </c>
      <c r="Q382" s="36">
        <v>87.642551349532027</v>
      </c>
      <c r="R382" s="34">
        <v>5.2295344181903509</v>
      </c>
      <c r="S382" s="34">
        <v>77.702858588790406</v>
      </c>
      <c r="T382" s="2">
        <v>28.87</v>
      </c>
      <c r="U382" s="33">
        <v>9.66</v>
      </c>
      <c r="V382" s="33">
        <v>1.43</v>
      </c>
      <c r="W382" s="33">
        <v>0.33</v>
      </c>
      <c r="X382" s="35">
        <v>6283.887978171635</v>
      </c>
      <c r="Y382" s="35">
        <v>34.055875492077341</v>
      </c>
      <c r="Z382" s="35">
        <v>4373.6521341762282</v>
      </c>
      <c r="AA382" s="34">
        <v>7.3926463636007469</v>
      </c>
    </row>
    <row r="383" spans="1:27">
      <c r="A383" s="29" t="s">
        <v>770</v>
      </c>
      <c r="B383" s="29" t="s">
        <v>796</v>
      </c>
      <c r="C383" s="37" t="s">
        <v>771</v>
      </c>
      <c r="D383" s="2" t="s">
        <v>1223</v>
      </c>
      <c r="E383" s="31">
        <v>5</v>
      </c>
      <c r="F383" s="31">
        <v>30</v>
      </c>
      <c r="G383" s="31">
        <v>5</v>
      </c>
      <c r="H383" s="32">
        <v>62.71</v>
      </c>
      <c r="I383" s="31">
        <v>1</v>
      </c>
      <c r="J383" s="31">
        <v>6</v>
      </c>
      <c r="K383" s="31">
        <v>258</v>
      </c>
      <c r="L383" s="33">
        <v>65.650000000000006</v>
      </c>
      <c r="M383" s="34">
        <v>99.154255576676334</v>
      </c>
      <c r="N383" s="34">
        <v>115.22010417430437</v>
      </c>
      <c r="O383" s="34">
        <v>69.078242943471722</v>
      </c>
      <c r="P383" s="34">
        <v>82.942821375772652</v>
      </c>
      <c r="Q383" s="36">
        <v>81.554150045591456</v>
      </c>
      <c r="R383" s="34">
        <v>3.3147969052224369</v>
      </c>
      <c r="S383" s="34">
        <v>63.877434400531286</v>
      </c>
      <c r="T383" s="2">
        <v>44.58</v>
      </c>
      <c r="U383" s="33">
        <v>15.4</v>
      </c>
      <c r="V383" s="33">
        <v>2.84</v>
      </c>
      <c r="W383" s="33">
        <v>0.77</v>
      </c>
      <c r="X383" s="35">
        <v>7877.1722154761201</v>
      </c>
      <c r="Y383" s="35">
        <v>22.015142843700989</v>
      </c>
      <c r="Z383" s="35">
        <v>5513.6907602310239</v>
      </c>
      <c r="AA383" s="34">
        <v>8.4251613488937949</v>
      </c>
    </row>
    <row r="384" spans="1:27">
      <c r="A384" s="29" t="s">
        <v>770</v>
      </c>
      <c r="B384" s="29" t="s">
        <v>798</v>
      </c>
      <c r="C384" s="37" t="s">
        <v>771</v>
      </c>
      <c r="D384" s="2" t="s">
        <v>1224</v>
      </c>
      <c r="E384" s="31">
        <v>0</v>
      </c>
      <c r="F384" s="31">
        <v>0</v>
      </c>
      <c r="G384" s="31">
        <v>0</v>
      </c>
      <c r="H384" s="32">
        <v>72.319999999999993</v>
      </c>
      <c r="I384" s="31">
        <v>0</v>
      </c>
      <c r="J384" s="31">
        <v>0</v>
      </c>
      <c r="K384" s="31">
        <v>0</v>
      </c>
      <c r="L384" s="33">
        <v>66.38</v>
      </c>
      <c r="M384" s="34">
        <v>99.467922517727004</v>
      </c>
      <c r="N384" s="34">
        <v>110.63828707520513</v>
      </c>
      <c r="O384" s="34">
        <v>73.350342349636861</v>
      </c>
      <c r="P384" s="34">
        <v>82.531785108191286</v>
      </c>
      <c r="Q384" s="36">
        <v>82.587925900840389</v>
      </c>
      <c r="R384" s="34">
        <v>4.9257686304403059</v>
      </c>
      <c r="S384" s="34">
        <v>64.365318567323186</v>
      </c>
      <c r="T384" s="2">
        <v>54.51</v>
      </c>
      <c r="U384" s="33">
        <v>9.24</v>
      </c>
      <c r="V384" s="33">
        <v>1.68</v>
      </c>
      <c r="W384" s="33">
        <v>0.4</v>
      </c>
      <c r="X384" s="35">
        <v>7755.7712749765033</v>
      </c>
      <c r="Y384" s="35">
        <v>26.746067891276244</v>
      </c>
      <c r="Z384" s="35">
        <v>5404.5796798478668</v>
      </c>
      <c r="AA384" s="34">
        <v>9.6068951913554059</v>
      </c>
    </row>
    <row r="385" spans="1:27">
      <c r="A385" s="29" t="s">
        <v>770</v>
      </c>
      <c r="B385" s="29" t="s">
        <v>800</v>
      </c>
      <c r="C385" s="37" t="s">
        <v>771</v>
      </c>
      <c r="D385" s="2" t="s">
        <v>1225</v>
      </c>
      <c r="E385" s="31">
        <v>0</v>
      </c>
      <c r="F385" s="31">
        <v>0</v>
      </c>
      <c r="G385" s="31">
        <v>1</v>
      </c>
      <c r="H385" s="32">
        <v>43.65</v>
      </c>
      <c r="I385" s="31">
        <v>0</v>
      </c>
      <c r="J385" s="31">
        <v>0</v>
      </c>
      <c r="K385" s="31">
        <v>348</v>
      </c>
      <c r="L385" s="33">
        <v>69.95</v>
      </c>
      <c r="M385" s="34">
        <v>99.633382532632794</v>
      </c>
      <c r="N385" s="34">
        <v>113.25924222679322</v>
      </c>
      <c r="O385" s="34">
        <v>79.580405050651692</v>
      </c>
      <c r="P385" s="34">
        <v>84.82892888379331</v>
      </c>
      <c r="Q385" s="36">
        <v>84.115778415906931</v>
      </c>
      <c r="R385" s="34">
        <v>6.138742237656035</v>
      </c>
      <c r="S385" s="34">
        <v>62.169656235363924</v>
      </c>
      <c r="T385" s="2">
        <v>35.549999999999997</v>
      </c>
      <c r="U385" s="33">
        <v>8.42</v>
      </c>
      <c r="V385" s="33">
        <v>1.42</v>
      </c>
      <c r="W385" s="33">
        <v>0.39</v>
      </c>
      <c r="X385" s="35">
        <v>15503.907472255458</v>
      </c>
      <c r="Y385" s="35">
        <v>21.07961254866526</v>
      </c>
      <c r="Z385" s="35">
        <v>11172.26780154269</v>
      </c>
      <c r="AA385" s="34">
        <v>7.6342537281571197</v>
      </c>
    </row>
    <row r="386" spans="1:27">
      <c r="A386" s="29" t="s">
        <v>770</v>
      </c>
      <c r="B386" s="29" t="s">
        <v>802</v>
      </c>
      <c r="C386" s="37" t="s">
        <v>771</v>
      </c>
      <c r="D386" s="2" t="s">
        <v>1226</v>
      </c>
      <c r="E386" s="31">
        <v>3</v>
      </c>
      <c r="F386" s="31">
        <v>36</v>
      </c>
      <c r="G386" s="31">
        <v>4</v>
      </c>
      <c r="H386" s="32">
        <v>36.520000000000003</v>
      </c>
      <c r="I386" s="31">
        <v>5</v>
      </c>
      <c r="J386" s="31">
        <v>15</v>
      </c>
      <c r="K386" s="31">
        <v>44</v>
      </c>
      <c r="L386" s="33">
        <v>66.61</v>
      </c>
      <c r="M386" s="34">
        <v>99.24333808650762</v>
      </c>
      <c r="N386" s="34">
        <v>113.97902843240053</v>
      </c>
      <c r="O386" s="34">
        <v>82.081717219866022</v>
      </c>
      <c r="P386" s="34">
        <v>83.817678312553824</v>
      </c>
      <c r="Q386" s="36">
        <v>86.418576530800394</v>
      </c>
      <c r="R386" s="34">
        <v>4.5313186627454956</v>
      </c>
      <c r="S386" s="34">
        <v>69.614839305569447</v>
      </c>
      <c r="T386" s="2">
        <v>35.15</v>
      </c>
      <c r="U386" s="33">
        <v>9.24</v>
      </c>
      <c r="V386" s="33">
        <v>1.04</v>
      </c>
      <c r="W386" s="33">
        <v>0.19</v>
      </c>
      <c r="X386" s="35">
        <v>8312.5478610065675</v>
      </c>
      <c r="Y386" s="35">
        <v>34.680556308410345</v>
      </c>
      <c r="Z386" s="35">
        <v>5802.6001757824606</v>
      </c>
      <c r="AA386" s="34">
        <v>7.1622525136523052</v>
      </c>
    </row>
    <row r="387" spans="1:27">
      <c r="A387" s="29" t="s">
        <v>770</v>
      </c>
      <c r="B387" s="29" t="s">
        <v>804</v>
      </c>
      <c r="C387" s="37" t="s">
        <v>771</v>
      </c>
      <c r="D387" s="2" t="s">
        <v>1227</v>
      </c>
      <c r="E387" s="31">
        <v>0</v>
      </c>
      <c r="F387" s="31">
        <v>0</v>
      </c>
      <c r="G387" s="31">
        <v>0</v>
      </c>
      <c r="H387" s="32">
        <v>52.51</v>
      </c>
      <c r="I387" s="31">
        <v>0</v>
      </c>
      <c r="J387" s="31">
        <v>0</v>
      </c>
      <c r="K387" s="31">
        <v>0</v>
      </c>
      <c r="L387" s="33">
        <v>68.599999999999994</v>
      </c>
      <c r="M387" s="34">
        <v>99.83244527299837</v>
      </c>
      <c r="N387" s="34">
        <v>105.581644890319</v>
      </c>
      <c r="O387" s="34">
        <v>86.422795864673489</v>
      </c>
      <c r="P387" s="34">
        <v>83.331953692911654</v>
      </c>
      <c r="Q387" s="36">
        <v>84.960587502517157</v>
      </c>
      <c r="R387" s="34">
        <v>6.848220107838257</v>
      </c>
      <c r="S387" s="34">
        <v>57.803311244857845</v>
      </c>
      <c r="T387" s="2">
        <v>48.64</v>
      </c>
      <c r="U387" s="33">
        <v>11.14</v>
      </c>
      <c r="V387" s="33">
        <v>2.58</v>
      </c>
      <c r="W387" s="33">
        <v>0.86</v>
      </c>
      <c r="X387" s="35">
        <v>17891.557275847561</v>
      </c>
      <c r="Y387" s="35">
        <v>52.178708261680306</v>
      </c>
      <c r="Z387" s="35">
        <v>11970.398034558706</v>
      </c>
      <c r="AA387" s="34">
        <v>9.5165662255461712</v>
      </c>
    </row>
    <row r="388" spans="1:27">
      <c r="A388" s="29" t="s">
        <v>770</v>
      </c>
      <c r="B388" s="29" t="s">
        <v>806</v>
      </c>
      <c r="C388" s="37" t="s">
        <v>771</v>
      </c>
      <c r="D388" s="2" t="s">
        <v>1228</v>
      </c>
      <c r="E388" s="31">
        <v>0</v>
      </c>
      <c r="F388" s="31">
        <v>2</v>
      </c>
      <c r="G388" s="31">
        <v>0</v>
      </c>
      <c r="H388" s="32">
        <v>57.47</v>
      </c>
      <c r="I388" s="31">
        <v>0</v>
      </c>
      <c r="J388" s="31">
        <v>14</v>
      </c>
      <c r="K388" s="31">
        <v>125</v>
      </c>
      <c r="L388" s="33">
        <v>65.86</v>
      </c>
      <c r="M388" s="34">
        <v>99.624236301870027</v>
      </c>
      <c r="N388" s="34">
        <v>114.76669015295855</v>
      </c>
      <c r="O388" s="34">
        <v>73.012895092316072</v>
      </c>
      <c r="P388" s="34">
        <v>85.795239701197133</v>
      </c>
      <c r="Q388" s="36">
        <v>82.144997895971585</v>
      </c>
      <c r="R388" s="34">
        <v>7.0471460458039372</v>
      </c>
      <c r="S388" s="34">
        <v>59.357067697039668</v>
      </c>
      <c r="T388" s="2">
        <v>50</v>
      </c>
      <c r="U388" s="33">
        <v>16.22</v>
      </c>
      <c r="V388" s="33">
        <v>3.04</v>
      </c>
      <c r="W388" s="33">
        <v>0.88</v>
      </c>
      <c r="X388" s="35">
        <v>20617.284686977051</v>
      </c>
      <c r="Y388" s="35">
        <v>63.107697235926089</v>
      </c>
      <c r="Z388" s="35">
        <v>14513.106967230264</v>
      </c>
      <c r="AA388" s="34">
        <v>8.2405569918445565</v>
      </c>
    </row>
    <row r="389" spans="1:27">
      <c r="A389" s="29" t="s">
        <v>770</v>
      </c>
      <c r="B389" s="29" t="s">
        <v>808</v>
      </c>
      <c r="C389" s="37" t="s">
        <v>771</v>
      </c>
      <c r="D389" s="2" t="s">
        <v>1229</v>
      </c>
      <c r="E389" s="31">
        <v>2</v>
      </c>
      <c r="F389" s="31">
        <v>9</v>
      </c>
      <c r="G389" s="31">
        <v>0</v>
      </c>
      <c r="H389" s="32">
        <v>55.75</v>
      </c>
      <c r="I389" s="31">
        <v>1</v>
      </c>
      <c r="J389" s="31">
        <v>0</v>
      </c>
      <c r="K389" s="31">
        <v>0</v>
      </c>
      <c r="L389" s="33">
        <v>68.3</v>
      </c>
      <c r="M389" s="34">
        <v>100</v>
      </c>
      <c r="N389" s="34">
        <v>105.01386099336597</v>
      </c>
      <c r="O389" s="34">
        <v>94.80979233233532</v>
      </c>
      <c r="P389" s="34">
        <v>69.526324132953746</v>
      </c>
      <c r="Q389" s="36">
        <v>92.920349418555787</v>
      </c>
      <c r="R389" s="34">
        <v>5.6025341601567744</v>
      </c>
      <c r="S389" s="34">
        <v>59.470289600561955</v>
      </c>
      <c r="T389" s="2">
        <v>57.09</v>
      </c>
      <c r="U389" s="33">
        <v>9.7100000000000009</v>
      </c>
      <c r="V389" s="33">
        <v>1.43</v>
      </c>
      <c r="W389" s="33">
        <v>0.32</v>
      </c>
      <c r="X389" s="35">
        <v>5467.8796027745657</v>
      </c>
      <c r="Y389" s="35">
        <v>31.807380794006988</v>
      </c>
      <c r="Z389" s="35">
        <v>3919.041630032275</v>
      </c>
      <c r="AA389" s="34">
        <v>6.089482934523275</v>
      </c>
    </row>
    <row r="390" spans="1:27">
      <c r="A390" s="29" t="s">
        <v>770</v>
      </c>
      <c r="B390" s="29" t="s">
        <v>810</v>
      </c>
      <c r="C390" s="37" t="s">
        <v>771</v>
      </c>
      <c r="D390" s="2" t="s">
        <v>1230</v>
      </c>
      <c r="E390" s="31">
        <v>0</v>
      </c>
      <c r="F390" s="31">
        <v>0</v>
      </c>
      <c r="G390" s="31">
        <v>0</v>
      </c>
      <c r="H390" s="32">
        <v>36.69</v>
      </c>
      <c r="I390" s="31">
        <v>0</v>
      </c>
      <c r="J390" s="31">
        <v>0</v>
      </c>
      <c r="K390" s="31">
        <v>0</v>
      </c>
      <c r="L390" s="33">
        <v>66.22</v>
      </c>
      <c r="M390" s="34">
        <v>98.78908574454384</v>
      </c>
      <c r="N390" s="34">
        <v>108.16470290354307</v>
      </c>
      <c r="O390" s="34">
        <v>90.536554407837059</v>
      </c>
      <c r="P390" s="34">
        <v>65.240957624093838</v>
      </c>
      <c r="Q390" s="36">
        <v>71.059263187479019</v>
      </c>
      <c r="R390" s="34">
        <v>4.5531048481142724</v>
      </c>
      <c r="S390" s="34">
        <v>57.979441728722193</v>
      </c>
      <c r="T390" s="2">
        <v>38.58</v>
      </c>
      <c r="U390" s="33">
        <v>10.28</v>
      </c>
      <c r="V390" s="33">
        <v>1.56</v>
      </c>
      <c r="W390" s="33">
        <v>0.39</v>
      </c>
      <c r="X390" s="35">
        <v>26414.528945126876</v>
      </c>
      <c r="Y390" s="35">
        <v>35.36209333553807</v>
      </c>
      <c r="Z390" s="35">
        <v>17504.817025683493</v>
      </c>
      <c r="AA390" s="34">
        <v>9.0601043158334136</v>
      </c>
    </row>
    <row r="391" spans="1:27">
      <c r="A391" s="29" t="s">
        <v>770</v>
      </c>
      <c r="B391" s="29" t="s">
        <v>812</v>
      </c>
      <c r="C391" s="37" t="s">
        <v>771</v>
      </c>
      <c r="D391" s="2" t="s">
        <v>1231</v>
      </c>
      <c r="E391" s="31">
        <v>13824</v>
      </c>
      <c r="F391" s="31">
        <v>5</v>
      </c>
      <c r="G391" s="31">
        <v>0</v>
      </c>
      <c r="H391" s="32">
        <v>44.29</v>
      </c>
      <c r="I391" s="31">
        <v>1</v>
      </c>
      <c r="J391" s="31">
        <v>4</v>
      </c>
      <c r="K391" s="31">
        <v>0</v>
      </c>
      <c r="L391" s="33">
        <v>68.72</v>
      </c>
      <c r="M391" s="34">
        <v>100</v>
      </c>
      <c r="N391" s="34">
        <v>108.5717656982784</v>
      </c>
      <c r="O391" s="34">
        <v>86.506005057516276</v>
      </c>
      <c r="P391" s="34">
        <v>90.697970142207069</v>
      </c>
      <c r="Q391" s="36">
        <v>77.222678796646392</v>
      </c>
      <c r="R391" s="34">
        <v>2.7092095997563899</v>
      </c>
      <c r="S391" s="34">
        <v>60.840415923670136</v>
      </c>
      <c r="T391" s="2">
        <v>54.62</v>
      </c>
      <c r="U391" s="33">
        <v>8.2899999999999991</v>
      </c>
      <c r="V391" s="33">
        <v>1.25</v>
      </c>
      <c r="W391" s="33">
        <v>0.28000000000000003</v>
      </c>
      <c r="X391" s="35">
        <v>7935.7872341621005</v>
      </c>
      <c r="Y391" s="35">
        <v>35.066778171768632</v>
      </c>
      <c r="Z391" s="35">
        <v>5554.0537662741672</v>
      </c>
      <c r="AA391" s="34">
        <v>8.2446701415322252</v>
      </c>
    </row>
    <row r="392" spans="1:27">
      <c r="A392" s="29" t="s">
        <v>770</v>
      </c>
      <c r="B392" s="29" t="s">
        <v>814</v>
      </c>
      <c r="C392" s="37" t="s">
        <v>771</v>
      </c>
      <c r="D392" s="2" t="s">
        <v>1232</v>
      </c>
      <c r="E392" s="31">
        <v>104828</v>
      </c>
      <c r="F392" s="31">
        <v>17</v>
      </c>
      <c r="G392" s="31">
        <v>3</v>
      </c>
      <c r="H392" s="32">
        <v>58.35</v>
      </c>
      <c r="I392" s="31">
        <v>6</v>
      </c>
      <c r="J392" s="31">
        <v>8</v>
      </c>
      <c r="K392" s="31">
        <v>0</v>
      </c>
      <c r="L392" s="33">
        <v>66.52</v>
      </c>
      <c r="M392" s="34">
        <v>99.388479862466227</v>
      </c>
      <c r="N392" s="34">
        <v>106.37402359519548</v>
      </c>
      <c r="O392" s="34">
        <v>67.758147140982857</v>
      </c>
      <c r="P392" s="34">
        <v>82.554790567158491</v>
      </c>
      <c r="Q392" s="36">
        <v>71.835912754585479</v>
      </c>
      <c r="R392" s="34">
        <v>3.0625884794784013</v>
      </c>
      <c r="S392" s="34">
        <v>58.843579182832237</v>
      </c>
      <c r="T392" s="2">
        <v>45.95</v>
      </c>
      <c r="U392" s="33">
        <v>7.38</v>
      </c>
      <c r="V392" s="33">
        <v>1.53</v>
      </c>
      <c r="W392" s="33">
        <v>0.47</v>
      </c>
      <c r="X392" s="35">
        <v>16540.503195691337</v>
      </c>
      <c r="Y392" s="35">
        <v>41.928296165201935</v>
      </c>
      <c r="Z392" s="35">
        <v>11620.820850991142</v>
      </c>
      <c r="AA392" s="34">
        <v>4.9791605871528617</v>
      </c>
    </row>
    <row r="393" spans="1:27">
      <c r="A393" s="29" t="s">
        <v>770</v>
      </c>
      <c r="B393" s="29" t="s">
        <v>816</v>
      </c>
      <c r="C393" s="37" t="s">
        <v>771</v>
      </c>
      <c r="D393" s="2" t="s">
        <v>1233</v>
      </c>
      <c r="E393" s="31">
        <v>0</v>
      </c>
      <c r="F393" s="31">
        <v>0</v>
      </c>
      <c r="G393" s="31">
        <v>0</v>
      </c>
      <c r="H393" s="32">
        <v>67.760000000000005</v>
      </c>
      <c r="I393" s="31">
        <v>0</v>
      </c>
      <c r="J393" s="31">
        <v>0</v>
      </c>
      <c r="K393" s="31">
        <v>0</v>
      </c>
      <c r="L393" s="33">
        <v>68.819999999999993</v>
      </c>
      <c r="M393" s="34">
        <v>99.672295173166049</v>
      </c>
      <c r="N393" s="34">
        <v>111.3684768334154</v>
      </c>
      <c r="O393" s="34">
        <v>84.227497883221446</v>
      </c>
      <c r="P393" s="34">
        <v>68.705965543567217</v>
      </c>
      <c r="Q393" s="36">
        <v>73.925492482962454</v>
      </c>
      <c r="R393" s="34">
        <v>3.173120047839737</v>
      </c>
      <c r="S393" s="34">
        <v>49.170491456820073</v>
      </c>
      <c r="T393" s="2">
        <v>43.65</v>
      </c>
      <c r="U393" s="33">
        <v>5.32</v>
      </c>
      <c r="V393" s="33">
        <v>0.85</v>
      </c>
      <c r="W393" s="33">
        <v>0.21</v>
      </c>
      <c r="X393" s="35">
        <v>10772.99024678878</v>
      </c>
      <c r="Y393" s="35">
        <v>36.769767212617644</v>
      </c>
      <c r="Z393" s="35">
        <v>7191.284240075458</v>
      </c>
      <c r="AA393" s="34">
        <v>8.9974843520472376</v>
      </c>
    </row>
    <row r="394" spans="1:27">
      <c r="A394" s="29" t="s">
        <v>770</v>
      </c>
      <c r="B394" s="29" t="s">
        <v>818</v>
      </c>
      <c r="C394" s="37" t="s">
        <v>771</v>
      </c>
      <c r="D394" s="2" t="s">
        <v>1234</v>
      </c>
      <c r="E394" s="31">
        <v>128425</v>
      </c>
      <c r="F394" s="31">
        <v>9</v>
      </c>
      <c r="G394" s="31">
        <v>5</v>
      </c>
      <c r="H394" s="32">
        <v>42.95</v>
      </c>
      <c r="I394" s="31">
        <v>7</v>
      </c>
      <c r="J394" s="31">
        <v>56</v>
      </c>
      <c r="K394" s="31">
        <v>155</v>
      </c>
      <c r="L394" s="33">
        <v>68.680000000000007</v>
      </c>
      <c r="M394" s="34">
        <v>99.034716408243426</v>
      </c>
      <c r="N394" s="34">
        <v>106.64097780416586</v>
      </c>
      <c r="O394" s="34">
        <v>76.708513428500254</v>
      </c>
      <c r="P394" s="34">
        <v>80.894650281286786</v>
      </c>
      <c r="Q394" s="36">
        <v>90.34778136784054</v>
      </c>
      <c r="R394" s="34">
        <v>4.4120139223840127</v>
      </c>
      <c r="S394" s="34">
        <v>58.354664851110435</v>
      </c>
      <c r="T394" s="2">
        <v>36.29</v>
      </c>
      <c r="U394" s="33">
        <v>8.4600000000000009</v>
      </c>
      <c r="V394" s="33">
        <v>1.62</v>
      </c>
      <c r="W394" s="33">
        <v>0.44</v>
      </c>
      <c r="X394" s="35">
        <v>14792.038470837329</v>
      </c>
      <c r="Y394" s="35">
        <v>40.02229053649895</v>
      </c>
      <c r="Z394" s="35">
        <v>10404.179132675261</v>
      </c>
      <c r="AA394" s="34">
        <v>7.513600220497878</v>
      </c>
    </row>
    <row r="395" spans="1:27">
      <c r="A395" s="29" t="s">
        <v>770</v>
      </c>
      <c r="B395" s="29" t="s">
        <v>820</v>
      </c>
      <c r="C395" s="37" t="s">
        <v>771</v>
      </c>
      <c r="D395" s="2" t="s">
        <v>1235</v>
      </c>
      <c r="E395" s="31">
        <v>1</v>
      </c>
      <c r="F395" s="31">
        <v>15</v>
      </c>
      <c r="G395" s="31">
        <v>0</v>
      </c>
      <c r="H395" s="32">
        <v>34.74</v>
      </c>
      <c r="I395" s="31">
        <v>3</v>
      </c>
      <c r="J395" s="31">
        <v>11</v>
      </c>
      <c r="K395" s="31">
        <v>37</v>
      </c>
      <c r="L395" s="33">
        <v>70.38</v>
      </c>
      <c r="M395" s="34">
        <v>100</v>
      </c>
      <c r="N395" s="34">
        <v>108.32067723967398</v>
      </c>
      <c r="O395" s="34">
        <v>96.882092082356124</v>
      </c>
      <c r="P395" s="34">
        <v>89.242062473863498</v>
      </c>
      <c r="Q395" s="36">
        <v>86.290418061780258</v>
      </c>
      <c r="R395" s="34">
        <v>1.8660242365084474</v>
      </c>
      <c r="S395" s="34">
        <v>70.347129896124002</v>
      </c>
      <c r="T395" s="2">
        <v>31.94</v>
      </c>
      <c r="U395" s="33">
        <v>13.16</v>
      </c>
      <c r="V395" s="33">
        <v>1.83</v>
      </c>
      <c r="W395" s="33">
        <v>0.43</v>
      </c>
      <c r="X395" s="35">
        <v>5901.5521394702882</v>
      </c>
      <c r="Y395" s="35">
        <v>29.271539374598433</v>
      </c>
      <c r="Z395" s="35">
        <v>3899.6124098840687</v>
      </c>
      <c r="AA395" s="34">
        <v>7.643625326654174</v>
      </c>
    </row>
    <row r="396" spans="1:27">
      <c r="A396" s="29" t="s">
        <v>770</v>
      </c>
      <c r="B396" s="29" t="s">
        <v>822</v>
      </c>
      <c r="C396" s="37" t="s">
        <v>771</v>
      </c>
      <c r="D396" s="2" t="s">
        <v>1236</v>
      </c>
      <c r="E396" s="31">
        <v>0</v>
      </c>
      <c r="F396" s="31">
        <v>0</v>
      </c>
      <c r="G396" s="31">
        <v>0</v>
      </c>
      <c r="H396" s="32">
        <v>54.66</v>
      </c>
      <c r="I396" s="31">
        <v>0</v>
      </c>
      <c r="J396" s="31">
        <v>0</v>
      </c>
      <c r="K396" s="31">
        <v>0</v>
      </c>
      <c r="L396" s="33">
        <v>69.599999999999994</v>
      </c>
      <c r="M396" s="34">
        <v>99.569794307842002</v>
      </c>
      <c r="N396" s="34">
        <v>104.74875941778437</v>
      </c>
      <c r="O396" s="34">
        <v>86.062867523425851</v>
      </c>
      <c r="P396" s="34">
        <v>95.306254030486187</v>
      </c>
      <c r="Q396" s="36">
        <v>87.72603510986653</v>
      </c>
      <c r="R396" s="34">
        <v>4.7840080011283641</v>
      </c>
      <c r="S396" s="34">
        <v>64.687073616807737</v>
      </c>
      <c r="T396" s="2">
        <v>47.79</v>
      </c>
      <c r="U396" s="33">
        <v>14.01</v>
      </c>
      <c r="V396" s="33">
        <v>2.96</v>
      </c>
      <c r="W396" s="33">
        <v>0.92</v>
      </c>
      <c r="X396" s="35">
        <v>11932.786450723293</v>
      </c>
      <c r="Y396" s="35">
        <v>33.777422392975751</v>
      </c>
      <c r="Z396" s="35">
        <v>8031.6406834609206</v>
      </c>
      <c r="AA396" s="34">
        <v>7.9939426938539668</v>
      </c>
    </row>
    <row r="397" spans="1:27">
      <c r="A397" s="29" t="s">
        <v>770</v>
      </c>
      <c r="B397" s="29" t="s">
        <v>824</v>
      </c>
      <c r="C397" s="37" t="s">
        <v>771</v>
      </c>
      <c r="D397" s="2" t="s">
        <v>1237</v>
      </c>
      <c r="E397" s="31">
        <v>0</v>
      </c>
      <c r="F397" s="31">
        <v>1</v>
      </c>
      <c r="G397" s="31">
        <v>0</v>
      </c>
      <c r="H397" s="32">
        <v>45.36</v>
      </c>
      <c r="I397" s="31">
        <v>0</v>
      </c>
      <c r="J397" s="31">
        <v>1</v>
      </c>
      <c r="K397" s="31">
        <v>0</v>
      </c>
      <c r="L397" s="33">
        <v>72.56</v>
      </c>
      <c r="M397" s="34">
        <v>96.704149819858898</v>
      </c>
      <c r="N397" s="34">
        <v>110.98884923804535</v>
      </c>
      <c r="O397" s="34">
        <v>96.878668571969925</v>
      </c>
      <c r="P397" s="34">
        <v>71.748791931665266</v>
      </c>
      <c r="Q397" s="36">
        <v>84.578585524636509</v>
      </c>
      <c r="R397" s="34">
        <v>5.6032708087974799</v>
      </c>
      <c r="S397" s="34">
        <v>67.119748587734009</v>
      </c>
      <c r="T397" s="2">
        <v>38.69</v>
      </c>
      <c r="U397" s="33">
        <v>12.62</v>
      </c>
      <c r="V397" s="33">
        <v>2.15</v>
      </c>
      <c r="W397" s="33">
        <v>0.53</v>
      </c>
      <c r="X397" s="35">
        <v>5484.9200669404299</v>
      </c>
      <c r="Y397" s="35">
        <v>23.827277164753493</v>
      </c>
      <c r="Z397" s="35">
        <v>3670.266834804615</v>
      </c>
      <c r="AA397" s="34">
        <v>7.4194399251665999</v>
      </c>
    </row>
    <row r="398" spans="1:27">
      <c r="A398" s="29" t="s">
        <v>770</v>
      </c>
      <c r="B398" s="29" t="s">
        <v>826</v>
      </c>
      <c r="C398" s="37" t="s">
        <v>771</v>
      </c>
      <c r="D398" s="2" t="s">
        <v>1238</v>
      </c>
      <c r="E398" s="31">
        <v>0</v>
      </c>
      <c r="F398" s="31">
        <v>34</v>
      </c>
      <c r="G398" s="31">
        <v>2</v>
      </c>
      <c r="H398" s="32">
        <v>65.72</v>
      </c>
      <c r="I398" s="31">
        <v>0</v>
      </c>
      <c r="J398" s="31">
        <v>7</v>
      </c>
      <c r="K398" s="31">
        <v>137</v>
      </c>
      <c r="L398" s="33">
        <v>67.61</v>
      </c>
      <c r="M398" s="34">
        <v>100</v>
      </c>
      <c r="N398" s="34">
        <v>115.93930573178355</v>
      </c>
      <c r="O398" s="34">
        <v>78.733811909998082</v>
      </c>
      <c r="P398" s="34">
        <v>87.195076079508908</v>
      </c>
      <c r="Q398" s="36">
        <v>75.428758042020178</v>
      </c>
      <c r="R398" s="34">
        <v>3.3096328707185338</v>
      </c>
      <c r="S398" s="34">
        <v>69.208458128102123</v>
      </c>
      <c r="T398" s="2">
        <v>35.950000000000003</v>
      </c>
      <c r="U398" s="33">
        <v>14.33</v>
      </c>
      <c r="V398" s="33">
        <v>2.02</v>
      </c>
      <c r="W398" s="33">
        <v>0.46</v>
      </c>
      <c r="X398" s="35">
        <v>9791.3788293036305</v>
      </c>
      <c r="Y398" s="35">
        <v>32.063774115844382</v>
      </c>
      <c r="Z398" s="35">
        <v>6580.6159506215909</v>
      </c>
      <c r="AA398" s="34">
        <v>7.4927391936453205</v>
      </c>
    </row>
    <row r="399" spans="1:27">
      <c r="A399" s="29" t="s">
        <v>770</v>
      </c>
      <c r="B399" s="29" t="s">
        <v>828</v>
      </c>
      <c r="C399" s="37" t="s">
        <v>771</v>
      </c>
      <c r="D399" s="2" t="s">
        <v>1239</v>
      </c>
      <c r="E399" s="31">
        <v>0</v>
      </c>
      <c r="F399" s="31">
        <v>0</v>
      </c>
      <c r="G399" s="31">
        <v>0</v>
      </c>
      <c r="H399" s="32">
        <v>66.23</v>
      </c>
      <c r="I399" s="31">
        <v>0</v>
      </c>
      <c r="J399" s="31">
        <v>0</v>
      </c>
      <c r="K399" s="31">
        <v>0</v>
      </c>
      <c r="L399" s="33">
        <v>69.790000000000006</v>
      </c>
      <c r="M399" s="34">
        <v>99.540065270532068</v>
      </c>
      <c r="N399" s="34">
        <v>109.75220904243498</v>
      </c>
      <c r="O399" s="34">
        <v>91.640224902640625</v>
      </c>
      <c r="P399" s="34">
        <v>91.114480823898901</v>
      </c>
      <c r="Q399" s="36">
        <v>86.137137401821178</v>
      </c>
      <c r="R399" s="34">
        <v>2.5815403961927337</v>
      </c>
      <c r="S399" s="34">
        <v>70.034418180897902</v>
      </c>
      <c r="T399" s="2">
        <v>46.63</v>
      </c>
      <c r="U399" s="33">
        <v>7.66</v>
      </c>
      <c r="V399" s="33">
        <v>1.6</v>
      </c>
      <c r="W399" s="33">
        <v>0.5</v>
      </c>
      <c r="X399" s="35">
        <v>19057.106297008515</v>
      </c>
      <c r="Y399" s="35">
        <v>67.621073929673742</v>
      </c>
      <c r="Z399" s="35">
        <v>14868.564259005665</v>
      </c>
      <c r="AA399" s="34">
        <v>1.6163447117407657</v>
      </c>
    </row>
    <row r="400" spans="1:27">
      <c r="A400" s="29" t="s">
        <v>770</v>
      </c>
      <c r="B400" s="29" t="s">
        <v>830</v>
      </c>
      <c r="C400" s="37" t="s">
        <v>771</v>
      </c>
      <c r="D400" s="2" t="s">
        <v>1240</v>
      </c>
      <c r="E400" s="31">
        <v>0</v>
      </c>
      <c r="F400" s="31">
        <v>0</v>
      </c>
      <c r="G400" s="31">
        <v>0</v>
      </c>
      <c r="H400" s="32">
        <v>72.69</v>
      </c>
      <c r="I400" s="31">
        <v>0</v>
      </c>
      <c r="J400" s="31">
        <v>0</v>
      </c>
      <c r="K400" s="31">
        <v>0</v>
      </c>
      <c r="L400" s="33">
        <v>72.94</v>
      </c>
      <c r="M400" s="34">
        <v>98.556725125884284</v>
      </c>
      <c r="N400" s="34">
        <v>112.47549890836544</v>
      </c>
      <c r="O400" s="34">
        <v>95.254227200853705</v>
      </c>
      <c r="P400" s="34">
        <v>83.613971775468073</v>
      </c>
      <c r="Q400" s="36">
        <v>79.35797018194657</v>
      </c>
      <c r="R400" s="34">
        <v>4.2404663391965434</v>
      </c>
      <c r="S400" s="34">
        <v>65.328486591568804</v>
      </c>
      <c r="T400" s="2">
        <v>28.46</v>
      </c>
      <c r="U400" s="33">
        <v>14.41</v>
      </c>
      <c r="V400" s="33">
        <v>2.2000000000000002</v>
      </c>
      <c r="W400" s="33">
        <v>0.52</v>
      </c>
      <c r="X400" s="35">
        <v>6822.150233084817</v>
      </c>
      <c r="Y400" s="35">
        <v>30.0551140724832</v>
      </c>
      <c r="Z400" s="35">
        <v>4089.3285116506177</v>
      </c>
      <c r="AA400" s="34">
        <v>8.2117262636738388</v>
      </c>
    </row>
    <row r="401" spans="1:27">
      <c r="A401" s="29" t="s">
        <v>770</v>
      </c>
      <c r="B401" s="29" t="s">
        <v>832</v>
      </c>
      <c r="C401" s="37" t="s">
        <v>771</v>
      </c>
      <c r="D401" s="2" t="s">
        <v>1241</v>
      </c>
      <c r="E401" s="31">
        <v>5</v>
      </c>
      <c r="F401" s="31">
        <v>19</v>
      </c>
      <c r="G401" s="31">
        <v>2</v>
      </c>
      <c r="H401" s="32">
        <v>83.71</v>
      </c>
      <c r="I401" s="31">
        <v>0</v>
      </c>
      <c r="J401" s="31">
        <v>47</v>
      </c>
      <c r="K401" s="31">
        <v>940</v>
      </c>
      <c r="L401" s="33">
        <v>71.510000000000005</v>
      </c>
      <c r="M401" s="34">
        <v>99.517383317335742</v>
      </c>
      <c r="N401" s="34">
        <v>106.42438810163969</v>
      </c>
      <c r="O401" s="34">
        <v>89.05783504354271</v>
      </c>
      <c r="P401" s="34">
        <v>89.543371145188502</v>
      </c>
      <c r="Q401" s="36">
        <v>97.348425773151433</v>
      </c>
      <c r="R401" s="34">
        <v>10.590521781380744</v>
      </c>
      <c r="S401" s="34">
        <v>55.229952957618636</v>
      </c>
      <c r="T401" s="2">
        <v>45.01</v>
      </c>
      <c r="U401" s="33">
        <v>4.59</v>
      </c>
      <c r="V401" s="33">
        <v>0.64</v>
      </c>
      <c r="W401" s="33">
        <v>0.13</v>
      </c>
      <c r="X401" s="35">
        <v>127623.1717158</v>
      </c>
      <c r="Y401" s="35">
        <v>86.842055575492935</v>
      </c>
      <c r="Z401" s="35">
        <v>95836.984761411935</v>
      </c>
      <c r="AA401" s="34">
        <v>7.9851422305064972</v>
      </c>
    </row>
    <row r="402" spans="1:27">
      <c r="A402" s="29" t="s">
        <v>770</v>
      </c>
      <c r="B402" s="29" t="s">
        <v>834</v>
      </c>
      <c r="C402" s="37" t="s">
        <v>771</v>
      </c>
      <c r="D402" s="2" t="s">
        <v>1242</v>
      </c>
      <c r="E402" s="31">
        <v>0</v>
      </c>
      <c r="F402" s="31">
        <v>0</v>
      </c>
      <c r="G402" s="31">
        <v>0</v>
      </c>
      <c r="H402" s="32">
        <v>80.209999999999994</v>
      </c>
      <c r="I402" s="31">
        <v>0</v>
      </c>
      <c r="J402" s="31">
        <v>0</v>
      </c>
      <c r="K402" s="31">
        <v>0</v>
      </c>
      <c r="L402" s="33">
        <v>70.69</v>
      </c>
      <c r="M402" s="34">
        <v>98.999094969878314</v>
      </c>
      <c r="N402" s="34">
        <v>107.4202093868988</v>
      </c>
      <c r="O402" s="34">
        <v>83.585691653344284</v>
      </c>
      <c r="P402" s="34">
        <v>81.237721990489874</v>
      </c>
      <c r="Q402" s="36">
        <v>75.24364942471621</v>
      </c>
      <c r="R402" s="34">
        <v>6.4741123608704587</v>
      </c>
      <c r="S402" s="34">
        <v>66.647093939304966</v>
      </c>
      <c r="T402" s="2">
        <v>39.380000000000003</v>
      </c>
      <c r="U402" s="33">
        <v>5.7</v>
      </c>
      <c r="V402" s="33">
        <v>0.85</v>
      </c>
      <c r="W402" s="33">
        <v>0.24</v>
      </c>
      <c r="X402" s="35">
        <v>5544.6610542166063</v>
      </c>
      <c r="Y402" s="35">
        <v>39.485419441377879</v>
      </c>
      <c r="Z402" s="35">
        <v>4106.8737513078377</v>
      </c>
      <c r="AA402" s="34">
        <v>6.869811878343171</v>
      </c>
    </row>
    <row r="403" spans="1:27">
      <c r="A403" s="29" t="s">
        <v>770</v>
      </c>
      <c r="B403" s="29" t="s">
        <v>859</v>
      </c>
      <c r="C403" s="37" t="s">
        <v>771</v>
      </c>
      <c r="D403" s="2" t="s">
        <v>1243</v>
      </c>
      <c r="E403" s="31">
        <v>0</v>
      </c>
      <c r="F403" s="31">
        <v>0</v>
      </c>
      <c r="G403" s="31">
        <v>0</v>
      </c>
      <c r="H403" s="32">
        <v>64.459999999999994</v>
      </c>
      <c r="I403" s="31">
        <v>0</v>
      </c>
      <c r="J403" s="31">
        <v>0</v>
      </c>
      <c r="K403" s="31">
        <v>0</v>
      </c>
      <c r="L403" s="33">
        <v>70.3</v>
      </c>
      <c r="M403" s="34">
        <v>99.832030794115695</v>
      </c>
      <c r="N403" s="34">
        <v>105.99623359664486</v>
      </c>
      <c r="O403" s="34">
        <v>84.912848593291358</v>
      </c>
      <c r="P403" s="34">
        <v>85.388056415619772</v>
      </c>
      <c r="Q403" s="36">
        <v>95.969661426020409</v>
      </c>
      <c r="R403" s="34">
        <v>10.96436086444424</v>
      </c>
      <c r="S403" s="34">
        <v>59.555166733659625</v>
      </c>
      <c r="T403" s="2">
        <v>47.86</v>
      </c>
      <c r="U403" s="33">
        <v>8.7799999999999994</v>
      </c>
      <c r="V403" s="33">
        <v>1.75</v>
      </c>
      <c r="W403" s="33">
        <v>0.6</v>
      </c>
      <c r="X403" s="35">
        <v>5910.7879395561986</v>
      </c>
      <c r="Y403" s="35">
        <v>34.183001801777735</v>
      </c>
      <c r="Z403" s="35">
        <v>4429.4261628530421</v>
      </c>
      <c r="AA403" s="34">
        <v>6.9848597810618713</v>
      </c>
    </row>
    <row r="404" spans="1:27">
      <c r="A404" s="29" t="s">
        <v>768</v>
      </c>
      <c r="B404" s="29" t="s">
        <v>790</v>
      </c>
      <c r="C404" s="37" t="s">
        <v>769</v>
      </c>
      <c r="D404" s="2" t="s">
        <v>1207</v>
      </c>
      <c r="E404" s="31">
        <v>0</v>
      </c>
      <c r="F404" s="31">
        <v>0</v>
      </c>
      <c r="G404" s="31">
        <v>2</v>
      </c>
      <c r="H404" s="32">
        <v>81.3</v>
      </c>
      <c r="I404" s="31">
        <v>0</v>
      </c>
      <c r="J404" s="31">
        <v>87</v>
      </c>
      <c r="K404" s="31">
        <v>0</v>
      </c>
      <c r="L404" s="33">
        <v>64.53</v>
      </c>
      <c r="M404" s="34">
        <v>99.208023003962523</v>
      </c>
      <c r="N404" s="34">
        <v>107.31509780971041</v>
      </c>
      <c r="O404" s="34">
        <v>86.698096372912786</v>
      </c>
      <c r="P404" s="34">
        <v>70.13979998340325</v>
      </c>
      <c r="Q404" s="36">
        <v>79.634326294688066</v>
      </c>
      <c r="R404" s="34">
        <v>3.235520574899478</v>
      </c>
      <c r="S404" s="34">
        <v>70.718987464304732</v>
      </c>
      <c r="T404" s="2">
        <v>26.95</v>
      </c>
      <c r="U404" s="33">
        <v>15.92</v>
      </c>
      <c r="V404" s="33">
        <v>2.71</v>
      </c>
      <c r="W404" s="33">
        <v>0.74</v>
      </c>
      <c r="X404" s="35">
        <v>2991.6114431090177</v>
      </c>
      <c r="Y404" s="35">
        <v>25.787308471688185</v>
      </c>
      <c r="Z404" s="35">
        <v>2332.5649910774241</v>
      </c>
      <c r="AA404" s="34">
        <v>6.396224511537028</v>
      </c>
    </row>
    <row r="405" spans="1:27">
      <c r="A405" s="29" t="s">
        <v>768</v>
      </c>
      <c r="B405" s="29" t="s">
        <v>792</v>
      </c>
      <c r="C405" s="37" t="s">
        <v>769</v>
      </c>
      <c r="D405" s="2" t="s">
        <v>1208</v>
      </c>
      <c r="E405" s="31">
        <v>2</v>
      </c>
      <c r="F405" s="31">
        <v>9</v>
      </c>
      <c r="G405" s="31">
        <v>4</v>
      </c>
      <c r="H405" s="32">
        <v>78.48</v>
      </c>
      <c r="I405" s="31">
        <v>10</v>
      </c>
      <c r="J405" s="31">
        <v>164</v>
      </c>
      <c r="K405" s="31">
        <v>178</v>
      </c>
      <c r="L405" s="33">
        <v>70.02</v>
      </c>
      <c r="M405" s="34">
        <v>99.679367062471613</v>
      </c>
      <c r="N405" s="34">
        <v>107.40900372507996</v>
      </c>
      <c r="O405" s="34">
        <v>88.055712841170745</v>
      </c>
      <c r="P405" s="34">
        <v>83.752768404366719</v>
      </c>
      <c r="Q405" s="36">
        <v>82.169724659063888</v>
      </c>
      <c r="R405" s="34">
        <v>2.9390469550293634</v>
      </c>
      <c r="S405" s="34">
        <v>69.403137853380727</v>
      </c>
      <c r="T405" s="2">
        <v>41.05</v>
      </c>
      <c r="U405" s="33">
        <v>9.1999999999999993</v>
      </c>
      <c r="V405" s="33">
        <v>1.98</v>
      </c>
      <c r="W405" s="33">
        <v>0.64</v>
      </c>
      <c r="X405" s="35">
        <v>20900.901997990106</v>
      </c>
      <c r="Y405" s="35">
        <v>58.05451332971348</v>
      </c>
      <c r="Z405" s="35">
        <v>15974.477059939652</v>
      </c>
      <c r="AA405" s="34">
        <v>37.118752047474999</v>
      </c>
    </row>
    <row r="406" spans="1:27">
      <c r="A406" s="29" t="s">
        <v>768</v>
      </c>
      <c r="B406" s="29" t="s">
        <v>794</v>
      </c>
      <c r="C406" s="37" t="s">
        <v>769</v>
      </c>
      <c r="D406" s="2" t="s">
        <v>1209</v>
      </c>
      <c r="E406" s="31">
        <v>0</v>
      </c>
      <c r="F406" s="31">
        <v>0</v>
      </c>
      <c r="G406" s="31">
        <v>0</v>
      </c>
      <c r="H406" s="32">
        <v>78.97</v>
      </c>
      <c r="I406" s="31">
        <v>0</v>
      </c>
      <c r="J406" s="31">
        <v>0</v>
      </c>
      <c r="K406" s="31">
        <v>0</v>
      </c>
      <c r="L406" s="33">
        <v>68.069999999999993</v>
      </c>
      <c r="M406" s="34">
        <v>99.775627089054751</v>
      </c>
      <c r="N406" s="34">
        <v>106.64814305605492</v>
      </c>
      <c r="O406" s="34">
        <v>89.126771480476847</v>
      </c>
      <c r="P406" s="34">
        <v>92.109525602098572</v>
      </c>
      <c r="Q406" s="36">
        <v>94.92068723183317</v>
      </c>
      <c r="R406" s="34">
        <v>2.723434619730035</v>
      </c>
      <c r="S406" s="34">
        <v>60.719959560947437</v>
      </c>
      <c r="T406" s="2">
        <v>38.049999999999997</v>
      </c>
      <c r="U406" s="33">
        <v>14.55</v>
      </c>
      <c r="V406" s="33">
        <v>2.88</v>
      </c>
      <c r="W406" s="33">
        <v>0.82</v>
      </c>
      <c r="X406" s="35">
        <v>14665.635478701959</v>
      </c>
      <c r="Y406" s="35">
        <v>127.30696862561273</v>
      </c>
      <c r="Z406" s="35">
        <v>11792.813991598261</v>
      </c>
      <c r="AA406" s="34">
        <v>13.177488897213621</v>
      </c>
    </row>
    <row r="407" spans="1:27">
      <c r="A407" s="29" t="s">
        <v>768</v>
      </c>
      <c r="B407" s="29" t="s">
        <v>796</v>
      </c>
      <c r="C407" s="37" t="s">
        <v>769</v>
      </c>
      <c r="D407" s="2" t="s">
        <v>1210</v>
      </c>
      <c r="E407" s="31">
        <v>18</v>
      </c>
      <c r="F407" s="31">
        <v>6</v>
      </c>
      <c r="G407" s="31">
        <v>4</v>
      </c>
      <c r="H407" s="32">
        <v>83.48</v>
      </c>
      <c r="I407" s="31">
        <v>1</v>
      </c>
      <c r="J407" s="31">
        <v>181</v>
      </c>
      <c r="K407" s="31">
        <v>75</v>
      </c>
      <c r="L407" s="33">
        <v>70.16</v>
      </c>
      <c r="M407" s="34">
        <v>100</v>
      </c>
      <c r="N407" s="34">
        <v>105.49279206645976</v>
      </c>
      <c r="O407" s="34">
        <v>94.289290210274018</v>
      </c>
      <c r="P407" s="34">
        <v>97.073552784027839</v>
      </c>
      <c r="Q407" s="36">
        <v>95.017059434620847</v>
      </c>
      <c r="R407" s="34">
        <v>3.6945196767116633</v>
      </c>
      <c r="S407" s="34">
        <v>76.83526789145975</v>
      </c>
      <c r="T407" s="2">
        <v>27.51</v>
      </c>
      <c r="U407" s="33">
        <v>17.16</v>
      </c>
      <c r="V407" s="33">
        <v>2.57</v>
      </c>
      <c r="W407" s="33">
        <v>0.59</v>
      </c>
      <c r="X407" s="35">
        <v>7354.9965099696492</v>
      </c>
      <c r="Y407" s="35">
        <v>30.542483389406048</v>
      </c>
      <c r="Z407" s="35">
        <v>5439.5033363939974</v>
      </c>
      <c r="AA407" s="34">
        <v>6.5273014423077029</v>
      </c>
    </row>
    <row r="408" spans="1:27">
      <c r="A408" s="29" t="s">
        <v>768</v>
      </c>
      <c r="B408" s="29" t="s">
        <v>798</v>
      </c>
      <c r="C408" s="37" t="s">
        <v>769</v>
      </c>
      <c r="D408" s="2" t="s">
        <v>1211</v>
      </c>
      <c r="E408" s="31">
        <v>0</v>
      </c>
      <c r="F408" s="31">
        <v>0</v>
      </c>
      <c r="G408" s="31">
        <v>0</v>
      </c>
      <c r="H408" s="32">
        <v>59.4</v>
      </c>
      <c r="I408" s="31">
        <v>0</v>
      </c>
      <c r="J408" s="31">
        <v>0</v>
      </c>
      <c r="K408" s="31">
        <v>0</v>
      </c>
      <c r="L408" s="33">
        <v>65.89</v>
      </c>
      <c r="M408" s="34">
        <v>99.538218907967746</v>
      </c>
      <c r="N408" s="34">
        <v>106.09770880988411</v>
      </c>
      <c r="O408" s="34">
        <v>87.607777221318131</v>
      </c>
      <c r="P408" s="34">
        <v>76.860073825512927</v>
      </c>
      <c r="Q408" s="36">
        <v>91.76155611052225</v>
      </c>
      <c r="R408" s="34">
        <v>3.323641708069077</v>
      </c>
      <c r="S408" s="34">
        <v>60.333294779859671</v>
      </c>
      <c r="T408" s="2">
        <v>36.229999999999997</v>
      </c>
      <c r="U408" s="33">
        <v>18.170000000000002</v>
      </c>
      <c r="V408" s="33">
        <v>3.17</v>
      </c>
      <c r="W408" s="33">
        <v>1.05</v>
      </c>
      <c r="X408" s="35">
        <v>10040.520538035411</v>
      </c>
      <c r="Y408" s="35">
        <v>33.877186510680247</v>
      </c>
      <c r="Z408" s="35">
        <v>7600.934278945705</v>
      </c>
      <c r="AA408" s="34">
        <v>4.8874067442261264</v>
      </c>
    </row>
    <row r="409" spans="1:27">
      <c r="A409" s="29" t="s">
        <v>768</v>
      </c>
      <c r="B409" s="29" t="s">
        <v>800</v>
      </c>
      <c r="C409" s="37" t="s">
        <v>769</v>
      </c>
      <c r="D409" s="2" t="s">
        <v>1212</v>
      </c>
      <c r="E409" s="31">
        <v>48</v>
      </c>
      <c r="F409" s="31">
        <v>35</v>
      </c>
      <c r="G409" s="31">
        <v>6</v>
      </c>
      <c r="H409" s="32">
        <v>65.94</v>
      </c>
      <c r="I409" s="31">
        <v>1</v>
      </c>
      <c r="J409" s="31">
        <v>33</v>
      </c>
      <c r="K409" s="31">
        <v>1073</v>
      </c>
      <c r="L409" s="33">
        <v>64.12</v>
      </c>
      <c r="M409" s="34">
        <v>98.379174913757851</v>
      </c>
      <c r="N409" s="34">
        <v>104.4556649303167</v>
      </c>
      <c r="O409" s="34">
        <v>86.448504278975975</v>
      </c>
      <c r="P409" s="34">
        <v>76.99041621084244</v>
      </c>
      <c r="Q409" s="36">
        <v>84.01981619024474</v>
      </c>
      <c r="R409" s="34">
        <v>4.3546626338297596</v>
      </c>
      <c r="S409" s="34">
        <v>60.794091501357784</v>
      </c>
      <c r="T409" s="2">
        <v>38.46</v>
      </c>
      <c r="U409" s="33">
        <v>13.3</v>
      </c>
      <c r="V409" s="33">
        <v>2.2999999999999998</v>
      </c>
      <c r="W409" s="33">
        <v>0.68</v>
      </c>
      <c r="X409" s="35">
        <v>6600.4893744918909</v>
      </c>
      <c r="Y409" s="35">
        <v>28.886673615695202</v>
      </c>
      <c r="Z409" s="35">
        <v>4968.3902166748985</v>
      </c>
      <c r="AA409" s="34">
        <v>5.4183989234497005</v>
      </c>
    </row>
    <row r="410" spans="1:27">
      <c r="A410" s="29" t="s">
        <v>768</v>
      </c>
      <c r="B410" s="29" t="s">
        <v>802</v>
      </c>
      <c r="C410" s="37" t="s">
        <v>769</v>
      </c>
      <c r="D410" s="2" t="s">
        <v>1213</v>
      </c>
      <c r="E410" s="31">
        <v>2</v>
      </c>
      <c r="F410" s="31">
        <v>12</v>
      </c>
      <c r="G410" s="31">
        <v>1</v>
      </c>
      <c r="H410" s="32">
        <v>76.72</v>
      </c>
      <c r="I410" s="31">
        <v>0</v>
      </c>
      <c r="J410" s="31">
        <v>3</v>
      </c>
      <c r="K410" s="31">
        <v>0</v>
      </c>
      <c r="L410" s="33">
        <v>67</v>
      </c>
      <c r="M410" s="34">
        <v>99.625886884700506</v>
      </c>
      <c r="N410" s="34">
        <v>107.88735852812535</v>
      </c>
      <c r="O410" s="34">
        <v>89.63863355631986</v>
      </c>
      <c r="P410" s="34">
        <v>80.356290610933073</v>
      </c>
      <c r="Q410" s="36">
        <v>87.852593509398048</v>
      </c>
      <c r="R410" s="34">
        <v>4.3971357834343916</v>
      </c>
      <c r="S410" s="34">
        <v>64.559445646140006</v>
      </c>
      <c r="T410" s="2">
        <v>43.48</v>
      </c>
      <c r="U410" s="33">
        <v>16.649999999999999</v>
      </c>
      <c r="V410" s="33">
        <v>2.65</v>
      </c>
      <c r="W410" s="33">
        <v>0.65</v>
      </c>
      <c r="X410" s="35">
        <v>4827.8938648054909</v>
      </c>
      <c r="Y410" s="35">
        <v>31.700726642889443</v>
      </c>
      <c r="Z410" s="35">
        <v>3639.6406495137849</v>
      </c>
      <c r="AA410" s="34">
        <v>3.6398901518410014</v>
      </c>
    </row>
    <row r="411" spans="1:27">
      <c r="A411" s="29" t="s">
        <v>768</v>
      </c>
      <c r="B411" s="29" t="s">
        <v>804</v>
      </c>
      <c r="C411" s="37" t="s">
        <v>769</v>
      </c>
      <c r="D411" s="2" t="s">
        <v>1214</v>
      </c>
      <c r="E411" s="31">
        <v>18</v>
      </c>
      <c r="F411" s="31">
        <v>17</v>
      </c>
      <c r="G411" s="31">
        <v>2</v>
      </c>
      <c r="H411" s="32">
        <v>69.8</v>
      </c>
      <c r="I411" s="31">
        <v>5</v>
      </c>
      <c r="J411" s="31">
        <v>26</v>
      </c>
      <c r="K411" s="31">
        <v>0</v>
      </c>
      <c r="L411" s="33">
        <v>63.19</v>
      </c>
      <c r="M411" s="34">
        <v>99.066516955849423</v>
      </c>
      <c r="N411" s="34">
        <v>100.45059678932695</v>
      </c>
      <c r="O411" s="34">
        <v>92.03227798315406</v>
      </c>
      <c r="P411" s="34">
        <v>89.123304392486475</v>
      </c>
      <c r="Q411" s="36">
        <v>89.023572309157686</v>
      </c>
      <c r="R411" s="34">
        <v>2.6596571997387004</v>
      </c>
      <c r="S411" s="34">
        <v>67.300405245764367</v>
      </c>
      <c r="T411" s="2">
        <v>28.29</v>
      </c>
      <c r="U411" s="33">
        <v>17.55</v>
      </c>
      <c r="V411" s="33">
        <v>2.2000000000000002</v>
      </c>
      <c r="W411" s="33">
        <v>0.43</v>
      </c>
      <c r="X411" s="35">
        <v>14318.048258349467</v>
      </c>
      <c r="Y411" s="35">
        <v>30.733141708002798</v>
      </c>
      <c r="Z411" s="35">
        <v>10639.008804608979</v>
      </c>
      <c r="AA411" s="34">
        <v>5.5678851185075473</v>
      </c>
    </row>
    <row r="412" spans="1:27">
      <c r="A412" s="29" t="s">
        <v>768</v>
      </c>
      <c r="B412" s="29" t="s">
        <v>806</v>
      </c>
      <c r="C412" s="37" t="s">
        <v>769</v>
      </c>
      <c r="D412" s="2" t="s">
        <v>1215</v>
      </c>
      <c r="E412" s="31">
        <v>12</v>
      </c>
      <c r="F412" s="31">
        <v>9</v>
      </c>
      <c r="G412" s="31">
        <v>3</v>
      </c>
      <c r="H412" s="32">
        <v>72.03</v>
      </c>
      <c r="I412" s="31">
        <v>5</v>
      </c>
      <c r="J412" s="31">
        <v>96</v>
      </c>
      <c r="K412" s="31">
        <v>49</v>
      </c>
      <c r="L412" s="33">
        <v>64.069999999999993</v>
      </c>
      <c r="M412" s="34">
        <v>100</v>
      </c>
      <c r="N412" s="34">
        <v>109.764161112612</v>
      </c>
      <c r="O412" s="34">
        <v>87.594379288730877</v>
      </c>
      <c r="P412" s="34">
        <v>68.654245368381865</v>
      </c>
      <c r="Q412" s="36">
        <v>85.383745375416083</v>
      </c>
      <c r="R412" s="34">
        <v>2.8759300442028386</v>
      </c>
      <c r="S412" s="34">
        <v>68.965321366696017</v>
      </c>
      <c r="T412" s="2">
        <v>21.17</v>
      </c>
      <c r="U412" s="33">
        <v>18.149999999999999</v>
      </c>
      <c r="V412" s="33">
        <v>2.89</v>
      </c>
      <c r="W412" s="33">
        <v>0.67</v>
      </c>
      <c r="X412" s="35">
        <v>4618.5677908090347</v>
      </c>
      <c r="Y412" s="35">
        <v>30.952643792198014</v>
      </c>
      <c r="Z412" s="35">
        <v>3398.5695537587803</v>
      </c>
      <c r="AA412" s="34">
        <v>5.6917221863475902</v>
      </c>
    </row>
    <row r="413" spans="1:27">
      <c r="A413" s="29" t="s">
        <v>768</v>
      </c>
      <c r="B413" s="29" t="s">
        <v>808</v>
      </c>
      <c r="C413" s="37" t="s">
        <v>769</v>
      </c>
      <c r="D413" s="2" t="s">
        <v>1216</v>
      </c>
      <c r="E413" s="31">
        <v>18</v>
      </c>
      <c r="F413" s="31">
        <v>22</v>
      </c>
      <c r="G413" s="31">
        <v>5</v>
      </c>
      <c r="H413" s="32">
        <v>70.05</v>
      </c>
      <c r="I413" s="31">
        <v>0</v>
      </c>
      <c r="J413" s="31">
        <v>2</v>
      </c>
      <c r="K413" s="31">
        <v>485</v>
      </c>
      <c r="L413" s="33">
        <v>68.72</v>
      </c>
      <c r="M413" s="34">
        <v>99.367211275145195</v>
      </c>
      <c r="N413" s="34">
        <v>103.95013558908684</v>
      </c>
      <c r="O413" s="34">
        <v>93.462284202620125</v>
      </c>
      <c r="P413" s="34">
        <v>73.843222156965709</v>
      </c>
      <c r="Q413" s="36">
        <v>80.975655664183776</v>
      </c>
      <c r="R413" s="34">
        <v>5.2861941142688087</v>
      </c>
      <c r="S413" s="34">
        <v>67.803390110506029</v>
      </c>
      <c r="T413" s="2">
        <v>29.35</v>
      </c>
      <c r="U413" s="33">
        <v>12.66</v>
      </c>
      <c r="V413" s="33">
        <v>2.64</v>
      </c>
      <c r="W413" s="33">
        <v>0.85</v>
      </c>
      <c r="X413" s="35">
        <v>7371.9443502139338</v>
      </c>
      <c r="Y413" s="35">
        <v>31.751808342940787</v>
      </c>
      <c r="Z413" s="35">
        <v>5471.4637207825181</v>
      </c>
      <c r="AA413" s="34">
        <v>5.6188457375670566</v>
      </c>
    </row>
    <row r="414" spans="1:27">
      <c r="A414" s="29" t="s">
        <v>768</v>
      </c>
      <c r="B414" s="29" t="s">
        <v>810</v>
      </c>
      <c r="C414" s="37" t="s">
        <v>769</v>
      </c>
      <c r="D414" s="2" t="s">
        <v>1217</v>
      </c>
      <c r="E414" s="31">
        <v>46</v>
      </c>
      <c r="F414" s="31">
        <v>12</v>
      </c>
      <c r="G414" s="31">
        <v>11</v>
      </c>
      <c r="H414" s="32">
        <v>73.55</v>
      </c>
      <c r="I414" s="31">
        <v>13</v>
      </c>
      <c r="J414" s="31">
        <v>2</v>
      </c>
      <c r="K414" s="31">
        <v>202</v>
      </c>
      <c r="L414" s="33">
        <v>69.930000000000007</v>
      </c>
      <c r="M414" s="34">
        <v>100</v>
      </c>
      <c r="N414" s="34">
        <v>98.44008706148027</v>
      </c>
      <c r="O414" s="34">
        <v>101.46321036150991</v>
      </c>
      <c r="P414" s="34">
        <v>97.487906904437423</v>
      </c>
      <c r="Q414" s="36">
        <v>97.315458226659217</v>
      </c>
      <c r="R414" s="34">
        <v>6.5611299257042344</v>
      </c>
      <c r="S414" s="34">
        <v>66.284180962026369</v>
      </c>
      <c r="T414" s="2">
        <v>36.049999999999997</v>
      </c>
      <c r="U414" s="33">
        <v>6.74</v>
      </c>
      <c r="V414" s="33">
        <v>1.02</v>
      </c>
      <c r="W414" s="33">
        <v>0.24</v>
      </c>
      <c r="X414" s="35">
        <v>18659.652227878887</v>
      </c>
      <c r="Y414" s="35">
        <v>49.889450371314062</v>
      </c>
      <c r="Z414" s="35">
        <v>13915.167208438043</v>
      </c>
      <c r="AA414" s="34">
        <v>6.1196896341319444</v>
      </c>
    </row>
    <row r="415" spans="1:27">
      <c r="A415" s="29" t="s">
        <v>768</v>
      </c>
      <c r="B415" s="29" t="s">
        <v>812</v>
      </c>
      <c r="C415" s="37" t="s">
        <v>769</v>
      </c>
      <c r="D415" s="2" t="s">
        <v>1218</v>
      </c>
      <c r="E415" s="31">
        <v>0</v>
      </c>
      <c r="F415" s="31">
        <v>0</v>
      </c>
      <c r="G415" s="31">
        <v>0</v>
      </c>
      <c r="H415" s="32">
        <v>0</v>
      </c>
      <c r="I415" s="31">
        <v>0</v>
      </c>
      <c r="J415" s="31">
        <v>0</v>
      </c>
      <c r="K415" s="31">
        <v>0</v>
      </c>
      <c r="L415" s="33">
        <v>63.62</v>
      </c>
      <c r="M415" s="34">
        <v>100</v>
      </c>
      <c r="N415" s="34">
        <v>95.798181343126402</v>
      </c>
      <c r="O415" s="34">
        <v>106.94211545475041</v>
      </c>
      <c r="P415" s="34">
        <v>86.05223774839169</v>
      </c>
      <c r="Q415" s="36">
        <v>92.699916966302396</v>
      </c>
      <c r="R415" s="34">
        <v>3.210345160356419</v>
      </c>
      <c r="S415" s="34">
        <v>62.125542077179794</v>
      </c>
      <c r="T415" s="2">
        <v>0</v>
      </c>
      <c r="U415" s="33">
        <v>16.170000000000002</v>
      </c>
      <c r="V415" s="33">
        <v>2.89</v>
      </c>
      <c r="W415" s="33">
        <v>0.79</v>
      </c>
      <c r="X415" s="35">
        <v>1850.4870436691092</v>
      </c>
      <c r="Y415" s="35">
        <v>26.105113050096058</v>
      </c>
      <c r="Z415" s="35">
        <v>1459.5288990564559</v>
      </c>
      <c r="AA415" s="34">
        <v>7.862265601281365</v>
      </c>
    </row>
    <row r="416" spans="1:27">
      <c r="A416" s="29" t="s">
        <v>768</v>
      </c>
      <c r="B416" s="29" t="s">
        <v>814</v>
      </c>
      <c r="C416" s="37" t="s">
        <v>769</v>
      </c>
      <c r="D416" s="2" t="s">
        <v>1219</v>
      </c>
      <c r="E416" s="31">
        <v>0</v>
      </c>
      <c r="F416" s="31">
        <v>0</v>
      </c>
      <c r="G416" s="31">
        <v>0</v>
      </c>
      <c r="H416" s="32">
        <v>0</v>
      </c>
      <c r="I416" s="31">
        <v>0</v>
      </c>
      <c r="J416" s="31">
        <v>0</v>
      </c>
      <c r="K416" s="31">
        <v>0</v>
      </c>
      <c r="L416" s="33">
        <v>68.34</v>
      </c>
      <c r="M416" s="34">
        <v>100</v>
      </c>
      <c r="N416" s="34">
        <v>103.88742956762735</v>
      </c>
      <c r="O416" s="34">
        <v>96.793377909080021</v>
      </c>
      <c r="P416" s="34">
        <v>91.492220219992262</v>
      </c>
      <c r="Q416" s="36">
        <v>87.157767936761346</v>
      </c>
      <c r="R416" s="34">
        <v>2.0011435105774726</v>
      </c>
      <c r="S416" s="34">
        <v>75.2973965060159</v>
      </c>
      <c r="T416" s="2">
        <v>0</v>
      </c>
      <c r="U416" s="33">
        <v>15.73</v>
      </c>
      <c r="V416" s="33">
        <v>2.57</v>
      </c>
      <c r="W416" s="33">
        <v>0.63</v>
      </c>
      <c r="X416" s="35">
        <v>8356.3512912476199</v>
      </c>
      <c r="Y416" s="35">
        <v>69.44990351928675</v>
      </c>
      <c r="Z416" s="35">
        <v>6247.6459784346525</v>
      </c>
      <c r="AA416" s="34">
        <v>6.4823147063970907</v>
      </c>
    </row>
    <row r="417" spans="1:27">
      <c r="A417" s="29" t="s">
        <v>772</v>
      </c>
      <c r="B417" s="29" t="s">
        <v>790</v>
      </c>
      <c r="C417" s="37" t="s">
        <v>773</v>
      </c>
      <c r="D417" s="2" t="s">
        <v>1244</v>
      </c>
      <c r="E417" s="31">
        <v>17</v>
      </c>
      <c r="F417" s="31">
        <v>7</v>
      </c>
      <c r="G417" s="31">
        <v>1</v>
      </c>
      <c r="H417" s="32">
        <v>46</v>
      </c>
      <c r="I417" s="31">
        <v>10</v>
      </c>
      <c r="J417" s="31">
        <v>73</v>
      </c>
      <c r="K417" s="31">
        <v>75</v>
      </c>
      <c r="L417" s="33">
        <v>67.3</v>
      </c>
      <c r="M417" s="34">
        <v>99.358890339371086</v>
      </c>
      <c r="N417" s="34">
        <v>110.51536315154877</v>
      </c>
      <c r="O417" s="34">
        <v>86.21322198707874</v>
      </c>
      <c r="P417" s="34">
        <v>81.670840731040073</v>
      </c>
      <c r="Q417" s="36">
        <v>74.318982829023724</v>
      </c>
      <c r="R417" s="34">
        <v>2.4669603524229076</v>
      </c>
      <c r="S417" s="34">
        <v>65.917047122783814</v>
      </c>
      <c r="T417" s="2">
        <v>29.67</v>
      </c>
      <c r="U417" s="33">
        <v>13.46</v>
      </c>
      <c r="V417" s="33">
        <v>1.96</v>
      </c>
      <c r="W417" s="33">
        <v>0.49</v>
      </c>
      <c r="X417" s="35">
        <v>3048.9514002063424</v>
      </c>
      <c r="Y417" s="35">
        <v>30.688374669924539</v>
      </c>
      <c r="Z417" s="35">
        <v>2410.6410088325292</v>
      </c>
      <c r="AA417" s="34">
        <v>4.7438424829097983</v>
      </c>
    </row>
    <row r="418" spans="1:27">
      <c r="A418" s="29" t="s">
        <v>772</v>
      </c>
      <c r="B418" s="29" t="s">
        <v>792</v>
      </c>
      <c r="C418" s="37" t="s">
        <v>773</v>
      </c>
      <c r="D418" s="2" t="s">
        <v>1245</v>
      </c>
      <c r="E418" s="31">
        <v>14</v>
      </c>
      <c r="F418" s="31">
        <v>8</v>
      </c>
      <c r="G418" s="31">
        <v>3</v>
      </c>
      <c r="H418" s="32">
        <v>55.84</v>
      </c>
      <c r="I418" s="31">
        <v>14</v>
      </c>
      <c r="J418" s="31">
        <v>271</v>
      </c>
      <c r="K418" s="31">
        <v>335</v>
      </c>
      <c r="L418" s="33">
        <v>69.77</v>
      </c>
      <c r="M418" s="34">
        <v>99.400197251244506</v>
      </c>
      <c r="N418" s="34">
        <v>106.60791522676408</v>
      </c>
      <c r="O418" s="34">
        <v>94.848402805697248</v>
      </c>
      <c r="P418" s="34">
        <v>96.497799628381543</v>
      </c>
      <c r="Q418" s="36">
        <v>94.843631996796447</v>
      </c>
      <c r="R418" s="34">
        <v>5.6474307543080222</v>
      </c>
      <c r="S418" s="34">
        <v>64.450327241294147</v>
      </c>
      <c r="T418" s="2">
        <v>33.82</v>
      </c>
      <c r="U418" s="33">
        <v>14.85</v>
      </c>
      <c r="V418" s="33">
        <v>2.4300000000000002</v>
      </c>
      <c r="W418" s="33">
        <v>0.61</v>
      </c>
      <c r="X418" s="35">
        <v>5455.7692580337844</v>
      </c>
      <c r="Y418" s="35">
        <v>25.323610336117305</v>
      </c>
      <c r="Z418" s="35">
        <v>4353.3307282878504</v>
      </c>
      <c r="AA418" s="34">
        <v>6.0811106443993737</v>
      </c>
    </row>
    <row r="419" spans="1:27">
      <c r="A419" s="29" t="s">
        <v>772</v>
      </c>
      <c r="B419" s="29" t="s">
        <v>794</v>
      </c>
      <c r="C419" s="37" t="s">
        <v>773</v>
      </c>
      <c r="D419" s="2" t="s">
        <v>1246</v>
      </c>
      <c r="E419" s="31">
        <v>9</v>
      </c>
      <c r="F419" s="31">
        <v>1</v>
      </c>
      <c r="G419" s="31">
        <v>2</v>
      </c>
      <c r="H419" s="32">
        <v>76.53</v>
      </c>
      <c r="I419" s="31">
        <v>3</v>
      </c>
      <c r="J419" s="31">
        <v>6</v>
      </c>
      <c r="K419" s="31">
        <v>145</v>
      </c>
      <c r="L419" s="33">
        <v>69.52</v>
      </c>
      <c r="M419" s="34">
        <v>99.508592295922924</v>
      </c>
      <c r="N419" s="34">
        <v>116.32175976838062</v>
      </c>
      <c r="O419" s="34">
        <v>78.84795151144327</v>
      </c>
      <c r="P419" s="34">
        <v>77.702659688131277</v>
      </c>
      <c r="Q419" s="36">
        <v>95.631831399381014</v>
      </c>
      <c r="R419" s="34">
        <v>1.9401806256653276</v>
      </c>
      <c r="S419" s="34">
        <v>70.831179729162741</v>
      </c>
      <c r="T419" s="2">
        <v>22.01</v>
      </c>
      <c r="U419" s="33">
        <v>15.65</v>
      </c>
      <c r="V419" s="33">
        <v>3.32</v>
      </c>
      <c r="W419" s="33">
        <v>0.98</v>
      </c>
      <c r="X419" s="35">
        <v>6655.7490531738458</v>
      </c>
      <c r="Y419" s="35">
        <v>27.957461778297059</v>
      </c>
      <c r="Z419" s="35">
        <v>5300.5713065510727</v>
      </c>
      <c r="AA419" s="34">
        <v>5.5313591432894214</v>
      </c>
    </row>
    <row r="420" spans="1:27">
      <c r="A420" s="29" t="s">
        <v>772</v>
      </c>
      <c r="B420" s="29" t="s">
        <v>796</v>
      </c>
      <c r="C420" s="37" t="s">
        <v>773</v>
      </c>
      <c r="D420" s="2" t="s">
        <v>1247</v>
      </c>
      <c r="E420" s="31">
        <v>9</v>
      </c>
      <c r="F420" s="31">
        <v>7</v>
      </c>
      <c r="G420" s="31">
        <v>0</v>
      </c>
      <c r="H420" s="32">
        <v>74.92</v>
      </c>
      <c r="I420" s="31">
        <v>0</v>
      </c>
      <c r="J420" s="31">
        <v>13</v>
      </c>
      <c r="K420" s="31">
        <v>85</v>
      </c>
      <c r="L420" s="33">
        <v>70.05</v>
      </c>
      <c r="M420" s="34">
        <v>100</v>
      </c>
      <c r="N420" s="34">
        <v>118.78252216526005</v>
      </c>
      <c r="O420" s="34">
        <v>75.90052467909392</v>
      </c>
      <c r="P420" s="34">
        <v>78.369085208054059</v>
      </c>
      <c r="Q420" s="36">
        <v>88.716923689814351</v>
      </c>
      <c r="R420" s="34">
        <v>2.9659556130144362</v>
      </c>
      <c r="S420" s="34">
        <v>69.930912899021322</v>
      </c>
      <c r="T420" s="2">
        <v>40.96</v>
      </c>
      <c r="U420" s="33">
        <v>13.78</v>
      </c>
      <c r="V420" s="33">
        <v>2.4700000000000002</v>
      </c>
      <c r="W420" s="33">
        <v>0.75</v>
      </c>
      <c r="X420" s="35">
        <v>18367.826923780358</v>
      </c>
      <c r="Y420" s="35">
        <v>74.388367489532385</v>
      </c>
      <c r="Z420" s="35">
        <v>15174.393895837633</v>
      </c>
      <c r="AA420" s="34">
        <v>3.7430293968946131</v>
      </c>
    </row>
    <row r="421" spans="1:27">
      <c r="A421" s="29" t="s">
        <v>772</v>
      </c>
      <c r="B421" s="29" t="s">
        <v>798</v>
      </c>
      <c r="C421" s="37" t="s">
        <v>773</v>
      </c>
      <c r="D421" s="2" t="s">
        <v>1248</v>
      </c>
      <c r="E421" s="31">
        <v>4</v>
      </c>
      <c r="F421" s="31">
        <v>4</v>
      </c>
      <c r="G421" s="31">
        <v>4</v>
      </c>
      <c r="H421" s="32">
        <v>83.46</v>
      </c>
      <c r="I421" s="31">
        <v>0</v>
      </c>
      <c r="J421" s="31">
        <v>8</v>
      </c>
      <c r="K421" s="31">
        <v>67</v>
      </c>
      <c r="L421" s="33">
        <v>69.98</v>
      </c>
      <c r="M421" s="34">
        <v>99.738866336354235</v>
      </c>
      <c r="N421" s="34">
        <v>116.32551927127712</v>
      </c>
      <c r="O421" s="34">
        <v>81.608059862637859</v>
      </c>
      <c r="P421" s="34">
        <v>75.670726233820986</v>
      </c>
      <c r="Q421" s="36">
        <v>89.644226489539733</v>
      </c>
      <c r="R421" s="34">
        <v>1.6520447148719399</v>
      </c>
      <c r="S421" s="34">
        <v>69.157863318540123</v>
      </c>
      <c r="T421" s="2">
        <v>32.33</v>
      </c>
      <c r="U421" s="33">
        <v>11.14</v>
      </c>
      <c r="V421" s="33">
        <v>1.55</v>
      </c>
      <c r="W421" s="33">
        <v>0.33</v>
      </c>
      <c r="X421" s="35">
        <v>9220.7858164680492</v>
      </c>
      <c r="Y421" s="35">
        <v>30.743331121029211</v>
      </c>
      <c r="Z421" s="35">
        <v>7085.1057679528203</v>
      </c>
      <c r="AA421" s="34">
        <v>6.9711535946779009</v>
      </c>
    </row>
    <row r="422" spans="1:27">
      <c r="A422" s="29" t="s">
        <v>772</v>
      </c>
      <c r="B422" s="29" t="s">
        <v>800</v>
      </c>
      <c r="C422" s="37" t="s">
        <v>773</v>
      </c>
      <c r="D422" s="2" t="s">
        <v>1249</v>
      </c>
      <c r="E422" s="31">
        <v>23</v>
      </c>
      <c r="F422" s="31">
        <v>8</v>
      </c>
      <c r="G422" s="31">
        <v>4</v>
      </c>
      <c r="H422" s="32">
        <v>65.72</v>
      </c>
      <c r="I422" s="31">
        <v>3</v>
      </c>
      <c r="J422" s="31">
        <v>13</v>
      </c>
      <c r="K422" s="31">
        <v>48</v>
      </c>
      <c r="L422" s="33">
        <v>67.819999999999993</v>
      </c>
      <c r="M422" s="34">
        <v>99.515491596221366</v>
      </c>
      <c r="N422" s="34">
        <v>109.03722251560394</v>
      </c>
      <c r="O422" s="34">
        <v>93.50071431056935</v>
      </c>
      <c r="P422" s="34">
        <v>67.433549780688395</v>
      </c>
      <c r="Q422" s="36">
        <v>91.768505321921964</v>
      </c>
      <c r="R422" s="34">
        <v>0.47168210662051652</v>
      </c>
      <c r="S422" s="34">
        <v>74.468694458249445</v>
      </c>
      <c r="T422" s="2">
        <v>33.979999999999997</v>
      </c>
      <c r="U422" s="33">
        <v>12.36</v>
      </c>
      <c r="V422" s="33">
        <v>2.4900000000000002</v>
      </c>
      <c r="W422" s="33">
        <v>0.66</v>
      </c>
      <c r="X422" s="35">
        <v>4980.7917146545924</v>
      </c>
      <c r="Y422" s="35">
        <v>29.295328282876085</v>
      </c>
      <c r="Z422" s="35">
        <v>3945.1993910625588</v>
      </c>
      <c r="AA422" s="34">
        <v>5.627215621716104</v>
      </c>
    </row>
    <row r="423" spans="1:27">
      <c r="A423" s="29" t="s">
        <v>772</v>
      </c>
      <c r="B423" s="29" t="s">
        <v>802</v>
      </c>
      <c r="C423" s="37" t="s">
        <v>773</v>
      </c>
      <c r="D423" s="2" t="s">
        <v>1250</v>
      </c>
      <c r="E423" s="31">
        <v>3</v>
      </c>
      <c r="F423" s="31">
        <v>9</v>
      </c>
      <c r="G423" s="31">
        <v>2</v>
      </c>
      <c r="H423" s="32">
        <v>42.46</v>
      </c>
      <c r="I423" s="31">
        <v>1</v>
      </c>
      <c r="J423" s="31">
        <v>31</v>
      </c>
      <c r="K423" s="31">
        <v>15</v>
      </c>
      <c r="L423" s="33">
        <v>69.59</v>
      </c>
      <c r="M423" s="34">
        <v>99.256880159747993</v>
      </c>
      <c r="N423" s="34">
        <v>111.48231534181181</v>
      </c>
      <c r="O423" s="34">
        <v>98.669025961649396</v>
      </c>
      <c r="P423" s="34">
        <v>84.650144707633402</v>
      </c>
      <c r="Q423" s="36">
        <v>91.874642489895479</v>
      </c>
      <c r="R423" s="34">
        <v>2.430075761185496</v>
      </c>
      <c r="S423" s="34">
        <v>64.879820697117239</v>
      </c>
      <c r="T423" s="2">
        <v>32.49</v>
      </c>
      <c r="U423" s="33">
        <v>16.190000000000001</v>
      </c>
      <c r="V423" s="33">
        <v>2.52</v>
      </c>
      <c r="W423" s="33">
        <v>0.59</v>
      </c>
      <c r="X423" s="35">
        <v>3304.6728261729704</v>
      </c>
      <c r="Y423" s="35">
        <v>34.709668478536386</v>
      </c>
      <c r="Z423" s="35">
        <v>2554.9609272715525</v>
      </c>
      <c r="AA423" s="34">
        <v>7.9673114763646709</v>
      </c>
    </row>
    <row r="424" spans="1:27">
      <c r="A424" s="29" t="s">
        <v>772</v>
      </c>
      <c r="B424" s="29" t="s">
        <v>804</v>
      </c>
      <c r="C424" s="37" t="s">
        <v>773</v>
      </c>
      <c r="D424" s="2" t="s">
        <v>1251</v>
      </c>
      <c r="E424" s="31">
        <v>8</v>
      </c>
      <c r="F424" s="31">
        <v>3</v>
      </c>
      <c r="G424" s="31">
        <v>2</v>
      </c>
      <c r="H424" s="32">
        <v>56.43</v>
      </c>
      <c r="I424" s="31">
        <v>0</v>
      </c>
      <c r="J424" s="31">
        <v>5</v>
      </c>
      <c r="K424" s="31">
        <v>81</v>
      </c>
      <c r="L424" s="33">
        <v>69.739999999999995</v>
      </c>
      <c r="M424" s="34">
        <v>100</v>
      </c>
      <c r="N424" s="34">
        <v>111.22830380492856</v>
      </c>
      <c r="O424" s="34">
        <v>80.532122000911968</v>
      </c>
      <c r="P424" s="34">
        <v>63.936983819157724</v>
      </c>
      <c r="Q424" s="36">
        <v>82.401871098737843</v>
      </c>
      <c r="R424" s="34">
        <v>2.6232254055733408</v>
      </c>
      <c r="S424" s="34">
        <v>74.972656566474924</v>
      </c>
      <c r="T424" s="2">
        <v>30.24</v>
      </c>
      <c r="U424" s="33">
        <v>16.239999999999998</v>
      </c>
      <c r="V424" s="33">
        <v>2.73</v>
      </c>
      <c r="W424" s="33">
        <v>0.7</v>
      </c>
      <c r="X424" s="35">
        <v>6613.1254849864845</v>
      </c>
      <c r="Y424" s="35">
        <v>46.370801499056782</v>
      </c>
      <c r="Z424" s="35">
        <v>5281.3402971768583</v>
      </c>
      <c r="AA424" s="34">
        <v>7.6895782257976322</v>
      </c>
    </row>
    <row r="425" spans="1:27">
      <c r="A425" s="29" t="s">
        <v>772</v>
      </c>
      <c r="B425" s="29" t="s">
        <v>806</v>
      </c>
      <c r="C425" s="37" t="s">
        <v>773</v>
      </c>
      <c r="D425" s="2" t="s">
        <v>1252</v>
      </c>
      <c r="E425" s="31">
        <v>3</v>
      </c>
      <c r="F425" s="31">
        <v>2</v>
      </c>
      <c r="G425" s="31">
        <v>0</v>
      </c>
      <c r="H425" s="32">
        <v>65.900000000000006</v>
      </c>
      <c r="I425" s="31">
        <v>0</v>
      </c>
      <c r="J425" s="31">
        <v>16</v>
      </c>
      <c r="K425" s="31">
        <v>14</v>
      </c>
      <c r="L425" s="33">
        <v>70.38</v>
      </c>
      <c r="M425" s="34">
        <v>99.675506167769313</v>
      </c>
      <c r="N425" s="34">
        <v>107.14284052604339</v>
      </c>
      <c r="O425" s="34">
        <v>109.49966835799565</v>
      </c>
      <c r="P425" s="34">
        <v>77.313077123990098</v>
      </c>
      <c r="Q425" s="36">
        <v>96.153098127456772</v>
      </c>
      <c r="R425" s="34">
        <v>1.4829274975170381</v>
      </c>
      <c r="S425" s="34">
        <v>73.462148086648043</v>
      </c>
      <c r="T425" s="2">
        <v>32.9</v>
      </c>
      <c r="U425" s="33">
        <v>15.58</v>
      </c>
      <c r="V425" s="33">
        <v>2.5499999999999998</v>
      </c>
      <c r="W425" s="33">
        <v>0.65</v>
      </c>
      <c r="X425" s="35">
        <v>2406.398060810945</v>
      </c>
      <c r="Y425" s="35">
        <v>39.369119508064678</v>
      </c>
      <c r="Z425" s="35">
        <v>1875.125190276442</v>
      </c>
      <c r="AA425" s="34">
        <v>6.0448060560506889</v>
      </c>
    </row>
    <row r="426" spans="1:27">
      <c r="A426" s="29" t="s">
        <v>772</v>
      </c>
      <c r="B426" s="29" t="s">
        <v>808</v>
      </c>
      <c r="C426" s="37" t="s">
        <v>773</v>
      </c>
      <c r="D426" s="2" t="s">
        <v>1253</v>
      </c>
      <c r="E426" s="31">
        <v>5</v>
      </c>
      <c r="F426" s="31">
        <v>34</v>
      </c>
      <c r="G426" s="31">
        <v>3</v>
      </c>
      <c r="H426" s="32">
        <v>64.38</v>
      </c>
      <c r="I426" s="31">
        <v>0</v>
      </c>
      <c r="J426" s="31">
        <v>1</v>
      </c>
      <c r="K426" s="31">
        <v>0</v>
      </c>
      <c r="L426" s="33">
        <v>68.69</v>
      </c>
      <c r="M426" s="34">
        <v>99.482341325885287</v>
      </c>
      <c r="N426" s="34">
        <v>108.65182411046736</v>
      </c>
      <c r="O426" s="34">
        <v>92.271483946947896</v>
      </c>
      <c r="P426" s="34">
        <v>72.853977679209564</v>
      </c>
      <c r="Q426" s="36">
        <v>89.50753017282662</v>
      </c>
      <c r="R426" s="34">
        <v>4.2315552110492565</v>
      </c>
      <c r="S426" s="34">
        <v>70.255953265013119</v>
      </c>
      <c r="T426" s="2">
        <v>37.07</v>
      </c>
      <c r="U426" s="33">
        <v>13.93</v>
      </c>
      <c r="V426" s="33">
        <v>2.87</v>
      </c>
      <c r="W426" s="33">
        <v>0.77</v>
      </c>
      <c r="X426" s="35">
        <v>2959.5993134450687</v>
      </c>
      <c r="Y426" s="35">
        <v>49.596958648720005</v>
      </c>
      <c r="Z426" s="35">
        <v>2374.0086518700082</v>
      </c>
      <c r="AA426" s="34">
        <v>5.6379560128582824</v>
      </c>
    </row>
    <row r="427" spans="1:27">
      <c r="A427" s="29" t="s">
        <v>772</v>
      </c>
      <c r="B427" s="29" t="s">
        <v>810</v>
      </c>
      <c r="C427" s="37" t="s">
        <v>773</v>
      </c>
      <c r="D427" s="2" t="s">
        <v>1254</v>
      </c>
      <c r="E427" s="31">
        <v>7</v>
      </c>
      <c r="F427" s="31">
        <v>7</v>
      </c>
      <c r="G427" s="31">
        <v>4</v>
      </c>
      <c r="H427" s="32">
        <v>73.64</v>
      </c>
      <c r="I427" s="31">
        <v>12</v>
      </c>
      <c r="J427" s="31">
        <v>749</v>
      </c>
      <c r="K427" s="31">
        <v>142</v>
      </c>
      <c r="L427" s="33">
        <v>73.02</v>
      </c>
      <c r="M427" s="34">
        <v>100</v>
      </c>
      <c r="N427" s="34">
        <v>116.80145160849347</v>
      </c>
      <c r="O427" s="34">
        <v>83.432477487737685</v>
      </c>
      <c r="P427" s="34">
        <v>80.717979902656083</v>
      </c>
      <c r="Q427" s="36">
        <v>98.297182072932557</v>
      </c>
      <c r="R427" s="34">
        <v>7.2238028355001749</v>
      </c>
      <c r="S427" s="34">
        <v>62.929709189666958</v>
      </c>
      <c r="T427" s="2">
        <v>36.270000000000003</v>
      </c>
      <c r="U427" s="33">
        <v>5.01</v>
      </c>
      <c r="V427" s="33">
        <v>0.75</v>
      </c>
      <c r="W427" s="33">
        <v>0.16</v>
      </c>
      <c r="X427" s="35">
        <v>17235.583564428507</v>
      </c>
      <c r="Y427" s="35">
        <v>47.960418521328947</v>
      </c>
      <c r="Z427" s="35">
        <v>14065.907361860034</v>
      </c>
      <c r="AA427" s="34">
        <v>9.0011495916093622</v>
      </c>
    </row>
    <row r="428" spans="1:27">
      <c r="A428" s="29" t="s">
        <v>772</v>
      </c>
      <c r="B428" s="29" t="s">
        <v>812</v>
      </c>
      <c r="C428" s="37" t="s">
        <v>773</v>
      </c>
      <c r="D428" s="2" t="s">
        <v>1255</v>
      </c>
      <c r="E428" s="31">
        <v>4</v>
      </c>
      <c r="F428" s="31">
        <v>4</v>
      </c>
      <c r="G428" s="31">
        <v>1</v>
      </c>
      <c r="H428" s="32">
        <v>64.09</v>
      </c>
      <c r="I428" s="31">
        <v>20</v>
      </c>
      <c r="J428" s="31">
        <v>10</v>
      </c>
      <c r="K428" s="31">
        <v>116</v>
      </c>
      <c r="L428" s="33">
        <v>70.5</v>
      </c>
      <c r="M428" s="34">
        <v>99.777901404626704</v>
      </c>
      <c r="N428" s="34">
        <v>112.2653282299285</v>
      </c>
      <c r="O428" s="34">
        <v>93.990631551496776</v>
      </c>
      <c r="P428" s="34">
        <v>79.237190756997208</v>
      </c>
      <c r="Q428" s="36">
        <v>97.137737180054557</v>
      </c>
      <c r="R428" s="34">
        <v>7.0707500354459096</v>
      </c>
      <c r="S428" s="34">
        <v>62.853119931559341</v>
      </c>
      <c r="T428" s="2">
        <v>33.07</v>
      </c>
      <c r="U428" s="33">
        <v>8.39</v>
      </c>
      <c r="V428" s="33">
        <v>1.1299999999999999</v>
      </c>
      <c r="W428" s="33">
        <v>0.34</v>
      </c>
      <c r="X428" s="35">
        <v>6743.847542237776</v>
      </c>
      <c r="Y428" s="35">
        <v>42.609496005192213</v>
      </c>
      <c r="Z428" s="35">
        <v>5455.8716077015324</v>
      </c>
      <c r="AA428" s="34">
        <v>8.0061158417264551</v>
      </c>
    </row>
    <row r="429" spans="1:27">
      <c r="A429" s="29" t="s">
        <v>772</v>
      </c>
      <c r="B429" s="29" t="s">
        <v>814</v>
      </c>
      <c r="C429" s="37" t="s">
        <v>773</v>
      </c>
      <c r="D429" s="2" t="s">
        <v>1256</v>
      </c>
      <c r="E429" s="31">
        <v>11</v>
      </c>
      <c r="F429" s="31">
        <v>5</v>
      </c>
      <c r="G429" s="31">
        <v>2</v>
      </c>
      <c r="H429" s="32">
        <v>0</v>
      </c>
      <c r="I429" s="31">
        <v>5</v>
      </c>
      <c r="J429" s="31">
        <v>7</v>
      </c>
      <c r="K429" s="31">
        <v>3</v>
      </c>
      <c r="L429" s="33">
        <v>67.17</v>
      </c>
      <c r="M429" s="34">
        <v>100</v>
      </c>
      <c r="N429" s="34">
        <v>115.70757579037027</v>
      </c>
      <c r="O429" s="34">
        <v>86.02213664382181</v>
      </c>
      <c r="P429" s="34">
        <v>65.969172052014258</v>
      </c>
      <c r="Q429" s="36">
        <v>88.137796694194009</v>
      </c>
      <c r="R429" s="34">
        <v>2.6142235518085397</v>
      </c>
      <c r="S429" s="34">
        <v>62.022434005228973</v>
      </c>
      <c r="T429" s="2">
        <v>0</v>
      </c>
      <c r="U429" s="33">
        <v>15.99</v>
      </c>
      <c r="V429" s="33">
        <v>2.44</v>
      </c>
      <c r="W429" s="33">
        <v>0.59</v>
      </c>
      <c r="X429" s="35">
        <v>2235.8611638942371</v>
      </c>
      <c r="Y429" s="35">
        <v>28.584995319417999</v>
      </c>
      <c r="Z429" s="35">
        <v>1742.7339012817695</v>
      </c>
      <c r="AA429" s="34">
        <v>7.1609583546030677</v>
      </c>
    </row>
    <row r="430" spans="1:27">
      <c r="A430" s="29" t="s">
        <v>772</v>
      </c>
      <c r="B430" s="29" t="s">
        <v>816</v>
      </c>
      <c r="C430" s="37" t="s">
        <v>773</v>
      </c>
      <c r="D430" s="2" t="s">
        <v>1257</v>
      </c>
      <c r="E430" s="31">
        <v>5</v>
      </c>
      <c r="F430" s="31">
        <v>2</v>
      </c>
      <c r="G430" s="31">
        <v>1</v>
      </c>
      <c r="H430" s="32">
        <v>0</v>
      </c>
      <c r="I430" s="31">
        <v>0</v>
      </c>
      <c r="J430" s="31">
        <v>68</v>
      </c>
      <c r="K430" s="31">
        <v>18</v>
      </c>
      <c r="L430" s="33">
        <v>67.17</v>
      </c>
      <c r="M430" s="34">
        <v>99.714940934346444</v>
      </c>
      <c r="N430" s="34">
        <v>89.914460223783749</v>
      </c>
      <c r="O430" s="34">
        <v>98.306400160570846</v>
      </c>
      <c r="P430" s="34">
        <v>98.498816596126687</v>
      </c>
      <c r="Q430" s="36">
        <v>91.541200304690932</v>
      </c>
      <c r="R430" s="34">
        <v>1.6895814237702416</v>
      </c>
      <c r="S430" s="34">
        <v>57.443223700375576</v>
      </c>
      <c r="T430" s="2">
        <v>0</v>
      </c>
      <c r="U430" s="33">
        <v>18.350000000000001</v>
      </c>
      <c r="V430" s="33">
        <v>2.21</v>
      </c>
      <c r="W430" s="33">
        <v>0.56000000000000005</v>
      </c>
      <c r="X430" s="35">
        <v>1799.8709752347847</v>
      </c>
      <c r="Y430" s="35">
        <v>19.963297898543516</v>
      </c>
      <c r="Z430" s="35">
        <v>1401.3733428857802</v>
      </c>
      <c r="AA430" s="34">
        <v>8.0808296901594474</v>
      </c>
    </row>
    <row r="431" spans="1:27">
      <c r="A431" s="29" t="s">
        <v>772</v>
      </c>
      <c r="B431" s="29" t="s">
        <v>818</v>
      </c>
      <c r="C431" s="37" t="s">
        <v>773</v>
      </c>
      <c r="D431" s="2" t="s">
        <v>1258</v>
      </c>
      <c r="E431" s="31">
        <v>0</v>
      </c>
      <c r="F431" s="31">
        <v>5</v>
      </c>
      <c r="G431" s="31">
        <v>0</v>
      </c>
      <c r="H431" s="32">
        <v>0</v>
      </c>
      <c r="I431" s="31">
        <v>0</v>
      </c>
      <c r="J431" s="31">
        <v>2</v>
      </c>
      <c r="K431" s="31">
        <v>36</v>
      </c>
      <c r="L431" s="33">
        <v>71.66</v>
      </c>
      <c r="M431" s="34">
        <v>99.635193806787171</v>
      </c>
      <c r="N431" s="34">
        <v>113.71489311206527</v>
      </c>
      <c r="O431" s="34">
        <v>91.970605554069508</v>
      </c>
      <c r="P431" s="34">
        <v>88.065170766939204</v>
      </c>
      <c r="Q431" s="36">
        <v>92.820346351181399</v>
      </c>
      <c r="R431" s="34">
        <v>2.0790703061657849</v>
      </c>
      <c r="S431" s="34">
        <v>81.0558763241484</v>
      </c>
      <c r="T431" s="2">
        <v>0</v>
      </c>
      <c r="U431" s="33">
        <v>15.64</v>
      </c>
      <c r="V431" s="33">
        <v>3.37</v>
      </c>
      <c r="W431" s="33">
        <v>1.02</v>
      </c>
      <c r="X431" s="35">
        <v>3502.7915192103192</v>
      </c>
      <c r="Y431" s="35">
        <v>27.83107699258948</v>
      </c>
      <c r="Z431" s="35">
        <v>2800.7463908068808</v>
      </c>
      <c r="AA431" s="34">
        <v>7.4029623976346244</v>
      </c>
    </row>
    <row r="432" spans="1:27">
      <c r="A432" s="29" t="s">
        <v>772</v>
      </c>
      <c r="B432" s="29" t="s">
        <v>820</v>
      </c>
      <c r="C432" s="37" t="s">
        <v>773</v>
      </c>
      <c r="D432" s="2" t="s">
        <v>1259</v>
      </c>
      <c r="E432" s="31">
        <v>2</v>
      </c>
      <c r="F432" s="31">
        <v>0</v>
      </c>
      <c r="G432" s="31">
        <v>0</v>
      </c>
      <c r="H432" s="32">
        <v>0</v>
      </c>
      <c r="I432" s="31">
        <v>1</v>
      </c>
      <c r="J432" s="31">
        <v>2</v>
      </c>
      <c r="K432" s="31">
        <v>0</v>
      </c>
      <c r="L432" s="33">
        <v>67.88</v>
      </c>
      <c r="M432" s="34">
        <v>99.1172876138655</v>
      </c>
      <c r="N432" s="34">
        <v>116.94168694186513</v>
      </c>
      <c r="O432" s="34">
        <v>96.15995150461886</v>
      </c>
      <c r="P432" s="34">
        <v>89.893195985611683</v>
      </c>
      <c r="Q432" s="36">
        <v>100</v>
      </c>
      <c r="R432" s="34">
        <v>5.4080021961430242</v>
      </c>
      <c r="S432" s="34">
        <v>68.395606458880962</v>
      </c>
      <c r="T432" s="2">
        <v>0</v>
      </c>
      <c r="U432" s="33">
        <v>18.100000000000001</v>
      </c>
      <c r="V432" s="33">
        <v>2.82</v>
      </c>
      <c r="W432" s="33">
        <v>0.68</v>
      </c>
      <c r="X432" s="35">
        <v>1042.1548548415055</v>
      </c>
      <c r="Y432" s="35">
        <v>32.257865318398657</v>
      </c>
      <c r="Z432" s="35">
        <v>852.99225400743194</v>
      </c>
      <c r="AA432" s="34">
        <v>7.8196666501796557</v>
      </c>
    </row>
    <row r="433" spans="1:27">
      <c r="A433" s="29" t="s">
        <v>772</v>
      </c>
      <c r="B433" s="29" t="s">
        <v>822</v>
      </c>
      <c r="C433" s="37" t="s">
        <v>773</v>
      </c>
      <c r="D433" s="2" t="s">
        <v>1260</v>
      </c>
      <c r="E433" s="31">
        <v>10</v>
      </c>
      <c r="F433" s="31">
        <v>5</v>
      </c>
      <c r="G433" s="31">
        <v>1</v>
      </c>
      <c r="H433" s="32">
        <v>0</v>
      </c>
      <c r="I433" s="31">
        <v>0</v>
      </c>
      <c r="J433" s="31">
        <v>11</v>
      </c>
      <c r="K433" s="31">
        <v>28</v>
      </c>
      <c r="L433" s="33">
        <v>69.790000000000006</v>
      </c>
      <c r="M433" s="34">
        <v>100</v>
      </c>
      <c r="N433" s="34">
        <v>110.34623785771896</v>
      </c>
      <c r="O433" s="34">
        <v>102.54690287068351</v>
      </c>
      <c r="P433" s="34">
        <v>81.628598149254074</v>
      </c>
      <c r="Q433" s="36">
        <v>85.653265509038505</v>
      </c>
      <c r="R433" s="34">
        <v>0.56340469792840431</v>
      </c>
      <c r="S433" s="34">
        <v>74.859682704473926</v>
      </c>
      <c r="T433" s="2">
        <v>0</v>
      </c>
      <c r="U433" s="33">
        <v>16.239999999999998</v>
      </c>
      <c r="V433" s="33">
        <v>1.88</v>
      </c>
      <c r="W433" s="33">
        <v>0.32</v>
      </c>
      <c r="X433" s="35">
        <v>1965.1737116133365</v>
      </c>
      <c r="Y433" s="35">
        <v>25.041716086616759</v>
      </c>
      <c r="Z433" s="35">
        <v>1537.090699142266</v>
      </c>
      <c r="AA433" s="34">
        <v>7.2142117526543785</v>
      </c>
    </row>
    <row r="434" spans="1:27">
      <c r="A434" s="29" t="s">
        <v>766</v>
      </c>
      <c r="B434" s="29" t="s">
        <v>790</v>
      </c>
      <c r="C434" s="37" t="s">
        <v>767</v>
      </c>
      <c r="D434" s="2" t="s">
        <v>1192</v>
      </c>
      <c r="E434" s="31">
        <v>0</v>
      </c>
      <c r="F434" s="31">
        <v>0</v>
      </c>
      <c r="G434" s="31">
        <v>0</v>
      </c>
      <c r="H434" s="32">
        <v>90.26</v>
      </c>
      <c r="I434" s="31">
        <v>0</v>
      </c>
      <c r="J434" s="31">
        <v>0</v>
      </c>
      <c r="K434" s="31">
        <v>0</v>
      </c>
      <c r="L434" s="33">
        <v>68.61</v>
      </c>
      <c r="M434" s="34">
        <v>99.615136888434023</v>
      </c>
      <c r="N434" s="34">
        <v>110.63056759335159</v>
      </c>
      <c r="O434" s="34">
        <v>93.562985887908837</v>
      </c>
      <c r="P434" s="34">
        <v>69.501711363329932</v>
      </c>
      <c r="Q434" s="36">
        <v>80.858544643829845</v>
      </c>
      <c r="R434" s="34">
        <v>4.8822443373710991</v>
      </c>
      <c r="S434" s="34">
        <v>64.09982565724907</v>
      </c>
      <c r="T434" s="2">
        <v>44.57</v>
      </c>
      <c r="U434" s="33">
        <v>8.02</v>
      </c>
      <c r="V434" s="33">
        <v>1.32</v>
      </c>
      <c r="W434" s="33">
        <v>0.36</v>
      </c>
      <c r="X434" s="39">
        <v>5948.1989878141667</v>
      </c>
      <c r="Y434" s="39">
        <v>25.109222255677317</v>
      </c>
      <c r="Z434" s="39">
        <v>4413.8878079063097</v>
      </c>
      <c r="AA434" s="39">
        <v>6.6388841830124221</v>
      </c>
    </row>
    <row r="435" spans="1:27">
      <c r="A435" s="29" t="s">
        <v>766</v>
      </c>
      <c r="B435" s="29" t="s">
        <v>792</v>
      </c>
      <c r="C435" s="37" t="s">
        <v>767</v>
      </c>
      <c r="D435" s="2" t="s">
        <v>1193</v>
      </c>
      <c r="E435" s="31">
        <v>0</v>
      </c>
      <c r="F435" s="31">
        <v>0</v>
      </c>
      <c r="G435" s="31">
        <v>0</v>
      </c>
      <c r="H435" s="32">
        <v>81.56</v>
      </c>
      <c r="I435" s="31">
        <v>0</v>
      </c>
      <c r="J435" s="31">
        <v>0</v>
      </c>
      <c r="K435" s="31">
        <v>0</v>
      </c>
      <c r="L435" s="33">
        <v>70.459999999999994</v>
      </c>
      <c r="M435" s="34">
        <v>100</v>
      </c>
      <c r="N435" s="34">
        <v>111.06251175181612</v>
      </c>
      <c r="O435" s="34">
        <v>83.437489316549957</v>
      </c>
      <c r="P435" s="34">
        <v>101.33438693004638</v>
      </c>
      <c r="Q435" s="36">
        <v>96.426840739604557</v>
      </c>
      <c r="R435" s="34">
        <v>6.9079529649766087</v>
      </c>
      <c r="S435" s="34">
        <v>60.831910409648195</v>
      </c>
      <c r="T435" s="2">
        <v>44.32</v>
      </c>
      <c r="U435" s="33">
        <v>7.9</v>
      </c>
      <c r="V435" s="33">
        <v>1.36</v>
      </c>
      <c r="W435" s="33">
        <v>0.4</v>
      </c>
      <c r="X435" s="39">
        <v>13298.695150751446</v>
      </c>
      <c r="Y435" s="39">
        <v>40.033400014303396</v>
      </c>
      <c r="Z435" s="39">
        <v>9917.1973522440749</v>
      </c>
      <c r="AA435" s="39">
        <v>6.0956033717597364</v>
      </c>
    </row>
    <row r="436" spans="1:27">
      <c r="A436" s="29" t="s">
        <v>766</v>
      </c>
      <c r="B436" s="29" t="s">
        <v>794</v>
      </c>
      <c r="C436" s="37" t="s">
        <v>767</v>
      </c>
      <c r="D436" s="2" t="s">
        <v>1194</v>
      </c>
      <c r="E436" s="31">
        <v>0</v>
      </c>
      <c r="F436" s="31">
        <v>0</v>
      </c>
      <c r="G436" s="31">
        <v>0</v>
      </c>
      <c r="H436" s="32">
        <v>68.78</v>
      </c>
      <c r="I436" s="31">
        <v>0</v>
      </c>
      <c r="J436" s="31">
        <v>0</v>
      </c>
      <c r="K436" s="31">
        <v>0</v>
      </c>
      <c r="L436" s="33">
        <v>69.349999999999994</v>
      </c>
      <c r="M436" s="34">
        <v>99.591504790615176</v>
      </c>
      <c r="N436" s="34">
        <v>107.92361912452573</v>
      </c>
      <c r="O436" s="34">
        <v>79.705660000486773</v>
      </c>
      <c r="P436" s="34">
        <v>87.588516662738414</v>
      </c>
      <c r="Q436" s="36">
        <v>85.873920616431946</v>
      </c>
      <c r="R436" s="34">
        <v>5.111056571358449</v>
      </c>
      <c r="S436" s="34">
        <v>64.461012122530505</v>
      </c>
      <c r="T436" s="2">
        <v>48.64</v>
      </c>
      <c r="U436" s="33">
        <v>11.8</v>
      </c>
      <c r="V436" s="33">
        <v>1.83</v>
      </c>
      <c r="W436" s="33">
        <v>0.38</v>
      </c>
      <c r="X436" s="39">
        <v>3352.8034028178035</v>
      </c>
      <c r="Y436" s="39">
        <v>25.786034907538635</v>
      </c>
      <c r="Z436" s="39">
        <v>2567.7519345419137</v>
      </c>
      <c r="AA436" s="39">
        <v>6.1187826997281007</v>
      </c>
    </row>
    <row r="437" spans="1:27">
      <c r="A437" s="29" t="s">
        <v>766</v>
      </c>
      <c r="B437" s="29" t="s">
        <v>796</v>
      </c>
      <c r="C437" s="37" t="s">
        <v>767</v>
      </c>
      <c r="D437" s="2" t="s">
        <v>1195</v>
      </c>
      <c r="E437" s="31">
        <v>0</v>
      </c>
      <c r="F437" s="31">
        <v>0</v>
      </c>
      <c r="G437" s="31">
        <v>0</v>
      </c>
      <c r="H437" s="32">
        <v>81.66</v>
      </c>
      <c r="I437" s="31">
        <v>0</v>
      </c>
      <c r="J437" s="31">
        <v>0</v>
      </c>
      <c r="K437" s="31">
        <v>0</v>
      </c>
      <c r="L437" s="33">
        <v>69.48</v>
      </c>
      <c r="M437" s="34">
        <v>99.449279902871723</v>
      </c>
      <c r="N437" s="34">
        <v>105.43559523910864</v>
      </c>
      <c r="O437" s="34">
        <v>92.607252588496152</v>
      </c>
      <c r="P437" s="34">
        <v>99.157583439611003</v>
      </c>
      <c r="Q437" s="36">
        <v>88.379593005263743</v>
      </c>
      <c r="R437" s="34">
        <v>3.5036304785233141</v>
      </c>
      <c r="S437" s="34">
        <v>68.321255136346664</v>
      </c>
      <c r="T437" s="2">
        <v>42.98</v>
      </c>
      <c r="U437" s="33">
        <v>9.77</v>
      </c>
      <c r="V437" s="33">
        <v>1.4</v>
      </c>
      <c r="W437" s="33">
        <v>0.33</v>
      </c>
      <c r="X437" s="35">
        <v>1773.5616281638379</v>
      </c>
      <c r="Y437" s="35">
        <v>19.7422150158493</v>
      </c>
      <c r="Z437" s="35">
        <v>1388.7815433636224</v>
      </c>
      <c r="AA437" s="34">
        <v>5.2874418075391958</v>
      </c>
    </row>
    <row r="438" spans="1:27">
      <c r="A438" s="29" t="s">
        <v>766</v>
      </c>
      <c r="B438" s="29" t="s">
        <v>798</v>
      </c>
      <c r="C438" s="37" t="s">
        <v>767</v>
      </c>
      <c r="D438" s="2" t="s">
        <v>1196</v>
      </c>
      <c r="E438" s="31">
        <v>1</v>
      </c>
      <c r="F438" s="31">
        <v>3</v>
      </c>
      <c r="G438" s="31">
        <v>2</v>
      </c>
      <c r="H438" s="32">
        <v>90.81</v>
      </c>
      <c r="I438" s="31">
        <v>0</v>
      </c>
      <c r="J438" s="31">
        <v>4</v>
      </c>
      <c r="K438" s="31">
        <v>0</v>
      </c>
      <c r="L438" s="33">
        <v>69.239999999999995</v>
      </c>
      <c r="M438" s="34">
        <v>100</v>
      </c>
      <c r="N438" s="34">
        <v>110.30145463315448</v>
      </c>
      <c r="O438" s="34">
        <v>76.933166229397429</v>
      </c>
      <c r="P438" s="34">
        <v>106.27105089164708</v>
      </c>
      <c r="Q438" s="36">
        <v>85.954077427091732</v>
      </c>
      <c r="R438" s="34">
        <v>7.3808788720798599</v>
      </c>
      <c r="S438" s="34">
        <v>62.419702965208899</v>
      </c>
      <c r="T438" s="2">
        <v>50.56</v>
      </c>
      <c r="U438" s="33">
        <v>9.7799999999999994</v>
      </c>
      <c r="V438" s="33">
        <v>1.83</v>
      </c>
      <c r="W438" s="33">
        <v>0.48</v>
      </c>
      <c r="X438" s="35">
        <v>6665.7419890812153</v>
      </c>
      <c r="Y438" s="35">
        <v>32.263529518357501</v>
      </c>
      <c r="Z438" s="35">
        <v>5109.5239272782583</v>
      </c>
      <c r="AA438" s="34">
        <v>5.1018081938196644</v>
      </c>
    </row>
    <row r="439" spans="1:27">
      <c r="A439" s="29" t="s">
        <v>766</v>
      </c>
      <c r="B439" s="29" t="s">
        <v>800</v>
      </c>
      <c r="C439" s="37" t="s">
        <v>767</v>
      </c>
      <c r="D439" s="2" t="s">
        <v>1197</v>
      </c>
      <c r="E439" s="31">
        <v>0</v>
      </c>
      <c r="F439" s="31">
        <v>0</v>
      </c>
      <c r="G439" s="31">
        <v>0</v>
      </c>
      <c r="H439" s="32">
        <v>72.680000000000007</v>
      </c>
      <c r="I439" s="31">
        <v>0</v>
      </c>
      <c r="J439" s="31">
        <v>0</v>
      </c>
      <c r="K439" s="31">
        <v>0</v>
      </c>
      <c r="L439" s="33">
        <v>70.86</v>
      </c>
      <c r="M439" s="34">
        <v>100</v>
      </c>
      <c r="N439" s="34">
        <v>119.08787491271377</v>
      </c>
      <c r="O439" s="34">
        <v>74.036468295204585</v>
      </c>
      <c r="P439" s="34">
        <v>99.770418574819999</v>
      </c>
      <c r="Q439" s="36">
        <v>72.616345329791031</v>
      </c>
      <c r="R439" s="34">
        <v>9.4799044006402529</v>
      </c>
      <c r="S439" s="34">
        <v>60.845840837836043</v>
      </c>
      <c r="T439" s="2">
        <v>52.2</v>
      </c>
      <c r="U439" s="33">
        <v>7.46</v>
      </c>
      <c r="V439" s="33">
        <v>0.92</v>
      </c>
      <c r="W439" s="33">
        <v>0.17</v>
      </c>
      <c r="X439" s="35">
        <v>10405.887302031402</v>
      </c>
      <c r="Y439" s="35">
        <v>52.160359011275311</v>
      </c>
      <c r="Z439" s="35">
        <v>7782.4833210751194</v>
      </c>
      <c r="AA439" s="34">
        <v>7.0614592902952751</v>
      </c>
    </row>
    <row r="440" spans="1:27">
      <c r="A440" s="29" t="s">
        <v>766</v>
      </c>
      <c r="B440" s="29" t="s">
        <v>802</v>
      </c>
      <c r="C440" s="37" t="s">
        <v>767</v>
      </c>
      <c r="D440" s="2" t="s">
        <v>1198</v>
      </c>
      <c r="E440" s="31">
        <v>0</v>
      </c>
      <c r="F440" s="31">
        <v>0</v>
      </c>
      <c r="G440" s="31">
        <v>0</v>
      </c>
      <c r="H440" s="32">
        <v>84.57</v>
      </c>
      <c r="I440" s="31">
        <v>0</v>
      </c>
      <c r="J440" s="31">
        <v>0</v>
      </c>
      <c r="K440" s="31">
        <v>0</v>
      </c>
      <c r="L440" s="33">
        <v>66.98</v>
      </c>
      <c r="M440" s="34">
        <v>99.499247586727634</v>
      </c>
      <c r="N440" s="34">
        <v>113.27023216397411</v>
      </c>
      <c r="O440" s="34">
        <v>84.236572025580642</v>
      </c>
      <c r="P440" s="34">
        <v>106.88432535411134</v>
      </c>
      <c r="Q440" s="36">
        <v>89.577523303265593</v>
      </c>
      <c r="R440" s="34">
        <v>4.7118117619480175</v>
      </c>
      <c r="S440" s="34">
        <v>61.682361234117153</v>
      </c>
      <c r="T440" s="2">
        <v>45.94</v>
      </c>
      <c r="U440" s="33">
        <v>8.89</v>
      </c>
      <c r="V440" s="33">
        <v>1.1100000000000001</v>
      </c>
      <c r="W440" s="33">
        <v>0.2</v>
      </c>
      <c r="X440" s="35">
        <v>1923.7113848411677</v>
      </c>
      <c r="Y440" s="35">
        <v>24.859612380512097</v>
      </c>
      <c r="Z440" s="35">
        <v>1401.6071806761324</v>
      </c>
      <c r="AA440" s="34">
        <v>6.1660332953451302</v>
      </c>
    </row>
    <row r="441" spans="1:27">
      <c r="A441" s="29" t="s">
        <v>766</v>
      </c>
      <c r="B441" s="29" t="s">
        <v>804</v>
      </c>
      <c r="C441" s="37" t="s">
        <v>767</v>
      </c>
      <c r="D441" s="2" t="s">
        <v>1199</v>
      </c>
      <c r="E441" s="31">
        <v>0</v>
      </c>
      <c r="F441" s="31">
        <v>0</v>
      </c>
      <c r="G441" s="31">
        <v>0</v>
      </c>
      <c r="H441" s="32">
        <v>86.9</v>
      </c>
      <c r="I441" s="31">
        <v>0</v>
      </c>
      <c r="J441" s="31">
        <v>0</v>
      </c>
      <c r="K441" s="31">
        <v>0</v>
      </c>
      <c r="L441" s="33">
        <v>69.849999999999994</v>
      </c>
      <c r="M441" s="34">
        <v>99.701155839520283</v>
      </c>
      <c r="N441" s="34">
        <v>107.54279272102679</v>
      </c>
      <c r="O441" s="34">
        <v>85.718181157716174</v>
      </c>
      <c r="P441" s="34">
        <v>94.923206094388007</v>
      </c>
      <c r="Q441" s="36">
        <v>84.682617485146295</v>
      </c>
      <c r="R441" s="34">
        <v>2.8569454520330257</v>
      </c>
      <c r="S441" s="34">
        <v>56.647749510763212</v>
      </c>
      <c r="T441" s="2">
        <v>48.79</v>
      </c>
      <c r="U441" s="33">
        <v>10.33</v>
      </c>
      <c r="V441" s="33">
        <v>1.58</v>
      </c>
      <c r="W441" s="33">
        <v>0.35</v>
      </c>
      <c r="X441" s="35">
        <v>1765.1008323445669</v>
      </c>
      <c r="Y441" s="35">
        <v>26.81423781039037</v>
      </c>
      <c r="Z441" s="35">
        <v>1309.0185484906758</v>
      </c>
      <c r="AA441" s="34">
        <v>7.0156450900060889</v>
      </c>
    </row>
    <row r="442" spans="1:27">
      <c r="A442" s="29" t="s">
        <v>766</v>
      </c>
      <c r="B442" s="29" t="s">
        <v>806</v>
      </c>
      <c r="C442" s="37" t="s">
        <v>767</v>
      </c>
      <c r="D442" s="2" t="s">
        <v>1200</v>
      </c>
      <c r="E442" s="31">
        <v>0</v>
      </c>
      <c r="F442" s="31">
        <v>0</v>
      </c>
      <c r="G442" s="31">
        <v>0</v>
      </c>
      <c r="H442" s="32">
        <v>82.55</v>
      </c>
      <c r="I442" s="31">
        <v>0</v>
      </c>
      <c r="J442" s="31">
        <v>0</v>
      </c>
      <c r="K442" s="31">
        <v>0</v>
      </c>
      <c r="L442" s="33">
        <v>69.58</v>
      </c>
      <c r="M442" s="34">
        <v>99.593687103071332</v>
      </c>
      <c r="N442" s="34">
        <v>106.16775544679946</v>
      </c>
      <c r="O442" s="34">
        <v>93.644473541218304</v>
      </c>
      <c r="P442" s="34">
        <v>90.269622998483456</v>
      </c>
      <c r="Q442" s="36">
        <v>82.673326856908616</v>
      </c>
      <c r="R442" s="34">
        <v>5.7249533291848165</v>
      </c>
      <c r="S442" s="34">
        <v>60.901440108726902</v>
      </c>
      <c r="T442" s="2">
        <v>44.61</v>
      </c>
      <c r="U442" s="33">
        <v>14.08</v>
      </c>
      <c r="V442" s="33">
        <v>2.4700000000000002</v>
      </c>
      <c r="W442" s="33">
        <v>0.6</v>
      </c>
      <c r="X442" s="35">
        <v>3962.4762077623573</v>
      </c>
      <c r="Y442" s="35">
        <v>37.679375899911157</v>
      </c>
      <c r="Z442" s="35">
        <v>3044.8115778685701</v>
      </c>
      <c r="AA442" s="34">
        <v>6.330749571978231</v>
      </c>
    </row>
    <row r="443" spans="1:27">
      <c r="A443" s="29" t="s">
        <v>766</v>
      </c>
      <c r="B443" s="29" t="s">
        <v>808</v>
      </c>
      <c r="C443" s="37" t="s">
        <v>767</v>
      </c>
      <c r="D443" s="2" t="s">
        <v>1201</v>
      </c>
      <c r="E443" s="31">
        <v>0</v>
      </c>
      <c r="F443" s="31">
        <v>0</v>
      </c>
      <c r="G443" s="31">
        <v>0</v>
      </c>
      <c r="H443" s="32">
        <v>78.27</v>
      </c>
      <c r="I443" s="31">
        <v>0</v>
      </c>
      <c r="J443" s="31">
        <v>0</v>
      </c>
      <c r="K443" s="31">
        <v>0</v>
      </c>
      <c r="L443" s="33">
        <v>64.03</v>
      </c>
      <c r="M443" s="34">
        <v>100</v>
      </c>
      <c r="N443" s="34">
        <v>111.82830652472475</v>
      </c>
      <c r="O443" s="34">
        <v>88.08890267840367</v>
      </c>
      <c r="P443" s="34">
        <v>62.843369780311832</v>
      </c>
      <c r="Q443" s="36">
        <v>79.479057129744561</v>
      </c>
      <c r="R443" s="34">
        <v>6.3407550822846073</v>
      </c>
      <c r="S443" s="34">
        <v>61.524717093508045</v>
      </c>
      <c r="T443" s="2">
        <v>42.88</v>
      </c>
      <c r="U443" s="33">
        <v>14.16</v>
      </c>
      <c r="V443" s="33">
        <v>2.11</v>
      </c>
      <c r="W443" s="33">
        <v>0.52</v>
      </c>
      <c r="X443" s="35">
        <v>1576.8840924862636</v>
      </c>
      <c r="Y443" s="35">
        <v>24.947934445334592</v>
      </c>
      <c r="Z443" s="35">
        <v>1103.2348120391835</v>
      </c>
      <c r="AA443" s="34">
        <v>6.1421641106961715</v>
      </c>
    </row>
    <row r="444" spans="1:27">
      <c r="A444" s="29" t="s">
        <v>766</v>
      </c>
      <c r="B444" s="29" t="s">
        <v>810</v>
      </c>
      <c r="C444" s="37" t="s">
        <v>767</v>
      </c>
      <c r="D444" s="2" t="s">
        <v>1202</v>
      </c>
      <c r="E444" s="31">
        <v>0</v>
      </c>
      <c r="F444" s="31">
        <v>0</v>
      </c>
      <c r="G444" s="31">
        <v>0</v>
      </c>
      <c r="H444" s="32">
        <v>75.930000000000007</v>
      </c>
      <c r="I444" s="31">
        <v>0</v>
      </c>
      <c r="J444" s="31">
        <v>0</v>
      </c>
      <c r="K444" s="31">
        <v>0</v>
      </c>
      <c r="L444" s="33">
        <v>67.319999999999993</v>
      </c>
      <c r="M444" s="34">
        <v>99.541890975427123</v>
      </c>
      <c r="N444" s="34">
        <v>111.40042280296262</v>
      </c>
      <c r="O444" s="34">
        <v>80.90715507550199</v>
      </c>
      <c r="P444" s="34">
        <v>96.035727253348099</v>
      </c>
      <c r="Q444" s="36">
        <v>69.589609085624957</v>
      </c>
      <c r="R444" s="34">
        <v>7.3248201205678365</v>
      </c>
      <c r="S444" s="34">
        <v>59.578658736748601</v>
      </c>
      <c r="T444" s="2">
        <v>49.95</v>
      </c>
      <c r="U444" s="33">
        <v>6.2</v>
      </c>
      <c r="V444" s="33">
        <v>0.74</v>
      </c>
      <c r="W444" s="33">
        <v>0.23</v>
      </c>
      <c r="X444" s="35">
        <v>2208.0015633816633</v>
      </c>
      <c r="Y444" s="35">
        <v>31.671374768800039</v>
      </c>
      <c r="Z444" s="35">
        <v>1613.8122379018357</v>
      </c>
      <c r="AA444" s="34">
        <v>5.5745209567447347</v>
      </c>
    </row>
    <row r="445" spans="1:27">
      <c r="A445" s="29" t="s">
        <v>766</v>
      </c>
      <c r="B445" s="29" t="s">
        <v>812</v>
      </c>
      <c r="C445" s="37" t="s">
        <v>767</v>
      </c>
      <c r="D445" s="2" t="s">
        <v>1203</v>
      </c>
      <c r="E445" s="31">
        <v>0</v>
      </c>
      <c r="F445" s="31">
        <v>0</v>
      </c>
      <c r="G445" s="31">
        <v>0</v>
      </c>
      <c r="H445" s="32">
        <v>74.010000000000005</v>
      </c>
      <c r="I445" s="31">
        <v>0</v>
      </c>
      <c r="J445" s="31">
        <v>0</v>
      </c>
      <c r="K445" s="31">
        <v>0</v>
      </c>
      <c r="L445" s="33">
        <v>71.34</v>
      </c>
      <c r="M445" s="34">
        <v>100</v>
      </c>
      <c r="N445" s="34">
        <v>100.11349679024177</v>
      </c>
      <c r="O445" s="34">
        <v>101.38939075686952</v>
      </c>
      <c r="P445" s="34">
        <v>94.204355089815166</v>
      </c>
      <c r="Q445" s="36">
        <v>84.097767298140852</v>
      </c>
      <c r="R445" s="34">
        <v>9.3486310621273354</v>
      </c>
      <c r="S445" s="34">
        <v>59.028087247813502</v>
      </c>
      <c r="T445" s="2">
        <v>51.21</v>
      </c>
      <c r="U445" s="33">
        <v>5.46</v>
      </c>
      <c r="V445" s="33">
        <v>0.77</v>
      </c>
      <c r="W445" s="33">
        <v>0.2</v>
      </c>
      <c r="X445" s="35">
        <v>28354.669332023564</v>
      </c>
      <c r="Y445" s="35">
        <v>66.263780671510958</v>
      </c>
      <c r="Z445" s="35">
        <v>21193.899865963027</v>
      </c>
      <c r="AA445" s="34">
        <v>7.1850132818175609</v>
      </c>
    </row>
    <row r="446" spans="1:27">
      <c r="A446" s="29" t="s">
        <v>766</v>
      </c>
      <c r="B446" s="29" t="s">
        <v>814</v>
      </c>
      <c r="C446" s="37" t="s">
        <v>767</v>
      </c>
      <c r="D446" s="2" t="s">
        <v>1204</v>
      </c>
      <c r="E446" s="31">
        <v>0</v>
      </c>
      <c r="F446" s="31">
        <v>0</v>
      </c>
      <c r="G446" s="31">
        <v>0</v>
      </c>
      <c r="H446" s="32">
        <v>85.04</v>
      </c>
      <c r="I446" s="31">
        <v>0</v>
      </c>
      <c r="J446" s="31">
        <v>0</v>
      </c>
      <c r="K446" s="31">
        <v>0</v>
      </c>
      <c r="L446" s="33">
        <v>70.540000000000006</v>
      </c>
      <c r="M446" s="34">
        <v>100</v>
      </c>
      <c r="N446" s="34">
        <v>111.83943582612682</v>
      </c>
      <c r="O446" s="34">
        <v>87.399181970605042</v>
      </c>
      <c r="P446" s="34">
        <v>83.74534746047101</v>
      </c>
      <c r="Q446" s="36">
        <v>92.594551312049646</v>
      </c>
      <c r="R446" s="34">
        <v>9.8471463906714849</v>
      </c>
      <c r="S446" s="34">
        <v>56.552848882557328</v>
      </c>
      <c r="T446" s="2">
        <v>51.89</v>
      </c>
      <c r="U446" s="33">
        <v>6.62</v>
      </c>
      <c r="V446" s="33">
        <v>1.23</v>
      </c>
      <c r="W446" s="33">
        <v>0.39</v>
      </c>
      <c r="X446" s="35">
        <v>12683.359744268932</v>
      </c>
      <c r="Y446" s="35">
        <v>60.687383642043741</v>
      </c>
      <c r="Z446" s="35">
        <v>9537.7842762480323</v>
      </c>
      <c r="AA446" s="34">
        <v>5.1918324894308654</v>
      </c>
    </row>
    <row r="447" spans="1:27">
      <c r="A447" s="29" t="s">
        <v>766</v>
      </c>
      <c r="B447" s="29" t="s">
        <v>816</v>
      </c>
      <c r="C447" s="37" t="s">
        <v>767</v>
      </c>
      <c r="D447" s="2" t="s">
        <v>1205</v>
      </c>
      <c r="E447" s="31">
        <v>0</v>
      </c>
      <c r="F447" s="31">
        <v>0</v>
      </c>
      <c r="G447" s="31">
        <v>0</v>
      </c>
      <c r="H447" s="32">
        <v>78.59</v>
      </c>
      <c r="I447" s="31">
        <v>0</v>
      </c>
      <c r="J447" s="31">
        <v>0</v>
      </c>
      <c r="K447" s="31">
        <v>0</v>
      </c>
      <c r="L447" s="33">
        <v>71.180000000000007</v>
      </c>
      <c r="M447" s="34">
        <v>100</v>
      </c>
      <c r="N447" s="34">
        <v>109.6010479123718</v>
      </c>
      <c r="O447" s="34">
        <v>102.75469999010507</v>
      </c>
      <c r="P447" s="34">
        <v>84.874256286320559</v>
      </c>
      <c r="Q447" s="36">
        <v>92.178880096252044</v>
      </c>
      <c r="R447" s="34">
        <v>8.938028055140073</v>
      </c>
      <c r="S447" s="34">
        <v>61.659064283755825</v>
      </c>
      <c r="T447" s="2">
        <v>53.71</v>
      </c>
      <c r="U447" s="33">
        <v>6.47</v>
      </c>
      <c r="V447" s="33">
        <v>0.88</v>
      </c>
      <c r="W447" s="33">
        <v>0.2</v>
      </c>
      <c r="X447" s="35">
        <v>3222.0052840192116</v>
      </c>
      <c r="Y447" s="35">
        <v>31.594172287183017</v>
      </c>
      <c r="Z447" s="35">
        <v>2566.6896277336873</v>
      </c>
      <c r="AA447" s="34">
        <v>4.1069553570255266</v>
      </c>
    </row>
    <row r="448" spans="1:27">
      <c r="A448" s="29" t="s">
        <v>766</v>
      </c>
      <c r="B448" s="29" t="s">
        <v>818</v>
      </c>
      <c r="C448" s="37" t="s">
        <v>767</v>
      </c>
      <c r="D448" s="2" t="s">
        <v>1206</v>
      </c>
      <c r="E448" s="31">
        <v>0</v>
      </c>
      <c r="F448" s="31">
        <v>0</v>
      </c>
      <c r="G448" s="31">
        <v>0</v>
      </c>
      <c r="H448" s="32">
        <v>83.89</v>
      </c>
      <c r="I448" s="31">
        <v>0</v>
      </c>
      <c r="J448" s="31">
        <v>0</v>
      </c>
      <c r="K448" s="31">
        <v>0</v>
      </c>
      <c r="L448" s="33">
        <v>69.72</v>
      </c>
      <c r="M448" s="34">
        <v>99.87242185385648</v>
      </c>
      <c r="N448" s="34">
        <v>104.36192079742963</v>
      </c>
      <c r="O448" s="34">
        <v>95.711574663909701</v>
      </c>
      <c r="P448" s="34">
        <v>87.902357171744583</v>
      </c>
      <c r="Q448" s="36">
        <v>90.012015803218731</v>
      </c>
      <c r="R448" s="34">
        <v>5.7060594163067666</v>
      </c>
      <c r="S448" s="34">
        <v>57.958498130790481</v>
      </c>
      <c r="T448" s="2">
        <v>50.3</v>
      </c>
      <c r="U448" s="33">
        <v>5.9</v>
      </c>
      <c r="V448" s="33">
        <v>0.67</v>
      </c>
      <c r="W448" s="33">
        <v>0.17</v>
      </c>
      <c r="X448" s="35">
        <v>2706.9113749701201</v>
      </c>
      <c r="Y448" s="35">
        <v>22.242675576382055</v>
      </c>
      <c r="Z448" s="35">
        <v>1979.0732551376855</v>
      </c>
      <c r="AA448" s="34">
        <v>6.6333125267733521</v>
      </c>
    </row>
    <row r="449" spans="1:27">
      <c r="A449" s="29" t="s">
        <v>725</v>
      </c>
      <c r="B449" s="29" t="s">
        <v>790</v>
      </c>
      <c r="C449" s="30" t="s">
        <v>726</v>
      </c>
      <c r="D449" s="2" t="s">
        <v>879</v>
      </c>
      <c r="E449" s="31">
        <v>53</v>
      </c>
      <c r="F449" s="31">
        <v>14</v>
      </c>
      <c r="G449" s="31">
        <v>2</v>
      </c>
      <c r="H449" s="32">
        <v>52.3</v>
      </c>
      <c r="I449" s="31">
        <v>0</v>
      </c>
      <c r="J449" s="31">
        <v>172</v>
      </c>
      <c r="K449" s="31">
        <v>68</v>
      </c>
      <c r="L449" s="33">
        <v>64.37</v>
      </c>
      <c r="M449" s="34">
        <v>100</v>
      </c>
      <c r="N449" s="34">
        <v>116.94420591573069</v>
      </c>
      <c r="O449" s="34">
        <v>85.439485087100138</v>
      </c>
      <c r="P449" s="34">
        <v>67.291167900244702</v>
      </c>
      <c r="Q449" s="36">
        <v>90.932755839819691</v>
      </c>
      <c r="R449" s="34">
        <v>1.9561726859494786</v>
      </c>
      <c r="S449" s="34">
        <v>77.945038867638502</v>
      </c>
      <c r="T449" s="2">
        <v>9.1300000000000008</v>
      </c>
      <c r="U449" s="33">
        <v>14.67</v>
      </c>
      <c r="V449" s="33">
        <v>2.58</v>
      </c>
      <c r="W449" s="33">
        <v>0.7</v>
      </c>
      <c r="X449" s="35">
        <v>3721.5074755828482</v>
      </c>
      <c r="Y449" s="35">
        <v>42.785291909530216</v>
      </c>
      <c r="Z449" s="35">
        <v>2607.5747997540793</v>
      </c>
      <c r="AA449" s="34">
        <v>5.0105911449964253</v>
      </c>
    </row>
    <row r="450" spans="1:27">
      <c r="A450" s="29" t="s">
        <v>725</v>
      </c>
      <c r="B450" s="29" t="s">
        <v>792</v>
      </c>
      <c r="C450" s="30" t="s">
        <v>726</v>
      </c>
      <c r="D450" s="2" t="s">
        <v>880</v>
      </c>
      <c r="E450" s="31">
        <v>8</v>
      </c>
      <c r="F450" s="31">
        <v>23</v>
      </c>
      <c r="G450" s="31">
        <v>1</v>
      </c>
      <c r="H450" s="32">
        <v>76.69</v>
      </c>
      <c r="I450" s="31">
        <v>1</v>
      </c>
      <c r="J450" s="31">
        <v>71</v>
      </c>
      <c r="K450" s="31">
        <v>157</v>
      </c>
      <c r="L450" s="33">
        <v>70.25</v>
      </c>
      <c r="M450" s="34">
        <v>99.538650307033848</v>
      </c>
      <c r="N450" s="34">
        <v>112.08729175437485</v>
      </c>
      <c r="O450" s="34">
        <v>88.814030491575053</v>
      </c>
      <c r="P450" s="34">
        <v>90.340428092212818</v>
      </c>
      <c r="Q450" s="36">
        <v>96.70363393685551</v>
      </c>
      <c r="R450" s="34">
        <v>5.9498520876975229</v>
      </c>
      <c r="S450" s="34">
        <v>64.032230197747651</v>
      </c>
      <c r="T450" s="2">
        <v>56.02</v>
      </c>
      <c r="U450" s="33">
        <v>7.79</v>
      </c>
      <c r="V450" s="33">
        <v>1.07</v>
      </c>
      <c r="W450" s="33">
        <v>0.25</v>
      </c>
      <c r="X450" s="35">
        <v>10685.349850037817</v>
      </c>
      <c r="Y450" s="35">
        <v>23.545244280880649</v>
      </c>
      <c r="Z450" s="35">
        <v>8230.4897183690955</v>
      </c>
      <c r="AA450" s="34">
        <v>5.3002088213854677</v>
      </c>
    </row>
    <row r="451" spans="1:27">
      <c r="A451" s="29" t="s">
        <v>725</v>
      </c>
      <c r="B451" s="29" t="s">
        <v>794</v>
      </c>
      <c r="C451" s="30" t="s">
        <v>726</v>
      </c>
      <c r="D451" s="2" t="s">
        <v>881</v>
      </c>
      <c r="E451" s="31">
        <v>3</v>
      </c>
      <c r="F451" s="31">
        <v>52</v>
      </c>
      <c r="G451" s="31">
        <v>5</v>
      </c>
      <c r="H451" s="32">
        <v>56.94</v>
      </c>
      <c r="I451" s="31">
        <v>0</v>
      </c>
      <c r="J451" s="31">
        <v>0</v>
      </c>
      <c r="K451" s="31">
        <v>143</v>
      </c>
      <c r="L451" s="33">
        <v>67.650000000000006</v>
      </c>
      <c r="M451" s="34">
        <v>100</v>
      </c>
      <c r="N451" s="34">
        <v>114.18884423556428</v>
      </c>
      <c r="O451" s="34">
        <v>90.192329256887277</v>
      </c>
      <c r="P451" s="34">
        <v>75.031240701525562</v>
      </c>
      <c r="Q451" s="36">
        <v>77.979667902103358</v>
      </c>
      <c r="R451" s="34">
        <v>6.0535303547780019</v>
      </c>
      <c r="S451" s="34">
        <v>67.495442516906792</v>
      </c>
      <c r="T451" s="2">
        <v>31.94</v>
      </c>
      <c r="U451" s="33">
        <v>9.06</v>
      </c>
      <c r="V451" s="33">
        <v>1.1100000000000001</v>
      </c>
      <c r="W451" s="33">
        <v>0.2</v>
      </c>
      <c r="X451" s="35">
        <v>11046.635669988133</v>
      </c>
      <c r="Y451" s="35">
        <v>30.164509916327745</v>
      </c>
      <c r="Z451" s="35">
        <v>8510.1166647226964</v>
      </c>
      <c r="AA451" s="34">
        <v>5.299936766065926</v>
      </c>
    </row>
    <row r="452" spans="1:27">
      <c r="A452" s="29" t="s">
        <v>725</v>
      </c>
      <c r="B452" s="29" t="s">
        <v>796</v>
      </c>
      <c r="C452" s="30" t="s">
        <v>726</v>
      </c>
      <c r="D452" s="2" t="s">
        <v>882</v>
      </c>
      <c r="E452" s="31">
        <v>12</v>
      </c>
      <c r="F452" s="31">
        <v>24</v>
      </c>
      <c r="G452" s="31">
        <v>1</v>
      </c>
      <c r="H452" s="32">
        <v>0</v>
      </c>
      <c r="I452" s="31">
        <v>1</v>
      </c>
      <c r="J452" s="31">
        <v>1</v>
      </c>
      <c r="K452" s="31">
        <v>104</v>
      </c>
      <c r="L452" s="33">
        <v>65.44</v>
      </c>
      <c r="M452" s="34">
        <v>100</v>
      </c>
      <c r="N452" s="34">
        <v>111.48826701908472</v>
      </c>
      <c r="O452" s="34">
        <v>83.470240971135595</v>
      </c>
      <c r="P452" s="34">
        <v>77.61330048324912</v>
      </c>
      <c r="Q452" s="36">
        <v>65.744232035102996</v>
      </c>
      <c r="R452" s="34">
        <v>3.3219445166561448</v>
      </c>
      <c r="S452" s="34">
        <v>68.208905128903353</v>
      </c>
      <c r="T452" s="2">
        <v>31.48</v>
      </c>
      <c r="U452" s="33">
        <v>7.35</v>
      </c>
      <c r="V452" s="33">
        <v>1.1200000000000001</v>
      </c>
      <c r="W452" s="33">
        <v>0.23</v>
      </c>
      <c r="X452" s="35">
        <v>7721.3677335830935</v>
      </c>
      <c r="Y452" s="35">
        <v>34.120051849682255</v>
      </c>
      <c r="Z452" s="35">
        <v>5827.5507954732202</v>
      </c>
      <c r="AA452" s="34">
        <v>5.2519354094612538</v>
      </c>
    </row>
    <row r="453" spans="1:27">
      <c r="A453" s="29" t="s">
        <v>725</v>
      </c>
      <c r="B453" s="29" t="s">
        <v>798</v>
      </c>
      <c r="C453" s="30" t="s">
        <v>726</v>
      </c>
      <c r="D453" s="2" t="s">
        <v>883</v>
      </c>
      <c r="E453" s="31">
        <v>20</v>
      </c>
      <c r="F453" s="31">
        <v>32</v>
      </c>
      <c r="G453" s="31">
        <v>4</v>
      </c>
      <c r="H453" s="32">
        <v>51.09</v>
      </c>
      <c r="I453" s="31">
        <v>0</v>
      </c>
      <c r="J453" s="31">
        <v>19</v>
      </c>
      <c r="K453" s="31">
        <v>137</v>
      </c>
      <c r="L453" s="33">
        <v>69.11</v>
      </c>
      <c r="M453" s="34">
        <v>100</v>
      </c>
      <c r="N453" s="34">
        <v>111.02980299620164</v>
      </c>
      <c r="O453" s="34">
        <v>95.48281054955045</v>
      </c>
      <c r="P453" s="34">
        <v>92.603637326770539</v>
      </c>
      <c r="Q453" s="36">
        <v>94.315458622794949</v>
      </c>
      <c r="R453" s="34">
        <v>3.7200151616338468</v>
      </c>
      <c r="S453" s="34">
        <v>66.511534844634753</v>
      </c>
      <c r="T453" s="2">
        <v>38.33</v>
      </c>
      <c r="U453" s="33">
        <v>5.56</v>
      </c>
      <c r="V453" s="33">
        <v>0.55000000000000004</v>
      </c>
      <c r="W453" s="33">
        <v>0.11</v>
      </c>
      <c r="X453" s="35">
        <v>10727.031176144919</v>
      </c>
      <c r="Y453" s="35">
        <v>31.029346254172388</v>
      </c>
      <c r="Z453" s="35">
        <v>8352.6869696067242</v>
      </c>
      <c r="AA453" s="34">
        <v>5.013901548748791</v>
      </c>
    </row>
    <row r="454" spans="1:27">
      <c r="A454" s="29" t="s">
        <v>725</v>
      </c>
      <c r="B454" s="29" t="s">
        <v>800</v>
      </c>
      <c r="C454" s="30" t="s">
        <v>726</v>
      </c>
      <c r="D454" s="2" t="s">
        <v>884</v>
      </c>
      <c r="E454" s="31">
        <v>25</v>
      </c>
      <c r="F454" s="31">
        <v>18</v>
      </c>
      <c r="G454" s="31">
        <v>0</v>
      </c>
      <c r="H454" s="32">
        <v>46.15</v>
      </c>
      <c r="I454" s="31">
        <v>0</v>
      </c>
      <c r="J454" s="31">
        <v>0</v>
      </c>
      <c r="K454" s="31">
        <v>308</v>
      </c>
      <c r="L454" s="33">
        <v>67.959999999999994</v>
      </c>
      <c r="M454" s="34">
        <v>99.664182508972331</v>
      </c>
      <c r="N454" s="34">
        <v>111.27160537670304</v>
      </c>
      <c r="O454" s="34">
        <v>84.085542272958037</v>
      </c>
      <c r="P454" s="34">
        <v>98.912979668857332</v>
      </c>
      <c r="Q454" s="36">
        <v>90.576704897445097</v>
      </c>
      <c r="R454" s="34">
        <v>6.6505740553380548</v>
      </c>
      <c r="S454" s="34">
        <v>64.121965150799298</v>
      </c>
      <c r="T454" s="2">
        <v>48</v>
      </c>
      <c r="U454" s="33">
        <v>8.4600000000000009</v>
      </c>
      <c r="V454" s="33">
        <v>1.1299999999999999</v>
      </c>
      <c r="W454" s="33">
        <v>0.23</v>
      </c>
      <c r="X454" s="35">
        <v>17521.183333145138</v>
      </c>
      <c r="Y454" s="35">
        <v>42.879757161182589</v>
      </c>
      <c r="Z454" s="35">
        <v>11693.363442058489</v>
      </c>
      <c r="AA454" s="34">
        <v>5.4959656196972446</v>
      </c>
    </row>
    <row r="455" spans="1:27">
      <c r="A455" s="29" t="s">
        <v>725</v>
      </c>
      <c r="B455" s="29" t="s">
        <v>802</v>
      </c>
      <c r="C455" s="30" t="s">
        <v>726</v>
      </c>
      <c r="D455" s="2" t="s">
        <v>885</v>
      </c>
      <c r="E455" s="31">
        <v>8</v>
      </c>
      <c r="F455" s="31">
        <v>54</v>
      </c>
      <c r="G455" s="31">
        <v>1</v>
      </c>
      <c r="H455" s="32">
        <v>58.16</v>
      </c>
      <c r="I455" s="31">
        <v>2</v>
      </c>
      <c r="J455" s="31">
        <v>0</v>
      </c>
      <c r="K455" s="31">
        <v>114</v>
      </c>
      <c r="L455" s="33">
        <v>71.569999999999993</v>
      </c>
      <c r="M455" s="34">
        <v>99.646631538738461</v>
      </c>
      <c r="N455" s="34">
        <v>111.90137922290377</v>
      </c>
      <c r="O455" s="34">
        <v>95.027859296566206</v>
      </c>
      <c r="P455" s="34">
        <v>85.71059496824671</v>
      </c>
      <c r="Q455" s="36">
        <v>89.799049940041101</v>
      </c>
      <c r="R455" s="34">
        <v>4.2343592553962557</v>
      </c>
      <c r="S455" s="34">
        <v>66.072909488045042</v>
      </c>
      <c r="T455" s="2">
        <v>27.21</v>
      </c>
      <c r="U455" s="33">
        <v>7.59</v>
      </c>
      <c r="V455" s="33">
        <v>0.96</v>
      </c>
      <c r="W455" s="33">
        <v>0.2</v>
      </c>
      <c r="X455" s="35">
        <v>16520.890003727942</v>
      </c>
      <c r="Y455" s="35">
        <v>34.366827404878379</v>
      </c>
      <c r="Z455" s="35">
        <v>12552.5418169324</v>
      </c>
      <c r="AA455" s="34">
        <v>5.4012309064156199</v>
      </c>
    </row>
    <row r="456" spans="1:27">
      <c r="A456" s="29" t="s">
        <v>725</v>
      </c>
      <c r="B456" s="29" t="s">
        <v>804</v>
      </c>
      <c r="C456" s="30" t="s">
        <v>726</v>
      </c>
      <c r="D456" s="2" t="s">
        <v>1341</v>
      </c>
      <c r="E456" s="31">
        <v>9</v>
      </c>
      <c r="F456" s="31">
        <v>42</v>
      </c>
      <c r="G456" s="31">
        <v>2</v>
      </c>
      <c r="H456" s="32">
        <v>77.45</v>
      </c>
      <c r="I456" s="31">
        <v>1</v>
      </c>
      <c r="J456" s="31">
        <v>11</v>
      </c>
      <c r="K456" s="31">
        <v>79</v>
      </c>
      <c r="L456" s="33">
        <v>69.31</v>
      </c>
      <c r="M456" s="34">
        <v>100</v>
      </c>
      <c r="N456" s="34">
        <v>110.33937948997749</v>
      </c>
      <c r="O456" s="34">
        <v>87.125266790931278</v>
      </c>
      <c r="P456" s="34">
        <v>91.830956751863965</v>
      </c>
      <c r="Q456" s="36">
        <v>96.286456242946841</v>
      </c>
      <c r="R456" s="34">
        <v>2.6004886547561368</v>
      </c>
      <c r="S456" s="34">
        <v>72.630274532119842</v>
      </c>
      <c r="T456" s="2">
        <v>29.04</v>
      </c>
      <c r="U456" s="33">
        <v>7.15</v>
      </c>
      <c r="V456" s="33">
        <v>1.0900000000000001</v>
      </c>
      <c r="W456" s="33">
        <v>0.31</v>
      </c>
      <c r="X456" s="35">
        <v>12627.317645622492</v>
      </c>
      <c r="Y456" s="35">
        <v>33.892652202074501</v>
      </c>
      <c r="Z456" s="35">
        <v>9607.4062143280589</v>
      </c>
      <c r="AA456" s="34">
        <v>5.3126445138219793</v>
      </c>
    </row>
    <row r="457" spans="1:27">
      <c r="A457" s="29" t="s">
        <v>725</v>
      </c>
      <c r="B457" s="29" t="s">
        <v>806</v>
      </c>
      <c r="C457" s="30" t="s">
        <v>726</v>
      </c>
      <c r="D457" s="2" t="s">
        <v>886</v>
      </c>
      <c r="E457" s="31">
        <v>4</v>
      </c>
      <c r="F457" s="31">
        <v>12</v>
      </c>
      <c r="G457" s="31">
        <v>2</v>
      </c>
      <c r="H457" s="32">
        <v>56.91</v>
      </c>
      <c r="I457" s="31">
        <v>0</v>
      </c>
      <c r="J457" s="31">
        <v>0</v>
      </c>
      <c r="K457" s="31">
        <v>0</v>
      </c>
      <c r="L457" s="33">
        <v>66.540000000000006</v>
      </c>
      <c r="M457" s="34">
        <v>100</v>
      </c>
      <c r="N457" s="34">
        <v>112.42091669157726</v>
      </c>
      <c r="O457" s="34">
        <v>87.205639251291203</v>
      </c>
      <c r="P457" s="34">
        <v>69.442771781035844</v>
      </c>
      <c r="Q457" s="36">
        <v>77.171724970595022</v>
      </c>
      <c r="R457" s="34">
        <v>6.8130053959858756</v>
      </c>
      <c r="S457" s="34">
        <v>70.629706604766668</v>
      </c>
      <c r="T457" s="2">
        <v>33.340000000000003</v>
      </c>
      <c r="U457" s="33">
        <v>7.41</v>
      </c>
      <c r="V457" s="33">
        <v>0.8</v>
      </c>
      <c r="W457" s="33">
        <v>0.15</v>
      </c>
      <c r="X457" s="35">
        <v>6995.7803153442665</v>
      </c>
      <c r="Y457" s="35">
        <v>25.643979983227027</v>
      </c>
      <c r="Z457" s="35">
        <v>5341.7958063527649</v>
      </c>
      <c r="AA457" s="34">
        <v>5.0574107425377406</v>
      </c>
    </row>
    <row r="458" spans="1:27">
      <c r="A458" s="29" t="s">
        <v>725</v>
      </c>
      <c r="B458" s="29" t="s">
        <v>808</v>
      </c>
      <c r="C458" s="30" t="s">
        <v>726</v>
      </c>
      <c r="D458" s="2" t="s">
        <v>887</v>
      </c>
      <c r="E458" s="31">
        <v>6</v>
      </c>
      <c r="F458" s="31">
        <v>0</v>
      </c>
      <c r="G458" s="31">
        <v>0</v>
      </c>
      <c r="H458" s="32">
        <v>63.45</v>
      </c>
      <c r="I458" s="31">
        <v>3</v>
      </c>
      <c r="J458" s="31">
        <v>4</v>
      </c>
      <c r="K458" s="31">
        <v>35</v>
      </c>
      <c r="L458" s="33">
        <v>66.92</v>
      </c>
      <c r="M458" s="34">
        <v>100</v>
      </c>
      <c r="N458" s="34">
        <v>116.29738418817348</v>
      </c>
      <c r="O458" s="34">
        <v>81.841333704683123</v>
      </c>
      <c r="P458" s="34">
        <v>90.105928438722984</v>
      </c>
      <c r="Q458" s="36">
        <v>87.727835874898091</v>
      </c>
      <c r="R458" s="34">
        <v>5.5360896986685351</v>
      </c>
      <c r="S458" s="34">
        <v>69.18696391893441</v>
      </c>
      <c r="T458" s="2">
        <v>35.54</v>
      </c>
      <c r="U458" s="33">
        <v>7.21</v>
      </c>
      <c r="V458" s="33">
        <v>0.89</v>
      </c>
      <c r="W458" s="33">
        <v>0.17</v>
      </c>
      <c r="X458" s="35">
        <v>4598.3244514554672</v>
      </c>
      <c r="Y458" s="35">
        <v>28.258428083475501</v>
      </c>
      <c r="Z458" s="35">
        <v>3434.7435880441435</v>
      </c>
      <c r="AA458" s="34">
        <v>5.1086885110197073</v>
      </c>
    </row>
    <row r="459" spans="1:27">
      <c r="A459" s="29" t="s">
        <v>725</v>
      </c>
      <c r="B459" s="29" t="s">
        <v>810</v>
      </c>
      <c r="C459" s="30" t="s">
        <v>726</v>
      </c>
      <c r="D459" s="2" t="s">
        <v>888</v>
      </c>
      <c r="E459" s="31">
        <v>3</v>
      </c>
      <c r="F459" s="31">
        <v>25</v>
      </c>
      <c r="G459" s="31">
        <v>5</v>
      </c>
      <c r="H459" s="32">
        <v>65.319999999999993</v>
      </c>
      <c r="I459" s="31">
        <v>3</v>
      </c>
      <c r="J459" s="31">
        <v>8</v>
      </c>
      <c r="K459" s="31">
        <v>70</v>
      </c>
      <c r="L459" s="33">
        <v>70.44</v>
      </c>
      <c r="M459" s="34">
        <v>99.088299884780824</v>
      </c>
      <c r="N459" s="34">
        <v>110.43605816464199</v>
      </c>
      <c r="O459" s="34">
        <v>81.362110452495898</v>
      </c>
      <c r="P459" s="34">
        <v>68.722560891405948</v>
      </c>
      <c r="Q459" s="36">
        <v>82.599682209334787</v>
      </c>
      <c r="R459" s="34">
        <v>3.6939437264631398</v>
      </c>
      <c r="S459" s="34">
        <v>64.529025488883661</v>
      </c>
      <c r="T459" s="2">
        <v>30.24</v>
      </c>
      <c r="U459" s="33">
        <v>6.68</v>
      </c>
      <c r="V459" s="33">
        <v>0.66</v>
      </c>
      <c r="W459" s="33">
        <v>0.14000000000000001</v>
      </c>
      <c r="X459" s="35">
        <v>8433.5398514081426</v>
      </c>
      <c r="Y459" s="35">
        <v>36.777417117250842</v>
      </c>
      <c r="Z459" s="35">
        <v>6488.6671387922497</v>
      </c>
      <c r="AA459" s="34">
        <v>5.3910744571689264</v>
      </c>
    </row>
    <row r="460" spans="1:27">
      <c r="A460" s="29" t="s">
        <v>725</v>
      </c>
      <c r="B460" s="29" t="s">
        <v>812</v>
      </c>
      <c r="C460" s="30" t="s">
        <v>726</v>
      </c>
      <c r="D460" s="2" t="s">
        <v>889</v>
      </c>
      <c r="E460" s="31">
        <v>23</v>
      </c>
      <c r="F460" s="31">
        <v>49</v>
      </c>
      <c r="G460" s="31">
        <v>7</v>
      </c>
      <c r="H460" s="32">
        <v>76.52</v>
      </c>
      <c r="I460" s="31">
        <v>1</v>
      </c>
      <c r="J460" s="31">
        <v>5</v>
      </c>
      <c r="K460" s="31">
        <v>157</v>
      </c>
      <c r="L460" s="33">
        <v>67.150000000000006</v>
      </c>
      <c r="M460" s="34">
        <v>100</v>
      </c>
      <c r="N460" s="34">
        <v>113.13187153323689</v>
      </c>
      <c r="O460" s="34">
        <v>88.998752461034513</v>
      </c>
      <c r="P460" s="34">
        <v>80.712172996073889</v>
      </c>
      <c r="Q460" s="36">
        <v>89.77599674009457</v>
      </c>
      <c r="R460" s="34">
        <v>3.9916505113292513</v>
      </c>
      <c r="S460" s="34">
        <v>68.63025993910702</v>
      </c>
      <c r="T460" s="2">
        <v>56.04</v>
      </c>
      <c r="U460" s="33">
        <v>7.26</v>
      </c>
      <c r="V460" s="33">
        <v>1.17</v>
      </c>
      <c r="W460" s="33">
        <v>0.27</v>
      </c>
      <c r="X460" s="35">
        <v>12795.020265488507</v>
      </c>
      <c r="Y460" s="35">
        <v>30.552718615730047</v>
      </c>
      <c r="Z460" s="35">
        <v>9855.1194882644668</v>
      </c>
      <c r="AA460" s="34">
        <v>5.3231856276512559</v>
      </c>
    </row>
    <row r="461" spans="1:27">
      <c r="A461" s="29" t="s">
        <v>725</v>
      </c>
      <c r="B461" s="29" t="s">
        <v>814</v>
      </c>
      <c r="C461" s="30" t="s">
        <v>726</v>
      </c>
      <c r="D461" s="2" t="s">
        <v>890</v>
      </c>
      <c r="E461" s="31">
        <v>39</v>
      </c>
      <c r="F461" s="31">
        <v>33</v>
      </c>
      <c r="G461" s="31">
        <v>9</v>
      </c>
      <c r="H461" s="32">
        <v>80.02</v>
      </c>
      <c r="I461" s="31">
        <v>38</v>
      </c>
      <c r="J461" s="31">
        <v>69</v>
      </c>
      <c r="K461" s="31">
        <v>453</v>
      </c>
      <c r="L461" s="33">
        <v>73.2</v>
      </c>
      <c r="M461" s="34">
        <v>100</v>
      </c>
      <c r="N461" s="34">
        <v>102.94101236597896</v>
      </c>
      <c r="O461" s="34">
        <v>102.42677309803408</v>
      </c>
      <c r="P461" s="34">
        <v>98.633255095878539</v>
      </c>
      <c r="Q461" s="36">
        <v>98.200133029729272</v>
      </c>
      <c r="R461" s="34">
        <v>9.4373229495305502</v>
      </c>
      <c r="S461" s="34">
        <v>61.150249701632617</v>
      </c>
      <c r="T461" s="2">
        <v>45.92</v>
      </c>
      <c r="U461" s="33">
        <v>4.74</v>
      </c>
      <c r="V461" s="33">
        <v>0.54</v>
      </c>
      <c r="W461" s="33">
        <v>0.11</v>
      </c>
      <c r="X461" s="35">
        <v>49296.193377430784</v>
      </c>
      <c r="Y461" s="35">
        <v>53.877505418146626</v>
      </c>
      <c r="Z461" s="35">
        <v>37358.31979301176</v>
      </c>
      <c r="AA461" s="34">
        <v>6.2059638414922347</v>
      </c>
    </row>
    <row r="462" spans="1:27">
      <c r="A462" s="29" t="s">
        <v>725</v>
      </c>
      <c r="B462" s="29" t="s">
        <v>816</v>
      </c>
      <c r="C462" s="30" t="s">
        <v>726</v>
      </c>
      <c r="D462" s="2" t="s">
        <v>891</v>
      </c>
      <c r="E462" s="31">
        <v>4</v>
      </c>
      <c r="F462" s="31">
        <v>3</v>
      </c>
      <c r="G462" s="31">
        <v>1</v>
      </c>
      <c r="H462" s="32">
        <v>85.26</v>
      </c>
      <c r="I462" s="31">
        <v>0</v>
      </c>
      <c r="J462" s="31">
        <v>0</v>
      </c>
      <c r="K462" s="31">
        <v>100</v>
      </c>
      <c r="L462" s="33">
        <v>72.92</v>
      </c>
      <c r="M462" s="34">
        <v>99.669160608632765</v>
      </c>
      <c r="N462" s="34">
        <v>110.42026695618006</v>
      </c>
      <c r="O462" s="34">
        <v>81.033027864798783</v>
      </c>
      <c r="P462" s="34">
        <v>95.897080133086959</v>
      </c>
      <c r="Q462" s="36">
        <v>95.923711713323115</v>
      </c>
      <c r="R462" s="34">
        <v>5.8819866106180907</v>
      </c>
      <c r="S462" s="34">
        <v>66.290302604962221</v>
      </c>
      <c r="T462" s="2">
        <v>37.18</v>
      </c>
      <c r="U462" s="33">
        <v>3.66</v>
      </c>
      <c r="V462" s="33">
        <v>0.62</v>
      </c>
      <c r="W462" s="33">
        <v>0.23</v>
      </c>
      <c r="X462" s="35">
        <v>3238.3552025225126</v>
      </c>
      <c r="Y462" s="35">
        <v>48.113200744684988</v>
      </c>
      <c r="Z462" s="35">
        <v>2440.002517951963</v>
      </c>
      <c r="AA462" s="34">
        <v>5.7512882719860556</v>
      </c>
    </row>
    <row r="463" spans="1:27">
      <c r="A463" s="29" t="s">
        <v>725</v>
      </c>
      <c r="B463" s="29" t="s">
        <v>818</v>
      </c>
      <c r="C463" s="30" t="s">
        <v>726</v>
      </c>
      <c r="D463" s="2" t="s">
        <v>892</v>
      </c>
      <c r="E463" s="31">
        <v>7</v>
      </c>
      <c r="F463" s="31">
        <v>6</v>
      </c>
      <c r="G463" s="31">
        <v>1</v>
      </c>
      <c r="H463" s="32">
        <v>64.650000000000006</v>
      </c>
      <c r="I463" s="31">
        <v>0</v>
      </c>
      <c r="J463" s="31">
        <v>0</v>
      </c>
      <c r="K463" s="31">
        <v>36</v>
      </c>
      <c r="L463" s="33">
        <v>69.39</v>
      </c>
      <c r="M463" s="34">
        <v>100</v>
      </c>
      <c r="N463" s="34">
        <v>105.93158655166405</v>
      </c>
      <c r="O463" s="34">
        <v>95.213846872284549</v>
      </c>
      <c r="P463" s="34">
        <v>100.20192293553187</v>
      </c>
      <c r="Q463" s="36">
        <v>100</v>
      </c>
      <c r="R463" s="34">
        <v>6.1902154658765172</v>
      </c>
      <c r="S463" s="34">
        <v>70.442634480568103</v>
      </c>
      <c r="T463" s="2">
        <v>29.82</v>
      </c>
      <c r="U463" s="33">
        <v>2.0099999999999998</v>
      </c>
      <c r="V463" s="33">
        <v>0.28999999999999998</v>
      </c>
      <c r="W463" s="33">
        <v>7.0000000000000007E-2</v>
      </c>
      <c r="X463" s="35">
        <v>2938.792970734869</v>
      </c>
      <c r="Y463" s="35">
        <v>48.352906820475646</v>
      </c>
      <c r="Z463" s="35">
        <v>2380.1062091467252</v>
      </c>
      <c r="AA463" s="34">
        <v>5.7120731190076981</v>
      </c>
    </row>
    <row r="464" spans="1:27">
      <c r="A464" s="29" t="s">
        <v>725</v>
      </c>
      <c r="B464" s="29" t="s">
        <v>820</v>
      </c>
      <c r="C464" s="30" t="s">
        <v>726</v>
      </c>
      <c r="D464" s="2" t="s">
        <v>893</v>
      </c>
      <c r="E464" s="31">
        <v>7</v>
      </c>
      <c r="F464" s="31">
        <v>0</v>
      </c>
      <c r="G464" s="31">
        <v>1</v>
      </c>
      <c r="H464" s="32">
        <v>75.92</v>
      </c>
      <c r="I464" s="31">
        <v>1</v>
      </c>
      <c r="J464" s="31">
        <v>0</v>
      </c>
      <c r="K464" s="31">
        <v>20</v>
      </c>
      <c r="L464" s="33">
        <v>72.459999999999994</v>
      </c>
      <c r="M464" s="34">
        <v>100</v>
      </c>
      <c r="N464" s="34">
        <v>105.7274291003659</v>
      </c>
      <c r="O464" s="34">
        <v>86.956935136031873</v>
      </c>
      <c r="P464" s="34">
        <v>110.41459880671367</v>
      </c>
      <c r="Q464" s="36">
        <v>100</v>
      </c>
      <c r="R464" s="34">
        <v>5.4326126661852783</v>
      </c>
      <c r="S464" s="34">
        <v>64.174344436569811</v>
      </c>
      <c r="T464" s="2">
        <v>29.22</v>
      </c>
      <c r="U464" s="33">
        <v>6.17</v>
      </c>
      <c r="V464" s="33">
        <v>0.94</v>
      </c>
      <c r="W464" s="33">
        <v>0.22</v>
      </c>
      <c r="X464" s="35">
        <v>2773.914990238884</v>
      </c>
      <c r="Y464" s="35">
        <v>53.641611042676438</v>
      </c>
      <c r="Z464" s="35">
        <v>2185.791565071198</v>
      </c>
      <c r="AA464" s="34">
        <v>5.7855280015943293</v>
      </c>
    </row>
    <row r="465" spans="1:27">
      <c r="A465" s="29" t="s">
        <v>725</v>
      </c>
      <c r="B465" s="29" t="s">
        <v>822</v>
      </c>
      <c r="C465" s="30" t="s">
        <v>726</v>
      </c>
      <c r="D465" s="2" t="s">
        <v>894</v>
      </c>
      <c r="E465" s="31">
        <v>5</v>
      </c>
      <c r="F465" s="31">
        <v>14</v>
      </c>
      <c r="G465" s="31">
        <v>3</v>
      </c>
      <c r="H465" s="32">
        <v>66.900000000000006</v>
      </c>
      <c r="I465" s="31">
        <v>0</v>
      </c>
      <c r="J465" s="31">
        <v>0</v>
      </c>
      <c r="K465" s="31">
        <v>21</v>
      </c>
      <c r="L465" s="33">
        <v>73.69</v>
      </c>
      <c r="M465" s="34">
        <v>100</v>
      </c>
      <c r="N465" s="34">
        <v>107.33639968745527</v>
      </c>
      <c r="O465" s="34">
        <v>87.708065333833346</v>
      </c>
      <c r="P465" s="34">
        <v>98.983910442611588</v>
      </c>
      <c r="Q465" s="36">
        <v>97.440725291255475</v>
      </c>
      <c r="R465" s="34">
        <v>6.9396079992040587</v>
      </c>
      <c r="S465" s="34">
        <v>65.225996949933489</v>
      </c>
      <c r="T465" s="2">
        <v>32.369999999999997</v>
      </c>
      <c r="U465" s="33">
        <v>5.35</v>
      </c>
      <c r="V465" s="33">
        <v>0.56999999999999995</v>
      </c>
      <c r="W465" s="33">
        <v>0.1</v>
      </c>
      <c r="X465" s="35">
        <v>6749.7919175021943</v>
      </c>
      <c r="Y465" s="35">
        <v>54.12173289100906</v>
      </c>
      <c r="Z465" s="35">
        <v>5168.0236941881967</v>
      </c>
      <c r="AA465" s="34">
        <v>6.0380119113463593</v>
      </c>
    </row>
    <row r="466" spans="1:27">
      <c r="A466" s="29" t="s">
        <v>725</v>
      </c>
      <c r="B466" s="29" t="s">
        <v>824</v>
      </c>
      <c r="C466" s="30" t="s">
        <v>726</v>
      </c>
      <c r="D466" s="2" t="s">
        <v>895</v>
      </c>
      <c r="E466" s="31">
        <v>3</v>
      </c>
      <c r="F466" s="31">
        <v>9</v>
      </c>
      <c r="G466" s="31">
        <v>0</v>
      </c>
      <c r="H466" s="32">
        <v>87.67</v>
      </c>
      <c r="I466" s="31">
        <v>0</v>
      </c>
      <c r="J466" s="31">
        <v>0</v>
      </c>
      <c r="K466" s="31">
        <v>35</v>
      </c>
      <c r="L466" s="33">
        <v>73.13</v>
      </c>
      <c r="M466" s="34">
        <v>100</v>
      </c>
      <c r="N466" s="34">
        <v>109.45539385010672</v>
      </c>
      <c r="O466" s="34">
        <v>85.635078395341239</v>
      </c>
      <c r="P466" s="34">
        <v>99.367083399717089</v>
      </c>
      <c r="Q466" s="36">
        <v>100</v>
      </c>
      <c r="R466" s="34">
        <v>3.4474513964643823</v>
      </c>
      <c r="S466" s="34">
        <v>71.419118667221639</v>
      </c>
      <c r="T466" s="2">
        <v>34</v>
      </c>
      <c r="U466" s="33">
        <v>5.88</v>
      </c>
      <c r="V466" s="33">
        <v>0.75</v>
      </c>
      <c r="W466" s="33">
        <v>0.12</v>
      </c>
      <c r="X466" s="35">
        <v>4983.3845783790985</v>
      </c>
      <c r="Y466" s="35">
        <v>38.39072298396156</v>
      </c>
      <c r="Z466" s="35">
        <v>3766.9688039352172</v>
      </c>
      <c r="AA466" s="34">
        <v>6.0751209956024752</v>
      </c>
    </row>
    <row r="467" spans="1:27">
      <c r="A467" s="29" t="s">
        <v>725</v>
      </c>
      <c r="B467" s="29" t="s">
        <v>826</v>
      </c>
      <c r="C467" s="30" t="s">
        <v>726</v>
      </c>
      <c r="D467" s="2" t="s">
        <v>896</v>
      </c>
      <c r="E467" s="31">
        <v>13</v>
      </c>
      <c r="F467" s="31">
        <v>8</v>
      </c>
      <c r="G467" s="31">
        <v>1</v>
      </c>
      <c r="H467" s="32">
        <v>56.4</v>
      </c>
      <c r="I467" s="31">
        <v>1</v>
      </c>
      <c r="J467" s="31">
        <v>0</v>
      </c>
      <c r="K467" s="31">
        <v>70</v>
      </c>
      <c r="L467" s="33">
        <v>69.67</v>
      </c>
      <c r="M467" s="34">
        <v>99.726611682053331</v>
      </c>
      <c r="N467" s="34">
        <v>111.22833552340485</v>
      </c>
      <c r="O467" s="34">
        <v>86.241522309799421</v>
      </c>
      <c r="P467" s="34">
        <v>96.620158687975859</v>
      </c>
      <c r="Q467" s="36">
        <v>93.149158055834533</v>
      </c>
      <c r="R467" s="34">
        <v>5.9687672055658441</v>
      </c>
      <c r="S467" s="34">
        <v>65.198166005841372</v>
      </c>
      <c r="T467" s="2">
        <v>52.33</v>
      </c>
      <c r="U467" s="33">
        <v>5.2</v>
      </c>
      <c r="V467" s="33">
        <v>0.59</v>
      </c>
      <c r="W467" s="33">
        <v>0.14000000000000001</v>
      </c>
      <c r="X467" s="35">
        <v>4004.3598098546204</v>
      </c>
      <c r="Y467" s="35">
        <v>46.730226159743971</v>
      </c>
      <c r="Z467" s="35">
        <v>3061.8582639093893</v>
      </c>
      <c r="AA467" s="34">
        <v>5.5789041904954644</v>
      </c>
    </row>
    <row r="468" spans="1:27">
      <c r="A468" s="29" t="s">
        <v>731</v>
      </c>
      <c r="B468" s="29" t="s">
        <v>790</v>
      </c>
      <c r="C468" s="30" t="s">
        <v>732</v>
      </c>
      <c r="D468" s="2" t="s">
        <v>920</v>
      </c>
      <c r="E468" s="31">
        <v>37</v>
      </c>
      <c r="F468" s="31">
        <v>10</v>
      </c>
      <c r="G468" s="31">
        <v>1</v>
      </c>
      <c r="H468" s="32">
        <v>69.83</v>
      </c>
      <c r="I468" s="31">
        <v>0</v>
      </c>
      <c r="J468" s="31">
        <v>14</v>
      </c>
      <c r="K468" s="31">
        <v>92</v>
      </c>
      <c r="L468" s="33">
        <v>67.66</v>
      </c>
      <c r="M468" s="34">
        <v>100</v>
      </c>
      <c r="N468" s="34">
        <v>110.16302748530609</v>
      </c>
      <c r="O468" s="34">
        <v>87.884081107671022</v>
      </c>
      <c r="P468" s="34">
        <v>77.92737351569717</v>
      </c>
      <c r="Q468" s="36">
        <v>90.704176309670885</v>
      </c>
      <c r="R468" s="34">
        <v>4.4965106941286912</v>
      </c>
      <c r="S468" s="34">
        <v>68.191757260698708</v>
      </c>
      <c r="T468" s="2">
        <v>31.62</v>
      </c>
      <c r="U468" s="33">
        <v>12.95</v>
      </c>
      <c r="V468" s="33">
        <v>2.4700000000000002</v>
      </c>
      <c r="W468" s="33">
        <v>0.68</v>
      </c>
      <c r="X468" s="35">
        <v>11536.617488094689</v>
      </c>
      <c r="Y468" s="35">
        <v>32.544451400596607</v>
      </c>
      <c r="Z468" s="35">
        <v>8556.1467495380912</v>
      </c>
      <c r="AA468" s="34">
        <v>3.9507364921769152</v>
      </c>
    </row>
    <row r="469" spans="1:27">
      <c r="A469" s="29" t="s">
        <v>731</v>
      </c>
      <c r="B469" s="29" t="s">
        <v>792</v>
      </c>
      <c r="C469" s="30" t="s">
        <v>732</v>
      </c>
      <c r="D469" s="2" t="s">
        <v>921</v>
      </c>
      <c r="E469" s="31">
        <v>0</v>
      </c>
      <c r="F469" s="31">
        <v>0</v>
      </c>
      <c r="G469" s="31">
        <v>0</v>
      </c>
      <c r="H469" s="32">
        <v>76.180000000000007</v>
      </c>
      <c r="I469" s="31">
        <v>0</v>
      </c>
      <c r="J469" s="31">
        <v>0</v>
      </c>
      <c r="K469" s="31">
        <v>0</v>
      </c>
      <c r="L469" s="33">
        <v>68.040000000000006</v>
      </c>
      <c r="M469" s="34">
        <v>99.796858136103353</v>
      </c>
      <c r="N469" s="34">
        <v>112.96366211720448</v>
      </c>
      <c r="O469" s="34">
        <v>89.423659671268481</v>
      </c>
      <c r="P469" s="34">
        <v>73.503800501469755</v>
      </c>
      <c r="Q469" s="36">
        <v>83.047618097468757</v>
      </c>
      <c r="R469" s="34">
        <v>3.4484906624141929</v>
      </c>
      <c r="S469" s="34">
        <v>69.692186403828657</v>
      </c>
      <c r="T469" s="2">
        <v>32.53</v>
      </c>
      <c r="U469" s="33">
        <v>15.75</v>
      </c>
      <c r="V469" s="33">
        <v>2.95</v>
      </c>
      <c r="W469" s="33">
        <v>0.78</v>
      </c>
      <c r="X469" s="35">
        <v>23326.437079869105</v>
      </c>
      <c r="Y469" s="35">
        <v>29.213478926098652</v>
      </c>
      <c r="Z469" s="35">
        <v>17450.458118507213</v>
      </c>
      <c r="AA469" s="34">
        <v>4.7003497471263671</v>
      </c>
    </row>
    <row r="470" spans="1:27">
      <c r="A470" s="29" t="s">
        <v>731</v>
      </c>
      <c r="B470" s="29" t="s">
        <v>794</v>
      </c>
      <c r="C470" s="30" t="s">
        <v>732</v>
      </c>
      <c r="D470" s="2" t="s">
        <v>922</v>
      </c>
      <c r="E470" s="31">
        <v>0</v>
      </c>
      <c r="F470" s="31">
        <v>0</v>
      </c>
      <c r="G470" s="31">
        <v>0</v>
      </c>
      <c r="H470" s="32">
        <v>75.069999999999993</v>
      </c>
      <c r="I470" s="31">
        <v>0</v>
      </c>
      <c r="J470" s="31">
        <v>0</v>
      </c>
      <c r="K470" s="31">
        <v>0</v>
      </c>
      <c r="L470" s="33">
        <v>68.14</v>
      </c>
      <c r="M470" s="34">
        <v>99.844448164074052</v>
      </c>
      <c r="N470" s="34">
        <v>110.38688958910549</v>
      </c>
      <c r="O470" s="34">
        <v>82.105091631030234</v>
      </c>
      <c r="P470" s="34">
        <v>92.995239112634238</v>
      </c>
      <c r="Q470" s="36">
        <v>92.989281008538683</v>
      </c>
      <c r="R470" s="34">
        <v>3.3088629469156592</v>
      </c>
      <c r="S470" s="34">
        <v>72.590469693882923</v>
      </c>
      <c r="T470" s="2">
        <v>34.26</v>
      </c>
      <c r="U470" s="33">
        <v>13.19</v>
      </c>
      <c r="V470" s="33">
        <v>2.13</v>
      </c>
      <c r="W470" s="33">
        <v>0.52</v>
      </c>
      <c r="X470" s="35">
        <v>42627.205146692715</v>
      </c>
      <c r="Y470" s="35">
        <v>69.92571467632871</v>
      </c>
      <c r="Z470" s="35">
        <v>32892.447481766387</v>
      </c>
      <c r="AA470" s="34">
        <v>5.2406657659247031</v>
      </c>
    </row>
    <row r="471" spans="1:27">
      <c r="A471" s="29" t="s">
        <v>731</v>
      </c>
      <c r="B471" s="29" t="s">
        <v>796</v>
      </c>
      <c r="C471" s="30" t="s">
        <v>732</v>
      </c>
      <c r="D471" s="2" t="s">
        <v>923</v>
      </c>
      <c r="E471" s="31">
        <v>0</v>
      </c>
      <c r="F471" s="31">
        <v>0</v>
      </c>
      <c r="G471" s="31">
        <v>0</v>
      </c>
      <c r="H471" s="32">
        <v>91.16</v>
      </c>
      <c r="I471" s="31">
        <v>0</v>
      </c>
      <c r="J471" s="31">
        <v>0</v>
      </c>
      <c r="K471" s="31">
        <v>0</v>
      </c>
      <c r="L471" s="33">
        <v>65.25</v>
      </c>
      <c r="M471" s="34">
        <v>100</v>
      </c>
      <c r="N471" s="34">
        <v>111.99250523632516</v>
      </c>
      <c r="O471" s="34">
        <v>85.687194539104638</v>
      </c>
      <c r="P471" s="34">
        <v>84.488702173815284</v>
      </c>
      <c r="Q471" s="36">
        <v>90.89502268527113</v>
      </c>
      <c r="R471" s="34">
        <v>4.3263288009888754</v>
      </c>
      <c r="S471" s="34">
        <v>72.743495658008044</v>
      </c>
      <c r="T471" s="2">
        <v>24.17</v>
      </c>
      <c r="U471" s="33">
        <v>16.809999999999999</v>
      </c>
      <c r="V471" s="33">
        <v>2.4500000000000002</v>
      </c>
      <c r="W471" s="33">
        <v>0.61</v>
      </c>
      <c r="X471" s="35">
        <v>14482.650808719729</v>
      </c>
      <c r="Y471" s="35">
        <v>36.441309052094816</v>
      </c>
      <c r="Z471" s="35">
        <v>10830.612025852915</v>
      </c>
      <c r="AA471" s="34">
        <v>2.7667996227930729</v>
      </c>
    </row>
    <row r="472" spans="1:27">
      <c r="A472" s="29" t="s">
        <v>731</v>
      </c>
      <c r="B472" s="29" t="s">
        <v>798</v>
      </c>
      <c r="C472" s="30" t="s">
        <v>732</v>
      </c>
      <c r="D472" s="2" t="s">
        <v>924</v>
      </c>
      <c r="E472" s="31">
        <v>13</v>
      </c>
      <c r="F472" s="31">
        <v>109</v>
      </c>
      <c r="G472" s="31">
        <v>8</v>
      </c>
      <c r="H472" s="32">
        <v>80.91</v>
      </c>
      <c r="I472" s="31">
        <v>0</v>
      </c>
      <c r="J472" s="31">
        <v>46</v>
      </c>
      <c r="K472" s="31">
        <v>0</v>
      </c>
      <c r="L472" s="33">
        <v>67.34</v>
      </c>
      <c r="M472" s="34">
        <v>100</v>
      </c>
      <c r="N472" s="34">
        <v>121.52892218472769</v>
      </c>
      <c r="O472" s="34">
        <v>97.955300986270686</v>
      </c>
      <c r="P472" s="34">
        <v>68.911666388164818</v>
      </c>
      <c r="Q472" s="36">
        <v>78.211089923216917</v>
      </c>
      <c r="R472" s="34">
        <v>2.800087756114312</v>
      </c>
      <c r="S472" s="34">
        <v>74.139083268212829</v>
      </c>
      <c r="T472" s="2">
        <v>30.8</v>
      </c>
      <c r="U472" s="33">
        <v>14.24</v>
      </c>
      <c r="V472" s="33">
        <v>2.52</v>
      </c>
      <c r="W472" s="33">
        <v>0.67</v>
      </c>
      <c r="X472" s="35">
        <v>15046.647539196429</v>
      </c>
      <c r="Y472" s="35">
        <v>38.656577422088816</v>
      </c>
      <c r="Z472" s="35">
        <v>11647.493061753676</v>
      </c>
      <c r="AA472" s="34">
        <v>5.409999999999954</v>
      </c>
    </row>
    <row r="473" spans="1:27">
      <c r="A473" s="29" t="s">
        <v>731</v>
      </c>
      <c r="B473" s="29" t="s">
        <v>800</v>
      </c>
      <c r="C473" s="30" t="s">
        <v>732</v>
      </c>
      <c r="D473" s="2" t="s">
        <v>925</v>
      </c>
      <c r="E473" s="31">
        <v>8</v>
      </c>
      <c r="F473" s="31">
        <v>16</v>
      </c>
      <c r="G473" s="31">
        <v>5</v>
      </c>
      <c r="H473" s="32">
        <v>81.069999999999993</v>
      </c>
      <c r="I473" s="31">
        <v>2</v>
      </c>
      <c r="J473" s="31">
        <v>70</v>
      </c>
      <c r="K473" s="31">
        <v>110</v>
      </c>
      <c r="L473" s="33">
        <v>68.14</v>
      </c>
      <c r="M473" s="34">
        <v>99.591258361079312</v>
      </c>
      <c r="N473" s="34">
        <v>112.24058109374735</v>
      </c>
      <c r="O473" s="34">
        <v>93.382453438061347</v>
      </c>
      <c r="P473" s="34">
        <v>77.289353616681581</v>
      </c>
      <c r="Q473" s="36">
        <v>89.164861900458703</v>
      </c>
      <c r="R473" s="34">
        <v>2.7468833310476088</v>
      </c>
      <c r="S473" s="34">
        <v>67.637024266858532</v>
      </c>
      <c r="T473" s="2">
        <v>43.05</v>
      </c>
      <c r="U473" s="33">
        <v>16.75</v>
      </c>
      <c r="V473" s="33">
        <v>1.79</v>
      </c>
      <c r="W473" s="33">
        <v>0.44</v>
      </c>
      <c r="X473" s="35">
        <v>55408.952301824414</v>
      </c>
      <c r="Y473" s="35">
        <v>89.263026110572284</v>
      </c>
      <c r="Z473" s="35">
        <v>40225.890621799401</v>
      </c>
      <c r="AA473" s="34">
        <v>2.4118290725422042</v>
      </c>
    </row>
    <row r="474" spans="1:27">
      <c r="A474" s="29" t="s">
        <v>731</v>
      </c>
      <c r="B474" s="29" t="s">
        <v>802</v>
      </c>
      <c r="C474" s="30" t="s">
        <v>732</v>
      </c>
      <c r="D474" s="2" t="s">
        <v>926</v>
      </c>
      <c r="E474" s="31">
        <v>0</v>
      </c>
      <c r="F474" s="31">
        <v>0</v>
      </c>
      <c r="G474" s="31">
        <v>0</v>
      </c>
      <c r="H474" s="32">
        <v>84.93</v>
      </c>
      <c r="I474" s="31">
        <v>0</v>
      </c>
      <c r="J474" s="31">
        <v>0</v>
      </c>
      <c r="K474" s="31">
        <v>0</v>
      </c>
      <c r="L474" s="33">
        <v>68.36</v>
      </c>
      <c r="M474" s="34">
        <v>100</v>
      </c>
      <c r="N474" s="34">
        <v>113.24854596792974</v>
      </c>
      <c r="O474" s="34">
        <v>81.003038600183999</v>
      </c>
      <c r="P474" s="34">
        <v>73.166078126197235</v>
      </c>
      <c r="Q474" s="36">
        <v>74.432266958568178</v>
      </c>
      <c r="R474" s="34">
        <v>3.6454887938190415</v>
      </c>
      <c r="S474" s="34">
        <v>66.247660752417076</v>
      </c>
      <c r="T474" s="2">
        <v>18.89</v>
      </c>
      <c r="U474" s="33">
        <v>11.47</v>
      </c>
      <c r="V474" s="33">
        <v>1.85</v>
      </c>
      <c r="W474" s="33">
        <v>0.49</v>
      </c>
      <c r="X474" s="35">
        <v>22860.732122974277</v>
      </c>
      <c r="Y474" s="35">
        <v>27.791668994285356</v>
      </c>
      <c r="Z474" s="35">
        <v>17190.458430955357</v>
      </c>
      <c r="AA474" s="34">
        <v>5.8786409912883926</v>
      </c>
    </row>
    <row r="475" spans="1:27">
      <c r="A475" s="29" t="s">
        <v>731</v>
      </c>
      <c r="B475" s="29" t="s">
        <v>804</v>
      </c>
      <c r="C475" s="30" t="s">
        <v>732</v>
      </c>
      <c r="D475" s="2" t="s">
        <v>927</v>
      </c>
      <c r="E475" s="31">
        <v>0</v>
      </c>
      <c r="F475" s="31">
        <v>0</v>
      </c>
      <c r="G475" s="31">
        <v>0</v>
      </c>
      <c r="H475" s="32">
        <v>92.35</v>
      </c>
      <c r="I475" s="31">
        <v>0</v>
      </c>
      <c r="J475" s="31">
        <v>0</v>
      </c>
      <c r="K475" s="31">
        <v>0</v>
      </c>
      <c r="L475" s="33">
        <v>66.239999999999995</v>
      </c>
      <c r="M475" s="34">
        <v>100</v>
      </c>
      <c r="N475" s="34">
        <v>112.2754795172596</v>
      </c>
      <c r="O475" s="34">
        <v>92.171428930165462</v>
      </c>
      <c r="P475" s="34">
        <v>75.089310621492515</v>
      </c>
      <c r="Q475" s="36">
        <v>69.360111224895377</v>
      </c>
      <c r="R475" s="34">
        <v>3.535837676991592</v>
      </c>
      <c r="S475" s="34">
        <v>79.410995075766593</v>
      </c>
      <c r="T475" s="2">
        <v>22.75</v>
      </c>
      <c r="U475" s="33">
        <v>10.98</v>
      </c>
      <c r="V475" s="33">
        <v>1.65</v>
      </c>
      <c r="W475" s="33">
        <v>0.42</v>
      </c>
      <c r="X475" s="35">
        <v>7045.0746460255232</v>
      </c>
      <c r="Y475" s="35">
        <v>20.21113062369977</v>
      </c>
      <c r="Z475" s="35">
        <v>4951.2590276140336</v>
      </c>
      <c r="AA475" s="34">
        <v>5.1793726042262023</v>
      </c>
    </row>
    <row r="476" spans="1:27">
      <c r="A476" s="29" t="s">
        <v>731</v>
      </c>
      <c r="B476" s="29" t="s">
        <v>806</v>
      </c>
      <c r="C476" s="30" t="s">
        <v>732</v>
      </c>
      <c r="D476" s="2" t="s">
        <v>928</v>
      </c>
      <c r="E476" s="31">
        <v>0</v>
      </c>
      <c r="F476" s="31">
        <v>0</v>
      </c>
      <c r="G476" s="31">
        <v>0</v>
      </c>
      <c r="H476" s="32">
        <v>73.739999999999995</v>
      </c>
      <c r="I476" s="31">
        <v>0</v>
      </c>
      <c r="J476" s="31">
        <v>0</v>
      </c>
      <c r="K476" s="31">
        <v>0</v>
      </c>
      <c r="L476" s="33">
        <v>68.44</v>
      </c>
      <c r="M476" s="34">
        <v>99.816031977125277</v>
      </c>
      <c r="N476" s="34">
        <v>115.53984884682929</v>
      </c>
      <c r="O476" s="34">
        <v>88.082142353055403</v>
      </c>
      <c r="P476" s="34">
        <v>81.235194208110897</v>
      </c>
      <c r="Q476" s="36">
        <v>88.95979449190034</v>
      </c>
      <c r="R476" s="34">
        <v>2.3535675005265251</v>
      </c>
      <c r="S476" s="34">
        <v>70.660504493480943</v>
      </c>
      <c r="T476" s="2">
        <v>39.43</v>
      </c>
      <c r="U476" s="33">
        <v>11</v>
      </c>
      <c r="V476" s="33">
        <v>1.9</v>
      </c>
      <c r="W476" s="33">
        <v>0.51</v>
      </c>
      <c r="X476" s="35">
        <v>12155.881487034001</v>
      </c>
      <c r="Y476" s="35">
        <v>18.514276490834156</v>
      </c>
      <c r="Z476" s="35">
        <v>8805.0493873995019</v>
      </c>
      <c r="AA476" s="34">
        <v>6.1505488241685384</v>
      </c>
    </row>
    <row r="477" spans="1:27">
      <c r="A477" s="29" t="s">
        <v>731</v>
      </c>
      <c r="B477" s="29" t="s">
        <v>808</v>
      </c>
      <c r="C477" s="30" t="s">
        <v>732</v>
      </c>
      <c r="D477" s="2" t="s">
        <v>929</v>
      </c>
      <c r="E477" s="31">
        <v>2</v>
      </c>
      <c r="F477" s="31">
        <v>0</v>
      </c>
      <c r="G477" s="31">
        <v>1</v>
      </c>
      <c r="H477" s="32">
        <v>76.05</v>
      </c>
      <c r="I477" s="31">
        <v>0</v>
      </c>
      <c r="J477" s="31">
        <v>1</v>
      </c>
      <c r="K477" s="31">
        <v>121</v>
      </c>
      <c r="L477" s="33">
        <v>64.72</v>
      </c>
      <c r="M477" s="34">
        <v>99.634643754945543</v>
      </c>
      <c r="N477" s="34">
        <v>113.51151278489344</v>
      </c>
      <c r="O477" s="34">
        <v>84.663878912829375</v>
      </c>
      <c r="P477" s="34">
        <v>75.633860984477863</v>
      </c>
      <c r="Q477" s="36">
        <v>84.03085188801407</v>
      </c>
      <c r="R477" s="34">
        <v>3.195386042099825</v>
      </c>
      <c r="S477" s="34">
        <v>78.615989986284404</v>
      </c>
      <c r="T477" s="2">
        <v>23.64</v>
      </c>
      <c r="U477" s="33">
        <v>13.58</v>
      </c>
      <c r="V477" s="33">
        <v>1.9</v>
      </c>
      <c r="W477" s="33">
        <v>0.37</v>
      </c>
      <c r="X477" s="35">
        <v>8848.7363635931815</v>
      </c>
      <c r="Y477" s="35">
        <v>21.3477707418823</v>
      </c>
      <c r="Z477" s="35">
        <v>6431.680861813089</v>
      </c>
      <c r="AA477" s="34">
        <v>5.1199391666574741</v>
      </c>
    </row>
    <row r="478" spans="1:27">
      <c r="A478" s="29" t="s">
        <v>731</v>
      </c>
      <c r="B478" s="29" t="s">
        <v>810</v>
      </c>
      <c r="C478" s="30" t="s">
        <v>732</v>
      </c>
      <c r="D478" s="2" t="s">
        <v>930</v>
      </c>
      <c r="E478" s="31">
        <v>0</v>
      </c>
      <c r="F478" s="31">
        <v>0</v>
      </c>
      <c r="G478" s="31">
        <v>0</v>
      </c>
      <c r="H478" s="32">
        <v>80</v>
      </c>
      <c r="I478" s="31">
        <v>0</v>
      </c>
      <c r="J478" s="31">
        <v>0</v>
      </c>
      <c r="K478" s="31">
        <v>0</v>
      </c>
      <c r="L478" s="33">
        <v>64.319999999999993</v>
      </c>
      <c r="M478" s="34">
        <v>99.650368470187658</v>
      </c>
      <c r="N478" s="34">
        <v>110.65066843526093</v>
      </c>
      <c r="O478" s="34">
        <v>98.31055772962867</v>
      </c>
      <c r="P478" s="34">
        <v>84.013586386015788</v>
      </c>
      <c r="Q478" s="36">
        <v>88.372267441354154</v>
      </c>
      <c r="R478" s="34">
        <v>3.8450798181789971</v>
      </c>
      <c r="S478" s="34">
        <v>74.604460596520866</v>
      </c>
      <c r="T478" s="2">
        <v>36.450000000000003</v>
      </c>
      <c r="U478" s="33">
        <v>12.44</v>
      </c>
      <c r="V478" s="33">
        <v>1.4</v>
      </c>
      <c r="W478" s="33">
        <v>0.23</v>
      </c>
      <c r="X478" s="35">
        <v>4158.6455008871499</v>
      </c>
      <c r="Y478" s="35">
        <v>17.231766089133611</v>
      </c>
      <c r="Z478" s="35">
        <v>3098.2595250593749</v>
      </c>
      <c r="AA478" s="34">
        <v>4.5365913561423099</v>
      </c>
    </row>
    <row r="479" spans="1:27">
      <c r="A479" s="29" t="s">
        <v>731</v>
      </c>
      <c r="B479" s="29" t="s">
        <v>812</v>
      </c>
      <c r="C479" s="30" t="s">
        <v>732</v>
      </c>
      <c r="D479" s="2" t="s">
        <v>931</v>
      </c>
      <c r="E479" s="31">
        <v>6</v>
      </c>
      <c r="F479" s="31">
        <v>8</v>
      </c>
      <c r="G479" s="31">
        <v>7</v>
      </c>
      <c r="H479" s="32">
        <v>75.73</v>
      </c>
      <c r="I479" s="31">
        <v>19</v>
      </c>
      <c r="J479" s="31">
        <v>0</v>
      </c>
      <c r="K479" s="31">
        <v>564</v>
      </c>
      <c r="L479" s="33">
        <v>70.099999999999994</v>
      </c>
      <c r="M479" s="34">
        <v>99.8357717769765</v>
      </c>
      <c r="N479" s="34">
        <v>107.82677330473132</v>
      </c>
      <c r="O479" s="34">
        <v>90.335126233771646</v>
      </c>
      <c r="P479" s="34">
        <v>104.58686797094462</v>
      </c>
      <c r="Q479" s="36">
        <v>96.012347698118589</v>
      </c>
      <c r="R479" s="34">
        <v>8.1951559105439831</v>
      </c>
      <c r="S479" s="34">
        <v>62.27294018377394</v>
      </c>
      <c r="T479" s="2">
        <v>44.94</v>
      </c>
      <c r="U479" s="33">
        <v>11.4</v>
      </c>
      <c r="V479" s="33">
        <v>1.76</v>
      </c>
      <c r="W479" s="33">
        <v>0.41</v>
      </c>
      <c r="X479" s="35">
        <v>5472.1020672562381</v>
      </c>
      <c r="Y479" s="35">
        <v>30.030359442518279</v>
      </c>
      <c r="Z479" s="35">
        <v>3930.6412260359507</v>
      </c>
      <c r="AA479" s="34">
        <v>5.2024095637367935</v>
      </c>
    </row>
    <row r="480" spans="1:27">
      <c r="A480" s="29" t="s">
        <v>731</v>
      </c>
      <c r="B480" s="29" t="s">
        <v>814</v>
      </c>
      <c r="C480" s="30" t="s">
        <v>732</v>
      </c>
      <c r="D480" s="2" t="s">
        <v>932</v>
      </c>
      <c r="E480" s="31">
        <v>0</v>
      </c>
      <c r="F480" s="31">
        <v>0</v>
      </c>
      <c r="G480" s="31">
        <v>0</v>
      </c>
      <c r="H480" s="32">
        <v>74.77</v>
      </c>
      <c r="I480" s="31">
        <v>0</v>
      </c>
      <c r="J480" s="31">
        <v>0</v>
      </c>
      <c r="K480" s="31">
        <v>0</v>
      </c>
      <c r="L480" s="33">
        <v>69.67</v>
      </c>
      <c r="M480" s="34">
        <v>100</v>
      </c>
      <c r="N480" s="34">
        <v>109.74200280246642</v>
      </c>
      <c r="O480" s="34">
        <v>96.954370165110461</v>
      </c>
      <c r="P480" s="34">
        <v>81.092107836517684</v>
      </c>
      <c r="Q480" s="36">
        <v>94.595979491029865</v>
      </c>
      <c r="R480" s="34">
        <v>6.7286935497798117</v>
      </c>
      <c r="S480" s="34">
        <v>71.612534203162923</v>
      </c>
      <c r="T480" s="2">
        <v>42.7</v>
      </c>
      <c r="U480" s="33">
        <v>11.42</v>
      </c>
      <c r="V480" s="33">
        <v>1.29</v>
      </c>
      <c r="W480" s="33">
        <v>0.24</v>
      </c>
      <c r="X480" s="35">
        <v>6086.9928214040838</v>
      </c>
      <c r="Y480" s="35">
        <v>32.846735673874669</v>
      </c>
      <c r="Z480" s="35">
        <v>4925.7637209850973</v>
      </c>
      <c r="AA480" s="34">
        <v>3.4800000000000182</v>
      </c>
    </row>
    <row r="481" spans="1:27">
      <c r="A481" s="29" t="s">
        <v>731</v>
      </c>
      <c r="B481" s="29" t="s">
        <v>816</v>
      </c>
      <c r="C481" s="30" t="s">
        <v>732</v>
      </c>
      <c r="D481" s="2" t="s">
        <v>933</v>
      </c>
      <c r="E481" s="31">
        <v>0</v>
      </c>
      <c r="F481" s="31">
        <v>0</v>
      </c>
      <c r="G481" s="31">
        <v>0</v>
      </c>
      <c r="H481" s="32">
        <v>82.83</v>
      </c>
      <c r="I481" s="31">
        <v>0</v>
      </c>
      <c r="J481" s="31">
        <v>1</v>
      </c>
      <c r="K481" s="31">
        <v>65</v>
      </c>
      <c r="L481" s="33">
        <v>65.87</v>
      </c>
      <c r="M481" s="34">
        <v>100</v>
      </c>
      <c r="N481" s="34">
        <v>115.56348809131785</v>
      </c>
      <c r="O481" s="34">
        <v>91.939424255830644</v>
      </c>
      <c r="P481" s="34">
        <v>79.562029671976404</v>
      </c>
      <c r="Q481" s="36">
        <v>72.440004944743691</v>
      </c>
      <c r="R481" s="34">
        <v>2.5742050453862002</v>
      </c>
      <c r="S481" s="34">
        <v>71.991420524590822</v>
      </c>
      <c r="T481" s="2">
        <v>39.47</v>
      </c>
      <c r="U481" s="33">
        <v>8.89</v>
      </c>
      <c r="V481" s="33">
        <v>1.0900000000000001</v>
      </c>
      <c r="W481" s="33">
        <v>0.2</v>
      </c>
      <c r="X481" s="35">
        <v>118769.86</v>
      </c>
      <c r="Y481" s="35">
        <v>74.135203745651722</v>
      </c>
      <c r="Z481" s="35">
        <v>87088.353900000016</v>
      </c>
      <c r="AA481" s="34">
        <v>5.7602569026435049</v>
      </c>
    </row>
    <row r="482" spans="1:27">
      <c r="A482" s="29" t="s">
        <v>731</v>
      </c>
      <c r="B482" s="29" t="s">
        <v>818</v>
      </c>
      <c r="C482" s="30" t="s">
        <v>732</v>
      </c>
      <c r="D482" s="2" t="s">
        <v>934</v>
      </c>
      <c r="E482" s="31">
        <v>0</v>
      </c>
      <c r="F482" s="31">
        <v>5</v>
      </c>
      <c r="G482" s="31">
        <v>8</v>
      </c>
      <c r="H482" s="32">
        <v>79.02</v>
      </c>
      <c r="I482" s="31">
        <v>0</v>
      </c>
      <c r="J482" s="31">
        <v>416</v>
      </c>
      <c r="K482" s="31">
        <v>76</v>
      </c>
      <c r="L482" s="33">
        <v>68.64</v>
      </c>
      <c r="M482" s="34">
        <v>100</v>
      </c>
      <c r="N482" s="34">
        <v>113.1418230201966</v>
      </c>
      <c r="O482" s="34">
        <v>87.44238455475525</v>
      </c>
      <c r="P482" s="34">
        <v>72.509339547330072</v>
      </c>
      <c r="Q482" s="36">
        <v>93.987728299237105</v>
      </c>
      <c r="R482" s="34">
        <v>4.0005736874658258</v>
      </c>
      <c r="S482" s="34">
        <v>69.104593179917615</v>
      </c>
      <c r="T482" s="2">
        <v>39.47</v>
      </c>
      <c r="U482" s="33">
        <v>13.12</v>
      </c>
      <c r="V482" s="33">
        <v>2.14</v>
      </c>
      <c r="W482" s="33">
        <v>0.56000000000000005</v>
      </c>
      <c r="X482" s="35">
        <v>6107.1638424221865</v>
      </c>
      <c r="Y482" s="35">
        <v>34.011259794179125</v>
      </c>
      <c r="Z482" s="35">
        <v>4587.7922595154723</v>
      </c>
      <c r="AA482" s="34">
        <v>6.8068309514951864</v>
      </c>
    </row>
    <row r="483" spans="1:27">
      <c r="A483" s="29" t="s">
        <v>731</v>
      </c>
      <c r="B483" s="29" t="s">
        <v>820</v>
      </c>
      <c r="C483" s="30" t="s">
        <v>732</v>
      </c>
      <c r="D483" s="2" t="s">
        <v>935</v>
      </c>
      <c r="E483" s="31">
        <v>0</v>
      </c>
      <c r="F483" s="31">
        <v>0</v>
      </c>
      <c r="G483" s="31">
        <v>0</v>
      </c>
      <c r="H483" s="32">
        <v>0</v>
      </c>
      <c r="I483" s="31">
        <v>0</v>
      </c>
      <c r="J483" s="31">
        <v>0</v>
      </c>
      <c r="K483" s="31">
        <v>0</v>
      </c>
      <c r="L483" s="33">
        <v>64.989999999999995</v>
      </c>
      <c r="M483" s="34">
        <v>99.792513542472832</v>
      </c>
      <c r="N483" s="34">
        <v>109.89626502257694</v>
      </c>
      <c r="O483" s="34">
        <v>94.829567504032383</v>
      </c>
      <c r="P483" s="34">
        <v>64.239009186953254</v>
      </c>
      <c r="Q483" s="36">
        <v>78.467536070622558</v>
      </c>
      <c r="R483" s="34">
        <v>6.1105753436271346</v>
      </c>
      <c r="S483" s="34">
        <v>72.964237386429545</v>
      </c>
      <c r="T483" s="2">
        <v>0</v>
      </c>
      <c r="U483" s="33">
        <v>19.489999999999998</v>
      </c>
      <c r="V483" s="33">
        <v>3.28</v>
      </c>
      <c r="W483" s="33">
        <v>0.77</v>
      </c>
      <c r="X483" s="35">
        <v>2419.2622999999999</v>
      </c>
      <c r="Y483" s="35">
        <v>17.877026927169542</v>
      </c>
      <c r="Z483" s="35">
        <v>1974.6143999999999</v>
      </c>
      <c r="AA483" s="34">
        <v>4.3163554971952891</v>
      </c>
    </row>
    <row r="484" spans="1:27">
      <c r="A484" s="29" t="s">
        <v>731</v>
      </c>
      <c r="B484" s="29" t="s">
        <v>822</v>
      </c>
      <c r="C484" s="30" t="s">
        <v>732</v>
      </c>
      <c r="D484" s="2" t="s">
        <v>936</v>
      </c>
      <c r="E484" s="31">
        <v>0</v>
      </c>
      <c r="F484" s="31">
        <v>0</v>
      </c>
      <c r="G484" s="31">
        <v>0</v>
      </c>
      <c r="H484" s="32">
        <v>0</v>
      </c>
      <c r="I484" s="31">
        <v>0</v>
      </c>
      <c r="J484" s="31">
        <v>0</v>
      </c>
      <c r="K484" s="31">
        <v>0</v>
      </c>
      <c r="L484" s="33">
        <v>67.7</v>
      </c>
      <c r="M484" s="34">
        <v>100</v>
      </c>
      <c r="N484" s="34">
        <v>115.77720000455678</v>
      </c>
      <c r="O484" s="34">
        <v>93.0002808650883</v>
      </c>
      <c r="P484" s="34">
        <v>79.940994674635277</v>
      </c>
      <c r="Q484" s="36">
        <v>86.539117511540184</v>
      </c>
      <c r="R484" s="34">
        <v>4.4255516738159466</v>
      </c>
      <c r="S484" s="34">
        <v>73.219142598109059</v>
      </c>
      <c r="T484" s="2">
        <v>0</v>
      </c>
      <c r="U484" s="33">
        <v>14.53</v>
      </c>
      <c r="V484" s="33">
        <v>2.19</v>
      </c>
      <c r="W484" s="33">
        <v>0.48</v>
      </c>
      <c r="X484" s="35">
        <v>5122.2333326029429</v>
      </c>
      <c r="Y484" s="35">
        <v>22.98305439315719</v>
      </c>
      <c r="Z484" s="35">
        <v>3645.4808781724319</v>
      </c>
      <c r="AA484" s="34">
        <v>6.3254749735644538</v>
      </c>
    </row>
    <row r="485" spans="1:27">
      <c r="A485" s="29" t="s">
        <v>723</v>
      </c>
      <c r="B485" s="29" t="s">
        <v>790</v>
      </c>
      <c r="C485" s="30" t="s">
        <v>724</v>
      </c>
      <c r="D485" s="2" t="s">
        <v>836</v>
      </c>
      <c r="E485" s="31">
        <v>23</v>
      </c>
      <c r="F485" s="31">
        <v>3</v>
      </c>
      <c r="G485" s="31">
        <v>2</v>
      </c>
      <c r="H485" s="32">
        <v>60.16</v>
      </c>
      <c r="I485" s="31">
        <v>0</v>
      </c>
      <c r="J485" s="31">
        <v>4</v>
      </c>
      <c r="K485" s="31">
        <v>315</v>
      </c>
      <c r="L485" s="33">
        <v>69.180000000000007</v>
      </c>
      <c r="M485" s="34">
        <v>98.537930407313766</v>
      </c>
      <c r="N485" s="34">
        <v>110.60545862729683</v>
      </c>
      <c r="O485" s="34">
        <v>88.195834108322586</v>
      </c>
      <c r="P485" s="34">
        <v>82.968992777028944</v>
      </c>
      <c r="Q485" s="36">
        <v>93.160865286833541</v>
      </c>
      <c r="R485" s="34">
        <v>1.1869039484238986</v>
      </c>
      <c r="S485" s="34">
        <v>81.438647004028496</v>
      </c>
      <c r="T485" s="2">
        <v>15.58</v>
      </c>
      <c r="U485" s="33">
        <v>18.11</v>
      </c>
      <c r="V485" s="33">
        <v>2.0499999999999998</v>
      </c>
      <c r="W485" s="33">
        <v>0.36</v>
      </c>
      <c r="X485" s="35">
        <v>2966.2791150808889</v>
      </c>
      <c r="Y485" s="35">
        <v>21.667962885095285</v>
      </c>
      <c r="Z485" s="35">
        <v>2214.1533342902826</v>
      </c>
      <c r="AA485" s="34">
        <v>5.0339491244910022</v>
      </c>
    </row>
    <row r="486" spans="1:27">
      <c r="A486" s="29" t="s">
        <v>723</v>
      </c>
      <c r="B486" s="29" t="s">
        <v>792</v>
      </c>
      <c r="C486" s="30" t="s">
        <v>724</v>
      </c>
      <c r="D486" s="2" t="s">
        <v>837</v>
      </c>
      <c r="E486" s="31">
        <v>0</v>
      </c>
      <c r="F486" s="31">
        <v>0</v>
      </c>
      <c r="G486" s="31">
        <v>0</v>
      </c>
      <c r="H486" s="32">
        <v>61.73</v>
      </c>
      <c r="I486" s="31">
        <v>0</v>
      </c>
      <c r="J486" s="31">
        <v>0</v>
      </c>
      <c r="K486" s="31">
        <v>0</v>
      </c>
      <c r="L486" s="33">
        <v>61.97</v>
      </c>
      <c r="M486" s="34">
        <v>99.910095782685062</v>
      </c>
      <c r="N486" s="34">
        <v>107.19359144841152</v>
      </c>
      <c r="O486" s="34">
        <v>102.83199511511165</v>
      </c>
      <c r="P486" s="34">
        <v>74.570751510292098</v>
      </c>
      <c r="Q486" s="36">
        <v>91.840087023234332</v>
      </c>
      <c r="R486" s="34">
        <v>5.7456966725812642</v>
      </c>
      <c r="S486" s="34">
        <v>76.43890110427904</v>
      </c>
      <c r="T486" s="2">
        <v>26.48</v>
      </c>
      <c r="U486" s="33">
        <v>11.02</v>
      </c>
      <c r="V486" s="33">
        <v>1.86</v>
      </c>
      <c r="W486" s="33">
        <v>0.4</v>
      </c>
      <c r="X486" s="35">
        <v>10661.039326136528</v>
      </c>
      <c r="Y486" s="35">
        <v>24.491077079957012</v>
      </c>
      <c r="Z486" s="35">
        <v>7935.0326440717872</v>
      </c>
      <c r="AA486" s="34">
        <v>6.200918409257028</v>
      </c>
    </row>
    <row r="487" spans="1:27">
      <c r="A487" s="29" t="s">
        <v>723</v>
      </c>
      <c r="B487" s="29" t="s">
        <v>794</v>
      </c>
      <c r="C487" s="30" t="s">
        <v>724</v>
      </c>
      <c r="D487" s="2" t="s">
        <v>838</v>
      </c>
      <c r="E487" s="31">
        <v>0</v>
      </c>
      <c r="F487" s="31">
        <v>0</v>
      </c>
      <c r="G487" s="31">
        <v>0</v>
      </c>
      <c r="H487" s="32">
        <v>47.37</v>
      </c>
      <c r="I487" s="31">
        <v>0</v>
      </c>
      <c r="J487" s="31">
        <v>0</v>
      </c>
      <c r="K487" s="31">
        <v>0</v>
      </c>
      <c r="L487" s="33">
        <v>64.28</v>
      </c>
      <c r="M487" s="34">
        <v>100</v>
      </c>
      <c r="N487" s="34">
        <v>113.52802988244403</v>
      </c>
      <c r="O487" s="34">
        <v>90.75726669435457</v>
      </c>
      <c r="P487" s="34">
        <v>82.918157549258638</v>
      </c>
      <c r="Q487" s="36">
        <v>90.584392213359834</v>
      </c>
      <c r="R487" s="34">
        <v>5.7979358281260964</v>
      </c>
      <c r="S487" s="34">
        <v>78.731495915005581</v>
      </c>
      <c r="T487" s="2">
        <v>7.41</v>
      </c>
      <c r="U487" s="33">
        <v>10.6</v>
      </c>
      <c r="V487" s="33">
        <v>1.41</v>
      </c>
      <c r="W487" s="33">
        <v>0.26</v>
      </c>
      <c r="X487" s="35">
        <v>10963.965629796168</v>
      </c>
      <c r="Y487" s="35">
        <v>39.59697073482937</v>
      </c>
      <c r="Z487" s="35">
        <v>8314.4883683934695</v>
      </c>
      <c r="AA487" s="34">
        <v>5.1134937606186242</v>
      </c>
    </row>
    <row r="488" spans="1:27">
      <c r="A488" s="29" t="s">
        <v>723</v>
      </c>
      <c r="B488" s="29" t="s">
        <v>796</v>
      </c>
      <c r="C488" s="30" t="s">
        <v>724</v>
      </c>
      <c r="D488" s="2" t="s">
        <v>839</v>
      </c>
      <c r="E488" s="31">
        <v>0</v>
      </c>
      <c r="F488" s="31">
        <v>0</v>
      </c>
      <c r="G488" s="31">
        <v>0</v>
      </c>
      <c r="H488" s="32">
        <v>69.09</v>
      </c>
      <c r="I488" s="31">
        <v>0</v>
      </c>
      <c r="J488" s="31">
        <v>0</v>
      </c>
      <c r="K488" s="31">
        <v>0</v>
      </c>
      <c r="L488" s="33">
        <v>66.66</v>
      </c>
      <c r="M488" s="34">
        <v>99.328016180890316</v>
      </c>
      <c r="N488" s="34">
        <v>110.39008553854046</v>
      </c>
      <c r="O488" s="34">
        <v>96.987328821465496</v>
      </c>
      <c r="P488" s="34">
        <v>88.952404021665828</v>
      </c>
      <c r="Q488" s="36">
        <v>96.397366229919328</v>
      </c>
      <c r="R488" s="34">
        <v>7.3922428888903031</v>
      </c>
      <c r="S488" s="34">
        <v>68.33928781239257</v>
      </c>
      <c r="T488" s="2">
        <v>25.13</v>
      </c>
      <c r="U488" s="33">
        <v>14.66</v>
      </c>
      <c r="V488" s="33">
        <v>2.12</v>
      </c>
      <c r="W488" s="33">
        <v>0.5</v>
      </c>
      <c r="X488" s="35">
        <v>7849.6537948495243</v>
      </c>
      <c r="Y488" s="35">
        <v>21.99287734115266</v>
      </c>
      <c r="Z488" s="35">
        <v>6032.2126291151953</v>
      </c>
      <c r="AA488" s="34">
        <v>5.1215703801543953</v>
      </c>
    </row>
    <row r="489" spans="1:27">
      <c r="A489" s="29" t="s">
        <v>723</v>
      </c>
      <c r="B489" s="29" t="s">
        <v>798</v>
      </c>
      <c r="C489" s="30" t="s">
        <v>724</v>
      </c>
      <c r="D489" s="2" t="s">
        <v>840</v>
      </c>
      <c r="E489" s="31">
        <v>29</v>
      </c>
      <c r="F489" s="31">
        <v>6</v>
      </c>
      <c r="G489" s="31">
        <v>1</v>
      </c>
      <c r="H489" s="32">
        <v>44.89</v>
      </c>
      <c r="I489" s="31">
        <v>0</v>
      </c>
      <c r="J489" s="31">
        <v>28</v>
      </c>
      <c r="K489" s="31">
        <v>0</v>
      </c>
      <c r="L489" s="33">
        <v>67.86</v>
      </c>
      <c r="M489" s="34">
        <v>100</v>
      </c>
      <c r="N489" s="34">
        <v>113.71543870904475</v>
      </c>
      <c r="O489" s="34">
        <v>97.254534461178508</v>
      </c>
      <c r="P489" s="34">
        <v>109.12605462923175</v>
      </c>
      <c r="Q489" s="36">
        <v>93.380645288347523</v>
      </c>
      <c r="R489" s="34">
        <v>1.8901873719137308</v>
      </c>
      <c r="S489" s="34">
        <v>84.925461269903764</v>
      </c>
      <c r="T489" s="2">
        <v>18.97</v>
      </c>
      <c r="U489" s="33">
        <v>11.35</v>
      </c>
      <c r="V489" s="33">
        <v>1.83</v>
      </c>
      <c r="W489" s="33">
        <v>0.48</v>
      </c>
      <c r="X489" s="35">
        <v>6300.2900749730798</v>
      </c>
      <c r="Y489" s="35">
        <v>21.312628588638116</v>
      </c>
      <c r="Z489" s="35">
        <v>5070.1948470593097</v>
      </c>
      <c r="AA489" s="34">
        <v>4.12193309467348</v>
      </c>
    </row>
    <row r="490" spans="1:27">
      <c r="A490" s="29" t="s">
        <v>723</v>
      </c>
      <c r="B490" s="29" t="s">
        <v>800</v>
      </c>
      <c r="C490" s="30" t="s">
        <v>724</v>
      </c>
      <c r="D490" s="2" t="s">
        <v>841</v>
      </c>
      <c r="E490" s="31">
        <v>10</v>
      </c>
      <c r="F490" s="31">
        <v>15</v>
      </c>
      <c r="G490" s="31">
        <v>0</v>
      </c>
      <c r="H490" s="32">
        <v>54.56</v>
      </c>
      <c r="I490" s="31">
        <v>11</v>
      </c>
      <c r="J490" s="31">
        <v>1</v>
      </c>
      <c r="K490" s="31">
        <v>0</v>
      </c>
      <c r="L490" s="33">
        <v>69.36</v>
      </c>
      <c r="M490" s="34">
        <v>98.956305839965623</v>
      </c>
      <c r="N490" s="34">
        <v>118.50689033259884</v>
      </c>
      <c r="O490" s="34">
        <v>89.195978128505686</v>
      </c>
      <c r="P490" s="34">
        <v>108.37500966509484</v>
      </c>
      <c r="Q490" s="36">
        <v>90.481716784147579</v>
      </c>
      <c r="R490" s="34">
        <v>2.1803017446553117</v>
      </c>
      <c r="S490" s="34">
        <v>80.302803676189527</v>
      </c>
      <c r="T490" s="2">
        <v>14.65</v>
      </c>
      <c r="U490" s="33">
        <v>10.19</v>
      </c>
      <c r="V490" s="33">
        <v>1.82</v>
      </c>
      <c r="W490" s="33">
        <v>0.49</v>
      </c>
      <c r="X490" s="35">
        <v>6140.4686231329069</v>
      </c>
      <c r="Y490" s="35">
        <v>33.982692414429401</v>
      </c>
      <c r="Z490" s="35">
        <v>4769.8054566560959</v>
      </c>
      <c r="AA490" s="34">
        <v>4.7960902994472292</v>
      </c>
    </row>
    <row r="491" spans="1:27">
      <c r="A491" s="29" t="s">
        <v>723</v>
      </c>
      <c r="B491" s="29" t="s">
        <v>802</v>
      </c>
      <c r="C491" s="30" t="s">
        <v>724</v>
      </c>
      <c r="D491" s="2" t="s">
        <v>842</v>
      </c>
      <c r="E491" s="31">
        <v>6</v>
      </c>
      <c r="F491" s="31">
        <v>31</v>
      </c>
      <c r="G491" s="31">
        <v>5</v>
      </c>
      <c r="H491" s="32">
        <v>79.39</v>
      </c>
      <c r="I491" s="31">
        <v>30</v>
      </c>
      <c r="J491" s="31">
        <v>21</v>
      </c>
      <c r="K491" s="31">
        <v>142</v>
      </c>
      <c r="L491" s="33">
        <v>69.44</v>
      </c>
      <c r="M491" s="34">
        <v>99.802073412212664</v>
      </c>
      <c r="N491" s="34">
        <v>107.22420319625832</v>
      </c>
      <c r="O491" s="34">
        <v>101.07113504503873</v>
      </c>
      <c r="P491" s="34">
        <v>82.379802127620678</v>
      </c>
      <c r="Q491" s="36">
        <v>79.081151795006861</v>
      </c>
      <c r="R491" s="34">
        <v>7.0941253597342131</v>
      </c>
      <c r="S491" s="34">
        <v>56.150388230486314</v>
      </c>
      <c r="T491" s="2">
        <v>50.47</v>
      </c>
      <c r="U491" s="33">
        <v>8.89</v>
      </c>
      <c r="V491" s="33">
        <v>1.1100000000000001</v>
      </c>
      <c r="W491" s="33">
        <v>0.24</v>
      </c>
      <c r="X491" s="35">
        <v>26505.235839751698</v>
      </c>
      <c r="Y491" s="35">
        <v>56.332871792055229</v>
      </c>
      <c r="Z491" s="35">
        <v>20046.01912147168</v>
      </c>
      <c r="AA491" s="34">
        <v>5.0575160853698549</v>
      </c>
    </row>
    <row r="492" spans="1:27">
      <c r="A492" s="29" t="s">
        <v>723</v>
      </c>
      <c r="B492" s="29" t="s">
        <v>804</v>
      </c>
      <c r="C492" s="30" t="s">
        <v>724</v>
      </c>
      <c r="D492" s="2" t="s">
        <v>843</v>
      </c>
      <c r="E492" s="31">
        <v>68</v>
      </c>
      <c r="F492" s="31">
        <v>9</v>
      </c>
      <c r="G492" s="31">
        <v>2</v>
      </c>
      <c r="H492" s="32">
        <v>74.59</v>
      </c>
      <c r="I492" s="31">
        <v>2</v>
      </c>
      <c r="J492" s="31">
        <v>269</v>
      </c>
      <c r="K492" s="31">
        <v>206</v>
      </c>
      <c r="L492" s="33">
        <v>67.569999999999993</v>
      </c>
      <c r="M492" s="34">
        <v>100</v>
      </c>
      <c r="N492" s="34">
        <v>110.67321009245194</v>
      </c>
      <c r="O492" s="34">
        <v>89.061040629410755</v>
      </c>
      <c r="P492" s="34">
        <v>84.590533314812873</v>
      </c>
      <c r="Q492" s="36">
        <v>96.070102210554325</v>
      </c>
      <c r="R492" s="34">
        <v>5.9454611147383032</v>
      </c>
      <c r="S492" s="34">
        <v>64.004917244639003</v>
      </c>
      <c r="T492" s="2">
        <v>44.68</v>
      </c>
      <c r="U492" s="33">
        <v>11.67</v>
      </c>
      <c r="V492" s="33">
        <v>2.04</v>
      </c>
      <c r="W492" s="33">
        <v>0.52</v>
      </c>
      <c r="X492" s="35">
        <v>29189.596059929732</v>
      </c>
      <c r="Y492" s="35">
        <v>40.957277082030366</v>
      </c>
      <c r="Z492" s="35">
        <v>22308.204983258591</v>
      </c>
      <c r="AA492" s="34">
        <v>5.6408548467416324</v>
      </c>
    </row>
    <row r="493" spans="1:27">
      <c r="A493" s="29" t="s">
        <v>723</v>
      </c>
      <c r="B493" s="29" t="s">
        <v>806</v>
      </c>
      <c r="C493" s="30" t="s">
        <v>724</v>
      </c>
      <c r="D493" s="2" t="s">
        <v>844</v>
      </c>
      <c r="E493" s="31">
        <v>0</v>
      </c>
      <c r="F493" s="31">
        <v>0</v>
      </c>
      <c r="G493" s="31">
        <v>1</v>
      </c>
      <c r="H493" s="32">
        <v>58.54</v>
      </c>
      <c r="I493" s="31">
        <v>0</v>
      </c>
      <c r="J493" s="31">
        <v>0</v>
      </c>
      <c r="K493" s="31">
        <v>0</v>
      </c>
      <c r="L493" s="33">
        <v>70.53</v>
      </c>
      <c r="M493" s="34">
        <v>100</v>
      </c>
      <c r="N493" s="34">
        <v>111.95698448321116</v>
      </c>
      <c r="O493" s="34">
        <v>87.402118522291786</v>
      </c>
      <c r="P493" s="34">
        <v>90.462223356955974</v>
      </c>
      <c r="Q493" s="36">
        <v>92.985331824858264</v>
      </c>
      <c r="R493" s="34">
        <v>5.6202806300013926</v>
      </c>
      <c r="S493" s="34">
        <v>69.428932804743312</v>
      </c>
      <c r="T493" s="2">
        <v>36.869999999999997</v>
      </c>
      <c r="U493" s="33">
        <v>10.65</v>
      </c>
      <c r="V493" s="33">
        <v>1.63</v>
      </c>
      <c r="W493" s="33">
        <v>0.39</v>
      </c>
      <c r="X493" s="35">
        <v>30191.077546868171</v>
      </c>
      <c r="Y493" s="35">
        <v>35.332318551635154</v>
      </c>
      <c r="Z493" s="35">
        <v>23507.969961495983</v>
      </c>
      <c r="AA493" s="34">
        <v>5.3974772450637261</v>
      </c>
    </row>
    <row r="494" spans="1:27">
      <c r="A494" s="29" t="s">
        <v>723</v>
      </c>
      <c r="B494" s="29" t="s">
        <v>808</v>
      </c>
      <c r="C494" s="30" t="s">
        <v>724</v>
      </c>
      <c r="D494" s="2" t="s">
        <v>845</v>
      </c>
      <c r="E494" s="31">
        <v>0</v>
      </c>
      <c r="F494" s="31">
        <v>0</v>
      </c>
      <c r="G494" s="31">
        <v>0</v>
      </c>
      <c r="H494" s="32">
        <v>69.150000000000006</v>
      </c>
      <c r="I494" s="31">
        <v>0</v>
      </c>
      <c r="J494" s="31">
        <v>0</v>
      </c>
      <c r="K494" s="31">
        <v>0</v>
      </c>
      <c r="L494" s="33">
        <v>68.13</v>
      </c>
      <c r="M494" s="34">
        <v>99.2828197267945</v>
      </c>
      <c r="N494" s="34">
        <v>113.06362940718861</v>
      </c>
      <c r="O494" s="34">
        <v>95.822747853493141</v>
      </c>
      <c r="P494" s="34">
        <v>97.62803068941389</v>
      </c>
      <c r="Q494" s="36">
        <v>92.386032881520123</v>
      </c>
      <c r="R494" s="34">
        <v>1.4244959818642622</v>
      </c>
      <c r="S494" s="34">
        <v>86.701927960954933</v>
      </c>
      <c r="T494" s="2">
        <v>8.5399999999999991</v>
      </c>
      <c r="U494" s="33">
        <v>8.8699999999999992</v>
      </c>
      <c r="V494" s="33">
        <v>1.03</v>
      </c>
      <c r="W494" s="33">
        <v>0.19</v>
      </c>
      <c r="X494" s="35">
        <v>7433.4164606460899</v>
      </c>
      <c r="Y494" s="35">
        <v>26.490205126852533</v>
      </c>
      <c r="Z494" s="35">
        <v>5688.4509250754718</v>
      </c>
      <c r="AA494" s="34">
        <v>5.0741600263857407</v>
      </c>
    </row>
    <row r="495" spans="1:27">
      <c r="A495" s="29" t="s">
        <v>723</v>
      </c>
      <c r="B495" s="29" t="s">
        <v>810</v>
      </c>
      <c r="C495" s="30" t="s">
        <v>724</v>
      </c>
      <c r="D495" s="2" t="s">
        <v>846</v>
      </c>
      <c r="E495" s="31">
        <v>0</v>
      </c>
      <c r="F495" s="31">
        <v>0</v>
      </c>
      <c r="G495" s="31">
        <v>0</v>
      </c>
      <c r="H495" s="32">
        <v>71.11</v>
      </c>
      <c r="I495" s="31">
        <v>0</v>
      </c>
      <c r="J495" s="31">
        <v>0</v>
      </c>
      <c r="K495" s="31">
        <v>0</v>
      </c>
      <c r="L495" s="33">
        <v>70.77</v>
      </c>
      <c r="M495" s="34">
        <v>100</v>
      </c>
      <c r="N495" s="34">
        <v>105.51380181169345</v>
      </c>
      <c r="O495" s="34">
        <v>84.955525979852837</v>
      </c>
      <c r="P495" s="34">
        <v>99.16804247625835</v>
      </c>
      <c r="Q495" s="36">
        <v>86.651154299750203</v>
      </c>
      <c r="R495" s="34">
        <v>1.3350883790898833</v>
      </c>
      <c r="S495" s="34">
        <v>78.068115091015855</v>
      </c>
      <c r="T495" s="2">
        <v>18.11</v>
      </c>
      <c r="U495" s="33">
        <v>9.9700000000000006</v>
      </c>
      <c r="V495" s="33">
        <v>1.87</v>
      </c>
      <c r="W495" s="33">
        <v>0.54</v>
      </c>
      <c r="X495" s="35">
        <v>16728.423250115669</v>
      </c>
      <c r="Y495" s="35">
        <v>42.179797301337047</v>
      </c>
      <c r="Z495" s="35">
        <v>12494.867425637582</v>
      </c>
      <c r="AA495" s="34">
        <v>5.1674396174611985</v>
      </c>
    </row>
    <row r="496" spans="1:27">
      <c r="A496" s="29" t="s">
        <v>723</v>
      </c>
      <c r="B496" s="29" t="s">
        <v>812</v>
      </c>
      <c r="C496" s="30" t="s">
        <v>724</v>
      </c>
      <c r="D496" s="2" t="s">
        <v>847</v>
      </c>
      <c r="E496" s="31">
        <v>1</v>
      </c>
      <c r="F496" s="31">
        <v>12</v>
      </c>
      <c r="G496" s="31">
        <v>4</v>
      </c>
      <c r="H496" s="32">
        <v>93.05</v>
      </c>
      <c r="I496" s="31">
        <v>0</v>
      </c>
      <c r="J496" s="31">
        <v>1</v>
      </c>
      <c r="K496" s="31">
        <v>0</v>
      </c>
      <c r="L496" s="33">
        <v>71.11</v>
      </c>
      <c r="M496" s="34">
        <v>99.863497470340505</v>
      </c>
      <c r="N496" s="34">
        <v>106.62003589647281</v>
      </c>
      <c r="O496" s="34">
        <v>84.474637346868832</v>
      </c>
      <c r="P496" s="34">
        <v>112.77693328704818</v>
      </c>
      <c r="Q496" s="36">
        <v>86.429741118818242</v>
      </c>
      <c r="R496" s="34">
        <v>6.1629287829736086</v>
      </c>
      <c r="S496" s="34">
        <v>65.529686418950533</v>
      </c>
      <c r="T496" s="2">
        <v>40.85</v>
      </c>
      <c r="U496" s="33">
        <v>4.62</v>
      </c>
      <c r="V496" s="33">
        <v>0.47</v>
      </c>
      <c r="W496" s="33">
        <v>7.0000000000000007E-2</v>
      </c>
      <c r="X496" s="35">
        <v>85152.016846771323</v>
      </c>
      <c r="Y496" s="35">
        <v>41.086202188914527</v>
      </c>
      <c r="Z496" s="35">
        <v>61839.674873903161</v>
      </c>
      <c r="AA496" s="34">
        <v>5.3241452804008418</v>
      </c>
    </row>
    <row r="497" spans="1:27">
      <c r="A497" s="29" t="s">
        <v>723</v>
      </c>
      <c r="B497" s="29" t="s">
        <v>814</v>
      </c>
      <c r="C497" s="30" t="s">
        <v>724</v>
      </c>
      <c r="D497" s="2" t="s">
        <v>848</v>
      </c>
      <c r="E497" s="31">
        <v>0</v>
      </c>
      <c r="F497" s="31">
        <v>0</v>
      </c>
      <c r="G497" s="31">
        <v>0</v>
      </c>
      <c r="H497" s="32">
        <v>92.27</v>
      </c>
      <c r="I497" s="31">
        <v>0</v>
      </c>
      <c r="J497" s="31">
        <v>0</v>
      </c>
      <c r="K497" s="31">
        <v>0</v>
      </c>
      <c r="L497" s="33">
        <v>67.94</v>
      </c>
      <c r="M497" s="34">
        <v>99.601910312011398</v>
      </c>
      <c r="N497" s="34">
        <v>111.40589936232452</v>
      </c>
      <c r="O497" s="34">
        <v>92.798094483403773</v>
      </c>
      <c r="P497" s="34">
        <v>83.044723556903818</v>
      </c>
      <c r="Q497" s="36">
        <v>94.645943152923763</v>
      </c>
      <c r="R497" s="34">
        <v>3.5749456321037298</v>
      </c>
      <c r="S497" s="34">
        <v>67.728076123567405</v>
      </c>
      <c r="T497" s="2">
        <v>41.87</v>
      </c>
      <c r="U497" s="33">
        <v>11.15</v>
      </c>
      <c r="V497" s="33">
        <v>1.67</v>
      </c>
      <c r="W497" s="33">
        <v>0.39</v>
      </c>
      <c r="X497" s="35">
        <v>33949.473465494237</v>
      </c>
      <c r="Y497" s="35">
        <v>33.244425685554987</v>
      </c>
      <c r="Z497" s="35">
        <v>25533.809571015045</v>
      </c>
      <c r="AA497" s="34">
        <v>4.984058435108409</v>
      </c>
    </row>
    <row r="498" spans="1:27">
      <c r="A498" s="29" t="s">
        <v>723</v>
      </c>
      <c r="B498" s="29" t="s">
        <v>816</v>
      </c>
      <c r="C498" s="30" t="s">
        <v>724</v>
      </c>
      <c r="D498" s="2" t="s">
        <v>849</v>
      </c>
      <c r="E498" s="31">
        <v>0</v>
      </c>
      <c r="F498" s="31">
        <v>0</v>
      </c>
      <c r="G498" s="31">
        <v>0</v>
      </c>
      <c r="H498" s="32">
        <v>54.82</v>
      </c>
      <c r="I498" s="31">
        <v>0</v>
      </c>
      <c r="J498" s="31">
        <v>0</v>
      </c>
      <c r="K498" s="31">
        <v>0</v>
      </c>
      <c r="L498" s="33">
        <v>68</v>
      </c>
      <c r="M498" s="34">
        <v>98.827296790731054</v>
      </c>
      <c r="N498" s="34">
        <v>105.06666275705305</v>
      </c>
      <c r="O498" s="34">
        <v>83.050402381885817</v>
      </c>
      <c r="P498" s="34">
        <v>77.683518226952444</v>
      </c>
      <c r="Q498" s="36">
        <v>71.564340485993839</v>
      </c>
      <c r="R498" s="34">
        <v>1.2772268891234932</v>
      </c>
      <c r="S498" s="34">
        <v>79.803279027456171</v>
      </c>
      <c r="T498" s="2">
        <v>12.97</v>
      </c>
      <c r="U498" s="33">
        <v>18.48</v>
      </c>
      <c r="V498" s="33">
        <v>2.94</v>
      </c>
      <c r="W498" s="33">
        <v>0.67</v>
      </c>
      <c r="X498" s="35">
        <v>5194.7880722727814</v>
      </c>
      <c r="Y498" s="35">
        <v>16.686383009944084</v>
      </c>
      <c r="Z498" s="35">
        <v>3662.1925134926055</v>
      </c>
      <c r="AA498" s="34">
        <v>4.4791623587346692</v>
      </c>
    </row>
    <row r="499" spans="1:27">
      <c r="A499" s="29" t="s">
        <v>723</v>
      </c>
      <c r="B499" s="29" t="s">
        <v>818</v>
      </c>
      <c r="C499" s="30" t="s">
        <v>724</v>
      </c>
      <c r="D499" s="2" t="s">
        <v>850</v>
      </c>
      <c r="E499" s="31">
        <v>0</v>
      </c>
      <c r="F499" s="31">
        <v>0</v>
      </c>
      <c r="G499" s="31">
        <v>0</v>
      </c>
      <c r="H499" s="32">
        <v>48.47</v>
      </c>
      <c r="I499" s="31">
        <v>0</v>
      </c>
      <c r="J499" s="31">
        <v>0</v>
      </c>
      <c r="K499" s="31">
        <v>0</v>
      </c>
      <c r="L499" s="33">
        <v>68.41</v>
      </c>
      <c r="M499" s="34">
        <v>99.489124681087304</v>
      </c>
      <c r="N499" s="34">
        <v>113.96234665912475</v>
      </c>
      <c r="O499" s="34">
        <v>93.868888312365399</v>
      </c>
      <c r="P499" s="34">
        <v>109.34530518047956</v>
      </c>
      <c r="Q499" s="36">
        <v>97.3216849356116</v>
      </c>
      <c r="R499" s="34">
        <v>0.31497603443216277</v>
      </c>
      <c r="S499" s="34">
        <v>87.738269952024169</v>
      </c>
      <c r="T499" s="2">
        <v>0.9</v>
      </c>
      <c r="U499" s="33">
        <v>9.85</v>
      </c>
      <c r="V499" s="33">
        <v>1.1599999999999999</v>
      </c>
      <c r="W499" s="33">
        <v>0.23</v>
      </c>
      <c r="X499" s="35">
        <v>4776.1674256519791</v>
      </c>
      <c r="Y499" s="35">
        <v>25.828988592877696</v>
      </c>
      <c r="Z499" s="35">
        <v>3577.7490627083275</v>
      </c>
      <c r="AA499" s="34">
        <v>5.0178253689838783</v>
      </c>
    </row>
    <row r="500" spans="1:27">
      <c r="A500" s="29" t="s">
        <v>723</v>
      </c>
      <c r="B500" s="29" t="s">
        <v>820</v>
      </c>
      <c r="C500" s="30" t="s">
        <v>724</v>
      </c>
      <c r="D500" s="2" t="s">
        <v>851</v>
      </c>
      <c r="E500" s="31">
        <v>21</v>
      </c>
      <c r="F500" s="31">
        <v>1</v>
      </c>
      <c r="G500" s="31">
        <v>0</v>
      </c>
      <c r="H500" s="32">
        <v>74.319999999999993</v>
      </c>
      <c r="I500" s="31">
        <v>0</v>
      </c>
      <c r="J500" s="31">
        <v>0</v>
      </c>
      <c r="K500" s="31">
        <v>39</v>
      </c>
      <c r="L500" s="33">
        <v>65.05</v>
      </c>
      <c r="M500" s="34">
        <v>100</v>
      </c>
      <c r="N500" s="34">
        <v>109.55229921457033</v>
      </c>
      <c r="O500" s="34">
        <v>90.718585052903052</v>
      </c>
      <c r="P500" s="34">
        <v>101.2456231514043</v>
      </c>
      <c r="Q500" s="36">
        <v>100</v>
      </c>
      <c r="R500" s="34">
        <v>0.49329718331073957</v>
      </c>
      <c r="S500" s="34">
        <v>90.52667462076019</v>
      </c>
      <c r="T500" s="2">
        <v>2.02</v>
      </c>
      <c r="U500" s="33">
        <v>10.53</v>
      </c>
      <c r="V500" s="33">
        <v>1.18</v>
      </c>
      <c r="W500" s="33">
        <v>0.2</v>
      </c>
      <c r="X500" s="35">
        <v>911.08725733360882</v>
      </c>
      <c r="Y500" s="35">
        <v>19.638887250681339</v>
      </c>
      <c r="Z500" s="35">
        <v>717.89116764139646</v>
      </c>
      <c r="AA500" s="34">
        <v>5.9722885326910244</v>
      </c>
    </row>
    <row r="501" spans="1:27">
      <c r="A501" s="29" t="s">
        <v>723</v>
      </c>
      <c r="B501" s="29" t="s">
        <v>822</v>
      </c>
      <c r="C501" s="30" t="s">
        <v>724</v>
      </c>
      <c r="D501" s="2" t="s">
        <v>852</v>
      </c>
      <c r="E501" s="31">
        <v>9</v>
      </c>
      <c r="F501" s="31">
        <v>10</v>
      </c>
      <c r="G501" s="31">
        <v>0</v>
      </c>
      <c r="H501" s="32">
        <v>71.849999999999994</v>
      </c>
      <c r="I501" s="31">
        <v>0</v>
      </c>
      <c r="J501" s="31">
        <v>0</v>
      </c>
      <c r="K501" s="31">
        <v>44</v>
      </c>
      <c r="L501" s="33">
        <v>70.680000000000007</v>
      </c>
      <c r="M501" s="34">
        <v>100</v>
      </c>
      <c r="N501" s="34">
        <v>118.36627807761873</v>
      </c>
      <c r="O501" s="34">
        <v>93.66042515691997</v>
      </c>
      <c r="P501" s="34">
        <v>94.744490003238198</v>
      </c>
      <c r="Q501" s="36">
        <v>95.240099106983081</v>
      </c>
      <c r="R501" s="34">
        <v>1.2787121443019034</v>
      </c>
      <c r="S501" s="34">
        <v>88.873293194942065</v>
      </c>
      <c r="T501" s="2">
        <v>8.15</v>
      </c>
      <c r="U501" s="33">
        <v>14.72</v>
      </c>
      <c r="V501" s="33">
        <v>2.44</v>
      </c>
      <c r="W501" s="33">
        <v>0.61</v>
      </c>
      <c r="X501" s="35">
        <v>3442.9756564537815</v>
      </c>
      <c r="Y501" s="35">
        <v>27.655311467467079</v>
      </c>
      <c r="Z501" s="35">
        <v>2635.7676046432089</v>
      </c>
      <c r="AA501" s="34">
        <v>5.271580861583459</v>
      </c>
    </row>
    <row r="502" spans="1:27">
      <c r="A502" s="29" t="s">
        <v>723</v>
      </c>
      <c r="B502" s="29" t="s">
        <v>824</v>
      </c>
      <c r="C502" s="30" t="s">
        <v>724</v>
      </c>
      <c r="D502" s="2" t="s">
        <v>853</v>
      </c>
      <c r="E502" s="31">
        <v>20</v>
      </c>
      <c r="F502" s="31">
        <v>16</v>
      </c>
      <c r="G502" s="31">
        <v>3</v>
      </c>
      <c r="H502" s="32">
        <v>85.12</v>
      </c>
      <c r="I502" s="31">
        <v>0</v>
      </c>
      <c r="J502" s="31">
        <v>2</v>
      </c>
      <c r="K502" s="31">
        <v>193</v>
      </c>
      <c r="L502" s="33">
        <v>67.790000000000006</v>
      </c>
      <c r="M502" s="34">
        <v>100</v>
      </c>
      <c r="N502" s="34">
        <v>112.52625344201638</v>
      </c>
      <c r="O502" s="34">
        <v>80.075662658233711</v>
      </c>
      <c r="P502" s="34">
        <v>94.35668147569595</v>
      </c>
      <c r="Q502" s="36">
        <v>93.597388093632233</v>
      </c>
      <c r="R502" s="34">
        <v>5.9843754924241104</v>
      </c>
      <c r="S502" s="34">
        <v>67.001937957214778</v>
      </c>
      <c r="T502" s="2">
        <v>42.45</v>
      </c>
      <c r="U502" s="33">
        <v>9.3000000000000007</v>
      </c>
      <c r="V502" s="33">
        <v>1.32</v>
      </c>
      <c r="W502" s="33">
        <v>0.28000000000000003</v>
      </c>
      <c r="X502" s="35">
        <v>22113.823628875805</v>
      </c>
      <c r="Y502" s="35">
        <v>36.198406348727637</v>
      </c>
      <c r="Z502" s="35">
        <v>16656.165436678759</v>
      </c>
      <c r="AA502" s="34">
        <v>5.1396445893226286</v>
      </c>
    </row>
    <row r="503" spans="1:27">
      <c r="A503" s="29" t="s">
        <v>723</v>
      </c>
      <c r="B503" s="29" t="s">
        <v>826</v>
      </c>
      <c r="C503" s="30" t="s">
        <v>724</v>
      </c>
      <c r="D503" s="2" t="s">
        <v>854</v>
      </c>
      <c r="E503" s="31">
        <v>21</v>
      </c>
      <c r="F503" s="31">
        <v>1</v>
      </c>
      <c r="G503" s="31">
        <v>1</v>
      </c>
      <c r="H503" s="32">
        <v>81.16</v>
      </c>
      <c r="I503" s="31">
        <v>0</v>
      </c>
      <c r="J503" s="31">
        <v>116</v>
      </c>
      <c r="K503" s="31">
        <v>0</v>
      </c>
      <c r="L503" s="33">
        <v>66.099999999999994</v>
      </c>
      <c r="M503" s="34">
        <v>100</v>
      </c>
      <c r="N503" s="34">
        <v>114.39926909851637</v>
      </c>
      <c r="O503" s="34">
        <v>81.373377706991761</v>
      </c>
      <c r="P503" s="34">
        <v>97.514906712475579</v>
      </c>
      <c r="Q503" s="36">
        <v>94.824239649265991</v>
      </c>
      <c r="R503" s="34">
        <v>4.999535815899125</v>
      </c>
      <c r="S503" s="34">
        <v>66.074063917384422</v>
      </c>
      <c r="T503" s="2">
        <v>62.53</v>
      </c>
      <c r="U503" s="33">
        <v>12.48</v>
      </c>
      <c r="V503" s="33">
        <v>1.46</v>
      </c>
      <c r="W503" s="33">
        <v>0.32</v>
      </c>
      <c r="X503" s="35">
        <v>27498.710368932418</v>
      </c>
      <c r="Y503" s="35">
        <v>67.900062147353538</v>
      </c>
      <c r="Z503" s="35">
        <v>21127.228239743356</v>
      </c>
      <c r="AA503" s="34">
        <v>4.2557015512504535</v>
      </c>
    </row>
    <row r="504" spans="1:27">
      <c r="A504" s="29" t="s">
        <v>723</v>
      </c>
      <c r="B504" s="29" t="s">
        <v>828</v>
      </c>
      <c r="C504" s="30" t="s">
        <v>724</v>
      </c>
      <c r="D504" s="2" t="s">
        <v>855</v>
      </c>
      <c r="E504" s="31">
        <v>0</v>
      </c>
      <c r="F504" s="31">
        <v>0</v>
      </c>
      <c r="G504" s="31">
        <v>0</v>
      </c>
      <c r="H504" s="32">
        <v>79.91</v>
      </c>
      <c r="I504" s="31">
        <v>0</v>
      </c>
      <c r="J504" s="31">
        <v>0</v>
      </c>
      <c r="K504" s="31">
        <v>0</v>
      </c>
      <c r="L504" s="33">
        <v>66.58</v>
      </c>
      <c r="M504" s="34">
        <v>100</v>
      </c>
      <c r="N504" s="34">
        <v>111.44778010914484</v>
      </c>
      <c r="O504" s="34">
        <v>93.917292500424097</v>
      </c>
      <c r="P504" s="34">
        <v>86.671719229055569</v>
      </c>
      <c r="Q504" s="36">
        <v>84.758120778667916</v>
      </c>
      <c r="R504" s="34">
        <v>3.2118286815752768</v>
      </c>
      <c r="S504" s="34">
        <v>78.191609942591768</v>
      </c>
      <c r="T504" s="2">
        <v>11.33</v>
      </c>
      <c r="U504" s="33">
        <v>10.7</v>
      </c>
      <c r="V504" s="33">
        <v>1.54</v>
      </c>
      <c r="W504" s="33">
        <v>0.34</v>
      </c>
      <c r="X504" s="35">
        <v>9077.4141907883368</v>
      </c>
      <c r="Y504" s="35">
        <v>35.210115283092925</v>
      </c>
      <c r="Z504" s="35">
        <v>6991.6622106496689</v>
      </c>
      <c r="AA504" s="34">
        <v>5.9567604723450387</v>
      </c>
    </row>
    <row r="505" spans="1:27">
      <c r="A505" s="29" t="s">
        <v>723</v>
      </c>
      <c r="B505" s="29" t="s">
        <v>830</v>
      </c>
      <c r="C505" s="30" t="s">
        <v>724</v>
      </c>
      <c r="D505" s="2" t="s">
        <v>856</v>
      </c>
      <c r="E505" s="31">
        <v>0</v>
      </c>
      <c r="F505" s="31">
        <v>0</v>
      </c>
      <c r="G505" s="31">
        <v>0</v>
      </c>
      <c r="H505" s="32">
        <v>42.53</v>
      </c>
      <c r="I505" s="31">
        <v>0</v>
      </c>
      <c r="J505" s="31">
        <v>0</v>
      </c>
      <c r="K505" s="31">
        <v>0</v>
      </c>
      <c r="L505" s="33">
        <v>66.5</v>
      </c>
      <c r="M505" s="34">
        <v>100</v>
      </c>
      <c r="N505" s="34">
        <v>107.85296062661342</v>
      </c>
      <c r="O505" s="34">
        <v>81.896164093451432</v>
      </c>
      <c r="P505" s="34">
        <v>95.71981735774645</v>
      </c>
      <c r="Q505" s="36">
        <v>89.077621452410952</v>
      </c>
      <c r="R505" s="34">
        <v>4.235266248159868</v>
      </c>
      <c r="S505" s="34">
        <v>70.21343582371496</v>
      </c>
      <c r="T505" s="2">
        <v>42.72</v>
      </c>
      <c r="U505" s="33">
        <v>9.1</v>
      </c>
      <c r="V505" s="33">
        <v>1.17</v>
      </c>
      <c r="W505" s="33">
        <v>0.32</v>
      </c>
      <c r="X505" s="35">
        <v>8807.4184251147308</v>
      </c>
      <c r="Y505" s="35">
        <v>33.388751497872235</v>
      </c>
      <c r="Z505" s="35">
        <v>6725.98299917238</v>
      </c>
      <c r="AA505" s="34">
        <v>6.062475427551604</v>
      </c>
    </row>
    <row r="506" spans="1:27">
      <c r="A506" s="29" t="s">
        <v>723</v>
      </c>
      <c r="B506" s="29" t="s">
        <v>832</v>
      </c>
      <c r="C506" s="30" t="s">
        <v>724</v>
      </c>
      <c r="D506" s="2" t="s">
        <v>857</v>
      </c>
      <c r="E506" s="31">
        <v>0</v>
      </c>
      <c r="F506" s="31">
        <v>0</v>
      </c>
      <c r="G506" s="31">
        <v>0</v>
      </c>
      <c r="H506" s="32">
        <v>73.42</v>
      </c>
      <c r="I506" s="31">
        <v>0</v>
      </c>
      <c r="J506" s="31">
        <v>0</v>
      </c>
      <c r="K506" s="31">
        <v>0</v>
      </c>
      <c r="L506" s="33">
        <v>68.14</v>
      </c>
      <c r="M506" s="34">
        <v>100</v>
      </c>
      <c r="N506" s="34">
        <v>105.9139367227115</v>
      </c>
      <c r="O506" s="34">
        <v>85.574085736796604</v>
      </c>
      <c r="P506" s="34">
        <v>92.913545604237441</v>
      </c>
      <c r="Q506" s="36">
        <v>83.736434177687556</v>
      </c>
      <c r="R506" s="34">
        <v>5.6843748891018135</v>
      </c>
      <c r="S506" s="34">
        <v>66.268601960378533</v>
      </c>
      <c r="T506" s="2">
        <v>52.84</v>
      </c>
      <c r="U506" s="33">
        <v>11.63</v>
      </c>
      <c r="V506" s="33">
        <v>1.79</v>
      </c>
      <c r="W506" s="33">
        <v>0.45</v>
      </c>
      <c r="X506" s="35">
        <v>21004.166831756389</v>
      </c>
      <c r="Y506" s="35">
        <v>65.559964017080873</v>
      </c>
      <c r="Z506" s="35">
        <v>16088.420176913623</v>
      </c>
      <c r="AA506" s="34">
        <v>5.1908357987407499</v>
      </c>
    </row>
    <row r="507" spans="1:27">
      <c r="A507" s="29" t="s">
        <v>723</v>
      </c>
      <c r="B507" s="29" t="s">
        <v>834</v>
      </c>
      <c r="C507" s="30" t="s">
        <v>724</v>
      </c>
      <c r="D507" s="2" t="s">
        <v>858</v>
      </c>
      <c r="E507" s="31">
        <v>0</v>
      </c>
      <c r="F507" s="31">
        <v>0</v>
      </c>
      <c r="G507" s="31">
        <v>0</v>
      </c>
      <c r="H507" s="32">
        <v>67.150000000000006</v>
      </c>
      <c r="I507" s="31">
        <v>0</v>
      </c>
      <c r="J507" s="31">
        <v>0</v>
      </c>
      <c r="K507" s="31">
        <v>0</v>
      </c>
      <c r="L507" s="33">
        <v>68.91</v>
      </c>
      <c r="M507" s="34">
        <v>99.747003544653211</v>
      </c>
      <c r="N507" s="34">
        <v>114.26213237751493</v>
      </c>
      <c r="O507" s="34">
        <v>84.627450927058106</v>
      </c>
      <c r="P507" s="34">
        <v>101.76228343239076</v>
      </c>
      <c r="Q507" s="36">
        <v>94.140637736650987</v>
      </c>
      <c r="R507" s="34">
        <v>6.3465894621148156</v>
      </c>
      <c r="S507" s="34">
        <v>62.911712623324057</v>
      </c>
      <c r="T507" s="2">
        <v>46.71</v>
      </c>
      <c r="U507" s="33">
        <v>11.28</v>
      </c>
      <c r="V507" s="33">
        <v>1.43</v>
      </c>
      <c r="W507" s="33">
        <v>0.3</v>
      </c>
      <c r="X507" s="35">
        <v>19374.23468937798</v>
      </c>
      <c r="Y507" s="35">
        <v>54.654596638441625</v>
      </c>
      <c r="Z507" s="35">
        <v>14843.994446817789</v>
      </c>
      <c r="AA507" s="34">
        <v>5.2066484572094396</v>
      </c>
    </row>
    <row r="508" spans="1:27">
      <c r="A508" s="29" t="s">
        <v>723</v>
      </c>
      <c r="B508" s="29" t="s">
        <v>859</v>
      </c>
      <c r="C508" s="30" t="s">
        <v>724</v>
      </c>
      <c r="D508" s="2" t="s">
        <v>860</v>
      </c>
      <c r="E508" s="31">
        <v>0</v>
      </c>
      <c r="F508" s="31">
        <v>0</v>
      </c>
      <c r="G508" s="31">
        <v>0</v>
      </c>
      <c r="H508" s="32">
        <v>72.55</v>
      </c>
      <c r="I508" s="31">
        <v>0</v>
      </c>
      <c r="J508" s="31">
        <v>0</v>
      </c>
      <c r="K508" s="31">
        <v>0</v>
      </c>
      <c r="L508" s="33">
        <v>68.77</v>
      </c>
      <c r="M508" s="34">
        <v>99.629698130877884</v>
      </c>
      <c r="N508" s="34">
        <v>111.18841559120895</v>
      </c>
      <c r="O508" s="34">
        <v>86.043595605773007</v>
      </c>
      <c r="P508" s="34">
        <v>94.38430997380442</v>
      </c>
      <c r="Q508" s="36">
        <v>94.019999997211841</v>
      </c>
      <c r="R508" s="34">
        <v>2.6740864769033785</v>
      </c>
      <c r="S508" s="34">
        <v>73.649849479525585</v>
      </c>
      <c r="T508" s="2">
        <v>16.53</v>
      </c>
      <c r="U508" s="33">
        <v>29.06</v>
      </c>
      <c r="V508" s="33">
        <v>5.3</v>
      </c>
      <c r="W508" s="33">
        <v>1.38</v>
      </c>
      <c r="X508" s="35">
        <v>2777.6325172208808</v>
      </c>
      <c r="Y508" s="35">
        <v>20.573074572232905</v>
      </c>
      <c r="Z508" s="35">
        <v>2043.9129437769379</v>
      </c>
      <c r="AA508" s="34">
        <v>4.5949681786363783</v>
      </c>
    </row>
    <row r="509" spans="1:27">
      <c r="A509" s="29" t="s">
        <v>723</v>
      </c>
      <c r="B509" s="29" t="s">
        <v>861</v>
      </c>
      <c r="C509" s="30" t="s">
        <v>724</v>
      </c>
      <c r="D509" s="2" t="s">
        <v>862</v>
      </c>
      <c r="E509" s="31">
        <v>0</v>
      </c>
      <c r="F509" s="31">
        <v>0</v>
      </c>
      <c r="G509" s="31">
        <v>0</v>
      </c>
      <c r="H509" s="32">
        <v>59.03</v>
      </c>
      <c r="I509" s="31">
        <v>0</v>
      </c>
      <c r="J509" s="31">
        <v>0</v>
      </c>
      <c r="K509" s="31">
        <v>0</v>
      </c>
      <c r="L509" s="33">
        <v>68.28</v>
      </c>
      <c r="M509" s="34">
        <v>97.824034184611406</v>
      </c>
      <c r="N509" s="34">
        <v>118.33566583857819</v>
      </c>
      <c r="O509" s="34">
        <v>87.056288794227214</v>
      </c>
      <c r="P509" s="34">
        <v>104.5233295600748</v>
      </c>
      <c r="Q509" s="36">
        <v>90.665464622020266</v>
      </c>
      <c r="R509" s="34">
        <v>1.2287914234447044</v>
      </c>
      <c r="S509" s="34">
        <v>83.910499533057617</v>
      </c>
      <c r="T509" s="2">
        <v>17.55</v>
      </c>
      <c r="U509" s="33">
        <v>27.23</v>
      </c>
      <c r="V509" s="33">
        <v>4.68</v>
      </c>
      <c r="W509" s="33">
        <v>1.1599999999999999</v>
      </c>
      <c r="X509" s="35">
        <v>1415.8511923192125</v>
      </c>
      <c r="Y509" s="35">
        <v>16.600241436015668</v>
      </c>
      <c r="Z509" s="35">
        <v>1074.476484280902</v>
      </c>
      <c r="AA509" s="34">
        <v>4.8345498127070385</v>
      </c>
    </row>
    <row r="510" spans="1:27">
      <c r="A510" s="29" t="s">
        <v>723</v>
      </c>
      <c r="B510" s="29" t="s">
        <v>863</v>
      </c>
      <c r="C510" s="30" t="s">
        <v>724</v>
      </c>
      <c r="D510" s="2" t="s">
        <v>864</v>
      </c>
      <c r="E510" s="31">
        <v>0</v>
      </c>
      <c r="F510" s="31">
        <v>0</v>
      </c>
      <c r="G510" s="31">
        <v>0</v>
      </c>
      <c r="H510" s="32">
        <v>82.28</v>
      </c>
      <c r="I510" s="31">
        <v>0</v>
      </c>
      <c r="J510" s="31">
        <v>0</v>
      </c>
      <c r="K510" s="31">
        <v>0</v>
      </c>
      <c r="L510" s="33">
        <v>68.05</v>
      </c>
      <c r="M510" s="34">
        <v>100</v>
      </c>
      <c r="N510" s="34">
        <v>109.53527181205345</v>
      </c>
      <c r="O510" s="34">
        <v>91.250874091393655</v>
      </c>
      <c r="P510" s="34">
        <v>103.71729551214706</v>
      </c>
      <c r="Q510" s="36">
        <v>95.954509271174345</v>
      </c>
      <c r="R510" s="34">
        <v>9.2860003297919942</v>
      </c>
      <c r="S510" s="34">
        <v>71.450692609361582</v>
      </c>
      <c r="T510" s="2">
        <v>49.83</v>
      </c>
      <c r="U510" s="33">
        <v>13.69</v>
      </c>
      <c r="V510" s="33">
        <v>2.12</v>
      </c>
      <c r="W510" s="33">
        <v>0.54</v>
      </c>
      <c r="X510" s="35">
        <v>4262.8468994918585</v>
      </c>
      <c r="Y510" s="35">
        <v>49.117363945797948</v>
      </c>
      <c r="Z510" s="35">
        <v>3063.0713580278029</v>
      </c>
      <c r="AA510" s="34">
        <v>5.1454988046974819</v>
      </c>
    </row>
    <row r="511" spans="1:27">
      <c r="A511" s="29" t="s">
        <v>723</v>
      </c>
      <c r="B511" s="29" t="s">
        <v>865</v>
      </c>
      <c r="C511" s="30" t="s">
        <v>724</v>
      </c>
      <c r="D511" s="2" t="s">
        <v>866</v>
      </c>
      <c r="E511" s="31">
        <v>19</v>
      </c>
      <c r="F511" s="31">
        <v>1</v>
      </c>
      <c r="G511" s="31">
        <v>0</v>
      </c>
      <c r="H511" s="32">
        <v>70.739999999999995</v>
      </c>
      <c r="I511" s="31">
        <v>1</v>
      </c>
      <c r="J511" s="31">
        <v>0</v>
      </c>
      <c r="K511" s="31">
        <v>0</v>
      </c>
      <c r="L511" s="33">
        <v>62.28</v>
      </c>
      <c r="M511" s="34">
        <v>100</v>
      </c>
      <c r="N511" s="34">
        <v>107.04659076790945</v>
      </c>
      <c r="O511" s="34">
        <v>82.478107292131014</v>
      </c>
      <c r="P511" s="34">
        <v>93.964532754055426</v>
      </c>
      <c r="Q511" s="36">
        <v>77.692730453438941</v>
      </c>
      <c r="R511" s="34">
        <v>5.5013573651002217</v>
      </c>
      <c r="S511" s="34">
        <v>70.464252958902918</v>
      </c>
      <c r="T511" s="2">
        <v>41.25</v>
      </c>
      <c r="U511" s="33">
        <v>14.46</v>
      </c>
      <c r="V511" s="33">
        <v>1.98</v>
      </c>
      <c r="W511" s="33">
        <v>0.49</v>
      </c>
      <c r="X511" s="35">
        <v>6722.5889598091662</v>
      </c>
      <c r="Y511" s="35">
        <v>39.758871092528956</v>
      </c>
      <c r="Z511" s="35">
        <v>4904.544875277451</v>
      </c>
      <c r="AA511" s="34">
        <v>5.7649054612541448</v>
      </c>
    </row>
    <row r="512" spans="1:27">
      <c r="A512" s="29" t="s">
        <v>723</v>
      </c>
      <c r="B512" s="29" t="s">
        <v>867</v>
      </c>
      <c r="C512" s="30" t="s">
        <v>724</v>
      </c>
      <c r="D512" s="2" t="s">
        <v>868</v>
      </c>
      <c r="E512" s="31">
        <v>3</v>
      </c>
      <c r="F512" s="31">
        <v>7</v>
      </c>
      <c r="G512" s="31">
        <v>2</v>
      </c>
      <c r="H512" s="32">
        <v>65.64</v>
      </c>
      <c r="I512" s="31">
        <v>12</v>
      </c>
      <c r="J512" s="31">
        <v>0</v>
      </c>
      <c r="K512" s="31">
        <v>153</v>
      </c>
      <c r="L512" s="33">
        <v>72.63</v>
      </c>
      <c r="M512" s="34">
        <v>100</v>
      </c>
      <c r="N512" s="34">
        <v>113.63578840470205</v>
      </c>
      <c r="O512" s="34">
        <v>96.597817445614666</v>
      </c>
      <c r="P512" s="34">
        <v>98.052070583530792</v>
      </c>
      <c r="Q512" s="36">
        <v>89.423757838210179</v>
      </c>
      <c r="R512" s="34">
        <v>8.795155155808752</v>
      </c>
      <c r="S512" s="34">
        <v>67.124308332876794</v>
      </c>
      <c r="T512" s="2">
        <v>37.08</v>
      </c>
      <c r="U512" s="33">
        <v>10.1</v>
      </c>
      <c r="V512" s="33">
        <v>1.3</v>
      </c>
      <c r="W512" s="33">
        <v>0.28000000000000003</v>
      </c>
      <c r="X512" s="35">
        <v>11579.2904107987</v>
      </c>
      <c r="Y512" s="35">
        <v>46.409051565294085</v>
      </c>
      <c r="Z512" s="35">
        <v>8380.8232661428101</v>
      </c>
      <c r="AA512" s="34">
        <v>4.8602867442407529</v>
      </c>
    </row>
    <row r="513" spans="1:27">
      <c r="A513" s="29" t="s">
        <v>723</v>
      </c>
      <c r="B513" s="29" t="s">
        <v>869</v>
      </c>
      <c r="C513" s="30" t="s">
        <v>724</v>
      </c>
      <c r="D513" s="2" t="s">
        <v>870</v>
      </c>
      <c r="E513" s="31">
        <v>0</v>
      </c>
      <c r="F513" s="31">
        <v>0</v>
      </c>
      <c r="G513" s="31">
        <v>0</v>
      </c>
      <c r="H513" s="32">
        <v>64.83</v>
      </c>
      <c r="I513" s="31">
        <v>0</v>
      </c>
      <c r="J513" s="31">
        <v>0</v>
      </c>
      <c r="K513" s="31">
        <v>0</v>
      </c>
      <c r="L513" s="33">
        <v>70.28</v>
      </c>
      <c r="M513" s="34">
        <v>100</v>
      </c>
      <c r="N513" s="34">
        <v>109.30612626513022</v>
      </c>
      <c r="O513" s="34">
        <v>100.24891136029753</v>
      </c>
      <c r="P513" s="34">
        <v>90.712216725818564</v>
      </c>
      <c r="Q513" s="36">
        <v>88.000417259883562</v>
      </c>
      <c r="R513" s="34">
        <v>9.7259207669302317</v>
      </c>
      <c r="S513" s="34">
        <v>63.35447254354014</v>
      </c>
      <c r="T513" s="2">
        <v>52.59</v>
      </c>
      <c r="U513" s="33">
        <v>11.9</v>
      </c>
      <c r="V513" s="33">
        <v>2.3199999999999998</v>
      </c>
      <c r="W513" s="33">
        <v>0.65</v>
      </c>
      <c r="X513" s="35">
        <v>4729.1785107159676</v>
      </c>
      <c r="Y513" s="35">
        <v>29.761604704257767</v>
      </c>
      <c r="Z513" s="35">
        <v>3400.6861704657867</v>
      </c>
      <c r="AA513" s="34">
        <v>5.1119303799352025</v>
      </c>
    </row>
    <row r="514" spans="1:27">
      <c r="A514" s="29" t="s">
        <v>723</v>
      </c>
      <c r="B514" s="29" t="s">
        <v>871</v>
      </c>
      <c r="C514" s="30" t="s">
        <v>724</v>
      </c>
      <c r="D514" s="2" t="s">
        <v>872</v>
      </c>
      <c r="E514" s="31">
        <v>0</v>
      </c>
      <c r="F514" s="31">
        <v>0</v>
      </c>
      <c r="G514" s="31">
        <v>0</v>
      </c>
      <c r="H514" s="32">
        <v>67.400000000000006</v>
      </c>
      <c r="I514" s="31">
        <v>0</v>
      </c>
      <c r="J514" s="31">
        <v>0</v>
      </c>
      <c r="K514" s="31">
        <v>0</v>
      </c>
      <c r="L514" s="33">
        <v>72.400000000000006</v>
      </c>
      <c r="M514" s="34">
        <v>99.882686899668883</v>
      </c>
      <c r="N514" s="34">
        <v>104.30806458205618</v>
      </c>
      <c r="O514" s="34">
        <v>103.23181216098074</v>
      </c>
      <c r="P514" s="34">
        <v>89.774631730269704</v>
      </c>
      <c r="Q514" s="36">
        <v>83.916269267542418</v>
      </c>
      <c r="R514" s="34">
        <v>9.4639391828722754</v>
      </c>
      <c r="S514" s="34">
        <v>64.348600357962255</v>
      </c>
      <c r="T514" s="2">
        <v>47.14</v>
      </c>
      <c r="U514" s="33">
        <v>9.11</v>
      </c>
      <c r="V514" s="33">
        <v>1.56</v>
      </c>
      <c r="W514" s="33">
        <v>0.41</v>
      </c>
      <c r="X514" s="35">
        <v>186049.03660012578</v>
      </c>
      <c r="Y514" s="35">
        <v>83.452215386383187</v>
      </c>
      <c r="Z514" s="35">
        <v>132062.86351531057</v>
      </c>
      <c r="AA514" s="34">
        <v>6.270971617295487</v>
      </c>
    </row>
    <row r="515" spans="1:27">
      <c r="A515" s="29" t="s">
        <v>723</v>
      </c>
      <c r="B515" s="29" t="s">
        <v>873</v>
      </c>
      <c r="C515" s="30" t="s">
        <v>724</v>
      </c>
      <c r="D515" s="2" t="s">
        <v>874</v>
      </c>
      <c r="E515" s="31">
        <v>0</v>
      </c>
      <c r="F515" s="31">
        <v>0</v>
      </c>
      <c r="G515" s="31">
        <v>0</v>
      </c>
      <c r="H515" s="32">
        <v>98.25</v>
      </c>
      <c r="I515" s="31">
        <v>0</v>
      </c>
      <c r="J515" s="31">
        <v>0</v>
      </c>
      <c r="K515" s="31">
        <v>0</v>
      </c>
      <c r="L515" s="33">
        <v>71.75</v>
      </c>
      <c r="M515" s="34">
        <v>100</v>
      </c>
      <c r="N515" s="34">
        <v>113.07134564409431</v>
      </c>
      <c r="O515" s="34">
        <v>77.638594965620385</v>
      </c>
      <c r="P515" s="34">
        <v>87.626635197686184</v>
      </c>
      <c r="Q515" s="36">
        <v>91.467901330991523</v>
      </c>
      <c r="R515" s="34">
        <v>5.9549716118264966</v>
      </c>
      <c r="S515" s="34">
        <v>62.028194172392446</v>
      </c>
      <c r="T515" s="2">
        <v>50.23</v>
      </c>
      <c r="U515" s="33">
        <v>6.75</v>
      </c>
      <c r="V515" s="33">
        <v>1.1100000000000001</v>
      </c>
      <c r="W515" s="33">
        <v>0.34</v>
      </c>
      <c r="X515" s="35">
        <v>9077.4743471293077</v>
      </c>
      <c r="Y515" s="35">
        <v>33.883689673160262</v>
      </c>
      <c r="Z515" s="35">
        <v>6935.5540086818137</v>
      </c>
      <c r="AA515" s="34">
        <v>5.5446454934288738</v>
      </c>
    </row>
    <row r="516" spans="1:27">
      <c r="A516" s="29" t="s">
        <v>723</v>
      </c>
      <c r="B516" s="29" t="s">
        <v>875</v>
      </c>
      <c r="C516" s="30" t="s">
        <v>724</v>
      </c>
      <c r="D516" s="2" t="s">
        <v>876</v>
      </c>
      <c r="E516" s="31">
        <v>0</v>
      </c>
      <c r="F516" s="31">
        <v>0</v>
      </c>
      <c r="G516" s="31">
        <v>0</v>
      </c>
      <c r="H516" s="32">
        <v>66.81</v>
      </c>
      <c r="I516" s="31">
        <v>0</v>
      </c>
      <c r="J516" s="31">
        <v>0</v>
      </c>
      <c r="K516" s="31">
        <v>0</v>
      </c>
      <c r="L516" s="33">
        <v>68.41</v>
      </c>
      <c r="M516" s="34">
        <v>100</v>
      </c>
      <c r="N516" s="34">
        <v>109.6525476055936</v>
      </c>
      <c r="O516" s="34">
        <v>89.339522591828114</v>
      </c>
      <c r="P516" s="34">
        <v>96.976184477337853</v>
      </c>
      <c r="Q516" s="36">
        <v>94.343107613900798</v>
      </c>
      <c r="R516" s="34">
        <v>3.7799255942520142</v>
      </c>
      <c r="S516" s="34">
        <v>70.863072877535686</v>
      </c>
      <c r="T516" s="2">
        <v>29.61</v>
      </c>
      <c r="U516" s="33">
        <v>8.25</v>
      </c>
      <c r="V516" s="33">
        <v>1.39</v>
      </c>
      <c r="W516" s="33">
        <v>0.32</v>
      </c>
      <c r="X516" s="35">
        <v>4913.2829888357574</v>
      </c>
      <c r="Y516" s="35">
        <v>23.076048360796729</v>
      </c>
      <c r="Z516" s="35">
        <v>3636.8723903717514</v>
      </c>
      <c r="AA516" s="34">
        <v>5.2871167788620852</v>
      </c>
    </row>
    <row r="517" spans="1:27">
      <c r="A517" s="29" t="s">
        <v>723</v>
      </c>
      <c r="B517" s="29" t="s">
        <v>877</v>
      </c>
      <c r="C517" s="30" t="s">
        <v>724</v>
      </c>
      <c r="D517" s="2" t="s">
        <v>878</v>
      </c>
      <c r="E517" s="31">
        <v>0</v>
      </c>
      <c r="F517" s="31">
        <v>0</v>
      </c>
      <c r="G517" s="31">
        <v>0</v>
      </c>
      <c r="H517" s="32">
        <v>54.47</v>
      </c>
      <c r="I517" s="31">
        <v>0</v>
      </c>
      <c r="J517" s="31">
        <v>0</v>
      </c>
      <c r="K517" s="31">
        <v>0</v>
      </c>
      <c r="L517" s="33">
        <v>70.42</v>
      </c>
      <c r="M517" s="34">
        <v>99.131086881527239</v>
      </c>
      <c r="N517" s="34">
        <v>110.07073799506219</v>
      </c>
      <c r="O517" s="34">
        <v>86.397469949198253</v>
      </c>
      <c r="P517" s="34">
        <v>96.130616102223215</v>
      </c>
      <c r="Q517" s="36">
        <v>88.932367270465846</v>
      </c>
      <c r="R517" s="34">
        <v>6.000827700372465</v>
      </c>
      <c r="S517" s="34">
        <v>70.580407854167788</v>
      </c>
      <c r="T517" s="2">
        <v>37.81</v>
      </c>
      <c r="U517" s="33">
        <v>21.66</v>
      </c>
      <c r="V517" s="33">
        <v>3.82</v>
      </c>
      <c r="W517" s="33">
        <v>0.94</v>
      </c>
      <c r="X517" s="35">
        <v>4038.5213677210036</v>
      </c>
      <c r="Y517" s="35">
        <v>29.329895983971614</v>
      </c>
      <c r="Z517" s="35">
        <v>2876.3583313929503</v>
      </c>
      <c r="AA517" s="34">
        <v>6.026642973799639</v>
      </c>
    </row>
  </sheetData>
  <autoFilter ref="A3:AA517"/>
  <mergeCells count="9">
    <mergeCell ref="U1:W1"/>
    <mergeCell ref="X1:AA1"/>
    <mergeCell ref="E1:L1"/>
    <mergeCell ref="M1:Q1"/>
    <mergeCell ref="A1:A2"/>
    <mergeCell ref="B1:B2"/>
    <mergeCell ref="C1:C2"/>
    <mergeCell ref="D1:D2"/>
    <mergeCell ref="R1:T1"/>
  </mergeCells>
  <conditionalFormatting sqref="D4:D516">
    <cfRule type="duplicateValues" dxfId="2463" priority="27"/>
  </conditionalFormatting>
  <conditionalFormatting sqref="D449">
    <cfRule type="duplicateValues" dxfId="2462" priority="24"/>
  </conditionalFormatting>
  <conditionalFormatting sqref="D375">
    <cfRule type="duplicateValues" dxfId="2461" priority="15"/>
  </conditionalFormatting>
  <conditionalFormatting sqref="D401">
    <cfRule type="duplicateValues" dxfId="2460" priority="1"/>
  </conditionalFormatting>
  <conditionalFormatting sqref="D73">
    <cfRule type="duplicateValues" dxfId="2459" priority="5"/>
  </conditionalFormatting>
  <conditionalFormatting sqref="D492">
    <cfRule type="duplicateValues" dxfId="2458" priority="26"/>
  </conditionalFormatting>
  <conditionalFormatting sqref="D75">
    <cfRule type="duplicateValues" dxfId="2457" priority="6"/>
  </conditionalFormatting>
  <conditionalFormatting sqref="D399:D401">
    <cfRule type="duplicateValues" dxfId="2456" priority="18"/>
  </conditionalFormatting>
  <conditionalFormatting sqref="D406">
    <cfRule type="duplicateValues" dxfId="2455" priority="19"/>
  </conditionalFormatting>
  <conditionalFormatting sqref="D394">
    <cfRule type="duplicateValues" dxfId="2454" priority="16"/>
  </conditionalFormatting>
  <conditionalFormatting sqref="D380">
    <cfRule type="duplicateValues" dxfId="2453" priority="14"/>
  </conditionalFormatting>
  <conditionalFormatting sqref="D376">
    <cfRule type="duplicateValues" dxfId="2452" priority="13"/>
  </conditionalFormatting>
  <conditionalFormatting sqref="D26">
    <cfRule type="duplicateValues" dxfId="2451" priority="2"/>
  </conditionalFormatting>
  <conditionalFormatting sqref="D457">
    <cfRule type="duplicateValues" dxfId="2450" priority="25"/>
  </conditionalFormatting>
  <conditionalFormatting sqref="D391">
    <cfRule type="duplicateValues" dxfId="2449" priority="17"/>
  </conditionalFormatting>
  <conditionalFormatting sqref="D123">
    <cfRule type="duplicateValues" dxfId="2448" priority="10"/>
  </conditionalFormatting>
  <conditionalFormatting sqref="D36">
    <cfRule type="duplicateValues" dxfId="2447" priority="3"/>
  </conditionalFormatting>
  <conditionalFormatting sqref="D78">
    <cfRule type="duplicateValues" dxfId="2446" priority="7"/>
  </conditionalFormatting>
  <conditionalFormatting sqref="D65">
    <cfRule type="duplicateValues" dxfId="2445" priority="4"/>
  </conditionalFormatting>
  <conditionalFormatting sqref="D108:D109">
    <cfRule type="duplicateValues" dxfId="2444" priority="9"/>
  </conditionalFormatting>
  <conditionalFormatting sqref="D426">
    <cfRule type="duplicateValues" dxfId="2443" priority="22"/>
  </conditionalFormatting>
  <conditionalFormatting sqref="D360">
    <cfRule type="duplicateValues" dxfId="2442" priority="12"/>
  </conditionalFormatting>
  <conditionalFormatting sqref="D413">
    <cfRule type="duplicateValues" dxfId="2441" priority="21"/>
  </conditionalFormatting>
  <conditionalFormatting sqref="D417">
    <cfRule type="duplicateValues" dxfId="2440" priority="23"/>
  </conditionalFormatting>
  <conditionalFormatting sqref="D82">
    <cfRule type="duplicateValues" dxfId="2439" priority="8"/>
  </conditionalFormatting>
  <conditionalFormatting sqref="D139">
    <cfRule type="duplicateValues" dxfId="2438" priority="11"/>
  </conditionalFormatting>
  <conditionalFormatting sqref="D411">
    <cfRule type="duplicateValues" dxfId="2437" priority="20"/>
  </conditionalFormatting>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412"/>
  <sheetViews>
    <sheetView topLeftCell="B1" zoomScale="34" workbookViewId="0">
      <pane ySplit="4" topLeftCell="A362" activePane="bottomLeft" state="frozen"/>
      <selection pane="bottomLeft" activeCell="H412" sqref="H412:L412"/>
    </sheetView>
  </sheetViews>
  <sheetFormatPr defaultColWidth="12.5703125" defaultRowHeight="12.75"/>
  <cols>
    <col min="1" max="1" width="6.42578125" style="517" hidden="1" customWidth="1"/>
    <col min="2" max="2" width="4.5703125" style="587" customWidth="1"/>
    <col min="3" max="3" width="46.5703125" style="517" customWidth="1"/>
    <col min="4" max="4" width="4.140625" style="517" customWidth="1"/>
    <col min="5" max="5" width="14.42578125" style="517" customWidth="1"/>
    <col min="6" max="6" width="4.5703125" style="517" customWidth="1"/>
    <col min="7" max="7" width="47.42578125" style="518" customWidth="1"/>
    <col min="8" max="8" width="26.5703125" style="517" customWidth="1"/>
    <col min="9" max="9" width="4.42578125" style="517" customWidth="1"/>
    <col min="10" max="10" width="16" style="517" customWidth="1"/>
    <col min="11" max="11" width="4.42578125" style="517" customWidth="1"/>
    <col min="12" max="12" width="12.42578125" style="517" customWidth="1"/>
    <col min="13" max="13" width="4.42578125" style="517" customWidth="1"/>
    <col min="14" max="14" width="11.42578125" style="517" customWidth="1"/>
    <col min="15" max="16384" width="12.5703125" style="517"/>
  </cols>
  <sheetData>
    <row r="1" spans="2:14" s="520" customFormat="1" ht="15.75">
      <c r="B1" s="868" t="s">
        <v>33</v>
      </c>
      <c r="C1" s="868"/>
      <c r="D1" s="868"/>
      <c r="E1" s="868"/>
      <c r="F1" s="868"/>
      <c r="G1" s="868"/>
      <c r="H1" s="868"/>
      <c r="I1" s="868"/>
      <c r="J1" s="868"/>
      <c r="K1" s="868"/>
      <c r="L1" s="868"/>
      <c r="M1" s="868"/>
      <c r="N1" s="868"/>
    </row>
    <row r="2" spans="2:14" s="520" customFormat="1" ht="15.75">
      <c r="B2" s="867" t="s">
        <v>661</v>
      </c>
      <c r="C2" s="867"/>
      <c r="D2" s="867"/>
      <c r="E2" s="867"/>
      <c r="F2" s="867"/>
      <c r="G2" s="867"/>
      <c r="H2" s="867"/>
      <c r="I2" s="867"/>
      <c r="J2" s="867"/>
      <c r="K2" s="867"/>
      <c r="L2" s="867"/>
      <c r="M2" s="867"/>
      <c r="N2" s="867"/>
    </row>
    <row r="3" spans="2:14" s="588" customFormat="1" ht="15.75">
      <c r="B3" s="863" t="s">
        <v>23</v>
      </c>
      <c r="C3" s="863" t="s">
        <v>503</v>
      </c>
      <c r="D3" s="869" t="s">
        <v>339</v>
      </c>
      <c r="E3" s="870"/>
      <c r="F3" s="863" t="s">
        <v>23</v>
      </c>
      <c r="G3" s="863" t="s">
        <v>504</v>
      </c>
      <c r="H3" s="863" t="s">
        <v>505</v>
      </c>
      <c r="I3" s="863" t="s">
        <v>506</v>
      </c>
      <c r="J3" s="863"/>
      <c r="K3" s="863"/>
      <c r="L3" s="863"/>
      <c r="M3" s="863"/>
      <c r="N3" s="863"/>
    </row>
    <row r="4" spans="2:14" s="588" customFormat="1" ht="15.75">
      <c r="B4" s="863"/>
      <c r="C4" s="863"/>
      <c r="D4" s="871"/>
      <c r="E4" s="872"/>
      <c r="F4" s="863"/>
      <c r="G4" s="863"/>
      <c r="H4" s="863"/>
      <c r="I4" s="863" t="s">
        <v>4</v>
      </c>
      <c r="J4" s="863"/>
      <c r="K4" s="863" t="s">
        <v>3</v>
      </c>
      <c r="L4" s="863"/>
      <c r="M4" s="863" t="s">
        <v>52</v>
      </c>
      <c r="N4" s="863"/>
    </row>
    <row r="5" spans="2:14" s="520" customFormat="1" ht="15.75">
      <c r="B5" s="864" t="s">
        <v>509</v>
      </c>
      <c r="C5" s="865"/>
      <c r="D5" s="865"/>
      <c r="E5" s="865"/>
      <c r="F5" s="865"/>
      <c r="G5" s="865"/>
      <c r="H5" s="865"/>
      <c r="I5" s="865"/>
      <c r="J5" s="865"/>
      <c r="K5" s="865"/>
      <c r="L5" s="865"/>
      <c r="M5" s="865"/>
      <c r="N5" s="866"/>
    </row>
    <row r="6" spans="2:14" ht="15.75">
      <c r="B6" s="836">
        <v>1</v>
      </c>
      <c r="C6" s="839"/>
      <c r="D6" s="857" t="s">
        <v>26</v>
      </c>
      <c r="E6" s="860" t="str">
        <f>IF(D6="Y",1,IF(D6="T",0,IF(D6="Y/T","Belum diisi","Error")))</f>
        <v>Belum diisi</v>
      </c>
      <c r="F6" s="528">
        <v>1</v>
      </c>
      <c r="G6" s="529"/>
      <c r="H6" s="589" t="str">
        <f t="shared" ref="H6:H69" si="0">IF(OR(J6="Isi Dulu",L6="Isi Dulu",J6="Isi Tujuan",L6="Isi Tujuan"),"Belum Diisi",IF(SUM(J6,L6)=2,1,IF(SUM(J6,L6)=1,0,IF(SUM(J6,L6)=0,0,"Error"))))</f>
        <v>Belum Diisi</v>
      </c>
      <c r="I6" s="590" t="s">
        <v>26</v>
      </c>
      <c r="J6" s="591" t="str">
        <f>IF($D$6="Y/T","Isi Tujuan",IF($E$6=0,0,IF(I6="Y",1,IF(I6="T",0,"Isi Dulu"))))</f>
        <v>Isi Tujuan</v>
      </c>
      <c r="K6" s="590" t="s">
        <v>26</v>
      </c>
      <c r="L6" s="591" t="str">
        <f>IF($D$6="Y/T","Isi Tujuan",IF($E$6=0,0,IF(K6="Y",1,IF(K6="T",0,"Isi Dulu"))))</f>
        <v>Isi Tujuan</v>
      </c>
      <c r="M6" s="848" t="s">
        <v>26</v>
      </c>
      <c r="N6" s="851" t="str">
        <f>IF(M6="Y",1,IF(M6="T",0,IF(M6="Y/T","Belum diisi","Error")))</f>
        <v>Belum diisi</v>
      </c>
    </row>
    <row r="7" spans="2:14" ht="15.75">
      <c r="B7" s="837"/>
      <c r="C7" s="840"/>
      <c r="D7" s="858"/>
      <c r="E7" s="861"/>
      <c r="F7" s="549">
        <v>2</v>
      </c>
      <c r="G7" s="550"/>
      <c r="H7" s="589" t="str">
        <f t="shared" si="0"/>
        <v>Belum Diisi</v>
      </c>
      <c r="I7" s="592" t="s">
        <v>26</v>
      </c>
      <c r="J7" s="593" t="str">
        <f>IF($D$6="Y/T","Isi Tujuan",IF($E$6=0,0,IF(I7="Y",1,IF(I7="T",0,"Isi Dulu"))))</f>
        <v>Isi Tujuan</v>
      </c>
      <c r="K7" s="592" t="s">
        <v>26</v>
      </c>
      <c r="L7" s="593" t="str">
        <f>IF($D$6="Y/T","Isi Tujuan",IF($E$6=0,0,IF(K7="Y",1,IF(K7="T",0,"Isi Dulu"))))</f>
        <v>Isi Tujuan</v>
      </c>
      <c r="M7" s="849"/>
      <c r="N7" s="852"/>
    </row>
    <row r="8" spans="2:14" ht="15.75">
      <c r="B8" s="837"/>
      <c r="C8" s="840"/>
      <c r="D8" s="858"/>
      <c r="E8" s="861"/>
      <c r="F8" s="549">
        <v>3</v>
      </c>
      <c r="G8" s="550"/>
      <c r="H8" s="589" t="str">
        <f t="shared" si="0"/>
        <v>Belum Diisi</v>
      </c>
      <c r="I8" s="592" t="s">
        <v>26</v>
      </c>
      <c r="J8" s="593" t="str">
        <f>IF($D$6="Y/T","Isi Tujuan",IF($E$6=0,0,IF(I8="Y",1,IF(I8="T",0,"Isi Dulu"))))</f>
        <v>Isi Tujuan</v>
      </c>
      <c r="K8" s="592" t="s">
        <v>26</v>
      </c>
      <c r="L8" s="593" t="str">
        <f>IF($D$6="Y/T","Isi Tujuan",IF($E$6=0,0,IF(K8="Y",1,IF(K8="T",0,"Isi Dulu"))))</f>
        <v>Isi Tujuan</v>
      </c>
      <c r="M8" s="849"/>
      <c r="N8" s="852"/>
    </row>
    <row r="9" spans="2:14" ht="15.75">
      <c r="B9" s="837"/>
      <c r="C9" s="840"/>
      <c r="D9" s="858"/>
      <c r="E9" s="861"/>
      <c r="F9" s="549">
        <v>4</v>
      </c>
      <c r="G9" s="550"/>
      <c r="H9" s="589" t="str">
        <f t="shared" si="0"/>
        <v>Belum Diisi</v>
      </c>
      <c r="I9" s="592" t="s">
        <v>26</v>
      </c>
      <c r="J9" s="593" t="str">
        <f>IF($D$6="Y/T","Isi Tujuan",IF($E$6=0,0,IF(I9="Y",1,IF(I9="T",0,"Isi Dulu"))))</f>
        <v>Isi Tujuan</v>
      </c>
      <c r="K9" s="592" t="s">
        <v>26</v>
      </c>
      <c r="L9" s="593" t="str">
        <f>IF($D$6="Y/T","Isi Tujuan",IF($E$6=0,0,IF(K9="Y",1,IF(K9="T",0,"Isi Dulu"))))</f>
        <v>Isi Tujuan</v>
      </c>
      <c r="M9" s="849"/>
      <c r="N9" s="852"/>
    </row>
    <row r="10" spans="2:14" ht="15.75">
      <c r="B10" s="838"/>
      <c r="C10" s="841"/>
      <c r="D10" s="859"/>
      <c r="E10" s="862"/>
      <c r="F10" s="569">
        <v>5</v>
      </c>
      <c r="G10" s="570"/>
      <c r="H10" s="594" t="str">
        <f t="shared" si="0"/>
        <v>Belum Diisi</v>
      </c>
      <c r="I10" s="595" t="s">
        <v>26</v>
      </c>
      <c r="J10" s="596" t="str">
        <f>IF($D$6="Y/T","Isi Tujuan",IF($E$6=0,0,IF(I10="Y",1,IF(I10="T",0,"Isi Dulu"))))</f>
        <v>Isi Tujuan</v>
      </c>
      <c r="K10" s="595" t="s">
        <v>26</v>
      </c>
      <c r="L10" s="596" t="str">
        <f>IF($D$6="Y/T","Isi Tujuan",IF($E$6=0,0,IF(K10="Y",1,IF(K10="T",0,"Isi Dulu"))))</f>
        <v>Isi Tujuan</v>
      </c>
      <c r="M10" s="850"/>
      <c r="N10" s="853"/>
    </row>
    <row r="11" spans="2:14" ht="15.75">
      <c r="B11" s="836">
        <v>2</v>
      </c>
      <c r="C11" s="839"/>
      <c r="D11" s="857" t="s">
        <v>26</v>
      </c>
      <c r="E11" s="860" t="str">
        <f>IF(D11="Y",1,IF(D11="T",0,IF(D11="Y/T","Belum diisi","Error")))</f>
        <v>Belum diisi</v>
      </c>
      <c r="F11" s="528">
        <v>1</v>
      </c>
      <c r="G11" s="529"/>
      <c r="H11" s="597" t="str">
        <f t="shared" si="0"/>
        <v>Belum Diisi</v>
      </c>
      <c r="I11" s="590" t="s">
        <v>26</v>
      </c>
      <c r="J11" s="591" t="str">
        <f>IF($D$11="Y/T","Isi Tujuan",IF($E$11=0,0,IF(I11="Y",1,IF(I11="T",0,"Isi Dulu"))))</f>
        <v>Isi Tujuan</v>
      </c>
      <c r="K11" s="590" t="s">
        <v>26</v>
      </c>
      <c r="L11" s="591" t="str">
        <f>IF($D$11="Y/T","Isi Tujuan",IF($E$11=0,0,IF(K11="Y",1,IF(K11="T",0,"Isi Dulu"))))</f>
        <v>Isi Tujuan</v>
      </c>
      <c r="M11" s="848" t="s">
        <v>26</v>
      </c>
      <c r="N11" s="851" t="str">
        <f>IF(M11="Y",1,IF(M11="T",0,IF(M11="Y/T","Belum diisi","Error")))</f>
        <v>Belum diisi</v>
      </c>
    </row>
    <row r="12" spans="2:14" ht="15.75">
      <c r="B12" s="837"/>
      <c r="C12" s="840"/>
      <c r="D12" s="858"/>
      <c r="E12" s="861"/>
      <c r="F12" s="549">
        <v>2</v>
      </c>
      <c r="G12" s="550"/>
      <c r="H12" s="598" t="str">
        <f t="shared" si="0"/>
        <v>Belum Diisi</v>
      </c>
      <c r="I12" s="592" t="s">
        <v>26</v>
      </c>
      <c r="J12" s="593" t="str">
        <f>IF($D$11="Y/T","Isi Tujuan",IF($E$11=0,0,IF(I12="Y",1,IF(I12="T",0,"Isi Dulu"))))</f>
        <v>Isi Tujuan</v>
      </c>
      <c r="K12" s="592" t="s">
        <v>26</v>
      </c>
      <c r="L12" s="593" t="str">
        <f>IF($D$11="Y/T","Isi Tujuan",IF($E$11=0,0,IF(K12="Y",1,IF(K12="T",0,"Isi Dulu"))))</f>
        <v>Isi Tujuan</v>
      </c>
      <c r="M12" s="849"/>
      <c r="N12" s="852"/>
    </row>
    <row r="13" spans="2:14" ht="15.75">
      <c r="B13" s="837"/>
      <c r="C13" s="840"/>
      <c r="D13" s="858"/>
      <c r="E13" s="861"/>
      <c r="F13" s="549">
        <v>3</v>
      </c>
      <c r="G13" s="550"/>
      <c r="H13" s="598" t="str">
        <f t="shared" si="0"/>
        <v>Belum Diisi</v>
      </c>
      <c r="I13" s="592" t="s">
        <v>26</v>
      </c>
      <c r="J13" s="593" t="str">
        <f>IF($D$11="Y/T","Isi Tujuan",IF($E$11=0,0,IF(I13="Y",1,IF(I13="T",0,"Isi Dulu"))))</f>
        <v>Isi Tujuan</v>
      </c>
      <c r="K13" s="592" t="s">
        <v>26</v>
      </c>
      <c r="L13" s="593" t="str">
        <f>IF($D$11="Y/T","Isi Tujuan",IF($E$11=0,0,IF(K13="Y",1,IF(K13="T",0,"Isi Dulu"))))</f>
        <v>Isi Tujuan</v>
      </c>
      <c r="M13" s="849"/>
      <c r="N13" s="852"/>
    </row>
    <row r="14" spans="2:14" ht="15.75">
      <c r="B14" s="837"/>
      <c r="C14" s="840"/>
      <c r="D14" s="858"/>
      <c r="E14" s="861"/>
      <c r="F14" s="549">
        <v>4</v>
      </c>
      <c r="G14" s="550"/>
      <c r="H14" s="598" t="str">
        <f t="shared" si="0"/>
        <v>Belum Diisi</v>
      </c>
      <c r="I14" s="592" t="s">
        <v>26</v>
      </c>
      <c r="J14" s="593" t="str">
        <f>IF($D$11="Y/T","Isi Tujuan",IF($E$11=0,0,IF(I14="Y",1,IF(I14="T",0,"Isi Dulu"))))</f>
        <v>Isi Tujuan</v>
      </c>
      <c r="K14" s="592" t="s">
        <v>26</v>
      </c>
      <c r="L14" s="593" t="str">
        <f>IF($D$11="Y/T","Isi Tujuan",IF($E$11=0,0,IF(K14="Y",1,IF(K14="T",0,"Isi Dulu"))))</f>
        <v>Isi Tujuan</v>
      </c>
      <c r="M14" s="849"/>
      <c r="N14" s="852"/>
    </row>
    <row r="15" spans="2:14" ht="15.75">
      <c r="B15" s="838"/>
      <c r="C15" s="841"/>
      <c r="D15" s="859"/>
      <c r="E15" s="862"/>
      <c r="F15" s="569">
        <v>5</v>
      </c>
      <c r="G15" s="570"/>
      <c r="H15" s="599" t="str">
        <f t="shared" si="0"/>
        <v>Belum Diisi</v>
      </c>
      <c r="I15" s="595" t="s">
        <v>26</v>
      </c>
      <c r="J15" s="596" t="str">
        <f>IF($D$11="Y/T","Isi Tujuan",IF($E$11=0,0,IF(I15="Y",1,IF(I15="T",0,"Isi Dulu"))))</f>
        <v>Isi Tujuan</v>
      </c>
      <c r="K15" s="595" t="s">
        <v>26</v>
      </c>
      <c r="L15" s="596" t="str">
        <f>IF($D$11="Y/T","Isi Tujuan",IF($E$11=0,0,IF(K15="Y",1,IF(K15="T",0,"Isi Dulu"))))</f>
        <v>Isi Tujuan</v>
      </c>
      <c r="M15" s="850"/>
      <c r="N15" s="853"/>
    </row>
    <row r="16" spans="2:14" ht="15.75">
      <c r="B16" s="836">
        <v>3</v>
      </c>
      <c r="C16" s="839"/>
      <c r="D16" s="857" t="s">
        <v>26</v>
      </c>
      <c r="E16" s="860" t="str">
        <f>IF(D16="Y",1,IF(D16="T",0,IF(D16="Y/T","Belum diisi","Error")))</f>
        <v>Belum diisi</v>
      </c>
      <c r="F16" s="528">
        <v>1</v>
      </c>
      <c r="G16" s="529"/>
      <c r="H16" s="600" t="str">
        <f t="shared" si="0"/>
        <v>Belum Diisi</v>
      </c>
      <c r="I16" s="590" t="s">
        <v>26</v>
      </c>
      <c r="J16" s="591" t="str">
        <f>IF($D$16="Y/T","Isi Tujuan",IF($E$16=0,0,IF(I16="Y",1,IF(I16="T",0,"Isi Dulu"))))</f>
        <v>Isi Tujuan</v>
      </c>
      <c r="K16" s="590" t="s">
        <v>26</v>
      </c>
      <c r="L16" s="591" t="str">
        <f>IF($D$16="Y/T","Isi Tujuan",IF($E$16=0,0,IF(K16="Y",1,IF(K16="T",0,"Isi Dulu"))))</f>
        <v>Isi Tujuan</v>
      </c>
      <c r="M16" s="848" t="s">
        <v>26</v>
      </c>
      <c r="N16" s="851" t="str">
        <f>IF(M16="Y",1,IF(M16="T",0,IF(M16="Y/T","Belum diisi","Error")))</f>
        <v>Belum diisi</v>
      </c>
    </row>
    <row r="17" spans="2:14" ht="15.75">
      <c r="B17" s="837"/>
      <c r="C17" s="840"/>
      <c r="D17" s="858"/>
      <c r="E17" s="861"/>
      <c r="F17" s="549">
        <v>2</v>
      </c>
      <c r="G17" s="550"/>
      <c r="H17" s="598" t="str">
        <f t="shared" si="0"/>
        <v>Belum Diisi</v>
      </c>
      <c r="I17" s="592" t="s">
        <v>26</v>
      </c>
      <c r="J17" s="593" t="str">
        <f>IF($D$16="Y/T","Isi Tujuan",IF($E$16=0,0,IF(I17="Y",1,IF(I17="T",0,"Isi Dulu"))))</f>
        <v>Isi Tujuan</v>
      </c>
      <c r="K17" s="592" t="s">
        <v>26</v>
      </c>
      <c r="L17" s="593" t="str">
        <f>IF($D$16="Y/T","Isi Tujuan",IF($E$16=0,0,IF(K17="Y",1,IF(K17="T",0,"Isi Dulu"))))</f>
        <v>Isi Tujuan</v>
      </c>
      <c r="M17" s="849"/>
      <c r="N17" s="852"/>
    </row>
    <row r="18" spans="2:14" ht="15.75">
      <c r="B18" s="837"/>
      <c r="C18" s="840"/>
      <c r="D18" s="858"/>
      <c r="E18" s="861"/>
      <c r="F18" s="549">
        <v>3</v>
      </c>
      <c r="G18" s="550"/>
      <c r="H18" s="598" t="str">
        <f t="shared" si="0"/>
        <v>Belum Diisi</v>
      </c>
      <c r="I18" s="592" t="s">
        <v>26</v>
      </c>
      <c r="J18" s="593" t="str">
        <f>IF($D$16="Y/T","Isi Tujuan",IF($E$16=0,0,IF(I18="Y",1,IF(I18="T",0,"Isi Dulu"))))</f>
        <v>Isi Tujuan</v>
      </c>
      <c r="K18" s="592" t="s">
        <v>26</v>
      </c>
      <c r="L18" s="593" t="str">
        <f>IF($D$16="Y/T","Isi Tujuan",IF($E$16=0,0,IF(K18="Y",1,IF(K18="T",0,"Isi Dulu"))))</f>
        <v>Isi Tujuan</v>
      </c>
      <c r="M18" s="849"/>
      <c r="N18" s="852"/>
    </row>
    <row r="19" spans="2:14" ht="15.75">
      <c r="B19" s="837"/>
      <c r="C19" s="840"/>
      <c r="D19" s="858"/>
      <c r="E19" s="861"/>
      <c r="F19" s="549">
        <v>4</v>
      </c>
      <c r="G19" s="550"/>
      <c r="H19" s="598" t="str">
        <f t="shared" si="0"/>
        <v>Belum Diisi</v>
      </c>
      <c r="I19" s="592" t="s">
        <v>26</v>
      </c>
      <c r="J19" s="593" t="str">
        <f>IF($D$16="Y/T","Isi Tujuan",IF($E$16=0,0,IF(I19="Y",1,IF(I19="T",0,"Isi Dulu"))))</f>
        <v>Isi Tujuan</v>
      </c>
      <c r="K19" s="592" t="s">
        <v>26</v>
      </c>
      <c r="L19" s="593" t="str">
        <f>IF($D$16="Y/T","Isi Tujuan",IF($E$16=0,0,IF(K19="Y",1,IF(K19="T",0,"Isi Dulu"))))</f>
        <v>Isi Tujuan</v>
      </c>
      <c r="M19" s="849"/>
      <c r="N19" s="852"/>
    </row>
    <row r="20" spans="2:14" ht="15.75">
      <c r="B20" s="838"/>
      <c r="C20" s="841"/>
      <c r="D20" s="859"/>
      <c r="E20" s="862"/>
      <c r="F20" s="569">
        <v>5</v>
      </c>
      <c r="G20" s="570"/>
      <c r="H20" s="599" t="str">
        <f t="shared" si="0"/>
        <v>Belum Diisi</v>
      </c>
      <c r="I20" s="595" t="s">
        <v>26</v>
      </c>
      <c r="J20" s="596" t="str">
        <f>IF($D$16="Y/T","Isi Tujuan",IF($E$16=0,0,IF(I20="Y",1,IF(I20="T",0,"Isi Dulu"))))</f>
        <v>Isi Tujuan</v>
      </c>
      <c r="K20" s="595" t="s">
        <v>26</v>
      </c>
      <c r="L20" s="596" t="str">
        <f>IF($D$16="Y/T","Isi Tujuan",IF($E$16=0,0,IF(K20="Y",1,IF(K20="T",0,"Isi Dulu"))))</f>
        <v>Isi Tujuan</v>
      </c>
      <c r="M20" s="850"/>
      <c r="N20" s="853"/>
    </row>
    <row r="21" spans="2:14" ht="15.75">
      <c r="B21" s="836">
        <v>4</v>
      </c>
      <c r="C21" s="839"/>
      <c r="D21" s="857" t="s">
        <v>26</v>
      </c>
      <c r="E21" s="860" t="str">
        <f>IF(D21="Y",1,IF(D21="T",0,IF(D21="Y/T","Belum diisi","Error")))</f>
        <v>Belum diisi</v>
      </c>
      <c r="F21" s="528">
        <v>1</v>
      </c>
      <c r="G21" s="529"/>
      <c r="H21" s="600" t="str">
        <f t="shared" si="0"/>
        <v>Belum Diisi</v>
      </c>
      <c r="I21" s="590" t="s">
        <v>26</v>
      </c>
      <c r="J21" s="591" t="str">
        <f>IF($D$21="Y/T","Isi Tujuan",IF($E$21=0,0,IF(I21="Y",1,IF(I21="T",0,"Isi Dulu"))))</f>
        <v>Isi Tujuan</v>
      </c>
      <c r="K21" s="590" t="s">
        <v>26</v>
      </c>
      <c r="L21" s="591" t="str">
        <f>IF($D$21="Y/T","Isi Tujuan",IF($E$21=0,0,IF(K21="Y",1,IF(K21="T",0,"Isi Dulu"))))</f>
        <v>Isi Tujuan</v>
      </c>
      <c r="M21" s="848" t="s">
        <v>26</v>
      </c>
      <c r="N21" s="851" t="str">
        <f>IF(M21="Y",1,IF(M21="T",0,IF(M21="Y/T","Belum diisi","Error")))</f>
        <v>Belum diisi</v>
      </c>
    </row>
    <row r="22" spans="2:14" ht="15.75">
      <c r="B22" s="837"/>
      <c r="C22" s="840"/>
      <c r="D22" s="858"/>
      <c r="E22" s="861"/>
      <c r="F22" s="549">
        <v>2</v>
      </c>
      <c r="G22" s="550"/>
      <c r="H22" s="598" t="str">
        <f t="shared" si="0"/>
        <v>Belum Diisi</v>
      </c>
      <c r="I22" s="592" t="s">
        <v>26</v>
      </c>
      <c r="J22" s="593" t="str">
        <f>IF($D$21="Y/T","Isi Tujuan",IF($E$21=0,0,IF(I22="Y",1,IF(I22="T",0,"Isi Dulu"))))</f>
        <v>Isi Tujuan</v>
      </c>
      <c r="K22" s="592" t="s">
        <v>26</v>
      </c>
      <c r="L22" s="593" t="str">
        <f>IF($D$21="Y/T","Isi Tujuan",IF($E$21=0,0,IF(K22="Y",1,IF(K22="T",0,"Isi Dulu"))))</f>
        <v>Isi Tujuan</v>
      </c>
      <c r="M22" s="849"/>
      <c r="N22" s="852"/>
    </row>
    <row r="23" spans="2:14" ht="15.75">
      <c r="B23" s="837"/>
      <c r="C23" s="840"/>
      <c r="D23" s="858"/>
      <c r="E23" s="861"/>
      <c r="F23" s="549">
        <v>3</v>
      </c>
      <c r="G23" s="550"/>
      <c r="H23" s="598" t="str">
        <f t="shared" si="0"/>
        <v>Belum Diisi</v>
      </c>
      <c r="I23" s="592" t="s">
        <v>26</v>
      </c>
      <c r="J23" s="593" t="str">
        <f>IF($D$21="Y/T","Isi Tujuan",IF($E$21=0,0,IF(I23="Y",1,IF(I23="T",0,"Isi Dulu"))))</f>
        <v>Isi Tujuan</v>
      </c>
      <c r="K23" s="592" t="s">
        <v>26</v>
      </c>
      <c r="L23" s="593" t="str">
        <f>IF($D$21="Y/T","Isi Tujuan",IF($E$21=0,0,IF(K23="Y",1,IF(K23="T",0,"Isi Dulu"))))</f>
        <v>Isi Tujuan</v>
      </c>
      <c r="M23" s="849"/>
      <c r="N23" s="852"/>
    </row>
    <row r="24" spans="2:14" ht="15.75">
      <c r="B24" s="837"/>
      <c r="C24" s="840"/>
      <c r="D24" s="858"/>
      <c r="E24" s="861"/>
      <c r="F24" s="549">
        <v>4</v>
      </c>
      <c r="G24" s="550"/>
      <c r="H24" s="598" t="str">
        <f t="shared" si="0"/>
        <v>Belum Diisi</v>
      </c>
      <c r="I24" s="592" t="s">
        <v>26</v>
      </c>
      <c r="J24" s="593" t="str">
        <f>IF($D$21="Y/T","Isi Tujuan",IF($E$21=0,0,IF(I24="Y",1,IF(I24="T",0,"Isi Dulu"))))</f>
        <v>Isi Tujuan</v>
      </c>
      <c r="K24" s="592" t="s">
        <v>26</v>
      </c>
      <c r="L24" s="593" t="str">
        <f>IF($D$21="Y/T","Isi Tujuan",IF($E$21=0,0,IF(K24="Y",1,IF(K24="T",0,"Isi Dulu"))))</f>
        <v>Isi Tujuan</v>
      </c>
      <c r="M24" s="849"/>
      <c r="N24" s="852"/>
    </row>
    <row r="25" spans="2:14" ht="15.75">
      <c r="B25" s="838"/>
      <c r="C25" s="841"/>
      <c r="D25" s="859"/>
      <c r="E25" s="862"/>
      <c r="F25" s="569">
        <v>5</v>
      </c>
      <c r="G25" s="570"/>
      <c r="H25" s="599" t="str">
        <f t="shared" si="0"/>
        <v>Belum Diisi</v>
      </c>
      <c r="I25" s="595" t="s">
        <v>26</v>
      </c>
      <c r="J25" s="596" t="str">
        <f>IF($D$21="Y/T","Isi Tujuan",IF($E$21=0,0,IF(I25="Y",1,IF(I25="T",0,"Isi Dulu"))))</f>
        <v>Isi Tujuan</v>
      </c>
      <c r="K25" s="595" t="s">
        <v>26</v>
      </c>
      <c r="L25" s="596" t="str">
        <f>IF($D$21="Y/T","Isi Tujuan",IF($E$21=0,0,IF(K25="Y",1,IF(K25="T",0,"Isi Dulu"))))</f>
        <v>Isi Tujuan</v>
      </c>
      <c r="M25" s="850"/>
      <c r="N25" s="853"/>
    </row>
    <row r="26" spans="2:14" ht="15.75">
      <c r="B26" s="836">
        <v>5</v>
      </c>
      <c r="C26" s="839"/>
      <c r="D26" s="857" t="s">
        <v>26</v>
      </c>
      <c r="E26" s="860" t="str">
        <f>IF(D26="Y",1,IF(D26="T",0,IF(D26="Y/T","Belum diisi","Error")))</f>
        <v>Belum diisi</v>
      </c>
      <c r="F26" s="528">
        <v>1</v>
      </c>
      <c r="G26" s="529"/>
      <c r="H26" s="600" t="str">
        <f t="shared" si="0"/>
        <v>Belum Diisi</v>
      </c>
      <c r="I26" s="590" t="s">
        <v>26</v>
      </c>
      <c r="J26" s="591" t="str">
        <f>IF($D$26="Y/T","Isi Tujuan",IF($E$26=0,0,IF(I26="Y",1,IF(I26="T",0,"Isi Dulu"))))</f>
        <v>Isi Tujuan</v>
      </c>
      <c r="K26" s="590" t="s">
        <v>26</v>
      </c>
      <c r="L26" s="591" t="str">
        <f>IF($D$26="Y/T","Isi Tujuan",IF($E$26=0,0,IF(K26="Y",1,IF(K26="T",0,"Isi Dulu"))))</f>
        <v>Isi Tujuan</v>
      </c>
      <c r="M26" s="848" t="s">
        <v>26</v>
      </c>
      <c r="N26" s="851" t="str">
        <f>IF(M26="Y",1,IF(M26="T",0,IF(M26="Y/T","Belum diisi","Error")))</f>
        <v>Belum diisi</v>
      </c>
    </row>
    <row r="27" spans="2:14" ht="15.75">
      <c r="B27" s="837"/>
      <c r="C27" s="840"/>
      <c r="D27" s="858"/>
      <c r="E27" s="861"/>
      <c r="F27" s="549">
        <v>2</v>
      </c>
      <c r="G27" s="550"/>
      <c r="H27" s="598" t="str">
        <f t="shared" si="0"/>
        <v>Belum Diisi</v>
      </c>
      <c r="I27" s="592" t="s">
        <v>26</v>
      </c>
      <c r="J27" s="593" t="str">
        <f>IF($D$26="Y/T","Isi Tujuan",IF($E$26=0,0,IF(I27="Y",1,IF(I27="T",0,"Isi Dulu"))))</f>
        <v>Isi Tujuan</v>
      </c>
      <c r="K27" s="592" t="s">
        <v>26</v>
      </c>
      <c r="L27" s="593" t="str">
        <f>IF($D$26="Y/T","Isi Tujuan",IF($E$26=0,0,IF(K27="Y",1,IF(K27="T",0,"Isi Dulu"))))</f>
        <v>Isi Tujuan</v>
      </c>
      <c r="M27" s="849"/>
      <c r="N27" s="852"/>
    </row>
    <row r="28" spans="2:14" ht="15.75">
      <c r="B28" s="837"/>
      <c r="C28" s="840"/>
      <c r="D28" s="858"/>
      <c r="E28" s="861"/>
      <c r="F28" s="549">
        <v>3</v>
      </c>
      <c r="G28" s="550"/>
      <c r="H28" s="598" t="str">
        <f t="shared" si="0"/>
        <v>Belum Diisi</v>
      </c>
      <c r="I28" s="592" t="s">
        <v>26</v>
      </c>
      <c r="J28" s="593" t="str">
        <f>IF($D$26="Y/T","Isi Tujuan",IF($E$26=0,0,IF(I28="Y",1,IF(I28="T",0,"Isi Dulu"))))</f>
        <v>Isi Tujuan</v>
      </c>
      <c r="K28" s="592" t="s">
        <v>26</v>
      </c>
      <c r="L28" s="593" t="str">
        <f>IF($D$26="Y/T","Isi Tujuan",IF($E$26=0,0,IF(K28="Y",1,IF(K28="T",0,"Isi Dulu"))))</f>
        <v>Isi Tujuan</v>
      </c>
      <c r="M28" s="849"/>
      <c r="N28" s="852"/>
    </row>
    <row r="29" spans="2:14" ht="15.75">
      <c r="B29" s="837"/>
      <c r="C29" s="840"/>
      <c r="D29" s="858"/>
      <c r="E29" s="861"/>
      <c r="F29" s="549">
        <v>4</v>
      </c>
      <c r="G29" s="550"/>
      <c r="H29" s="598" t="str">
        <f t="shared" si="0"/>
        <v>Belum Diisi</v>
      </c>
      <c r="I29" s="592" t="s">
        <v>26</v>
      </c>
      <c r="J29" s="593" t="str">
        <f>IF($D$26="Y/T","Isi Tujuan",IF($E$26=0,0,IF(I29="Y",1,IF(I29="T",0,"Isi Dulu"))))</f>
        <v>Isi Tujuan</v>
      </c>
      <c r="K29" s="592" t="s">
        <v>26</v>
      </c>
      <c r="L29" s="593" t="str">
        <f>IF($D$26="Y/T","Isi Tujuan",IF($E$26=0,0,IF(K29="Y",1,IF(K29="T",0,"Isi Dulu"))))</f>
        <v>Isi Tujuan</v>
      </c>
      <c r="M29" s="849"/>
      <c r="N29" s="852"/>
    </row>
    <row r="30" spans="2:14" ht="15.75">
      <c r="B30" s="838"/>
      <c r="C30" s="841"/>
      <c r="D30" s="859"/>
      <c r="E30" s="862"/>
      <c r="F30" s="569">
        <v>5</v>
      </c>
      <c r="G30" s="570"/>
      <c r="H30" s="599" t="str">
        <f t="shared" si="0"/>
        <v>Belum Diisi</v>
      </c>
      <c r="I30" s="595" t="s">
        <v>26</v>
      </c>
      <c r="J30" s="596" t="str">
        <f>IF($D$26="Y/T","Isi Tujuan",IF($E$26=0,0,IF(I30="Y",1,IF(I30="T",0,"Isi Dulu"))))</f>
        <v>Isi Tujuan</v>
      </c>
      <c r="K30" s="595" t="s">
        <v>26</v>
      </c>
      <c r="L30" s="596" t="str">
        <f>IF($D$26="Y/T","Isi Tujuan",IF($E$26=0,0,IF(K30="Y",1,IF(K30="T",0,"Isi Dulu"))))</f>
        <v>Isi Tujuan</v>
      </c>
      <c r="M30" s="850"/>
      <c r="N30" s="853"/>
    </row>
    <row r="31" spans="2:14" ht="15.75">
      <c r="B31" s="836">
        <v>6</v>
      </c>
      <c r="C31" s="839"/>
      <c r="D31" s="857" t="s">
        <v>26</v>
      </c>
      <c r="E31" s="860" t="str">
        <f>IF(D31="Y",1,IF(D31="T",0,IF(D31="Y/T","Belum diisi","Error")))</f>
        <v>Belum diisi</v>
      </c>
      <c r="F31" s="528">
        <v>1</v>
      </c>
      <c r="G31" s="529"/>
      <c r="H31" s="600" t="str">
        <f t="shared" si="0"/>
        <v>Belum Diisi</v>
      </c>
      <c r="I31" s="590" t="s">
        <v>26</v>
      </c>
      <c r="J31" s="591" t="str">
        <f>IF($D$31="Y/T","Isi Tujuan",IF($E$31=0,0,IF(I31="Y",1,IF(I31="T",0,"Isi Dulu"))))</f>
        <v>Isi Tujuan</v>
      </c>
      <c r="K31" s="590" t="s">
        <v>26</v>
      </c>
      <c r="L31" s="591" t="str">
        <f>IF($D$31="Y/T","Isi Tujuan",IF($E$31=0,0,IF(K31="Y",1,IF(K31="T",0,"Isi Dulu"))))</f>
        <v>Isi Tujuan</v>
      </c>
      <c r="M31" s="848" t="s">
        <v>26</v>
      </c>
      <c r="N31" s="851" t="str">
        <f>IF(M31="Y",1,IF(M31="T",0,IF(M31="Y/T","Belum diisi","Error")))</f>
        <v>Belum diisi</v>
      </c>
    </row>
    <row r="32" spans="2:14" ht="15.75">
      <c r="B32" s="837"/>
      <c r="C32" s="840"/>
      <c r="D32" s="858"/>
      <c r="E32" s="861"/>
      <c r="F32" s="549">
        <v>2</v>
      </c>
      <c r="G32" s="550"/>
      <c r="H32" s="598" t="str">
        <f t="shared" si="0"/>
        <v>Belum Diisi</v>
      </c>
      <c r="I32" s="592" t="s">
        <v>26</v>
      </c>
      <c r="J32" s="593" t="str">
        <f>IF($D$31="Y/T","Isi Tujuan",IF($E$31=0,0,IF(I32="Y",1,IF(I32="T",0,"Isi Dulu"))))</f>
        <v>Isi Tujuan</v>
      </c>
      <c r="K32" s="592" t="s">
        <v>26</v>
      </c>
      <c r="L32" s="593" t="str">
        <f>IF($D$31="Y/T","Isi Tujuan",IF($E$31=0,0,IF(K32="Y",1,IF(K32="T",0,"Isi Dulu"))))</f>
        <v>Isi Tujuan</v>
      </c>
      <c r="M32" s="849"/>
      <c r="N32" s="852"/>
    </row>
    <row r="33" spans="2:14" ht="15.75">
      <c r="B33" s="837"/>
      <c r="C33" s="840"/>
      <c r="D33" s="858"/>
      <c r="E33" s="861"/>
      <c r="F33" s="549">
        <v>3</v>
      </c>
      <c r="G33" s="550"/>
      <c r="H33" s="598" t="str">
        <f t="shared" si="0"/>
        <v>Belum Diisi</v>
      </c>
      <c r="I33" s="592" t="s">
        <v>26</v>
      </c>
      <c r="J33" s="593" t="str">
        <f>IF($D$31="Y/T","Isi Tujuan",IF($E$31=0,0,IF(I33="Y",1,IF(I33="T",0,"Isi Dulu"))))</f>
        <v>Isi Tujuan</v>
      </c>
      <c r="K33" s="592" t="s">
        <v>26</v>
      </c>
      <c r="L33" s="593" t="str">
        <f>IF($D$31="Y/T","Isi Tujuan",IF($E$31=0,0,IF(K33="Y",1,IF(K33="T",0,"Isi Dulu"))))</f>
        <v>Isi Tujuan</v>
      </c>
      <c r="M33" s="849"/>
      <c r="N33" s="852"/>
    </row>
    <row r="34" spans="2:14" ht="15.75">
      <c r="B34" s="837"/>
      <c r="C34" s="840"/>
      <c r="D34" s="858"/>
      <c r="E34" s="861"/>
      <c r="F34" s="549">
        <v>4</v>
      </c>
      <c r="G34" s="550"/>
      <c r="H34" s="598" t="str">
        <f t="shared" si="0"/>
        <v>Belum Diisi</v>
      </c>
      <c r="I34" s="592" t="s">
        <v>26</v>
      </c>
      <c r="J34" s="593" t="str">
        <f>IF($D$31="Y/T","Isi Tujuan",IF($E$31=0,0,IF(I34="Y",1,IF(I34="T",0,"Isi Dulu"))))</f>
        <v>Isi Tujuan</v>
      </c>
      <c r="K34" s="592" t="s">
        <v>26</v>
      </c>
      <c r="L34" s="593" t="str">
        <f>IF($D$31="Y/T","Isi Tujuan",IF($E$31=0,0,IF(K34="Y",1,IF(K34="T",0,"Isi Dulu"))))</f>
        <v>Isi Tujuan</v>
      </c>
      <c r="M34" s="849"/>
      <c r="N34" s="852"/>
    </row>
    <row r="35" spans="2:14" ht="15.75">
      <c r="B35" s="838"/>
      <c r="C35" s="841"/>
      <c r="D35" s="859"/>
      <c r="E35" s="862"/>
      <c r="F35" s="569">
        <v>5</v>
      </c>
      <c r="G35" s="570"/>
      <c r="H35" s="599" t="str">
        <f t="shared" si="0"/>
        <v>Belum Diisi</v>
      </c>
      <c r="I35" s="595" t="s">
        <v>26</v>
      </c>
      <c r="J35" s="596" t="str">
        <f>IF($D$31="Y/T","Isi Tujuan",IF($E$31=0,0,IF(I35="Y",1,IF(I35="T",0,"Isi Dulu"))))</f>
        <v>Isi Tujuan</v>
      </c>
      <c r="K35" s="595" t="s">
        <v>26</v>
      </c>
      <c r="L35" s="596" t="str">
        <f>IF($D$31="Y/T","Isi Tujuan",IF($E$31=0,0,IF(K35="Y",1,IF(K35="T",0,"Isi Dulu"))))</f>
        <v>Isi Tujuan</v>
      </c>
      <c r="M35" s="850"/>
      <c r="N35" s="853"/>
    </row>
    <row r="36" spans="2:14" ht="15.75">
      <c r="B36" s="836">
        <v>7</v>
      </c>
      <c r="C36" s="839"/>
      <c r="D36" s="857" t="s">
        <v>26</v>
      </c>
      <c r="E36" s="860" t="str">
        <f>IF(D36="Y",1,IF(D36="T",0,IF(D36="Y/T","Belum diisi","Error")))</f>
        <v>Belum diisi</v>
      </c>
      <c r="F36" s="528">
        <v>1</v>
      </c>
      <c r="G36" s="529"/>
      <c r="H36" s="600" t="str">
        <f t="shared" si="0"/>
        <v>Belum Diisi</v>
      </c>
      <c r="I36" s="590" t="s">
        <v>26</v>
      </c>
      <c r="J36" s="591" t="str">
        <f>IF($D$36="Y/T","Isi Tujuan",IF($E$36=0,0,IF(I36="Y",1,IF(I36="T",0,"Isi Dulu"))))</f>
        <v>Isi Tujuan</v>
      </c>
      <c r="K36" s="590" t="s">
        <v>26</v>
      </c>
      <c r="L36" s="591" t="str">
        <f>IF($D$36="Y/T","Isi Tujuan",IF($E$36=0,0,IF(K36="Y",1,IF(K36="T",0,"Isi Dulu"))))</f>
        <v>Isi Tujuan</v>
      </c>
      <c r="M36" s="848" t="s">
        <v>26</v>
      </c>
      <c r="N36" s="851" t="str">
        <f>IF(M36="Y",1,IF(M36="T",0,IF(M36="Y/T","Belum diisi","Error")))</f>
        <v>Belum diisi</v>
      </c>
    </row>
    <row r="37" spans="2:14" ht="15.75">
      <c r="B37" s="837"/>
      <c r="C37" s="840"/>
      <c r="D37" s="858"/>
      <c r="E37" s="861"/>
      <c r="F37" s="549">
        <v>2</v>
      </c>
      <c r="G37" s="550"/>
      <c r="H37" s="598" t="str">
        <f t="shared" si="0"/>
        <v>Belum Diisi</v>
      </c>
      <c r="I37" s="592" t="s">
        <v>26</v>
      </c>
      <c r="J37" s="593" t="str">
        <f>IF($D$36="Y/T","Isi Tujuan",IF($E$36=0,0,IF(I37="Y",1,IF(I37="T",0,"Isi Dulu"))))</f>
        <v>Isi Tujuan</v>
      </c>
      <c r="K37" s="592" t="s">
        <v>26</v>
      </c>
      <c r="L37" s="593" t="str">
        <f>IF($D$36="Y/T","Isi Tujuan",IF($E$36=0,0,IF(K37="Y",1,IF(K37="T",0,"Isi Dulu"))))</f>
        <v>Isi Tujuan</v>
      </c>
      <c r="M37" s="849"/>
      <c r="N37" s="852"/>
    </row>
    <row r="38" spans="2:14" ht="15.75">
      <c r="B38" s="837"/>
      <c r="C38" s="840"/>
      <c r="D38" s="858"/>
      <c r="E38" s="861"/>
      <c r="F38" s="549">
        <v>3</v>
      </c>
      <c r="G38" s="550"/>
      <c r="H38" s="598" t="str">
        <f t="shared" si="0"/>
        <v>Belum Diisi</v>
      </c>
      <c r="I38" s="592" t="s">
        <v>26</v>
      </c>
      <c r="J38" s="593" t="str">
        <f>IF($D$36="Y/T","Isi Tujuan",IF($E$36=0,0,IF(I38="Y",1,IF(I38="T",0,"Isi Dulu"))))</f>
        <v>Isi Tujuan</v>
      </c>
      <c r="K38" s="592" t="s">
        <v>26</v>
      </c>
      <c r="L38" s="593" t="str">
        <f>IF($D$36="Y/T","Isi Tujuan",IF($E$36=0,0,IF(K38="Y",1,IF(K38="T",0,"Isi Dulu"))))</f>
        <v>Isi Tujuan</v>
      </c>
      <c r="M38" s="849"/>
      <c r="N38" s="852"/>
    </row>
    <row r="39" spans="2:14" ht="15.75">
      <c r="B39" s="837"/>
      <c r="C39" s="840"/>
      <c r="D39" s="858"/>
      <c r="E39" s="861"/>
      <c r="F39" s="549">
        <v>4</v>
      </c>
      <c r="G39" s="550"/>
      <c r="H39" s="598" t="str">
        <f t="shared" si="0"/>
        <v>Belum Diisi</v>
      </c>
      <c r="I39" s="592" t="s">
        <v>26</v>
      </c>
      <c r="J39" s="593" t="str">
        <f>IF($D$36="Y/T","Isi Tujuan",IF($E$36=0,0,IF(I39="Y",1,IF(I39="T",0,"Isi Dulu"))))</f>
        <v>Isi Tujuan</v>
      </c>
      <c r="K39" s="592" t="s">
        <v>26</v>
      </c>
      <c r="L39" s="593" t="str">
        <f>IF($D$36="Y/T","Isi Tujuan",IF($E$36=0,0,IF(K39="Y",1,IF(K39="T",0,"Isi Dulu"))))</f>
        <v>Isi Tujuan</v>
      </c>
      <c r="M39" s="849"/>
      <c r="N39" s="852"/>
    </row>
    <row r="40" spans="2:14" ht="15.75">
      <c r="B40" s="838"/>
      <c r="C40" s="841"/>
      <c r="D40" s="859"/>
      <c r="E40" s="862"/>
      <c r="F40" s="569">
        <v>5</v>
      </c>
      <c r="G40" s="570"/>
      <c r="H40" s="599" t="str">
        <f t="shared" si="0"/>
        <v>Belum Diisi</v>
      </c>
      <c r="I40" s="595" t="s">
        <v>26</v>
      </c>
      <c r="J40" s="596" t="str">
        <f>IF($D$36="Y/T","Isi Tujuan",IF($E$36=0,0,IF(I40="Y",1,IF(I40="T",0,"Isi Dulu"))))</f>
        <v>Isi Tujuan</v>
      </c>
      <c r="K40" s="595" t="s">
        <v>26</v>
      </c>
      <c r="L40" s="596" t="str">
        <f>IF($D$36="Y/T","Isi Tujuan",IF($E$36=0,0,IF(K40="Y",1,IF(K40="T",0,"Isi Dulu"))))</f>
        <v>Isi Tujuan</v>
      </c>
      <c r="M40" s="850"/>
      <c r="N40" s="853"/>
    </row>
    <row r="41" spans="2:14" ht="15.75">
      <c r="B41" s="836">
        <v>8</v>
      </c>
      <c r="C41" s="839"/>
      <c r="D41" s="857" t="s">
        <v>26</v>
      </c>
      <c r="E41" s="860" t="str">
        <f>IF(D41="Y",1,IF(D41="T",0,IF(D41="Y/T","Belum diisi","Error")))</f>
        <v>Belum diisi</v>
      </c>
      <c r="F41" s="528">
        <v>1</v>
      </c>
      <c r="G41" s="529"/>
      <c r="H41" s="600" t="str">
        <f t="shared" si="0"/>
        <v>Belum Diisi</v>
      </c>
      <c r="I41" s="590" t="s">
        <v>26</v>
      </c>
      <c r="J41" s="591" t="str">
        <f>IF($D$41="Y/T","Isi Tujuan",IF($E$41=0,0,IF(I41="Y",1,IF(I41="T",0,"Isi Dulu"))))</f>
        <v>Isi Tujuan</v>
      </c>
      <c r="K41" s="590" t="s">
        <v>26</v>
      </c>
      <c r="L41" s="591" t="str">
        <f>IF($D$41="Y/T","Isi Tujuan",IF($E$41=0,0,IF(K41="Y",1,IF(K41="T",0,"Isi Dulu"))))</f>
        <v>Isi Tujuan</v>
      </c>
      <c r="M41" s="848" t="s">
        <v>26</v>
      </c>
      <c r="N41" s="851" t="str">
        <f>IF(M41="Y",1,IF(M41="T",0,IF(M41="Y/T","Belum diisi","Error")))</f>
        <v>Belum diisi</v>
      </c>
    </row>
    <row r="42" spans="2:14" ht="15.75">
      <c r="B42" s="837"/>
      <c r="C42" s="840"/>
      <c r="D42" s="858"/>
      <c r="E42" s="861"/>
      <c r="F42" s="549">
        <v>2</v>
      </c>
      <c r="G42" s="550"/>
      <c r="H42" s="598" t="str">
        <f t="shared" si="0"/>
        <v>Belum Diisi</v>
      </c>
      <c r="I42" s="592" t="s">
        <v>26</v>
      </c>
      <c r="J42" s="593" t="str">
        <f>IF($D$41="Y/T","Isi Tujuan",IF($E$41=0,0,IF(I42="Y",1,IF(I42="T",0,"Isi Dulu"))))</f>
        <v>Isi Tujuan</v>
      </c>
      <c r="K42" s="592" t="s">
        <v>26</v>
      </c>
      <c r="L42" s="593" t="str">
        <f>IF($D$41="Y/T","Isi Tujuan",IF($E$41=0,0,IF(K42="Y",1,IF(K42="T",0,"Isi Dulu"))))</f>
        <v>Isi Tujuan</v>
      </c>
      <c r="M42" s="849"/>
      <c r="N42" s="852"/>
    </row>
    <row r="43" spans="2:14" ht="15.75">
      <c r="B43" s="837"/>
      <c r="C43" s="840"/>
      <c r="D43" s="858"/>
      <c r="E43" s="861"/>
      <c r="F43" s="549">
        <v>3</v>
      </c>
      <c r="G43" s="550"/>
      <c r="H43" s="598" t="str">
        <f t="shared" si="0"/>
        <v>Belum Diisi</v>
      </c>
      <c r="I43" s="592" t="s">
        <v>26</v>
      </c>
      <c r="J43" s="593" t="str">
        <f>IF($D$41="Y/T","Isi Tujuan",IF($E$41=0,0,IF(I43="Y",1,IF(I43="T",0,"Isi Dulu"))))</f>
        <v>Isi Tujuan</v>
      </c>
      <c r="K43" s="592" t="s">
        <v>26</v>
      </c>
      <c r="L43" s="593" t="str">
        <f>IF($D$41="Y/T","Isi Tujuan",IF($E$41=0,0,IF(K43="Y",1,IF(K43="T",0,"Isi Dulu"))))</f>
        <v>Isi Tujuan</v>
      </c>
      <c r="M43" s="849"/>
      <c r="N43" s="852"/>
    </row>
    <row r="44" spans="2:14" ht="15.75">
      <c r="B44" s="837"/>
      <c r="C44" s="840"/>
      <c r="D44" s="858"/>
      <c r="E44" s="861"/>
      <c r="F44" s="549">
        <v>4</v>
      </c>
      <c r="G44" s="550"/>
      <c r="H44" s="598" t="str">
        <f t="shared" si="0"/>
        <v>Belum Diisi</v>
      </c>
      <c r="I44" s="592" t="s">
        <v>26</v>
      </c>
      <c r="J44" s="593" t="str">
        <f>IF($D$41="Y/T","Isi Tujuan",IF($E$41=0,0,IF(I44="Y",1,IF(I44="T",0,"Isi Dulu"))))</f>
        <v>Isi Tujuan</v>
      </c>
      <c r="K44" s="592" t="s">
        <v>26</v>
      </c>
      <c r="L44" s="593" t="str">
        <f>IF($D$41="Y/T","Isi Tujuan",IF($E$41=0,0,IF(K44="Y",1,IF(K44="T",0,"Isi Dulu"))))</f>
        <v>Isi Tujuan</v>
      </c>
      <c r="M44" s="849"/>
      <c r="N44" s="852"/>
    </row>
    <row r="45" spans="2:14" ht="15.75">
      <c r="B45" s="838"/>
      <c r="C45" s="841"/>
      <c r="D45" s="859"/>
      <c r="E45" s="862"/>
      <c r="F45" s="569">
        <v>5</v>
      </c>
      <c r="G45" s="570"/>
      <c r="H45" s="599" t="str">
        <f t="shared" si="0"/>
        <v>Belum Diisi</v>
      </c>
      <c r="I45" s="595" t="s">
        <v>26</v>
      </c>
      <c r="J45" s="596" t="str">
        <f>IF($D$41="Y/T","Isi Tujuan",IF($E$41=0,0,IF(I45="Y",1,IF(I45="T",0,"Isi Dulu"))))</f>
        <v>Isi Tujuan</v>
      </c>
      <c r="K45" s="595" t="s">
        <v>26</v>
      </c>
      <c r="L45" s="596" t="str">
        <f>IF($D$41="Y/T","Isi Tujuan",IF($E$41=0,0,IF(K45="Y",1,IF(K45="T",0,"Isi Dulu"))))</f>
        <v>Isi Tujuan</v>
      </c>
      <c r="M45" s="850"/>
      <c r="N45" s="853"/>
    </row>
    <row r="46" spans="2:14" ht="15.75">
      <c r="B46" s="836">
        <v>9</v>
      </c>
      <c r="C46" s="839"/>
      <c r="D46" s="857" t="s">
        <v>26</v>
      </c>
      <c r="E46" s="860" t="str">
        <f>IF(D46="Y",1,IF(D46="T",0,IF(D46="Y/T","Belum diisi","Error")))</f>
        <v>Belum diisi</v>
      </c>
      <c r="F46" s="528">
        <v>1</v>
      </c>
      <c r="G46" s="529"/>
      <c r="H46" s="600" t="str">
        <f t="shared" si="0"/>
        <v>Belum Diisi</v>
      </c>
      <c r="I46" s="590" t="s">
        <v>26</v>
      </c>
      <c r="J46" s="591" t="str">
        <f>IF($D$46="Y/T","Isi Tujuan",IF($E$46=0,0,IF(I46="Y",1,IF(I46="T",0,"Isi Dulu"))))</f>
        <v>Isi Tujuan</v>
      </c>
      <c r="K46" s="590" t="s">
        <v>26</v>
      </c>
      <c r="L46" s="591" t="str">
        <f>IF($D$46="Y/T","Isi Tujuan",IF($E$46=0,0,IF(K46="Y",1,IF(K46="T",0,"Isi Dulu"))))</f>
        <v>Isi Tujuan</v>
      </c>
      <c r="M46" s="848" t="s">
        <v>26</v>
      </c>
      <c r="N46" s="851" t="str">
        <f>IF(M46="Y",1,IF(M46="T",0,IF(M46="Y/T","Belum diisi","Error")))</f>
        <v>Belum diisi</v>
      </c>
    </row>
    <row r="47" spans="2:14" ht="15.75">
      <c r="B47" s="837"/>
      <c r="C47" s="840"/>
      <c r="D47" s="858"/>
      <c r="E47" s="861"/>
      <c r="F47" s="549">
        <v>2</v>
      </c>
      <c r="G47" s="550"/>
      <c r="H47" s="598" t="str">
        <f t="shared" si="0"/>
        <v>Belum Diisi</v>
      </c>
      <c r="I47" s="592" t="s">
        <v>26</v>
      </c>
      <c r="J47" s="593" t="str">
        <f>IF($D$46="Y/T","Isi Tujuan",IF($E$46=0,0,IF(I47="Y",1,IF(I47="T",0,"Isi Dulu"))))</f>
        <v>Isi Tujuan</v>
      </c>
      <c r="K47" s="592" t="s">
        <v>26</v>
      </c>
      <c r="L47" s="593" t="str">
        <f>IF($D$46="Y/T","Isi Tujuan",IF($E$46=0,0,IF(K47="Y",1,IF(K47="T",0,"Isi Dulu"))))</f>
        <v>Isi Tujuan</v>
      </c>
      <c r="M47" s="849"/>
      <c r="N47" s="852"/>
    </row>
    <row r="48" spans="2:14" ht="15.75">
      <c r="B48" s="837"/>
      <c r="C48" s="840"/>
      <c r="D48" s="858"/>
      <c r="E48" s="861"/>
      <c r="F48" s="549">
        <v>3</v>
      </c>
      <c r="G48" s="550"/>
      <c r="H48" s="598" t="str">
        <f t="shared" si="0"/>
        <v>Belum Diisi</v>
      </c>
      <c r="I48" s="592" t="s">
        <v>26</v>
      </c>
      <c r="J48" s="593" t="str">
        <f>IF($D$46="Y/T","Isi Tujuan",IF($E$46=0,0,IF(I48="Y",1,IF(I48="T",0,"Isi Dulu"))))</f>
        <v>Isi Tujuan</v>
      </c>
      <c r="K48" s="592" t="s">
        <v>26</v>
      </c>
      <c r="L48" s="593" t="str">
        <f>IF($D$46="Y/T","Isi Tujuan",IF($E$46=0,0,IF(K48="Y",1,IF(K48="T",0,"Isi Dulu"))))</f>
        <v>Isi Tujuan</v>
      </c>
      <c r="M48" s="849"/>
      <c r="N48" s="852"/>
    </row>
    <row r="49" spans="2:14" ht="15.75">
      <c r="B49" s="837"/>
      <c r="C49" s="840"/>
      <c r="D49" s="858"/>
      <c r="E49" s="861"/>
      <c r="F49" s="549">
        <v>4</v>
      </c>
      <c r="G49" s="550"/>
      <c r="H49" s="598" t="str">
        <f t="shared" si="0"/>
        <v>Belum Diisi</v>
      </c>
      <c r="I49" s="592" t="s">
        <v>26</v>
      </c>
      <c r="J49" s="593" t="str">
        <f>IF($D$46="Y/T","Isi Tujuan",IF($E$46=0,0,IF(I49="Y",1,IF(I49="T",0,"Isi Dulu"))))</f>
        <v>Isi Tujuan</v>
      </c>
      <c r="K49" s="592" t="s">
        <v>26</v>
      </c>
      <c r="L49" s="593" t="str">
        <f>IF($D$46="Y/T","Isi Tujuan",IF($E$46=0,0,IF(K49="Y",1,IF(K49="T",0,"Isi Dulu"))))</f>
        <v>Isi Tujuan</v>
      </c>
      <c r="M49" s="849"/>
      <c r="N49" s="852"/>
    </row>
    <row r="50" spans="2:14" ht="15.75">
      <c r="B50" s="838"/>
      <c r="C50" s="841"/>
      <c r="D50" s="859"/>
      <c r="E50" s="862"/>
      <c r="F50" s="569">
        <v>5</v>
      </c>
      <c r="G50" s="570"/>
      <c r="H50" s="599" t="str">
        <f t="shared" si="0"/>
        <v>Belum Diisi</v>
      </c>
      <c r="I50" s="595" t="s">
        <v>26</v>
      </c>
      <c r="J50" s="596" t="str">
        <f>IF($D$46="Y/T","Isi Tujuan",IF($E$46=0,0,IF(I50="Y",1,IF(I50="T",0,"Isi Dulu"))))</f>
        <v>Isi Tujuan</v>
      </c>
      <c r="K50" s="595" t="s">
        <v>26</v>
      </c>
      <c r="L50" s="596" t="str">
        <f>IF($D$46="Y/T","Isi Tujuan",IF($E$46=0,0,IF(K50="Y",1,IF(K50="T",0,"Isi Dulu"))))</f>
        <v>Isi Tujuan</v>
      </c>
      <c r="M50" s="850"/>
      <c r="N50" s="853"/>
    </row>
    <row r="51" spans="2:14" ht="15.75">
      <c r="B51" s="836">
        <v>10</v>
      </c>
      <c r="C51" s="839"/>
      <c r="D51" s="857" t="s">
        <v>26</v>
      </c>
      <c r="E51" s="860" t="str">
        <f>IF(D51="Y",1,IF(D51="T",0,IF(D51="Y/T","Belum diisi","Error")))</f>
        <v>Belum diisi</v>
      </c>
      <c r="F51" s="528">
        <v>1</v>
      </c>
      <c r="G51" s="529"/>
      <c r="H51" s="600" t="str">
        <f t="shared" si="0"/>
        <v>Belum Diisi</v>
      </c>
      <c r="I51" s="590" t="s">
        <v>26</v>
      </c>
      <c r="J51" s="591" t="str">
        <f>IF($D$51="Y/T","Isi Tujuan",IF($E$51=0,0,IF(I51="Y",1,IF(I51="T",0,"Isi Dulu"))))</f>
        <v>Isi Tujuan</v>
      </c>
      <c r="K51" s="590" t="s">
        <v>26</v>
      </c>
      <c r="L51" s="591" t="str">
        <f>IF($D$51="Y/T","Isi Tujuan",IF($E$51=0,0,IF(K51="Y",1,IF(K51="T",0,"Isi Dulu"))))</f>
        <v>Isi Tujuan</v>
      </c>
      <c r="M51" s="848" t="s">
        <v>26</v>
      </c>
      <c r="N51" s="851" t="str">
        <f>IF(M51="Y",1,IF(M51="T",0,IF(M51="Y/T","Belum diisi","Error")))</f>
        <v>Belum diisi</v>
      </c>
    </row>
    <row r="52" spans="2:14" ht="15.75">
      <c r="B52" s="837"/>
      <c r="C52" s="840"/>
      <c r="D52" s="858"/>
      <c r="E52" s="861"/>
      <c r="F52" s="549">
        <v>2</v>
      </c>
      <c r="G52" s="550"/>
      <c r="H52" s="598" t="str">
        <f t="shared" si="0"/>
        <v>Belum Diisi</v>
      </c>
      <c r="I52" s="592" t="s">
        <v>26</v>
      </c>
      <c r="J52" s="593" t="str">
        <f>IF($D$51="Y/T","Isi Tujuan",IF($E$51=0,0,IF(I52="Y",1,IF(I52="T",0,"Isi Dulu"))))</f>
        <v>Isi Tujuan</v>
      </c>
      <c r="K52" s="592" t="s">
        <v>26</v>
      </c>
      <c r="L52" s="593" t="str">
        <f>IF($D$51="Y/T","Isi Tujuan",IF($E$51=0,0,IF(K52="Y",1,IF(K52="T",0,"Isi Dulu"))))</f>
        <v>Isi Tujuan</v>
      </c>
      <c r="M52" s="849"/>
      <c r="N52" s="852"/>
    </row>
    <row r="53" spans="2:14" ht="15.75">
      <c r="B53" s="837"/>
      <c r="C53" s="840"/>
      <c r="D53" s="858"/>
      <c r="E53" s="861"/>
      <c r="F53" s="549">
        <v>3</v>
      </c>
      <c r="G53" s="550"/>
      <c r="H53" s="598" t="str">
        <f t="shared" si="0"/>
        <v>Belum Diisi</v>
      </c>
      <c r="I53" s="592" t="s">
        <v>26</v>
      </c>
      <c r="J53" s="593" t="str">
        <f>IF($D$51="Y/T","Isi Tujuan",IF($E$51=0,0,IF(I53="Y",1,IF(I53="T",0,"Isi Dulu"))))</f>
        <v>Isi Tujuan</v>
      </c>
      <c r="K53" s="592" t="s">
        <v>26</v>
      </c>
      <c r="L53" s="593" t="str">
        <f>IF($D$51="Y/T","Isi Tujuan",IF($E$51=0,0,IF(K53="Y",1,IF(K53="T",0,"Isi Dulu"))))</f>
        <v>Isi Tujuan</v>
      </c>
      <c r="M53" s="849"/>
      <c r="N53" s="852"/>
    </row>
    <row r="54" spans="2:14" ht="15.75">
      <c r="B54" s="837"/>
      <c r="C54" s="840"/>
      <c r="D54" s="858"/>
      <c r="E54" s="861"/>
      <c r="F54" s="549">
        <v>4</v>
      </c>
      <c r="G54" s="550"/>
      <c r="H54" s="598" t="str">
        <f t="shared" si="0"/>
        <v>Belum Diisi</v>
      </c>
      <c r="I54" s="592" t="s">
        <v>26</v>
      </c>
      <c r="J54" s="593" t="str">
        <f>IF($D$51="Y/T","Isi Tujuan",IF($E$51=0,0,IF(I54="Y",1,IF(I54="T",0,"Isi Dulu"))))</f>
        <v>Isi Tujuan</v>
      </c>
      <c r="K54" s="592" t="s">
        <v>26</v>
      </c>
      <c r="L54" s="593" t="str">
        <f>IF($D$51="Y/T","Isi Tujuan",IF($E$51=0,0,IF(K54="Y",1,IF(K54="T",0,"Isi Dulu"))))</f>
        <v>Isi Tujuan</v>
      </c>
      <c r="M54" s="849"/>
      <c r="N54" s="852"/>
    </row>
    <row r="55" spans="2:14" ht="15.75">
      <c r="B55" s="838"/>
      <c r="C55" s="841"/>
      <c r="D55" s="859"/>
      <c r="E55" s="862"/>
      <c r="F55" s="569">
        <v>5</v>
      </c>
      <c r="G55" s="570"/>
      <c r="H55" s="599" t="str">
        <f t="shared" si="0"/>
        <v>Belum Diisi</v>
      </c>
      <c r="I55" s="595" t="s">
        <v>26</v>
      </c>
      <c r="J55" s="596" t="str">
        <f>IF($D$51="Y/T","Isi Tujuan",IF($E$51=0,0,IF(I55="Y",1,IF(I55="T",0,"Isi Dulu"))))</f>
        <v>Isi Tujuan</v>
      </c>
      <c r="K55" s="595" t="s">
        <v>26</v>
      </c>
      <c r="L55" s="596" t="str">
        <f>IF($D$51="Y/T","Isi Tujuan",IF($E$51=0,0,IF(K55="Y",1,IF(K55="T",0,"Isi Dulu"))))</f>
        <v>Isi Tujuan</v>
      </c>
      <c r="M55" s="850"/>
      <c r="N55" s="853"/>
    </row>
    <row r="56" spans="2:14" ht="15.75">
      <c r="B56" s="836">
        <v>11</v>
      </c>
      <c r="C56" s="839"/>
      <c r="D56" s="857" t="s">
        <v>26</v>
      </c>
      <c r="E56" s="860" t="str">
        <f>IF(D56="Y",1,IF(D56="T",0,IF(D56="Y/T","Belum diisi","Error")))</f>
        <v>Belum diisi</v>
      </c>
      <c r="F56" s="528">
        <v>1</v>
      </c>
      <c r="G56" s="529"/>
      <c r="H56" s="600" t="str">
        <f t="shared" si="0"/>
        <v>Belum Diisi</v>
      </c>
      <c r="I56" s="590" t="s">
        <v>26</v>
      </c>
      <c r="J56" s="591" t="str">
        <f>IF($D$56="Y/T","Isi Tujuan",IF($E$56=0,0,IF(I56="Y",1,IF(I56="T",0,"Isi Dulu"))))</f>
        <v>Isi Tujuan</v>
      </c>
      <c r="K56" s="590" t="s">
        <v>26</v>
      </c>
      <c r="L56" s="591" t="str">
        <f>IF($D$56="Y/T","Isi Tujuan",IF($E$56=0,0,IF(K56="Y",1,IF(K56="T",0,"Isi Dulu"))))</f>
        <v>Isi Tujuan</v>
      </c>
      <c r="M56" s="848" t="s">
        <v>26</v>
      </c>
      <c r="N56" s="851" t="str">
        <f>IF(M56="Y",1,IF(M56="T",0,IF(M56="Y/T","Belum diisi","Error")))</f>
        <v>Belum diisi</v>
      </c>
    </row>
    <row r="57" spans="2:14" ht="15.75">
      <c r="B57" s="837"/>
      <c r="C57" s="840"/>
      <c r="D57" s="858"/>
      <c r="E57" s="861"/>
      <c r="F57" s="549">
        <v>2</v>
      </c>
      <c r="G57" s="550"/>
      <c r="H57" s="598" t="str">
        <f t="shared" si="0"/>
        <v>Belum Diisi</v>
      </c>
      <c r="I57" s="592" t="s">
        <v>26</v>
      </c>
      <c r="J57" s="593" t="str">
        <f>IF($D$56="Y/T","Isi Tujuan",IF($E$56=0,0,IF(I57="Y",1,IF(I57="T",0,"Isi Dulu"))))</f>
        <v>Isi Tujuan</v>
      </c>
      <c r="K57" s="592" t="s">
        <v>26</v>
      </c>
      <c r="L57" s="593" t="str">
        <f>IF($D$56="Y/T","Isi Tujuan",IF($E$56=0,0,IF(K57="Y",1,IF(K57="T",0,"Isi Dulu"))))</f>
        <v>Isi Tujuan</v>
      </c>
      <c r="M57" s="849"/>
      <c r="N57" s="852"/>
    </row>
    <row r="58" spans="2:14" ht="15.75">
      <c r="B58" s="837"/>
      <c r="C58" s="840"/>
      <c r="D58" s="858"/>
      <c r="E58" s="861"/>
      <c r="F58" s="549">
        <v>3</v>
      </c>
      <c r="G58" s="550"/>
      <c r="H58" s="598" t="str">
        <f t="shared" si="0"/>
        <v>Belum Diisi</v>
      </c>
      <c r="I58" s="592" t="s">
        <v>26</v>
      </c>
      <c r="J58" s="593" t="str">
        <f>IF($D$56="Y/T","Isi Tujuan",IF($E$56=0,0,IF(I58="Y",1,IF(I58="T",0,"Isi Dulu"))))</f>
        <v>Isi Tujuan</v>
      </c>
      <c r="K58" s="592" t="s">
        <v>26</v>
      </c>
      <c r="L58" s="593" t="str">
        <f>IF($D$56="Y/T","Isi Tujuan",IF($E$56=0,0,IF(K58="Y",1,IF(K58="T",0,"Isi Dulu"))))</f>
        <v>Isi Tujuan</v>
      </c>
      <c r="M58" s="849"/>
      <c r="N58" s="852"/>
    </row>
    <row r="59" spans="2:14" ht="15.75">
      <c r="B59" s="837"/>
      <c r="C59" s="840"/>
      <c r="D59" s="858"/>
      <c r="E59" s="861"/>
      <c r="F59" s="549">
        <v>4</v>
      </c>
      <c r="G59" s="550"/>
      <c r="H59" s="598" t="str">
        <f t="shared" si="0"/>
        <v>Belum Diisi</v>
      </c>
      <c r="I59" s="592" t="s">
        <v>26</v>
      </c>
      <c r="J59" s="593" t="str">
        <f>IF($D$56="Y/T","Isi Tujuan",IF($E$56=0,0,IF(I59="Y",1,IF(I59="T",0,"Isi Dulu"))))</f>
        <v>Isi Tujuan</v>
      </c>
      <c r="K59" s="592" t="s">
        <v>26</v>
      </c>
      <c r="L59" s="593" t="str">
        <f>IF($D$56="Y/T","Isi Tujuan",IF($E$56=0,0,IF(K59="Y",1,IF(K59="T",0,"Isi Dulu"))))</f>
        <v>Isi Tujuan</v>
      </c>
      <c r="M59" s="849"/>
      <c r="N59" s="852"/>
    </row>
    <row r="60" spans="2:14" ht="15.75">
      <c r="B60" s="838"/>
      <c r="C60" s="841"/>
      <c r="D60" s="859"/>
      <c r="E60" s="862"/>
      <c r="F60" s="569">
        <v>5</v>
      </c>
      <c r="G60" s="570"/>
      <c r="H60" s="599" t="str">
        <f t="shared" si="0"/>
        <v>Belum Diisi</v>
      </c>
      <c r="I60" s="595" t="s">
        <v>26</v>
      </c>
      <c r="J60" s="596" t="str">
        <f>IF($D$56="Y/T","Isi Tujuan",IF($E$56=0,0,IF(I60="Y",1,IF(I60="T",0,"Isi Dulu"))))</f>
        <v>Isi Tujuan</v>
      </c>
      <c r="K60" s="595" t="s">
        <v>26</v>
      </c>
      <c r="L60" s="596" t="str">
        <f>IF($D$56="Y/T","Isi Tujuan",IF($E$56=0,0,IF(K60="Y",1,IF(K60="T",0,"Isi Dulu"))))</f>
        <v>Isi Tujuan</v>
      </c>
      <c r="M60" s="850"/>
      <c r="N60" s="853"/>
    </row>
    <row r="61" spans="2:14" ht="15.75">
      <c r="B61" s="836">
        <v>12</v>
      </c>
      <c r="C61" s="839"/>
      <c r="D61" s="857" t="s">
        <v>26</v>
      </c>
      <c r="E61" s="860" t="str">
        <f>IF(D61="Y",1,IF(D61="T",0,IF(D61="Y/T","Belum diisi","Error")))</f>
        <v>Belum diisi</v>
      </c>
      <c r="F61" s="528">
        <v>1</v>
      </c>
      <c r="G61" s="529"/>
      <c r="H61" s="600" t="str">
        <f t="shared" si="0"/>
        <v>Belum Diisi</v>
      </c>
      <c r="I61" s="590" t="s">
        <v>26</v>
      </c>
      <c r="J61" s="591" t="str">
        <f>IF($D$61="Y/T","Isi Tujuan",IF($E$61=0,0,IF(I61="Y",1,IF(I61="T",0,"Isi Dulu"))))</f>
        <v>Isi Tujuan</v>
      </c>
      <c r="K61" s="590" t="s">
        <v>26</v>
      </c>
      <c r="L61" s="591" t="str">
        <f>IF($D$61="Y/T","Isi Tujuan",IF($E$61=0,0,IF(K61="Y",1,IF(K61="T",0,"Isi Dulu"))))</f>
        <v>Isi Tujuan</v>
      </c>
      <c r="M61" s="848" t="s">
        <v>26</v>
      </c>
      <c r="N61" s="851" t="str">
        <f>IF(M61="Y",1,IF(M61="T",0,IF(M61="Y/T","Belum diisi","Error")))</f>
        <v>Belum diisi</v>
      </c>
    </row>
    <row r="62" spans="2:14" ht="15.75">
      <c r="B62" s="837"/>
      <c r="C62" s="840"/>
      <c r="D62" s="858"/>
      <c r="E62" s="861"/>
      <c r="F62" s="549">
        <v>2</v>
      </c>
      <c r="G62" s="550"/>
      <c r="H62" s="598" t="str">
        <f t="shared" si="0"/>
        <v>Belum Diisi</v>
      </c>
      <c r="I62" s="592" t="s">
        <v>26</v>
      </c>
      <c r="J62" s="593" t="str">
        <f>IF($D$61="Y/T","Isi Tujuan",IF($E$61=0,0,IF(I62="Y",1,IF(I62="T",0,"Isi Dulu"))))</f>
        <v>Isi Tujuan</v>
      </c>
      <c r="K62" s="592" t="s">
        <v>26</v>
      </c>
      <c r="L62" s="593" t="str">
        <f>IF($D$61="Y/T","Isi Tujuan",IF($E$61=0,0,IF(K62="Y",1,IF(K62="T",0,"Isi Dulu"))))</f>
        <v>Isi Tujuan</v>
      </c>
      <c r="M62" s="849"/>
      <c r="N62" s="852"/>
    </row>
    <row r="63" spans="2:14" ht="15.75">
      <c r="B63" s="837"/>
      <c r="C63" s="840"/>
      <c r="D63" s="858"/>
      <c r="E63" s="861"/>
      <c r="F63" s="549">
        <v>3</v>
      </c>
      <c r="G63" s="550"/>
      <c r="H63" s="598" t="str">
        <f t="shared" si="0"/>
        <v>Belum Diisi</v>
      </c>
      <c r="I63" s="592" t="s">
        <v>26</v>
      </c>
      <c r="J63" s="593" t="str">
        <f>IF($D$61="Y/T","Isi Tujuan",IF($E$61=0,0,IF(I63="Y",1,IF(I63="T",0,"Isi Dulu"))))</f>
        <v>Isi Tujuan</v>
      </c>
      <c r="K63" s="592" t="s">
        <v>26</v>
      </c>
      <c r="L63" s="593" t="str">
        <f>IF($D$61="Y/T","Isi Tujuan",IF($E$61=0,0,IF(K63="Y",1,IF(K63="T",0,"Isi Dulu"))))</f>
        <v>Isi Tujuan</v>
      </c>
      <c r="M63" s="849"/>
      <c r="N63" s="852"/>
    </row>
    <row r="64" spans="2:14" ht="15.75">
      <c r="B64" s="837"/>
      <c r="C64" s="840"/>
      <c r="D64" s="858"/>
      <c r="E64" s="861"/>
      <c r="F64" s="549">
        <v>4</v>
      </c>
      <c r="G64" s="550"/>
      <c r="H64" s="598" t="str">
        <f t="shared" si="0"/>
        <v>Belum Diisi</v>
      </c>
      <c r="I64" s="592" t="s">
        <v>26</v>
      </c>
      <c r="J64" s="593" t="str">
        <f>IF($D$61="Y/T","Isi Tujuan",IF($E$61=0,0,IF(I64="Y",1,IF(I64="T",0,"Isi Dulu"))))</f>
        <v>Isi Tujuan</v>
      </c>
      <c r="K64" s="592" t="s">
        <v>26</v>
      </c>
      <c r="L64" s="593" t="str">
        <f>IF($D$61="Y/T","Isi Tujuan",IF($E$61=0,0,IF(K64="Y",1,IF(K64="T",0,"Isi Dulu"))))</f>
        <v>Isi Tujuan</v>
      </c>
      <c r="M64" s="849"/>
      <c r="N64" s="852"/>
    </row>
    <row r="65" spans="2:14" ht="15.75">
      <c r="B65" s="838"/>
      <c r="C65" s="841"/>
      <c r="D65" s="859"/>
      <c r="E65" s="862"/>
      <c r="F65" s="569">
        <v>5</v>
      </c>
      <c r="G65" s="570"/>
      <c r="H65" s="599" t="str">
        <f t="shared" si="0"/>
        <v>Belum Diisi</v>
      </c>
      <c r="I65" s="595" t="s">
        <v>26</v>
      </c>
      <c r="J65" s="596" t="str">
        <f>IF($D$61="Y/T","Isi Tujuan",IF($E$61=0,0,IF(I65="Y",1,IF(I65="T",0,"Isi Dulu"))))</f>
        <v>Isi Tujuan</v>
      </c>
      <c r="K65" s="595" t="s">
        <v>26</v>
      </c>
      <c r="L65" s="596" t="str">
        <f>IF($D$61="Y/T","Isi Tujuan",IF($E$61=0,0,IF(K65="Y",1,IF(K65="T",0,"Isi Dulu"))))</f>
        <v>Isi Tujuan</v>
      </c>
      <c r="M65" s="850"/>
      <c r="N65" s="853"/>
    </row>
    <row r="66" spans="2:14" ht="15.75">
      <c r="B66" s="836">
        <v>13</v>
      </c>
      <c r="C66" s="839"/>
      <c r="D66" s="857" t="s">
        <v>26</v>
      </c>
      <c r="E66" s="860" t="str">
        <f>IF(D66="Y",1,IF(D66="T",0,IF(D66="Y/T","Belum diisi","Error")))</f>
        <v>Belum diisi</v>
      </c>
      <c r="F66" s="528">
        <v>1</v>
      </c>
      <c r="G66" s="529"/>
      <c r="H66" s="600" t="str">
        <f t="shared" si="0"/>
        <v>Belum Diisi</v>
      </c>
      <c r="I66" s="590" t="s">
        <v>26</v>
      </c>
      <c r="J66" s="591" t="str">
        <f>IF($D$66="Y/T","Isi Tujuan",IF($E$66=0,0,IF(I66="Y",1,IF(I66="T",0,"Isi Dulu"))))</f>
        <v>Isi Tujuan</v>
      </c>
      <c r="K66" s="590" t="s">
        <v>26</v>
      </c>
      <c r="L66" s="591" t="str">
        <f>IF($D$66="Y/T","Isi Tujuan",IF($E$66=0,0,IF(K66="Y",1,IF(K66="T",0,"Isi Dulu"))))</f>
        <v>Isi Tujuan</v>
      </c>
      <c r="M66" s="848" t="s">
        <v>26</v>
      </c>
      <c r="N66" s="851" t="str">
        <f>IF(M66="Y",1,IF(M66="T",0,IF(M66="Y/T","Belum diisi","Error")))</f>
        <v>Belum diisi</v>
      </c>
    </row>
    <row r="67" spans="2:14" ht="15.75">
      <c r="B67" s="837"/>
      <c r="C67" s="840"/>
      <c r="D67" s="858"/>
      <c r="E67" s="861"/>
      <c r="F67" s="549">
        <v>2</v>
      </c>
      <c r="G67" s="550"/>
      <c r="H67" s="598" t="str">
        <f t="shared" si="0"/>
        <v>Belum Diisi</v>
      </c>
      <c r="I67" s="592" t="s">
        <v>26</v>
      </c>
      <c r="J67" s="593" t="str">
        <f>IF($D$66="Y/T","Isi Tujuan",IF($E$66=0,0,IF(I67="Y",1,IF(I67="T",0,"Isi Dulu"))))</f>
        <v>Isi Tujuan</v>
      </c>
      <c r="K67" s="592" t="s">
        <v>26</v>
      </c>
      <c r="L67" s="593" t="str">
        <f>IF($D$66="Y/T","Isi Tujuan",IF($E$66=0,0,IF(K67="Y",1,IF(K67="T",0,"Isi Dulu"))))</f>
        <v>Isi Tujuan</v>
      </c>
      <c r="M67" s="849"/>
      <c r="N67" s="852"/>
    </row>
    <row r="68" spans="2:14" ht="15.75">
      <c r="B68" s="837"/>
      <c r="C68" s="840"/>
      <c r="D68" s="858"/>
      <c r="E68" s="861"/>
      <c r="F68" s="549">
        <v>3</v>
      </c>
      <c r="G68" s="550"/>
      <c r="H68" s="598" t="str">
        <f t="shared" si="0"/>
        <v>Belum Diisi</v>
      </c>
      <c r="I68" s="592" t="s">
        <v>26</v>
      </c>
      <c r="J68" s="593" t="str">
        <f>IF($D$66="Y/T","Isi Tujuan",IF($E$66=0,0,IF(I68="Y",1,IF(I68="T",0,"Isi Dulu"))))</f>
        <v>Isi Tujuan</v>
      </c>
      <c r="K68" s="592" t="s">
        <v>26</v>
      </c>
      <c r="L68" s="593" t="str">
        <f>IF($D$66="Y/T","Isi Tujuan",IF($E$66=0,0,IF(K68="Y",1,IF(K68="T",0,"Isi Dulu"))))</f>
        <v>Isi Tujuan</v>
      </c>
      <c r="M68" s="849"/>
      <c r="N68" s="852"/>
    </row>
    <row r="69" spans="2:14" ht="15.75">
      <c r="B69" s="837"/>
      <c r="C69" s="840"/>
      <c r="D69" s="858"/>
      <c r="E69" s="861"/>
      <c r="F69" s="549">
        <v>4</v>
      </c>
      <c r="G69" s="550"/>
      <c r="H69" s="598" t="str">
        <f t="shared" si="0"/>
        <v>Belum Diisi</v>
      </c>
      <c r="I69" s="592" t="s">
        <v>26</v>
      </c>
      <c r="J69" s="593" t="str">
        <f>IF($D$66="Y/T","Isi Tujuan",IF($E$66=0,0,IF(I69="Y",1,IF(I69="T",0,"Isi Dulu"))))</f>
        <v>Isi Tujuan</v>
      </c>
      <c r="K69" s="592" t="s">
        <v>26</v>
      </c>
      <c r="L69" s="593" t="str">
        <f>IF($D$66="Y/T","Isi Tujuan",IF($E$66=0,0,IF(K69="Y",1,IF(K69="T",0,"Isi Dulu"))))</f>
        <v>Isi Tujuan</v>
      </c>
      <c r="M69" s="849"/>
      <c r="N69" s="852"/>
    </row>
    <row r="70" spans="2:14" ht="15.75">
      <c r="B70" s="838"/>
      <c r="C70" s="841"/>
      <c r="D70" s="859"/>
      <c r="E70" s="862"/>
      <c r="F70" s="569">
        <v>5</v>
      </c>
      <c r="G70" s="570"/>
      <c r="H70" s="599" t="str">
        <f t="shared" ref="H70:H105" si="1">IF(OR(J70="Isi Dulu",L70="Isi Dulu",J70="Isi Tujuan",L70="Isi Tujuan"),"Belum Diisi",IF(SUM(J70,L70)=2,1,IF(SUM(J70,L70)=1,0,IF(SUM(J70,L70)=0,0,"Error"))))</f>
        <v>Belum Diisi</v>
      </c>
      <c r="I70" s="595" t="s">
        <v>26</v>
      </c>
      <c r="J70" s="596" t="str">
        <f>IF($D$66="Y/T","Isi Tujuan",IF($E$66=0,0,IF(I70="Y",1,IF(I70="T",0,"Isi Dulu"))))</f>
        <v>Isi Tujuan</v>
      </c>
      <c r="K70" s="595" t="s">
        <v>26</v>
      </c>
      <c r="L70" s="596" t="str">
        <f>IF($D$66="Y/T","Isi Tujuan",IF($E$66=0,0,IF(K70="Y",1,IF(K70="T",0,"Isi Dulu"))))</f>
        <v>Isi Tujuan</v>
      </c>
      <c r="M70" s="850"/>
      <c r="N70" s="853"/>
    </row>
    <row r="71" spans="2:14" ht="15.75">
      <c r="B71" s="836">
        <v>14</v>
      </c>
      <c r="C71" s="839"/>
      <c r="D71" s="857" t="s">
        <v>26</v>
      </c>
      <c r="E71" s="860" t="str">
        <f>IF(D71="Y",1,IF(D71="T",0,IF(D71="Y/T","Belum diisi","Error")))</f>
        <v>Belum diisi</v>
      </c>
      <c r="F71" s="528">
        <v>1</v>
      </c>
      <c r="G71" s="529"/>
      <c r="H71" s="600" t="str">
        <f t="shared" si="1"/>
        <v>Belum Diisi</v>
      </c>
      <c r="I71" s="590" t="s">
        <v>26</v>
      </c>
      <c r="J71" s="591" t="str">
        <f>IF($D$71="Y/T","Isi Tujuan",IF($E$71=0,0,IF(I71="Y",1,IF(I71="T",0,"Isi Dulu"))))</f>
        <v>Isi Tujuan</v>
      </c>
      <c r="K71" s="590" t="s">
        <v>26</v>
      </c>
      <c r="L71" s="591" t="str">
        <f>IF($D$71="Y/T","Isi Tujuan",IF($E$71=0,0,IF(K71="Y",1,IF(K71="T",0,"Isi Dulu"))))</f>
        <v>Isi Tujuan</v>
      </c>
      <c r="M71" s="848" t="s">
        <v>26</v>
      </c>
      <c r="N71" s="851" t="str">
        <f>IF(M71="Y",1,IF(M71="T",0,IF(M71="Y/T","Belum diisi","Error")))</f>
        <v>Belum diisi</v>
      </c>
    </row>
    <row r="72" spans="2:14" ht="15.75">
      <c r="B72" s="837"/>
      <c r="C72" s="840"/>
      <c r="D72" s="858"/>
      <c r="E72" s="861"/>
      <c r="F72" s="549">
        <v>2</v>
      </c>
      <c r="G72" s="550"/>
      <c r="H72" s="598" t="str">
        <f t="shared" si="1"/>
        <v>Belum Diisi</v>
      </c>
      <c r="I72" s="592" t="s">
        <v>26</v>
      </c>
      <c r="J72" s="593" t="str">
        <f>IF($D$71="Y/T","Isi Tujuan",IF($E$71=0,0,IF(I72="Y",1,IF(I72="T",0,"Isi Dulu"))))</f>
        <v>Isi Tujuan</v>
      </c>
      <c r="K72" s="592" t="s">
        <v>26</v>
      </c>
      <c r="L72" s="593" t="str">
        <f>IF($D$71="Y/T","Isi Tujuan",IF($E$71=0,0,IF(K72="Y",1,IF(K72="T",0,"Isi Dulu"))))</f>
        <v>Isi Tujuan</v>
      </c>
      <c r="M72" s="849"/>
      <c r="N72" s="852"/>
    </row>
    <row r="73" spans="2:14" ht="15.75">
      <c r="B73" s="837"/>
      <c r="C73" s="840"/>
      <c r="D73" s="858"/>
      <c r="E73" s="861"/>
      <c r="F73" s="549">
        <v>3</v>
      </c>
      <c r="G73" s="550"/>
      <c r="H73" s="598" t="str">
        <f t="shared" si="1"/>
        <v>Belum Diisi</v>
      </c>
      <c r="I73" s="592" t="s">
        <v>26</v>
      </c>
      <c r="J73" s="593" t="str">
        <f>IF($D$71="Y/T","Isi Tujuan",IF($E$71=0,0,IF(I73="Y",1,IF(I73="T",0,"Isi Dulu"))))</f>
        <v>Isi Tujuan</v>
      </c>
      <c r="K73" s="592" t="s">
        <v>26</v>
      </c>
      <c r="L73" s="593" t="str">
        <f>IF($D$71="Y/T","Isi Tujuan",IF($E$71=0,0,IF(K73="Y",1,IF(K73="T",0,"Isi Dulu"))))</f>
        <v>Isi Tujuan</v>
      </c>
      <c r="M73" s="849"/>
      <c r="N73" s="852"/>
    </row>
    <row r="74" spans="2:14" ht="15.75">
      <c r="B74" s="837"/>
      <c r="C74" s="840"/>
      <c r="D74" s="858"/>
      <c r="E74" s="861"/>
      <c r="F74" s="549">
        <v>4</v>
      </c>
      <c r="G74" s="550"/>
      <c r="H74" s="598" t="str">
        <f t="shared" si="1"/>
        <v>Belum Diisi</v>
      </c>
      <c r="I74" s="592" t="s">
        <v>26</v>
      </c>
      <c r="J74" s="593" t="str">
        <f>IF($D$71="Y/T","Isi Tujuan",IF($E$71=0,0,IF(I74="Y",1,IF(I74="T",0,"Isi Dulu"))))</f>
        <v>Isi Tujuan</v>
      </c>
      <c r="K74" s="592" t="s">
        <v>26</v>
      </c>
      <c r="L74" s="593" t="str">
        <f>IF($D$71="Y/T","Isi Tujuan",IF($E$71=0,0,IF(K74="Y",1,IF(K74="T",0,"Isi Dulu"))))</f>
        <v>Isi Tujuan</v>
      </c>
      <c r="M74" s="849"/>
      <c r="N74" s="852"/>
    </row>
    <row r="75" spans="2:14" ht="15.75">
      <c r="B75" s="838"/>
      <c r="C75" s="841"/>
      <c r="D75" s="859"/>
      <c r="E75" s="862"/>
      <c r="F75" s="569">
        <v>5</v>
      </c>
      <c r="G75" s="570"/>
      <c r="H75" s="599" t="str">
        <f t="shared" si="1"/>
        <v>Belum Diisi</v>
      </c>
      <c r="I75" s="595" t="s">
        <v>26</v>
      </c>
      <c r="J75" s="596" t="str">
        <f>IF($D$71="Y/T","Isi Tujuan",IF($E$71=0,0,IF(I75="Y",1,IF(I75="T",0,"Isi Dulu"))))</f>
        <v>Isi Tujuan</v>
      </c>
      <c r="K75" s="595" t="s">
        <v>26</v>
      </c>
      <c r="L75" s="596" t="str">
        <f>IF($D$71="Y/T","Isi Tujuan",IF($E$71=0,0,IF(K75="Y",1,IF(K75="T",0,"Isi Dulu"))))</f>
        <v>Isi Tujuan</v>
      </c>
      <c r="M75" s="850"/>
      <c r="N75" s="853"/>
    </row>
    <row r="76" spans="2:14" ht="15.75">
      <c r="B76" s="836">
        <v>15</v>
      </c>
      <c r="C76" s="839"/>
      <c r="D76" s="857" t="s">
        <v>26</v>
      </c>
      <c r="E76" s="860" t="str">
        <f>IF(D76="Y",1,IF(D76="T",0,IF(D76="Y/T","Belum diisi","Error")))</f>
        <v>Belum diisi</v>
      </c>
      <c r="F76" s="528">
        <v>1</v>
      </c>
      <c r="G76" s="529"/>
      <c r="H76" s="600" t="str">
        <f t="shared" si="1"/>
        <v>Belum Diisi</v>
      </c>
      <c r="I76" s="590" t="s">
        <v>26</v>
      </c>
      <c r="J76" s="591" t="str">
        <f>IF($D$76="Y/T","Isi Tujuan",IF($E$76=0,0,IF(I76="Y",1,IF(I76="T",0,"Isi Dulu"))))</f>
        <v>Isi Tujuan</v>
      </c>
      <c r="K76" s="590" t="s">
        <v>26</v>
      </c>
      <c r="L76" s="591" t="str">
        <f>IF($D$76="Y/T","Isi Tujuan",IF($E$76=0,0,IF(K76="Y",1,IF(K76="T",0,"Isi Dulu"))))</f>
        <v>Isi Tujuan</v>
      </c>
      <c r="M76" s="848" t="s">
        <v>26</v>
      </c>
      <c r="N76" s="851" t="str">
        <f>IF(M76="Y",1,IF(M76="T",0,IF(M76="Y/T","Belum diisi","Error")))</f>
        <v>Belum diisi</v>
      </c>
    </row>
    <row r="77" spans="2:14" ht="15.75">
      <c r="B77" s="837"/>
      <c r="C77" s="840"/>
      <c r="D77" s="858"/>
      <c r="E77" s="861"/>
      <c r="F77" s="549">
        <v>2</v>
      </c>
      <c r="G77" s="550"/>
      <c r="H77" s="598" t="str">
        <f t="shared" si="1"/>
        <v>Belum Diisi</v>
      </c>
      <c r="I77" s="592" t="s">
        <v>26</v>
      </c>
      <c r="J77" s="593" t="str">
        <f>IF($D$76="Y/T","Isi Tujuan",IF($E$76=0,0,IF(I77="Y",1,IF(I77="T",0,"Isi Dulu"))))</f>
        <v>Isi Tujuan</v>
      </c>
      <c r="K77" s="592" t="s">
        <v>26</v>
      </c>
      <c r="L77" s="593" t="str">
        <f>IF($D$76="Y/T","Isi Tujuan",IF($E$76=0,0,IF(K77="Y",1,IF(K77="T",0,"Isi Dulu"))))</f>
        <v>Isi Tujuan</v>
      </c>
      <c r="M77" s="849"/>
      <c r="N77" s="852"/>
    </row>
    <row r="78" spans="2:14" ht="15.75">
      <c r="B78" s="837"/>
      <c r="C78" s="840"/>
      <c r="D78" s="858"/>
      <c r="E78" s="861"/>
      <c r="F78" s="549">
        <v>3</v>
      </c>
      <c r="G78" s="550"/>
      <c r="H78" s="598" t="str">
        <f t="shared" si="1"/>
        <v>Belum Diisi</v>
      </c>
      <c r="I78" s="592" t="s">
        <v>26</v>
      </c>
      <c r="J78" s="593" t="str">
        <f>IF($D$76="Y/T","Isi Tujuan",IF($E$76=0,0,IF(I78="Y",1,IF(I78="T",0,"Isi Dulu"))))</f>
        <v>Isi Tujuan</v>
      </c>
      <c r="K78" s="592" t="s">
        <v>26</v>
      </c>
      <c r="L78" s="593" t="str">
        <f>IF($D$76="Y/T","Isi Tujuan",IF($E$76=0,0,IF(K78="Y",1,IF(K78="T",0,"Isi Dulu"))))</f>
        <v>Isi Tujuan</v>
      </c>
      <c r="M78" s="849"/>
      <c r="N78" s="852"/>
    </row>
    <row r="79" spans="2:14" ht="15.75">
      <c r="B79" s="837"/>
      <c r="C79" s="840"/>
      <c r="D79" s="858"/>
      <c r="E79" s="861"/>
      <c r="F79" s="549">
        <v>4</v>
      </c>
      <c r="G79" s="550"/>
      <c r="H79" s="598" t="str">
        <f t="shared" si="1"/>
        <v>Belum Diisi</v>
      </c>
      <c r="I79" s="592" t="s">
        <v>26</v>
      </c>
      <c r="J79" s="593" t="str">
        <f>IF($D$76="Y/T","Isi Tujuan",IF($E$76=0,0,IF(I79="Y",1,IF(I79="T",0,"Isi Dulu"))))</f>
        <v>Isi Tujuan</v>
      </c>
      <c r="K79" s="592" t="s">
        <v>26</v>
      </c>
      <c r="L79" s="593" t="str">
        <f>IF($D$76="Y/T","Isi Tujuan",IF($E$76=0,0,IF(K79="Y",1,IF(K79="T",0,"Isi Dulu"))))</f>
        <v>Isi Tujuan</v>
      </c>
      <c r="M79" s="849"/>
      <c r="N79" s="852"/>
    </row>
    <row r="80" spans="2:14" ht="15.75">
      <c r="B80" s="838"/>
      <c r="C80" s="841"/>
      <c r="D80" s="859"/>
      <c r="E80" s="862"/>
      <c r="F80" s="569">
        <v>5</v>
      </c>
      <c r="G80" s="570"/>
      <c r="H80" s="599" t="str">
        <f t="shared" si="1"/>
        <v>Belum Diisi</v>
      </c>
      <c r="I80" s="595" t="s">
        <v>26</v>
      </c>
      <c r="J80" s="596" t="str">
        <f>IF($D$76="Y/T","Isi Tujuan",IF($E$76=0,0,IF(I80="Y",1,IF(I80="T",0,"Isi Dulu"))))</f>
        <v>Isi Tujuan</v>
      </c>
      <c r="K80" s="595" t="s">
        <v>26</v>
      </c>
      <c r="L80" s="596" t="str">
        <f>IF($D$76="Y/T","Isi Tujuan",IF($E$76=0,0,IF(K80="Y",1,IF(K80="T",0,"Isi Dulu"))))</f>
        <v>Isi Tujuan</v>
      </c>
      <c r="M80" s="850"/>
      <c r="N80" s="853"/>
    </row>
    <row r="81" spans="2:14" ht="15.75">
      <c r="B81" s="836">
        <v>16</v>
      </c>
      <c r="C81" s="839"/>
      <c r="D81" s="857" t="s">
        <v>26</v>
      </c>
      <c r="E81" s="860" t="str">
        <f>IF(D81="Y",1,IF(D81="T",0,IF(D81="Y/T","Belum diisi","Error")))</f>
        <v>Belum diisi</v>
      </c>
      <c r="F81" s="528">
        <v>1</v>
      </c>
      <c r="G81" s="529"/>
      <c r="H81" s="600" t="str">
        <f t="shared" si="1"/>
        <v>Belum Diisi</v>
      </c>
      <c r="I81" s="590" t="s">
        <v>26</v>
      </c>
      <c r="J81" s="591" t="str">
        <f>IF($D$81="Y/T","Isi Tujuan",IF($E$81=0,0,IF(I81="Y",1,IF(I81="T",0,"Isi Dulu"))))</f>
        <v>Isi Tujuan</v>
      </c>
      <c r="K81" s="590" t="s">
        <v>26</v>
      </c>
      <c r="L81" s="591" t="str">
        <f>IF($D$81="Y/T","Isi Tujuan",IF($E$81=0,0,IF(K81="Y",1,IF(K81="T",0,"Isi Dulu"))))</f>
        <v>Isi Tujuan</v>
      </c>
      <c r="M81" s="848" t="s">
        <v>26</v>
      </c>
      <c r="N81" s="851" t="str">
        <f>IF(M81="Y",1,IF(M81="T",0,IF(M81="Y/T","Belum diisi","Error")))</f>
        <v>Belum diisi</v>
      </c>
    </row>
    <row r="82" spans="2:14" ht="15.75">
      <c r="B82" s="837"/>
      <c r="C82" s="840"/>
      <c r="D82" s="858"/>
      <c r="E82" s="861"/>
      <c r="F82" s="549">
        <v>2</v>
      </c>
      <c r="G82" s="550"/>
      <c r="H82" s="598" t="str">
        <f t="shared" si="1"/>
        <v>Belum Diisi</v>
      </c>
      <c r="I82" s="592" t="s">
        <v>26</v>
      </c>
      <c r="J82" s="593" t="str">
        <f>IF($D$81="Y/T","Isi Tujuan",IF($E$81=0,0,IF(I82="Y",1,IF(I82="T",0,"Isi Dulu"))))</f>
        <v>Isi Tujuan</v>
      </c>
      <c r="K82" s="592" t="s">
        <v>26</v>
      </c>
      <c r="L82" s="593" t="str">
        <f>IF($D$81="Y/T","Isi Tujuan",IF($E$81=0,0,IF(K82="Y",1,IF(K82="T",0,"Isi Dulu"))))</f>
        <v>Isi Tujuan</v>
      </c>
      <c r="M82" s="849"/>
      <c r="N82" s="852"/>
    </row>
    <row r="83" spans="2:14" ht="15.75">
      <c r="B83" s="837"/>
      <c r="C83" s="840"/>
      <c r="D83" s="858"/>
      <c r="E83" s="861"/>
      <c r="F83" s="549">
        <v>3</v>
      </c>
      <c r="G83" s="550"/>
      <c r="H83" s="598" t="str">
        <f t="shared" si="1"/>
        <v>Belum Diisi</v>
      </c>
      <c r="I83" s="592" t="s">
        <v>26</v>
      </c>
      <c r="J83" s="593" t="str">
        <f>IF($D$81="Y/T","Isi Tujuan",IF($E$81=0,0,IF(I83="Y",1,IF(I83="T",0,"Isi Dulu"))))</f>
        <v>Isi Tujuan</v>
      </c>
      <c r="K83" s="592" t="s">
        <v>26</v>
      </c>
      <c r="L83" s="593" t="str">
        <f>IF($D$81="Y/T","Isi Tujuan",IF($E$81=0,0,IF(K83="Y",1,IF(K83="T",0,"Isi Dulu"))))</f>
        <v>Isi Tujuan</v>
      </c>
      <c r="M83" s="849"/>
      <c r="N83" s="852"/>
    </row>
    <row r="84" spans="2:14" ht="15.75">
      <c r="B84" s="837"/>
      <c r="C84" s="840"/>
      <c r="D84" s="858"/>
      <c r="E84" s="861"/>
      <c r="F84" s="549">
        <v>4</v>
      </c>
      <c r="G84" s="550"/>
      <c r="H84" s="598" t="str">
        <f t="shared" si="1"/>
        <v>Belum Diisi</v>
      </c>
      <c r="I84" s="592" t="s">
        <v>26</v>
      </c>
      <c r="J84" s="593" t="str">
        <f>IF($D$81="Y/T","Isi Tujuan",IF($E$81=0,0,IF(I84="Y",1,IF(I84="T",0,"Isi Dulu"))))</f>
        <v>Isi Tujuan</v>
      </c>
      <c r="K84" s="592" t="s">
        <v>26</v>
      </c>
      <c r="L84" s="593" t="str">
        <f>IF($D$81="Y/T","Isi Tujuan",IF($E$81=0,0,IF(K84="Y",1,IF(K84="T",0,"Isi Dulu"))))</f>
        <v>Isi Tujuan</v>
      </c>
      <c r="M84" s="849"/>
      <c r="N84" s="852"/>
    </row>
    <row r="85" spans="2:14" ht="15.75">
      <c r="B85" s="838"/>
      <c r="C85" s="841"/>
      <c r="D85" s="859"/>
      <c r="E85" s="862"/>
      <c r="F85" s="569">
        <v>5</v>
      </c>
      <c r="G85" s="570"/>
      <c r="H85" s="599" t="str">
        <f t="shared" si="1"/>
        <v>Belum Diisi</v>
      </c>
      <c r="I85" s="595" t="s">
        <v>26</v>
      </c>
      <c r="J85" s="596" t="str">
        <f>IF($D$81="Y/T","Isi Tujuan",IF($E$81=0,0,IF(I85="Y",1,IF(I85="T",0,"Isi Dulu"))))</f>
        <v>Isi Tujuan</v>
      </c>
      <c r="K85" s="595" t="s">
        <v>26</v>
      </c>
      <c r="L85" s="596" t="str">
        <f>IF($D$81="Y/T","Isi Tujuan",IF($E$81=0,0,IF(K85="Y",1,IF(K85="T",0,"Isi Dulu"))))</f>
        <v>Isi Tujuan</v>
      </c>
      <c r="M85" s="850"/>
      <c r="N85" s="853"/>
    </row>
    <row r="86" spans="2:14" ht="15.75">
      <c r="B86" s="836">
        <v>17</v>
      </c>
      <c r="C86" s="839"/>
      <c r="D86" s="857" t="s">
        <v>26</v>
      </c>
      <c r="E86" s="860" t="str">
        <f>IF(D86="Y",1,IF(D86="T",0,IF(D86="Y/T","Belum diisi","Error")))</f>
        <v>Belum diisi</v>
      </c>
      <c r="F86" s="528">
        <v>1</v>
      </c>
      <c r="G86" s="529"/>
      <c r="H86" s="600" t="str">
        <f t="shared" si="1"/>
        <v>Belum Diisi</v>
      </c>
      <c r="I86" s="590" t="s">
        <v>26</v>
      </c>
      <c r="J86" s="591" t="str">
        <f>IF($D$86="Y/T","Isi Tujuan",IF($E$86=0,0,IF(I86="Y",1,IF(I86="T",0,"Isi Dulu"))))</f>
        <v>Isi Tujuan</v>
      </c>
      <c r="K86" s="590" t="s">
        <v>26</v>
      </c>
      <c r="L86" s="591" t="str">
        <f>IF($D$86="Y/T","Isi Tujuan",IF($E$86=0,0,IF(K86="Y",1,IF(K86="T",0,"Isi Dulu"))))</f>
        <v>Isi Tujuan</v>
      </c>
      <c r="M86" s="848" t="s">
        <v>26</v>
      </c>
      <c r="N86" s="851" t="str">
        <f>IF(M86="Y",1,IF(M86="T",0,IF(M86="Y/T","Belum diisi","Error")))</f>
        <v>Belum diisi</v>
      </c>
    </row>
    <row r="87" spans="2:14" ht="15.75">
      <c r="B87" s="837"/>
      <c r="C87" s="840"/>
      <c r="D87" s="858"/>
      <c r="E87" s="861"/>
      <c r="F87" s="549">
        <v>2</v>
      </c>
      <c r="G87" s="550"/>
      <c r="H87" s="598" t="str">
        <f t="shared" si="1"/>
        <v>Belum Diisi</v>
      </c>
      <c r="I87" s="592" t="s">
        <v>26</v>
      </c>
      <c r="J87" s="593" t="str">
        <f>IF($D$86="Y/T","Isi Tujuan",IF($E$86=0,0,IF(I87="Y",1,IF(I87="T",0,"Isi Dulu"))))</f>
        <v>Isi Tujuan</v>
      </c>
      <c r="K87" s="592" t="s">
        <v>26</v>
      </c>
      <c r="L87" s="593" t="str">
        <f>IF($D$86="Y/T","Isi Tujuan",IF($E$86=0,0,IF(K87="Y",1,IF(K87="T",0,"Isi Dulu"))))</f>
        <v>Isi Tujuan</v>
      </c>
      <c r="M87" s="849"/>
      <c r="N87" s="852"/>
    </row>
    <row r="88" spans="2:14" ht="15.75">
      <c r="B88" s="837"/>
      <c r="C88" s="840"/>
      <c r="D88" s="858"/>
      <c r="E88" s="861"/>
      <c r="F88" s="549">
        <v>3</v>
      </c>
      <c r="G88" s="550"/>
      <c r="H88" s="598" t="str">
        <f t="shared" si="1"/>
        <v>Belum Diisi</v>
      </c>
      <c r="I88" s="592" t="s">
        <v>26</v>
      </c>
      <c r="J88" s="593" t="str">
        <f>IF($D$86="Y/T","Isi Tujuan",IF($E$86=0,0,IF(I88="Y",1,IF(I88="T",0,"Isi Dulu"))))</f>
        <v>Isi Tujuan</v>
      </c>
      <c r="K88" s="592" t="s">
        <v>26</v>
      </c>
      <c r="L88" s="593" t="str">
        <f>IF($D$86="Y/T","Isi Tujuan",IF($E$86=0,0,IF(K88="Y",1,IF(K88="T",0,"Isi Dulu"))))</f>
        <v>Isi Tujuan</v>
      </c>
      <c r="M88" s="849"/>
      <c r="N88" s="852"/>
    </row>
    <row r="89" spans="2:14" ht="15.75">
      <c r="B89" s="837"/>
      <c r="C89" s="840"/>
      <c r="D89" s="858"/>
      <c r="E89" s="861"/>
      <c r="F89" s="549">
        <v>4</v>
      </c>
      <c r="G89" s="550"/>
      <c r="H89" s="598" t="str">
        <f t="shared" si="1"/>
        <v>Belum Diisi</v>
      </c>
      <c r="I89" s="592" t="s">
        <v>26</v>
      </c>
      <c r="J89" s="593" t="str">
        <f>IF($D$86="Y/T","Isi Tujuan",IF($E$86=0,0,IF(I89="Y",1,IF(I89="T",0,"Isi Dulu"))))</f>
        <v>Isi Tujuan</v>
      </c>
      <c r="K89" s="592" t="s">
        <v>26</v>
      </c>
      <c r="L89" s="593" t="str">
        <f>IF($D$86="Y/T","Isi Tujuan",IF($E$86=0,0,IF(K89="Y",1,IF(K89="T",0,"Isi Dulu"))))</f>
        <v>Isi Tujuan</v>
      </c>
      <c r="M89" s="849"/>
      <c r="N89" s="852"/>
    </row>
    <row r="90" spans="2:14" ht="15.75">
      <c r="B90" s="838"/>
      <c r="C90" s="841"/>
      <c r="D90" s="859"/>
      <c r="E90" s="862"/>
      <c r="F90" s="569">
        <v>5</v>
      </c>
      <c r="G90" s="570"/>
      <c r="H90" s="599" t="str">
        <f t="shared" si="1"/>
        <v>Belum Diisi</v>
      </c>
      <c r="I90" s="595" t="s">
        <v>26</v>
      </c>
      <c r="J90" s="596" t="str">
        <f>IF($D$86="Y/T","Isi Tujuan",IF($E$86=0,0,IF(I90="Y",1,IF(I90="T",0,"Isi Dulu"))))</f>
        <v>Isi Tujuan</v>
      </c>
      <c r="K90" s="595" t="s">
        <v>26</v>
      </c>
      <c r="L90" s="596" t="str">
        <f>IF($D$86="Y/T","Isi Tujuan",IF($E$86=0,0,IF(K90="Y",1,IF(K90="T",0,"Isi Dulu"))))</f>
        <v>Isi Tujuan</v>
      </c>
      <c r="M90" s="850"/>
      <c r="N90" s="853"/>
    </row>
    <row r="91" spans="2:14" ht="15.75">
      <c r="B91" s="836">
        <v>18</v>
      </c>
      <c r="C91" s="839"/>
      <c r="D91" s="857" t="s">
        <v>26</v>
      </c>
      <c r="E91" s="860" t="str">
        <f>IF(D91="Y",1,IF(D91="T",0,IF(D91="Y/T","Belum diisi","Error")))</f>
        <v>Belum diisi</v>
      </c>
      <c r="F91" s="528">
        <v>1</v>
      </c>
      <c r="G91" s="529"/>
      <c r="H91" s="600" t="str">
        <f t="shared" si="1"/>
        <v>Belum Diisi</v>
      </c>
      <c r="I91" s="590" t="s">
        <v>26</v>
      </c>
      <c r="J91" s="591" t="str">
        <f>IF($D$91="Y/T","Isi Tujuan",IF($E$91=0,0,IF(I91="Y",1,IF(I91="T",0,"Isi Dulu"))))</f>
        <v>Isi Tujuan</v>
      </c>
      <c r="K91" s="590" t="s">
        <v>26</v>
      </c>
      <c r="L91" s="591" t="str">
        <f>IF($D$91="Y/T","Isi Tujuan",IF($E$91=0,0,IF(K91="Y",1,IF(K91="T",0,"Isi Dulu"))))</f>
        <v>Isi Tujuan</v>
      </c>
      <c r="M91" s="848" t="s">
        <v>26</v>
      </c>
      <c r="N91" s="851" t="str">
        <f>IF(M91="Y",1,IF(M91="T",0,IF(M91="Y/T","Belum diisi","Error")))</f>
        <v>Belum diisi</v>
      </c>
    </row>
    <row r="92" spans="2:14" ht="15.75">
      <c r="B92" s="837"/>
      <c r="C92" s="840"/>
      <c r="D92" s="858"/>
      <c r="E92" s="861"/>
      <c r="F92" s="549">
        <v>2</v>
      </c>
      <c r="G92" s="550"/>
      <c r="H92" s="598" t="str">
        <f t="shared" si="1"/>
        <v>Belum Diisi</v>
      </c>
      <c r="I92" s="592" t="s">
        <v>26</v>
      </c>
      <c r="J92" s="593" t="str">
        <f>IF($D$91="Y/T","Isi Tujuan",IF($E$91=0,0,IF(I92="Y",1,IF(I92="T",0,"Isi Dulu"))))</f>
        <v>Isi Tujuan</v>
      </c>
      <c r="K92" s="592" t="s">
        <v>26</v>
      </c>
      <c r="L92" s="593" t="str">
        <f>IF($D$91="Y/T","Isi Tujuan",IF($E$91=0,0,IF(K92="Y",1,IF(K92="T",0,"Isi Dulu"))))</f>
        <v>Isi Tujuan</v>
      </c>
      <c r="M92" s="849"/>
      <c r="N92" s="852"/>
    </row>
    <row r="93" spans="2:14" ht="15.75">
      <c r="B93" s="837"/>
      <c r="C93" s="840"/>
      <c r="D93" s="858"/>
      <c r="E93" s="861"/>
      <c r="F93" s="549">
        <v>3</v>
      </c>
      <c r="G93" s="550"/>
      <c r="H93" s="598" t="str">
        <f t="shared" si="1"/>
        <v>Belum Diisi</v>
      </c>
      <c r="I93" s="592" t="s">
        <v>26</v>
      </c>
      <c r="J93" s="593" t="str">
        <f>IF($D$91="Y/T","Isi Tujuan",IF($E$91=0,0,IF(I93="Y",1,IF(I93="T",0,"Isi Dulu"))))</f>
        <v>Isi Tujuan</v>
      </c>
      <c r="K93" s="592" t="s">
        <v>26</v>
      </c>
      <c r="L93" s="593" t="str">
        <f>IF($D$91="Y/T","Isi Tujuan",IF($E$91=0,0,IF(K93="Y",1,IF(K93="T",0,"Isi Dulu"))))</f>
        <v>Isi Tujuan</v>
      </c>
      <c r="M93" s="849"/>
      <c r="N93" s="852"/>
    </row>
    <row r="94" spans="2:14" ht="15.75">
      <c r="B94" s="837"/>
      <c r="C94" s="840"/>
      <c r="D94" s="858"/>
      <c r="E94" s="861"/>
      <c r="F94" s="549">
        <v>4</v>
      </c>
      <c r="G94" s="550"/>
      <c r="H94" s="598" t="str">
        <f t="shared" si="1"/>
        <v>Belum Diisi</v>
      </c>
      <c r="I94" s="592" t="s">
        <v>26</v>
      </c>
      <c r="J94" s="593" t="str">
        <f>IF($D$91="Y/T","Isi Tujuan",IF($E$91=0,0,IF(I94="Y",1,IF(I94="T",0,"Isi Dulu"))))</f>
        <v>Isi Tujuan</v>
      </c>
      <c r="K94" s="592" t="s">
        <v>26</v>
      </c>
      <c r="L94" s="593" t="str">
        <f>IF($D$91="Y/T","Isi Tujuan",IF($E$91=0,0,IF(K94="Y",1,IF(K94="T",0,"Isi Dulu"))))</f>
        <v>Isi Tujuan</v>
      </c>
      <c r="M94" s="849"/>
      <c r="N94" s="852"/>
    </row>
    <row r="95" spans="2:14" ht="15.75">
      <c r="B95" s="838"/>
      <c r="C95" s="841"/>
      <c r="D95" s="859"/>
      <c r="E95" s="862"/>
      <c r="F95" s="569">
        <v>5</v>
      </c>
      <c r="G95" s="570"/>
      <c r="H95" s="599" t="str">
        <f t="shared" si="1"/>
        <v>Belum Diisi</v>
      </c>
      <c r="I95" s="595" t="s">
        <v>26</v>
      </c>
      <c r="J95" s="596" t="str">
        <f>IF($D$91="Y/T","Isi Tujuan",IF($E$91=0,0,IF(I95="Y",1,IF(I95="T",0,"Isi Dulu"))))</f>
        <v>Isi Tujuan</v>
      </c>
      <c r="K95" s="595" t="s">
        <v>26</v>
      </c>
      <c r="L95" s="596" t="str">
        <f>IF($D$91="Y/T","Isi Tujuan",IF($E$91=0,0,IF(K95="Y",1,IF(K95="T",0,"Isi Dulu"))))</f>
        <v>Isi Tujuan</v>
      </c>
      <c r="M95" s="850"/>
      <c r="N95" s="853"/>
    </row>
    <row r="96" spans="2:14" ht="15.75">
      <c r="B96" s="836">
        <v>19</v>
      </c>
      <c r="C96" s="839"/>
      <c r="D96" s="857" t="s">
        <v>26</v>
      </c>
      <c r="E96" s="860" t="str">
        <f>IF(D96="Y",1,IF(D96="T",0,IF(D96="Y/T","Belum diisi","Error")))</f>
        <v>Belum diisi</v>
      </c>
      <c r="F96" s="528">
        <v>1</v>
      </c>
      <c r="G96" s="529"/>
      <c r="H96" s="600" t="str">
        <f t="shared" si="1"/>
        <v>Belum Diisi</v>
      </c>
      <c r="I96" s="590" t="s">
        <v>26</v>
      </c>
      <c r="J96" s="591" t="str">
        <f>IF($D$96="Y/T","Isi Tujuan",IF($E$96=0,0,IF(I96="Y",1,IF(I96="T",0,"Isi Dulu"))))</f>
        <v>Isi Tujuan</v>
      </c>
      <c r="K96" s="590" t="s">
        <v>26</v>
      </c>
      <c r="L96" s="591" t="str">
        <f>IF($D$96="Y/T","Isi Tujuan",IF($E$96=0,0,IF(K96="Y",1,IF(K96="T",0,"Isi Dulu"))))</f>
        <v>Isi Tujuan</v>
      </c>
      <c r="M96" s="848" t="s">
        <v>26</v>
      </c>
      <c r="N96" s="851" t="str">
        <f>IF(M96="Y",1,IF(M96="T",0,IF(M96="Y/T","Belum diisi","Error")))</f>
        <v>Belum diisi</v>
      </c>
    </row>
    <row r="97" spans="2:18" ht="15.75">
      <c r="B97" s="837"/>
      <c r="C97" s="840"/>
      <c r="D97" s="858"/>
      <c r="E97" s="861"/>
      <c r="F97" s="549">
        <v>2</v>
      </c>
      <c r="G97" s="550"/>
      <c r="H97" s="598" t="str">
        <f t="shared" si="1"/>
        <v>Belum Diisi</v>
      </c>
      <c r="I97" s="592" t="s">
        <v>26</v>
      </c>
      <c r="J97" s="593" t="str">
        <f>IF($D$96="Y/T","Isi Tujuan",IF($E$96=0,0,IF(I97="Y",1,IF(I97="T",0,"Isi Dulu"))))</f>
        <v>Isi Tujuan</v>
      </c>
      <c r="K97" s="592" t="s">
        <v>26</v>
      </c>
      <c r="L97" s="593" t="str">
        <f>IF($D$96="Y/T","Isi Tujuan",IF($E$96=0,0,IF(K97="Y",1,IF(K97="T",0,"Isi Dulu"))))</f>
        <v>Isi Tujuan</v>
      </c>
      <c r="M97" s="849"/>
      <c r="N97" s="852"/>
    </row>
    <row r="98" spans="2:18" ht="15.75">
      <c r="B98" s="837"/>
      <c r="C98" s="840"/>
      <c r="D98" s="858"/>
      <c r="E98" s="861"/>
      <c r="F98" s="549">
        <v>3</v>
      </c>
      <c r="G98" s="550"/>
      <c r="H98" s="598" t="str">
        <f t="shared" si="1"/>
        <v>Belum Diisi</v>
      </c>
      <c r="I98" s="592" t="s">
        <v>26</v>
      </c>
      <c r="J98" s="593" t="str">
        <f>IF($D$96="Y/T","Isi Tujuan",IF($E$96=0,0,IF(I98="Y",1,IF(I98="T",0,"Isi Dulu"))))</f>
        <v>Isi Tujuan</v>
      </c>
      <c r="K98" s="592" t="s">
        <v>26</v>
      </c>
      <c r="L98" s="593" t="str">
        <f>IF($D$96="Y/T","Isi Tujuan",IF($E$96=0,0,IF(K98="Y",1,IF(K98="T",0,"Isi Dulu"))))</f>
        <v>Isi Tujuan</v>
      </c>
      <c r="M98" s="849"/>
      <c r="N98" s="852"/>
    </row>
    <row r="99" spans="2:18" ht="15.75">
      <c r="B99" s="837"/>
      <c r="C99" s="840"/>
      <c r="D99" s="858"/>
      <c r="E99" s="861"/>
      <c r="F99" s="549">
        <v>4</v>
      </c>
      <c r="G99" s="550"/>
      <c r="H99" s="598" t="str">
        <f t="shared" si="1"/>
        <v>Belum Diisi</v>
      </c>
      <c r="I99" s="592" t="s">
        <v>26</v>
      </c>
      <c r="J99" s="593" t="str">
        <f>IF($D$96="Y/T","Isi Tujuan",IF($E$96=0,0,IF(I99="Y",1,IF(I99="T",0,"Isi Dulu"))))</f>
        <v>Isi Tujuan</v>
      </c>
      <c r="K99" s="592" t="s">
        <v>26</v>
      </c>
      <c r="L99" s="593" t="str">
        <f>IF($D$96="Y/T","Isi Tujuan",IF($E$96=0,0,IF(K99="Y",1,IF(K99="T",0,"Isi Dulu"))))</f>
        <v>Isi Tujuan</v>
      </c>
      <c r="M99" s="849"/>
      <c r="N99" s="852"/>
    </row>
    <row r="100" spans="2:18" ht="15.75">
      <c r="B100" s="838"/>
      <c r="C100" s="841"/>
      <c r="D100" s="859"/>
      <c r="E100" s="862"/>
      <c r="F100" s="569">
        <v>5</v>
      </c>
      <c r="G100" s="570"/>
      <c r="H100" s="599" t="str">
        <f t="shared" si="1"/>
        <v>Belum Diisi</v>
      </c>
      <c r="I100" s="595" t="s">
        <v>26</v>
      </c>
      <c r="J100" s="596" t="str">
        <f>IF($D$96="Y/T","Isi Tujuan",IF($E$96=0,0,IF(I100="Y",1,IF(I100="T",0,"Isi Dulu"))))</f>
        <v>Isi Tujuan</v>
      </c>
      <c r="K100" s="595" t="s">
        <v>26</v>
      </c>
      <c r="L100" s="596" t="str">
        <f>IF($D$96="Y/T","Isi Tujuan",IF($E$96=0,0,IF(K100="Y",1,IF(K100="T",0,"Isi Dulu"))))</f>
        <v>Isi Tujuan</v>
      </c>
      <c r="M100" s="850"/>
      <c r="N100" s="853"/>
    </row>
    <row r="101" spans="2:18" ht="15.75">
      <c r="B101" s="836">
        <v>20</v>
      </c>
      <c r="C101" s="839"/>
      <c r="D101" s="857" t="s">
        <v>26</v>
      </c>
      <c r="E101" s="860" t="str">
        <f>IF(D101="Y",1,IF(D101="T",0,IF(D101="Y/T","Belum diisi","Error")))</f>
        <v>Belum diisi</v>
      </c>
      <c r="F101" s="528">
        <v>1</v>
      </c>
      <c r="G101" s="529"/>
      <c r="H101" s="600" t="str">
        <f t="shared" si="1"/>
        <v>Belum Diisi</v>
      </c>
      <c r="I101" s="590" t="s">
        <v>26</v>
      </c>
      <c r="J101" s="591" t="str">
        <f>IF($D$101="Y/T","Isi Tujuan",IF($E$101=0,0,IF(I101="Y",1,IF(I101="T",0,"Isi Dulu"))))</f>
        <v>Isi Tujuan</v>
      </c>
      <c r="K101" s="590" t="s">
        <v>26</v>
      </c>
      <c r="L101" s="591" t="str">
        <f>IF($D$101="Y/T","Isi Tujuan",IF($E$101=0,0,IF(K101="Y",1,IF(K101="T",0,"Isi Dulu"))))</f>
        <v>Isi Tujuan</v>
      </c>
      <c r="M101" s="848" t="s">
        <v>26</v>
      </c>
      <c r="N101" s="851" t="str">
        <f>IF(M101="Y",1,IF(M101="T",0,IF(M101="Y/T","Belum diisi","Error")))</f>
        <v>Belum diisi</v>
      </c>
    </row>
    <row r="102" spans="2:18" ht="15.75">
      <c r="B102" s="837"/>
      <c r="C102" s="840"/>
      <c r="D102" s="858"/>
      <c r="E102" s="861"/>
      <c r="F102" s="549">
        <v>2</v>
      </c>
      <c r="G102" s="550"/>
      <c r="H102" s="598" t="str">
        <f t="shared" si="1"/>
        <v>Belum Diisi</v>
      </c>
      <c r="I102" s="592" t="s">
        <v>26</v>
      </c>
      <c r="J102" s="593" t="str">
        <f>IF($D$101="Y/T","Isi Tujuan",IF($E$101=0,0,IF(I102="Y",1,IF(I102="T",0,"Isi Dulu"))))</f>
        <v>Isi Tujuan</v>
      </c>
      <c r="K102" s="592" t="s">
        <v>26</v>
      </c>
      <c r="L102" s="593" t="str">
        <f>IF($D$101="Y/T","Isi Tujuan",IF($E$101=0,0,IF(K102="Y",1,IF(K102="T",0,"Isi Dulu"))))</f>
        <v>Isi Tujuan</v>
      </c>
      <c r="M102" s="849"/>
      <c r="N102" s="852"/>
    </row>
    <row r="103" spans="2:18" ht="15.75">
      <c r="B103" s="837"/>
      <c r="C103" s="840"/>
      <c r="D103" s="858"/>
      <c r="E103" s="861"/>
      <c r="F103" s="549">
        <v>3</v>
      </c>
      <c r="G103" s="550"/>
      <c r="H103" s="598" t="str">
        <f t="shared" si="1"/>
        <v>Belum Diisi</v>
      </c>
      <c r="I103" s="592" t="s">
        <v>26</v>
      </c>
      <c r="J103" s="593" t="str">
        <f>IF($D$101="Y/T","Isi Tujuan",IF($E$101=0,0,IF(I103="Y",1,IF(I103="T",0,"Isi Dulu"))))</f>
        <v>Isi Tujuan</v>
      </c>
      <c r="K103" s="592" t="s">
        <v>26</v>
      </c>
      <c r="L103" s="593" t="str">
        <f>IF($D$101="Y/T","Isi Tujuan",IF($E$101=0,0,IF(K103="Y",1,IF(K103="T",0,"Isi Dulu"))))</f>
        <v>Isi Tujuan</v>
      </c>
      <c r="M103" s="849"/>
      <c r="N103" s="852"/>
    </row>
    <row r="104" spans="2:18" ht="15.75">
      <c r="B104" s="837"/>
      <c r="C104" s="840"/>
      <c r="D104" s="858"/>
      <c r="E104" s="861"/>
      <c r="F104" s="549">
        <v>4</v>
      </c>
      <c r="G104" s="550"/>
      <c r="H104" s="598" t="str">
        <f t="shared" si="1"/>
        <v>Belum Diisi</v>
      </c>
      <c r="I104" s="592" t="s">
        <v>26</v>
      </c>
      <c r="J104" s="593" t="str">
        <f>IF($D$101="Y/T","Isi Tujuan",IF($E$101=0,0,IF(I104="Y",1,IF(I104="T",0,"Isi Dulu"))))</f>
        <v>Isi Tujuan</v>
      </c>
      <c r="K104" s="592" t="s">
        <v>26</v>
      </c>
      <c r="L104" s="593" t="str">
        <f>IF($D$101="Y/T","Isi Tujuan",IF($E$101=0,0,IF(K104="Y",1,IF(K104="T",0,"Isi Dulu"))))</f>
        <v>Isi Tujuan</v>
      </c>
      <c r="M104" s="849"/>
      <c r="N104" s="852"/>
    </row>
    <row r="105" spans="2:18" ht="15.75">
      <c r="B105" s="838"/>
      <c r="C105" s="841"/>
      <c r="D105" s="859"/>
      <c r="E105" s="862"/>
      <c r="F105" s="569">
        <v>5</v>
      </c>
      <c r="G105" s="570"/>
      <c r="H105" s="599" t="str">
        <f t="shared" si="1"/>
        <v>Belum Diisi</v>
      </c>
      <c r="I105" s="595" t="s">
        <v>26</v>
      </c>
      <c r="J105" s="596" t="str">
        <f>IF($D$101="Y/T","Isi Tujuan",IF($E$101=0,0,IF(I105="Y",1,IF(I105="T",0,"Isi Dulu"))))</f>
        <v>Isi Tujuan</v>
      </c>
      <c r="K105" s="595" t="s">
        <v>26</v>
      </c>
      <c r="L105" s="596" t="str">
        <f>IF($D$101="Y/T","Isi Tujuan",IF($E$101=0,0,IF(K105="Y",1,IF(K105="T",0,"Isi Dulu"))))</f>
        <v>Isi Tujuan</v>
      </c>
      <c r="M105" s="850"/>
      <c r="N105" s="853"/>
    </row>
    <row r="106" spans="2:18" s="527" customFormat="1" ht="15.75">
      <c r="B106" s="601"/>
      <c r="C106" s="581"/>
      <c r="D106" s="582"/>
      <c r="E106" s="602" t="e">
        <f>AVERAGE(E6:E105)</f>
        <v>#DIV/0!</v>
      </c>
      <c r="F106" s="603"/>
      <c r="G106" s="583"/>
      <c r="H106" s="602" t="e">
        <f>(IF($D6="Y/T",0,AVERAGE(H6:H10))+IF($D11="Y/T",0,AVERAGE(H11:H15))+IF($D16="Y/T",0,AVERAGE(H16:H20))+IF($D21="Y/T",0,AVERAGE(H21:H25))+IF($D26="Y/T",0,AVERAGE(H26:H30))+IF($D31="Y/T",0,AVERAGE(H31:H35))+IF($D36="Y/T",0,AVERAGE(H36:H40))+IF($D41="Y/T",0,AVERAGE(H41:H45))+IF($D46="Y/T",0,AVERAGE(H46:H50))+IF($D51="Y/T",0,AVERAGE(H51:H55))+IF($D56="Y/T",0,AVERAGE(H56:H60))+IF($D61="Y/T",0,AVERAGE(H61:H65))+IF($D66="Y/T",0,AVERAGE(H66:H70))+IF($D71="Y/T",0,AVERAGE(H71:H75))+IF($D76="Y/T",0,AVERAGE(H76:H80))+IF($D81="Y/T",0,AVERAGE(H81:H85))+IF($D86="Y/T",0,AVERAGE(H86:H90))+IF($D91="Y/T",0,AVERAGE(H91:H95))+IF($D96="Y/T",0,AVERAGE(H96:H100))+IF($D101="Y/T",0,AVERAGE(H101:H105)))/(COUNTIF($D6:$D105,"Y")+COUNTIF($D6:$D105,"T"))</f>
        <v>#DIV/0!</v>
      </c>
      <c r="I106" s="582"/>
      <c r="J106" s="602" t="e">
        <f>(IF($D6="Y/T",0,AVERAGE(J6:J10))+IF($D11="Y/T",0,AVERAGE(J11:J15))+IF($D16="Y/T",0,AVERAGE(J16:J20))+IF($D21="Y/T",0,AVERAGE(J21:J25))+IF($D26="Y/T",0,AVERAGE(J26:J30))+IF($D31="Y/T",0,AVERAGE(J31:J35))+IF($D36="Y/T",0,AVERAGE(J36:J40))+IF($D41="Y/T",0,AVERAGE(J41:J45))+IF($D46="Y/T",0,AVERAGE(J46:J50))+IF($D51="Y/T",0,AVERAGE(J51:J55))+IF($D56="Y/T",0,AVERAGE(J56:J60))+IF($D61="Y/T",0,AVERAGE(J61:J65))+IF($D66="Y/T",0,AVERAGE(J66:J70))+IF($D71="Y/T",0,AVERAGE(J71:J75))+IF($D76="Y/T",0,AVERAGE(J76:J80))+IF($D81="Y/T",0,AVERAGE(J81:J85))+IF($D86="Y/T",0,AVERAGE(J86:J90))+IF($D91="Y/T",0,AVERAGE(J91:J95))+IF($D96="Y/T",0,AVERAGE(J96:J100))+IF($D101="Y/T",0,AVERAGE(J101:J105)))/(COUNTIF($D6:$D105,"Y")+COUNTIF($D6:$D105,"T"))</f>
        <v>#DIV/0!</v>
      </c>
      <c r="K106" s="582"/>
      <c r="L106" s="602" t="e">
        <f>(IF($D6="Y/T",0,AVERAGE(L6:L10))+IF($D11="Y/T",0,AVERAGE(L11:L15))+IF($D16="Y/T",0,AVERAGE(L16:L20))+IF($D21="Y/T",0,AVERAGE(L21:L25))+IF($D26="Y/T",0,AVERAGE(L26:L30))+IF($D31="Y/T",0,AVERAGE(L31:L35))+IF($D36="Y/T",0,AVERAGE(L36:L40))+IF($D41="Y/T",0,AVERAGE(L41:L45))+IF($D46="Y/T",0,AVERAGE(L46:L50))+IF($D51="Y/T",0,AVERAGE(L51:L55))+IF($D56="Y/T",0,AVERAGE(L56:L60))+IF($D61="Y/T",0,AVERAGE(L61:L65))+IF($D66="Y/T",0,AVERAGE(L66:L70))+IF($D71="Y/T",0,AVERAGE(L71:L75))+IF($D76="Y/T",0,AVERAGE(L76:L80))+IF($D81="Y/T",0,AVERAGE(L81:L85))+IF($D86="Y/T",0,AVERAGE(L86:L90))+IF($D91="Y/T",0,AVERAGE(L91:L95))+IF($D96="Y/T",0,AVERAGE(L96:L100))+IF($D101="Y/T",0,AVERAGE(L101:L105)))/(COUNTIF($D6:$D105,"Y")+COUNTIF($D6:$D105,"T"))</f>
        <v>#DIV/0!</v>
      </c>
      <c r="M106" s="582"/>
      <c r="N106" s="602" t="e">
        <f>AVERAGE(N6:N105)</f>
        <v>#DIV/0!</v>
      </c>
    </row>
    <row r="107" spans="2:18" s="527" customFormat="1" ht="15.75">
      <c r="B107" s="864" t="s">
        <v>508</v>
      </c>
      <c r="C107" s="865"/>
      <c r="D107" s="865"/>
      <c r="E107" s="865"/>
      <c r="F107" s="865"/>
      <c r="G107" s="865"/>
      <c r="H107" s="865"/>
      <c r="I107" s="865"/>
      <c r="J107" s="866"/>
      <c r="K107" s="604"/>
      <c r="L107" s="604"/>
      <c r="M107" s="604"/>
      <c r="N107" s="604"/>
      <c r="O107" s="517"/>
      <c r="P107" s="517"/>
      <c r="Q107" s="517"/>
      <c r="R107" s="517"/>
    </row>
    <row r="108" spans="2:18" s="527" customFormat="1" ht="15.75">
      <c r="B108" s="836">
        <v>1</v>
      </c>
      <c r="C108" s="839"/>
      <c r="D108" s="857" t="s">
        <v>26</v>
      </c>
      <c r="E108" s="854" t="str">
        <f>IF(D108="Y",1,IF(D108="T",0,IF(D108="Y/T","Belum diisi","Error")))</f>
        <v>Belum diisi</v>
      </c>
      <c r="F108" s="528">
        <v>1</v>
      </c>
      <c r="G108" s="529"/>
      <c r="H108" s="589" t="str">
        <f t="shared" ref="H108:H171" si="2">IF(OR(J108="Isi Dulu",L108="Isi Dulu",J108="Isi Sasaran",L108="Isi Sasaran"),"Belum Diisi",IF(SUM(J108,L108)=2,1,IF(SUM(J108,L108)=1,0,IF(SUM(J108,L108)=0,0,"Error"))))</f>
        <v>Belum Diisi</v>
      </c>
      <c r="I108" s="590" t="s">
        <v>26</v>
      </c>
      <c r="J108" s="591" t="str">
        <f>IF($D$108="Y/T","Isi Sasaran",IF($E$108=0,0,IF(I108="Y",1,IF(I108="T",0,"Isi Dulu"))))</f>
        <v>Isi Sasaran</v>
      </c>
      <c r="K108" s="590" t="s">
        <v>26</v>
      </c>
      <c r="L108" s="591" t="str">
        <f>IF($D$108="Y/T","Isi Sasaran",IF($E$108=0,0,IF(K108="Y",1,IF(K108="T",0,"Isi Dulu"))))</f>
        <v>Isi Sasaran</v>
      </c>
      <c r="M108" s="848" t="s">
        <v>26</v>
      </c>
      <c r="N108" s="851" t="str">
        <f>IF(M108="Y",1,IF(M108="T",0,IF(M108="Y/T","Belum diisi","Error")))</f>
        <v>Belum diisi</v>
      </c>
      <c r="O108" s="517"/>
      <c r="P108" s="517"/>
      <c r="Q108" s="517"/>
      <c r="R108" s="517"/>
    </row>
    <row r="109" spans="2:18" s="527" customFormat="1" ht="15.75">
      <c r="B109" s="837"/>
      <c r="C109" s="840"/>
      <c r="D109" s="858"/>
      <c r="E109" s="855"/>
      <c r="F109" s="549">
        <v>2</v>
      </c>
      <c r="G109" s="550"/>
      <c r="H109" s="589" t="str">
        <f t="shared" si="2"/>
        <v>Belum Diisi</v>
      </c>
      <c r="I109" s="592" t="s">
        <v>26</v>
      </c>
      <c r="J109" s="593" t="str">
        <f>IF($D$108="Y/T","Isi Sasaran",IF($E$108=0,0,IF(I109="Y",1,IF(I109="T",0,"Isi Dulu"))))</f>
        <v>Isi Sasaran</v>
      </c>
      <c r="K109" s="592" t="s">
        <v>26</v>
      </c>
      <c r="L109" s="593" t="str">
        <f>IF($D$108="Y/T","Isi Sasaran",IF($E$108=0,0,IF(K109="Y",1,IF(K109="T",0,"Isi Dulu"))))</f>
        <v>Isi Sasaran</v>
      </c>
      <c r="M109" s="849"/>
      <c r="N109" s="852"/>
      <c r="O109" s="517"/>
      <c r="P109" s="517"/>
      <c r="Q109" s="517"/>
      <c r="R109" s="517"/>
    </row>
    <row r="110" spans="2:18" s="527" customFormat="1" ht="15.75">
      <c r="B110" s="837"/>
      <c r="C110" s="840"/>
      <c r="D110" s="858"/>
      <c r="E110" s="855"/>
      <c r="F110" s="549">
        <v>3</v>
      </c>
      <c r="G110" s="550"/>
      <c r="H110" s="589" t="str">
        <f t="shared" si="2"/>
        <v>Belum Diisi</v>
      </c>
      <c r="I110" s="592" t="s">
        <v>26</v>
      </c>
      <c r="J110" s="593" t="str">
        <f>IF($D$108="Y/T","Isi Sasaran",IF($E$108=0,0,IF(I110="Y",1,IF(I110="T",0,"Isi Dulu"))))</f>
        <v>Isi Sasaran</v>
      </c>
      <c r="K110" s="592" t="s">
        <v>26</v>
      </c>
      <c r="L110" s="593" t="str">
        <f>IF($D$108="Y/T","Isi Sasaran",IF($E$108=0,0,IF(K110="Y",1,IF(K110="T",0,"Isi Dulu"))))</f>
        <v>Isi Sasaran</v>
      </c>
      <c r="M110" s="849"/>
      <c r="N110" s="852"/>
      <c r="O110" s="517"/>
      <c r="P110" s="517"/>
      <c r="Q110" s="517"/>
      <c r="R110" s="517"/>
    </row>
    <row r="111" spans="2:18" s="527" customFormat="1" ht="15.75">
      <c r="B111" s="837"/>
      <c r="C111" s="840"/>
      <c r="D111" s="858"/>
      <c r="E111" s="855"/>
      <c r="F111" s="549">
        <v>4</v>
      </c>
      <c r="G111" s="550"/>
      <c r="H111" s="589" t="str">
        <f t="shared" si="2"/>
        <v>Belum Diisi</v>
      </c>
      <c r="I111" s="592" t="s">
        <v>26</v>
      </c>
      <c r="J111" s="593" t="str">
        <f>IF($D$108="Y/T","Isi Sasaran",IF($E$108=0,0,IF(I111="Y",1,IF(I111="T",0,"Isi Dulu"))))</f>
        <v>Isi Sasaran</v>
      </c>
      <c r="K111" s="592" t="s">
        <v>26</v>
      </c>
      <c r="L111" s="593" t="str">
        <f>IF($D$108="Y/T","Isi Sasaran",IF($E$108=0,0,IF(K111="Y",1,IF(K111="T",0,"Isi Dulu"))))</f>
        <v>Isi Sasaran</v>
      </c>
      <c r="M111" s="849"/>
      <c r="N111" s="852"/>
      <c r="O111" s="517"/>
      <c r="P111" s="517"/>
      <c r="Q111" s="517"/>
      <c r="R111" s="517"/>
    </row>
    <row r="112" spans="2:18" s="527" customFormat="1" ht="15.75">
      <c r="B112" s="838"/>
      <c r="C112" s="841"/>
      <c r="D112" s="859"/>
      <c r="E112" s="856"/>
      <c r="F112" s="569">
        <v>5</v>
      </c>
      <c r="G112" s="570"/>
      <c r="H112" s="594" t="str">
        <f t="shared" si="2"/>
        <v>Belum Diisi</v>
      </c>
      <c r="I112" s="595" t="s">
        <v>26</v>
      </c>
      <c r="J112" s="596" t="str">
        <f>IF($D$108="Y/T","Isi Sasaran",IF($E$108=0,0,IF(I112="Y",1,IF(I112="T",0,"Isi Dulu"))))</f>
        <v>Isi Sasaran</v>
      </c>
      <c r="K112" s="595" t="s">
        <v>26</v>
      </c>
      <c r="L112" s="596" t="str">
        <f>IF($D$108="Y/T","Isi Sasaran",IF($E$108=0,0,IF(K112="Y",1,IF(K112="T",0,"Isi Dulu"))))</f>
        <v>Isi Sasaran</v>
      </c>
      <c r="M112" s="850"/>
      <c r="N112" s="853"/>
      <c r="O112" s="517"/>
      <c r="P112" s="517"/>
      <c r="Q112" s="517"/>
      <c r="R112" s="517"/>
    </row>
    <row r="113" spans="2:18" s="527" customFormat="1" ht="15.75">
      <c r="B113" s="836">
        <v>2</v>
      </c>
      <c r="C113" s="839"/>
      <c r="D113" s="857" t="s">
        <v>26</v>
      </c>
      <c r="E113" s="854" t="str">
        <f>IF(D113="Y",1,IF(D113="T",0,IF(D113="Y/T","Belum diisi","Error")))</f>
        <v>Belum diisi</v>
      </c>
      <c r="F113" s="528">
        <v>1</v>
      </c>
      <c r="G113" s="529"/>
      <c r="H113" s="597" t="str">
        <f t="shared" si="2"/>
        <v>Belum Diisi</v>
      </c>
      <c r="I113" s="590" t="s">
        <v>26</v>
      </c>
      <c r="J113" s="591" t="str">
        <f>IF($D$113="Y/T","Isi Sasaran",IF($E$113=0,0,IF(I113="Y",1,IF(I113="T",0,"Isi Dulu"))))</f>
        <v>Isi Sasaran</v>
      </c>
      <c r="K113" s="590" t="s">
        <v>26</v>
      </c>
      <c r="L113" s="591" t="str">
        <f>IF($D$113="Y/T","Isi Sasaran",IF($E$113=0,0,IF(K113="Y",1,IF(K113="T",0,"Isi Dulu"))))</f>
        <v>Isi Sasaran</v>
      </c>
      <c r="M113" s="848" t="s">
        <v>26</v>
      </c>
      <c r="N113" s="851" t="str">
        <f>IF(M113="Y",1,IF(M113="T",0,IF(M113="Y/T","Belum diisi","Error")))</f>
        <v>Belum diisi</v>
      </c>
      <c r="O113" s="517"/>
      <c r="P113" s="517"/>
      <c r="Q113" s="517"/>
      <c r="R113" s="517"/>
    </row>
    <row r="114" spans="2:18" s="527" customFormat="1" ht="15.75">
      <c r="B114" s="837"/>
      <c r="C114" s="840"/>
      <c r="D114" s="858"/>
      <c r="E114" s="855"/>
      <c r="F114" s="549">
        <v>2</v>
      </c>
      <c r="G114" s="550"/>
      <c r="H114" s="598" t="str">
        <f t="shared" si="2"/>
        <v>Belum Diisi</v>
      </c>
      <c r="I114" s="592" t="s">
        <v>26</v>
      </c>
      <c r="J114" s="593" t="str">
        <f>IF($D$113="Y/T","Isi Sasaran",IF($E$113=0,0,IF(I114="Y",1,IF(I114="T",0,"Isi Dulu"))))</f>
        <v>Isi Sasaran</v>
      </c>
      <c r="K114" s="592" t="s">
        <v>26</v>
      </c>
      <c r="L114" s="593" t="str">
        <f>IF($D$113="Y/T","Isi Sasaran",IF($E$113=0,0,IF(K114="Y",1,IF(K114="T",0,"Isi Dulu"))))</f>
        <v>Isi Sasaran</v>
      </c>
      <c r="M114" s="849"/>
      <c r="N114" s="852"/>
      <c r="O114" s="517"/>
      <c r="P114" s="517"/>
      <c r="Q114" s="517"/>
      <c r="R114" s="517"/>
    </row>
    <row r="115" spans="2:18" s="527" customFormat="1" ht="15.75">
      <c r="B115" s="837"/>
      <c r="C115" s="840"/>
      <c r="D115" s="858"/>
      <c r="E115" s="855"/>
      <c r="F115" s="549">
        <v>3</v>
      </c>
      <c r="G115" s="550"/>
      <c r="H115" s="598" t="str">
        <f t="shared" si="2"/>
        <v>Belum Diisi</v>
      </c>
      <c r="I115" s="592" t="s">
        <v>26</v>
      </c>
      <c r="J115" s="593" t="str">
        <f>IF($D$113="Y/T","Isi Sasaran",IF($E$113=0,0,IF(I115="Y",1,IF(I115="T",0,"Isi Dulu"))))</f>
        <v>Isi Sasaran</v>
      </c>
      <c r="K115" s="592" t="s">
        <v>26</v>
      </c>
      <c r="L115" s="593" t="str">
        <f>IF($D$113="Y/T","Isi Sasaran",IF($E$113=0,0,IF(K115="Y",1,IF(K115="T",0,"Isi Dulu"))))</f>
        <v>Isi Sasaran</v>
      </c>
      <c r="M115" s="849"/>
      <c r="N115" s="852"/>
      <c r="O115" s="517"/>
      <c r="P115" s="517"/>
      <c r="Q115" s="517"/>
      <c r="R115" s="517"/>
    </row>
    <row r="116" spans="2:18" s="527" customFormat="1" ht="15.75">
      <c r="B116" s="837"/>
      <c r="C116" s="840"/>
      <c r="D116" s="858"/>
      <c r="E116" s="855"/>
      <c r="F116" s="549">
        <v>4</v>
      </c>
      <c r="G116" s="550"/>
      <c r="H116" s="598" t="str">
        <f t="shared" si="2"/>
        <v>Belum Diisi</v>
      </c>
      <c r="I116" s="592" t="s">
        <v>26</v>
      </c>
      <c r="J116" s="593" t="str">
        <f>IF($D$113="Y/T","Isi Sasaran",IF($E$113=0,0,IF(I116="Y",1,IF(I116="T",0,"Isi Dulu"))))</f>
        <v>Isi Sasaran</v>
      </c>
      <c r="K116" s="592" t="s">
        <v>26</v>
      </c>
      <c r="L116" s="593" t="str">
        <f>IF($D$113="Y/T","Isi Sasaran",IF($E$113=0,0,IF(K116="Y",1,IF(K116="T",0,"Isi Dulu"))))</f>
        <v>Isi Sasaran</v>
      </c>
      <c r="M116" s="849"/>
      <c r="N116" s="852"/>
      <c r="O116" s="517"/>
      <c r="P116" s="517"/>
      <c r="Q116" s="517"/>
      <c r="R116" s="517"/>
    </row>
    <row r="117" spans="2:18" s="527" customFormat="1" ht="15.75">
      <c r="B117" s="838"/>
      <c r="C117" s="841"/>
      <c r="D117" s="859"/>
      <c r="E117" s="856"/>
      <c r="F117" s="569">
        <v>5</v>
      </c>
      <c r="G117" s="570"/>
      <c r="H117" s="599" t="str">
        <f t="shared" si="2"/>
        <v>Belum Diisi</v>
      </c>
      <c r="I117" s="595" t="s">
        <v>26</v>
      </c>
      <c r="J117" s="596" t="str">
        <f>IF($D$113="Y/T","Isi Sasaran",IF($E$113=0,0,IF(I117="Y",1,IF(I117="T",0,"Isi Dulu"))))</f>
        <v>Isi Sasaran</v>
      </c>
      <c r="K117" s="595" t="s">
        <v>26</v>
      </c>
      <c r="L117" s="596" t="str">
        <f>IF($D$113="Y/T","Isi Sasaran",IF($E$113=0,0,IF(K117="Y",1,IF(K117="T",0,"Isi Dulu"))))</f>
        <v>Isi Sasaran</v>
      </c>
      <c r="M117" s="850"/>
      <c r="N117" s="853"/>
      <c r="O117" s="517"/>
      <c r="P117" s="517"/>
      <c r="Q117" s="517"/>
      <c r="R117" s="517"/>
    </row>
    <row r="118" spans="2:18" s="527" customFormat="1" ht="15.75">
      <c r="B118" s="836">
        <v>3</v>
      </c>
      <c r="C118" s="839"/>
      <c r="D118" s="857" t="s">
        <v>26</v>
      </c>
      <c r="E118" s="854" t="str">
        <f>IF(D118="Y",1,IF(D118="T",0,IF(D118="Y/T","Belum diisi","Error")))</f>
        <v>Belum diisi</v>
      </c>
      <c r="F118" s="528">
        <v>1</v>
      </c>
      <c r="G118" s="529"/>
      <c r="H118" s="600" t="str">
        <f t="shared" si="2"/>
        <v>Belum Diisi</v>
      </c>
      <c r="I118" s="590" t="s">
        <v>26</v>
      </c>
      <c r="J118" s="591" t="str">
        <f>IF($D$118="Y/T","Isi Sasaran",IF($E$118=0,0,IF(I118="Y",1,IF(I118="T",0,"Isi Dulu"))))</f>
        <v>Isi Sasaran</v>
      </c>
      <c r="K118" s="590" t="s">
        <v>26</v>
      </c>
      <c r="L118" s="591" t="str">
        <f>IF($D$118="Y/T","Isi Sasaran",IF($E$118=0,0,IF(K118="Y",1,IF(K118="T",0,"Isi Dulu"))))</f>
        <v>Isi Sasaran</v>
      </c>
      <c r="M118" s="848" t="s">
        <v>26</v>
      </c>
      <c r="N118" s="851" t="str">
        <f>IF(M118="Y",1,IF(M118="T",0,IF(M118="Y/T","Belum diisi","Error")))</f>
        <v>Belum diisi</v>
      </c>
      <c r="O118" s="517"/>
      <c r="P118" s="517"/>
      <c r="Q118" s="517"/>
      <c r="R118" s="517"/>
    </row>
    <row r="119" spans="2:18" s="527" customFormat="1" ht="15.75">
      <c r="B119" s="837"/>
      <c r="C119" s="840"/>
      <c r="D119" s="858"/>
      <c r="E119" s="855"/>
      <c r="F119" s="549">
        <v>2</v>
      </c>
      <c r="G119" s="550"/>
      <c r="H119" s="598" t="str">
        <f t="shared" si="2"/>
        <v>Belum Diisi</v>
      </c>
      <c r="I119" s="592" t="s">
        <v>26</v>
      </c>
      <c r="J119" s="593" t="str">
        <f>IF($D$118="Y/T","Isi Sasaran",IF($E$118=0,0,IF(I119="Y",1,IF(I119="T",0,"Isi Dulu"))))</f>
        <v>Isi Sasaran</v>
      </c>
      <c r="K119" s="592" t="s">
        <v>26</v>
      </c>
      <c r="L119" s="593" t="str">
        <f>IF($D$118="Y/T","Isi Sasaran",IF($E$118=0,0,IF(K119="Y",1,IF(K119="T",0,"Isi Dulu"))))</f>
        <v>Isi Sasaran</v>
      </c>
      <c r="M119" s="849"/>
      <c r="N119" s="852"/>
      <c r="O119" s="517"/>
      <c r="P119" s="517"/>
      <c r="Q119" s="517"/>
      <c r="R119" s="517"/>
    </row>
    <row r="120" spans="2:18" s="527" customFormat="1" ht="15.75">
      <c r="B120" s="837"/>
      <c r="C120" s="840"/>
      <c r="D120" s="858"/>
      <c r="E120" s="855"/>
      <c r="F120" s="549">
        <v>3</v>
      </c>
      <c r="G120" s="550"/>
      <c r="H120" s="598" t="str">
        <f t="shared" si="2"/>
        <v>Belum Diisi</v>
      </c>
      <c r="I120" s="592" t="s">
        <v>26</v>
      </c>
      <c r="J120" s="593" t="str">
        <f>IF($D$118="Y/T","Isi Sasaran",IF($E$118=0,0,IF(I120="Y",1,IF(I120="T",0,"Isi Dulu"))))</f>
        <v>Isi Sasaran</v>
      </c>
      <c r="K120" s="592" t="s">
        <v>26</v>
      </c>
      <c r="L120" s="593" t="str">
        <f>IF($D$118="Y/T","Isi Sasaran",IF($E$118=0,0,IF(K120="Y",1,IF(K120="T",0,"Isi Dulu"))))</f>
        <v>Isi Sasaran</v>
      </c>
      <c r="M120" s="849"/>
      <c r="N120" s="852"/>
      <c r="O120" s="517"/>
      <c r="P120" s="517"/>
      <c r="Q120" s="517"/>
      <c r="R120" s="517"/>
    </row>
    <row r="121" spans="2:18" s="527" customFormat="1" ht="15.75">
      <c r="B121" s="837"/>
      <c r="C121" s="840"/>
      <c r="D121" s="858"/>
      <c r="E121" s="855"/>
      <c r="F121" s="549">
        <v>4</v>
      </c>
      <c r="G121" s="550"/>
      <c r="H121" s="598" t="str">
        <f t="shared" si="2"/>
        <v>Belum Diisi</v>
      </c>
      <c r="I121" s="592" t="s">
        <v>26</v>
      </c>
      <c r="J121" s="593" t="str">
        <f>IF($D$118="Y/T","Isi Sasaran",IF($E$118=0,0,IF(I121="Y",1,IF(I121="T",0,"Isi Dulu"))))</f>
        <v>Isi Sasaran</v>
      </c>
      <c r="K121" s="592" t="s">
        <v>26</v>
      </c>
      <c r="L121" s="593" t="str">
        <f>IF($D$118="Y/T","Isi Sasaran",IF($E$118=0,0,IF(K121="Y",1,IF(K121="T",0,"Isi Dulu"))))</f>
        <v>Isi Sasaran</v>
      </c>
      <c r="M121" s="849"/>
      <c r="N121" s="852"/>
      <c r="O121" s="517"/>
      <c r="P121" s="517"/>
      <c r="Q121" s="517"/>
      <c r="R121" s="517"/>
    </row>
    <row r="122" spans="2:18" s="527" customFormat="1" ht="15.75">
      <c r="B122" s="838"/>
      <c r="C122" s="841"/>
      <c r="D122" s="859"/>
      <c r="E122" s="856"/>
      <c r="F122" s="569">
        <v>5</v>
      </c>
      <c r="G122" s="570"/>
      <c r="H122" s="599" t="str">
        <f t="shared" si="2"/>
        <v>Belum Diisi</v>
      </c>
      <c r="I122" s="595" t="s">
        <v>26</v>
      </c>
      <c r="J122" s="596" t="str">
        <f>IF($D$118="Y/T","Isi Sasaran",IF($E$118=0,0,IF(I122="Y",1,IF(I122="T",0,"Isi Dulu"))))</f>
        <v>Isi Sasaran</v>
      </c>
      <c r="K122" s="595" t="s">
        <v>26</v>
      </c>
      <c r="L122" s="596" t="str">
        <f>IF($D$118="Y/T","Isi Sasaran",IF($E$118=0,0,IF(K122="Y",1,IF(K122="T",0,"Isi Dulu"))))</f>
        <v>Isi Sasaran</v>
      </c>
      <c r="M122" s="850"/>
      <c r="N122" s="853"/>
      <c r="O122" s="517"/>
      <c r="P122" s="517"/>
      <c r="Q122" s="517"/>
      <c r="R122" s="517"/>
    </row>
    <row r="123" spans="2:18" s="527" customFormat="1" ht="15.75">
      <c r="B123" s="836">
        <v>4</v>
      </c>
      <c r="C123" s="839"/>
      <c r="D123" s="857" t="s">
        <v>26</v>
      </c>
      <c r="E123" s="854" t="str">
        <f>IF(D123="Y",1,IF(D123="T",0,IF(D123="Y/T","Belum diisi","Error")))</f>
        <v>Belum diisi</v>
      </c>
      <c r="F123" s="528">
        <v>1</v>
      </c>
      <c r="G123" s="529"/>
      <c r="H123" s="600" t="str">
        <f t="shared" si="2"/>
        <v>Belum Diisi</v>
      </c>
      <c r="I123" s="590" t="s">
        <v>26</v>
      </c>
      <c r="J123" s="591" t="str">
        <f>IF($D$123="Y/T","Isi Sasaran",IF($E$123=0,0,IF(I123="Y",1,IF(I123="T",0,"Isi Dulu"))))</f>
        <v>Isi Sasaran</v>
      </c>
      <c r="K123" s="590" t="s">
        <v>26</v>
      </c>
      <c r="L123" s="591" t="str">
        <f>IF($D$123="Y/T","Isi Sasaran",IF($E$123=0,0,IF(K123="Y",1,IF(K123="T",0,"Isi Dulu"))))</f>
        <v>Isi Sasaran</v>
      </c>
      <c r="M123" s="848" t="s">
        <v>26</v>
      </c>
      <c r="N123" s="851" t="str">
        <f>IF(M123="Y",1,IF(M123="T",0,IF(M123="Y/T","Belum diisi","Error")))</f>
        <v>Belum diisi</v>
      </c>
      <c r="O123" s="517"/>
      <c r="P123" s="517"/>
      <c r="Q123" s="517"/>
      <c r="R123" s="517"/>
    </row>
    <row r="124" spans="2:18" s="527" customFormat="1" ht="15.75">
      <c r="B124" s="837"/>
      <c r="C124" s="840"/>
      <c r="D124" s="858"/>
      <c r="E124" s="855"/>
      <c r="F124" s="549">
        <v>2</v>
      </c>
      <c r="G124" s="550"/>
      <c r="H124" s="598" t="str">
        <f t="shared" si="2"/>
        <v>Belum Diisi</v>
      </c>
      <c r="I124" s="592" t="s">
        <v>26</v>
      </c>
      <c r="J124" s="593" t="str">
        <f>IF($D$123="Y/T","Isi Sasaran",IF($E$123=0,0,IF(I124="Y",1,IF(I124="T",0,"Isi Dulu"))))</f>
        <v>Isi Sasaran</v>
      </c>
      <c r="K124" s="592" t="s">
        <v>26</v>
      </c>
      <c r="L124" s="593" t="str">
        <f>IF($D$123="Y/T","Isi Sasaran",IF($E$123=0,0,IF(K124="Y",1,IF(K124="T",0,"Isi Dulu"))))</f>
        <v>Isi Sasaran</v>
      </c>
      <c r="M124" s="849"/>
      <c r="N124" s="852"/>
      <c r="O124" s="517"/>
      <c r="P124" s="517"/>
      <c r="Q124" s="517"/>
      <c r="R124" s="517"/>
    </row>
    <row r="125" spans="2:18" s="527" customFormat="1" ht="15.75">
      <c r="B125" s="837"/>
      <c r="C125" s="840"/>
      <c r="D125" s="858"/>
      <c r="E125" s="855"/>
      <c r="F125" s="549">
        <v>3</v>
      </c>
      <c r="G125" s="550"/>
      <c r="H125" s="598" t="str">
        <f t="shared" si="2"/>
        <v>Belum Diisi</v>
      </c>
      <c r="I125" s="592" t="s">
        <v>26</v>
      </c>
      <c r="J125" s="593" t="str">
        <f>IF($D$123="Y/T","Isi Sasaran",IF($E$123=0,0,IF(I125="Y",1,IF(I125="T",0,"Isi Dulu"))))</f>
        <v>Isi Sasaran</v>
      </c>
      <c r="K125" s="592" t="s">
        <v>26</v>
      </c>
      <c r="L125" s="593" t="str">
        <f>IF($D$123="Y/T","Isi Sasaran",IF($E$123=0,0,IF(K125="Y",1,IF(K125="T",0,"Isi Dulu"))))</f>
        <v>Isi Sasaran</v>
      </c>
      <c r="M125" s="849"/>
      <c r="N125" s="852"/>
      <c r="O125" s="517"/>
      <c r="P125" s="517"/>
      <c r="Q125" s="517"/>
      <c r="R125" s="517"/>
    </row>
    <row r="126" spans="2:18" s="527" customFormat="1" ht="15.75">
      <c r="B126" s="837"/>
      <c r="C126" s="840"/>
      <c r="D126" s="858"/>
      <c r="E126" s="855"/>
      <c r="F126" s="549">
        <v>4</v>
      </c>
      <c r="G126" s="550"/>
      <c r="H126" s="598" t="str">
        <f t="shared" si="2"/>
        <v>Belum Diisi</v>
      </c>
      <c r="I126" s="592" t="s">
        <v>26</v>
      </c>
      <c r="J126" s="593" t="str">
        <f>IF($D$123="Y/T","Isi Sasaran",IF($E$123=0,0,IF(I126="Y",1,IF(I126="T",0,"Isi Dulu"))))</f>
        <v>Isi Sasaran</v>
      </c>
      <c r="K126" s="592" t="s">
        <v>26</v>
      </c>
      <c r="L126" s="593" t="str">
        <f>IF($D$123="Y/T","Isi Sasaran",IF($E$123=0,0,IF(K126="Y",1,IF(K126="T",0,"Isi Dulu"))))</f>
        <v>Isi Sasaran</v>
      </c>
      <c r="M126" s="849"/>
      <c r="N126" s="852"/>
      <c r="O126" s="517"/>
      <c r="P126" s="517"/>
      <c r="Q126" s="517"/>
      <c r="R126" s="517"/>
    </row>
    <row r="127" spans="2:18" s="527" customFormat="1" ht="15.75">
      <c r="B127" s="838"/>
      <c r="C127" s="841"/>
      <c r="D127" s="859"/>
      <c r="E127" s="856"/>
      <c r="F127" s="569">
        <v>5</v>
      </c>
      <c r="G127" s="570"/>
      <c r="H127" s="599" t="str">
        <f t="shared" si="2"/>
        <v>Belum Diisi</v>
      </c>
      <c r="I127" s="595" t="s">
        <v>26</v>
      </c>
      <c r="J127" s="596" t="str">
        <f>IF($D$123="Y/T","Isi Sasaran",IF($E$123=0,0,IF(I127="Y",1,IF(I127="T",0,"Isi Dulu"))))</f>
        <v>Isi Sasaran</v>
      </c>
      <c r="K127" s="595" t="s">
        <v>26</v>
      </c>
      <c r="L127" s="596" t="str">
        <f>IF($D$123="Y/T","Isi Sasaran",IF($E$123=0,0,IF(K127="Y",1,IF(K127="T",0,"Isi Dulu"))))</f>
        <v>Isi Sasaran</v>
      </c>
      <c r="M127" s="850"/>
      <c r="N127" s="853"/>
      <c r="O127" s="517"/>
      <c r="P127" s="517"/>
      <c r="Q127" s="517"/>
      <c r="R127" s="517"/>
    </row>
    <row r="128" spans="2:18" s="527" customFormat="1" ht="15.75">
      <c r="B128" s="836">
        <v>5</v>
      </c>
      <c r="C128" s="839"/>
      <c r="D128" s="857" t="s">
        <v>26</v>
      </c>
      <c r="E128" s="854" t="str">
        <f>IF(D128="Y",1,IF(D128="T",0,IF(D128="Y/T","Belum diisi","Error")))</f>
        <v>Belum diisi</v>
      </c>
      <c r="F128" s="528">
        <v>1</v>
      </c>
      <c r="G128" s="529"/>
      <c r="H128" s="600" t="str">
        <f t="shared" si="2"/>
        <v>Belum Diisi</v>
      </c>
      <c r="I128" s="590" t="s">
        <v>26</v>
      </c>
      <c r="J128" s="591" t="str">
        <f>IF($D$128="Y/T","Isi Sasaran",IF($E$128=0,0,IF(I128="Y",1,IF(I128="T",0,"Isi Dulu"))))</f>
        <v>Isi Sasaran</v>
      </c>
      <c r="K128" s="590" t="s">
        <v>26</v>
      </c>
      <c r="L128" s="591" t="str">
        <f>IF($D$128="Y/T","Isi Sasaran",IF($E$128=0,0,IF(K128="Y",1,IF(K128="T",0,"Isi Dulu"))))</f>
        <v>Isi Sasaran</v>
      </c>
      <c r="M128" s="848" t="s">
        <v>26</v>
      </c>
      <c r="N128" s="851" t="str">
        <f>IF(M128="Y",1,IF(M128="T",0,IF(M128="Y/T","Belum diisi","Error")))</f>
        <v>Belum diisi</v>
      </c>
      <c r="O128" s="517"/>
      <c r="P128" s="517"/>
      <c r="Q128" s="517"/>
      <c r="R128" s="517"/>
    </row>
    <row r="129" spans="2:18" s="527" customFormat="1" ht="15.75">
      <c r="B129" s="837"/>
      <c r="C129" s="840"/>
      <c r="D129" s="858"/>
      <c r="E129" s="855"/>
      <c r="F129" s="549">
        <v>2</v>
      </c>
      <c r="G129" s="550"/>
      <c r="H129" s="598" t="str">
        <f t="shared" si="2"/>
        <v>Belum Diisi</v>
      </c>
      <c r="I129" s="592" t="s">
        <v>26</v>
      </c>
      <c r="J129" s="593" t="str">
        <f>IF($D$128="Y/T","Isi Sasaran",IF($E$128=0,0,IF(I129="Y",1,IF(I129="T",0,"Isi Dulu"))))</f>
        <v>Isi Sasaran</v>
      </c>
      <c r="K129" s="592" t="s">
        <v>26</v>
      </c>
      <c r="L129" s="593" t="str">
        <f>IF($D$128="Y/T","Isi Sasaran",IF($E$128=0,0,IF(K129="Y",1,IF(K129="T",0,"Isi Dulu"))))</f>
        <v>Isi Sasaran</v>
      </c>
      <c r="M129" s="849"/>
      <c r="N129" s="852"/>
      <c r="O129" s="517"/>
      <c r="P129" s="517"/>
      <c r="Q129" s="517"/>
      <c r="R129" s="517"/>
    </row>
    <row r="130" spans="2:18" s="527" customFormat="1" ht="15.75">
      <c r="B130" s="837"/>
      <c r="C130" s="840"/>
      <c r="D130" s="858"/>
      <c r="E130" s="855"/>
      <c r="F130" s="549">
        <v>3</v>
      </c>
      <c r="G130" s="550"/>
      <c r="H130" s="598" t="str">
        <f t="shared" si="2"/>
        <v>Belum Diisi</v>
      </c>
      <c r="I130" s="592" t="s">
        <v>26</v>
      </c>
      <c r="J130" s="593" t="str">
        <f>IF($D$128="Y/T","Isi Sasaran",IF($E$128=0,0,IF(I130="Y",1,IF(I130="T",0,"Isi Dulu"))))</f>
        <v>Isi Sasaran</v>
      </c>
      <c r="K130" s="592" t="s">
        <v>26</v>
      </c>
      <c r="L130" s="593" t="str">
        <f>IF($D$128="Y/T","Isi Sasaran",IF($E$128=0,0,IF(K130="Y",1,IF(K130="T",0,"Isi Dulu"))))</f>
        <v>Isi Sasaran</v>
      </c>
      <c r="M130" s="849"/>
      <c r="N130" s="852"/>
      <c r="O130" s="517"/>
      <c r="P130" s="517"/>
      <c r="Q130" s="517"/>
      <c r="R130" s="517"/>
    </row>
    <row r="131" spans="2:18" s="527" customFormat="1" ht="15.75">
      <c r="B131" s="837"/>
      <c r="C131" s="840"/>
      <c r="D131" s="858"/>
      <c r="E131" s="855"/>
      <c r="F131" s="549">
        <v>4</v>
      </c>
      <c r="G131" s="550"/>
      <c r="H131" s="598" t="str">
        <f t="shared" si="2"/>
        <v>Belum Diisi</v>
      </c>
      <c r="I131" s="592" t="s">
        <v>26</v>
      </c>
      <c r="J131" s="593" t="str">
        <f>IF($D$128="Y/T","Isi Sasaran",IF($E$128=0,0,IF(I131="Y",1,IF(I131="T",0,"Isi Dulu"))))</f>
        <v>Isi Sasaran</v>
      </c>
      <c r="K131" s="592" t="s">
        <v>26</v>
      </c>
      <c r="L131" s="593" t="str">
        <f>IF($D$128="Y/T","Isi Sasaran",IF($E$128=0,0,IF(K131="Y",1,IF(K131="T",0,"Isi Dulu"))))</f>
        <v>Isi Sasaran</v>
      </c>
      <c r="M131" s="849"/>
      <c r="N131" s="852"/>
      <c r="O131" s="517"/>
      <c r="P131" s="517"/>
      <c r="Q131" s="517"/>
      <c r="R131" s="517"/>
    </row>
    <row r="132" spans="2:18" s="527" customFormat="1" ht="15.75">
      <c r="B132" s="838"/>
      <c r="C132" s="841"/>
      <c r="D132" s="859"/>
      <c r="E132" s="856"/>
      <c r="F132" s="569">
        <v>5</v>
      </c>
      <c r="G132" s="570"/>
      <c r="H132" s="599" t="str">
        <f t="shared" si="2"/>
        <v>Belum Diisi</v>
      </c>
      <c r="I132" s="595" t="s">
        <v>26</v>
      </c>
      <c r="J132" s="596" t="str">
        <f>IF($D$128="Y/T","Isi Sasaran",IF($E$128=0,0,IF(I132="Y",1,IF(I132="T",0,"Isi Dulu"))))</f>
        <v>Isi Sasaran</v>
      </c>
      <c r="K132" s="595" t="s">
        <v>26</v>
      </c>
      <c r="L132" s="596" t="str">
        <f>IF($D$128="Y/T","Isi Sasaran",IF($E$128=0,0,IF(K132="Y",1,IF(K132="T",0,"Isi Dulu"))))</f>
        <v>Isi Sasaran</v>
      </c>
      <c r="M132" s="850"/>
      <c r="N132" s="853"/>
      <c r="O132" s="517"/>
      <c r="P132" s="517"/>
      <c r="Q132" s="517"/>
      <c r="R132" s="517"/>
    </row>
    <row r="133" spans="2:18" s="527" customFormat="1" ht="15.75">
      <c r="B133" s="836">
        <v>6</v>
      </c>
      <c r="C133" s="839"/>
      <c r="D133" s="857" t="s">
        <v>26</v>
      </c>
      <c r="E133" s="854" t="str">
        <f>IF(D133="Y",1,IF(D133="T",0,IF(D133="Y/T","Belum diisi","Error")))</f>
        <v>Belum diisi</v>
      </c>
      <c r="F133" s="528">
        <v>1</v>
      </c>
      <c r="G133" s="529"/>
      <c r="H133" s="600" t="str">
        <f t="shared" si="2"/>
        <v>Belum Diisi</v>
      </c>
      <c r="I133" s="590" t="s">
        <v>26</v>
      </c>
      <c r="J133" s="591" t="str">
        <f>IF($D$133="Y/T","Isi Sasaran",IF($E$133=0,0,IF(I133="Y",1,IF(I133="T",0,"Isi Dulu"))))</f>
        <v>Isi Sasaran</v>
      </c>
      <c r="K133" s="590" t="s">
        <v>26</v>
      </c>
      <c r="L133" s="591" t="str">
        <f>IF($D$133="Y/T","Isi Sasaran",IF($E$133=0,0,IF(K133="Y",1,IF(K133="T",0,"Isi Dulu"))))</f>
        <v>Isi Sasaran</v>
      </c>
      <c r="M133" s="848" t="s">
        <v>26</v>
      </c>
      <c r="N133" s="851" t="str">
        <f>IF(M133="Y",1,IF(M133="T",0,IF(M133="Y/T","Belum diisi","Error")))</f>
        <v>Belum diisi</v>
      </c>
      <c r="O133" s="517"/>
      <c r="P133" s="517"/>
      <c r="Q133" s="517"/>
      <c r="R133" s="517"/>
    </row>
    <row r="134" spans="2:18" s="527" customFormat="1" ht="15.75">
      <c r="B134" s="837"/>
      <c r="C134" s="840"/>
      <c r="D134" s="858"/>
      <c r="E134" s="855"/>
      <c r="F134" s="549">
        <v>2</v>
      </c>
      <c r="G134" s="550"/>
      <c r="H134" s="598" t="str">
        <f t="shared" si="2"/>
        <v>Belum Diisi</v>
      </c>
      <c r="I134" s="592" t="s">
        <v>26</v>
      </c>
      <c r="J134" s="593" t="str">
        <f>IF($D$133="Y/T","Isi Sasaran",IF($E$133=0,0,IF(I134="Y",1,IF(I134="T",0,"Isi Dulu"))))</f>
        <v>Isi Sasaran</v>
      </c>
      <c r="K134" s="592" t="s">
        <v>26</v>
      </c>
      <c r="L134" s="593" t="str">
        <f>IF($D$133="Y/T","Isi Sasaran",IF($E$133=0,0,IF(K134="Y",1,IF(K134="T",0,"Isi Dulu"))))</f>
        <v>Isi Sasaran</v>
      </c>
      <c r="M134" s="849"/>
      <c r="N134" s="852"/>
      <c r="O134" s="517"/>
      <c r="P134" s="517"/>
      <c r="Q134" s="517"/>
      <c r="R134" s="517"/>
    </row>
    <row r="135" spans="2:18" s="527" customFormat="1" ht="15.75">
      <c r="B135" s="837"/>
      <c r="C135" s="840"/>
      <c r="D135" s="858"/>
      <c r="E135" s="855"/>
      <c r="F135" s="549">
        <v>3</v>
      </c>
      <c r="G135" s="550"/>
      <c r="H135" s="598" t="str">
        <f t="shared" si="2"/>
        <v>Belum Diisi</v>
      </c>
      <c r="I135" s="592" t="s">
        <v>26</v>
      </c>
      <c r="J135" s="593" t="str">
        <f>IF($D$133="Y/T","Isi Sasaran",IF($E$133=0,0,IF(I135="Y",1,IF(I135="T",0,"Isi Dulu"))))</f>
        <v>Isi Sasaran</v>
      </c>
      <c r="K135" s="592" t="s">
        <v>26</v>
      </c>
      <c r="L135" s="593" t="str">
        <f>IF($D$133="Y/T","Isi Sasaran",IF($E$133=0,0,IF(K135="Y",1,IF(K135="T",0,"Isi Dulu"))))</f>
        <v>Isi Sasaran</v>
      </c>
      <c r="M135" s="849"/>
      <c r="N135" s="852"/>
      <c r="O135" s="517"/>
      <c r="P135" s="517"/>
      <c r="Q135" s="517"/>
      <c r="R135" s="517"/>
    </row>
    <row r="136" spans="2:18" s="527" customFormat="1" ht="15.75">
      <c r="B136" s="837"/>
      <c r="C136" s="840"/>
      <c r="D136" s="858"/>
      <c r="E136" s="855"/>
      <c r="F136" s="549">
        <v>4</v>
      </c>
      <c r="G136" s="550"/>
      <c r="H136" s="598" t="str">
        <f t="shared" si="2"/>
        <v>Belum Diisi</v>
      </c>
      <c r="I136" s="592" t="s">
        <v>26</v>
      </c>
      <c r="J136" s="593" t="str">
        <f>IF($D$133="Y/T","Isi Sasaran",IF($E$133=0,0,IF(I136="Y",1,IF(I136="T",0,"Isi Dulu"))))</f>
        <v>Isi Sasaran</v>
      </c>
      <c r="K136" s="592" t="s">
        <v>26</v>
      </c>
      <c r="L136" s="593" t="str">
        <f>IF($D$133="Y/T","Isi Sasaran",IF($E$133=0,0,IF(K136="Y",1,IF(K136="T",0,"Isi Dulu"))))</f>
        <v>Isi Sasaran</v>
      </c>
      <c r="M136" s="849"/>
      <c r="N136" s="852"/>
      <c r="O136" s="517"/>
      <c r="P136" s="517"/>
      <c r="Q136" s="517"/>
      <c r="R136" s="517"/>
    </row>
    <row r="137" spans="2:18" s="527" customFormat="1" ht="15.75">
      <c r="B137" s="838"/>
      <c r="C137" s="841"/>
      <c r="D137" s="859"/>
      <c r="E137" s="856"/>
      <c r="F137" s="569">
        <v>5</v>
      </c>
      <c r="G137" s="570"/>
      <c r="H137" s="599" t="str">
        <f t="shared" si="2"/>
        <v>Belum Diisi</v>
      </c>
      <c r="I137" s="595" t="s">
        <v>26</v>
      </c>
      <c r="J137" s="596" t="str">
        <f>IF($D$133="Y/T","Isi Sasaran",IF($E$133=0,0,IF(I137="Y",1,IF(I137="T",0,"Isi Dulu"))))</f>
        <v>Isi Sasaran</v>
      </c>
      <c r="K137" s="595" t="s">
        <v>26</v>
      </c>
      <c r="L137" s="596" t="str">
        <f>IF($D$133="Y/T","Isi Sasaran",IF($E$133=0,0,IF(K137="Y",1,IF(K137="T",0,"Isi Dulu"))))</f>
        <v>Isi Sasaran</v>
      </c>
      <c r="M137" s="850"/>
      <c r="N137" s="853"/>
      <c r="O137" s="517"/>
      <c r="P137" s="517"/>
      <c r="Q137" s="517"/>
      <c r="R137" s="517"/>
    </row>
    <row r="138" spans="2:18" s="527" customFormat="1" ht="15.75">
      <c r="B138" s="836">
        <v>7</v>
      </c>
      <c r="C138" s="839"/>
      <c r="D138" s="857" t="s">
        <v>26</v>
      </c>
      <c r="E138" s="854" t="str">
        <f>IF(D138="Y",1,IF(D138="T",0,IF(D138="Y/T","Belum diisi","Error")))</f>
        <v>Belum diisi</v>
      </c>
      <c r="F138" s="528">
        <v>1</v>
      </c>
      <c r="G138" s="529"/>
      <c r="H138" s="600" t="str">
        <f t="shared" si="2"/>
        <v>Belum Diisi</v>
      </c>
      <c r="I138" s="590" t="s">
        <v>26</v>
      </c>
      <c r="J138" s="591" t="str">
        <f>IF($D$138="Y/T","Isi Sasaran",IF($E$138=0,0,IF(I138="Y",1,IF(I138="T",0,"Isi Dulu"))))</f>
        <v>Isi Sasaran</v>
      </c>
      <c r="K138" s="590" t="s">
        <v>26</v>
      </c>
      <c r="L138" s="591" t="str">
        <f>IF($D$138="Y/T","Isi Sasaran",IF($E$138=0,0,IF(K138="Y",1,IF(K138="T",0,"Isi Dulu"))))</f>
        <v>Isi Sasaran</v>
      </c>
      <c r="M138" s="848" t="s">
        <v>26</v>
      </c>
      <c r="N138" s="851" t="str">
        <f>IF(M138="Y",1,IF(M138="T",0,IF(M138="Y/T","Belum diisi","Error")))</f>
        <v>Belum diisi</v>
      </c>
      <c r="O138" s="517"/>
      <c r="P138" s="517"/>
      <c r="Q138" s="517"/>
      <c r="R138" s="517"/>
    </row>
    <row r="139" spans="2:18" s="527" customFormat="1" ht="15.75">
      <c r="B139" s="837"/>
      <c r="C139" s="840"/>
      <c r="D139" s="858"/>
      <c r="E139" s="855"/>
      <c r="F139" s="549">
        <v>2</v>
      </c>
      <c r="G139" s="550"/>
      <c r="H139" s="598" t="str">
        <f t="shared" si="2"/>
        <v>Belum Diisi</v>
      </c>
      <c r="I139" s="592" t="s">
        <v>26</v>
      </c>
      <c r="J139" s="593" t="str">
        <f>IF($D$138="Y/T","Isi Sasaran",IF($E$138=0,0,IF(I139="Y",1,IF(I139="T",0,"Isi Dulu"))))</f>
        <v>Isi Sasaran</v>
      </c>
      <c r="K139" s="592" t="s">
        <v>26</v>
      </c>
      <c r="L139" s="593" t="str">
        <f>IF($D$138="Y/T","Isi Sasaran",IF($E$138=0,0,IF(K139="Y",1,IF(K139="T",0,"Isi Dulu"))))</f>
        <v>Isi Sasaran</v>
      </c>
      <c r="M139" s="849"/>
      <c r="N139" s="852"/>
      <c r="O139" s="517"/>
      <c r="P139" s="517"/>
      <c r="Q139" s="517"/>
      <c r="R139" s="517"/>
    </row>
    <row r="140" spans="2:18" s="527" customFormat="1" ht="15.75">
      <c r="B140" s="837"/>
      <c r="C140" s="840"/>
      <c r="D140" s="858"/>
      <c r="E140" s="855"/>
      <c r="F140" s="549">
        <v>3</v>
      </c>
      <c r="G140" s="550"/>
      <c r="H140" s="598" t="str">
        <f t="shared" si="2"/>
        <v>Belum Diisi</v>
      </c>
      <c r="I140" s="592" t="s">
        <v>26</v>
      </c>
      <c r="J140" s="593" t="str">
        <f>IF($D$138="Y/T","Isi Sasaran",IF($E$138=0,0,IF(I140="Y",1,IF(I140="T",0,"Isi Dulu"))))</f>
        <v>Isi Sasaran</v>
      </c>
      <c r="K140" s="592" t="s">
        <v>26</v>
      </c>
      <c r="L140" s="593" t="str">
        <f>IF($D$138="Y/T","Isi Sasaran",IF($E$138=0,0,IF(K140="Y",1,IF(K140="T",0,"Isi Dulu"))))</f>
        <v>Isi Sasaran</v>
      </c>
      <c r="M140" s="849"/>
      <c r="N140" s="852"/>
      <c r="O140" s="517"/>
      <c r="P140" s="517"/>
      <c r="Q140" s="517"/>
      <c r="R140" s="517"/>
    </row>
    <row r="141" spans="2:18" s="527" customFormat="1" ht="15.75">
      <c r="B141" s="837"/>
      <c r="C141" s="840"/>
      <c r="D141" s="858"/>
      <c r="E141" s="855"/>
      <c r="F141" s="549">
        <v>4</v>
      </c>
      <c r="G141" s="550"/>
      <c r="H141" s="598" t="str">
        <f t="shared" si="2"/>
        <v>Belum Diisi</v>
      </c>
      <c r="I141" s="592" t="s">
        <v>26</v>
      </c>
      <c r="J141" s="593" t="str">
        <f>IF($D$138="Y/T","Isi Sasaran",IF($E$138=0,0,IF(I141="Y",1,IF(I141="T",0,"Isi Dulu"))))</f>
        <v>Isi Sasaran</v>
      </c>
      <c r="K141" s="592" t="s">
        <v>26</v>
      </c>
      <c r="L141" s="593" t="str">
        <f>IF($D$138="Y/T","Isi Sasaran",IF($E$138=0,0,IF(K141="Y",1,IF(K141="T",0,"Isi Dulu"))))</f>
        <v>Isi Sasaran</v>
      </c>
      <c r="M141" s="849"/>
      <c r="N141" s="852"/>
      <c r="O141" s="517"/>
      <c r="P141" s="517"/>
      <c r="Q141" s="517"/>
      <c r="R141" s="517"/>
    </row>
    <row r="142" spans="2:18" s="527" customFormat="1" ht="15.75">
      <c r="B142" s="838"/>
      <c r="C142" s="841"/>
      <c r="D142" s="859"/>
      <c r="E142" s="856"/>
      <c r="F142" s="569">
        <v>5</v>
      </c>
      <c r="G142" s="570"/>
      <c r="H142" s="599" t="str">
        <f t="shared" si="2"/>
        <v>Belum Diisi</v>
      </c>
      <c r="I142" s="595" t="s">
        <v>26</v>
      </c>
      <c r="J142" s="596" t="str">
        <f>IF($D$138="Y/T","Isi Sasaran",IF($E$138=0,0,IF(I142="Y",1,IF(I142="T",0,"Isi Dulu"))))</f>
        <v>Isi Sasaran</v>
      </c>
      <c r="K142" s="595" t="s">
        <v>26</v>
      </c>
      <c r="L142" s="596" t="str">
        <f>IF($D$138="Y/T","Isi Sasaran",IF($E$138=0,0,IF(K142="Y",1,IF(K142="T",0,"Isi Dulu"))))</f>
        <v>Isi Sasaran</v>
      </c>
      <c r="M142" s="850"/>
      <c r="N142" s="853"/>
      <c r="O142" s="517"/>
      <c r="P142" s="517"/>
      <c r="Q142" s="517"/>
      <c r="R142" s="517"/>
    </row>
    <row r="143" spans="2:18" s="527" customFormat="1" ht="15.75">
      <c r="B143" s="836">
        <v>8</v>
      </c>
      <c r="C143" s="839"/>
      <c r="D143" s="857" t="s">
        <v>26</v>
      </c>
      <c r="E143" s="854" t="str">
        <f>IF(D143="Y",1,IF(D143="T",0,IF(D143="Y/T","Belum diisi","Error")))</f>
        <v>Belum diisi</v>
      </c>
      <c r="F143" s="528">
        <v>1</v>
      </c>
      <c r="G143" s="529"/>
      <c r="H143" s="600" t="str">
        <f t="shared" si="2"/>
        <v>Belum Diisi</v>
      </c>
      <c r="I143" s="590" t="s">
        <v>26</v>
      </c>
      <c r="J143" s="591" t="str">
        <f>IF($D$143="Y/T","Isi Sasaran",IF($E$143=0,0,IF(I143="Y",1,IF(I143="T",0,"Isi Dulu"))))</f>
        <v>Isi Sasaran</v>
      </c>
      <c r="K143" s="590" t="s">
        <v>26</v>
      </c>
      <c r="L143" s="591" t="str">
        <f>IF($D$143="Y/T","Isi Sasaran",IF($E$143=0,0,IF(K143="Y",1,IF(K143="T",0,"Isi Dulu"))))</f>
        <v>Isi Sasaran</v>
      </c>
      <c r="M143" s="848" t="s">
        <v>26</v>
      </c>
      <c r="N143" s="851" t="str">
        <f>IF(M143="Y",1,IF(M143="T",0,IF(M143="Y/T","Belum diisi","Error")))</f>
        <v>Belum diisi</v>
      </c>
      <c r="O143" s="517"/>
      <c r="P143" s="517"/>
      <c r="Q143" s="517"/>
      <c r="R143" s="517"/>
    </row>
    <row r="144" spans="2:18" s="527" customFormat="1" ht="15.75">
      <c r="B144" s="837"/>
      <c r="C144" s="840"/>
      <c r="D144" s="858"/>
      <c r="E144" s="855"/>
      <c r="F144" s="549">
        <v>2</v>
      </c>
      <c r="G144" s="550"/>
      <c r="H144" s="598" t="str">
        <f t="shared" si="2"/>
        <v>Belum Diisi</v>
      </c>
      <c r="I144" s="592" t="s">
        <v>26</v>
      </c>
      <c r="J144" s="593" t="str">
        <f>IF($D$143="Y/T","Isi Sasaran",IF($E$143=0,0,IF(I144="Y",1,IF(I144="T",0,"Isi Dulu"))))</f>
        <v>Isi Sasaran</v>
      </c>
      <c r="K144" s="592" t="s">
        <v>26</v>
      </c>
      <c r="L144" s="593" t="str">
        <f>IF($D$143="Y/T","Isi Sasaran",IF($E$143=0,0,IF(K144="Y",1,IF(K144="T",0,"Isi Dulu"))))</f>
        <v>Isi Sasaran</v>
      </c>
      <c r="M144" s="849"/>
      <c r="N144" s="852"/>
      <c r="O144" s="517"/>
      <c r="P144" s="517"/>
      <c r="Q144" s="517"/>
      <c r="R144" s="517"/>
    </row>
    <row r="145" spans="2:18" s="527" customFormat="1" ht="15.75">
      <c r="B145" s="837"/>
      <c r="C145" s="840"/>
      <c r="D145" s="858"/>
      <c r="E145" s="855"/>
      <c r="F145" s="549">
        <v>3</v>
      </c>
      <c r="G145" s="550"/>
      <c r="H145" s="598" t="str">
        <f t="shared" si="2"/>
        <v>Belum Diisi</v>
      </c>
      <c r="I145" s="592" t="s">
        <v>26</v>
      </c>
      <c r="J145" s="593" t="str">
        <f>IF($D$143="Y/T","Isi Sasaran",IF($E$143=0,0,IF(I145="Y",1,IF(I145="T",0,"Isi Dulu"))))</f>
        <v>Isi Sasaran</v>
      </c>
      <c r="K145" s="592" t="s">
        <v>26</v>
      </c>
      <c r="L145" s="593" t="str">
        <f>IF($D$143="Y/T","Isi Sasaran",IF($E$143=0,0,IF(K145="Y",1,IF(K145="T",0,"Isi Dulu"))))</f>
        <v>Isi Sasaran</v>
      </c>
      <c r="M145" s="849"/>
      <c r="N145" s="852"/>
      <c r="O145" s="517"/>
      <c r="P145" s="517"/>
      <c r="Q145" s="517"/>
      <c r="R145" s="517"/>
    </row>
    <row r="146" spans="2:18" s="527" customFormat="1" ht="15.75">
      <c r="B146" s="837"/>
      <c r="C146" s="840"/>
      <c r="D146" s="858"/>
      <c r="E146" s="855"/>
      <c r="F146" s="549">
        <v>4</v>
      </c>
      <c r="G146" s="550"/>
      <c r="H146" s="598" t="str">
        <f t="shared" si="2"/>
        <v>Belum Diisi</v>
      </c>
      <c r="I146" s="592" t="s">
        <v>26</v>
      </c>
      <c r="J146" s="593" t="str">
        <f>IF($D$143="Y/T","Isi Sasaran",IF($E$143=0,0,IF(I146="Y",1,IF(I146="T",0,"Isi Dulu"))))</f>
        <v>Isi Sasaran</v>
      </c>
      <c r="K146" s="592" t="s">
        <v>26</v>
      </c>
      <c r="L146" s="593" t="str">
        <f>IF($D$143="Y/T","Isi Sasaran",IF($E$143=0,0,IF(K146="Y",1,IF(K146="T",0,"Isi Dulu"))))</f>
        <v>Isi Sasaran</v>
      </c>
      <c r="M146" s="849"/>
      <c r="N146" s="852"/>
      <c r="O146" s="517"/>
      <c r="P146" s="517"/>
      <c r="Q146" s="517"/>
      <c r="R146" s="517"/>
    </row>
    <row r="147" spans="2:18" s="527" customFormat="1" ht="15.75">
      <c r="B147" s="838"/>
      <c r="C147" s="841"/>
      <c r="D147" s="859"/>
      <c r="E147" s="856"/>
      <c r="F147" s="569">
        <v>5</v>
      </c>
      <c r="G147" s="570"/>
      <c r="H147" s="599" t="str">
        <f t="shared" si="2"/>
        <v>Belum Diisi</v>
      </c>
      <c r="I147" s="595" t="s">
        <v>26</v>
      </c>
      <c r="J147" s="596" t="str">
        <f>IF($D$143="Y/T","Isi Sasaran",IF($E$143=0,0,IF(I147="Y",1,IF(I147="T",0,"Isi Dulu"))))</f>
        <v>Isi Sasaran</v>
      </c>
      <c r="K147" s="595" t="s">
        <v>26</v>
      </c>
      <c r="L147" s="596" t="str">
        <f>IF($D$143="Y/T","Isi Sasaran",IF($E$143=0,0,IF(K147="Y",1,IF(K147="T",0,"Isi Dulu"))))</f>
        <v>Isi Sasaran</v>
      </c>
      <c r="M147" s="850"/>
      <c r="N147" s="853"/>
      <c r="O147" s="517"/>
      <c r="P147" s="517"/>
      <c r="Q147" s="517"/>
      <c r="R147" s="517"/>
    </row>
    <row r="148" spans="2:18" s="527" customFormat="1" ht="15.75">
      <c r="B148" s="836">
        <v>9</v>
      </c>
      <c r="C148" s="839"/>
      <c r="D148" s="857" t="s">
        <v>26</v>
      </c>
      <c r="E148" s="854" t="str">
        <f>IF(D148="Y",1,IF(D148="T",0,IF(D148="Y/T","Belum diisi","Error")))</f>
        <v>Belum diisi</v>
      </c>
      <c r="F148" s="528">
        <v>1</v>
      </c>
      <c r="G148" s="529"/>
      <c r="H148" s="600" t="str">
        <f t="shared" si="2"/>
        <v>Belum Diisi</v>
      </c>
      <c r="I148" s="590" t="s">
        <v>26</v>
      </c>
      <c r="J148" s="591" t="str">
        <f>IF($D$148="Y/T","Isi Sasaran",IF($E$148=0,0,IF(I148="Y",1,IF(I148="T",0,"Isi Dulu"))))</f>
        <v>Isi Sasaran</v>
      </c>
      <c r="K148" s="590" t="s">
        <v>26</v>
      </c>
      <c r="L148" s="591" t="str">
        <f>IF($D$148="Y/T","Isi Sasaran",IF($E$148=0,0,IF(K148="Y",1,IF(K148="T",0,"Isi Dulu"))))</f>
        <v>Isi Sasaran</v>
      </c>
      <c r="M148" s="848" t="s">
        <v>26</v>
      </c>
      <c r="N148" s="851" t="str">
        <f>IF(M148="Y",1,IF(M148="T",0,IF(M148="Y/T","Belum diisi","Error")))</f>
        <v>Belum diisi</v>
      </c>
      <c r="O148" s="517"/>
      <c r="P148" s="517"/>
      <c r="Q148" s="517"/>
      <c r="R148" s="517"/>
    </row>
    <row r="149" spans="2:18" s="527" customFormat="1" ht="15.75">
      <c r="B149" s="837"/>
      <c r="C149" s="840"/>
      <c r="D149" s="858"/>
      <c r="E149" s="855"/>
      <c r="F149" s="549">
        <v>2</v>
      </c>
      <c r="G149" s="550"/>
      <c r="H149" s="598" t="str">
        <f t="shared" si="2"/>
        <v>Belum Diisi</v>
      </c>
      <c r="I149" s="592" t="s">
        <v>26</v>
      </c>
      <c r="J149" s="593" t="str">
        <f>IF($D$148="Y/T","Isi Sasaran",IF($E$148=0,0,IF(I149="Y",1,IF(I149="T",0,"Isi Dulu"))))</f>
        <v>Isi Sasaran</v>
      </c>
      <c r="K149" s="592" t="s">
        <v>26</v>
      </c>
      <c r="L149" s="593" t="str">
        <f>IF($D$148="Y/T","Isi Sasaran",IF($E$148=0,0,IF(K149="Y",1,IF(K149="T",0,"Isi Dulu"))))</f>
        <v>Isi Sasaran</v>
      </c>
      <c r="M149" s="849"/>
      <c r="N149" s="852"/>
      <c r="O149" s="517"/>
      <c r="P149" s="517"/>
      <c r="Q149" s="517"/>
      <c r="R149" s="517"/>
    </row>
    <row r="150" spans="2:18" s="527" customFormat="1" ht="15.75">
      <c r="B150" s="837"/>
      <c r="C150" s="840"/>
      <c r="D150" s="858"/>
      <c r="E150" s="855"/>
      <c r="F150" s="549">
        <v>3</v>
      </c>
      <c r="G150" s="550"/>
      <c r="H150" s="598" t="str">
        <f t="shared" si="2"/>
        <v>Belum Diisi</v>
      </c>
      <c r="I150" s="592" t="s">
        <v>26</v>
      </c>
      <c r="J150" s="593" t="str">
        <f>IF($D$148="Y/T","Isi Sasaran",IF($E$148=0,0,IF(I150="Y",1,IF(I150="T",0,"Isi Dulu"))))</f>
        <v>Isi Sasaran</v>
      </c>
      <c r="K150" s="592" t="s">
        <v>26</v>
      </c>
      <c r="L150" s="593" t="str">
        <f>IF($D$148="Y/T","Isi Sasaran",IF($E$148=0,0,IF(K150="Y",1,IF(K150="T",0,"Isi Dulu"))))</f>
        <v>Isi Sasaran</v>
      </c>
      <c r="M150" s="849"/>
      <c r="N150" s="852"/>
      <c r="O150" s="517"/>
      <c r="P150" s="517"/>
      <c r="Q150" s="517"/>
      <c r="R150" s="517"/>
    </row>
    <row r="151" spans="2:18" s="527" customFormat="1" ht="15.75">
      <c r="B151" s="837"/>
      <c r="C151" s="840"/>
      <c r="D151" s="858"/>
      <c r="E151" s="855"/>
      <c r="F151" s="549">
        <v>4</v>
      </c>
      <c r="G151" s="550"/>
      <c r="H151" s="598" t="str">
        <f t="shared" si="2"/>
        <v>Belum Diisi</v>
      </c>
      <c r="I151" s="592" t="s">
        <v>26</v>
      </c>
      <c r="J151" s="593" t="str">
        <f>IF($D$148="Y/T","Isi Sasaran",IF($E$148=0,0,IF(I151="Y",1,IF(I151="T",0,"Isi Dulu"))))</f>
        <v>Isi Sasaran</v>
      </c>
      <c r="K151" s="592" t="s">
        <v>26</v>
      </c>
      <c r="L151" s="593" t="str">
        <f>IF($D$148="Y/T","Isi Sasaran",IF($E$148=0,0,IF(K151="Y",1,IF(K151="T",0,"Isi Dulu"))))</f>
        <v>Isi Sasaran</v>
      </c>
      <c r="M151" s="849"/>
      <c r="N151" s="852"/>
      <c r="O151" s="517"/>
      <c r="P151" s="517"/>
      <c r="Q151" s="517"/>
      <c r="R151" s="517"/>
    </row>
    <row r="152" spans="2:18" s="527" customFormat="1" ht="15.75">
      <c r="B152" s="838"/>
      <c r="C152" s="841"/>
      <c r="D152" s="859"/>
      <c r="E152" s="856"/>
      <c r="F152" s="569">
        <v>5</v>
      </c>
      <c r="G152" s="570"/>
      <c r="H152" s="599" t="str">
        <f t="shared" si="2"/>
        <v>Belum Diisi</v>
      </c>
      <c r="I152" s="595" t="s">
        <v>26</v>
      </c>
      <c r="J152" s="596" t="str">
        <f>IF($D$148="Y/T","Isi Sasaran",IF($E$148=0,0,IF(I152="Y",1,IF(I152="T",0,"Isi Dulu"))))</f>
        <v>Isi Sasaran</v>
      </c>
      <c r="K152" s="595" t="s">
        <v>26</v>
      </c>
      <c r="L152" s="596" t="str">
        <f>IF($D$148="Y/T","Isi Sasaran",IF($E$148=0,0,IF(K152="Y",1,IF(K152="T",0,"Isi Dulu"))))</f>
        <v>Isi Sasaran</v>
      </c>
      <c r="M152" s="850"/>
      <c r="N152" s="853"/>
      <c r="O152" s="517"/>
      <c r="P152" s="517"/>
      <c r="Q152" s="517"/>
      <c r="R152" s="517"/>
    </row>
    <row r="153" spans="2:18" s="527" customFormat="1" ht="15.75">
      <c r="B153" s="836">
        <v>10</v>
      </c>
      <c r="C153" s="839"/>
      <c r="D153" s="857" t="s">
        <v>26</v>
      </c>
      <c r="E153" s="854" t="str">
        <f>IF(D153="Y",1,IF(D153="T",0,IF(D153="Y/T","Belum diisi","Error")))</f>
        <v>Belum diisi</v>
      </c>
      <c r="F153" s="528">
        <v>1</v>
      </c>
      <c r="G153" s="529"/>
      <c r="H153" s="600" t="str">
        <f t="shared" si="2"/>
        <v>Belum Diisi</v>
      </c>
      <c r="I153" s="590" t="s">
        <v>26</v>
      </c>
      <c r="J153" s="591" t="str">
        <f>IF($D$153="Y/T","Isi Sasaran",IF($E$153=0,0,IF(I153="Y",1,IF(I153="T",0,"Isi Dulu"))))</f>
        <v>Isi Sasaran</v>
      </c>
      <c r="K153" s="590" t="s">
        <v>26</v>
      </c>
      <c r="L153" s="591" t="str">
        <f>IF($D$153="Y/T","Isi Sasaran",IF($E$153=0,0,IF(K153="Y",1,IF(K153="T",0,"Isi Dulu"))))</f>
        <v>Isi Sasaran</v>
      </c>
      <c r="M153" s="848" t="s">
        <v>26</v>
      </c>
      <c r="N153" s="851" t="str">
        <f>IF(M153="Y",1,IF(M153="T",0,IF(M153="Y/T","Belum diisi","Error")))</f>
        <v>Belum diisi</v>
      </c>
      <c r="O153" s="517"/>
      <c r="P153" s="517"/>
      <c r="Q153" s="517"/>
      <c r="R153" s="517"/>
    </row>
    <row r="154" spans="2:18" s="527" customFormat="1" ht="15.75">
      <c r="B154" s="837"/>
      <c r="C154" s="840"/>
      <c r="D154" s="858"/>
      <c r="E154" s="855"/>
      <c r="F154" s="549">
        <v>2</v>
      </c>
      <c r="G154" s="550"/>
      <c r="H154" s="598" t="str">
        <f t="shared" si="2"/>
        <v>Belum Diisi</v>
      </c>
      <c r="I154" s="592" t="s">
        <v>26</v>
      </c>
      <c r="J154" s="593" t="str">
        <f>IF($D$153="Y/T","Isi Sasaran",IF($E$153=0,0,IF(I154="Y",1,IF(I154="T",0,"Isi Dulu"))))</f>
        <v>Isi Sasaran</v>
      </c>
      <c r="K154" s="592" t="s">
        <v>26</v>
      </c>
      <c r="L154" s="593" t="str">
        <f>IF($D$153="Y/T","Isi Sasaran",IF($E$153=0,0,IF(K154="Y",1,IF(K154="T",0,"Isi Dulu"))))</f>
        <v>Isi Sasaran</v>
      </c>
      <c r="M154" s="849"/>
      <c r="N154" s="852"/>
      <c r="O154" s="517"/>
      <c r="P154" s="517"/>
      <c r="Q154" s="517"/>
      <c r="R154" s="517"/>
    </row>
    <row r="155" spans="2:18" s="527" customFormat="1" ht="15.75">
      <c r="B155" s="837"/>
      <c r="C155" s="840"/>
      <c r="D155" s="858"/>
      <c r="E155" s="855"/>
      <c r="F155" s="549">
        <v>3</v>
      </c>
      <c r="G155" s="550"/>
      <c r="H155" s="598" t="str">
        <f t="shared" si="2"/>
        <v>Belum Diisi</v>
      </c>
      <c r="I155" s="592" t="s">
        <v>26</v>
      </c>
      <c r="J155" s="593" t="str">
        <f>IF($D$153="Y/T","Isi Sasaran",IF($E$153=0,0,IF(I155="Y",1,IF(I155="T",0,"Isi Dulu"))))</f>
        <v>Isi Sasaran</v>
      </c>
      <c r="K155" s="592" t="s">
        <v>26</v>
      </c>
      <c r="L155" s="593" t="str">
        <f>IF($D$153="Y/T","Isi Sasaran",IF($E$153=0,0,IF(K155="Y",1,IF(K155="T",0,"Isi Dulu"))))</f>
        <v>Isi Sasaran</v>
      </c>
      <c r="M155" s="849"/>
      <c r="N155" s="852"/>
      <c r="O155" s="517"/>
      <c r="P155" s="517"/>
      <c r="Q155" s="517"/>
      <c r="R155" s="517"/>
    </row>
    <row r="156" spans="2:18" s="527" customFormat="1" ht="15.75">
      <c r="B156" s="837"/>
      <c r="C156" s="840"/>
      <c r="D156" s="858"/>
      <c r="E156" s="855"/>
      <c r="F156" s="549">
        <v>4</v>
      </c>
      <c r="G156" s="550"/>
      <c r="H156" s="598" t="str">
        <f t="shared" si="2"/>
        <v>Belum Diisi</v>
      </c>
      <c r="I156" s="592" t="s">
        <v>26</v>
      </c>
      <c r="J156" s="593" t="str">
        <f>IF($D$153="Y/T","Isi Sasaran",IF($E$153=0,0,IF(I156="Y",1,IF(I156="T",0,"Isi Dulu"))))</f>
        <v>Isi Sasaran</v>
      </c>
      <c r="K156" s="592" t="s">
        <v>26</v>
      </c>
      <c r="L156" s="593" t="str">
        <f>IF($D$153="Y/T","Isi Sasaran",IF($E$153=0,0,IF(K156="Y",1,IF(K156="T",0,"Isi Dulu"))))</f>
        <v>Isi Sasaran</v>
      </c>
      <c r="M156" s="849"/>
      <c r="N156" s="852"/>
      <c r="O156" s="517"/>
      <c r="P156" s="517"/>
      <c r="Q156" s="517"/>
      <c r="R156" s="517"/>
    </row>
    <row r="157" spans="2:18" s="527" customFormat="1" ht="15.75">
      <c r="B157" s="838"/>
      <c r="C157" s="841"/>
      <c r="D157" s="859"/>
      <c r="E157" s="856"/>
      <c r="F157" s="569">
        <v>5</v>
      </c>
      <c r="G157" s="570"/>
      <c r="H157" s="599" t="str">
        <f t="shared" si="2"/>
        <v>Belum Diisi</v>
      </c>
      <c r="I157" s="595" t="s">
        <v>26</v>
      </c>
      <c r="J157" s="596" t="str">
        <f>IF($D$153="Y/T","Isi Sasaran",IF($E$153=0,0,IF(I157="Y",1,IF(I157="T",0,"Isi Dulu"))))</f>
        <v>Isi Sasaran</v>
      </c>
      <c r="K157" s="595" t="s">
        <v>26</v>
      </c>
      <c r="L157" s="596" t="str">
        <f>IF($D$153="Y/T","Isi Sasaran",IF($E$153=0,0,IF(K157="Y",1,IF(K157="T",0,"Isi Dulu"))))</f>
        <v>Isi Sasaran</v>
      </c>
      <c r="M157" s="850"/>
      <c r="N157" s="853"/>
      <c r="O157" s="517"/>
      <c r="P157" s="517"/>
      <c r="Q157" s="517"/>
      <c r="R157" s="517"/>
    </row>
    <row r="158" spans="2:18" s="527" customFormat="1" ht="15.75">
      <c r="B158" s="836">
        <v>11</v>
      </c>
      <c r="C158" s="839"/>
      <c r="D158" s="857" t="s">
        <v>26</v>
      </c>
      <c r="E158" s="854" t="str">
        <f>IF(D158="Y",1,IF(D158="T",0,IF(D158="Y/T","Belum diisi","Error")))</f>
        <v>Belum diisi</v>
      </c>
      <c r="F158" s="528">
        <v>1</v>
      </c>
      <c r="G158" s="529"/>
      <c r="H158" s="600" t="str">
        <f t="shared" si="2"/>
        <v>Belum Diisi</v>
      </c>
      <c r="I158" s="590" t="s">
        <v>26</v>
      </c>
      <c r="J158" s="591" t="str">
        <f>IF($D$158="Y/T","Isi Sasaran",IF($E$158=0,0,IF(I158="Y",1,IF(I158="T",0,"Isi Dulu"))))</f>
        <v>Isi Sasaran</v>
      </c>
      <c r="K158" s="590" t="s">
        <v>26</v>
      </c>
      <c r="L158" s="591" t="str">
        <f>IF($D$158="Y/T","Isi Sasaran",IF($E$158=0,0,IF(K158="Y",1,IF(K158="T",0,"Isi Dulu"))))</f>
        <v>Isi Sasaran</v>
      </c>
      <c r="M158" s="848" t="s">
        <v>26</v>
      </c>
      <c r="N158" s="851" t="str">
        <f>IF(M158="Y",1,IF(M158="T",0,IF(M158="Y/T","Belum diisi","Error")))</f>
        <v>Belum diisi</v>
      </c>
      <c r="O158" s="517"/>
      <c r="P158" s="517"/>
      <c r="Q158" s="517"/>
      <c r="R158" s="517"/>
    </row>
    <row r="159" spans="2:18" s="527" customFormat="1" ht="15.75">
      <c r="B159" s="837"/>
      <c r="C159" s="840"/>
      <c r="D159" s="858"/>
      <c r="E159" s="855"/>
      <c r="F159" s="549">
        <v>2</v>
      </c>
      <c r="G159" s="550"/>
      <c r="H159" s="598" t="str">
        <f t="shared" si="2"/>
        <v>Belum Diisi</v>
      </c>
      <c r="I159" s="592" t="s">
        <v>26</v>
      </c>
      <c r="J159" s="593" t="str">
        <f>IF($D$158="Y/T","Isi Sasaran",IF($E$158=0,0,IF(I159="Y",1,IF(I159="T",0,"Isi Dulu"))))</f>
        <v>Isi Sasaran</v>
      </c>
      <c r="K159" s="592" t="s">
        <v>26</v>
      </c>
      <c r="L159" s="593" t="str">
        <f>IF($D$158="Y/T","Isi Sasaran",IF($E$158=0,0,IF(K159="Y",1,IF(K159="T",0,"Isi Dulu"))))</f>
        <v>Isi Sasaran</v>
      </c>
      <c r="M159" s="849"/>
      <c r="N159" s="852"/>
      <c r="O159" s="517"/>
      <c r="P159" s="517"/>
      <c r="Q159" s="517"/>
      <c r="R159" s="517"/>
    </row>
    <row r="160" spans="2:18" s="527" customFormat="1" ht="15.75">
      <c r="B160" s="837"/>
      <c r="C160" s="840"/>
      <c r="D160" s="858"/>
      <c r="E160" s="855"/>
      <c r="F160" s="549">
        <v>3</v>
      </c>
      <c r="G160" s="550"/>
      <c r="H160" s="598" t="str">
        <f t="shared" si="2"/>
        <v>Belum Diisi</v>
      </c>
      <c r="I160" s="592" t="s">
        <v>26</v>
      </c>
      <c r="J160" s="593" t="str">
        <f>IF($D$158="Y/T","Isi Sasaran",IF($E$158=0,0,IF(I160="Y",1,IF(I160="T",0,"Isi Dulu"))))</f>
        <v>Isi Sasaran</v>
      </c>
      <c r="K160" s="592" t="s">
        <v>26</v>
      </c>
      <c r="L160" s="593" t="str">
        <f>IF($D$158="Y/T","Isi Sasaran",IF($E$158=0,0,IF(K160="Y",1,IF(K160="T",0,"Isi Dulu"))))</f>
        <v>Isi Sasaran</v>
      </c>
      <c r="M160" s="849"/>
      <c r="N160" s="852"/>
      <c r="O160" s="517"/>
      <c r="P160" s="517"/>
      <c r="Q160" s="517"/>
      <c r="R160" s="517"/>
    </row>
    <row r="161" spans="2:18" s="527" customFormat="1" ht="15.75">
      <c r="B161" s="837"/>
      <c r="C161" s="840"/>
      <c r="D161" s="858"/>
      <c r="E161" s="855"/>
      <c r="F161" s="549">
        <v>4</v>
      </c>
      <c r="G161" s="550"/>
      <c r="H161" s="598" t="str">
        <f t="shared" si="2"/>
        <v>Belum Diisi</v>
      </c>
      <c r="I161" s="592" t="s">
        <v>26</v>
      </c>
      <c r="J161" s="593" t="str">
        <f>IF($D$158="Y/T","Isi Sasaran",IF($E$158=0,0,IF(I161="Y",1,IF(I161="T",0,"Isi Dulu"))))</f>
        <v>Isi Sasaran</v>
      </c>
      <c r="K161" s="592" t="s">
        <v>26</v>
      </c>
      <c r="L161" s="593" t="str">
        <f>IF($D$158="Y/T","Isi Sasaran",IF($E$158=0,0,IF(K161="Y",1,IF(K161="T",0,"Isi Dulu"))))</f>
        <v>Isi Sasaran</v>
      </c>
      <c r="M161" s="849"/>
      <c r="N161" s="852"/>
      <c r="O161" s="517"/>
      <c r="P161" s="517"/>
      <c r="Q161" s="517"/>
      <c r="R161" s="517"/>
    </row>
    <row r="162" spans="2:18" s="527" customFormat="1" ht="15.75">
      <c r="B162" s="838"/>
      <c r="C162" s="841"/>
      <c r="D162" s="859"/>
      <c r="E162" s="856"/>
      <c r="F162" s="569">
        <v>5</v>
      </c>
      <c r="G162" s="570"/>
      <c r="H162" s="599" t="str">
        <f t="shared" si="2"/>
        <v>Belum Diisi</v>
      </c>
      <c r="I162" s="595" t="s">
        <v>26</v>
      </c>
      <c r="J162" s="596" t="str">
        <f>IF($D$158="Y/T","Isi Sasaran",IF($E$158=0,0,IF(I162="Y",1,IF(I162="T",0,"Isi Dulu"))))</f>
        <v>Isi Sasaran</v>
      </c>
      <c r="K162" s="595" t="s">
        <v>26</v>
      </c>
      <c r="L162" s="596" t="str">
        <f>IF($D$158="Y/T","Isi Sasaran",IF($E$158=0,0,IF(K162="Y",1,IF(K162="T",0,"Isi Dulu"))))</f>
        <v>Isi Sasaran</v>
      </c>
      <c r="M162" s="850"/>
      <c r="N162" s="853"/>
      <c r="O162" s="517"/>
      <c r="P162" s="517"/>
      <c r="Q162" s="517"/>
      <c r="R162" s="517"/>
    </row>
    <row r="163" spans="2:18" s="527" customFormat="1" ht="15.75">
      <c r="B163" s="836">
        <v>12</v>
      </c>
      <c r="C163" s="839"/>
      <c r="D163" s="857" t="s">
        <v>26</v>
      </c>
      <c r="E163" s="854" t="str">
        <f>IF(D163="Y",1,IF(D163="T",0,IF(D163="Y/T","Belum diisi","Error")))</f>
        <v>Belum diisi</v>
      </c>
      <c r="F163" s="528">
        <v>1</v>
      </c>
      <c r="G163" s="529"/>
      <c r="H163" s="600" t="str">
        <f t="shared" si="2"/>
        <v>Belum Diisi</v>
      </c>
      <c r="I163" s="590" t="s">
        <v>26</v>
      </c>
      <c r="J163" s="591" t="str">
        <f>IF($D$163="Y/T","Isi Sasaran",IF($E$163=0,0,IF(I163="Y",1,IF(I163="T",0,"Isi Dulu"))))</f>
        <v>Isi Sasaran</v>
      </c>
      <c r="K163" s="590" t="s">
        <v>26</v>
      </c>
      <c r="L163" s="591" t="str">
        <f>IF($D$163="Y/T","Isi Sasaran",IF($E$163=0,0,IF(K163="Y",1,IF(K163="T",0,"Isi Dulu"))))</f>
        <v>Isi Sasaran</v>
      </c>
      <c r="M163" s="848" t="s">
        <v>26</v>
      </c>
      <c r="N163" s="851" t="str">
        <f>IF(M163="Y",1,IF(M163="T",0,IF(M163="Y/T","Belum diisi","Error")))</f>
        <v>Belum diisi</v>
      </c>
      <c r="O163" s="517"/>
      <c r="P163" s="517"/>
      <c r="Q163" s="517"/>
      <c r="R163" s="517"/>
    </row>
    <row r="164" spans="2:18" s="527" customFormat="1" ht="15.75">
      <c r="B164" s="837"/>
      <c r="C164" s="840"/>
      <c r="D164" s="858"/>
      <c r="E164" s="855"/>
      <c r="F164" s="549">
        <v>2</v>
      </c>
      <c r="G164" s="550"/>
      <c r="H164" s="598" t="str">
        <f t="shared" si="2"/>
        <v>Belum Diisi</v>
      </c>
      <c r="I164" s="592" t="s">
        <v>26</v>
      </c>
      <c r="J164" s="593" t="str">
        <f>IF($D$163="Y/T","Isi Sasaran",IF($E$163=0,0,IF(I164="Y",1,IF(I164="T",0,"Isi Dulu"))))</f>
        <v>Isi Sasaran</v>
      </c>
      <c r="K164" s="592" t="s">
        <v>26</v>
      </c>
      <c r="L164" s="593" t="str">
        <f>IF($D$163="Y/T","Isi Sasaran",IF($E$163=0,0,IF(K164="Y",1,IF(K164="T",0,"Isi Dulu"))))</f>
        <v>Isi Sasaran</v>
      </c>
      <c r="M164" s="849"/>
      <c r="N164" s="852"/>
      <c r="O164" s="517"/>
      <c r="P164" s="517"/>
      <c r="Q164" s="517"/>
      <c r="R164" s="517"/>
    </row>
    <row r="165" spans="2:18" s="527" customFormat="1" ht="15.75">
      <c r="B165" s="837"/>
      <c r="C165" s="840"/>
      <c r="D165" s="858"/>
      <c r="E165" s="855"/>
      <c r="F165" s="549">
        <v>3</v>
      </c>
      <c r="G165" s="550"/>
      <c r="H165" s="598" t="str">
        <f t="shared" si="2"/>
        <v>Belum Diisi</v>
      </c>
      <c r="I165" s="592" t="s">
        <v>26</v>
      </c>
      <c r="J165" s="593" t="str">
        <f>IF($D$163="Y/T","Isi Sasaran",IF($E$163=0,0,IF(I165="Y",1,IF(I165="T",0,"Isi Dulu"))))</f>
        <v>Isi Sasaran</v>
      </c>
      <c r="K165" s="592" t="s">
        <v>26</v>
      </c>
      <c r="L165" s="593" t="str">
        <f>IF($D$163="Y/T","Isi Sasaran",IF($E$163=0,0,IF(K165="Y",1,IF(K165="T",0,"Isi Dulu"))))</f>
        <v>Isi Sasaran</v>
      </c>
      <c r="M165" s="849"/>
      <c r="N165" s="852"/>
      <c r="O165" s="517"/>
      <c r="P165" s="517"/>
      <c r="Q165" s="517"/>
      <c r="R165" s="517"/>
    </row>
    <row r="166" spans="2:18" s="527" customFormat="1" ht="15.75">
      <c r="B166" s="837"/>
      <c r="C166" s="840"/>
      <c r="D166" s="858"/>
      <c r="E166" s="855"/>
      <c r="F166" s="549">
        <v>4</v>
      </c>
      <c r="G166" s="550"/>
      <c r="H166" s="598" t="str">
        <f t="shared" si="2"/>
        <v>Belum Diisi</v>
      </c>
      <c r="I166" s="592" t="s">
        <v>26</v>
      </c>
      <c r="J166" s="593" t="str">
        <f>IF($D$163="Y/T","Isi Sasaran",IF($E$163=0,0,IF(I166="Y",1,IF(I166="T",0,"Isi Dulu"))))</f>
        <v>Isi Sasaran</v>
      </c>
      <c r="K166" s="592" t="s">
        <v>26</v>
      </c>
      <c r="L166" s="593" t="str">
        <f>IF($D$163="Y/T","Isi Sasaran",IF($E$163=0,0,IF(K166="Y",1,IF(K166="T",0,"Isi Dulu"))))</f>
        <v>Isi Sasaran</v>
      </c>
      <c r="M166" s="849"/>
      <c r="N166" s="852"/>
      <c r="O166" s="517"/>
      <c r="P166" s="517"/>
      <c r="Q166" s="517"/>
      <c r="R166" s="517"/>
    </row>
    <row r="167" spans="2:18" s="527" customFormat="1" ht="15.75">
      <c r="B167" s="838"/>
      <c r="C167" s="841"/>
      <c r="D167" s="859"/>
      <c r="E167" s="856"/>
      <c r="F167" s="569">
        <v>5</v>
      </c>
      <c r="G167" s="570"/>
      <c r="H167" s="599" t="str">
        <f t="shared" si="2"/>
        <v>Belum Diisi</v>
      </c>
      <c r="I167" s="595" t="s">
        <v>26</v>
      </c>
      <c r="J167" s="596" t="str">
        <f>IF($D$163="Y/T","Isi Sasaran",IF($E$163=0,0,IF(I167="Y",1,IF(I167="T",0,"Isi Dulu"))))</f>
        <v>Isi Sasaran</v>
      </c>
      <c r="K167" s="595" t="s">
        <v>26</v>
      </c>
      <c r="L167" s="596" t="str">
        <f>IF($D$163="Y/T","Isi Sasaran",IF($E$163=0,0,IF(K167="Y",1,IF(K167="T",0,"Isi Dulu"))))</f>
        <v>Isi Sasaran</v>
      </c>
      <c r="M167" s="850"/>
      <c r="N167" s="853"/>
      <c r="O167" s="517"/>
      <c r="P167" s="517"/>
      <c r="Q167" s="517"/>
      <c r="R167" s="517"/>
    </row>
    <row r="168" spans="2:18" s="527" customFormat="1" ht="15.75">
      <c r="B168" s="836">
        <v>13</v>
      </c>
      <c r="C168" s="839"/>
      <c r="D168" s="857" t="s">
        <v>26</v>
      </c>
      <c r="E168" s="854" t="str">
        <f>IF(D168="Y",1,IF(D168="T",0,IF(D168="Y/T","Belum diisi","Error")))</f>
        <v>Belum diisi</v>
      </c>
      <c r="F168" s="528">
        <v>1</v>
      </c>
      <c r="G168" s="529"/>
      <c r="H168" s="600" t="str">
        <f t="shared" si="2"/>
        <v>Belum Diisi</v>
      </c>
      <c r="I168" s="590" t="s">
        <v>26</v>
      </c>
      <c r="J168" s="591" t="str">
        <f>IF($D$168="Y/T","Isi Sasaran",IF($E$168=0,0,IF(I168="Y",1,IF(I168="T",0,"Isi Dulu"))))</f>
        <v>Isi Sasaran</v>
      </c>
      <c r="K168" s="590" t="s">
        <v>26</v>
      </c>
      <c r="L168" s="591" t="str">
        <f>IF($D$168="Y/T","Isi Sasaran",IF($E$168=0,0,IF(K168="Y",1,IF(K168="T",0,"Isi Dulu"))))</f>
        <v>Isi Sasaran</v>
      </c>
      <c r="M168" s="848" t="s">
        <v>26</v>
      </c>
      <c r="N168" s="851" t="str">
        <f>IF(M168="Y",1,IF(M168="T",0,IF(M168="Y/T","Belum diisi","Error")))</f>
        <v>Belum diisi</v>
      </c>
      <c r="O168" s="517"/>
      <c r="P168" s="517"/>
      <c r="Q168" s="517"/>
      <c r="R168" s="517"/>
    </row>
    <row r="169" spans="2:18" s="527" customFormat="1" ht="15.75">
      <c r="B169" s="837"/>
      <c r="C169" s="840"/>
      <c r="D169" s="858"/>
      <c r="E169" s="855"/>
      <c r="F169" s="549">
        <v>2</v>
      </c>
      <c r="G169" s="550"/>
      <c r="H169" s="598" t="str">
        <f t="shared" si="2"/>
        <v>Belum Diisi</v>
      </c>
      <c r="I169" s="592" t="s">
        <v>26</v>
      </c>
      <c r="J169" s="593" t="str">
        <f>IF($D$168="Y/T","Isi Sasaran",IF($E$168=0,0,IF(I169="Y",1,IF(I169="T",0,"Isi Dulu"))))</f>
        <v>Isi Sasaran</v>
      </c>
      <c r="K169" s="592" t="s">
        <v>26</v>
      </c>
      <c r="L169" s="593" t="str">
        <f>IF($D$168="Y/T","Isi Sasaran",IF($E$168=0,0,IF(K169="Y",1,IF(K169="T",0,"Isi Dulu"))))</f>
        <v>Isi Sasaran</v>
      </c>
      <c r="M169" s="849"/>
      <c r="N169" s="852"/>
      <c r="O169" s="517"/>
      <c r="P169" s="517"/>
      <c r="Q169" s="517"/>
      <c r="R169" s="517"/>
    </row>
    <row r="170" spans="2:18" s="527" customFormat="1" ht="15.75">
      <c r="B170" s="837"/>
      <c r="C170" s="840"/>
      <c r="D170" s="858"/>
      <c r="E170" s="855"/>
      <c r="F170" s="549">
        <v>3</v>
      </c>
      <c r="G170" s="550"/>
      <c r="H170" s="598" t="str">
        <f t="shared" si="2"/>
        <v>Belum Diisi</v>
      </c>
      <c r="I170" s="592" t="s">
        <v>26</v>
      </c>
      <c r="J170" s="593" t="str">
        <f>IF($D$168="Y/T","Isi Sasaran",IF($E$168=0,0,IF(I170="Y",1,IF(I170="T",0,"Isi Dulu"))))</f>
        <v>Isi Sasaran</v>
      </c>
      <c r="K170" s="592" t="s">
        <v>26</v>
      </c>
      <c r="L170" s="593" t="str">
        <f>IF($D$168="Y/T","Isi Sasaran",IF($E$168=0,0,IF(K170="Y",1,IF(K170="T",0,"Isi Dulu"))))</f>
        <v>Isi Sasaran</v>
      </c>
      <c r="M170" s="849"/>
      <c r="N170" s="852"/>
      <c r="O170" s="517"/>
      <c r="P170" s="517"/>
      <c r="Q170" s="517"/>
      <c r="R170" s="517"/>
    </row>
    <row r="171" spans="2:18" s="527" customFormat="1" ht="15.75">
      <c r="B171" s="837"/>
      <c r="C171" s="840"/>
      <c r="D171" s="858"/>
      <c r="E171" s="855"/>
      <c r="F171" s="549">
        <v>4</v>
      </c>
      <c r="G171" s="550"/>
      <c r="H171" s="598" t="str">
        <f t="shared" si="2"/>
        <v>Belum Diisi</v>
      </c>
      <c r="I171" s="592" t="s">
        <v>26</v>
      </c>
      <c r="J171" s="593" t="str">
        <f>IF($D$168="Y/T","Isi Sasaran",IF($E$168=0,0,IF(I171="Y",1,IF(I171="T",0,"Isi Dulu"))))</f>
        <v>Isi Sasaran</v>
      </c>
      <c r="K171" s="592" t="s">
        <v>26</v>
      </c>
      <c r="L171" s="593" t="str">
        <f>IF($D$168="Y/T","Isi Sasaran",IF($E$168=0,0,IF(K171="Y",1,IF(K171="T",0,"Isi Dulu"))))</f>
        <v>Isi Sasaran</v>
      </c>
      <c r="M171" s="849"/>
      <c r="N171" s="852"/>
      <c r="O171" s="517"/>
      <c r="P171" s="517"/>
      <c r="Q171" s="517"/>
      <c r="R171" s="517"/>
    </row>
    <row r="172" spans="2:18" s="527" customFormat="1" ht="15.75">
      <c r="B172" s="838"/>
      <c r="C172" s="841"/>
      <c r="D172" s="859"/>
      <c r="E172" s="856"/>
      <c r="F172" s="569">
        <v>5</v>
      </c>
      <c r="G172" s="570"/>
      <c r="H172" s="599" t="str">
        <f t="shared" ref="H172:H207" si="3">IF(OR(J172="Isi Dulu",L172="Isi Dulu",J172="Isi Sasaran",L172="Isi Sasaran"),"Belum Diisi",IF(SUM(J172,L172)=2,1,IF(SUM(J172,L172)=1,0,IF(SUM(J172,L172)=0,0,"Error"))))</f>
        <v>Belum Diisi</v>
      </c>
      <c r="I172" s="595" t="s">
        <v>26</v>
      </c>
      <c r="J172" s="596" t="str">
        <f>IF($D$168="Y/T","Isi Sasaran",IF($E$168=0,0,IF(I172="Y",1,IF(I172="T",0,"Isi Dulu"))))</f>
        <v>Isi Sasaran</v>
      </c>
      <c r="K172" s="595" t="s">
        <v>26</v>
      </c>
      <c r="L172" s="596" t="str">
        <f>IF($D$168="Y/T","Isi Sasaran",IF($E$168=0,0,IF(K172="Y",1,IF(K172="T",0,"Isi Dulu"))))</f>
        <v>Isi Sasaran</v>
      </c>
      <c r="M172" s="850"/>
      <c r="N172" s="853"/>
      <c r="O172" s="517"/>
      <c r="P172" s="517"/>
      <c r="Q172" s="517"/>
      <c r="R172" s="517"/>
    </row>
    <row r="173" spans="2:18" s="527" customFormat="1" ht="15.75">
      <c r="B173" s="836">
        <v>14</v>
      </c>
      <c r="C173" s="839"/>
      <c r="D173" s="857" t="s">
        <v>26</v>
      </c>
      <c r="E173" s="854" t="str">
        <f>IF(D173="Y",1,IF(D173="T",0,IF(D173="Y/T","Belum diisi","Error")))</f>
        <v>Belum diisi</v>
      </c>
      <c r="F173" s="528">
        <v>1</v>
      </c>
      <c r="G173" s="529"/>
      <c r="H173" s="600" t="str">
        <f t="shared" si="3"/>
        <v>Belum Diisi</v>
      </c>
      <c r="I173" s="590" t="s">
        <v>26</v>
      </c>
      <c r="J173" s="591" t="str">
        <f>IF($D$173="Y/T","Isi Sasaran",IF($E$173=0,0,IF(I173="Y",1,IF(I173="T",0,"Isi Dulu"))))</f>
        <v>Isi Sasaran</v>
      </c>
      <c r="K173" s="590" t="s">
        <v>26</v>
      </c>
      <c r="L173" s="591" t="str">
        <f>IF($D$173="Y/T","Isi Sasaran",IF($E$173=0,0,IF(K173="Y",1,IF(K173="T",0,"Isi Dulu"))))</f>
        <v>Isi Sasaran</v>
      </c>
      <c r="M173" s="848" t="s">
        <v>26</v>
      </c>
      <c r="N173" s="851" t="str">
        <f>IF(M173="Y",1,IF(M173="T",0,IF(M173="Y/T","Belum diisi","Error")))</f>
        <v>Belum diisi</v>
      </c>
      <c r="O173" s="517"/>
      <c r="P173" s="517"/>
      <c r="Q173" s="517"/>
      <c r="R173" s="517"/>
    </row>
    <row r="174" spans="2:18" s="527" customFormat="1" ht="15.75">
      <c r="B174" s="837"/>
      <c r="C174" s="840"/>
      <c r="D174" s="858"/>
      <c r="E174" s="855"/>
      <c r="F174" s="549">
        <v>2</v>
      </c>
      <c r="G174" s="550"/>
      <c r="H174" s="598" t="str">
        <f t="shared" si="3"/>
        <v>Belum Diisi</v>
      </c>
      <c r="I174" s="592" t="s">
        <v>26</v>
      </c>
      <c r="J174" s="593" t="str">
        <f>IF($D$173="Y/T","Isi Sasaran",IF($E$173=0,0,IF(I174="Y",1,IF(I174="T",0,"Isi Dulu"))))</f>
        <v>Isi Sasaran</v>
      </c>
      <c r="K174" s="592" t="s">
        <v>26</v>
      </c>
      <c r="L174" s="593" t="str">
        <f>IF($D$173="Y/T","Isi Sasaran",IF($E$173=0,0,IF(K174="Y",1,IF(K174="T",0,"Isi Dulu"))))</f>
        <v>Isi Sasaran</v>
      </c>
      <c r="M174" s="849"/>
      <c r="N174" s="852"/>
      <c r="O174" s="517"/>
      <c r="P174" s="517"/>
      <c r="Q174" s="517"/>
      <c r="R174" s="517"/>
    </row>
    <row r="175" spans="2:18" s="527" customFormat="1" ht="15.75">
      <c r="B175" s="837"/>
      <c r="C175" s="840"/>
      <c r="D175" s="858"/>
      <c r="E175" s="855"/>
      <c r="F175" s="549">
        <v>3</v>
      </c>
      <c r="G175" s="550"/>
      <c r="H175" s="598" t="str">
        <f t="shared" si="3"/>
        <v>Belum Diisi</v>
      </c>
      <c r="I175" s="592" t="s">
        <v>26</v>
      </c>
      <c r="J175" s="593" t="str">
        <f>IF($D$173="Y/T","Isi Sasaran",IF($E$173=0,0,IF(I175="Y",1,IF(I175="T",0,"Isi Dulu"))))</f>
        <v>Isi Sasaran</v>
      </c>
      <c r="K175" s="592" t="s">
        <v>26</v>
      </c>
      <c r="L175" s="593" t="str">
        <f>IF($D$173="Y/T","Isi Sasaran",IF($E$173=0,0,IF(K175="Y",1,IF(K175="T",0,"Isi Dulu"))))</f>
        <v>Isi Sasaran</v>
      </c>
      <c r="M175" s="849"/>
      <c r="N175" s="852"/>
      <c r="O175" s="517"/>
      <c r="P175" s="517"/>
      <c r="Q175" s="517"/>
      <c r="R175" s="517"/>
    </row>
    <row r="176" spans="2:18" s="527" customFormat="1" ht="15.75">
      <c r="B176" s="837"/>
      <c r="C176" s="840"/>
      <c r="D176" s="858"/>
      <c r="E176" s="855"/>
      <c r="F176" s="549">
        <v>4</v>
      </c>
      <c r="G176" s="550"/>
      <c r="H176" s="598" t="str">
        <f t="shared" si="3"/>
        <v>Belum Diisi</v>
      </c>
      <c r="I176" s="592" t="s">
        <v>26</v>
      </c>
      <c r="J176" s="593" t="str">
        <f>IF($D$173="Y/T","Isi Sasaran",IF($E$173=0,0,IF(I176="Y",1,IF(I176="T",0,"Isi Dulu"))))</f>
        <v>Isi Sasaran</v>
      </c>
      <c r="K176" s="592" t="s">
        <v>26</v>
      </c>
      <c r="L176" s="593" t="str">
        <f>IF($D$173="Y/T","Isi Sasaran",IF($E$173=0,0,IF(K176="Y",1,IF(K176="T",0,"Isi Dulu"))))</f>
        <v>Isi Sasaran</v>
      </c>
      <c r="M176" s="849"/>
      <c r="N176" s="852"/>
      <c r="O176" s="517"/>
      <c r="P176" s="517"/>
      <c r="Q176" s="517"/>
      <c r="R176" s="517"/>
    </row>
    <row r="177" spans="2:18" s="527" customFormat="1" ht="15.75">
      <c r="B177" s="838"/>
      <c r="C177" s="841"/>
      <c r="D177" s="859"/>
      <c r="E177" s="856"/>
      <c r="F177" s="569">
        <v>5</v>
      </c>
      <c r="G177" s="570"/>
      <c r="H177" s="599" t="str">
        <f t="shared" si="3"/>
        <v>Belum Diisi</v>
      </c>
      <c r="I177" s="595" t="s">
        <v>26</v>
      </c>
      <c r="J177" s="596" t="str">
        <f>IF($D$173="Y/T","Isi Sasaran",IF($E$173=0,0,IF(I177="Y",1,IF(I177="T",0,"Isi Dulu"))))</f>
        <v>Isi Sasaran</v>
      </c>
      <c r="K177" s="595" t="s">
        <v>26</v>
      </c>
      <c r="L177" s="596" t="str">
        <f>IF($D$173="Y/T","Isi Sasaran",IF($E$173=0,0,IF(K177="Y",1,IF(K177="T",0,"Isi Dulu"))))</f>
        <v>Isi Sasaran</v>
      </c>
      <c r="M177" s="850"/>
      <c r="N177" s="853"/>
      <c r="O177" s="517"/>
      <c r="P177" s="517"/>
      <c r="Q177" s="517"/>
      <c r="R177" s="517"/>
    </row>
    <row r="178" spans="2:18" s="527" customFormat="1" ht="15.75">
      <c r="B178" s="836">
        <v>15</v>
      </c>
      <c r="C178" s="839"/>
      <c r="D178" s="857" t="s">
        <v>26</v>
      </c>
      <c r="E178" s="854" t="str">
        <f>IF(D178="Y",1,IF(D178="T",0,IF(D178="Y/T","Belum diisi","Error")))</f>
        <v>Belum diisi</v>
      </c>
      <c r="F178" s="528">
        <v>1</v>
      </c>
      <c r="G178" s="529"/>
      <c r="H178" s="600" t="str">
        <f t="shared" si="3"/>
        <v>Belum Diisi</v>
      </c>
      <c r="I178" s="590" t="s">
        <v>26</v>
      </c>
      <c r="J178" s="591" t="str">
        <f>IF($D$178="Y/T","Isi Sasaran",IF($E$178=0,0,IF(I178="Y",1,IF(I178="T",0,"Isi Dulu"))))</f>
        <v>Isi Sasaran</v>
      </c>
      <c r="K178" s="590" t="s">
        <v>26</v>
      </c>
      <c r="L178" s="591" t="str">
        <f>IF($D$178="Y/T","Isi Sasaran",IF($E$178=0,0,IF(K178="Y",1,IF(K178="T",0,"Isi Dulu"))))</f>
        <v>Isi Sasaran</v>
      </c>
      <c r="M178" s="848" t="s">
        <v>26</v>
      </c>
      <c r="N178" s="851" t="str">
        <f>IF(M178="Y",1,IF(M178="T",0,IF(M178="Y/T","Belum diisi","Error")))</f>
        <v>Belum diisi</v>
      </c>
      <c r="O178" s="517"/>
      <c r="P178" s="517"/>
      <c r="Q178" s="517"/>
      <c r="R178" s="517"/>
    </row>
    <row r="179" spans="2:18" s="527" customFormat="1" ht="15.75">
      <c r="B179" s="837"/>
      <c r="C179" s="840"/>
      <c r="D179" s="858"/>
      <c r="E179" s="855"/>
      <c r="F179" s="549">
        <v>2</v>
      </c>
      <c r="G179" s="550"/>
      <c r="H179" s="598" t="str">
        <f t="shared" si="3"/>
        <v>Belum Diisi</v>
      </c>
      <c r="I179" s="592" t="s">
        <v>26</v>
      </c>
      <c r="J179" s="593" t="str">
        <f>IF($D$178="Y/T","Isi Sasaran",IF($E$178=0,0,IF(I179="Y",1,IF(I179="T",0,"Isi Dulu"))))</f>
        <v>Isi Sasaran</v>
      </c>
      <c r="K179" s="592" t="s">
        <v>26</v>
      </c>
      <c r="L179" s="593" t="str">
        <f>IF($D$178="Y/T","Isi Sasaran",IF($E$178=0,0,IF(K179="Y",1,IF(K179="T",0,"Isi Dulu"))))</f>
        <v>Isi Sasaran</v>
      </c>
      <c r="M179" s="849"/>
      <c r="N179" s="852"/>
      <c r="O179" s="517"/>
      <c r="P179" s="517"/>
      <c r="Q179" s="517"/>
      <c r="R179" s="517"/>
    </row>
    <row r="180" spans="2:18" s="527" customFormat="1" ht="15.75">
      <c r="B180" s="837"/>
      <c r="C180" s="840"/>
      <c r="D180" s="858"/>
      <c r="E180" s="855"/>
      <c r="F180" s="549">
        <v>3</v>
      </c>
      <c r="G180" s="550"/>
      <c r="H180" s="598" t="str">
        <f t="shared" si="3"/>
        <v>Belum Diisi</v>
      </c>
      <c r="I180" s="592" t="s">
        <v>26</v>
      </c>
      <c r="J180" s="593" t="str">
        <f>IF($D$178="Y/T","Isi Sasaran",IF($E$178=0,0,IF(I180="Y",1,IF(I180="T",0,"Isi Dulu"))))</f>
        <v>Isi Sasaran</v>
      </c>
      <c r="K180" s="592" t="s">
        <v>26</v>
      </c>
      <c r="L180" s="593" t="str">
        <f>IF($D$178="Y/T","Isi Sasaran",IF($E$178=0,0,IF(K180="Y",1,IF(K180="T",0,"Isi Dulu"))))</f>
        <v>Isi Sasaran</v>
      </c>
      <c r="M180" s="849"/>
      <c r="N180" s="852"/>
      <c r="O180" s="517"/>
      <c r="P180" s="517"/>
      <c r="Q180" s="517"/>
      <c r="R180" s="517"/>
    </row>
    <row r="181" spans="2:18" s="527" customFormat="1" ht="15.75">
      <c r="B181" s="837"/>
      <c r="C181" s="840"/>
      <c r="D181" s="858"/>
      <c r="E181" s="855"/>
      <c r="F181" s="549">
        <v>4</v>
      </c>
      <c r="G181" s="550"/>
      <c r="H181" s="598" t="str">
        <f t="shared" si="3"/>
        <v>Belum Diisi</v>
      </c>
      <c r="I181" s="592" t="s">
        <v>26</v>
      </c>
      <c r="J181" s="593" t="str">
        <f>IF($D$178="Y/T","Isi Sasaran",IF($E$178=0,0,IF(I181="Y",1,IF(I181="T",0,"Isi Dulu"))))</f>
        <v>Isi Sasaran</v>
      </c>
      <c r="K181" s="592" t="s">
        <v>26</v>
      </c>
      <c r="L181" s="593" t="str">
        <f>IF($D$178="Y/T","Isi Sasaran",IF($E$178=0,0,IF(K181="Y",1,IF(K181="T",0,"Isi Dulu"))))</f>
        <v>Isi Sasaran</v>
      </c>
      <c r="M181" s="849"/>
      <c r="N181" s="852"/>
      <c r="O181" s="517"/>
      <c r="P181" s="517"/>
      <c r="Q181" s="517"/>
      <c r="R181" s="517"/>
    </row>
    <row r="182" spans="2:18" s="527" customFormat="1" ht="15.75">
      <c r="B182" s="838"/>
      <c r="C182" s="841"/>
      <c r="D182" s="859"/>
      <c r="E182" s="856"/>
      <c r="F182" s="569">
        <v>5</v>
      </c>
      <c r="G182" s="570"/>
      <c r="H182" s="599" t="str">
        <f t="shared" si="3"/>
        <v>Belum Diisi</v>
      </c>
      <c r="I182" s="595" t="s">
        <v>26</v>
      </c>
      <c r="J182" s="596" t="str">
        <f>IF($D$178="Y/T","Isi Sasaran",IF($E$178=0,0,IF(I182="Y",1,IF(I182="T",0,"Isi Dulu"))))</f>
        <v>Isi Sasaran</v>
      </c>
      <c r="K182" s="595" t="s">
        <v>26</v>
      </c>
      <c r="L182" s="596" t="str">
        <f>IF($D$178="Y/T","Isi Sasaran",IF($E$178=0,0,IF(K182="Y",1,IF(K182="T",0,"Isi Dulu"))))</f>
        <v>Isi Sasaran</v>
      </c>
      <c r="M182" s="850"/>
      <c r="N182" s="853"/>
      <c r="O182" s="517"/>
      <c r="P182" s="517"/>
      <c r="Q182" s="517"/>
      <c r="R182" s="517"/>
    </row>
    <row r="183" spans="2:18" s="527" customFormat="1" ht="15.75">
      <c r="B183" s="836">
        <v>16</v>
      </c>
      <c r="C183" s="839"/>
      <c r="D183" s="857" t="s">
        <v>26</v>
      </c>
      <c r="E183" s="854" t="str">
        <f>IF(D183="Y",1,IF(D183="T",0,IF(D183="Y/T","Belum diisi","Error")))</f>
        <v>Belum diisi</v>
      </c>
      <c r="F183" s="528">
        <v>1</v>
      </c>
      <c r="G183" s="529"/>
      <c r="H183" s="600" t="str">
        <f t="shared" si="3"/>
        <v>Belum Diisi</v>
      </c>
      <c r="I183" s="590" t="s">
        <v>26</v>
      </c>
      <c r="J183" s="591" t="str">
        <f>IF($D$183="Y/T","Isi Sasaran",IF($E$183=0,0,IF(I183="Y",1,IF(I183="T",0,"Isi Dulu"))))</f>
        <v>Isi Sasaran</v>
      </c>
      <c r="K183" s="590" t="s">
        <v>26</v>
      </c>
      <c r="L183" s="591" t="str">
        <f>IF($D$183="Y/T","Isi Sasaran",IF($E$183=0,0,IF(K183="Y",1,IF(K183="T",0,"Isi Dulu"))))</f>
        <v>Isi Sasaran</v>
      </c>
      <c r="M183" s="848" t="s">
        <v>26</v>
      </c>
      <c r="N183" s="851" t="str">
        <f>IF(M183="Y",1,IF(M183="T",0,IF(M183="Y/T","Belum diisi","Error")))</f>
        <v>Belum diisi</v>
      </c>
      <c r="O183" s="517"/>
      <c r="P183" s="517"/>
      <c r="Q183" s="517"/>
      <c r="R183" s="517"/>
    </row>
    <row r="184" spans="2:18" s="527" customFormat="1" ht="15.75">
      <c r="B184" s="837"/>
      <c r="C184" s="840"/>
      <c r="D184" s="858"/>
      <c r="E184" s="855"/>
      <c r="F184" s="549">
        <v>2</v>
      </c>
      <c r="G184" s="550"/>
      <c r="H184" s="598" t="str">
        <f t="shared" si="3"/>
        <v>Belum Diisi</v>
      </c>
      <c r="I184" s="592" t="s">
        <v>26</v>
      </c>
      <c r="J184" s="593" t="str">
        <f>IF($D$183="Y/T","Isi Sasaran",IF($E$183=0,0,IF(I184="Y",1,IF(I184="T",0,"Isi Dulu"))))</f>
        <v>Isi Sasaran</v>
      </c>
      <c r="K184" s="592" t="s">
        <v>26</v>
      </c>
      <c r="L184" s="593" t="str">
        <f>IF($D$183="Y/T","Isi Sasaran",IF($E$183=0,0,IF(K184="Y",1,IF(K184="T",0,"Isi Dulu"))))</f>
        <v>Isi Sasaran</v>
      </c>
      <c r="M184" s="849"/>
      <c r="N184" s="852"/>
      <c r="O184" s="517"/>
      <c r="P184" s="517"/>
      <c r="Q184" s="517"/>
      <c r="R184" s="517"/>
    </row>
    <row r="185" spans="2:18" s="527" customFormat="1" ht="15.75">
      <c r="B185" s="837"/>
      <c r="C185" s="840"/>
      <c r="D185" s="858"/>
      <c r="E185" s="855"/>
      <c r="F185" s="549">
        <v>3</v>
      </c>
      <c r="G185" s="550"/>
      <c r="H185" s="598" t="str">
        <f t="shared" si="3"/>
        <v>Belum Diisi</v>
      </c>
      <c r="I185" s="592" t="s">
        <v>26</v>
      </c>
      <c r="J185" s="593" t="str">
        <f>IF($D$183="Y/T","Isi Sasaran",IF($E$183=0,0,IF(I185="Y",1,IF(I185="T",0,"Isi Dulu"))))</f>
        <v>Isi Sasaran</v>
      </c>
      <c r="K185" s="592" t="s">
        <v>26</v>
      </c>
      <c r="L185" s="593" t="str">
        <f>IF($D$183="Y/T","Isi Sasaran",IF($E$183=0,0,IF(K185="Y",1,IF(K185="T",0,"Isi Dulu"))))</f>
        <v>Isi Sasaran</v>
      </c>
      <c r="M185" s="849"/>
      <c r="N185" s="852"/>
      <c r="O185" s="517"/>
      <c r="P185" s="517"/>
      <c r="Q185" s="517"/>
      <c r="R185" s="517"/>
    </row>
    <row r="186" spans="2:18" s="527" customFormat="1" ht="15.75">
      <c r="B186" s="837"/>
      <c r="C186" s="840"/>
      <c r="D186" s="858"/>
      <c r="E186" s="855"/>
      <c r="F186" s="549">
        <v>4</v>
      </c>
      <c r="G186" s="550"/>
      <c r="H186" s="598" t="str">
        <f t="shared" si="3"/>
        <v>Belum Diisi</v>
      </c>
      <c r="I186" s="592" t="s">
        <v>26</v>
      </c>
      <c r="J186" s="593" t="str">
        <f>IF($D$183="Y/T","Isi Sasaran",IF($E$183=0,0,IF(I186="Y",1,IF(I186="T",0,"Isi Dulu"))))</f>
        <v>Isi Sasaran</v>
      </c>
      <c r="K186" s="592" t="s">
        <v>26</v>
      </c>
      <c r="L186" s="593" t="str">
        <f>IF($D$183="Y/T","Isi Sasaran",IF($E$183=0,0,IF(K186="Y",1,IF(K186="T",0,"Isi Dulu"))))</f>
        <v>Isi Sasaran</v>
      </c>
      <c r="M186" s="849"/>
      <c r="N186" s="852"/>
      <c r="O186" s="517"/>
      <c r="P186" s="517"/>
      <c r="Q186" s="517"/>
      <c r="R186" s="517"/>
    </row>
    <row r="187" spans="2:18" s="527" customFormat="1" ht="15.75">
      <c r="B187" s="838"/>
      <c r="C187" s="841"/>
      <c r="D187" s="859"/>
      <c r="E187" s="856"/>
      <c r="F187" s="569">
        <v>5</v>
      </c>
      <c r="G187" s="570"/>
      <c r="H187" s="599" t="str">
        <f t="shared" si="3"/>
        <v>Belum Diisi</v>
      </c>
      <c r="I187" s="595" t="s">
        <v>26</v>
      </c>
      <c r="J187" s="596" t="str">
        <f>IF($D$183="Y/T","Isi Sasaran",IF($E$183=0,0,IF(I187="Y",1,IF(I187="T",0,"Isi Dulu"))))</f>
        <v>Isi Sasaran</v>
      </c>
      <c r="K187" s="595" t="s">
        <v>26</v>
      </c>
      <c r="L187" s="596" t="str">
        <f>IF($D$183="Y/T","Isi Sasaran",IF($E$183=0,0,IF(K187="Y",1,IF(K187="T",0,"Isi Dulu"))))</f>
        <v>Isi Sasaran</v>
      </c>
      <c r="M187" s="850"/>
      <c r="N187" s="853"/>
      <c r="O187" s="517"/>
      <c r="P187" s="517"/>
      <c r="Q187" s="517"/>
      <c r="R187" s="517"/>
    </row>
    <row r="188" spans="2:18" s="527" customFormat="1" ht="15.75">
      <c r="B188" s="836">
        <v>17</v>
      </c>
      <c r="C188" s="839"/>
      <c r="D188" s="857" t="s">
        <v>26</v>
      </c>
      <c r="E188" s="854" t="str">
        <f>IF(D188="Y",1,IF(D188="T",0,IF(D188="Y/T","Belum diisi","Error")))</f>
        <v>Belum diisi</v>
      </c>
      <c r="F188" s="528">
        <v>1</v>
      </c>
      <c r="G188" s="529"/>
      <c r="H188" s="600" t="str">
        <f t="shared" si="3"/>
        <v>Belum Diisi</v>
      </c>
      <c r="I188" s="590" t="s">
        <v>26</v>
      </c>
      <c r="J188" s="591" t="str">
        <f>IF($D$188="Y/T","Isi Sasaran",IF($E$188=0,0,IF(I188="Y",1,IF(I188="T",0,"Isi Dulu"))))</f>
        <v>Isi Sasaran</v>
      </c>
      <c r="K188" s="590" t="s">
        <v>26</v>
      </c>
      <c r="L188" s="591" t="str">
        <f>IF($D$188="Y/T","Isi Sasaran",IF($E$188=0,0,IF(K188="Y",1,IF(K188="T",0,"Isi Dulu"))))</f>
        <v>Isi Sasaran</v>
      </c>
      <c r="M188" s="848" t="s">
        <v>26</v>
      </c>
      <c r="N188" s="851" t="str">
        <f>IF(M188="Y",1,IF(M188="T",0,IF(M188="Y/T","Belum diisi","Error")))</f>
        <v>Belum diisi</v>
      </c>
      <c r="O188" s="517"/>
      <c r="P188" s="517"/>
      <c r="Q188" s="517"/>
      <c r="R188" s="517"/>
    </row>
    <row r="189" spans="2:18" s="527" customFormat="1" ht="15.75">
      <c r="B189" s="837"/>
      <c r="C189" s="840"/>
      <c r="D189" s="858"/>
      <c r="E189" s="855"/>
      <c r="F189" s="549">
        <v>2</v>
      </c>
      <c r="G189" s="550"/>
      <c r="H189" s="598" t="str">
        <f t="shared" si="3"/>
        <v>Belum Diisi</v>
      </c>
      <c r="I189" s="592" t="s">
        <v>26</v>
      </c>
      <c r="J189" s="593" t="str">
        <f>IF($D$188="Y/T","Isi Sasaran",IF($E$188=0,0,IF(I189="Y",1,IF(I189="T",0,"Isi Dulu"))))</f>
        <v>Isi Sasaran</v>
      </c>
      <c r="K189" s="592" t="s">
        <v>26</v>
      </c>
      <c r="L189" s="593" t="str">
        <f>IF($D$188="Y/T","Isi Sasaran",IF($E$188=0,0,IF(K189="Y",1,IF(K189="T",0,"Isi Dulu"))))</f>
        <v>Isi Sasaran</v>
      </c>
      <c r="M189" s="849"/>
      <c r="N189" s="852"/>
      <c r="O189" s="517"/>
      <c r="P189" s="517"/>
      <c r="Q189" s="517"/>
      <c r="R189" s="517"/>
    </row>
    <row r="190" spans="2:18" s="527" customFormat="1" ht="15.75">
      <c r="B190" s="837"/>
      <c r="C190" s="840"/>
      <c r="D190" s="858"/>
      <c r="E190" s="855"/>
      <c r="F190" s="549">
        <v>3</v>
      </c>
      <c r="G190" s="550"/>
      <c r="H190" s="598" t="str">
        <f t="shared" si="3"/>
        <v>Belum Diisi</v>
      </c>
      <c r="I190" s="592" t="s">
        <v>26</v>
      </c>
      <c r="J190" s="593" t="str">
        <f>IF($D$188="Y/T","Isi Sasaran",IF($E$188=0,0,IF(I190="Y",1,IF(I190="T",0,"Isi Dulu"))))</f>
        <v>Isi Sasaran</v>
      </c>
      <c r="K190" s="592" t="s">
        <v>26</v>
      </c>
      <c r="L190" s="593" t="str">
        <f>IF($D$188="Y/T","Isi Sasaran",IF($E$188=0,0,IF(K190="Y",1,IF(K190="T",0,"Isi Dulu"))))</f>
        <v>Isi Sasaran</v>
      </c>
      <c r="M190" s="849"/>
      <c r="N190" s="852"/>
      <c r="O190" s="517"/>
      <c r="P190" s="517"/>
      <c r="Q190" s="517"/>
      <c r="R190" s="517"/>
    </row>
    <row r="191" spans="2:18" s="527" customFormat="1" ht="15.75">
      <c r="B191" s="837"/>
      <c r="C191" s="840"/>
      <c r="D191" s="858"/>
      <c r="E191" s="855"/>
      <c r="F191" s="549">
        <v>4</v>
      </c>
      <c r="G191" s="550"/>
      <c r="H191" s="598" t="str">
        <f t="shared" si="3"/>
        <v>Belum Diisi</v>
      </c>
      <c r="I191" s="592" t="s">
        <v>26</v>
      </c>
      <c r="J191" s="593" t="str">
        <f>IF($D$188="Y/T","Isi Sasaran",IF($E$188=0,0,IF(I191="Y",1,IF(I191="T",0,"Isi Dulu"))))</f>
        <v>Isi Sasaran</v>
      </c>
      <c r="K191" s="592" t="s">
        <v>26</v>
      </c>
      <c r="L191" s="593" t="str">
        <f>IF($D$188="Y/T","Isi Sasaran",IF($E$188=0,0,IF(K191="Y",1,IF(K191="T",0,"Isi Dulu"))))</f>
        <v>Isi Sasaran</v>
      </c>
      <c r="M191" s="849"/>
      <c r="N191" s="852"/>
      <c r="O191" s="517"/>
      <c r="P191" s="517"/>
      <c r="Q191" s="517"/>
      <c r="R191" s="517"/>
    </row>
    <row r="192" spans="2:18" s="527" customFormat="1" ht="15.75">
      <c r="B192" s="838"/>
      <c r="C192" s="841"/>
      <c r="D192" s="859"/>
      <c r="E192" s="856"/>
      <c r="F192" s="569">
        <v>5</v>
      </c>
      <c r="G192" s="570"/>
      <c r="H192" s="599" t="str">
        <f t="shared" si="3"/>
        <v>Belum Diisi</v>
      </c>
      <c r="I192" s="595" t="s">
        <v>26</v>
      </c>
      <c r="J192" s="596" t="str">
        <f>IF($D$188="Y/T","Isi Sasaran",IF($E$188=0,0,IF(I192="Y",1,IF(I192="T",0,"Isi Dulu"))))</f>
        <v>Isi Sasaran</v>
      </c>
      <c r="K192" s="595" t="s">
        <v>26</v>
      </c>
      <c r="L192" s="596" t="str">
        <f>IF($D$188="Y/T","Isi Sasaran",IF($E$188=0,0,IF(K192="Y",1,IF(K192="T",0,"Isi Dulu"))))</f>
        <v>Isi Sasaran</v>
      </c>
      <c r="M192" s="850"/>
      <c r="N192" s="853"/>
      <c r="O192" s="517"/>
      <c r="P192" s="517"/>
      <c r="Q192" s="517"/>
      <c r="R192" s="517"/>
    </row>
    <row r="193" spans="2:18" s="527" customFormat="1" ht="15.75">
      <c r="B193" s="836">
        <v>18</v>
      </c>
      <c r="C193" s="839"/>
      <c r="D193" s="857" t="s">
        <v>26</v>
      </c>
      <c r="E193" s="854" t="str">
        <f>IF(D193="Y",1,IF(D193="T",0,IF(D193="Y/T","Belum diisi","Error")))</f>
        <v>Belum diisi</v>
      </c>
      <c r="F193" s="528">
        <v>1</v>
      </c>
      <c r="G193" s="529"/>
      <c r="H193" s="600" t="str">
        <f t="shared" si="3"/>
        <v>Belum Diisi</v>
      </c>
      <c r="I193" s="590" t="s">
        <v>26</v>
      </c>
      <c r="J193" s="591" t="str">
        <f>IF($D$193="Y/T","Isi Sasaran",IF($E$193=0,0,IF(I193="Y",1,IF(I193="T",0,"Isi Dulu"))))</f>
        <v>Isi Sasaran</v>
      </c>
      <c r="K193" s="590" t="s">
        <v>26</v>
      </c>
      <c r="L193" s="591" t="str">
        <f>IF($D$193="Y/T","Isi Sasaran",IF($E$193=0,0,IF(K193="Y",1,IF(K193="T",0,"Isi Dulu"))))</f>
        <v>Isi Sasaran</v>
      </c>
      <c r="M193" s="848" t="s">
        <v>26</v>
      </c>
      <c r="N193" s="851" t="str">
        <f>IF(M193="Y",1,IF(M193="T",0,IF(M193="Y/T","Belum diisi","Error")))</f>
        <v>Belum diisi</v>
      </c>
      <c r="O193" s="517"/>
      <c r="P193" s="517"/>
      <c r="Q193" s="517"/>
      <c r="R193" s="517"/>
    </row>
    <row r="194" spans="2:18" s="527" customFormat="1" ht="15.75">
      <c r="B194" s="837"/>
      <c r="C194" s="840"/>
      <c r="D194" s="858"/>
      <c r="E194" s="855"/>
      <c r="F194" s="549">
        <v>2</v>
      </c>
      <c r="G194" s="550"/>
      <c r="H194" s="598" t="str">
        <f t="shared" si="3"/>
        <v>Belum Diisi</v>
      </c>
      <c r="I194" s="592" t="s">
        <v>26</v>
      </c>
      <c r="J194" s="593" t="str">
        <f>IF($D$193="Y/T","Isi Sasaran",IF($E$193=0,0,IF(I194="Y",1,IF(I194="T",0,"Isi Dulu"))))</f>
        <v>Isi Sasaran</v>
      </c>
      <c r="K194" s="592" t="s">
        <v>26</v>
      </c>
      <c r="L194" s="593" t="str">
        <f>IF($D$193="Y/T","Isi Sasaran",IF($E$193=0,0,IF(K194="Y",1,IF(K194="T",0,"Isi Dulu"))))</f>
        <v>Isi Sasaran</v>
      </c>
      <c r="M194" s="849"/>
      <c r="N194" s="852"/>
      <c r="O194" s="517"/>
      <c r="P194" s="517"/>
      <c r="Q194" s="517"/>
      <c r="R194" s="517"/>
    </row>
    <row r="195" spans="2:18" s="527" customFormat="1" ht="15.75">
      <c r="B195" s="837"/>
      <c r="C195" s="840"/>
      <c r="D195" s="858"/>
      <c r="E195" s="855"/>
      <c r="F195" s="549">
        <v>3</v>
      </c>
      <c r="G195" s="550"/>
      <c r="H195" s="598" t="str">
        <f t="shared" si="3"/>
        <v>Belum Diisi</v>
      </c>
      <c r="I195" s="592" t="s">
        <v>26</v>
      </c>
      <c r="J195" s="593" t="str">
        <f>IF($D$193="Y/T","Isi Sasaran",IF($E$193=0,0,IF(I195="Y",1,IF(I195="T",0,"Isi Dulu"))))</f>
        <v>Isi Sasaran</v>
      </c>
      <c r="K195" s="592" t="s">
        <v>26</v>
      </c>
      <c r="L195" s="593" t="str">
        <f>IF($D$193="Y/T","Isi Sasaran",IF($E$193=0,0,IF(K195="Y",1,IF(K195="T",0,"Isi Dulu"))))</f>
        <v>Isi Sasaran</v>
      </c>
      <c r="M195" s="849"/>
      <c r="N195" s="852"/>
      <c r="O195" s="517"/>
      <c r="P195" s="517"/>
      <c r="Q195" s="517"/>
      <c r="R195" s="517"/>
    </row>
    <row r="196" spans="2:18" s="527" customFormat="1" ht="15.75">
      <c r="B196" s="837"/>
      <c r="C196" s="840"/>
      <c r="D196" s="858"/>
      <c r="E196" s="855"/>
      <c r="F196" s="549">
        <v>4</v>
      </c>
      <c r="G196" s="550"/>
      <c r="H196" s="598" t="str">
        <f t="shared" si="3"/>
        <v>Belum Diisi</v>
      </c>
      <c r="I196" s="592" t="s">
        <v>26</v>
      </c>
      <c r="J196" s="593" t="str">
        <f>IF($D$193="Y/T","Isi Sasaran",IF($E$193=0,0,IF(I196="Y",1,IF(I196="T",0,"Isi Dulu"))))</f>
        <v>Isi Sasaran</v>
      </c>
      <c r="K196" s="592" t="s">
        <v>26</v>
      </c>
      <c r="L196" s="593" t="str">
        <f>IF($D$193="Y/T","Isi Sasaran",IF($E$193=0,0,IF(K196="Y",1,IF(K196="T",0,"Isi Dulu"))))</f>
        <v>Isi Sasaran</v>
      </c>
      <c r="M196" s="849"/>
      <c r="N196" s="852"/>
      <c r="O196" s="517"/>
      <c r="P196" s="517"/>
      <c r="Q196" s="517"/>
      <c r="R196" s="517"/>
    </row>
    <row r="197" spans="2:18" s="527" customFormat="1" ht="15.75">
      <c r="B197" s="838"/>
      <c r="C197" s="841"/>
      <c r="D197" s="859"/>
      <c r="E197" s="856"/>
      <c r="F197" s="569">
        <v>5</v>
      </c>
      <c r="G197" s="570"/>
      <c r="H197" s="599" t="str">
        <f t="shared" si="3"/>
        <v>Belum Diisi</v>
      </c>
      <c r="I197" s="595" t="s">
        <v>26</v>
      </c>
      <c r="J197" s="596" t="str">
        <f>IF($D$193="Y/T","Isi Sasaran",IF($E$193=0,0,IF(I197="Y",1,IF(I197="T",0,"Isi Dulu"))))</f>
        <v>Isi Sasaran</v>
      </c>
      <c r="K197" s="595" t="s">
        <v>26</v>
      </c>
      <c r="L197" s="596" t="str">
        <f>IF($D$193="Y/T","Isi Sasaran",IF($E$193=0,0,IF(K197="Y",1,IF(K197="T",0,"Isi Dulu"))))</f>
        <v>Isi Sasaran</v>
      </c>
      <c r="M197" s="850"/>
      <c r="N197" s="853"/>
      <c r="O197" s="517"/>
      <c r="P197" s="517"/>
      <c r="Q197" s="517"/>
      <c r="R197" s="517"/>
    </row>
    <row r="198" spans="2:18" s="527" customFormat="1" ht="15.75">
      <c r="B198" s="836">
        <v>19</v>
      </c>
      <c r="C198" s="839"/>
      <c r="D198" s="857" t="s">
        <v>26</v>
      </c>
      <c r="E198" s="854" t="str">
        <f>IF(D198="Y",1,IF(D198="T",0,IF(D198="Y/T","Belum diisi","Error")))</f>
        <v>Belum diisi</v>
      </c>
      <c r="F198" s="528">
        <v>1</v>
      </c>
      <c r="G198" s="529"/>
      <c r="H198" s="600" t="str">
        <f t="shared" si="3"/>
        <v>Belum Diisi</v>
      </c>
      <c r="I198" s="590" t="s">
        <v>26</v>
      </c>
      <c r="J198" s="591" t="str">
        <f>IF($D$198="Y/T","Isi Sasaran",IF($E$198=0,0,IF(I198="Y",1,IF(I198="T",0,"Isi Dulu"))))</f>
        <v>Isi Sasaran</v>
      </c>
      <c r="K198" s="590" t="s">
        <v>26</v>
      </c>
      <c r="L198" s="591" t="str">
        <f>IF($D$198="Y/T","Isi Sasaran",IF($E$198=0,0,IF(K198="Y",1,IF(K198="T",0,"Isi Dulu"))))</f>
        <v>Isi Sasaran</v>
      </c>
      <c r="M198" s="848" t="s">
        <v>26</v>
      </c>
      <c r="N198" s="851" t="str">
        <f>IF(M198="Y",1,IF(M198="T",0,IF(M198="Y/T","Belum diisi","Error")))</f>
        <v>Belum diisi</v>
      </c>
      <c r="O198" s="517"/>
      <c r="P198" s="517"/>
      <c r="Q198" s="517"/>
      <c r="R198" s="517"/>
    </row>
    <row r="199" spans="2:18" s="527" customFormat="1" ht="15.75">
      <c r="B199" s="837"/>
      <c r="C199" s="840"/>
      <c r="D199" s="858"/>
      <c r="E199" s="855"/>
      <c r="F199" s="549">
        <v>2</v>
      </c>
      <c r="G199" s="550"/>
      <c r="H199" s="598" t="str">
        <f t="shared" si="3"/>
        <v>Belum Diisi</v>
      </c>
      <c r="I199" s="592" t="s">
        <v>26</v>
      </c>
      <c r="J199" s="593" t="str">
        <f>IF($D$198="Y/T","Isi Sasaran",IF($E$198=0,0,IF(I199="Y",1,IF(I199="T",0,"Isi Dulu"))))</f>
        <v>Isi Sasaran</v>
      </c>
      <c r="K199" s="592" t="s">
        <v>26</v>
      </c>
      <c r="L199" s="593" t="str">
        <f>IF($D$198="Y/T","Isi Sasaran",IF($E$198=0,0,IF(K199="Y",1,IF(K199="T",0,"Isi Dulu"))))</f>
        <v>Isi Sasaran</v>
      </c>
      <c r="M199" s="849"/>
      <c r="N199" s="852"/>
      <c r="O199" s="517"/>
      <c r="P199" s="517"/>
      <c r="Q199" s="517"/>
      <c r="R199" s="517"/>
    </row>
    <row r="200" spans="2:18" s="527" customFormat="1" ht="15.75">
      <c r="B200" s="837"/>
      <c r="C200" s="840"/>
      <c r="D200" s="858"/>
      <c r="E200" s="855"/>
      <c r="F200" s="549">
        <v>3</v>
      </c>
      <c r="G200" s="550"/>
      <c r="H200" s="598" t="str">
        <f t="shared" si="3"/>
        <v>Belum Diisi</v>
      </c>
      <c r="I200" s="592" t="s">
        <v>26</v>
      </c>
      <c r="J200" s="593" t="str">
        <f>IF($D$198="Y/T","Isi Sasaran",IF($E$198=0,0,IF(I200="Y",1,IF(I200="T",0,"Isi Dulu"))))</f>
        <v>Isi Sasaran</v>
      </c>
      <c r="K200" s="592" t="s">
        <v>26</v>
      </c>
      <c r="L200" s="593" t="str">
        <f>IF($D$198="Y/T","Isi Sasaran",IF($E$198=0,0,IF(K200="Y",1,IF(K200="T",0,"Isi Dulu"))))</f>
        <v>Isi Sasaran</v>
      </c>
      <c r="M200" s="849"/>
      <c r="N200" s="852"/>
      <c r="O200" s="517"/>
      <c r="P200" s="517"/>
      <c r="Q200" s="517"/>
      <c r="R200" s="517"/>
    </row>
    <row r="201" spans="2:18" s="527" customFormat="1" ht="15.75">
      <c r="B201" s="837"/>
      <c r="C201" s="840"/>
      <c r="D201" s="858"/>
      <c r="E201" s="855"/>
      <c r="F201" s="549">
        <v>4</v>
      </c>
      <c r="G201" s="550"/>
      <c r="H201" s="598" t="str">
        <f t="shared" si="3"/>
        <v>Belum Diisi</v>
      </c>
      <c r="I201" s="592" t="s">
        <v>26</v>
      </c>
      <c r="J201" s="593" t="str">
        <f>IF($D$198="Y/T","Isi Sasaran",IF($E$198=0,0,IF(I201="Y",1,IF(I201="T",0,"Isi Dulu"))))</f>
        <v>Isi Sasaran</v>
      </c>
      <c r="K201" s="592" t="s">
        <v>26</v>
      </c>
      <c r="L201" s="593" t="str">
        <f>IF($D$198="Y/T","Isi Sasaran",IF($E$198=0,0,IF(K201="Y",1,IF(K201="T",0,"Isi Dulu"))))</f>
        <v>Isi Sasaran</v>
      </c>
      <c r="M201" s="849"/>
      <c r="N201" s="852"/>
      <c r="O201" s="517"/>
      <c r="P201" s="517"/>
      <c r="Q201" s="517"/>
      <c r="R201" s="517"/>
    </row>
    <row r="202" spans="2:18" s="527" customFormat="1" ht="15.75">
      <c r="B202" s="838"/>
      <c r="C202" s="841"/>
      <c r="D202" s="859"/>
      <c r="E202" s="856"/>
      <c r="F202" s="569">
        <v>5</v>
      </c>
      <c r="G202" s="570"/>
      <c r="H202" s="599" t="str">
        <f t="shared" si="3"/>
        <v>Belum Diisi</v>
      </c>
      <c r="I202" s="595" t="s">
        <v>26</v>
      </c>
      <c r="J202" s="596" t="str">
        <f>IF($D$198="Y/T","Isi Sasaran",IF($E$198=0,0,IF(I202="Y",1,IF(I202="T",0,"Isi Dulu"))))</f>
        <v>Isi Sasaran</v>
      </c>
      <c r="K202" s="595" t="s">
        <v>26</v>
      </c>
      <c r="L202" s="596" t="str">
        <f>IF($D$198="Y/T","Isi Sasaran",IF($E$198=0,0,IF(K202="Y",1,IF(K202="T",0,"Isi Dulu"))))</f>
        <v>Isi Sasaran</v>
      </c>
      <c r="M202" s="850"/>
      <c r="N202" s="853"/>
      <c r="O202" s="517"/>
      <c r="P202" s="517"/>
      <c r="Q202" s="517"/>
      <c r="R202" s="517"/>
    </row>
    <row r="203" spans="2:18" s="527" customFormat="1" ht="15.75">
      <c r="B203" s="836">
        <v>20</v>
      </c>
      <c r="C203" s="839"/>
      <c r="D203" s="857" t="s">
        <v>26</v>
      </c>
      <c r="E203" s="854" t="str">
        <f>IF(D203="Y",1,IF(D203="T",0,IF(D203="Y/T","Belum diisi","Error")))</f>
        <v>Belum diisi</v>
      </c>
      <c r="F203" s="528">
        <v>1</v>
      </c>
      <c r="G203" s="529"/>
      <c r="H203" s="600" t="str">
        <f t="shared" si="3"/>
        <v>Belum Diisi</v>
      </c>
      <c r="I203" s="590" t="s">
        <v>26</v>
      </c>
      <c r="J203" s="591" t="str">
        <f>IF($D$203="Y/T","Isi Sasaran",IF($E$203=0,0,IF(I203="Y",1,IF(I203="T",0,"Isi Dulu"))))</f>
        <v>Isi Sasaran</v>
      </c>
      <c r="K203" s="590" t="s">
        <v>26</v>
      </c>
      <c r="L203" s="591" t="str">
        <f>IF($D$203="Y/T","Isi Sasaran",IF($E$203=0,0,IF(K203="Y",1,IF(K203="T",0,"Isi Dulu"))))</f>
        <v>Isi Sasaran</v>
      </c>
      <c r="M203" s="848" t="s">
        <v>26</v>
      </c>
      <c r="N203" s="851" t="str">
        <f>IF(M203="Y",1,IF(M203="T",0,IF(M203="Y/T","Belum diisi","Error")))</f>
        <v>Belum diisi</v>
      </c>
      <c r="O203" s="517"/>
      <c r="P203" s="517"/>
      <c r="Q203" s="517"/>
      <c r="R203" s="517"/>
    </row>
    <row r="204" spans="2:18" s="527" customFormat="1" ht="15.75">
      <c r="B204" s="837"/>
      <c r="C204" s="840"/>
      <c r="D204" s="858"/>
      <c r="E204" s="855"/>
      <c r="F204" s="549">
        <v>2</v>
      </c>
      <c r="G204" s="550"/>
      <c r="H204" s="598" t="str">
        <f t="shared" si="3"/>
        <v>Belum Diisi</v>
      </c>
      <c r="I204" s="592" t="s">
        <v>26</v>
      </c>
      <c r="J204" s="593" t="str">
        <f>IF($D$203="Y/T","Isi Sasaran",IF($E$203=0,0,IF(I204="Y",1,IF(I204="T",0,"Isi Dulu"))))</f>
        <v>Isi Sasaran</v>
      </c>
      <c r="K204" s="592" t="s">
        <v>26</v>
      </c>
      <c r="L204" s="593" t="str">
        <f>IF($D$203="Y/T","Isi Sasaran",IF($E$203=0,0,IF(K204="Y",1,IF(K204="T",0,"Isi Dulu"))))</f>
        <v>Isi Sasaran</v>
      </c>
      <c r="M204" s="849"/>
      <c r="N204" s="852"/>
      <c r="O204" s="517"/>
      <c r="P204" s="517"/>
      <c r="Q204" s="517"/>
      <c r="R204" s="517"/>
    </row>
    <row r="205" spans="2:18" s="527" customFormat="1" ht="15.75">
      <c r="B205" s="837"/>
      <c r="C205" s="840"/>
      <c r="D205" s="858"/>
      <c r="E205" s="855"/>
      <c r="F205" s="549">
        <v>3</v>
      </c>
      <c r="G205" s="550"/>
      <c r="H205" s="598" t="str">
        <f t="shared" si="3"/>
        <v>Belum Diisi</v>
      </c>
      <c r="I205" s="592" t="s">
        <v>26</v>
      </c>
      <c r="J205" s="593" t="str">
        <f>IF($D$203="Y/T","Isi Sasaran",IF($E$203=0,0,IF(I205="Y",1,IF(I205="T",0,"Isi Dulu"))))</f>
        <v>Isi Sasaran</v>
      </c>
      <c r="K205" s="592" t="s">
        <v>26</v>
      </c>
      <c r="L205" s="593" t="str">
        <f>IF($D$203="Y/T","Isi Sasaran",IF($E$203=0,0,IF(K205="Y",1,IF(K205="T",0,"Isi Dulu"))))</f>
        <v>Isi Sasaran</v>
      </c>
      <c r="M205" s="849"/>
      <c r="N205" s="852"/>
      <c r="O205" s="517"/>
      <c r="P205" s="517"/>
      <c r="Q205" s="517"/>
      <c r="R205" s="517"/>
    </row>
    <row r="206" spans="2:18" s="527" customFormat="1" ht="15.75">
      <c r="B206" s="837"/>
      <c r="C206" s="840"/>
      <c r="D206" s="858"/>
      <c r="E206" s="855"/>
      <c r="F206" s="549">
        <v>4</v>
      </c>
      <c r="G206" s="550"/>
      <c r="H206" s="598" t="str">
        <f t="shared" si="3"/>
        <v>Belum Diisi</v>
      </c>
      <c r="I206" s="592" t="s">
        <v>26</v>
      </c>
      <c r="J206" s="593" t="str">
        <f>IF($D$203="Y/T","Isi Sasaran",IF($E$203=0,0,IF(I206="Y",1,IF(I206="T",0,"Isi Dulu"))))</f>
        <v>Isi Sasaran</v>
      </c>
      <c r="K206" s="592" t="s">
        <v>26</v>
      </c>
      <c r="L206" s="593" t="str">
        <f>IF($D$203="Y/T","Isi Sasaran",IF($E$203=0,0,IF(K206="Y",1,IF(K206="T",0,"Isi Dulu"))))</f>
        <v>Isi Sasaran</v>
      </c>
      <c r="M206" s="849"/>
      <c r="N206" s="852"/>
      <c r="O206" s="517"/>
      <c r="P206" s="517"/>
      <c r="Q206" s="517"/>
      <c r="R206" s="517"/>
    </row>
    <row r="207" spans="2:18" s="527" customFormat="1" ht="15.75">
      <c r="B207" s="838"/>
      <c r="C207" s="841"/>
      <c r="D207" s="859"/>
      <c r="E207" s="856"/>
      <c r="F207" s="569">
        <v>5</v>
      </c>
      <c r="G207" s="570"/>
      <c r="H207" s="599" t="str">
        <f t="shared" si="3"/>
        <v>Belum Diisi</v>
      </c>
      <c r="I207" s="595" t="s">
        <v>26</v>
      </c>
      <c r="J207" s="596" t="str">
        <f>IF($D$203="Y/T","Isi Sasaran",IF($E$203=0,0,IF(I207="Y",1,IF(I207="T",0,"Isi Dulu"))))</f>
        <v>Isi Sasaran</v>
      </c>
      <c r="K207" s="595" t="s">
        <v>26</v>
      </c>
      <c r="L207" s="596" t="str">
        <f>IF($D$203="Y/T","Isi Sasaran",IF($E$203=0,0,IF(K207="Y",1,IF(K207="T",0,"Isi Dulu"))))</f>
        <v>Isi Sasaran</v>
      </c>
      <c r="M207" s="850"/>
      <c r="N207" s="853"/>
      <c r="O207" s="517"/>
      <c r="P207" s="517"/>
      <c r="Q207" s="517"/>
      <c r="R207" s="517"/>
    </row>
    <row r="208" spans="2:18" s="527" customFormat="1" ht="15.75">
      <c r="B208" s="580"/>
      <c r="C208" s="581"/>
      <c r="D208" s="582"/>
      <c r="E208" s="605" t="e">
        <f>AVERAGE(E108:E207)</f>
        <v>#DIV/0!</v>
      </c>
      <c r="F208" s="580"/>
      <c r="G208" s="583"/>
      <c r="H208" s="602" t="e">
        <f>(IF($D108="Y/T",0,AVERAGE(H108:H112))+IF($D113="Y/T",0,AVERAGE(H113:H117))+IF($D118="Y/T",0,AVERAGE(H118:H122))+IF($D123="Y/T",0,AVERAGE(H123:H127))+IF($D128="Y/T",0,AVERAGE(H128:H132))+IF($D133="Y/T",0,AVERAGE(H133:H137))+IF($D138="Y/T",0,AVERAGE(H138:H142))+IF($D143="Y/T",0,AVERAGE(H143:H147))+IF($D148="Y/T",0,AVERAGE(H148:H152))+IF($D153="Y/T",0,AVERAGE(H153:H157))+IF($D158="Y/T",0,AVERAGE(H158:H162))+IF($D163="Y/T",0,AVERAGE(H163:H167))+IF($D168="Y/T",0,AVERAGE(H168:H172))+IF($D173="Y/T",0,AVERAGE(H173:H177))+IF($D178="Y/T",0,AVERAGE(H178:H182))+IF($D183="Y/T",0,AVERAGE(H183:H187))+IF($D188="Y/T",0,AVERAGE(H188:H192))+IF($D193="Y/T",0,AVERAGE(H193:H197))+IF($D198="Y/T",0,AVERAGE(H198:H202))+IF($D203="Y/T",0,AVERAGE(H203:H207)))/(COUNTIF($D108:$D207,"Y")+COUNTIF($D108:$D207,"T"))</f>
        <v>#DIV/0!</v>
      </c>
      <c r="I208" s="582"/>
      <c r="J208" s="602" t="e">
        <f>(IF($D108="Y/T",0,AVERAGE(J108:J112))+IF($D113="Y/T",0,AVERAGE(J113:J117))+IF($D118="Y/T",0,AVERAGE(J118:J122))+IF($D123="Y/T",0,AVERAGE(J123:J127))+IF($D128="Y/T",0,AVERAGE(J128:J132))+IF($D133="Y/T",0,AVERAGE(J133:J137))+IF($D138="Y/T",0,AVERAGE(J138:J142))+IF($D143="Y/T",0,AVERAGE(J143:J147))+IF($D148="Y/T",0,AVERAGE(J148:J152))+IF($D153="Y/T",0,AVERAGE(J153:J157))+IF($D158="Y/T",0,AVERAGE(J158:J162))+IF($D163="Y/T",0,AVERAGE(J163:J167))+IF($D168="Y/T",0,AVERAGE(J168:J172))+IF($D173="Y/T",0,AVERAGE(J173:J177))+IF($D178="Y/T",0,AVERAGE(J178:J182))+IF($D183="Y/T",0,AVERAGE(J183:J187))+IF($D188="Y/T",0,AVERAGE(J188:J192))+IF($D193="Y/T",0,AVERAGE(J193:J197))+IF($D198="Y/T",0,AVERAGE(J198:J202))+IF($D203="Y/T",0,AVERAGE(J203:J207)))/(COUNTIF($D108:$D207,"Y")+COUNTIF($D108:$D207,"T"))</f>
        <v>#DIV/0!</v>
      </c>
      <c r="K208" s="582"/>
      <c r="L208" s="602" t="e">
        <f>(IF($D108="Y/T",0,AVERAGE(L108:L112))+IF($D113="Y/T",0,AVERAGE(L113:L117))+IF($D118="Y/T",0,AVERAGE(L118:L122))+IF($D123="Y/T",0,AVERAGE(L123:L127))+IF($D128="Y/T",0,AVERAGE(L128:L132))+IF($D133="Y/T",0,AVERAGE(L133:L137))+IF($D138="Y/T",0,AVERAGE(L138:L142))+IF($D143="Y/T",0,AVERAGE(L143:L147))+IF($D148="Y/T",0,AVERAGE(L148:L152))+IF($D153="Y/T",0,AVERAGE(L153:L157))+IF($D158="Y/T",0,AVERAGE(L158:L162))+IF($D163="Y/T",0,AVERAGE(L163:L167))+IF($D168="Y/T",0,AVERAGE(L168:L172))+IF($D173="Y/T",0,AVERAGE(L173:L177))+IF($D178="Y/T",0,AVERAGE(L178:L182))+IF($D183="Y/T",0,AVERAGE(L183:L187))+IF($D188="Y/T",0,AVERAGE(L188:L192))+IF($D193="Y/T",0,AVERAGE(L193:L197))+IF($D198="Y/T",0,AVERAGE(L198:L202))+IF($D203="Y/T",0,AVERAGE(L203:L207)))/(COUNTIF($D108:$D207,"Y")+COUNTIF($D108:$D207,"T"))</f>
        <v>#DIV/0!</v>
      </c>
      <c r="M208" s="606"/>
      <c r="N208" s="602" t="e">
        <f>AVERAGE(N108:N207)</f>
        <v>#DIV/0!</v>
      </c>
      <c r="O208" s="517"/>
      <c r="P208" s="517"/>
      <c r="Q208" s="517"/>
      <c r="R208" s="517"/>
    </row>
    <row r="209" spans="2:18" s="527" customFormat="1" ht="15.75">
      <c r="B209" s="865" t="s">
        <v>507</v>
      </c>
      <c r="C209" s="865"/>
      <c r="D209" s="865"/>
      <c r="E209" s="865"/>
      <c r="F209" s="865"/>
      <c r="G209" s="865"/>
      <c r="H209" s="865"/>
      <c r="I209" s="865"/>
      <c r="J209" s="865"/>
      <c r="K209" s="865"/>
      <c r="L209" s="865"/>
      <c r="M209" s="865"/>
      <c r="N209" s="866"/>
      <c r="O209" s="517"/>
      <c r="P209" s="517"/>
      <c r="Q209" s="517"/>
      <c r="R209" s="517"/>
    </row>
    <row r="210" spans="2:18" s="527" customFormat="1" ht="15.75">
      <c r="B210" s="836">
        <v>1</v>
      </c>
      <c r="C210" s="839"/>
      <c r="D210" s="857" t="s">
        <v>26</v>
      </c>
      <c r="E210" s="854" t="str">
        <f>IF(D210="Y",1,IF(D210="T",0,IF(D210="Y/T","Belum diisi","Error")))</f>
        <v>Belum diisi</v>
      </c>
      <c r="F210" s="528">
        <v>1</v>
      </c>
      <c r="G210" s="529"/>
      <c r="H210" s="589" t="str">
        <f>IF(OR(J210="Isi Dulu",L210="Isi Dulu",J210="Isi Sasaran",L210="Isi Sasaran"),"Belum Diisi",IF(SUM(J210,L210)=2,1,IF(SUM(J210,L210)=1,0,IF(SUM(J210,L210)=0,0,"Error"))))</f>
        <v>Belum Diisi</v>
      </c>
      <c r="I210" s="590" t="s">
        <v>26</v>
      </c>
      <c r="J210" s="591" t="str">
        <f>IF($D$210="Y/T","Isi Sasaran",IF($E$210=0,0,IF(I210="Y",1,IF(I210="T",0,"Isi Dulu"))))</f>
        <v>Isi Sasaran</v>
      </c>
      <c r="K210" s="590" t="s">
        <v>26</v>
      </c>
      <c r="L210" s="591" t="str">
        <f>IF($D$210="Y/T","Isi Sasaran",IF($E$210=0,0,IF(K210="Y",1,IF(K210="T",0,"Isi Dulu"))))</f>
        <v>Isi Sasaran</v>
      </c>
      <c r="M210" s="848" t="s">
        <v>26</v>
      </c>
      <c r="N210" s="851" t="str">
        <f>IF(M210="Y",1,IF(M210="T",0,IF(M210="Y/T","Belum diisi","Error")))</f>
        <v>Belum diisi</v>
      </c>
      <c r="O210" s="517"/>
      <c r="P210" s="517"/>
      <c r="Q210" s="517"/>
      <c r="R210" s="517"/>
    </row>
    <row r="211" spans="2:18" s="527" customFormat="1" ht="15.75">
      <c r="B211" s="837"/>
      <c r="C211" s="840"/>
      <c r="D211" s="858"/>
      <c r="E211" s="855"/>
      <c r="F211" s="549">
        <v>2</v>
      </c>
      <c r="G211" s="550"/>
      <c r="H211" s="589" t="str">
        <f t="shared" ref="H211:H274" si="4">IF(OR(J211="Isi Dulu",L211="Isi Dulu",J211="Isi Sasaran",L211="Isi Sasaran"),"Belum Diisi",IF(SUM(J211,L211)=2,1,IF(SUM(J211,L211)=1,0,IF(SUM(J211,L211)=0,0,"Error"))))</f>
        <v>Belum Diisi</v>
      </c>
      <c r="I211" s="592" t="s">
        <v>26</v>
      </c>
      <c r="J211" s="593" t="str">
        <f>IF($D$210="Y/T","Isi Sasaran",IF($E$210=0,0,IF(I211="Y",1,IF(I211="T",0,"Isi Dulu"))))</f>
        <v>Isi Sasaran</v>
      </c>
      <c r="K211" s="592" t="s">
        <v>26</v>
      </c>
      <c r="L211" s="593" t="str">
        <f>IF($D$210="Y/T","Isi Sasaran",IF($E$210=0,0,IF(K211="Y",1,IF(K211="T",0,"Isi Dulu"))))</f>
        <v>Isi Sasaran</v>
      </c>
      <c r="M211" s="849"/>
      <c r="N211" s="852"/>
      <c r="O211" s="517"/>
      <c r="P211" s="517"/>
      <c r="Q211" s="517"/>
      <c r="R211" s="517"/>
    </row>
    <row r="212" spans="2:18" s="527" customFormat="1" ht="15.75">
      <c r="B212" s="837"/>
      <c r="C212" s="840"/>
      <c r="D212" s="858"/>
      <c r="E212" s="855"/>
      <c r="F212" s="549">
        <v>3</v>
      </c>
      <c r="G212" s="550"/>
      <c r="H212" s="589" t="str">
        <f t="shared" si="4"/>
        <v>Belum Diisi</v>
      </c>
      <c r="I212" s="592" t="s">
        <v>26</v>
      </c>
      <c r="J212" s="593" t="str">
        <f>IF($D$210="Y/T","Isi Sasaran",IF($E$210=0,0,IF(I212="Y",1,IF(I212="T",0,"Isi Dulu"))))</f>
        <v>Isi Sasaran</v>
      </c>
      <c r="K212" s="592" t="s">
        <v>26</v>
      </c>
      <c r="L212" s="593" t="str">
        <f>IF($D$210="Y/T","Isi Sasaran",IF($E$210=0,0,IF(K212="Y",1,IF(K212="T",0,"Isi Dulu"))))</f>
        <v>Isi Sasaran</v>
      </c>
      <c r="M212" s="849"/>
      <c r="N212" s="852"/>
      <c r="O212" s="517"/>
      <c r="P212" s="517"/>
      <c r="Q212" s="517"/>
      <c r="R212" s="517"/>
    </row>
    <row r="213" spans="2:18" s="527" customFormat="1" ht="15.75">
      <c r="B213" s="837"/>
      <c r="C213" s="840"/>
      <c r="D213" s="858"/>
      <c r="E213" s="855"/>
      <c r="F213" s="549">
        <v>4</v>
      </c>
      <c r="G213" s="550"/>
      <c r="H213" s="589" t="str">
        <f t="shared" si="4"/>
        <v>Belum Diisi</v>
      </c>
      <c r="I213" s="592" t="s">
        <v>26</v>
      </c>
      <c r="J213" s="593" t="str">
        <f>IF($D$210="Y/T","Isi Sasaran",IF($E$210=0,0,IF(I213="Y",1,IF(I213="T",0,"Isi Dulu"))))</f>
        <v>Isi Sasaran</v>
      </c>
      <c r="K213" s="592" t="s">
        <v>26</v>
      </c>
      <c r="L213" s="593" t="str">
        <f>IF($D$210="Y/T","Isi Sasaran",IF($E$210=0,0,IF(K213="Y",1,IF(K213="T",0,"Isi Dulu"))))</f>
        <v>Isi Sasaran</v>
      </c>
      <c r="M213" s="849"/>
      <c r="N213" s="852"/>
      <c r="O213" s="517"/>
      <c r="P213" s="517"/>
      <c r="Q213" s="517"/>
      <c r="R213" s="517"/>
    </row>
    <row r="214" spans="2:18" s="527" customFormat="1" ht="15.75">
      <c r="B214" s="838"/>
      <c r="C214" s="841"/>
      <c r="D214" s="859"/>
      <c r="E214" s="856"/>
      <c r="F214" s="569">
        <v>5</v>
      </c>
      <c r="G214" s="570"/>
      <c r="H214" s="594" t="str">
        <f t="shared" si="4"/>
        <v>Belum Diisi</v>
      </c>
      <c r="I214" s="595" t="s">
        <v>26</v>
      </c>
      <c r="J214" s="596" t="str">
        <f>IF($D$210="Y/T","Isi Sasaran",IF($E$210=0,0,IF(I214="Y",1,IF(I214="T",0,"Isi Dulu"))))</f>
        <v>Isi Sasaran</v>
      </c>
      <c r="K214" s="595" t="s">
        <v>26</v>
      </c>
      <c r="L214" s="596" t="str">
        <f>IF($D$210="Y/T","Isi Sasaran",IF($E$210=0,0,IF(K214="Y",1,IF(K214="T",0,"Isi Dulu"))))</f>
        <v>Isi Sasaran</v>
      </c>
      <c r="M214" s="850"/>
      <c r="N214" s="853"/>
      <c r="O214" s="517"/>
      <c r="P214" s="517"/>
      <c r="Q214" s="517"/>
      <c r="R214" s="517"/>
    </row>
    <row r="215" spans="2:18" s="527" customFormat="1" ht="15.75">
      <c r="B215" s="836">
        <v>2</v>
      </c>
      <c r="C215" s="839"/>
      <c r="D215" s="857" t="s">
        <v>26</v>
      </c>
      <c r="E215" s="854" t="str">
        <f>IF(D215="Y",1,IF(D215="T",0,IF(D215="Y/T","Belum diisi","Error")))</f>
        <v>Belum diisi</v>
      </c>
      <c r="F215" s="528">
        <v>1</v>
      </c>
      <c r="G215" s="529"/>
      <c r="H215" s="597" t="str">
        <f t="shared" si="4"/>
        <v>Belum Diisi</v>
      </c>
      <c r="I215" s="590" t="s">
        <v>26</v>
      </c>
      <c r="J215" s="591" t="str">
        <f>IF($D$215="Y/T","Isi Sasaran",IF($E$215=0,0,IF(I215="Y",1,IF(I215="T",0,"Isi Dulu"))))</f>
        <v>Isi Sasaran</v>
      </c>
      <c r="K215" s="590" t="s">
        <v>26</v>
      </c>
      <c r="L215" s="591" t="str">
        <f>IF($D$215="Y/T","Isi Sasaran",IF($E$215=0,0,IF(K215="Y",1,IF(K215="T",0,"Isi Dulu"))))</f>
        <v>Isi Sasaran</v>
      </c>
      <c r="M215" s="848" t="s">
        <v>26</v>
      </c>
      <c r="N215" s="851" t="str">
        <f>IF(M215="Y",1,IF(M215="T",0,IF(M215="Y/T","Belum diisi","Error")))</f>
        <v>Belum diisi</v>
      </c>
      <c r="O215" s="517"/>
      <c r="P215" s="517"/>
      <c r="Q215" s="517"/>
      <c r="R215" s="517"/>
    </row>
    <row r="216" spans="2:18" s="527" customFormat="1" ht="15.75">
      <c r="B216" s="837"/>
      <c r="C216" s="840"/>
      <c r="D216" s="858"/>
      <c r="E216" s="855"/>
      <c r="F216" s="549">
        <v>2</v>
      </c>
      <c r="G216" s="550"/>
      <c r="H216" s="598" t="str">
        <f t="shared" si="4"/>
        <v>Belum Diisi</v>
      </c>
      <c r="I216" s="592" t="s">
        <v>26</v>
      </c>
      <c r="J216" s="593" t="str">
        <f>IF($D$215="Y/T","Isi Sasaran",IF($E$215=0,0,IF(I216="Y",1,IF(I216="T",0,"Isi Dulu"))))</f>
        <v>Isi Sasaran</v>
      </c>
      <c r="K216" s="592" t="s">
        <v>26</v>
      </c>
      <c r="L216" s="593" t="str">
        <f>IF($D$215="Y/T","Isi Sasaran",IF($E$215=0,0,IF(K216="Y",1,IF(K216="T",0,"Isi Dulu"))))</f>
        <v>Isi Sasaran</v>
      </c>
      <c r="M216" s="849"/>
      <c r="N216" s="852"/>
      <c r="O216" s="517"/>
      <c r="P216" s="517"/>
      <c r="Q216" s="517"/>
      <c r="R216" s="517"/>
    </row>
    <row r="217" spans="2:18" s="527" customFormat="1" ht="15.75">
      <c r="B217" s="837"/>
      <c r="C217" s="840"/>
      <c r="D217" s="858"/>
      <c r="E217" s="855"/>
      <c r="F217" s="549">
        <v>3</v>
      </c>
      <c r="G217" s="550"/>
      <c r="H217" s="598" t="str">
        <f t="shared" si="4"/>
        <v>Belum Diisi</v>
      </c>
      <c r="I217" s="592" t="s">
        <v>26</v>
      </c>
      <c r="J217" s="593" t="str">
        <f>IF($D$215="Y/T","Isi Sasaran",IF($E$215=0,0,IF(I217="Y",1,IF(I217="T",0,"Isi Dulu"))))</f>
        <v>Isi Sasaran</v>
      </c>
      <c r="K217" s="592" t="s">
        <v>26</v>
      </c>
      <c r="L217" s="593" t="str">
        <f>IF($D$215="Y/T","Isi Sasaran",IF($E$215=0,0,IF(K217="Y",1,IF(K217="T",0,"Isi Dulu"))))</f>
        <v>Isi Sasaran</v>
      </c>
      <c r="M217" s="849"/>
      <c r="N217" s="852"/>
      <c r="O217" s="517"/>
      <c r="P217" s="517"/>
      <c r="Q217" s="517"/>
      <c r="R217" s="517"/>
    </row>
    <row r="218" spans="2:18" s="527" customFormat="1" ht="15.75">
      <c r="B218" s="837"/>
      <c r="C218" s="840"/>
      <c r="D218" s="858"/>
      <c r="E218" s="855"/>
      <c r="F218" s="549">
        <v>4</v>
      </c>
      <c r="G218" s="550"/>
      <c r="H218" s="598" t="str">
        <f t="shared" si="4"/>
        <v>Belum Diisi</v>
      </c>
      <c r="I218" s="592" t="s">
        <v>26</v>
      </c>
      <c r="J218" s="593" t="str">
        <f>IF($D$215="Y/T","Isi Sasaran",IF($E$215=0,0,IF(I218="Y",1,IF(I218="T",0,"Isi Dulu"))))</f>
        <v>Isi Sasaran</v>
      </c>
      <c r="K218" s="592" t="s">
        <v>26</v>
      </c>
      <c r="L218" s="593" t="str">
        <f>IF($D$215="Y/T","Isi Sasaran",IF($E$215=0,0,IF(K218="Y",1,IF(K218="T",0,"Isi Dulu"))))</f>
        <v>Isi Sasaran</v>
      </c>
      <c r="M218" s="849"/>
      <c r="N218" s="852"/>
      <c r="O218" s="517"/>
      <c r="P218" s="517"/>
      <c r="Q218" s="517"/>
      <c r="R218" s="517"/>
    </row>
    <row r="219" spans="2:18" s="527" customFormat="1" ht="15.75">
      <c r="B219" s="838"/>
      <c r="C219" s="841"/>
      <c r="D219" s="859"/>
      <c r="E219" s="856"/>
      <c r="F219" s="569">
        <v>5</v>
      </c>
      <c r="G219" s="570"/>
      <c r="H219" s="599" t="str">
        <f t="shared" si="4"/>
        <v>Belum Diisi</v>
      </c>
      <c r="I219" s="595" t="s">
        <v>26</v>
      </c>
      <c r="J219" s="596" t="str">
        <f>IF($D$215="Y/T","Isi Sasaran",IF($E$215=0,0,IF(I219="Y",1,IF(I219="T",0,"Isi Dulu"))))</f>
        <v>Isi Sasaran</v>
      </c>
      <c r="K219" s="595" t="s">
        <v>26</v>
      </c>
      <c r="L219" s="596" t="str">
        <f>IF($D$215="Y/T","Isi Sasaran",IF($E$215=0,0,IF(K219="Y",1,IF(K219="T",0,"Isi Dulu"))))</f>
        <v>Isi Sasaran</v>
      </c>
      <c r="M219" s="850"/>
      <c r="N219" s="853"/>
      <c r="O219" s="517"/>
      <c r="P219" s="517"/>
      <c r="Q219" s="517"/>
      <c r="R219" s="517"/>
    </row>
    <row r="220" spans="2:18" s="527" customFormat="1" ht="15.75">
      <c r="B220" s="836">
        <v>3</v>
      </c>
      <c r="C220" s="839"/>
      <c r="D220" s="857" t="s">
        <v>26</v>
      </c>
      <c r="E220" s="854" t="str">
        <f>IF(D220="Y",1,IF(D220="T",0,IF(D220="Y/T","Belum diisi","Error")))</f>
        <v>Belum diisi</v>
      </c>
      <c r="F220" s="528">
        <v>1</v>
      </c>
      <c r="G220" s="529"/>
      <c r="H220" s="600" t="str">
        <f t="shared" si="4"/>
        <v>Belum Diisi</v>
      </c>
      <c r="I220" s="590" t="s">
        <v>26</v>
      </c>
      <c r="J220" s="591" t="str">
        <f>IF($D$220="Y/T","Isi Sasaran",IF($E$220=0,0,IF(I220="Y",1,IF(I220="T",0,"Isi Dulu"))))</f>
        <v>Isi Sasaran</v>
      </c>
      <c r="K220" s="590" t="s">
        <v>26</v>
      </c>
      <c r="L220" s="591" t="str">
        <f>IF($D$220="Y/T","Isi Sasaran",IF($E$220=0,0,IF(K220="Y",1,IF(K220="T",0,"Isi Dulu"))))</f>
        <v>Isi Sasaran</v>
      </c>
      <c r="M220" s="848" t="s">
        <v>26</v>
      </c>
      <c r="N220" s="851" t="str">
        <f>IF(M220="Y",1,IF(M220="T",0,IF(M220="Y/T","Belum diisi","Error")))</f>
        <v>Belum diisi</v>
      </c>
      <c r="O220" s="517"/>
      <c r="P220" s="517"/>
      <c r="Q220" s="517"/>
      <c r="R220" s="517"/>
    </row>
    <row r="221" spans="2:18" s="527" customFormat="1" ht="15.75">
      <c r="B221" s="837"/>
      <c r="C221" s="840"/>
      <c r="D221" s="858"/>
      <c r="E221" s="855"/>
      <c r="F221" s="549">
        <v>2</v>
      </c>
      <c r="G221" s="550"/>
      <c r="H221" s="598" t="str">
        <f t="shared" si="4"/>
        <v>Belum Diisi</v>
      </c>
      <c r="I221" s="592" t="s">
        <v>26</v>
      </c>
      <c r="J221" s="593" t="str">
        <f>IF($D$220="Y/T","Isi Sasaran",IF($E$220=0,0,IF(I221="Y",1,IF(I221="T",0,"Isi Dulu"))))</f>
        <v>Isi Sasaran</v>
      </c>
      <c r="K221" s="592" t="s">
        <v>26</v>
      </c>
      <c r="L221" s="593" t="str">
        <f>IF($D$220="Y/T","Isi Sasaran",IF($E$220=0,0,IF(K221="Y",1,IF(K221="T",0,"Isi Dulu"))))</f>
        <v>Isi Sasaran</v>
      </c>
      <c r="M221" s="849"/>
      <c r="N221" s="852"/>
      <c r="O221" s="517"/>
      <c r="P221" s="517"/>
      <c r="Q221" s="517"/>
      <c r="R221" s="517"/>
    </row>
    <row r="222" spans="2:18" s="527" customFormat="1" ht="15.75">
      <c r="B222" s="837"/>
      <c r="C222" s="840"/>
      <c r="D222" s="858"/>
      <c r="E222" s="855"/>
      <c r="F222" s="549">
        <v>3</v>
      </c>
      <c r="G222" s="550"/>
      <c r="H222" s="598" t="str">
        <f t="shared" si="4"/>
        <v>Belum Diisi</v>
      </c>
      <c r="I222" s="592" t="s">
        <v>26</v>
      </c>
      <c r="J222" s="593" t="str">
        <f>IF($D$220="Y/T","Isi Sasaran",IF($E$220=0,0,IF(I222="Y",1,IF(I222="T",0,"Isi Dulu"))))</f>
        <v>Isi Sasaran</v>
      </c>
      <c r="K222" s="592" t="s">
        <v>26</v>
      </c>
      <c r="L222" s="593" t="str">
        <f>IF($D$220="Y/T","Isi Sasaran",IF($E$220=0,0,IF(K222="Y",1,IF(K222="T",0,"Isi Dulu"))))</f>
        <v>Isi Sasaran</v>
      </c>
      <c r="M222" s="849"/>
      <c r="N222" s="852"/>
      <c r="O222" s="517"/>
      <c r="P222" s="517"/>
      <c r="Q222" s="517"/>
      <c r="R222" s="517"/>
    </row>
    <row r="223" spans="2:18" s="527" customFormat="1" ht="15.75">
      <c r="B223" s="837"/>
      <c r="C223" s="840"/>
      <c r="D223" s="858"/>
      <c r="E223" s="855"/>
      <c r="F223" s="549">
        <v>4</v>
      </c>
      <c r="G223" s="550"/>
      <c r="H223" s="598" t="str">
        <f t="shared" si="4"/>
        <v>Belum Diisi</v>
      </c>
      <c r="I223" s="592" t="s">
        <v>26</v>
      </c>
      <c r="J223" s="593" t="str">
        <f>IF($D$220="Y/T","Isi Sasaran",IF($E$220=0,0,IF(I223="Y",1,IF(I223="T",0,"Isi Dulu"))))</f>
        <v>Isi Sasaran</v>
      </c>
      <c r="K223" s="592" t="s">
        <v>26</v>
      </c>
      <c r="L223" s="593" t="str">
        <f>IF($D$220="Y/T","Isi Sasaran",IF($E$220=0,0,IF(K223="Y",1,IF(K223="T",0,"Isi Dulu"))))</f>
        <v>Isi Sasaran</v>
      </c>
      <c r="M223" s="849"/>
      <c r="N223" s="852"/>
      <c r="O223" s="517"/>
      <c r="P223" s="517"/>
      <c r="Q223" s="517"/>
      <c r="R223" s="517"/>
    </row>
    <row r="224" spans="2:18" s="527" customFormat="1" ht="15.75">
      <c r="B224" s="838"/>
      <c r="C224" s="841"/>
      <c r="D224" s="859"/>
      <c r="E224" s="856"/>
      <c r="F224" s="569">
        <v>5</v>
      </c>
      <c r="G224" s="570"/>
      <c r="H224" s="599" t="str">
        <f t="shared" si="4"/>
        <v>Belum Diisi</v>
      </c>
      <c r="I224" s="595" t="s">
        <v>26</v>
      </c>
      <c r="J224" s="596" t="str">
        <f>IF($D$220="Y/T","Isi Sasaran",IF($E$220=0,0,IF(I224="Y",1,IF(I224="T",0,"Isi Dulu"))))</f>
        <v>Isi Sasaran</v>
      </c>
      <c r="K224" s="595" t="s">
        <v>26</v>
      </c>
      <c r="L224" s="596" t="str">
        <f>IF($D$220="Y/T","Isi Sasaran",IF($E$220=0,0,IF(K224="Y",1,IF(K224="T",0,"Isi Dulu"))))</f>
        <v>Isi Sasaran</v>
      </c>
      <c r="M224" s="850"/>
      <c r="N224" s="853"/>
      <c r="O224" s="517"/>
      <c r="P224" s="517"/>
      <c r="Q224" s="517"/>
      <c r="R224" s="517"/>
    </row>
    <row r="225" spans="2:18" s="527" customFormat="1" ht="15.75">
      <c r="B225" s="836">
        <v>4</v>
      </c>
      <c r="C225" s="839"/>
      <c r="D225" s="857" t="s">
        <v>26</v>
      </c>
      <c r="E225" s="854" t="str">
        <f>IF(D225="Y",1,IF(D225="T",0,IF(D225="Y/T","Belum diisi","Error")))</f>
        <v>Belum diisi</v>
      </c>
      <c r="F225" s="528">
        <v>1</v>
      </c>
      <c r="G225" s="529"/>
      <c r="H225" s="600" t="str">
        <f t="shared" si="4"/>
        <v>Belum Diisi</v>
      </c>
      <c r="I225" s="590" t="s">
        <v>26</v>
      </c>
      <c r="J225" s="591" t="str">
        <f>IF($D$225="Y/T","Isi Sasaran",IF($E$225=0,0,IF(I225="Y",1,IF(I225="T",0,"Isi Dulu"))))</f>
        <v>Isi Sasaran</v>
      </c>
      <c r="K225" s="590" t="s">
        <v>26</v>
      </c>
      <c r="L225" s="591" t="str">
        <f>IF($D$225="Y/T","Isi Sasaran",IF($E$225=0,0,IF(K225="Y",1,IF(K225="T",0,"Isi Dulu"))))</f>
        <v>Isi Sasaran</v>
      </c>
      <c r="M225" s="848" t="s">
        <v>26</v>
      </c>
      <c r="N225" s="851" t="str">
        <f>IF(M225="Y",1,IF(M225="T",0,IF(M225="Y/T","Belum diisi","Error")))</f>
        <v>Belum diisi</v>
      </c>
      <c r="O225" s="517"/>
      <c r="P225" s="517"/>
      <c r="Q225" s="517"/>
      <c r="R225" s="517"/>
    </row>
    <row r="226" spans="2:18" s="527" customFormat="1" ht="15.75">
      <c r="B226" s="837"/>
      <c r="C226" s="840"/>
      <c r="D226" s="858"/>
      <c r="E226" s="855"/>
      <c r="F226" s="549">
        <v>2</v>
      </c>
      <c r="G226" s="550"/>
      <c r="H226" s="598" t="str">
        <f t="shared" si="4"/>
        <v>Belum Diisi</v>
      </c>
      <c r="I226" s="592" t="s">
        <v>26</v>
      </c>
      <c r="J226" s="593" t="str">
        <f>IF($D$225="Y/T","Isi Sasaran",IF($E$225=0,0,IF(I226="Y",1,IF(I226="T",0,"Isi Dulu"))))</f>
        <v>Isi Sasaran</v>
      </c>
      <c r="K226" s="592" t="s">
        <v>26</v>
      </c>
      <c r="L226" s="593" t="str">
        <f>IF($D$225="Y/T","Isi Sasaran",IF($E$225=0,0,IF(K226="Y",1,IF(K226="T",0,"Isi Dulu"))))</f>
        <v>Isi Sasaran</v>
      </c>
      <c r="M226" s="849"/>
      <c r="N226" s="852"/>
      <c r="O226" s="517"/>
      <c r="P226" s="517"/>
      <c r="Q226" s="517"/>
      <c r="R226" s="517"/>
    </row>
    <row r="227" spans="2:18" s="527" customFormat="1" ht="15.75">
      <c r="B227" s="837"/>
      <c r="C227" s="840"/>
      <c r="D227" s="858"/>
      <c r="E227" s="855"/>
      <c r="F227" s="549">
        <v>3</v>
      </c>
      <c r="G227" s="550"/>
      <c r="H227" s="598" t="str">
        <f t="shared" si="4"/>
        <v>Belum Diisi</v>
      </c>
      <c r="I227" s="592" t="s">
        <v>26</v>
      </c>
      <c r="J227" s="593" t="str">
        <f>IF($D$225="Y/T","Isi Sasaran",IF($E$225=0,0,IF(I227="Y",1,IF(I227="T",0,"Isi Dulu"))))</f>
        <v>Isi Sasaran</v>
      </c>
      <c r="K227" s="592" t="s">
        <v>26</v>
      </c>
      <c r="L227" s="593" t="str">
        <f>IF($D$225="Y/T","Isi Sasaran",IF($E$225=0,0,IF(K227="Y",1,IF(K227="T",0,"Isi Dulu"))))</f>
        <v>Isi Sasaran</v>
      </c>
      <c r="M227" s="849"/>
      <c r="N227" s="852"/>
      <c r="O227" s="517"/>
      <c r="P227" s="517"/>
      <c r="Q227" s="517"/>
      <c r="R227" s="517"/>
    </row>
    <row r="228" spans="2:18" s="527" customFormat="1" ht="15.75">
      <c r="B228" s="837"/>
      <c r="C228" s="840"/>
      <c r="D228" s="858"/>
      <c r="E228" s="855"/>
      <c r="F228" s="549">
        <v>4</v>
      </c>
      <c r="G228" s="550"/>
      <c r="H228" s="598" t="str">
        <f t="shared" si="4"/>
        <v>Belum Diisi</v>
      </c>
      <c r="I228" s="592" t="s">
        <v>26</v>
      </c>
      <c r="J228" s="593" t="str">
        <f>IF($D$225="Y/T","Isi Sasaran",IF($E$225=0,0,IF(I228="Y",1,IF(I228="T",0,"Isi Dulu"))))</f>
        <v>Isi Sasaran</v>
      </c>
      <c r="K228" s="592" t="s">
        <v>26</v>
      </c>
      <c r="L228" s="593" t="str">
        <f>IF($D$225="Y/T","Isi Sasaran",IF($E$225=0,0,IF(K228="Y",1,IF(K228="T",0,"Isi Dulu"))))</f>
        <v>Isi Sasaran</v>
      </c>
      <c r="M228" s="849"/>
      <c r="N228" s="852"/>
      <c r="O228" s="517"/>
      <c r="P228" s="517"/>
      <c r="Q228" s="517"/>
      <c r="R228" s="517"/>
    </row>
    <row r="229" spans="2:18" s="527" customFormat="1" ht="15.75">
      <c r="B229" s="838"/>
      <c r="C229" s="841"/>
      <c r="D229" s="859"/>
      <c r="E229" s="856"/>
      <c r="F229" s="569">
        <v>5</v>
      </c>
      <c r="G229" s="570"/>
      <c r="H229" s="599" t="str">
        <f t="shared" si="4"/>
        <v>Belum Diisi</v>
      </c>
      <c r="I229" s="595" t="s">
        <v>26</v>
      </c>
      <c r="J229" s="596" t="str">
        <f>IF($D$225="Y/T","Isi Sasaran",IF($E$225=0,0,IF(I229="Y",1,IF(I229="T",0,"Isi Dulu"))))</f>
        <v>Isi Sasaran</v>
      </c>
      <c r="K229" s="595" t="s">
        <v>26</v>
      </c>
      <c r="L229" s="596" t="str">
        <f>IF($D$225="Y/T","Isi Sasaran",IF($E$225=0,0,IF(K229="Y",1,IF(K229="T",0,"Isi Dulu"))))</f>
        <v>Isi Sasaran</v>
      </c>
      <c r="M229" s="850"/>
      <c r="N229" s="853"/>
      <c r="O229" s="517"/>
      <c r="P229" s="517"/>
      <c r="Q229" s="517"/>
      <c r="R229" s="517"/>
    </row>
    <row r="230" spans="2:18" s="527" customFormat="1" ht="15.75">
      <c r="B230" s="836">
        <v>5</v>
      </c>
      <c r="C230" s="839"/>
      <c r="D230" s="857" t="s">
        <v>26</v>
      </c>
      <c r="E230" s="854" t="str">
        <f>IF(D230="Y",1,IF(D230="T",0,IF(D230="Y/T","Belum diisi","Error")))</f>
        <v>Belum diisi</v>
      </c>
      <c r="F230" s="528">
        <v>1</v>
      </c>
      <c r="G230" s="529"/>
      <c r="H230" s="600" t="str">
        <f t="shared" si="4"/>
        <v>Belum Diisi</v>
      </c>
      <c r="I230" s="590" t="s">
        <v>26</v>
      </c>
      <c r="J230" s="591" t="str">
        <f>IF($D$230="Y/T","Isi Sasaran",IF($E$230=0,0,IF(I230="Y",1,IF(I230="T",0,"Isi Dulu"))))</f>
        <v>Isi Sasaran</v>
      </c>
      <c r="K230" s="590" t="s">
        <v>26</v>
      </c>
      <c r="L230" s="591" t="str">
        <f>IF($D$230="Y/T","Isi Sasaran",IF($E$230=0,0,IF(K230="Y",1,IF(K230="T",0,"Isi Dulu"))))</f>
        <v>Isi Sasaran</v>
      </c>
      <c r="M230" s="848" t="s">
        <v>26</v>
      </c>
      <c r="N230" s="851" t="str">
        <f>IF(M230="Y",1,IF(M230="T",0,IF(M230="Y/T","Belum diisi","Error")))</f>
        <v>Belum diisi</v>
      </c>
      <c r="O230" s="517"/>
      <c r="P230" s="517"/>
      <c r="Q230" s="517"/>
      <c r="R230" s="517"/>
    </row>
    <row r="231" spans="2:18" s="527" customFormat="1" ht="15.75">
      <c r="B231" s="837"/>
      <c r="C231" s="840"/>
      <c r="D231" s="858"/>
      <c r="E231" s="855"/>
      <c r="F231" s="549">
        <v>2</v>
      </c>
      <c r="G231" s="550"/>
      <c r="H231" s="598" t="str">
        <f t="shared" si="4"/>
        <v>Belum Diisi</v>
      </c>
      <c r="I231" s="592" t="s">
        <v>26</v>
      </c>
      <c r="J231" s="593" t="str">
        <f>IF($D$230="Y/T","Isi Sasaran",IF($E$230=0,0,IF(I231="Y",1,IF(I231="T",0,"Isi Dulu"))))</f>
        <v>Isi Sasaran</v>
      </c>
      <c r="K231" s="592" t="s">
        <v>26</v>
      </c>
      <c r="L231" s="593" t="str">
        <f>IF($D$230="Y/T","Isi Sasaran",IF($E$230=0,0,IF(K231="Y",1,IF(K231="T",0,"Isi Dulu"))))</f>
        <v>Isi Sasaran</v>
      </c>
      <c r="M231" s="849"/>
      <c r="N231" s="852"/>
      <c r="O231" s="517"/>
      <c r="P231" s="517"/>
      <c r="Q231" s="517"/>
      <c r="R231" s="517"/>
    </row>
    <row r="232" spans="2:18" s="527" customFormat="1" ht="15.75">
      <c r="B232" s="837"/>
      <c r="C232" s="840"/>
      <c r="D232" s="858"/>
      <c r="E232" s="855"/>
      <c r="F232" s="549">
        <v>3</v>
      </c>
      <c r="G232" s="550"/>
      <c r="H232" s="598" t="str">
        <f t="shared" si="4"/>
        <v>Belum Diisi</v>
      </c>
      <c r="I232" s="592" t="s">
        <v>26</v>
      </c>
      <c r="J232" s="593" t="str">
        <f>IF($D$230="Y/T","Isi Sasaran",IF($E$230=0,0,IF(I232="Y",1,IF(I232="T",0,"Isi Dulu"))))</f>
        <v>Isi Sasaran</v>
      </c>
      <c r="K232" s="592" t="s">
        <v>26</v>
      </c>
      <c r="L232" s="593" t="str">
        <f>IF($D$230="Y/T","Isi Sasaran",IF($E$230=0,0,IF(K232="Y",1,IF(K232="T",0,"Isi Dulu"))))</f>
        <v>Isi Sasaran</v>
      </c>
      <c r="M232" s="849"/>
      <c r="N232" s="852"/>
      <c r="O232" s="517"/>
      <c r="P232" s="517"/>
      <c r="Q232" s="517"/>
      <c r="R232" s="517"/>
    </row>
    <row r="233" spans="2:18" s="527" customFormat="1" ht="15.75">
      <c r="B233" s="837"/>
      <c r="C233" s="840"/>
      <c r="D233" s="858"/>
      <c r="E233" s="855"/>
      <c r="F233" s="549">
        <v>4</v>
      </c>
      <c r="G233" s="550"/>
      <c r="H233" s="598" t="str">
        <f t="shared" si="4"/>
        <v>Belum Diisi</v>
      </c>
      <c r="I233" s="592" t="s">
        <v>26</v>
      </c>
      <c r="J233" s="593" t="str">
        <f>IF($D$230="Y/T","Isi Sasaran",IF($E$230=0,0,IF(I233="Y",1,IF(I233="T",0,"Isi Dulu"))))</f>
        <v>Isi Sasaran</v>
      </c>
      <c r="K233" s="592" t="s">
        <v>26</v>
      </c>
      <c r="L233" s="593" t="str">
        <f>IF($D$230="Y/T","Isi Sasaran",IF($E$230=0,0,IF(K233="Y",1,IF(K233="T",0,"Isi Dulu"))))</f>
        <v>Isi Sasaran</v>
      </c>
      <c r="M233" s="849"/>
      <c r="N233" s="852"/>
      <c r="O233" s="517"/>
      <c r="P233" s="517"/>
      <c r="Q233" s="517"/>
      <c r="R233" s="517"/>
    </row>
    <row r="234" spans="2:18" s="527" customFormat="1" ht="15.75">
      <c r="B234" s="838"/>
      <c r="C234" s="841"/>
      <c r="D234" s="859"/>
      <c r="E234" s="856"/>
      <c r="F234" s="569">
        <v>5</v>
      </c>
      <c r="G234" s="570"/>
      <c r="H234" s="599" t="str">
        <f t="shared" si="4"/>
        <v>Belum Diisi</v>
      </c>
      <c r="I234" s="595" t="s">
        <v>26</v>
      </c>
      <c r="J234" s="596" t="str">
        <f>IF($D$230="Y/T","Isi Sasaran",IF($E$230=0,0,IF(I234="Y",1,IF(I234="T",0,"Isi Dulu"))))</f>
        <v>Isi Sasaran</v>
      </c>
      <c r="K234" s="595" t="s">
        <v>26</v>
      </c>
      <c r="L234" s="596" t="str">
        <f>IF($D$230="Y/T","Isi Sasaran",IF($E$230=0,0,IF(K234="Y",1,IF(K234="T",0,"Isi Dulu"))))</f>
        <v>Isi Sasaran</v>
      </c>
      <c r="M234" s="850"/>
      <c r="N234" s="853"/>
      <c r="O234" s="517"/>
      <c r="P234" s="517"/>
      <c r="Q234" s="517"/>
      <c r="R234" s="517"/>
    </row>
    <row r="235" spans="2:18" s="527" customFormat="1" ht="15.75">
      <c r="B235" s="836">
        <v>6</v>
      </c>
      <c r="C235" s="839"/>
      <c r="D235" s="857" t="s">
        <v>26</v>
      </c>
      <c r="E235" s="854" t="str">
        <f>IF(D235="Y",1,IF(D235="T",0,IF(D235="Y/T","Belum diisi","Error")))</f>
        <v>Belum diisi</v>
      </c>
      <c r="F235" s="528">
        <v>1</v>
      </c>
      <c r="G235" s="529"/>
      <c r="H235" s="600" t="str">
        <f t="shared" si="4"/>
        <v>Belum Diisi</v>
      </c>
      <c r="I235" s="590" t="s">
        <v>26</v>
      </c>
      <c r="J235" s="591" t="str">
        <f>IF($D$235="Y/T","Isi Sasaran",IF($E$235=0,0,IF(I235="Y",1,IF(I235="T",0,"Isi Dulu"))))</f>
        <v>Isi Sasaran</v>
      </c>
      <c r="K235" s="590" t="s">
        <v>26</v>
      </c>
      <c r="L235" s="591" t="str">
        <f>IF($D$235="Y/T","Isi Sasaran",IF($E$235=0,0,IF(K235="Y",1,IF(K235="T",0,"Isi Dulu"))))</f>
        <v>Isi Sasaran</v>
      </c>
      <c r="M235" s="848" t="s">
        <v>26</v>
      </c>
      <c r="N235" s="851" t="str">
        <f>IF(M235="Y",1,IF(M235="T",0,IF(M235="Y/T","Belum diisi","Error")))</f>
        <v>Belum diisi</v>
      </c>
      <c r="O235" s="517"/>
      <c r="P235" s="517"/>
      <c r="Q235" s="517"/>
      <c r="R235" s="517"/>
    </row>
    <row r="236" spans="2:18" s="527" customFormat="1" ht="15.75">
      <c r="B236" s="837"/>
      <c r="C236" s="840"/>
      <c r="D236" s="858"/>
      <c r="E236" s="855"/>
      <c r="F236" s="549">
        <v>2</v>
      </c>
      <c r="G236" s="550"/>
      <c r="H236" s="598" t="str">
        <f t="shared" si="4"/>
        <v>Belum Diisi</v>
      </c>
      <c r="I236" s="592" t="s">
        <v>26</v>
      </c>
      <c r="J236" s="593" t="str">
        <f>IF($D$235="Y/T","Isi Sasaran",IF($E$235=0,0,IF(I236="Y",1,IF(I236="T",0,"Isi Dulu"))))</f>
        <v>Isi Sasaran</v>
      </c>
      <c r="K236" s="592" t="s">
        <v>26</v>
      </c>
      <c r="L236" s="593" t="str">
        <f>IF($D$235="Y/T","Isi Sasaran",IF($E$235=0,0,IF(K236="Y",1,IF(K236="T",0,"Isi Dulu"))))</f>
        <v>Isi Sasaran</v>
      </c>
      <c r="M236" s="849"/>
      <c r="N236" s="852"/>
      <c r="O236" s="517"/>
      <c r="P236" s="517"/>
      <c r="Q236" s="517"/>
      <c r="R236" s="517"/>
    </row>
    <row r="237" spans="2:18" s="527" customFormat="1" ht="15.75">
      <c r="B237" s="837"/>
      <c r="C237" s="840"/>
      <c r="D237" s="858"/>
      <c r="E237" s="855"/>
      <c r="F237" s="549">
        <v>3</v>
      </c>
      <c r="G237" s="550"/>
      <c r="H237" s="598" t="str">
        <f t="shared" si="4"/>
        <v>Belum Diisi</v>
      </c>
      <c r="I237" s="592" t="s">
        <v>26</v>
      </c>
      <c r="J237" s="593" t="str">
        <f>IF($D$235="Y/T","Isi Sasaran",IF($E$235=0,0,IF(I237="Y",1,IF(I237="T",0,"Isi Dulu"))))</f>
        <v>Isi Sasaran</v>
      </c>
      <c r="K237" s="592" t="s">
        <v>26</v>
      </c>
      <c r="L237" s="593" t="str">
        <f>IF($D$235="Y/T","Isi Sasaran",IF($E$235=0,0,IF(K237="Y",1,IF(K237="T",0,"Isi Dulu"))))</f>
        <v>Isi Sasaran</v>
      </c>
      <c r="M237" s="849"/>
      <c r="N237" s="852"/>
      <c r="O237" s="517"/>
      <c r="P237" s="517"/>
      <c r="Q237" s="517"/>
      <c r="R237" s="517"/>
    </row>
    <row r="238" spans="2:18" s="527" customFormat="1" ht="15.75">
      <c r="B238" s="837"/>
      <c r="C238" s="840"/>
      <c r="D238" s="858"/>
      <c r="E238" s="855"/>
      <c r="F238" s="549">
        <v>4</v>
      </c>
      <c r="G238" s="550"/>
      <c r="H238" s="598" t="str">
        <f t="shared" si="4"/>
        <v>Belum Diisi</v>
      </c>
      <c r="I238" s="592" t="s">
        <v>26</v>
      </c>
      <c r="J238" s="593" t="str">
        <f>IF($D$235="Y/T","Isi Sasaran",IF($E$235=0,0,IF(I238="Y",1,IF(I238="T",0,"Isi Dulu"))))</f>
        <v>Isi Sasaran</v>
      </c>
      <c r="K238" s="592" t="s">
        <v>26</v>
      </c>
      <c r="L238" s="593" t="str">
        <f>IF($D$235="Y/T","Isi Sasaran",IF($E$235=0,0,IF(K238="Y",1,IF(K238="T",0,"Isi Dulu"))))</f>
        <v>Isi Sasaran</v>
      </c>
      <c r="M238" s="849"/>
      <c r="N238" s="852"/>
      <c r="O238" s="517"/>
      <c r="P238" s="517"/>
      <c r="Q238" s="517"/>
      <c r="R238" s="517"/>
    </row>
    <row r="239" spans="2:18" s="527" customFormat="1" ht="15.75">
      <c r="B239" s="838"/>
      <c r="C239" s="841"/>
      <c r="D239" s="859"/>
      <c r="E239" s="856"/>
      <c r="F239" s="569">
        <v>5</v>
      </c>
      <c r="G239" s="570"/>
      <c r="H239" s="599" t="str">
        <f t="shared" si="4"/>
        <v>Belum Diisi</v>
      </c>
      <c r="I239" s="595" t="s">
        <v>26</v>
      </c>
      <c r="J239" s="596" t="str">
        <f>IF($D$235="Y/T","Isi Sasaran",IF($E$235=0,0,IF(I239="Y",1,IF(I239="T",0,"Isi Dulu"))))</f>
        <v>Isi Sasaran</v>
      </c>
      <c r="K239" s="595" t="s">
        <v>26</v>
      </c>
      <c r="L239" s="596" t="str">
        <f>IF($D$235="Y/T","Isi Sasaran",IF($E$235=0,0,IF(K239="Y",1,IF(K239="T",0,"Isi Dulu"))))</f>
        <v>Isi Sasaran</v>
      </c>
      <c r="M239" s="850"/>
      <c r="N239" s="853"/>
      <c r="O239" s="517"/>
      <c r="P239" s="517"/>
      <c r="Q239" s="517"/>
      <c r="R239" s="517"/>
    </row>
    <row r="240" spans="2:18" s="527" customFormat="1" ht="15.75">
      <c r="B240" s="836">
        <v>7</v>
      </c>
      <c r="C240" s="839"/>
      <c r="D240" s="857" t="s">
        <v>26</v>
      </c>
      <c r="E240" s="854" t="str">
        <f>IF(D240="Y",1,IF(D240="T",0,IF(D240="Y/T","Belum diisi","Error")))</f>
        <v>Belum diisi</v>
      </c>
      <c r="F240" s="528">
        <v>1</v>
      </c>
      <c r="G240" s="529"/>
      <c r="H240" s="600" t="str">
        <f t="shared" si="4"/>
        <v>Belum Diisi</v>
      </c>
      <c r="I240" s="590" t="s">
        <v>26</v>
      </c>
      <c r="J240" s="591" t="str">
        <f>IF($D$240="Y/T","Isi Sasaran",IF($E$240=0,0,IF(I240="Y",1,IF(I240="T",0,"Isi Dulu"))))</f>
        <v>Isi Sasaran</v>
      </c>
      <c r="K240" s="590" t="s">
        <v>26</v>
      </c>
      <c r="L240" s="591" t="str">
        <f>IF($D$240="Y/T","Isi Sasaran",IF($E$240=0,0,IF(K240="Y",1,IF(K240="T",0,"Isi Dulu"))))</f>
        <v>Isi Sasaran</v>
      </c>
      <c r="M240" s="848" t="s">
        <v>26</v>
      </c>
      <c r="N240" s="851" t="str">
        <f>IF(M240="Y",1,IF(M240="T",0,IF(M240="Y/T","Belum diisi","Error")))</f>
        <v>Belum diisi</v>
      </c>
      <c r="O240" s="517"/>
      <c r="P240" s="517"/>
      <c r="Q240" s="517"/>
      <c r="R240" s="517"/>
    </row>
    <row r="241" spans="2:18" s="527" customFormat="1" ht="15.75">
      <c r="B241" s="837"/>
      <c r="C241" s="840"/>
      <c r="D241" s="858"/>
      <c r="E241" s="855"/>
      <c r="F241" s="549">
        <v>2</v>
      </c>
      <c r="G241" s="550"/>
      <c r="H241" s="598" t="str">
        <f t="shared" si="4"/>
        <v>Belum Diisi</v>
      </c>
      <c r="I241" s="592" t="s">
        <v>26</v>
      </c>
      <c r="J241" s="593" t="str">
        <f>IF($D$240="Y/T","Isi Sasaran",IF($E$240=0,0,IF(I241="Y",1,IF(I241="T",0,"Isi Dulu"))))</f>
        <v>Isi Sasaran</v>
      </c>
      <c r="K241" s="592" t="s">
        <v>26</v>
      </c>
      <c r="L241" s="593" t="str">
        <f>IF($D$240="Y/T","Isi Sasaran",IF($E$240=0,0,IF(K241="Y",1,IF(K241="T",0,"Isi Dulu"))))</f>
        <v>Isi Sasaran</v>
      </c>
      <c r="M241" s="849"/>
      <c r="N241" s="852"/>
      <c r="O241" s="517"/>
      <c r="P241" s="517"/>
      <c r="Q241" s="517"/>
      <c r="R241" s="517"/>
    </row>
    <row r="242" spans="2:18" s="527" customFormat="1" ht="15.75">
      <c r="B242" s="837"/>
      <c r="C242" s="840"/>
      <c r="D242" s="858"/>
      <c r="E242" s="855"/>
      <c r="F242" s="549">
        <v>3</v>
      </c>
      <c r="G242" s="550"/>
      <c r="H242" s="598" t="str">
        <f t="shared" si="4"/>
        <v>Belum Diisi</v>
      </c>
      <c r="I242" s="592" t="s">
        <v>26</v>
      </c>
      <c r="J242" s="593" t="str">
        <f>IF($D$240="Y/T","Isi Sasaran",IF($E$240=0,0,IF(I242="Y",1,IF(I242="T",0,"Isi Dulu"))))</f>
        <v>Isi Sasaran</v>
      </c>
      <c r="K242" s="592" t="s">
        <v>26</v>
      </c>
      <c r="L242" s="593" t="str">
        <f>IF($D$240="Y/T","Isi Sasaran",IF($E$240=0,0,IF(K242="Y",1,IF(K242="T",0,"Isi Dulu"))))</f>
        <v>Isi Sasaran</v>
      </c>
      <c r="M242" s="849"/>
      <c r="N242" s="852"/>
      <c r="O242" s="517"/>
      <c r="P242" s="517"/>
      <c r="Q242" s="517"/>
      <c r="R242" s="517"/>
    </row>
    <row r="243" spans="2:18" s="527" customFormat="1" ht="15.75">
      <c r="B243" s="837"/>
      <c r="C243" s="840"/>
      <c r="D243" s="858"/>
      <c r="E243" s="855"/>
      <c r="F243" s="549">
        <v>4</v>
      </c>
      <c r="G243" s="550"/>
      <c r="H243" s="598" t="str">
        <f t="shared" si="4"/>
        <v>Belum Diisi</v>
      </c>
      <c r="I243" s="592" t="s">
        <v>26</v>
      </c>
      <c r="J243" s="593" t="str">
        <f>IF($D$240="Y/T","Isi Sasaran",IF($E$240=0,0,IF(I243="Y",1,IF(I243="T",0,"Isi Dulu"))))</f>
        <v>Isi Sasaran</v>
      </c>
      <c r="K243" s="592" t="s">
        <v>26</v>
      </c>
      <c r="L243" s="593" t="str">
        <f>IF($D$240="Y/T","Isi Sasaran",IF($E$240=0,0,IF(K243="Y",1,IF(K243="T",0,"Isi Dulu"))))</f>
        <v>Isi Sasaran</v>
      </c>
      <c r="M243" s="849"/>
      <c r="N243" s="852"/>
      <c r="O243" s="517"/>
      <c r="P243" s="517"/>
      <c r="Q243" s="517"/>
      <c r="R243" s="517"/>
    </row>
    <row r="244" spans="2:18" s="527" customFormat="1" ht="15.75">
      <c r="B244" s="838"/>
      <c r="C244" s="841"/>
      <c r="D244" s="859"/>
      <c r="E244" s="856"/>
      <c r="F244" s="569">
        <v>5</v>
      </c>
      <c r="G244" s="570"/>
      <c r="H244" s="599" t="str">
        <f t="shared" si="4"/>
        <v>Belum Diisi</v>
      </c>
      <c r="I244" s="595" t="s">
        <v>26</v>
      </c>
      <c r="J244" s="596" t="str">
        <f>IF($D$240="Y/T","Isi Sasaran",IF($E$240=0,0,IF(I244="Y",1,IF(I244="T",0,"Isi Dulu"))))</f>
        <v>Isi Sasaran</v>
      </c>
      <c r="K244" s="595" t="s">
        <v>26</v>
      </c>
      <c r="L244" s="596" t="str">
        <f>IF($D$240="Y/T","Isi Sasaran",IF($E$240=0,0,IF(K244="Y",1,IF(K244="T",0,"Isi Dulu"))))</f>
        <v>Isi Sasaran</v>
      </c>
      <c r="M244" s="850"/>
      <c r="N244" s="853"/>
      <c r="O244" s="517"/>
      <c r="P244" s="517"/>
      <c r="Q244" s="517"/>
      <c r="R244" s="517"/>
    </row>
    <row r="245" spans="2:18" s="527" customFormat="1" ht="15.75">
      <c r="B245" s="836">
        <v>8</v>
      </c>
      <c r="C245" s="839"/>
      <c r="D245" s="857" t="s">
        <v>26</v>
      </c>
      <c r="E245" s="854" t="str">
        <f>IF(D245="Y",1,IF(D245="T",0,IF(D245="Y/T","Belum diisi","Error")))</f>
        <v>Belum diisi</v>
      </c>
      <c r="F245" s="528">
        <v>1</v>
      </c>
      <c r="G245" s="529"/>
      <c r="H245" s="600" t="str">
        <f t="shared" si="4"/>
        <v>Belum Diisi</v>
      </c>
      <c r="I245" s="590" t="s">
        <v>26</v>
      </c>
      <c r="J245" s="591" t="str">
        <f>IF($D$245="Y/T","Isi Sasaran",IF($E$245=0,0,IF(I245="Y",1,IF(I245="T",0,"Isi Dulu"))))</f>
        <v>Isi Sasaran</v>
      </c>
      <c r="K245" s="590" t="s">
        <v>26</v>
      </c>
      <c r="L245" s="591" t="str">
        <f>IF($D$245="Y/T","Isi Sasaran",IF($E$245=0,0,IF(K245="Y",1,IF(K245="T",0,"Isi Dulu"))))</f>
        <v>Isi Sasaran</v>
      </c>
      <c r="M245" s="848" t="s">
        <v>26</v>
      </c>
      <c r="N245" s="851" t="str">
        <f>IF(M245="Y",1,IF(M245="T",0,IF(M245="Y/T","Belum diisi","Error")))</f>
        <v>Belum diisi</v>
      </c>
      <c r="O245" s="517"/>
      <c r="P245" s="517"/>
      <c r="Q245" s="517"/>
      <c r="R245" s="517"/>
    </row>
    <row r="246" spans="2:18" s="527" customFormat="1" ht="15.75">
      <c r="B246" s="837"/>
      <c r="C246" s="840"/>
      <c r="D246" s="858"/>
      <c r="E246" s="855"/>
      <c r="F246" s="549">
        <v>2</v>
      </c>
      <c r="G246" s="550"/>
      <c r="H246" s="598" t="str">
        <f t="shared" si="4"/>
        <v>Belum Diisi</v>
      </c>
      <c r="I246" s="592" t="s">
        <v>26</v>
      </c>
      <c r="J246" s="593" t="str">
        <f>IF($D$245="Y/T","Isi Sasaran",IF($E$245=0,0,IF(I246="Y",1,IF(I246="T",0,"Isi Dulu"))))</f>
        <v>Isi Sasaran</v>
      </c>
      <c r="K246" s="592" t="s">
        <v>26</v>
      </c>
      <c r="L246" s="593" t="str">
        <f>IF($D$245="Y/T","Isi Sasaran",IF($E$245=0,0,IF(K246="Y",1,IF(K246="T",0,"Isi Dulu"))))</f>
        <v>Isi Sasaran</v>
      </c>
      <c r="M246" s="849"/>
      <c r="N246" s="852"/>
      <c r="O246" s="517"/>
      <c r="P246" s="517"/>
      <c r="Q246" s="517"/>
      <c r="R246" s="517"/>
    </row>
    <row r="247" spans="2:18" s="527" customFormat="1" ht="15.75">
      <c r="B247" s="837"/>
      <c r="C247" s="840"/>
      <c r="D247" s="858"/>
      <c r="E247" s="855"/>
      <c r="F247" s="549">
        <v>3</v>
      </c>
      <c r="G247" s="550"/>
      <c r="H247" s="598" t="str">
        <f t="shared" si="4"/>
        <v>Belum Diisi</v>
      </c>
      <c r="I247" s="592" t="s">
        <v>26</v>
      </c>
      <c r="J247" s="593" t="str">
        <f>IF($D$245="Y/T","Isi Sasaran",IF($E$245=0,0,IF(I247="Y",1,IF(I247="T",0,"Isi Dulu"))))</f>
        <v>Isi Sasaran</v>
      </c>
      <c r="K247" s="592" t="s">
        <v>26</v>
      </c>
      <c r="L247" s="593" t="str">
        <f>IF($D$245="Y/T","Isi Sasaran",IF($E$245=0,0,IF(K247="Y",1,IF(K247="T",0,"Isi Dulu"))))</f>
        <v>Isi Sasaran</v>
      </c>
      <c r="M247" s="849"/>
      <c r="N247" s="852"/>
      <c r="O247" s="517"/>
      <c r="P247" s="517"/>
      <c r="Q247" s="517"/>
      <c r="R247" s="517"/>
    </row>
    <row r="248" spans="2:18" s="527" customFormat="1" ht="15.75">
      <c r="B248" s="837"/>
      <c r="C248" s="840"/>
      <c r="D248" s="858"/>
      <c r="E248" s="855"/>
      <c r="F248" s="549">
        <v>4</v>
      </c>
      <c r="G248" s="550"/>
      <c r="H248" s="598" t="str">
        <f t="shared" si="4"/>
        <v>Belum Diisi</v>
      </c>
      <c r="I248" s="592" t="s">
        <v>26</v>
      </c>
      <c r="J248" s="593" t="str">
        <f>IF($D$245="Y/T","Isi Sasaran",IF($E$245=0,0,IF(I248="Y",1,IF(I248="T",0,"Isi Dulu"))))</f>
        <v>Isi Sasaran</v>
      </c>
      <c r="K248" s="592" t="s">
        <v>26</v>
      </c>
      <c r="L248" s="593" t="str">
        <f>IF($D$245="Y/T","Isi Sasaran",IF($E$245=0,0,IF(K248="Y",1,IF(K248="T",0,"Isi Dulu"))))</f>
        <v>Isi Sasaran</v>
      </c>
      <c r="M248" s="849"/>
      <c r="N248" s="852"/>
      <c r="O248" s="517"/>
      <c r="P248" s="517"/>
      <c r="Q248" s="517"/>
      <c r="R248" s="517"/>
    </row>
    <row r="249" spans="2:18" s="527" customFormat="1" ht="15.75">
      <c r="B249" s="838"/>
      <c r="C249" s="841"/>
      <c r="D249" s="859"/>
      <c r="E249" s="856"/>
      <c r="F249" s="569">
        <v>5</v>
      </c>
      <c r="G249" s="570"/>
      <c r="H249" s="599" t="str">
        <f t="shared" si="4"/>
        <v>Belum Diisi</v>
      </c>
      <c r="I249" s="595" t="s">
        <v>26</v>
      </c>
      <c r="J249" s="596" t="str">
        <f>IF($D$245="Y/T","Isi Sasaran",IF($E$245=0,0,IF(I249="Y",1,IF(I249="T",0,"Isi Dulu"))))</f>
        <v>Isi Sasaran</v>
      </c>
      <c r="K249" s="595" t="s">
        <v>26</v>
      </c>
      <c r="L249" s="596" t="str">
        <f>IF($D$245="Y/T","Isi Sasaran",IF($E$245=0,0,IF(K249="Y",1,IF(K249="T",0,"Isi Dulu"))))</f>
        <v>Isi Sasaran</v>
      </c>
      <c r="M249" s="850"/>
      <c r="N249" s="853"/>
      <c r="O249" s="517"/>
      <c r="P249" s="517"/>
      <c r="Q249" s="517"/>
      <c r="R249" s="517"/>
    </row>
    <row r="250" spans="2:18" s="527" customFormat="1" ht="15.75">
      <c r="B250" s="836">
        <v>9</v>
      </c>
      <c r="C250" s="839"/>
      <c r="D250" s="857" t="s">
        <v>26</v>
      </c>
      <c r="E250" s="854" t="str">
        <f>IF(D250="Y",1,IF(D250="T",0,IF(D250="Y/T","Belum diisi","Error")))</f>
        <v>Belum diisi</v>
      </c>
      <c r="F250" s="528">
        <v>1</v>
      </c>
      <c r="G250" s="529"/>
      <c r="H250" s="600" t="str">
        <f t="shared" si="4"/>
        <v>Belum Diisi</v>
      </c>
      <c r="I250" s="590" t="s">
        <v>26</v>
      </c>
      <c r="J250" s="591" t="str">
        <f>IF($D$250="Y/T","Isi Sasaran",IF($E$250=0,0,IF(I250="Y",1,IF(I250="T",0,"Isi Dulu"))))</f>
        <v>Isi Sasaran</v>
      </c>
      <c r="K250" s="590" t="s">
        <v>26</v>
      </c>
      <c r="L250" s="591" t="str">
        <f>IF($D$250="Y/T","Isi Sasaran",IF($E$250=0,0,IF(K250="Y",1,IF(K250="T",0,"Isi Dulu"))))</f>
        <v>Isi Sasaran</v>
      </c>
      <c r="M250" s="848" t="s">
        <v>26</v>
      </c>
      <c r="N250" s="851" t="str">
        <f>IF(M250="Y",1,IF(M250="T",0,IF(M250="Y/T","Belum diisi","Error")))</f>
        <v>Belum diisi</v>
      </c>
      <c r="O250" s="517"/>
      <c r="P250" s="517"/>
      <c r="Q250" s="517"/>
      <c r="R250" s="517"/>
    </row>
    <row r="251" spans="2:18" s="527" customFormat="1" ht="15.75">
      <c r="B251" s="837"/>
      <c r="C251" s="840"/>
      <c r="D251" s="858"/>
      <c r="E251" s="855"/>
      <c r="F251" s="549">
        <v>2</v>
      </c>
      <c r="G251" s="550"/>
      <c r="H251" s="598" t="str">
        <f t="shared" si="4"/>
        <v>Belum Diisi</v>
      </c>
      <c r="I251" s="592" t="s">
        <v>26</v>
      </c>
      <c r="J251" s="593" t="str">
        <f>IF($D$250="Y/T","Isi Sasaran",IF($E$250=0,0,IF(I251="Y",1,IF(I251="T",0,"Isi Dulu"))))</f>
        <v>Isi Sasaran</v>
      </c>
      <c r="K251" s="592" t="s">
        <v>26</v>
      </c>
      <c r="L251" s="593" t="str">
        <f>IF($D$250="Y/T","Isi Sasaran",IF($E$250=0,0,IF(K251="Y",1,IF(K251="T",0,"Isi Dulu"))))</f>
        <v>Isi Sasaran</v>
      </c>
      <c r="M251" s="849"/>
      <c r="N251" s="852"/>
      <c r="O251" s="517"/>
      <c r="P251" s="517"/>
      <c r="Q251" s="517"/>
      <c r="R251" s="517"/>
    </row>
    <row r="252" spans="2:18" s="527" customFormat="1" ht="15.75">
      <c r="B252" s="837"/>
      <c r="C252" s="840"/>
      <c r="D252" s="858"/>
      <c r="E252" s="855"/>
      <c r="F252" s="549">
        <v>3</v>
      </c>
      <c r="G252" s="550"/>
      <c r="H252" s="598" t="str">
        <f t="shared" si="4"/>
        <v>Belum Diisi</v>
      </c>
      <c r="I252" s="592" t="s">
        <v>26</v>
      </c>
      <c r="J252" s="593" t="str">
        <f>IF($D$250="Y/T","Isi Sasaran",IF($E$250=0,0,IF(I252="Y",1,IF(I252="T",0,"Isi Dulu"))))</f>
        <v>Isi Sasaran</v>
      </c>
      <c r="K252" s="592" t="s">
        <v>26</v>
      </c>
      <c r="L252" s="593" t="str">
        <f>IF($D$250="Y/T","Isi Sasaran",IF($E$250=0,0,IF(K252="Y",1,IF(K252="T",0,"Isi Dulu"))))</f>
        <v>Isi Sasaran</v>
      </c>
      <c r="M252" s="849"/>
      <c r="N252" s="852"/>
      <c r="O252" s="517"/>
      <c r="P252" s="517"/>
      <c r="Q252" s="517"/>
      <c r="R252" s="517"/>
    </row>
    <row r="253" spans="2:18" s="527" customFormat="1" ht="15.75">
      <c r="B253" s="837"/>
      <c r="C253" s="840"/>
      <c r="D253" s="858"/>
      <c r="E253" s="855"/>
      <c r="F253" s="549">
        <v>4</v>
      </c>
      <c r="G253" s="550"/>
      <c r="H253" s="598" t="str">
        <f t="shared" si="4"/>
        <v>Belum Diisi</v>
      </c>
      <c r="I253" s="592" t="s">
        <v>26</v>
      </c>
      <c r="J253" s="593" t="str">
        <f>IF($D$250="Y/T","Isi Sasaran",IF($E$250=0,0,IF(I253="Y",1,IF(I253="T",0,"Isi Dulu"))))</f>
        <v>Isi Sasaran</v>
      </c>
      <c r="K253" s="592" t="s">
        <v>26</v>
      </c>
      <c r="L253" s="593" t="str">
        <f>IF($D$250="Y/T","Isi Sasaran",IF($E$250=0,0,IF(K253="Y",1,IF(K253="T",0,"Isi Dulu"))))</f>
        <v>Isi Sasaran</v>
      </c>
      <c r="M253" s="849"/>
      <c r="N253" s="852"/>
      <c r="O253" s="517"/>
      <c r="P253" s="517"/>
      <c r="Q253" s="517"/>
      <c r="R253" s="517"/>
    </row>
    <row r="254" spans="2:18" s="527" customFormat="1" ht="15.75">
      <c r="B254" s="838"/>
      <c r="C254" s="841"/>
      <c r="D254" s="859"/>
      <c r="E254" s="856"/>
      <c r="F254" s="569">
        <v>5</v>
      </c>
      <c r="G254" s="570"/>
      <c r="H254" s="599" t="str">
        <f t="shared" si="4"/>
        <v>Belum Diisi</v>
      </c>
      <c r="I254" s="595" t="s">
        <v>26</v>
      </c>
      <c r="J254" s="596" t="str">
        <f>IF($D$250="Y/T","Isi Sasaran",IF($E$250=0,0,IF(I254="Y",1,IF(I254="T",0,"Isi Dulu"))))</f>
        <v>Isi Sasaran</v>
      </c>
      <c r="K254" s="595" t="s">
        <v>26</v>
      </c>
      <c r="L254" s="596" t="str">
        <f>IF($D$250="Y/T","Isi Sasaran",IF($E$250=0,0,IF(K254="Y",1,IF(K254="T",0,"Isi Dulu"))))</f>
        <v>Isi Sasaran</v>
      </c>
      <c r="M254" s="850"/>
      <c r="N254" s="853"/>
      <c r="O254" s="517"/>
      <c r="P254" s="517"/>
      <c r="Q254" s="517"/>
      <c r="R254" s="517"/>
    </row>
    <row r="255" spans="2:18" s="527" customFormat="1" ht="15.75">
      <c r="B255" s="836">
        <v>10</v>
      </c>
      <c r="C255" s="839"/>
      <c r="D255" s="857" t="s">
        <v>26</v>
      </c>
      <c r="E255" s="854" t="str">
        <f>IF(D255="Y",1,IF(D255="T",0,IF(D255="Y/T","Belum diisi","Error")))</f>
        <v>Belum diisi</v>
      </c>
      <c r="F255" s="528">
        <v>1</v>
      </c>
      <c r="G255" s="529"/>
      <c r="H255" s="600" t="str">
        <f t="shared" si="4"/>
        <v>Belum Diisi</v>
      </c>
      <c r="I255" s="590" t="s">
        <v>26</v>
      </c>
      <c r="J255" s="591" t="str">
        <f>IF($D$255="Y/T","Isi Sasaran",IF($E$255=0,0,IF(I255="Y",1,IF(I255="T",0,"Isi Dulu"))))</f>
        <v>Isi Sasaran</v>
      </c>
      <c r="K255" s="590" t="s">
        <v>26</v>
      </c>
      <c r="L255" s="591" t="str">
        <f>IF($D$255="Y/T","Isi Sasaran",IF($E$255=0,0,IF(K255="Y",1,IF(K255="T",0,"Isi Dulu"))))</f>
        <v>Isi Sasaran</v>
      </c>
      <c r="M255" s="848" t="s">
        <v>26</v>
      </c>
      <c r="N255" s="851" t="str">
        <f>IF(M255="Y",1,IF(M255="T",0,IF(M255="Y/T","Belum diisi","Error")))</f>
        <v>Belum diisi</v>
      </c>
      <c r="O255" s="517"/>
      <c r="P255" s="517"/>
      <c r="Q255" s="517"/>
      <c r="R255" s="517"/>
    </row>
    <row r="256" spans="2:18" s="527" customFormat="1" ht="15.75">
      <c r="B256" s="837"/>
      <c r="C256" s="840"/>
      <c r="D256" s="858"/>
      <c r="E256" s="855"/>
      <c r="F256" s="549">
        <v>2</v>
      </c>
      <c r="G256" s="550"/>
      <c r="H256" s="598" t="str">
        <f t="shared" si="4"/>
        <v>Belum Diisi</v>
      </c>
      <c r="I256" s="592" t="s">
        <v>26</v>
      </c>
      <c r="J256" s="593" t="str">
        <f>IF($D$255="Y/T","Isi Sasaran",IF($E$255=0,0,IF(I256="Y",1,IF(I256="T",0,"Isi Dulu"))))</f>
        <v>Isi Sasaran</v>
      </c>
      <c r="K256" s="592" t="s">
        <v>26</v>
      </c>
      <c r="L256" s="593" t="str">
        <f>IF($D$255="Y/T","Isi Sasaran",IF($E$255=0,0,IF(K256="Y",1,IF(K256="T",0,"Isi Dulu"))))</f>
        <v>Isi Sasaran</v>
      </c>
      <c r="M256" s="849"/>
      <c r="N256" s="852"/>
      <c r="O256" s="517"/>
      <c r="P256" s="517"/>
      <c r="Q256" s="517"/>
      <c r="R256" s="517"/>
    </row>
    <row r="257" spans="2:18" s="527" customFormat="1" ht="15.75">
      <c r="B257" s="837"/>
      <c r="C257" s="840"/>
      <c r="D257" s="858"/>
      <c r="E257" s="855"/>
      <c r="F257" s="549">
        <v>3</v>
      </c>
      <c r="G257" s="550"/>
      <c r="H257" s="598" t="str">
        <f t="shared" si="4"/>
        <v>Belum Diisi</v>
      </c>
      <c r="I257" s="592" t="s">
        <v>26</v>
      </c>
      <c r="J257" s="593" t="str">
        <f>IF($D$255="Y/T","Isi Sasaran",IF($E$255=0,0,IF(I257="Y",1,IF(I257="T",0,"Isi Dulu"))))</f>
        <v>Isi Sasaran</v>
      </c>
      <c r="K257" s="592" t="s">
        <v>26</v>
      </c>
      <c r="L257" s="593" t="str">
        <f>IF($D$255="Y/T","Isi Sasaran",IF($E$255=0,0,IF(K257="Y",1,IF(K257="T",0,"Isi Dulu"))))</f>
        <v>Isi Sasaran</v>
      </c>
      <c r="M257" s="849"/>
      <c r="N257" s="852"/>
      <c r="O257" s="517"/>
      <c r="P257" s="517"/>
      <c r="Q257" s="517"/>
      <c r="R257" s="517"/>
    </row>
    <row r="258" spans="2:18" s="527" customFormat="1" ht="15.75">
      <c r="B258" s="837"/>
      <c r="C258" s="840"/>
      <c r="D258" s="858"/>
      <c r="E258" s="855"/>
      <c r="F258" s="549">
        <v>4</v>
      </c>
      <c r="G258" s="550"/>
      <c r="H258" s="598" t="str">
        <f t="shared" si="4"/>
        <v>Belum Diisi</v>
      </c>
      <c r="I258" s="592" t="s">
        <v>26</v>
      </c>
      <c r="J258" s="593" t="str">
        <f>IF($D$255="Y/T","Isi Sasaran",IF($E$255=0,0,IF(I258="Y",1,IF(I258="T",0,"Isi Dulu"))))</f>
        <v>Isi Sasaran</v>
      </c>
      <c r="K258" s="592" t="s">
        <v>26</v>
      </c>
      <c r="L258" s="593" t="str">
        <f>IF($D$255="Y/T","Isi Sasaran",IF($E$255=0,0,IF(K258="Y",1,IF(K258="T",0,"Isi Dulu"))))</f>
        <v>Isi Sasaran</v>
      </c>
      <c r="M258" s="849"/>
      <c r="N258" s="852"/>
      <c r="O258" s="517"/>
      <c r="P258" s="517"/>
      <c r="Q258" s="517"/>
      <c r="R258" s="517"/>
    </row>
    <row r="259" spans="2:18" s="527" customFormat="1" ht="15.75">
      <c r="B259" s="838"/>
      <c r="C259" s="841"/>
      <c r="D259" s="859"/>
      <c r="E259" s="856"/>
      <c r="F259" s="569">
        <v>5</v>
      </c>
      <c r="G259" s="570"/>
      <c r="H259" s="599" t="str">
        <f t="shared" si="4"/>
        <v>Belum Diisi</v>
      </c>
      <c r="I259" s="595" t="s">
        <v>26</v>
      </c>
      <c r="J259" s="596" t="str">
        <f>IF($D$255="Y/T","Isi Sasaran",IF($E$255=0,0,IF(I259="Y",1,IF(I259="T",0,"Isi Dulu"))))</f>
        <v>Isi Sasaran</v>
      </c>
      <c r="K259" s="595" t="s">
        <v>26</v>
      </c>
      <c r="L259" s="596" t="str">
        <f>IF($D$255="Y/T","Isi Sasaran",IF($E$255=0,0,IF(K259="Y",1,IF(K259="T",0,"Isi Dulu"))))</f>
        <v>Isi Sasaran</v>
      </c>
      <c r="M259" s="850"/>
      <c r="N259" s="853"/>
      <c r="O259" s="517"/>
      <c r="P259" s="517"/>
      <c r="Q259" s="517"/>
      <c r="R259" s="517"/>
    </row>
    <row r="260" spans="2:18" s="527" customFormat="1" ht="15.75">
      <c r="B260" s="836">
        <v>11</v>
      </c>
      <c r="C260" s="839"/>
      <c r="D260" s="857" t="s">
        <v>26</v>
      </c>
      <c r="E260" s="854" t="str">
        <f>IF(D260="Y",1,IF(D260="T",0,IF(D260="Y/T","Belum diisi","Error")))</f>
        <v>Belum diisi</v>
      </c>
      <c r="F260" s="528">
        <v>1</v>
      </c>
      <c r="G260" s="529"/>
      <c r="H260" s="600" t="str">
        <f t="shared" si="4"/>
        <v>Belum Diisi</v>
      </c>
      <c r="I260" s="590" t="s">
        <v>26</v>
      </c>
      <c r="J260" s="591" t="str">
        <f>IF($D$260="Y/T","Isi Sasaran",IF($E$260=0,0,IF(I260="Y",1,IF(I260="T",0,"Isi Dulu"))))</f>
        <v>Isi Sasaran</v>
      </c>
      <c r="K260" s="590" t="s">
        <v>26</v>
      </c>
      <c r="L260" s="591" t="str">
        <f>IF($D$260="Y/T","Isi Sasaran",IF($E$260=0,0,IF(K260="Y",1,IF(K260="T",0,"Isi Dulu"))))</f>
        <v>Isi Sasaran</v>
      </c>
      <c r="M260" s="848" t="s">
        <v>26</v>
      </c>
      <c r="N260" s="851" t="str">
        <f>IF(M260="Y",1,IF(M260="T",0,IF(M260="Y/T","Belum diisi","Error")))</f>
        <v>Belum diisi</v>
      </c>
      <c r="O260" s="517"/>
      <c r="P260" s="517"/>
      <c r="Q260" s="517"/>
      <c r="R260" s="517"/>
    </row>
    <row r="261" spans="2:18" s="527" customFormat="1" ht="15.75">
      <c r="B261" s="837"/>
      <c r="C261" s="840"/>
      <c r="D261" s="858"/>
      <c r="E261" s="855"/>
      <c r="F261" s="549">
        <v>2</v>
      </c>
      <c r="G261" s="550"/>
      <c r="H261" s="598" t="str">
        <f t="shared" si="4"/>
        <v>Belum Diisi</v>
      </c>
      <c r="I261" s="592" t="s">
        <v>26</v>
      </c>
      <c r="J261" s="593" t="str">
        <f>IF($D$260="Y/T","Isi Sasaran",IF($E$260=0,0,IF(I261="Y",1,IF(I261="T",0,"Isi Dulu"))))</f>
        <v>Isi Sasaran</v>
      </c>
      <c r="K261" s="592" t="s">
        <v>26</v>
      </c>
      <c r="L261" s="593" t="str">
        <f>IF($D$260="Y/T","Isi Sasaran",IF($E$260=0,0,IF(K261="Y",1,IF(K261="T",0,"Isi Dulu"))))</f>
        <v>Isi Sasaran</v>
      </c>
      <c r="M261" s="849"/>
      <c r="N261" s="852"/>
      <c r="O261" s="517"/>
      <c r="P261" s="517"/>
      <c r="Q261" s="517"/>
      <c r="R261" s="517"/>
    </row>
    <row r="262" spans="2:18" s="527" customFormat="1" ht="15.75">
      <c r="B262" s="837"/>
      <c r="C262" s="840"/>
      <c r="D262" s="858"/>
      <c r="E262" s="855"/>
      <c r="F262" s="549">
        <v>3</v>
      </c>
      <c r="G262" s="550"/>
      <c r="H262" s="598" t="str">
        <f t="shared" si="4"/>
        <v>Belum Diisi</v>
      </c>
      <c r="I262" s="592" t="s">
        <v>26</v>
      </c>
      <c r="J262" s="593" t="str">
        <f>IF($D$260="Y/T","Isi Sasaran",IF($E$260=0,0,IF(I262="Y",1,IF(I262="T",0,"Isi Dulu"))))</f>
        <v>Isi Sasaran</v>
      </c>
      <c r="K262" s="592" t="s">
        <v>26</v>
      </c>
      <c r="L262" s="593" t="str">
        <f>IF($D$260="Y/T","Isi Sasaran",IF($E$260=0,0,IF(K262="Y",1,IF(K262="T",0,"Isi Dulu"))))</f>
        <v>Isi Sasaran</v>
      </c>
      <c r="M262" s="849"/>
      <c r="N262" s="852"/>
      <c r="O262" s="517"/>
      <c r="P262" s="517"/>
      <c r="Q262" s="517"/>
      <c r="R262" s="517"/>
    </row>
    <row r="263" spans="2:18" s="527" customFormat="1" ht="15.75">
      <c r="B263" s="837"/>
      <c r="C263" s="840"/>
      <c r="D263" s="858"/>
      <c r="E263" s="855"/>
      <c r="F263" s="549">
        <v>4</v>
      </c>
      <c r="G263" s="550"/>
      <c r="H263" s="598" t="str">
        <f t="shared" si="4"/>
        <v>Belum Diisi</v>
      </c>
      <c r="I263" s="592" t="s">
        <v>26</v>
      </c>
      <c r="J263" s="593" t="str">
        <f>IF($D$260="Y/T","Isi Sasaran",IF($E$260=0,0,IF(I263="Y",1,IF(I263="T",0,"Isi Dulu"))))</f>
        <v>Isi Sasaran</v>
      </c>
      <c r="K263" s="592" t="s">
        <v>26</v>
      </c>
      <c r="L263" s="593" t="str">
        <f>IF($D$260="Y/T","Isi Sasaran",IF($E$260=0,0,IF(K263="Y",1,IF(K263="T",0,"Isi Dulu"))))</f>
        <v>Isi Sasaran</v>
      </c>
      <c r="M263" s="849"/>
      <c r="N263" s="852"/>
      <c r="O263" s="517"/>
      <c r="P263" s="517"/>
      <c r="Q263" s="517"/>
      <c r="R263" s="517"/>
    </row>
    <row r="264" spans="2:18" s="527" customFormat="1" ht="15.75">
      <c r="B264" s="838"/>
      <c r="C264" s="841"/>
      <c r="D264" s="859"/>
      <c r="E264" s="856"/>
      <c r="F264" s="569">
        <v>5</v>
      </c>
      <c r="G264" s="570"/>
      <c r="H264" s="599" t="str">
        <f t="shared" si="4"/>
        <v>Belum Diisi</v>
      </c>
      <c r="I264" s="595" t="s">
        <v>26</v>
      </c>
      <c r="J264" s="596" t="str">
        <f>IF($D$260="Y/T","Isi Sasaran",IF($E$260=0,0,IF(I264="Y",1,IF(I264="T",0,"Isi Dulu"))))</f>
        <v>Isi Sasaran</v>
      </c>
      <c r="K264" s="595" t="s">
        <v>26</v>
      </c>
      <c r="L264" s="596" t="str">
        <f>IF($D$260="Y/T","Isi Sasaran",IF($E$260=0,0,IF(K264="Y",1,IF(K264="T",0,"Isi Dulu"))))</f>
        <v>Isi Sasaran</v>
      </c>
      <c r="M264" s="850"/>
      <c r="N264" s="853"/>
      <c r="O264" s="517"/>
      <c r="P264" s="517"/>
      <c r="Q264" s="517"/>
      <c r="R264" s="517"/>
    </row>
    <row r="265" spans="2:18" s="527" customFormat="1" ht="15.75">
      <c r="B265" s="836">
        <v>12</v>
      </c>
      <c r="C265" s="839"/>
      <c r="D265" s="857" t="s">
        <v>26</v>
      </c>
      <c r="E265" s="854" t="str">
        <f>IF(D265="Y",1,IF(D265="T",0,IF(D265="Y/T","Belum diisi","Error")))</f>
        <v>Belum diisi</v>
      </c>
      <c r="F265" s="528">
        <v>1</v>
      </c>
      <c r="G265" s="529"/>
      <c r="H265" s="600" t="str">
        <f t="shared" si="4"/>
        <v>Belum Diisi</v>
      </c>
      <c r="I265" s="590" t="s">
        <v>26</v>
      </c>
      <c r="J265" s="591" t="str">
        <f>IF($D$265="Y/T","Isi Sasaran",IF($E$265=0,0,IF(I265="Y",1,IF(I265="T",0,"Isi Dulu"))))</f>
        <v>Isi Sasaran</v>
      </c>
      <c r="K265" s="590" t="s">
        <v>26</v>
      </c>
      <c r="L265" s="591" t="str">
        <f>IF($D$265="Y/T","Isi Sasaran",IF($E$265=0,0,IF(K265="Y",1,IF(K265="T",0,"Isi Dulu"))))</f>
        <v>Isi Sasaran</v>
      </c>
      <c r="M265" s="848" t="s">
        <v>26</v>
      </c>
      <c r="N265" s="851" t="str">
        <f>IF(M265="Y",1,IF(M265="T",0,IF(M265="Y/T","Belum diisi","Error")))</f>
        <v>Belum diisi</v>
      </c>
      <c r="O265" s="517"/>
      <c r="P265" s="517"/>
      <c r="Q265" s="517"/>
      <c r="R265" s="517"/>
    </row>
    <row r="266" spans="2:18" s="527" customFormat="1" ht="15.75">
      <c r="B266" s="837"/>
      <c r="C266" s="840"/>
      <c r="D266" s="858"/>
      <c r="E266" s="855"/>
      <c r="F266" s="549">
        <v>2</v>
      </c>
      <c r="G266" s="550"/>
      <c r="H266" s="598" t="str">
        <f t="shared" si="4"/>
        <v>Belum Diisi</v>
      </c>
      <c r="I266" s="592" t="s">
        <v>26</v>
      </c>
      <c r="J266" s="593" t="str">
        <f>IF($D$265="Y/T","Isi Sasaran",IF($E$265=0,0,IF(I266="Y",1,IF(I266="T",0,"Isi Dulu"))))</f>
        <v>Isi Sasaran</v>
      </c>
      <c r="K266" s="592" t="s">
        <v>26</v>
      </c>
      <c r="L266" s="593" t="str">
        <f>IF($D$265="Y/T","Isi Sasaran",IF($E$265=0,0,IF(K266="Y",1,IF(K266="T",0,"Isi Dulu"))))</f>
        <v>Isi Sasaran</v>
      </c>
      <c r="M266" s="849"/>
      <c r="N266" s="852"/>
      <c r="O266" s="517"/>
      <c r="P266" s="517"/>
      <c r="Q266" s="517"/>
      <c r="R266" s="517"/>
    </row>
    <row r="267" spans="2:18" s="527" customFormat="1" ht="15.75">
      <c r="B267" s="837"/>
      <c r="C267" s="840"/>
      <c r="D267" s="858"/>
      <c r="E267" s="855"/>
      <c r="F267" s="549">
        <v>3</v>
      </c>
      <c r="G267" s="550"/>
      <c r="H267" s="598" t="str">
        <f t="shared" si="4"/>
        <v>Belum Diisi</v>
      </c>
      <c r="I267" s="592" t="s">
        <v>26</v>
      </c>
      <c r="J267" s="593" t="str">
        <f>IF($D$265="Y/T","Isi Sasaran",IF($E$265=0,0,IF(I267="Y",1,IF(I267="T",0,"Isi Dulu"))))</f>
        <v>Isi Sasaran</v>
      </c>
      <c r="K267" s="592" t="s">
        <v>26</v>
      </c>
      <c r="L267" s="593" t="str">
        <f>IF($D$265="Y/T","Isi Sasaran",IF($E$265=0,0,IF(K267="Y",1,IF(K267="T",0,"Isi Dulu"))))</f>
        <v>Isi Sasaran</v>
      </c>
      <c r="M267" s="849"/>
      <c r="N267" s="852"/>
      <c r="O267" s="517"/>
      <c r="P267" s="517"/>
      <c r="Q267" s="517"/>
      <c r="R267" s="517"/>
    </row>
    <row r="268" spans="2:18" s="527" customFormat="1" ht="15.75">
      <c r="B268" s="837"/>
      <c r="C268" s="840"/>
      <c r="D268" s="858"/>
      <c r="E268" s="855"/>
      <c r="F268" s="549">
        <v>4</v>
      </c>
      <c r="G268" s="550"/>
      <c r="H268" s="598" t="str">
        <f t="shared" si="4"/>
        <v>Belum Diisi</v>
      </c>
      <c r="I268" s="592" t="s">
        <v>26</v>
      </c>
      <c r="J268" s="593" t="str">
        <f>IF($D$265="Y/T","Isi Sasaran",IF($E$265=0,0,IF(I268="Y",1,IF(I268="T",0,"Isi Dulu"))))</f>
        <v>Isi Sasaran</v>
      </c>
      <c r="K268" s="592" t="s">
        <v>26</v>
      </c>
      <c r="L268" s="593" t="str">
        <f>IF($D$265="Y/T","Isi Sasaran",IF($E$265=0,0,IF(K268="Y",1,IF(K268="T",0,"Isi Dulu"))))</f>
        <v>Isi Sasaran</v>
      </c>
      <c r="M268" s="849"/>
      <c r="N268" s="852"/>
      <c r="O268" s="517"/>
      <c r="P268" s="517"/>
      <c r="Q268" s="517"/>
      <c r="R268" s="517"/>
    </row>
    <row r="269" spans="2:18" s="527" customFormat="1" ht="15.75">
      <c r="B269" s="838"/>
      <c r="C269" s="841"/>
      <c r="D269" s="859"/>
      <c r="E269" s="856"/>
      <c r="F269" s="569">
        <v>5</v>
      </c>
      <c r="G269" s="570"/>
      <c r="H269" s="599" t="str">
        <f t="shared" si="4"/>
        <v>Belum Diisi</v>
      </c>
      <c r="I269" s="595" t="s">
        <v>26</v>
      </c>
      <c r="J269" s="596" t="str">
        <f>IF($D$265="Y/T","Isi Sasaran",IF($E$265=0,0,IF(I269="Y",1,IF(I269="T",0,"Isi Dulu"))))</f>
        <v>Isi Sasaran</v>
      </c>
      <c r="K269" s="595" t="s">
        <v>26</v>
      </c>
      <c r="L269" s="596" t="str">
        <f>IF($D$265="Y/T","Isi Sasaran",IF($E$265=0,0,IF(K269="Y",1,IF(K269="T",0,"Isi Dulu"))))</f>
        <v>Isi Sasaran</v>
      </c>
      <c r="M269" s="850"/>
      <c r="N269" s="853"/>
      <c r="O269" s="517"/>
      <c r="P269" s="517"/>
      <c r="Q269" s="517"/>
      <c r="R269" s="517"/>
    </row>
    <row r="270" spans="2:18" s="527" customFormat="1" ht="15.75">
      <c r="B270" s="836">
        <v>13</v>
      </c>
      <c r="C270" s="839"/>
      <c r="D270" s="857" t="s">
        <v>26</v>
      </c>
      <c r="E270" s="854" t="str">
        <f>IF(D270="Y",1,IF(D270="T",0,IF(D270="Y/T","Belum diisi","Error")))</f>
        <v>Belum diisi</v>
      </c>
      <c r="F270" s="528">
        <v>1</v>
      </c>
      <c r="G270" s="529"/>
      <c r="H270" s="600" t="str">
        <f t="shared" si="4"/>
        <v>Belum Diisi</v>
      </c>
      <c r="I270" s="590" t="s">
        <v>26</v>
      </c>
      <c r="J270" s="591" t="str">
        <f>IF($D$270="Y/T","Isi Sasaran",IF($E$270=0,0,IF(I270="Y",1,IF(I270="T",0,"Isi Dulu"))))</f>
        <v>Isi Sasaran</v>
      </c>
      <c r="K270" s="590" t="s">
        <v>26</v>
      </c>
      <c r="L270" s="591" t="str">
        <f>IF($D$270="Y/T","Isi Sasaran",IF($E$270=0,0,IF(K270="Y",1,IF(K270="T",0,"Isi Dulu"))))</f>
        <v>Isi Sasaran</v>
      </c>
      <c r="M270" s="848" t="s">
        <v>26</v>
      </c>
      <c r="N270" s="851" t="str">
        <f>IF(M270="Y",1,IF(M270="T",0,IF(M270="Y/T","Belum diisi","Error")))</f>
        <v>Belum diisi</v>
      </c>
      <c r="O270" s="517"/>
      <c r="P270" s="517"/>
      <c r="Q270" s="517"/>
      <c r="R270" s="517"/>
    </row>
    <row r="271" spans="2:18" s="527" customFormat="1" ht="15.75">
      <c r="B271" s="837"/>
      <c r="C271" s="840"/>
      <c r="D271" s="858"/>
      <c r="E271" s="855"/>
      <c r="F271" s="549">
        <v>2</v>
      </c>
      <c r="G271" s="550"/>
      <c r="H271" s="598" t="str">
        <f t="shared" si="4"/>
        <v>Belum Diisi</v>
      </c>
      <c r="I271" s="592" t="s">
        <v>26</v>
      </c>
      <c r="J271" s="593" t="str">
        <f>IF($D$270="Y/T","Isi Sasaran",IF($E$270=0,0,IF(I271="Y",1,IF(I271="T",0,"Isi Dulu"))))</f>
        <v>Isi Sasaran</v>
      </c>
      <c r="K271" s="592" t="s">
        <v>26</v>
      </c>
      <c r="L271" s="593" t="str">
        <f>IF($D$270="Y/T","Isi Sasaran",IF($E$270=0,0,IF(K271="Y",1,IF(K271="T",0,"Isi Dulu"))))</f>
        <v>Isi Sasaran</v>
      </c>
      <c r="M271" s="849"/>
      <c r="N271" s="852"/>
      <c r="O271" s="517"/>
      <c r="P271" s="517"/>
      <c r="Q271" s="517"/>
      <c r="R271" s="517"/>
    </row>
    <row r="272" spans="2:18" s="527" customFormat="1" ht="15.75">
      <c r="B272" s="837"/>
      <c r="C272" s="840"/>
      <c r="D272" s="858"/>
      <c r="E272" s="855"/>
      <c r="F272" s="549">
        <v>3</v>
      </c>
      <c r="G272" s="550"/>
      <c r="H272" s="598" t="str">
        <f t="shared" si="4"/>
        <v>Belum Diisi</v>
      </c>
      <c r="I272" s="592" t="s">
        <v>26</v>
      </c>
      <c r="J272" s="593" t="str">
        <f>IF($D$270="Y/T","Isi Sasaran",IF($E$270=0,0,IF(I272="Y",1,IF(I272="T",0,"Isi Dulu"))))</f>
        <v>Isi Sasaran</v>
      </c>
      <c r="K272" s="592" t="s">
        <v>26</v>
      </c>
      <c r="L272" s="593" t="str">
        <f>IF($D$270="Y/T","Isi Sasaran",IF($E$270=0,0,IF(K272="Y",1,IF(K272="T",0,"Isi Dulu"))))</f>
        <v>Isi Sasaran</v>
      </c>
      <c r="M272" s="849"/>
      <c r="N272" s="852"/>
      <c r="O272" s="517"/>
      <c r="P272" s="517"/>
      <c r="Q272" s="517"/>
      <c r="R272" s="517"/>
    </row>
    <row r="273" spans="2:18" s="527" customFormat="1" ht="15.75">
      <c r="B273" s="837"/>
      <c r="C273" s="840"/>
      <c r="D273" s="858"/>
      <c r="E273" s="855"/>
      <c r="F273" s="549">
        <v>4</v>
      </c>
      <c r="G273" s="550"/>
      <c r="H273" s="598" t="str">
        <f t="shared" si="4"/>
        <v>Belum Diisi</v>
      </c>
      <c r="I273" s="592" t="s">
        <v>26</v>
      </c>
      <c r="J273" s="593" t="str">
        <f>IF($D$270="Y/T","Isi Sasaran",IF($E$270=0,0,IF(I273="Y",1,IF(I273="T",0,"Isi Dulu"))))</f>
        <v>Isi Sasaran</v>
      </c>
      <c r="K273" s="592" t="s">
        <v>26</v>
      </c>
      <c r="L273" s="593" t="str">
        <f>IF($D$270="Y/T","Isi Sasaran",IF($E$270=0,0,IF(K273="Y",1,IF(K273="T",0,"Isi Dulu"))))</f>
        <v>Isi Sasaran</v>
      </c>
      <c r="M273" s="849"/>
      <c r="N273" s="852"/>
      <c r="O273" s="517"/>
      <c r="P273" s="517"/>
      <c r="Q273" s="517"/>
      <c r="R273" s="517"/>
    </row>
    <row r="274" spans="2:18" s="527" customFormat="1" ht="15.75">
      <c r="B274" s="838"/>
      <c r="C274" s="841"/>
      <c r="D274" s="859"/>
      <c r="E274" s="856"/>
      <c r="F274" s="569">
        <v>5</v>
      </c>
      <c r="G274" s="570"/>
      <c r="H274" s="599" t="str">
        <f t="shared" si="4"/>
        <v>Belum Diisi</v>
      </c>
      <c r="I274" s="595" t="s">
        <v>26</v>
      </c>
      <c r="J274" s="596" t="str">
        <f>IF($D$270="Y/T","Isi Sasaran",IF($E$270=0,0,IF(I274="Y",1,IF(I274="T",0,"Isi Dulu"))))</f>
        <v>Isi Sasaran</v>
      </c>
      <c r="K274" s="595" t="s">
        <v>26</v>
      </c>
      <c r="L274" s="596" t="str">
        <f>IF($D$270="Y/T","Isi Sasaran",IF($E$270=0,0,IF(K274="Y",1,IF(K274="T",0,"Isi Dulu"))))</f>
        <v>Isi Sasaran</v>
      </c>
      <c r="M274" s="850"/>
      <c r="N274" s="853"/>
      <c r="O274" s="517"/>
      <c r="P274" s="517"/>
      <c r="Q274" s="517"/>
      <c r="R274" s="517"/>
    </row>
    <row r="275" spans="2:18" s="527" customFormat="1" ht="15.75">
      <c r="B275" s="836">
        <v>14</v>
      </c>
      <c r="C275" s="839"/>
      <c r="D275" s="857" t="s">
        <v>26</v>
      </c>
      <c r="E275" s="854" t="str">
        <f>IF(D275="Y",1,IF(D275="T",0,IF(D275="Y/T","Belum diisi","Error")))</f>
        <v>Belum diisi</v>
      </c>
      <c r="F275" s="528">
        <v>1</v>
      </c>
      <c r="G275" s="529"/>
      <c r="H275" s="600" t="str">
        <f t="shared" ref="H275:H309" si="5">IF(OR(J275="Isi Dulu",L275="Isi Dulu",J275="Isi Sasaran",L275="Isi Sasaran"),"Belum Diisi",IF(SUM(J275,L275)=2,1,IF(SUM(J275,L275)=1,0,IF(SUM(J275,L275)=0,0,"Error"))))</f>
        <v>Belum Diisi</v>
      </c>
      <c r="I275" s="590" t="s">
        <v>26</v>
      </c>
      <c r="J275" s="591" t="str">
        <f>IF($D$275="Y/T","Isi Sasaran",IF($E$275=0,0,IF(I275="Y",1,IF(I275="T",0,"Isi Dulu"))))</f>
        <v>Isi Sasaran</v>
      </c>
      <c r="K275" s="590" t="s">
        <v>26</v>
      </c>
      <c r="L275" s="591" t="str">
        <f>IF($D$275="Y/T","Isi Sasaran",IF($E$275=0,0,IF(K275="Y",1,IF(K275="T",0,"Isi Dulu"))))</f>
        <v>Isi Sasaran</v>
      </c>
      <c r="M275" s="848" t="s">
        <v>26</v>
      </c>
      <c r="N275" s="851" t="str">
        <f>IF(M275="Y",1,IF(M275="T",0,IF(M275="Y/T","Belum diisi","Error")))</f>
        <v>Belum diisi</v>
      </c>
      <c r="O275" s="517"/>
      <c r="P275" s="517"/>
      <c r="Q275" s="517"/>
      <c r="R275" s="517"/>
    </row>
    <row r="276" spans="2:18" s="527" customFormat="1" ht="15.75">
      <c r="B276" s="837"/>
      <c r="C276" s="840"/>
      <c r="D276" s="858"/>
      <c r="E276" s="855"/>
      <c r="F276" s="549">
        <v>2</v>
      </c>
      <c r="G276" s="550"/>
      <c r="H276" s="598" t="str">
        <f t="shared" si="5"/>
        <v>Belum Diisi</v>
      </c>
      <c r="I276" s="592" t="s">
        <v>26</v>
      </c>
      <c r="J276" s="593" t="str">
        <f>IF($D$275="Y/T","Isi Sasaran",IF($E$275=0,0,IF(I276="Y",1,IF(I276="T",0,"Isi Dulu"))))</f>
        <v>Isi Sasaran</v>
      </c>
      <c r="K276" s="592" t="s">
        <v>26</v>
      </c>
      <c r="L276" s="593" t="str">
        <f>IF($D$275="Y/T","Isi Sasaran",IF($E$275=0,0,IF(K276="Y",1,IF(K276="T",0,"Isi Dulu"))))</f>
        <v>Isi Sasaran</v>
      </c>
      <c r="M276" s="849"/>
      <c r="N276" s="852"/>
      <c r="O276" s="517"/>
      <c r="P276" s="517"/>
      <c r="Q276" s="517"/>
      <c r="R276" s="517"/>
    </row>
    <row r="277" spans="2:18" s="527" customFormat="1" ht="15.75">
      <c r="B277" s="837"/>
      <c r="C277" s="840"/>
      <c r="D277" s="858"/>
      <c r="E277" s="855"/>
      <c r="F277" s="549">
        <v>3</v>
      </c>
      <c r="G277" s="550"/>
      <c r="H277" s="598" t="str">
        <f t="shared" si="5"/>
        <v>Belum Diisi</v>
      </c>
      <c r="I277" s="592" t="s">
        <v>26</v>
      </c>
      <c r="J277" s="593" t="str">
        <f>IF($D$275="Y/T","Isi Sasaran",IF($E$275=0,0,IF(I277="Y",1,IF(I277="T",0,"Isi Dulu"))))</f>
        <v>Isi Sasaran</v>
      </c>
      <c r="K277" s="592" t="s">
        <v>26</v>
      </c>
      <c r="L277" s="593" t="str">
        <f>IF($D$275="Y/T","Isi Sasaran",IF($E$275=0,0,IF(K277="Y",1,IF(K277="T",0,"Isi Dulu"))))</f>
        <v>Isi Sasaran</v>
      </c>
      <c r="M277" s="849"/>
      <c r="N277" s="852"/>
      <c r="O277" s="517"/>
      <c r="P277" s="517"/>
      <c r="Q277" s="517"/>
      <c r="R277" s="517"/>
    </row>
    <row r="278" spans="2:18" s="527" customFormat="1" ht="15.75">
      <c r="B278" s="837"/>
      <c r="C278" s="840"/>
      <c r="D278" s="858"/>
      <c r="E278" s="855"/>
      <c r="F278" s="549">
        <v>4</v>
      </c>
      <c r="G278" s="550"/>
      <c r="H278" s="598" t="str">
        <f t="shared" si="5"/>
        <v>Belum Diisi</v>
      </c>
      <c r="I278" s="592" t="s">
        <v>26</v>
      </c>
      <c r="J278" s="593" t="str">
        <f>IF($D$275="Y/T","Isi Sasaran",IF($E$275=0,0,IF(I278="Y",1,IF(I278="T",0,"Isi Dulu"))))</f>
        <v>Isi Sasaran</v>
      </c>
      <c r="K278" s="592" t="s">
        <v>26</v>
      </c>
      <c r="L278" s="593" t="str">
        <f>IF($D$275="Y/T","Isi Sasaran",IF($E$275=0,0,IF(K278="Y",1,IF(K278="T",0,"Isi Dulu"))))</f>
        <v>Isi Sasaran</v>
      </c>
      <c r="M278" s="849"/>
      <c r="N278" s="852"/>
      <c r="O278" s="517"/>
      <c r="P278" s="517"/>
      <c r="Q278" s="517"/>
      <c r="R278" s="517"/>
    </row>
    <row r="279" spans="2:18" s="527" customFormat="1" ht="15.75">
      <c r="B279" s="838"/>
      <c r="C279" s="841"/>
      <c r="D279" s="859"/>
      <c r="E279" s="856"/>
      <c r="F279" s="569">
        <v>5</v>
      </c>
      <c r="G279" s="570"/>
      <c r="H279" s="599" t="str">
        <f t="shared" si="5"/>
        <v>Belum Diisi</v>
      </c>
      <c r="I279" s="595" t="s">
        <v>26</v>
      </c>
      <c r="J279" s="596" t="str">
        <f>IF($D$275="Y/T","Isi Sasaran",IF($E$275=0,0,IF(I279="Y",1,IF(I279="T",0,"Isi Dulu"))))</f>
        <v>Isi Sasaran</v>
      </c>
      <c r="K279" s="595" t="s">
        <v>26</v>
      </c>
      <c r="L279" s="596" t="str">
        <f>IF($D$275="Y/T","Isi Sasaran",IF($E$275=0,0,IF(K279="Y",1,IF(K279="T",0,"Isi Dulu"))))</f>
        <v>Isi Sasaran</v>
      </c>
      <c r="M279" s="850"/>
      <c r="N279" s="853"/>
      <c r="O279" s="517"/>
      <c r="P279" s="517"/>
      <c r="Q279" s="517"/>
      <c r="R279" s="517"/>
    </row>
    <row r="280" spans="2:18" s="527" customFormat="1" ht="15.75">
      <c r="B280" s="836">
        <v>15</v>
      </c>
      <c r="C280" s="839"/>
      <c r="D280" s="857" t="s">
        <v>26</v>
      </c>
      <c r="E280" s="854" t="str">
        <f>IF(D280="Y",1,IF(D280="T",0,IF(D280="Y/T","Belum diisi","Error")))</f>
        <v>Belum diisi</v>
      </c>
      <c r="F280" s="528">
        <v>1</v>
      </c>
      <c r="G280" s="529"/>
      <c r="H280" s="600" t="str">
        <f t="shared" si="5"/>
        <v>Belum Diisi</v>
      </c>
      <c r="I280" s="590" t="s">
        <v>26</v>
      </c>
      <c r="J280" s="591" t="str">
        <f>IF($D$280="Y/T","Isi Sasaran",IF($E$280=0,0,IF(I280="Y",1,IF(I280="T",0,"Isi Dulu"))))</f>
        <v>Isi Sasaran</v>
      </c>
      <c r="K280" s="590" t="s">
        <v>26</v>
      </c>
      <c r="L280" s="591" t="str">
        <f>IF($D$280="Y/T","Isi Sasaran",IF($E$280=0,0,IF(K280="Y",1,IF(K280="T",0,"Isi Dulu"))))</f>
        <v>Isi Sasaran</v>
      </c>
      <c r="M280" s="848" t="s">
        <v>26</v>
      </c>
      <c r="N280" s="851" t="str">
        <f>IF(M280="Y",1,IF(M280="T",0,IF(M280="Y/T","Belum diisi","Error")))</f>
        <v>Belum diisi</v>
      </c>
      <c r="O280" s="517"/>
      <c r="P280" s="517"/>
      <c r="Q280" s="517"/>
      <c r="R280" s="517"/>
    </row>
    <row r="281" spans="2:18" s="527" customFormat="1" ht="15.75">
      <c r="B281" s="837"/>
      <c r="C281" s="840"/>
      <c r="D281" s="858"/>
      <c r="E281" s="855"/>
      <c r="F281" s="549">
        <v>2</v>
      </c>
      <c r="G281" s="550"/>
      <c r="H281" s="598" t="str">
        <f t="shared" si="5"/>
        <v>Belum Diisi</v>
      </c>
      <c r="I281" s="592" t="s">
        <v>26</v>
      </c>
      <c r="J281" s="593" t="str">
        <f>IF($D$280="Y/T","Isi Sasaran",IF($E$280=0,0,IF(I281="Y",1,IF(I281="T",0,"Isi Dulu"))))</f>
        <v>Isi Sasaran</v>
      </c>
      <c r="K281" s="592" t="s">
        <v>26</v>
      </c>
      <c r="L281" s="593" t="str">
        <f>IF($D$280="Y/T","Isi Sasaran",IF($E$280=0,0,IF(K281="Y",1,IF(K281="T",0,"Isi Dulu"))))</f>
        <v>Isi Sasaran</v>
      </c>
      <c r="M281" s="849"/>
      <c r="N281" s="852"/>
      <c r="O281" s="517"/>
      <c r="P281" s="517"/>
      <c r="Q281" s="517"/>
      <c r="R281" s="517"/>
    </row>
    <row r="282" spans="2:18" s="527" customFormat="1" ht="15.75">
      <c r="B282" s="837"/>
      <c r="C282" s="840"/>
      <c r="D282" s="858"/>
      <c r="E282" s="855"/>
      <c r="F282" s="549">
        <v>3</v>
      </c>
      <c r="G282" s="550"/>
      <c r="H282" s="598" t="str">
        <f t="shared" si="5"/>
        <v>Belum Diisi</v>
      </c>
      <c r="I282" s="592" t="s">
        <v>26</v>
      </c>
      <c r="J282" s="593" t="str">
        <f>IF($D$280="Y/T","Isi Sasaran",IF($E$280=0,0,IF(I282="Y",1,IF(I282="T",0,"Isi Dulu"))))</f>
        <v>Isi Sasaran</v>
      </c>
      <c r="K282" s="592" t="s">
        <v>26</v>
      </c>
      <c r="L282" s="593" t="str">
        <f>IF($D$280="Y/T","Isi Sasaran",IF($E$280=0,0,IF(K282="Y",1,IF(K282="T",0,"Isi Dulu"))))</f>
        <v>Isi Sasaran</v>
      </c>
      <c r="M282" s="849"/>
      <c r="N282" s="852"/>
      <c r="O282" s="517"/>
      <c r="P282" s="517"/>
      <c r="Q282" s="517"/>
      <c r="R282" s="517"/>
    </row>
    <row r="283" spans="2:18" s="527" customFormat="1" ht="15.75">
      <c r="B283" s="837"/>
      <c r="C283" s="840"/>
      <c r="D283" s="858"/>
      <c r="E283" s="855"/>
      <c r="F283" s="549">
        <v>4</v>
      </c>
      <c r="G283" s="550"/>
      <c r="H283" s="598" t="str">
        <f t="shared" si="5"/>
        <v>Belum Diisi</v>
      </c>
      <c r="I283" s="592" t="s">
        <v>26</v>
      </c>
      <c r="J283" s="593" t="str">
        <f>IF($D$280="Y/T","Isi Sasaran",IF($E$280=0,0,IF(I283="Y",1,IF(I283="T",0,"Isi Dulu"))))</f>
        <v>Isi Sasaran</v>
      </c>
      <c r="K283" s="592" t="s">
        <v>26</v>
      </c>
      <c r="L283" s="593" t="str">
        <f>IF($D$280="Y/T","Isi Sasaran",IF($E$280=0,0,IF(K283="Y",1,IF(K283="T",0,"Isi Dulu"))))</f>
        <v>Isi Sasaran</v>
      </c>
      <c r="M283" s="849"/>
      <c r="N283" s="852"/>
      <c r="O283" s="517"/>
      <c r="P283" s="517"/>
      <c r="Q283" s="517"/>
      <c r="R283" s="517"/>
    </row>
    <row r="284" spans="2:18" s="527" customFormat="1" ht="15.75">
      <c r="B284" s="838"/>
      <c r="C284" s="841"/>
      <c r="D284" s="859"/>
      <c r="E284" s="856"/>
      <c r="F284" s="569">
        <v>5</v>
      </c>
      <c r="G284" s="570"/>
      <c r="H284" s="599" t="str">
        <f t="shared" si="5"/>
        <v>Belum Diisi</v>
      </c>
      <c r="I284" s="595" t="s">
        <v>26</v>
      </c>
      <c r="J284" s="596" t="str">
        <f>IF($D$280="Y/T","Isi Sasaran",IF($E$280=0,0,IF(I284="Y",1,IF(I284="T",0,"Isi Dulu"))))</f>
        <v>Isi Sasaran</v>
      </c>
      <c r="K284" s="595" t="s">
        <v>26</v>
      </c>
      <c r="L284" s="596" t="str">
        <f>IF($D$280="Y/T","Isi Sasaran",IF($E$280=0,0,IF(K284="Y",1,IF(K284="T",0,"Isi Dulu"))))</f>
        <v>Isi Sasaran</v>
      </c>
      <c r="M284" s="850"/>
      <c r="N284" s="853"/>
      <c r="O284" s="517"/>
      <c r="P284" s="517"/>
      <c r="Q284" s="517"/>
      <c r="R284" s="517"/>
    </row>
    <row r="285" spans="2:18" s="527" customFormat="1" ht="15.75">
      <c r="B285" s="836">
        <v>16</v>
      </c>
      <c r="C285" s="839"/>
      <c r="D285" s="857" t="s">
        <v>26</v>
      </c>
      <c r="E285" s="854" t="str">
        <f>IF(D285="Y",1,IF(D285="T",0,IF(D285="Y/T","Belum diisi","Error")))</f>
        <v>Belum diisi</v>
      </c>
      <c r="F285" s="528">
        <v>1</v>
      </c>
      <c r="G285" s="529"/>
      <c r="H285" s="600" t="str">
        <f t="shared" si="5"/>
        <v>Belum Diisi</v>
      </c>
      <c r="I285" s="590" t="s">
        <v>26</v>
      </c>
      <c r="J285" s="591" t="str">
        <f>IF($D$285="Y/T","Isi Sasaran",IF($E$285=0,0,IF(I285="Y",1,IF(I285="T",0,"Isi Dulu"))))</f>
        <v>Isi Sasaran</v>
      </c>
      <c r="K285" s="590" t="s">
        <v>26</v>
      </c>
      <c r="L285" s="591" t="str">
        <f>IF($D$285="Y/T","Isi Sasaran",IF($E$285=0,0,IF(K285="Y",1,IF(K285="T",0,"Isi Dulu"))))</f>
        <v>Isi Sasaran</v>
      </c>
      <c r="M285" s="848" t="s">
        <v>26</v>
      </c>
      <c r="N285" s="851" t="str">
        <f>IF(M285="Y",1,IF(M285="T",0,IF(M285="Y/T","Belum diisi","Error")))</f>
        <v>Belum diisi</v>
      </c>
      <c r="O285" s="517"/>
      <c r="P285" s="517"/>
      <c r="Q285" s="517"/>
      <c r="R285" s="517"/>
    </row>
    <row r="286" spans="2:18" s="527" customFormat="1" ht="15.75">
      <c r="B286" s="837"/>
      <c r="C286" s="840"/>
      <c r="D286" s="858"/>
      <c r="E286" s="855"/>
      <c r="F286" s="549">
        <v>2</v>
      </c>
      <c r="G286" s="550"/>
      <c r="H286" s="598" t="str">
        <f t="shared" si="5"/>
        <v>Belum Diisi</v>
      </c>
      <c r="I286" s="592" t="s">
        <v>26</v>
      </c>
      <c r="J286" s="593" t="str">
        <f>IF($D$285="Y/T","Isi Sasaran",IF($E$285=0,0,IF(I286="Y",1,IF(I286="T",0,"Isi Dulu"))))</f>
        <v>Isi Sasaran</v>
      </c>
      <c r="K286" s="592" t="s">
        <v>26</v>
      </c>
      <c r="L286" s="593" t="str">
        <f>IF($D$285="Y/T","Isi Sasaran",IF($E$285=0,0,IF(K286="Y",1,IF(K286="T",0,"Isi Dulu"))))</f>
        <v>Isi Sasaran</v>
      </c>
      <c r="M286" s="849"/>
      <c r="N286" s="852"/>
      <c r="O286" s="517"/>
      <c r="P286" s="517"/>
      <c r="Q286" s="517"/>
      <c r="R286" s="517"/>
    </row>
    <row r="287" spans="2:18" s="527" customFormat="1" ht="15.75">
      <c r="B287" s="837"/>
      <c r="C287" s="840"/>
      <c r="D287" s="858"/>
      <c r="E287" s="855"/>
      <c r="F287" s="549">
        <v>3</v>
      </c>
      <c r="G287" s="550"/>
      <c r="H287" s="598" t="str">
        <f t="shared" si="5"/>
        <v>Belum Diisi</v>
      </c>
      <c r="I287" s="592" t="s">
        <v>26</v>
      </c>
      <c r="J287" s="593" t="str">
        <f>IF($D$285="Y/T","Isi Sasaran",IF($E$285=0,0,IF(I287="Y",1,IF(I287="T",0,"Isi Dulu"))))</f>
        <v>Isi Sasaran</v>
      </c>
      <c r="K287" s="592" t="s">
        <v>26</v>
      </c>
      <c r="L287" s="593" t="str">
        <f>IF($D$285="Y/T","Isi Sasaran",IF($E$285=0,0,IF(K287="Y",1,IF(K287="T",0,"Isi Dulu"))))</f>
        <v>Isi Sasaran</v>
      </c>
      <c r="M287" s="849"/>
      <c r="N287" s="852"/>
      <c r="O287" s="517"/>
      <c r="P287" s="517"/>
      <c r="Q287" s="517"/>
      <c r="R287" s="517"/>
    </row>
    <row r="288" spans="2:18" s="527" customFormat="1" ht="15.75">
      <c r="B288" s="837"/>
      <c r="C288" s="840"/>
      <c r="D288" s="858"/>
      <c r="E288" s="855"/>
      <c r="F288" s="549">
        <v>4</v>
      </c>
      <c r="G288" s="550"/>
      <c r="H288" s="598" t="str">
        <f t="shared" si="5"/>
        <v>Belum Diisi</v>
      </c>
      <c r="I288" s="592" t="s">
        <v>26</v>
      </c>
      <c r="J288" s="593" t="str">
        <f>IF($D$285="Y/T","Isi Sasaran",IF($E$285=0,0,IF(I288="Y",1,IF(I288="T",0,"Isi Dulu"))))</f>
        <v>Isi Sasaran</v>
      </c>
      <c r="K288" s="592" t="s">
        <v>26</v>
      </c>
      <c r="L288" s="593" t="str">
        <f>IF($D$285="Y/T","Isi Sasaran",IF($E$285=0,0,IF(K288="Y",1,IF(K288="T",0,"Isi Dulu"))))</f>
        <v>Isi Sasaran</v>
      </c>
      <c r="M288" s="849"/>
      <c r="N288" s="852"/>
      <c r="O288" s="517"/>
      <c r="P288" s="517"/>
      <c r="Q288" s="517"/>
      <c r="R288" s="517"/>
    </row>
    <row r="289" spans="2:18" s="527" customFormat="1" ht="15.75">
      <c r="B289" s="838"/>
      <c r="C289" s="841"/>
      <c r="D289" s="859"/>
      <c r="E289" s="856"/>
      <c r="F289" s="569">
        <v>5</v>
      </c>
      <c r="G289" s="570"/>
      <c r="H289" s="599" t="str">
        <f t="shared" si="5"/>
        <v>Belum Diisi</v>
      </c>
      <c r="I289" s="595" t="s">
        <v>26</v>
      </c>
      <c r="J289" s="596" t="str">
        <f>IF($D$285="Y/T","Isi Sasaran",IF($E$285=0,0,IF(I289="Y",1,IF(I289="T",0,"Isi Dulu"))))</f>
        <v>Isi Sasaran</v>
      </c>
      <c r="K289" s="595" t="s">
        <v>26</v>
      </c>
      <c r="L289" s="596" t="str">
        <f>IF($D$285="Y/T","Isi Sasaran",IF($E$285=0,0,IF(K289="Y",1,IF(K289="T",0,"Isi Dulu"))))</f>
        <v>Isi Sasaran</v>
      </c>
      <c r="M289" s="850"/>
      <c r="N289" s="853"/>
      <c r="O289" s="517"/>
      <c r="P289" s="517"/>
      <c r="Q289" s="517"/>
      <c r="R289" s="517"/>
    </row>
    <row r="290" spans="2:18" s="527" customFormat="1" ht="15.75">
      <c r="B290" s="836">
        <v>17</v>
      </c>
      <c r="C290" s="839"/>
      <c r="D290" s="857" t="s">
        <v>26</v>
      </c>
      <c r="E290" s="854" t="str">
        <f>IF(D290="Y",1,IF(D290="T",0,IF(D290="Y/T","Belum diisi","Error")))</f>
        <v>Belum diisi</v>
      </c>
      <c r="F290" s="528">
        <v>1</v>
      </c>
      <c r="G290" s="529"/>
      <c r="H290" s="600" t="str">
        <f t="shared" si="5"/>
        <v>Belum Diisi</v>
      </c>
      <c r="I290" s="590" t="s">
        <v>26</v>
      </c>
      <c r="J290" s="591" t="str">
        <f>IF($D$290="Y/T","Isi Sasaran",IF($E$290=0,0,IF(I290="Y",1,IF(I290="T",0,"Isi Dulu"))))</f>
        <v>Isi Sasaran</v>
      </c>
      <c r="K290" s="590" t="s">
        <v>26</v>
      </c>
      <c r="L290" s="591" t="str">
        <f>IF($D$290="Y/T","Isi Sasaran",IF($E$290=0,0,IF(K290="Y",1,IF(K290="T",0,"Isi Dulu"))))</f>
        <v>Isi Sasaran</v>
      </c>
      <c r="M290" s="848" t="s">
        <v>26</v>
      </c>
      <c r="N290" s="851" t="str">
        <f>IF(M290="Y",1,IF(M290="T",0,IF(M290="Y/T","Belum diisi","Error")))</f>
        <v>Belum diisi</v>
      </c>
      <c r="O290" s="517"/>
      <c r="P290" s="517"/>
      <c r="Q290" s="517"/>
      <c r="R290" s="517"/>
    </row>
    <row r="291" spans="2:18" s="527" customFormat="1" ht="15.75">
      <c r="B291" s="837"/>
      <c r="C291" s="840"/>
      <c r="D291" s="858"/>
      <c r="E291" s="855"/>
      <c r="F291" s="549">
        <v>2</v>
      </c>
      <c r="G291" s="550"/>
      <c r="H291" s="598" t="str">
        <f t="shared" si="5"/>
        <v>Belum Diisi</v>
      </c>
      <c r="I291" s="592" t="s">
        <v>26</v>
      </c>
      <c r="J291" s="593" t="str">
        <f>IF($D$290="Y/T","Isi Sasaran",IF($E$290=0,0,IF(I291="Y",1,IF(I291="T",0,"Isi Dulu"))))</f>
        <v>Isi Sasaran</v>
      </c>
      <c r="K291" s="592" t="s">
        <v>26</v>
      </c>
      <c r="L291" s="593" t="str">
        <f>IF($D$290="Y/T","Isi Sasaran",IF($E$290=0,0,IF(K291="Y",1,IF(K291="T",0,"Isi Dulu"))))</f>
        <v>Isi Sasaran</v>
      </c>
      <c r="M291" s="849"/>
      <c r="N291" s="852"/>
      <c r="O291" s="517"/>
      <c r="P291" s="517"/>
      <c r="Q291" s="517"/>
      <c r="R291" s="517"/>
    </row>
    <row r="292" spans="2:18" s="527" customFormat="1" ht="15.75">
      <c r="B292" s="837"/>
      <c r="C292" s="840"/>
      <c r="D292" s="858"/>
      <c r="E292" s="855"/>
      <c r="F292" s="549">
        <v>3</v>
      </c>
      <c r="G292" s="550"/>
      <c r="H292" s="598" t="str">
        <f t="shared" si="5"/>
        <v>Belum Diisi</v>
      </c>
      <c r="I292" s="592" t="s">
        <v>26</v>
      </c>
      <c r="J292" s="593" t="str">
        <f>IF($D$290="Y/T","Isi Sasaran",IF($E$290=0,0,IF(I292="Y",1,IF(I292="T",0,"Isi Dulu"))))</f>
        <v>Isi Sasaran</v>
      </c>
      <c r="K292" s="592" t="s">
        <v>26</v>
      </c>
      <c r="L292" s="593" t="str">
        <f>IF($D$290="Y/T","Isi Sasaran",IF($E$290=0,0,IF(K292="Y",1,IF(K292="T",0,"Isi Dulu"))))</f>
        <v>Isi Sasaran</v>
      </c>
      <c r="M292" s="849"/>
      <c r="N292" s="852"/>
      <c r="O292" s="517"/>
      <c r="P292" s="517"/>
      <c r="Q292" s="517"/>
      <c r="R292" s="517"/>
    </row>
    <row r="293" spans="2:18" s="527" customFormat="1" ht="15.75">
      <c r="B293" s="837"/>
      <c r="C293" s="840"/>
      <c r="D293" s="858"/>
      <c r="E293" s="855"/>
      <c r="F293" s="549">
        <v>4</v>
      </c>
      <c r="G293" s="550"/>
      <c r="H293" s="598" t="str">
        <f t="shared" si="5"/>
        <v>Belum Diisi</v>
      </c>
      <c r="I293" s="592" t="s">
        <v>26</v>
      </c>
      <c r="J293" s="593" t="str">
        <f>IF($D$290="Y/T","Isi Sasaran",IF($E$290=0,0,IF(I293="Y",1,IF(I293="T",0,"Isi Dulu"))))</f>
        <v>Isi Sasaran</v>
      </c>
      <c r="K293" s="592" t="s">
        <v>26</v>
      </c>
      <c r="L293" s="593" t="str">
        <f>IF($D$290="Y/T","Isi Sasaran",IF($E$290=0,0,IF(K293="Y",1,IF(K293="T",0,"Isi Dulu"))))</f>
        <v>Isi Sasaran</v>
      </c>
      <c r="M293" s="849"/>
      <c r="N293" s="852"/>
      <c r="O293" s="517"/>
      <c r="P293" s="517"/>
      <c r="Q293" s="517"/>
      <c r="R293" s="517"/>
    </row>
    <row r="294" spans="2:18" s="527" customFormat="1" ht="15.75">
      <c r="B294" s="838"/>
      <c r="C294" s="841"/>
      <c r="D294" s="859"/>
      <c r="E294" s="856"/>
      <c r="F294" s="569">
        <v>5</v>
      </c>
      <c r="G294" s="570"/>
      <c r="H294" s="599" t="str">
        <f t="shared" si="5"/>
        <v>Belum Diisi</v>
      </c>
      <c r="I294" s="595" t="s">
        <v>26</v>
      </c>
      <c r="J294" s="596" t="str">
        <f>IF($D$290="Y/T","Isi Sasaran",IF($E$290=0,0,IF(I294="Y",1,IF(I294="T",0,"Isi Dulu"))))</f>
        <v>Isi Sasaran</v>
      </c>
      <c r="K294" s="595" t="s">
        <v>26</v>
      </c>
      <c r="L294" s="596" t="str">
        <f>IF($D$290="Y/T","Isi Sasaran",IF($E$290=0,0,IF(K294="Y",1,IF(K294="T",0,"Isi Dulu"))))</f>
        <v>Isi Sasaran</v>
      </c>
      <c r="M294" s="850"/>
      <c r="N294" s="853"/>
      <c r="O294" s="517"/>
      <c r="P294" s="517"/>
      <c r="Q294" s="517"/>
      <c r="R294" s="517"/>
    </row>
    <row r="295" spans="2:18" s="527" customFormat="1" ht="15.75">
      <c r="B295" s="836">
        <v>18</v>
      </c>
      <c r="C295" s="839"/>
      <c r="D295" s="857" t="s">
        <v>26</v>
      </c>
      <c r="E295" s="854" t="str">
        <f>IF(D295="Y",1,IF(D295="T",0,IF(D295="Y/T","Belum diisi","Error")))</f>
        <v>Belum diisi</v>
      </c>
      <c r="F295" s="528">
        <v>1</v>
      </c>
      <c r="G295" s="529"/>
      <c r="H295" s="600" t="str">
        <f t="shared" si="5"/>
        <v>Belum Diisi</v>
      </c>
      <c r="I295" s="590" t="s">
        <v>26</v>
      </c>
      <c r="J295" s="591" t="str">
        <f>IF($D$295="Y/T","Isi Sasaran",IF($E$295=0,0,IF(I295="Y",1,IF(I295="T",0,"Isi Dulu"))))</f>
        <v>Isi Sasaran</v>
      </c>
      <c r="K295" s="590" t="s">
        <v>26</v>
      </c>
      <c r="L295" s="591" t="str">
        <f>IF($D$295="Y/T","Isi Sasaran",IF($E$295=0,0,IF(K295="Y",1,IF(K295="T",0,"Isi Dulu"))))</f>
        <v>Isi Sasaran</v>
      </c>
      <c r="M295" s="848" t="s">
        <v>26</v>
      </c>
      <c r="N295" s="851" t="str">
        <f>IF(M295="Y",1,IF(M295="T",0,IF(M295="Y/T","Belum diisi","Error")))</f>
        <v>Belum diisi</v>
      </c>
      <c r="O295" s="517"/>
      <c r="P295" s="517"/>
      <c r="Q295" s="517"/>
      <c r="R295" s="517"/>
    </row>
    <row r="296" spans="2:18" s="527" customFormat="1" ht="15.75">
      <c r="B296" s="837"/>
      <c r="C296" s="840"/>
      <c r="D296" s="858"/>
      <c r="E296" s="855"/>
      <c r="F296" s="549">
        <v>2</v>
      </c>
      <c r="G296" s="550"/>
      <c r="H296" s="598" t="str">
        <f t="shared" si="5"/>
        <v>Belum Diisi</v>
      </c>
      <c r="I296" s="592" t="s">
        <v>26</v>
      </c>
      <c r="J296" s="593" t="str">
        <f>IF($D$295="Y/T","Isi Sasaran",IF($E$295=0,0,IF(I296="Y",1,IF(I296="T",0,"Isi Dulu"))))</f>
        <v>Isi Sasaran</v>
      </c>
      <c r="K296" s="592" t="s">
        <v>26</v>
      </c>
      <c r="L296" s="593" t="str">
        <f>IF($D$295="Y/T","Isi Sasaran",IF($E$295=0,0,IF(K296="Y",1,IF(K296="T",0,"Isi Dulu"))))</f>
        <v>Isi Sasaran</v>
      </c>
      <c r="M296" s="849"/>
      <c r="N296" s="852"/>
      <c r="O296" s="517"/>
      <c r="P296" s="517"/>
      <c r="Q296" s="517"/>
      <c r="R296" s="517"/>
    </row>
    <row r="297" spans="2:18" s="527" customFormat="1" ht="15.75">
      <c r="B297" s="837"/>
      <c r="C297" s="840"/>
      <c r="D297" s="858"/>
      <c r="E297" s="855"/>
      <c r="F297" s="549">
        <v>3</v>
      </c>
      <c r="G297" s="550"/>
      <c r="H297" s="598" t="str">
        <f t="shared" si="5"/>
        <v>Belum Diisi</v>
      </c>
      <c r="I297" s="592" t="s">
        <v>26</v>
      </c>
      <c r="J297" s="593" t="str">
        <f>IF($D$295="Y/T","Isi Sasaran",IF($E$295=0,0,IF(I297="Y",1,IF(I297="T",0,"Isi Dulu"))))</f>
        <v>Isi Sasaran</v>
      </c>
      <c r="K297" s="592" t="s">
        <v>26</v>
      </c>
      <c r="L297" s="593" t="str">
        <f>IF($D$295="Y/T","Isi Sasaran",IF($E$295=0,0,IF(K297="Y",1,IF(K297="T",0,"Isi Dulu"))))</f>
        <v>Isi Sasaran</v>
      </c>
      <c r="M297" s="849"/>
      <c r="N297" s="852"/>
      <c r="O297" s="517"/>
      <c r="P297" s="517"/>
      <c r="Q297" s="517"/>
      <c r="R297" s="517"/>
    </row>
    <row r="298" spans="2:18" s="527" customFormat="1" ht="15.75">
      <c r="B298" s="837"/>
      <c r="C298" s="840"/>
      <c r="D298" s="858"/>
      <c r="E298" s="855"/>
      <c r="F298" s="549">
        <v>4</v>
      </c>
      <c r="G298" s="550"/>
      <c r="H298" s="598" t="str">
        <f t="shared" si="5"/>
        <v>Belum Diisi</v>
      </c>
      <c r="I298" s="592" t="s">
        <v>26</v>
      </c>
      <c r="J298" s="593" t="str">
        <f>IF($D$295="Y/T","Isi Sasaran",IF($E$295=0,0,IF(I298="Y",1,IF(I298="T",0,"Isi Dulu"))))</f>
        <v>Isi Sasaran</v>
      </c>
      <c r="K298" s="592" t="s">
        <v>26</v>
      </c>
      <c r="L298" s="593" t="str">
        <f>IF($D$295="Y/T","Isi Sasaran",IF($E$295=0,0,IF(K298="Y",1,IF(K298="T",0,"Isi Dulu"))))</f>
        <v>Isi Sasaran</v>
      </c>
      <c r="M298" s="849"/>
      <c r="N298" s="852"/>
      <c r="O298" s="517"/>
      <c r="P298" s="517"/>
      <c r="Q298" s="517"/>
      <c r="R298" s="517"/>
    </row>
    <row r="299" spans="2:18" s="527" customFormat="1" ht="15.75">
      <c r="B299" s="838"/>
      <c r="C299" s="841"/>
      <c r="D299" s="859"/>
      <c r="E299" s="856"/>
      <c r="F299" s="569">
        <v>5</v>
      </c>
      <c r="G299" s="570"/>
      <c r="H299" s="599" t="str">
        <f t="shared" si="5"/>
        <v>Belum Diisi</v>
      </c>
      <c r="I299" s="595" t="s">
        <v>26</v>
      </c>
      <c r="J299" s="596" t="str">
        <f>IF($D$295="Y/T","Isi Sasaran",IF($E$295=0,0,IF(I299="Y",1,IF(I299="T",0,"Isi Dulu"))))</f>
        <v>Isi Sasaran</v>
      </c>
      <c r="K299" s="595" t="s">
        <v>26</v>
      </c>
      <c r="L299" s="596" t="str">
        <f>IF($D$295="Y/T","Isi Sasaran",IF($E$295=0,0,IF(K299="Y",1,IF(K299="T",0,"Isi Dulu"))))</f>
        <v>Isi Sasaran</v>
      </c>
      <c r="M299" s="850"/>
      <c r="N299" s="853"/>
      <c r="O299" s="517"/>
      <c r="P299" s="517"/>
      <c r="Q299" s="517"/>
      <c r="R299" s="517"/>
    </row>
    <row r="300" spans="2:18" s="527" customFormat="1" ht="15.75">
      <c r="B300" s="836">
        <v>19</v>
      </c>
      <c r="C300" s="839"/>
      <c r="D300" s="857" t="s">
        <v>26</v>
      </c>
      <c r="E300" s="854" t="str">
        <f>IF(D300="Y",1,IF(D300="T",0,IF(D300="Y/T","Belum diisi","Error")))</f>
        <v>Belum diisi</v>
      </c>
      <c r="F300" s="528">
        <v>1</v>
      </c>
      <c r="G300" s="529"/>
      <c r="H300" s="600" t="str">
        <f t="shared" si="5"/>
        <v>Belum Diisi</v>
      </c>
      <c r="I300" s="590" t="s">
        <v>26</v>
      </c>
      <c r="J300" s="591" t="str">
        <f>IF($D$300="Y/T","Isi Sasaran",IF($E$300=0,0,IF(I300="Y",1,IF(I300="T",0,"Isi Dulu"))))</f>
        <v>Isi Sasaran</v>
      </c>
      <c r="K300" s="590" t="s">
        <v>26</v>
      </c>
      <c r="L300" s="591" t="str">
        <f>IF($D$300="Y/T","Isi Sasaran",IF($E$300=0,0,IF(K300="Y",1,IF(K300="T",0,"Isi Dulu"))))</f>
        <v>Isi Sasaran</v>
      </c>
      <c r="M300" s="848" t="s">
        <v>26</v>
      </c>
      <c r="N300" s="851" t="str">
        <f>IF(M300="Y",1,IF(M300="T",0,IF(M300="Y/T","Belum diisi","Error")))</f>
        <v>Belum diisi</v>
      </c>
      <c r="O300" s="517"/>
      <c r="P300" s="517"/>
      <c r="Q300" s="517"/>
      <c r="R300" s="517"/>
    </row>
    <row r="301" spans="2:18" s="527" customFormat="1" ht="15.75">
      <c r="B301" s="837"/>
      <c r="C301" s="840"/>
      <c r="D301" s="858"/>
      <c r="E301" s="855"/>
      <c r="F301" s="549">
        <v>2</v>
      </c>
      <c r="G301" s="550"/>
      <c r="H301" s="598" t="str">
        <f t="shared" si="5"/>
        <v>Belum Diisi</v>
      </c>
      <c r="I301" s="592" t="s">
        <v>26</v>
      </c>
      <c r="J301" s="593" t="str">
        <f>IF($D$300="Y/T","Isi Sasaran",IF($E$300=0,0,IF(I301="Y",1,IF(I301="T",0,"Isi Dulu"))))</f>
        <v>Isi Sasaran</v>
      </c>
      <c r="K301" s="592" t="s">
        <v>26</v>
      </c>
      <c r="L301" s="593" t="str">
        <f>IF($D$300="Y/T","Isi Sasaran",IF($E$300=0,0,IF(K301="Y",1,IF(K301="T",0,"Isi Dulu"))))</f>
        <v>Isi Sasaran</v>
      </c>
      <c r="M301" s="849"/>
      <c r="N301" s="852"/>
      <c r="O301" s="517"/>
      <c r="P301" s="517"/>
      <c r="Q301" s="517"/>
      <c r="R301" s="517"/>
    </row>
    <row r="302" spans="2:18" s="527" customFormat="1" ht="15.75">
      <c r="B302" s="837"/>
      <c r="C302" s="840"/>
      <c r="D302" s="858"/>
      <c r="E302" s="855"/>
      <c r="F302" s="549">
        <v>3</v>
      </c>
      <c r="G302" s="550"/>
      <c r="H302" s="598" t="str">
        <f t="shared" si="5"/>
        <v>Belum Diisi</v>
      </c>
      <c r="I302" s="592" t="s">
        <v>26</v>
      </c>
      <c r="J302" s="593" t="str">
        <f>IF($D$300="Y/T","Isi Sasaran",IF($E$300=0,0,IF(I302="Y",1,IF(I302="T",0,"Isi Dulu"))))</f>
        <v>Isi Sasaran</v>
      </c>
      <c r="K302" s="592" t="s">
        <v>26</v>
      </c>
      <c r="L302" s="593" t="str">
        <f>IF($D$300="Y/T","Isi Sasaran",IF($E$300=0,0,IF(K302="Y",1,IF(K302="T",0,"Isi Dulu"))))</f>
        <v>Isi Sasaran</v>
      </c>
      <c r="M302" s="849"/>
      <c r="N302" s="852"/>
      <c r="O302" s="517"/>
      <c r="P302" s="517"/>
      <c r="Q302" s="517"/>
      <c r="R302" s="517"/>
    </row>
    <row r="303" spans="2:18" s="527" customFormat="1" ht="15.75">
      <c r="B303" s="837"/>
      <c r="C303" s="840"/>
      <c r="D303" s="858"/>
      <c r="E303" s="855"/>
      <c r="F303" s="549">
        <v>4</v>
      </c>
      <c r="G303" s="550"/>
      <c r="H303" s="598" t="str">
        <f t="shared" si="5"/>
        <v>Belum Diisi</v>
      </c>
      <c r="I303" s="592" t="s">
        <v>26</v>
      </c>
      <c r="J303" s="593" t="str">
        <f>IF($D$300="Y/T","Isi Sasaran",IF($E$300=0,0,IF(I303="Y",1,IF(I303="T",0,"Isi Dulu"))))</f>
        <v>Isi Sasaran</v>
      </c>
      <c r="K303" s="592" t="s">
        <v>26</v>
      </c>
      <c r="L303" s="593" t="str">
        <f>IF($D$300="Y/T","Isi Sasaran",IF($E$300=0,0,IF(K303="Y",1,IF(K303="T",0,"Isi Dulu"))))</f>
        <v>Isi Sasaran</v>
      </c>
      <c r="M303" s="849"/>
      <c r="N303" s="852"/>
      <c r="O303" s="517"/>
      <c r="P303" s="517"/>
      <c r="Q303" s="517"/>
      <c r="R303" s="517"/>
    </row>
    <row r="304" spans="2:18" s="527" customFormat="1" ht="15.75">
      <c r="B304" s="838"/>
      <c r="C304" s="841"/>
      <c r="D304" s="859"/>
      <c r="E304" s="856"/>
      <c r="F304" s="569">
        <v>5</v>
      </c>
      <c r="G304" s="570"/>
      <c r="H304" s="599" t="str">
        <f t="shared" si="5"/>
        <v>Belum Diisi</v>
      </c>
      <c r="I304" s="595" t="s">
        <v>26</v>
      </c>
      <c r="J304" s="596" t="str">
        <f>IF($D$300="Y/T","Isi Sasaran",IF($E$300=0,0,IF(I304="Y",1,IF(I304="T",0,"Isi Dulu"))))</f>
        <v>Isi Sasaran</v>
      </c>
      <c r="K304" s="595" t="s">
        <v>26</v>
      </c>
      <c r="L304" s="596" t="str">
        <f>IF($D$300="Y/T","Isi Sasaran",IF($E$300=0,0,IF(K304="Y",1,IF(K304="T",0,"Isi Dulu"))))</f>
        <v>Isi Sasaran</v>
      </c>
      <c r="M304" s="850"/>
      <c r="N304" s="853"/>
      <c r="O304" s="517"/>
      <c r="P304" s="517"/>
      <c r="Q304" s="517"/>
      <c r="R304" s="517"/>
    </row>
    <row r="305" spans="2:18" s="527" customFormat="1" ht="15.75">
      <c r="B305" s="836">
        <v>20</v>
      </c>
      <c r="C305" s="839"/>
      <c r="D305" s="857" t="s">
        <v>26</v>
      </c>
      <c r="E305" s="854" t="str">
        <f>IF(D305="Y",1,IF(D305="T",0,IF(D305="Y/T","Belum diisi","Error")))</f>
        <v>Belum diisi</v>
      </c>
      <c r="F305" s="528">
        <v>1</v>
      </c>
      <c r="G305" s="529"/>
      <c r="H305" s="600" t="str">
        <f t="shared" si="5"/>
        <v>Belum Diisi</v>
      </c>
      <c r="I305" s="590" t="s">
        <v>26</v>
      </c>
      <c r="J305" s="591" t="str">
        <f>IF($D$305="Y/T","Isi Sasaran",IF($E$305=0,0,IF(I305="Y",1,IF(I305="T",0,"Isi Dulu"))))</f>
        <v>Isi Sasaran</v>
      </c>
      <c r="K305" s="590" t="s">
        <v>26</v>
      </c>
      <c r="L305" s="591" t="str">
        <f>IF($D$305="Y/T","Isi Sasaran",IF($E$305=0,0,IF(K305="Y",1,IF(K305="T",0,"Isi Dulu"))))</f>
        <v>Isi Sasaran</v>
      </c>
      <c r="M305" s="848" t="s">
        <v>26</v>
      </c>
      <c r="N305" s="851" t="str">
        <f>IF(M305="Y",1,IF(M305="T",0,IF(M305="Y/T","Belum diisi","Error")))</f>
        <v>Belum diisi</v>
      </c>
      <c r="O305" s="517"/>
      <c r="P305" s="517"/>
      <c r="Q305" s="517"/>
      <c r="R305" s="517"/>
    </row>
    <row r="306" spans="2:18" s="527" customFormat="1" ht="15.75">
      <c r="B306" s="837"/>
      <c r="C306" s="840"/>
      <c r="D306" s="858"/>
      <c r="E306" s="855"/>
      <c r="F306" s="549">
        <v>2</v>
      </c>
      <c r="G306" s="550"/>
      <c r="H306" s="598" t="str">
        <f t="shared" si="5"/>
        <v>Belum Diisi</v>
      </c>
      <c r="I306" s="592" t="s">
        <v>26</v>
      </c>
      <c r="J306" s="593" t="str">
        <f>IF($D$305="Y/T","Isi Sasaran",IF($E$305=0,0,IF(I306="Y",1,IF(I306="T",0,"Isi Dulu"))))</f>
        <v>Isi Sasaran</v>
      </c>
      <c r="K306" s="592" t="s">
        <v>26</v>
      </c>
      <c r="L306" s="593" t="str">
        <f>IF($D$305="Y/T","Isi Sasaran",IF($E$305=0,0,IF(K306="Y",1,IF(K306="T",0,"Isi Dulu"))))</f>
        <v>Isi Sasaran</v>
      </c>
      <c r="M306" s="849"/>
      <c r="N306" s="852"/>
      <c r="O306" s="517"/>
      <c r="P306" s="517"/>
      <c r="Q306" s="517"/>
      <c r="R306" s="517"/>
    </row>
    <row r="307" spans="2:18" s="527" customFormat="1" ht="15.75">
      <c r="B307" s="837"/>
      <c r="C307" s="840"/>
      <c r="D307" s="858"/>
      <c r="E307" s="855"/>
      <c r="F307" s="549">
        <v>3</v>
      </c>
      <c r="G307" s="550"/>
      <c r="H307" s="598" t="str">
        <f t="shared" si="5"/>
        <v>Belum Diisi</v>
      </c>
      <c r="I307" s="592" t="s">
        <v>26</v>
      </c>
      <c r="J307" s="593" t="str">
        <f>IF($D$305="Y/T","Isi Sasaran",IF($E$305=0,0,IF(I307="Y",1,IF(I307="T",0,"Isi Dulu"))))</f>
        <v>Isi Sasaran</v>
      </c>
      <c r="K307" s="592" t="s">
        <v>26</v>
      </c>
      <c r="L307" s="593" t="str">
        <f>IF($D$305="Y/T","Isi Sasaran",IF($E$305=0,0,IF(K307="Y",1,IF(K307="T",0,"Isi Dulu"))))</f>
        <v>Isi Sasaran</v>
      </c>
      <c r="M307" s="849"/>
      <c r="N307" s="852"/>
      <c r="O307" s="517"/>
      <c r="P307" s="517"/>
      <c r="Q307" s="517"/>
      <c r="R307" s="517"/>
    </row>
    <row r="308" spans="2:18" s="527" customFormat="1" ht="15.75">
      <c r="B308" s="837"/>
      <c r="C308" s="840"/>
      <c r="D308" s="858"/>
      <c r="E308" s="855"/>
      <c r="F308" s="549">
        <v>4</v>
      </c>
      <c r="G308" s="550"/>
      <c r="H308" s="598" t="str">
        <f t="shared" si="5"/>
        <v>Belum Diisi</v>
      </c>
      <c r="I308" s="592" t="s">
        <v>26</v>
      </c>
      <c r="J308" s="593" t="str">
        <f>IF($D$305="Y/T","Isi Sasaran",IF($E$305=0,0,IF(I308="Y",1,IF(I308="T",0,"Isi Dulu"))))</f>
        <v>Isi Sasaran</v>
      </c>
      <c r="K308" s="592" t="s">
        <v>26</v>
      </c>
      <c r="L308" s="593" t="str">
        <f>IF($D$305="Y/T","Isi Sasaran",IF($E$305=0,0,IF(K308="Y",1,IF(K308="T",0,"Isi Dulu"))))</f>
        <v>Isi Sasaran</v>
      </c>
      <c r="M308" s="849"/>
      <c r="N308" s="852"/>
      <c r="O308" s="517"/>
      <c r="P308" s="517"/>
      <c r="Q308" s="517"/>
      <c r="R308" s="517"/>
    </row>
    <row r="309" spans="2:18" s="527" customFormat="1" ht="15.75">
      <c r="B309" s="838"/>
      <c r="C309" s="841"/>
      <c r="D309" s="859"/>
      <c r="E309" s="856"/>
      <c r="F309" s="569">
        <v>5</v>
      </c>
      <c r="G309" s="570"/>
      <c r="H309" s="599" t="str">
        <f t="shared" si="5"/>
        <v>Belum Diisi</v>
      </c>
      <c r="I309" s="595" t="s">
        <v>26</v>
      </c>
      <c r="J309" s="596" t="str">
        <f>IF($D$305="Y/T","Isi Sasaran",IF($E$305=0,0,IF(I309="Y",1,IF(I309="T",0,"Isi Dulu"))))</f>
        <v>Isi Sasaran</v>
      </c>
      <c r="K309" s="595" t="s">
        <v>26</v>
      </c>
      <c r="L309" s="596" t="str">
        <f>IF($D$305="Y/T","Isi Sasaran",IF($E$305=0,0,IF(K309="Y",1,IF(K309="T",0,"Isi Dulu"))))</f>
        <v>Isi Sasaran</v>
      </c>
      <c r="M309" s="850"/>
      <c r="N309" s="853"/>
      <c r="O309" s="517"/>
      <c r="P309" s="517"/>
      <c r="Q309" s="517"/>
      <c r="R309" s="517"/>
    </row>
    <row r="310" spans="2:18" ht="15.75">
      <c r="B310" s="580"/>
      <c r="C310" s="581"/>
      <c r="D310" s="582"/>
      <c r="E310" s="602" t="e">
        <f>AVERAGE(E210:E309)</f>
        <v>#DIV/0!</v>
      </c>
      <c r="F310" s="583"/>
      <c r="G310" s="583"/>
      <c r="H310" s="602" t="e">
        <f>(IF($D210="Y/T",0,AVERAGE(H210:H214))+IF($D215="Y/T",0,AVERAGE(H215:H219))+IF($D220="Y/T",0,AVERAGE(H220:H224))+IF($D225="Y/T",0,AVERAGE(H225:H229))+IF($D230="Y/T",0,AVERAGE(H230:H234))+IF($D235="Y/T",0,AVERAGE(H235:H239))+IF($D240="Y/T",0,AVERAGE(H240:H244))+IF($D245="Y/T",0,AVERAGE(H245:H249))+IF($D250="Y/T",0,AVERAGE(H250:H254))+IF($D255="Y/T",0,AVERAGE(H255:H259))+IF($D260="Y/T",0,AVERAGE(H260:H264))+IF($D265="Y/T",0,AVERAGE(H265:H269))+IF($D270="Y/T",0,AVERAGE(H270:H274))+IF($D275="Y/T",0,AVERAGE(H275:H279))+IF($D280="Y/T",0,AVERAGE(H280:H284))+IF($D285="Y/T",0,AVERAGE(H285:H289))+IF($D290="Y/T",0,AVERAGE(H290:H294))+IF($D295="Y/T",0,AVERAGE(H295:H299))+IF($D300="Y/T",0,AVERAGE(H300:H304))+IF($D305="Y/T",0,AVERAGE(H305:H309)))/(COUNTIF($D210:$D309,"Y")+COUNTIF($D210:$D309,"T"))</f>
        <v>#DIV/0!</v>
      </c>
      <c r="I310" s="582"/>
      <c r="J310" s="602" t="e">
        <f>(IF($D210="Y/T",0,AVERAGE(J210:J214))+IF($D215="Y/T",0,AVERAGE(J215:J219))+IF($D220="Y/T",0,AVERAGE(J220:J224))+IF($D225="Y/T",0,AVERAGE(J225:J229))+IF($D230="Y/T",0,AVERAGE(J230:J234))+IF($D235="Y/T",0,AVERAGE(J235:J239))+IF($D240="Y/T",0,AVERAGE(J240:J244))+IF($D245="Y/T",0,AVERAGE(J245:J249))+IF($D250="Y/T",0,AVERAGE(J250:J254))+IF($D255="Y/T",0,AVERAGE(J255:J259))+IF($D260="Y/T",0,AVERAGE(J260:J264))+IF($D265="Y/T",0,AVERAGE(J265:J269))+IF($D270="Y/T",0,AVERAGE(J270:J274))+IF($D275="Y/T",0,AVERAGE(J275:J279))+IF($D280="Y/T",0,AVERAGE(J280:J284))+IF($D285="Y/T",0,AVERAGE(J285:J289))+IF($D290="Y/T",0,AVERAGE(J290:J294))+IF($D295="Y/T",0,AVERAGE(J295:J299))+IF($D300="Y/T",0,AVERAGE(J300:J304))+IF($D305="Y/T",0,AVERAGE(J305:J309)))/(COUNTIF($D210:$D309,"Y")+COUNTIF($D210:$D309,"T"))</f>
        <v>#DIV/0!</v>
      </c>
      <c r="K310" s="582"/>
      <c r="L310" s="602" t="e">
        <f>(IF($D210="Y/T",0,AVERAGE(L210:L214))+IF($D215="Y/T",0,AVERAGE(L215:L219))+IF($D220="Y/T",0,AVERAGE(L220:L224))+IF($D225="Y/T",0,AVERAGE(L225:L229))+IF($D230="Y/T",0,AVERAGE(L230:L234))+IF($D235="Y/T",0,AVERAGE(L235:L239))+IF($D240="Y/T",0,AVERAGE(L240:L244))+IF($D245="Y/T",0,AVERAGE(L245:L249))+IF($D250="Y/T",0,AVERAGE(L250:L254))+IF($D255="Y/T",0,AVERAGE(L255:L259))+IF($D260="Y/T",0,AVERAGE(L260:L264))+IF($D265="Y/T",0,AVERAGE(L265:L269))+IF($D270="Y/T",0,AVERAGE(L270:L274))+IF($D275="Y/T",0,AVERAGE(L275:L279))+IF($D280="Y/T",0,AVERAGE(L280:L284))+IF($D285="Y/T",0,AVERAGE(L285:L289))+IF($D290="Y/T",0,AVERAGE(L290:L294))+IF($D295="Y/T",0,AVERAGE(L295:L299))+IF($D300="Y/T",0,AVERAGE(L300:L304))+IF($D305="Y/T",0,AVERAGE(L305:L309)))/(COUNTIF($D210:$D309,"Y")+COUNTIF($D210:$D309,"T"))</f>
        <v>#DIV/0!</v>
      </c>
      <c r="M310" s="606"/>
      <c r="N310" s="602" t="e">
        <f>AVERAGE(N210:N309)</f>
        <v>#DIV/0!</v>
      </c>
    </row>
    <row r="311" spans="2:18" ht="15.75">
      <c r="B311" s="865" t="s">
        <v>434</v>
      </c>
      <c r="C311" s="865"/>
      <c r="D311" s="865"/>
      <c r="E311" s="865"/>
      <c r="F311" s="865"/>
      <c r="G311" s="865"/>
      <c r="H311" s="865"/>
      <c r="I311" s="865"/>
      <c r="J311" s="865"/>
      <c r="K311" s="865"/>
      <c r="L311" s="865"/>
      <c r="M311" s="865"/>
      <c r="N311" s="866"/>
    </row>
    <row r="312" spans="2:18" ht="15.75">
      <c r="B312" s="836">
        <v>1</v>
      </c>
      <c r="C312" s="839"/>
      <c r="D312" s="857" t="s">
        <v>26</v>
      </c>
      <c r="E312" s="854" t="str">
        <f>IF(D312="Y",1,IF(D312="T",0,IF(D312="Y/T","Belum diisi","Error")))</f>
        <v>Belum diisi</v>
      </c>
      <c r="F312" s="528">
        <v>1</v>
      </c>
      <c r="G312" s="529"/>
      <c r="H312" s="589" t="str">
        <f t="shared" ref="H312:H375" si="6">IF(OR(J312="Isi Dulu",L312="Isi Dulu",J312="Isi Sasaran",L312="Isi Sasaran"),"Belum Diisi",IF(SUM(J312,L312)=2,1,IF(SUM(J312,L312)=1,0,IF(SUM(J312,L312)=0,0,"Error"))))</f>
        <v>Belum Diisi</v>
      </c>
      <c r="I312" s="590" t="s">
        <v>26</v>
      </c>
      <c r="J312" s="591" t="str">
        <f>IF($D$312="Y/T","Isi Sasaran",IF($E$312=0,0,IF(I312="Y",1,IF(I312="T",0,"Isi Dulu"))))</f>
        <v>Isi Sasaran</v>
      </c>
      <c r="K312" s="590" t="s">
        <v>26</v>
      </c>
      <c r="L312" s="591" t="str">
        <f>IF($D$312="Y/T","Isi Sasaran",IF($E$312=0,0,IF(K312="Y",1,IF(K312="T",0,"Isi Dulu"))))</f>
        <v>Isi Sasaran</v>
      </c>
      <c r="M312" s="848" t="s">
        <v>26</v>
      </c>
      <c r="N312" s="851" t="str">
        <f>IF(M312="Y",1,IF(M312="T",0,IF(M312="Y/T","Belum diisi","Error")))</f>
        <v>Belum diisi</v>
      </c>
    </row>
    <row r="313" spans="2:18" ht="15.75">
      <c r="B313" s="837"/>
      <c r="C313" s="840"/>
      <c r="D313" s="858"/>
      <c r="E313" s="855"/>
      <c r="F313" s="549">
        <v>2</v>
      </c>
      <c r="G313" s="550"/>
      <c r="H313" s="589" t="str">
        <f t="shared" si="6"/>
        <v>Belum Diisi</v>
      </c>
      <c r="I313" s="592" t="s">
        <v>26</v>
      </c>
      <c r="J313" s="593" t="str">
        <f>IF($D$312="Y/T","Isi Sasaran",IF($E$312=0,0,IF(I313="Y",1,IF(I313="T",0,"Isi Dulu"))))</f>
        <v>Isi Sasaran</v>
      </c>
      <c r="K313" s="592" t="s">
        <v>26</v>
      </c>
      <c r="L313" s="593" t="str">
        <f>IF($D$312="Y/T","Isi Sasaran",IF($E$312=0,0,IF(K313="Y",1,IF(K313="T",0,"Isi Dulu"))))</f>
        <v>Isi Sasaran</v>
      </c>
      <c r="M313" s="849"/>
      <c r="N313" s="852"/>
    </row>
    <row r="314" spans="2:18" ht="15.75">
      <c r="B314" s="837"/>
      <c r="C314" s="840"/>
      <c r="D314" s="858"/>
      <c r="E314" s="855"/>
      <c r="F314" s="549">
        <v>3</v>
      </c>
      <c r="G314" s="550"/>
      <c r="H314" s="589" t="str">
        <f t="shared" si="6"/>
        <v>Belum Diisi</v>
      </c>
      <c r="I314" s="592" t="s">
        <v>26</v>
      </c>
      <c r="J314" s="593" t="str">
        <f>IF($D$312="Y/T","Isi Sasaran",IF($E$312=0,0,IF(I314="Y",1,IF(I314="T",0,"Isi Dulu"))))</f>
        <v>Isi Sasaran</v>
      </c>
      <c r="K314" s="592" t="s">
        <v>26</v>
      </c>
      <c r="L314" s="593" t="str">
        <f>IF($D$312="Y/T","Isi Sasaran",IF($E$312=0,0,IF(K314="Y",1,IF(K314="T",0,"Isi Dulu"))))</f>
        <v>Isi Sasaran</v>
      </c>
      <c r="M314" s="849"/>
      <c r="N314" s="852"/>
    </row>
    <row r="315" spans="2:18" ht="15.75">
      <c r="B315" s="837"/>
      <c r="C315" s="840"/>
      <c r="D315" s="858"/>
      <c r="E315" s="855"/>
      <c r="F315" s="549">
        <v>4</v>
      </c>
      <c r="G315" s="550"/>
      <c r="H315" s="589" t="str">
        <f t="shared" si="6"/>
        <v>Belum Diisi</v>
      </c>
      <c r="I315" s="592" t="s">
        <v>26</v>
      </c>
      <c r="J315" s="593" t="str">
        <f>IF($D$312="Y/T","Isi Sasaran",IF($E$312=0,0,IF(I315="Y",1,IF(I315="T",0,"Isi Dulu"))))</f>
        <v>Isi Sasaran</v>
      </c>
      <c r="K315" s="592" t="s">
        <v>26</v>
      </c>
      <c r="L315" s="593" t="str">
        <f>IF($D$312="Y/T","Isi Sasaran",IF($E$312=0,0,IF(K315="Y",1,IF(K315="T",0,"Isi Dulu"))))</f>
        <v>Isi Sasaran</v>
      </c>
      <c r="M315" s="849"/>
      <c r="N315" s="852"/>
    </row>
    <row r="316" spans="2:18" ht="15.75">
      <c r="B316" s="838"/>
      <c r="C316" s="841"/>
      <c r="D316" s="859"/>
      <c r="E316" s="856"/>
      <c r="F316" s="569">
        <v>5</v>
      </c>
      <c r="G316" s="570"/>
      <c r="H316" s="594" t="str">
        <f t="shared" si="6"/>
        <v>Belum Diisi</v>
      </c>
      <c r="I316" s="595" t="s">
        <v>26</v>
      </c>
      <c r="J316" s="596" t="str">
        <f>IF($D$312="Y/T","Isi Sasaran",IF($E$312=0,0,IF(I316="Y",1,IF(I316="T",0,"Isi Dulu"))))</f>
        <v>Isi Sasaran</v>
      </c>
      <c r="K316" s="595" t="s">
        <v>26</v>
      </c>
      <c r="L316" s="596" t="str">
        <f>IF($D$312="Y/T","Isi Sasaran",IF($E$312=0,0,IF(K316="Y",1,IF(K316="T",0,"Isi Dulu"))))</f>
        <v>Isi Sasaran</v>
      </c>
      <c r="M316" s="850"/>
      <c r="N316" s="853"/>
    </row>
    <row r="317" spans="2:18" ht="15.75">
      <c r="B317" s="836">
        <v>2</v>
      </c>
      <c r="C317" s="839"/>
      <c r="D317" s="857" t="s">
        <v>26</v>
      </c>
      <c r="E317" s="854" t="str">
        <f>IF(D317="Y",1,IF(D317="T",0,IF(D317="Y/T","Belum diisi","Error")))</f>
        <v>Belum diisi</v>
      </c>
      <c r="F317" s="528">
        <v>1</v>
      </c>
      <c r="G317" s="529"/>
      <c r="H317" s="597" t="str">
        <f t="shared" si="6"/>
        <v>Belum Diisi</v>
      </c>
      <c r="I317" s="590" t="s">
        <v>26</v>
      </c>
      <c r="J317" s="591" t="str">
        <f>IF($D$317="Y/T","Isi Sasaran",IF($E$317=0,0,IF(I317="Y",1,IF(I317="T",0,"Isi Dulu"))))</f>
        <v>Isi Sasaran</v>
      </c>
      <c r="K317" s="590" t="s">
        <v>26</v>
      </c>
      <c r="L317" s="591" t="str">
        <f>IF($D$317="Y/T","Isi Sasaran",IF($E$317=0,0,IF(K317="Y",1,IF(K317="T",0,"Isi Dulu"))))</f>
        <v>Isi Sasaran</v>
      </c>
      <c r="M317" s="848" t="s">
        <v>26</v>
      </c>
      <c r="N317" s="851" t="str">
        <f>IF(M317="Y",1,IF(M317="T",0,IF(M317="Y/T","Belum diisi","Error")))</f>
        <v>Belum diisi</v>
      </c>
    </row>
    <row r="318" spans="2:18" ht="15.75">
      <c r="B318" s="837"/>
      <c r="C318" s="840"/>
      <c r="D318" s="858"/>
      <c r="E318" s="855"/>
      <c r="F318" s="549">
        <v>2</v>
      </c>
      <c r="G318" s="550"/>
      <c r="H318" s="598" t="str">
        <f t="shared" si="6"/>
        <v>Belum Diisi</v>
      </c>
      <c r="I318" s="592" t="s">
        <v>26</v>
      </c>
      <c r="J318" s="593" t="str">
        <f>IF($D$317="Y/T","Isi Sasaran",IF($E$317=0,0,IF(I318="Y",1,IF(I318="T",0,"Isi Dulu"))))</f>
        <v>Isi Sasaran</v>
      </c>
      <c r="K318" s="592" t="s">
        <v>26</v>
      </c>
      <c r="L318" s="593" t="str">
        <f>IF($D$317="Y/T","Isi Sasaran",IF($E$317=0,0,IF(K318="Y",1,IF(K318="T",0,"Isi Dulu"))))</f>
        <v>Isi Sasaran</v>
      </c>
      <c r="M318" s="849"/>
      <c r="N318" s="852"/>
    </row>
    <row r="319" spans="2:18" ht="15.75">
      <c r="B319" s="837"/>
      <c r="C319" s="840"/>
      <c r="D319" s="858"/>
      <c r="E319" s="855"/>
      <c r="F319" s="549">
        <v>3</v>
      </c>
      <c r="G319" s="550"/>
      <c r="H319" s="598" t="str">
        <f t="shared" si="6"/>
        <v>Belum Diisi</v>
      </c>
      <c r="I319" s="592" t="s">
        <v>26</v>
      </c>
      <c r="J319" s="593" t="str">
        <f>IF($D$317="Y/T","Isi Sasaran",IF($E$317=0,0,IF(I319="Y",1,IF(I319="T",0,"Isi Dulu"))))</f>
        <v>Isi Sasaran</v>
      </c>
      <c r="K319" s="592" t="s">
        <v>26</v>
      </c>
      <c r="L319" s="593" t="str">
        <f>IF($D$317="Y/T","Isi Sasaran",IF($E$317=0,0,IF(K319="Y",1,IF(K319="T",0,"Isi Dulu"))))</f>
        <v>Isi Sasaran</v>
      </c>
      <c r="M319" s="849"/>
      <c r="N319" s="852"/>
    </row>
    <row r="320" spans="2:18" ht="15.75">
      <c r="B320" s="837"/>
      <c r="C320" s="840"/>
      <c r="D320" s="858"/>
      <c r="E320" s="855"/>
      <c r="F320" s="549">
        <v>4</v>
      </c>
      <c r="G320" s="550"/>
      <c r="H320" s="598" t="str">
        <f t="shared" si="6"/>
        <v>Belum Diisi</v>
      </c>
      <c r="I320" s="592" t="s">
        <v>26</v>
      </c>
      <c r="J320" s="593" t="str">
        <f>IF($D$317="Y/T","Isi Sasaran",IF($E$317=0,0,IF(I320="Y",1,IF(I320="T",0,"Isi Dulu"))))</f>
        <v>Isi Sasaran</v>
      </c>
      <c r="K320" s="592" t="s">
        <v>26</v>
      </c>
      <c r="L320" s="593" t="str">
        <f>IF($D$317="Y/T","Isi Sasaran",IF($E$317=0,0,IF(K320="Y",1,IF(K320="T",0,"Isi Dulu"))))</f>
        <v>Isi Sasaran</v>
      </c>
      <c r="M320" s="849"/>
      <c r="N320" s="852"/>
    </row>
    <row r="321" spans="2:14" ht="15.75">
      <c r="B321" s="838"/>
      <c r="C321" s="841"/>
      <c r="D321" s="859"/>
      <c r="E321" s="856"/>
      <c r="F321" s="569">
        <v>5</v>
      </c>
      <c r="G321" s="570"/>
      <c r="H321" s="599" t="str">
        <f t="shared" si="6"/>
        <v>Belum Diisi</v>
      </c>
      <c r="I321" s="595" t="s">
        <v>26</v>
      </c>
      <c r="J321" s="596" t="str">
        <f>IF($D$317="Y/T","Isi Sasaran",IF($E$317=0,0,IF(I321="Y",1,IF(I321="T",0,"Isi Dulu"))))</f>
        <v>Isi Sasaran</v>
      </c>
      <c r="K321" s="595" t="s">
        <v>26</v>
      </c>
      <c r="L321" s="596" t="str">
        <f>IF($D$317="Y/T","Isi Sasaran",IF($E$317=0,0,IF(K321="Y",1,IF(K321="T",0,"Isi Dulu"))))</f>
        <v>Isi Sasaran</v>
      </c>
      <c r="M321" s="850"/>
      <c r="N321" s="853"/>
    </row>
    <row r="322" spans="2:14" ht="15.75">
      <c r="B322" s="836">
        <v>3</v>
      </c>
      <c r="C322" s="839"/>
      <c r="D322" s="857" t="s">
        <v>26</v>
      </c>
      <c r="E322" s="854" t="str">
        <f>IF(D322="Y",1,IF(D322="T",0,IF(D322="Y/T","Belum diisi","Error")))</f>
        <v>Belum diisi</v>
      </c>
      <c r="F322" s="528">
        <v>1</v>
      </c>
      <c r="G322" s="529"/>
      <c r="H322" s="600" t="str">
        <f t="shared" si="6"/>
        <v>Belum Diisi</v>
      </c>
      <c r="I322" s="590" t="s">
        <v>26</v>
      </c>
      <c r="J322" s="591" t="str">
        <f>IF($D$322="Y/T","Isi Sasaran",IF($E$322=0,0,IF(I322="Y",1,IF(I322="T",0,"Isi Dulu"))))</f>
        <v>Isi Sasaran</v>
      </c>
      <c r="K322" s="590" t="s">
        <v>26</v>
      </c>
      <c r="L322" s="591" t="str">
        <f>IF($D$322="Y/T","Isi Sasaran",IF($E$322=0,0,IF(K322="Y",1,IF(K322="T",0,"Isi Dulu"))))</f>
        <v>Isi Sasaran</v>
      </c>
      <c r="M322" s="848" t="s">
        <v>26</v>
      </c>
      <c r="N322" s="851" t="str">
        <f>IF(M322="Y",1,IF(M322="T",0,IF(M322="Y/T","Belum diisi","Error")))</f>
        <v>Belum diisi</v>
      </c>
    </row>
    <row r="323" spans="2:14" ht="15.75">
      <c r="B323" s="837"/>
      <c r="C323" s="840"/>
      <c r="D323" s="858"/>
      <c r="E323" s="855"/>
      <c r="F323" s="549">
        <v>2</v>
      </c>
      <c r="G323" s="550"/>
      <c r="H323" s="598" t="str">
        <f t="shared" si="6"/>
        <v>Belum Diisi</v>
      </c>
      <c r="I323" s="592" t="s">
        <v>26</v>
      </c>
      <c r="J323" s="593" t="str">
        <f>IF($D$322="Y/T","Isi Sasaran",IF($E$322=0,0,IF(I323="Y",1,IF(I323="T",0,"Isi Dulu"))))</f>
        <v>Isi Sasaran</v>
      </c>
      <c r="K323" s="592" t="s">
        <v>26</v>
      </c>
      <c r="L323" s="593" t="str">
        <f>IF($D$322="Y/T","Isi Sasaran",IF($E$322=0,0,IF(K323="Y",1,IF(K323="T",0,"Isi Dulu"))))</f>
        <v>Isi Sasaran</v>
      </c>
      <c r="M323" s="849"/>
      <c r="N323" s="852"/>
    </row>
    <row r="324" spans="2:14" ht="15.75">
      <c r="B324" s="837"/>
      <c r="C324" s="840"/>
      <c r="D324" s="858"/>
      <c r="E324" s="855"/>
      <c r="F324" s="549">
        <v>3</v>
      </c>
      <c r="G324" s="550"/>
      <c r="H324" s="598" t="str">
        <f t="shared" si="6"/>
        <v>Belum Diisi</v>
      </c>
      <c r="I324" s="592" t="s">
        <v>26</v>
      </c>
      <c r="J324" s="593" t="str">
        <f>IF($D$322="Y/T","Isi Sasaran",IF($E$322=0,0,IF(I324="Y",1,IF(I324="T",0,"Isi Dulu"))))</f>
        <v>Isi Sasaran</v>
      </c>
      <c r="K324" s="592" t="s">
        <v>26</v>
      </c>
      <c r="L324" s="593" t="str">
        <f>IF($D$322="Y/T","Isi Sasaran",IF($E$322=0,0,IF(K324="Y",1,IF(K324="T",0,"Isi Dulu"))))</f>
        <v>Isi Sasaran</v>
      </c>
      <c r="M324" s="849"/>
      <c r="N324" s="852"/>
    </row>
    <row r="325" spans="2:14" ht="15.75">
      <c r="B325" s="837"/>
      <c r="C325" s="840"/>
      <c r="D325" s="858"/>
      <c r="E325" s="855"/>
      <c r="F325" s="549">
        <v>4</v>
      </c>
      <c r="G325" s="550"/>
      <c r="H325" s="598" t="str">
        <f t="shared" si="6"/>
        <v>Belum Diisi</v>
      </c>
      <c r="I325" s="592" t="s">
        <v>26</v>
      </c>
      <c r="J325" s="593" t="str">
        <f>IF($D$322="Y/T","Isi Sasaran",IF($E$322=0,0,IF(I325="Y",1,IF(I325="T",0,"Isi Dulu"))))</f>
        <v>Isi Sasaran</v>
      </c>
      <c r="K325" s="592" t="s">
        <v>26</v>
      </c>
      <c r="L325" s="593" t="str">
        <f>IF($D$322="Y/T","Isi Sasaran",IF($E$322=0,0,IF(K325="Y",1,IF(K325="T",0,"Isi Dulu"))))</f>
        <v>Isi Sasaran</v>
      </c>
      <c r="M325" s="849"/>
      <c r="N325" s="852"/>
    </row>
    <row r="326" spans="2:14" ht="15.75">
      <c r="B326" s="838"/>
      <c r="C326" s="841"/>
      <c r="D326" s="859"/>
      <c r="E326" s="856"/>
      <c r="F326" s="569">
        <v>5</v>
      </c>
      <c r="G326" s="570"/>
      <c r="H326" s="599" t="str">
        <f t="shared" si="6"/>
        <v>Belum Diisi</v>
      </c>
      <c r="I326" s="595" t="s">
        <v>26</v>
      </c>
      <c r="J326" s="596" t="str">
        <f>IF($D$322="Y/T","Isi Sasaran",IF($E$322=0,0,IF(I326="Y",1,IF(I326="T",0,"Isi Dulu"))))</f>
        <v>Isi Sasaran</v>
      </c>
      <c r="K326" s="595" t="s">
        <v>26</v>
      </c>
      <c r="L326" s="596" t="str">
        <f>IF($D$322="Y/T","Isi Sasaran",IF($E$322=0,0,IF(K326="Y",1,IF(K326="T",0,"Isi Dulu"))))</f>
        <v>Isi Sasaran</v>
      </c>
      <c r="M326" s="850"/>
      <c r="N326" s="853"/>
    </row>
    <row r="327" spans="2:14" ht="15.75">
      <c r="B327" s="836">
        <v>4</v>
      </c>
      <c r="C327" s="839"/>
      <c r="D327" s="857" t="s">
        <v>26</v>
      </c>
      <c r="E327" s="854" t="str">
        <f>IF(D327="Y",1,IF(D327="T",0,IF(D327="Y/T","Belum diisi","Error")))</f>
        <v>Belum diisi</v>
      </c>
      <c r="F327" s="528">
        <v>1</v>
      </c>
      <c r="G327" s="529"/>
      <c r="H327" s="600" t="str">
        <f t="shared" si="6"/>
        <v>Belum Diisi</v>
      </c>
      <c r="I327" s="590" t="s">
        <v>26</v>
      </c>
      <c r="J327" s="591" t="str">
        <f>IF($D$327="Y/T","Isi Sasaran",IF($E$327=0,0,IF(I327="Y",1,IF(I327="T",0,"Isi Dulu"))))</f>
        <v>Isi Sasaran</v>
      </c>
      <c r="K327" s="590" t="s">
        <v>26</v>
      </c>
      <c r="L327" s="591" t="str">
        <f>IF($D$327="Y/T","Isi Sasaran",IF($E$327=0,0,IF(K327="Y",1,IF(K327="T",0,"Isi Dulu"))))</f>
        <v>Isi Sasaran</v>
      </c>
      <c r="M327" s="848" t="s">
        <v>26</v>
      </c>
      <c r="N327" s="851" t="str">
        <f>IF(M327="Y",1,IF(M327="T",0,IF(M327="Y/T","Belum diisi","Error")))</f>
        <v>Belum diisi</v>
      </c>
    </row>
    <row r="328" spans="2:14" ht="15.75">
      <c r="B328" s="837"/>
      <c r="C328" s="840"/>
      <c r="D328" s="858"/>
      <c r="E328" s="855"/>
      <c r="F328" s="549">
        <v>2</v>
      </c>
      <c r="G328" s="550"/>
      <c r="H328" s="598" t="str">
        <f t="shared" si="6"/>
        <v>Belum Diisi</v>
      </c>
      <c r="I328" s="592" t="s">
        <v>26</v>
      </c>
      <c r="J328" s="593" t="str">
        <f>IF($D$327="Y/T","Isi Sasaran",IF($E$327=0,0,IF(I328="Y",1,IF(I328="T",0,"Isi Dulu"))))</f>
        <v>Isi Sasaran</v>
      </c>
      <c r="K328" s="592" t="s">
        <v>26</v>
      </c>
      <c r="L328" s="593" t="str">
        <f>IF($D$327="Y/T","Isi Sasaran",IF($E$327=0,0,IF(K328="Y",1,IF(K328="T",0,"Isi Dulu"))))</f>
        <v>Isi Sasaran</v>
      </c>
      <c r="M328" s="849"/>
      <c r="N328" s="852"/>
    </row>
    <row r="329" spans="2:14" ht="15.75">
      <c r="B329" s="837"/>
      <c r="C329" s="840"/>
      <c r="D329" s="858"/>
      <c r="E329" s="855"/>
      <c r="F329" s="549">
        <v>3</v>
      </c>
      <c r="G329" s="550"/>
      <c r="H329" s="598" t="str">
        <f t="shared" si="6"/>
        <v>Belum Diisi</v>
      </c>
      <c r="I329" s="592" t="s">
        <v>26</v>
      </c>
      <c r="J329" s="593" t="str">
        <f>IF($D$327="Y/T","Isi Sasaran",IF($E$327=0,0,IF(I329="Y",1,IF(I329="T",0,"Isi Dulu"))))</f>
        <v>Isi Sasaran</v>
      </c>
      <c r="K329" s="592" t="s">
        <v>26</v>
      </c>
      <c r="L329" s="593" t="str">
        <f>IF($D$327="Y/T","Isi Sasaran",IF($E$327=0,0,IF(K329="Y",1,IF(K329="T",0,"Isi Dulu"))))</f>
        <v>Isi Sasaran</v>
      </c>
      <c r="M329" s="849"/>
      <c r="N329" s="852"/>
    </row>
    <row r="330" spans="2:14" ht="15.75">
      <c r="B330" s="837"/>
      <c r="C330" s="840"/>
      <c r="D330" s="858"/>
      <c r="E330" s="855"/>
      <c r="F330" s="549">
        <v>4</v>
      </c>
      <c r="G330" s="550"/>
      <c r="H330" s="598" t="str">
        <f t="shared" si="6"/>
        <v>Belum Diisi</v>
      </c>
      <c r="I330" s="592" t="s">
        <v>26</v>
      </c>
      <c r="J330" s="593" t="str">
        <f>IF($D$327="Y/T","Isi Sasaran",IF($E$327=0,0,IF(I330="Y",1,IF(I330="T",0,"Isi Dulu"))))</f>
        <v>Isi Sasaran</v>
      </c>
      <c r="K330" s="592" t="s">
        <v>26</v>
      </c>
      <c r="L330" s="593" t="str">
        <f>IF($D$327="Y/T","Isi Sasaran",IF($E$327=0,0,IF(K330="Y",1,IF(K330="T",0,"Isi Dulu"))))</f>
        <v>Isi Sasaran</v>
      </c>
      <c r="M330" s="849"/>
      <c r="N330" s="852"/>
    </row>
    <row r="331" spans="2:14" ht="15.75">
      <c r="B331" s="838"/>
      <c r="C331" s="841"/>
      <c r="D331" s="859"/>
      <c r="E331" s="856"/>
      <c r="F331" s="569">
        <v>5</v>
      </c>
      <c r="G331" s="570"/>
      <c r="H331" s="599" t="str">
        <f t="shared" si="6"/>
        <v>Belum Diisi</v>
      </c>
      <c r="I331" s="595" t="s">
        <v>26</v>
      </c>
      <c r="J331" s="596" t="str">
        <f>IF($D$327="Y/T","Isi Sasaran",IF($E$327=0,0,IF(I331="Y",1,IF(I331="T",0,"Isi Dulu"))))</f>
        <v>Isi Sasaran</v>
      </c>
      <c r="K331" s="595" t="s">
        <v>26</v>
      </c>
      <c r="L331" s="596" t="str">
        <f>IF($D$327="Y/T","Isi Sasaran",IF($E$327=0,0,IF(K331="Y",1,IF(K331="T",0,"Isi Dulu"))))</f>
        <v>Isi Sasaran</v>
      </c>
      <c r="M331" s="850"/>
      <c r="N331" s="853"/>
    </row>
    <row r="332" spans="2:14" ht="15.75">
      <c r="B332" s="836">
        <v>5</v>
      </c>
      <c r="C332" s="839"/>
      <c r="D332" s="857" t="s">
        <v>26</v>
      </c>
      <c r="E332" s="854" t="str">
        <f>IF(D332="Y",1,IF(D332="T",0,IF(D332="Y/T","Belum diisi","Error")))</f>
        <v>Belum diisi</v>
      </c>
      <c r="F332" s="528">
        <v>1</v>
      </c>
      <c r="G332" s="529"/>
      <c r="H332" s="600" t="str">
        <f t="shared" si="6"/>
        <v>Belum Diisi</v>
      </c>
      <c r="I332" s="590" t="s">
        <v>26</v>
      </c>
      <c r="J332" s="591" t="str">
        <f>IF($D$332="Y/T","Isi Sasaran",IF($E$332=0,0,IF(I332="Y",1,IF(I332="T",0,"Isi Dulu"))))</f>
        <v>Isi Sasaran</v>
      </c>
      <c r="K332" s="590" t="s">
        <v>26</v>
      </c>
      <c r="L332" s="591" t="str">
        <f>IF($D$332="Y/T","Isi Sasaran",IF($E$332=0,0,IF(K332="Y",1,IF(K332="T",0,"Isi Dulu"))))</f>
        <v>Isi Sasaran</v>
      </c>
      <c r="M332" s="848" t="s">
        <v>26</v>
      </c>
      <c r="N332" s="851" t="str">
        <f>IF(M332="Y",1,IF(M332="T",0,IF(M332="Y/T","Belum diisi","Error")))</f>
        <v>Belum diisi</v>
      </c>
    </row>
    <row r="333" spans="2:14" ht="15.75">
      <c r="B333" s="837"/>
      <c r="C333" s="840"/>
      <c r="D333" s="858"/>
      <c r="E333" s="855"/>
      <c r="F333" s="549">
        <v>2</v>
      </c>
      <c r="G333" s="550"/>
      <c r="H333" s="598" t="str">
        <f t="shared" si="6"/>
        <v>Belum Diisi</v>
      </c>
      <c r="I333" s="592" t="s">
        <v>26</v>
      </c>
      <c r="J333" s="593" t="str">
        <f>IF($D$332="Y/T","Isi Sasaran",IF($E$332=0,0,IF(I333="Y",1,IF(I333="T",0,"Isi Dulu"))))</f>
        <v>Isi Sasaran</v>
      </c>
      <c r="K333" s="592" t="s">
        <v>26</v>
      </c>
      <c r="L333" s="593" t="str">
        <f>IF($D$332="Y/T","Isi Sasaran",IF($E$332=0,0,IF(K333="Y",1,IF(K333="T",0,"Isi Dulu"))))</f>
        <v>Isi Sasaran</v>
      </c>
      <c r="M333" s="849"/>
      <c r="N333" s="852"/>
    </row>
    <row r="334" spans="2:14" ht="15.75">
      <c r="B334" s="837"/>
      <c r="C334" s="840"/>
      <c r="D334" s="858"/>
      <c r="E334" s="855"/>
      <c r="F334" s="549">
        <v>3</v>
      </c>
      <c r="G334" s="550"/>
      <c r="H334" s="598" t="str">
        <f t="shared" si="6"/>
        <v>Belum Diisi</v>
      </c>
      <c r="I334" s="592" t="s">
        <v>26</v>
      </c>
      <c r="J334" s="593" t="str">
        <f>IF($D$332="Y/T","Isi Sasaran",IF($E$332=0,0,IF(I334="Y",1,IF(I334="T",0,"Isi Dulu"))))</f>
        <v>Isi Sasaran</v>
      </c>
      <c r="K334" s="592" t="s">
        <v>26</v>
      </c>
      <c r="L334" s="593" t="str">
        <f>IF($D$332="Y/T","Isi Sasaran",IF($E$332=0,0,IF(K334="Y",1,IF(K334="T",0,"Isi Dulu"))))</f>
        <v>Isi Sasaran</v>
      </c>
      <c r="M334" s="849"/>
      <c r="N334" s="852"/>
    </row>
    <row r="335" spans="2:14" ht="15.75">
      <c r="B335" s="837"/>
      <c r="C335" s="840"/>
      <c r="D335" s="858"/>
      <c r="E335" s="855"/>
      <c r="F335" s="549">
        <v>4</v>
      </c>
      <c r="G335" s="550"/>
      <c r="H335" s="598" t="str">
        <f t="shared" si="6"/>
        <v>Belum Diisi</v>
      </c>
      <c r="I335" s="592" t="s">
        <v>26</v>
      </c>
      <c r="J335" s="593" t="str">
        <f>IF($D$332="Y/T","Isi Sasaran",IF($E$332=0,0,IF(I335="Y",1,IF(I335="T",0,"Isi Dulu"))))</f>
        <v>Isi Sasaran</v>
      </c>
      <c r="K335" s="592" t="s">
        <v>26</v>
      </c>
      <c r="L335" s="593" t="str">
        <f>IF($D$332="Y/T","Isi Sasaran",IF($E$332=0,0,IF(K335="Y",1,IF(K335="T",0,"Isi Dulu"))))</f>
        <v>Isi Sasaran</v>
      </c>
      <c r="M335" s="849"/>
      <c r="N335" s="852"/>
    </row>
    <row r="336" spans="2:14" ht="15.75">
      <c r="B336" s="838"/>
      <c r="C336" s="841"/>
      <c r="D336" s="859"/>
      <c r="E336" s="856"/>
      <c r="F336" s="569">
        <v>5</v>
      </c>
      <c r="G336" s="570"/>
      <c r="H336" s="599" t="str">
        <f t="shared" si="6"/>
        <v>Belum Diisi</v>
      </c>
      <c r="I336" s="595" t="s">
        <v>26</v>
      </c>
      <c r="J336" s="596" t="str">
        <f>IF($D$332="Y/T","Isi Sasaran",IF($E$332=0,0,IF(I336="Y",1,IF(I336="T",0,"Isi Dulu"))))</f>
        <v>Isi Sasaran</v>
      </c>
      <c r="K336" s="595" t="s">
        <v>26</v>
      </c>
      <c r="L336" s="596" t="str">
        <f>IF($D$332="Y/T","Isi Sasaran",IF($E$332=0,0,IF(K336="Y",1,IF(K336="T",0,"Isi Dulu"))))</f>
        <v>Isi Sasaran</v>
      </c>
      <c r="M336" s="850"/>
      <c r="N336" s="853"/>
    </row>
    <row r="337" spans="2:14" ht="15.75">
      <c r="B337" s="836">
        <v>6</v>
      </c>
      <c r="C337" s="839"/>
      <c r="D337" s="857" t="s">
        <v>26</v>
      </c>
      <c r="E337" s="854" t="str">
        <f>IF(D337="Y",1,IF(D337="T",0,IF(D337="Y/T","Belum diisi","Error")))</f>
        <v>Belum diisi</v>
      </c>
      <c r="F337" s="528">
        <v>1</v>
      </c>
      <c r="G337" s="529"/>
      <c r="H337" s="600" t="str">
        <f t="shared" si="6"/>
        <v>Belum Diisi</v>
      </c>
      <c r="I337" s="590" t="s">
        <v>26</v>
      </c>
      <c r="J337" s="591" t="str">
        <f>IF($D$337="Y/T","Isi Sasaran",IF($E$337=0,0,IF(I337="Y",1,IF(I337="T",0,"Isi Dulu"))))</f>
        <v>Isi Sasaran</v>
      </c>
      <c r="K337" s="590" t="s">
        <v>26</v>
      </c>
      <c r="L337" s="591" t="str">
        <f>IF($D$337="Y/T","Isi Sasaran",IF($E$337=0,0,IF(K337="Y",1,IF(K337="T",0,"Isi Dulu"))))</f>
        <v>Isi Sasaran</v>
      </c>
      <c r="M337" s="848" t="s">
        <v>26</v>
      </c>
      <c r="N337" s="851" t="str">
        <f>IF(M337="Y",1,IF(M337="T",0,IF(M337="Y/T","Belum diisi","Error")))</f>
        <v>Belum diisi</v>
      </c>
    </row>
    <row r="338" spans="2:14" ht="15.75">
      <c r="B338" s="837"/>
      <c r="C338" s="840"/>
      <c r="D338" s="858"/>
      <c r="E338" s="855"/>
      <c r="F338" s="549">
        <v>2</v>
      </c>
      <c r="G338" s="550"/>
      <c r="H338" s="598" t="str">
        <f t="shared" si="6"/>
        <v>Belum Diisi</v>
      </c>
      <c r="I338" s="592" t="s">
        <v>26</v>
      </c>
      <c r="J338" s="593" t="str">
        <f>IF($D$337="Y/T","Isi Sasaran",IF($E$337=0,0,IF(I338="Y",1,IF(I338="T",0,"Isi Dulu"))))</f>
        <v>Isi Sasaran</v>
      </c>
      <c r="K338" s="592" t="s">
        <v>26</v>
      </c>
      <c r="L338" s="593" t="str">
        <f>IF($D$337="Y/T","Isi Sasaran",IF($E$337=0,0,IF(K338="Y",1,IF(K338="T",0,"Isi Dulu"))))</f>
        <v>Isi Sasaran</v>
      </c>
      <c r="M338" s="849"/>
      <c r="N338" s="852"/>
    </row>
    <row r="339" spans="2:14" ht="15.75">
      <c r="B339" s="837"/>
      <c r="C339" s="840"/>
      <c r="D339" s="858"/>
      <c r="E339" s="855"/>
      <c r="F339" s="549">
        <v>3</v>
      </c>
      <c r="G339" s="550"/>
      <c r="H339" s="598" t="str">
        <f t="shared" si="6"/>
        <v>Belum Diisi</v>
      </c>
      <c r="I339" s="592" t="s">
        <v>26</v>
      </c>
      <c r="J339" s="593" t="str">
        <f>IF($D$337="Y/T","Isi Sasaran",IF($E$337=0,0,IF(I339="Y",1,IF(I339="T",0,"Isi Dulu"))))</f>
        <v>Isi Sasaran</v>
      </c>
      <c r="K339" s="592" t="s">
        <v>26</v>
      </c>
      <c r="L339" s="593" t="str">
        <f>IF($D$337="Y/T","Isi Sasaran",IF($E$337=0,0,IF(K339="Y",1,IF(K339="T",0,"Isi Dulu"))))</f>
        <v>Isi Sasaran</v>
      </c>
      <c r="M339" s="849"/>
      <c r="N339" s="852"/>
    </row>
    <row r="340" spans="2:14" ht="15.75">
      <c r="B340" s="837"/>
      <c r="C340" s="840"/>
      <c r="D340" s="858"/>
      <c r="E340" s="855"/>
      <c r="F340" s="549">
        <v>4</v>
      </c>
      <c r="G340" s="550"/>
      <c r="H340" s="598" t="str">
        <f t="shared" si="6"/>
        <v>Belum Diisi</v>
      </c>
      <c r="I340" s="592" t="s">
        <v>26</v>
      </c>
      <c r="J340" s="593" t="str">
        <f>IF($D$337="Y/T","Isi Sasaran",IF($E$337=0,0,IF(I340="Y",1,IF(I340="T",0,"Isi Dulu"))))</f>
        <v>Isi Sasaran</v>
      </c>
      <c r="K340" s="592" t="s">
        <v>26</v>
      </c>
      <c r="L340" s="593" t="str">
        <f>IF($D$337="Y/T","Isi Sasaran",IF($E$337=0,0,IF(K340="Y",1,IF(K340="T",0,"Isi Dulu"))))</f>
        <v>Isi Sasaran</v>
      </c>
      <c r="M340" s="849"/>
      <c r="N340" s="852"/>
    </row>
    <row r="341" spans="2:14" ht="15.75">
      <c r="B341" s="838"/>
      <c r="C341" s="841"/>
      <c r="D341" s="859"/>
      <c r="E341" s="856"/>
      <c r="F341" s="569">
        <v>5</v>
      </c>
      <c r="G341" s="570"/>
      <c r="H341" s="599" t="str">
        <f t="shared" si="6"/>
        <v>Belum Diisi</v>
      </c>
      <c r="I341" s="595" t="s">
        <v>26</v>
      </c>
      <c r="J341" s="596" t="str">
        <f>IF($D$337="Y/T","Isi Sasaran",IF($E$337=0,0,IF(I341="Y",1,IF(I341="T",0,"Isi Dulu"))))</f>
        <v>Isi Sasaran</v>
      </c>
      <c r="K341" s="595" t="s">
        <v>26</v>
      </c>
      <c r="L341" s="596" t="str">
        <f>IF($D$337="Y/T","Isi Sasaran",IF($E$337=0,0,IF(K341="Y",1,IF(K341="T",0,"Isi Dulu"))))</f>
        <v>Isi Sasaran</v>
      </c>
      <c r="M341" s="850"/>
      <c r="N341" s="853"/>
    </row>
    <row r="342" spans="2:14" ht="15.75">
      <c r="B342" s="836">
        <v>7</v>
      </c>
      <c r="C342" s="839"/>
      <c r="D342" s="857" t="s">
        <v>26</v>
      </c>
      <c r="E342" s="854" t="str">
        <f>IF(D342="Y",1,IF(D342="T",0,IF(D342="Y/T","Belum diisi","Error")))</f>
        <v>Belum diisi</v>
      </c>
      <c r="F342" s="528">
        <v>1</v>
      </c>
      <c r="G342" s="529"/>
      <c r="H342" s="600" t="str">
        <f t="shared" si="6"/>
        <v>Belum Diisi</v>
      </c>
      <c r="I342" s="590" t="s">
        <v>26</v>
      </c>
      <c r="J342" s="591" t="str">
        <f>IF($D$342="Y/T","Isi Sasaran",IF($E$342=0,0,IF(I342="Y",1,IF(I342="T",0,"Isi Dulu"))))</f>
        <v>Isi Sasaran</v>
      </c>
      <c r="K342" s="590" t="s">
        <v>26</v>
      </c>
      <c r="L342" s="591" t="str">
        <f>IF($D$342="Y/T","Isi Sasaran",IF($E$342=0,0,IF(K342="Y",1,IF(K342="T",0,"Isi Dulu"))))</f>
        <v>Isi Sasaran</v>
      </c>
      <c r="M342" s="848" t="s">
        <v>26</v>
      </c>
      <c r="N342" s="851" t="str">
        <f>IF(M342="Y",1,IF(M342="T",0,IF(M342="Y/T","Belum diisi","Error")))</f>
        <v>Belum diisi</v>
      </c>
    </row>
    <row r="343" spans="2:14" ht="15.75">
      <c r="B343" s="837"/>
      <c r="C343" s="840"/>
      <c r="D343" s="858"/>
      <c r="E343" s="855"/>
      <c r="F343" s="549">
        <v>2</v>
      </c>
      <c r="G343" s="550"/>
      <c r="H343" s="598" t="str">
        <f t="shared" si="6"/>
        <v>Belum Diisi</v>
      </c>
      <c r="I343" s="592" t="s">
        <v>26</v>
      </c>
      <c r="J343" s="593" t="str">
        <f>IF($D$342="Y/T","Isi Sasaran",IF($E$342=0,0,IF(I343="Y",1,IF(I343="T",0,"Isi Dulu"))))</f>
        <v>Isi Sasaran</v>
      </c>
      <c r="K343" s="592" t="s">
        <v>26</v>
      </c>
      <c r="L343" s="593" t="str">
        <f>IF($D$342="Y/T","Isi Sasaran",IF($E$342=0,0,IF(K343="Y",1,IF(K343="T",0,"Isi Dulu"))))</f>
        <v>Isi Sasaran</v>
      </c>
      <c r="M343" s="849"/>
      <c r="N343" s="852"/>
    </row>
    <row r="344" spans="2:14" ht="15.75">
      <c r="B344" s="837"/>
      <c r="C344" s="840"/>
      <c r="D344" s="858"/>
      <c r="E344" s="855"/>
      <c r="F344" s="549">
        <v>3</v>
      </c>
      <c r="G344" s="550"/>
      <c r="H344" s="598" t="str">
        <f t="shared" si="6"/>
        <v>Belum Diisi</v>
      </c>
      <c r="I344" s="592" t="s">
        <v>26</v>
      </c>
      <c r="J344" s="593" t="str">
        <f>IF($D$342="Y/T","Isi Sasaran",IF($E$342=0,0,IF(I344="Y",1,IF(I344="T",0,"Isi Dulu"))))</f>
        <v>Isi Sasaran</v>
      </c>
      <c r="K344" s="592" t="s">
        <v>26</v>
      </c>
      <c r="L344" s="593" t="str">
        <f>IF($D$342="Y/T","Isi Sasaran",IF($E$342=0,0,IF(K344="Y",1,IF(K344="T",0,"Isi Dulu"))))</f>
        <v>Isi Sasaran</v>
      </c>
      <c r="M344" s="849"/>
      <c r="N344" s="852"/>
    </row>
    <row r="345" spans="2:14" ht="15.75">
      <c r="B345" s="837"/>
      <c r="C345" s="840"/>
      <c r="D345" s="858"/>
      <c r="E345" s="855"/>
      <c r="F345" s="549">
        <v>4</v>
      </c>
      <c r="G345" s="550"/>
      <c r="H345" s="598" t="str">
        <f t="shared" si="6"/>
        <v>Belum Diisi</v>
      </c>
      <c r="I345" s="592" t="s">
        <v>26</v>
      </c>
      <c r="J345" s="593" t="str">
        <f>IF($D$342="Y/T","Isi Sasaran",IF($E$342=0,0,IF(I345="Y",1,IF(I345="T",0,"Isi Dulu"))))</f>
        <v>Isi Sasaran</v>
      </c>
      <c r="K345" s="592" t="s">
        <v>26</v>
      </c>
      <c r="L345" s="593" t="str">
        <f>IF($D$342="Y/T","Isi Sasaran",IF($E$342=0,0,IF(K345="Y",1,IF(K345="T",0,"Isi Dulu"))))</f>
        <v>Isi Sasaran</v>
      </c>
      <c r="M345" s="849"/>
      <c r="N345" s="852"/>
    </row>
    <row r="346" spans="2:14" ht="15.75">
      <c r="B346" s="838"/>
      <c r="C346" s="841"/>
      <c r="D346" s="859"/>
      <c r="E346" s="856"/>
      <c r="F346" s="569">
        <v>5</v>
      </c>
      <c r="G346" s="570"/>
      <c r="H346" s="599" t="str">
        <f t="shared" si="6"/>
        <v>Belum Diisi</v>
      </c>
      <c r="I346" s="595" t="s">
        <v>26</v>
      </c>
      <c r="J346" s="596" t="str">
        <f>IF($D$342="Y/T","Isi Sasaran",IF($E$342=0,0,IF(I346="Y",1,IF(I346="T",0,"Isi Dulu"))))</f>
        <v>Isi Sasaran</v>
      </c>
      <c r="K346" s="595" t="s">
        <v>26</v>
      </c>
      <c r="L346" s="596" t="str">
        <f>IF($D$342="Y/T","Isi Sasaran",IF($E$342=0,0,IF(K346="Y",1,IF(K346="T",0,"Isi Dulu"))))</f>
        <v>Isi Sasaran</v>
      </c>
      <c r="M346" s="850"/>
      <c r="N346" s="853"/>
    </row>
    <row r="347" spans="2:14" ht="15.75">
      <c r="B347" s="836">
        <v>8</v>
      </c>
      <c r="C347" s="839"/>
      <c r="D347" s="857" t="s">
        <v>26</v>
      </c>
      <c r="E347" s="854" t="str">
        <f>IF(D347="Y",1,IF(D347="T",0,IF(D347="Y/T","Belum diisi","Error")))</f>
        <v>Belum diisi</v>
      </c>
      <c r="F347" s="528">
        <v>1</v>
      </c>
      <c r="G347" s="529"/>
      <c r="H347" s="600" t="str">
        <f t="shared" si="6"/>
        <v>Belum Diisi</v>
      </c>
      <c r="I347" s="590" t="s">
        <v>26</v>
      </c>
      <c r="J347" s="591" t="str">
        <f>IF($D$347="Y/T","Isi Sasaran",IF($E$347=0,0,IF(I347="Y",1,IF(I347="T",0,"Isi Dulu"))))</f>
        <v>Isi Sasaran</v>
      </c>
      <c r="K347" s="590" t="s">
        <v>26</v>
      </c>
      <c r="L347" s="591" t="str">
        <f>IF($D$347="Y/T","Isi Sasaran",IF($E$347=0,0,IF(K347="Y",1,IF(K347="T",0,"Isi Dulu"))))</f>
        <v>Isi Sasaran</v>
      </c>
      <c r="M347" s="848" t="s">
        <v>26</v>
      </c>
      <c r="N347" s="851" t="str">
        <f>IF(M347="Y",1,IF(M347="T",0,IF(M347="Y/T","Belum diisi","Error")))</f>
        <v>Belum diisi</v>
      </c>
    </row>
    <row r="348" spans="2:14" ht="15.75">
      <c r="B348" s="837"/>
      <c r="C348" s="840"/>
      <c r="D348" s="858"/>
      <c r="E348" s="855"/>
      <c r="F348" s="549">
        <v>2</v>
      </c>
      <c r="G348" s="550"/>
      <c r="H348" s="598" t="str">
        <f t="shared" si="6"/>
        <v>Belum Diisi</v>
      </c>
      <c r="I348" s="592" t="s">
        <v>26</v>
      </c>
      <c r="J348" s="593" t="str">
        <f>IF($D$347="Y/T","Isi Sasaran",IF($E$347=0,0,IF(I348="Y",1,IF(I348="T",0,"Isi Dulu"))))</f>
        <v>Isi Sasaran</v>
      </c>
      <c r="K348" s="592" t="s">
        <v>26</v>
      </c>
      <c r="L348" s="593" t="str">
        <f>IF($D$347="Y/T","Isi Sasaran",IF($E$347=0,0,IF(K348="Y",1,IF(K348="T",0,"Isi Dulu"))))</f>
        <v>Isi Sasaran</v>
      </c>
      <c r="M348" s="849"/>
      <c r="N348" s="852"/>
    </row>
    <row r="349" spans="2:14" ht="15.75">
      <c r="B349" s="837"/>
      <c r="C349" s="840"/>
      <c r="D349" s="858"/>
      <c r="E349" s="855"/>
      <c r="F349" s="549">
        <v>3</v>
      </c>
      <c r="G349" s="550"/>
      <c r="H349" s="598" t="str">
        <f t="shared" si="6"/>
        <v>Belum Diisi</v>
      </c>
      <c r="I349" s="592" t="s">
        <v>26</v>
      </c>
      <c r="J349" s="593" t="str">
        <f>IF($D$347="Y/T","Isi Sasaran",IF($E$347=0,0,IF(I349="Y",1,IF(I349="T",0,"Isi Dulu"))))</f>
        <v>Isi Sasaran</v>
      </c>
      <c r="K349" s="592" t="s">
        <v>26</v>
      </c>
      <c r="L349" s="593" t="str">
        <f>IF($D$347="Y/T","Isi Sasaran",IF($E$347=0,0,IF(K349="Y",1,IF(K349="T",0,"Isi Dulu"))))</f>
        <v>Isi Sasaran</v>
      </c>
      <c r="M349" s="849"/>
      <c r="N349" s="852"/>
    </row>
    <row r="350" spans="2:14" ht="15.75">
      <c r="B350" s="837"/>
      <c r="C350" s="840"/>
      <c r="D350" s="858"/>
      <c r="E350" s="855"/>
      <c r="F350" s="549">
        <v>4</v>
      </c>
      <c r="G350" s="550"/>
      <c r="H350" s="598" t="str">
        <f t="shared" si="6"/>
        <v>Belum Diisi</v>
      </c>
      <c r="I350" s="592" t="s">
        <v>26</v>
      </c>
      <c r="J350" s="593" t="str">
        <f>IF($D$347="Y/T","Isi Sasaran",IF($E$347=0,0,IF(I350="Y",1,IF(I350="T",0,"Isi Dulu"))))</f>
        <v>Isi Sasaran</v>
      </c>
      <c r="K350" s="592" t="s">
        <v>26</v>
      </c>
      <c r="L350" s="593" t="str">
        <f>IF($D$347="Y/T","Isi Sasaran",IF($E$347=0,0,IF(K350="Y",1,IF(K350="T",0,"Isi Dulu"))))</f>
        <v>Isi Sasaran</v>
      </c>
      <c r="M350" s="849"/>
      <c r="N350" s="852"/>
    </row>
    <row r="351" spans="2:14" ht="15.75">
      <c r="B351" s="838"/>
      <c r="C351" s="841"/>
      <c r="D351" s="859"/>
      <c r="E351" s="856"/>
      <c r="F351" s="569">
        <v>5</v>
      </c>
      <c r="G351" s="570"/>
      <c r="H351" s="599" t="str">
        <f t="shared" si="6"/>
        <v>Belum Diisi</v>
      </c>
      <c r="I351" s="595" t="s">
        <v>26</v>
      </c>
      <c r="J351" s="596" t="str">
        <f>IF($D$347="Y/T","Isi Sasaran",IF($E$347=0,0,IF(I351="Y",1,IF(I351="T",0,"Isi Dulu"))))</f>
        <v>Isi Sasaran</v>
      </c>
      <c r="K351" s="595" t="s">
        <v>26</v>
      </c>
      <c r="L351" s="596" t="str">
        <f>IF($D$347="Y/T","Isi Sasaran",IF($E$347=0,0,IF(K351="Y",1,IF(K351="T",0,"Isi Dulu"))))</f>
        <v>Isi Sasaran</v>
      </c>
      <c r="M351" s="850"/>
      <c r="N351" s="853"/>
    </row>
    <row r="352" spans="2:14" ht="15.75">
      <c r="B352" s="836">
        <v>9</v>
      </c>
      <c r="C352" s="839"/>
      <c r="D352" s="857" t="s">
        <v>26</v>
      </c>
      <c r="E352" s="854" t="str">
        <f>IF(D352="Y",1,IF(D352="T",0,IF(D352="Y/T","Belum diisi","Error")))</f>
        <v>Belum diisi</v>
      </c>
      <c r="F352" s="528">
        <v>1</v>
      </c>
      <c r="G352" s="529"/>
      <c r="H352" s="600" t="str">
        <f t="shared" si="6"/>
        <v>Belum Diisi</v>
      </c>
      <c r="I352" s="590" t="s">
        <v>26</v>
      </c>
      <c r="J352" s="591" t="str">
        <f>IF($D$352="Y/T","Isi Sasaran",IF($E$352=0,0,IF(I352="Y",1,IF(I352="T",0,"Isi Dulu"))))</f>
        <v>Isi Sasaran</v>
      </c>
      <c r="K352" s="590" t="s">
        <v>26</v>
      </c>
      <c r="L352" s="591" t="str">
        <f>IF($D$352="Y/T","Isi Sasaran",IF($E$352=0,0,IF(K352="Y",1,IF(K352="T",0,"Isi Dulu"))))</f>
        <v>Isi Sasaran</v>
      </c>
      <c r="M352" s="848" t="s">
        <v>26</v>
      </c>
      <c r="N352" s="851" t="str">
        <f>IF(M352="Y",1,IF(M352="T",0,IF(M352="Y/T","Belum diisi","Error")))</f>
        <v>Belum diisi</v>
      </c>
    </row>
    <row r="353" spans="2:14" ht="15.75">
      <c r="B353" s="837"/>
      <c r="C353" s="840"/>
      <c r="D353" s="858"/>
      <c r="E353" s="855"/>
      <c r="F353" s="549">
        <v>2</v>
      </c>
      <c r="G353" s="550"/>
      <c r="H353" s="598" t="str">
        <f t="shared" si="6"/>
        <v>Belum Diisi</v>
      </c>
      <c r="I353" s="592" t="s">
        <v>26</v>
      </c>
      <c r="J353" s="593" t="str">
        <f>IF($D$352="Y/T","Isi Sasaran",IF($E$352=0,0,IF(I353="Y",1,IF(I353="T",0,"Isi Dulu"))))</f>
        <v>Isi Sasaran</v>
      </c>
      <c r="K353" s="592" t="s">
        <v>26</v>
      </c>
      <c r="L353" s="593" t="str">
        <f>IF($D$352="Y/T","Isi Sasaran",IF($E$352=0,0,IF(K353="Y",1,IF(K353="T",0,"Isi Dulu"))))</f>
        <v>Isi Sasaran</v>
      </c>
      <c r="M353" s="849"/>
      <c r="N353" s="852"/>
    </row>
    <row r="354" spans="2:14" ht="15.75">
      <c r="B354" s="837"/>
      <c r="C354" s="840"/>
      <c r="D354" s="858"/>
      <c r="E354" s="855"/>
      <c r="F354" s="549">
        <v>3</v>
      </c>
      <c r="G354" s="550"/>
      <c r="H354" s="598" t="str">
        <f t="shared" si="6"/>
        <v>Belum Diisi</v>
      </c>
      <c r="I354" s="592" t="s">
        <v>26</v>
      </c>
      <c r="J354" s="593" t="str">
        <f>IF($D$352="Y/T","Isi Sasaran",IF($E$352=0,0,IF(I354="Y",1,IF(I354="T",0,"Isi Dulu"))))</f>
        <v>Isi Sasaran</v>
      </c>
      <c r="K354" s="592" t="s">
        <v>26</v>
      </c>
      <c r="L354" s="593" t="str">
        <f>IF($D$352="Y/T","Isi Sasaran",IF($E$352=0,0,IF(K354="Y",1,IF(K354="T",0,"Isi Dulu"))))</f>
        <v>Isi Sasaran</v>
      </c>
      <c r="M354" s="849"/>
      <c r="N354" s="852"/>
    </row>
    <row r="355" spans="2:14" ht="15.75">
      <c r="B355" s="837"/>
      <c r="C355" s="840"/>
      <c r="D355" s="858"/>
      <c r="E355" s="855"/>
      <c r="F355" s="549">
        <v>4</v>
      </c>
      <c r="G355" s="550"/>
      <c r="H355" s="598" t="str">
        <f t="shared" si="6"/>
        <v>Belum Diisi</v>
      </c>
      <c r="I355" s="592" t="s">
        <v>26</v>
      </c>
      <c r="J355" s="593" t="str">
        <f>IF($D$352="Y/T","Isi Sasaran",IF($E$352=0,0,IF(I355="Y",1,IF(I355="T",0,"Isi Dulu"))))</f>
        <v>Isi Sasaran</v>
      </c>
      <c r="K355" s="592" t="s">
        <v>26</v>
      </c>
      <c r="L355" s="593" t="str">
        <f>IF($D$352="Y/T","Isi Sasaran",IF($E$352=0,0,IF(K355="Y",1,IF(K355="T",0,"Isi Dulu"))))</f>
        <v>Isi Sasaran</v>
      </c>
      <c r="M355" s="849"/>
      <c r="N355" s="852"/>
    </row>
    <row r="356" spans="2:14" ht="15.75">
      <c r="B356" s="838"/>
      <c r="C356" s="841"/>
      <c r="D356" s="859"/>
      <c r="E356" s="856"/>
      <c r="F356" s="569">
        <v>5</v>
      </c>
      <c r="G356" s="570"/>
      <c r="H356" s="599" t="str">
        <f t="shared" si="6"/>
        <v>Belum Diisi</v>
      </c>
      <c r="I356" s="595" t="s">
        <v>26</v>
      </c>
      <c r="J356" s="596" t="str">
        <f>IF($D$352="Y/T","Isi Sasaran",IF($E$352=0,0,IF(I356="Y",1,IF(I356="T",0,"Isi Dulu"))))</f>
        <v>Isi Sasaran</v>
      </c>
      <c r="K356" s="595" t="s">
        <v>26</v>
      </c>
      <c r="L356" s="596" t="str">
        <f>IF($D$352="Y/T","Isi Sasaran",IF($E$352=0,0,IF(K356="Y",1,IF(K356="T",0,"Isi Dulu"))))</f>
        <v>Isi Sasaran</v>
      </c>
      <c r="M356" s="850"/>
      <c r="N356" s="853"/>
    </row>
    <row r="357" spans="2:14" ht="15.75">
      <c r="B357" s="836">
        <v>10</v>
      </c>
      <c r="C357" s="839"/>
      <c r="D357" s="857" t="s">
        <v>26</v>
      </c>
      <c r="E357" s="854" t="str">
        <f>IF(D357="Y",1,IF(D357="T",0,IF(D357="Y/T","Belum diisi","Error")))</f>
        <v>Belum diisi</v>
      </c>
      <c r="F357" s="528">
        <v>1</v>
      </c>
      <c r="G357" s="529"/>
      <c r="H357" s="600" t="str">
        <f t="shared" si="6"/>
        <v>Belum Diisi</v>
      </c>
      <c r="I357" s="590" t="s">
        <v>26</v>
      </c>
      <c r="J357" s="591" t="str">
        <f>IF($D$357="Y/T","Isi Sasaran",IF($E$357=0,0,IF(I357="Y",1,IF(I357="T",0,"Isi Dulu"))))</f>
        <v>Isi Sasaran</v>
      </c>
      <c r="K357" s="590" t="s">
        <v>26</v>
      </c>
      <c r="L357" s="591" t="str">
        <f>IF($D$357="Y/T","Isi Sasaran",IF($E$357=0,0,IF(K357="Y",1,IF(K357="T",0,"Isi Dulu"))))</f>
        <v>Isi Sasaran</v>
      </c>
      <c r="M357" s="848" t="s">
        <v>26</v>
      </c>
      <c r="N357" s="851" t="str">
        <f>IF(M357="Y",1,IF(M357="T",0,IF(M357="Y/T","Belum diisi","Error")))</f>
        <v>Belum diisi</v>
      </c>
    </row>
    <row r="358" spans="2:14" ht="15.75">
      <c r="B358" s="837"/>
      <c r="C358" s="840"/>
      <c r="D358" s="858"/>
      <c r="E358" s="855"/>
      <c r="F358" s="549">
        <v>2</v>
      </c>
      <c r="G358" s="550"/>
      <c r="H358" s="598" t="str">
        <f t="shared" si="6"/>
        <v>Belum Diisi</v>
      </c>
      <c r="I358" s="592" t="s">
        <v>26</v>
      </c>
      <c r="J358" s="593" t="str">
        <f>IF($D$357="Y/T","Isi Sasaran",IF($E$357=0,0,IF(I358="Y",1,IF(I358="T",0,"Isi Dulu"))))</f>
        <v>Isi Sasaran</v>
      </c>
      <c r="K358" s="592" t="s">
        <v>26</v>
      </c>
      <c r="L358" s="593" t="str">
        <f>IF($D$357="Y/T","Isi Sasaran",IF($E$357=0,0,IF(K358="Y",1,IF(K358="T",0,"Isi Dulu"))))</f>
        <v>Isi Sasaran</v>
      </c>
      <c r="M358" s="849"/>
      <c r="N358" s="852"/>
    </row>
    <row r="359" spans="2:14" ht="15.75">
      <c r="B359" s="837"/>
      <c r="C359" s="840"/>
      <c r="D359" s="858"/>
      <c r="E359" s="855"/>
      <c r="F359" s="549">
        <v>3</v>
      </c>
      <c r="G359" s="550"/>
      <c r="H359" s="598" t="str">
        <f t="shared" si="6"/>
        <v>Belum Diisi</v>
      </c>
      <c r="I359" s="592" t="s">
        <v>26</v>
      </c>
      <c r="J359" s="593" t="str">
        <f>IF($D$357="Y/T","Isi Sasaran",IF($E$357=0,0,IF(I359="Y",1,IF(I359="T",0,"Isi Dulu"))))</f>
        <v>Isi Sasaran</v>
      </c>
      <c r="K359" s="592" t="s">
        <v>26</v>
      </c>
      <c r="L359" s="593" t="str">
        <f>IF($D$357="Y/T","Isi Sasaran",IF($E$357=0,0,IF(K359="Y",1,IF(K359="T",0,"Isi Dulu"))))</f>
        <v>Isi Sasaran</v>
      </c>
      <c r="M359" s="849"/>
      <c r="N359" s="852"/>
    </row>
    <row r="360" spans="2:14" ht="15.75">
      <c r="B360" s="837"/>
      <c r="C360" s="840"/>
      <c r="D360" s="858"/>
      <c r="E360" s="855"/>
      <c r="F360" s="549">
        <v>4</v>
      </c>
      <c r="G360" s="550"/>
      <c r="H360" s="598" t="str">
        <f t="shared" si="6"/>
        <v>Belum Diisi</v>
      </c>
      <c r="I360" s="592" t="s">
        <v>26</v>
      </c>
      <c r="J360" s="593" t="str">
        <f>IF($D$357="Y/T","Isi Sasaran",IF($E$357=0,0,IF(I360="Y",1,IF(I360="T",0,"Isi Dulu"))))</f>
        <v>Isi Sasaran</v>
      </c>
      <c r="K360" s="592" t="s">
        <v>26</v>
      </c>
      <c r="L360" s="593" t="str">
        <f>IF($D$357="Y/T","Isi Sasaran",IF($E$357=0,0,IF(K360="Y",1,IF(K360="T",0,"Isi Dulu"))))</f>
        <v>Isi Sasaran</v>
      </c>
      <c r="M360" s="849"/>
      <c r="N360" s="852"/>
    </row>
    <row r="361" spans="2:14" ht="15.75">
      <c r="B361" s="838"/>
      <c r="C361" s="841"/>
      <c r="D361" s="859"/>
      <c r="E361" s="856"/>
      <c r="F361" s="569">
        <v>5</v>
      </c>
      <c r="G361" s="570"/>
      <c r="H361" s="599" t="str">
        <f t="shared" si="6"/>
        <v>Belum Diisi</v>
      </c>
      <c r="I361" s="595" t="s">
        <v>26</v>
      </c>
      <c r="J361" s="596" t="str">
        <f>IF($D$357="Y/T","Isi Sasaran",IF($E$357=0,0,IF(I361="Y",1,IF(I361="T",0,"Isi Dulu"))))</f>
        <v>Isi Sasaran</v>
      </c>
      <c r="K361" s="595" t="s">
        <v>26</v>
      </c>
      <c r="L361" s="596" t="str">
        <f>IF($D$357="Y/T","Isi Sasaran",IF($E$357=0,0,IF(K361="Y",1,IF(K361="T",0,"Isi Dulu"))))</f>
        <v>Isi Sasaran</v>
      </c>
      <c r="M361" s="850"/>
      <c r="N361" s="853"/>
    </row>
    <row r="362" spans="2:14" ht="15.75">
      <c r="B362" s="836">
        <v>11</v>
      </c>
      <c r="C362" s="839"/>
      <c r="D362" s="857" t="s">
        <v>26</v>
      </c>
      <c r="E362" s="854" t="str">
        <f>IF(D362="Y",1,IF(D362="T",0,IF(D362="Y/T","Belum diisi","Error")))</f>
        <v>Belum diisi</v>
      </c>
      <c r="F362" s="528">
        <v>1</v>
      </c>
      <c r="G362" s="529"/>
      <c r="H362" s="600" t="str">
        <f t="shared" si="6"/>
        <v>Belum Diisi</v>
      </c>
      <c r="I362" s="590" t="s">
        <v>26</v>
      </c>
      <c r="J362" s="591" t="str">
        <f>IF($D$362="Y/T","Isi Sasaran",IF($E$362=0,0,IF(I362="Y",1,IF(I362="T",0,"Isi Dulu"))))</f>
        <v>Isi Sasaran</v>
      </c>
      <c r="K362" s="590" t="s">
        <v>26</v>
      </c>
      <c r="L362" s="591" t="str">
        <f>IF($D$362="Y/T","Isi Sasaran",IF($E$362=0,0,IF(K362="Y",1,IF(K362="T",0,"Isi Dulu"))))</f>
        <v>Isi Sasaran</v>
      </c>
      <c r="M362" s="848" t="s">
        <v>26</v>
      </c>
      <c r="N362" s="851" t="str">
        <f>IF(M362="Y",1,IF(M362="T",0,IF(M362="Y/T","Belum diisi","Error")))</f>
        <v>Belum diisi</v>
      </c>
    </row>
    <row r="363" spans="2:14" ht="15.75">
      <c r="B363" s="837"/>
      <c r="C363" s="840"/>
      <c r="D363" s="858"/>
      <c r="E363" s="855"/>
      <c r="F363" s="549">
        <v>2</v>
      </c>
      <c r="G363" s="550"/>
      <c r="H363" s="598" t="str">
        <f t="shared" si="6"/>
        <v>Belum Diisi</v>
      </c>
      <c r="I363" s="592" t="s">
        <v>26</v>
      </c>
      <c r="J363" s="593" t="str">
        <f>IF($D$362="Y/T","Isi Sasaran",IF($E$362=0,0,IF(I363="Y",1,IF(I363="T",0,"Isi Dulu"))))</f>
        <v>Isi Sasaran</v>
      </c>
      <c r="K363" s="592" t="s">
        <v>26</v>
      </c>
      <c r="L363" s="593" t="str">
        <f>IF($D$362="Y/T","Isi Sasaran",IF($E$362=0,0,IF(K363="Y",1,IF(K363="T",0,"Isi Dulu"))))</f>
        <v>Isi Sasaran</v>
      </c>
      <c r="M363" s="849"/>
      <c r="N363" s="852"/>
    </row>
    <row r="364" spans="2:14" ht="15.75">
      <c r="B364" s="837"/>
      <c r="C364" s="840"/>
      <c r="D364" s="858"/>
      <c r="E364" s="855"/>
      <c r="F364" s="549">
        <v>3</v>
      </c>
      <c r="G364" s="550"/>
      <c r="H364" s="598" t="str">
        <f t="shared" si="6"/>
        <v>Belum Diisi</v>
      </c>
      <c r="I364" s="592" t="s">
        <v>26</v>
      </c>
      <c r="J364" s="593" t="str">
        <f>IF($D$362="Y/T","Isi Sasaran",IF($E$362=0,0,IF(I364="Y",1,IF(I364="T",0,"Isi Dulu"))))</f>
        <v>Isi Sasaran</v>
      </c>
      <c r="K364" s="592" t="s">
        <v>26</v>
      </c>
      <c r="L364" s="593" t="str">
        <f>IF($D$362="Y/T","Isi Sasaran",IF($E$362=0,0,IF(K364="Y",1,IF(K364="T",0,"Isi Dulu"))))</f>
        <v>Isi Sasaran</v>
      </c>
      <c r="M364" s="849"/>
      <c r="N364" s="852"/>
    </row>
    <row r="365" spans="2:14" ht="15.75">
      <c r="B365" s="837"/>
      <c r="C365" s="840"/>
      <c r="D365" s="858"/>
      <c r="E365" s="855"/>
      <c r="F365" s="549">
        <v>4</v>
      </c>
      <c r="G365" s="550"/>
      <c r="H365" s="598" t="str">
        <f t="shared" si="6"/>
        <v>Belum Diisi</v>
      </c>
      <c r="I365" s="592" t="s">
        <v>26</v>
      </c>
      <c r="J365" s="593" t="str">
        <f>IF($D$362="Y/T","Isi Sasaran",IF($E$362=0,0,IF(I365="Y",1,IF(I365="T",0,"Isi Dulu"))))</f>
        <v>Isi Sasaran</v>
      </c>
      <c r="K365" s="592" t="s">
        <v>26</v>
      </c>
      <c r="L365" s="593" t="str">
        <f>IF($D$362="Y/T","Isi Sasaran",IF($E$362=0,0,IF(K365="Y",1,IF(K365="T",0,"Isi Dulu"))))</f>
        <v>Isi Sasaran</v>
      </c>
      <c r="M365" s="849"/>
      <c r="N365" s="852"/>
    </row>
    <row r="366" spans="2:14" ht="15.75">
      <c r="B366" s="838"/>
      <c r="C366" s="841"/>
      <c r="D366" s="859"/>
      <c r="E366" s="856"/>
      <c r="F366" s="569">
        <v>5</v>
      </c>
      <c r="G366" s="570"/>
      <c r="H366" s="599" t="str">
        <f t="shared" si="6"/>
        <v>Belum Diisi</v>
      </c>
      <c r="I366" s="595" t="s">
        <v>26</v>
      </c>
      <c r="J366" s="596" t="str">
        <f>IF($D$362="Y/T","Isi Sasaran",IF($E$362=0,0,IF(I366="Y",1,IF(I366="T",0,"Isi Dulu"))))</f>
        <v>Isi Sasaran</v>
      </c>
      <c r="K366" s="595" t="s">
        <v>26</v>
      </c>
      <c r="L366" s="596" t="str">
        <f>IF($D$362="Y/T","Isi Sasaran",IF($E$362=0,0,IF(K366="Y",1,IF(K366="T",0,"Isi Dulu"))))</f>
        <v>Isi Sasaran</v>
      </c>
      <c r="M366" s="850"/>
      <c r="N366" s="853"/>
    </row>
    <row r="367" spans="2:14" ht="15.75">
      <c r="B367" s="836">
        <v>12</v>
      </c>
      <c r="C367" s="839"/>
      <c r="D367" s="857" t="s">
        <v>26</v>
      </c>
      <c r="E367" s="854" t="str">
        <f>IF(D367="Y",1,IF(D367="T",0,IF(D367="Y/T","Belum diisi","Error")))</f>
        <v>Belum diisi</v>
      </c>
      <c r="F367" s="528">
        <v>1</v>
      </c>
      <c r="G367" s="529"/>
      <c r="H367" s="600" t="str">
        <f t="shared" si="6"/>
        <v>Belum Diisi</v>
      </c>
      <c r="I367" s="590" t="s">
        <v>26</v>
      </c>
      <c r="J367" s="591" t="str">
        <f>IF($D$367="Y/T","Isi Sasaran",IF($E$367=0,0,IF(I367="Y",1,IF(I367="T",0,"Isi Dulu"))))</f>
        <v>Isi Sasaran</v>
      </c>
      <c r="K367" s="590" t="s">
        <v>26</v>
      </c>
      <c r="L367" s="591" t="str">
        <f>IF($D$367="Y/T","Isi Sasaran",IF($E$367=0,0,IF(K367="Y",1,IF(K367="T",0,"Isi Dulu"))))</f>
        <v>Isi Sasaran</v>
      </c>
      <c r="M367" s="848" t="s">
        <v>26</v>
      </c>
      <c r="N367" s="851" t="str">
        <f>IF(M367="Y",1,IF(M367="T",0,IF(M367="Y/T","Belum diisi","Error")))</f>
        <v>Belum diisi</v>
      </c>
    </row>
    <row r="368" spans="2:14" ht="15.75">
      <c r="B368" s="837"/>
      <c r="C368" s="840"/>
      <c r="D368" s="858"/>
      <c r="E368" s="855"/>
      <c r="F368" s="549">
        <v>2</v>
      </c>
      <c r="G368" s="550"/>
      <c r="H368" s="598" t="str">
        <f t="shared" si="6"/>
        <v>Belum Diisi</v>
      </c>
      <c r="I368" s="592" t="s">
        <v>26</v>
      </c>
      <c r="J368" s="593" t="str">
        <f>IF($D$367="Y/T","Isi Sasaran",IF($E$367=0,0,IF(I368="Y",1,IF(I368="T",0,"Isi Dulu"))))</f>
        <v>Isi Sasaran</v>
      </c>
      <c r="K368" s="592" t="s">
        <v>26</v>
      </c>
      <c r="L368" s="593" t="str">
        <f>IF($D$367="Y/T","Isi Sasaran",IF($E$367=0,0,IF(K368="Y",1,IF(K368="T",0,"Isi Dulu"))))</f>
        <v>Isi Sasaran</v>
      </c>
      <c r="M368" s="849"/>
      <c r="N368" s="852"/>
    </row>
    <row r="369" spans="2:14" ht="15.75">
      <c r="B369" s="837"/>
      <c r="C369" s="840"/>
      <c r="D369" s="858"/>
      <c r="E369" s="855"/>
      <c r="F369" s="549">
        <v>3</v>
      </c>
      <c r="G369" s="550"/>
      <c r="H369" s="598" t="str">
        <f t="shared" si="6"/>
        <v>Belum Diisi</v>
      </c>
      <c r="I369" s="592" t="s">
        <v>26</v>
      </c>
      <c r="J369" s="593" t="str">
        <f>IF($D$367="Y/T","Isi Sasaran",IF($E$367=0,0,IF(I369="Y",1,IF(I369="T",0,"Isi Dulu"))))</f>
        <v>Isi Sasaran</v>
      </c>
      <c r="K369" s="592" t="s">
        <v>26</v>
      </c>
      <c r="L369" s="593" t="str">
        <f>IF($D$367="Y/T","Isi Sasaran",IF($E$367=0,0,IF(K369="Y",1,IF(K369="T",0,"Isi Dulu"))))</f>
        <v>Isi Sasaran</v>
      </c>
      <c r="M369" s="849"/>
      <c r="N369" s="852"/>
    </row>
    <row r="370" spans="2:14" ht="15.75">
      <c r="B370" s="837"/>
      <c r="C370" s="840"/>
      <c r="D370" s="858"/>
      <c r="E370" s="855"/>
      <c r="F370" s="549">
        <v>4</v>
      </c>
      <c r="G370" s="550"/>
      <c r="H370" s="598" t="str">
        <f t="shared" si="6"/>
        <v>Belum Diisi</v>
      </c>
      <c r="I370" s="592" t="s">
        <v>26</v>
      </c>
      <c r="J370" s="593" t="str">
        <f>IF($D$367="Y/T","Isi Sasaran",IF($E$367=0,0,IF(I370="Y",1,IF(I370="T",0,"Isi Dulu"))))</f>
        <v>Isi Sasaran</v>
      </c>
      <c r="K370" s="592" t="s">
        <v>26</v>
      </c>
      <c r="L370" s="593" t="str">
        <f>IF($D$367="Y/T","Isi Sasaran",IF($E$367=0,0,IF(K370="Y",1,IF(K370="T",0,"Isi Dulu"))))</f>
        <v>Isi Sasaran</v>
      </c>
      <c r="M370" s="849"/>
      <c r="N370" s="852"/>
    </row>
    <row r="371" spans="2:14" ht="15.75">
      <c r="B371" s="838"/>
      <c r="C371" s="841"/>
      <c r="D371" s="859"/>
      <c r="E371" s="856"/>
      <c r="F371" s="569">
        <v>5</v>
      </c>
      <c r="G371" s="570"/>
      <c r="H371" s="599" t="str">
        <f t="shared" si="6"/>
        <v>Belum Diisi</v>
      </c>
      <c r="I371" s="595" t="s">
        <v>26</v>
      </c>
      <c r="J371" s="596" t="str">
        <f>IF($D$367="Y/T","Isi Sasaran",IF($E$367=0,0,IF(I371="Y",1,IF(I371="T",0,"Isi Dulu"))))</f>
        <v>Isi Sasaran</v>
      </c>
      <c r="K371" s="595" t="s">
        <v>26</v>
      </c>
      <c r="L371" s="596" t="str">
        <f>IF($D$367="Y/T","Isi Sasaran",IF($E$367=0,0,IF(K371="Y",1,IF(K371="T",0,"Isi Dulu"))))</f>
        <v>Isi Sasaran</v>
      </c>
      <c r="M371" s="850"/>
      <c r="N371" s="853"/>
    </row>
    <row r="372" spans="2:14" ht="15.75">
      <c r="B372" s="836">
        <v>13</v>
      </c>
      <c r="C372" s="839"/>
      <c r="D372" s="857" t="s">
        <v>26</v>
      </c>
      <c r="E372" s="854" t="str">
        <f>IF(D372="Y",1,IF(D372="T",0,IF(D372="Y/T","Belum diisi","Error")))</f>
        <v>Belum diisi</v>
      </c>
      <c r="F372" s="528">
        <v>1</v>
      </c>
      <c r="G372" s="529"/>
      <c r="H372" s="600" t="str">
        <f t="shared" si="6"/>
        <v>Belum Diisi</v>
      </c>
      <c r="I372" s="590" t="s">
        <v>26</v>
      </c>
      <c r="J372" s="591" t="str">
        <f>IF($D$372="Y/T","Isi Sasaran",IF($E$372=0,0,IF(I372="Y",1,IF(I372="T",0,"Isi Dulu"))))</f>
        <v>Isi Sasaran</v>
      </c>
      <c r="K372" s="590" t="s">
        <v>26</v>
      </c>
      <c r="L372" s="591" t="str">
        <f>IF($D$372="Y/T","Isi Sasaran",IF($E$372=0,0,IF(K372="Y",1,IF(K372="T",0,"Isi Dulu"))))</f>
        <v>Isi Sasaran</v>
      </c>
      <c r="M372" s="848" t="s">
        <v>26</v>
      </c>
      <c r="N372" s="851" t="str">
        <f>IF(M372="Y",1,IF(M372="T",0,IF(M372="Y/T","Belum diisi","Error")))</f>
        <v>Belum diisi</v>
      </c>
    </row>
    <row r="373" spans="2:14" ht="15.75">
      <c r="B373" s="837"/>
      <c r="C373" s="840"/>
      <c r="D373" s="858"/>
      <c r="E373" s="855"/>
      <c r="F373" s="549">
        <v>2</v>
      </c>
      <c r="G373" s="550"/>
      <c r="H373" s="598" t="str">
        <f t="shared" si="6"/>
        <v>Belum Diisi</v>
      </c>
      <c r="I373" s="592" t="s">
        <v>26</v>
      </c>
      <c r="J373" s="593" t="str">
        <f>IF($D$372="Y/T","Isi Sasaran",IF($E$372=0,0,IF(I373="Y",1,IF(I373="T",0,"Isi Dulu"))))</f>
        <v>Isi Sasaran</v>
      </c>
      <c r="K373" s="592" t="s">
        <v>26</v>
      </c>
      <c r="L373" s="593" t="str">
        <f>IF($D$372="Y/T","Isi Sasaran",IF($E$372=0,0,IF(K373="Y",1,IF(K373="T",0,"Isi Dulu"))))</f>
        <v>Isi Sasaran</v>
      </c>
      <c r="M373" s="849"/>
      <c r="N373" s="852"/>
    </row>
    <row r="374" spans="2:14" ht="15.75">
      <c r="B374" s="837"/>
      <c r="C374" s="840"/>
      <c r="D374" s="858"/>
      <c r="E374" s="855"/>
      <c r="F374" s="549">
        <v>3</v>
      </c>
      <c r="G374" s="550"/>
      <c r="H374" s="598" t="str">
        <f t="shared" si="6"/>
        <v>Belum Diisi</v>
      </c>
      <c r="I374" s="592" t="s">
        <v>26</v>
      </c>
      <c r="J374" s="593" t="str">
        <f>IF($D$372="Y/T","Isi Sasaran",IF($E$372=0,0,IF(I374="Y",1,IF(I374="T",0,"Isi Dulu"))))</f>
        <v>Isi Sasaran</v>
      </c>
      <c r="K374" s="592" t="s">
        <v>26</v>
      </c>
      <c r="L374" s="593" t="str">
        <f>IF($D$372="Y/T","Isi Sasaran",IF($E$372=0,0,IF(K374="Y",1,IF(K374="T",0,"Isi Dulu"))))</f>
        <v>Isi Sasaran</v>
      </c>
      <c r="M374" s="849"/>
      <c r="N374" s="852"/>
    </row>
    <row r="375" spans="2:14" ht="15.75">
      <c r="B375" s="837"/>
      <c r="C375" s="840"/>
      <c r="D375" s="858"/>
      <c r="E375" s="855"/>
      <c r="F375" s="549">
        <v>4</v>
      </c>
      <c r="G375" s="550"/>
      <c r="H375" s="598" t="str">
        <f t="shared" si="6"/>
        <v>Belum Diisi</v>
      </c>
      <c r="I375" s="592" t="s">
        <v>26</v>
      </c>
      <c r="J375" s="593" t="str">
        <f>IF($D$372="Y/T","Isi Sasaran",IF($E$372=0,0,IF(I375="Y",1,IF(I375="T",0,"Isi Dulu"))))</f>
        <v>Isi Sasaran</v>
      </c>
      <c r="K375" s="592" t="s">
        <v>26</v>
      </c>
      <c r="L375" s="593" t="str">
        <f>IF($D$372="Y/T","Isi Sasaran",IF($E$372=0,0,IF(K375="Y",1,IF(K375="T",0,"Isi Dulu"))))</f>
        <v>Isi Sasaran</v>
      </c>
      <c r="M375" s="849"/>
      <c r="N375" s="852"/>
    </row>
    <row r="376" spans="2:14" ht="15.75">
      <c r="B376" s="838"/>
      <c r="C376" s="841"/>
      <c r="D376" s="859"/>
      <c r="E376" s="856"/>
      <c r="F376" s="569">
        <v>5</v>
      </c>
      <c r="G376" s="570"/>
      <c r="H376" s="599" t="str">
        <f t="shared" ref="H376:H411" si="7">IF(OR(J376="Isi Dulu",L376="Isi Dulu",J376="Isi Sasaran",L376="Isi Sasaran"),"Belum Diisi",IF(SUM(J376,L376)=2,1,IF(SUM(J376,L376)=1,0,IF(SUM(J376,L376)=0,0,"Error"))))</f>
        <v>Belum Diisi</v>
      </c>
      <c r="I376" s="595" t="s">
        <v>26</v>
      </c>
      <c r="J376" s="596" t="str">
        <f>IF($D$372="Y/T","Isi Sasaran",IF($E$372=0,0,IF(I376="Y",1,IF(I376="T",0,"Isi Dulu"))))</f>
        <v>Isi Sasaran</v>
      </c>
      <c r="K376" s="595" t="s">
        <v>26</v>
      </c>
      <c r="L376" s="596" t="str">
        <f>IF($D$372="Y/T","Isi Sasaran",IF($E$372=0,0,IF(K376="Y",1,IF(K376="T",0,"Isi Dulu"))))</f>
        <v>Isi Sasaran</v>
      </c>
      <c r="M376" s="850"/>
      <c r="N376" s="853"/>
    </row>
    <row r="377" spans="2:14" ht="15.75">
      <c r="B377" s="836">
        <v>14</v>
      </c>
      <c r="C377" s="839"/>
      <c r="D377" s="857" t="s">
        <v>26</v>
      </c>
      <c r="E377" s="854" t="str">
        <f>IF(D377="Y",1,IF(D377="T",0,IF(D377="Y/T","Belum diisi","Error")))</f>
        <v>Belum diisi</v>
      </c>
      <c r="F377" s="528">
        <v>1</v>
      </c>
      <c r="G377" s="529"/>
      <c r="H377" s="600" t="str">
        <f t="shared" si="7"/>
        <v>Belum Diisi</v>
      </c>
      <c r="I377" s="590" t="s">
        <v>26</v>
      </c>
      <c r="J377" s="591" t="str">
        <f>IF($D$377="Y/T","Isi Sasaran",IF($E$377=0,0,IF(I377="Y",1,IF(I377="T",0,"Isi Dulu"))))</f>
        <v>Isi Sasaran</v>
      </c>
      <c r="K377" s="590" t="s">
        <v>26</v>
      </c>
      <c r="L377" s="591" t="str">
        <f>IF($D$377="Y/T","Isi Sasaran",IF($E$377=0,0,IF(K377="Y",1,IF(K377="T",0,"Isi Dulu"))))</f>
        <v>Isi Sasaran</v>
      </c>
      <c r="M377" s="848" t="s">
        <v>26</v>
      </c>
      <c r="N377" s="851" t="str">
        <f>IF(M377="Y",1,IF(M377="T",0,IF(M377="Y/T","Belum diisi","Error")))</f>
        <v>Belum diisi</v>
      </c>
    </row>
    <row r="378" spans="2:14" ht="15.75">
      <c r="B378" s="837"/>
      <c r="C378" s="840"/>
      <c r="D378" s="858"/>
      <c r="E378" s="855"/>
      <c r="F378" s="549">
        <v>2</v>
      </c>
      <c r="G378" s="550"/>
      <c r="H378" s="598" t="str">
        <f t="shared" si="7"/>
        <v>Belum Diisi</v>
      </c>
      <c r="I378" s="592" t="s">
        <v>26</v>
      </c>
      <c r="J378" s="593" t="str">
        <f>IF($D$377="Y/T","Isi Sasaran",IF($E$377=0,0,IF(I378="Y",1,IF(I378="T",0,"Isi Dulu"))))</f>
        <v>Isi Sasaran</v>
      </c>
      <c r="K378" s="592" t="s">
        <v>26</v>
      </c>
      <c r="L378" s="593" t="str">
        <f>IF($D$377="Y/T","Isi Sasaran",IF($E$377=0,0,IF(K378="Y",1,IF(K378="T",0,"Isi Dulu"))))</f>
        <v>Isi Sasaran</v>
      </c>
      <c r="M378" s="849"/>
      <c r="N378" s="852"/>
    </row>
    <row r="379" spans="2:14" ht="15.75">
      <c r="B379" s="837"/>
      <c r="C379" s="840"/>
      <c r="D379" s="858"/>
      <c r="E379" s="855"/>
      <c r="F379" s="549">
        <v>3</v>
      </c>
      <c r="G379" s="550"/>
      <c r="H379" s="598" t="str">
        <f t="shared" si="7"/>
        <v>Belum Diisi</v>
      </c>
      <c r="I379" s="592" t="s">
        <v>26</v>
      </c>
      <c r="J379" s="593" t="str">
        <f>IF($D$377="Y/T","Isi Sasaran",IF($E$377=0,0,IF(I379="Y",1,IF(I379="T",0,"Isi Dulu"))))</f>
        <v>Isi Sasaran</v>
      </c>
      <c r="K379" s="592" t="s">
        <v>26</v>
      </c>
      <c r="L379" s="593" t="str">
        <f>IF($D$377="Y/T","Isi Sasaran",IF($E$377=0,0,IF(K379="Y",1,IF(K379="T",0,"Isi Dulu"))))</f>
        <v>Isi Sasaran</v>
      </c>
      <c r="M379" s="849"/>
      <c r="N379" s="852"/>
    </row>
    <row r="380" spans="2:14" ht="15.75">
      <c r="B380" s="837"/>
      <c r="C380" s="840"/>
      <c r="D380" s="858"/>
      <c r="E380" s="855"/>
      <c r="F380" s="549">
        <v>4</v>
      </c>
      <c r="G380" s="550"/>
      <c r="H380" s="598" t="str">
        <f t="shared" si="7"/>
        <v>Belum Diisi</v>
      </c>
      <c r="I380" s="592" t="s">
        <v>26</v>
      </c>
      <c r="J380" s="593" t="str">
        <f>IF($D$377="Y/T","Isi Sasaran",IF($E$377=0,0,IF(I380="Y",1,IF(I380="T",0,"Isi Dulu"))))</f>
        <v>Isi Sasaran</v>
      </c>
      <c r="K380" s="592" t="s">
        <v>26</v>
      </c>
      <c r="L380" s="593" t="str">
        <f>IF($D$377="Y/T","Isi Sasaran",IF($E$377=0,0,IF(K380="Y",1,IF(K380="T",0,"Isi Dulu"))))</f>
        <v>Isi Sasaran</v>
      </c>
      <c r="M380" s="849"/>
      <c r="N380" s="852"/>
    </row>
    <row r="381" spans="2:14" ht="15.75">
      <c r="B381" s="838"/>
      <c r="C381" s="841"/>
      <c r="D381" s="859"/>
      <c r="E381" s="856"/>
      <c r="F381" s="569">
        <v>5</v>
      </c>
      <c r="G381" s="570"/>
      <c r="H381" s="599" t="str">
        <f t="shared" si="7"/>
        <v>Belum Diisi</v>
      </c>
      <c r="I381" s="595" t="s">
        <v>26</v>
      </c>
      <c r="J381" s="596" t="str">
        <f>IF($D$377="Y/T","Isi Sasaran",IF($E$377=0,0,IF(I381="Y",1,IF(I381="T",0,"Isi Dulu"))))</f>
        <v>Isi Sasaran</v>
      </c>
      <c r="K381" s="595" t="s">
        <v>26</v>
      </c>
      <c r="L381" s="596" t="str">
        <f>IF($D$377="Y/T","Isi Sasaran",IF($E$377=0,0,IF(K381="Y",1,IF(K381="T",0,"Isi Dulu"))))</f>
        <v>Isi Sasaran</v>
      </c>
      <c r="M381" s="850"/>
      <c r="N381" s="853"/>
    </row>
    <row r="382" spans="2:14" ht="15.75">
      <c r="B382" s="836">
        <v>15</v>
      </c>
      <c r="C382" s="839"/>
      <c r="D382" s="857" t="s">
        <v>26</v>
      </c>
      <c r="E382" s="854" t="str">
        <f>IF(D382="Y",1,IF(D382="T",0,IF(D382="Y/T","Belum diisi","Error")))</f>
        <v>Belum diisi</v>
      </c>
      <c r="F382" s="528">
        <v>1</v>
      </c>
      <c r="G382" s="529"/>
      <c r="H382" s="600" t="str">
        <f t="shared" si="7"/>
        <v>Belum Diisi</v>
      </c>
      <c r="I382" s="590" t="s">
        <v>26</v>
      </c>
      <c r="J382" s="591" t="str">
        <f>IF($D$382="Y/T","Isi Sasaran",IF($E$382=0,0,IF(I382="Y",1,IF(I382="T",0,"Isi Dulu"))))</f>
        <v>Isi Sasaran</v>
      </c>
      <c r="K382" s="590" t="s">
        <v>26</v>
      </c>
      <c r="L382" s="591" t="str">
        <f>IF($D$382="Y/T","Isi Sasaran",IF($E$382=0,0,IF(K382="Y",1,IF(K382="T",0,"Isi Dulu"))))</f>
        <v>Isi Sasaran</v>
      </c>
      <c r="M382" s="848" t="s">
        <v>26</v>
      </c>
      <c r="N382" s="851" t="str">
        <f>IF(M382="Y",1,IF(M382="T",0,IF(M382="Y/T","Belum diisi","Error")))</f>
        <v>Belum diisi</v>
      </c>
    </row>
    <row r="383" spans="2:14" ht="15.75">
      <c r="B383" s="837"/>
      <c r="C383" s="840"/>
      <c r="D383" s="858"/>
      <c r="E383" s="855"/>
      <c r="F383" s="549">
        <v>2</v>
      </c>
      <c r="G383" s="550"/>
      <c r="H383" s="598" t="str">
        <f t="shared" si="7"/>
        <v>Belum Diisi</v>
      </c>
      <c r="I383" s="592" t="s">
        <v>26</v>
      </c>
      <c r="J383" s="593" t="str">
        <f>IF($D$382="Y/T","Isi Sasaran",IF($E$382=0,0,IF(I383="Y",1,IF(I383="T",0,"Isi Dulu"))))</f>
        <v>Isi Sasaran</v>
      </c>
      <c r="K383" s="592" t="s">
        <v>26</v>
      </c>
      <c r="L383" s="593" t="str">
        <f>IF($D$382="Y/T","Isi Sasaran",IF($E$382=0,0,IF(K383="Y",1,IF(K383="T",0,"Isi Dulu"))))</f>
        <v>Isi Sasaran</v>
      </c>
      <c r="M383" s="849"/>
      <c r="N383" s="852"/>
    </row>
    <row r="384" spans="2:14" ht="15.75">
      <c r="B384" s="837"/>
      <c r="C384" s="840"/>
      <c r="D384" s="858"/>
      <c r="E384" s="855"/>
      <c r="F384" s="549">
        <v>3</v>
      </c>
      <c r="G384" s="550"/>
      <c r="H384" s="598" t="str">
        <f t="shared" si="7"/>
        <v>Belum Diisi</v>
      </c>
      <c r="I384" s="592" t="s">
        <v>26</v>
      </c>
      <c r="J384" s="593" t="str">
        <f>IF($D$382="Y/T","Isi Sasaran",IF($E$382=0,0,IF(I384="Y",1,IF(I384="T",0,"Isi Dulu"))))</f>
        <v>Isi Sasaran</v>
      </c>
      <c r="K384" s="592" t="s">
        <v>26</v>
      </c>
      <c r="L384" s="593" t="str">
        <f>IF($D$382="Y/T","Isi Sasaran",IF($E$382=0,0,IF(K384="Y",1,IF(K384="T",0,"Isi Dulu"))))</f>
        <v>Isi Sasaran</v>
      </c>
      <c r="M384" s="849"/>
      <c r="N384" s="852"/>
    </row>
    <row r="385" spans="2:14" ht="15.75">
      <c r="B385" s="837"/>
      <c r="C385" s="840"/>
      <c r="D385" s="858"/>
      <c r="E385" s="855"/>
      <c r="F385" s="549">
        <v>4</v>
      </c>
      <c r="G385" s="550"/>
      <c r="H385" s="598" t="str">
        <f t="shared" si="7"/>
        <v>Belum Diisi</v>
      </c>
      <c r="I385" s="592" t="s">
        <v>26</v>
      </c>
      <c r="J385" s="593" t="str">
        <f>IF($D$382="Y/T","Isi Sasaran",IF($E$382=0,0,IF(I385="Y",1,IF(I385="T",0,"Isi Dulu"))))</f>
        <v>Isi Sasaran</v>
      </c>
      <c r="K385" s="592" t="s">
        <v>26</v>
      </c>
      <c r="L385" s="593" t="str">
        <f>IF($D$382="Y/T","Isi Sasaran",IF($E$382=0,0,IF(K385="Y",1,IF(K385="T",0,"Isi Dulu"))))</f>
        <v>Isi Sasaran</v>
      </c>
      <c r="M385" s="849"/>
      <c r="N385" s="852"/>
    </row>
    <row r="386" spans="2:14" ht="15.75">
      <c r="B386" s="838"/>
      <c r="C386" s="841"/>
      <c r="D386" s="859"/>
      <c r="E386" s="856"/>
      <c r="F386" s="569">
        <v>5</v>
      </c>
      <c r="G386" s="570"/>
      <c r="H386" s="599" t="str">
        <f t="shared" si="7"/>
        <v>Belum Diisi</v>
      </c>
      <c r="I386" s="595" t="s">
        <v>26</v>
      </c>
      <c r="J386" s="596" t="str">
        <f>IF($D$382="Y/T","Isi Sasaran",IF($E$382=0,0,IF(I386="Y",1,IF(I386="T",0,"Isi Dulu"))))</f>
        <v>Isi Sasaran</v>
      </c>
      <c r="K386" s="595" t="s">
        <v>26</v>
      </c>
      <c r="L386" s="596" t="str">
        <f>IF($D$382="Y/T","Isi Sasaran",IF($E$382=0,0,IF(K386="Y",1,IF(K386="T",0,"Isi Dulu"))))</f>
        <v>Isi Sasaran</v>
      </c>
      <c r="M386" s="850"/>
      <c r="N386" s="853"/>
    </row>
    <row r="387" spans="2:14" ht="15.75">
      <c r="B387" s="836">
        <v>16</v>
      </c>
      <c r="C387" s="839"/>
      <c r="D387" s="857" t="s">
        <v>26</v>
      </c>
      <c r="E387" s="854" t="str">
        <f>IF(D387="Y",1,IF(D387="T",0,IF(D387="Y/T","Belum diisi","Error")))</f>
        <v>Belum diisi</v>
      </c>
      <c r="F387" s="528">
        <v>1</v>
      </c>
      <c r="G387" s="529"/>
      <c r="H387" s="600" t="str">
        <f t="shared" si="7"/>
        <v>Belum Diisi</v>
      </c>
      <c r="I387" s="590" t="s">
        <v>26</v>
      </c>
      <c r="J387" s="591" t="str">
        <f>IF($D$387="Y/T","Isi Sasaran",IF($E$387=0,0,IF(I387="Y",1,IF(I387="T",0,"Isi Dulu"))))</f>
        <v>Isi Sasaran</v>
      </c>
      <c r="K387" s="590" t="s">
        <v>26</v>
      </c>
      <c r="L387" s="591" t="str">
        <f>IF($D$387="Y/T","Isi Sasaran",IF($E$387=0,0,IF(K387="Y",1,IF(K387="T",0,"Isi Dulu"))))</f>
        <v>Isi Sasaran</v>
      </c>
      <c r="M387" s="848" t="s">
        <v>26</v>
      </c>
      <c r="N387" s="851" t="str">
        <f>IF(M387="Y",1,IF(M387="T",0,IF(M387="Y/T","Belum diisi","Error")))</f>
        <v>Belum diisi</v>
      </c>
    </row>
    <row r="388" spans="2:14" ht="15.75">
      <c r="B388" s="837"/>
      <c r="C388" s="840"/>
      <c r="D388" s="858"/>
      <c r="E388" s="855"/>
      <c r="F388" s="549">
        <v>2</v>
      </c>
      <c r="G388" s="550"/>
      <c r="H388" s="598" t="str">
        <f t="shared" si="7"/>
        <v>Belum Diisi</v>
      </c>
      <c r="I388" s="592" t="s">
        <v>26</v>
      </c>
      <c r="J388" s="593" t="str">
        <f>IF($D$387="Y/T","Isi Sasaran",IF($E$387=0,0,IF(I388="Y",1,IF(I388="T",0,"Isi Dulu"))))</f>
        <v>Isi Sasaran</v>
      </c>
      <c r="K388" s="592" t="s">
        <v>26</v>
      </c>
      <c r="L388" s="593" t="str">
        <f>IF($D$387="Y/T","Isi Sasaran",IF($E$387=0,0,IF(K388="Y",1,IF(K388="T",0,"Isi Dulu"))))</f>
        <v>Isi Sasaran</v>
      </c>
      <c r="M388" s="849"/>
      <c r="N388" s="852"/>
    </row>
    <row r="389" spans="2:14" ht="15.75">
      <c r="B389" s="837"/>
      <c r="C389" s="840"/>
      <c r="D389" s="858"/>
      <c r="E389" s="855"/>
      <c r="F389" s="549">
        <v>3</v>
      </c>
      <c r="G389" s="550"/>
      <c r="H389" s="598" t="str">
        <f t="shared" si="7"/>
        <v>Belum Diisi</v>
      </c>
      <c r="I389" s="592" t="s">
        <v>26</v>
      </c>
      <c r="J389" s="593" t="str">
        <f>IF($D$387="Y/T","Isi Sasaran",IF($E$387=0,0,IF(I389="Y",1,IF(I389="T",0,"Isi Dulu"))))</f>
        <v>Isi Sasaran</v>
      </c>
      <c r="K389" s="592" t="s">
        <v>26</v>
      </c>
      <c r="L389" s="593" t="str">
        <f>IF($D$387="Y/T","Isi Sasaran",IF($E$387=0,0,IF(K389="Y",1,IF(K389="T",0,"Isi Dulu"))))</f>
        <v>Isi Sasaran</v>
      </c>
      <c r="M389" s="849"/>
      <c r="N389" s="852"/>
    </row>
    <row r="390" spans="2:14" ht="15.75">
      <c r="B390" s="837"/>
      <c r="C390" s="840"/>
      <c r="D390" s="858"/>
      <c r="E390" s="855"/>
      <c r="F390" s="549">
        <v>4</v>
      </c>
      <c r="G390" s="550"/>
      <c r="H390" s="598" t="str">
        <f t="shared" si="7"/>
        <v>Belum Diisi</v>
      </c>
      <c r="I390" s="592" t="s">
        <v>26</v>
      </c>
      <c r="J390" s="593" t="str">
        <f>IF($D$387="Y/T","Isi Sasaran",IF($E$387=0,0,IF(I390="Y",1,IF(I390="T",0,"Isi Dulu"))))</f>
        <v>Isi Sasaran</v>
      </c>
      <c r="K390" s="592" t="s">
        <v>26</v>
      </c>
      <c r="L390" s="593" t="str">
        <f>IF($D$387="Y/T","Isi Sasaran",IF($E$387=0,0,IF(K390="Y",1,IF(K390="T",0,"Isi Dulu"))))</f>
        <v>Isi Sasaran</v>
      </c>
      <c r="M390" s="849"/>
      <c r="N390" s="852"/>
    </row>
    <row r="391" spans="2:14" ht="15.75">
      <c r="B391" s="838"/>
      <c r="C391" s="841"/>
      <c r="D391" s="859"/>
      <c r="E391" s="856"/>
      <c r="F391" s="569">
        <v>5</v>
      </c>
      <c r="G391" s="570"/>
      <c r="H391" s="599" t="str">
        <f t="shared" si="7"/>
        <v>Belum Diisi</v>
      </c>
      <c r="I391" s="595" t="s">
        <v>26</v>
      </c>
      <c r="J391" s="596" t="str">
        <f>IF($D$387="Y/T","Isi Sasaran",IF($E$387=0,0,IF(I391="Y",1,IF(I391="T",0,"Isi Dulu"))))</f>
        <v>Isi Sasaran</v>
      </c>
      <c r="K391" s="595" t="s">
        <v>26</v>
      </c>
      <c r="L391" s="596" t="str">
        <f>IF($D$387="Y/T","Isi Sasaran",IF($E$387=0,0,IF(K391="Y",1,IF(K391="T",0,"Isi Dulu"))))</f>
        <v>Isi Sasaran</v>
      </c>
      <c r="M391" s="850"/>
      <c r="N391" s="853"/>
    </row>
    <row r="392" spans="2:14" ht="15.75">
      <c r="B392" s="836">
        <v>17</v>
      </c>
      <c r="C392" s="839"/>
      <c r="D392" s="857" t="s">
        <v>26</v>
      </c>
      <c r="E392" s="854" t="str">
        <f>IF(D392="Y",1,IF(D392="T",0,IF(D392="Y/T","Belum diisi","Error")))</f>
        <v>Belum diisi</v>
      </c>
      <c r="F392" s="528">
        <v>1</v>
      </c>
      <c r="G392" s="529"/>
      <c r="H392" s="600" t="str">
        <f t="shared" si="7"/>
        <v>Belum Diisi</v>
      </c>
      <c r="I392" s="590" t="s">
        <v>26</v>
      </c>
      <c r="J392" s="591" t="str">
        <f>IF($D$392="Y/T","Isi Sasaran",IF($E$392=0,0,IF(I392="Y",1,IF(I392="T",0,"Isi Dulu"))))</f>
        <v>Isi Sasaran</v>
      </c>
      <c r="K392" s="590" t="s">
        <v>26</v>
      </c>
      <c r="L392" s="591" t="str">
        <f>IF($D$392="Y/T","Isi Sasaran",IF($E$392=0,0,IF(K392="Y",1,IF(K392="T",0,"Isi Dulu"))))</f>
        <v>Isi Sasaran</v>
      </c>
      <c r="M392" s="848" t="s">
        <v>26</v>
      </c>
      <c r="N392" s="851" t="str">
        <f>IF(M392="Y",1,IF(M392="T",0,IF(M392="Y/T","Belum diisi","Error")))</f>
        <v>Belum diisi</v>
      </c>
    </row>
    <row r="393" spans="2:14" ht="15.75">
      <c r="B393" s="837"/>
      <c r="C393" s="840"/>
      <c r="D393" s="858"/>
      <c r="E393" s="855"/>
      <c r="F393" s="549">
        <v>2</v>
      </c>
      <c r="G393" s="550"/>
      <c r="H393" s="598" t="str">
        <f t="shared" si="7"/>
        <v>Belum Diisi</v>
      </c>
      <c r="I393" s="592" t="s">
        <v>26</v>
      </c>
      <c r="J393" s="593" t="str">
        <f>IF($D$392="Y/T","Isi Sasaran",IF($E$392=0,0,IF(I393="Y",1,IF(I393="T",0,"Isi Dulu"))))</f>
        <v>Isi Sasaran</v>
      </c>
      <c r="K393" s="592" t="s">
        <v>26</v>
      </c>
      <c r="L393" s="593" t="str">
        <f>IF($D$392="Y/T","Isi Sasaran",IF($E$392=0,0,IF(K393="Y",1,IF(K393="T",0,"Isi Dulu"))))</f>
        <v>Isi Sasaran</v>
      </c>
      <c r="M393" s="849"/>
      <c r="N393" s="852"/>
    </row>
    <row r="394" spans="2:14" ht="15.75">
      <c r="B394" s="837"/>
      <c r="C394" s="840"/>
      <c r="D394" s="858"/>
      <c r="E394" s="855"/>
      <c r="F394" s="549">
        <v>3</v>
      </c>
      <c r="G394" s="550"/>
      <c r="H394" s="598" t="str">
        <f t="shared" si="7"/>
        <v>Belum Diisi</v>
      </c>
      <c r="I394" s="592" t="s">
        <v>26</v>
      </c>
      <c r="J394" s="593" t="str">
        <f>IF($D$392="Y/T","Isi Sasaran",IF($E$392=0,0,IF(I394="Y",1,IF(I394="T",0,"Isi Dulu"))))</f>
        <v>Isi Sasaran</v>
      </c>
      <c r="K394" s="592" t="s">
        <v>26</v>
      </c>
      <c r="L394" s="593" t="str">
        <f>IF($D$392="Y/T","Isi Sasaran",IF($E$392=0,0,IF(K394="Y",1,IF(K394="T",0,"Isi Dulu"))))</f>
        <v>Isi Sasaran</v>
      </c>
      <c r="M394" s="849"/>
      <c r="N394" s="852"/>
    </row>
    <row r="395" spans="2:14" ht="15.75">
      <c r="B395" s="837"/>
      <c r="C395" s="840"/>
      <c r="D395" s="858"/>
      <c r="E395" s="855"/>
      <c r="F395" s="549">
        <v>4</v>
      </c>
      <c r="G395" s="550"/>
      <c r="H395" s="598" t="str">
        <f t="shared" si="7"/>
        <v>Belum Diisi</v>
      </c>
      <c r="I395" s="592" t="s">
        <v>26</v>
      </c>
      <c r="J395" s="593" t="str">
        <f>IF($D$392="Y/T","Isi Sasaran",IF($E$392=0,0,IF(I395="Y",1,IF(I395="T",0,"Isi Dulu"))))</f>
        <v>Isi Sasaran</v>
      </c>
      <c r="K395" s="592" t="s">
        <v>26</v>
      </c>
      <c r="L395" s="593" t="str">
        <f>IF($D$392="Y/T","Isi Sasaran",IF($E$392=0,0,IF(K395="Y",1,IF(K395="T",0,"Isi Dulu"))))</f>
        <v>Isi Sasaran</v>
      </c>
      <c r="M395" s="849"/>
      <c r="N395" s="852"/>
    </row>
    <row r="396" spans="2:14" ht="15.75">
      <c r="B396" s="838"/>
      <c r="C396" s="841"/>
      <c r="D396" s="859"/>
      <c r="E396" s="856"/>
      <c r="F396" s="569">
        <v>5</v>
      </c>
      <c r="G396" s="570"/>
      <c r="H396" s="599" t="str">
        <f t="shared" si="7"/>
        <v>Belum Diisi</v>
      </c>
      <c r="I396" s="595" t="s">
        <v>26</v>
      </c>
      <c r="J396" s="596" t="str">
        <f>IF($D$392="Y/T","Isi Sasaran",IF($E$392=0,0,IF(I396="Y",1,IF(I396="T",0,"Isi Dulu"))))</f>
        <v>Isi Sasaran</v>
      </c>
      <c r="K396" s="595" t="s">
        <v>26</v>
      </c>
      <c r="L396" s="596" t="str">
        <f>IF($D$392="Y/T","Isi Sasaran",IF($E$392=0,0,IF(K396="Y",1,IF(K396="T",0,"Isi Dulu"))))</f>
        <v>Isi Sasaran</v>
      </c>
      <c r="M396" s="850"/>
      <c r="N396" s="853"/>
    </row>
    <row r="397" spans="2:14" ht="15.75">
      <c r="B397" s="836">
        <v>18</v>
      </c>
      <c r="C397" s="839"/>
      <c r="D397" s="857" t="s">
        <v>26</v>
      </c>
      <c r="E397" s="854" t="str">
        <f>IF(D397="Y",1,IF(D397="T",0,IF(D397="Y/T","Belum diisi","Error")))</f>
        <v>Belum diisi</v>
      </c>
      <c r="F397" s="528">
        <v>1</v>
      </c>
      <c r="G397" s="529"/>
      <c r="H397" s="600" t="str">
        <f t="shared" si="7"/>
        <v>Belum Diisi</v>
      </c>
      <c r="I397" s="590" t="s">
        <v>26</v>
      </c>
      <c r="J397" s="591" t="str">
        <f>IF($D$397="Y/T","Isi Sasaran",IF($E$397=0,0,IF(I397="Y",1,IF(I397="T",0,"Isi Dulu"))))</f>
        <v>Isi Sasaran</v>
      </c>
      <c r="K397" s="590" t="s">
        <v>26</v>
      </c>
      <c r="L397" s="591" t="str">
        <f>IF($D$397="Y/T","Isi Sasaran",IF($E$397=0,0,IF(K397="Y",1,IF(K397="T",0,"Isi Dulu"))))</f>
        <v>Isi Sasaran</v>
      </c>
      <c r="M397" s="848" t="s">
        <v>26</v>
      </c>
      <c r="N397" s="851" t="str">
        <f>IF(M397="Y",1,IF(M397="T",0,IF(M397="Y/T","Belum diisi","Error")))</f>
        <v>Belum diisi</v>
      </c>
    </row>
    <row r="398" spans="2:14" ht="15.75">
      <c r="B398" s="837"/>
      <c r="C398" s="840"/>
      <c r="D398" s="858"/>
      <c r="E398" s="855"/>
      <c r="F398" s="549">
        <v>2</v>
      </c>
      <c r="G398" s="550"/>
      <c r="H398" s="598" t="str">
        <f t="shared" si="7"/>
        <v>Belum Diisi</v>
      </c>
      <c r="I398" s="592" t="s">
        <v>26</v>
      </c>
      <c r="J398" s="593" t="str">
        <f>IF($D$397="Y/T","Isi Sasaran",IF($E$397=0,0,IF(I398="Y",1,IF(I398="T",0,"Isi Dulu"))))</f>
        <v>Isi Sasaran</v>
      </c>
      <c r="K398" s="592" t="s">
        <v>26</v>
      </c>
      <c r="L398" s="593" t="str">
        <f>IF($D$397="Y/T","Isi Sasaran",IF($E$397=0,0,IF(K398="Y",1,IF(K398="T",0,"Isi Dulu"))))</f>
        <v>Isi Sasaran</v>
      </c>
      <c r="M398" s="849"/>
      <c r="N398" s="852"/>
    </row>
    <row r="399" spans="2:14" ht="15.75">
      <c r="B399" s="837"/>
      <c r="C399" s="840"/>
      <c r="D399" s="858"/>
      <c r="E399" s="855"/>
      <c r="F399" s="549">
        <v>3</v>
      </c>
      <c r="G399" s="550"/>
      <c r="H399" s="598" t="str">
        <f t="shared" si="7"/>
        <v>Belum Diisi</v>
      </c>
      <c r="I399" s="592" t="s">
        <v>26</v>
      </c>
      <c r="J399" s="593" t="str">
        <f>IF($D$397="Y/T","Isi Sasaran",IF($E$397=0,0,IF(I399="Y",1,IF(I399="T",0,"Isi Dulu"))))</f>
        <v>Isi Sasaran</v>
      </c>
      <c r="K399" s="592" t="s">
        <v>26</v>
      </c>
      <c r="L399" s="593" t="str">
        <f>IF($D$397="Y/T","Isi Sasaran",IF($E$397=0,0,IF(K399="Y",1,IF(K399="T",0,"Isi Dulu"))))</f>
        <v>Isi Sasaran</v>
      </c>
      <c r="M399" s="849"/>
      <c r="N399" s="852"/>
    </row>
    <row r="400" spans="2:14" ht="15.75">
      <c r="B400" s="837"/>
      <c r="C400" s="840"/>
      <c r="D400" s="858"/>
      <c r="E400" s="855"/>
      <c r="F400" s="549">
        <v>4</v>
      </c>
      <c r="G400" s="550"/>
      <c r="H400" s="598" t="str">
        <f t="shared" si="7"/>
        <v>Belum Diisi</v>
      </c>
      <c r="I400" s="592" t="s">
        <v>26</v>
      </c>
      <c r="J400" s="593" t="str">
        <f>IF($D$397="Y/T","Isi Sasaran",IF($E$397=0,0,IF(I400="Y",1,IF(I400="T",0,"Isi Dulu"))))</f>
        <v>Isi Sasaran</v>
      </c>
      <c r="K400" s="592" t="s">
        <v>26</v>
      </c>
      <c r="L400" s="593" t="str">
        <f>IF($D$397="Y/T","Isi Sasaran",IF($E$397=0,0,IF(K400="Y",1,IF(K400="T",0,"Isi Dulu"))))</f>
        <v>Isi Sasaran</v>
      </c>
      <c r="M400" s="849"/>
      <c r="N400" s="852"/>
    </row>
    <row r="401" spans="2:14" ht="15.75">
      <c r="B401" s="838"/>
      <c r="C401" s="841"/>
      <c r="D401" s="859"/>
      <c r="E401" s="856"/>
      <c r="F401" s="569">
        <v>5</v>
      </c>
      <c r="G401" s="570"/>
      <c r="H401" s="599" t="str">
        <f t="shared" si="7"/>
        <v>Belum Diisi</v>
      </c>
      <c r="I401" s="595" t="s">
        <v>26</v>
      </c>
      <c r="J401" s="596" t="str">
        <f>IF($D$397="Y/T","Isi Sasaran",IF($E$397=0,0,IF(I401="Y",1,IF(I401="T",0,"Isi Dulu"))))</f>
        <v>Isi Sasaran</v>
      </c>
      <c r="K401" s="595" t="s">
        <v>26</v>
      </c>
      <c r="L401" s="596" t="str">
        <f>IF($D$397="Y/T","Isi Sasaran",IF($E$397=0,0,IF(K401="Y",1,IF(K401="T",0,"Isi Dulu"))))</f>
        <v>Isi Sasaran</v>
      </c>
      <c r="M401" s="850"/>
      <c r="N401" s="853"/>
    </row>
    <row r="402" spans="2:14" ht="15.75">
      <c r="B402" s="836">
        <v>19</v>
      </c>
      <c r="C402" s="839"/>
      <c r="D402" s="857" t="s">
        <v>26</v>
      </c>
      <c r="E402" s="854" t="str">
        <f>IF(D402="Y",1,IF(D402="T",0,IF(D402="Y/T","Belum diisi","Error")))</f>
        <v>Belum diisi</v>
      </c>
      <c r="F402" s="528">
        <v>1</v>
      </c>
      <c r="G402" s="529"/>
      <c r="H402" s="600" t="str">
        <f t="shared" si="7"/>
        <v>Belum Diisi</v>
      </c>
      <c r="I402" s="590" t="s">
        <v>26</v>
      </c>
      <c r="J402" s="591" t="str">
        <f>IF($D$402="Y/T","Isi Sasaran",IF($E$402=0,0,IF(I402="Y",1,IF(I402="T",0,"Isi Dulu"))))</f>
        <v>Isi Sasaran</v>
      </c>
      <c r="K402" s="590" t="s">
        <v>26</v>
      </c>
      <c r="L402" s="591" t="str">
        <f>IF($D$402="Y/T","Isi Sasaran",IF($E$402=0,0,IF(K402="Y",1,IF(K402="T",0,"Isi Dulu"))))</f>
        <v>Isi Sasaran</v>
      </c>
      <c r="M402" s="848" t="s">
        <v>26</v>
      </c>
      <c r="N402" s="851" t="str">
        <f>IF(M402="Y",1,IF(M402="T",0,IF(M402="Y/T","Belum diisi","Error")))</f>
        <v>Belum diisi</v>
      </c>
    </row>
    <row r="403" spans="2:14" ht="15.75">
      <c r="B403" s="837"/>
      <c r="C403" s="840"/>
      <c r="D403" s="858"/>
      <c r="E403" s="855"/>
      <c r="F403" s="549">
        <v>2</v>
      </c>
      <c r="G403" s="550"/>
      <c r="H403" s="598" t="str">
        <f t="shared" si="7"/>
        <v>Belum Diisi</v>
      </c>
      <c r="I403" s="592" t="s">
        <v>26</v>
      </c>
      <c r="J403" s="593" t="str">
        <f>IF($D$402="Y/T","Isi Sasaran",IF($E$402=0,0,IF(I403="Y",1,IF(I403="T",0,"Isi Dulu"))))</f>
        <v>Isi Sasaran</v>
      </c>
      <c r="K403" s="592" t="s">
        <v>26</v>
      </c>
      <c r="L403" s="593" t="str">
        <f>IF($D$402="Y/T","Isi Sasaran",IF($E$402=0,0,IF(K403="Y",1,IF(K403="T",0,"Isi Dulu"))))</f>
        <v>Isi Sasaran</v>
      </c>
      <c r="M403" s="849"/>
      <c r="N403" s="852"/>
    </row>
    <row r="404" spans="2:14" ht="15.75">
      <c r="B404" s="837"/>
      <c r="C404" s="840"/>
      <c r="D404" s="858"/>
      <c r="E404" s="855"/>
      <c r="F404" s="549">
        <v>3</v>
      </c>
      <c r="G404" s="550"/>
      <c r="H404" s="598" t="str">
        <f t="shared" si="7"/>
        <v>Belum Diisi</v>
      </c>
      <c r="I404" s="592" t="s">
        <v>26</v>
      </c>
      <c r="J404" s="593" t="str">
        <f>IF($D$402="Y/T","Isi Sasaran",IF($E$402=0,0,IF(I404="Y",1,IF(I404="T",0,"Isi Dulu"))))</f>
        <v>Isi Sasaran</v>
      </c>
      <c r="K404" s="592" t="s">
        <v>26</v>
      </c>
      <c r="L404" s="593" t="str">
        <f>IF($D$402="Y/T","Isi Sasaran",IF($E$402=0,0,IF(K404="Y",1,IF(K404="T",0,"Isi Dulu"))))</f>
        <v>Isi Sasaran</v>
      </c>
      <c r="M404" s="849"/>
      <c r="N404" s="852"/>
    </row>
    <row r="405" spans="2:14" ht="15.75">
      <c r="B405" s="837"/>
      <c r="C405" s="840"/>
      <c r="D405" s="858"/>
      <c r="E405" s="855"/>
      <c r="F405" s="549">
        <v>4</v>
      </c>
      <c r="G405" s="550"/>
      <c r="H405" s="598" t="str">
        <f t="shared" si="7"/>
        <v>Belum Diisi</v>
      </c>
      <c r="I405" s="592" t="s">
        <v>26</v>
      </c>
      <c r="J405" s="593" t="str">
        <f>IF($D$402="Y/T","Isi Sasaran",IF($E$402=0,0,IF(I405="Y",1,IF(I405="T",0,"Isi Dulu"))))</f>
        <v>Isi Sasaran</v>
      </c>
      <c r="K405" s="592" t="s">
        <v>26</v>
      </c>
      <c r="L405" s="593" t="str">
        <f>IF($D$402="Y/T","Isi Sasaran",IF($E$402=0,0,IF(K405="Y",1,IF(K405="T",0,"Isi Dulu"))))</f>
        <v>Isi Sasaran</v>
      </c>
      <c r="M405" s="849"/>
      <c r="N405" s="852"/>
    </row>
    <row r="406" spans="2:14" ht="15.75">
      <c r="B406" s="838"/>
      <c r="C406" s="841"/>
      <c r="D406" s="859"/>
      <c r="E406" s="856"/>
      <c r="F406" s="569">
        <v>5</v>
      </c>
      <c r="G406" s="570"/>
      <c r="H406" s="599" t="str">
        <f t="shared" si="7"/>
        <v>Belum Diisi</v>
      </c>
      <c r="I406" s="595" t="s">
        <v>26</v>
      </c>
      <c r="J406" s="596" t="str">
        <f>IF($D$402="Y/T","Isi Sasaran",IF($E$402=0,0,IF(I406="Y",1,IF(I406="T",0,"Isi Dulu"))))</f>
        <v>Isi Sasaran</v>
      </c>
      <c r="K406" s="595" t="s">
        <v>26</v>
      </c>
      <c r="L406" s="596" t="str">
        <f>IF($D$402="Y/T","Isi Sasaran",IF($E$402=0,0,IF(K406="Y",1,IF(K406="T",0,"Isi Dulu"))))</f>
        <v>Isi Sasaran</v>
      </c>
      <c r="M406" s="850"/>
      <c r="N406" s="853"/>
    </row>
    <row r="407" spans="2:14" ht="15.75">
      <c r="B407" s="836">
        <v>20</v>
      </c>
      <c r="C407" s="839"/>
      <c r="D407" s="857" t="s">
        <v>26</v>
      </c>
      <c r="E407" s="854" t="str">
        <f>IF(D407="Y",1,IF(D407="T",0,IF(D407="Y/T","Belum diisi","Error")))</f>
        <v>Belum diisi</v>
      </c>
      <c r="F407" s="528">
        <v>1</v>
      </c>
      <c r="G407" s="529"/>
      <c r="H407" s="600" t="str">
        <f t="shared" si="7"/>
        <v>Belum Diisi</v>
      </c>
      <c r="I407" s="590" t="s">
        <v>26</v>
      </c>
      <c r="J407" s="591" t="str">
        <f>IF($D$407="Y/T","Isi Sasaran",IF($E$407=0,0,IF(I407="Y",1,IF(I407="T",0,"Isi Dulu"))))</f>
        <v>Isi Sasaran</v>
      </c>
      <c r="K407" s="590" t="s">
        <v>26</v>
      </c>
      <c r="L407" s="591" t="str">
        <f>IF($D$407="Y/T","Isi Sasaran",IF($E$407=0,0,IF(K407="Y",1,IF(K407="T",0,"Isi Dulu"))))</f>
        <v>Isi Sasaran</v>
      </c>
      <c r="M407" s="848" t="s">
        <v>26</v>
      </c>
      <c r="N407" s="851" t="str">
        <f>IF(M407="Y",1,IF(M407="T",0,IF(M407="Y/T","Belum diisi","Error")))</f>
        <v>Belum diisi</v>
      </c>
    </row>
    <row r="408" spans="2:14" ht="15.75">
      <c r="B408" s="837"/>
      <c r="C408" s="840"/>
      <c r="D408" s="858"/>
      <c r="E408" s="855"/>
      <c r="F408" s="549">
        <v>2</v>
      </c>
      <c r="G408" s="550"/>
      <c r="H408" s="598" t="str">
        <f t="shared" si="7"/>
        <v>Belum Diisi</v>
      </c>
      <c r="I408" s="592" t="s">
        <v>26</v>
      </c>
      <c r="J408" s="593" t="str">
        <f>IF($D$407="Y/T","Isi Sasaran",IF($E$407=0,0,IF(I408="Y",1,IF(I408="T",0,"Isi Dulu"))))</f>
        <v>Isi Sasaran</v>
      </c>
      <c r="K408" s="592" t="s">
        <v>26</v>
      </c>
      <c r="L408" s="593" t="str">
        <f>IF($D$407="Y/T","Isi Sasaran",IF($E$407=0,0,IF(K408="Y",1,IF(K408="T",0,"Isi Dulu"))))</f>
        <v>Isi Sasaran</v>
      </c>
      <c r="M408" s="849"/>
      <c r="N408" s="852"/>
    </row>
    <row r="409" spans="2:14" ht="15.75">
      <c r="B409" s="837"/>
      <c r="C409" s="840"/>
      <c r="D409" s="858"/>
      <c r="E409" s="855"/>
      <c r="F409" s="549">
        <v>3</v>
      </c>
      <c r="G409" s="550"/>
      <c r="H409" s="598" t="str">
        <f t="shared" si="7"/>
        <v>Belum Diisi</v>
      </c>
      <c r="I409" s="592" t="s">
        <v>26</v>
      </c>
      <c r="J409" s="593" t="str">
        <f>IF($D$407="Y/T","Isi Sasaran",IF($E$407=0,0,IF(I409="Y",1,IF(I409="T",0,"Isi Dulu"))))</f>
        <v>Isi Sasaran</v>
      </c>
      <c r="K409" s="592" t="s">
        <v>26</v>
      </c>
      <c r="L409" s="593" t="str">
        <f>IF($D$407="Y/T","Isi Sasaran",IF($E$407=0,0,IF(K409="Y",1,IF(K409="T",0,"Isi Dulu"))))</f>
        <v>Isi Sasaran</v>
      </c>
      <c r="M409" s="849"/>
      <c r="N409" s="852"/>
    </row>
    <row r="410" spans="2:14" ht="15.75">
      <c r="B410" s="837"/>
      <c r="C410" s="840"/>
      <c r="D410" s="858"/>
      <c r="E410" s="855"/>
      <c r="F410" s="549">
        <v>4</v>
      </c>
      <c r="G410" s="550"/>
      <c r="H410" s="598" t="str">
        <f t="shared" si="7"/>
        <v>Belum Diisi</v>
      </c>
      <c r="I410" s="592" t="s">
        <v>26</v>
      </c>
      <c r="J410" s="593" t="str">
        <f>IF($D$407="Y/T","Isi Sasaran",IF($E$407=0,0,IF(I410="Y",1,IF(I410="T",0,"Isi Dulu"))))</f>
        <v>Isi Sasaran</v>
      </c>
      <c r="K410" s="592" t="s">
        <v>26</v>
      </c>
      <c r="L410" s="593" t="str">
        <f>IF($D$407="Y/T","Isi Sasaran",IF($E$407=0,0,IF(K410="Y",1,IF(K410="T",0,"Isi Dulu"))))</f>
        <v>Isi Sasaran</v>
      </c>
      <c r="M410" s="849"/>
      <c r="N410" s="852"/>
    </row>
    <row r="411" spans="2:14" ht="15.75">
      <c r="B411" s="838"/>
      <c r="C411" s="841"/>
      <c r="D411" s="859"/>
      <c r="E411" s="856"/>
      <c r="F411" s="569">
        <v>5</v>
      </c>
      <c r="G411" s="570"/>
      <c r="H411" s="599" t="str">
        <f t="shared" si="7"/>
        <v>Belum Diisi</v>
      </c>
      <c r="I411" s="595" t="s">
        <v>26</v>
      </c>
      <c r="J411" s="596" t="str">
        <f>IF($D$407="Y/T","Isi Sasaran",IF($E$407=0,0,IF(I411="Y",1,IF(I411="T",0,"Isi Dulu"))))</f>
        <v>Isi Sasaran</v>
      </c>
      <c r="K411" s="595" t="s">
        <v>26</v>
      </c>
      <c r="L411" s="596" t="str">
        <f>IF($D$407="Y/T","Isi Sasaran",IF($E$407=0,0,IF(K411="Y",1,IF(K411="T",0,"Isi Dulu"))))</f>
        <v>Isi Sasaran</v>
      </c>
      <c r="M411" s="850"/>
      <c r="N411" s="853"/>
    </row>
    <row r="412" spans="2:14" ht="15.75">
      <c r="B412" s="580"/>
      <c r="C412" s="581"/>
      <c r="D412" s="582"/>
      <c r="E412" s="602" t="e">
        <f>AVERAGE(E312:E411)</f>
        <v>#DIV/0!</v>
      </c>
      <c r="F412" s="583"/>
      <c r="G412" s="583"/>
      <c r="H412" s="602" t="e">
        <f>(IF($D312="Y/T",0,AVERAGE(H312:H316))+IF($D317="Y/T",0,AVERAGE(H317:H321))+IF($D322="Y/T",0,AVERAGE(H322:H326))+IF($D327="Y/T",0,AVERAGE(H327:H331))+IF($D332="Y/T",0,AVERAGE(H332:H336))+IF($D337="Y/T",0,AVERAGE(H337:H341))+IF($D342="Y/T",0,AVERAGE(H342:H346))+IF($D347="Y/T",0,AVERAGE(H347:H351))+IF($D352="Y/T",0,AVERAGE(H352:H356))+IF($D357="Y/T",0,AVERAGE(H357:H361))+IF($D362="Y/T",0,AVERAGE(H362:H366))+IF($D367="Y/T",0,AVERAGE(H367:H371))+IF($D372="Y/T",0,AVERAGE(H372:H376))+IF($D377="Y/T",0,AVERAGE(H377:H381))+IF($D382="Y/T",0,AVERAGE(H382:H386))+IF($D387="Y/T",0,AVERAGE(H387:H391))+IF($D392="Y/T",0,AVERAGE(H392:H396))+IF($D397="Y/T",0,AVERAGE(H397:H401))+IF($D402="Y/T",0,AVERAGE(H402:H406))+IF($D407="Y/T",0,AVERAGE(H407:H411)))/(COUNTIF($D312:$D411,"Y")+COUNTIF($D312:$D411,"T"))</f>
        <v>#DIV/0!</v>
      </c>
      <c r="I412" s="582"/>
      <c r="J412" s="602" t="e">
        <f>(IF($D312="Y/T",0,AVERAGE(J312:J316))+IF($D317="Y/T",0,AVERAGE(J317:J321))+IF($D322="Y/T",0,AVERAGE(J322:J326))+IF($D327="Y/T",0,AVERAGE(J327:J331))+IF($D332="Y/T",0,AVERAGE(J332:J336))+IF($D337="Y/T",0,AVERAGE(J337:J341))+IF($D342="Y/T",0,AVERAGE(J342:J346))+IF($D347="Y/T",0,AVERAGE(J347:J351))+IF($D352="Y/T",0,AVERAGE(J352:J356))+IF($D357="Y/T",0,AVERAGE(J357:J361))+IF($D362="Y/T",0,AVERAGE(J362:J366))+IF($D367="Y/T",0,AVERAGE(J367:J371))+IF($D372="Y/T",0,AVERAGE(J372:J376))+IF($D377="Y/T",0,AVERAGE(J377:J381))+IF($D382="Y/T",0,AVERAGE(J382:J386))+IF($D387="Y/T",0,AVERAGE(J387:J391))+IF($D392="Y/T",0,AVERAGE(J392:J396))+IF($D397="Y/T",0,AVERAGE(J397:J401))+IF($D402="Y/T",0,AVERAGE(J402:J406))+IF($D407="Y/T",0,AVERAGE(J407:J411)))/(COUNTIF($D312:$D411,"Y")+COUNTIF($D312:$D411,"T"))</f>
        <v>#DIV/0!</v>
      </c>
      <c r="K412" s="582"/>
      <c r="L412" s="602" t="e">
        <f>(IF($D312="Y/T",0,AVERAGE(L312:L316))+IF($D317="Y/T",0,AVERAGE(L317:L321))+IF($D322="Y/T",0,AVERAGE(L322:L326))+IF($D327="Y/T",0,AVERAGE(L327:L331))+IF($D332="Y/T",0,AVERAGE(L332:L336))+IF($D337="Y/T",0,AVERAGE(L337:L341))+IF($D342="Y/T",0,AVERAGE(L342:L346))+IF($D347="Y/T",0,AVERAGE(L347:L351))+IF($D352="Y/T",0,AVERAGE(L352:L356))+IF($D357="Y/T",0,AVERAGE(L357:L361))+IF($D362="Y/T",0,AVERAGE(L362:L366))+IF($D367="Y/T",0,AVERAGE(L367:L371))+IF($D372="Y/T",0,AVERAGE(L372:L376))+IF($D377="Y/T",0,AVERAGE(L377:L381))+IF($D382="Y/T",0,AVERAGE(L382:L386))+IF($D387="Y/T",0,AVERAGE(L387:L391))+IF($D392="Y/T",0,AVERAGE(L392:L396))+IF($D397="Y/T",0,AVERAGE(L397:L401))+IF($D402="Y/T",0,AVERAGE(L402:L406))+IF($D407="Y/T",0,AVERAGE(L407:L411)))/(COUNTIF($D312:$D411,"Y")+COUNTIF($D312:$D411,"T"))</f>
        <v>#DIV/0!</v>
      </c>
      <c r="M412" s="606"/>
      <c r="N412" s="602" t="e">
        <f>AVERAGE(N312:N411)</f>
        <v>#DIV/0!</v>
      </c>
    </row>
  </sheetData>
  <mergeCells count="496">
    <mergeCell ref="M337:M341"/>
    <mergeCell ref="E342:E346"/>
    <mergeCell ref="B327:B331"/>
    <mergeCell ref="C327:C331"/>
    <mergeCell ref="B285:B289"/>
    <mergeCell ref="M290:M294"/>
    <mergeCell ref="E300:E304"/>
    <mergeCell ref="N317:N321"/>
    <mergeCell ref="C300:C304"/>
    <mergeCell ref="B305:B309"/>
    <mergeCell ref="C285:C289"/>
    <mergeCell ref="M285:M289"/>
    <mergeCell ref="D295:D299"/>
    <mergeCell ref="M322:M326"/>
    <mergeCell ref="C312:C316"/>
    <mergeCell ref="B317:B321"/>
    <mergeCell ref="D322:D326"/>
    <mergeCell ref="E322:E326"/>
    <mergeCell ref="C317:C321"/>
    <mergeCell ref="E312:E316"/>
    <mergeCell ref="C322:C326"/>
    <mergeCell ref="N235:N239"/>
    <mergeCell ref="D312:D316"/>
    <mergeCell ref="D260:D264"/>
    <mergeCell ref="N250:N254"/>
    <mergeCell ref="C250:C254"/>
    <mergeCell ref="M260:M264"/>
    <mergeCell ref="B265:B269"/>
    <mergeCell ref="D255:D259"/>
    <mergeCell ref="M255:M259"/>
    <mergeCell ref="N255:N259"/>
    <mergeCell ref="M300:M304"/>
    <mergeCell ref="B260:B264"/>
    <mergeCell ref="D275:D279"/>
    <mergeCell ref="E265:E269"/>
    <mergeCell ref="E285:E289"/>
    <mergeCell ref="D290:D294"/>
    <mergeCell ref="E290:E294"/>
    <mergeCell ref="N285:N289"/>
    <mergeCell ref="N280:N284"/>
    <mergeCell ref="M295:M299"/>
    <mergeCell ref="B280:B284"/>
    <mergeCell ref="E280:E284"/>
    <mergeCell ref="C280:C284"/>
    <mergeCell ref="M270:M274"/>
    <mergeCell ref="N260:N264"/>
    <mergeCell ref="E270:E274"/>
    <mergeCell ref="D265:D269"/>
    <mergeCell ref="C260:C264"/>
    <mergeCell ref="B270:B274"/>
    <mergeCell ref="C290:C294"/>
    <mergeCell ref="B295:B299"/>
    <mergeCell ref="N295:N299"/>
    <mergeCell ref="D240:D244"/>
    <mergeCell ref="E240:E244"/>
    <mergeCell ref="N275:N279"/>
    <mergeCell ref="D280:D284"/>
    <mergeCell ref="B290:B294"/>
    <mergeCell ref="M280:M284"/>
    <mergeCell ref="E275:E279"/>
    <mergeCell ref="N240:N244"/>
    <mergeCell ref="B240:B244"/>
    <mergeCell ref="C225:C229"/>
    <mergeCell ref="N220:N224"/>
    <mergeCell ref="M198:M202"/>
    <mergeCell ref="N128:N132"/>
    <mergeCell ref="C133:C137"/>
    <mergeCell ref="M138:M142"/>
    <mergeCell ref="C148:C152"/>
    <mergeCell ref="E143:E147"/>
    <mergeCell ref="D138:D142"/>
    <mergeCell ref="C193:C197"/>
    <mergeCell ref="C203:C207"/>
    <mergeCell ref="M193:M197"/>
    <mergeCell ref="E193:E197"/>
    <mergeCell ref="D193:D197"/>
    <mergeCell ref="M210:M214"/>
    <mergeCell ref="D198:D202"/>
    <mergeCell ref="N133:N137"/>
    <mergeCell ref="N148:N152"/>
    <mergeCell ref="E158:E162"/>
    <mergeCell ref="D183:D187"/>
    <mergeCell ref="M133:M137"/>
    <mergeCell ref="M225:M229"/>
    <mergeCell ref="N225:N229"/>
    <mergeCell ref="B377:B381"/>
    <mergeCell ref="E382:E386"/>
    <mergeCell ref="D387:D391"/>
    <mergeCell ref="E377:E381"/>
    <mergeCell ref="D377:D381"/>
    <mergeCell ref="D382:D386"/>
    <mergeCell ref="E387:E391"/>
    <mergeCell ref="M382:M386"/>
    <mergeCell ref="N387:N391"/>
    <mergeCell ref="B382:B386"/>
    <mergeCell ref="M377:M381"/>
    <mergeCell ref="N377:N381"/>
    <mergeCell ref="C387:C391"/>
    <mergeCell ref="M387:M391"/>
    <mergeCell ref="B387:B391"/>
    <mergeCell ref="C382:C386"/>
    <mergeCell ref="N382:N386"/>
    <mergeCell ref="C377:C381"/>
    <mergeCell ref="B347:B351"/>
    <mergeCell ref="N352:N356"/>
    <mergeCell ref="E357:E361"/>
    <mergeCell ref="N300:N304"/>
    <mergeCell ref="D300:D304"/>
    <mergeCell ref="E305:E309"/>
    <mergeCell ref="N362:N366"/>
    <mergeCell ref="D352:D356"/>
    <mergeCell ref="B357:B361"/>
    <mergeCell ref="B322:B326"/>
    <mergeCell ref="M327:M331"/>
    <mergeCell ref="B342:B346"/>
    <mergeCell ref="B337:B341"/>
    <mergeCell ref="M312:M316"/>
    <mergeCell ref="B312:B316"/>
    <mergeCell ref="E317:E321"/>
    <mergeCell ref="N312:N316"/>
    <mergeCell ref="N327:N331"/>
    <mergeCell ref="D332:D336"/>
    <mergeCell ref="N322:N326"/>
    <mergeCell ref="D337:D341"/>
    <mergeCell ref="D327:D331"/>
    <mergeCell ref="E327:E331"/>
    <mergeCell ref="B332:B336"/>
    <mergeCell ref="B397:B401"/>
    <mergeCell ref="M402:M406"/>
    <mergeCell ref="C407:C411"/>
    <mergeCell ref="C402:C406"/>
    <mergeCell ref="B407:B411"/>
    <mergeCell ref="N392:N396"/>
    <mergeCell ref="E407:E411"/>
    <mergeCell ref="C397:C401"/>
    <mergeCell ref="B402:B406"/>
    <mergeCell ref="M392:M396"/>
    <mergeCell ref="D392:D396"/>
    <mergeCell ref="D407:D411"/>
    <mergeCell ref="N397:N401"/>
    <mergeCell ref="M397:M401"/>
    <mergeCell ref="E402:E406"/>
    <mergeCell ref="D402:D406"/>
    <mergeCell ref="E397:E401"/>
    <mergeCell ref="N407:N411"/>
    <mergeCell ref="N402:N406"/>
    <mergeCell ref="M407:M411"/>
    <mergeCell ref="B392:B396"/>
    <mergeCell ref="E392:E396"/>
    <mergeCell ref="C392:C396"/>
    <mergeCell ref="D397:D401"/>
    <mergeCell ref="N372:N376"/>
    <mergeCell ref="C362:C366"/>
    <mergeCell ref="B362:B366"/>
    <mergeCell ref="D362:D366"/>
    <mergeCell ref="E362:E366"/>
    <mergeCell ref="M362:M366"/>
    <mergeCell ref="M357:M361"/>
    <mergeCell ref="E337:E341"/>
    <mergeCell ref="N342:N346"/>
    <mergeCell ref="D342:D346"/>
    <mergeCell ref="C342:C346"/>
    <mergeCell ref="M347:M351"/>
    <mergeCell ref="C357:C361"/>
    <mergeCell ref="E352:E356"/>
    <mergeCell ref="B352:B356"/>
    <mergeCell ref="B367:B371"/>
    <mergeCell ref="N367:N371"/>
    <mergeCell ref="D367:D371"/>
    <mergeCell ref="B372:B376"/>
    <mergeCell ref="C372:C376"/>
    <mergeCell ref="M372:M376"/>
    <mergeCell ref="D372:D376"/>
    <mergeCell ref="E372:E376"/>
    <mergeCell ref="M367:M371"/>
    <mergeCell ref="C367:C371"/>
    <mergeCell ref="E367:E371"/>
    <mergeCell ref="B215:B219"/>
    <mergeCell ref="N230:N234"/>
    <mergeCell ref="E245:E249"/>
    <mergeCell ref="B230:B234"/>
    <mergeCell ref="C188:C192"/>
    <mergeCell ref="N193:N197"/>
    <mergeCell ref="D203:D207"/>
    <mergeCell ref="D347:D351"/>
    <mergeCell ref="C337:C341"/>
    <mergeCell ref="C347:C351"/>
    <mergeCell ref="M352:M356"/>
    <mergeCell ref="D357:D361"/>
    <mergeCell ref="E347:E351"/>
    <mergeCell ref="C352:C356"/>
    <mergeCell ref="M332:M336"/>
    <mergeCell ref="N347:N351"/>
    <mergeCell ref="C332:C336"/>
    <mergeCell ref="N337:N341"/>
    <mergeCell ref="E332:E336"/>
    <mergeCell ref="N357:N361"/>
    <mergeCell ref="M342:M346"/>
    <mergeCell ref="N332:N336"/>
    <mergeCell ref="N123:N127"/>
    <mergeCell ref="D123:D127"/>
    <mergeCell ref="N245:N249"/>
    <mergeCell ref="N210:N214"/>
    <mergeCell ref="B210:B214"/>
    <mergeCell ref="D215:D219"/>
    <mergeCell ref="D210:D214"/>
    <mergeCell ref="E210:E214"/>
    <mergeCell ref="E215:E219"/>
    <mergeCell ref="B209:N209"/>
    <mergeCell ref="E220:E224"/>
    <mergeCell ref="B198:B202"/>
    <mergeCell ref="M203:M207"/>
    <mergeCell ref="C215:C219"/>
    <mergeCell ref="N203:N207"/>
    <mergeCell ref="N188:N192"/>
    <mergeCell ref="E198:E202"/>
    <mergeCell ref="D173:D177"/>
    <mergeCell ref="M163:M167"/>
    <mergeCell ref="B163:B167"/>
    <mergeCell ref="M230:M234"/>
    <mergeCell ref="B225:B229"/>
    <mergeCell ref="D235:D239"/>
    <mergeCell ref="M220:M224"/>
    <mergeCell ref="N86:N90"/>
    <mergeCell ref="E96:E100"/>
    <mergeCell ref="C81:C85"/>
    <mergeCell ref="M173:M177"/>
    <mergeCell ref="B173:B177"/>
    <mergeCell ref="C168:C172"/>
    <mergeCell ref="N138:N142"/>
    <mergeCell ref="C128:C132"/>
    <mergeCell ref="M128:M132"/>
    <mergeCell ref="D133:D137"/>
    <mergeCell ref="E133:E137"/>
    <mergeCell ref="E128:E132"/>
    <mergeCell ref="B153:B157"/>
    <mergeCell ref="N158:N162"/>
    <mergeCell ref="D168:D172"/>
    <mergeCell ref="D163:D167"/>
    <mergeCell ref="E163:E167"/>
    <mergeCell ref="E168:E172"/>
    <mergeCell ref="B128:B132"/>
    <mergeCell ref="M81:M85"/>
    <mergeCell ref="E113:E117"/>
    <mergeCell ref="C96:C100"/>
    <mergeCell ref="D86:D90"/>
    <mergeCell ref="D101:D105"/>
    <mergeCell ref="C235:C239"/>
    <mergeCell ref="E225:E229"/>
    <mergeCell ref="C305:C309"/>
    <mergeCell ref="B311:N311"/>
    <mergeCell ref="D285:D289"/>
    <mergeCell ref="M275:M279"/>
    <mergeCell ref="B275:B279"/>
    <mergeCell ref="C270:C274"/>
    <mergeCell ref="D270:D274"/>
    <mergeCell ref="B235:B239"/>
    <mergeCell ref="E235:E239"/>
    <mergeCell ref="C295:C299"/>
    <mergeCell ref="E295:E299"/>
    <mergeCell ref="C230:C234"/>
    <mergeCell ref="M235:M239"/>
    <mergeCell ref="D245:D249"/>
    <mergeCell ref="M240:M244"/>
    <mergeCell ref="C245:C249"/>
    <mergeCell ref="M265:M269"/>
    <mergeCell ref="D250:D254"/>
    <mergeCell ref="C265:C269"/>
    <mergeCell ref="C275:C279"/>
    <mergeCell ref="D305:D309"/>
    <mergeCell ref="D230:D234"/>
    <mergeCell ref="G3:G4"/>
    <mergeCell ref="N101:N105"/>
    <mergeCell ref="B51:B55"/>
    <mergeCell ref="M61:M65"/>
    <mergeCell ref="E66:E70"/>
    <mergeCell ref="D56:D60"/>
    <mergeCell ref="N56:N60"/>
    <mergeCell ref="N96:N100"/>
    <mergeCell ref="C91:C95"/>
    <mergeCell ref="E101:E105"/>
    <mergeCell ref="M91:M95"/>
    <mergeCell ref="N91:N95"/>
    <mergeCell ref="E56:E60"/>
    <mergeCell ref="M51:M55"/>
    <mergeCell ref="E51:E55"/>
    <mergeCell ref="M101:M105"/>
    <mergeCell ref="B96:B100"/>
    <mergeCell ref="E76:E80"/>
    <mergeCell ref="M86:M90"/>
    <mergeCell ref="D96:D100"/>
    <mergeCell ref="B91:B95"/>
    <mergeCell ref="B81:B85"/>
    <mergeCell ref="N66:N70"/>
    <mergeCell ref="M96:M100"/>
    <mergeCell ref="K4:L4"/>
    <mergeCell ref="E16:E20"/>
    <mergeCell ref="B11:B15"/>
    <mergeCell ref="N11:N15"/>
    <mergeCell ref="M31:M35"/>
    <mergeCell ref="E41:E45"/>
    <mergeCell ref="D36:D40"/>
    <mergeCell ref="D31:D35"/>
    <mergeCell ref="B31:B35"/>
    <mergeCell ref="B26:B30"/>
    <mergeCell ref="D16:D20"/>
    <mergeCell ref="M4:N4"/>
    <mergeCell ref="B6:B10"/>
    <mergeCell ref="N41:N45"/>
    <mergeCell ref="M26:M30"/>
    <mergeCell ref="C16:C20"/>
    <mergeCell ref="D26:D30"/>
    <mergeCell ref="E21:E25"/>
    <mergeCell ref="C21:C25"/>
    <mergeCell ref="B41:B45"/>
    <mergeCell ref="N6:N10"/>
    <mergeCell ref="D11:D15"/>
    <mergeCell ref="H3:H4"/>
    <mergeCell ref="F3:F4"/>
    <mergeCell ref="N46:N50"/>
    <mergeCell ref="D91:D95"/>
    <mergeCell ref="D51:D55"/>
    <mergeCell ref="M46:M50"/>
    <mergeCell ref="B1:N1"/>
    <mergeCell ref="N153:N157"/>
    <mergeCell ref="D143:D147"/>
    <mergeCell ref="B148:B152"/>
    <mergeCell ref="N118:N122"/>
    <mergeCell ref="B108:B112"/>
    <mergeCell ref="M123:M127"/>
    <mergeCell ref="D113:D117"/>
    <mergeCell ref="N113:N117"/>
    <mergeCell ref="E86:E90"/>
    <mergeCell ref="B76:B80"/>
    <mergeCell ref="D76:D80"/>
    <mergeCell ref="C86:C90"/>
    <mergeCell ref="E81:E85"/>
    <mergeCell ref="D81:D85"/>
    <mergeCell ref="B138:B142"/>
    <mergeCell ref="N143:N147"/>
    <mergeCell ref="E148:E152"/>
    <mergeCell ref="B133:B137"/>
    <mergeCell ref="B86:B90"/>
    <mergeCell ref="M66:M70"/>
    <mergeCell ref="C51:C55"/>
    <mergeCell ref="B56:B60"/>
    <mergeCell ref="N51:N55"/>
    <mergeCell ref="N61:N65"/>
    <mergeCell ref="D71:D75"/>
    <mergeCell ref="C56:C60"/>
    <mergeCell ref="B66:B70"/>
    <mergeCell ref="N81:N85"/>
    <mergeCell ref="C76:C80"/>
    <mergeCell ref="M76:M80"/>
    <mergeCell ref="N76:N80"/>
    <mergeCell ref="M71:M75"/>
    <mergeCell ref="N71:N75"/>
    <mergeCell ref="C71:C75"/>
    <mergeCell ref="M56:M60"/>
    <mergeCell ref="E71:E75"/>
    <mergeCell ref="D66:D70"/>
    <mergeCell ref="B61:B65"/>
    <mergeCell ref="C61:C65"/>
    <mergeCell ref="D61:D65"/>
    <mergeCell ref="E61:E65"/>
    <mergeCell ref="C66:C70"/>
    <mergeCell ref="D46:D50"/>
    <mergeCell ref="C46:C50"/>
    <mergeCell ref="B36:B40"/>
    <mergeCell ref="C31:C35"/>
    <mergeCell ref="B21:B25"/>
    <mergeCell ref="M36:M40"/>
    <mergeCell ref="C36:C40"/>
    <mergeCell ref="M41:M45"/>
    <mergeCell ref="E36:E40"/>
    <mergeCell ref="C41:C45"/>
    <mergeCell ref="B46:B50"/>
    <mergeCell ref="E46:E50"/>
    <mergeCell ref="B2:N2"/>
    <mergeCell ref="E11:E15"/>
    <mergeCell ref="D41:D45"/>
    <mergeCell ref="N31:N35"/>
    <mergeCell ref="E26:E30"/>
    <mergeCell ref="C26:C30"/>
    <mergeCell ref="M11:M15"/>
    <mergeCell ref="D3:E4"/>
    <mergeCell ref="B5:N5"/>
    <mergeCell ref="E31:E35"/>
    <mergeCell ref="M16:M20"/>
    <mergeCell ref="B16:B20"/>
    <mergeCell ref="N21:N25"/>
    <mergeCell ref="N36:N40"/>
    <mergeCell ref="D21:D25"/>
    <mergeCell ref="M21:M25"/>
    <mergeCell ref="C11:C15"/>
    <mergeCell ref="C6:C10"/>
    <mergeCell ref="D6:D10"/>
    <mergeCell ref="E6:E10"/>
    <mergeCell ref="M6:M10"/>
    <mergeCell ref="N16:N20"/>
    <mergeCell ref="B3:B4"/>
    <mergeCell ref="C3:C4"/>
    <mergeCell ref="I3:N3"/>
    <mergeCell ref="I4:J4"/>
    <mergeCell ref="B300:B304"/>
    <mergeCell ref="M317:M321"/>
    <mergeCell ref="N305:N309"/>
    <mergeCell ref="D317:D321"/>
    <mergeCell ref="M305:M309"/>
    <mergeCell ref="M245:M249"/>
    <mergeCell ref="C255:C259"/>
    <mergeCell ref="M250:M254"/>
    <mergeCell ref="E250:E254"/>
    <mergeCell ref="E255:E259"/>
    <mergeCell ref="B250:B254"/>
    <mergeCell ref="D225:D229"/>
    <mergeCell ref="M215:M219"/>
    <mergeCell ref="B220:B224"/>
    <mergeCell ref="N168:N172"/>
    <mergeCell ref="C163:C167"/>
    <mergeCell ref="C173:C177"/>
    <mergeCell ref="N215:N219"/>
    <mergeCell ref="C210:C214"/>
    <mergeCell ref="D220:D224"/>
    <mergeCell ref="N198:N202"/>
    <mergeCell ref="B71:B75"/>
    <mergeCell ref="E91:E95"/>
    <mergeCell ref="B107:J107"/>
    <mergeCell ref="B203:B207"/>
    <mergeCell ref="D118:D122"/>
    <mergeCell ref="B101:B105"/>
    <mergeCell ref="E108:E112"/>
    <mergeCell ref="C101:C105"/>
    <mergeCell ref="C113:C117"/>
    <mergeCell ref="D108:D112"/>
    <mergeCell ref="B183:B187"/>
    <mergeCell ref="B123:B127"/>
    <mergeCell ref="M148:M152"/>
    <mergeCell ref="D128:D132"/>
    <mergeCell ref="E118:E122"/>
    <mergeCell ref="C108:C112"/>
    <mergeCell ref="M113:M117"/>
    <mergeCell ref="M108:M112"/>
    <mergeCell ref="B178:B182"/>
    <mergeCell ref="E178:E182"/>
    <mergeCell ref="C178:C182"/>
    <mergeCell ref="C118:C122"/>
    <mergeCell ref="B118:B122"/>
    <mergeCell ref="N108:N112"/>
    <mergeCell ref="E123:E127"/>
    <mergeCell ref="B143:B147"/>
    <mergeCell ref="N290:N294"/>
    <mergeCell ref="E260:E264"/>
    <mergeCell ref="C240:C244"/>
    <mergeCell ref="B255:B259"/>
    <mergeCell ref="B188:B192"/>
    <mergeCell ref="M188:M192"/>
    <mergeCell ref="E203:E207"/>
    <mergeCell ref="M158:M162"/>
    <mergeCell ref="C153:C157"/>
    <mergeCell ref="M153:M157"/>
    <mergeCell ref="D158:D162"/>
    <mergeCell ref="C158:C162"/>
    <mergeCell ref="E153:E157"/>
    <mergeCell ref="D178:D182"/>
    <mergeCell ref="M168:M172"/>
    <mergeCell ref="N173:N177"/>
    <mergeCell ref="B168:B172"/>
    <mergeCell ref="B193:B197"/>
    <mergeCell ref="M178:M182"/>
    <mergeCell ref="E173:E177"/>
    <mergeCell ref="N270:N274"/>
    <mergeCell ref="N26:N30"/>
    <mergeCell ref="N265:N269"/>
    <mergeCell ref="B245:B249"/>
    <mergeCell ref="E230:E234"/>
    <mergeCell ref="C220:C224"/>
    <mergeCell ref="N163:N167"/>
    <mergeCell ref="D153:D157"/>
    <mergeCell ref="B158:B162"/>
    <mergeCell ref="B113:B117"/>
    <mergeCell ref="M118:M122"/>
    <mergeCell ref="C123:C127"/>
    <mergeCell ref="C183:C187"/>
    <mergeCell ref="M183:M187"/>
    <mergeCell ref="C198:C202"/>
    <mergeCell ref="E183:E187"/>
    <mergeCell ref="D188:D192"/>
    <mergeCell ref="E188:E192"/>
    <mergeCell ref="N183:N187"/>
    <mergeCell ref="N178:N182"/>
    <mergeCell ref="C138:C142"/>
    <mergeCell ref="M143:M147"/>
    <mergeCell ref="D148:D152"/>
    <mergeCell ref="E138:E142"/>
    <mergeCell ref="C143:C147"/>
  </mergeCells>
  <dataValidations count="92">
    <dataValidation type="list" allowBlank="1" showInputMessage="1" showErrorMessage="1" sqref="D11">
      <formula1>"Y,T,Y/T"</formula1>
    </dataValidation>
    <dataValidation type="list" allowBlank="1" showInputMessage="1" showErrorMessage="1" sqref="D46">
      <formula1>"Y,T,Y/T"</formula1>
    </dataValidation>
    <dataValidation type="list" allowBlank="1" showInputMessage="1" showErrorMessage="1" sqref="D36">
      <formula1>"Y,T,Y/T"</formula1>
    </dataValidation>
    <dataValidation type="list" allowBlank="1" showInputMessage="1" showErrorMessage="1" sqref="D26">
      <formula1>"Y,T,Y/T"</formula1>
    </dataValidation>
    <dataValidation type="list" allowBlank="1" showInputMessage="1" showErrorMessage="1" sqref="D6">
      <formula1>"Y,T,Y/T"</formula1>
    </dataValidation>
    <dataValidation type="list" allowBlank="1" showInputMessage="1" showErrorMessage="1" sqref="D153">
      <formula1>"Y,T,Y/T"</formula1>
    </dataValidation>
    <dataValidation type="list" allowBlank="1" showInputMessage="1" showErrorMessage="1" sqref="D210">
      <formula1>"Y,T,Y/T"</formula1>
    </dataValidation>
    <dataValidation type="list" allowBlank="1" showInputMessage="1" showErrorMessage="1" sqref="D31">
      <formula1>"Y,T,Y/T"</formula1>
    </dataValidation>
    <dataValidation type="list" allowBlank="1" showInputMessage="1" showErrorMessage="1" sqref="D96">
      <formula1>"Y,T,Y/T"</formula1>
    </dataValidation>
    <dataValidation type="list" allowBlank="1" showInputMessage="1" showErrorMessage="1" sqref="I108:I207">
      <formula1>"Y,T,Y/T"</formula1>
    </dataValidation>
    <dataValidation type="list" allowBlank="1" showInputMessage="1" showErrorMessage="1" sqref="K6:K105">
      <formula1>"Y,T,Y/T"</formula1>
    </dataValidation>
    <dataValidation type="list" allowBlank="1" showInputMessage="1" showErrorMessage="1" sqref="I6:I105">
      <formula1>"Y,T,Y/T"</formula1>
    </dataValidation>
    <dataValidation type="list" allowBlank="1" showInputMessage="1" showErrorMessage="1" sqref="M6:M105">
      <formula1>"Y,T,Y/T"</formula1>
    </dataValidation>
    <dataValidation type="list" allowBlank="1" showInputMessage="1" showErrorMessage="1" sqref="K210:K309">
      <formula1>"Y,T,Y/T"</formula1>
    </dataValidation>
    <dataValidation type="list" allowBlank="1" showInputMessage="1" showErrorMessage="1" sqref="I210:I309">
      <formula1>"Y,T,Y/T"</formula1>
    </dataValidation>
    <dataValidation type="list" allowBlank="1" showInputMessage="1" showErrorMessage="1" sqref="M312:M411">
      <formula1>"Y,T,Y/T"</formula1>
    </dataValidation>
    <dataValidation type="list" allowBlank="1" showInputMessage="1" showErrorMessage="1" sqref="D16">
      <formula1>"Y,T,Y/T"</formula1>
    </dataValidation>
    <dataValidation type="list" allowBlank="1" showInputMessage="1" showErrorMessage="1" sqref="D66">
      <formula1>"Y,T,Y/T"</formula1>
    </dataValidation>
    <dataValidation type="list" allowBlank="1" showInputMessage="1" showErrorMessage="1" sqref="D56">
      <formula1>"Y,T,Y/T"</formula1>
    </dataValidation>
    <dataValidation type="list" allowBlank="1" showInputMessage="1" showErrorMessage="1" sqref="D41">
      <formula1>"Y,T,Y/T"</formula1>
    </dataValidation>
    <dataValidation type="list" allowBlank="1" showInputMessage="1" showErrorMessage="1" sqref="D332">
      <formula1>"Y,T,Y/T"</formula1>
    </dataValidation>
    <dataValidation type="list" allowBlank="1" showInputMessage="1" showErrorMessage="1" sqref="D402">
      <formula1>"Y,T,Y/T"</formula1>
    </dataValidation>
    <dataValidation type="list" allowBlank="1" showInputMessage="1" showErrorMessage="1" sqref="D392">
      <formula1>"Y,T,Y/T"</formula1>
    </dataValidation>
    <dataValidation type="list" allowBlank="1" showInputMessage="1" showErrorMessage="1" sqref="D367">
      <formula1>"Y,T,Y/T"</formula1>
    </dataValidation>
    <dataValidation type="list" allowBlank="1" showInputMessage="1" showErrorMessage="1" sqref="I312:I411">
      <formula1>"Y,T,Y/T"</formula1>
    </dataValidation>
    <dataValidation type="list" allowBlank="1" showInputMessage="1" showErrorMessage="1" sqref="K312:K411">
      <formula1>"Y,T,Y/T"</formula1>
    </dataValidation>
    <dataValidation type="list" allowBlank="1" showInputMessage="1" showErrorMessage="1" sqref="D215">
      <formula1>"Y,T,Y/T"</formula1>
    </dataValidation>
    <dataValidation type="list" allowBlank="1" showInputMessage="1" showErrorMessage="1" sqref="D270">
      <formula1>"Y,T,Y/T"</formula1>
    </dataValidation>
    <dataValidation type="list" allowBlank="1" showInputMessage="1" showErrorMessage="1" sqref="D295">
      <formula1>"Y,T,Y/T"</formula1>
    </dataValidation>
    <dataValidation type="list" allowBlank="1" showInputMessage="1" showErrorMessage="1" sqref="D352">
      <formula1>"Y,T,Y/T"</formula1>
    </dataValidation>
    <dataValidation type="list" allowBlank="1" showInputMessage="1" showErrorMessage="1" sqref="D250">
      <formula1>"Y,T,Y/T"</formula1>
    </dataValidation>
    <dataValidation type="list" allowBlank="1" showInputMessage="1" showErrorMessage="1" sqref="D322">
      <formula1>"Y,T,Y/T"</formula1>
    </dataValidation>
    <dataValidation type="list" allowBlank="1" showInputMessage="1" showErrorMessage="1" sqref="D312">
      <formula1>"Y,T,Y/T"</formula1>
    </dataValidation>
    <dataValidation type="list" allowBlank="1" showInputMessage="1" showErrorMessage="1" sqref="D285">
      <formula1>"Y,T,Y/T"</formula1>
    </dataValidation>
    <dataValidation type="list" allowBlank="1" showInputMessage="1" showErrorMessage="1" sqref="D245">
      <formula1>"Y,T,Y/T"</formula1>
    </dataValidation>
    <dataValidation type="list" allowBlank="1" showInputMessage="1" showErrorMessage="1" sqref="D300">
      <formula1>"Y,T,Y/T"</formula1>
    </dataValidation>
    <dataValidation type="list" allowBlank="1" showInputMessage="1" showErrorMessage="1" sqref="D265">
      <formula1>"Y,T,Y/T"</formula1>
    </dataValidation>
    <dataValidation type="list" allowBlank="1" showInputMessage="1" showErrorMessage="1" sqref="D275">
      <formula1>"Y,T,Y/T"</formula1>
    </dataValidation>
    <dataValidation type="list" allowBlank="1" showInputMessage="1" showErrorMessage="1" sqref="D235">
      <formula1>"Y,T,Y/T"</formula1>
    </dataValidation>
    <dataValidation type="list" allowBlank="1" showInputMessage="1" showErrorMessage="1" sqref="D290">
      <formula1>"Y,T,Y/T"</formula1>
    </dataValidation>
    <dataValidation type="list" allowBlank="1" showInputMessage="1" showErrorMessage="1" sqref="D317">
      <formula1>"Y,T,Y/T"</formula1>
    </dataValidation>
    <dataValidation type="list" allowBlank="1" showInputMessage="1" showErrorMessage="1" sqref="D372">
      <formula1>"Y,T,Y/T"</formula1>
    </dataValidation>
    <dataValidation type="list" allowBlank="1" showInputMessage="1" showErrorMessage="1" sqref="D407">
      <formula1>"Y,T,Y/T"</formula1>
    </dataValidation>
    <dataValidation type="list" allowBlank="1" showInputMessage="1" showErrorMessage="1" sqref="D337">
      <formula1>"Y,T,Y/T"</formula1>
    </dataValidation>
    <dataValidation type="list" allowBlank="1" showInputMessage="1" showErrorMessage="1" sqref="D397">
      <formula1>"Y,T,Y/T"</formula1>
    </dataValidation>
    <dataValidation type="list" allowBlank="1" showInputMessage="1" showErrorMessage="1" sqref="D377">
      <formula1>"Y,T,Y/T"</formula1>
    </dataValidation>
    <dataValidation type="list" allowBlank="1" showInputMessage="1" showErrorMessage="1" sqref="D387">
      <formula1>"Y,T,Y/T"</formula1>
    </dataValidation>
    <dataValidation type="list" allowBlank="1" showInputMessage="1" showErrorMessage="1" sqref="D51">
      <formula1>"Y,T,Y/T"</formula1>
    </dataValidation>
    <dataValidation type="list" allowBlank="1" showInputMessage="1" showErrorMessage="1" sqref="K108:K207">
      <formula1>"Y,T,Y/T"</formula1>
    </dataValidation>
    <dataValidation type="list" allowBlank="1" showInputMessage="1" showErrorMessage="1" sqref="D91">
      <formula1>"Y,T,Y/T"</formula1>
    </dataValidation>
    <dataValidation type="list" allowBlank="1" showInputMessage="1" showErrorMessage="1" sqref="D81">
      <formula1>"Y,T,Y/T"</formula1>
    </dataValidation>
    <dataValidation type="list" allowBlank="1" showInputMessage="1" showErrorMessage="1" sqref="D76">
      <formula1>"Y,T,Y/T"</formula1>
    </dataValidation>
    <dataValidation type="list" allowBlank="1" showInputMessage="1" showErrorMessage="1" sqref="D71">
      <formula1>"Y,T,Y/T"</formula1>
    </dataValidation>
    <dataValidation type="list" allowBlank="1" showInputMessage="1" showErrorMessage="1" sqref="D101">
      <formula1>"Y,T,Y/T"</formula1>
    </dataValidation>
    <dataValidation type="list" allowBlank="1" showInputMessage="1" showErrorMessage="1" sqref="D21">
      <formula1>"Y,T,Y/T"</formula1>
    </dataValidation>
    <dataValidation type="list" allowBlank="1" showInputMessage="1" showErrorMessage="1" sqref="D138">
      <formula1>"Y,T,Y/T"</formula1>
    </dataValidation>
    <dataValidation type="list" allowBlank="1" showInputMessage="1" showErrorMessage="1" sqref="M108:M207">
      <formula1>"Y,T,Y/T"</formula1>
    </dataValidation>
    <dataValidation type="list" allowBlank="1" showInputMessage="1" showErrorMessage="1" sqref="D61">
      <formula1>"Y,T,Y/T"</formula1>
    </dataValidation>
    <dataValidation type="list" allowBlank="1" showInputMessage="1" showErrorMessage="1" sqref="M210:M309">
      <formula1>"Y,T,Y/T"</formula1>
    </dataValidation>
    <dataValidation type="list" allowBlank="1" showInputMessage="1" showErrorMessage="1" sqref="D163">
      <formula1>"Y,T,Y/T"</formula1>
    </dataValidation>
    <dataValidation type="list" allowBlank="1" showInputMessage="1" showErrorMessage="1" sqref="D220">
      <formula1>"Y,T,Y/T"</formula1>
    </dataValidation>
    <dataValidation type="list" allowBlank="1" showInputMessage="1" showErrorMessage="1" sqref="D183">
      <formula1>"Y,T,Y/T"</formula1>
    </dataValidation>
    <dataValidation type="list" allowBlank="1" showInputMessage="1" showErrorMessage="1" sqref="D193">
      <formula1>"Y,T,Y/T"</formula1>
    </dataValidation>
    <dataValidation type="list" allowBlank="1" showInputMessage="1" showErrorMessage="1" sqref="D327">
      <formula1>"Y,T,Y/T"</formula1>
    </dataValidation>
    <dataValidation type="list" allowBlank="1" showInputMessage="1" showErrorMessage="1" sqref="D382">
      <formula1>"Y,T,Y/T"</formula1>
    </dataValidation>
    <dataValidation type="list" allowBlank="1" showInputMessage="1" showErrorMessage="1" sqref="D347">
      <formula1>"Y,T,Y/T"</formula1>
    </dataValidation>
    <dataValidation type="list" allowBlank="1" showInputMessage="1" showErrorMessage="1" sqref="D357">
      <formula1>"Y,T,Y/T"</formula1>
    </dataValidation>
    <dataValidation type="list" allowBlank="1" showInputMessage="1" showErrorMessage="1" sqref="D143">
      <formula1>"Y,T,Y/T"</formula1>
    </dataValidation>
    <dataValidation type="list" allowBlank="1" showInputMessage="1" showErrorMessage="1" sqref="D198">
      <formula1>"Y,T,Y/T"</formula1>
    </dataValidation>
    <dataValidation type="list" allowBlank="1" showInputMessage="1" showErrorMessage="1" sqref="D305">
      <formula1>"Y,T,Y/T"</formula1>
    </dataValidation>
    <dataValidation type="list" allowBlank="1" showInputMessage="1" showErrorMessage="1" sqref="D362">
      <formula1>"Y,T,Y/T"</formula1>
    </dataValidation>
    <dataValidation type="list" allowBlank="1" showInputMessage="1" showErrorMessage="1" sqref="D118">
      <formula1>"Y,T,Y/T"</formula1>
    </dataValidation>
    <dataValidation type="list" allowBlank="1" showInputMessage="1" showErrorMessage="1" sqref="D178">
      <formula1>"Y,T,Y/T"</formula1>
    </dataValidation>
    <dataValidation type="list" allowBlank="1" showInputMessage="1" showErrorMessage="1" sqref="D255">
      <formula1>"Y,T,Y/T"</formula1>
    </dataValidation>
    <dataValidation type="list" allowBlank="1" showInputMessage="1" showErrorMessage="1" sqref="D342">
      <formula1>"Y,T,Y/T"</formula1>
    </dataValidation>
    <dataValidation type="list" allowBlank="1" showInputMessage="1" showErrorMessage="1" sqref="D113">
      <formula1>"Y,T,Y/T"</formula1>
    </dataValidation>
    <dataValidation type="list" allowBlank="1" showInputMessage="1" showErrorMessage="1" sqref="D158">
      <formula1>"Y,T,Y/T"</formula1>
    </dataValidation>
    <dataValidation type="list" allowBlank="1" showInputMessage="1" showErrorMessage="1" sqref="D133">
      <formula1>"Y,T,Y/T"</formula1>
    </dataValidation>
    <dataValidation type="list" allowBlank="1" showInputMessage="1" showErrorMessage="1" sqref="D123">
      <formula1>"Y,T,Y/T"</formula1>
    </dataValidation>
    <dataValidation type="list" allowBlank="1" showInputMessage="1" showErrorMessage="1" sqref="D108">
      <formula1>"Y,T,Y/T"</formula1>
    </dataValidation>
    <dataValidation type="list" allowBlank="1" showInputMessage="1" showErrorMessage="1" sqref="D225">
      <formula1>"Y,T,Y/T"</formula1>
    </dataValidation>
    <dataValidation type="list" allowBlank="1" showInputMessage="1" showErrorMessage="1" sqref="D280">
      <formula1>"Y,T,Y/T"</formula1>
    </dataValidation>
    <dataValidation type="list" allowBlank="1" showInputMessage="1" showErrorMessage="1" sqref="D128">
      <formula1>"Y,T,Y/T"</formula1>
    </dataValidation>
    <dataValidation type="list" allowBlank="1" showInputMessage="1" showErrorMessage="1" sqref="D188">
      <formula1>"Y,T,Y/T"</formula1>
    </dataValidation>
    <dataValidation type="list" allowBlank="1" showInputMessage="1" showErrorMessage="1" sqref="D168">
      <formula1>"Y,T,Y/T"</formula1>
    </dataValidation>
    <dataValidation type="list" allowBlank="1" showInputMessage="1" showErrorMessage="1" sqref="D240">
      <formula1>"Y,T,Y/T"</formula1>
    </dataValidation>
    <dataValidation type="list" allowBlank="1" showInputMessage="1" showErrorMessage="1" sqref="D230">
      <formula1>"Y,T,Y/T"</formula1>
    </dataValidation>
    <dataValidation type="list" allowBlank="1" showInputMessage="1" showErrorMessage="1" sqref="D203">
      <formula1>"Y,T,Y/T"</formula1>
    </dataValidation>
    <dataValidation type="list" allowBlank="1" showInputMessage="1" showErrorMessage="1" sqref="D86">
      <formula1>"Y,T,Y/T"</formula1>
    </dataValidation>
    <dataValidation type="list" allowBlank="1" showInputMessage="1" showErrorMessage="1" sqref="D148">
      <formula1>"Y,T,Y/T"</formula1>
    </dataValidation>
    <dataValidation type="list" allowBlank="1" showInputMessage="1" showErrorMessage="1" sqref="D173">
      <formula1>"Y,T,Y/T"</formula1>
    </dataValidation>
    <dataValidation type="list" allowBlank="1" showInputMessage="1" showErrorMessage="1" sqref="D260">
      <formula1>"Y,T,Y/T"</formula1>
    </dataValidation>
  </dataValidations>
  <pageMargins left="0.25" right="0.25" top="0.75" bottom="0.75" header="0.3" footer="0.3"/>
  <pageSetup paperSize="9" scale="28"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412"/>
  <sheetViews>
    <sheetView topLeftCell="B1" zoomScale="40" workbookViewId="0">
      <pane ySplit="4" topLeftCell="A392" activePane="bottomLeft" state="frozen"/>
      <selection pane="bottomLeft" activeCell="H412" sqref="H412:L412"/>
    </sheetView>
  </sheetViews>
  <sheetFormatPr defaultColWidth="12.5703125" defaultRowHeight="12.75"/>
  <cols>
    <col min="1" max="1" width="6.42578125" style="517" hidden="1" customWidth="1"/>
    <col min="2" max="2" width="4.5703125" style="587" customWidth="1"/>
    <col min="3" max="3" width="46.5703125" style="517" customWidth="1"/>
    <col min="4" max="4" width="4.140625" style="517" customWidth="1"/>
    <col min="5" max="5" width="14.42578125" style="517" customWidth="1"/>
    <col min="6" max="6" width="4.5703125" style="517" customWidth="1"/>
    <col min="7" max="7" width="47.42578125" style="518" customWidth="1"/>
    <col min="8" max="8" width="26.5703125" style="517" customWidth="1"/>
    <col min="9" max="9" width="4.42578125" style="517" customWidth="1"/>
    <col min="10" max="10" width="16" style="517" customWidth="1"/>
    <col min="11" max="11" width="4.42578125" style="517" customWidth="1"/>
    <col min="12" max="12" width="12.42578125" style="517" customWidth="1"/>
    <col min="13" max="13" width="4.42578125" style="517" customWidth="1"/>
    <col min="14" max="14" width="11.42578125" style="517" customWidth="1"/>
    <col min="15" max="16384" width="12.5703125" style="517"/>
  </cols>
  <sheetData>
    <row r="1" spans="2:14" s="520" customFormat="1" ht="15.75">
      <c r="B1" s="868" t="s">
        <v>33</v>
      </c>
      <c r="C1" s="868"/>
      <c r="D1" s="868"/>
      <c r="E1" s="868"/>
      <c r="F1" s="868"/>
      <c r="G1" s="868"/>
      <c r="H1" s="868"/>
      <c r="I1" s="868"/>
      <c r="J1" s="868"/>
      <c r="K1" s="868"/>
      <c r="L1" s="868"/>
      <c r="M1" s="868"/>
      <c r="N1" s="868"/>
    </row>
    <row r="2" spans="2:14" s="520" customFormat="1" ht="15.75">
      <c r="B2" s="867" t="s">
        <v>662</v>
      </c>
      <c r="C2" s="867"/>
      <c r="D2" s="867"/>
      <c r="E2" s="867"/>
      <c r="F2" s="867"/>
      <c r="G2" s="867"/>
      <c r="H2" s="867"/>
      <c r="I2" s="867"/>
      <c r="J2" s="867"/>
      <c r="K2" s="867"/>
      <c r="L2" s="867"/>
      <c r="M2" s="867"/>
      <c r="N2" s="867"/>
    </row>
    <row r="3" spans="2:14" s="588" customFormat="1" ht="15.75">
      <c r="B3" s="863" t="s">
        <v>23</v>
      </c>
      <c r="C3" s="863" t="s">
        <v>503</v>
      </c>
      <c r="D3" s="869" t="s">
        <v>339</v>
      </c>
      <c r="E3" s="870"/>
      <c r="F3" s="863" t="s">
        <v>23</v>
      </c>
      <c r="G3" s="863" t="s">
        <v>504</v>
      </c>
      <c r="H3" s="863" t="s">
        <v>505</v>
      </c>
      <c r="I3" s="863" t="s">
        <v>506</v>
      </c>
      <c r="J3" s="863"/>
      <c r="K3" s="863"/>
      <c r="L3" s="863"/>
      <c r="M3" s="863"/>
      <c r="N3" s="863"/>
    </row>
    <row r="4" spans="2:14" s="588" customFormat="1" ht="15.75">
      <c r="B4" s="863"/>
      <c r="C4" s="863"/>
      <c r="D4" s="871"/>
      <c r="E4" s="872"/>
      <c r="F4" s="863"/>
      <c r="G4" s="863"/>
      <c r="H4" s="863"/>
      <c r="I4" s="863" t="s">
        <v>4</v>
      </c>
      <c r="J4" s="863"/>
      <c r="K4" s="863" t="s">
        <v>3</v>
      </c>
      <c r="L4" s="863"/>
      <c r="M4" s="863" t="s">
        <v>52</v>
      </c>
      <c r="N4" s="863"/>
    </row>
    <row r="5" spans="2:14" s="520" customFormat="1" ht="15.75">
      <c r="B5" s="864" t="s">
        <v>509</v>
      </c>
      <c r="C5" s="865"/>
      <c r="D5" s="865"/>
      <c r="E5" s="865"/>
      <c r="F5" s="865"/>
      <c r="G5" s="865"/>
      <c r="H5" s="865"/>
      <c r="I5" s="865"/>
      <c r="J5" s="865"/>
      <c r="K5" s="865"/>
      <c r="L5" s="865"/>
      <c r="M5" s="865"/>
      <c r="N5" s="866"/>
    </row>
    <row r="6" spans="2:14" ht="15.75">
      <c r="B6" s="836">
        <v>1</v>
      </c>
      <c r="C6" s="839"/>
      <c r="D6" s="857" t="s">
        <v>26</v>
      </c>
      <c r="E6" s="860" t="str">
        <f>IF(D6="Y",1,IF(D6="T",0,IF(D6="Y/T","Belum diisi","Error")))</f>
        <v>Belum diisi</v>
      </c>
      <c r="F6" s="528">
        <v>1</v>
      </c>
      <c r="G6" s="529"/>
      <c r="H6" s="589" t="str">
        <f t="shared" ref="H6:H69" si="0">IF(OR(J6="Isi Dulu",L6="Isi Dulu",J6="Isi Tujuan",L6="Isi Tujuan"),"Belum Diisi",IF(SUM(J6,L6)=2,1,IF(SUM(J6,L6)=1,0,IF(SUM(J6,L6)=0,0,"Error"))))</f>
        <v>Belum Diisi</v>
      </c>
      <c r="I6" s="590" t="s">
        <v>26</v>
      </c>
      <c r="J6" s="591" t="str">
        <f>IF($D$6="Y/T","Isi Tujuan",IF($E$6=0,0,IF(I6="Y",1,IF(I6="T",0,"Isi Dulu"))))</f>
        <v>Isi Tujuan</v>
      </c>
      <c r="K6" s="590" t="s">
        <v>26</v>
      </c>
      <c r="L6" s="591" t="str">
        <f>IF($D$6="Y/T","Isi Tujuan",IF($E$6=0,0,IF(K6="Y",1,IF(K6="T",0,"Isi Dulu"))))</f>
        <v>Isi Tujuan</v>
      </c>
      <c r="M6" s="848" t="s">
        <v>26</v>
      </c>
      <c r="N6" s="851" t="str">
        <f>IF(M6="Y",1,IF(M6="T",0,IF(M6="Y/T","Belum diisi","Error")))</f>
        <v>Belum diisi</v>
      </c>
    </row>
    <row r="7" spans="2:14" ht="15.75">
      <c r="B7" s="837"/>
      <c r="C7" s="840"/>
      <c r="D7" s="858"/>
      <c r="E7" s="861"/>
      <c r="F7" s="549">
        <v>2</v>
      </c>
      <c r="G7" s="550"/>
      <c r="H7" s="589" t="str">
        <f t="shared" si="0"/>
        <v>Belum Diisi</v>
      </c>
      <c r="I7" s="592" t="s">
        <v>26</v>
      </c>
      <c r="J7" s="593" t="str">
        <f>IF($D$6="Y/T","Isi Tujuan",IF($E$6=0,0,IF(I7="Y",1,IF(I7="T",0,"Isi Dulu"))))</f>
        <v>Isi Tujuan</v>
      </c>
      <c r="K7" s="592" t="s">
        <v>26</v>
      </c>
      <c r="L7" s="593" t="str">
        <f>IF($D$6="Y/T","Isi Tujuan",IF($E$6=0,0,IF(K7="Y",1,IF(K7="T",0,"Isi Dulu"))))</f>
        <v>Isi Tujuan</v>
      </c>
      <c r="M7" s="849"/>
      <c r="N7" s="852"/>
    </row>
    <row r="8" spans="2:14" ht="15.75">
      <c r="B8" s="837"/>
      <c r="C8" s="840"/>
      <c r="D8" s="858"/>
      <c r="E8" s="861"/>
      <c r="F8" s="549">
        <v>3</v>
      </c>
      <c r="G8" s="550"/>
      <c r="H8" s="589" t="str">
        <f t="shared" si="0"/>
        <v>Belum Diisi</v>
      </c>
      <c r="I8" s="592" t="s">
        <v>26</v>
      </c>
      <c r="J8" s="593" t="str">
        <f>IF($D$6="Y/T","Isi Tujuan",IF($E$6=0,0,IF(I8="Y",1,IF(I8="T",0,"Isi Dulu"))))</f>
        <v>Isi Tujuan</v>
      </c>
      <c r="K8" s="592" t="s">
        <v>26</v>
      </c>
      <c r="L8" s="593" t="str">
        <f>IF($D$6="Y/T","Isi Tujuan",IF($E$6=0,0,IF(K8="Y",1,IF(K8="T",0,"Isi Dulu"))))</f>
        <v>Isi Tujuan</v>
      </c>
      <c r="M8" s="849"/>
      <c r="N8" s="852"/>
    </row>
    <row r="9" spans="2:14" ht="15.75">
      <c r="B9" s="837"/>
      <c r="C9" s="840"/>
      <c r="D9" s="858"/>
      <c r="E9" s="861"/>
      <c r="F9" s="549">
        <v>4</v>
      </c>
      <c r="G9" s="550"/>
      <c r="H9" s="589" t="str">
        <f t="shared" si="0"/>
        <v>Belum Diisi</v>
      </c>
      <c r="I9" s="592" t="s">
        <v>26</v>
      </c>
      <c r="J9" s="593" t="str">
        <f>IF($D$6="Y/T","Isi Tujuan",IF($E$6=0,0,IF(I9="Y",1,IF(I9="T",0,"Isi Dulu"))))</f>
        <v>Isi Tujuan</v>
      </c>
      <c r="K9" s="592" t="s">
        <v>26</v>
      </c>
      <c r="L9" s="593" t="str">
        <f>IF($D$6="Y/T","Isi Tujuan",IF($E$6=0,0,IF(K9="Y",1,IF(K9="T",0,"Isi Dulu"))))</f>
        <v>Isi Tujuan</v>
      </c>
      <c r="M9" s="849"/>
      <c r="N9" s="852"/>
    </row>
    <row r="10" spans="2:14" ht="15.75">
      <c r="B10" s="838"/>
      <c r="C10" s="841"/>
      <c r="D10" s="859"/>
      <c r="E10" s="862"/>
      <c r="F10" s="569">
        <v>5</v>
      </c>
      <c r="G10" s="570"/>
      <c r="H10" s="594" t="str">
        <f t="shared" si="0"/>
        <v>Belum Diisi</v>
      </c>
      <c r="I10" s="595" t="s">
        <v>26</v>
      </c>
      <c r="J10" s="596" t="str">
        <f>IF($D$6="Y/T","Isi Tujuan",IF($E$6=0,0,IF(I10="Y",1,IF(I10="T",0,"Isi Dulu"))))</f>
        <v>Isi Tujuan</v>
      </c>
      <c r="K10" s="595" t="s">
        <v>26</v>
      </c>
      <c r="L10" s="596" t="str">
        <f>IF($D$6="Y/T","Isi Tujuan",IF($E$6=0,0,IF(K10="Y",1,IF(K10="T",0,"Isi Dulu"))))</f>
        <v>Isi Tujuan</v>
      </c>
      <c r="M10" s="850"/>
      <c r="N10" s="853"/>
    </row>
    <row r="11" spans="2:14" ht="15.75">
      <c r="B11" s="836">
        <v>2</v>
      </c>
      <c r="C11" s="839"/>
      <c r="D11" s="857" t="s">
        <v>26</v>
      </c>
      <c r="E11" s="860" t="str">
        <f>IF(D11="Y",1,IF(D11="T",0,IF(D11="Y/T","Belum diisi","Error")))</f>
        <v>Belum diisi</v>
      </c>
      <c r="F11" s="528">
        <v>1</v>
      </c>
      <c r="G11" s="529"/>
      <c r="H11" s="597" t="str">
        <f t="shared" si="0"/>
        <v>Belum Diisi</v>
      </c>
      <c r="I11" s="590" t="s">
        <v>26</v>
      </c>
      <c r="J11" s="591" t="str">
        <f>IF($D$11="Y/T","Isi Tujuan",IF($E$11=0,0,IF(I11="Y",1,IF(I11="T",0,"Isi Dulu"))))</f>
        <v>Isi Tujuan</v>
      </c>
      <c r="K11" s="590" t="s">
        <v>26</v>
      </c>
      <c r="L11" s="591" t="str">
        <f>IF($D$11="Y/T","Isi Tujuan",IF($E$11=0,0,IF(K11="Y",1,IF(K11="T",0,"Isi Dulu"))))</f>
        <v>Isi Tujuan</v>
      </c>
      <c r="M11" s="848" t="s">
        <v>26</v>
      </c>
      <c r="N11" s="851" t="str">
        <f>IF(M11="Y",1,IF(M11="T",0,IF(M11="Y/T","Belum diisi","Error")))</f>
        <v>Belum diisi</v>
      </c>
    </row>
    <row r="12" spans="2:14" ht="15.75">
      <c r="B12" s="837"/>
      <c r="C12" s="840"/>
      <c r="D12" s="858"/>
      <c r="E12" s="861"/>
      <c r="F12" s="549">
        <v>2</v>
      </c>
      <c r="G12" s="550"/>
      <c r="H12" s="598" t="str">
        <f t="shared" si="0"/>
        <v>Belum Diisi</v>
      </c>
      <c r="I12" s="592" t="s">
        <v>26</v>
      </c>
      <c r="J12" s="593" t="str">
        <f>IF($D$11="Y/T","Isi Tujuan",IF($E$11=0,0,IF(I12="Y",1,IF(I12="T",0,"Isi Dulu"))))</f>
        <v>Isi Tujuan</v>
      </c>
      <c r="K12" s="592" t="s">
        <v>26</v>
      </c>
      <c r="L12" s="593" t="str">
        <f>IF($D$11="Y/T","Isi Tujuan",IF($E$11=0,0,IF(K12="Y",1,IF(K12="T",0,"Isi Dulu"))))</f>
        <v>Isi Tujuan</v>
      </c>
      <c r="M12" s="849"/>
      <c r="N12" s="852"/>
    </row>
    <row r="13" spans="2:14" ht="15.75">
      <c r="B13" s="837"/>
      <c r="C13" s="840"/>
      <c r="D13" s="858"/>
      <c r="E13" s="861"/>
      <c r="F13" s="549">
        <v>3</v>
      </c>
      <c r="G13" s="550"/>
      <c r="H13" s="598" t="str">
        <f t="shared" si="0"/>
        <v>Belum Diisi</v>
      </c>
      <c r="I13" s="592" t="s">
        <v>26</v>
      </c>
      <c r="J13" s="593" t="str">
        <f>IF($D$11="Y/T","Isi Tujuan",IF($E$11=0,0,IF(I13="Y",1,IF(I13="T",0,"Isi Dulu"))))</f>
        <v>Isi Tujuan</v>
      </c>
      <c r="K13" s="592" t="s">
        <v>26</v>
      </c>
      <c r="L13" s="593" t="str">
        <f>IF($D$11="Y/T","Isi Tujuan",IF($E$11=0,0,IF(K13="Y",1,IF(K13="T",0,"Isi Dulu"))))</f>
        <v>Isi Tujuan</v>
      </c>
      <c r="M13" s="849"/>
      <c r="N13" s="852"/>
    </row>
    <row r="14" spans="2:14" ht="15.75">
      <c r="B14" s="837"/>
      <c r="C14" s="840"/>
      <c r="D14" s="858"/>
      <c r="E14" s="861"/>
      <c r="F14" s="549">
        <v>4</v>
      </c>
      <c r="G14" s="550"/>
      <c r="H14" s="598" t="str">
        <f t="shared" si="0"/>
        <v>Belum Diisi</v>
      </c>
      <c r="I14" s="592" t="s">
        <v>26</v>
      </c>
      <c r="J14" s="593" t="str">
        <f>IF($D$11="Y/T","Isi Tujuan",IF($E$11=0,0,IF(I14="Y",1,IF(I14="T",0,"Isi Dulu"))))</f>
        <v>Isi Tujuan</v>
      </c>
      <c r="K14" s="592" t="s">
        <v>26</v>
      </c>
      <c r="L14" s="593" t="str">
        <f>IF($D$11="Y/T","Isi Tujuan",IF($E$11=0,0,IF(K14="Y",1,IF(K14="T",0,"Isi Dulu"))))</f>
        <v>Isi Tujuan</v>
      </c>
      <c r="M14" s="849"/>
      <c r="N14" s="852"/>
    </row>
    <row r="15" spans="2:14" ht="15.75">
      <c r="B15" s="838"/>
      <c r="C15" s="841"/>
      <c r="D15" s="859"/>
      <c r="E15" s="862"/>
      <c r="F15" s="569">
        <v>5</v>
      </c>
      <c r="G15" s="570"/>
      <c r="H15" s="599" t="str">
        <f t="shared" si="0"/>
        <v>Belum Diisi</v>
      </c>
      <c r="I15" s="595" t="s">
        <v>26</v>
      </c>
      <c r="J15" s="596" t="str">
        <f>IF($D$11="Y/T","Isi Tujuan",IF($E$11=0,0,IF(I15="Y",1,IF(I15="T",0,"Isi Dulu"))))</f>
        <v>Isi Tujuan</v>
      </c>
      <c r="K15" s="595" t="s">
        <v>26</v>
      </c>
      <c r="L15" s="596" t="str">
        <f>IF($D$11="Y/T","Isi Tujuan",IF($E$11=0,0,IF(K15="Y",1,IF(K15="T",0,"Isi Dulu"))))</f>
        <v>Isi Tujuan</v>
      </c>
      <c r="M15" s="850"/>
      <c r="N15" s="853"/>
    </row>
    <row r="16" spans="2:14" ht="15.75">
      <c r="B16" s="836">
        <v>3</v>
      </c>
      <c r="C16" s="839"/>
      <c r="D16" s="857" t="s">
        <v>26</v>
      </c>
      <c r="E16" s="860" t="str">
        <f>IF(D16="Y",1,IF(D16="T",0,IF(D16="Y/T","Belum diisi","Error")))</f>
        <v>Belum diisi</v>
      </c>
      <c r="F16" s="528">
        <v>1</v>
      </c>
      <c r="G16" s="529"/>
      <c r="H16" s="600" t="str">
        <f t="shared" si="0"/>
        <v>Belum Diisi</v>
      </c>
      <c r="I16" s="590" t="s">
        <v>26</v>
      </c>
      <c r="J16" s="591" t="str">
        <f>IF($D$16="Y/T","Isi Tujuan",IF($E$16=0,0,IF(I16="Y",1,IF(I16="T",0,"Isi Dulu"))))</f>
        <v>Isi Tujuan</v>
      </c>
      <c r="K16" s="590" t="s">
        <v>26</v>
      </c>
      <c r="L16" s="591" t="str">
        <f>IF($D$16="Y/T","Isi Tujuan",IF($E$16=0,0,IF(K16="Y",1,IF(K16="T",0,"Isi Dulu"))))</f>
        <v>Isi Tujuan</v>
      </c>
      <c r="M16" s="848" t="s">
        <v>26</v>
      </c>
      <c r="N16" s="851" t="str">
        <f>IF(M16="Y",1,IF(M16="T",0,IF(M16="Y/T","Belum diisi","Error")))</f>
        <v>Belum diisi</v>
      </c>
    </row>
    <row r="17" spans="2:14" ht="15.75">
      <c r="B17" s="837"/>
      <c r="C17" s="840"/>
      <c r="D17" s="858"/>
      <c r="E17" s="861"/>
      <c r="F17" s="549">
        <v>2</v>
      </c>
      <c r="G17" s="550"/>
      <c r="H17" s="598" t="str">
        <f t="shared" si="0"/>
        <v>Belum Diisi</v>
      </c>
      <c r="I17" s="592" t="s">
        <v>26</v>
      </c>
      <c r="J17" s="593" t="str">
        <f>IF($D$16="Y/T","Isi Tujuan",IF($E$16=0,0,IF(I17="Y",1,IF(I17="T",0,"Isi Dulu"))))</f>
        <v>Isi Tujuan</v>
      </c>
      <c r="K17" s="592" t="s">
        <v>26</v>
      </c>
      <c r="L17" s="593" t="str">
        <f>IF($D$16="Y/T","Isi Tujuan",IF($E$16=0,0,IF(K17="Y",1,IF(K17="T",0,"Isi Dulu"))))</f>
        <v>Isi Tujuan</v>
      </c>
      <c r="M17" s="849"/>
      <c r="N17" s="852"/>
    </row>
    <row r="18" spans="2:14" ht="15.75">
      <c r="B18" s="837"/>
      <c r="C18" s="840"/>
      <c r="D18" s="858"/>
      <c r="E18" s="861"/>
      <c r="F18" s="549">
        <v>3</v>
      </c>
      <c r="G18" s="550"/>
      <c r="H18" s="598" t="str">
        <f t="shared" si="0"/>
        <v>Belum Diisi</v>
      </c>
      <c r="I18" s="592" t="s">
        <v>26</v>
      </c>
      <c r="J18" s="593" t="str">
        <f>IF($D$16="Y/T","Isi Tujuan",IF($E$16=0,0,IF(I18="Y",1,IF(I18="T",0,"Isi Dulu"))))</f>
        <v>Isi Tujuan</v>
      </c>
      <c r="K18" s="592" t="s">
        <v>26</v>
      </c>
      <c r="L18" s="593" t="str">
        <f>IF($D$16="Y/T","Isi Tujuan",IF($E$16=0,0,IF(K18="Y",1,IF(K18="T",0,"Isi Dulu"))))</f>
        <v>Isi Tujuan</v>
      </c>
      <c r="M18" s="849"/>
      <c r="N18" s="852"/>
    </row>
    <row r="19" spans="2:14" ht="15.75">
      <c r="B19" s="837"/>
      <c r="C19" s="840"/>
      <c r="D19" s="858"/>
      <c r="E19" s="861"/>
      <c r="F19" s="549">
        <v>4</v>
      </c>
      <c r="G19" s="550"/>
      <c r="H19" s="598" t="str">
        <f t="shared" si="0"/>
        <v>Belum Diisi</v>
      </c>
      <c r="I19" s="592" t="s">
        <v>26</v>
      </c>
      <c r="J19" s="593" t="str">
        <f>IF($D$16="Y/T","Isi Tujuan",IF($E$16=0,0,IF(I19="Y",1,IF(I19="T",0,"Isi Dulu"))))</f>
        <v>Isi Tujuan</v>
      </c>
      <c r="K19" s="592" t="s">
        <v>26</v>
      </c>
      <c r="L19" s="593" t="str">
        <f>IF($D$16="Y/T","Isi Tujuan",IF($E$16=0,0,IF(K19="Y",1,IF(K19="T",0,"Isi Dulu"))))</f>
        <v>Isi Tujuan</v>
      </c>
      <c r="M19" s="849"/>
      <c r="N19" s="852"/>
    </row>
    <row r="20" spans="2:14" ht="15.75">
      <c r="B20" s="838"/>
      <c r="C20" s="841"/>
      <c r="D20" s="859"/>
      <c r="E20" s="862"/>
      <c r="F20" s="569">
        <v>5</v>
      </c>
      <c r="G20" s="570"/>
      <c r="H20" s="599" t="str">
        <f t="shared" si="0"/>
        <v>Belum Diisi</v>
      </c>
      <c r="I20" s="595" t="s">
        <v>26</v>
      </c>
      <c r="J20" s="596" t="str">
        <f>IF($D$16="Y/T","Isi Tujuan",IF($E$16=0,0,IF(I20="Y",1,IF(I20="T",0,"Isi Dulu"))))</f>
        <v>Isi Tujuan</v>
      </c>
      <c r="K20" s="595" t="s">
        <v>26</v>
      </c>
      <c r="L20" s="596" t="str">
        <f>IF($D$16="Y/T","Isi Tujuan",IF($E$16=0,0,IF(K20="Y",1,IF(K20="T",0,"Isi Dulu"))))</f>
        <v>Isi Tujuan</v>
      </c>
      <c r="M20" s="850"/>
      <c r="N20" s="853"/>
    </row>
    <row r="21" spans="2:14" ht="15.75">
      <c r="B21" s="836">
        <v>4</v>
      </c>
      <c r="C21" s="839"/>
      <c r="D21" s="857" t="s">
        <v>26</v>
      </c>
      <c r="E21" s="860" t="str">
        <f>IF(D21="Y",1,IF(D21="T",0,IF(D21="Y/T","Belum diisi","Error")))</f>
        <v>Belum diisi</v>
      </c>
      <c r="F21" s="528">
        <v>1</v>
      </c>
      <c r="G21" s="529"/>
      <c r="H21" s="600" t="str">
        <f t="shared" si="0"/>
        <v>Belum Diisi</v>
      </c>
      <c r="I21" s="590" t="s">
        <v>26</v>
      </c>
      <c r="J21" s="591" t="str">
        <f>IF($D$21="Y/T","Isi Tujuan",IF($E$21=0,0,IF(I21="Y",1,IF(I21="T",0,"Isi Dulu"))))</f>
        <v>Isi Tujuan</v>
      </c>
      <c r="K21" s="590" t="s">
        <v>26</v>
      </c>
      <c r="L21" s="591" t="str">
        <f>IF($D$21="Y/T","Isi Tujuan",IF($E$21=0,0,IF(K21="Y",1,IF(K21="T",0,"Isi Dulu"))))</f>
        <v>Isi Tujuan</v>
      </c>
      <c r="M21" s="848" t="s">
        <v>26</v>
      </c>
      <c r="N21" s="851" t="str">
        <f>IF(M21="Y",1,IF(M21="T",0,IF(M21="Y/T","Belum diisi","Error")))</f>
        <v>Belum diisi</v>
      </c>
    </row>
    <row r="22" spans="2:14" ht="15.75">
      <c r="B22" s="837"/>
      <c r="C22" s="840"/>
      <c r="D22" s="858"/>
      <c r="E22" s="861"/>
      <c r="F22" s="549">
        <v>2</v>
      </c>
      <c r="G22" s="550"/>
      <c r="H22" s="598" t="str">
        <f t="shared" si="0"/>
        <v>Belum Diisi</v>
      </c>
      <c r="I22" s="592" t="s">
        <v>26</v>
      </c>
      <c r="J22" s="593" t="str">
        <f>IF($D$21="Y/T","Isi Tujuan",IF($E$21=0,0,IF(I22="Y",1,IF(I22="T",0,"Isi Dulu"))))</f>
        <v>Isi Tujuan</v>
      </c>
      <c r="K22" s="592" t="s">
        <v>26</v>
      </c>
      <c r="L22" s="593" t="str">
        <f>IF($D$21="Y/T","Isi Tujuan",IF($E$21=0,0,IF(K22="Y",1,IF(K22="T",0,"Isi Dulu"))))</f>
        <v>Isi Tujuan</v>
      </c>
      <c r="M22" s="849"/>
      <c r="N22" s="852"/>
    </row>
    <row r="23" spans="2:14" ht="15.75">
      <c r="B23" s="837"/>
      <c r="C23" s="840"/>
      <c r="D23" s="858"/>
      <c r="E23" s="861"/>
      <c r="F23" s="549">
        <v>3</v>
      </c>
      <c r="G23" s="550"/>
      <c r="H23" s="598" t="str">
        <f t="shared" si="0"/>
        <v>Belum Diisi</v>
      </c>
      <c r="I23" s="592" t="s">
        <v>26</v>
      </c>
      <c r="J23" s="593" t="str">
        <f>IF($D$21="Y/T","Isi Tujuan",IF($E$21=0,0,IF(I23="Y",1,IF(I23="T",0,"Isi Dulu"))))</f>
        <v>Isi Tujuan</v>
      </c>
      <c r="K23" s="592" t="s">
        <v>26</v>
      </c>
      <c r="L23" s="593" t="str">
        <f>IF($D$21="Y/T","Isi Tujuan",IF($E$21=0,0,IF(K23="Y",1,IF(K23="T",0,"Isi Dulu"))))</f>
        <v>Isi Tujuan</v>
      </c>
      <c r="M23" s="849"/>
      <c r="N23" s="852"/>
    </row>
    <row r="24" spans="2:14" ht="15.75">
      <c r="B24" s="837"/>
      <c r="C24" s="840"/>
      <c r="D24" s="858"/>
      <c r="E24" s="861"/>
      <c r="F24" s="549">
        <v>4</v>
      </c>
      <c r="G24" s="550"/>
      <c r="H24" s="598" t="str">
        <f t="shared" si="0"/>
        <v>Belum Diisi</v>
      </c>
      <c r="I24" s="592" t="s">
        <v>26</v>
      </c>
      <c r="J24" s="593" t="str">
        <f>IF($D$21="Y/T","Isi Tujuan",IF($E$21=0,0,IF(I24="Y",1,IF(I24="T",0,"Isi Dulu"))))</f>
        <v>Isi Tujuan</v>
      </c>
      <c r="K24" s="592" t="s">
        <v>26</v>
      </c>
      <c r="L24" s="593" t="str">
        <f>IF($D$21="Y/T","Isi Tujuan",IF($E$21=0,0,IF(K24="Y",1,IF(K24="T",0,"Isi Dulu"))))</f>
        <v>Isi Tujuan</v>
      </c>
      <c r="M24" s="849"/>
      <c r="N24" s="852"/>
    </row>
    <row r="25" spans="2:14" ht="15.75">
      <c r="B25" s="838"/>
      <c r="C25" s="841"/>
      <c r="D25" s="859"/>
      <c r="E25" s="862"/>
      <c r="F25" s="569">
        <v>5</v>
      </c>
      <c r="G25" s="570"/>
      <c r="H25" s="599" t="str">
        <f t="shared" si="0"/>
        <v>Belum Diisi</v>
      </c>
      <c r="I25" s="595" t="s">
        <v>26</v>
      </c>
      <c r="J25" s="596" t="str">
        <f>IF($D$21="Y/T","Isi Tujuan",IF($E$21=0,0,IF(I25="Y",1,IF(I25="T",0,"Isi Dulu"))))</f>
        <v>Isi Tujuan</v>
      </c>
      <c r="K25" s="595" t="s">
        <v>26</v>
      </c>
      <c r="L25" s="596" t="str">
        <f>IF($D$21="Y/T","Isi Tujuan",IF($E$21=0,0,IF(K25="Y",1,IF(K25="T",0,"Isi Dulu"))))</f>
        <v>Isi Tujuan</v>
      </c>
      <c r="M25" s="850"/>
      <c r="N25" s="853"/>
    </row>
    <row r="26" spans="2:14" ht="15.75">
      <c r="B26" s="836">
        <v>5</v>
      </c>
      <c r="C26" s="839"/>
      <c r="D26" s="857" t="s">
        <v>26</v>
      </c>
      <c r="E26" s="860" t="str">
        <f>IF(D26="Y",1,IF(D26="T",0,IF(D26="Y/T","Belum diisi","Error")))</f>
        <v>Belum diisi</v>
      </c>
      <c r="F26" s="528">
        <v>1</v>
      </c>
      <c r="G26" s="529"/>
      <c r="H26" s="600" t="str">
        <f t="shared" si="0"/>
        <v>Belum Diisi</v>
      </c>
      <c r="I26" s="590" t="s">
        <v>26</v>
      </c>
      <c r="J26" s="591" t="str">
        <f>IF($D$26="Y/T","Isi Tujuan",IF($E$26=0,0,IF(I26="Y",1,IF(I26="T",0,"Isi Dulu"))))</f>
        <v>Isi Tujuan</v>
      </c>
      <c r="K26" s="590" t="s">
        <v>26</v>
      </c>
      <c r="L26" s="591" t="str">
        <f>IF($D$26="Y/T","Isi Tujuan",IF($E$26=0,0,IF(K26="Y",1,IF(K26="T",0,"Isi Dulu"))))</f>
        <v>Isi Tujuan</v>
      </c>
      <c r="M26" s="848" t="s">
        <v>26</v>
      </c>
      <c r="N26" s="851" t="str">
        <f>IF(M26="Y",1,IF(M26="T",0,IF(M26="Y/T","Belum diisi","Error")))</f>
        <v>Belum diisi</v>
      </c>
    </row>
    <row r="27" spans="2:14" ht="15.75">
      <c r="B27" s="837"/>
      <c r="C27" s="840"/>
      <c r="D27" s="858"/>
      <c r="E27" s="861"/>
      <c r="F27" s="549">
        <v>2</v>
      </c>
      <c r="G27" s="550"/>
      <c r="H27" s="598" t="str">
        <f t="shared" si="0"/>
        <v>Belum Diisi</v>
      </c>
      <c r="I27" s="592" t="s">
        <v>26</v>
      </c>
      <c r="J27" s="593" t="str">
        <f>IF($D$26="Y/T","Isi Tujuan",IF($E$26=0,0,IF(I27="Y",1,IF(I27="T",0,"Isi Dulu"))))</f>
        <v>Isi Tujuan</v>
      </c>
      <c r="K27" s="592" t="s">
        <v>26</v>
      </c>
      <c r="L27" s="593" t="str">
        <f>IF($D$26="Y/T","Isi Tujuan",IF($E$26=0,0,IF(K27="Y",1,IF(K27="T",0,"Isi Dulu"))))</f>
        <v>Isi Tujuan</v>
      </c>
      <c r="M27" s="849"/>
      <c r="N27" s="852"/>
    </row>
    <row r="28" spans="2:14" ht="15.75">
      <c r="B28" s="837"/>
      <c r="C28" s="840"/>
      <c r="D28" s="858"/>
      <c r="E28" s="861"/>
      <c r="F28" s="549">
        <v>3</v>
      </c>
      <c r="G28" s="550"/>
      <c r="H28" s="598" t="str">
        <f t="shared" si="0"/>
        <v>Belum Diisi</v>
      </c>
      <c r="I28" s="592" t="s">
        <v>26</v>
      </c>
      <c r="J28" s="593" t="str">
        <f>IF($D$26="Y/T","Isi Tujuan",IF($E$26=0,0,IF(I28="Y",1,IF(I28="T",0,"Isi Dulu"))))</f>
        <v>Isi Tujuan</v>
      </c>
      <c r="K28" s="592" t="s">
        <v>26</v>
      </c>
      <c r="L28" s="593" t="str">
        <f>IF($D$26="Y/T","Isi Tujuan",IF($E$26=0,0,IF(K28="Y",1,IF(K28="T",0,"Isi Dulu"))))</f>
        <v>Isi Tujuan</v>
      </c>
      <c r="M28" s="849"/>
      <c r="N28" s="852"/>
    </row>
    <row r="29" spans="2:14" ht="15.75">
      <c r="B29" s="837"/>
      <c r="C29" s="840"/>
      <c r="D29" s="858"/>
      <c r="E29" s="861"/>
      <c r="F29" s="549">
        <v>4</v>
      </c>
      <c r="G29" s="550"/>
      <c r="H29" s="598" t="str">
        <f t="shared" si="0"/>
        <v>Belum Diisi</v>
      </c>
      <c r="I29" s="592" t="s">
        <v>26</v>
      </c>
      <c r="J29" s="593" t="str">
        <f>IF($D$26="Y/T","Isi Tujuan",IF($E$26=0,0,IF(I29="Y",1,IF(I29="T",0,"Isi Dulu"))))</f>
        <v>Isi Tujuan</v>
      </c>
      <c r="K29" s="592" t="s">
        <v>26</v>
      </c>
      <c r="L29" s="593" t="str">
        <f>IF($D$26="Y/T","Isi Tujuan",IF($E$26=0,0,IF(K29="Y",1,IF(K29="T",0,"Isi Dulu"))))</f>
        <v>Isi Tujuan</v>
      </c>
      <c r="M29" s="849"/>
      <c r="N29" s="852"/>
    </row>
    <row r="30" spans="2:14" ht="15.75">
      <c r="B30" s="838"/>
      <c r="C30" s="841"/>
      <c r="D30" s="859"/>
      <c r="E30" s="862"/>
      <c r="F30" s="569">
        <v>5</v>
      </c>
      <c r="G30" s="570"/>
      <c r="H30" s="599" t="str">
        <f t="shared" si="0"/>
        <v>Belum Diisi</v>
      </c>
      <c r="I30" s="595" t="s">
        <v>26</v>
      </c>
      <c r="J30" s="596" t="str">
        <f>IF($D$26="Y/T","Isi Tujuan",IF($E$26=0,0,IF(I30="Y",1,IF(I30="T",0,"Isi Dulu"))))</f>
        <v>Isi Tujuan</v>
      </c>
      <c r="K30" s="595" t="s">
        <v>26</v>
      </c>
      <c r="L30" s="596" t="str">
        <f>IF($D$26="Y/T","Isi Tujuan",IF($E$26=0,0,IF(K30="Y",1,IF(K30="T",0,"Isi Dulu"))))</f>
        <v>Isi Tujuan</v>
      </c>
      <c r="M30" s="850"/>
      <c r="N30" s="853"/>
    </row>
    <row r="31" spans="2:14" ht="15.75">
      <c r="B31" s="836">
        <v>6</v>
      </c>
      <c r="C31" s="839"/>
      <c r="D31" s="857" t="s">
        <v>26</v>
      </c>
      <c r="E31" s="860" t="str">
        <f>IF(D31="Y",1,IF(D31="T",0,IF(D31="Y/T","Belum diisi","Error")))</f>
        <v>Belum diisi</v>
      </c>
      <c r="F31" s="528">
        <v>1</v>
      </c>
      <c r="G31" s="529"/>
      <c r="H31" s="600" t="str">
        <f t="shared" si="0"/>
        <v>Belum Diisi</v>
      </c>
      <c r="I31" s="590" t="s">
        <v>26</v>
      </c>
      <c r="J31" s="591" t="str">
        <f>IF($D$31="Y/T","Isi Tujuan",IF($E$31=0,0,IF(I31="Y",1,IF(I31="T",0,"Isi Dulu"))))</f>
        <v>Isi Tujuan</v>
      </c>
      <c r="K31" s="590" t="s">
        <v>26</v>
      </c>
      <c r="L31" s="591" t="str">
        <f>IF($D$31="Y/T","Isi Tujuan",IF($E$31=0,0,IF(K31="Y",1,IF(K31="T",0,"Isi Dulu"))))</f>
        <v>Isi Tujuan</v>
      </c>
      <c r="M31" s="848" t="s">
        <v>26</v>
      </c>
      <c r="N31" s="851" t="str">
        <f>IF(M31="Y",1,IF(M31="T",0,IF(M31="Y/T","Belum diisi","Error")))</f>
        <v>Belum diisi</v>
      </c>
    </row>
    <row r="32" spans="2:14" ht="15.75">
      <c r="B32" s="837"/>
      <c r="C32" s="840"/>
      <c r="D32" s="858"/>
      <c r="E32" s="861"/>
      <c r="F32" s="549">
        <v>2</v>
      </c>
      <c r="G32" s="550"/>
      <c r="H32" s="598" t="str">
        <f t="shared" si="0"/>
        <v>Belum Diisi</v>
      </c>
      <c r="I32" s="592" t="s">
        <v>26</v>
      </c>
      <c r="J32" s="593" t="str">
        <f>IF($D$31="Y/T","Isi Tujuan",IF($E$31=0,0,IF(I32="Y",1,IF(I32="T",0,"Isi Dulu"))))</f>
        <v>Isi Tujuan</v>
      </c>
      <c r="K32" s="592" t="s">
        <v>26</v>
      </c>
      <c r="L32" s="593" t="str">
        <f>IF($D$31="Y/T","Isi Tujuan",IF($E$31=0,0,IF(K32="Y",1,IF(K32="T",0,"Isi Dulu"))))</f>
        <v>Isi Tujuan</v>
      </c>
      <c r="M32" s="849"/>
      <c r="N32" s="852"/>
    </row>
    <row r="33" spans="2:14" ht="15.75">
      <c r="B33" s="837"/>
      <c r="C33" s="840"/>
      <c r="D33" s="858"/>
      <c r="E33" s="861"/>
      <c r="F33" s="549">
        <v>3</v>
      </c>
      <c r="G33" s="550"/>
      <c r="H33" s="598" t="str">
        <f t="shared" si="0"/>
        <v>Belum Diisi</v>
      </c>
      <c r="I33" s="592" t="s">
        <v>26</v>
      </c>
      <c r="J33" s="593" t="str">
        <f>IF($D$31="Y/T","Isi Tujuan",IF($E$31=0,0,IF(I33="Y",1,IF(I33="T",0,"Isi Dulu"))))</f>
        <v>Isi Tujuan</v>
      </c>
      <c r="K33" s="592" t="s">
        <v>26</v>
      </c>
      <c r="L33" s="593" t="str">
        <f>IF($D$31="Y/T","Isi Tujuan",IF($E$31=0,0,IF(K33="Y",1,IF(K33="T",0,"Isi Dulu"))))</f>
        <v>Isi Tujuan</v>
      </c>
      <c r="M33" s="849"/>
      <c r="N33" s="852"/>
    </row>
    <row r="34" spans="2:14" ht="15.75">
      <c r="B34" s="837"/>
      <c r="C34" s="840"/>
      <c r="D34" s="858"/>
      <c r="E34" s="861"/>
      <c r="F34" s="549">
        <v>4</v>
      </c>
      <c r="G34" s="550"/>
      <c r="H34" s="598" t="str">
        <f t="shared" si="0"/>
        <v>Belum Diisi</v>
      </c>
      <c r="I34" s="592" t="s">
        <v>26</v>
      </c>
      <c r="J34" s="593" t="str">
        <f>IF($D$31="Y/T","Isi Tujuan",IF($E$31=0,0,IF(I34="Y",1,IF(I34="T",0,"Isi Dulu"))))</f>
        <v>Isi Tujuan</v>
      </c>
      <c r="K34" s="592" t="s">
        <v>26</v>
      </c>
      <c r="L34" s="593" t="str">
        <f>IF($D$31="Y/T","Isi Tujuan",IF($E$31=0,0,IF(K34="Y",1,IF(K34="T",0,"Isi Dulu"))))</f>
        <v>Isi Tujuan</v>
      </c>
      <c r="M34" s="849"/>
      <c r="N34" s="852"/>
    </row>
    <row r="35" spans="2:14" ht="15.75">
      <c r="B35" s="838"/>
      <c r="C35" s="841"/>
      <c r="D35" s="859"/>
      <c r="E35" s="862"/>
      <c r="F35" s="569">
        <v>5</v>
      </c>
      <c r="G35" s="570"/>
      <c r="H35" s="599" t="str">
        <f t="shared" si="0"/>
        <v>Belum Diisi</v>
      </c>
      <c r="I35" s="595" t="s">
        <v>26</v>
      </c>
      <c r="J35" s="596" t="str">
        <f>IF($D$31="Y/T","Isi Tujuan",IF($E$31=0,0,IF(I35="Y",1,IF(I35="T",0,"Isi Dulu"))))</f>
        <v>Isi Tujuan</v>
      </c>
      <c r="K35" s="595" t="s">
        <v>26</v>
      </c>
      <c r="L35" s="596" t="str">
        <f>IF($D$31="Y/T","Isi Tujuan",IF($E$31=0,0,IF(K35="Y",1,IF(K35="T",0,"Isi Dulu"))))</f>
        <v>Isi Tujuan</v>
      </c>
      <c r="M35" s="850"/>
      <c r="N35" s="853"/>
    </row>
    <row r="36" spans="2:14" ht="15.75">
      <c r="B36" s="836">
        <v>7</v>
      </c>
      <c r="C36" s="839"/>
      <c r="D36" s="857" t="s">
        <v>26</v>
      </c>
      <c r="E36" s="860" t="str">
        <f>IF(D36="Y",1,IF(D36="T",0,IF(D36="Y/T","Belum diisi","Error")))</f>
        <v>Belum diisi</v>
      </c>
      <c r="F36" s="528">
        <v>1</v>
      </c>
      <c r="G36" s="529"/>
      <c r="H36" s="600" t="str">
        <f t="shared" si="0"/>
        <v>Belum Diisi</v>
      </c>
      <c r="I36" s="590" t="s">
        <v>26</v>
      </c>
      <c r="J36" s="591" t="str">
        <f>IF($D$36="Y/T","Isi Tujuan",IF($E$36=0,0,IF(I36="Y",1,IF(I36="T",0,"Isi Dulu"))))</f>
        <v>Isi Tujuan</v>
      </c>
      <c r="K36" s="590" t="s">
        <v>26</v>
      </c>
      <c r="L36" s="591" t="str">
        <f>IF($D$36="Y/T","Isi Tujuan",IF($E$36=0,0,IF(K36="Y",1,IF(K36="T",0,"Isi Dulu"))))</f>
        <v>Isi Tujuan</v>
      </c>
      <c r="M36" s="848" t="s">
        <v>26</v>
      </c>
      <c r="N36" s="851" t="str">
        <f>IF(M36="Y",1,IF(M36="T",0,IF(M36="Y/T","Belum diisi","Error")))</f>
        <v>Belum diisi</v>
      </c>
    </row>
    <row r="37" spans="2:14" ht="15.75">
      <c r="B37" s="837"/>
      <c r="C37" s="840"/>
      <c r="D37" s="858"/>
      <c r="E37" s="861"/>
      <c r="F37" s="549">
        <v>2</v>
      </c>
      <c r="G37" s="550"/>
      <c r="H37" s="598" t="str">
        <f t="shared" si="0"/>
        <v>Belum Diisi</v>
      </c>
      <c r="I37" s="592" t="s">
        <v>26</v>
      </c>
      <c r="J37" s="593" t="str">
        <f>IF($D$36="Y/T","Isi Tujuan",IF($E$36=0,0,IF(I37="Y",1,IF(I37="T",0,"Isi Dulu"))))</f>
        <v>Isi Tujuan</v>
      </c>
      <c r="K37" s="592" t="s">
        <v>26</v>
      </c>
      <c r="L37" s="593" t="str">
        <f>IF($D$36="Y/T","Isi Tujuan",IF($E$36=0,0,IF(K37="Y",1,IF(K37="T",0,"Isi Dulu"))))</f>
        <v>Isi Tujuan</v>
      </c>
      <c r="M37" s="849"/>
      <c r="N37" s="852"/>
    </row>
    <row r="38" spans="2:14" ht="15.75">
      <c r="B38" s="837"/>
      <c r="C38" s="840"/>
      <c r="D38" s="858"/>
      <c r="E38" s="861"/>
      <c r="F38" s="549">
        <v>3</v>
      </c>
      <c r="G38" s="550"/>
      <c r="H38" s="598" t="str">
        <f t="shared" si="0"/>
        <v>Belum Diisi</v>
      </c>
      <c r="I38" s="592" t="s">
        <v>26</v>
      </c>
      <c r="J38" s="593" t="str">
        <f>IF($D$36="Y/T","Isi Tujuan",IF($E$36=0,0,IF(I38="Y",1,IF(I38="T",0,"Isi Dulu"))))</f>
        <v>Isi Tujuan</v>
      </c>
      <c r="K38" s="592" t="s">
        <v>26</v>
      </c>
      <c r="L38" s="593" t="str">
        <f>IF($D$36="Y/T","Isi Tujuan",IF($E$36=0,0,IF(K38="Y",1,IF(K38="T",0,"Isi Dulu"))))</f>
        <v>Isi Tujuan</v>
      </c>
      <c r="M38" s="849"/>
      <c r="N38" s="852"/>
    </row>
    <row r="39" spans="2:14" ht="15.75">
      <c r="B39" s="837"/>
      <c r="C39" s="840"/>
      <c r="D39" s="858"/>
      <c r="E39" s="861"/>
      <c r="F39" s="549">
        <v>4</v>
      </c>
      <c r="G39" s="550"/>
      <c r="H39" s="598" t="str">
        <f t="shared" si="0"/>
        <v>Belum Diisi</v>
      </c>
      <c r="I39" s="592" t="s">
        <v>26</v>
      </c>
      <c r="J39" s="593" t="str">
        <f>IF($D$36="Y/T","Isi Tujuan",IF($E$36=0,0,IF(I39="Y",1,IF(I39="T",0,"Isi Dulu"))))</f>
        <v>Isi Tujuan</v>
      </c>
      <c r="K39" s="592" t="s">
        <v>26</v>
      </c>
      <c r="L39" s="593" t="str">
        <f>IF($D$36="Y/T","Isi Tujuan",IF($E$36=0,0,IF(K39="Y",1,IF(K39="T",0,"Isi Dulu"))))</f>
        <v>Isi Tujuan</v>
      </c>
      <c r="M39" s="849"/>
      <c r="N39" s="852"/>
    </row>
    <row r="40" spans="2:14" ht="15.75">
      <c r="B40" s="838"/>
      <c r="C40" s="841"/>
      <c r="D40" s="859"/>
      <c r="E40" s="862"/>
      <c r="F40" s="569">
        <v>5</v>
      </c>
      <c r="G40" s="570"/>
      <c r="H40" s="599" t="str">
        <f t="shared" si="0"/>
        <v>Belum Diisi</v>
      </c>
      <c r="I40" s="595" t="s">
        <v>26</v>
      </c>
      <c r="J40" s="596" t="str">
        <f>IF($D$36="Y/T","Isi Tujuan",IF($E$36=0,0,IF(I40="Y",1,IF(I40="T",0,"Isi Dulu"))))</f>
        <v>Isi Tujuan</v>
      </c>
      <c r="K40" s="595" t="s">
        <v>26</v>
      </c>
      <c r="L40" s="596" t="str">
        <f>IF($D$36="Y/T","Isi Tujuan",IF($E$36=0,0,IF(K40="Y",1,IF(K40="T",0,"Isi Dulu"))))</f>
        <v>Isi Tujuan</v>
      </c>
      <c r="M40" s="850"/>
      <c r="N40" s="853"/>
    </row>
    <row r="41" spans="2:14" ht="15.75">
      <c r="B41" s="836">
        <v>8</v>
      </c>
      <c r="C41" s="839"/>
      <c r="D41" s="857" t="s">
        <v>26</v>
      </c>
      <c r="E41" s="860" t="str">
        <f>IF(D41="Y",1,IF(D41="T",0,IF(D41="Y/T","Belum diisi","Error")))</f>
        <v>Belum diisi</v>
      </c>
      <c r="F41" s="528">
        <v>1</v>
      </c>
      <c r="G41" s="529"/>
      <c r="H41" s="600" t="str">
        <f t="shared" si="0"/>
        <v>Belum Diisi</v>
      </c>
      <c r="I41" s="590" t="s">
        <v>26</v>
      </c>
      <c r="J41" s="591" t="str">
        <f>IF($D$41="Y/T","Isi Tujuan",IF($E$41=0,0,IF(I41="Y",1,IF(I41="T",0,"Isi Dulu"))))</f>
        <v>Isi Tujuan</v>
      </c>
      <c r="K41" s="590" t="s">
        <v>26</v>
      </c>
      <c r="L41" s="591" t="str">
        <f>IF($D$41="Y/T","Isi Tujuan",IF($E$41=0,0,IF(K41="Y",1,IF(K41="T",0,"Isi Dulu"))))</f>
        <v>Isi Tujuan</v>
      </c>
      <c r="M41" s="848" t="s">
        <v>26</v>
      </c>
      <c r="N41" s="851" t="str">
        <f>IF(M41="Y",1,IF(M41="T",0,IF(M41="Y/T","Belum diisi","Error")))</f>
        <v>Belum diisi</v>
      </c>
    </row>
    <row r="42" spans="2:14" ht="15.75">
      <c r="B42" s="837"/>
      <c r="C42" s="840"/>
      <c r="D42" s="858"/>
      <c r="E42" s="861"/>
      <c r="F42" s="549">
        <v>2</v>
      </c>
      <c r="G42" s="550"/>
      <c r="H42" s="598" t="str">
        <f t="shared" si="0"/>
        <v>Belum Diisi</v>
      </c>
      <c r="I42" s="592" t="s">
        <v>26</v>
      </c>
      <c r="J42" s="593" t="str">
        <f>IF($D$41="Y/T","Isi Tujuan",IF($E$41=0,0,IF(I42="Y",1,IF(I42="T",0,"Isi Dulu"))))</f>
        <v>Isi Tujuan</v>
      </c>
      <c r="K42" s="592" t="s">
        <v>26</v>
      </c>
      <c r="L42" s="593" t="str">
        <f>IF($D$41="Y/T","Isi Tujuan",IF($E$41=0,0,IF(K42="Y",1,IF(K42="T",0,"Isi Dulu"))))</f>
        <v>Isi Tujuan</v>
      </c>
      <c r="M42" s="849"/>
      <c r="N42" s="852"/>
    </row>
    <row r="43" spans="2:14" ht="15.75">
      <c r="B43" s="837"/>
      <c r="C43" s="840"/>
      <c r="D43" s="858"/>
      <c r="E43" s="861"/>
      <c r="F43" s="549">
        <v>3</v>
      </c>
      <c r="G43" s="550"/>
      <c r="H43" s="598" t="str">
        <f t="shared" si="0"/>
        <v>Belum Diisi</v>
      </c>
      <c r="I43" s="592" t="s">
        <v>26</v>
      </c>
      <c r="J43" s="593" t="str">
        <f>IF($D$41="Y/T","Isi Tujuan",IF($E$41=0,0,IF(I43="Y",1,IF(I43="T",0,"Isi Dulu"))))</f>
        <v>Isi Tujuan</v>
      </c>
      <c r="K43" s="592" t="s">
        <v>26</v>
      </c>
      <c r="L43" s="593" t="str">
        <f>IF($D$41="Y/T","Isi Tujuan",IF($E$41=0,0,IF(K43="Y",1,IF(K43="T",0,"Isi Dulu"))))</f>
        <v>Isi Tujuan</v>
      </c>
      <c r="M43" s="849"/>
      <c r="N43" s="852"/>
    </row>
    <row r="44" spans="2:14" ht="15.75">
      <c r="B44" s="837"/>
      <c r="C44" s="840"/>
      <c r="D44" s="858"/>
      <c r="E44" s="861"/>
      <c r="F44" s="549">
        <v>4</v>
      </c>
      <c r="G44" s="550"/>
      <c r="H44" s="598" t="str">
        <f t="shared" si="0"/>
        <v>Belum Diisi</v>
      </c>
      <c r="I44" s="592" t="s">
        <v>26</v>
      </c>
      <c r="J44" s="593" t="str">
        <f>IF($D$41="Y/T","Isi Tujuan",IF($E$41=0,0,IF(I44="Y",1,IF(I44="T",0,"Isi Dulu"))))</f>
        <v>Isi Tujuan</v>
      </c>
      <c r="K44" s="592" t="s">
        <v>26</v>
      </c>
      <c r="L44" s="593" t="str">
        <f>IF($D$41="Y/T","Isi Tujuan",IF($E$41=0,0,IF(K44="Y",1,IF(K44="T",0,"Isi Dulu"))))</f>
        <v>Isi Tujuan</v>
      </c>
      <c r="M44" s="849"/>
      <c r="N44" s="852"/>
    </row>
    <row r="45" spans="2:14" ht="15.75">
      <c r="B45" s="838"/>
      <c r="C45" s="841"/>
      <c r="D45" s="859"/>
      <c r="E45" s="862"/>
      <c r="F45" s="569">
        <v>5</v>
      </c>
      <c r="G45" s="570"/>
      <c r="H45" s="599" t="str">
        <f t="shared" si="0"/>
        <v>Belum Diisi</v>
      </c>
      <c r="I45" s="595" t="s">
        <v>26</v>
      </c>
      <c r="J45" s="596" t="str">
        <f>IF($D$41="Y/T","Isi Tujuan",IF($E$41=0,0,IF(I45="Y",1,IF(I45="T",0,"Isi Dulu"))))</f>
        <v>Isi Tujuan</v>
      </c>
      <c r="K45" s="595" t="s">
        <v>26</v>
      </c>
      <c r="L45" s="596" t="str">
        <f>IF($D$41="Y/T","Isi Tujuan",IF($E$41=0,0,IF(K45="Y",1,IF(K45="T",0,"Isi Dulu"))))</f>
        <v>Isi Tujuan</v>
      </c>
      <c r="M45" s="850"/>
      <c r="N45" s="853"/>
    </row>
    <row r="46" spans="2:14" ht="15.75">
      <c r="B46" s="836">
        <v>9</v>
      </c>
      <c r="C46" s="839"/>
      <c r="D46" s="857" t="s">
        <v>26</v>
      </c>
      <c r="E46" s="860" t="str">
        <f>IF(D46="Y",1,IF(D46="T",0,IF(D46="Y/T","Belum diisi","Error")))</f>
        <v>Belum diisi</v>
      </c>
      <c r="F46" s="528">
        <v>1</v>
      </c>
      <c r="G46" s="529"/>
      <c r="H46" s="600" t="str">
        <f t="shared" si="0"/>
        <v>Belum Diisi</v>
      </c>
      <c r="I46" s="590" t="s">
        <v>26</v>
      </c>
      <c r="J46" s="591" t="str">
        <f>IF($D$46="Y/T","Isi Tujuan",IF($E$46=0,0,IF(I46="Y",1,IF(I46="T",0,"Isi Dulu"))))</f>
        <v>Isi Tujuan</v>
      </c>
      <c r="K46" s="590" t="s">
        <v>26</v>
      </c>
      <c r="L46" s="591" t="str">
        <f>IF($D$46="Y/T","Isi Tujuan",IF($E$46=0,0,IF(K46="Y",1,IF(K46="T",0,"Isi Dulu"))))</f>
        <v>Isi Tujuan</v>
      </c>
      <c r="M46" s="848" t="s">
        <v>26</v>
      </c>
      <c r="N46" s="851" t="str">
        <f>IF(M46="Y",1,IF(M46="T",0,IF(M46="Y/T","Belum diisi","Error")))</f>
        <v>Belum diisi</v>
      </c>
    </row>
    <row r="47" spans="2:14" ht="15.75">
      <c r="B47" s="837"/>
      <c r="C47" s="840"/>
      <c r="D47" s="858"/>
      <c r="E47" s="861"/>
      <c r="F47" s="549">
        <v>2</v>
      </c>
      <c r="G47" s="550"/>
      <c r="H47" s="598" t="str">
        <f t="shared" si="0"/>
        <v>Belum Diisi</v>
      </c>
      <c r="I47" s="592" t="s">
        <v>26</v>
      </c>
      <c r="J47" s="593" t="str">
        <f>IF($D$46="Y/T","Isi Tujuan",IF($E$46=0,0,IF(I47="Y",1,IF(I47="T",0,"Isi Dulu"))))</f>
        <v>Isi Tujuan</v>
      </c>
      <c r="K47" s="592" t="s">
        <v>26</v>
      </c>
      <c r="L47" s="593" t="str">
        <f>IF($D$46="Y/T","Isi Tujuan",IF($E$46=0,0,IF(K47="Y",1,IF(K47="T",0,"Isi Dulu"))))</f>
        <v>Isi Tujuan</v>
      </c>
      <c r="M47" s="849"/>
      <c r="N47" s="852"/>
    </row>
    <row r="48" spans="2:14" ht="15.75">
      <c r="B48" s="837"/>
      <c r="C48" s="840"/>
      <c r="D48" s="858"/>
      <c r="E48" s="861"/>
      <c r="F48" s="549">
        <v>3</v>
      </c>
      <c r="G48" s="550"/>
      <c r="H48" s="598" t="str">
        <f t="shared" si="0"/>
        <v>Belum Diisi</v>
      </c>
      <c r="I48" s="592" t="s">
        <v>26</v>
      </c>
      <c r="J48" s="593" t="str">
        <f>IF($D$46="Y/T","Isi Tujuan",IF($E$46=0,0,IF(I48="Y",1,IF(I48="T",0,"Isi Dulu"))))</f>
        <v>Isi Tujuan</v>
      </c>
      <c r="K48" s="592" t="s">
        <v>26</v>
      </c>
      <c r="L48" s="593" t="str">
        <f>IF($D$46="Y/T","Isi Tujuan",IF($E$46=0,0,IF(K48="Y",1,IF(K48="T",0,"Isi Dulu"))))</f>
        <v>Isi Tujuan</v>
      </c>
      <c r="M48" s="849"/>
      <c r="N48" s="852"/>
    </row>
    <row r="49" spans="2:14" ht="15.75">
      <c r="B49" s="837"/>
      <c r="C49" s="840"/>
      <c r="D49" s="858"/>
      <c r="E49" s="861"/>
      <c r="F49" s="549">
        <v>4</v>
      </c>
      <c r="G49" s="550"/>
      <c r="H49" s="598" t="str">
        <f t="shared" si="0"/>
        <v>Belum Diisi</v>
      </c>
      <c r="I49" s="592" t="s">
        <v>26</v>
      </c>
      <c r="J49" s="593" t="str">
        <f>IF($D$46="Y/T","Isi Tujuan",IF($E$46=0,0,IF(I49="Y",1,IF(I49="T",0,"Isi Dulu"))))</f>
        <v>Isi Tujuan</v>
      </c>
      <c r="K49" s="592" t="s">
        <v>26</v>
      </c>
      <c r="L49" s="593" t="str">
        <f>IF($D$46="Y/T","Isi Tujuan",IF($E$46=0,0,IF(K49="Y",1,IF(K49="T",0,"Isi Dulu"))))</f>
        <v>Isi Tujuan</v>
      </c>
      <c r="M49" s="849"/>
      <c r="N49" s="852"/>
    </row>
    <row r="50" spans="2:14" ht="15.75">
      <c r="B50" s="838"/>
      <c r="C50" s="841"/>
      <c r="D50" s="859"/>
      <c r="E50" s="862"/>
      <c r="F50" s="569">
        <v>5</v>
      </c>
      <c r="G50" s="570"/>
      <c r="H50" s="599" t="str">
        <f t="shared" si="0"/>
        <v>Belum Diisi</v>
      </c>
      <c r="I50" s="595" t="s">
        <v>26</v>
      </c>
      <c r="J50" s="596" t="str">
        <f>IF($D$46="Y/T","Isi Tujuan",IF($E$46=0,0,IF(I50="Y",1,IF(I50="T",0,"Isi Dulu"))))</f>
        <v>Isi Tujuan</v>
      </c>
      <c r="K50" s="595" t="s">
        <v>26</v>
      </c>
      <c r="L50" s="596" t="str">
        <f>IF($D$46="Y/T","Isi Tujuan",IF($E$46=0,0,IF(K50="Y",1,IF(K50="T",0,"Isi Dulu"))))</f>
        <v>Isi Tujuan</v>
      </c>
      <c r="M50" s="850"/>
      <c r="N50" s="853"/>
    </row>
    <row r="51" spans="2:14" ht="15.75">
      <c r="B51" s="836">
        <v>10</v>
      </c>
      <c r="C51" s="839"/>
      <c r="D51" s="857" t="s">
        <v>26</v>
      </c>
      <c r="E51" s="860" t="str">
        <f>IF(D51="Y",1,IF(D51="T",0,IF(D51="Y/T","Belum diisi","Error")))</f>
        <v>Belum diisi</v>
      </c>
      <c r="F51" s="528">
        <v>1</v>
      </c>
      <c r="G51" s="529"/>
      <c r="H51" s="600" t="str">
        <f t="shared" si="0"/>
        <v>Belum Diisi</v>
      </c>
      <c r="I51" s="590" t="s">
        <v>26</v>
      </c>
      <c r="J51" s="591" t="str">
        <f>IF($D$51="Y/T","Isi Tujuan",IF($E$51=0,0,IF(I51="Y",1,IF(I51="T",0,"Isi Dulu"))))</f>
        <v>Isi Tujuan</v>
      </c>
      <c r="K51" s="590" t="s">
        <v>26</v>
      </c>
      <c r="L51" s="591" t="str">
        <f>IF($D$51="Y/T","Isi Tujuan",IF($E$51=0,0,IF(K51="Y",1,IF(K51="T",0,"Isi Dulu"))))</f>
        <v>Isi Tujuan</v>
      </c>
      <c r="M51" s="848" t="s">
        <v>26</v>
      </c>
      <c r="N51" s="851" t="str">
        <f>IF(M51="Y",1,IF(M51="T",0,IF(M51="Y/T","Belum diisi","Error")))</f>
        <v>Belum diisi</v>
      </c>
    </row>
    <row r="52" spans="2:14" ht="15.75">
      <c r="B52" s="837"/>
      <c r="C52" s="840"/>
      <c r="D52" s="858"/>
      <c r="E52" s="861"/>
      <c r="F52" s="549">
        <v>2</v>
      </c>
      <c r="G52" s="550"/>
      <c r="H52" s="598" t="str">
        <f t="shared" si="0"/>
        <v>Belum Diisi</v>
      </c>
      <c r="I52" s="592" t="s">
        <v>26</v>
      </c>
      <c r="J52" s="593" t="str">
        <f>IF($D$51="Y/T","Isi Tujuan",IF($E$51=0,0,IF(I52="Y",1,IF(I52="T",0,"Isi Dulu"))))</f>
        <v>Isi Tujuan</v>
      </c>
      <c r="K52" s="592" t="s">
        <v>26</v>
      </c>
      <c r="L52" s="593" t="str">
        <f>IF($D$51="Y/T","Isi Tujuan",IF($E$51=0,0,IF(K52="Y",1,IF(K52="T",0,"Isi Dulu"))))</f>
        <v>Isi Tujuan</v>
      </c>
      <c r="M52" s="849"/>
      <c r="N52" s="852"/>
    </row>
    <row r="53" spans="2:14" ht="15.75">
      <c r="B53" s="837"/>
      <c r="C53" s="840"/>
      <c r="D53" s="858"/>
      <c r="E53" s="861"/>
      <c r="F53" s="549">
        <v>3</v>
      </c>
      <c r="G53" s="550"/>
      <c r="H53" s="598" t="str">
        <f t="shared" si="0"/>
        <v>Belum Diisi</v>
      </c>
      <c r="I53" s="592" t="s">
        <v>26</v>
      </c>
      <c r="J53" s="593" t="str">
        <f>IF($D$51="Y/T","Isi Tujuan",IF($E$51=0,0,IF(I53="Y",1,IF(I53="T",0,"Isi Dulu"))))</f>
        <v>Isi Tujuan</v>
      </c>
      <c r="K53" s="592" t="s">
        <v>26</v>
      </c>
      <c r="L53" s="593" t="str">
        <f>IF($D$51="Y/T","Isi Tujuan",IF($E$51=0,0,IF(K53="Y",1,IF(K53="T",0,"Isi Dulu"))))</f>
        <v>Isi Tujuan</v>
      </c>
      <c r="M53" s="849"/>
      <c r="N53" s="852"/>
    </row>
    <row r="54" spans="2:14" ht="15.75">
      <c r="B54" s="837"/>
      <c r="C54" s="840"/>
      <c r="D54" s="858"/>
      <c r="E54" s="861"/>
      <c r="F54" s="549">
        <v>4</v>
      </c>
      <c r="G54" s="550"/>
      <c r="H54" s="598" t="str">
        <f t="shared" si="0"/>
        <v>Belum Diisi</v>
      </c>
      <c r="I54" s="592" t="s">
        <v>26</v>
      </c>
      <c r="J54" s="593" t="str">
        <f>IF($D$51="Y/T","Isi Tujuan",IF($E$51=0,0,IF(I54="Y",1,IF(I54="T",0,"Isi Dulu"))))</f>
        <v>Isi Tujuan</v>
      </c>
      <c r="K54" s="592" t="s">
        <v>26</v>
      </c>
      <c r="L54" s="593" t="str">
        <f>IF($D$51="Y/T","Isi Tujuan",IF($E$51=0,0,IF(K54="Y",1,IF(K54="T",0,"Isi Dulu"))))</f>
        <v>Isi Tujuan</v>
      </c>
      <c r="M54" s="849"/>
      <c r="N54" s="852"/>
    </row>
    <row r="55" spans="2:14" ht="15.75">
      <c r="B55" s="838"/>
      <c r="C55" s="841"/>
      <c r="D55" s="859"/>
      <c r="E55" s="862"/>
      <c r="F55" s="569">
        <v>5</v>
      </c>
      <c r="G55" s="570"/>
      <c r="H55" s="599" t="str">
        <f t="shared" si="0"/>
        <v>Belum Diisi</v>
      </c>
      <c r="I55" s="595" t="s">
        <v>26</v>
      </c>
      <c r="J55" s="596" t="str">
        <f>IF($D$51="Y/T","Isi Tujuan",IF($E$51=0,0,IF(I55="Y",1,IF(I55="T",0,"Isi Dulu"))))</f>
        <v>Isi Tujuan</v>
      </c>
      <c r="K55" s="595" t="s">
        <v>26</v>
      </c>
      <c r="L55" s="596" t="str">
        <f>IF($D$51="Y/T","Isi Tujuan",IF($E$51=0,0,IF(K55="Y",1,IF(K55="T",0,"Isi Dulu"))))</f>
        <v>Isi Tujuan</v>
      </c>
      <c r="M55" s="850"/>
      <c r="N55" s="853"/>
    </row>
    <row r="56" spans="2:14" ht="15.75">
      <c r="B56" s="836">
        <v>11</v>
      </c>
      <c r="C56" s="839"/>
      <c r="D56" s="857" t="s">
        <v>26</v>
      </c>
      <c r="E56" s="860" t="str">
        <f>IF(D56="Y",1,IF(D56="T",0,IF(D56="Y/T","Belum diisi","Error")))</f>
        <v>Belum diisi</v>
      </c>
      <c r="F56" s="528">
        <v>1</v>
      </c>
      <c r="G56" s="529"/>
      <c r="H56" s="600" t="str">
        <f t="shared" si="0"/>
        <v>Belum Diisi</v>
      </c>
      <c r="I56" s="590" t="s">
        <v>26</v>
      </c>
      <c r="J56" s="591" t="str">
        <f>IF($D$56="Y/T","Isi Tujuan",IF($E$56=0,0,IF(I56="Y",1,IF(I56="T",0,"Isi Dulu"))))</f>
        <v>Isi Tujuan</v>
      </c>
      <c r="K56" s="590" t="s">
        <v>26</v>
      </c>
      <c r="L56" s="591" t="str">
        <f>IF($D$56="Y/T","Isi Tujuan",IF($E$56=0,0,IF(K56="Y",1,IF(K56="T",0,"Isi Dulu"))))</f>
        <v>Isi Tujuan</v>
      </c>
      <c r="M56" s="848" t="s">
        <v>26</v>
      </c>
      <c r="N56" s="851" t="str">
        <f>IF(M56="Y",1,IF(M56="T",0,IF(M56="Y/T","Belum diisi","Error")))</f>
        <v>Belum diisi</v>
      </c>
    </row>
    <row r="57" spans="2:14" ht="15.75">
      <c r="B57" s="837"/>
      <c r="C57" s="840"/>
      <c r="D57" s="858"/>
      <c r="E57" s="861"/>
      <c r="F57" s="549">
        <v>2</v>
      </c>
      <c r="G57" s="550"/>
      <c r="H57" s="598" t="str">
        <f t="shared" si="0"/>
        <v>Belum Diisi</v>
      </c>
      <c r="I57" s="592" t="s">
        <v>26</v>
      </c>
      <c r="J57" s="593" t="str">
        <f>IF($D$56="Y/T","Isi Tujuan",IF($E$56=0,0,IF(I57="Y",1,IF(I57="T",0,"Isi Dulu"))))</f>
        <v>Isi Tujuan</v>
      </c>
      <c r="K57" s="592" t="s">
        <v>26</v>
      </c>
      <c r="L57" s="593" t="str">
        <f>IF($D$56="Y/T","Isi Tujuan",IF($E$56=0,0,IF(K57="Y",1,IF(K57="T",0,"Isi Dulu"))))</f>
        <v>Isi Tujuan</v>
      </c>
      <c r="M57" s="849"/>
      <c r="N57" s="852"/>
    </row>
    <row r="58" spans="2:14" ht="15.75">
      <c r="B58" s="837"/>
      <c r="C58" s="840"/>
      <c r="D58" s="858"/>
      <c r="E58" s="861"/>
      <c r="F58" s="549">
        <v>3</v>
      </c>
      <c r="G58" s="550"/>
      <c r="H58" s="598" t="str">
        <f t="shared" si="0"/>
        <v>Belum Diisi</v>
      </c>
      <c r="I58" s="592" t="s">
        <v>26</v>
      </c>
      <c r="J58" s="593" t="str">
        <f>IF($D$56="Y/T","Isi Tujuan",IF($E$56=0,0,IF(I58="Y",1,IF(I58="T",0,"Isi Dulu"))))</f>
        <v>Isi Tujuan</v>
      </c>
      <c r="K58" s="592" t="s">
        <v>26</v>
      </c>
      <c r="L58" s="593" t="str">
        <f>IF($D$56="Y/T","Isi Tujuan",IF($E$56=0,0,IF(K58="Y",1,IF(K58="T",0,"Isi Dulu"))))</f>
        <v>Isi Tujuan</v>
      </c>
      <c r="M58" s="849"/>
      <c r="N58" s="852"/>
    </row>
    <row r="59" spans="2:14" ht="15.75">
      <c r="B59" s="837"/>
      <c r="C59" s="840"/>
      <c r="D59" s="858"/>
      <c r="E59" s="861"/>
      <c r="F59" s="549">
        <v>4</v>
      </c>
      <c r="G59" s="550"/>
      <c r="H59" s="598" t="str">
        <f t="shared" si="0"/>
        <v>Belum Diisi</v>
      </c>
      <c r="I59" s="592" t="s">
        <v>26</v>
      </c>
      <c r="J59" s="593" t="str">
        <f>IF($D$56="Y/T","Isi Tujuan",IF($E$56=0,0,IF(I59="Y",1,IF(I59="T",0,"Isi Dulu"))))</f>
        <v>Isi Tujuan</v>
      </c>
      <c r="K59" s="592" t="s">
        <v>26</v>
      </c>
      <c r="L59" s="593" t="str">
        <f>IF($D$56="Y/T","Isi Tujuan",IF($E$56=0,0,IF(K59="Y",1,IF(K59="T",0,"Isi Dulu"))))</f>
        <v>Isi Tujuan</v>
      </c>
      <c r="M59" s="849"/>
      <c r="N59" s="852"/>
    </row>
    <row r="60" spans="2:14" ht="15.75">
      <c r="B60" s="838"/>
      <c r="C60" s="841"/>
      <c r="D60" s="859"/>
      <c r="E60" s="862"/>
      <c r="F60" s="569">
        <v>5</v>
      </c>
      <c r="G60" s="570"/>
      <c r="H60" s="599" t="str">
        <f t="shared" si="0"/>
        <v>Belum Diisi</v>
      </c>
      <c r="I60" s="595" t="s">
        <v>26</v>
      </c>
      <c r="J60" s="596" t="str">
        <f>IF($D$56="Y/T","Isi Tujuan",IF($E$56=0,0,IF(I60="Y",1,IF(I60="T",0,"Isi Dulu"))))</f>
        <v>Isi Tujuan</v>
      </c>
      <c r="K60" s="595" t="s">
        <v>26</v>
      </c>
      <c r="L60" s="596" t="str">
        <f>IF($D$56="Y/T","Isi Tujuan",IF($E$56=0,0,IF(K60="Y",1,IF(K60="T",0,"Isi Dulu"))))</f>
        <v>Isi Tujuan</v>
      </c>
      <c r="M60" s="850"/>
      <c r="N60" s="853"/>
    </row>
    <row r="61" spans="2:14" ht="15.75">
      <c r="B61" s="836">
        <v>12</v>
      </c>
      <c r="C61" s="839"/>
      <c r="D61" s="857" t="s">
        <v>26</v>
      </c>
      <c r="E61" s="860" t="str">
        <f>IF(D61="Y",1,IF(D61="T",0,IF(D61="Y/T","Belum diisi","Error")))</f>
        <v>Belum diisi</v>
      </c>
      <c r="F61" s="528">
        <v>1</v>
      </c>
      <c r="G61" s="529"/>
      <c r="H61" s="600" t="str">
        <f t="shared" si="0"/>
        <v>Belum Diisi</v>
      </c>
      <c r="I61" s="590" t="s">
        <v>26</v>
      </c>
      <c r="J61" s="591" t="str">
        <f>IF($D$61="Y/T","Isi Tujuan",IF($E$61=0,0,IF(I61="Y",1,IF(I61="T",0,"Isi Dulu"))))</f>
        <v>Isi Tujuan</v>
      </c>
      <c r="K61" s="590" t="s">
        <v>26</v>
      </c>
      <c r="L61" s="591" t="str">
        <f>IF($D$61="Y/T","Isi Tujuan",IF($E$61=0,0,IF(K61="Y",1,IF(K61="T",0,"Isi Dulu"))))</f>
        <v>Isi Tujuan</v>
      </c>
      <c r="M61" s="848" t="s">
        <v>26</v>
      </c>
      <c r="N61" s="851" t="str">
        <f>IF(M61="Y",1,IF(M61="T",0,IF(M61="Y/T","Belum diisi","Error")))</f>
        <v>Belum diisi</v>
      </c>
    </row>
    <row r="62" spans="2:14" ht="15.75">
      <c r="B62" s="837"/>
      <c r="C62" s="840"/>
      <c r="D62" s="858"/>
      <c r="E62" s="861"/>
      <c r="F62" s="549">
        <v>2</v>
      </c>
      <c r="G62" s="550"/>
      <c r="H62" s="598" t="str">
        <f t="shared" si="0"/>
        <v>Belum Diisi</v>
      </c>
      <c r="I62" s="592" t="s">
        <v>26</v>
      </c>
      <c r="J62" s="593" t="str">
        <f>IF($D$61="Y/T","Isi Tujuan",IF($E$61=0,0,IF(I62="Y",1,IF(I62="T",0,"Isi Dulu"))))</f>
        <v>Isi Tujuan</v>
      </c>
      <c r="K62" s="592" t="s">
        <v>26</v>
      </c>
      <c r="L62" s="593" t="str">
        <f>IF($D$61="Y/T","Isi Tujuan",IF($E$61=0,0,IF(K62="Y",1,IF(K62="T",0,"Isi Dulu"))))</f>
        <v>Isi Tujuan</v>
      </c>
      <c r="M62" s="849"/>
      <c r="N62" s="852"/>
    </row>
    <row r="63" spans="2:14" ht="15.75">
      <c r="B63" s="837"/>
      <c r="C63" s="840"/>
      <c r="D63" s="858"/>
      <c r="E63" s="861"/>
      <c r="F63" s="549">
        <v>3</v>
      </c>
      <c r="G63" s="550"/>
      <c r="H63" s="598" t="str">
        <f t="shared" si="0"/>
        <v>Belum Diisi</v>
      </c>
      <c r="I63" s="592" t="s">
        <v>26</v>
      </c>
      <c r="J63" s="593" t="str">
        <f>IF($D$61="Y/T","Isi Tujuan",IF($E$61=0,0,IF(I63="Y",1,IF(I63="T",0,"Isi Dulu"))))</f>
        <v>Isi Tujuan</v>
      </c>
      <c r="K63" s="592" t="s">
        <v>26</v>
      </c>
      <c r="L63" s="593" t="str">
        <f>IF($D$61="Y/T","Isi Tujuan",IF($E$61=0,0,IF(K63="Y",1,IF(K63="T",0,"Isi Dulu"))))</f>
        <v>Isi Tujuan</v>
      </c>
      <c r="M63" s="849"/>
      <c r="N63" s="852"/>
    </row>
    <row r="64" spans="2:14" ht="15.75">
      <c r="B64" s="837"/>
      <c r="C64" s="840"/>
      <c r="D64" s="858"/>
      <c r="E64" s="861"/>
      <c r="F64" s="549">
        <v>4</v>
      </c>
      <c r="G64" s="550"/>
      <c r="H64" s="598" t="str">
        <f t="shared" si="0"/>
        <v>Belum Diisi</v>
      </c>
      <c r="I64" s="592" t="s">
        <v>26</v>
      </c>
      <c r="J64" s="593" t="str">
        <f>IF($D$61="Y/T","Isi Tujuan",IF($E$61=0,0,IF(I64="Y",1,IF(I64="T",0,"Isi Dulu"))))</f>
        <v>Isi Tujuan</v>
      </c>
      <c r="K64" s="592" t="s">
        <v>26</v>
      </c>
      <c r="L64" s="593" t="str">
        <f>IF($D$61="Y/T","Isi Tujuan",IF($E$61=0,0,IF(K64="Y",1,IF(K64="T",0,"Isi Dulu"))))</f>
        <v>Isi Tujuan</v>
      </c>
      <c r="M64" s="849"/>
      <c r="N64" s="852"/>
    </row>
    <row r="65" spans="2:14" ht="15.75">
      <c r="B65" s="838"/>
      <c r="C65" s="841"/>
      <c r="D65" s="859"/>
      <c r="E65" s="862"/>
      <c r="F65" s="569">
        <v>5</v>
      </c>
      <c r="G65" s="570"/>
      <c r="H65" s="599" t="str">
        <f t="shared" si="0"/>
        <v>Belum Diisi</v>
      </c>
      <c r="I65" s="595" t="s">
        <v>26</v>
      </c>
      <c r="J65" s="596" t="str">
        <f>IF($D$61="Y/T","Isi Tujuan",IF($E$61=0,0,IF(I65="Y",1,IF(I65="T",0,"Isi Dulu"))))</f>
        <v>Isi Tujuan</v>
      </c>
      <c r="K65" s="595" t="s">
        <v>26</v>
      </c>
      <c r="L65" s="596" t="str">
        <f>IF($D$61="Y/T","Isi Tujuan",IF($E$61=0,0,IF(K65="Y",1,IF(K65="T",0,"Isi Dulu"))))</f>
        <v>Isi Tujuan</v>
      </c>
      <c r="M65" s="850"/>
      <c r="N65" s="853"/>
    </row>
    <row r="66" spans="2:14" ht="15.75">
      <c r="B66" s="836">
        <v>13</v>
      </c>
      <c r="C66" s="839"/>
      <c r="D66" s="857" t="s">
        <v>26</v>
      </c>
      <c r="E66" s="860" t="str">
        <f>IF(D66="Y",1,IF(D66="T",0,IF(D66="Y/T","Belum diisi","Error")))</f>
        <v>Belum diisi</v>
      </c>
      <c r="F66" s="528">
        <v>1</v>
      </c>
      <c r="G66" s="529"/>
      <c r="H66" s="600" t="str">
        <f t="shared" si="0"/>
        <v>Belum Diisi</v>
      </c>
      <c r="I66" s="590" t="s">
        <v>26</v>
      </c>
      <c r="J66" s="591" t="str">
        <f>IF($D$66="Y/T","Isi Tujuan",IF($E$66=0,0,IF(I66="Y",1,IF(I66="T",0,"Isi Dulu"))))</f>
        <v>Isi Tujuan</v>
      </c>
      <c r="K66" s="590" t="s">
        <v>26</v>
      </c>
      <c r="L66" s="591" t="str">
        <f>IF($D$66="Y/T","Isi Tujuan",IF($E$66=0,0,IF(K66="Y",1,IF(K66="T",0,"Isi Dulu"))))</f>
        <v>Isi Tujuan</v>
      </c>
      <c r="M66" s="848" t="s">
        <v>26</v>
      </c>
      <c r="N66" s="851" t="str">
        <f>IF(M66="Y",1,IF(M66="T",0,IF(M66="Y/T","Belum diisi","Error")))</f>
        <v>Belum diisi</v>
      </c>
    </row>
    <row r="67" spans="2:14" ht="15.75">
      <c r="B67" s="837"/>
      <c r="C67" s="840"/>
      <c r="D67" s="858"/>
      <c r="E67" s="861"/>
      <c r="F67" s="549">
        <v>2</v>
      </c>
      <c r="G67" s="550"/>
      <c r="H67" s="598" t="str">
        <f t="shared" si="0"/>
        <v>Belum Diisi</v>
      </c>
      <c r="I67" s="592" t="s">
        <v>26</v>
      </c>
      <c r="J67" s="593" t="str">
        <f>IF($D$66="Y/T","Isi Tujuan",IF($E$66=0,0,IF(I67="Y",1,IF(I67="T",0,"Isi Dulu"))))</f>
        <v>Isi Tujuan</v>
      </c>
      <c r="K67" s="592" t="s">
        <v>26</v>
      </c>
      <c r="L67" s="593" t="str">
        <f>IF($D$66="Y/T","Isi Tujuan",IF($E$66=0,0,IF(K67="Y",1,IF(K67="T",0,"Isi Dulu"))))</f>
        <v>Isi Tujuan</v>
      </c>
      <c r="M67" s="849"/>
      <c r="N67" s="852"/>
    </row>
    <row r="68" spans="2:14" ht="15.75">
      <c r="B68" s="837"/>
      <c r="C68" s="840"/>
      <c r="D68" s="858"/>
      <c r="E68" s="861"/>
      <c r="F68" s="549">
        <v>3</v>
      </c>
      <c r="G68" s="550"/>
      <c r="H68" s="598" t="str">
        <f t="shared" si="0"/>
        <v>Belum Diisi</v>
      </c>
      <c r="I68" s="592" t="s">
        <v>26</v>
      </c>
      <c r="J68" s="593" t="str">
        <f>IF($D$66="Y/T","Isi Tujuan",IF($E$66=0,0,IF(I68="Y",1,IF(I68="T",0,"Isi Dulu"))))</f>
        <v>Isi Tujuan</v>
      </c>
      <c r="K68" s="592" t="s">
        <v>26</v>
      </c>
      <c r="L68" s="593" t="str">
        <f>IF($D$66="Y/T","Isi Tujuan",IF($E$66=0,0,IF(K68="Y",1,IF(K68="T",0,"Isi Dulu"))))</f>
        <v>Isi Tujuan</v>
      </c>
      <c r="M68" s="849"/>
      <c r="N68" s="852"/>
    </row>
    <row r="69" spans="2:14" ht="15.75">
      <c r="B69" s="837"/>
      <c r="C69" s="840"/>
      <c r="D69" s="858"/>
      <c r="E69" s="861"/>
      <c r="F69" s="549">
        <v>4</v>
      </c>
      <c r="G69" s="550"/>
      <c r="H69" s="598" t="str">
        <f t="shared" si="0"/>
        <v>Belum Diisi</v>
      </c>
      <c r="I69" s="592" t="s">
        <v>26</v>
      </c>
      <c r="J69" s="593" t="str">
        <f>IF($D$66="Y/T","Isi Tujuan",IF($E$66=0,0,IF(I69="Y",1,IF(I69="T",0,"Isi Dulu"))))</f>
        <v>Isi Tujuan</v>
      </c>
      <c r="K69" s="592" t="s">
        <v>26</v>
      </c>
      <c r="L69" s="593" t="str">
        <f>IF($D$66="Y/T","Isi Tujuan",IF($E$66=0,0,IF(K69="Y",1,IF(K69="T",0,"Isi Dulu"))))</f>
        <v>Isi Tujuan</v>
      </c>
      <c r="M69" s="849"/>
      <c r="N69" s="852"/>
    </row>
    <row r="70" spans="2:14" ht="15.75">
      <c r="B70" s="838"/>
      <c r="C70" s="841"/>
      <c r="D70" s="859"/>
      <c r="E70" s="862"/>
      <c r="F70" s="569">
        <v>5</v>
      </c>
      <c r="G70" s="570"/>
      <c r="H70" s="599" t="str">
        <f t="shared" ref="H70:H105" si="1">IF(OR(J70="Isi Dulu",L70="Isi Dulu",J70="Isi Tujuan",L70="Isi Tujuan"),"Belum Diisi",IF(SUM(J70,L70)=2,1,IF(SUM(J70,L70)=1,0,IF(SUM(J70,L70)=0,0,"Error"))))</f>
        <v>Belum Diisi</v>
      </c>
      <c r="I70" s="595" t="s">
        <v>26</v>
      </c>
      <c r="J70" s="596" t="str">
        <f>IF($D$66="Y/T","Isi Tujuan",IF($E$66=0,0,IF(I70="Y",1,IF(I70="T",0,"Isi Dulu"))))</f>
        <v>Isi Tujuan</v>
      </c>
      <c r="K70" s="595" t="s">
        <v>26</v>
      </c>
      <c r="L70" s="596" t="str">
        <f>IF($D$66="Y/T","Isi Tujuan",IF($E$66=0,0,IF(K70="Y",1,IF(K70="T",0,"Isi Dulu"))))</f>
        <v>Isi Tujuan</v>
      </c>
      <c r="M70" s="850"/>
      <c r="N70" s="853"/>
    </row>
    <row r="71" spans="2:14" ht="15.75">
      <c r="B71" s="836">
        <v>14</v>
      </c>
      <c r="C71" s="839"/>
      <c r="D71" s="857" t="s">
        <v>26</v>
      </c>
      <c r="E71" s="860" t="str">
        <f>IF(D71="Y",1,IF(D71="T",0,IF(D71="Y/T","Belum diisi","Error")))</f>
        <v>Belum diisi</v>
      </c>
      <c r="F71" s="528">
        <v>1</v>
      </c>
      <c r="G71" s="529"/>
      <c r="H71" s="600" t="str">
        <f t="shared" si="1"/>
        <v>Belum Diisi</v>
      </c>
      <c r="I71" s="590" t="s">
        <v>26</v>
      </c>
      <c r="J71" s="591" t="str">
        <f>IF($D$71="Y/T","Isi Tujuan",IF($E$71=0,0,IF(I71="Y",1,IF(I71="T",0,"Isi Dulu"))))</f>
        <v>Isi Tujuan</v>
      </c>
      <c r="K71" s="590" t="s">
        <v>26</v>
      </c>
      <c r="L71" s="591" t="str">
        <f>IF($D$71="Y/T","Isi Tujuan",IF($E$71=0,0,IF(K71="Y",1,IF(K71="T",0,"Isi Dulu"))))</f>
        <v>Isi Tujuan</v>
      </c>
      <c r="M71" s="848" t="s">
        <v>26</v>
      </c>
      <c r="N71" s="851" t="str">
        <f>IF(M71="Y",1,IF(M71="T",0,IF(M71="Y/T","Belum diisi","Error")))</f>
        <v>Belum diisi</v>
      </c>
    </row>
    <row r="72" spans="2:14" ht="15.75">
      <c r="B72" s="837"/>
      <c r="C72" s="840"/>
      <c r="D72" s="858"/>
      <c r="E72" s="861"/>
      <c r="F72" s="549">
        <v>2</v>
      </c>
      <c r="G72" s="550"/>
      <c r="H72" s="598" t="str">
        <f t="shared" si="1"/>
        <v>Belum Diisi</v>
      </c>
      <c r="I72" s="592" t="s">
        <v>26</v>
      </c>
      <c r="J72" s="593" t="str">
        <f>IF($D$71="Y/T","Isi Tujuan",IF($E$71=0,0,IF(I72="Y",1,IF(I72="T",0,"Isi Dulu"))))</f>
        <v>Isi Tujuan</v>
      </c>
      <c r="K72" s="592" t="s">
        <v>26</v>
      </c>
      <c r="L72" s="593" t="str">
        <f>IF($D$71="Y/T","Isi Tujuan",IF($E$71=0,0,IF(K72="Y",1,IF(K72="T",0,"Isi Dulu"))))</f>
        <v>Isi Tujuan</v>
      </c>
      <c r="M72" s="849"/>
      <c r="N72" s="852"/>
    </row>
    <row r="73" spans="2:14" ht="15.75">
      <c r="B73" s="837"/>
      <c r="C73" s="840"/>
      <c r="D73" s="858"/>
      <c r="E73" s="861"/>
      <c r="F73" s="549">
        <v>3</v>
      </c>
      <c r="G73" s="550"/>
      <c r="H73" s="598" t="str">
        <f t="shared" si="1"/>
        <v>Belum Diisi</v>
      </c>
      <c r="I73" s="592" t="s">
        <v>26</v>
      </c>
      <c r="J73" s="593" t="str">
        <f>IF($D$71="Y/T","Isi Tujuan",IF($E$71=0,0,IF(I73="Y",1,IF(I73="T",0,"Isi Dulu"))))</f>
        <v>Isi Tujuan</v>
      </c>
      <c r="K73" s="592" t="s">
        <v>26</v>
      </c>
      <c r="L73" s="593" t="str">
        <f>IF($D$71="Y/T","Isi Tujuan",IF($E$71=0,0,IF(K73="Y",1,IF(K73="T",0,"Isi Dulu"))))</f>
        <v>Isi Tujuan</v>
      </c>
      <c r="M73" s="849"/>
      <c r="N73" s="852"/>
    </row>
    <row r="74" spans="2:14" ht="15.75">
      <c r="B74" s="837"/>
      <c r="C74" s="840"/>
      <c r="D74" s="858"/>
      <c r="E74" s="861"/>
      <c r="F74" s="549">
        <v>4</v>
      </c>
      <c r="G74" s="550"/>
      <c r="H74" s="598" t="str">
        <f t="shared" si="1"/>
        <v>Belum Diisi</v>
      </c>
      <c r="I74" s="592" t="s">
        <v>26</v>
      </c>
      <c r="J74" s="593" t="str">
        <f>IF($D$71="Y/T","Isi Tujuan",IF($E$71=0,0,IF(I74="Y",1,IF(I74="T",0,"Isi Dulu"))))</f>
        <v>Isi Tujuan</v>
      </c>
      <c r="K74" s="592" t="s">
        <v>26</v>
      </c>
      <c r="L74" s="593" t="str">
        <f>IF($D$71="Y/T","Isi Tujuan",IF($E$71=0,0,IF(K74="Y",1,IF(K74="T",0,"Isi Dulu"))))</f>
        <v>Isi Tujuan</v>
      </c>
      <c r="M74" s="849"/>
      <c r="N74" s="852"/>
    </row>
    <row r="75" spans="2:14" ht="15.75">
      <c r="B75" s="838"/>
      <c r="C75" s="841"/>
      <c r="D75" s="859"/>
      <c r="E75" s="862"/>
      <c r="F75" s="569">
        <v>5</v>
      </c>
      <c r="G75" s="570"/>
      <c r="H75" s="599" t="str">
        <f t="shared" si="1"/>
        <v>Belum Diisi</v>
      </c>
      <c r="I75" s="595" t="s">
        <v>26</v>
      </c>
      <c r="J75" s="596" t="str">
        <f>IF($D$71="Y/T","Isi Tujuan",IF($E$71=0,0,IF(I75="Y",1,IF(I75="T",0,"Isi Dulu"))))</f>
        <v>Isi Tujuan</v>
      </c>
      <c r="K75" s="595" t="s">
        <v>26</v>
      </c>
      <c r="L75" s="596" t="str">
        <f>IF($D$71="Y/T","Isi Tujuan",IF($E$71=0,0,IF(K75="Y",1,IF(K75="T",0,"Isi Dulu"))))</f>
        <v>Isi Tujuan</v>
      </c>
      <c r="M75" s="850"/>
      <c r="N75" s="853"/>
    </row>
    <row r="76" spans="2:14" ht="15.75">
      <c r="B76" s="836">
        <v>15</v>
      </c>
      <c r="C76" s="839"/>
      <c r="D76" s="857" t="s">
        <v>26</v>
      </c>
      <c r="E76" s="860" t="str">
        <f>IF(D76="Y",1,IF(D76="T",0,IF(D76="Y/T","Belum diisi","Error")))</f>
        <v>Belum diisi</v>
      </c>
      <c r="F76" s="528">
        <v>1</v>
      </c>
      <c r="G76" s="529"/>
      <c r="H76" s="600" t="str">
        <f t="shared" si="1"/>
        <v>Belum Diisi</v>
      </c>
      <c r="I76" s="590" t="s">
        <v>26</v>
      </c>
      <c r="J76" s="591" t="str">
        <f>IF($D$76="Y/T","Isi Tujuan",IF($E$76=0,0,IF(I76="Y",1,IF(I76="T",0,"Isi Dulu"))))</f>
        <v>Isi Tujuan</v>
      </c>
      <c r="K76" s="590" t="s">
        <v>26</v>
      </c>
      <c r="L76" s="591" t="str">
        <f>IF($D$76="Y/T","Isi Tujuan",IF($E$76=0,0,IF(K76="Y",1,IF(K76="T",0,"Isi Dulu"))))</f>
        <v>Isi Tujuan</v>
      </c>
      <c r="M76" s="848" t="s">
        <v>26</v>
      </c>
      <c r="N76" s="851" t="str">
        <f>IF(M76="Y",1,IF(M76="T",0,IF(M76="Y/T","Belum diisi","Error")))</f>
        <v>Belum diisi</v>
      </c>
    </row>
    <row r="77" spans="2:14" ht="15.75">
      <c r="B77" s="837"/>
      <c r="C77" s="840"/>
      <c r="D77" s="858"/>
      <c r="E77" s="861"/>
      <c r="F77" s="549">
        <v>2</v>
      </c>
      <c r="G77" s="550"/>
      <c r="H77" s="598" t="str">
        <f t="shared" si="1"/>
        <v>Belum Diisi</v>
      </c>
      <c r="I77" s="592" t="s">
        <v>26</v>
      </c>
      <c r="J77" s="593" t="str">
        <f>IF($D$76="Y/T","Isi Tujuan",IF($E$76=0,0,IF(I77="Y",1,IF(I77="T",0,"Isi Dulu"))))</f>
        <v>Isi Tujuan</v>
      </c>
      <c r="K77" s="592" t="s">
        <v>26</v>
      </c>
      <c r="L77" s="593" t="str">
        <f>IF($D$76="Y/T","Isi Tujuan",IF($E$76=0,0,IF(K77="Y",1,IF(K77="T",0,"Isi Dulu"))))</f>
        <v>Isi Tujuan</v>
      </c>
      <c r="M77" s="849"/>
      <c r="N77" s="852"/>
    </row>
    <row r="78" spans="2:14" ht="15.75">
      <c r="B78" s="837"/>
      <c r="C78" s="840"/>
      <c r="D78" s="858"/>
      <c r="E78" s="861"/>
      <c r="F78" s="549">
        <v>3</v>
      </c>
      <c r="G78" s="550"/>
      <c r="H78" s="598" t="str">
        <f t="shared" si="1"/>
        <v>Belum Diisi</v>
      </c>
      <c r="I78" s="592" t="s">
        <v>26</v>
      </c>
      <c r="J78" s="593" t="str">
        <f>IF($D$76="Y/T","Isi Tujuan",IF($E$76=0,0,IF(I78="Y",1,IF(I78="T",0,"Isi Dulu"))))</f>
        <v>Isi Tujuan</v>
      </c>
      <c r="K78" s="592" t="s">
        <v>26</v>
      </c>
      <c r="L78" s="593" t="str">
        <f>IF($D$76="Y/T","Isi Tujuan",IF($E$76=0,0,IF(K78="Y",1,IF(K78="T",0,"Isi Dulu"))))</f>
        <v>Isi Tujuan</v>
      </c>
      <c r="M78" s="849"/>
      <c r="N78" s="852"/>
    </row>
    <row r="79" spans="2:14" ht="15.75">
      <c r="B79" s="837"/>
      <c r="C79" s="840"/>
      <c r="D79" s="858"/>
      <c r="E79" s="861"/>
      <c r="F79" s="549">
        <v>4</v>
      </c>
      <c r="G79" s="550"/>
      <c r="H79" s="598" t="str">
        <f t="shared" si="1"/>
        <v>Belum Diisi</v>
      </c>
      <c r="I79" s="592" t="s">
        <v>26</v>
      </c>
      <c r="J79" s="593" t="str">
        <f>IF($D$76="Y/T","Isi Tujuan",IF($E$76=0,0,IF(I79="Y",1,IF(I79="T",0,"Isi Dulu"))))</f>
        <v>Isi Tujuan</v>
      </c>
      <c r="K79" s="592" t="s">
        <v>26</v>
      </c>
      <c r="L79" s="593" t="str">
        <f>IF($D$76="Y/T","Isi Tujuan",IF($E$76=0,0,IF(K79="Y",1,IF(K79="T",0,"Isi Dulu"))))</f>
        <v>Isi Tujuan</v>
      </c>
      <c r="M79" s="849"/>
      <c r="N79" s="852"/>
    </row>
    <row r="80" spans="2:14" ht="15.75">
      <c r="B80" s="838"/>
      <c r="C80" s="841"/>
      <c r="D80" s="859"/>
      <c r="E80" s="862"/>
      <c r="F80" s="569">
        <v>5</v>
      </c>
      <c r="G80" s="570"/>
      <c r="H80" s="599" t="str">
        <f t="shared" si="1"/>
        <v>Belum Diisi</v>
      </c>
      <c r="I80" s="595" t="s">
        <v>26</v>
      </c>
      <c r="J80" s="596" t="str">
        <f>IF($D$76="Y/T","Isi Tujuan",IF($E$76=0,0,IF(I80="Y",1,IF(I80="T",0,"Isi Dulu"))))</f>
        <v>Isi Tujuan</v>
      </c>
      <c r="K80" s="595" t="s">
        <v>26</v>
      </c>
      <c r="L80" s="596" t="str">
        <f>IF($D$76="Y/T","Isi Tujuan",IF($E$76=0,0,IF(K80="Y",1,IF(K80="T",0,"Isi Dulu"))))</f>
        <v>Isi Tujuan</v>
      </c>
      <c r="M80" s="850"/>
      <c r="N80" s="853"/>
    </row>
    <row r="81" spans="2:14" ht="15.75">
      <c r="B81" s="836">
        <v>16</v>
      </c>
      <c r="C81" s="839"/>
      <c r="D81" s="857" t="s">
        <v>26</v>
      </c>
      <c r="E81" s="860" t="str">
        <f>IF(D81="Y",1,IF(D81="T",0,IF(D81="Y/T","Belum diisi","Error")))</f>
        <v>Belum diisi</v>
      </c>
      <c r="F81" s="528">
        <v>1</v>
      </c>
      <c r="G81" s="529"/>
      <c r="H81" s="600" t="str">
        <f t="shared" si="1"/>
        <v>Belum Diisi</v>
      </c>
      <c r="I81" s="590" t="s">
        <v>26</v>
      </c>
      <c r="J81" s="591" t="str">
        <f>IF($D$81="Y/T","Isi Tujuan",IF($E$81=0,0,IF(I81="Y",1,IF(I81="T",0,"Isi Dulu"))))</f>
        <v>Isi Tujuan</v>
      </c>
      <c r="K81" s="590" t="s">
        <v>26</v>
      </c>
      <c r="L81" s="591" t="str">
        <f>IF($D$81="Y/T","Isi Tujuan",IF($E$81=0,0,IF(K81="Y",1,IF(K81="T",0,"Isi Dulu"))))</f>
        <v>Isi Tujuan</v>
      </c>
      <c r="M81" s="848" t="s">
        <v>26</v>
      </c>
      <c r="N81" s="851" t="str">
        <f>IF(M81="Y",1,IF(M81="T",0,IF(M81="Y/T","Belum diisi","Error")))</f>
        <v>Belum diisi</v>
      </c>
    </row>
    <row r="82" spans="2:14" ht="15.75">
      <c r="B82" s="837"/>
      <c r="C82" s="840"/>
      <c r="D82" s="858"/>
      <c r="E82" s="861"/>
      <c r="F82" s="549">
        <v>2</v>
      </c>
      <c r="G82" s="550"/>
      <c r="H82" s="598" t="str">
        <f t="shared" si="1"/>
        <v>Belum Diisi</v>
      </c>
      <c r="I82" s="592" t="s">
        <v>26</v>
      </c>
      <c r="J82" s="593" t="str">
        <f>IF($D$81="Y/T","Isi Tujuan",IF($E$81=0,0,IF(I82="Y",1,IF(I82="T",0,"Isi Dulu"))))</f>
        <v>Isi Tujuan</v>
      </c>
      <c r="K82" s="592" t="s">
        <v>26</v>
      </c>
      <c r="L82" s="593" t="str">
        <f>IF($D$81="Y/T","Isi Tujuan",IF($E$81=0,0,IF(K82="Y",1,IF(K82="T",0,"Isi Dulu"))))</f>
        <v>Isi Tujuan</v>
      </c>
      <c r="M82" s="849"/>
      <c r="N82" s="852"/>
    </row>
    <row r="83" spans="2:14" ht="15.75">
      <c r="B83" s="837"/>
      <c r="C83" s="840"/>
      <c r="D83" s="858"/>
      <c r="E83" s="861"/>
      <c r="F83" s="549">
        <v>3</v>
      </c>
      <c r="G83" s="550"/>
      <c r="H83" s="598" t="str">
        <f t="shared" si="1"/>
        <v>Belum Diisi</v>
      </c>
      <c r="I83" s="592" t="s">
        <v>26</v>
      </c>
      <c r="J83" s="593" t="str">
        <f>IF($D$81="Y/T","Isi Tujuan",IF($E$81=0,0,IF(I83="Y",1,IF(I83="T",0,"Isi Dulu"))))</f>
        <v>Isi Tujuan</v>
      </c>
      <c r="K83" s="592" t="s">
        <v>26</v>
      </c>
      <c r="L83" s="593" t="str">
        <f>IF($D$81="Y/T","Isi Tujuan",IF($E$81=0,0,IF(K83="Y",1,IF(K83="T",0,"Isi Dulu"))))</f>
        <v>Isi Tujuan</v>
      </c>
      <c r="M83" s="849"/>
      <c r="N83" s="852"/>
    </row>
    <row r="84" spans="2:14" ht="15.75">
      <c r="B84" s="837"/>
      <c r="C84" s="840"/>
      <c r="D84" s="858"/>
      <c r="E84" s="861"/>
      <c r="F84" s="549">
        <v>4</v>
      </c>
      <c r="G84" s="550"/>
      <c r="H84" s="598" t="str">
        <f t="shared" si="1"/>
        <v>Belum Diisi</v>
      </c>
      <c r="I84" s="592" t="s">
        <v>26</v>
      </c>
      <c r="J84" s="593" t="str">
        <f>IF($D$81="Y/T","Isi Tujuan",IF($E$81=0,0,IF(I84="Y",1,IF(I84="T",0,"Isi Dulu"))))</f>
        <v>Isi Tujuan</v>
      </c>
      <c r="K84" s="592" t="s">
        <v>26</v>
      </c>
      <c r="L84" s="593" t="str">
        <f>IF($D$81="Y/T","Isi Tujuan",IF($E$81=0,0,IF(K84="Y",1,IF(K84="T",0,"Isi Dulu"))))</f>
        <v>Isi Tujuan</v>
      </c>
      <c r="M84" s="849"/>
      <c r="N84" s="852"/>
    </row>
    <row r="85" spans="2:14" ht="15.75">
      <c r="B85" s="838"/>
      <c r="C85" s="841"/>
      <c r="D85" s="859"/>
      <c r="E85" s="862"/>
      <c r="F85" s="569">
        <v>5</v>
      </c>
      <c r="G85" s="570"/>
      <c r="H85" s="599" t="str">
        <f t="shared" si="1"/>
        <v>Belum Diisi</v>
      </c>
      <c r="I85" s="595" t="s">
        <v>26</v>
      </c>
      <c r="J85" s="596" t="str">
        <f>IF($D$81="Y/T","Isi Tujuan",IF($E$81=0,0,IF(I85="Y",1,IF(I85="T",0,"Isi Dulu"))))</f>
        <v>Isi Tujuan</v>
      </c>
      <c r="K85" s="595" t="s">
        <v>26</v>
      </c>
      <c r="L85" s="596" t="str">
        <f>IF($D$81="Y/T","Isi Tujuan",IF($E$81=0,0,IF(K85="Y",1,IF(K85="T",0,"Isi Dulu"))))</f>
        <v>Isi Tujuan</v>
      </c>
      <c r="M85" s="850"/>
      <c r="N85" s="853"/>
    </row>
    <row r="86" spans="2:14" ht="15.75">
      <c r="B86" s="836">
        <v>17</v>
      </c>
      <c r="C86" s="839"/>
      <c r="D86" s="857" t="s">
        <v>26</v>
      </c>
      <c r="E86" s="860" t="str">
        <f>IF(D86="Y",1,IF(D86="T",0,IF(D86="Y/T","Belum diisi","Error")))</f>
        <v>Belum diisi</v>
      </c>
      <c r="F86" s="528">
        <v>1</v>
      </c>
      <c r="G86" s="529"/>
      <c r="H86" s="600" t="str">
        <f t="shared" si="1"/>
        <v>Belum Diisi</v>
      </c>
      <c r="I86" s="590" t="s">
        <v>26</v>
      </c>
      <c r="J86" s="591" t="str">
        <f>IF($D$86="Y/T","Isi Tujuan",IF($E$86=0,0,IF(I86="Y",1,IF(I86="T",0,"Isi Dulu"))))</f>
        <v>Isi Tujuan</v>
      </c>
      <c r="K86" s="590" t="s">
        <v>26</v>
      </c>
      <c r="L86" s="591" t="str">
        <f>IF($D$86="Y/T","Isi Tujuan",IF($E$86=0,0,IF(K86="Y",1,IF(K86="T",0,"Isi Dulu"))))</f>
        <v>Isi Tujuan</v>
      </c>
      <c r="M86" s="848" t="s">
        <v>26</v>
      </c>
      <c r="N86" s="851" t="str">
        <f>IF(M86="Y",1,IF(M86="T",0,IF(M86="Y/T","Belum diisi","Error")))</f>
        <v>Belum diisi</v>
      </c>
    </row>
    <row r="87" spans="2:14" ht="15.75">
      <c r="B87" s="837"/>
      <c r="C87" s="840"/>
      <c r="D87" s="858"/>
      <c r="E87" s="861"/>
      <c r="F87" s="549">
        <v>2</v>
      </c>
      <c r="G87" s="550"/>
      <c r="H87" s="598" t="str">
        <f t="shared" si="1"/>
        <v>Belum Diisi</v>
      </c>
      <c r="I87" s="592" t="s">
        <v>26</v>
      </c>
      <c r="J87" s="593" t="str">
        <f>IF($D$86="Y/T","Isi Tujuan",IF($E$86=0,0,IF(I87="Y",1,IF(I87="T",0,"Isi Dulu"))))</f>
        <v>Isi Tujuan</v>
      </c>
      <c r="K87" s="592" t="s">
        <v>26</v>
      </c>
      <c r="L87" s="593" t="str">
        <f>IF($D$86="Y/T","Isi Tujuan",IF($E$86=0,0,IF(K87="Y",1,IF(K87="T",0,"Isi Dulu"))))</f>
        <v>Isi Tujuan</v>
      </c>
      <c r="M87" s="849"/>
      <c r="N87" s="852"/>
    </row>
    <row r="88" spans="2:14" ht="15.75">
      <c r="B88" s="837"/>
      <c r="C88" s="840"/>
      <c r="D88" s="858"/>
      <c r="E88" s="861"/>
      <c r="F88" s="549">
        <v>3</v>
      </c>
      <c r="G88" s="550"/>
      <c r="H88" s="598" t="str">
        <f t="shared" si="1"/>
        <v>Belum Diisi</v>
      </c>
      <c r="I88" s="592" t="s">
        <v>26</v>
      </c>
      <c r="J88" s="593" t="str">
        <f>IF($D$86="Y/T","Isi Tujuan",IF($E$86=0,0,IF(I88="Y",1,IF(I88="T",0,"Isi Dulu"))))</f>
        <v>Isi Tujuan</v>
      </c>
      <c r="K88" s="592" t="s">
        <v>26</v>
      </c>
      <c r="L88" s="593" t="str">
        <f>IF($D$86="Y/T","Isi Tujuan",IF($E$86=0,0,IF(K88="Y",1,IF(K88="T",0,"Isi Dulu"))))</f>
        <v>Isi Tujuan</v>
      </c>
      <c r="M88" s="849"/>
      <c r="N88" s="852"/>
    </row>
    <row r="89" spans="2:14" ht="15.75">
      <c r="B89" s="837"/>
      <c r="C89" s="840"/>
      <c r="D89" s="858"/>
      <c r="E89" s="861"/>
      <c r="F89" s="549">
        <v>4</v>
      </c>
      <c r="G89" s="550"/>
      <c r="H89" s="598" t="str">
        <f t="shared" si="1"/>
        <v>Belum Diisi</v>
      </c>
      <c r="I89" s="592" t="s">
        <v>26</v>
      </c>
      <c r="J89" s="593" t="str">
        <f>IF($D$86="Y/T","Isi Tujuan",IF($E$86=0,0,IF(I89="Y",1,IF(I89="T",0,"Isi Dulu"))))</f>
        <v>Isi Tujuan</v>
      </c>
      <c r="K89" s="592" t="s">
        <v>26</v>
      </c>
      <c r="L89" s="593" t="str">
        <f>IF($D$86="Y/T","Isi Tujuan",IF($E$86=0,0,IF(K89="Y",1,IF(K89="T",0,"Isi Dulu"))))</f>
        <v>Isi Tujuan</v>
      </c>
      <c r="M89" s="849"/>
      <c r="N89" s="852"/>
    </row>
    <row r="90" spans="2:14" ht="15.75">
      <c r="B90" s="838"/>
      <c r="C90" s="841"/>
      <c r="D90" s="859"/>
      <c r="E90" s="862"/>
      <c r="F90" s="569">
        <v>5</v>
      </c>
      <c r="G90" s="570"/>
      <c r="H90" s="599" t="str">
        <f t="shared" si="1"/>
        <v>Belum Diisi</v>
      </c>
      <c r="I90" s="595" t="s">
        <v>26</v>
      </c>
      <c r="J90" s="596" t="str">
        <f>IF($D$86="Y/T","Isi Tujuan",IF($E$86=0,0,IF(I90="Y",1,IF(I90="T",0,"Isi Dulu"))))</f>
        <v>Isi Tujuan</v>
      </c>
      <c r="K90" s="595" t="s">
        <v>26</v>
      </c>
      <c r="L90" s="596" t="str">
        <f>IF($D$86="Y/T","Isi Tujuan",IF($E$86=0,0,IF(K90="Y",1,IF(K90="T",0,"Isi Dulu"))))</f>
        <v>Isi Tujuan</v>
      </c>
      <c r="M90" s="850"/>
      <c r="N90" s="853"/>
    </row>
    <row r="91" spans="2:14" ht="15.75">
      <c r="B91" s="836">
        <v>18</v>
      </c>
      <c r="C91" s="839"/>
      <c r="D91" s="857" t="s">
        <v>26</v>
      </c>
      <c r="E91" s="860" t="str">
        <f>IF(D91="Y",1,IF(D91="T",0,IF(D91="Y/T","Belum diisi","Error")))</f>
        <v>Belum diisi</v>
      </c>
      <c r="F91" s="528">
        <v>1</v>
      </c>
      <c r="G91" s="529"/>
      <c r="H91" s="600" t="str">
        <f t="shared" si="1"/>
        <v>Belum Diisi</v>
      </c>
      <c r="I91" s="590" t="s">
        <v>26</v>
      </c>
      <c r="J91" s="591" t="str">
        <f>IF($D$91="Y/T","Isi Tujuan",IF($E$91=0,0,IF(I91="Y",1,IF(I91="T",0,"Isi Dulu"))))</f>
        <v>Isi Tujuan</v>
      </c>
      <c r="K91" s="590" t="s">
        <v>26</v>
      </c>
      <c r="L91" s="591" t="str">
        <f>IF($D$91="Y/T","Isi Tujuan",IF($E$91=0,0,IF(K91="Y",1,IF(K91="T",0,"Isi Dulu"))))</f>
        <v>Isi Tujuan</v>
      </c>
      <c r="M91" s="848" t="s">
        <v>26</v>
      </c>
      <c r="N91" s="851" t="str">
        <f>IF(M91="Y",1,IF(M91="T",0,IF(M91="Y/T","Belum diisi","Error")))</f>
        <v>Belum diisi</v>
      </c>
    </row>
    <row r="92" spans="2:14" ht="15.75">
      <c r="B92" s="837"/>
      <c r="C92" s="840"/>
      <c r="D92" s="858"/>
      <c r="E92" s="861"/>
      <c r="F92" s="549">
        <v>2</v>
      </c>
      <c r="G92" s="550"/>
      <c r="H92" s="598" t="str">
        <f t="shared" si="1"/>
        <v>Belum Diisi</v>
      </c>
      <c r="I92" s="592" t="s">
        <v>26</v>
      </c>
      <c r="J92" s="593" t="str">
        <f>IF($D$91="Y/T","Isi Tujuan",IF($E$91=0,0,IF(I92="Y",1,IF(I92="T",0,"Isi Dulu"))))</f>
        <v>Isi Tujuan</v>
      </c>
      <c r="K92" s="592" t="s">
        <v>26</v>
      </c>
      <c r="L92" s="593" t="str">
        <f>IF($D$91="Y/T","Isi Tujuan",IF($E$91=0,0,IF(K92="Y",1,IF(K92="T",0,"Isi Dulu"))))</f>
        <v>Isi Tujuan</v>
      </c>
      <c r="M92" s="849"/>
      <c r="N92" s="852"/>
    </row>
    <row r="93" spans="2:14" ht="15.75">
      <c r="B93" s="837"/>
      <c r="C93" s="840"/>
      <c r="D93" s="858"/>
      <c r="E93" s="861"/>
      <c r="F93" s="549">
        <v>3</v>
      </c>
      <c r="G93" s="550"/>
      <c r="H93" s="598" t="str">
        <f t="shared" si="1"/>
        <v>Belum Diisi</v>
      </c>
      <c r="I93" s="592" t="s">
        <v>26</v>
      </c>
      <c r="J93" s="593" t="str">
        <f>IF($D$91="Y/T","Isi Tujuan",IF($E$91=0,0,IF(I93="Y",1,IF(I93="T",0,"Isi Dulu"))))</f>
        <v>Isi Tujuan</v>
      </c>
      <c r="K93" s="592" t="s">
        <v>26</v>
      </c>
      <c r="L93" s="593" t="str">
        <f>IF($D$91="Y/T","Isi Tujuan",IF($E$91=0,0,IF(K93="Y",1,IF(K93="T",0,"Isi Dulu"))))</f>
        <v>Isi Tujuan</v>
      </c>
      <c r="M93" s="849"/>
      <c r="N93" s="852"/>
    </row>
    <row r="94" spans="2:14" ht="15.75">
      <c r="B94" s="837"/>
      <c r="C94" s="840"/>
      <c r="D94" s="858"/>
      <c r="E94" s="861"/>
      <c r="F94" s="549">
        <v>4</v>
      </c>
      <c r="G94" s="550"/>
      <c r="H94" s="598" t="str">
        <f t="shared" si="1"/>
        <v>Belum Diisi</v>
      </c>
      <c r="I94" s="592" t="s">
        <v>26</v>
      </c>
      <c r="J94" s="593" t="str">
        <f>IF($D$91="Y/T","Isi Tujuan",IF($E$91=0,0,IF(I94="Y",1,IF(I94="T",0,"Isi Dulu"))))</f>
        <v>Isi Tujuan</v>
      </c>
      <c r="K94" s="592" t="s">
        <v>26</v>
      </c>
      <c r="L94" s="593" t="str">
        <f>IF($D$91="Y/T","Isi Tujuan",IF($E$91=0,0,IF(K94="Y",1,IF(K94="T",0,"Isi Dulu"))))</f>
        <v>Isi Tujuan</v>
      </c>
      <c r="M94" s="849"/>
      <c r="N94" s="852"/>
    </row>
    <row r="95" spans="2:14" ht="15.75">
      <c r="B95" s="838"/>
      <c r="C95" s="841"/>
      <c r="D95" s="859"/>
      <c r="E95" s="862"/>
      <c r="F95" s="569">
        <v>5</v>
      </c>
      <c r="G95" s="570"/>
      <c r="H95" s="599" t="str">
        <f t="shared" si="1"/>
        <v>Belum Diisi</v>
      </c>
      <c r="I95" s="595" t="s">
        <v>26</v>
      </c>
      <c r="J95" s="596" t="str">
        <f>IF($D$91="Y/T","Isi Tujuan",IF($E$91=0,0,IF(I95="Y",1,IF(I95="T",0,"Isi Dulu"))))</f>
        <v>Isi Tujuan</v>
      </c>
      <c r="K95" s="595" t="s">
        <v>26</v>
      </c>
      <c r="L95" s="596" t="str">
        <f>IF($D$91="Y/T","Isi Tujuan",IF($E$91=0,0,IF(K95="Y",1,IF(K95="T",0,"Isi Dulu"))))</f>
        <v>Isi Tujuan</v>
      </c>
      <c r="M95" s="850"/>
      <c r="N95" s="853"/>
    </row>
    <row r="96" spans="2:14" ht="15.75">
      <c r="B96" s="836">
        <v>19</v>
      </c>
      <c r="C96" s="839"/>
      <c r="D96" s="857" t="s">
        <v>26</v>
      </c>
      <c r="E96" s="860" t="str">
        <f>IF(D96="Y",1,IF(D96="T",0,IF(D96="Y/T","Belum diisi","Error")))</f>
        <v>Belum diisi</v>
      </c>
      <c r="F96" s="528">
        <v>1</v>
      </c>
      <c r="G96" s="529"/>
      <c r="H96" s="600" t="str">
        <f t="shared" si="1"/>
        <v>Belum Diisi</v>
      </c>
      <c r="I96" s="590" t="s">
        <v>26</v>
      </c>
      <c r="J96" s="591" t="str">
        <f>IF($D$96="Y/T","Isi Tujuan",IF($E$96=0,0,IF(I96="Y",1,IF(I96="T",0,"Isi Dulu"))))</f>
        <v>Isi Tujuan</v>
      </c>
      <c r="K96" s="590" t="s">
        <v>26</v>
      </c>
      <c r="L96" s="591" t="str">
        <f>IF($D$96="Y/T","Isi Tujuan",IF($E$96=0,0,IF(K96="Y",1,IF(K96="T",0,"Isi Dulu"))))</f>
        <v>Isi Tujuan</v>
      </c>
      <c r="M96" s="848" t="s">
        <v>26</v>
      </c>
      <c r="N96" s="851" t="str">
        <f>IF(M96="Y",1,IF(M96="T",0,IF(M96="Y/T","Belum diisi","Error")))</f>
        <v>Belum diisi</v>
      </c>
    </row>
    <row r="97" spans="2:18" ht="15.75">
      <c r="B97" s="837"/>
      <c r="C97" s="840"/>
      <c r="D97" s="858"/>
      <c r="E97" s="861"/>
      <c r="F97" s="549">
        <v>2</v>
      </c>
      <c r="G97" s="550"/>
      <c r="H97" s="598" t="str">
        <f t="shared" si="1"/>
        <v>Belum Diisi</v>
      </c>
      <c r="I97" s="592" t="s">
        <v>26</v>
      </c>
      <c r="J97" s="593" t="str">
        <f>IF($D$96="Y/T","Isi Tujuan",IF($E$96=0,0,IF(I97="Y",1,IF(I97="T",0,"Isi Dulu"))))</f>
        <v>Isi Tujuan</v>
      </c>
      <c r="K97" s="592" t="s">
        <v>26</v>
      </c>
      <c r="L97" s="593" t="str">
        <f>IF($D$96="Y/T","Isi Tujuan",IF($E$96=0,0,IF(K97="Y",1,IF(K97="T",0,"Isi Dulu"))))</f>
        <v>Isi Tujuan</v>
      </c>
      <c r="M97" s="849"/>
      <c r="N97" s="852"/>
    </row>
    <row r="98" spans="2:18" ht="15.75">
      <c r="B98" s="837"/>
      <c r="C98" s="840"/>
      <c r="D98" s="858"/>
      <c r="E98" s="861"/>
      <c r="F98" s="549">
        <v>3</v>
      </c>
      <c r="G98" s="550"/>
      <c r="H98" s="598" t="str">
        <f t="shared" si="1"/>
        <v>Belum Diisi</v>
      </c>
      <c r="I98" s="592" t="s">
        <v>26</v>
      </c>
      <c r="J98" s="593" t="str">
        <f>IF($D$96="Y/T","Isi Tujuan",IF($E$96=0,0,IF(I98="Y",1,IF(I98="T",0,"Isi Dulu"))))</f>
        <v>Isi Tujuan</v>
      </c>
      <c r="K98" s="592" t="s">
        <v>26</v>
      </c>
      <c r="L98" s="593" t="str">
        <f>IF($D$96="Y/T","Isi Tujuan",IF($E$96=0,0,IF(K98="Y",1,IF(K98="T",0,"Isi Dulu"))))</f>
        <v>Isi Tujuan</v>
      </c>
      <c r="M98" s="849"/>
      <c r="N98" s="852"/>
    </row>
    <row r="99" spans="2:18" ht="15.75">
      <c r="B99" s="837"/>
      <c r="C99" s="840"/>
      <c r="D99" s="858"/>
      <c r="E99" s="861"/>
      <c r="F99" s="549">
        <v>4</v>
      </c>
      <c r="G99" s="550"/>
      <c r="H99" s="598" t="str">
        <f t="shared" si="1"/>
        <v>Belum Diisi</v>
      </c>
      <c r="I99" s="592" t="s">
        <v>26</v>
      </c>
      <c r="J99" s="593" t="str">
        <f>IF($D$96="Y/T","Isi Tujuan",IF($E$96=0,0,IF(I99="Y",1,IF(I99="T",0,"Isi Dulu"))))</f>
        <v>Isi Tujuan</v>
      </c>
      <c r="K99" s="592" t="s">
        <v>26</v>
      </c>
      <c r="L99" s="593" t="str">
        <f>IF($D$96="Y/T","Isi Tujuan",IF($E$96=0,0,IF(K99="Y",1,IF(K99="T",0,"Isi Dulu"))))</f>
        <v>Isi Tujuan</v>
      </c>
      <c r="M99" s="849"/>
      <c r="N99" s="852"/>
    </row>
    <row r="100" spans="2:18" ht="15.75">
      <c r="B100" s="838"/>
      <c r="C100" s="841"/>
      <c r="D100" s="859"/>
      <c r="E100" s="862"/>
      <c r="F100" s="569">
        <v>5</v>
      </c>
      <c r="G100" s="570"/>
      <c r="H100" s="599" t="str">
        <f t="shared" si="1"/>
        <v>Belum Diisi</v>
      </c>
      <c r="I100" s="595" t="s">
        <v>26</v>
      </c>
      <c r="J100" s="596" t="str">
        <f>IF($D$96="Y/T","Isi Tujuan",IF($E$96=0,0,IF(I100="Y",1,IF(I100="T",0,"Isi Dulu"))))</f>
        <v>Isi Tujuan</v>
      </c>
      <c r="K100" s="595" t="s">
        <v>26</v>
      </c>
      <c r="L100" s="596" t="str">
        <f>IF($D$96="Y/T","Isi Tujuan",IF($E$96=0,0,IF(K100="Y",1,IF(K100="T",0,"Isi Dulu"))))</f>
        <v>Isi Tujuan</v>
      </c>
      <c r="M100" s="850"/>
      <c r="N100" s="853"/>
    </row>
    <row r="101" spans="2:18" ht="15.75">
      <c r="B101" s="836">
        <v>20</v>
      </c>
      <c r="C101" s="839"/>
      <c r="D101" s="857" t="s">
        <v>26</v>
      </c>
      <c r="E101" s="860" t="str">
        <f>IF(D101="Y",1,IF(D101="T",0,IF(D101="Y/T","Belum diisi","Error")))</f>
        <v>Belum diisi</v>
      </c>
      <c r="F101" s="528">
        <v>1</v>
      </c>
      <c r="G101" s="529"/>
      <c r="H101" s="600" t="str">
        <f t="shared" si="1"/>
        <v>Belum Diisi</v>
      </c>
      <c r="I101" s="590" t="s">
        <v>26</v>
      </c>
      <c r="J101" s="591" t="str">
        <f>IF($D$101="Y/T","Isi Tujuan",IF($E$101=0,0,IF(I101="Y",1,IF(I101="T",0,"Isi Dulu"))))</f>
        <v>Isi Tujuan</v>
      </c>
      <c r="K101" s="590" t="s">
        <v>26</v>
      </c>
      <c r="L101" s="591" t="str">
        <f>IF($D$101="Y/T","Isi Tujuan",IF($E$101=0,0,IF(K101="Y",1,IF(K101="T",0,"Isi Dulu"))))</f>
        <v>Isi Tujuan</v>
      </c>
      <c r="M101" s="848" t="s">
        <v>26</v>
      </c>
      <c r="N101" s="851" t="str">
        <f>IF(M101="Y",1,IF(M101="T",0,IF(M101="Y/T","Belum diisi","Error")))</f>
        <v>Belum diisi</v>
      </c>
    </row>
    <row r="102" spans="2:18" ht="15.75">
      <c r="B102" s="837"/>
      <c r="C102" s="840"/>
      <c r="D102" s="858"/>
      <c r="E102" s="861"/>
      <c r="F102" s="549">
        <v>2</v>
      </c>
      <c r="G102" s="550"/>
      <c r="H102" s="598" t="str">
        <f t="shared" si="1"/>
        <v>Belum Diisi</v>
      </c>
      <c r="I102" s="592" t="s">
        <v>26</v>
      </c>
      <c r="J102" s="593" t="str">
        <f>IF($D$101="Y/T","Isi Tujuan",IF($E$101=0,0,IF(I102="Y",1,IF(I102="T",0,"Isi Dulu"))))</f>
        <v>Isi Tujuan</v>
      </c>
      <c r="K102" s="592" t="s">
        <v>26</v>
      </c>
      <c r="L102" s="593" t="str">
        <f>IF($D$101="Y/T","Isi Tujuan",IF($E$101=0,0,IF(K102="Y",1,IF(K102="T",0,"Isi Dulu"))))</f>
        <v>Isi Tujuan</v>
      </c>
      <c r="M102" s="849"/>
      <c r="N102" s="852"/>
    </row>
    <row r="103" spans="2:18" ht="15.75">
      <c r="B103" s="837"/>
      <c r="C103" s="840"/>
      <c r="D103" s="858"/>
      <c r="E103" s="861"/>
      <c r="F103" s="549">
        <v>3</v>
      </c>
      <c r="G103" s="550"/>
      <c r="H103" s="598" t="str">
        <f t="shared" si="1"/>
        <v>Belum Diisi</v>
      </c>
      <c r="I103" s="592" t="s">
        <v>26</v>
      </c>
      <c r="J103" s="593" t="str">
        <f>IF($D$101="Y/T","Isi Tujuan",IF($E$101=0,0,IF(I103="Y",1,IF(I103="T",0,"Isi Dulu"))))</f>
        <v>Isi Tujuan</v>
      </c>
      <c r="K103" s="592" t="s">
        <v>26</v>
      </c>
      <c r="L103" s="593" t="str">
        <f>IF($D$101="Y/T","Isi Tujuan",IF($E$101=0,0,IF(K103="Y",1,IF(K103="T",0,"Isi Dulu"))))</f>
        <v>Isi Tujuan</v>
      </c>
      <c r="M103" s="849"/>
      <c r="N103" s="852"/>
    </row>
    <row r="104" spans="2:18" ht="15.75">
      <c r="B104" s="837"/>
      <c r="C104" s="840"/>
      <c r="D104" s="858"/>
      <c r="E104" s="861"/>
      <c r="F104" s="549">
        <v>4</v>
      </c>
      <c r="G104" s="550"/>
      <c r="H104" s="598" t="str">
        <f t="shared" si="1"/>
        <v>Belum Diisi</v>
      </c>
      <c r="I104" s="592" t="s">
        <v>26</v>
      </c>
      <c r="J104" s="593" t="str">
        <f>IF($D$101="Y/T","Isi Tujuan",IF($E$101=0,0,IF(I104="Y",1,IF(I104="T",0,"Isi Dulu"))))</f>
        <v>Isi Tujuan</v>
      </c>
      <c r="K104" s="592" t="s">
        <v>26</v>
      </c>
      <c r="L104" s="593" t="str">
        <f>IF($D$101="Y/T","Isi Tujuan",IF($E$101=0,0,IF(K104="Y",1,IF(K104="T",0,"Isi Dulu"))))</f>
        <v>Isi Tujuan</v>
      </c>
      <c r="M104" s="849"/>
      <c r="N104" s="852"/>
    </row>
    <row r="105" spans="2:18" ht="15.75">
      <c r="B105" s="838"/>
      <c r="C105" s="841"/>
      <c r="D105" s="859"/>
      <c r="E105" s="862"/>
      <c r="F105" s="569">
        <v>5</v>
      </c>
      <c r="G105" s="570"/>
      <c r="H105" s="599" t="str">
        <f t="shared" si="1"/>
        <v>Belum Diisi</v>
      </c>
      <c r="I105" s="595" t="s">
        <v>26</v>
      </c>
      <c r="J105" s="596" t="str">
        <f>IF($D$101="Y/T","Isi Tujuan",IF($E$101=0,0,IF(I105="Y",1,IF(I105="T",0,"Isi Dulu"))))</f>
        <v>Isi Tujuan</v>
      </c>
      <c r="K105" s="595" t="s">
        <v>26</v>
      </c>
      <c r="L105" s="596" t="str">
        <f>IF($D$101="Y/T","Isi Tujuan",IF($E$101=0,0,IF(K105="Y",1,IF(K105="T",0,"Isi Dulu"))))</f>
        <v>Isi Tujuan</v>
      </c>
      <c r="M105" s="850"/>
      <c r="N105" s="853"/>
    </row>
    <row r="106" spans="2:18" s="527" customFormat="1" ht="15.75">
      <c r="B106" s="601"/>
      <c r="C106" s="581"/>
      <c r="D106" s="582"/>
      <c r="E106" s="602" t="e">
        <f>AVERAGE(E6:E105)</f>
        <v>#DIV/0!</v>
      </c>
      <c r="F106" s="603"/>
      <c r="G106" s="583"/>
      <c r="H106" s="602" t="e">
        <f>(IF($D6="Y/T",0,AVERAGE(H6:H10))+IF($D11="Y/T",0,AVERAGE(H11:H15))+IF($D16="Y/T",0,AVERAGE(H16:H20))+IF($D21="Y/T",0,AVERAGE(H21:H25))+IF($D26="Y/T",0,AVERAGE(H26:H30))+IF($D31="Y/T",0,AVERAGE(H31:H35))+IF($D36="Y/T",0,AVERAGE(H36:H40))+IF($D41="Y/T",0,AVERAGE(H41:H45))+IF($D46="Y/T",0,AVERAGE(H46:H50))+IF($D51="Y/T",0,AVERAGE(H51:H55))+IF($D56="Y/T",0,AVERAGE(H56:H60))+IF($D61="Y/T",0,AVERAGE(H61:H65))+IF($D66="Y/T",0,AVERAGE(H66:H70))+IF($D71="Y/T",0,AVERAGE(H71:H75))+IF($D76="Y/T",0,AVERAGE(H76:H80))+IF($D81="Y/T",0,AVERAGE(H81:H85))+IF($D86="Y/T",0,AVERAGE(H86:H90))+IF($D91="Y/T",0,AVERAGE(H91:H95))+IF($D96="Y/T",0,AVERAGE(H96:H100))+IF($D101="Y/T",0,AVERAGE(H101:H105)))/(COUNTIF($D6:$D105,"Y")+COUNTIF($D6:$D105,"T"))</f>
        <v>#DIV/0!</v>
      </c>
      <c r="I106" s="582"/>
      <c r="J106" s="602" t="e">
        <f>(IF($D6="Y/T",0,AVERAGE(J6:J10))+IF($D11="Y/T",0,AVERAGE(J11:J15))+IF($D16="Y/T",0,AVERAGE(J16:J20))+IF($D21="Y/T",0,AVERAGE(J21:J25))+IF($D26="Y/T",0,AVERAGE(J26:J30))+IF($D31="Y/T",0,AVERAGE(J31:J35))+IF($D36="Y/T",0,AVERAGE(J36:J40))+IF($D41="Y/T",0,AVERAGE(J41:J45))+IF($D46="Y/T",0,AVERAGE(J46:J50))+IF($D51="Y/T",0,AVERAGE(J51:J55))+IF($D56="Y/T",0,AVERAGE(J56:J60))+IF($D61="Y/T",0,AVERAGE(J61:J65))+IF($D66="Y/T",0,AVERAGE(J66:J70))+IF($D71="Y/T",0,AVERAGE(J71:J75))+IF($D76="Y/T",0,AVERAGE(J76:J80))+IF($D81="Y/T",0,AVERAGE(J81:J85))+IF($D86="Y/T",0,AVERAGE(J86:J90))+IF($D91="Y/T",0,AVERAGE(J91:J95))+IF($D96="Y/T",0,AVERAGE(J96:J100))+IF($D101="Y/T",0,AVERAGE(J101:J105)))/(COUNTIF($D6:$D105,"Y")+COUNTIF($D6:$D105,"T"))</f>
        <v>#DIV/0!</v>
      </c>
      <c r="K106" s="582"/>
      <c r="L106" s="602" t="e">
        <f>(IF($D6="Y/T",0,AVERAGE(L6:L10))+IF($D11="Y/T",0,AVERAGE(L11:L15))+IF($D16="Y/T",0,AVERAGE(L16:L20))+IF($D21="Y/T",0,AVERAGE(L21:L25))+IF($D26="Y/T",0,AVERAGE(L26:L30))+IF($D31="Y/T",0,AVERAGE(L31:L35))+IF($D36="Y/T",0,AVERAGE(L36:L40))+IF($D41="Y/T",0,AVERAGE(L41:L45))+IF($D46="Y/T",0,AVERAGE(L46:L50))+IF($D51="Y/T",0,AVERAGE(L51:L55))+IF($D56="Y/T",0,AVERAGE(L56:L60))+IF($D61="Y/T",0,AVERAGE(L61:L65))+IF($D66="Y/T",0,AVERAGE(L66:L70))+IF($D71="Y/T",0,AVERAGE(L71:L75))+IF($D76="Y/T",0,AVERAGE(L76:L80))+IF($D81="Y/T",0,AVERAGE(L81:L85))+IF($D86="Y/T",0,AVERAGE(L86:L90))+IF($D91="Y/T",0,AVERAGE(L91:L95))+IF($D96="Y/T",0,AVERAGE(L96:L100))+IF($D101="Y/T",0,AVERAGE(L101:L105)))/(COUNTIF($D6:$D105,"Y")+COUNTIF($D6:$D105,"T"))</f>
        <v>#DIV/0!</v>
      </c>
      <c r="M106" s="582"/>
      <c r="N106" s="602" t="e">
        <f>AVERAGE(N6:N105)</f>
        <v>#DIV/0!</v>
      </c>
    </row>
    <row r="107" spans="2:18" s="527" customFormat="1" ht="15.75">
      <c r="B107" s="864" t="s">
        <v>508</v>
      </c>
      <c r="C107" s="865"/>
      <c r="D107" s="865"/>
      <c r="E107" s="865"/>
      <c r="F107" s="865"/>
      <c r="G107" s="865"/>
      <c r="H107" s="865"/>
      <c r="I107" s="865"/>
      <c r="J107" s="866"/>
      <c r="K107" s="604"/>
      <c r="L107" s="604"/>
      <c r="M107" s="604"/>
      <c r="N107" s="604"/>
      <c r="O107" s="517"/>
      <c r="P107" s="517"/>
      <c r="Q107" s="517"/>
      <c r="R107" s="517"/>
    </row>
    <row r="108" spans="2:18" s="527" customFormat="1" ht="15.75">
      <c r="B108" s="836">
        <v>1</v>
      </c>
      <c r="C108" s="839"/>
      <c r="D108" s="857" t="s">
        <v>26</v>
      </c>
      <c r="E108" s="854" t="str">
        <f>IF(D108="Y",1,IF(D108="T",0,IF(D108="Y/T","Belum diisi","Error")))</f>
        <v>Belum diisi</v>
      </c>
      <c r="F108" s="528">
        <v>1</v>
      </c>
      <c r="G108" s="529"/>
      <c r="H108" s="589" t="str">
        <f t="shared" ref="H108:H171" si="2">IF(OR(J108="Isi Dulu",L108="Isi Dulu",J108="Isi Sasaran",L108="Isi Sasaran"),"Belum Diisi",IF(SUM(J108,L108)=2,1,IF(SUM(J108,L108)=1,0,IF(SUM(J108,L108)=0,0,"Error"))))</f>
        <v>Belum Diisi</v>
      </c>
      <c r="I108" s="590" t="s">
        <v>26</v>
      </c>
      <c r="J108" s="591" t="str">
        <f>IF($D$108="Y/T","Isi Sasaran",IF($E$108=0,0,IF(I108="Y",1,IF(I108="T",0,"Isi Dulu"))))</f>
        <v>Isi Sasaran</v>
      </c>
      <c r="K108" s="590" t="s">
        <v>26</v>
      </c>
      <c r="L108" s="591" t="str">
        <f>IF($D$108="Y/T","Isi Sasaran",IF($E$108=0,0,IF(K108="Y",1,IF(K108="T",0,"Isi Dulu"))))</f>
        <v>Isi Sasaran</v>
      </c>
      <c r="M108" s="848" t="s">
        <v>26</v>
      </c>
      <c r="N108" s="851" t="str">
        <f>IF(M108="Y",1,IF(M108="T",0,IF(M108="Y/T","Belum diisi","Error")))</f>
        <v>Belum diisi</v>
      </c>
      <c r="O108" s="517"/>
      <c r="P108" s="517"/>
      <c r="Q108" s="517"/>
      <c r="R108" s="517"/>
    </row>
    <row r="109" spans="2:18" s="527" customFormat="1" ht="15.75">
      <c r="B109" s="837"/>
      <c r="C109" s="840"/>
      <c r="D109" s="858"/>
      <c r="E109" s="855"/>
      <c r="F109" s="549">
        <v>2</v>
      </c>
      <c r="G109" s="550"/>
      <c r="H109" s="589" t="str">
        <f t="shared" si="2"/>
        <v>Belum Diisi</v>
      </c>
      <c r="I109" s="592" t="s">
        <v>26</v>
      </c>
      <c r="J109" s="593" t="str">
        <f>IF($D$108="Y/T","Isi Sasaran",IF($E$108=0,0,IF(I109="Y",1,IF(I109="T",0,"Isi Dulu"))))</f>
        <v>Isi Sasaran</v>
      </c>
      <c r="K109" s="592" t="s">
        <v>26</v>
      </c>
      <c r="L109" s="593" t="str">
        <f>IF($D$108="Y/T","Isi Sasaran",IF($E$108=0,0,IF(K109="Y",1,IF(K109="T",0,"Isi Dulu"))))</f>
        <v>Isi Sasaran</v>
      </c>
      <c r="M109" s="849"/>
      <c r="N109" s="852"/>
      <c r="O109" s="517"/>
      <c r="P109" s="517"/>
      <c r="Q109" s="517"/>
      <c r="R109" s="517"/>
    </row>
    <row r="110" spans="2:18" s="527" customFormat="1" ht="15.75">
      <c r="B110" s="837"/>
      <c r="C110" s="840"/>
      <c r="D110" s="858"/>
      <c r="E110" s="855"/>
      <c r="F110" s="549">
        <v>3</v>
      </c>
      <c r="G110" s="550"/>
      <c r="H110" s="589" t="str">
        <f t="shared" si="2"/>
        <v>Belum Diisi</v>
      </c>
      <c r="I110" s="592" t="s">
        <v>26</v>
      </c>
      <c r="J110" s="593" t="str">
        <f>IF($D$108="Y/T","Isi Sasaran",IF($E$108=0,0,IF(I110="Y",1,IF(I110="T",0,"Isi Dulu"))))</f>
        <v>Isi Sasaran</v>
      </c>
      <c r="K110" s="592" t="s">
        <v>26</v>
      </c>
      <c r="L110" s="593" t="str">
        <f>IF($D$108="Y/T","Isi Sasaran",IF($E$108=0,0,IF(K110="Y",1,IF(K110="T",0,"Isi Dulu"))))</f>
        <v>Isi Sasaran</v>
      </c>
      <c r="M110" s="849"/>
      <c r="N110" s="852"/>
      <c r="O110" s="517"/>
      <c r="P110" s="517"/>
      <c r="Q110" s="517"/>
      <c r="R110" s="517"/>
    </row>
    <row r="111" spans="2:18" s="527" customFormat="1" ht="15.75">
      <c r="B111" s="837"/>
      <c r="C111" s="840"/>
      <c r="D111" s="858"/>
      <c r="E111" s="855"/>
      <c r="F111" s="549">
        <v>4</v>
      </c>
      <c r="G111" s="550"/>
      <c r="H111" s="589" t="str">
        <f t="shared" si="2"/>
        <v>Belum Diisi</v>
      </c>
      <c r="I111" s="592" t="s">
        <v>26</v>
      </c>
      <c r="J111" s="593" t="str">
        <f>IF($D$108="Y/T","Isi Sasaran",IF($E$108=0,0,IF(I111="Y",1,IF(I111="T",0,"Isi Dulu"))))</f>
        <v>Isi Sasaran</v>
      </c>
      <c r="K111" s="592" t="s">
        <v>26</v>
      </c>
      <c r="L111" s="593" t="str">
        <f>IF($D$108="Y/T","Isi Sasaran",IF($E$108=0,0,IF(K111="Y",1,IF(K111="T",0,"Isi Dulu"))))</f>
        <v>Isi Sasaran</v>
      </c>
      <c r="M111" s="849"/>
      <c r="N111" s="852"/>
      <c r="O111" s="517"/>
      <c r="P111" s="517"/>
      <c r="Q111" s="517"/>
      <c r="R111" s="517"/>
    </row>
    <row r="112" spans="2:18" s="527" customFormat="1" ht="15.75">
      <c r="B112" s="838"/>
      <c r="C112" s="841"/>
      <c r="D112" s="859"/>
      <c r="E112" s="856"/>
      <c r="F112" s="569">
        <v>5</v>
      </c>
      <c r="G112" s="570"/>
      <c r="H112" s="594" t="str">
        <f t="shared" si="2"/>
        <v>Belum Diisi</v>
      </c>
      <c r="I112" s="595" t="s">
        <v>26</v>
      </c>
      <c r="J112" s="596" t="str">
        <f>IF($D$108="Y/T","Isi Sasaran",IF($E$108=0,0,IF(I112="Y",1,IF(I112="T",0,"Isi Dulu"))))</f>
        <v>Isi Sasaran</v>
      </c>
      <c r="K112" s="595" t="s">
        <v>26</v>
      </c>
      <c r="L112" s="596" t="str">
        <f>IF($D$108="Y/T","Isi Sasaran",IF($E$108=0,0,IF(K112="Y",1,IF(K112="T",0,"Isi Dulu"))))</f>
        <v>Isi Sasaran</v>
      </c>
      <c r="M112" s="850"/>
      <c r="N112" s="853"/>
      <c r="O112" s="517"/>
      <c r="P112" s="517"/>
      <c r="Q112" s="517"/>
      <c r="R112" s="517"/>
    </row>
    <row r="113" spans="2:18" s="527" customFormat="1" ht="15.75">
      <c r="B113" s="836">
        <v>2</v>
      </c>
      <c r="C113" s="839"/>
      <c r="D113" s="857" t="s">
        <v>26</v>
      </c>
      <c r="E113" s="854" t="str">
        <f>IF(D113="Y",1,IF(D113="T",0,IF(D113="Y/T","Belum diisi","Error")))</f>
        <v>Belum diisi</v>
      </c>
      <c r="F113" s="528">
        <v>1</v>
      </c>
      <c r="G113" s="529"/>
      <c r="H113" s="597" t="str">
        <f t="shared" si="2"/>
        <v>Belum Diisi</v>
      </c>
      <c r="I113" s="590" t="s">
        <v>26</v>
      </c>
      <c r="J113" s="591" t="str">
        <f>IF($D$113="Y/T","Isi Sasaran",IF($E$113=0,0,IF(I113="Y",1,IF(I113="T",0,"Isi Dulu"))))</f>
        <v>Isi Sasaran</v>
      </c>
      <c r="K113" s="590" t="s">
        <v>26</v>
      </c>
      <c r="L113" s="591" t="str">
        <f>IF($D$113="Y/T","Isi Sasaran",IF($E$113=0,0,IF(K113="Y",1,IF(K113="T",0,"Isi Dulu"))))</f>
        <v>Isi Sasaran</v>
      </c>
      <c r="M113" s="848" t="s">
        <v>26</v>
      </c>
      <c r="N113" s="851" t="str">
        <f>IF(M113="Y",1,IF(M113="T",0,IF(M113="Y/T","Belum diisi","Error")))</f>
        <v>Belum diisi</v>
      </c>
      <c r="O113" s="517"/>
      <c r="P113" s="517"/>
      <c r="Q113" s="517"/>
      <c r="R113" s="517"/>
    </row>
    <row r="114" spans="2:18" s="527" customFormat="1" ht="15.75">
      <c r="B114" s="837"/>
      <c r="C114" s="840"/>
      <c r="D114" s="858"/>
      <c r="E114" s="855"/>
      <c r="F114" s="549">
        <v>2</v>
      </c>
      <c r="G114" s="550"/>
      <c r="H114" s="598" t="str">
        <f t="shared" si="2"/>
        <v>Belum Diisi</v>
      </c>
      <c r="I114" s="592" t="s">
        <v>26</v>
      </c>
      <c r="J114" s="593" t="str">
        <f>IF($D$113="Y/T","Isi Sasaran",IF($E$113=0,0,IF(I114="Y",1,IF(I114="T",0,"Isi Dulu"))))</f>
        <v>Isi Sasaran</v>
      </c>
      <c r="K114" s="592" t="s">
        <v>26</v>
      </c>
      <c r="L114" s="593" t="str">
        <f>IF($D$113="Y/T","Isi Sasaran",IF($E$113=0,0,IF(K114="Y",1,IF(K114="T",0,"Isi Dulu"))))</f>
        <v>Isi Sasaran</v>
      </c>
      <c r="M114" s="849"/>
      <c r="N114" s="852"/>
      <c r="O114" s="517"/>
      <c r="P114" s="517"/>
      <c r="Q114" s="517"/>
      <c r="R114" s="517"/>
    </row>
    <row r="115" spans="2:18" s="527" customFormat="1" ht="15.75">
      <c r="B115" s="837"/>
      <c r="C115" s="840"/>
      <c r="D115" s="858"/>
      <c r="E115" s="855"/>
      <c r="F115" s="549">
        <v>3</v>
      </c>
      <c r="G115" s="550"/>
      <c r="H115" s="598" t="str">
        <f t="shared" si="2"/>
        <v>Belum Diisi</v>
      </c>
      <c r="I115" s="592" t="s">
        <v>26</v>
      </c>
      <c r="J115" s="593" t="str">
        <f>IF($D$113="Y/T","Isi Sasaran",IF($E$113=0,0,IF(I115="Y",1,IF(I115="T",0,"Isi Dulu"))))</f>
        <v>Isi Sasaran</v>
      </c>
      <c r="K115" s="592" t="s">
        <v>26</v>
      </c>
      <c r="L115" s="593" t="str">
        <f>IF($D$113="Y/T","Isi Sasaran",IF($E$113=0,0,IF(K115="Y",1,IF(K115="T",0,"Isi Dulu"))))</f>
        <v>Isi Sasaran</v>
      </c>
      <c r="M115" s="849"/>
      <c r="N115" s="852"/>
      <c r="O115" s="517"/>
      <c r="P115" s="517"/>
      <c r="Q115" s="517"/>
      <c r="R115" s="517"/>
    </row>
    <row r="116" spans="2:18" s="527" customFormat="1" ht="15.75">
      <c r="B116" s="837"/>
      <c r="C116" s="840"/>
      <c r="D116" s="858"/>
      <c r="E116" s="855"/>
      <c r="F116" s="549">
        <v>4</v>
      </c>
      <c r="G116" s="550"/>
      <c r="H116" s="598" t="str">
        <f t="shared" si="2"/>
        <v>Belum Diisi</v>
      </c>
      <c r="I116" s="592" t="s">
        <v>26</v>
      </c>
      <c r="J116" s="593" t="str">
        <f>IF($D$113="Y/T","Isi Sasaran",IF($E$113=0,0,IF(I116="Y",1,IF(I116="T",0,"Isi Dulu"))))</f>
        <v>Isi Sasaran</v>
      </c>
      <c r="K116" s="592" t="s">
        <v>26</v>
      </c>
      <c r="L116" s="593" t="str">
        <f>IF($D$113="Y/T","Isi Sasaran",IF($E$113=0,0,IF(K116="Y",1,IF(K116="T",0,"Isi Dulu"))))</f>
        <v>Isi Sasaran</v>
      </c>
      <c r="M116" s="849"/>
      <c r="N116" s="852"/>
      <c r="O116" s="517"/>
      <c r="P116" s="517"/>
      <c r="Q116" s="517"/>
      <c r="R116" s="517"/>
    </row>
    <row r="117" spans="2:18" s="527" customFormat="1" ht="15.75">
      <c r="B117" s="838"/>
      <c r="C117" s="841"/>
      <c r="D117" s="859"/>
      <c r="E117" s="856"/>
      <c r="F117" s="569">
        <v>5</v>
      </c>
      <c r="G117" s="570"/>
      <c r="H117" s="599" t="str">
        <f t="shared" si="2"/>
        <v>Belum Diisi</v>
      </c>
      <c r="I117" s="595" t="s">
        <v>26</v>
      </c>
      <c r="J117" s="596" t="str">
        <f>IF($D$113="Y/T","Isi Sasaran",IF($E$113=0,0,IF(I117="Y",1,IF(I117="T",0,"Isi Dulu"))))</f>
        <v>Isi Sasaran</v>
      </c>
      <c r="K117" s="595" t="s">
        <v>26</v>
      </c>
      <c r="L117" s="596" t="str">
        <f>IF($D$113="Y/T","Isi Sasaran",IF($E$113=0,0,IF(K117="Y",1,IF(K117="T",0,"Isi Dulu"))))</f>
        <v>Isi Sasaran</v>
      </c>
      <c r="M117" s="850"/>
      <c r="N117" s="853"/>
      <c r="O117" s="517"/>
      <c r="P117" s="517"/>
      <c r="Q117" s="517"/>
      <c r="R117" s="517"/>
    </row>
    <row r="118" spans="2:18" s="527" customFormat="1" ht="15.75">
      <c r="B118" s="836">
        <v>3</v>
      </c>
      <c r="C118" s="839"/>
      <c r="D118" s="857" t="s">
        <v>26</v>
      </c>
      <c r="E118" s="854" t="str">
        <f>IF(D118="Y",1,IF(D118="T",0,IF(D118="Y/T","Belum diisi","Error")))</f>
        <v>Belum diisi</v>
      </c>
      <c r="F118" s="528">
        <v>1</v>
      </c>
      <c r="G118" s="529"/>
      <c r="H118" s="600" t="str">
        <f t="shared" si="2"/>
        <v>Belum Diisi</v>
      </c>
      <c r="I118" s="590" t="s">
        <v>26</v>
      </c>
      <c r="J118" s="591" t="str">
        <f>IF($D$118="Y/T","Isi Sasaran",IF($E$118=0,0,IF(I118="Y",1,IF(I118="T",0,"Isi Dulu"))))</f>
        <v>Isi Sasaran</v>
      </c>
      <c r="K118" s="590" t="s">
        <v>26</v>
      </c>
      <c r="L118" s="591" t="str">
        <f>IF($D$118="Y/T","Isi Sasaran",IF($E$118=0,0,IF(K118="Y",1,IF(K118="T",0,"Isi Dulu"))))</f>
        <v>Isi Sasaran</v>
      </c>
      <c r="M118" s="848" t="s">
        <v>26</v>
      </c>
      <c r="N118" s="851" t="str">
        <f>IF(M118="Y",1,IF(M118="T",0,IF(M118="Y/T","Belum diisi","Error")))</f>
        <v>Belum diisi</v>
      </c>
      <c r="O118" s="517"/>
      <c r="P118" s="517"/>
      <c r="Q118" s="517"/>
      <c r="R118" s="517"/>
    </row>
    <row r="119" spans="2:18" s="527" customFormat="1" ht="15.75">
      <c r="B119" s="837"/>
      <c r="C119" s="840"/>
      <c r="D119" s="858"/>
      <c r="E119" s="855"/>
      <c r="F119" s="549">
        <v>2</v>
      </c>
      <c r="G119" s="550"/>
      <c r="H119" s="598" t="str">
        <f t="shared" si="2"/>
        <v>Belum Diisi</v>
      </c>
      <c r="I119" s="592" t="s">
        <v>26</v>
      </c>
      <c r="J119" s="593" t="str">
        <f>IF($D$118="Y/T","Isi Sasaran",IF($E$118=0,0,IF(I119="Y",1,IF(I119="T",0,"Isi Dulu"))))</f>
        <v>Isi Sasaran</v>
      </c>
      <c r="K119" s="592" t="s">
        <v>26</v>
      </c>
      <c r="L119" s="593" t="str">
        <f>IF($D$118="Y/T","Isi Sasaran",IF($E$118=0,0,IF(K119="Y",1,IF(K119="T",0,"Isi Dulu"))))</f>
        <v>Isi Sasaran</v>
      </c>
      <c r="M119" s="849"/>
      <c r="N119" s="852"/>
      <c r="O119" s="517"/>
      <c r="P119" s="517"/>
      <c r="Q119" s="517"/>
      <c r="R119" s="517"/>
    </row>
    <row r="120" spans="2:18" s="527" customFormat="1" ht="15.75">
      <c r="B120" s="837"/>
      <c r="C120" s="840"/>
      <c r="D120" s="858"/>
      <c r="E120" s="855"/>
      <c r="F120" s="549">
        <v>3</v>
      </c>
      <c r="G120" s="550"/>
      <c r="H120" s="598" t="str">
        <f t="shared" si="2"/>
        <v>Belum Diisi</v>
      </c>
      <c r="I120" s="592" t="s">
        <v>26</v>
      </c>
      <c r="J120" s="593" t="str">
        <f>IF($D$118="Y/T","Isi Sasaran",IF($E$118=0,0,IF(I120="Y",1,IF(I120="T",0,"Isi Dulu"))))</f>
        <v>Isi Sasaran</v>
      </c>
      <c r="K120" s="592" t="s">
        <v>26</v>
      </c>
      <c r="L120" s="593" t="str">
        <f>IF($D$118="Y/T","Isi Sasaran",IF($E$118=0,0,IF(K120="Y",1,IF(K120="T",0,"Isi Dulu"))))</f>
        <v>Isi Sasaran</v>
      </c>
      <c r="M120" s="849"/>
      <c r="N120" s="852"/>
      <c r="O120" s="517"/>
      <c r="P120" s="517"/>
      <c r="Q120" s="517"/>
      <c r="R120" s="517"/>
    </row>
    <row r="121" spans="2:18" s="527" customFormat="1" ht="15.75">
      <c r="B121" s="837"/>
      <c r="C121" s="840"/>
      <c r="D121" s="858"/>
      <c r="E121" s="855"/>
      <c r="F121" s="549">
        <v>4</v>
      </c>
      <c r="G121" s="550"/>
      <c r="H121" s="598" t="str">
        <f t="shared" si="2"/>
        <v>Belum Diisi</v>
      </c>
      <c r="I121" s="592" t="s">
        <v>26</v>
      </c>
      <c r="J121" s="593" t="str">
        <f>IF($D$118="Y/T","Isi Sasaran",IF($E$118=0,0,IF(I121="Y",1,IF(I121="T",0,"Isi Dulu"))))</f>
        <v>Isi Sasaran</v>
      </c>
      <c r="K121" s="592" t="s">
        <v>26</v>
      </c>
      <c r="L121" s="593" t="str">
        <f>IF($D$118="Y/T","Isi Sasaran",IF($E$118=0,0,IF(K121="Y",1,IF(K121="T",0,"Isi Dulu"))))</f>
        <v>Isi Sasaran</v>
      </c>
      <c r="M121" s="849"/>
      <c r="N121" s="852"/>
      <c r="O121" s="517"/>
      <c r="P121" s="517"/>
      <c r="Q121" s="517"/>
      <c r="R121" s="517"/>
    </row>
    <row r="122" spans="2:18" s="527" customFormat="1" ht="15.75">
      <c r="B122" s="838"/>
      <c r="C122" s="841"/>
      <c r="D122" s="859"/>
      <c r="E122" s="856"/>
      <c r="F122" s="569">
        <v>5</v>
      </c>
      <c r="G122" s="570"/>
      <c r="H122" s="599" t="str">
        <f t="shared" si="2"/>
        <v>Belum Diisi</v>
      </c>
      <c r="I122" s="595" t="s">
        <v>26</v>
      </c>
      <c r="J122" s="596" t="str">
        <f>IF($D$118="Y/T","Isi Sasaran",IF($E$118=0,0,IF(I122="Y",1,IF(I122="T",0,"Isi Dulu"))))</f>
        <v>Isi Sasaran</v>
      </c>
      <c r="K122" s="595" t="s">
        <v>26</v>
      </c>
      <c r="L122" s="596" t="str">
        <f>IF($D$118="Y/T","Isi Sasaran",IF($E$118=0,0,IF(K122="Y",1,IF(K122="T",0,"Isi Dulu"))))</f>
        <v>Isi Sasaran</v>
      </c>
      <c r="M122" s="850"/>
      <c r="N122" s="853"/>
      <c r="O122" s="517"/>
      <c r="P122" s="517"/>
      <c r="Q122" s="517"/>
      <c r="R122" s="517"/>
    </row>
    <row r="123" spans="2:18" s="527" customFormat="1" ht="15.75">
      <c r="B123" s="836">
        <v>4</v>
      </c>
      <c r="C123" s="839"/>
      <c r="D123" s="857" t="s">
        <v>26</v>
      </c>
      <c r="E123" s="854" t="str">
        <f>IF(D123="Y",1,IF(D123="T",0,IF(D123="Y/T","Belum diisi","Error")))</f>
        <v>Belum diisi</v>
      </c>
      <c r="F123" s="528">
        <v>1</v>
      </c>
      <c r="G123" s="529"/>
      <c r="H123" s="600" t="str">
        <f t="shared" si="2"/>
        <v>Belum Diisi</v>
      </c>
      <c r="I123" s="590" t="s">
        <v>26</v>
      </c>
      <c r="J123" s="591" t="str">
        <f>IF($D$123="Y/T","Isi Sasaran",IF($E$123=0,0,IF(I123="Y",1,IF(I123="T",0,"Isi Dulu"))))</f>
        <v>Isi Sasaran</v>
      </c>
      <c r="K123" s="590" t="s">
        <v>26</v>
      </c>
      <c r="L123" s="591" t="str">
        <f>IF($D$123="Y/T","Isi Sasaran",IF($E$123=0,0,IF(K123="Y",1,IF(K123="T",0,"Isi Dulu"))))</f>
        <v>Isi Sasaran</v>
      </c>
      <c r="M123" s="848" t="s">
        <v>26</v>
      </c>
      <c r="N123" s="851" t="str">
        <f>IF(M123="Y",1,IF(M123="T",0,IF(M123="Y/T","Belum diisi","Error")))</f>
        <v>Belum diisi</v>
      </c>
      <c r="O123" s="517"/>
      <c r="P123" s="517"/>
      <c r="Q123" s="517"/>
      <c r="R123" s="517"/>
    </row>
    <row r="124" spans="2:18" s="527" customFormat="1" ht="15.75">
      <c r="B124" s="837"/>
      <c r="C124" s="840"/>
      <c r="D124" s="858"/>
      <c r="E124" s="855"/>
      <c r="F124" s="549">
        <v>2</v>
      </c>
      <c r="G124" s="550"/>
      <c r="H124" s="598" t="str">
        <f t="shared" si="2"/>
        <v>Belum Diisi</v>
      </c>
      <c r="I124" s="592" t="s">
        <v>26</v>
      </c>
      <c r="J124" s="593" t="str">
        <f>IF($D$123="Y/T","Isi Sasaran",IF($E$123=0,0,IF(I124="Y",1,IF(I124="T",0,"Isi Dulu"))))</f>
        <v>Isi Sasaran</v>
      </c>
      <c r="K124" s="592" t="s">
        <v>26</v>
      </c>
      <c r="L124" s="593" t="str">
        <f>IF($D$123="Y/T","Isi Sasaran",IF($E$123=0,0,IF(K124="Y",1,IF(K124="T",0,"Isi Dulu"))))</f>
        <v>Isi Sasaran</v>
      </c>
      <c r="M124" s="849"/>
      <c r="N124" s="852"/>
      <c r="O124" s="517"/>
      <c r="P124" s="517"/>
      <c r="Q124" s="517"/>
      <c r="R124" s="517"/>
    </row>
    <row r="125" spans="2:18" s="527" customFormat="1" ht="15.75">
      <c r="B125" s="837"/>
      <c r="C125" s="840"/>
      <c r="D125" s="858"/>
      <c r="E125" s="855"/>
      <c r="F125" s="549">
        <v>3</v>
      </c>
      <c r="G125" s="550"/>
      <c r="H125" s="598" t="str">
        <f t="shared" si="2"/>
        <v>Belum Diisi</v>
      </c>
      <c r="I125" s="592" t="s">
        <v>26</v>
      </c>
      <c r="J125" s="593" t="str">
        <f>IF($D$123="Y/T","Isi Sasaran",IF($E$123=0,0,IF(I125="Y",1,IF(I125="T",0,"Isi Dulu"))))</f>
        <v>Isi Sasaran</v>
      </c>
      <c r="K125" s="592" t="s">
        <v>26</v>
      </c>
      <c r="L125" s="593" t="str">
        <f>IF($D$123="Y/T","Isi Sasaran",IF($E$123=0,0,IF(K125="Y",1,IF(K125="T",0,"Isi Dulu"))))</f>
        <v>Isi Sasaran</v>
      </c>
      <c r="M125" s="849"/>
      <c r="N125" s="852"/>
      <c r="O125" s="517"/>
      <c r="P125" s="517"/>
      <c r="Q125" s="517"/>
      <c r="R125" s="517"/>
    </row>
    <row r="126" spans="2:18" s="527" customFormat="1" ht="15.75">
      <c r="B126" s="837"/>
      <c r="C126" s="840"/>
      <c r="D126" s="858"/>
      <c r="E126" s="855"/>
      <c r="F126" s="549">
        <v>4</v>
      </c>
      <c r="G126" s="550"/>
      <c r="H126" s="598" t="str">
        <f t="shared" si="2"/>
        <v>Belum Diisi</v>
      </c>
      <c r="I126" s="592" t="s">
        <v>26</v>
      </c>
      <c r="J126" s="593" t="str">
        <f>IF($D$123="Y/T","Isi Sasaran",IF($E$123=0,0,IF(I126="Y",1,IF(I126="T",0,"Isi Dulu"))))</f>
        <v>Isi Sasaran</v>
      </c>
      <c r="K126" s="592" t="s">
        <v>26</v>
      </c>
      <c r="L126" s="593" t="str">
        <f>IF($D$123="Y/T","Isi Sasaran",IF($E$123=0,0,IF(K126="Y",1,IF(K126="T",0,"Isi Dulu"))))</f>
        <v>Isi Sasaran</v>
      </c>
      <c r="M126" s="849"/>
      <c r="N126" s="852"/>
      <c r="O126" s="517"/>
      <c r="P126" s="517"/>
      <c r="Q126" s="517"/>
      <c r="R126" s="517"/>
    </row>
    <row r="127" spans="2:18" s="527" customFormat="1" ht="15.75">
      <c r="B127" s="838"/>
      <c r="C127" s="841"/>
      <c r="D127" s="859"/>
      <c r="E127" s="856"/>
      <c r="F127" s="569">
        <v>5</v>
      </c>
      <c r="G127" s="570"/>
      <c r="H127" s="599" t="str">
        <f t="shared" si="2"/>
        <v>Belum Diisi</v>
      </c>
      <c r="I127" s="595" t="s">
        <v>26</v>
      </c>
      <c r="J127" s="596" t="str">
        <f>IF($D$123="Y/T","Isi Sasaran",IF($E$123=0,0,IF(I127="Y",1,IF(I127="T",0,"Isi Dulu"))))</f>
        <v>Isi Sasaran</v>
      </c>
      <c r="K127" s="595" t="s">
        <v>26</v>
      </c>
      <c r="L127" s="596" t="str">
        <f>IF($D$123="Y/T","Isi Sasaran",IF($E$123=0,0,IF(K127="Y",1,IF(K127="T",0,"Isi Dulu"))))</f>
        <v>Isi Sasaran</v>
      </c>
      <c r="M127" s="850"/>
      <c r="N127" s="853"/>
      <c r="O127" s="517"/>
      <c r="P127" s="517"/>
      <c r="Q127" s="517"/>
      <c r="R127" s="517"/>
    </row>
    <row r="128" spans="2:18" s="527" customFormat="1" ht="15.75">
      <c r="B128" s="836">
        <v>5</v>
      </c>
      <c r="C128" s="839"/>
      <c r="D128" s="857" t="s">
        <v>26</v>
      </c>
      <c r="E128" s="854" t="str">
        <f>IF(D128="Y",1,IF(D128="T",0,IF(D128="Y/T","Belum diisi","Error")))</f>
        <v>Belum diisi</v>
      </c>
      <c r="F128" s="528">
        <v>1</v>
      </c>
      <c r="G128" s="529"/>
      <c r="H128" s="600" t="str">
        <f t="shared" si="2"/>
        <v>Belum Diisi</v>
      </c>
      <c r="I128" s="590" t="s">
        <v>26</v>
      </c>
      <c r="J128" s="591" t="str">
        <f>IF($D$128="Y/T","Isi Sasaran",IF($E$128=0,0,IF(I128="Y",1,IF(I128="T",0,"Isi Dulu"))))</f>
        <v>Isi Sasaran</v>
      </c>
      <c r="K128" s="590" t="s">
        <v>26</v>
      </c>
      <c r="L128" s="591" t="str">
        <f>IF($D$128="Y/T","Isi Sasaran",IF($E$128=0,0,IF(K128="Y",1,IF(K128="T",0,"Isi Dulu"))))</f>
        <v>Isi Sasaran</v>
      </c>
      <c r="M128" s="848" t="s">
        <v>26</v>
      </c>
      <c r="N128" s="851" t="str">
        <f>IF(M128="Y",1,IF(M128="T",0,IF(M128="Y/T","Belum diisi","Error")))</f>
        <v>Belum diisi</v>
      </c>
      <c r="O128" s="517"/>
      <c r="P128" s="517"/>
      <c r="Q128" s="517"/>
      <c r="R128" s="517"/>
    </row>
    <row r="129" spans="2:18" s="527" customFormat="1" ht="15.75">
      <c r="B129" s="837"/>
      <c r="C129" s="840"/>
      <c r="D129" s="858"/>
      <c r="E129" s="855"/>
      <c r="F129" s="549">
        <v>2</v>
      </c>
      <c r="G129" s="550"/>
      <c r="H129" s="598" t="str">
        <f t="shared" si="2"/>
        <v>Belum Diisi</v>
      </c>
      <c r="I129" s="592" t="s">
        <v>26</v>
      </c>
      <c r="J129" s="593" t="str">
        <f>IF($D$128="Y/T","Isi Sasaran",IF($E$128=0,0,IF(I129="Y",1,IF(I129="T",0,"Isi Dulu"))))</f>
        <v>Isi Sasaran</v>
      </c>
      <c r="K129" s="592" t="s">
        <v>26</v>
      </c>
      <c r="L129" s="593" t="str">
        <f>IF($D$128="Y/T","Isi Sasaran",IF($E$128=0,0,IF(K129="Y",1,IF(K129="T",0,"Isi Dulu"))))</f>
        <v>Isi Sasaran</v>
      </c>
      <c r="M129" s="849"/>
      <c r="N129" s="852"/>
      <c r="O129" s="517"/>
      <c r="P129" s="517"/>
      <c r="Q129" s="517"/>
      <c r="R129" s="517"/>
    </row>
    <row r="130" spans="2:18" s="527" customFormat="1" ht="15.75">
      <c r="B130" s="837"/>
      <c r="C130" s="840"/>
      <c r="D130" s="858"/>
      <c r="E130" s="855"/>
      <c r="F130" s="549">
        <v>3</v>
      </c>
      <c r="G130" s="550"/>
      <c r="H130" s="598" t="str">
        <f t="shared" si="2"/>
        <v>Belum Diisi</v>
      </c>
      <c r="I130" s="592" t="s">
        <v>26</v>
      </c>
      <c r="J130" s="593" t="str">
        <f>IF($D$128="Y/T","Isi Sasaran",IF($E$128=0,0,IF(I130="Y",1,IF(I130="T",0,"Isi Dulu"))))</f>
        <v>Isi Sasaran</v>
      </c>
      <c r="K130" s="592" t="s">
        <v>26</v>
      </c>
      <c r="L130" s="593" t="str">
        <f>IF($D$128="Y/T","Isi Sasaran",IF($E$128=0,0,IF(K130="Y",1,IF(K130="T",0,"Isi Dulu"))))</f>
        <v>Isi Sasaran</v>
      </c>
      <c r="M130" s="849"/>
      <c r="N130" s="852"/>
      <c r="O130" s="517"/>
      <c r="P130" s="517"/>
      <c r="Q130" s="517"/>
      <c r="R130" s="517"/>
    </row>
    <row r="131" spans="2:18" s="527" customFormat="1" ht="15.75">
      <c r="B131" s="837"/>
      <c r="C131" s="840"/>
      <c r="D131" s="858"/>
      <c r="E131" s="855"/>
      <c r="F131" s="549">
        <v>4</v>
      </c>
      <c r="G131" s="550"/>
      <c r="H131" s="598" t="str">
        <f t="shared" si="2"/>
        <v>Belum Diisi</v>
      </c>
      <c r="I131" s="592" t="s">
        <v>26</v>
      </c>
      <c r="J131" s="593" t="str">
        <f>IF($D$128="Y/T","Isi Sasaran",IF($E$128=0,0,IF(I131="Y",1,IF(I131="T",0,"Isi Dulu"))))</f>
        <v>Isi Sasaran</v>
      </c>
      <c r="K131" s="592" t="s">
        <v>26</v>
      </c>
      <c r="L131" s="593" t="str">
        <f>IF($D$128="Y/T","Isi Sasaran",IF($E$128=0,0,IF(K131="Y",1,IF(K131="T",0,"Isi Dulu"))))</f>
        <v>Isi Sasaran</v>
      </c>
      <c r="M131" s="849"/>
      <c r="N131" s="852"/>
      <c r="O131" s="517"/>
      <c r="P131" s="517"/>
      <c r="Q131" s="517"/>
      <c r="R131" s="517"/>
    </row>
    <row r="132" spans="2:18" s="527" customFormat="1" ht="15.75">
      <c r="B132" s="838"/>
      <c r="C132" s="841"/>
      <c r="D132" s="859"/>
      <c r="E132" s="856"/>
      <c r="F132" s="569">
        <v>5</v>
      </c>
      <c r="G132" s="570"/>
      <c r="H132" s="599" t="str">
        <f t="shared" si="2"/>
        <v>Belum Diisi</v>
      </c>
      <c r="I132" s="595" t="s">
        <v>26</v>
      </c>
      <c r="J132" s="596" t="str">
        <f>IF($D$128="Y/T","Isi Sasaran",IF($E$128=0,0,IF(I132="Y",1,IF(I132="T",0,"Isi Dulu"))))</f>
        <v>Isi Sasaran</v>
      </c>
      <c r="K132" s="595" t="s">
        <v>26</v>
      </c>
      <c r="L132" s="596" t="str">
        <f>IF($D$128="Y/T","Isi Sasaran",IF($E$128=0,0,IF(K132="Y",1,IF(K132="T",0,"Isi Dulu"))))</f>
        <v>Isi Sasaran</v>
      </c>
      <c r="M132" s="850"/>
      <c r="N132" s="853"/>
      <c r="O132" s="517"/>
      <c r="P132" s="517"/>
      <c r="Q132" s="517"/>
      <c r="R132" s="517"/>
    </row>
    <row r="133" spans="2:18" s="527" customFormat="1" ht="15.75">
      <c r="B133" s="836">
        <v>6</v>
      </c>
      <c r="C133" s="839"/>
      <c r="D133" s="857" t="s">
        <v>26</v>
      </c>
      <c r="E133" s="854" t="str">
        <f>IF(D133="Y",1,IF(D133="T",0,IF(D133="Y/T","Belum diisi","Error")))</f>
        <v>Belum diisi</v>
      </c>
      <c r="F133" s="528">
        <v>1</v>
      </c>
      <c r="G133" s="529"/>
      <c r="H133" s="600" t="str">
        <f t="shared" si="2"/>
        <v>Belum Diisi</v>
      </c>
      <c r="I133" s="590" t="s">
        <v>26</v>
      </c>
      <c r="J133" s="591" t="str">
        <f>IF($D$133="Y/T","Isi Sasaran",IF($E$133=0,0,IF(I133="Y",1,IF(I133="T",0,"Isi Dulu"))))</f>
        <v>Isi Sasaran</v>
      </c>
      <c r="K133" s="590" t="s">
        <v>26</v>
      </c>
      <c r="L133" s="591" t="str">
        <f>IF($D$133="Y/T","Isi Sasaran",IF($E$133=0,0,IF(K133="Y",1,IF(K133="T",0,"Isi Dulu"))))</f>
        <v>Isi Sasaran</v>
      </c>
      <c r="M133" s="848" t="s">
        <v>26</v>
      </c>
      <c r="N133" s="851" t="str">
        <f>IF(M133="Y",1,IF(M133="T",0,IF(M133="Y/T","Belum diisi","Error")))</f>
        <v>Belum diisi</v>
      </c>
      <c r="O133" s="517"/>
      <c r="P133" s="517"/>
      <c r="Q133" s="517"/>
      <c r="R133" s="517"/>
    </row>
    <row r="134" spans="2:18" s="527" customFormat="1" ht="15.75">
      <c r="B134" s="837"/>
      <c r="C134" s="840"/>
      <c r="D134" s="858"/>
      <c r="E134" s="855"/>
      <c r="F134" s="549">
        <v>2</v>
      </c>
      <c r="G134" s="550"/>
      <c r="H134" s="598" t="str">
        <f t="shared" si="2"/>
        <v>Belum Diisi</v>
      </c>
      <c r="I134" s="592" t="s">
        <v>26</v>
      </c>
      <c r="J134" s="593" t="str">
        <f>IF($D$133="Y/T","Isi Sasaran",IF($E$133=0,0,IF(I134="Y",1,IF(I134="T",0,"Isi Dulu"))))</f>
        <v>Isi Sasaran</v>
      </c>
      <c r="K134" s="592" t="s">
        <v>26</v>
      </c>
      <c r="L134" s="593" t="str">
        <f>IF($D$133="Y/T","Isi Sasaran",IF($E$133=0,0,IF(K134="Y",1,IF(K134="T",0,"Isi Dulu"))))</f>
        <v>Isi Sasaran</v>
      </c>
      <c r="M134" s="849"/>
      <c r="N134" s="852"/>
      <c r="O134" s="517"/>
      <c r="P134" s="517"/>
      <c r="Q134" s="517"/>
      <c r="R134" s="517"/>
    </row>
    <row r="135" spans="2:18" s="527" customFormat="1" ht="15.75">
      <c r="B135" s="837"/>
      <c r="C135" s="840"/>
      <c r="D135" s="858"/>
      <c r="E135" s="855"/>
      <c r="F135" s="549">
        <v>3</v>
      </c>
      <c r="G135" s="550"/>
      <c r="H135" s="598" t="str">
        <f t="shared" si="2"/>
        <v>Belum Diisi</v>
      </c>
      <c r="I135" s="592" t="s">
        <v>26</v>
      </c>
      <c r="J135" s="593" t="str">
        <f>IF($D$133="Y/T","Isi Sasaran",IF($E$133=0,0,IF(I135="Y",1,IF(I135="T",0,"Isi Dulu"))))</f>
        <v>Isi Sasaran</v>
      </c>
      <c r="K135" s="592" t="s">
        <v>26</v>
      </c>
      <c r="L135" s="593" t="str">
        <f>IF($D$133="Y/T","Isi Sasaran",IF($E$133=0,0,IF(K135="Y",1,IF(K135="T",0,"Isi Dulu"))))</f>
        <v>Isi Sasaran</v>
      </c>
      <c r="M135" s="849"/>
      <c r="N135" s="852"/>
      <c r="O135" s="517"/>
      <c r="P135" s="517"/>
      <c r="Q135" s="517"/>
      <c r="R135" s="517"/>
    </row>
    <row r="136" spans="2:18" s="527" customFormat="1" ht="15.75">
      <c r="B136" s="837"/>
      <c r="C136" s="840"/>
      <c r="D136" s="858"/>
      <c r="E136" s="855"/>
      <c r="F136" s="549">
        <v>4</v>
      </c>
      <c r="G136" s="550"/>
      <c r="H136" s="598" t="str">
        <f t="shared" si="2"/>
        <v>Belum Diisi</v>
      </c>
      <c r="I136" s="592" t="s">
        <v>26</v>
      </c>
      <c r="J136" s="593" t="str">
        <f>IF($D$133="Y/T","Isi Sasaran",IF($E$133=0,0,IF(I136="Y",1,IF(I136="T",0,"Isi Dulu"))))</f>
        <v>Isi Sasaran</v>
      </c>
      <c r="K136" s="592" t="s">
        <v>26</v>
      </c>
      <c r="L136" s="593" t="str">
        <f>IF($D$133="Y/T","Isi Sasaran",IF($E$133=0,0,IF(K136="Y",1,IF(K136="T",0,"Isi Dulu"))))</f>
        <v>Isi Sasaran</v>
      </c>
      <c r="M136" s="849"/>
      <c r="N136" s="852"/>
      <c r="O136" s="517"/>
      <c r="P136" s="517"/>
      <c r="Q136" s="517"/>
      <c r="R136" s="517"/>
    </row>
    <row r="137" spans="2:18" s="527" customFormat="1" ht="15.75">
      <c r="B137" s="838"/>
      <c r="C137" s="841"/>
      <c r="D137" s="859"/>
      <c r="E137" s="856"/>
      <c r="F137" s="569">
        <v>5</v>
      </c>
      <c r="G137" s="570"/>
      <c r="H137" s="599" t="str">
        <f t="shared" si="2"/>
        <v>Belum Diisi</v>
      </c>
      <c r="I137" s="595" t="s">
        <v>26</v>
      </c>
      <c r="J137" s="596" t="str">
        <f>IF($D$133="Y/T","Isi Sasaran",IF($E$133=0,0,IF(I137="Y",1,IF(I137="T",0,"Isi Dulu"))))</f>
        <v>Isi Sasaran</v>
      </c>
      <c r="K137" s="595" t="s">
        <v>26</v>
      </c>
      <c r="L137" s="596" t="str">
        <f>IF($D$133="Y/T","Isi Sasaran",IF($E$133=0,0,IF(K137="Y",1,IF(K137="T",0,"Isi Dulu"))))</f>
        <v>Isi Sasaran</v>
      </c>
      <c r="M137" s="850"/>
      <c r="N137" s="853"/>
      <c r="O137" s="517"/>
      <c r="P137" s="517"/>
      <c r="Q137" s="517"/>
      <c r="R137" s="517"/>
    </row>
    <row r="138" spans="2:18" s="527" customFormat="1" ht="15.75">
      <c r="B138" s="836">
        <v>7</v>
      </c>
      <c r="C138" s="839"/>
      <c r="D138" s="857" t="s">
        <v>26</v>
      </c>
      <c r="E138" s="854" t="str">
        <f>IF(D138="Y",1,IF(D138="T",0,IF(D138="Y/T","Belum diisi","Error")))</f>
        <v>Belum diisi</v>
      </c>
      <c r="F138" s="528">
        <v>1</v>
      </c>
      <c r="G138" s="529"/>
      <c r="H138" s="600" t="str">
        <f t="shared" si="2"/>
        <v>Belum Diisi</v>
      </c>
      <c r="I138" s="590" t="s">
        <v>26</v>
      </c>
      <c r="J138" s="591" t="str">
        <f>IF($D$138="Y/T","Isi Sasaran",IF($E$138=0,0,IF(I138="Y",1,IF(I138="T",0,"Isi Dulu"))))</f>
        <v>Isi Sasaran</v>
      </c>
      <c r="K138" s="590" t="s">
        <v>26</v>
      </c>
      <c r="L138" s="591" t="str">
        <f>IF($D$138="Y/T","Isi Sasaran",IF($E$138=0,0,IF(K138="Y",1,IF(K138="T",0,"Isi Dulu"))))</f>
        <v>Isi Sasaran</v>
      </c>
      <c r="M138" s="848" t="s">
        <v>26</v>
      </c>
      <c r="N138" s="851" t="str">
        <f>IF(M138="Y",1,IF(M138="T",0,IF(M138="Y/T","Belum diisi","Error")))</f>
        <v>Belum diisi</v>
      </c>
      <c r="O138" s="517"/>
      <c r="P138" s="517"/>
      <c r="Q138" s="517"/>
      <c r="R138" s="517"/>
    </row>
    <row r="139" spans="2:18" s="527" customFormat="1" ht="15.75">
      <c r="B139" s="837"/>
      <c r="C139" s="840"/>
      <c r="D139" s="858"/>
      <c r="E139" s="855"/>
      <c r="F139" s="549">
        <v>2</v>
      </c>
      <c r="G139" s="550"/>
      <c r="H139" s="598" t="str">
        <f t="shared" si="2"/>
        <v>Belum Diisi</v>
      </c>
      <c r="I139" s="592" t="s">
        <v>26</v>
      </c>
      <c r="J139" s="593" t="str">
        <f>IF($D$138="Y/T","Isi Sasaran",IF($E$138=0,0,IF(I139="Y",1,IF(I139="T",0,"Isi Dulu"))))</f>
        <v>Isi Sasaran</v>
      </c>
      <c r="K139" s="592" t="s">
        <v>26</v>
      </c>
      <c r="L139" s="593" t="str">
        <f>IF($D$138="Y/T","Isi Sasaran",IF($E$138=0,0,IF(K139="Y",1,IF(K139="T",0,"Isi Dulu"))))</f>
        <v>Isi Sasaran</v>
      </c>
      <c r="M139" s="849"/>
      <c r="N139" s="852"/>
      <c r="O139" s="517"/>
      <c r="P139" s="517"/>
      <c r="Q139" s="517"/>
      <c r="R139" s="517"/>
    </row>
    <row r="140" spans="2:18" s="527" customFormat="1" ht="15.75">
      <c r="B140" s="837"/>
      <c r="C140" s="840"/>
      <c r="D140" s="858"/>
      <c r="E140" s="855"/>
      <c r="F140" s="549">
        <v>3</v>
      </c>
      <c r="G140" s="550"/>
      <c r="H140" s="598" t="str">
        <f t="shared" si="2"/>
        <v>Belum Diisi</v>
      </c>
      <c r="I140" s="592" t="s">
        <v>26</v>
      </c>
      <c r="J140" s="593" t="str">
        <f>IF($D$138="Y/T","Isi Sasaran",IF($E$138=0,0,IF(I140="Y",1,IF(I140="T",0,"Isi Dulu"))))</f>
        <v>Isi Sasaran</v>
      </c>
      <c r="K140" s="592" t="s">
        <v>26</v>
      </c>
      <c r="L140" s="593" t="str">
        <f>IF($D$138="Y/T","Isi Sasaran",IF($E$138=0,0,IF(K140="Y",1,IF(K140="T",0,"Isi Dulu"))))</f>
        <v>Isi Sasaran</v>
      </c>
      <c r="M140" s="849"/>
      <c r="N140" s="852"/>
      <c r="O140" s="517"/>
      <c r="P140" s="517"/>
      <c r="Q140" s="517"/>
      <c r="R140" s="517"/>
    </row>
    <row r="141" spans="2:18" s="527" customFormat="1" ht="15.75">
      <c r="B141" s="837"/>
      <c r="C141" s="840"/>
      <c r="D141" s="858"/>
      <c r="E141" s="855"/>
      <c r="F141" s="549">
        <v>4</v>
      </c>
      <c r="G141" s="550"/>
      <c r="H141" s="598" t="str">
        <f t="shared" si="2"/>
        <v>Belum Diisi</v>
      </c>
      <c r="I141" s="592" t="s">
        <v>26</v>
      </c>
      <c r="J141" s="593" t="str">
        <f>IF($D$138="Y/T","Isi Sasaran",IF($E$138=0,0,IF(I141="Y",1,IF(I141="T",0,"Isi Dulu"))))</f>
        <v>Isi Sasaran</v>
      </c>
      <c r="K141" s="592" t="s">
        <v>26</v>
      </c>
      <c r="L141" s="593" t="str">
        <f>IF($D$138="Y/T","Isi Sasaran",IF($E$138=0,0,IF(K141="Y",1,IF(K141="T",0,"Isi Dulu"))))</f>
        <v>Isi Sasaran</v>
      </c>
      <c r="M141" s="849"/>
      <c r="N141" s="852"/>
      <c r="O141" s="517"/>
      <c r="P141" s="517"/>
      <c r="Q141" s="517"/>
      <c r="R141" s="517"/>
    </row>
    <row r="142" spans="2:18" s="527" customFormat="1" ht="15.75">
      <c r="B142" s="838"/>
      <c r="C142" s="841"/>
      <c r="D142" s="859"/>
      <c r="E142" s="856"/>
      <c r="F142" s="569">
        <v>5</v>
      </c>
      <c r="G142" s="570"/>
      <c r="H142" s="599" t="str">
        <f t="shared" si="2"/>
        <v>Belum Diisi</v>
      </c>
      <c r="I142" s="595" t="s">
        <v>26</v>
      </c>
      <c r="J142" s="596" t="str">
        <f>IF($D$138="Y/T","Isi Sasaran",IF($E$138=0,0,IF(I142="Y",1,IF(I142="T",0,"Isi Dulu"))))</f>
        <v>Isi Sasaran</v>
      </c>
      <c r="K142" s="595" t="s">
        <v>26</v>
      </c>
      <c r="L142" s="596" t="str">
        <f>IF($D$138="Y/T","Isi Sasaran",IF($E$138=0,0,IF(K142="Y",1,IF(K142="T",0,"Isi Dulu"))))</f>
        <v>Isi Sasaran</v>
      </c>
      <c r="M142" s="850"/>
      <c r="N142" s="853"/>
      <c r="O142" s="517"/>
      <c r="P142" s="517"/>
      <c r="Q142" s="517"/>
      <c r="R142" s="517"/>
    </row>
    <row r="143" spans="2:18" s="527" customFormat="1" ht="15.75">
      <c r="B143" s="836">
        <v>8</v>
      </c>
      <c r="C143" s="839"/>
      <c r="D143" s="857" t="s">
        <v>26</v>
      </c>
      <c r="E143" s="854" t="str">
        <f>IF(D143="Y",1,IF(D143="T",0,IF(D143="Y/T","Belum diisi","Error")))</f>
        <v>Belum diisi</v>
      </c>
      <c r="F143" s="528">
        <v>1</v>
      </c>
      <c r="G143" s="529"/>
      <c r="H143" s="600" t="str">
        <f t="shared" si="2"/>
        <v>Belum Diisi</v>
      </c>
      <c r="I143" s="590" t="s">
        <v>26</v>
      </c>
      <c r="J143" s="591" t="str">
        <f>IF($D$143="Y/T","Isi Sasaran",IF($E$143=0,0,IF(I143="Y",1,IF(I143="T",0,"Isi Dulu"))))</f>
        <v>Isi Sasaran</v>
      </c>
      <c r="K143" s="590" t="s">
        <v>26</v>
      </c>
      <c r="L143" s="591" t="str">
        <f>IF($D$143="Y/T","Isi Sasaran",IF($E$143=0,0,IF(K143="Y",1,IF(K143="T",0,"Isi Dulu"))))</f>
        <v>Isi Sasaran</v>
      </c>
      <c r="M143" s="848" t="s">
        <v>26</v>
      </c>
      <c r="N143" s="851" t="str">
        <f>IF(M143="Y",1,IF(M143="T",0,IF(M143="Y/T","Belum diisi","Error")))</f>
        <v>Belum diisi</v>
      </c>
      <c r="O143" s="517"/>
      <c r="P143" s="517"/>
      <c r="Q143" s="517"/>
      <c r="R143" s="517"/>
    </row>
    <row r="144" spans="2:18" s="527" customFormat="1" ht="15.75">
      <c r="B144" s="837"/>
      <c r="C144" s="840"/>
      <c r="D144" s="858"/>
      <c r="E144" s="855"/>
      <c r="F144" s="549">
        <v>2</v>
      </c>
      <c r="G144" s="550"/>
      <c r="H144" s="598" t="str">
        <f t="shared" si="2"/>
        <v>Belum Diisi</v>
      </c>
      <c r="I144" s="592" t="s">
        <v>26</v>
      </c>
      <c r="J144" s="593" t="str">
        <f>IF($D$143="Y/T","Isi Sasaran",IF($E$143=0,0,IF(I144="Y",1,IF(I144="T",0,"Isi Dulu"))))</f>
        <v>Isi Sasaran</v>
      </c>
      <c r="K144" s="592" t="s">
        <v>26</v>
      </c>
      <c r="L144" s="593" t="str">
        <f>IF($D$143="Y/T","Isi Sasaran",IF($E$143=0,0,IF(K144="Y",1,IF(K144="T",0,"Isi Dulu"))))</f>
        <v>Isi Sasaran</v>
      </c>
      <c r="M144" s="849"/>
      <c r="N144" s="852"/>
      <c r="O144" s="517"/>
      <c r="P144" s="517"/>
      <c r="Q144" s="517"/>
      <c r="R144" s="517"/>
    </row>
    <row r="145" spans="2:18" s="527" customFormat="1" ht="15.75">
      <c r="B145" s="837"/>
      <c r="C145" s="840"/>
      <c r="D145" s="858"/>
      <c r="E145" s="855"/>
      <c r="F145" s="549">
        <v>3</v>
      </c>
      <c r="G145" s="550"/>
      <c r="H145" s="598" t="str">
        <f t="shared" si="2"/>
        <v>Belum Diisi</v>
      </c>
      <c r="I145" s="592" t="s">
        <v>26</v>
      </c>
      <c r="J145" s="593" t="str">
        <f>IF($D$143="Y/T","Isi Sasaran",IF($E$143=0,0,IF(I145="Y",1,IF(I145="T",0,"Isi Dulu"))))</f>
        <v>Isi Sasaran</v>
      </c>
      <c r="K145" s="592" t="s">
        <v>26</v>
      </c>
      <c r="L145" s="593" t="str">
        <f>IF($D$143="Y/T","Isi Sasaran",IF($E$143=0,0,IF(K145="Y",1,IF(K145="T",0,"Isi Dulu"))))</f>
        <v>Isi Sasaran</v>
      </c>
      <c r="M145" s="849"/>
      <c r="N145" s="852"/>
      <c r="O145" s="517"/>
      <c r="P145" s="517"/>
      <c r="Q145" s="517"/>
      <c r="R145" s="517"/>
    </row>
    <row r="146" spans="2:18" s="527" customFormat="1" ht="15.75">
      <c r="B146" s="837"/>
      <c r="C146" s="840"/>
      <c r="D146" s="858"/>
      <c r="E146" s="855"/>
      <c r="F146" s="549">
        <v>4</v>
      </c>
      <c r="G146" s="550"/>
      <c r="H146" s="598" t="str">
        <f t="shared" si="2"/>
        <v>Belum Diisi</v>
      </c>
      <c r="I146" s="592" t="s">
        <v>26</v>
      </c>
      <c r="J146" s="593" t="str">
        <f>IF($D$143="Y/T","Isi Sasaran",IF($E$143=0,0,IF(I146="Y",1,IF(I146="T",0,"Isi Dulu"))))</f>
        <v>Isi Sasaran</v>
      </c>
      <c r="K146" s="592" t="s">
        <v>26</v>
      </c>
      <c r="L146" s="593" t="str">
        <f>IF($D$143="Y/T","Isi Sasaran",IF($E$143=0,0,IF(K146="Y",1,IF(K146="T",0,"Isi Dulu"))))</f>
        <v>Isi Sasaran</v>
      </c>
      <c r="M146" s="849"/>
      <c r="N146" s="852"/>
      <c r="O146" s="517"/>
      <c r="P146" s="517"/>
      <c r="Q146" s="517"/>
      <c r="R146" s="517"/>
    </row>
    <row r="147" spans="2:18" s="527" customFormat="1" ht="15.75">
      <c r="B147" s="838"/>
      <c r="C147" s="841"/>
      <c r="D147" s="859"/>
      <c r="E147" s="856"/>
      <c r="F147" s="569">
        <v>5</v>
      </c>
      <c r="G147" s="570"/>
      <c r="H147" s="599" t="str">
        <f t="shared" si="2"/>
        <v>Belum Diisi</v>
      </c>
      <c r="I147" s="595" t="s">
        <v>26</v>
      </c>
      <c r="J147" s="596" t="str">
        <f>IF($D$143="Y/T","Isi Sasaran",IF($E$143=0,0,IF(I147="Y",1,IF(I147="T",0,"Isi Dulu"))))</f>
        <v>Isi Sasaran</v>
      </c>
      <c r="K147" s="595" t="s">
        <v>26</v>
      </c>
      <c r="L147" s="596" t="str">
        <f>IF($D$143="Y/T","Isi Sasaran",IF($E$143=0,0,IF(K147="Y",1,IF(K147="T",0,"Isi Dulu"))))</f>
        <v>Isi Sasaran</v>
      </c>
      <c r="M147" s="850"/>
      <c r="N147" s="853"/>
      <c r="O147" s="517"/>
      <c r="P147" s="517"/>
      <c r="Q147" s="517"/>
      <c r="R147" s="517"/>
    </row>
    <row r="148" spans="2:18" s="527" customFormat="1" ht="15.75">
      <c r="B148" s="836">
        <v>9</v>
      </c>
      <c r="C148" s="839"/>
      <c r="D148" s="857" t="s">
        <v>26</v>
      </c>
      <c r="E148" s="854" t="str">
        <f>IF(D148="Y",1,IF(D148="T",0,IF(D148="Y/T","Belum diisi","Error")))</f>
        <v>Belum diisi</v>
      </c>
      <c r="F148" s="528">
        <v>1</v>
      </c>
      <c r="G148" s="529"/>
      <c r="H148" s="600" t="str">
        <f t="shared" si="2"/>
        <v>Belum Diisi</v>
      </c>
      <c r="I148" s="590" t="s">
        <v>26</v>
      </c>
      <c r="J148" s="591" t="str">
        <f>IF($D$148="Y/T","Isi Sasaran",IF($E$148=0,0,IF(I148="Y",1,IF(I148="T",0,"Isi Dulu"))))</f>
        <v>Isi Sasaran</v>
      </c>
      <c r="K148" s="590" t="s">
        <v>26</v>
      </c>
      <c r="L148" s="591" t="str">
        <f>IF($D$148="Y/T","Isi Sasaran",IF($E$148=0,0,IF(K148="Y",1,IF(K148="T",0,"Isi Dulu"))))</f>
        <v>Isi Sasaran</v>
      </c>
      <c r="M148" s="848" t="s">
        <v>26</v>
      </c>
      <c r="N148" s="851" t="str">
        <f>IF(M148="Y",1,IF(M148="T",0,IF(M148="Y/T","Belum diisi","Error")))</f>
        <v>Belum diisi</v>
      </c>
      <c r="O148" s="517"/>
      <c r="P148" s="517"/>
      <c r="Q148" s="517"/>
      <c r="R148" s="517"/>
    </row>
    <row r="149" spans="2:18" s="527" customFormat="1" ht="15.75">
      <c r="B149" s="837"/>
      <c r="C149" s="840"/>
      <c r="D149" s="858"/>
      <c r="E149" s="855"/>
      <c r="F149" s="549">
        <v>2</v>
      </c>
      <c r="G149" s="550"/>
      <c r="H149" s="598" t="str">
        <f t="shared" si="2"/>
        <v>Belum Diisi</v>
      </c>
      <c r="I149" s="592" t="s">
        <v>26</v>
      </c>
      <c r="J149" s="593" t="str">
        <f>IF($D$148="Y/T","Isi Sasaran",IF($E$148=0,0,IF(I149="Y",1,IF(I149="T",0,"Isi Dulu"))))</f>
        <v>Isi Sasaran</v>
      </c>
      <c r="K149" s="592" t="s">
        <v>26</v>
      </c>
      <c r="L149" s="593" t="str">
        <f>IF($D$148="Y/T","Isi Sasaran",IF($E$148=0,0,IF(K149="Y",1,IF(K149="T",0,"Isi Dulu"))))</f>
        <v>Isi Sasaran</v>
      </c>
      <c r="M149" s="849"/>
      <c r="N149" s="852"/>
      <c r="O149" s="517"/>
      <c r="P149" s="517"/>
      <c r="Q149" s="517"/>
      <c r="R149" s="517"/>
    </row>
    <row r="150" spans="2:18" s="527" customFormat="1" ht="15.75">
      <c r="B150" s="837"/>
      <c r="C150" s="840"/>
      <c r="D150" s="858"/>
      <c r="E150" s="855"/>
      <c r="F150" s="549">
        <v>3</v>
      </c>
      <c r="G150" s="550"/>
      <c r="H150" s="598" t="str">
        <f t="shared" si="2"/>
        <v>Belum Diisi</v>
      </c>
      <c r="I150" s="592" t="s">
        <v>26</v>
      </c>
      <c r="J150" s="593" t="str">
        <f>IF($D$148="Y/T","Isi Sasaran",IF($E$148=0,0,IF(I150="Y",1,IF(I150="T",0,"Isi Dulu"))))</f>
        <v>Isi Sasaran</v>
      </c>
      <c r="K150" s="592" t="s">
        <v>26</v>
      </c>
      <c r="L150" s="593" t="str">
        <f>IF($D$148="Y/T","Isi Sasaran",IF($E$148=0,0,IF(K150="Y",1,IF(K150="T",0,"Isi Dulu"))))</f>
        <v>Isi Sasaran</v>
      </c>
      <c r="M150" s="849"/>
      <c r="N150" s="852"/>
      <c r="O150" s="517"/>
      <c r="P150" s="517"/>
      <c r="Q150" s="517"/>
      <c r="R150" s="517"/>
    </row>
    <row r="151" spans="2:18" s="527" customFormat="1" ht="15.75">
      <c r="B151" s="837"/>
      <c r="C151" s="840"/>
      <c r="D151" s="858"/>
      <c r="E151" s="855"/>
      <c r="F151" s="549">
        <v>4</v>
      </c>
      <c r="G151" s="550"/>
      <c r="H151" s="598" t="str">
        <f t="shared" si="2"/>
        <v>Belum Diisi</v>
      </c>
      <c r="I151" s="592" t="s">
        <v>26</v>
      </c>
      <c r="J151" s="593" t="str">
        <f>IF($D$148="Y/T","Isi Sasaran",IF($E$148=0,0,IF(I151="Y",1,IF(I151="T",0,"Isi Dulu"))))</f>
        <v>Isi Sasaran</v>
      </c>
      <c r="K151" s="592" t="s">
        <v>26</v>
      </c>
      <c r="L151" s="593" t="str">
        <f>IF($D$148="Y/T","Isi Sasaran",IF($E$148=0,0,IF(K151="Y",1,IF(K151="T",0,"Isi Dulu"))))</f>
        <v>Isi Sasaran</v>
      </c>
      <c r="M151" s="849"/>
      <c r="N151" s="852"/>
      <c r="O151" s="517"/>
      <c r="P151" s="517"/>
      <c r="Q151" s="517"/>
      <c r="R151" s="517"/>
    </row>
    <row r="152" spans="2:18" s="527" customFormat="1" ht="15.75">
      <c r="B152" s="838"/>
      <c r="C152" s="841"/>
      <c r="D152" s="859"/>
      <c r="E152" s="856"/>
      <c r="F152" s="569">
        <v>5</v>
      </c>
      <c r="G152" s="570"/>
      <c r="H152" s="599" t="str">
        <f t="shared" si="2"/>
        <v>Belum Diisi</v>
      </c>
      <c r="I152" s="595" t="s">
        <v>26</v>
      </c>
      <c r="J152" s="596" t="str">
        <f>IF($D$148="Y/T","Isi Sasaran",IF($E$148=0,0,IF(I152="Y",1,IF(I152="T",0,"Isi Dulu"))))</f>
        <v>Isi Sasaran</v>
      </c>
      <c r="K152" s="595" t="s">
        <v>26</v>
      </c>
      <c r="L152" s="596" t="str">
        <f>IF($D$148="Y/T","Isi Sasaran",IF($E$148=0,0,IF(K152="Y",1,IF(K152="T",0,"Isi Dulu"))))</f>
        <v>Isi Sasaran</v>
      </c>
      <c r="M152" s="850"/>
      <c r="N152" s="853"/>
      <c r="O152" s="517"/>
      <c r="P152" s="517"/>
      <c r="Q152" s="517"/>
      <c r="R152" s="517"/>
    </row>
    <row r="153" spans="2:18" s="527" customFormat="1" ht="15.75">
      <c r="B153" s="836">
        <v>10</v>
      </c>
      <c r="C153" s="839"/>
      <c r="D153" s="857" t="s">
        <v>26</v>
      </c>
      <c r="E153" s="854" t="str">
        <f>IF(D153="Y",1,IF(D153="T",0,IF(D153="Y/T","Belum diisi","Error")))</f>
        <v>Belum diisi</v>
      </c>
      <c r="F153" s="528">
        <v>1</v>
      </c>
      <c r="G153" s="529"/>
      <c r="H153" s="600" t="str">
        <f t="shared" si="2"/>
        <v>Belum Diisi</v>
      </c>
      <c r="I153" s="590" t="s">
        <v>26</v>
      </c>
      <c r="J153" s="591" t="str">
        <f>IF($D$153="Y/T","Isi Sasaran",IF($E$153=0,0,IF(I153="Y",1,IF(I153="T",0,"Isi Dulu"))))</f>
        <v>Isi Sasaran</v>
      </c>
      <c r="K153" s="590" t="s">
        <v>26</v>
      </c>
      <c r="L153" s="591" t="str">
        <f>IF($D$153="Y/T","Isi Sasaran",IF($E$153=0,0,IF(K153="Y",1,IF(K153="T",0,"Isi Dulu"))))</f>
        <v>Isi Sasaran</v>
      </c>
      <c r="M153" s="848" t="s">
        <v>26</v>
      </c>
      <c r="N153" s="851" t="str">
        <f>IF(M153="Y",1,IF(M153="T",0,IF(M153="Y/T","Belum diisi","Error")))</f>
        <v>Belum diisi</v>
      </c>
      <c r="O153" s="517"/>
      <c r="P153" s="517"/>
      <c r="Q153" s="517"/>
      <c r="R153" s="517"/>
    </row>
    <row r="154" spans="2:18" s="527" customFormat="1" ht="15.75">
      <c r="B154" s="837"/>
      <c r="C154" s="840"/>
      <c r="D154" s="858"/>
      <c r="E154" s="855"/>
      <c r="F154" s="549">
        <v>2</v>
      </c>
      <c r="G154" s="550"/>
      <c r="H154" s="598" t="str">
        <f t="shared" si="2"/>
        <v>Belum Diisi</v>
      </c>
      <c r="I154" s="592" t="s">
        <v>26</v>
      </c>
      <c r="J154" s="593" t="str">
        <f>IF($D$153="Y/T","Isi Sasaran",IF($E$153=0,0,IF(I154="Y",1,IF(I154="T",0,"Isi Dulu"))))</f>
        <v>Isi Sasaran</v>
      </c>
      <c r="K154" s="592" t="s">
        <v>26</v>
      </c>
      <c r="L154" s="593" t="str">
        <f>IF($D$153="Y/T","Isi Sasaran",IF($E$153=0,0,IF(K154="Y",1,IF(K154="T",0,"Isi Dulu"))))</f>
        <v>Isi Sasaran</v>
      </c>
      <c r="M154" s="849"/>
      <c r="N154" s="852"/>
      <c r="O154" s="517"/>
      <c r="P154" s="517"/>
      <c r="Q154" s="517"/>
      <c r="R154" s="517"/>
    </row>
    <row r="155" spans="2:18" s="527" customFormat="1" ht="15.75">
      <c r="B155" s="837"/>
      <c r="C155" s="840"/>
      <c r="D155" s="858"/>
      <c r="E155" s="855"/>
      <c r="F155" s="549">
        <v>3</v>
      </c>
      <c r="G155" s="550"/>
      <c r="H155" s="598" t="str">
        <f t="shared" si="2"/>
        <v>Belum Diisi</v>
      </c>
      <c r="I155" s="592" t="s">
        <v>26</v>
      </c>
      <c r="J155" s="593" t="str">
        <f>IF($D$153="Y/T","Isi Sasaran",IF($E$153=0,0,IF(I155="Y",1,IF(I155="T",0,"Isi Dulu"))))</f>
        <v>Isi Sasaran</v>
      </c>
      <c r="K155" s="592" t="s">
        <v>26</v>
      </c>
      <c r="L155" s="593" t="str">
        <f>IF($D$153="Y/T","Isi Sasaran",IF($E$153=0,0,IF(K155="Y",1,IF(K155="T",0,"Isi Dulu"))))</f>
        <v>Isi Sasaran</v>
      </c>
      <c r="M155" s="849"/>
      <c r="N155" s="852"/>
      <c r="O155" s="517"/>
      <c r="P155" s="517"/>
      <c r="Q155" s="517"/>
      <c r="R155" s="517"/>
    </row>
    <row r="156" spans="2:18" s="527" customFormat="1" ht="15.75">
      <c r="B156" s="837"/>
      <c r="C156" s="840"/>
      <c r="D156" s="858"/>
      <c r="E156" s="855"/>
      <c r="F156" s="549">
        <v>4</v>
      </c>
      <c r="G156" s="550"/>
      <c r="H156" s="598" t="str">
        <f t="shared" si="2"/>
        <v>Belum Diisi</v>
      </c>
      <c r="I156" s="592" t="s">
        <v>26</v>
      </c>
      <c r="J156" s="593" t="str">
        <f>IF($D$153="Y/T","Isi Sasaran",IF($E$153=0,0,IF(I156="Y",1,IF(I156="T",0,"Isi Dulu"))))</f>
        <v>Isi Sasaran</v>
      </c>
      <c r="K156" s="592" t="s">
        <v>26</v>
      </c>
      <c r="L156" s="593" t="str">
        <f>IF($D$153="Y/T","Isi Sasaran",IF($E$153=0,0,IF(K156="Y",1,IF(K156="T",0,"Isi Dulu"))))</f>
        <v>Isi Sasaran</v>
      </c>
      <c r="M156" s="849"/>
      <c r="N156" s="852"/>
      <c r="O156" s="517"/>
      <c r="P156" s="517"/>
      <c r="Q156" s="517"/>
      <c r="R156" s="517"/>
    </row>
    <row r="157" spans="2:18" s="527" customFormat="1" ht="15.75">
      <c r="B157" s="838"/>
      <c r="C157" s="841"/>
      <c r="D157" s="859"/>
      <c r="E157" s="856"/>
      <c r="F157" s="569">
        <v>5</v>
      </c>
      <c r="G157" s="570"/>
      <c r="H157" s="599" t="str">
        <f t="shared" si="2"/>
        <v>Belum Diisi</v>
      </c>
      <c r="I157" s="595" t="s">
        <v>26</v>
      </c>
      <c r="J157" s="596" t="str">
        <f>IF($D$153="Y/T","Isi Sasaran",IF($E$153=0,0,IF(I157="Y",1,IF(I157="T",0,"Isi Dulu"))))</f>
        <v>Isi Sasaran</v>
      </c>
      <c r="K157" s="595" t="s">
        <v>26</v>
      </c>
      <c r="L157" s="596" t="str">
        <f>IF($D$153="Y/T","Isi Sasaran",IF($E$153=0,0,IF(K157="Y",1,IF(K157="T",0,"Isi Dulu"))))</f>
        <v>Isi Sasaran</v>
      </c>
      <c r="M157" s="850"/>
      <c r="N157" s="853"/>
      <c r="O157" s="517"/>
      <c r="P157" s="517"/>
      <c r="Q157" s="517"/>
      <c r="R157" s="517"/>
    </row>
    <row r="158" spans="2:18" s="527" customFormat="1" ht="15.75">
      <c r="B158" s="836">
        <v>11</v>
      </c>
      <c r="C158" s="839"/>
      <c r="D158" s="857" t="s">
        <v>26</v>
      </c>
      <c r="E158" s="854" t="str">
        <f>IF(D158="Y",1,IF(D158="T",0,IF(D158="Y/T","Belum diisi","Error")))</f>
        <v>Belum diisi</v>
      </c>
      <c r="F158" s="528">
        <v>1</v>
      </c>
      <c r="G158" s="529"/>
      <c r="H158" s="600" t="str">
        <f t="shared" si="2"/>
        <v>Belum Diisi</v>
      </c>
      <c r="I158" s="590" t="s">
        <v>26</v>
      </c>
      <c r="J158" s="591" t="str">
        <f>IF($D$158="Y/T","Isi Sasaran",IF($E$158=0,0,IF(I158="Y",1,IF(I158="T",0,"Isi Dulu"))))</f>
        <v>Isi Sasaran</v>
      </c>
      <c r="K158" s="590" t="s">
        <v>26</v>
      </c>
      <c r="L158" s="591" t="str">
        <f>IF($D$158="Y/T","Isi Sasaran",IF($E$158=0,0,IF(K158="Y",1,IF(K158="T",0,"Isi Dulu"))))</f>
        <v>Isi Sasaran</v>
      </c>
      <c r="M158" s="848" t="s">
        <v>26</v>
      </c>
      <c r="N158" s="851" t="str">
        <f>IF(M158="Y",1,IF(M158="T",0,IF(M158="Y/T","Belum diisi","Error")))</f>
        <v>Belum diisi</v>
      </c>
      <c r="O158" s="517"/>
      <c r="P158" s="517"/>
      <c r="Q158" s="517"/>
      <c r="R158" s="517"/>
    </row>
    <row r="159" spans="2:18" s="527" customFormat="1" ht="15.75">
      <c r="B159" s="837"/>
      <c r="C159" s="840"/>
      <c r="D159" s="858"/>
      <c r="E159" s="855"/>
      <c r="F159" s="549">
        <v>2</v>
      </c>
      <c r="G159" s="550"/>
      <c r="H159" s="598" t="str">
        <f t="shared" si="2"/>
        <v>Belum Diisi</v>
      </c>
      <c r="I159" s="592" t="s">
        <v>26</v>
      </c>
      <c r="J159" s="593" t="str">
        <f>IF($D$158="Y/T","Isi Sasaran",IF($E$158=0,0,IF(I159="Y",1,IF(I159="T",0,"Isi Dulu"))))</f>
        <v>Isi Sasaran</v>
      </c>
      <c r="K159" s="592" t="s">
        <v>26</v>
      </c>
      <c r="L159" s="593" t="str">
        <f>IF($D$158="Y/T","Isi Sasaran",IF($E$158=0,0,IF(K159="Y",1,IF(K159="T",0,"Isi Dulu"))))</f>
        <v>Isi Sasaran</v>
      </c>
      <c r="M159" s="849"/>
      <c r="N159" s="852"/>
      <c r="O159" s="517"/>
      <c r="P159" s="517"/>
      <c r="Q159" s="517"/>
      <c r="R159" s="517"/>
    </row>
    <row r="160" spans="2:18" s="527" customFormat="1" ht="15.75">
      <c r="B160" s="837"/>
      <c r="C160" s="840"/>
      <c r="D160" s="858"/>
      <c r="E160" s="855"/>
      <c r="F160" s="549">
        <v>3</v>
      </c>
      <c r="G160" s="550"/>
      <c r="H160" s="598" t="str">
        <f t="shared" si="2"/>
        <v>Belum Diisi</v>
      </c>
      <c r="I160" s="592" t="s">
        <v>26</v>
      </c>
      <c r="J160" s="593" t="str">
        <f>IF($D$158="Y/T","Isi Sasaran",IF($E$158=0,0,IF(I160="Y",1,IF(I160="T",0,"Isi Dulu"))))</f>
        <v>Isi Sasaran</v>
      </c>
      <c r="K160" s="592" t="s">
        <v>26</v>
      </c>
      <c r="L160" s="593" t="str">
        <f>IF($D$158="Y/T","Isi Sasaran",IF($E$158=0,0,IF(K160="Y",1,IF(K160="T",0,"Isi Dulu"))))</f>
        <v>Isi Sasaran</v>
      </c>
      <c r="M160" s="849"/>
      <c r="N160" s="852"/>
      <c r="O160" s="517"/>
      <c r="P160" s="517"/>
      <c r="Q160" s="517"/>
      <c r="R160" s="517"/>
    </row>
    <row r="161" spans="2:18" s="527" customFormat="1" ht="15.75">
      <c r="B161" s="837"/>
      <c r="C161" s="840"/>
      <c r="D161" s="858"/>
      <c r="E161" s="855"/>
      <c r="F161" s="549">
        <v>4</v>
      </c>
      <c r="G161" s="550"/>
      <c r="H161" s="598" t="str">
        <f t="shared" si="2"/>
        <v>Belum Diisi</v>
      </c>
      <c r="I161" s="592" t="s">
        <v>26</v>
      </c>
      <c r="J161" s="593" t="str">
        <f>IF($D$158="Y/T","Isi Sasaran",IF($E$158=0,0,IF(I161="Y",1,IF(I161="T",0,"Isi Dulu"))))</f>
        <v>Isi Sasaran</v>
      </c>
      <c r="K161" s="592" t="s">
        <v>26</v>
      </c>
      <c r="L161" s="593" t="str">
        <f>IF($D$158="Y/T","Isi Sasaran",IF($E$158=0,0,IF(K161="Y",1,IF(K161="T",0,"Isi Dulu"))))</f>
        <v>Isi Sasaran</v>
      </c>
      <c r="M161" s="849"/>
      <c r="N161" s="852"/>
      <c r="O161" s="517"/>
      <c r="P161" s="517"/>
      <c r="Q161" s="517"/>
      <c r="R161" s="517"/>
    </row>
    <row r="162" spans="2:18" s="527" customFormat="1" ht="15.75">
      <c r="B162" s="838"/>
      <c r="C162" s="841"/>
      <c r="D162" s="859"/>
      <c r="E162" s="856"/>
      <c r="F162" s="569">
        <v>5</v>
      </c>
      <c r="G162" s="570"/>
      <c r="H162" s="599" t="str">
        <f t="shared" si="2"/>
        <v>Belum Diisi</v>
      </c>
      <c r="I162" s="595" t="s">
        <v>26</v>
      </c>
      <c r="J162" s="596" t="str">
        <f>IF($D$158="Y/T","Isi Sasaran",IF($E$158=0,0,IF(I162="Y",1,IF(I162="T",0,"Isi Dulu"))))</f>
        <v>Isi Sasaran</v>
      </c>
      <c r="K162" s="595" t="s">
        <v>26</v>
      </c>
      <c r="L162" s="596" t="str">
        <f>IF($D$158="Y/T","Isi Sasaran",IF($E$158=0,0,IF(K162="Y",1,IF(K162="T",0,"Isi Dulu"))))</f>
        <v>Isi Sasaran</v>
      </c>
      <c r="M162" s="850"/>
      <c r="N162" s="853"/>
      <c r="O162" s="517"/>
      <c r="P162" s="517"/>
      <c r="Q162" s="517"/>
      <c r="R162" s="517"/>
    </row>
    <row r="163" spans="2:18" s="527" customFormat="1" ht="15.75">
      <c r="B163" s="836">
        <v>12</v>
      </c>
      <c r="C163" s="839"/>
      <c r="D163" s="857" t="s">
        <v>26</v>
      </c>
      <c r="E163" s="854" t="str">
        <f>IF(D163="Y",1,IF(D163="T",0,IF(D163="Y/T","Belum diisi","Error")))</f>
        <v>Belum diisi</v>
      </c>
      <c r="F163" s="528">
        <v>1</v>
      </c>
      <c r="G163" s="529"/>
      <c r="H163" s="600" t="str">
        <f t="shared" si="2"/>
        <v>Belum Diisi</v>
      </c>
      <c r="I163" s="590" t="s">
        <v>26</v>
      </c>
      <c r="J163" s="591" t="str">
        <f>IF($D$163="Y/T","Isi Sasaran",IF($E$163=0,0,IF(I163="Y",1,IF(I163="T",0,"Isi Dulu"))))</f>
        <v>Isi Sasaran</v>
      </c>
      <c r="K163" s="590" t="s">
        <v>26</v>
      </c>
      <c r="L163" s="591" t="str">
        <f>IF($D$163="Y/T","Isi Sasaran",IF($E$163=0,0,IF(K163="Y",1,IF(K163="T",0,"Isi Dulu"))))</f>
        <v>Isi Sasaran</v>
      </c>
      <c r="M163" s="848" t="s">
        <v>26</v>
      </c>
      <c r="N163" s="851" t="str">
        <f>IF(M163="Y",1,IF(M163="T",0,IF(M163="Y/T","Belum diisi","Error")))</f>
        <v>Belum diisi</v>
      </c>
      <c r="O163" s="517"/>
      <c r="P163" s="517"/>
      <c r="Q163" s="517"/>
      <c r="R163" s="517"/>
    </row>
    <row r="164" spans="2:18" s="527" customFormat="1" ht="15.75">
      <c r="B164" s="837"/>
      <c r="C164" s="840"/>
      <c r="D164" s="858"/>
      <c r="E164" s="855"/>
      <c r="F164" s="549">
        <v>2</v>
      </c>
      <c r="G164" s="550"/>
      <c r="H164" s="598" t="str">
        <f t="shared" si="2"/>
        <v>Belum Diisi</v>
      </c>
      <c r="I164" s="592" t="s">
        <v>26</v>
      </c>
      <c r="J164" s="593" t="str">
        <f>IF($D$163="Y/T","Isi Sasaran",IF($E$163=0,0,IF(I164="Y",1,IF(I164="T",0,"Isi Dulu"))))</f>
        <v>Isi Sasaran</v>
      </c>
      <c r="K164" s="592" t="s">
        <v>26</v>
      </c>
      <c r="L164" s="593" t="str">
        <f>IF($D$163="Y/T","Isi Sasaran",IF($E$163=0,0,IF(K164="Y",1,IF(K164="T",0,"Isi Dulu"))))</f>
        <v>Isi Sasaran</v>
      </c>
      <c r="M164" s="849"/>
      <c r="N164" s="852"/>
      <c r="O164" s="517"/>
      <c r="P164" s="517"/>
      <c r="Q164" s="517"/>
      <c r="R164" s="517"/>
    </row>
    <row r="165" spans="2:18" s="527" customFormat="1" ht="15.75">
      <c r="B165" s="837"/>
      <c r="C165" s="840"/>
      <c r="D165" s="858"/>
      <c r="E165" s="855"/>
      <c r="F165" s="549">
        <v>3</v>
      </c>
      <c r="G165" s="550"/>
      <c r="H165" s="598" t="str">
        <f t="shared" si="2"/>
        <v>Belum Diisi</v>
      </c>
      <c r="I165" s="592" t="s">
        <v>26</v>
      </c>
      <c r="J165" s="593" t="str">
        <f>IF($D$163="Y/T","Isi Sasaran",IF($E$163=0,0,IF(I165="Y",1,IF(I165="T",0,"Isi Dulu"))))</f>
        <v>Isi Sasaran</v>
      </c>
      <c r="K165" s="592" t="s">
        <v>26</v>
      </c>
      <c r="L165" s="593" t="str">
        <f>IF($D$163="Y/T","Isi Sasaran",IF($E$163=0,0,IF(K165="Y",1,IF(K165="T",0,"Isi Dulu"))))</f>
        <v>Isi Sasaran</v>
      </c>
      <c r="M165" s="849"/>
      <c r="N165" s="852"/>
      <c r="O165" s="517"/>
      <c r="P165" s="517"/>
      <c r="Q165" s="517"/>
      <c r="R165" s="517"/>
    </row>
    <row r="166" spans="2:18" s="527" customFormat="1" ht="15.75">
      <c r="B166" s="837"/>
      <c r="C166" s="840"/>
      <c r="D166" s="858"/>
      <c r="E166" s="855"/>
      <c r="F166" s="549">
        <v>4</v>
      </c>
      <c r="G166" s="550"/>
      <c r="H166" s="598" t="str">
        <f t="shared" si="2"/>
        <v>Belum Diisi</v>
      </c>
      <c r="I166" s="592" t="s">
        <v>26</v>
      </c>
      <c r="J166" s="593" t="str">
        <f>IF($D$163="Y/T","Isi Sasaran",IF($E$163=0,0,IF(I166="Y",1,IF(I166="T",0,"Isi Dulu"))))</f>
        <v>Isi Sasaran</v>
      </c>
      <c r="K166" s="592" t="s">
        <v>26</v>
      </c>
      <c r="L166" s="593" t="str">
        <f>IF($D$163="Y/T","Isi Sasaran",IF($E$163=0,0,IF(K166="Y",1,IF(K166="T",0,"Isi Dulu"))))</f>
        <v>Isi Sasaran</v>
      </c>
      <c r="M166" s="849"/>
      <c r="N166" s="852"/>
      <c r="O166" s="517"/>
      <c r="P166" s="517"/>
      <c r="Q166" s="517"/>
      <c r="R166" s="517"/>
    </row>
    <row r="167" spans="2:18" s="527" customFormat="1" ht="15.75">
      <c r="B167" s="838"/>
      <c r="C167" s="841"/>
      <c r="D167" s="859"/>
      <c r="E167" s="856"/>
      <c r="F167" s="569">
        <v>5</v>
      </c>
      <c r="G167" s="570"/>
      <c r="H167" s="599" t="str">
        <f t="shared" si="2"/>
        <v>Belum Diisi</v>
      </c>
      <c r="I167" s="595" t="s">
        <v>26</v>
      </c>
      <c r="J167" s="596" t="str">
        <f>IF($D$163="Y/T","Isi Sasaran",IF($E$163=0,0,IF(I167="Y",1,IF(I167="T",0,"Isi Dulu"))))</f>
        <v>Isi Sasaran</v>
      </c>
      <c r="K167" s="595" t="s">
        <v>26</v>
      </c>
      <c r="L167" s="596" t="str">
        <f>IF($D$163="Y/T","Isi Sasaran",IF($E$163=0,0,IF(K167="Y",1,IF(K167="T",0,"Isi Dulu"))))</f>
        <v>Isi Sasaran</v>
      </c>
      <c r="M167" s="850"/>
      <c r="N167" s="853"/>
      <c r="O167" s="517"/>
      <c r="P167" s="517"/>
      <c r="Q167" s="517"/>
      <c r="R167" s="517"/>
    </row>
    <row r="168" spans="2:18" s="527" customFormat="1" ht="15.75">
      <c r="B168" s="836">
        <v>13</v>
      </c>
      <c r="C168" s="839"/>
      <c r="D168" s="857" t="s">
        <v>26</v>
      </c>
      <c r="E168" s="854" t="str">
        <f>IF(D168="Y",1,IF(D168="T",0,IF(D168="Y/T","Belum diisi","Error")))</f>
        <v>Belum diisi</v>
      </c>
      <c r="F168" s="528">
        <v>1</v>
      </c>
      <c r="G168" s="529"/>
      <c r="H168" s="600" t="str">
        <f t="shared" si="2"/>
        <v>Belum Diisi</v>
      </c>
      <c r="I168" s="590" t="s">
        <v>26</v>
      </c>
      <c r="J168" s="591" t="str">
        <f>IF($D$168="Y/T","Isi Sasaran",IF($E$168=0,0,IF(I168="Y",1,IF(I168="T",0,"Isi Dulu"))))</f>
        <v>Isi Sasaran</v>
      </c>
      <c r="K168" s="590" t="s">
        <v>26</v>
      </c>
      <c r="L168" s="591" t="str">
        <f>IF($D$168="Y/T","Isi Sasaran",IF($E$168=0,0,IF(K168="Y",1,IF(K168="T",0,"Isi Dulu"))))</f>
        <v>Isi Sasaran</v>
      </c>
      <c r="M168" s="848" t="s">
        <v>26</v>
      </c>
      <c r="N168" s="851" t="str">
        <f>IF(M168="Y",1,IF(M168="T",0,IF(M168="Y/T","Belum diisi","Error")))</f>
        <v>Belum diisi</v>
      </c>
      <c r="O168" s="517"/>
      <c r="P168" s="517"/>
      <c r="Q168" s="517"/>
      <c r="R168" s="517"/>
    </row>
    <row r="169" spans="2:18" s="527" customFormat="1" ht="15.75">
      <c r="B169" s="837"/>
      <c r="C169" s="840"/>
      <c r="D169" s="858"/>
      <c r="E169" s="855"/>
      <c r="F169" s="549">
        <v>2</v>
      </c>
      <c r="G169" s="550"/>
      <c r="H169" s="598" t="str">
        <f t="shared" si="2"/>
        <v>Belum Diisi</v>
      </c>
      <c r="I169" s="592" t="s">
        <v>26</v>
      </c>
      <c r="J169" s="593" t="str">
        <f>IF($D$168="Y/T","Isi Sasaran",IF($E$168=0,0,IF(I169="Y",1,IF(I169="T",0,"Isi Dulu"))))</f>
        <v>Isi Sasaran</v>
      </c>
      <c r="K169" s="592" t="s">
        <v>26</v>
      </c>
      <c r="L169" s="593" t="str">
        <f>IF($D$168="Y/T","Isi Sasaran",IF($E$168=0,0,IF(K169="Y",1,IF(K169="T",0,"Isi Dulu"))))</f>
        <v>Isi Sasaran</v>
      </c>
      <c r="M169" s="849"/>
      <c r="N169" s="852"/>
      <c r="O169" s="517"/>
      <c r="P169" s="517"/>
      <c r="Q169" s="517"/>
      <c r="R169" s="517"/>
    </row>
    <row r="170" spans="2:18" s="527" customFormat="1" ht="15.75">
      <c r="B170" s="837"/>
      <c r="C170" s="840"/>
      <c r="D170" s="858"/>
      <c r="E170" s="855"/>
      <c r="F170" s="549">
        <v>3</v>
      </c>
      <c r="G170" s="550"/>
      <c r="H170" s="598" t="str">
        <f t="shared" si="2"/>
        <v>Belum Diisi</v>
      </c>
      <c r="I170" s="592" t="s">
        <v>26</v>
      </c>
      <c r="J170" s="593" t="str">
        <f>IF($D$168="Y/T","Isi Sasaran",IF($E$168=0,0,IF(I170="Y",1,IF(I170="T",0,"Isi Dulu"))))</f>
        <v>Isi Sasaran</v>
      </c>
      <c r="K170" s="592" t="s">
        <v>26</v>
      </c>
      <c r="L170" s="593" t="str">
        <f>IF($D$168="Y/T","Isi Sasaran",IF($E$168=0,0,IF(K170="Y",1,IF(K170="T",0,"Isi Dulu"))))</f>
        <v>Isi Sasaran</v>
      </c>
      <c r="M170" s="849"/>
      <c r="N170" s="852"/>
      <c r="O170" s="517"/>
      <c r="P170" s="517"/>
      <c r="Q170" s="517"/>
      <c r="R170" s="517"/>
    </row>
    <row r="171" spans="2:18" s="527" customFormat="1" ht="15.75">
      <c r="B171" s="837"/>
      <c r="C171" s="840"/>
      <c r="D171" s="858"/>
      <c r="E171" s="855"/>
      <c r="F171" s="549">
        <v>4</v>
      </c>
      <c r="G171" s="550"/>
      <c r="H171" s="598" t="str">
        <f t="shared" si="2"/>
        <v>Belum Diisi</v>
      </c>
      <c r="I171" s="592" t="s">
        <v>26</v>
      </c>
      <c r="J171" s="593" t="str">
        <f>IF($D$168="Y/T","Isi Sasaran",IF($E$168=0,0,IF(I171="Y",1,IF(I171="T",0,"Isi Dulu"))))</f>
        <v>Isi Sasaran</v>
      </c>
      <c r="K171" s="592" t="s">
        <v>26</v>
      </c>
      <c r="L171" s="593" t="str">
        <f>IF($D$168="Y/T","Isi Sasaran",IF($E$168=0,0,IF(K171="Y",1,IF(K171="T",0,"Isi Dulu"))))</f>
        <v>Isi Sasaran</v>
      </c>
      <c r="M171" s="849"/>
      <c r="N171" s="852"/>
      <c r="O171" s="517"/>
      <c r="P171" s="517"/>
      <c r="Q171" s="517"/>
      <c r="R171" s="517"/>
    </row>
    <row r="172" spans="2:18" s="527" customFormat="1" ht="15.75">
      <c r="B172" s="838"/>
      <c r="C172" s="841"/>
      <c r="D172" s="859"/>
      <c r="E172" s="856"/>
      <c r="F172" s="569">
        <v>5</v>
      </c>
      <c r="G172" s="570"/>
      <c r="H172" s="599" t="str">
        <f t="shared" ref="H172:H207" si="3">IF(OR(J172="Isi Dulu",L172="Isi Dulu",J172="Isi Sasaran",L172="Isi Sasaran"),"Belum Diisi",IF(SUM(J172,L172)=2,1,IF(SUM(J172,L172)=1,0,IF(SUM(J172,L172)=0,0,"Error"))))</f>
        <v>Belum Diisi</v>
      </c>
      <c r="I172" s="595" t="s">
        <v>26</v>
      </c>
      <c r="J172" s="596" t="str">
        <f>IF($D$168="Y/T","Isi Sasaran",IF($E$168=0,0,IF(I172="Y",1,IF(I172="T",0,"Isi Dulu"))))</f>
        <v>Isi Sasaran</v>
      </c>
      <c r="K172" s="595" t="s">
        <v>26</v>
      </c>
      <c r="L172" s="596" t="str">
        <f>IF($D$168="Y/T","Isi Sasaran",IF($E$168=0,0,IF(K172="Y",1,IF(K172="T",0,"Isi Dulu"))))</f>
        <v>Isi Sasaran</v>
      </c>
      <c r="M172" s="850"/>
      <c r="N172" s="853"/>
      <c r="O172" s="517"/>
      <c r="P172" s="517"/>
      <c r="Q172" s="517"/>
      <c r="R172" s="517"/>
    </row>
    <row r="173" spans="2:18" s="527" customFormat="1" ht="15.75">
      <c r="B173" s="836">
        <v>14</v>
      </c>
      <c r="C173" s="839"/>
      <c r="D173" s="857" t="s">
        <v>26</v>
      </c>
      <c r="E173" s="854" t="str">
        <f>IF(D173="Y",1,IF(D173="T",0,IF(D173="Y/T","Belum diisi","Error")))</f>
        <v>Belum diisi</v>
      </c>
      <c r="F173" s="528">
        <v>1</v>
      </c>
      <c r="G173" s="529"/>
      <c r="H173" s="600" t="str">
        <f t="shared" si="3"/>
        <v>Belum Diisi</v>
      </c>
      <c r="I173" s="590" t="s">
        <v>26</v>
      </c>
      <c r="J173" s="591" t="str">
        <f>IF($D$173="Y/T","Isi Sasaran",IF($E$173=0,0,IF(I173="Y",1,IF(I173="T",0,"Isi Dulu"))))</f>
        <v>Isi Sasaran</v>
      </c>
      <c r="K173" s="590" t="s">
        <v>26</v>
      </c>
      <c r="L173" s="591" t="str">
        <f>IF($D$173="Y/T","Isi Sasaran",IF($E$173=0,0,IF(K173="Y",1,IF(K173="T",0,"Isi Dulu"))))</f>
        <v>Isi Sasaran</v>
      </c>
      <c r="M173" s="848" t="s">
        <v>26</v>
      </c>
      <c r="N173" s="851" t="str">
        <f>IF(M173="Y",1,IF(M173="T",0,IF(M173="Y/T","Belum diisi","Error")))</f>
        <v>Belum diisi</v>
      </c>
      <c r="O173" s="517"/>
      <c r="P173" s="517"/>
      <c r="Q173" s="517"/>
      <c r="R173" s="517"/>
    </row>
    <row r="174" spans="2:18" s="527" customFormat="1" ht="15.75">
      <c r="B174" s="837"/>
      <c r="C174" s="840"/>
      <c r="D174" s="858"/>
      <c r="E174" s="855"/>
      <c r="F174" s="549">
        <v>2</v>
      </c>
      <c r="G174" s="550"/>
      <c r="H174" s="598" t="str">
        <f t="shared" si="3"/>
        <v>Belum Diisi</v>
      </c>
      <c r="I174" s="592" t="s">
        <v>26</v>
      </c>
      <c r="J174" s="593" t="str">
        <f>IF($D$173="Y/T","Isi Sasaran",IF($E$173=0,0,IF(I174="Y",1,IF(I174="T",0,"Isi Dulu"))))</f>
        <v>Isi Sasaran</v>
      </c>
      <c r="K174" s="592" t="s">
        <v>26</v>
      </c>
      <c r="L174" s="593" t="str">
        <f>IF($D$173="Y/T","Isi Sasaran",IF($E$173=0,0,IF(K174="Y",1,IF(K174="T",0,"Isi Dulu"))))</f>
        <v>Isi Sasaran</v>
      </c>
      <c r="M174" s="849"/>
      <c r="N174" s="852"/>
      <c r="O174" s="517"/>
      <c r="P174" s="517"/>
      <c r="Q174" s="517"/>
      <c r="R174" s="517"/>
    </row>
    <row r="175" spans="2:18" s="527" customFormat="1" ht="15.75">
      <c r="B175" s="837"/>
      <c r="C175" s="840"/>
      <c r="D175" s="858"/>
      <c r="E175" s="855"/>
      <c r="F175" s="549">
        <v>3</v>
      </c>
      <c r="G175" s="550"/>
      <c r="H175" s="598" t="str">
        <f t="shared" si="3"/>
        <v>Belum Diisi</v>
      </c>
      <c r="I175" s="592" t="s">
        <v>26</v>
      </c>
      <c r="J175" s="593" t="str">
        <f>IF($D$173="Y/T","Isi Sasaran",IF($E$173=0,0,IF(I175="Y",1,IF(I175="T",0,"Isi Dulu"))))</f>
        <v>Isi Sasaran</v>
      </c>
      <c r="K175" s="592" t="s">
        <v>26</v>
      </c>
      <c r="L175" s="593" t="str">
        <f>IF($D$173="Y/T","Isi Sasaran",IF($E$173=0,0,IF(K175="Y",1,IF(K175="T",0,"Isi Dulu"))))</f>
        <v>Isi Sasaran</v>
      </c>
      <c r="M175" s="849"/>
      <c r="N175" s="852"/>
      <c r="O175" s="517"/>
      <c r="P175" s="517"/>
      <c r="Q175" s="517"/>
      <c r="R175" s="517"/>
    </row>
    <row r="176" spans="2:18" s="527" customFormat="1" ht="15.75">
      <c r="B176" s="837"/>
      <c r="C176" s="840"/>
      <c r="D176" s="858"/>
      <c r="E176" s="855"/>
      <c r="F176" s="549">
        <v>4</v>
      </c>
      <c r="G176" s="550"/>
      <c r="H176" s="598" t="str">
        <f t="shared" si="3"/>
        <v>Belum Diisi</v>
      </c>
      <c r="I176" s="592" t="s">
        <v>26</v>
      </c>
      <c r="J176" s="593" t="str">
        <f>IF($D$173="Y/T","Isi Sasaran",IF($E$173=0,0,IF(I176="Y",1,IF(I176="T",0,"Isi Dulu"))))</f>
        <v>Isi Sasaran</v>
      </c>
      <c r="K176" s="592" t="s">
        <v>26</v>
      </c>
      <c r="L176" s="593" t="str">
        <f>IF($D$173="Y/T","Isi Sasaran",IF($E$173=0,0,IF(K176="Y",1,IF(K176="T",0,"Isi Dulu"))))</f>
        <v>Isi Sasaran</v>
      </c>
      <c r="M176" s="849"/>
      <c r="N176" s="852"/>
      <c r="O176" s="517"/>
      <c r="P176" s="517"/>
      <c r="Q176" s="517"/>
      <c r="R176" s="517"/>
    </row>
    <row r="177" spans="2:18" s="527" customFormat="1" ht="15.75">
      <c r="B177" s="838"/>
      <c r="C177" s="841"/>
      <c r="D177" s="859"/>
      <c r="E177" s="856"/>
      <c r="F177" s="569">
        <v>5</v>
      </c>
      <c r="G177" s="570"/>
      <c r="H177" s="599" t="str">
        <f t="shared" si="3"/>
        <v>Belum Diisi</v>
      </c>
      <c r="I177" s="595" t="s">
        <v>26</v>
      </c>
      <c r="J177" s="596" t="str">
        <f>IF($D$173="Y/T","Isi Sasaran",IF($E$173=0,0,IF(I177="Y",1,IF(I177="T",0,"Isi Dulu"))))</f>
        <v>Isi Sasaran</v>
      </c>
      <c r="K177" s="595" t="s">
        <v>26</v>
      </c>
      <c r="L177" s="596" t="str">
        <f>IF($D$173="Y/T","Isi Sasaran",IF($E$173=0,0,IF(K177="Y",1,IF(K177="T",0,"Isi Dulu"))))</f>
        <v>Isi Sasaran</v>
      </c>
      <c r="M177" s="850"/>
      <c r="N177" s="853"/>
      <c r="O177" s="517"/>
      <c r="P177" s="517"/>
      <c r="Q177" s="517"/>
      <c r="R177" s="517"/>
    </row>
    <row r="178" spans="2:18" s="527" customFormat="1" ht="15.75">
      <c r="B178" s="836">
        <v>15</v>
      </c>
      <c r="C178" s="839"/>
      <c r="D178" s="857" t="s">
        <v>26</v>
      </c>
      <c r="E178" s="854" t="str">
        <f>IF(D178="Y",1,IF(D178="T",0,IF(D178="Y/T","Belum diisi","Error")))</f>
        <v>Belum diisi</v>
      </c>
      <c r="F178" s="528">
        <v>1</v>
      </c>
      <c r="G178" s="529"/>
      <c r="H178" s="600" t="str">
        <f t="shared" si="3"/>
        <v>Belum Diisi</v>
      </c>
      <c r="I178" s="590" t="s">
        <v>26</v>
      </c>
      <c r="J178" s="591" t="str">
        <f>IF($D$178="Y/T","Isi Sasaran",IF($E$178=0,0,IF(I178="Y",1,IF(I178="T",0,"Isi Dulu"))))</f>
        <v>Isi Sasaran</v>
      </c>
      <c r="K178" s="590" t="s">
        <v>26</v>
      </c>
      <c r="L178" s="591" t="str">
        <f>IF($D$178="Y/T","Isi Sasaran",IF($E$178=0,0,IF(K178="Y",1,IF(K178="T",0,"Isi Dulu"))))</f>
        <v>Isi Sasaran</v>
      </c>
      <c r="M178" s="848" t="s">
        <v>26</v>
      </c>
      <c r="N178" s="851" t="str">
        <f>IF(M178="Y",1,IF(M178="T",0,IF(M178="Y/T","Belum diisi","Error")))</f>
        <v>Belum diisi</v>
      </c>
      <c r="O178" s="517"/>
      <c r="P178" s="517"/>
      <c r="Q178" s="517"/>
      <c r="R178" s="517"/>
    </row>
    <row r="179" spans="2:18" s="527" customFormat="1" ht="15.75">
      <c r="B179" s="837"/>
      <c r="C179" s="840"/>
      <c r="D179" s="858"/>
      <c r="E179" s="855"/>
      <c r="F179" s="549">
        <v>2</v>
      </c>
      <c r="G179" s="550"/>
      <c r="H179" s="598" t="str">
        <f t="shared" si="3"/>
        <v>Belum Diisi</v>
      </c>
      <c r="I179" s="592" t="s">
        <v>26</v>
      </c>
      <c r="J179" s="593" t="str">
        <f>IF($D$178="Y/T","Isi Sasaran",IF($E$178=0,0,IF(I179="Y",1,IF(I179="T",0,"Isi Dulu"))))</f>
        <v>Isi Sasaran</v>
      </c>
      <c r="K179" s="592" t="s">
        <v>26</v>
      </c>
      <c r="L179" s="593" t="str">
        <f>IF($D$178="Y/T","Isi Sasaran",IF($E$178=0,0,IF(K179="Y",1,IF(K179="T",0,"Isi Dulu"))))</f>
        <v>Isi Sasaran</v>
      </c>
      <c r="M179" s="849"/>
      <c r="N179" s="852"/>
      <c r="O179" s="517"/>
      <c r="P179" s="517"/>
      <c r="Q179" s="517"/>
      <c r="R179" s="517"/>
    </row>
    <row r="180" spans="2:18" s="527" customFormat="1" ht="15.75">
      <c r="B180" s="837"/>
      <c r="C180" s="840"/>
      <c r="D180" s="858"/>
      <c r="E180" s="855"/>
      <c r="F180" s="549">
        <v>3</v>
      </c>
      <c r="G180" s="550"/>
      <c r="H180" s="598" t="str">
        <f t="shared" si="3"/>
        <v>Belum Diisi</v>
      </c>
      <c r="I180" s="592" t="s">
        <v>26</v>
      </c>
      <c r="J180" s="593" t="str">
        <f>IF($D$178="Y/T","Isi Sasaran",IF($E$178=0,0,IF(I180="Y",1,IF(I180="T",0,"Isi Dulu"))))</f>
        <v>Isi Sasaran</v>
      </c>
      <c r="K180" s="592" t="s">
        <v>26</v>
      </c>
      <c r="L180" s="593" t="str">
        <f>IF($D$178="Y/T","Isi Sasaran",IF($E$178=0,0,IF(K180="Y",1,IF(K180="T",0,"Isi Dulu"))))</f>
        <v>Isi Sasaran</v>
      </c>
      <c r="M180" s="849"/>
      <c r="N180" s="852"/>
      <c r="O180" s="517"/>
      <c r="P180" s="517"/>
      <c r="Q180" s="517"/>
      <c r="R180" s="517"/>
    </row>
    <row r="181" spans="2:18" s="527" customFormat="1" ht="15.75">
      <c r="B181" s="837"/>
      <c r="C181" s="840"/>
      <c r="D181" s="858"/>
      <c r="E181" s="855"/>
      <c r="F181" s="549">
        <v>4</v>
      </c>
      <c r="G181" s="550"/>
      <c r="H181" s="598" t="str">
        <f t="shared" si="3"/>
        <v>Belum Diisi</v>
      </c>
      <c r="I181" s="592" t="s">
        <v>26</v>
      </c>
      <c r="J181" s="593" t="str">
        <f>IF($D$178="Y/T","Isi Sasaran",IF($E$178=0,0,IF(I181="Y",1,IF(I181="T",0,"Isi Dulu"))))</f>
        <v>Isi Sasaran</v>
      </c>
      <c r="K181" s="592" t="s">
        <v>26</v>
      </c>
      <c r="L181" s="593" t="str">
        <f>IF($D$178="Y/T","Isi Sasaran",IF($E$178=0,0,IF(K181="Y",1,IF(K181="T",0,"Isi Dulu"))))</f>
        <v>Isi Sasaran</v>
      </c>
      <c r="M181" s="849"/>
      <c r="N181" s="852"/>
      <c r="O181" s="517"/>
      <c r="P181" s="517"/>
      <c r="Q181" s="517"/>
      <c r="R181" s="517"/>
    </row>
    <row r="182" spans="2:18" s="527" customFormat="1" ht="15.75">
      <c r="B182" s="838"/>
      <c r="C182" s="841"/>
      <c r="D182" s="859"/>
      <c r="E182" s="856"/>
      <c r="F182" s="569">
        <v>5</v>
      </c>
      <c r="G182" s="570"/>
      <c r="H182" s="599" t="str">
        <f t="shared" si="3"/>
        <v>Belum Diisi</v>
      </c>
      <c r="I182" s="595" t="s">
        <v>26</v>
      </c>
      <c r="J182" s="596" t="str">
        <f>IF($D$178="Y/T","Isi Sasaran",IF($E$178=0,0,IF(I182="Y",1,IF(I182="T",0,"Isi Dulu"))))</f>
        <v>Isi Sasaran</v>
      </c>
      <c r="K182" s="595" t="s">
        <v>26</v>
      </c>
      <c r="L182" s="596" t="str">
        <f>IF($D$178="Y/T","Isi Sasaran",IF($E$178=0,0,IF(K182="Y",1,IF(K182="T",0,"Isi Dulu"))))</f>
        <v>Isi Sasaran</v>
      </c>
      <c r="M182" s="850"/>
      <c r="N182" s="853"/>
      <c r="O182" s="517"/>
      <c r="P182" s="517"/>
      <c r="Q182" s="517"/>
      <c r="R182" s="517"/>
    </row>
    <row r="183" spans="2:18" s="527" customFormat="1" ht="15.75">
      <c r="B183" s="836">
        <v>16</v>
      </c>
      <c r="C183" s="839"/>
      <c r="D183" s="857" t="s">
        <v>26</v>
      </c>
      <c r="E183" s="854" t="str">
        <f>IF(D183="Y",1,IF(D183="T",0,IF(D183="Y/T","Belum diisi","Error")))</f>
        <v>Belum diisi</v>
      </c>
      <c r="F183" s="528">
        <v>1</v>
      </c>
      <c r="G183" s="529"/>
      <c r="H183" s="600" t="str">
        <f t="shared" si="3"/>
        <v>Belum Diisi</v>
      </c>
      <c r="I183" s="590" t="s">
        <v>26</v>
      </c>
      <c r="J183" s="591" t="str">
        <f>IF($D$183="Y/T","Isi Sasaran",IF($E$183=0,0,IF(I183="Y",1,IF(I183="T",0,"Isi Dulu"))))</f>
        <v>Isi Sasaran</v>
      </c>
      <c r="K183" s="590" t="s">
        <v>26</v>
      </c>
      <c r="L183" s="591" t="str">
        <f>IF($D$183="Y/T","Isi Sasaran",IF($E$183=0,0,IF(K183="Y",1,IF(K183="T",0,"Isi Dulu"))))</f>
        <v>Isi Sasaran</v>
      </c>
      <c r="M183" s="848" t="s">
        <v>26</v>
      </c>
      <c r="N183" s="851" t="str">
        <f>IF(M183="Y",1,IF(M183="T",0,IF(M183="Y/T","Belum diisi","Error")))</f>
        <v>Belum diisi</v>
      </c>
      <c r="O183" s="517"/>
      <c r="P183" s="517"/>
      <c r="Q183" s="517"/>
      <c r="R183" s="517"/>
    </row>
    <row r="184" spans="2:18" s="527" customFormat="1" ht="15.75">
      <c r="B184" s="837"/>
      <c r="C184" s="840"/>
      <c r="D184" s="858"/>
      <c r="E184" s="855"/>
      <c r="F184" s="549">
        <v>2</v>
      </c>
      <c r="G184" s="550"/>
      <c r="H184" s="598" t="str">
        <f t="shared" si="3"/>
        <v>Belum Diisi</v>
      </c>
      <c r="I184" s="592" t="s">
        <v>26</v>
      </c>
      <c r="J184" s="593" t="str">
        <f>IF($D$183="Y/T","Isi Sasaran",IF($E$183=0,0,IF(I184="Y",1,IF(I184="T",0,"Isi Dulu"))))</f>
        <v>Isi Sasaran</v>
      </c>
      <c r="K184" s="592" t="s">
        <v>26</v>
      </c>
      <c r="L184" s="593" t="str">
        <f>IF($D$183="Y/T","Isi Sasaran",IF($E$183=0,0,IF(K184="Y",1,IF(K184="T",0,"Isi Dulu"))))</f>
        <v>Isi Sasaran</v>
      </c>
      <c r="M184" s="849"/>
      <c r="N184" s="852"/>
      <c r="O184" s="517"/>
      <c r="P184" s="517"/>
      <c r="Q184" s="517"/>
      <c r="R184" s="517"/>
    </row>
    <row r="185" spans="2:18" s="527" customFormat="1" ht="15.75">
      <c r="B185" s="837"/>
      <c r="C185" s="840"/>
      <c r="D185" s="858"/>
      <c r="E185" s="855"/>
      <c r="F185" s="549">
        <v>3</v>
      </c>
      <c r="G185" s="550"/>
      <c r="H185" s="598" t="str">
        <f t="shared" si="3"/>
        <v>Belum Diisi</v>
      </c>
      <c r="I185" s="592" t="s">
        <v>26</v>
      </c>
      <c r="J185" s="593" t="str">
        <f>IF($D$183="Y/T","Isi Sasaran",IF($E$183=0,0,IF(I185="Y",1,IF(I185="T",0,"Isi Dulu"))))</f>
        <v>Isi Sasaran</v>
      </c>
      <c r="K185" s="592" t="s">
        <v>26</v>
      </c>
      <c r="L185" s="593" t="str">
        <f>IF($D$183="Y/T","Isi Sasaran",IF($E$183=0,0,IF(K185="Y",1,IF(K185="T",0,"Isi Dulu"))))</f>
        <v>Isi Sasaran</v>
      </c>
      <c r="M185" s="849"/>
      <c r="N185" s="852"/>
      <c r="O185" s="517"/>
      <c r="P185" s="517"/>
      <c r="Q185" s="517"/>
      <c r="R185" s="517"/>
    </row>
    <row r="186" spans="2:18" s="527" customFormat="1" ht="15.75">
      <c r="B186" s="837"/>
      <c r="C186" s="840"/>
      <c r="D186" s="858"/>
      <c r="E186" s="855"/>
      <c r="F186" s="549">
        <v>4</v>
      </c>
      <c r="G186" s="550"/>
      <c r="H186" s="598" t="str">
        <f t="shared" si="3"/>
        <v>Belum Diisi</v>
      </c>
      <c r="I186" s="592" t="s">
        <v>26</v>
      </c>
      <c r="J186" s="593" t="str">
        <f>IF($D$183="Y/T","Isi Sasaran",IF($E$183=0,0,IF(I186="Y",1,IF(I186="T",0,"Isi Dulu"))))</f>
        <v>Isi Sasaran</v>
      </c>
      <c r="K186" s="592" t="s">
        <v>26</v>
      </c>
      <c r="L186" s="593" t="str">
        <f>IF($D$183="Y/T","Isi Sasaran",IF($E$183=0,0,IF(K186="Y",1,IF(K186="T",0,"Isi Dulu"))))</f>
        <v>Isi Sasaran</v>
      </c>
      <c r="M186" s="849"/>
      <c r="N186" s="852"/>
      <c r="O186" s="517"/>
      <c r="P186" s="517"/>
      <c r="Q186" s="517"/>
      <c r="R186" s="517"/>
    </row>
    <row r="187" spans="2:18" s="527" customFormat="1" ht="15.75">
      <c r="B187" s="838"/>
      <c r="C187" s="841"/>
      <c r="D187" s="859"/>
      <c r="E187" s="856"/>
      <c r="F187" s="569">
        <v>5</v>
      </c>
      <c r="G187" s="570"/>
      <c r="H187" s="599" t="str">
        <f t="shared" si="3"/>
        <v>Belum Diisi</v>
      </c>
      <c r="I187" s="595" t="s">
        <v>26</v>
      </c>
      <c r="J187" s="596" t="str">
        <f>IF($D$183="Y/T","Isi Sasaran",IF($E$183=0,0,IF(I187="Y",1,IF(I187="T",0,"Isi Dulu"))))</f>
        <v>Isi Sasaran</v>
      </c>
      <c r="K187" s="595" t="s">
        <v>26</v>
      </c>
      <c r="L187" s="596" t="str">
        <f>IF($D$183="Y/T","Isi Sasaran",IF($E$183=0,0,IF(K187="Y",1,IF(K187="T",0,"Isi Dulu"))))</f>
        <v>Isi Sasaran</v>
      </c>
      <c r="M187" s="850"/>
      <c r="N187" s="853"/>
      <c r="O187" s="517"/>
      <c r="P187" s="517"/>
      <c r="Q187" s="517"/>
      <c r="R187" s="517"/>
    </row>
    <row r="188" spans="2:18" s="527" customFormat="1" ht="15.75">
      <c r="B188" s="836">
        <v>17</v>
      </c>
      <c r="C188" s="839"/>
      <c r="D188" s="857" t="s">
        <v>26</v>
      </c>
      <c r="E188" s="854" t="str">
        <f>IF(D188="Y",1,IF(D188="T",0,IF(D188="Y/T","Belum diisi","Error")))</f>
        <v>Belum diisi</v>
      </c>
      <c r="F188" s="528">
        <v>1</v>
      </c>
      <c r="G188" s="529"/>
      <c r="H188" s="600" t="str">
        <f t="shared" si="3"/>
        <v>Belum Diisi</v>
      </c>
      <c r="I188" s="590" t="s">
        <v>26</v>
      </c>
      <c r="J188" s="591" t="str">
        <f>IF($D$188="Y/T","Isi Sasaran",IF($E$188=0,0,IF(I188="Y",1,IF(I188="T",0,"Isi Dulu"))))</f>
        <v>Isi Sasaran</v>
      </c>
      <c r="K188" s="590" t="s">
        <v>26</v>
      </c>
      <c r="L188" s="591" t="str">
        <f>IF($D$188="Y/T","Isi Sasaran",IF($E$188=0,0,IF(K188="Y",1,IF(K188="T",0,"Isi Dulu"))))</f>
        <v>Isi Sasaran</v>
      </c>
      <c r="M188" s="848" t="s">
        <v>26</v>
      </c>
      <c r="N188" s="851" t="str">
        <f>IF(M188="Y",1,IF(M188="T",0,IF(M188="Y/T","Belum diisi","Error")))</f>
        <v>Belum diisi</v>
      </c>
      <c r="O188" s="517"/>
      <c r="P188" s="517"/>
      <c r="Q188" s="517"/>
      <c r="R188" s="517"/>
    </row>
    <row r="189" spans="2:18" s="527" customFormat="1" ht="15.75">
      <c r="B189" s="837"/>
      <c r="C189" s="840"/>
      <c r="D189" s="858"/>
      <c r="E189" s="855"/>
      <c r="F189" s="549">
        <v>2</v>
      </c>
      <c r="G189" s="550"/>
      <c r="H189" s="598" t="str">
        <f t="shared" si="3"/>
        <v>Belum Diisi</v>
      </c>
      <c r="I189" s="592" t="s">
        <v>26</v>
      </c>
      <c r="J189" s="593" t="str">
        <f>IF($D$188="Y/T","Isi Sasaran",IF($E$188=0,0,IF(I189="Y",1,IF(I189="T",0,"Isi Dulu"))))</f>
        <v>Isi Sasaran</v>
      </c>
      <c r="K189" s="592" t="s">
        <v>26</v>
      </c>
      <c r="L189" s="593" t="str">
        <f>IF($D$188="Y/T","Isi Sasaran",IF($E$188=0,0,IF(K189="Y",1,IF(K189="T",0,"Isi Dulu"))))</f>
        <v>Isi Sasaran</v>
      </c>
      <c r="M189" s="849"/>
      <c r="N189" s="852"/>
      <c r="O189" s="517"/>
      <c r="P189" s="517"/>
      <c r="Q189" s="517"/>
      <c r="R189" s="517"/>
    </row>
    <row r="190" spans="2:18" s="527" customFormat="1" ht="15.75">
      <c r="B190" s="837"/>
      <c r="C190" s="840"/>
      <c r="D190" s="858"/>
      <c r="E190" s="855"/>
      <c r="F190" s="549">
        <v>3</v>
      </c>
      <c r="G190" s="550"/>
      <c r="H190" s="598" t="str">
        <f t="shared" si="3"/>
        <v>Belum Diisi</v>
      </c>
      <c r="I190" s="592" t="s">
        <v>26</v>
      </c>
      <c r="J190" s="593" t="str">
        <f>IF($D$188="Y/T","Isi Sasaran",IF($E$188=0,0,IF(I190="Y",1,IF(I190="T",0,"Isi Dulu"))))</f>
        <v>Isi Sasaran</v>
      </c>
      <c r="K190" s="592" t="s">
        <v>26</v>
      </c>
      <c r="L190" s="593" t="str">
        <f>IF($D$188="Y/T","Isi Sasaran",IF($E$188=0,0,IF(K190="Y",1,IF(K190="T",0,"Isi Dulu"))))</f>
        <v>Isi Sasaran</v>
      </c>
      <c r="M190" s="849"/>
      <c r="N190" s="852"/>
      <c r="O190" s="517"/>
      <c r="P190" s="517"/>
      <c r="Q190" s="517"/>
      <c r="R190" s="517"/>
    </row>
    <row r="191" spans="2:18" s="527" customFormat="1" ht="15.75">
      <c r="B191" s="837"/>
      <c r="C191" s="840"/>
      <c r="D191" s="858"/>
      <c r="E191" s="855"/>
      <c r="F191" s="549">
        <v>4</v>
      </c>
      <c r="G191" s="550"/>
      <c r="H191" s="598" t="str">
        <f t="shared" si="3"/>
        <v>Belum Diisi</v>
      </c>
      <c r="I191" s="592" t="s">
        <v>26</v>
      </c>
      <c r="J191" s="593" t="str">
        <f>IF($D$188="Y/T","Isi Sasaran",IF($E$188=0,0,IF(I191="Y",1,IF(I191="T",0,"Isi Dulu"))))</f>
        <v>Isi Sasaran</v>
      </c>
      <c r="K191" s="592" t="s">
        <v>26</v>
      </c>
      <c r="L191" s="593" t="str">
        <f>IF($D$188="Y/T","Isi Sasaran",IF($E$188=0,0,IF(K191="Y",1,IF(K191="T",0,"Isi Dulu"))))</f>
        <v>Isi Sasaran</v>
      </c>
      <c r="M191" s="849"/>
      <c r="N191" s="852"/>
      <c r="O191" s="517"/>
      <c r="P191" s="517"/>
      <c r="Q191" s="517"/>
      <c r="R191" s="517"/>
    </row>
    <row r="192" spans="2:18" s="527" customFormat="1" ht="15.75">
      <c r="B192" s="838"/>
      <c r="C192" s="841"/>
      <c r="D192" s="859"/>
      <c r="E192" s="856"/>
      <c r="F192" s="569">
        <v>5</v>
      </c>
      <c r="G192" s="570"/>
      <c r="H192" s="599" t="str">
        <f t="shared" si="3"/>
        <v>Belum Diisi</v>
      </c>
      <c r="I192" s="595" t="s">
        <v>26</v>
      </c>
      <c r="J192" s="596" t="str">
        <f>IF($D$188="Y/T","Isi Sasaran",IF($E$188=0,0,IF(I192="Y",1,IF(I192="T",0,"Isi Dulu"))))</f>
        <v>Isi Sasaran</v>
      </c>
      <c r="K192" s="595" t="s">
        <v>26</v>
      </c>
      <c r="L192" s="596" t="str">
        <f>IF($D$188="Y/T","Isi Sasaran",IF($E$188=0,0,IF(K192="Y",1,IF(K192="T",0,"Isi Dulu"))))</f>
        <v>Isi Sasaran</v>
      </c>
      <c r="M192" s="850"/>
      <c r="N192" s="853"/>
      <c r="O192" s="517"/>
      <c r="P192" s="517"/>
      <c r="Q192" s="517"/>
      <c r="R192" s="517"/>
    </row>
    <row r="193" spans="2:18" s="527" customFormat="1" ht="15.75">
      <c r="B193" s="836">
        <v>18</v>
      </c>
      <c r="C193" s="839"/>
      <c r="D193" s="857" t="s">
        <v>26</v>
      </c>
      <c r="E193" s="854" t="str">
        <f>IF(D193="Y",1,IF(D193="T",0,IF(D193="Y/T","Belum diisi","Error")))</f>
        <v>Belum diisi</v>
      </c>
      <c r="F193" s="528">
        <v>1</v>
      </c>
      <c r="G193" s="529"/>
      <c r="H193" s="600" t="str">
        <f t="shared" si="3"/>
        <v>Belum Diisi</v>
      </c>
      <c r="I193" s="590" t="s">
        <v>26</v>
      </c>
      <c r="J193" s="591" t="str">
        <f>IF($D$193="Y/T","Isi Sasaran",IF($E$193=0,0,IF(I193="Y",1,IF(I193="T",0,"Isi Dulu"))))</f>
        <v>Isi Sasaran</v>
      </c>
      <c r="K193" s="590" t="s">
        <v>26</v>
      </c>
      <c r="L193" s="591" t="str">
        <f>IF($D$193="Y/T","Isi Sasaran",IF($E$193=0,0,IF(K193="Y",1,IF(K193="T",0,"Isi Dulu"))))</f>
        <v>Isi Sasaran</v>
      </c>
      <c r="M193" s="848" t="s">
        <v>26</v>
      </c>
      <c r="N193" s="851" t="str">
        <f>IF(M193="Y",1,IF(M193="T",0,IF(M193="Y/T","Belum diisi","Error")))</f>
        <v>Belum diisi</v>
      </c>
      <c r="O193" s="517"/>
      <c r="P193" s="517"/>
      <c r="Q193" s="517"/>
      <c r="R193" s="517"/>
    </row>
    <row r="194" spans="2:18" s="527" customFormat="1" ht="15.75">
      <c r="B194" s="837"/>
      <c r="C194" s="840"/>
      <c r="D194" s="858"/>
      <c r="E194" s="855"/>
      <c r="F194" s="549">
        <v>2</v>
      </c>
      <c r="G194" s="550"/>
      <c r="H194" s="598" t="str">
        <f t="shared" si="3"/>
        <v>Belum Diisi</v>
      </c>
      <c r="I194" s="592" t="s">
        <v>26</v>
      </c>
      <c r="J194" s="593" t="str">
        <f>IF($D$193="Y/T","Isi Sasaran",IF($E$193=0,0,IF(I194="Y",1,IF(I194="T",0,"Isi Dulu"))))</f>
        <v>Isi Sasaran</v>
      </c>
      <c r="K194" s="592" t="s">
        <v>26</v>
      </c>
      <c r="L194" s="593" t="str">
        <f>IF($D$193="Y/T","Isi Sasaran",IF($E$193=0,0,IF(K194="Y",1,IF(K194="T",0,"Isi Dulu"))))</f>
        <v>Isi Sasaran</v>
      </c>
      <c r="M194" s="849"/>
      <c r="N194" s="852"/>
      <c r="O194" s="517"/>
      <c r="P194" s="517"/>
      <c r="Q194" s="517"/>
      <c r="R194" s="517"/>
    </row>
    <row r="195" spans="2:18" s="527" customFormat="1" ht="15.75">
      <c r="B195" s="837"/>
      <c r="C195" s="840"/>
      <c r="D195" s="858"/>
      <c r="E195" s="855"/>
      <c r="F195" s="549">
        <v>3</v>
      </c>
      <c r="G195" s="550"/>
      <c r="H195" s="598" t="str">
        <f t="shared" si="3"/>
        <v>Belum Diisi</v>
      </c>
      <c r="I195" s="592" t="s">
        <v>26</v>
      </c>
      <c r="J195" s="593" t="str">
        <f>IF($D$193="Y/T","Isi Sasaran",IF($E$193=0,0,IF(I195="Y",1,IF(I195="T",0,"Isi Dulu"))))</f>
        <v>Isi Sasaran</v>
      </c>
      <c r="K195" s="592" t="s">
        <v>26</v>
      </c>
      <c r="L195" s="593" t="str">
        <f>IF($D$193="Y/T","Isi Sasaran",IF($E$193=0,0,IF(K195="Y",1,IF(K195="T",0,"Isi Dulu"))))</f>
        <v>Isi Sasaran</v>
      </c>
      <c r="M195" s="849"/>
      <c r="N195" s="852"/>
      <c r="O195" s="517"/>
      <c r="P195" s="517"/>
      <c r="Q195" s="517"/>
      <c r="R195" s="517"/>
    </row>
    <row r="196" spans="2:18" s="527" customFormat="1" ht="15.75">
      <c r="B196" s="837"/>
      <c r="C196" s="840"/>
      <c r="D196" s="858"/>
      <c r="E196" s="855"/>
      <c r="F196" s="549">
        <v>4</v>
      </c>
      <c r="G196" s="550"/>
      <c r="H196" s="598" t="str">
        <f t="shared" si="3"/>
        <v>Belum Diisi</v>
      </c>
      <c r="I196" s="592" t="s">
        <v>26</v>
      </c>
      <c r="J196" s="593" t="str">
        <f>IF($D$193="Y/T","Isi Sasaran",IF($E$193=0,0,IF(I196="Y",1,IF(I196="T",0,"Isi Dulu"))))</f>
        <v>Isi Sasaran</v>
      </c>
      <c r="K196" s="592" t="s">
        <v>26</v>
      </c>
      <c r="L196" s="593" t="str">
        <f>IF($D$193="Y/T","Isi Sasaran",IF($E$193=0,0,IF(K196="Y",1,IF(K196="T",0,"Isi Dulu"))))</f>
        <v>Isi Sasaran</v>
      </c>
      <c r="M196" s="849"/>
      <c r="N196" s="852"/>
      <c r="O196" s="517"/>
      <c r="P196" s="517"/>
      <c r="Q196" s="517"/>
      <c r="R196" s="517"/>
    </row>
    <row r="197" spans="2:18" s="527" customFormat="1" ht="15.75">
      <c r="B197" s="838"/>
      <c r="C197" s="841"/>
      <c r="D197" s="859"/>
      <c r="E197" s="856"/>
      <c r="F197" s="569">
        <v>5</v>
      </c>
      <c r="G197" s="570"/>
      <c r="H197" s="599" t="str">
        <f t="shared" si="3"/>
        <v>Belum Diisi</v>
      </c>
      <c r="I197" s="595" t="s">
        <v>26</v>
      </c>
      <c r="J197" s="596" t="str">
        <f>IF($D$193="Y/T","Isi Sasaran",IF($E$193=0,0,IF(I197="Y",1,IF(I197="T",0,"Isi Dulu"))))</f>
        <v>Isi Sasaran</v>
      </c>
      <c r="K197" s="595" t="s">
        <v>26</v>
      </c>
      <c r="L197" s="596" t="str">
        <f>IF($D$193="Y/T","Isi Sasaran",IF($E$193=0,0,IF(K197="Y",1,IF(K197="T",0,"Isi Dulu"))))</f>
        <v>Isi Sasaran</v>
      </c>
      <c r="M197" s="850"/>
      <c r="N197" s="853"/>
      <c r="O197" s="517"/>
      <c r="P197" s="517"/>
      <c r="Q197" s="517"/>
      <c r="R197" s="517"/>
    </row>
    <row r="198" spans="2:18" s="527" customFormat="1" ht="15.75">
      <c r="B198" s="836">
        <v>19</v>
      </c>
      <c r="C198" s="839"/>
      <c r="D198" s="857" t="s">
        <v>26</v>
      </c>
      <c r="E198" s="854" t="str">
        <f>IF(D198="Y",1,IF(D198="T",0,IF(D198="Y/T","Belum diisi","Error")))</f>
        <v>Belum diisi</v>
      </c>
      <c r="F198" s="528">
        <v>1</v>
      </c>
      <c r="G198" s="529"/>
      <c r="H198" s="600" t="str">
        <f t="shared" si="3"/>
        <v>Belum Diisi</v>
      </c>
      <c r="I198" s="590" t="s">
        <v>26</v>
      </c>
      <c r="J198" s="591" t="str">
        <f>IF($D$198="Y/T","Isi Sasaran",IF($E$198=0,0,IF(I198="Y",1,IF(I198="T",0,"Isi Dulu"))))</f>
        <v>Isi Sasaran</v>
      </c>
      <c r="K198" s="590" t="s">
        <v>26</v>
      </c>
      <c r="L198" s="591" t="str">
        <f>IF($D$198="Y/T","Isi Sasaran",IF($E$198=0,0,IF(K198="Y",1,IF(K198="T",0,"Isi Dulu"))))</f>
        <v>Isi Sasaran</v>
      </c>
      <c r="M198" s="848" t="s">
        <v>26</v>
      </c>
      <c r="N198" s="851" t="str">
        <f>IF(M198="Y",1,IF(M198="T",0,IF(M198="Y/T","Belum diisi","Error")))</f>
        <v>Belum diisi</v>
      </c>
      <c r="O198" s="517"/>
      <c r="P198" s="517"/>
      <c r="Q198" s="517"/>
      <c r="R198" s="517"/>
    </row>
    <row r="199" spans="2:18" s="527" customFormat="1" ht="15.75">
      <c r="B199" s="837"/>
      <c r="C199" s="840"/>
      <c r="D199" s="858"/>
      <c r="E199" s="855"/>
      <c r="F199" s="549">
        <v>2</v>
      </c>
      <c r="G199" s="550"/>
      <c r="H199" s="598" t="str">
        <f t="shared" si="3"/>
        <v>Belum Diisi</v>
      </c>
      <c r="I199" s="592" t="s">
        <v>26</v>
      </c>
      <c r="J199" s="593" t="str">
        <f>IF($D$198="Y/T","Isi Sasaran",IF($E$198=0,0,IF(I199="Y",1,IF(I199="T",0,"Isi Dulu"))))</f>
        <v>Isi Sasaran</v>
      </c>
      <c r="K199" s="592" t="s">
        <v>26</v>
      </c>
      <c r="L199" s="593" t="str">
        <f>IF($D$198="Y/T","Isi Sasaran",IF($E$198=0,0,IF(K199="Y",1,IF(K199="T",0,"Isi Dulu"))))</f>
        <v>Isi Sasaran</v>
      </c>
      <c r="M199" s="849"/>
      <c r="N199" s="852"/>
      <c r="O199" s="517"/>
      <c r="P199" s="517"/>
      <c r="Q199" s="517"/>
      <c r="R199" s="517"/>
    </row>
    <row r="200" spans="2:18" s="527" customFormat="1" ht="15.75">
      <c r="B200" s="837"/>
      <c r="C200" s="840"/>
      <c r="D200" s="858"/>
      <c r="E200" s="855"/>
      <c r="F200" s="549">
        <v>3</v>
      </c>
      <c r="G200" s="550"/>
      <c r="H200" s="598" t="str">
        <f t="shared" si="3"/>
        <v>Belum Diisi</v>
      </c>
      <c r="I200" s="592" t="s">
        <v>26</v>
      </c>
      <c r="J200" s="593" t="str">
        <f>IF($D$198="Y/T","Isi Sasaran",IF($E$198=0,0,IF(I200="Y",1,IF(I200="T",0,"Isi Dulu"))))</f>
        <v>Isi Sasaran</v>
      </c>
      <c r="K200" s="592" t="s">
        <v>26</v>
      </c>
      <c r="L200" s="593" t="str">
        <f>IF($D$198="Y/T","Isi Sasaran",IF($E$198=0,0,IF(K200="Y",1,IF(K200="T",0,"Isi Dulu"))))</f>
        <v>Isi Sasaran</v>
      </c>
      <c r="M200" s="849"/>
      <c r="N200" s="852"/>
      <c r="O200" s="517"/>
      <c r="P200" s="517"/>
      <c r="Q200" s="517"/>
      <c r="R200" s="517"/>
    </row>
    <row r="201" spans="2:18" s="527" customFormat="1" ht="15.75">
      <c r="B201" s="837"/>
      <c r="C201" s="840"/>
      <c r="D201" s="858"/>
      <c r="E201" s="855"/>
      <c r="F201" s="549">
        <v>4</v>
      </c>
      <c r="G201" s="550"/>
      <c r="H201" s="598" t="str">
        <f t="shared" si="3"/>
        <v>Belum Diisi</v>
      </c>
      <c r="I201" s="592" t="s">
        <v>26</v>
      </c>
      <c r="J201" s="593" t="str">
        <f>IF($D$198="Y/T","Isi Sasaran",IF($E$198=0,0,IF(I201="Y",1,IF(I201="T",0,"Isi Dulu"))))</f>
        <v>Isi Sasaran</v>
      </c>
      <c r="K201" s="592" t="s">
        <v>26</v>
      </c>
      <c r="L201" s="593" t="str">
        <f>IF($D$198="Y/T","Isi Sasaran",IF($E$198=0,0,IF(K201="Y",1,IF(K201="T",0,"Isi Dulu"))))</f>
        <v>Isi Sasaran</v>
      </c>
      <c r="M201" s="849"/>
      <c r="N201" s="852"/>
      <c r="O201" s="517"/>
      <c r="P201" s="517"/>
      <c r="Q201" s="517"/>
      <c r="R201" s="517"/>
    </row>
    <row r="202" spans="2:18" s="527" customFormat="1" ht="15.75">
      <c r="B202" s="838"/>
      <c r="C202" s="841"/>
      <c r="D202" s="859"/>
      <c r="E202" s="856"/>
      <c r="F202" s="569">
        <v>5</v>
      </c>
      <c r="G202" s="570"/>
      <c r="H202" s="599" t="str">
        <f t="shared" si="3"/>
        <v>Belum Diisi</v>
      </c>
      <c r="I202" s="595" t="s">
        <v>26</v>
      </c>
      <c r="J202" s="596" t="str">
        <f>IF($D$198="Y/T","Isi Sasaran",IF($E$198=0,0,IF(I202="Y",1,IF(I202="T",0,"Isi Dulu"))))</f>
        <v>Isi Sasaran</v>
      </c>
      <c r="K202" s="595" t="s">
        <v>26</v>
      </c>
      <c r="L202" s="596" t="str">
        <f>IF($D$198="Y/T","Isi Sasaran",IF($E$198=0,0,IF(K202="Y",1,IF(K202="T",0,"Isi Dulu"))))</f>
        <v>Isi Sasaran</v>
      </c>
      <c r="M202" s="850"/>
      <c r="N202" s="853"/>
      <c r="O202" s="517"/>
      <c r="P202" s="517"/>
      <c r="Q202" s="517"/>
      <c r="R202" s="517"/>
    </row>
    <row r="203" spans="2:18" s="527" customFormat="1" ht="15.75">
      <c r="B203" s="836">
        <v>20</v>
      </c>
      <c r="C203" s="839"/>
      <c r="D203" s="857" t="s">
        <v>26</v>
      </c>
      <c r="E203" s="854" t="str">
        <f>IF(D203="Y",1,IF(D203="T",0,IF(D203="Y/T","Belum diisi","Error")))</f>
        <v>Belum diisi</v>
      </c>
      <c r="F203" s="528">
        <v>1</v>
      </c>
      <c r="G203" s="529"/>
      <c r="H203" s="600" t="str">
        <f t="shared" si="3"/>
        <v>Belum Diisi</v>
      </c>
      <c r="I203" s="590" t="s">
        <v>26</v>
      </c>
      <c r="J203" s="591" t="str">
        <f>IF($D$203="Y/T","Isi Sasaran",IF($E$203=0,0,IF(I203="Y",1,IF(I203="T",0,"Isi Dulu"))))</f>
        <v>Isi Sasaran</v>
      </c>
      <c r="K203" s="590" t="s">
        <v>26</v>
      </c>
      <c r="L203" s="591" t="str">
        <f>IF($D$203="Y/T","Isi Sasaran",IF($E$203=0,0,IF(K203="Y",1,IF(K203="T",0,"Isi Dulu"))))</f>
        <v>Isi Sasaran</v>
      </c>
      <c r="M203" s="848" t="s">
        <v>26</v>
      </c>
      <c r="N203" s="851" t="str">
        <f>IF(M203="Y",1,IF(M203="T",0,IF(M203="Y/T","Belum diisi","Error")))</f>
        <v>Belum diisi</v>
      </c>
      <c r="O203" s="517"/>
      <c r="P203" s="517"/>
      <c r="Q203" s="517"/>
      <c r="R203" s="517"/>
    </row>
    <row r="204" spans="2:18" s="527" customFormat="1" ht="15.75">
      <c r="B204" s="837"/>
      <c r="C204" s="840"/>
      <c r="D204" s="858"/>
      <c r="E204" s="855"/>
      <c r="F204" s="549">
        <v>2</v>
      </c>
      <c r="G204" s="550"/>
      <c r="H204" s="598" t="str">
        <f t="shared" si="3"/>
        <v>Belum Diisi</v>
      </c>
      <c r="I204" s="592" t="s">
        <v>26</v>
      </c>
      <c r="J204" s="593" t="str">
        <f>IF($D$203="Y/T","Isi Sasaran",IF($E$203=0,0,IF(I204="Y",1,IF(I204="T",0,"Isi Dulu"))))</f>
        <v>Isi Sasaran</v>
      </c>
      <c r="K204" s="592" t="s">
        <v>26</v>
      </c>
      <c r="L204" s="593" t="str">
        <f>IF($D$203="Y/T","Isi Sasaran",IF($E$203=0,0,IF(K204="Y",1,IF(K204="T",0,"Isi Dulu"))))</f>
        <v>Isi Sasaran</v>
      </c>
      <c r="M204" s="849"/>
      <c r="N204" s="852"/>
      <c r="O204" s="517"/>
      <c r="P204" s="517"/>
      <c r="Q204" s="517"/>
      <c r="R204" s="517"/>
    </row>
    <row r="205" spans="2:18" s="527" customFormat="1" ht="15.75">
      <c r="B205" s="837"/>
      <c r="C205" s="840"/>
      <c r="D205" s="858"/>
      <c r="E205" s="855"/>
      <c r="F205" s="549">
        <v>3</v>
      </c>
      <c r="G205" s="550"/>
      <c r="H205" s="598" t="str">
        <f t="shared" si="3"/>
        <v>Belum Diisi</v>
      </c>
      <c r="I205" s="592" t="s">
        <v>26</v>
      </c>
      <c r="J205" s="593" t="str">
        <f>IF($D$203="Y/T","Isi Sasaran",IF($E$203=0,0,IF(I205="Y",1,IF(I205="T",0,"Isi Dulu"))))</f>
        <v>Isi Sasaran</v>
      </c>
      <c r="K205" s="592" t="s">
        <v>26</v>
      </c>
      <c r="L205" s="593" t="str">
        <f>IF($D$203="Y/T","Isi Sasaran",IF($E$203=0,0,IF(K205="Y",1,IF(K205="T",0,"Isi Dulu"))))</f>
        <v>Isi Sasaran</v>
      </c>
      <c r="M205" s="849"/>
      <c r="N205" s="852"/>
      <c r="O205" s="517"/>
      <c r="P205" s="517"/>
      <c r="Q205" s="517"/>
      <c r="R205" s="517"/>
    </row>
    <row r="206" spans="2:18" s="527" customFormat="1" ht="15.75">
      <c r="B206" s="837"/>
      <c r="C206" s="840"/>
      <c r="D206" s="858"/>
      <c r="E206" s="855"/>
      <c r="F206" s="549">
        <v>4</v>
      </c>
      <c r="G206" s="550"/>
      <c r="H206" s="598" t="str">
        <f t="shared" si="3"/>
        <v>Belum Diisi</v>
      </c>
      <c r="I206" s="592" t="s">
        <v>26</v>
      </c>
      <c r="J206" s="593" t="str">
        <f>IF($D$203="Y/T","Isi Sasaran",IF($E$203=0,0,IF(I206="Y",1,IF(I206="T",0,"Isi Dulu"))))</f>
        <v>Isi Sasaran</v>
      </c>
      <c r="K206" s="592" t="s">
        <v>26</v>
      </c>
      <c r="L206" s="593" t="str">
        <f>IF($D$203="Y/T","Isi Sasaran",IF($E$203=0,0,IF(K206="Y",1,IF(K206="T",0,"Isi Dulu"))))</f>
        <v>Isi Sasaran</v>
      </c>
      <c r="M206" s="849"/>
      <c r="N206" s="852"/>
      <c r="O206" s="517"/>
      <c r="P206" s="517"/>
      <c r="Q206" s="517"/>
      <c r="R206" s="517"/>
    </row>
    <row r="207" spans="2:18" s="527" customFormat="1" ht="15.75">
      <c r="B207" s="838"/>
      <c r="C207" s="841"/>
      <c r="D207" s="859"/>
      <c r="E207" s="856"/>
      <c r="F207" s="569">
        <v>5</v>
      </c>
      <c r="G207" s="570"/>
      <c r="H207" s="599" t="str">
        <f t="shared" si="3"/>
        <v>Belum Diisi</v>
      </c>
      <c r="I207" s="595" t="s">
        <v>26</v>
      </c>
      <c r="J207" s="596" t="str">
        <f>IF($D$203="Y/T","Isi Sasaran",IF($E$203=0,0,IF(I207="Y",1,IF(I207="T",0,"Isi Dulu"))))</f>
        <v>Isi Sasaran</v>
      </c>
      <c r="K207" s="595" t="s">
        <v>26</v>
      </c>
      <c r="L207" s="596" t="str">
        <f>IF($D$203="Y/T","Isi Sasaran",IF($E$203=0,0,IF(K207="Y",1,IF(K207="T",0,"Isi Dulu"))))</f>
        <v>Isi Sasaran</v>
      </c>
      <c r="M207" s="850"/>
      <c r="N207" s="853"/>
      <c r="O207" s="517"/>
      <c r="P207" s="517"/>
      <c r="Q207" s="517"/>
      <c r="R207" s="517"/>
    </row>
    <row r="208" spans="2:18" s="527" customFormat="1" ht="15.75">
      <c r="B208" s="580"/>
      <c r="C208" s="581"/>
      <c r="D208" s="582"/>
      <c r="E208" s="605" t="e">
        <f>AVERAGE(E108:E207)</f>
        <v>#DIV/0!</v>
      </c>
      <c r="F208" s="580"/>
      <c r="G208" s="583"/>
      <c r="H208" s="602" t="e">
        <f>(IF($D108="Y/T",0,AVERAGE(H108:H112))+IF($D113="Y/T",0,AVERAGE(H113:H117))+IF($D118="Y/T",0,AVERAGE(H118:H122))+IF($D123="Y/T",0,AVERAGE(H123:H127))+IF($D128="Y/T",0,AVERAGE(H128:H132))+IF($D133="Y/T",0,AVERAGE(H133:H137))+IF($D138="Y/T",0,AVERAGE(H138:H142))+IF($D143="Y/T",0,AVERAGE(H143:H147))+IF($D148="Y/T",0,AVERAGE(H148:H152))+IF($D153="Y/T",0,AVERAGE(H153:H157))+IF($D158="Y/T",0,AVERAGE(H158:H162))+IF($D163="Y/T",0,AVERAGE(H163:H167))+IF($D168="Y/T",0,AVERAGE(H168:H172))+IF($D173="Y/T",0,AVERAGE(H173:H177))+IF($D178="Y/T",0,AVERAGE(H178:H182))+IF($D183="Y/T",0,AVERAGE(H183:H187))+IF($D188="Y/T",0,AVERAGE(H188:H192))+IF($D193="Y/T",0,AVERAGE(H193:H197))+IF($D198="Y/T",0,AVERAGE(H198:H202))+IF($D203="Y/T",0,AVERAGE(H203:H207)))/(COUNTIF($D108:$D207,"Y")+COUNTIF($D108:$D207,"T"))</f>
        <v>#DIV/0!</v>
      </c>
      <c r="I208" s="582"/>
      <c r="J208" s="602" t="e">
        <f>(IF($D108="Y/T",0,AVERAGE(J108:J112))+IF($D113="Y/T",0,AVERAGE(J113:J117))+IF($D118="Y/T",0,AVERAGE(J118:J122))+IF($D123="Y/T",0,AVERAGE(J123:J127))+IF($D128="Y/T",0,AVERAGE(J128:J132))+IF($D133="Y/T",0,AVERAGE(J133:J137))+IF($D138="Y/T",0,AVERAGE(J138:J142))+IF($D143="Y/T",0,AVERAGE(J143:J147))+IF($D148="Y/T",0,AVERAGE(J148:J152))+IF($D153="Y/T",0,AVERAGE(J153:J157))+IF($D158="Y/T",0,AVERAGE(J158:J162))+IF($D163="Y/T",0,AVERAGE(J163:J167))+IF($D168="Y/T",0,AVERAGE(J168:J172))+IF($D173="Y/T",0,AVERAGE(J173:J177))+IF($D178="Y/T",0,AVERAGE(J178:J182))+IF($D183="Y/T",0,AVERAGE(J183:J187))+IF($D188="Y/T",0,AVERAGE(J188:J192))+IF($D193="Y/T",0,AVERAGE(J193:J197))+IF($D198="Y/T",0,AVERAGE(J198:J202))+IF($D203="Y/T",0,AVERAGE(J203:J207)))/(COUNTIF($D108:$D207,"Y")+COUNTIF($D108:$D207,"T"))</f>
        <v>#DIV/0!</v>
      </c>
      <c r="K208" s="582"/>
      <c r="L208" s="602" t="e">
        <f>(IF($D108="Y/T",0,AVERAGE(L108:L112))+IF($D113="Y/T",0,AVERAGE(L113:L117))+IF($D118="Y/T",0,AVERAGE(L118:L122))+IF($D123="Y/T",0,AVERAGE(L123:L127))+IF($D128="Y/T",0,AVERAGE(L128:L132))+IF($D133="Y/T",0,AVERAGE(L133:L137))+IF($D138="Y/T",0,AVERAGE(L138:L142))+IF($D143="Y/T",0,AVERAGE(L143:L147))+IF($D148="Y/T",0,AVERAGE(L148:L152))+IF($D153="Y/T",0,AVERAGE(L153:L157))+IF($D158="Y/T",0,AVERAGE(L158:L162))+IF($D163="Y/T",0,AVERAGE(L163:L167))+IF($D168="Y/T",0,AVERAGE(L168:L172))+IF($D173="Y/T",0,AVERAGE(L173:L177))+IF($D178="Y/T",0,AVERAGE(L178:L182))+IF($D183="Y/T",0,AVERAGE(L183:L187))+IF($D188="Y/T",0,AVERAGE(L188:L192))+IF($D193="Y/T",0,AVERAGE(L193:L197))+IF($D198="Y/T",0,AVERAGE(L198:L202))+IF($D203="Y/T",0,AVERAGE(L203:L207)))/(COUNTIF($D108:$D207,"Y")+COUNTIF($D108:$D207,"T"))</f>
        <v>#DIV/0!</v>
      </c>
      <c r="M208" s="606"/>
      <c r="N208" s="602" t="e">
        <f>AVERAGE(N108:N207)</f>
        <v>#DIV/0!</v>
      </c>
      <c r="O208" s="517"/>
      <c r="P208" s="517"/>
      <c r="Q208" s="517"/>
      <c r="R208" s="517"/>
    </row>
    <row r="209" spans="2:18" s="527" customFormat="1" ht="15.75">
      <c r="B209" s="865" t="s">
        <v>507</v>
      </c>
      <c r="C209" s="865"/>
      <c r="D209" s="865"/>
      <c r="E209" s="865"/>
      <c r="F209" s="865"/>
      <c r="G209" s="865"/>
      <c r="H209" s="865"/>
      <c r="I209" s="865"/>
      <c r="J209" s="865"/>
      <c r="K209" s="865"/>
      <c r="L209" s="865"/>
      <c r="M209" s="865"/>
      <c r="N209" s="866"/>
      <c r="O209" s="517"/>
      <c r="P209" s="517"/>
      <c r="Q209" s="517"/>
      <c r="R209" s="517"/>
    </row>
    <row r="210" spans="2:18" s="527" customFormat="1" ht="15.75">
      <c r="B210" s="836">
        <v>1</v>
      </c>
      <c r="C210" s="839"/>
      <c r="D210" s="857" t="s">
        <v>26</v>
      </c>
      <c r="E210" s="854" t="str">
        <f>IF(D210="Y",1,IF(D210="T",0,IF(D210="Y/T","Belum diisi","Error")))</f>
        <v>Belum diisi</v>
      </c>
      <c r="F210" s="528">
        <v>1</v>
      </c>
      <c r="G210" s="529"/>
      <c r="H210" s="589" t="str">
        <f>IF(OR(J210="Isi Dulu",L210="Isi Dulu",J210="Isi Sasaran",L210="Isi Sasaran"),"Belum Diisi",IF(SUM(J210,L210)=2,1,IF(SUM(J210,L210)=1,0,IF(SUM(J210,L210)=0,0,"Error"))))</f>
        <v>Belum Diisi</v>
      </c>
      <c r="I210" s="590" t="s">
        <v>26</v>
      </c>
      <c r="J210" s="591" t="str">
        <f>IF($D$210="Y/T","Isi Sasaran",IF($E$210=0,0,IF(I210="Y",1,IF(I210="T",0,"Isi Dulu"))))</f>
        <v>Isi Sasaran</v>
      </c>
      <c r="K210" s="590" t="s">
        <v>26</v>
      </c>
      <c r="L210" s="591" t="str">
        <f>IF($D$210="Y/T","Isi Sasaran",IF($E$210=0,0,IF(K210="Y",1,IF(K210="T",0,"Isi Dulu"))))</f>
        <v>Isi Sasaran</v>
      </c>
      <c r="M210" s="848" t="s">
        <v>26</v>
      </c>
      <c r="N210" s="851" t="str">
        <f>IF(M210="Y",1,IF(M210="T",0,IF(M210="Y/T","Belum diisi","Error")))</f>
        <v>Belum diisi</v>
      </c>
      <c r="O210" s="517"/>
      <c r="P210" s="517"/>
      <c r="Q210" s="517"/>
      <c r="R210" s="517"/>
    </row>
    <row r="211" spans="2:18" s="527" customFormat="1" ht="15.75">
      <c r="B211" s="837"/>
      <c r="C211" s="840"/>
      <c r="D211" s="858"/>
      <c r="E211" s="855"/>
      <c r="F211" s="549">
        <v>2</v>
      </c>
      <c r="G211" s="550"/>
      <c r="H211" s="589" t="str">
        <f t="shared" ref="H211:H274" si="4">IF(OR(J211="Isi Dulu",L211="Isi Dulu",J211="Isi Sasaran",L211="Isi Sasaran"),"Belum Diisi",IF(SUM(J211,L211)=2,1,IF(SUM(J211,L211)=1,0,IF(SUM(J211,L211)=0,0,"Error"))))</f>
        <v>Belum Diisi</v>
      </c>
      <c r="I211" s="592" t="s">
        <v>26</v>
      </c>
      <c r="J211" s="593" t="str">
        <f>IF($D$210="Y/T","Isi Sasaran",IF($E$210=0,0,IF(I211="Y",1,IF(I211="T",0,"Isi Dulu"))))</f>
        <v>Isi Sasaran</v>
      </c>
      <c r="K211" s="592" t="s">
        <v>26</v>
      </c>
      <c r="L211" s="593" t="str">
        <f>IF($D$210="Y/T","Isi Sasaran",IF($E$210=0,0,IF(K211="Y",1,IF(K211="T",0,"Isi Dulu"))))</f>
        <v>Isi Sasaran</v>
      </c>
      <c r="M211" s="849"/>
      <c r="N211" s="852"/>
      <c r="O211" s="517"/>
      <c r="P211" s="517"/>
      <c r="Q211" s="517"/>
      <c r="R211" s="517"/>
    </row>
    <row r="212" spans="2:18" s="527" customFormat="1" ht="15.75">
      <c r="B212" s="837"/>
      <c r="C212" s="840"/>
      <c r="D212" s="858"/>
      <c r="E212" s="855"/>
      <c r="F212" s="549">
        <v>3</v>
      </c>
      <c r="G212" s="550"/>
      <c r="H212" s="589" t="str">
        <f t="shared" si="4"/>
        <v>Belum Diisi</v>
      </c>
      <c r="I212" s="592" t="s">
        <v>26</v>
      </c>
      <c r="J212" s="593" t="str">
        <f>IF($D$210="Y/T","Isi Sasaran",IF($E$210=0,0,IF(I212="Y",1,IF(I212="T",0,"Isi Dulu"))))</f>
        <v>Isi Sasaran</v>
      </c>
      <c r="K212" s="592" t="s">
        <v>26</v>
      </c>
      <c r="L212" s="593" t="str">
        <f>IF($D$210="Y/T","Isi Sasaran",IF($E$210=0,0,IF(K212="Y",1,IF(K212="T",0,"Isi Dulu"))))</f>
        <v>Isi Sasaran</v>
      </c>
      <c r="M212" s="849"/>
      <c r="N212" s="852"/>
      <c r="O212" s="517"/>
      <c r="P212" s="517"/>
      <c r="Q212" s="517"/>
      <c r="R212" s="517"/>
    </row>
    <row r="213" spans="2:18" s="527" customFormat="1" ht="15.75">
      <c r="B213" s="837"/>
      <c r="C213" s="840"/>
      <c r="D213" s="858"/>
      <c r="E213" s="855"/>
      <c r="F213" s="549">
        <v>4</v>
      </c>
      <c r="G213" s="550"/>
      <c r="H213" s="589" t="str">
        <f t="shared" si="4"/>
        <v>Belum Diisi</v>
      </c>
      <c r="I213" s="592" t="s">
        <v>26</v>
      </c>
      <c r="J213" s="593" t="str">
        <f>IF($D$210="Y/T","Isi Sasaran",IF($E$210=0,0,IF(I213="Y",1,IF(I213="T",0,"Isi Dulu"))))</f>
        <v>Isi Sasaran</v>
      </c>
      <c r="K213" s="592" t="s">
        <v>26</v>
      </c>
      <c r="L213" s="593" t="str">
        <f>IF($D$210="Y/T","Isi Sasaran",IF($E$210=0,0,IF(K213="Y",1,IF(K213="T",0,"Isi Dulu"))))</f>
        <v>Isi Sasaran</v>
      </c>
      <c r="M213" s="849"/>
      <c r="N213" s="852"/>
      <c r="O213" s="517"/>
      <c r="P213" s="517"/>
      <c r="Q213" s="517"/>
      <c r="R213" s="517"/>
    </row>
    <row r="214" spans="2:18" s="527" customFormat="1" ht="15.75">
      <c r="B214" s="838"/>
      <c r="C214" s="841"/>
      <c r="D214" s="859"/>
      <c r="E214" s="856"/>
      <c r="F214" s="569">
        <v>5</v>
      </c>
      <c r="G214" s="570"/>
      <c r="H214" s="594" t="str">
        <f t="shared" si="4"/>
        <v>Belum Diisi</v>
      </c>
      <c r="I214" s="595" t="s">
        <v>26</v>
      </c>
      <c r="J214" s="596" t="str">
        <f>IF($D$210="Y/T","Isi Sasaran",IF($E$210=0,0,IF(I214="Y",1,IF(I214="T",0,"Isi Dulu"))))</f>
        <v>Isi Sasaran</v>
      </c>
      <c r="K214" s="595" t="s">
        <v>26</v>
      </c>
      <c r="L214" s="596" t="str">
        <f>IF($D$210="Y/T","Isi Sasaran",IF($E$210=0,0,IF(K214="Y",1,IF(K214="T",0,"Isi Dulu"))))</f>
        <v>Isi Sasaran</v>
      </c>
      <c r="M214" s="850"/>
      <c r="N214" s="853"/>
      <c r="O214" s="517"/>
      <c r="P214" s="517"/>
      <c r="Q214" s="517"/>
      <c r="R214" s="517"/>
    </row>
    <row r="215" spans="2:18" s="527" customFormat="1" ht="15.75">
      <c r="B215" s="836">
        <v>2</v>
      </c>
      <c r="C215" s="839"/>
      <c r="D215" s="857" t="s">
        <v>26</v>
      </c>
      <c r="E215" s="854" t="str">
        <f>IF(D215="Y",1,IF(D215="T",0,IF(D215="Y/T","Belum diisi","Error")))</f>
        <v>Belum diisi</v>
      </c>
      <c r="F215" s="528">
        <v>1</v>
      </c>
      <c r="G215" s="529"/>
      <c r="H215" s="597" t="str">
        <f t="shared" si="4"/>
        <v>Belum Diisi</v>
      </c>
      <c r="I215" s="590" t="s">
        <v>26</v>
      </c>
      <c r="J215" s="591" t="str">
        <f>IF($D$215="Y/T","Isi Sasaran",IF($E$215=0,0,IF(I215="Y",1,IF(I215="T",0,"Isi Dulu"))))</f>
        <v>Isi Sasaran</v>
      </c>
      <c r="K215" s="590" t="s">
        <v>26</v>
      </c>
      <c r="L215" s="591" t="str">
        <f>IF($D$215="Y/T","Isi Sasaran",IF($E$215=0,0,IF(K215="Y",1,IF(K215="T",0,"Isi Dulu"))))</f>
        <v>Isi Sasaran</v>
      </c>
      <c r="M215" s="848" t="s">
        <v>26</v>
      </c>
      <c r="N215" s="851" t="str">
        <f>IF(M215="Y",1,IF(M215="T",0,IF(M215="Y/T","Belum diisi","Error")))</f>
        <v>Belum diisi</v>
      </c>
      <c r="O215" s="517"/>
      <c r="P215" s="517"/>
      <c r="Q215" s="517"/>
      <c r="R215" s="517"/>
    </row>
    <row r="216" spans="2:18" s="527" customFormat="1" ht="15.75">
      <c r="B216" s="837"/>
      <c r="C216" s="840"/>
      <c r="D216" s="858"/>
      <c r="E216" s="855"/>
      <c r="F216" s="549">
        <v>2</v>
      </c>
      <c r="G216" s="550"/>
      <c r="H216" s="598" t="str">
        <f t="shared" si="4"/>
        <v>Belum Diisi</v>
      </c>
      <c r="I216" s="592" t="s">
        <v>26</v>
      </c>
      <c r="J216" s="593" t="str">
        <f>IF($D$215="Y/T","Isi Sasaran",IF($E$215=0,0,IF(I216="Y",1,IF(I216="T",0,"Isi Dulu"))))</f>
        <v>Isi Sasaran</v>
      </c>
      <c r="K216" s="592" t="s">
        <v>26</v>
      </c>
      <c r="L216" s="593" t="str">
        <f>IF($D$215="Y/T","Isi Sasaran",IF($E$215=0,0,IF(K216="Y",1,IF(K216="T",0,"Isi Dulu"))))</f>
        <v>Isi Sasaran</v>
      </c>
      <c r="M216" s="849"/>
      <c r="N216" s="852"/>
      <c r="O216" s="517"/>
      <c r="P216" s="517"/>
      <c r="Q216" s="517"/>
      <c r="R216" s="517"/>
    </row>
    <row r="217" spans="2:18" s="527" customFormat="1" ht="15.75">
      <c r="B217" s="837"/>
      <c r="C217" s="840"/>
      <c r="D217" s="858"/>
      <c r="E217" s="855"/>
      <c r="F217" s="549">
        <v>3</v>
      </c>
      <c r="G217" s="550"/>
      <c r="H217" s="598" t="str">
        <f t="shared" si="4"/>
        <v>Belum Diisi</v>
      </c>
      <c r="I217" s="592" t="s">
        <v>26</v>
      </c>
      <c r="J217" s="593" t="str">
        <f>IF($D$215="Y/T","Isi Sasaran",IF($E$215=0,0,IF(I217="Y",1,IF(I217="T",0,"Isi Dulu"))))</f>
        <v>Isi Sasaran</v>
      </c>
      <c r="K217" s="592" t="s">
        <v>26</v>
      </c>
      <c r="L217" s="593" t="str">
        <f>IF($D$215="Y/T","Isi Sasaran",IF($E$215=0,0,IF(K217="Y",1,IF(K217="T",0,"Isi Dulu"))))</f>
        <v>Isi Sasaran</v>
      </c>
      <c r="M217" s="849"/>
      <c r="N217" s="852"/>
      <c r="O217" s="517"/>
      <c r="P217" s="517"/>
      <c r="Q217" s="517"/>
      <c r="R217" s="517"/>
    </row>
    <row r="218" spans="2:18" s="527" customFormat="1" ht="15.75">
      <c r="B218" s="837"/>
      <c r="C218" s="840"/>
      <c r="D218" s="858"/>
      <c r="E218" s="855"/>
      <c r="F218" s="549">
        <v>4</v>
      </c>
      <c r="G218" s="550"/>
      <c r="H218" s="598" t="str">
        <f t="shared" si="4"/>
        <v>Belum Diisi</v>
      </c>
      <c r="I218" s="592" t="s">
        <v>26</v>
      </c>
      <c r="J218" s="593" t="str">
        <f>IF($D$215="Y/T","Isi Sasaran",IF($E$215=0,0,IF(I218="Y",1,IF(I218="T",0,"Isi Dulu"))))</f>
        <v>Isi Sasaran</v>
      </c>
      <c r="K218" s="592" t="s">
        <v>26</v>
      </c>
      <c r="L218" s="593" t="str">
        <f>IF($D$215="Y/T","Isi Sasaran",IF($E$215=0,0,IF(K218="Y",1,IF(K218="T",0,"Isi Dulu"))))</f>
        <v>Isi Sasaran</v>
      </c>
      <c r="M218" s="849"/>
      <c r="N218" s="852"/>
      <c r="O218" s="517"/>
      <c r="P218" s="517"/>
      <c r="Q218" s="517"/>
      <c r="R218" s="517"/>
    </row>
    <row r="219" spans="2:18" s="527" customFormat="1" ht="15.75">
      <c r="B219" s="838"/>
      <c r="C219" s="841"/>
      <c r="D219" s="859"/>
      <c r="E219" s="856"/>
      <c r="F219" s="569">
        <v>5</v>
      </c>
      <c r="G219" s="570"/>
      <c r="H219" s="599" t="str">
        <f t="shared" si="4"/>
        <v>Belum Diisi</v>
      </c>
      <c r="I219" s="595" t="s">
        <v>26</v>
      </c>
      <c r="J219" s="596" t="str">
        <f>IF($D$215="Y/T","Isi Sasaran",IF($E$215=0,0,IF(I219="Y",1,IF(I219="T",0,"Isi Dulu"))))</f>
        <v>Isi Sasaran</v>
      </c>
      <c r="K219" s="595" t="s">
        <v>26</v>
      </c>
      <c r="L219" s="596" t="str">
        <f>IF($D$215="Y/T","Isi Sasaran",IF($E$215=0,0,IF(K219="Y",1,IF(K219="T",0,"Isi Dulu"))))</f>
        <v>Isi Sasaran</v>
      </c>
      <c r="M219" s="850"/>
      <c r="N219" s="853"/>
      <c r="O219" s="517"/>
      <c r="P219" s="517"/>
      <c r="Q219" s="517"/>
      <c r="R219" s="517"/>
    </row>
    <row r="220" spans="2:18" s="527" customFormat="1" ht="15.75">
      <c r="B220" s="836">
        <v>3</v>
      </c>
      <c r="C220" s="839"/>
      <c r="D220" s="857" t="s">
        <v>26</v>
      </c>
      <c r="E220" s="854" t="str">
        <f>IF(D220="Y",1,IF(D220="T",0,IF(D220="Y/T","Belum diisi","Error")))</f>
        <v>Belum diisi</v>
      </c>
      <c r="F220" s="528">
        <v>1</v>
      </c>
      <c r="G220" s="529"/>
      <c r="H220" s="600" t="str">
        <f t="shared" si="4"/>
        <v>Belum Diisi</v>
      </c>
      <c r="I220" s="590" t="s">
        <v>26</v>
      </c>
      <c r="J220" s="591" t="str">
        <f>IF($D$220="Y/T","Isi Sasaran",IF($E$220=0,0,IF(I220="Y",1,IF(I220="T",0,"Isi Dulu"))))</f>
        <v>Isi Sasaran</v>
      </c>
      <c r="K220" s="590" t="s">
        <v>26</v>
      </c>
      <c r="L220" s="591" t="str">
        <f>IF($D$220="Y/T","Isi Sasaran",IF($E$220=0,0,IF(K220="Y",1,IF(K220="T",0,"Isi Dulu"))))</f>
        <v>Isi Sasaran</v>
      </c>
      <c r="M220" s="848" t="s">
        <v>26</v>
      </c>
      <c r="N220" s="851" t="str">
        <f>IF(M220="Y",1,IF(M220="T",0,IF(M220="Y/T","Belum diisi","Error")))</f>
        <v>Belum diisi</v>
      </c>
      <c r="O220" s="517"/>
      <c r="P220" s="517"/>
      <c r="Q220" s="517"/>
      <c r="R220" s="517"/>
    </row>
    <row r="221" spans="2:18" s="527" customFormat="1" ht="15.75">
      <c r="B221" s="837"/>
      <c r="C221" s="840"/>
      <c r="D221" s="858"/>
      <c r="E221" s="855"/>
      <c r="F221" s="549">
        <v>2</v>
      </c>
      <c r="G221" s="550"/>
      <c r="H221" s="598" t="str">
        <f t="shared" si="4"/>
        <v>Belum Diisi</v>
      </c>
      <c r="I221" s="592" t="s">
        <v>26</v>
      </c>
      <c r="J221" s="593" t="str">
        <f>IF($D$220="Y/T","Isi Sasaran",IF($E$220=0,0,IF(I221="Y",1,IF(I221="T",0,"Isi Dulu"))))</f>
        <v>Isi Sasaran</v>
      </c>
      <c r="K221" s="592" t="s">
        <v>26</v>
      </c>
      <c r="L221" s="593" t="str">
        <f>IF($D$220="Y/T","Isi Sasaran",IF($E$220=0,0,IF(K221="Y",1,IF(K221="T",0,"Isi Dulu"))))</f>
        <v>Isi Sasaran</v>
      </c>
      <c r="M221" s="849"/>
      <c r="N221" s="852"/>
      <c r="O221" s="517"/>
      <c r="P221" s="517"/>
      <c r="Q221" s="517"/>
      <c r="R221" s="517"/>
    </row>
    <row r="222" spans="2:18" s="527" customFormat="1" ht="15.75">
      <c r="B222" s="837"/>
      <c r="C222" s="840"/>
      <c r="D222" s="858"/>
      <c r="E222" s="855"/>
      <c r="F222" s="549">
        <v>3</v>
      </c>
      <c r="G222" s="550"/>
      <c r="H222" s="598" t="str">
        <f t="shared" si="4"/>
        <v>Belum Diisi</v>
      </c>
      <c r="I222" s="592" t="s">
        <v>26</v>
      </c>
      <c r="J222" s="593" t="str">
        <f>IF($D$220="Y/T","Isi Sasaran",IF($E$220=0,0,IF(I222="Y",1,IF(I222="T",0,"Isi Dulu"))))</f>
        <v>Isi Sasaran</v>
      </c>
      <c r="K222" s="592" t="s">
        <v>26</v>
      </c>
      <c r="L222" s="593" t="str">
        <f>IF($D$220="Y/T","Isi Sasaran",IF($E$220=0,0,IF(K222="Y",1,IF(K222="T",0,"Isi Dulu"))))</f>
        <v>Isi Sasaran</v>
      </c>
      <c r="M222" s="849"/>
      <c r="N222" s="852"/>
      <c r="O222" s="517"/>
      <c r="P222" s="517"/>
      <c r="Q222" s="517"/>
      <c r="R222" s="517"/>
    </row>
    <row r="223" spans="2:18" s="527" customFormat="1" ht="15.75">
      <c r="B223" s="837"/>
      <c r="C223" s="840"/>
      <c r="D223" s="858"/>
      <c r="E223" s="855"/>
      <c r="F223" s="549">
        <v>4</v>
      </c>
      <c r="G223" s="550"/>
      <c r="H223" s="598" t="str">
        <f t="shared" si="4"/>
        <v>Belum Diisi</v>
      </c>
      <c r="I223" s="592" t="s">
        <v>26</v>
      </c>
      <c r="J223" s="593" t="str">
        <f>IF($D$220="Y/T","Isi Sasaran",IF($E$220=0,0,IF(I223="Y",1,IF(I223="T",0,"Isi Dulu"))))</f>
        <v>Isi Sasaran</v>
      </c>
      <c r="K223" s="592" t="s">
        <v>26</v>
      </c>
      <c r="L223" s="593" t="str">
        <f>IF($D$220="Y/T","Isi Sasaran",IF($E$220=0,0,IF(K223="Y",1,IF(K223="T",0,"Isi Dulu"))))</f>
        <v>Isi Sasaran</v>
      </c>
      <c r="M223" s="849"/>
      <c r="N223" s="852"/>
      <c r="O223" s="517"/>
      <c r="P223" s="517"/>
      <c r="Q223" s="517"/>
      <c r="R223" s="517"/>
    </row>
    <row r="224" spans="2:18" s="527" customFormat="1" ht="15.75">
      <c r="B224" s="838"/>
      <c r="C224" s="841"/>
      <c r="D224" s="859"/>
      <c r="E224" s="856"/>
      <c r="F224" s="569">
        <v>5</v>
      </c>
      <c r="G224" s="570"/>
      <c r="H224" s="599" t="str">
        <f t="shared" si="4"/>
        <v>Belum Diisi</v>
      </c>
      <c r="I224" s="595" t="s">
        <v>26</v>
      </c>
      <c r="J224" s="596" t="str">
        <f>IF($D$220="Y/T","Isi Sasaran",IF($E$220=0,0,IF(I224="Y",1,IF(I224="T",0,"Isi Dulu"))))</f>
        <v>Isi Sasaran</v>
      </c>
      <c r="K224" s="595" t="s">
        <v>26</v>
      </c>
      <c r="L224" s="596" t="str">
        <f>IF($D$220="Y/T","Isi Sasaran",IF($E$220=0,0,IF(K224="Y",1,IF(K224="T",0,"Isi Dulu"))))</f>
        <v>Isi Sasaran</v>
      </c>
      <c r="M224" s="850"/>
      <c r="N224" s="853"/>
      <c r="O224" s="517"/>
      <c r="P224" s="517"/>
      <c r="Q224" s="517"/>
      <c r="R224" s="517"/>
    </row>
    <row r="225" spans="2:18" s="527" customFormat="1" ht="15.75">
      <c r="B225" s="836">
        <v>4</v>
      </c>
      <c r="C225" s="839"/>
      <c r="D225" s="857" t="s">
        <v>26</v>
      </c>
      <c r="E225" s="854" t="str">
        <f>IF(D225="Y",1,IF(D225="T",0,IF(D225="Y/T","Belum diisi","Error")))</f>
        <v>Belum diisi</v>
      </c>
      <c r="F225" s="528">
        <v>1</v>
      </c>
      <c r="G225" s="529"/>
      <c r="H225" s="600" t="str">
        <f t="shared" si="4"/>
        <v>Belum Diisi</v>
      </c>
      <c r="I225" s="590" t="s">
        <v>26</v>
      </c>
      <c r="J225" s="591" t="str">
        <f>IF($D$225="Y/T","Isi Sasaran",IF($E$225=0,0,IF(I225="Y",1,IF(I225="T",0,"Isi Dulu"))))</f>
        <v>Isi Sasaran</v>
      </c>
      <c r="K225" s="590" t="s">
        <v>26</v>
      </c>
      <c r="L225" s="591" t="str">
        <f>IF($D$225="Y/T","Isi Sasaran",IF($E$225=0,0,IF(K225="Y",1,IF(K225="T",0,"Isi Dulu"))))</f>
        <v>Isi Sasaran</v>
      </c>
      <c r="M225" s="848" t="s">
        <v>26</v>
      </c>
      <c r="N225" s="851" t="str">
        <f>IF(M225="Y",1,IF(M225="T",0,IF(M225="Y/T","Belum diisi","Error")))</f>
        <v>Belum diisi</v>
      </c>
      <c r="O225" s="517"/>
      <c r="P225" s="517"/>
      <c r="Q225" s="517"/>
      <c r="R225" s="517"/>
    </row>
    <row r="226" spans="2:18" s="527" customFormat="1" ht="15.75">
      <c r="B226" s="837"/>
      <c r="C226" s="840"/>
      <c r="D226" s="858"/>
      <c r="E226" s="855"/>
      <c r="F226" s="549">
        <v>2</v>
      </c>
      <c r="G226" s="550"/>
      <c r="H226" s="598" t="str">
        <f t="shared" si="4"/>
        <v>Belum Diisi</v>
      </c>
      <c r="I226" s="592" t="s">
        <v>26</v>
      </c>
      <c r="J226" s="593" t="str">
        <f>IF($D$225="Y/T","Isi Sasaran",IF($E$225=0,0,IF(I226="Y",1,IF(I226="T",0,"Isi Dulu"))))</f>
        <v>Isi Sasaran</v>
      </c>
      <c r="K226" s="592" t="s">
        <v>26</v>
      </c>
      <c r="L226" s="593" t="str">
        <f>IF($D$225="Y/T","Isi Sasaran",IF($E$225=0,0,IF(K226="Y",1,IF(K226="T",0,"Isi Dulu"))))</f>
        <v>Isi Sasaran</v>
      </c>
      <c r="M226" s="849"/>
      <c r="N226" s="852"/>
      <c r="O226" s="517"/>
      <c r="P226" s="517"/>
      <c r="Q226" s="517"/>
      <c r="R226" s="517"/>
    </row>
    <row r="227" spans="2:18" s="527" customFormat="1" ht="15.75">
      <c r="B227" s="837"/>
      <c r="C227" s="840"/>
      <c r="D227" s="858"/>
      <c r="E227" s="855"/>
      <c r="F227" s="549">
        <v>3</v>
      </c>
      <c r="G227" s="550"/>
      <c r="H227" s="598" t="str">
        <f t="shared" si="4"/>
        <v>Belum Diisi</v>
      </c>
      <c r="I227" s="592" t="s">
        <v>26</v>
      </c>
      <c r="J227" s="593" t="str">
        <f>IF($D$225="Y/T","Isi Sasaran",IF($E$225=0,0,IF(I227="Y",1,IF(I227="T",0,"Isi Dulu"))))</f>
        <v>Isi Sasaran</v>
      </c>
      <c r="K227" s="592" t="s">
        <v>26</v>
      </c>
      <c r="L227" s="593" t="str">
        <f>IF($D$225="Y/T","Isi Sasaran",IF($E$225=0,0,IF(K227="Y",1,IF(K227="T",0,"Isi Dulu"))))</f>
        <v>Isi Sasaran</v>
      </c>
      <c r="M227" s="849"/>
      <c r="N227" s="852"/>
      <c r="O227" s="517"/>
      <c r="P227" s="517"/>
      <c r="Q227" s="517"/>
      <c r="R227" s="517"/>
    </row>
    <row r="228" spans="2:18" s="527" customFormat="1" ht="15.75">
      <c r="B228" s="837"/>
      <c r="C228" s="840"/>
      <c r="D228" s="858"/>
      <c r="E228" s="855"/>
      <c r="F228" s="549">
        <v>4</v>
      </c>
      <c r="G228" s="550"/>
      <c r="H228" s="598" t="str">
        <f t="shared" si="4"/>
        <v>Belum Diisi</v>
      </c>
      <c r="I228" s="592" t="s">
        <v>26</v>
      </c>
      <c r="J228" s="593" t="str">
        <f>IF($D$225="Y/T","Isi Sasaran",IF($E$225=0,0,IF(I228="Y",1,IF(I228="T",0,"Isi Dulu"))))</f>
        <v>Isi Sasaran</v>
      </c>
      <c r="K228" s="592" t="s">
        <v>26</v>
      </c>
      <c r="L228" s="593" t="str">
        <f>IF($D$225="Y/T","Isi Sasaran",IF($E$225=0,0,IF(K228="Y",1,IF(K228="T",0,"Isi Dulu"))))</f>
        <v>Isi Sasaran</v>
      </c>
      <c r="M228" s="849"/>
      <c r="N228" s="852"/>
      <c r="O228" s="517"/>
      <c r="P228" s="517"/>
      <c r="Q228" s="517"/>
      <c r="R228" s="517"/>
    </row>
    <row r="229" spans="2:18" s="527" customFormat="1" ht="15.75">
      <c r="B229" s="838"/>
      <c r="C229" s="841"/>
      <c r="D229" s="859"/>
      <c r="E229" s="856"/>
      <c r="F229" s="569">
        <v>5</v>
      </c>
      <c r="G229" s="570"/>
      <c r="H229" s="599" t="str">
        <f t="shared" si="4"/>
        <v>Belum Diisi</v>
      </c>
      <c r="I229" s="595" t="s">
        <v>26</v>
      </c>
      <c r="J229" s="596" t="str">
        <f>IF($D$225="Y/T","Isi Sasaran",IF($E$225=0,0,IF(I229="Y",1,IF(I229="T",0,"Isi Dulu"))))</f>
        <v>Isi Sasaran</v>
      </c>
      <c r="K229" s="595" t="s">
        <v>26</v>
      </c>
      <c r="L229" s="596" t="str">
        <f>IF($D$225="Y/T","Isi Sasaran",IF($E$225=0,0,IF(K229="Y",1,IF(K229="T",0,"Isi Dulu"))))</f>
        <v>Isi Sasaran</v>
      </c>
      <c r="M229" s="850"/>
      <c r="N229" s="853"/>
      <c r="O229" s="517"/>
      <c r="P229" s="517"/>
      <c r="Q229" s="517"/>
      <c r="R229" s="517"/>
    </row>
    <row r="230" spans="2:18" s="527" customFormat="1" ht="15.75">
      <c r="B230" s="836">
        <v>5</v>
      </c>
      <c r="C230" s="839"/>
      <c r="D230" s="857" t="s">
        <v>26</v>
      </c>
      <c r="E230" s="854" t="str">
        <f>IF(D230="Y",1,IF(D230="T",0,IF(D230="Y/T","Belum diisi","Error")))</f>
        <v>Belum diisi</v>
      </c>
      <c r="F230" s="528">
        <v>1</v>
      </c>
      <c r="G230" s="529"/>
      <c r="H230" s="600" t="str">
        <f t="shared" si="4"/>
        <v>Belum Diisi</v>
      </c>
      <c r="I230" s="590" t="s">
        <v>26</v>
      </c>
      <c r="J230" s="591" t="str">
        <f>IF($D$230="Y/T","Isi Sasaran",IF($E$230=0,0,IF(I230="Y",1,IF(I230="T",0,"Isi Dulu"))))</f>
        <v>Isi Sasaran</v>
      </c>
      <c r="K230" s="590" t="s">
        <v>26</v>
      </c>
      <c r="L230" s="591" t="str">
        <f>IF($D$230="Y/T","Isi Sasaran",IF($E$230=0,0,IF(K230="Y",1,IF(K230="T",0,"Isi Dulu"))))</f>
        <v>Isi Sasaran</v>
      </c>
      <c r="M230" s="848" t="s">
        <v>26</v>
      </c>
      <c r="N230" s="851" t="str">
        <f>IF(M230="Y",1,IF(M230="T",0,IF(M230="Y/T","Belum diisi","Error")))</f>
        <v>Belum diisi</v>
      </c>
      <c r="O230" s="517"/>
      <c r="P230" s="517"/>
      <c r="Q230" s="517"/>
      <c r="R230" s="517"/>
    </row>
    <row r="231" spans="2:18" s="527" customFormat="1" ht="15.75">
      <c r="B231" s="837"/>
      <c r="C231" s="840"/>
      <c r="D231" s="858"/>
      <c r="E231" s="855"/>
      <c r="F231" s="549">
        <v>2</v>
      </c>
      <c r="G231" s="550"/>
      <c r="H231" s="598" t="str">
        <f t="shared" si="4"/>
        <v>Belum Diisi</v>
      </c>
      <c r="I231" s="592" t="s">
        <v>26</v>
      </c>
      <c r="J231" s="593" t="str">
        <f>IF($D$230="Y/T","Isi Sasaran",IF($E$230=0,0,IF(I231="Y",1,IF(I231="T",0,"Isi Dulu"))))</f>
        <v>Isi Sasaran</v>
      </c>
      <c r="K231" s="592" t="s">
        <v>26</v>
      </c>
      <c r="L231" s="593" t="str">
        <f>IF($D$230="Y/T","Isi Sasaran",IF($E$230=0,0,IF(K231="Y",1,IF(K231="T",0,"Isi Dulu"))))</f>
        <v>Isi Sasaran</v>
      </c>
      <c r="M231" s="849"/>
      <c r="N231" s="852"/>
      <c r="O231" s="517"/>
      <c r="P231" s="517"/>
      <c r="Q231" s="517"/>
      <c r="R231" s="517"/>
    </row>
    <row r="232" spans="2:18" s="527" customFormat="1" ht="15.75">
      <c r="B232" s="837"/>
      <c r="C232" s="840"/>
      <c r="D232" s="858"/>
      <c r="E232" s="855"/>
      <c r="F232" s="549">
        <v>3</v>
      </c>
      <c r="G232" s="550"/>
      <c r="H232" s="598" t="str">
        <f t="shared" si="4"/>
        <v>Belum Diisi</v>
      </c>
      <c r="I232" s="592" t="s">
        <v>26</v>
      </c>
      <c r="J232" s="593" t="str">
        <f>IF($D$230="Y/T","Isi Sasaran",IF($E$230=0,0,IF(I232="Y",1,IF(I232="T",0,"Isi Dulu"))))</f>
        <v>Isi Sasaran</v>
      </c>
      <c r="K232" s="592" t="s">
        <v>26</v>
      </c>
      <c r="L232" s="593" t="str">
        <f>IF($D$230="Y/T","Isi Sasaran",IF($E$230=0,0,IF(K232="Y",1,IF(K232="T",0,"Isi Dulu"))))</f>
        <v>Isi Sasaran</v>
      </c>
      <c r="M232" s="849"/>
      <c r="N232" s="852"/>
      <c r="O232" s="517"/>
      <c r="P232" s="517"/>
      <c r="Q232" s="517"/>
      <c r="R232" s="517"/>
    </row>
    <row r="233" spans="2:18" s="527" customFormat="1" ht="15.75">
      <c r="B233" s="837"/>
      <c r="C233" s="840"/>
      <c r="D233" s="858"/>
      <c r="E233" s="855"/>
      <c r="F233" s="549">
        <v>4</v>
      </c>
      <c r="G233" s="550"/>
      <c r="H233" s="598" t="str">
        <f t="shared" si="4"/>
        <v>Belum Diisi</v>
      </c>
      <c r="I233" s="592" t="s">
        <v>26</v>
      </c>
      <c r="J233" s="593" t="str">
        <f>IF($D$230="Y/T","Isi Sasaran",IF($E$230=0,0,IF(I233="Y",1,IF(I233="T",0,"Isi Dulu"))))</f>
        <v>Isi Sasaran</v>
      </c>
      <c r="K233" s="592" t="s">
        <v>26</v>
      </c>
      <c r="L233" s="593" t="str">
        <f>IF($D$230="Y/T","Isi Sasaran",IF($E$230=0,0,IF(K233="Y",1,IF(K233="T",0,"Isi Dulu"))))</f>
        <v>Isi Sasaran</v>
      </c>
      <c r="M233" s="849"/>
      <c r="N233" s="852"/>
      <c r="O233" s="517"/>
      <c r="P233" s="517"/>
      <c r="Q233" s="517"/>
      <c r="R233" s="517"/>
    </row>
    <row r="234" spans="2:18" s="527" customFormat="1" ht="15.75">
      <c r="B234" s="838"/>
      <c r="C234" s="841"/>
      <c r="D234" s="859"/>
      <c r="E234" s="856"/>
      <c r="F234" s="569">
        <v>5</v>
      </c>
      <c r="G234" s="570"/>
      <c r="H234" s="599" t="str">
        <f t="shared" si="4"/>
        <v>Belum Diisi</v>
      </c>
      <c r="I234" s="595" t="s">
        <v>26</v>
      </c>
      <c r="J234" s="596" t="str">
        <f>IF($D$230="Y/T","Isi Sasaran",IF($E$230=0,0,IF(I234="Y",1,IF(I234="T",0,"Isi Dulu"))))</f>
        <v>Isi Sasaran</v>
      </c>
      <c r="K234" s="595" t="s">
        <v>26</v>
      </c>
      <c r="L234" s="596" t="str">
        <f>IF($D$230="Y/T","Isi Sasaran",IF($E$230=0,0,IF(K234="Y",1,IF(K234="T",0,"Isi Dulu"))))</f>
        <v>Isi Sasaran</v>
      </c>
      <c r="M234" s="850"/>
      <c r="N234" s="853"/>
      <c r="O234" s="517"/>
      <c r="P234" s="517"/>
      <c r="Q234" s="517"/>
      <c r="R234" s="517"/>
    </row>
    <row r="235" spans="2:18" s="527" customFormat="1" ht="15.75">
      <c r="B235" s="836">
        <v>6</v>
      </c>
      <c r="C235" s="839"/>
      <c r="D235" s="857" t="s">
        <v>26</v>
      </c>
      <c r="E235" s="854" t="str">
        <f>IF(D235="Y",1,IF(D235="T",0,IF(D235="Y/T","Belum diisi","Error")))</f>
        <v>Belum diisi</v>
      </c>
      <c r="F235" s="528">
        <v>1</v>
      </c>
      <c r="G235" s="529"/>
      <c r="H235" s="600" t="str">
        <f t="shared" si="4"/>
        <v>Belum Diisi</v>
      </c>
      <c r="I235" s="590" t="s">
        <v>26</v>
      </c>
      <c r="J235" s="591" t="str">
        <f>IF($D$235="Y/T","Isi Sasaran",IF($E$235=0,0,IF(I235="Y",1,IF(I235="T",0,"Isi Dulu"))))</f>
        <v>Isi Sasaran</v>
      </c>
      <c r="K235" s="590" t="s">
        <v>26</v>
      </c>
      <c r="L235" s="591" t="str">
        <f>IF($D$235="Y/T","Isi Sasaran",IF($E$235=0,0,IF(K235="Y",1,IF(K235="T",0,"Isi Dulu"))))</f>
        <v>Isi Sasaran</v>
      </c>
      <c r="M235" s="848" t="s">
        <v>26</v>
      </c>
      <c r="N235" s="851" t="str">
        <f>IF(M235="Y",1,IF(M235="T",0,IF(M235="Y/T","Belum diisi","Error")))</f>
        <v>Belum diisi</v>
      </c>
      <c r="O235" s="517"/>
      <c r="P235" s="517"/>
      <c r="Q235" s="517"/>
      <c r="R235" s="517"/>
    </row>
    <row r="236" spans="2:18" s="527" customFormat="1" ht="15.75">
      <c r="B236" s="837"/>
      <c r="C236" s="840"/>
      <c r="D236" s="858"/>
      <c r="E236" s="855"/>
      <c r="F236" s="549">
        <v>2</v>
      </c>
      <c r="G236" s="550"/>
      <c r="H236" s="598" t="str">
        <f t="shared" si="4"/>
        <v>Belum Diisi</v>
      </c>
      <c r="I236" s="592" t="s">
        <v>26</v>
      </c>
      <c r="J236" s="593" t="str">
        <f>IF($D$235="Y/T","Isi Sasaran",IF($E$235=0,0,IF(I236="Y",1,IF(I236="T",0,"Isi Dulu"))))</f>
        <v>Isi Sasaran</v>
      </c>
      <c r="K236" s="592" t="s">
        <v>26</v>
      </c>
      <c r="L236" s="593" t="str">
        <f>IF($D$235="Y/T","Isi Sasaran",IF($E$235=0,0,IF(K236="Y",1,IF(K236="T",0,"Isi Dulu"))))</f>
        <v>Isi Sasaran</v>
      </c>
      <c r="M236" s="849"/>
      <c r="N236" s="852"/>
      <c r="O236" s="517"/>
      <c r="P236" s="517"/>
      <c r="Q236" s="517"/>
      <c r="R236" s="517"/>
    </row>
    <row r="237" spans="2:18" s="527" customFormat="1" ht="15.75">
      <c r="B237" s="837"/>
      <c r="C237" s="840"/>
      <c r="D237" s="858"/>
      <c r="E237" s="855"/>
      <c r="F237" s="549">
        <v>3</v>
      </c>
      <c r="G237" s="550"/>
      <c r="H237" s="598" t="str">
        <f t="shared" si="4"/>
        <v>Belum Diisi</v>
      </c>
      <c r="I237" s="592" t="s">
        <v>26</v>
      </c>
      <c r="J237" s="593" t="str">
        <f>IF($D$235="Y/T","Isi Sasaran",IF($E$235=0,0,IF(I237="Y",1,IF(I237="T",0,"Isi Dulu"))))</f>
        <v>Isi Sasaran</v>
      </c>
      <c r="K237" s="592" t="s">
        <v>26</v>
      </c>
      <c r="L237" s="593" t="str">
        <f>IF($D$235="Y/T","Isi Sasaran",IF($E$235=0,0,IF(K237="Y",1,IF(K237="T",0,"Isi Dulu"))))</f>
        <v>Isi Sasaran</v>
      </c>
      <c r="M237" s="849"/>
      <c r="N237" s="852"/>
      <c r="O237" s="517"/>
      <c r="P237" s="517"/>
      <c r="Q237" s="517"/>
      <c r="R237" s="517"/>
    </row>
    <row r="238" spans="2:18" s="527" customFormat="1" ht="15.75">
      <c r="B238" s="837"/>
      <c r="C238" s="840"/>
      <c r="D238" s="858"/>
      <c r="E238" s="855"/>
      <c r="F238" s="549">
        <v>4</v>
      </c>
      <c r="G238" s="550"/>
      <c r="H238" s="598" t="str">
        <f t="shared" si="4"/>
        <v>Belum Diisi</v>
      </c>
      <c r="I238" s="592" t="s">
        <v>26</v>
      </c>
      <c r="J238" s="593" t="str">
        <f>IF($D$235="Y/T","Isi Sasaran",IF($E$235=0,0,IF(I238="Y",1,IF(I238="T",0,"Isi Dulu"))))</f>
        <v>Isi Sasaran</v>
      </c>
      <c r="K238" s="592" t="s">
        <v>26</v>
      </c>
      <c r="L238" s="593" t="str">
        <f>IF($D$235="Y/T","Isi Sasaran",IF($E$235=0,0,IF(K238="Y",1,IF(K238="T",0,"Isi Dulu"))))</f>
        <v>Isi Sasaran</v>
      </c>
      <c r="M238" s="849"/>
      <c r="N238" s="852"/>
      <c r="O238" s="517"/>
      <c r="P238" s="517"/>
      <c r="Q238" s="517"/>
      <c r="R238" s="517"/>
    </row>
    <row r="239" spans="2:18" s="527" customFormat="1" ht="15.75">
      <c r="B239" s="838"/>
      <c r="C239" s="841"/>
      <c r="D239" s="859"/>
      <c r="E239" s="856"/>
      <c r="F239" s="569">
        <v>5</v>
      </c>
      <c r="G239" s="570"/>
      <c r="H239" s="599" t="str">
        <f t="shared" si="4"/>
        <v>Belum Diisi</v>
      </c>
      <c r="I239" s="595" t="s">
        <v>26</v>
      </c>
      <c r="J239" s="596" t="str">
        <f>IF($D$235="Y/T","Isi Sasaran",IF($E$235=0,0,IF(I239="Y",1,IF(I239="T",0,"Isi Dulu"))))</f>
        <v>Isi Sasaran</v>
      </c>
      <c r="K239" s="595" t="s">
        <v>26</v>
      </c>
      <c r="L239" s="596" t="str">
        <f>IF($D$235="Y/T","Isi Sasaran",IF($E$235=0,0,IF(K239="Y",1,IF(K239="T",0,"Isi Dulu"))))</f>
        <v>Isi Sasaran</v>
      </c>
      <c r="M239" s="850"/>
      <c r="N239" s="853"/>
      <c r="O239" s="517"/>
      <c r="P239" s="517"/>
      <c r="Q239" s="517"/>
      <c r="R239" s="517"/>
    </row>
    <row r="240" spans="2:18" s="527" customFormat="1" ht="15.75">
      <c r="B240" s="836">
        <v>7</v>
      </c>
      <c r="C240" s="839"/>
      <c r="D240" s="857" t="s">
        <v>26</v>
      </c>
      <c r="E240" s="854" t="str">
        <f>IF(D240="Y",1,IF(D240="T",0,IF(D240="Y/T","Belum diisi","Error")))</f>
        <v>Belum diisi</v>
      </c>
      <c r="F240" s="528">
        <v>1</v>
      </c>
      <c r="G240" s="529"/>
      <c r="H240" s="600" t="str">
        <f t="shared" si="4"/>
        <v>Belum Diisi</v>
      </c>
      <c r="I240" s="590" t="s">
        <v>26</v>
      </c>
      <c r="J240" s="591" t="str">
        <f>IF($D$240="Y/T","Isi Sasaran",IF($E$240=0,0,IF(I240="Y",1,IF(I240="T",0,"Isi Dulu"))))</f>
        <v>Isi Sasaran</v>
      </c>
      <c r="K240" s="590" t="s">
        <v>26</v>
      </c>
      <c r="L240" s="591" t="str">
        <f>IF($D$240="Y/T","Isi Sasaran",IF($E$240=0,0,IF(K240="Y",1,IF(K240="T",0,"Isi Dulu"))))</f>
        <v>Isi Sasaran</v>
      </c>
      <c r="M240" s="848" t="s">
        <v>26</v>
      </c>
      <c r="N240" s="851" t="str">
        <f>IF(M240="Y",1,IF(M240="T",0,IF(M240="Y/T","Belum diisi","Error")))</f>
        <v>Belum diisi</v>
      </c>
      <c r="O240" s="517"/>
      <c r="P240" s="517"/>
      <c r="Q240" s="517"/>
      <c r="R240" s="517"/>
    </row>
    <row r="241" spans="2:18" s="527" customFormat="1" ht="15.75">
      <c r="B241" s="837"/>
      <c r="C241" s="840"/>
      <c r="D241" s="858"/>
      <c r="E241" s="855"/>
      <c r="F241" s="549">
        <v>2</v>
      </c>
      <c r="G241" s="550"/>
      <c r="H241" s="598" t="str">
        <f t="shared" si="4"/>
        <v>Belum Diisi</v>
      </c>
      <c r="I241" s="592" t="s">
        <v>26</v>
      </c>
      <c r="J241" s="593" t="str">
        <f>IF($D$240="Y/T","Isi Sasaran",IF($E$240=0,0,IF(I241="Y",1,IF(I241="T",0,"Isi Dulu"))))</f>
        <v>Isi Sasaran</v>
      </c>
      <c r="K241" s="592" t="s">
        <v>26</v>
      </c>
      <c r="L241" s="593" t="str">
        <f>IF($D$240="Y/T","Isi Sasaran",IF($E$240=0,0,IF(K241="Y",1,IF(K241="T",0,"Isi Dulu"))))</f>
        <v>Isi Sasaran</v>
      </c>
      <c r="M241" s="849"/>
      <c r="N241" s="852"/>
      <c r="O241" s="517"/>
      <c r="P241" s="517"/>
      <c r="Q241" s="517"/>
      <c r="R241" s="517"/>
    </row>
    <row r="242" spans="2:18" s="527" customFormat="1" ht="15.75">
      <c r="B242" s="837"/>
      <c r="C242" s="840"/>
      <c r="D242" s="858"/>
      <c r="E242" s="855"/>
      <c r="F242" s="549">
        <v>3</v>
      </c>
      <c r="G242" s="550"/>
      <c r="H242" s="598" t="str">
        <f t="shared" si="4"/>
        <v>Belum Diisi</v>
      </c>
      <c r="I242" s="592" t="s">
        <v>26</v>
      </c>
      <c r="J242" s="593" t="str">
        <f>IF($D$240="Y/T","Isi Sasaran",IF($E$240=0,0,IF(I242="Y",1,IF(I242="T",0,"Isi Dulu"))))</f>
        <v>Isi Sasaran</v>
      </c>
      <c r="K242" s="592" t="s">
        <v>26</v>
      </c>
      <c r="L242" s="593" t="str">
        <f>IF($D$240="Y/T","Isi Sasaran",IF($E$240=0,0,IF(K242="Y",1,IF(K242="T",0,"Isi Dulu"))))</f>
        <v>Isi Sasaran</v>
      </c>
      <c r="M242" s="849"/>
      <c r="N242" s="852"/>
      <c r="O242" s="517"/>
      <c r="P242" s="517"/>
      <c r="Q242" s="517"/>
      <c r="R242" s="517"/>
    </row>
    <row r="243" spans="2:18" s="527" customFormat="1" ht="15.75">
      <c r="B243" s="837"/>
      <c r="C243" s="840"/>
      <c r="D243" s="858"/>
      <c r="E243" s="855"/>
      <c r="F243" s="549">
        <v>4</v>
      </c>
      <c r="G243" s="550"/>
      <c r="H243" s="598" t="str">
        <f t="shared" si="4"/>
        <v>Belum Diisi</v>
      </c>
      <c r="I243" s="592" t="s">
        <v>26</v>
      </c>
      <c r="J243" s="593" t="str">
        <f>IF($D$240="Y/T","Isi Sasaran",IF($E$240=0,0,IF(I243="Y",1,IF(I243="T",0,"Isi Dulu"))))</f>
        <v>Isi Sasaran</v>
      </c>
      <c r="K243" s="592" t="s">
        <v>26</v>
      </c>
      <c r="L243" s="593" t="str">
        <f>IF($D$240="Y/T","Isi Sasaran",IF($E$240=0,0,IF(K243="Y",1,IF(K243="T",0,"Isi Dulu"))))</f>
        <v>Isi Sasaran</v>
      </c>
      <c r="M243" s="849"/>
      <c r="N243" s="852"/>
      <c r="O243" s="517"/>
      <c r="P243" s="517"/>
      <c r="Q243" s="517"/>
      <c r="R243" s="517"/>
    </row>
    <row r="244" spans="2:18" s="527" customFormat="1" ht="15.75">
      <c r="B244" s="838"/>
      <c r="C244" s="841"/>
      <c r="D244" s="859"/>
      <c r="E244" s="856"/>
      <c r="F244" s="569">
        <v>5</v>
      </c>
      <c r="G244" s="570"/>
      <c r="H244" s="599" t="str">
        <f t="shared" si="4"/>
        <v>Belum Diisi</v>
      </c>
      <c r="I244" s="595" t="s">
        <v>26</v>
      </c>
      <c r="J244" s="596" t="str">
        <f>IF($D$240="Y/T","Isi Sasaran",IF($E$240=0,0,IF(I244="Y",1,IF(I244="T",0,"Isi Dulu"))))</f>
        <v>Isi Sasaran</v>
      </c>
      <c r="K244" s="595" t="s">
        <v>26</v>
      </c>
      <c r="L244" s="596" t="str">
        <f>IF($D$240="Y/T","Isi Sasaran",IF($E$240=0,0,IF(K244="Y",1,IF(K244="T",0,"Isi Dulu"))))</f>
        <v>Isi Sasaran</v>
      </c>
      <c r="M244" s="850"/>
      <c r="N244" s="853"/>
      <c r="O244" s="517"/>
      <c r="P244" s="517"/>
      <c r="Q244" s="517"/>
      <c r="R244" s="517"/>
    </row>
    <row r="245" spans="2:18" s="527" customFormat="1" ht="15.75">
      <c r="B245" s="836">
        <v>8</v>
      </c>
      <c r="C245" s="839"/>
      <c r="D245" s="857" t="s">
        <v>26</v>
      </c>
      <c r="E245" s="854" t="str">
        <f>IF(D245="Y",1,IF(D245="T",0,IF(D245="Y/T","Belum diisi","Error")))</f>
        <v>Belum diisi</v>
      </c>
      <c r="F245" s="528">
        <v>1</v>
      </c>
      <c r="G245" s="529"/>
      <c r="H245" s="600" t="str">
        <f t="shared" si="4"/>
        <v>Belum Diisi</v>
      </c>
      <c r="I245" s="590" t="s">
        <v>26</v>
      </c>
      <c r="J245" s="591" t="str">
        <f>IF($D$245="Y/T","Isi Sasaran",IF($E$245=0,0,IF(I245="Y",1,IF(I245="T",0,"Isi Dulu"))))</f>
        <v>Isi Sasaran</v>
      </c>
      <c r="K245" s="590" t="s">
        <v>26</v>
      </c>
      <c r="L245" s="591" t="str">
        <f>IF($D$245="Y/T","Isi Sasaran",IF($E$245=0,0,IF(K245="Y",1,IF(K245="T",0,"Isi Dulu"))))</f>
        <v>Isi Sasaran</v>
      </c>
      <c r="M245" s="848" t="s">
        <v>26</v>
      </c>
      <c r="N245" s="851" t="str">
        <f>IF(M245="Y",1,IF(M245="T",0,IF(M245="Y/T","Belum diisi","Error")))</f>
        <v>Belum diisi</v>
      </c>
      <c r="O245" s="517"/>
      <c r="P245" s="517"/>
      <c r="Q245" s="517"/>
      <c r="R245" s="517"/>
    </row>
    <row r="246" spans="2:18" s="527" customFormat="1" ht="15.75">
      <c r="B246" s="837"/>
      <c r="C246" s="840"/>
      <c r="D246" s="858"/>
      <c r="E246" s="855"/>
      <c r="F246" s="549">
        <v>2</v>
      </c>
      <c r="G246" s="550"/>
      <c r="H246" s="598" t="str">
        <f t="shared" si="4"/>
        <v>Belum Diisi</v>
      </c>
      <c r="I246" s="592" t="s">
        <v>26</v>
      </c>
      <c r="J246" s="593" t="str">
        <f>IF($D$245="Y/T","Isi Sasaran",IF($E$245=0,0,IF(I246="Y",1,IF(I246="T",0,"Isi Dulu"))))</f>
        <v>Isi Sasaran</v>
      </c>
      <c r="K246" s="592" t="s">
        <v>26</v>
      </c>
      <c r="L246" s="593" t="str">
        <f>IF($D$245="Y/T","Isi Sasaran",IF($E$245=0,0,IF(K246="Y",1,IF(K246="T",0,"Isi Dulu"))))</f>
        <v>Isi Sasaran</v>
      </c>
      <c r="M246" s="849"/>
      <c r="N246" s="852"/>
      <c r="O246" s="517"/>
      <c r="P246" s="517"/>
      <c r="Q246" s="517"/>
      <c r="R246" s="517"/>
    </row>
    <row r="247" spans="2:18" s="527" customFormat="1" ht="15.75">
      <c r="B247" s="837"/>
      <c r="C247" s="840"/>
      <c r="D247" s="858"/>
      <c r="E247" s="855"/>
      <c r="F247" s="549">
        <v>3</v>
      </c>
      <c r="G247" s="550"/>
      <c r="H247" s="598" t="str">
        <f t="shared" si="4"/>
        <v>Belum Diisi</v>
      </c>
      <c r="I247" s="592" t="s">
        <v>26</v>
      </c>
      <c r="J247" s="593" t="str">
        <f>IF($D$245="Y/T","Isi Sasaran",IF($E$245=0,0,IF(I247="Y",1,IF(I247="T",0,"Isi Dulu"))))</f>
        <v>Isi Sasaran</v>
      </c>
      <c r="K247" s="592" t="s">
        <v>26</v>
      </c>
      <c r="L247" s="593" t="str">
        <f>IF($D$245="Y/T","Isi Sasaran",IF($E$245=0,0,IF(K247="Y",1,IF(K247="T",0,"Isi Dulu"))))</f>
        <v>Isi Sasaran</v>
      </c>
      <c r="M247" s="849"/>
      <c r="N247" s="852"/>
      <c r="O247" s="517"/>
      <c r="P247" s="517"/>
      <c r="Q247" s="517"/>
      <c r="R247" s="517"/>
    </row>
    <row r="248" spans="2:18" s="527" customFormat="1" ht="15.75">
      <c r="B248" s="837"/>
      <c r="C248" s="840"/>
      <c r="D248" s="858"/>
      <c r="E248" s="855"/>
      <c r="F248" s="549">
        <v>4</v>
      </c>
      <c r="G248" s="550"/>
      <c r="H248" s="598" t="str">
        <f t="shared" si="4"/>
        <v>Belum Diisi</v>
      </c>
      <c r="I248" s="592" t="s">
        <v>26</v>
      </c>
      <c r="J248" s="593" t="str">
        <f>IF($D$245="Y/T","Isi Sasaran",IF($E$245=0,0,IF(I248="Y",1,IF(I248="T",0,"Isi Dulu"))))</f>
        <v>Isi Sasaran</v>
      </c>
      <c r="K248" s="592" t="s">
        <v>26</v>
      </c>
      <c r="L248" s="593" t="str">
        <f>IF($D$245="Y/T","Isi Sasaran",IF($E$245=0,0,IF(K248="Y",1,IF(K248="T",0,"Isi Dulu"))))</f>
        <v>Isi Sasaran</v>
      </c>
      <c r="M248" s="849"/>
      <c r="N248" s="852"/>
      <c r="O248" s="517"/>
      <c r="P248" s="517"/>
      <c r="Q248" s="517"/>
      <c r="R248" s="517"/>
    </row>
    <row r="249" spans="2:18" s="527" customFormat="1" ht="15.75">
      <c r="B249" s="838"/>
      <c r="C249" s="841"/>
      <c r="D249" s="859"/>
      <c r="E249" s="856"/>
      <c r="F249" s="569">
        <v>5</v>
      </c>
      <c r="G249" s="570"/>
      <c r="H249" s="599" t="str">
        <f t="shared" si="4"/>
        <v>Belum Diisi</v>
      </c>
      <c r="I249" s="595" t="s">
        <v>26</v>
      </c>
      <c r="J249" s="596" t="str">
        <f>IF($D$245="Y/T","Isi Sasaran",IF($E$245=0,0,IF(I249="Y",1,IF(I249="T",0,"Isi Dulu"))))</f>
        <v>Isi Sasaran</v>
      </c>
      <c r="K249" s="595" t="s">
        <v>26</v>
      </c>
      <c r="L249" s="596" t="str">
        <f>IF($D$245="Y/T","Isi Sasaran",IF($E$245=0,0,IF(K249="Y",1,IF(K249="T",0,"Isi Dulu"))))</f>
        <v>Isi Sasaran</v>
      </c>
      <c r="M249" s="850"/>
      <c r="N249" s="853"/>
      <c r="O249" s="517"/>
      <c r="P249" s="517"/>
      <c r="Q249" s="517"/>
      <c r="R249" s="517"/>
    </row>
    <row r="250" spans="2:18" s="527" customFormat="1" ht="15.75">
      <c r="B250" s="836">
        <v>9</v>
      </c>
      <c r="C250" s="839"/>
      <c r="D250" s="857" t="s">
        <v>26</v>
      </c>
      <c r="E250" s="854" t="str">
        <f>IF(D250="Y",1,IF(D250="T",0,IF(D250="Y/T","Belum diisi","Error")))</f>
        <v>Belum diisi</v>
      </c>
      <c r="F250" s="528">
        <v>1</v>
      </c>
      <c r="G250" s="529"/>
      <c r="H250" s="600" t="str">
        <f t="shared" si="4"/>
        <v>Belum Diisi</v>
      </c>
      <c r="I250" s="590" t="s">
        <v>26</v>
      </c>
      <c r="J250" s="591" t="str">
        <f>IF($D$250="Y/T","Isi Sasaran",IF($E$250=0,0,IF(I250="Y",1,IF(I250="T",0,"Isi Dulu"))))</f>
        <v>Isi Sasaran</v>
      </c>
      <c r="K250" s="590" t="s">
        <v>26</v>
      </c>
      <c r="L250" s="591" t="str">
        <f>IF($D$250="Y/T","Isi Sasaran",IF($E$250=0,0,IF(K250="Y",1,IF(K250="T",0,"Isi Dulu"))))</f>
        <v>Isi Sasaran</v>
      </c>
      <c r="M250" s="848" t="s">
        <v>26</v>
      </c>
      <c r="N250" s="851" t="str">
        <f>IF(M250="Y",1,IF(M250="T",0,IF(M250="Y/T","Belum diisi","Error")))</f>
        <v>Belum diisi</v>
      </c>
      <c r="O250" s="517"/>
      <c r="P250" s="517"/>
      <c r="Q250" s="517"/>
      <c r="R250" s="517"/>
    </row>
    <row r="251" spans="2:18" s="527" customFormat="1" ht="15.75">
      <c r="B251" s="837"/>
      <c r="C251" s="840"/>
      <c r="D251" s="858"/>
      <c r="E251" s="855"/>
      <c r="F251" s="549">
        <v>2</v>
      </c>
      <c r="G251" s="550"/>
      <c r="H251" s="598" t="str">
        <f t="shared" si="4"/>
        <v>Belum Diisi</v>
      </c>
      <c r="I251" s="592" t="s">
        <v>26</v>
      </c>
      <c r="J251" s="593" t="str">
        <f>IF($D$250="Y/T","Isi Sasaran",IF($E$250=0,0,IF(I251="Y",1,IF(I251="T",0,"Isi Dulu"))))</f>
        <v>Isi Sasaran</v>
      </c>
      <c r="K251" s="592" t="s">
        <v>26</v>
      </c>
      <c r="L251" s="593" t="str">
        <f>IF($D$250="Y/T","Isi Sasaran",IF($E$250=0,0,IF(K251="Y",1,IF(K251="T",0,"Isi Dulu"))))</f>
        <v>Isi Sasaran</v>
      </c>
      <c r="M251" s="849"/>
      <c r="N251" s="852"/>
      <c r="O251" s="517"/>
      <c r="P251" s="517"/>
      <c r="Q251" s="517"/>
      <c r="R251" s="517"/>
    </row>
    <row r="252" spans="2:18" s="527" customFormat="1" ht="15.75">
      <c r="B252" s="837"/>
      <c r="C252" s="840"/>
      <c r="D252" s="858"/>
      <c r="E252" s="855"/>
      <c r="F252" s="549">
        <v>3</v>
      </c>
      <c r="G252" s="550"/>
      <c r="H252" s="598" t="str">
        <f t="shared" si="4"/>
        <v>Belum Diisi</v>
      </c>
      <c r="I252" s="592" t="s">
        <v>26</v>
      </c>
      <c r="J252" s="593" t="str">
        <f>IF($D$250="Y/T","Isi Sasaran",IF($E$250=0,0,IF(I252="Y",1,IF(I252="T",0,"Isi Dulu"))))</f>
        <v>Isi Sasaran</v>
      </c>
      <c r="K252" s="592" t="s">
        <v>26</v>
      </c>
      <c r="L252" s="593" t="str">
        <f>IF($D$250="Y/T","Isi Sasaran",IF($E$250=0,0,IF(K252="Y",1,IF(K252="T",0,"Isi Dulu"))))</f>
        <v>Isi Sasaran</v>
      </c>
      <c r="M252" s="849"/>
      <c r="N252" s="852"/>
      <c r="O252" s="517"/>
      <c r="P252" s="517"/>
      <c r="Q252" s="517"/>
      <c r="R252" s="517"/>
    </row>
    <row r="253" spans="2:18" s="527" customFormat="1" ht="15.75">
      <c r="B253" s="837"/>
      <c r="C253" s="840"/>
      <c r="D253" s="858"/>
      <c r="E253" s="855"/>
      <c r="F253" s="549">
        <v>4</v>
      </c>
      <c r="G253" s="550"/>
      <c r="H253" s="598" t="str">
        <f t="shared" si="4"/>
        <v>Belum Diisi</v>
      </c>
      <c r="I253" s="592" t="s">
        <v>26</v>
      </c>
      <c r="J253" s="593" t="str">
        <f>IF($D$250="Y/T","Isi Sasaran",IF($E$250=0,0,IF(I253="Y",1,IF(I253="T",0,"Isi Dulu"))))</f>
        <v>Isi Sasaran</v>
      </c>
      <c r="K253" s="592" t="s">
        <v>26</v>
      </c>
      <c r="L253" s="593" t="str">
        <f>IF($D$250="Y/T","Isi Sasaran",IF($E$250=0,0,IF(K253="Y",1,IF(K253="T",0,"Isi Dulu"))))</f>
        <v>Isi Sasaran</v>
      </c>
      <c r="M253" s="849"/>
      <c r="N253" s="852"/>
      <c r="O253" s="517"/>
      <c r="P253" s="517"/>
      <c r="Q253" s="517"/>
      <c r="R253" s="517"/>
    </row>
    <row r="254" spans="2:18" s="527" customFormat="1" ht="15.75">
      <c r="B254" s="838"/>
      <c r="C254" s="841"/>
      <c r="D254" s="859"/>
      <c r="E254" s="856"/>
      <c r="F254" s="569">
        <v>5</v>
      </c>
      <c r="G254" s="570"/>
      <c r="H254" s="599" t="str">
        <f t="shared" si="4"/>
        <v>Belum Diisi</v>
      </c>
      <c r="I254" s="595" t="s">
        <v>26</v>
      </c>
      <c r="J254" s="596" t="str">
        <f>IF($D$250="Y/T","Isi Sasaran",IF($E$250=0,0,IF(I254="Y",1,IF(I254="T",0,"Isi Dulu"))))</f>
        <v>Isi Sasaran</v>
      </c>
      <c r="K254" s="595" t="s">
        <v>26</v>
      </c>
      <c r="L254" s="596" t="str">
        <f>IF($D$250="Y/T","Isi Sasaran",IF($E$250=0,0,IF(K254="Y",1,IF(K254="T",0,"Isi Dulu"))))</f>
        <v>Isi Sasaran</v>
      </c>
      <c r="M254" s="850"/>
      <c r="N254" s="853"/>
      <c r="O254" s="517"/>
      <c r="P254" s="517"/>
      <c r="Q254" s="517"/>
      <c r="R254" s="517"/>
    </row>
    <row r="255" spans="2:18" s="527" customFormat="1" ht="15.75">
      <c r="B255" s="836">
        <v>10</v>
      </c>
      <c r="C255" s="839"/>
      <c r="D255" s="857" t="s">
        <v>26</v>
      </c>
      <c r="E255" s="854" t="str">
        <f>IF(D255="Y",1,IF(D255="T",0,IF(D255="Y/T","Belum diisi","Error")))</f>
        <v>Belum diisi</v>
      </c>
      <c r="F255" s="528">
        <v>1</v>
      </c>
      <c r="G255" s="529"/>
      <c r="H255" s="600" t="str">
        <f t="shared" si="4"/>
        <v>Belum Diisi</v>
      </c>
      <c r="I255" s="590" t="s">
        <v>26</v>
      </c>
      <c r="J255" s="591" t="str">
        <f>IF($D$255="Y/T","Isi Sasaran",IF($E$255=0,0,IF(I255="Y",1,IF(I255="T",0,"Isi Dulu"))))</f>
        <v>Isi Sasaran</v>
      </c>
      <c r="K255" s="590" t="s">
        <v>26</v>
      </c>
      <c r="L255" s="591" t="str">
        <f>IF($D$255="Y/T","Isi Sasaran",IF($E$255=0,0,IF(K255="Y",1,IF(K255="T",0,"Isi Dulu"))))</f>
        <v>Isi Sasaran</v>
      </c>
      <c r="M255" s="848" t="s">
        <v>26</v>
      </c>
      <c r="N255" s="851" t="str">
        <f>IF(M255="Y",1,IF(M255="T",0,IF(M255="Y/T","Belum diisi","Error")))</f>
        <v>Belum diisi</v>
      </c>
      <c r="O255" s="517"/>
      <c r="P255" s="517"/>
      <c r="Q255" s="517"/>
      <c r="R255" s="517"/>
    </row>
    <row r="256" spans="2:18" s="527" customFormat="1" ht="15.75">
      <c r="B256" s="837"/>
      <c r="C256" s="840"/>
      <c r="D256" s="858"/>
      <c r="E256" s="855"/>
      <c r="F256" s="549">
        <v>2</v>
      </c>
      <c r="G256" s="550"/>
      <c r="H256" s="598" t="str">
        <f t="shared" si="4"/>
        <v>Belum Diisi</v>
      </c>
      <c r="I256" s="592" t="s">
        <v>26</v>
      </c>
      <c r="J256" s="593" t="str">
        <f>IF($D$255="Y/T","Isi Sasaran",IF($E$255=0,0,IF(I256="Y",1,IF(I256="T",0,"Isi Dulu"))))</f>
        <v>Isi Sasaran</v>
      </c>
      <c r="K256" s="592" t="s">
        <v>26</v>
      </c>
      <c r="L256" s="593" t="str">
        <f>IF($D$255="Y/T","Isi Sasaran",IF($E$255=0,0,IF(K256="Y",1,IF(K256="T",0,"Isi Dulu"))))</f>
        <v>Isi Sasaran</v>
      </c>
      <c r="M256" s="849"/>
      <c r="N256" s="852"/>
      <c r="O256" s="517"/>
      <c r="P256" s="517"/>
      <c r="Q256" s="517"/>
      <c r="R256" s="517"/>
    </row>
    <row r="257" spans="2:18" s="527" customFormat="1" ht="15.75">
      <c r="B257" s="837"/>
      <c r="C257" s="840"/>
      <c r="D257" s="858"/>
      <c r="E257" s="855"/>
      <c r="F257" s="549">
        <v>3</v>
      </c>
      <c r="G257" s="550"/>
      <c r="H257" s="598" t="str">
        <f t="shared" si="4"/>
        <v>Belum Diisi</v>
      </c>
      <c r="I257" s="592" t="s">
        <v>26</v>
      </c>
      <c r="J257" s="593" t="str">
        <f>IF($D$255="Y/T","Isi Sasaran",IF($E$255=0,0,IF(I257="Y",1,IF(I257="T",0,"Isi Dulu"))))</f>
        <v>Isi Sasaran</v>
      </c>
      <c r="K257" s="592" t="s">
        <v>26</v>
      </c>
      <c r="L257" s="593" t="str">
        <f>IF($D$255="Y/T","Isi Sasaran",IF($E$255=0,0,IF(K257="Y",1,IF(K257="T",0,"Isi Dulu"))))</f>
        <v>Isi Sasaran</v>
      </c>
      <c r="M257" s="849"/>
      <c r="N257" s="852"/>
      <c r="O257" s="517"/>
      <c r="P257" s="517"/>
      <c r="Q257" s="517"/>
      <c r="R257" s="517"/>
    </row>
    <row r="258" spans="2:18" s="527" customFormat="1" ht="15.75">
      <c r="B258" s="837"/>
      <c r="C258" s="840"/>
      <c r="D258" s="858"/>
      <c r="E258" s="855"/>
      <c r="F258" s="549">
        <v>4</v>
      </c>
      <c r="G258" s="550"/>
      <c r="H258" s="598" t="str">
        <f t="shared" si="4"/>
        <v>Belum Diisi</v>
      </c>
      <c r="I258" s="592" t="s">
        <v>26</v>
      </c>
      <c r="J258" s="593" t="str">
        <f>IF($D$255="Y/T","Isi Sasaran",IF($E$255=0,0,IF(I258="Y",1,IF(I258="T",0,"Isi Dulu"))))</f>
        <v>Isi Sasaran</v>
      </c>
      <c r="K258" s="592" t="s">
        <v>26</v>
      </c>
      <c r="L258" s="593" t="str">
        <f>IF($D$255="Y/T","Isi Sasaran",IF($E$255=0,0,IF(K258="Y",1,IF(K258="T",0,"Isi Dulu"))))</f>
        <v>Isi Sasaran</v>
      </c>
      <c r="M258" s="849"/>
      <c r="N258" s="852"/>
      <c r="O258" s="517"/>
      <c r="P258" s="517"/>
      <c r="Q258" s="517"/>
      <c r="R258" s="517"/>
    </row>
    <row r="259" spans="2:18" s="527" customFormat="1" ht="15.75">
      <c r="B259" s="838"/>
      <c r="C259" s="841"/>
      <c r="D259" s="859"/>
      <c r="E259" s="856"/>
      <c r="F259" s="569">
        <v>5</v>
      </c>
      <c r="G259" s="570"/>
      <c r="H259" s="599" t="str">
        <f t="shared" si="4"/>
        <v>Belum Diisi</v>
      </c>
      <c r="I259" s="595" t="s">
        <v>26</v>
      </c>
      <c r="J259" s="596" t="str">
        <f>IF($D$255="Y/T","Isi Sasaran",IF($E$255=0,0,IF(I259="Y",1,IF(I259="T",0,"Isi Dulu"))))</f>
        <v>Isi Sasaran</v>
      </c>
      <c r="K259" s="595" t="s">
        <v>26</v>
      </c>
      <c r="L259" s="596" t="str">
        <f>IF($D$255="Y/T","Isi Sasaran",IF($E$255=0,0,IF(K259="Y",1,IF(K259="T",0,"Isi Dulu"))))</f>
        <v>Isi Sasaran</v>
      </c>
      <c r="M259" s="850"/>
      <c r="N259" s="853"/>
      <c r="O259" s="517"/>
      <c r="P259" s="517"/>
      <c r="Q259" s="517"/>
      <c r="R259" s="517"/>
    </row>
    <row r="260" spans="2:18" s="527" customFormat="1" ht="15.75">
      <c r="B260" s="836">
        <v>11</v>
      </c>
      <c r="C260" s="839"/>
      <c r="D260" s="857" t="s">
        <v>26</v>
      </c>
      <c r="E260" s="854" t="str">
        <f>IF(D260="Y",1,IF(D260="T",0,IF(D260="Y/T","Belum diisi","Error")))</f>
        <v>Belum diisi</v>
      </c>
      <c r="F260" s="528">
        <v>1</v>
      </c>
      <c r="G260" s="529"/>
      <c r="H260" s="600" t="str">
        <f t="shared" si="4"/>
        <v>Belum Diisi</v>
      </c>
      <c r="I260" s="590" t="s">
        <v>26</v>
      </c>
      <c r="J260" s="591" t="str">
        <f>IF($D$260="Y/T","Isi Sasaran",IF($E$260=0,0,IF(I260="Y",1,IF(I260="T",0,"Isi Dulu"))))</f>
        <v>Isi Sasaran</v>
      </c>
      <c r="K260" s="590" t="s">
        <v>26</v>
      </c>
      <c r="L260" s="591" t="str">
        <f>IF($D$260="Y/T","Isi Sasaran",IF($E$260=0,0,IF(K260="Y",1,IF(K260="T",0,"Isi Dulu"))))</f>
        <v>Isi Sasaran</v>
      </c>
      <c r="M260" s="848" t="s">
        <v>26</v>
      </c>
      <c r="N260" s="851" t="str">
        <f>IF(M260="Y",1,IF(M260="T",0,IF(M260="Y/T","Belum diisi","Error")))</f>
        <v>Belum diisi</v>
      </c>
      <c r="O260" s="517"/>
      <c r="P260" s="517"/>
      <c r="Q260" s="517"/>
      <c r="R260" s="517"/>
    </row>
    <row r="261" spans="2:18" s="527" customFormat="1" ht="15.75">
      <c r="B261" s="837"/>
      <c r="C261" s="840"/>
      <c r="D261" s="858"/>
      <c r="E261" s="855"/>
      <c r="F261" s="549">
        <v>2</v>
      </c>
      <c r="G261" s="550"/>
      <c r="H261" s="598" t="str">
        <f t="shared" si="4"/>
        <v>Belum Diisi</v>
      </c>
      <c r="I261" s="592" t="s">
        <v>26</v>
      </c>
      <c r="J261" s="593" t="str">
        <f>IF($D$260="Y/T","Isi Sasaran",IF($E$260=0,0,IF(I261="Y",1,IF(I261="T",0,"Isi Dulu"))))</f>
        <v>Isi Sasaran</v>
      </c>
      <c r="K261" s="592" t="s">
        <v>26</v>
      </c>
      <c r="L261" s="593" t="str">
        <f>IF($D$260="Y/T","Isi Sasaran",IF($E$260=0,0,IF(K261="Y",1,IF(K261="T",0,"Isi Dulu"))))</f>
        <v>Isi Sasaran</v>
      </c>
      <c r="M261" s="849"/>
      <c r="N261" s="852"/>
      <c r="O261" s="517"/>
      <c r="P261" s="517"/>
      <c r="Q261" s="517"/>
      <c r="R261" s="517"/>
    </row>
    <row r="262" spans="2:18" s="527" customFormat="1" ht="15.75">
      <c r="B262" s="837"/>
      <c r="C262" s="840"/>
      <c r="D262" s="858"/>
      <c r="E262" s="855"/>
      <c r="F262" s="549">
        <v>3</v>
      </c>
      <c r="G262" s="550"/>
      <c r="H262" s="598" t="str">
        <f t="shared" si="4"/>
        <v>Belum Diisi</v>
      </c>
      <c r="I262" s="592" t="s">
        <v>26</v>
      </c>
      <c r="J262" s="593" t="str">
        <f>IF($D$260="Y/T","Isi Sasaran",IF($E$260=0,0,IF(I262="Y",1,IF(I262="T",0,"Isi Dulu"))))</f>
        <v>Isi Sasaran</v>
      </c>
      <c r="K262" s="592" t="s">
        <v>26</v>
      </c>
      <c r="L262" s="593" t="str">
        <f>IF($D$260="Y/T","Isi Sasaran",IF($E$260=0,0,IF(K262="Y",1,IF(K262="T",0,"Isi Dulu"))))</f>
        <v>Isi Sasaran</v>
      </c>
      <c r="M262" s="849"/>
      <c r="N262" s="852"/>
      <c r="O262" s="517"/>
      <c r="P262" s="517"/>
      <c r="Q262" s="517"/>
      <c r="R262" s="517"/>
    </row>
    <row r="263" spans="2:18" s="527" customFormat="1" ht="15.75">
      <c r="B263" s="837"/>
      <c r="C263" s="840"/>
      <c r="D263" s="858"/>
      <c r="E263" s="855"/>
      <c r="F263" s="549">
        <v>4</v>
      </c>
      <c r="G263" s="550"/>
      <c r="H263" s="598" t="str">
        <f t="shared" si="4"/>
        <v>Belum Diisi</v>
      </c>
      <c r="I263" s="592" t="s">
        <v>26</v>
      </c>
      <c r="J263" s="593" t="str">
        <f>IF($D$260="Y/T","Isi Sasaran",IF($E$260=0,0,IF(I263="Y",1,IF(I263="T",0,"Isi Dulu"))))</f>
        <v>Isi Sasaran</v>
      </c>
      <c r="K263" s="592" t="s">
        <v>26</v>
      </c>
      <c r="L263" s="593" t="str">
        <f>IF($D$260="Y/T","Isi Sasaran",IF($E$260=0,0,IF(K263="Y",1,IF(K263="T",0,"Isi Dulu"))))</f>
        <v>Isi Sasaran</v>
      </c>
      <c r="M263" s="849"/>
      <c r="N263" s="852"/>
      <c r="O263" s="517"/>
      <c r="P263" s="517"/>
      <c r="Q263" s="517"/>
      <c r="R263" s="517"/>
    </row>
    <row r="264" spans="2:18" s="527" customFormat="1" ht="15.75">
      <c r="B264" s="838"/>
      <c r="C264" s="841"/>
      <c r="D264" s="859"/>
      <c r="E264" s="856"/>
      <c r="F264" s="569">
        <v>5</v>
      </c>
      <c r="G264" s="570"/>
      <c r="H264" s="599" t="str">
        <f t="shared" si="4"/>
        <v>Belum Diisi</v>
      </c>
      <c r="I264" s="595" t="s">
        <v>26</v>
      </c>
      <c r="J264" s="596" t="str">
        <f>IF($D$260="Y/T","Isi Sasaran",IF($E$260=0,0,IF(I264="Y",1,IF(I264="T",0,"Isi Dulu"))))</f>
        <v>Isi Sasaran</v>
      </c>
      <c r="K264" s="595" t="s">
        <v>26</v>
      </c>
      <c r="L264" s="596" t="str">
        <f>IF($D$260="Y/T","Isi Sasaran",IF($E$260=0,0,IF(K264="Y",1,IF(K264="T",0,"Isi Dulu"))))</f>
        <v>Isi Sasaran</v>
      </c>
      <c r="M264" s="850"/>
      <c r="N264" s="853"/>
      <c r="O264" s="517"/>
      <c r="P264" s="517"/>
      <c r="Q264" s="517"/>
      <c r="R264" s="517"/>
    </row>
    <row r="265" spans="2:18" s="527" customFormat="1" ht="15.75">
      <c r="B265" s="836">
        <v>12</v>
      </c>
      <c r="C265" s="839"/>
      <c r="D265" s="857" t="s">
        <v>26</v>
      </c>
      <c r="E265" s="854" t="str">
        <f>IF(D265="Y",1,IF(D265="T",0,IF(D265="Y/T","Belum diisi","Error")))</f>
        <v>Belum diisi</v>
      </c>
      <c r="F265" s="528">
        <v>1</v>
      </c>
      <c r="G265" s="529"/>
      <c r="H265" s="600" t="str">
        <f t="shared" si="4"/>
        <v>Belum Diisi</v>
      </c>
      <c r="I265" s="590" t="s">
        <v>26</v>
      </c>
      <c r="J265" s="591" t="str">
        <f>IF($D$265="Y/T","Isi Sasaran",IF($E$265=0,0,IF(I265="Y",1,IF(I265="T",0,"Isi Dulu"))))</f>
        <v>Isi Sasaran</v>
      </c>
      <c r="K265" s="590" t="s">
        <v>26</v>
      </c>
      <c r="L265" s="591" t="str">
        <f>IF($D$265="Y/T","Isi Sasaran",IF($E$265=0,0,IF(K265="Y",1,IF(K265="T",0,"Isi Dulu"))))</f>
        <v>Isi Sasaran</v>
      </c>
      <c r="M265" s="848" t="s">
        <v>26</v>
      </c>
      <c r="N265" s="851" t="str">
        <f>IF(M265="Y",1,IF(M265="T",0,IF(M265="Y/T","Belum diisi","Error")))</f>
        <v>Belum diisi</v>
      </c>
      <c r="O265" s="517"/>
      <c r="P265" s="517"/>
      <c r="Q265" s="517"/>
      <c r="R265" s="517"/>
    </row>
    <row r="266" spans="2:18" s="527" customFormat="1" ht="15.75">
      <c r="B266" s="837"/>
      <c r="C266" s="840"/>
      <c r="D266" s="858"/>
      <c r="E266" s="855"/>
      <c r="F266" s="549">
        <v>2</v>
      </c>
      <c r="G266" s="550"/>
      <c r="H266" s="598" t="str">
        <f t="shared" si="4"/>
        <v>Belum Diisi</v>
      </c>
      <c r="I266" s="592" t="s">
        <v>26</v>
      </c>
      <c r="J266" s="593" t="str">
        <f>IF($D$265="Y/T","Isi Sasaran",IF($E$265=0,0,IF(I266="Y",1,IF(I266="T",0,"Isi Dulu"))))</f>
        <v>Isi Sasaran</v>
      </c>
      <c r="K266" s="592" t="s">
        <v>26</v>
      </c>
      <c r="L266" s="593" t="str">
        <f>IF($D$265="Y/T","Isi Sasaran",IF($E$265=0,0,IF(K266="Y",1,IF(K266="T",0,"Isi Dulu"))))</f>
        <v>Isi Sasaran</v>
      </c>
      <c r="M266" s="849"/>
      <c r="N266" s="852"/>
      <c r="O266" s="517"/>
      <c r="P266" s="517"/>
      <c r="Q266" s="517"/>
      <c r="R266" s="517"/>
    </row>
    <row r="267" spans="2:18" s="527" customFormat="1" ht="15.75">
      <c r="B267" s="837"/>
      <c r="C267" s="840"/>
      <c r="D267" s="858"/>
      <c r="E267" s="855"/>
      <c r="F267" s="549">
        <v>3</v>
      </c>
      <c r="G267" s="550"/>
      <c r="H267" s="598" t="str">
        <f t="shared" si="4"/>
        <v>Belum Diisi</v>
      </c>
      <c r="I267" s="592" t="s">
        <v>26</v>
      </c>
      <c r="J267" s="593" t="str">
        <f>IF($D$265="Y/T","Isi Sasaran",IF($E$265=0,0,IF(I267="Y",1,IF(I267="T",0,"Isi Dulu"))))</f>
        <v>Isi Sasaran</v>
      </c>
      <c r="K267" s="592" t="s">
        <v>26</v>
      </c>
      <c r="L267" s="593" t="str">
        <f>IF($D$265="Y/T","Isi Sasaran",IF($E$265=0,0,IF(K267="Y",1,IF(K267="T",0,"Isi Dulu"))))</f>
        <v>Isi Sasaran</v>
      </c>
      <c r="M267" s="849"/>
      <c r="N267" s="852"/>
      <c r="O267" s="517"/>
      <c r="P267" s="517"/>
      <c r="Q267" s="517"/>
      <c r="R267" s="517"/>
    </row>
    <row r="268" spans="2:18" s="527" customFormat="1" ht="15.75">
      <c r="B268" s="837"/>
      <c r="C268" s="840"/>
      <c r="D268" s="858"/>
      <c r="E268" s="855"/>
      <c r="F268" s="549">
        <v>4</v>
      </c>
      <c r="G268" s="550"/>
      <c r="H268" s="598" t="str">
        <f t="shared" si="4"/>
        <v>Belum Diisi</v>
      </c>
      <c r="I268" s="592" t="s">
        <v>26</v>
      </c>
      <c r="J268" s="593" t="str">
        <f>IF($D$265="Y/T","Isi Sasaran",IF($E$265=0,0,IF(I268="Y",1,IF(I268="T",0,"Isi Dulu"))))</f>
        <v>Isi Sasaran</v>
      </c>
      <c r="K268" s="592" t="s">
        <v>26</v>
      </c>
      <c r="L268" s="593" t="str">
        <f>IF($D$265="Y/T","Isi Sasaran",IF($E$265=0,0,IF(K268="Y",1,IF(K268="T",0,"Isi Dulu"))))</f>
        <v>Isi Sasaran</v>
      </c>
      <c r="M268" s="849"/>
      <c r="N268" s="852"/>
      <c r="O268" s="517"/>
      <c r="P268" s="517"/>
      <c r="Q268" s="517"/>
      <c r="R268" s="517"/>
    </row>
    <row r="269" spans="2:18" s="527" customFormat="1" ht="15.75">
      <c r="B269" s="838"/>
      <c r="C269" s="841"/>
      <c r="D269" s="859"/>
      <c r="E269" s="856"/>
      <c r="F269" s="569">
        <v>5</v>
      </c>
      <c r="G269" s="570"/>
      <c r="H269" s="599" t="str">
        <f t="shared" si="4"/>
        <v>Belum Diisi</v>
      </c>
      <c r="I269" s="595" t="s">
        <v>26</v>
      </c>
      <c r="J269" s="596" t="str">
        <f>IF($D$265="Y/T","Isi Sasaran",IF($E$265=0,0,IF(I269="Y",1,IF(I269="T",0,"Isi Dulu"))))</f>
        <v>Isi Sasaran</v>
      </c>
      <c r="K269" s="595" t="s">
        <v>26</v>
      </c>
      <c r="L269" s="596" t="str">
        <f>IF($D$265="Y/T","Isi Sasaran",IF($E$265=0,0,IF(K269="Y",1,IF(K269="T",0,"Isi Dulu"))))</f>
        <v>Isi Sasaran</v>
      </c>
      <c r="M269" s="850"/>
      <c r="N269" s="853"/>
      <c r="O269" s="517"/>
      <c r="P269" s="517"/>
      <c r="Q269" s="517"/>
      <c r="R269" s="517"/>
    </row>
    <row r="270" spans="2:18" s="527" customFormat="1" ht="15.75">
      <c r="B270" s="836">
        <v>13</v>
      </c>
      <c r="C270" s="839"/>
      <c r="D270" s="857" t="s">
        <v>26</v>
      </c>
      <c r="E270" s="854" t="str">
        <f>IF(D270="Y",1,IF(D270="T",0,IF(D270="Y/T","Belum diisi","Error")))</f>
        <v>Belum diisi</v>
      </c>
      <c r="F270" s="528">
        <v>1</v>
      </c>
      <c r="G270" s="529"/>
      <c r="H270" s="600" t="str">
        <f t="shared" si="4"/>
        <v>Belum Diisi</v>
      </c>
      <c r="I270" s="590" t="s">
        <v>26</v>
      </c>
      <c r="J270" s="591" t="str">
        <f>IF($D$270="Y/T","Isi Sasaran",IF($E$270=0,0,IF(I270="Y",1,IF(I270="T",0,"Isi Dulu"))))</f>
        <v>Isi Sasaran</v>
      </c>
      <c r="K270" s="590" t="s">
        <v>26</v>
      </c>
      <c r="L270" s="591" t="str">
        <f>IF($D$270="Y/T","Isi Sasaran",IF($E$270=0,0,IF(K270="Y",1,IF(K270="T",0,"Isi Dulu"))))</f>
        <v>Isi Sasaran</v>
      </c>
      <c r="M270" s="848" t="s">
        <v>26</v>
      </c>
      <c r="N270" s="851" t="str">
        <f>IF(M270="Y",1,IF(M270="T",0,IF(M270="Y/T","Belum diisi","Error")))</f>
        <v>Belum diisi</v>
      </c>
      <c r="O270" s="517"/>
      <c r="P270" s="517"/>
      <c r="Q270" s="517"/>
      <c r="R270" s="517"/>
    </row>
    <row r="271" spans="2:18" s="527" customFormat="1" ht="15.75">
      <c r="B271" s="837"/>
      <c r="C271" s="840"/>
      <c r="D271" s="858"/>
      <c r="E271" s="855"/>
      <c r="F271" s="549">
        <v>2</v>
      </c>
      <c r="G271" s="550"/>
      <c r="H271" s="598" t="str">
        <f t="shared" si="4"/>
        <v>Belum Diisi</v>
      </c>
      <c r="I271" s="592" t="s">
        <v>26</v>
      </c>
      <c r="J271" s="593" t="str">
        <f>IF($D$270="Y/T","Isi Sasaran",IF($E$270=0,0,IF(I271="Y",1,IF(I271="T",0,"Isi Dulu"))))</f>
        <v>Isi Sasaran</v>
      </c>
      <c r="K271" s="592" t="s">
        <v>26</v>
      </c>
      <c r="L271" s="593" t="str">
        <f>IF($D$270="Y/T","Isi Sasaran",IF($E$270=0,0,IF(K271="Y",1,IF(K271="T",0,"Isi Dulu"))))</f>
        <v>Isi Sasaran</v>
      </c>
      <c r="M271" s="849"/>
      <c r="N271" s="852"/>
      <c r="O271" s="517"/>
      <c r="P271" s="517"/>
      <c r="Q271" s="517"/>
      <c r="R271" s="517"/>
    </row>
    <row r="272" spans="2:18" s="527" customFormat="1" ht="15.75">
      <c r="B272" s="837"/>
      <c r="C272" s="840"/>
      <c r="D272" s="858"/>
      <c r="E272" s="855"/>
      <c r="F272" s="549">
        <v>3</v>
      </c>
      <c r="G272" s="550"/>
      <c r="H272" s="598" t="str">
        <f t="shared" si="4"/>
        <v>Belum Diisi</v>
      </c>
      <c r="I272" s="592" t="s">
        <v>26</v>
      </c>
      <c r="J272" s="593" t="str">
        <f>IF($D$270="Y/T","Isi Sasaran",IF($E$270=0,0,IF(I272="Y",1,IF(I272="T",0,"Isi Dulu"))))</f>
        <v>Isi Sasaran</v>
      </c>
      <c r="K272" s="592" t="s">
        <v>26</v>
      </c>
      <c r="L272" s="593" t="str">
        <f>IF($D$270="Y/T","Isi Sasaran",IF($E$270=0,0,IF(K272="Y",1,IF(K272="T",0,"Isi Dulu"))))</f>
        <v>Isi Sasaran</v>
      </c>
      <c r="M272" s="849"/>
      <c r="N272" s="852"/>
      <c r="O272" s="517"/>
      <c r="P272" s="517"/>
      <c r="Q272" s="517"/>
      <c r="R272" s="517"/>
    </row>
    <row r="273" spans="2:18" s="527" customFormat="1" ht="15.75">
      <c r="B273" s="837"/>
      <c r="C273" s="840"/>
      <c r="D273" s="858"/>
      <c r="E273" s="855"/>
      <c r="F273" s="549">
        <v>4</v>
      </c>
      <c r="G273" s="550"/>
      <c r="H273" s="598" t="str">
        <f t="shared" si="4"/>
        <v>Belum Diisi</v>
      </c>
      <c r="I273" s="592" t="s">
        <v>26</v>
      </c>
      <c r="J273" s="593" t="str">
        <f>IF($D$270="Y/T","Isi Sasaran",IF($E$270=0,0,IF(I273="Y",1,IF(I273="T",0,"Isi Dulu"))))</f>
        <v>Isi Sasaran</v>
      </c>
      <c r="K273" s="592" t="s">
        <v>26</v>
      </c>
      <c r="L273" s="593" t="str">
        <f>IF($D$270="Y/T","Isi Sasaran",IF($E$270=0,0,IF(K273="Y",1,IF(K273="T",0,"Isi Dulu"))))</f>
        <v>Isi Sasaran</v>
      </c>
      <c r="M273" s="849"/>
      <c r="N273" s="852"/>
      <c r="O273" s="517"/>
      <c r="P273" s="517"/>
      <c r="Q273" s="517"/>
      <c r="R273" s="517"/>
    </row>
    <row r="274" spans="2:18" s="527" customFormat="1" ht="15.75">
      <c r="B274" s="838"/>
      <c r="C274" s="841"/>
      <c r="D274" s="859"/>
      <c r="E274" s="856"/>
      <c r="F274" s="569">
        <v>5</v>
      </c>
      <c r="G274" s="570"/>
      <c r="H274" s="599" t="str">
        <f t="shared" si="4"/>
        <v>Belum Diisi</v>
      </c>
      <c r="I274" s="595" t="s">
        <v>26</v>
      </c>
      <c r="J274" s="596" t="str">
        <f>IF($D$270="Y/T","Isi Sasaran",IF($E$270=0,0,IF(I274="Y",1,IF(I274="T",0,"Isi Dulu"))))</f>
        <v>Isi Sasaran</v>
      </c>
      <c r="K274" s="595" t="s">
        <v>26</v>
      </c>
      <c r="L274" s="596" t="str">
        <f>IF($D$270="Y/T","Isi Sasaran",IF($E$270=0,0,IF(K274="Y",1,IF(K274="T",0,"Isi Dulu"))))</f>
        <v>Isi Sasaran</v>
      </c>
      <c r="M274" s="850"/>
      <c r="N274" s="853"/>
      <c r="O274" s="517"/>
      <c r="P274" s="517"/>
      <c r="Q274" s="517"/>
      <c r="R274" s="517"/>
    </row>
    <row r="275" spans="2:18" s="527" customFormat="1" ht="15.75">
      <c r="B275" s="836">
        <v>14</v>
      </c>
      <c r="C275" s="839"/>
      <c r="D275" s="857" t="s">
        <v>26</v>
      </c>
      <c r="E275" s="854" t="str">
        <f>IF(D275="Y",1,IF(D275="T",0,IF(D275="Y/T","Belum diisi","Error")))</f>
        <v>Belum diisi</v>
      </c>
      <c r="F275" s="528">
        <v>1</v>
      </c>
      <c r="G275" s="529"/>
      <c r="H275" s="600" t="str">
        <f t="shared" ref="H275:H309" si="5">IF(OR(J275="Isi Dulu",L275="Isi Dulu",J275="Isi Sasaran",L275="Isi Sasaran"),"Belum Diisi",IF(SUM(J275,L275)=2,1,IF(SUM(J275,L275)=1,0,IF(SUM(J275,L275)=0,0,"Error"))))</f>
        <v>Belum Diisi</v>
      </c>
      <c r="I275" s="590" t="s">
        <v>26</v>
      </c>
      <c r="J275" s="591" t="str">
        <f>IF($D$275="Y/T","Isi Sasaran",IF($E$275=0,0,IF(I275="Y",1,IF(I275="T",0,"Isi Dulu"))))</f>
        <v>Isi Sasaran</v>
      </c>
      <c r="K275" s="590" t="s">
        <v>26</v>
      </c>
      <c r="L275" s="591" t="str">
        <f>IF($D$275="Y/T","Isi Sasaran",IF($E$275=0,0,IF(K275="Y",1,IF(K275="T",0,"Isi Dulu"))))</f>
        <v>Isi Sasaran</v>
      </c>
      <c r="M275" s="848" t="s">
        <v>26</v>
      </c>
      <c r="N275" s="851" t="str">
        <f>IF(M275="Y",1,IF(M275="T",0,IF(M275="Y/T","Belum diisi","Error")))</f>
        <v>Belum diisi</v>
      </c>
      <c r="O275" s="517"/>
      <c r="P275" s="517"/>
      <c r="Q275" s="517"/>
      <c r="R275" s="517"/>
    </row>
    <row r="276" spans="2:18" s="527" customFormat="1" ht="15.75">
      <c r="B276" s="837"/>
      <c r="C276" s="840"/>
      <c r="D276" s="858"/>
      <c r="E276" s="855"/>
      <c r="F276" s="549">
        <v>2</v>
      </c>
      <c r="G276" s="550"/>
      <c r="H276" s="598" t="str">
        <f t="shared" si="5"/>
        <v>Belum Diisi</v>
      </c>
      <c r="I276" s="592" t="s">
        <v>26</v>
      </c>
      <c r="J276" s="593" t="str">
        <f>IF($D$275="Y/T","Isi Sasaran",IF($E$275=0,0,IF(I276="Y",1,IF(I276="T",0,"Isi Dulu"))))</f>
        <v>Isi Sasaran</v>
      </c>
      <c r="K276" s="592" t="s">
        <v>26</v>
      </c>
      <c r="L276" s="593" t="str">
        <f>IF($D$275="Y/T","Isi Sasaran",IF($E$275=0,0,IF(K276="Y",1,IF(K276="T",0,"Isi Dulu"))))</f>
        <v>Isi Sasaran</v>
      </c>
      <c r="M276" s="849"/>
      <c r="N276" s="852"/>
      <c r="O276" s="517"/>
      <c r="P276" s="517"/>
      <c r="Q276" s="517"/>
      <c r="R276" s="517"/>
    </row>
    <row r="277" spans="2:18" s="527" customFormat="1" ht="15.75">
      <c r="B277" s="837"/>
      <c r="C277" s="840"/>
      <c r="D277" s="858"/>
      <c r="E277" s="855"/>
      <c r="F277" s="549">
        <v>3</v>
      </c>
      <c r="G277" s="550"/>
      <c r="H277" s="598" t="str">
        <f t="shared" si="5"/>
        <v>Belum Diisi</v>
      </c>
      <c r="I277" s="592" t="s">
        <v>26</v>
      </c>
      <c r="J277" s="593" t="str">
        <f>IF($D$275="Y/T","Isi Sasaran",IF($E$275=0,0,IF(I277="Y",1,IF(I277="T",0,"Isi Dulu"))))</f>
        <v>Isi Sasaran</v>
      </c>
      <c r="K277" s="592" t="s">
        <v>26</v>
      </c>
      <c r="L277" s="593" t="str">
        <f>IF($D$275="Y/T","Isi Sasaran",IF($E$275=0,0,IF(K277="Y",1,IF(K277="T",0,"Isi Dulu"))))</f>
        <v>Isi Sasaran</v>
      </c>
      <c r="M277" s="849"/>
      <c r="N277" s="852"/>
      <c r="O277" s="517"/>
      <c r="P277" s="517"/>
      <c r="Q277" s="517"/>
      <c r="R277" s="517"/>
    </row>
    <row r="278" spans="2:18" s="527" customFormat="1" ht="15.75">
      <c r="B278" s="837"/>
      <c r="C278" s="840"/>
      <c r="D278" s="858"/>
      <c r="E278" s="855"/>
      <c r="F278" s="549">
        <v>4</v>
      </c>
      <c r="G278" s="550"/>
      <c r="H278" s="598" t="str">
        <f t="shared" si="5"/>
        <v>Belum Diisi</v>
      </c>
      <c r="I278" s="592" t="s">
        <v>26</v>
      </c>
      <c r="J278" s="593" t="str">
        <f>IF($D$275="Y/T","Isi Sasaran",IF($E$275=0,0,IF(I278="Y",1,IF(I278="T",0,"Isi Dulu"))))</f>
        <v>Isi Sasaran</v>
      </c>
      <c r="K278" s="592" t="s">
        <v>26</v>
      </c>
      <c r="L278" s="593" t="str">
        <f>IF($D$275="Y/T","Isi Sasaran",IF($E$275=0,0,IF(K278="Y",1,IF(K278="T",0,"Isi Dulu"))))</f>
        <v>Isi Sasaran</v>
      </c>
      <c r="M278" s="849"/>
      <c r="N278" s="852"/>
      <c r="O278" s="517"/>
      <c r="P278" s="517"/>
      <c r="Q278" s="517"/>
      <c r="R278" s="517"/>
    </row>
    <row r="279" spans="2:18" s="527" customFormat="1" ht="15.75">
      <c r="B279" s="838"/>
      <c r="C279" s="841"/>
      <c r="D279" s="859"/>
      <c r="E279" s="856"/>
      <c r="F279" s="569">
        <v>5</v>
      </c>
      <c r="G279" s="570"/>
      <c r="H279" s="599" t="str">
        <f t="shared" si="5"/>
        <v>Belum Diisi</v>
      </c>
      <c r="I279" s="595" t="s">
        <v>26</v>
      </c>
      <c r="J279" s="596" t="str">
        <f>IF($D$275="Y/T","Isi Sasaran",IF($E$275=0,0,IF(I279="Y",1,IF(I279="T",0,"Isi Dulu"))))</f>
        <v>Isi Sasaran</v>
      </c>
      <c r="K279" s="595" t="s">
        <v>26</v>
      </c>
      <c r="L279" s="596" t="str">
        <f>IF($D$275="Y/T","Isi Sasaran",IF($E$275=0,0,IF(K279="Y",1,IF(K279="T",0,"Isi Dulu"))))</f>
        <v>Isi Sasaran</v>
      </c>
      <c r="M279" s="850"/>
      <c r="N279" s="853"/>
      <c r="O279" s="517"/>
      <c r="P279" s="517"/>
      <c r="Q279" s="517"/>
      <c r="R279" s="517"/>
    </row>
    <row r="280" spans="2:18" s="527" customFormat="1" ht="15.75">
      <c r="B280" s="836">
        <v>15</v>
      </c>
      <c r="C280" s="839"/>
      <c r="D280" s="857" t="s">
        <v>26</v>
      </c>
      <c r="E280" s="854" t="str">
        <f>IF(D280="Y",1,IF(D280="T",0,IF(D280="Y/T","Belum diisi","Error")))</f>
        <v>Belum diisi</v>
      </c>
      <c r="F280" s="528">
        <v>1</v>
      </c>
      <c r="G280" s="529"/>
      <c r="H280" s="600" t="str">
        <f t="shared" si="5"/>
        <v>Belum Diisi</v>
      </c>
      <c r="I280" s="590" t="s">
        <v>26</v>
      </c>
      <c r="J280" s="591" t="str">
        <f>IF($D$280="Y/T","Isi Sasaran",IF($E$280=0,0,IF(I280="Y",1,IF(I280="T",0,"Isi Dulu"))))</f>
        <v>Isi Sasaran</v>
      </c>
      <c r="K280" s="590" t="s">
        <v>26</v>
      </c>
      <c r="L280" s="591" t="str">
        <f>IF($D$280="Y/T","Isi Sasaran",IF($E$280=0,0,IF(K280="Y",1,IF(K280="T",0,"Isi Dulu"))))</f>
        <v>Isi Sasaran</v>
      </c>
      <c r="M280" s="848" t="s">
        <v>26</v>
      </c>
      <c r="N280" s="851" t="str">
        <f>IF(M280="Y",1,IF(M280="T",0,IF(M280="Y/T","Belum diisi","Error")))</f>
        <v>Belum diisi</v>
      </c>
      <c r="O280" s="517"/>
      <c r="P280" s="517"/>
      <c r="Q280" s="517"/>
      <c r="R280" s="517"/>
    </row>
    <row r="281" spans="2:18" s="527" customFormat="1" ht="15.75">
      <c r="B281" s="837"/>
      <c r="C281" s="840"/>
      <c r="D281" s="858"/>
      <c r="E281" s="855"/>
      <c r="F281" s="549">
        <v>2</v>
      </c>
      <c r="G281" s="550"/>
      <c r="H281" s="598" t="str">
        <f t="shared" si="5"/>
        <v>Belum Diisi</v>
      </c>
      <c r="I281" s="592" t="s">
        <v>26</v>
      </c>
      <c r="J281" s="593" t="str">
        <f>IF($D$280="Y/T","Isi Sasaran",IF($E$280=0,0,IF(I281="Y",1,IF(I281="T",0,"Isi Dulu"))))</f>
        <v>Isi Sasaran</v>
      </c>
      <c r="K281" s="592" t="s">
        <v>26</v>
      </c>
      <c r="L281" s="593" t="str">
        <f>IF($D$280="Y/T","Isi Sasaran",IF($E$280=0,0,IF(K281="Y",1,IF(K281="T",0,"Isi Dulu"))))</f>
        <v>Isi Sasaran</v>
      </c>
      <c r="M281" s="849"/>
      <c r="N281" s="852"/>
      <c r="O281" s="517"/>
      <c r="P281" s="517"/>
      <c r="Q281" s="517"/>
      <c r="R281" s="517"/>
    </row>
    <row r="282" spans="2:18" s="527" customFormat="1" ht="15.75">
      <c r="B282" s="837"/>
      <c r="C282" s="840"/>
      <c r="D282" s="858"/>
      <c r="E282" s="855"/>
      <c r="F282" s="549">
        <v>3</v>
      </c>
      <c r="G282" s="550"/>
      <c r="H282" s="598" t="str">
        <f t="shared" si="5"/>
        <v>Belum Diisi</v>
      </c>
      <c r="I282" s="592" t="s">
        <v>26</v>
      </c>
      <c r="J282" s="593" t="str">
        <f>IF($D$280="Y/T","Isi Sasaran",IF($E$280=0,0,IF(I282="Y",1,IF(I282="T",0,"Isi Dulu"))))</f>
        <v>Isi Sasaran</v>
      </c>
      <c r="K282" s="592" t="s">
        <v>26</v>
      </c>
      <c r="L282" s="593" t="str">
        <f>IF($D$280="Y/T","Isi Sasaran",IF($E$280=0,0,IF(K282="Y",1,IF(K282="T",0,"Isi Dulu"))))</f>
        <v>Isi Sasaran</v>
      </c>
      <c r="M282" s="849"/>
      <c r="N282" s="852"/>
      <c r="O282" s="517"/>
      <c r="P282" s="517"/>
      <c r="Q282" s="517"/>
      <c r="R282" s="517"/>
    </row>
    <row r="283" spans="2:18" s="527" customFormat="1" ht="15.75">
      <c r="B283" s="837"/>
      <c r="C283" s="840"/>
      <c r="D283" s="858"/>
      <c r="E283" s="855"/>
      <c r="F283" s="549">
        <v>4</v>
      </c>
      <c r="G283" s="550"/>
      <c r="H283" s="598" t="str">
        <f t="shared" si="5"/>
        <v>Belum Diisi</v>
      </c>
      <c r="I283" s="592" t="s">
        <v>26</v>
      </c>
      <c r="J283" s="593" t="str">
        <f>IF($D$280="Y/T","Isi Sasaran",IF($E$280=0,0,IF(I283="Y",1,IF(I283="T",0,"Isi Dulu"))))</f>
        <v>Isi Sasaran</v>
      </c>
      <c r="K283" s="592" t="s">
        <v>26</v>
      </c>
      <c r="L283" s="593" t="str">
        <f>IF($D$280="Y/T","Isi Sasaran",IF($E$280=0,0,IF(K283="Y",1,IF(K283="T",0,"Isi Dulu"))))</f>
        <v>Isi Sasaran</v>
      </c>
      <c r="M283" s="849"/>
      <c r="N283" s="852"/>
      <c r="O283" s="517"/>
      <c r="P283" s="517"/>
      <c r="Q283" s="517"/>
      <c r="R283" s="517"/>
    </row>
    <row r="284" spans="2:18" s="527" customFormat="1" ht="15.75">
      <c r="B284" s="838"/>
      <c r="C284" s="841"/>
      <c r="D284" s="859"/>
      <c r="E284" s="856"/>
      <c r="F284" s="569">
        <v>5</v>
      </c>
      <c r="G284" s="570"/>
      <c r="H284" s="599" t="str">
        <f t="shared" si="5"/>
        <v>Belum Diisi</v>
      </c>
      <c r="I284" s="595" t="s">
        <v>26</v>
      </c>
      <c r="J284" s="596" t="str">
        <f>IF($D$280="Y/T","Isi Sasaran",IF($E$280=0,0,IF(I284="Y",1,IF(I284="T",0,"Isi Dulu"))))</f>
        <v>Isi Sasaran</v>
      </c>
      <c r="K284" s="595" t="s">
        <v>26</v>
      </c>
      <c r="L284" s="596" t="str">
        <f>IF($D$280="Y/T","Isi Sasaran",IF($E$280=0,0,IF(K284="Y",1,IF(K284="T",0,"Isi Dulu"))))</f>
        <v>Isi Sasaran</v>
      </c>
      <c r="M284" s="850"/>
      <c r="N284" s="853"/>
      <c r="O284" s="517"/>
      <c r="P284" s="517"/>
      <c r="Q284" s="517"/>
      <c r="R284" s="517"/>
    </row>
    <row r="285" spans="2:18" s="527" customFormat="1" ht="15.75">
      <c r="B285" s="836">
        <v>16</v>
      </c>
      <c r="C285" s="839"/>
      <c r="D285" s="857" t="s">
        <v>26</v>
      </c>
      <c r="E285" s="854" t="str">
        <f>IF(D285="Y",1,IF(D285="T",0,IF(D285="Y/T","Belum diisi","Error")))</f>
        <v>Belum diisi</v>
      </c>
      <c r="F285" s="528">
        <v>1</v>
      </c>
      <c r="G285" s="529"/>
      <c r="H285" s="600" t="str">
        <f t="shared" si="5"/>
        <v>Belum Diisi</v>
      </c>
      <c r="I285" s="590" t="s">
        <v>26</v>
      </c>
      <c r="J285" s="591" t="str">
        <f>IF($D$285="Y/T","Isi Sasaran",IF($E$285=0,0,IF(I285="Y",1,IF(I285="T",0,"Isi Dulu"))))</f>
        <v>Isi Sasaran</v>
      </c>
      <c r="K285" s="590" t="s">
        <v>26</v>
      </c>
      <c r="L285" s="591" t="str">
        <f>IF($D$285="Y/T","Isi Sasaran",IF($E$285=0,0,IF(K285="Y",1,IF(K285="T",0,"Isi Dulu"))))</f>
        <v>Isi Sasaran</v>
      </c>
      <c r="M285" s="848" t="s">
        <v>26</v>
      </c>
      <c r="N285" s="851" t="str">
        <f>IF(M285="Y",1,IF(M285="T",0,IF(M285="Y/T","Belum diisi","Error")))</f>
        <v>Belum diisi</v>
      </c>
      <c r="O285" s="517"/>
      <c r="P285" s="517"/>
      <c r="Q285" s="517"/>
      <c r="R285" s="517"/>
    </row>
    <row r="286" spans="2:18" s="527" customFormat="1" ht="15.75">
      <c r="B286" s="837"/>
      <c r="C286" s="840"/>
      <c r="D286" s="858"/>
      <c r="E286" s="855"/>
      <c r="F286" s="549">
        <v>2</v>
      </c>
      <c r="G286" s="550"/>
      <c r="H286" s="598" t="str">
        <f t="shared" si="5"/>
        <v>Belum Diisi</v>
      </c>
      <c r="I286" s="592" t="s">
        <v>26</v>
      </c>
      <c r="J286" s="593" t="str">
        <f>IF($D$285="Y/T","Isi Sasaran",IF($E$285=0,0,IF(I286="Y",1,IF(I286="T",0,"Isi Dulu"))))</f>
        <v>Isi Sasaran</v>
      </c>
      <c r="K286" s="592" t="s">
        <v>26</v>
      </c>
      <c r="L286" s="593" t="str">
        <f>IF($D$285="Y/T","Isi Sasaran",IF($E$285=0,0,IF(K286="Y",1,IF(K286="T",0,"Isi Dulu"))))</f>
        <v>Isi Sasaran</v>
      </c>
      <c r="M286" s="849"/>
      <c r="N286" s="852"/>
      <c r="O286" s="517"/>
      <c r="P286" s="517"/>
      <c r="Q286" s="517"/>
      <c r="R286" s="517"/>
    </row>
    <row r="287" spans="2:18" s="527" customFormat="1" ht="15.75">
      <c r="B287" s="837"/>
      <c r="C287" s="840"/>
      <c r="D287" s="858"/>
      <c r="E287" s="855"/>
      <c r="F287" s="549">
        <v>3</v>
      </c>
      <c r="G287" s="550"/>
      <c r="H287" s="598" t="str">
        <f t="shared" si="5"/>
        <v>Belum Diisi</v>
      </c>
      <c r="I287" s="592" t="s">
        <v>26</v>
      </c>
      <c r="J287" s="593" t="str">
        <f>IF($D$285="Y/T","Isi Sasaran",IF($E$285=0,0,IF(I287="Y",1,IF(I287="T",0,"Isi Dulu"))))</f>
        <v>Isi Sasaran</v>
      </c>
      <c r="K287" s="592" t="s">
        <v>26</v>
      </c>
      <c r="L287" s="593" t="str">
        <f>IF($D$285="Y/T","Isi Sasaran",IF($E$285=0,0,IF(K287="Y",1,IF(K287="T",0,"Isi Dulu"))))</f>
        <v>Isi Sasaran</v>
      </c>
      <c r="M287" s="849"/>
      <c r="N287" s="852"/>
      <c r="O287" s="517"/>
      <c r="P287" s="517"/>
      <c r="Q287" s="517"/>
      <c r="R287" s="517"/>
    </row>
    <row r="288" spans="2:18" s="527" customFormat="1" ht="15.75">
      <c r="B288" s="837"/>
      <c r="C288" s="840"/>
      <c r="D288" s="858"/>
      <c r="E288" s="855"/>
      <c r="F288" s="549">
        <v>4</v>
      </c>
      <c r="G288" s="550"/>
      <c r="H288" s="598" t="str">
        <f t="shared" si="5"/>
        <v>Belum Diisi</v>
      </c>
      <c r="I288" s="592" t="s">
        <v>26</v>
      </c>
      <c r="J288" s="593" t="str">
        <f>IF($D$285="Y/T","Isi Sasaran",IF($E$285=0,0,IF(I288="Y",1,IF(I288="T",0,"Isi Dulu"))))</f>
        <v>Isi Sasaran</v>
      </c>
      <c r="K288" s="592" t="s">
        <v>26</v>
      </c>
      <c r="L288" s="593" t="str">
        <f>IF($D$285="Y/T","Isi Sasaran",IF($E$285=0,0,IF(K288="Y",1,IF(K288="T",0,"Isi Dulu"))))</f>
        <v>Isi Sasaran</v>
      </c>
      <c r="M288" s="849"/>
      <c r="N288" s="852"/>
      <c r="O288" s="517"/>
      <c r="P288" s="517"/>
      <c r="Q288" s="517"/>
      <c r="R288" s="517"/>
    </row>
    <row r="289" spans="2:18" s="527" customFormat="1" ht="15.75">
      <c r="B289" s="838"/>
      <c r="C289" s="841"/>
      <c r="D289" s="859"/>
      <c r="E289" s="856"/>
      <c r="F289" s="569">
        <v>5</v>
      </c>
      <c r="G289" s="570"/>
      <c r="H289" s="599" t="str">
        <f t="shared" si="5"/>
        <v>Belum Diisi</v>
      </c>
      <c r="I289" s="595" t="s">
        <v>26</v>
      </c>
      <c r="J289" s="596" t="str">
        <f>IF($D$285="Y/T","Isi Sasaran",IF($E$285=0,0,IF(I289="Y",1,IF(I289="T",0,"Isi Dulu"))))</f>
        <v>Isi Sasaran</v>
      </c>
      <c r="K289" s="595" t="s">
        <v>26</v>
      </c>
      <c r="L289" s="596" t="str">
        <f>IF($D$285="Y/T","Isi Sasaran",IF($E$285=0,0,IF(K289="Y",1,IF(K289="T",0,"Isi Dulu"))))</f>
        <v>Isi Sasaran</v>
      </c>
      <c r="M289" s="850"/>
      <c r="N289" s="853"/>
      <c r="O289" s="517"/>
      <c r="P289" s="517"/>
      <c r="Q289" s="517"/>
      <c r="R289" s="517"/>
    </row>
    <row r="290" spans="2:18" s="527" customFormat="1" ht="15.75">
      <c r="B290" s="836">
        <v>17</v>
      </c>
      <c r="C290" s="839"/>
      <c r="D290" s="857" t="s">
        <v>26</v>
      </c>
      <c r="E290" s="854" t="str">
        <f>IF(D290="Y",1,IF(D290="T",0,IF(D290="Y/T","Belum diisi","Error")))</f>
        <v>Belum diisi</v>
      </c>
      <c r="F290" s="528">
        <v>1</v>
      </c>
      <c r="G290" s="529"/>
      <c r="H290" s="600" t="str">
        <f t="shared" si="5"/>
        <v>Belum Diisi</v>
      </c>
      <c r="I290" s="590" t="s">
        <v>26</v>
      </c>
      <c r="J290" s="591" t="str">
        <f>IF($D$290="Y/T","Isi Sasaran",IF($E$290=0,0,IF(I290="Y",1,IF(I290="T",0,"Isi Dulu"))))</f>
        <v>Isi Sasaran</v>
      </c>
      <c r="K290" s="590" t="s">
        <v>26</v>
      </c>
      <c r="L290" s="591" t="str">
        <f>IF($D$290="Y/T","Isi Sasaran",IF($E$290=0,0,IF(K290="Y",1,IF(K290="T",0,"Isi Dulu"))))</f>
        <v>Isi Sasaran</v>
      </c>
      <c r="M290" s="848" t="s">
        <v>26</v>
      </c>
      <c r="N290" s="851" t="str">
        <f>IF(M290="Y",1,IF(M290="T",0,IF(M290="Y/T","Belum diisi","Error")))</f>
        <v>Belum diisi</v>
      </c>
      <c r="O290" s="517"/>
      <c r="P290" s="517"/>
      <c r="Q290" s="517"/>
      <c r="R290" s="517"/>
    </row>
    <row r="291" spans="2:18" s="527" customFormat="1" ht="15.75">
      <c r="B291" s="837"/>
      <c r="C291" s="840"/>
      <c r="D291" s="858"/>
      <c r="E291" s="855"/>
      <c r="F291" s="549">
        <v>2</v>
      </c>
      <c r="G291" s="550"/>
      <c r="H291" s="598" t="str">
        <f t="shared" si="5"/>
        <v>Belum Diisi</v>
      </c>
      <c r="I291" s="592" t="s">
        <v>26</v>
      </c>
      <c r="J291" s="593" t="str">
        <f>IF($D$290="Y/T","Isi Sasaran",IF($E$290=0,0,IF(I291="Y",1,IF(I291="T",0,"Isi Dulu"))))</f>
        <v>Isi Sasaran</v>
      </c>
      <c r="K291" s="592" t="s">
        <v>26</v>
      </c>
      <c r="L291" s="593" t="str">
        <f>IF($D$290="Y/T","Isi Sasaran",IF($E$290=0,0,IF(K291="Y",1,IF(K291="T",0,"Isi Dulu"))))</f>
        <v>Isi Sasaran</v>
      </c>
      <c r="M291" s="849"/>
      <c r="N291" s="852"/>
      <c r="O291" s="517"/>
      <c r="P291" s="517"/>
      <c r="Q291" s="517"/>
      <c r="R291" s="517"/>
    </row>
    <row r="292" spans="2:18" s="527" customFormat="1" ht="15.75">
      <c r="B292" s="837"/>
      <c r="C292" s="840"/>
      <c r="D292" s="858"/>
      <c r="E292" s="855"/>
      <c r="F292" s="549">
        <v>3</v>
      </c>
      <c r="G292" s="550"/>
      <c r="H292" s="598" t="str">
        <f t="shared" si="5"/>
        <v>Belum Diisi</v>
      </c>
      <c r="I292" s="592" t="s">
        <v>26</v>
      </c>
      <c r="J292" s="593" t="str">
        <f>IF($D$290="Y/T","Isi Sasaran",IF($E$290=0,0,IF(I292="Y",1,IF(I292="T",0,"Isi Dulu"))))</f>
        <v>Isi Sasaran</v>
      </c>
      <c r="K292" s="592" t="s">
        <v>26</v>
      </c>
      <c r="L292" s="593" t="str">
        <f>IF($D$290="Y/T","Isi Sasaran",IF($E$290=0,0,IF(K292="Y",1,IF(K292="T",0,"Isi Dulu"))))</f>
        <v>Isi Sasaran</v>
      </c>
      <c r="M292" s="849"/>
      <c r="N292" s="852"/>
      <c r="O292" s="517"/>
      <c r="P292" s="517"/>
      <c r="Q292" s="517"/>
      <c r="R292" s="517"/>
    </row>
    <row r="293" spans="2:18" s="527" customFormat="1" ht="15.75">
      <c r="B293" s="837"/>
      <c r="C293" s="840"/>
      <c r="D293" s="858"/>
      <c r="E293" s="855"/>
      <c r="F293" s="549">
        <v>4</v>
      </c>
      <c r="G293" s="550"/>
      <c r="H293" s="598" t="str">
        <f t="shared" si="5"/>
        <v>Belum Diisi</v>
      </c>
      <c r="I293" s="592" t="s">
        <v>26</v>
      </c>
      <c r="J293" s="593" t="str">
        <f>IF($D$290="Y/T","Isi Sasaran",IF($E$290=0,0,IF(I293="Y",1,IF(I293="T",0,"Isi Dulu"))))</f>
        <v>Isi Sasaran</v>
      </c>
      <c r="K293" s="592" t="s">
        <v>26</v>
      </c>
      <c r="L293" s="593" t="str">
        <f>IF($D$290="Y/T","Isi Sasaran",IF($E$290=0,0,IF(K293="Y",1,IF(K293="T",0,"Isi Dulu"))))</f>
        <v>Isi Sasaran</v>
      </c>
      <c r="M293" s="849"/>
      <c r="N293" s="852"/>
      <c r="O293" s="517"/>
      <c r="P293" s="517"/>
      <c r="Q293" s="517"/>
      <c r="R293" s="517"/>
    </row>
    <row r="294" spans="2:18" s="527" customFormat="1" ht="15.75">
      <c r="B294" s="838"/>
      <c r="C294" s="841"/>
      <c r="D294" s="859"/>
      <c r="E294" s="856"/>
      <c r="F294" s="569">
        <v>5</v>
      </c>
      <c r="G294" s="570"/>
      <c r="H294" s="599" t="str">
        <f t="shared" si="5"/>
        <v>Belum Diisi</v>
      </c>
      <c r="I294" s="595" t="s">
        <v>26</v>
      </c>
      <c r="J294" s="596" t="str">
        <f>IF($D$290="Y/T","Isi Sasaran",IF($E$290=0,0,IF(I294="Y",1,IF(I294="T",0,"Isi Dulu"))))</f>
        <v>Isi Sasaran</v>
      </c>
      <c r="K294" s="595" t="s">
        <v>26</v>
      </c>
      <c r="L294" s="596" t="str">
        <f>IF($D$290="Y/T","Isi Sasaran",IF($E$290=0,0,IF(K294="Y",1,IF(K294="T",0,"Isi Dulu"))))</f>
        <v>Isi Sasaran</v>
      </c>
      <c r="M294" s="850"/>
      <c r="N294" s="853"/>
      <c r="O294" s="517"/>
      <c r="P294" s="517"/>
      <c r="Q294" s="517"/>
      <c r="R294" s="517"/>
    </row>
    <row r="295" spans="2:18" s="527" customFormat="1" ht="15.75">
      <c r="B295" s="836">
        <v>18</v>
      </c>
      <c r="C295" s="839"/>
      <c r="D295" s="857" t="s">
        <v>26</v>
      </c>
      <c r="E295" s="854" t="str">
        <f>IF(D295="Y",1,IF(D295="T",0,IF(D295="Y/T","Belum diisi","Error")))</f>
        <v>Belum diisi</v>
      </c>
      <c r="F295" s="528">
        <v>1</v>
      </c>
      <c r="G295" s="529"/>
      <c r="H295" s="600" t="str">
        <f t="shared" si="5"/>
        <v>Belum Diisi</v>
      </c>
      <c r="I295" s="590" t="s">
        <v>26</v>
      </c>
      <c r="J295" s="591" t="str">
        <f>IF($D$295="Y/T","Isi Sasaran",IF($E$295=0,0,IF(I295="Y",1,IF(I295="T",0,"Isi Dulu"))))</f>
        <v>Isi Sasaran</v>
      </c>
      <c r="K295" s="590" t="s">
        <v>26</v>
      </c>
      <c r="L295" s="591" t="str">
        <f>IF($D$295="Y/T","Isi Sasaran",IF($E$295=0,0,IF(K295="Y",1,IF(K295="T",0,"Isi Dulu"))))</f>
        <v>Isi Sasaran</v>
      </c>
      <c r="M295" s="848" t="s">
        <v>26</v>
      </c>
      <c r="N295" s="851" t="str">
        <f>IF(M295="Y",1,IF(M295="T",0,IF(M295="Y/T","Belum diisi","Error")))</f>
        <v>Belum diisi</v>
      </c>
      <c r="O295" s="517"/>
      <c r="P295" s="517"/>
      <c r="Q295" s="517"/>
      <c r="R295" s="517"/>
    </row>
    <row r="296" spans="2:18" s="527" customFormat="1" ht="15.75">
      <c r="B296" s="837"/>
      <c r="C296" s="840"/>
      <c r="D296" s="858"/>
      <c r="E296" s="855"/>
      <c r="F296" s="549">
        <v>2</v>
      </c>
      <c r="G296" s="550"/>
      <c r="H296" s="598" t="str">
        <f t="shared" si="5"/>
        <v>Belum Diisi</v>
      </c>
      <c r="I296" s="592" t="s">
        <v>26</v>
      </c>
      <c r="J296" s="593" t="str">
        <f>IF($D$295="Y/T","Isi Sasaran",IF($E$295=0,0,IF(I296="Y",1,IF(I296="T",0,"Isi Dulu"))))</f>
        <v>Isi Sasaran</v>
      </c>
      <c r="K296" s="592" t="s">
        <v>26</v>
      </c>
      <c r="L296" s="593" t="str">
        <f>IF($D$295="Y/T","Isi Sasaran",IF($E$295=0,0,IF(K296="Y",1,IF(K296="T",0,"Isi Dulu"))))</f>
        <v>Isi Sasaran</v>
      </c>
      <c r="M296" s="849"/>
      <c r="N296" s="852"/>
      <c r="O296" s="517"/>
      <c r="P296" s="517"/>
      <c r="Q296" s="517"/>
      <c r="R296" s="517"/>
    </row>
    <row r="297" spans="2:18" s="527" customFormat="1" ht="15.75">
      <c r="B297" s="837"/>
      <c r="C297" s="840"/>
      <c r="D297" s="858"/>
      <c r="E297" s="855"/>
      <c r="F297" s="549">
        <v>3</v>
      </c>
      <c r="G297" s="550"/>
      <c r="H297" s="598" t="str">
        <f t="shared" si="5"/>
        <v>Belum Diisi</v>
      </c>
      <c r="I297" s="592" t="s">
        <v>26</v>
      </c>
      <c r="J297" s="593" t="str">
        <f>IF($D$295="Y/T","Isi Sasaran",IF($E$295=0,0,IF(I297="Y",1,IF(I297="T",0,"Isi Dulu"))))</f>
        <v>Isi Sasaran</v>
      </c>
      <c r="K297" s="592" t="s">
        <v>26</v>
      </c>
      <c r="L297" s="593" t="str">
        <f>IF($D$295="Y/T","Isi Sasaran",IF($E$295=0,0,IF(K297="Y",1,IF(K297="T",0,"Isi Dulu"))))</f>
        <v>Isi Sasaran</v>
      </c>
      <c r="M297" s="849"/>
      <c r="N297" s="852"/>
      <c r="O297" s="517"/>
      <c r="P297" s="517"/>
      <c r="Q297" s="517"/>
      <c r="R297" s="517"/>
    </row>
    <row r="298" spans="2:18" s="527" customFormat="1" ht="15.75">
      <c r="B298" s="837"/>
      <c r="C298" s="840"/>
      <c r="D298" s="858"/>
      <c r="E298" s="855"/>
      <c r="F298" s="549">
        <v>4</v>
      </c>
      <c r="G298" s="550"/>
      <c r="H298" s="598" t="str">
        <f t="shared" si="5"/>
        <v>Belum Diisi</v>
      </c>
      <c r="I298" s="592" t="s">
        <v>26</v>
      </c>
      <c r="J298" s="593" t="str">
        <f>IF($D$295="Y/T","Isi Sasaran",IF($E$295=0,0,IF(I298="Y",1,IF(I298="T",0,"Isi Dulu"))))</f>
        <v>Isi Sasaran</v>
      </c>
      <c r="K298" s="592" t="s">
        <v>26</v>
      </c>
      <c r="L298" s="593" t="str">
        <f>IF($D$295="Y/T","Isi Sasaran",IF($E$295=0,0,IF(K298="Y",1,IF(K298="T",0,"Isi Dulu"))))</f>
        <v>Isi Sasaran</v>
      </c>
      <c r="M298" s="849"/>
      <c r="N298" s="852"/>
      <c r="O298" s="517"/>
      <c r="P298" s="517"/>
      <c r="Q298" s="517"/>
      <c r="R298" s="517"/>
    </row>
    <row r="299" spans="2:18" s="527" customFormat="1" ht="15.75">
      <c r="B299" s="838"/>
      <c r="C299" s="841"/>
      <c r="D299" s="859"/>
      <c r="E299" s="856"/>
      <c r="F299" s="569">
        <v>5</v>
      </c>
      <c r="G299" s="570"/>
      <c r="H299" s="599" t="str">
        <f t="shared" si="5"/>
        <v>Belum Diisi</v>
      </c>
      <c r="I299" s="595" t="s">
        <v>26</v>
      </c>
      <c r="J299" s="596" t="str">
        <f>IF($D$295="Y/T","Isi Sasaran",IF($E$295=0,0,IF(I299="Y",1,IF(I299="T",0,"Isi Dulu"))))</f>
        <v>Isi Sasaran</v>
      </c>
      <c r="K299" s="595" t="s">
        <v>26</v>
      </c>
      <c r="L299" s="596" t="str">
        <f>IF($D$295="Y/T","Isi Sasaran",IF($E$295=0,0,IF(K299="Y",1,IF(K299="T",0,"Isi Dulu"))))</f>
        <v>Isi Sasaran</v>
      </c>
      <c r="M299" s="850"/>
      <c r="N299" s="853"/>
      <c r="O299" s="517"/>
      <c r="P299" s="517"/>
      <c r="Q299" s="517"/>
      <c r="R299" s="517"/>
    </row>
    <row r="300" spans="2:18" s="527" customFormat="1" ht="15.75">
      <c r="B300" s="836">
        <v>19</v>
      </c>
      <c r="C300" s="839"/>
      <c r="D300" s="857" t="s">
        <v>26</v>
      </c>
      <c r="E300" s="854" t="str">
        <f>IF(D300="Y",1,IF(D300="T",0,IF(D300="Y/T","Belum diisi","Error")))</f>
        <v>Belum diisi</v>
      </c>
      <c r="F300" s="528">
        <v>1</v>
      </c>
      <c r="G300" s="529"/>
      <c r="H300" s="600" t="str">
        <f t="shared" si="5"/>
        <v>Belum Diisi</v>
      </c>
      <c r="I300" s="590" t="s">
        <v>26</v>
      </c>
      <c r="J300" s="591" t="str">
        <f>IF($D$300="Y/T","Isi Sasaran",IF($E$300=0,0,IF(I300="Y",1,IF(I300="T",0,"Isi Dulu"))))</f>
        <v>Isi Sasaran</v>
      </c>
      <c r="K300" s="590" t="s">
        <v>26</v>
      </c>
      <c r="L300" s="591" t="str">
        <f>IF($D$300="Y/T","Isi Sasaran",IF($E$300=0,0,IF(K300="Y",1,IF(K300="T",0,"Isi Dulu"))))</f>
        <v>Isi Sasaran</v>
      </c>
      <c r="M300" s="848" t="s">
        <v>26</v>
      </c>
      <c r="N300" s="851" t="str">
        <f>IF(M300="Y",1,IF(M300="T",0,IF(M300="Y/T","Belum diisi","Error")))</f>
        <v>Belum diisi</v>
      </c>
      <c r="O300" s="517"/>
      <c r="P300" s="517"/>
      <c r="Q300" s="517"/>
      <c r="R300" s="517"/>
    </row>
    <row r="301" spans="2:18" s="527" customFormat="1" ht="15.75">
      <c r="B301" s="837"/>
      <c r="C301" s="840"/>
      <c r="D301" s="858"/>
      <c r="E301" s="855"/>
      <c r="F301" s="549">
        <v>2</v>
      </c>
      <c r="G301" s="550"/>
      <c r="H301" s="598" t="str">
        <f t="shared" si="5"/>
        <v>Belum Diisi</v>
      </c>
      <c r="I301" s="592" t="s">
        <v>26</v>
      </c>
      <c r="J301" s="593" t="str">
        <f>IF($D$300="Y/T","Isi Sasaran",IF($E$300=0,0,IF(I301="Y",1,IF(I301="T",0,"Isi Dulu"))))</f>
        <v>Isi Sasaran</v>
      </c>
      <c r="K301" s="592" t="s">
        <v>26</v>
      </c>
      <c r="L301" s="593" t="str">
        <f>IF($D$300="Y/T","Isi Sasaran",IF($E$300=0,0,IF(K301="Y",1,IF(K301="T",0,"Isi Dulu"))))</f>
        <v>Isi Sasaran</v>
      </c>
      <c r="M301" s="849"/>
      <c r="N301" s="852"/>
      <c r="O301" s="517"/>
      <c r="P301" s="517"/>
      <c r="Q301" s="517"/>
      <c r="R301" s="517"/>
    </row>
    <row r="302" spans="2:18" s="527" customFormat="1" ht="15.75">
      <c r="B302" s="837"/>
      <c r="C302" s="840"/>
      <c r="D302" s="858"/>
      <c r="E302" s="855"/>
      <c r="F302" s="549">
        <v>3</v>
      </c>
      <c r="G302" s="550"/>
      <c r="H302" s="598" t="str">
        <f t="shared" si="5"/>
        <v>Belum Diisi</v>
      </c>
      <c r="I302" s="592" t="s">
        <v>26</v>
      </c>
      <c r="J302" s="593" t="str">
        <f>IF($D$300="Y/T","Isi Sasaran",IF($E$300=0,0,IF(I302="Y",1,IF(I302="T",0,"Isi Dulu"))))</f>
        <v>Isi Sasaran</v>
      </c>
      <c r="K302" s="592" t="s">
        <v>26</v>
      </c>
      <c r="L302" s="593" t="str">
        <f>IF($D$300="Y/T","Isi Sasaran",IF($E$300=0,0,IF(K302="Y",1,IF(K302="T",0,"Isi Dulu"))))</f>
        <v>Isi Sasaran</v>
      </c>
      <c r="M302" s="849"/>
      <c r="N302" s="852"/>
      <c r="O302" s="517"/>
      <c r="P302" s="517"/>
      <c r="Q302" s="517"/>
      <c r="R302" s="517"/>
    </row>
    <row r="303" spans="2:18" s="527" customFormat="1" ht="15.75">
      <c r="B303" s="837"/>
      <c r="C303" s="840"/>
      <c r="D303" s="858"/>
      <c r="E303" s="855"/>
      <c r="F303" s="549">
        <v>4</v>
      </c>
      <c r="G303" s="550"/>
      <c r="H303" s="598" t="str">
        <f t="shared" si="5"/>
        <v>Belum Diisi</v>
      </c>
      <c r="I303" s="592" t="s">
        <v>26</v>
      </c>
      <c r="J303" s="593" t="str">
        <f>IF($D$300="Y/T","Isi Sasaran",IF($E$300=0,0,IF(I303="Y",1,IF(I303="T",0,"Isi Dulu"))))</f>
        <v>Isi Sasaran</v>
      </c>
      <c r="K303" s="592" t="s">
        <v>26</v>
      </c>
      <c r="L303" s="593" t="str">
        <f>IF($D$300="Y/T","Isi Sasaran",IF($E$300=0,0,IF(K303="Y",1,IF(K303="T",0,"Isi Dulu"))))</f>
        <v>Isi Sasaran</v>
      </c>
      <c r="M303" s="849"/>
      <c r="N303" s="852"/>
      <c r="O303" s="517"/>
      <c r="P303" s="517"/>
      <c r="Q303" s="517"/>
      <c r="R303" s="517"/>
    </row>
    <row r="304" spans="2:18" s="527" customFormat="1" ht="15.75">
      <c r="B304" s="838"/>
      <c r="C304" s="841"/>
      <c r="D304" s="859"/>
      <c r="E304" s="856"/>
      <c r="F304" s="569">
        <v>5</v>
      </c>
      <c r="G304" s="570"/>
      <c r="H304" s="599" t="str">
        <f t="shared" si="5"/>
        <v>Belum Diisi</v>
      </c>
      <c r="I304" s="595" t="s">
        <v>26</v>
      </c>
      <c r="J304" s="596" t="str">
        <f>IF($D$300="Y/T","Isi Sasaran",IF($E$300=0,0,IF(I304="Y",1,IF(I304="T",0,"Isi Dulu"))))</f>
        <v>Isi Sasaran</v>
      </c>
      <c r="K304" s="595" t="s">
        <v>26</v>
      </c>
      <c r="L304" s="596" t="str">
        <f>IF($D$300="Y/T","Isi Sasaran",IF($E$300=0,0,IF(K304="Y",1,IF(K304="T",0,"Isi Dulu"))))</f>
        <v>Isi Sasaran</v>
      </c>
      <c r="M304" s="850"/>
      <c r="N304" s="853"/>
      <c r="O304" s="517"/>
      <c r="P304" s="517"/>
      <c r="Q304" s="517"/>
      <c r="R304" s="517"/>
    </row>
    <row r="305" spans="2:18" s="527" customFormat="1" ht="15.75">
      <c r="B305" s="836">
        <v>20</v>
      </c>
      <c r="C305" s="839"/>
      <c r="D305" s="857" t="s">
        <v>26</v>
      </c>
      <c r="E305" s="854" t="str">
        <f>IF(D305="Y",1,IF(D305="T",0,IF(D305="Y/T","Belum diisi","Error")))</f>
        <v>Belum diisi</v>
      </c>
      <c r="F305" s="528">
        <v>1</v>
      </c>
      <c r="G305" s="529"/>
      <c r="H305" s="600" t="str">
        <f t="shared" si="5"/>
        <v>Belum Diisi</v>
      </c>
      <c r="I305" s="590" t="s">
        <v>26</v>
      </c>
      <c r="J305" s="591" t="str">
        <f>IF($D$305="Y/T","Isi Sasaran",IF($E$305=0,0,IF(I305="Y",1,IF(I305="T",0,"Isi Dulu"))))</f>
        <v>Isi Sasaran</v>
      </c>
      <c r="K305" s="590" t="s">
        <v>26</v>
      </c>
      <c r="L305" s="591" t="str">
        <f>IF($D$305="Y/T","Isi Sasaran",IF($E$305=0,0,IF(K305="Y",1,IF(K305="T",0,"Isi Dulu"))))</f>
        <v>Isi Sasaran</v>
      </c>
      <c r="M305" s="848" t="s">
        <v>26</v>
      </c>
      <c r="N305" s="851" t="str">
        <f>IF(M305="Y",1,IF(M305="T",0,IF(M305="Y/T","Belum diisi","Error")))</f>
        <v>Belum diisi</v>
      </c>
      <c r="O305" s="517"/>
      <c r="P305" s="517"/>
      <c r="Q305" s="517"/>
      <c r="R305" s="517"/>
    </row>
    <row r="306" spans="2:18" s="527" customFormat="1" ht="15.75">
      <c r="B306" s="837"/>
      <c r="C306" s="840"/>
      <c r="D306" s="858"/>
      <c r="E306" s="855"/>
      <c r="F306" s="549">
        <v>2</v>
      </c>
      <c r="G306" s="550"/>
      <c r="H306" s="598" t="str">
        <f t="shared" si="5"/>
        <v>Belum Diisi</v>
      </c>
      <c r="I306" s="592" t="s">
        <v>26</v>
      </c>
      <c r="J306" s="593" t="str">
        <f>IF($D$305="Y/T","Isi Sasaran",IF($E$305=0,0,IF(I306="Y",1,IF(I306="T",0,"Isi Dulu"))))</f>
        <v>Isi Sasaran</v>
      </c>
      <c r="K306" s="592" t="s">
        <v>26</v>
      </c>
      <c r="L306" s="593" t="str">
        <f>IF($D$305="Y/T","Isi Sasaran",IF($E$305=0,0,IF(K306="Y",1,IF(K306="T",0,"Isi Dulu"))))</f>
        <v>Isi Sasaran</v>
      </c>
      <c r="M306" s="849"/>
      <c r="N306" s="852"/>
      <c r="O306" s="517"/>
      <c r="P306" s="517"/>
      <c r="Q306" s="517"/>
      <c r="R306" s="517"/>
    </row>
    <row r="307" spans="2:18" s="527" customFormat="1" ht="15.75">
      <c r="B307" s="837"/>
      <c r="C307" s="840"/>
      <c r="D307" s="858"/>
      <c r="E307" s="855"/>
      <c r="F307" s="549">
        <v>3</v>
      </c>
      <c r="G307" s="550"/>
      <c r="H307" s="598" t="str">
        <f t="shared" si="5"/>
        <v>Belum Diisi</v>
      </c>
      <c r="I307" s="592" t="s">
        <v>26</v>
      </c>
      <c r="J307" s="593" t="str">
        <f>IF($D$305="Y/T","Isi Sasaran",IF($E$305=0,0,IF(I307="Y",1,IF(I307="T",0,"Isi Dulu"))))</f>
        <v>Isi Sasaran</v>
      </c>
      <c r="K307" s="592" t="s">
        <v>26</v>
      </c>
      <c r="L307" s="593" t="str">
        <f>IF($D$305="Y/T","Isi Sasaran",IF($E$305=0,0,IF(K307="Y",1,IF(K307="T",0,"Isi Dulu"))))</f>
        <v>Isi Sasaran</v>
      </c>
      <c r="M307" s="849"/>
      <c r="N307" s="852"/>
      <c r="O307" s="517"/>
      <c r="P307" s="517"/>
      <c r="Q307" s="517"/>
      <c r="R307" s="517"/>
    </row>
    <row r="308" spans="2:18" s="527" customFormat="1" ht="15.75">
      <c r="B308" s="837"/>
      <c r="C308" s="840"/>
      <c r="D308" s="858"/>
      <c r="E308" s="855"/>
      <c r="F308" s="549">
        <v>4</v>
      </c>
      <c r="G308" s="550"/>
      <c r="H308" s="598" t="str">
        <f t="shared" si="5"/>
        <v>Belum Diisi</v>
      </c>
      <c r="I308" s="592" t="s">
        <v>26</v>
      </c>
      <c r="J308" s="593" t="str">
        <f>IF($D$305="Y/T","Isi Sasaran",IF($E$305=0,0,IF(I308="Y",1,IF(I308="T",0,"Isi Dulu"))))</f>
        <v>Isi Sasaran</v>
      </c>
      <c r="K308" s="592" t="s">
        <v>26</v>
      </c>
      <c r="L308" s="593" t="str">
        <f>IF($D$305="Y/T","Isi Sasaran",IF($E$305=0,0,IF(K308="Y",1,IF(K308="T",0,"Isi Dulu"))))</f>
        <v>Isi Sasaran</v>
      </c>
      <c r="M308" s="849"/>
      <c r="N308" s="852"/>
      <c r="O308" s="517"/>
      <c r="P308" s="517"/>
      <c r="Q308" s="517"/>
      <c r="R308" s="517"/>
    </row>
    <row r="309" spans="2:18" s="527" customFormat="1" ht="15.75">
      <c r="B309" s="838"/>
      <c r="C309" s="841"/>
      <c r="D309" s="859"/>
      <c r="E309" s="856"/>
      <c r="F309" s="569">
        <v>5</v>
      </c>
      <c r="G309" s="570"/>
      <c r="H309" s="599" t="str">
        <f t="shared" si="5"/>
        <v>Belum Diisi</v>
      </c>
      <c r="I309" s="595" t="s">
        <v>26</v>
      </c>
      <c r="J309" s="596" t="str">
        <f>IF($D$305="Y/T","Isi Sasaran",IF($E$305=0,0,IF(I309="Y",1,IF(I309="T",0,"Isi Dulu"))))</f>
        <v>Isi Sasaran</v>
      </c>
      <c r="K309" s="595" t="s">
        <v>26</v>
      </c>
      <c r="L309" s="596" t="str">
        <f>IF($D$305="Y/T","Isi Sasaran",IF($E$305=0,0,IF(K309="Y",1,IF(K309="T",0,"Isi Dulu"))))</f>
        <v>Isi Sasaran</v>
      </c>
      <c r="M309" s="850"/>
      <c r="N309" s="853"/>
      <c r="O309" s="517"/>
      <c r="P309" s="517"/>
      <c r="Q309" s="517"/>
      <c r="R309" s="517"/>
    </row>
    <row r="310" spans="2:18" ht="15.75">
      <c r="B310" s="580"/>
      <c r="C310" s="581"/>
      <c r="D310" s="582"/>
      <c r="E310" s="602" t="e">
        <f>AVERAGE(E210:E309)</f>
        <v>#DIV/0!</v>
      </c>
      <c r="F310" s="583"/>
      <c r="G310" s="583"/>
      <c r="H310" s="602" t="e">
        <f>(IF($D210="Y/T",0,AVERAGE(H210:H214))+IF($D215="Y/T",0,AVERAGE(H215:H219))+IF($D220="Y/T",0,AVERAGE(H220:H224))+IF($D225="Y/T",0,AVERAGE(H225:H229))+IF($D230="Y/T",0,AVERAGE(H230:H234))+IF($D235="Y/T",0,AVERAGE(H235:H239))+IF($D240="Y/T",0,AVERAGE(H240:H244))+IF($D245="Y/T",0,AVERAGE(H245:H249))+IF($D250="Y/T",0,AVERAGE(H250:H254))+IF($D255="Y/T",0,AVERAGE(H255:H259))+IF($D260="Y/T",0,AVERAGE(H260:H264))+IF($D265="Y/T",0,AVERAGE(H265:H269))+IF($D270="Y/T",0,AVERAGE(H270:H274))+IF($D275="Y/T",0,AVERAGE(H275:H279))+IF($D280="Y/T",0,AVERAGE(H280:H284))+IF($D285="Y/T",0,AVERAGE(H285:H289))+IF($D290="Y/T",0,AVERAGE(H290:H294))+IF($D295="Y/T",0,AVERAGE(H295:H299))+IF($D300="Y/T",0,AVERAGE(H300:H304))+IF($D305="Y/T",0,AVERAGE(H305:H309)))/(COUNTIF($D210:$D309,"Y")+COUNTIF($D210:$D309,"T"))</f>
        <v>#DIV/0!</v>
      </c>
      <c r="I310" s="582"/>
      <c r="J310" s="602" t="e">
        <f>(IF($D210="Y/T",0,AVERAGE(J210:J214))+IF($D215="Y/T",0,AVERAGE(J215:J219))+IF($D220="Y/T",0,AVERAGE(J220:J224))+IF($D225="Y/T",0,AVERAGE(J225:J229))+IF($D230="Y/T",0,AVERAGE(J230:J234))+IF($D235="Y/T",0,AVERAGE(J235:J239))+IF($D240="Y/T",0,AVERAGE(J240:J244))+IF($D245="Y/T",0,AVERAGE(J245:J249))+IF($D250="Y/T",0,AVERAGE(J250:J254))+IF($D255="Y/T",0,AVERAGE(J255:J259))+IF($D260="Y/T",0,AVERAGE(J260:J264))+IF($D265="Y/T",0,AVERAGE(J265:J269))+IF($D270="Y/T",0,AVERAGE(J270:J274))+IF($D275="Y/T",0,AVERAGE(J275:J279))+IF($D280="Y/T",0,AVERAGE(J280:J284))+IF($D285="Y/T",0,AVERAGE(J285:J289))+IF($D290="Y/T",0,AVERAGE(J290:J294))+IF($D295="Y/T",0,AVERAGE(J295:J299))+IF($D300="Y/T",0,AVERAGE(J300:J304))+IF($D305="Y/T",0,AVERAGE(J305:J309)))/(COUNTIF($D210:$D309,"Y")+COUNTIF($D210:$D309,"T"))</f>
        <v>#DIV/0!</v>
      </c>
      <c r="K310" s="582"/>
      <c r="L310" s="602" t="e">
        <f>(IF($D210="Y/T",0,AVERAGE(L210:L214))+IF($D215="Y/T",0,AVERAGE(L215:L219))+IF($D220="Y/T",0,AVERAGE(L220:L224))+IF($D225="Y/T",0,AVERAGE(L225:L229))+IF($D230="Y/T",0,AVERAGE(L230:L234))+IF($D235="Y/T",0,AVERAGE(L235:L239))+IF($D240="Y/T",0,AVERAGE(L240:L244))+IF($D245="Y/T",0,AVERAGE(L245:L249))+IF($D250="Y/T",0,AVERAGE(L250:L254))+IF($D255="Y/T",0,AVERAGE(L255:L259))+IF($D260="Y/T",0,AVERAGE(L260:L264))+IF($D265="Y/T",0,AVERAGE(L265:L269))+IF($D270="Y/T",0,AVERAGE(L270:L274))+IF($D275="Y/T",0,AVERAGE(L275:L279))+IF($D280="Y/T",0,AVERAGE(L280:L284))+IF($D285="Y/T",0,AVERAGE(L285:L289))+IF($D290="Y/T",0,AVERAGE(L290:L294))+IF($D295="Y/T",0,AVERAGE(L295:L299))+IF($D300="Y/T",0,AVERAGE(L300:L304))+IF($D305="Y/T",0,AVERAGE(L305:L309)))/(COUNTIF($D210:$D309,"Y")+COUNTIF($D210:$D309,"T"))</f>
        <v>#DIV/0!</v>
      </c>
      <c r="M310" s="606"/>
      <c r="N310" s="602" t="e">
        <f>AVERAGE(N210:N309)</f>
        <v>#DIV/0!</v>
      </c>
    </row>
    <row r="311" spans="2:18" ht="15.75">
      <c r="B311" s="865" t="s">
        <v>434</v>
      </c>
      <c r="C311" s="865"/>
      <c r="D311" s="865"/>
      <c r="E311" s="865"/>
      <c r="F311" s="865"/>
      <c r="G311" s="865"/>
      <c r="H311" s="865"/>
      <c r="I311" s="865"/>
      <c r="J311" s="865"/>
      <c r="K311" s="865"/>
      <c r="L311" s="865"/>
      <c r="M311" s="865"/>
      <c r="N311" s="866"/>
    </row>
    <row r="312" spans="2:18" ht="15.75">
      <c r="B312" s="836">
        <v>1</v>
      </c>
      <c r="C312" s="839"/>
      <c r="D312" s="857" t="s">
        <v>26</v>
      </c>
      <c r="E312" s="854" t="str">
        <f>IF(D312="Y",1,IF(D312="T",0,IF(D312="Y/T","Belum diisi","Error")))</f>
        <v>Belum diisi</v>
      </c>
      <c r="F312" s="528">
        <v>1</v>
      </c>
      <c r="G312" s="529"/>
      <c r="H312" s="589" t="str">
        <f t="shared" ref="H312:H375" si="6">IF(OR(J312="Isi Dulu",L312="Isi Dulu",J312="Isi Sasaran",L312="Isi Sasaran"),"Belum Diisi",IF(SUM(J312,L312)=2,1,IF(SUM(J312,L312)=1,0,IF(SUM(J312,L312)=0,0,"Error"))))</f>
        <v>Belum Diisi</v>
      </c>
      <c r="I312" s="590" t="s">
        <v>26</v>
      </c>
      <c r="J312" s="591" t="str">
        <f>IF($D$312="Y/T","Isi Sasaran",IF($E$312=0,0,IF(I312="Y",1,IF(I312="T",0,"Isi Dulu"))))</f>
        <v>Isi Sasaran</v>
      </c>
      <c r="K312" s="590" t="s">
        <v>26</v>
      </c>
      <c r="L312" s="591" t="str">
        <f>IF($D$312="Y/T","Isi Sasaran",IF($E$312=0,0,IF(K312="Y",1,IF(K312="T",0,"Isi Dulu"))))</f>
        <v>Isi Sasaran</v>
      </c>
      <c r="M312" s="848" t="s">
        <v>26</v>
      </c>
      <c r="N312" s="851" t="str">
        <f>IF(M312="Y",1,IF(M312="T",0,IF(M312="Y/T","Belum diisi","Error")))</f>
        <v>Belum diisi</v>
      </c>
    </row>
    <row r="313" spans="2:18" ht="15.75">
      <c r="B313" s="837"/>
      <c r="C313" s="840"/>
      <c r="D313" s="858"/>
      <c r="E313" s="855"/>
      <c r="F313" s="549">
        <v>2</v>
      </c>
      <c r="G313" s="550"/>
      <c r="H313" s="589" t="str">
        <f t="shared" si="6"/>
        <v>Belum Diisi</v>
      </c>
      <c r="I313" s="592" t="s">
        <v>26</v>
      </c>
      <c r="J313" s="593" t="str">
        <f>IF($D$312="Y/T","Isi Sasaran",IF($E$312=0,0,IF(I313="Y",1,IF(I313="T",0,"Isi Dulu"))))</f>
        <v>Isi Sasaran</v>
      </c>
      <c r="K313" s="592" t="s">
        <v>26</v>
      </c>
      <c r="L313" s="593" t="str">
        <f>IF($D$312="Y/T","Isi Sasaran",IF($E$312=0,0,IF(K313="Y",1,IF(K313="T",0,"Isi Dulu"))))</f>
        <v>Isi Sasaran</v>
      </c>
      <c r="M313" s="849"/>
      <c r="N313" s="852"/>
    </row>
    <row r="314" spans="2:18" ht="15.75">
      <c r="B314" s="837"/>
      <c r="C314" s="840"/>
      <c r="D314" s="858"/>
      <c r="E314" s="855"/>
      <c r="F314" s="549">
        <v>3</v>
      </c>
      <c r="G314" s="550"/>
      <c r="H314" s="589" t="str">
        <f t="shared" si="6"/>
        <v>Belum Diisi</v>
      </c>
      <c r="I314" s="592" t="s">
        <v>26</v>
      </c>
      <c r="J314" s="593" t="str">
        <f>IF($D$312="Y/T","Isi Sasaran",IF($E$312=0,0,IF(I314="Y",1,IF(I314="T",0,"Isi Dulu"))))</f>
        <v>Isi Sasaran</v>
      </c>
      <c r="K314" s="592" t="s">
        <v>26</v>
      </c>
      <c r="L314" s="593" t="str">
        <f>IF($D$312="Y/T","Isi Sasaran",IF($E$312=0,0,IF(K314="Y",1,IF(K314="T",0,"Isi Dulu"))))</f>
        <v>Isi Sasaran</v>
      </c>
      <c r="M314" s="849"/>
      <c r="N314" s="852"/>
    </row>
    <row r="315" spans="2:18" ht="15.75">
      <c r="B315" s="837"/>
      <c r="C315" s="840"/>
      <c r="D315" s="858"/>
      <c r="E315" s="855"/>
      <c r="F315" s="549">
        <v>4</v>
      </c>
      <c r="G315" s="550"/>
      <c r="H315" s="589" t="str">
        <f t="shared" si="6"/>
        <v>Belum Diisi</v>
      </c>
      <c r="I315" s="592" t="s">
        <v>26</v>
      </c>
      <c r="J315" s="593" t="str">
        <f>IF($D$312="Y/T","Isi Sasaran",IF($E$312=0,0,IF(I315="Y",1,IF(I315="T",0,"Isi Dulu"))))</f>
        <v>Isi Sasaran</v>
      </c>
      <c r="K315" s="592" t="s">
        <v>26</v>
      </c>
      <c r="L315" s="593" t="str">
        <f>IF($D$312="Y/T","Isi Sasaran",IF($E$312=0,0,IF(K315="Y",1,IF(K315="T",0,"Isi Dulu"))))</f>
        <v>Isi Sasaran</v>
      </c>
      <c r="M315" s="849"/>
      <c r="N315" s="852"/>
    </row>
    <row r="316" spans="2:18" ht="15.75">
      <c r="B316" s="838"/>
      <c r="C316" s="841"/>
      <c r="D316" s="859"/>
      <c r="E316" s="856"/>
      <c r="F316" s="569">
        <v>5</v>
      </c>
      <c r="G316" s="570"/>
      <c r="H316" s="594" t="str">
        <f t="shared" si="6"/>
        <v>Belum Diisi</v>
      </c>
      <c r="I316" s="595" t="s">
        <v>26</v>
      </c>
      <c r="J316" s="596" t="str">
        <f>IF($D$312="Y/T","Isi Sasaran",IF($E$312=0,0,IF(I316="Y",1,IF(I316="T",0,"Isi Dulu"))))</f>
        <v>Isi Sasaran</v>
      </c>
      <c r="K316" s="595" t="s">
        <v>26</v>
      </c>
      <c r="L316" s="596" t="str">
        <f>IF($D$312="Y/T","Isi Sasaran",IF($E$312=0,0,IF(K316="Y",1,IF(K316="T",0,"Isi Dulu"))))</f>
        <v>Isi Sasaran</v>
      </c>
      <c r="M316" s="850"/>
      <c r="N316" s="853"/>
    </row>
    <row r="317" spans="2:18" ht="15.75">
      <c r="B317" s="836">
        <v>2</v>
      </c>
      <c r="C317" s="839"/>
      <c r="D317" s="857" t="s">
        <v>26</v>
      </c>
      <c r="E317" s="854" t="str">
        <f>IF(D317="Y",1,IF(D317="T",0,IF(D317="Y/T","Belum diisi","Error")))</f>
        <v>Belum diisi</v>
      </c>
      <c r="F317" s="528">
        <v>1</v>
      </c>
      <c r="G317" s="529"/>
      <c r="H317" s="597" t="str">
        <f t="shared" si="6"/>
        <v>Belum Diisi</v>
      </c>
      <c r="I317" s="590" t="s">
        <v>26</v>
      </c>
      <c r="J317" s="591" t="str">
        <f>IF($D$317="Y/T","Isi Sasaran",IF($E$317=0,0,IF(I317="Y",1,IF(I317="T",0,"Isi Dulu"))))</f>
        <v>Isi Sasaran</v>
      </c>
      <c r="K317" s="590" t="s">
        <v>26</v>
      </c>
      <c r="L317" s="591" t="str">
        <f>IF($D$317="Y/T","Isi Sasaran",IF($E$317=0,0,IF(K317="Y",1,IF(K317="T",0,"Isi Dulu"))))</f>
        <v>Isi Sasaran</v>
      </c>
      <c r="M317" s="848" t="s">
        <v>26</v>
      </c>
      <c r="N317" s="851" t="str">
        <f>IF(M317="Y",1,IF(M317="T",0,IF(M317="Y/T","Belum diisi","Error")))</f>
        <v>Belum diisi</v>
      </c>
    </row>
    <row r="318" spans="2:18" ht="15.75">
      <c r="B318" s="837"/>
      <c r="C318" s="840"/>
      <c r="D318" s="858"/>
      <c r="E318" s="855"/>
      <c r="F318" s="549">
        <v>2</v>
      </c>
      <c r="G318" s="550"/>
      <c r="H318" s="598" t="str">
        <f t="shared" si="6"/>
        <v>Belum Diisi</v>
      </c>
      <c r="I318" s="592" t="s">
        <v>26</v>
      </c>
      <c r="J318" s="593" t="str">
        <f>IF($D$317="Y/T","Isi Sasaran",IF($E$317=0,0,IF(I318="Y",1,IF(I318="T",0,"Isi Dulu"))))</f>
        <v>Isi Sasaran</v>
      </c>
      <c r="K318" s="592" t="s">
        <v>26</v>
      </c>
      <c r="L318" s="593" t="str">
        <f>IF($D$317="Y/T","Isi Sasaran",IF($E$317=0,0,IF(K318="Y",1,IF(K318="T",0,"Isi Dulu"))))</f>
        <v>Isi Sasaran</v>
      </c>
      <c r="M318" s="849"/>
      <c r="N318" s="852"/>
    </row>
    <row r="319" spans="2:18" ht="15.75">
      <c r="B319" s="837"/>
      <c r="C319" s="840"/>
      <c r="D319" s="858"/>
      <c r="E319" s="855"/>
      <c r="F319" s="549">
        <v>3</v>
      </c>
      <c r="G319" s="550"/>
      <c r="H319" s="598" t="str">
        <f t="shared" si="6"/>
        <v>Belum Diisi</v>
      </c>
      <c r="I319" s="592" t="s">
        <v>26</v>
      </c>
      <c r="J319" s="593" t="str">
        <f>IF($D$317="Y/T","Isi Sasaran",IF($E$317=0,0,IF(I319="Y",1,IF(I319="T",0,"Isi Dulu"))))</f>
        <v>Isi Sasaran</v>
      </c>
      <c r="K319" s="592" t="s">
        <v>26</v>
      </c>
      <c r="L319" s="593" t="str">
        <f>IF($D$317="Y/T","Isi Sasaran",IF($E$317=0,0,IF(K319="Y",1,IF(K319="T",0,"Isi Dulu"))))</f>
        <v>Isi Sasaran</v>
      </c>
      <c r="M319" s="849"/>
      <c r="N319" s="852"/>
    </row>
    <row r="320" spans="2:18" ht="15.75">
      <c r="B320" s="837"/>
      <c r="C320" s="840"/>
      <c r="D320" s="858"/>
      <c r="E320" s="855"/>
      <c r="F320" s="549">
        <v>4</v>
      </c>
      <c r="G320" s="550"/>
      <c r="H320" s="598" t="str">
        <f t="shared" si="6"/>
        <v>Belum Diisi</v>
      </c>
      <c r="I320" s="592" t="s">
        <v>26</v>
      </c>
      <c r="J320" s="593" t="str">
        <f>IF($D$317="Y/T","Isi Sasaran",IF($E$317=0,0,IF(I320="Y",1,IF(I320="T",0,"Isi Dulu"))))</f>
        <v>Isi Sasaran</v>
      </c>
      <c r="K320" s="592" t="s">
        <v>26</v>
      </c>
      <c r="L320" s="593" t="str">
        <f>IF($D$317="Y/T","Isi Sasaran",IF($E$317=0,0,IF(K320="Y",1,IF(K320="T",0,"Isi Dulu"))))</f>
        <v>Isi Sasaran</v>
      </c>
      <c r="M320" s="849"/>
      <c r="N320" s="852"/>
    </row>
    <row r="321" spans="2:14" ht="15.75">
      <c r="B321" s="838"/>
      <c r="C321" s="841"/>
      <c r="D321" s="859"/>
      <c r="E321" s="856"/>
      <c r="F321" s="569">
        <v>5</v>
      </c>
      <c r="G321" s="570"/>
      <c r="H321" s="599" t="str">
        <f t="shared" si="6"/>
        <v>Belum Diisi</v>
      </c>
      <c r="I321" s="595" t="s">
        <v>26</v>
      </c>
      <c r="J321" s="596" t="str">
        <f>IF($D$317="Y/T","Isi Sasaran",IF($E$317=0,0,IF(I321="Y",1,IF(I321="T",0,"Isi Dulu"))))</f>
        <v>Isi Sasaran</v>
      </c>
      <c r="K321" s="595" t="s">
        <v>26</v>
      </c>
      <c r="L321" s="596" t="str">
        <f>IF($D$317="Y/T","Isi Sasaran",IF($E$317=0,0,IF(K321="Y",1,IF(K321="T",0,"Isi Dulu"))))</f>
        <v>Isi Sasaran</v>
      </c>
      <c r="M321" s="850"/>
      <c r="N321" s="853"/>
    </row>
    <row r="322" spans="2:14" ht="15.75">
      <c r="B322" s="836">
        <v>3</v>
      </c>
      <c r="C322" s="839"/>
      <c r="D322" s="857" t="s">
        <v>26</v>
      </c>
      <c r="E322" s="854" t="str">
        <f>IF(D322="Y",1,IF(D322="T",0,IF(D322="Y/T","Belum diisi","Error")))</f>
        <v>Belum diisi</v>
      </c>
      <c r="F322" s="528">
        <v>1</v>
      </c>
      <c r="G322" s="529"/>
      <c r="H322" s="600" t="str">
        <f t="shared" si="6"/>
        <v>Belum Diisi</v>
      </c>
      <c r="I322" s="590" t="s">
        <v>26</v>
      </c>
      <c r="J322" s="591" t="str">
        <f>IF($D$322="Y/T","Isi Sasaran",IF($E$322=0,0,IF(I322="Y",1,IF(I322="T",0,"Isi Dulu"))))</f>
        <v>Isi Sasaran</v>
      </c>
      <c r="K322" s="590" t="s">
        <v>26</v>
      </c>
      <c r="L322" s="591" t="str">
        <f>IF($D$322="Y/T","Isi Sasaran",IF($E$322=0,0,IF(K322="Y",1,IF(K322="T",0,"Isi Dulu"))))</f>
        <v>Isi Sasaran</v>
      </c>
      <c r="M322" s="848" t="s">
        <v>26</v>
      </c>
      <c r="N322" s="851" t="str">
        <f>IF(M322="Y",1,IF(M322="T",0,IF(M322="Y/T","Belum diisi","Error")))</f>
        <v>Belum diisi</v>
      </c>
    </row>
    <row r="323" spans="2:14" ht="15.75">
      <c r="B323" s="837"/>
      <c r="C323" s="840"/>
      <c r="D323" s="858"/>
      <c r="E323" s="855"/>
      <c r="F323" s="549">
        <v>2</v>
      </c>
      <c r="G323" s="550"/>
      <c r="H323" s="598" t="str">
        <f t="shared" si="6"/>
        <v>Belum Diisi</v>
      </c>
      <c r="I323" s="592" t="s">
        <v>26</v>
      </c>
      <c r="J323" s="593" t="str">
        <f>IF($D$322="Y/T","Isi Sasaran",IF($E$322=0,0,IF(I323="Y",1,IF(I323="T",0,"Isi Dulu"))))</f>
        <v>Isi Sasaran</v>
      </c>
      <c r="K323" s="592" t="s">
        <v>26</v>
      </c>
      <c r="L323" s="593" t="str">
        <f>IF($D$322="Y/T","Isi Sasaran",IF($E$322=0,0,IF(K323="Y",1,IF(K323="T",0,"Isi Dulu"))))</f>
        <v>Isi Sasaran</v>
      </c>
      <c r="M323" s="849"/>
      <c r="N323" s="852"/>
    </row>
    <row r="324" spans="2:14" ht="15.75">
      <c r="B324" s="837"/>
      <c r="C324" s="840"/>
      <c r="D324" s="858"/>
      <c r="E324" s="855"/>
      <c r="F324" s="549">
        <v>3</v>
      </c>
      <c r="G324" s="550"/>
      <c r="H324" s="598" t="str">
        <f t="shared" si="6"/>
        <v>Belum Diisi</v>
      </c>
      <c r="I324" s="592" t="s">
        <v>26</v>
      </c>
      <c r="J324" s="593" t="str">
        <f>IF($D$322="Y/T","Isi Sasaran",IF($E$322=0,0,IF(I324="Y",1,IF(I324="T",0,"Isi Dulu"))))</f>
        <v>Isi Sasaran</v>
      </c>
      <c r="K324" s="592" t="s">
        <v>26</v>
      </c>
      <c r="L324" s="593" t="str">
        <f>IF($D$322="Y/T","Isi Sasaran",IF($E$322=0,0,IF(K324="Y",1,IF(K324="T",0,"Isi Dulu"))))</f>
        <v>Isi Sasaran</v>
      </c>
      <c r="M324" s="849"/>
      <c r="N324" s="852"/>
    </row>
    <row r="325" spans="2:14" ht="15.75">
      <c r="B325" s="837"/>
      <c r="C325" s="840"/>
      <c r="D325" s="858"/>
      <c r="E325" s="855"/>
      <c r="F325" s="549">
        <v>4</v>
      </c>
      <c r="G325" s="550"/>
      <c r="H325" s="598" t="str">
        <f t="shared" si="6"/>
        <v>Belum Diisi</v>
      </c>
      <c r="I325" s="592" t="s">
        <v>26</v>
      </c>
      <c r="J325" s="593" t="str">
        <f>IF($D$322="Y/T","Isi Sasaran",IF($E$322=0,0,IF(I325="Y",1,IF(I325="T",0,"Isi Dulu"))))</f>
        <v>Isi Sasaran</v>
      </c>
      <c r="K325" s="592" t="s">
        <v>26</v>
      </c>
      <c r="L325" s="593" t="str">
        <f>IF($D$322="Y/T","Isi Sasaran",IF($E$322=0,0,IF(K325="Y",1,IF(K325="T",0,"Isi Dulu"))))</f>
        <v>Isi Sasaran</v>
      </c>
      <c r="M325" s="849"/>
      <c r="N325" s="852"/>
    </row>
    <row r="326" spans="2:14" ht="15.75">
      <c r="B326" s="838"/>
      <c r="C326" s="841"/>
      <c r="D326" s="859"/>
      <c r="E326" s="856"/>
      <c r="F326" s="569">
        <v>5</v>
      </c>
      <c r="G326" s="570"/>
      <c r="H326" s="599" t="str">
        <f t="shared" si="6"/>
        <v>Belum Diisi</v>
      </c>
      <c r="I326" s="595" t="s">
        <v>26</v>
      </c>
      <c r="J326" s="596" t="str">
        <f>IF($D$322="Y/T","Isi Sasaran",IF($E$322=0,0,IF(I326="Y",1,IF(I326="T",0,"Isi Dulu"))))</f>
        <v>Isi Sasaran</v>
      </c>
      <c r="K326" s="595" t="s">
        <v>26</v>
      </c>
      <c r="L326" s="596" t="str">
        <f>IF($D$322="Y/T","Isi Sasaran",IF($E$322=0,0,IF(K326="Y",1,IF(K326="T",0,"Isi Dulu"))))</f>
        <v>Isi Sasaran</v>
      </c>
      <c r="M326" s="850"/>
      <c r="N326" s="853"/>
    </row>
    <row r="327" spans="2:14" ht="15.75">
      <c r="B327" s="836">
        <v>4</v>
      </c>
      <c r="C327" s="839"/>
      <c r="D327" s="857" t="s">
        <v>26</v>
      </c>
      <c r="E327" s="854" t="str">
        <f>IF(D327="Y",1,IF(D327="T",0,IF(D327="Y/T","Belum diisi","Error")))</f>
        <v>Belum diisi</v>
      </c>
      <c r="F327" s="528">
        <v>1</v>
      </c>
      <c r="G327" s="529"/>
      <c r="H327" s="600" t="str">
        <f t="shared" si="6"/>
        <v>Belum Diisi</v>
      </c>
      <c r="I327" s="590" t="s">
        <v>26</v>
      </c>
      <c r="J327" s="591" t="str">
        <f>IF($D$327="Y/T","Isi Sasaran",IF($E$327=0,0,IF(I327="Y",1,IF(I327="T",0,"Isi Dulu"))))</f>
        <v>Isi Sasaran</v>
      </c>
      <c r="K327" s="590" t="s">
        <v>26</v>
      </c>
      <c r="L327" s="591" t="str">
        <f>IF($D$327="Y/T","Isi Sasaran",IF($E$327=0,0,IF(K327="Y",1,IF(K327="T",0,"Isi Dulu"))))</f>
        <v>Isi Sasaran</v>
      </c>
      <c r="M327" s="848" t="s">
        <v>26</v>
      </c>
      <c r="N327" s="851" t="str">
        <f>IF(M327="Y",1,IF(M327="T",0,IF(M327="Y/T","Belum diisi","Error")))</f>
        <v>Belum diisi</v>
      </c>
    </row>
    <row r="328" spans="2:14" ht="15.75">
      <c r="B328" s="837"/>
      <c r="C328" s="840"/>
      <c r="D328" s="858"/>
      <c r="E328" s="855"/>
      <c r="F328" s="549">
        <v>2</v>
      </c>
      <c r="G328" s="550"/>
      <c r="H328" s="598" t="str">
        <f t="shared" si="6"/>
        <v>Belum Diisi</v>
      </c>
      <c r="I328" s="592" t="s">
        <v>26</v>
      </c>
      <c r="J328" s="593" t="str">
        <f>IF($D$327="Y/T","Isi Sasaran",IF($E$327=0,0,IF(I328="Y",1,IF(I328="T",0,"Isi Dulu"))))</f>
        <v>Isi Sasaran</v>
      </c>
      <c r="K328" s="592" t="s">
        <v>26</v>
      </c>
      <c r="L328" s="593" t="str">
        <f>IF($D$327="Y/T","Isi Sasaran",IF($E$327=0,0,IF(K328="Y",1,IF(K328="T",0,"Isi Dulu"))))</f>
        <v>Isi Sasaran</v>
      </c>
      <c r="M328" s="849"/>
      <c r="N328" s="852"/>
    </row>
    <row r="329" spans="2:14" ht="15.75">
      <c r="B329" s="837"/>
      <c r="C329" s="840"/>
      <c r="D329" s="858"/>
      <c r="E329" s="855"/>
      <c r="F329" s="549">
        <v>3</v>
      </c>
      <c r="G329" s="550"/>
      <c r="H329" s="598" t="str">
        <f t="shared" si="6"/>
        <v>Belum Diisi</v>
      </c>
      <c r="I329" s="592" t="s">
        <v>26</v>
      </c>
      <c r="J329" s="593" t="str">
        <f>IF($D$327="Y/T","Isi Sasaran",IF($E$327=0,0,IF(I329="Y",1,IF(I329="T",0,"Isi Dulu"))))</f>
        <v>Isi Sasaran</v>
      </c>
      <c r="K329" s="592" t="s">
        <v>26</v>
      </c>
      <c r="L329" s="593" t="str">
        <f>IF($D$327="Y/T","Isi Sasaran",IF($E$327=0,0,IF(K329="Y",1,IF(K329="T",0,"Isi Dulu"))))</f>
        <v>Isi Sasaran</v>
      </c>
      <c r="M329" s="849"/>
      <c r="N329" s="852"/>
    </row>
    <row r="330" spans="2:14" ht="15.75">
      <c r="B330" s="837"/>
      <c r="C330" s="840"/>
      <c r="D330" s="858"/>
      <c r="E330" s="855"/>
      <c r="F330" s="549">
        <v>4</v>
      </c>
      <c r="G330" s="550"/>
      <c r="H330" s="598" t="str">
        <f t="shared" si="6"/>
        <v>Belum Diisi</v>
      </c>
      <c r="I330" s="592" t="s">
        <v>26</v>
      </c>
      <c r="J330" s="593" t="str">
        <f>IF($D$327="Y/T","Isi Sasaran",IF($E$327=0,0,IF(I330="Y",1,IF(I330="T",0,"Isi Dulu"))))</f>
        <v>Isi Sasaran</v>
      </c>
      <c r="K330" s="592" t="s">
        <v>26</v>
      </c>
      <c r="L330" s="593" t="str">
        <f>IF($D$327="Y/T","Isi Sasaran",IF($E$327=0,0,IF(K330="Y",1,IF(K330="T",0,"Isi Dulu"))))</f>
        <v>Isi Sasaran</v>
      </c>
      <c r="M330" s="849"/>
      <c r="N330" s="852"/>
    </row>
    <row r="331" spans="2:14" ht="15.75">
      <c r="B331" s="838"/>
      <c r="C331" s="841"/>
      <c r="D331" s="859"/>
      <c r="E331" s="856"/>
      <c r="F331" s="569">
        <v>5</v>
      </c>
      <c r="G331" s="570"/>
      <c r="H331" s="599" t="str">
        <f t="shared" si="6"/>
        <v>Belum Diisi</v>
      </c>
      <c r="I331" s="595" t="s">
        <v>26</v>
      </c>
      <c r="J331" s="596" t="str">
        <f>IF($D$327="Y/T","Isi Sasaran",IF($E$327=0,0,IF(I331="Y",1,IF(I331="T",0,"Isi Dulu"))))</f>
        <v>Isi Sasaran</v>
      </c>
      <c r="K331" s="595" t="s">
        <v>26</v>
      </c>
      <c r="L331" s="596" t="str">
        <f>IF($D$327="Y/T","Isi Sasaran",IF($E$327=0,0,IF(K331="Y",1,IF(K331="T",0,"Isi Dulu"))))</f>
        <v>Isi Sasaran</v>
      </c>
      <c r="M331" s="850"/>
      <c r="N331" s="853"/>
    </row>
    <row r="332" spans="2:14" ht="15.75">
      <c r="B332" s="836">
        <v>5</v>
      </c>
      <c r="C332" s="839"/>
      <c r="D332" s="857" t="s">
        <v>26</v>
      </c>
      <c r="E332" s="854" t="str">
        <f>IF(D332="Y",1,IF(D332="T",0,IF(D332="Y/T","Belum diisi","Error")))</f>
        <v>Belum diisi</v>
      </c>
      <c r="F332" s="528">
        <v>1</v>
      </c>
      <c r="G332" s="529"/>
      <c r="H332" s="600" t="str">
        <f t="shared" si="6"/>
        <v>Belum Diisi</v>
      </c>
      <c r="I332" s="590" t="s">
        <v>26</v>
      </c>
      <c r="J332" s="591" t="str">
        <f>IF($D$332="Y/T","Isi Sasaran",IF($E$332=0,0,IF(I332="Y",1,IF(I332="T",0,"Isi Dulu"))))</f>
        <v>Isi Sasaran</v>
      </c>
      <c r="K332" s="590" t="s">
        <v>26</v>
      </c>
      <c r="L332" s="591" t="str">
        <f>IF($D$332="Y/T","Isi Sasaran",IF($E$332=0,0,IF(K332="Y",1,IF(K332="T",0,"Isi Dulu"))))</f>
        <v>Isi Sasaran</v>
      </c>
      <c r="M332" s="848" t="s">
        <v>26</v>
      </c>
      <c r="N332" s="851" t="str">
        <f>IF(M332="Y",1,IF(M332="T",0,IF(M332="Y/T","Belum diisi","Error")))</f>
        <v>Belum diisi</v>
      </c>
    </row>
    <row r="333" spans="2:14" ht="15.75">
      <c r="B333" s="837"/>
      <c r="C333" s="840"/>
      <c r="D333" s="858"/>
      <c r="E333" s="855"/>
      <c r="F333" s="549">
        <v>2</v>
      </c>
      <c r="G333" s="550"/>
      <c r="H333" s="598" t="str">
        <f t="shared" si="6"/>
        <v>Belum Diisi</v>
      </c>
      <c r="I333" s="592" t="s">
        <v>26</v>
      </c>
      <c r="J333" s="593" t="str">
        <f>IF($D$332="Y/T","Isi Sasaran",IF($E$332=0,0,IF(I333="Y",1,IF(I333="T",0,"Isi Dulu"))))</f>
        <v>Isi Sasaran</v>
      </c>
      <c r="K333" s="592" t="s">
        <v>26</v>
      </c>
      <c r="L333" s="593" t="str">
        <f>IF($D$332="Y/T","Isi Sasaran",IF($E$332=0,0,IF(K333="Y",1,IF(K333="T",0,"Isi Dulu"))))</f>
        <v>Isi Sasaran</v>
      </c>
      <c r="M333" s="849"/>
      <c r="N333" s="852"/>
    </row>
    <row r="334" spans="2:14" ht="15.75">
      <c r="B334" s="837"/>
      <c r="C334" s="840"/>
      <c r="D334" s="858"/>
      <c r="E334" s="855"/>
      <c r="F334" s="549">
        <v>3</v>
      </c>
      <c r="G334" s="550"/>
      <c r="H334" s="598" t="str">
        <f t="shared" si="6"/>
        <v>Belum Diisi</v>
      </c>
      <c r="I334" s="592" t="s">
        <v>26</v>
      </c>
      <c r="J334" s="593" t="str">
        <f>IF($D$332="Y/T","Isi Sasaran",IF($E$332=0,0,IF(I334="Y",1,IF(I334="T",0,"Isi Dulu"))))</f>
        <v>Isi Sasaran</v>
      </c>
      <c r="K334" s="592" t="s">
        <v>26</v>
      </c>
      <c r="L334" s="593" t="str">
        <f>IF($D$332="Y/T","Isi Sasaran",IF($E$332=0,0,IF(K334="Y",1,IF(K334="T",0,"Isi Dulu"))))</f>
        <v>Isi Sasaran</v>
      </c>
      <c r="M334" s="849"/>
      <c r="N334" s="852"/>
    </row>
    <row r="335" spans="2:14" ht="15.75">
      <c r="B335" s="837"/>
      <c r="C335" s="840"/>
      <c r="D335" s="858"/>
      <c r="E335" s="855"/>
      <c r="F335" s="549">
        <v>4</v>
      </c>
      <c r="G335" s="550"/>
      <c r="H335" s="598" t="str">
        <f t="shared" si="6"/>
        <v>Belum Diisi</v>
      </c>
      <c r="I335" s="592" t="s">
        <v>26</v>
      </c>
      <c r="J335" s="593" t="str">
        <f>IF($D$332="Y/T","Isi Sasaran",IF($E$332=0,0,IF(I335="Y",1,IF(I335="T",0,"Isi Dulu"))))</f>
        <v>Isi Sasaran</v>
      </c>
      <c r="K335" s="592" t="s">
        <v>26</v>
      </c>
      <c r="L335" s="593" t="str">
        <f>IF($D$332="Y/T","Isi Sasaran",IF($E$332=0,0,IF(K335="Y",1,IF(K335="T",0,"Isi Dulu"))))</f>
        <v>Isi Sasaran</v>
      </c>
      <c r="M335" s="849"/>
      <c r="N335" s="852"/>
    </row>
    <row r="336" spans="2:14" ht="15.75">
      <c r="B336" s="838"/>
      <c r="C336" s="841"/>
      <c r="D336" s="859"/>
      <c r="E336" s="856"/>
      <c r="F336" s="569">
        <v>5</v>
      </c>
      <c r="G336" s="570"/>
      <c r="H336" s="599" t="str">
        <f t="shared" si="6"/>
        <v>Belum Diisi</v>
      </c>
      <c r="I336" s="595" t="s">
        <v>26</v>
      </c>
      <c r="J336" s="596" t="str">
        <f>IF($D$332="Y/T","Isi Sasaran",IF($E$332=0,0,IF(I336="Y",1,IF(I336="T",0,"Isi Dulu"))))</f>
        <v>Isi Sasaran</v>
      </c>
      <c r="K336" s="595" t="s">
        <v>26</v>
      </c>
      <c r="L336" s="596" t="str">
        <f>IF($D$332="Y/T","Isi Sasaran",IF($E$332=0,0,IF(K336="Y",1,IF(K336="T",0,"Isi Dulu"))))</f>
        <v>Isi Sasaran</v>
      </c>
      <c r="M336" s="850"/>
      <c r="N336" s="853"/>
    </row>
    <row r="337" spans="2:14" ht="15.75">
      <c r="B337" s="836">
        <v>6</v>
      </c>
      <c r="C337" s="839"/>
      <c r="D337" s="857" t="s">
        <v>26</v>
      </c>
      <c r="E337" s="854" t="str">
        <f>IF(D337="Y",1,IF(D337="T",0,IF(D337="Y/T","Belum diisi","Error")))</f>
        <v>Belum diisi</v>
      </c>
      <c r="F337" s="528">
        <v>1</v>
      </c>
      <c r="G337" s="529"/>
      <c r="H337" s="600" t="str">
        <f t="shared" si="6"/>
        <v>Belum Diisi</v>
      </c>
      <c r="I337" s="590" t="s">
        <v>26</v>
      </c>
      <c r="J337" s="591" t="str">
        <f>IF($D$337="Y/T","Isi Sasaran",IF($E$337=0,0,IF(I337="Y",1,IF(I337="T",0,"Isi Dulu"))))</f>
        <v>Isi Sasaran</v>
      </c>
      <c r="K337" s="590" t="s">
        <v>26</v>
      </c>
      <c r="L337" s="591" t="str">
        <f>IF($D$337="Y/T","Isi Sasaran",IF($E$337=0,0,IF(K337="Y",1,IF(K337="T",0,"Isi Dulu"))))</f>
        <v>Isi Sasaran</v>
      </c>
      <c r="M337" s="848" t="s">
        <v>26</v>
      </c>
      <c r="N337" s="851" t="str">
        <f>IF(M337="Y",1,IF(M337="T",0,IF(M337="Y/T","Belum diisi","Error")))</f>
        <v>Belum diisi</v>
      </c>
    </row>
    <row r="338" spans="2:14" ht="15.75">
      <c r="B338" s="837"/>
      <c r="C338" s="840"/>
      <c r="D338" s="858"/>
      <c r="E338" s="855"/>
      <c r="F338" s="549">
        <v>2</v>
      </c>
      <c r="G338" s="550"/>
      <c r="H338" s="598" t="str">
        <f t="shared" si="6"/>
        <v>Belum Diisi</v>
      </c>
      <c r="I338" s="592" t="s">
        <v>26</v>
      </c>
      <c r="J338" s="593" t="str">
        <f>IF($D$337="Y/T","Isi Sasaran",IF($E$337=0,0,IF(I338="Y",1,IF(I338="T",0,"Isi Dulu"))))</f>
        <v>Isi Sasaran</v>
      </c>
      <c r="K338" s="592" t="s">
        <v>26</v>
      </c>
      <c r="L338" s="593" t="str">
        <f>IF($D$337="Y/T","Isi Sasaran",IF($E$337=0,0,IF(K338="Y",1,IF(K338="T",0,"Isi Dulu"))))</f>
        <v>Isi Sasaran</v>
      </c>
      <c r="M338" s="849"/>
      <c r="N338" s="852"/>
    </row>
    <row r="339" spans="2:14" ht="15.75">
      <c r="B339" s="837"/>
      <c r="C339" s="840"/>
      <c r="D339" s="858"/>
      <c r="E339" s="855"/>
      <c r="F339" s="549">
        <v>3</v>
      </c>
      <c r="G339" s="550"/>
      <c r="H339" s="598" t="str">
        <f t="shared" si="6"/>
        <v>Belum Diisi</v>
      </c>
      <c r="I339" s="592" t="s">
        <v>26</v>
      </c>
      <c r="J339" s="593" t="str">
        <f>IF($D$337="Y/T","Isi Sasaran",IF($E$337=0,0,IF(I339="Y",1,IF(I339="T",0,"Isi Dulu"))))</f>
        <v>Isi Sasaran</v>
      </c>
      <c r="K339" s="592" t="s">
        <v>26</v>
      </c>
      <c r="L339" s="593" t="str">
        <f>IF($D$337="Y/T","Isi Sasaran",IF($E$337=0,0,IF(K339="Y",1,IF(K339="T",0,"Isi Dulu"))))</f>
        <v>Isi Sasaran</v>
      </c>
      <c r="M339" s="849"/>
      <c r="N339" s="852"/>
    </row>
    <row r="340" spans="2:14" ht="15.75">
      <c r="B340" s="837"/>
      <c r="C340" s="840"/>
      <c r="D340" s="858"/>
      <c r="E340" s="855"/>
      <c r="F340" s="549">
        <v>4</v>
      </c>
      <c r="G340" s="550"/>
      <c r="H340" s="598" t="str">
        <f t="shared" si="6"/>
        <v>Belum Diisi</v>
      </c>
      <c r="I340" s="592" t="s">
        <v>26</v>
      </c>
      <c r="J340" s="593" t="str">
        <f>IF($D$337="Y/T","Isi Sasaran",IF($E$337=0,0,IF(I340="Y",1,IF(I340="T",0,"Isi Dulu"))))</f>
        <v>Isi Sasaran</v>
      </c>
      <c r="K340" s="592" t="s">
        <v>26</v>
      </c>
      <c r="L340" s="593" t="str">
        <f>IF($D$337="Y/T","Isi Sasaran",IF($E$337=0,0,IF(K340="Y",1,IF(K340="T",0,"Isi Dulu"))))</f>
        <v>Isi Sasaran</v>
      </c>
      <c r="M340" s="849"/>
      <c r="N340" s="852"/>
    </row>
    <row r="341" spans="2:14" ht="15.75">
      <c r="B341" s="838"/>
      <c r="C341" s="841"/>
      <c r="D341" s="859"/>
      <c r="E341" s="856"/>
      <c r="F341" s="569">
        <v>5</v>
      </c>
      <c r="G341" s="570"/>
      <c r="H341" s="599" t="str">
        <f t="shared" si="6"/>
        <v>Belum Diisi</v>
      </c>
      <c r="I341" s="595" t="s">
        <v>26</v>
      </c>
      <c r="J341" s="596" t="str">
        <f>IF($D$337="Y/T","Isi Sasaran",IF($E$337=0,0,IF(I341="Y",1,IF(I341="T",0,"Isi Dulu"))))</f>
        <v>Isi Sasaran</v>
      </c>
      <c r="K341" s="595" t="s">
        <v>26</v>
      </c>
      <c r="L341" s="596" t="str">
        <f>IF($D$337="Y/T","Isi Sasaran",IF($E$337=0,0,IF(K341="Y",1,IF(K341="T",0,"Isi Dulu"))))</f>
        <v>Isi Sasaran</v>
      </c>
      <c r="M341" s="850"/>
      <c r="N341" s="853"/>
    </row>
    <row r="342" spans="2:14" ht="15.75">
      <c r="B342" s="836">
        <v>7</v>
      </c>
      <c r="C342" s="839"/>
      <c r="D342" s="857" t="s">
        <v>26</v>
      </c>
      <c r="E342" s="854" t="str">
        <f>IF(D342="Y",1,IF(D342="T",0,IF(D342="Y/T","Belum diisi","Error")))</f>
        <v>Belum diisi</v>
      </c>
      <c r="F342" s="528">
        <v>1</v>
      </c>
      <c r="G342" s="529"/>
      <c r="H342" s="600" t="str">
        <f t="shared" si="6"/>
        <v>Belum Diisi</v>
      </c>
      <c r="I342" s="590" t="s">
        <v>26</v>
      </c>
      <c r="J342" s="591" t="str">
        <f>IF($D$342="Y/T","Isi Sasaran",IF($E$342=0,0,IF(I342="Y",1,IF(I342="T",0,"Isi Dulu"))))</f>
        <v>Isi Sasaran</v>
      </c>
      <c r="K342" s="590" t="s">
        <v>26</v>
      </c>
      <c r="L342" s="591" t="str">
        <f>IF($D$342="Y/T","Isi Sasaran",IF($E$342=0,0,IF(K342="Y",1,IF(K342="T",0,"Isi Dulu"))))</f>
        <v>Isi Sasaran</v>
      </c>
      <c r="M342" s="848" t="s">
        <v>26</v>
      </c>
      <c r="N342" s="851" t="str">
        <f>IF(M342="Y",1,IF(M342="T",0,IF(M342="Y/T","Belum diisi","Error")))</f>
        <v>Belum diisi</v>
      </c>
    </row>
    <row r="343" spans="2:14" ht="15.75">
      <c r="B343" s="837"/>
      <c r="C343" s="840"/>
      <c r="D343" s="858"/>
      <c r="E343" s="855"/>
      <c r="F343" s="549">
        <v>2</v>
      </c>
      <c r="G343" s="550"/>
      <c r="H343" s="598" t="str">
        <f t="shared" si="6"/>
        <v>Belum Diisi</v>
      </c>
      <c r="I343" s="592" t="s">
        <v>26</v>
      </c>
      <c r="J343" s="593" t="str">
        <f>IF($D$342="Y/T","Isi Sasaran",IF($E$342=0,0,IF(I343="Y",1,IF(I343="T",0,"Isi Dulu"))))</f>
        <v>Isi Sasaran</v>
      </c>
      <c r="K343" s="592" t="s">
        <v>26</v>
      </c>
      <c r="L343" s="593" t="str">
        <f>IF($D$342="Y/T","Isi Sasaran",IF($E$342=0,0,IF(K343="Y",1,IF(K343="T",0,"Isi Dulu"))))</f>
        <v>Isi Sasaran</v>
      </c>
      <c r="M343" s="849"/>
      <c r="N343" s="852"/>
    </row>
    <row r="344" spans="2:14" ht="15.75">
      <c r="B344" s="837"/>
      <c r="C344" s="840"/>
      <c r="D344" s="858"/>
      <c r="E344" s="855"/>
      <c r="F344" s="549">
        <v>3</v>
      </c>
      <c r="G344" s="550"/>
      <c r="H344" s="598" t="str">
        <f t="shared" si="6"/>
        <v>Belum Diisi</v>
      </c>
      <c r="I344" s="592" t="s">
        <v>26</v>
      </c>
      <c r="J344" s="593" t="str">
        <f>IF($D$342="Y/T","Isi Sasaran",IF($E$342=0,0,IF(I344="Y",1,IF(I344="T",0,"Isi Dulu"))))</f>
        <v>Isi Sasaran</v>
      </c>
      <c r="K344" s="592" t="s">
        <v>26</v>
      </c>
      <c r="L344" s="593" t="str">
        <f>IF($D$342="Y/T","Isi Sasaran",IF($E$342=0,0,IF(K344="Y",1,IF(K344="T",0,"Isi Dulu"))))</f>
        <v>Isi Sasaran</v>
      </c>
      <c r="M344" s="849"/>
      <c r="N344" s="852"/>
    </row>
    <row r="345" spans="2:14" ht="15.75">
      <c r="B345" s="837"/>
      <c r="C345" s="840"/>
      <c r="D345" s="858"/>
      <c r="E345" s="855"/>
      <c r="F345" s="549">
        <v>4</v>
      </c>
      <c r="G345" s="550"/>
      <c r="H345" s="598" t="str">
        <f t="shared" si="6"/>
        <v>Belum Diisi</v>
      </c>
      <c r="I345" s="592" t="s">
        <v>26</v>
      </c>
      <c r="J345" s="593" t="str">
        <f>IF($D$342="Y/T","Isi Sasaran",IF($E$342=0,0,IF(I345="Y",1,IF(I345="T",0,"Isi Dulu"))))</f>
        <v>Isi Sasaran</v>
      </c>
      <c r="K345" s="592" t="s">
        <v>26</v>
      </c>
      <c r="L345" s="593" t="str">
        <f>IF($D$342="Y/T","Isi Sasaran",IF($E$342=0,0,IF(K345="Y",1,IF(K345="T",0,"Isi Dulu"))))</f>
        <v>Isi Sasaran</v>
      </c>
      <c r="M345" s="849"/>
      <c r="N345" s="852"/>
    </row>
    <row r="346" spans="2:14" ht="15.75">
      <c r="B346" s="838"/>
      <c r="C346" s="841"/>
      <c r="D346" s="859"/>
      <c r="E346" s="856"/>
      <c r="F346" s="569">
        <v>5</v>
      </c>
      <c r="G346" s="570"/>
      <c r="H346" s="599" t="str">
        <f t="shared" si="6"/>
        <v>Belum Diisi</v>
      </c>
      <c r="I346" s="595" t="s">
        <v>26</v>
      </c>
      <c r="J346" s="596" t="str">
        <f>IF($D$342="Y/T","Isi Sasaran",IF($E$342=0,0,IF(I346="Y",1,IF(I346="T",0,"Isi Dulu"))))</f>
        <v>Isi Sasaran</v>
      </c>
      <c r="K346" s="595" t="s">
        <v>26</v>
      </c>
      <c r="L346" s="596" t="str">
        <f>IF($D$342="Y/T","Isi Sasaran",IF($E$342=0,0,IF(K346="Y",1,IF(K346="T",0,"Isi Dulu"))))</f>
        <v>Isi Sasaran</v>
      </c>
      <c r="M346" s="850"/>
      <c r="N346" s="853"/>
    </row>
    <row r="347" spans="2:14" ht="15.75">
      <c r="B347" s="836">
        <v>8</v>
      </c>
      <c r="C347" s="839"/>
      <c r="D347" s="857" t="s">
        <v>26</v>
      </c>
      <c r="E347" s="854" t="str">
        <f>IF(D347="Y",1,IF(D347="T",0,IF(D347="Y/T","Belum diisi","Error")))</f>
        <v>Belum diisi</v>
      </c>
      <c r="F347" s="528">
        <v>1</v>
      </c>
      <c r="G347" s="529"/>
      <c r="H347" s="600" t="str">
        <f t="shared" si="6"/>
        <v>Belum Diisi</v>
      </c>
      <c r="I347" s="590" t="s">
        <v>26</v>
      </c>
      <c r="J347" s="591" t="str">
        <f>IF($D$347="Y/T","Isi Sasaran",IF($E$347=0,0,IF(I347="Y",1,IF(I347="T",0,"Isi Dulu"))))</f>
        <v>Isi Sasaran</v>
      </c>
      <c r="K347" s="590" t="s">
        <v>26</v>
      </c>
      <c r="L347" s="591" t="str">
        <f>IF($D$347="Y/T","Isi Sasaran",IF($E$347=0,0,IF(K347="Y",1,IF(K347="T",0,"Isi Dulu"))))</f>
        <v>Isi Sasaran</v>
      </c>
      <c r="M347" s="848" t="s">
        <v>26</v>
      </c>
      <c r="N347" s="851" t="str">
        <f>IF(M347="Y",1,IF(M347="T",0,IF(M347="Y/T","Belum diisi","Error")))</f>
        <v>Belum diisi</v>
      </c>
    </row>
    <row r="348" spans="2:14" ht="15.75">
      <c r="B348" s="837"/>
      <c r="C348" s="840"/>
      <c r="D348" s="858"/>
      <c r="E348" s="855"/>
      <c r="F348" s="549">
        <v>2</v>
      </c>
      <c r="G348" s="550"/>
      <c r="H348" s="598" t="str">
        <f t="shared" si="6"/>
        <v>Belum Diisi</v>
      </c>
      <c r="I348" s="592" t="s">
        <v>26</v>
      </c>
      <c r="J348" s="593" t="str">
        <f>IF($D$347="Y/T","Isi Sasaran",IF($E$347=0,0,IF(I348="Y",1,IF(I348="T",0,"Isi Dulu"))))</f>
        <v>Isi Sasaran</v>
      </c>
      <c r="K348" s="592" t="s">
        <v>26</v>
      </c>
      <c r="L348" s="593" t="str">
        <f>IF($D$347="Y/T","Isi Sasaran",IF($E$347=0,0,IF(K348="Y",1,IF(K348="T",0,"Isi Dulu"))))</f>
        <v>Isi Sasaran</v>
      </c>
      <c r="M348" s="849"/>
      <c r="N348" s="852"/>
    </row>
    <row r="349" spans="2:14" ht="15.75">
      <c r="B349" s="837"/>
      <c r="C349" s="840"/>
      <c r="D349" s="858"/>
      <c r="E349" s="855"/>
      <c r="F349" s="549">
        <v>3</v>
      </c>
      <c r="G349" s="550"/>
      <c r="H349" s="598" t="str">
        <f t="shared" si="6"/>
        <v>Belum Diisi</v>
      </c>
      <c r="I349" s="592" t="s">
        <v>26</v>
      </c>
      <c r="J349" s="593" t="str">
        <f>IF($D$347="Y/T","Isi Sasaran",IF($E$347=0,0,IF(I349="Y",1,IF(I349="T",0,"Isi Dulu"))))</f>
        <v>Isi Sasaran</v>
      </c>
      <c r="K349" s="592" t="s">
        <v>26</v>
      </c>
      <c r="L349" s="593" t="str">
        <f>IF($D$347="Y/T","Isi Sasaran",IF($E$347=0,0,IF(K349="Y",1,IF(K349="T",0,"Isi Dulu"))))</f>
        <v>Isi Sasaran</v>
      </c>
      <c r="M349" s="849"/>
      <c r="N349" s="852"/>
    </row>
    <row r="350" spans="2:14" ht="15.75">
      <c r="B350" s="837"/>
      <c r="C350" s="840"/>
      <c r="D350" s="858"/>
      <c r="E350" s="855"/>
      <c r="F350" s="549">
        <v>4</v>
      </c>
      <c r="G350" s="550"/>
      <c r="H350" s="598" t="str">
        <f t="shared" si="6"/>
        <v>Belum Diisi</v>
      </c>
      <c r="I350" s="592" t="s">
        <v>26</v>
      </c>
      <c r="J350" s="593" t="str">
        <f>IF($D$347="Y/T","Isi Sasaran",IF($E$347=0,0,IF(I350="Y",1,IF(I350="T",0,"Isi Dulu"))))</f>
        <v>Isi Sasaran</v>
      </c>
      <c r="K350" s="592" t="s">
        <v>26</v>
      </c>
      <c r="L350" s="593" t="str">
        <f>IF($D$347="Y/T","Isi Sasaran",IF($E$347=0,0,IF(K350="Y",1,IF(K350="T",0,"Isi Dulu"))))</f>
        <v>Isi Sasaran</v>
      </c>
      <c r="M350" s="849"/>
      <c r="N350" s="852"/>
    </row>
    <row r="351" spans="2:14" ht="15.75">
      <c r="B351" s="838"/>
      <c r="C351" s="841"/>
      <c r="D351" s="859"/>
      <c r="E351" s="856"/>
      <c r="F351" s="569">
        <v>5</v>
      </c>
      <c r="G351" s="570"/>
      <c r="H351" s="599" t="str">
        <f t="shared" si="6"/>
        <v>Belum Diisi</v>
      </c>
      <c r="I351" s="595" t="s">
        <v>26</v>
      </c>
      <c r="J351" s="596" t="str">
        <f>IF($D$347="Y/T","Isi Sasaran",IF($E$347=0,0,IF(I351="Y",1,IF(I351="T",0,"Isi Dulu"))))</f>
        <v>Isi Sasaran</v>
      </c>
      <c r="K351" s="595" t="s">
        <v>26</v>
      </c>
      <c r="L351" s="596" t="str">
        <f>IF($D$347="Y/T","Isi Sasaran",IF($E$347=0,0,IF(K351="Y",1,IF(K351="T",0,"Isi Dulu"))))</f>
        <v>Isi Sasaran</v>
      </c>
      <c r="M351" s="850"/>
      <c r="N351" s="853"/>
    </row>
    <row r="352" spans="2:14" ht="15.75">
      <c r="B352" s="836">
        <v>9</v>
      </c>
      <c r="C352" s="839"/>
      <c r="D352" s="857" t="s">
        <v>26</v>
      </c>
      <c r="E352" s="854" t="str">
        <f>IF(D352="Y",1,IF(D352="T",0,IF(D352="Y/T","Belum diisi","Error")))</f>
        <v>Belum diisi</v>
      </c>
      <c r="F352" s="528">
        <v>1</v>
      </c>
      <c r="G352" s="529"/>
      <c r="H352" s="600" t="str">
        <f t="shared" si="6"/>
        <v>Belum Diisi</v>
      </c>
      <c r="I352" s="590" t="s">
        <v>26</v>
      </c>
      <c r="J352" s="591" t="str">
        <f>IF($D$352="Y/T","Isi Sasaran",IF($E$352=0,0,IF(I352="Y",1,IF(I352="T",0,"Isi Dulu"))))</f>
        <v>Isi Sasaran</v>
      </c>
      <c r="K352" s="590" t="s">
        <v>26</v>
      </c>
      <c r="L352" s="591" t="str">
        <f>IF($D$352="Y/T","Isi Sasaran",IF($E$352=0,0,IF(K352="Y",1,IF(K352="T",0,"Isi Dulu"))))</f>
        <v>Isi Sasaran</v>
      </c>
      <c r="M352" s="848" t="s">
        <v>26</v>
      </c>
      <c r="N352" s="851" t="str">
        <f>IF(M352="Y",1,IF(M352="T",0,IF(M352="Y/T","Belum diisi","Error")))</f>
        <v>Belum diisi</v>
      </c>
    </row>
    <row r="353" spans="2:14" ht="15.75">
      <c r="B353" s="837"/>
      <c r="C353" s="840"/>
      <c r="D353" s="858"/>
      <c r="E353" s="855"/>
      <c r="F353" s="549">
        <v>2</v>
      </c>
      <c r="G353" s="550"/>
      <c r="H353" s="598" t="str">
        <f t="shared" si="6"/>
        <v>Belum Diisi</v>
      </c>
      <c r="I353" s="592" t="s">
        <v>26</v>
      </c>
      <c r="J353" s="593" t="str">
        <f>IF($D$352="Y/T","Isi Sasaran",IF($E$352=0,0,IF(I353="Y",1,IF(I353="T",0,"Isi Dulu"))))</f>
        <v>Isi Sasaran</v>
      </c>
      <c r="K353" s="592" t="s">
        <v>26</v>
      </c>
      <c r="L353" s="593" t="str">
        <f>IF($D$352="Y/T","Isi Sasaran",IF($E$352=0,0,IF(K353="Y",1,IF(K353="T",0,"Isi Dulu"))))</f>
        <v>Isi Sasaran</v>
      </c>
      <c r="M353" s="849"/>
      <c r="N353" s="852"/>
    </row>
    <row r="354" spans="2:14" ht="15.75">
      <c r="B354" s="837"/>
      <c r="C354" s="840"/>
      <c r="D354" s="858"/>
      <c r="E354" s="855"/>
      <c r="F354" s="549">
        <v>3</v>
      </c>
      <c r="G354" s="550"/>
      <c r="H354" s="598" t="str">
        <f t="shared" si="6"/>
        <v>Belum Diisi</v>
      </c>
      <c r="I354" s="592" t="s">
        <v>26</v>
      </c>
      <c r="J354" s="593" t="str">
        <f>IF($D$352="Y/T","Isi Sasaran",IF($E$352=0,0,IF(I354="Y",1,IF(I354="T",0,"Isi Dulu"))))</f>
        <v>Isi Sasaran</v>
      </c>
      <c r="K354" s="592" t="s">
        <v>26</v>
      </c>
      <c r="L354" s="593" t="str">
        <f>IF($D$352="Y/T","Isi Sasaran",IF($E$352=0,0,IF(K354="Y",1,IF(K354="T",0,"Isi Dulu"))))</f>
        <v>Isi Sasaran</v>
      </c>
      <c r="M354" s="849"/>
      <c r="N354" s="852"/>
    </row>
    <row r="355" spans="2:14" ht="15.75">
      <c r="B355" s="837"/>
      <c r="C355" s="840"/>
      <c r="D355" s="858"/>
      <c r="E355" s="855"/>
      <c r="F355" s="549">
        <v>4</v>
      </c>
      <c r="G355" s="550"/>
      <c r="H355" s="598" t="str">
        <f t="shared" si="6"/>
        <v>Belum Diisi</v>
      </c>
      <c r="I355" s="592" t="s">
        <v>26</v>
      </c>
      <c r="J355" s="593" t="str">
        <f>IF($D$352="Y/T","Isi Sasaran",IF($E$352=0,0,IF(I355="Y",1,IF(I355="T",0,"Isi Dulu"))))</f>
        <v>Isi Sasaran</v>
      </c>
      <c r="K355" s="592" t="s">
        <v>26</v>
      </c>
      <c r="L355" s="593" t="str">
        <f>IF($D$352="Y/T","Isi Sasaran",IF($E$352=0,0,IF(K355="Y",1,IF(K355="T",0,"Isi Dulu"))))</f>
        <v>Isi Sasaran</v>
      </c>
      <c r="M355" s="849"/>
      <c r="N355" s="852"/>
    </row>
    <row r="356" spans="2:14" ht="15.75">
      <c r="B356" s="838"/>
      <c r="C356" s="841"/>
      <c r="D356" s="859"/>
      <c r="E356" s="856"/>
      <c r="F356" s="569">
        <v>5</v>
      </c>
      <c r="G356" s="570"/>
      <c r="H356" s="599" t="str">
        <f t="shared" si="6"/>
        <v>Belum Diisi</v>
      </c>
      <c r="I356" s="595" t="s">
        <v>26</v>
      </c>
      <c r="J356" s="596" t="str">
        <f>IF($D$352="Y/T","Isi Sasaran",IF($E$352=0,0,IF(I356="Y",1,IF(I356="T",0,"Isi Dulu"))))</f>
        <v>Isi Sasaran</v>
      </c>
      <c r="K356" s="595" t="s">
        <v>26</v>
      </c>
      <c r="L356" s="596" t="str">
        <f>IF($D$352="Y/T","Isi Sasaran",IF($E$352=0,0,IF(K356="Y",1,IF(K356="T",0,"Isi Dulu"))))</f>
        <v>Isi Sasaran</v>
      </c>
      <c r="M356" s="850"/>
      <c r="N356" s="853"/>
    </row>
    <row r="357" spans="2:14" ht="15.75">
      <c r="B357" s="836">
        <v>10</v>
      </c>
      <c r="C357" s="839"/>
      <c r="D357" s="857" t="s">
        <v>26</v>
      </c>
      <c r="E357" s="854" t="str">
        <f>IF(D357="Y",1,IF(D357="T",0,IF(D357="Y/T","Belum diisi","Error")))</f>
        <v>Belum diisi</v>
      </c>
      <c r="F357" s="528">
        <v>1</v>
      </c>
      <c r="G357" s="529"/>
      <c r="H357" s="600" t="str">
        <f t="shared" si="6"/>
        <v>Belum Diisi</v>
      </c>
      <c r="I357" s="590" t="s">
        <v>26</v>
      </c>
      <c r="J357" s="591" t="str">
        <f>IF($D$357="Y/T","Isi Sasaran",IF($E$357=0,0,IF(I357="Y",1,IF(I357="T",0,"Isi Dulu"))))</f>
        <v>Isi Sasaran</v>
      </c>
      <c r="K357" s="590" t="s">
        <v>26</v>
      </c>
      <c r="L357" s="591" t="str">
        <f>IF($D$357="Y/T","Isi Sasaran",IF($E$357=0,0,IF(K357="Y",1,IF(K357="T",0,"Isi Dulu"))))</f>
        <v>Isi Sasaran</v>
      </c>
      <c r="M357" s="848" t="s">
        <v>26</v>
      </c>
      <c r="N357" s="851" t="str">
        <f>IF(M357="Y",1,IF(M357="T",0,IF(M357="Y/T","Belum diisi","Error")))</f>
        <v>Belum diisi</v>
      </c>
    </row>
    <row r="358" spans="2:14" ht="15.75">
      <c r="B358" s="837"/>
      <c r="C358" s="840"/>
      <c r="D358" s="858"/>
      <c r="E358" s="855"/>
      <c r="F358" s="549">
        <v>2</v>
      </c>
      <c r="G358" s="550"/>
      <c r="H358" s="598" t="str">
        <f t="shared" si="6"/>
        <v>Belum Diisi</v>
      </c>
      <c r="I358" s="592" t="s">
        <v>26</v>
      </c>
      <c r="J358" s="593" t="str">
        <f>IF($D$357="Y/T","Isi Sasaran",IF($E$357=0,0,IF(I358="Y",1,IF(I358="T",0,"Isi Dulu"))))</f>
        <v>Isi Sasaran</v>
      </c>
      <c r="K358" s="592" t="s">
        <v>26</v>
      </c>
      <c r="L358" s="593" t="str">
        <f>IF($D$357="Y/T","Isi Sasaran",IF($E$357=0,0,IF(K358="Y",1,IF(K358="T",0,"Isi Dulu"))))</f>
        <v>Isi Sasaran</v>
      </c>
      <c r="M358" s="849"/>
      <c r="N358" s="852"/>
    </row>
    <row r="359" spans="2:14" ht="15.75">
      <c r="B359" s="837"/>
      <c r="C359" s="840"/>
      <c r="D359" s="858"/>
      <c r="E359" s="855"/>
      <c r="F359" s="549">
        <v>3</v>
      </c>
      <c r="G359" s="550"/>
      <c r="H359" s="598" t="str">
        <f t="shared" si="6"/>
        <v>Belum Diisi</v>
      </c>
      <c r="I359" s="592" t="s">
        <v>26</v>
      </c>
      <c r="J359" s="593" t="str">
        <f>IF($D$357="Y/T","Isi Sasaran",IF($E$357=0,0,IF(I359="Y",1,IF(I359="T",0,"Isi Dulu"))))</f>
        <v>Isi Sasaran</v>
      </c>
      <c r="K359" s="592" t="s">
        <v>26</v>
      </c>
      <c r="L359" s="593" t="str">
        <f>IF($D$357="Y/T","Isi Sasaran",IF($E$357=0,0,IF(K359="Y",1,IF(K359="T",0,"Isi Dulu"))))</f>
        <v>Isi Sasaran</v>
      </c>
      <c r="M359" s="849"/>
      <c r="N359" s="852"/>
    </row>
    <row r="360" spans="2:14" ht="15.75">
      <c r="B360" s="837"/>
      <c r="C360" s="840"/>
      <c r="D360" s="858"/>
      <c r="E360" s="855"/>
      <c r="F360" s="549">
        <v>4</v>
      </c>
      <c r="G360" s="550"/>
      <c r="H360" s="598" t="str">
        <f t="shared" si="6"/>
        <v>Belum Diisi</v>
      </c>
      <c r="I360" s="592" t="s">
        <v>26</v>
      </c>
      <c r="J360" s="593" t="str">
        <f>IF($D$357="Y/T","Isi Sasaran",IF($E$357=0,0,IF(I360="Y",1,IF(I360="T",0,"Isi Dulu"))))</f>
        <v>Isi Sasaran</v>
      </c>
      <c r="K360" s="592" t="s">
        <v>26</v>
      </c>
      <c r="L360" s="593" t="str">
        <f>IF($D$357="Y/T","Isi Sasaran",IF($E$357=0,0,IF(K360="Y",1,IF(K360="T",0,"Isi Dulu"))))</f>
        <v>Isi Sasaran</v>
      </c>
      <c r="M360" s="849"/>
      <c r="N360" s="852"/>
    </row>
    <row r="361" spans="2:14" ht="15.75">
      <c r="B361" s="838"/>
      <c r="C361" s="841"/>
      <c r="D361" s="859"/>
      <c r="E361" s="856"/>
      <c r="F361" s="569">
        <v>5</v>
      </c>
      <c r="G361" s="570"/>
      <c r="H361" s="599" t="str">
        <f t="shared" si="6"/>
        <v>Belum Diisi</v>
      </c>
      <c r="I361" s="595" t="s">
        <v>26</v>
      </c>
      <c r="J361" s="596" t="str">
        <f>IF($D$357="Y/T","Isi Sasaran",IF($E$357=0,0,IF(I361="Y",1,IF(I361="T",0,"Isi Dulu"))))</f>
        <v>Isi Sasaran</v>
      </c>
      <c r="K361" s="595" t="s">
        <v>26</v>
      </c>
      <c r="L361" s="596" t="str">
        <f>IF($D$357="Y/T","Isi Sasaran",IF($E$357=0,0,IF(K361="Y",1,IF(K361="T",0,"Isi Dulu"))))</f>
        <v>Isi Sasaran</v>
      </c>
      <c r="M361" s="850"/>
      <c r="N361" s="853"/>
    </row>
    <row r="362" spans="2:14" ht="15.75">
      <c r="B362" s="836">
        <v>11</v>
      </c>
      <c r="C362" s="839"/>
      <c r="D362" s="857" t="s">
        <v>26</v>
      </c>
      <c r="E362" s="854" t="str">
        <f>IF(D362="Y",1,IF(D362="T",0,IF(D362="Y/T","Belum diisi","Error")))</f>
        <v>Belum diisi</v>
      </c>
      <c r="F362" s="528">
        <v>1</v>
      </c>
      <c r="G362" s="529"/>
      <c r="H362" s="600" t="str">
        <f t="shared" si="6"/>
        <v>Belum Diisi</v>
      </c>
      <c r="I362" s="590" t="s">
        <v>26</v>
      </c>
      <c r="J362" s="591" t="str">
        <f>IF($D$362="Y/T","Isi Sasaran",IF($E$362=0,0,IF(I362="Y",1,IF(I362="T",0,"Isi Dulu"))))</f>
        <v>Isi Sasaran</v>
      </c>
      <c r="K362" s="590" t="s">
        <v>26</v>
      </c>
      <c r="L362" s="591" t="str">
        <f>IF($D$362="Y/T","Isi Sasaran",IF($E$362=0,0,IF(K362="Y",1,IF(K362="T",0,"Isi Dulu"))))</f>
        <v>Isi Sasaran</v>
      </c>
      <c r="M362" s="848" t="s">
        <v>26</v>
      </c>
      <c r="N362" s="851" t="str">
        <f>IF(M362="Y",1,IF(M362="T",0,IF(M362="Y/T","Belum diisi","Error")))</f>
        <v>Belum diisi</v>
      </c>
    </row>
    <row r="363" spans="2:14" ht="15.75">
      <c r="B363" s="837"/>
      <c r="C363" s="840"/>
      <c r="D363" s="858"/>
      <c r="E363" s="855"/>
      <c r="F363" s="549">
        <v>2</v>
      </c>
      <c r="G363" s="550"/>
      <c r="H363" s="598" t="str">
        <f t="shared" si="6"/>
        <v>Belum Diisi</v>
      </c>
      <c r="I363" s="592" t="s">
        <v>26</v>
      </c>
      <c r="J363" s="593" t="str">
        <f>IF($D$362="Y/T","Isi Sasaran",IF($E$362=0,0,IF(I363="Y",1,IF(I363="T",0,"Isi Dulu"))))</f>
        <v>Isi Sasaran</v>
      </c>
      <c r="K363" s="592" t="s">
        <v>26</v>
      </c>
      <c r="L363" s="593" t="str">
        <f>IF($D$362="Y/T","Isi Sasaran",IF($E$362=0,0,IF(K363="Y",1,IF(K363="T",0,"Isi Dulu"))))</f>
        <v>Isi Sasaran</v>
      </c>
      <c r="M363" s="849"/>
      <c r="N363" s="852"/>
    </row>
    <row r="364" spans="2:14" ht="15.75">
      <c r="B364" s="837"/>
      <c r="C364" s="840"/>
      <c r="D364" s="858"/>
      <c r="E364" s="855"/>
      <c r="F364" s="549">
        <v>3</v>
      </c>
      <c r="G364" s="550"/>
      <c r="H364" s="598" t="str">
        <f t="shared" si="6"/>
        <v>Belum Diisi</v>
      </c>
      <c r="I364" s="592" t="s">
        <v>26</v>
      </c>
      <c r="J364" s="593" t="str">
        <f>IF($D$362="Y/T","Isi Sasaran",IF($E$362=0,0,IF(I364="Y",1,IF(I364="T",0,"Isi Dulu"))))</f>
        <v>Isi Sasaran</v>
      </c>
      <c r="K364" s="592" t="s">
        <v>26</v>
      </c>
      <c r="L364" s="593" t="str">
        <f>IF($D$362="Y/T","Isi Sasaran",IF($E$362=0,0,IF(K364="Y",1,IF(K364="T",0,"Isi Dulu"))))</f>
        <v>Isi Sasaran</v>
      </c>
      <c r="M364" s="849"/>
      <c r="N364" s="852"/>
    </row>
    <row r="365" spans="2:14" ht="15.75">
      <c r="B365" s="837"/>
      <c r="C365" s="840"/>
      <c r="D365" s="858"/>
      <c r="E365" s="855"/>
      <c r="F365" s="549">
        <v>4</v>
      </c>
      <c r="G365" s="550"/>
      <c r="H365" s="598" t="str">
        <f t="shared" si="6"/>
        <v>Belum Diisi</v>
      </c>
      <c r="I365" s="592" t="s">
        <v>26</v>
      </c>
      <c r="J365" s="593" t="str">
        <f>IF($D$362="Y/T","Isi Sasaran",IF($E$362=0,0,IF(I365="Y",1,IF(I365="T",0,"Isi Dulu"))))</f>
        <v>Isi Sasaran</v>
      </c>
      <c r="K365" s="592" t="s">
        <v>26</v>
      </c>
      <c r="L365" s="593" t="str">
        <f>IF($D$362="Y/T","Isi Sasaran",IF($E$362=0,0,IF(K365="Y",1,IF(K365="T",0,"Isi Dulu"))))</f>
        <v>Isi Sasaran</v>
      </c>
      <c r="M365" s="849"/>
      <c r="N365" s="852"/>
    </row>
    <row r="366" spans="2:14" ht="15.75">
      <c r="B366" s="838"/>
      <c r="C366" s="841"/>
      <c r="D366" s="859"/>
      <c r="E366" s="856"/>
      <c r="F366" s="569">
        <v>5</v>
      </c>
      <c r="G366" s="570"/>
      <c r="H366" s="599" t="str">
        <f t="shared" si="6"/>
        <v>Belum Diisi</v>
      </c>
      <c r="I366" s="595" t="s">
        <v>26</v>
      </c>
      <c r="J366" s="596" t="str">
        <f>IF($D$362="Y/T","Isi Sasaran",IF($E$362=0,0,IF(I366="Y",1,IF(I366="T",0,"Isi Dulu"))))</f>
        <v>Isi Sasaran</v>
      </c>
      <c r="K366" s="595" t="s">
        <v>26</v>
      </c>
      <c r="L366" s="596" t="str">
        <f>IF($D$362="Y/T","Isi Sasaran",IF($E$362=0,0,IF(K366="Y",1,IF(K366="T",0,"Isi Dulu"))))</f>
        <v>Isi Sasaran</v>
      </c>
      <c r="M366" s="850"/>
      <c r="N366" s="853"/>
    </row>
    <row r="367" spans="2:14" ht="15.75">
      <c r="B367" s="836">
        <v>12</v>
      </c>
      <c r="C367" s="839"/>
      <c r="D367" s="857" t="s">
        <v>26</v>
      </c>
      <c r="E367" s="854" t="str">
        <f>IF(D367="Y",1,IF(D367="T",0,IF(D367="Y/T","Belum diisi","Error")))</f>
        <v>Belum diisi</v>
      </c>
      <c r="F367" s="528">
        <v>1</v>
      </c>
      <c r="G367" s="529"/>
      <c r="H367" s="600" t="str">
        <f t="shared" si="6"/>
        <v>Belum Diisi</v>
      </c>
      <c r="I367" s="590" t="s">
        <v>26</v>
      </c>
      <c r="J367" s="591" t="str">
        <f>IF($D$367="Y/T","Isi Sasaran",IF($E$367=0,0,IF(I367="Y",1,IF(I367="T",0,"Isi Dulu"))))</f>
        <v>Isi Sasaran</v>
      </c>
      <c r="K367" s="590" t="s">
        <v>26</v>
      </c>
      <c r="L367" s="591" t="str">
        <f>IF($D$367="Y/T","Isi Sasaran",IF($E$367=0,0,IF(K367="Y",1,IF(K367="T",0,"Isi Dulu"))))</f>
        <v>Isi Sasaran</v>
      </c>
      <c r="M367" s="848" t="s">
        <v>26</v>
      </c>
      <c r="N367" s="851" t="str">
        <f>IF(M367="Y",1,IF(M367="T",0,IF(M367="Y/T","Belum diisi","Error")))</f>
        <v>Belum diisi</v>
      </c>
    </row>
    <row r="368" spans="2:14" ht="15.75">
      <c r="B368" s="837"/>
      <c r="C368" s="840"/>
      <c r="D368" s="858"/>
      <c r="E368" s="855"/>
      <c r="F368" s="549">
        <v>2</v>
      </c>
      <c r="G368" s="550"/>
      <c r="H368" s="598" t="str">
        <f t="shared" si="6"/>
        <v>Belum Diisi</v>
      </c>
      <c r="I368" s="592" t="s">
        <v>26</v>
      </c>
      <c r="J368" s="593" t="str">
        <f>IF($D$367="Y/T","Isi Sasaran",IF($E$367=0,0,IF(I368="Y",1,IF(I368="T",0,"Isi Dulu"))))</f>
        <v>Isi Sasaran</v>
      </c>
      <c r="K368" s="592" t="s">
        <v>26</v>
      </c>
      <c r="L368" s="593" t="str">
        <f>IF($D$367="Y/T","Isi Sasaran",IF($E$367=0,0,IF(K368="Y",1,IF(K368="T",0,"Isi Dulu"))))</f>
        <v>Isi Sasaran</v>
      </c>
      <c r="M368" s="849"/>
      <c r="N368" s="852"/>
    </row>
    <row r="369" spans="2:14" ht="15.75">
      <c r="B369" s="837"/>
      <c r="C369" s="840"/>
      <c r="D369" s="858"/>
      <c r="E369" s="855"/>
      <c r="F369" s="549">
        <v>3</v>
      </c>
      <c r="G369" s="550"/>
      <c r="H369" s="598" t="str">
        <f t="shared" si="6"/>
        <v>Belum Diisi</v>
      </c>
      <c r="I369" s="592" t="s">
        <v>26</v>
      </c>
      <c r="J369" s="593" t="str">
        <f>IF($D$367="Y/T","Isi Sasaran",IF($E$367=0,0,IF(I369="Y",1,IF(I369="T",0,"Isi Dulu"))))</f>
        <v>Isi Sasaran</v>
      </c>
      <c r="K369" s="592" t="s">
        <v>26</v>
      </c>
      <c r="L369" s="593" t="str">
        <f>IF($D$367="Y/T","Isi Sasaran",IF($E$367=0,0,IF(K369="Y",1,IF(K369="T",0,"Isi Dulu"))))</f>
        <v>Isi Sasaran</v>
      </c>
      <c r="M369" s="849"/>
      <c r="N369" s="852"/>
    </row>
    <row r="370" spans="2:14" ht="15.75">
      <c r="B370" s="837"/>
      <c r="C370" s="840"/>
      <c r="D370" s="858"/>
      <c r="E370" s="855"/>
      <c r="F370" s="549">
        <v>4</v>
      </c>
      <c r="G370" s="550"/>
      <c r="H370" s="598" t="str">
        <f t="shared" si="6"/>
        <v>Belum Diisi</v>
      </c>
      <c r="I370" s="592" t="s">
        <v>26</v>
      </c>
      <c r="J370" s="593" t="str">
        <f>IF($D$367="Y/T","Isi Sasaran",IF($E$367=0,0,IF(I370="Y",1,IF(I370="T",0,"Isi Dulu"))))</f>
        <v>Isi Sasaran</v>
      </c>
      <c r="K370" s="592" t="s">
        <v>26</v>
      </c>
      <c r="L370" s="593" t="str">
        <f>IF($D$367="Y/T","Isi Sasaran",IF($E$367=0,0,IF(K370="Y",1,IF(K370="T",0,"Isi Dulu"))))</f>
        <v>Isi Sasaran</v>
      </c>
      <c r="M370" s="849"/>
      <c r="N370" s="852"/>
    </row>
    <row r="371" spans="2:14" ht="15.75">
      <c r="B371" s="838"/>
      <c r="C371" s="841"/>
      <c r="D371" s="859"/>
      <c r="E371" s="856"/>
      <c r="F371" s="569">
        <v>5</v>
      </c>
      <c r="G371" s="570"/>
      <c r="H371" s="599" t="str">
        <f t="shared" si="6"/>
        <v>Belum Diisi</v>
      </c>
      <c r="I371" s="595" t="s">
        <v>26</v>
      </c>
      <c r="J371" s="596" t="str">
        <f>IF($D$367="Y/T","Isi Sasaran",IF($E$367=0,0,IF(I371="Y",1,IF(I371="T",0,"Isi Dulu"))))</f>
        <v>Isi Sasaran</v>
      </c>
      <c r="K371" s="595" t="s">
        <v>26</v>
      </c>
      <c r="L371" s="596" t="str">
        <f>IF($D$367="Y/T","Isi Sasaran",IF($E$367=0,0,IF(K371="Y",1,IF(K371="T",0,"Isi Dulu"))))</f>
        <v>Isi Sasaran</v>
      </c>
      <c r="M371" s="850"/>
      <c r="N371" s="853"/>
    </row>
    <row r="372" spans="2:14" ht="15.75">
      <c r="B372" s="836">
        <v>13</v>
      </c>
      <c r="C372" s="839"/>
      <c r="D372" s="857" t="s">
        <v>26</v>
      </c>
      <c r="E372" s="854" t="str">
        <f>IF(D372="Y",1,IF(D372="T",0,IF(D372="Y/T","Belum diisi","Error")))</f>
        <v>Belum diisi</v>
      </c>
      <c r="F372" s="528">
        <v>1</v>
      </c>
      <c r="G372" s="529"/>
      <c r="H372" s="600" t="str">
        <f t="shared" si="6"/>
        <v>Belum Diisi</v>
      </c>
      <c r="I372" s="590" t="s">
        <v>26</v>
      </c>
      <c r="J372" s="591" t="str">
        <f>IF($D$372="Y/T","Isi Sasaran",IF($E$372=0,0,IF(I372="Y",1,IF(I372="T",0,"Isi Dulu"))))</f>
        <v>Isi Sasaran</v>
      </c>
      <c r="K372" s="590" t="s">
        <v>26</v>
      </c>
      <c r="L372" s="591" t="str">
        <f>IF($D$372="Y/T","Isi Sasaran",IF($E$372=0,0,IF(K372="Y",1,IF(K372="T",0,"Isi Dulu"))))</f>
        <v>Isi Sasaran</v>
      </c>
      <c r="M372" s="848" t="s">
        <v>26</v>
      </c>
      <c r="N372" s="851" t="str">
        <f>IF(M372="Y",1,IF(M372="T",0,IF(M372="Y/T","Belum diisi","Error")))</f>
        <v>Belum diisi</v>
      </c>
    </row>
    <row r="373" spans="2:14" ht="15.75">
      <c r="B373" s="837"/>
      <c r="C373" s="840"/>
      <c r="D373" s="858"/>
      <c r="E373" s="855"/>
      <c r="F373" s="549">
        <v>2</v>
      </c>
      <c r="G373" s="550"/>
      <c r="H373" s="598" t="str">
        <f t="shared" si="6"/>
        <v>Belum Diisi</v>
      </c>
      <c r="I373" s="592" t="s">
        <v>26</v>
      </c>
      <c r="J373" s="593" t="str">
        <f>IF($D$372="Y/T","Isi Sasaran",IF($E$372=0,0,IF(I373="Y",1,IF(I373="T",0,"Isi Dulu"))))</f>
        <v>Isi Sasaran</v>
      </c>
      <c r="K373" s="592" t="s">
        <v>26</v>
      </c>
      <c r="L373" s="593" t="str">
        <f>IF($D$372="Y/T","Isi Sasaran",IF($E$372=0,0,IF(K373="Y",1,IF(K373="T",0,"Isi Dulu"))))</f>
        <v>Isi Sasaran</v>
      </c>
      <c r="M373" s="849"/>
      <c r="N373" s="852"/>
    </row>
    <row r="374" spans="2:14" ht="15.75">
      <c r="B374" s="837"/>
      <c r="C374" s="840"/>
      <c r="D374" s="858"/>
      <c r="E374" s="855"/>
      <c r="F374" s="549">
        <v>3</v>
      </c>
      <c r="G374" s="550"/>
      <c r="H374" s="598" t="str">
        <f t="shared" si="6"/>
        <v>Belum Diisi</v>
      </c>
      <c r="I374" s="592" t="s">
        <v>26</v>
      </c>
      <c r="J374" s="593" t="str">
        <f>IF($D$372="Y/T","Isi Sasaran",IF($E$372=0,0,IF(I374="Y",1,IF(I374="T",0,"Isi Dulu"))))</f>
        <v>Isi Sasaran</v>
      </c>
      <c r="K374" s="592" t="s">
        <v>26</v>
      </c>
      <c r="L374" s="593" t="str">
        <f>IF($D$372="Y/T","Isi Sasaran",IF($E$372=0,0,IF(K374="Y",1,IF(K374="T",0,"Isi Dulu"))))</f>
        <v>Isi Sasaran</v>
      </c>
      <c r="M374" s="849"/>
      <c r="N374" s="852"/>
    </row>
    <row r="375" spans="2:14" ht="15.75">
      <c r="B375" s="837"/>
      <c r="C375" s="840"/>
      <c r="D375" s="858"/>
      <c r="E375" s="855"/>
      <c r="F375" s="549">
        <v>4</v>
      </c>
      <c r="G375" s="550"/>
      <c r="H375" s="598" t="str">
        <f t="shared" si="6"/>
        <v>Belum Diisi</v>
      </c>
      <c r="I375" s="592" t="s">
        <v>26</v>
      </c>
      <c r="J375" s="593" t="str">
        <f>IF($D$372="Y/T","Isi Sasaran",IF($E$372=0,0,IF(I375="Y",1,IF(I375="T",0,"Isi Dulu"))))</f>
        <v>Isi Sasaran</v>
      </c>
      <c r="K375" s="592" t="s">
        <v>26</v>
      </c>
      <c r="L375" s="593" t="str">
        <f>IF($D$372="Y/T","Isi Sasaran",IF($E$372=0,0,IF(K375="Y",1,IF(K375="T",0,"Isi Dulu"))))</f>
        <v>Isi Sasaran</v>
      </c>
      <c r="M375" s="849"/>
      <c r="N375" s="852"/>
    </row>
    <row r="376" spans="2:14" ht="15.75">
      <c r="B376" s="838"/>
      <c r="C376" s="841"/>
      <c r="D376" s="859"/>
      <c r="E376" s="856"/>
      <c r="F376" s="569">
        <v>5</v>
      </c>
      <c r="G376" s="570"/>
      <c r="H376" s="599" t="str">
        <f t="shared" ref="H376:H411" si="7">IF(OR(J376="Isi Dulu",L376="Isi Dulu",J376="Isi Sasaran",L376="Isi Sasaran"),"Belum Diisi",IF(SUM(J376,L376)=2,1,IF(SUM(J376,L376)=1,0,IF(SUM(J376,L376)=0,0,"Error"))))</f>
        <v>Belum Diisi</v>
      </c>
      <c r="I376" s="595" t="s">
        <v>26</v>
      </c>
      <c r="J376" s="596" t="str">
        <f>IF($D$372="Y/T","Isi Sasaran",IF($E$372=0,0,IF(I376="Y",1,IF(I376="T",0,"Isi Dulu"))))</f>
        <v>Isi Sasaran</v>
      </c>
      <c r="K376" s="595" t="s">
        <v>26</v>
      </c>
      <c r="L376" s="596" t="str">
        <f>IF($D$372="Y/T","Isi Sasaran",IF($E$372=0,0,IF(K376="Y",1,IF(K376="T",0,"Isi Dulu"))))</f>
        <v>Isi Sasaran</v>
      </c>
      <c r="M376" s="850"/>
      <c r="N376" s="853"/>
    </row>
    <row r="377" spans="2:14" ht="15.75">
      <c r="B377" s="836">
        <v>14</v>
      </c>
      <c r="C377" s="839"/>
      <c r="D377" s="857" t="s">
        <v>26</v>
      </c>
      <c r="E377" s="854" t="str">
        <f>IF(D377="Y",1,IF(D377="T",0,IF(D377="Y/T","Belum diisi","Error")))</f>
        <v>Belum diisi</v>
      </c>
      <c r="F377" s="528">
        <v>1</v>
      </c>
      <c r="G377" s="529"/>
      <c r="H377" s="600" t="str">
        <f t="shared" si="7"/>
        <v>Belum Diisi</v>
      </c>
      <c r="I377" s="590" t="s">
        <v>26</v>
      </c>
      <c r="J377" s="591" t="str">
        <f>IF($D$377="Y/T","Isi Sasaran",IF($E$377=0,0,IF(I377="Y",1,IF(I377="T",0,"Isi Dulu"))))</f>
        <v>Isi Sasaran</v>
      </c>
      <c r="K377" s="590" t="s">
        <v>26</v>
      </c>
      <c r="L377" s="591" t="str">
        <f>IF($D$377="Y/T","Isi Sasaran",IF($E$377=0,0,IF(K377="Y",1,IF(K377="T",0,"Isi Dulu"))))</f>
        <v>Isi Sasaran</v>
      </c>
      <c r="M377" s="848" t="s">
        <v>26</v>
      </c>
      <c r="N377" s="851" t="str">
        <f>IF(M377="Y",1,IF(M377="T",0,IF(M377="Y/T","Belum diisi","Error")))</f>
        <v>Belum diisi</v>
      </c>
    </row>
    <row r="378" spans="2:14" ht="15.75">
      <c r="B378" s="837"/>
      <c r="C378" s="840"/>
      <c r="D378" s="858"/>
      <c r="E378" s="855"/>
      <c r="F378" s="549">
        <v>2</v>
      </c>
      <c r="G378" s="550"/>
      <c r="H378" s="598" t="str">
        <f t="shared" si="7"/>
        <v>Belum Diisi</v>
      </c>
      <c r="I378" s="592" t="s">
        <v>26</v>
      </c>
      <c r="J378" s="593" t="str">
        <f>IF($D$377="Y/T","Isi Sasaran",IF($E$377=0,0,IF(I378="Y",1,IF(I378="T",0,"Isi Dulu"))))</f>
        <v>Isi Sasaran</v>
      </c>
      <c r="K378" s="592" t="s">
        <v>26</v>
      </c>
      <c r="L378" s="593" t="str">
        <f>IF($D$377="Y/T","Isi Sasaran",IF($E$377=0,0,IF(K378="Y",1,IF(K378="T",0,"Isi Dulu"))))</f>
        <v>Isi Sasaran</v>
      </c>
      <c r="M378" s="849"/>
      <c r="N378" s="852"/>
    </row>
    <row r="379" spans="2:14" ht="15.75">
      <c r="B379" s="837"/>
      <c r="C379" s="840"/>
      <c r="D379" s="858"/>
      <c r="E379" s="855"/>
      <c r="F379" s="549">
        <v>3</v>
      </c>
      <c r="G379" s="550"/>
      <c r="H379" s="598" t="str">
        <f t="shared" si="7"/>
        <v>Belum Diisi</v>
      </c>
      <c r="I379" s="592" t="s">
        <v>26</v>
      </c>
      <c r="J379" s="593" t="str">
        <f>IF($D$377="Y/T","Isi Sasaran",IF($E$377=0,0,IF(I379="Y",1,IF(I379="T",0,"Isi Dulu"))))</f>
        <v>Isi Sasaran</v>
      </c>
      <c r="K379" s="592" t="s">
        <v>26</v>
      </c>
      <c r="L379" s="593" t="str">
        <f>IF($D$377="Y/T","Isi Sasaran",IF($E$377=0,0,IF(K379="Y",1,IF(K379="T",0,"Isi Dulu"))))</f>
        <v>Isi Sasaran</v>
      </c>
      <c r="M379" s="849"/>
      <c r="N379" s="852"/>
    </row>
    <row r="380" spans="2:14" ht="15.75">
      <c r="B380" s="837"/>
      <c r="C380" s="840"/>
      <c r="D380" s="858"/>
      <c r="E380" s="855"/>
      <c r="F380" s="549">
        <v>4</v>
      </c>
      <c r="G380" s="550"/>
      <c r="H380" s="598" t="str">
        <f t="shared" si="7"/>
        <v>Belum Diisi</v>
      </c>
      <c r="I380" s="592" t="s">
        <v>26</v>
      </c>
      <c r="J380" s="593" t="str">
        <f>IF($D$377="Y/T","Isi Sasaran",IF($E$377=0,0,IF(I380="Y",1,IF(I380="T",0,"Isi Dulu"))))</f>
        <v>Isi Sasaran</v>
      </c>
      <c r="K380" s="592" t="s">
        <v>26</v>
      </c>
      <c r="L380" s="593" t="str">
        <f>IF($D$377="Y/T","Isi Sasaran",IF($E$377=0,0,IF(K380="Y",1,IF(K380="T",0,"Isi Dulu"))))</f>
        <v>Isi Sasaran</v>
      </c>
      <c r="M380" s="849"/>
      <c r="N380" s="852"/>
    </row>
    <row r="381" spans="2:14" ht="15.75">
      <c r="B381" s="838"/>
      <c r="C381" s="841"/>
      <c r="D381" s="859"/>
      <c r="E381" s="856"/>
      <c r="F381" s="569">
        <v>5</v>
      </c>
      <c r="G381" s="570"/>
      <c r="H381" s="599" t="str">
        <f t="shared" si="7"/>
        <v>Belum Diisi</v>
      </c>
      <c r="I381" s="595" t="s">
        <v>26</v>
      </c>
      <c r="J381" s="596" t="str">
        <f>IF($D$377="Y/T","Isi Sasaran",IF($E$377=0,0,IF(I381="Y",1,IF(I381="T",0,"Isi Dulu"))))</f>
        <v>Isi Sasaran</v>
      </c>
      <c r="K381" s="595" t="s">
        <v>26</v>
      </c>
      <c r="L381" s="596" t="str">
        <f>IF($D$377="Y/T","Isi Sasaran",IF($E$377=0,0,IF(K381="Y",1,IF(K381="T",0,"Isi Dulu"))))</f>
        <v>Isi Sasaran</v>
      </c>
      <c r="M381" s="850"/>
      <c r="N381" s="853"/>
    </row>
    <row r="382" spans="2:14" ht="15.75">
      <c r="B382" s="836">
        <v>15</v>
      </c>
      <c r="C382" s="839"/>
      <c r="D382" s="857" t="s">
        <v>26</v>
      </c>
      <c r="E382" s="854" t="str">
        <f>IF(D382="Y",1,IF(D382="T",0,IF(D382="Y/T","Belum diisi","Error")))</f>
        <v>Belum diisi</v>
      </c>
      <c r="F382" s="528">
        <v>1</v>
      </c>
      <c r="G382" s="529"/>
      <c r="H382" s="600" t="str">
        <f t="shared" si="7"/>
        <v>Belum Diisi</v>
      </c>
      <c r="I382" s="590" t="s">
        <v>26</v>
      </c>
      <c r="J382" s="591" t="str">
        <f>IF($D$382="Y/T","Isi Sasaran",IF($E$382=0,0,IF(I382="Y",1,IF(I382="T",0,"Isi Dulu"))))</f>
        <v>Isi Sasaran</v>
      </c>
      <c r="K382" s="590" t="s">
        <v>26</v>
      </c>
      <c r="L382" s="591" t="str">
        <f>IF($D$382="Y/T","Isi Sasaran",IF($E$382=0,0,IF(K382="Y",1,IF(K382="T",0,"Isi Dulu"))))</f>
        <v>Isi Sasaran</v>
      </c>
      <c r="M382" s="848" t="s">
        <v>26</v>
      </c>
      <c r="N382" s="851" t="str">
        <f>IF(M382="Y",1,IF(M382="T",0,IF(M382="Y/T","Belum diisi","Error")))</f>
        <v>Belum diisi</v>
      </c>
    </row>
    <row r="383" spans="2:14" ht="15.75">
      <c r="B383" s="837"/>
      <c r="C383" s="840"/>
      <c r="D383" s="858"/>
      <c r="E383" s="855"/>
      <c r="F383" s="549">
        <v>2</v>
      </c>
      <c r="G383" s="550"/>
      <c r="H383" s="598" t="str">
        <f t="shared" si="7"/>
        <v>Belum Diisi</v>
      </c>
      <c r="I383" s="592" t="s">
        <v>26</v>
      </c>
      <c r="J383" s="593" t="str">
        <f>IF($D$382="Y/T","Isi Sasaran",IF($E$382=0,0,IF(I383="Y",1,IF(I383="T",0,"Isi Dulu"))))</f>
        <v>Isi Sasaran</v>
      </c>
      <c r="K383" s="592" t="s">
        <v>26</v>
      </c>
      <c r="L383" s="593" t="str">
        <f>IF($D$382="Y/T","Isi Sasaran",IF($E$382=0,0,IF(K383="Y",1,IF(K383="T",0,"Isi Dulu"))))</f>
        <v>Isi Sasaran</v>
      </c>
      <c r="M383" s="849"/>
      <c r="N383" s="852"/>
    </row>
    <row r="384" spans="2:14" ht="15.75">
      <c r="B384" s="837"/>
      <c r="C384" s="840"/>
      <c r="D384" s="858"/>
      <c r="E384" s="855"/>
      <c r="F384" s="549">
        <v>3</v>
      </c>
      <c r="G384" s="550"/>
      <c r="H384" s="598" t="str">
        <f t="shared" si="7"/>
        <v>Belum Diisi</v>
      </c>
      <c r="I384" s="592" t="s">
        <v>26</v>
      </c>
      <c r="J384" s="593" t="str">
        <f>IF($D$382="Y/T","Isi Sasaran",IF($E$382=0,0,IF(I384="Y",1,IF(I384="T",0,"Isi Dulu"))))</f>
        <v>Isi Sasaran</v>
      </c>
      <c r="K384" s="592" t="s">
        <v>26</v>
      </c>
      <c r="L384" s="593" t="str">
        <f>IF($D$382="Y/T","Isi Sasaran",IF($E$382=0,0,IF(K384="Y",1,IF(K384="T",0,"Isi Dulu"))))</f>
        <v>Isi Sasaran</v>
      </c>
      <c r="M384" s="849"/>
      <c r="N384" s="852"/>
    </row>
    <row r="385" spans="2:14" ht="15.75">
      <c r="B385" s="837"/>
      <c r="C385" s="840"/>
      <c r="D385" s="858"/>
      <c r="E385" s="855"/>
      <c r="F385" s="549">
        <v>4</v>
      </c>
      <c r="G385" s="550"/>
      <c r="H385" s="598" t="str">
        <f t="shared" si="7"/>
        <v>Belum Diisi</v>
      </c>
      <c r="I385" s="592" t="s">
        <v>26</v>
      </c>
      <c r="J385" s="593" t="str">
        <f>IF($D$382="Y/T","Isi Sasaran",IF($E$382=0,0,IF(I385="Y",1,IF(I385="T",0,"Isi Dulu"))))</f>
        <v>Isi Sasaran</v>
      </c>
      <c r="K385" s="592" t="s">
        <v>26</v>
      </c>
      <c r="L385" s="593" t="str">
        <f>IF($D$382="Y/T","Isi Sasaran",IF($E$382=0,0,IF(K385="Y",1,IF(K385="T",0,"Isi Dulu"))))</f>
        <v>Isi Sasaran</v>
      </c>
      <c r="M385" s="849"/>
      <c r="N385" s="852"/>
    </row>
    <row r="386" spans="2:14" ht="15.75">
      <c r="B386" s="838"/>
      <c r="C386" s="841"/>
      <c r="D386" s="859"/>
      <c r="E386" s="856"/>
      <c r="F386" s="569">
        <v>5</v>
      </c>
      <c r="G386" s="570"/>
      <c r="H386" s="599" t="str">
        <f t="shared" si="7"/>
        <v>Belum Diisi</v>
      </c>
      <c r="I386" s="595" t="s">
        <v>26</v>
      </c>
      <c r="J386" s="596" t="str">
        <f>IF($D$382="Y/T","Isi Sasaran",IF($E$382=0,0,IF(I386="Y",1,IF(I386="T",0,"Isi Dulu"))))</f>
        <v>Isi Sasaran</v>
      </c>
      <c r="K386" s="595" t="s">
        <v>26</v>
      </c>
      <c r="L386" s="596" t="str">
        <f>IF($D$382="Y/T","Isi Sasaran",IF($E$382=0,0,IF(K386="Y",1,IF(K386="T",0,"Isi Dulu"))))</f>
        <v>Isi Sasaran</v>
      </c>
      <c r="M386" s="850"/>
      <c r="N386" s="853"/>
    </row>
    <row r="387" spans="2:14" ht="15.75">
      <c r="B387" s="836">
        <v>16</v>
      </c>
      <c r="C387" s="839"/>
      <c r="D387" s="857" t="s">
        <v>26</v>
      </c>
      <c r="E387" s="854" t="str">
        <f>IF(D387="Y",1,IF(D387="T",0,IF(D387="Y/T","Belum diisi","Error")))</f>
        <v>Belum diisi</v>
      </c>
      <c r="F387" s="528">
        <v>1</v>
      </c>
      <c r="G387" s="529"/>
      <c r="H387" s="600" t="str">
        <f t="shared" si="7"/>
        <v>Belum Diisi</v>
      </c>
      <c r="I387" s="590" t="s">
        <v>26</v>
      </c>
      <c r="J387" s="591" t="str">
        <f>IF($D$387="Y/T","Isi Sasaran",IF($E$387=0,0,IF(I387="Y",1,IF(I387="T",0,"Isi Dulu"))))</f>
        <v>Isi Sasaran</v>
      </c>
      <c r="K387" s="590" t="s">
        <v>26</v>
      </c>
      <c r="L387" s="591" t="str">
        <f>IF($D$387="Y/T","Isi Sasaran",IF($E$387=0,0,IF(K387="Y",1,IF(K387="T",0,"Isi Dulu"))))</f>
        <v>Isi Sasaran</v>
      </c>
      <c r="M387" s="848" t="s">
        <v>26</v>
      </c>
      <c r="N387" s="851" t="str">
        <f>IF(M387="Y",1,IF(M387="T",0,IF(M387="Y/T","Belum diisi","Error")))</f>
        <v>Belum diisi</v>
      </c>
    </row>
    <row r="388" spans="2:14" ht="15.75">
      <c r="B388" s="837"/>
      <c r="C388" s="840"/>
      <c r="D388" s="858"/>
      <c r="E388" s="855"/>
      <c r="F388" s="549">
        <v>2</v>
      </c>
      <c r="G388" s="550"/>
      <c r="H388" s="598" t="str">
        <f t="shared" si="7"/>
        <v>Belum Diisi</v>
      </c>
      <c r="I388" s="592" t="s">
        <v>26</v>
      </c>
      <c r="J388" s="593" t="str">
        <f>IF($D$387="Y/T","Isi Sasaran",IF($E$387=0,0,IF(I388="Y",1,IF(I388="T",0,"Isi Dulu"))))</f>
        <v>Isi Sasaran</v>
      </c>
      <c r="K388" s="592" t="s">
        <v>26</v>
      </c>
      <c r="L388" s="593" t="str">
        <f>IF($D$387="Y/T","Isi Sasaran",IF($E$387=0,0,IF(K388="Y",1,IF(K388="T",0,"Isi Dulu"))))</f>
        <v>Isi Sasaran</v>
      </c>
      <c r="M388" s="849"/>
      <c r="N388" s="852"/>
    </row>
    <row r="389" spans="2:14" ht="15.75">
      <c r="B389" s="837"/>
      <c r="C389" s="840"/>
      <c r="D389" s="858"/>
      <c r="E389" s="855"/>
      <c r="F389" s="549">
        <v>3</v>
      </c>
      <c r="G389" s="550"/>
      <c r="H389" s="598" t="str">
        <f t="shared" si="7"/>
        <v>Belum Diisi</v>
      </c>
      <c r="I389" s="592" t="s">
        <v>26</v>
      </c>
      <c r="J389" s="593" t="str">
        <f>IF($D$387="Y/T","Isi Sasaran",IF($E$387=0,0,IF(I389="Y",1,IF(I389="T",0,"Isi Dulu"))))</f>
        <v>Isi Sasaran</v>
      </c>
      <c r="K389" s="592" t="s">
        <v>26</v>
      </c>
      <c r="L389" s="593" t="str">
        <f>IF($D$387="Y/T","Isi Sasaran",IF($E$387=0,0,IF(K389="Y",1,IF(K389="T",0,"Isi Dulu"))))</f>
        <v>Isi Sasaran</v>
      </c>
      <c r="M389" s="849"/>
      <c r="N389" s="852"/>
    </row>
    <row r="390" spans="2:14" ht="15.75">
      <c r="B390" s="837"/>
      <c r="C390" s="840"/>
      <c r="D390" s="858"/>
      <c r="E390" s="855"/>
      <c r="F390" s="549">
        <v>4</v>
      </c>
      <c r="G390" s="550"/>
      <c r="H390" s="598" t="str">
        <f t="shared" si="7"/>
        <v>Belum Diisi</v>
      </c>
      <c r="I390" s="592" t="s">
        <v>26</v>
      </c>
      <c r="J390" s="593" t="str">
        <f>IF($D$387="Y/T","Isi Sasaran",IF($E$387=0,0,IF(I390="Y",1,IF(I390="T",0,"Isi Dulu"))))</f>
        <v>Isi Sasaran</v>
      </c>
      <c r="K390" s="592" t="s">
        <v>26</v>
      </c>
      <c r="L390" s="593" t="str">
        <f>IF($D$387="Y/T","Isi Sasaran",IF($E$387=0,0,IF(K390="Y",1,IF(K390="T",0,"Isi Dulu"))))</f>
        <v>Isi Sasaran</v>
      </c>
      <c r="M390" s="849"/>
      <c r="N390" s="852"/>
    </row>
    <row r="391" spans="2:14" ht="15.75">
      <c r="B391" s="838"/>
      <c r="C391" s="841"/>
      <c r="D391" s="859"/>
      <c r="E391" s="856"/>
      <c r="F391" s="569">
        <v>5</v>
      </c>
      <c r="G391" s="570"/>
      <c r="H391" s="599" t="str">
        <f t="shared" si="7"/>
        <v>Belum Diisi</v>
      </c>
      <c r="I391" s="595" t="s">
        <v>26</v>
      </c>
      <c r="J391" s="596" t="str">
        <f>IF($D$387="Y/T","Isi Sasaran",IF($E$387=0,0,IF(I391="Y",1,IF(I391="T",0,"Isi Dulu"))))</f>
        <v>Isi Sasaran</v>
      </c>
      <c r="K391" s="595" t="s">
        <v>26</v>
      </c>
      <c r="L391" s="596" t="str">
        <f>IF($D$387="Y/T","Isi Sasaran",IF($E$387=0,0,IF(K391="Y",1,IF(K391="T",0,"Isi Dulu"))))</f>
        <v>Isi Sasaran</v>
      </c>
      <c r="M391" s="850"/>
      <c r="N391" s="853"/>
    </row>
    <row r="392" spans="2:14" ht="15.75">
      <c r="B392" s="836">
        <v>17</v>
      </c>
      <c r="C392" s="839"/>
      <c r="D392" s="857" t="s">
        <v>26</v>
      </c>
      <c r="E392" s="854" t="str">
        <f>IF(D392="Y",1,IF(D392="T",0,IF(D392="Y/T","Belum diisi","Error")))</f>
        <v>Belum diisi</v>
      </c>
      <c r="F392" s="528">
        <v>1</v>
      </c>
      <c r="G392" s="529"/>
      <c r="H392" s="600" t="str">
        <f t="shared" si="7"/>
        <v>Belum Diisi</v>
      </c>
      <c r="I392" s="590" t="s">
        <v>26</v>
      </c>
      <c r="J392" s="591" t="str">
        <f>IF($D$392="Y/T","Isi Sasaran",IF($E$392=0,0,IF(I392="Y",1,IF(I392="T",0,"Isi Dulu"))))</f>
        <v>Isi Sasaran</v>
      </c>
      <c r="K392" s="590" t="s">
        <v>26</v>
      </c>
      <c r="L392" s="591" t="str">
        <f>IF($D$392="Y/T","Isi Sasaran",IF($E$392=0,0,IF(K392="Y",1,IF(K392="T",0,"Isi Dulu"))))</f>
        <v>Isi Sasaran</v>
      </c>
      <c r="M392" s="848" t="s">
        <v>26</v>
      </c>
      <c r="N392" s="851" t="str">
        <f>IF(M392="Y",1,IF(M392="T",0,IF(M392="Y/T","Belum diisi","Error")))</f>
        <v>Belum diisi</v>
      </c>
    </row>
    <row r="393" spans="2:14" ht="15.75">
      <c r="B393" s="837"/>
      <c r="C393" s="840"/>
      <c r="D393" s="858"/>
      <c r="E393" s="855"/>
      <c r="F393" s="549">
        <v>2</v>
      </c>
      <c r="G393" s="550"/>
      <c r="H393" s="598" t="str">
        <f t="shared" si="7"/>
        <v>Belum Diisi</v>
      </c>
      <c r="I393" s="592" t="s">
        <v>26</v>
      </c>
      <c r="J393" s="593" t="str">
        <f>IF($D$392="Y/T","Isi Sasaran",IF($E$392=0,0,IF(I393="Y",1,IF(I393="T",0,"Isi Dulu"))))</f>
        <v>Isi Sasaran</v>
      </c>
      <c r="K393" s="592" t="s">
        <v>26</v>
      </c>
      <c r="L393" s="593" t="str">
        <f>IF($D$392="Y/T","Isi Sasaran",IF($E$392=0,0,IF(K393="Y",1,IF(K393="T",0,"Isi Dulu"))))</f>
        <v>Isi Sasaran</v>
      </c>
      <c r="M393" s="849"/>
      <c r="N393" s="852"/>
    </row>
    <row r="394" spans="2:14" ht="15.75">
      <c r="B394" s="837"/>
      <c r="C394" s="840"/>
      <c r="D394" s="858"/>
      <c r="E394" s="855"/>
      <c r="F394" s="549">
        <v>3</v>
      </c>
      <c r="G394" s="550"/>
      <c r="H394" s="598" t="str">
        <f t="shared" si="7"/>
        <v>Belum Diisi</v>
      </c>
      <c r="I394" s="592" t="s">
        <v>26</v>
      </c>
      <c r="J394" s="593" t="str">
        <f>IF($D$392="Y/T","Isi Sasaran",IF($E$392=0,0,IF(I394="Y",1,IF(I394="T",0,"Isi Dulu"))))</f>
        <v>Isi Sasaran</v>
      </c>
      <c r="K394" s="592" t="s">
        <v>26</v>
      </c>
      <c r="L394" s="593" t="str">
        <f>IF($D$392="Y/T","Isi Sasaran",IF($E$392=0,0,IF(K394="Y",1,IF(K394="T",0,"Isi Dulu"))))</f>
        <v>Isi Sasaran</v>
      </c>
      <c r="M394" s="849"/>
      <c r="N394" s="852"/>
    </row>
    <row r="395" spans="2:14" ht="15.75">
      <c r="B395" s="837"/>
      <c r="C395" s="840"/>
      <c r="D395" s="858"/>
      <c r="E395" s="855"/>
      <c r="F395" s="549">
        <v>4</v>
      </c>
      <c r="G395" s="550"/>
      <c r="H395" s="598" t="str">
        <f t="shared" si="7"/>
        <v>Belum Diisi</v>
      </c>
      <c r="I395" s="592" t="s">
        <v>26</v>
      </c>
      <c r="J395" s="593" t="str">
        <f>IF($D$392="Y/T","Isi Sasaran",IF($E$392=0,0,IF(I395="Y",1,IF(I395="T",0,"Isi Dulu"))))</f>
        <v>Isi Sasaran</v>
      </c>
      <c r="K395" s="592" t="s">
        <v>26</v>
      </c>
      <c r="L395" s="593" t="str">
        <f>IF($D$392="Y/T","Isi Sasaran",IF($E$392=0,0,IF(K395="Y",1,IF(K395="T",0,"Isi Dulu"))))</f>
        <v>Isi Sasaran</v>
      </c>
      <c r="M395" s="849"/>
      <c r="N395" s="852"/>
    </row>
    <row r="396" spans="2:14" ht="15.75">
      <c r="B396" s="838"/>
      <c r="C396" s="841"/>
      <c r="D396" s="859"/>
      <c r="E396" s="856"/>
      <c r="F396" s="569">
        <v>5</v>
      </c>
      <c r="G396" s="570"/>
      <c r="H396" s="599" t="str">
        <f t="shared" si="7"/>
        <v>Belum Diisi</v>
      </c>
      <c r="I396" s="595" t="s">
        <v>26</v>
      </c>
      <c r="J396" s="596" t="str">
        <f>IF($D$392="Y/T","Isi Sasaran",IF($E$392=0,0,IF(I396="Y",1,IF(I396="T",0,"Isi Dulu"))))</f>
        <v>Isi Sasaran</v>
      </c>
      <c r="K396" s="595" t="s">
        <v>26</v>
      </c>
      <c r="L396" s="596" t="str">
        <f>IF($D$392="Y/T","Isi Sasaran",IF($E$392=0,0,IF(K396="Y",1,IF(K396="T",0,"Isi Dulu"))))</f>
        <v>Isi Sasaran</v>
      </c>
      <c r="M396" s="850"/>
      <c r="N396" s="853"/>
    </row>
    <row r="397" spans="2:14" ht="15.75">
      <c r="B397" s="836">
        <v>18</v>
      </c>
      <c r="C397" s="839"/>
      <c r="D397" s="857" t="s">
        <v>26</v>
      </c>
      <c r="E397" s="854" t="str">
        <f>IF(D397="Y",1,IF(D397="T",0,IF(D397="Y/T","Belum diisi","Error")))</f>
        <v>Belum diisi</v>
      </c>
      <c r="F397" s="528">
        <v>1</v>
      </c>
      <c r="G397" s="529"/>
      <c r="H397" s="600" t="str">
        <f t="shared" si="7"/>
        <v>Belum Diisi</v>
      </c>
      <c r="I397" s="590" t="s">
        <v>26</v>
      </c>
      <c r="J397" s="591" t="str">
        <f>IF($D$397="Y/T","Isi Sasaran",IF($E$397=0,0,IF(I397="Y",1,IF(I397="T",0,"Isi Dulu"))))</f>
        <v>Isi Sasaran</v>
      </c>
      <c r="K397" s="590" t="s">
        <v>26</v>
      </c>
      <c r="L397" s="591" t="str">
        <f>IF($D$397="Y/T","Isi Sasaran",IF($E$397=0,0,IF(K397="Y",1,IF(K397="T",0,"Isi Dulu"))))</f>
        <v>Isi Sasaran</v>
      </c>
      <c r="M397" s="848" t="s">
        <v>26</v>
      </c>
      <c r="N397" s="851" t="str">
        <f>IF(M397="Y",1,IF(M397="T",0,IF(M397="Y/T","Belum diisi","Error")))</f>
        <v>Belum diisi</v>
      </c>
    </row>
    <row r="398" spans="2:14" ht="15.75">
      <c r="B398" s="837"/>
      <c r="C398" s="840"/>
      <c r="D398" s="858"/>
      <c r="E398" s="855"/>
      <c r="F398" s="549">
        <v>2</v>
      </c>
      <c r="G398" s="550"/>
      <c r="H398" s="598" t="str">
        <f t="shared" si="7"/>
        <v>Belum Diisi</v>
      </c>
      <c r="I398" s="592" t="s">
        <v>26</v>
      </c>
      <c r="J398" s="593" t="str">
        <f>IF($D$397="Y/T","Isi Sasaran",IF($E$397=0,0,IF(I398="Y",1,IF(I398="T",0,"Isi Dulu"))))</f>
        <v>Isi Sasaran</v>
      </c>
      <c r="K398" s="592" t="s">
        <v>26</v>
      </c>
      <c r="L398" s="593" t="str">
        <f>IF($D$397="Y/T","Isi Sasaran",IF($E$397=0,0,IF(K398="Y",1,IF(K398="T",0,"Isi Dulu"))))</f>
        <v>Isi Sasaran</v>
      </c>
      <c r="M398" s="849"/>
      <c r="N398" s="852"/>
    </row>
    <row r="399" spans="2:14" ht="15.75">
      <c r="B399" s="837"/>
      <c r="C399" s="840"/>
      <c r="D399" s="858"/>
      <c r="E399" s="855"/>
      <c r="F399" s="549">
        <v>3</v>
      </c>
      <c r="G399" s="550"/>
      <c r="H399" s="598" t="str">
        <f t="shared" si="7"/>
        <v>Belum Diisi</v>
      </c>
      <c r="I399" s="592" t="s">
        <v>26</v>
      </c>
      <c r="J399" s="593" t="str">
        <f>IF($D$397="Y/T","Isi Sasaran",IF($E$397=0,0,IF(I399="Y",1,IF(I399="T",0,"Isi Dulu"))))</f>
        <v>Isi Sasaran</v>
      </c>
      <c r="K399" s="592" t="s">
        <v>26</v>
      </c>
      <c r="L399" s="593" t="str">
        <f>IF($D$397="Y/T","Isi Sasaran",IF($E$397=0,0,IF(K399="Y",1,IF(K399="T",0,"Isi Dulu"))))</f>
        <v>Isi Sasaran</v>
      </c>
      <c r="M399" s="849"/>
      <c r="N399" s="852"/>
    </row>
    <row r="400" spans="2:14" ht="15.75">
      <c r="B400" s="837"/>
      <c r="C400" s="840"/>
      <c r="D400" s="858"/>
      <c r="E400" s="855"/>
      <c r="F400" s="549">
        <v>4</v>
      </c>
      <c r="G400" s="550"/>
      <c r="H400" s="598" t="str">
        <f t="shared" si="7"/>
        <v>Belum Diisi</v>
      </c>
      <c r="I400" s="592" t="s">
        <v>26</v>
      </c>
      <c r="J400" s="593" t="str">
        <f>IF($D$397="Y/T","Isi Sasaran",IF($E$397=0,0,IF(I400="Y",1,IF(I400="T",0,"Isi Dulu"))))</f>
        <v>Isi Sasaran</v>
      </c>
      <c r="K400" s="592" t="s">
        <v>26</v>
      </c>
      <c r="L400" s="593" t="str">
        <f>IF($D$397="Y/T","Isi Sasaran",IF($E$397=0,0,IF(K400="Y",1,IF(K400="T",0,"Isi Dulu"))))</f>
        <v>Isi Sasaran</v>
      </c>
      <c r="M400" s="849"/>
      <c r="N400" s="852"/>
    </row>
    <row r="401" spans="2:14" ht="15.75">
      <c r="B401" s="838"/>
      <c r="C401" s="841"/>
      <c r="D401" s="859"/>
      <c r="E401" s="856"/>
      <c r="F401" s="569">
        <v>5</v>
      </c>
      <c r="G401" s="570"/>
      <c r="H401" s="599" t="str">
        <f t="shared" si="7"/>
        <v>Belum Diisi</v>
      </c>
      <c r="I401" s="595" t="s">
        <v>26</v>
      </c>
      <c r="J401" s="596" t="str">
        <f>IF($D$397="Y/T","Isi Sasaran",IF($E$397=0,0,IF(I401="Y",1,IF(I401="T",0,"Isi Dulu"))))</f>
        <v>Isi Sasaran</v>
      </c>
      <c r="K401" s="595" t="s">
        <v>26</v>
      </c>
      <c r="L401" s="596" t="str">
        <f>IF($D$397="Y/T","Isi Sasaran",IF($E$397=0,0,IF(K401="Y",1,IF(K401="T",0,"Isi Dulu"))))</f>
        <v>Isi Sasaran</v>
      </c>
      <c r="M401" s="850"/>
      <c r="N401" s="853"/>
    </row>
    <row r="402" spans="2:14" ht="15.75">
      <c r="B402" s="836">
        <v>19</v>
      </c>
      <c r="C402" s="839"/>
      <c r="D402" s="857" t="s">
        <v>26</v>
      </c>
      <c r="E402" s="854" t="str">
        <f>IF(D402="Y",1,IF(D402="T",0,IF(D402="Y/T","Belum diisi","Error")))</f>
        <v>Belum diisi</v>
      </c>
      <c r="F402" s="528">
        <v>1</v>
      </c>
      <c r="G402" s="529"/>
      <c r="H402" s="600" t="str">
        <f t="shared" si="7"/>
        <v>Belum Diisi</v>
      </c>
      <c r="I402" s="590" t="s">
        <v>26</v>
      </c>
      <c r="J402" s="591" t="str">
        <f>IF($D$402="Y/T","Isi Sasaran",IF($E$402=0,0,IF(I402="Y",1,IF(I402="T",0,"Isi Dulu"))))</f>
        <v>Isi Sasaran</v>
      </c>
      <c r="K402" s="590" t="s">
        <v>26</v>
      </c>
      <c r="L402" s="591" t="str">
        <f>IF($D$402="Y/T","Isi Sasaran",IF($E$402=0,0,IF(K402="Y",1,IF(K402="T",0,"Isi Dulu"))))</f>
        <v>Isi Sasaran</v>
      </c>
      <c r="M402" s="848" t="s">
        <v>26</v>
      </c>
      <c r="N402" s="851" t="str">
        <f>IF(M402="Y",1,IF(M402="T",0,IF(M402="Y/T","Belum diisi","Error")))</f>
        <v>Belum diisi</v>
      </c>
    </row>
    <row r="403" spans="2:14" ht="15.75">
      <c r="B403" s="837"/>
      <c r="C403" s="840"/>
      <c r="D403" s="858"/>
      <c r="E403" s="855"/>
      <c r="F403" s="549">
        <v>2</v>
      </c>
      <c r="G403" s="550"/>
      <c r="H403" s="598" t="str">
        <f t="shared" si="7"/>
        <v>Belum Diisi</v>
      </c>
      <c r="I403" s="592" t="s">
        <v>26</v>
      </c>
      <c r="J403" s="593" t="str">
        <f>IF($D$402="Y/T","Isi Sasaran",IF($E$402=0,0,IF(I403="Y",1,IF(I403="T",0,"Isi Dulu"))))</f>
        <v>Isi Sasaran</v>
      </c>
      <c r="K403" s="592" t="s">
        <v>26</v>
      </c>
      <c r="L403" s="593" t="str">
        <f>IF($D$402="Y/T","Isi Sasaran",IF($E$402=0,0,IF(K403="Y",1,IF(K403="T",0,"Isi Dulu"))))</f>
        <v>Isi Sasaran</v>
      </c>
      <c r="M403" s="849"/>
      <c r="N403" s="852"/>
    </row>
    <row r="404" spans="2:14" ht="15.75">
      <c r="B404" s="837"/>
      <c r="C404" s="840"/>
      <c r="D404" s="858"/>
      <c r="E404" s="855"/>
      <c r="F404" s="549">
        <v>3</v>
      </c>
      <c r="G404" s="550"/>
      <c r="H404" s="598" t="str">
        <f t="shared" si="7"/>
        <v>Belum Diisi</v>
      </c>
      <c r="I404" s="592" t="s">
        <v>26</v>
      </c>
      <c r="J404" s="593" t="str">
        <f>IF($D$402="Y/T","Isi Sasaran",IF($E$402=0,0,IF(I404="Y",1,IF(I404="T",0,"Isi Dulu"))))</f>
        <v>Isi Sasaran</v>
      </c>
      <c r="K404" s="592" t="s">
        <v>26</v>
      </c>
      <c r="L404" s="593" t="str">
        <f>IF($D$402="Y/T","Isi Sasaran",IF($E$402=0,0,IF(K404="Y",1,IF(K404="T",0,"Isi Dulu"))))</f>
        <v>Isi Sasaran</v>
      </c>
      <c r="M404" s="849"/>
      <c r="N404" s="852"/>
    </row>
    <row r="405" spans="2:14" ht="15.75">
      <c r="B405" s="837"/>
      <c r="C405" s="840"/>
      <c r="D405" s="858"/>
      <c r="E405" s="855"/>
      <c r="F405" s="549">
        <v>4</v>
      </c>
      <c r="G405" s="550"/>
      <c r="H405" s="598" t="str">
        <f t="shared" si="7"/>
        <v>Belum Diisi</v>
      </c>
      <c r="I405" s="592" t="s">
        <v>26</v>
      </c>
      <c r="J405" s="593" t="str">
        <f>IF($D$402="Y/T","Isi Sasaran",IF($E$402=0,0,IF(I405="Y",1,IF(I405="T",0,"Isi Dulu"))))</f>
        <v>Isi Sasaran</v>
      </c>
      <c r="K405" s="592" t="s">
        <v>26</v>
      </c>
      <c r="L405" s="593" t="str">
        <f>IF($D$402="Y/T","Isi Sasaran",IF($E$402=0,0,IF(K405="Y",1,IF(K405="T",0,"Isi Dulu"))))</f>
        <v>Isi Sasaran</v>
      </c>
      <c r="M405" s="849"/>
      <c r="N405" s="852"/>
    </row>
    <row r="406" spans="2:14" ht="15.75">
      <c r="B406" s="838"/>
      <c r="C406" s="841"/>
      <c r="D406" s="859"/>
      <c r="E406" s="856"/>
      <c r="F406" s="569">
        <v>5</v>
      </c>
      <c r="G406" s="570"/>
      <c r="H406" s="599" t="str">
        <f t="shared" si="7"/>
        <v>Belum Diisi</v>
      </c>
      <c r="I406" s="595" t="s">
        <v>26</v>
      </c>
      <c r="J406" s="596" t="str">
        <f>IF($D$402="Y/T","Isi Sasaran",IF($E$402=0,0,IF(I406="Y",1,IF(I406="T",0,"Isi Dulu"))))</f>
        <v>Isi Sasaran</v>
      </c>
      <c r="K406" s="595" t="s">
        <v>26</v>
      </c>
      <c r="L406" s="596" t="str">
        <f>IF($D$402="Y/T","Isi Sasaran",IF($E$402=0,0,IF(K406="Y",1,IF(K406="T",0,"Isi Dulu"))))</f>
        <v>Isi Sasaran</v>
      </c>
      <c r="M406" s="850"/>
      <c r="N406" s="853"/>
    </row>
    <row r="407" spans="2:14" ht="15.75">
      <c r="B407" s="836">
        <v>20</v>
      </c>
      <c r="C407" s="839"/>
      <c r="D407" s="857" t="s">
        <v>26</v>
      </c>
      <c r="E407" s="854" t="str">
        <f>IF(D407="Y",1,IF(D407="T",0,IF(D407="Y/T","Belum diisi","Error")))</f>
        <v>Belum diisi</v>
      </c>
      <c r="F407" s="528">
        <v>1</v>
      </c>
      <c r="G407" s="529"/>
      <c r="H407" s="600" t="str">
        <f t="shared" si="7"/>
        <v>Belum Diisi</v>
      </c>
      <c r="I407" s="590" t="s">
        <v>26</v>
      </c>
      <c r="J407" s="591" t="str">
        <f>IF($D$407="Y/T","Isi Sasaran",IF($E$407=0,0,IF(I407="Y",1,IF(I407="T",0,"Isi Dulu"))))</f>
        <v>Isi Sasaran</v>
      </c>
      <c r="K407" s="590" t="s">
        <v>26</v>
      </c>
      <c r="L407" s="591" t="str">
        <f>IF($D$407="Y/T","Isi Sasaran",IF($E$407=0,0,IF(K407="Y",1,IF(K407="T",0,"Isi Dulu"))))</f>
        <v>Isi Sasaran</v>
      </c>
      <c r="M407" s="848" t="s">
        <v>26</v>
      </c>
      <c r="N407" s="851" t="str">
        <f>IF(M407="Y",1,IF(M407="T",0,IF(M407="Y/T","Belum diisi","Error")))</f>
        <v>Belum diisi</v>
      </c>
    </row>
    <row r="408" spans="2:14" ht="15.75">
      <c r="B408" s="837"/>
      <c r="C408" s="840"/>
      <c r="D408" s="858"/>
      <c r="E408" s="855"/>
      <c r="F408" s="549">
        <v>2</v>
      </c>
      <c r="G408" s="550"/>
      <c r="H408" s="598" t="str">
        <f t="shared" si="7"/>
        <v>Belum Diisi</v>
      </c>
      <c r="I408" s="592" t="s">
        <v>26</v>
      </c>
      <c r="J408" s="593" t="str">
        <f>IF($D$407="Y/T","Isi Sasaran",IF($E$407=0,0,IF(I408="Y",1,IF(I408="T",0,"Isi Dulu"))))</f>
        <v>Isi Sasaran</v>
      </c>
      <c r="K408" s="592" t="s">
        <v>26</v>
      </c>
      <c r="L408" s="593" t="str">
        <f>IF($D$407="Y/T","Isi Sasaran",IF($E$407=0,0,IF(K408="Y",1,IF(K408="T",0,"Isi Dulu"))))</f>
        <v>Isi Sasaran</v>
      </c>
      <c r="M408" s="849"/>
      <c r="N408" s="852"/>
    </row>
    <row r="409" spans="2:14" ht="15.75">
      <c r="B409" s="837"/>
      <c r="C409" s="840"/>
      <c r="D409" s="858"/>
      <c r="E409" s="855"/>
      <c r="F409" s="549">
        <v>3</v>
      </c>
      <c r="G409" s="550"/>
      <c r="H409" s="598" t="str">
        <f t="shared" si="7"/>
        <v>Belum Diisi</v>
      </c>
      <c r="I409" s="592" t="s">
        <v>26</v>
      </c>
      <c r="J409" s="593" t="str">
        <f>IF($D$407="Y/T","Isi Sasaran",IF($E$407=0,0,IF(I409="Y",1,IF(I409="T",0,"Isi Dulu"))))</f>
        <v>Isi Sasaran</v>
      </c>
      <c r="K409" s="592" t="s">
        <v>26</v>
      </c>
      <c r="L409" s="593" t="str">
        <f>IF($D$407="Y/T","Isi Sasaran",IF($E$407=0,0,IF(K409="Y",1,IF(K409="T",0,"Isi Dulu"))))</f>
        <v>Isi Sasaran</v>
      </c>
      <c r="M409" s="849"/>
      <c r="N409" s="852"/>
    </row>
    <row r="410" spans="2:14" ht="15.75">
      <c r="B410" s="837"/>
      <c r="C410" s="840"/>
      <c r="D410" s="858"/>
      <c r="E410" s="855"/>
      <c r="F410" s="549">
        <v>4</v>
      </c>
      <c r="G410" s="550"/>
      <c r="H410" s="598" t="str">
        <f t="shared" si="7"/>
        <v>Belum Diisi</v>
      </c>
      <c r="I410" s="592" t="s">
        <v>26</v>
      </c>
      <c r="J410" s="593" t="str">
        <f>IF($D$407="Y/T","Isi Sasaran",IF($E$407=0,0,IF(I410="Y",1,IF(I410="T",0,"Isi Dulu"))))</f>
        <v>Isi Sasaran</v>
      </c>
      <c r="K410" s="592" t="s">
        <v>26</v>
      </c>
      <c r="L410" s="593" t="str">
        <f>IF($D$407="Y/T","Isi Sasaran",IF($E$407=0,0,IF(K410="Y",1,IF(K410="T",0,"Isi Dulu"))))</f>
        <v>Isi Sasaran</v>
      </c>
      <c r="M410" s="849"/>
      <c r="N410" s="852"/>
    </row>
    <row r="411" spans="2:14" ht="15.75">
      <c r="B411" s="838"/>
      <c r="C411" s="841"/>
      <c r="D411" s="859"/>
      <c r="E411" s="856"/>
      <c r="F411" s="569">
        <v>5</v>
      </c>
      <c r="G411" s="570"/>
      <c r="H411" s="599" t="str">
        <f t="shared" si="7"/>
        <v>Belum Diisi</v>
      </c>
      <c r="I411" s="595" t="s">
        <v>26</v>
      </c>
      <c r="J411" s="596" t="str">
        <f>IF($D$407="Y/T","Isi Sasaran",IF($E$407=0,0,IF(I411="Y",1,IF(I411="T",0,"Isi Dulu"))))</f>
        <v>Isi Sasaran</v>
      </c>
      <c r="K411" s="595" t="s">
        <v>26</v>
      </c>
      <c r="L411" s="596" t="str">
        <f>IF($D$407="Y/T","Isi Sasaran",IF($E$407=0,0,IF(K411="Y",1,IF(K411="T",0,"Isi Dulu"))))</f>
        <v>Isi Sasaran</v>
      </c>
      <c r="M411" s="850"/>
      <c r="N411" s="853"/>
    </row>
    <row r="412" spans="2:14" ht="15.75">
      <c r="B412" s="580"/>
      <c r="C412" s="581"/>
      <c r="D412" s="582"/>
      <c r="E412" s="602" t="e">
        <f>AVERAGE(E312:E411)</f>
        <v>#DIV/0!</v>
      </c>
      <c r="F412" s="583"/>
      <c r="G412" s="583"/>
      <c r="H412" s="602" t="e">
        <f>(IF($D312="Y/T",0,AVERAGE(H312:H316))+IF($D317="Y/T",0,AVERAGE(H317:H321))+IF($D322="Y/T",0,AVERAGE(H322:H326))+IF($D327="Y/T",0,AVERAGE(H327:H331))+IF($D332="Y/T",0,AVERAGE(H332:H336))+IF($D337="Y/T",0,AVERAGE(H337:H341))+IF($D342="Y/T",0,AVERAGE(H342:H346))+IF($D347="Y/T",0,AVERAGE(H347:H351))+IF($D352="Y/T",0,AVERAGE(H352:H356))+IF($D357="Y/T",0,AVERAGE(H357:H361))+IF($D362="Y/T",0,AVERAGE(H362:H366))+IF($D367="Y/T",0,AVERAGE(H367:H371))+IF($D372="Y/T",0,AVERAGE(H372:H376))+IF($D377="Y/T",0,AVERAGE(H377:H381))+IF($D382="Y/T",0,AVERAGE(H382:H386))+IF($D387="Y/T",0,AVERAGE(H387:H391))+IF($D392="Y/T",0,AVERAGE(H392:H396))+IF($D397="Y/T",0,AVERAGE(H397:H401))+IF($D402="Y/T",0,AVERAGE(H402:H406))+IF($D407="Y/T",0,AVERAGE(H407:H411)))/(COUNTIF($D312:$D411,"Y")+COUNTIF($D312:$D411,"T"))</f>
        <v>#DIV/0!</v>
      </c>
      <c r="I412" s="582"/>
      <c r="J412" s="602" t="e">
        <f>(IF($D312="Y/T",0,AVERAGE(J312:J316))+IF($D317="Y/T",0,AVERAGE(J317:J321))+IF($D322="Y/T",0,AVERAGE(J322:J326))+IF($D327="Y/T",0,AVERAGE(J327:J331))+IF($D332="Y/T",0,AVERAGE(J332:J336))+IF($D337="Y/T",0,AVERAGE(J337:J341))+IF($D342="Y/T",0,AVERAGE(J342:J346))+IF($D347="Y/T",0,AVERAGE(J347:J351))+IF($D352="Y/T",0,AVERAGE(J352:J356))+IF($D357="Y/T",0,AVERAGE(J357:J361))+IF($D362="Y/T",0,AVERAGE(J362:J366))+IF($D367="Y/T",0,AVERAGE(J367:J371))+IF($D372="Y/T",0,AVERAGE(J372:J376))+IF($D377="Y/T",0,AVERAGE(J377:J381))+IF($D382="Y/T",0,AVERAGE(J382:J386))+IF($D387="Y/T",0,AVERAGE(J387:J391))+IF($D392="Y/T",0,AVERAGE(J392:J396))+IF($D397="Y/T",0,AVERAGE(J397:J401))+IF($D402="Y/T",0,AVERAGE(J402:J406))+IF($D407="Y/T",0,AVERAGE(J407:J411)))/(COUNTIF($D312:$D411,"Y")+COUNTIF($D312:$D411,"T"))</f>
        <v>#DIV/0!</v>
      </c>
      <c r="K412" s="582"/>
      <c r="L412" s="602" t="e">
        <f>(IF($D312="Y/T",0,AVERAGE(L312:L316))+IF($D317="Y/T",0,AVERAGE(L317:L321))+IF($D322="Y/T",0,AVERAGE(L322:L326))+IF($D327="Y/T",0,AVERAGE(L327:L331))+IF($D332="Y/T",0,AVERAGE(L332:L336))+IF($D337="Y/T",0,AVERAGE(L337:L341))+IF($D342="Y/T",0,AVERAGE(L342:L346))+IF($D347="Y/T",0,AVERAGE(L347:L351))+IF($D352="Y/T",0,AVERAGE(L352:L356))+IF($D357="Y/T",0,AVERAGE(L357:L361))+IF($D362="Y/T",0,AVERAGE(L362:L366))+IF($D367="Y/T",0,AVERAGE(L367:L371))+IF($D372="Y/T",0,AVERAGE(L372:L376))+IF($D377="Y/T",0,AVERAGE(L377:L381))+IF($D382="Y/T",0,AVERAGE(L382:L386))+IF($D387="Y/T",0,AVERAGE(L387:L391))+IF($D392="Y/T",0,AVERAGE(L392:L396))+IF($D397="Y/T",0,AVERAGE(L397:L401))+IF($D402="Y/T",0,AVERAGE(L402:L406))+IF($D407="Y/T",0,AVERAGE(L407:L411)))/(COUNTIF($D312:$D411,"Y")+COUNTIF($D312:$D411,"T"))</f>
        <v>#DIV/0!</v>
      </c>
      <c r="M412" s="606"/>
      <c r="N412" s="602" t="e">
        <f>AVERAGE(N312:N411)</f>
        <v>#DIV/0!</v>
      </c>
    </row>
  </sheetData>
  <mergeCells count="496">
    <mergeCell ref="M337:M341"/>
    <mergeCell ref="E342:E346"/>
    <mergeCell ref="B327:B331"/>
    <mergeCell ref="C327:C331"/>
    <mergeCell ref="B285:B289"/>
    <mergeCell ref="M290:M294"/>
    <mergeCell ref="E300:E304"/>
    <mergeCell ref="N317:N321"/>
    <mergeCell ref="C300:C304"/>
    <mergeCell ref="B305:B309"/>
    <mergeCell ref="C285:C289"/>
    <mergeCell ref="M285:M289"/>
    <mergeCell ref="D295:D299"/>
    <mergeCell ref="M322:M326"/>
    <mergeCell ref="C312:C316"/>
    <mergeCell ref="B317:B321"/>
    <mergeCell ref="D322:D326"/>
    <mergeCell ref="E322:E326"/>
    <mergeCell ref="C317:C321"/>
    <mergeCell ref="E312:E316"/>
    <mergeCell ref="C322:C326"/>
    <mergeCell ref="N235:N239"/>
    <mergeCell ref="D312:D316"/>
    <mergeCell ref="D260:D264"/>
    <mergeCell ref="N250:N254"/>
    <mergeCell ref="C250:C254"/>
    <mergeCell ref="M260:M264"/>
    <mergeCell ref="B265:B269"/>
    <mergeCell ref="D255:D259"/>
    <mergeCell ref="M255:M259"/>
    <mergeCell ref="N255:N259"/>
    <mergeCell ref="M300:M304"/>
    <mergeCell ref="B260:B264"/>
    <mergeCell ref="D275:D279"/>
    <mergeCell ref="E265:E269"/>
    <mergeCell ref="E285:E289"/>
    <mergeCell ref="D290:D294"/>
    <mergeCell ref="E290:E294"/>
    <mergeCell ref="N285:N289"/>
    <mergeCell ref="N280:N284"/>
    <mergeCell ref="M295:M299"/>
    <mergeCell ref="B280:B284"/>
    <mergeCell ref="E280:E284"/>
    <mergeCell ref="C280:C284"/>
    <mergeCell ref="M270:M274"/>
    <mergeCell ref="N260:N264"/>
    <mergeCell ref="E270:E274"/>
    <mergeCell ref="D265:D269"/>
    <mergeCell ref="C260:C264"/>
    <mergeCell ref="B270:B274"/>
    <mergeCell ref="C290:C294"/>
    <mergeCell ref="B295:B299"/>
    <mergeCell ref="N295:N299"/>
    <mergeCell ref="D240:D244"/>
    <mergeCell ref="E240:E244"/>
    <mergeCell ref="N275:N279"/>
    <mergeCell ref="D280:D284"/>
    <mergeCell ref="B290:B294"/>
    <mergeCell ref="M280:M284"/>
    <mergeCell ref="E275:E279"/>
    <mergeCell ref="N240:N244"/>
    <mergeCell ref="B240:B244"/>
    <mergeCell ref="C225:C229"/>
    <mergeCell ref="N220:N224"/>
    <mergeCell ref="M198:M202"/>
    <mergeCell ref="N128:N132"/>
    <mergeCell ref="C133:C137"/>
    <mergeCell ref="M138:M142"/>
    <mergeCell ref="C148:C152"/>
    <mergeCell ref="E143:E147"/>
    <mergeCell ref="D138:D142"/>
    <mergeCell ref="C193:C197"/>
    <mergeCell ref="C203:C207"/>
    <mergeCell ref="M193:M197"/>
    <mergeCell ref="E193:E197"/>
    <mergeCell ref="D193:D197"/>
    <mergeCell ref="M210:M214"/>
    <mergeCell ref="D198:D202"/>
    <mergeCell ref="N133:N137"/>
    <mergeCell ref="N148:N152"/>
    <mergeCell ref="E158:E162"/>
    <mergeCell ref="D183:D187"/>
    <mergeCell ref="M133:M137"/>
    <mergeCell ref="M225:M229"/>
    <mergeCell ref="N225:N229"/>
    <mergeCell ref="B377:B381"/>
    <mergeCell ref="E382:E386"/>
    <mergeCell ref="D387:D391"/>
    <mergeCell ref="E377:E381"/>
    <mergeCell ref="D377:D381"/>
    <mergeCell ref="D382:D386"/>
    <mergeCell ref="E387:E391"/>
    <mergeCell ref="M382:M386"/>
    <mergeCell ref="N387:N391"/>
    <mergeCell ref="B382:B386"/>
    <mergeCell ref="M377:M381"/>
    <mergeCell ref="N377:N381"/>
    <mergeCell ref="C387:C391"/>
    <mergeCell ref="M387:M391"/>
    <mergeCell ref="B387:B391"/>
    <mergeCell ref="C382:C386"/>
    <mergeCell ref="N382:N386"/>
    <mergeCell ref="C377:C381"/>
    <mergeCell ref="B347:B351"/>
    <mergeCell ref="N352:N356"/>
    <mergeCell ref="E357:E361"/>
    <mergeCell ref="N300:N304"/>
    <mergeCell ref="D300:D304"/>
    <mergeCell ref="E305:E309"/>
    <mergeCell ref="N362:N366"/>
    <mergeCell ref="D352:D356"/>
    <mergeCell ref="B357:B361"/>
    <mergeCell ref="B322:B326"/>
    <mergeCell ref="M327:M331"/>
    <mergeCell ref="B342:B346"/>
    <mergeCell ref="B337:B341"/>
    <mergeCell ref="M312:M316"/>
    <mergeCell ref="B312:B316"/>
    <mergeCell ref="E317:E321"/>
    <mergeCell ref="N312:N316"/>
    <mergeCell ref="N327:N331"/>
    <mergeCell ref="D332:D336"/>
    <mergeCell ref="N322:N326"/>
    <mergeCell ref="D337:D341"/>
    <mergeCell ref="D327:D331"/>
    <mergeCell ref="E327:E331"/>
    <mergeCell ref="B332:B336"/>
    <mergeCell ref="B397:B401"/>
    <mergeCell ref="M402:M406"/>
    <mergeCell ref="C407:C411"/>
    <mergeCell ref="C402:C406"/>
    <mergeCell ref="B407:B411"/>
    <mergeCell ref="N392:N396"/>
    <mergeCell ref="E407:E411"/>
    <mergeCell ref="C397:C401"/>
    <mergeCell ref="B402:B406"/>
    <mergeCell ref="M392:M396"/>
    <mergeCell ref="D392:D396"/>
    <mergeCell ref="D407:D411"/>
    <mergeCell ref="N397:N401"/>
    <mergeCell ref="M397:M401"/>
    <mergeCell ref="E402:E406"/>
    <mergeCell ref="D402:D406"/>
    <mergeCell ref="E397:E401"/>
    <mergeCell ref="N407:N411"/>
    <mergeCell ref="N402:N406"/>
    <mergeCell ref="M407:M411"/>
    <mergeCell ref="B392:B396"/>
    <mergeCell ref="E392:E396"/>
    <mergeCell ref="C392:C396"/>
    <mergeCell ref="D397:D401"/>
    <mergeCell ref="N372:N376"/>
    <mergeCell ref="C362:C366"/>
    <mergeCell ref="B362:B366"/>
    <mergeCell ref="D362:D366"/>
    <mergeCell ref="E362:E366"/>
    <mergeCell ref="M362:M366"/>
    <mergeCell ref="M357:M361"/>
    <mergeCell ref="E337:E341"/>
    <mergeCell ref="N342:N346"/>
    <mergeCell ref="D342:D346"/>
    <mergeCell ref="C342:C346"/>
    <mergeCell ref="M347:M351"/>
    <mergeCell ref="C357:C361"/>
    <mergeCell ref="E352:E356"/>
    <mergeCell ref="B352:B356"/>
    <mergeCell ref="B367:B371"/>
    <mergeCell ref="N367:N371"/>
    <mergeCell ref="D367:D371"/>
    <mergeCell ref="B372:B376"/>
    <mergeCell ref="C372:C376"/>
    <mergeCell ref="M372:M376"/>
    <mergeCell ref="D372:D376"/>
    <mergeCell ref="E372:E376"/>
    <mergeCell ref="M367:M371"/>
    <mergeCell ref="C367:C371"/>
    <mergeCell ref="E367:E371"/>
    <mergeCell ref="B215:B219"/>
    <mergeCell ref="N230:N234"/>
    <mergeCell ref="E245:E249"/>
    <mergeCell ref="B230:B234"/>
    <mergeCell ref="C188:C192"/>
    <mergeCell ref="N193:N197"/>
    <mergeCell ref="D203:D207"/>
    <mergeCell ref="D347:D351"/>
    <mergeCell ref="C337:C341"/>
    <mergeCell ref="C347:C351"/>
    <mergeCell ref="M352:M356"/>
    <mergeCell ref="D357:D361"/>
    <mergeCell ref="E347:E351"/>
    <mergeCell ref="C352:C356"/>
    <mergeCell ref="M332:M336"/>
    <mergeCell ref="N347:N351"/>
    <mergeCell ref="C332:C336"/>
    <mergeCell ref="N337:N341"/>
    <mergeCell ref="E332:E336"/>
    <mergeCell ref="N357:N361"/>
    <mergeCell ref="M342:M346"/>
    <mergeCell ref="N332:N336"/>
    <mergeCell ref="N123:N127"/>
    <mergeCell ref="D123:D127"/>
    <mergeCell ref="N245:N249"/>
    <mergeCell ref="N210:N214"/>
    <mergeCell ref="B210:B214"/>
    <mergeCell ref="D215:D219"/>
    <mergeCell ref="D210:D214"/>
    <mergeCell ref="E210:E214"/>
    <mergeCell ref="E215:E219"/>
    <mergeCell ref="B209:N209"/>
    <mergeCell ref="E220:E224"/>
    <mergeCell ref="B198:B202"/>
    <mergeCell ref="M203:M207"/>
    <mergeCell ref="C215:C219"/>
    <mergeCell ref="N203:N207"/>
    <mergeCell ref="N188:N192"/>
    <mergeCell ref="E198:E202"/>
    <mergeCell ref="D173:D177"/>
    <mergeCell ref="M163:M167"/>
    <mergeCell ref="B163:B167"/>
    <mergeCell ref="M230:M234"/>
    <mergeCell ref="B225:B229"/>
    <mergeCell ref="D235:D239"/>
    <mergeCell ref="M220:M224"/>
    <mergeCell ref="N86:N90"/>
    <mergeCell ref="E96:E100"/>
    <mergeCell ref="C81:C85"/>
    <mergeCell ref="M173:M177"/>
    <mergeCell ref="B173:B177"/>
    <mergeCell ref="C168:C172"/>
    <mergeCell ref="N138:N142"/>
    <mergeCell ref="C128:C132"/>
    <mergeCell ref="M128:M132"/>
    <mergeCell ref="D133:D137"/>
    <mergeCell ref="E133:E137"/>
    <mergeCell ref="E128:E132"/>
    <mergeCell ref="B153:B157"/>
    <mergeCell ref="N158:N162"/>
    <mergeCell ref="D168:D172"/>
    <mergeCell ref="D163:D167"/>
    <mergeCell ref="E163:E167"/>
    <mergeCell ref="E168:E172"/>
    <mergeCell ref="B128:B132"/>
    <mergeCell ref="M81:M85"/>
    <mergeCell ref="E113:E117"/>
    <mergeCell ref="C96:C100"/>
    <mergeCell ref="D86:D90"/>
    <mergeCell ref="D101:D105"/>
    <mergeCell ref="C235:C239"/>
    <mergeCell ref="E225:E229"/>
    <mergeCell ref="C305:C309"/>
    <mergeCell ref="B311:N311"/>
    <mergeCell ref="D285:D289"/>
    <mergeCell ref="M275:M279"/>
    <mergeCell ref="B275:B279"/>
    <mergeCell ref="C270:C274"/>
    <mergeCell ref="D270:D274"/>
    <mergeCell ref="B235:B239"/>
    <mergeCell ref="E235:E239"/>
    <mergeCell ref="C295:C299"/>
    <mergeCell ref="E295:E299"/>
    <mergeCell ref="C230:C234"/>
    <mergeCell ref="M235:M239"/>
    <mergeCell ref="D245:D249"/>
    <mergeCell ref="M240:M244"/>
    <mergeCell ref="C245:C249"/>
    <mergeCell ref="M265:M269"/>
    <mergeCell ref="D250:D254"/>
    <mergeCell ref="C265:C269"/>
    <mergeCell ref="C275:C279"/>
    <mergeCell ref="D305:D309"/>
    <mergeCell ref="D230:D234"/>
    <mergeCell ref="G3:G4"/>
    <mergeCell ref="N101:N105"/>
    <mergeCell ref="B51:B55"/>
    <mergeCell ref="M61:M65"/>
    <mergeCell ref="E66:E70"/>
    <mergeCell ref="D56:D60"/>
    <mergeCell ref="N56:N60"/>
    <mergeCell ref="N96:N100"/>
    <mergeCell ref="C91:C95"/>
    <mergeCell ref="E101:E105"/>
    <mergeCell ref="M91:M95"/>
    <mergeCell ref="N91:N95"/>
    <mergeCell ref="E56:E60"/>
    <mergeCell ref="M51:M55"/>
    <mergeCell ref="E51:E55"/>
    <mergeCell ref="M101:M105"/>
    <mergeCell ref="B96:B100"/>
    <mergeCell ref="E76:E80"/>
    <mergeCell ref="M86:M90"/>
    <mergeCell ref="D96:D100"/>
    <mergeCell ref="B91:B95"/>
    <mergeCell ref="B81:B85"/>
    <mergeCell ref="N66:N70"/>
    <mergeCell ref="M96:M100"/>
    <mergeCell ref="K4:L4"/>
    <mergeCell ref="E16:E20"/>
    <mergeCell ref="B11:B15"/>
    <mergeCell ref="N11:N15"/>
    <mergeCell ref="M31:M35"/>
    <mergeCell ref="E41:E45"/>
    <mergeCell ref="D36:D40"/>
    <mergeCell ref="D31:D35"/>
    <mergeCell ref="B31:B35"/>
    <mergeCell ref="B26:B30"/>
    <mergeCell ref="D16:D20"/>
    <mergeCell ref="M4:N4"/>
    <mergeCell ref="B6:B10"/>
    <mergeCell ref="N41:N45"/>
    <mergeCell ref="M26:M30"/>
    <mergeCell ref="C16:C20"/>
    <mergeCell ref="D26:D30"/>
    <mergeCell ref="E21:E25"/>
    <mergeCell ref="C21:C25"/>
    <mergeCell ref="B41:B45"/>
    <mergeCell ref="N6:N10"/>
    <mergeCell ref="D11:D15"/>
    <mergeCell ref="H3:H4"/>
    <mergeCell ref="F3:F4"/>
    <mergeCell ref="N46:N50"/>
    <mergeCell ref="D91:D95"/>
    <mergeCell ref="D51:D55"/>
    <mergeCell ref="M46:M50"/>
    <mergeCell ref="B1:N1"/>
    <mergeCell ref="N153:N157"/>
    <mergeCell ref="D143:D147"/>
    <mergeCell ref="B148:B152"/>
    <mergeCell ref="N118:N122"/>
    <mergeCell ref="B108:B112"/>
    <mergeCell ref="M123:M127"/>
    <mergeCell ref="D113:D117"/>
    <mergeCell ref="N113:N117"/>
    <mergeCell ref="E86:E90"/>
    <mergeCell ref="B76:B80"/>
    <mergeCell ref="D76:D80"/>
    <mergeCell ref="C86:C90"/>
    <mergeCell ref="E81:E85"/>
    <mergeCell ref="D81:D85"/>
    <mergeCell ref="B138:B142"/>
    <mergeCell ref="N143:N147"/>
    <mergeCell ref="E148:E152"/>
    <mergeCell ref="B133:B137"/>
    <mergeCell ref="B86:B90"/>
    <mergeCell ref="M66:M70"/>
    <mergeCell ref="C51:C55"/>
    <mergeCell ref="B56:B60"/>
    <mergeCell ref="N51:N55"/>
    <mergeCell ref="N61:N65"/>
    <mergeCell ref="D71:D75"/>
    <mergeCell ref="C56:C60"/>
    <mergeCell ref="B66:B70"/>
    <mergeCell ref="N81:N85"/>
    <mergeCell ref="C76:C80"/>
    <mergeCell ref="M76:M80"/>
    <mergeCell ref="N76:N80"/>
    <mergeCell ref="M71:M75"/>
    <mergeCell ref="N71:N75"/>
    <mergeCell ref="C71:C75"/>
    <mergeCell ref="M56:M60"/>
    <mergeCell ref="E71:E75"/>
    <mergeCell ref="D66:D70"/>
    <mergeCell ref="B61:B65"/>
    <mergeCell ref="C61:C65"/>
    <mergeCell ref="D61:D65"/>
    <mergeCell ref="E61:E65"/>
    <mergeCell ref="C66:C70"/>
    <mergeCell ref="D46:D50"/>
    <mergeCell ref="C46:C50"/>
    <mergeCell ref="B36:B40"/>
    <mergeCell ref="C31:C35"/>
    <mergeCell ref="B21:B25"/>
    <mergeCell ref="M36:M40"/>
    <mergeCell ref="C36:C40"/>
    <mergeCell ref="M41:M45"/>
    <mergeCell ref="E36:E40"/>
    <mergeCell ref="C41:C45"/>
    <mergeCell ref="B46:B50"/>
    <mergeCell ref="E46:E50"/>
    <mergeCell ref="B2:N2"/>
    <mergeCell ref="E11:E15"/>
    <mergeCell ref="D41:D45"/>
    <mergeCell ref="N31:N35"/>
    <mergeCell ref="E26:E30"/>
    <mergeCell ref="C26:C30"/>
    <mergeCell ref="M11:M15"/>
    <mergeCell ref="D3:E4"/>
    <mergeCell ref="B5:N5"/>
    <mergeCell ref="E31:E35"/>
    <mergeCell ref="M16:M20"/>
    <mergeCell ref="B16:B20"/>
    <mergeCell ref="N21:N25"/>
    <mergeCell ref="N36:N40"/>
    <mergeCell ref="D21:D25"/>
    <mergeCell ref="M21:M25"/>
    <mergeCell ref="C11:C15"/>
    <mergeCell ref="C6:C10"/>
    <mergeCell ref="D6:D10"/>
    <mergeCell ref="E6:E10"/>
    <mergeCell ref="M6:M10"/>
    <mergeCell ref="N16:N20"/>
    <mergeCell ref="B3:B4"/>
    <mergeCell ref="C3:C4"/>
    <mergeCell ref="I3:N3"/>
    <mergeCell ref="I4:J4"/>
    <mergeCell ref="B300:B304"/>
    <mergeCell ref="M317:M321"/>
    <mergeCell ref="N305:N309"/>
    <mergeCell ref="D317:D321"/>
    <mergeCell ref="M305:M309"/>
    <mergeCell ref="M245:M249"/>
    <mergeCell ref="C255:C259"/>
    <mergeCell ref="M250:M254"/>
    <mergeCell ref="E250:E254"/>
    <mergeCell ref="E255:E259"/>
    <mergeCell ref="B250:B254"/>
    <mergeCell ref="D225:D229"/>
    <mergeCell ref="M215:M219"/>
    <mergeCell ref="B220:B224"/>
    <mergeCell ref="N168:N172"/>
    <mergeCell ref="C163:C167"/>
    <mergeCell ref="C173:C177"/>
    <mergeCell ref="N215:N219"/>
    <mergeCell ref="C210:C214"/>
    <mergeCell ref="D220:D224"/>
    <mergeCell ref="N198:N202"/>
    <mergeCell ref="B71:B75"/>
    <mergeCell ref="E91:E95"/>
    <mergeCell ref="B107:J107"/>
    <mergeCell ref="B203:B207"/>
    <mergeCell ref="D118:D122"/>
    <mergeCell ref="B101:B105"/>
    <mergeCell ref="E108:E112"/>
    <mergeCell ref="C101:C105"/>
    <mergeCell ref="C113:C117"/>
    <mergeCell ref="D108:D112"/>
    <mergeCell ref="B183:B187"/>
    <mergeCell ref="B123:B127"/>
    <mergeCell ref="M148:M152"/>
    <mergeCell ref="D128:D132"/>
    <mergeCell ref="E118:E122"/>
    <mergeCell ref="C108:C112"/>
    <mergeCell ref="M113:M117"/>
    <mergeCell ref="M108:M112"/>
    <mergeCell ref="B178:B182"/>
    <mergeCell ref="E178:E182"/>
    <mergeCell ref="C178:C182"/>
    <mergeCell ref="C118:C122"/>
    <mergeCell ref="B118:B122"/>
    <mergeCell ref="N108:N112"/>
    <mergeCell ref="E123:E127"/>
    <mergeCell ref="B143:B147"/>
    <mergeCell ref="N290:N294"/>
    <mergeCell ref="E260:E264"/>
    <mergeCell ref="C240:C244"/>
    <mergeCell ref="B255:B259"/>
    <mergeCell ref="B188:B192"/>
    <mergeCell ref="M188:M192"/>
    <mergeCell ref="E203:E207"/>
    <mergeCell ref="M158:M162"/>
    <mergeCell ref="C153:C157"/>
    <mergeCell ref="M153:M157"/>
    <mergeCell ref="D158:D162"/>
    <mergeCell ref="C158:C162"/>
    <mergeCell ref="E153:E157"/>
    <mergeCell ref="D178:D182"/>
    <mergeCell ref="M168:M172"/>
    <mergeCell ref="N173:N177"/>
    <mergeCell ref="B168:B172"/>
    <mergeCell ref="B193:B197"/>
    <mergeCell ref="M178:M182"/>
    <mergeCell ref="E173:E177"/>
    <mergeCell ref="N270:N274"/>
    <mergeCell ref="N26:N30"/>
    <mergeCell ref="N265:N269"/>
    <mergeCell ref="B245:B249"/>
    <mergeCell ref="E230:E234"/>
    <mergeCell ref="C220:C224"/>
    <mergeCell ref="N163:N167"/>
    <mergeCell ref="D153:D157"/>
    <mergeCell ref="B158:B162"/>
    <mergeCell ref="B113:B117"/>
    <mergeCell ref="M118:M122"/>
    <mergeCell ref="C123:C127"/>
    <mergeCell ref="C183:C187"/>
    <mergeCell ref="M183:M187"/>
    <mergeCell ref="C198:C202"/>
    <mergeCell ref="E183:E187"/>
    <mergeCell ref="D188:D192"/>
    <mergeCell ref="E188:E192"/>
    <mergeCell ref="N183:N187"/>
    <mergeCell ref="N178:N182"/>
    <mergeCell ref="C138:C142"/>
    <mergeCell ref="M143:M147"/>
    <mergeCell ref="D148:D152"/>
    <mergeCell ref="E138:E142"/>
    <mergeCell ref="C143:C147"/>
  </mergeCells>
  <dataValidations count="92">
    <dataValidation type="list" allowBlank="1" showInputMessage="1" showErrorMessage="1" sqref="D11">
      <formula1>"Y,T,Y/T"</formula1>
    </dataValidation>
    <dataValidation type="list" allowBlank="1" showInputMessage="1" showErrorMessage="1" sqref="D46">
      <formula1>"Y,T,Y/T"</formula1>
    </dataValidation>
    <dataValidation type="list" allowBlank="1" showInputMessage="1" showErrorMessage="1" sqref="D36">
      <formula1>"Y,T,Y/T"</formula1>
    </dataValidation>
    <dataValidation type="list" allowBlank="1" showInputMessage="1" showErrorMessage="1" sqref="D26">
      <formula1>"Y,T,Y/T"</formula1>
    </dataValidation>
    <dataValidation type="list" allowBlank="1" showInputMessage="1" showErrorMessage="1" sqref="D6">
      <formula1>"Y,T,Y/T"</formula1>
    </dataValidation>
    <dataValidation type="list" allowBlank="1" showInputMessage="1" showErrorMessage="1" sqref="D153">
      <formula1>"Y,T,Y/T"</formula1>
    </dataValidation>
    <dataValidation type="list" allowBlank="1" showInputMessage="1" showErrorMessage="1" sqref="D210">
      <formula1>"Y,T,Y/T"</formula1>
    </dataValidation>
    <dataValidation type="list" allowBlank="1" showInputMessage="1" showErrorMessage="1" sqref="D31">
      <formula1>"Y,T,Y/T"</formula1>
    </dataValidation>
    <dataValidation type="list" allowBlank="1" showInputMessage="1" showErrorMessage="1" sqref="D96">
      <formula1>"Y,T,Y/T"</formula1>
    </dataValidation>
    <dataValidation type="list" allowBlank="1" showInputMessage="1" showErrorMessage="1" sqref="I108:I207">
      <formula1>"Y,T,Y/T"</formula1>
    </dataValidation>
    <dataValidation type="list" allowBlank="1" showInputMessage="1" showErrorMessage="1" sqref="K6:K105">
      <formula1>"Y,T,Y/T"</formula1>
    </dataValidation>
    <dataValidation type="list" allowBlank="1" showInputMessage="1" showErrorMessage="1" sqref="I6:I105">
      <formula1>"Y,T,Y/T"</formula1>
    </dataValidation>
    <dataValidation type="list" allowBlank="1" showInputMessage="1" showErrorMessage="1" sqref="M6:M105">
      <formula1>"Y,T,Y/T"</formula1>
    </dataValidation>
    <dataValidation type="list" allowBlank="1" showInputMessage="1" showErrorMessage="1" sqref="K210:K309">
      <formula1>"Y,T,Y/T"</formula1>
    </dataValidation>
    <dataValidation type="list" allowBlank="1" showInputMessage="1" showErrorMessage="1" sqref="I210:I309">
      <formula1>"Y,T,Y/T"</formula1>
    </dataValidation>
    <dataValidation type="list" allowBlank="1" showInputMessage="1" showErrorMessage="1" sqref="M312:M411">
      <formula1>"Y,T,Y/T"</formula1>
    </dataValidation>
    <dataValidation type="list" allowBlank="1" showInputMessage="1" showErrorMessage="1" sqref="D16">
      <formula1>"Y,T,Y/T"</formula1>
    </dataValidation>
    <dataValidation type="list" allowBlank="1" showInputMessage="1" showErrorMessage="1" sqref="D66">
      <formula1>"Y,T,Y/T"</formula1>
    </dataValidation>
    <dataValidation type="list" allowBlank="1" showInputMessage="1" showErrorMessage="1" sqref="D56">
      <formula1>"Y,T,Y/T"</formula1>
    </dataValidation>
    <dataValidation type="list" allowBlank="1" showInputMessage="1" showErrorMessage="1" sqref="D41">
      <formula1>"Y,T,Y/T"</formula1>
    </dataValidation>
    <dataValidation type="list" allowBlank="1" showInputMessage="1" showErrorMessage="1" sqref="D332">
      <formula1>"Y,T,Y/T"</formula1>
    </dataValidation>
    <dataValidation type="list" allowBlank="1" showInputMessage="1" showErrorMessage="1" sqref="D402">
      <formula1>"Y,T,Y/T"</formula1>
    </dataValidation>
    <dataValidation type="list" allowBlank="1" showInputMessage="1" showErrorMessage="1" sqref="D392">
      <formula1>"Y,T,Y/T"</formula1>
    </dataValidation>
    <dataValidation type="list" allowBlank="1" showInputMessage="1" showErrorMessage="1" sqref="D367">
      <formula1>"Y,T,Y/T"</formula1>
    </dataValidation>
    <dataValidation type="list" allowBlank="1" showInputMessage="1" showErrorMessage="1" sqref="I312:I411">
      <formula1>"Y,T,Y/T"</formula1>
    </dataValidation>
    <dataValidation type="list" allowBlank="1" showInputMessage="1" showErrorMessage="1" sqref="K312:K411">
      <formula1>"Y,T,Y/T"</formula1>
    </dataValidation>
    <dataValidation type="list" allowBlank="1" showInputMessage="1" showErrorMessage="1" sqref="D215">
      <formula1>"Y,T,Y/T"</formula1>
    </dataValidation>
    <dataValidation type="list" allowBlank="1" showInputMessage="1" showErrorMessage="1" sqref="D270">
      <formula1>"Y,T,Y/T"</formula1>
    </dataValidation>
    <dataValidation type="list" allowBlank="1" showInputMessage="1" showErrorMessage="1" sqref="D295">
      <formula1>"Y,T,Y/T"</formula1>
    </dataValidation>
    <dataValidation type="list" allowBlank="1" showInputMessage="1" showErrorMessage="1" sqref="D352">
      <formula1>"Y,T,Y/T"</formula1>
    </dataValidation>
    <dataValidation type="list" allowBlank="1" showInputMessage="1" showErrorMessage="1" sqref="D250">
      <formula1>"Y,T,Y/T"</formula1>
    </dataValidation>
    <dataValidation type="list" allowBlank="1" showInputMessage="1" showErrorMessage="1" sqref="D322">
      <formula1>"Y,T,Y/T"</formula1>
    </dataValidation>
    <dataValidation type="list" allowBlank="1" showInputMessage="1" showErrorMessage="1" sqref="D312">
      <formula1>"Y,T,Y/T"</formula1>
    </dataValidation>
    <dataValidation type="list" allowBlank="1" showInputMessage="1" showErrorMessage="1" sqref="D285">
      <formula1>"Y,T,Y/T"</formula1>
    </dataValidation>
    <dataValidation type="list" allowBlank="1" showInputMessage="1" showErrorMessage="1" sqref="D245">
      <formula1>"Y,T,Y/T"</formula1>
    </dataValidation>
    <dataValidation type="list" allowBlank="1" showInputMessage="1" showErrorMessage="1" sqref="D300">
      <formula1>"Y,T,Y/T"</formula1>
    </dataValidation>
    <dataValidation type="list" allowBlank="1" showInputMessage="1" showErrorMessage="1" sqref="D265">
      <formula1>"Y,T,Y/T"</formula1>
    </dataValidation>
    <dataValidation type="list" allowBlank="1" showInputMessage="1" showErrorMessage="1" sqref="D275">
      <formula1>"Y,T,Y/T"</formula1>
    </dataValidation>
    <dataValidation type="list" allowBlank="1" showInputMessage="1" showErrorMessage="1" sqref="D235">
      <formula1>"Y,T,Y/T"</formula1>
    </dataValidation>
    <dataValidation type="list" allowBlank="1" showInputMessage="1" showErrorMessage="1" sqref="D290">
      <formula1>"Y,T,Y/T"</formula1>
    </dataValidation>
    <dataValidation type="list" allowBlank="1" showInputMessage="1" showErrorMessage="1" sqref="D317">
      <formula1>"Y,T,Y/T"</formula1>
    </dataValidation>
    <dataValidation type="list" allowBlank="1" showInputMessage="1" showErrorMessage="1" sqref="D372">
      <formula1>"Y,T,Y/T"</formula1>
    </dataValidation>
    <dataValidation type="list" allowBlank="1" showInputMessage="1" showErrorMessage="1" sqref="D407">
      <formula1>"Y,T,Y/T"</formula1>
    </dataValidation>
    <dataValidation type="list" allowBlank="1" showInputMessage="1" showErrorMessage="1" sqref="D337">
      <formula1>"Y,T,Y/T"</formula1>
    </dataValidation>
    <dataValidation type="list" allowBlank="1" showInputMessage="1" showErrorMessage="1" sqref="D397">
      <formula1>"Y,T,Y/T"</formula1>
    </dataValidation>
    <dataValidation type="list" allowBlank="1" showInputMessage="1" showErrorMessage="1" sqref="D377">
      <formula1>"Y,T,Y/T"</formula1>
    </dataValidation>
    <dataValidation type="list" allowBlank="1" showInputMessage="1" showErrorMessage="1" sqref="D387">
      <formula1>"Y,T,Y/T"</formula1>
    </dataValidation>
    <dataValidation type="list" allowBlank="1" showInputMessage="1" showErrorMessage="1" sqref="D51">
      <formula1>"Y,T,Y/T"</formula1>
    </dataValidation>
    <dataValidation type="list" allowBlank="1" showInputMessage="1" showErrorMessage="1" sqref="K108:K207">
      <formula1>"Y,T,Y/T"</formula1>
    </dataValidation>
    <dataValidation type="list" allowBlank="1" showInputMessage="1" showErrorMessage="1" sqref="D91">
      <formula1>"Y,T,Y/T"</formula1>
    </dataValidation>
    <dataValidation type="list" allowBlank="1" showInputMessage="1" showErrorMessage="1" sqref="D81">
      <formula1>"Y,T,Y/T"</formula1>
    </dataValidation>
    <dataValidation type="list" allowBlank="1" showInputMessage="1" showErrorMessage="1" sqref="D76">
      <formula1>"Y,T,Y/T"</formula1>
    </dataValidation>
    <dataValidation type="list" allowBlank="1" showInputMessage="1" showErrorMessage="1" sqref="D71">
      <formula1>"Y,T,Y/T"</formula1>
    </dataValidation>
    <dataValidation type="list" allowBlank="1" showInputMessage="1" showErrorMessage="1" sqref="D101">
      <formula1>"Y,T,Y/T"</formula1>
    </dataValidation>
    <dataValidation type="list" allowBlank="1" showInputMessage="1" showErrorMessage="1" sqref="D21">
      <formula1>"Y,T,Y/T"</formula1>
    </dataValidation>
    <dataValidation type="list" allowBlank="1" showInputMessage="1" showErrorMessage="1" sqref="D138">
      <formula1>"Y,T,Y/T"</formula1>
    </dataValidation>
    <dataValidation type="list" allowBlank="1" showInputMessage="1" showErrorMessage="1" sqref="M108:M207">
      <formula1>"Y,T,Y/T"</formula1>
    </dataValidation>
    <dataValidation type="list" allowBlank="1" showInputMessage="1" showErrorMessage="1" sqref="D61">
      <formula1>"Y,T,Y/T"</formula1>
    </dataValidation>
    <dataValidation type="list" allowBlank="1" showInputMessage="1" showErrorMessage="1" sqref="M210:M309">
      <formula1>"Y,T,Y/T"</formula1>
    </dataValidation>
    <dataValidation type="list" allowBlank="1" showInputMessage="1" showErrorMessage="1" sqref="D163">
      <formula1>"Y,T,Y/T"</formula1>
    </dataValidation>
    <dataValidation type="list" allowBlank="1" showInputMessage="1" showErrorMessage="1" sqref="D220">
      <formula1>"Y,T,Y/T"</formula1>
    </dataValidation>
    <dataValidation type="list" allowBlank="1" showInputMessage="1" showErrorMessage="1" sqref="D183">
      <formula1>"Y,T,Y/T"</formula1>
    </dataValidation>
    <dataValidation type="list" allowBlank="1" showInputMessage="1" showErrorMessage="1" sqref="D193">
      <formula1>"Y,T,Y/T"</formula1>
    </dataValidation>
    <dataValidation type="list" allowBlank="1" showInputMessage="1" showErrorMessage="1" sqref="D327">
      <formula1>"Y,T,Y/T"</formula1>
    </dataValidation>
    <dataValidation type="list" allowBlank="1" showInputMessage="1" showErrorMessage="1" sqref="D382">
      <formula1>"Y,T,Y/T"</formula1>
    </dataValidation>
    <dataValidation type="list" allowBlank="1" showInputMessage="1" showErrorMessage="1" sqref="D347">
      <formula1>"Y,T,Y/T"</formula1>
    </dataValidation>
    <dataValidation type="list" allowBlank="1" showInputMessage="1" showErrorMessage="1" sqref="D357">
      <formula1>"Y,T,Y/T"</formula1>
    </dataValidation>
    <dataValidation type="list" allowBlank="1" showInputMessage="1" showErrorMessage="1" sqref="D143">
      <formula1>"Y,T,Y/T"</formula1>
    </dataValidation>
    <dataValidation type="list" allowBlank="1" showInputMessage="1" showErrorMessage="1" sqref="D198">
      <formula1>"Y,T,Y/T"</formula1>
    </dataValidation>
    <dataValidation type="list" allowBlank="1" showInputMessage="1" showErrorMessage="1" sqref="D305">
      <formula1>"Y,T,Y/T"</formula1>
    </dataValidation>
    <dataValidation type="list" allowBlank="1" showInputMessage="1" showErrorMessage="1" sqref="D362">
      <formula1>"Y,T,Y/T"</formula1>
    </dataValidation>
    <dataValidation type="list" allowBlank="1" showInputMessage="1" showErrorMessage="1" sqref="D118">
      <formula1>"Y,T,Y/T"</formula1>
    </dataValidation>
    <dataValidation type="list" allowBlank="1" showInputMessage="1" showErrorMessage="1" sqref="D178">
      <formula1>"Y,T,Y/T"</formula1>
    </dataValidation>
    <dataValidation type="list" allowBlank="1" showInputMessage="1" showErrorMessage="1" sqref="D255">
      <formula1>"Y,T,Y/T"</formula1>
    </dataValidation>
    <dataValidation type="list" allowBlank="1" showInputMessage="1" showErrorMessage="1" sqref="D342">
      <formula1>"Y,T,Y/T"</formula1>
    </dataValidation>
    <dataValidation type="list" allowBlank="1" showInputMessage="1" showErrorMessage="1" sqref="D113">
      <formula1>"Y,T,Y/T"</formula1>
    </dataValidation>
    <dataValidation type="list" allowBlank="1" showInputMessage="1" showErrorMessage="1" sqref="D158">
      <formula1>"Y,T,Y/T"</formula1>
    </dataValidation>
    <dataValidation type="list" allowBlank="1" showInputMessage="1" showErrorMessage="1" sqref="D133">
      <formula1>"Y,T,Y/T"</formula1>
    </dataValidation>
    <dataValidation type="list" allowBlank="1" showInputMessage="1" showErrorMessage="1" sqref="D123">
      <formula1>"Y,T,Y/T"</formula1>
    </dataValidation>
    <dataValidation type="list" allowBlank="1" showInputMessage="1" showErrorMessage="1" sqref="D108">
      <formula1>"Y,T,Y/T"</formula1>
    </dataValidation>
    <dataValidation type="list" allowBlank="1" showInputMessage="1" showErrorMessage="1" sqref="D225">
      <formula1>"Y,T,Y/T"</formula1>
    </dataValidation>
    <dataValidation type="list" allowBlank="1" showInputMessage="1" showErrorMessage="1" sqref="D280">
      <formula1>"Y,T,Y/T"</formula1>
    </dataValidation>
    <dataValidation type="list" allowBlank="1" showInputMessage="1" showErrorMessage="1" sqref="D128">
      <formula1>"Y,T,Y/T"</formula1>
    </dataValidation>
    <dataValidation type="list" allowBlank="1" showInputMessage="1" showErrorMessage="1" sqref="D188">
      <formula1>"Y,T,Y/T"</formula1>
    </dataValidation>
    <dataValidation type="list" allowBlank="1" showInputMessage="1" showErrorMessage="1" sqref="D168">
      <formula1>"Y,T,Y/T"</formula1>
    </dataValidation>
    <dataValidation type="list" allowBlank="1" showInputMessage="1" showErrorMessage="1" sqref="D240">
      <formula1>"Y,T,Y/T"</formula1>
    </dataValidation>
    <dataValidation type="list" allowBlank="1" showInputMessage="1" showErrorMessage="1" sqref="D230">
      <formula1>"Y,T,Y/T"</formula1>
    </dataValidation>
    <dataValidation type="list" allowBlank="1" showInputMessage="1" showErrorMessage="1" sqref="D203">
      <formula1>"Y,T,Y/T"</formula1>
    </dataValidation>
    <dataValidation type="list" allowBlank="1" showInputMessage="1" showErrorMessage="1" sqref="D86">
      <formula1>"Y,T,Y/T"</formula1>
    </dataValidation>
    <dataValidation type="list" allowBlank="1" showInputMessage="1" showErrorMessage="1" sqref="D148">
      <formula1>"Y,T,Y/T"</formula1>
    </dataValidation>
    <dataValidation type="list" allowBlank="1" showInputMessage="1" showErrorMessage="1" sqref="D173">
      <formula1>"Y,T,Y/T"</formula1>
    </dataValidation>
    <dataValidation type="list" allowBlank="1" showInputMessage="1" showErrorMessage="1" sqref="D260">
      <formula1>"Y,T,Y/T"</formula1>
    </dataValidation>
  </dataValidations>
  <pageMargins left="0.25" right="0.25" top="0.75" bottom="0.75" header="0.3" footer="0.3"/>
  <pageSetup paperSize="9" scale="28"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412"/>
  <sheetViews>
    <sheetView topLeftCell="B1" zoomScale="35" workbookViewId="0">
      <pane ySplit="4" topLeftCell="A374" activePane="bottomLeft" state="frozen"/>
      <selection pane="bottomLeft" activeCell="H412" sqref="H412:L412"/>
    </sheetView>
  </sheetViews>
  <sheetFormatPr defaultColWidth="12.5703125" defaultRowHeight="12.75"/>
  <cols>
    <col min="1" max="1" width="6.42578125" style="517" hidden="1" customWidth="1"/>
    <col min="2" max="2" width="4.5703125" style="587" customWidth="1"/>
    <col min="3" max="3" width="46.5703125" style="517" customWidth="1"/>
    <col min="4" max="4" width="4.140625" style="517" customWidth="1"/>
    <col min="5" max="5" width="14.42578125" style="517" customWidth="1"/>
    <col min="6" max="6" width="4.5703125" style="517" customWidth="1"/>
    <col min="7" max="7" width="47.42578125" style="518" customWidth="1"/>
    <col min="8" max="8" width="26.5703125" style="517" customWidth="1"/>
    <col min="9" max="9" width="4.42578125" style="517" customWidth="1"/>
    <col min="10" max="10" width="16" style="517" customWidth="1"/>
    <col min="11" max="11" width="4.42578125" style="517" customWidth="1"/>
    <col min="12" max="12" width="12.42578125" style="517" customWidth="1"/>
    <col min="13" max="13" width="4.42578125" style="517" customWidth="1"/>
    <col min="14" max="14" width="11.42578125" style="517" customWidth="1"/>
    <col min="15" max="16384" width="12.5703125" style="517"/>
  </cols>
  <sheetData>
    <row r="1" spans="2:14" s="520" customFormat="1" ht="15.75">
      <c r="B1" s="868" t="s">
        <v>33</v>
      </c>
      <c r="C1" s="868"/>
      <c r="D1" s="868"/>
      <c r="E1" s="868"/>
      <c r="F1" s="868"/>
      <c r="G1" s="868"/>
      <c r="H1" s="868"/>
      <c r="I1" s="868"/>
      <c r="J1" s="868"/>
      <c r="K1" s="868"/>
      <c r="L1" s="868"/>
      <c r="M1" s="868"/>
      <c r="N1" s="868"/>
    </row>
    <row r="2" spans="2:14" s="520" customFormat="1" ht="15.75">
      <c r="B2" s="867" t="s">
        <v>663</v>
      </c>
      <c r="C2" s="867"/>
      <c r="D2" s="867"/>
      <c r="E2" s="867"/>
      <c r="F2" s="867"/>
      <c r="G2" s="867"/>
      <c r="H2" s="867"/>
      <c r="I2" s="867"/>
      <c r="J2" s="867"/>
      <c r="K2" s="867"/>
      <c r="L2" s="867"/>
      <c r="M2" s="867"/>
      <c r="N2" s="867"/>
    </row>
    <row r="3" spans="2:14" s="588" customFormat="1" ht="15.75">
      <c r="B3" s="863" t="s">
        <v>23</v>
      </c>
      <c r="C3" s="863" t="s">
        <v>503</v>
      </c>
      <c r="D3" s="869" t="s">
        <v>339</v>
      </c>
      <c r="E3" s="870"/>
      <c r="F3" s="863" t="s">
        <v>23</v>
      </c>
      <c r="G3" s="863" t="s">
        <v>504</v>
      </c>
      <c r="H3" s="863" t="s">
        <v>505</v>
      </c>
      <c r="I3" s="863" t="s">
        <v>506</v>
      </c>
      <c r="J3" s="863"/>
      <c r="K3" s="863"/>
      <c r="L3" s="863"/>
      <c r="M3" s="863"/>
      <c r="N3" s="863"/>
    </row>
    <row r="4" spans="2:14" s="588" customFormat="1" ht="15.75">
      <c r="B4" s="863"/>
      <c r="C4" s="863"/>
      <c r="D4" s="871"/>
      <c r="E4" s="872"/>
      <c r="F4" s="863"/>
      <c r="G4" s="863"/>
      <c r="H4" s="863"/>
      <c r="I4" s="863" t="s">
        <v>4</v>
      </c>
      <c r="J4" s="863"/>
      <c r="K4" s="863" t="s">
        <v>3</v>
      </c>
      <c r="L4" s="863"/>
      <c r="M4" s="863" t="s">
        <v>52</v>
      </c>
      <c r="N4" s="863"/>
    </row>
    <row r="5" spans="2:14" s="520" customFormat="1" ht="15.75">
      <c r="B5" s="864" t="s">
        <v>509</v>
      </c>
      <c r="C5" s="865"/>
      <c r="D5" s="865"/>
      <c r="E5" s="865"/>
      <c r="F5" s="865"/>
      <c r="G5" s="865"/>
      <c r="H5" s="865"/>
      <c r="I5" s="865"/>
      <c r="J5" s="865"/>
      <c r="K5" s="865"/>
      <c r="L5" s="865"/>
      <c r="M5" s="865"/>
      <c r="N5" s="866"/>
    </row>
    <row r="6" spans="2:14" ht="15.75">
      <c r="B6" s="836">
        <v>1</v>
      </c>
      <c r="C6" s="839"/>
      <c r="D6" s="857" t="s">
        <v>26</v>
      </c>
      <c r="E6" s="860" t="str">
        <f>IF(D6="Y",1,IF(D6="T",0,IF(D6="Y/T","Belum diisi","Error")))</f>
        <v>Belum diisi</v>
      </c>
      <c r="F6" s="528">
        <v>1</v>
      </c>
      <c r="G6" s="529"/>
      <c r="H6" s="589" t="str">
        <f t="shared" ref="H6:H69" si="0">IF(OR(J6="Isi Dulu",L6="Isi Dulu",J6="Isi Tujuan",L6="Isi Tujuan"),"Belum Diisi",IF(SUM(J6,L6)=2,1,IF(SUM(J6,L6)=1,0,IF(SUM(J6,L6)=0,0,"Error"))))</f>
        <v>Belum Diisi</v>
      </c>
      <c r="I6" s="590" t="s">
        <v>26</v>
      </c>
      <c r="J6" s="591" t="str">
        <f>IF($D$6="Y/T","Isi Tujuan",IF($E$6=0,0,IF(I6="Y",1,IF(I6="T",0,"Isi Dulu"))))</f>
        <v>Isi Tujuan</v>
      </c>
      <c r="K6" s="590" t="s">
        <v>26</v>
      </c>
      <c r="L6" s="591" t="str">
        <f>IF($D$6="Y/T","Isi Tujuan",IF($E$6=0,0,IF(K6="Y",1,IF(K6="T",0,"Isi Dulu"))))</f>
        <v>Isi Tujuan</v>
      </c>
      <c r="M6" s="848" t="s">
        <v>26</v>
      </c>
      <c r="N6" s="851" t="str">
        <f>IF(M6="Y",1,IF(M6="T",0,IF(M6="Y/T","Belum diisi","Error")))</f>
        <v>Belum diisi</v>
      </c>
    </row>
    <row r="7" spans="2:14" ht="15.75">
      <c r="B7" s="837"/>
      <c r="C7" s="840"/>
      <c r="D7" s="858"/>
      <c r="E7" s="861"/>
      <c r="F7" s="549">
        <v>2</v>
      </c>
      <c r="G7" s="550"/>
      <c r="H7" s="589" t="str">
        <f t="shared" si="0"/>
        <v>Belum Diisi</v>
      </c>
      <c r="I7" s="592" t="s">
        <v>26</v>
      </c>
      <c r="J7" s="593" t="str">
        <f>IF($D$6="Y/T","Isi Tujuan",IF($E$6=0,0,IF(I7="Y",1,IF(I7="T",0,"Isi Dulu"))))</f>
        <v>Isi Tujuan</v>
      </c>
      <c r="K7" s="592" t="s">
        <v>26</v>
      </c>
      <c r="L7" s="593" t="str">
        <f>IF($D$6="Y/T","Isi Tujuan",IF($E$6=0,0,IF(K7="Y",1,IF(K7="T",0,"Isi Dulu"))))</f>
        <v>Isi Tujuan</v>
      </c>
      <c r="M7" s="849"/>
      <c r="N7" s="852"/>
    </row>
    <row r="8" spans="2:14" ht="15.75">
      <c r="B8" s="837"/>
      <c r="C8" s="840"/>
      <c r="D8" s="858"/>
      <c r="E8" s="861"/>
      <c r="F8" s="549">
        <v>3</v>
      </c>
      <c r="G8" s="550"/>
      <c r="H8" s="589" t="str">
        <f t="shared" si="0"/>
        <v>Belum Diisi</v>
      </c>
      <c r="I8" s="592" t="s">
        <v>26</v>
      </c>
      <c r="J8" s="593" t="str">
        <f>IF($D$6="Y/T","Isi Tujuan",IF($E$6=0,0,IF(I8="Y",1,IF(I8="T",0,"Isi Dulu"))))</f>
        <v>Isi Tujuan</v>
      </c>
      <c r="K8" s="592" t="s">
        <v>26</v>
      </c>
      <c r="L8" s="593" t="str">
        <f>IF($D$6="Y/T","Isi Tujuan",IF($E$6=0,0,IF(K8="Y",1,IF(K8="T",0,"Isi Dulu"))))</f>
        <v>Isi Tujuan</v>
      </c>
      <c r="M8" s="849"/>
      <c r="N8" s="852"/>
    </row>
    <row r="9" spans="2:14" ht="15.75">
      <c r="B9" s="837"/>
      <c r="C9" s="840"/>
      <c r="D9" s="858"/>
      <c r="E9" s="861"/>
      <c r="F9" s="549">
        <v>4</v>
      </c>
      <c r="G9" s="550"/>
      <c r="H9" s="589" t="str">
        <f t="shared" si="0"/>
        <v>Belum Diisi</v>
      </c>
      <c r="I9" s="592" t="s">
        <v>26</v>
      </c>
      <c r="J9" s="593" t="str">
        <f>IF($D$6="Y/T","Isi Tujuan",IF($E$6=0,0,IF(I9="Y",1,IF(I9="T",0,"Isi Dulu"))))</f>
        <v>Isi Tujuan</v>
      </c>
      <c r="K9" s="592" t="s">
        <v>26</v>
      </c>
      <c r="L9" s="593" t="str">
        <f>IF($D$6="Y/T","Isi Tujuan",IF($E$6=0,0,IF(K9="Y",1,IF(K9="T",0,"Isi Dulu"))))</f>
        <v>Isi Tujuan</v>
      </c>
      <c r="M9" s="849"/>
      <c r="N9" s="852"/>
    </row>
    <row r="10" spans="2:14" ht="15.75">
      <c r="B10" s="838"/>
      <c r="C10" s="841"/>
      <c r="D10" s="859"/>
      <c r="E10" s="862"/>
      <c r="F10" s="569">
        <v>5</v>
      </c>
      <c r="G10" s="570"/>
      <c r="H10" s="594" t="str">
        <f t="shared" si="0"/>
        <v>Belum Diisi</v>
      </c>
      <c r="I10" s="595" t="s">
        <v>26</v>
      </c>
      <c r="J10" s="596" t="str">
        <f>IF($D$6="Y/T","Isi Tujuan",IF($E$6=0,0,IF(I10="Y",1,IF(I10="T",0,"Isi Dulu"))))</f>
        <v>Isi Tujuan</v>
      </c>
      <c r="K10" s="595" t="s">
        <v>26</v>
      </c>
      <c r="L10" s="596" t="str">
        <f>IF($D$6="Y/T","Isi Tujuan",IF($E$6=0,0,IF(K10="Y",1,IF(K10="T",0,"Isi Dulu"))))</f>
        <v>Isi Tujuan</v>
      </c>
      <c r="M10" s="850"/>
      <c r="N10" s="853"/>
    </row>
    <row r="11" spans="2:14" ht="15.75">
      <c r="B11" s="836">
        <v>2</v>
      </c>
      <c r="C11" s="839"/>
      <c r="D11" s="857" t="s">
        <v>26</v>
      </c>
      <c r="E11" s="860" t="str">
        <f>IF(D11="Y",1,IF(D11="T",0,IF(D11="Y/T","Belum diisi","Error")))</f>
        <v>Belum diisi</v>
      </c>
      <c r="F11" s="528">
        <v>1</v>
      </c>
      <c r="G11" s="529"/>
      <c r="H11" s="597" t="str">
        <f t="shared" si="0"/>
        <v>Belum Diisi</v>
      </c>
      <c r="I11" s="590" t="s">
        <v>26</v>
      </c>
      <c r="J11" s="591" t="str">
        <f>IF($D$11="Y/T","Isi Tujuan",IF($E$11=0,0,IF(I11="Y",1,IF(I11="T",0,"Isi Dulu"))))</f>
        <v>Isi Tujuan</v>
      </c>
      <c r="K11" s="590" t="s">
        <v>26</v>
      </c>
      <c r="L11" s="591" t="str">
        <f>IF($D$11="Y/T","Isi Tujuan",IF($E$11=0,0,IF(K11="Y",1,IF(K11="T",0,"Isi Dulu"))))</f>
        <v>Isi Tujuan</v>
      </c>
      <c r="M11" s="848" t="s">
        <v>26</v>
      </c>
      <c r="N11" s="851" t="str">
        <f>IF(M11="Y",1,IF(M11="T",0,IF(M11="Y/T","Belum diisi","Error")))</f>
        <v>Belum diisi</v>
      </c>
    </row>
    <row r="12" spans="2:14" ht="15.75">
      <c r="B12" s="837"/>
      <c r="C12" s="840"/>
      <c r="D12" s="858"/>
      <c r="E12" s="861"/>
      <c r="F12" s="549">
        <v>2</v>
      </c>
      <c r="G12" s="550"/>
      <c r="H12" s="598" t="str">
        <f t="shared" si="0"/>
        <v>Belum Diisi</v>
      </c>
      <c r="I12" s="592" t="s">
        <v>26</v>
      </c>
      <c r="J12" s="593" t="str">
        <f>IF($D$11="Y/T","Isi Tujuan",IF($E$11=0,0,IF(I12="Y",1,IF(I12="T",0,"Isi Dulu"))))</f>
        <v>Isi Tujuan</v>
      </c>
      <c r="K12" s="592" t="s">
        <v>26</v>
      </c>
      <c r="L12" s="593" t="str">
        <f>IF($D$11="Y/T","Isi Tujuan",IF($E$11=0,0,IF(K12="Y",1,IF(K12="T",0,"Isi Dulu"))))</f>
        <v>Isi Tujuan</v>
      </c>
      <c r="M12" s="849"/>
      <c r="N12" s="852"/>
    </row>
    <row r="13" spans="2:14" ht="15.75">
      <c r="B13" s="837"/>
      <c r="C13" s="840"/>
      <c r="D13" s="858"/>
      <c r="E13" s="861"/>
      <c r="F13" s="549">
        <v>3</v>
      </c>
      <c r="G13" s="550"/>
      <c r="H13" s="598" t="str">
        <f t="shared" si="0"/>
        <v>Belum Diisi</v>
      </c>
      <c r="I13" s="592" t="s">
        <v>26</v>
      </c>
      <c r="J13" s="593" t="str">
        <f>IF($D$11="Y/T","Isi Tujuan",IF($E$11=0,0,IF(I13="Y",1,IF(I13="T",0,"Isi Dulu"))))</f>
        <v>Isi Tujuan</v>
      </c>
      <c r="K13" s="592" t="s">
        <v>26</v>
      </c>
      <c r="L13" s="593" t="str">
        <f>IF($D$11="Y/T","Isi Tujuan",IF($E$11=0,0,IF(K13="Y",1,IF(K13="T",0,"Isi Dulu"))))</f>
        <v>Isi Tujuan</v>
      </c>
      <c r="M13" s="849"/>
      <c r="N13" s="852"/>
    </row>
    <row r="14" spans="2:14" ht="15.75">
      <c r="B14" s="837"/>
      <c r="C14" s="840"/>
      <c r="D14" s="858"/>
      <c r="E14" s="861"/>
      <c r="F14" s="549">
        <v>4</v>
      </c>
      <c r="G14" s="550"/>
      <c r="H14" s="598" t="str">
        <f t="shared" si="0"/>
        <v>Belum Diisi</v>
      </c>
      <c r="I14" s="592" t="s">
        <v>26</v>
      </c>
      <c r="J14" s="593" t="str">
        <f>IF($D$11="Y/T","Isi Tujuan",IF($E$11=0,0,IF(I14="Y",1,IF(I14="T",0,"Isi Dulu"))))</f>
        <v>Isi Tujuan</v>
      </c>
      <c r="K14" s="592" t="s">
        <v>26</v>
      </c>
      <c r="L14" s="593" t="str">
        <f>IF($D$11="Y/T","Isi Tujuan",IF($E$11=0,0,IF(K14="Y",1,IF(K14="T",0,"Isi Dulu"))))</f>
        <v>Isi Tujuan</v>
      </c>
      <c r="M14" s="849"/>
      <c r="N14" s="852"/>
    </row>
    <row r="15" spans="2:14" ht="15.75">
      <c r="B15" s="838"/>
      <c r="C15" s="841"/>
      <c r="D15" s="859"/>
      <c r="E15" s="862"/>
      <c r="F15" s="569">
        <v>5</v>
      </c>
      <c r="G15" s="570"/>
      <c r="H15" s="599" t="str">
        <f t="shared" si="0"/>
        <v>Belum Diisi</v>
      </c>
      <c r="I15" s="595" t="s">
        <v>26</v>
      </c>
      <c r="J15" s="596" t="str">
        <f>IF($D$11="Y/T","Isi Tujuan",IF($E$11=0,0,IF(I15="Y",1,IF(I15="T",0,"Isi Dulu"))))</f>
        <v>Isi Tujuan</v>
      </c>
      <c r="K15" s="595" t="s">
        <v>26</v>
      </c>
      <c r="L15" s="596" t="str">
        <f>IF($D$11="Y/T","Isi Tujuan",IF($E$11=0,0,IF(K15="Y",1,IF(K15="T",0,"Isi Dulu"))))</f>
        <v>Isi Tujuan</v>
      </c>
      <c r="M15" s="850"/>
      <c r="N15" s="853"/>
    </row>
    <row r="16" spans="2:14" ht="15.75">
      <c r="B16" s="836">
        <v>3</v>
      </c>
      <c r="C16" s="839"/>
      <c r="D16" s="857" t="s">
        <v>26</v>
      </c>
      <c r="E16" s="860" t="str">
        <f>IF(D16="Y",1,IF(D16="T",0,IF(D16="Y/T","Belum diisi","Error")))</f>
        <v>Belum diisi</v>
      </c>
      <c r="F16" s="528">
        <v>1</v>
      </c>
      <c r="G16" s="529"/>
      <c r="H16" s="600" t="str">
        <f t="shared" si="0"/>
        <v>Belum Diisi</v>
      </c>
      <c r="I16" s="590" t="s">
        <v>26</v>
      </c>
      <c r="J16" s="591" t="str">
        <f>IF($D$16="Y/T","Isi Tujuan",IF($E$16=0,0,IF(I16="Y",1,IF(I16="T",0,"Isi Dulu"))))</f>
        <v>Isi Tujuan</v>
      </c>
      <c r="K16" s="590" t="s">
        <v>26</v>
      </c>
      <c r="L16" s="591" t="str">
        <f>IF($D$16="Y/T","Isi Tujuan",IF($E$16=0,0,IF(K16="Y",1,IF(K16="T",0,"Isi Dulu"))))</f>
        <v>Isi Tujuan</v>
      </c>
      <c r="M16" s="848" t="s">
        <v>26</v>
      </c>
      <c r="N16" s="851" t="str">
        <f>IF(M16="Y",1,IF(M16="T",0,IF(M16="Y/T","Belum diisi","Error")))</f>
        <v>Belum diisi</v>
      </c>
    </row>
    <row r="17" spans="2:14" ht="15.75">
      <c r="B17" s="837"/>
      <c r="C17" s="840"/>
      <c r="D17" s="858"/>
      <c r="E17" s="861"/>
      <c r="F17" s="549">
        <v>2</v>
      </c>
      <c r="G17" s="550"/>
      <c r="H17" s="598" t="str">
        <f t="shared" si="0"/>
        <v>Belum Diisi</v>
      </c>
      <c r="I17" s="592" t="s">
        <v>26</v>
      </c>
      <c r="J17" s="593" t="str">
        <f>IF($D$16="Y/T","Isi Tujuan",IF($E$16=0,0,IF(I17="Y",1,IF(I17="T",0,"Isi Dulu"))))</f>
        <v>Isi Tujuan</v>
      </c>
      <c r="K17" s="592" t="s">
        <v>26</v>
      </c>
      <c r="L17" s="593" t="str">
        <f>IF($D$16="Y/T","Isi Tujuan",IF($E$16=0,0,IF(K17="Y",1,IF(K17="T",0,"Isi Dulu"))))</f>
        <v>Isi Tujuan</v>
      </c>
      <c r="M17" s="849"/>
      <c r="N17" s="852"/>
    </row>
    <row r="18" spans="2:14" ht="15.75">
      <c r="B18" s="837"/>
      <c r="C18" s="840"/>
      <c r="D18" s="858"/>
      <c r="E18" s="861"/>
      <c r="F18" s="549">
        <v>3</v>
      </c>
      <c r="G18" s="550"/>
      <c r="H18" s="598" t="str">
        <f t="shared" si="0"/>
        <v>Belum Diisi</v>
      </c>
      <c r="I18" s="592" t="s">
        <v>26</v>
      </c>
      <c r="J18" s="593" t="str">
        <f>IF($D$16="Y/T","Isi Tujuan",IF($E$16=0,0,IF(I18="Y",1,IF(I18="T",0,"Isi Dulu"))))</f>
        <v>Isi Tujuan</v>
      </c>
      <c r="K18" s="592" t="s">
        <v>26</v>
      </c>
      <c r="L18" s="593" t="str">
        <f>IF($D$16="Y/T","Isi Tujuan",IF($E$16=0,0,IF(K18="Y",1,IF(K18="T",0,"Isi Dulu"))))</f>
        <v>Isi Tujuan</v>
      </c>
      <c r="M18" s="849"/>
      <c r="N18" s="852"/>
    </row>
    <row r="19" spans="2:14" ht="15.75">
      <c r="B19" s="837"/>
      <c r="C19" s="840"/>
      <c r="D19" s="858"/>
      <c r="E19" s="861"/>
      <c r="F19" s="549">
        <v>4</v>
      </c>
      <c r="G19" s="550"/>
      <c r="H19" s="598" t="str">
        <f t="shared" si="0"/>
        <v>Belum Diisi</v>
      </c>
      <c r="I19" s="592" t="s">
        <v>26</v>
      </c>
      <c r="J19" s="593" t="str">
        <f>IF($D$16="Y/T","Isi Tujuan",IF($E$16=0,0,IF(I19="Y",1,IF(I19="T",0,"Isi Dulu"))))</f>
        <v>Isi Tujuan</v>
      </c>
      <c r="K19" s="592" t="s">
        <v>26</v>
      </c>
      <c r="L19" s="593" t="str">
        <f>IF($D$16="Y/T","Isi Tujuan",IF($E$16=0,0,IF(K19="Y",1,IF(K19="T",0,"Isi Dulu"))))</f>
        <v>Isi Tujuan</v>
      </c>
      <c r="M19" s="849"/>
      <c r="N19" s="852"/>
    </row>
    <row r="20" spans="2:14" ht="15.75">
      <c r="B20" s="838"/>
      <c r="C20" s="841"/>
      <c r="D20" s="859"/>
      <c r="E20" s="862"/>
      <c r="F20" s="569">
        <v>5</v>
      </c>
      <c r="G20" s="570"/>
      <c r="H20" s="599" t="str">
        <f t="shared" si="0"/>
        <v>Belum Diisi</v>
      </c>
      <c r="I20" s="595" t="s">
        <v>26</v>
      </c>
      <c r="J20" s="596" t="str">
        <f>IF($D$16="Y/T","Isi Tujuan",IF($E$16=0,0,IF(I20="Y",1,IF(I20="T",0,"Isi Dulu"))))</f>
        <v>Isi Tujuan</v>
      </c>
      <c r="K20" s="595" t="s">
        <v>26</v>
      </c>
      <c r="L20" s="596" t="str">
        <f>IF($D$16="Y/T","Isi Tujuan",IF($E$16=0,0,IF(K20="Y",1,IF(K20="T",0,"Isi Dulu"))))</f>
        <v>Isi Tujuan</v>
      </c>
      <c r="M20" s="850"/>
      <c r="N20" s="853"/>
    </row>
    <row r="21" spans="2:14" ht="15.75">
      <c r="B21" s="836">
        <v>4</v>
      </c>
      <c r="C21" s="839"/>
      <c r="D21" s="857" t="s">
        <v>26</v>
      </c>
      <c r="E21" s="860" t="str">
        <f>IF(D21="Y",1,IF(D21="T",0,IF(D21="Y/T","Belum diisi","Error")))</f>
        <v>Belum diisi</v>
      </c>
      <c r="F21" s="528">
        <v>1</v>
      </c>
      <c r="G21" s="529"/>
      <c r="H21" s="600" t="str">
        <f t="shared" si="0"/>
        <v>Belum Diisi</v>
      </c>
      <c r="I21" s="590" t="s">
        <v>26</v>
      </c>
      <c r="J21" s="591" t="str">
        <f>IF($D$21="Y/T","Isi Tujuan",IF($E$21=0,0,IF(I21="Y",1,IF(I21="T",0,"Isi Dulu"))))</f>
        <v>Isi Tujuan</v>
      </c>
      <c r="K21" s="590" t="s">
        <v>26</v>
      </c>
      <c r="L21" s="591" t="str">
        <f>IF($D$21="Y/T","Isi Tujuan",IF($E$21=0,0,IF(K21="Y",1,IF(K21="T",0,"Isi Dulu"))))</f>
        <v>Isi Tujuan</v>
      </c>
      <c r="M21" s="848" t="s">
        <v>26</v>
      </c>
      <c r="N21" s="851" t="str">
        <f>IF(M21="Y",1,IF(M21="T",0,IF(M21="Y/T","Belum diisi","Error")))</f>
        <v>Belum diisi</v>
      </c>
    </row>
    <row r="22" spans="2:14" ht="15.75">
      <c r="B22" s="837"/>
      <c r="C22" s="840"/>
      <c r="D22" s="858"/>
      <c r="E22" s="861"/>
      <c r="F22" s="549">
        <v>2</v>
      </c>
      <c r="G22" s="550"/>
      <c r="H22" s="598" t="str">
        <f t="shared" si="0"/>
        <v>Belum Diisi</v>
      </c>
      <c r="I22" s="592" t="s">
        <v>26</v>
      </c>
      <c r="J22" s="593" t="str">
        <f>IF($D$21="Y/T","Isi Tujuan",IF($E$21=0,0,IF(I22="Y",1,IF(I22="T",0,"Isi Dulu"))))</f>
        <v>Isi Tujuan</v>
      </c>
      <c r="K22" s="592" t="s">
        <v>26</v>
      </c>
      <c r="L22" s="593" t="str">
        <f>IF($D$21="Y/T","Isi Tujuan",IF($E$21=0,0,IF(K22="Y",1,IF(K22="T",0,"Isi Dulu"))))</f>
        <v>Isi Tujuan</v>
      </c>
      <c r="M22" s="849"/>
      <c r="N22" s="852"/>
    </row>
    <row r="23" spans="2:14" ht="15.75">
      <c r="B23" s="837"/>
      <c r="C23" s="840"/>
      <c r="D23" s="858"/>
      <c r="E23" s="861"/>
      <c r="F23" s="549">
        <v>3</v>
      </c>
      <c r="G23" s="550"/>
      <c r="H23" s="598" t="str">
        <f t="shared" si="0"/>
        <v>Belum Diisi</v>
      </c>
      <c r="I23" s="592" t="s">
        <v>26</v>
      </c>
      <c r="J23" s="593" t="str">
        <f>IF($D$21="Y/T","Isi Tujuan",IF($E$21=0,0,IF(I23="Y",1,IF(I23="T",0,"Isi Dulu"))))</f>
        <v>Isi Tujuan</v>
      </c>
      <c r="K23" s="592" t="s">
        <v>26</v>
      </c>
      <c r="L23" s="593" t="str">
        <f>IF($D$21="Y/T","Isi Tujuan",IF($E$21=0,0,IF(K23="Y",1,IF(K23="T",0,"Isi Dulu"))))</f>
        <v>Isi Tujuan</v>
      </c>
      <c r="M23" s="849"/>
      <c r="N23" s="852"/>
    </row>
    <row r="24" spans="2:14" ht="15.75">
      <c r="B24" s="837"/>
      <c r="C24" s="840"/>
      <c r="D24" s="858"/>
      <c r="E24" s="861"/>
      <c r="F24" s="549">
        <v>4</v>
      </c>
      <c r="G24" s="550"/>
      <c r="H24" s="598" t="str">
        <f t="shared" si="0"/>
        <v>Belum Diisi</v>
      </c>
      <c r="I24" s="592" t="s">
        <v>26</v>
      </c>
      <c r="J24" s="593" t="str">
        <f>IF($D$21="Y/T","Isi Tujuan",IF($E$21=0,0,IF(I24="Y",1,IF(I24="T",0,"Isi Dulu"))))</f>
        <v>Isi Tujuan</v>
      </c>
      <c r="K24" s="592" t="s">
        <v>26</v>
      </c>
      <c r="L24" s="593" t="str">
        <f>IF($D$21="Y/T","Isi Tujuan",IF($E$21=0,0,IF(K24="Y",1,IF(K24="T",0,"Isi Dulu"))))</f>
        <v>Isi Tujuan</v>
      </c>
      <c r="M24" s="849"/>
      <c r="N24" s="852"/>
    </row>
    <row r="25" spans="2:14" ht="15.75">
      <c r="B25" s="838"/>
      <c r="C25" s="841"/>
      <c r="D25" s="859"/>
      <c r="E25" s="862"/>
      <c r="F25" s="569">
        <v>5</v>
      </c>
      <c r="G25" s="570"/>
      <c r="H25" s="599" t="str">
        <f t="shared" si="0"/>
        <v>Belum Diisi</v>
      </c>
      <c r="I25" s="595" t="s">
        <v>26</v>
      </c>
      <c r="J25" s="596" t="str">
        <f>IF($D$21="Y/T","Isi Tujuan",IF($E$21=0,0,IF(I25="Y",1,IF(I25="T",0,"Isi Dulu"))))</f>
        <v>Isi Tujuan</v>
      </c>
      <c r="K25" s="595" t="s">
        <v>26</v>
      </c>
      <c r="L25" s="596" t="str">
        <f>IF($D$21="Y/T","Isi Tujuan",IF($E$21=0,0,IF(K25="Y",1,IF(K25="T",0,"Isi Dulu"))))</f>
        <v>Isi Tujuan</v>
      </c>
      <c r="M25" s="850"/>
      <c r="N25" s="853"/>
    </row>
    <row r="26" spans="2:14" ht="15.75">
      <c r="B26" s="836">
        <v>5</v>
      </c>
      <c r="C26" s="839"/>
      <c r="D26" s="857" t="s">
        <v>26</v>
      </c>
      <c r="E26" s="860" t="str">
        <f>IF(D26="Y",1,IF(D26="T",0,IF(D26="Y/T","Belum diisi","Error")))</f>
        <v>Belum diisi</v>
      </c>
      <c r="F26" s="528">
        <v>1</v>
      </c>
      <c r="G26" s="529"/>
      <c r="H26" s="600" t="str">
        <f t="shared" si="0"/>
        <v>Belum Diisi</v>
      </c>
      <c r="I26" s="590" t="s">
        <v>26</v>
      </c>
      <c r="J26" s="591" t="str">
        <f>IF($D$26="Y/T","Isi Tujuan",IF($E$26=0,0,IF(I26="Y",1,IF(I26="T",0,"Isi Dulu"))))</f>
        <v>Isi Tujuan</v>
      </c>
      <c r="K26" s="590" t="s">
        <v>26</v>
      </c>
      <c r="L26" s="591" t="str">
        <f>IF($D$26="Y/T","Isi Tujuan",IF($E$26=0,0,IF(K26="Y",1,IF(K26="T",0,"Isi Dulu"))))</f>
        <v>Isi Tujuan</v>
      </c>
      <c r="M26" s="848" t="s">
        <v>26</v>
      </c>
      <c r="N26" s="851" t="str">
        <f>IF(M26="Y",1,IF(M26="T",0,IF(M26="Y/T","Belum diisi","Error")))</f>
        <v>Belum diisi</v>
      </c>
    </row>
    <row r="27" spans="2:14" ht="15.75">
      <c r="B27" s="837"/>
      <c r="C27" s="840"/>
      <c r="D27" s="858"/>
      <c r="E27" s="861"/>
      <c r="F27" s="549">
        <v>2</v>
      </c>
      <c r="G27" s="550"/>
      <c r="H27" s="598" t="str">
        <f t="shared" si="0"/>
        <v>Belum Diisi</v>
      </c>
      <c r="I27" s="592" t="s">
        <v>26</v>
      </c>
      <c r="J27" s="593" t="str">
        <f>IF($D$26="Y/T","Isi Tujuan",IF($E$26=0,0,IF(I27="Y",1,IF(I27="T",0,"Isi Dulu"))))</f>
        <v>Isi Tujuan</v>
      </c>
      <c r="K27" s="592" t="s">
        <v>26</v>
      </c>
      <c r="L27" s="593" t="str">
        <f>IF($D$26="Y/T","Isi Tujuan",IF($E$26=0,0,IF(K27="Y",1,IF(K27="T",0,"Isi Dulu"))))</f>
        <v>Isi Tujuan</v>
      </c>
      <c r="M27" s="849"/>
      <c r="N27" s="852"/>
    </row>
    <row r="28" spans="2:14" ht="15.75">
      <c r="B28" s="837"/>
      <c r="C28" s="840"/>
      <c r="D28" s="858"/>
      <c r="E28" s="861"/>
      <c r="F28" s="549">
        <v>3</v>
      </c>
      <c r="G28" s="550"/>
      <c r="H28" s="598" t="str">
        <f t="shared" si="0"/>
        <v>Belum Diisi</v>
      </c>
      <c r="I28" s="592" t="s">
        <v>26</v>
      </c>
      <c r="J28" s="593" t="str">
        <f>IF($D$26="Y/T","Isi Tujuan",IF($E$26=0,0,IF(I28="Y",1,IF(I28="T",0,"Isi Dulu"))))</f>
        <v>Isi Tujuan</v>
      </c>
      <c r="K28" s="592" t="s">
        <v>26</v>
      </c>
      <c r="L28" s="593" t="str">
        <f>IF($D$26="Y/T","Isi Tujuan",IF($E$26=0,0,IF(K28="Y",1,IF(K28="T",0,"Isi Dulu"))))</f>
        <v>Isi Tujuan</v>
      </c>
      <c r="M28" s="849"/>
      <c r="N28" s="852"/>
    </row>
    <row r="29" spans="2:14" ht="15.75">
      <c r="B29" s="837"/>
      <c r="C29" s="840"/>
      <c r="D29" s="858"/>
      <c r="E29" s="861"/>
      <c r="F29" s="549">
        <v>4</v>
      </c>
      <c r="G29" s="550"/>
      <c r="H29" s="598" t="str">
        <f t="shared" si="0"/>
        <v>Belum Diisi</v>
      </c>
      <c r="I29" s="592" t="s">
        <v>26</v>
      </c>
      <c r="J29" s="593" t="str">
        <f>IF($D$26="Y/T","Isi Tujuan",IF($E$26=0,0,IF(I29="Y",1,IF(I29="T",0,"Isi Dulu"))))</f>
        <v>Isi Tujuan</v>
      </c>
      <c r="K29" s="592" t="s">
        <v>26</v>
      </c>
      <c r="L29" s="593" t="str">
        <f>IF($D$26="Y/T","Isi Tujuan",IF($E$26=0,0,IF(K29="Y",1,IF(K29="T",0,"Isi Dulu"))))</f>
        <v>Isi Tujuan</v>
      </c>
      <c r="M29" s="849"/>
      <c r="N29" s="852"/>
    </row>
    <row r="30" spans="2:14" ht="15.75">
      <c r="B30" s="838"/>
      <c r="C30" s="841"/>
      <c r="D30" s="859"/>
      <c r="E30" s="862"/>
      <c r="F30" s="569">
        <v>5</v>
      </c>
      <c r="G30" s="570"/>
      <c r="H30" s="599" t="str">
        <f t="shared" si="0"/>
        <v>Belum Diisi</v>
      </c>
      <c r="I30" s="595" t="s">
        <v>26</v>
      </c>
      <c r="J30" s="596" t="str">
        <f>IF($D$26="Y/T","Isi Tujuan",IF($E$26=0,0,IF(I30="Y",1,IF(I30="T",0,"Isi Dulu"))))</f>
        <v>Isi Tujuan</v>
      </c>
      <c r="K30" s="595" t="s">
        <v>26</v>
      </c>
      <c r="L30" s="596" t="str">
        <f>IF($D$26="Y/T","Isi Tujuan",IF($E$26=0,0,IF(K30="Y",1,IF(K30="T",0,"Isi Dulu"))))</f>
        <v>Isi Tujuan</v>
      </c>
      <c r="M30" s="850"/>
      <c r="N30" s="853"/>
    </row>
    <row r="31" spans="2:14" ht="15.75">
      <c r="B31" s="836">
        <v>6</v>
      </c>
      <c r="C31" s="839"/>
      <c r="D31" s="857" t="s">
        <v>26</v>
      </c>
      <c r="E31" s="860" t="str">
        <f>IF(D31="Y",1,IF(D31="T",0,IF(D31="Y/T","Belum diisi","Error")))</f>
        <v>Belum diisi</v>
      </c>
      <c r="F31" s="528">
        <v>1</v>
      </c>
      <c r="G31" s="529"/>
      <c r="H31" s="600" t="str">
        <f t="shared" si="0"/>
        <v>Belum Diisi</v>
      </c>
      <c r="I31" s="590" t="s">
        <v>26</v>
      </c>
      <c r="J31" s="591" t="str">
        <f>IF($D$31="Y/T","Isi Tujuan",IF($E$31=0,0,IF(I31="Y",1,IF(I31="T",0,"Isi Dulu"))))</f>
        <v>Isi Tujuan</v>
      </c>
      <c r="K31" s="590" t="s">
        <v>26</v>
      </c>
      <c r="L31" s="591" t="str">
        <f>IF($D$31="Y/T","Isi Tujuan",IF($E$31=0,0,IF(K31="Y",1,IF(K31="T",0,"Isi Dulu"))))</f>
        <v>Isi Tujuan</v>
      </c>
      <c r="M31" s="848" t="s">
        <v>26</v>
      </c>
      <c r="N31" s="851" t="str">
        <f>IF(M31="Y",1,IF(M31="T",0,IF(M31="Y/T","Belum diisi","Error")))</f>
        <v>Belum diisi</v>
      </c>
    </row>
    <row r="32" spans="2:14" ht="15.75">
      <c r="B32" s="837"/>
      <c r="C32" s="840"/>
      <c r="D32" s="858"/>
      <c r="E32" s="861"/>
      <c r="F32" s="549">
        <v>2</v>
      </c>
      <c r="G32" s="550"/>
      <c r="H32" s="598" t="str">
        <f t="shared" si="0"/>
        <v>Belum Diisi</v>
      </c>
      <c r="I32" s="592" t="s">
        <v>26</v>
      </c>
      <c r="J32" s="593" t="str">
        <f>IF($D$31="Y/T","Isi Tujuan",IF($E$31=0,0,IF(I32="Y",1,IF(I32="T",0,"Isi Dulu"))))</f>
        <v>Isi Tujuan</v>
      </c>
      <c r="K32" s="592" t="s">
        <v>26</v>
      </c>
      <c r="L32" s="593" t="str">
        <f>IF($D$31="Y/T","Isi Tujuan",IF($E$31=0,0,IF(K32="Y",1,IF(K32="T",0,"Isi Dulu"))))</f>
        <v>Isi Tujuan</v>
      </c>
      <c r="M32" s="849"/>
      <c r="N32" s="852"/>
    </row>
    <row r="33" spans="2:14" ht="15.75">
      <c r="B33" s="837"/>
      <c r="C33" s="840"/>
      <c r="D33" s="858"/>
      <c r="E33" s="861"/>
      <c r="F33" s="549">
        <v>3</v>
      </c>
      <c r="G33" s="550"/>
      <c r="H33" s="598" t="str">
        <f t="shared" si="0"/>
        <v>Belum Diisi</v>
      </c>
      <c r="I33" s="592" t="s">
        <v>26</v>
      </c>
      <c r="J33" s="593" t="str">
        <f>IF($D$31="Y/T","Isi Tujuan",IF($E$31=0,0,IF(I33="Y",1,IF(I33="T",0,"Isi Dulu"))))</f>
        <v>Isi Tujuan</v>
      </c>
      <c r="K33" s="592" t="s">
        <v>26</v>
      </c>
      <c r="L33" s="593" t="str">
        <f>IF($D$31="Y/T","Isi Tujuan",IF($E$31=0,0,IF(K33="Y",1,IF(K33="T",0,"Isi Dulu"))))</f>
        <v>Isi Tujuan</v>
      </c>
      <c r="M33" s="849"/>
      <c r="N33" s="852"/>
    </row>
    <row r="34" spans="2:14" ht="15.75">
      <c r="B34" s="837"/>
      <c r="C34" s="840"/>
      <c r="D34" s="858"/>
      <c r="E34" s="861"/>
      <c r="F34" s="549">
        <v>4</v>
      </c>
      <c r="G34" s="550"/>
      <c r="H34" s="598" t="str">
        <f t="shared" si="0"/>
        <v>Belum Diisi</v>
      </c>
      <c r="I34" s="592" t="s">
        <v>26</v>
      </c>
      <c r="J34" s="593" t="str">
        <f>IF($D$31="Y/T","Isi Tujuan",IF($E$31=0,0,IF(I34="Y",1,IF(I34="T",0,"Isi Dulu"))))</f>
        <v>Isi Tujuan</v>
      </c>
      <c r="K34" s="592" t="s">
        <v>26</v>
      </c>
      <c r="L34" s="593" t="str">
        <f>IF($D$31="Y/T","Isi Tujuan",IF($E$31=0,0,IF(K34="Y",1,IF(K34="T",0,"Isi Dulu"))))</f>
        <v>Isi Tujuan</v>
      </c>
      <c r="M34" s="849"/>
      <c r="N34" s="852"/>
    </row>
    <row r="35" spans="2:14" ht="15.75">
      <c r="B35" s="838"/>
      <c r="C35" s="841"/>
      <c r="D35" s="859"/>
      <c r="E35" s="862"/>
      <c r="F35" s="569">
        <v>5</v>
      </c>
      <c r="G35" s="570"/>
      <c r="H35" s="599" t="str">
        <f t="shared" si="0"/>
        <v>Belum Diisi</v>
      </c>
      <c r="I35" s="595" t="s">
        <v>26</v>
      </c>
      <c r="J35" s="596" t="str">
        <f>IF($D$31="Y/T","Isi Tujuan",IF($E$31=0,0,IF(I35="Y",1,IF(I35="T",0,"Isi Dulu"))))</f>
        <v>Isi Tujuan</v>
      </c>
      <c r="K35" s="595" t="s">
        <v>26</v>
      </c>
      <c r="L35" s="596" t="str">
        <f>IF($D$31="Y/T","Isi Tujuan",IF($E$31=0,0,IF(K35="Y",1,IF(K35="T",0,"Isi Dulu"))))</f>
        <v>Isi Tujuan</v>
      </c>
      <c r="M35" s="850"/>
      <c r="N35" s="853"/>
    </row>
    <row r="36" spans="2:14" ht="15.75">
      <c r="B36" s="836">
        <v>7</v>
      </c>
      <c r="C36" s="839"/>
      <c r="D36" s="857" t="s">
        <v>26</v>
      </c>
      <c r="E36" s="860" t="str">
        <f>IF(D36="Y",1,IF(D36="T",0,IF(D36="Y/T","Belum diisi","Error")))</f>
        <v>Belum diisi</v>
      </c>
      <c r="F36" s="528">
        <v>1</v>
      </c>
      <c r="G36" s="529"/>
      <c r="H36" s="600" t="str">
        <f t="shared" si="0"/>
        <v>Belum Diisi</v>
      </c>
      <c r="I36" s="590" t="s">
        <v>26</v>
      </c>
      <c r="J36" s="591" t="str">
        <f>IF($D$36="Y/T","Isi Tujuan",IF($E$36=0,0,IF(I36="Y",1,IF(I36="T",0,"Isi Dulu"))))</f>
        <v>Isi Tujuan</v>
      </c>
      <c r="K36" s="590" t="s">
        <v>26</v>
      </c>
      <c r="L36" s="591" t="str">
        <f>IF($D$36="Y/T","Isi Tujuan",IF($E$36=0,0,IF(K36="Y",1,IF(K36="T",0,"Isi Dulu"))))</f>
        <v>Isi Tujuan</v>
      </c>
      <c r="M36" s="848" t="s">
        <v>26</v>
      </c>
      <c r="N36" s="851" t="str">
        <f>IF(M36="Y",1,IF(M36="T",0,IF(M36="Y/T","Belum diisi","Error")))</f>
        <v>Belum diisi</v>
      </c>
    </row>
    <row r="37" spans="2:14" ht="15.75">
      <c r="B37" s="837"/>
      <c r="C37" s="840"/>
      <c r="D37" s="858"/>
      <c r="E37" s="861"/>
      <c r="F37" s="549">
        <v>2</v>
      </c>
      <c r="G37" s="550"/>
      <c r="H37" s="598" t="str">
        <f t="shared" si="0"/>
        <v>Belum Diisi</v>
      </c>
      <c r="I37" s="592" t="s">
        <v>26</v>
      </c>
      <c r="J37" s="593" t="str">
        <f>IF($D$36="Y/T","Isi Tujuan",IF($E$36=0,0,IF(I37="Y",1,IF(I37="T",0,"Isi Dulu"))))</f>
        <v>Isi Tujuan</v>
      </c>
      <c r="K37" s="592" t="s">
        <v>26</v>
      </c>
      <c r="L37" s="593" t="str">
        <f>IF($D$36="Y/T","Isi Tujuan",IF($E$36=0,0,IF(K37="Y",1,IF(K37="T",0,"Isi Dulu"))))</f>
        <v>Isi Tujuan</v>
      </c>
      <c r="M37" s="849"/>
      <c r="N37" s="852"/>
    </row>
    <row r="38" spans="2:14" ht="15.75">
      <c r="B38" s="837"/>
      <c r="C38" s="840"/>
      <c r="D38" s="858"/>
      <c r="E38" s="861"/>
      <c r="F38" s="549">
        <v>3</v>
      </c>
      <c r="G38" s="550"/>
      <c r="H38" s="598" t="str">
        <f t="shared" si="0"/>
        <v>Belum Diisi</v>
      </c>
      <c r="I38" s="592" t="s">
        <v>26</v>
      </c>
      <c r="J38" s="593" t="str">
        <f>IF($D$36="Y/T","Isi Tujuan",IF($E$36=0,0,IF(I38="Y",1,IF(I38="T",0,"Isi Dulu"))))</f>
        <v>Isi Tujuan</v>
      </c>
      <c r="K38" s="592" t="s">
        <v>26</v>
      </c>
      <c r="L38" s="593" t="str">
        <f>IF($D$36="Y/T","Isi Tujuan",IF($E$36=0,0,IF(K38="Y",1,IF(K38="T",0,"Isi Dulu"))))</f>
        <v>Isi Tujuan</v>
      </c>
      <c r="M38" s="849"/>
      <c r="N38" s="852"/>
    </row>
    <row r="39" spans="2:14" ht="15.75">
      <c r="B39" s="837"/>
      <c r="C39" s="840"/>
      <c r="D39" s="858"/>
      <c r="E39" s="861"/>
      <c r="F39" s="549">
        <v>4</v>
      </c>
      <c r="G39" s="550"/>
      <c r="H39" s="598" t="str">
        <f t="shared" si="0"/>
        <v>Belum Diisi</v>
      </c>
      <c r="I39" s="592" t="s">
        <v>26</v>
      </c>
      <c r="J39" s="593" t="str">
        <f>IF($D$36="Y/T","Isi Tujuan",IF($E$36=0,0,IF(I39="Y",1,IF(I39="T",0,"Isi Dulu"))))</f>
        <v>Isi Tujuan</v>
      </c>
      <c r="K39" s="592" t="s">
        <v>26</v>
      </c>
      <c r="L39" s="593" t="str">
        <f>IF($D$36="Y/T","Isi Tujuan",IF($E$36=0,0,IF(K39="Y",1,IF(K39="T",0,"Isi Dulu"))))</f>
        <v>Isi Tujuan</v>
      </c>
      <c r="M39" s="849"/>
      <c r="N39" s="852"/>
    </row>
    <row r="40" spans="2:14" ht="15.75">
      <c r="B40" s="838"/>
      <c r="C40" s="841"/>
      <c r="D40" s="859"/>
      <c r="E40" s="862"/>
      <c r="F40" s="569">
        <v>5</v>
      </c>
      <c r="G40" s="570"/>
      <c r="H40" s="599" t="str">
        <f t="shared" si="0"/>
        <v>Belum Diisi</v>
      </c>
      <c r="I40" s="595" t="s">
        <v>26</v>
      </c>
      <c r="J40" s="596" t="str">
        <f>IF($D$36="Y/T","Isi Tujuan",IF($E$36=0,0,IF(I40="Y",1,IF(I40="T",0,"Isi Dulu"))))</f>
        <v>Isi Tujuan</v>
      </c>
      <c r="K40" s="595" t="s">
        <v>26</v>
      </c>
      <c r="L40" s="596" t="str">
        <f>IF($D$36="Y/T","Isi Tujuan",IF($E$36=0,0,IF(K40="Y",1,IF(K40="T",0,"Isi Dulu"))))</f>
        <v>Isi Tujuan</v>
      </c>
      <c r="M40" s="850"/>
      <c r="N40" s="853"/>
    </row>
    <row r="41" spans="2:14" ht="15.75">
      <c r="B41" s="836">
        <v>8</v>
      </c>
      <c r="C41" s="839"/>
      <c r="D41" s="857" t="s">
        <v>26</v>
      </c>
      <c r="E41" s="860" t="str">
        <f>IF(D41="Y",1,IF(D41="T",0,IF(D41="Y/T","Belum diisi","Error")))</f>
        <v>Belum diisi</v>
      </c>
      <c r="F41" s="528">
        <v>1</v>
      </c>
      <c r="G41" s="529"/>
      <c r="H41" s="600" t="str">
        <f t="shared" si="0"/>
        <v>Belum Diisi</v>
      </c>
      <c r="I41" s="590" t="s">
        <v>26</v>
      </c>
      <c r="J41" s="591" t="str">
        <f>IF($D$41="Y/T","Isi Tujuan",IF($E$41=0,0,IF(I41="Y",1,IF(I41="T",0,"Isi Dulu"))))</f>
        <v>Isi Tujuan</v>
      </c>
      <c r="K41" s="590" t="s">
        <v>26</v>
      </c>
      <c r="L41" s="591" t="str">
        <f>IF($D$41="Y/T","Isi Tujuan",IF($E$41=0,0,IF(K41="Y",1,IF(K41="T",0,"Isi Dulu"))))</f>
        <v>Isi Tujuan</v>
      </c>
      <c r="M41" s="848" t="s">
        <v>26</v>
      </c>
      <c r="N41" s="851" t="str">
        <f>IF(M41="Y",1,IF(M41="T",0,IF(M41="Y/T","Belum diisi","Error")))</f>
        <v>Belum diisi</v>
      </c>
    </row>
    <row r="42" spans="2:14" ht="15.75">
      <c r="B42" s="837"/>
      <c r="C42" s="840"/>
      <c r="D42" s="858"/>
      <c r="E42" s="861"/>
      <c r="F42" s="549">
        <v>2</v>
      </c>
      <c r="G42" s="550"/>
      <c r="H42" s="598" t="str">
        <f t="shared" si="0"/>
        <v>Belum Diisi</v>
      </c>
      <c r="I42" s="592" t="s">
        <v>26</v>
      </c>
      <c r="J42" s="593" t="str">
        <f>IF($D$41="Y/T","Isi Tujuan",IF($E$41=0,0,IF(I42="Y",1,IF(I42="T",0,"Isi Dulu"))))</f>
        <v>Isi Tujuan</v>
      </c>
      <c r="K42" s="592" t="s">
        <v>26</v>
      </c>
      <c r="L42" s="593" t="str">
        <f>IF($D$41="Y/T","Isi Tujuan",IF($E$41=0,0,IF(K42="Y",1,IF(K42="T",0,"Isi Dulu"))))</f>
        <v>Isi Tujuan</v>
      </c>
      <c r="M42" s="849"/>
      <c r="N42" s="852"/>
    </row>
    <row r="43" spans="2:14" ht="15.75">
      <c r="B43" s="837"/>
      <c r="C43" s="840"/>
      <c r="D43" s="858"/>
      <c r="E43" s="861"/>
      <c r="F43" s="549">
        <v>3</v>
      </c>
      <c r="G43" s="550"/>
      <c r="H43" s="598" t="str">
        <f t="shared" si="0"/>
        <v>Belum Diisi</v>
      </c>
      <c r="I43" s="592" t="s">
        <v>26</v>
      </c>
      <c r="J43" s="593" t="str">
        <f>IF($D$41="Y/T","Isi Tujuan",IF($E$41=0,0,IF(I43="Y",1,IF(I43="T",0,"Isi Dulu"))))</f>
        <v>Isi Tujuan</v>
      </c>
      <c r="K43" s="592" t="s">
        <v>26</v>
      </c>
      <c r="L43" s="593" t="str">
        <f>IF($D$41="Y/T","Isi Tujuan",IF($E$41=0,0,IF(K43="Y",1,IF(K43="T",0,"Isi Dulu"))))</f>
        <v>Isi Tujuan</v>
      </c>
      <c r="M43" s="849"/>
      <c r="N43" s="852"/>
    </row>
    <row r="44" spans="2:14" ht="15.75">
      <c r="B44" s="837"/>
      <c r="C44" s="840"/>
      <c r="D44" s="858"/>
      <c r="E44" s="861"/>
      <c r="F44" s="549">
        <v>4</v>
      </c>
      <c r="G44" s="550"/>
      <c r="H44" s="598" t="str">
        <f t="shared" si="0"/>
        <v>Belum Diisi</v>
      </c>
      <c r="I44" s="592" t="s">
        <v>26</v>
      </c>
      <c r="J44" s="593" t="str">
        <f>IF($D$41="Y/T","Isi Tujuan",IF($E$41=0,0,IF(I44="Y",1,IF(I44="T",0,"Isi Dulu"))))</f>
        <v>Isi Tujuan</v>
      </c>
      <c r="K44" s="592" t="s">
        <v>26</v>
      </c>
      <c r="L44" s="593" t="str">
        <f>IF($D$41="Y/T","Isi Tujuan",IF($E$41=0,0,IF(K44="Y",1,IF(K44="T",0,"Isi Dulu"))))</f>
        <v>Isi Tujuan</v>
      </c>
      <c r="M44" s="849"/>
      <c r="N44" s="852"/>
    </row>
    <row r="45" spans="2:14" ht="15.75">
      <c r="B45" s="838"/>
      <c r="C45" s="841"/>
      <c r="D45" s="859"/>
      <c r="E45" s="862"/>
      <c r="F45" s="569">
        <v>5</v>
      </c>
      <c r="G45" s="570"/>
      <c r="H45" s="599" t="str">
        <f t="shared" si="0"/>
        <v>Belum Diisi</v>
      </c>
      <c r="I45" s="595" t="s">
        <v>26</v>
      </c>
      <c r="J45" s="596" t="str">
        <f>IF($D$41="Y/T","Isi Tujuan",IF($E$41=0,0,IF(I45="Y",1,IF(I45="T",0,"Isi Dulu"))))</f>
        <v>Isi Tujuan</v>
      </c>
      <c r="K45" s="595" t="s">
        <v>26</v>
      </c>
      <c r="L45" s="596" t="str">
        <f>IF($D$41="Y/T","Isi Tujuan",IF($E$41=0,0,IF(K45="Y",1,IF(K45="T",0,"Isi Dulu"))))</f>
        <v>Isi Tujuan</v>
      </c>
      <c r="M45" s="850"/>
      <c r="N45" s="853"/>
    </row>
    <row r="46" spans="2:14" ht="15.75">
      <c r="B46" s="836">
        <v>9</v>
      </c>
      <c r="C46" s="839"/>
      <c r="D46" s="857" t="s">
        <v>26</v>
      </c>
      <c r="E46" s="860" t="str">
        <f>IF(D46="Y",1,IF(D46="T",0,IF(D46="Y/T","Belum diisi","Error")))</f>
        <v>Belum diisi</v>
      </c>
      <c r="F46" s="528">
        <v>1</v>
      </c>
      <c r="G46" s="529"/>
      <c r="H46" s="600" t="str">
        <f t="shared" si="0"/>
        <v>Belum Diisi</v>
      </c>
      <c r="I46" s="590" t="s">
        <v>26</v>
      </c>
      <c r="J46" s="591" t="str">
        <f>IF($D$46="Y/T","Isi Tujuan",IF($E$46=0,0,IF(I46="Y",1,IF(I46="T",0,"Isi Dulu"))))</f>
        <v>Isi Tujuan</v>
      </c>
      <c r="K46" s="590" t="s">
        <v>26</v>
      </c>
      <c r="L46" s="591" t="str">
        <f>IF($D$46="Y/T","Isi Tujuan",IF($E$46=0,0,IF(K46="Y",1,IF(K46="T",0,"Isi Dulu"))))</f>
        <v>Isi Tujuan</v>
      </c>
      <c r="M46" s="848" t="s">
        <v>26</v>
      </c>
      <c r="N46" s="851" t="str">
        <f>IF(M46="Y",1,IF(M46="T",0,IF(M46="Y/T","Belum diisi","Error")))</f>
        <v>Belum diisi</v>
      </c>
    </row>
    <row r="47" spans="2:14" ht="15.75">
      <c r="B47" s="837"/>
      <c r="C47" s="840"/>
      <c r="D47" s="858"/>
      <c r="E47" s="861"/>
      <c r="F47" s="549">
        <v>2</v>
      </c>
      <c r="G47" s="550"/>
      <c r="H47" s="598" t="str">
        <f t="shared" si="0"/>
        <v>Belum Diisi</v>
      </c>
      <c r="I47" s="592" t="s">
        <v>26</v>
      </c>
      <c r="J47" s="593" t="str">
        <f>IF($D$46="Y/T","Isi Tujuan",IF($E$46=0,0,IF(I47="Y",1,IF(I47="T",0,"Isi Dulu"))))</f>
        <v>Isi Tujuan</v>
      </c>
      <c r="K47" s="592" t="s">
        <v>26</v>
      </c>
      <c r="L47" s="593" t="str">
        <f>IF($D$46="Y/T","Isi Tujuan",IF($E$46=0,0,IF(K47="Y",1,IF(K47="T",0,"Isi Dulu"))))</f>
        <v>Isi Tujuan</v>
      </c>
      <c r="M47" s="849"/>
      <c r="N47" s="852"/>
    </row>
    <row r="48" spans="2:14" ht="15.75">
      <c r="B48" s="837"/>
      <c r="C48" s="840"/>
      <c r="D48" s="858"/>
      <c r="E48" s="861"/>
      <c r="F48" s="549">
        <v>3</v>
      </c>
      <c r="G48" s="550"/>
      <c r="H48" s="598" t="str">
        <f t="shared" si="0"/>
        <v>Belum Diisi</v>
      </c>
      <c r="I48" s="592" t="s">
        <v>26</v>
      </c>
      <c r="J48" s="593" t="str">
        <f>IF($D$46="Y/T","Isi Tujuan",IF($E$46=0,0,IF(I48="Y",1,IF(I48="T",0,"Isi Dulu"))))</f>
        <v>Isi Tujuan</v>
      </c>
      <c r="K48" s="592" t="s">
        <v>26</v>
      </c>
      <c r="L48" s="593" t="str">
        <f>IF($D$46="Y/T","Isi Tujuan",IF($E$46=0,0,IF(K48="Y",1,IF(K48="T",0,"Isi Dulu"))))</f>
        <v>Isi Tujuan</v>
      </c>
      <c r="M48" s="849"/>
      <c r="N48" s="852"/>
    </row>
    <row r="49" spans="2:14" ht="15.75">
      <c r="B49" s="837"/>
      <c r="C49" s="840"/>
      <c r="D49" s="858"/>
      <c r="E49" s="861"/>
      <c r="F49" s="549">
        <v>4</v>
      </c>
      <c r="G49" s="550"/>
      <c r="H49" s="598" t="str">
        <f t="shared" si="0"/>
        <v>Belum Diisi</v>
      </c>
      <c r="I49" s="592" t="s">
        <v>26</v>
      </c>
      <c r="J49" s="593" t="str">
        <f>IF($D$46="Y/T","Isi Tujuan",IF($E$46=0,0,IF(I49="Y",1,IF(I49="T",0,"Isi Dulu"))))</f>
        <v>Isi Tujuan</v>
      </c>
      <c r="K49" s="592" t="s">
        <v>26</v>
      </c>
      <c r="L49" s="593" t="str">
        <f>IF($D$46="Y/T","Isi Tujuan",IF($E$46=0,0,IF(K49="Y",1,IF(K49="T",0,"Isi Dulu"))))</f>
        <v>Isi Tujuan</v>
      </c>
      <c r="M49" s="849"/>
      <c r="N49" s="852"/>
    </row>
    <row r="50" spans="2:14" ht="15.75">
      <c r="B50" s="838"/>
      <c r="C50" s="841"/>
      <c r="D50" s="859"/>
      <c r="E50" s="862"/>
      <c r="F50" s="569">
        <v>5</v>
      </c>
      <c r="G50" s="570"/>
      <c r="H50" s="599" t="str">
        <f t="shared" si="0"/>
        <v>Belum Diisi</v>
      </c>
      <c r="I50" s="595" t="s">
        <v>26</v>
      </c>
      <c r="J50" s="596" t="str">
        <f>IF($D$46="Y/T","Isi Tujuan",IF($E$46=0,0,IF(I50="Y",1,IF(I50="T",0,"Isi Dulu"))))</f>
        <v>Isi Tujuan</v>
      </c>
      <c r="K50" s="595" t="s">
        <v>26</v>
      </c>
      <c r="L50" s="596" t="str">
        <f>IF($D$46="Y/T","Isi Tujuan",IF($E$46=0,0,IF(K50="Y",1,IF(K50="T",0,"Isi Dulu"))))</f>
        <v>Isi Tujuan</v>
      </c>
      <c r="M50" s="850"/>
      <c r="N50" s="853"/>
    </row>
    <row r="51" spans="2:14" ht="15.75">
      <c r="B51" s="836">
        <v>10</v>
      </c>
      <c r="C51" s="839"/>
      <c r="D51" s="857" t="s">
        <v>26</v>
      </c>
      <c r="E51" s="860" t="str">
        <f>IF(D51="Y",1,IF(D51="T",0,IF(D51="Y/T","Belum diisi","Error")))</f>
        <v>Belum diisi</v>
      </c>
      <c r="F51" s="528">
        <v>1</v>
      </c>
      <c r="G51" s="529"/>
      <c r="H51" s="600" t="str">
        <f t="shared" si="0"/>
        <v>Belum Diisi</v>
      </c>
      <c r="I51" s="590" t="s">
        <v>26</v>
      </c>
      <c r="J51" s="591" t="str">
        <f>IF($D$51="Y/T","Isi Tujuan",IF($E$51=0,0,IF(I51="Y",1,IF(I51="T",0,"Isi Dulu"))))</f>
        <v>Isi Tujuan</v>
      </c>
      <c r="K51" s="590" t="s">
        <v>26</v>
      </c>
      <c r="L51" s="591" t="str">
        <f>IF($D$51="Y/T","Isi Tujuan",IF($E$51=0,0,IF(K51="Y",1,IF(K51="T",0,"Isi Dulu"))))</f>
        <v>Isi Tujuan</v>
      </c>
      <c r="M51" s="848" t="s">
        <v>26</v>
      </c>
      <c r="N51" s="851" t="str">
        <f>IF(M51="Y",1,IF(M51="T",0,IF(M51="Y/T","Belum diisi","Error")))</f>
        <v>Belum diisi</v>
      </c>
    </row>
    <row r="52" spans="2:14" ht="15.75">
      <c r="B52" s="837"/>
      <c r="C52" s="840"/>
      <c r="D52" s="858"/>
      <c r="E52" s="861"/>
      <c r="F52" s="549">
        <v>2</v>
      </c>
      <c r="G52" s="550"/>
      <c r="H52" s="598" t="str">
        <f t="shared" si="0"/>
        <v>Belum Diisi</v>
      </c>
      <c r="I52" s="592" t="s">
        <v>26</v>
      </c>
      <c r="J52" s="593" t="str">
        <f>IF($D$51="Y/T","Isi Tujuan",IF($E$51=0,0,IF(I52="Y",1,IF(I52="T",0,"Isi Dulu"))))</f>
        <v>Isi Tujuan</v>
      </c>
      <c r="K52" s="592" t="s">
        <v>26</v>
      </c>
      <c r="L52" s="593" t="str">
        <f>IF($D$51="Y/T","Isi Tujuan",IF($E$51=0,0,IF(K52="Y",1,IF(K52="T",0,"Isi Dulu"))))</f>
        <v>Isi Tujuan</v>
      </c>
      <c r="M52" s="849"/>
      <c r="N52" s="852"/>
    </row>
    <row r="53" spans="2:14" ht="15.75">
      <c r="B53" s="837"/>
      <c r="C53" s="840"/>
      <c r="D53" s="858"/>
      <c r="E53" s="861"/>
      <c r="F53" s="549">
        <v>3</v>
      </c>
      <c r="G53" s="550"/>
      <c r="H53" s="598" t="str">
        <f t="shared" si="0"/>
        <v>Belum Diisi</v>
      </c>
      <c r="I53" s="592" t="s">
        <v>26</v>
      </c>
      <c r="J53" s="593" t="str">
        <f>IF($D$51="Y/T","Isi Tujuan",IF($E$51=0,0,IF(I53="Y",1,IF(I53="T",0,"Isi Dulu"))))</f>
        <v>Isi Tujuan</v>
      </c>
      <c r="K53" s="592" t="s">
        <v>26</v>
      </c>
      <c r="L53" s="593" t="str">
        <f>IF($D$51="Y/T","Isi Tujuan",IF($E$51=0,0,IF(K53="Y",1,IF(K53="T",0,"Isi Dulu"))))</f>
        <v>Isi Tujuan</v>
      </c>
      <c r="M53" s="849"/>
      <c r="N53" s="852"/>
    </row>
    <row r="54" spans="2:14" ht="15.75">
      <c r="B54" s="837"/>
      <c r="C54" s="840"/>
      <c r="D54" s="858"/>
      <c r="E54" s="861"/>
      <c r="F54" s="549">
        <v>4</v>
      </c>
      <c r="G54" s="550"/>
      <c r="H54" s="598" t="str">
        <f t="shared" si="0"/>
        <v>Belum Diisi</v>
      </c>
      <c r="I54" s="592" t="s">
        <v>26</v>
      </c>
      <c r="J54" s="593" t="str">
        <f>IF($D$51="Y/T","Isi Tujuan",IF($E$51=0,0,IF(I54="Y",1,IF(I54="T",0,"Isi Dulu"))))</f>
        <v>Isi Tujuan</v>
      </c>
      <c r="K54" s="592" t="s">
        <v>26</v>
      </c>
      <c r="L54" s="593" t="str">
        <f>IF($D$51="Y/T","Isi Tujuan",IF($E$51=0,0,IF(K54="Y",1,IF(K54="T",0,"Isi Dulu"))))</f>
        <v>Isi Tujuan</v>
      </c>
      <c r="M54" s="849"/>
      <c r="N54" s="852"/>
    </row>
    <row r="55" spans="2:14" ht="15.75">
      <c r="B55" s="838"/>
      <c r="C55" s="841"/>
      <c r="D55" s="859"/>
      <c r="E55" s="862"/>
      <c r="F55" s="569">
        <v>5</v>
      </c>
      <c r="G55" s="570"/>
      <c r="H55" s="599" t="str">
        <f t="shared" si="0"/>
        <v>Belum Diisi</v>
      </c>
      <c r="I55" s="595" t="s">
        <v>26</v>
      </c>
      <c r="J55" s="596" t="str">
        <f>IF($D$51="Y/T","Isi Tujuan",IF($E$51=0,0,IF(I55="Y",1,IF(I55="T",0,"Isi Dulu"))))</f>
        <v>Isi Tujuan</v>
      </c>
      <c r="K55" s="595" t="s">
        <v>26</v>
      </c>
      <c r="L55" s="596" t="str">
        <f>IF($D$51="Y/T","Isi Tujuan",IF($E$51=0,0,IF(K55="Y",1,IF(K55="T",0,"Isi Dulu"))))</f>
        <v>Isi Tujuan</v>
      </c>
      <c r="M55" s="850"/>
      <c r="N55" s="853"/>
    </row>
    <row r="56" spans="2:14" ht="15.75">
      <c r="B56" s="836">
        <v>11</v>
      </c>
      <c r="C56" s="839"/>
      <c r="D56" s="857" t="s">
        <v>26</v>
      </c>
      <c r="E56" s="860" t="str">
        <f>IF(D56="Y",1,IF(D56="T",0,IF(D56="Y/T","Belum diisi","Error")))</f>
        <v>Belum diisi</v>
      </c>
      <c r="F56" s="528">
        <v>1</v>
      </c>
      <c r="G56" s="529"/>
      <c r="H56" s="600" t="str">
        <f t="shared" si="0"/>
        <v>Belum Diisi</v>
      </c>
      <c r="I56" s="590" t="s">
        <v>26</v>
      </c>
      <c r="J56" s="591" t="str">
        <f>IF($D$56="Y/T","Isi Tujuan",IF($E$56=0,0,IF(I56="Y",1,IF(I56="T",0,"Isi Dulu"))))</f>
        <v>Isi Tujuan</v>
      </c>
      <c r="K56" s="590" t="s">
        <v>26</v>
      </c>
      <c r="L56" s="591" t="str">
        <f>IF($D$56="Y/T","Isi Tujuan",IF($E$56=0,0,IF(K56="Y",1,IF(K56="T",0,"Isi Dulu"))))</f>
        <v>Isi Tujuan</v>
      </c>
      <c r="M56" s="848" t="s">
        <v>26</v>
      </c>
      <c r="N56" s="851" t="str">
        <f>IF(M56="Y",1,IF(M56="T",0,IF(M56="Y/T","Belum diisi","Error")))</f>
        <v>Belum diisi</v>
      </c>
    </row>
    <row r="57" spans="2:14" ht="15.75">
      <c r="B57" s="837"/>
      <c r="C57" s="840"/>
      <c r="D57" s="858"/>
      <c r="E57" s="861"/>
      <c r="F57" s="549">
        <v>2</v>
      </c>
      <c r="G57" s="550"/>
      <c r="H57" s="598" t="str">
        <f t="shared" si="0"/>
        <v>Belum Diisi</v>
      </c>
      <c r="I57" s="592" t="s">
        <v>26</v>
      </c>
      <c r="J57" s="593" t="str">
        <f>IF($D$56="Y/T","Isi Tujuan",IF($E$56=0,0,IF(I57="Y",1,IF(I57="T",0,"Isi Dulu"))))</f>
        <v>Isi Tujuan</v>
      </c>
      <c r="K57" s="592" t="s">
        <v>26</v>
      </c>
      <c r="L57" s="593" t="str">
        <f>IF($D$56="Y/T","Isi Tujuan",IF($E$56=0,0,IF(K57="Y",1,IF(K57="T",0,"Isi Dulu"))))</f>
        <v>Isi Tujuan</v>
      </c>
      <c r="M57" s="849"/>
      <c r="N57" s="852"/>
    </row>
    <row r="58" spans="2:14" ht="15.75">
      <c r="B58" s="837"/>
      <c r="C58" s="840"/>
      <c r="D58" s="858"/>
      <c r="E58" s="861"/>
      <c r="F58" s="549">
        <v>3</v>
      </c>
      <c r="G58" s="550"/>
      <c r="H58" s="598" t="str">
        <f t="shared" si="0"/>
        <v>Belum Diisi</v>
      </c>
      <c r="I58" s="592" t="s">
        <v>26</v>
      </c>
      <c r="J58" s="593" t="str">
        <f>IF($D$56="Y/T","Isi Tujuan",IF($E$56=0,0,IF(I58="Y",1,IF(I58="T",0,"Isi Dulu"))))</f>
        <v>Isi Tujuan</v>
      </c>
      <c r="K58" s="592" t="s">
        <v>26</v>
      </c>
      <c r="L58" s="593" t="str">
        <f>IF($D$56="Y/T","Isi Tujuan",IF($E$56=0,0,IF(K58="Y",1,IF(K58="T",0,"Isi Dulu"))))</f>
        <v>Isi Tujuan</v>
      </c>
      <c r="M58" s="849"/>
      <c r="N58" s="852"/>
    </row>
    <row r="59" spans="2:14" ht="15.75">
      <c r="B59" s="837"/>
      <c r="C59" s="840"/>
      <c r="D59" s="858"/>
      <c r="E59" s="861"/>
      <c r="F59" s="549">
        <v>4</v>
      </c>
      <c r="G59" s="550"/>
      <c r="H59" s="598" t="str">
        <f t="shared" si="0"/>
        <v>Belum Diisi</v>
      </c>
      <c r="I59" s="592" t="s">
        <v>26</v>
      </c>
      <c r="J59" s="593" t="str">
        <f>IF($D$56="Y/T","Isi Tujuan",IF($E$56=0,0,IF(I59="Y",1,IF(I59="T",0,"Isi Dulu"))))</f>
        <v>Isi Tujuan</v>
      </c>
      <c r="K59" s="592" t="s">
        <v>26</v>
      </c>
      <c r="L59" s="593" t="str">
        <f>IF($D$56="Y/T","Isi Tujuan",IF($E$56=0,0,IF(K59="Y",1,IF(K59="T",0,"Isi Dulu"))))</f>
        <v>Isi Tujuan</v>
      </c>
      <c r="M59" s="849"/>
      <c r="N59" s="852"/>
    </row>
    <row r="60" spans="2:14" ht="15.75">
      <c r="B60" s="838"/>
      <c r="C60" s="841"/>
      <c r="D60" s="859"/>
      <c r="E60" s="862"/>
      <c r="F60" s="569">
        <v>5</v>
      </c>
      <c r="G60" s="570"/>
      <c r="H60" s="599" t="str">
        <f t="shared" si="0"/>
        <v>Belum Diisi</v>
      </c>
      <c r="I60" s="595" t="s">
        <v>26</v>
      </c>
      <c r="J60" s="596" t="str">
        <f>IF($D$56="Y/T","Isi Tujuan",IF($E$56=0,0,IF(I60="Y",1,IF(I60="T",0,"Isi Dulu"))))</f>
        <v>Isi Tujuan</v>
      </c>
      <c r="K60" s="595" t="s">
        <v>26</v>
      </c>
      <c r="L60" s="596" t="str">
        <f>IF($D$56="Y/T","Isi Tujuan",IF($E$56=0,0,IF(K60="Y",1,IF(K60="T",0,"Isi Dulu"))))</f>
        <v>Isi Tujuan</v>
      </c>
      <c r="M60" s="850"/>
      <c r="N60" s="853"/>
    </row>
    <row r="61" spans="2:14" ht="15.75">
      <c r="B61" s="836">
        <v>12</v>
      </c>
      <c r="C61" s="839"/>
      <c r="D61" s="857" t="s">
        <v>26</v>
      </c>
      <c r="E61" s="860" t="str">
        <f>IF(D61="Y",1,IF(D61="T",0,IF(D61="Y/T","Belum diisi","Error")))</f>
        <v>Belum diisi</v>
      </c>
      <c r="F61" s="528">
        <v>1</v>
      </c>
      <c r="G61" s="529"/>
      <c r="H61" s="600" t="str">
        <f t="shared" si="0"/>
        <v>Belum Diisi</v>
      </c>
      <c r="I61" s="590" t="s">
        <v>26</v>
      </c>
      <c r="J61" s="591" t="str">
        <f>IF($D$61="Y/T","Isi Tujuan",IF($E$61=0,0,IF(I61="Y",1,IF(I61="T",0,"Isi Dulu"))))</f>
        <v>Isi Tujuan</v>
      </c>
      <c r="K61" s="590" t="s">
        <v>26</v>
      </c>
      <c r="L61" s="591" t="str">
        <f>IF($D$61="Y/T","Isi Tujuan",IF($E$61=0,0,IF(K61="Y",1,IF(K61="T",0,"Isi Dulu"))))</f>
        <v>Isi Tujuan</v>
      </c>
      <c r="M61" s="848" t="s">
        <v>26</v>
      </c>
      <c r="N61" s="851" t="str">
        <f>IF(M61="Y",1,IF(M61="T",0,IF(M61="Y/T","Belum diisi","Error")))</f>
        <v>Belum diisi</v>
      </c>
    </row>
    <row r="62" spans="2:14" ht="15.75">
      <c r="B62" s="837"/>
      <c r="C62" s="840"/>
      <c r="D62" s="858"/>
      <c r="E62" s="861"/>
      <c r="F62" s="549">
        <v>2</v>
      </c>
      <c r="G62" s="550"/>
      <c r="H62" s="598" t="str">
        <f t="shared" si="0"/>
        <v>Belum Diisi</v>
      </c>
      <c r="I62" s="592" t="s">
        <v>26</v>
      </c>
      <c r="J62" s="593" t="str">
        <f>IF($D$61="Y/T","Isi Tujuan",IF($E$61=0,0,IF(I62="Y",1,IF(I62="T",0,"Isi Dulu"))))</f>
        <v>Isi Tujuan</v>
      </c>
      <c r="K62" s="592" t="s">
        <v>26</v>
      </c>
      <c r="L62" s="593" t="str">
        <f>IF($D$61="Y/T","Isi Tujuan",IF($E$61=0,0,IF(K62="Y",1,IF(K62="T",0,"Isi Dulu"))))</f>
        <v>Isi Tujuan</v>
      </c>
      <c r="M62" s="849"/>
      <c r="N62" s="852"/>
    </row>
    <row r="63" spans="2:14" ht="15.75">
      <c r="B63" s="837"/>
      <c r="C63" s="840"/>
      <c r="D63" s="858"/>
      <c r="E63" s="861"/>
      <c r="F63" s="549">
        <v>3</v>
      </c>
      <c r="G63" s="550"/>
      <c r="H63" s="598" t="str">
        <f t="shared" si="0"/>
        <v>Belum Diisi</v>
      </c>
      <c r="I63" s="592" t="s">
        <v>26</v>
      </c>
      <c r="J63" s="593" t="str">
        <f>IF($D$61="Y/T","Isi Tujuan",IF($E$61=0,0,IF(I63="Y",1,IF(I63="T",0,"Isi Dulu"))))</f>
        <v>Isi Tujuan</v>
      </c>
      <c r="K63" s="592" t="s">
        <v>26</v>
      </c>
      <c r="L63" s="593" t="str">
        <f>IF($D$61="Y/T","Isi Tujuan",IF($E$61=0,0,IF(K63="Y",1,IF(K63="T",0,"Isi Dulu"))))</f>
        <v>Isi Tujuan</v>
      </c>
      <c r="M63" s="849"/>
      <c r="N63" s="852"/>
    </row>
    <row r="64" spans="2:14" ht="15.75">
      <c r="B64" s="837"/>
      <c r="C64" s="840"/>
      <c r="D64" s="858"/>
      <c r="E64" s="861"/>
      <c r="F64" s="549">
        <v>4</v>
      </c>
      <c r="G64" s="550"/>
      <c r="H64" s="598" t="str">
        <f t="shared" si="0"/>
        <v>Belum Diisi</v>
      </c>
      <c r="I64" s="592" t="s">
        <v>26</v>
      </c>
      <c r="J64" s="593" t="str">
        <f>IF($D$61="Y/T","Isi Tujuan",IF($E$61=0,0,IF(I64="Y",1,IF(I64="T",0,"Isi Dulu"))))</f>
        <v>Isi Tujuan</v>
      </c>
      <c r="K64" s="592" t="s">
        <v>26</v>
      </c>
      <c r="L64" s="593" t="str">
        <f>IF($D$61="Y/T","Isi Tujuan",IF($E$61=0,0,IF(K64="Y",1,IF(K64="T",0,"Isi Dulu"))))</f>
        <v>Isi Tujuan</v>
      </c>
      <c r="M64" s="849"/>
      <c r="N64" s="852"/>
    </row>
    <row r="65" spans="2:14" ht="15.75">
      <c r="B65" s="838"/>
      <c r="C65" s="841"/>
      <c r="D65" s="859"/>
      <c r="E65" s="862"/>
      <c r="F65" s="569">
        <v>5</v>
      </c>
      <c r="G65" s="570"/>
      <c r="H65" s="599" t="str">
        <f t="shared" si="0"/>
        <v>Belum Diisi</v>
      </c>
      <c r="I65" s="595" t="s">
        <v>26</v>
      </c>
      <c r="J65" s="596" t="str">
        <f>IF($D$61="Y/T","Isi Tujuan",IF($E$61=0,0,IF(I65="Y",1,IF(I65="T",0,"Isi Dulu"))))</f>
        <v>Isi Tujuan</v>
      </c>
      <c r="K65" s="595" t="s">
        <v>26</v>
      </c>
      <c r="L65" s="596" t="str">
        <f>IF($D$61="Y/T","Isi Tujuan",IF($E$61=0,0,IF(K65="Y",1,IF(K65="T",0,"Isi Dulu"))))</f>
        <v>Isi Tujuan</v>
      </c>
      <c r="M65" s="850"/>
      <c r="N65" s="853"/>
    </row>
    <row r="66" spans="2:14" ht="15.75">
      <c r="B66" s="836">
        <v>13</v>
      </c>
      <c r="C66" s="839"/>
      <c r="D66" s="857" t="s">
        <v>26</v>
      </c>
      <c r="E66" s="860" t="str">
        <f>IF(D66="Y",1,IF(D66="T",0,IF(D66="Y/T","Belum diisi","Error")))</f>
        <v>Belum diisi</v>
      </c>
      <c r="F66" s="528">
        <v>1</v>
      </c>
      <c r="G66" s="529"/>
      <c r="H66" s="600" t="str">
        <f t="shared" si="0"/>
        <v>Belum Diisi</v>
      </c>
      <c r="I66" s="590" t="s">
        <v>26</v>
      </c>
      <c r="J66" s="591" t="str">
        <f>IF($D$66="Y/T","Isi Tujuan",IF($E$66=0,0,IF(I66="Y",1,IF(I66="T",0,"Isi Dulu"))))</f>
        <v>Isi Tujuan</v>
      </c>
      <c r="K66" s="590" t="s">
        <v>26</v>
      </c>
      <c r="L66" s="591" t="str">
        <f>IF($D$66="Y/T","Isi Tujuan",IF($E$66=0,0,IF(K66="Y",1,IF(K66="T",0,"Isi Dulu"))))</f>
        <v>Isi Tujuan</v>
      </c>
      <c r="M66" s="848" t="s">
        <v>26</v>
      </c>
      <c r="N66" s="851" t="str">
        <f>IF(M66="Y",1,IF(M66="T",0,IF(M66="Y/T","Belum diisi","Error")))</f>
        <v>Belum diisi</v>
      </c>
    </row>
    <row r="67" spans="2:14" ht="15.75">
      <c r="B67" s="837"/>
      <c r="C67" s="840"/>
      <c r="D67" s="858"/>
      <c r="E67" s="861"/>
      <c r="F67" s="549">
        <v>2</v>
      </c>
      <c r="G67" s="550"/>
      <c r="H67" s="598" t="str">
        <f t="shared" si="0"/>
        <v>Belum Diisi</v>
      </c>
      <c r="I67" s="592" t="s">
        <v>26</v>
      </c>
      <c r="J67" s="593" t="str">
        <f>IF($D$66="Y/T","Isi Tujuan",IF($E$66=0,0,IF(I67="Y",1,IF(I67="T",0,"Isi Dulu"))))</f>
        <v>Isi Tujuan</v>
      </c>
      <c r="K67" s="592" t="s">
        <v>26</v>
      </c>
      <c r="L67" s="593" t="str">
        <f>IF($D$66="Y/T","Isi Tujuan",IF($E$66=0,0,IF(K67="Y",1,IF(K67="T",0,"Isi Dulu"))))</f>
        <v>Isi Tujuan</v>
      </c>
      <c r="M67" s="849"/>
      <c r="N67" s="852"/>
    </row>
    <row r="68" spans="2:14" ht="15.75">
      <c r="B68" s="837"/>
      <c r="C68" s="840"/>
      <c r="D68" s="858"/>
      <c r="E68" s="861"/>
      <c r="F68" s="549">
        <v>3</v>
      </c>
      <c r="G68" s="550"/>
      <c r="H68" s="598" t="str">
        <f t="shared" si="0"/>
        <v>Belum Diisi</v>
      </c>
      <c r="I68" s="592" t="s">
        <v>26</v>
      </c>
      <c r="J68" s="593" t="str">
        <f>IF($D$66="Y/T","Isi Tujuan",IF($E$66=0,0,IF(I68="Y",1,IF(I68="T",0,"Isi Dulu"))))</f>
        <v>Isi Tujuan</v>
      </c>
      <c r="K68" s="592" t="s">
        <v>26</v>
      </c>
      <c r="L68" s="593" t="str">
        <f>IF($D$66="Y/T","Isi Tujuan",IF($E$66=0,0,IF(K68="Y",1,IF(K68="T",0,"Isi Dulu"))))</f>
        <v>Isi Tujuan</v>
      </c>
      <c r="M68" s="849"/>
      <c r="N68" s="852"/>
    </row>
    <row r="69" spans="2:14" ht="15.75">
      <c r="B69" s="837"/>
      <c r="C69" s="840"/>
      <c r="D69" s="858"/>
      <c r="E69" s="861"/>
      <c r="F69" s="549">
        <v>4</v>
      </c>
      <c r="G69" s="550"/>
      <c r="H69" s="598" t="str">
        <f t="shared" si="0"/>
        <v>Belum Diisi</v>
      </c>
      <c r="I69" s="592" t="s">
        <v>26</v>
      </c>
      <c r="J69" s="593" t="str">
        <f>IF($D$66="Y/T","Isi Tujuan",IF($E$66=0,0,IF(I69="Y",1,IF(I69="T",0,"Isi Dulu"))))</f>
        <v>Isi Tujuan</v>
      </c>
      <c r="K69" s="592" t="s">
        <v>26</v>
      </c>
      <c r="L69" s="593" t="str">
        <f>IF($D$66="Y/T","Isi Tujuan",IF($E$66=0,0,IF(K69="Y",1,IF(K69="T",0,"Isi Dulu"))))</f>
        <v>Isi Tujuan</v>
      </c>
      <c r="M69" s="849"/>
      <c r="N69" s="852"/>
    </row>
    <row r="70" spans="2:14" ht="15.75">
      <c r="B70" s="838"/>
      <c r="C70" s="841"/>
      <c r="D70" s="859"/>
      <c r="E70" s="862"/>
      <c r="F70" s="569">
        <v>5</v>
      </c>
      <c r="G70" s="570"/>
      <c r="H70" s="599" t="str">
        <f t="shared" ref="H70:H105" si="1">IF(OR(J70="Isi Dulu",L70="Isi Dulu",J70="Isi Tujuan",L70="Isi Tujuan"),"Belum Diisi",IF(SUM(J70,L70)=2,1,IF(SUM(J70,L70)=1,0,IF(SUM(J70,L70)=0,0,"Error"))))</f>
        <v>Belum Diisi</v>
      </c>
      <c r="I70" s="595" t="s">
        <v>26</v>
      </c>
      <c r="J70" s="596" t="str">
        <f>IF($D$66="Y/T","Isi Tujuan",IF($E$66=0,0,IF(I70="Y",1,IF(I70="T",0,"Isi Dulu"))))</f>
        <v>Isi Tujuan</v>
      </c>
      <c r="K70" s="595" t="s">
        <v>26</v>
      </c>
      <c r="L70" s="596" t="str">
        <f>IF($D$66="Y/T","Isi Tujuan",IF($E$66=0,0,IF(K70="Y",1,IF(K70="T",0,"Isi Dulu"))))</f>
        <v>Isi Tujuan</v>
      </c>
      <c r="M70" s="850"/>
      <c r="N70" s="853"/>
    </row>
    <row r="71" spans="2:14" ht="15.75">
      <c r="B71" s="836">
        <v>14</v>
      </c>
      <c r="C71" s="839"/>
      <c r="D71" s="857" t="s">
        <v>26</v>
      </c>
      <c r="E71" s="860" t="str">
        <f>IF(D71="Y",1,IF(D71="T",0,IF(D71="Y/T","Belum diisi","Error")))</f>
        <v>Belum diisi</v>
      </c>
      <c r="F71" s="528">
        <v>1</v>
      </c>
      <c r="G71" s="529"/>
      <c r="H71" s="600" t="str">
        <f t="shared" si="1"/>
        <v>Belum Diisi</v>
      </c>
      <c r="I71" s="590" t="s">
        <v>26</v>
      </c>
      <c r="J71" s="591" t="str">
        <f>IF($D$71="Y/T","Isi Tujuan",IF($E$71=0,0,IF(I71="Y",1,IF(I71="T",0,"Isi Dulu"))))</f>
        <v>Isi Tujuan</v>
      </c>
      <c r="K71" s="590" t="s">
        <v>26</v>
      </c>
      <c r="L71" s="591" t="str">
        <f>IF($D$71="Y/T","Isi Tujuan",IF($E$71=0,0,IF(K71="Y",1,IF(K71="T",0,"Isi Dulu"))))</f>
        <v>Isi Tujuan</v>
      </c>
      <c r="M71" s="848" t="s">
        <v>26</v>
      </c>
      <c r="N71" s="851" t="str">
        <f>IF(M71="Y",1,IF(M71="T",0,IF(M71="Y/T","Belum diisi","Error")))</f>
        <v>Belum diisi</v>
      </c>
    </row>
    <row r="72" spans="2:14" ht="15.75">
      <c r="B72" s="837"/>
      <c r="C72" s="840"/>
      <c r="D72" s="858"/>
      <c r="E72" s="861"/>
      <c r="F72" s="549">
        <v>2</v>
      </c>
      <c r="G72" s="550"/>
      <c r="H72" s="598" t="str">
        <f t="shared" si="1"/>
        <v>Belum Diisi</v>
      </c>
      <c r="I72" s="592" t="s">
        <v>26</v>
      </c>
      <c r="J72" s="593" t="str">
        <f>IF($D$71="Y/T","Isi Tujuan",IF($E$71=0,0,IF(I72="Y",1,IF(I72="T",0,"Isi Dulu"))))</f>
        <v>Isi Tujuan</v>
      </c>
      <c r="K72" s="592" t="s">
        <v>26</v>
      </c>
      <c r="L72" s="593" t="str">
        <f>IF($D$71="Y/T","Isi Tujuan",IF($E$71=0,0,IF(K72="Y",1,IF(K72="T",0,"Isi Dulu"))))</f>
        <v>Isi Tujuan</v>
      </c>
      <c r="M72" s="849"/>
      <c r="N72" s="852"/>
    </row>
    <row r="73" spans="2:14" ht="15.75">
      <c r="B73" s="837"/>
      <c r="C73" s="840"/>
      <c r="D73" s="858"/>
      <c r="E73" s="861"/>
      <c r="F73" s="549">
        <v>3</v>
      </c>
      <c r="G73" s="550"/>
      <c r="H73" s="598" t="str">
        <f t="shared" si="1"/>
        <v>Belum Diisi</v>
      </c>
      <c r="I73" s="592" t="s">
        <v>26</v>
      </c>
      <c r="J73" s="593" t="str">
        <f>IF($D$71="Y/T","Isi Tujuan",IF($E$71=0,0,IF(I73="Y",1,IF(I73="T",0,"Isi Dulu"))))</f>
        <v>Isi Tujuan</v>
      </c>
      <c r="K73" s="592" t="s">
        <v>26</v>
      </c>
      <c r="L73" s="593" t="str">
        <f>IF($D$71="Y/T","Isi Tujuan",IF($E$71=0,0,IF(K73="Y",1,IF(K73="T",0,"Isi Dulu"))))</f>
        <v>Isi Tujuan</v>
      </c>
      <c r="M73" s="849"/>
      <c r="N73" s="852"/>
    </row>
    <row r="74" spans="2:14" ht="15.75">
      <c r="B74" s="837"/>
      <c r="C74" s="840"/>
      <c r="D74" s="858"/>
      <c r="E74" s="861"/>
      <c r="F74" s="549">
        <v>4</v>
      </c>
      <c r="G74" s="550"/>
      <c r="H74" s="598" t="str">
        <f t="shared" si="1"/>
        <v>Belum Diisi</v>
      </c>
      <c r="I74" s="592" t="s">
        <v>26</v>
      </c>
      <c r="J74" s="593" t="str">
        <f>IF($D$71="Y/T","Isi Tujuan",IF($E$71=0,0,IF(I74="Y",1,IF(I74="T",0,"Isi Dulu"))))</f>
        <v>Isi Tujuan</v>
      </c>
      <c r="K74" s="592" t="s">
        <v>26</v>
      </c>
      <c r="L74" s="593" t="str">
        <f>IF($D$71="Y/T","Isi Tujuan",IF($E$71=0,0,IF(K74="Y",1,IF(K74="T",0,"Isi Dulu"))))</f>
        <v>Isi Tujuan</v>
      </c>
      <c r="M74" s="849"/>
      <c r="N74" s="852"/>
    </row>
    <row r="75" spans="2:14" ht="15.75">
      <c r="B75" s="838"/>
      <c r="C75" s="841"/>
      <c r="D75" s="859"/>
      <c r="E75" s="862"/>
      <c r="F75" s="569">
        <v>5</v>
      </c>
      <c r="G75" s="570"/>
      <c r="H75" s="599" t="str">
        <f t="shared" si="1"/>
        <v>Belum Diisi</v>
      </c>
      <c r="I75" s="595" t="s">
        <v>26</v>
      </c>
      <c r="J75" s="596" t="str">
        <f>IF($D$71="Y/T","Isi Tujuan",IF($E$71=0,0,IF(I75="Y",1,IF(I75="T",0,"Isi Dulu"))))</f>
        <v>Isi Tujuan</v>
      </c>
      <c r="K75" s="595" t="s">
        <v>26</v>
      </c>
      <c r="L75" s="596" t="str">
        <f>IF($D$71="Y/T","Isi Tujuan",IF($E$71=0,0,IF(K75="Y",1,IF(K75="T",0,"Isi Dulu"))))</f>
        <v>Isi Tujuan</v>
      </c>
      <c r="M75" s="850"/>
      <c r="N75" s="853"/>
    </row>
    <row r="76" spans="2:14" ht="15.75">
      <c r="B76" s="836">
        <v>15</v>
      </c>
      <c r="C76" s="839"/>
      <c r="D76" s="857" t="s">
        <v>26</v>
      </c>
      <c r="E76" s="860" t="str">
        <f>IF(D76="Y",1,IF(D76="T",0,IF(D76="Y/T","Belum diisi","Error")))</f>
        <v>Belum diisi</v>
      </c>
      <c r="F76" s="528">
        <v>1</v>
      </c>
      <c r="G76" s="529"/>
      <c r="H76" s="600" t="str">
        <f t="shared" si="1"/>
        <v>Belum Diisi</v>
      </c>
      <c r="I76" s="590" t="s">
        <v>26</v>
      </c>
      <c r="J76" s="591" t="str">
        <f>IF($D$76="Y/T","Isi Tujuan",IF($E$76=0,0,IF(I76="Y",1,IF(I76="T",0,"Isi Dulu"))))</f>
        <v>Isi Tujuan</v>
      </c>
      <c r="K76" s="590" t="s">
        <v>26</v>
      </c>
      <c r="L76" s="591" t="str">
        <f>IF($D$76="Y/T","Isi Tujuan",IF($E$76=0,0,IF(K76="Y",1,IF(K76="T",0,"Isi Dulu"))))</f>
        <v>Isi Tujuan</v>
      </c>
      <c r="M76" s="848" t="s">
        <v>26</v>
      </c>
      <c r="N76" s="851" t="str">
        <f>IF(M76="Y",1,IF(M76="T",0,IF(M76="Y/T","Belum diisi","Error")))</f>
        <v>Belum diisi</v>
      </c>
    </row>
    <row r="77" spans="2:14" ht="15.75">
      <c r="B77" s="837"/>
      <c r="C77" s="840"/>
      <c r="D77" s="858"/>
      <c r="E77" s="861"/>
      <c r="F77" s="549">
        <v>2</v>
      </c>
      <c r="G77" s="550"/>
      <c r="H77" s="598" t="str">
        <f t="shared" si="1"/>
        <v>Belum Diisi</v>
      </c>
      <c r="I77" s="592" t="s">
        <v>26</v>
      </c>
      <c r="J77" s="593" t="str">
        <f>IF($D$76="Y/T","Isi Tujuan",IF($E$76=0,0,IF(I77="Y",1,IF(I77="T",0,"Isi Dulu"))))</f>
        <v>Isi Tujuan</v>
      </c>
      <c r="K77" s="592" t="s">
        <v>26</v>
      </c>
      <c r="L77" s="593" t="str">
        <f>IF($D$76="Y/T","Isi Tujuan",IF($E$76=0,0,IF(K77="Y",1,IF(K77="T",0,"Isi Dulu"))))</f>
        <v>Isi Tujuan</v>
      </c>
      <c r="M77" s="849"/>
      <c r="N77" s="852"/>
    </row>
    <row r="78" spans="2:14" ht="15.75">
      <c r="B78" s="837"/>
      <c r="C78" s="840"/>
      <c r="D78" s="858"/>
      <c r="E78" s="861"/>
      <c r="F78" s="549">
        <v>3</v>
      </c>
      <c r="G78" s="550"/>
      <c r="H78" s="598" t="str">
        <f t="shared" si="1"/>
        <v>Belum Diisi</v>
      </c>
      <c r="I78" s="592" t="s">
        <v>26</v>
      </c>
      <c r="J78" s="593" t="str">
        <f>IF($D$76="Y/T","Isi Tujuan",IF($E$76=0,0,IF(I78="Y",1,IF(I78="T",0,"Isi Dulu"))))</f>
        <v>Isi Tujuan</v>
      </c>
      <c r="K78" s="592" t="s">
        <v>26</v>
      </c>
      <c r="L78" s="593" t="str">
        <f>IF($D$76="Y/T","Isi Tujuan",IF($E$76=0,0,IF(K78="Y",1,IF(K78="T",0,"Isi Dulu"))))</f>
        <v>Isi Tujuan</v>
      </c>
      <c r="M78" s="849"/>
      <c r="N78" s="852"/>
    </row>
    <row r="79" spans="2:14" ht="15.75">
      <c r="B79" s="837"/>
      <c r="C79" s="840"/>
      <c r="D79" s="858"/>
      <c r="E79" s="861"/>
      <c r="F79" s="549">
        <v>4</v>
      </c>
      <c r="G79" s="550"/>
      <c r="H79" s="598" t="str">
        <f t="shared" si="1"/>
        <v>Belum Diisi</v>
      </c>
      <c r="I79" s="592" t="s">
        <v>26</v>
      </c>
      <c r="J79" s="593" t="str">
        <f>IF($D$76="Y/T","Isi Tujuan",IF($E$76=0,0,IF(I79="Y",1,IF(I79="T",0,"Isi Dulu"))))</f>
        <v>Isi Tujuan</v>
      </c>
      <c r="K79" s="592" t="s">
        <v>26</v>
      </c>
      <c r="L79" s="593" t="str">
        <f>IF($D$76="Y/T","Isi Tujuan",IF($E$76=0,0,IF(K79="Y",1,IF(K79="T",0,"Isi Dulu"))))</f>
        <v>Isi Tujuan</v>
      </c>
      <c r="M79" s="849"/>
      <c r="N79" s="852"/>
    </row>
    <row r="80" spans="2:14" ht="15.75">
      <c r="B80" s="838"/>
      <c r="C80" s="841"/>
      <c r="D80" s="859"/>
      <c r="E80" s="862"/>
      <c r="F80" s="569">
        <v>5</v>
      </c>
      <c r="G80" s="570"/>
      <c r="H80" s="599" t="str">
        <f t="shared" si="1"/>
        <v>Belum Diisi</v>
      </c>
      <c r="I80" s="595" t="s">
        <v>26</v>
      </c>
      <c r="J80" s="596" t="str">
        <f>IF($D$76="Y/T","Isi Tujuan",IF($E$76=0,0,IF(I80="Y",1,IF(I80="T",0,"Isi Dulu"))))</f>
        <v>Isi Tujuan</v>
      </c>
      <c r="K80" s="595" t="s">
        <v>26</v>
      </c>
      <c r="L80" s="596" t="str">
        <f>IF($D$76="Y/T","Isi Tujuan",IF($E$76=0,0,IF(K80="Y",1,IF(K80="T",0,"Isi Dulu"))))</f>
        <v>Isi Tujuan</v>
      </c>
      <c r="M80" s="850"/>
      <c r="N80" s="853"/>
    </row>
    <row r="81" spans="2:14" ht="15.75">
      <c r="B81" s="836">
        <v>16</v>
      </c>
      <c r="C81" s="839"/>
      <c r="D81" s="857" t="s">
        <v>26</v>
      </c>
      <c r="E81" s="860" t="str">
        <f>IF(D81="Y",1,IF(D81="T",0,IF(D81="Y/T","Belum diisi","Error")))</f>
        <v>Belum diisi</v>
      </c>
      <c r="F81" s="528">
        <v>1</v>
      </c>
      <c r="G81" s="529"/>
      <c r="H81" s="600" t="str">
        <f t="shared" si="1"/>
        <v>Belum Diisi</v>
      </c>
      <c r="I81" s="590" t="s">
        <v>26</v>
      </c>
      <c r="J81" s="591" t="str">
        <f>IF($D$81="Y/T","Isi Tujuan",IF($E$81=0,0,IF(I81="Y",1,IF(I81="T",0,"Isi Dulu"))))</f>
        <v>Isi Tujuan</v>
      </c>
      <c r="K81" s="590" t="s">
        <v>26</v>
      </c>
      <c r="L81" s="591" t="str">
        <f>IF($D$81="Y/T","Isi Tujuan",IF($E$81=0,0,IF(K81="Y",1,IF(K81="T",0,"Isi Dulu"))))</f>
        <v>Isi Tujuan</v>
      </c>
      <c r="M81" s="848" t="s">
        <v>26</v>
      </c>
      <c r="N81" s="851" t="str">
        <f>IF(M81="Y",1,IF(M81="T",0,IF(M81="Y/T","Belum diisi","Error")))</f>
        <v>Belum diisi</v>
      </c>
    </row>
    <row r="82" spans="2:14" ht="15.75">
      <c r="B82" s="837"/>
      <c r="C82" s="840"/>
      <c r="D82" s="858"/>
      <c r="E82" s="861"/>
      <c r="F82" s="549">
        <v>2</v>
      </c>
      <c r="G82" s="550"/>
      <c r="H82" s="598" t="str">
        <f t="shared" si="1"/>
        <v>Belum Diisi</v>
      </c>
      <c r="I82" s="592" t="s">
        <v>26</v>
      </c>
      <c r="J82" s="593" t="str">
        <f>IF($D$81="Y/T","Isi Tujuan",IF($E$81=0,0,IF(I82="Y",1,IF(I82="T",0,"Isi Dulu"))))</f>
        <v>Isi Tujuan</v>
      </c>
      <c r="K82" s="592" t="s">
        <v>26</v>
      </c>
      <c r="L82" s="593" t="str">
        <f>IF($D$81="Y/T","Isi Tujuan",IF($E$81=0,0,IF(K82="Y",1,IF(K82="T",0,"Isi Dulu"))))</f>
        <v>Isi Tujuan</v>
      </c>
      <c r="M82" s="849"/>
      <c r="N82" s="852"/>
    </row>
    <row r="83" spans="2:14" ht="15.75">
      <c r="B83" s="837"/>
      <c r="C83" s="840"/>
      <c r="D83" s="858"/>
      <c r="E83" s="861"/>
      <c r="F83" s="549">
        <v>3</v>
      </c>
      <c r="G83" s="550"/>
      <c r="H83" s="598" t="str">
        <f t="shared" si="1"/>
        <v>Belum Diisi</v>
      </c>
      <c r="I83" s="592" t="s">
        <v>26</v>
      </c>
      <c r="J83" s="593" t="str">
        <f>IF($D$81="Y/T","Isi Tujuan",IF($E$81=0,0,IF(I83="Y",1,IF(I83="T",0,"Isi Dulu"))))</f>
        <v>Isi Tujuan</v>
      </c>
      <c r="K83" s="592" t="s">
        <v>26</v>
      </c>
      <c r="L83" s="593" t="str">
        <f>IF($D$81="Y/T","Isi Tujuan",IF($E$81=0,0,IF(K83="Y",1,IF(K83="T",0,"Isi Dulu"))))</f>
        <v>Isi Tujuan</v>
      </c>
      <c r="M83" s="849"/>
      <c r="N83" s="852"/>
    </row>
    <row r="84" spans="2:14" ht="15.75">
      <c r="B84" s="837"/>
      <c r="C84" s="840"/>
      <c r="D84" s="858"/>
      <c r="E84" s="861"/>
      <c r="F84" s="549">
        <v>4</v>
      </c>
      <c r="G84" s="550"/>
      <c r="H84" s="598" t="str">
        <f t="shared" si="1"/>
        <v>Belum Diisi</v>
      </c>
      <c r="I84" s="592" t="s">
        <v>26</v>
      </c>
      <c r="J84" s="593" t="str">
        <f>IF($D$81="Y/T","Isi Tujuan",IF($E$81=0,0,IF(I84="Y",1,IF(I84="T",0,"Isi Dulu"))))</f>
        <v>Isi Tujuan</v>
      </c>
      <c r="K84" s="592" t="s">
        <v>26</v>
      </c>
      <c r="L84" s="593" t="str">
        <f>IF($D$81="Y/T","Isi Tujuan",IF($E$81=0,0,IF(K84="Y",1,IF(K84="T",0,"Isi Dulu"))))</f>
        <v>Isi Tujuan</v>
      </c>
      <c r="M84" s="849"/>
      <c r="N84" s="852"/>
    </row>
    <row r="85" spans="2:14" ht="15.75">
      <c r="B85" s="838"/>
      <c r="C85" s="841"/>
      <c r="D85" s="859"/>
      <c r="E85" s="862"/>
      <c r="F85" s="569">
        <v>5</v>
      </c>
      <c r="G85" s="570"/>
      <c r="H85" s="599" t="str">
        <f t="shared" si="1"/>
        <v>Belum Diisi</v>
      </c>
      <c r="I85" s="595" t="s">
        <v>26</v>
      </c>
      <c r="J85" s="596" t="str">
        <f>IF($D$81="Y/T","Isi Tujuan",IF($E$81=0,0,IF(I85="Y",1,IF(I85="T",0,"Isi Dulu"))))</f>
        <v>Isi Tujuan</v>
      </c>
      <c r="K85" s="595" t="s">
        <v>26</v>
      </c>
      <c r="L85" s="596" t="str">
        <f>IF($D$81="Y/T","Isi Tujuan",IF($E$81=0,0,IF(K85="Y",1,IF(K85="T",0,"Isi Dulu"))))</f>
        <v>Isi Tujuan</v>
      </c>
      <c r="M85" s="850"/>
      <c r="N85" s="853"/>
    </row>
    <row r="86" spans="2:14" ht="15.75">
      <c r="B86" s="836">
        <v>17</v>
      </c>
      <c r="C86" s="839"/>
      <c r="D86" s="857" t="s">
        <v>26</v>
      </c>
      <c r="E86" s="860" t="str">
        <f>IF(D86="Y",1,IF(D86="T",0,IF(D86="Y/T","Belum diisi","Error")))</f>
        <v>Belum diisi</v>
      </c>
      <c r="F86" s="528">
        <v>1</v>
      </c>
      <c r="G86" s="529"/>
      <c r="H86" s="600" t="str">
        <f t="shared" si="1"/>
        <v>Belum Diisi</v>
      </c>
      <c r="I86" s="590" t="s">
        <v>26</v>
      </c>
      <c r="J86" s="591" t="str">
        <f>IF($D$86="Y/T","Isi Tujuan",IF($E$86=0,0,IF(I86="Y",1,IF(I86="T",0,"Isi Dulu"))))</f>
        <v>Isi Tujuan</v>
      </c>
      <c r="K86" s="590" t="s">
        <v>26</v>
      </c>
      <c r="L86" s="591" t="str">
        <f>IF($D$86="Y/T","Isi Tujuan",IF($E$86=0,0,IF(K86="Y",1,IF(K86="T",0,"Isi Dulu"))))</f>
        <v>Isi Tujuan</v>
      </c>
      <c r="M86" s="848" t="s">
        <v>26</v>
      </c>
      <c r="N86" s="851" t="str">
        <f>IF(M86="Y",1,IF(M86="T",0,IF(M86="Y/T","Belum diisi","Error")))</f>
        <v>Belum diisi</v>
      </c>
    </row>
    <row r="87" spans="2:14" ht="15.75">
      <c r="B87" s="837"/>
      <c r="C87" s="840"/>
      <c r="D87" s="858"/>
      <c r="E87" s="861"/>
      <c r="F87" s="549">
        <v>2</v>
      </c>
      <c r="G87" s="550"/>
      <c r="H87" s="598" t="str">
        <f t="shared" si="1"/>
        <v>Belum Diisi</v>
      </c>
      <c r="I87" s="592" t="s">
        <v>26</v>
      </c>
      <c r="J87" s="593" t="str">
        <f>IF($D$86="Y/T","Isi Tujuan",IF($E$86=0,0,IF(I87="Y",1,IF(I87="T",0,"Isi Dulu"))))</f>
        <v>Isi Tujuan</v>
      </c>
      <c r="K87" s="592" t="s">
        <v>26</v>
      </c>
      <c r="L87" s="593" t="str">
        <f>IF($D$86="Y/T","Isi Tujuan",IF($E$86=0,0,IF(K87="Y",1,IF(K87="T",0,"Isi Dulu"))))</f>
        <v>Isi Tujuan</v>
      </c>
      <c r="M87" s="849"/>
      <c r="N87" s="852"/>
    </row>
    <row r="88" spans="2:14" ht="15.75">
      <c r="B88" s="837"/>
      <c r="C88" s="840"/>
      <c r="D88" s="858"/>
      <c r="E88" s="861"/>
      <c r="F88" s="549">
        <v>3</v>
      </c>
      <c r="G88" s="550"/>
      <c r="H88" s="598" t="str">
        <f t="shared" si="1"/>
        <v>Belum Diisi</v>
      </c>
      <c r="I88" s="592" t="s">
        <v>26</v>
      </c>
      <c r="J88" s="593" t="str">
        <f>IF($D$86="Y/T","Isi Tujuan",IF($E$86=0,0,IF(I88="Y",1,IF(I88="T",0,"Isi Dulu"))))</f>
        <v>Isi Tujuan</v>
      </c>
      <c r="K88" s="592" t="s">
        <v>26</v>
      </c>
      <c r="L88" s="593" t="str">
        <f>IF($D$86="Y/T","Isi Tujuan",IF($E$86=0,0,IF(K88="Y",1,IF(K88="T",0,"Isi Dulu"))))</f>
        <v>Isi Tujuan</v>
      </c>
      <c r="M88" s="849"/>
      <c r="N88" s="852"/>
    </row>
    <row r="89" spans="2:14" ht="15.75">
      <c r="B89" s="837"/>
      <c r="C89" s="840"/>
      <c r="D89" s="858"/>
      <c r="E89" s="861"/>
      <c r="F89" s="549">
        <v>4</v>
      </c>
      <c r="G89" s="550"/>
      <c r="H89" s="598" t="str">
        <f t="shared" si="1"/>
        <v>Belum Diisi</v>
      </c>
      <c r="I89" s="592" t="s">
        <v>26</v>
      </c>
      <c r="J89" s="593" t="str">
        <f>IF($D$86="Y/T","Isi Tujuan",IF($E$86=0,0,IF(I89="Y",1,IF(I89="T",0,"Isi Dulu"))))</f>
        <v>Isi Tujuan</v>
      </c>
      <c r="K89" s="592" t="s">
        <v>26</v>
      </c>
      <c r="L89" s="593" t="str">
        <f>IF($D$86="Y/T","Isi Tujuan",IF($E$86=0,0,IF(K89="Y",1,IF(K89="T",0,"Isi Dulu"))))</f>
        <v>Isi Tujuan</v>
      </c>
      <c r="M89" s="849"/>
      <c r="N89" s="852"/>
    </row>
    <row r="90" spans="2:14" ht="15.75">
      <c r="B90" s="838"/>
      <c r="C90" s="841"/>
      <c r="D90" s="859"/>
      <c r="E90" s="862"/>
      <c r="F90" s="569">
        <v>5</v>
      </c>
      <c r="G90" s="570"/>
      <c r="H90" s="599" t="str">
        <f t="shared" si="1"/>
        <v>Belum Diisi</v>
      </c>
      <c r="I90" s="595" t="s">
        <v>26</v>
      </c>
      <c r="J90" s="596" t="str">
        <f>IF($D$86="Y/T","Isi Tujuan",IF($E$86=0,0,IF(I90="Y",1,IF(I90="T",0,"Isi Dulu"))))</f>
        <v>Isi Tujuan</v>
      </c>
      <c r="K90" s="595" t="s">
        <v>26</v>
      </c>
      <c r="L90" s="596" t="str">
        <f>IF($D$86="Y/T","Isi Tujuan",IF($E$86=0,0,IF(K90="Y",1,IF(K90="T",0,"Isi Dulu"))))</f>
        <v>Isi Tujuan</v>
      </c>
      <c r="M90" s="850"/>
      <c r="N90" s="853"/>
    </row>
    <row r="91" spans="2:14" ht="15.75">
      <c r="B91" s="836">
        <v>18</v>
      </c>
      <c r="C91" s="839"/>
      <c r="D91" s="857" t="s">
        <v>26</v>
      </c>
      <c r="E91" s="860" t="str">
        <f>IF(D91="Y",1,IF(D91="T",0,IF(D91="Y/T","Belum diisi","Error")))</f>
        <v>Belum diisi</v>
      </c>
      <c r="F91" s="528">
        <v>1</v>
      </c>
      <c r="G91" s="529"/>
      <c r="H91" s="600" t="str">
        <f t="shared" si="1"/>
        <v>Belum Diisi</v>
      </c>
      <c r="I91" s="590" t="s">
        <v>26</v>
      </c>
      <c r="J91" s="591" t="str">
        <f>IF($D$91="Y/T","Isi Tujuan",IF($E$91=0,0,IF(I91="Y",1,IF(I91="T",0,"Isi Dulu"))))</f>
        <v>Isi Tujuan</v>
      </c>
      <c r="K91" s="590" t="s">
        <v>26</v>
      </c>
      <c r="L91" s="591" t="str">
        <f>IF($D$91="Y/T","Isi Tujuan",IF($E$91=0,0,IF(K91="Y",1,IF(K91="T",0,"Isi Dulu"))))</f>
        <v>Isi Tujuan</v>
      </c>
      <c r="M91" s="848" t="s">
        <v>26</v>
      </c>
      <c r="N91" s="851" t="str">
        <f>IF(M91="Y",1,IF(M91="T",0,IF(M91="Y/T","Belum diisi","Error")))</f>
        <v>Belum diisi</v>
      </c>
    </row>
    <row r="92" spans="2:14" ht="15.75">
      <c r="B92" s="837"/>
      <c r="C92" s="840"/>
      <c r="D92" s="858"/>
      <c r="E92" s="861"/>
      <c r="F92" s="549">
        <v>2</v>
      </c>
      <c r="G92" s="550"/>
      <c r="H92" s="598" t="str">
        <f t="shared" si="1"/>
        <v>Belum Diisi</v>
      </c>
      <c r="I92" s="592" t="s">
        <v>26</v>
      </c>
      <c r="J92" s="593" t="str">
        <f>IF($D$91="Y/T","Isi Tujuan",IF($E$91=0,0,IF(I92="Y",1,IF(I92="T",0,"Isi Dulu"))))</f>
        <v>Isi Tujuan</v>
      </c>
      <c r="K92" s="592" t="s">
        <v>26</v>
      </c>
      <c r="L92" s="593" t="str">
        <f>IF($D$91="Y/T","Isi Tujuan",IF($E$91=0,0,IF(K92="Y",1,IF(K92="T",0,"Isi Dulu"))))</f>
        <v>Isi Tujuan</v>
      </c>
      <c r="M92" s="849"/>
      <c r="N92" s="852"/>
    </row>
    <row r="93" spans="2:14" ht="15.75">
      <c r="B93" s="837"/>
      <c r="C93" s="840"/>
      <c r="D93" s="858"/>
      <c r="E93" s="861"/>
      <c r="F93" s="549">
        <v>3</v>
      </c>
      <c r="G93" s="550"/>
      <c r="H93" s="598" t="str">
        <f t="shared" si="1"/>
        <v>Belum Diisi</v>
      </c>
      <c r="I93" s="592" t="s">
        <v>26</v>
      </c>
      <c r="J93" s="593" t="str">
        <f>IF($D$91="Y/T","Isi Tujuan",IF($E$91=0,0,IF(I93="Y",1,IF(I93="T",0,"Isi Dulu"))))</f>
        <v>Isi Tujuan</v>
      </c>
      <c r="K93" s="592" t="s">
        <v>26</v>
      </c>
      <c r="L93" s="593" t="str">
        <f>IF($D$91="Y/T","Isi Tujuan",IF($E$91=0,0,IF(K93="Y",1,IF(K93="T",0,"Isi Dulu"))))</f>
        <v>Isi Tujuan</v>
      </c>
      <c r="M93" s="849"/>
      <c r="N93" s="852"/>
    </row>
    <row r="94" spans="2:14" ht="15.75">
      <c r="B94" s="837"/>
      <c r="C94" s="840"/>
      <c r="D94" s="858"/>
      <c r="E94" s="861"/>
      <c r="F94" s="549">
        <v>4</v>
      </c>
      <c r="G94" s="550"/>
      <c r="H94" s="598" t="str">
        <f t="shared" si="1"/>
        <v>Belum Diisi</v>
      </c>
      <c r="I94" s="592" t="s">
        <v>26</v>
      </c>
      <c r="J94" s="593" t="str">
        <f>IF($D$91="Y/T","Isi Tujuan",IF($E$91=0,0,IF(I94="Y",1,IF(I94="T",0,"Isi Dulu"))))</f>
        <v>Isi Tujuan</v>
      </c>
      <c r="K94" s="592" t="s">
        <v>26</v>
      </c>
      <c r="L94" s="593" t="str">
        <f>IF($D$91="Y/T","Isi Tujuan",IF($E$91=0,0,IF(K94="Y",1,IF(K94="T",0,"Isi Dulu"))))</f>
        <v>Isi Tujuan</v>
      </c>
      <c r="M94" s="849"/>
      <c r="N94" s="852"/>
    </row>
    <row r="95" spans="2:14" ht="15.75">
      <c r="B95" s="838"/>
      <c r="C95" s="841"/>
      <c r="D95" s="859"/>
      <c r="E95" s="862"/>
      <c r="F95" s="569">
        <v>5</v>
      </c>
      <c r="G95" s="570"/>
      <c r="H95" s="599" t="str">
        <f t="shared" si="1"/>
        <v>Belum Diisi</v>
      </c>
      <c r="I95" s="595" t="s">
        <v>26</v>
      </c>
      <c r="J95" s="596" t="str">
        <f>IF($D$91="Y/T","Isi Tujuan",IF($E$91=0,0,IF(I95="Y",1,IF(I95="T",0,"Isi Dulu"))))</f>
        <v>Isi Tujuan</v>
      </c>
      <c r="K95" s="595" t="s">
        <v>26</v>
      </c>
      <c r="L95" s="596" t="str">
        <f>IF($D$91="Y/T","Isi Tujuan",IF($E$91=0,0,IF(K95="Y",1,IF(K95="T",0,"Isi Dulu"))))</f>
        <v>Isi Tujuan</v>
      </c>
      <c r="M95" s="850"/>
      <c r="N95" s="853"/>
    </row>
    <row r="96" spans="2:14" ht="15.75">
      <c r="B96" s="836">
        <v>19</v>
      </c>
      <c r="C96" s="839"/>
      <c r="D96" s="857" t="s">
        <v>26</v>
      </c>
      <c r="E96" s="860" t="str">
        <f>IF(D96="Y",1,IF(D96="T",0,IF(D96="Y/T","Belum diisi","Error")))</f>
        <v>Belum diisi</v>
      </c>
      <c r="F96" s="528">
        <v>1</v>
      </c>
      <c r="G96" s="529"/>
      <c r="H96" s="600" t="str">
        <f t="shared" si="1"/>
        <v>Belum Diisi</v>
      </c>
      <c r="I96" s="590" t="s">
        <v>26</v>
      </c>
      <c r="J96" s="591" t="str">
        <f>IF($D$96="Y/T","Isi Tujuan",IF($E$96=0,0,IF(I96="Y",1,IF(I96="T",0,"Isi Dulu"))))</f>
        <v>Isi Tujuan</v>
      </c>
      <c r="K96" s="590" t="s">
        <v>26</v>
      </c>
      <c r="L96" s="591" t="str">
        <f>IF($D$96="Y/T","Isi Tujuan",IF($E$96=0,0,IF(K96="Y",1,IF(K96="T",0,"Isi Dulu"))))</f>
        <v>Isi Tujuan</v>
      </c>
      <c r="M96" s="848" t="s">
        <v>26</v>
      </c>
      <c r="N96" s="851" t="str">
        <f>IF(M96="Y",1,IF(M96="T",0,IF(M96="Y/T","Belum diisi","Error")))</f>
        <v>Belum diisi</v>
      </c>
    </row>
    <row r="97" spans="2:18" ht="15.75">
      <c r="B97" s="837"/>
      <c r="C97" s="840"/>
      <c r="D97" s="858"/>
      <c r="E97" s="861"/>
      <c r="F97" s="549">
        <v>2</v>
      </c>
      <c r="G97" s="550"/>
      <c r="H97" s="598" t="str">
        <f t="shared" si="1"/>
        <v>Belum Diisi</v>
      </c>
      <c r="I97" s="592" t="s">
        <v>26</v>
      </c>
      <c r="J97" s="593" t="str">
        <f>IF($D$96="Y/T","Isi Tujuan",IF($E$96=0,0,IF(I97="Y",1,IF(I97="T",0,"Isi Dulu"))))</f>
        <v>Isi Tujuan</v>
      </c>
      <c r="K97" s="592" t="s">
        <v>26</v>
      </c>
      <c r="L97" s="593" t="str">
        <f>IF($D$96="Y/T","Isi Tujuan",IF($E$96=0,0,IF(K97="Y",1,IF(K97="T",0,"Isi Dulu"))))</f>
        <v>Isi Tujuan</v>
      </c>
      <c r="M97" s="849"/>
      <c r="N97" s="852"/>
    </row>
    <row r="98" spans="2:18" ht="15.75">
      <c r="B98" s="837"/>
      <c r="C98" s="840"/>
      <c r="D98" s="858"/>
      <c r="E98" s="861"/>
      <c r="F98" s="549">
        <v>3</v>
      </c>
      <c r="G98" s="550"/>
      <c r="H98" s="598" t="str">
        <f t="shared" si="1"/>
        <v>Belum Diisi</v>
      </c>
      <c r="I98" s="592" t="s">
        <v>26</v>
      </c>
      <c r="J98" s="593" t="str">
        <f>IF($D$96="Y/T","Isi Tujuan",IF($E$96=0,0,IF(I98="Y",1,IF(I98="T",0,"Isi Dulu"))))</f>
        <v>Isi Tujuan</v>
      </c>
      <c r="K98" s="592" t="s">
        <v>26</v>
      </c>
      <c r="L98" s="593" t="str">
        <f>IF($D$96="Y/T","Isi Tujuan",IF($E$96=0,0,IF(K98="Y",1,IF(K98="T",0,"Isi Dulu"))))</f>
        <v>Isi Tujuan</v>
      </c>
      <c r="M98" s="849"/>
      <c r="N98" s="852"/>
    </row>
    <row r="99" spans="2:18" ht="15.75">
      <c r="B99" s="837"/>
      <c r="C99" s="840"/>
      <c r="D99" s="858"/>
      <c r="E99" s="861"/>
      <c r="F99" s="549">
        <v>4</v>
      </c>
      <c r="G99" s="550"/>
      <c r="H99" s="598" t="str">
        <f t="shared" si="1"/>
        <v>Belum Diisi</v>
      </c>
      <c r="I99" s="592" t="s">
        <v>26</v>
      </c>
      <c r="J99" s="593" t="str">
        <f>IF($D$96="Y/T","Isi Tujuan",IF($E$96=0,0,IF(I99="Y",1,IF(I99="T",0,"Isi Dulu"))))</f>
        <v>Isi Tujuan</v>
      </c>
      <c r="K99" s="592" t="s">
        <v>26</v>
      </c>
      <c r="L99" s="593" t="str">
        <f>IF($D$96="Y/T","Isi Tujuan",IF($E$96=0,0,IF(K99="Y",1,IF(K99="T",0,"Isi Dulu"))))</f>
        <v>Isi Tujuan</v>
      </c>
      <c r="M99" s="849"/>
      <c r="N99" s="852"/>
    </row>
    <row r="100" spans="2:18" ht="15.75">
      <c r="B100" s="838"/>
      <c r="C100" s="841"/>
      <c r="D100" s="859"/>
      <c r="E100" s="862"/>
      <c r="F100" s="569">
        <v>5</v>
      </c>
      <c r="G100" s="570"/>
      <c r="H100" s="599" t="str">
        <f t="shared" si="1"/>
        <v>Belum Diisi</v>
      </c>
      <c r="I100" s="595" t="s">
        <v>26</v>
      </c>
      <c r="J100" s="596" t="str">
        <f>IF($D$96="Y/T","Isi Tujuan",IF($E$96=0,0,IF(I100="Y",1,IF(I100="T",0,"Isi Dulu"))))</f>
        <v>Isi Tujuan</v>
      </c>
      <c r="K100" s="595" t="s">
        <v>26</v>
      </c>
      <c r="L100" s="596" t="str">
        <f>IF($D$96="Y/T","Isi Tujuan",IF($E$96=0,0,IF(K100="Y",1,IF(K100="T",0,"Isi Dulu"))))</f>
        <v>Isi Tujuan</v>
      </c>
      <c r="M100" s="850"/>
      <c r="N100" s="853"/>
    </row>
    <row r="101" spans="2:18" ht="15.75">
      <c r="B101" s="836">
        <v>20</v>
      </c>
      <c r="C101" s="839"/>
      <c r="D101" s="857" t="s">
        <v>26</v>
      </c>
      <c r="E101" s="860" t="str">
        <f>IF(D101="Y",1,IF(D101="T",0,IF(D101="Y/T","Belum diisi","Error")))</f>
        <v>Belum diisi</v>
      </c>
      <c r="F101" s="528">
        <v>1</v>
      </c>
      <c r="G101" s="529"/>
      <c r="H101" s="600" t="str">
        <f t="shared" si="1"/>
        <v>Belum Diisi</v>
      </c>
      <c r="I101" s="590" t="s">
        <v>26</v>
      </c>
      <c r="J101" s="591" t="str">
        <f>IF($D$101="Y/T","Isi Tujuan",IF($E$101=0,0,IF(I101="Y",1,IF(I101="T",0,"Isi Dulu"))))</f>
        <v>Isi Tujuan</v>
      </c>
      <c r="K101" s="590" t="s">
        <v>26</v>
      </c>
      <c r="L101" s="591" t="str">
        <f>IF($D$101="Y/T","Isi Tujuan",IF($E$101=0,0,IF(K101="Y",1,IF(K101="T",0,"Isi Dulu"))))</f>
        <v>Isi Tujuan</v>
      </c>
      <c r="M101" s="848" t="s">
        <v>26</v>
      </c>
      <c r="N101" s="851" t="str">
        <f>IF(M101="Y",1,IF(M101="T",0,IF(M101="Y/T","Belum diisi","Error")))</f>
        <v>Belum diisi</v>
      </c>
    </row>
    <row r="102" spans="2:18" ht="15.75">
      <c r="B102" s="837"/>
      <c r="C102" s="840"/>
      <c r="D102" s="858"/>
      <c r="E102" s="861"/>
      <c r="F102" s="549">
        <v>2</v>
      </c>
      <c r="G102" s="550"/>
      <c r="H102" s="598" t="str">
        <f t="shared" si="1"/>
        <v>Belum Diisi</v>
      </c>
      <c r="I102" s="592" t="s">
        <v>26</v>
      </c>
      <c r="J102" s="593" t="str">
        <f>IF($D$101="Y/T","Isi Tujuan",IF($E$101=0,0,IF(I102="Y",1,IF(I102="T",0,"Isi Dulu"))))</f>
        <v>Isi Tujuan</v>
      </c>
      <c r="K102" s="592" t="s">
        <v>26</v>
      </c>
      <c r="L102" s="593" t="str">
        <f>IF($D$101="Y/T","Isi Tujuan",IF($E$101=0,0,IF(K102="Y",1,IF(K102="T",0,"Isi Dulu"))))</f>
        <v>Isi Tujuan</v>
      </c>
      <c r="M102" s="849"/>
      <c r="N102" s="852"/>
    </row>
    <row r="103" spans="2:18" ht="15.75">
      <c r="B103" s="837"/>
      <c r="C103" s="840"/>
      <c r="D103" s="858"/>
      <c r="E103" s="861"/>
      <c r="F103" s="549">
        <v>3</v>
      </c>
      <c r="G103" s="550"/>
      <c r="H103" s="598" t="str">
        <f t="shared" si="1"/>
        <v>Belum Diisi</v>
      </c>
      <c r="I103" s="592" t="s">
        <v>26</v>
      </c>
      <c r="J103" s="593" t="str">
        <f>IF($D$101="Y/T","Isi Tujuan",IF($E$101=0,0,IF(I103="Y",1,IF(I103="T",0,"Isi Dulu"))))</f>
        <v>Isi Tujuan</v>
      </c>
      <c r="K103" s="592" t="s">
        <v>26</v>
      </c>
      <c r="L103" s="593" t="str">
        <f>IF($D$101="Y/T","Isi Tujuan",IF($E$101=0,0,IF(K103="Y",1,IF(K103="T",0,"Isi Dulu"))))</f>
        <v>Isi Tujuan</v>
      </c>
      <c r="M103" s="849"/>
      <c r="N103" s="852"/>
    </row>
    <row r="104" spans="2:18" ht="15.75">
      <c r="B104" s="837"/>
      <c r="C104" s="840"/>
      <c r="D104" s="858"/>
      <c r="E104" s="861"/>
      <c r="F104" s="549">
        <v>4</v>
      </c>
      <c r="G104" s="550"/>
      <c r="H104" s="598" t="str">
        <f t="shared" si="1"/>
        <v>Belum Diisi</v>
      </c>
      <c r="I104" s="592" t="s">
        <v>26</v>
      </c>
      <c r="J104" s="593" t="str">
        <f>IF($D$101="Y/T","Isi Tujuan",IF($E$101=0,0,IF(I104="Y",1,IF(I104="T",0,"Isi Dulu"))))</f>
        <v>Isi Tujuan</v>
      </c>
      <c r="K104" s="592" t="s">
        <v>26</v>
      </c>
      <c r="L104" s="593" t="str">
        <f>IF($D$101="Y/T","Isi Tujuan",IF($E$101=0,0,IF(K104="Y",1,IF(K104="T",0,"Isi Dulu"))))</f>
        <v>Isi Tujuan</v>
      </c>
      <c r="M104" s="849"/>
      <c r="N104" s="852"/>
    </row>
    <row r="105" spans="2:18" ht="15.75">
      <c r="B105" s="838"/>
      <c r="C105" s="841"/>
      <c r="D105" s="859"/>
      <c r="E105" s="862"/>
      <c r="F105" s="569">
        <v>5</v>
      </c>
      <c r="G105" s="570"/>
      <c r="H105" s="599" t="str">
        <f t="shared" si="1"/>
        <v>Belum Diisi</v>
      </c>
      <c r="I105" s="595" t="s">
        <v>26</v>
      </c>
      <c r="J105" s="596" t="str">
        <f>IF($D$101="Y/T","Isi Tujuan",IF($E$101=0,0,IF(I105="Y",1,IF(I105="T",0,"Isi Dulu"))))</f>
        <v>Isi Tujuan</v>
      </c>
      <c r="K105" s="595" t="s">
        <v>26</v>
      </c>
      <c r="L105" s="596" t="str">
        <f>IF($D$101="Y/T","Isi Tujuan",IF($E$101=0,0,IF(K105="Y",1,IF(K105="T",0,"Isi Dulu"))))</f>
        <v>Isi Tujuan</v>
      </c>
      <c r="M105" s="850"/>
      <c r="N105" s="853"/>
    </row>
    <row r="106" spans="2:18" s="527" customFormat="1" ht="15.75">
      <c r="B106" s="601"/>
      <c r="C106" s="581"/>
      <c r="D106" s="582"/>
      <c r="E106" s="602" t="e">
        <f>AVERAGE(E6:E105)</f>
        <v>#DIV/0!</v>
      </c>
      <c r="F106" s="603"/>
      <c r="G106" s="583"/>
      <c r="H106" s="602" t="e">
        <f>(IF($D6="Y/T",0,AVERAGE(H6:H10))+IF($D11="Y/T",0,AVERAGE(H11:H15))+IF($D16="Y/T",0,AVERAGE(H16:H20))+IF($D21="Y/T",0,AVERAGE(H21:H25))+IF($D26="Y/T",0,AVERAGE(H26:H30))+IF($D31="Y/T",0,AVERAGE(H31:H35))+IF($D36="Y/T",0,AVERAGE(H36:H40))+IF($D41="Y/T",0,AVERAGE(H41:H45))+IF($D46="Y/T",0,AVERAGE(H46:H50))+IF($D51="Y/T",0,AVERAGE(H51:H55))+IF($D56="Y/T",0,AVERAGE(H56:H60))+IF($D61="Y/T",0,AVERAGE(H61:H65))+IF($D66="Y/T",0,AVERAGE(H66:H70))+IF($D71="Y/T",0,AVERAGE(H71:H75))+IF($D76="Y/T",0,AVERAGE(H76:H80))+IF($D81="Y/T",0,AVERAGE(H81:H85))+IF($D86="Y/T",0,AVERAGE(H86:H90))+IF($D91="Y/T",0,AVERAGE(H91:H95))+IF($D96="Y/T",0,AVERAGE(H96:H100))+IF($D101="Y/T",0,AVERAGE(H101:H105)))/(COUNTIF($D6:$D105,"Y")+COUNTIF($D6:$D105,"T"))</f>
        <v>#DIV/0!</v>
      </c>
      <c r="I106" s="582"/>
      <c r="J106" s="602" t="e">
        <f>(IF($D6="Y/T",0,AVERAGE(J6:J10))+IF($D11="Y/T",0,AVERAGE(J11:J15))+IF($D16="Y/T",0,AVERAGE(J16:J20))+IF($D21="Y/T",0,AVERAGE(J21:J25))+IF($D26="Y/T",0,AVERAGE(J26:J30))+IF($D31="Y/T",0,AVERAGE(J31:J35))+IF($D36="Y/T",0,AVERAGE(J36:J40))+IF($D41="Y/T",0,AVERAGE(J41:J45))+IF($D46="Y/T",0,AVERAGE(J46:J50))+IF($D51="Y/T",0,AVERAGE(J51:J55))+IF($D56="Y/T",0,AVERAGE(J56:J60))+IF($D61="Y/T",0,AVERAGE(J61:J65))+IF($D66="Y/T",0,AVERAGE(J66:J70))+IF($D71="Y/T",0,AVERAGE(J71:J75))+IF($D76="Y/T",0,AVERAGE(J76:J80))+IF($D81="Y/T",0,AVERAGE(J81:J85))+IF($D86="Y/T",0,AVERAGE(J86:J90))+IF($D91="Y/T",0,AVERAGE(J91:J95))+IF($D96="Y/T",0,AVERAGE(J96:J100))+IF($D101="Y/T",0,AVERAGE(J101:J105)))/(COUNTIF($D6:$D105,"Y")+COUNTIF($D6:$D105,"T"))</f>
        <v>#DIV/0!</v>
      </c>
      <c r="K106" s="582"/>
      <c r="L106" s="602" t="e">
        <f>(IF($D6="Y/T",0,AVERAGE(L6:L10))+IF($D11="Y/T",0,AVERAGE(L11:L15))+IF($D16="Y/T",0,AVERAGE(L16:L20))+IF($D21="Y/T",0,AVERAGE(L21:L25))+IF($D26="Y/T",0,AVERAGE(L26:L30))+IF($D31="Y/T",0,AVERAGE(L31:L35))+IF($D36="Y/T",0,AVERAGE(L36:L40))+IF($D41="Y/T",0,AVERAGE(L41:L45))+IF($D46="Y/T",0,AVERAGE(L46:L50))+IF($D51="Y/T",0,AVERAGE(L51:L55))+IF($D56="Y/T",0,AVERAGE(L56:L60))+IF($D61="Y/T",0,AVERAGE(L61:L65))+IF($D66="Y/T",0,AVERAGE(L66:L70))+IF($D71="Y/T",0,AVERAGE(L71:L75))+IF($D76="Y/T",0,AVERAGE(L76:L80))+IF($D81="Y/T",0,AVERAGE(L81:L85))+IF($D86="Y/T",0,AVERAGE(L86:L90))+IF($D91="Y/T",0,AVERAGE(L91:L95))+IF($D96="Y/T",0,AVERAGE(L96:L100))+IF($D101="Y/T",0,AVERAGE(L101:L105)))/(COUNTIF($D6:$D105,"Y")+COUNTIF($D6:$D105,"T"))</f>
        <v>#DIV/0!</v>
      </c>
      <c r="M106" s="582"/>
      <c r="N106" s="602" t="e">
        <f>AVERAGE(N6:N105)</f>
        <v>#DIV/0!</v>
      </c>
    </row>
    <row r="107" spans="2:18" s="527" customFormat="1" ht="15.75">
      <c r="B107" s="864" t="s">
        <v>508</v>
      </c>
      <c r="C107" s="865"/>
      <c r="D107" s="865"/>
      <c r="E107" s="865"/>
      <c r="F107" s="865"/>
      <c r="G107" s="865"/>
      <c r="H107" s="865"/>
      <c r="I107" s="865"/>
      <c r="J107" s="866"/>
      <c r="K107" s="604"/>
      <c r="L107" s="604"/>
      <c r="M107" s="604"/>
      <c r="N107" s="604"/>
      <c r="O107" s="517"/>
      <c r="P107" s="517"/>
      <c r="Q107" s="517"/>
      <c r="R107" s="517"/>
    </row>
    <row r="108" spans="2:18" s="527" customFormat="1" ht="15.75">
      <c r="B108" s="836">
        <v>1</v>
      </c>
      <c r="C108" s="839"/>
      <c r="D108" s="857" t="s">
        <v>26</v>
      </c>
      <c r="E108" s="854" t="str">
        <f>IF(D108="Y",1,IF(D108="T",0,IF(D108="Y/T","Belum diisi","Error")))</f>
        <v>Belum diisi</v>
      </c>
      <c r="F108" s="528">
        <v>1</v>
      </c>
      <c r="G108" s="529"/>
      <c r="H108" s="589" t="str">
        <f t="shared" ref="H108:H171" si="2">IF(OR(J108="Isi Dulu",L108="Isi Dulu",J108="Isi Sasaran",L108="Isi Sasaran"),"Belum Diisi",IF(SUM(J108,L108)=2,1,IF(SUM(J108,L108)=1,0,IF(SUM(J108,L108)=0,0,"Error"))))</f>
        <v>Belum Diisi</v>
      </c>
      <c r="I108" s="590" t="s">
        <v>26</v>
      </c>
      <c r="J108" s="591" t="str">
        <f>IF($D$108="Y/T","Isi Sasaran",IF($E$108=0,0,IF(I108="Y",1,IF(I108="T",0,"Isi Dulu"))))</f>
        <v>Isi Sasaran</v>
      </c>
      <c r="K108" s="590" t="s">
        <v>26</v>
      </c>
      <c r="L108" s="591" t="str">
        <f>IF($D$108="Y/T","Isi Sasaran",IF($E$108=0,0,IF(K108="Y",1,IF(K108="T",0,"Isi Dulu"))))</f>
        <v>Isi Sasaran</v>
      </c>
      <c r="M108" s="848" t="s">
        <v>26</v>
      </c>
      <c r="N108" s="851" t="str">
        <f>IF(M108="Y",1,IF(M108="T",0,IF(M108="Y/T","Belum diisi","Error")))</f>
        <v>Belum diisi</v>
      </c>
      <c r="O108" s="517"/>
      <c r="P108" s="517"/>
      <c r="Q108" s="517"/>
      <c r="R108" s="517"/>
    </row>
    <row r="109" spans="2:18" s="527" customFormat="1" ht="15.75">
      <c r="B109" s="837"/>
      <c r="C109" s="840"/>
      <c r="D109" s="858"/>
      <c r="E109" s="855"/>
      <c r="F109" s="549">
        <v>2</v>
      </c>
      <c r="G109" s="550"/>
      <c r="H109" s="589" t="str">
        <f t="shared" si="2"/>
        <v>Belum Diisi</v>
      </c>
      <c r="I109" s="592" t="s">
        <v>26</v>
      </c>
      <c r="J109" s="593" t="str">
        <f>IF($D$108="Y/T","Isi Sasaran",IF($E$108=0,0,IF(I109="Y",1,IF(I109="T",0,"Isi Dulu"))))</f>
        <v>Isi Sasaran</v>
      </c>
      <c r="K109" s="592" t="s">
        <v>26</v>
      </c>
      <c r="L109" s="593" t="str">
        <f>IF($D$108="Y/T","Isi Sasaran",IF($E$108=0,0,IF(K109="Y",1,IF(K109="T",0,"Isi Dulu"))))</f>
        <v>Isi Sasaran</v>
      </c>
      <c r="M109" s="849"/>
      <c r="N109" s="852"/>
      <c r="O109" s="517"/>
      <c r="P109" s="517"/>
      <c r="Q109" s="517"/>
      <c r="R109" s="517"/>
    </row>
    <row r="110" spans="2:18" s="527" customFormat="1" ht="15.75">
      <c r="B110" s="837"/>
      <c r="C110" s="840"/>
      <c r="D110" s="858"/>
      <c r="E110" s="855"/>
      <c r="F110" s="549">
        <v>3</v>
      </c>
      <c r="G110" s="550"/>
      <c r="H110" s="589" t="str">
        <f t="shared" si="2"/>
        <v>Belum Diisi</v>
      </c>
      <c r="I110" s="592" t="s">
        <v>26</v>
      </c>
      <c r="J110" s="593" t="str">
        <f>IF($D$108="Y/T","Isi Sasaran",IF($E$108=0,0,IF(I110="Y",1,IF(I110="T",0,"Isi Dulu"))))</f>
        <v>Isi Sasaran</v>
      </c>
      <c r="K110" s="592" t="s">
        <v>26</v>
      </c>
      <c r="L110" s="593" t="str">
        <f>IF($D$108="Y/T","Isi Sasaran",IF($E$108=0,0,IF(K110="Y",1,IF(K110="T",0,"Isi Dulu"))))</f>
        <v>Isi Sasaran</v>
      </c>
      <c r="M110" s="849"/>
      <c r="N110" s="852"/>
      <c r="O110" s="517"/>
      <c r="P110" s="517"/>
      <c r="Q110" s="517"/>
      <c r="R110" s="517"/>
    </row>
    <row r="111" spans="2:18" s="527" customFormat="1" ht="15.75">
      <c r="B111" s="837"/>
      <c r="C111" s="840"/>
      <c r="D111" s="858"/>
      <c r="E111" s="855"/>
      <c r="F111" s="549">
        <v>4</v>
      </c>
      <c r="G111" s="550"/>
      <c r="H111" s="589" t="str">
        <f t="shared" si="2"/>
        <v>Belum Diisi</v>
      </c>
      <c r="I111" s="592" t="s">
        <v>26</v>
      </c>
      <c r="J111" s="593" t="str">
        <f>IF($D$108="Y/T","Isi Sasaran",IF($E$108=0,0,IF(I111="Y",1,IF(I111="T",0,"Isi Dulu"))))</f>
        <v>Isi Sasaran</v>
      </c>
      <c r="K111" s="592" t="s">
        <v>26</v>
      </c>
      <c r="L111" s="593" t="str">
        <f>IF($D$108="Y/T","Isi Sasaran",IF($E$108=0,0,IF(K111="Y",1,IF(K111="T",0,"Isi Dulu"))))</f>
        <v>Isi Sasaran</v>
      </c>
      <c r="M111" s="849"/>
      <c r="N111" s="852"/>
      <c r="O111" s="517"/>
      <c r="P111" s="517"/>
      <c r="Q111" s="517"/>
      <c r="R111" s="517"/>
    </row>
    <row r="112" spans="2:18" s="527" customFormat="1" ht="15.75">
      <c r="B112" s="838"/>
      <c r="C112" s="841"/>
      <c r="D112" s="859"/>
      <c r="E112" s="856"/>
      <c r="F112" s="569">
        <v>5</v>
      </c>
      <c r="G112" s="570"/>
      <c r="H112" s="594" t="str">
        <f t="shared" si="2"/>
        <v>Belum Diisi</v>
      </c>
      <c r="I112" s="595" t="s">
        <v>26</v>
      </c>
      <c r="J112" s="596" t="str">
        <f>IF($D$108="Y/T","Isi Sasaran",IF($E$108=0,0,IF(I112="Y",1,IF(I112="T",0,"Isi Dulu"))))</f>
        <v>Isi Sasaran</v>
      </c>
      <c r="K112" s="595" t="s">
        <v>26</v>
      </c>
      <c r="L112" s="596" t="str">
        <f>IF($D$108="Y/T","Isi Sasaran",IF($E$108=0,0,IF(K112="Y",1,IF(K112="T",0,"Isi Dulu"))))</f>
        <v>Isi Sasaran</v>
      </c>
      <c r="M112" s="850"/>
      <c r="N112" s="853"/>
      <c r="O112" s="517"/>
      <c r="P112" s="517"/>
      <c r="Q112" s="517"/>
      <c r="R112" s="517"/>
    </row>
    <row r="113" spans="2:18" s="527" customFormat="1" ht="15.75">
      <c r="B113" s="836">
        <v>2</v>
      </c>
      <c r="C113" s="839"/>
      <c r="D113" s="857" t="s">
        <v>26</v>
      </c>
      <c r="E113" s="854" t="str">
        <f>IF(D113="Y",1,IF(D113="T",0,IF(D113="Y/T","Belum diisi","Error")))</f>
        <v>Belum diisi</v>
      </c>
      <c r="F113" s="528">
        <v>1</v>
      </c>
      <c r="G113" s="529"/>
      <c r="H113" s="597" t="str">
        <f t="shared" si="2"/>
        <v>Belum Diisi</v>
      </c>
      <c r="I113" s="590" t="s">
        <v>26</v>
      </c>
      <c r="J113" s="591" t="str">
        <f>IF($D$113="Y/T","Isi Sasaran",IF($E$113=0,0,IF(I113="Y",1,IF(I113="T",0,"Isi Dulu"))))</f>
        <v>Isi Sasaran</v>
      </c>
      <c r="K113" s="590" t="s">
        <v>26</v>
      </c>
      <c r="L113" s="591" t="str">
        <f>IF($D$113="Y/T","Isi Sasaran",IF($E$113=0,0,IF(K113="Y",1,IF(K113="T",0,"Isi Dulu"))))</f>
        <v>Isi Sasaran</v>
      </c>
      <c r="M113" s="848" t="s">
        <v>26</v>
      </c>
      <c r="N113" s="851" t="str">
        <f>IF(M113="Y",1,IF(M113="T",0,IF(M113="Y/T","Belum diisi","Error")))</f>
        <v>Belum diisi</v>
      </c>
      <c r="O113" s="517"/>
      <c r="P113" s="517"/>
      <c r="Q113" s="517"/>
      <c r="R113" s="517"/>
    </row>
    <row r="114" spans="2:18" s="527" customFormat="1" ht="15.75">
      <c r="B114" s="837"/>
      <c r="C114" s="840"/>
      <c r="D114" s="858"/>
      <c r="E114" s="855"/>
      <c r="F114" s="549">
        <v>2</v>
      </c>
      <c r="G114" s="550"/>
      <c r="H114" s="598" t="str">
        <f t="shared" si="2"/>
        <v>Belum Diisi</v>
      </c>
      <c r="I114" s="592" t="s">
        <v>26</v>
      </c>
      <c r="J114" s="593" t="str">
        <f>IF($D$113="Y/T","Isi Sasaran",IF($E$113=0,0,IF(I114="Y",1,IF(I114="T",0,"Isi Dulu"))))</f>
        <v>Isi Sasaran</v>
      </c>
      <c r="K114" s="592" t="s">
        <v>26</v>
      </c>
      <c r="L114" s="593" t="str">
        <f>IF($D$113="Y/T","Isi Sasaran",IF($E$113=0,0,IF(K114="Y",1,IF(K114="T",0,"Isi Dulu"))))</f>
        <v>Isi Sasaran</v>
      </c>
      <c r="M114" s="849"/>
      <c r="N114" s="852"/>
      <c r="O114" s="517"/>
      <c r="P114" s="517"/>
      <c r="Q114" s="517"/>
      <c r="R114" s="517"/>
    </row>
    <row r="115" spans="2:18" s="527" customFormat="1" ht="15.75">
      <c r="B115" s="837"/>
      <c r="C115" s="840"/>
      <c r="D115" s="858"/>
      <c r="E115" s="855"/>
      <c r="F115" s="549">
        <v>3</v>
      </c>
      <c r="G115" s="550"/>
      <c r="H115" s="598" t="str">
        <f t="shared" si="2"/>
        <v>Belum Diisi</v>
      </c>
      <c r="I115" s="592" t="s">
        <v>26</v>
      </c>
      <c r="J115" s="593" t="str">
        <f>IF($D$113="Y/T","Isi Sasaran",IF($E$113=0,0,IF(I115="Y",1,IF(I115="T",0,"Isi Dulu"))))</f>
        <v>Isi Sasaran</v>
      </c>
      <c r="K115" s="592" t="s">
        <v>26</v>
      </c>
      <c r="L115" s="593" t="str">
        <f>IF($D$113="Y/T","Isi Sasaran",IF($E$113=0,0,IF(K115="Y",1,IF(K115="T",0,"Isi Dulu"))))</f>
        <v>Isi Sasaran</v>
      </c>
      <c r="M115" s="849"/>
      <c r="N115" s="852"/>
      <c r="O115" s="517"/>
      <c r="P115" s="517"/>
      <c r="Q115" s="517"/>
      <c r="R115" s="517"/>
    </row>
    <row r="116" spans="2:18" s="527" customFormat="1" ht="15.75">
      <c r="B116" s="837"/>
      <c r="C116" s="840"/>
      <c r="D116" s="858"/>
      <c r="E116" s="855"/>
      <c r="F116" s="549">
        <v>4</v>
      </c>
      <c r="G116" s="550"/>
      <c r="H116" s="598" t="str">
        <f t="shared" si="2"/>
        <v>Belum Diisi</v>
      </c>
      <c r="I116" s="592" t="s">
        <v>26</v>
      </c>
      <c r="J116" s="593" t="str">
        <f>IF($D$113="Y/T","Isi Sasaran",IF($E$113=0,0,IF(I116="Y",1,IF(I116="T",0,"Isi Dulu"))))</f>
        <v>Isi Sasaran</v>
      </c>
      <c r="K116" s="592" t="s">
        <v>26</v>
      </c>
      <c r="L116" s="593" t="str">
        <f>IF($D$113="Y/T","Isi Sasaran",IF($E$113=0,0,IF(K116="Y",1,IF(K116="T",0,"Isi Dulu"))))</f>
        <v>Isi Sasaran</v>
      </c>
      <c r="M116" s="849"/>
      <c r="N116" s="852"/>
      <c r="O116" s="517"/>
      <c r="P116" s="517"/>
      <c r="Q116" s="517"/>
      <c r="R116" s="517"/>
    </row>
    <row r="117" spans="2:18" s="527" customFormat="1" ht="15.75">
      <c r="B117" s="838"/>
      <c r="C117" s="841"/>
      <c r="D117" s="859"/>
      <c r="E117" s="856"/>
      <c r="F117" s="569">
        <v>5</v>
      </c>
      <c r="G117" s="570"/>
      <c r="H117" s="599" t="str">
        <f t="shared" si="2"/>
        <v>Belum Diisi</v>
      </c>
      <c r="I117" s="595" t="s">
        <v>26</v>
      </c>
      <c r="J117" s="596" t="str">
        <f>IF($D$113="Y/T","Isi Sasaran",IF($E$113=0,0,IF(I117="Y",1,IF(I117="T",0,"Isi Dulu"))))</f>
        <v>Isi Sasaran</v>
      </c>
      <c r="K117" s="595" t="s">
        <v>26</v>
      </c>
      <c r="L117" s="596" t="str">
        <f>IF($D$113="Y/T","Isi Sasaran",IF($E$113=0,0,IF(K117="Y",1,IF(K117="T",0,"Isi Dulu"))))</f>
        <v>Isi Sasaran</v>
      </c>
      <c r="M117" s="850"/>
      <c r="N117" s="853"/>
      <c r="O117" s="517"/>
      <c r="P117" s="517"/>
      <c r="Q117" s="517"/>
      <c r="R117" s="517"/>
    </row>
    <row r="118" spans="2:18" s="527" customFormat="1" ht="15.75">
      <c r="B118" s="836">
        <v>3</v>
      </c>
      <c r="C118" s="839"/>
      <c r="D118" s="857" t="s">
        <v>26</v>
      </c>
      <c r="E118" s="854" t="str">
        <f>IF(D118="Y",1,IF(D118="T",0,IF(D118="Y/T","Belum diisi","Error")))</f>
        <v>Belum diisi</v>
      </c>
      <c r="F118" s="528">
        <v>1</v>
      </c>
      <c r="G118" s="529"/>
      <c r="H118" s="600" t="str">
        <f t="shared" si="2"/>
        <v>Belum Diisi</v>
      </c>
      <c r="I118" s="590" t="s">
        <v>26</v>
      </c>
      <c r="J118" s="591" t="str">
        <f>IF($D$118="Y/T","Isi Sasaran",IF($E$118=0,0,IF(I118="Y",1,IF(I118="T",0,"Isi Dulu"))))</f>
        <v>Isi Sasaran</v>
      </c>
      <c r="K118" s="590" t="s">
        <v>26</v>
      </c>
      <c r="L118" s="591" t="str">
        <f>IF($D$118="Y/T","Isi Sasaran",IF($E$118=0,0,IF(K118="Y",1,IF(K118="T",0,"Isi Dulu"))))</f>
        <v>Isi Sasaran</v>
      </c>
      <c r="M118" s="848" t="s">
        <v>26</v>
      </c>
      <c r="N118" s="851" t="str">
        <f>IF(M118="Y",1,IF(M118="T",0,IF(M118="Y/T","Belum diisi","Error")))</f>
        <v>Belum diisi</v>
      </c>
      <c r="O118" s="517"/>
      <c r="P118" s="517"/>
      <c r="Q118" s="517"/>
      <c r="R118" s="517"/>
    </row>
    <row r="119" spans="2:18" s="527" customFormat="1" ht="15.75">
      <c r="B119" s="837"/>
      <c r="C119" s="840"/>
      <c r="D119" s="858"/>
      <c r="E119" s="855"/>
      <c r="F119" s="549">
        <v>2</v>
      </c>
      <c r="G119" s="550"/>
      <c r="H119" s="598" t="str">
        <f t="shared" si="2"/>
        <v>Belum Diisi</v>
      </c>
      <c r="I119" s="592" t="s">
        <v>26</v>
      </c>
      <c r="J119" s="593" t="str">
        <f>IF($D$118="Y/T","Isi Sasaran",IF($E$118=0,0,IF(I119="Y",1,IF(I119="T",0,"Isi Dulu"))))</f>
        <v>Isi Sasaran</v>
      </c>
      <c r="K119" s="592" t="s">
        <v>26</v>
      </c>
      <c r="L119" s="593" t="str">
        <f>IF($D$118="Y/T","Isi Sasaran",IF($E$118=0,0,IF(K119="Y",1,IF(K119="T",0,"Isi Dulu"))))</f>
        <v>Isi Sasaran</v>
      </c>
      <c r="M119" s="849"/>
      <c r="N119" s="852"/>
      <c r="O119" s="517"/>
      <c r="P119" s="517"/>
      <c r="Q119" s="517"/>
      <c r="R119" s="517"/>
    </row>
    <row r="120" spans="2:18" s="527" customFormat="1" ht="15.75">
      <c r="B120" s="837"/>
      <c r="C120" s="840"/>
      <c r="D120" s="858"/>
      <c r="E120" s="855"/>
      <c r="F120" s="549">
        <v>3</v>
      </c>
      <c r="G120" s="550"/>
      <c r="H120" s="598" t="str">
        <f t="shared" si="2"/>
        <v>Belum Diisi</v>
      </c>
      <c r="I120" s="592" t="s">
        <v>26</v>
      </c>
      <c r="J120" s="593" t="str">
        <f>IF($D$118="Y/T","Isi Sasaran",IF($E$118=0,0,IF(I120="Y",1,IF(I120="T",0,"Isi Dulu"))))</f>
        <v>Isi Sasaran</v>
      </c>
      <c r="K120" s="592" t="s">
        <v>26</v>
      </c>
      <c r="L120" s="593" t="str">
        <f>IF($D$118="Y/T","Isi Sasaran",IF($E$118=0,0,IF(K120="Y",1,IF(K120="T",0,"Isi Dulu"))))</f>
        <v>Isi Sasaran</v>
      </c>
      <c r="M120" s="849"/>
      <c r="N120" s="852"/>
      <c r="O120" s="517"/>
      <c r="P120" s="517"/>
      <c r="Q120" s="517"/>
      <c r="R120" s="517"/>
    </row>
    <row r="121" spans="2:18" s="527" customFormat="1" ht="15.75">
      <c r="B121" s="837"/>
      <c r="C121" s="840"/>
      <c r="D121" s="858"/>
      <c r="E121" s="855"/>
      <c r="F121" s="549">
        <v>4</v>
      </c>
      <c r="G121" s="550"/>
      <c r="H121" s="598" t="str">
        <f t="shared" si="2"/>
        <v>Belum Diisi</v>
      </c>
      <c r="I121" s="592" t="s">
        <v>26</v>
      </c>
      <c r="J121" s="593" t="str">
        <f>IF($D$118="Y/T","Isi Sasaran",IF($E$118=0,0,IF(I121="Y",1,IF(I121="T",0,"Isi Dulu"))))</f>
        <v>Isi Sasaran</v>
      </c>
      <c r="K121" s="592" t="s">
        <v>26</v>
      </c>
      <c r="L121" s="593" t="str">
        <f>IF($D$118="Y/T","Isi Sasaran",IF($E$118=0,0,IF(K121="Y",1,IF(K121="T",0,"Isi Dulu"))))</f>
        <v>Isi Sasaran</v>
      </c>
      <c r="M121" s="849"/>
      <c r="N121" s="852"/>
      <c r="O121" s="517"/>
      <c r="P121" s="517"/>
      <c r="Q121" s="517"/>
      <c r="R121" s="517"/>
    </row>
    <row r="122" spans="2:18" s="527" customFormat="1" ht="15.75">
      <c r="B122" s="838"/>
      <c r="C122" s="841"/>
      <c r="D122" s="859"/>
      <c r="E122" s="856"/>
      <c r="F122" s="569">
        <v>5</v>
      </c>
      <c r="G122" s="570"/>
      <c r="H122" s="599" t="str">
        <f t="shared" si="2"/>
        <v>Belum Diisi</v>
      </c>
      <c r="I122" s="595" t="s">
        <v>26</v>
      </c>
      <c r="J122" s="596" t="str">
        <f>IF($D$118="Y/T","Isi Sasaran",IF($E$118=0,0,IF(I122="Y",1,IF(I122="T",0,"Isi Dulu"))))</f>
        <v>Isi Sasaran</v>
      </c>
      <c r="K122" s="595" t="s">
        <v>26</v>
      </c>
      <c r="L122" s="596" t="str">
        <f>IF($D$118="Y/T","Isi Sasaran",IF($E$118=0,0,IF(K122="Y",1,IF(K122="T",0,"Isi Dulu"))))</f>
        <v>Isi Sasaran</v>
      </c>
      <c r="M122" s="850"/>
      <c r="N122" s="853"/>
      <c r="O122" s="517"/>
      <c r="P122" s="517"/>
      <c r="Q122" s="517"/>
      <c r="R122" s="517"/>
    </row>
    <row r="123" spans="2:18" s="527" customFormat="1" ht="15.75">
      <c r="B123" s="836">
        <v>4</v>
      </c>
      <c r="C123" s="839"/>
      <c r="D123" s="857" t="s">
        <v>26</v>
      </c>
      <c r="E123" s="854" t="str">
        <f>IF(D123="Y",1,IF(D123="T",0,IF(D123="Y/T","Belum diisi","Error")))</f>
        <v>Belum diisi</v>
      </c>
      <c r="F123" s="528">
        <v>1</v>
      </c>
      <c r="G123" s="529"/>
      <c r="H123" s="600" t="str">
        <f t="shared" si="2"/>
        <v>Belum Diisi</v>
      </c>
      <c r="I123" s="590" t="s">
        <v>26</v>
      </c>
      <c r="J123" s="591" t="str">
        <f>IF($D$123="Y/T","Isi Sasaran",IF($E$123=0,0,IF(I123="Y",1,IF(I123="T",0,"Isi Dulu"))))</f>
        <v>Isi Sasaran</v>
      </c>
      <c r="K123" s="590" t="s">
        <v>26</v>
      </c>
      <c r="L123" s="591" t="str">
        <f>IF($D$123="Y/T","Isi Sasaran",IF($E$123=0,0,IF(K123="Y",1,IF(K123="T",0,"Isi Dulu"))))</f>
        <v>Isi Sasaran</v>
      </c>
      <c r="M123" s="848" t="s">
        <v>26</v>
      </c>
      <c r="N123" s="851" t="str">
        <f>IF(M123="Y",1,IF(M123="T",0,IF(M123="Y/T","Belum diisi","Error")))</f>
        <v>Belum diisi</v>
      </c>
      <c r="O123" s="517"/>
      <c r="P123" s="517"/>
      <c r="Q123" s="517"/>
      <c r="R123" s="517"/>
    </row>
    <row r="124" spans="2:18" s="527" customFormat="1" ht="15.75">
      <c r="B124" s="837"/>
      <c r="C124" s="840"/>
      <c r="D124" s="858"/>
      <c r="E124" s="855"/>
      <c r="F124" s="549">
        <v>2</v>
      </c>
      <c r="G124" s="550"/>
      <c r="H124" s="598" t="str">
        <f t="shared" si="2"/>
        <v>Belum Diisi</v>
      </c>
      <c r="I124" s="592" t="s">
        <v>26</v>
      </c>
      <c r="J124" s="593" t="str">
        <f>IF($D$123="Y/T","Isi Sasaran",IF($E$123=0,0,IF(I124="Y",1,IF(I124="T",0,"Isi Dulu"))))</f>
        <v>Isi Sasaran</v>
      </c>
      <c r="K124" s="592" t="s">
        <v>26</v>
      </c>
      <c r="L124" s="593" t="str">
        <f>IF($D$123="Y/T","Isi Sasaran",IF($E$123=0,0,IF(K124="Y",1,IF(K124="T",0,"Isi Dulu"))))</f>
        <v>Isi Sasaran</v>
      </c>
      <c r="M124" s="849"/>
      <c r="N124" s="852"/>
      <c r="O124" s="517"/>
      <c r="P124" s="517"/>
      <c r="Q124" s="517"/>
      <c r="R124" s="517"/>
    </row>
    <row r="125" spans="2:18" s="527" customFormat="1" ht="15.75">
      <c r="B125" s="837"/>
      <c r="C125" s="840"/>
      <c r="D125" s="858"/>
      <c r="E125" s="855"/>
      <c r="F125" s="549">
        <v>3</v>
      </c>
      <c r="G125" s="550"/>
      <c r="H125" s="598" t="str">
        <f t="shared" si="2"/>
        <v>Belum Diisi</v>
      </c>
      <c r="I125" s="592" t="s">
        <v>26</v>
      </c>
      <c r="J125" s="593" t="str">
        <f>IF($D$123="Y/T","Isi Sasaran",IF($E$123=0,0,IF(I125="Y",1,IF(I125="T",0,"Isi Dulu"))))</f>
        <v>Isi Sasaran</v>
      </c>
      <c r="K125" s="592" t="s">
        <v>26</v>
      </c>
      <c r="L125" s="593" t="str">
        <f>IF($D$123="Y/T","Isi Sasaran",IF($E$123=0,0,IF(K125="Y",1,IF(K125="T",0,"Isi Dulu"))))</f>
        <v>Isi Sasaran</v>
      </c>
      <c r="M125" s="849"/>
      <c r="N125" s="852"/>
      <c r="O125" s="517"/>
      <c r="P125" s="517"/>
      <c r="Q125" s="517"/>
      <c r="R125" s="517"/>
    </row>
    <row r="126" spans="2:18" s="527" customFormat="1" ht="15.75">
      <c r="B126" s="837"/>
      <c r="C126" s="840"/>
      <c r="D126" s="858"/>
      <c r="E126" s="855"/>
      <c r="F126" s="549">
        <v>4</v>
      </c>
      <c r="G126" s="550"/>
      <c r="H126" s="598" t="str">
        <f t="shared" si="2"/>
        <v>Belum Diisi</v>
      </c>
      <c r="I126" s="592" t="s">
        <v>26</v>
      </c>
      <c r="J126" s="593" t="str">
        <f>IF($D$123="Y/T","Isi Sasaran",IF($E$123=0,0,IF(I126="Y",1,IF(I126="T",0,"Isi Dulu"))))</f>
        <v>Isi Sasaran</v>
      </c>
      <c r="K126" s="592" t="s">
        <v>26</v>
      </c>
      <c r="L126" s="593" t="str">
        <f>IF($D$123="Y/T","Isi Sasaran",IF($E$123=0,0,IF(K126="Y",1,IF(K126="T",0,"Isi Dulu"))))</f>
        <v>Isi Sasaran</v>
      </c>
      <c r="M126" s="849"/>
      <c r="N126" s="852"/>
      <c r="O126" s="517"/>
      <c r="P126" s="517"/>
      <c r="Q126" s="517"/>
      <c r="R126" s="517"/>
    </row>
    <row r="127" spans="2:18" s="527" customFormat="1" ht="15.75">
      <c r="B127" s="838"/>
      <c r="C127" s="841"/>
      <c r="D127" s="859"/>
      <c r="E127" s="856"/>
      <c r="F127" s="569">
        <v>5</v>
      </c>
      <c r="G127" s="570"/>
      <c r="H127" s="599" t="str">
        <f t="shared" si="2"/>
        <v>Belum Diisi</v>
      </c>
      <c r="I127" s="595" t="s">
        <v>26</v>
      </c>
      <c r="J127" s="596" t="str">
        <f>IF($D$123="Y/T","Isi Sasaran",IF($E$123=0,0,IF(I127="Y",1,IF(I127="T",0,"Isi Dulu"))))</f>
        <v>Isi Sasaran</v>
      </c>
      <c r="K127" s="595" t="s">
        <v>26</v>
      </c>
      <c r="L127" s="596" t="str">
        <f>IF($D$123="Y/T","Isi Sasaran",IF($E$123=0,0,IF(K127="Y",1,IF(K127="T",0,"Isi Dulu"))))</f>
        <v>Isi Sasaran</v>
      </c>
      <c r="M127" s="850"/>
      <c r="N127" s="853"/>
      <c r="O127" s="517"/>
      <c r="P127" s="517"/>
      <c r="Q127" s="517"/>
      <c r="R127" s="517"/>
    </row>
    <row r="128" spans="2:18" s="527" customFormat="1" ht="15.75">
      <c r="B128" s="836">
        <v>5</v>
      </c>
      <c r="C128" s="839"/>
      <c r="D128" s="857" t="s">
        <v>26</v>
      </c>
      <c r="E128" s="854" t="str">
        <f>IF(D128="Y",1,IF(D128="T",0,IF(D128="Y/T","Belum diisi","Error")))</f>
        <v>Belum diisi</v>
      </c>
      <c r="F128" s="528">
        <v>1</v>
      </c>
      <c r="G128" s="529"/>
      <c r="H128" s="600" t="str">
        <f t="shared" si="2"/>
        <v>Belum Diisi</v>
      </c>
      <c r="I128" s="590" t="s">
        <v>26</v>
      </c>
      <c r="J128" s="591" t="str">
        <f>IF($D$128="Y/T","Isi Sasaran",IF($E$128=0,0,IF(I128="Y",1,IF(I128="T",0,"Isi Dulu"))))</f>
        <v>Isi Sasaran</v>
      </c>
      <c r="K128" s="590" t="s">
        <v>26</v>
      </c>
      <c r="L128" s="591" t="str">
        <f>IF($D$128="Y/T","Isi Sasaran",IF($E$128=0,0,IF(K128="Y",1,IF(K128="T",0,"Isi Dulu"))))</f>
        <v>Isi Sasaran</v>
      </c>
      <c r="M128" s="848" t="s">
        <v>26</v>
      </c>
      <c r="N128" s="851" t="str">
        <f>IF(M128="Y",1,IF(M128="T",0,IF(M128="Y/T","Belum diisi","Error")))</f>
        <v>Belum diisi</v>
      </c>
      <c r="O128" s="517"/>
      <c r="P128" s="517"/>
      <c r="Q128" s="517"/>
      <c r="R128" s="517"/>
    </row>
    <row r="129" spans="2:18" s="527" customFormat="1" ht="15.75">
      <c r="B129" s="837"/>
      <c r="C129" s="840"/>
      <c r="D129" s="858"/>
      <c r="E129" s="855"/>
      <c r="F129" s="549">
        <v>2</v>
      </c>
      <c r="G129" s="550"/>
      <c r="H129" s="598" t="str">
        <f t="shared" si="2"/>
        <v>Belum Diisi</v>
      </c>
      <c r="I129" s="592" t="s">
        <v>26</v>
      </c>
      <c r="J129" s="593" t="str">
        <f>IF($D$128="Y/T","Isi Sasaran",IF($E$128=0,0,IF(I129="Y",1,IF(I129="T",0,"Isi Dulu"))))</f>
        <v>Isi Sasaran</v>
      </c>
      <c r="K129" s="592" t="s">
        <v>26</v>
      </c>
      <c r="L129" s="593" t="str">
        <f>IF($D$128="Y/T","Isi Sasaran",IF($E$128=0,0,IF(K129="Y",1,IF(K129="T",0,"Isi Dulu"))))</f>
        <v>Isi Sasaran</v>
      </c>
      <c r="M129" s="849"/>
      <c r="N129" s="852"/>
      <c r="O129" s="517"/>
      <c r="P129" s="517"/>
      <c r="Q129" s="517"/>
      <c r="R129" s="517"/>
    </row>
    <row r="130" spans="2:18" s="527" customFormat="1" ht="15.75">
      <c r="B130" s="837"/>
      <c r="C130" s="840"/>
      <c r="D130" s="858"/>
      <c r="E130" s="855"/>
      <c r="F130" s="549">
        <v>3</v>
      </c>
      <c r="G130" s="550"/>
      <c r="H130" s="598" t="str">
        <f t="shared" si="2"/>
        <v>Belum Diisi</v>
      </c>
      <c r="I130" s="592" t="s">
        <v>26</v>
      </c>
      <c r="J130" s="593" t="str">
        <f>IF($D$128="Y/T","Isi Sasaran",IF($E$128=0,0,IF(I130="Y",1,IF(I130="T",0,"Isi Dulu"))))</f>
        <v>Isi Sasaran</v>
      </c>
      <c r="K130" s="592" t="s">
        <v>26</v>
      </c>
      <c r="L130" s="593" t="str">
        <f>IF($D$128="Y/T","Isi Sasaran",IF($E$128=0,0,IF(K130="Y",1,IF(K130="T",0,"Isi Dulu"))))</f>
        <v>Isi Sasaran</v>
      </c>
      <c r="M130" s="849"/>
      <c r="N130" s="852"/>
      <c r="O130" s="517"/>
      <c r="P130" s="517"/>
      <c r="Q130" s="517"/>
      <c r="R130" s="517"/>
    </row>
    <row r="131" spans="2:18" s="527" customFormat="1" ht="15.75">
      <c r="B131" s="837"/>
      <c r="C131" s="840"/>
      <c r="D131" s="858"/>
      <c r="E131" s="855"/>
      <c r="F131" s="549">
        <v>4</v>
      </c>
      <c r="G131" s="550"/>
      <c r="H131" s="598" t="str">
        <f t="shared" si="2"/>
        <v>Belum Diisi</v>
      </c>
      <c r="I131" s="592" t="s">
        <v>26</v>
      </c>
      <c r="J131" s="593" t="str">
        <f>IF($D$128="Y/T","Isi Sasaran",IF($E$128=0,0,IF(I131="Y",1,IF(I131="T",0,"Isi Dulu"))))</f>
        <v>Isi Sasaran</v>
      </c>
      <c r="K131" s="592" t="s">
        <v>26</v>
      </c>
      <c r="L131" s="593" t="str">
        <f>IF($D$128="Y/T","Isi Sasaran",IF($E$128=0,0,IF(K131="Y",1,IF(K131="T",0,"Isi Dulu"))))</f>
        <v>Isi Sasaran</v>
      </c>
      <c r="M131" s="849"/>
      <c r="N131" s="852"/>
      <c r="O131" s="517"/>
      <c r="P131" s="517"/>
      <c r="Q131" s="517"/>
      <c r="R131" s="517"/>
    </row>
    <row r="132" spans="2:18" s="527" customFormat="1" ht="15.75">
      <c r="B132" s="838"/>
      <c r="C132" s="841"/>
      <c r="D132" s="859"/>
      <c r="E132" s="856"/>
      <c r="F132" s="569">
        <v>5</v>
      </c>
      <c r="G132" s="570"/>
      <c r="H132" s="599" t="str">
        <f t="shared" si="2"/>
        <v>Belum Diisi</v>
      </c>
      <c r="I132" s="595" t="s">
        <v>26</v>
      </c>
      <c r="J132" s="596" t="str">
        <f>IF($D$128="Y/T","Isi Sasaran",IF($E$128=0,0,IF(I132="Y",1,IF(I132="T",0,"Isi Dulu"))))</f>
        <v>Isi Sasaran</v>
      </c>
      <c r="K132" s="595" t="s">
        <v>26</v>
      </c>
      <c r="L132" s="596" t="str">
        <f>IF($D$128="Y/T","Isi Sasaran",IF($E$128=0,0,IF(K132="Y",1,IF(K132="T",0,"Isi Dulu"))))</f>
        <v>Isi Sasaran</v>
      </c>
      <c r="M132" s="850"/>
      <c r="N132" s="853"/>
      <c r="O132" s="517"/>
      <c r="P132" s="517"/>
      <c r="Q132" s="517"/>
      <c r="R132" s="517"/>
    </row>
    <row r="133" spans="2:18" s="527" customFormat="1" ht="15.75">
      <c r="B133" s="836">
        <v>6</v>
      </c>
      <c r="C133" s="839"/>
      <c r="D133" s="857" t="s">
        <v>26</v>
      </c>
      <c r="E133" s="854" t="str">
        <f>IF(D133="Y",1,IF(D133="T",0,IF(D133="Y/T","Belum diisi","Error")))</f>
        <v>Belum diisi</v>
      </c>
      <c r="F133" s="528">
        <v>1</v>
      </c>
      <c r="G133" s="529"/>
      <c r="H133" s="600" t="str">
        <f t="shared" si="2"/>
        <v>Belum Diisi</v>
      </c>
      <c r="I133" s="590" t="s">
        <v>26</v>
      </c>
      <c r="J133" s="591" t="str">
        <f>IF($D$133="Y/T","Isi Sasaran",IF($E$133=0,0,IF(I133="Y",1,IF(I133="T",0,"Isi Dulu"))))</f>
        <v>Isi Sasaran</v>
      </c>
      <c r="K133" s="590" t="s">
        <v>26</v>
      </c>
      <c r="L133" s="591" t="str">
        <f>IF($D$133="Y/T","Isi Sasaran",IF($E$133=0,0,IF(K133="Y",1,IF(K133="T",0,"Isi Dulu"))))</f>
        <v>Isi Sasaran</v>
      </c>
      <c r="M133" s="848" t="s">
        <v>26</v>
      </c>
      <c r="N133" s="851" t="str">
        <f>IF(M133="Y",1,IF(M133="T",0,IF(M133="Y/T","Belum diisi","Error")))</f>
        <v>Belum diisi</v>
      </c>
      <c r="O133" s="517"/>
      <c r="P133" s="517"/>
      <c r="Q133" s="517"/>
      <c r="R133" s="517"/>
    </row>
    <row r="134" spans="2:18" s="527" customFormat="1" ht="15.75">
      <c r="B134" s="837"/>
      <c r="C134" s="840"/>
      <c r="D134" s="858"/>
      <c r="E134" s="855"/>
      <c r="F134" s="549">
        <v>2</v>
      </c>
      <c r="G134" s="550"/>
      <c r="H134" s="598" t="str">
        <f t="shared" si="2"/>
        <v>Belum Diisi</v>
      </c>
      <c r="I134" s="592" t="s">
        <v>26</v>
      </c>
      <c r="J134" s="593" t="str">
        <f>IF($D$133="Y/T","Isi Sasaran",IF($E$133=0,0,IF(I134="Y",1,IF(I134="T",0,"Isi Dulu"))))</f>
        <v>Isi Sasaran</v>
      </c>
      <c r="K134" s="592" t="s">
        <v>26</v>
      </c>
      <c r="L134" s="593" t="str">
        <f>IF($D$133="Y/T","Isi Sasaran",IF($E$133=0,0,IF(K134="Y",1,IF(K134="T",0,"Isi Dulu"))))</f>
        <v>Isi Sasaran</v>
      </c>
      <c r="M134" s="849"/>
      <c r="N134" s="852"/>
      <c r="O134" s="517"/>
      <c r="P134" s="517"/>
      <c r="Q134" s="517"/>
      <c r="R134" s="517"/>
    </row>
    <row r="135" spans="2:18" s="527" customFormat="1" ht="15.75">
      <c r="B135" s="837"/>
      <c r="C135" s="840"/>
      <c r="D135" s="858"/>
      <c r="E135" s="855"/>
      <c r="F135" s="549">
        <v>3</v>
      </c>
      <c r="G135" s="550"/>
      <c r="H135" s="598" t="str">
        <f t="shared" si="2"/>
        <v>Belum Diisi</v>
      </c>
      <c r="I135" s="592" t="s">
        <v>26</v>
      </c>
      <c r="J135" s="593" t="str">
        <f>IF($D$133="Y/T","Isi Sasaran",IF($E$133=0,0,IF(I135="Y",1,IF(I135="T",0,"Isi Dulu"))))</f>
        <v>Isi Sasaran</v>
      </c>
      <c r="K135" s="592" t="s">
        <v>26</v>
      </c>
      <c r="L135" s="593" t="str">
        <f>IF($D$133="Y/T","Isi Sasaran",IF($E$133=0,0,IF(K135="Y",1,IF(K135="T",0,"Isi Dulu"))))</f>
        <v>Isi Sasaran</v>
      </c>
      <c r="M135" s="849"/>
      <c r="N135" s="852"/>
      <c r="O135" s="517"/>
      <c r="P135" s="517"/>
      <c r="Q135" s="517"/>
      <c r="R135" s="517"/>
    </row>
    <row r="136" spans="2:18" s="527" customFormat="1" ht="15.75">
      <c r="B136" s="837"/>
      <c r="C136" s="840"/>
      <c r="D136" s="858"/>
      <c r="E136" s="855"/>
      <c r="F136" s="549">
        <v>4</v>
      </c>
      <c r="G136" s="550"/>
      <c r="H136" s="598" t="str">
        <f t="shared" si="2"/>
        <v>Belum Diisi</v>
      </c>
      <c r="I136" s="592" t="s">
        <v>26</v>
      </c>
      <c r="J136" s="593" t="str">
        <f>IF($D$133="Y/T","Isi Sasaran",IF($E$133=0,0,IF(I136="Y",1,IF(I136="T",0,"Isi Dulu"))))</f>
        <v>Isi Sasaran</v>
      </c>
      <c r="K136" s="592" t="s">
        <v>26</v>
      </c>
      <c r="L136" s="593" t="str">
        <f>IF($D$133="Y/T","Isi Sasaran",IF($E$133=0,0,IF(K136="Y",1,IF(K136="T",0,"Isi Dulu"))))</f>
        <v>Isi Sasaran</v>
      </c>
      <c r="M136" s="849"/>
      <c r="N136" s="852"/>
      <c r="O136" s="517"/>
      <c r="P136" s="517"/>
      <c r="Q136" s="517"/>
      <c r="R136" s="517"/>
    </row>
    <row r="137" spans="2:18" s="527" customFormat="1" ht="15.75">
      <c r="B137" s="838"/>
      <c r="C137" s="841"/>
      <c r="D137" s="859"/>
      <c r="E137" s="856"/>
      <c r="F137" s="569">
        <v>5</v>
      </c>
      <c r="G137" s="570"/>
      <c r="H137" s="599" t="str">
        <f t="shared" si="2"/>
        <v>Belum Diisi</v>
      </c>
      <c r="I137" s="595" t="s">
        <v>26</v>
      </c>
      <c r="J137" s="596" t="str">
        <f>IF($D$133="Y/T","Isi Sasaran",IF($E$133=0,0,IF(I137="Y",1,IF(I137="T",0,"Isi Dulu"))))</f>
        <v>Isi Sasaran</v>
      </c>
      <c r="K137" s="595" t="s">
        <v>26</v>
      </c>
      <c r="L137" s="596" t="str">
        <f>IF($D$133="Y/T","Isi Sasaran",IF($E$133=0,0,IF(K137="Y",1,IF(K137="T",0,"Isi Dulu"))))</f>
        <v>Isi Sasaran</v>
      </c>
      <c r="M137" s="850"/>
      <c r="N137" s="853"/>
      <c r="O137" s="517"/>
      <c r="P137" s="517"/>
      <c r="Q137" s="517"/>
      <c r="R137" s="517"/>
    </row>
    <row r="138" spans="2:18" s="527" customFormat="1" ht="15.75">
      <c r="B138" s="836">
        <v>7</v>
      </c>
      <c r="C138" s="839"/>
      <c r="D138" s="857" t="s">
        <v>26</v>
      </c>
      <c r="E138" s="854" t="str">
        <f>IF(D138="Y",1,IF(D138="T",0,IF(D138="Y/T","Belum diisi","Error")))</f>
        <v>Belum diisi</v>
      </c>
      <c r="F138" s="528">
        <v>1</v>
      </c>
      <c r="G138" s="529"/>
      <c r="H138" s="600" t="str">
        <f t="shared" si="2"/>
        <v>Belum Diisi</v>
      </c>
      <c r="I138" s="590" t="s">
        <v>26</v>
      </c>
      <c r="J138" s="591" t="str">
        <f>IF($D$138="Y/T","Isi Sasaran",IF($E$138=0,0,IF(I138="Y",1,IF(I138="T",0,"Isi Dulu"))))</f>
        <v>Isi Sasaran</v>
      </c>
      <c r="K138" s="590" t="s">
        <v>26</v>
      </c>
      <c r="L138" s="591" t="str">
        <f>IF($D$138="Y/T","Isi Sasaran",IF($E$138=0,0,IF(K138="Y",1,IF(K138="T",0,"Isi Dulu"))))</f>
        <v>Isi Sasaran</v>
      </c>
      <c r="M138" s="848" t="s">
        <v>26</v>
      </c>
      <c r="N138" s="851" t="str">
        <f>IF(M138="Y",1,IF(M138="T",0,IF(M138="Y/T","Belum diisi","Error")))</f>
        <v>Belum diisi</v>
      </c>
      <c r="O138" s="517"/>
      <c r="P138" s="517"/>
      <c r="Q138" s="517"/>
      <c r="R138" s="517"/>
    </row>
    <row r="139" spans="2:18" s="527" customFormat="1" ht="15.75">
      <c r="B139" s="837"/>
      <c r="C139" s="840"/>
      <c r="D139" s="858"/>
      <c r="E139" s="855"/>
      <c r="F139" s="549">
        <v>2</v>
      </c>
      <c r="G139" s="550"/>
      <c r="H139" s="598" t="str">
        <f t="shared" si="2"/>
        <v>Belum Diisi</v>
      </c>
      <c r="I139" s="592" t="s">
        <v>26</v>
      </c>
      <c r="J139" s="593" t="str">
        <f>IF($D$138="Y/T","Isi Sasaran",IF($E$138=0,0,IF(I139="Y",1,IF(I139="T",0,"Isi Dulu"))))</f>
        <v>Isi Sasaran</v>
      </c>
      <c r="K139" s="592" t="s">
        <v>26</v>
      </c>
      <c r="L139" s="593" t="str">
        <f>IF($D$138="Y/T","Isi Sasaran",IF($E$138=0,0,IF(K139="Y",1,IF(K139="T",0,"Isi Dulu"))))</f>
        <v>Isi Sasaran</v>
      </c>
      <c r="M139" s="849"/>
      <c r="N139" s="852"/>
      <c r="O139" s="517"/>
      <c r="P139" s="517"/>
      <c r="Q139" s="517"/>
      <c r="R139" s="517"/>
    </row>
    <row r="140" spans="2:18" s="527" customFormat="1" ht="15.75">
      <c r="B140" s="837"/>
      <c r="C140" s="840"/>
      <c r="D140" s="858"/>
      <c r="E140" s="855"/>
      <c r="F140" s="549">
        <v>3</v>
      </c>
      <c r="G140" s="550"/>
      <c r="H140" s="598" t="str">
        <f t="shared" si="2"/>
        <v>Belum Diisi</v>
      </c>
      <c r="I140" s="592" t="s">
        <v>26</v>
      </c>
      <c r="J140" s="593" t="str">
        <f>IF($D$138="Y/T","Isi Sasaran",IF($E$138=0,0,IF(I140="Y",1,IF(I140="T",0,"Isi Dulu"))))</f>
        <v>Isi Sasaran</v>
      </c>
      <c r="K140" s="592" t="s">
        <v>26</v>
      </c>
      <c r="L140" s="593" t="str">
        <f>IF($D$138="Y/T","Isi Sasaran",IF($E$138=0,0,IF(K140="Y",1,IF(K140="T",0,"Isi Dulu"))))</f>
        <v>Isi Sasaran</v>
      </c>
      <c r="M140" s="849"/>
      <c r="N140" s="852"/>
      <c r="O140" s="517"/>
      <c r="P140" s="517"/>
      <c r="Q140" s="517"/>
      <c r="R140" s="517"/>
    </row>
    <row r="141" spans="2:18" s="527" customFormat="1" ht="15.75">
      <c r="B141" s="837"/>
      <c r="C141" s="840"/>
      <c r="D141" s="858"/>
      <c r="E141" s="855"/>
      <c r="F141" s="549">
        <v>4</v>
      </c>
      <c r="G141" s="550"/>
      <c r="H141" s="598" t="str">
        <f t="shared" si="2"/>
        <v>Belum Diisi</v>
      </c>
      <c r="I141" s="592" t="s">
        <v>26</v>
      </c>
      <c r="J141" s="593" t="str">
        <f>IF($D$138="Y/T","Isi Sasaran",IF($E$138=0,0,IF(I141="Y",1,IF(I141="T",0,"Isi Dulu"))))</f>
        <v>Isi Sasaran</v>
      </c>
      <c r="K141" s="592" t="s">
        <v>26</v>
      </c>
      <c r="L141" s="593" t="str">
        <f>IF($D$138="Y/T","Isi Sasaran",IF($E$138=0,0,IF(K141="Y",1,IF(K141="T",0,"Isi Dulu"))))</f>
        <v>Isi Sasaran</v>
      </c>
      <c r="M141" s="849"/>
      <c r="N141" s="852"/>
      <c r="O141" s="517"/>
      <c r="P141" s="517"/>
      <c r="Q141" s="517"/>
      <c r="R141" s="517"/>
    </row>
    <row r="142" spans="2:18" s="527" customFormat="1" ht="15.75">
      <c r="B142" s="838"/>
      <c r="C142" s="841"/>
      <c r="D142" s="859"/>
      <c r="E142" s="856"/>
      <c r="F142" s="569">
        <v>5</v>
      </c>
      <c r="G142" s="570"/>
      <c r="H142" s="599" t="str">
        <f t="shared" si="2"/>
        <v>Belum Diisi</v>
      </c>
      <c r="I142" s="595" t="s">
        <v>26</v>
      </c>
      <c r="J142" s="596" t="str">
        <f>IF($D$138="Y/T","Isi Sasaran",IF($E$138=0,0,IF(I142="Y",1,IF(I142="T",0,"Isi Dulu"))))</f>
        <v>Isi Sasaran</v>
      </c>
      <c r="K142" s="595" t="s">
        <v>26</v>
      </c>
      <c r="L142" s="596" t="str">
        <f>IF($D$138="Y/T","Isi Sasaran",IF($E$138=0,0,IF(K142="Y",1,IF(K142="T",0,"Isi Dulu"))))</f>
        <v>Isi Sasaran</v>
      </c>
      <c r="M142" s="850"/>
      <c r="N142" s="853"/>
      <c r="O142" s="517"/>
      <c r="P142" s="517"/>
      <c r="Q142" s="517"/>
      <c r="R142" s="517"/>
    </row>
    <row r="143" spans="2:18" s="527" customFormat="1" ht="15.75">
      <c r="B143" s="836">
        <v>8</v>
      </c>
      <c r="C143" s="839"/>
      <c r="D143" s="857" t="s">
        <v>26</v>
      </c>
      <c r="E143" s="854" t="str">
        <f>IF(D143="Y",1,IF(D143="T",0,IF(D143="Y/T","Belum diisi","Error")))</f>
        <v>Belum diisi</v>
      </c>
      <c r="F143" s="528">
        <v>1</v>
      </c>
      <c r="G143" s="529"/>
      <c r="H143" s="600" t="str">
        <f t="shared" si="2"/>
        <v>Belum Diisi</v>
      </c>
      <c r="I143" s="590" t="s">
        <v>26</v>
      </c>
      <c r="J143" s="591" t="str">
        <f>IF($D$143="Y/T","Isi Sasaran",IF($E$143=0,0,IF(I143="Y",1,IF(I143="T",0,"Isi Dulu"))))</f>
        <v>Isi Sasaran</v>
      </c>
      <c r="K143" s="590" t="s">
        <v>26</v>
      </c>
      <c r="L143" s="591" t="str">
        <f>IF($D$143="Y/T","Isi Sasaran",IF($E$143=0,0,IF(K143="Y",1,IF(K143="T",0,"Isi Dulu"))))</f>
        <v>Isi Sasaran</v>
      </c>
      <c r="M143" s="848" t="s">
        <v>26</v>
      </c>
      <c r="N143" s="851" t="str">
        <f>IF(M143="Y",1,IF(M143="T",0,IF(M143="Y/T","Belum diisi","Error")))</f>
        <v>Belum diisi</v>
      </c>
      <c r="O143" s="517"/>
      <c r="P143" s="517"/>
      <c r="Q143" s="517"/>
      <c r="R143" s="517"/>
    </row>
    <row r="144" spans="2:18" s="527" customFormat="1" ht="15.75">
      <c r="B144" s="837"/>
      <c r="C144" s="840"/>
      <c r="D144" s="858"/>
      <c r="E144" s="855"/>
      <c r="F144" s="549">
        <v>2</v>
      </c>
      <c r="G144" s="550"/>
      <c r="H144" s="598" t="str">
        <f t="shared" si="2"/>
        <v>Belum Diisi</v>
      </c>
      <c r="I144" s="592" t="s">
        <v>26</v>
      </c>
      <c r="J144" s="593" t="str">
        <f>IF($D$143="Y/T","Isi Sasaran",IF($E$143=0,0,IF(I144="Y",1,IF(I144="T",0,"Isi Dulu"))))</f>
        <v>Isi Sasaran</v>
      </c>
      <c r="K144" s="592" t="s">
        <v>26</v>
      </c>
      <c r="L144" s="593" t="str">
        <f>IF($D$143="Y/T","Isi Sasaran",IF($E$143=0,0,IF(K144="Y",1,IF(K144="T",0,"Isi Dulu"))))</f>
        <v>Isi Sasaran</v>
      </c>
      <c r="M144" s="849"/>
      <c r="N144" s="852"/>
      <c r="O144" s="517"/>
      <c r="P144" s="517"/>
      <c r="Q144" s="517"/>
      <c r="R144" s="517"/>
    </row>
    <row r="145" spans="2:18" s="527" customFormat="1" ht="15.75">
      <c r="B145" s="837"/>
      <c r="C145" s="840"/>
      <c r="D145" s="858"/>
      <c r="E145" s="855"/>
      <c r="F145" s="549">
        <v>3</v>
      </c>
      <c r="G145" s="550"/>
      <c r="H145" s="598" t="str">
        <f t="shared" si="2"/>
        <v>Belum Diisi</v>
      </c>
      <c r="I145" s="592" t="s">
        <v>26</v>
      </c>
      <c r="J145" s="593" t="str">
        <f>IF($D$143="Y/T","Isi Sasaran",IF($E$143=0,0,IF(I145="Y",1,IF(I145="T",0,"Isi Dulu"))))</f>
        <v>Isi Sasaran</v>
      </c>
      <c r="K145" s="592" t="s">
        <v>26</v>
      </c>
      <c r="L145" s="593" t="str">
        <f>IF($D$143="Y/T","Isi Sasaran",IF($E$143=0,0,IF(K145="Y",1,IF(K145="T",0,"Isi Dulu"))))</f>
        <v>Isi Sasaran</v>
      </c>
      <c r="M145" s="849"/>
      <c r="N145" s="852"/>
      <c r="O145" s="517"/>
      <c r="P145" s="517"/>
      <c r="Q145" s="517"/>
      <c r="R145" s="517"/>
    </row>
    <row r="146" spans="2:18" s="527" customFormat="1" ht="15.75">
      <c r="B146" s="837"/>
      <c r="C146" s="840"/>
      <c r="D146" s="858"/>
      <c r="E146" s="855"/>
      <c r="F146" s="549">
        <v>4</v>
      </c>
      <c r="G146" s="550"/>
      <c r="H146" s="598" t="str">
        <f t="shared" si="2"/>
        <v>Belum Diisi</v>
      </c>
      <c r="I146" s="592" t="s">
        <v>26</v>
      </c>
      <c r="J146" s="593" t="str">
        <f>IF($D$143="Y/T","Isi Sasaran",IF($E$143=0,0,IF(I146="Y",1,IF(I146="T",0,"Isi Dulu"))))</f>
        <v>Isi Sasaran</v>
      </c>
      <c r="K146" s="592" t="s">
        <v>26</v>
      </c>
      <c r="L146" s="593" t="str">
        <f>IF($D$143="Y/T","Isi Sasaran",IF($E$143=0,0,IF(K146="Y",1,IF(K146="T",0,"Isi Dulu"))))</f>
        <v>Isi Sasaran</v>
      </c>
      <c r="M146" s="849"/>
      <c r="N146" s="852"/>
      <c r="O146" s="517"/>
      <c r="P146" s="517"/>
      <c r="Q146" s="517"/>
      <c r="R146" s="517"/>
    </row>
    <row r="147" spans="2:18" s="527" customFormat="1" ht="15.75">
      <c r="B147" s="838"/>
      <c r="C147" s="841"/>
      <c r="D147" s="859"/>
      <c r="E147" s="856"/>
      <c r="F147" s="569">
        <v>5</v>
      </c>
      <c r="G147" s="570"/>
      <c r="H147" s="599" t="str">
        <f t="shared" si="2"/>
        <v>Belum Diisi</v>
      </c>
      <c r="I147" s="595" t="s">
        <v>26</v>
      </c>
      <c r="J147" s="596" t="str">
        <f>IF($D$143="Y/T","Isi Sasaran",IF($E$143=0,0,IF(I147="Y",1,IF(I147="T",0,"Isi Dulu"))))</f>
        <v>Isi Sasaran</v>
      </c>
      <c r="K147" s="595" t="s">
        <v>26</v>
      </c>
      <c r="L147" s="596" t="str">
        <f>IF($D$143="Y/T","Isi Sasaran",IF($E$143=0,0,IF(K147="Y",1,IF(K147="T",0,"Isi Dulu"))))</f>
        <v>Isi Sasaran</v>
      </c>
      <c r="M147" s="850"/>
      <c r="N147" s="853"/>
      <c r="O147" s="517"/>
      <c r="P147" s="517"/>
      <c r="Q147" s="517"/>
      <c r="R147" s="517"/>
    </row>
    <row r="148" spans="2:18" s="527" customFormat="1" ht="15.75">
      <c r="B148" s="836">
        <v>9</v>
      </c>
      <c r="C148" s="839"/>
      <c r="D148" s="857" t="s">
        <v>26</v>
      </c>
      <c r="E148" s="854" t="str">
        <f>IF(D148="Y",1,IF(D148="T",0,IF(D148="Y/T","Belum diisi","Error")))</f>
        <v>Belum diisi</v>
      </c>
      <c r="F148" s="528">
        <v>1</v>
      </c>
      <c r="G148" s="529"/>
      <c r="H148" s="600" t="str">
        <f t="shared" si="2"/>
        <v>Belum Diisi</v>
      </c>
      <c r="I148" s="590" t="s">
        <v>26</v>
      </c>
      <c r="J148" s="591" t="str">
        <f>IF($D$148="Y/T","Isi Sasaran",IF($E$148=0,0,IF(I148="Y",1,IF(I148="T",0,"Isi Dulu"))))</f>
        <v>Isi Sasaran</v>
      </c>
      <c r="K148" s="590" t="s">
        <v>26</v>
      </c>
      <c r="L148" s="591" t="str">
        <f>IF($D$148="Y/T","Isi Sasaran",IF($E$148=0,0,IF(K148="Y",1,IF(K148="T",0,"Isi Dulu"))))</f>
        <v>Isi Sasaran</v>
      </c>
      <c r="M148" s="848" t="s">
        <v>26</v>
      </c>
      <c r="N148" s="851" t="str">
        <f>IF(M148="Y",1,IF(M148="T",0,IF(M148="Y/T","Belum diisi","Error")))</f>
        <v>Belum diisi</v>
      </c>
      <c r="O148" s="517"/>
      <c r="P148" s="517"/>
      <c r="Q148" s="517"/>
      <c r="R148" s="517"/>
    </row>
    <row r="149" spans="2:18" s="527" customFormat="1" ht="15.75">
      <c r="B149" s="837"/>
      <c r="C149" s="840"/>
      <c r="D149" s="858"/>
      <c r="E149" s="855"/>
      <c r="F149" s="549">
        <v>2</v>
      </c>
      <c r="G149" s="550"/>
      <c r="H149" s="598" t="str">
        <f t="shared" si="2"/>
        <v>Belum Diisi</v>
      </c>
      <c r="I149" s="592" t="s">
        <v>26</v>
      </c>
      <c r="J149" s="593" t="str">
        <f>IF($D$148="Y/T","Isi Sasaran",IF($E$148=0,0,IF(I149="Y",1,IF(I149="T",0,"Isi Dulu"))))</f>
        <v>Isi Sasaran</v>
      </c>
      <c r="K149" s="592" t="s">
        <v>26</v>
      </c>
      <c r="L149" s="593" t="str">
        <f>IF($D$148="Y/T","Isi Sasaran",IF($E$148=0,0,IF(K149="Y",1,IF(K149="T",0,"Isi Dulu"))))</f>
        <v>Isi Sasaran</v>
      </c>
      <c r="M149" s="849"/>
      <c r="N149" s="852"/>
      <c r="O149" s="517"/>
      <c r="P149" s="517"/>
      <c r="Q149" s="517"/>
      <c r="R149" s="517"/>
    </row>
    <row r="150" spans="2:18" s="527" customFormat="1" ht="15.75">
      <c r="B150" s="837"/>
      <c r="C150" s="840"/>
      <c r="D150" s="858"/>
      <c r="E150" s="855"/>
      <c r="F150" s="549">
        <v>3</v>
      </c>
      <c r="G150" s="550"/>
      <c r="H150" s="598" t="str">
        <f t="shared" si="2"/>
        <v>Belum Diisi</v>
      </c>
      <c r="I150" s="592" t="s">
        <v>26</v>
      </c>
      <c r="J150" s="593" t="str">
        <f>IF($D$148="Y/T","Isi Sasaran",IF($E$148=0,0,IF(I150="Y",1,IF(I150="T",0,"Isi Dulu"))))</f>
        <v>Isi Sasaran</v>
      </c>
      <c r="K150" s="592" t="s">
        <v>26</v>
      </c>
      <c r="L150" s="593" t="str">
        <f>IF($D$148="Y/T","Isi Sasaran",IF($E$148=0,0,IF(K150="Y",1,IF(K150="T",0,"Isi Dulu"))))</f>
        <v>Isi Sasaran</v>
      </c>
      <c r="M150" s="849"/>
      <c r="N150" s="852"/>
      <c r="O150" s="517"/>
      <c r="P150" s="517"/>
      <c r="Q150" s="517"/>
      <c r="R150" s="517"/>
    </row>
    <row r="151" spans="2:18" s="527" customFormat="1" ht="15.75">
      <c r="B151" s="837"/>
      <c r="C151" s="840"/>
      <c r="D151" s="858"/>
      <c r="E151" s="855"/>
      <c r="F151" s="549">
        <v>4</v>
      </c>
      <c r="G151" s="550"/>
      <c r="H151" s="598" t="str">
        <f t="shared" si="2"/>
        <v>Belum Diisi</v>
      </c>
      <c r="I151" s="592" t="s">
        <v>26</v>
      </c>
      <c r="J151" s="593" t="str">
        <f>IF($D$148="Y/T","Isi Sasaran",IF($E$148=0,0,IF(I151="Y",1,IF(I151="T",0,"Isi Dulu"))))</f>
        <v>Isi Sasaran</v>
      </c>
      <c r="K151" s="592" t="s">
        <v>26</v>
      </c>
      <c r="L151" s="593" t="str">
        <f>IF($D$148="Y/T","Isi Sasaran",IF($E$148=0,0,IF(K151="Y",1,IF(K151="T",0,"Isi Dulu"))))</f>
        <v>Isi Sasaran</v>
      </c>
      <c r="M151" s="849"/>
      <c r="N151" s="852"/>
      <c r="O151" s="517"/>
      <c r="P151" s="517"/>
      <c r="Q151" s="517"/>
      <c r="R151" s="517"/>
    </row>
    <row r="152" spans="2:18" s="527" customFormat="1" ht="15.75">
      <c r="B152" s="838"/>
      <c r="C152" s="841"/>
      <c r="D152" s="859"/>
      <c r="E152" s="856"/>
      <c r="F152" s="569">
        <v>5</v>
      </c>
      <c r="G152" s="570"/>
      <c r="H152" s="599" t="str">
        <f t="shared" si="2"/>
        <v>Belum Diisi</v>
      </c>
      <c r="I152" s="595" t="s">
        <v>26</v>
      </c>
      <c r="J152" s="596" t="str">
        <f>IF($D$148="Y/T","Isi Sasaran",IF($E$148=0,0,IF(I152="Y",1,IF(I152="T",0,"Isi Dulu"))))</f>
        <v>Isi Sasaran</v>
      </c>
      <c r="K152" s="595" t="s">
        <v>26</v>
      </c>
      <c r="L152" s="596" t="str">
        <f>IF($D$148="Y/T","Isi Sasaran",IF($E$148=0,0,IF(K152="Y",1,IF(K152="T",0,"Isi Dulu"))))</f>
        <v>Isi Sasaran</v>
      </c>
      <c r="M152" s="850"/>
      <c r="N152" s="853"/>
      <c r="O152" s="517"/>
      <c r="P152" s="517"/>
      <c r="Q152" s="517"/>
      <c r="R152" s="517"/>
    </row>
    <row r="153" spans="2:18" s="527" customFormat="1" ht="15.75">
      <c r="B153" s="836">
        <v>10</v>
      </c>
      <c r="C153" s="839"/>
      <c r="D153" s="857" t="s">
        <v>26</v>
      </c>
      <c r="E153" s="854" t="str">
        <f>IF(D153="Y",1,IF(D153="T",0,IF(D153="Y/T","Belum diisi","Error")))</f>
        <v>Belum diisi</v>
      </c>
      <c r="F153" s="528">
        <v>1</v>
      </c>
      <c r="G153" s="529"/>
      <c r="H153" s="600" t="str">
        <f t="shared" si="2"/>
        <v>Belum Diisi</v>
      </c>
      <c r="I153" s="590" t="s">
        <v>26</v>
      </c>
      <c r="J153" s="591" t="str">
        <f>IF($D$153="Y/T","Isi Sasaran",IF($E$153=0,0,IF(I153="Y",1,IF(I153="T",0,"Isi Dulu"))))</f>
        <v>Isi Sasaran</v>
      </c>
      <c r="K153" s="590" t="s">
        <v>26</v>
      </c>
      <c r="L153" s="591" t="str">
        <f>IF($D$153="Y/T","Isi Sasaran",IF($E$153=0,0,IF(K153="Y",1,IF(K153="T",0,"Isi Dulu"))))</f>
        <v>Isi Sasaran</v>
      </c>
      <c r="M153" s="848" t="s">
        <v>26</v>
      </c>
      <c r="N153" s="851" t="str">
        <f>IF(M153="Y",1,IF(M153="T",0,IF(M153="Y/T","Belum diisi","Error")))</f>
        <v>Belum diisi</v>
      </c>
      <c r="O153" s="517"/>
      <c r="P153" s="517"/>
      <c r="Q153" s="517"/>
      <c r="R153" s="517"/>
    </row>
    <row r="154" spans="2:18" s="527" customFormat="1" ht="15.75">
      <c r="B154" s="837"/>
      <c r="C154" s="840"/>
      <c r="D154" s="858"/>
      <c r="E154" s="855"/>
      <c r="F154" s="549">
        <v>2</v>
      </c>
      <c r="G154" s="550"/>
      <c r="H154" s="598" t="str">
        <f t="shared" si="2"/>
        <v>Belum Diisi</v>
      </c>
      <c r="I154" s="592" t="s">
        <v>26</v>
      </c>
      <c r="J154" s="593" t="str">
        <f>IF($D$153="Y/T","Isi Sasaran",IF($E$153=0,0,IF(I154="Y",1,IF(I154="T",0,"Isi Dulu"))))</f>
        <v>Isi Sasaran</v>
      </c>
      <c r="K154" s="592" t="s">
        <v>26</v>
      </c>
      <c r="L154" s="593" t="str">
        <f>IF($D$153="Y/T","Isi Sasaran",IF($E$153=0,0,IF(K154="Y",1,IF(K154="T",0,"Isi Dulu"))))</f>
        <v>Isi Sasaran</v>
      </c>
      <c r="M154" s="849"/>
      <c r="N154" s="852"/>
      <c r="O154" s="517"/>
      <c r="P154" s="517"/>
      <c r="Q154" s="517"/>
      <c r="R154" s="517"/>
    </row>
    <row r="155" spans="2:18" s="527" customFormat="1" ht="15.75">
      <c r="B155" s="837"/>
      <c r="C155" s="840"/>
      <c r="D155" s="858"/>
      <c r="E155" s="855"/>
      <c r="F155" s="549">
        <v>3</v>
      </c>
      <c r="G155" s="550"/>
      <c r="H155" s="598" t="str">
        <f t="shared" si="2"/>
        <v>Belum Diisi</v>
      </c>
      <c r="I155" s="592" t="s">
        <v>26</v>
      </c>
      <c r="J155" s="593" t="str">
        <f>IF($D$153="Y/T","Isi Sasaran",IF($E$153=0,0,IF(I155="Y",1,IF(I155="T",0,"Isi Dulu"))))</f>
        <v>Isi Sasaran</v>
      </c>
      <c r="K155" s="592" t="s">
        <v>26</v>
      </c>
      <c r="L155" s="593" t="str">
        <f>IF($D$153="Y/T","Isi Sasaran",IF($E$153=0,0,IF(K155="Y",1,IF(K155="T",0,"Isi Dulu"))))</f>
        <v>Isi Sasaran</v>
      </c>
      <c r="M155" s="849"/>
      <c r="N155" s="852"/>
      <c r="O155" s="517"/>
      <c r="P155" s="517"/>
      <c r="Q155" s="517"/>
      <c r="R155" s="517"/>
    </row>
    <row r="156" spans="2:18" s="527" customFormat="1" ht="15.75">
      <c r="B156" s="837"/>
      <c r="C156" s="840"/>
      <c r="D156" s="858"/>
      <c r="E156" s="855"/>
      <c r="F156" s="549">
        <v>4</v>
      </c>
      <c r="G156" s="550"/>
      <c r="H156" s="598" t="str">
        <f t="shared" si="2"/>
        <v>Belum Diisi</v>
      </c>
      <c r="I156" s="592" t="s">
        <v>26</v>
      </c>
      <c r="J156" s="593" t="str">
        <f>IF($D$153="Y/T","Isi Sasaran",IF($E$153=0,0,IF(I156="Y",1,IF(I156="T",0,"Isi Dulu"))))</f>
        <v>Isi Sasaran</v>
      </c>
      <c r="K156" s="592" t="s">
        <v>26</v>
      </c>
      <c r="L156" s="593" t="str">
        <f>IF($D$153="Y/T","Isi Sasaran",IF($E$153=0,0,IF(K156="Y",1,IF(K156="T",0,"Isi Dulu"))))</f>
        <v>Isi Sasaran</v>
      </c>
      <c r="M156" s="849"/>
      <c r="N156" s="852"/>
      <c r="O156" s="517"/>
      <c r="P156" s="517"/>
      <c r="Q156" s="517"/>
      <c r="R156" s="517"/>
    </row>
    <row r="157" spans="2:18" s="527" customFormat="1" ht="15.75">
      <c r="B157" s="838"/>
      <c r="C157" s="841"/>
      <c r="D157" s="859"/>
      <c r="E157" s="856"/>
      <c r="F157" s="569">
        <v>5</v>
      </c>
      <c r="G157" s="570"/>
      <c r="H157" s="599" t="str">
        <f t="shared" si="2"/>
        <v>Belum Diisi</v>
      </c>
      <c r="I157" s="595" t="s">
        <v>26</v>
      </c>
      <c r="J157" s="596" t="str">
        <f>IF($D$153="Y/T","Isi Sasaran",IF($E$153=0,0,IF(I157="Y",1,IF(I157="T",0,"Isi Dulu"))))</f>
        <v>Isi Sasaran</v>
      </c>
      <c r="K157" s="595" t="s">
        <v>26</v>
      </c>
      <c r="L157" s="596" t="str">
        <f>IF($D$153="Y/T","Isi Sasaran",IF($E$153=0,0,IF(K157="Y",1,IF(K157="T",0,"Isi Dulu"))))</f>
        <v>Isi Sasaran</v>
      </c>
      <c r="M157" s="850"/>
      <c r="N157" s="853"/>
      <c r="O157" s="517"/>
      <c r="P157" s="517"/>
      <c r="Q157" s="517"/>
      <c r="R157" s="517"/>
    </row>
    <row r="158" spans="2:18" s="527" customFormat="1" ht="15.75">
      <c r="B158" s="836">
        <v>11</v>
      </c>
      <c r="C158" s="839"/>
      <c r="D158" s="857" t="s">
        <v>26</v>
      </c>
      <c r="E158" s="854" t="str">
        <f>IF(D158="Y",1,IF(D158="T",0,IF(D158="Y/T","Belum diisi","Error")))</f>
        <v>Belum diisi</v>
      </c>
      <c r="F158" s="528">
        <v>1</v>
      </c>
      <c r="G158" s="529"/>
      <c r="H158" s="600" t="str">
        <f t="shared" si="2"/>
        <v>Belum Diisi</v>
      </c>
      <c r="I158" s="590" t="s">
        <v>26</v>
      </c>
      <c r="J158" s="591" t="str">
        <f>IF($D$158="Y/T","Isi Sasaran",IF($E$158=0,0,IF(I158="Y",1,IF(I158="T",0,"Isi Dulu"))))</f>
        <v>Isi Sasaran</v>
      </c>
      <c r="K158" s="590" t="s">
        <v>26</v>
      </c>
      <c r="L158" s="591" t="str">
        <f>IF($D$158="Y/T","Isi Sasaran",IF($E$158=0,0,IF(K158="Y",1,IF(K158="T",0,"Isi Dulu"))))</f>
        <v>Isi Sasaran</v>
      </c>
      <c r="M158" s="848" t="s">
        <v>26</v>
      </c>
      <c r="N158" s="851" t="str">
        <f>IF(M158="Y",1,IF(M158="T",0,IF(M158="Y/T","Belum diisi","Error")))</f>
        <v>Belum diisi</v>
      </c>
      <c r="O158" s="517"/>
      <c r="P158" s="517"/>
      <c r="Q158" s="517"/>
      <c r="R158" s="517"/>
    </row>
    <row r="159" spans="2:18" s="527" customFormat="1" ht="15.75">
      <c r="B159" s="837"/>
      <c r="C159" s="840"/>
      <c r="D159" s="858"/>
      <c r="E159" s="855"/>
      <c r="F159" s="549">
        <v>2</v>
      </c>
      <c r="G159" s="550"/>
      <c r="H159" s="598" t="str">
        <f t="shared" si="2"/>
        <v>Belum Diisi</v>
      </c>
      <c r="I159" s="592" t="s">
        <v>26</v>
      </c>
      <c r="J159" s="593" t="str">
        <f>IF($D$158="Y/T","Isi Sasaran",IF($E$158=0,0,IF(I159="Y",1,IF(I159="T",0,"Isi Dulu"))))</f>
        <v>Isi Sasaran</v>
      </c>
      <c r="K159" s="592" t="s">
        <v>26</v>
      </c>
      <c r="L159" s="593" t="str">
        <f>IF($D$158="Y/T","Isi Sasaran",IF($E$158=0,0,IF(K159="Y",1,IF(K159="T",0,"Isi Dulu"))))</f>
        <v>Isi Sasaran</v>
      </c>
      <c r="M159" s="849"/>
      <c r="N159" s="852"/>
      <c r="O159" s="517"/>
      <c r="P159" s="517"/>
      <c r="Q159" s="517"/>
      <c r="R159" s="517"/>
    </row>
    <row r="160" spans="2:18" s="527" customFormat="1" ht="15.75">
      <c r="B160" s="837"/>
      <c r="C160" s="840"/>
      <c r="D160" s="858"/>
      <c r="E160" s="855"/>
      <c r="F160" s="549">
        <v>3</v>
      </c>
      <c r="G160" s="550"/>
      <c r="H160" s="598" t="str">
        <f t="shared" si="2"/>
        <v>Belum Diisi</v>
      </c>
      <c r="I160" s="592" t="s">
        <v>26</v>
      </c>
      <c r="J160" s="593" t="str">
        <f>IF($D$158="Y/T","Isi Sasaran",IF($E$158=0,0,IF(I160="Y",1,IF(I160="T",0,"Isi Dulu"))))</f>
        <v>Isi Sasaran</v>
      </c>
      <c r="K160" s="592" t="s">
        <v>26</v>
      </c>
      <c r="L160" s="593" t="str">
        <f>IF($D$158="Y/T","Isi Sasaran",IF($E$158=0,0,IF(K160="Y",1,IF(K160="T",0,"Isi Dulu"))))</f>
        <v>Isi Sasaran</v>
      </c>
      <c r="M160" s="849"/>
      <c r="N160" s="852"/>
      <c r="O160" s="517"/>
      <c r="P160" s="517"/>
      <c r="Q160" s="517"/>
      <c r="R160" s="517"/>
    </row>
    <row r="161" spans="2:18" s="527" customFormat="1" ht="15.75">
      <c r="B161" s="837"/>
      <c r="C161" s="840"/>
      <c r="D161" s="858"/>
      <c r="E161" s="855"/>
      <c r="F161" s="549">
        <v>4</v>
      </c>
      <c r="G161" s="550"/>
      <c r="H161" s="598" t="str">
        <f t="shared" si="2"/>
        <v>Belum Diisi</v>
      </c>
      <c r="I161" s="592" t="s">
        <v>26</v>
      </c>
      <c r="J161" s="593" t="str">
        <f>IF($D$158="Y/T","Isi Sasaran",IF($E$158=0,0,IF(I161="Y",1,IF(I161="T",0,"Isi Dulu"))))</f>
        <v>Isi Sasaran</v>
      </c>
      <c r="K161" s="592" t="s">
        <v>26</v>
      </c>
      <c r="L161" s="593" t="str">
        <f>IF($D$158="Y/T","Isi Sasaran",IF($E$158=0,0,IF(K161="Y",1,IF(K161="T",0,"Isi Dulu"))))</f>
        <v>Isi Sasaran</v>
      </c>
      <c r="M161" s="849"/>
      <c r="N161" s="852"/>
      <c r="O161" s="517"/>
      <c r="P161" s="517"/>
      <c r="Q161" s="517"/>
      <c r="R161" s="517"/>
    </row>
    <row r="162" spans="2:18" s="527" customFormat="1" ht="15.75">
      <c r="B162" s="838"/>
      <c r="C162" s="841"/>
      <c r="D162" s="859"/>
      <c r="E162" s="856"/>
      <c r="F162" s="569">
        <v>5</v>
      </c>
      <c r="G162" s="570"/>
      <c r="H162" s="599" t="str">
        <f t="shared" si="2"/>
        <v>Belum Diisi</v>
      </c>
      <c r="I162" s="595" t="s">
        <v>26</v>
      </c>
      <c r="J162" s="596" t="str">
        <f>IF($D$158="Y/T","Isi Sasaran",IF($E$158=0,0,IF(I162="Y",1,IF(I162="T",0,"Isi Dulu"))))</f>
        <v>Isi Sasaran</v>
      </c>
      <c r="K162" s="595" t="s">
        <v>26</v>
      </c>
      <c r="L162" s="596" t="str">
        <f>IF($D$158="Y/T","Isi Sasaran",IF($E$158=0,0,IF(K162="Y",1,IF(K162="T",0,"Isi Dulu"))))</f>
        <v>Isi Sasaran</v>
      </c>
      <c r="M162" s="850"/>
      <c r="N162" s="853"/>
      <c r="O162" s="517"/>
      <c r="P162" s="517"/>
      <c r="Q162" s="517"/>
      <c r="R162" s="517"/>
    </row>
    <row r="163" spans="2:18" s="527" customFormat="1" ht="15.75">
      <c r="B163" s="836">
        <v>12</v>
      </c>
      <c r="C163" s="839"/>
      <c r="D163" s="857" t="s">
        <v>26</v>
      </c>
      <c r="E163" s="854" t="str">
        <f>IF(D163="Y",1,IF(D163="T",0,IF(D163="Y/T","Belum diisi","Error")))</f>
        <v>Belum diisi</v>
      </c>
      <c r="F163" s="528">
        <v>1</v>
      </c>
      <c r="G163" s="529"/>
      <c r="H163" s="600" t="str">
        <f t="shared" si="2"/>
        <v>Belum Diisi</v>
      </c>
      <c r="I163" s="590" t="s">
        <v>26</v>
      </c>
      <c r="J163" s="591" t="str">
        <f>IF($D$163="Y/T","Isi Sasaran",IF($E$163=0,0,IF(I163="Y",1,IF(I163="T",0,"Isi Dulu"))))</f>
        <v>Isi Sasaran</v>
      </c>
      <c r="K163" s="590" t="s">
        <v>26</v>
      </c>
      <c r="L163" s="591" t="str">
        <f>IF($D$163="Y/T","Isi Sasaran",IF($E$163=0,0,IF(K163="Y",1,IF(K163="T",0,"Isi Dulu"))))</f>
        <v>Isi Sasaran</v>
      </c>
      <c r="M163" s="848" t="s">
        <v>26</v>
      </c>
      <c r="N163" s="851" t="str">
        <f>IF(M163="Y",1,IF(M163="T",0,IF(M163="Y/T","Belum diisi","Error")))</f>
        <v>Belum diisi</v>
      </c>
      <c r="O163" s="517"/>
      <c r="P163" s="517"/>
      <c r="Q163" s="517"/>
      <c r="R163" s="517"/>
    </row>
    <row r="164" spans="2:18" s="527" customFormat="1" ht="15.75">
      <c r="B164" s="837"/>
      <c r="C164" s="840"/>
      <c r="D164" s="858"/>
      <c r="E164" s="855"/>
      <c r="F164" s="549">
        <v>2</v>
      </c>
      <c r="G164" s="550"/>
      <c r="H164" s="598" t="str">
        <f t="shared" si="2"/>
        <v>Belum Diisi</v>
      </c>
      <c r="I164" s="592" t="s">
        <v>26</v>
      </c>
      <c r="J164" s="593" t="str">
        <f>IF($D$163="Y/T","Isi Sasaran",IF($E$163=0,0,IF(I164="Y",1,IF(I164="T",0,"Isi Dulu"))))</f>
        <v>Isi Sasaran</v>
      </c>
      <c r="K164" s="592" t="s">
        <v>26</v>
      </c>
      <c r="L164" s="593" t="str">
        <f>IF($D$163="Y/T","Isi Sasaran",IF($E$163=0,0,IF(K164="Y",1,IF(K164="T",0,"Isi Dulu"))))</f>
        <v>Isi Sasaran</v>
      </c>
      <c r="M164" s="849"/>
      <c r="N164" s="852"/>
      <c r="O164" s="517"/>
      <c r="P164" s="517"/>
      <c r="Q164" s="517"/>
      <c r="R164" s="517"/>
    </row>
    <row r="165" spans="2:18" s="527" customFormat="1" ht="15.75">
      <c r="B165" s="837"/>
      <c r="C165" s="840"/>
      <c r="D165" s="858"/>
      <c r="E165" s="855"/>
      <c r="F165" s="549">
        <v>3</v>
      </c>
      <c r="G165" s="550"/>
      <c r="H165" s="598" t="str">
        <f t="shared" si="2"/>
        <v>Belum Diisi</v>
      </c>
      <c r="I165" s="592" t="s">
        <v>26</v>
      </c>
      <c r="J165" s="593" t="str">
        <f>IF($D$163="Y/T","Isi Sasaran",IF($E$163=0,0,IF(I165="Y",1,IF(I165="T",0,"Isi Dulu"))))</f>
        <v>Isi Sasaran</v>
      </c>
      <c r="K165" s="592" t="s">
        <v>26</v>
      </c>
      <c r="L165" s="593" t="str">
        <f>IF($D$163="Y/T","Isi Sasaran",IF($E$163=0,0,IF(K165="Y",1,IF(K165="T",0,"Isi Dulu"))))</f>
        <v>Isi Sasaran</v>
      </c>
      <c r="M165" s="849"/>
      <c r="N165" s="852"/>
      <c r="O165" s="517"/>
      <c r="P165" s="517"/>
      <c r="Q165" s="517"/>
      <c r="R165" s="517"/>
    </row>
    <row r="166" spans="2:18" s="527" customFormat="1" ht="15.75">
      <c r="B166" s="837"/>
      <c r="C166" s="840"/>
      <c r="D166" s="858"/>
      <c r="E166" s="855"/>
      <c r="F166" s="549">
        <v>4</v>
      </c>
      <c r="G166" s="550"/>
      <c r="H166" s="598" t="str">
        <f t="shared" si="2"/>
        <v>Belum Diisi</v>
      </c>
      <c r="I166" s="592" t="s">
        <v>26</v>
      </c>
      <c r="J166" s="593" t="str">
        <f>IF($D$163="Y/T","Isi Sasaran",IF($E$163=0,0,IF(I166="Y",1,IF(I166="T",0,"Isi Dulu"))))</f>
        <v>Isi Sasaran</v>
      </c>
      <c r="K166" s="592" t="s">
        <v>26</v>
      </c>
      <c r="L166" s="593" t="str">
        <f>IF($D$163="Y/T","Isi Sasaran",IF($E$163=0,0,IF(K166="Y",1,IF(K166="T",0,"Isi Dulu"))))</f>
        <v>Isi Sasaran</v>
      </c>
      <c r="M166" s="849"/>
      <c r="N166" s="852"/>
      <c r="O166" s="517"/>
      <c r="P166" s="517"/>
      <c r="Q166" s="517"/>
      <c r="R166" s="517"/>
    </row>
    <row r="167" spans="2:18" s="527" customFormat="1" ht="15.75">
      <c r="B167" s="838"/>
      <c r="C167" s="841"/>
      <c r="D167" s="859"/>
      <c r="E167" s="856"/>
      <c r="F167" s="569">
        <v>5</v>
      </c>
      <c r="G167" s="570"/>
      <c r="H167" s="599" t="str">
        <f t="shared" si="2"/>
        <v>Belum Diisi</v>
      </c>
      <c r="I167" s="595" t="s">
        <v>26</v>
      </c>
      <c r="J167" s="596" t="str">
        <f>IF($D$163="Y/T","Isi Sasaran",IF($E$163=0,0,IF(I167="Y",1,IF(I167="T",0,"Isi Dulu"))))</f>
        <v>Isi Sasaran</v>
      </c>
      <c r="K167" s="595" t="s">
        <v>26</v>
      </c>
      <c r="L167" s="596" t="str">
        <f>IF($D$163="Y/T","Isi Sasaran",IF($E$163=0,0,IF(K167="Y",1,IF(K167="T",0,"Isi Dulu"))))</f>
        <v>Isi Sasaran</v>
      </c>
      <c r="M167" s="850"/>
      <c r="N167" s="853"/>
      <c r="O167" s="517"/>
      <c r="P167" s="517"/>
      <c r="Q167" s="517"/>
      <c r="R167" s="517"/>
    </row>
    <row r="168" spans="2:18" s="527" customFormat="1" ht="15.75">
      <c r="B168" s="836">
        <v>13</v>
      </c>
      <c r="C168" s="839"/>
      <c r="D168" s="857" t="s">
        <v>26</v>
      </c>
      <c r="E168" s="854" t="str">
        <f>IF(D168="Y",1,IF(D168="T",0,IF(D168="Y/T","Belum diisi","Error")))</f>
        <v>Belum diisi</v>
      </c>
      <c r="F168" s="528">
        <v>1</v>
      </c>
      <c r="G168" s="529"/>
      <c r="H168" s="600" t="str">
        <f t="shared" si="2"/>
        <v>Belum Diisi</v>
      </c>
      <c r="I168" s="590" t="s">
        <v>26</v>
      </c>
      <c r="J168" s="591" t="str">
        <f>IF($D$168="Y/T","Isi Sasaran",IF($E$168=0,0,IF(I168="Y",1,IF(I168="T",0,"Isi Dulu"))))</f>
        <v>Isi Sasaran</v>
      </c>
      <c r="K168" s="590" t="s">
        <v>26</v>
      </c>
      <c r="L168" s="591" t="str">
        <f>IF($D$168="Y/T","Isi Sasaran",IF($E$168=0,0,IF(K168="Y",1,IF(K168="T",0,"Isi Dulu"))))</f>
        <v>Isi Sasaran</v>
      </c>
      <c r="M168" s="848" t="s">
        <v>26</v>
      </c>
      <c r="N168" s="851" t="str">
        <f>IF(M168="Y",1,IF(M168="T",0,IF(M168="Y/T","Belum diisi","Error")))</f>
        <v>Belum diisi</v>
      </c>
      <c r="O168" s="517"/>
      <c r="P168" s="517"/>
      <c r="Q168" s="517"/>
      <c r="R168" s="517"/>
    </row>
    <row r="169" spans="2:18" s="527" customFormat="1" ht="15.75">
      <c r="B169" s="837"/>
      <c r="C169" s="840"/>
      <c r="D169" s="858"/>
      <c r="E169" s="855"/>
      <c r="F169" s="549">
        <v>2</v>
      </c>
      <c r="G169" s="550"/>
      <c r="H169" s="598" t="str">
        <f t="shared" si="2"/>
        <v>Belum Diisi</v>
      </c>
      <c r="I169" s="592" t="s">
        <v>26</v>
      </c>
      <c r="J169" s="593" t="str">
        <f>IF($D$168="Y/T","Isi Sasaran",IF($E$168=0,0,IF(I169="Y",1,IF(I169="T",0,"Isi Dulu"))))</f>
        <v>Isi Sasaran</v>
      </c>
      <c r="K169" s="592" t="s">
        <v>26</v>
      </c>
      <c r="L169" s="593" t="str">
        <f>IF($D$168="Y/T","Isi Sasaran",IF($E$168=0,0,IF(K169="Y",1,IF(K169="T",0,"Isi Dulu"))))</f>
        <v>Isi Sasaran</v>
      </c>
      <c r="M169" s="849"/>
      <c r="N169" s="852"/>
      <c r="O169" s="517"/>
      <c r="P169" s="517"/>
      <c r="Q169" s="517"/>
      <c r="R169" s="517"/>
    </row>
    <row r="170" spans="2:18" s="527" customFormat="1" ht="15.75">
      <c r="B170" s="837"/>
      <c r="C170" s="840"/>
      <c r="D170" s="858"/>
      <c r="E170" s="855"/>
      <c r="F170" s="549">
        <v>3</v>
      </c>
      <c r="G170" s="550"/>
      <c r="H170" s="598" t="str">
        <f t="shared" si="2"/>
        <v>Belum Diisi</v>
      </c>
      <c r="I170" s="592" t="s">
        <v>26</v>
      </c>
      <c r="J170" s="593" t="str">
        <f>IF($D$168="Y/T","Isi Sasaran",IF($E$168=0,0,IF(I170="Y",1,IF(I170="T",0,"Isi Dulu"))))</f>
        <v>Isi Sasaran</v>
      </c>
      <c r="K170" s="592" t="s">
        <v>26</v>
      </c>
      <c r="L170" s="593" t="str">
        <f>IF($D$168="Y/T","Isi Sasaran",IF($E$168=0,0,IF(K170="Y",1,IF(K170="T",0,"Isi Dulu"))))</f>
        <v>Isi Sasaran</v>
      </c>
      <c r="M170" s="849"/>
      <c r="N170" s="852"/>
      <c r="O170" s="517"/>
      <c r="P170" s="517"/>
      <c r="Q170" s="517"/>
      <c r="R170" s="517"/>
    </row>
    <row r="171" spans="2:18" s="527" customFormat="1" ht="15.75">
      <c r="B171" s="837"/>
      <c r="C171" s="840"/>
      <c r="D171" s="858"/>
      <c r="E171" s="855"/>
      <c r="F171" s="549">
        <v>4</v>
      </c>
      <c r="G171" s="550"/>
      <c r="H171" s="598" t="str">
        <f t="shared" si="2"/>
        <v>Belum Diisi</v>
      </c>
      <c r="I171" s="592" t="s">
        <v>26</v>
      </c>
      <c r="J171" s="593" t="str">
        <f>IF($D$168="Y/T","Isi Sasaran",IF($E$168=0,0,IF(I171="Y",1,IF(I171="T",0,"Isi Dulu"))))</f>
        <v>Isi Sasaran</v>
      </c>
      <c r="K171" s="592" t="s">
        <v>26</v>
      </c>
      <c r="L171" s="593" t="str">
        <f>IF($D$168="Y/T","Isi Sasaran",IF($E$168=0,0,IF(K171="Y",1,IF(K171="T",0,"Isi Dulu"))))</f>
        <v>Isi Sasaran</v>
      </c>
      <c r="M171" s="849"/>
      <c r="N171" s="852"/>
      <c r="O171" s="517"/>
      <c r="P171" s="517"/>
      <c r="Q171" s="517"/>
      <c r="R171" s="517"/>
    </row>
    <row r="172" spans="2:18" s="527" customFormat="1" ht="15.75">
      <c r="B172" s="838"/>
      <c r="C172" s="841"/>
      <c r="D172" s="859"/>
      <c r="E172" s="856"/>
      <c r="F172" s="569">
        <v>5</v>
      </c>
      <c r="G172" s="570"/>
      <c r="H172" s="599" t="str">
        <f t="shared" ref="H172:H207" si="3">IF(OR(J172="Isi Dulu",L172="Isi Dulu",J172="Isi Sasaran",L172="Isi Sasaran"),"Belum Diisi",IF(SUM(J172,L172)=2,1,IF(SUM(J172,L172)=1,0,IF(SUM(J172,L172)=0,0,"Error"))))</f>
        <v>Belum Diisi</v>
      </c>
      <c r="I172" s="595" t="s">
        <v>26</v>
      </c>
      <c r="J172" s="596" t="str">
        <f>IF($D$168="Y/T","Isi Sasaran",IF($E$168=0,0,IF(I172="Y",1,IF(I172="T",0,"Isi Dulu"))))</f>
        <v>Isi Sasaran</v>
      </c>
      <c r="K172" s="595" t="s">
        <v>26</v>
      </c>
      <c r="L172" s="596" t="str">
        <f>IF($D$168="Y/T","Isi Sasaran",IF($E$168=0,0,IF(K172="Y",1,IF(K172="T",0,"Isi Dulu"))))</f>
        <v>Isi Sasaran</v>
      </c>
      <c r="M172" s="850"/>
      <c r="N172" s="853"/>
      <c r="O172" s="517"/>
      <c r="P172" s="517"/>
      <c r="Q172" s="517"/>
      <c r="R172" s="517"/>
    </row>
    <row r="173" spans="2:18" s="527" customFormat="1" ht="15.75">
      <c r="B173" s="836">
        <v>14</v>
      </c>
      <c r="C173" s="839"/>
      <c r="D173" s="857" t="s">
        <v>26</v>
      </c>
      <c r="E173" s="854" t="str">
        <f>IF(D173="Y",1,IF(D173="T",0,IF(D173="Y/T","Belum diisi","Error")))</f>
        <v>Belum diisi</v>
      </c>
      <c r="F173" s="528">
        <v>1</v>
      </c>
      <c r="G173" s="529"/>
      <c r="H173" s="600" t="str">
        <f t="shared" si="3"/>
        <v>Belum Diisi</v>
      </c>
      <c r="I173" s="590" t="s">
        <v>26</v>
      </c>
      <c r="J173" s="591" t="str">
        <f>IF($D$173="Y/T","Isi Sasaran",IF($E$173=0,0,IF(I173="Y",1,IF(I173="T",0,"Isi Dulu"))))</f>
        <v>Isi Sasaran</v>
      </c>
      <c r="K173" s="590" t="s">
        <v>26</v>
      </c>
      <c r="L173" s="591" t="str">
        <f>IF($D$173="Y/T","Isi Sasaran",IF($E$173=0,0,IF(K173="Y",1,IF(K173="T",0,"Isi Dulu"))))</f>
        <v>Isi Sasaran</v>
      </c>
      <c r="M173" s="848" t="s">
        <v>26</v>
      </c>
      <c r="N173" s="851" t="str">
        <f>IF(M173="Y",1,IF(M173="T",0,IF(M173="Y/T","Belum diisi","Error")))</f>
        <v>Belum diisi</v>
      </c>
      <c r="O173" s="517"/>
      <c r="P173" s="517"/>
      <c r="Q173" s="517"/>
      <c r="R173" s="517"/>
    </row>
    <row r="174" spans="2:18" s="527" customFormat="1" ht="15.75">
      <c r="B174" s="837"/>
      <c r="C174" s="840"/>
      <c r="D174" s="858"/>
      <c r="E174" s="855"/>
      <c r="F174" s="549">
        <v>2</v>
      </c>
      <c r="G174" s="550"/>
      <c r="H174" s="598" t="str">
        <f t="shared" si="3"/>
        <v>Belum Diisi</v>
      </c>
      <c r="I174" s="592" t="s">
        <v>26</v>
      </c>
      <c r="J174" s="593" t="str">
        <f>IF($D$173="Y/T","Isi Sasaran",IF($E$173=0,0,IF(I174="Y",1,IF(I174="T",0,"Isi Dulu"))))</f>
        <v>Isi Sasaran</v>
      </c>
      <c r="K174" s="592" t="s">
        <v>26</v>
      </c>
      <c r="L174" s="593" t="str">
        <f>IF($D$173="Y/T","Isi Sasaran",IF($E$173=0,0,IF(K174="Y",1,IF(K174="T",0,"Isi Dulu"))))</f>
        <v>Isi Sasaran</v>
      </c>
      <c r="M174" s="849"/>
      <c r="N174" s="852"/>
      <c r="O174" s="517"/>
      <c r="P174" s="517"/>
      <c r="Q174" s="517"/>
      <c r="R174" s="517"/>
    </row>
    <row r="175" spans="2:18" s="527" customFormat="1" ht="15.75">
      <c r="B175" s="837"/>
      <c r="C175" s="840"/>
      <c r="D175" s="858"/>
      <c r="E175" s="855"/>
      <c r="F175" s="549">
        <v>3</v>
      </c>
      <c r="G175" s="550"/>
      <c r="H175" s="598" t="str">
        <f t="shared" si="3"/>
        <v>Belum Diisi</v>
      </c>
      <c r="I175" s="592" t="s">
        <v>26</v>
      </c>
      <c r="J175" s="593" t="str">
        <f>IF($D$173="Y/T","Isi Sasaran",IF($E$173=0,0,IF(I175="Y",1,IF(I175="T",0,"Isi Dulu"))))</f>
        <v>Isi Sasaran</v>
      </c>
      <c r="K175" s="592" t="s">
        <v>26</v>
      </c>
      <c r="L175" s="593" t="str">
        <f>IF($D$173="Y/T","Isi Sasaran",IF($E$173=0,0,IF(K175="Y",1,IF(K175="T",0,"Isi Dulu"))))</f>
        <v>Isi Sasaran</v>
      </c>
      <c r="M175" s="849"/>
      <c r="N175" s="852"/>
      <c r="O175" s="517"/>
      <c r="P175" s="517"/>
      <c r="Q175" s="517"/>
      <c r="R175" s="517"/>
    </row>
    <row r="176" spans="2:18" s="527" customFormat="1" ht="15.75">
      <c r="B176" s="837"/>
      <c r="C176" s="840"/>
      <c r="D176" s="858"/>
      <c r="E176" s="855"/>
      <c r="F176" s="549">
        <v>4</v>
      </c>
      <c r="G176" s="550"/>
      <c r="H176" s="598" t="str">
        <f t="shared" si="3"/>
        <v>Belum Diisi</v>
      </c>
      <c r="I176" s="592" t="s">
        <v>26</v>
      </c>
      <c r="J176" s="593" t="str">
        <f>IF($D$173="Y/T","Isi Sasaran",IF($E$173=0,0,IF(I176="Y",1,IF(I176="T",0,"Isi Dulu"))))</f>
        <v>Isi Sasaran</v>
      </c>
      <c r="K176" s="592" t="s">
        <v>26</v>
      </c>
      <c r="L176" s="593" t="str">
        <f>IF($D$173="Y/T","Isi Sasaran",IF($E$173=0,0,IF(K176="Y",1,IF(K176="T",0,"Isi Dulu"))))</f>
        <v>Isi Sasaran</v>
      </c>
      <c r="M176" s="849"/>
      <c r="N176" s="852"/>
      <c r="O176" s="517"/>
      <c r="P176" s="517"/>
      <c r="Q176" s="517"/>
      <c r="R176" s="517"/>
    </row>
    <row r="177" spans="2:18" s="527" customFormat="1" ht="15.75">
      <c r="B177" s="838"/>
      <c r="C177" s="841"/>
      <c r="D177" s="859"/>
      <c r="E177" s="856"/>
      <c r="F177" s="569">
        <v>5</v>
      </c>
      <c r="G177" s="570"/>
      <c r="H177" s="599" t="str">
        <f t="shared" si="3"/>
        <v>Belum Diisi</v>
      </c>
      <c r="I177" s="595" t="s">
        <v>26</v>
      </c>
      <c r="J177" s="596" t="str">
        <f>IF($D$173="Y/T","Isi Sasaran",IF($E$173=0,0,IF(I177="Y",1,IF(I177="T",0,"Isi Dulu"))))</f>
        <v>Isi Sasaran</v>
      </c>
      <c r="K177" s="595" t="s">
        <v>26</v>
      </c>
      <c r="L177" s="596" t="str">
        <f>IF($D$173="Y/T","Isi Sasaran",IF($E$173=0,0,IF(K177="Y",1,IF(K177="T",0,"Isi Dulu"))))</f>
        <v>Isi Sasaran</v>
      </c>
      <c r="M177" s="850"/>
      <c r="N177" s="853"/>
      <c r="O177" s="517"/>
      <c r="P177" s="517"/>
      <c r="Q177" s="517"/>
      <c r="R177" s="517"/>
    </row>
    <row r="178" spans="2:18" s="527" customFormat="1" ht="15.75">
      <c r="B178" s="836">
        <v>15</v>
      </c>
      <c r="C178" s="839"/>
      <c r="D178" s="857" t="s">
        <v>26</v>
      </c>
      <c r="E178" s="854" t="str">
        <f>IF(D178="Y",1,IF(D178="T",0,IF(D178="Y/T","Belum diisi","Error")))</f>
        <v>Belum diisi</v>
      </c>
      <c r="F178" s="528">
        <v>1</v>
      </c>
      <c r="G178" s="529"/>
      <c r="H178" s="600" t="str">
        <f t="shared" si="3"/>
        <v>Belum Diisi</v>
      </c>
      <c r="I178" s="590" t="s">
        <v>26</v>
      </c>
      <c r="J178" s="591" t="str">
        <f>IF($D$178="Y/T","Isi Sasaran",IF($E$178=0,0,IF(I178="Y",1,IF(I178="T",0,"Isi Dulu"))))</f>
        <v>Isi Sasaran</v>
      </c>
      <c r="K178" s="590" t="s">
        <v>26</v>
      </c>
      <c r="L178" s="591" t="str">
        <f>IF($D$178="Y/T","Isi Sasaran",IF($E$178=0,0,IF(K178="Y",1,IF(K178="T",0,"Isi Dulu"))))</f>
        <v>Isi Sasaran</v>
      </c>
      <c r="M178" s="848" t="s">
        <v>26</v>
      </c>
      <c r="N178" s="851" t="str">
        <f>IF(M178="Y",1,IF(M178="T",0,IF(M178="Y/T","Belum diisi","Error")))</f>
        <v>Belum diisi</v>
      </c>
      <c r="O178" s="517"/>
      <c r="P178" s="517"/>
      <c r="Q178" s="517"/>
      <c r="R178" s="517"/>
    </row>
    <row r="179" spans="2:18" s="527" customFormat="1" ht="15.75">
      <c r="B179" s="837"/>
      <c r="C179" s="840"/>
      <c r="D179" s="858"/>
      <c r="E179" s="855"/>
      <c r="F179" s="549">
        <v>2</v>
      </c>
      <c r="G179" s="550"/>
      <c r="H179" s="598" t="str">
        <f t="shared" si="3"/>
        <v>Belum Diisi</v>
      </c>
      <c r="I179" s="592" t="s">
        <v>26</v>
      </c>
      <c r="J179" s="593" t="str">
        <f>IF($D$178="Y/T","Isi Sasaran",IF($E$178=0,0,IF(I179="Y",1,IF(I179="T",0,"Isi Dulu"))))</f>
        <v>Isi Sasaran</v>
      </c>
      <c r="K179" s="592" t="s">
        <v>26</v>
      </c>
      <c r="L179" s="593" t="str">
        <f>IF($D$178="Y/T","Isi Sasaran",IF($E$178=0,0,IF(K179="Y",1,IF(K179="T",0,"Isi Dulu"))))</f>
        <v>Isi Sasaran</v>
      </c>
      <c r="M179" s="849"/>
      <c r="N179" s="852"/>
      <c r="O179" s="517"/>
      <c r="P179" s="517"/>
      <c r="Q179" s="517"/>
      <c r="R179" s="517"/>
    </row>
    <row r="180" spans="2:18" s="527" customFormat="1" ht="15.75">
      <c r="B180" s="837"/>
      <c r="C180" s="840"/>
      <c r="D180" s="858"/>
      <c r="E180" s="855"/>
      <c r="F180" s="549">
        <v>3</v>
      </c>
      <c r="G180" s="550"/>
      <c r="H180" s="598" t="str">
        <f t="shared" si="3"/>
        <v>Belum Diisi</v>
      </c>
      <c r="I180" s="592" t="s">
        <v>26</v>
      </c>
      <c r="J180" s="593" t="str">
        <f>IF($D$178="Y/T","Isi Sasaran",IF($E$178=0,0,IF(I180="Y",1,IF(I180="T",0,"Isi Dulu"))))</f>
        <v>Isi Sasaran</v>
      </c>
      <c r="K180" s="592" t="s">
        <v>26</v>
      </c>
      <c r="L180" s="593" t="str">
        <f>IF($D$178="Y/T","Isi Sasaran",IF($E$178=0,0,IF(K180="Y",1,IF(K180="T",0,"Isi Dulu"))))</f>
        <v>Isi Sasaran</v>
      </c>
      <c r="M180" s="849"/>
      <c r="N180" s="852"/>
      <c r="O180" s="517"/>
      <c r="P180" s="517"/>
      <c r="Q180" s="517"/>
      <c r="R180" s="517"/>
    </row>
    <row r="181" spans="2:18" s="527" customFormat="1" ht="15.75">
      <c r="B181" s="837"/>
      <c r="C181" s="840"/>
      <c r="D181" s="858"/>
      <c r="E181" s="855"/>
      <c r="F181" s="549">
        <v>4</v>
      </c>
      <c r="G181" s="550"/>
      <c r="H181" s="598" t="str">
        <f t="shared" si="3"/>
        <v>Belum Diisi</v>
      </c>
      <c r="I181" s="592" t="s">
        <v>26</v>
      </c>
      <c r="J181" s="593" t="str">
        <f>IF($D$178="Y/T","Isi Sasaran",IF($E$178=0,0,IF(I181="Y",1,IF(I181="T",0,"Isi Dulu"))))</f>
        <v>Isi Sasaran</v>
      </c>
      <c r="K181" s="592" t="s">
        <v>26</v>
      </c>
      <c r="L181" s="593" t="str">
        <f>IF($D$178="Y/T","Isi Sasaran",IF($E$178=0,0,IF(K181="Y",1,IF(K181="T",0,"Isi Dulu"))))</f>
        <v>Isi Sasaran</v>
      </c>
      <c r="M181" s="849"/>
      <c r="N181" s="852"/>
      <c r="O181" s="517"/>
      <c r="P181" s="517"/>
      <c r="Q181" s="517"/>
      <c r="R181" s="517"/>
    </row>
    <row r="182" spans="2:18" s="527" customFormat="1" ht="15.75">
      <c r="B182" s="838"/>
      <c r="C182" s="841"/>
      <c r="D182" s="859"/>
      <c r="E182" s="856"/>
      <c r="F182" s="569">
        <v>5</v>
      </c>
      <c r="G182" s="570"/>
      <c r="H182" s="599" t="str">
        <f t="shared" si="3"/>
        <v>Belum Diisi</v>
      </c>
      <c r="I182" s="595" t="s">
        <v>26</v>
      </c>
      <c r="J182" s="596" t="str">
        <f>IF($D$178="Y/T","Isi Sasaran",IF($E$178=0,0,IF(I182="Y",1,IF(I182="T",0,"Isi Dulu"))))</f>
        <v>Isi Sasaran</v>
      </c>
      <c r="K182" s="595" t="s">
        <v>26</v>
      </c>
      <c r="L182" s="596" t="str">
        <f>IF($D$178="Y/T","Isi Sasaran",IF($E$178=0,0,IF(K182="Y",1,IF(K182="T",0,"Isi Dulu"))))</f>
        <v>Isi Sasaran</v>
      </c>
      <c r="M182" s="850"/>
      <c r="N182" s="853"/>
      <c r="O182" s="517"/>
      <c r="P182" s="517"/>
      <c r="Q182" s="517"/>
      <c r="R182" s="517"/>
    </row>
    <row r="183" spans="2:18" s="527" customFormat="1" ht="15.75">
      <c r="B183" s="836">
        <v>16</v>
      </c>
      <c r="C183" s="839"/>
      <c r="D183" s="857" t="s">
        <v>26</v>
      </c>
      <c r="E183" s="854" t="str">
        <f>IF(D183="Y",1,IF(D183="T",0,IF(D183="Y/T","Belum diisi","Error")))</f>
        <v>Belum diisi</v>
      </c>
      <c r="F183" s="528">
        <v>1</v>
      </c>
      <c r="G183" s="529"/>
      <c r="H183" s="600" t="str">
        <f t="shared" si="3"/>
        <v>Belum Diisi</v>
      </c>
      <c r="I183" s="590" t="s">
        <v>26</v>
      </c>
      <c r="J183" s="591" t="str">
        <f>IF($D$183="Y/T","Isi Sasaran",IF($E$183=0,0,IF(I183="Y",1,IF(I183="T",0,"Isi Dulu"))))</f>
        <v>Isi Sasaran</v>
      </c>
      <c r="K183" s="590" t="s">
        <v>26</v>
      </c>
      <c r="L183" s="591" t="str">
        <f>IF($D$183="Y/T","Isi Sasaran",IF($E$183=0,0,IF(K183="Y",1,IF(K183="T",0,"Isi Dulu"))))</f>
        <v>Isi Sasaran</v>
      </c>
      <c r="M183" s="848" t="s">
        <v>26</v>
      </c>
      <c r="N183" s="851" t="str">
        <f>IF(M183="Y",1,IF(M183="T",0,IF(M183="Y/T","Belum diisi","Error")))</f>
        <v>Belum diisi</v>
      </c>
      <c r="O183" s="517"/>
      <c r="P183" s="517"/>
      <c r="Q183" s="517"/>
      <c r="R183" s="517"/>
    </row>
    <row r="184" spans="2:18" s="527" customFormat="1" ht="15.75">
      <c r="B184" s="837"/>
      <c r="C184" s="840"/>
      <c r="D184" s="858"/>
      <c r="E184" s="855"/>
      <c r="F184" s="549">
        <v>2</v>
      </c>
      <c r="G184" s="550"/>
      <c r="H184" s="598" t="str">
        <f t="shared" si="3"/>
        <v>Belum Diisi</v>
      </c>
      <c r="I184" s="592" t="s">
        <v>26</v>
      </c>
      <c r="J184" s="593" t="str">
        <f>IF($D$183="Y/T","Isi Sasaran",IF($E$183=0,0,IF(I184="Y",1,IF(I184="T",0,"Isi Dulu"))))</f>
        <v>Isi Sasaran</v>
      </c>
      <c r="K184" s="592" t="s">
        <v>26</v>
      </c>
      <c r="L184" s="593" t="str">
        <f>IF($D$183="Y/T","Isi Sasaran",IF($E$183=0,0,IF(K184="Y",1,IF(K184="T",0,"Isi Dulu"))))</f>
        <v>Isi Sasaran</v>
      </c>
      <c r="M184" s="849"/>
      <c r="N184" s="852"/>
      <c r="O184" s="517"/>
      <c r="P184" s="517"/>
      <c r="Q184" s="517"/>
      <c r="R184" s="517"/>
    </row>
    <row r="185" spans="2:18" s="527" customFormat="1" ht="15.75">
      <c r="B185" s="837"/>
      <c r="C185" s="840"/>
      <c r="D185" s="858"/>
      <c r="E185" s="855"/>
      <c r="F185" s="549">
        <v>3</v>
      </c>
      <c r="G185" s="550"/>
      <c r="H185" s="598" t="str">
        <f t="shared" si="3"/>
        <v>Belum Diisi</v>
      </c>
      <c r="I185" s="592" t="s">
        <v>26</v>
      </c>
      <c r="J185" s="593" t="str">
        <f>IF($D$183="Y/T","Isi Sasaran",IF($E$183=0,0,IF(I185="Y",1,IF(I185="T",0,"Isi Dulu"))))</f>
        <v>Isi Sasaran</v>
      </c>
      <c r="K185" s="592" t="s">
        <v>26</v>
      </c>
      <c r="L185" s="593" t="str">
        <f>IF($D$183="Y/T","Isi Sasaran",IF($E$183=0,0,IF(K185="Y",1,IF(K185="T",0,"Isi Dulu"))))</f>
        <v>Isi Sasaran</v>
      </c>
      <c r="M185" s="849"/>
      <c r="N185" s="852"/>
      <c r="O185" s="517"/>
      <c r="P185" s="517"/>
      <c r="Q185" s="517"/>
      <c r="R185" s="517"/>
    </row>
    <row r="186" spans="2:18" s="527" customFormat="1" ht="15.75">
      <c r="B186" s="837"/>
      <c r="C186" s="840"/>
      <c r="D186" s="858"/>
      <c r="E186" s="855"/>
      <c r="F186" s="549">
        <v>4</v>
      </c>
      <c r="G186" s="550"/>
      <c r="H186" s="598" t="str">
        <f t="shared" si="3"/>
        <v>Belum Diisi</v>
      </c>
      <c r="I186" s="592" t="s">
        <v>26</v>
      </c>
      <c r="J186" s="593" t="str">
        <f>IF($D$183="Y/T","Isi Sasaran",IF($E$183=0,0,IF(I186="Y",1,IF(I186="T",0,"Isi Dulu"))))</f>
        <v>Isi Sasaran</v>
      </c>
      <c r="K186" s="592" t="s">
        <v>26</v>
      </c>
      <c r="L186" s="593" t="str">
        <f>IF($D$183="Y/T","Isi Sasaran",IF($E$183=0,0,IF(K186="Y",1,IF(K186="T",0,"Isi Dulu"))))</f>
        <v>Isi Sasaran</v>
      </c>
      <c r="M186" s="849"/>
      <c r="N186" s="852"/>
      <c r="O186" s="517"/>
      <c r="P186" s="517"/>
      <c r="Q186" s="517"/>
      <c r="R186" s="517"/>
    </row>
    <row r="187" spans="2:18" s="527" customFormat="1" ht="15.75">
      <c r="B187" s="838"/>
      <c r="C187" s="841"/>
      <c r="D187" s="859"/>
      <c r="E187" s="856"/>
      <c r="F187" s="569">
        <v>5</v>
      </c>
      <c r="G187" s="570"/>
      <c r="H187" s="599" t="str">
        <f t="shared" si="3"/>
        <v>Belum Diisi</v>
      </c>
      <c r="I187" s="595" t="s">
        <v>26</v>
      </c>
      <c r="J187" s="596" t="str">
        <f>IF($D$183="Y/T","Isi Sasaran",IF($E$183=0,0,IF(I187="Y",1,IF(I187="T",0,"Isi Dulu"))))</f>
        <v>Isi Sasaran</v>
      </c>
      <c r="K187" s="595" t="s">
        <v>26</v>
      </c>
      <c r="L187" s="596" t="str">
        <f>IF($D$183="Y/T","Isi Sasaran",IF($E$183=0,0,IF(K187="Y",1,IF(K187="T",0,"Isi Dulu"))))</f>
        <v>Isi Sasaran</v>
      </c>
      <c r="M187" s="850"/>
      <c r="N187" s="853"/>
      <c r="O187" s="517"/>
      <c r="P187" s="517"/>
      <c r="Q187" s="517"/>
      <c r="R187" s="517"/>
    </row>
    <row r="188" spans="2:18" s="527" customFormat="1" ht="15.75">
      <c r="B188" s="836">
        <v>17</v>
      </c>
      <c r="C188" s="839"/>
      <c r="D188" s="857" t="s">
        <v>26</v>
      </c>
      <c r="E188" s="854" t="str">
        <f>IF(D188="Y",1,IF(D188="T",0,IF(D188="Y/T","Belum diisi","Error")))</f>
        <v>Belum diisi</v>
      </c>
      <c r="F188" s="528">
        <v>1</v>
      </c>
      <c r="G188" s="529"/>
      <c r="H188" s="600" t="str">
        <f t="shared" si="3"/>
        <v>Belum Diisi</v>
      </c>
      <c r="I188" s="590" t="s">
        <v>26</v>
      </c>
      <c r="J188" s="591" t="str">
        <f>IF($D$188="Y/T","Isi Sasaran",IF($E$188=0,0,IF(I188="Y",1,IF(I188="T",0,"Isi Dulu"))))</f>
        <v>Isi Sasaran</v>
      </c>
      <c r="K188" s="590" t="s">
        <v>26</v>
      </c>
      <c r="L188" s="591" t="str">
        <f>IF($D$188="Y/T","Isi Sasaran",IF($E$188=0,0,IF(K188="Y",1,IF(K188="T",0,"Isi Dulu"))))</f>
        <v>Isi Sasaran</v>
      </c>
      <c r="M188" s="848" t="s">
        <v>26</v>
      </c>
      <c r="N188" s="851" t="str">
        <f>IF(M188="Y",1,IF(M188="T",0,IF(M188="Y/T","Belum diisi","Error")))</f>
        <v>Belum diisi</v>
      </c>
      <c r="O188" s="517"/>
      <c r="P188" s="517"/>
      <c r="Q188" s="517"/>
      <c r="R188" s="517"/>
    </row>
    <row r="189" spans="2:18" s="527" customFormat="1" ht="15.75">
      <c r="B189" s="837"/>
      <c r="C189" s="840"/>
      <c r="D189" s="858"/>
      <c r="E189" s="855"/>
      <c r="F189" s="549">
        <v>2</v>
      </c>
      <c r="G189" s="550"/>
      <c r="H189" s="598" t="str">
        <f t="shared" si="3"/>
        <v>Belum Diisi</v>
      </c>
      <c r="I189" s="592" t="s">
        <v>26</v>
      </c>
      <c r="J189" s="593" t="str">
        <f>IF($D$188="Y/T","Isi Sasaran",IF($E$188=0,0,IF(I189="Y",1,IF(I189="T",0,"Isi Dulu"))))</f>
        <v>Isi Sasaran</v>
      </c>
      <c r="K189" s="592" t="s">
        <v>26</v>
      </c>
      <c r="L189" s="593" t="str">
        <f>IF($D$188="Y/T","Isi Sasaran",IF($E$188=0,0,IF(K189="Y",1,IF(K189="T",0,"Isi Dulu"))))</f>
        <v>Isi Sasaran</v>
      </c>
      <c r="M189" s="849"/>
      <c r="N189" s="852"/>
      <c r="O189" s="517"/>
      <c r="P189" s="517"/>
      <c r="Q189" s="517"/>
      <c r="R189" s="517"/>
    </row>
    <row r="190" spans="2:18" s="527" customFormat="1" ht="15.75">
      <c r="B190" s="837"/>
      <c r="C190" s="840"/>
      <c r="D190" s="858"/>
      <c r="E190" s="855"/>
      <c r="F190" s="549">
        <v>3</v>
      </c>
      <c r="G190" s="550"/>
      <c r="H190" s="598" t="str">
        <f t="shared" si="3"/>
        <v>Belum Diisi</v>
      </c>
      <c r="I190" s="592" t="s">
        <v>26</v>
      </c>
      <c r="J190" s="593" t="str">
        <f>IF($D$188="Y/T","Isi Sasaran",IF($E$188=0,0,IF(I190="Y",1,IF(I190="T",0,"Isi Dulu"))))</f>
        <v>Isi Sasaran</v>
      </c>
      <c r="K190" s="592" t="s">
        <v>26</v>
      </c>
      <c r="L190" s="593" t="str">
        <f>IF($D$188="Y/T","Isi Sasaran",IF($E$188=0,0,IF(K190="Y",1,IF(K190="T",0,"Isi Dulu"))))</f>
        <v>Isi Sasaran</v>
      </c>
      <c r="M190" s="849"/>
      <c r="N190" s="852"/>
      <c r="O190" s="517"/>
      <c r="P190" s="517"/>
      <c r="Q190" s="517"/>
      <c r="R190" s="517"/>
    </row>
    <row r="191" spans="2:18" s="527" customFormat="1" ht="15.75">
      <c r="B191" s="837"/>
      <c r="C191" s="840"/>
      <c r="D191" s="858"/>
      <c r="E191" s="855"/>
      <c r="F191" s="549">
        <v>4</v>
      </c>
      <c r="G191" s="550"/>
      <c r="H191" s="598" t="str">
        <f t="shared" si="3"/>
        <v>Belum Diisi</v>
      </c>
      <c r="I191" s="592" t="s">
        <v>26</v>
      </c>
      <c r="J191" s="593" t="str">
        <f>IF($D$188="Y/T","Isi Sasaran",IF($E$188=0,0,IF(I191="Y",1,IF(I191="T",0,"Isi Dulu"))))</f>
        <v>Isi Sasaran</v>
      </c>
      <c r="K191" s="592" t="s">
        <v>26</v>
      </c>
      <c r="L191" s="593" t="str">
        <f>IF($D$188="Y/T","Isi Sasaran",IF($E$188=0,0,IF(K191="Y",1,IF(K191="T",0,"Isi Dulu"))))</f>
        <v>Isi Sasaran</v>
      </c>
      <c r="M191" s="849"/>
      <c r="N191" s="852"/>
      <c r="O191" s="517"/>
      <c r="P191" s="517"/>
      <c r="Q191" s="517"/>
      <c r="R191" s="517"/>
    </row>
    <row r="192" spans="2:18" s="527" customFormat="1" ht="15.75">
      <c r="B192" s="838"/>
      <c r="C192" s="841"/>
      <c r="D192" s="859"/>
      <c r="E192" s="856"/>
      <c r="F192" s="569">
        <v>5</v>
      </c>
      <c r="G192" s="570"/>
      <c r="H192" s="599" t="str">
        <f t="shared" si="3"/>
        <v>Belum Diisi</v>
      </c>
      <c r="I192" s="595" t="s">
        <v>26</v>
      </c>
      <c r="J192" s="596" t="str">
        <f>IF($D$188="Y/T","Isi Sasaran",IF($E$188=0,0,IF(I192="Y",1,IF(I192="T",0,"Isi Dulu"))))</f>
        <v>Isi Sasaran</v>
      </c>
      <c r="K192" s="595" t="s">
        <v>26</v>
      </c>
      <c r="L192" s="596" t="str">
        <f>IF($D$188="Y/T","Isi Sasaran",IF($E$188=0,0,IF(K192="Y",1,IF(K192="T",0,"Isi Dulu"))))</f>
        <v>Isi Sasaran</v>
      </c>
      <c r="M192" s="850"/>
      <c r="N192" s="853"/>
      <c r="O192" s="517"/>
      <c r="P192" s="517"/>
      <c r="Q192" s="517"/>
      <c r="R192" s="517"/>
    </row>
    <row r="193" spans="2:18" s="527" customFormat="1" ht="15.75">
      <c r="B193" s="836">
        <v>18</v>
      </c>
      <c r="C193" s="839"/>
      <c r="D193" s="857" t="s">
        <v>26</v>
      </c>
      <c r="E193" s="854" t="str">
        <f>IF(D193="Y",1,IF(D193="T",0,IF(D193="Y/T","Belum diisi","Error")))</f>
        <v>Belum diisi</v>
      </c>
      <c r="F193" s="528">
        <v>1</v>
      </c>
      <c r="G193" s="529"/>
      <c r="H193" s="600" t="str">
        <f t="shared" si="3"/>
        <v>Belum Diisi</v>
      </c>
      <c r="I193" s="590" t="s">
        <v>26</v>
      </c>
      <c r="J193" s="591" t="str">
        <f>IF($D$193="Y/T","Isi Sasaran",IF($E$193=0,0,IF(I193="Y",1,IF(I193="T",0,"Isi Dulu"))))</f>
        <v>Isi Sasaran</v>
      </c>
      <c r="K193" s="590" t="s">
        <v>26</v>
      </c>
      <c r="L193" s="591" t="str">
        <f>IF($D$193="Y/T","Isi Sasaran",IF($E$193=0,0,IF(K193="Y",1,IF(K193="T",0,"Isi Dulu"))))</f>
        <v>Isi Sasaran</v>
      </c>
      <c r="M193" s="848" t="s">
        <v>26</v>
      </c>
      <c r="N193" s="851" t="str">
        <f>IF(M193="Y",1,IF(M193="T",0,IF(M193="Y/T","Belum diisi","Error")))</f>
        <v>Belum diisi</v>
      </c>
      <c r="O193" s="517"/>
      <c r="P193" s="517"/>
      <c r="Q193" s="517"/>
      <c r="R193" s="517"/>
    </row>
    <row r="194" spans="2:18" s="527" customFormat="1" ht="15.75">
      <c r="B194" s="837"/>
      <c r="C194" s="840"/>
      <c r="D194" s="858"/>
      <c r="E194" s="855"/>
      <c r="F194" s="549">
        <v>2</v>
      </c>
      <c r="G194" s="550"/>
      <c r="H194" s="598" t="str">
        <f t="shared" si="3"/>
        <v>Belum Diisi</v>
      </c>
      <c r="I194" s="592" t="s">
        <v>26</v>
      </c>
      <c r="J194" s="593" t="str">
        <f>IF($D$193="Y/T","Isi Sasaran",IF($E$193=0,0,IF(I194="Y",1,IF(I194="T",0,"Isi Dulu"))))</f>
        <v>Isi Sasaran</v>
      </c>
      <c r="K194" s="592" t="s">
        <v>26</v>
      </c>
      <c r="L194" s="593" t="str">
        <f>IF($D$193="Y/T","Isi Sasaran",IF($E$193=0,0,IF(K194="Y",1,IF(K194="T",0,"Isi Dulu"))))</f>
        <v>Isi Sasaran</v>
      </c>
      <c r="M194" s="849"/>
      <c r="N194" s="852"/>
      <c r="O194" s="517"/>
      <c r="P194" s="517"/>
      <c r="Q194" s="517"/>
      <c r="R194" s="517"/>
    </row>
    <row r="195" spans="2:18" s="527" customFormat="1" ht="15.75">
      <c r="B195" s="837"/>
      <c r="C195" s="840"/>
      <c r="D195" s="858"/>
      <c r="E195" s="855"/>
      <c r="F195" s="549">
        <v>3</v>
      </c>
      <c r="G195" s="550"/>
      <c r="H195" s="598" t="str">
        <f t="shared" si="3"/>
        <v>Belum Diisi</v>
      </c>
      <c r="I195" s="592" t="s">
        <v>26</v>
      </c>
      <c r="J195" s="593" t="str">
        <f>IF($D$193="Y/T","Isi Sasaran",IF($E$193=0,0,IF(I195="Y",1,IF(I195="T",0,"Isi Dulu"))))</f>
        <v>Isi Sasaran</v>
      </c>
      <c r="K195" s="592" t="s">
        <v>26</v>
      </c>
      <c r="L195" s="593" t="str">
        <f>IF($D$193="Y/T","Isi Sasaran",IF($E$193=0,0,IF(K195="Y",1,IF(K195="T",0,"Isi Dulu"))))</f>
        <v>Isi Sasaran</v>
      </c>
      <c r="M195" s="849"/>
      <c r="N195" s="852"/>
      <c r="O195" s="517"/>
      <c r="P195" s="517"/>
      <c r="Q195" s="517"/>
      <c r="R195" s="517"/>
    </row>
    <row r="196" spans="2:18" s="527" customFormat="1" ht="15.75">
      <c r="B196" s="837"/>
      <c r="C196" s="840"/>
      <c r="D196" s="858"/>
      <c r="E196" s="855"/>
      <c r="F196" s="549">
        <v>4</v>
      </c>
      <c r="G196" s="550"/>
      <c r="H196" s="598" t="str">
        <f t="shared" si="3"/>
        <v>Belum Diisi</v>
      </c>
      <c r="I196" s="592" t="s">
        <v>26</v>
      </c>
      <c r="J196" s="593" t="str">
        <f>IF($D$193="Y/T","Isi Sasaran",IF($E$193=0,0,IF(I196="Y",1,IF(I196="T",0,"Isi Dulu"))))</f>
        <v>Isi Sasaran</v>
      </c>
      <c r="K196" s="592" t="s">
        <v>26</v>
      </c>
      <c r="L196" s="593" t="str">
        <f>IF($D$193="Y/T","Isi Sasaran",IF($E$193=0,0,IF(K196="Y",1,IF(K196="T",0,"Isi Dulu"))))</f>
        <v>Isi Sasaran</v>
      </c>
      <c r="M196" s="849"/>
      <c r="N196" s="852"/>
      <c r="O196" s="517"/>
      <c r="P196" s="517"/>
      <c r="Q196" s="517"/>
      <c r="R196" s="517"/>
    </row>
    <row r="197" spans="2:18" s="527" customFormat="1" ht="15.75">
      <c r="B197" s="838"/>
      <c r="C197" s="841"/>
      <c r="D197" s="859"/>
      <c r="E197" s="856"/>
      <c r="F197" s="569">
        <v>5</v>
      </c>
      <c r="G197" s="570"/>
      <c r="H197" s="599" t="str">
        <f t="shared" si="3"/>
        <v>Belum Diisi</v>
      </c>
      <c r="I197" s="595" t="s">
        <v>26</v>
      </c>
      <c r="J197" s="596" t="str">
        <f>IF($D$193="Y/T","Isi Sasaran",IF($E$193=0,0,IF(I197="Y",1,IF(I197="T",0,"Isi Dulu"))))</f>
        <v>Isi Sasaran</v>
      </c>
      <c r="K197" s="595" t="s">
        <v>26</v>
      </c>
      <c r="L197" s="596" t="str">
        <f>IF($D$193="Y/T","Isi Sasaran",IF($E$193=0,0,IF(K197="Y",1,IF(K197="T",0,"Isi Dulu"))))</f>
        <v>Isi Sasaran</v>
      </c>
      <c r="M197" s="850"/>
      <c r="N197" s="853"/>
      <c r="O197" s="517"/>
      <c r="P197" s="517"/>
      <c r="Q197" s="517"/>
      <c r="R197" s="517"/>
    </row>
    <row r="198" spans="2:18" s="527" customFormat="1" ht="15.75">
      <c r="B198" s="836">
        <v>19</v>
      </c>
      <c r="C198" s="839"/>
      <c r="D198" s="857" t="s">
        <v>26</v>
      </c>
      <c r="E198" s="854" t="str">
        <f>IF(D198="Y",1,IF(D198="T",0,IF(D198="Y/T","Belum diisi","Error")))</f>
        <v>Belum diisi</v>
      </c>
      <c r="F198" s="528">
        <v>1</v>
      </c>
      <c r="G198" s="529"/>
      <c r="H198" s="600" t="str">
        <f t="shared" si="3"/>
        <v>Belum Diisi</v>
      </c>
      <c r="I198" s="590" t="s">
        <v>26</v>
      </c>
      <c r="J198" s="591" t="str">
        <f>IF($D$198="Y/T","Isi Sasaran",IF($E$198=0,0,IF(I198="Y",1,IF(I198="T",0,"Isi Dulu"))))</f>
        <v>Isi Sasaran</v>
      </c>
      <c r="K198" s="590" t="s">
        <v>26</v>
      </c>
      <c r="L198" s="591" t="str">
        <f>IF($D$198="Y/T","Isi Sasaran",IF($E$198=0,0,IF(K198="Y",1,IF(K198="T",0,"Isi Dulu"))))</f>
        <v>Isi Sasaran</v>
      </c>
      <c r="M198" s="848" t="s">
        <v>26</v>
      </c>
      <c r="N198" s="851" t="str">
        <f>IF(M198="Y",1,IF(M198="T",0,IF(M198="Y/T","Belum diisi","Error")))</f>
        <v>Belum diisi</v>
      </c>
      <c r="O198" s="517"/>
      <c r="P198" s="517"/>
      <c r="Q198" s="517"/>
      <c r="R198" s="517"/>
    </row>
    <row r="199" spans="2:18" s="527" customFormat="1" ht="15.75">
      <c r="B199" s="837"/>
      <c r="C199" s="840"/>
      <c r="D199" s="858"/>
      <c r="E199" s="855"/>
      <c r="F199" s="549">
        <v>2</v>
      </c>
      <c r="G199" s="550"/>
      <c r="H199" s="598" t="str">
        <f t="shared" si="3"/>
        <v>Belum Diisi</v>
      </c>
      <c r="I199" s="592" t="s">
        <v>26</v>
      </c>
      <c r="J199" s="593" t="str">
        <f>IF($D$198="Y/T","Isi Sasaran",IF($E$198=0,0,IF(I199="Y",1,IF(I199="T",0,"Isi Dulu"))))</f>
        <v>Isi Sasaran</v>
      </c>
      <c r="K199" s="592" t="s">
        <v>26</v>
      </c>
      <c r="L199" s="593" t="str">
        <f>IF($D$198="Y/T","Isi Sasaran",IF($E$198=0,0,IF(K199="Y",1,IF(K199="T",0,"Isi Dulu"))))</f>
        <v>Isi Sasaran</v>
      </c>
      <c r="M199" s="849"/>
      <c r="N199" s="852"/>
      <c r="O199" s="517"/>
      <c r="P199" s="517"/>
      <c r="Q199" s="517"/>
      <c r="R199" s="517"/>
    </row>
    <row r="200" spans="2:18" s="527" customFormat="1" ht="15.75">
      <c r="B200" s="837"/>
      <c r="C200" s="840"/>
      <c r="D200" s="858"/>
      <c r="E200" s="855"/>
      <c r="F200" s="549">
        <v>3</v>
      </c>
      <c r="G200" s="550"/>
      <c r="H200" s="598" t="str">
        <f t="shared" si="3"/>
        <v>Belum Diisi</v>
      </c>
      <c r="I200" s="592" t="s">
        <v>26</v>
      </c>
      <c r="J200" s="593" t="str">
        <f>IF($D$198="Y/T","Isi Sasaran",IF($E$198=0,0,IF(I200="Y",1,IF(I200="T",0,"Isi Dulu"))))</f>
        <v>Isi Sasaran</v>
      </c>
      <c r="K200" s="592" t="s">
        <v>26</v>
      </c>
      <c r="L200" s="593" t="str">
        <f>IF($D$198="Y/T","Isi Sasaran",IF($E$198=0,0,IF(K200="Y",1,IF(K200="T",0,"Isi Dulu"))))</f>
        <v>Isi Sasaran</v>
      </c>
      <c r="M200" s="849"/>
      <c r="N200" s="852"/>
      <c r="O200" s="517"/>
      <c r="P200" s="517"/>
      <c r="Q200" s="517"/>
      <c r="R200" s="517"/>
    </row>
    <row r="201" spans="2:18" s="527" customFormat="1" ht="15.75">
      <c r="B201" s="837"/>
      <c r="C201" s="840"/>
      <c r="D201" s="858"/>
      <c r="E201" s="855"/>
      <c r="F201" s="549">
        <v>4</v>
      </c>
      <c r="G201" s="550"/>
      <c r="H201" s="598" t="str">
        <f t="shared" si="3"/>
        <v>Belum Diisi</v>
      </c>
      <c r="I201" s="592" t="s">
        <v>26</v>
      </c>
      <c r="J201" s="593" t="str">
        <f>IF($D$198="Y/T","Isi Sasaran",IF($E$198=0,0,IF(I201="Y",1,IF(I201="T",0,"Isi Dulu"))))</f>
        <v>Isi Sasaran</v>
      </c>
      <c r="K201" s="592" t="s">
        <v>26</v>
      </c>
      <c r="L201" s="593" t="str">
        <f>IF($D$198="Y/T","Isi Sasaran",IF($E$198=0,0,IF(K201="Y",1,IF(K201="T",0,"Isi Dulu"))))</f>
        <v>Isi Sasaran</v>
      </c>
      <c r="M201" s="849"/>
      <c r="N201" s="852"/>
      <c r="O201" s="517"/>
      <c r="P201" s="517"/>
      <c r="Q201" s="517"/>
      <c r="R201" s="517"/>
    </row>
    <row r="202" spans="2:18" s="527" customFormat="1" ht="15.75">
      <c r="B202" s="838"/>
      <c r="C202" s="841"/>
      <c r="D202" s="859"/>
      <c r="E202" s="856"/>
      <c r="F202" s="569">
        <v>5</v>
      </c>
      <c r="G202" s="570"/>
      <c r="H202" s="599" t="str">
        <f t="shared" si="3"/>
        <v>Belum Diisi</v>
      </c>
      <c r="I202" s="595" t="s">
        <v>26</v>
      </c>
      <c r="J202" s="596" t="str">
        <f>IF($D$198="Y/T","Isi Sasaran",IF($E$198=0,0,IF(I202="Y",1,IF(I202="T",0,"Isi Dulu"))))</f>
        <v>Isi Sasaran</v>
      </c>
      <c r="K202" s="595" t="s">
        <v>26</v>
      </c>
      <c r="L202" s="596" t="str">
        <f>IF($D$198="Y/T","Isi Sasaran",IF($E$198=0,0,IF(K202="Y",1,IF(K202="T",0,"Isi Dulu"))))</f>
        <v>Isi Sasaran</v>
      </c>
      <c r="M202" s="850"/>
      <c r="N202" s="853"/>
      <c r="O202" s="517"/>
      <c r="P202" s="517"/>
      <c r="Q202" s="517"/>
      <c r="R202" s="517"/>
    </row>
    <row r="203" spans="2:18" s="527" customFormat="1" ht="15.75">
      <c r="B203" s="836">
        <v>20</v>
      </c>
      <c r="C203" s="839"/>
      <c r="D203" s="857" t="s">
        <v>26</v>
      </c>
      <c r="E203" s="854" t="str">
        <f>IF(D203="Y",1,IF(D203="T",0,IF(D203="Y/T","Belum diisi","Error")))</f>
        <v>Belum diisi</v>
      </c>
      <c r="F203" s="528">
        <v>1</v>
      </c>
      <c r="G203" s="529"/>
      <c r="H203" s="600" t="str">
        <f t="shared" si="3"/>
        <v>Belum Diisi</v>
      </c>
      <c r="I203" s="590" t="s">
        <v>26</v>
      </c>
      <c r="J203" s="591" t="str">
        <f>IF($D$203="Y/T","Isi Sasaran",IF($E$203=0,0,IF(I203="Y",1,IF(I203="T",0,"Isi Dulu"))))</f>
        <v>Isi Sasaran</v>
      </c>
      <c r="K203" s="590" t="s">
        <v>26</v>
      </c>
      <c r="L203" s="591" t="str">
        <f>IF($D$203="Y/T","Isi Sasaran",IF($E$203=0,0,IF(K203="Y",1,IF(K203="T",0,"Isi Dulu"))))</f>
        <v>Isi Sasaran</v>
      </c>
      <c r="M203" s="848" t="s">
        <v>26</v>
      </c>
      <c r="N203" s="851" t="str">
        <f>IF(M203="Y",1,IF(M203="T",0,IF(M203="Y/T","Belum diisi","Error")))</f>
        <v>Belum diisi</v>
      </c>
      <c r="O203" s="517"/>
      <c r="P203" s="517"/>
      <c r="Q203" s="517"/>
      <c r="R203" s="517"/>
    </row>
    <row r="204" spans="2:18" s="527" customFormat="1" ht="15.75">
      <c r="B204" s="837"/>
      <c r="C204" s="840"/>
      <c r="D204" s="858"/>
      <c r="E204" s="855"/>
      <c r="F204" s="549">
        <v>2</v>
      </c>
      <c r="G204" s="550"/>
      <c r="H204" s="598" t="str">
        <f t="shared" si="3"/>
        <v>Belum Diisi</v>
      </c>
      <c r="I204" s="592" t="s">
        <v>26</v>
      </c>
      <c r="J204" s="593" t="str">
        <f>IF($D$203="Y/T","Isi Sasaran",IF($E$203=0,0,IF(I204="Y",1,IF(I204="T",0,"Isi Dulu"))))</f>
        <v>Isi Sasaran</v>
      </c>
      <c r="K204" s="592" t="s">
        <v>26</v>
      </c>
      <c r="L204" s="593" t="str">
        <f>IF($D$203="Y/T","Isi Sasaran",IF($E$203=0,0,IF(K204="Y",1,IF(K204="T",0,"Isi Dulu"))))</f>
        <v>Isi Sasaran</v>
      </c>
      <c r="M204" s="849"/>
      <c r="N204" s="852"/>
      <c r="O204" s="517"/>
      <c r="P204" s="517"/>
      <c r="Q204" s="517"/>
      <c r="R204" s="517"/>
    </row>
    <row r="205" spans="2:18" s="527" customFormat="1" ht="15.75">
      <c r="B205" s="837"/>
      <c r="C205" s="840"/>
      <c r="D205" s="858"/>
      <c r="E205" s="855"/>
      <c r="F205" s="549">
        <v>3</v>
      </c>
      <c r="G205" s="550"/>
      <c r="H205" s="598" t="str">
        <f t="shared" si="3"/>
        <v>Belum Diisi</v>
      </c>
      <c r="I205" s="592" t="s">
        <v>26</v>
      </c>
      <c r="J205" s="593" t="str">
        <f>IF($D$203="Y/T","Isi Sasaran",IF($E$203=0,0,IF(I205="Y",1,IF(I205="T",0,"Isi Dulu"))))</f>
        <v>Isi Sasaran</v>
      </c>
      <c r="K205" s="592" t="s">
        <v>26</v>
      </c>
      <c r="L205" s="593" t="str">
        <f>IF($D$203="Y/T","Isi Sasaran",IF($E$203=0,0,IF(K205="Y",1,IF(K205="T",0,"Isi Dulu"))))</f>
        <v>Isi Sasaran</v>
      </c>
      <c r="M205" s="849"/>
      <c r="N205" s="852"/>
      <c r="O205" s="517"/>
      <c r="P205" s="517"/>
      <c r="Q205" s="517"/>
      <c r="R205" s="517"/>
    </row>
    <row r="206" spans="2:18" s="527" customFormat="1" ht="15.75">
      <c r="B206" s="837"/>
      <c r="C206" s="840"/>
      <c r="D206" s="858"/>
      <c r="E206" s="855"/>
      <c r="F206" s="549">
        <v>4</v>
      </c>
      <c r="G206" s="550"/>
      <c r="H206" s="598" t="str">
        <f t="shared" si="3"/>
        <v>Belum Diisi</v>
      </c>
      <c r="I206" s="592" t="s">
        <v>26</v>
      </c>
      <c r="J206" s="593" t="str">
        <f>IF($D$203="Y/T","Isi Sasaran",IF($E$203=0,0,IF(I206="Y",1,IF(I206="T",0,"Isi Dulu"))))</f>
        <v>Isi Sasaran</v>
      </c>
      <c r="K206" s="592" t="s">
        <v>26</v>
      </c>
      <c r="L206" s="593" t="str">
        <f>IF($D$203="Y/T","Isi Sasaran",IF($E$203=0,0,IF(K206="Y",1,IF(K206="T",0,"Isi Dulu"))))</f>
        <v>Isi Sasaran</v>
      </c>
      <c r="M206" s="849"/>
      <c r="N206" s="852"/>
      <c r="O206" s="517"/>
      <c r="P206" s="517"/>
      <c r="Q206" s="517"/>
      <c r="R206" s="517"/>
    </row>
    <row r="207" spans="2:18" s="527" customFormat="1" ht="15.75">
      <c r="B207" s="838"/>
      <c r="C207" s="841"/>
      <c r="D207" s="859"/>
      <c r="E207" s="856"/>
      <c r="F207" s="569">
        <v>5</v>
      </c>
      <c r="G207" s="570"/>
      <c r="H207" s="599" t="str">
        <f t="shared" si="3"/>
        <v>Belum Diisi</v>
      </c>
      <c r="I207" s="595" t="s">
        <v>26</v>
      </c>
      <c r="J207" s="596" t="str">
        <f>IF($D$203="Y/T","Isi Sasaran",IF($E$203=0,0,IF(I207="Y",1,IF(I207="T",0,"Isi Dulu"))))</f>
        <v>Isi Sasaran</v>
      </c>
      <c r="K207" s="595" t="s">
        <v>26</v>
      </c>
      <c r="L207" s="596" t="str">
        <f>IF($D$203="Y/T","Isi Sasaran",IF($E$203=0,0,IF(K207="Y",1,IF(K207="T",0,"Isi Dulu"))))</f>
        <v>Isi Sasaran</v>
      </c>
      <c r="M207" s="850"/>
      <c r="N207" s="853"/>
      <c r="O207" s="517"/>
      <c r="P207" s="517"/>
      <c r="Q207" s="517"/>
      <c r="R207" s="517"/>
    </row>
    <row r="208" spans="2:18" s="527" customFormat="1" ht="15.75">
      <c r="B208" s="580"/>
      <c r="C208" s="581"/>
      <c r="D208" s="582"/>
      <c r="E208" s="605" t="e">
        <f>AVERAGE(E108:E207)</f>
        <v>#DIV/0!</v>
      </c>
      <c r="F208" s="580"/>
      <c r="G208" s="583"/>
      <c r="H208" s="602" t="e">
        <f>(IF($D108="Y/T",0,AVERAGE(H108:H112))+IF($D113="Y/T",0,AVERAGE(H113:H117))+IF($D118="Y/T",0,AVERAGE(H118:H122))+IF($D123="Y/T",0,AVERAGE(H123:H127))+IF($D128="Y/T",0,AVERAGE(H128:H132))+IF($D133="Y/T",0,AVERAGE(H133:H137))+IF($D138="Y/T",0,AVERAGE(H138:H142))+IF($D143="Y/T",0,AVERAGE(H143:H147))+IF($D148="Y/T",0,AVERAGE(H148:H152))+IF($D153="Y/T",0,AVERAGE(H153:H157))+IF($D158="Y/T",0,AVERAGE(H158:H162))+IF($D163="Y/T",0,AVERAGE(H163:H167))+IF($D168="Y/T",0,AVERAGE(H168:H172))+IF($D173="Y/T",0,AVERAGE(H173:H177))+IF($D178="Y/T",0,AVERAGE(H178:H182))+IF($D183="Y/T",0,AVERAGE(H183:H187))+IF($D188="Y/T",0,AVERAGE(H188:H192))+IF($D193="Y/T",0,AVERAGE(H193:H197))+IF($D198="Y/T",0,AVERAGE(H198:H202))+IF($D203="Y/T",0,AVERAGE(H203:H207)))/(COUNTIF($D108:$D207,"Y")+COUNTIF($D108:$D207,"T"))</f>
        <v>#DIV/0!</v>
      </c>
      <c r="I208" s="582"/>
      <c r="J208" s="602" t="e">
        <f>(IF($D108="Y/T",0,AVERAGE(J108:J112))+IF($D113="Y/T",0,AVERAGE(J113:J117))+IF($D118="Y/T",0,AVERAGE(J118:J122))+IF($D123="Y/T",0,AVERAGE(J123:J127))+IF($D128="Y/T",0,AVERAGE(J128:J132))+IF($D133="Y/T",0,AVERAGE(J133:J137))+IF($D138="Y/T",0,AVERAGE(J138:J142))+IF($D143="Y/T",0,AVERAGE(J143:J147))+IF($D148="Y/T",0,AVERAGE(J148:J152))+IF($D153="Y/T",0,AVERAGE(J153:J157))+IF($D158="Y/T",0,AVERAGE(J158:J162))+IF($D163="Y/T",0,AVERAGE(J163:J167))+IF($D168="Y/T",0,AVERAGE(J168:J172))+IF($D173="Y/T",0,AVERAGE(J173:J177))+IF($D178="Y/T",0,AVERAGE(J178:J182))+IF($D183="Y/T",0,AVERAGE(J183:J187))+IF($D188="Y/T",0,AVERAGE(J188:J192))+IF($D193="Y/T",0,AVERAGE(J193:J197))+IF($D198="Y/T",0,AVERAGE(J198:J202))+IF($D203="Y/T",0,AVERAGE(J203:J207)))/(COUNTIF($D108:$D207,"Y")+COUNTIF($D108:$D207,"T"))</f>
        <v>#DIV/0!</v>
      </c>
      <c r="K208" s="582"/>
      <c r="L208" s="602" t="e">
        <f>(IF($D108="Y/T",0,AVERAGE(L108:L112))+IF($D113="Y/T",0,AVERAGE(L113:L117))+IF($D118="Y/T",0,AVERAGE(L118:L122))+IF($D123="Y/T",0,AVERAGE(L123:L127))+IF($D128="Y/T",0,AVERAGE(L128:L132))+IF($D133="Y/T",0,AVERAGE(L133:L137))+IF($D138="Y/T",0,AVERAGE(L138:L142))+IF($D143="Y/T",0,AVERAGE(L143:L147))+IF($D148="Y/T",0,AVERAGE(L148:L152))+IF($D153="Y/T",0,AVERAGE(L153:L157))+IF($D158="Y/T",0,AVERAGE(L158:L162))+IF($D163="Y/T",0,AVERAGE(L163:L167))+IF($D168="Y/T",0,AVERAGE(L168:L172))+IF($D173="Y/T",0,AVERAGE(L173:L177))+IF($D178="Y/T",0,AVERAGE(L178:L182))+IF($D183="Y/T",0,AVERAGE(L183:L187))+IF($D188="Y/T",0,AVERAGE(L188:L192))+IF($D193="Y/T",0,AVERAGE(L193:L197))+IF($D198="Y/T",0,AVERAGE(L198:L202))+IF($D203="Y/T",0,AVERAGE(L203:L207)))/(COUNTIF($D108:$D207,"Y")+COUNTIF($D108:$D207,"T"))</f>
        <v>#DIV/0!</v>
      </c>
      <c r="M208" s="606"/>
      <c r="N208" s="602" t="e">
        <f>AVERAGE(N108:N207)</f>
        <v>#DIV/0!</v>
      </c>
      <c r="O208" s="517"/>
      <c r="P208" s="517"/>
      <c r="Q208" s="517"/>
      <c r="R208" s="517"/>
    </row>
    <row r="209" spans="2:18" s="527" customFormat="1" ht="15.75">
      <c r="B209" s="865" t="s">
        <v>507</v>
      </c>
      <c r="C209" s="865"/>
      <c r="D209" s="865"/>
      <c r="E209" s="865"/>
      <c r="F209" s="865"/>
      <c r="G209" s="865"/>
      <c r="H209" s="865"/>
      <c r="I209" s="865"/>
      <c r="J209" s="865"/>
      <c r="K209" s="865"/>
      <c r="L209" s="865"/>
      <c r="M209" s="865"/>
      <c r="N209" s="866"/>
      <c r="O209" s="517"/>
      <c r="P209" s="517"/>
      <c r="Q209" s="517"/>
      <c r="R209" s="517"/>
    </row>
    <row r="210" spans="2:18" s="527" customFormat="1" ht="15.75">
      <c r="B210" s="836">
        <v>1</v>
      </c>
      <c r="C210" s="839"/>
      <c r="D210" s="857" t="s">
        <v>26</v>
      </c>
      <c r="E210" s="854" t="str">
        <f>IF(D210="Y",1,IF(D210="T",0,IF(D210="Y/T","Belum diisi","Error")))</f>
        <v>Belum diisi</v>
      </c>
      <c r="F210" s="528">
        <v>1</v>
      </c>
      <c r="G210" s="529"/>
      <c r="H210" s="589" t="str">
        <f>IF(OR(J210="Isi Dulu",L210="Isi Dulu",J210="Isi Sasaran",L210="Isi Sasaran"),"Belum Diisi",IF(SUM(J210,L210)=2,1,IF(SUM(J210,L210)=1,0,IF(SUM(J210,L210)=0,0,"Error"))))</f>
        <v>Belum Diisi</v>
      </c>
      <c r="I210" s="590" t="s">
        <v>26</v>
      </c>
      <c r="J210" s="591" t="str">
        <f>IF($D$210="Y/T","Isi Sasaran",IF($E$210=0,0,IF(I210="Y",1,IF(I210="T",0,"Isi Dulu"))))</f>
        <v>Isi Sasaran</v>
      </c>
      <c r="K210" s="590" t="s">
        <v>26</v>
      </c>
      <c r="L210" s="591" t="str">
        <f>IF($D$210="Y/T","Isi Sasaran",IF($E$210=0,0,IF(K210="Y",1,IF(K210="T",0,"Isi Dulu"))))</f>
        <v>Isi Sasaran</v>
      </c>
      <c r="M210" s="848" t="s">
        <v>26</v>
      </c>
      <c r="N210" s="851" t="str">
        <f>IF(M210="Y",1,IF(M210="T",0,IF(M210="Y/T","Belum diisi","Error")))</f>
        <v>Belum diisi</v>
      </c>
      <c r="O210" s="517"/>
      <c r="P210" s="517"/>
      <c r="Q210" s="517"/>
      <c r="R210" s="517"/>
    </row>
    <row r="211" spans="2:18" s="527" customFormat="1" ht="15.75">
      <c r="B211" s="837"/>
      <c r="C211" s="840"/>
      <c r="D211" s="858"/>
      <c r="E211" s="855"/>
      <c r="F211" s="549">
        <v>2</v>
      </c>
      <c r="G211" s="550"/>
      <c r="H211" s="589" t="str">
        <f t="shared" ref="H211:H274" si="4">IF(OR(J211="Isi Dulu",L211="Isi Dulu",J211="Isi Sasaran",L211="Isi Sasaran"),"Belum Diisi",IF(SUM(J211,L211)=2,1,IF(SUM(J211,L211)=1,0,IF(SUM(J211,L211)=0,0,"Error"))))</f>
        <v>Belum Diisi</v>
      </c>
      <c r="I211" s="592" t="s">
        <v>26</v>
      </c>
      <c r="J211" s="593" t="str">
        <f>IF($D$210="Y/T","Isi Sasaran",IF($E$210=0,0,IF(I211="Y",1,IF(I211="T",0,"Isi Dulu"))))</f>
        <v>Isi Sasaran</v>
      </c>
      <c r="K211" s="592" t="s">
        <v>26</v>
      </c>
      <c r="L211" s="593" t="str">
        <f>IF($D$210="Y/T","Isi Sasaran",IF($E$210=0,0,IF(K211="Y",1,IF(K211="T",0,"Isi Dulu"))))</f>
        <v>Isi Sasaran</v>
      </c>
      <c r="M211" s="849"/>
      <c r="N211" s="852"/>
      <c r="O211" s="517"/>
      <c r="P211" s="517"/>
      <c r="Q211" s="517"/>
      <c r="R211" s="517"/>
    </row>
    <row r="212" spans="2:18" s="527" customFormat="1" ht="15.75">
      <c r="B212" s="837"/>
      <c r="C212" s="840"/>
      <c r="D212" s="858"/>
      <c r="E212" s="855"/>
      <c r="F212" s="549">
        <v>3</v>
      </c>
      <c r="G212" s="550"/>
      <c r="H212" s="589" t="str">
        <f t="shared" si="4"/>
        <v>Belum Diisi</v>
      </c>
      <c r="I212" s="592" t="s">
        <v>26</v>
      </c>
      <c r="J212" s="593" t="str">
        <f>IF($D$210="Y/T","Isi Sasaran",IF($E$210=0,0,IF(I212="Y",1,IF(I212="T",0,"Isi Dulu"))))</f>
        <v>Isi Sasaran</v>
      </c>
      <c r="K212" s="592" t="s">
        <v>26</v>
      </c>
      <c r="L212" s="593" t="str">
        <f>IF($D$210="Y/T","Isi Sasaran",IF($E$210=0,0,IF(K212="Y",1,IF(K212="T",0,"Isi Dulu"))))</f>
        <v>Isi Sasaran</v>
      </c>
      <c r="M212" s="849"/>
      <c r="N212" s="852"/>
      <c r="O212" s="517"/>
      <c r="P212" s="517"/>
      <c r="Q212" s="517"/>
      <c r="R212" s="517"/>
    </row>
    <row r="213" spans="2:18" s="527" customFormat="1" ht="15.75">
      <c r="B213" s="837"/>
      <c r="C213" s="840"/>
      <c r="D213" s="858"/>
      <c r="E213" s="855"/>
      <c r="F213" s="549">
        <v>4</v>
      </c>
      <c r="G213" s="550"/>
      <c r="H213" s="589" t="str">
        <f t="shared" si="4"/>
        <v>Belum Diisi</v>
      </c>
      <c r="I213" s="592" t="s">
        <v>26</v>
      </c>
      <c r="J213" s="593" t="str">
        <f>IF($D$210="Y/T","Isi Sasaran",IF($E$210=0,0,IF(I213="Y",1,IF(I213="T",0,"Isi Dulu"))))</f>
        <v>Isi Sasaran</v>
      </c>
      <c r="K213" s="592" t="s">
        <v>26</v>
      </c>
      <c r="L213" s="593" t="str">
        <f>IF($D$210="Y/T","Isi Sasaran",IF($E$210=0,0,IF(K213="Y",1,IF(K213="T",0,"Isi Dulu"))))</f>
        <v>Isi Sasaran</v>
      </c>
      <c r="M213" s="849"/>
      <c r="N213" s="852"/>
      <c r="O213" s="517"/>
      <c r="P213" s="517"/>
      <c r="Q213" s="517"/>
      <c r="R213" s="517"/>
    </row>
    <row r="214" spans="2:18" s="527" customFormat="1" ht="15.75">
      <c r="B214" s="838"/>
      <c r="C214" s="841"/>
      <c r="D214" s="859"/>
      <c r="E214" s="856"/>
      <c r="F214" s="569">
        <v>5</v>
      </c>
      <c r="G214" s="570"/>
      <c r="H214" s="594" t="str">
        <f t="shared" si="4"/>
        <v>Belum Diisi</v>
      </c>
      <c r="I214" s="595" t="s">
        <v>26</v>
      </c>
      <c r="J214" s="596" t="str">
        <f>IF($D$210="Y/T","Isi Sasaran",IF($E$210=0,0,IF(I214="Y",1,IF(I214="T",0,"Isi Dulu"))))</f>
        <v>Isi Sasaran</v>
      </c>
      <c r="K214" s="595" t="s">
        <v>26</v>
      </c>
      <c r="L214" s="596" t="str">
        <f>IF($D$210="Y/T","Isi Sasaran",IF($E$210=0,0,IF(K214="Y",1,IF(K214="T",0,"Isi Dulu"))))</f>
        <v>Isi Sasaran</v>
      </c>
      <c r="M214" s="850"/>
      <c r="N214" s="853"/>
      <c r="O214" s="517"/>
      <c r="P214" s="517"/>
      <c r="Q214" s="517"/>
      <c r="R214" s="517"/>
    </row>
    <row r="215" spans="2:18" s="527" customFormat="1" ht="15.75">
      <c r="B215" s="836">
        <v>2</v>
      </c>
      <c r="C215" s="839"/>
      <c r="D215" s="857" t="s">
        <v>26</v>
      </c>
      <c r="E215" s="854" t="str">
        <f>IF(D215="Y",1,IF(D215="T",0,IF(D215="Y/T","Belum diisi","Error")))</f>
        <v>Belum diisi</v>
      </c>
      <c r="F215" s="528">
        <v>1</v>
      </c>
      <c r="G215" s="529"/>
      <c r="H215" s="597" t="str">
        <f t="shared" si="4"/>
        <v>Belum Diisi</v>
      </c>
      <c r="I215" s="590" t="s">
        <v>26</v>
      </c>
      <c r="J215" s="591" t="str">
        <f>IF($D$215="Y/T","Isi Sasaran",IF($E$215=0,0,IF(I215="Y",1,IF(I215="T",0,"Isi Dulu"))))</f>
        <v>Isi Sasaran</v>
      </c>
      <c r="K215" s="590" t="s">
        <v>26</v>
      </c>
      <c r="L215" s="591" t="str">
        <f>IF($D$215="Y/T","Isi Sasaran",IF($E$215=0,0,IF(K215="Y",1,IF(K215="T",0,"Isi Dulu"))))</f>
        <v>Isi Sasaran</v>
      </c>
      <c r="M215" s="848" t="s">
        <v>26</v>
      </c>
      <c r="N215" s="851" t="str">
        <f>IF(M215="Y",1,IF(M215="T",0,IF(M215="Y/T","Belum diisi","Error")))</f>
        <v>Belum diisi</v>
      </c>
      <c r="O215" s="517"/>
      <c r="P215" s="517"/>
      <c r="Q215" s="517"/>
      <c r="R215" s="517"/>
    </row>
    <row r="216" spans="2:18" s="527" customFormat="1" ht="15.75">
      <c r="B216" s="837"/>
      <c r="C216" s="840"/>
      <c r="D216" s="858"/>
      <c r="E216" s="855"/>
      <c r="F216" s="549">
        <v>2</v>
      </c>
      <c r="G216" s="550"/>
      <c r="H216" s="598" t="str">
        <f t="shared" si="4"/>
        <v>Belum Diisi</v>
      </c>
      <c r="I216" s="592" t="s">
        <v>26</v>
      </c>
      <c r="J216" s="593" t="str">
        <f>IF($D$215="Y/T","Isi Sasaran",IF($E$215=0,0,IF(I216="Y",1,IF(I216="T",0,"Isi Dulu"))))</f>
        <v>Isi Sasaran</v>
      </c>
      <c r="K216" s="592" t="s">
        <v>26</v>
      </c>
      <c r="L216" s="593" t="str">
        <f>IF($D$215="Y/T","Isi Sasaran",IF($E$215=0,0,IF(K216="Y",1,IF(K216="T",0,"Isi Dulu"))))</f>
        <v>Isi Sasaran</v>
      </c>
      <c r="M216" s="849"/>
      <c r="N216" s="852"/>
      <c r="O216" s="517"/>
      <c r="P216" s="517"/>
      <c r="Q216" s="517"/>
      <c r="R216" s="517"/>
    </row>
    <row r="217" spans="2:18" s="527" customFormat="1" ht="15.75">
      <c r="B217" s="837"/>
      <c r="C217" s="840"/>
      <c r="D217" s="858"/>
      <c r="E217" s="855"/>
      <c r="F217" s="549">
        <v>3</v>
      </c>
      <c r="G217" s="550"/>
      <c r="H217" s="598" t="str">
        <f t="shared" si="4"/>
        <v>Belum Diisi</v>
      </c>
      <c r="I217" s="592" t="s">
        <v>26</v>
      </c>
      <c r="J217" s="593" t="str">
        <f>IF($D$215="Y/T","Isi Sasaran",IF($E$215=0,0,IF(I217="Y",1,IF(I217="T",0,"Isi Dulu"))))</f>
        <v>Isi Sasaran</v>
      </c>
      <c r="K217" s="592" t="s">
        <v>26</v>
      </c>
      <c r="L217" s="593" t="str">
        <f>IF($D$215="Y/T","Isi Sasaran",IF($E$215=0,0,IF(K217="Y",1,IF(K217="T",0,"Isi Dulu"))))</f>
        <v>Isi Sasaran</v>
      </c>
      <c r="M217" s="849"/>
      <c r="N217" s="852"/>
      <c r="O217" s="517"/>
      <c r="P217" s="517"/>
      <c r="Q217" s="517"/>
      <c r="R217" s="517"/>
    </row>
    <row r="218" spans="2:18" s="527" customFormat="1" ht="15.75">
      <c r="B218" s="837"/>
      <c r="C218" s="840"/>
      <c r="D218" s="858"/>
      <c r="E218" s="855"/>
      <c r="F218" s="549">
        <v>4</v>
      </c>
      <c r="G218" s="550"/>
      <c r="H218" s="598" t="str">
        <f t="shared" si="4"/>
        <v>Belum Diisi</v>
      </c>
      <c r="I218" s="592" t="s">
        <v>26</v>
      </c>
      <c r="J218" s="593" t="str">
        <f>IF($D$215="Y/T","Isi Sasaran",IF($E$215=0,0,IF(I218="Y",1,IF(I218="T",0,"Isi Dulu"))))</f>
        <v>Isi Sasaran</v>
      </c>
      <c r="K218" s="592" t="s">
        <v>26</v>
      </c>
      <c r="L218" s="593" t="str">
        <f>IF($D$215="Y/T","Isi Sasaran",IF($E$215=0,0,IF(K218="Y",1,IF(K218="T",0,"Isi Dulu"))))</f>
        <v>Isi Sasaran</v>
      </c>
      <c r="M218" s="849"/>
      <c r="N218" s="852"/>
      <c r="O218" s="517"/>
      <c r="P218" s="517"/>
      <c r="Q218" s="517"/>
      <c r="R218" s="517"/>
    </row>
    <row r="219" spans="2:18" s="527" customFormat="1" ht="15.75">
      <c r="B219" s="838"/>
      <c r="C219" s="841"/>
      <c r="D219" s="859"/>
      <c r="E219" s="856"/>
      <c r="F219" s="569">
        <v>5</v>
      </c>
      <c r="G219" s="570"/>
      <c r="H219" s="599" t="str">
        <f t="shared" si="4"/>
        <v>Belum Diisi</v>
      </c>
      <c r="I219" s="595" t="s">
        <v>26</v>
      </c>
      <c r="J219" s="596" t="str">
        <f>IF($D$215="Y/T","Isi Sasaran",IF($E$215=0,0,IF(I219="Y",1,IF(I219="T",0,"Isi Dulu"))))</f>
        <v>Isi Sasaran</v>
      </c>
      <c r="K219" s="595" t="s">
        <v>26</v>
      </c>
      <c r="L219" s="596" t="str">
        <f>IF($D$215="Y/T","Isi Sasaran",IF($E$215=0,0,IF(K219="Y",1,IF(K219="T",0,"Isi Dulu"))))</f>
        <v>Isi Sasaran</v>
      </c>
      <c r="M219" s="850"/>
      <c r="N219" s="853"/>
      <c r="O219" s="517"/>
      <c r="P219" s="517"/>
      <c r="Q219" s="517"/>
      <c r="R219" s="517"/>
    </row>
    <row r="220" spans="2:18" s="527" customFormat="1" ht="15.75">
      <c r="B220" s="836">
        <v>3</v>
      </c>
      <c r="C220" s="839"/>
      <c r="D220" s="857" t="s">
        <v>26</v>
      </c>
      <c r="E220" s="854" t="str">
        <f>IF(D220="Y",1,IF(D220="T",0,IF(D220="Y/T","Belum diisi","Error")))</f>
        <v>Belum diisi</v>
      </c>
      <c r="F220" s="528">
        <v>1</v>
      </c>
      <c r="G220" s="529"/>
      <c r="H220" s="600" t="str">
        <f t="shared" si="4"/>
        <v>Belum Diisi</v>
      </c>
      <c r="I220" s="590" t="s">
        <v>26</v>
      </c>
      <c r="J220" s="591" t="str">
        <f>IF($D$220="Y/T","Isi Sasaran",IF($E$220=0,0,IF(I220="Y",1,IF(I220="T",0,"Isi Dulu"))))</f>
        <v>Isi Sasaran</v>
      </c>
      <c r="K220" s="590" t="s">
        <v>26</v>
      </c>
      <c r="L220" s="591" t="str">
        <f>IF($D$220="Y/T","Isi Sasaran",IF($E$220=0,0,IF(K220="Y",1,IF(K220="T",0,"Isi Dulu"))))</f>
        <v>Isi Sasaran</v>
      </c>
      <c r="M220" s="848" t="s">
        <v>26</v>
      </c>
      <c r="N220" s="851" t="str">
        <f>IF(M220="Y",1,IF(M220="T",0,IF(M220="Y/T","Belum diisi","Error")))</f>
        <v>Belum diisi</v>
      </c>
      <c r="O220" s="517"/>
      <c r="P220" s="517"/>
      <c r="Q220" s="517"/>
      <c r="R220" s="517"/>
    </row>
    <row r="221" spans="2:18" s="527" customFormat="1" ht="15.75">
      <c r="B221" s="837"/>
      <c r="C221" s="840"/>
      <c r="D221" s="858"/>
      <c r="E221" s="855"/>
      <c r="F221" s="549">
        <v>2</v>
      </c>
      <c r="G221" s="550"/>
      <c r="H221" s="598" t="str">
        <f t="shared" si="4"/>
        <v>Belum Diisi</v>
      </c>
      <c r="I221" s="592" t="s">
        <v>26</v>
      </c>
      <c r="J221" s="593" t="str">
        <f>IF($D$220="Y/T","Isi Sasaran",IF($E$220=0,0,IF(I221="Y",1,IF(I221="T",0,"Isi Dulu"))))</f>
        <v>Isi Sasaran</v>
      </c>
      <c r="K221" s="592" t="s">
        <v>26</v>
      </c>
      <c r="L221" s="593" t="str">
        <f>IF($D$220="Y/T","Isi Sasaran",IF($E$220=0,0,IF(K221="Y",1,IF(K221="T",0,"Isi Dulu"))))</f>
        <v>Isi Sasaran</v>
      </c>
      <c r="M221" s="849"/>
      <c r="N221" s="852"/>
      <c r="O221" s="517"/>
      <c r="P221" s="517"/>
      <c r="Q221" s="517"/>
      <c r="R221" s="517"/>
    </row>
    <row r="222" spans="2:18" s="527" customFormat="1" ht="15.75">
      <c r="B222" s="837"/>
      <c r="C222" s="840"/>
      <c r="D222" s="858"/>
      <c r="E222" s="855"/>
      <c r="F222" s="549">
        <v>3</v>
      </c>
      <c r="G222" s="550"/>
      <c r="H222" s="598" t="str">
        <f t="shared" si="4"/>
        <v>Belum Diisi</v>
      </c>
      <c r="I222" s="592" t="s">
        <v>26</v>
      </c>
      <c r="J222" s="593" t="str">
        <f>IF($D$220="Y/T","Isi Sasaran",IF($E$220=0,0,IF(I222="Y",1,IF(I222="T",0,"Isi Dulu"))))</f>
        <v>Isi Sasaran</v>
      </c>
      <c r="K222" s="592" t="s">
        <v>26</v>
      </c>
      <c r="L222" s="593" t="str">
        <f>IF($D$220="Y/T","Isi Sasaran",IF($E$220=0,0,IF(K222="Y",1,IF(K222="T",0,"Isi Dulu"))))</f>
        <v>Isi Sasaran</v>
      </c>
      <c r="M222" s="849"/>
      <c r="N222" s="852"/>
      <c r="O222" s="517"/>
      <c r="P222" s="517"/>
      <c r="Q222" s="517"/>
      <c r="R222" s="517"/>
    </row>
    <row r="223" spans="2:18" s="527" customFormat="1" ht="15.75">
      <c r="B223" s="837"/>
      <c r="C223" s="840"/>
      <c r="D223" s="858"/>
      <c r="E223" s="855"/>
      <c r="F223" s="549">
        <v>4</v>
      </c>
      <c r="G223" s="550"/>
      <c r="H223" s="598" t="str">
        <f t="shared" si="4"/>
        <v>Belum Diisi</v>
      </c>
      <c r="I223" s="592" t="s">
        <v>26</v>
      </c>
      <c r="J223" s="593" t="str">
        <f>IF($D$220="Y/T","Isi Sasaran",IF($E$220=0,0,IF(I223="Y",1,IF(I223="T",0,"Isi Dulu"))))</f>
        <v>Isi Sasaran</v>
      </c>
      <c r="K223" s="592" t="s">
        <v>26</v>
      </c>
      <c r="L223" s="593" t="str">
        <f>IF($D$220="Y/T","Isi Sasaran",IF($E$220=0,0,IF(K223="Y",1,IF(K223="T",0,"Isi Dulu"))))</f>
        <v>Isi Sasaran</v>
      </c>
      <c r="M223" s="849"/>
      <c r="N223" s="852"/>
      <c r="O223" s="517"/>
      <c r="P223" s="517"/>
      <c r="Q223" s="517"/>
      <c r="R223" s="517"/>
    </row>
    <row r="224" spans="2:18" s="527" customFormat="1" ht="15.75">
      <c r="B224" s="838"/>
      <c r="C224" s="841"/>
      <c r="D224" s="859"/>
      <c r="E224" s="856"/>
      <c r="F224" s="569">
        <v>5</v>
      </c>
      <c r="G224" s="570"/>
      <c r="H224" s="599" t="str">
        <f t="shared" si="4"/>
        <v>Belum Diisi</v>
      </c>
      <c r="I224" s="595" t="s">
        <v>26</v>
      </c>
      <c r="J224" s="596" t="str">
        <f>IF($D$220="Y/T","Isi Sasaran",IF($E$220=0,0,IF(I224="Y",1,IF(I224="T",0,"Isi Dulu"))))</f>
        <v>Isi Sasaran</v>
      </c>
      <c r="K224" s="595" t="s">
        <v>26</v>
      </c>
      <c r="L224" s="596" t="str">
        <f>IF($D$220="Y/T","Isi Sasaran",IF($E$220=0,0,IF(K224="Y",1,IF(K224="T",0,"Isi Dulu"))))</f>
        <v>Isi Sasaran</v>
      </c>
      <c r="M224" s="850"/>
      <c r="N224" s="853"/>
      <c r="O224" s="517"/>
      <c r="P224" s="517"/>
      <c r="Q224" s="517"/>
      <c r="R224" s="517"/>
    </row>
    <row r="225" spans="2:18" s="527" customFormat="1" ht="15.75">
      <c r="B225" s="836">
        <v>4</v>
      </c>
      <c r="C225" s="839"/>
      <c r="D225" s="857" t="s">
        <v>26</v>
      </c>
      <c r="E225" s="854" t="str">
        <f>IF(D225="Y",1,IF(D225="T",0,IF(D225="Y/T","Belum diisi","Error")))</f>
        <v>Belum diisi</v>
      </c>
      <c r="F225" s="528">
        <v>1</v>
      </c>
      <c r="G225" s="529"/>
      <c r="H225" s="600" t="str">
        <f t="shared" si="4"/>
        <v>Belum Diisi</v>
      </c>
      <c r="I225" s="590" t="s">
        <v>26</v>
      </c>
      <c r="J225" s="591" t="str">
        <f>IF($D$225="Y/T","Isi Sasaran",IF($E$225=0,0,IF(I225="Y",1,IF(I225="T",0,"Isi Dulu"))))</f>
        <v>Isi Sasaran</v>
      </c>
      <c r="K225" s="590" t="s">
        <v>26</v>
      </c>
      <c r="L225" s="591" t="str">
        <f>IF($D$225="Y/T","Isi Sasaran",IF($E$225=0,0,IF(K225="Y",1,IF(K225="T",0,"Isi Dulu"))))</f>
        <v>Isi Sasaran</v>
      </c>
      <c r="M225" s="848" t="s">
        <v>26</v>
      </c>
      <c r="N225" s="851" t="str">
        <f>IF(M225="Y",1,IF(M225="T",0,IF(M225="Y/T","Belum diisi","Error")))</f>
        <v>Belum diisi</v>
      </c>
      <c r="O225" s="517"/>
      <c r="P225" s="517"/>
      <c r="Q225" s="517"/>
      <c r="R225" s="517"/>
    </row>
    <row r="226" spans="2:18" s="527" customFormat="1" ht="15.75">
      <c r="B226" s="837"/>
      <c r="C226" s="840"/>
      <c r="D226" s="858"/>
      <c r="E226" s="855"/>
      <c r="F226" s="549">
        <v>2</v>
      </c>
      <c r="G226" s="550"/>
      <c r="H226" s="598" t="str">
        <f t="shared" si="4"/>
        <v>Belum Diisi</v>
      </c>
      <c r="I226" s="592" t="s">
        <v>26</v>
      </c>
      <c r="J226" s="593" t="str">
        <f>IF($D$225="Y/T","Isi Sasaran",IF($E$225=0,0,IF(I226="Y",1,IF(I226="T",0,"Isi Dulu"))))</f>
        <v>Isi Sasaran</v>
      </c>
      <c r="K226" s="592" t="s">
        <v>26</v>
      </c>
      <c r="L226" s="593" t="str">
        <f>IF($D$225="Y/T","Isi Sasaran",IF($E$225=0,0,IF(K226="Y",1,IF(K226="T",0,"Isi Dulu"))))</f>
        <v>Isi Sasaran</v>
      </c>
      <c r="M226" s="849"/>
      <c r="N226" s="852"/>
      <c r="O226" s="517"/>
      <c r="P226" s="517"/>
      <c r="Q226" s="517"/>
      <c r="R226" s="517"/>
    </row>
    <row r="227" spans="2:18" s="527" customFormat="1" ht="15.75">
      <c r="B227" s="837"/>
      <c r="C227" s="840"/>
      <c r="D227" s="858"/>
      <c r="E227" s="855"/>
      <c r="F227" s="549">
        <v>3</v>
      </c>
      <c r="G227" s="550"/>
      <c r="H227" s="598" t="str">
        <f t="shared" si="4"/>
        <v>Belum Diisi</v>
      </c>
      <c r="I227" s="592" t="s">
        <v>26</v>
      </c>
      <c r="J227" s="593" t="str">
        <f>IF($D$225="Y/T","Isi Sasaran",IF($E$225=0,0,IF(I227="Y",1,IF(I227="T",0,"Isi Dulu"))))</f>
        <v>Isi Sasaran</v>
      </c>
      <c r="K227" s="592" t="s">
        <v>26</v>
      </c>
      <c r="L227" s="593" t="str">
        <f>IF($D$225="Y/T","Isi Sasaran",IF($E$225=0,0,IF(K227="Y",1,IF(K227="T",0,"Isi Dulu"))))</f>
        <v>Isi Sasaran</v>
      </c>
      <c r="M227" s="849"/>
      <c r="N227" s="852"/>
      <c r="O227" s="517"/>
      <c r="P227" s="517"/>
      <c r="Q227" s="517"/>
      <c r="R227" s="517"/>
    </row>
    <row r="228" spans="2:18" s="527" customFormat="1" ht="15.75">
      <c r="B228" s="837"/>
      <c r="C228" s="840"/>
      <c r="D228" s="858"/>
      <c r="E228" s="855"/>
      <c r="F228" s="549">
        <v>4</v>
      </c>
      <c r="G228" s="550"/>
      <c r="H228" s="598" t="str">
        <f t="shared" si="4"/>
        <v>Belum Diisi</v>
      </c>
      <c r="I228" s="592" t="s">
        <v>26</v>
      </c>
      <c r="J228" s="593" t="str">
        <f>IF($D$225="Y/T","Isi Sasaran",IF($E$225=0,0,IF(I228="Y",1,IF(I228="T",0,"Isi Dulu"))))</f>
        <v>Isi Sasaran</v>
      </c>
      <c r="K228" s="592" t="s">
        <v>26</v>
      </c>
      <c r="L228" s="593" t="str">
        <f>IF($D$225="Y/T","Isi Sasaran",IF($E$225=0,0,IF(K228="Y",1,IF(K228="T",0,"Isi Dulu"))))</f>
        <v>Isi Sasaran</v>
      </c>
      <c r="M228" s="849"/>
      <c r="N228" s="852"/>
      <c r="O228" s="517"/>
      <c r="P228" s="517"/>
      <c r="Q228" s="517"/>
      <c r="R228" s="517"/>
    </row>
    <row r="229" spans="2:18" s="527" customFormat="1" ht="15.75">
      <c r="B229" s="838"/>
      <c r="C229" s="841"/>
      <c r="D229" s="859"/>
      <c r="E229" s="856"/>
      <c r="F229" s="569">
        <v>5</v>
      </c>
      <c r="G229" s="570"/>
      <c r="H229" s="599" t="str">
        <f t="shared" si="4"/>
        <v>Belum Diisi</v>
      </c>
      <c r="I229" s="595" t="s">
        <v>26</v>
      </c>
      <c r="J229" s="596" t="str">
        <f>IF($D$225="Y/T","Isi Sasaran",IF($E$225=0,0,IF(I229="Y",1,IF(I229="T",0,"Isi Dulu"))))</f>
        <v>Isi Sasaran</v>
      </c>
      <c r="K229" s="595" t="s">
        <v>26</v>
      </c>
      <c r="L229" s="596" t="str">
        <f>IF($D$225="Y/T","Isi Sasaran",IF($E$225=0,0,IF(K229="Y",1,IF(K229="T",0,"Isi Dulu"))))</f>
        <v>Isi Sasaran</v>
      </c>
      <c r="M229" s="850"/>
      <c r="N229" s="853"/>
      <c r="O229" s="517"/>
      <c r="P229" s="517"/>
      <c r="Q229" s="517"/>
      <c r="R229" s="517"/>
    </row>
    <row r="230" spans="2:18" s="527" customFormat="1" ht="15.75">
      <c r="B230" s="836">
        <v>5</v>
      </c>
      <c r="C230" s="839"/>
      <c r="D230" s="857" t="s">
        <v>26</v>
      </c>
      <c r="E230" s="854" t="str">
        <f>IF(D230="Y",1,IF(D230="T",0,IF(D230="Y/T","Belum diisi","Error")))</f>
        <v>Belum diisi</v>
      </c>
      <c r="F230" s="528">
        <v>1</v>
      </c>
      <c r="G230" s="529"/>
      <c r="H230" s="600" t="str">
        <f t="shared" si="4"/>
        <v>Belum Diisi</v>
      </c>
      <c r="I230" s="590" t="s">
        <v>26</v>
      </c>
      <c r="J230" s="591" t="str">
        <f>IF($D$230="Y/T","Isi Sasaran",IF($E$230=0,0,IF(I230="Y",1,IF(I230="T",0,"Isi Dulu"))))</f>
        <v>Isi Sasaran</v>
      </c>
      <c r="K230" s="590" t="s">
        <v>26</v>
      </c>
      <c r="L230" s="591" t="str">
        <f>IF($D$230="Y/T","Isi Sasaran",IF($E$230=0,0,IF(K230="Y",1,IF(K230="T",0,"Isi Dulu"))))</f>
        <v>Isi Sasaran</v>
      </c>
      <c r="M230" s="848" t="s">
        <v>26</v>
      </c>
      <c r="N230" s="851" t="str">
        <f>IF(M230="Y",1,IF(M230="T",0,IF(M230="Y/T","Belum diisi","Error")))</f>
        <v>Belum diisi</v>
      </c>
      <c r="O230" s="517"/>
      <c r="P230" s="517"/>
      <c r="Q230" s="517"/>
      <c r="R230" s="517"/>
    </row>
    <row r="231" spans="2:18" s="527" customFormat="1" ht="15.75">
      <c r="B231" s="837"/>
      <c r="C231" s="840"/>
      <c r="D231" s="858"/>
      <c r="E231" s="855"/>
      <c r="F231" s="549">
        <v>2</v>
      </c>
      <c r="G231" s="550"/>
      <c r="H231" s="598" t="str">
        <f t="shared" si="4"/>
        <v>Belum Diisi</v>
      </c>
      <c r="I231" s="592" t="s">
        <v>26</v>
      </c>
      <c r="J231" s="593" t="str">
        <f>IF($D$230="Y/T","Isi Sasaran",IF($E$230=0,0,IF(I231="Y",1,IF(I231="T",0,"Isi Dulu"))))</f>
        <v>Isi Sasaran</v>
      </c>
      <c r="K231" s="592" t="s">
        <v>26</v>
      </c>
      <c r="L231" s="593" t="str">
        <f>IF($D$230="Y/T","Isi Sasaran",IF($E$230=0,0,IF(K231="Y",1,IF(K231="T",0,"Isi Dulu"))))</f>
        <v>Isi Sasaran</v>
      </c>
      <c r="M231" s="849"/>
      <c r="N231" s="852"/>
      <c r="O231" s="517"/>
      <c r="P231" s="517"/>
      <c r="Q231" s="517"/>
      <c r="R231" s="517"/>
    </row>
    <row r="232" spans="2:18" s="527" customFormat="1" ht="15.75">
      <c r="B232" s="837"/>
      <c r="C232" s="840"/>
      <c r="D232" s="858"/>
      <c r="E232" s="855"/>
      <c r="F232" s="549">
        <v>3</v>
      </c>
      <c r="G232" s="550"/>
      <c r="H232" s="598" t="str">
        <f t="shared" si="4"/>
        <v>Belum Diisi</v>
      </c>
      <c r="I232" s="592" t="s">
        <v>26</v>
      </c>
      <c r="J232" s="593" t="str">
        <f>IF($D$230="Y/T","Isi Sasaran",IF($E$230=0,0,IF(I232="Y",1,IF(I232="T",0,"Isi Dulu"))))</f>
        <v>Isi Sasaran</v>
      </c>
      <c r="K232" s="592" t="s">
        <v>26</v>
      </c>
      <c r="L232" s="593" t="str">
        <f>IF($D$230="Y/T","Isi Sasaran",IF($E$230=0,0,IF(K232="Y",1,IF(K232="T",0,"Isi Dulu"))))</f>
        <v>Isi Sasaran</v>
      </c>
      <c r="M232" s="849"/>
      <c r="N232" s="852"/>
      <c r="O232" s="517"/>
      <c r="P232" s="517"/>
      <c r="Q232" s="517"/>
      <c r="R232" s="517"/>
    </row>
    <row r="233" spans="2:18" s="527" customFormat="1" ht="15.75">
      <c r="B233" s="837"/>
      <c r="C233" s="840"/>
      <c r="D233" s="858"/>
      <c r="E233" s="855"/>
      <c r="F233" s="549">
        <v>4</v>
      </c>
      <c r="G233" s="550"/>
      <c r="H233" s="598" t="str">
        <f t="shared" si="4"/>
        <v>Belum Diisi</v>
      </c>
      <c r="I233" s="592" t="s">
        <v>26</v>
      </c>
      <c r="J233" s="593" t="str">
        <f>IF($D$230="Y/T","Isi Sasaran",IF($E$230=0,0,IF(I233="Y",1,IF(I233="T",0,"Isi Dulu"))))</f>
        <v>Isi Sasaran</v>
      </c>
      <c r="K233" s="592" t="s">
        <v>26</v>
      </c>
      <c r="L233" s="593" t="str">
        <f>IF($D$230="Y/T","Isi Sasaran",IF($E$230=0,0,IF(K233="Y",1,IF(K233="T",0,"Isi Dulu"))))</f>
        <v>Isi Sasaran</v>
      </c>
      <c r="M233" s="849"/>
      <c r="N233" s="852"/>
      <c r="O233" s="517"/>
      <c r="P233" s="517"/>
      <c r="Q233" s="517"/>
      <c r="R233" s="517"/>
    </row>
    <row r="234" spans="2:18" s="527" customFormat="1" ht="15.75">
      <c r="B234" s="838"/>
      <c r="C234" s="841"/>
      <c r="D234" s="859"/>
      <c r="E234" s="856"/>
      <c r="F234" s="569">
        <v>5</v>
      </c>
      <c r="G234" s="570"/>
      <c r="H234" s="599" t="str">
        <f t="shared" si="4"/>
        <v>Belum Diisi</v>
      </c>
      <c r="I234" s="595" t="s">
        <v>26</v>
      </c>
      <c r="J234" s="596" t="str">
        <f>IF($D$230="Y/T","Isi Sasaran",IF($E$230=0,0,IF(I234="Y",1,IF(I234="T",0,"Isi Dulu"))))</f>
        <v>Isi Sasaran</v>
      </c>
      <c r="K234" s="595" t="s">
        <v>26</v>
      </c>
      <c r="L234" s="596" t="str">
        <f>IF($D$230="Y/T","Isi Sasaran",IF($E$230=0,0,IF(K234="Y",1,IF(K234="T",0,"Isi Dulu"))))</f>
        <v>Isi Sasaran</v>
      </c>
      <c r="M234" s="850"/>
      <c r="N234" s="853"/>
      <c r="O234" s="517"/>
      <c r="P234" s="517"/>
      <c r="Q234" s="517"/>
      <c r="R234" s="517"/>
    </row>
    <row r="235" spans="2:18" s="527" customFormat="1" ht="15.75">
      <c r="B235" s="836">
        <v>6</v>
      </c>
      <c r="C235" s="839"/>
      <c r="D235" s="857" t="s">
        <v>26</v>
      </c>
      <c r="E235" s="854" t="str">
        <f>IF(D235="Y",1,IF(D235="T",0,IF(D235="Y/T","Belum diisi","Error")))</f>
        <v>Belum diisi</v>
      </c>
      <c r="F235" s="528">
        <v>1</v>
      </c>
      <c r="G235" s="529"/>
      <c r="H235" s="600" t="str">
        <f t="shared" si="4"/>
        <v>Belum Diisi</v>
      </c>
      <c r="I235" s="590" t="s">
        <v>26</v>
      </c>
      <c r="J235" s="591" t="str">
        <f>IF($D$235="Y/T","Isi Sasaran",IF($E$235=0,0,IF(I235="Y",1,IF(I235="T",0,"Isi Dulu"))))</f>
        <v>Isi Sasaran</v>
      </c>
      <c r="K235" s="590" t="s">
        <v>26</v>
      </c>
      <c r="L235" s="591" t="str">
        <f>IF($D$235="Y/T","Isi Sasaran",IF($E$235=0,0,IF(K235="Y",1,IF(K235="T",0,"Isi Dulu"))))</f>
        <v>Isi Sasaran</v>
      </c>
      <c r="M235" s="848" t="s">
        <v>26</v>
      </c>
      <c r="N235" s="851" t="str">
        <f>IF(M235="Y",1,IF(M235="T",0,IF(M235="Y/T","Belum diisi","Error")))</f>
        <v>Belum diisi</v>
      </c>
      <c r="O235" s="517"/>
      <c r="P235" s="517"/>
      <c r="Q235" s="517"/>
      <c r="R235" s="517"/>
    </row>
    <row r="236" spans="2:18" s="527" customFormat="1" ht="15.75">
      <c r="B236" s="837"/>
      <c r="C236" s="840"/>
      <c r="D236" s="858"/>
      <c r="E236" s="855"/>
      <c r="F236" s="549">
        <v>2</v>
      </c>
      <c r="G236" s="550"/>
      <c r="H236" s="598" t="str">
        <f t="shared" si="4"/>
        <v>Belum Diisi</v>
      </c>
      <c r="I236" s="592" t="s">
        <v>26</v>
      </c>
      <c r="J236" s="593" t="str">
        <f>IF($D$235="Y/T","Isi Sasaran",IF($E$235=0,0,IF(I236="Y",1,IF(I236="T",0,"Isi Dulu"))))</f>
        <v>Isi Sasaran</v>
      </c>
      <c r="K236" s="592" t="s">
        <v>26</v>
      </c>
      <c r="L236" s="593" t="str">
        <f>IF($D$235="Y/T","Isi Sasaran",IF($E$235=0,0,IF(K236="Y",1,IF(K236="T",0,"Isi Dulu"))))</f>
        <v>Isi Sasaran</v>
      </c>
      <c r="M236" s="849"/>
      <c r="N236" s="852"/>
      <c r="O236" s="517"/>
      <c r="P236" s="517"/>
      <c r="Q236" s="517"/>
      <c r="R236" s="517"/>
    </row>
    <row r="237" spans="2:18" s="527" customFormat="1" ht="15.75">
      <c r="B237" s="837"/>
      <c r="C237" s="840"/>
      <c r="D237" s="858"/>
      <c r="E237" s="855"/>
      <c r="F237" s="549">
        <v>3</v>
      </c>
      <c r="G237" s="550"/>
      <c r="H237" s="598" t="str">
        <f t="shared" si="4"/>
        <v>Belum Diisi</v>
      </c>
      <c r="I237" s="592" t="s">
        <v>26</v>
      </c>
      <c r="J237" s="593" t="str">
        <f>IF($D$235="Y/T","Isi Sasaran",IF($E$235=0,0,IF(I237="Y",1,IF(I237="T",0,"Isi Dulu"))))</f>
        <v>Isi Sasaran</v>
      </c>
      <c r="K237" s="592" t="s">
        <v>26</v>
      </c>
      <c r="L237" s="593" t="str">
        <f>IF($D$235="Y/T","Isi Sasaran",IF($E$235=0,0,IF(K237="Y",1,IF(K237="T",0,"Isi Dulu"))))</f>
        <v>Isi Sasaran</v>
      </c>
      <c r="M237" s="849"/>
      <c r="N237" s="852"/>
      <c r="O237" s="517"/>
      <c r="P237" s="517"/>
      <c r="Q237" s="517"/>
      <c r="R237" s="517"/>
    </row>
    <row r="238" spans="2:18" s="527" customFormat="1" ht="15.75">
      <c r="B238" s="837"/>
      <c r="C238" s="840"/>
      <c r="D238" s="858"/>
      <c r="E238" s="855"/>
      <c r="F238" s="549">
        <v>4</v>
      </c>
      <c r="G238" s="550"/>
      <c r="H238" s="598" t="str">
        <f t="shared" si="4"/>
        <v>Belum Diisi</v>
      </c>
      <c r="I238" s="592" t="s">
        <v>26</v>
      </c>
      <c r="J238" s="593" t="str">
        <f>IF($D$235="Y/T","Isi Sasaran",IF($E$235=0,0,IF(I238="Y",1,IF(I238="T",0,"Isi Dulu"))))</f>
        <v>Isi Sasaran</v>
      </c>
      <c r="K238" s="592" t="s">
        <v>26</v>
      </c>
      <c r="L238" s="593" t="str">
        <f>IF($D$235="Y/T","Isi Sasaran",IF($E$235=0,0,IF(K238="Y",1,IF(K238="T",0,"Isi Dulu"))))</f>
        <v>Isi Sasaran</v>
      </c>
      <c r="M238" s="849"/>
      <c r="N238" s="852"/>
      <c r="O238" s="517"/>
      <c r="P238" s="517"/>
      <c r="Q238" s="517"/>
      <c r="R238" s="517"/>
    </row>
    <row r="239" spans="2:18" s="527" customFormat="1" ht="15.75">
      <c r="B239" s="838"/>
      <c r="C239" s="841"/>
      <c r="D239" s="859"/>
      <c r="E239" s="856"/>
      <c r="F239" s="569">
        <v>5</v>
      </c>
      <c r="G239" s="570"/>
      <c r="H239" s="599" t="str">
        <f t="shared" si="4"/>
        <v>Belum Diisi</v>
      </c>
      <c r="I239" s="595" t="s">
        <v>26</v>
      </c>
      <c r="J239" s="596" t="str">
        <f>IF($D$235="Y/T","Isi Sasaran",IF($E$235=0,0,IF(I239="Y",1,IF(I239="T",0,"Isi Dulu"))))</f>
        <v>Isi Sasaran</v>
      </c>
      <c r="K239" s="595" t="s">
        <v>26</v>
      </c>
      <c r="L239" s="596" t="str">
        <f>IF($D$235="Y/T","Isi Sasaran",IF($E$235=0,0,IF(K239="Y",1,IF(K239="T",0,"Isi Dulu"))))</f>
        <v>Isi Sasaran</v>
      </c>
      <c r="M239" s="850"/>
      <c r="N239" s="853"/>
      <c r="O239" s="517"/>
      <c r="P239" s="517"/>
      <c r="Q239" s="517"/>
      <c r="R239" s="517"/>
    </row>
    <row r="240" spans="2:18" s="527" customFormat="1" ht="15.75">
      <c r="B240" s="836">
        <v>7</v>
      </c>
      <c r="C240" s="839"/>
      <c r="D240" s="857" t="s">
        <v>26</v>
      </c>
      <c r="E240" s="854" t="str">
        <f>IF(D240="Y",1,IF(D240="T",0,IF(D240="Y/T","Belum diisi","Error")))</f>
        <v>Belum diisi</v>
      </c>
      <c r="F240" s="528">
        <v>1</v>
      </c>
      <c r="G240" s="529"/>
      <c r="H240" s="600" t="str">
        <f t="shared" si="4"/>
        <v>Belum Diisi</v>
      </c>
      <c r="I240" s="590" t="s">
        <v>26</v>
      </c>
      <c r="J240" s="591" t="str">
        <f>IF($D$240="Y/T","Isi Sasaran",IF($E$240=0,0,IF(I240="Y",1,IF(I240="T",0,"Isi Dulu"))))</f>
        <v>Isi Sasaran</v>
      </c>
      <c r="K240" s="590" t="s">
        <v>26</v>
      </c>
      <c r="L240" s="591" t="str">
        <f>IF($D$240="Y/T","Isi Sasaran",IF($E$240=0,0,IF(K240="Y",1,IF(K240="T",0,"Isi Dulu"))))</f>
        <v>Isi Sasaran</v>
      </c>
      <c r="M240" s="848" t="s">
        <v>26</v>
      </c>
      <c r="N240" s="851" t="str">
        <f>IF(M240="Y",1,IF(M240="T",0,IF(M240="Y/T","Belum diisi","Error")))</f>
        <v>Belum diisi</v>
      </c>
      <c r="O240" s="517"/>
      <c r="P240" s="517"/>
      <c r="Q240" s="517"/>
      <c r="R240" s="517"/>
    </row>
    <row r="241" spans="2:18" s="527" customFormat="1" ht="15.75">
      <c r="B241" s="837"/>
      <c r="C241" s="840"/>
      <c r="D241" s="858"/>
      <c r="E241" s="855"/>
      <c r="F241" s="549">
        <v>2</v>
      </c>
      <c r="G241" s="550"/>
      <c r="H241" s="598" t="str">
        <f t="shared" si="4"/>
        <v>Belum Diisi</v>
      </c>
      <c r="I241" s="592" t="s">
        <v>26</v>
      </c>
      <c r="J241" s="593" t="str">
        <f>IF($D$240="Y/T","Isi Sasaran",IF($E$240=0,0,IF(I241="Y",1,IF(I241="T",0,"Isi Dulu"))))</f>
        <v>Isi Sasaran</v>
      </c>
      <c r="K241" s="592" t="s">
        <v>26</v>
      </c>
      <c r="L241" s="593" t="str">
        <f>IF($D$240="Y/T","Isi Sasaran",IF($E$240=0,0,IF(K241="Y",1,IF(K241="T",0,"Isi Dulu"))))</f>
        <v>Isi Sasaran</v>
      </c>
      <c r="M241" s="849"/>
      <c r="N241" s="852"/>
      <c r="O241" s="517"/>
      <c r="P241" s="517"/>
      <c r="Q241" s="517"/>
      <c r="R241" s="517"/>
    </row>
    <row r="242" spans="2:18" s="527" customFormat="1" ht="15.75">
      <c r="B242" s="837"/>
      <c r="C242" s="840"/>
      <c r="D242" s="858"/>
      <c r="E242" s="855"/>
      <c r="F242" s="549">
        <v>3</v>
      </c>
      <c r="G242" s="550"/>
      <c r="H242" s="598" t="str">
        <f t="shared" si="4"/>
        <v>Belum Diisi</v>
      </c>
      <c r="I242" s="592" t="s">
        <v>26</v>
      </c>
      <c r="J242" s="593" t="str">
        <f>IF($D$240="Y/T","Isi Sasaran",IF($E$240=0,0,IF(I242="Y",1,IF(I242="T",0,"Isi Dulu"))))</f>
        <v>Isi Sasaran</v>
      </c>
      <c r="K242" s="592" t="s">
        <v>26</v>
      </c>
      <c r="L242" s="593" t="str">
        <f>IF($D$240="Y/T","Isi Sasaran",IF($E$240=0,0,IF(K242="Y",1,IF(K242="T",0,"Isi Dulu"))))</f>
        <v>Isi Sasaran</v>
      </c>
      <c r="M242" s="849"/>
      <c r="N242" s="852"/>
      <c r="O242" s="517"/>
      <c r="P242" s="517"/>
      <c r="Q242" s="517"/>
      <c r="R242" s="517"/>
    </row>
    <row r="243" spans="2:18" s="527" customFormat="1" ht="15.75">
      <c r="B243" s="837"/>
      <c r="C243" s="840"/>
      <c r="D243" s="858"/>
      <c r="E243" s="855"/>
      <c r="F243" s="549">
        <v>4</v>
      </c>
      <c r="G243" s="550"/>
      <c r="H243" s="598" t="str">
        <f t="shared" si="4"/>
        <v>Belum Diisi</v>
      </c>
      <c r="I243" s="592" t="s">
        <v>26</v>
      </c>
      <c r="J243" s="593" t="str">
        <f>IF($D$240="Y/T","Isi Sasaran",IF($E$240=0,0,IF(I243="Y",1,IF(I243="T",0,"Isi Dulu"))))</f>
        <v>Isi Sasaran</v>
      </c>
      <c r="K243" s="592" t="s">
        <v>26</v>
      </c>
      <c r="L243" s="593" t="str">
        <f>IF($D$240="Y/T","Isi Sasaran",IF($E$240=0,0,IF(K243="Y",1,IF(K243="T",0,"Isi Dulu"))))</f>
        <v>Isi Sasaran</v>
      </c>
      <c r="M243" s="849"/>
      <c r="N243" s="852"/>
      <c r="O243" s="517"/>
      <c r="P243" s="517"/>
      <c r="Q243" s="517"/>
      <c r="R243" s="517"/>
    </row>
    <row r="244" spans="2:18" s="527" customFormat="1" ht="15.75">
      <c r="B244" s="838"/>
      <c r="C244" s="841"/>
      <c r="D244" s="859"/>
      <c r="E244" s="856"/>
      <c r="F244" s="569">
        <v>5</v>
      </c>
      <c r="G244" s="570"/>
      <c r="H244" s="599" t="str">
        <f t="shared" si="4"/>
        <v>Belum Diisi</v>
      </c>
      <c r="I244" s="595" t="s">
        <v>26</v>
      </c>
      <c r="J244" s="596" t="str">
        <f>IF($D$240="Y/T","Isi Sasaran",IF($E$240=0,0,IF(I244="Y",1,IF(I244="T",0,"Isi Dulu"))))</f>
        <v>Isi Sasaran</v>
      </c>
      <c r="K244" s="595" t="s">
        <v>26</v>
      </c>
      <c r="L244" s="596" t="str">
        <f>IF($D$240="Y/T","Isi Sasaran",IF($E$240=0,0,IF(K244="Y",1,IF(K244="T",0,"Isi Dulu"))))</f>
        <v>Isi Sasaran</v>
      </c>
      <c r="M244" s="850"/>
      <c r="N244" s="853"/>
      <c r="O244" s="517"/>
      <c r="P244" s="517"/>
      <c r="Q244" s="517"/>
      <c r="R244" s="517"/>
    </row>
    <row r="245" spans="2:18" s="527" customFormat="1" ht="15.75">
      <c r="B245" s="836">
        <v>8</v>
      </c>
      <c r="C245" s="839"/>
      <c r="D245" s="857" t="s">
        <v>26</v>
      </c>
      <c r="E245" s="854" t="str">
        <f>IF(D245="Y",1,IF(D245="T",0,IF(D245="Y/T","Belum diisi","Error")))</f>
        <v>Belum diisi</v>
      </c>
      <c r="F245" s="528">
        <v>1</v>
      </c>
      <c r="G245" s="529"/>
      <c r="H245" s="600" t="str">
        <f t="shared" si="4"/>
        <v>Belum Diisi</v>
      </c>
      <c r="I245" s="590" t="s">
        <v>26</v>
      </c>
      <c r="J245" s="591" t="str">
        <f>IF($D$245="Y/T","Isi Sasaran",IF($E$245=0,0,IF(I245="Y",1,IF(I245="T",0,"Isi Dulu"))))</f>
        <v>Isi Sasaran</v>
      </c>
      <c r="K245" s="590" t="s">
        <v>26</v>
      </c>
      <c r="L245" s="591" t="str">
        <f>IF($D$245="Y/T","Isi Sasaran",IF($E$245=0,0,IF(K245="Y",1,IF(K245="T",0,"Isi Dulu"))))</f>
        <v>Isi Sasaran</v>
      </c>
      <c r="M245" s="848" t="s">
        <v>26</v>
      </c>
      <c r="N245" s="851" t="str">
        <f>IF(M245="Y",1,IF(M245="T",0,IF(M245="Y/T","Belum diisi","Error")))</f>
        <v>Belum diisi</v>
      </c>
      <c r="O245" s="517"/>
      <c r="P245" s="517"/>
      <c r="Q245" s="517"/>
      <c r="R245" s="517"/>
    </row>
    <row r="246" spans="2:18" s="527" customFormat="1" ht="15.75">
      <c r="B246" s="837"/>
      <c r="C246" s="840"/>
      <c r="D246" s="858"/>
      <c r="E246" s="855"/>
      <c r="F246" s="549">
        <v>2</v>
      </c>
      <c r="G246" s="550"/>
      <c r="H246" s="598" t="str">
        <f t="shared" si="4"/>
        <v>Belum Diisi</v>
      </c>
      <c r="I246" s="592" t="s">
        <v>26</v>
      </c>
      <c r="J246" s="593" t="str">
        <f>IF($D$245="Y/T","Isi Sasaran",IF($E$245=0,0,IF(I246="Y",1,IF(I246="T",0,"Isi Dulu"))))</f>
        <v>Isi Sasaran</v>
      </c>
      <c r="K246" s="592" t="s">
        <v>26</v>
      </c>
      <c r="L246" s="593" t="str">
        <f>IF($D$245="Y/T","Isi Sasaran",IF($E$245=0,0,IF(K246="Y",1,IF(K246="T",0,"Isi Dulu"))))</f>
        <v>Isi Sasaran</v>
      </c>
      <c r="M246" s="849"/>
      <c r="N246" s="852"/>
      <c r="O246" s="517"/>
      <c r="P246" s="517"/>
      <c r="Q246" s="517"/>
      <c r="R246" s="517"/>
    </row>
    <row r="247" spans="2:18" s="527" customFormat="1" ht="15.75">
      <c r="B247" s="837"/>
      <c r="C247" s="840"/>
      <c r="D247" s="858"/>
      <c r="E247" s="855"/>
      <c r="F247" s="549">
        <v>3</v>
      </c>
      <c r="G247" s="550"/>
      <c r="H247" s="598" t="str">
        <f t="shared" si="4"/>
        <v>Belum Diisi</v>
      </c>
      <c r="I247" s="592" t="s">
        <v>26</v>
      </c>
      <c r="J247" s="593" t="str">
        <f>IF($D$245="Y/T","Isi Sasaran",IF($E$245=0,0,IF(I247="Y",1,IF(I247="T",0,"Isi Dulu"))))</f>
        <v>Isi Sasaran</v>
      </c>
      <c r="K247" s="592" t="s">
        <v>26</v>
      </c>
      <c r="L247" s="593" t="str">
        <f>IF($D$245="Y/T","Isi Sasaran",IF($E$245=0,0,IF(K247="Y",1,IF(K247="T",0,"Isi Dulu"))))</f>
        <v>Isi Sasaran</v>
      </c>
      <c r="M247" s="849"/>
      <c r="N247" s="852"/>
      <c r="O247" s="517"/>
      <c r="P247" s="517"/>
      <c r="Q247" s="517"/>
      <c r="R247" s="517"/>
    </row>
    <row r="248" spans="2:18" s="527" customFormat="1" ht="15.75">
      <c r="B248" s="837"/>
      <c r="C248" s="840"/>
      <c r="D248" s="858"/>
      <c r="E248" s="855"/>
      <c r="F248" s="549">
        <v>4</v>
      </c>
      <c r="G248" s="550"/>
      <c r="H248" s="598" t="str">
        <f t="shared" si="4"/>
        <v>Belum Diisi</v>
      </c>
      <c r="I248" s="592" t="s">
        <v>26</v>
      </c>
      <c r="J248" s="593" t="str">
        <f>IF($D$245="Y/T","Isi Sasaran",IF($E$245=0,0,IF(I248="Y",1,IF(I248="T",0,"Isi Dulu"))))</f>
        <v>Isi Sasaran</v>
      </c>
      <c r="K248" s="592" t="s">
        <v>26</v>
      </c>
      <c r="L248" s="593" t="str">
        <f>IF($D$245="Y/T","Isi Sasaran",IF($E$245=0,0,IF(K248="Y",1,IF(K248="T",0,"Isi Dulu"))))</f>
        <v>Isi Sasaran</v>
      </c>
      <c r="M248" s="849"/>
      <c r="N248" s="852"/>
      <c r="O248" s="517"/>
      <c r="P248" s="517"/>
      <c r="Q248" s="517"/>
      <c r="R248" s="517"/>
    </row>
    <row r="249" spans="2:18" s="527" customFormat="1" ht="15.75">
      <c r="B249" s="838"/>
      <c r="C249" s="841"/>
      <c r="D249" s="859"/>
      <c r="E249" s="856"/>
      <c r="F249" s="569">
        <v>5</v>
      </c>
      <c r="G249" s="570"/>
      <c r="H249" s="599" t="str">
        <f t="shared" si="4"/>
        <v>Belum Diisi</v>
      </c>
      <c r="I249" s="595" t="s">
        <v>26</v>
      </c>
      <c r="J249" s="596" t="str">
        <f>IF($D$245="Y/T","Isi Sasaran",IF($E$245=0,0,IF(I249="Y",1,IF(I249="T",0,"Isi Dulu"))))</f>
        <v>Isi Sasaran</v>
      </c>
      <c r="K249" s="595" t="s">
        <v>26</v>
      </c>
      <c r="L249" s="596" t="str">
        <f>IF($D$245="Y/T","Isi Sasaran",IF($E$245=0,0,IF(K249="Y",1,IF(K249="T",0,"Isi Dulu"))))</f>
        <v>Isi Sasaran</v>
      </c>
      <c r="M249" s="850"/>
      <c r="N249" s="853"/>
      <c r="O249" s="517"/>
      <c r="P249" s="517"/>
      <c r="Q249" s="517"/>
      <c r="R249" s="517"/>
    </row>
    <row r="250" spans="2:18" s="527" customFormat="1" ht="15.75">
      <c r="B250" s="836">
        <v>9</v>
      </c>
      <c r="C250" s="839"/>
      <c r="D250" s="857" t="s">
        <v>26</v>
      </c>
      <c r="E250" s="854" t="str">
        <f>IF(D250="Y",1,IF(D250="T",0,IF(D250="Y/T","Belum diisi","Error")))</f>
        <v>Belum diisi</v>
      </c>
      <c r="F250" s="528">
        <v>1</v>
      </c>
      <c r="G250" s="529"/>
      <c r="H250" s="600" t="str">
        <f t="shared" si="4"/>
        <v>Belum Diisi</v>
      </c>
      <c r="I250" s="590" t="s">
        <v>26</v>
      </c>
      <c r="J250" s="591" t="str">
        <f>IF($D$250="Y/T","Isi Sasaran",IF($E$250=0,0,IF(I250="Y",1,IF(I250="T",0,"Isi Dulu"))))</f>
        <v>Isi Sasaran</v>
      </c>
      <c r="K250" s="590" t="s">
        <v>26</v>
      </c>
      <c r="L250" s="591" t="str">
        <f>IF($D$250="Y/T","Isi Sasaran",IF($E$250=0,0,IF(K250="Y",1,IF(K250="T",0,"Isi Dulu"))))</f>
        <v>Isi Sasaran</v>
      </c>
      <c r="M250" s="848" t="s">
        <v>26</v>
      </c>
      <c r="N250" s="851" t="str">
        <f>IF(M250="Y",1,IF(M250="T",0,IF(M250="Y/T","Belum diisi","Error")))</f>
        <v>Belum diisi</v>
      </c>
      <c r="O250" s="517"/>
      <c r="P250" s="517"/>
      <c r="Q250" s="517"/>
      <c r="R250" s="517"/>
    </row>
    <row r="251" spans="2:18" s="527" customFormat="1" ht="15.75">
      <c r="B251" s="837"/>
      <c r="C251" s="840"/>
      <c r="D251" s="858"/>
      <c r="E251" s="855"/>
      <c r="F251" s="549">
        <v>2</v>
      </c>
      <c r="G251" s="550"/>
      <c r="H251" s="598" t="str">
        <f t="shared" si="4"/>
        <v>Belum Diisi</v>
      </c>
      <c r="I251" s="592" t="s">
        <v>26</v>
      </c>
      <c r="J251" s="593" t="str">
        <f>IF($D$250="Y/T","Isi Sasaran",IF($E$250=0,0,IF(I251="Y",1,IF(I251="T",0,"Isi Dulu"))))</f>
        <v>Isi Sasaran</v>
      </c>
      <c r="K251" s="592" t="s">
        <v>26</v>
      </c>
      <c r="L251" s="593" t="str">
        <f>IF($D$250="Y/T","Isi Sasaran",IF($E$250=0,0,IF(K251="Y",1,IF(K251="T",0,"Isi Dulu"))))</f>
        <v>Isi Sasaran</v>
      </c>
      <c r="M251" s="849"/>
      <c r="N251" s="852"/>
      <c r="O251" s="517"/>
      <c r="P251" s="517"/>
      <c r="Q251" s="517"/>
      <c r="R251" s="517"/>
    </row>
    <row r="252" spans="2:18" s="527" customFormat="1" ht="15.75">
      <c r="B252" s="837"/>
      <c r="C252" s="840"/>
      <c r="D252" s="858"/>
      <c r="E252" s="855"/>
      <c r="F252" s="549">
        <v>3</v>
      </c>
      <c r="G252" s="550"/>
      <c r="H252" s="598" t="str">
        <f t="shared" si="4"/>
        <v>Belum Diisi</v>
      </c>
      <c r="I252" s="592" t="s">
        <v>26</v>
      </c>
      <c r="J252" s="593" t="str">
        <f>IF($D$250="Y/T","Isi Sasaran",IF($E$250=0,0,IF(I252="Y",1,IF(I252="T",0,"Isi Dulu"))))</f>
        <v>Isi Sasaran</v>
      </c>
      <c r="K252" s="592" t="s">
        <v>26</v>
      </c>
      <c r="L252" s="593" t="str">
        <f>IF($D$250="Y/T","Isi Sasaran",IF($E$250=0,0,IF(K252="Y",1,IF(K252="T",0,"Isi Dulu"))))</f>
        <v>Isi Sasaran</v>
      </c>
      <c r="M252" s="849"/>
      <c r="N252" s="852"/>
      <c r="O252" s="517"/>
      <c r="P252" s="517"/>
      <c r="Q252" s="517"/>
      <c r="R252" s="517"/>
    </row>
    <row r="253" spans="2:18" s="527" customFormat="1" ht="15.75">
      <c r="B253" s="837"/>
      <c r="C253" s="840"/>
      <c r="D253" s="858"/>
      <c r="E253" s="855"/>
      <c r="F253" s="549">
        <v>4</v>
      </c>
      <c r="G253" s="550"/>
      <c r="H253" s="598" t="str">
        <f t="shared" si="4"/>
        <v>Belum Diisi</v>
      </c>
      <c r="I253" s="592" t="s">
        <v>26</v>
      </c>
      <c r="J253" s="593" t="str">
        <f>IF($D$250="Y/T","Isi Sasaran",IF($E$250=0,0,IF(I253="Y",1,IF(I253="T",0,"Isi Dulu"))))</f>
        <v>Isi Sasaran</v>
      </c>
      <c r="K253" s="592" t="s">
        <v>26</v>
      </c>
      <c r="L253" s="593" t="str">
        <f>IF($D$250="Y/T","Isi Sasaran",IF($E$250=0,0,IF(K253="Y",1,IF(K253="T",0,"Isi Dulu"))))</f>
        <v>Isi Sasaran</v>
      </c>
      <c r="M253" s="849"/>
      <c r="N253" s="852"/>
      <c r="O253" s="517"/>
      <c r="P253" s="517"/>
      <c r="Q253" s="517"/>
      <c r="R253" s="517"/>
    </row>
    <row r="254" spans="2:18" s="527" customFormat="1" ht="15.75">
      <c r="B254" s="838"/>
      <c r="C254" s="841"/>
      <c r="D254" s="859"/>
      <c r="E254" s="856"/>
      <c r="F254" s="569">
        <v>5</v>
      </c>
      <c r="G254" s="570"/>
      <c r="H254" s="599" t="str">
        <f t="shared" si="4"/>
        <v>Belum Diisi</v>
      </c>
      <c r="I254" s="595" t="s">
        <v>26</v>
      </c>
      <c r="J254" s="596" t="str">
        <f>IF($D$250="Y/T","Isi Sasaran",IF($E$250=0,0,IF(I254="Y",1,IF(I254="T",0,"Isi Dulu"))))</f>
        <v>Isi Sasaran</v>
      </c>
      <c r="K254" s="595" t="s">
        <v>26</v>
      </c>
      <c r="L254" s="596" t="str">
        <f>IF($D$250="Y/T","Isi Sasaran",IF($E$250=0,0,IF(K254="Y",1,IF(K254="T",0,"Isi Dulu"))))</f>
        <v>Isi Sasaran</v>
      </c>
      <c r="M254" s="850"/>
      <c r="N254" s="853"/>
      <c r="O254" s="517"/>
      <c r="P254" s="517"/>
      <c r="Q254" s="517"/>
      <c r="R254" s="517"/>
    </row>
    <row r="255" spans="2:18" s="527" customFormat="1" ht="15.75">
      <c r="B255" s="836">
        <v>10</v>
      </c>
      <c r="C255" s="839"/>
      <c r="D255" s="857" t="s">
        <v>26</v>
      </c>
      <c r="E255" s="854" t="str">
        <f>IF(D255="Y",1,IF(D255="T",0,IF(D255="Y/T","Belum diisi","Error")))</f>
        <v>Belum diisi</v>
      </c>
      <c r="F255" s="528">
        <v>1</v>
      </c>
      <c r="G255" s="529"/>
      <c r="H255" s="600" t="str">
        <f t="shared" si="4"/>
        <v>Belum Diisi</v>
      </c>
      <c r="I255" s="590" t="s">
        <v>26</v>
      </c>
      <c r="J255" s="591" t="str">
        <f>IF($D$255="Y/T","Isi Sasaran",IF($E$255=0,0,IF(I255="Y",1,IF(I255="T",0,"Isi Dulu"))))</f>
        <v>Isi Sasaran</v>
      </c>
      <c r="K255" s="590" t="s">
        <v>26</v>
      </c>
      <c r="L255" s="591" t="str">
        <f>IF($D$255="Y/T","Isi Sasaran",IF($E$255=0,0,IF(K255="Y",1,IF(K255="T",0,"Isi Dulu"))))</f>
        <v>Isi Sasaran</v>
      </c>
      <c r="M255" s="848" t="s">
        <v>26</v>
      </c>
      <c r="N255" s="851" t="str">
        <f>IF(M255="Y",1,IF(M255="T",0,IF(M255="Y/T","Belum diisi","Error")))</f>
        <v>Belum diisi</v>
      </c>
      <c r="O255" s="517"/>
      <c r="P255" s="517"/>
      <c r="Q255" s="517"/>
      <c r="R255" s="517"/>
    </row>
    <row r="256" spans="2:18" s="527" customFormat="1" ht="15.75">
      <c r="B256" s="837"/>
      <c r="C256" s="840"/>
      <c r="D256" s="858"/>
      <c r="E256" s="855"/>
      <c r="F256" s="549">
        <v>2</v>
      </c>
      <c r="G256" s="550"/>
      <c r="H256" s="598" t="str">
        <f t="shared" si="4"/>
        <v>Belum Diisi</v>
      </c>
      <c r="I256" s="592" t="s">
        <v>26</v>
      </c>
      <c r="J256" s="593" t="str">
        <f>IF($D$255="Y/T","Isi Sasaran",IF($E$255=0,0,IF(I256="Y",1,IF(I256="T",0,"Isi Dulu"))))</f>
        <v>Isi Sasaran</v>
      </c>
      <c r="K256" s="592" t="s">
        <v>26</v>
      </c>
      <c r="L256" s="593" t="str">
        <f>IF($D$255="Y/T","Isi Sasaran",IF($E$255=0,0,IF(K256="Y",1,IF(K256="T",0,"Isi Dulu"))))</f>
        <v>Isi Sasaran</v>
      </c>
      <c r="M256" s="849"/>
      <c r="N256" s="852"/>
      <c r="O256" s="517"/>
      <c r="P256" s="517"/>
      <c r="Q256" s="517"/>
      <c r="R256" s="517"/>
    </row>
    <row r="257" spans="2:18" s="527" customFormat="1" ht="15.75">
      <c r="B257" s="837"/>
      <c r="C257" s="840"/>
      <c r="D257" s="858"/>
      <c r="E257" s="855"/>
      <c r="F257" s="549">
        <v>3</v>
      </c>
      <c r="G257" s="550"/>
      <c r="H257" s="598" t="str">
        <f t="shared" si="4"/>
        <v>Belum Diisi</v>
      </c>
      <c r="I257" s="592" t="s">
        <v>26</v>
      </c>
      <c r="J257" s="593" t="str">
        <f>IF($D$255="Y/T","Isi Sasaran",IF($E$255=0,0,IF(I257="Y",1,IF(I257="T",0,"Isi Dulu"))))</f>
        <v>Isi Sasaran</v>
      </c>
      <c r="K257" s="592" t="s">
        <v>26</v>
      </c>
      <c r="L257" s="593" t="str">
        <f>IF($D$255="Y/T","Isi Sasaran",IF($E$255=0,0,IF(K257="Y",1,IF(K257="T",0,"Isi Dulu"))))</f>
        <v>Isi Sasaran</v>
      </c>
      <c r="M257" s="849"/>
      <c r="N257" s="852"/>
      <c r="O257" s="517"/>
      <c r="P257" s="517"/>
      <c r="Q257" s="517"/>
      <c r="R257" s="517"/>
    </row>
    <row r="258" spans="2:18" s="527" customFormat="1" ht="15.75">
      <c r="B258" s="837"/>
      <c r="C258" s="840"/>
      <c r="D258" s="858"/>
      <c r="E258" s="855"/>
      <c r="F258" s="549">
        <v>4</v>
      </c>
      <c r="G258" s="550"/>
      <c r="H258" s="598" t="str">
        <f t="shared" si="4"/>
        <v>Belum Diisi</v>
      </c>
      <c r="I258" s="592" t="s">
        <v>26</v>
      </c>
      <c r="J258" s="593" t="str">
        <f>IF($D$255="Y/T","Isi Sasaran",IF($E$255=0,0,IF(I258="Y",1,IF(I258="T",0,"Isi Dulu"))))</f>
        <v>Isi Sasaran</v>
      </c>
      <c r="K258" s="592" t="s">
        <v>26</v>
      </c>
      <c r="L258" s="593" t="str">
        <f>IF($D$255="Y/T","Isi Sasaran",IF($E$255=0,0,IF(K258="Y",1,IF(K258="T",0,"Isi Dulu"))))</f>
        <v>Isi Sasaran</v>
      </c>
      <c r="M258" s="849"/>
      <c r="N258" s="852"/>
      <c r="O258" s="517"/>
      <c r="P258" s="517"/>
      <c r="Q258" s="517"/>
      <c r="R258" s="517"/>
    </row>
    <row r="259" spans="2:18" s="527" customFormat="1" ht="15.75">
      <c r="B259" s="838"/>
      <c r="C259" s="841"/>
      <c r="D259" s="859"/>
      <c r="E259" s="856"/>
      <c r="F259" s="569">
        <v>5</v>
      </c>
      <c r="G259" s="570"/>
      <c r="H259" s="599" t="str">
        <f t="shared" si="4"/>
        <v>Belum Diisi</v>
      </c>
      <c r="I259" s="595" t="s">
        <v>26</v>
      </c>
      <c r="J259" s="596" t="str">
        <f>IF($D$255="Y/T","Isi Sasaran",IF($E$255=0,0,IF(I259="Y",1,IF(I259="T",0,"Isi Dulu"))))</f>
        <v>Isi Sasaran</v>
      </c>
      <c r="K259" s="595" t="s">
        <v>26</v>
      </c>
      <c r="L259" s="596" t="str">
        <f>IF($D$255="Y/T","Isi Sasaran",IF($E$255=0,0,IF(K259="Y",1,IF(K259="T",0,"Isi Dulu"))))</f>
        <v>Isi Sasaran</v>
      </c>
      <c r="M259" s="850"/>
      <c r="N259" s="853"/>
      <c r="O259" s="517"/>
      <c r="P259" s="517"/>
      <c r="Q259" s="517"/>
      <c r="R259" s="517"/>
    </row>
    <row r="260" spans="2:18" s="527" customFormat="1" ht="15.75">
      <c r="B260" s="836">
        <v>11</v>
      </c>
      <c r="C260" s="839"/>
      <c r="D260" s="857" t="s">
        <v>26</v>
      </c>
      <c r="E260" s="854" t="str">
        <f>IF(D260="Y",1,IF(D260="T",0,IF(D260="Y/T","Belum diisi","Error")))</f>
        <v>Belum diisi</v>
      </c>
      <c r="F260" s="528">
        <v>1</v>
      </c>
      <c r="G260" s="529"/>
      <c r="H260" s="600" t="str">
        <f t="shared" si="4"/>
        <v>Belum Diisi</v>
      </c>
      <c r="I260" s="590" t="s">
        <v>26</v>
      </c>
      <c r="J260" s="591" t="str">
        <f>IF($D$260="Y/T","Isi Sasaran",IF($E$260=0,0,IF(I260="Y",1,IF(I260="T",0,"Isi Dulu"))))</f>
        <v>Isi Sasaran</v>
      </c>
      <c r="K260" s="590" t="s">
        <v>26</v>
      </c>
      <c r="L260" s="591" t="str">
        <f>IF($D$260="Y/T","Isi Sasaran",IF($E$260=0,0,IF(K260="Y",1,IF(K260="T",0,"Isi Dulu"))))</f>
        <v>Isi Sasaran</v>
      </c>
      <c r="M260" s="848" t="s">
        <v>26</v>
      </c>
      <c r="N260" s="851" t="str">
        <f>IF(M260="Y",1,IF(M260="T",0,IF(M260="Y/T","Belum diisi","Error")))</f>
        <v>Belum diisi</v>
      </c>
      <c r="O260" s="517"/>
      <c r="P260" s="517"/>
      <c r="Q260" s="517"/>
      <c r="R260" s="517"/>
    </row>
    <row r="261" spans="2:18" s="527" customFormat="1" ht="15.75">
      <c r="B261" s="837"/>
      <c r="C261" s="840"/>
      <c r="D261" s="858"/>
      <c r="E261" s="855"/>
      <c r="F261" s="549">
        <v>2</v>
      </c>
      <c r="G261" s="550"/>
      <c r="H261" s="598" t="str">
        <f t="shared" si="4"/>
        <v>Belum Diisi</v>
      </c>
      <c r="I261" s="592" t="s">
        <v>26</v>
      </c>
      <c r="J261" s="593" t="str">
        <f>IF($D$260="Y/T","Isi Sasaran",IF($E$260=0,0,IF(I261="Y",1,IF(I261="T",0,"Isi Dulu"))))</f>
        <v>Isi Sasaran</v>
      </c>
      <c r="K261" s="592" t="s">
        <v>26</v>
      </c>
      <c r="L261" s="593" t="str">
        <f>IF($D$260="Y/T","Isi Sasaran",IF($E$260=0,0,IF(K261="Y",1,IF(K261="T",0,"Isi Dulu"))))</f>
        <v>Isi Sasaran</v>
      </c>
      <c r="M261" s="849"/>
      <c r="N261" s="852"/>
      <c r="O261" s="517"/>
      <c r="P261" s="517"/>
      <c r="Q261" s="517"/>
      <c r="R261" s="517"/>
    </row>
    <row r="262" spans="2:18" s="527" customFormat="1" ht="15.75">
      <c r="B262" s="837"/>
      <c r="C262" s="840"/>
      <c r="D262" s="858"/>
      <c r="E262" s="855"/>
      <c r="F262" s="549">
        <v>3</v>
      </c>
      <c r="G262" s="550"/>
      <c r="H262" s="598" t="str">
        <f t="shared" si="4"/>
        <v>Belum Diisi</v>
      </c>
      <c r="I262" s="592" t="s">
        <v>26</v>
      </c>
      <c r="J262" s="593" t="str">
        <f>IF($D$260="Y/T","Isi Sasaran",IF($E$260=0,0,IF(I262="Y",1,IF(I262="T",0,"Isi Dulu"))))</f>
        <v>Isi Sasaran</v>
      </c>
      <c r="K262" s="592" t="s">
        <v>26</v>
      </c>
      <c r="L262" s="593" t="str">
        <f>IF($D$260="Y/T","Isi Sasaran",IF($E$260=0,0,IF(K262="Y",1,IF(K262="T",0,"Isi Dulu"))))</f>
        <v>Isi Sasaran</v>
      </c>
      <c r="M262" s="849"/>
      <c r="N262" s="852"/>
      <c r="O262" s="517"/>
      <c r="P262" s="517"/>
      <c r="Q262" s="517"/>
      <c r="R262" s="517"/>
    </row>
    <row r="263" spans="2:18" s="527" customFormat="1" ht="15.75">
      <c r="B263" s="837"/>
      <c r="C263" s="840"/>
      <c r="D263" s="858"/>
      <c r="E263" s="855"/>
      <c r="F263" s="549">
        <v>4</v>
      </c>
      <c r="G263" s="550"/>
      <c r="H263" s="598" t="str">
        <f t="shared" si="4"/>
        <v>Belum Diisi</v>
      </c>
      <c r="I263" s="592" t="s">
        <v>26</v>
      </c>
      <c r="J263" s="593" t="str">
        <f>IF($D$260="Y/T","Isi Sasaran",IF($E$260=0,0,IF(I263="Y",1,IF(I263="T",0,"Isi Dulu"))))</f>
        <v>Isi Sasaran</v>
      </c>
      <c r="K263" s="592" t="s">
        <v>26</v>
      </c>
      <c r="L263" s="593" t="str">
        <f>IF($D$260="Y/T","Isi Sasaran",IF($E$260=0,0,IF(K263="Y",1,IF(K263="T",0,"Isi Dulu"))))</f>
        <v>Isi Sasaran</v>
      </c>
      <c r="M263" s="849"/>
      <c r="N263" s="852"/>
      <c r="O263" s="517"/>
      <c r="P263" s="517"/>
      <c r="Q263" s="517"/>
      <c r="R263" s="517"/>
    </row>
    <row r="264" spans="2:18" s="527" customFormat="1" ht="15.75">
      <c r="B264" s="838"/>
      <c r="C264" s="841"/>
      <c r="D264" s="859"/>
      <c r="E264" s="856"/>
      <c r="F264" s="569">
        <v>5</v>
      </c>
      <c r="G264" s="570"/>
      <c r="H264" s="599" t="str">
        <f t="shared" si="4"/>
        <v>Belum Diisi</v>
      </c>
      <c r="I264" s="595" t="s">
        <v>26</v>
      </c>
      <c r="J264" s="596" t="str">
        <f>IF($D$260="Y/T","Isi Sasaran",IF($E$260=0,0,IF(I264="Y",1,IF(I264="T",0,"Isi Dulu"))))</f>
        <v>Isi Sasaran</v>
      </c>
      <c r="K264" s="595" t="s">
        <v>26</v>
      </c>
      <c r="L264" s="596" t="str">
        <f>IF($D$260="Y/T","Isi Sasaran",IF($E$260=0,0,IF(K264="Y",1,IF(K264="T",0,"Isi Dulu"))))</f>
        <v>Isi Sasaran</v>
      </c>
      <c r="M264" s="850"/>
      <c r="N264" s="853"/>
      <c r="O264" s="517"/>
      <c r="P264" s="517"/>
      <c r="Q264" s="517"/>
      <c r="R264" s="517"/>
    </row>
    <row r="265" spans="2:18" s="527" customFormat="1" ht="15.75">
      <c r="B265" s="836">
        <v>12</v>
      </c>
      <c r="C265" s="839"/>
      <c r="D265" s="857" t="s">
        <v>26</v>
      </c>
      <c r="E265" s="854" t="str">
        <f>IF(D265="Y",1,IF(D265="T",0,IF(D265="Y/T","Belum diisi","Error")))</f>
        <v>Belum diisi</v>
      </c>
      <c r="F265" s="528">
        <v>1</v>
      </c>
      <c r="G265" s="529"/>
      <c r="H265" s="600" t="str">
        <f t="shared" si="4"/>
        <v>Belum Diisi</v>
      </c>
      <c r="I265" s="590" t="s">
        <v>26</v>
      </c>
      <c r="J265" s="591" t="str">
        <f>IF($D$265="Y/T","Isi Sasaran",IF($E$265=0,0,IF(I265="Y",1,IF(I265="T",0,"Isi Dulu"))))</f>
        <v>Isi Sasaran</v>
      </c>
      <c r="K265" s="590" t="s">
        <v>26</v>
      </c>
      <c r="L265" s="591" t="str">
        <f>IF($D$265="Y/T","Isi Sasaran",IF($E$265=0,0,IF(K265="Y",1,IF(K265="T",0,"Isi Dulu"))))</f>
        <v>Isi Sasaran</v>
      </c>
      <c r="M265" s="848" t="s">
        <v>26</v>
      </c>
      <c r="N265" s="851" t="str">
        <f>IF(M265="Y",1,IF(M265="T",0,IF(M265="Y/T","Belum diisi","Error")))</f>
        <v>Belum diisi</v>
      </c>
      <c r="O265" s="517"/>
      <c r="P265" s="517"/>
      <c r="Q265" s="517"/>
      <c r="R265" s="517"/>
    </row>
    <row r="266" spans="2:18" s="527" customFormat="1" ht="15.75">
      <c r="B266" s="837"/>
      <c r="C266" s="840"/>
      <c r="D266" s="858"/>
      <c r="E266" s="855"/>
      <c r="F266" s="549">
        <v>2</v>
      </c>
      <c r="G266" s="550"/>
      <c r="H266" s="598" t="str">
        <f t="shared" si="4"/>
        <v>Belum Diisi</v>
      </c>
      <c r="I266" s="592" t="s">
        <v>26</v>
      </c>
      <c r="J266" s="593" t="str">
        <f>IF($D$265="Y/T","Isi Sasaran",IF($E$265=0,0,IF(I266="Y",1,IF(I266="T",0,"Isi Dulu"))))</f>
        <v>Isi Sasaran</v>
      </c>
      <c r="K266" s="592" t="s">
        <v>26</v>
      </c>
      <c r="L266" s="593" t="str">
        <f>IF($D$265="Y/T","Isi Sasaran",IF($E$265=0,0,IF(K266="Y",1,IF(K266="T",0,"Isi Dulu"))))</f>
        <v>Isi Sasaran</v>
      </c>
      <c r="M266" s="849"/>
      <c r="N266" s="852"/>
      <c r="O266" s="517"/>
      <c r="P266" s="517"/>
      <c r="Q266" s="517"/>
      <c r="R266" s="517"/>
    </row>
    <row r="267" spans="2:18" s="527" customFormat="1" ht="15.75">
      <c r="B267" s="837"/>
      <c r="C267" s="840"/>
      <c r="D267" s="858"/>
      <c r="E267" s="855"/>
      <c r="F267" s="549">
        <v>3</v>
      </c>
      <c r="G267" s="550"/>
      <c r="H267" s="598" t="str">
        <f t="shared" si="4"/>
        <v>Belum Diisi</v>
      </c>
      <c r="I267" s="592" t="s">
        <v>26</v>
      </c>
      <c r="J267" s="593" t="str">
        <f>IF($D$265="Y/T","Isi Sasaran",IF($E$265=0,0,IF(I267="Y",1,IF(I267="T",0,"Isi Dulu"))))</f>
        <v>Isi Sasaran</v>
      </c>
      <c r="K267" s="592" t="s">
        <v>26</v>
      </c>
      <c r="L267" s="593" t="str">
        <f>IF($D$265="Y/T","Isi Sasaran",IF($E$265=0,0,IF(K267="Y",1,IF(K267="T",0,"Isi Dulu"))))</f>
        <v>Isi Sasaran</v>
      </c>
      <c r="M267" s="849"/>
      <c r="N267" s="852"/>
      <c r="O267" s="517"/>
      <c r="P267" s="517"/>
      <c r="Q267" s="517"/>
      <c r="R267" s="517"/>
    </row>
    <row r="268" spans="2:18" s="527" customFormat="1" ht="15.75">
      <c r="B268" s="837"/>
      <c r="C268" s="840"/>
      <c r="D268" s="858"/>
      <c r="E268" s="855"/>
      <c r="F268" s="549">
        <v>4</v>
      </c>
      <c r="G268" s="550"/>
      <c r="H268" s="598" t="str">
        <f t="shared" si="4"/>
        <v>Belum Diisi</v>
      </c>
      <c r="I268" s="592" t="s">
        <v>26</v>
      </c>
      <c r="J268" s="593" t="str">
        <f>IF($D$265="Y/T","Isi Sasaran",IF($E$265=0,0,IF(I268="Y",1,IF(I268="T",0,"Isi Dulu"))))</f>
        <v>Isi Sasaran</v>
      </c>
      <c r="K268" s="592" t="s">
        <v>26</v>
      </c>
      <c r="L268" s="593" t="str">
        <f>IF($D$265="Y/T","Isi Sasaran",IF($E$265=0,0,IF(K268="Y",1,IF(K268="T",0,"Isi Dulu"))))</f>
        <v>Isi Sasaran</v>
      </c>
      <c r="M268" s="849"/>
      <c r="N268" s="852"/>
      <c r="O268" s="517"/>
      <c r="P268" s="517"/>
      <c r="Q268" s="517"/>
      <c r="R268" s="517"/>
    </row>
    <row r="269" spans="2:18" s="527" customFormat="1" ht="15.75">
      <c r="B269" s="838"/>
      <c r="C269" s="841"/>
      <c r="D269" s="859"/>
      <c r="E269" s="856"/>
      <c r="F269" s="569">
        <v>5</v>
      </c>
      <c r="G269" s="570"/>
      <c r="H269" s="599" t="str">
        <f t="shared" si="4"/>
        <v>Belum Diisi</v>
      </c>
      <c r="I269" s="595" t="s">
        <v>26</v>
      </c>
      <c r="J269" s="596" t="str">
        <f>IF($D$265="Y/T","Isi Sasaran",IF($E$265=0,0,IF(I269="Y",1,IF(I269="T",0,"Isi Dulu"))))</f>
        <v>Isi Sasaran</v>
      </c>
      <c r="K269" s="595" t="s">
        <v>26</v>
      </c>
      <c r="L269" s="596" t="str">
        <f>IF($D$265="Y/T","Isi Sasaran",IF($E$265=0,0,IF(K269="Y",1,IF(K269="T",0,"Isi Dulu"))))</f>
        <v>Isi Sasaran</v>
      </c>
      <c r="M269" s="850"/>
      <c r="N269" s="853"/>
      <c r="O269" s="517"/>
      <c r="P269" s="517"/>
      <c r="Q269" s="517"/>
      <c r="R269" s="517"/>
    </row>
    <row r="270" spans="2:18" s="527" customFormat="1" ht="15.75">
      <c r="B270" s="836">
        <v>13</v>
      </c>
      <c r="C270" s="839"/>
      <c r="D270" s="857" t="s">
        <v>26</v>
      </c>
      <c r="E270" s="854" t="str">
        <f>IF(D270="Y",1,IF(D270="T",0,IF(D270="Y/T","Belum diisi","Error")))</f>
        <v>Belum diisi</v>
      </c>
      <c r="F270" s="528">
        <v>1</v>
      </c>
      <c r="G270" s="529"/>
      <c r="H270" s="600" t="str">
        <f t="shared" si="4"/>
        <v>Belum Diisi</v>
      </c>
      <c r="I270" s="590" t="s">
        <v>26</v>
      </c>
      <c r="J270" s="591" t="str">
        <f>IF($D$270="Y/T","Isi Sasaran",IF($E$270=0,0,IF(I270="Y",1,IF(I270="T",0,"Isi Dulu"))))</f>
        <v>Isi Sasaran</v>
      </c>
      <c r="K270" s="590" t="s">
        <v>26</v>
      </c>
      <c r="L270" s="591" t="str">
        <f>IF($D$270="Y/T","Isi Sasaran",IF($E$270=0,0,IF(K270="Y",1,IF(K270="T",0,"Isi Dulu"))))</f>
        <v>Isi Sasaran</v>
      </c>
      <c r="M270" s="848" t="s">
        <v>26</v>
      </c>
      <c r="N270" s="851" t="str">
        <f>IF(M270="Y",1,IF(M270="T",0,IF(M270="Y/T","Belum diisi","Error")))</f>
        <v>Belum diisi</v>
      </c>
      <c r="O270" s="517"/>
      <c r="P270" s="517"/>
      <c r="Q270" s="517"/>
      <c r="R270" s="517"/>
    </row>
    <row r="271" spans="2:18" s="527" customFormat="1" ht="15.75">
      <c r="B271" s="837"/>
      <c r="C271" s="840"/>
      <c r="D271" s="858"/>
      <c r="E271" s="855"/>
      <c r="F271" s="549">
        <v>2</v>
      </c>
      <c r="G271" s="550"/>
      <c r="H271" s="598" t="str">
        <f t="shared" si="4"/>
        <v>Belum Diisi</v>
      </c>
      <c r="I271" s="592" t="s">
        <v>26</v>
      </c>
      <c r="J271" s="593" t="str">
        <f>IF($D$270="Y/T","Isi Sasaran",IF($E$270=0,0,IF(I271="Y",1,IF(I271="T",0,"Isi Dulu"))))</f>
        <v>Isi Sasaran</v>
      </c>
      <c r="K271" s="592" t="s">
        <v>26</v>
      </c>
      <c r="L271" s="593" t="str">
        <f>IF($D$270="Y/T","Isi Sasaran",IF($E$270=0,0,IF(K271="Y",1,IF(K271="T",0,"Isi Dulu"))))</f>
        <v>Isi Sasaran</v>
      </c>
      <c r="M271" s="849"/>
      <c r="N271" s="852"/>
      <c r="O271" s="517"/>
      <c r="P271" s="517"/>
      <c r="Q271" s="517"/>
      <c r="R271" s="517"/>
    </row>
    <row r="272" spans="2:18" s="527" customFormat="1" ht="15.75">
      <c r="B272" s="837"/>
      <c r="C272" s="840"/>
      <c r="D272" s="858"/>
      <c r="E272" s="855"/>
      <c r="F272" s="549">
        <v>3</v>
      </c>
      <c r="G272" s="550"/>
      <c r="H272" s="598" t="str">
        <f t="shared" si="4"/>
        <v>Belum Diisi</v>
      </c>
      <c r="I272" s="592" t="s">
        <v>26</v>
      </c>
      <c r="J272" s="593" t="str">
        <f>IF($D$270="Y/T","Isi Sasaran",IF($E$270=0,0,IF(I272="Y",1,IF(I272="T",0,"Isi Dulu"))))</f>
        <v>Isi Sasaran</v>
      </c>
      <c r="K272" s="592" t="s">
        <v>26</v>
      </c>
      <c r="L272" s="593" t="str">
        <f>IF($D$270="Y/T","Isi Sasaran",IF($E$270=0,0,IF(K272="Y",1,IF(K272="T",0,"Isi Dulu"))))</f>
        <v>Isi Sasaran</v>
      </c>
      <c r="M272" s="849"/>
      <c r="N272" s="852"/>
      <c r="O272" s="517"/>
      <c r="P272" s="517"/>
      <c r="Q272" s="517"/>
      <c r="R272" s="517"/>
    </row>
    <row r="273" spans="2:18" s="527" customFormat="1" ht="15.75">
      <c r="B273" s="837"/>
      <c r="C273" s="840"/>
      <c r="D273" s="858"/>
      <c r="E273" s="855"/>
      <c r="F273" s="549">
        <v>4</v>
      </c>
      <c r="G273" s="550"/>
      <c r="H273" s="598" t="str">
        <f t="shared" si="4"/>
        <v>Belum Diisi</v>
      </c>
      <c r="I273" s="592" t="s">
        <v>26</v>
      </c>
      <c r="J273" s="593" t="str">
        <f>IF($D$270="Y/T","Isi Sasaran",IF($E$270=0,0,IF(I273="Y",1,IF(I273="T",0,"Isi Dulu"))))</f>
        <v>Isi Sasaran</v>
      </c>
      <c r="K273" s="592" t="s">
        <v>26</v>
      </c>
      <c r="L273" s="593" t="str">
        <f>IF($D$270="Y/T","Isi Sasaran",IF($E$270=0,0,IF(K273="Y",1,IF(K273="T",0,"Isi Dulu"))))</f>
        <v>Isi Sasaran</v>
      </c>
      <c r="M273" s="849"/>
      <c r="N273" s="852"/>
      <c r="O273" s="517"/>
      <c r="P273" s="517"/>
      <c r="Q273" s="517"/>
      <c r="R273" s="517"/>
    </row>
    <row r="274" spans="2:18" s="527" customFormat="1" ht="15.75">
      <c r="B274" s="838"/>
      <c r="C274" s="841"/>
      <c r="D274" s="859"/>
      <c r="E274" s="856"/>
      <c r="F274" s="569">
        <v>5</v>
      </c>
      <c r="G274" s="570"/>
      <c r="H274" s="599" t="str">
        <f t="shared" si="4"/>
        <v>Belum Diisi</v>
      </c>
      <c r="I274" s="595" t="s">
        <v>26</v>
      </c>
      <c r="J274" s="596" t="str">
        <f>IF($D$270="Y/T","Isi Sasaran",IF($E$270=0,0,IF(I274="Y",1,IF(I274="T",0,"Isi Dulu"))))</f>
        <v>Isi Sasaran</v>
      </c>
      <c r="K274" s="595" t="s">
        <v>26</v>
      </c>
      <c r="L274" s="596" t="str">
        <f>IF($D$270="Y/T","Isi Sasaran",IF($E$270=0,0,IF(K274="Y",1,IF(K274="T",0,"Isi Dulu"))))</f>
        <v>Isi Sasaran</v>
      </c>
      <c r="M274" s="850"/>
      <c r="N274" s="853"/>
      <c r="O274" s="517"/>
      <c r="P274" s="517"/>
      <c r="Q274" s="517"/>
      <c r="R274" s="517"/>
    </row>
    <row r="275" spans="2:18" s="527" customFormat="1" ht="15.75">
      <c r="B275" s="836">
        <v>14</v>
      </c>
      <c r="C275" s="839"/>
      <c r="D275" s="857" t="s">
        <v>26</v>
      </c>
      <c r="E275" s="854" t="str">
        <f>IF(D275="Y",1,IF(D275="T",0,IF(D275="Y/T","Belum diisi","Error")))</f>
        <v>Belum diisi</v>
      </c>
      <c r="F275" s="528">
        <v>1</v>
      </c>
      <c r="G275" s="529"/>
      <c r="H275" s="600" t="str">
        <f t="shared" ref="H275:H309" si="5">IF(OR(J275="Isi Dulu",L275="Isi Dulu",J275="Isi Sasaran",L275="Isi Sasaran"),"Belum Diisi",IF(SUM(J275,L275)=2,1,IF(SUM(J275,L275)=1,0,IF(SUM(J275,L275)=0,0,"Error"))))</f>
        <v>Belum Diisi</v>
      </c>
      <c r="I275" s="590" t="s">
        <v>26</v>
      </c>
      <c r="J275" s="591" t="str">
        <f>IF($D$275="Y/T","Isi Sasaran",IF($E$275=0,0,IF(I275="Y",1,IF(I275="T",0,"Isi Dulu"))))</f>
        <v>Isi Sasaran</v>
      </c>
      <c r="K275" s="590" t="s">
        <v>26</v>
      </c>
      <c r="L275" s="591" t="str">
        <f>IF($D$275="Y/T","Isi Sasaran",IF($E$275=0,0,IF(K275="Y",1,IF(K275="T",0,"Isi Dulu"))))</f>
        <v>Isi Sasaran</v>
      </c>
      <c r="M275" s="848" t="s">
        <v>26</v>
      </c>
      <c r="N275" s="851" t="str">
        <f>IF(M275="Y",1,IF(M275="T",0,IF(M275="Y/T","Belum diisi","Error")))</f>
        <v>Belum diisi</v>
      </c>
      <c r="O275" s="517"/>
      <c r="P275" s="517"/>
      <c r="Q275" s="517"/>
      <c r="R275" s="517"/>
    </row>
    <row r="276" spans="2:18" s="527" customFormat="1" ht="15.75">
      <c r="B276" s="837"/>
      <c r="C276" s="840"/>
      <c r="D276" s="858"/>
      <c r="E276" s="855"/>
      <c r="F276" s="549">
        <v>2</v>
      </c>
      <c r="G276" s="550"/>
      <c r="H276" s="598" t="str">
        <f t="shared" si="5"/>
        <v>Belum Diisi</v>
      </c>
      <c r="I276" s="592" t="s">
        <v>26</v>
      </c>
      <c r="J276" s="593" t="str">
        <f>IF($D$275="Y/T","Isi Sasaran",IF($E$275=0,0,IF(I276="Y",1,IF(I276="T",0,"Isi Dulu"))))</f>
        <v>Isi Sasaran</v>
      </c>
      <c r="K276" s="592" t="s">
        <v>26</v>
      </c>
      <c r="L276" s="593" t="str">
        <f>IF($D$275="Y/T","Isi Sasaran",IF($E$275=0,0,IF(K276="Y",1,IF(K276="T",0,"Isi Dulu"))))</f>
        <v>Isi Sasaran</v>
      </c>
      <c r="M276" s="849"/>
      <c r="N276" s="852"/>
      <c r="O276" s="517"/>
      <c r="P276" s="517"/>
      <c r="Q276" s="517"/>
      <c r="R276" s="517"/>
    </row>
    <row r="277" spans="2:18" s="527" customFormat="1" ht="15.75">
      <c r="B277" s="837"/>
      <c r="C277" s="840"/>
      <c r="D277" s="858"/>
      <c r="E277" s="855"/>
      <c r="F277" s="549">
        <v>3</v>
      </c>
      <c r="G277" s="550"/>
      <c r="H277" s="598" t="str">
        <f t="shared" si="5"/>
        <v>Belum Diisi</v>
      </c>
      <c r="I277" s="592" t="s">
        <v>26</v>
      </c>
      <c r="J277" s="593" t="str">
        <f>IF($D$275="Y/T","Isi Sasaran",IF($E$275=0,0,IF(I277="Y",1,IF(I277="T",0,"Isi Dulu"))))</f>
        <v>Isi Sasaran</v>
      </c>
      <c r="K277" s="592" t="s">
        <v>26</v>
      </c>
      <c r="L277" s="593" t="str">
        <f>IF($D$275="Y/T","Isi Sasaran",IF($E$275=0,0,IF(K277="Y",1,IF(K277="T",0,"Isi Dulu"))))</f>
        <v>Isi Sasaran</v>
      </c>
      <c r="M277" s="849"/>
      <c r="N277" s="852"/>
      <c r="O277" s="517"/>
      <c r="P277" s="517"/>
      <c r="Q277" s="517"/>
      <c r="R277" s="517"/>
    </row>
    <row r="278" spans="2:18" s="527" customFormat="1" ht="15.75">
      <c r="B278" s="837"/>
      <c r="C278" s="840"/>
      <c r="D278" s="858"/>
      <c r="E278" s="855"/>
      <c r="F278" s="549">
        <v>4</v>
      </c>
      <c r="G278" s="550"/>
      <c r="H278" s="598" t="str">
        <f t="shared" si="5"/>
        <v>Belum Diisi</v>
      </c>
      <c r="I278" s="592" t="s">
        <v>26</v>
      </c>
      <c r="J278" s="593" t="str">
        <f>IF($D$275="Y/T","Isi Sasaran",IF($E$275=0,0,IF(I278="Y",1,IF(I278="T",0,"Isi Dulu"))))</f>
        <v>Isi Sasaran</v>
      </c>
      <c r="K278" s="592" t="s">
        <v>26</v>
      </c>
      <c r="L278" s="593" t="str">
        <f>IF($D$275="Y/T","Isi Sasaran",IF($E$275=0,0,IF(K278="Y",1,IF(K278="T",0,"Isi Dulu"))))</f>
        <v>Isi Sasaran</v>
      </c>
      <c r="M278" s="849"/>
      <c r="N278" s="852"/>
      <c r="O278" s="517"/>
      <c r="P278" s="517"/>
      <c r="Q278" s="517"/>
      <c r="R278" s="517"/>
    </row>
    <row r="279" spans="2:18" s="527" customFormat="1" ht="15.75">
      <c r="B279" s="838"/>
      <c r="C279" s="841"/>
      <c r="D279" s="859"/>
      <c r="E279" s="856"/>
      <c r="F279" s="569">
        <v>5</v>
      </c>
      <c r="G279" s="570"/>
      <c r="H279" s="599" t="str">
        <f t="shared" si="5"/>
        <v>Belum Diisi</v>
      </c>
      <c r="I279" s="595" t="s">
        <v>26</v>
      </c>
      <c r="J279" s="596" t="str">
        <f>IF($D$275="Y/T","Isi Sasaran",IF($E$275=0,0,IF(I279="Y",1,IF(I279="T",0,"Isi Dulu"))))</f>
        <v>Isi Sasaran</v>
      </c>
      <c r="K279" s="595" t="s">
        <v>26</v>
      </c>
      <c r="L279" s="596" t="str">
        <f>IF($D$275="Y/T","Isi Sasaran",IF($E$275=0,0,IF(K279="Y",1,IF(K279="T",0,"Isi Dulu"))))</f>
        <v>Isi Sasaran</v>
      </c>
      <c r="M279" s="850"/>
      <c r="N279" s="853"/>
      <c r="O279" s="517"/>
      <c r="P279" s="517"/>
      <c r="Q279" s="517"/>
      <c r="R279" s="517"/>
    </row>
    <row r="280" spans="2:18" s="527" customFormat="1" ht="15.75">
      <c r="B280" s="836">
        <v>15</v>
      </c>
      <c r="C280" s="839"/>
      <c r="D280" s="857" t="s">
        <v>26</v>
      </c>
      <c r="E280" s="854" t="str">
        <f>IF(D280="Y",1,IF(D280="T",0,IF(D280="Y/T","Belum diisi","Error")))</f>
        <v>Belum diisi</v>
      </c>
      <c r="F280" s="528">
        <v>1</v>
      </c>
      <c r="G280" s="529"/>
      <c r="H280" s="600" t="str">
        <f t="shared" si="5"/>
        <v>Belum Diisi</v>
      </c>
      <c r="I280" s="590" t="s">
        <v>26</v>
      </c>
      <c r="J280" s="591" t="str">
        <f>IF($D$280="Y/T","Isi Sasaran",IF($E$280=0,0,IF(I280="Y",1,IF(I280="T",0,"Isi Dulu"))))</f>
        <v>Isi Sasaran</v>
      </c>
      <c r="K280" s="590" t="s">
        <v>26</v>
      </c>
      <c r="L280" s="591" t="str">
        <f>IF($D$280="Y/T","Isi Sasaran",IF($E$280=0,0,IF(K280="Y",1,IF(K280="T",0,"Isi Dulu"))))</f>
        <v>Isi Sasaran</v>
      </c>
      <c r="M280" s="848" t="s">
        <v>26</v>
      </c>
      <c r="N280" s="851" t="str">
        <f>IF(M280="Y",1,IF(M280="T",0,IF(M280="Y/T","Belum diisi","Error")))</f>
        <v>Belum diisi</v>
      </c>
      <c r="O280" s="517"/>
      <c r="P280" s="517"/>
      <c r="Q280" s="517"/>
      <c r="R280" s="517"/>
    </row>
    <row r="281" spans="2:18" s="527" customFormat="1" ht="15.75">
      <c r="B281" s="837"/>
      <c r="C281" s="840"/>
      <c r="D281" s="858"/>
      <c r="E281" s="855"/>
      <c r="F281" s="549">
        <v>2</v>
      </c>
      <c r="G281" s="550"/>
      <c r="H281" s="598" t="str">
        <f t="shared" si="5"/>
        <v>Belum Diisi</v>
      </c>
      <c r="I281" s="592" t="s">
        <v>26</v>
      </c>
      <c r="J281" s="593" t="str">
        <f>IF($D$280="Y/T","Isi Sasaran",IF($E$280=0,0,IF(I281="Y",1,IF(I281="T",0,"Isi Dulu"))))</f>
        <v>Isi Sasaran</v>
      </c>
      <c r="K281" s="592" t="s">
        <v>26</v>
      </c>
      <c r="L281" s="593" t="str">
        <f>IF($D$280="Y/T","Isi Sasaran",IF($E$280=0,0,IF(K281="Y",1,IF(K281="T",0,"Isi Dulu"))))</f>
        <v>Isi Sasaran</v>
      </c>
      <c r="M281" s="849"/>
      <c r="N281" s="852"/>
      <c r="O281" s="517"/>
      <c r="P281" s="517"/>
      <c r="Q281" s="517"/>
      <c r="R281" s="517"/>
    </row>
    <row r="282" spans="2:18" s="527" customFormat="1" ht="15.75">
      <c r="B282" s="837"/>
      <c r="C282" s="840"/>
      <c r="D282" s="858"/>
      <c r="E282" s="855"/>
      <c r="F282" s="549">
        <v>3</v>
      </c>
      <c r="G282" s="550"/>
      <c r="H282" s="598" t="str">
        <f t="shared" si="5"/>
        <v>Belum Diisi</v>
      </c>
      <c r="I282" s="592" t="s">
        <v>26</v>
      </c>
      <c r="J282" s="593" t="str">
        <f>IF($D$280="Y/T","Isi Sasaran",IF($E$280=0,0,IF(I282="Y",1,IF(I282="T",0,"Isi Dulu"))))</f>
        <v>Isi Sasaran</v>
      </c>
      <c r="K282" s="592" t="s">
        <v>26</v>
      </c>
      <c r="L282" s="593" t="str">
        <f>IF($D$280="Y/T","Isi Sasaran",IF($E$280=0,0,IF(K282="Y",1,IF(K282="T",0,"Isi Dulu"))))</f>
        <v>Isi Sasaran</v>
      </c>
      <c r="M282" s="849"/>
      <c r="N282" s="852"/>
      <c r="O282" s="517"/>
      <c r="P282" s="517"/>
      <c r="Q282" s="517"/>
      <c r="R282" s="517"/>
    </row>
    <row r="283" spans="2:18" s="527" customFormat="1" ht="15.75">
      <c r="B283" s="837"/>
      <c r="C283" s="840"/>
      <c r="D283" s="858"/>
      <c r="E283" s="855"/>
      <c r="F283" s="549">
        <v>4</v>
      </c>
      <c r="G283" s="550"/>
      <c r="H283" s="598" t="str">
        <f t="shared" si="5"/>
        <v>Belum Diisi</v>
      </c>
      <c r="I283" s="592" t="s">
        <v>26</v>
      </c>
      <c r="J283" s="593" t="str">
        <f>IF($D$280="Y/T","Isi Sasaran",IF($E$280=0,0,IF(I283="Y",1,IF(I283="T",0,"Isi Dulu"))))</f>
        <v>Isi Sasaran</v>
      </c>
      <c r="K283" s="592" t="s">
        <v>26</v>
      </c>
      <c r="L283" s="593" t="str">
        <f>IF($D$280="Y/T","Isi Sasaran",IF($E$280=0,0,IF(K283="Y",1,IF(K283="T",0,"Isi Dulu"))))</f>
        <v>Isi Sasaran</v>
      </c>
      <c r="M283" s="849"/>
      <c r="N283" s="852"/>
      <c r="O283" s="517"/>
      <c r="P283" s="517"/>
      <c r="Q283" s="517"/>
      <c r="R283" s="517"/>
    </row>
    <row r="284" spans="2:18" s="527" customFormat="1" ht="15.75">
      <c r="B284" s="838"/>
      <c r="C284" s="841"/>
      <c r="D284" s="859"/>
      <c r="E284" s="856"/>
      <c r="F284" s="569">
        <v>5</v>
      </c>
      <c r="G284" s="570"/>
      <c r="H284" s="599" t="str">
        <f t="shared" si="5"/>
        <v>Belum Diisi</v>
      </c>
      <c r="I284" s="595" t="s">
        <v>26</v>
      </c>
      <c r="J284" s="596" t="str">
        <f>IF($D$280="Y/T","Isi Sasaran",IF($E$280=0,0,IF(I284="Y",1,IF(I284="T",0,"Isi Dulu"))))</f>
        <v>Isi Sasaran</v>
      </c>
      <c r="K284" s="595" t="s">
        <v>26</v>
      </c>
      <c r="L284" s="596" t="str">
        <f>IF($D$280="Y/T","Isi Sasaran",IF($E$280=0,0,IF(K284="Y",1,IF(K284="T",0,"Isi Dulu"))))</f>
        <v>Isi Sasaran</v>
      </c>
      <c r="M284" s="850"/>
      <c r="N284" s="853"/>
      <c r="O284" s="517"/>
      <c r="P284" s="517"/>
      <c r="Q284" s="517"/>
      <c r="R284" s="517"/>
    </row>
    <row r="285" spans="2:18" s="527" customFormat="1" ht="15.75">
      <c r="B285" s="836">
        <v>16</v>
      </c>
      <c r="C285" s="839"/>
      <c r="D285" s="857" t="s">
        <v>26</v>
      </c>
      <c r="E285" s="854" t="str">
        <f>IF(D285="Y",1,IF(D285="T",0,IF(D285="Y/T","Belum diisi","Error")))</f>
        <v>Belum diisi</v>
      </c>
      <c r="F285" s="528">
        <v>1</v>
      </c>
      <c r="G285" s="529"/>
      <c r="H285" s="600" t="str">
        <f t="shared" si="5"/>
        <v>Belum Diisi</v>
      </c>
      <c r="I285" s="590" t="s">
        <v>26</v>
      </c>
      <c r="J285" s="591" t="str">
        <f>IF($D$285="Y/T","Isi Sasaran",IF($E$285=0,0,IF(I285="Y",1,IF(I285="T",0,"Isi Dulu"))))</f>
        <v>Isi Sasaran</v>
      </c>
      <c r="K285" s="590" t="s">
        <v>26</v>
      </c>
      <c r="L285" s="591" t="str">
        <f>IF($D$285="Y/T","Isi Sasaran",IF($E$285=0,0,IF(K285="Y",1,IF(K285="T",0,"Isi Dulu"))))</f>
        <v>Isi Sasaran</v>
      </c>
      <c r="M285" s="848" t="s">
        <v>26</v>
      </c>
      <c r="N285" s="851" t="str">
        <f>IF(M285="Y",1,IF(M285="T",0,IF(M285="Y/T","Belum diisi","Error")))</f>
        <v>Belum diisi</v>
      </c>
      <c r="O285" s="517"/>
      <c r="P285" s="517"/>
      <c r="Q285" s="517"/>
      <c r="R285" s="517"/>
    </row>
    <row r="286" spans="2:18" s="527" customFormat="1" ht="15.75">
      <c r="B286" s="837"/>
      <c r="C286" s="840"/>
      <c r="D286" s="858"/>
      <c r="E286" s="855"/>
      <c r="F286" s="549">
        <v>2</v>
      </c>
      <c r="G286" s="550"/>
      <c r="H286" s="598" t="str">
        <f t="shared" si="5"/>
        <v>Belum Diisi</v>
      </c>
      <c r="I286" s="592" t="s">
        <v>26</v>
      </c>
      <c r="J286" s="593" t="str">
        <f>IF($D$285="Y/T","Isi Sasaran",IF($E$285=0,0,IF(I286="Y",1,IF(I286="T",0,"Isi Dulu"))))</f>
        <v>Isi Sasaran</v>
      </c>
      <c r="K286" s="592" t="s">
        <v>26</v>
      </c>
      <c r="L286" s="593" t="str">
        <f>IF($D$285="Y/T","Isi Sasaran",IF($E$285=0,0,IF(K286="Y",1,IF(K286="T",0,"Isi Dulu"))))</f>
        <v>Isi Sasaran</v>
      </c>
      <c r="M286" s="849"/>
      <c r="N286" s="852"/>
      <c r="O286" s="517"/>
      <c r="P286" s="517"/>
      <c r="Q286" s="517"/>
      <c r="R286" s="517"/>
    </row>
    <row r="287" spans="2:18" s="527" customFormat="1" ht="15.75">
      <c r="B287" s="837"/>
      <c r="C287" s="840"/>
      <c r="D287" s="858"/>
      <c r="E287" s="855"/>
      <c r="F287" s="549">
        <v>3</v>
      </c>
      <c r="G287" s="550"/>
      <c r="H287" s="598" t="str">
        <f t="shared" si="5"/>
        <v>Belum Diisi</v>
      </c>
      <c r="I287" s="592" t="s">
        <v>26</v>
      </c>
      <c r="J287" s="593" t="str">
        <f>IF($D$285="Y/T","Isi Sasaran",IF($E$285=0,0,IF(I287="Y",1,IF(I287="T",0,"Isi Dulu"))))</f>
        <v>Isi Sasaran</v>
      </c>
      <c r="K287" s="592" t="s">
        <v>26</v>
      </c>
      <c r="L287" s="593" t="str">
        <f>IF($D$285="Y/T","Isi Sasaran",IF($E$285=0,0,IF(K287="Y",1,IF(K287="T",0,"Isi Dulu"))))</f>
        <v>Isi Sasaran</v>
      </c>
      <c r="M287" s="849"/>
      <c r="N287" s="852"/>
      <c r="O287" s="517"/>
      <c r="P287" s="517"/>
      <c r="Q287" s="517"/>
      <c r="R287" s="517"/>
    </row>
    <row r="288" spans="2:18" s="527" customFormat="1" ht="15.75">
      <c r="B288" s="837"/>
      <c r="C288" s="840"/>
      <c r="D288" s="858"/>
      <c r="E288" s="855"/>
      <c r="F288" s="549">
        <v>4</v>
      </c>
      <c r="G288" s="550"/>
      <c r="H288" s="598" t="str">
        <f t="shared" si="5"/>
        <v>Belum Diisi</v>
      </c>
      <c r="I288" s="592" t="s">
        <v>26</v>
      </c>
      <c r="J288" s="593" t="str">
        <f>IF($D$285="Y/T","Isi Sasaran",IF($E$285=0,0,IF(I288="Y",1,IF(I288="T",0,"Isi Dulu"))))</f>
        <v>Isi Sasaran</v>
      </c>
      <c r="K288" s="592" t="s">
        <v>26</v>
      </c>
      <c r="L288" s="593" t="str">
        <f>IF($D$285="Y/T","Isi Sasaran",IF($E$285=0,0,IF(K288="Y",1,IF(K288="T",0,"Isi Dulu"))))</f>
        <v>Isi Sasaran</v>
      </c>
      <c r="M288" s="849"/>
      <c r="N288" s="852"/>
      <c r="O288" s="517"/>
      <c r="P288" s="517"/>
      <c r="Q288" s="517"/>
      <c r="R288" s="517"/>
    </row>
    <row r="289" spans="2:18" s="527" customFormat="1" ht="15.75">
      <c r="B289" s="838"/>
      <c r="C289" s="841"/>
      <c r="D289" s="859"/>
      <c r="E289" s="856"/>
      <c r="F289" s="569">
        <v>5</v>
      </c>
      <c r="G289" s="570"/>
      <c r="H289" s="599" t="str">
        <f t="shared" si="5"/>
        <v>Belum Diisi</v>
      </c>
      <c r="I289" s="595" t="s">
        <v>26</v>
      </c>
      <c r="J289" s="596" t="str">
        <f>IF($D$285="Y/T","Isi Sasaran",IF($E$285=0,0,IF(I289="Y",1,IF(I289="T",0,"Isi Dulu"))))</f>
        <v>Isi Sasaran</v>
      </c>
      <c r="K289" s="595" t="s">
        <v>26</v>
      </c>
      <c r="L289" s="596" t="str">
        <f>IF($D$285="Y/T","Isi Sasaran",IF($E$285=0,0,IF(K289="Y",1,IF(K289="T",0,"Isi Dulu"))))</f>
        <v>Isi Sasaran</v>
      </c>
      <c r="M289" s="850"/>
      <c r="N289" s="853"/>
      <c r="O289" s="517"/>
      <c r="P289" s="517"/>
      <c r="Q289" s="517"/>
      <c r="R289" s="517"/>
    </row>
    <row r="290" spans="2:18" s="527" customFormat="1" ht="15.75">
      <c r="B290" s="836">
        <v>17</v>
      </c>
      <c r="C290" s="839"/>
      <c r="D290" s="857" t="s">
        <v>26</v>
      </c>
      <c r="E290" s="854" t="str">
        <f>IF(D290="Y",1,IF(D290="T",0,IF(D290="Y/T","Belum diisi","Error")))</f>
        <v>Belum diisi</v>
      </c>
      <c r="F290" s="528">
        <v>1</v>
      </c>
      <c r="G290" s="529"/>
      <c r="H290" s="600" t="str">
        <f t="shared" si="5"/>
        <v>Belum Diisi</v>
      </c>
      <c r="I290" s="590" t="s">
        <v>26</v>
      </c>
      <c r="J290" s="591" t="str">
        <f>IF($D$290="Y/T","Isi Sasaran",IF($E$290=0,0,IF(I290="Y",1,IF(I290="T",0,"Isi Dulu"))))</f>
        <v>Isi Sasaran</v>
      </c>
      <c r="K290" s="590" t="s">
        <v>26</v>
      </c>
      <c r="L290" s="591" t="str">
        <f>IF($D$290="Y/T","Isi Sasaran",IF($E$290=0,0,IF(K290="Y",1,IF(K290="T",0,"Isi Dulu"))))</f>
        <v>Isi Sasaran</v>
      </c>
      <c r="M290" s="848" t="s">
        <v>26</v>
      </c>
      <c r="N290" s="851" t="str">
        <f>IF(M290="Y",1,IF(M290="T",0,IF(M290="Y/T","Belum diisi","Error")))</f>
        <v>Belum diisi</v>
      </c>
      <c r="O290" s="517"/>
      <c r="P290" s="517"/>
      <c r="Q290" s="517"/>
      <c r="R290" s="517"/>
    </row>
    <row r="291" spans="2:18" s="527" customFormat="1" ht="15.75">
      <c r="B291" s="837"/>
      <c r="C291" s="840"/>
      <c r="D291" s="858"/>
      <c r="E291" s="855"/>
      <c r="F291" s="549">
        <v>2</v>
      </c>
      <c r="G291" s="550"/>
      <c r="H291" s="598" t="str">
        <f t="shared" si="5"/>
        <v>Belum Diisi</v>
      </c>
      <c r="I291" s="592" t="s">
        <v>26</v>
      </c>
      <c r="J291" s="593" t="str">
        <f>IF($D$290="Y/T","Isi Sasaran",IF($E$290=0,0,IF(I291="Y",1,IF(I291="T",0,"Isi Dulu"))))</f>
        <v>Isi Sasaran</v>
      </c>
      <c r="K291" s="592" t="s">
        <v>26</v>
      </c>
      <c r="L291" s="593" t="str">
        <f>IF($D$290="Y/T","Isi Sasaran",IF($E$290=0,0,IF(K291="Y",1,IF(K291="T",0,"Isi Dulu"))))</f>
        <v>Isi Sasaran</v>
      </c>
      <c r="M291" s="849"/>
      <c r="N291" s="852"/>
      <c r="O291" s="517"/>
      <c r="P291" s="517"/>
      <c r="Q291" s="517"/>
      <c r="R291" s="517"/>
    </row>
    <row r="292" spans="2:18" s="527" customFormat="1" ht="15.75">
      <c r="B292" s="837"/>
      <c r="C292" s="840"/>
      <c r="D292" s="858"/>
      <c r="E292" s="855"/>
      <c r="F292" s="549">
        <v>3</v>
      </c>
      <c r="G292" s="550"/>
      <c r="H292" s="598" t="str">
        <f t="shared" si="5"/>
        <v>Belum Diisi</v>
      </c>
      <c r="I292" s="592" t="s">
        <v>26</v>
      </c>
      <c r="J292" s="593" t="str">
        <f>IF($D$290="Y/T","Isi Sasaran",IF($E$290=0,0,IF(I292="Y",1,IF(I292="T",0,"Isi Dulu"))))</f>
        <v>Isi Sasaran</v>
      </c>
      <c r="K292" s="592" t="s">
        <v>26</v>
      </c>
      <c r="L292" s="593" t="str">
        <f>IF($D$290="Y/T","Isi Sasaran",IF($E$290=0,0,IF(K292="Y",1,IF(K292="T",0,"Isi Dulu"))))</f>
        <v>Isi Sasaran</v>
      </c>
      <c r="M292" s="849"/>
      <c r="N292" s="852"/>
      <c r="O292" s="517"/>
      <c r="P292" s="517"/>
      <c r="Q292" s="517"/>
      <c r="R292" s="517"/>
    </row>
    <row r="293" spans="2:18" s="527" customFormat="1" ht="15.75">
      <c r="B293" s="837"/>
      <c r="C293" s="840"/>
      <c r="D293" s="858"/>
      <c r="E293" s="855"/>
      <c r="F293" s="549">
        <v>4</v>
      </c>
      <c r="G293" s="550"/>
      <c r="H293" s="598" t="str">
        <f t="shared" si="5"/>
        <v>Belum Diisi</v>
      </c>
      <c r="I293" s="592" t="s">
        <v>26</v>
      </c>
      <c r="J293" s="593" t="str">
        <f>IF($D$290="Y/T","Isi Sasaran",IF($E$290=0,0,IF(I293="Y",1,IF(I293="T",0,"Isi Dulu"))))</f>
        <v>Isi Sasaran</v>
      </c>
      <c r="K293" s="592" t="s">
        <v>26</v>
      </c>
      <c r="L293" s="593" t="str">
        <f>IF($D$290="Y/T","Isi Sasaran",IF($E$290=0,0,IF(K293="Y",1,IF(K293="T",0,"Isi Dulu"))))</f>
        <v>Isi Sasaran</v>
      </c>
      <c r="M293" s="849"/>
      <c r="N293" s="852"/>
      <c r="O293" s="517"/>
      <c r="P293" s="517"/>
      <c r="Q293" s="517"/>
      <c r="R293" s="517"/>
    </row>
    <row r="294" spans="2:18" s="527" customFormat="1" ht="15.75">
      <c r="B294" s="838"/>
      <c r="C294" s="841"/>
      <c r="D294" s="859"/>
      <c r="E294" s="856"/>
      <c r="F294" s="569">
        <v>5</v>
      </c>
      <c r="G294" s="570"/>
      <c r="H294" s="599" t="str">
        <f t="shared" si="5"/>
        <v>Belum Diisi</v>
      </c>
      <c r="I294" s="595" t="s">
        <v>26</v>
      </c>
      <c r="J294" s="596" t="str">
        <f>IF($D$290="Y/T","Isi Sasaran",IF($E$290=0,0,IF(I294="Y",1,IF(I294="T",0,"Isi Dulu"))))</f>
        <v>Isi Sasaran</v>
      </c>
      <c r="K294" s="595" t="s">
        <v>26</v>
      </c>
      <c r="L294" s="596" t="str">
        <f>IF($D$290="Y/T","Isi Sasaran",IF($E$290=0,0,IF(K294="Y",1,IF(K294="T",0,"Isi Dulu"))))</f>
        <v>Isi Sasaran</v>
      </c>
      <c r="M294" s="850"/>
      <c r="N294" s="853"/>
      <c r="O294" s="517"/>
      <c r="P294" s="517"/>
      <c r="Q294" s="517"/>
      <c r="R294" s="517"/>
    </row>
    <row r="295" spans="2:18" s="527" customFormat="1" ht="15.75">
      <c r="B295" s="836">
        <v>18</v>
      </c>
      <c r="C295" s="839"/>
      <c r="D295" s="857" t="s">
        <v>26</v>
      </c>
      <c r="E295" s="854" t="str">
        <f>IF(D295="Y",1,IF(D295="T",0,IF(D295="Y/T","Belum diisi","Error")))</f>
        <v>Belum diisi</v>
      </c>
      <c r="F295" s="528">
        <v>1</v>
      </c>
      <c r="G295" s="529"/>
      <c r="H295" s="600" t="str">
        <f t="shared" si="5"/>
        <v>Belum Diisi</v>
      </c>
      <c r="I295" s="590" t="s">
        <v>26</v>
      </c>
      <c r="J295" s="591" t="str">
        <f>IF($D$295="Y/T","Isi Sasaran",IF($E$295=0,0,IF(I295="Y",1,IF(I295="T",0,"Isi Dulu"))))</f>
        <v>Isi Sasaran</v>
      </c>
      <c r="K295" s="590" t="s">
        <v>26</v>
      </c>
      <c r="L295" s="591" t="str">
        <f>IF($D$295="Y/T","Isi Sasaran",IF($E$295=0,0,IF(K295="Y",1,IF(K295="T",0,"Isi Dulu"))))</f>
        <v>Isi Sasaran</v>
      </c>
      <c r="M295" s="848" t="s">
        <v>26</v>
      </c>
      <c r="N295" s="851" t="str">
        <f>IF(M295="Y",1,IF(M295="T",0,IF(M295="Y/T","Belum diisi","Error")))</f>
        <v>Belum diisi</v>
      </c>
      <c r="O295" s="517"/>
      <c r="P295" s="517"/>
      <c r="Q295" s="517"/>
      <c r="R295" s="517"/>
    </row>
    <row r="296" spans="2:18" s="527" customFormat="1" ht="15.75">
      <c r="B296" s="837"/>
      <c r="C296" s="840"/>
      <c r="D296" s="858"/>
      <c r="E296" s="855"/>
      <c r="F296" s="549">
        <v>2</v>
      </c>
      <c r="G296" s="550"/>
      <c r="H296" s="598" t="str">
        <f t="shared" si="5"/>
        <v>Belum Diisi</v>
      </c>
      <c r="I296" s="592" t="s">
        <v>26</v>
      </c>
      <c r="J296" s="593" t="str">
        <f>IF($D$295="Y/T","Isi Sasaran",IF($E$295=0,0,IF(I296="Y",1,IF(I296="T",0,"Isi Dulu"))))</f>
        <v>Isi Sasaran</v>
      </c>
      <c r="K296" s="592" t="s">
        <v>26</v>
      </c>
      <c r="L296" s="593" t="str">
        <f>IF($D$295="Y/T","Isi Sasaran",IF($E$295=0,0,IF(K296="Y",1,IF(K296="T",0,"Isi Dulu"))))</f>
        <v>Isi Sasaran</v>
      </c>
      <c r="M296" s="849"/>
      <c r="N296" s="852"/>
      <c r="O296" s="517"/>
      <c r="P296" s="517"/>
      <c r="Q296" s="517"/>
      <c r="R296" s="517"/>
    </row>
    <row r="297" spans="2:18" s="527" customFormat="1" ht="15.75">
      <c r="B297" s="837"/>
      <c r="C297" s="840"/>
      <c r="D297" s="858"/>
      <c r="E297" s="855"/>
      <c r="F297" s="549">
        <v>3</v>
      </c>
      <c r="G297" s="550"/>
      <c r="H297" s="598" t="str">
        <f t="shared" si="5"/>
        <v>Belum Diisi</v>
      </c>
      <c r="I297" s="592" t="s">
        <v>26</v>
      </c>
      <c r="J297" s="593" t="str">
        <f>IF($D$295="Y/T","Isi Sasaran",IF($E$295=0,0,IF(I297="Y",1,IF(I297="T",0,"Isi Dulu"))))</f>
        <v>Isi Sasaran</v>
      </c>
      <c r="K297" s="592" t="s">
        <v>26</v>
      </c>
      <c r="L297" s="593" t="str">
        <f>IF($D$295="Y/T","Isi Sasaran",IF($E$295=0,0,IF(K297="Y",1,IF(K297="T",0,"Isi Dulu"))))</f>
        <v>Isi Sasaran</v>
      </c>
      <c r="M297" s="849"/>
      <c r="N297" s="852"/>
      <c r="O297" s="517"/>
      <c r="P297" s="517"/>
      <c r="Q297" s="517"/>
      <c r="R297" s="517"/>
    </row>
    <row r="298" spans="2:18" s="527" customFormat="1" ht="15.75">
      <c r="B298" s="837"/>
      <c r="C298" s="840"/>
      <c r="D298" s="858"/>
      <c r="E298" s="855"/>
      <c r="F298" s="549">
        <v>4</v>
      </c>
      <c r="G298" s="550"/>
      <c r="H298" s="598" t="str">
        <f t="shared" si="5"/>
        <v>Belum Diisi</v>
      </c>
      <c r="I298" s="592" t="s">
        <v>26</v>
      </c>
      <c r="J298" s="593" t="str">
        <f>IF($D$295="Y/T","Isi Sasaran",IF($E$295=0,0,IF(I298="Y",1,IF(I298="T",0,"Isi Dulu"))))</f>
        <v>Isi Sasaran</v>
      </c>
      <c r="K298" s="592" t="s">
        <v>26</v>
      </c>
      <c r="L298" s="593" t="str">
        <f>IF($D$295="Y/T","Isi Sasaran",IF($E$295=0,0,IF(K298="Y",1,IF(K298="T",0,"Isi Dulu"))))</f>
        <v>Isi Sasaran</v>
      </c>
      <c r="M298" s="849"/>
      <c r="N298" s="852"/>
      <c r="O298" s="517"/>
      <c r="P298" s="517"/>
      <c r="Q298" s="517"/>
      <c r="R298" s="517"/>
    </row>
    <row r="299" spans="2:18" s="527" customFormat="1" ht="15.75">
      <c r="B299" s="838"/>
      <c r="C299" s="841"/>
      <c r="D299" s="859"/>
      <c r="E299" s="856"/>
      <c r="F299" s="569">
        <v>5</v>
      </c>
      <c r="G299" s="570"/>
      <c r="H299" s="599" t="str">
        <f t="shared" si="5"/>
        <v>Belum Diisi</v>
      </c>
      <c r="I299" s="595" t="s">
        <v>26</v>
      </c>
      <c r="J299" s="596" t="str">
        <f>IF($D$295="Y/T","Isi Sasaran",IF($E$295=0,0,IF(I299="Y",1,IF(I299="T",0,"Isi Dulu"))))</f>
        <v>Isi Sasaran</v>
      </c>
      <c r="K299" s="595" t="s">
        <v>26</v>
      </c>
      <c r="L299" s="596" t="str">
        <f>IF($D$295="Y/T","Isi Sasaran",IF($E$295=0,0,IF(K299="Y",1,IF(K299="T",0,"Isi Dulu"))))</f>
        <v>Isi Sasaran</v>
      </c>
      <c r="M299" s="850"/>
      <c r="N299" s="853"/>
      <c r="O299" s="517"/>
      <c r="P299" s="517"/>
      <c r="Q299" s="517"/>
      <c r="R299" s="517"/>
    </row>
    <row r="300" spans="2:18" s="527" customFormat="1" ht="15.75">
      <c r="B300" s="836">
        <v>19</v>
      </c>
      <c r="C300" s="839"/>
      <c r="D300" s="857" t="s">
        <v>26</v>
      </c>
      <c r="E300" s="854" t="str">
        <f>IF(D300="Y",1,IF(D300="T",0,IF(D300="Y/T","Belum diisi","Error")))</f>
        <v>Belum diisi</v>
      </c>
      <c r="F300" s="528">
        <v>1</v>
      </c>
      <c r="G300" s="529"/>
      <c r="H300" s="600" t="str">
        <f t="shared" si="5"/>
        <v>Belum Diisi</v>
      </c>
      <c r="I300" s="590" t="s">
        <v>26</v>
      </c>
      <c r="J300" s="591" t="str">
        <f>IF($D$300="Y/T","Isi Sasaran",IF($E$300=0,0,IF(I300="Y",1,IF(I300="T",0,"Isi Dulu"))))</f>
        <v>Isi Sasaran</v>
      </c>
      <c r="K300" s="590" t="s">
        <v>26</v>
      </c>
      <c r="L300" s="591" t="str">
        <f>IF($D$300="Y/T","Isi Sasaran",IF($E$300=0,0,IF(K300="Y",1,IF(K300="T",0,"Isi Dulu"))))</f>
        <v>Isi Sasaran</v>
      </c>
      <c r="M300" s="848" t="s">
        <v>26</v>
      </c>
      <c r="N300" s="851" t="str">
        <f>IF(M300="Y",1,IF(M300="T",0,IF(M300="Y/T","Belum diisi","Error")))</f>
        <v>Belum diisi</v>
      </c>
      <c r="O300" s="517"/>
      <c r="P300" s="517"/>
      <c r="Q300" s="517"/>
      <c r="R300" s="517"/>
    </row>
    <row r="301" spans="2:18" s="527" customFormat="1" ht="15.75">
      <c r="B301" s="837"/>
      <c r="C301" s="840"/>
      <c r="D301" s="858"/>
      <c r="E301" s="855"/>
      <c r="F301" s="549">
        <v>2</v>
      </c>
      <c r="G301" s="550"/>
      <c r="H301" s="598" t="str">
        <f t="shared" si="5"/>
        <v>Belum Diisi</v>
      </c>
      <c r="I301" s="592" t="s">
        <v>26</v>
      </c>
      <c r="J301" s="593" t="str">
        <f>IF($D$300="Y/T","Isi Sasaran",IF($E$300=0,0,IF(I301="Y",1,IF(I301="T",0,"Isi Dulu"))))</f>
        <v>Isi Sasaran</v>
      </c>
      <c r="K301" s="592" t="s">
        <v>26</v>
      </c>
      <c r="L301" s="593" t="str">
        <f>IF($D$300="Y/T","Isi Sasaran",IF($E$300=0,0,IF(K301="Y",1,IF(K301="T",0,"Isi Dulu"))))</f>
        <v>Isi Sasaran</v>
      </c>
      <c r="M301" s="849"/>
      <c r="N301" s="852"/>
      <c r="O301" s="517"/>
      <c r="P301" s="517"/>
      <c r="Q301" s="517"/>
      <c r="R301" s="517"/>
    </row>
    <row r="302" spans="2:18" s="527" customFormat="1" ht="15.75">
      <c r="B302" s="837"/>
      <c r="C302" s="840"/>
      <c r="D302" s="858"/>
      <c r="E302" s="855"/>
      <c r="F302" s="549">
        <v>3</v>
      </c>
      <c r="G302" s="550"/>
      <c r="H302" s="598" t="str">
        <f t="shared" si="5"/>
        <v>Belum Diisi</v>
      </c>
      <c r="I302" s="592" t="s">
        <v>26</v>
      </c>
      <c r="J302" s="593" t="str">
        <f>IF($D$300="Y/T","Isi Sasaran",IF($E$300=0,0,IF(I302="Y",1,IF(I302="T",0,"Isi Dulu"))))</f>
        <v>Isi Sasaran</v>
      </c>
      <c r="K302" s="592" t="s">
        <v>26</v>
      </c>
      <c r="L302" s="593" t="str">
        <f>IF($D$300="Y/T","Isi Sasaran",IF($E$300=0,0,IF(K302="Y",1,IF(K302="T",0,"Isi Dulu"))))</f>
        <v>Isi Sasaran</v>
      </c>
      <c r="M302" s="849"/>
      <c r="N302" s="852"/>
      <c r="O302" s="517"/>
      <c r="P302" s="517"/>
      <c r="Q302" s="517"/>
      <c r="R302" s="517"/>
    </row>
    <row r="303" spans="2:18" s="527" customFormat="1" ht="15.75">
      <c r="B303" s="837"/>
      <c r="C303" s="840"/>
      <c r="D303" s="858"/>
      <c r="E303" s="855"/>
      <c r="F303" s="549">
        <v>4</v>
      </c>
      <c r="G303" s="550"/>
      <c r="H303" s="598" t="str">
        <f t="shared" si="5"/>
        <v>Belum Diisi</v>
      </c>
      <c r="I303" s="592" t="s">
        <v>26</v>
      </c>
      <c r="J303" s="593" t="str">
        <f>IF($D$300="Y/T","Isi Sasaran",IF($E$300=0,0,IF(I303="Y",1,IF(I303="T",0,"Isi Dulu"))))</f>
        <v>Isi Sasaran</v>
      </c>
      <c r="K303" s="592" t="s">
        <v>26</v>
      </c>
      <c r="L303" s="593" t="str">
        <f>IF($D$300="Y/T","Isi Sasaran",IF($E$300=0,0,IF(K303="Y",1,IF(K303="T",0,"Isi Dulu"))))</f>
        <v>Isi Sasaran</v>
      </c>
      <c r="M303" s="849"/>
      <c r="N303" s="852"/>
      <c r="O303" s="517"/>
      <c r="P303" s="517"/>
      <c r="Q303" s="517"/>
      <c r="R303" s="517"/>
    </row>
    <row r="304" spans="2:18" s="527" customFormat="1" ht="15.75">
      <c r="B304" s="838"/>
      <c r="C304" s="841"/>
      <c r="D304" s="859"/>
      <c r="E304" s="856"/>
      <c r="F304" s="569">
        <v>5</v>
      </c>
      <c r="G304" s="570"/>
      <c r="H304" s="599" t="str">
        <f t="shared" si="5"/>
        <v>Belum Diisi</v>
      </c>
      <c r="I304" s="595" t="s">
        <v>26</v>
      </c>
      <c r="J304" s="596" t="str">
        <f>IF($D$300="Y/T","Isi Sasaran",IF($E$300=0,0,IF(I304="Y",1,IF(I304="T",0,"Isi Dulu"))))</f>
        <v>Isi Sasaran</v>
      </c>
      <c r="K304" s="595" t="s">
        <v>26</v>
      </c>
      <c r="L304" s="596" t="str">
        <f>IF($D$300="Y/T","Isi Sasaran",IF($E$300=0,0,IF(K304="Y",1,IF(K304="T",0,"Isi Dulu"))))</f>
        <v>Isi Sasaran</v>
      </c>
      <c r="M304" s="850"/>
      <c r="N304" s="853"/>
      <c r="O304" s="517"/>
      <c r="P304" s="517"/>
      <c r="Q304" s="517"/>
      <c r="R304" s="517"/>
    </row>
    <row r="305" spans="2:18" s="527" customFormat="1" ht="15.75">
      <c r="B305" s="836">
        <v>20</v>
      </c>
      <c r="C305" s="839"/>
      <c r="D305" s="857" t="s">
        <v>26</v>
      </c>
      <c r="E305" s="854" t="str">
        <f>IF(D305="Y",1,IF(D305="T",0,IF(D305="Y/T","Belum diisi","Error")))</f>
        <v>Belum diisi</v>
      </c>
      <c r="F305" s="528">
        <v>1</v>
      </c>
      <c r="G305" s="529"/>
      <c r="H305" s="600" t="str">
        <f t="shared" si="5"/>
        <v>Belum Diisi</v>
      </c>
      <c r="I305" s="590" t="s">
        <v>26</v>
      </c>
      <c r="J305" s="591" t="str">
        <f>IF($D$305="Y/T","Isi Sasaran",IF($E$305=0,0,IF(I305="Y",1,IF(I305="T",0,"Isi Dulu"))))</f>
        <v>Isi Sasaran</v>
      </c>
      <c r="K305" s="590" t="s">
        <v>26</v>
      </c>
      <c r="L305" s="591" t="str">
        <f>IF($D$305="Y/T","Isi Sasaran",IF($E$305=0,0,IF(K305="Y",1,IF(K305="T",0,"Isi Dulu"))))</f>
        <v>Isi Sasaran</v>
      </c>
      <c r="M305" s="848" t="s">
        <v>26</v>
      </c>
      <c r="N305" s="851" t="str">
        <f>IF(M305="Y",1,IF(M305="T",0,IF(M305="Y/T","Belum diisi","Error")))</f>
        <v>Belum diisi</v>
      </c>
      <c r="O305" s="517"/>
      <c r="P305" s="517"/>
      <c r="Q305" s="517"/>
      <c r="R305" s="517"/>
    </row>
    <row r="306" spans="2:18" s="527" customFormat="1" ht="15.75">
      <c r="B306" s="837"/>
      <c r="C306" s="840"/>
      <c r="D306" s="858"/>
      <c r="E306" s="855"/>
      <c r="F306" s="549">
        <v>2</v>
      </c>
      <c r="G306" s="550"/>
      <c r="H306" s="598" t="str">
        <f t="shared" si="5"/>
        <v>Belum Diisi</v>
      </c>
      <c r="I306" s="592" t="s">
        <v>26</v>
      </c>
      <c r="J306" s="593" t="str">
        <f>IF($D$305="Y/T","Isi Sasaran",IF($E$305=0,0,IF(I306="Y",1,IF(I306="T",0,"Isi Dulu"))))</f>
        <v>Isi Sasaran</v>
      </c>
      <c r="K306" s="592" t="s">
        <v>26</v>
      </c>
      <c r="L306" s="593" t="str">
        <f>IF($D$305="Y/T","Isi Sasaran",IF($E$305=0,0,IF(K306="Y",1,IF(K306="T",0,"Isi Dulu"))))</f>
        <v>Isi Sasaran</v>
      </c>
      <c r="M306" s="849"/>
      <c r="N306" s="852"/>
      <c r="O306" s="517"/>
      <c r="P306" s="517"/>
      <c r="Q306" s="517"/>
      <c r="R306" s="517"/>
    </row>
    <row r="307" spans="2:18" s="527" customFormat="1" ht="15.75">
      <c r="B307" s="837"/>
      <c r="C307" s="840"/>
      <c r="D307" s="858"/>
      <c r="E307" s="855"/>
      <c r="F307" s="549">
        <v>3</v>
      </c>
      <c r="G307" s="550"/>
      <c r="H307" s="598" t="str">
        <f t="shared" si="5"/>
        <v>Belum Diisi</v>
      </c>
      <c r="I307" s="592" t="s">
        <v>26</v>
      </c>
      <c r="J307" s="593" t="str">
        <f>IF($D$305="Y/T","Isi Sasaran",IF($E$305=0,0,IF(I307="Y",1,IF(I307="T",0,"Isi Dulu"))))</f>
        <v>Isi Sasaran</v>
      </c>
      <c r="K307" s="592" t="s">
        <v>26</v>
      </c>
      <c r="L307" s="593" t="str">
        <f>IF($D$305="Y/T","Isi Sasaran",IF($E$305=0,0,IF(K307="Y",1,IF(K307="T",0,"Isi Dulu"))))</f>
        <v>Isi Sasaran</v>
      </c>
      <c r="M307" s="849"/>
      <c r="N307" s="852"/>
      <c r="O307" s="517"/>
      <c r="P307" s="517"/>
      <c r="Q307" s="517"/>
      <c r="R307" s="517"/>
    </row>
    <row r="308" spans="2:18" s="527" customFormat="1" ht="15.75">
      <c r="B308" s="837"/>
      <c r="C308" s="840"/>
      <c r="D308" s="858"/>
      <c r="E308" s="855"/>
      <c r="F308" s="549">
        <v>4</v>
      </c>
      <c r="G308" s="550"/>
      <c r="H308" s="598" t="str">
        <f t="shared" si="5"/>
        <v>Belum Diisi</v>
      </c>
      <c r="I308" s="592" t="s">
        <v>26</v>
      </c>
      <c r="J308" s="593" t="str">
        <f>IF($D$305="Y/T","Isi Sasaran",IF($E$305=0,0,IF(I308="Y",1,IF(I308="T",0,"Isi Dulu"))))</f>
        <v>Isi Sasaran</v>
      </c>
      <c r="K308" s="592" t="s">
        <v>26</v>
      </c>
      <c r="L308" s="593" t="str">
        <f>IF($D$305="Y/T","Isi Sasaran",IF($E$305=0,0,IF(K308="Y",1,IF(K308="T",0,"Isi Dulu"))))</f>
        <v>Isi Sasaran</v>
      </c>
      <c r="M308" s="849"/>
      <c r="N308" s="852"/>
      <c r="O308" s="517"/>
      <c r="P308" s="517"/>
      <c r="Q308" s="517"/>
      <c r="R308" s="517"/>
    </row>
    <row r="309" spans="2:18" s="527" customFormat="1" ht="15.75">
      <c r="B309" s="838"/>
      <c r="C309" s="841"/>
      <c r="D309" s="859"/>
      <c r="E309" s="856"/>
      <c r="F309" s="569">
        <v>5</v>
      </c>
      <c r="G309" s="570"/>
      <c r="H309" s="599" t="str">
        <f t="shared" si="5"/>
        <v>Belum Diisi</v>
      </c>
      <c r="I309" s="595" t="s">
        <v>26</v>
      </c>
      <c r="J309" s="596" t="str">
        <f>IF($D$305="Y/T","Isi Sasaran",IF($E$305=0,0,IF(I309="Y",1,IF(I309="T",0,"Isi Dulu"))))</f>
        <v>Isi Sasaran</v>
      </c>
      <c r="K309" s="595" t="s">
        <v>26</v>
      </c>
      <c r="L309" s="596" t="str">
        <f>IF($D$305="Y/T","Isi Sasaran",IF($E$305=0,0,IF(K309="Y",1,IF(K309="T",0,"Isi Dulu"))))</f>
        <v>Isi Sasaran</v>
      </c>
      <c r="M309" s="850"/>
      <c r="N309" s="853"/>
      <c r="O309" s="517"/>
      <c r="P309" s="517"/>
      <c r="Q309" s="517"/>
      <c r="R309" s="517"/>
    </row>
    <row r="310" spans="2:18" ht="15.75">
      <c r="B310" s="580"/>
      <c r="C310" s="581"/>
      <c r="D310" s="582"/>
      <c r="E310" s="602" t="e">
        <f>AVERAGE(E210:E309)</f>
        <v>#DIV/0!</v>
      </c>
      <c r="F310" s="583"/>
      <c r="G310" s="583"/>
      <c r="H310" s="602" t="e">
        <f>(IF($D210="Y/T",0,AVERAGE(H210:H214))+IF($D215="Y/T",0,AVERAGE(H215:H219))+IF($D220="Y/T",0,AVERAGE(H220:H224))+IF($D225="Y/T",0,AVERAGE(H225:H229))+IF($D230="Y/T",0,AVERAGE(H230:H234))+IF($D235="Y/T",0,AVERAGE(H235:H239))+IF($D240="Y/T",0,AVERAGE(H240:H244))+IF($D245="Y/T",0,AVERAGE(H245:H249))+IF($D250="Y/T",0,AVERAGE(H250:H254))+IF($D255="Y/T",0,AVERAGE(H255:H259))+IF($D260="Y/T",0,AVERAGE(H260:H264))+IF($D265="Y/T",0,AVERAGE(H265:H269))+IF($D270="Y/T",0,AVERAGE(H270:H274))+IF($D275="Y/T",0,AVERAGE(H275:H279))+IF($D280="Y/T",0,AVERAGE(H280:H284))+IF($D285="Y/T",0,AVERAGE(H285:H289))+IF($D290="Y/T",0,AVERAGE(H290:H294))+IF($D295="Y/T",0,AVERAGE(H295:H299))+IF($D300="Y/T",0,AVERAGE(H300:H304))+IF($D305="Y/T",0,AVERAGE(H305:H309)))/(COUNTIF($D210:$D309,"Y")+COUNTIF($D210:$D309,"T"))</f>
        <v>#DIV/0!</v>
      </c>
      <c r="I310" s="582"/>
      <c r="J310" s="602" t="e">
        <f>(IF($D210="Y/T",0,AVERAGE(J210:J214))+IF($D215="Y/T",0,AVERAGE(J215:J219))+IF($D220="Y/T",0,AVERAGE(J220:J224))+IF($D225="Y/T",0,AVERAGE(J225:J229))+IF($D230="Y/T",0,AVERAGE(J230:J234))+IF($D235="Y/T",0,AVERAGE(J235:J239))+IF($D240="Y/T",0,AVERAGE(J240:J244))+IF($D245="Y/T",0,AVERAGE(J245:J249))+IF($D250="Y/T",0,AVERAGE(J250:J254))+IF($D255="Y/T",0,AVERAGE(J255:J259))+IF($D260="Y/T",0,AVERAGE(J260:J264))+IF($D265="Y/T",0,AVERAGE(J265:J269))+IF($D270="Y/T",0,AVERAGE(J270:J274))+IF($D275="Y/T",0,AVERAGE(J275:J279))+IF($D280="Y/T",0,AVERAGE(J280:J284))+IF($D285="Y/T",0,AVERAGE(J285:J289))+IF($D290="Y/T",0,AVERAGE(J290:J294))+IF($D295="Y/T",0,AVERAGE(J295:J299))+IF($D300="Y/T",0,AVERAGE(J300:J304))+IF($D305="Y/T",0,AVERAGE(J305:J309)))/(COUNTIF($D210:$D309,"Y")+COUNTIF($D210:$D309,"T"))</f>
        <v>#DIV/0!</v>
      </c>
      <c r="K310" s="582"/>
      <c r="L310" s="602" t="e">
        <f>(IF($D210="Y/T",0,AVERAGE(L210:L214))+IF($D215="Y/T",0,AVERAGE(L215:L219))+IF($D220="Y/T",0,AVERAGE(L220:L224))+IF($D225="Y/T",0,AVERAGE(L225:L229))+IF($D230="Y/T",0,AVERAGE(L230:L234))+IF($D235="Y/T",0,AVERAGE(L235:L239))+IF($D240="Y/T",0,AVERAGE(L240:L244))+IF($D245="Y/T",0,AVERAGE(L245:L249))+IF($D250="Y/T",0,AVERAGE(L250:L254))+IF($D255="Y/T",0,AVERAGE(L255:L259))+IF($D260="Y/T",0,AVERAGE(L260:L264))+IF($D265="Y/T",0,AVERAGE(L265:L269))+IF($D270="Y/T",0,AVERAGE(L270:L274))+IF($D275="Y/T",0,AVERAGE(L275:L279))+IF($D280="Y/T",0,AVERAGE(L280:L284))+IF($D285="Y/T",0,AVERAGE(L285:L289))+IF($D290="Y/T",0,AVERAGE(L290:L294))+IF($D295="Y/T",0,AVERAGE(L295:L299))+IF($D300="Y/T",0,AVERAGE(L300:L304))+IF($D305="Y/T",0,AVERAGE(L305:L309)))/(COUNTIF($D210:$D309,"Y")+COUNTIF($D210:$D309,"T"))</f>
        <v>#DIV/0!</v>
      </c>
      <c r="M310" s="606"/>
      <c r="N310" s="602" t="e">
        <f>AVERAGE(N210:N309)</f>
        <v>#DIV/0!</v>
      </c>
    </row>
    <row r="311" spans="2:18" ht="15.75">
      <c r="B311" s="865" t="s">
        <v>434</v>
      </c>
      <c r="C311" s="865"/>
      <c r="D311" s="865"/>
      <c r="E311" s="865"/>
      <c r="F311" s="865"/>
      <c r="G311" s="865"/>
      <c r="H311" s="865"/>
      <c r="I311" s="865"/>
      <c r="J311" s="865"/>
      <c r="K311" s="865"/>
      <c r="L311" s="865"/>
      <c r="M311" s="865"/>
      <c r="N311" s="866"/>
    </row>
    <row r="312" spans="2:18" ht="15.75">
      <c r="B312" s="836">
        <v>1</v>
      </c>
      <c r="C312" s="839"/>
      <c r="D312" s="857" t="s">
        <v>26</v>
      </c>
      <c r="E312" s="854" t="str">
        <f>IF(D312="Y",1,IF(D312="T",0,IF(D312="Y/T","Belum diisi","Error")))</f>
        <v>Belum diisi</v>
      </c>
      <c r="F312" s="528">
        <v>1</v>
      </c>
      <c r="G312" s="529"/>
      <c r="H312" s="589" t="str">
        <f t="shared" ref="H312:H375" si="6">IF(OR(J312="Isi Dulu",L312="Isi Dulu",J312="Isi Sasaran",L312="Isi Sasaran"),"Belum Diisi",IF(SUM(J312,L312)=2,1,IF(SUM(J312,L312)=1,0,IF(SUM(J312,L312)=0,0,"Error"))))</f>
        <v>Belum Diisi</v>
      </c>
      <c r="I312" s="590" t="s">
        <v>26</v>
      </c>
      <c r="J312" s="591" t="str">
        <f>IF($D$312="Y/T","Isi Sasaran",IF($E$312=0,0,IF(I312="Y",1,IF(I312="T",0,"Isi Dulu"))))</f>
        <v>Isi Sasaran</v>
      </c>
      <c r="K312" s="590" t="s">
        <v>26</v>
      </c>
      <c r="L312" s="591" t="str">
        <f>IF($D$312="Y/T","Isi Sasaran",IF($E$312=0,0,IF(K312="Y",1,IF(K312="T",0,"Isi Dulu"))))</f>
        <v>Isi Sasaran</v>
      </c>
      <c r="M312" s="848" t="s">
        <v>26</v>
      </c>
      <c r="N312" s="851" t="str">
        <f>IF(M312="Y",1,IF(M312="T",0,IF(M312="Y/T","Belum diisi","Error")))</f>
        <v>Belum diisi</v>
      </c>
    </row>
    <row r="313" spans="2:18" ht="15.75">
      <c r="B313" s="837"/>
      <c r="C313" s="840"/>
      <c r="D313" s="858"/>
      <c r="E313" s="855"/>
      <c r="F313" s="549">
        <v>2</v>
      </c>
      <c r="G313" s="550"/>
      <c r="H313" s="589" t="str">
        <f t="shared" si="6"/>
        <v>Belum Diisi</v>
      </c>
      <c r="I313" s="592" t="s">
        <v>26</v>
      </c>
      <c r="J313" s="593" t="str">
        <f>IF($D$312="Y/T","Isi Sasaran",IF($E$312=0,0,IF(I313="Y",1,IF(I313="T",0,"Isi Dulu"))))</f>
        <v>Isi Sasaran</v>
      </c>
      <c r="K313" s="592" t="s">
        <v>26</v>
      </c>
      <c r="L313" s="593" t="str">
        <f>IF($D$312="Y/T","Isi Sasaran",IF($E$312=0,0,IF(K313="Y",1,IF(K313="T",0,"Isi Dulu"))))</f>
        <v>Isi Sasaran</v>
      </c>
      <c r="M313" s="849"/>
      <c r="N313" s="852"/>
    </row>
    <row r="314" spans="2:18" ht="15.75">
      <c r="B314" s="837"/>
      <c r="C314" s="840"/>
      <c r="D314" s="858"/>
      <c r="E314" s="855"/>
      <c r="F314" s="549">
        <v>3</v>
      </c>
      <c r="G314" s="550"/>
      <c r="H314" s="589" t="str">
        <f t="shared" si="6"/>
        <v>Belum Diisi</v>
      </c>
      <c r="I314" s="592" t="s">
        <v>26</v>
      </c>
      <c r="J314" s="593" t="str">
        <f>IF($D$312="Y/T","Isi Sasaran",IF($E$312=0,0,IF(I314="Y",1,IF(I314="T",0,"Isi Dulu"))))</f>
        <v>Isi Sasaran</v>
      </c>
      <c r="K314" s="592" t="s">
        <v>26</v>
      </c>
      <c r="L314" s="593" t="str">
        <f>IF($D$312="Y/T","Isi Sasaran",IF($E$312=0,0,IF(K314="Y",1,IF(K314="T",0,"Isi Dulu"))))</f>
        <v>Isi Sasaran</v>
      </c>
      <c r="M314" s="849"/>
      <c r="N314" s="852"/>
    </row>
    <row r="315" spans="2:18" ht="15.75">
      <c r="B315" s="837"/>
      <c r="C315" s="840"/>
      <c r="D315" s="858"/>
      <c r="E315" s="855"/>
      <c r="F315" s="549">
        <v>4</v>
      </c>
      <c r="G315" s="550"/>
      <c r="H315" s="589" t="str">
        <f t="shared" si="6"/>
        <v>Belum Diisi</v>
      </c>
      <c r="I315" s="592" t="s">
        <v>26</v>
      </c>
      <c r="J315" s="593" t="str">
        <f>IF($D$312="Y/T","Isi Sasaran",IF($E$312=0,0,IF(I315="Y",1,IF(I315="T",0,"Isi Dulu"))))</f>
        <v>Isi Sasaran</v>
      </c>
      <c r="K315" s="592" t="s">
        <v>26</v>
      </c>
      <c r="L315" s="593" t="str">
        <f>IF($D$312="Y/T","Isi Sasaran",IF($E$312=0,0,IF(K315="Y",1,IF(K315="T",0,"Isi Dulu"))))</f>
        <v>Isi Sasaran</v>
      </c>
      <c r="M315" s="849"/>
      <c r="N315" s="852"/>
    </row>
    <row r="316" spans="2:18" ht="15.75">
      <c r="B316" s="838"/>
      <c r="C316" s="841"/>
      <c r="D316" s="859"/>
      <c r="E316" s="856"/>
      <c r="F316" s="569">
        <v>5</v>
      </c>
      <c r="G316" s="570"/>
      <c r="H316" s="594" t="str">
        <f t="shared" si="6"/>
        <v>Belum Diisi</v>
      </c>
      <c r="I316" s="595" t="s">
        <v>26</v>
      </c>
      <c r="J316" s="596" t="str">
        <f>IF($D$312="Y/T","Isi Sasaran",IF($E$312=0,0,IF(I316="Y",1,IF(I316="T",0,"Isi Dulu"))))</f>
        <v>Isi Sasaran</v>
      </c>
      <c r="K316" s="595" t="s">
        <v>26</v>
      </c>
      <c r="L316" s="596" t="str">
        <f>IF($D$312="Y/T","Isi Sasaran",IF($E$312=0,0,IF(K316="Y",1,IF(K316="T",0,"Isi Dulu"))))</f>
        <v>Isi Sasaran</v>
      </c>
      <c r="M316" s="850"/>
      <c r="N316" s="853"/>
    </row>
    <row r="317" spans="2:18" ht="15.75">
      <c r="B317" s="836">
        <v>2</v>
      </c>
      <c r="C317" s="839"/>
      <c r="D317" s="857" t="s">
        <v>26</v>
      </c>
      <c r="E317" s="854" t="str">
        <f>IF(D317="Y",1,IF(D317="T",0,IF(D317="Y/T","Belum diisi","Error")))</f>
        <v>Belum diisi</v>
      </c>
      <c r="F317" s="528">
        <v>1</v>
      </c>
      <c r="G317" s="529"/>
      <c r="H317" s="597" t="str">
        <f t="shared" si="6"/>
        <v>Belum Diisi</v>
      </c>
      <c r="I317" s="590" t="s">
        <v>26</v>
      </c>
      <c r="J317" s="591" t="str">
        <f>IF($D$317="Y/T","Isi Sasaran",IF($E$317=0,0,IF(I317="Y",1,IF(I317="T",0,"Isi Dulu"))))</f>
        <v>Isi Sasaran</v>
      </c>
      <c r="K317" s="590" t="s">
        <v>26</v>
      </c>
      <c r="L317" s="591" t="str">
        <f>IF($D$317="Y/T","Isi Sasaran",IF($E$317=0,0,IF(K317="Y",1,IF(K317="T",0,"Isi Dulu"))))</f>
        <v>Isi Sasaran</v>
      </c>
      <c r="M317" s="848" t="s">
        <v>26</v>
      </c>
      <c r="N317" s="851" t="str">
        <f>IF(M317="Y",1,IF(M317="T",0,IF(M317="Y/T","Belum diisi","Error")))</f>
        <v>Belum diisi</v>
      </c>
    </row>
    <row r="318" spans="2:18" ht="15.75">
      <c r="B318" s="837"/>
      <c r="C318" s="840"/>
      <c r="D318" s="858"/>
      <c r="E318" s="855"/>
      <c r="F318" s="549">
        <v>2</v>
      </c>
      <c r="G318" s="550"/>
      <c r="H318" s="598" t="str">
        <f t="shared" si="6"/>
        <v>Belum Diisi</v>
      </c>
      <c r="I318" s="592" t="s">
        <v>26</v>
      </c>
      <c r="J318" s="593" t="str">
        <f>IF($D$317="Y/T","Isi Sasaran",IF($E$317=0,0,IF(I318="Y",1,IF(I318="T",0,"Isi Dulu"))))</f>
        <v>Isi Sasaran</v>
      </c>
      <c r="K318" s="592" t="s">
        <v>26</v>
      </c>
      <c r="L318" s="593" t="str">
        <f>IF($D$317="Y/T","Isi Sasaran",IF($E$317=0,0,IF(K318="Y",1,IF(K318="T",0,"Isi Dulu"))))</f>
        <v>Isi Sasaran</v>
      </c>
      <c r="M318" s="849"/>
      <c r="N318" s="852"/>
    </row>
    <row r="319" spans="2:18" ht="15.75">
      <c r="B319" s="837"/>
      <c r="C319" s="840"/>
      <c r="D319" s="858"/>
      <c r="E319" s="855"/>
      <c r="F319" s="549">
        <v>3</v>
      </c>
      <c r="G319" s="550"/>
      <c r="H319" s="598" t="str">
        <f t="shared" si="6"/>
        <v>Belum Diisi</v>
      </c>
      <c r="I319" s="592" t="s">
        <v>26</v>
      </c>
      <c r="J319" s="593" t="str">
        <f>IF($D$317="Y/T","Isi Sasaran",IF($E$317=0,0,IF(I319="Y",1,IF(I319="T",0,"Isi Dulu"))))</f>
        <v>Isi Sasaran</v>
      </c>
      <c r="K319" s="592" t="s">
        <v>26</v>
      </c>
      <c r="L319" s="593" t="str">
        <f>IF($D$317="Y/T","Isi Sasaran",IF($E$317=0,0,IF(K319="Y",1,IF(K319="T",0,"Isi Dulu"))))</f>
        <v>Isi Sasaran</v>
      </c>
      <c r="M319" s="849"/>
      <c r="N319" s="852"/>
    </row>
    <row r="320" spans="2:18" ht="15.75">
      <c r="B320" s="837"/>
      <c r="C320" s="840"/>
      <c r="D320" s="858"/>
      <c r="E320" s="855"/>
      <c r="F320" s="549">
        <v>4</v>
      </c>
      <c r="G320" s="550"/>
      <c r="H320" s="598" t="str">
        <f t="shared" si="6"/>
        <v>Belum Diisi</v>
      </c>
      <c r="I320" s="592" t="s">
        <v>26</v>
      </c>
      <c r="J320" s="593" t="str">
        <f>IF($D$317="Y/T","Isi Sasaran",IF($E$317=0,0,IF(I320="Y",1,IF(I320="T",0,"Isi Dulu"))))</f>
        <v>Isi Sasaran</v>
      </c>
      <c r="K320" s="592" t="s">
        <v>26</v>
      </c>
      <c r="L320" s="593" t="str">
        <f>IF($D$317="Y/T","Isi Sasaran",IF($E$317=0,0,IF(K320="Y",1,IF(K320="T",0,"Isi Dulu"))))</f>
        <v>Isi Sasaran</v>
      </c>
      <c r="M320" s="849"/>
      <c r="N320" s="852"/>
    </row>
    <row r="321" spans="2:14" ht="15.75">
      <c r="B321" s="838"/>
      <c r="C321" s="841"/>
      <c r="D321" s="859"/>
      <c r="E321" s="856"/>
      <c r="F321" s="569">
        <v>5</v>
      </c>
      <c r="G321" s="570"/>
      <c r="H321" s="599" t="str">
        <f t="shared" si="6"/>
        <v>Belum Diisi</v>
      </c>
      <c r="I321" s="595" t="s">
        <v>26</v>
      </c>
      <c r="J321" s="596" t="str">
        <f>IF($D$317="Y/T","Isi Sasaran",IF($E$317=0,0,IF(I321="Y",1,IF(I321="T",0,"Isi Dulu"))))</f>
        <v>Isi Sasaran</v>
      </c>
      <c r="K321" s="595" t="s">
        <v>26</v>
      </c>
      <c r="L321" s="596" t="str">
        <f>IF($D$317="Y/T","Isi Sasaran",IF($E$317=0,0,IF(K321="Y",1,IF(K321="T",0,"Isi Dulu"))))</f>
        <v>Isi Sasaran</v>
      </c>
      <c r="M321" s="850"/>
      <c r="N321" s="853"/>
    </row>
    <row r="322" spans="2:14" ht="15.75">
      <c r="B322" s="836">
        <v>3</v>
      </c>
      <c r="C322" s="839"/>
      <c r="D322" s="857" t="s">
        <v>26</v>
      </c>
      <c r="E322" s="854" t="str">
        <f>IF(D322="Y",1,IF(D322="T",0,IF(D322="Y/T","Belum diisi","Error")))</f>
        <v>Belum diisi</v>
      </c>
      <c r="F322" s="528">
        <v>1</v>
      </c>
      <c r="G322" s="529"/>
      <c r="H322" s="600" t="str">
        <f t="shared" si="6"/>
        <v>Belum Diisi</v>
      </c>
      <c r="I322" s="590" t="s">
        <v>26</v>
      </c>
      <c r="J322" s="591" t="str">
        <f>IF($D$322="Y/T","Isi Sasaran",IF($E$322=0,0,IF(I322="Y",1,IF(I322="T",0,"Isi Dulu"))))</f>
        <v>Isi Sasaran</v>
      </c>
      <c r="K322" s="590" t="s">
        <v>26</v>
      </c>
      <c r="L322" s="591" t="str">
        <f>IF($D$322="Y/T","Isi Sasaran",IF($E$322=0,0,IF(K322="Y",1,IF(K322="T",0,"Isi Dulu"))))</f>
        <v>Isi Sasaran</v>
      </c>
      <c r="M322" s="848" t="s">
        <v>26</v>
      </c>
      <c r="N322" s="851" t="str">
        <f>IF(M322="Y",1,IF(M322="T",0,IF(M322="Y/T","Belum diisi","Error")))</f>
        <v>Belum diisi</v>
      </c>
    </row>
    <row r="323" spans="2:14" ht="15.75">
      <c r="B323" s="837"/>
      <c r="C323" s="840"/>
      <c r="D323" s="858"/>
      <c r="E323" s="855"/>
      <c r="F323" s="549">
        <v>2</v>
      </c>
      <c r="G323" s="550"/>
      <c r="H323" s="598" t="str">
        <f t="shared" si="6"/>
        <v>Belum Diisi</v>
      </c>
      <c r="I323" s="592" t="s">
        <v>26</v>
      </c>
      <c r="J323" s="593" t="str">
        <f>IF($D$322="Y/T","Isi Sasaran",IF($E$322=0,0,IF(I323="Y",1,IF(I323="T",0,"Isi Dulu"))))</f>
        <v>Isi Sasaran</v>
      </c>
      <c r="K323" s="592" t="s">
        <v>26</v>
      </c>
      <c r="L323" s="593" t="str">
        <f>IF($D$322="Y/T","Isi Sasaran",IF($E$322=0,0,IF(K323="Y",1,IF(K323="T",0,"Isi Dulu"))))</f>
        <v>Isi Sasaran</v>
      </c>
      <c r="M323" s="849"/>
      <c r="N323" s="852"/>
    </row>
    <row r="324" spans="2:14" ht="15.75">
      <c r="B324" s="837"/>
      <c r="C324" s="840"/>
      <c r="D324" s="858"/>
      <c r="E324" s="855"/>
      <c r="F324" s="549">
        <v>3</v>
      </c>
      <c r="G324" s="550"/>
      <c r="H324" s="598" t="str">
        <f t="shared" si="6"/>
        <v>Belum Diisi</v>
      </c>
      <c r="I324" s="592" t="s">
        <v>26</v>
      </c>
      <c r="J324" s="593" t="str">
        <f>IF($D$322="Y/T","Isi Sasaran",IF($E$322=0,0,IF(I324="Y",1,IF(I324="T",0,"Isi Dulu"))))</f>
        <v>Isi Sasaran</v>
      </c>
      <c r="K324" s="592" t="s">
        <v>26</v>
      </c>
      <c r="L324" s="593" t="str">
        <f>IF($D$322="Y/T","Isi Sasaran",IF($E$322=0,0,IF(K324="Y",1,IF(K324="T",0,"Isi Dulu"))))</f>
        <v>Isi Sasaran</v>
      </c>
      <c r="M324" s="849"/>
      <c r="N324" s="852"/>
    </row>
    <row r="325" spans="2:14" ht="15.75">
      <c r="B325" s="837"/>
      <c r="C325" s="840"/>
      <c r="D325" s="858"/>
      <c r="E325" s="855"/>
      <c r="F325" s="549">
        <v>4</v>
      </c>
      <c r="G325" s="550"/>
      <c r="H325" s="598" t="str">
        <f t="shared" si="6"/>
        <v>Belum Diisi</v>
      </c>
      <c r="I325" s="592" t="s">
        <v>26</v>
      </c>
      <c r="J325" s="593" t="str">
        <f>IF($D$322="Y/T","Isi Sasaran",IF($E$322=0,0,IF(I325="Y",1,IF(I325="T",0,"Isi Dulu"))))</f>
        <v>Isi Sasaran</v>
      </c>
      <c r="K325" s="592" t="s">
        <v>26</v>
      </c>
      <c r="L325" s="593" t="str">
        <f>IF($D$322="Y/T","Isi Sasaran",IF($E$322=0,0,IF(K325="Y",1,IF(K325="T",0,"Isi Dulu"))))</f>
        <v>Isi Sasaran</v>
      </c>
      <c r="M325" s="849"/>
      <c r="N325" s="852"/>
    </row>
    <row r="326" spans="2:14" ht="15.75">
      <c r="B326" s="838"/>
      <c r="C326" s="841"/>
      <c r="D326" s="859"/>
      <c r="E326" s="856"/>
      <c r="F326" s="569">
        <v>5</v>
      </c>
      <c r="G326" s="570"/>
      <c r="H326" s="599" t="str">
        <f t="shared" si="6"/>
        <v>Belum Diisi</v>
      </c>
      <c r="I326" s="595" t="s">
        <v>26</v>
      </c>
      <c r="J326" s="596" t="str">
        <f>IF($D$322="Y/T","Isi Sasaran",IF($E$322=0,0,IF(I326="Y",1,IF(I326="T",0,"Isi Dulu"))))</f>
        <v>Isi Sasaran</v>
      </c>
      <c r="K326" s="595" t="s">
        <v>26</v>
      </c>
      <c r="L326" s="596" t="str">
        <f>IF($D$322="Y/T","Isi Sasaran",IF($E$322=0,0,IF(K326="Y",1,IF(K326="T",0,"Isi Dulu"))))</f>
        <v>Isi Sasaran</v>
      </c>
      <c r="M326" s="850"/>
      <c r="N326" s="853"/>
    </row>
    <row r="327" spans="2:14" ht="15.75">
      <c r="B327" s="836">
        <v>4</v>
      </c>
      <c r="C327" s="839"/>
      <c r="D327" s="857" t="s">
        <v>26</v>
      </c>
      <c r="E327" s="854" t="str">
        <f>IF(D327="Y",1,IF(D327="T",0,IF(D327="Y/T","Belum diisi","Error")))</f>
        <v>Belum diisi</v>
      </c>
      <c r="F327" s="528">
        <v>1</v>
      </c>
      <c r="G327" s="529"/>
      <c r="H327" s="600" t="str">
        <f t="shared" si="6"/>
        <v>Belum Diisi</v>
      </c>
      <c r="I327" s="590" t="s">
        <v>26</v>
      </c>
      <c r="J327" s="591" t="str">
        <f>IF($D$327="Y/T","Isi Sasaran",IF($E$327=0,0,IF(I327="Y",1,IF(I327="T",0,"Isi Dulu"))))</f>
        <v>Isi Sasaran</v>
      </c>
      <c r="K327" s="590" t="s">
        <v>26</v>
      </c>
      <c r="L327" s="591" t="str">
        <f>IF($D$327="Y/T","Isi Sasaran",IF($E$327=0,0,IF(K327="Y",1,IF(K327="T",0,"Isi Dulu"))))</f>
        <v>Isi Sasaran</v>
      </c>
      <c r="M327" s="848" t="s">
        <v>26</v>
      </c>
      <c r="N327" s="851" t="str">
        <f>IF(M327="Y",1,IF(M327="T",0,IF(M327="Y/T","Belum diisi","Error")))</f>
        <v>Belum diisi</v>
      </c>
    </row>
    <row r="328" spans="2:14" ht="15.75">
      <c r="B328" s="837"/>
      <c r="C328" s="840"/>
      <c r="D328" s="858"/>
      <c r="E328" s="855"/>
      <c r="F328" s="549">
        <v>2</v>
      </c>
      <c r="G328" s="550"/>
      <c r="H328" s="598" t="str">
        <f t="shared" si="6"/>
        <v>Belum Diisi</v>
      </c>
      <c r="I328" s="592" t="s">
        <v>26</v>
      </c>
      <c r="J328" s="593" t="str">
        <f>IF($D$327="Y/T","Isi Sasaran",IF($E$327=0,0,IF(I328="Y",1,IF(I328="T",0,"Isi Dulu"))))</f>
        <v>Isi Sasaran</v>
      </c>
      <c r="K328" s="592" t="s">
        <v>26</v>
      </c>
      <c r="L328" s="593" t="str">
        <f>IF($D$327="Y/T","Isi Sasaran",IF($E$327=0,0,IF(K328="Y",1,IF(K328="T",0,"Isi Dulu"))))</f>
        <v>Isi Sasaran</v>
      </c>
      <c r="M328" s="849"/>
      <c r="N328" s="852"/>
    </row>
    <row r="329" spans="2:14" ht="15.75">
      <c r="B329" s="837"/>
      <c r="C329" s="840"/>
      <c r="D329" s="858"/>
      <c r="E329" s="855"/>
      <c r="F329" s="549">
        <v>3</v>
      </c>
      <c r="G329" s="550"/>
      <c r="H329" s="598" t="str">
        <f t="shared" si="6"/>
        <v>Belum Diisi</v>
      </c>
      <c r="I329" s="592" t="s">
        <v>26</v>
      </c>
      <c r="J329" s="593" t="str">
        <f>IF($D$327="Y/T","Isi Sasaran",IF($E$327=0,0,IF(I329="Y",1,IF(I329="T",0,"Isi Dulu"))))</f>
        <v>Isi Sasaran</v>
      </c>
      <c r="K329" s="592" t="s">
        <v>26</v>
      </c>
      <c r="L329" s="593" t="str">
        <f>IF($D$327="Y/T","Isi Sasaran",IF($E$327=0,0,IF(K329="Y",1,IF(K329="T",0,"Isi Dulu"))))</f>
        <v>Isi Sasaran</v>
      </c>
      <c r="M329" s="849"/>
      <c r="N329" s="852"/>
    </row>
    <row r="330" spans="2:14" ht="15.75">
      <c r="B330" s="837"/>
      <c r="C330" s="840"/>
      <c r="D330" s="858"/>
      <c r="E330" s="855"/>
      <c r="F330" s="549">
        <v>4</v>
      </c>
      <c r="G330" s="550"/>
      <c r="H330" s="598" t="str">
        <f t="shared" si="6"/>
        <v>Belum Diisi</v>
      </c>
      <c r="I330" s="592" t="s">
        <v>26</v>
      </c>
      <c r="J330" s="593" t="str">
        <f>IF($D$327="Y/T","Isi Sasaran",IF($E$327=0,0,IF(I330="Y",1,IF(I330="T",0,"Isi Dulu"))))</f>
        <v>Isi Sasaran</v>
      </c>
      <c r="K330" s="592" t="s">
        <v>26</v>
      </c>
      <c r="L330" s="593" t="str">
        <f>IF($D$327="Y/T","Isi Sasaran",IF($E$327=0,0,IF(K330="Y",1,IF(K330="T",0,"Isi Dulu"))))</f>
        <v>Isi Sasaran</v>
      </c>
      <c r="M330" s="849"/>
      <c r="N330" s="852"/>
    </row>
    <row r="331" spans="2:14" ht="15.75">
      <c r="B331" s="838"/>
      <c r="C331" s="841"/>
      <c r="D331" s="859"/>
      <c r="E331" s="856"/>
      <c r="F331" s="569">
        <v>5</v>
      </c>
      <c r="G331" s="570"/>
      <c r="H331" s="599" t="str">
        <f t="shared" si="6"/>
        <v>Belum Diisi</v>
      </c>
      <c r="I331" s="595" t="s">
        <v>26</v>
      </c>
      <c r="J331" s="596" t="str">
        <f>IF($D$327="Y/T","Isi Sasaran",IF($E$327=0,0,IF(I331="Y",1,IF(I331="T",0,"Isi Dulu"))))</f>
        <v>Isi Sasaran</v>
      </c>
      <c r="K331" s="595" t="s">
        <v>26</v>
      </c>
      <c r="L331" s="596" t="str">
        <f>IF($D$327="Y/T","Isi Sasaran",IF($E$327=0,0,IF(K331="Y",1,IF(K331="T",0,"Isi Dulu"))))</f>
        <v>Isi Sasaran</v>
      </c>
      <c r="M331" s="850"/>
      <c r="N331" s="853"/>
    </row>
    <row r="332" spans="2:14" ht="15.75">
      <c r="B332" s="836">
        <v>5</v>
      </c>
      <c r="C332" s="839"/>
      <c r="D332" s="857" t="s">
        <v>26</v>
      </c>
      <c r="E332" s="854" t="str">
        <f>IF(D332="Y",1,IF(D332="T",0,IF(D332="Y/T","Belum diisi","Error")))</f>
        <v>Belum diisi</v>
      </c>
      <c r="F332" s="528">
        <v>1</v>
      </c>
      <c r="G332" s="529"/>
      <c r="H332" s="600" t="str">
        <f t="shared" si="6"/>
        <v>Belum Diisi</v>
      </c>
      <c r="I332" s="590" t="s">
        <v>26</v>
      </c>
      <c r="J332" s="591" t="str">
        <f>IF($D$332="Y/T","Isi Sasaran",IF($E$332=0,0,IF(I332="Y",1,IF(I332="T",0,"Isi Dulu"))))</f>
        <v>Isi Sasaran</v>
      </c>
      <c r="K332" s="590" t="s">
        <v>26</v>
      </c>
      <c r="L332" s="591" t="str">
        <f>IF($D$332="Y/T","Isi Sasaran",IF($E$332=0,0,IF(K332="Y",1,IF(K332="T",0,"Isi Dulu"))))</f>
        <v>Isi Sasaran</v>
      </c>
      <c r="M332" s="848" t="s">
        <v>26</v>
      </c>
      <c r="N332" s="851" t="str">
        <f>IF(M332="Y",1,IF(M332="T",0,IF(M332="Y/T","Belum diisi","Error")))</f>
        <v>Belum diisi</v>
      </c>
    </row>
    <row r="333" spans="2:14" ht="15.75">
      <c r="B333" s="837"/>
      <c r="C333" s="840"/>
      <c r="D333" s="858"/>
      <c r="E333" s="855"/>
      <c r="F333" s="549">
        <v>2</v>
      </c>
      <c r="G333" s="550"/>
      <c r="H333" s="598" t="str">
        <f t="shared" si="6"/>
        <v>Belum Diisi</v>
      </c>
      <c r="I333" s="592" t="s">
        <v>26</v>
      </c>
      <c r="J333" s="593" t="str">
        <f>IF($D$332="Y/T","Isi Sasaran",IF($E$332=0,0,IF(I333="Y",1,IF(I333="T",0,"Isi Dulu"))))</f>
        <v>Isi Sasaran</v>
      </c>
      <c r="K333" s="592" t="s">
        <v>26</v>
      </c>
      <c r="L333" s="593" t="str">
        <f>IF($D$332="Y/T","Isi Sasaran",IF($E$332=0,0,IF(K333="Y",1,IF(K333="T",0,"Isi Dulu"))))</f>
        <v>Isi Sasaran</v>
      </c>
      <c r="M333" s="849"/>
      <c r="N333" s="852"/>
    </row>
    <row r="334" spans="2:14" ht="15.75">
      <c r="B334" s="837"/>
      <c r="C334" s="840"/>
      <c r="D334" s="858"/>
      <c r="E334" s="855"/>
      <c r="F334" s="549">
        <v>3</v>
      </c>
      <c r="G334" s="550"/>
      <c r="H334" s="598" t="str">
        <f t="shared" si="6"/>
        <v>Belum Diisi</v>
      </c>
      <c r="I334" s="592" t="s">
        <v>26</v>
      </c>
      <c r="J334" s="593" t="str">
        <f>IF($D$332="Y/T","Isi Sasaran",IF($E$332=0,0,IF(I334="Y",1,IF(I334="T",0,"Isi Dulu"))))</f>
        <v>Isi Sasaran</v>
      </c>
      <c r="K334" s="592" t="s">
        <v>26</v>
      </c>
      <c r="L334" s="593" t="str">
        <f>IF($D$332="Y/T","Isi Sasaran",IF($E$332=0,0,IF(K334="Y",1,IF(K334="T",0,"Isi Dulu"))))</f>
        <v>Isi Sasaran</v>
      </c>
      <c r="M334" s="849"/>
      <c r="N334" s="852"/>
    </row>
    <row r="335" spans="2:14" ht="15.75">
      <c r="B335" s="837"/>
      <c r="C335" s="840"/>
      <c r="D335" s="858"/>
      <c r="E335" s="855"/>
      <c r="F335" s="549">
        <v>4</v>
      </c>
      <c r="G335" s="550"/>
      <c r="H335" s="598" t="str">
        <f t="shared" si="6"/>
        <v>Belum Diisi</v>
      </c>
      <c r="I335" s="592" t="s">
        <v>26</v>
      </c>
      <c r="J335" s="593" t="str">
        <f>IF($D$332="Y/T","Isi Sasaran",IF($E$332=0,0,IF(I335="Y",1,IF(I335="T",0,"Isi Dulu"))))</f>
        <v>Isi Sasaran</v>
      </c>
      <c r="K335" s="592" t="s">
        <v>26</v>
      </c>
      <c r="L335" s="593" t="str">
        <f>IF($D$332="Y/T","Isi Sasaran",IF($E$332=0,0,IF(K335="Y",1,IF(K335="T",0,"Isi Dulu"))))</f>
        <v>Isi Sasaran</v>
      </c>
      <c r="M335" s="849"/>
      <c r="N335" s="852"/>
    </row>
    <row r="336" spans="2:14" ht="15.75">
      <c r="B336" s="838"/>
      <c r="C336" s="841"/>
      <c r="D336" s="859"/>
      <c r="E336" s="856"/>
      <c r="F336" s="569">
        <v>5</v>
      </c>
      <c r="G336" s="570"/>
      <c r="H336" s="599" t="str">
        <f t="shared" si="6"/>
        <v>Belum Diisi</v>
      </c>
      <c r="I336" s="595" t="s">
        <v>26</v>
      </c>
      <c r="J336" s="596" t="str">
        <f>IF($D$332="Y/T","Isi Sasaran",IF($E$332=0,0,IF(I336="Y",1,IF(I336="T",0,"Isi Dulu"))))</f>
        <v>Isi Sasaran</v>
      </c>
      <c r="K336" s="595" t="s">
        <v>26</v>
      </c>
      <c r="L336" s="596" t="str">
        <f>IF($D$332="Y/T","Isi Sasaran",IF($E$332=0,0,IF(K336="Y",1,IF(K336="T",0,"Isi Dulu"))))</f>
        <v>Isi Sasaran</v>
      </c>
      <c r="M336" s="850"/>
      <c r="N336" s="853"/>
    </row>
    <row r="337" spans="2:14" ht="15.75">
      <c r="B337" s="836">
        <v>6</v>
      </c>
      <c r="C337" s="839"/>
      <c r="D337" s="857" t="s">
        <v>26</v>
      </c>
      <c r="E337" s="854" t="str">
        <f>IF(D337="Y",1,IF(D337="T",0,IF(D337="Y/T","Belum diisi","Error")))</f>
        <v>Belum diisi</v>
      </c>
      <c r="F337" s="528">
        <v>1</v>
      </c>
      <c r="G337" s="529"/>
      <c r="H337" s="600" t="str">
        <f t="shared" si="6"/>
        <v>Belum Diisi</v>
      </c>
      <c r="I337" s="590" t="s">
        <v>26</v>
      </c>
      <c r="J337" s="591" t="str">
        <f>IF($D$337="Y/T","Isi Sasaran",IF($E$337=0,0,IF(I337="Y",1,IF(I337="T",0,"Isi Dulu"))))</f>
        <v>Isi Sasaran</v>
      </c>
      <c r="K337" s="590" t="s">
        <v>26</v>
      </c>
      <c r="L337" s="591" t="str">
        <f>IF($D$337="Y/T","Isi Sasaran",IF($E$337=0,0,IF(K337="Y",1,IF(K337="T",0,"Isi Dulu"))))</f>
        <v>Isi Sasaran</v>
      </c>
      <c r="M337" s="848" t="s">
        <v>26</v>
      </c>
      <c r="N337" s="851" t="str">
        <f>IF(M337="Y",1,IF(M337="T",0,IF(M337="Y/T","Belum diisi","Error")))</f>
        <v>Belum diisi</v>
      </c>
    </row>
    <row r="338" spans="2:14" ht="15.75">
      <c r="B338" s="837"/>
      <c r="C338" s="840"/>
      <c r="D338" s="858"/>
      <c r="E338" s="855"/>
      <c r="F338" s="549">
        <v>2</v>
      </c>
      <c r="G338" s="550"/>
      <c r="H338" s="598" t="str">
        <f t="shared" si="6"/>
        <v>Belum Diisi</v>
      </c>
      <c r="I338" s="592" t="s">
        <v>26</v>
      </c>
      <c r="J338" s="593" t="str">
        <f>IF($D$337="Y/T","Isi Sasaran",IF($E$337=0,0,IF(I338="Y",1,IF(I338="T",0,"Isi Dulu"))))</f>
        <v>Isi Sasaran</v>
      </c>
      <c r="K338" s="592" t="s">
        <v>26</v>
      </c>
      <c r="L338" s="593" t="str">
        <f>IF($D$337="Y/T","Isi Sasaran",IF($E$337=0,0,IF(K338="Y",1,IF(K338="T",0,"Isi Dulu"))))</f>
        <v>Isi Sasaran</v>
      </c>
      <c r="M338" s="849"/>
      <c r="N338" s="852"/>
    </row>
    <row r="339" spans="2:14" ht="15.75">
      <c r="B339" s="837"/>
      <c r="C339" s="840"/>
      <c r="D339" s="858"/>
      <c r="E339" s="855"/>
      <c r="F339" s="549">
        <v>3</v>
      </c>
      <c r="G339" s="550"/>
      <c r="H339" s="598" t="str">
        <f t="shared" si="6"/>
        <v>Belum Diisi</v>
      </c>
      <c r="I339" s="592" t="s">
        <v>26</v>
      </c>
      <c r="J339" s="593" t="str">
        <f>IF($D$337="Y/T","Isi Sasaran",IF($E$337=0,0,IF(I339="Y",1,IF(I339="T",0,"Isi Dulu"))))</f>
        <v>Isi Sasaran</v>
      </c>
      <c r="K339" s="592" t="s">
        <v>26</v>
      </c>
      <c r="L339" s="593" t="str">
        <f>IF($D$337="Y/T","Isi Sasaran",IF($E$337=0,0,IF(K339="Y",1,IF(K339="T",0,"Isi Dulu"))))</f>
        <v>Isi Sasaran</v>
      </c>
      <c r="M339" s="849"/>
      <c r="N339" s="852"/>
    </row>
    <row r="340" spans="2:14" ht="15.75">
      <c r="B340" s="837"/>
      <c r="C340" s="840"/>
      <c r="D340" s="858"/>
      <c r="E340" s="855"/>
      <c r="F340" s="549">
        <v>4</v>
      </c>
      <c r="G340" s="550"/>
      <c r="H340" s="598" t="str">
        <f t="shared" si="6"/>
        <v>Belum Diisi</v>
      </c>
      <c r="I340" s="592" t="s">
        <v>26</v>
      </c>
      <c r="J340" s="593" t="str">
        <f>IF($D$337="Y/T","Isi Sasaran",IF($E$337=0,0,IF(I340="Y",1,IF(I340="T",0,"Isi Dulu"))))</f>
        <v>Isi Sasaran</v>
      </c>
      <c r="K340" s="592" t="s">
        <v>26</v>
      </c>
      <c r="L340" s="593" t="str">
        <f>IF($D$337="Y/T","Isi Sasaran",IF($E$337=0,0,IF(K340="Y",1,IF(K340="T",0,"Isi Dulu"))))</f>
        <v>Isi Sasaran</v>
      </c>
      <c r="M340" s="849"/>
      <c r="N340" s="852"/>
    </row>
    <row r="341" spans="2:14" ht="15.75">
      <c r="B341" s="838"/>
      <c r="C341" s="841"/>
      <c r="D341" s="859"/>
      <c r="E341" s="856"/>
      <c r="F341" s="569">
        <v>5</v>
      </c>
      <c r="G341" s="570"/>
      <c r="H341" s="599" t="str">
        <f t="shared" si="6"/>
        <v>Belum Diisi</v>
      </c>
      <c r="I341" s="595" t="s">
        <v>26</v>
      </c>
      <c r="J341" s="596" t="str">
        <f>IF($D$337="Y/T","Isi Sasaran",IF($E$337=0,0,IF(I341="Y",1,IF(I341="T",0,"Isi Dulu"))))</f>
        <v>Isi Sasaran</v>
      </c>
      <c r="K341" s="595" t="s">
        <v>26</v>
      </c>
      <c r="L341" s="596" t="str">
        <f>IF($D$337="Y/T","Isi Sasaran",IF($E$337=0,0,IF(K341="Y",1,IF(K341="T",0,"Isi Dulu"))))</f>
        <v>Isi Sasaran</v>
      </c>
      <c r="M341" s="850"/>
      <c r="N341" s="853"/>
    </row>
    <row r="342" spans="2:14" ht="15.75">
      <c r="B342" s="836">
        <v>7</v>
      </c>
      <c r="C342" s="839"/>
      <c r="D342" s="857" t="s">
        <v>26</v>
      </c>
      <c r="E342" s="854" t="str">
        <f>IF(D342="Y",1,IF(D342="T",0,IF(D342="Y/T","Belum diisi","Error")))</f>
        <v>Belum diisi</v>
      </c>
      <c r="F342" s="528">
        <v>1</v>
      </c>
      <c r="G342" s="529"/>
      <c r="H342" s="600" t="str">
        <f t="shared" si="6"/>
        <v>Belum Diisi</v>
      </c>
      <c r="I342" s="590" t="s">
        <v>26</v>
      </c>
      <c r="J342" s="591" t="str">
        <f>IF($D$342="Y/T","Isi Sasaran",IF($E$342=0,0,IF(I342="Y",1,IF(I342="T",0,"Isi Dulu"))))</f>
        <v>Isi Sasaran</v>
      </c>
      <c r="K342" s="590" t="s">
        <v>26</v>
      </c>
      <c r="L342" s="591" t="str">
        <f>IF($D$342="Y/T","Isi Sasaran",IF($E$342=0,0,IF(K342="Y",1,IF(K342="T",0,"Isi Dulu"))))</f>
        <v>Isi Sasaran</v>
      </c>
      <c r="M342" s="848" t="s">
        <v>26</v>
      </c>
      <c r="N342" s="851" t="str">
        <f>IF(M342="Y",1,IF(M342="T",0,IF(M342="Y/T","Belum diisi","Error")))</f>
        <v>Belum diisi</v>
      </c>
    </row>
    <row r="343" spans="2:14" ht="15.75">
      <c r="B343" s="837"/>
      <c r="C343" s="840"/>
      <c r="D343" s="858"/>
      <c r="E343" s="855"/>
      <c r="F343" s="549">
        <v>2</v>
      </c>
      <c r="G343" s="550"/>
      <c r="H343" s="598" t="str">
        <f t="shared" si="6"/>
        <v>Belum Diisi</v>
      </c>
      <c r="I343" s="592" t="s">
        <v>26</v>
      </c>
      <c r="J343" s="593" t="str">
        <f>IF($D$342="Y/T","Isi Sasaran",IF($E$342=0,0,IF(I343="Y",1,IF(I343="T",0,"Isi Dulu"))))</f>
        <v>Isi Sasaran</v>
      </c>
      <c r="K343" s="592" t="s">
        <v>26</v>
      </c>
      <c r="L343" s="593" t="str">
        <f>IF($D$342="Y/T","Isi Sasaran",IF($E$342=0,0,IF(K343="Y",1,IF(K343="T",0,"Isi Dulu"))))</f>
        <v>Isi Sasaran</v>
      </c>
      <c r="M343" s="849"/>
      <c r="N343" s="852"/>
    </row>
    <row r="344" spans="2:14" ht="15.75">
      <c r="B344" s="837"/>
      <c r="C344" s="840"/>
      <c r="D344" s="858"/>
      <c r="E344" s="855"/>
      <c r="F344" s="549">
        <v>3</v>
      </c>
      <c r="G344" s="550"/>
      <c r="H344" s="598" t="str">
        <f t="shared" si="6"/>
        <v>Belum Diisi</v>
      </c>
      <c r="I344" s="592" t="s">
        <v>26</v>
      </c>
      <c r="J344" s="593" t="str">
        <f>IF($D$342="Y/T","Isi Sasaran",IF($E$342=0,0,IF(I344="Y",1,IF(I344="T",0,"Isi Dulu"))))</f>
        <v>Isi Sasaran</v>
      </c>
      <c r="K344" s="592" t="s">
        <v>26</v>
      </c>
      <c r="L344" s="593" t="str">
        <f>IF($D$342="Y/T","Isi Sasaran",IF($E$342=0,0,IF(K344="Y",1,IF(K344="T",0,"Isi Dulu"))))</f>
        <v>Isi Sasaran</v>
      </c>
      <c r="M344" s="849"/>
      <c r="N344" s="852"/>
    </row>
    <row r="345" spans="2:14" ht="15.75">
      <c r="B345" s="837"/>
      <c r="C345" s="840"/>
      <c r="D345" s="858"/>
      <c r="E345" s="855"/>
      <c r="F345" s="549">
        <v>4</v>
      </c>
      <c r="G345" s="550"/>
      <c r="H345" s="598" t="str">
        <f t="shared" si="6"/>
        <v>Belum Diisi</v>
      </c>
      <c r="I345" s="592" t="s">
        <v>26</v>
      </c>
      <c r="J345" s="593" t="str">
        <f>IF($D$342="Y/T","Isi Sasaran",IF($E$342=0,0,IF(I345="Y",1,IF(I345="T",0,"Isi Dulu"))))</f>
        <v>Isi Sasaran</v>
      </c>
      <c r="K345" s="592" t="s">
        <v>26</v>
      </c>
      <c r="L345" s="593" t="str">
        <f>IF($D$342="Y/T","Isi Sasaran",IF($E$342=0,0,IF(K345="Y",1,IF(K345="T",0,"Isi Dulu"))))</f>
        <v>Isi Sasaran</v>
      </c>
      <c r="M345" s="849"/>
      <c r="N345" s="852"/>
    </row>
    <row r="346" spans="2:14" ht="15.75">
      <c r="B346" s="838"/>
      <c r="C346" s="841"/>
      <c r="D346" s="859"/>
      <c r="E346" s="856"/>
      <c r="F346" s="569">
        <v>5</v>
      </c>
      <c r="G346" s="570"/>
      <c r="H346" s="599" t="str">
        <f t="shared" si="6"/>
        <v>Belum Diisi</v>
      </c>
      <c r="I346" s="595" t="s">
        <v>26</v>
      </c>
      <c r="J346" s="596" t="str">
        <f>IF($D$342="Y/T","Isi Sasaran",IF($E$342=0,0,IF(I346="Y",1,IF(I346="T",0,"Isi Dulu"))))</f>
        <v>Isi Sasaran</v>
      </c>
      <c r="K346" s="595" t="s">
        <v>26</v>
      </c>
      <c r="L346" s="596" t="str">
        <f>IF($D$342="Y/T","Isi Sasaran",IF($E$342=0,0,IF(K346="Y",1,IF(K346="T",0,"Isi Dulu"))))</f>
        <v>Isi Sasaran</v>
      </c>
      <c r="M346" s="850"/>
      <c r="N346" s="853"/>
    </row>
    <row r="347" spans="2:14" ht="15.75">
      <c r="B347" s="836">
        <v>8</v>
      </c>
      <c r="C347" s="839"/>
      <c r="D347" s="857" t="s">
        <v>26</v>
      </c>
      <c r="E347" s="854" t="str">
        <f>IF(D347="Y",1,IF(D347="T",0,IF(D347="Y/T","Belum diisi","Error")))</f>
        <v>Belum diisi</v>
      </c>
      <c r="F347" s="528">
        <v>1</v>
      </c>
      <c r="G347" s="529"/>
      <c r="H347" s="600" t="str">
        <f t="shared" si="6"/>
        <v>Belum Diisi</v>
      </c>
      <c r="I347" s="590" t="s">
        <v>26</v>
      </c>
      <c r="J347" s="591" t="str">
        <f>IF($D$347="Y/T","Isi Sasaran",IF($E$347=0,0,IF(I347="Y",1,IF(I347="T",0,"Isi Dulu"))))</f>
        <v>Isi Sasaran</v>
      </c>
      <c r="K347" s="590" t="s">
        <v>26</v>
      </c>
      <c r="L347" s="591" t="str">
        <f>IF($D$347="Y/T","Isi Sasaran",IF($E$347=0,0,IF(K347="Y",1,IF(K347="T",0,"Isi Dulu"))))</f>
        <v>Isi Sasaran</v>
      </c>
      <c r="M347" s="848" t="s">
        <v>26</v>
      </c>
      <c r="N347" s="851" t="str">
        <f>IF(M347="Y",1,IF(M347="T",0,IF(M347="Y/T","Belum diisi","Error")))</f>
        <v>Belum diisi</v>
      </c>
    </row>
    <row r="348" spans="2:14" ht="15.75">
      <c r="B348" s="837"/>
      <c r="C348" s="840"/>
      <c r="D348" s="858"/>
      <c r="E348" s="855"/>
      <c r="F348" s="549">
        <v>2</v>
      </c>
      <c r="G348" s="550"/>
      <c r="H348" s="598" t="str">
        <f t="shared" si="6"/>
        <v>Belum Diisi</v>
      </c>
      <c r="I348" s="592" t="s">
        <v>26</v>
      </c>
      <c r="J348" s="593" t="str">
        <f>IF($D$347="Y/T","Isi Sasaran",IF($E$347=0,0,IF(I348="Y",1,IF(I348="T",0,"Isi Dulu"))))</f>
        <v>Isi Sasaran</v>
      </c>
      <c r="K348" s="592" t="s">
        <v>26</v>
      </c>
      <c r="L348" s="593" t="str">
        <f>IF($D$347="Y/T","Isi Sasaran",IF($E$347=0,0,IF(K348="Y",1,IF(K348="T",0,"Isi Dulu"))))</f>
        <v>Isi Sasaran</v>
      </c>
      <c r="M348" s="849"/>
      <c r="N348" s="852"/>
    </row>
    <row r="349" spans="2:14" ht="15.75">
      <c r="B349" s="837"/>
      <c r="C349" s="840"/>
      <c r="D349" s="858"/>
      <c r="E349" s="855"/>
      <c r="F349" s="549">
        <v>3</v>
      </c>
      <c r="G349" s="550"/>
      <c r="H349" s="598" t="str">
        <f t="shared" si="6"/>
        <v>Belum Diisi</v>
      </c>
      <c r="I349" s="592" t="s">
        <v>26</v>
      </c>
      <c r="J349" s="593" t="str">
        <f>IF($D$347="Y/T","Isi Sasaran",IF($E$347=0,0,IF(I349="Y",1,IF(I349="T",0,"Isi Dulu"))))</f>
        <v>Isi Sasaran</v>
      </c>
      <c r="K349" s="592" t="s">
        <v>26</v>
      </c>
      <c r="L349" s="593" t="str">
        <f>IF($D$347="Y/T","Isi Sasaran",IF($E$347=0,0,IF(K349="Y",1,IF(K349="T",0,"Isi Dulu"))))</f>
        <v>Isi Sasaran</v>
      </c>
      <c r="M349" s="849"/>
      <c r="N349" s="852"/>
    </row>
    <row r="350" spans="2:14" ht="15.75">
      <c r="B350" s="837"/>
      <c r="C350" s="840"/>
      <c r="D350" s="858"/>
      <c r="E350" s="855"/>
      <c r="F350" s="549">
        <v>4</v>
      </c>
      <c r="G350" s="550"/>
      <c r="H350" s="598" t="str">
        <f t="shared" si="6"/>
        <v>Belum Diisi</v>
      </c>
      <c r="I350" s="592" t="s">
        <v>26</v>
      </c>
      <c r="J350" s="593" t="str">
        <f>IF($D$347="Y/T","Isi Sasaran",IF($E$347=0,0,IF(I350="Y",1,IF(I350="T",0,"Isi Dulu"))))</f>
        <v>Isi Sasaran</v>
      </c>
      <c r="K350" s="592" t="s">
        <v>26</v>
      </c>
      <c r="L350" s="593" t="str">
        <f>IF($D$347="Y/T","Isi Sasaran",IF($E$347=0,0,IF(K350="Y",1,IF(K350="T",0,"Isi Dulu"))))</f>
        <v>Isi Sasaran</v>
      </c>
      <c r="M350" s="849"/>
      <c r="N350" s="852"/>
    </row>
    <row r="351" spans="2:14" ht="15.75">
      <c r="B351" s="838"/>
      <c r="C351" s="841"/>
      <c r="D351" s="859"/>
      <c r="E351" s="856"/>
      <c r="F351" s="569">
        <v>5</v>
      </c>
      <c r="G351" s="570"/>
      <c r="H351" s="599" t="str">
        <f t="shared" si="6"/>
        <v>Belum Diisi</v>
      </c>
      <c r="I351" s="595" t="s">
        <v>26</v>
      </c>
      <c r="J351" s="596" t="str">
        <f>IF($D$347="Y/T","Isi Sasaran",IF($E$347=0,0,IF(I351="Y",1,IF(I351="T",0,"Isi Dulu"))))</f>
        <v>Isi Sasaran</v>
      </c>
      <c r="K351" s="595" t="s">
        <v>26</v>
      </c>
      <c r="L351" s="596" t="str">
        <f>IF($D$347="Y/T","Isi Sasaran",IF($E$347=0,0,IF(K351="Y",1,IF(K351="T",0,"Isi Dulu"))))</f>
        <v>Isi Sasaran</v>
      </c>
      <c r="M351" s="850"/>
      <c r="N351" s="853"/>
    </row>
    <row r="352" spans="2:14" ht="15.75">
      <c r="B352" s="836">
        <v>9</v>
      </c>
      <c r="C352" s="839"/>
      <c r="D352" s="857" t="s">
        <v>26</v>
      </c>
      <c r="E352" s="854" t="str">
        <f>IF(D352="Y",1,IF(D352="T",0,IF(D352="Y/T","Belum diisi","Error")))</f>
        <v>Belum diisi</v>
      </c>
      <c r="F352" s="528">
        <v>1</v>
      </c>
      <c r="G352" s="529"/>
      <c r="H352" s="600" t="str">
        <f t="shared" si="6"/>
        <v>Belum Diisi</v>
      </c>
      <c r="I352" s="590" t="s">
        <v>26</v>
      </c>
      <c r="J352" s="591" t="str">
        <f>IF($D$352="Y/T","Isi Sasaran",IF($E$352=0,0,IF(I352="Y",1,IF(I352="T",0,"Isi Dulu"))))</f>
        <v>Isi Sasaran</v>
      </c>
      <c r="K352" s="590" t="s">
        <v>26</v>
      </c>
      <c r="L352" s="591" t="str">
        <f>IF($D$352="Y/T","Isi Sasaran",IF($E$352=0,0,IF(K352="Y",1,IF(K352="T",0,"Isi Dulu"))))</f>
        <v>Isi Sasaran</v>
      </c>
      <c r="M352" s="848" t="s">
        <v>26</v>
      </c>
      <c r="N352" s="851" t="str">
        <f>IF(M352="Y",1,IF(M352="T",0,IF(M352="Y/T","Belum diisi","Error")))</f>
        <v>Belum diisi</v>
      </c>
    </row>
    <row r="353" spans="2:14" ht="15.75">
      <c r="B353" s="837"/>
      <c r="C353" s="840"/>
      <c r="D353" s="858"/>
      <c r="E353" s="855"/>
      <c r="F353" s="549">
        <v>2</v>
      </c>
      <c r="G353" s="550"/>
      <c r="H353" s="598" t="str">
        <f t="shared" si="6"/>
        <v>Belum Diisi</v>
      </c>
      <c r="I353" s="592" t="s">
        <v>26</v>
      </c>
      <c r="J353" s="593" t="str">
        <f>IF($D$352="Y/T","Isi Sasaran",IF($E$352=0,0,IF(I353="Y",1,IF(I353="T",0,"Isi Dulu"))))</f>
        <v>Isi Sasaran</v>
      </c>
      <c r="K353" s="592" t="s">
        <v>26</v>
      </c>
      <c r="L353" s="593" t="str">
        <f>IF($D$352="Y/T","Isi Sasaran",IF($E$352=0,0,IF(K353="Y",1,IF(K353="T",0,"Isi Dulu"))))</f>
        <v>Isi Sasaran</v>
      </c>
      <c r="M353" s="849"/>
      <c r="N353" s="852"/>
    </row>
    <row r="354" spans="2:14" ht="15.75">
      <c r="B354" s="837"/>
      <c r="C354" s="840"/>
      <c r="D354" s="858"/>
      <c r="E354" s="855"/>
      <c r="F354" s="549">
        <v>3</v>
      </c>
      <c r="G354" s="550"/>
      <c r="H354" s="598" t="str">
        <f t="shared" si="6"/>
        <v>Belum Diisi</v>
      </c>
      <c r="I354" s="592" t="s">
        <v>26</v>
      </c>
      <c r="J354" s="593" t="str">
        <f>IF($D$352="Y/T","Isi Sasaran",IF($E$352=0,0,IF(I354="Y",1,IF(I354="T",0,"Isi Dulu"))))</f>
        <v>Isi Sasaran</v>
      </c>
      <c r="K354" s="592" t="s">
        <v>26</v>
      </c>
      <c r="L354" s="593" t="str">
        <f>IF($D$352="Y/T","Isi Sasaran",IF($E$352=0,0,IF(K354="Y",1,IF(K354="T",0,"Isi Dulu"))))</f>
        <v>Isi Sasaran</v>
      </c>
      <c r="M354" s="849"/>
      <c r="N354" s="852"/>
    </row>
    <row r="355" spans="2:14" ht="15.75">
      <c r="B355" s="837"/>
      <c r="C355" s="840"/>
      <c r="D355" s="858"/>
      <c r="E355" s="855"/>
      <c r="F355" s="549">
        <v>4</v>
      </c>
      <c r="G355" s="550"/>
      <c r="H355" s="598" t="str">
        <f t="shared" si="6"/>
        <v>Belum Diisi</v>
      </c>
      <c r="I355" s="592" t="s">
        <v>26</v>
      </c>
      <c r="J355" s="593" t="str">
        <f>IF($D$352="Y/T","Isi Sasaran",IF($E$352=0,0,IF(I355="Y",1,IF(I355="T",0,"Isi Dulu"))))</f>
        <v>Isi Sasaran</v>
      </c>
      <c r="K355" s="592" t="s">
        <v>26</v>
      </c>
      <c r="L355" s="593" t="str">
        <f>IF($D$352="Y/T","Isi Sasaran",IF($E$352=0,0,IF(K355="Y",1,IF(K355="T",0,"Isi Dulu"))))</f>
        <v>Isi Sasaran</v>
      </c>
      <c r="M355" s="849"/>
      <c r="N355" s="852"/>
    </row>
    <row r="356" spans="2:14" ht="15.75">
      <c r="B356" s="838"/>
      <c r="C356" s="841"/>
      <c r="D356" s="859"/>
      <c r="E356" s="856"/>
      <c r="F356" s="569">
        <v>5</v>
      </c>
      <c r="G356" s="570"/>
      <c r="H356" s="599" t="str">
        <f t="shared" si="6"/>
        <v>Belum Diisi</v>
      </c>
      <c r="I356" s="595" t="s">
        <v>26</v>
      </c>
      <c r="J356" s="596" t="str">
        <f>IF($D$352="Y/T","Isi Sasaran",IF($E$352=0,0,IF(I356="Y",1,IF(I356="T",0,"Isi Dulu"))))</f>
        <v>Isi Sasaran</v>
      </c>
      <c r="K356" s="595" t="s">
        <v>26</v>
      </c>
      <c r="L356" s="596" t="str">
        <f>IF($D$352="Y/T","Isi Sasaran",IF($E$352=0,0,IF(K356="Y",1,IF(K356="T",0,"Isi Dulu"))))</f>
        <v>Isi Sasaran</v>
      </c>
      <c r="M356" s="850"/>
      <c r="N356" s="853"/>
    </row>
    <row r="357" spans="2:14" ht="15.75">
      <c r="B357" s="836">
        <v>10</v>
      </c>
      <c r="C357" s="839"/>
      <c r="D357" s="857" t="s">
        <v>26</v>
      </c>
      <c r="E357" s="854" t="str">
        <f>IF(D357="Y",1,IF(D357="T",0,IF(D357="Y/T","Belum diisi","Error")))</f>
        <v>Belum diisi</v>
      </c>
      <c r="F357" s="528">
        <v>1</v>
      </c>
      <c r="G357" s="529"/>
      <c r="H357" s="600" t="str">
        <f t="shared" si="6"/>
        <v>Belum Diisi</v>
      </c>
      <c r="I357" s="590" t="s">
        <v>26</v>
      </c>
      <c r="J357" s="591" t="str">
        <f>IF($D$357="Y/T","Isi Sasaran",IF($E$357=0,0,IF(I357="Y",1,IF(I357="T",0,"Isi Dulu"))))</f>
        <v>Isi Sasaran</v>
      </c>
      <c r="K357" s="590" t="s">
        <v>26</v>
      </c>
      <c r="L357" s="591" t="str">
        <f>IF($D$357="Y/T","Isi Sasaran",IF($E$357=0,0,IF(K357="Y",1,IF(K357="T",0,"Isi Dulu"))))</f>
        <v>Isi Sasaran</v>
      </c>
      <c r="M357" s="848" t="s">
        <v>26</v>
      </c>
      <c r="N357" s="851" t="str">
        <f>IF(M357="Y",1,IF(M357="T",0,IF(M357="Y/T","Belum diisi","Error")))</f>
        <v>Belum diisi</v>
      </c>
    </row>
    <row r="358" spans="2:14" ht="15.75">
      <c r="B358" s="837"/>
      <c r="C358" s="840"/>
      <c r="D358" s="858"/>
      <c r="E358" s="855"/>
      <c r="F358" s="549">
        <v>2</v>
      </c>
      <c r="G358" s="550"/>
      <c r="H358" s="598" t="str">
        <f t="shared" si="6"/>
        <v>Belum Diisi</v>
      </c>
      <c r="I358" s="592" t="s">
        <v>26</v>
      </c>
      <c r="J358" s="593" t="str">
        <f>IF($D$357="Y/T","Isi Sasaran",IF($E$357=0,0,IF(I358="Y",1,IF(I358="T",0,"Isi Dulu"))))</f>
        <v>Isi Sasaran</v>
      </c>
      <c r="K358" s="592" t="s">
        <v>26</v>
      </c>
      <c r="L358" s="593" t="str">
        <f>IF($D$357="Y/T","Isi Sasaran",IF($E$357=0,0,IF(K358="Y",1,IF(K358="T",0,"Isi Dulu"))))</f>
        <v>Isi Sasaran</v>
      </c>
      <c r="M358" s="849"/>
      <c r="N358" s="852"/>
    </row>
    <row r="359" spans="2:14" ht="15.75">
      <c r="B359" s="837"/>
      <c r="C359" s="840"/>
      <c r="D359" s="858"/>
      <c r="E359" s="855"/>
      <c r="F359" s="549">
        <v>3</v>
      </c>
      <c r="G359" s="550"/>
      <c r="H359" s="598" t="str">
        <f t="shared" si="6"/>
        <v>Belum Diisi</v>
      </c>
      <c r="I359" s="592" t="s">
        <v>26</v>
      </c>
      <c r="J359" s="593" t="str">
        <f>IF($D$357="Y/T","Isi Sasaran",IF($E$357=0,0,IF(I359="Y",1,IF(I359="T",0,"Isi Dulu"))))</f>
        <v>Isi Sasaran</v>
      </c>
      <c r="K359" s="592" t="s">
        <v>26</v>
      </c>
      <c r="L359" s="593" t="str">
        <f>IF($D$357="Y/T","Isi Sasaran",IF($E$357=0,0,IF(K359="Y",1,IF(K359="T",0,"Isi Dulu"))))</f>
        <v>Isi Sasaran</v>
      </c>
      <c r="M359" s="849"/>
      <c r="N359" s="852"/>
    </row>
    <row r="360" spans="2:14" ht="15.75">
      <c r="B360" s="837"/>
      <c r="C360" s="840"/>
      <c r="D360" s="858"/>
      <c r="E360" s="855"/>
      <c r="F360" s="549">
        <v>4</v>
      </c>
      <c r="G360" s="550"/>
      <c r="H360" s="598" t="str">
        <f t="shared" si="6"/>
        <v>Belum Diisi</v>
      </c>
      <c r="I360" s="592" t="s">
        <v>26</v>
      </c>
      <c r="J360" s="593" t="str">
        <f>IF($D$357="Y/T","Isi Sasaran",IF($E$357=0,0,IF(I360="Y",1,IF(I360="T",0,"Isi Dulu"))))</f>
        <v>Isi Sasaran</v>
      </c>
      <c r="K360" s="592" t="s">
        <v>26</v>
      </c>
      <c r="L360" s="593" t="str">
        <f>IF($D$357="Y/T","Isi Sasaran",IF($E$357=0,0,IF(K360="Y",1,IF(K360="T",0,"Isi Dulu"))))</f>
        <v>Isi Sasaran</v>
      </c>
      <c r="M360" s="849"/>
      <c r="N360" s="852"/>
    </row>
    <row r="361" spans="2:14" ht="15.75">
      <c r="B361" s="838"/>
      <c r="C361" s="841"/>
      <c r="D361" s="859"/>
      <c r="E361" s="856"/>
      <c r="F361" s="569">
        <v>5</v>
      </c>
      <c r="G361" s="570"/>
      <c r="H361" s="599" t="str">
        <f t="shared" si="6"/>
        <v>Belum Diisi</v>
      </c>
      <c r="I361" s="595" t="s">
        <v>26</v>
      </c>
      <c r="J361" s="596" t="str">
        <f>IF($D$357="Y/T","Isi Sasaran",IF($E$357=0,0,IF(I361="Y",1,IF(I361="T",0,"Isi Dulu"))))</f>
        <v>Isi Sasaran</v>
      </c>
      <c r="K361" s="595" t="s">
        <v>26</v>
      </c>
      <c r="L361" s="596" t="str">
        <f>IF($D$357="Y/T","Isi Sasaran",IF($E$357=0,0,IF(K361="Y",1,IF(K361="T",0,"Isi Dulu"))))</f>
        <v>Isi Sasaran</v>
      </c>
      <c r="M361" s="850"/>
      <c r="N361" s="853"/>
    </row>
    <row r="362" spans="2:14" ht="15.75">
      <c r="B362" s="836">
        <v>11</v>
      </c>
      <c r="C362" s="839"/>
      <c r="D362" s="857" t="s">
        <v>26</v>
      </c>
      <c r="E362" s="854" t="str">
        <f>IF(D362="Y",1,IF(D362="T",0,IF(D362="Y/T","Belum diisi","Error")))</f>
        <v>Belum diisi</v>
      </c>
      <c r="F362" s="528">
        <v>1</v>
      </c>
      <c r="G362" s="529"/>
      <c r="H362" s="600" t="str">
        <f t="shared" si="6"/>
        <v>Belum Diisi</v>
      </c>
      <c r="I362" s="590" t="s">
        <v>26</v>
      </c>
      <c r="J362" s="591" t="str">
        <f>IF($D$362="Y/T","Isi Sasaran",IF($E$362=0,0,IF(I362="Y",1,IF(I362="T",0,"Isi Dulu"))))</f>
        <v>Isi Sasaran</v>
      </c>
      <c r="K362" s="590" t="s">
        <v>26</v>
      </c>
      <c r="L362" s="591" t="str">
        <f>IF($D$362="Y/T","Isi Sasaran",IF($E$362=0,0,IF(K362="Y",1,IF(K362="T",0,"Isi Dulu"))))</f>
        <v>Isi Sasaran</v>
      </c>
      <c r="M362" s="848" t="s">
        <v>26</v>
      </c>
      <c r="N362" s="851" t="str">
        <f>IF(M362="Y",1,IF(M362="T",0,IF(M362="Y/T","Belum diisi","Error")))</f>
        <v>Belum diisi</v>
      </c>
    </row>
    <row r="363" spans="2:14" ht="15.75">
      <c r="B363" s="837"/>
      <c r="C363" s="840"/>
      <c r="D363" s="858"/>
      <c r="E363" s="855"/>
      <c r="F363" s="549">
        <v>2</v>
      </c>
      <c r="G363" s="550"/>
      <c r="H363" s="598" t="str">
        <f t="shared" si="6"/>
        <v>Belum Diisi</v>
      </c>
      <c r="I363" s="592" t="s">
        <v>26</v>
      </c>
      <c r="J363" s="593" t="str">
        <f>IF($D$362="Y/T","Isi Sasaran",IF($E$362=0,0,IF(I363="Y",1,IF(I363="T",0,"Isi Dulu"))))</f>
        <v>Isi Sasaran</v>
      </c>
      <c r="K363" s="592" t="s">
        <v>26</v>
      </c>
      <c r="L363" s="593" t="str">
        <f>IF($D$362="Y/T","Isi Sasaran",IF($E$362=0,0,IF(K363="Y",1,IF(K363="T",0,"Isi Dulu"))))</f>
        <v>Isi Sasaran</v>
      </c>
      <c r="M363" s="849"/>
      <c r="N363" s="852"/>
    </row>
    <row r="364" spans="2:14" ht="15.75">
      <c r="B364" s="837"/>
      <c r="C364" s="840"/>
      <c r="D364" s="858"/>
      <c r="E364" s="855"/>
      <c r="F364" s="549">
        <v>3</v>
      </c>
      <c r="G364" s="550"/>
      <c r="H364" s="598" t="str">
        <f t="shared" si="6"/>
        <v>Belum Diisi</v>
      </c>
      <c r="I364" s="592" t="s">
        <v>26</v>
      </c>
      <c r="J364" s="593" t="str">
        <f>IF($D$362="Y/T","Isi Sasaran",IF($E$362=0,0,IF(I364="Y",1,IF(I364="T",0,"Isi Dulu"))))</f>
        <v>Isi Sasaran</v>
      </c>
      <c r="K364" s="592" t="s">
        <v>26</v>
      </c>
      <c r="L364" s="593" t="str">
        <f>IF($D$362="Y/T","Isi Sasaran",IF($E$362=0,0,IF(K364="Y",1,IF(K364="T",0,"Isi Dulu"))))</f>
        <v>Isi Sasaran</v>
      </c>
      <c r="M364" s="849"/>
      <c r="N364" s="852"/>
    </row>
    <row r="365" spans="2:14" ht="15.75">
      <c r="B365" s="837"/>
      <c r="C365" s="840"/>
      <c r="D365" s="858"/>
      <c r="E365" s="855"/>
      <c r="F365" s="549">
        <v>4</v>
      </c>
      <c r="G365" s="550"/>
      <c r="H365" s="598" t="str">
        <f t="shared" si="6"/>
        <v>Belum Diisi</v>
      </c>
      <c r="I365" s="592" t="s">
        <v>26</v>
      </c>
      <c r="J365" s="593" t="str">
        <f>IF($D$362="Y/T","Isi Sasaran",IF($E$362=0,0,IF(I365="Y",1,IF(I365="T",0,"Isi Dulu"))))</f>
        <v>Isi Sasaran</v>
      </c>
      <c r="K365" s="592" t="s">
        <v>26</v>
      </c>
      <c r="L365" s="593" t="str">
        <f>IF($D$362="Y/T","Isi Sasaran",IF($E$362=0,0,IF(K365="Y",1,IF(K365="T",0,"Isi Dulu"))))</f>
        <v>Isi Sasaran</v>
      </c>
      <c r="M365" s="849"/>
      <c r="N365" s="852"/>
    </row>
    <row r="366" spans="2:14" ht="15.75">
      <c r="B366" s="838"/>
      <c r="C366" s="841"/>
      <c r="D366" s="859"/>
      <c r="E366" s="856"/>
      <c r="F366" s="569">
        <v>5</v>
      </c>
      <c r="G366" s="570"/>
      <c r="H366" s="599" t="str">
        <f t="shared" si="6"/>
        <v>Belum Diisi</v>
      </c>
      <c r="I366" s="595" t="s">
        <v>26</v>
      </c>
      <c r="J366" s="596" t="str">
        <f>IF($D$362="Y/T","Isi Sasaran",IF($E$362=0,0,IF(I366="Y",1,IF(I366="T",0,"Isi Dulu"))))</f>
        <v>Isi Sasaran</v>
      </c>
      <c r="K366" s="595" t="s">
        <v>26</v>
      </c>
      <c r="L366" s="596" t="str">
        <f>IF($D$362="Y/T","Isi Sasaran",IF($E$362=0,0,IF(K366="Y",1,IF(K366="T",0,"Isi Dulu"))))</f>
        <v>Isi Sasaran</v>
      </c>
      <c r="M366" s="850"/>
      <c r="N366" s="853"/>
    </row>
    <row r="367" spans="2:14" ht="15.75">
      <c r="B367" s="836">
        <v>12</v>
      </c>
      <c r="C367" s="839"/>
      <c r="D367" s="857" t="s">
        <v>26</v>
      </c>
      <c r="E367" s="854" t="str">
        <f>IF(D367="Y",1,IF(D367="T",0,IF(D367="Y/T","Belum diisi","Error")))</f>
        <v>Belum diisi</v>
      </c>
      <c r="F367" s="528">
        <v>1</v>
      </c>
      <c r="G367" s="529"/>
      <c r="H367" s="600" t="str">
        <f t="shared" si="6"/>
        <v>Belum Diisi</v>
      </c>
      <c r="I367" s="590" t="s">
        <v>26</v>
      </c>
      <c r="J367" s="591" t="str">
        <f>IF($D$367="Y/T","Isi Sasaran",IF($E$367=0,0,IF(I367="Y",1,IF(I367="T",0,"Isi Dulu"))))</f>
        <v>Isi Sasaran</v>
      </c>
      <c r="K367" s="590" t="s">
        <v>26</v>
      </c>
      <c r="L367" s="591" t="str">
        <f>IF($D$367="Y/T","Isi Sasaran",IF($E$367=0,0,IF(K367="Y",1,IF(K367="T",0,"Isi Dulu"))))</f>
        <v>Isi Sasaran</v>
      </c>
      <c r="M367" s="848" t="s">
        <v>26</v>
      </c>
      <c r="N367" s="851" t="str">
        <f>IF(M367="Y",1,IF(M367="T",0,IF(M367="Y/T","Belum diisi","Error")))</f>
        <v>Belum diisi</v>
      </c>
    </row>
    <row r="368" spans="2:14" ht="15.75">
      <c r="B368" s="837"/>
      <c r="C368" s="840"/>
      <c r="D368" s="858"/>
      <c r="E368" s="855"/>
      <c r="F368" s="549">
        <v>2</v>
      </c>
      <c r="G368" s="550"/>
      <c r="H368" s="598" t="str">
        <f t="shared" si="6"/>
        <v>Belum Diisi</v>
      </c>
      <c r="I368" s="592" t="s">
        <v>26</v>
      </c>
      <c r="J368" s="593" t="str">
        <f>IF($D$367="Y/T","Isi Sasaran",IF($E$367=0,0,IF(I368="Y",1,IF(I368="T",0,"Isi Dulu"))))</f>
        <v>Isi Sasaran</v>
      </c>
      <c r="K368" s="592" t="s">
        <v>26</v>
      </c>
      <c r="L368" s="593" t="str">
        <f>IF($D$367="Y/T","Isi Sasaran",IF($E$367=0,0,IF(K368="Y",1,IF(K368="T",0,"Isi Dulu"))))</f>
        <v>Isi Sasaran</v>
      </c>
      <c r="M368" s="849"/>
      <c r="N368" s="852"/>
    </row>
    <row r="369" spans="2:14" ht="15.75">
      <c r="B369" s="837"/>
      <c r="C369" s="840"/>
      <c r="D369" s="858"/>
      <c r="E369" s="855"/>
      <c r="F369" s="549">
        <v>3</v>
      </c>
      <c r="G369" s="550"/>
      <c r="H369" s="598" t="str">
        <f t="shared" si="6"/>
        <v>Belum Diisi</v>
      </c>
      <c r="I369" s="592" t="s">
        <v>26</v>
      </c>
      <c r="J369" s="593" t="str">
        <f>IF($D$367="Y/T","Isi Sasaran",IF($E$367=0,0,IF(I369="Y",1,IF(I369="T",0,"Isi Dulu"))))</f>
        <v>Isi Sasaran</v>
      </c>
      <c r="K369" s="592" t="s">
        <v>26</v>
      </c>
      <c r="L369" s="593" t="str">
        <f>IF($D$367="Y/T","Isi Sasaran",IF($E$367=0,0,IF(K369="Y",1,IF(K369="T",0,"Isi Dulu"))))</f>
        <v>Isi Sasaran</v>
      </c>
      <c r="M369" s="849"/>
      <c r="N369" s="852"/>
    </row>
    <row r="370" spans="2:14" ht="15.75">
      <c r="B370" s="837"/>
      <c r="C370" s="840"/>
      <c r="D370" s="858"/>
      <c r="E370" s="855"/>
      <c r="F370" s="549">
        <v>4</v>
      </c>
      <c r="G370" s="550"/>
      <c r="H370" s="598" t="str">
        <f t="shared" si="6"/>
        <v>Belum Diisi</v>
      </c>
      <c r="I370" s="592" t="s">
        <v>26</v>
      </c>
      <c r="J370" s="593" t="str">
        <f>IF($D$367="Y/T","Isi Sasaran",IF($E$367=0,0,IF(I370="Y",1,IF(I370="T",0,"Isi Dulu"))))</f>
        <v>Isi Sasaran</v>
      </c>
      <c r="K370" s="592" t="s">
        <v>26</v>
      </c>
      <c r="L370" s="593" t="str">
        <f>IF($D$367="Y/T","Isi Sasaran",IF($E$367=0,0,IF(K370="Y",1,IF(K370="T",0,"Isi Dulu"))))</f>
        <v>Isi Sasaran</v>
      </c>
      <c r="M370" s="849"/>
      <c r="N370" s="852"/>
    </row>
    <row r="371" spans="2:14" ht="15.75">
      <c r="B371" s="838"/>
      <c r="C371" s="841"/>
      <c r="D371" s="859"/>
      <c r="E371" s="856"/>
      <c r="F371" s="569">
        <v>5</v>
      </c>
      <c r="G371" s="570"/>
      <c r="H371" s="599" t="str">
        <f t="shared" si="6"/>
        <v>Belum Diisi</v>
      </c>
      <c r="I371" s="595" t="s">
        <v>26</v>
      </c>
      <c r="J371" s="596" t="str">
        <f>IF($D$367="Y/T","Isi Sasaran",IF($E$367=0,0,IF(I371="Y",1,IF(I371="T",0,"Isi Dulu"))))</f>
        <v>Isi Sasaran</v>
      </c>
      <c r="K371" s="595" t="s">
        <v>26</v>
      </c>
      <c r="L371" s="596" t="str">
        <f>IF($D$367="Y/T","Isi Sasaran",IF($E$367=0,0,IF(K371="Y",1,IF(K371="T",0,"Isi Dulu"))))</f>
        <v>Isi Sasaran</v>
      </c>
      <c r="M371" s="850"/>
      <c r="N371" s="853"/>
    </row>
    <row r="372" spans="2:14" ht="15.75">
      <c r="B372" s="836">
        <v>13</v>
      </c>
      <c r="C372" s="839"/>
      <c r="D372" s="857" t="s">
        <v>26</v>
      </c>
      <c r="E372" s="854" t="str">
        <f>IF(D372="Y",1,IF(D372="T",0,IF(D372="Y/T","Belum diisi","Error")))</f>
        <v>Belum diisi</v>
      </c>
      <c r="F372" s="528">
        <v>1</v>
      </c>
      <c r="G372" s="529"/>
      <c r="H372" s="600" t="str">
        <f t="shared" si="6"/>
        <v>Belum Diisi</v>
      </c>
      <c r="I372" s="590" t="s">
        <v>26</v>
      </c>
      <c r="J372" s="591" t="str">
        <f>IF($D$372="Y/T","Isi Sasaran",IF($E$372=0,0,IF(I372="Y",1,IF(I372="T",0,"Isi Dulu"))))</f>
        <v>Isi Sasaran</v>
      </c>
      <c r="K372" s="590" t="s">
        <v>26</v>
      </c>
      <c r="L372" s="591" t="str">
        <f>IF($D$372="Y/T","Isi Sasaran",IF($E$372=0,0,IF(K372="Y",1,IF(K372="T",0,"Isi Dulu"))))</f>
        <v>Isi Sasaran</v>
      </c>
      <c r="M372" s="848" t="s">
        <v>26</v>
      </c>
      <c r="N372" s="851" t="str">
        <f>IF(M372="Y",1,IF(M372="T",0,IF(M372="Y/T","Belum diisi","Error")))</f>
        <v>Belum diisi</v>
      </c>
    </row>
    <row r="373" spans="2:14" ht="15.75">
      <c r="B373" s="837"/>
      <c r="C373" s="840"/>
      <c r="D373" s="858"/>
      <c r="E373" s="855"/>
      <c r="F373" s="549">
        <v>2</v>
      </c>
      <c r="G373" s="550"/>
      <c r="H373" s="598" t="str">
        <f t="shared" si="6"/>
        <v>Belum Diisi</v>
      </c>
      <c r="I373" s="592" t="s">
        <v>26</v>
      </c>
      <c r="J373" s="593" t="str">
        <f>IF($D$372="Y/T","Isi Sasaran",IF($E$372=0,0,IF(I373="Y",1,IF(I373="T",0,"Isi Dulu"))))</f>
        <v>Isi Sasaran</v>
      </c>
      <c r="K373" s="592" t="s">
        <v>26</v>
      </c>
      <c r="L373" s="593" t="str">
        <f>IF($D$372="Y/T","Isi Sasaran",IF($E$372=0,0,IF(K373="Y",1,IF(K373="T",0,"Isi Dulu"))))</f>
        <v>Isi Sasaran</v>
      </c>
      <c r="M373" s="849"/>
      <c r="N373" s="852"/>
    </row>
    <row r="374" spans="2:14" ht="15.75">
      <c r="B374" s="837"/>
      <c r="C374" s="840"/>
      <c r="D374" s="858"/>
      <c r="E374" s="855"/>
      <c r="F374" s="549">
        <v>3</v>
      </c>
      <c r="G374" s="550"/>
      <c r="H374" s="598" t="str">
        <f t="shared" si="6"/>
        <v>Belum Diisi</v>
      </c>
      <c r="I374" s="592" t="s">
        <v>26</v>
      </c>
      <c r="J374" s="593" t="str">
        <f>IF($D$372="Y/T","Isi Sasaran",IF($E$372=0,0,IF(I374="Y",1,IF(I374="T",0,"Isi Dulu"))))</f>
        <v>Isi Sasaran</v>
      </c>
      <c r="K374" s="592" t="s">
        <v>26</v>
      </c>
      <c r="L374" s="593" t="str">
        <f>IF($D$372="Y/T","Isi Sasaran",IF($E$372=0,0,IF(K374="Y",1,IF(K374="T",0,"Isi Dulu"))))</f>
        <v>Isi Sasaran</v>
      </c>
      <c r="M374" s="849"/>
      <c r="N374" s="852"/>
    </row>
    <row r="375" spans="2:14" ht="15.75">
      <c r="B375" s="837"/>
      <c r="C375" s="840"/>
      <c r="D375" s="858"/>
      <c r="E375" s="855"/>
      <c r="F375" s="549">
        <v>4</v>
      </c>
      <c r="G375" s="550"/>
      <c r="H375" s="598" t="str">
        <f t="shared" si="6"/>
        <v>Belum Diisi</v>
      </c>
      <c r="I375" s="592" t="s">
        <v>26</v>
      </c>
      <c r="J375" s="593" t="str">
        <f>IF($D$372="Y/T","Isi Sasaran",IF($E$372=0,0,IF(I375="Y",1,IF(I375="T",0,"Isi Dulu"))))</f>
        <v>Isi Sasaran</v>
      </c>
      <c r="K375" s="592" t="s">
        <v>26</v>
      </c>
      <c r="L375" s="593" t="str">
        <f>IF($D$372="Y/T","Isi Sasaran",IF($E$372=0,0,IF(K375="Y",1,IF(K375="T",0,"Isi Dulu"))))</f>
        <v>Isi Sasaran</v>
      </c>
      <c r="M375" s="849"/>
      <c r="N375" s="852"/>
    </row>
    <row r="376" spans="2:14" ht="15.75">
      <c r="B376" s="838"/>
      <c r="C376" s="841"/>
      <c r="D376" s="859"/>
      <c r="E376" s="856"/>
      <c r="F376" s="569">
        <v>5</v>
      </c>
      <c r="G376" s="570"/>
      <c r="H376" s="599" t="str">
        <f t="shared" ref="H376:H411" si="7">IF(OR(J376="Isi Dulu",L376="Isi Dulu",J376="Isi Sasaran",L376="Isi Sasaran"),"Belum Diisi",IF(SUM(J376,L376)=2,1,IF(SUM(J376,L376)=1,0,IF(SUM(J376,L376)=0,0,"Error"))))</f>
        <v>Belum Diisi</v>
      </c>
      <c r="I376" s="595" t="s">
        <v>26</v>
      </c>
      <c r="J376" s="596" t="str">
        <f>IF($D$372="Y/T","Isi Sasaran",IF($E$372=0,0,IF(I376="Y",1,IF(I376="T",0,"Isi Dulu"))))</f>
        <v>Isi Sasaran</v>
      </c>
      <c r="K376" s="595" t="s">
        <v>26</v>
      </c>
      <c r="L376" s="596" t="str">
        <f>IF($D$372="Y/T","Isi Sasaran",IF($E$372=0,0,IF(K376="Y",1,IF(K376="T",0,"Isi Dulu"))))</f>
        <v>Isi Sasaran</v>
      </c>
      <c r="M376" s="850"/>
      <c r="N376" s="853"/>
    </row>
    <row r="377" spans="2:14" ht="15.75">
      <c r="B377" s="836">
        <v>14</v>
      </c>
      <c r="C377" s="839"/>
      <c r="D377" s="857" t="s">
        <v>26</v>
      </c>
      <c r="E377" s="854" t="str">
        <f>IF(D377="Y",1,IF(D377="T",0,IF(D377="Y/T","Belum diisi","Error")))</f>
        <v>Belum diisi</v>
      </c>
      <c r="F377" s="528">
        <v>1</v>
      </c>
      <c r="G377" s="529"/>
      <c r="H377" s="600" t="str">
        <f t="shared" si="7"/>
        <v>Belum Diisi</v>
      </c>
      <c r="I377" s="590" t="s">
        <v>26</v>
      </c>
      <c r="J377" s="591" t="str">
        <f>IF($D$377="Y/T","Isi Sasaran",IF($E$377=0,0,IF(I377="Y",1,IF(I377="T",0,"Isi Dulu"))))</f>
        <v>Isi Sasaran</v>
      </c>
      <c r="K377" s="590" t="s">
        <v>26</v>
      </c>
      <c r="L377" s="591" t="str">
        <f>IF($D$377="Y/T","Isi Sasaran",IF($E$377=0,0,IF(K377="Y",1,IF(K377="T",0,"Isi Dulu"))))</f>
        <v>Isi Sasaran</v>
      </c>
      <c r="M377" s="848" t="s">
        <v>26</v>
      </c>
      <c r="N377" s="851" t="str">
        <f>IF(M377="Y",1,IF(M377="T",0,IF(M377="Y/T","Belum diisi","Error")))</f>
        <v>Belum diisi</v>
      </c>
    </row>
    <row r="378" spans="2:14" ht="15.75">
      <c r="B378" s="837"/>
      <c r="C378" s="840"/>
      <c r="D378" s="858"/>
      <c r="E378" s="855"/>
      <c r="F378" s="549">
        <v>2</v>
      </c>
      <c r="G378" s="550"/>
      <c r="H378" s="598" t="str">
        <f t="shared" si="7"/>
        <v>Belum Diisi</v>
      </c>
      <c r="I378" s="592" t="s">
        <v>26</v>
      </c>
      <c r="J378" s="593" t="str">
        <f>IF($D$377="Y/T","Isi Sasaran",IF($E$377=0,0,IF(I378="Y",1,IF(I378="T",0,"Isi Dulu"))))</f>
        <v>Isi Sasaran</v>
      </c>
      <c r="K378" s="592" t="s">
        <v>26</v>
      </c>
      <c r="L378" s="593" t="str">
        <f>IF($D$377="Y/T","Isi Sasaran",IF($E$377=0,0,IF(K378="Y",1,IF(K378="T",0,"Isi Dulu"))))</f>
        <v>Isi Sasaran</v>
      </c>
      <c r="M378" s="849"/>
      <c r="N378" s="852"/>
    </row>
    <row r="379" spans="2:14" ht="15.75">
      <c r="B379" s="837"/>
      <c r="C379" s="840"/>
      <c r="D379" s="858"/>
      <c r="E379" s="855"/>
      <c r="F379" s="549">
        <v>3</v>
      </c>
      <c r="G379" s="550"/>
      <c r="H379" s="598" t="str">
        <f t="shared" si="7"/>
        <v>Belum Diisi</v>
      </c>
      <c r="I379" s="592" t="s">
        <v>26</v>
      </c>
      <c r="J379" s="593" t="str">
        <f>IF($D$377="Y/T","Isi Sasaran",IF($E$377=0,0,IF(I379="Y",1,IF(I379="T",0,"Isi Dulu"))))</f>
        <v>Isi Sasaran</v>
      </c>
      <c r="K379" s="592" t="s">
        <v>26</v>
      </c>
      <c r="L379" s="593" t="str">
        <f>IF($D$377="Y/T","Isi Sasaran",IF($E$377=0,0,IF(K379="Y",1,IF(K379="T",0,"Isi Dulu"))))</f>
        <v>Isi Sasaran</v>
      </c>
      <c r="M379" s="849"/>
      <c r="N379" s="852"/>
    </row>
    <row r="380" spans="2:14" ht="15.75">
      <c r="B380" s="837"/>
      <c r="C380" s="840"/>
      <c r="D380" s="858"/>
      <c r="E380" s="855"/>
      <c r="F380" s="549">
        <v>4</v>
      </c>
      <c r="G380" s="550"/>
      <c r="H380" s="598" t="str">
        <f t="shared" si="7"/>
        <v>Belum Diisi</v>
      </c>
      <c r="I380" s="592" t="s">
        <v>26</v>
      </c>
      <c r="J380" s="593" t="str">
        <f>IF($D$377="Y/T","Isi Sasaran",IF($E$377=0,0,IF(I380="Y",1,IF(I380="T",0,"Isi Dulu"))))</f>
        <v>Isi Sasaran</v>
      </c>
      <c r="K380" s="592" t="s">
        <v>26</v>
      </c>
      <c r="L380" s="593" t="str">
        <f>IF($D$377="Y/T","Isi Sasaran",IF($E$377=0,0,IF(K380="Y",1,IF(K380="T",0,"Isi Dulu"))))</f>
        <v>Isi Sasaran</v>
      </c>
      <c r="M380" s="849"/>
      <c r="N380" s="852"/>
    </row>
    <row r="381" spans="2:14" ht="15.75">
      <c r="B381" s="838"/>
      <c r="C381" s="841"/>
      <c r="D381" s="859"/>
      <c r="E381" s="856"/>
      <c r="F381" s="569">
        <v>5</v>
      </c>
      <c r="G381" s="570"/>
      <c r="H381" s="599" t="str">
        <f t="shared" si="7"/>
        <v>Belum Diisi</v>
      </c>
      <c r="I381" s="595" t="s">
        <v>26</v>
      </c>
      <c r="J381" s="596" t="str">
        <f>IF($D$377="Y/T","Isi Sasaran",IF($E$377=0,0,IF(I381="Y",1,IF(I381="T",0,"Isi Dulu"))))</f>
        <v>Isi Sasaran</v>
      </c>
      <c r="K381" s="595" t="s">
        <v>26</v>
      </c>
      <c r="L381" s="596" t="str">
        <f>IF($D$377="Y/T","Isi Sasaran",IF($E$377=0,0,IF(K381="Y",1,IF(K381="T",0,"Isi Dulu"))))</f>
        <v>Isi Sasaran</v>
      </c>
      <c r="M381" s="850"/>
      <c r="N381" s="853"/>
    </row>
    <row r="382" spans="2:14" ht="15.75">
      <c r="B382" s="836">
        <v>15</v>
      </c>
      <c r="C382" s="839"/>
      <c r="D382" s="857" t="s">
        <v>26</v>
      </c>
      <c r="E382" s="854" t="str">
        <f>IF(D382="Y",1,IF(D382="T",0,IF(D382="Y/T","Belum diisi","Error")))</f>
        <v>Belum diisi</v>
      </c>
      <c r="F382" s="528">
        <v>1</v>
      </c>
      <c r="G382" s="529"/>
      <c r="H382" s="600" t="str">
        <f t="shared" si="7"/>
        <v>Belum Diisi</v>
      </c>
      <c r="I382" s="590" t="s">
        <v>26</v>
      </c>
      <c r="J382" s="591" t="str">
        <f>IF($D$382="Y/T","Isi Sasaran",IF($E$382=0,0,IF(I382="Y",1,IF(I382="T",0,"Isi Dulu"))))</f>
        <v>Isi Sasaran</v>
      </c>
      <c r="K382" s="590" t="s">
        <v>26</v>
      </c>
      <c r="L382" s="591" t="str">
        <f>IF($D$382="Y/T","Isi Sasaran",IF($E$382=0,0,IF(K382="Y",1,IF(K382="T",0,"Isi Dulu"))))</f>
        <v>Isi Sasaran</v>
      </c>
      <c r="M382" s="848" t="s">
        <v>26</v>
      </c>
      <c r="N382" s="851" t="str">
        <f>IF(M382="Y",1,IF(M382="T",0,IF(M382="Y/T","Belum diisi","Error")))</f>
        <v>Belum diisi</v>
      </c>
    </row>
    <row r="383" spans="2:14" ht="15.75">
      <c r="B383" s="837"/>
      <c r="C383" s="840"/>
      <c r="D383" s="858"/>
      <c r="E383" s="855"/>
      <c r="F383" s="549">
        <v>2</v>
      </c>
      <c r="G383" s="550"/>
      <c r="H383" s="598" t="str">
        <f t="shared" si="7"/>
        <v>Belum Diisi</v>
      </c>
      <c r="I383" s="592" t="s">
        <v>26</v>
      </c>
      <c r="J383" s="593" t="str">
        <f>IF($D$382="Y/T","Isi Sasaran",IF($E$382=0,0,IF(I383="Y",1,IF(I383="T",0,"Isi Dulu"))))</f>
        <v>Isi Sasaran</v>
      </c>
      <c r="K383" s="592" t="s">
        <v>26</v>
      </c>
      <c r="L383" s="593" t="str">
        <f>IF($D$382="Y/T","Isi Sasaran",IF($E$382=0,0,IF(K383="Y",1,IF(K383="T",0,"Isi Dulu"))))</f>
        <v>Isi Sasaran</v>
      </c>
      <c r="M383" s="849"/>
      <c r="N383" s="852"/>
    </row>
    <row r="384" spans="2:14" ht="15.75">
      <c r="B384" s="837"/>
      <c r="C384" s="840"/>
      <c r="D384" s="858"/>
      <c r="E384" s="855"/>
      <c r="F384" s="549">
        <v>3</v>
      </c>
      <c r="G384" s="550"/>
      <c r="H384" s="598" t="str">
        <f t="shared" si="7"/>
        <v>Belum Diisi</v>
      </c>
      <c r="I384" s="592" t="s">
        <v>26</v>
      </c>
      <c r="J384" s="593" t="str">
        <f>IF($D$382="Y/T","Isi Sasaran",IF($E$382=0,0,IF(I384="Y",1,IF(I384="T",0,"Isi Dulu"))))</f>
        <v>Isi Sasaran</v>
      </c>
      <c r="K384" s="592" t="s">
        <v>26</v>
      </c>
      <c r="L384" s="593" t="str">
        <f>IF($D$382="Y/T","Isi Sasaran",IF($E$382=0,0,IF(K384="Y",1,IF(K384="T",0,"Isi Dulu"))))</f>
        <v>Isi Sasaran</v>
      </c>
      <c r="M384" s="849"/>
      <c r="N384" s="852"/>
    </row>
    <row r="385" spans="2:14" ht="15.75">
      <c r="B385" s="837"/>
      <c r="C385" s="840"/>
      <c r="D385" s="858"/>
      <c r="E385" s="855"/>
      <c r="F385" s="549">
        <v>4</v>
      </c>
      <c r="G385" s="550"/>
      <c r="H385" s="598" t="str">
        <f t="shared" si="7"/>
        <v>Belum Diisi</v>
      </c>
      <c r="I385" s="592" t="s">
        <v>26</v>
      </c>
      <c r="J385" s="593" t="str">
        <f>IF($D$382="Y/T","Isi Sasaran",IF($E$382=0,0,IF(I385="Y",1,IF(I385="T",0,"Isi Dulu"))))</f>
        <v>Isi Sasaran</v>
      </c>
      <c r="K385" s="592" t="s">
        <v>26</v>
      </c>
      <c r="L385" s="593" t="str">
        <f>IF($D$382="Y/T","Isi Sasaran",IF($E$382=0,0,IF(K385="Y",1,IF(K385="T",0,"Isi Dulu"))))</f>
        <v>Isi Sasaran</v>
      </c>
      <c r="M385" s="849"/>
      <c r="N385" s="852"/>
    </row>
    <row r="386" spans="2:14" ht="15.75">
      <c r="B386" s="838"/>
      <c r="C386" s="841"/>
      <c r="D386" s="859"/>
      <c r="E386" s="856"/>
      <c r="F386" s="569">
        <v>5</v>
      </c>
      <c r="G386" s="570"/>
      <c r="H386" s="599" t="str">
        <f t="shared" si="7"/>
        <v>Belum Diisi</v>
      </c>
      <c r="I386" s="595" t="s">
        <v>26</v>
      </c>
      <c r="J386" s="596" t="str">
        <f>IF($D$382="Y/T","Isi Sasaran",IF($E$382=0,0,IF(I386="Y",1,IF(I386="T",0,"Isi Dulu"))))</f>
        <v>Isi Sasaran</v>
      </c>
      <c r="K386" s="595" t="s">
        <v>26</v>
      </c>
      <c r="L386" s="596" t="str">
        <f>IF($D$382="Y/T","Isi Sasaran",IF($E$382=0,0,IF(K386="Y",1,IF(K386="T",0,"Isi Dulu"))))</f>
        <v>Isi Sasaran</v>
      </c>
      <c r="M386" s="850"/>
      <c r="N386" s="853"/>
    </row>
    <row r="387" spans="2:14" ht="15.75">
      <c r="B387" s="836">
        <v>16</v>
      </c>
      <c r="C387" s="839"/>
      <c r="D387" s="857" t="s">
        <v>26</v>
      </c>
      <c r="E387" s="854" t="str">
        <f>IF(D387="Y",1,IF(D387="T",0,IF(D387="Y/T","Belum diisi","Error")))</f>
        <v>Belum diisi</v>
      </c>
      <c r="F387" s="528">
        <v>1</v>
      </c>
      <c r="G387" s="529"/>
      <c r="H387" s="600" t="str">
        <f t="shared" si="7"/>
        <v>Belum Diisi</v>
      </c>
      <c r="I387" s="590" t="s">
        <v>26</v>
      </c>
      <c r="J387" s="591" t="str">
        <f>IF($D$387="Y/T","Isi Sasaran",IF($E$387=0,0,IF(I387="Y",1,IF(I387="T",0,"Isi Dulu"))))</f>
        <v>Isi Sasaran</v>
      </c>
      <c r="K387" s="590" t="s">
        <v>26</v>
      </c>
      <c r="L387" s="591" t="str">
        <f>IF($D$387="Y/T","Isi Sasaran",IF($E$387=0,0,IF(K387="Y",1,IF(K387="T",0,"Isi Dulu"))))</f>
        <v>Isi Sasaran</v>
      </c>
      <c r="M387" s="848" t="s">
        <v>26</v>
      </c>
      <c r="N387" s="851" t="str">
        <f>IF(M387="Y",1,IF(M387="T",0,IF(M387="Y/T","Belum diisi","Error")))</f>
        <v>Belum diisi</v>
      </c>
    </row>
    <row r="388" spans="2:14" ht="15.75">
      <c r="B388" s="837"/>
      <c r="C388" s="840"/>
      <c r="D388" s="858"/>
      <c r="E388" s="855"/>
      <c r="F388" s="549">
        <v>2</v>
      </c>
      <c r="G388" s="550"/>
      <c r="H388" s="598" t="str">
        <f t="shared" si="7"/>
        <v>Belum Diisi</v>
      </c>
      <c r="I388" s="592" t="s">
        <v>26</v>
      </c>
      <c r="J388" s="593" t="str">
        <f>IF($D$387="Y/T","Isi Sasaran",IF($E$387=0,0,IF(I388="Y",1,IF(I388="T",0,"Isi Dulu"))))</f>
        <v>Isi Sasaran</v>
      </c>
      <c r="K388" s="592" t="s">
        <v>26</v>
      </c>
      <c r="L388" s="593" t="str">
        <f>IF($D$387="Y/T","Isi Sasaran",IF($E$387=0,0,IF(K388="Y",1,IF(K388="T",0,"Isi Dulu"))))</f>
        <v>Isi Sasaran</v>
      </c>
      <c r="M388" s="849"/>
      <c r="N388" s="852"/>
    </row>
    <row r="389" spans="2:14" ht="15.75">
      <c r="B389" s="837"/>
      <c r="C389" s="840"/>
      <c r="D389" s="858"/>
      <c r="E389" s="855"/>
      <c r="F389" s="549">
        <v>3</v>
      </c>
      <c r="G389" s="550"/>
      <c r="H389" s="598" t="str">
        <f t="shared" si="7"/>
        <v>Belum Diisi</v>
      </c>
      <c r="I389" s="592" t="s">
        <v>26</v>
      </c>
      <c r="J389" s="593" t="str">
        <f>IF($D$387="Y/T","Isi Sasaran",IF($E$387=0,0,IF(I389="Y",1,IF(I389="T",0,"Isi Dulu"))))</f>
        <v>Isi Sasaran</v>
      </c>
      <c r="K389" s="592" t="s">
        <v>26</v>
      </c>
      <c r="L389" s="593" t="str">
        <f>IF($D$387="Y/T","Isi Sasaran",IF($E$387=0,0,IF(K389="Y",1,IF(K389="T",0,"Isi Dulu"))))</f>
        <v>Isi Sasaran</v>
      </c>
      <c r="M389" s="849"/>
      <c r="N389" s="852"/>
    </row>
    <row r="390" spans="2:14" ht="15.75">
      <c r="B390" s="837"/>
      <c r="C390" s="840"/>
      <c r="D390" s="858"/>
      <c r="E390" s="855"/>
      <c r="F390" s="549">
        <v>4</v>
      </c>
      <c r="G390" s="550"/>
      <c r="H390" s="598" t="str">
        <f t="shared" si="7"/>
        <v>Belum Diisi</v>
      </c>
      <c r="I390" s="592" t="s">
        <v>26</v>
      </c>
      <c r="J390" s="593" t="str">
        <f>IF($D$387="Y/T","Isi Sasaran",IF($E$387=0,0,IF(I390="Y",1,IF(I390="T",0,"Isi Dulu"))))</f>
        <v>Isi Sasaran</v>
      </c>
      <c r="K390" s="592" t="s">
        <v>26</v>
      </c>
      <c r="L390" s="593" t="str">
        <f>IF($D$387="Y/T","Isi Sasaran",IF($E$387=0,0,IF(K390="Y",1,IF(K390="T",0,"Isi Dulu"))))</f>
        <v>Isi Sasaran</v>
      </c>
      <c r="M390" s="849"/>
      <c r="N390" s="852"/>
    </row>
    <row r="391" spans="2:14" ht="15.75">
      <c r="B391" s="838"/>
      <c r="C391" s="841"/>
      <c r="D391" s="859"/>
      <c r="E391" s="856"/>
      <c r="F391" s="569">
        <v>5</v>
      </c>
      <c r="G391" s="570"/>
      <c r="H391" s="599" t="str">
        <f t="shared" si="7"/>
        <v>Belum Diisi</v>
      </c>
      <c r="I391" s="595" t="s">
        <v>26</v>
      </c>
      <c r="J391" s="596" t="str">
        <f>IF($D$387="Y/T","Isi Sasaran",IF($E$387=0,0,IF(I391="Y",1,IF(I391="T",0,"Isi Dulu"))))</f>
        <v>Isi Sasaran</v>
      </c>
      <c r="K391" s="595" t="s">
        <v>26</v>
      </c>
      <c r="L391" s="596" t="str">
        <f>IF($D$387="Y/T","Isi Sasaran",IF($E$387=0,0,IF(K391="Y",1,IF(K391="T",0,"Isi Dulu"))))</f>
        <v>Isi Sasaran</v>
      </c>
      <c r="M391" s="850"/>
      <c r="N391" s="853"/>
    </row>
    <row r="392" spans="2:14" ht="15.75">
      <c r="B392" s="836">
        <v>17</v>
      </c>
      <c r="C392" s="839"/>
      <c r="D392" s="857" t="s">
        <v>26</v>
      </c>
      <c r="E392" s="854" t="str">
        <f>IF(D392="Y",1,IF(D392="T",0,IF(D392="Y/T","Belum diisi","Error")))</f>
        <v>Belum diisi</v>
      </c>
      <c r="F392" s="528">
        <v>1</v>
      </c>
      <c r="G392" s="529"/>
      <c r="H392" s="600" t="str">
        <f t="shared" si="7"/>
        <v>Belum Diisi</v>
      </c>
      <c r="I392" s="590" t="s">
        <v>26</v>
      </c>
      <c r="J392" s="591" t="str">
        <f>IF($D$392="Y/T","Isi Sasaran",IF($E$392=0,0,IF(I392="Y",1,IF(I392="T",0,"Isi Dulu"))))</f>
        <v>Isi Sasaran</v>
      </c>
      <c r="K392" s="590" t="s">
        <v>26</v>
      </c>
      <c r="L392" s="591" t="str">
        <f>IF($D$392="Y/T","Isi Sasaran",IF($E$392=0,0,IF(K392="Y",1,IF(K392="T",0,"Isi Dulu"))))</f>
        <v>Isi Sasaran</v>
      </c>
      <c r="M392" s="848" t="s">
        <v>26</v>
      </c>
      <c r="N392" s="851" t="str">
        <f>IF(M392="Y",1,IF(M392="T",0,IF(M392="Y/T","Belum diisi","Error")))</f>
        <v>Belum diisi</v>
      </c>
    </row>
    <row r="393" spans="2:14" ht="15.75">
      <c r="B393" s="837"/>
      <c r="C393" s="840"/>
      <c r="D393" s="858"/>
      <c r="E393" s="855"/>
      <c r="F393" s="549">
        <v>2</v>
      </c>
      <c r="G393" s="550"/>
      <c r="H393" s="598" t="str">
        <f t="shared" si="7"/>
        <v>Belum Diisi</v>
      </c>
      <c r="I393" s="592" t="s">
        <v>26</v>
      </c>
      <c r="J393" s="593" t="str">
        <f>IF($D$392="Y/T","Isi Sasaran",IF($E$392=0,0,IF(I393="Y",1,IF(I393="T",0,"Isi Dulu"))))</f>
        <v>Isi Sasaran</v>
      </c>
      <c r="K393" s="592" t="s">
        <v>26</v>
      </c>
      <c r="L393" s="593" t="str">
        <f>IF($D$392="Y/T","Isi Sasaran",IF($E$392=0,0,IF(K393="Y",1,IF(K393="T",0,"Isi Dulu"))))</f>
        <v>Isi Sasaran</v>
      </c>
      <c r="M393" s="849"/>
      <c r="N393" s="852"/>
    </row>
    <row r="394" spans="2:14" ht="15.75">
      <c r="B394" s="837"/>
      <c r="C394" s="840"/>
      <c r="D394" s="858"/>
      <c r="E394" s="855"/>
      <c r="F394" s="549">
        <v>3</v>
      </c>
      <c r="G394" s="550"/>
      <c r="H394" s="598" t="str">
        <f t="shared" si="7"/>
        <v>Belum Diisi</v>
      </c>
      <c r="I394" s="592" t="s">
        <v>26</v>
      </c>
      <c r="J394" s="593" t="str">
        <f>IF($D$392="Y/T","Isi Sasaran",IF($E$392=0,0,IF(I394="Y",1,IF(I394="T",0,"Isi Dulu"))))</f>
        <v>Isi Sasaran</v>
      </c>
      <c r="K394" s="592" t="s">
        <v>26</v>
      </c>
      <c r="L394" s="593" t="str">
        <f>IF($D$392="Y/T","Isi Sasaran",IF($E$392=0,0,IF(K394="Y",1,IF(K394="T",0,"Isi Dulu"))))</f>
        <v>Isi Sasaran</v>
      </c>
      <c r="M394" s="849"/>
      <c r="N394" s="852"/>
    </row>
    <row r="395" spans="2:14" ht="15.75">
      <c r="B395" s="837"/>
      <c r="C395" s="840"/>
      <c r="D395" s="858"/>
      <c r="E395" s="855"/>
      <c r="F395" s="549">
        <v>4</v>
      </c>
      <c r="G395" s="550"/>
      <c r="H395" s="598" t="str">
        <f t="shared" si="7"/>
        <v>Belum Diisi</v>
      </c>
      <c r="I395" s="592" t="s">
        <v>26</v>
      </c>
      <c r="J395" s="593" t="str">
        <f>IF($D$392="Y/T","Isi Sasaran",IF($E$392=0,0,IF(I395="Y",1,IF(I395="T",0,"Isi Dulu"))))</f>
        <v>Isi Sasaran</v>
      </c>
      <c r="K395" s="592" t="s">
        <v>26</v>
      </c>
      <c r="L395" s="593" t="str">
        <f>IF($D$392="Y/T","Isi Sasaran",IF($E$392=0,0,IF(K395="Y",1,IF(K395="T",0,"Isi Dulu"))))</f>
        <v>Isi Sasaran</v>
      </c>
      <c r="M395" s="849"/>
      <c r="N395" s="852"/>
    </row>
    <row r="396" spans="2:14" ht="15.75">
      <c r="B396" s="838"/>
      <c r="C396" s="841"/>
      <c r="D396" s="859"/>
      <c r="E396" s="856"/>
      <c r="F396" s="569">
        <v>5</v>
      </c>
      <c r="G396" s="570"/>
      <c r="H396" s="599" t="str">
        <f t="shared" si="7"/>
        <v>Belum Diisi</v>
      </c>
      <c r="I396" s="595" t="s">
        <v>26</v>
      </c>
      <c r="J396" s="596" t="str">
        <f>IF($D$392="Y/T","Isi Sasaran",IF($E$392=0,0,IF(I396="Y",1,IF(I396="T",0,"Isi Dulu"))))</f>
        <v>Isi Sasaran</v>
      </c>
      <c r="K396" s="595" t="s">
        <v>26</v>
      </c>
      <c r="L396" s="596" t="str">
        <f>IF($D$392="Y/T","Isi Sasaran",IF($E$392=0,0,IF(K396="Y",1,IF(K396="T",0,"Isi Dulu"))))</f>
        <v>Isi Sasaran</v>
      </c>
      <c r="M396" s="850"/>
      <c r="N396" s="853"/>
    </row>
    <row r="397" spans="2:14" ht="15.75">
      <c r="B397" s="836">
        <v>18</v>
      </c>
      <c r="C397" s="839"/>
      <c r="D397" s="857" t="s">
        <v>26</v>
      </c>
      <c r="E397" s="854" t="str">
        <f>IF(D397="Y",1,IF(D397="T",0,IF(D397="Y/T","Belum diisi","Error")))</f>
        <v>Belum diisi</v>
      </c>
      <c r="F397" s="528">
        <v>1</v>
      </c>
      <c r="G397" s="529"/>
      <c r="H397" s="600" t="str">
        <f t="shared" si="7"/>
        <v>Belum Diisi</v>
      </c>
      <c r="I397" s="590" t="s">
        <v>26</v>
      </c>
      <c r="J397" s="591" t="str">
        <f>IF($D$397="Y/T","Isi Sasaran",IF($E$397=0,0,IF(I397="Y",1,IF(I397="T",0,"Isi Dulu"))))</f>
        <v>Isi Sasaran</v>
      </c>
      <c r="K397" s="590" t="s">
        <v>26</v>
      </c>
      <c r="L397" s="591" t="str">
        <f>IF($D$397="Y/T","Isi Sasaran",IF($E$397=0,0,IF(K397="Y",1,IF(K397="T",0,"Isi Dulu"))))</f>
        <v>Isi Sasaran</v>
      </c>
      <c r="M397" s="848" t="s">
        <v>26</v>
      </c>
      <c r="N397" s="851" t="str">
        <f>IF(M397="Y",1,IF(M397="T",0,IF(M397="Y/T","Belum diisi","Error")))</f>
        <v>Belum diisi</v>
      </c>
    </row>
    <row r="398" spans="2:14" ht="15.75">
      <c r="B398" s="837"/>
      <c r="C398" s="840"/>
      <c r="D398" s="858"/>
      <c r="E398" s="855"/>
      <c r="F398" s="549">
        <v>2</v>
      </c>
      <c r="G398" s="550"/>
      <c r="H398" s="598" t="str">
        <f t="shared" si="7"/>
        <v>Belum Diisi</v>
      </c>
      <c r="I398" s="592" t="s">
        <v>26</v>
      </c>
      <c r="J398" s="593" t="str">
        <f>IF($D$397="Y/T","Isi Sasaran",IF($E$397=0,0,IF(I398="Y",1,IF(I398="T",0,"Isi Dulu"))))</f>
        <v>Isi Sasaran</v>
      </c>
      <c r="K398" s="592" t="s">
        <v>26</v>
      </c>
      <c r="L398" s="593" t="str">
        <f>IF($D$397="Y/T","Isi Sasaran",IF($E$397=0,0,IF(K398="Y",1,IF(K398="T",0,"Isi Dulu"))))</f>
        <v>Isi Sasaran</v>
      </c>
      <c r="M398" s="849"/>
      <c r="N398" s="852"/>
    </row>
    <row r="399" spans="2:14" ht="15.75">
      <c r="B399" s="837"/>
      <c r="C399" s="840"/>
      <c r="D399" s="858"/>
      <c r="E399" s="855"/>
      <c r="F399" s="549">
        <v>3</v>
      </c>
      <c r="G399" s="550"/>
      <c r="H399" s="598" t="str">
        <f t="shared" si="7"/>
        <v>Belum Diisi</v>
      </c>
      <c r="I399" s="592" t="s">
        <v>26</v>
      </c>
      <c r="J399" s="593" t="str">
        <f>IF($D$397="Y/T","Isi Sasaran",IF($E$397=0,0,IF(I399="Y",1,IF(I399="T",0,"Isi Dulu"))))</f>
        <v>Isi Sasaran</v>
      </c>
      <c r="K399" s="592" t="s">
        <v>26</v>
      </c>
      <c r="L399" s="593" t="str">
        <f>IF($D$397="Y/T","Isi Sasaran",IF($E$397=0,0,IF(K399="Y",1,IF(K399="T",0,"Isi Dulu"))))</f>
        <v>Isi Sasaran</v>
      </c>
      <c r="M399" s="849"/>
      <c r="N399" s="852"/>
    </row>
    <row r="400" spans="2:14" ht="15.75">
      <c r="B400" s="837"/>
      <c r="C400" s="840"/>
      <c r="D400" s="858"/>
      <c r="E400" s="855"/>
      <c r="F400" s="549">
        <v>4</v>
      </c>
      <c r="G400" s="550"/>
      <c r="H400" s="598" t="str">
        <f t="shared" si="7"/>
        <v>Belum Diisi</v>
      </c>
      <c r="I400" s="592" t="s">
        <v>26</v>
      </c>
      <c r="J400" s="593" t="str">
        <f>IF($D$397="Y/T","Isi Sasaran",IF($E$397=0,0,IF(I400="Y",1,IF(I400="T",0,"Isi Dulu"))))</f>
        <v>Isi Sasaran</v>
      </c>
      <c r="K400" s="592" t="s">
        <v>26</v>
      </c>
      <c r="L400" s="593" t="str">
        <f>IF($D$397="Y/T","Isi Sasaran",IF($E$397=0,0,IF(K400="Y",1,IF(K400="T",0,"Isi Dulu"))))</f>
        <v>Isi Sasaran</v>
      </c>
      <c r="M400" s="849"/>
      <c r="N400" s="852"/>
    </row>
    <row r="401" spans="2:14" ht="15.75">
      <c r="B401" s="838"/>
      <c r="C401" s="841"/>
      <c r="D401" s="859"/>
      <c r="E401" s="856"/>
      <c r="F401" s="569">
        <v>5</v>
      </c>
      <c r="G401" s="570"/>
      <c r="H401" s="599" t="str">
        <f t="shared" si="7"/>
        <v>Belum Diisi</v>
      </c>
      <c r="I401" s="595" t="s">
        <v>26</v>
      </c>
      <c r="J401" s="596" t="str">
        <f>IF($D$397="Y/T","Isi Sasaran",IF($E$397=0,0,IF(I401="Y",1,IF(I401="T",0,"Isi Dulu"))))</f>
        <v>Isi Sasaran</v>
      </c>
      <c r="K401" s="595" t="s">
        <v>26</v>
      </c>
      <c r="L401" s="596" t="str">
        <f>IF($D$397="Y/T","Isi Sasaran",IF($E$397=0,0,IF(K401="Y",1,IF(K401="T",0,"Isi Dulu"))))</f>
        <v>Isi Sasaran</v>
      </c>
      <c r="M401" s="850"/>
      <c r="N401" s="853"/>
    </row>
    <row r="402" spans="2:14" ht="15.75">
      <c r="B402" s="836">
        <v>19</v>
      </c>
      <c r="C402" s="839"/>
      <c r="D402" s="857" t="s">
        <v>26</v>
      </c>
      <c r="E402" s="854" t="str">
        <f>IF(D402="Y",1,IF(D402="T",0,IF(D402="Y/T","Belum diisi","Error")))</f>
        <v>Belum diisi</v>
      </c>
      <c r="F402" s="528">
        <v>1</v>
      </c>
      <c r="G402" s="529"/>
      <c r="H402" s="600" t="str">
        <f t="shared" si="7"/>
        <v>Belum Diisi</v>
      </c>
      <c r="I402" s="590" t="s">
        <v>26</v>
      </c>
      <c r="J402" s="591" t="str">
        <f>IF($D$402="Y/T","Isi Sasaran",IF($E$402=0,0,IF(I402="Y",1,IF(I402="T",0,"Isi Dulu"))))</f>
        <v>Isi Sasaran</v>
      </c>
      <c r="K402" s="590" t="s">
        <v>26</v>
      </c>
      <c r="L402" s="591" t="str">
        <f>IF($D$402="Y/T","Isi Sasaran",IF($E$402=0,0,IF(K402="Y",1,IF(K402="T",0,"Isi Dulu"))))</f>
        <v>Isi Sasaran</v>
      </c>
      <c r="M402" s="848" t="s">
        <v>26</v>
      </c>
      <c r="N402" s="851" t="str">
        <f>IF(M402="Y",1,IF(M402="T",0,IF(M402="Y/T","Belum diisi","Error")))</f>
        <v>Belum diisi</v>
      </c>
    </row>
    <row r="403" spans="2:14" ht="15.75">
      <c r="B403" s="837"/>
      <c r="C403" s="840"/>
      <c r="D403" s="858"/>
      <c r="E403" s="855"/>
      <c r="F403" s="549">
        <v>2</v>
      </c>
      <c r="G403" s="550"/>
      <c r="H403" s="598" t="str">
        <f t="shared" si="7"/>
        <v>Belum Diisi</v>
      </c>
      <c r="I403" s="592" t="s">
        <v>26</v>
      </c>
      <c r="J403" s="593" t="str">
        <f>IF($D$402="Y/T","Isi Sasaran",IF($E$402=0,0,IF(I403="Y",1,IF(I403="T",0,"Isi Dulu"))))</f>
        <v>Isi Sasaran</v>
      </c>
      <c r="K403" s="592" t="s">
        <v>26</v>
      </c>
      <c r="L403" s="593" t="str">
        <f>IF($D$402="Y/T","Isi Sasaran",IF($E$402=0,0,IF(K403="Y",1,IF(K403="T",0,"Isi Dulu"))))</f>
        <v>Isi Sasaran</v>
      </c>
      <c r="M403" s="849"/>
      <c r="N403" s="852"/>
    </row>
    <row r="404" spans="2:14" ht="15.75">
      <c r="B404" s="837"/>
      <c r="C404" s="840"/>
      <c r="D404" s="858"/>
      <c r="E404" s="855"/>
      <c r="F404" s="549">
        <v>3</v>
      </c>
      <c r="G404" s="550"/>
      <c r="H404" s="598" t="str">
        <f t="shared" si="7"/>
        <v>Belum Diisi</v>
      </c>
      <c r="I404" s="592" t="s">
        <v>26</v>
      </c>
      <c r="J404" s="593" t="str">
        <f>IF($D$402="Y/T","Isi Sasaran",IF($E$402=0,0,IF(I404="Y",1,IF(I404="T",0,"Isi Dulu"))))</f>
        <v>Isi Sasaran</v>
      </c>
      <c r="K404" s="592" t="s">
        <v>26</v>
      </c>
      <c r="L404" s="593" t="str">
        <f>IF($D$402="Y/T","Isi Sasaran",IF($E$402=0,0,IF(K404="Y",1,IF(K404="T",0,"Isi Dulu"))))</f>
        <v>Isi Sasaran</v>
      </c>
      <c r="M404" s="849"/>
      <c r="N404" s="852"/>
    </row>
    <row r="405" spans="2:14" ht="15.75">
      <c r="B405" s="837"/>
      <c r="C405" s="840"/>
      <c r="D405" s="858"/>
      <c r="E405" s="855"/>
      <c r="F405" s="549">
        <v>4</v>
      </c>
      <c r="G405" s="550"/>
      <c r="H405" s="598" t="str">
        <f t="shared" si="7"/>
        <v>Belum Diisi</v>
      </c>
      <c r="I405" s="592" t="s">
        <v>26</v>
      </c>
      <c r="J405" s="593" t="str">
        <f>IF($D$402="Y/T","Isi Sasaran",IF($E$402=0,0,IF(I405="Y",1,IF(I405="T",0,"Isi Dulu"))))</f>
        <v>Isi Sasaran</v>
      </c>
      <c r="K405" s="592" t="s">
        <v>26</v>
      </c>
      <c r="L405" s="593" t="str">
        <f>IF($D$402="Y/T","Isi Sasaran",IF($E$402=0,0,IF(K405="Y",1,IF(K405="T",0,"Isi Dulu"))))</f>
        <v>Isi Sasaran</v>
      </c>
      <c r="M405" s="849"/>
      <c r="N405" s="852"/>
    </row>
    <row r="406" spans="2:14" ht="15.75">
      <c r="B406" s="838"/>
      <c r="C406" s="841"/>
      <c r="D406" s="859"/>
      <c r="E406" s="856"/>
      <c r="F406" s="569">
        <v>5</v>
      </c>
      <c r="G406" s="570"/>
      <c r="H406" s="599" t="str">
        <f t="shared" si="7"/>
        <v>Belum Diisi</v>
      </c>
      <c r="I406" s="595" t="s">
        <v>26</v>
      </c>
      <c r="J406" s="596" t="str">
        <f>IF($D$402="Y/T","Isi Sasaran",IF($E$402=0,0,IF(I406="Y",1,IF(I406="T",0,"Isi Dulu"))))</f>
        <v>Isi Sasaran</v>
      </c>
      <c r="K406" s="595" t="s">
        <v>26</v>
      </c>
      <c r="L406" s="596" t="str">
        <f>IF($D$402="Y/T","Isi Sasaran",IF($E$402=0,0,IF(K406="Y",1,IF(K406="T",0,"Isi Dulu"))))</f>
        <v>Isi Sasaran</v>
      </c>
      <c r="M406" s="850"/>
      <c r="N406" s="853"/>
    </row>
    <row r="407" spans="2:14" ht="15.75">
      <c r="B407" s="836">
        <v>20</v>
      </c>
      <c r="C407" s="839"/>
      <c r="D407" s="857" t="s">
        <v>26</v>
      </c>
      <c r="E407" s="854" t="str">
        <f>IF(D407="Y",1,IF(D407="T",0,IF(D407="Y/T","Belum diisi","Error")))</f>
        <v>Belum diisi</v>
      </c>
      <c r="F407" s="528">
        <v>1</v>
      </c>
      <c r="G407" s="529"/>
      <c r="H407" s="600" t="str">
        <f t="shared" si="7"/>
        <v>Belum Diisi</v>
      </c>
      <c r="I407" s="590" t="s">
        <v>26</v>
      </c>
      <c r="J407" s="591" t="str">
        <f>IF($D$407="Y/T","Isi Sasaran",IF($E$407=0,0,IF(I407="Y",1,IF(I407="T",0,"Isi Dulu"))))</f>
        <v>Isi Sasaran</v>
      </c>
      <c r="K407" s="590" t="s">
        <v>26</v>
      </c>
      <c r="L407" s="591" t="str">
        <f>IF($D$407="Y/T","Isi Sasaran",IF($E$407=0,0,IF(K407="Y",1,IF(K407="T",0,"Isi Dulu"))))</f>
        <v>Isi Sasaran</v>
      </c>
      <c r="M407" s="848" t="s">
        <v>26</v>
      </c>
      <c r="N407" s="851" t="str">
        <f>IF(M407="Y",1,IF(M407="T",0,IF(M407="Y/T","Belum diisi","Error")))</f>
        <v>Belum diisi</v>
      </c>
    </row>
    <row r="408" spans="2:14" ht="15.75">
      <c r="B408" s="837"/>
      <c r="C408" s="840"/>
      <c r="D408" s="858"/>
      <c r="E408" s="855"/>
      <c r="F408" s="549">
        <v>2</v>
      </c>
      <c r="G408" s="550"/>
      <c r="H408" s="598" t="str">
        <f t="shared" si="7"/>
        <v>Belum Diisi</v>
      </c>
      <c r="I408" s="592" t="s">
        <v>26</v>
      </c>
      <c r="J408" s="593" t="str">
        <f>IF($D$407="Y/T","Isi Sasaran",IF($E$407=0,0,IF(I408="Y",1,IF(I408="T",0,"Isi Dulu"))))</f>
        <v>Isi Sasaran</v>
      </c>
      <c r="K408" s="592" t="s">
        <v>26</v>
      </c>
      <c r="L408" s="593" t="str">
        <f>IF($D$407="Y/T","Isi Sasaran",IF($E$407=0,0,IF(K408="Y",1,IF(K408="T",0,"Isi Dulu"))))</f>
        <v>Isi Sasaran</v>
      </c>
      <c r="M408" s="849"/>
      <c r="N408" s="852"/>
    </row>
    <row r="409" spans="2:14" ht="15.75">
      <c r="B409" s="837"/>
      <c r="C409" s="840"/>
      <c r="D409" s="858"/>
      <c r="E409" s="855"/>
      <c r="F409" s="549">
        <v>3</v>
      </c>
      <c r="G409" s="550"/>
      <c r="H409" s="598" t="str">
        <f t="shared" si="7"/>
        <v>Belum Diisi</v>
      </c>
      <c r="I409" s="592" t="s">
        <v>26</v>
      </c>
      <c r="J409" s="593" t="str">
        <f>IF($D$407="Y/T","Isi Sasaran",IF($E$407=0,0,IF(I409="Y",1,IF(I409="T",0,"Isi Dulu"))))</f>
        <v>Isi Sasaran</v>
      </c>
      <c r="K409" s="592" t="s">
        <v>26</v>
      </c>
      <c r="L409" s="593" t="str">
        <f>IF($D$407="Y/T","Isi Sasaran",IF($E$407=0,0,IF(K409="Y",1,IF(K409="T",0,"Isi Dulu"))))</f>
        <v>Isi Sasaran</v>
      </c>
      <c r="M409" s="849"/>
      <c r="N409" s="852"/>
    </row>
    <row r="410" spans="2:14" ht="15.75">
      <c r="B410" s="837"/>
      <c r="C410" s="840"/>
      <c r="D410" s="858"/>
      <c r="E410" s="855"/>
      <c r="F410" s="549">
        <v>4</v>
      </c>
      <c r="G410" s="550"/>
      <c r="H410" s="598" t="str">
        <f t="shared" si="7"/>
        <v>Belum Diisi</v>
      </c>
      <c r="I410" s="592" t="s">
        <v>26</v>
      </c>
      <c r="J410" s="593" t="str">
        <f>IF($D$407="Y/T","Isi Sasaran",IF($E$407=0,0,IF(I410="Y",1,IF(I410="T",0,"Isi Dulu"))))</f>
        <v>Isi Sasaran</v>
      </c>
      <c r="K410" s="592" t="s">
        <v>26</v>
      </c>
      <c r="L410" s="593" t="str">
        <f>IF($D$407="Y/T","Isi Sasaran",IF($E$407=0,0,IF(K410="Y",1,IF(K410="T",0,"Isi Dulu"))))</f>
        <v>Isi Sasaran</v>
      </c>
      <c r="M410" s="849"/>
      <c r="N410" s="852"/>
    </row>
    <row r="411" spans="2:14" ht="15.75">
      <c r="B411" s="838"/>
      <c r="C411" s="841"/>
      <c r="D411" s="859"/>
      <c r="E411" s="856"/>
      <c r="F411" s="569">
        <v>5</v>
      </c>
      <c r="G411" s="570"/>
      <c r="H411" s="599" t="str">
        <f t="shared" si="7"/>
        <v>Belum Diisi</v>
      </c>
      <c r="I411" s="595" t="s">
        <v>26</v>
      </c>
      <c r="J411" s="596" t="str">
        <f>IF($D$407="Y/T","Isi Sasaran",IF($E$407=0,0,IF(I411="Y",1,IF(I411="T",0,"Isi Dulu"))))</f>
        <v>Isi Sasaran</v>
      </c>
      <c r="K411" s="595" t="s">
        <v>26</v>
      </c>
      <c r="L411" s="596" t="str">
        <f>IF($D$407="Y/T","Isi Sasaran",IF($E$407=0,0,IF(K411="Y",1,IF(K411="T",0,"Isi Dulu"))))</f>
        <v>Isi Sasaran</v>
      </c>
      <c r="M411" s="850"/>
      <c r="N411" s="853"/>
    </row>
    <row r="412" spans="2:14" ht="15.75">
      <c r="B412" s="580"/>
      <c r="C412" s="581"/>
      <c r="D412" s="582"/>
      <c r="E412" s="602" t="e">
        <f>AVERAGE(E312:E411)</f>
        <v>#DIV/0!</v>
      </c>
      <c r="F412" s="583"/>
      <c r="G412" s="583"/>
      <c r="H412" s="602" t="e">
        <f>(IF($D312="Y/T",0,AVERAGE(H312:H316))+IF($D317="Y/T",0,AVERAGE(H317:H321))+IF($D322="Y/T",0,AVERAGE(H322:H326))+IF($D327="Y/T",0,AVERAGE(H327:H331))+IF($D332="Y/T",0,AVERAGE(H332:H336))+IF($D337="Y/T",0,AVERAGE(H337:H341))+IF($D342="Y/T",0,AVERAGE(H342:H346))+IF($D347="Y/T",0,AVERAGE(H347:H351))+IF($D352="Y/T",0,AVERAGE(H352:H356))+IF($D357="Y/T",0,AVERAGE(H357:H361))+IF($D362="Y/T",0,AVERAGE(H362:H366))+IF($D367="Y/T",0,AVERAGE(H367:H371))+IF($D372="Y/T",0,AVERAGE(H372:H376))+IF($D377="Y/T",0,AVERAGE(H377:H381))+IF($D382="Y/T",0,AVERAGE(H382:H386))+IF($D387="Y/T",0,AVERAGE(H387:H391))+IF($D392="Y/T",0,AVERAGE(H392:H396))+IF($D397="Y/T",0,AVERAGE(H397:H401))+IF($D402="Y/T",0,AVERAGE(H402:H406))+IF($D407="Y/T",0,AVERAGE(H407:H411)))/(COUNTIF($D312:$D411,"Y")+COUNTIF($D312:$D411,"T"))</f>
        <v>#DIV/0!</v>
      </c>
      <c r="I412" s="582"/>
      <c r="J412" s="602" t="e">
        <f>(IF($D312="Y/T",0,AVERAGE(J312:J316))+IF($D317="Y/T",0,AVERAGE(J317:J321))+IF($D322="Y/T",0,AVERAGE(J322:J326))+IF($D327="Y/T",0,AVERAGE(J327:J331))+IF($D332="Y/T",0,AVERAGE(J332:J336))+IF($D337="Y/T",0,AVERAGE(J337:J341))+IF($D342="Y/T",0,AVERAGE(J342:J346))+IF($D347="Y/T",0,AVERAGE(J347:J351))+IF($D352="Y/T",0,AVERAGE(J352:J356))+IF($D357="Y/T",0,AVERAGE(J357:J361))+IF($D362="Y/T",0,AVERAGE(J362:J366))+IF($D367="Y/T",0,AVERAGE(J367:J371))+IF($D372="Y/T",0,AVERAGE(J372:J376))+IF($D377="Y/T",0,AVERAGE(J377:J381))+IF($D382="Y/T",0,AVERAGE(J382:J386))+IF($D387="Y/T",0,AVERAGE(J387:J391))+IF($D392="Y/T",0,AVERAGE(J392:J396))+IF($D397="Y/T",0,AVERAGE(J397:J401))+IF($D402="Y/T",0,AVERAGE(J402:J406))+IF($D407="Y/T",0,AVERAGE(J407:J411)))/(COUNTIF($D312:$D411,"Y")+COUNTIF($D312:$D411,"T"))</f>
        <v>#DIV/0!</v>
      </c>
      <c r="K412" s="582"/>
      <c r="L412" s="602" t="e">
        <f>(IF($D312="Y/T",0,AVERAGE(L312:L316))+IF($D317="Y/T",0,AVERAGE(L317:L321))+IF($D322="Y/T",0,AVERAGE(L322:L326))+IF($D327="Y/T",0,AVERAGE(L327:L331))+IF($D332="Y/T",0,AVERAGE(L332:L336))+IF($D337="Y/T",0,AVERAGE(L337:L341))+IF($D342="Y/T",0,AVERAGE(L342:L346))+IF($D347="Y/T",0,AVERAGE(L347:L351))+IF($D352="Y/T",0,AVERAGE(L352:L356))+IF($D357="Y/T",0,AVERAGE(L357:L361))+IF($D362="Y/T",0,AVERAGE(L362:L366))+IF($D367="Y/T",0,AVERAGE(L367:L371))+IF($D372="Y/T",0,AVERAGE(L372:L376))+IF($D377="Y/T",0,AVERAGE(L377:L381))+IF($D382="Y/T",0,AVERAGE(L382:L386))+IF($D387="Y/T",0,AVERAGE(L387:L391))+IF($D392="Y/T",0,AVERAGE(L392:L396))+IF($D397="Y/T",0,AVERAGE(L397:L401))+IF($D402="Y/T",0,AVERAGE(L402:L406))+IF($D407="Y/T",0,AVERAGE(L407:L411)))/(COUNTIF($D312:$D411,"Y")+COUNTIF($D312:$D411,"T"))</f>
        <v>#DIV/0!</v>
      </c>
      <c r="M412" s="606"/>
      <c r="N412" s="602" t="e">
        <f>AVERAGE(N312:N411)</f>
        <v>#DIV/0!</v>
      </c>
    </row>
  </sheetData>
  <mergeCells count="496">
    <mergeCell ref="M337:M341"/>
    <mergeCell ref="E342:E346"/>
    <mergeCell ref="B327:B331"/>
    <mergeCell ref="C327:C331"/>
    <mergeCell ref="B285:B289"/>
    <mergeCell ref="M290:M294"/>
    <mergeCell ref="E300:E304"/>
    <mergeCell ref="N317:N321"/>
    <mergeCell ref="C300:C304"/>
    <mergeCell ref="B305:B309"/>
    <mergeCell ref="C285:C289"/>
    <mergeCell ref="M285:M289"/>
    <mergeCell ref="D295:D299"/>
    <mergeCell ref="M322:M326"/>
    <mergeCell ref="C312:C316"/>
    <mergeCell ref="B317:B321"/>
    <mergeCell ref="D322:D326"/>
    <mergeCell ref="E322:E326"/>
    <mergeCell ref="C317:C321"/>
    <mergeCell ref="E312:E316"/>
    <mergeCell ref="C322:C326"/>
    <mergeCell ref="N235:N239"/>
    <mergeCell ref="D312:D316"/>
    <mergeCell ref="D260:D264"/>
    <mergeCell ref="N250:N254"/>
    <mergeCell ref="C250:C254"/>
    <mergeCell ref="M260:M264"/>
    <mergeCell ref="B265:B269"/>
    <mergeCell ref="D255:D259"/>
    <mergeCell ref="M255:M259"/>
    <mergeCell ref="N255:N259"/>
    <mergeCell ref="M300:M304"/>
    <mergeCell ref="B260:B264"/>
    <mergeCell ref="D275:D279"/>
    <mergeCell ref="E265:E269"/>
    <mergeCell ref="E285:E289"/>
    <mergeCell ref="D290:D294"/>
    <mergeCell ref="E290:E294"/>
    <mergeCell ref="N285:N289"/>
    <mergeCell ref="N280:N284"/>
    <mergeCell ref="M295:M299"/>
    <mergeCell ref="B280:B284"/>
    <mergeCell ref="E280:E284"/>
    <mergeCell ref="C280:C284"/>
    <mergeCell ref="M270:M274"/>
    <mergeCell ref="N260:N264"/>
    <mergeCell ref="E270:E274"/>
    <mergeCell ref="D265:D269"/>
    <mergeCell ref="C260:C264"/>
    <mergeCell ref="B270:B274"/>
    <mergeCell ref="C290:C294"/>
    <mergeCell ref="B295:B299"/>
    <mergeCell ref="N295:N299"/>
    <mergeCell ref="D240:D244"/>
    <mergeCell ref="E240:E244"/>
    <mergeCell ref="N275:N279"/>
    <mergeCell ref="D280:D284"/>
    <mergeCell ref="B290:B294"/>
    <mergeCell ref="M280:M284"/>
    <mergeCell ref="E275:E279"/>
    <mergeCell ref="N240:N244"/>
    <mergeCell ref="B240:B244"/>
    <mergeCell ref="C225:C229"/>
    <mergeCell ref="N220:N224"/>
    <mergeCell ref="M198:M202"/>
    <mergeCell ref="N128:N132"/>
    <mergeCell ref="C133:C137"/>
    <mergeCell ref="M138:M142"/>
    <mergeCell ref="C148:C152"/>
    <mergeCell ref="E143:E147"/>
    <mergeCell ref="D138:D142"/>
    <mergeCell ref="C193:C197"/>
    <mergeCell ref="C203:C207"/>
    <mergeCell ref="M193:M197"/>
    <mergeCell ref="E193:E197"/>
    <mergeCell ref="D193:D197"/>
    <mergeCell ref="M210:M214"/>
    <mergeCell ref="D198:D202"/>
    <mergeCell ref="N133:N137"/>
    <mergeCell ref="N148:N152"/>
    <mergeCell ref="E158:E162"/>
    <mergeCell ref="D183:D187"/>
    <mergeCell ref="M133:M137"/>
    <mergeCell ref="M225:M229"/>
    <mergeCell ref="N225:N229"/>
    <mergeCell ref="B377:B381"/>
    <mergeCell ref="E382:E386"/>
    <mergeCell ref="D387:D391"/>
    <mergeCell ref="E377:E381"/>
    <mergeCell ref="D377:D381"/>
    <mergeCell ref="D382:D386"/>
    <mergeCell ref="E387:E391"/>
    <mergeCell ref="M382:M386"/>
    <mergeCell ref="N387:N391"/>
    <mergeCell ref="B382:B386"/>
    <mergeCell ref="M377:M381"/>
    <mergeCell ref="N377:N381"/>
    <mergeCell ref="C387:C391"/>
    <mergeCell ref="M387:M391"/>
    <mergeCell ref="B387:B391"/>
    <mergeCell ref="C382:C386"/>
    <mergeCell ref="N382:N386"/>
    <mergeCell ref="C377:C381"/>
    <mergeCell ref="B347:B351"/>
    <mergeCell ref="N352:N356"/>
    <mergeCell ref="E357:E361"/>
    <mergeCell ref="N300:N304"/>
    <mergeCell ref="D300:D304"/>
    <mergeCell ref="E305:E309"/>
    <mergeCell ref="N362:N366"/>
    <mergeCell ref="D352:D356"/>
    <mergeCell ref="B357:B361"/>
    <mergeCell ref="B322:B326"/>
    <mergeCell ref="M327:M331"/>
    <mergeCell ref="B342:B346"/>
    <mergeCell ref="B337:B341"/>
    <mergeCell ref="M312:M316"/>
    <mergeCell ref="B312:B316"/>
    <mergeCell ref="E317:E321"/>
    <mergeCell ref="N312:N316"/>
    <mergeCell ref="N327:N331"/>
    <mergeCell ref="D332:D336"/>
    <mergeCell ref="N322:N326"/>
    <mergeCell ref="D337:D341"/>
    <mergeCell ref="D327:D331"/>
    <mergeCell ref="E327:E331"/>
    <mergeCell ref="B332:B336"/>
    <mergeCell ref="B397:B401"/>
    <mergeCell ref="M402:M406"/>
    <mergeCell ref="C407:C411"/>
    <mergeCell ref="C402:C406"/>
    <mergeCell ref="B407:B411"/>
    <mergeCell ref="N392:N396"/>
    <mergeCell ref="E407:E411"/>
    <mergeCell ref="C397:C401"/>
    <mergeCell ref="B402:B406"/>
    <mergeCell ref="M392:M396"/>
    <mergeCell ref="D392:D396"/>
    <mergeCell ref="D407:D411"/>
    <mergeCell ref="N397:N401"/>
    <mergeCell ref="M397:M401"/>
    <mergeCell ref="E402:E406"/>
    <mergeCell ref="D402:D406"/>
    <mergeCell ref="E397:E401"/>
    <mergeCell ref="N407:N411"/>
    <mergeCell ref="N402:N406"/>
    <mergeCell ref="M407:M411"/>
    <mergeCell ref="B392:B396"/>
    <mergeCell ref="E392:E396"/>
    <mergeCell ref="C392:C396"/>
    <mergeCell ref="D397:D401"/>
    <mergeCell ref="N372:N376"/>
    <mergeCell ref="C362:C366"/>
    <mergeCell ref="B362:B366"/>
    <mergeCell ref="D362:D366"/>
    <mergeCell ref="E362:E366"/>
    <mergeCell ref="M362:M366"/>
    <mergeCell ref="M357:M361"/>
    <mergeCell ref="E337:E341"/>
    <mergeCell ref="N342:N346"/>
    <mergeCell ref="D342:D346"/>
    <mergeCell ref="C342:C346"/>
    <mergeCell ref="M347:M351"/>
    <mergeCell ref="C357:C361"/>
    <mergeCell ref="E352:E356"/>
    <mergeCell ref="B352:B356"/>
    <mergeCell ref="B367:B371"/>
    <mergeCell ref="N367:N371"/>
    <mergeCell ref="D367:D371"/>
    <mergeCell ref="B372:B376"/>
    <mergeCell ref="C372:C376"/>
    <mergeCell ref="M372:M376"/>
    <mergeCell ref="D372:D376"/>
    <mergeCell ref="E372:E376"/>
    <mergeCell ref="M367:M371"/>
    <mergeCell ref="C367:C371"/>
    <mergeCell ref="E367:E371"/>
    <mergeCell ref="B215:B219"/>
    <mergeCell ref="N230:N234"/>
    <mergeCell ref="E245:E249"/>
    <mergeCell ref="B230:B234"/>
    <mergeCell ref="C188:C192"/>
    <mergeCell ref="N193:N197"/>
    <mergeCell ref="D203:D207"/>
    <mergeCell ref="D347:D351"/>
    <mergeCell ref="C337:C341"/>
    <mergeCell ref="C347:C351"/>
    <mergeCell ref="M352:M356"/>
    <mergeCell ref="D357:D361"/>
    <mergeCell ref="E347:E351"/>
    <mergeCell ref="C352:C356"/>
    <mergeCell ref="M332:M336"/>
    <mergeCell ref="N347:N351"/>
    <mergeCell ref="C332:C336"/>
    <mergeCell ref="N337:N341"/>
    <mergeCell ref="E332:E336"/>
    <mergeCell ref="N357:N361"/>
    <mergeCell ref="M342:M346"/>
    <mergeCell ref="N332:N336"/>
    <mergeCell ref="N123:N127"/>
    <mergeCell ref="D123:D127"/>
    <mergeCell ref="N245:N249"/>
    <mergeCell ref="N210:N214"/>
    <mergeCell ref="B210:B214"/>
    <mergeCell ref="D215:D219"/>
    <mergeCell ref="D210:D214"/>
    <mergeCell ref="E210:E214"/>
    <mergeCell ref="E215:E219"/>
    <mergeCell ref="B209:N209"/>
    <mergeCell ref="E220:E224"/>
    <mergeCell ref="B198:B202"/>
    <mergeCell ref="M203:M207"/>
    <mergeCell ref="C215:C219"/>
    <mergeCell ref="N203:N207"/>
    <mergeCell ref="N188:N192"/>
    <mergeCell ref="E198:E202"/>
    <mergeCell ref="D173:D177"/>
    <mergeCell ref="M163:M167"/>
    <mergeCell ref="B163:B167"/>
    <mergeCell ref="M230:M234"/>
    <mergeCell ref="B225:B229"/>
    <mergeCell ref="D235:D239"/>
    <mergeCell ref="M220:M224"/>
    <mergeCell ref="N86:N90"/>
    <mergeCell ref="E96:E100"/>
    <mergeCell ref="C81:C85"/>
    <mergeCell ref="M173:M177"/>
    <mergeCell ref="B173:B177"/>
    <mergeCell ref="C168:C172"/>
    <mergeCell ref="N138:N142"/>
    <mergeCell ref="C128:C132"/>
    <mergeCell ref="M128:M132"/>
    <mergeCell ref="D133:D137"/>
    <mergeCell ref="E133:E137"/>
    <mergeCell ref="E128:E132"/>
    <mergeCell ref="B153:B157"/>
    <mergeCell ref="N158:N162"/>
    <mergeCell ref="D168:D172"/>
    <mergeCell ref="D163:D167"/>
    <mergeCell ref="E163:E167"/>
    <mergeCell ref="E168:E172"/>
    <mergeCell ref="B128:B132"/>
    <mergeCell ref="M81:M85"/>
    <mergeCell ref="E113:E117"/>
    <mergeCell ref="C96:C100"/>
    <mergeCell ref="D86:D90"/>
    <mergeCell ref="D101:D105"/>
    <mergeCell ref="C235:C239"/>
    <mergeCell ref="E225:E229"/>
    <mergeCell ref="C305:C309"/>
    <mergeCell ref="B311:N311"/>
    <mergeCell ref="D285:D289"/>
    <mergeCell ref="M275:M279"/>
    <mergeCell ref="B275:B279"/>
    <mergeCell ref="C270:C274"/>
    <mergeCell ref="D270:D274"/>
    <mergeCell ref="B235:B239"/>
    <mergeCell ref="E235:E239"/>
    <mergeCell ref="C295:C299"/>
    <mergeCell ref="E295:E299"/>
    <mergeCell ref="C230:C234"/>
    <mergeCell ref="M235:M239"/>
    <mergeCell ref="D245:D249"/>
    <mergeCell ref="M240:M244"/>
    <mergeCell ref="C245:C249"/>
    <mergeCell ref="M265:M269"/>
    <mergeCell ref="D250:D254"/>
    <mergeCell ref="C265:C269"/>
    <mergeCell ref="C275:C279"/>
    <mergeCell ref="D305:D309"/>
    <mergeCell ref="D230:D234"/>
    <mergeCell ref="G3:G4"/>
    <mergeCell ref="N101:N105"/>
    <mergeCell ref="B51:B55"/>
    <mergeCell ref="M61:M65"/>
    <mergeCell ref="E66:E70"/>
    <mergeCell ref="D56:D60"/>
    <mergeCell ref="N56:N60"/>
    <mergeCell ref="N96:N100"/>
    <mergeCell ref="C91:C95"/>
    <mergeCell ref="E101:E105"/>
    <mergeCell ref="M91:M95"/>
    <mergeCell ref="N91:N95"/>
    <mergeCell ref="E56:E60"/>
    <mergeCell ref="M51:M55"/>
    <mergeCell ref="E51:E55"/>
    <mergeCell ref="M101:M105"/>
    <mergeCell ref="B96:B100"/>
    <mergeCell ref="E76:E80"/>
    <mergeCell ref="M86:M90"/>
    <mergeCell ref="D96:D100"/>
    <mergeCell ref="B91:B95"/>
    <mergeCell ref="B81:B85"/>
    <mergeCell ref="N66:N70"/>
    <mergeCell ref="M96:M100"/>
    <mergeCell ref="K4:L4"/>
    <mergeCell ref="E16:E20"/>
    <mergeCell ref="B11:B15"/>
    <mergeCell ref="N11:N15"/>
    <mergeCell ref="M31:M35"/>
    <mergeCell ref="E41:E45"/>
    <mergeCell ref="D36:D40"/>
    <mergeCell ref="D31:D35"/>
    <mergeCell ref="B31:B35"/>
    <mergeCell ref="B26:B30"/>
    <mergeCell ref="D16:D20"/>
    <mergeCell ref="M4:N4"/>
    <mergeCell ref="B6:B10"/>
    <mergeCell ref="N41:N45"/>
    <mergeCell ref="M26:M30"/>
    <mergeCell ref="C16:C20"/>
    <mergeCell ref="D26:D30"/>
    <mergeCell ref="E21:E25"/>
    <mergeCell ref="C21:C25"/>
    <mergeCell ref="B41:B45"/>
    <mergeCell ref="N6:N10"/>
    <mergeCell ref="D11:D15"/>
    <mergeCell ref="H3:H4"/>
    <mergeCell ref="F3:F4"/>
    <mergeCell ref="N46:N50"/>
    <mergeCell ref="D91:D95"/>
    <mergeCell ref="D51:D55"/>
    <mergeCell ref="M46:M50"/>
    <mergeCell ref="B1:N1"/>
    <mergeCell ref="N153:N157"/>
    <mergeCell ref="D143:D147"/>
    <mergeCell ref="B148:B152"/>
    <mergeCell ref="N118:N122"/>
    <mergeCell ref="B108:B112"/>
    <mergeCell ref="M123:M127"/>
    <mergeCell ref="D113:D117"/>
    <mergeCell ref="N113:N117"/>
    <mergeCell ref="E86:E90"/>
    <mergeCell ref="B76:B80"/>
    <mergeCell ref="D76:D80"/>
    <mergeCell ref="C86:C90"/>
    <mergeCell ref="E81:E85"/>
    <mergeCell ref="D81:D85"/>
    <mergeCell ref="B138:B142"/>
    <mergeCell ref="N143:N147"/>
    <mergeCell ref="E148:E152"/>
    <mergeCell ref="B133:B137"/>
    <mergeCell ref="B86:B90"/>
    <mergeCell ref="M66:M70"/>
    <mergeCell ref="C51:C55"/>
    <mergeCell ref="B56:B60"/>
    <mergeCell ref="N51:N55"/>
    <mergeCell ref="N61:N65"/>
    <mergeCell ref="D71:D75"/>
    <mergeCell ref="C56:C60"/>
    <mergeCell ref="B66:B70"/>
    <mergeCell ref="N81:N85"/>
    <mergeCell ref="C76:C80"/>
    <mergeCell ref="M76:M80"/>
    <mergeCell ref="N76:N80"/>
    <mergeCell ref="M71:M75"/>
    <mergeCell ref="N71:N75"/>
    <mergeCell ref="C71:C75"/>
    <mergeCell ref="M56:M60"/>
    <mergeCell ref="E71:E75"/>
    <mergeCell ref="D66:D70"/>
    <mergeCell ref="B61:B65"/>
    <mergeCell ref="C61:C65"/>
    <mergeCell ref="D61:D65"/>
    <mergeCell ref="E61:E65"/>
    <mergeCell ref="C66:C70"/>
    <mergeCell ref="D46:D50"/>
    <mergeCell ref="C46:C50"/>
    <mergeCell ref="B36:B40"/>
    <mergeCell ref="C31:C35"/>
    <mergeCell ref="B21:B25"/>
    <mergeCell ref="M36:M40"/>
    <mergeCell ref="C36:C40"/>
    <mergeCell ref="M41:M45"/>
    <mergeCell ref="E36:E40"/>
    <mergeCell ref="C41:C45"/>
    <mergeCell ref="B46:B50"/>
    <mergeCell ref="E46:E50"/>
    <mergeCell ref="B2:N2"/>
    <mergeCell ref="E11:E15"/>
    <mergeCell ref="D41:D45"/>
    <mergeCell ref="N31:N35"/>
    <mergeCell ref="E26:E30"/>
    <mergeCell ref="C26:C30"/>
    <mergeCell ref="M11:M15"/>
    <mergeCell ref="D3:E4"/>
    <mergeCell ref="B5:N5"/>
    <mergeCell ref="E31:E35"/>
    <mergeCell ref="M16:M20"/>
    <mergeCell ref="B16:B20"/>
    <mergeCell ref="N21:N25"/>
    <mergeCell ref="N36:N40"/>
    <mergeCell ref="D21:D25"/>
    <mergeCell ref="M21:M25"/>
    <mergeCell ref="C11:C15"/>
    <mergeCell ref="C6:C10"/>
    <mergeCell ref="D6:D10"/>
    <mergeCell ref="E6:E10"/>
    <mergeCell ref="M6:M10"/>
    <mergeCell ref="N16:N20"/>
    <mergeCell ref="B3:B4"/>
    <mergeCell ref="C3:C4"/>
    <mergeCell ref="I3:N3"/>
    <mergeCell ref="I4:J4"/>
    <mergeCell ref="B300:B304"/>
    <mergeCell ref="M317:M321"/>
    <mergeCell ref="N305:N309"/>
    <mergeCell ref="D317:D321"/>
    <mergeCell ref="M305:M309"/>
    <mergeCell ref="M245:M249"/>
    <mergeCell ref="C255:C259"/>
    <mergeCell ref="M250:M254"/>
    <mergeCell ref="E250:E254"/>
    <mergeCell ref="E255:E259"/>
    <mergeCell ref="B250:B254"/>
    <mergeCell ref="D225:D229"/>
    <mergeCell ref="M215:M219"/>
    <mergeCell ref="B220:B224"/>
    <mergeCell ref="N168:N172"/>
    <mergeCell ref="C163:C167"/>
    <mergeCell ref="C173:C177"/>
    <mergeCell ref="N215:N219"/>
    <mergeCell ref="C210:C214"/>
    <mergeCell ref="D220:D224"/>
    <mergeCell ref="N198:N202"/>
    <mergeCell ref="B71:B75"/>
    <mergeCell ref="E91:E95"/>
    <mergeCell ref="B107:J107"/>
    <mergeCell ref="B203:B207"/>
    <mergeCell ref="D118:D122"/>
    <mergeCell ref="B101:B105"/>
    <mergeCell ref="E108:E112"/>
    <mergeCell ref="C101:C105"/>
    <mergeCell ref="C113:C117"/>
    <mergeCell ref="D108:D112"/>
    <mergeCell ref="B183:B187"/>
    <mergeCell ref="B123:B127"/>
    <mergeCell ref="M148:M152"/>
    <mergeCell ref="D128:D132"/>
    <mergeCell ref="E118:E122"/>
    <mergeCell ref="C108:C112"/>
    <mergeCell ref="M113:M117"/>
    <mergeCell ref="M108:M112"/>
    <mergeCell ref="B178:B182"/>
    <mergeCell ref="E178:E182"/>
    <mergeCell ref="C178:C182"/>
    <mergeCell ref="C118:C122"/>
    <mergeCell ref="B118:B122"/>
    <mergeCell ref="N108:N112"/>
    <mergeCell ref="E123:E127"/>
    <mergeCell ref="B143:B147"/>
    <mergeCell ref="N290:N294"/>
    <mergeCell ref="E260:E264"/>
    <mergeCell ref="C240:C244"/>
    <mergeCell ref="B255:B259"/>
    <mergeCell ref="B188:B192"/>
    <mergeCell ref="M188:M192"/>
    <mergeCell ref="E203:E207"/>
    <mergeCell ref="M158:M162"/>
    <mergeCell ref="C153:C157"/>
    <mergeCell ref="M153:M157"/>
    <mergeCell ref="D158:D162"/>
    <mergeCell ref="C158:C162"/>
    <mergeCell ref="E153:E157"/>
    <mergeCell ref="D178:D182"/>
    <mergeCell ref="M168:M172"/>
    <mergeCell ref="N173:N177"/>
    <mergeCell ref="B168:B172"/>
    <mergeCell ref="B193:B197"/>
    <mergeCell ref="M178:M182"/>
    <mergeCell ref="E173:E177"/>
    <mergeCell ref="N270:N274"/>
    <mergeCell ref="N26:N30"/>
    <mergeCell ref="N265:N269"/>
    <mergeCell ref="B245:B249"/>
    <mergeCell ref="E230:E234"/>
    <mergeCell ref="C220:C224"/>
    <mergeCell ref="N163:N167"/>
    <mergeCell ref="D153:D157"/>
    <mergeCell ref="B158:B162"/>
    <mergeCell ref="B113:B117"/>
    <mergeCell ref="M118:M122"/>
    <mergeCell ref="C123:C127"/>
    <mergeCell ref="C183:C187"/>
    <mergeCell ref="M183:M187"/>
    <mergeCell ref="C198:C202"/>
    <mergeCell ref="E183:E187"/>
    <mergeCell ref="D188:D192"/>
    <mergeCell ref="E188:E192"/>
    <mergeCell ref="N183:N187"/>
    <mergeCell ref="N178:N182"/>
    <mergeCell ref="C138:C142"/>
    <mergeCell ref="M143:M147"/>
    <mergeCell ref="D148:D152"/>
    <mergeCell ref="E138:E142"/>
    <mergeCell ref="C143:C147"/>
  </mergeCells>
  <dataValidations count="92">
    <dataValidation type="list" allowBlank="1" showInputMessage="1" showErrorMessage="1" sqref="D11">
      <formula1>"Y,T,Y/T"</formula1>
    </dataValidation>
    <dataValidation type="list" allowBlank="1" showInputMessage="1" showErrorMessage="1" sqref="D46">
      <formula1>"Y,T,Y/T"</formula1>
    </dataValidation>
    <dataValidation type="list" allowBlank="1" showInputMessage="1" showErrorMessage="1" sqref="D36">
      <formula1>"Y,T,Y/T"</formula1>
    </dataValidation>
    <dataValidation type="list" allowBlank="1" showInputMessage="1" showErrorMessage="1" sqref="D26">
      <formula1>"Y,T,Y/T"</formula1>
    </dataValidation>
    <dataValidation type="list" allowBlank="1" showInputMessage="1" showErrorMessage="1" sqref="D6">
      <formula1>"Y,T,Y/T"</formula1>
    </dataValidation>
    <dataValidation type="list" allowBlank="1" showInputMessage="1" showErrorMessage="1" sqref="D153">
      <formula1>"Y,T,Y/T"</formula1>
    </dataValidation>
    <dataValidation type="list" allowBlank="1" showInputMessage="1" showErrorMessage="1" sqref="D210">
      <formula1>"Y,T,Y/T"</formula1>
    </dataValidation>
    <dataValidation type="list" allowBlank="1" showInputMessage="1" showErrorMessage="1" sqref="D31">
      <formula1>"Y,T,Y/T"</formula1>
    </dataValidation>
    <dataValidation type="list" allowBlank="1" showInputMessage="1" showErrorMessage="1" sqref="D96">
      <formula1>"Y,T,Y/T"</formula1>
    </dataValidation>
    <dataValidation type="list" allowBlank="1" showInputMessage="1" showErrorMessage="1" sqref="I108:I207">
      <formula1>"Y,T,Y/T"</formula1>
    </dataValidation>
    <dataValidation type="list" allowBlank="1" showInputMessage="1" showErrorMessage="1" sqref="K6:K105">
      <formula1>"Y,T,Y/T"</formula1>
    </dataValidation>
    <dataValidation type="list" allowBlank="1" showInputMessage="1" showErrorMessage="1" sqref="I6:I105">
      <formula1>"Y,T,Y/T"</formula1>
    </dataValidation>
    <dataValidation type="list" allowBlank="1" showInputMessage="1" showErrorMessage="1" sqref="M6:M105">
      <formula1>"Y,T,Y/T"</formula1>
    </dataValidation>
    <dataValidation type="list" allowBlank="1" showInputMessage="1" showErrorMessage="1" sqref="K210:K309">
      <formula1>"Y,T,Y/T"</formula1>
    </dataValidation>
    <dataValidation type="list" allowBlank="1" showInputMessage="1" showErrorMessage="1" sqref="I210:I309">
      <formula1>"Y,T,Y/T"</formula1>
    </dataValidation>
    <dataValidation type="list" allowBlank="1" showInputMessage="1" showErrorMessage="1" sqref="M312:M411">
      <formula1>"Y,T,Y/T"</formula1>
    </dataValidation>
    <dataValidation type="list" allowBlank="1" showInputMessage="1" showErrorMessage="1" sqref="D16">
      <formula1>"Y,T,Y/T"</formula1>
    </dataValidation>
    <dataValidation type="list" allowBlank="1" showInputMessage="1" showErrorMessage="1" sqref="D66">
      <formula1>"Y,T,Y/T"</formula1>
    </dataValidation>
    <dataValidation type="list" allowBlank="1" showInputMessage="1" showErrorMessage="1" sqref="D56">
      <formula1>"Y,T,Y/T"</formula1>
    </dataValidation>
    <dataValidation type="list" allowBlank="1" showInputMessage="1" showErrorMessage="1" sqref="D41">
      <formula1>"Y,T,Y/T"</formula1>
    </dataValidation>
    <dataValidation type="list" allowBlank="1" showInputMessage="1" showErrorMessage="1" sqref="D332">
      <formula1>"Y,T,Y/T"</formula1>
    </dataValidation>
    <dataValidation type="list" allowBlank="1" showInputMessage="1" showErrorMessage="1" sqref="D402">
      <formula1>"Y,T,Y/T"</formula1>
    </dataValidation>
    <dataValidation type="list" allowBlank="1" showInputMessage="1" showErrorMessage="1" sqref="D392">
      <formula1>"Y,T,Y/T"</formula1>
    </dataValidation>
    <dataValidation type="list" allowBlank="1" showInputMessage="1" showErrorMessage="1" sqref="D367">
      <formula1>"Y,T,Y/T"</formula1>
    </dataValidation>
    <dataValidation type="list" allowBlank="1" showInputMessage="1" showErrorMessage="1" sqref="I312:I411">
      <formula1>"Y,T,Y/T"</formula1>
    </dataValidation>
    <dataValidation type="list" allowBlank="1" showInputMessage="1" showErrorMessage="1" sqref="K312:K411">
      <formula1>"Y,T,Y/T"</formula1>
    </dataValidation>
    <dataValidation type="list" allowBlank="1" showInputMessage="1" showErrorMessage="1" sqref="D215">
      <formula1>"Y,T,Y/T"</formula1>
    </dataValidation>
    <dataValidation type="list" allowBlank="1" showInputMessage="1" showErrorMessage="1" sqref="D270">
      <formula1>"Y,T,Y/T"</formula1>
    </dataValidation>
    <dataValidation type="list" allowBlank="1" showInputMessage="1" showErrorMessage="1" sqref="D295">
      <formula1>"Y,T,Y/T"</formula1>
    </dataValidation>
    <dataValidation type="list" allowBlank="1" showInputMessage="1" showErrorMessage="1" sqref="D352">
      <formula1>"Y,T,Y/T"</formula1>
    </dataValidation>
    <dataValidation type="list" allowBlank="1" showInputMessage="1" showErrorMessage="1" sqref="D250">
      <formula1>"Y,T,Y/T"</formula1>
    </dataValidation>
    <dataValidation type="list" allowBlank="1" showInputMessage="1" showErrorMessage="1" sqref="D322">
      <formula1>"Y,T,Y/T"</formula1>
    </dataValidation>
    <dataValidation type="list" allowBlank="1" showInputMessage="1" showErrorMessage="1" sqref="D312">
      <formula1>"Y,T,Y/T"</formula1>
    </dataValidation>
    <dataValidation type="list" allowBlank="1" showInputMessage="1" showErrorMessage="1" sqref="D285">
      <formula1>"Y,T,Y/T"</formula1>
    </dataValidation>
    <dataValidation type="list" allowBlank="1" showInputMessage="1" showErrorMessage="1" sqref="D245">
      <formula1>"Y,T,Y/T"</formula1>
    </dataValidation>
    <dataValidation type="list" allowBlank="1" showInputMessage="1" showErrorMessage="1" sqref="D300">
      <formula1>"Y,T,Y/T"</formula1>
    </dataValidation>
    <dataValidation type="list" allowBlank="1" showInputMessage="1" showErrorMessage="1" sqref="D265">
      <formula1>"Y,T,Y/T"</formula1>
    </dataValidation>
    <dataValidation type="list" allowBlank="1" showInputMessage="1" showErrorMessage="1" sqref="D275">
      <formula1>"Y,T,Y/T"</formula1>
    </dataValidation>
    <dataValidation type="list" allowBlank="1" showInputMessage="1" showErrorMessage="1" sqref="D235">
      <formula1>"Y,T,Y/T"</formula1>
    </dataValidation>
    <dataValidation type="list" allowBlank="1" showInputMessage="1" showErrorMessage="1" sqref="D290">
      <formula1>"Y,T,Y/T"</formula1>
    </dataValidation>
    <dataValidation type="list" allowBlank="1" showInputMessage="1" showErrorMessage="1" sqref="D317">
      <formula1>"Y,T,Y/T"</formula1>
    </dataValidation>
    <dataValidation type="list" allowBlank="1" showInputMessage="1" showErrorMessage="1" sqref="D372">
      <formula1>"Y,T,Y/T"</formula1>
    </dataValidation>
    <dataValidation type="list" allowBlank="1" showInputMessage="1" showErrorMessage="1" sqref="D407">
      <formula1>"Y,T,Y/T"</formula1>
    </dataValidation>
    <dataValidation type="list" allowBlank="1" showInputMessage="1" showErrorMessage="1" sqref="D337">
      <formula1>"Y,T,Y/T"</formula1>
    </dataValidation>
    <dataValidation type="list" allowBlank="1" showInputMessage="1" showErrorMessage="1" sqref="D397">
      <formula1>"Y,T,Y/T"</formula1>
    </dataValidation>
    <dataValidation type="list" allowBlank="1" showInputMessage="1" showErrorMessage="1" sqref="D377">
      <formula1>"Y,T,Y/T"</formula1>
    </dataValidation>
    <dataValidation type="list" allowBlank="1" showInputMessage="1" showErrorMessage="1" sqref="D387">
      <formula1>"Y,T,Y/T"</formula1>
    </dataValidation>
    <dataValidation type="list" allowBlank="1" showInputMessage="1" showErrorMessage="1" sqref="D51">
      <formula1>"Y,T,Y/T"</formula1>
    </dataValidation>
    <dataValidation type="list" allowBlank="1" showInputMessage="1" showErrorMessage="1" sqref="K108:K207">
      <formula1>"Y,T,Y/T"</formula1>
    </dataValidation>
    <dataValidation type="list" allowBlank="1" showInputMessage="1" showErrorMessage="1" sqref="D91">
      <formula1>"Y,T,Y/T"</formula1>
    </dataValidation>
    <dataValidation type="list" allowBlank="1" showInputMessage="1" showErrorMessage="1" sqref="D81">
      <formula1>"Y,T,Y/T"</formula1>
    </dataValidation>
    <dataValidation type="list" allowBlank="1" showInputMessage="1" showErrorMessage="1" sqref="D76">
      <formula1>"Y,T,Y/T"</formula1>
    </dataValidation>
    <dataValidation type="list" allowBlank="1" showInputMessage="1" showErrorMessage="1" sqref="D71">
      <formula1>"Y,T,Y/T"</formula1>
    </dataValidation>
    <dataValidation type="list" allowBlank="1" showInputMessage="1" showErrorMessage="1" sqref="D101">
      <formula1>"Y,T,Y/T"</formula1>
    </dataValidation>
    <dataValidation type="list" allowBlank="1" showInputMessage="1" showErrorMessage="1" sqref="D21">
      <formula1>"Y,T,Y/T"</formula1>
    </dataValidation>
    <dataValidation type="list" allowBlank="1" showInputMessage="1" showErrorMessage="1" sqref="D138">
      <formula1>"Y,T,Y/T"</formula1>
    </dataValidation>
    <dataValidation type="list" allowBlank="1" showInputMessage="1" showErrorMessage="1" sqref="M108:M207">
      <formula1>"Y,T,Y/T"</formula1>
    </dataValidation>
    <dataValidation type="list" allowBlank="1" showInputMessage="1" showErrorMessage="1" sqref="D61">
      <formula1>"Y,T,Y/T"</formula1>
    </dataValidation>
    <dataValidation type="list" allowBlank="1" showInputMessage="1" showErrorMessage="1" sqref="M210:M309">
      <formula1>"Y,T,Y/T"</formula1>
    </dataValidation>
    <dataValidation type="list" allowBlank="1" showInputMessage="1" showErrorMessage="1" sqref="D163">
      <formula1>"Y,T,Y/T"</formula1>
    </dataValidation>
    <dataValidation type="list" allowBlank="1" showInputMessage="1" showErrorMessage="1" sqref="D220">
      <formula1>"Y,T,Y/T"</formula1>
    </dataValidation>
    <dataValidation type="list" allowBlank="1" showInputMessage="1" showErrorMessage="1" sqref="D183">
      <formula1>"Y,T,Y/T"</formula1>
    </dataValidation>
    <dataValidation type="list" allowBlank="1" showInputMessage="1" showErrorMessage="1" sqref="D193">
      <formula1>"Y,T,Y/T"</formula1>
    </dataValidation>
    <dataValidation type="list" allowBlank="1" showInputMessage="1" showErrorMessage="1" sqref="D327">
      <formula1>"Y,T,Y/T"</formula1>
    </dataValidation>
    <dataValidation type="list" allowBlank="1" showInputMessage="1" showErrorMessage="1" sqref="D382">
      <formula1>"Y,T,Y/T"</formula1>
    </dataValidation>
    <dataValidation type="list" allowBlank="1" showInputMessage="1" showErrorMessage="1" sqref="D347">
      <formula1>"Y,T,Y/T"</formula1>
    </dataValidation>
    <dataValidation type="list" allowBlank="1" showInputMessage="1" showErrorMessage="1" sqref="D357">
      <formula1>"Y,T,Y/T"</formula1>
    </dataValidation>
    <dataValidation type="list" allowBlank="1" showInputMessage="1" showErrorMessage="1" sqref="D143">
      <formula1>"Y,T,Y/T"</formula1>
    </dataValidation>
    <dataValidation type="list" allowBlank="1" showInputMessage="1" showErrorMessage="1" sqref="D198">
      <formula1>"Y,T,Y/T"</formula1>
    </dataValidation>
    <dataValidation type="list" allowBlank="1" showInputMessage="1" showErrorMessage="1" sqref="D305">
      <formula1>"Y,T,Y/T"</formula1>
    </dataValidation>
    <dataValidation type="list" allowBlank="1" showInputMessage="1" showErrorMessage="1" sqref="D362">
      <formula1>"Y,T,Y/T"</formula1>
    </dataValidation>
    <dataValidation type="list" allowBlank="1" showInputMessage="1" showErrorMessage="1" sqref="D118">
      <formula1>"Y,T,Y/T"</formula1>
    </dataValidation>
    <dataValidation type="list" allowBlank="1" showInputMessage="1" showErrorMessage="1" sqref="D178">
      <formula1>"Y,T,Y/T"</formula1>
    </dataValidation>
    <dataValidation type="list" allowBlank="1" showInputMessage="1" showErrorMessage="1" sqref="D255">
      <formula1>"Y,T,Y/T"</formula1>
    </dataValidation>
    <dataValidation type="list" allowBlank="1" showInputMessage="1" showErrorMessage="1" sqref="D342">
      <formula1>"Y,T,Y/T"</formula1>
    </dataValidation>
    <dataValidation type="list" allowBlank="1" showInputMessage="1" showErrorMessage="1" sqref="D113">
      <formula1>"Y,T,Y/T"</formula1>
    </dataValidation>
    <dataValidation type="list" allowBlank="1" showInputMessage="1" showErrorMessage="1" sqref="D158">
      <formula1>"Y,T,Y/T"</formula1>
    </dataValidation>
    <dataValidation type="list" allowBlank="1" showInputMessage="1" showErrorMessage="1" sqref="D133">
      <formula1>"Y,T,Y/T"</formula1>
    </dataValidation>
    <dataValidation type="list" allowBlank="1" showInputMessage="1" showErrorMessage="1" sqref="D123">
      <formula1>"Y,T,Y/T"</formula1>
    </dataValidation>
    <dataValidation type="list" allowBlank="1" showInputMessage="1" showErrorMessage="1" sqref="D108">
      <formula1>"Y,T,Y/T"</formula1>
    </dataValidation>
    <dataValidation type="list" allowBlank="1" showInputMessage="1" showErrorMessage="1" sqref="D225">
      <formula1>"Y,T,Y/T"</formula1>
    </dataValidation>
    <dataValidation type="list" allowBlank="1" showInputMessage="1" showErrorMessage="1" sqref="D280">
      <formula1>"Y,T,Y/T"</formula1>
    </dataValidation>
    <dataValidation type="list" allowBlank="1" showInputMessage="1" showErrorMessage="1" sqref="D128">
      <formula1>"Y,T,Y/T"</formula1>
    </dataValidation>
    <dataValidation type="list" allowBlank="1" showInputMessage="1" showErrorMessage="1" sqref="D188">
      <formula1>"Y,T,Y/T"</formula1>
    </dataValidation>
    <dataValidation type="list" allowBlank="1" showInputMessage="1" showErrorMessage="1" sqref="D168">
      <formula1>"Y,T,Y/T"</formula1>
    </dataValidation>
    <dataValidation type="list" allowBlank="1" showInputMessage="1" showErrorMessage="1" sqref="D240">
      <formula1>"Y,T,Y/T"</formula1>
    </dataValidation>
    <dataValidation type="list" allowBlank="1" showInputMessage="1" showErrorMessage="1" sqref="D230">
      <formula1>"Y,T,Y/T"</formula1>
    </dataValidation>
    <dataValidation type="list" allowBlank="1" showInputMessage="1" showErrorMessage="1" sqref="D203">
      <formula1>"Y,T,Y/T"</formula1>
    </dataValidation>
    <dataValidation type="list" allowBlank="1" showInputMessage="1" showErrorMessage="1" sqref="D86">
      <formula1>"Y,T,Y/T"</formula1>
    </dataValidation>
    <dataValidation type="list" allowBlank="1" showInputMessage="1" showErrorMessage="1" sqref="D148">
      <formula1>"Y,T,Y/T"</formula1>
    </dataValidation>
    <dataValidation type="list" allowBlank="1" showInputMessage="1" showErrorMessage="1" sqref="D173">
      <formula1>"Y,T,Y/T"</formula1>
    </dataValidation>
    <dataValidation type="list" allowBlank="1" showInputMessage="1" showErrorMessage="1" sqref="D260">
      <formula1>"Y,T,Y/T"</formula1>
    </dataValidation>
  </dataValidations>
  <pageMargins left="0.25" right="0.25" top="0.75" bottom="0.75" header="0.3" footer="0.3"/>
  <pageSetup paperSize="9" scale="28"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412"/>
  <sheetViews>
    <sheetView topLeftCell="B1" zoomScale="34" workbookViewId="0">
      <pane ySplit="4" topLeftCell="A374" activePane="bottomLeft" state="frozen"/>
      <selection pane="bottomLeft" activeCell="H412" sqref="H412:L412"/>
    </sheetView>
  </sheetViews>
  <sheetFormatPr defaultColWidth="12.5703125" defaultRowHeight="12.75"/>
  <cols>
    <col min="1" max="1" width="6.42578125" style="517" hidden="1" customWidth="1"/>
    <col min="2" max="2" width="4.5703125" style="587" customWidth="1"/>
    <col min="3" max="3" width="46.5703125" style="517" customWidth="1"/>
    <col min="4" max="4" width="4.140625" style="517" customWidth="1"/>
    <col min="5" max="5" width="14.42578125" style="517" customWidth="1"/>
    <col min="6" max="6" width="4.5703125" style="517" customWidth="1"/>
    <col min="7" max="7" width="47.42578125" style="518" customWidth="1"/>
    <col min="8" max="8" width="26.5703125" style="517" customWidth="1"/>
    <col min="9" max="9" width="4.42578125" style="517" customWidth="1"/>
    <col min="10" max="10" width="16" style="517" customWidth="1"/>
    <col min="11" max="11" width="4.42578125" style="517" customWidth="1"/>
    <col min="12" max="12" width="12.42578125" style="517" customWidth="1"/>
    <col min="13" max="13" width="4.42578125" style="517" customWidth="1"/>
    <col min="14" max="14" width="11.42578125" style="517" customWidth="1"/>
    <col min="15" max="16384" width="12.5703125" style="517"/>
  </cols>
  <sheetData>
    <row r="1" spans="2:14" s="520" customFormat="1" ht="15.75">
      <c r="B1" s="868" t="s">
        <v>33</v>
      </c>
      <c r="C1" s="868"/>
      <c r="D1" s="868"/>
      <c r="E1" s="868"/>
      <c r="F1" s="868"/>
      <c r="G1" s="868"/>
      <c r="H1" s="868"/>
      <c r="I1" s="868"/>
      <c r="J1" s="868"/>
      <c r="K1" s="868"/>
      <c r="L1" s="868"/>
      <c r="M1" s="868"/>
      <c r="N1" s="868"/>
    </row>
    <row r="2" spans="2:14" s="520" customFormat="1" ht="15.75">
      <c r="B2" s="867" t="s">
        <v>664</v>
      </c>
      <c r="C2" s="867"/>
      <c r="D2" s="867"/>
      <c r="E2" s="867"/>
      <c r="F2" s="867"/>
      <c r="G2" s="867"/>
      <c r="H2" s="867"/>
      <c r="I2" s="867"/>
      <c r="J2" s="867"/>
      <c r="K2" s="867"/>
      <c r="L2" s="867"/>
      <c r="M2" s="867"/>
      <c r="N2" s="867"/>
    </row>
    <row r="3" spans="2:14" s="588" customFormat="1" ht="15.75">
      <c r="B3" s="863" t="s">
        <v>23</v>
      </c>
      <c r="C3" s="863" t="s">
        <v>503</v>
      </c>
      <c r="D3" s="869" t="s">
        <v>339</v>
      </c>
      <c r="E3" s="870"/>
      <c r="F3" s="863" t="s">
        <v>23</v>
      </c>
      <c r="G3" s="863" t="s">
        <v>504</v>
      </c>
      <c r="H3" s="863" t="s">
        <v>505</v>
      </c>
      <c r="I3" s="863" t="s">
        <v>506</v>
      </c>
      <c r="J3" s="863"/>
      <c r="K3" s="863"/>
      <c r="L3" s="863"/>
      <c r="M3" s="863"/>
      <c r="N3" s="863"/>
    </row>
    <row r="4" spans="2:14" s="588" customFormat="1" ht="15.75">
      <c r="B4" s="863"/>
      <c r="C4" s="863"/>
      <c r="D4" s="871"/>
      <c r="E4" s="872"/>
      <c r="F4" s="863"/>
      <c r="G4" s="863"/>
      <c r="H4" s="863"/>
      <c r="I4" s="863" t="s">
        <v>4</v>
      </c>
      <c r="J4" s="863"/>
      <c r="K4" s="863" t="s">
        <v>3</v>
      </c>
      <c r="L4" s="863"/>
      <c r="M4" s="863" t="s">
        <v>52</v>
      </c>
      <c r="N4" s="863"/>
    </row>
    <row r="5" spans="2:14" s="520" customFormat="1" ht="15.75">
      <c r="B5" s="864" t="s">
        <v>509</v>
      </c>
      <c r="C5" s="865"/>
      <c r="D5" s="865"/>
      <c r="E5" s="865"/>
      <c r="F5" s="865"/>
      <c r="G5" s="865"/>
      <c r="H5" s="865"/>
      <c r="I5" s="865"/>
      <c r="J5" s="865"/>
      <c r="K5" s="865"/>
      <c r="L5" s="865"/>
      <c r="M5" s="865"/>
      <c r="N5" s="866"/>
    </row>
    <row r="6" spans="2:14" ht="15.75">
      <c r="B6" s="836">
        <v>1</v>
      </c>
      <c r="C6" s="839"/>
      <c r="D6" s="857" t="s">
        <v>26</v>
      </c>
      <c r="E6" s="860" t="str">
        <f>IF(D6="Y",1,IF(D6="T",0,IF(D6="Y/T","Belum diisi","Error")))</f>
        <v>Belum diisi</v>
      </c>
      <c r="F6" s="528">
        <v>1</v>
      </c>
      <c r="G6" s="529"/>
      <c r="H6" s="589" t="str">
        <f t="shared" ref="H6:H69" si="0">IF(OR(J6="Isi Dulu",L6="Isi Dulu",J6="Isi Tujuan",L6="Isi Tujuan"),"Belum Diisi",IF(SUM(J6,L6)=2,1,IF(SUM(J6,L6)=1,0,IF(SUM(J6,L6)=0,0,"Error"))))</f>
        <v>Belum Diisi</v>
      </c>
      <c r="I6" s="590" t="s">
        <v>26</v>
      </c>
      <c r="J6" s="591" t="str">
        <f>IF($D$6="Y/T","Isi Tujuan",IF($E$6=0,0,IF(I6="Y",1,IF(I6="T",0,"Isi Dulu"))))</f>
        <v>Isi Tujuan</v>
      </c>
      <c r="K6" s="590" t="s">
        <v>26</v>
      </c>
      <c r="L6" s="591" t="str">
        <f>IF($D$6="Y/T","Isi Tujuan",IF($E$6=0,0,IF(K6="Y",1,IF(K6="T",0,"Isi Dulu"))))</f>
        <v>Isi Tujuan</v>
      </c>
      <c r="M6" s="848" t="s">
        <v>26</v>
      </c>
      <c r="N6" s="851" t="str">
        <f>IF(M6="Y",1,IF(M6="T",0,IF(M6="Y/T","Belum diisi","Error")))</f>
        <v>Belum diisi</v>
      </c>
    </row>
    <row r="7" spans="2:14" ht="15.75">
      <c r="B7" s="837"/>
      <c r="C7" s="840"/>
      <c r="D7" s="858"/>
      <c r="E7" s="861"/>
      <c r="F7" s="549">
        <v>2</v>
      </c>
      <c r="G7" s="550"/>
      <c r="H7" s="589" t="str">
        <f t="shared" si="0"/>
        <v>Belum Diisi</v>
      </c>
      <c r="I7" s="592" t="s">
        <v>26</v>
      </c>
      <c r="J7" s="593" t="str">
        <f>IF($D$6="Y/T","Isi Tujuan",IF($E$6=0,0,IF(I7="Y",1,IF(I7="T",0,"Isi Dulu"))))</f>
        <v>Isi Tujuan</v>
      </c>
      <c r="K7" s="592" t="s">
        <v>26</v>
      </c>
      <c r="L7" s="593" t="str">
        <f>IF($D$6="Y/T","Isi Tujuan",IF($E$6=0,0,IF(K7="Y",1,IF(K7="T",0,"Isi Dulu"))))</f>
        <v>Isi Tujuan</v>
      </c>
      <c r="M7" s="849"/>
      <c r="N7" s="852"/>
    </row>
    <row r="8" spans="2:14" ht="15.75">
      <c r="B8" s="837"/>
      <c r="C8" s="840"/>
      <c r="D8" s="858"/>
      <c r="E8" s="861"/>
      <c r="F8" s="549">
        <v>3</v>
      </c>
      <c r="G8" s="550"/>
      <c r="H8" s="589" t="str">
        <f t="shared" si="0"/>
        <v>Belum Diisi</v>
      </c>
      <c r="I8" s="592" t="s">
        <v>26</v>
      </c>
      <c r="J8" s="593" t="str">
        <f>IF($D$6="Y/T","Isi Tujuan",IF($E$6=0,0,IF(I8="Y",1,IF(I8="T",0,"Isi Dulu"))))</f>
        <v>Isi Tujuan</v>
      </c>
      <c r="K8" s="592" t="s">
        <v>26</v>
      </c>
      <c r="L8" s="593" t="str">
        <f>IF($D$6="Y/T","Isi Tujuan",IF($E$6=0,0,IF(K8="Y",1,IF(K8="T",0,"Isi Dulu"))))</f>
        <v>Isi Tujuan</v>
      </c>
      <c r="M8" s="849"/>
      <c r="N8" s="852"/>
    </row>
    <row r="9" spans="2:14" ht="15.75">
      <c r="B9" s="837"/>
      <c r="C9" s="840"/>
      <c r="D9" s="858"/>
      <c r="E9" s="861"/>
      <c r="F9" s="549">
        <v>4</v>
      </c>
      <c r="G9" s="550"/>
      <c r="H9" s="589" t="str">
        <f t="shared" si="0"/>
        <v>Belum Diisi</v>
      </c>
      <c r="I9" s="592" t="s">
        <v>26</v>
      </c>
      <c r="J9" s="593" t="str">
        <f>IF($D$6="Y/T","Isi Tujuan",IF($E$6=0,0,IF(I9="Y",1,IF(I9="T",0,"Isi Dulu"))))</f>
        <v>Isi Tujuan</v>
      </c>
      <c r="K9" s="592" t="s">
        <v>26</v>
      </c>
      <c r="L9" s="593" t="str">
        <f>IF($D$6="Y/T","Isi Tujuan",IF($E$6=0,0,IF(K9="Y",1,IF(K9="T",0,"Isi Dulu"))))</f>
        <v>Isi Tujuan</v>
      </c>
      <c r="M9" s="849"/>
      <c r="N9" s="852"/>
    </row>
    <row r="10" spans="2:14" ht="15.75">
      <c r="B10" s="838"/>
      <c r="C10" s="841"/>
      <c r="D10" s="859"/>
      <c r="E10" s="862"/>
      <c r="F10" s="569">
        <v>5</v>
      </c>
      <c r="G10" s="570"/>
      <c r="H10" s="594" t="str">
        <f t="shared" si="0"/>
        <v>Belum Diisi</v>
      </c>
      <c r="I10" s="595" t="s">
        <v>26</v>
      </c>
      <c r="J10" s="596" t="str">
        <f>IF($D$6="Y/T","Isi Tujuan",IF($E$6=0,0,IF(I10="Y",1,IF(I10="T",0,"Isi Dulu"))))</f>
        <v>Isi Tujuan</v>
      </c>
      <c r="K10" s="595" t="s">
        <v>26</v>
      </c>
      <c r="L10" s="596" t="str">
        <f>IF($D$6="Y/T","Isi Tujuan",IF($E$6=0,0,IF(K10="Y",1,IF(K10="T",0,"Isi Dulu"))))</f>
        <v>Isi Tujuan</v>
      </c>
      <c r="M10" s="850"/>
      <c r="N10" s="853"/>
    </row>
    <row r="11" spans="2:14" ht="15.75">
      <c r="B11" s="836">
        <v>2</v>
      </c>
      <c r="C11" s="839"/>
      <c r="D11" s="857" t="s">
        <v>26</v>
      </c>
      <c r="E11" s="860" t="str">
        <f>IF(D11="Y",1,IF(D11="T",0,IF(D11="Y/T","Belum diisi","Error")))</f>
        <v>Belum diisi</v>
      </c>
      <c r="F11" s="528">
        <v>1</v>
      </c>
      <c r="G11" s="529"/>
      <c r="H11" s="597" t="str">
        <f t="shared" si="0"/>
        <v>Belum Diisi</v>
      </c>
      <c r="I11" s="590" t="s">
        <v>26</v>
      </c>
      <c r="J11" s="591" t="str">
        <f>IF($D$11="Y/T","Isi Tujuan",IF($E$11=0,0,IF(I11="Y",1,IF(I11="T",0,"Isi Dulu"))))</f>
        <v>Isi Tujuan</v>
      </c>
      <c r="K11" s="590" t="s">
        <v>26</v>
      </c>
      <c r="L11" s="591" t="str">
        <f>IF($D$11="Y/T","Isi Tujuan",IF($E$11=0,0,IF(K11="Y",1,IF(K11="T",0,"Isi Dulu"))))</f>
        <v>Isi Tujuan</v>
      </c>
      <c r="M11" s="848" t="s">
        <v>26</v>
      </c>
      <c r="N11" s="851" t="str">
        <f>IF(M11="Y",1,IF(M11="T",0,IF(M11="Y/T","Belum diisi","Error")))</f>
        <v>Belum diisi</v>
      </c>
    </row>
    <row r="12" spans="2:14" ht="15.75">
      <c r="B12" s="837"/>
      <c r="C12" s="840"/>
      <c r="D12" s="858"/>
      <c r="E12" s="861"/>
      <c r="F12" s="549">
        <v>2</v>
      </c>
      <c r="G12" s="550"/>
      <c r="H12" s="598" t="str">
        <f t="shared" si="0"/>
        <v>Belum Diisi</v>
      </c>
      <c r="I12" s="592" t="s">
        <v>26</v>
      </c>
      <c r="J12" s="593" t="str">
        <f>IF($D$11="Y/T","Isi Tujuan",IF($E$11=0,0,IF(I12="Y",1,IF(I12="T",0,"Isi Dulu"))))</f>
        <v>Isi Tujuan</v>
      </c>
      <c r="K12" s="592" t="s">
        <v>26</v>
      </c>
      <c r="L12" s="593" t="str">
        <f>IF($D$11="Y/T","Isi Tujuan",IF($E$11=0,0,IF(K12="Y",1,IF(K12="T",0,"Isi Dulu"))))</f>
        <v>Isi Tujuan</v>
      </c>
      <c r="M12" s="849"/>
      <c r="N12" s="852"/>
    </row>
    <row r="13" spans="2:14" ht="15.75">
      <c r="B13" s="837"/>
      <c r="C13" s="840"/>
      <c r="D13" s="858"/>
      <c r="E13" s="861"/>
      <c r="F13" s="549">
        <v>3</v>
      </c>
      <c r="G13" s="550"/>
      <c r="H13" s="598" t="str">
        <f t="shared" si="0"/>
        <v>Belum Diisi</v>
      </c>
      <c r="I13" s="592" t="s">
        <v>26</v>
      </c>
      <c r="J13" s="593" t="str">
        <f>IF($D$11="Y/T","Isi Tujuan",IF($E$11=0,0,IF(I13="Y",1,IF(I13="T",0,"Isi Dulu"))))</f>
        <v>Isi Tujuan</v>
      </c>
      <c r="K13" s="592" t="s">
        <v>26</v>
      </c>
      <c r="L13" s="593" t="str">
        <f>IF($D$11="Y/T","Isi Tujuan",IF($E$11=0,0,IF(K13="Y",1,IF(K13="T",0,"Isi Dulu"))))</f>
        <v>Isi Tujuan</v>
      </c>
      <c r="M13" s="849"/>
      <c r="N13" s="852"/>
    </row>
    <row r="14" spans="2:14" ht="15.75">
      <c r="B14" s="837"/>
      <c r="C14" s="840"/>
      <c r="D14" s="858"/>
      <c r="E14" s="861"/>
      <c r="F14" s="549">
        <v>4</v>
      </c>
      <c r="G14" s="550"/>
      <c r="H14" s="598" t="str">
        <f t="shared" si="0"/>
        <v>Belum Diisi</v>
      </c>
      <c r="I14" s="592" t="s">
        <v>26</v>
      </c>
      <c r="J14" s="593" t="str">
        <f>IF($D$11="Y/T","Isi Tujuan",IF($E$11=0,0,IF(I14="Y",1,IF(I14="T",0,"Isi Dulu"))))</f>
        <v>Isi Tujuan</v>
      </c>
      <c r="K14" s="592" t="s">
        <v>26</v>
      </c>
      <c r="L14" s="593" t="str">
        <f>IF($D$11="Y/T","Isi Tujuan",IF($E$11=0,0,IF(K14="Y",1,IF(K14="T",0,"Isi Dulu"))))</f>
        <v>Isi Tujuan</v>
      </c>
      <c r="M14" s="849"/>
      <c r="N14" s="852"/>
    </row>
    <row r="15" spans="2:14" ht="15.75">
      <c r="B15" s="838"/>
      <c r="C15" s="841"/>
      <c r="D15" s="859"/>
      <c r="E15" s="862"/>
      <c r="F15" s="569">
        <v>5</v>
      </c>
      <c r="G15" s="570"/>
      <c r="H15" s="599" t="str">
        <f t="shared" si="0"/>
        <v>Belum Diisi</v>
      </c>
      <c r="I15" s="595" t="s">
        <v>26</v>
      </c>
      <c r="J15" s="596" t="str">
        <f>IF($D$11="Y/T","Isi Tujuan",IF($E$11=0,0,IF(I15="Y",1,IF(I15="T",0,"Isi Dulu"))))</f>
        <v>Isi Tujuan</v>
      </c>
      <c r="K15" s="595" t="s">
        <v>26</v>
      </c>
      <c r="L15" s="596" t="str">
        <f>IF($D$11="Y/T","Isi Tujuan",IF($E$11=0,0,IF(K15="Y",1,IF(K15="T",0,"Isi Dulu"))))</f>
        <v>Isi Tujuan</v>
      </c>
      <c r="M15" s="850"/>
      <c r="N15" s="853"/>
    </row>
    <row r="16" spans="2:14" ht="15.75">
      <c r="B16" s="836">
        <v>3</v>
      </c>
      <c r="C16" s="839"/>
      <c r="D16" s="857" t="s">
        <v>26</v>
      </c>
      <c r="E16" s="860" t="str">
        <f>IF(D16="Y",1,IF(D16="T",0,IF(D16="Y/T","Belum diisi","Error")))</f>
        <v>Belum diisi</v>
      </c>
      <c r="F16" s="528">
        <v>1</v>
      </c>
      <c r="G16" s="529"/>
      <c r="H16" s="600" t="str">
        <f t="shared" si="0"/>
        <v>Belum Diisi</v>
      </c>
      <c r="I16" s="590" t="s">
        <v>26</v>
      </c>
      <c r="J16" s="591" t="str">
        <f>IF($D$16="Y/T","Isi Tujuan",IF($E$16=0,0,IF(I16="Y",1,IF(I16="T",0,"Isi Dulu"))))</f>
        <v>Isi Tujuan</v>
      </c>
      <c r="K16" s="590" t="s">
        <v>26</v>
      </c>
      <c r="L16" s="591" t="str">
        <f>IF($D$16="Y/T","Isi Tujuan",IF($E$16=0,0,IF(K16="Y",1,IF(K16="T",0,"Isi Dulu"))))</f>
        <v>Isi Tujuan</v>
      </c>
      <c r="M16" s="848" t="s">
        <v>26</v>
      </c>
      <c r="N16" s="851" t="str">
        <f>IF(M16="Y",1,IF(M16="T",0,IF(M16="Y/T","Belum diisi","Error")))</f>
        <v>Belum diisi</v>
      </c>
    </row>
    <row r="17" spans="2:14" ht="15.75">
      <c r="B17" s="837"/>
      <c r="C17" s="840"/>
      <c r="D17" s="858"/>
      <c r="E17" s="861"/>
      <c r="F17" s="549">
        <v>2</v>
      </c>
      <c r="G17" s="550"/>
      <c r="H17" s="598" t="str">
        <f t="shared" si="0"/>
        <v>Belum Diisi</v>
      </c>
      <c r="I17" s="592" t="s">
        <v>26</v>
      </c>
      <c r="J17" s="593" t="str">
        <f>IF($D$16="Y/T","Isi Tujuan",IF($E$16=0,0,IF(I17="Y",1,IF(I17="T",0,"Isi Dulu"))))</f>
        <v>Isi Tujuan</v>
      </c>
      <c r="K17" s="592" t="s">
        <v>26</v>
      </c>
      <c r="L17" s="593" t="str">
        <f>IF($D$16="Y/T","Isi Tujuan",IF($E$16=0,0,IF(K17="Y",1,IF(K17="T",0,"Isi Dulu"))))</f>
        <v>Isi Tujuan</v>
      </c>
      <c r="M17" s="849"/>
      <c r="N17" s="852"/>
    </row>
    <row r="18" spans="2:14" ht="15.75">
      <c r="B18" s="837"/>
      <c r="C18" s="840"/>
      <c r="D18" s="858"/>
      <c r="E18" s="861"/>
      <c r="F18" s="549">
        <v>3</v>
      </c>
      <c r="G18" s="550"/>
      <c r="H18" s="598" t="str">
        <f t="shared" si="0"/>
        <v>Belum Diisi</v>
      </c>
      <c r="I18" s="592" t="s">
        <v>26</v>
      </c>
      <c r="J18" s="593" t="str">
        <f>IF($D$16="Y/T","Isi Tujuan",IF($E$16=0,0,IF(I18="Y",1,IF(I18="T",0,"Isi Dulu"))))</f>
        <v>Isi Tujuan</v>
      </c>
      <c r="K18" s="592" t="s">
        <v>26</v>
      </c>
      <c r="L18" s="593" t="str">
        <f>IF($D$16="Y/T","Isi Tujuan",IF($E$16=0,0,IF(K18="Y",1,IF(K18="T",0,"Isi Dulu"))))</f>
        <v>Isi Tujuan</v>
      </c>
      <c r="M18" s="849"/>
      <c r="N18" s="852"/>
    </row>
    <row r="19" spans="2:14" ht="15.75">
      <c r="B19" s="837"/>
      <c r="C19" s="840"/>
      <c r="D19" s="858"/>
      <c r="E19" s="861"/>
      <c r="F19" s="549">
        <v>4</v>
      </c>
      <c r="G19" s="550"/>
      <c r="H19" s="598" t="str">
        <f t="shared" si="0"/>
        <v>Belum Diisi</v>
      </c>
      <c r="I19" s="592" t="s">
        <v>26</v>
      </c>
      <c r="J19" s="593" t="str">
        <f>IF($D$16="Y/T","Isi Tujuan",IF($E$16=0,0,IF(I19="Y",1,IF(I19="T",0,"Isi Dulu"))))</f>
        <v>Isi Tujuan</v>
      </c>
      <c r="K19" s="592" t="s">
        <v>26</v>
      </c>
      <c r="L19" s="593" t="str">
        <f>IF($D$16="Y/T","Isi Tujuan",IF($E$16=0,0,IF(K19="Y",1,IF(K19="T",0,"Isi Dulu"))))</f>
        <v>Isi Tujuan</v>
      </c>
      <c r="M19" s="849"/>
      <c r="N19" s="852"/>
    </row>
    <row r="20" spans="2:14" ht="15.75">
      <c r="B20" s="838"/>
      <c r="C20" s="841"/>
      <c r="D20" s="859"/>
      <c r="E20" s="862"/>
      <c r="F20" s="569">
        <v>5</v>
      </c>
      <c r="G20" s="570"/>
      <c r="H20" s="599" t="str">
        <f t="shared" si="0"/>
        <v>Belum Diisi</v>
      </c>
      <c r="I20" s="595" t="s">
        <v>26</v>
      </c>
      <c r="J20" s="596" t="str">
        <f>IF($D$16="Y/T","Isi Tujuan",IF($E$16=0,0,IF(I20="Y",1,IF(I20="T",0,"Isi Dulu"))))</f>
        <v>Isi Tujuan</v>
      </c>
      <c r="K20" s="595" t="s">
        <v>26</v>
      </c>
      <c r="L20" s="596" t="str">
        <f>IF($D$16="Y/T","Isi Tujuan",IF($E$16=0,0,IF(K20="Y",1,IF(K20="T",0,"Isi Dulu"))))</f>
        <v>Isi Tujuan</v>
      </c>
      <c r="M20" s="850"/>
      <c r="N20" s="853"/>
    </row>
    <row r="21" spans="2:14" ht="15.75">
      <c r="B21" s="836">
        <v>4</v>
      </c>
      <c r="C21" s="839"/>
      <c r="D21" s="857" t="s">
        <v>26</v>
      </c>
      <c r="E21" s="860" t="str">
        <f>IF(D21="Y",1,IF(D21="T",0,IF(D21="Y/T","Belum diisi","Error")))</f>
        <v>Belum diisi</v>
      </c>
      <c r="F21" s="528">
        <v>1</v>
      </c>
      <c r="G21" s="529"/>
      <c r="H21" s="600" t="str">
        <f t="shared" si="0"/>
        <v>Belum Diisi</v>
      </c>
      <c r="I21" s="590" t="s">
        <v>26</v>
      </c>
      <c r="J21" s="591" t="str">
        <f>IF($D$21="Y/T","Isi Tujuan",IF($E$21=0,0,IF(I21="Y",1,IF(I21="T",0,"Isi Dulu"))))</f>
        <v>Isi Tujuan</v>
      </c>
      <c r="K21" s="590" t="s">
        <v>26</v>
      </c>
      <c r="L21" s="591" t="str">
        <f>IF($D$21="Y/T","Isi Tujuan",IF($E$21=0,0,IF(K21="Y",1,IF(K21="T",0,"Isi Dulu"))))</f>
        <v>Isi Tujuan</v>
      </c>
      <c r="M21" s="848" t="s">
        <v>26</v>
      </c>
      <c r="N21" s="851" t="str">
        <f>IF(M21="Y",1,IF(M21="T",0,IF(M21="Y/T","Belum diisi","Error")))</f>
        <v>Belum diisi</v>
      </c>
    </row>
    <row r="22" spans="2:14" ht="15.75">
      <c r="B22" s="837"/>
      <c r="C22" s="840"/>
      <c r="D22" s="858"/>
      <c r="E22" s="861"/>
      <c r="F22" s="549">
        <v>2</v>
      </c>
      <c r="G22" s="550"/>
      <c r="H22" s="598" t="str">
        <f t="shared" si="0"/>
        <v>Belum Diisi</v>
      </c>
      <c r="I22" s="592" t="s">
        <v>26</v>
      </c>
      <c r="J22" s="593" t="str">
        <f>IF($D$21="Y/T","Isi Tujuan",IF($E$21=0,0,IF(I22="Y",1,IF(I22="T",0,"Isi Dulu"))))</f>
        <v>Isi Tujuan</v>
      </c>
      <c r="K22" s="592" t="s">
        <v>26</v>
      </c>
      <c r="L22" s="593" t="str">
        <f>IF($D$21="Y/T","Isi Tujuan",IF($E$21=0,0,IF(K22="Y",1,IF(K22="T",0,"Isi Dulu"))))</f>
        <v>Isi Tujuan</v>
      </c>
      <c r="M22" s="849"/>
      <c r="N22" s="852"/>
    </row>
    <row r="23" spans="2:14" ht="15.75">
      <c r="B23" s="837"/>
      <c r="C23" s="840"/>
      <c r="D23" s="858"/>
      <c r="E23" s="861"/>
      <c r="F23" s="549">
        <v>3</v>
      </c>
      <c r="G23" s="550"/>
      <c r="H23" s="598" t="str">
        <f t="shared" si="0"/>
        <v>Belum Diisi</v>
      </c>
      <c r="I23" s="592" t="s">
        <v>26</v>
      </c>
      <c r="J23" s="593" t="str">
        <f>IF($D$21="Y/T","Isi Tujuan",IF($E$21=0,0,IF(I23="Y",1,IF(I23="T",0,"Isi Dulu"))))</f>
        <v>Isi Tujuan</v>
      </c>
      <c r="K23" s="592" t="s">
        <v>26</v>
      </c>
      <c r="L23" s="593" t="str">
        <f>IF($D$21="Y/T","Isi Tujuan",IF($E$21=0,0,IF(K23="Y",1,IF(K23="T",0,"Isi Dulu"))))</f>
        <v>Isi Tujuan</v>
      </c>
      <c r="M23" s="849"/>
      <c r="N23" s="852"/>
    </row>
    <row r="24" spans="2:14" ht="15.75">
      <c r="B24" s="837"/>
      <c r="C24" s="840"/>
      <c r="D24" s="858"/>
      <c r="E24" s="861"/>
      <c r="F24" s="549">
        <v>4</v>
      </c>
      <c r="G24" s="550"/>
      <c r="H24" s="598" t="str">
        <f t="shared" si="0"/>
        <v>Belum Diisi</v>
      </c>
      <c r="I24" s="592" t="s">
        <v>26</v>
      </c>
      <c r="J24" s="593" t="str">
        <f>IF($D$21="Y/T","Isi Tujuan",IF($E$21=0,0,IF(I24="Y",1,IF(I24="T",0,"Isi Dulu"))))</f>
        <v>Isi Tujuan</v>
      </c>
      <c r="K24" s="592" t="s">
        <v>26</v>
      </c>
      <c r="L24" s="593" t="str">
        <f>IF($D$21="Y/T","Isi Tujuan",IF($E$21=0,0,IF(K24="Y",1,IF(K24="T",0,"Isi Dulu"))))</f>
        <v>Isi Tujuan</v>
      </c>
      <c r="M24" s="849"/>
      <c r="N24" s="852"/>
    </row>
    <row r="25" spans="2:14" ht="15.75">
      <c r="B25" s="838"/>
      <c r="C25" s="841"/>
      <c r="D25" s="859"/>
      <c r="E25" s="862"/>
      <c r="F25" s="569">
        <v>5</v>
      </c>
      <c r="G25" s="570"/>
      <c r="H25" s="599" t="str">
        <f t="shared" si="0"/>
        <v>Belum Diisi</v>
      </c>
      <c r="I25" s="595" t="s">
        <v>26</v>
      </c>
      <c r="J25" s="596" t="str">
        <f>IF($D$21="Y/T","Isi Tujuan",IF($E$21=0,0,IF(I25="Y",1,IF(I25="T",0,"Isi Dulu"))))</f>
        <v>Isi Tujuan</v>
      </c>
      <c r="K25" s="595" t="s">
        <v>26</v>
      </c>
      <c r="L25" s="596" t="str">
        <f>IF($D$21="Y/T","Isi Tujuan",IF($E$21=0,0,IF(K25="Y",1,IF(K25="T",0,"Isi Dulu"))))</f>
        <v>Isi Tujuan</v>
      </c>
      <c r="M25" s="850"/>
      <c r="N25" s="853"/>
    </row>
    <row r="26" spans="2:14" ht="15.75">
      <c r="B26" s="836">
        <v>5</v>
      </c>
      <c r="C26" s="839"/>
      <c r="D26" s="857" t="s">
        <v>26</v>
      </c>
      <c r="E26" s="860" t="str">
        <f>IF(D26="Y",1,IF(D26="T",0,IF(D26="Y/T","Belum diisi","Error")))</f>
        <v>Belum diisi</v>
      </c>
      <c r="F26" s="528">
        <v>1</v>
      </c>
      <c r="G26" s="529"/>
      <c r="H26" s="600" t="str">
        <f t="shared" si="0"/>
        <v>Belum Diisi</v>
      </c>
      <c r="I26" s="590" t="s">
        <v>26</v>
      </c>
      <c r="J26" s="591" t="str">
        <f>IF($D$26="Y/T","Isi Tujuan",IF($E$26=0,0,IF(I26="Y",1,IF(I26="T",0,"Isi Dulu"))))</f>
        <v>Isi Tujuan</v>
      </c>
      <c r="K26" s="590" t="s">
        <v>26</v>
      </c>
      <c r="L26" s="591" t="str">
        <f>IF($D$26="Y/T","Isi Tujuan",IF($E$26=0,0,IF(K26="Y",1,IF(K26="T",0,"Isi Dulu"))))</f>
        <v>Isi Tujuan</v>
      </c>
      <c r="M26" s="848" t="s">
        <v>26</v>
      </c>
      <c r="N26" s="851" t="str">
        <f>IF(M26="Y",1,IF(M26="T",0,IF(M26="Y/T","Belum diisi","Error")))</f>
        <v>Belum diisi</v>
      </c>
    </row>
    <row r="27" spans="2:14" ht="15.75">
      <c r="B27" s="837"/>
      <c r="C27" s="840"/>
      <c r="D27" s="858"/>
      <c r="E27" s="861"/>
      <c r="F27" s="549">
        <v>2</v>
      </c>
      <c r="G27" s="550"/>
      <c r="H27" s="598" t="str">
        <f t="shared" si="0"/>
        <v>Belum Diisi</v>
      </c>
      <c r="I27" s="592" t="s">
        <v>26</v>
      </c>
      <c r="J27" s="593" t="str">
        <f>IF($D$26="Y/T","Isi Tujuan",IF($E$26=0,0,IF(I27="Y",1,IF(I27="T",0,"Isi Dulu"))))</f>
        <v>Isi Tujuan</v>
      </c>
      <c r="K27" s="592" t="s">
        <v>26</v>
      </c>
      <c r="L27" s="593" t="str">
        <f>IF($D$26="Y/T","Isi Tujuan",IF($E$26=0,0,IF(K27="Y",1,IF(K27="T",0,"Isi Dulu"))))</f>
        <v>Isi Tujuan</v>
      </c>
      <c r="M27" s="849"/>
      <c r="N27" s="852"/>
    </row>
    <row r="28" spans="2:14" ht="15.75">
      <c r="B28" s="837"/>
      <c r="C28" s="840"/>
      <c r="D28" s="858"/>
      <c r="E28" s="861"/>
      <c r="F28" s="549">
        <v>3</v>
      </c>
      <c r="G28" s="550"/>
      <c r="H28" s="598" t="str">
        <f t="shared" si="0"/>
        <v>Belum Diisi</v>
      </c>
      <c r="I28" s="592" t="s">
        <v>26</v>
      </c>
      <c r="J28" s="593" t="str">
        <f>IF($D$26="Y/T","Isi Tujuan",IF($E$26=0,0,IF(I28="Y",1,IF(I28="T",0,"Isi Dulu"))))</f>
        <v>Isi Tujuan</v>
      </c>
      <c r="K28" s="592" t="s">
        <v>26</v>
      </c>
      <c r="L28" s="593" t="str">
        <f>IF($D$26="Y/T","Isi Tujuan",IF($E$26=0,0,IF(K28="Y",1,IF(K28="T",0,"Isi Dulu"))))</f>
        <v>Isi Tujuan</v>
      </c>
      <c r="M28" s="849"/>
      <c r="N28" s="852"/>
    </row>
    <row r="29" spans="2:14" ht="15.75">
      <c r="B29" s="837"/>
      <c r="C29" s="840"/>
      <c r="D29" s="858"/>
      <c r="E29" s="861"/>
      <c r="F29" s="549">
        <v>4</v>
      </c>
      <c r="G29" s="550"/>
      <c r="H29" s="598" t="str">
        <f t="shared" si="0"/>
        <v>Belum Diisi</v>
      </c>
      <c r="I29" s="592" t="s">
        <v>26</v>
      </c>
      <c r="J29" s="593" t="str">
        <f>IF($D$26="Y/T","Isi Tujuan",IF($E$26=0,0,IF(I29="Y",1,IF(I29="T",0,"Isi Dulu"))))</f>
        <v>Isi Tujuan</v>
      </c>
      <c r="K29" s="592" t="s">
        <v>26</v>
      </c>
      <c r="L29" s="593" t="str">
        <f>IF($D$26="Y/T","Isi Tujuan",IF($E$26=0,0,IF(K29="Y",1,IF(K29="T",0,"Isi Dulu"))))</f>
        <v>Isi Tujuan</v>
      </c>
      <c r="M29" s="849"/>
      <c r="N29" s="852"/>
    </row>
    <row r="30" spans="2:14" ht="15.75">
      <c r="B30" s="838"/>
      <c r="C30" s="841"/>
      <c r="D30" s="859"/>
      <c r="E30" s="862"/>
      <c r="F30" s="569">
        <v>5</v>
      </c>
      <c r="G30" s="570"/>
      <c r="H30" s="599" t="str">
        <f t="shared" si="0"/>
        <v>Belum Diisi</v>
      </c>
      <c r="I30" s="595" t="s">
        <v>26</v>
      </c>
      <c r="J30" s="596" t="str">
        <f>IF($D$26="Y/T","Isi Tujuan",IF($E$26=0,0,IF(I30="Y",1,IF(I30="T",0,"Isi Dulu"))))</f>
        <v>Isi Tujuan</v>
      </c>
      <c r="K30" s="595" t="s">
        <v>26</v>
      </c>
      <c r="L30" s="596" t="str">
        <f>IF($D$26="Y/T","Isi Tujuan",IF($E$26=0,0,IF(K30="Y",1,IF(K30="T",0,"Isi Dulu"))))</f>
        <v>Isi Tujuan</v>
      </c>
      <c r="M30" s="850"/>
      <c r="N30" s="853"/>
    </row>
    <row r="31" spans="2:14" ht="15.75">
      <c r="B31" s="836">
        <v>6</v>
      </c>
      <c r="C31" s="839"/>
      <c r="D31" s="857" t="s">
        <v>26</v>
      </c>
      <c r="E31" s="860" t="str">
        <f>IF(D31="Y",1,IF(D31="T",0,IF(D31="Y/T","Belum diisi","Error")))</f>
        <v>Belum diisi</v>
      </c>
      <c r="F31" s="528">
        <v>1</v>
      </c>
      <c r="G31" s="529"/>
      <c r="H31" s="600" t="str">
        <f t="shared" si="0"/>
        <v>Belum Diisi</v>
      </c>
      <c r="I31" s="590" t="s">
        <v>26</v>
      </c>
      <c r="J31" s="591" t="str">
        <f>IF($D$31="Y/T","Isi Tujuan",IF($E$31=0,0,IF(I31="Y",1,IF(I31="T",0,"Isi Dulu"))))</f>
        <v>Isi Tujuan</v>
      </c>
      <c r="K31" s="590" t="s">
        <v>26</v>
      </c>
      <c r="L31" s="591" t="str">
        <f>IF($D$31="Y/T","Isi Tujuan",IF($E$31=0,0,IF(K31="Y",1,IF(K31="T",0,"Isi Dulu"))))</f>
        <v>Isi Tujuan</v>
      </c>
      <c r="M31" s="848" t="s">
        <v>26</v>
      </c>
      <c r="N31" s="851" t="str">
        <f>IF(M31="Y",1,IF(M31="T",0,IF(M31="Y/T","Belum diisi","Error")))</f>
        <v>Belum diisi</v>
      </c>
    </row>
    <row r="32" spans="2:14" ht="15.75">
      <c r="B32" s="837"/>
      <c r="C32" s="840"/>
      <c r="D32" s="858"/>
      <c r="E32" s="861"/>
      <c r="F32" s="549">
        <v>2</v>
      </c>
      <c r="G32" s="550"/>
      <c r="H32" s="598" t="str">
        <f t="shared" si="0"/>
        <v>Belum Diisi</v>
      </c>
      <c r="I32" s="592" t="s">
        <v>26</v>
      </c>
      <c r="J32" s="593" t="str">
        <f>IF($D$31="Y/T","Isi Tujuan",IF($E$31=0,0,IF(I32="Y",1,IF(I32="T",0,"Isi Dulu"))))</f>
        <v>Isi Tujuan</v>
      </c>
      <c r="K32" s="592" t="s">
        <v>26</v>
      </c>
      <c r="L32" s="593" t="str">
        <f>IF($D$31="Y/T","Isi Tujuan",IF($E$31=0,0,IF(K32="Y",1,IF(K32="T",0,"Isi Dulu"))))</f>
        <v>Isi Tujuan</v>
      </c>
      <c r="M32" s="849"/>
      <c r="N32" s="852"/>
    </row>
    <row r="33" spans="2:14" ht="15.75">
      <c r="B33" s="837"/>
      <c r="C33" s="840"/>
      <c r="D33" s="858"/>
      <c r="E33" s="861"/>
      <c r="F33" s="549">
        <v>3</v>
      </c>
      <c r="G33" s="550"/>
      <c r="H33" s="598" t="str">
        <f t="shared" si="0"/>
        <v>Belum Diisi</v>
      </c>
      <c r="I33" s="592" t="s">
        <v>26</v>
      </c>
      <c r="J33" s="593" t="str">
        <f>IF($D$31="Y/T","Isi Tujuan",IF($E$31=0,0,IF(I33="Y",1,IF(I33="T",0,"Isi Dulu"))))</f>
        <v>Isi Tujuan</v>
      </c>
      <c r="K33" s="592" t="s">
        <v>26</v>
      </c>
      <c r="L33" s="593" t="str">
        <f>IF($D$31="Y/T","Isi Tujuan",IF($E$31=0,0,IF(K33="Y",1,IF(K33="T",0,"Isi Dulu"))))</f>
        <v>Isi Tujuan</v>
      </c>
      <c r="M33" s="849"/>
      <c r="N33" s="852"/>
    </row>
    <row r="34" spans="2:14" ht="15.75">
      <c r="B34" s="837"/>
      <c r="C34" s="840"/>
      <c r="D34" s="858"/>
      <c r="E34" s="861"/>
      <c r="F34" s="549">
        <v>4</v>
      </c>
      <c r="G34" s="550"/>
      <c r="H34" s="598" t="str">
        <f t="shared" si="0"/>
        <v>Belum Diisi</v>
      </c>
      <c r="I34" s="592" t="s">
        <v>26</v>
      </c>
      <c r="J34" s="593" t="str">
        <f>IF($D$31="Y/T","Isi Tujuan",IF($E$31=0,0,IF(I34="Y",1,IF(I34="T",0,"Isi Dulu"))))</f>
        <v>Isi Tujuan</v>
      </c>
      <c r="K34" s="592" t="s">
        <v>26</v>
      </c>
      <c r="L34" s="593" t="str">
        <f>IF($D$31="Y/T","Isi Tujuan",IF($E$31=0,0,IF(K34="Y",1,IF(K34="T",0,"Isi Dulu"))))</f>
        <v>Isi Tujuan</v>
      </c>
      <c r="M34" s="849"/>
      <c r="N34" s="852"/>
    </row>
    <row r="35" spans="2:14" ht="15.75">
      <c r="B35" s="838"/>
      <c r="C35" s="841"/>
      <c r="D35" s="859"/>
      <c r="E35" s="862"/>
      <c r="F35" s="569">
        <v>5</v>
      </c>
      <c r="G35" s="570"/>
      <c r="H35" s="599" t="str">
        <f t="shared" si="0"/>
        <v>Belum Diisi</v>
      </c>
      <c r="I35" s="595" t="s">
        <v>26</v>
      </c>
      <c r="J35" s="596" t="str">
        <f>IF($D$31="Y/T","Isi Tujuan",IF($E$31=0,0,IF(I35="Y",1,IF(I35="T",0,"Isi Dulu"))))</f>
        <v>Isi Tujuan</v>
      </c>
      <c r="K35" s="595" t="s">
        <v>26</v>
      </c>
      <c r="L35" s="596" t="str">
        <f>IF($D$31="Y/T","Isi Tujuan",IF($E$31=0,0,IF(K35="Y",1,IF(K35="T",0,"Isi Dulu"))))</f>
        <v>Isi Tujuan</v>
      </c>
      <c r="M35" s="850"/>
      <c r="N35" s="853"/>
    </row>
    <row r="36" spans="2:14" ht="15.75">
      <c r="B36" s="836">
        <v>7</v>
      </c>
      <c r="C36" s="839"/>
      <c r="D36" s="857" t="s">
        <v>26</v>
      </c>
      <c r="E36" s="860" t="str">
        <f>IF(D36="Y",1,IF(D36="T",0,IF(D36="Y/T","Belum diisi","Error")))</f>
        <v>Belum diisi</v>
      </c>
      <c r="F36" s="528">
        <v>1</v>
      </c>
      <c r="G36" s="529"/>
      <c r="H36" s="600" t="str">
        <f t="shared" si="0"/>
        <v>Belum Diisi</v>
      </c>
      <c r="I36" s="590" t="s">
        <v>26</v>
      </c>
      <c r="J36" s="591" t="str">
        <f>IF($D$36="Y/T","Isi Tujuan",IF($E$36=0,0,IF(I36="Y",1,IF(I36="T",0,"Isi Dulu"))))</f>
        <v>Isi Tujuan</v>
      </c>
      <c r="K36" s="590" t="s">
        <v>26</v>
      </c>
      <c r="L36" s="591" t="str">
        <f>IF($D$36="Y/T","Isi Tujuan",IF($E$36=0,0,IF(K36="Y",1,IF(K36="T",0,"Isi Dulu"))))</f>
        <v>Isi Tujuan</v>
      </c>
      <c r="M36" s="848" t="s">
        <v>26</v>
      </c>
      <c r="N36" s="851" t="str">
        <f>IF(M36="Y",1,IF(M36="T",0,IF(M36="Y/T","Belum diisi","Error")))</f>
        <v>Belum diisi</v>
      </c>
    </row>
    <row r="37" spans="2:14" ht="15.75">
      <c r="B37" s="837"/>
      <c r="C37" s="840"/>
      <c r="D37" s="858"/>
      <c r="E37" s="861"/>
      <c r="F37" s="549">
        <v>2</v>
      </c>
      <c r="G37" s="550"/>
      <c r="H37" s="598" t="str">
        <f t="shared" si="0"/>
        <v>Belum Diisi</v>
      </c>
      <c r="I37" s="592" t="s">
        <v>26</v>
      </c>
      <c r="J37" s="593" t="str">
        <f>IF($D$36="Y/T","Isi Tujuan",IF($E$36=0,0,IF(I37="Y",1,IF(I37="T",0,"Isi Dulu"))))</f>
        <v>Isi Tujuan</v>
      </c>
      <c r="K37" s="592" t="s">
        <v>26</v>
      </c>
      <c r="L37" s="593" t="str">
        <f>IF($D$36="Y/T","Isi Tujuan",IF($E$36=0,0,IF(K37="Y",1,IF(K37="T",0,"Isi Dulu"))))</f>
        <v>Isi Tujuan</v>
      </c>
      <c r="M37" s="849"/>
      <c r="N37" s="852"/>
    </row>
    <row r="38" spans="2:14" ht="15.75">
      <c r="B38" s="837"/>
      <c r="C38" s="840"/>
      <c r="D38" s="858"/>
      <c r="E38" s="861"/>
      <c r="F38" s="549">
        <v>3</v>
      </c>
      <c r="G38" s="550"/>
      <c r="H38" s="598" t="str">
        <f t="shared" si="0"/>
        <v>Belum Diisi</v>
      </c>
      <c r="I38" s="592" t="s">
        <v>26</v>
      </c>
      <c r="J38" s="593" t="str">
        <f>IF($D$36="Y/T","Isi Tujuan",IF($E$36=0,0,IF(I38="Y",1,IF(I38="T",0,"Isi Dulu"))))</f>
        <v>Isi Tujuan</v>
      </c>
      <c r="K38" s="592" t="s">
        <v>26</v>
      </c>
      <c r="L38" s="593" t="str">
        <f>IF($D$36="Y/T","Isi Tujuan",IF($E$36=0,0,IF(K38="Y",1,IF(K38="T",0,"Isi Dulu"))))</f>
        <v>Isi Tujuan</v>
      </c>
      <c r="M38" s="849"/>
      <c r="N38" s="852"/>
    </row>
    <row r="39" spans="2:14" ht="15.75">
      <c r="B39" s="837"/>
      <c r="C39" s="840"/>
      <c r="D39" s="858"/>
      <c r="E39" s="861"/>
      <c r="F39" s="549">
        <v>4</v>
      </c>
      <c r="G39" s="550"/>
      <c r="H39" s="598" t="str">
        <f t="shared" si="0"/>
        <v>Belum Diisi</v>
      </c>
      <c r="I39" s="592" t="s">
        <v>26</v>
      </c>
      <c r="J39" s="593" t="str">
        <f>IF($D$36="Y/T","Isi Tujuan",IF($E$36=0,0,IF(I39="Y",1,IF(I39="T",0,"Isi Dulu"))))</f>
        <v>Isi Tujuan</v>
      </c>
      <c r="K39" s="592" t="s">
        <v>26</v>
      </c>
      <c r="L39" s="593" t="str">
        <f>IF($D$36="Y/T","Isi Tujuan",IF($E$36=0,0,IF(K39="Y",1,IF(K39="T",0,"Isi Dulu"))))</f>
        <v>Isi Tujuan</v>
      </c>
      <c r="M39" s="849"/>
      <c r="N39" s="852"/>
    </row>
    <row r="40" spans="2:14" ht="15.75">
      <c r="B40" s="838"/>
      <c r="C40" s="841"/>
      <c r="D40" s="859"/>
      <c r="E40" s="862"/>
      <c r="F40" s="569">
        <v>5</v>
      </c>
      <c r="G40" s="570"/>
      <c r="H40" s="599" t="str">
        <f t="shared" si="0"/>
        <v>Belum Diisi</v>
      </c>
      <c r="I40" s="595" t="s">
        <v>26</v>
      </c>
      <c r="J40" s="596" t="str">
        <f>IF($D$36="Y/T","Isi Tujuan",IF($E$36=0,0,IF(I40="Y",1,IF(I40="T",0,"Isi Dulu"))))</f>
        <v>Isi Tujuan</v>
      </c>
      <c r="K40" s="595" t="s">
        <v>26</v>
      </c>
      <c r="L40" s="596" t="str">
        <f>IF($D$36="Y/T","Isi Tujuan",IF($E$36=0,0,IF(K40="Y",1,IF(K40="T",0,"Isi Dulu"))))</f>
        <v>Isi Tujuan</v>
      </c>
      <c r="M40" s="850"/>
      <c r="N40" s="853"/>
    </row>
    <row r="41" spans="2:14" ht="15.75">
      <c r="B41" s="836">
        <v>8</v>
      </c>
      <c r="C41" s="839"/>
      <c r="D41" s="857" t="s">
        <v>26</v>
      </c>
      <c r="E41" s="860" t="str">
        <f>IF(D41="Y",1,IF(D41="T",0,IF(D41="Y/T","Belum diisi","Error")))</f>
        <v>Belum diisi</v>
      </c>
      <c r="F41" s="528">
        <v>1</v>
      </c>
      <c r="G41" s="529"/>
      <c r="H41" s="600" t="str">
        <f t="shared" si="0"/>
        <v>Belum Diisi</v>
      </c>
      <c r="I41" s="590" t="s">
        <v>26</v>
      </c>
      <c r="J41" s="591" t="str">
        <f>IF($D$41="Y/T","Isi Tujuan",IF($E$41=0,0,IF(I41="Y",1,IF(I41="T",0,"Isi Dulu"))))</f>
        <v>Isi Tujuan</v>
      </c>
      <c r="K41" s="590" t="s">
        <v>26</v>
      </c>
      <c r="L41" s="591" t="str">
        <f>IF($D$41="Y/T","Isi Tujuan",IF($E$41=0,0,IF(K41="Y",1,IF(K41="T",0,"Isi Dulu"))))</f>
        <v>Isi Tujuan</v>
      </c>
      <c r="M41" s="848" t="s">
        <v>26</v>
      </c>
      <c r="N41" s="851" t="str">
        <f>IF(M41="Y",1,IF(M41="T",0,IF(M41="Y/T","Belum diisi","Error")))</f>
        <v>Belum diisi</v>
      </c>
    </row>
    <row r="42" spans="2:14" ht="15.75">
      <c r="B42" s="837"/>
      <c r="C42" s="840"/>
      <c r="D42" s="858"/>
      <c r="E42" s="861"/>
      <c r="F42" s="549">
        <v>2</v>
      </c>
      <c r="G42" s="550"/>
      <c r="H42" s="598" t="str">
        <f t="shared" si="0"/>
        <v>Belum Diisi</v>
      </c>
      <c r="I42" s="592" t="s">
        <v>26</v>
      </c>
      <c r="J42" s="593" t="str">
        <f>IF($D$41="Y/T","Isi Tujuan",IF($E$41=0,0,IF(I42="Y",1,IF(I42="T",0,"Isi Dulu"))))</f>
        <v>Isi Tujuan</v>
      </c>
      <c r="K42" s="592" t="s">
        <v>26</v>
      </c>
      <c r="L42" s="593" t="str">
        <f>IF($D$41="Y/T","Isi Tujuan",IF($E$41=0,0,IF(K42="Y",1,IF(K42="T",0,"Isi Dulu"))))</f>
        <v>Isi Tujuan</v>
      </c>
      <c r="M42" s="849"/>
      <c r="N42" s="852"/>
    </row>
    <row r="43" spans="2:14" ht="15.75">
      <c r="B43" s="837"/>
      <c r="C43" s="840"/>
      <c r="D43" s="858"/>
      <c r="E43" s="861"/>
      <c r="F43" s="549">
        <v>3</v>
      </c>
      <c r="G43" s="550"/>
      <c r="H43" s="598" t="str">
        <f t="shared" si="0"/>
        <v>Belum Diisi</v>
      </c>
      <c r="I43" s="592" t="s">
        <v>26</v>
      </c>
      <c r="J43" s="593" t="str">
        <f>IF($D$41="Y/T","Isi Tujuan",IF($E$41=0,0,IF(I43="Y",1,IF(I43="T",0,"Isi Dulu"))))</f>
        <v>Isi Tujuan</v>
      </c>
      <c r="K43" s="592" t="s">
        <v>26</v>
      </c>
      <c r="L43" s="593" t="str">
        <f>IF($D$41="Y/T","Isi Tujuan",IF($E$41=0,0,IF(K43="Y",1,IF(K43="T",0,"Isi Dulu"))))</f>
        <v>Isi Tujuan</v>
      </c>
      <c r="M43" s="849"/>
      <c r="N43" s="852"/>
    </row>
    <row r="44" spans="2:14" ht="15.75">
      <c r="B44" s="837"/>
      <c r="C44" s="840"/>
      <c r="D44" s="858"/>
      <c r="E44" s="861"/>
      <c r="F44" s="549">
        <v>4</v>
      </c>
      <c r="G44" s="550"/>
      <c r="H44" s="598" t="str">
        <f t="shared" si="0"/>
        <v>Belum Diisi</v>
      </c>
      <c r="I44" s="592" t="s">
        <v>26</v>
      </c>
      <c r="J44" s="593" t="str">
        <f>IF($D$41="Y/T","Isi Tujuan",IF($E$41=0,0,IF(I44="Y",1,IF(I44="T",0,"Isi Dulu"))))</f>
        <v>Isi Tujuan</v>
      </c>
      <c r="K44" s="592" t="s">
        <v>26</v>
      </c>
      <c r="L44" s="593" t="str">
        <f>IF($D$41="Y/T","Isi Tujuan",IF($E$41=0,0,IF(K44="Y",1,IF(K44="T",0,"Isi Dulu"))))</f>
        <v>Isi Tujuan</v>
      </c>
      <c r="M44" s="849"/>
      <c r="N44" s="852"/>
    </row>
    <row r="45" spans="2:14" ht="15.75">
      <c r="B45" s="838"/>
      <c r="C45" s="841"/>
      <c r="D45" s="859"/>
      <c r="E45" s="862"/>
      <c r="F45" s="569">
        <v>5</v>
      </c>
      <c r="G45" s="570"/>
      <c r="H45" s="599" t="str">
        <f t="shared" si="0"/>
        <v>Belum Diisi</v>
      </c>
      <c r="I45" s="595" t="s">
        <v>26</v>
      </c>
      <c r="J45" s="596" t="str">
        <f>IF($D$41="Y/T","Isi Tujuan",IF($E$41=0,0,IF(I45="Y",1,IF(I45="T",0,"Isi Dulu"))))</f>
        <v>Isi Tujuan</v>
      </c>
      <c r="K45" s="595" t="s">
        <v>26</v>
      </c>
      <c r="L45" s="596" t="str">
        <f>IF($D$41="Y/T","Isi Tujuan",IF($E$41=0,0,IF(K45="Y",1,IF(K45="T",0,"Isi Dulu"))))</f>
        <v>Isi Tujuan</v>
      </c>
      <c r="M45" s="850"/>
      <c r="N45" s="853"/>
    </row>
    <row r="46" spans="2:14" ht="15.75">
      <c r="B46" s="836">
        <v>9</v>
      </c>
      <c r="C46" s="839"/>
      <c r="D46" s="857" t="s">
        <v>26</v>
      </c>
      <c r="E46" s="860" t="str">
        <f>IF(D46="Y",1,IF(D46="T",0,IF(D46="Y/T","Belum diisi","Error")))</f>
        <v>Belum diisi</v>
      </c>
      <c r="F46" s="528">
        <v>1</v>
      </c>
      <c r="G46" s="529"/>
      <c r="H46" s="600" t="str">
        <f t="shared" si="0"/>
        <v>Belum Diisi</v>
      </c>
      <c r="I46" s="590" t="s">
        <v>26</v>
      </c>
      <c r="J46" s="591" t="str">
        <f>IF($D$46="Y/T","Isi Tujuan",IF($E$46=0,0,IF(I46="Y",1,IF(I46="T",0,"Isi Dulu"))))</f>
        <v>Isi Tujuan</v>
      </c>
      <c r="K46" s="590" t="s">
        <v>26</v>
      </c>
      <c r="L46" s="591" t="str">
        <f>IF($D$46="Y/T","Isi Tujuan",IF($E$46=0,0,IF(K46="Y",1,IF(K46="T",0,"Isi Dulu"))))</f>
        <v>Isi Tujuan</v>
      </c>
      <c r="M46" s="848" t="s">
        <v>26</v>
      </c>
      <c r="N46" s="851" t="str">
        <f>IF(M46="Y",1,IF(M46="T",0,IF(M46="Y/T","Belum diisi","Error")))</f>
        <v>Belum diisi</v>
      </c>
    </row>
    <row r="47" spans="2:14" ht="15.75">
      <c r="B47" s="837"/>
      <c r="C47" s="840"/>
      <c r="D47" s="858"/>
      <c r="E47" s="861"/>
      <c r="F47" s="549">
        <v>2</v>
      </c>
      <c r="G47" s="550"/>
      <c r="H47" s="598" t="str">
        <f t="shared" si="0"/>
        <v>Belum Diisi</v>
      </c>
      <c r="I47" s="592" t="s">
        <v>26</v>
      </c>
      <c r="J47" s="593" t="str">
        <f>IF($D$46="Y/T","Isi Tujuan",IF($E$46=0,0,IF(I47="Y",1,IF(I47="T",0,"Isi Dulu"))))</f>
        <v>Isi Tujuan</v>
      </c>
      <c r="K47" s="592" t="s">
        <v>26</v>
      </c>
      <c r="L47" s="593" t="str">
        <f>IF($D$46="Y/T","Isi Tujuan",IF($E$46=0,0,IF(K47="Y",1,IF(K47="T",0,"Isi Dulu"))))</f>
        <v>Isi Tujuan</v>
      </c>
      <c r="M47" s="849"/>
      <c r="N47" s="852"/>
    </row>
    <row r="48" spans="2:14" ht="15.75">
      <c r="B48" s="837"/>
      <c r="C48" s="840"/>
      <c r="D48" s="858"/>
      <c r="E48" s="861"/>
      <c r="F48" s="549">
        <v>3</v>
      </c>
      <c r="G48" s="550"/>
      <c r="H48" s="598" t="str">
        <f t="shared" si="0"/>
        <v>Belum Diisi</v>
      </c>
      <c r="I48" s="592" t="s">
        <v>26</v>
      </c>
      <c r="J48" s="593" t="str">
        <f>IF($D$46="Y/T","Isi Tujuan",IF($E$46=0,0,IF(I48="Y",1,IF(I48="T",0,"Isi Dulu"))))</f>
        <v>Isi Tujuan</v>
      </c>
      <c r="K48" s="592" t="s">
        <v>26</v>
      </c>
      <c r="L48" s="593" t="str">
        <f>IF($D$46="Y/T","Isi Tujuan",IF($E$46=0,0,IF(K48="Y",1,IF(K48="T",0,"Isi Dulu"))))</f>
        <v>Isi Tujuan</v>
      </c>
      <c r="M48" s="849"/>
      <c r="N48" s="852"/>
    </row>
    <row r="49" spans="2:14" ht="15.75">
      <c r="B49" s="837"/>
      <c r="C49" s="840"/>
      <c r="D49" s="858"/>
      <c r="E49" s="861"/>
      <c r="F49" s="549">
        <v>4</v>
      </c>
      <c r="G49" s="550"/>
      <c r="H49" s="598" t="str">
        <f t="shared" si="0"/>
        <v>Belum Diisi</v>
      </c>
      <c r="I49" s="592" t="s">
        <v>26</v>
      </c>
      <c r="J49" s="593" t="str">
        <f>IF($D$46="Y/T","Isi Tujuan",IF($E$46=0,0,IF(I49="Y",1,IF(I49="T",0,"Isi Dulu"))))</f>
        <v>Isi Tujuan</v>
      </c>
      <c r="K49" s="592" t="s">
        <v>26</v>
      </c>
      <c r="L49" s="593" t="str">
        <f>IF($D$46="Y/T","Isi Tujuan",IF($E$46=0,0,IF(K49="Y",1,IF(K49="T",0,"Isi Dulu"))))</f>
        <v>Isi Tujuan</v>
      </c>
      <c r="M49" s="849"/>
      <c r="N49" s="852"/>
    </row>
    <row r="50" spans="2:14" ht="15.75">
      <c r="B50" s="838"/>
      <c r="C50" s="841"/>
      <c r="D50" s="859"/>
      <c r="E50" s="862"/>
      <c r="F50" s="569">
        <v>5</v>
      </c>
      <c r="G50" s="570"/>
      <c r="H50" s="599" t="str">
        <f t="shared" si="0"/>
        <v>Belum Diisi</v>
      </c>
      <c r="I50" s="595" t="s">
        <v>26</v>
      </c>
      <c r="J50" s="596" t="str">
        <f>IF($D$46="Y/T","Isi Tujuan",IF($E$46=0,0,IF(I50="Y",1,IF(I50="T",0,"Isi Dulu"))))</f>
        <v>Isi Tujuan</v>
      </c>
      <c r="K50" s="595" t="s">
        <v>26</v>
      </c>
      <c r="L50" s="596" t="str">
        <f>IF($D$46="Y/T","Isi Tujuan",IF($E$46=0,0,IF(K50="Y",1,IF(K50="T",0,"Isi Dulu"))))</f>
        <v>Isi Tujuan</v>
      </c>
      <c r="M50" s="850"/>
      <c r="N50" s="853"/>
    </row>
    <row r="51" spans="2:14" ht="15.75">
      <c r="B51" s="836">
        <v>10</v>
      </c>
      <c r="C51" s="839"/>
      <c r="D51" s="857" t="s">
        <v>26</v>
      </c>
      <c r="E51" s="860" t="str">
        <f>IF(D51="Y",1,IF(D51="T",0,IF(D51="Y/T","Belum diisi","Error")))</f>
        <v>Belum diisi</v>
      </c>
      <c r="F51" s="528">
        <v>1</v>
      </c>
      <c r="G51" s="529"/>
      <c r="H51" s="600" t="str">
        <f t="shared" si="0"/>
        <v>Belum Diisi</v>
      </c>
      <c r="I51" s="590" t="s">
        <v>26</v>
      </c>
      <c r="J51" s="591" t="str">
        <f>IF($D$51="Y/T","Isi Tujuan",IF($E$51=0,0,IF(I51="Y",1,IF(I51="T",0,"Isi Dulu"))))</f>
        <v>Isi Tujuan</v>
      </c>
      <c r="K51" s="590" t="s">
        <v>26</v>
      </c>
      <c r="L51" s="591" t="str">
        <f>IF($D$51="Y/T","Isi Tujuan",IF($E$51=0,0,IF(K51="Y",1,IF(K51="T",0,"Isi Dulu"))))</f>
        <v>Isi Tujuan</v>
      </c>
      <c r="M51" s="848" t="s">
        <v>26</v>
      </c>
      <c r="N51" s="851" t="str">
        <f>IF(M51="Y",1,IF(M51="T",0,IF(M51="Y/T","Belum diisi","Error")))</f>
        <v>Belum diisi</v>
      </c>
    </row>
    <row r="52" spans="2:14" ht="15.75">
      <c r="B52" s="837"/>
      <c r="C52" s="840"/>
      <c r="D52" s="858"/>
      <c r="E52" s="861"/>
      <c r="F52" s="549">
        <v>2</v>
      </c>
      <c r="G52" s="550"/>
      <c r="H52" s="598" t="str">
        <f t="shared" si="0"/>
        <v>Belum Diisi</v>
      </c>
      <c r="I52" s="592" t="s">
        <v>26</v>
      </c>
      <c r="J52" s="593" t="str">
        <f>IF($D$51="Y/T","Isi Tujuan",IF($E$51=0,0,IF(I52="Y",1,IF(I52="T",0,"Isi Dulu"))))</f>
        <v>Isi Tujuan</v>
      </c>
      <c r="K52" s="592" t="s">
        <v>26</v>
      </c>
      <c r="L52" s="593" t="str">
        <f>IF($D$51="Y/T","Isi Tujuan",IF($E$51=0,0,IF(K52="Y",1,IF(K52="T",0,"Isi Dulu"))))</f>
        <v>Isi Tujuan</v>
      </c>
      <c r="M52" s="849"/>
      <c r="N52" s="852"/>
    </row>
    <row r="53" spans="2:14" ht="15.75">
      <c r="B53" s="837"/>
      <c r="C53" s="840"/>
      <c r="D53" s="858"/>
      <c r="E53" s="861"/>
      <c r="F53" s="549">
        <v>3</v>
      </c>
      <c r="G53" s="550"/>
      <c r="H53" s="598" t="str">
        <f t="shared" si="0"/>
        <v>Belum Diisi</v>
      </c>
      <c r="I53" s="592" t="s">
        <v>26</v>
      </c>
      <c r="J53" s="593" t="str">
        <f>IF($D$51="Y/T","Isi Tujuan",IF($E$51=0,0,IF(I53="Y",1,IF(I53="T",0,"Isi Dulu"))))</f>
        <v>Isi Tujuan</v>
      </c>
      <c r="K53" s="592" t="s">
        <v>26</v>
      </c>
      <c r="L53" s="593" t="str">
        <f>IF($D$51="Y/T","Isi Tujuan",IF($E$51=0,0,IF(K53="Y",1,IF(K53="T",0,"Isi Dulu"))))</f>
        <v>Isi Tujuan</v>
      </c>
      <c r="M53" s="849"/>
      <c r="N53" s="852"/>
    </row>
    <row r="54" spans="2:14" ht="15.75">
      <c r="B54" s="837"/>
      <c r="C54" s="840"/>
      <c r="D54" s="858"/>
      <c r="E54" s="861"/>
      <c r="F54" s="549">
        <v>4</v>
      </c>
      <c r="G54" s="550"/>
      <c r="H54" s="598" t="str">
        <f t="shared" si="0"/>
        <v>Belum Diisi</v>
      </c>
      <c r="I54" s="592" t="s">
        <v>26</v>
      </c>
      <c r="J54" s="593" t="str">
        <f>IF($D$51="Y/T","Isi Tujuan",IF($E$51=0,0,IF(I54="Y",1,IF(I54="T",0,"Isi Dulu"))))</f>
        <v>Isi Tujuan</v>
      </c>
      <c r="K54" s="592" t="s">
        <v>26</v>
      </c>
      <c r="L54" s="593" t="str">
        <f>IF($D$51="Y/T","Isi Tujuan",IF($E$51=0,0,IF(K54="Y",1,IF(K54="T",0,"Isi Dulu"))))</f>
        <v>Isi Tujuan</v>
      </c>
      <c r="M54" s="849"/>
      <c r="N54" s="852"/>
    </row>
    <row r="55" spans="2:14" ht="15.75">
      <c r="B55" s="838"/>
      <c r="C55" s="841"/>
      <c r="D55" s="859"/>
      <c r="E55" s="862"/>
      <c r="F55" s="569">
        <v>5</v>
      </c>
      <c r="G55" s="570"/>
      <c r="H55" s="599" t="str">
        <f t="shared" si="0"/>
        <v>Belum Diisi</v>
      </c>
      <c r="I55" s="595" t="s">
        <v>26</v>
      </c>
      <c r="J55" s="596" t="str">
        <f>IF($D$51="Y/T","Isi Tujuan",IF($E$51=0,0,IF(I55="Y",1,IF(I55="T",0,"Isi Dulu"))))</f>
        <v>Isi Tujuan</v>
      </c>
      <c r="K55" s="595" t="s">
        <v>26</v>
      </c>
      <c r="L55" s="596" t="str">
        <f>IF($D$51="Y/T","Isi Tujuan",IF($E$51=0,0,IF(K55="Y",1,IF(K55="T",0,"Isi Dulu"))))</f>
        <v>Isi Tujuan</v>
      </c>
      <c r="M55" s="850"/>
      <c r="N55" s="853"/>
    </row>
    <row r="56" spans="2:14" ht="15.75">
      <c r="B56" s="836">
        <v>11</v>
      </c>
      <c r="C56" s="839"/>
      <c r="D56" s="857" t="s">
        <v>26</v>
      </c>
      <c r="E56" s="860" t="str">
        <f>IF(D56="Y",1,IF(D56="T",0,IF(D56="Y/T","Belum diisi","Error")))</f>
        <v>Belum diisi</v>
      </c>
      <c r="F56" s="528">
        <v>1</v>
      </c>
      <c r="G56" s="529"/>
      <c r="H56" s="600" t="str">
        <f t="shared" si="0"/>
        <v>Belum Diisi</v>
      </c>
      <c r="I56" s="590" t="s">
        <v>26</v>
      </c>
      <c r="J56" s="591" t="str">
        <f>IF($D$56="Y/T","Isi Tujuan",IF($E$56=0,0,IF(I56="Y",1,IF(I56="T",0,"Isi Dulu"))))</f>
        <v>Isi Tujuan</v>
      </c>
      <c r="K56" s="590" t="s">
        <v>26</v>
      </c>
      <c r="L56" s="591" t="str">
        <f>IF($D$56="Y/T","Isi Tujuan",IF($E$56=0,0,IF(K56="Y",1,IF(K56="T",0,"Isi Dulu"))))</f>
        <v>Isi Tujuan</v>
      </c>
      <c r="M56" s="848" t="s">
        <v>26</v>
      </c>
      <c r="N56" s="851" t="str">
        <f>IF(M56="Y",1,IF(M56="T",0,IF(M56="Y/T","Belum diisi","Error")))</f>
        <v>Belum diisi</v>
      </c>
    </row>
    <row r="57" spans="2:14" ht="15.75">
      <c r="B57" s="837"/>
      <c r="C57" s="840"/>
      <c r="D57" s="858"/>
      <c r="E57" s="861"/>
      <c r="F57" s="549">
        <v>2</v>
      </c>
      <c r="G57" s="550"/>
      <c r="H57" s="598" t="str">
        <f t="shared" si="0"/>
        <v>Belum Diisi</v>
      </c>
      <c r="I57" s="592" t="s">
        <v>26</v>
      </c>
      <c r="J57" s="593" t="str">
        <f>IF($D$56="Y/T","Isi Tujuan",IF($E$56=0,0,IF(I57="Y",1,IF(I57="T",0,"Isi Dulu"))))</f>
        <v>Isi Tujuan</v>
      </c>
      <c r="K57" s="592" t="s">
        <v>26</v>
      </c>
      <c r="L57" s="593" t="str">
        <f>IF($D$56="Y/T","Isi Tujuan",IF($E$56=0,0,IF(K57="Y",1,IF(K57="T",0,"Isi Dulu"))))</f>
        <v>Isi Tujuan</v>
      </c>
      <c r="M57" s="849"/>
      <c r="N57" s="852"/>
    </row>
    <row r="58" spans="2:14" ht="15.75">
      <c r="B58" s="837"/>
      <c r="C58" s="840"/>
      <c r="D58" s="858"/>
      <c r="E58" s="861"/>
      <c r="F58" s="549">
        <v>3</v>
      </c>
      <c r="G58" s="550"/>
      <c r="H58" s="598" t="str">
        <f t="shared" si="0"/>
        <v>Belum Diisi</v>
      </c>
      <c r="I58" s="592" t="s">
        <v>26</v>
      </c>
      <c r="J58" s="593" t="str">
        <f>IF($D$56="Y/T","Isi Tujuan",IF($E$56=0,0,IF(I58="Y",1,IF(I58="T",0,"Isi Dulu"))))</f>
        <v>Isi Tujuan</v>
      </c>
      <c r="K58" s="592" t="s">
        <v>26</v>
      </c>
      <c r="L58" s="593" t="str">
        <f>IF($D$56="Y/T","Isi Tujuan",IF($E$56=0,0,IF(K58="Y",1,IF(K58="T",0,"Isi Dulu"))))</f>
        <v>Isi Tujuan</v>
      </c>
      <c r="M58" s="849"/>
      <c r="N58" s="852"/>
    </row>
    <row r="59" spans="2:14" ht="15.75">
      <c r="B59" s="837"/>
      <c r="C59" s="840"/>
      <c r="D59" s="858"/>
      <c r="E59" s="861"/>
      <c r="F59" s="549">
        <v>4</v>
      </c>
      <c r="G59" s="550"/>
      <c r="H59" s="598" t="str">
        <f t="shared" si="0"/>
        <v>Belum Diisi</v>
      </c>
      <c r="I59" s="592" t="s">
        <v>26</v>
      </c>
      <c r="J59" s="593" t="str">
        <f>IF($D$56="Y/T","Isi Tujuan",IF($E$56=0,0,IF(I59="Y",1,IF(I59="T",0,"Isi Dulu"))))</f>
        <v>Isi Tujuan</v>
      </c>
      <c r="K59" s="592" t="s">
        <v>26</v>
      </c>
      <c r="L59" s="593" t="str">
        <f>IF($D$56="Y/T","Isi Tujuan",IF($E$56=0,0,IF(K59="Y",1,IF(K59="T",0,"Isi Dulu"))))</f>
        <v>Isi Tujuan</v>
      </c>
      <c r="M59" s="849"/>
      <c r="N59" s="852"/>
    </row>
    <row r="60" spans="2:14" ht="15.75">
      <c r="B60" s="838"/>
      <c r="C60" s="841"/>
      <c r="D60" s="859"/>
      <c r="E60" s="862"/>
      <c r="F60" s="569">
        <v>5</v>
      </c>
      <c r="G60" s="570"/>
      <c r="H60" s="599" t="str">
        <f t="shared" si="0"/>
        <v>Belum Diisi</v>
      </c>
      <c r="I60" s="595" t="s">
        <v>26</v>
      </c>
      <c r="J60" s="596" t="str">
        <f>IF($D$56="Y/T","Isi Tujuan",IF($E$56=0,0,IF(I60="Y",1,IF(I60="T",0,"Isi Dulu"))))</f>
        <v>Isi Tujuan</v>
      </c>
      <c r="K60" s="595" t="s">
        <v>26</v>
      </c>
      <c r="L60" s="596" t="str">
        <f>IF($D$56="Y/T","Isi Tujuan",IF($E$56=0,0,IF(K60="Y",1,IF(K60="T",0,"Isi Dulu"))))</f>
        <v>Isi Tujuan</v>
      </c>
      <c r="M60" s="850"/>
      <c r="N60" s="853"/>
    </row>
    <row r="61" spans="2:14" ht="15.75">
      <c r="B61" s="836">
        <v>12</v>
      </c>
      <c r="C61" s="839"/>
      <c r="D61" s="857" t="s">
        <v>26</v>
      </c>
      <c r="E61" s="860" t="str">
        <f>IF(D61="Y",1,IF(D61="T",0,IF(D61="Y/T","Belum diisi","Error")))</f>
        <v>Belum diisi</v>
      </c>
      <c r="F61" s="528">
        <v>1</v>
      </c>
      <c r="G61" s="529"/>
      <c r="H61" s="600" t="str">
        <f t="shared" si="0"/>
        <v>Belum Diisi</v>
      </c>
      <c r="I61" s="590" t="s">
        <v>26</v>
      </c>
      <c r="J61" s="591" t="str">
        <f>IF($D$61="Y/T","Isi Tujuan",IF($E$61=0,0,IF(I61="Y",1,IF(I61="T",0,"Isi Dulu"))))</f>
        <v>Isi Tujuan</v>
      </c>
      <c r="K61" s="590" t="s">
        <v>26</v>
      </c>
      <c r="L61" s="591" t="str">
        <f>IF($D$61="Y/T","Isi Tujuan",IF($E$61=0,0,IF(K61="Y",1,IF(K61="T",0,"Isi Dulu"))))</f>
        <v>Isi Tujuan</v>
      </c>
      <c r="M61" s="848" t="s">
        <v>26</v>
      </c>
      <c r="N61" s="851" t="str">
        <f>IF(M61="Y",1,IF(M61="T",0,IF(M61="Y/T","Belum diisi","Error")))</f>
        <v>Belum diisi</v>
      </c>
    </row>
    <row r="62" spans="2:14" ht="15.75">
      <c r="B62" s="837"/>
      <c r="C62" s="840"/>
      <c r="D62" s="858"/>
      <c r="E62" s="861"/>
      <c r="F62" s="549">
        <v>2</v>
      </c>
      <c r="G62" s="550"/>
      <c r="H62" s="598" t="str">
        <f t="shared" si="0"/>
        <v>Belum Diisi</v>
      </c>
      <c r="I62" s="592" t="s">
        <v>26</v>
      </c>
      <c r="J62" s="593" t="str">
        <f>IF($D$61="Y/T","Isi Tujuan",IF($E$61=0,0,IF(I62="Y",1,IF(I62="T",0,"Isi Dulu"))))</f>
        <v>Isi Tujuan</v>
      </c>
      <c r="K62" s="592" t="s">
        <v>26</v>
      </c>
      <c r="L62" s="593" t="str">
        <f>IF($D$61="Y/T","Isi Tujuan",IF($E$61=0,0,IF(K62="Y",1,IF(K62="T",0,"Isi Dulu"))))</f>
        <v>Isi Tujuan</v>
      </c>
      <c r="M62" s="849"/>
      <c r="N62" s="852"/>
    </row>
    <row r="63" spans="2:14" ht="15.75">
      <c r="B63" s="837"/>
      <c r="C63" s="840"/>
      <c r="D63" s="858"/>
      <c r="E63" s="861"/>
      <c r="F63" s="549">
        <v>3</v>
      </c>
      <c r="G63" s="550"/>
      <c r="H63" s="598" t="str">
        <f t="shared" si="0"/>
        <v>Belum Diisi</v>
      </c>
      <c r="I63" s="592" t="s">
        <v>26</v>
      </c>
      <c r="J63" s="593" t="str">
        <f>IF($D$61="Y/T","Isi Tujuan",IF($E$61=0,0,IF(I63="Y",1,IF(I63="T",0,"Isi Dulu"))))</f>
        <v>Isi Tujuan</v>
      </c>
      <c r="K63" s="592" t="s">
        <v>26</v>
      </c>
      <c r="L63" s="593" t="str">
        <f>IF($D$61="Y/T","Isi Tujuan",IF($E$61=0,0,IF(K63="Y",1,IF(K63="T",0,"Isi Dulu"))))</f>
        <v>Isi Tujuan</v>
      </c>
      <c r="M63" s="849"/>
      <c r="N63" s="852"/>
    </row>
    <row r="64" spans="2:14" ht="15.75">
      <c r="B64" s="837"/>
      <c r="C64" s="840"/>
      <c r="D64" s="858"/>
      <c r="E64" s="861"/>
      <c r="F64" s="549">
        <v>4</v>
      </c>
      <c r="G64" s="550"/>
      <c r="H64" s="598" t="str">
        <f t="shared" si="0"/>
        <v>Belum Diisi</v>
      </c>
      <c r="I64" s="592" t="s">
        <v>26</v>
      </c>
      <c r="J64" s="593" t="str">
        <f>IF($D$61="Y/T","Isi Tujuan",IF($E$61=0,0,IF(I64="Y",1,IF(I64="T",0,"Isi Dulu"))))</f>
        <v>Isi Tujuan</v>
      </c>
      <c r="K64" s="592" t="s">
        <v>26</v>
      </c>
      <c r="L64" s="593" t="str">
        <f>IF($D$61="Y/T","Isi Tujuan",IF($E$61=0,0,IF(K64="Y",1,IF(K64="T",0,"Isi Dulu"))))</f>
        <v>Isi Tujuan</v>
      </c>
      <c r="M64" s="849"/>
      <c r="N64" s="852"/>
    </row>
    <row r="65" spans="2:14" ht="15.75">
      <c r="B65" s="838"/>
      <c r="C65" s="841"/>
      <c r="D65" s="859"/>
      <c r="E65" s="862"/>
      <c r="F65" s="569">
        <v>5</v>
      </c>
      <c r="G65" s="570"/>
      <c r="H65" s="599" t="str">
        <f t="shared" si="0"/>
        <v>Belum Diisi</v>
      </c>
      <c r="I65" s="595" t="s">
        <v>26</v>
      </c>
      <c r="J65" s="596" t="str">
        <f>IF($D$61="Y/T","Isi Tujuan",IF($E$61=0,0,IF(I65="Y",1,IF(I65="T",0,"Isi Dulu"))))</f>
        <v>Isi Tujuan</v>
      </c>
      <c r="K65" s="595" t="s">
        <v>26</v>
      </c>
      <c r="L65" s="596" t="str">
        <f>IF($D$61="Y/T","Isi Tujuan",IF($E$61=0,0,IF(K65="Y",1,IF(K65="T",0,"Isi Dulu"))))</f>
        <v>Isi Tujuan</v>
      </c>
      <c r="M65" s="850"/>
      <c r="N65" s="853"/>
    </row>
    <row r="66" spans="2:14" ht="15.75">
      <c r="B66" s="836">
        <v>13</v>
      </c>
      <c r="C66" s="839"/>
      <c r="D66" s="857" t="s">
        <v>26</v>
      </c>
      <c r="E66" s="860" t="str">
        <f>IF(D66="Y",1,IF(D66="T",0,IF(D66="Y/T","Belum diisi","Error")))</f>
        <v>Belum diisi</v>
      </c>
      <c r="F66" s="528">
        <v>1</v>
      </c>
      <c r="G66" s="529"/>
      <c r="H66" s="600" t="str">
        <f t="shared" si="0"/>
        <v>Belum Diisi</v>
      </c>
      <c r="I66" s="590" t="s">
        <v>26</v>
      </c>
      <c r="J66" s="591" t="str">
        <f>IF($D$66="Y/T","Isi Tujuan",IF($E$66=0,0,IF(I66="Y",1,IF(I66="T",0,"Isi Dulu"))))</f>
        <v>Isi Tujuan</v>
      </c>
      <c r="K66" s="590" t="s">
        <v>26</v>
      </c>
      <c r="L66" s="591" t="str">
        <f>IF($D$66="Y/T","Isi Tujuan",IF($E$66=0,0,IF(K66="Y",1,IF(K66="T",0,"Isi Dulu"))))</f>
        <v>Isi Tujuan</v>
      </c>
      <c r="M66" s="848" t="s">
        <v>26</v>
      </c>
      <c r="N66" s="851" t="str">
        <f>IF(M66="Y",1,IF(M66="T",0,IF(M66="Y/T","Belum diisi","Error")))</f>
        <v>Belum diisi</v>
      </c>
    </row>
    <row r="67" spans="2:14" ht="15.75">
      <c r="B67" s="837"/>
      <c r="C67" s="840"/>
      <c r="D67" s="858"/>
      <c r="E67" s="861"/>
      <c r="F67" s="549">
        <v>2</v>
      </c>
      <c r="G67" s="550"/>
      <c r="H67" s="598" t="str">
        <f t="shared" si="0"/>
        <v>Belum Diisi</v>
      </c>
      <c r="I67" s="592" t="s">
        <v>26</v>
      </c>
      <c r="J67" s="593" t="str">
        <f>IF($D$66="Y/T","Isi Tujuan",IF($E$66=0,0,IF(I67="Y",1,IF(I67="T",0,"Isi Dulu"))))</f>
        <v>Isi Tujuan</v>
      </c>
      <c r="K67" s="592" t="s">
        <v>26</v>
      </c>
      <c r="L67" s="593" t="str">
        <f>IF($D$66="Y/T","Isi Tujuan",IF($E$66=0,0,IF(K67="Y",1,IF(K67="T",0,"Isi Dulu"))))</f>
        <v>Isi Tujuan</v>
      </c>
      <c r="M67" s="849"/>
      <c r="N67" s="852"/>
    </row>
    <row r="68" spans="2:14" ht="15.75">
      <c r="B68" s="837"/>
      <c r="C68" s="840"/>
      <c r="D68" s="858"/>
      <c r="E68" s="861"/>
      <c r="F68" s="549">
        <v>3</v>
      </c>
      <c r="G68" s="550"/>
      <c r="H68" s="598" t="str">
        <f t="shared" si="0"/>
        <v>Belum Diisi</v>
      </c>
      <c r="I68" s="592" t="s">
        <v>26</v>
      </c>
      <c r="J68" s="593" t="str">
        <f>IF($D$66="Y/T","Isi Tujuan",IF($E$66=0,0,IF(I68="Y",1,IF(I68="T",0,"Isi Dulu"))))</f>
        <v>Isi Tujuan</v>
      </c>
      <c r="K68" s="592" t="s">
        <v>26</v>
      </c>
      <c r="L68" s="593" t="str">
        <f>IF($D$66="Y/T","Isi Tujuan",IF($E$66=0,0,IF(K68="Y",1,IF(K68="T",0,"Isi Dulu"))))</f>
        <v>Isi Tujuan</v>
      </c>
      <c r="M68" s="849"/>
      <c r="N68" s="852"/>
    </row>
    <row r="69" spans="2:14" ht="15.75">
      <c r="B69" s="837"/>
      <c r="C69" s="840"/>
      <c r="D69" s="858"/>
      <c r="E69" s="861"/>
      <c r="F69" s="549">
        <v>4</v>
      </c>
      <c r="G69" s="550"/>
      <c r="H69" s="598" t="str">
        <f t="shared" si="0"/>
        <v>Belum Diisi</v>
      </c>
      <c r="I69" s="592" t="s">
        <v>26</v>
      </c>
      <c r="J69" s="593" t="str">
        <f>IF($D$66="Y/T","Isi Tujuan",IF($E$66=0,0,IF(I69="Y",1,IF(I69="T",0,"Isi Dulu"))))</f>
        <v>Isi Tujuan</v>
      </c>
      <c r="K69" s="592" t="s">
        <v>26</v>
      </c>
      <c r="L69" s="593" t="str">
        <f>IF($D$66="Y/T","Isi Tujuan",IF($E$66=0,0,IF(K69="Y",1,IF(K69="T",0,"Isi Dulu"))))</f>
        <v>Isi Tujuan</v>
      </c>
      <c r="M69" s="849"/>
      <c r="N69" s="852"/>
    </row>
    <row r="70" spans="2:14" ht="15.75">
      <c r="B70" s="838"/>
      <c r="C70" s="841"/>
      <c r="D70" s="859"/>
      <c r="E70" s="862"/>
      <c r="F70" s="569">
        <v>5</v>
      </c>
      <c r="G70" s="570"/>
      <c r="H70" s="599" t="str">
        <f t="shared" ref="H70:H105" si="1">IF(OR(J70="Isi Dulu",L70="Isi Dulu",J70="Isi Tujuan",L70="Isi Tujuan"),"Belum Diisi",IF(SUM(J70,L70)=2,1,IF(SUM(J70,L70)=1,0,IF(SUM(J70,L70)=0,0,"Error"))))</f>
        <v>Belum Diisi</v>
      </c>
      <c r="I70" s="595" t="s">
        <v>26</v>
      </c>
      <c r="J70" s="596" t="str">
        <f>IF($D$66="Y/T","Isi Tujuan",IF($E$66=0,0,IF(I70="Y",1,IF(I70="T",0,"Isi Dulu"))))</f>
        <v>Isi Tujuan</v>
      </c>
      <c r="K70" s="595" t="s">
        <v>26</v>
      </c>
      <c r="L70" s="596" t="str">
        <f>IF($D$66="Y/T","Isi Tujuan",IF($E$66=0,0,IF(K70="Y",1,IF(K70="T",0,"Isi Dulu"))))</f>
        <v>Isi Tujuan</v>
      </c>
      <c r="M70" s="850"/>
      <c r="N70" s="853"/>
    </row>
    <row r="71" spans="2:14" ht="15.75">
      <c r="B71" s="836">
        <v>14</v>
      </c>
      <c r="C71" s="839"/>
      <c r="D71" s="857" t="s">
        <v>26</v>
      </c>
      <c r="E71" s="860" t="str">
        <f>IF(D71="Y",1,IF(D71="T",0,IF(D71="Y/T","Belum diisi","Error")))</f>
        <v>Belum diisi</v>
      </c>
      <c r="F71" s="528">
        <v>1</v>
      </c>
      <c r="G71" s="529"/>
      <c r="H71" s="600" t="str">
        <f t="shared" si="1"/>
        <v>Belum Diisi</v>
      </c>
      <c r="I71" s="590" t="s">
        <v>26</v>
      </c>
      <c r="J71" s="591" t="str">
        <f>IF($D$71="Y/T","Isi Tujuan",IF($E$71=0,0,IF(I71="Y",1,IF(I71="T",0,"Isi Dulu"))))</f>
        <v>Isi Tujuan</v>
      </c>
      <c r="K71" s="590" t="s">
        <v>26</v>
      </c>
      <c r="L71" s="591" t="str">
        <f>IF($D$71="Y/T","Isi Tujuan",IF($E$71=0,0,IF(K71="Y",1,IF(K71="T",0,"Isi Dulu"))))</f>
        <v>Isi Tujuan</v>
      </c>
      <c r="M71" s="848" t="s">
        <v>26</v>
      </c>
      <c r="N71" s="851" t="str">
        <f>IF(M71="Y",1,IF(M71="T",0,IF(M71="Y/T","Belum diisi","Error")))</f>
        <v>Belum diisi</v>
      </c>
    </row>
    <row r="72" spans="2:14" ht="15.75">
      <c r="B72" s="837"/>
      <c r="C72" s="840"/>
      <c r="D72" s="858"/>
      <c r="E72" s="861"/>
      <c r="F72" s="549">
        <v>2</v>
      </c>
      <c r="G72" s="550"/>
      <c r="H72" s="598" t="str">
        <f t="shared" si="1"/>
        <v>Belum Diisi</v>
      </c>
      <c r="I72" s="592" t="s">
        <v>26</v>
      </c>
      <c r="J72" s="593" t="str">
        <f>IF($D$71="Y/T","Isi Tujuan",IF($E$71=0,0,IF(I72="Y",1,IF(I72="T",0,"Isi Dulu"))))</f>
        <v>Isi Tujuan</v>
      </c>
      <c r="K72" s="592" t="s">
        <v>26</v>
      </c>
      <c r="L72" s="593" t="str">
        <f>IF($D$71="Y/T","Isi Tujuan",IF($E$71=0,0,IF(K72="Y",1,IF(K72="T",0,"Isi Dulu"))))</f>
        <v>Isi Tujuan</v>
      </c>
      <c r="M72" s="849"/>
      <c r="N72" s="852"/>
    </row>
    <row r="73" spans="2:14" ht="15.75">
      <c r="B73" s="837"/>
      <c r="C73" s="840"/>
      <c r="D73" s="858"/>
      <c r="E73" s="861"/>
      <c r="F73" s="549">
        <v>3</v>
      </c>
      <c r="G73" s="550"/>
      <c r="H73" s="598" t="str">
        <f t="shared" si="1"/>
        <v>Belum Diisi</v>
      </c>
      <c r="I73" s="592" t="s">
        <v>26</v>
      </c>
      <c r="J73" s="593" t="str">
        <f>IF($D$71="Y/T","Isi Tujuan",IF($E$71=0,0,IF(I73="Y",1,IF(I73="T",0,"Isi Dulu"))))</f>
        <v>Isi Tujuan</v>
      </c>
      <c r="K73" s="592" t="s">
        <v>26</v>
      </c>
      <c r="L73" s="593" t="str">
        <f>IF($D$71="Y/T","Isi Tujuan",IF($E$71=0,0,IF(K73="Y",1,IF(K73="T",0,"Isi Dulu"))))</f>
        <v>Isi Tujuan</v>
      </c>
      <c r="M73" s="849"/>
      <c r="N73" s="852"/>
    </row>
    <row r="74" spans="2:14" ht="15.75">
      <c r="B74" s="837"/>
      <c r="C74" s="840"/>
      <c r="D74" s="858"/>
      <c r="E74" s="861"/>
      <c r="F74" s="549">
        <v>4</v>
      </c>
      <c r="G74" s="550"/>
      <c r="H74" s="598" t="str">
        <f t="shared" si="1"/>
        <v>Belum Diisi</v>
      </c>
      <c r="I74" s="592" t="s">
        <v>26</v>
      </c>
      <c r="J74" s="593" t="str">
        <f>IF($D$71="Y/T","Isi Tujuan",IF($E$71=0,0,IF(I74="Y",1,IF(I74="T",0,"Isi Dulu"))))</f>
        <v>Isi Tujuan</v>
      </c>
      <c r="K74" s="592" t="s">
        <v>26</v>
      </c>
      <c r="L74" s="593" t="str">
        <f>IF($D$71="Y/T","Isi Tujuan",IF($E$71=0,0,IF(K74="Y",1,IF(K74="T",0,"Isi Dulu"))))</f>
        <v>Isi Tujuan</v>
      </c>
      <c r="M74" s="849"/>
      <c r="N74" s="852"/>
    </row>
    <row r="75" spans="2:14" ht="15.75">
      <c r="B75" s="838"/>
      <c r="C75" s="841"/>
      <c r="D75" s="859"/>
      <c r="E75" s="862"/>
      <c r="F75" s="569">
        <v>5</v>
      </c>
      <c r="G75" s="570"/>
      <c r="H75" s="599" t="str">
        <f t="shared" si="1"/>
        <v>Belum Diisi</v>
      </c>
      <c r="I75" s="595" t="s">
        <v>26</v>
      </c>
      <c r="J75" s="596" t="str">
        <f>IF($D$71="Y/T","Isi Tujuan",IF($E$71=0,0,IF(I75="Y",1,IF(I75="T",0,"Isi Dulu"))))</f>
        <v>Isi Tujuan</v>
      </c>
      <c r="K75" s="595" t="s">
        <v>26</v>
      </c>
      <c r="L75" s="596" t="str">
        <f>IF($D$71="Y/T","Isi Tujuan",IF($E$71=0,0,IF(K75="Y",1,IF(K75="T",0,"Isi Dulu"))))</f>
        <v>Isi Tujuan</v>
      </c>
      <c r="M75" s="850"/>
      <c r="N75" s="853"/>
    </row>
    <row r="76" spans="2:14" ht="15.75">
      <c r="B76" s="836">
        <v>15</v>
      </c>
      <c r="C76" s="839"/>
      <c r="D76" s="857" t="s">
        <v>26</v>
      </c>
      <c r="E76" s="860" t="str">
        <f>IF(D76="Y",1,IF(D76="T",0,IF(D76="Y/T","Belum diisi","Error")))</f>
        <v>Belum diisi</v>
      </c>
      <c r="F76" s="528">
        <v>1</v>
      </c>
      <c r="G76" s="529"/>
      <c r="H76" s="600" t="str">
        <f t="shared" si="1"/>
        <v>Belum Diisi</v>
      </c>
      <c r="I76" s="590" t="s">
        <v>26</v>
      </c>
      <c r="J76" s="591" t="str">
        <f>IF($D$76="Y/T","Isi Tujuan",IF($E$76=0,0,IF(I76="Y",1,IF(I76="T",0,"Isi Dulu"))))</f>
        <v>Isi Tujuan</v>
      </c>
      <c r="K76" s="590" t="s">
        <v>26</v>
      </c>
      <c r="L76" s="591" t="str">
        <f>IF($D$76="Y/T","Isi Tujuan",IF($E$76=0,0,IF(K76="Y",1,IF(K76="T",0,"Isi Dulu"))))</f>
        <v>Isi Tujuan</v>
      </c>
      <c r="M76" s="848" t="s">
        <v>26</v>
      </c>
      <c r="N76" s="851" t="str">
        <f>IF(M76="Y",1,IF(M76="T",0,IF(M76="Y/T","Belum diisi","Error")))</f>
        <v>Belum diisi</v>
      </c>
    </row>
    <row r="77" spans="2:14" ht="15.75">
      <c r="B77" s="837"/>
      <c r="C77" s="840"/>
      <c r="D77" s="858"/>
      <c r="E77" s="861"/>
      <c r="F77" s="549">
        <v>2</v>
      </c>
      <c r="G77" s="550"/>
      <c r="H77" s="598" t="str">
        <f t="shared" si="1"/>
        <v>Belum Diisi</v>
      </c>
      <c r="I77" s="592" t="s">
        <v>26</v>
      </c>
      <c r="J77" s="593" t="str">
        <f>IF($D$76="Y/T","Isi Tujuan",IF($E$76=0,0,IF(I77="Y",1,IF(I77="T",0,"Isi Dulu"))))</f>
        <v>Isi Tujuan</v>
      </c>
      <c r="K77" s="592" t="s">
        <v>26</v>
      </c>
      <c r="L77" s="593" t="str">
        <f>IF($D$76="Y/T","Isi Tujuan",IF($E$76=0,0,IF(K77="Y",1,IF(K77="T",0,"Isi Dulu"))))</f>
        <v>Isi Tujuan</v>
      </c>
      <c r="M77" s="849"/>
      <c r="N77" s="852"/>
    </row>
    <row r="78" spans="2:14" ht="15.75">
      <c r="B78" s="837"/>
      <c r="C78" s="840"/>
      <c r="D78" s="858"/>
      <c r="E78" s="861"/>
      <c r="F78" s="549">
        <v>3</v>
      </c>
      <c r="G78" s="550"/>
      <c r="H78" s="598" t="str">
        <f t="shared" si="1"/>
        <v>Belum Diisi</v>
      </c>
      <c r="I78" s="592" t="s">
        <v>26</v>
      </c>
      <c r="J78" s="593" t="str">
        <f>IF($D$76="Y/T","Isi Tujuan",IF($E$76=0,0,IF(I78="Y",1,IF(I78="T",0,"Isi Dulu"))))</f>
        <v>Isi Tujuan</v>
      </c>
      <c r="K78" s="592" t="s">
        <v>26</v>
      </c>
      <c r="L78" s="593" t="str">
        <f>IF($D$76="Y/T","Isi Tujuan",IF($E$76=0,0,IF(K78="Y",1,IF(K78="T",0,"Isi Dulu"))))</f>
        <v>Isi Tujuan</v>
      </c>
      <c r="M78" s="849"/>
      <c r="N78" s="852"/>
    </row>
    <row r="79" spans="2:14" ht="15.75">
      <c r="B79" s="837"/>
      <c r="C79" s="840"/>
      <c r="D79" s="858"/>
      <c r="E79" s="861"/>
      <c r="F79" s="549">
        <v>4</v>
      </c>
      <c r="G79" s="550"/>
      <c r="H79" s="598" t="str">
        <f t="shared" si="1"/>
        <v>Belum Diisi</v>
      </c>
      <c r="I79" s="592" t="s">
        <v>26</v>
      </c>
      <c r="J79" s="593" t="str">
        <f>IF($D$76="Y/T","Isi Tujuan",IF($E$76=0,0,IF(I79="Y",1,IF(I79="T",0,"Isi Dulu"))))</f>
        <v>Isi Tujuan</v>
      </c>
      <c r="K79" s="592" t="s">
        <v>26</v>
      </c>
      <c r="L79" s="593" t="str">
        <f>IF($D$76="Y/T","Isi Tujuan",IF($E$76=0,0,IF(K79="Y",1,IF(K79="T",0,"Isi Dulu"))))</f>
        <v>Isi Tujuan</v>
      </c>
      <c r="M79" s="849"/>
      <c r="N79" s="852"/>
    </row>
    <row r="80" spans="2:14" ht="15.75">
      <c r="B80" s="838"/>
      <c r="C80" s="841"/>
      <c r="D80" s="859"/>
      <c r="E80" s="862"/>
      <c r="F80" s="569">
        <v>5</v>
      </c>
      <c r="G80" s="570"/>
      <c r="H80" s="599" t="str">
        <f t="shared" si="1"/>
        <v>Belum Diisi</v>
      </c>
      <c r="I80" s="595" t="s">
        <v>26</v>
      </c>
      <c r="J80" s="596" t="str">
        <f>IF($D$76="Y/T","Isi Tujuan",IF($E$76=0,0,IF(I80="Y",1,IF(I80="T",0,"Isi Dulu"))))</f>
        <v>Isi Tujuan</v>
      </c>
      <c r="K80" s="595" t="s">
        <v>26</v>
      </c>
      <c r="L80" s="596" t="str">
        <f>IF($D$76="Y/T","Isi Tujuan",IF($E$76=0,0,IF(K80="Y",1,IF(K80="T",0,"Isi Dulu"))))</f>
        <v>Isi Tujuan</v>
      </c>
      <c r="M80" s="850"/>
      <c r="N80" s="853"/>
    </row>
    <row r="81" spans="2:14" ht="15.75">
      <c r="B81" s="836">
        <v>16</v>
      </c>
      <c r="C81" s="839"/>
      <c r="D81" s="857" t="s">
        <v>26</v>
      </c>
      <c r="E81" s="860" t="str">
        <f>IF(D81="Y",1,IF(D81="T",0,IF(D81="Y/T","Belum diisi","Error")))</f>
        <v>Belum diisi</v>
      </c>
      <c r="F81" s="528">
        <v>1</v>
      </c>
      <c r="G81" s="529"/>
      <c r="H81" s="600" t="str">
        <f t="shared" si="1"/>
        <v>Belum Diisi</v>
      </c>
      <c r="I81" s="590" t="s">
        <v>26</v>
      </c>
      <c r="J81" s="591" t="str">
        <f>IF($D$81="Y/T","Isi Tujuan",IF($E$81=0,0,IF(I81="Y",1,IF(I81="T",0,"Isi Dulu"))))</f>
        <v>Isi Tujuan</v>
      </c>
      <c r="K81" s="590" t="s">
        <v>26</v>
      </c>
      <c r="L81" s="591" t="str">
        <f>IF($D$81="Y/T","Isi Tujuan",IF($E$81=0,0,IF(K81="Y",1,IF(K81="T",0,"Isi Dulu"))))</f>
        <v>Isi Tujuan</v>
      </c>
      <c r="M81" s="848" t="s">
        <v>26</v>
      </c>
      <c r="N81" s="851" t="str">
        <f>IF(M81="Y",1,IF(M81="T",0,IF(M81="Y/T","Belum diisi","Error")))</f>
        <v>Belum diisi</v>
      </c>
    </row>
    <row r="82" spans="2:14" ht="15.75">
      <c r="B82" s="837"/>
      <c r="C82" s="840"/>
      <c r="D82" s="858"/>
      <c r="E82" s="861"/>
      <c r="F82" s="549">
        <v>2</v>
      </c>
      <c r="G82" s="550"/>
      <c r="H82" s="598" t="str">
        <f t="shared" si="1"/>
        <v>Belum Diisi</v>
      </c>
      <c r="I82" s="592" t="s">
        <v>26</v>
      </c>
      <c r="J82" s="593" t="str">
        <f>IF($D$81="Y/T","Isi Tujuan",IF($E$81=0,0,IF(I82="Y",1,IF(I82="T",0,"Isi Dulu"))))</f>
        <v>Isi Tujuan</v>
      </c>
      <c r="K82" s="592" t="s">
        <v>26</v>
      </c>
      <c r="L82" s="593" t="str">
        <f>IF($D$81="Y/T","Isi Tujuan",IF($E$81=0,0,IF(K82="Y",1,IF(K82="T",0,"Isi Dulu"))))</f>
        <v>Isi Tujuan</v>
      </c>
      <c r="M82" s="849"/>
      <c r="N82" s="852"/>
    </row>
    <row r="83" spans="2:14" ht="15.75">
      <c r="B83" s="837"/>
      <c r="C83" s="840"/>
      <c r="D83" s="858"/>
      <c r="E83" s="861"/>
      <c r="F83" s="549">
        <v>3</v>
      </c>
      <c r="G83" s="550"/>
      <c r="H83" s="598" t="str">
        <f t="shared" si="1"/>
        <v>Belum Diisi</v>
      </c>
      <c r="I83" s="592" t="s">
        <v>26</v>
      </c>
      <c r="J83" s="593" t="str">
        <f>IF($D$81="Y/T","Isi Tujuan",IF($E$81=0,0,IF(I83="Y",1,IF(I83="T",0,"Isi Dulu"))))</f>
        <v>Isi Tujuan</v>
      </c>
      <c r="K83" s="592" t="s">
        <v>26</v>
      </c>
      <c r="L83" s="593" t="str">
        <f>IF($D$81="Y/T","Isi Tujuan",IF($E$81=0,0,IF(K83="Y",1,IF(K83="T",0,"Isi Dulu"))))</f>
        <v>Isi Tujuan</v>
      </c>
      <c r="M83" s="849"/>
      <c r="N83" s="852"/>
    </row>
    <row r="84" spans="2:14" ht="15.75">
      <c r="B84" s="837"/>
      <c r="C84" s="840"/>
      <c r="D84" s="858"/>
      <c r="E84" s="861"/>
      <c r="F84" s="549">
        <v>4</v>
      </c>
      <c r="G84" s="550"/>
      <c r="H84" s="598" t="str">
        <f t="shared" si="1"/>
        <v>Belum Diisi</v>
      </c>
      <c r="I84" s="592" t="s">
        <v>26</v>
      </c>
      <c r="J84" s="593" t="str">
        <f>IF($D$81="Y/T","Isi Tujuan",IF($E$81=0,0,IF(I84="Y",1,IF(I84="T",0,"Isi Dulu"))))</f>
        <v>Isi Tujuan</v>
      </c>
      <c r="K84" s="592" t="s">
        <v>26</v>
      </c>
      <c r="L84" s="593" t="str">
        <f>IF($D$81="Y/T","Isi Tujuan",IF($E$81=0,0,IF(K84="Y",1,IF(K84="T",0,"Isi Dulu"))))</f>
        <v>Isi Tujuan</v>
      </c>
      <c r="M84" s="849"/>
      <c r="N84" s="852"/>
    </row>
    <row r="85" spans="2:14" ht="15.75">
      <c r="B85" s="838"/>
      <c r="C85" s="841"/>
      <c r="D85" s="859"/>
      <c r="E85" s="862"/>
      <c r="F85" s="569">
        <v>5</v>
      </c>
      <c r="G85" s="570"/>
      <c r="H85" s="599" t="str">
        <f t="shared" si="1"/>
        <v>Belum Diisi</v>
      </c>
      <c r="I85" s="595" t="s">
        <v>26</v>
      </c>
      <c r="J85" s="596" t="str">
        <f>IF($D$81="Y/T","Isi Tujuan",IF($E$81=0,0,IF(I85="Y",1,IF(I85="T",0,"Isi Dulu"))))</f>
        <v>Isi Tujuan</v>
      </c>
      <c r="K85" s="595" t="s">
        <v>26</v>
      </c>
      <c r="L85" s="596" t="str">
        <f>IF($D$81="Y/T","Isi Tujuan",IF($E$81=0,0,IF(K85="Y",1,IF(K85="T",0,"Isi Dulu"))))</f>
        <v>Isi Tujuan</v>
      </c>
      <c r="M85" s="850"/>
      <c r="N85" s="853"/>
    </row>
    <row r="86" spans="2:14" ht="15.75">
      <c r="B86" s="836">
        <v>17</v>
      </c>
      <c r="C86" s="839"/>
      <c r="D86" s="857" t="s">
        <v>26</v>
      </c>
      <c r="E86" s="860" t="str">
        <f>IF(D86="Y",1,IF(D86="T",0,IF(D86="Y/T","Belum diisi","Error")))</f>
        <v>Belum diisi</v>
      </c>
      <c r="F86" s="528">
        <v>1</v>
      </c>
      <c r="G86" s="529"/>
      <c r="H86" s="600" t="str">
        <f t="shared" si="1"/>
        <v>Belum Diisi</v>
      </c>
      <c r="I86" s="590" t="s">
        <v>26</v>
      </c>
      <c r="J86" s="591" t="str">
        <f>IF($D$86="Y/T","Isi Tujuan",IF($E$86=0,0,IF(I86="Y",1,IF(I86="T",0,"Isi Dulu"))))</f>
        <v>Isi Tujuan</v>
      </c>
      <c r="K86" s="590" t="s">
        <v>26</v>
      </c>
      <c r="L86" s="591" t="str">
        <f>IF($D$86="Y/T","Isi Tujuan",IF($E$86=0,0,IF(K86="Y",1,IF(K86="T",0,"Isi Dulu"))))</f>
        <v>Isi Tujuan</v>
      </c>
      <c r="M86" s="848" t="s">
        <v>26</v>
      </c>
      <c r="N86" s="851" t="str">
        <f>IF(M86="Y",1,IF(M86="T",0,IF(M86="Y/T","Belum diisi","Error")))</f>
        <v>Belum diisi</v>
      </c>
    </row>
    <row r="87" spans="2:14" ht="15.75">
      <c r="B87" s="837"/>
      <c r="C87" s="840"/>
      <c r="D87" s="858"/>
      <c r="E87" s="861"/>
      <c r="F87" s="549">
        <v>2</v>
      </c>
      <c r="G87" s="550"/>
      <c r="H87" s="598" t="str">
        <f t="shared" si="1"/>
        <v>Belum Diisi</v>
      </c>
      <c r="I87" s="592" t="s">
        <v>26</v>
      </c>
      <c r="J87" s="593" t="str">
        <f>IF($D$86="Y/T","Isi Tujuan",IF($E$86=0,0,IF(I87="Y",1,IF(I87="T",0,"Isi Dulu"))))</f>
        <v>Isi Tujuan</v>
      </c>
      <c r="K87" s="592" t="s">
        <v>26</v>
      </c>
      <c r="L87" s="593" t="str">
        <f>IF($D$86="Y/T","Isi Tujuan",IF($E$86=0,0,IF(K87="Y",1,IF(K87="T",0,"Isi Dulu"))))</f>
        <v>Isi Tujuan</v>
      </c>
      <c r="M87" s="849"/>
      <c r="N87" s="852"/>
    </row>
    <row r="88" spans="2:14" ht="15.75">
      <c r="B88" s="837"/>
      <c r="C88" s="840"/>
      <c r="D88" s="858"/>
      <c r="E88" s="861"/>
      <c r="F88" s="549">
        <v>3</v>
      </c>
      <c r="G88" s="550"/>
      <c r="H88" s="598" t="str">
        <f t="shared" si="1"/>
        <v>Belum Diisi</v>
      </c>
      <c r="I88" s="592" t="s">
        <v>26</v>
      </c>
      <c r="J88" s="593" t="str">
        <f>IF($D$86="Y/T","Isi Tujuan",IF($E$86=0,0,IF(I88="Y",1,IF(I88="T",0,"Isi Dulu"))))</f>
        <v>Isi Tujuan</v>
      </c>
      <c r="K88" s="592" t="s">
        <v>26</v>
      </c>
      <c r="L88" s="593" t="str">
        <f>IF($D$86="Y/T","Isi Tujuan",IF($E$86=0,0,IF(K88="Y",1,IF(K88="T",0,"Isi Dulu"))))</f>
        <v>Isi Tujuan</v>
      </c>
      <c r="M88" s="849"/>
      <c r="N88" s="852"/>
    </row>
    <row r="89" spans="2:14" ht="15.75">
      <c r="B89" s="837"/>
      <c r="C89" s="840"/>
      <c r="D89" s="858"/>
      <c r="E89" s="861"/>
      <c r="F89" s="549">
        <v>4</v>
      </c>
      <c r="G89" s="550"/>
      <c r="H89" s="598" t="str">
        <f t="shared" si="1"/>
        <v>Belum Diisi</v>
      </c>
      <c r="I89" s="592" t="s">
        <v>26</v>
      </c>
      <c r="J89" s="593" t="str">
        <f>IF($D$86="Y/T","Isi Tujuan",IF($E$86=0,0,IF(I89="Y",1,IF(I89="T",0,"Isi Dulu"))))</f>
        <v>Isi Tujuan</v>
      </c>
      <c r="K89" s="592" t="s">
        <v>26</v>
      </c>
      <c r="L89" s="593" t="str">
        <f>IF($D$86="Y/T","Isi Tujuan",IF($E$86=0,0,IF(K89="Y",1,IF(K89="T",0,"Isi Dulu"))))</f>
        <v>Isi Tujuan</v>
      </c>
      <c r="M89" s="849"/>
      <c r="N89" s="852"/>
    </row>
    <row r="90" spans="2:14" ht="15.75">
      <c r="B90" s="838"/>
      <c r="C90" s="841"/>
      <c r="D90" s="859"/>
      <c r="E90" s="862"/>
      <c r="F90" s="569">
        <v>5</v>
      </c>
      <c r="G90" s="570"/>
      <c r="H90" s="599" t="str">
        <f t="shared" si="1"/>
        <v>Belum Diisi</v>
      </c>
      <c r="I90" s="595" t="s">
        <v>26</v>
      </c>
      <c r="J90" s="596" t="str">
        <f>IF($D$86="Y/T","Isi Tujuan",IF($E$86=0,0,IF(I90="Y",1,IF(I90="T",0,"Isi Dulu"))))</f>
        <v>Isi Tujuan</v>
      </c>
      <c r="K90" s="595" t="s">
        <v>26</v>
      </c>
      <c r="L90" s="596" t="str">
        <f>IF($D$86="Y/T","Isi Tujuan",IF($E$86=0,0,IF(K90="Y",1,IF(K90="T",0,"Isi Dulu"))))</f>
        <v>Isi Tujuan</v>
      </c>
      <c r="M90" s="850"/>
      <c r="N90" s="853"/>
    </row>
    <row r="91" spans="2:14" ht="15.75">
      <c r="B91" s="836">
        <v>18</v>
      </c>
      <c r="C91" s="839"/>
      <c r="D91" s="857" t="s">
        <v>26</v>
      </c>
      <c r="E91" s="860" t="str">
        <f>IF(D91="Y",1,IF(D91="T",0,IF(D91="Y/T","Belum diisi","Error")))</f>
        <v>Belum diisi</v>
      </c>
      <c r="F91" s="528">
        <v>1</v>
      </c>
      <c r="G91" s="529"/>
      <c r="H91" s="600" t="str">
        <f t="shared" si="1"/>
        <v>Belum Diisi</v>
      </c>
      <c r="I91" s="590" t="s">
        <v>26</v>
      </c>
      <c r="J91" s="591" t="str">
        <f>IF($D$91="Y/T","Isi Tujuan",IF($E$91=0,0,IF(I91="Y",1,IF(I91="T",0,"Isi Dulu"))))</f>
        <v>Isi Tujuan</v>
      </c>
      <c r="K91" s="590" t="s">
        <v>26</v>
      </c>
      <c r="L91" s="591" t="str">
        <f>IF($D$91="Y/T","Isi Tujuan",IF($E$91=0,0,IF(K91="Y",1,IF(K91="T",0,"Isi Dulu"))))</f>
        <v>Isi Tujuan</v>
      </c>
      <c r="M91" s="848" t="s">
        <v>26</v>
      </c>
      <c r="N91" s="851" t="str">
        <f>IF(M91="Y",1,IF(M91="T",0,IF(M91="Y/T","Belum diisi","Error")))</f>
        <v>Belum diisi</v>
      </c>
    </row>
    <row r="92" spans="2:14" ht="15.75">
      <c r="B92" s="837"/>
      <c r="C92" s="840"/>
      <c r="D92" s="858"/>
      <c r="E92" s="861"/>
      <c r="F92" s="549">
        <v>2</v>
      </c>
      <c r="G92" s="550"/>
      <c r="H92" s="598" t="str">
        <f t="shared" si="1"/>
        <v>Belum Diisi</v>
      </c>
      <c r="I92" s="592" t="s">
        <v>26</v>
      </c>
      <c r="J92" s="593" t="str">
        <f>IF($D$91="Y/T","Isi Tujuan",IF($E$91=0,0,IF(I92="Y",1,IF(I92="T",0,"Isi Dulu"))))</f>
        <v>Isi Tujuan</v>
      </c>
      <c r="K92" s="592" t="s">
        <v>26</v>
      </c>
      <c r="L92" s="593" t="str">
        <f>IF($D$91="Y/T","Isi Tujuan",IF($E$91=0,0,IF(K92="Y",1,IF(K92="T",0,"Isi Dulu"))))</f>
        <v>Isi Tujuan</v>
      </c>
      <c r="M92" s="849"/>
      <c r="N92" s="852"/>
    </row>
    <row r="93" spans="2:14" ht="15.75">
      <c r="B93" s="837"/>
      <c r="C93" s="840"/>
      <c r="D93" s="858"/>
      <c r="E93" s="861"/>
      <c r="F93" s="549">
        <v>3</v>
      </c>
      <c r="G93" s="550"/>
      <c r="H93" s="598" t="str">
        <f t="shared" si="1"/>
        <v>Belum Diisi</v>
      </c>
      <c r="I93" s="592" t="s">
        <v>26</v>
      </c>
      <c r="J93" s="593" t="str">
        <f>IF($D$91="Y/T","Isi Tujuan",IF($E$91=0,0,IF(I93="Y",1,IF(I93="T",0,"Isi Dulu"))))</f>
        <v>Isi Tujuan</v>
      </c>
      <c r="K93" s="592" t="s">
        <v>26</v>
      </c>
      <c r="L93" s="593" t="str">
        <f>IF($D$91="Y/T","Isi Tujuan",IF($E$91=0,0,IF(K93="Y",1,IF(K93="T",0,"Isi Dulu"))))</f>
        <v>Isi Tujuan</v>
      </c>
      <c r="M93" s="849"/>
      <c r="N93" s="852"/>
    </row>
    <row r="94" spans="2:14" ht="15.75">
      <c r="B94" s="837"/>
      <c r="C94" s="840"/>
      <c r="D94" s="858"/>
      <c r="E94" s="861"/>
      <c r="F94" s="549">
        <v>4</v>
      </c>
      <c r="G94" s="550"/>
      <c r="H94" s="598" t="str">
        <f t="shared" si="1"/>
        <v>Belum Diisi</v>
      </c>
      <c r="I94" s="592" t="s">
        <v>26</v>
      </c>
      <c r="J94" s="593" t="str">
        <f>IF($D$91="Y/T","Isi Tujuan",IF($E$91=0,0,IF(I94="Y",1,IF(I94="T",0,"Isi Dulu"))))</f>
        <v>Isi Tujuan</v>
      </c>
      <c r="K94" s="592" t="s">
        <v>26</v>
      </c>
      <c r="L94" s="593" t="str">
        <f>IF($D$91="Y/T","Isi Tujuan",IF($E$91=0,0,IF(K94="Y",1,IF(K94="T",0,"Isi Dulu"))))</f>
        <v>Isi Tujuan</v>
      </c>
      <c r="M94" s="849"/>
      <c r="N94" s="852"/>
    </row>
    <row r="95" spans="2:14" ht="15.75">
      <c r="B95" s="838"/>
      <c r="C95" s="841"/>
      <c r="D95" s="859"/>
      <c r="E95" s="862"/>
      <c r="F95" s="569">
        <v>5</v>
      </c>
      <c r="G95" s="570"/>
      <c r="H95" s="599" t="str">
        <f t="shared" si="1"/>
        <v>Belum Diisi</v>
      </c>
      <c r="I95" s="595" t="s">
        <v>26</v>
      </c>
      <c r="J95" s="596" t="str">
        <f>IF($D$91="Y/T","Isi Tujuan",IF($E$91=0,0,IF(I95="Y",1,IF(I95="T",0,"Isi Dulu"))))</f>
        <v>Isi Tujuan</v>
      </c>
      <c r="K95" s="595" t="s">
        <v>26</v>
      </c>
      <c r="L95" s="596" t="str">
        <f>IF($D$91="Y/T","Isi Tujuan",IF($E$91=0,0,IF(K95="Y",1,IF(K95="T",0,"Isi Dulu"))))</f>
        <v>Isi Tujuan</v>
      </c>
      <c r="M95" s="850"/>
      <c r="N95" s="853"/>
    </row>
    <row r="96" spans="2:14" ht="15.75">
      <c r="B96" s="836">
        <v>19</v>
      </c>
      <c r="C96" s="839"/>
      <c r="D96" s="857" t="s">
        <v>26</v>
      </c>
      <c r="E96" s="860" t="str">
        <f>IF(D96="Y",1,IF(D96="T",0,IF(D96="Y/T","Belum diisi","Error")))</f>
        <v>Belum diisi</v>
      </c>
      <c r="F96" s="528">
        <v>1</v>
      </c>
      <c r="G96" s="529"/>
      <c r="H96" s="600" t="str">
        <f t="shared" si="1"/>
        <v>Belum Diisi</v>
      </c>
      <c r="I96" s="590" t="s">
        <v>26</v>
      </c>
      <c r="J96" s="591" t="str">
        <f>IF($D$96="Y/T","Isi Tujuan",IF($E$96=0,0,IF(I96="Y",1,IF(I96="T",0,"Isi Dulu"))))</f>
        <v>Isi Tujuan</v>
      </c>
      <c r="K96" s="590" t="s">
        <v>26</v>
      </c>
      <c r="L96" s="591" t="str">
        <f>IF($D$96="Y/T","Isi Tujuan",IF($E$96=0,0,IF(K96="Y",1,IF(K96="T",0,"Isi Dulu"))))</f>
        <v>Isi Tujuan</v>
      </c>
      <c r="M96" s="848" t="s">
        <v>26</v>
      </c>
      <c r="N96" s="851" t="str">
        <f>IF(M96="Y",1,IF(M96="T",0,IF(M96="Y/T","Belum diisi","Error")))</f>
        <v>Belum diisi</v>
      </c>
    </row>
    <row r="97" spans="2:18" ht="15.75">
      <c r="B97" s="837"/>
      <c r="C97" s="840"/>
      <c r="D97" s="858"/>
      <c r="E97" s="861"/>
      <c r="F97" s="549">
        <v>2</v>
      </c>
      <c r="G97" s="550"/>
      <c r="H97" s="598" t="str">
        <f t="shared" si="1"/>
        <v>Belum Diisi</v>
      </c>
      <c r="I97" s="592" t="s">
        <v>26</v>
      </c>
      <c r="J97" s="593" t="str">
        <f>IF($D$96="Y/T","Isi Tujuan",IF($E$96=0,0,IF(I97="Y",1,IF(I97="T",0,"Isi Dulu"))))</f>
        <v>Isi Tujuan</v>
      </c>
      <c r="K97" s="592" t="s">
        <v>26</v>
      </c>
      <c r="L97" s="593" t="str">
        <f>IF($D$96="Y/T","Isi Tujuan",IF($E$96=0,0,IF(K97="Y",1,IF(K97="T",0,"Isi Dulu"))))</f>
        <v>Isi Tujuan</v>
      </c>
      <c r="M97" s="849"/>
      <c r="N97" s="852"/>
    </row>
    <row r="98" spans="2:18" ht="15.75">
      <c r="B98" s="837"/>
      <c r="C98" s="840"/>
      <c r="D98" s="858"/>
      <c r="E98" s="861"/>
      <c r="F98" s="549">
        <v>3</v>
      </c>
      <c r="G98" s="550"/>
      <c r="H98" s="598" t="str">
        <f t="shared" si="1"/>
        <v>Belum Diisi</v>
      </c>
      <c r="I98" s="592" t="s">
        <v>26</v>
      </c>
      <c r="J98" s="593" t="str">
        <f>IF($D$96="Y/T","Isi Tujuan",IF($E$96=0,0,IF(I98="Y",1,IF(I98="T",0,"Isi Dulu"))))</f>
        <v>Isi Tujuan</v>
      </c>
      <c r="K98" s="592" t="s">
        <v>26</v>
      </c>
      <c r="L98" s="593" t="str">
        <f>IF($D$96="Y/T","Isi Tujuan",IF($E$96=0,0,IF(K98="Y",1,IF(K98="T",0,"Isi Dulu"))))</f>
        <v>Isi Tujuan</v>
      </c>
      <c r="M98" s="849"/>
      <c r="N98" s="852"/>
    </row>
    <row r="99" spans="2:18" ht="15.75">
      <c r="B99" s="837"/>
      <c r="C99" s="840"/>
      <c r="D99" s="858"/>
      <c r="E99" s="861"/>
      <c r="F99" s="549">
        <v>4</v>
      </c>
      <c r="G99" s="550"/>
      <c r="H99" s="598" t="str">
        <f t="shared" si="1"/>
        <v>Belum Diisi</v>
      </c>
      <c r="I99" s="592" t="s">
        <v>26</v>
      </c>
      <c r="J99" s="593" t="str">
        <f>IF($D$96="Y/T","Isi Tujuan",IF($E$96=0,0,IF(I99="Y",1,IF(I99="T",0,"Isi Dulu"))))</f>
        <v>Isi Tujuan</v>
      </c>
      <c r="K99" s="592" t="s">
        <v>26</v>
      </c>
      <c r="L99" s="593" t="str">
        <f>IF($D$96="Y/T","Isi Tujuan",IF($E$96=0,0,IF(K99="Y",1,IF(K99="T",0,"Isi Dulu"))))</f>
        <v>Isi Tujuan</v>
      </c>
      <c r="M99" s="849"/>
      <c r="N99" s="852"/>
    </row>
    <row r="100" spans="2:18" ht="15.75">
      <c r="B100" s="838"/>
      <c r="C100" s="841"/>
      <c r="D100" s="859"/>
      <c r="E100" s="862"/>
      <c r="F100" s="569">
        <v>5</v>
      </c>
      <c r="G100" s="570"/>
      <c r="H100" s="599" t="str">
        <f t="shared" si="1"/>
        <v>Belum Diisi</v>
      </c>
      <c r="I100" s="595" t="s">
        <v>26</v>
      </c>
      <c r="J100" s="596" t="str">
        <f>IF($D$96="Y/T","Isi Tujuan",IF($E$96=0,0,IF(I100="Y",1,IF(I100="T",0,"Isi Dulu"))))</f>
        <v>Isi Tujuan</v>
      </c>
      <c r="K100" s="595" t="s">
        <v>26</v>
      </c>
      <c r="L100" s="596" t="str">
        <f>IF($D$96="Y/T","Isi Tujuan",IF($E$96=0,0,IF(K100="Y",1,IF(K100="T",0,"Isi Dulu"))))</f>
        <v>Isi Tujuan</v>
      </c>
      <c r="M100" s="850"/>
      <c r="N100" s="853"/>
    </row>
    <row r="101" spans="2:18" ht="15.75">
      <c r="B101" s="836">
        <v>20</v>
      </c>
      <c r="C101" s="839"/>
      <c r="D101" s="857" t="s">
        <v>26</v>
      </c>
      <c r="E101" s="860" t="str">
        <f>IF(D101="Y",1,IF(D101="T",0,IF(D101="Y/T","Belum diisi","Error")))</f>
        <v>Belum diisi</v>
      </c>
      <c r="F101" s="528">
        <v>1</v>
      </c>
      <c r="G101" s="529"/>
      <c r="H101" s="600" t="str">
        <f t="shared" si="1"/>
        <v>Belum Diisi</v>
      </c>
      <c r="I101" s="590" t="s">
        <v>26</v>
      </c>
      <c r="J101" s="591" t="str">
        <f>IF($D$101="Y/T","Isi Tujuan",IF($E$101=0,0,IF(I101="Y",1,IF(I101="T",0,"Isi Dulu"))))</f>
        <v>Isi Tujuan</v>
      </c>
      <c r="K101" s="590" t="s">
        <v>26</v>
      </c>
      <c r="L101" s="591" t="str">
        <f>IF($D$101="Y/T","Isi Tujuan",IF($E$101=0,0,IF(K101="Y",1,IF(K101="T",0,"Isi Dulu"))))</f>
        <v>Isi Tujuan</v>
      </c>
      <c r="M101" s="848" t="s">
        <v>26</v>
      </c>
      <c r="N101" s="851" t="str">
        <f>IF(M101="Y",1,IF(M101="T",0,IF(M101="Y/T","Belum diisi","Error")))</f>
        <v>Belum diisi</v>
      </c>
    </row>
    <row r="102" spans="2:18" ht="15.75">
      <c r="B102" s="837"/>
      <c r="C102" s="840"/>
      <c r="D102" s="858"/>
      <c r="E102" s="861"/>
      <c r="F102" s="549">
        <v>2</v>
      </c>
      <c r="G102" s="550"/>
      <c r="H102" s="598" t="str">
        <f t="shared" si="1"/>
        <v>Belum Diisi</v>
      </c>
      <c r="I102" s="592" t="s">
        <v>26</v>
      </c>
      <c r="J102" s="593" t="str">
        <f>IF($D$101="Y/T","Isi Tujuan",IF($E$101=0,0,IF(I102="Y",1,IF(I102="T",0,"Isi Dulu"))))</f>
        <v>Isi Tujuan</v>
      </c>
      <c r="K102" s="592" t="s">
        <v>26</v>
      </c>
      <c r="L102" s="593" t="str">
        <f>IF($D$101="Y/T","Isi Tujuan",IF($E$101=0,0,IF(K102="Y",1,IF(K102="T",0,"Isi Dulu"))))</f>
        <v>Isi Tujuan</v>
      </c>
      <c r="M102" s="849"/>
      <c r="N102" s="852"/>
    </row>
    <row r="103" spans="2:18" ht="15.75">
      <c r="B103" s="837"/>
      <c r="C103" s="840"/>
      <c r="D103" s="858"/>
      <c r="E103" s="861"/>
      <c r="F103" s="549">
        <v>3</v>
      </c>
      <c r="G103" s="550"/>
      <c r="H103" s="598" t="str">
        <f t="shared" si="1"/>
        <v>Belum Diisi</v>
      </c>
      <c r="I103" s="592" t="s">
        <v>26</v>
      </c>
      <c r="J103" s="593" t="str">
        <f>IF($D$101="Y/T","Isi Tujuan",IF($E$101=0,0,IF(I103="Y",1,IF(I103="T",0,"Isi Dulu"))))</f>
        <v>Isi Tujuan</v>
      </c>
      <c r="K103" s="592" t="s">
        <v>26</v>
      </c>
      <c r="L103" s="593" t="str">
        <f>IF($D$101="Y/T","Isi Tujuan",IF($E$101=0,0,IF(K103="Y",1,IF(K103="T",0,"Isi Dulu"))))</f>
        <v>Isi Tujuan</v>
      </c>
      <c r="M103" s="849"/>
      <c r="N103" s="852"/>
    </row>
    <row r="104" spans="2:18" ht="15.75">
      <c r="B104" s="837"/>
      <c r="C104" s="840"/>
      <c r="D104" s="858"/>
      <c r="E104" s="861"/>
      <c r="F104" s="549">
        <v>4</v>
      </c>
      <c r="G104" s="550"/>
      <c r="H104" s="598" t="str">
        <f t="shared" si="1"/>
        <v>Belum Diisi</v>
      </c>
      <c r="I104" s="592" t="s">
        <v>26</v>
      </c>
      <c r="J104" s="593" t="str">
        <f>IF($D$101="Y/T","Isi Tujuan",IF($E$101=0,0,IF(I104="Y",1,IF(I104="T",0,"Isi Dulu"))))</f>
        <v>Isi Tujuan</v>
      </c>
      <c r="K104" s="592" t="s">
        <v>26</v>
      </c>
      <c r="L104" s="593" t="str">
        <f>IF($D$101="Y/T","Isi Tujuan",IF($E$101=0,0,IF(K104="Y",1,IF(K104="T",0,"Isi Dulu"))))</f>
        <v>Isi Tujuan</v>
      </c>
      <c r="M104" s="849"/>
      <c r="N104" s="852"/>
    </row>
    <row r="105" spans="2:18" ht="15.75">
      <c r="B105" s="838"/>
      <c r="C105" s="841"/>
      <c r="D105" s="859"/>
      <c r="E105" s="862"/>
      <c r="F105" s="569">
        <v>5</v>
      </c>
      <c r="G105" s="570"/>
      <c r="H105" s="599" t="str">
        <f t="shared" si="1"/>
        <v>Belum Diisi</v>
      </c>
      <c r="I105" s="595" t="s">
        <v>26</v>
      </c>
      <c r="J105" s="596" t="str">
        <f>IF($D$101="Y/T","Isi Tujuan",IF($E$101=0,0,IF(I105="Y",1,IF(I105="T",0,"Isi Dulu"))))</f>
        <v>Isi Tujuan</v>
      </c>
      <c r="K105" s="595" t="s">
        <v>26</v>
      </c>
      <c r="L105" s="596" t="str">
        <f>IF($D$101="Y/T","Isi Tujuan",IF($E$101=0,0,IF(K105="Y",1,IF(K105="T",0,"Isi Dulu"))))</f>
        <v>Isi Tujuan</v>
      </c>
      <c r="M105" s="850"/>
      <c r="N105" s="853"/>
    </row>
    <row r="106" spans="2:18" s="527" customFormat="1" ht="15.75">
      <c r="B106" s="601"/>
      <c r="C106" s="581"/>
      <c r="D106" s="582"/>
      <c r="E106" s="602" t="e">
        <f>AVERAGE(E6:E105)</f>
        <v>#DIV/0!</v>
      </c>
      <c r="F106" s="603"/>
      <c r="G106" s="583"/>
      <c r="H106" s="602" t="e">
        <f>(IF($D6="Y/T",0,AVERAGE(H6:H10))+IF($D11="Y/T",0,AVERAGE(H11:H15))+IF($D16="Y/T",0,AVERAGE(H16:H20))+IF($D21="Y/T",0,AVERAGE(H21:H25))+IF($D26="Y/T",0,AVERAGE(H26:H30))+IF($D31="Y/T",0,AVERAGE(H31:H35))+IF($D36="Y/T",0,AVERAGE(H36:H40))+IF($D41="Y/T",0,AVERAGE(H41:H45))+IF($D46="Y/T",0,AVERAGE(H46:H50))+IF($D51="Y/T",0,AVERAGE(H51:H55))+IF($D56="Y/T",0,AVERAGE(H56:H60))+IF($D61="Y/T",0,AVERAGE(H61:H65))+IF($D66="Y/T",0,AVERAGE(H66:H70))+IF($D71="Y/T",0,AVERAGE(H71:H75))+IF($D76="Y/T",0,AVERAGE(H76:H80))+IF($D81="Y/T",0,AVERAGE(H81:H85))+IF($D86="Y/T",0,AVERAGE(H86:H90))+IF($D91="Y/T",0,AVERAGE(H91:H95))+IF($D96="Y/T",0,AVERAGE(H96:H100))+IF($D101="Y/T",0,AVERAGE(H101:H105)))/(COUNTIF($D6:$D105,"Y")+COUNTIF($D6:$D105,"T"))</f>
        <v>#DIV/0!</v>
      </c>
      <c r="I106" s="582"/>
      <c r="J106" s="602" t="e">
        <f>(IF($D6="Y/T",0,AVERAGE(J6:J10))+IF($D11="Y/T",0,AVERAGE(J11:J15))+IF($D16="Y/T",0,AVERAGE(J16:J20))+IF($D21="Y/T",0,AVERAGE(J21:J25))+IF($D26="Y/T",0,AVERAGE(J26:J30))+IF($D31="Y/T",0,AVERAGE(J31:J35))+IF($D36="Y/T",0,AVERAGE(J36:J40))+IF($D41="Y/T",0,AVERAGE(J41:J45))+IF($D46="Y/T",0,AVERAGE(J46:J50))+IF($D51="Y/T",0,AVERAGE(J51:J55))+IF($D56="Y/T",0,AVERAGE(J56:J60))+IF($D61="Y/T",0,AVERAGE(J61:J65))+IF($D66="Y/T",0,AVERAGE(J66:J70))+IF($D71="Y/T",0,AVERAGE(J71:J75))+IF($D76="Y/T",0,AVERAGE(J76:J80))+IF($D81="Y/T",0,AVERAGE(J81:J85))+IF($D86="Y/T",0,AVERAGE(J86:J90))+IF($D91="Y/T",0,AVERAGE(J91:J95))+IF($D96="Y/T",0,AVERAGE(J96:J100))+IF($D101="Y/T",0,AVERAGE(J101:J105)))/(COUNTIF($D6:$D105,"Y")+COUNTIF($D6:$D105,"T"))</f>
        <v>#DIV/0!</v>
      </c>
      <c r="K106" s="582"/>
      <c r="L106" s="602" t="e">
        <f>(IF($D6="Y/T",0,AVERAGE(L6:L10))+IF($D11="Y/T",0,AVERAGE(L11:L15))+IF($D16="Y/T",0,AVERAGE(L16:L20))+IF($D21="Y/T",0,AVERAGE(L21:L25))+IF($D26="Y/T",0,AVERAGE(L26:L30))+IF($D31="Y/T",0,AVERAGE(L31:L35))+IF($D36="Y/T",0,AVERAGE(L36:L40))+IF($D41="Y/T",0,AVERAGE(L41:L45))+IF($D46="Y/T",0,AVERAGE(L46:L50))+IF($D51="Y/T",0,AVERAGE(L51:L55))+IF($D56="Y/T",0,AVERAGE(L56:L60))+IF($D61="Y/T",0,AVERAGE(L61:L65))+IF($D66="Y/T",0,AVERAGE(L66:L70))+IF($D71="Y/T",0,AVERAGE(L71:L75))+IF($D76="Y/T",0,AVERAGE(L76:L80))+IF($D81="Y/T",0,AVERAGE(L81:L85))+IF($D86="Y/T",0,AVERAGE(L86:L90))+IF($D91="Y/T",0,AVERAGE(L91:L95))+IF($D96="Y/T",0,AVERAGE(L96:L100))+IF($D101="Y/T",0,AVERAGE(L101:L105)))/(COUNTIF($D6:$D105,"Y")+COUNTIF($D6:$D105,"T"))</f>
        <v>#DIV/0!</v>
      </c>
      <c r="M106" s="582"/>
      <c r="N106" s="602" t="e">
        <f>AVERAGE(N6:N105)</f>
        <v>#DIV/0!</v>
      </c>
    </row>
    <row r="107" spans="2:18" s="527" customFormat="1" ht="15.75">
      <c r="B107" s="864" t="s">
        <v>508</v>
      </c>
      <c r="C107" s="865"/>
      <c r="D107" s="865"/>
      <c r="E107" s="865"/>
      <c r="F107" s="865"/>
      <c r="G107" s="865"/>
      <c r="H107" s="865"/>
      <c r="I107" s="865"/>
      <c r="J107" s="866"/>
      <c r="K107" s="604"/>
      <c r="L107" s="604"/>
      <c r="M107" s="604"/>
      <c r="N107" s="604"/>
      <c r="O107" s="517"/>
      <c r="P107" s="517"/>
      <c r="Q107" s="517"/>
      <c r="R107" s="517"/>
    </row>
    <row r="108" spans="2:18" s="527" customFormat="1" ht="15.75">
      <c r="B108" s="836">
        <v>1</v>
      </c>
      <c r="C108" s="839"/>
      <c r="D108" s="857" t="s">
        <v>26</v>
      </c>
      <c r="E108" s="854" t="str">
        <f>IF(D108="Y",1,IF(D108="T",0,IF(D108="Y/T","Belum diisi","Error")))</f>
        <v>Belum diisi</v>
      </c>
      <c r="F108" s="528">
        <v>1</v>
      </c>
      <c r="G108" s="529"/>
      <c r="H108" s="589" t="str">
        <f t="shared" ref="H108:H171" si="2">IF(OR(J108="Isi Dulu",L108="Isi Dulu",J108="Isi Sasaran",L108="Isi Sasaran"),"Belum Diisi",IF(SUM(J108,L108)=2,1,IF(SUM(J108,L108)=1,0,IF(SUM(J108,L108)=0,0,"Error"))))</f>
        <v>Belum Diisi</v>
      </c>
      <c r="I108" s="590" t="s">
        <v>26</v>
      </c>
      <c r="J108" s="591" t="str">
        <f>IF($D$108="Y/T","Isi Sasaran",IF($E$108=0,0,IF(I108="Y",1,IF(I108="T",0,"Isi Dulu"))))</f>
        <v>Isi Sasaran</v>
      </c>
      <c r="K108" s="590" t="s">
        <v>26</v>
      </c>
      <c r="L108" s="591" t="str">
        <f>IF($D$108="Y/T","Isi Sasaran",IF($E$108=0,0,IF(K108="Y",1,IF(K108="T",0,"Isi Dulu"))))</f>
        <v>Isi Sasaran</v>
      </c>
      <c r="M108" s="848" t="s">
        <v>26</v>
      </c>
      <c r="N108" s="851" t="str">
        <f>IF(M108="Y",1,IF(M108="T",0,IF(M108="Y/T","Belum diisi","Error")))</f>
        <v>Belum diisi</v>
      </c>
      <c r="O108" s="517"/>
      <c r="P108" s="517"/>
      <c r="Q108" s="517"/>
      <c r="R108" s="517"/>
    </row>
    <row r="109" spans="2:18" s="527" customFormat="1" ht="15.75">
      <c r="B109" s="837"/>
      <c r="C109" s="840"/>
      <c r="D109" s="858"/>
      <c r="E109" s="855"/>
      <c r="F109" s="549">
        <v>2</v>
      </c>
      <c r="G109" s="550"/>
      <c r="H109" s="589" t="str">
        <f t="shared" si="2"/>
        <v>Belum Diisi</v>
      </c>
      <c r="I109" s="592" t="s">
        <v>26</v>
      </c>
      <c r="J109" s="593" t="str">
        <f>IF($D$108="Y/T","Isi Sasaran",IF($E$108=0,0,IF(I109="Y",1,IF(I109="T",0,"Isi Dulu"))))</f>
        <v>Isi Sasaran</v>
      </c>
      <c r="K109" s="592" t="s">
        <v>26</v>
      </c>
      <c r="L109" s="593" t="str">
        <f>IF($D$108="Y/T","Isi Sasaran",IF($E$108=0,0,IF(K109="Y",1,IF(K109="T",0,"Isi Dulu"))))</f>
        <v>Isi Sasaran</v>
      </c>
      <c r="M109" s="849"/>
      <c r="N109" s="852"/>
      <c r="O109" s="517"/>
      <c r="P109" s="517"/>
      <c r="Q109" s="517"/>
      <c r="R109" s="517"/>
    </row>
    <row r="110" spans="2:18" s="527" customFormat="1" ht="15.75">
      <c r="B110" s="837"/>
      <c r="C110" s="840"/>
      <c r="D110" s="858"/>
      <c r="E110" s="855"/>
      <c r="F110" s="549">
        <v>3</v>
      </c>
      <c r="G110" s="550"/>
      <c r="H110" s="589" t="str">
        <f t="shared" si="2"/>
        <v>Belum Diisi</v>
      </c>
      <c r="I110" s="592" t="s">
        <v>26</v>
      </c>
      <c r="J110" s="593" t="str">
        <f>IF($D$108="Y/T","Isi Sasaran",IF($E$108=0,0,IF(I110="Y",1,IF(I110="T",0,"Isi Dulu"))))</f>
        <v>Isi Sasaran</v>
      </c>
      <c r="K110" s="592" t="s">
        <v>26</v>
      </c>
      <c r="L110" s="593" t="str">
        <f>IF($D$108="Y/T","Isi Sasaran",IF($E$108=0,0,IF(K110="Y",1,IF(K110="T",0,"Isi Dulu"))))</f>
        <v>Isi Sasaran</v>
      </c>
      <c r="M110" s="849"/>
      <c r="N110" s="852"/>
      <c r="O110" s="517"/>
      <c r="P110" s="517"/>
      <c r="Q110" s="517"/>
      <c r="R110" s="517"/>
    </row>
    <row r="111" spans="2:18" s="527" customFormat="1" ht="15.75">
      <c r="B111" s="837"/>
      <c r="C111" s="840"/>
      <c r="D111" s="858"/>
      <c r="E111" s="855"/>
      <c r="F111" s="549">
        <v>4</v>
      </c>
      <c r="G111" s="550"/>
      <c r="H111" s="589" t="str">
        <f t="shared" si="2"/>
        <v>Belum Diisi</v>
      </c>
      <c r="I111" s="592" t="s">
        <v>26</v>
      </c>
      <c r="J111" s="593" t="str">
        <f>IF($D$108="Y/T","Isi Sasaran",IF($E$108=0,0,IF(I111="Y",1,IF(I111="T",0,"Isi Dulu"))))</f>
        <v>Isi Sasaran</v>
      </c>
      <c r="K111" s="592" t="s">
        <v>26</v>
      </c>
      <c r="L111" s="593" t="str">
        <f>IF($D$108="Y/T","Isi Sasaran",IF($E$108=0,0,IF(K111="Y",1,IF(K111="T",0,"Isi Dulu"))))</f>
        <v>Isi Sasaran</v>
      </c>
      <c r="M111" s="849"/>
      <c r="N111" s="852"/>
      <c r="O111" s="517"/>
      <c r="P111" s="517"/>
      <c r="Q111" s="517"/>
      <c r="R111" s="517"/>
    </row>
    <row r="112" spans="2:18" s="527" customFormat="1" ht="15.75">
      <c r="B112" s="838"/>
      <c r="C112" s="841"/>
      <c r="D112" s="859"/>
      <c r="E112" s="856"/>
      <c r="F112" s="569">
        <v>5</v>
      </c>
      <c r="G112" s="570"/>
      <c r="H112" s="594" t="str">
        <f t="shared" si="2"/>
        <v>Belum Diisi</v>
      </c>
      <c r="I112" s="595" t="s">
        <v>26</v>
      </c>
      <c r="J112" s="596" t="str">
        <f>IF($D$108="Y/T","Isi Sasaran",IF($E$108=0,0,IF(I112="Y",1,IF(I112="T",0,"Isi Dulu"))))</f>
        <v>Isi Sasaran</v>
      </c>
      <c r="K112" s="595" t="s">
        <v>26</v>
      </c>
      <c r="L112" s="596" t="str">
        <f>IF($D$108="Y/T","Isi Sasaran",IF($E$108=0,0,IF(K112="Y",1,IF(K112="T",0,"Isi Dulu"))))</f>
        <v>Isi Sasaran</v>
      </c>
      <c r="M112" s="850"/>
      <c r="N112" s="853"/>
      <c r="O112" s="517"/>
      <c r="P112" s="517"/>
      <c r="Q112" s="517"/>
      <c r="R112" s="517"/>
    </row>
    <row r="113" spans="2:18" s="527" customFormat="1" ht="15.75">
      <c r="B113" s="836">
        <v>2</v>
      </c>
      <c r="C113" s="839"/>
      <c r="D113" s="857" t="s">
        <v>26</v>
      </c>
      <c r="E113" s="854" t="str">
        <f>IF(D113="Y",1,IF(D113="T",0,IF(D113="Y/T","Belum diisi","Error")))</f>
        <v>Belum diisi</v>
      </c>
      <c r="F113" s="528">
        <v>1</v>
      </c>
      <c r="G113" s="529"/>
      <c r="H113" s="597" t="str">
        <f t="shared" si="2"/>
        <v>Belum Diisi</v>
      </c>
      <c r="I113" s="590" t="s">
        <v>26</v>
      </c>
      <c r="J113" s="591" t="str">
        <f>IF($D$113="Y/T","Isi Sasaran",IF($E$113=0,0,IF(I113="Y",1,IF(I113="T",0,"Isi Dulu"))))</f>
        <v>Isi Sasaran</v>
      </c>
      <c r="K113" s="590" t="s">
        <v>26</v>
      </c>
      <c r="L113" s="591" t="str">
        <f>IF($D$113="Y/T","Isi Sasaran",IF($E$113=0,0,IF(K113="Y",1,IF(K113="T",0,"Isi Dulu"))))</f>
        <v>Isi Sasaran</v>
      </c>
      <c r="M113" s="848" t="s">
        <v>26</v>
      </c>
      <c r="N113" s="851" t="str">
        <f>IF(M113="Y",1,IF(M113="T",0,IF(M113="Y/T","Belum diisi","Error")))</f>
        <v>Belum diisi</v>
      </c>
      <c r="O113" s="517"/>
      <c r="P113" s="517"/>
      <c r="Q113" s="517"/>
      <c r="R113" s="517"/>
    </row>
    <row r="114" spans="2:18" s="527" customFormat="1" ht="15.75">
      <c r="B114" s="837"/>
      <c r="C114" s="840"/>
      <c r="D114" s="858"/>
      <c r="E114" s="855"/>
      <c r="F114" s="549">
        <v>2</v>
      </c>
      <c r="G114" s="550"/>
      <c r="H114" s="598" t="str">
        <f t="shared" si="2"/>
        <v>Belum Diisi</v>
      </c>
      <c r="I114" s="592" t="s">
        <v>26</v>
      </c>
      <c r="J114" s="593" t="str">
        <f>IF($D$113="Y/T","Isi Sasaran",IF($E$113=0,0,IF(I114="Y",1,IF(I114="T",0,"Isi Dulu"))))</f>
        <v>Isi Sasaran</v>
      </c>
      <c r="K114" s="592" t="s">
        <v>26</v>
      </c>
      <c r="L114" s="593" t="str">
        <f>IF($D$113="Y/T","Isi Sasaran",IF($E$113=0,0,IF(K114="Y",1,IF(K114="T",0,"Isi Dulu"))))</f>
        <v>Isi Sasaran</v>
      </c>
      <c r="M114" s="849"/>
      <c r="N114" s="852"/>
      <c r="O114" s="517"/>
      <c r="P114" s="517"/>
      <c r="Q114" s="517"/>
      <c r="R114" s="517"/>
    </row>
    <row r="115" spans="2:18" s="527" customFormat="1" ht="15.75">
      <c r="B115" s="837"/>
      <c r="C115" s="840"/>
      <c r="D115" s="858"/>
      <c r="E115" s="855"/>
      <c r="F115" s="549">
        <v>3</v>
      </c>
      <c r="G115" s="550"/>
      <c r="H115" s="598" t="str">
        <f t="shared" si="2"/>
        <v>Belum Diisi</v>
      </c>
      <c r="I115" s="592" t="s">
        <v>26</v>
      </c>
      <c r="J115" s="593" t="str">
        <f>IF($D$113="Y/T","Isi Sasaran",IF($E$113=0,0,IF(I115="Y",1,IF(I115="T",0,"Isi Dulu"))))</f>
        <v>Isi Sasaran</v>
      </c>
      <c r="K115" s="592" t="s">
        <v>26</v>
      </c>
      <c r="L115" s="593" t="str">
        <f>IF($D$113="Y/T","Isi Sasaran",IF($E$113=0,0,IF(K115="Y",1,IF(K115="T",0,"Isi Dulu"))))</f>
        <v>Isi Sasaran</v>
      </c>
      <c r="M115" s="849"/>
      <c r="N115" s="852"/>
      <c r="O115" s="517"/>
      <c r="P115" s="517"/>
      <c r="Q115" s="517"/>
      <c r="R115" s="517"/>
    </row>
    <row r="116" spans="2:18" s="527" customFormat="1" ht="15.75">
      <c r="B116" s="837"/>
      <c r="C116" s="840"/>
      <c r="D116" s="858"/>
      <c r="E116" s="855"/>
      <c r="F116" s="549">
        <v>4</v>
      </c>
      <c r="G116" s="550"/>
      <c r="H116" s="598" t="str">
        <f t="shared" si="2"/>
        <v>Belum Diisi</v>
      </c>
      <c r="I116" s="592" t="s">
        <v>26</v>
      </c>
      <c r="J116" s="593" t="str">
        <f>IF($D$113="Y/T","Isi Sasaran",IF($E$113=0,0,IF(I116="Y",1,IF(I116="T",0,"Isi Dulu"))))</f>
        <v>Isi Sasaran</v>
      </c>
      <c r="K116" s="592" t="s">
        <v>26</v>
      </c>
      <c r="L116" s="593" t="str">
        <f>IF($D$113="Y/T","Isi Sasaran",IF($E$113=0,0,IF(K116="Y",1,IF(K116="T",0,"Isi Dulu"))))</f>
        <v>Isi Sasaran</v>
      </c>
      <c r="M116" s="849"/>
      <c r="N116" s="852"/>
      <c r="O116" s="517"/>
      <c r="P116" s="517"/>
      <c r="Q116" s="517"/>
      <c r="R116" s="517"/>
    </row>
    <row r="117" spans="2:18" s="527" customFormat="1" ht="15.75">
      <c r="B117" s="838"/>
      <c r="C117" s="841"/>
      <c r="D117" s="859"/>
      <c r="E117" s="856"/>
      <c r="F117" s="569">
        <v>5</v>
      </c>
      <c r="G117" s="570"/>
      <c r="H117" s="599" t="str">
        <f t="shared" si="2"/>
        <v>Belum Diisi</v>
      </c>
      <c r="I117" s="595" t="s">
        <v>26</v>
      </c>
      <c r="J117" s="596" t="str">
        <f>IF($D$113="Y/T","Isi Sasaran",IF($E$113=0,0,IF(I117="Y",1,IF(I117="T",0,"Isi Dulu"))))</f>
        <v>Isi Sasaran</v>
      </c>
      <c r="K117" s="595" t="s">
        <v>26</v>
      </c>
      <c r="L117" s="596" t="str">
        <f>IF($D$113="Y/T","Isi Sasaran",IF($E$113=0,0,IF(K117="Y",1,IF(K117="T",0,"Isi Dulu"))))</f>
        <v>Isi Sasaran</v>
      </c>
      <c r="M117" s="850"/>
      <c r="N117" s="853"/>
      <c r="O117" s="517"/>
      <c r="P117" s="517"/>
      <c r="Q117" s="517"/>
      <c r="R117" s="517"/>
    </row>
    <row r="118" spans="2:18" s="527" customFormat="1" ht="15.75">
      <c r="B118" s="836">
        <v>3</v>
      </c>
      <c r="C118" s="839"/>
      <c r="D118" s="857" t="s">
        <v>26</v>
      </c>
      <c r="E118" s="854" t="str">
        <f>IF(D118="Y",1,IF(D118="T",0,IF(D118="Y/T","Belum diisi","Error")))</f>
        <v>Belum diisi</v>
      </c>
      <c r="F118" s="528">
        <v>1</v>
      </c>
      <c r="G118" s="529"/>
      <c r="H118" s="600" t="str">
        <f t="shared" si="2"/>
        <v>Belum Diisi</v>
      </c>
      <c r="I118" s="590" t="s">
        <v>26</v>
      </c>
      <c r="J118" s="591" t="str">
        <f>IF($D$118="Y/T","Isi Sasaran",IF($E$118=0,0,IF(I118="Y",1,IF(I118="T",0,"Isi Dulu"))))</f>
        <v>Isi Sasaran</v>
      </c>
      <c r="K118" s="590" t="s">
        <v>26</v>
      </c>
      <c r="L118" s="591" t="str">
        <f>IF($D$118="Y/T","Isi Sasaran",IF($E$118=0,0,IF(K118="Y",1,IF(K118="T",0,"Isi Dulu"))))</f>
        <v>Isi Sasaran</v>
      </c>
      <c r="M118" s="848" t="s">
        <v>26</v>
      </c>
      <c r="N118" s="851" t="str">
        <f>IF(M118="Y",1,IF(M118="T",0,IF(M118="Y/T","Belum diisi","Error")))</f>
        <v>Belum diisi</v>
      </c>
      <c r="O118" s="517"/>
      <c r="P118" s="517"/>
      <c r="Q118" s="517"/>
      <c r="R118" s="517"/>
    </row>
    <row r="119" spans="2:18" s="527" customFormat="1" ht="15.75">
      <c r="B119" s="837"/>
      <c r="C119" s="840"/>
      <c r="D119" s="858"/>
      <c r="E119" s="855"/>
      <c r="F119" s="549">
        <v>2</v>
      </c>
      <c r="G119" s="550"/>
      <c r="H119" s="598" t="str">
        <f t="shared" si="2"/>
        <v>Belum Diisi</v>
      </c>
      <c r="I119" s="592" t="s">
        <v>26</v>
      </c>
      <c r="J119" s="593" t="str">
        <f>IF($D$118="Y/T","Isi Sasaran",IF($E$118=0,0,IF(I119="Y",1,IF(I119="T",0,"Isi Dulu"))))</f>
        <v>Isi Sasaran</v>
      </c>
      <c r="K119" s="592" t="s">
        <v>26</v>
      </c>
      <c r="L119" s="593" t="str">
        <f>IF($D$118="Y/T","Isi Sasaran",IF($E$118=0,0,IF(K119="Y",1,IF(K119="T",0,"Isi Dulu"))))</f>
        <v>Isi Sasaran</v>
      </c>
      <c r="M119" s="849"/>
      <c r="N119" s="852"/>
      <c r="O119" s="517"/>
      <c r="P119" s="517"/>
      <c r="Q119" s="517"/>
      <c r="R119" s="517"/>
    </row>
    <row r="120" spans="2:18" s="527" customFormat="1" ht="15.75">
      <c r="B120" s="837"/>
      <c r="C120" s="840"/>
      <c r="D120" s="858"/>
      <c r="E120" s="855"/>
      <c r="F120" s="549">
        <v>3</v>
      </c>
      <c r="G120" s="550"/>
      <c r="H120" s="598" t="str">
        <f t="shared" si="2"/>
        <v>Belum Diisi</v>
      </c>
      <c r="I120" s="592" t="s">
        <v>26</v>
      </c>
      <c r="J120" s="593" t="str">
        <f>IF($D$118="Y/T","Isi Sasaran",IF($E$118=0,0,IF(I120="Y",1,IF(I120="T",0,"Isi Dulu"))))</f>
        <v>Isi Sasaran</v>
      </c>
      <c r="K120" s="592" t="s">
        <v>26</v>
      </c>
      <c r="L120" s="593" t="str">
        <f>IF($D$118="Y/T","Isi Sasaran",IF($E$118=0,0,IF(K120="Y",1,IF(K120="T",0,"Isi Dulu"))))</f>
        <v>Isi Sasaran</v>
      </c>
      <c r="M120" s="849"/>
      <c r="N120" s="852"/>
      <c r="O120" s="517"/>
      <c r="P120" s="517"/>
      <c r="Q120" s="517"/>
      <c r="R120" s="517"/>
    </row>
    <row r="121" spans="2:18" s="527" customFormat="1" ht="15.75">
      <c r="B121" s="837"/>
      <c r="C121" s="840"/>
      <c r="D121" s="858"/>
      <c r="E121" s="855"/>
      <c r="F121" s="549">
        <v>4</v>
      </c>
      <c r="G121" s="550"/>
      <c r="H121" s="598" t="str">
        <f t="shared" si="2"/>
        <v>Belum Diisi</v>
      </c>
      <c r="I121" s="592" t="s">
        <v>26</v>
      </c>
      <c r="J121" s="593" t="str">
        <f>IF($D$118="Y/T","Isi Sasaran",IF($E$118=0,0,IF(I121="Y",1,IF(I121="T",0,"Isi Dulu"))))</f>
        <v>Isi Sasaran</v>
      </c>
      <c r="K121" s="592" t="s">
        <v>26</v>
      </c>
      <c r="L121" s="593" t="str">
        <f>IF($D$118="Y/T","Isi Sasaran",IF($E$118=0,0,IF(K121="Y",1,IF(K121="T",0,"Isi Dulu"))))</f>
        <v>Isi Sasaran</v>
      </c>
      <c r="M121" s="849"/>
      <c r="N121" s="852"/>
      <c r="O121" s="517"/>
      <c r="P121" s="517"/>
      <c r="Q121" s="517"/>
      <c r="R121" s="517"/>
    </row>
    <row r="122" spans="2:18" s="527" customFormat="1" ht="15.75">
      <c r="B122" s="838"/>
      <c r="C122" s="841"/>
      <c r="D122" s="859"/>
      <c r="E122" s="856"/>
      <c r="F122" s="569">
        <v>5</v>
      </c>
      <c r="G122" s="570"/>
      <c r="H122" s="599" t="str">
        <f t="shared" si="2"/>
        <v>Belum Diisi</v>
      </c>
      <c r="I122" s="595" t="s">
        <v>26</v>
      </c>
      <c r="J122" s="596" t="str">
        <f>IF($D$118="Y/T","Isi Sasaran",IF($E$118=0,0,IF(I122="Y",1,IF(I122="T",0,"Isi Dulu"))))</f>
        <v>Isi Sasaran</v>
      </c>
      <c r="K122" s="595" t="s">
        <v>26</v>
      </c>
      <c r="L122" s="596" t="str">
        <f>IF($D$118="Y/T","Isi Sasaran",IF($E$118=0,0,IF(K122="Y",1,IF(K122="T",0,"Isi Dulu"))))</f>
        <v>Isi Sasaran</v>
      </c>
      <c r="M122" s="850"/>
      <c r="N122" s="853"/>
      <c r="O122" s="517"/>
      <c r="P122" s="517"/>
      <c r="Q122" s="517"/>
      <c r="R122" s="517"/>
    </row>
    <row r="123" spans="2:18" s="527" customFormat="1" ht="15.75">
      <c r="B123" s="836">
        <v>4</v>
      </c>
      <c r="C123" s="839"/>
      <c r="D123" s="857" t="s">
        <v>26</v>
      </c>
      <c r="E123" s="854" t="str">
        <f>IF(D123="Y",1,IF(D123="T",0,IF(D123="Y/T","Belum diisi","Error")))</f>
        <v>Belum diisi</v>
      </c>
      <c r="F123" s="528">
        <v>1</v>
      </c>
      <c r="G123" s="529"/>
      <c r="H123" s="600" t="str">
        <f t="shared" si="2"/>
        <v>Belum Diisi</v>
      </c>
      <c r="I123" s="590" t="s">
        <v>26</v>
      </c>
      <c r="J123" s="591" t="str">
        <f>IF($D$123="Y/T","Isi Sasaran",IF($E$123=0,0,IF(I123="Y",1,IF(I123="T",0,"Isi Dulu"))))</f>
        <v>Isi Sasaran</v>
      </c>
      <c r="K123" s="590" t="s">
        <v>26</v>
      </c>
      <c r="L123" s="591" t="str">
        <f>IF($D$123="Y/T","Isi Sasaran",IF($E$123=0,0,IF(K123="Y",1,IF(K123="T",0,"Isi Dulu"))))</f>
        <v>Isi Sasaran</v>
      </c>
      <c r="M123" s="848" t="s">
        <v>26</v>
      </c>
      <c r="N123" s="851" t="str">
        <f>IF(M123="Y",1,IF(M123="T",0,IF(M123="Y/T","Belum diisi","Error")))</f>
        <v>Belum diisi</v>
      </c>
      <c r="O123" s="517"/>
      <c r="P123" s="517"/>
      <c r="Q123" s="517"/>
      <c r="R123" s="517"/>
    </row>
    <row r="124" spans="2:18" s="527" customFormat="1" ht="15.75">
      <c r="B124" s="837"/>
      <c r="C124" s="840"/>
      <c r="D124" s="858"/>
      <c r="E124" s="855"/>
      <c r="F124" s="549">
        <v>2</v>
      </c>
      <c r="G124" s="550"/>
      <c r="H124" s="598" t="str">
        <f t="shared" si="2"/>
        <v>Belum Diisi</v>
      </c>
      <c r="I124" s="592" t="s">
        <v>26</v>
      </c>
      <c r="J124" s="593" t="str">
        <f>IF($D$123="Y/T","Isi Sasaran",IF($E$123=0,0,IF(I124="Y",1,IF(I124="T",0,"Isi Dulu"))))</f>
        <v>Isi Sasaran</v>
      </c>
      <c r="K124" s="592" t="s">
        <v>26</v>
      </c>
      <c r="L124" s="593" t="str">
        <f>IF($D$123="Y/T","Isi Sasaran",IF($E$123=0,0,IF(K124="Y",1,IF(K124="T",0,"Isi Dulu"))))</f>
        <v>Isi Sasaran</v>
      </c>
      <c r="M124" s="849"/>
      <c r="N124" s="852"/>
      <c r="O124" s="517"/>
      <c r="P124" s="517"/>
      <c r="Q124" s="517"/>
      <c r="R124" s="517"/>
    </row>
    <row r="125" spans="2:18" s="527" customFormat="1" ht="15.75">
      <c r="B125" s="837"/>
      <c r="C125" s="840"/>
      <c r="D125" s="858"/>
      <c r="E125" s="855"/>
      <c r="F125" s="549">
        <v>3</v>
      </c>
      <c r="G125" s="550"/>
      <c r="H125" s="598" t="str">
        <f t="shared" si="2"/>
        <v>Belum Diisi</v>
      </c>
      <c r="I125" s="592" t="s">
        <v>26</v>
      </c>
      <c r="J125" s="593" t="str">
        <f>IF($D$123="Y/T","Isi Sasaran",IF($E$123=0,0,IF(I125="Y",1,IF(I125="T",0,"Isi Dulu"))))</f>
        <v>Isi Sasaran</v>
      </c>
      <c r="K125" s="592" t="s">
        <v>26</v>
      </c>
      <c r="L125" s="593" t="str">
        <f>IF($D$123="Y/T","Isi Sasaran",IF($E$123=0,0,IF(K125="Y",1,IF(K125="T",0,"Isi Dulu"))))</f>
        <v>Isi Sasaran</v>
      </c>
      <c r="M125" s="849"/>
      <c r="N125" s="852"/>
      <c r="O125" s="517"/>
      <c r="P125" s="517"/>
      <c r="Q125" s="517"/>
      <c r="R125" s="517"/>
    </row>
    <row r="126" spans="2:18" s="527" customFormat="1" ht="15.75">
      <c r="B126" s="837"/>
      <c r="C126" s="840"/>
      <c r="D126" s="858"/>
      <c r="E126" s="855"/>
      <c r="F126" s="549">
        <v>4</v>
      </c>
      <c r="G126" s="550"/>
      <c r="H126" s="598" t="str">
        <f t="shared" si="2"/>
        <v>Belum Diisi</v>
      </c>
      <c r="I126" s="592" t="s">
        <v>26</v>
      </c>
      <c r="J126" s="593" t="str">
        <f>IF($D$123="Y/T","Isi Sasaran",IF($E$123=0,0,IF(I126="Y",1,IF(I126="T",0,"Isi Dulu"))))</f>
        <v>Isi Sasaran</v>
      </c>
      <c r="K126" s="592" t="s">
        <v>26</v>
      </c>
      <c r="L126" s="593" t="str">
        <f>IF($D$123="Y/T","Isi Sasaran",IF($E$123=0,0,IF(K126="Y",1,IF(K126="T",0,"Isi Dulu"))))</f>
        <v>Isi Sasaran</v>
      </c>
      <c r="M126" s="849"/>
      <c r="N126" s="852"/>
      <c r="O126" s="517"/>
      <c r="P126" s="517"/>
      <c r="Q126" s="517"/>
      <c r="R126" s="517"/>
    </row>
    <row r="127" spans="2:18" s="527" customFormat="1" ht="15.75">
      <c r="B127" s="838"/>
      <c r="C127" s="841"/>
      <c r="D127" s="859"/>
      <c r="E127" s="856"/>
      <c r="F127" s="569">
        <v>5</v>
      </c>
      <c r="G127" s="570"/>
      <c r="H127" s="599" t="str">
        <f t="shared" si="2"/>
        <v>Belum Diisi</v>
      </c>
      <c r="I127" s="595" t="s">
        <v>26</v>
      </c>
      <c r="J127" s="596" t="str">
        <f>IF($D$123="Y/T","Isi Sasaran",IF($E$123=0,0,IF(I127="Y",1,IF(I127="T",0,"Isi Dulu"))))</f>
        <v>Isi Sasaran</v>
      </c>
      <c r="K127" s="595" t="s">
        <v>26</v>
      </c>
      <c r="L127" s="596" t="str">
        <f>IF($D$123="Y/T","Isi Sasaran",IF($E$123=0,0,IF(K127="Y",1,IF(K127="T",0,"Isi Dulu"))))</f>
        <v>Isi Sasaran</v>
      </c>
      <c r="M127" s="850"/>
      <c r="N127" s="853"/>
      <c r="O127" s="517"/>
      <c r="P127" s="517"/>
      <c r="Q127" s="517"/>
      <c r="R127" s="517"/>
    </row>
    <row r="128" spans="2:18" s="527" customFormat="1" ht="15.75">
      <c r="B128" s="836">
        <v>5</v>
      </c>
      <c r="C128" s="839"/>
      <c r="D128" s="857" t="s">
        <v>26</v>
      </c>
      <c r="E128" s="854" t="str">
        <f>IF(D128="Y",1,IF(D128="T",0,IF(D128="Y/T","Belum diisi","Error")))</f>
        <v>Belum diisi</v>
      </c>
      <c r="F128" s="528">
        <v>1</v>
      </c>
      <c r="G128" s="529"/>
      <c r="H128" s="600" t="str">
        <f t="shared" si="2"/>
        <v>Belum Diisi</v>
      </c>
      <c r="I128" s="590" t="s">
        <v>26</v>
      </c>
      <c r="J128" s="591" t="str">
        <f>IF($D$128="Y/T","Isi Sasaran",IF($E$128=0,0,IF(I128="Y",1,IF(I128="T",0,"Isi Dulu"))))</f>
        <v>Isi Sasaran</v>
      </c>
      <c r="K128" s="590" t="s">
        <v>26</v>
      </c>
      <c r="L128" s="591" t="str">
        <f>IF($D$128="Y/T","Isi Sasaran",IF($E$128=0,0,IF(K128="Y",1,IF(K128="T",0,"Isi Dulu"))))</f>
        <v>Isi Sasaran</v>
      </c>
      <c r="M128" s="848" t="s">
        <v>26</v>
      </c>
      <c r="N128" s="851" t="str">
        <f>IF(M128="Y",1,IF(M128="T",0,IF(M128="Y/T","Belum diisi","Error")))</f>
        <v>Belum diisi</v>
      </c>
      <c r="O128" s="517"/>
      <c r="P128" s="517"/>
      <c r="Q128" s="517"/>
      <c r="R128" s="517"/>
    </row>
    <row r="129" spans="2:18" s="527" customFormat="1" ht="15.75">
      <c r="B129" s="837"/>
      <c r="C129" s="840"/>
      <c r="D129" s="858"/>
      <c r="E129" s="855"/>
      <c r="F129" s="549">
        <v>2</v>
      </c>
      <c r="G129" s="550"/>
      <c r="H129" s="598" t="str">
        <f t="shared" si="2"/>
        <v>Belum Diisi</v>
      </c>
      <c r="I129" s="592" t="s">
        <v>26</v>
      </c>
      <c r="J129" s="593" t="str">
        <f>IF($D$128="Y/T","Isi Sasaran",IF($E$128=0,0,IF(I129="Y",1,IF(I129="T",0,"Isi Dulu"))))</f>
        <v>Isi Sasaran</v>
      </c>
      <c r="K129" s="592" t="s">
        <v>26</v>
      </c>
      <c r="L129" s="593" t="str">
        <f>IF($D$128="Y/T","Isi Sasaran",IF($E$128=0,0,IF(K129="Y",1,IF(K129="T",0,"Isi Dulu"))))</f>
        <v>Isi Sasaran</v>
      </c>
      <c r="M129" s="849"/>
      <c r="N129" s="852"/>
      <c r="O129" s="517"/>
      <c r="P129" s="517"/>
      <c r="Q129" s="517"/>
      <c r="R129" s="517"/>
    </row>
    <row r="130" spans="2:18" s="527" customFormat="1" ht="15.75">
      <c r="B130" s="837"/>
      <c r="C130" s="840"/>
      <c r="D130" s="858"/>
      <c r="E130" s="855"/>
      <c r="F130" s="549">
        <v>3</v>
      </c>
      <c r="G130" s="550"/>
      <c r="H130" s="598" t="str">
        <f t="shared" si="2"/>
        <v>Belum Diisi</v>
      </c>
      <c r="I130" s="592" t="s">
        <v>26</v>
      </c>
      <c r="J130" s="593" t="str">
        <f>IF($D$128="Y/T","Isi Sasaran",IF($E$128=0,0,IF(I130="Y",1,IF(I130="T",0,"Isi Dulu"))))</f>
        <v>Isi Sasaran</v>
      </c>
      <c r="K130" s="592" t="s">
        <v>26</v>
      </c>
      <c r="L130" s="593" t="str">
        <f>IF($D$128="Y/T","Isi Sasaran",IF($E$128=0,0,IF(K130="Y",1,IF(K130="T",0,"Isi Dulu"))))</f>
        <v>Isi Sasaran</v>
      </c>
      <c r="M130" s="849"/>
      <c r="N130" s="852"/>
      <c r="O130" s="517"/>
      <c r="P130" s="517"/>
      <c r="Q130" s="517"/>
      <c r="R130" s="517"/>
    </row>
    <row r="131" spans="2:18" s="527" customFormat="1" ht="15.75">
      <c r="B131" s="837"/>
      <c r="C131" s="840"/>
      <c r="D131" s="858"/>
      <c r="E131" s="855"/>
      <c r="F131" s="549">
        <v>4</v>
      </c>
      <c r="G131" s="550"/>
      <c r="H131" s="598" t="str">
        <f t="shared" si="2"/>
        <v>Belum Diisi</v>
      </c>
      <c r="I131" s="592" t="s">
        <v>26</v>
      </c>
      <c r="J131" s="593" t="str">
        <f>IF($D$128="Y/T","Isi Sasaran",IF($E$128=0,0,IF(I131="Y",1,IF(I131="T",0,"Isi Dulu"))))</f>
        <v>Isi Sasaran</v>
      </c>
      <c r="K131" s="592" t="s">
        <v>26</v>
      </c>
      <c r="L131" s="593" t="str">
        <f>IF($D$128="Y/T","Isi Sasaran",IF($E$128=0,0,IF(K131="Y",1,IF(K131="T",0,"Isi Dulu"))))</f>
        <v>Isi Sasaran</v>
      </c>
      <c r="M131" s="849"/>
      <c r="N131" s="852"/>
      <c r="O131" s="517"/>
      <c r="P131" s="517"/>
      <c r="Q131" s="517"/>
      <c r="R131" s="517"/>
    </row>
    <row r="132" spans="2:18" s="527" customFormat="1" ht="15.75">
      <c r="B132" s="838"/>
      <c r="C132" s="841"/>
      <c r="D132" s="859"/>
      <c r="E132" s="856"/>
      <c r="F132" s="569">
        <v>5</v>
      </c>
      <c r="G132" s="570"/>
      <c r="H132" s="599" t="str">
        <f t="shared" si="2"/>
        <v>Belum Diisi</v>
      </c>
      <c r="I132" s="595" t="s">
        <v>26</v>
      </c>
      <c r="J132" s="596" t="str">
        <f>IF($D$128="Y/T","Isi Sasaran",IF($E$128=0,0,IF(I132="Y",1,IF(I132="T",0,"Isi Dulu"))))</f>
        <v>Isi Sasaran</v>
      </c>
      <c r="K132" s="595" t="s">
        <v>26</v>
      </c>
      <c r="L132" s="596" t="str">
        <f>IF($D$128="Y/T","Isi Sasaran",IF($E$128=0,0,IF(K132="Y",1,IF(K132="T",0,"Isi Dulu"))))</f>
        <v>Isi Sasaran</v>
      </c>
      <c r="M132" s="850"/>
      <c r="N132" s="853"/>
      <c r="O132" s="517"/>
      <c r="P132" s="517"/>
      <c r="Q132" s="517"/>
      <c r="R132" s="517"/>
    </row>
    <row r="133" spans="2:18" s="527" customFormat="1" ht="15.75">
      <c r="B133" s="836">
        <v>6</v>
      </c>
      <c r="C133" s="839"/>
      <c r="D133" s="857" t="s">
        <v>26</v>
      </c>
      <c r="E133" s="854" t="str">
        <f>IF(D133="Y",1,IF(D133="T",0,IF(D133="Y/T","Belum diisi","Error")))</f>
        <v>Belum diisi</v>
      </c>
      <c r="F133" s="528">
        <v>1</v>
      </c>
      <c r="G133" s="529"/>
      <c r="H133" s="600" t="str">
        <f t="shared" si="2"/>
        <v>Belum Diisi</v>
      </c>
      <c r="I133" s="590" t="s">
        <v>26</v>
      </c>
      <c r="J133" s="591" t="str">
        <f>IF($D$133="Y/T","Isi Sasaran",IF($E$133=0,0,IF(I133="Y",1,IF(I133="T",0,"Isi Dulu"))))</f>
        <v>Isi Sasaran</v>
      </c>
      <c r="K133" s="590" t="s">
        <v>26</v>
      </c>
      <c r="L133" s="591" t="str">
        <f>IF($D$133="Y/T","Isi Sasaran",IF($E$133=0,0,IF(K133="Y",1,IF(K133="T",0,"Isi Dulu"))))</f>
        <v>Isi Sasaran</v>
      </c>
      <c r="M133" s="848" t="s">
        <v>26</v>
      </c>
      <c r="N133" s="851" t="str">
        <f>IF(M133="Y",1,IF(M133="T",0,IF(M133="Y/T","Belum diisi","Error")))</f>
        <v>Belum diisi</v>
      </c>
      <c r="O133" s="517"/>
      <c r="P133" s="517"/>
      <c r="Q133" s="517"/>
      <c r="R133" s="517"/>
    </row>
    <row r="134" spans="2:18" s="527" customFormat="1" ht="15.75">
      <c r="B134" s="837"/>
      <c r="C134" s="840"/>
      <c r="D134" s="858"/>
      <c r="E134" s="855"/>
      <c r="F134" s="549">
        <v>2</v>
      </c>
      <c r="G134" s="550"/>
      <c r="H134" s="598" t="str">
        <f t="shared" si="2"/>
        <v>Belum Diisi</v>
      </c>
      <c r="I134" s="592" t="s">
        <v>26</v>
      </c>
      <c r="J134" s="593" t="str">
        <f>IF($D$133="Y/T","Isi Sasaran",IF($E$133=0,0,IF(I134="Y",1,IF(I134="T",0,"Isi Dulu"))))</f>
        <v>Isi Sasaran</v>
      </c>
      <c r="K134" s="592" t="s">
        <v>26</v>
      </c>
      <c r="L134" s="593" t="str">
        <f>IF($D$133="Y/T","Isi Sasaran",IF($E$133=0,0,IF(K134="Y",1,IF(K134="T",0,"Isi Dulu"))))</f>
        <v>Isi Sasaran</v>
      </c>
      <c r="M134" s="849"/>
      <c r="N134" s="852"/>
      <c r="O134" s="517"/>
      <c r="P134" s="517"/>
      <c r="Q134" s="517"/>
      <c r="R134" s="517"/>
    </row>
    <row r="135" spans="2:18" s="527" customFormat="1" ht="15.75">
      <c r="B135" s="837"/>
      <c r="C135" s="840"/>
      <c r="D135" s="858"/>
      <c r="E135" s="855"/>
      <c r="F135" s="549">
        <v>3</v>
      </c>
      <c r="G135" s="550"/>
      <c r="H135" s="598" t="str">
        <f t="shared" si="2"/>
        <v>Belum Diisi</v>
      </c>
      <c r="I135" s="592" t="s">
        <v>26</v>
      </c>
      <c r="J135" s="593" t="str">
        <f>IF($D$133="Y/T","Isi Sasaran",IF($E$133=0,0,IF(I135="Y",1,IF(I135="T",0,"Isi Dulu"))))</f>
        <v>Isi Sasaran</v>
      </c>
      <c r="K135" s="592" t="s">
        <v>26</v>
      </c>
      <c r="L135" s="593" t="str">
        <f>IF($D$133="Y/T","Isi Sasaran",IF($E$133=0,0,IF(K135="Y",1,IF(K135="T",0,"Isi Dulu"))))</f>
        <v>Isi Sasaran</v>
      </c>
      <c r="M135" s="849"/>
      <c r="N135" s="852"/>
      <c r="O135" s="517"/>
      <c r="P135" s="517"/>
      <c r="Q135" s="517"/>
      <c r="R135" s="517"/>
    </row>
    <row r="136" spans="2:18" s="527" customFormat="1" ht="15.75">
      <c r="B136" s="837"/>
      <c r="C136" s="840"/>
      <c r="D136" s="858"/>
      <c r="E136" s="855"/>
      <c r="F136" s="549">
        <v>4</v>
      </c>
      <c r="G136" s="550"/>
      <c r="H136" s="598" t="str">
        <f t="shared" si="2"/>
        <v>Belum Diisi</v>
      </c>
      <c r="I136" s="592" t="s">
        <v>26</v>
      </c>
      <c r="J136" s="593" t="str">
        <f>IF($D$133="Y/T","Isi Sasaran",IF($E$133=0,0,IF(I136="Y",1,IF(I136="T",0,"Isi Dulu"))))</f>
        <v>Isi Sasaran</v>
      </c>
      <c r="K136" s="592" t="s">
        <v>26</v>
      </c>
      <c r="L136" s="593" t="str">
        <f>IF($D$133="Y/T","Isi Sasaran",IF($E$133=0,0,IF(K136="Y",1,IF(K136="T",0,"Isi Dulu"))))</f>
        <v>Isi Sasaran</v>
      </c>
      <c r="M136" s="849"/>
      <c r="N136" s="852"/>
      <c r="O136" s="517"/>
      <c r="P136" s="517"/>
      <c r="Q136" s="517"/>
      <c r="R136" s="517"/>
    </row>
    <row r="137" spans="2:18" s="527" customFormat="1" ht="15.75">
      <c r="B137" s="838"/>
      <c r="C137" s="841"/>
      <c r="D137" s="859"/>
      <c r="E137" s="856"/>
      <c r="F137" s="569">
        <v>5</v>
      </c>
      <c r="G137" s="570"/>
      <c r="H137" s="599" t="str">
        <f t="shared" si="2"/>
        <v>Belum Diisi</v>
      </c>
      <c r="I137" s="595" t="s">
        <v>26</v>
      </c>
      <c r="J137" s="596" t="str">
        <f>IF($D$133="Y/T","Isi Sasaran",IF($E$133=0,0,IF(I137="Y",1,IF(I137="T",0,"Isi Dulu"))))</f>
        <v>Isi Sasaran</v>
      </c>
      <c r="K137" s="595" t="s">
        <v>26</v>
      </c>
      <c r="L137" s="596" t="str">
        <f>IF($D$133="Y/T","Isi Sasaran",IF($E$133=0,0,IF(K137="Y",1,IF(K137="T",0,"Isi Dulu"))))</f>
        <v>Isi Sasaran</v>
      </c>
      <c r="M137" s="850"/>
      <c r="N137" s="853"/>
      <c r="O137" s="517"/>
      <c r="P137" s="517"/>
      <c r="Q137" s="517"/>
      <c r="R137" s="517"/>
    </row>
    <row r="138" spans="2:18" s="527" customFormat="1" ht="15.75">
      <c r="B138" s="836">
        <v>7</v>
      </c>
      <c r="C138" s="839"/>
      <c r="D138" s="857" t="s">
        <v>26</v>
      </c>
      <c r="E138" s="854" t="str">
        <f>IF(D138="Y",1,IF(D138="T",0,IF(D138="Y/T","Belum diisi","Error")))</f>
        <v>Belum diisi</v>
      </c>
      <c r="F138" s="528">
        <v>1</v>
      </c>
      <c r="G138" s="529"/>
      <c r="H138" s="600" t="str">
        <f t="shared" si="2"/>
        <v>Belum Diisi</v>
      </c>
      <c r="I138" s="590" t="s">
        <v>26</v>
      </c>
      <c r="J138" s="591" t="str">
        <f>IF($D$138="Y/T","Isi Sasaran",IF($E$138=0,0,IF(I138="Y",1,IF(I138="T",0,"Isi Dulu"))))</f>
        <v>Isi Sasaran</v>
      </c>
      <c r="K138" s="590" t="s">
        <v>26</v>
      </c>
      <c r="L138" s="591" t="str">
        <f>IF($D$138="Y/T","Isi Sasaran",IF($E$138=0,0,IF(K138="Y",1,IF(K138="T",0,"Isi Dulu"))))</f>
        <v>Isi Sasaran</v>
      </c>
      <c r="M138" s="848" t="s">
        <v>26</v>
      </c>
      <c r="N138" s="851" t="str">
        <f>IF(M138="Y",1,IF(M138="T",0,IF(M138="Y/T","Belum diisi","Error")))</f>
        <v>Belum diisi</v>
      </c>
      <c r="O138" s="517"/>
      <c r="P138" s="517"/>
      <c r="Q138" s="517"/>
      <c r="R138" s="517"/>
    </row>
    <row r="139" spans="2:18" s="527" customFormat="1" ht="15.75">
      <c r="B139" s="837"/>
      <c r="C139" s="840"/>
      <c r="D139" s="858"/>
      <c r="E139" s="855"/>
      <c r="F139" s="549">
        <v>2</v>
      </c>
      <c r="G139" s="550"/>
      <c r="H139" s="598" t="str">
        <f t="shared" si="2"/>
        <v>Belum Diisi</v>
      </c>
      <c r="I139" s="592" t="s">
        <v>26</v>
      </c>
      <c r="J139" s="593" t="str">
        <f>IF($D$138="Y/T","Isi Sasaran",IF($E$138=0,0,IF(I139="Y",1,IF(I139="T",0,"Isi Dulu"))))</f>
        <v>Isi Sasaran</v>
      </c>
      <c r="K139" s="592" t="s">
        <v>26</v>
      </c>
      <c r="L139" s="593" t="str">
        <f>IF($D$138="Y/T","Isi Sasaran",IF($E$138=0,0,IF(K139="Y",1,IF(K139="T",0,"Isi Dulu"))))</f>
        <v>Isi Sasaran</v>
      </c>
      <c r="M139" s="849"/>
      <c r="N139" s="852"/>
      <c r="O139" s="517"/>
      <c r="P139" s="517"/>
      <c r="Q139" s="517"/>
      <c r="R139" s="517"/>
    </row>
    <row r="140" spans="2:18" s="527" customFormat="1" ht="15.75">
      <c r="B140" s="837"/>
      <c r="C140" s="840"/>
      <c r="D140" s="858"/>
      <c r="E140" s="855"/>
      <c r="F140" s="549">
        <v>3</v>
      </c>
      <c r="G140" s="550"/>
      <c r="H140" s="598" t="str">
        <f t="shared" si="2"/>
        <v>Belum Diisi</v>
      </c>
      <c r="I140" s="592" t="s">
        <v>26</v>
      </c>
      <c r="J140" s="593" t="str">
        <f>IF($D$138="Y/T","Isi Sasaran",IF($E$138=0,0,IF(I140="Y",1,IF(I140="T",0,"Isi Dulu"))))</f>
        <v>Isi Sasaran</v>
      </c>
      <c r="K140" s="592" t="s">
        <v>26</v>
      </c>
      <c r="L140" s="593" t="str">
        <f>IF($D$138="Y/T","Isi Sasaran",IF($E$138=0,0,IF(K140="Y",1,IF(K140="T",0,"Isi Dulu"))))</f>
        <v>Isi Sasaran</v>
      </c>
      <c r="M140" s="849"/>
      <c r="N140" s="852"/>
      <c r="O140" s="517"/>
      <c r="P140" s="517"/>
      <c r="Q140" s="517"/>
      <c r="R140" s="517"/>
    </row>
    <row r="141" spans="2:18" s="527" customFormat="1" ht="15.75">
      <c r="B141" s="837"/>
      <c r="C141" s="840"/>
      <c r="D141" s="858"/>
      <c r="E141" s="855"/>
      <c r="F141" s="549">
        <v>4</v>
      </c>
      <c r="G141" s="550"/>
      <c r="H141" s="598" t="str">
        <f t="shared" si="2"/>
        <v>Belum Diisi</v>
      </c>
      <c r="I141" s="592" t="s">
        <v>26</v>
      </c>
      <c r="J141" s="593" t="str">
        <f>IF($D$138="Y/T","Isi Sasaran",IF($E$138=0,0,IF(I141="Y",1,IF(I141="T",0,"Isi Dulu"))))</f>
        <v>Isi Sasaran</v>
      </c>
      <c r="K141" s="592" t="s">
        <v>26</v>
      </c>
      <c r="L141" s="593" t="str">
        <f>IF($D$138="Y/T","Isi Sasaran",IF($E$138=0,0,IF(K141="Y",1,IF(K141="T",0,"Isi Dulu"))))</f>
        <v>Isi Sasaran</v>
      </c>
      <c r="M141" s="849"/>
      <c r="N141" s="852"/>
      <c r="O141" s="517"/>
      <c r="P141" s="517"/>
      <c r="Q141" s="517"/>
      <c r="R141" s="517"/>
    </row>
    <row r="142" spans="2:18" s="527" customFormat="1" ht="15.75">
      <c r="B142" s="838"/>
      <c r="C142" s="841"/>
      <c r="D142" s="859"/>
      <c r="E142" s="856"/>
      <c r="F142" s="569">
        <v>5</v>
      </c>
      <c r="G142" s="570"/>
      <c r="H142" s="599" t="str">
        <f t="shared" si="2"/>
        <v>Belum Diisi</v>
      </c>
      <c r="I142" s="595" t="s">
        <v>26</v>
      </c>
      <c r="J142" s="596" t="str">
        <f>IF($D$138="Y/T","Isi Sasaran",IF($E$138=0,0,IF(I142="Y",1,IF(I142="T",0,"Isi Dulu"))))</f>
        <v>Isi Sasaran</v>
      </c>
      <c r="K142" s="595" t="s">
        <v>26</v>
      </c>
      <c r="L142" s="596" t="str">
        <f>IF($D$138="Y/T","Isi Sasaran",IF($E$138=0,0,IF(K142="Y",1,IF(K142="T",0,"Isi Dulu"))))</f>
        <v>Isi Sasaran</v>
      </c>
      <c r="M142" s="850"/>
      <c r="N142" s="853"/>
      <c r="O142" s="517"/>
      <c r="P142" s="517"/>
      <c r="Q142" s="517"/>
      <c r="R142" s="517"/>
    </row>
    <row r="143" spans="2:18" s="527" customFormat="1" ht="15.75">
      <c r="B143" s="836">
        <v>8</v>
      </c>
      <c r="C143" s="839"/>
      <c r="D143" s="857" t="s">
        <v>26</v>
      </c>
      <c r="E143" s="854" t="str">
        <f>IF(D143="Y",1,IF(D143="T",0,IF(D143="Y/T","Belum diisi","Error")))</f>
        <v>Belum diisi</v>
      </c>
      <c r="F143" s="528">
        <v>1</v>
      </c>
      <c r="G143" s="529"/>
      <c r="H143" s="600" t="str">
        <f t="shared" si="2"/>
        <v>Belum Diisi</v>
      </c>
      <c r="I143" s="590" t="s">
        <v>26</v>
      </c>
      <c r="J143" s="591" t="str">
        <f>IF($D$143="Y/T","Isi Sasaran",IF($E$143=0,0,IF(I143="Y",1,IF(I143="T",0,"Isi Dulu"))))</f>
        <v>Isi Sasaran</v>
      </c>
      <c r="K143" s="590" t="s">
        <v>26</v>
      </c>
      <c r="L143" s="591" t="str">
        <f>IF($D$143="Y/T","Isi Sasaran",IF($E$143=0,0,IF(K143="Y",1,IF(K143="T",0,"Isi Dulu"))))</f>
        <v>Isi Sasaran</v>
      </c>
      <c r="M143" s="848" t="s">
        <v>26</v>
      </c>
      <c r="N143" s="851" t="str">
        <f>IF(M143="Y",1,IF(M143="T",0,IF(M143="Y/T","Belum diisi","Error")))</f>
        <v>Belum diisi</v>
      </c>
      <c r="O143" s="517"/>
      <c r="P143" s="517"/>
      <c r="Q143" s="517"/>
      <c r="R143" s="517"/>
    </row>
    <row r="144" spans="2:18" s="527" customFormat="1" ht="15.75">
      <c r="B144" s="837"/>
      <c r="C144" s="840"/>
      <c r="D144" s="858"/>
      <c r="E144" s="855"/>
      <c r="F144" s="549">
        <v>2</v>
      </c>
      <c r="G144" s="550"/>
      <c r="H144" s="598" t="str">
        <f t="shared" si="2"/>
        <v>Belum Diisi</v>
      </c>
      <c r="I144" s="592" t="s">
        <v>26</v>
      </c>
      <c r="J144" s="593" t="str">
        <f>IF($D$143="Y/T","Isi Sasaran",IF($E$143=0,0,IF(I144="Y",1,IF(I144="T",0,"Isi Dulu"))))</f>
        <v>Isi Sasaran</v>
      </c>
      <c r="K144" s="592" t="s">
        <v>26</v>
      </c>
      <c r="L144" s="593" t="str">
        <f>IF($D$143="Y/T","Isi Sasaran",IF($E$143=0,0,IF(K144="Y",1,IF(K144="T",0,"Isi Dulu"))))</f>
        <v>Isi Sasaran</v>
      </c>
      <c r="M144" s="849"/>
      <c r="N144" s="852"/>
      <c r="O144" s="517"/>
      <c r="P144" s="517"/>
      <c r="Q144" s="517"/>
      <c r="R144" s="517"/>
    </row>
    <row r="145" spans="2:18" s="527" customFormat="1" ht="15.75">
      <c r="B145" s="837"/>
      <c r="C145" s="840"/>
      <c r="D145" s="858"/>
      <c r="E145" s="855"/>
      <c r="F145" s="549">
        <v>3</v>
      </c>
      <c r="G145" s="550"/>
      <c r="H145" s="598" t="str">
        <f t="shared" si="2"/>
        <v>Belum Diisi</v>
      </c>
      <c r="I145" s="592" t="s">
        <v>26</v>
      </c>
      <c r="J145" s="593" t="str">
        <f>IF($D$143="Y/T","Isi Sasaran",IF($E$143=0,0,IF(I145="Y",1,IF(I145="T",0,"Isi Dulu"))))</f>
        <v>Isi Sasaran</v>
      </c>
      <c r="K145" s="592" t="s">
        <v>26</v>
      </c>
      <c r="L145" s="593" t="str">
        <f>IF($D$143="Y/T","Isi Sasaran",IF($E$143=0,0,IF(K145="Y",1,IF(K145="T",0,"Isi Dulu"))))</f>
        <v>Isi Sasaran</v>
      </c>
      <c r="M145" s="849"/>
      <c r="N145" s="852"/>
      <c r="O145" s="517"/>
      <c r="P145" s="517"/>
      <c r="Q145" s="517"/>
      <c r="R145" s="517"/>
    </row>
    <row r="146" spans="2:18" s="527" customFormat="1" ht="15.75">
      <c r="B146" s="837"/>
      <c r="C146" s="840"/>
      <c r="D146" s="858"/>
      <c r="E146" s="855"/>
      <c r="F146" s="549">
        <v>4</v>
      </c>
      <c r="G146" s="550"/>
      <c r="H146" s="598" t="str">
        <f t="shared" si="2"/>
        <v>Belum Diisi</v>
      </c>
      <c r="I146" s="592" t="s">
        <v>26</v>
      </c>
      <c r="J146" s="593" t="str">
        <f>IF($D$143="Y/T","Isi Sasaran",IF($E$143=0,0,IF(I146="Y",1,IF(I146="T",0,"Isi Dulu"))))</f>
        <v>Isi Sasaran</v>
      </c>
      <c r="K146" s="592" t="s">
        <v>26</v>
      </c>
      <c r="L146" s="593" t="str">
        <f>IF($D$143="Y/T","Isi Sasaran",IF($E$143=0,0,IF(K146="Y",1,IF(K146="T",0,"Isi Dulu"))))</f>
        <v>Isi Sasaran</v>
      </c>
      <c r="M146" s="849"/>
      <c r="N146" s="852"/>
      <c r="O146" s="517"/>
      <c r="P146" s="517"/>
      <c r="Q146" s="517"/>
      <c r="R146" s="517"/>
    </row>
    <row r="147" spans="2:18" s="527" customFormat="1" ht="15.75">
      <c r="B147" s="838"/>
      <c r="C147" s="841"/>
      <c r="D147" s="859"/>
      <c r="E147" s="856"/>
      <c r="F147" s="569">
        <v>5</v>
      </c>
      <c r="G147" s="570"/>
      <c r="H147" s="599" t="str">
        <f t="shared" si="2"/>
        <v>Belum Diisi</v>
      </c>
      <c r="I147" s="595" t="s">
        <v>26</v>
      </c>
      <c r="J147" s="596" t="str">
        <f>IF($D$143="Y/T","Isi Sasaran",IF($E$143=0,0,IF(I147="Y",1,IF(I147="T",0,"Isi Dulu"))))</f>
        <v>Isi Sasaran</v>
      </c>
      <c r="K147" s="595" t="s">
        <v>26</v>
      </c>
      <c r="L147" s="596" t="str">
        <f>IF($D$143="Y/T","Isi Sasaran",IF($E$143=0,0,IF(K147="Y",1,IF(K147="T",0,"Isi Dulu"))))</f>
        <v>Isi Sasaran</v>
      </c>
      <c r="M147" s="850"/>
      <c r="N147" s="853"/>
      <c r="O147" s="517"/>
      <c r="P147" s="517"/>
      <c r="Q147" s="517"/>
      <c r="R147" s="517"/>
    </row>
    <row r="148" spans="2:18" s="527" customFormat="1" ht="15.75">
      <c r="B148" s="836">
        <v>9</v>
      </c>
      <c r="C148" s="839"/>
      <c r="D148" s="857" t="s">
        <v>26</v>
      </c>
      <c r="E148" s="854" t="str">
        <f>IF(D148="Y",1,IF(D148="T",0,IF(D148="Y/T","Belum diisi","Error")))</f>
        <v>Belum diisi</v>
      </c>
      <c r="F148" s="528">
        <v>1</v>
      </c>
      <c r="G148" s="529"/>
      <c r="H148" s="600" t="str">
        <f t="shared" si="2"/>
        <v>Belum Diisi</v>
      </c>
      <c r="I148" s="590" t="s">
        <v>26</v>
      </c>
      <c r="J148" s="591" t="str">
        <f>IF($D$148="Y/T","Isi Sasaran",IF($E$148=0,0,IF(I148="Y",1,IF(I148="T",0,"Isi Dulu"))))</f>
        <v>Isi Sasaran</v>
      </c>
      <c r="K148" s="590" t="s">
        <v>26</v>
      </c>
      <c r="L148" s="591" t="str">
        <f>IF($D$148="Y/T","Isi Sasaran",IF($E$148=0,0,IF(K148="Y",1,IF(K148="T",0,"Isi Dulu"))))</f>
        <v>Isi Sasaran</v>
      </c>
      <c r="M148" s="848" t="s">
        <v>26</v>
      </c>
      <c r="N148" s="851" t="str">
        <f>IF(M148="Y",1,IF(M148="T",0,IF(M148="Y/T","Belum diisi","Error")))</f>
        <v>Belum diisi</v>
      </c>
      <c r="O148" s="517"/>
      <c r="P148" s="517"/>
      <c r="Q148" s="517"/>
      <c r="R148" s="517"/>
    </row>
    <row r="149" spans="2:18" s="527" customFormat="1" ht="15.75">
      <c r="B149" s="837"/>
      <c r="C149" s="840"/>
      <c r="D149" s="858"/>
      <c r="E149" s="855"/>
      <c r="F149" s="549">
        <v>2</v>
      </c>
      <c r="G149" s="550"/>
      <c r="H149" s="598" t="str">
        <f t="shared" si="2"/>
        <v>Belum Diisi</v>
      </c>
      <c r="I149" s="592" t="s">
        <v>26</v>
      </c>
      <c r="J149" s="593" t="str">
        <f>IF($D$148="Y/T","Isi Sasaran",IF($E$148=0,0,IF(I149="Y",1,IF(I149="T",0,"Isi Dulu"))))</f>
        <v>Isi Sasaran</v>
      </c>
      <c r="K149" s="592" t="s">
        <v>26</v>
      </c>
      <c r="L149" s="593" t="str">
        <f>IF($D$148="Y/T","Isi Sasaran",IF($E$148=0,0,IF(K149="Y",1,IF(K149="T",0,"Isi Dulu"))))</f>
        <v>Isi Sasaran</v>
      </c>
      <c r="M149" s="849"/>
      <c r="N149" s="852"/>
      <c r="O149" s="517"/>
      <c r="P149" s="517"/>
      <c r="Q149" s="517"/>
      <c r="R149" s="517"/>
    </row>
    <row r="150" spans="2:18" s="527" customFormat="1" ht="15.75">
      <c r="B150" s="837"/>
      <c r="C150" s="840"/>
      <c r="D150" s="858"/>
      <c r="E150" s="855"/>
      <c r="F150" s="549">
        <v>3</v>
      </c>
      <c r="G150" s="550"/>
      <c r="H150" s="598" t="str">
        <f t="shared" si="2"/>
        <v>Belum Diisi</v>
      </c>
      <c r="I150" s="592" t="s">
        <v>26</v>
      </c>
      <c r="J150" s="593" t="str">
        <f>IF($D$148="Y/T","Isi Sasaran",IF($E$148=0,0,IF(I150="Y",1,IF(I150="T",0,"Isi Dulu"))))</f>
        <v>Isi Sasaran</v>
      </c>
      <c r="K150" s="592" t="s">
        <v>26</v>
      </c>
      <c r="L150" s="593" t="str">
        <f>IF($D$148="Y/T","Isi Sasaran",IF($E$148=0,0,IF(K150="Y",1,IF(K150="T",0,"Isi Dulu"))))</f>
        <v>Isi Sasaran</v>
      </c>
      <c r="M150" s="849"/>
      <c r="N150" s="852"/>
      <c r="O150" s="517"/>
      <c r="P150" s="517"/>
      <c r="Q150" s="517"/>
      <c r="R150" s="517"/>
    </row>
    <row r="151" spans="2:18" s="527" customFormat="1" ht="15.75">
      <c r="B151" s="837"/>
      <c r="C151" s="840"/>
      <c r="D151" s="858"/>
      <c r="E151" s="855"/>
      <c r="F151" s="549">
        <v>4</v>
      </c>
      <c r="G151" s="550"/>
      <c r="H151" s="598" t="str">
        <f t="shared" si="2"/>
        <v>Belum Diisi</v>
      </c>
      <c r="I151" s="592" t="s">
        <v>26</v>
      </c>
      <c r="J151" s="593" t="str">
        <f>IF($D$148="Y/T","Isi Sasaran",IF($E$148=0,0,IF(I151="Y",1,IF(I151="T",0,"Isi Dulu"))))</f>
        <v>Isi Sasaran</v>
      </c>
      <c r="K151" s="592" t="s">
        <v>26</v>
      </c>
      <c r="L151" s="593" t="str">
        <f>IF($D$148="Y/T","Isi Sasaran",IF($E$148=0,0,IF(K151="Y",1,IF(K151="T",0,"Isi Dulu"))))</f>
        <v>Isi Sasaran</v>
      </c>
      <c r="M151" s="849"/>
      <c r="N151" s="852"/>
      <c r="O151" s="517"/>
      <c r="P151" s="517"/>
      <c r="Q151" s="517"/>
      <c r="R151" s="517"/>
    </row>
    <row r="152" spans="2:18" s="527" customFormat="1" ht="15.75">
      <c r="B152" s="838"/>
      <c r="C152" s="841"/>
      <c r="D152" s="859"/>
      <c r="E152" s="856"/>
      <c r="F152" s="569">
        <v>5</v>
      </c>
      <c r="G152" s="570"/>
      <c r="H152" s="599" t="str">
        <f t="shared" si="2"/>
        <v>Belum Diisi</v>
      </c>
      <c r="I152" s="595" t="s">
        <v>26</v>
      </c>
      <c r="J152" s="596" t="str">
        <f>IF($D$148="Y/T","Isi Sasaran",IF($E$148=0,0,IF(I152="Y",1,IF(I152="T",0,"Isi Dulu"))))</f>
        <v>Isi Sasaran</v>
      </c>
      <c r="K152" s="595" t="s">
        <v>26</v>
      </c>
      <c r="L152" s="596" t="str">
        <f>IF($D$148="Y/T","Isi Sasaran",IF($E$148=0,0,IF(K152="Y",1,IF(K152="T",0,"Isi Dulu"))))</f>
        <v>Isi Sasaran</v>
      </c>
      <c r="M152" s="850"/>
      <c r="N152" s="853"/>
      <c r="O152" s="517"/>
      <c r="P152" s="517"/>
      <c r="Q152" s="517"/>
      <c r="R152" s="517"/>
    </row>
    <row r="153" spans="2:18" s="527" customFormat="1" ht="15.75">
      <c r="B153" s="836">
        <v>10</v>
      </c>
      <c r="C153" s="839"/>
      <c r="D153" s="857" t="s">
        <v>26</v>
      </c>
      <c r="E153" s="854" t="str">
        <f>IF(D153="Y",1,IF(D153="T",0,IF(D153="Y/T","Belum diisi","Error")))</f>
        <v>Belum diisi</v>
      </c>
      <c r="F153" s="528">
        <v>1</v>
      </c>
      <c r="G153" s="529"/>
      <c r="H153" s="600" t="str">
        <f t="shared" si="2"/>
        <v>Belum Diisi</v>
      </c>
      <c r="I153" s="590" t="s">
        <v>26</v>
      </c>
      <c r="J153" s="591" t="str">
        <f>IF($D$153="Y/T","Isi Sasaran",IF($E$153=0,0,IF(I153="Y",1,IF(I153="T",0,"Isi Dulu"))))</f>
        <v>Isi Sasaran</v>
      </c>
      <c r="K153" s="590" t="s">
        <v>26</v>
      </c>
      <c r="L153" s="591" t="str">
        <f>IF($D$153="Y/T","Isi Sasaran",IF($E$153=0,0,IF(K153="Y",1,IF(K153="T",0,"Isi Dulu"))))</f>
        <v>Isi Sasaran</v>
      </c>
      <c r="M153" s="848" t="s">
        <v>26</v>
      </c>
      <c r="N153" s="851" t="str">
        <f>IF(M153="Y",1,IF(M153="T",0,IF(M153="Y/T","Belum diisi","Error")))</f>
        <v>Belum diisi</v>
      </c>
      <c r="O153" s="517"/>
      <c r="P153" s="517"/>
      <c r="Q153" s="517"/>
      <c r="R153" s="517"/>
    </row>
    <row r="154" spans="2:18" s="527" customFormat="1" ht="15.75">
      <c r="B154" s="837"/>
      <c r="C154" s="840"/>
      <c r="D154" s="858"/>
      <c r="E154" s="855"/>
      <c r="F154" s="549">
        <v>2</v>
      </c>
      <c r="G154" s="550"/>
      <c r="H154" s="598" t="str">
        <f t="shared" si="2"/>
        <v>Belum Diisi</v>
      </c>
      <c r="I154" s="592" t="s">
        <v>26</v>
      </c>
      <c r="J154" s="593" t="str">
        <f>IF($D$153="Y/T","Isi Sasaran",IF($E$153=0,0,IF(I154="Y",1,IF(I154="T",0,"Isi Dulu"))))</f>
        <v>Isi Sasaran</v>
      </c>
      <c r="K154" s="592" t="s">
        <v>26</v>
      </c>
      <c r="L154" s="593" t="str">
        <f>IF($D$153="Y/T","Isi Sasaran",IF($E$153=0,0,IF(K154="Y",1,IF(K154="T",0,"Isi Dulu"))))</f>
        <v>Isi Sasaran</v>
      </c>
      <c r="M154" s="849"/>
      <c r="N154" s="852"/>
      <c r="O154" s="517"/>
      <c r="P154" s="517"/>
      <c r="Q154" s="517"/>
      <c r="R154" s="517"/>
    </row>
    <row r="155" spans="2:18" s="527" customFormat="1" ht="15.75">
      <c r="B155" s="837"/>
      <c r="C155" s="840"/>
      <c r="D155" s="858"/>
      <c r="E155" s="855"/>
      <c r="F155" s="549">
        <v>3</v>
      </c>
      <c r="G155" s="550"/>
      <c r="H155" s="598" t="str">
        <f t="shared" si="2"/>
        <v>Belum Diisi</v>
      </c>
      <c r="I155" s="592" t="s">
        <v>26</v>
      </c>
      <c r="J155" s="593" t="str">
        <f>IF($D$153="Y/T","Isi Sasaran",IF($E$153=0,0,IF(I155="Y",1,IF(I155="T",0,"Isi Dulu"))))</f>
        <v>Isi Sasaran</v>
      </c>
      <c r="K155" s="592" t="s">
        <v>26</v>
      </c>
      <c r="L155" s="593" t="str">
        <f>IF($D$153="Y/T","Isi Sasaran",IF($E$153=0,0,IF(K155="Y",1,IF(K155="T",0,"Isi Dulu"))))</f>
        <v>Isi Sasaran</v>
      </c>
      <c r="M155" s="849"/>
      <c r="N155" s="852"/>
      <c r="O155" s="517"/>
      <c r="P155" s="517"/>
      <c r="Q155" s="517"/>
      <c r="R155" s="517"/>
    </row>
    <row r="156" spans="2:18" s="527" customFormat="1" ht="15.75">
      <c r="B156" s="837"/>
      <c r="C156" s="840"/>
      <c r="D156" s="858"/>
      <c r="E156" s="855"/>
      <c r="F156" s="549">
        <v>4</v>
      </c>
      <c r="G156" s="550"/>
      <c r="H156" s="598" t="str">
        <f t="shared" si="2"/>
        <v>Belum Diisi</v>
      </c>
      <c r="I156" s="592" t="s">
        <v>26</v>
      </c>
      <c r="J156" s="593" t="str">
        <f>IF($D$153="Y/T","Isi Sasaran",IF($E$153=0,0,IF(I156="Y",1,IF(I156="T",0,"Isi Dulu"))))</f>
        <v>Isi Sasaran</v>
      </c>
      <c r="K156" s="592" t="s">
        <v>26</v>
      </c>
      <c r="L156" s="593" t="str">
        <f>IF($D$153="Y/T","Isi Sasaran",IF($E$153=0,0,IF(K156="Y",1,IF(K156="T",0,"Isi Dulu"))))</f>
        <v>Isi Sasaran</v>
      </c>
      <c r="M156" s="849"/>
      <c r="N156" s="852"/>
      <c r="O156" s="517"/>
      <c r="P156" s="517"/>
      <c r="Q156" s="517"/>
      <c r="R156" s="517"/>
    </row>
    <row r="157" spans="2:18" s="527" customFormat="1" ht="15.75">
      <c r="B157" s="838"/>
      <c r="C157" s="841"/>
      <c r="D157" s="859"/>
      <c r="E157" s="856"/>
      <c r="F157" s="569">
        <v>5</v>
      </c>
      <c r="G157" s="570"/>
      <c r="H157" s="599" t="str">
        <f t="shared" si="2"/>
        <v>Belum Diisi</v>
      </c>
      <c r="I157" s="595" t="s">
        <v>26</v>
      </c>
      <c r="J157" s="596" t="str">
        <f>IF($D$153="Y/T","Isi Sasaran",IF($E$153=0,0,IF(I157="Y",1,IF(I157="T",0,"Isi Dulu"))))</f>
        <v>Isi Sasaran</v>
      </c>
      <c r="K157" s="595" t="s">
        <v>26</v>
      </c>
      <c r="L157" s="596" t="str">
        <f>IF($D$153="Y/T","Isi Sasaran",IF($E$153=0,0,IF(K157="Y",1,IF(K157="T",0,"Isi Dulu"))))</f>
        <v>Isi Sasaran</v>
      </c>
      <c r="M157" s="850"/>
      <c r="N157" s="853"/>
      <c r="O157" s="517"/>
      <c r="P157" s="517"/>
      <c r="Q157" s="517"/>
      <c r="R157" s="517"/>
    </row>
    <row r="158" spans="2:18" s="527" customFormat="1" ht="15.75">
      <c r="B158" s="836">
        <v>11</v>
      </c>
      <c r="C158" s="839"/>
      <c r="D158" s="857" t="s">
        <v>26</v>
      </c>
      <c r="E158" s="854" t="str">
        <f>IF(D158="Y",1,IF(D158="T",0,IF(D158="Y/T","Belum diisi","Error")))</f>
        <v>Belum diisi</v>
      </c>
      <c r="F158" s="528">
        <v>1</v>
      </c>
      <c r="G158" s="529"/>
      <c r="H158" s="600" t="str">
        <f t="shared" si="2"/>
        <v>Belum Diisi</v>
      </c>
      <c r="I158" s="590" t="s">
        <v>26</v>
      </c>
      <c r="J158" s="591" t="str">
        <f>IF($D$158="Y/T","Isi Sasaran",IF($E$158=0,0,IF(I158="Y",1,IF(I158="T",0,"Isi Dulu"))))</f>
        <v>Isi Sasaran</v>
      </c>
      <c r="K158" s="590" t="s">
        <v>26</v>
      </c>
      <c r="L158" s="591" t="str">
        <f>IF($D$158="Y/T","Isi Sasaran",IF($E$158=0,0,IF(K158="Y",1,IF(K158="T",0,"Isi Dulu"))))</f>
        <v>Isi Sasaran</v>
      </c>
      <c r="M158" s="848" t="s">
        <v>26</v>
      </c>
      <c r="N158" s="851" t="str">
        <f>IF(M158="Y",1,IF(M158="T",0,IF(M158="Y/T","Belum diisi","Error")))</f>
        <v>Belum diisi</v>
      </c>
      <c r="O158" s="517"/>
      <c r="P158" s="517"/>
      <c r="Q158" s="517"/>
      <c r="R158" s="517"/>
    </row>
    <row r="159" spans="2:18" s="527" customFormat="1" ht="15.75">
      <c r="B159" s="837"/>
      <c r="C159" s="840"/>
      <c r="D159" s="858"/>
      <c r="E159" s="855"/>
      <c r="F159" s="549">
        <v>2</v>
      </c>
      <c r="G159" s="550"/>
      <c r="H159" s="598" t="str">
        <f t="shared" si="2"/>
        <v>Belum Diisi</v>
      </c>
      <c r="I159" s="592" t="s">
        <v>26</v>
      </c>
      <c r="J159" s="593" t="str">
        <f>IF($D$158="Y/T","Isi Sasaran",IF($E$158=0,0,IF(I159="Y",1,IF(I159="T",0,"Isi Dulu"))))</f>
        <v>Isi Sasaran</v>
      </c>
      <c r="K159" s="592" t="s">
        <v>26</v>
      </c>
      <c r="L159" s="593" t="str">
        <f>IF($D$158="Y/T","Isi Sasaran",IF($E$158=0,0,IF(K159="Y",1,IF(K159="T",0,"Isi Dulu"))))</f>
        <v>Isi Sasaran</v>
      </c>
      <c r="M159" s="849"/>
      <c r="N159" s="852"/>
      <c r="O159" s="517"/>
      <c r="P159" s="517"/>
      <c r="Q159" s="517"/>
      <c r="R159" s="517"/>
    </row>
    <row r="160" spans="2:18" s="527" customFormat="1" ht="15.75">
      <c r="B160" s="837"/>
      <c r="C160" s="840"/>
      <c r="D160" s="858"/>
      <c r="E160" s="855"/>
      <c r="F160" s="549">
        <v>3</v>
      </c>
      <c r="G160" s="550"/>
      <c r="H160" s="598" t="str">
        <f t="shared" si="2"/>
        <v>Belum Diisi</v>
      </c>
      <c r="I160" s="592" t="s">
        <v>26</v>
      </c>
      <c r="J160" s="593" t="str">
        <f>IF($D$158="Y/T","Isi Sasaran",IF($E$158=0,0,IF(I160="Y",1,IF(I160="T",0,"Isi Dulu"))))</f>
        <v>Isi Sasaran</v>
      </c>
      <c r="K160" s="592" t="s">
        <v>26</v>
      </c>
      <c r="L160" s="593" t="str">
        <f>IF($D$158="Y/T","Isi Sasaran",IF($E$158=0,0,IF(K160="Y",1,IF(K160="T",0,"Isi Dulu"))))</f>
        <v>Isi Sasaran</v>
      </c>
      <c r="M160" s="849"/>
      <c r="N160" s="852"/>
      <c r="O160" s="517"/>
      <c r="P160" s="517"/>
      <c r="Q160" s="517"/>
      <c r="R160" s="517"/>
    </row>
    <row r="161" spans="2:18" s="527" customFormat="1" ht="15.75">
      <c r="B161" s="837"/>
      <c r="C161" s="840"/>
      <c r="D161" s="858"/>
      <c r="E161" s="855"/>
      <c r="F161" s="549">
        <v>4</v>
      </c>
      <c r="G161" s="550"/>
      <c r="H161" s="598" t="str">
        <f t="shared" si="2"/>
        <v>Belum Diisi</v>
      </c>
      <c r="I161" s="592" t="s">
        <v>26</v>
      </c>
      <c r="J161" s="593" t="str">
        <f>IF($D$158="Y/T","Isi Sasaran",IF($E$158=0,0,IF(I161="Y",1,IF(I161="T",0,"Isi Dulu"))))</f>
        <v>Isi Sasaran</v>
      </c>
      <c r="K161" s="592" t="s">
        <v>26</v>
      </c>
      <c r="L161" s="593" t="str">
        <f>IF($D$158="Y/T","Isi Sasaran",IF($E$158=0,0,IF(K161="Y",1,IF(K161="T",0,"Isi Dulu"))))</f>
        <v>Isi Sasaran</v>
      </c>
      <c r="M161" s="849"/>
      <c r="N161" s="852"/>
      <c r="O161" s="517"/>
      <c r="P161" s="517"/>
      <c r="Q161" s="517"/>
      <c r="R161" s="517"/>
    </row>
    <row r="162" spans="2:18" s="527" customFormat="1" ht="15.75">
      <c r="B162" s="838"/>
      <c r="C162" s="841"/>
      <c r="D162" s="859"/>
      <c r="E162" s="856"/>
      <c r="F162" s="569">
        <v>5</v>
      </c>
      <c r="G162" s="570"/>
      <c r="H162" s="599" t="str">
        <f t="shared" si="2"/>
        <v>Belum Diisi</v>
      </c>
      <c r="I162" s="595" t="s">
        <v>26</v>
      </c>
      <c r="J162" s="596" t="str">
        <f>IF($D$158="Y/T","Isi Sasaran",IF($E$158=0,0,IF(I162="Y",1,IF(I162="T",0,"Isi Dulu"))))</f>
        <v>Isi Sasaran</v>
      </c>
      <c r="K162" s="595" t="s">
        <v>26</v>
      </c>
      <c r="L162" s="596" t="str">
        <f>IF($D$158="Y/T","Isi Sasaran",IF($E$158=0,0,IF(K162="Y",1,IF(K162="T",0,"Isi Dulu"))))</f>
        <v>Isi Sasaran</v>
      </c>
      <c r="M162" s="850"/>
      <c r="N162" s="853"/>
      <c r="O162" s="517"/>
      <c r="P162" s="517"/>
      <c r="Q162" s="517"/>
      <c r="R162" s="517"/>
    </row>
    <row r="163" spans="2:18" s="527" customFormat="1" ht="15.75">
      <c r="B163" s="836">
        <v>12</v>
      </c>
      <c r="C163" s="839"/>
      <c r="D163" s="857" t="s">
        <v>26</v>
      </c>
      <c r="E163" s="854" t="str">
        <f>IF(D163="Y",1,IF(D163="T",0,IF(D163="Y/T","Belum diisi","Error")))</f>
        <v>Belum diisi</v>
      </c>
      <c r="F163" s="528">
        <v>1</v>
      </c>
      <c r="G163" s="529"/>
      <c r="H163" s="600" t="str">
        <f t="shared" si="2"/>
        <v>Belum Diisi</v>
      </c>
      <c r="I163" s="590" t="s">
        <v>26</v>
      </c>
      <c r="J163" s="591" t="str">
        <f>IF($D$163="Y/T","Isi Sasaran",IF($E$163=0,0,IF(I163="Y",1,IF(I163="T",0,"Isi Dulu"))))</f>
        <v>Isi Sasaran</v>
      </c>
      <c r="K163" s="590" t="s">
        <v>26</v>
      </c>
      <c r="L163" s="591" t="str">
        <f>IF($D$163="Y/T","Isi Sasaran",IF($E$163=0,0,IF(K163="Y",1,IF(K163="T",0,"Isi Dulu"))))</f>
        <v>Isi Sasaran</v>
      </c>
      <c r="M163" s="848" t="s">
        <v>26</v>
      </c>
      <c r="N163" s="851" t="str">
        <f>IF(M163="Y",1,IF(M163="T",0,IF(M163="Y/T","Belum diisi","Error")))</f>
        <v>Belum diisi</v>
      </c>
      <c r="O163" s="517"/>
      <c r="P163" s="517"/>
      <c r="Q163" s="517"/>
      <c r="R163" s="517"/>
    </row>
    <row r="164" spans="2:18" s="527" customFormat="1" ht="15.75">
      <c r="B164" s="837"/>
      <c r="C164" s="840"/>
      <c r="D164" s="858"/>
      <c r="E164" s="855"/>
      <c r="F164" s="549">
        <v>2</v>
      </c>
      <c r="G164" s="550"/>
      <c r="H164" s="598" t="str">
        <f t="shared" si="2"/>
        <v>Belum Diisi</v>
      </c>
      <c r="I164" s="592" t="s">
        <v>26</v>
      </c>
      <c r="J164" s="593" t="str">
        <f>IF($D$163="Y/T","Isi Sasaran",IF($E$163=0,0,IF(I164="Y",1,IF(I164="T",0,"Isi Dulu"))))</f>
        <v>Isi Sasaran</v>
      </c>
      <c r="K164" s="592" t="s">
        <v>26</v>
      </c>
      <c r="L164" s="593" t="str">
        <f>IF($D$163="Y/T","Isi Sasaran",IF($E$163=0,0,IF(K164="Y",1,IF(K164="T",0,"Isi Dulu"))))</f>
        <v>Isi Sasaran</v>
      </c>
      <c r="M164" s="849"/>
      <c r="N164" s="852"/>
      <c r="O164" s="517"/>
      <c r="P164" s="517"/>
      <c r="Q164" s="517"/>
      <c r="R164" s="517"/>
    </row>
    <row r="165" spans="2:18" s="527" customFormat="1" ht="15.75">
      <c r="B165" s="837"/>
      <c r="C165" s="840"/>
      <c r="D165" s="858"/>
      <c r="E165" s="855"/>
      <c r="F165" s="549">
        <v>3</v>
      </c>
      <c r="G165" s="550"/>
      <c r="H165" s="598" t="str">
        <f t="shared" si="2"/>
        <v>Belum Diisi</v>
      </c>
      <c r="I165" s="592" t="s">
        <v>26</v>
      </c>
      <c r="J165" s="593" t="str">
        <f>IF($D$163="Y/T","Isi Sasaran",IF($E$163=0,0,IF(I165="Y",1,IF(I165="T",0,"Isi Dulu"))))</f>
        <v>Isi Sasaran</v>
      </c>
      <c r="K165" s="592" t="s">
        <v>26</v>
      </c>
      <c r="L165" s="593" t="str">
        <f>IF($D$163="Y/T","Isi Sasaran",IF($E$163=0,0,IF(K165="Y",1,IF(K165="T",0,"Isi Dulu"))))</f>
        <v>Isi Sasaran</v>
      </c>
      <c r="M165" s="849"/>
      <c r="N165" s="852"/>
      <c r="O165" s="517"/>
      <c r="P165" s="517"/>
      <c r="Q165" s="517"/>
      <c r="R165" s="517"/>
    </row>
    <row r="166" spans="2:18" s="527" customFormat="1" ht="15.75">
      <c r="B166" s="837"/>
      <c r="C166" s="840"/>
      <c r="D166" s="858"/>
      <c r="E166" s="855"/>
      <c r="F166" s="549">
        <v>4</v>
      </c>
      <c r="G166" s="550"/>
      <c r="H166" s="598" t="str">
        <f t="shared" si="2"/>
        <v>Belum Diisi</v>
      </c>
      <c r="I166" s="592" t="s">
        <v>26</v>
      </c>
      <c r="J166" s="593" t="str">
        <f>IF($D$163="Y/T","Isi Sasaran",IF($E$163=0,0,IF(I166="Y",1,IF(I166="T",0,"Isi Dulu"))))</f>
        <v>Isi Sasaran</v>
      </c>
      <c r="K166" s="592" t="s">
        <v>26</v>
      </c>
      <c r="L166" s="593" t="str">
        <f>IF($D$163="Y/T","Isi Sasaran",IF($E$163=0,0,IF(K166="Y",1,IF(K166="T",0,"Isi Dulu"))))</f>
        <v>Isi Sasaran</v>
      </c>
      <c r="M166" s="849"/>
      <c r="N166" s="852"/>
      <c r="O166" s="517"/>
      <c r="P166" s="517"/>
      <c r="Q166" s="517"/>
      <c r="R166" s="517"/>
    </row>
    <row r="167" spans="2:18" s="527" customFormat="1" ht="15.75">
      <c r="B167" s="838"/>
      <c r="C167" s="841"/>
      <c r="D167" s="859"/>
      <c r="E167" s="856"/>
      <c r="F167" s="569">
        <v>5</v>
      </c>
      <c r="G167" s="570"/>
      <c r="H167" s="599" t="str">
        <f t="shared" si="2"/>
        <v>Belum Diisi</v>
      </c>
      <c r="I167" s="595" t="s">
        <v>26</v>
      </c>
      <c r="J167" s="596" t="str">
        <f>IF($D$163="Y/T","Isi Sasaran",IF($E$163=0,0,IF(I167="Y",1,IF(I167="T",0,"Isi Dulu"))))</f>
        <v>Isi Sasaran</v>
      </c>
      <c r="K167" s="595" t="s">
        <v>26</v>
      </c>
      <c r="L167" s="596" t="str">
        <f>IF($D$163="Y/T","Isi Sasaran",IF($E$163=0,0,IF(K167="Y",1,IF(K167="T",0,"Isi Dulu"))))</f>
        <v>Isi Sasaran</v>
      </c>
      <c r="M167" s="850"/>
      <c r="N167" s="853"/>
      <c r="O167" s="517"/>
      <c r="P167" s="517"/>
      <c r="Q167" s="517"/>
      <c r="R167" s="517"/>
    </row>
    <row r="168" spans="2:18" s="527" customFormat="1" ht="15.75">
      <c r="B168" s="836">
        <v>13</v>
      </c>
      <c r="C168" s="839"/>
      <c r="D168" s="857" t="s">
        <v>26</v>
      </c>
      <c r="E168" s="854" t="str">
        <f>IF(D168="Y",1,IF(D168="T",0,IF(D168="Y/T","Belum diisi","Error")))</f>
        <v>Belum diisi</v>
      </c>
      <c r="F168" s="528">
        <v>1</v>
      </c>
      <c r="G168" s="529"/>
      <c r="H168" s="600" t="str">
        <f t="shared" si="2"/>
        <v>Belum Diisi</v>
      </c>
      <c r="I168" s="590" t="s">
        <v>26</v>
      </c>
      <c r="J168" s="591" t="str">
        <f>IF($D$168="Y/T","Isi Sasaran",IF($E$168=0,0,IF(I168="Y",1,IF(I168="T",0,"Isi Dulu"))))</f>
        <v>Isi Sasaran</v>
      </c>
      <c r="K168" s="590" t="s">
        <v>26</v>
      </c>
      <c r="L168" s="591" t="str">
        <f>IF($D$168="Y/T","Isi Sasaran",IF($E$168=0,0,IF(K168="Y",1,IF(K168="T",0,"Isi Dulu"))))</f>
        <v>Isi Sasaran</v>
      </c>
      <c r="M168" s="848" t="s">
        <v>26</v>
      </c>
      <c r="N168" s="851" t="str">
        <f>IF(M168="Y",1,IF(M168="T",0,IF(M168="Y/T","Belum diisi","Error")))</f>
        <v>Belum diisi</v>
      </c>
      <c r="O168" s="517"/>
      <c r="P168" s="517"/>
      <c r="Q168" s="517"/>
      <c r="R168" s="517"/>
    </row>
    <row r="169" spans="2:18" s="527" customFormat="1" ht="15.75">
      <c r="B169" s="837"/>
      <c r="C169" s="840"/>
      <c r="D169" s="858"/>
      <c r="E169" s="855"/>
      <c r="F169" s="549">
        <v>2</v>
      </c>
      <c r="G169" s="550"/>
      <c r="H169" s="598" t="str">
        <f t="shared" si="2"/>
        <v>Belum Diisi</v>
      </c>
      <c r="I169" s="592" t="s">
        <v>26</v>
      </c>
      <c r="J169" s="593" t="str">
        <f>IF($D$168="Y/T","Isi Sasaran",IF($E$168=0,0,IF(I169="Y",1,IF(I169="T",0,"Isi Dulu"))))</f>
        <v>Isi Sasaran</v>
      </c>
      <c r="K169" s="592" t="s">
        <v>26</v>
      </c>
      <c r="L169" s="593" t="str">
        <f>IF($D$168="Y/T","Isi Sasaran",IF($E$168=0,0,IF(K169="Y",1,IF(K169="T",0,"Isi Dulu"))))</f>
        <v>Isi Sasaran</v>
      </c>
      <c r="M169" s="849"/>
      <c r="N169" s="852"/>
      <c r="O169" s="517"/>
      <c r="P169" s="517"/>
      <c r="Q169" s="517"/>
      <c r="R169" s="517"/>
    </row>
    <row r="170" spans="2:18" s="527" customFormat="1" ht="15.75">
      <c r="B170" s="837"/>
      <c r="C170" s="840"/>
      <c r="D170" s="858"/>
      <c r="E170" s="855"/>
      <c r="F170" s="549">
        <v>3</v>
      </c>
      <c r="G170" s="550"/>
      <c r="H170" s="598" t="str">
        <f t="shared" si="2"/>
        <v>Belum Diisi</v>
      </c>
      <c r="I170" s="592" t="s">
        <v>26</v>
      </c>
      <c r="J170" s="593" t="str">
        <f>IF($D$168="Y/T","Isi Sasaran",IF($E$168=0,0,IF(I170="Y",1,IF(I170="T",0,"Isi Dulu"))))</f>
        <v>Isi Sasaran</v>
      </c>
      <c r="K170" s="592" t="s">
        <v>26</v>
      </c>
      <c r="L170" s="593" t="str">
        <f>IF($D$168="Y/T","Isi Sasaran",IF($E$168=0,0,IF(K170="Y",1,IF(K170="T",0,"Isi Dulu"))))</f>
        <v>Isi Sasaran</v>
      </c>
      <c r="M170" s="849"/>
      <c r="N170" s="852"/>
      <c r="O170" s="517"/>
      <c r="P170" s="517"/>
      <c r="Q170" s="517"/>
      <c r="R170" s="517"/>
    </row>
    <row r="171" spans="2:18" s="527" customFormat="1" ht="15.75">
      <c r="B171" s="837"/>
      <c r="C171" s="840"/>
      <c r="D171" s="858"/>
      <c r="E171" s="855"/>
      <c r="F171" s="549">
        <v>4</v>
      </c>
      <c r="G171" s="550"/>
      <c r="H171" s="598" t="str">
        <f t="shared" si="2"/>
        <v>Belum Diisi</v>
      </c>
      <c r="I171" s="592" t="s">
        <v>26</v>
      </c>
      <c r="J171" s="593" t="str">
        <f>IF($D$168="Y/T","Isi Sasaran",IF($E$168=0,0,IF(I171="Y",1,IF(I171="T",0,"Isi Dulu"))))</f>
        <v>Isi Sasaran</v>
      </c>
      <c r="K171" s="592" t="s">
        <v>26</v>
      </c>
      <c r="L171" s="593" t="str">
        <f>IF($D$168="Y/T","Isi Sasaran",IF($E$168=0,0,IF(K171="Y",1,IF(K171="T",0,"Isi Dulu"))))</f>
        <v>Isi Sasaran</v>
      </c>
      <c r="M171" s="849"/>
      <c r="N171" s="852"/>
      <c r="O171" s="517"/>
      <c r="P171" s="517"/>
      <c r="Q171" s="517"/>
      <c r="R171" s="517"/>
    </row>
    <row r="172" spans="2:18" s="527" customFormat="1" ht="15.75">
      <c r="B172" s="838"/>
      <c r="C172" s="841"/>
      <c r="D172" s="859"/>
      <c r="E172" s="856"/>
      <c r="F172" s="569">
        <v>5</v>
      </c>
      <c r="G172" s="570"/>
      <c r="H172" s="599" t="str">
        <f t="shared" ref="H172:H207" si="3">IF(OR(J172="Isi Dulu",L172="Isi Dulu",J172="Isi Sasaran",L172="Isi Sasaran"),"Belum Diisi",IF(SUM(J172,L172)=2,1,IF(SUM(J172,L172)=1,0,IF(SUM(J172,L172)=0,0,"Error"))))</f>
        <v>Belum Diisi</v>
      </c>
      <c r="I172" s="595" t="s">
        <v>26</v>
      </c>
      <c r="J172" s="596" t="str">
        <f>IF($D$168="Y/T","Isi Sasaran",IF($E$168=0,0,IF(I172="Y",1,IF(I172="T",0,"Isi Dulu"))))</f>
        <v>Isi Sasaran</v>
      </c>
      <c r="K172" s="595" t="s">
        <v>26</v>
      </c>
      <c r="L172" s="596" t="str">
        <f>IF($D$168="Y/T","Isi Sasaran",IF($E$168=0,0,IF(K172="Y",1,IF(K172="T",0,"Isi Dulu"))))</f>
        <v>Isi Sasaran</v>
      </c>
      <c r="M172" s="850"/>
      <c r="N172" s="853"/>
      <c r="O172" s="517"/>
      <c r="P172" s="517"/>
      <c r="Q172" s="517"/>
      <c r="R172" s="517"/>
    </row>
    <row r="173" spans="2:18" s="527" customFormat="1" ht="15.75">
      <c r="B173" s="836">
        <v>14</v>
      </c>
      <c r="C173" s="839"/>
      <c r="D173" s="857" t="s">
        <v>26</v>
      </c>
      <c r="E173" s="854" t="str">
        <f>IF(D173="Y",1,IF(D173="T",0,IF(D173="Y/T","Belum diisi","Error")))</f>
        <v>Belum diisi</v>
      </c>
      <c r="F173" s="528">
        <v>1</v>
      </c>
      <c r="G173" s="529"/>
      <c r="H173" s="600" t="str">
        <f t="shared" si="3"/>
        <v>Belum Diisi</v>
      </c>
      <c r="I173" s="590" t="s">
        <v>26</v>
      </c>
      <c r="J173" s="591" t="str">
        <f>IF($D$173="Y/T","Isi Sasaran",IF($E$173=0,0,IF(I173="Y",1,IF(I173="T",0,"Isi Dulu"))))</f>
        <v>Isi Sasaran</v>
      </c>
      <c r="K173" s="590" t="s">
        <v>26</v>
      </c>
      <c r="L173" s="591" t="str">
        <f>IF($D$173="Y/T","Isi Sasaran",IF($E$173=0,0,IF(K173="Y",1,IF(K173="T",0,"Isi Dulu"))))</f>
        <v>Isi Sasaran</v>
      </c>
      <c r="M173" s="848" t="s">
        <v>26</v>
      </c>
      <c r="N173" s="851" t="str">
        <f>IF(M173="Y",1,IF(M173="T",0,IF(M173="Y/T","Belum diisi","Error")))</f>
        <v>Belum diisi</v>
      </c>
      <c r="O173" s="517"/>
      <c r="P173" s="517"/>
      <c r="Q173" s="517"/>
      <c r="R173" s="517"/>
    </row>
    <row r="174" spans="2:18" s="527" customFormat="1" ht="15.75">
      <c r="B174" s="837"/>
      <c r="C174" s="840"/>
      <c r="D174" s="858"/>
      <c r="E174" s="855"/>
      <c r="F174" s="549">
        <v>2</v>
      </c>
      <c r="G174" s="550"/>
      <c r="H174" s="598" t="str">
        <f t="shared" si="3"/>
        <v>Belum Diisi</v>
      </c>
      <c r="I174" s="592" t="s">
        <v>26</v>
      </c>
      <c r="J174" s="593" t="str">
        <f>IF($D$173="Y/T","Isi Sasaran",IF($E$173=0,0,IF(I174="Y",1,IF(I174="T",0,"Isi Dulu"))))</f>
        <v>Isi Sasaran</v>
      </c>
      <c r="K174" s="592" t="s">
        <v>26</v>
      </c>
      <c r="L174" s="593" t="str">
        <f>IF($D$173="Y/T","Isi Sasaran",IF($E$173=0,0,IF(K174="Y",1,IF(K174="T",0,"Isi Dulu"))))</f>
        <v>Isi Sasaran</v>
      </c>
      <c r="M174" s="849"/>
      <c r="N174" s="852"/>
      <c r="O174" s="517"/>
      <c r="P174" s="517"/>
      <c r="Q174" s="517"/>
      <c r="R174" s="517"/>
    </row>
    <row r="175" spans="2:18" s="527" customFormat="1" ht="15.75">
      <c r="B175" s="837"/>
      <c r="C175" s="840"/>
      <c r="D175" s="858"/>
      <c r="E175" s="855"/>
      <c r="F175" s="549">
        <v>3</v>
      </c>
      <c r="G175" s="550"/>
      <c r="H175" s="598" t="str">
        <f t="shared" si="3"/>
        <v>Belum Diisi</v>
      </c>
      <c r="I175" s="592" t="s">
        <v>26</v>
      </c>
      <c r="J175" s="593" t="str">
        <f>IF($D$173="Y/T","Isi Sasaran",IF($E$173=0,0,IF(I175="Y",1,IF(I175="T",0,"Isi Dulu"))))</f>
        <v>Isi Sasaran</v>
      </c>
      <c r="K175" s="592" t="s">
        <v>26</v>
      </c>
      <c r="L175" s="593" t="str">
        <f>IF($D$173="Y/T","Isi Sasaran",IF($E$173=0,0,IF(K175="Y",1,IF(K175="T",0,"Isi Dulu"))))</f>
        <v>Isi Sasaran</v>
      </c>
      <c r="M175" s="849"/>
      <c r="N175" s="852"/>
      <c r="O175" s="517"/>
      <c r="P175" s="517"/>
      <c r="Q175" s="517"/>
      <c r="R175" s="517"/>
    </row>
    <row r="176" spans="2:18" s="527" customFormat="1" ht="15.75">
      <c r="B176" s="837"/>
      <c r="C176" s="840"/>
      <c r="D176" s="858"/>
      <c r="E176" s="855"/>
      <c r="F176" s="549">
        <v>4</v>
      </c>
      <c r="G176" s="550"/>
      <c r="H176" s="598" t="str">
        <f t="shared" si="3"/>
        <v>Belum Diisi</v>
      </c>
      <c r="I176" s="592" t="s">
        <v>26</v>
      </c>
      <c r="J176" s="593" t="str">
        <f>IF($D$173="Y/T","Isi Sasaran",IF($E$173=0,0,IF(I176="Y",1,IF(I176="T",0,"Isi Dulu"))))</f>
        <v>Isi Sasaran</v>
      </c>
      <c r="K176" s="592" t="s">
        <v>26</v>
      </c>
      <c r="L176" s="593" t="str">
        <f>IF($D$173="Y/T","Isi Sasaran",IF($E$173=0,0,IF(K176="Y",1,IF(K176="T",0,"Isi Dulu"))))</f>
        <v>Isi Sasaran</v>
      </c>
      <c r="M176" s="849"/>
      <c r="N176" s="852"/>
      <c r="O176" s="517"/>
      <c r="P176" s="517"/>
      <c r="Q176" s="517"/>
      <c r="R176" s="517"/>
    </row>
    <row r="177" spans="2:18" s="527" customFormat="1" ht="15.75">
      <c r="B177" s="838"/>
      <c r="C177" s="841"/>
      <c r="D177" s="859"/>
      <c r="E177" s="856"/>
      <c r="F177" s="569">
        <v>5</v>
      </c>
      <c r="G177" s="570"/>
      <c r="H177" s="599" t="str">
        <f t="shared" si="3"/>
        <v>Belum Diisi</v>
      </c>
      <c r="I177" s="595" t="s">
        <v>26</v>
      </c>
      <c r="J177" s="596" t="str">
        <f>IF($D$173="Y/T","Isi Sasaran",IF($E$173=0,0,IF(I177="Y",1,IF(I177="T",0,"Isi Dulu"))))</f>
        <v>Isi Sasaran</v>
      </c>
      <c r="K177" s="595" t="s">
        <v>26</v>
      </c>
      <c r="L177" s="596" t="str">
        <f>IF($D$173="Y/T","Isi Sasaran",IF($E$173=0,0,IF(K177="Y",1,IF(K177="T",0,"Isi Dulu"))))</f>
        <v>Isi Sasaran</v>
      </c>
      <c r="M177" s="850"/>
      <c r="N177" s="853"/>
      <c r="O177" s="517"/>
      <c r="P177" s="517"/>
      <c r="Q177" s="517"/>
      <c r="R177" s="517"/>
    </row>
    <row r="178" spans="2:18" s="527" customFormat="1" ht="15.75">
      <c r="B178" s="836">
        <v>15</v>
      </c>
      <c r="C178" s="839"/>
      <c r="D178" s="857" t="s">
        <v>26</v>
      </c>
      <c r="E178" s="854" t="str">
        <f>IF(D178="Y",1,IF(D178="T",0,IF(D178="Y/T","Belum diisi","Error")))</f>
        <v>Belum diisi</v>
      </c>
      <c r="F178" s="528">
        <v>1</v>
      </c>
      <c r="G178" s="529"/>
      <c r="H178" s="600" t="str">
        <f t="shared" si="3"/>
        <v>Belum Diisi</v>
      </c>
      <c r="I178" s="590" t="s">
        <v>26</v>
      </c>
      <c r="J178" s="591" t="str">
        <f>IF($D$178="Y/T","Isi Sasaran",IF($E$178=0,0,IF(I178="Y",1,IF(I178="T",0,"Isi Dulu"))))</f>
        <v>Isi Sasaran</v>
      </c>
      <c r="K178" s="590" t="s">
        <v>26</v>
      </c>
      <c r="L178" s="591" t="str">
        <f>IF($D$178="Y/T","Isi Sasaran",IF($E$178=0,0,IF(K178="Y",1,IF(K178="T",0,"Isi Dulu"))))</f>
        <v>Isi Sasaran</v>
      </c>
      <c r="M178" s="848" t="s">
        <v>26</v>
      </c>
      <c r="N178" s="851" t="str">
        <f>IF(M178="Y",1,IF(M178="T",0,IF(M178="Y/T","Belum diisi","Error")))</f>
        <v>Belum diisi</v>
      </c>
      <c r="O178" s="517"/>
      <c r="P178" s="517"/>
      <c r="Q178" s="517"/>
      <c r="R178" s="517"/>
    </row>
    <row r="179" spans="2:18" s="527" customFormat="1" ht="15.75">
      <c r="B179" s="837"/>
      <c r="C179" s="840"/>
      <c r="D179" s="858"/>
      <c r="E179" s="855"/>
      <c r="F179" s="549">
        <v>2</v>
      </c>
      <c r="G179" s="550"/>
      <c r="H179" s="598" t="str">
        <f t="shared" si="3"/>
        <v>Belum Diisi</v>
      </c>
      <c r="I179" s="592" t="s">
        <v>26</v>
      </c>
      <c r="J179" s="593" t="str">
        <f>IF($D$178="Y/T","Isi Sasaran",IF($E$178=0,0,IF(I179="Y",1,IF(I179="T",0,"Isi Dulu"))))</f>
        <v>Isi Sasaran</v>
      </c>
      <c r="K179" s="592" t="s">
        <v>26</v>
      </c>
      <c r="L179" s="593" t="str">
        <f>IF($D$178="Y/T","Isi Sasaran",IF($E$178=0,0,IF(K179="Y",1,IF(K179="T",0,"Isi Dulu"))))</f>
        <v>Isi Sasaran</v>
      </c>
      <c r="M179" s="849"/>
      <c r="N179" s="852"/>
      <c r="O179" s="517"/>
      <c r="P179" s="517"/>
      <c r="Q179" s="517"/>
      <c r="R179" s="517"/>
    </row>
    <row r="180" spans="2:18" s="527" customFormat="1" ht="15.75">
      <c r="B180" s="837"/>
      <c r="C180" s="840"/>
      <c r="D180" s="858"/>
      <c r="E180" s="855"/>
      <c r="F180" s="549">
        <v>3</v>
      </c>
      <c r="G180" s="550"/>
      <c r="H180" s="598" t="str">
        <f t="shared" si="3"/>
        <v>Belum Diisi</v>
      </c>
      <c r="I180" s="592" t="s">
        <v>26</v>
      </c>
      <c r="J180" s="593" t="str">
        <f>IF($D$178="Y/T","Isi Sasaran",IF($E$178=0,0,IF(I180="Y",1,IF(I180="T",0,"Isi Dulu"))))</f>
        <v>Isi Sasaran</v>
      </c>
      <c r="K180" s="592" t="s">
        <v>26</v>
      </c>
      <c r="L180" s="593" t="str">
        <f>IF($D$178="Y/T","Isi Sasaran",IF($E$178=0,0,IF(K180="Y",1,IF(K180="T",0,"Isi Dulu"))))</f>
        <v>Isi Sasaran</v>
      </c>
      <c r="M180" s="849"/>
      <c r="N180" s="852"/>
      <c r="O180" s="517"/>
      <c r="P180" s="517"/>
      <c r="Q180" s="517"/>
      <c r="R180" s="517"/>
    </row>
    <row r="181" spans="2:18" s="527" customFormat="1" ht="15.75">
      <c r="B181" s="837"/>
      <c r="C181" s="840"/>
      <c r="D181" s="858"/>
      <c r="E181" s="855"/>
      <c r="F181" s="549">
        <v>4</v>
      </c>
      <c r="G181" s="550"/>
      <c r="H181" s="598" t="str">
        <f t="shared" si="3"/>
        <v>Belum Diisi</v>
      </c>
      <c r="I181" s="592" t="s">
        <v>26</v>
      </c>
      <c r="J181" s="593" t="str">
        <f>IF($D$178="Y/T","Isi Sasaran",IF($E$178=0,0,IF(I181="Y",1,IF(I181="T",0,"Isi Dulu"))))</f>
        <v>Isi Sasaran</v>
      </c>
      <c r="K181" s="592" t="s">
        <v>26</v>
      </c>
      <c r="L181" s="593" t="str">
        <f>IF($D$178="Y/T","Isi Sasaran",IF($E$178=0,0,IF(K181="Y",1,IF(K181="T",0,"Isi Dulu"))))</f>
        <v>Isi Sasaran</v>
      </c>
      <c r="M181" s="849"/>
      <c r="N181" s="852"/>
      <c r="O181" s="517"/>
      <c r="P181" s="517"/>
      <c r="Q181" s="517"/>
      <c r="R181" s="517"/>
    </row>
    <row r="182" spans="2:18" s="527" customFormat="1" ht="15.75">
      <c r="B182" s="838"/>
      <c r="C182" s="841"/>
      <c r="D182" s="859"/>
      <c r="E182" s="856"/>
      <c r="F182" s="569">
        <v>5</v>
      </c>
      <c r="G182" s="570"/>
      <c r="H182" s="599" t="str">
        <f t="shared" si="3"/>
        <v>Belum Diisi</v>
      </c>
      <c r="I182" s="595" t="s">
        <v>26</v>
      </c>
      <c r="J182" s="596" t="str">
        <f>IF($D$178="Y/T","Isi Sasaran",IF($E$178=0,0,IF(I182="Y",1,IF(I182="T",0,"Isi Dulu"))))</f>
        <v>Isi Sasaran</v>
      </c>
      <c r="K182" s="595" t="s">
        <v>26</v>
      </c>
      <c r="L182" s="596" t="str">
        <f>IF($D$178="Y/T","Isi Sasaran",IF($E$178=0,0,IF(K182="Y",1,IF(K182="T",0,"Isi Dulu"))))</f>
        <v>Isi Sasaran</v>
      </c>
      <c r="M182" s="850"/>
      <c r="N182" s="853"/>
      <c r="O182" s="517"/>
      <c r="P182" s="517"/>
      <c r="Q182" s="517"/>
      <c r="R182" s="517"/>
    </row>
    <row r="183" spans="2:18" s="527" customFormat="1" ht="15.75">
      <c r="B183" s="836">
        <v>16</v>
      </c>
      <c r="C183" s="839"/>
      <c r="D183" s="857" t="s">
        <v>26</v>
      </c>
      <c r="E183" s="854" t="str">
        <f>IF(D183="Y",1,IF(D183="T",0,IF(D183="Y/T","Belum diisi","Error")))</f>
        <v>Belum diisi</v>
      </c>
      <c r="F183" s="528">
        <v>1</v>
      </c>
      <c r="G183" s="529"/>
      <c r="H183" s="600" t="str">
        <f t="shared" si="3"/>
        <v>Belum Diisi</v>
      </c>
      <c r="I183" s="590" t="s">
        <v>26</v>
      </c>
      <c r="J183" s="591" t="str">
        <f>IF($D$183="Y/T","Isi Sasaran",IF($E$183=0,0,IF(I183="Y",1,IF(I183="T",0,"Isi Dulu"))))</f>
        <v>Isi Sasaran</v>
      </c>
      <c r="K183" s="590" t="s">
        <v>26</v>
      </c>
      <c r="L183" s="591" t="str">
        <f>IF($D$183="Y/T","Isi Sasaran",IF($E$183=0,0,IF(K183="Y",1,IF(K183="T",0,"Isi Dulu"))))</f>
        <v>Isi Sasaran</v>
      </c>
      <c r="M183" s="848" t="s">
        <v>26</v>
      </c>
      <c r="N183" s="851" t="str">
        <f>IF(M183="Y",1,IF(M183="T",0,IF(M183="Y/T","Belum diisi","Error")))</f>
        <v>Belum diisi</v>
      </c>
      <c r="O183" s="517"/>
      <c r="P183" s="517"/>
      <c r="Q183" s="517"/>
      <c r="R183" s="517"/>
    </row>
    <row r="184" spans="2:18" s="527" customFormat="1" ht="15.75">
      <c r="B184" s="837"/>
      <c r="C184" s="840"/>
      <c r="D184" s="858"/>
      <c r="E184" s="855"/>
      <c r="F184" s="549">
        <v>2</v>
      </c>
      <c r="G184" s="550"/>
      <c r="H184" s="598" t="str">
        <f t="shared" si="3"/>
        <v>Belum Diisi</v>
      </c>
      <c r="I184" s="592" t="s">
        <v>26</v>
      </c>
      <c r="J184" s="593" t="str">
        <f>IF($D$183="Y/T","Isi Sasaran",IF($E$183=0,0,IF(I184="Y",1,IF(I184="T",0,"Isi Dulu"))))</f>
        <v>Isi Sasaran</v>
      </c>
      <c r="K184" s="592" t="s">
        <v>26</v>
      </c>
      <c r="L184" s="593" t="str">
        <f>IF($D$183="Y/T","Isi Sasaran",IF($E$183=0,0,IF(K184="Y",1,IF(K184="T",0,"Isi Dulu"))))</f>
        <v>Isi Sasaran</v>
      </c>
      <c r="M184" s="849"/>
      <c r="N184" s="852"/>
      <c r="O184" s="517"/>
      <c r="P184" s="517"/>
      <c r="Q184" s="517"/>
      <c r="R184" s="517"/>
    </row>
    <row r="185" spans="2:18" s="527" customFormat="1" ht="15.75">
      <c r="B185" s="837"/>
      <c r="C185" s="840"/>
      <c r="D185" s="858"/>
      <c r="E185" s="855"/>
      <c r="F185" s="549">
        <v>3</v>
      </c>
      <c r="G185" s="550"/>
      <c r="H185" s="598" t="str">
        <f t="shared" si="3"/>
        <v>Belum Diisi</v>
      </c>
      <c r="I185" s="592" t="s">
        <v>26</v>
      </c>
      <c r="J185" s="593" t="str">
        <f>IF($D$183="Y/T","Isi Sasaran",IF($E$183=0,0,IF(I185="Y",1,IF(I185="T",0,"Isi Dulu"))))</f>
        <v>Isi Sasaran</v>
      </c>
      <c r="K185" s="592" t="s">
        <v>26</v>
      </c>
      <c r="L185" s="593" t="str">
        <f>IF($D$183="Y/T","Isi Sasaran",IF($E$183=0,0,IF(K185="Y",1,IF(K185="T",0,"Isi Dulu"))))</f>
        <v>Isi Sasaran</v>
      </c>
      <c r="M185" s="849"/>
      <c r="N185" s="852"/>
      <c r="O185" s="517"/>
      <c r="P185" s="517"/>
      <c r="Q185" s="517"/>
      <c r="R185" s="517"/>
    </row>
    <row r="186" spans="2:18" s="527" customFormat="1" ht="15.75">
      <c r="B186" s="837"/>
      <c r="C186" s="840"/>
      <c r="D186" s="858"/>
      <c r="E186" s="855"/>
      <c r="F186" s="549">
        <v>4</v>
      </c>
      <c r="G186" s="550"/>
      <c r="H186" s="598" t="str">
        <f t="shared" si="3"/>
        <v>Belum Diisi</v>
      </c>
      <c r="I186" s="592" t="s">
        <v>26</v>
      </c>
      <c r="J186" s="593" t="str">
        <f>IF($D$183="Y/T","Isi Sasaran",IF($E$183=0,0,IF(I186="Y",1,IF(I186="T",0,"Isi Dulu"))))</f>
        <v>Isi Sasaran</v>
      </c>
      <c r="K186" s="592" t="s">
        <v>26</v>
      </c>
      <c r="L186" s="593" t="str">
        <f>IF($D$183="Y/T","Isi Sasaran",IF($E$183=0,0,IF(K186="Y",1,IF(K186="T",0,"Isi Dulu"))))</f>
        <v>Isi Sasaran</v>
      </c>
      <c r="M186" s="849"/>
      <c r="N186" s="852"/>
      <c r="O186" s="517"/>
      <c r="P186" s="517"/>
      <c r="Q186" s="517"/>
      <c r="R186" s="517"/>
    </row>
    <row r="187" spans="2:18" s="527" customFormat="1" ht="15.75">
      <c r="B187" s="838"/>
      <c r="C187" s="841"/>
      <c r="D187" s="859"/>
      <c r="E187" s="856"/>
      <c r="F187" s="569">
        <v>5</v>
      </c>
      <c r="G187" s="570"/>
      <c r="H187" s="599" t="str">
        <f t="shared" si="3"/>
        <v>Belum Diisi</v>
      </c>
      <c r="I187" s="595" t="s">
        <v>26</v>
      </c>
      <c r="J187" s="596" t="str">
        <f>IF($D$183="Y/T","Isi Sasaran",IF($E$183=0,0,IF(I187="Y",1,IF(I187="T",0,"Isi Dulu"))))</f>
        <v>Isi Sasaran</v>
      </c>
      <c r="K187" s="595" t="s">
        <v>26</v>
      </c>
      <c r="L187" s="596" t="str">
        <f>IF($D$183="Y/T","Isi Sasaran",IF($E$183=0,0,IF(K187="Y",1,IF(K187="T",0,"Isi Dulu"))))</f>
        <v>Isi Sasaran</v>
      </c>
      <c r="M187" s="850"/>
      <c r="N187" s="853"/>
      <c r="O187" s="517"/>
      <c r="P187" s="517"/>
      <c r="Q187" s="517"/>
      <c r="R187" s="517"/>
    </row>
    <row r="188" spans="2:18" s="527" customFormat="1" ht="15.75">
      <c r="B188" s="836">
        <v>17</v>
      </c>
      <c r="C188" s="839"/>
      <c r="D188" s="857" t="s">
        <v>26</v>
      </c>
      <c r="E188" s="854" t="str">
        <f>IF(D188="Y",1,IF(D188="T",0,IF(D188="Y/T","Belum diisi","Error")))</f>
        <v>Belum diisi</v>
      </c>
      <c r="F188" s="528">
        <v>1</v>
      </c>
      <c r="G188" s="529"/>
      <c r="H188" s="600" t="str">
        <f t="shared" si="3"/>
        <v>Belum Diisi</v>
      </c>
      <c r="I188" s="590" t="s">
        <v>26</v>
      </c>
      <c r="J188" s="591" t="str">
        <f>IF($D$188="Y/T","Isi Sasaran",IF($E$188=0,0,IF(I188="Y",1,IF(I188="T",0,"Isi Dulu"))))</f>
        <v>Isi Sasaran</v>
      </c>
      <c r="K188" s="590" t="s">
        <v>26</v>
      </c>
      <c r="L188" s="591" t="str">
        <f>IF($D$188="Y/T","Isi Sasaran",IF($E$188=0,0,IF(K188="Y",1,IF(K188="T",0,"Isi Dulu"))))</f>
        <v>Isi Sasaran</v>
      </c>
      <c r="M188" s="848" t="s">
        <v>26</v>
      </c>
      <c r="N188" s="851" t="str">
        <f>IF(M188="Y",1,IF(M188="T",0,IF(M188="Y/T","Belum diisi","Error")))</f>
        <v>Belum diisi</v>
      </c>
      <c r="O188" s="517"/>
      <c r="P188" s="517"/>
      <c r="Q188" s="517"/>
      <c r="R188" s="517"/>
    </row>
    <row r="189" spans="2:18" s="527" customFormat="1" ht="15.75">
      <c r="B189" s="837"/>
      <c r="C189" s="840"/>
      <c r="D189" s="858"/>
      <c r="E189" s="855"/>
      <c r="F189" s="549">
        <v>2</v>
      </c>
      <c r="G189" s="550"/>
      <c r="H189" s="598" t="str">
        <f t="shared" si="3"/>
        <v>Belum Diisi</v>
      </c>
      <c r="I189" s="592" t="s">
        <v>26</v>
      </c>
      <c r="J189" s="593" t="str">
        <f>IF($D$188="Y/T","Isi Sasaran",IF($E$188=0,0,IF(I189="Y",1,IF(I189="T",0,"Isi Dulu"))))</f>
        <v>Isi Sasaran</v>
      </c>
      <c r="K189" s="592" t="s">
        <v>26</v>
      </c>
      <c r="L189" s="593" t="str">
        <f>IF($D$188="Y/T","Isi Sasaran",IF($E$188=0,0,IF(K189="Y",1,IF(K189="T",0,"Isi Dulu"))))</f>
        <v>Isi Sasaran</v>
      </c>
      <c r="M189" s="849"/>
      <c r="N189" s="852"/>
      <c r="O189" s="517"/>
      <c r="P189" s="517"/>
      <c r="Q189" s="517"/>
      <c r="R189" s="517"/>
    </row>
    <row r="190" spans="2:18" s="527" customFormat="1" ht="15.75">
      <c r="B190" s="837"/>
      <c r="C190" s="840"/>
      <c r="D190" s="858"/>
      <c r="E190" s="855"/>
      <c r="F190" s="549">
        <v>3</v>
      </c>
      <c r="G190" s="550"/>
      <c r="H190" s="598" t="str">
        <f t="shared" si="3"/>
        <v>Belum Diisi</v>
      </c>
      <c r="I190" s="592" t="s">
        <v>26</v>
      </c>
      <c r="J190" s="593" t="str">
        <f>IF($D$188="Y/T","Isi Sasaran",IF($E$188=0,0,IF(I190="Y",1,IF(I190="T",0,"Isi Dulu"))))</f>
        <v>Isi Sasaran</v>
      </c>
      <c r="K190" s="592" t="s">
        <v>26</v>
      </c>
      <c r="L190" s="593" t="str">
        <f>IF($D$188="Y/T","Isi Sasaran",IF($E$188=0,0,IF(K190="Y",1,IF(K190="T",0,"Isi Dulu"))))</f>
        <v>Isi Sasaran</v>
      </c>
      <c r="M190" s="849"/>
      <c r="N190" s="852"/>
      <c r="O190" s="517"/>
      <c r="P190" s="517"/>
      <c r="Q190" s="517"/>
      <c r="R190" s="517"/>
    </row>
    <row r="191" spans="2:18" s="527" customFormat="1" ht="15.75">
      <c r="B191" s="837"/>
      <c r="C191" s="840"/>
      <c r="D191" s="858"/>
      <c r="E191" s="855"/>
      <c r="F191" s="549">
        <v>4</v>
      </c>
      <c r="G191" s="550"/>
      <c r="H191" s="598" t="str">
        <f t="shared" si="3"/>
        <v>Belum Diisi</v>
      </c>
      <c r="I191" s="592" t="s">
        <v>26</v>
      </c>
      <c r="J191" s="593" t="str">
        <f>IF($D$188="Y/T","Isi Sasaran",IF($E$188=0,0,IF(I191="Y",1,IF(I191="T",0,"Isi Dulu"))))</f>
        <v>Isi Sasaran</v>
      </c>
      <c r="K191" s="592" t="s">
        <v>26</v>
      </c>
      <c r="L191" s="593" t="str">
        <f>IF($D$188="Y/T","Isi Sasaran",IF($E$188=0,0,IF(K191="Y",1,IF(K191="T",0,"Isi Dulu"))))</f>
        <v>Isi Sasaran</v>
      </c>
      <c r="M191" s="849"/>
      <c r="N191" s="852"/>
      <c r="O191" s="517"/>
      <c r="P191" s="517"/>
      <c r="Q191" s="517"/>
      <c r="R191" s="517"/>
    </row>
    <row r="192" spans="2:18" s="527" customFormat="1" ht="15.75">
      <c r="B192" s="838"/>
      <c r="C192" s="841"/>
      <c r="D192" s="859"/>
      <c r="E192" s="856"/>
      <c r="F192" s="569">
        <v>5</v>
      </c>
      <c r="G192" s="570"/>
      <c r="H192" s="599" t="str">
        <f t="shared" si="3"/>
        <v>Belum Diisi</v>
      </c>
      <c r="I192" s="595" t="s">
        <v>26</v>
      </c>
      <c r="J192" s="596" t="str">
        <f>IF($D$188="Y/T","Isi Sasaran",IF($E$188=0,0,IF(I192="Y",1,IF(I192="T",0,"Isi Dulu"))))</f>
        <v>Isi Sasaran</v>
      </c>
      <c r="K192" s="595" t="s">
        <v>26</v>
      </c>
      <c r="L192" s="596" t="str">
        <f>IF($D$188="Y/T","Isi Sasaran",IF($E$188=0,0,IF(K192="Y",1,IF(K192="T",0,"Isi Dulu"))))</f>
        <v>Isi Sasaran</v>
      </c>
      <c r="M192" s="850"/>
      <c r="N192" s="853"/>
      <c r="O192" s="517"/>
      <c r="P192" s="517"/>
      <c r="Q192" s="517"/>
      <c r="R192" s="517"/>
    </row>
    <row r="193" spans="2:18" s="527" customFormat="1" ht="15.75">
      <c r="B193" s="836">
        <v>18</v>
      </c>
      <c r="C193" s="839"/>
      <c r="D193" s="857" t="s">
        <v>26</v>
      </c>
      <c r="E193" s="854" t="str">
        <f>IF(D193="Y",1,IF(D193="T",0,IF(D193="Y/T","Belum diisi","Error")))</f>
        <v>Belum diisi</v>
      </c>
      <c r="F193" s="528">
        <v>1</v>
      </c>
      <c r="G193" s="529"/>
      <c r="H193" s="600" t="str">
        <f t="shared" si="3"/>
        <v>Belum Diisi</v>
      </c>
      <c r="I193" s="590" t="s">
        <v>26</v>
      </c>
      <c r="J193" s="591" t="str">
        <f>IF($D$193="Y/T","Isi Sasaran",IF($E$193=0,0,IF(I193="Y",1,IF(I193="T",0,"Isi Dulu"))))</f>
        <v>Isi Sasaran</v>
      </c>
      <c r="K193" s="590" t="s">
        <v>26</v>
      </c>
      <c r="L193" s="591" t="str">
        <f>IF($D$193="Y/T","Isi Sasaran",IF($E$193=0,0,IF(K193="Y",1,IF(K193="T",0,"Isi Dulu"))))</f>
        <v>Isi Sasaran</v>
      </c>
      <c r="M193" s="848" t="s">
        <v>26</v>
      </c>
      <c r="N193" s="851" t="str">
        <f>IF(M193="Y",1,IF(M193="T",0,IF(M193="Y/T","Belum diisi","Error")))</f>
        <v>Belum diisi</v>
      </c>
      <c r="O193" s="517"/>
      <c r="P193" s="517"/>
      <c r="Q193" s="517"/>
      <c r="R193" s="517"/>
    </row>
    <row r="194" spans="2:18" s="527" customFormat="1" ht="15.75">
      <c r="B194" s="837"/>
      <c r="C194" s="840"/>
      <c r="D194" s="858"/>
      <c r="E194" s="855"/>
      <c r="F194" s="549">
        <v>2</v>
      </c>
      <c r="G194" s="550"/>
      <c r="H194" s="598" t="str">
        <f t="shared" si="3"/>
        <v>Belum Diisi</v>
      </c>
      <c r="I194" s="592" t="s">
        <v>26</v>
      </c>
      <c r="J194" s="593" t="str">
        <f>IF($D$193="Y/T","Isi Sasaran",IF($E$193=0,0,IF(I194="Y",1,IF(I194="T",0,"Isi Dulu"))))</f>
        <v>Isi Sasaran</v>
      </c>
      <c r="K194" s="592" t="s">
        <v>26</v>
      </c>
      <c r="L194" s="593" t="str">
        <f>IF($D$193="Y/T","Isi Sasaran",IF($E$193=0,0,IF(K194="Y",1,IF(K194="T",0,"Isi Dulu"))))</f>
        <v>Isi Sasaran</v>
      </c>
      <c r="M194" s="849"/>
      <c r="N194" s="852"/>
      <c r="O194" s="517"/>
      <c r="P194" s="517"/>
      <c r="Q194" s="517"/>
      <c r="R194" s="517"/>
    </row>
    <row r="195" spans="2:18" s="527" customFormat="1" ht="15.75">
      <c r="B195" s="837"/>
      <c r="C195" s="840"/>
      <c r="D195" s="858"/>
      <c r="E195" s="855"/>
      <c r="F195" s="549">
        <v>3</v>
      </c>
      <c r="G195" s="550"/>
      <c r="H195" s="598" t="str">
        <f t="shared" si="3"/>
        <v>Belum Diisi</v>
      </c>
      <c r="I195" s="592" t="s">
        <v>26</v>
      </c>
      <c r="J195" s="593" t="str">
        <f>IF($D$193="Y/T","Isi Sasaran",IF($E$193=0,0,IF(I195="Y",1,IF(I195="T",0,"Isi Dulu"))))</f>
        <v>Isi Sasaran</v>
      </c>
      <c r="K195" s="592" t="s">
        <v>26</v>
      </c>
      <c r="L195" s="593" t="str">
        <f>IF($D$193="Y/T","Isi Sasaran",IF($E$193=0,0,IF(K195="Y",1,IF(K195="T",0,"Isi Dulu"))))</f>
        <v>Isi Sasaran</v>
      </c>
      <c r="M195" s="849"/>
      <c r="N195" s="852"/>
      <c r="O195" s="517"/>
      <c r="P195" s="517"/>
      <c r="Q195" s="517"/>
      <c r="R195" s="517"/>
    </row>
    <row r="196" spans="2:18" s="527" customFormat="1" ht="15.75">
      <c r="B196" s="837"/>
      <c r="C196" s="840"/>
      <c r="D196" s="858"/>
      <c r="E196" s="855"/>
      <c r="F196" s="549">
        <v>4</v>
      </c>
      <c r="G196" s="550"/>
      <c r="H196" s="598" t="str">
        <f t="shared" si="3"/>
        <v>Belum Diisi</v>
      </c>
      <c r="I196" s="592" t="s">
        <v>26</v>
      </c>
      <c r="J196" s="593" t="str">
        <f>IF($D$193="Y/T","Isi Sasaran",IF($E$193=0,0,IF(I196="Y",1,IF(I196="T",0,"Isi Dulu"))))</f>
        <v>Isi Sasaran</v>
      </c>
      <c r="K196" s="592" t="s">
        <v>26</v>
      </c>
      <c r="L196" s="593" t="str">
        <f>IF($D$193="Y/T","Isi Sasaran",IF($E$193=0,0,IF(K196="Y",1,IF(K196="T",0,"Isi Dulu"))))</f>
        <v>Isi Sasaran</v>
      </c>
      <c r="M196" s="849"/>
      <c r="N196" s="852"/>
      <c r="O196" s="517"/>
      <c r="P196" s="517"/>
      <c r="Q196" s="517"/>
      <c r="R196" s="517"/>
    </row>
    <row r="197" spans="2:18" s="527" customFormat="1" ht="15.75">
      <c r="B197" s="838"/>
      <c r="C197" s="841"/>
      <c r="D197" s="859"/>
      <c r="E197" s="856"/>
      <c r="F197" s="569">
        <v>5</v>
      </c>
      <c r="G197" s="570"/>
      <c r="H197" s="599" t="str">
        <f t="shared" si="3"/>
        <v>Belum Diisi</v>
      </c>
      <c r="I197" s="595" t="s">
        <v>26</v>
      </c>
      <c r="J197" s="596" t="str">
        <f>IF($D$193="Y/T","Isi Sasaran",IF($E$193=0,0,IF(I197="Y",1,IF(I197="T",0,"Isi Dulu"))))</f>
        <v>Isi Sasaran</v>
      </c>
      <c r="K197" s="595" t="s">
        <v>26</v>
      </c>
      <c r="L197" s="596" t="str">
        <f>IF($D$193="Y/T","Isi Sasaran",IF($E$193=0,0,IF(K197="Y",1,IF(K197="T",0,"Isi Dulu"))))</f>
        <v>Isi Sasaran</v>
      </c>
      <c r="M197" s="850"/>
      <c r="N197" s="853"/>
      <c r="O197" s="517"/>
      <c r="P197" s="517"/>
      <c r="Q197" s="517"/>
      <c r="R197" s="517"/>
    </row>
    <row r="198" spans="2:18" s="527" customFormat="1" ht="15.75">
      <c r="B198" s="836">
        <v>19</v>
      </c>
      <c r="C198" s="839"/>
      <c r="D198" s="857" t="s">
        <v>26</v>
      </c>
      <c r="E198" s="854" t="str">
        <f>IF(D198="Y",1,IF(D198="T",0,IF(D198="Y/T","Belum diisi","Error")))</f>
        <v>Belum diisi</v>
      </c>
      <c r="F198" s="528">
        <v>1</v>
      </c>
      <c r="G198" s="529"/>
      <c r="H198" s="600" t="str">
        <f t="shared" si="3"/>
        <v>Belum Diisi</v>
      </c>
      <c r="I198" s="590" t="s">
        <v>26</v>
      </c>
      <c r="J198" s="591" t="str">
        <f>IF($D$198="Y/T","Isi Sasaran",IF($E$198=0,0,IF(I198="Y",1,IF(I198="T",0,"Isi Dulu"))))</f>
        <v>Isi Sasaran</v>
      </c>
      <c r="K198" s="590" t="s">
        <v>26</v>
      </c>
      <c r="L198" s="591" t="str">
        <f>IF($D$198="Y/T","Isi Sasaran",IF($E$198=0,0,IF(K198="Y",1,IF(K198="T",0,"Isi Dulu"))))</f>
        <v>Isi Sasaran</v>
      </c>
      <c r="M198" s="848" t="s">
        <v>26</v>
      </c>
      <c r="N198" s="851" t="str">
        <f>IF(M198="Y",1,IF(M198="T",0,IF(M198="Y/T","Belum diisi","Error")))</f>
        <v>Belum diisi</v>
      </c>
      <c r="O198" s="517"/>
      <c r="P198" s="517"/>
      <c r="Q198" s="517"/>
      <c r="R198" s="517"/>
    </row>
    <row r="199" spans="2:18" s="527" customFormat="1" ht="15.75">
      <c r="B199" s="837"/>
      <c r="C199" s="840"/>
      <c r="D199" s="858"/>
      <c r="E199" s="855"/>
      <c r="F199" s="549">
        <v>2</v>
      </c>
      <c r="G199" s="550"/>
      <c r="H199" s="598" t="str">
        <f t="shared" si="3"/>
        <v>Belum Diisi</v>
      </c>
      <c r="I199" s="592" t="s">
        <v>26</v>
      </c>
      <c r="J199" s="593" t="str">
        <f>IF($D$198="Y/T","Isi Sasaran",IF($E$198=0,0,IF(I199="Y",1,IF(I199="T",0,"Isi Dulu"))))</f>
        <v>Isi Sasaran</v>
      </c>
      <c r="K199" s="592" t="s">
        <v>26</v>
      </c>
      <c r="L199" s="593" t="str">
        <f>IF($D$198="Y/T","Isi Sasaran",IF($E$198=0,0,IF(K199="Y",1,IF(K199="T",0,"Isi Dulu"))))</f>
        <v>Isi Sasaran</v>
      </c>
      <c r="M199" s="849"/>
      <c r="N199" s="852"/>
      <c r="O199" s="517"/>
      <c r="P199" s="517"/>
      <c r="Q199" s="517"/>
      <c r="R199" s="517"/>
    </row>
    <row r="200" spans="2:18" s="527" customFormat="1" ht="15.75">
      <c r="B200" s="837"/>
      <c r="C200" s="840"/>
      <c r="D200" s="858"/>
      <c r="E200" s="855"/>
      <c r="F200" s="549">
        <v>3</v>
      </c>
      <c r="G200" s="550"/>
      <c r="H200" s="598" t="str">
        <f t="shared" si="3"/>
        <v>Belum Diisi</v>
      </c>
      <c r="I200" s="592" t="s">
        <v>26</v>
      </c>
      <c r="J200" s="593" t="str">
        <f>IF($D$198="Y/T","Isi Sasaran",IF($E$198=0,0,IF(I200="Y",1,IF(I200="T",0,"Isi Dulu"))))</f>
        <v>Isi Sasaran</v>
      </c>
      <c r="K200" s="592" t="s">
        <v>26</v>
      </c>
      <c r="L200" s="593" t="str">
        <f>IF($D$198="Y/T","Isi Sasaran",IF($E$198=0,0,IF(K200="Y",1,IF(K200="T",0,"Isi Dulu"))))</f>
        <v>Isi Sasaran</v>
      </c>
      <c r="M200" s="849"/>
      <c r="N200" s="852"/>
      <c r="O200" s="517"/>
      <c r="P200" s="517"/>
      <c r="Q200" s="517"/>
      <c r="R200" s="517"/>
    </row>
    <row r="201" spans="2:18" s="527" customFormat="1" ht="15.75">
      <c r="B201" s="837"/>
      <c r="C201" s="840"/>
      <c r="D201" s="858"/>
      <c r="E201" s="855"/>
      <c r="F201" s="549">
        <v>4</v>
      </c>
      <c r="G201" s="550"/>
      <c r="H201" s="598" t="str">
        <f t="shared" si="3"/>
        <v>Belum Diisi</v>
      </c>
      <c r="I201" s="592" t="s">
        <v>26</v>
      </c>
      <c r="J201" s="593" t="str">
        <f>IF($D$198="Y/T","Isi Sasaran",IF($E$198=0,0,IF(I201="Y",1,IF(I201="T",0,"Isi Dulu"))))</f>
        <v>Isi Sasaran</v>
      </c>
      <c r="K201" s="592" t="s">
        <v>26</v>
      </c>
      <c r="L201" s="593" t="str">
        <f>IF($D$198="Y/T","Isi Sasaran",IF($E$198=0,0,IF(K201="Y",1,IF(K201="T",0,"Isi Dulu"))))</f>
        <v>Isi Sasaran</v>
      </c>
      <c r="M201" s="849"/>
      <c r="N201" s="852"/>
      <c r="O201" s="517"/>
      <c r="P201" s="517"/>
      <c r="Q201" s="517"/>
      <c r="R201" s="517"/>
    </row>
    <row r="202" spans="2:18" s="527" customFormat="1" ht="15.75">
      <c r="B202" s="838"/>
      <c r="C202" s="841"/>
      <c r="D202" s="859"/>
      <c r="E202" s="856"/>
      <c r="F202" s="569">
        <v>5</v>
      </c>
      <c r="G202" s="570"/>
      <c r="H202" s="599" t="str">
        <f t="shared" si="3"/>
        <v>Belum Diisi</v>
      </c>
      <c r="I202" s="595" t="s">
        <v>26</v>
      </c>
      <c r="J202" s="596" t="str">
        <f>IF($D$198="Y/T","Isi Sasaran",IF($E$198=0,0,IF(I202="Y",1,IF(I202="T",0,"Isi Dulu"))))</f>
        <v>Isi Sasaran</v>
      </c>
      <c r="K202" s="595" t="s">
        <v>26</v>
      </c>
      <c r="L202" s="596" t="str">
        <f>IF($D$198="Y/T","Isi Sasaran",IF($E$198=0,0,IF(K202="Y",1,IF(K202="T",0,"Isi Dulu"))))</f>
        <v>Isi Sasaran</v>
      </c>
      <c r="M202" s="850"/>
      <c r="N202" s="853"/>
      <c r="O202" s="517"/>
      <c r="P202" s="517"/>
      <c r="Q202" s="517"/>
      <c r="R202" s="517"/>
    </row>
    <row r="203" spans="2:18" s="527" customFormat="1" ht="15.75">
      <c r="B203" s="836">
        <v>20</v>
      </c>
      <c r="C203" s="839"/>
      <c r="D203" s="857" t="s">
        <v>26</v>
      </c>
      <c r="E203" s="854" t="str">
        <f>IF(D203="Y",1,IF(D203="T",0,IF(D203="Y/T","Belum diisi","Error")))</f>
        <v>Belum diisi</v>
      </c>
      <c r="F203" s="528">
        <v>1</v>
      </c>
      <c r="G203" s="529"/>
      <c r="H203" s="600" t="str">
        <f t="shared" si="3"/>
        <v>Belum Diisi</v>
      </c>
      <c r="I203" s="590" t="s">
        <v>26</v>
      </c>
      <c r="J203" s="591" t="str">
        <f>IF($D$203="Y/T","Isi Sasaran",IF($E$203=0,0,IF(I203="Y",1,IF(I203="T",0,"Isi Dulu"))))</f>
        <v>Isi Sasaran</v>
      </c>
      <c r="K203" s="590" t="s">
        <v>26</v>
      </c>
      <c r="L203" s="591" t="str">
        <f>IF($D$203="Y/T","Isi Sasaran",IF($E$203=0,0,IF(K203="Y",1,IF(K203="T",0,"Isi Dulu"))))</f>
        <v>Isi Sasaran</v>
      </c>
      <c r="M203" s="848" t="s">
        <v>26</v>
      </c>
      <c r="N203" s="851" t="str">
        <f>IF(M203="Y",1,IF(M203="T",0,IF(M203="Y/T","Belum diisi","Error")))</f>
        <v>Belum diisi</v>
      </c>
      <c r="O203" s="517"/>
      <c r="P203" s="517"/>
      <c r="Q203" s="517"/>
      <c r="R203" s="517"/>
    </row>
    <row r="204" spans="2:18" s="527" customFormat="1" ht="15.75">
      <c r="B204" s="837"/>
      <c r="C204" s="840"/>
      <c r="D204" s="858"/>
      <c r="E204" s="855"/>
      <c r="F204" s="549">
        <v>2</v>
      </c>
      <c r="G204" s="550"/>
      <c r="H204" s="598" t="str">
        <f t="shared" si="3"/>
        <v>Belum Diisi</v>
      </c>
      <c r="I204" s="592" t="s">
        <v>26</v>
      </c>
      <c r="J204" s="593" t="str">
        <f>IF($D$203="Y/T","Isi Sasaran",IF($E$203=0,0,IF(I204="Y",1,IF(I204="T",0,"Isi Dulu"))))</f>
        <v>Isi Sasaran</v>
      </c>
      <c r="K204" s="592" t="s">
        <v>26</v>
      </c>
      <c r="L204" s="593" t="str">
        <f>IF($D$203="Y/T","Isi Sasaran",IF($E$203=0,0,IF(K204="Y",1,IF(K204="T",0,"Isi Dulu"))))</f>
        <v>Isi Sasaran</v>
      </c>
      <c r="M204" s="849"/>
      <c r="N204" s="852"/>
      <c r="O204" s="517"/>
      <c r="P204" s="517"/>
      <c r="Q204" s="517"/>
      <c r="R204" s="517"/>
    </row>
    <row r="205" spans="2:18" s="527" customFormat="1" ht="15.75">
      <c r="B205" s="837"/>
      <c r="C205" s="840"/>
      <c r="D205" s="858"/>
      <c r="E205" s="855"/>
      <c r="F205" s="549">
        <v>3</v>
      </c>
      <c r="G205" s="550"/>
      <c r="H205" s="598" t="str">
        <f t="shared" si="3"/>
        <v>Belum Diisi</v>
      </c>
      <c r="I205" s="592" t="s">
        <v>26</v>
      </c>
      <c r="J205" s="593" t="str">
        <f>IF($D$203="Y/T","Isi Sasaran",IF($E$203=0,0,IF(I205="Y",1,IF(I205="T",0,"Isi Dulu"))))</f>
        <v>Isi Sasaran</v>
      </c>
      <c r="K205" s="592" t="s">
        <v>26</v>
      </c>
      <c r="L205" s="593" t="str">
        <f>IF($D$203="Y/T","Isi Sasaran",IF($E$203=0,0,IF(K205="Y",1,IF(K205="T",0,"Isi Dulu"))))</f>
        <v>Isi Sasaran</v>
      </c>
      <c r="M205" s="849"/>
      <c r="N205" s="852"/>
      <c r="O205" s="517"/>
      <c r="P205" s="517"/>
      <c r="Q205" s="517"/>
      <c r="R205" s="517"/>
    </row>
    <row r="206" spans="2:18" s="527" customFormat="1" ht="15.75">
      <c r="B206" s="837"/>
      <c r="C206" s="840"/>
      <c r="D206" s="858"/>
      <c r="E206" s="855"/>
      <c r="F206" s="549">
        <v>4</v>
      </c>
      <c r="G206" s="550"/>
      <c r="H206" s="598" t="str">
        <f t="shared" si="3"/>
        <v>Belum Diisi</v>
      </c>
      <c r="I206" s="592" t="s">
        <v>26</v>
      </c>
      <c r="J206" s="593" t="str">
        <f>IF($D$203="Y/T","Isi Sasaran",IF($E$203=0,0,IF(I206="Y",1,IF(I206="T",0,"Isi Dulu"))))</f>
        <v>Isi Sasaran</v>
      </c>
      <c r="K206" s="592" t="s">
        <v>26</v>
      </c>
      <c r="L206" s="593" t="str">
        <f>IF($D$203="Y/T","Isi Sasaran",IF($E$203=0,0,IF(K206="Y",1,IF(K206="T",0,"Isi Dulu"))))</f>
        <v>Isi Sasaran</v>
      </c>
      <c r="M206" s="849"/>
      <c r="N206" s="852"/>
      <c r="O206" s="517"/>
      <c r="P206" s="517"/>
      <c r="Q206" s="517"/>
      <c r="R206" s="517"/>
    </row>
    <row r="207" spans="2:18" s="527" customFormat="1" ht="15.75">
      <c r="B207" s="838"/>
      <c r="C207" s="841"/>
      <c r="D207" s="859"/>
      <c r="E207" s="856"/>
      <c r="F207" s="569">
        <v>5</v>
      </c>
      <c r="G207" s="570"/>
      <c r="H207" s="599" t="str">
        <f t="shared" si="3"/>
        <v>Belum Diisi</v>
      </c>
      <c r="I207" s="595" t="s">
        <v>26</v>
      </c>
      <c r="J207" s="596" t="str">
        <f>IF($D$203="Y/T","Isi Sasaran",IF($E$203=0,0,IF(I207="Y",1,IF(I207="T",0,"Isi Dulu"))))</f>
        <v>Isi Sasaran</v>
      </c>
      <c r="K207" s="595" t="s">
        <v>26</v>
      </c>
      <c r="L207" s="596" t="str">
        <f>IF($D$203="Y/T","Isi Sasaran",IF($E$203=0,0,IF(K207="Y",1,IF(K207="T",0,"Isi Dulu"))))</f>
        <v>Isi Sasaran</v>
      </c>
      <c r="M207" s="850"/>
      <c r="N207" s="853"/>
      <c r="O207" s="517"/>
      <c r="P207" s="517"/>
      <c r="Q207" s="517"/>
      <c r="R207" s="517"/>
    </row>
    <row r="208" spans="2:18" s="527" customFormat="1" ht="15.75">
      <c r="B208" s="580"/>
      <c r="C208" s="581"/>
      <c r="D208" s="582"/>
      <c r="E208" s="605" t="e">
        <f>AVERAGE(E108:E207)</f>
        <v>#DIV/0!</v>
      </c>
      <c r="F208" s="580"/>
      <c r="G208" s="583"/>
      <c r="H208" s="602" t="e">
        <f>(IF($D108="Y/T",0,AVERAGE(H108:H112))+IF($D113="Y/T",0,AVERAGE(H113:H117))+IF($D118="Y/T",0,AVERAGE(H118:H122))+IF($D123="Y/T",0,AVERAGE(H123:H127))+IF($D128="Y/T",0,AVERAGE(H128:H132))+IF($D133="Y/T",0,AVERAGE(H133:H137))+IF($D138="Y/T",0,AVERAGE(H138:H142))+IF($D143="Y/T",0,AVERAGE(H143:H147))+IF($D148="Y/T",0,AVERAGE(H148:H152))+IF($D153="Y/T",0,AVERAGE(H153:H157))+IF($D158="Y/T",0,AVERAGE(H158:H162))+IF($D163="Y/T",0,AVERAGE(H163:H167))+IF($D168="Y/T",0,AVERAGE(H168:H172))+IF($D173="Y/T",0,AVERAGE(H173:H177))+IF($D178="Y/T",0,AVERAGE(H178:H182))+IF($D183="Y/T",0,AVERAGE(H183:H187))+IF($D188="Y/T",0,AVERAGE(H188:H192))+IF($D193="Y/T",0,AVERAGE(H193:H197))+IF($D198="Y/T",0,AVERAGE(H198:H202))+IF($D203="Y/T",0,AVERAGE(H203:H207)))/(COUNTIF($D108:$D207,"Y")+COUNTIF($D108:$D207,"T"))</f>
        <v>#DIV/0!</v>
      </c>
      <c r="I208" s="582"/>
      <c r="J208" s="602" t="e">
        <f>(IF($D108="Y/T",0,AVERAGE(J108:J112))+IF($D113="Y/T",0,AVERAGE(J113:J117))+IF($D118="Y/T",0,AVERAGE(J118:J122))+IF($D123="Y/T",0,AVERAGE(J123:J127))+IF($D128="Y/T",0,AVERAGE(J128:J132))+IF($D133="Y/T",0,AVERAGE(J133:J137))+IF($D138="Y/T",0,AVERAGE(J138:J142))+IF($D143="Y/T",0,AVERAGE(J143:J147))+IF($D148="Y/T",0,AVERAGE(J148:J152))+IF($D153="Y/T",0,AVERAGE(J153:J157))+IF($D158="Y/T",0,AVERAGE(J158:J162))+IF($D163="Y/T",0,AVERAGE(J163:J167))+IF($D168="Y/T",0,AVERAGE(J168:J172))+IF($D173="Y/T",0,AVERAGE(J173:J177))+IF($D178="Y/T",0,AVERAGE(J178:J182))+IF($D183="Y/T",0,AVERAGE(J183:J187))+IF($D188="Y/T",0,AVERAGE(J188:J192))+IF($D193="Y/T",0,AVERAGE(J193:J197))+IF($D198="Y/T",0,AVERAGE(J198:J202))+IF($D203="Y/T",0,AVERAGE(J203:J207)))/(COUNTIF($D108:$D207,"Y")+COUNTIF($D108:$D207,"T"))</f>
        <v>#DIV/0!</v>
      </c>
      <c r="K208" s="582"/>
      <c r="L208" s="602" t="e">
        <f>(IF($D108="Y/T",0,AVERAGE(L108:L112))+IF($D113="Y/T",0,AVERAGE(L113:L117))+IF($D118="Y/T",0,AVERAGE(L118:L122))+IF($D123="Y/T",0,AVERAGE(L123:L127))+IF($D128="Y/T",0,AVERAGE(L128:L132))+IF($D133="Y/T",0,AVERAGE(L133:L137))+IF($D138="Y/T",0,AVERAGE(L138:L142))+IF($D143="Y/T",0,AVERAGE(L143:L147))+IF($D148="Y/T",0,AVERAGE(L148:L152))+IF($D153="Y/T",0,AVERAGE(L153:L157))+IF($D158="Y/T",0,AVERAGE(L158:L162))+IF($D163="Y/T",0,AVERAGE(L163:L167))+IF($D168="Y/T",0,AVERAGE(L168:L172))+IF($D173="Y/T",0,AVERAGE(L173:L177))+IF($D178="Y/T",0,AVERAGE(L178:L182))+IF($D183="Y/T",0,AVERAGE(L183:L187))+IF($D188="Y/T",0,AVERAGE(L188:L192))+IF($D193="Y/T",0,AVERAGE(L193:L197))+IF($D198="Y/T",0,AVERAGE(L198:L202))+IF($D203="Y/T",0,AVERAGE(L203:L207)))/(COUNTIF($D108:$D207,"Y")+COUNTIF($D108:$D207,"T"))</f>
        <v>#DIV/0!</v>
      </c>
      <c r="M208" s="606"/>
      <c r="N208" s="602" t="e">
        <f>AVERAGE(N108:N207)</f>
        <v>#DIV/0!</v>
      </c>
      <c r="O208" s="517"/>
      <c r="P208" s="517"/>
      <c r="Q208" s="517"/>
      <c r="R208" s="517"/>
    </row>
    <row r="209" spans="2:18" s="527" customFormat="1" ht="15.75">
      <c r="B209" s="865" t="s">
        <v>507</v>
      </c>
      <c r="C209" s="865"/>
      <c r="D209" s="865"/>
      <c r="E209" s="865"/>
      <c r="F209" s="865"/>
      <c r="G209" s="865"/>
      <c r="H209" s="865"/>
      <c r="I209" s="865"/>
      <c r="J209" s="865"/>
      <c r="K209" s="865"/>
      <c r="L209" s="865"/>
      <c r="M209" s="865"/>
      <c r="N209" s="866"/>
      <c r="O209" s="517"/>
      <c r="P209" s="517"/>
      <c r="Q209" s="517"/>
      <c r="R209" s="517"/>
    </row>
    <row r="210" spans="2:18" s="527" customFormat="1" ht="15.75">
      <c r="B210" s="836">
        <v>1</v>
      </c>
      <c r="C210" s="839"/>
      <c r="D210" s="857" t="s">
        <v>26</v>
      </c>
      <c r="E210" s="854" t="str">
        <f>IF(D210="Y",1,IF(D210="T",0,IF(D210="Y/T","Belum diisi","Error")))</f>
        <v>Belum diisi</v>
      </c>
      <c r="F210" s="528">
        <v>1</v>
      </c>
      <c r="G210" s="529"/>
      <c r="H210" s="589" t="str">
        <f>IF(OR(J210="Isi Dulu",L210="Isi Dulu",J210="Isi Sasaran",L210="Isi Sasaran"),"Belum Diisi",IF(SUM(J210,L210)=2,1,IF(SUM(J210,L210)=1,0,IF(SUM(J210,L210)=0,0,"Error"))))</f>
        <v>Belum Diisi</v>
      </c>
      <c r="I210" s="590" t="s">
        <v>26</v>
      </c>
      <c r="J210" s="591" t="str">
        <f>IF($D$210="Y/T","Isi Sasaran",IF($E$210=0,0,IF(I210="Y",1,IF(I210="T",0,"Isi Dulu"))))</f>
        <v>Isi Sasaran</v>
      </c>
      <c r="K210" s="590" t="s">
        <v>26</v>
      </c>
      <c r="L210" s="591" t="str">
        <f>IF($D$210="Y/T","Isi Sasaran",IF($E$210=0,0,IF(K210="Y",1,IF(K210="T",0,"Isi Dulu"))))</f>
        <v>Isi Sasaran</v>
      </c>
      <c r="M210" s="848" t="s">
        <v>26</v>
      </c>
      <c r="N210" s="851" t="str">
        <f>IF(M210="Y",1,IF(M210="T",0,IF(M210="Y/T","Belum diisi","Error")))</f>
        <v>Belum diisi</v>
      </c>
      <c r="O210" s="517"/>
      <c r="P210" s="517"/>
      <c r="Q210" s="517"/>
      <c r="R210" s="517"/>
    </row>
    <row r="211" spans="2:18" s="527" customFormat="1" ht="15.75">
      <c r="B211" s="837"/>
      <c r="C211" s="840"/>
      <c r="D211" s="858"/>
      <c r="E211" s="855"/>
      <c r="F211" s="549">
        <v>2</v>
      </c>
      <c r="G211" s="550"/>
      <c r="H211" s="589" t="str">
        <f t="shared" ref="H211:H274" si="4">IF(OR(J211="Isi Dulu",L211="Isi Dulu",J211="Isi Sasaran",L211="Isi Sasaran"),"Belum Diisi",IF(SUM(J211,L211)=2,1,IF(SUM(J211,L211)=1,0,IF(SUM(J211,L211)=0,0,"Error"))))</f>
        <v>Belum Diisi</v>
      </c>
      <c r="I211" s="592" t="s">
        <v>26</v>
      </c>
      <c r="J211" s="593" t="str">
        <f>IF($D$210="Y/T","Isi Sasaran",IF($E$210=0,0,IF(I211="Y",1,IF(I211="T",0,"Isi Dulu"))))</f>
        <v>Isi Sasaran</v>
      </c>
      <c r="K211" s="592" t="s">
        <v>26</v>
      </c>
      <c r="L211" s="593" t="str">
        <f>IF($D$210="Y/T","Isi Sasaran",IF($E$210=0,0,IF(K211="Y",1,IF(K211="T",0,"Isi Dulu"))))</f>
        <v>Isi Sasaran</v>
      </c>
      <c r="M211" s="849"/>
      <c r="N211" s="852"/>
      <c r="O211" s="517"/>
      <c r="P211" s="517"/>
      <c r="Q211" s="517"/>
      <c r="R211" s="517"/>
    </row>
    <row r="212" spans="2:18" s="527" customFormat="1" ht="15.75">
      <c r="B212" s="837"/>
      <c r="C212" s="840"/>
      <c r="D212" s="858"/>
      <c r="E212" s="855"/>
      <c r="F212" s="549">
        <v>3</v>
      </c>
      <c r="G212" s="550"/>
      <c r="H212" s="589" t="str">
        <f t="shared" si="4"/>
        <v>Belum Diisi</v>
      </c>
      <c r="I212" s="592" t="s">
        <v>26</v>
      </c>
      <c r="J212" s="593" t="str">
        <f>IF($D$210="Y/T","Isi Sasaran",IF($E$210=0,0,IF(I212="Y",1,IF(I212="T",0,"Isi Dulu"))))</f>
        <v>Isi Sasaran</v>
      </c>
      <c r="K212" s="592" t="s">
        <v>26</v>
      </c>
      <c r="L212" s="593" t="str">
        <f>IF($D$210="Y/T","Isi Sasaran",IF($E$210=0,0,IF(K212="Y",1,IF(K212="T",0,"Isi Dulu"))))</f>
        <v>Isi Sasaran</v>
      </c>
      <c r="M212" s="849"/>
      <c r="N212" s="852"/>
      <c r="O212" s="517"/>
      <c r="P212" s="517"/>
      <c r="Q212" s="517"/>
      <c r="R212" s="517"/>
    </row>
    <row r="213" spans="2:18" s="527" customFormat="1" ht="15.75">
      <c r="B213" s="837"/>
      <c r="C213" s="840"/>
      <c r="D213" s="858"/>
      <c r="E213" s="855"/>
      <c r="F213" s="549">
        <v>4</v>
      </c>
      <c r="G213" s="550"/>
      <c r="H213" s="589" t="str">
        <f t="shared" si="4"/>
        <v>Belum Diisi</v>
      </c>
      <c r="I213" s="592" t="s">
        <v>26</v>
      </c>
      <c r="J213" s="593" t="str">
        <f>IF($D$210="Y/T","Isi Sasaran",IF($E$210=0,0,IF(I213="Y",1,IF(I213="T",0,"Isi Dulu"))))</f>
        <v>Isi Sasaran</v>
      </c>
      <c r="K213" s="592" t="s">
        <v>26</v>
      </c>
      <c r="L213" s="593" t="str">
        <f>IF($D$210="Y/T","Isi Sasaran",IF($E$210=0,0,IF(K213="Y",1,IF(K213="T",0,"Isi Dulu"))))</f>
        <v>Isi Sasaran</v>
      </c>
      <c r="M213" s="849"/>
      <c r="N213" s="852"/>
      <c r="O213" s="517"/>
      <c r="P213" s="517"/>
      <c r="Q213" s="517"/>
      <c r="R213" s="517"/>
    </row>
    <row r="214" spans="2:18" s="527" customFormat="1" ht="15.75">
      <c r="B214" s="838"/>
      <c r="C214" s="841"/>
      <c r="D214" s="859"/>
      <c r="E214" s="856"/>
      <c r="F214" s="569">
        <v>5</v>
      </c>
      <c r="G214" s="570"/>
      <c r="H214" s="594" t="str">
        <f t="shared" si="4"/>
        <v>Belum Diisi</v>
      </c>
      <c r="I214" s="595" t="s">
        <v>26</v>
      </c>
      <c r="J214" s="596" t="str">
        <f>IF($D$210="Y/T","Isi Sasaran",IF($E$210=0,0,IF(I214="Y",1,IF(I214="T",0,"Isi Dulu"))))</f>
        <v>Isi Sasaran</v>
      </c>
      <c r="K214" s="595" t="s">
        <v>26</v>
      </c>
      <c r="L214" s="596" t="str">
        <f>IF($D$210="Y/T","Isi Sasaran",IF($E$210=0,0,IF(K214="Y",1,IF(K214="T",0,"Isi Dulu"))))</f>
        <v>Isi Sasaran</v>
      </c>
      <c r="M214" s="850"/>
      <c r="N214" s="853"/>
      <c r="O214" s="517"/>
      <c r="P214" s="517"/>
      <c r="Q214" s="517"/>
      <c r="R214" s="517"/>
    </row>
    <row r="215" spans="2:18" s="527" customFormat="1" ht="15.75">
      <c r="B215" s="836">
        <v>2</v>
      </c>
      <c r="C215" s="839"/>
      <c r="D215" s="857" t="s">
        <v>26</v>
      </c>
      <c r="E215" s="854" t="str">
        <f>IF(D215="Y",1,IF(D215="T",0,IF(D215="Y/T","Belum diisi","Error")))</f>
        <v>Belum diisi</v>
      </c>
      <c r="F215" s="528">
        <v>1</v>
      </c>
      <c r="G215" s="529"/>
      <c r="H215" s="597" t="str">
        <f t="shared" si="4"/>
        <v>Belum Diisi</v>
      </c>
      <c r="I215" s="590" t="s">
        <v>26</v>
      </c>
      <c r="J215" s="591" t="str">
        <f>IF($D$215="Y/T","Isi Sasaran",IF($E$215=0,0,IF(I215="Y",1,IF(I215="T",0,"Isi Dulu"))))</f>
        <v>Isi Sasaran</v>
      </c>
      <c r="K215" s="590" t="s">
        <v>26</v>
      </c>
      <c r="L215" s="591" t="str">
        <f>IF($D$215="Y/T","Isi Sasaran",IF($E$215=0,0,IF(K215="Y",1,IF(K215="T",0,"Isi Dulu"))))</f>
        <v>Isi Sasaran</v>
      </c>
      <c r="M215" s="848" t="s">
        <v>26</v>
      </c>
      <c r="N215" s="851" t="str">
        <f>IF(M215="Y",1,IF(M215="T",0,IF(M215="Y/T","Belum diisi","Error")))</f>
        <v>Belum diisi</v>
      </c>
      <c r="O215" s="517"/>
      <c r="P215" s="517"/>
      <c r="Q215" s="517"/>
      <c r="R215" s="517"/>
    </row>
    <row r="216" spans="2:18" s="527" customFormat="1" ht="15.75">
      <c r="B216" s="837"/>
      <c r="C216" s="840"/>
      <c r="D216" s="858"/>
      <c r="E216" s="855"/>
      <c r="F216" s="549">
        <v>2</v>
      </c>
      <c r="G216" s="550"/>
      <c r="H216" s="598" t="str">
        <f t="shared" si="4"/>
        <v>Belum Diisi</v>
      </c>
      <c r="I216" s="592" t="s">
        <v>26</v>
      </c>
      <c r="J216" s="593" t="str">
        <f>IF($D$215="Y/T","Isi Sasaran",IF($E$215=0,0,IF(I216="Y",1,IF(I216="T",0,"Isi Dulu"))))</f>
        <v>Isi Sasaran</v>
      </c>
      <c r="K216" s="592" t="s">
        <v>26</v>
      </c>
      <c r="L216" s="593" t="str">
        <f>IF($D$215="Y/T","Isi Sasaran",IF($E$215=0,0,IF(K216="Y",1,IF(K216="T",0,"Isi Dulu"))))</f>
        <v>Isi Sasaran</v>
      </c>
      <c r="M216" s="849"/>
      <c r="N216" s="852"/>
      <c r="O216" s="517"/>
      <c r="P216" s="517"/>
      <c r="Q216" s="517"/>
      <c r="R216" s="517"/>
    </row>
    <row r="217" spans="2:18" s="527" customFormat="1" ht="15.75">
      <c r="B217" s="837"/>
      <c r="C217" s="840"/>
      <c r="D217" s="858"/>
      <c r="E217" s="855"/>
      <c r="F217" s="549">
        <v>3</v>
      </c>
      <c r="G217" s="550"/>
      <c r="H217" s="598" t="str">
        <f t="shared" si="4"/>
        <v>Belum Diisi</v>
      </c>
      <c r="I217" s="592" t="s">
        <v>26</v>
      </c>
      <c r="J217" s="593" t="str">
        <f>IF($D$215="Y/T","Isi Sasaran",IF($E$215=0,0,IF(I217="Y",1,IF(I217="T",0,"Isi Dulu"))))</f>
        <v>Isi Sasaran</v>
      </c>
      <c r="K217" s="592" t="s">
        <v>26</v>
      </c>
      <c r="L217" s="593" t="str">
        <f>IF($D$215="Y/T","Isi Sasaran",IF($E$215=0,0,IF(K217="Y",1,IF(K217="T",0,"Isi Dulu"))))</f>
        <v>Isi Sasaran</v>
      </c>
      <c r="M217" s="849"/>
      <c r="N217" s="852"/>
      <c r="O217" s="517"/>
      <c r="P217" s="517"/>
      <c r="Q217" s="517"/>
      <c r="R217" s="517"/>
    </row>
    <row r="218" spans="2:18" s="527" customFormat="1" ht="15.75">
      <c r="B218" s="837"/>
      <c r="C218" s="840"/>
      <c r="D218" s="858"/>
      <c r="E218" s="855"/>
      <c r="F218" s="549">
        <v>4</v>
      </c>
      <c r="G218" s="550"/>
      <c r="H218" s="598" t="str">
        <f t="shared" si="4"/>
        <v>Belum Diisi</v>
      </c>
      <c r="I218" s="592" t="s">
        <v>26</v>
      </c>
      <c r="J218" s="593" t="str">
        <f>IF($D$215="Y/T","Isi Sasaran",IF($E$215=0,0,IF(I218="Y",1,IF(I218="T",0,"Isi Dulu"))))</f>
        <v>Isi Sasaran</v>
      </c>
      <c r="K218" s="592" t="s">
        <v>26</v>
      </c>
      <c r="L218" s="593" t="str">
        <f>IF($D$215="Y/T","Isi Sasaran",IF($E$215=0,0,IF(K218="Y",1,IF(K218="T",0,"Isi Dulu"))))</f>
        <v>Isi Sasaran</v>
      </c>
      <c r="M218" s="849"/>
      <c r="N218" s="852"/>
      <c r="O218" s="517"/>
      <c r="P218" s="517"/>
      <c r="Q218" s="517"/>
      <c r="R218" s="517"/>
    </row>
    <row r="219" spans="2:18" s="527" customFormat="1" ht="15.75">
      <c r="B219" s="838"/>
      <c r="C219" s="841"/>
      <c r="D219" s="859"/>
      <c r="E219" s="856"/>
      <c r="F219" s="569">
        <v>5</v>
      </c>
      <c r="G219" s="570"/>
      <c r="H219" s="599" t="str">
        <f t="shared" si="4"/>
        <v>Belum Diisi</v>
      </c>
      <c r="I219" s="595" t="s">
        <v>26</v>
      </c>
      <c r="J219" s="596" t="str">
        <f>IF($D$215="Y/T","Isi Sasaran",IF($E$215=0,0,IF(I219="Y",1,IF(I219="T",0,"Isi Dulu"))))</f>
        <v>Isi Sasaran</v>
      </c>
      <c r="K219" s="595" t="s">
        <v>26</v>
      </c>
      <c r="L219" s="596" t="str">
        <f>IF($D$215="Y/T","Isi Sasaran",IF($E$215=0,0,IF(K219="Y",1,IF(K219="T",0,"Isi Dulu"))))</f>
        <v>Isi Sasaran</v>
      </c>
      <c r="M219" s="850"/>
      <c r="N219" s="853"/>
      <c r="O219" s="517"/>
      <c r="P219" s="517"/>
      <c r="Q219" s="517"/>
      <c r="R219" s="517"/>
    </row>
    <row r="220" spans="2:18" s="527" customFormat="1" ht="15.75">
      <c r="B220" s="836">
        <v>3</v>
      </c>
      <c r="C220" s="839"/>
      <c r="D220" s="857" t="s">
        <v>26</v>
      </c>
      <c r="E220" s="854" t="str">
        <f>IF(D220="Y",1,IF(D220="T",0,IF(D220="Y/T","Belum diisi","Error")))</f>
        <v>Belum diisi</v>
      </c>
      <c r="F220" s="528">
        <v>1</v>
      </c>
      <c r="G220" s="529"/>
      <c r="H220" s="600" t="str">
        <f t="shared" si="4"/>
        <v>Belum Diisi</v>
      </c>
      <c r="I220" s="590" t="s">
        <v>26</v>
      </c>
      <c r="J220" s="591" t="str">
        <f>IF($D$220="Y/T","Isi Sasaran",IF($E$220=0,0,IF(I220="Y",1,IF(I220="T",0,"Isi Dulu"))))</f>
        <v>Isi Sasaran</v>
      </c>
      <c r="K220" s="590" t="s">
        <v>26</v>
      </c>
      <c r="L220" s="591" t="str">
        <f>IF($D$220="Y/T","Isi Sasaran",IF($E$220=0,0,IF(K220="Y",1,IF(K220="T",0,"Isi Dulu"))))</f>
        <v>Isi Sasaran</v>
      </c>
      <c r="M220" s="848" t="s">
        <v>26</v>
      </c>
      <c r="N220" s="851" t="str">
        <f>IF(M220="Y",1,IF(M220="T",0,IF(M220="Y/T","Belum diisi","Error")))</f>
        <v>Belum diisi</v>
      </c>
      <c r="O220" s="517"/>
      <c r="P220" s="517"/>
      <c r="Q220" s="517"/>
      <c r="R220" s="517"/>
    </row>
    <row r="221" spans="2:18" s="527" customFormat="1" ht="15.75">
      <c r="B221" s="837"/>
      <c r="C221" s="840"/>
      <c r="D221" s="858"/>
      <c r="E221" s="855"/>
      <c r="F221" s="549">
        <v>2</v>
      </c>
      <c r="G221" s="550"/>
      <c r="H221" s="598" t="str">
        <f t="shared" si="4"/>
        <v>Belum Diisi</v>
      </c>
      <c r="I221" s="592" t="s">
        <v>26</v>
      </c>
      <c r="J221" s="593" t="str">
        <f>IF($D$220="Y/T","Isi Sasaran",IF($E$220=0,0,IF(I221="Y",1,IF(I221="T",0,"Isi Dulu"))))</f>
        <v>Isi Sasaran</v>
      </c>
      <c r="K221" s="592" t="s">
        <v>26</v>
      </c>
      <c r="L221" s="593" t="str">
        <f>IF($D$220="Y/T","Isi Sasaran",IF($E$220=0,0,IF(K221="Y",1,IF(K221="T",0,"Isi Dulu"))))</f>
        <v>Isi Sasaran</v>
      </c>
      <c r="M221" s="849"/>
      <c r="N221" s="852"/>
      <c r="O221" s="517"/>
      <c r="P221" s="517"/>
      <c r="Q221" s="517"/>
      <c r="R221" s="517"/>
    </row>
    <row r="222" spans="2:18" s="527" customFormat="1" ht="15.75">
      <c r="B222" s="837"/>
      <c r="C222" s="840"/>
      <c r="D222" s="858"/>
      <c r="E222" s="855"/>
      <c r="F222" s="549">
        <v>3</v>
      </c>
      <c r="G222" s="550"/>
      <c r="H222" s="598" t="str">
        <f t="shared" si="4"/>
        <v>Belum Diisi</v>
      </c>
      <c r="I222" s="592" t="s">
        <v>26</v>
      </c>
      <c r="J222" s="593" t="str">
        <f>IF($D$220="Y/T","Isi Sasaran",IF($E$220=0,0,IF(I222="Y",1,IF(I222="T",0,"Isi Dulu"))))</f>
        <v>Isi Sasaran</v>
      </c>
      <c r="K222" s="592" t="s">
        <v>26</v>
      </c>
      <c r="L222" s="593" t="str">
        <f>IF($D$220="Y/T","Isi Sasaran",IF($E$220=0,0,IF(K222="Y",1,IF(K222="T",0,"Isi Dulu"))))</f>
        <v>Isi Sasaran</v>
      </c>
      <c r="M222" s="849"/>
      <c r="N222" s="852"/>
      <c r="O222" s="517"/>
      <c r="P222" s="517"/>
      <c r="Q222" s="517"/>
      <c r="R222" s="517"/>
    </row>
    <row r="223" spans="2:18" s="527" customFormat="1" ht="15.75">
      <c r="B223" s="837"/>
      <c r="C223" s="840"/>
      <c r="D223" s="858"/>
      <c r="E223" s="855"/>
      <c r="F223" s="549">
        <v>4</v>
      </c>
      <c r="G223" s="550"/>
      <c r="H223" s="598" t="str">
        <f t="shared" si="4"/>
        <v>Belum Diisi</v>
      </c>
      <c r="I223" s="592" t="s">
        <v>26</v>
      </c>
      <c r="J223" s="593" t="str">
        <f>IF($D$220="Y/T","Isi Sasaran",IF($E$220=0,0,IF(I223="Y",1,IF(I223="T",0,"Isi Dulu"))))</f>
        <v>Isi Sasaran</v>
      </c>
      <c r="K223" s="592" t="s">
        <v>26</v>
      </c>
      <c r="L223" s="593" t="str">
        <f>IF($D$220="Y/T","Isi Sasaran",IF($E$220=0,0,IF(K223="Y",1,IF(K223="T",0,"Isi Dulu"))))</f>
        <v>Isi Sasaran</v>
      </c>
      <c r="M223" s="849"/>
      <c r="N223" s="852"/>
      <c r="O223" s="517"/>
      <c r="P223" s="517"/>
      <c r="Q223" s="517"/>
      <c r="R223" s="517"/>
    </row>
    <row r="224" spans="2:18" s="527" customFormat="1" ht="15.75">
      <c r="B224" s="838"/>
      <c r="C224" s="841"/>
      <c r="D224" s="859"/>
      <c r="E224" s="856"/>
      <c r="F224" s="569">
        <v>5</v>
      </c>
      <c r="G224" s="570"/>
      <c r="H224" s="599" t="str">
        <f t="shared" si="4"/>
        <v>Belum Diisi</v>
      </c>
      <c r="I224" s="595" t="s">
        <v>26</v>
      </c>
      <c r="J224" s="596" t="str">
        <f>IF($D$220="Y/T","Isi Sasaran",IF($E$220=0,0,IF(I224="Y",1,IF(I224="T",0,"Isi Dulu"))))</f>
        <v>Isi Sasaran</v>
      </c>
      <c r="K224" s="595" t="s">
        <v>26</v>
      </c>
      <c r="L224" s="596" t="str">
        <f>IF($D$220="Y/T","Isi Sasaran",IF($E$220=0,0,IF(K224="Y",1,IF(K224="T",0,"Isi Dulu"))))</f>
        <v>Isi Sasaran</v>
      </c>
      <c r="M224" s="850"/>
      <c r="N224" s="853"/>
      <c r="O224" s="517"/>
      <c r="P224" s="517"/>
      <c r="Q224" s="517"/>
      <c r="R224" s="517"/>
    </row>
    <row r="225" spans="2:18" s="527" customFormat="1" ht="15.75">
      <c r="B225" s="836">
        <v>4</v>
      </c>
      <c r="C225" s="839"/>
      <c r="D225" s="857" t="s">
        <v>26</v>
      </c>
      <c r="E225" s="854" t="str">
        <f>IF(D225="Y",1,IF(D225="T",0,IF(D225="Y/T","Belum diisi","Error")))</f>
        <v>Belum diisi</v>
      </c>
      <c r="F225" s="528">
        <v>1</v>
      </c>
      <c r="G225" s="529"/>
      <c r="H225" s="600" t="str">
        <f t="shared" si="4"/>
        <v>Belum Diisi</v>
      </c>
      <c r="I225" s="590" t="s">
        <v>26</v>
      </c>
      <c r="J225" s="591" t="str">
        <f>IF($D$225="Y/T","Isi Sasaran",IF($E$225=0,0,IF(I225="Y",1,IF(I225="T",0,"Isi Dulu"))))</f>
        <v>Isi Sasaran</v>
      </c>
      <c r="K225" s="590" t="s">
        <v>26</v>
      </c>
      <c r="L225" s="591" t="str">
        <f>IF($D$225="Y/T","Isi Sasaran",IF($E$225=0,0,IF(K225="Y",1,IF(K225="T",0,"Isi Dulu"))))</f>
        <v>Isi Sasaran</v>
      </c>
      <c r="M225" s="848" t="s">
        <v>26</v>
      </c>
      <c r="N225" s="851" t="str">
        <f>IF(M225="Y",1,IF(M225="T",0,IF(M225="Y/T","Belum diisi","Error")))</f>
        <v>Belum diisi</v>
      </c>
      <c r="O225" s="517"/>
      <c r="P225" s="517"/>
      <c r="Q225" s="517"/>
      <c r="R225" s="517"/>
    </row>
    <row r="226" spans="2:18" s="527" customFormat="1" ht="15.75">
      <c r="B226" s="837"/>
      <c r="C226" s="840"/>
      <c r="D226" s="858"/>
      <c r="E226" s="855"/>
      <c r="F226" s="549">
        <v>2</v>
      </c>
      <c r="G226" s="550"/>
      <c r="H226" s="598" t="str">
        <f t="shared" si="4"/>
        <v>Belum Diisi</v>
      </c>
      <c r="I226" s="592" t="s">
        <v>26</v>
      </c>
      <c r="J226" s="593" t="str">
        <f>IF($D$225="Y/T","Isi Sasaran",IF($E$225=0,0,IF(I226="Y",1,IF(I226="T",0,"Isi Dulu"))))</f>
        <v>Isi Sasaran</v>
      </c>
      <c r="K226" s="592" t="s">
        <v>26</v>
      </c>
      <c r="L226" s="593" t="str">
        <f>IF($D$225="Y/T","Isi Sasaran",IF($E$225=0,0,IF(K226="Y",1,IF(K226="T",0,"Isi Dulu"))))</f>
        <v>Isi Sasaran</v>
      </c>
      <c r="M226" s="849"/>
      <c r="N226" s="852"/>
      <c r="O226" s="517"/>
      <c r="P226" s="517"/>
      <c r="Q226" s="517"/>
      <c r="R226" s="517"/>
    </row>
    <row r="227" spans="2:18" s="527" customFormat="1" ht="15.75">
      <c r="B227" s="837"/>
      <c r="C227" s="840"/>
      <c r="D227" s="858"/>
      <c r="E227" s="855"/>
      <c r="F227" s="549">
        <v>3</v>
      </c>
      <c r="G227" s="550"/>
      <c r="H227" s="598" t="str">
        <f t="shared" si="4"/>
        <v>Belum Diisi</v>
      </c>
      <c r="I227" s="592" t="s">
        <v>26</v>
      </c>
      <c r="J227" s="593" t="str">
        <f>IF($D$225="Y/T","Isi Sasaran",IF($E$225=0,0,IF(I227="Y",1,IF(I227="T",0,"Isi Dulu"))))</f>
        <v>Isi Sasaran</v>
      </c>
      <c r="K227" s="592" t="s">
        <v>26</v>
      </c>
      <c r="L227" s="593" t="str">
        <f>IF($D$225="Y/T","Isi Sasaran",IF($E$225=0,0,IF(K227="Y",1,IF(K227="T",0,"Isi Dulu"))))</f>
        <v>Isi Sasaran</v>
      </c>
      <c r="M227" s="849"/>
      <c r="N227" s="852"/>
      <c r="O227" s="517"/>
      <c r="P227" s="517"/>
      <c r="Q227" s="517"/>
      <c r="R227" s="517"/>
    </row>
    <row r="228" spans="2:18" s="527" customFormat="1" ht="15.75">
      <c r="B228" s="837"/>
      <c r="C228" s="840"/>
      <c r="D228" s="858"/>
      <c r="E228" s="855"/>
      <c r="F228" s="549">
        <v>4</v>
      </c>
      <c r="G228" s="550"/>
      <c r="H228" s="598" t="str">
        <f t="shared" si="4"/>
        <v>Belum Diisi</v>
      </c>
      <c r="I228" s="592" t="s">
        <v>26</v>
      </c>
      <c r="J228" s="593" t="str">
        <f>IF($D$225="Y/T","Isi Sasaran",IF($E$225=0,0,IF(I228="Y",1,IF(I228="T",0,"Isi Dulu"))))</f>
        <v>Isi Sasaran</v>
      </c>
      <c r="K228" s="592" t="s">
        <v>26</v>
      </c>
      <c r="L228" s="593" t="str">
        <f>IF($D$225="Y/T","Isi Sasaran",IF($E$225=0,0,IF(K228="Y",1,IF(K228="T",0,"Isi Dulu"))))</f>
        <v>Isi Sasaran</v>
      </c>
      <c r="M228" s="849"/>
      <c r="N228" s="852"/>
      <c r="O228" s="517"/>
      <c r="P228" s="517"/>
      <c r="Q228" s="517"/>
      <c r="R228" s="517"/>
    </row>
    <row r="229" spans="2:18" s="527" customFormat="1" ht="15.75">
      <c r="B229" s="838"/>
      <c r="C229" s="841"/>
      <c r="D229" s="859"/>
      <c r="E229" s="856"/>
      <c r="F229" s="569">
        <v>5</v>
      </c>
      <c r="G229" s="570"/>
      <c r="H229" s="599" t="str">
        <f t="shared" si="4"/>
        <v>Belum Diisi</v>
      </c>
      <c r="I229" s="595" t="s">
        <v>26</v>
      </c>
      <c r="J229" s="596" t="str">
        <f>IF($D$225="Y/T","Isi Sasaran",IF($E$225=0,0,IF(I229="Y",1,IF(I229="T",0,"Isi Dulu"))))</f>
        <v>Isi Sasaran</v>
      </c>
      <c r="K229" s="595" t="s">
        <v>26</v>
      </c>
      <c r="L229" s="596" t="str">
        <f>IF($D$225="Y/T","Isi Sasaran",IF($E$225=0,0,IF(K229="Y",1,IF(K229="T",0,"Isi Dulu"))))</f>
        <v>Isi Sasaran</v>
      </c>
      <c r="M229" s="850"/>
      <c r="N229" s="853"/>
      <c r="O229" s="517"/>
      <c r="P229" s="517"/>
      <c r="Q229" s="517"/>
      <c r="R229" s="517"/>
    </row>
    <row r="230" spans="2:18" s="527" customFormat="1" ht="15.75">
      <c r="B230" s="836">
        <v>5</v>
      </c>
      <c r="C230" s="839"/>
      <c r="D230" s="857" t="s">
        <v>26</v>
      </c>
      <c r="E230" s="854" t="str">
        <f>IF(D230="Y",1,IF(D230="T",0,IF(D230="Y/T","Belum diisi","Error")))</f>
        <v>Belum diisi</v>
      </c>
      <c r="F230" s="528">
        <v>1</v>
      </c>
      <c r="G230" s="529"/>
      <c r="H230" s="600" t="str">
        <f t="shared" si="4"/>
        <v>Belum Diisi</v>
      </c>
      <c r="I230" s="590" t="s">
        <v>26</v>
      </c>
      <c r="J230" s="591" t="str">
        <f>IF($D$230="Y/T","Isi Sasaran",IF($E$230=0,0,IF(I230="Y",1,IF(I230="T",0,"Isi Dulu"))))</f>
        <v>Isi Sasaran</v>
      </c>
      <c r="K230" s="590" t="s">
        <v>26</v>
      </c>
      <c r="L230" s="591" t="str">
        <f>IF($D$230="Y/T","Isi Sasaran",IF($E$230=0,0,IF(K230="Y",1,IF(K230="T",0,"Isi Dulu"))))</f>
        <v>Isi Sasaran</v>
      </c>
      <c r="M230" s="848" t="s">
        <v>26</v>
      </c>
      <c r="N230" s="851" t="str">
        <f>IF(M230="Y",1,IF(M230="T",0,IF(M230="Y/T","Belum diisi","Error")))</f>
        <v>Belum diisi</v>
      </c>
      <c r="O230" s="517"/>
      <c r="P230" s="517"/>
      <c r="Q230" s="517"/>
      <c r="R230" s="517"/>
    </row>
    <row r="231" spans="2:18" s="527" customFormat="1" ht="15.75">
      <c r="B231" s="837"/>
      <c r="C231" s="840"/>
      <c r="D231" s="858"/>
      <c r="E231" s="855"/>
      <c r="F231" s="549">
        <v>2</v>
      </c>
      <c r="G231" s="550"/>
      <c r="H231" s="598" t="str">
        <f t="shared" si="4"/>
        <v>Belum Diisi</v>
      </c>
      <c r="I231" s="592" t="s">
        <v>26</v>
      </c>
      <c r="J231" s="593" t="str">
        <f>IF($D$230="Y/T","Isi Sasaran",IF($E$230=0,0,IF(I231="Y",1,IF(I231="T",0,"Isi Dulu"))))</f>
        <v>Isi Sasaran</v>
      </c>
      <c r="K231" s="592" t="s">
        <v>26</v>
      </c>
      <c r="L231" s="593" t="str">
        <f>IF($D$230="Y/T","Isi Sasaran",IF($E$230=0,0,IF(K231="Y",1,IF(K231="T",0,"Isi Dulu"))))</f>
        <v>Isi Sasaran</v>
      </c>
      <c r="M231" s="849"/>
      <c r="N231" s="852"/>
      <c r="O231" s="517"/>
      <c r="P231" s="517"/>
      <c r="Q231" s="517"/>
      <c r="R231" s="517"/>
    </row>
    <row r="232" spans="2:18" s="527" customFormat="1" ht="15.75">
      <c r="B232" s="837"/>
      <c r="C232" s="840"/>
      <c r="D232" s="858"/>
      <c r="E232" s="855"/>
      <c r="F232" s="549">
        <v>3</v>
      </c>
      <c r="G232" s="550"/>
      <c r="H232" s="598" t="str">
        <f t="shared" si="4"/>
        <v>Belum Diisi</v>
      </c>
      <c r="I232" s="592" t="s">
        <v>26</v>
      </c>
      <c r="J232" s="593" t="str">
        <f>IF($D$230="Y/T","Isi Sasaran",IF($E$230=0,0,IF(I232="Y",1,IF(I232="T",0,"Isi Dulu"))))</f>
        <v>Isi Sasaran</v>
      </c>
      <c r="K232" s="592" t="s">
        <v>26</v>
      </c>
      <c r="L232" s="593" t="str">
        <f>IF($D$230="Y/T","Isi Sasaran",IF($E$230=0,0,IF(K232="Y",1,IF(K232="T",0,"Isi Dulu"))))</f>
        <v>Isi Sasaran</v>
      </c>
      <c r="M232" s="849"/>
      <c r="N232" s="852"/>
      <c r="O232" s="517"/>
      <c r="P232" s="517"/>
      <c r="Q232" s="517"/>
      <c r="R232" s="517"/>
    </row>
    <row r="233" spans="2:18" s="527" customFormat="1" ht="15.75">
      <c r="B233" s="837"/>
      <c r="C233" s="840"/>
      <c r="D233" s="858"/>
      <c r="E233" s="855"/>
      <c r="F233" s="549">
        <v>4</v>
      </c>
      <c r="G233" s="550"/>
      <c r="H233" s="598" t="str">
        <f t="shared" si="4"/>
        <v>Belum Diisi</v>
      </c>
      <c r="I233" s="592" t="s">
        <v>26</v>
      </c>
      <c r="J233" s="593" t="str">
        <f>IF($D$230="Y/T","Isi Sasaran",IF($E$230=0,0,IF(I233="Y",1,IF(I233="T",0,"Isi Dulu"))))</f>
        <v>Isi Sasaran</v>
      </c>
      <c r="K233" s="592" t="s">
        <v>26</v>
      </c>
      <c r="L233" s="593" t="str">
        <f>IF($D$230="Y/T","Isi Sasaran",IF($E$230=0,0,IF(K233="Y",1,IF(K233="T",0,"Isi Dulu"))))</f>
        <v>Isi Sasaran</v>
      </c>
      <c r="M233" s="849"/>
      <c r="N233" s="852"/>
      <c r="O233" s="517"/>
      <c r="P233" s="517"/>
      <c r="Q233" s="517"/>
      <c r="R233" s="517"/>
    </row>
    <row r="234" spans="2:18" s="527" customFormat="1" ht="15.75">
      <c r="B234" s="838"/>
      <c r="C234" s="841"/>
      <c r="D234" s="859"/>
      <c r="E234" s="856"/>
      <c r="F234" s="569">
        <v>5</v>
      </c>
      <c r="G234" s="570"/>
      <c r="H234" s="599" t="str">
        <f t="shared" si="4"/>
        <v>Belum Diisi</v>
      </c>
      <c r="I234" s="595" t="s">
        <v>26</v>
      </c>
      <c r="J234" s="596" t="str">
        <f>IF($D$230="Y/T","Isi Sasaran",IF($E$230=0,0,IF(I234="Y",1,IF(I234="T",0,"Isi Dulu"))))</f>
        <v>Isi Sasaran</v>
      </c>
      <c r="K234" s="595" t="s">
        <v>26</v>
      </c>
      <c r="L234" s="596" t="str">
        <f>IF($D$230="Y/T","Isi Sasaran",IF($E$230=0,0,IF(K234="Y",1,IF(K234="T",0,"Isi Dulu"))))</f>
        <v>Isi Sasaran</v>
      </c>
      <c r="M234" s="850"/>
      <c r="N234" s="853"/>
      <c r="O234" s="517"/>
      <c r="P234" s="517"/>
      <c r="Q234" s="517"/>
      <c r="R234" s="517"/>
    </row>
    <row r="235" spans="2:18" s="527" customFormat="1" ht="15.75">
      <c r="B235" s="836">
        <v>6</v>
      </c>
      <c r="C235" s="839"/>
      <c r="D235" s="857" t="s">
        <v>26</v>
      </c>
      <c r="E235" s="854" t="str">
        <f>IF(D235="Y",1,IF(D235="T",0,IF(D235="Y/T","Belum diisi","Error")))</f>
        <v>Belum diisi</v>
      </c>
      <c r="F235" s="528">
        <v>1</v>
      </c>
      <c r="G235" s="529"/>
      <c r="H235" s="600" t="str">
        <f t="shared" si="4"/>
        <v>Belum Diisi</v>
      </c>
      <c r="I235" s="590" t="s">
        <v>26</v>
      </c>
      <c r="J235" s="591" t="str">
        <f>IF($D$235="Y/T","Isi Sasaran",IF($E$235=0,0,IF(I235="Y",1,IF(I235="T",0,"Isi Dulu"))))</f>
        <v>Isi Sasaran</v>
      </c>
      <c r="K235" s="590" t="s">
        <v>26</v>
      </c>
      <c r="L235" s="591" t="str">
        <f>IF($D$235="Y/T","Isi Sasaran",IF($E$235=0,0,IF(K235="Y",1,IF(K235="T",0,"Isi Dulu"))))</f>
        <v>Isi Sasaran</v>
      </c>
      <c r="M235" s="848" t="s">
        <v>26</v>
      </c>
      <c r="N235" s="851" t="str">
        <f>IF(M235="Y",1,IF(M235="T",0,IF(M235="Y/T","Belum diisi","Error")))</f>
        <v>Belum diisi</v>
      </c>
      <c r="O235" s="517"/>
      <c r="P235" s="517"/>
      <c r="Q235" s="517"/>
      <c r="R235" s="517"/>
    </row>
    <row r="236" spans="2:18" s="527" customFormat="1" ht="15.75">
      <c r="B236" s="837"/>
      <c r="C236" s="840"/>
      <c r="D236" s="858"/>
      <c r="E236" s="855"/>
      <c r="F236" s="549">
        <v>2</v>
      </c>
      <c r="G236" s="550"/>
      <c r="H236" s="598" t="str">
        <f t="shared" si="4"/>
        <v>Belum Diisi</v>
      </c>
      <c r="I236" s="592" t="s">
        <v>26</v>
      </c>
      <c r="J236" s="593" t="str">
        <f>IF($D$235="Y/T","Isi Sasaran",IF($E$235=0,0,IF(I236="Y",1,IF(I236="T",0,"Isi Dulu"))))</f>
        <v>Isi Sasaran</v>
      </c>
      <c r="K236" s="592" t="s">
        <v>26</v>
      </c>
      <c r="L236" s="593" t="str">
        <f>IF($D$235="Y/T","Isi Sasaran",IF($E$235=0,0,IF(K236="Y",1,IF(K236="T",0,"Isi Dulu"))))</f>
        <v>Isi Sasaran</v>
      </c>
      <c r="M236" s="849"/>
      <c r="N236" s="852"/>
      <c r="O236" s="517"/>
      <c r="P236" s="517"/>
      <c r="Q236" s="517"/>
      <c r="R236" s="517"/>
    </row>
    <row r="237" spans="2:18" s="527" customFormat="1" ht="15.75">
      <c r="B237" s="837"/>
      <c r="C237" s="840"/>
      <c r="D237" s="858"/>
      <c r="E237" s="855"/>
      <c r="F237" s="549">
        <v>3</v>
      </c>
      <c r="G237" s="550"/>
      <c r="H237" s="598" t="str">
        <f t="shared" si="4"/>
        <v>Belum Diisi</v>
      </c>
      <c r="I237" s="592" t="s">
        <v>26</v>
      </c>
      <c r="J237" s="593" t="str">
        <f>IF($D$235="Y/T","Isi Sasaran",IF($E$235=0,0,IF(I237="Y",1,IF(I237="T",0,"Isi Dulu"))))</f>
        <v>Isi Sasaran</v>
      </c>
      <c r="K237" s="592" t="s">
        <v>26</v>
      </c>
      <c r="L237" s="593" t="str">
        <f>IF($D$235="Y/T","Isi Sasaran",IF($E$235=0,0,IF(K237="Y",1,IF(K237="T",0,"Isi Dulu"))))</f>
        <v>Isi Sasaran</v>
      </c>
      <c r="M237" s="849"/>
      <c r="N237" s="852"/>
      <c r="O237" s="517"/>
      <c r="P237" s="517"/>
      <c r="Q237" s="517"/>
      <c r="R237" s="517"/>
    </row>
    <row r="238" spans="2:18" s="527" customFormat="1" ht="15.75">
      <c r="B238" s="837"/>
      <c r="C238" s="840"/>
      <c r="D238" s="858"/>
      <c r="E238" s="855"/>
      <c r="F238" s="549">
        <v>4</v>
      </c>
      <c r="G238" s="550"/>
      <c r="H238" s="598" t="str">
        <f t="shared" si="4"/>
        <v>Belum Diisi</v>
      </c>
      <c r="I238" s="592" t="s">
        <v>26</v>
      </c>
      <c r="J238" s="593" t="str">
        <f>IF($D$235="Y/T","Isi Sasaran",IF($E$235=0,0,IF(I238="Y",1,IF(I238="T",0,"Isi Dulu"))))</f>
        <v>Isi Sasaran</v>
      </c>
      <c r="K238" s="592" t="s">
        <v>26</v>
      </c>
      <c r="L238" s="593" t="str">
        <f>IF($D$235="Y/T","Isi Sasaran",IF($E$235=0,0,IF(K238="Y",1,IF(K238="T",0,"Isi Dulu"))))</f>
        <v>Isi Sasaran</v>
      </c>
      <c r="M238" s="849"/>
      <c r="N238" s="852"/>
      <c r="O238" s="517"/>
      <c r="P238" s="517"/>
      <c r="Q238" s="517"/>
      <c r="R238" s="517"/>
    </row>
    <row r="239" spans="2:18" s="527" customFormat="1" ht="15.75">
      <c r="B239" s="838"/>
      <c r="C239" s="841"/>
      <c r="D239" s="859"/>
      <c r="E239" s="856"/>
      <c r="F239" s="569">
        <v>5</v>
      </c>
      <c r="G239" s="570"/>
      <c r="H239" s="599" t="str">
        <f t="shared" si="4"/>
        <v>Belum Diisi</v>
      </c>
      <c r="I239" s="595" t="s">
        <v>26</v>
      </c>
      <c r="J239" s="596" t="str">
        <f>IF($D$235="Y/T","Isi Sasaran",IF($E$235=0,0,IF(I239="Y",1,IF(I239="T",0,"Isi Dulu"))))</f>
        <v>Isi Sasaran</v>
      </c>
      <c r="K239" s="595" t="s">
        <v>26</v>
      </c>
      <c r="L239" s="596" t="str">
        <f>IF($D$235="Y/T","Isi Sasaran",IF($E$235=0,0,IF(K239="Y",1,IF(K239="T",0,"Isi Dulu"))))</f>
        <v>Isi Sasaran</v>
      </c>
      <c r="M239" s="850"/>
      <c r="N239" s="853"/>
      <c r="O239" s="517"/>
      <c r="P239" s="517"/>
      <c r="Q239" s="517"/>
      <c r="R239" s="517"/>
    </row>
    <row r="240" spans="2:18" s="527" customFormat="1" ht="15.75">
      <c r="B240" s="836">
        <v>7</v>
      </c>
      <c r="C240" s="839"/>
      <c r="D240" s="857" t="s">
        <v>26</v>
      </c>
      <c r="E240" s="854" t="str">
        <f>IF(D240="Y",1,IF(D240="T",0,IF(D240="Y/T","Belum diisi","Error")))</f>
        <v>Belum diisi</v>
      </c>
      <c r="F240" s="528">
        <v>1</v>
      </c>
      <c r="G240" s="529"/>
      <c r="H240" s="600" t="str">
        <f t="shared" si="4"/>
        <v>Belum Diisi</v>
      </c>
      <c r="I240" s="590" t="s">
        <v>26</v>
      </c>
      <c r="J240" s="591" t="str">
        <f>IF($D$240="Y/T","Isi Sasaran",IF($E$240=0,0,IF(I240="Y",1,IF(I240="T",0,"Isi Dulu"))))</f>
        <v>Isi Sasaran</v>
      </c>
      <c r="K240" s="590" t="s">
        <v>26</v>
      </c>
      <c r="L240" s="591" t="str">
        <f>IF($D$240="Y/T","Isi Sasaran",IF($E$240=0,0,IF(K240="Y",1,IF(K240="T",0,"Isi Dulu"))))</f>
        <v>Isi Sasaran</v>
      </c>
      <c r="M240" s="848" t="s">
        <v>26</v>
      </c>
      <c r="N240" s="851" t="str">
        <f>IF(M240="Y",1,IF(M240="T",0,IF(M240="Y/T","Belum diisi","Error")))</f>
        <v>Belum diisi</v>
      </c>
      <c r="O240" s="517"/>
      <c r="P240" s="517"/>
      <c r="Q240" s="517"/>
      <c r="R240" s="517"/>
    </row>
    <row r="241" spans="2:18" s="527" customFormat="1" ht="15.75">
      <c r="B241" s="837"/>
      <c r="C241" s="840"/>
      <c r="D241" s="858"/>
      <c r="E241" s="855"/>
      <c r="F241" s="549">
        <v>2</v>
      </c>
      <c r="G241" s="550"/>
      <c r="H241" s="598" t="str">
        <f t="shared" si="4"/>
        <v>Belum Diisi</v>
      </c>
      <c r="I241" s="592" t="s">
        <v>26</v>
      </c>
      <c r="J241" s="593" t="str">
        <f>IF($D$240="Y/T","Isi Sasaran",IF($E$240=0,0,IF(I241="Y",1,IF(I241="T",0,"Isi Dulu"))))</f>
        <v>Isi Sasaran</v>
      </c>
      <c r="K241" s="592" t="s">
        <v>26</v>
      </c>
      <c r="L241" s="593" t="str">
        <f>IF($D$240="Y/T","Isi Sasaran",IF($E$240=0,0,IF(K241="Y",1,IF(K241="T",0,"Isi Dulu"))))</f>
        <v>Isi Sasaran</v>
      </c>
      <c r="M241" s="849"/>
      <c r="N241" s="852"/>
      <c r="O241" s="517"/>
      <c r="P241" s="517"/>
      <c r="Q241" s="517"/>
      <c r="R241" s="517"/>
    </row>
    <row r="242" spans="2:18" s="527" customFormat="1" ht="15.75">
      <c r="B242" s="837"/>
      <c r="C242" s="840"/>
      <c r="D242" s="858"/>
      <c r="E242" s="855"/>
      <c r="F242" s="549">
        <v>3</v>
      </c>
      <c r="G242" s="550"/>
      <c r="H242" s="598" t="str">
        <f t="shared" si="4"/>
        <v>Belum Diisi</v>
      </c>
      <c r="I242" s="592" t="s">
        <v>26</v>
      </c>
      <c r="J242" s="593" t="str">
        <f>IF($D$240="Y/T","Isi Sasaran",IF($E$240=0,0,IF(I242="Y",1,IF(I242="T",0,"Isi Dulu"))))</f>
        <v>Isi Sasaran</v>
      </c>
      <c r="K242" s="592" t="s">
        <v>26</v>
      </c>
      <c r="L242" s="593" t="str">
        <f>IF($D$240="Y/T","Isi Sasaran",IF($E$240=0,0,IF(K242="Y",1,IF(K242="T",0,"Isi Dulu"))))</f>
        <v>Isi Sasaran</v>
      </c>
      <c r="M242" s="849"/>
      <c r="N242" s="852"/>
      <c r="O242" s="517"/>
      <c r="P242" s="517"/>
      <c r="Q242" s="517"/>
      <c r="R242" s="517"/>
    </row>
    <row r="243" spans="2:18" s="527" customFormat="1" ht="15.75">
      <c r="B243" s="837"/>
      <c r="C243" s="840"/>
      <c r="D243" s="858"/>
      <c r="E243" s="855"/>
      <c r="F243" s="549">
        <v>4</v>
      </c>
      <c r="G243" s="550"/>
      <c r="H243" s="598" t="str">
        <f t="shared" si="4"/>
        <v>Belum Diisi</v>
      </c>
      <c r="I243" s="592" t="s">
        <v>26</v>
      </c>
      <c r="J243" s="593" t="str">
        <f>IF($D$240="Y/T","Isi Sasaran",IF($E$240=0,0,IF(I243="Y",1,IF(I243="T",0,"Isi Dulu"))))</f>
        <v>Isi Sasaran</v>
      </c>
      <c r="K243" s="592" t="s">
        <v>26</v>
      </c>
      <c r="L243" s="593" t="str">
        <f>IF($D$240="Y/T","Isi Sasaran",IF($E$240=0,0,IF(K243="Y",1,IF(K243="T",0,"Isi Dulu"))))</f>
        <v>Isi Sasaran</v>
      </c>
      <c r="M243" s="849"/>
      <c r="N243" s="852"/>
      <c r="O243" s="517"/>
      <c r="P243" s="517"/>
      <c r="Q243" s="517"/>
      <c r="R243" s="517"/>
    </row>
    <row r="244" spans="2:18" s="527" customFormat="1" ht="15.75">
      <c r="B244" s="838"/>
      <c r="C244" s="841"/>
      <c r="D244" s="859"/>
      <c r="E244" s="856"/>
      <c r="F244" s="569">
        <v>5</v>
      </c>
      <c r="G244" s="570"/>
      <c r="H244" s="599" t="str">
        <f t="shared" si="4"/>
        <v>Belum Diisi</v>
      </c>
      <c r="I244" s="595" t="s">
        <v>26</v>
      </c>
      <c r="J244" s="596" t="str">
        <f>IF($D$240="Y/T","Isi Sasaran",IF($E$240=0,0,IF(I244="Y",1,IF(I244="T",0,"Isi Dulu"))))</f>
        <v>Isi Sasaran</v>
      </c>
      <c r="K244" s="595" t="s">
        <v>26</v>
      </c>
      <c r="L244" s="596" t="str">
        <f>IF($D$240="Y/T","Isi Sasaran",IF($E$240=0,0,IF(K244="Y",1,IF(K244="T",0,"Isi Dulu"))))</f>
        <v>Isi Sasaran</v>
      </c>
      <c r="M244" s="850"/>
      <c r="N244" s="853"/>
      <c r="O244" s="517"/>
      <c r="P244" s="517"/>
      <c r="Q244" s="517"/>
      <c r="R244" s="517"/>
    </row>
    <row r="245" spans="2:18" s="527" customFormat="1" ht="15.75">
      <c r="B245" s="836">
        <v>8</v>
      </c>
      <c r="C245" s="839"/>
      <c r="D245" s="857" t="s">
        <v>26</v>
      </c>
      <c r="E245" s="854" t="str">
        <f>IF(D245="Y",1,IF(D245="T",0,IF(D245="Y/T","Belum diisi","Error")))</f>
        <v>Belum diisi</v>
      </c>
      <c r="F245" s="528">
        <v>1</v>
      </c>
      <c r="G245" s="529"/>
      <c r="H245" s="600" t="str">
        <f t="shared" si="4"/>
        <v>Belum Diisi</v>
      </c>
      <c r="I245" s="590" t="s">
        <v>26</v>
      </c>
      <c r="J245" s="591" t="str">
        <f>IF($D$245="Y/T","Isi Sasaran",IF($E$245=0,0,IF(I245="Y",1,IF(I245="T",0,"Isi Dulu"))))</f>
        <v>Isi Sasaran</v>
      </c>
      <c r="K245" s="590" t="s">
        <v>26</v>
      </c>
      <c r="L245" s="591" t="str">
        <f>IF($D$245="Y/T","Isi Sasaran",IF($E$245=0,0,IF(K245="Y",1,IF(K245="T",0,"Isi Dulu"))))</f>
        <v>Isi Sasaran</v>
      </c>
      <c r="M245" s="848" t="s">
        <v>26</v>
      </c>
      <c r="N245" s="851" t="str">
        <f>IF(M245="Y",1,IF(M245="T",0,IF(M245="Y/T","Belum diisi","Error")))</f>
        <v>Belum diisi</v>
      </c>
      <c r="O245" s="517"/>
      <c r="P245" s="517"/>
      <c r="Q245" s="517"/>
      <c r="R245" s="517"/>
    </row>
    <row r="246" spans="2:18" s="527" customFormat="1" ht="15.75">
      <c r="B246" s="837"/>
      <c r="C246" s="840"/>
      <c r="D246" s="858"/>
      <c r="E246" s="855"/>
      <c r="F246" s="549">
        <v>2</v>
      </c>
      <c r="G246" s="550"/>
      <c r="H246" s="598" t="str">
        <f t="shared" si="4"/>
        <v>Belum Diisi</v>
      </c>
      <c r="I246" s="592" t="s">
        <v>26</v>
      </c>
      <c r="J246" s="593" t="str">
        <f>IF($D$245="Y/T","Isi Sasaran",IF($E$245=0,0,IF(I246="Y",1,IF(I246="T",0,"Isi Dulu"))))</f>
        <v>Isi Sasaran</v>
      </c>
      <c r="K246" s="592" t="s">
        <v>26</v>
      </c>
      <c r="L246" s="593" t="str">
        <f>IF($D$245="Y/T","Isi Sasaran",IF($E$245=0,0,IF(K246="Y",1,IF(K246="T",0,"Isi Dulu"))))</f>
        <v>Isi Sasaran</v>
      </c>
      <c r="M246" s="849"/>
      <c r="N246" s="852"/>
      <c r="O246" s="517"/>
      <c r="P246" s="517"/>
      <c r="Q246" s="517"/>
      <c r="R246" s="517"/>
    </row>
    <row r="247" spans="2:18" s="527" customFormat="1" ht="15.75">
      <c r="B247" s="837"/>
      <c r="C247" s="840"/>
      <c r="D247" s="858"/>
      <c r="E247" s="855"/>
      <c r="F247" s="549">
        <v>3</v>
      </c>
      <c r="G247" s="550"/>
      <c r="H247" s="598" t="str">
        <f t="shared" si="4"/>
        <v>Belum Diisi</v>
      </c>
      <c r="I247" s="592" t="s">
        <v>26</v>
      </c>
      <c r="J247" s="593" t="str">
        <f>IF($D$245="Y/T","Isi Sasaran",IF($E$245=0,0,IF(I247="Y",1,IF(I247="T",0,"Isi Dulu"))))</f>
        <v>Isi Sasaran</v>
      </c>
      <c r="K247" s="592" t="s">
        <v>26</v>
      </c>
      <c r="L247" s="593" t="str">
        <f>IF($D$245="Y/T","Isi Sasaran",IF($E$245=0,0,IF(K247="Y",1,IF(K247="T",0,"Isi Dulu"))))</f>
        <v>Isi Sasaran</v>
      </c>
      <c r="M247" s="849"/>
      <c r="N247" s="852"/>
      <c r="O247" s="517"/>
      <c r="P247" s="517"/>
      <c r="Q247" s="517"/>
      <c r="R247" s="517"/>
    </row>
    <row r="248" spans="2:18" s="527" customFormat="1" ht="15.75">
      <c r="B248" s="837"/>
      <c r="C248" s="840"/>
      <c r="D248" s="858"/>
      <c r="E248" s="855"/>
      <c r="F248" s="549">
        <v>4</v>
      </c>
      <c r="G248" s="550"/>
      <c r="H248" s="598" t="str">
        <f t="shared" si="4"/>
        <v>Belum Diisi</v>
      </c>
      <c r="I248" s="592" t="s">
        <v>26</v>
      </c>
      <c r="J248" s="593" t="str">
        <f>IF($D$245="Y/T","Isi Sasaran",IF($E$245=0,0,IF(I248="Y",1,IF(I248="T",0,"Isi Dulu"))))</f>
        <v>Isi Sasaran</v>
      </c>
      <c r="K248" s="592" t="s">
        <v>26</v>
      </c>
      <c r="L248" s="593" t="str">
        <f>IF($D$245="Y/T","Isi Sasaran",IF($E$245=0,0,IF(K248="Y",1,IF(K248="T",0,"Isi Dulu"))))</f>
        <v>Isi Sasaran</v>
      </c>
      <c r="M248" s="849"/>
      <c r="N248" s="852"/>
      <c r="O248" s="517"/>
      <c r="P248" s="517"/>
      <c r="Q248" s="517"/>
      <c r="R248" s="517"/>
    </row>
    <row r="249" spans="2:18" s="527" customFormat="1" ht="15.75">
      <c r="B249" s="838"/>
      <c r="C249" s="841"/>
      <c r="D249" s="859"/>
      <c r="E249" s="856"/>
      <c r="F249" s="569">
        <v>5</v>
      </c>
      <c r="G249" s="570"/>
      <c r="H249" s="599" t="str">
        <f t="shared" si="4"/>
        <v>Belum Diisi</v>
      </c>
      <c r="I249" s="595" t="s">
        <v>26</v>
      </c>
      <c r="J249" s="596" t="str">
        <f>IF($D$245="Y/T","Isi Sasaran",IF($E$245=0,0,IF(I249="Y",1,IF(I249="T",0,"Isi Dulu"))))</f>
        <v>Isi Sasaran</v>
      </c>
      <c r="K249" s="595" t="s">
        <v>26</v>
      </c>
      <c r="L249" s="596" t="str">
        <f>IF($D$245="Y/T","Isi Sasaran",IF($E$245=0,0,IF(K249="Y",1,IF(K249="T",0,"Isi Dulu"))))</f>
        <v>Isi Sasaran</v>
      </c>
      <c r="M249" s="850"/>
      <c r="N249" s="853"/>
      <c r="O249" s="517"/>
      <c r="P249" s="517"/>
      <c r="Q249" s="517"/>
      <c r="R249" s="517"/>
    </row>
    <row r="250" spans="2:18" s="527" customFormat="1" ht="15.75">
      <c r="B250" s="836">
        <v>9</v>
      </c>
      <c r="C250" s="839"/>
      <c r="D250" s="857" t="s">
        <v>26</v>
      </c>
      <c r="E250" s="854" t="str">
        <f>IF(D250="Y",1,IF(D250="T",0,IF(D250="Y/T","Belum diisi","Error")))</f>
        <v>Belum diisi</v>
      </c>
      <c r="F250" s="528">
        <v>1</v>
      </c>
      <c r="G250" s="529"/>
      <c r="H250" s="600" t="str">
        <f t="shared" si="4"/>
        <v>Belum Diisi</v>
      </c>
      <c r="I250" s="590" t="s">
        <v>26</v>
      </c>
      <c r="J250" s="591" t="str">
        <f>IF($D$250="Y/T","Isi Sasaran",IF($E$250=0,0,IF(I250="Y",1,IF(I250="T",0,"Isi Dulu"))))</f>
        <v>Isi Sasaran</v>
      </c>
      <c r="K250" s="590" t="s">
        <v>26</v>
      </c>
      <c r="L250" s="591" t="str">
        <f>IF($D$250="Y/T","Isi Sasaran",IF($E$250=0,0,IF(K250="Y",1,IF(K250="T",0,"Isi Dulu"))))</f>
        <v>Isi Sasaran</v>
      </c>
      <c r="M250" s="848" t="s">
        <v>26</v>
      </c>
      <c r="N250" s="851" t="str">
        <f>IF(M250="Y",1,IF(M250="T",0,IF(M250="Y/T","Belum diisi","Error")))</f>
        <v>Belum diisi</v>
      </c>
      <c r="O250" s="517"/>
      <c r="P250" s="517"/>
      <c r="Q250" s="517"/>
      <c r="R250" s="517"/>
    </row>
    <row r="251" spans="2:18" s="527" customFormat="1" ht="15.75">
      <c r="B251" s="837"/>
      <c r="C251" s="840"/>
      <c r="D251" s="858"/>
      <c r="E251" s="855"/>
      <c r="F251" s="549">
        <v>2</v>
      </c>
      <c r="G251" s="550"/>
      <c r="H251" s="598" t="str">
        <f t="shared" si="4"/>
        <v>Belum Diisi</v>
      </c>
      <c r="I251" s="592" t="s">
        <v>26</v>
      </c>
      <c r="J251" s="593" t="str">
        <f>IF($D$250="Y/T","Isi Sasaran",IF($E$250=0,0,IF(I251="Y",1,IF(I251="T",0,"Isi Dulu"))))</f>
        <v>Isi Sasaran</v>
      </c>
      <c r="K251" s="592" t="s">
        <v>26</v>
      </c>
      <c r="L251" s="593" t="str">
        <f>IF($D$250="Y/T","Isi Sasaran",IF($E$250=0,0,IF(K251="Y",1,IF(K251="T",0,"Isi Dulu"))))</f>
        <v>Isi Sasaran</v>
      </c>
      <c r="M251" s="849"/>
      <c r="N251" s="852"/>
      <c r="O251" s="517"/>
      <c r="P251" s="517"/>
      <c r="Q251" s="517"/>
      <c r="R251" s="517"/>
    </row>
    <row r="252" spans="2:18" s="527" customFormat="1" ht="15.75">
      <c r="B252" s="837"/>
      <c r="C252" s="840"/>
      <c r="D252" s="858"/>
      <c r="E252" s="855"/>
      <c r="F252" s="549">
        <v>3</v>
      </c>
      <c r="G252" s="550"/>
      <c r="H252" s="598" t="str">
        <f t="shared" si="4"/>
        <v>Belum Diisi</v>
      </c>
      <c r="I252" s="592" t="s">
        <v>26</v>
      </c>
      <c r="J252" s="593" t="str">
        <f>IF($D$250="Y/T","Isi Sasaran",IF($E$250=0,0,IF(I252="Y",1,IF(I252="T",0,"Isi Dulu"))))</f>
        <v>Isi Sasaran</v>
      </c>
      <c r="K252" s="592" t="s">
        <v>26</v>
      </c>
      <c r="L252" s="593" t="str">
        <f>IF($D$250="Y/T","Isi Sasaran",IF($E$250=0,0,IF(K252="Y",1,IF(K252="T",0,"Isi Dulu"))))</f>
        <v>Isi Sasaran</v>
      </c>
      <c r="M252" s="849"/>
      <c r="N252" s="852"/>
      <c r="O252" s="517"/>
      <c r="P252" s="517"/>
      <c r="Q252" s="517"/>
      <c r="R252" s="517"/>
    </row>
    <row r="253" spans="2:18" s="527" customFormat="1" ht="15.75">
      <c r="B253" s="837"/>
      <c r="C253" s="840"/>
      <c r="D253" s="858"/>
      <c r="E253" s="855"/>
      <c r="F253" s="549">
        <v>4</v>
      </c>
      <c r="G253" s="550"/>
      <c r="H253" s="598" t="str">
        <f t="shared" si="4"/>
        <v>Belum Diisi</v>
      </c>
      <c r="I253" s="592" t="s">
        <v>26</v>
      </c>
      <c r="J253" s="593" t="str">
        <f>IF($D$250="Y/T","Isi Sasaran",IF($E$250=0,0,IF(I253="Y",1,IF(I253="T",0,"Isi Dulu"))))</f>
        <v>Isi Sasaran</v>
      </c>
      <c r="K253" s="592" t="s">
        <v>26</v>
      </c>
      <c r="L253" s="593" t="str">
        <f>IF($D$250="Y/T","Isi Sasaran",IF($E$250=0,0,IF(K253="Y",1,IF(K253="T",0,"Isi Dulu"))))</f>
        <v>Isi Sasaran</v>
      </c>
      <c r="M253" s="849"/>
      <c r="N253" s="852"/>
      <c r="O253" s="517"/>
      <c r="P253" s="517"/>
      <c r="Q253" s="517"/>
      <c r="R253" s="517"/>
    </row>
    <row r="254" spans="2:18" s="527" customFormat="1" ht="15.75">
      <c r="B254" s="838"/>
      <c r="C254" s="841"/>
      <c r="D254" s="859"/>
      <c r="E254" s="856"/>
      <c r="F254" s="569">
        <v>5</v>
      </c>
      <c r="G254" s="570"/>
      <c r="H254" s="599" t="str">
        <f t="shared" si="4"/>
        <v>Belum Diisi</v>
      </c>
      <c r="I254" s="595" t="s">
        <v>26</v>
      </c>
      <c r="J254" s="596" t="str">
        <f>IF($D$250="Y/T","Isi Sasaran",IF($E$250=0,0,IF(I254="Y",1,IF(I254="T",0,"Isi Dulu"))))</f>
        <v>Isi Sasaran</v>
      </c>
      <c r="K254" s="595" t="s">
        <v>26</v>
      </c>
      <c r="L254" s="596" t="str">
        <f>IF($D$250="Y/T","Isi Sasaran",IF($E$250=0,0,IF(K254="Y",1,IF(K254="T",0,"Isi Dulu"))))</f>
        <v>Isi Sasaran</v>
      </c>
      <c r="M254" s="850"/>
      <c r="N254" s="853"/>
      <c r="O254" s="517"/>
      <c r="P254" s="517"/>
      <c r="Q254" s="517"/>
      <c r="R254" s="517"/>
    </row>
    <row r="255" spans="2:18" s="527" customFormat="1" ht="15.75">
      <c r="B255" s="836">
        <v>10</v>
      </c>
      <c r="C255" s="839"/>
      <c r="D255" s="857" t="s">
        <v>26</v>
      </c>
      <c r="E255" s="854" t="str">
        <f>IF(D255="Y",1,IF(D255="T",0,IF(D255="Y/T","Belum diisi","Error")))</f>
        <v>Belum diisi</v>
      </c>
      <c r="F255" s="528">
        <v>1</v>
      </c>
      <c r="G255" s="529"/>
      <c r="H255" s="600" t="str">
        <f t="shared" si="4"/>
        <v>Belum Diisi</v>
      </c>
      <c r="I255" s="590" t="s">
        <v>26</v>
      </c>
      <c r="J255" s="591" t="str">
        <f>IF($D$255="Y/T","Isi Sasaran",IF($E$255=0,0,IF(I255="Y",1,IF(I255="T",0,"Isi Dulu"))))</f>
        <v>Isi Sasaran</v>
      </c>
      <c r="K255" s="590" t="s">
        <v>26</v>
      </c>
      <c r="L255" s="591" t="str">
        <f>IF($D$255="Y/T","Isi Sasaran",IF($E$255=0,0,IF(K255="Y",1,IF(K255="T",0,"Isi Dulu"))))</f>
        <v>Isi Sasaran</v>
      </c>
      <c r="M255" s="848" t="s">
        <v>26</v>
      </c>
      <c r="N255" s="851" t="str">
        <f>IF(M255="Y",1,IF(M255="T",0,IF(M255="Y/T","Belum diisi","Error")))</f>
        <v>Belum diisi</v>
      </c>
      <c r="O255" s="517"/>
      <c r="P255" s="517"/>
      <c r="Q255" s="517"/>
      <c r="R255" s="517"/>
    </row>
    <row r="256" spans="2:18" s="527" customFormat="1" ht="15.75">
      <c r="B256" s="837"/>
      <c r="C256" s="840"/>
      <c r="D256" s="858"/>
      <c r="E256" s="855"/>
      <c r="F256" s="549">
        <v>2</v>
      </c>
      <c r="G256" s="550"/>
      <c r="H256" s="598" t="str">
        <f t="shared" si="4"/>
        <v>Belum Diisi</v>
      </c>
      <c r="I256" s="592" t="s">
        <v>26</v>
      </c>
      <c r="J256" s="593" t="str">
        <f>IF($D$255="Y/T","Isi Sasaran",IF($E$255=0,0,IF(I256="Y",1,IF(I256="T",0,"Isi Dulu"))))</f>
        <v>Isi Sasaran</v>
      </c>
      <c r="K256" s="592" t="s">
        <v>26</v>
      </c>
      <c r="L256" s="593" t="str">
        <f>IF($D$255="Y/T","Isi Sasaran",IF($E$255=0,0,IF(K256="Y",1,IF(K256="T",0,"Isi Dulu"))))</f>
        <v>Isi Sasaran</v>
      </c>
      <c r="M256" s="849"/>
      <c r="N256" s="852"/>
      <c r="O256" s="517"/>
      <c r="P256" s="517"/>
      <c r="Q256" s="517"/>
      <c r="R256" s="517"/>
    </row>
    <row r="257" spans="2:18" s="527" customFormat="1" ht="15.75">
      <c r="B257" s="837"/>
      <c r="C257" s="840"/>
      <c r="D257" s="858"/>
      <c r="E257" s="855"/>
      <c r="F257" s="549">
        <v>3</v>
      </c>
      <c r="G257" s="550"/>
      <c r="H257" s="598" t="str">
        <f t="shared" si="4"/>
        <v>Belum Diisi</v>
      </c>
      <c r="I257" s="592" t="s">
        <v>26</v>
      </c>
      <c r="J257" s="593" t="str">
        <f>IF($D$255="Y/T","Isi Sasaran",IF($E$255=0,0,IF(I257="Y",1,IF(I257="T",0,"Isi Dulu"))))</f>
        <v>Isi Sasaran</v>
      </c>
      <c r="K257" s="592" t="s">
        <v>26</v>
      </c>
      <c r="L257" s="593" t="str">
        <f>IF($D$255="Y/T","Isi Sasaran",IF($E$255=0,0,IF(K257="Y",1,IF(K257="T",0,"Isi Dulu"))))</f>
        <v>Isi Sasaran</v>
      </c>
      <c r="M257" s="849"/>
      <c r="N257" s="852"/>
      <c r="O257" s="517"/>
      <c r="P257" s="517"/>
      <c r="Q257" s="517"/>
      <c r="R257" s="517"/>
    </row>
    <row r="258" spans="2:18" s="527" customFormat="1" ht="15.75">
      <c r="B258" s="837"/>
      <c r="C258" s="840"/>
      <c r="D258" s="858"/>
      <c r="E258" s="855"/>
      <c r="F258" s="549">
        <v>4</v>
      </c>
      <c r="G258" s="550"/>
      <c r="H258" s="598" t="str">
        <f t="shared" si="4"/>
        <v>Belum Diisi</v>
      </c>
      <c r="I258" s="592" t="s">
        <v>26</v>
      </c>
      <c r="J258" s="593" t="str">
        <f>IF($D$255="Y/T","Isi Sasaran",IF($E$255=0,0,IF(I258="Y",1,IF(I258="T",0,"Isi Dulu"))))</f>
        <v>Isi Sasaran</v>
      </c>
      <c r="K258" s="592" t="s">
        <v>26</v>
      </c>
      <c r="L258" s="593" t="str">
        <f>IF($D$255="Y/T","Isi Sasaran",IF($E$255=0,0,IF(K258="Y",1,IF(K258="T",0,"Isi Dulu"))))</f>
        <v>Isi Sasaran</v>
      </c>
      <c r="M258" s="849"/>
      <c r="N258" s="852"/>
      <c r="O258" s="517"/>
      <c r="P258" s="517"/>
      <c r="Q258" s="517"/>
      <c r="R258" s="517"/>
    </row>
    <row r="259" spans="2:18" s="527" customFormat="1" ht="15.75">
      <c r="B259" s="838"/>
      <c r="C259" s="841"/>
      <c r="D259" s="859"/>
      <c r="E259" s="856"/>
      <c r="F259" s="569">
        <v>5</v>
      </c>
      <c r="G259" s="570"/>
      <c r="H259" s="599" t="str">
        <f t="shared" si="4"/>
        <v>Belum Diisi</v>
      </c>
      <c r="I259" s="595" t="s">
        <v>26</v>
      </c>
      <c r="J259" s="596" t="str">
        <f>IF($D$255="Y/T","Isi Sasaran",IF($E$255=0,0,IF(I259="Y",1,IF(I259="T",0,"Isi Dulu"))))</f>
        <v>Isi Sasaran</v>
      </c>
      <c r="K259" s="595" t="s">
        <v>26</v>
      </c>
      <c r="L259" s="596" t="str">
        <f>IF($D$255="Y/T","Isi Sasaran",IF($E$255=0,0,IF(K259="Y",1,IF(K259="T",0,"Isi Dulu"))))</f>
        <v>Isi Sasaran</v>
      </c>
      <c r="M259" s="850"/>
      <c r="N259" s="853"/>
      <c r="O259" s="517"/>
      <c r="P259" s="517"/>
      <c r="Q259" s="517"/>
      <c r="R259" s="517"/>
    </row>
    <row r="260" spans="2:18" s="527" customFormat="1" ht="15.75">
      <c r="B260" s="836">
        <v>11</v>
      </c>
      <c r="C260" s="839"/>
      <c r="D260" s="857" t="s">
        <v>26</v>
      </c>
      <c r="E260" s="854" t="str">
        <f>IF(D260="Y",1,IF(D260="T",0,IF(D260="Y/T","Belum diisi","Error")))</f>
        <v>Belum diisi</v>
      </c>
      <c r="F260" s="528">
        <v>1</v>
      </c>
      <c r="G260" s="529"/>
      <c r="H260" s="600" t="str">
        <f t="shared" si="4"/>
        <v>Belum Diisi</v>
      </c>
      <c r="I260" s="590" t="s">
        <v>26</v>
      </c>
      <c r="J260" s="591" t="str">
        <f>IF($D$260="Y/T","Isi Sasaran",IF($E$260=0,0,IF(I260="Y",1,IF(I260="T",0,"Isi Dulu"))))</f>
        <v>Isi Sasaran</v>
      </c>
      <c r="K260" s="590" t="s">
        <v>26</v>
      </c>
      <c r="L260" s="591" t="str">
        <f>IF($D$260="Y/T","Isi Sasaran",IF($E$260=0,0,IF(K260="Y",1,IF(K260="T",0,"Isi Dulu"))))</f>
        <v>Isi Sasaran</v>
      </c>
      <c r="M260" s="848" t="s">
        <v>26</v>
      </c>
      <c r="N260" s="851" t="str">
        <f>IF(M260="Y",1,IF(M260="T",0,IF(M260="Y/T","Belum diisi","Error")))</f>
        <v>Belum diisi</v>
      </c>
      <c r="O260" s="517"/>
      <c r="P260" s="517"/>
      <c r="Q260" s="517"/>
      <c r="R260" s="517"/>
    </row>
    <row r="261" spans="2:18" s="527" customFormat="1" ht="15.75">
      <c r="B261" s="837"/>
      <c r="C261" s="840"/>
      <c r="D261" s="858"/>
      <c r="E261" s="855"/>
      <c r="F261" s="549">
        <v>2</v>
      </c>
      <c r="G261" s="550"/>
      <c r="H261" s="598" t="str">
        <f t="shared" si="4"/>
        <v>Belum Diisi</v>
      </c>
      <c r="I261" s="592" t="s">
        <v>26</v>
      </c>
      <c r="J261" s="593" t="str">
        <f>IF($D$260="Y/T","Isi Sasaran",IF($E$260=0,0,IF(I261="Y",1,IF(I261="T",0,"Isi Dulu"))))</f>
        <v>Isi Sasaran</v>
      </c>
      <c r="K261" s="592" t="s">
        <v>26</v>
      </c>
      <c r="L261" s="593" t="str">
        <f>IF($D$260="Y/T","Isi Sasaran",IF($E$260=0,0,IF(K261="Y",1,IF(K261="T",0,"Isi Dulu"))))</f>
        <v>Isi Sasaran</v>
      </c>
      <c r="M261" s="849"/>
      <c r="N261" s="852"/>
      <c r="O261" s="517"/>
      <c r="P261" s="517"/>
      <c r="Q261" s="517"/>
      <c r="R261" s="517"/>
    </row>
    <row r="262" spans="2:18" s="527" customFormat="1" ht="15.75">
      <c r="B262" s="837"/>
      <c r="C262" s="840"/>
      <c r="D262" s="858"/>
      <c r="E262" s="855"/>
      <c r="F262" s="549">
        <v>3</v>
      </c>
      <c r="G262" s="550"/>
      <c r="H262" s="598" t="str">
        <f t="shared" si="4"/>
        <v>Belum Diisi</v>
      </c>
      <c r="I262" s="592" t="s">
        <v>26</v>
      </c>
      <c r="J262" s="593" t="str">
        <f>IF($D$260="Y/T","Isi Sasaran",IF($E$260=0,0,IF(I262="Y",1,IF(I262="T",0,"Isi Dulu"))))</f>
        <v>Isi Sasaran</v>
      </c>
      <c r="K262" s="592" t="s">
        <v>26</v>
      </c>
      <c r="L262" s="593" t="str">
        <f>IF($D$260="Y/T","Isi Sasaran",IF($E$260=0,0,IF(K262="Y",1,IF(K262="T",0,"Isi Dulu"))))</f>
        <v>Isi Sasaran</v>
      </c>
      <c r="M262" s="849"/>
      <c r="N262" s="852"/>
      <c r="O262" s="517"/>
      <c r="P262" s="517"/>
      <c r="Q262" s="517"/>
      <c r="R262" s="517"/>
    </row>
    <row r="263" spans="2:18" s="527" customFormat="1" ht="15.75">
      <c r="B263" s="837"/>
      <c r="C263" s="840"/>
      <c r="D263" s="858"/>
      <c r="E263" s="855"/>
      <c r="F263" s="549">
        <v>4</v>
      </c>
      <c r="G263" s="550"/>
      <c r="H263" s="598" t="str">
        <f t="shared" si="4"/>
        <v>Belum Diisi</v>
      </c>
      <c r="I263" s="592" t="s">
        <v>26</v>
      </c>
      <c r="J263" s="593" t="str">
        <f>IF($D$260="Y/T","Isi Sasaran",IF($E$260=0,0,IF(I263="Y",1,IF(I263="T",0,"Isi Dulu"))))</f>
        <v>Isi Sasaran</v>
      </c>
      <c r="K263" s="592" t="s">
        <v>26</v>
      </c>
      <c r="L263" s="593" t="str">
        <f>IF($D$260="Y/T","Isi Sasaran",IF($E$260=0,0,IF(K263="Y",1,IF(K263="T",0,"Isi Dulu"))))</f>
        <v>Isi Sasaran</v>
      </c>
      <c r="M263" s="849"/>
      <c r="N263" s="852"/>
      <c r="O263" s="517"/>
      <c r="P263" s="517"/>
      <c r="Q263" s="517"/>
      <c r="R263" s="517"/>
    </row>
    <row r="264" spans="2:18" s="527" customFormat="1" ht="15.75">
      <c r="B264" s="838"/>
      <c r="C264" s="841"/>
      <c r="D264" s="859"/>
      <c r="E264" s="856"/>
      <c r="F264" s="569">
        <v>5</v>
      </c>
      <c r="G264" s="570"/>
      <c r="H264" s="599" t="str">
        <f t="shared" si="4"/>
        <v>Belum Diisi</v>
      </c>
      <c r="I264" s="595" t="s">
        <v>26</v>
      </c>
      <c r="J264" s="596" t="str">
        <f>IF($D$260="Y/T","Isi Sasaran",IF($E$260=0,0,IF(I264="Y",1,IF(I264="T",0,"Isi Dulu"))))</f>
        <v>Isi Sasaran</v>
      </c>
      <c r="K264" s="595" t="s">
        <v>26</v>
      </c>
      <c r="L264" s="596" t="str">
        <f>IF($D$260="Y/T","Isi Sasaran",IF($E$260=0,0,IF(K264="Y",1,IF(K264="T",0,"Isi Dulu"))))</f>
        <v>Isi Sasaran</v>
      </c>
      <c r="M264" s="850"/>
      <c r="N264" s="853"/>
      <c r="O264" s="517"/>
      <c r="P264" s="517"/>
      <c r="Q264" s="517"/>
      <c r="R264" s="517"/>
    </row>
    <row r="265" spans="2:18" s="527" customFormat="1" ht="15.75">
      <c r="B265" s="836">
        <v>12</v>
      </c>
      <c r="C265" s="839"/>
      <c r="D265" s="857" t="s">
        <v>26</v>
      </c>
      <c r="E265" s="854" t="str">
        <f>IF(D265="Y",1,IF(D265="T",0,IF(D265="Y/T","Belum diisi","Error")))</f>
        <v>Belum diisi</v>
      </c>
      <c r="F265" s="528">
        <v>1</v>
      </c>
      <c r="G265" s="529"/>
      <c r="H265" s="600" t="str">
        <f t="shared" si="4"/>
        <v>Belum Diisi</v>
      </c>
      <c r="I265" s="590" t="s">
        <v>26</v>
      </c>
      <c r="J265" s="591" t="str">
        <f>IF($D$265="Y/T","Isi Sasaran",IF($E$265=0,0,IF(I265="Y",1,IF(I265="T",0,"Isi Dulu"))))</f>
        <v>Isi Sasaran</v>
      </c>
      <c r="K265" s="590" t="s">
        <v>26</v>
      </c>
      <c r="L265" s="591" t="str">
        <f>IF($D$265="Y/T","Isi Sasaran",IF($E$265=0,0,IF(K265="Y",1,IF(K265="T",0,"Isi Dulu"))))</f>
        <v>Isi Sasaran</v>
      </c>
      <c r="M265" s="848" t="s">
        <v>26</v>
      </c>
      <c r="N265" s="851" t="str">
        <f>IF(M265="Y",1,IF(M265="T",0,IF(M265="Y/T","Belum diisi","Error")))</f>
        <v>Belum diisi</v>
      </c>
      <c r="O265" s="517"/>
      <c r="P265" s="517"/>
      <c r="Q265" s="517"/>
      <c r="R265" s="517"/>
    </row>
    <row r="266" spans="2:18" s="527" customFormat="1" ht="15.75">
      <c r="B266" s="837"/>
      <c r="C266" s="840"/>
      <c r="D266" s="858"/>
      <c r="E266" s="855"/>
      <c r="F266" s="549">
        <v>2</v>
      </c>
      <c r="G266" s="550"/>
      <c r="H266" s="598" t="str">
        <f t="shared" si="4"/>
        <v>Belum Diisi</v>
      </c>
      <c r="I266" s="592" t="s">
        <v>26</v>
      </c>
      <c r="J266" s="593" t="str">
        <f>IF($D$265="Y/T","Isi Sasaran",IF($E$265=0,0,IF(I266="Y",1,IF(I266="T",0,"Isi Dulu"))))</f>
        <v>Isi Sasaran</v>
      </c>
      <c r="K266" s="592" t="s">
        <v>26</v>
      </c>
      <c r="L266" s="593" t="str">
        <f>IF($D$265="Y/T","Isi Sasaran",IF($E$265=0,0,IF(K266="Y",1,IF(K266="T",0,"Isi Dulu"))))</f>
        <v>Isi Sasaran</v>
      </c>
      <c r="M266" s="849"/>
      <c r="N266" s="852"/>
      <c r="O266" s="517"/>
      <c r="P266" s="517"/>
      <c r="Q266" s="517"/>
      <c r="R266" s="517"/>
    </row>
    <row r="267" spans="2:18" s="527" customFormat="1" ht="15.75">
      <c r="B267" s="837"/>
      <c r="C267" s="840"/>
      <c r="D267" s="858"/>
      <c r="E267" s="855"/>
      <c r="F267" s="549">
        <v>3</v>
      </c>
      <c r="G267" s="550"/>
      <c r="H267" s="598" t="str">
        <f t="shared" si="4"/>
        <v>Belum Diisi</v>
      </c>
      <c r="I267" s="592" t="s">
        <v>26</v>
      </c>
      <c r="J267" s="593" t="str">
        <f>IF($D$265="Y/T","Isi Sasaran",IF($E$265=0,0,IF(I267="Y",1,IF(I267="T",0,"Isi Dulu"))))</f>
        <v>Isi Sasaran</v>
      </c>
      <c r="K267" s="592" t="s">
        <v>26</v>
      </c>
      <c r="L267" s="593" t="str">
        <f>IF($D$265="Y/T","Isi Sasaran",IF($E$265=0,0,IF(K267="Y",1,IF(K267="T",0,"Isi Dulu"))))</f>
        <v>Isi Sasaran</v>
      </c>
      <c r="M267" s="849"/>
      <c r="N267" s="852"/>
      <c r="O267" s="517"/>
      <c r="P267" s="517"/>
      <c r="Q267" s="517"/>
      <c r="R267" s="517"/>
    </row>
    <row r="268" spans="2:18" s="527" customFormat="1" ht="15.75">
      <c r="B268" s="837"/>
      <c r="C268" s="840"/>
      <c r="D268" s="858"/>
      <c r="E268" s="855"/>
      <c r="F268" s="549">
        <v>4</v>
      </c>
      <c r="G268" s="550"/>
      <c r="H268" s="598" t="str">
        <f t="shared" si="4"/>
        <v>Belum Diisi</v>
      </c>
      <c r="I268" s="592" t="s">
        <v>26</v>
      </c>
      <c r="J268" s="593" t="str">
        <f>IF($D$265="Y/T","Isi Sasaran",IF($E$265=0,0,IF(I268="Y",1,IF(I268="T",0,"Isi Dulu"))))</f>
        <v>Isi Sasaran</v>
      </c>
      <c r="K268" s="592" t="s">
        <v>26</v>
      </c>
      <c r="L268" s="593" t="str">
        <f>IF($D$265="Y/T","Isi Sasaran",IF($E$265=0,0,IF(K268="Y",1,IF(K268="T",0,"Isi Dulu"))))</f>
        <v>Isi Sasaran</v>
      </c>
      <c r="M268" s="849"/>
      <c r="N268" s="852"/>
      <c r="O268" s="517"/>
      <c r="P268" s="517"/>
      <c r="Q268" s="517"/>
      <c r="R268" s="517"/>
    </row>
    <row r="269" spans="2:18" s="527" customFormat="1" ht="15.75">
      <c r="B269" s="838"/>
      <c r="C269" s="841"/>
      <c r="D269" s="859"/>
      <c r="E269" s="856"/>
      <c r="F269" s="569">
        <v>5</v>
      </c>
      <c r="G269" s="570"/>
      <c r="H269" s="599" t="str">
        <f t="shared" si="4"/>
        <v>Belum Diisi</v>
      </c>
      <c r="I269" s="595" t="s">
        <v>26</v>
      </c>
      <c r="J269" s="596" t="str">
        <f>IF($D$265="Y/T","Isi Sasaran",IF($E$265=0,0,IF(I269="Y",1,IF(I269="T",0,"Isi Dulu"))))</f>
        <v>Isi Sasaran</v>
      </c>
      <c r="K269" s="595" t="s">
        <v>26</v>
      </c>
      <c r="L269" s="596" t="str">
        <f>IF($D$265="Y/T","Isi Sasaran",IF($E$265=0,0,IF(K269="Y",1,IF(K269="T",0,"Isi Dulu"))))</f>
        <v>Isi Sasaran</v>
      </c>
      <c r="M269" s="850"/>
      <c r="N269" s="853"/>
      <c r="O269" s="517"/>
      <c r="P269" s="517"/>
      <c r="Q269" s="517"/>
      <c r="R269" s="517"/>
    </row>
    <row r="270" spans="2:18" s="527" customFormat="1" ht="15.75">
      <c r="B270" s="836">
        <v>13</v>
      </c>
      <c r="C270" s="839"/>
      <c r="D270" s="857" t="s">
        <v>26</v>
      </c>
      <c r="E270" s="854" t="str">
        <f>IF(D270="Y",1,IF(D270="T",0,IF(D270="Y/T","Belum diisi","Error")))</f>
        <v>Belum diisi</v>
      </c>
      <c r="F270" s="528">
        <v>1</v>
      </c>
      <c r="G270" s="529"/>
      <c r="H270" s="600" t="str">
        <f t="shared" si="4"/>
        <v>Belum Diisi</v>
      </c>
      <c r="I270" s="590" t="s">
        <v>26</v>
      </c>
      <c r="J270" s="591" t="str">
        <f>IF($D$270="Y/T","Isi Sasaran",IF($E$270=0,0,IF(I270="Y",1,IF(I270="T",0,"Isi Dulu"))))</f>
        <v>Isi Sasaran</v>
      </c>
      <c r="K270" s="590" t="s">
        <v>26</v>
      </c>
      <c r="L270" s="591" t="str">
        <f>IF($D$270="Y/T","Isi Sasaran",IF($E$270=0,0,IF(K270="Y",1,IF(K270="T",0,"Isi Dulu"))))</f>
        <v>Isi Sasaran</v>
      </c>
      <c r="M270" s="848" t="s">
        <v>26</v>
      </c>
      <c r="N270" s="851" t="str">
        <f>IF(M270="Y",1,IF(M270="T",0,IF(M270="Y/T","Belum diisi","Error")))</f>
        <v>Belum diisi</v>
      </c>
      <c r="O270" s="517"/>
      <c r="P270" s="517"/>
      <c r="Q270" s="517"/>
      <c r="R270" s="517"/>
    </row>
    <row r="271" spans="2:18" s="527" customFormat="1" ht="15.75">
      <c r="B271" s="837"/>
      <c r="C271" s="840"/>
      <c r="D271" s="858"/>
      <c r="E271" s="855"/>
      <c r="F271" s="549">
        <v>2</v>
      </c>
      <c r="G271" s="550"/>
      <c r="H271" s="598" t="str">
        <f t="shared" si="4"/>
        <v>Belum Diisi</v>
      </c>
      <c r="I271" s="592" t="s">
        <v>26</v>
      </c>
      <c r="J271" s="593" t="str">
        <f>IF($D$270="Y/T","Isi Sasaran",IF($E$270=0,0,IF(I271="Y",1,IF(I271="T",0,"Isi Dulu"))))</f>
        <v>Isi Sasaran</v>
      </c>
      <c r="K271" s="592" t="s">
        <v>26</v>
      </c>
      <c r="L271" s="593" t="str">
        <f>IF($D$270="Y/T","Isi Sasaran",IF($E$270=0,0,IF(K271="Y",1,IF(K271="T",0,"Isi Dulu"))))</f>
        <v>Isi Sasaran</v>
      </c>
      <c r="M271" s="849"/>
      <c r="N271" s="852"/>
      <c r="O271" s="517"/>
      <c r="P271" s="517"/>
      <c r="Q271" s="517"/>
      <c r="R271" s="517"/>
    </row>
    <row r="272" spans="2:18" s="527" customFormat="1" ht="15.75">
      <c r="B272" s="837"/>
      <c r="C272" s="840"/>
      <c r="D272" s="858"/>
      <c r="E272" s="855"/>
      <c r="F272" s="549">
        <v>3</v>
      </c>
      <c r="G272" s="550"/>
      <c r="H272" s="598" t="str">
        <f t="shared" si="4"/>
        <v>Belum Diisi</v>
      </c>
      <c r="I272" s="592" t="s">
        <v>26</v>
      </c>
      <c r="J272" s="593" t="str">
        <f>IF($D$270="Y/T","Isi Sasaran",IF($E$270=0,0,IF(I272="Y",1,IF(I272="T",0,"Isi Dulu"))))</f>
        <v>Isi Sasaran</v>
      </c>
      <c r="K272" s="592" t="s">
        <v>26</v>
      </c>
      <c r="L272" s="593" t="str">
        <f>IF($D$270="Y/T","Isi Sasaran",IF($E$270=0,0,IF(K272="Y",1,IF(K272="T",0,"Isi Dulu"))))</f>
        <v>Isi Sasaran</v>
      </c>
      <c r="M272" s="849"/>
      <c r="N272" s="852"/>
      <c r="O272" s="517"/>
      <c r="P272" s="517"/>
      <c r="Q272" s="517"/>
      <c r="R272" s="517"/>
    </row>
    <row r="273" spans="2:18" s="527" customFormat="1" ht="15.75">
      <c r="B273" s="837"/>
      <c r="C273" s="840"/>
      <c r="D273" s="858"/>
      <c r="E273" s="855"/>
      <c r="F273" s="549">
        <v>4</v>
      </c>
      <c r="G273" s="550"/>
      <c r="H273" s="598" t="str">
        <f t="shared" si="4"/>
        <v>Belum Diisi</v>
      </c>
      <c r="I273" s="592" t="s">
        <v>26</v>
      </c>
      <c r="J273" s="593" t="str">
        <f>IF($D$270="Y/T","Isi Sasaran",IF($E$270=0,0,IF(I273="Y",1,IF(I273="T",0,"Isi Dulu"))))</f>
        <v>Isi Sasaran</v>
      </c>
      <c r="K273" s="592" t="s">
        <v>26</v>
      </c>
      <c r="L273" s="593" t="str">
        <f>IF($D$270="Y/T","Isi Sasaran",IF($E$270=0,0,IF(K273="Y",1,IF(K273="T",0,"Isi Dulu"))))</f>
        <v>Isi Sasaran</v>
      </c>
      <c r="M273" s="849"/>
      <c r="N273" s="852"/>
      <c r="O273" s="517"/>
      <c r="P273" s="517"/>
      <c r="Q273" s="517"/>
      <c r="R273" s="517"/>
    </row>
    <row r="274" spans="2:18" s="527" customFormat="1" ht="15.75">
      <c r="B274" s="838"/>
      <c r="C274" s="841"/>
      <c r="D274" s="859"/>
      <c r="E274" s="856"/>
      <c r="F274" s="569">
        <v>5</v>
      </c>
      <c r="G274" s="570"/>
      <c r="H274" s="599" t="str">
        <f t="shared" si="4"/>
        <v>Belum Diisi</v>
      </c>
      <c r="I274" s="595" t="s">
        <v>26</v>
      </c>
      <c r="J274" s="596" t="str">
        <f>IF($D$270="Y/T","Isi Sasaran",IF($E$270=0,0,IF(I274="Y",1,IF(I274="T",0,"Isi Dulu"))))</f>
        <v>Isi Sasaran</v>
      </c>
      <c r="K274" s="595" t="s">
        <v>26</v>
      </c>
      <c r="L274" s="596" t="str">
        <f>IF($D$270="Y/T","Isi Sasaran",IF($E$270=0,0,IF(K274="Y",1,IF(K274="T",0,"Isi Dulu"))))</f>
        <v>Isi Sasaran</v>
      </c>
      <c r="M274" s="850"/>
      <c r="N274" s="853"/>
      <c r="O274" s="517"/>
      <c r="P274" s="517"/>
      <c r="Q274" s="517"/>
      <c r="R274" s="517"/>
    </row>
    <row r="275" spans="2:18" s="527" customFormat="1" ht="15.75">
      <c r="B275" s="836">
        <v>14</v>
      </c>
      <c r="C275" s="839"/>
      <c r="D275" s="857" t="s">
        <v>26</v>
      </c>
      <c r="E275" s="854" t="str">
        <f>IF(D275="Y",1,IF(D275="T",0,IF(D275="Y/T","Belum diisi","Error")))</f>
        <v>Belum diisi</v>
      </c>
      <c r="F275" s="528">
        <v>1</v>
      </c>
      <c r="G275" s="529"/>
      <c r="H275" s="600" t="str">
        <f t="shared" ref="H275:H309" si="5">IF(OR(J275="Isi Dulu",L275="Isi Dulu",J275="Isi Sasaran",L275="Isi Sasaran"),"Belum Diisi",IF(SUM(J275,L275)=2,1,IF(SUM(J275,L275)=1,0,IF(SUM(J275,L275)=0,0,"Error"))))</f>
        <v>Belum Diisi</v>
      </c>
      <c r="I275" s="590" t="s">
        <v>26</v>
      </c>
      <c r="J275" s="591" t="str">
        <f>IF($D$275="Y/T","Isi Sasaran",IF($E$275=0,0,IF(I275="Y",1,IF(I275="T",0,"Isi Dulu"))))</f>
        <v>Isi Sasaran</v>
      </c>
      <c r="K275" s="590" t="s">
        <v>26</v>
      </c>
      <c r="L275" s="591" t="str">
        <f>IF($D$275="Y/T","Isi Sasaran",IF($E$275=0,0,IF(K275="Y",1,IF(K275="T",0,"Isi Dulu"))))</f>
        <v>Isi Sasaran</v>
      </c>
      <c r="M275" s="848" t="s">
        <v>26</v>
      </c>
      <c r="N275" s="851" t="str">
        <f>IF(M275="Y",1,IF(M275="T",0,IF(M275="Y/T","Belum diisi","Error")))</f>
        <v>Belum diisi</v>
      </c>
      <c r="O275" s="517"/>
      <c r="P275" s="517"/>
      <c r="Q275" s="517"/>
      <c r="R275" s="517"/>
    </row>
    <row r="276" spans="2:18" s="527" customFormat="1" ht="15.75">
      <c r="B276" s="837"/>
      <c r="C276" s="840"/>
      <c r="D276" s="858"/>
      <c r="E276" s="855"/>
      <c r="F276" s="549">
        <v>2</v>
      </c>
      <c r="G276" s="550"/>
      <c r="H276" s="598" t="str">
        <f t="shared" si="5"/>
        <v>Belum Diisi</v>
      </c>
      <c r="I276" s="592" t="s">
        <v>26</v>
      </c>
      <c r="J276" s="593" t="str">
        <f>IF($D$275="Y/T","Isi Sasaran",IF($E$275=0,0,IF(I276="Y",1,IF(I276="T",0,"Isi Dulu"))))</f>
        <v>Isi Sasaran</v>
      </c>
      <c r="K276" s="592" t="s">
        <v>26</v>
      </c>
      <c r="L276" s="593" t="str">
        <f>IF($D$275="Y/T","Isi Sasaran",IF($E$275=0,0,IF(K276="Y",1,IF(K276="T",0,"Isi Dulu"))))</f>
        <v>Isi Sasaran</v>
      </c>
      <c r="M276" s="849"/>
      <c r="N276" s="852"/>
      <c r="O276" s="517"/>
      <c r="P276" s="517"/>
      <c r="Q276" s="517"/>
      <c r="R276" s="517"/>
    </row>
    <row r="277" spans="2:18" s="527" customFormat="1" ht="15.75">
      <c r="B277" s="837"/>
      <c r="C277" s="840"/>
      <c r="D277" s="858"/>
      <c r="E277" s="855"/>
      <c r="F277" s="549">
        <v>3</v>
      </c>
      <c r="G277" s="550"/>
      <c r="H277" s="598" t="str">
        <f t="shared" si="5"/>
        <v>Belum Diisi</v>
      </c>
      <c r="I277" s="592" t="s">
        <v>26</v>
      </c>
      <c r="J277" s="593" t="str">
        <f>IF($D$275="Y/T","Isi Sasaran",IF($E$275=0,0,IF(I277="Y",1,IF(I277="T",0,"Isi Dulu"))))</f>
        <v>Isi Sasaran</v>
      </c>
      <c r="K277" s="592" t="s">
        <v>26</v>
      </c>
      <c r="L277" s="593" t="str">
        <f>IF($D$275="Y/T","Isi Sasaran",IF($E$275=0,0,IF(K277="Y",1,IF(K277="T",0,"Isi Dulu"))))</f>
        <v>Isi Sasaran</v>
      </c>
      <c r="M277" s="849"/>
      <c r="N277" s="852"/>
      <c r="O277" s="517"/>
      <c r="P277" s="517"/>
      <c r="Q277" s="517"/>
      <c r="R277" s="517"/>
    </row>
    <row r="278" spans="2:18" s="527" customFormat="1" ht="15.75">
      <c r="B278" s="837"/>
      <c r="C278" s="840"/>
      <c r="D278" s="858"/>
      <c r="E278" s="855"/>
      <c r="F278" s="549">
        <v>4</v>
      </c>
      <c r="G278" s="550"/>
      <c r="H278" s="598" t="str">
        <f t="shared" si="5"/>
        <v>Belum Diisi</v>
      </c>
      <c r="I278" s="592" t="s">
        <v>26</v>
      </c>
      <c r="J278" s="593" t="str">
        <f>IF($D$275="Y/T","Isi Sasaran",IF($E$275=0,0,IF(I278="Y",1,IF(I278="T",0,"Isi Dulu"))))</f>
        <v>Isi Sasaran</v>
      </c>
      <c r="K278" s="592" t="s">
        <v>26</v>
      </c>
      <c r="L278" s="593" t="str">
        <f>IF($D$275="Y/T","Isi Sasaran",IF($E$275=0,0,IF(K278="Y",1,IF(K278="T",0,"Isi Dulu"))))</f>
        <v>Isi Sasaran</v>
      </c>
      <c r="M278" s="849"/>
      <c r="N278" s="852"/>
      <c r="O278" s="517"/>
      <c r="P278" s="517"/>
      <c r="Q278" s="517"/>
      <c r="R278" s="517"/>
    </row>
    <row r="279" spans="2:18" s="527" customFormat="1" ht="15.75">
      <c r="B279" s="838"/>
      <c r="C279" s="841"/>
      <c r="D279" s="859"/>
      <c r="E279" s="856"/>
      <c r="F279" s="569">
        <v>5</v>
      </c>
      <c r="G279" s="570"/>
      <c r="H279" s="599" t="str">
        <f t="shared" si="5"/>
        <v>Belum Diisi</v>
      </c>
      <c r="I279" s="595" t="s">
        <v>26</v>
      </c>
      <c r="J279" s="596" t="str">
        <f>IF($D$275="Y/T","Isi Sasaran",IF($E$275=0,0,IF(I279="Y",1,IF(I279="T",0,"Isi Dulu"))))</f>
        <v>Isi Sasaran</v>
      </c>
      <c r="K279" s="595" t="s">
        <v>26</v>
      </c>
      <c r="L279" s="596" t="str">
        <f>IF($D$275="Y/T","Isi Sasaran",IF($E$275=0,0,IF(K279="Y",1,IF(K279="T",0,"Isi Dulu"))))</f>
        <v>Isi Sasaran</v>
      </c>
      <c r="M279" s="850"/>
      <c r="N279" s="853"/>
      <c r="O279" s="517"/>
      <c r="P279" s="517"/>
      <c r="Q279" s="517"/>
      <c r="R279" s="517"/>
    </row>
    <row r="280" spans="2:18" s="527" customFormat="1" ht="15.75">
      <c r="B280" s="836">
        <v>15</v>
      </c>
      <c r="C280" s="839"/>
      <c r="D280" s="857" t="s">
        <v>26</v>
      </c>
      <c r="E280" s="854" t="str">
        <f>IF(D280="Y",1,IF(D280="T",0,IF(D280="Y/T","Belum diisi","Error")))</f>
        <v>Belum diisi</v>
      </c>
      <c r="F280" s="528">
        <v>1</v>
      </c>
      <c r="G280" s="529"/>
      <c r="H280" s="600" t="str">
        <f t="shared" si="5"/>
        <v>Belum Diisi</v>
      </c>
      <c r="I280" s="590" t="s">
        <v>26</v>
      </c>
      <c r="J280" s="591" t="str">
        <f>IF($D$280="Y/T","Isi Sasaran",IF($E$280=0,0,IF(I280="Y",1,IF(I280="T",0,"Isi Dulu"))))</f>
        <v>Isi Sasaran</v>
      </c>
      <c r="K280" s="590" t="s">
        <v>26</v>
      </c>
      <c r="L280" s="591" t="str">
        <f>IF($D$280="Y/T","Isi Sasaran",IF($E$280=0,0,IF(K280="Y",1,IF(K280="T",0,"Isi Dulu"))))</f>
        <v>Isi Sasaran</v>
      </c>
      <c r="M280" s="848" t="s">
        <v>26</v>
      </c>
      <c r="N280" s="851" t="str">
        <f>IF(M280="Y",1,IF(M280="T",0,IF(M280="Y/T","Belum diisi","Error")))</f>
        <v>Belum diisi</v>
      </c>
      <c r="O280" s="517"/>
      <c r="P280" s="517"/>
      <c r="Q280" s="517"/>
      <c r="R280" s="517"/>
    </row>
    <row r="281" spans="2:18" s="527" customFormat="1" ht="15.75">
      <c r="B281" s="837"/>
      <c r="C281" s="840"/>
      <c r="D281" s="858"/>
      <c r="E281" s="855"/>
      <c r="F281" s="549">
        <v>2</v>
      </c>
      <c r="G281" s="550"/>
      <c r="H281" s="598" t="str">
        <f t="shared" si="5"/>
        <v>Belum Diisi</v>
      </c>
      <c r="I281" s="592" t="s">
        <v>26</v>
      </c>
      <c r="J281" s="593" t="str">
        <f>IF($D$280="Y/T","Isi Sasaran",IF($E$280=0,0,IF(I281="Y",1,IF(I281="T",0,"Isi Dulu"))))</f>
        <v>Isi Sasaran</v>
      </c>
      <c r="K281" s="592" t="s">
        <v>26</v>
      </c>
      <c r="L281" s="593" t="str">
        <f>IF($D$280="Y/T","Isi Sasaran",IF($E$280=0,0,IF(K281="Y",1,IF(K281="T",0,"Isi Dulu"))))</f>
        <v>Isi Sasaran</v>
      </c>
      <c r="M281" s="849"/>
      <c r="N281" s="852"/>
      <c r="O281" s="517"/>
      <c r="P281" s="517"/>
      <c r="Q281" s="517"/>
      <c r="R281" s="517"/>
    </row>
    <row r="282" spans="2:18" s="527" customFormat="1" ht="15.75">
      <c r="B282" s="837"/>
      <c r="C282" s="840"/>
      <c r="D282" s="858"/>
      <c r="E282" s="855"/>
      <c r="F282" s="549">
        <v>3</v>
      </c>
      <c r="G282" s="550"/>
      <c r="H282" s="598" t="str">
        <f t="shared" si="5"/>
        <v>Belum Diisi</v>
      </c>
      <c r="I282" s="592" t="s">
        <v>26</v>
      </c>
      <c r="J282" s="593" t="str">
        <f>IF($D$280="Y/T","Isi Sasaran",IF($E$280=0,0,IF(I282="Y",1,IF(I282="T",0,"Isi Dulu"))))</f>
        <v>Isi Sasaran</v>
      </c>
      <c r="K282" s="592" t="s">
        <v>26</v>
      </c>
      <c r="L282" s="593" t="str">
        <f>IF($D$280="Y/T","Isi Sasaran",IF($E$280=0,0,IF(K282="Y",1,IF(K282="T",0,"Isi Dulu"))))</f>
        <v>Isi Sasaran</v>
      </c>
      <c r="M282" s="849"/>
      <c r="N282" s="852"/>
      <c r="O282" s="517"/>
      <c r="P282" s="517"/>
      <c r="Q282" s="517"/>
      <c r="R282" s="517"/>
    </row>
    <row r="283" spans="2:18" s="527" customFormat="1" ht="15.75">
      <c r="B283" s="837"/>
      <c r="C283" s="840"/>
      <c r="D283" s="858"/>
      <c r="E283" s="855"/>
      <c r="F283" s="549">
        <v>4</v>
      </c>
      <c r="G283" s="550"/>
      <c r="H283" s="598" t="str">
        <f t="shared" si="5"/>
        <v>Belum Diisi</v>
      </c>
      <c r="I283" s="592" t="s">
        <v>26</v>
      </c>
      <c r="J283" s="593" t="str">
        <f>IF($D$280="Y/T","Isi Sasaran",IF($E$280=0,0,IF(I283="Y",1,IF(I283="T",0,"Isi Dulu"))))</f>
        <v>Isi Sasaran</v>
      </c>
      <c r="K283" s="592" t="s">
        <v>26</v>
      </c>
      <c r="L283" s="593" t="str">
        <f>IF($D$280="Y/T","Isi Sasaran",IF($E$280=0,0,IF(K283="Y",1,IF(K283="T",0,"Isi Dulu"))))</f>
        <v>Isi Sasaran</v>
      </c>
      <c r="M283" s="849"/>
      <c r="N283" s="852"/>
      <c r="O283" s="517"/>
      <c r="P283" s="517"/>
      <c r="Q283" s="517"/>
      <c r="R283" s="517"/>
    </row>
    <row r="284" spans="2:18" s="527" customFormat="1" ht="15.75">
      <c r="B284" s="838"/>
      <c r="C284" s="841"/>
      <c r="D284" s="859"/>
      <c r="E284" s="856"/>
      <c r="F284" s="569">
        <v>5</v>
      </c>
      <c r="G284" s="570"/>
      <c r="H284" s="599" t="str">
        <f t="shared" si="5"/>
        <v>Belum Diisi</v>
      </c>
      <c r="I284" s="595" t="s">
        <v>26</v>
      </c>
      <c r="J284" s="596" t="str">
        <f>IF($D$280="Y/T","Isi Sasaran",IF($E$280=0,0,IF(I284="Y",1,IF(I284="T",0,"Isi Dulu"))))</f>
        <v>Isi Sasaran</v>
      </c>
      <c r="K284" s="595" t="s">
        <v>26</v>
      </c>
      <c r="L284" s="596" t="str">
        <f>IF($D$280="Y/T","Isi Sasaran",IF($E$280=0,0,IF(K284="Y",1,IF(K284="T",0,"Isi Dulu"))))</f>
        <v>Isi Sasaran</v>
      </c>
      <c r="M284" s="850"/>
      <c r="N284" s="853"/>
      <c r="O284" s="517"/>
      <c r="P284" s="517"/>
      <c r="Q284" s="517"/>
      <c r="R284" s="517"/>
    </row>
    <row r="285" spans="2:18" s="527" customFormat="1" ht="15.75">
      <c r="B285" s="836">
        <v>16</v>
      </c>
      <c r="C285" s="839"/>
      <c r="D285" s="857" t="s">
        <v>26</v>
      </c>
      <c r="E285" s="854" t="str">
        <f>IF(D285="Y",1,IF(D285="T",0,IF(D285="Y/T","Belum diisi","Error")))</f>
        <v>Belum diisi</v>
      </c>
      <c r="F285" s="528">
        <v>1</v>
      </c>
      <c r="G285" s="529"/>
      <c r="H285" s="600" t="str">
        <f t="shared" si="5"/>
        <v>Belum Diisi</v>
      </c>
      <c r="I285" s="590" t="s">
        <v>26</v>
      </c>
      <c r="J285" s="591" t="str">
        <f>IF($D$285="Y/T","Isi Sasaran",IF($E$285=0,0,IF(I285="Y",1,IF(I285="T",0,"Isi Dulu"))))</f>
        <v>Isi Sasaran</v>
      </c>
      <c r="K285" s="590" t="s">
        <v>26</v>
      </c>
      <c r="L285" s="591" t="str">
        <f>IF($D$285="Y/T","Isi Sasaran",IF($E$285=0,0,IF(K285="Y",1,IF(K285="T",0,"Isi Dulu"))))</f>
        <v>Isi Sasaran</v>
      </c>
      <c r="M285" s="848" t="s">
        <v>26</v>
      </c>
      <c r="N285" s="851" t="str">
        <f>IF(M285="Y",1,IF(M285="T",0,IF(M285="Y/T","Belum diisi","Error")))</f>
        <v>Belum diisi</v>
      </c>
      <c r="O285" s="517"/>
      <c r="P285" s="517"/>
      <c r="Q285" s="517"/>
      <c r="R285" s="517"/>
    </row>
    <row r="286" spans="2:18" s="527" customFormat="1" ht="15.75">
      <c r="B286" s="837"/>
      <c r="C286" s="840"/>
      <c r="D286" s="858"/>
      <c r="E286" s="855"/>
      <c r="F286" s="549">
        <v>2</v>
      </c>
      <c r="G286" s="550"/>
      <c r="H286" s="598" t="str">
        <f t="shared" si="5"/>
        <v>Belum Diisi</v>
      </c>
      <c r="I286" s="592" t="s">
        <v>26</v>
      </c>
      <c r="J286" s="593" t="str">
        <f>IF($D$285="Y/T","Isi Sasaran",IF($E$285=0,0,IF(I286="Y",1,IF(I286="T",0,"Isi Dulu"))))</f>
        <v>Isi Sasaran</v>
      </c>
      <c r="K286" s="592" t="s">
        <v>26</v>
      </c>
      <c r="L286" s="593" t="str">
        <f>IF($D$285="Y/T","Isi Sasaran",IF($E$285=0,0,IF(K286="Y",1,IF(K286="T",0,"Isi Dulu"))))</f>
        <v>Isi Sasaran</v>
      </c>
      <c r="M286" s="849"/>
      <c r="N286" s="852"/>
      <c r="O286" s="517"/>
      <c r="P286" s="517"/>
      <c r="Q286" s="517"/>
      <c r="R286" s="517"/>
    </row>
    <row r="287" spans="2:18" s="527" customFormat="1" ht="15.75">
      <c r="B287" s="837"/>
      <c r="C287" s="840"/>
      <c r="D287" s="858"/>
      <c r="E287" s="855"/>
      <c r="F287" s="549">
        <v>3</v>
      </c>
      <c r="G287" s="550"/>
      <c r="H287" s="598" t="str">
        <f t="shared" si="5"/>
        <v>Belum Diisi</v>
      </c>
      <c r="I287" s="592" t="s">
        <v>26</v>
      </c>
      <c r="J287" s="593" t="str">
        <f>IF($D$285="Y/T","Isi Sasaran",IF($E$285=0,0,IF(I287="Y",1,IF(I287="T",0,"Isi Dulu"))))</f>
        <v>Isi Sasaran</v>
      </c>
      <c r="K287" s="592" t="s">
        <v>26</v>
      </c>
      <c r="L287" s="593" t="str">
        <f>IF($D$285="Y/T","Isi Sasaran",IF($E$285=0,0,IF(K287="Y",1,IF(K287="T",0,"Isi Dulu"))))</f>
        <v>Isi Sasaran</v>
      </c>
      <c r="M287" s="849"/>
      <c r="N287" s="852"/>
      <c r="O287" s="517"/>
      <c r="P287" s="517"/>
      <c r="Q287" s="517"/>
      <c r="R287" s="517"/>
    </row>
    <row r="288" spans="2:18" s="527" customFormat="1" ht="15.75">
      <c r="B288" s="837"/>
      <c r="C288" s="840"/>
      <c r="D288" s="858"/>
      <c r="E288" s="855"/>
      <c r="F288" s="549">
        <v>4</v>
      </c>
      <c r="G288" s="550"/>
      <c r="H288" s="598" t="str">
        <f t="shared" si="5"/>
        <v>Belum Diisi</v>
      </c>
      <c r="I288" s="592" t="s">
        <v>26</v>
      </c>
      <c r="J288" s="593" t="str">
        <f>IF($D$285="Y/T","Isi Sasaran",IF($E$285=0,0,IF(I288="Y",1,IF(I288="T",0,"Isi Dulu"))))</f>
        <v>Isi Sasaran</v>
      </c>
      <c r="K288" s="592" t="s">
        <v>26</v>
      </c>
      <c r="L288" s="593" t="str">
        <f>IF($D$285="Y/T","Isi Sasaran",IF($E$285=0,0,IF(K288="Y",1,IF(K288="T",0,"Isi Dulu"))))</f>
        <v>Isi Sasaran</v>
      </c>
      <c r="M288" s="849"/>
      <c r="N288" s="852"/>
      <c r="O288" s="517"/>
      <c r="P288" s="517"/>
      <c r="Q288" s="517"/>
      <c r="R288" s="517"/>
    </row>
    <row r="289" spans="2:18" s="527" customFormat="1" ht="15.75">
      <c r="B289" s="838"/>
      <c r="C289" s="841"/>
      <c r="D289" s="859"/>
      <c r="E289" s="856"/>
      <c r="F289" s="569">
        <v>5</v>
      </c>
      <c r="G289" s="570"/>
      <c r="H289" s="599" t="str">
        <f t="shared" si="5"/>
        <v>Belum Diisi</v>
      </c>
      <c r="I289" s="595" t="s">
        <v>26</v>
      </c>
      <c r="J289" s="596" t="str">
        <f>IF($D$285="Y/T","Isi Sasaran",IF($E$285=0,0,IF(I289="Y",1,IF(I289="T",0,"Isi Dulu"))))</f>
        <v>Isi Sasaran</v>
      </c>
      <c r="K289" s="595" t="s">
        <v>26</v>
      </c>
      <c r="L289" s="596" t="str">
        <f>IF($D$285="Y/T","Isi Sasaran",IF($E$285=0,0,IF(K289="Y",1,IF(K289="T",0,"Isi Dulu"))))</f>
        <v>Isi Sasaran</v>
      </c>
      <c r="M289" s="850"/>
      <c r="N289" s="853"/>
      <c r="O289" s="517"/>
      <c r="P289" s="517"/>
      <c r="Q289" s="517"/>
      <c r="R289" s="517"/>
    </row>
    <row r="290" spans="2:18" s="527" customFormat="1" ht="15.75">
      <c r="B290" s="836">
        <v>17</v>
      </c>
      <c r="C290" s="839"/>
      <c r="D290" s="857" t="s">
        <v>26</v>
      </c>
      <c r="E290" s="854" t="str">
        <f>IF(D290="Y",1,IF(D290="T",0,IF(D290="Y/T","Belum diisi","Error")))</f>
        <v>Belum diisi</v>
      </c>
      <c r="F290" s="528">
        <v>1</v>
      </c>
      <c r="G290" s="529"/>
      <c r="H290" s="600" t="str">
        <f t="shared" si="5"/>
        <v>Belum Diisi</v>
      </c>
      <c r="I290" s="590" t="s">
        <v>26</v>
      </c>
      <c r="J290" s="591" t="str">
        <f>IF($D$290="Y/T","Isi Sasaran",IF($E$290=0,0,IF(I290="Y",1,IF(I290="T",0,"Isi Dulu"))))</f>
        <v>Isi Sasaran</v>
      </c>
      <c r="K290" s="590" t="s">
        <v>26</v>
      </c>
      <c r="L290" s="591" t="str">
        <f>IF($D$290="Y/T","Isi Sasaran",IF($E$290=0,0,IF(K290="Y",1,IF(K290="T",0,"Isi Dulu"))))</f>
        <v>Isi Sasaran</v>
      </c>
      <c r="M290" s="848" t="s">
        <v>26</v>
      </c>
      <c r="N290" s="851" t="str">
        <f>IF(M290="Y",1,IF(M290="T",0,IF(M290="Y/T","Belum diisi","Error")))</f>
        <v>Belum diisi</v>
      </c>
      <c r="O290" s="517"/>
      <c r="P290" s="517"/>
      <c r="Q290" s="517"/>
      <c r="R290" s="517"/>
    </row>
    <row r="291" spans="2:18" s="527" customFormat="1" ht="15.75">
      <c r="B291" s="837"/>
      <c r="C291" s="840"/>
      <c r="D291" s="858"/>
      <c r="E291" s="855"/>
      <c r="F291" s="549">
        <v>2</v>
      </c>
      <c r="G291" s="550"/>
      <c r="H291" s="598" t="str">
        <f t="shared" si="5"/>
        <v>Belum Diisi</v>
      </c>
      <c r="I291" s="592" t="s">
        <v>26</v>
      </c>
      <c r="J291" s="593" t="str">
        <f>IF($D$290="Y/T","Isi Sasaran",IF($E$290=0,0,IF(I291="Y",1,IF(I291="T",0,"Isi Dulu"))))</f>
        <v>Isi Sasaran</v>
      </c>
      <c r="K291" s="592" t="s">
        <v>26</v>
      </c>
      <c r="L291" s="593" t="str">
        <f>IF($D$290="Y/T","Isi Sasaran",IF($E$290=0,0,IF(K291="Y",1,IF(K291="T",0,"Isi Dulu"))))</f>
        <v>Isi Sasaran</v>
      </c>
      <c r="M291" s="849"/>
      <c r="N291" s="852"/>
      <c r="O291" s="517"/>
      <c r="P291" s="517"/>
      <c r="Q291" s="517"/>
      <c r="R291" s="517"/>
    </row>
    <row r="292" spans="2:18" s="527" customFormat="1" ht="15.75">
      <c r="B292" s="837"/>
      <c r="C292" s="840"/>
      <c r="D292" s="858"/>
      <c r="E292" s="855"/>
      <c r="F292" s="549">
        <v>3</v>
      </c>
      <c r="G292" s="550"/>
      <c r="H292" s="598" t="str">
        <f t="shared" si="5"/>
        <v>Belum Diisi</v>
      </c>
      <c r="I292" s="592" t="s">
        <v>26</v>
      </c>
      <c r="J292" s="593" t="str">
        <f>IF($D$290="Y/T","Isi Sasaran",IF($E$290=0,0,IF(I292="Y",1,IF(I292="T",0,"Isi Dulu"))))</f>
        <v>Isi Sasaran</v>
      </c>
      <c r="K292" s="592" t="s">
        <v>26</v>
      </c>
      <c r="L292" s="593" t="str">
        <f>IF($D$290="Y/T","Isi Sasaran",IF($E$290=0,0,IF(K292="Y",1,IF(K292="T",0,"Isi Dulu"))))</f>
        <v>Isi Sasaran</v>
      </c>
      <c r="M292" s="849"/>
      <c r="N292" s="852"/>
      <c r="O292" s="517"/>
      <c r="P292" s="517"/>
      <c r="Q292" s="517"/>
      <c r="R292" s="517"/>
    </row>
    <row r="293" spans="2:18" s="527" customFormat="1" ht="15.75">
      <c r="B293" s="837"/>
      <c r="C293" s="840"/>
      <c r="D293" s="858"/>
      <c r="E293" s="855"/>
      <c r="F293" s="549">
        <v>4</v>
      </c>
      <c r="G293" s="550"/>
      <c r="H293" s="598" t="str">
        <f t="shared" si="5"/>
        <v>Belum Diisi</v>
      </c>
      <c r="I293" s="592" t="s">
        <v>26</v>
      </c>
      <c r="J293" s="593" t="str">
        <f>IF($D$290="Y/T","Isi Sasaran",IF($E$290=0,0,IF(I293="Y",1,IF(I293="T",0,"Isi Dulu"))))</f>
        <v>Isi Sasaran</v>
      </c>
      <c r="K293" s="592" t="s">
        <v>26</v>
      </c>
      <c r="L293" s="593" t="str">
        <f>IF($D$290="Y/T","Isi Sasaran",IF($E$290=0,0,IF(K293="Y",1,IF(K293="T",0,"Isi Dulu"))))</f>
        <v>Isi Sasaran</v>
      </c>
      <c r="M293" s="849"/>
      <c r="N293" s="852"/>
      <c r="O293" s="517"/>
      <c r="P293" s="517"/>
      <c r="Q293" s="517"/>
      <c r="R293" s="517"/>
    </row>
    <row r="294" spans="2:18" s="527" customFormat="1" ht="15.75">
      <c r="B294" s="838"/>
      <c r="C294" s="841"/>
      <c r="D294" s="859"/>
      <c r="E294" s="856"/>
      <c r="F294" s="569">
        <v>5</v>
      </c>
      <c r="G294" s="570"/>
      <c r="H294" s="599" t="str">
        <f t="shared" si="5"/>
        <v>Belum Diisi</v>
      </c>
      <c r="I294" s="595" t="s">
        <v>26</v>
      </c>
      <c r="J294" s="596" t="str">
        <f>IF($D$290="Y/T","Isi Sasaran",IF($E$290=0,0,IF(I294="Y",1,IF(I294="T",0,"Isi Dulu"))))</f>
        <v>Isi Sasaran</v>
      </c>
      <c r="K294" s="595" t="s">
        <v>26</v>
      </c>
      <c r="L294" s="596" t="str">
        <f>IF($D$290="Y/T","Isi Sasaran",IF($E$290=0,0,IF(K294="Y",1,IF(K294="T",0,"Isi Dulu"))))</f>
        <v>Isi Sasaran</v>
      </c>
      <c r="M294" s="850"/>
      <c r="N294" s="853"/>
      <c r="O294" s="517"/>
      <c r="P294" s="517"/>
      <c r="Q294" s="517"/>
      <c r="R294" s="517"/>
    </row>
    <row r="295" spans="2:18" s="527" customFormat="1" ht="15.75">
      <c r="B295" s="836">
        <v>18</v>
      </c>
      <c r="C295" s="839"/>
      <c r="D295" s="857" t="s">
        <v>26</v>
      </c>
      <c r="E295" s="854" t="str">
        <f>IF(D295="Y",1,IF(D295="T",0,IF(D295="Y/T","Belum diisi","Error")))</f>
        <v>Belum diisi</v>
      </c>
      <c r="F295" s="528">
        <v>1</v>
      </c>
      <c r="G295" s="529"/>
      <c r="H295" s="600" t="str">
        <f t="shared" si="5"/>
        <v>Belum Diisi</v>
      </c>
      <c r="I295" s="590" t="s">
        <v>26</v>
      </c>
      <c r="J295" s="591" t="str">
        <f>IF($D$295="Y/T","Isi Sasaran",IF($E$295=0,0,IF(I295="Y",1,IF(I295="T",0,"Isi Dulu"))))</f>
        <v>Isi Sasaran</v>
      </c>
      <c r="K295" s="590" t="s">
        <v>26</v>
      </c>
      <c r="L295" s="591" t="str">
        <f>IF($D$295="Y/T","Isi Sasaran",IF($E$295=0,0,IF(K295="Y",1,IF(K295="T",0,"Isi Dulu"))))</f>
        <v>Isi Sasaran</v>
      </c>
      <c r="M295" s="848" t="s">
        <v>26</v>
      </c>
      <c r="N295" s="851" t="str">
        <f>IF(M295="Y",1,IF(M295="T",0,IF(M295="Y/T","Belum diisi","Error")))</f>
        <v>Belum diisi</v>
      </c>
      <c r="O295" s="517"/>
      <c r="P295" s="517"/>
      <c r="Q295" s="517"/>
      <c r="R295" s="517"/>
    </row>
    <row r="296" spans="2:18" s="527" customFormat="1" ht="15.75">
      <c r="B296" s="837"/>
      <c r="C296" s="840"/>
      <c r="D296" s="858"/>
      <c r="E296" s="855"/>
      <c r="F296" s="549">
        <v>2</v>
      </c>
      <c r="G296" s="550"/>
      <c r="H296" s="598" t="str">
        <f t="shared" si="5"/>
        <v>Belum Diisi</v>
      </c>
      <c r="I296" s="592" t="s">
        <v>26</v>
      </c>
      <c r="J296" s="593" t="str">
        <f>IF($D$295="Y/T","Isi Sasaran",IF($E$295=0,0,IF(I296="Y",1,IF(I296="T",0,"Isi Dulu"))))</f>
        <v>Isi Sasaran</v>
      </c>
      <c r="K296" s="592" t="s">
        <v>26</v>
      </c>
      <c r="L296" s="593" t="str">
        <f>IF($D$295="Y/T","Isi Sasaran",IF($E$295=0,0,IF(K296="Y",1,IF(K296="T",0,"Isi Dulu"))))</f>
        <v>Isi Sasaran</v>
      </c>
      <c r="M296" s="849"/>
      <c r="N296" s="852"/>
      <c r="O296" s="517"/>
      <c r="P296" s="517"/>
      <c r="Q296" s="517"/>
      <c r="R296" s="517"/>
    </row>
    <row r="297" spans="2:18" s="527" customFormat="1" ht="15.75">
      <c r="B297" s="837"/>
      <c r="C297" s="840"/>
      <c r="D297" s="858"/>
      <c r="E297" s="855"/>
      <c r="F297" s="549">
        <v>3</v>
      </c>
      <c r="G297" s="550"/>
      <c r="H297" s="598" t="str">
        <f t="shared" si="5"/>
        <v>Belum Diisi</v>
      </c>
      <c r="I297" s="592" t="s">
        <v>26</v>
      </c>
      <c r="J297" s="593" t="str">
        <f>IF($D$295="Y/T","Isi Sasaran",IF($E$295=0,0,IF(I297="Y",1,IF(I297="T",0,"Isi Dulu"))))</f>
        <v>Isi Sasaran</v>
      </c>
      <c r="K297" s="592" t="s">
        <v>26</v>
      </c>
      <c r="L297" s="593" t="str">
        <f>IF($D$295="Y/T","Isi Sasaran",IF($E$295=0,0,IF(K297="Y",1,IF(K297="T",0,"Isi Dulu"))))</f>
        <v>Isi Sasaran</v>
      </c>
      <c r="M297" s="849"/>
      <c r="N297" s="852"/>
      <c r="O297" s="517"/>
      <c r="P297" s="517"/>
      <c r="Q297" s="517"/>
      <c r="R297" s="517"/>
    </row>
    <row r="298" spans="2:18" s="527" customFormat="1" ht="15.75">
      <c r="B298" s="837"/>
      <c r="C298" s="840"/>
      <c r="D298" s="858"/>
      <c r="E298" s="855"/>
      <c r="F298" s="549">
        <v>4</v>
      </c>
      <c r="G298" s="550"/>
      <c r="H298" s="598" t="str">
        <f t="shared" si="5"/>
        <v>Belum Diisi</v>
      </c>
      <c r="I298" s="592" t="s">
        <v>26</v>
      </c>
      <c r="J298" s="593" t="str">
        <f>IF($D$295="Y/T","Isi Sasaran",IF($E$295=0,0,IF(I298="Y",1,IF(I298="T",0,"Isi Dulu"))))</f>
        <v>Isi Sasaran</v>
      </c>
      <c r="K298" s="592" t="s">
        <v>26</v>
      </c>
      <c r="L298" s="593" t="str">
        <f>IF($D$295="Y/T","Isi Sasaran",IF($E$295=0,0,IF(K298="Y",1,IF(K298="T",0,"Isi Dulu"))))</f>
        <v>Isi Sasaran</v>
      </c>
      <c r="M298" s="849"/>
      <c r="N298" s="852"/>
      <c r="O298" s="517"/>
      <c r="P298" s="517"/>
      <c r="Q298" s="517"/>
      <c r="R298" s="517"/>
    </row>
    <row r="299" spans="2:18" s="527" customFormat="1" ht="15.75">
      <c r="B299" s="838"/>
      <c r="C299" s="841"/>
      <c r="D299" s="859"/>
      <c r="E299" s="856"/>
      <c r="F299" s="569">
        <v>5</v>
      </c>
      <c r="G299" s="570"/>
      <c r="H299" s="599" t="str">
        <f t="shared" si="5"/>
        <v>Belum Diisi</v>
      </c>
      <c r="I299" s="595" t="s">
        <v>26</v>
      </c>
      <c r="J299" s="596" t="str">
        <f>IF($D$295="Y/T","Isi Sasaran",IF($E$295=0,0,IF(I299="Y",1,IF(I299="T",0,"Isi Dulu"))))</f>
        <v>Isi Sasaran</v>
      </c>
      <c r="K299" s="595" t="s">
        <v>26</v>
      </c>
      <c r="L299" s="596" t="str">
        <f>IF($D$295="Y/T","Isi Sasaran",IF($E$295=0,0,IF(K299="Y",1,IF(K299="T",0,"Isi Dulu"))))</f>
        <v>Isi Sasaran</v>
      </c>
      <c r="M299" s="850"/>
      <c r="N299" s="853"/>
      <c r="O299" s="517"/>
      <c r="P299" s="517"/>
      <c r="Q299" s="517"/>
      <c r="R299" s="517"/>
    </row>
    <row r="300" spans="2:18" s="527" customFormat="1" ht="15.75">
      <c r="B300" s="836">
        <v>19</v>
      </c>
      <c r="C300" s="839"/>
      <c r="D300" s="857" t="s">
        <v>26</v>
      </c>
      <c r="E300" s="854" t="str">
        <f>IF(D300="Y",1,IF(D300="T",0,IF(D300="Y/T","Belum diisi","Error")))</f>
        <v>Belum diisi</v>
      </c>
      <c r="F300" s="528">
        <v>1</v>
      </c>
      <c r="G300" s="529"/>
      <c r="H300" s="600" t="str">
        <f t="shared" si="5"/>
        <v>Belum Diisi</v>
      </c>
      <c r="I300" s="590" t="s">
        <v>26</v>
      </c>
      <c r="J300" s="591" t="str">
        <f>IF($D$300="Y/T","Isi Sasaran",IF($E$300=0,0,IF(I300="Y",1,IF(I300="T",0,"Isi Dulu"))))</f>
        <v>Isi Sasaran</v>
      </c>
      <c r="K300" s="590" t="s">
        <v>26</v>
      </c>
      <c r="L300" s="591" t="str">
        <f>IF($D$300="Y/T","Isi Sasaran",IF($E$300=0,0,IF(K300="Y",1,IF(K300="T",0,"Isi Dulu"))))</f>
        <v>Isi Sasaran</v>
      </c>
      <c r="M300" s="848" t="s">
        <v>26</v>
      </c>
      <c r="N300" s="851" t="str">
        <f>IF(M300="Y",1,IF(M300="T",0,IF(M300="Y/T","Belum diisi","Error")))</f>
        <v>Belum diisi</v>
      </c>
      <c r="O300" s="517"/>
      <c r="P300" s="517"/>
      <c r="Q300" s="517"/>
      <c r="R300" s="517"/>
    </row>
    <row r="301" spans="2:18" s="527" customFormat="1" ht="15.75">
      <c r="B301" s="837"/>
      <c r="C301" s="840"/>
      <c r="D301" s="858"/>
      <c r="E301" s="855"/>
      <c r="F301" s="549">
        <v>2</v>
      </c>
      <c r="G301" s="550"/>
      <c r="H301" s="598" t="str">
        <f t="shared" si="5"/>
        <v>Belum Diisi</v>
      </c>
      <c r="I301" s="592" t="s">
        <v>26</v>
      </c>
      <c r="J301" s="593" t="str">
        <f>IF($D$300="Y/T","Isi Sasaran",IF($E$300=0,0,IF(I301="Y",1,IF(I301="T",0,"Isi Dulu"))))</f>
        <v>Isi Sasaran</v>
      </c>
      <c r="K301" s="592" t="s">
        <v>26</v>
      </c>
      <c r="L301" s="593" t="str">
        <f>IF($D$300="Y/T","Isi Sasaran",IF($E$300=0,0,IF(K301="Y",1,IF(K301="T",0,"Isi Dulu"))))</f>
        <v>Isi Sasaran</v>
      </c>
      <c r="M301" s="849"/>
      <c r="N301" s="852"/>
      <c r="O301" s="517"/>
      <c r="P301" s="517"/>
      <c r="Q301" s="517"/>
      <c r="R301" s="517"/>
    </row>
    <row r="302" spans="2:18" s="527" customFormat="1" ht="15.75">
      <c r="B302" s="837"/>
      <c r="C302" s="840"/>
      <c r="D302" s="858"/>
      <c r="E302" s="855"/>
      <c r="F302" s="549">
        <v>3</v>
      </c>
      <c r="G302" s="550"/>
      <c r="H302" s="598" t="str">
        <f t="shared" si="5"/>
        <v>Belum Diisi</v>
      </c>
      <c r="I302" s="592" t="s">
        <v>26</v>
      </c>
      <c r="J302" s="593" t="str">
        <f>IF($D$300="Y/T","Isi Sasaran",IF($E$300=0,0,IF(I302="Y",1,IF(I302="T",0,"Isi Dulu"))))</f>
        <v>Isi Sasaran</v>
      </c>
      <c r="K302" s="592" t="s">
        <v>26</v>
      </c>
      <c r="L302" s="593" t="str">
        <f>IF($D$300="Y/T","Isi Sasaran",IF($E$300=0,0,IF(K302="Y",1,IF(K302="T",0,"Isi Dulu"))))</f>
        <v>Isi Sasaran</v>
      </c>
      <c r="M302" s="849"/>
      <c r="N302" s="852"/>
      <c r="O302" s="517"/>
      <c r="P302" s="517"/>
      <c r="Q302" s="517"/>
      <c r="R302" s="517"/>
    </row>
    <row r="303" spans="2:18" s="527" customFormat="1" ht="15.75">
      <c r="B303" s="837"/>
      <c r="C303" s="840"/>
      <c r="D303" s="858"/>
      <c r="E303" s="855"/>
      <c r="F303" s="549">
        <v>4</v>
      </c>
      <c r="G303" s="550"/>
      <c r="H303" s="598" t="str">
        <f t="shared" si="5"/>
        <v>Belum Diisi</v>
      </c>
      <c r="I303" s="592" t="s">
        <v>26</v>
      </c>
      <c r="J303" s="593" t="str">
        <f>IF($D$300="Y/T","Isi Sasaran",IF($E$300=0,0,IF(I303="Y",1,IF(I303="T",0,"Isi Dulu"))))</f>
        <v>Isi Sasaran</v>
      </c>
      <c r="K303" s="592" t="s">
        <v>26</v>
      </c>
      <c r="L303" s="593" t="str">
        <f>IF($D$300="Y/T","Isi Sasaran",IF($E$300=0,0,IF(K303="Y",1,IF(K303="T",0,"Isi Dulu"))))</f>
        <v>Isi Sasaran</v>
      </c>
      <c r="M303" s="849"/>
      <c r="N303" s="852"/>
      <c r="O303" s="517"/>
      <c r="P303" s="517"/>
      <c r="Q303" s="517"/>
      <c r="R303" s="517"/>
    </row>
    <row r="304" spans="2:18" s="527" customFormat="1" ht="15.75">
      <c r="B304" s="838"/>
      <c r="C304" s="841"/>
      <c r="D304" s="859"/>
      <c r="E304" s="856"/>
      <c r="F304" s="569">
        <v>5</v>
      </c>
      <c r="G304" s="570"/>
      <c r="H304" s="599" t="str">
        <f t="shared" si="5"/>
        <v>Belum Diisi</v>
      </c>
      <c r="I304" s="595" t="s">
        <v>26</v>
      </c>
      <c r="J304" s="596" t="str">
        <f>IF($D$300="Y/T","Isi Sasaran",IF($E$300=0,0,IF(I304="Y",1,IF(I304="T",0,"Isi Dulu"))))</f>
        <v>Isi Sasaran</v>
      </c>
      <c r="K304" s="595" t="s">
        <v>26</v>
      </c>
      <c r="L304" s="596" t="str">
        <f>IF($D$300="Y/T","Isi Sasaran",IF($E$300=0,0,IF(K304="Y",1,IF(K304="T",0,"Isi Dulu"))))</f>
        <v>Isi Sasaran</v>
      </c>
      <c r="M304" s="850"/>
      <c r="N304" s="853"/>
      <c r="O304" s="517"/>
      <c r="P304" s="517"/>
      <c r="Q304" s="517"/>
      <c r="R304" s="517"/>
    </row>
    <row r="305" spans="2:18" s="527" customFormat="1" ht="15.75">
      <c r="B305" s="836">
        <v>20</v>
      </c>
      <c r="C305" s="839"/>
      <c r="D305" s="857" t="s">
        <v>26</v>
      </c>
      <c r="E305" s="854" t="str">
        <f>IF(D305="Y",1,IF(D305="T",0,IF(D305="Y/T","Belum diisi","Error")))</f>
        <v>Belum diisi</v>
      </c>
      <c r="F305" s="528">
        <v>1</v>
      </c>
      <c r="G305" s="529"/>
      <c r="H305" s="600" t="str">
        <f t="shared" si="5"/>
        <v>Belum Diisi</v>
      </c>
      <c r="I305" s="590" t="s">
        <v>26</v>
      </c>
      <c r="J305" s="591" t="str">
        <f>IF($D$305="Y/T","Isi Sasaran",IF($E$305=0,0,IF(I305="Y",1,IF(I305="T",0,"Isi Dulu"))))</f>
        <v>Isi Sasaran</v>
      </c>
      <c r="K305" s="590" t="s">
        <v>26</v>
      </c>
      <c r="L305" s="591" t="str">
        <f>IF($D$305="Y/T","Isi Sasaran",IF($E$305=0,0,IF(K305="Y",1,IF(K305="T",0,"Isi Dulu"))))</f>
        <v>Isi Sasaran</v>
      </c>
      <c r="M305" s="848" t="s">
        <v>26</v>
      </c>
      <c r="N305" s="851" t="str">
        <f>IF(M305="Y",1,IF(M305="T",0,IF(M305="Y/T","Belum diisi","Error")))</f>
        <v>Belum diisi</v>
      </c>
      <c r="O305" s="517"/>
      <c r="P305" s="517"/>
      <c r="Q305" s="517"/>
      <c r="R305" s="517"/>
    </row>
    <row r="306" spans="2:18" s="527" customFormat="1" ht="15.75">
      <c r="B306" s="837"/>
      <c r="C306" s="840"/>
      <c r="D306" s="858"/>
      <c r="E306" s="855"/>
      <c r="F306" s="549">
        <v>2</v>
      </c>
      <c r="G306" s="550"/>
      <c r="H306" s="598" t="str">
        <f t="shared" si="5"/>
        <v>Belum Diisi</v>
      </c>
      <c r="I306" s="592" t="s">
        <v>26</v>
      </c>
      <c r="J306" s="593" t="str">
        <f>IF($D$305="Y/T","Isi Sasaran",IF($E$305=0,0,IF(I306="Y",1,IF(I306="T",0,"Isi Dulu"))))</f>
        <v>Isi Sasaran</v>
      </c>
      <c r="K306" s="592" t="s">
        <v>26</v>
      </c>
      <c r="L306" s="593" t="str">
        <f>IF($D$305="Y/T","Isi Sasaran",IF($E$305=0,0,IF(K306="Y",1,IF(K306="T",0,"Isi Dulu"))))</f>
        <v>Isi Sasaran</v>
      </c>
      <c r="M306" s="849"/>
      <c r="N306" s="852"/>
      <c r="O306" s="517"/>
      <c r="P306" s="517"/>
      <c r="Q306" s="517"/>
      <c r="R306" s="517"/>
    </row>
    <row r="307" spans="2:18" s="527" customFormat="1" ht="15.75">
      <c r="B307" s="837"/>
      <c r="C307" s="840"/>
      <c r="D307" s="858"/>
      <c r="E307" s="855"/>
      <c r="F307" s="549">
        <v>3</v>
      </c>
      <c r="G307" s="550"/>
      <c r="H307" s="598" t="str">
        <f t="shared" si="5"/>
        <v>Belum Diisi</v>
      </c>
      <c r="I307" s="592" t="s">
        <v>26</v>
      </c>
      <c r="J307" s="593" t="str">
        <f>IF($D$305="Y/T","Isi Sasaran",IF($E$305=0,0,IF(I307="Y",1,IF(I307="T",0,"Isi Dulu"))))</f>
        <v>Isi Sasaran</v>
      </c>
      <c r="K307" s="592" t="s">
        <v>26</v>
      </c>
      <c r="L307" s="593" t="str">
        <f>IF($D$305="Y/T","Isi Sasaran",IF($E$305=0,0,IF(K307="Y",1,IF(K307="T",0,"Isi Dulu"))))</f>
        <v>Isi Sasaran</v>
      </c>
      <c r="M307" s="849"/>
      <c r="N307" s="852"/>
      <c r="O307" s="517"/>
      <c r="P307" s="517"/>
      <c r="Q307" s="517"/>
      <c r="R307" s="517"/>
    </row>
    <row r="308" spans="2:18" s="527" customFormat="1" ht="15.75">
      <c r="B308" s="837"/>
      <c r="C308" s="840"/>
      <c r="D308" s="858"/>
      <c r="E308" s="855"/>
      <c r="F308" s="549">
        <v>4</v>
      </c>
      <c r="G308" s="550"/>
      <c r="H308" s="598" t="str">
        <f t="shared" si="5"/>
        <v>Belum Diisi</v>
      </c>
      <c r="I308" s="592" t="s">
        <v>26</v>
      </c>
      <c r="J308" s="593" t="str">
        <f>IF($D$305="Y/T","Isi Sasaran",IF($E$305=0,0,IF(I308="Y",1,IF(I308="T",0,"Isi Dulu"))))</f>
        <v>Isi Sasaran</v>
      </c>
      <c r="K308" s="592" t="s">
        <v>26</v>
      </c>
      <c r="L308" s="593" t="str">
        <f>IF($D$305="Y/T","Isi Sasaran",IF($E$305=0,0,IF(K308="Y",1,IF(K308="T",0,"Isi Dulu"))))</f>
        <v>Isi Sasaran</v>
      </c>
      <c r="M308" s="849"/>
      <c r="N308" s="852"/>
      <c r="O308" s="517"/>
      <c r="P308" s="517"/>
      <c r="Q308" s="517"/>
      <c r="R308" s="517"/>
    </row>
    <row r="309" spans="2:18" s="527" customFormat="1" ht="15.75">
      <c r="B309" s="838"/>
      <c r="C309" s="841"/>
      <c r="D309" s="859"/>
      <c r="E309" s="856"/>
      <c r="F309" s="569">
        <v>5</v>
      </c>
      <c r="G309" s="570"/>
      <c r="H309" s="599" t="str">
        <f t="shared" si="5"/>
        <v>Belum Diisi</v>
      </c>
      <c r="I309" s="595" t="s">
        <v>26</v>
      </c>
      <c r="J309" s="596" t="str">
        <f>IF($D$305="Y/T","Isi Sasaran",IF($E$305=0,0,IF(I309="Y",1,IF(I309="T",0,"Isi Dulu"))))</f>
        <v>Isi Sasaran</v>
      </c>
      <c r="K309" s="595" t="s">
        <v>26</v>
      </c>
      <c r="L309" s="596" t="str">
        <f>IF($D$305="Y/T","Isi Sasaran",IF($E$305=0,0,IF(K309="Y",1,IF(K309="T",0,"Isi Dulu"))))</f>
        <v>Isi Sasaran</v>
      </c>
      <c r="M309" s="850"/>
      <c r="N309" s="853"/>
      <c r="O309" s="517"/>
      <c r="P309" s="517"/>
      <c r="Q309" s="517"/>
      <c r="R309" s="517"/>
    </row>
    <row r="310" spans="2:18" ht="15.75">
      <c r="B310" s="580"/>
      <c r="C310" s="581"/>
      <c r="D310" s="582"/>
      <c r="E310" s="602" t="e">
        <f>AVERAGE(E210:E309)</f>
        <v>#DIV/0!</v>
      </c>
      <c r="F310" s="583"/>
      <c r="G310" s="583"/>
      <c r="H310" s="602" t="e">
        <f>(IF($D210="Y/T",0,AVERAGE(H210:H214))+IF($D215="Y/T",0,AVERAGE(H215:H219))+IF($D220="Y/T",0,AVERAGE(H220:H224))+IF($D225="Y/T",0,AVERAGE(H225:H229))+IF($D230="Y/T",0,AVERAGE(H230:H234))+IF($D235="Y/T",0,AVERAGE(H235:H239))+IF($D240="Y/T",0,AVERAGE(H240:H244))+IF($D245="Y/T",0,AVERAGE(H245:H249))+IF($D250="Y/T",0,AVERAGE(H250:H254))+IF($D255="Y/T",0,AVERAGE(H255:H259))+IF($D260="Y/T",0,AVERAGE(H260:H264))+IF($D265="Y/T",0,AVERAGE(H265:H269))+IF($D270="Y/T",0,AVERAGE(H270:H274))+IF($D275="Y/T",0,AVERAGE(H275:H279))+IF($D280="Y/T",0,AVERAGE(H280:H284))+IF($D285="Y/T",0,AVERAGE(H285:H289))+IF($D290="Y/T",0,AVERAGE(H290:H294))+IF($D295="Y/T",0,AVERAGE(H295:H299))+IF($D300="Y/T",0,AVERAGE(H300:H304))+IF($D305="Y/T",0,AVERAGE(H305:H309)))/(COUNTIF($D210:$D309,"Y")+COUNTIF($D210:$D309,"T"))</f>
        <v>#DIV/0!</v>
      </c>
      <c r="I310" s="582"/>
      <c r="J310" s="602" t="e">
        <f>(IF($D210="Y/T",0,AVERAGE(J210:J214))+IF($D215="Y/T",0,AVERAGE(J215:J219))+IF($D220="Y/T",0,AVERAGE(J220:J224))+IF($D225="Y/T",0,AVERAGE(J225:J229))+IF($D230="Y/T",0,AVERAGE(J230:J234))+IF($D235="Y/T",0,AVERAGE(J235:J239))+IF($D240="Y/T",0,AVERAGE(J240:J244))+IF($D245="Y/T",0,AVERAGE(J245:J249))+IF($D250="Y/T",0,AVERAGE(J250:J254))+IF($D255="Y/T",0,AVERAGE(J255:J259))+IF($D260="Y/T",0,AVERAGE(J260:J264))+IF($D265="Y/T",0,AVERAGE(J265:J269))+IF($D270="Y/T",0,AVERAGE(J270:J274))+IF($D275="Y/T",0,AVERAGE(J275:J279))+IF($D280="Y/T",0,AVERAGE(J280:J284))+IF($D285="Y/T",0,AVERAGE(J285:J289))+IF($D290="Y/T",0,AVERAGE(J290:J294))+IF($D295="Y/T",0,AVERAGE(J295:J299))+IF($D300="Y/T",0,AVERAGE(J300:J304))+IF($D305="Y/T",0,AVERAGE(J305:J309)))/(COUNTIF($D210:$D309,"Y")+COUNTIF($D210:$D309,"T"))</f>
        <v>#DIV/0!</v>
      </c>
      <c r="K310" s="582"/>
      <c r="L310" s="602" t="e">
        <f>(IF($D210="Y/T",0,AVERAGE(L210:L214))+IF($D215="Y/T",0,AVERAGE(L215:L219))+IF($D220="Y/T",0,AVERAGE(L220:L224))+IF($D225="Y/T",0,AVERAGE(L225:L229))+IF($D230="Y/T",0,AVERAGE(L230:L234))+IF($D235="Y/T",0,AVERAGE(L235:L239))+IF($D240="Y/T",0,AVERAGE(L240:L244))+IF($D245="Y/T",0,AVERAGE(L245:L249))+IF($D250="Y/T",0,AVERAGE(L250:L254))+IF($D255="Y/T",0,AVERAGE(L255:L259))+IF($D260="Y/T",0,AVERAGE(L260:L264))+IF($D265="Y/T",0,AVERAGE(L265:L269))+IF($D270="Y/T",0,AVERAGE(L270:L274))+IF($D275="Y/T",0,AVERAGE(L275:L279))+IF($D280="Y/T",0,AVERAGE(L280:L284))+IF($D285="Y/T",0,AVERAGE(L285:L289))+IF($D290="Y/T",0,AVERAGE(L290:L294))+IF($D295="Y/T",0,AVERAGE(L295:L299))+IF($D300="Y/T",0,AVERAGE(L300:L304))+IF($D305="Y/T",0,AVERAGE(L305:L309)))/(COUNTIF($D210:$D309,"Y")+COUNTIF($D210:$D309,"T"))</f>
        <v>#DIV/0!</v>
      </c>
      <c r="M310" s="606"/>
      <c r="N310" s="602" t="e">
        <f>AVERAGE(N210:N309)</f>
        <v>#DIV/0!</v>
      </c>
    </row>
    <row r="311" spans="2:18" ht="15.75">
      <c r="B311" s="865" t="s">
        <v>434</v>
      </c>
      <c r="C311" s="865"/>
      <c r="D311" s="865"/>
      <c r="E311" s="865"/>
      <c r="F311" s="865"/>
      <c r="G311" s="865"/>
      <c r="H311" s="865"/>
      <c r="I311" s="865"/>
      <c r="J311" s="865"/>
      <c r="K311" s="865"/>
      <c r="L311" s="865"/>
      <c r="M311" s="865"/>
      <c r="N311" s="866"/>
    </row>
    <row r="312" spans="2:18" ht="15.75">
      <c r="B312" s="836">
        <v>1</v>
      </c>
      <c r="C312" s="839"/>
      <c r="D312" s="857" t="s">
        <v>26</v>
      </c>
      <c r="E312" s="854" t="str">
        <f>IF(D312="Y",1,IF(D312="T",0,IF(D312="Y/T","Belum diisi","Error")))</f>
        <v>Belum diisi</v>
      </c>
      <c r="F312" s="528">
        <v>1</v>
      </c>
      <c r="G312" s="529"/>
      <c r="H312" s="589" t="str">
        <f t="shared" ref="H312:H375" si="6">IF(OR(J312="Isi Dulu",L312="Isi Dulu",J312="Isi Sasaran",L312="Isi Sasaran"),"Belum Diisi",IF(SUM(J312,L312)=2,1,IF(SUM(J312,L312)=1,0,IF(SUM(J312,L312)=0,0,"Error"))))</f>
        <v>Belum Diisi</v>
      </c>
      <c r="I312" s="590" t="s">
        <v>26</v>
      </c>
      <c r="J312" s="591" t="str">
        <f>IF($D$312="Y/T","Isi Sasaran",IF($E$312=0,0,IF(I312="Y",1,IF(I312="T",0,"Isi Dulu"))))</f>
        <v>Isi Sasaran</v>
      </c>
      <c r="K312" s="590" t="s">
        <v>26</v>
      </c>
      <c r="L312" s="591" t="str">
        <f>IF($D$312="Y/T","Isi Sasaran",IF($E$312=0,0,IF(K312="Y",1,IF(K312="T",0,"Isi Dulu"))))</f>
        <v>Isi Sasaran</v>
      </c>
      <c r="M312" s="848" t="s">
        <v>26</v>
      </c>
      <c r="N312" s="851" t="str">
        <f>IF(M312="Y",1,IF(M312="T",0,IF(M312="Y/T","Belum diisi","Error")))</f>
        <v>Belum diisi</v>
      </c>
    </row>
    <row r="313" spans="2:18" ht="15.75">
      <c r="B313" s="837"/>
      <c r="C313" s="840"/>
      <c r="D313" s="858"/>
      <c r="E313" s="855"/>
      <c r="F313" s="549">
        <v>2</v>
      </c>
      <c r="G313" s="550"/>
      <c r="H313" s="589" t="str">
        <f t="shared" si="6"/>
        <v>Belum Diisi</v>
      </c>
      <c r="I313" s="592" t="s">
        <v>26</v>
      </c>
      <c r="J313" s="593" t="str">
        <f>IF($D$312="Y/T","Isi Sasaran",IF($E$312=0,0,IF(I313="Y",1,IF(I313="T",0,"Isi Dulu"))))</f>
        <v>Isi Sasaran</v>
      </c>
      <c r="K313" s="592" t="s">
        <v>26</v>
      </c>
      <c r="L313" s="593" t="str">
        <f>IF($D$312="Y/T","Isi Sasaran",IF($E$312=0,0,IF(K313="Y",1,IF(K313="T",0,"Isi Dulu"))))</f>
        <v>Isi Sasaran</v>
      </c>
      <c r="M313" s="849"/>
      <c r="N313" s="852"/>
    </row>
    <row r="314" spans="2:18" ht="15.75">
      <c r="B314" s="837"/>
      <c r="C314" s="840"/>
      <c r="D314" s="858"/>
      <c r="E314" s="855"/>
      <c r="F314" s="549">
        <v>3</v>
      </c>
      <c r="G314" s="550"/>
      <c r="H314" s="589" t="str">
        <f t="shared" si="6"/>
        <v>Belum Diisi</v>
      </c>
      <c r="I314" s="592" t="s">
        <v>26</v>
      </c>
      <c r="J314" s="593" t="str">
        <f>IF($D$312="Y/T","Isi Sasaran",IF($E$312=0,0,IF(I314="Y",1,IF(I314="T",0,"Isi Dulu"))))</f>
        <v>Isi Sasaran</v>
      </c>
      <c r="K314" s="592" t="s">
        <v>26</v>
      </c>
      <c r="L314" s="593" t="str">
        <f>IF($D$312="Y/T","Isi Sasaran",IF($E$312=0,0,IF(K314="Y",1,IF(K314="T",0,"Isi Dulu"))))</f>
        <v>Isi Sasaran</v>
      </c>
      <c r="M314" s="849"/>
      <c r="N314" s="852"/>
    </row>
    <row r="315" spans="2:18" ht="15.75">
      <c r="B315" s="837"/>
      <c r="C315" s="840"/>
      <c r="D315" s="858"/>
      <c r="E315" s="855"/>
      <c r="F315" s="549">
        <v>4</v>
      </c>
      <c r="G315" s="550"/>
      <c r="H315" s="589" t="str">
        <f t="shared" si="6"/>
        <v>Belum Diisi</v>
      </c>
      <c r="I315" s="592" t="s">
        <v>26</v>
      </c>
      <c r="J315" s="593" t="str">
        <f>IF($D$312="Y/T","Isi Sasaran",IF($E$312=0,0,IF(I315="Y",1,IF(I315="T",0,"Isi Dulu"))))</f>
        <v>Isi Sasaran</v>
      </c>
      <c r="K315" s="592" t="s">
        <v>26</v>
      </c>
      <c r="L315" s="593" t="str">
        <f>IF($D$312="Y/T","Isi Sasaran",IF($E$312=0,0,IF(K315="Y",1,IF(K315="T",0,"Isi Dulu"))))</f>
        <v>Isi Sasaran</v>
      </c>
      <c r="M315" s="849"/>
      <c r="N315" s="852"/>
    </row>
    <row r="316" spans="2:18" ht="15.75">
      <c r="B316" s="838"/>
      <c r="C316" s="841"/>
      <c r="D316" s="859"/>
      <c r="E316" s="856"/>
      <c r="F316" s="569">
        <v>5</v>
      </c>
      <c r="G316" s="570"/>
      <c r="H316" s="594" t="str">
        <f t="shared" si="6"/>
        <v>Belum Diisi</v>
      </c>
      <c r="I316" s="595" t="s">
        <v>26</v>
      </c>
      <c r="J316" s="596" t="str">
        <f>IF($D$312="Y/T","Isi Sasaran",IF($E$312=0,0,IF(I316="Y",1,IF(I316="T",0,"Isi Dulu"))))</f>
        <v>Isi Sasaran</v>
      </c>
      <c r="K316" s="595" t="s">
        <v>26</v>
      </c>
      <c r="L316" s="596" t="str">
        <f>IF($D$312="Y/T","Isi Sasaran",IF($E$312=0,0,IF(K316="Y",1,IF(K316="T",0,"Isi Dulu"))))</f>
        <v>Isi Sasaran</v>
      </c>
      <c r="M316" s="850"/>
      <c r="N316" s="853"/>
    </row>
    <row r="317" spans="2:18" ht="15.75">
      <c r="B317" s="836">
        <v>2</v>
      </c>
      <c r="C317" s="839"/>
      <c r="D317" s="857" t="s">
        <v>26</v>
      </c>
      <c r="E317" s="854" t="str">
        <f>IF(D317="Y",1,IF(D317="T",0,IF(D317="Y/T","Belum diisi","Error")))</f>
        <v>Belum diisi</v>
      </c>
      <c r="F317" s="528">
        <v>1</v>
      </c>
      <c r="G317" s="529"/>
      <c r="H317" s="597" t="str">
        <f t="shared" si="6"/>
        <v>Belum Diisi</v>
      </c>
      <c r="I317" s="590" t="s">
        <v>26</v>
      </c>
      <c r="J317" s="591" t="str">
        <f>IF($D$317="Y/T","Isi Sasaran",IF($E$317=0,0,IF(I317="Y",1,IF(I317="T",0,"Isi Dulu"))))</f>
        <v>Isi Sasaran</v>
      </c>
      <c r="K317" s="590" t="s">
        <v>26</v>
      </c>
      <c r="L317" s="591" t="str">
        <f>IF($D$317="Y/T","Isi Sasaran",IF($E$317=0,0,IF(K317="Y",1,IF(K317="T",0,"Isi Dulu"))))</f>
        <v>Isi Sasaran</v>
      </c>
      <c r="M317" s="848" t="s">
        <v>26</v>
      </c>
      <c r="N317" s="851" t="str">
        <f>IF(M317="Y",1,IF(M317="T",0,IF(M317="Y/T","Belum diisi","Error")))</f>
        <v>Belum diisi</v>
      </c>
    </row>
    <row r="318" spans="2:18" ht="15.75">
      <c r="B318" s="837"/>
      <c r="C318" s="840"/>
      <c r="D318" s="858"/>
      <c r="E318" s="855"/>
      <c r="F318" s="549">
        <v>2</v>
      </c>
      <c r="G318" s="550"/>
      <c r="H318" s="598" t="str">
        <f t="shared" si="6"/>
        <v>Belum Diisi</v>
      </c>
      <c r="I318" s="592" t="s">
        <v>26</v>
      </c>
      <c r="J318" s="593" t="str">
        <f>IF($D$317="Y/T","Isi Sasaran",IF($E$317=0,0,IF(I318="Y",1,IF(I318="T",0,"Isi Dulu"))))</f>
        <v>Isi Sasaran</v>
      </c>
      <c r="K318" s="592" t="s">
        <v>26</v>
      </c>
      <c r="L318" s="593" t="str">
        <f>IF($D$317="Y/T","Isi Sasaran",IF($E$317=0,0,IF(K318="Y",1,IF(K318="T",0,"Isi Dulu"))))</f>
        <v>Isi Sasaran</v>
      </c>
      <c r="M318" s="849"/>
      <c r="N318" s="852"/>
    </row>
    <row r="319" spans="2:18" ht="15.75">
      <c r="B319" s="837"/>
      <c r="C319" s="840"/>
      <c r="D319" s="858"/>
      <c r="E319" s="855"/>
      <c r="F319" s="549">
        <v>3</v>
      </c>
      <c r="G319" s="550"/>
      <c r="H319" s="598" t="str">
        <f t="shared" si="6"/>
        <v>Belum Diisi</v>
      </c>
      <c r="I319" s="592" t="s">
        <v>26</v>
      </c>
      <c r="J319" s="593" t="str">
        <f>IF($D$317="Y/T","Isi Sasaran",IF($E$317=0,0,IF(I319="Y",1,IF(I319="T",0,"Isi Dulu"))))</f>
        <v>Isi Sasaran</v>
      </c>
      <c r="K319" s="592" t="s">
        <v>26</v>
      </c>
      <c r="L319" s="593" t="str">
        <f>IF($D$317="Y/T","Isi Sasaran",IF($E$317=0,0,IF(K319="Y",1,IF(K319="T",0,"Isi Dulu"))))</f>
        <v>Isi Sasaran</v>
      </c>
      <c r="M319" s="849"/>
      <c r="N319" s="852"/>
    </row>
    <row r="320" spans="2:18" ht="15.75">
      <c r="B320" s="837"/>
      <c r="C320" s="840"/>
      <c r="D320" s="858"/>
      <c r="E320" s="855"/>
      <c r="F320" s="549">
        <v>4</v>
      </c>
      <c r="G320" s="550"/>
      <c r="H320" s="598" t="str">
        <f t="shared" si="6"/>
        <v>Belum Diisi</v>
      </c>
      <c r="I320" s="592" t="s">
        <v>26</v>
      </c>
      <c r="J320" s="593" t="str">
        <f>IF($D$317="Y/T","Isi Sasaran",IF($E$317=0,0,IF(I320="Y",1,IF(I320="T",0,"Isi Dulu"))))</f>
        <v>Isi Sasaran</v>
      </c>
      <c r="K320" s="592" t="s">
        <v>26</v>
      </c>
      <c r="L320" s="593" t="str">
        <f>IF($D$317="Y/T","Isi Sasaran",IF($E$317=0,0,IF(K320="Y",1,IF(K320="T",0,"Isi Dulu"))))</f>
        <v>Isi Sasaran</v>
      </c>
      <c r="M320" s="849"/>
      <c r="N320" s="852"/>
    </row>
    <row r="321" spans="2:14" ht="15.75">
      <c r="B321" s="838"/>
      <c r="C321" s="841"/>
      <c r="D321" s="859"/>
      <c r="E321" s="856"/>
      <c r="F321" s="569">
        <v>5</v>
      </c>
      <c r="G321" s="570"/>
      <c r="H321" s="599" t="str">
        <f t="shared" si="6"/>
        <v>Belum Diisi</v>
      </c>
      <c r="I321" s="595" t="s">
        <v>26</v>
      </c>
      <c r="J321" s="596" t="str">
        <f>IF($D$317="Y/T","Isi Sasaran",IF($E$317=0,0,IF(I321="Y",1,IF(I321="T",0,"Isi Dulu"))))</f>
        <v>Isi Sasaran</v>
      </c>
      <c r="K321" s="595" t="s">
        <v>26</v>
      </c>
      <c r="L321" s="596" t="str">
        <f>IF($D$317="Y/T","Isi Sasaran",IF($E$317=0,0,IF(K321="Y",1,IF(K321="T",0,"Isi Dulu"))))</f>
        <v>Isi Sasaran</v>
      </c>
      <c r="M321" s="850"/>
      <c r="N321" s="853"/>
    </row>
    <row r="322" spans="2:14" ht="15.75">
      <c r="B322" s="836">
        <v>3</v>
      </c>
      <c r="C322" s="839"/>
      <c r="D322" s="857" t="s">
        <v>26</v>
      </c>
      <c r="E322" s="854" t="str">
        <f>IF(D322="Y",1,IF(D322="T",0,IF(D322="Y/T","Belum diisi","Error")))</f>
        <v>Belum diisi</v>
      </c>
      <c r="F322" s="528">
        <v>1</v>
      </c>
      <c r="G322" s="529"/>
      <c r="H322" s="600" t="str">
        <f t="shared" si="6"/>
        <v>Belum Diisi</v>
      </c>
      <c r="I322" s="590" t="s">
        <v>26</v>
      </c>
      <c r="J322" s="591" t="str">
        <f>IF($D$322="Y/T","Isi Sasaran",IF($E$322=0,0,IF(I322="Y",1,IF(I322="T",0,"Isi Dulu"))))</f>
        <v>Isi Sasaran</v>
      </c>
      <c r="K322" s="590" t="s">
        <v>26</v>
      </c>
      <c r="L322" s="591" t="str">
        <f>IF($D$322="Y/T","Isi Sasaran",IF($E$322=0,0,IF(K322="Y",1,IF(K322="T",0,"Isi Dulu"))))</f>
        <v>Isi Sasaran</v>
      </c>
      <c r="M322" s="848" t="s">
        <v>26</v>
      </c>
      <c r="N322" s="851" t="str">
        <f>IF(M322="Y",1,IF(M322="T",0,IF(M322="Y/T","Belum diisi","Error")))</f>
        <v>Belum diisi</v>
      </c>
    </row>
    <row r="323" spans="2:14" ht="15.75">
      <c r="B323" s="837"/>
      <c r="C323" s="840"/>
      <c r="D323" s="858"/>
      <c r="E323" s="855"/>
      <c r="F323" s="549">
        <v>2</v>
      </c>
      <c r="G323" s="550"/>
      <c r="H323" s="598" t="str">
        <f t="shared" si="6"/>
        <v>Belum Diisi</v>
      </c>
      <c r="I323" s="592" t="s">
        <v>26</v>
      </c>
      <c r="J323" s="593" t="str">
        <f>IF($D$322="Y/T","Isi Sasaran",IF($E$322=0,0,IF(I323="Y",1,IF(I323="T",0,"Isi Dulu"))))</f>
        <v>Isi Sasaran</v>
      </c>
      <c r="K323" s="592" t="s">
        <v>26</v>
      </c>
      <c r="L323" s="593" t="str">
        <f>IF($D$322="Y/T","Isi Sasaran",IF($E$322=0,0,IF(K323="Y",1,IF(K323="T",0,"Isi Dulu"))))</f>
        <v>Isi Sasaran</v>
      </c>
      <c r="M323" s="849"/>
      <c r="N323" s="852"/>
    </row>
    <row r="324" spans="2:14" ht="15.75">
      <c r="B324" s="837"/>
      <c r="C324" s="840"/>
      <c r="D324" s="858"/>
      <c r="E324" s="855"/>
      <c r="F324" s="549">
        <v>3</v>
      </c>
      <c r="G324" s="550"/>
      <c r="H324" s="598" t="str">
        <f t="shared" si="6"/>
        <v>Belum Diisi</v>
      </c>
      <c r="I324" s="592" t="s">
        <v>26</v>
      </c>
      <c r="J324" s="593" t="str">
        <f>IF($D$322="Y/T","Isi Sasaran",IF($E$322=0,0,IF(I324="Y",1,IF(I324="T",0,"Isi Dulu"))))</f>
        <v>Isi Sasaran</v>
      </c>
      <c r="K324" s="592" t="s">
        <v>26</v>
      </c>
      <c r="L324" s="593" t="str">
        <f>IF($D$322="Y/T","Isi Sasaran",IF($E$322=0,0,IF(K324="Y",1,IF(K324="T",0,"Isi Dulu"))))</f>
        <v>Isi Sasaran</v>
      </c>
      <c r="M324" s="849"/>
      <c r="N324" s="852"/>
    </row>
    <row r="325" spans="2:14" ht="15.75">
      <c r="B325" s="837"/>
      <c r="C325" s="840"/>
      <c r="D325" s="858"/>
      <c r="E325" s="855"/>
      <c r="F325" s="549">
        <v>4</v>
      </c>
      <c r="G325" s="550"/>
      <c r="H325" s="598" t="str">
        <f t="shared" si="6"/>
        <v>Belum Diisi</v>
      </c>
      <c r="I325" s="592" t="s">
        <v>26</v>
      </c>
      <c r="J325" s="593" t="str">
        <f>IF($D$322="Y/T","Isi Sasaran",IF($E$322=0,0,IF(I325="Y",1,IF(I325="T",0,"Isi Dulu"))))</f>
        <v>Isi Sasaran</v>
      </c>
      <c r="K325" s="592" t="s">
        <v>26</v>
      </c>
      <c r="L325" s="593" t="str">
        <f>IF($D$322="Y/T","Isi Sasaran",IF($E$322=0,0,IF(K325="Y",1,IF(K325="T",0,"Isi Dulu"))))</f>
        <v>Isi Sasaran</v>
      </c>
      <c r="M325" s="849"/>
      <c r="N325" s="852"/>
    </row>
    <row r="326" spans="2:14" ht="15.75">
      <c r="B326" s="838"/>
      <c r="C326" s="841"/>
      <c r="D326" s="859"/>
      <c r="E326" s="856"/>
      <c r="F326" s="569">
        <v>5</v>
      </c>
      <c r="G326" s="570"/>
      <c r="H326" s="599" t="str">
        <f t="shared" si="6"/>
        <v>Belum Diisi</v>
      </c>
      <c r="I326" s="595" t="s">
        <v>26</v>
      </c>
      <c r="J326" s="596" t="str">
        <f>IF($D$322="Y/T","Isi Sasaran",IF($E$322=0,0,IF(I326="Y",1,IF(I326="T",0,"Isi Dulu"))))</f>
        <v>Isi Sasaran</v>
      </c>
      <c r="K326" s="595" t="s">
        <v>26</v>
      </c>
      <c r="L326" s="596" t="str">
        <f>IF($D$322="Y/T","Isi Sasaran",IF($E$322=0,0,IF(K326="Y",1,IF(K326="T",0,"Isi Dulu"))))</f>
        <v>Isi Sasaran</v>
      </c>
      <c r="M326" s="850"/>
      <c r="N326" s="853"/>
    </row>
    <row r="327" spans="2:14" ht="15.75">
      <c r="B327" s="836">
        <v>4</v>
      </c>
      <c r="C327" s="839"/>
      <c r="D327" s="857" t="s">
        <v>26</v>
      </c>
      <c r="E327" s="854" t="str">
        <f>IF(D327="Y",1,IF(D327="T",0,IF(D327="Y/T","Belum diisi","Error")))</f>
        <v>Belum diisi</v>
      </c>
      <c r="F327" s="528">
        <v>1</v>
      </c>
      <c r="G327" s="529"/>
      <c r="H327" s="600" t="str">
        <f t="shared" si="6"/>
        <v>Belum Diisi</v>
      </c>
      <c r="I327" s="590" t="s">
        <v>26</v>
      </c>
      <c r="J327" s="591" t="str">
        <f>IF($D$327="Y/T","Isi Sasaran",IF($E$327=0,0,IF(I327="Y",1,IF(I327="T",0,"Isi Dulu"))))</f>
        <v>Isi Sasaran</v>
      </c>
      <c r="K327" s="590" t="s">
        <v>26</v>
      </c>
      <c r="L327" s="591" t="str">
        <f>IF($D$327="Y/T","Isi Sasaran",IF($E$327=0,0,IF(K327="Y",1,IF(K327="T",0,"Isi Dulu"))))</f>
        <v>Isi Sasaran</v>
      </c>
      <c r="M327" s="848" t="s">
        <v>26</v>
      </c>
      <c r="N327" s="851" t="str">
        <f>IF(M327="Y",1,IF(M327="T",0,IF(M327="Y/T","Belum diisi","Error")))</f>
        <v>Belum diisi</v>
      </c>
    </row>
    <row r="328" spans="2:14" ht="15.75">
      <c r="B328" s="837"/>
      <c r="C328" s="840"/>
      <c r="D328" s="858"/>
      <c r="E328" s="855"/>
      <c r="F328" s="549">
        <v>2</v>
      </c>
      <c r="G328" s="550"/>
      <c r="H328" s="598" t="str">
        <f t="shared" si="6"/>
        <v>Belum Diisi</v>
      </c>
      <c r="I328" s="592" t="s">
        <v>26</v>
      </c>
      <c r="J328" s="593" t="str">
        <f>IF($D$327="Y/T","Isi Sasaran",IF($E$327=0,0,IF(I328="Y",1,IF(I328="T",0,"Isi Dulu"))))</f>
        <v>Isi Sasaran</v>
      </c>
      <c r="K328" s="592" t="s">
        <v>26</v>
      </c>
      <c r="L328" s="593" t="str">
        <f>IF($D$327="Y/T","Isi Sasaran",IF($E$327=0,0,IF(K328="Y",1,IF(K328="T",0,"Isi Dulu"))))</f>
        <v>Isi Sasaran</v>
      </c>
      <c r="M328" s="849"/>
      <c r="N328" s="852"/>
    </row>
    <row r="329" spans="2:14" ht="15.75">
      <c r="B329" s="837"/>
      <c r="C329" s="840"/>
      <c r="D329" s="858"/>
      <c r="E329" s="855"/>
      <c r="F329" s="549">
        <v>3</v>
      </c>
      <c r="G329" s="550"/>
      <c r="H329" s="598" t="str">
        <f t="shared" si="6"/>
        <v>Belum Diisi</v>
      </c>
      <c r="I329" s="592" t="s">
        <v>26</v>
      </c>
      <c r="J329" s="593" t="str">
        <f>IF($D$327="Y/T","Isi Sasaran",IF($E$327=0,0,IF(I329="Y",1,IF(I329="T",0,"Isi Dulu"))))</f>
        <v>Isi Sasaran</v>
      </c>
      <c r="K329" s="592" t="s">
        <v>26</v>
      </c>
      <c r="L329" s="593" t="str">
        <f>IF($D$327="Y/T","Isi Sasaran",IF($E$327=0,0,IF(K329="Y",1,IF(K329="T",0,"Isi Dulu"))))</f>
        <v>Isi Sasaran</v>
      </c>
      <c r="M329" s="849"/>
      <c r="N329" s="852"/>
    </row>
    <row r="330" spans="2:14" ht="15.75">
      <c r="B330" s="837"/>
      <c r="C330" s="840"/>
      <c r="D330" s="858"/>
      <c r="E330" s="855"/>
      <c r="F330" s="549">
        <v>4</v>
      </c>
      <c r="G330" s="550"/>
      <c r="H330" s="598" t="str">
        <f t="shared" si="6"/>
        <v>Belum Diisi</v>
      </c>
      <c r="I330" s="592" t="s">
        <v>26</v>
      </c>
      <c r="J330" s="593" t="str">
        <f>IF($D$327="Y/T","Isi Sasaran",IF($E$327=0,0,IF(I330="Y",1,IF(I330="T",0,"Isi Dulu"))))</f>
        <v>Isi Sasaran</v>
      </c>
      <c r="K330" s="592" t="s">
        <v>26</v>
      </c>
      <c r="L330" s="593" t="str">
        <f>IF($D$327="Y/T","Isi Sasaran",IF($E$327=0,0,IF(K330="Y",1,IF(K330="T",0,"Isi Dulu"))))</f>
        <v>Isi Sasaran</v>
      </c>
      <c r="M330" s="849"/>
      <c r="N330" s="852"/>
    </row>
    <row r="331" spans="2:14" ht="15.75">
      <c r="B331" s="838"/>
      <c r="C331" s="841"/>
      <c r="D331" s="859"/>
      <c r="E331" s="856"/>
      <c r="F331" s="569">
        <v>5</v>
      </c>
      <c r="G331" s="570"/>
      <c r="H331" s="599" t="str">
        <f t="shared" si="6"/>
        <v>Belum Diisi</v>
      </c>
      <c r="I331" s="595" t="s">
        <v>26</v>
      </c>
      <c r="J331" s="596" t="str">
        <f>IF($D$327="Y/T","Isi Sasaran",IF($E$327=0,0,IF(I331="Y",1,IF(I331="T",0,"Isi Dulu"))))</f>
        <v>Isi Sasaran</v>
      </c>
      <c r="K331" s="595" t="s">
        <v>26</v>
      </c>
      <c r="L331" s="596" t="str">
        <f>IF($D$327="Y/T","Isi Sasaran",IF($E$327=0,0,IF(K331="Y",1,IF(K331="T",0,"Isi Dulu"))))</f>
        <v>Isi Sasaran</v>
      </c>
      <c r="M331" s="850"/>
      <c r="N331" s="853"/>
    </row>
    <row r="332" spans="2:14" ht="15.75">
      <c r="B332" s="836">
        <v>5</v>
      </c>
      <c r="C332" s="839"/>
      <c r="D332" s="857" t="s">
        <v>26</v>
      </c>
      <c r="E332" s="854" t="str">
        <f>IF(D332="Y",1,IF(D332="T",0,IF(D332="Y/T","Belum diisi","Error")))</f>
        <v>Belum diisi</v>
      </c>
      <c r="F332" s="528">
        <v>1</v>
      </c>
      <c r="G332" s="529"/>
      <c r="H332" s="600" t="str">
        <f t="shared" si="6"/>
        <v>Belum Diisi</v>
      </c>
      <c r="I332" s="590" t="s">
        <v>26</v>
      </c>
      <c r="J332" s="591" t="str">
        <f>IF($D$332="Y/T","Isi Sasaran",IF($E$332=0,0,IF(I332="Y",1,IF(I332="T",0,"Isi Dulu"))))</f>
        <v>Isi Sasaran</v>
      </c>
      <c r="K332" s="590" t="s">
        <v>26</v>
      </c>
      <c r="L332" s="591" t="str">
        <f>IF($D$332="Y/T","Isi Sasaran",IF($E$332=0,0,IF(K332="Y",1,IF(K332="T",0,"Isi Dulu"))))</f>
        <v>Isi Sasaran</v>
      </c>
      <c r="M332" s="848" t="s">
        <v>26</v>
      </c>
      <c r="N332" s="851" t="str">
        <f>IF(M332="Y",1,IF(M332="T",0,IF(M332="Y/T","Belum diisi","Error")))</f>
        <v>Belum diisi</v>
      </c>
    </row>
    <row r="333" spans="2:14" ht="15.75">
      <c r="B333" s="837"/>
      <c r="C333" s="840"/>
      <c r="D333" s="858"/>
      <c r="E333" s="855"/>
      <c r="F333" s="549">
        <v>2</v>
      </c>
      <c r="G333" s="550"/>
      <c r="H333" s="598" t="str">
        <f t="shared" si="6"/>
        <v>Belum Diisi</v>
      </c>
      <c r="I333" s="592" t="s">
        <v>26</v>
      </c>
      <c r="J333" s="593" t="str">
        <f>IF($D$332="Y/T","Isi Sasaran",IF($E$332=0,0,IF(I333="Y",1,IF(I333="T",0,"Isi Dulu"))))</f>
        <v>Isi Sasaran</v>
      </c>
      <c r="K333" s="592" t="s">
        <v>26</v>
      </c>
      <c r="L333" s="593" t="str">
        <f>IF($D$332="Y/T","Isi Sasaran",IF($E$332=0,0,IF(K333="Y",1,IF(K333="T",0,"Isi Dulu"))))</f>
        <v>Isi Sasaran</v>
      </c>
      <c r="M333" s="849"/>
      <c r="N333" s="852"/>
    </row>
    <row r="334" spans="2:14" ht="15.75">
      <c r="B334" s="837"/>
      <c r="C334" s="840"/>
      <c r="D334" s="858"/>
      <c r="E334" s="855"/>
      <c r="F334" s="549">
        <v>3</v>
      </c>
      <c r="G334" s="550"/>
      <c r="H334" s="598" t="str">
        <f t="shared" si="6"/>
        <v>Belum Diisi</v>
      </c>
      <c r="I334" s="592" t="s">
        <v>26</v>
      </c>
      <c r="J334" s="593" t="str">
        <f>IF($D$332="Y/T","Isi Sasaran",IF($E$332=0,0,IF(I334="Y",1,IF(I334="T",0,"Isi Dulu"))))</f>
        <v>Isi Sasaran</v>
      </c>
      <c r="K334" s="592" t="s">
        <v>26</v>
      </c>
      <c r="L334" s="593" t="str">
        <f>IF($D$332="Y/T","Isi Sasaran",IF($E$332=0,0,IF(K334="Y",1,IF(K334="T",0,"Isi Dulu"))))</f>
        <v>Isi Sasaran</v>
      </c>
      <c r="M334" s="849"/>
      <c r="N334" s="852"/>
    </row>
    <row r="335" spans="2:14" ht="15.75">
      <c r="B335" s="837"/>
      <c r="C335" s="840"/>
      <c r="D335" s="858"/>
      <c r="E335" s="855"/>
      <c r="F335" s="549">
        <v>4</v>
      </c>
      <c r="G335" s="550"/>
      <c r="H335" s="598" t="str">
        <f t="shared" si="6"/>
        <v>Belum Diisi</v>
      </c>
      <c r="I335" s="592" t="s">
        <v>26</v>
      </c>
      <c r="J335" s="593" t="str">
        <f>IF($D$332="Y/T","Isi Sasaran",IF($E$332=0,0,IF(I335="Y",1,IF(I335="T",0,"Isi Dulu"))))</f>
        <v>Isi Sasaran</v>
      </c>
      <c r="K335" s="592" t="s">
        <v>26</v>
      </c>
      <c r="L335" s="593" t="str">
        <f>IF($D$332="Y/T","Isi Sasaran",IF($E$332=0,0,IF(K335="Y",1,IF(K335="T",0,"Isi Dulu"))))</f>
        <v>Isi Sasaran</v>
      </c>
      <c r="M335" s="849"/>
      <c r="N335" s="852"/>
    </row>
    <row r="336" spans="2:14" ht="15.75">
      <c r="B336" s="838"/>
      <c r="C336" s="841"/>
      <c r="D336" s="859"/>
      <c r="E336" s="856"/>
      <c r="F336" s="569">
        <v>5</v>
      </c>
      <c r="G336" s="570"/>
      <c r="H336" s="599" t="str">
        <f t="shared" si="6"/>
        <v>Belum Diisi</v>
      </c>
      <c r="I336" s="595" t="s">
        <v>26</v>
      </c>
      <c r="J336" s="596" t="str">
        <f>IF($D$332="Y/T","Isi Sasaran",IF($E$332=0,0,IF(I336="Y",1,IF(I336="T",0,"Isi Dulu"))))</f>
        <v>Isi Sasaran</v>
      </c>
      <c r="K336" s="595" t="s">
        <v>26</v>
      </c>
      <c r="L336" s="596" t="str">
        <f>IF($D$332="Y/T","Isi Sasaran",IF($E$332=0,0,IF(K336="Y",1,IF(K336="T",0,"Isi Dulu"))))</f>
        <v>Isi Sasaran</v>
      </c>
      <c r="M336" s="850"/>
      <c r="N336" s="853"/>
    </row>
    <row r="337" spans="2:14" ht="15.75">
      <c r="B337" s="836">
        <v>6</v>
      </c>
      <c r="C337" s="839"/>
      <c r="D337" s="857" t="s">
        <v>26</v>
      </c>
      <c r="E337" s="854" t="str">
        <f>IF(D337="Y",1,IF(D337="T",0,IF(D337="Y/T","Belum diisi","Error")))</f>
        <v>Belum diisi</v>
      </c>
      <c r="F337" s="528">
        <v>1</v>
      </c>
      <c r="G337" s="529"/>
      <c r="H337" s="600" t="str">
        <f t="shared" si="6"/>
        <v>Belum Diisi</v>
      </c>
      <c r="I337" s="590" t="s">
        <v>26</v>
      </c>
      <c r="J337" s="591" t="str">
        <f>IF($D$337="Y/T","Isi Sasaran",IF($E$337=0,0,IF(I337="Y",1,IF(I337="T",0,"Isi Dulu"))))</f>
        <v>Isi Sasaran</v>
      </c>
      <c r="K337" s="590" t="s">
        <v>26</v>
      </c>
      <c r="L337" s="591" t="str">
        <f>IF($D$337="Y/T","Isi Sasaran",IF($E$337=0,0,IF(K337="Y",1,IF(K337="T",0,"Isi Dulu"))))</f>
        <v>Isi Sasaran</v>
      </c>
      <c r="M337" s="848" t="s">
        <v>26</v>
      </c>
      <c r="N337" s="851" t="str">
        <f>IF(M337="Y",1,IF(M337="T",0,IF(M337="Y/T","Belum diisi","Error")))</f>
        <v>Belum diisi</v>
      </c>
    </row>
    <row r="338" spans="2:14" ht="15.75">
      <c r="B338" s="837"/>
      <c r="C338" s="840"/>
      <c r="D338" s="858"/>
      <c r="E338" s="855"/>
      <c r="F338" s="549">
        <v>2</v>
      </c>
      <c r="G338" s="550"/>
      <c r="H338" s="598" t="str">
        <f t="shared" si="6"/>
        <v>Belum Diisi</v>
      </c>
      <c r="I338" s="592" t="s">
        <v>26</v>
      </c>
      <c r="J338" s="593" t="str">
        <f>IF($D$337="Y/T","Isi Sasaran",IF($E$337=0,0,IF(I338="Y",1,IF(I338="T",0,"Isi Dulu"))))</f>
        <v>Isi Sasaran</v>
      </c>
      <c r="K338" s="592" t="s">
        <v>26</v>
      </c>
      <c r="L338" s="593" t="str">
        <f>IF($D$337="Y/T","Isi Sasaran",IF($E$337=0,0,IF(K338="Y",1,IF(K338="T",0,"Isi Dulu"))))</f>
        <v>Isi Sasaran</v>
      </c>
      <c r="M338" s="849"/>
      <c r="N338" s="852"/>
    </row>
    <row r="339" spans="2:14" ht="15.75">
      <c r="B339" s="837"/>
      <c r="C339" s="840"/>
      <c r="D339" s="858"/>
      <c r="E339" s="855"/>
      <c r="F339" s="549">
        <v>3</v>
      </c>
      <c r="G339" s="550"/>
      <c r="H339" s="598" t="str">
        <f t="shared" si="6"/>
        <v>Belum Diisi</v>
      </c>
      <c r="I339" s="592" t="s">
        <v>26</v>
      </c>
      <c r="J339" s="593" t="str">
        <f>IF($D$337="Y/T","Isi Sasaran",IF($E$337=0,0,IF(I339="Y",1,IF(I339="T",0,"Isi Dulu"))))</f>
        <v>Isi Sasaran</v>
      </c>
      <c r="K339" s="592" t="s">
        <v>26</v>
      </c>
      <c r="L339" s="593" t="str">
        <f>IF($D$337="Y/T","Isi Sasaran",IF($E$337=0,0,IF(K339="Y",1,IF(K339="T",0,"Isi Dulu"))))</f>
        <v>Isi Sasaran</v>
      </c>
      <c r="M339" s="849"/>
      <c r="N339" s="852"/>
    </row>
    <row r="340" spans="2:14" ht="15.75">
      <c r="B340" s="837"/>
      <c r="C340" s="840"/>
      <c r="D340" s="858"/>
      <c r="E340" s="855"/>
      <c r="F340" s="549">
        <v>4</v>
      </c>
      <c r="G340" s="550"/>
      <c r="H340" s="598" t="str">
        <f t="shared" si="6"/>
        <v>Belum Diisi</v>
      </c>
      <c r="I340" s="592" t="s">
        <v>26</v>
      </c>
      <c r="J340" s="593" t="str">
        <f>IF($D$337="Y/T","Isi Sasaran",IF($E$337=0,0,IF(I340="Y",1,IF(I340="T",0,"Isi Dulu"))))</f>
        <v>Isi Sasaran</v>
      </c>
      <c r="K340" s="592" t="s">
        <v>26</v>
      </c>
      <c r="L340" s="593" t="str">
        <f>IF($D$337="Y/T","Isi Sasaran",IF($E$337=0,0,IF(K340="Y",1,IF(K340="T",0,"Isi Dulu"))))</f>
        <v>Isi Sasaran</v>
      </c>
      <c r="M340" s="849"/>
      <c r="N340" s="852"/>
    </row>
    <row r="341" spans="2:14" ht="15.75">
      <c r="B341" s="838"/>
      <c r="C341" s="841"/>
      <c r="D341" s="859"/>
      <c r="E341" s="856"/>
      <c r="F341" s="569">
        <v>5</v>
      </c>
      <c r="G341" s="570"/>
      <c r="H341" s="599" t="str">
        <f t="shared" si="6"/>
        <v>Belum Diisi</v>
      </c>
      <c r="I341" s="595" t="s">
        <v>26</v>
      </c>
      <c r="J341" s="596" t="str">
        <f>IF($D$337="Y/T","Isi Sasaran",IF($E$337=0,0,IF(I341="Y",1,IF(I341="T",0,"Isi Dulu"))))</f>
        <v>Isi Sasaran</v>
      </c>
      <c r="K341" s="595" t="s">
        <v>26</v>
      </c>
      <c r="L341" s="596" t="str">
        <f>IF($D$337="Y/T","Isi Sasaran",IF($E$337=0,0,IF(K341="Y",1,IF(K341="T",0,"Isi Dulu"))))</f>
        <v>Isi Sasaran</v>
      </c>
      <c r="M341" s="850"/>
      <c r="N341" s="853"/>
    </row>
    <row r="342" spans="2:14" ht="15.75">
      <c r="B342" s="836">
        <v>7</v>
      </c>
      <c r="C342" s="839"/>
      <c r="D342" s="857" t="s">
        <v>26</v>
      </c>
      <c r="E342" s="854" t="str">
        <f>IF(D342="Y",1,IF(D342="T",0,IF(D342="Y/T","Belum diisi","Error")))</f>
        <v>Belum diisi</v>
      </c>
      <c r="F342" s="528">
        <v>1</v>
      </c>
      <c r="G342" s="529"/>
      <c r="H342" s="600" t="str">
        <f t="shared" si="6"/>
        <v>Belum Diisi</v>
      </c>
      <c r="I342" s="590" t="s">
        <v>26</v>
      </c>
      <c r="J342" s="591" t="str">
        <f>IF($D$342="Y/T","Isi Sasaran",IF($E$342=0,0,IF(I342="Y",1,IF(I342="T",0,"Isi Dulu"))))</f>
        <v>Isi Sasaran</v>
      </c>
      <c r="K342" s="590" t="s">
        <v>26</v>
      </c>
      <c r="L342" s="591" t="str">
        <f>IF($D$342="Y/T","Isi Sasaran",IF($E$342=0,0,IF(K342="Y",1,IF(K342="T",0,"Isi Dulu"))))</f>
        <v>Isi Sasaran</v>
      </c>
      <c r="M342" s="848" t="s">
        <v>26</v>
      </c>
      <c r="N342" s="851" t="str">
        <f>IF(M342="Y",1,IF(M342="T",0,IF(M342="Y/T","Belum diisi","Error")))</f>
        <v>Belum diisi</v>
      </c>
    </row>
    <row r="343" spans="2:14" ht="15.75">
      <c r="B343" s="837"/>
      <c r="C343" s="840"/>
      <c r="D343" s="858"/>
      <c r="E343" s="855"/>
      <c r="F343" s="549">
        <v>2</v>
      </c>
      <c r="G343" s="550"/>
      <c r="H343" s="598" t="str">
        <f t="shared" si="6"/>
        <v>Belum Diisi</v>
      </c>
      <c r="I343" s="592" t="s">
        <v>26</v>
      </c>
      <c r="J343" s="593" t="str">
        <f>IF($D$342="Y/T","Isi Sasaran",IF($E$342=0,0,IF(I343="Y",1,IF(I343="T",0,"Isi Dulu"))))</f>
        <v>Isi Sasaran</v>
      </c>
      <c r="K343" s="592" t="s">
        <v>26</v>
      </c>
      <c r="L343" s="593" t="str">
        <f>IF($D$342="Y/T","Isi Sasaran",IF($E$342=0,0,IF(K343="Y",1,IF(K343="T",0,"Isi Dulu"))))</f>
        <v>Isi Sasaran</v>
      </c>
      <c r="M343" s="849"/>
      <c r="N343" s="852"/>
    </row>
    <row r="344" spans="2:14" ht="15.75">
      <c r="B344" s="837"/>
      <c r="C344" s="840"/>
      <c r="D344" s="858"/>
      <c r="E344" s="855"/>
      <c r="F344" s="549">
        <v>3</v>
      </c>
      <c r="G344" s="550"/>
      <c r="H344" s="598" t="str">
        <f t="shared" si="6"/>
        <v>Belum Diisi</v>
      </c>
      <c r="I344" s="592" t="s">
        <v>26</v>
      </c>
      <c r="J344" s="593" t="str">
        <f>IF($D$342="Y/T","Isi Sasaran",IF($E$342=0,0,IF(I344="Y",1,IF(I344="T",0,"Isi Dulu"))))</f>
        <v>Isi Sasaran</v>
      </c>
      <c r="K344" s="592" t="s">
        <v>26</v>
      </c>
      <c r="L344" s="593" t="str">
        <f>IF($D$342="Y/T","Isi Sasaran",IF($E$342=0,0,IF(K344="Y",1,IF(K344="T",0,"Isi Dulu"))))</f>
        <v>Isi Sasaran</v>
      </c>
      <c r="M344" s="849"/>
      <c r="N344" s="852"/>
    </row>
    <row r="345" spans="2:14" ht="15.75">
      <c r="B345" s="837"/>
      <c r="C345" s="840"/>
      <c r="D345" s="858"/>
      <c r="E345" s="855"/>
      <c r="F345" s="549">
        <v>4</v>
      </c>
      <c r="G345" s="550"/>
      <c r="H345" s="598" t="str">
        <f t="shared" si="6"/>
        <v>Belum Diisi</v>
      </c>
      <c r="I345" s="592" t="s">
        <v>26</v>
      </c>
      <c r="J345" s="593" t="str">
        <f>IF($D$342="Y/T","Isi Sasaran",IF($E$342=0,0,IF(I345="Y",1,IF(I345="T",0,"Isi Dulu"))))</f>
        <v>Isi Sasaran</v>
      </c>
      <c r="K345" s="592" t="s">
        <v>26</v>
      </c>
      <c r="L345" s="593" t="str">
        <f>IF($D$342="Y/T","Isi Sasaran",IF($E$342=0,0,IF(K345="Y",1,IF(K345="T",0,"Isi Dulu"))))</f>
        <v>Isi Sasaran</v>
      </c>
      <c r="M345" s="849"/>
      <c r="N345" s="852"/>
    </row>
    <row r="346" spans="2:14" ht="15.75">
      <c r="B346" s="838"/>
      <c r="C346" s="841"/>
      <c r="D346" s="859"/>
      <c r="E346" s="856"/>
      <c r="F346" s="569">
        <v>5</v>
      </c>
      <c r="G346" s="570"/>
      <c r="H346" s="599" t="str">
        <f t="shared" si="6"/>
        <v>Belum Diisi</v>
      </c>
      <c r="I346" s="595" t="s">
        <v>26</v>
      </c>
      <c r="J346" s="596" t="str">
        <f>IF($D$342="Y/T","Isi Sasaran",IF($E$342=0,0,IF(I346="Y",1,IF(I346="T",0,"Isi Dulu"))))</f>
        <v>Isi Sasaran</v>
      </c>
      <c r="K346" s="595" t="s">
        <v>26</v>
      </c>
      <c r="L346" s="596" t="str">
        <f>IF($D$342="Y/T","Isi Sasaran",IF($E$342=0,0,IF(K346="Y",1,IF(K346="T",0,"Isi Dulu"))))</f>
        <v>Isi Sasaran</v>
      </c>
      <c r="M346" s="850"/>
      <c r="N346" s="853"/>
    </row>
    <row r="347" spans="2:14" ht="15.75">
      <c r="B347" s="836">
        <v>8</v>
      </c>
      <c r="C347" s="839"/>
      <c r="D347" s="857" t="s">
        <v>26</v>
      </c>
      <c r="E347" s="854" t="str">
        <f>IF(D347="Y",1,IF(D347="T",0,IF(D347="Y/T","Belum diisi","Error")))</f>
        <v>Belum diisi</v>
      </c>
      <c r="F347" s="528">
        <v>1</v>
      </c>
      <c r="G347" s="529"/>
      <c r="H347" s="600" t="str">
        <f t="shared" si="6"/>
        <v>Belum Diisi</v>
      </c>
      <c r="I347" s="590" t="s">
        <v>26</v>
      </c>
      <c r="J347" s="591" t="str">
        <f>IF($D$347="Y/T","Isi Sasaran",IF($E$347=0,0,IF(I347="Y",1,IF(I347="T",0,"Isi Dulu"))))</f>
        <v>Isi Sasaran</v>
      </c>
      <c r="K347" s="590" t="s">
        <v>26</v>
      </c>
      <c r="L347" s="591" t="str">
        <f>IF($D$347="Y/T","Isi Sasaran",IF($E$347=0,0,IF(K347="Y",1,IF(K347="T",0,"Isi Dulu"))))</f>
        <v>Isi Sasaran</v>
      </c>
      <c r="M347" s="848" t="s">
        <v>26</v>
      </c>
      <c r="N347" s="851" t="str">
        <f>IF(M347="Y",1,IF(M347="T",0,IF(M347="Y/T","Belum diisi","Error")))</f>
        <v>Belum diisi</v>
      </c>
    </row>
    <row r="348" spans="2:14" ht="15.75">
      <c r="B348" s="837"/>
      <c r="C348" s="840"/>
      <c r="D348" s="858"/>
      <c r="E348" s="855"/>
      <c r="F348" s="549">
        <v>2</v>
      </c>
      <c r="G348" s="550"/>
      <c r="H348" s="598" t="str">
        <f t="shared" si="6"/>
        <v>Belum Diisi</v>
      </c>
      <c r="I348" s="592" t="s">
        <v>26</v>
      </c>
      <c r="J348" s="593" t="str">
        <f>IF($D$347="Y/T","Isi Sasaran",IF($E$347=0,0,IF(I348="Y",1,IF(I348="T",0,"Isi Dulu"))))</f>
        <v>Isi Sasaran</v>
      </c>
      <c r="K348" s="592" t="s">
        <v>26</v>
      </c>
      <c r="L348" s="593" t="str">
        <f>IF($D$347="Y/T","Isi Sasaran",IF($E$347=0,0,IF(K348="Y",1,IF(K348="T",0,"Isi Dulu"))))</f>
        <v>Isi Sasaran</v>
      </c>
      <c r="M348" s="849"/>
      <c r="N348" s="852"/>
    </row>
    <row r="349" spans="2:14" ht="15.75">
      <c r="B349" s="837"/>
      <c r="C349" s="840"/>
      <c r="D349" s="858"/>
      <c r="E349" s="855"/>
      <c r="F349" s="549">
        <v>3</v>
      </c>
      <c r="G349" s="550"/>
      <c r="H349" s="598" t="str">
        <f t="shared" si="6"/>
        <v>Belum Diisi</v>
      </c>
      <c r="I349" s="592" t="s">
        <v>26</v>
      </c>
      <c r="J349" s="593" t="str">
        <f>IF($D$347="Y/T","Isi Sasaran",IF($E$347=0,0,IF(I349="Y",1,IF(I349="T",0,"Isi Dulu"))))</f>
        <v>Isi Sasaran</v>
      </c>
      <c r="K349" s="592" t="s">
        <v>26</v>
      </c>
      <c r="L349" s="593" t="str">
        <f>IF($D$347="Y/T","Isi Sasaran",IF($E$347=0,0,IF(K349="Y",1,IF(K349="T",0,"Isi Dulu"))))</f>
        <v>Isi Sasaran</v>
      </c>
      <c r="M349" s="849"/>
      <c r="N349" s="852"/>
    </row>
    <row r="350" spans="2:14" ht="15.75">
      <c r="B350" s="837"/>
      <c r="C350" s="840"/>
      <c r="D350" s="858"/>
      <c r="E350" s="855"/>
      <c r="F350" s="549">
        <v>4</v>
      </c>
      <c r="G350" s="550"/>
      <c r="H350" s="598" t="str">
        <f t="shared" si="6"/>
        <v>Belum Diisi</v>
      </c>
      <c r="I350" s="592" t="s">
        <v>26</v>
      </c>
      <c r="J350" s="593" t="str">
        <f>IF($D$347="Y/T","Isi Sasaran",IF($E$347=0,0,IF(I350="Y",1,IF(I350="T",0,"Isi Dulu"))))</f>
        <v>Isi Sasaran</v>
      </c>
      <c r="K350" s="592" t="s">
        <v>26</v>
      </c>
      <c r="L350" s="593" t="str">
        <f>IF($D$347="Y/T","Isi Sasaran",IF($E$347=0,0,IF(K350="Y",1,IF(K350="T",0,"Isi Dulu"))))</f>
        <v>Isi Sasaran</v>
      </c>
      <c r="M350" s="849"/>
      <c r="N350" s="852"/>
    </row>
    <row r="351" spans="2:14" ht="15.75">
      <c r="B351" s="838"/>
      <c r="C351" s="841"/>
      <c r="D351" s="859"/>
      <c r="E351" s="856"/>
      <c r="F351" s="569">
        <v>5</v>
      </c>
      <c r="G351" s="570"/>
      <c r="H351" s="599" t="str">
        <f t="shared" si="6"/>
        <v>Belum Diisi</v>
      </c>
      <c r="I351" s="595" t="s">
        <v>26</v>
      </c>
      <c r="J351" s="596" t="str">
        <f>IF($D$347="Y/T","Isi Sasaran",IF($E$347=0,0,IF(I351="Y",1,IF(I351="T",0,"Isi Dulu"))))</f>
        <v>Isi Sasaran</v>
      </c>
      <c r="K351" s="595" t="s">
        <v>26</v>
      </c>
      <c r="L351" s="596" t="str">
        <f>IF($D$347="Y/T","Isi Sasaran",IF($E$347=0,0,IF(K351="Y",1,IF(K351="T",0,"Isi Dulu"))))</f>
        <v>Isi Sasaran</v>
      </c>
      <c r="M351" s="850"/>
      <c r="N351" s="853"/>
    </row>
    <row r="352" spans="2:14" ht="15.75">
      <c r="B352" s="836">
        <v>9</v>
      </c>
      <c r="C352" s="839"/>
      <c r="D352" s="857" t="s">
        <v>26</v>
      </c>
      <c r="E352" s="854" t="str">
        <f>IF(D352="Y",1,IF(D352="T",0,IF(D352="Y/T","Belum diisi","Error")))</f>
        <v>Belum diisi</v>
      </c>
      <c r="F352" s="528">
        <v>1</v>
      </c>
      <c r="G352" s="529"/>
      <c r="H352" s="600" t="str">
        <f t="shared" si="6"/>
        <v>Belum Diisi</v>
      </c>
      <c r="I352" s="590" t="s">
        <v>26</v>
      </c>
      <c r="J352" s="591" t="str">
        <f>IF($D$352="Y/T","Isi Sasaran",IF($E$352=0,0,IF(I352="Y",1,IF(I352="T",0,"Isi Dulu"))))</f>
        <v>Isi Sasaran</v>
      </c>
      <c r="K352" s="590" t="s">
        <v>26</v>
      </c>
      <c r="L352" s="591" t="str">
        <f>IF($D$352="Y/T","Isi Sasaran",IF($E$352=0,0,IF(K352="Y",1,IF(K352="T",0,"Isi Dulu"))))</f>
        <v>Isi Sasaran</v>
      </c>
      <c r="M352" s="848" t="s">
        <v>26</v>
      </c>
      <c r="N352" s="851" t="str">
        <f>IF(M352="Y",1,IF(M352="T",0,IF(M352="Y/T","Belum diisi","Error")))</f>
        <v>Belum diisi</v>
      </c>
    </row>
    <row r="353" spans="2:14" ht="15.75">
      <c r="B353" s="837"/>
      <c r="C353" s="840"/>
      <c r="D353" s="858"/>
      <c r="E353" s="855"/>
      <c r="F353" s="549">
        <v>2</v>
      </c>
      <c r="G353" s="550"/>
      <c r="H353" s="598" t="str">
        <f t="shared" si="6"/>
        <v>Belum Diisi</v>
      </c>
      <c r="I353" s="592" t="s">
        <v>26</v>
      </c>
      <c r="J353" s="593" t="str">
        <f>IF($D$352="Y/T","Isi Sasaran",IF($E$352=0,0,IF(I353="Y",1,IF(I353="T",0,"Isi Dulu"))))</f>
        <v>Isi Sasaran</v>
      </c>
      <c r="K353" s="592" t="s">
        <v>26</v>
      </c>
      <c r="L353" s="593" t="str">
        <f>IF($D$352="Y/T","Isi Sasaran",IF($E$352=0,0,IF(K353="Y",1,IF(K353="T",0,"Isi Dulu"))))</f>
        <v>Isi Sasaran</v>
      </c>
      <c r="M353" s="849"/>
      <c r="N353" s="852"/>
    </row>
    <row r="354" spans="2:14" ht="15.75">
      <c r="B354" s="837"/>
      <c r="C354" s="840"/>
      <c r="D354" s="858"/>
      <c r="E354" s="855"/>
      <c r="F354" s="549">
        <v>3</v>
      </c>
      <c r="G354" s="550"/>
      <c r="H354" s="598" t="str">
        <f t="shared" si="6"/>
        <v>Belum Diisi</v>
      </c>
      <c r="I354" s="592" t="s">
        <v>26</v>
      </c>
      <c r="J354" s="593" t="str">
        <f>IF($D$352="Y/T","Isi Sasaran",IF($E$352=0,0,IF(I354="Y",1,IF(I354="T",0,"Isi Dulu"))))</f>
        <v>Isi Sasaran</v>
      </c>
      <c r="K354" s="592" t="s">
        <v>26</v>
      </c>
      <c r="L354" s="593" t="str">
        <f>IF($D$352="Y/T","Isi Sasaran",IF($E$352=0,0,IF(K354="Y",1,IF(K354="T",0,"Isi Dulu"))))</f>
        <v>Isi Sasaran</v>
      </c>
      <c r="M354" s="849"/>
      <c r="N354" s="852"/>
    </row>
    <row r="355" spans="2:14" ht="15.75">
      <c r="B355" s="837"/>
      <c r="C355" s="840"/>
      <c r="D355" s="858"/>
      <c r="E355" s="855"/>
      <c r="F355" s="549">
        <v>4</v>
      </c>
      <c r="G355" s="550"/>
      <c r="H355" s="598" t="str">
        <f t="shared" si="6"/>
        <v>Belum Diisi</v>
      </c>
      <c r="I355" s="592" t="s">
        <v>26</v>
      </c>
      <c r="J355" s="593" t="str">
        <f>IF($D$352="Y/T","Isi Sasaran",IF($E$352=0,0,IF(I355="Y",1,IF(I355="T",0,"Isi Dulu"))))</f>
        <v>Isi Sasaran</v>
      </c>
      <c r="K355" s="592" t="s">
        <v>26</v>
      </c>
      <c r="L355" s="593" t="str">
        <f>IF($D$352="Y/T","Isi Sasaran",IF($E$352=0,0,IF(K355="Y",1,IF(K355="T",0,"Isi Dulu"))))</f>
        <v>Isi Sasaran</v>
      </c>
      <c r="M355" s="849"/>
      <c r="N355" s="852"/>
    </row>
    <row r="356" spans="2:14" ht="15.75">
      <c r="B356" s="838"/>
      <c r="C356" s="841"/>
      <c r="D356" s="859"/>
      <c r="E356" s="856"/>
      <c r="F356" s="569">
        <v>5</v>
      </c>
      <c r="G356" s="570"/>
      <c r="H356" s="599" t="str">
        <f t="shared" si="6"/>
        <v>Belum Diisi</v>
      </c>
      <c r="I356" s="595" t="s">
        <v>26</v>
      </c>
      <c r="J356" s="596" t="str">
        <f>IF($D$352="Y/T","Isi Sasaran",IF($E$352=0,0,IF(I356="Y",1,IF(I356="T",0,"Isi Dulu"))))</f>
        <v>Isi Sasaran</v>
      </c>
      <c r="K356" s="595" t="s">
        <v>26</v>
      </c>
      <c r="L356" s="596" t="str">
        <f>IF($D$352="Y/T","Isi Sasaran",IF($E$352=0,0,IF(K356="Y",1,IF(K356="T",0,"Isi Dulu"))))</f>
        <v>Isi Sasaran</v>
      </c>
      <c r="M356" s="850"/>
      <c r="N356" s="853"/>
    </row>
    <row r="357" spans="2:14" ht="15.75">
      <c r="B357" s="836">
        <v>10</v>
      </c>
      <c r="C357" s="839"/>
      <c r="D357" s="857" t="s">
        <v>26</v>
      </c>
      <c r="E357" s="854" t="str">
        <f>IF(D357="Y",1,IF(D357="T",0,IF(D357="Y/T","Belum diisi","Error")))</f>
        <v>Belum diisi</v>
      </c>
      <c r="F357" s="528">
        <v>1</v>
      </c>
      <c r="G357" s="529"/>
      <c r="H357" s="600" t="str">
        <f t="shared" si="6"/>
        <v>Belum Diisi</v>
      </c>
      <c r="I357" s="590" t="s">
        <v>26</v>
      </c>
      <c r="J357" s="591" t="str">
        <f>IF($D$357="Y/T","Isi Sasaran",IF($E$357=0,0,IF(I357="Y",1,IF(I357="T",0,"Isi Dulu"))))</f>
        <v>Isi Sasaran</v>
      </c>
      <c r="K357" s="590" t="s">
        <v>26</v>
      </c>
      <c r="L357" s="591" t="str">
        <f>IF($D$357="Y/T","Isi Sasaran",IF($E$357=0,0,IF(K357="Y",1,IF(K357="T",0,"Isi Dulu"))))</f>
        <v>Isi Sasaran</v>
      </c>
      <c r="M357" s="848" t="s">
        <v>26</v>
      </c>
      <c r="N357" s="851" t="str">
        <f>IF(M357="Y",1,IF(M357="T",0,IF(M357="Y/T","Belum diisi","Error")))</f>
        <v>Belum diisi</v>
      </c>
    </row>
    <row r="358" spans="2:14" ht="15.75">
      <c r="B358" s="837"/>
      <c r="C358" s="840"/>
      <c r="D358" s="858"/>
      <c r="E358" s="855"/>
      <c r="F358" s="549">
        <v>2</v>
      </c>
      <c r="G358" s="550"/>
      <c r="H358" s="598" t="str">
        <f t="shared" si="6"/>
        <v>Belum Diisi</v>
      </c>
      <c r="I358" s="592" t="s">
        <v>26</v>
      </c>
      <c r="J358" s="593" t="str">
        <f>IF($D$357="Y/T","Isi Sasaran",IF($E$357=0,0,IF(I358="Y",1,IF(I358="T",0,"Isi Dulu"))))</f>
        <v>Isi Sasaran</v>
      </c>
      <c r="K358" s="592" t="s">
        <v>26</v>
      </c>
      <c r="L358" s="593" t="str">
        <f>IF($D$357="Y/T","Isi Sasaran",IF($E$357=0,0,IF(K358="Y",1,IF(K358="T",0,"Isi Dulu"))))</f>
        <v>Isi Sasaran</v>
      </c>
      <c r="M358" s="849"/>
      <c r="N358" s="852"/>
    </row>
    <row r="359" spans="2:14" ht="15.75">
      <c r="B359" s="837"/>
      <c r="C359" s="840"/>
      <c r="D359" s="858"/>
      <c r="E359" s="855"/>
      <c r="F359" s="549">
        <v>3</v>
      </c>
      <c r="G359" s="550"/>
      <c r="H359" s="598" t="str">
        <f t="shared" si="6"/>
        <v>Belum Diisi</v>
      </c>
      <c r="I359" s="592" t="s">
        <v>26</v>
      </c>
      <c r="J359" s="593" t="str">
        <f>IF($D$357="Y/T","Isi Sasaran",IF($E$357=0,0,IF(I359="Y",1,IF(I359="T",0,"Isi Dulu"))))</f>
        <v>Isi Sasaran</v>
      </c>
      <c r="K359" s="592" t="s">
        <v>26</v>
      </c>
      <c r="L359" s="593" t="str">
        <f>IF($D$357="Y/T","Isi Sasaran",IF($E$357=0,0,IF(K359="Y",1,IF(K359="T",0,"Isi Dulu"))))</f>
        <v>Isi Sasaran</v>
      </c>
      <c r="M359" s="849"/>
      <c r="N359" s="852"/>
    </row>
    <row r="360" spans="2:14" ht="15.75">
      <c r="B360" s="837"/>
      <c r="C360" s="840"/>
      <c r="D360" s="858"/>
      <c r="E360" s="855"/>
      <c r="F360" s="549">
        <v>4</v>
      </c>
      <c r="G360" s="550"/>
      <c r="H360" s="598" t="str">
        <f t="shared" si="6"/>
        <v>Belum Diisi</v>
      </c>
      <c r="I360" s="592" t="s">
        <v>26</v>
      </c>
      <c r="J360" s="593" t="str">
        <f>IF($D$357="Y/T","Isi Sasaran",IF($E$357=0,0,IF(I360="Y",1,IF(I360="T",0,"Isi Dulu"))))</f>
        <v>Isi Sasaran</v>
      </c>
      <c r="K360" s="592" t="s">
        <v>26</v>
      </c>
      <c r="L360" s="593" t="str">
        <f>IF($D$357="Y/T","Isi Sasaran",IF($E$357=0,0,IF(K360="Y",1,IF(K360="T",0,"Isi Dulu"))))</f>
        <v>Isi Sasaran</v>
      </c>
      <c r="M360" s="849"/>
      <c r="N360" s="852"/>
    </row>
    <row r="361" spans="2:14" ht="15.75">
      <c r="B361" s="838"/>
      <c r="C361" s="841"/>
      <c r="D361" s="859"/>
      <c r="E361" s="856"/>
      <c r="F361" s="569">
        <v>5</v>
      </c>
      <c r="G361" s="570"/>
      <c r="H361" s="599" t="str">
        <f t="shared" si="6"/>
        <v>Belum Diisi</v>
      </c>
      <c r="I361" s="595" t="s">
        <v>26</v>
      </c>
      <c r="J361" s="596" t="str">
        <f>IF($D$357="Y/T","Isi Sasaran",IF($E$357=0,0,IF(I361="Y",1,IF(I361="T",0,"Isi Dulu"))))</f>
        <v>Isi Sasaran</v>
      </c>
      <c r="K361" s="595" t="s">
        <v>26</v>
      </c>
      <c r="L361" s="596" t="str">
        <f>IF($D$357="Y/T","Isi Sasaran",IF($E$357=0,0,IF(K361="Y",1,IF(K361="T",0,"Isi Dulu"))))</f>
        <v>Isi Sasaran</v>
      </c>
      <c r="M361" s="850"/>
      <c r="N361" s="853"/>
    </row>
    <row r="362" spans="2:14" ht="15.75">
      <c r="B362" s="836">
        <v>11</v>
      </c>
      <c r="C362" s="839"/>
      <c r="D362" s="857" t="s">
        <v>26</v>
      </c>
      <c r="E362" s="854" t="str">
        <f>IF(D362="Y",1,IF(D362="T",0,IF(D362="Y/T","Belum diisi","Error")))</f>
        <v>Belum diisi</v>
      </c>
      <c r="F362" s="528">
        <v>1</v>
      </c>
      <c r="G362" s="529"/>
      <c r="H362" s="600" t="str">
        <f t="shared" si="6"/>
        <v>Belum Diisi</v>
      </c>
      <c r="I362" s="590" t="s">
        <v>26</v>
      </c>
      <c r="J362" s="591" t="str">
        <f>IF($D$362="Y/T","Isi Sasaran",IF($E$362=0,0,IF(I362="Y",1,IF(I362="T",0,"Isi Dulu"))))</f>
        <v>Isi Sasaran</v>
      </c>
      <c r="K362" s="590" t="s">
        <v>26</v>
      </c>
      <c r="L362" s="591" t="str">
        <f>IF($D$362="Y/T","Isi Sasaran",IF($E$362=0,0,IF(K362="Y",1,IF(K362="T",0,"Isi Dulu"))))</f>
        <v>Isi Sasaran</v>
      </c>
      <c r="M362" s="848" t="s">
        <v>26</v>
      </c>
      <c r="N362" s="851" t="str">
        <f>IF(M362="Y",1,IF(M362="T",0,IF(M362="Y/T","Belum diisi","Error")))</f>
        <v>Belum diisi</v>
      </c>
    </row>
    <row r="363" spans="2:14" ht="15.75">
      <c r="B363" s="837"/>
      <c r="C363" s="840"/>
      <c r="D363" s="858"/>
      <c r="E363" s="855"/>
      <c r="F363" s="549">
        <v>2</v>
      </c>
      <c r="G363" s="550"/>
      <c r="H363" s="598" t="str">
        <f t="shared" si="6"/>
        <v>Belum Diisi</v>
      </c>
      <c r="I363" s="592" t="s">
        <v>26</v>
      </c>
      <c r="J363" s="593" t="str">
        <f>IF($D$362="Y/T","Isi Sasaran",IF($E$362=0,0,IF(I363="Y",1,IF(I363="T",0,"Isi Dulu"))))</f>
        <v>Isi Sasaran</v>
      </c>
      <c r="K363" s="592" t="s">
        <v>26</v>
      </c>
      <c r="L363" s="593" t="str">
        <f>IF($D$362="Y/T","Isi Sasaran",IF($E$362=0,0,IF(K363="Y",1,IF(K363="T",0,"Isi Dulu"))))</f>
        <v>Isi Sasaran</v>
      </c>
      <c r="M363" s="849"/>
      <c r="N363" s="852"/>
    </row>
    <row r="364" spans="2:14" ht="15.75">
      <c r="B364" s="837"/>
      <c r="C364" s="840"/>
      <c r="D364" s="858"/>
      <c r="E364" s="855"/>
      <c r="F364" s="549">
        <v>3</v>
      </c>
      <c r="G364" s="550"/>
      <c r="H364" s="598" t="str">
        <f t="shared" si="6"/>
        <v>Belum Diisi</v>
      </c>
      <c r="I364" s="592" t="s">
        <v>26</v>
      </c>
      <c r="J364" s="593" t="str">
        <f>IF($D$362="Y/T","Isi Sasaran",IF($E$362=0,0,IF(I364="Y",1,IF(I364="T",0,"Isi Dulu"))))</f>
        <v>Isi Sasaran</v>
      </c>
      <c r="K364" s="592" t="s">
        <v>26</v>
      </c>
      <c r="L364" s="593" t="str">
        <f>IF($D$362="Y/T","Isi Sasaran",IF($E$362=0,0,IF(K364="Y",1,IF(K364="T",0,"Isi Dulu"))))</f>
        <v>Isi Sasaran</v>
      </c>
      <c r="M364" s="849"/>
      <c r="N364" s="852"/>
    </row>
    <row r="365" spans="2:14" ht="15.75">
      <c r="B365" s="837"/>
      <c r="C365" s="840"/>
      <c r="D365" s="858"/>
      <c r="E365" s="855"/>
      <c r="F365" s="549">
        <v>4</v>
      </c>
      <c r="G365" s="550"/>
      <c r="H365" s="598" t="str">
        <f t="shared" si="6"/>
        <v>Belum Diisi</v>
      </c>
      <c r="I365" s="592" t="s">
        <v>26</v>
      </c>
      <c r="J365" s="593" t="str">
        <f>IF($D$362="Y/T","Isi Sasaran",IF($E$362=0,0,IF(I365="Y",1,IF(I365="T",0,"Isi Dulu"))))</f>
        <v>Isi Sasaran</v>
      </c>
      <c r="K365" s="592" t="s">
        <v>26</v>
      </c>
      <c r="L365" s="593" t="str">
        <f>IF($D$362="Y/T","Isi Sasaran",IF($E$362=0,0,IF(K365="Y",1,IF(K365="T",0,"Isi Dulu"))))</f>
        <v>Isi Sasaran</v>
      </c>
      <c r="M365" s="849"/>
      <c r="N365" s="852"/>
    </row>
    <row r="366" spans="2:14" ht="15.75">
      <c r="B366" s="838"/>
      <c r="C366" s="841"/>
      <c r="D366" s="859"/>
      <c r="E366" s="856"/>
      <c r="F366" s="569">
        <v>5</v>
      </c>
      <c r="G366" s="570"/>
      <c r="H366" s="599" t="str">
        <f t="shared" si="6"/>
        <v>Belum Diisi</v>
      </c>
      <c r="I366" s="595" t="s">
        <v>26</v>
      </c>
      <c r="J366" s="596" t="str">
        <f>IF($D$362="Y/T","Isi Sasaran",IF($E$362=0,0,IF(I366="Y",1,IF(I366="T",0,"Isi Dulu"))))</f>
        <v>Isi Sasaran</v>
      </c>
      <c r="K366" s="595" t="s">
        <v>26</v>
      </c>
      <c r="L366" s="596" t="str">
        <f>IF($D$362="Y/T","Isi Sasaran",IF($E$362=0,0,IF(K366="Y",1,IF(K366="T",0,"Isi Dulu"))))</f>
        <v>Isi Sasaran</v>
      </c>
      <c r="M366" s="850"/>
      <c r="N366" s="853"/>
    </row>
    <row r="367" spans="2:14" ht="15.75">
      <c r="B367" s="836">
        <v>12</v>
      </c>
      <c r="C367" s="839"/>
      <c r="D367" s="857" t="s">
        <v>26</v>
      </c>
      <c r="E367" s="854" t="str">
        <f>IF(D367="Y",1,IF(D367="T",0,IF(D367="Y/T","Belum diisi","Error")))</f>
        <v>Belum diisi</v>
      </c>
      <c r="F367" s="528">
        <v>1</v>
      </c>
      <c r="G367" s="529"/>
      <c r="H367" s="600" t="str">
        <f t="shared" si="6"/>
        <v>Belum Diisi</v>
      </c>
      <c r="I367" s="590" t="s">
        <v>26</v>
      </c>
      <c r="J367" s="591" t="str">
        <f>IF($D$367="Y/T","Isi Sasaran",IF($E$367=0,0,IF(I367="Y",1,IF(I367="T",0,"Isi Dulu"))))</f>
        <v>Isi Sasaran</v>
      </c>
      <c r="K367" s="590" t="s">
        <v>26</v>
      </c>
      <c r="L367" s="591" t="str">
        <f>IF($D$367="Y/T","Isi Sasaran",IF($E$367=0,0,IF(K367="Y",1,IF(K367="T",0,"Isi Dulu"))))</f>
        <v>Isi Sasaran</v>
      </c>
      <c r="M367" s="848" t="s">
        <v>26</v>
      </c>
      <c r="N367" s="851" t="str">
        <f>IF(M367="Y",1,IF(M367="T",0,IF(M367="Y/T","Belum diisi","Error")))</f>
        <v>Belum diisi</v>
      </c>
    </row>
    <row r="368" spans="2:14" ht="15.75">
      <c r="B368" s="837"/>
      <c r="C368" s="840"/>
      <c r="D368" s="858"/>
      <c r="E368" s="855"/>
      <c r="F368" s="549">
        <v>2</v>
      </c>
      <c r="G368" s="550"/>
      <c r="H368" s="598" t="str">
        <f t="shared" si="6"/>
        <v>Belum Diisi</v>
      </c>
      <c r="I368" s="592" t="s">
        <v>26</v>
      </c>
      <c r="J368" s="593" t="str">
        <f>IF($D$367="Y/T","Isi Sasaran",IF($E$367=0,0,IF(I368="Y",1,IF(I368="T",0,"Isi Dulu"))))</f>
        <v>Isi Sasaran</v>
      </c>
      <c r="K368" s="592" t="s">
        <v>26</v>
      </c>
      <c r="L368" s="593" t="str">
        <f>IF($D$367="Y/T","Isi Sasaran",IF($E$367=0,0,IF(K368="Y",1,IF(K368="T",0,"Isi Dulu"))))</f>
        <v>Isi Sasaran</v>
      </c>
      <c r="M368" s="849"/>
      <c r="N368" s="852"/>
    </row>
    <row r="369" spans="2:14" ht="15.75">
      <c r="B369" s="837"/>
      <c r="C369" s="840"/>
      <c r="D369" s="858"/>
      <c r="E369" s="855"/>
      <c r="F369" s="549">
        <v>3</v>
      </c>
      <c r="G369" s="550"/>
      <c r="H369" s="598" t="str">
        <f t="shared" si="6"/>
        <v>Belum Diisi</v>
      </c>
      <c r="I369" s="592" t="s">
        <v>26</v>
      </c>
      <c r="J369" s="593" t="str">
        <f>IF($D$367="Y/T","Isi Sasaran",IF($E$367=0,0,IF(I369="Y",1,IF(I369="T",0,"Isi Dulu"))))</f>
        <v>Isi Sasaran</v>
      </c>
      <c r="K369" s="592" t="s">
        <v>26</v>
      </c>
      <c r="L369" s="593" t="str">
        <f>IF($D$367="Y/T","Isi Sasaran",IF($E$367=0,0,IF(K369="Y",1,IF(K369="T",0,"Isi Dulu"))))</f>
        <v>Isi Sasaran</v>
      </c>
      <c r="M369" s="849"/>
      <c r="N369" s="852"/>
    </row>
    <row r="370" spans="2:14" ht="15.75">
      <c r="B370" s="837"/>
      <c r="C370" s="840"/>
      <c r="D370" s="858"/>
      <c r="E370" s="855"/>
      <c r="F370" s="549">
        <v>4</v>
      </c>
      <c r="G370" s="550"/>
      <c r="H370" s="598" t="str">
        <f t="shared" si="6"/>
        <v>Belum Diisi</v>
      </c>
      <c r="I370" s="592" t="s">
        <v>26</v>
      </c>
      <c r="J370" s="593" t="str">
        <f>IF($D$367="Y/T","Isi Sasaran",IF($E$367=0,0,IF(I370="Y",1,IF(I370="T",0,"Isi Dulu"))))</f>
        <v>Isi Sasaran</v>
      </c>
      <c r="K370" s="592" t="s">
        <v>26</v>
      </c>
      <c r="L370" s="593" t="str">
        <f>IF($D$367="Y/T","Isi Sasaran",IF($E$367=0,0,IF(K370="Y",1,IF(K370="T",0,"Isi Dulu"))))</f>
        <v>Isi Sasaran</v>
      </c>
      <c r="M370" s="849"/>
      <c r="N370" s="852"/>
    </row>
    <row r="371" spans="2:14" ht="15.75">
      <c r="B371" s="838"/>
      <c r="C371" s="841"/>
      <c r="D371" s="859"/>
      <c r="E371" s="856"/>
      <c r="F371" s="569">
        <v>5</v>
      </c>
      <c r="G371" s="570"/>
      <c r="H371" s="599" t="str">
        <f t="shared" si="6"/>
        <v>Belum Diisi</v>
      </c>
      <c r="I371" s="595" t="s">
        <v>26</v>
      </c>
      <c r="J371" s="596" t="str">
        <f>IF($D$367="Y/T","Isi Sasaran",IF($E$367=0,0,IF(I371="Y",1,IF(I371="T",0,"Isi Dulu"))))</f>
        <v>Isi Sasaran</v>
      </c>
      <c r="K371" s="595" t="s">
        <v>26</v>
      </c>
      <c r="L371" s="596" t="str">
        <f>IF($D$367="Y/T","Isi Sasaran",IF($E$367=0,0,IF(K371="Y",1,IF(K371="T",0,"Isi Dulu"))))</f>
        <v>Isi Sasaran</v>
      </c>
      <c r="M371" s="850"/>
      <c r="N371" s="853"/>
    </row>
    <row r="372" spans="2:14" ht="15.75">
      <c r="B372" s="836">
        <v>13</v>
      </c>
      <c r="C372" s="839"/>
      <c r="D372" s="857" t="s">
        <v>26</v>
      </c>
      <c r="E372" s="854" t="str">
        <f>IF(D372="Y",1,IF(D372="T",0,IF(D372="Y/T","Belum diisi","Error")))</f>
        <v>Belum diisi</v>
      </c>
      <c r="F372" s="528">
        <v>1</v>
      </c>
      <c r="G372" s="529"/>
      <c r="H372" s="600" t="str">
        <f t="shared" si="6"/>
        <v>Belum Diisi</v>
      </c>
      <c r="I372" s="590" t="s">
        <v>26</v>
      </c>
      <c r="J372" s="591" t="str">
        <f>IF($D$372="Y/T","Isi Sasaran",IF($E$372=0,0,IF(I372="Y",1,IF(I372="T",0,"Isi Dulu"))))</f>
        <v>Isi Sasaran</v>
      </c>
      <c r="K372" s="590" t="s">
        <v>26</v>
      </c>
      <c r="L372" s="591" t="str">
        <f>IF($D$372="Y/T","Isi Sasaran",IF($E$372=0,0,IF(K372="Y",1,IF(K372="T",0,"Isi Dulu"))))</f>
        <v>Isi Sasaran</v>
      </c>
      <c r="M372" s="848" t="s">
        <v>26</v>
      </c>
      <c r="N372" s="851" t="str">
        <f>IF(M372="Y",1,IF(M372="T",0,IF(M372="Y/T","Belum diisi","Error")))</f>
        <v>Belum diisi</v>
      </c>
    </row>
    <row r="373" spans="2:14" ht="15.75">
      <c r="B373" s="837"/>
      <c r="C373" s="840"/>
      <c r="D373" s="858"/>
      <c r="E373" s="855"/>
      <c r="F373" s="549">
        <v>2</v>
      </c>
      <c r="G373" s="550"/>
      <c r="H373" s="598" t="str">
        <f t="shared" si="6"/>
        <v>Belum Diisi</v>
      </c>
      <c r="I373" s="592" t="s">
        <v>26</v>
      </c>
      <c r="J373" s="593" t="str">
        <f>IF($D$372="Y/T","Isi Sasaran",IF($E$372=0,0,IF(I373="Y",1,IF(I373="T",0,"Isi Dulu"))))</f>
        <v>Isi Sasaran</v>
      </c>
      <c r="K373" s="592" t="s">
        <v>26</v>
      </c>
      <c r="L373" s="593" t="str">
        <f>IF($D$372="Y/T","Isi Sasaran",IF($E$372=0,0,IF(K373="Y",1,IF(K373="T",0,"Isi Dulu"))))</f>
        <v>Isi Sasaran</v>
      </c>
      <c r="M373" s="849"/>
      <c r="N373" s="852"/>
    </row>
    <row r="374" spans="2:14" ht="15.75">
      <c r="B374" s="837"/>
      <c r="C374" s="840"/>
      <c r="D374" s="858"/>
      <c r="E374" s="855"/>
      <c r="F374" s="549">
        <v>3</v>
      </c>
      <c r="G374" s="550"/>
      <c r="H374" s="598" t="str">
        <f t="shared" si="6"/>
        <v>Belum Diisi</v>
      </c>
      <c r="I374" s="592" t="s">
        <v>26</v>
      </c>
      <c r="J374" s="593" t="str">
        <f>IF($D$372="Y/T","Isi Sasaran",IF($E$372=0,0,IF(I374="Y",1,IF(I374="T",0,"Isi Dulu"))))</f>
        <v>Isi Sasaran</v>
      </c>
      <c r="K374" s="592" t="s">
        <v>26</v>
      </c>
      <c r="L374" s="593" t="str">
        <f>IF($D$372="Y/T","Isi Sasaran",IF($E$372=0,0,IF(K374="Y",1,IF(K374="T",0,"Isi Dulu"))))</f>
        <v>Isi Sasaran</v>
      </c>
      <c r="M374" s="849"/>
      <c r="N374" s="852"/>
    </row>
    <row r="375" spans="2:14" ht="15.75">
      <c r="B375" s="837"/>
      <c r="C375" s="840"/>
      <c r="D375" s="858"/>
      <c r="E375" s="855"/>
      <c r="F375" s="549">
        <v>4</v>
      </c>
      <c r="G375" s="550"/>
      <c r="H375" s="598" t="str">
        <f t="shared" si="6"/>
        <v>Belum Diisi</v>
      </c>
      <c r="I375" s="592" t="s">
        <v>26</v>
      </c>
      <c r="J375" s="593" t="str">
        <f>IF($D$372="Y/T","Isi Sasaran",IF($E$372=0,0,IF(I375="Y",1,IF(I375="T",0,"Isi Dulu"))))</f>
        <v>Isi Sasaran</v>
      </c>
      <c r="K375" s="592" t="s">
        <v>26</v>
      </c>
      <c r="L375" s="593" t="str">
        <f>IF($D$372="Y/T","Isi Sasaran",IF($E$372=0,0,IF(K375="Y",1,IF(K375="T",0,"Isi Dulu"))))</f>
        <v>Isi Sasaran</v>
      </c>
      <c r="M375" s="849"/>
      <c r="N375" s="852"/>
    </row>
    <row r="376" spans="2:14" ht="15.75">
      <c r="B376" s="838"/>
      <c r="C376" s="841"/>
      <c r="D376" s="859"/>
      <c r="E376" s="856"/>
      <c r="F376" s="569">
        <v>5</v>
      </c>
      <c r="G376" s="570"/>
      <c r="H376" s="599" t="str">
        <f t="shared" ref="H376:H411" si="7">IF(OR(J376="Isi Dulu",L376="Isi Dulu",J376="Isi Sasaran",L376="Isi Sasaran"),"Belum Diisi",IF(SUM(J376,L376)=2,1,IF(SUM(J376,L376)=1,0,IF(SUM(J376,L376)=0,0,"Error"))))</f>
        <v>Belum Diisi</v>
      </c>
      <c r="I376" s="595" t="s">
        <v>26</v>
      </c>
      <c r="J376" s="596" t="str">
        <f>IF($D$372="Y/T","Isi Sasaran",IF($E$372=0,0,IF(I376="Y",1,IF(I376="T",0,"Isi Dulu"))))</f>
        <v>Isi Sasaran</v>
      </c>
      <c r="K376" s="595" t="s">
        <v>26</v>
      </c>
      <c r="L376" s="596" t="str">
        <f>IF($D$372="Y/T","Isi Sasaran",IF($E$372=0,0,IF(K376="Y",1,IF(K376="T",0,"Isi Dulu"))))</f>
        <v>Isi Sasaran</v>
      </c>
      <c r="M376" s="850"/>
      <c r="N376" s="853"/>
    </row>
    <row r="377" spans="2:14" ht="15.75">
      <c r="B377" s="836">
        <v>14</v>
      </c>
      <c r="C377" s="839"/>
      <c r="D377" s="857" t="s">
        <v>26</v>
      </c>
      <c r="E377" s="854" t="str">
        <f>IF(D377="Y",1,IF(D377="T",0,IF(D377="Y/T","Belum diisi","Error")))</f>
        <v>Belum diisi</v>
      </c>
      <c r="F377" s="528">
        <v>1</v>
      </c>
      <c r="G377" s="529"/>
      <c r="H377" s="600" t="str">
        <f t="shared" si="7"/>
        <v>Belum Diisi</v>
      </c>
      <c r="I377" s="590" t="s">
        <v>26</v>
      </c>
      <c r="J377" s="591" t="str">
        <f>IF($D$377="Y/T","Isi Sasaran",IF($E$377=0,0,IF(I377="Y",1,IF(I377="T",0,"Isi Dulu"))))</f>
        <v>Isi Sasaran</v>
      </c>
      <c r="K377" s="590" t="s">
        <v>26</v>
      </c>
      <c r="L377" s="591" t="str">
        <f>IF($D$377="Y/T","Isi Sasaran",IF($E$377=0,0,IF(K377="Y",1,IF(K377="T",0,"Isi Dulu"))))</f>
        <v>Isi Sasaran</v>
      </c>
      <c r="M377" s="848" t="s">
        <v>26</v>
      </c>
      <c r="N377" s="851" t="str">
        <f>IF(M377="Y",1,IF(M377="T",0,IF(M377="Y/T","Belum diisi","Error")))</f>
        <v>Belum diisi</v>
      </c>
    </row>
    <row r="378" spans="2:14" ht="15.75">
      <c r="B378" s="837"/>
      <c r="C378" s="840"/>
      <c r="D378" s="858"/>
      <c r="E378" s="855"/>
      <c r="F378" s="549">
        <v>2</v>
      </c>
      <c r="G378" s="550"/>
      <c r="H378" s="598" t="str">
        <f t="shared" si="7"/>
        <v>Belum Diisi</v>
      </c>
      <c r="I378" s="592" t="s">
        <v>26</v>
      </c>
      <c r="J378" s="593" t="str">
        <f>IF($D$377="Y/T","Isi Sasaran",IF($E$377=0,0,IF(I378="Y",1,IF(I378="T",0,"Isi Dulu"))))</f>
        <v>Isi Sasaran</v>
      </c>
      <c r="K378" s="592" t="s">
        <v>26</v>
      </c>
      <c r="L378" s="593" t="str">
        <f>IF($D$377="Y/T","Isi Sasaran",IF($E$377=0,0,IF(K378="Y",1,IF(K378="T",0,"Isi Dulu"))))</f>
        <v>Isi Sasaran</v>
      </c>
      <c r="M378" s="849"/>
      <c r="N378" s="852"/>
    </row>
    <row r="379" spans="2:14" ht="15.75">
      <c r="B379" s="837"/>
      <c r="C379" s="840"/>
      <c r="D379" s="858"/>
      <c r="E379" s="855"/>
      <c r="F379" s="549">
        <v>3</v>
      </c>
      <c r="G379" s="550"/>
      <c r="H379" s="598" t="str">
        <f t="shared" si="7"/>
        <v>Belum Diisi</v>
      </c>
      <c r="I379" s="592" t="s">
        <v>26</v>
      </c>
      <c r="J379" s="593" t="str">
        <f>IF($D$377="Y/T","Isi Sasaran",IF($E$377=0,0,IF(I379="Y",1,IF(I379="T",0,"Isi Dulu"))))</f>
        <v>Isi Sasaran</v>
      </c>
      <c r="K379" s="592" t="s">
        <v>26</v>
      </c>
      <c r="L379" s="593" t="str">
        <f>IF($D$377="Y/T","Isi Sasaran",IF($E$377=0,0,IF(K379="Y",1,IF(K379="T",0,"Isi Dulu"))))</f>
        <v>Isi Sasaran</v>
      </c>
      <c r="M379" s="849"/>
      <c r="N379" s="852"/>
    </row>
    <row r="380" spans="2:14" ht="15.75">
      <c r="B380" s="837"/>
      <c r="C380" s="840"/>
      <c r="D380" s="858"/>
      <c r="E380" s="855"/>
      <c r="F380" s="549">
        <v>4</v>
      </c>
      <c r="G380" s="550"/>
      <c r="H380" s="598" t="str">
        <f t="shared" si="7"/>
        <v>Belum Diisi</v>
      </c>
      <c r="I380" s="592" t="s">
        <v>26</v>
      </c>
      <c r="J380" s="593" t="str">
        <f>IF($D$377="Y/T","Isi Sasaran",IF($E$377=0,0,IF(I380="Y",1,IF(I380="T",0,"Isi Dulu"))))</f>
        <v>Isi Sasaran</v>
      </c>
      <c r="K380" s="592" t="s">
        <v>26</v>
      </c>
      <c r="L380" s="593" t="str">
        <f>IF($D$377="Y/T","Isi Sasaran",IF($E$377=0,0,IF(K380="Y",1,IF(K380="T",0,"Isi Dulu"))))</f>
        <v>Isi Sasaran</v>
      </c>
      <c r="M380" s="849"/>
      <c r="N380" s="852"/>
    </row>
    <row r="381" spans="2:14" ht="15.75">
      <c r="B381" s="838"/>
      <c r="C381" s="841"/>
      <c r="D381" s="859"/>
      <c r="E381" s="856"/>
      <c r="F381" s="569">
        <v>5</v>
      </c>
      <c r="G381" s="570"/>
      <c r="H381" s="599" t="str">
        <f t="shared" si="7"/>
        <v>Belum Diisi</v>
      </c>
      <c r="I381" s="595" t="s">
        <v>26</v>
      </c>
      <c r="J381" s="596" t="str">
        <f>IF($D$377="Y/T","Isi Sasaran",IF($E$377=0,0,IF(I381="Y",1,IF(I381="T",0,"Isi Dulu"))))</f>
        <v>Isi Sasaran</v>
      </c>
      <c r="K381" s="595" t="s">
        <v>26</v>
      </c>
      <c r="L381" s="596" t="str">
        <f>IF($D$377="Y/T","Isi Sasaran",IF($E$377=0,0,IF(K381="Y",1,IF(K381="T",0,"Isi Dulu"))))</f>
        <v>Isi Sasaran</v>
      </c>
      <c r="M381" s="850"/>
      <c r="N381" s="853"/>
    </row>
    <row r="382" spans="2:14" ht="15.75">
      <c r="B382" s="836">
        <v>15</v>
      </c>
      <c r="C382" s="839"/>
      <c r="D382" s="857" t="s">
        <v>26</v>
      </c>
      <c r="E382" s="854" t="str">
        <f>IF(D382="Y",1,IF(D382="T",0,IF(D382="Y/T","Belum diisi","Error")))</f>
        <v>Belum diisi</v>
      </c>
      <c r="F382" s="528">
        <v>1</v>
      </c>
      <c r="G382" s="529"/>
      <c r="H382" s="600" t="str">
        <f t="shared" si="7"/>
        <v>Belum Diisi</v>
      </c>
      <c r="I382" s="590" t="s">
        <v>26</v>
      </c>
      <c r="J382" s="591" t="str">
        <f>IF($D$382="Y/T","Isi Sasaran",IF($E$382=0,0,IF(I382="Y",1,IF(I382="T",0,"Isi Dulu"))))</f>
        <v>Isi Sasaran</v>
      </c>
      <c r="K382" s="590" t="s">
        <v>26</v>
      </c>
      <c r="L382" s="591" t="str">
        <f>IF($D$382="Y/T","Isi Sasaran",IF($E$382=0,0,IF(K382="Y",1,IF(K382="T",0,"Isi Dulu"))))</f>
        <v>Isi Sasaran</v>
      </c>
      <c r="M382" s="848" t="s">
        <v>26</v>
      </c>
      <c r="N382" s="851" t="str">
        <f>IF(M382="Y",1,IF(M382="T",0,IF(M382="Y/T","Belum diisi","Error")))</f>
        <v>Belum diisi</v>
      </c>
    </row>
    <row r="383" spans="2:14" ht="15.75">
      <c r="B383" s="837"/>
      <c r="C383" s="840"/>
      <c r="D383" s="858"/>
      <c r="E383" s="855"/>
      <c r="F383" s="549">
        <v>2</v>
      </c>
      <c r="G383" s="550"/>
      <c r="H383" s="598" t="str">
        <f t="shared" si="7"/>
        <v>Belum Diisi</v>
      </c>
      <c r="I383" s="592" t="s">
        <v>26</v>
      </c>
      <c r="J383" s="593" t="str">
        <f>IF($D$382="Y/T","Isi Sasaran",IF($E$382=0,0,IF(I383="Y",1,IF(I383="T",0,"Isi Dulu"))))</f>
        <v>Isi Sasaran</v>
      </c>
      <c r="K383" s="592" t="s">
        <v>26</v>
      </c>
      <c r="L383" s="593" t="str">
        <f>IF($D$382="Y/T","Isi Sasaran",IF($E$382=0,0,IF(K383="Y",1,IF(K383="T",0,"Isi Dulu"))))</f>
        <v>Isi Sasaran</v>
      </c>
      <c r="M383" s="849"/>
      <c r="N383" s="852"/>
    </row>
    <row r="384" spans="2:14" ht="15.75">
      <c r="B384" s="837"/>
      <c r="C384" s="840"/>
      <c r="D384" s="858"/>
      <c r="E384" s="855"/>
      <c r="F384" s="549">
        <v>3</v>
      </c>
      <c r="G384" s="550"/>
      <c r="H384" s="598" t="str">
        <f t="shared" si="7"/>
        <v>Belum Diisi</v>
      </c>
      <c r="I384" s="592" t="s">
        <v>26</v>
      </c>
      <c r="J384" s="593" t="str">
        <f>IF($D$382="Y/T","Isi Sasaran",IF($E$382=0,0,IF(I384="Y",1,IF(I384="T",0,"Isi Dulu"))))</f>
        <v>Isi Sasaran</v>
      </c>
      <c r="K384" s="592" t="s">
        <v>26</v>
      </c>
      <c r="L384" s="593" t="str">
        <f>IF($D$382="Y/T","Isi Sasaran",IF($E$382=0,0,IF(K384="Y",1,IF(K384="T",0,"Isi Dulu"))))</f>
        <v>Isi Sasaran</v>
      </c>
      <c r="M384" s="849"/>
      <c r="N384" s="852"/>
    </row>
    <row r="385" spans="2:14" ht="15.75">
      <c r="B385" s="837"/>
      <c r="C385" s="840"/>
      <c r="D385" s="858"/>
      <c r="E385" s="855"/>
      <c r="F385" s="549">
        <v>4</v>
      </c>
      <c r="G385" s="550"/>
      <c r="H385" s="598" t="str">
        <f t="shared" si="7"/>
        <v>Belum Diisi</v>
      </c>
      <c r="I385" s="592" t="s">
        <v>26</v>
      </c>
      <c r="J385" s="593" t="str">
        <f>IF($D$382="Y/T","Isi Sasaran",IF($E$382=0,0,IF(I385="Y",1,IF(I385="T",0,"Isi Dulu"))))</f>
        <v>Isi Sasaran</v>
      </c>
      <c r="K385" s="592" t="s">
        <v>26</v>
      </c>
      <c r="L385" s="593" t="str">
        <f>IF($D$382="Y/T","Isi Sasaran",IF($E$382=0,0,IF(K385="Y",1,IF(K385="T",0,"Isi Dulu"))))</f>
        <v>Isi Sasaran</v>
      </c>
      <c r="M385" s="849"/>
      <c r="N385" s="852"/>
    </row>
    <row r="386" spans="2:14" ht="15.75">
      <c r="B386" s="838"/>
      <c r="C386" s="841"/>
      <c r="D386" s="859"/>
      <c r="E386" s="856"/>
      <c r="F386" s="569">
        <v>5</v>
      </c>
      <c r="G386" s="570"/>
      <c r="H386" s="599" t="str">
        <f t="shared" si="7"/>
        <v>Belum Diisi</v>
      </c>
      <c r="I386" s="595" t="s">
        <v>26</v>
      </c>
      <c r="J386" s="596" t="str">
        <f>IF($D$382="Y/T","Isi Sasaran",IF($E$382=0,0,IF(I386="Y",1,IF(I386="T",0,"Isi Dulu"))))</f>
        <v>Isi Sasaran</v>
      </c>
      <c r="K386" s="595" t="s">
        <v>26</v>
      </c>
      <c r="L386" s="596" t="str">
        <f>IF($D$382="Y/T","Isi Sasaran",IF($E$382=0,0,IF(K386="Y",1,IF(K386="T",0,"Isi Dulu"))))</f>
        <v>Isi Sasaran</v>
      </c>
      <c r="M386" s="850"/>
      <c r="N386" s="853"/>
    </row>
    <row r="387" spans="2:14" ht="15.75">
      <c r="B387" s="836">
        <v>16</v>
      </c>
      <c r="C387" s="839"/>
      <c r="D387" s="857" t="s">
        <v>26</v>
      </c>
      <c r="E387" s="854" t="str">
        <f>IF(D387="Y",1,IF(D387="T",0,IF(D387="Y/T","Belum diisi","Error")))</f>
        <v>Belum diisi</v>
      </c>
      <c r="F387" s="528">
        <v>1</v>
      </c>
      <c r="G387" s="529"/>
      <c r="H387" s="600" t="str">
        <f t="shared" si="7"/>
        <v>Belum Diisi</v>
      </c>
      <c r="I387" s="590" t="s">
        <v>26</v>
      </c>
      <c r="J387" s="591" t="str">
        <f>IF($D$387="Y/T","Isi Sasaran",IF($E$387=0,0,IF(I387="Y",1,IF(I387="T",0,"Isi Dulu"))))</f>
        <v>Isi Sasaran</v>
      </c>
      <c r="K387" s="590" t="s">
        <v>26</v>
      </c>
      <c r="L387" s="591" t="str">
        <f>IF($D$387="Y/T","Isi Sasaran",IF($E$387=0,0,IF(K387="Y",1,IF(K387="T",0,"Isi Dulu"))))</f>
        <v>Isi Sasaran</v>
      </c>
      <c r="M387" s="848" t="s">
        <v>26</v>
      </c>
      <c r="N387" s="851" t="str">
        <f>IF(M387="Y",1,IF(M387="T",0,IF(M387="Y/T","Belum diisi","Error")))</f>
        <v>Belum diisi</v>
      </c>
    </row>
    <row r="388" spans="2:14" ht="15.75">
      <c r="B388" s="837"/>
      <c r="C388" s="840"/>
      <c r="D388" s="858"/>
      <c r="E388" s="855"/>
      <c r="F388" s="549">
        <v>2</v>
      </c>
      <c r="G388" s="550"/>
      <c r="H388" s="598" t="str">
        <f t="shared" si="7"/>
        <v>Belum Diisi</v>
      </c>
      <c r="I388" s="592" t="s">
        <v>26</v>
      </c>
      <c r="J388" s="593" t="str">
        <f>IF($D$387="Y/T","Isi Sasaran",IF($E$387=0,0,IF(I388="Y",1,IF(I388="T",0,"Isi Dulu"))))</f>
        <v>Isi Sasaran</v>
      </c>
      <c r="K388" s="592" t="s">
        <v>26</v>
      </c>
      <c r="L388" s="593" t="str">
        <f>IF($D$387="Y/T","Isi Sasaran",IF($E$387=0,0,IF(K388="Y",1,IF(K388="T",0,"Isi Dulu"))))</f>
        <v>Isi Sasaran</v>
      </c>
      <c r="M388" s="849"/>
      <c r="N388" s="852"/>
    </row>
    <row r="389" spans="2:14" ht="15.75">
      <c r="B389" s="837"/>
      <c r="C389" s="840"/>
      <c r="D389" s="858"/>
      <c r="E389" s="855"/>
      <c r="F389" s="549">
        <v>3</v>
      </c>
      <c r="G389" s="550"/>
      <c r="H389" s="598" t="str">
        <f t="shared" si="7"/>
        <v>Belum Diisi</v>
      </c>
      <c r="I389" s="592" t="s">
        <v>26</v>
      </c>
      <c r="J389" s="593" t="str">
        <f>IF($D$387="Y/T","Isi Sasaran",IF($E$387=0,0,IF(I389="Y",1,IF(I389="T",0,"Isi Dulu"))))</f>
        <v>Isi Sasaran</v>
      </c>
      <c r="K389" s="592" t="s">
        <v>26</v>
      </c>
      <c r="L389" s="593" t="str">
        <f>IF($D$387="Y/T","Isi Sasaran",IF($E$387=0,0,IF(K389="Y",1,IF(K389="T",0,"Isi Dulu"))))</f>
        <v>Isi Sasaran</v>
      </c>
      <c r="M389" s="849"/>
      <c r="N389" s="852"/>
    </row>
    <row r="390" spans="2:14" ht="15.75">
      <c r="B390" s="837"/>
      <c r="C390" s="840"/>
      <c r="D390" s="858"/>
      <c r="E390" s="855"/>
      <c r="F390" s="549">
        <v>4</v>
      </c>
      <c r="G390" s="550"/>
      <c r="H390" s="598" t="str">
        <f t="shared" si="7"/>
        <v>Belum Diisi</v>
      </c>
      <c r="I390" s="592" t="s">
        <v>26</v>
      </c>
      <c r="J390" s="593" t="str">
        <f>IF($D$387="Y/T","Isi Sasaran",IF($E$387=0,0,IF(I390="Y",1,IF(I390="T",0,"Isi Dulu"))))</f>
        <v>Isi Sasaran</v>
      </c>
      <c r="K390" s="592" t="s">
        <v>26</v>
      </c>
      <c r="L390" s="593" t="str">
        <f>IF($D$387="Y/T","Isi Sasaran",IF($E$387=0,0,IF(K390="Y",1,IF(K390="T",0,"Isi Dulu"))))</f>
        <v>Isi Sasaran</v>
      </c>
      <c r="M390" s="849"/>
      <c r="N390" s="852"/>
    </row>
    <row r="391" spans="2:14" ht="15.75">
      <c r="B391" s="838"/>
      <c r="C391" s="841"/>
      <c r="D391" s="859"/>
      <c r="E391" s="856"/>
      <c r="F391" s="569">
        <v>5</v>
      </c>
      <c r="G391" s="570"/>
      <c r="H391" s="599" t="str">
        <f t="shared" si="7"/>
        <v>Belum Diisi</v>
      </c>
      <c r="I391" s="595" t="s">
        <v>26</v>
      </c>
      <c r="J391" s="596" t="str">
        <f>IF($D$387="Y/T","Isi Sasaran",IF($E$387=0,0,IF(I391="Y",1,IF(I391="T",0,"Isi Dulu"))))</f>
        <v>Isi Sasaran</v>
      </c>
      <c r="K391" s="595" t="s">
        <v>26</v>
      </c>
      <c r="L391" s="596" t="str">
        <f>IF($D$387="Y/T","Isi Sasaran",IF($E$387=0,0,IF(K391="Y",1,IF(K391="T",0,"Isi Dulu"))))</f>
        <v>Isi Sasaran</v>
      </c>
      <c r="M391" s="850"/>
      <c r="N391" s="853"/>
    </row>
    <row r="392" spans="2:14" ht="15.75">
      <c r="B392" s="836">
        <v>17</v>
      </c>
      <c r="C392" s="839"/>
      <c r="D392" s="857" t="s">
        <v>26</v>
      </c>
      <c r="E392" s="854" t="str">
        <f>IF(D392="Y",1,IF(D392="T",0,IF(D392="Y/T","Belum diisi","Error")))</f>
        <v>Belum diisi</v>
      </c>
      <c r="F392" s="528">
        <v>1</v>
      </c>
      <c r="G392" s="529"/>
      <c r="H392" s="600" t="str">
        <f t="shared" si="7"/>
        <v>Belum Diisi</v>
      </c>
      <c r="I392" s="590" t="s">
        <v>26</v>
      </c>
      <c r="J392" s="591" t="str">
        <f>IF($D$392="Y/T","Isi Sasaran",IF($E$392=0,0,IF(I392="Y",1,IF(I392="T",0,"Isi Dulu"))))</f>
        <v>Isi Sasaran</v>
      </c>
      <c r="K392" s="590" t="s">
        <v>26</v>
      </c>
      <c r="L392" s="591" t="str">
        <f>IF($D$392="Y/T","Isi Sasaran",IF($E$392=0,0,IF(K392="Y",1,IF(K392="T",0,"Isi Dulu"))))</f>
        <v>Isi Sasaran</v>
      </c>
      <c r="M392" s="848" t="s">
        <v>26</v>
      </c>
      <c r="N392" s="851" t="str">
        <f>IF(M392="Y",1,IF(M392="T",0,IF(M392="Y/T","Belum diisi","Error")))</f>
        <v>Belum diisi</v>
      </c>
    </row>
    <row r="393" spans="2:14" ht="15.75">
      <c r="B393" s="837"/>
      <c r="C393" s="840"/>
      <c r="D393" s="858"/>
      <c r="E393" s="855"/>
      <c r="F393" s="549">
        <v>2</v>
      </c>
      <c r="G393" s="550"/>
      <c r="H393" s="598" t="str">
        <f t="shared" si="7"/>
        <v>Belum Diisi</v>
      </c>
      <c r="I393" s="592" t="s">
        <v>26</v>
      </c>
      <c r="J393" s="593" t="str">
        <f>IF($D$392="Y/T","Isi Sasaran",IF($E$392=0,0,IF(I393="Y",1,IF(I393="T",0,"Isi Dulu"))))</f>
        <v>Isi Sasaran</v>
      </c>
      <c r="K393" s="592" t="s">
        <v>26</v>
      </c>
      <c r="L393" s="593" t="str">
        <f>IF($D$392="Y/T","Isi Sasaran",IF($E$392=0,0,IF(K393="Y",1,IF(K393="T",0,"Isi Dulu"))))</f>
        <v>Isi Sasaran</v>
      </c>
      <c r="M393" s="849"/>
      <c r="N393" s="852"/>
    </row>
    <row r="394" spans="2:14" ht="15.75">
      <c r="B394" s="837"/>
      <c r="C394" s="840"/>
      <c r="D394" s="858"/>
      <c r="E394" s="855"/>
      <c r="F394" s="549">
        <v>3</v>
      </c>
      <c r="G394" s="550"/>
      <c r="H394" s="598" t="str">
        <f t="shared" si="7"/>
        <v>Belum Diisi</v>
      </c>
      <c r="I394" s="592" t="s">
        <v>26</v>
      </c>
      <c r="J394" s="593" t="str">
        <f>IF($D$392="Y/T","Isi Sasaran",IF($E$392=0,0,IF(I394="Y",1,IF(I394="T",0,"Isi Dulu"))))</f>
        <v>Isi Sasaran</v>
      </c>
      <c r="K394" s="592" t="s">
        <v>26</v>
      </c>
      <c r="L394" s="593" t="str">
        <f>IF($D$392="Y/T","Isi Sasaran",IF($E$392=0,0,IF(K394="Y",1,IF(K394="T",0,"Isi Dulu"))))</f>
        <v>Isi Sasaran</v>
      </c>
      <c r="M394" s="849"/>
      <c r="N394" s="852"/>
    </row>
    <row r="395" spans="2:14" ht="15.75">
      <c r="B395" s="837"/>
      <c r="C395" s="840"/>
      <c r="D395" s="858"/>
      <c r="E395" s="855"/>
      <c r="F395" s="549">
        <v>4</v>
      </c>
      <c r="G395" s="550"/>
      <c r="H395" s="598" t="str">
        <f t="shared" si="7"/>
        <v>Belum Diisi</v>
      </c>
      <c r="I395" s="592" t="s">
        <v>26</v>
      </c>
      <c r="J395" s="593" t="str">
        <f>IF($D$392="Y/T","Isi Sasaran",IF($E$392=0,0,IF(I395="Y",1,IF(I395="T",0,"Isi Dulu"))))</f>
        <v>Isi Sasaran</v>
      </c>
      <c r="K395" s="592" t="s">
        <v>26</v>
      </c>
      <c r="L395" s="593" t="str">
        <f>IF($D$392="Y/T","Isi Sasaran",IF($E$392=0,0,IF(K395="Y",1,IF(K395="T",0,"Isi Dulu"))))</f>
        <v>Isi Sasaran</v>
      </c>
      <c r="M395" s="849"/>
      <c r="N395" s="852"/>
    </row>
    <row r="396" spans="2:14" ht="15.75">
      <c r="B396" s="838"/>
      <c r="C396" s="841"/>
      <c r="D396" s="859"/>
      <c r="E396" s="856"/>
      <c r="F396" s="569">
        <v>5</v>
      </c>
      <c r="G396" s="570"/>
      <c r="H396" s="599" t="str">
        <f t="shared" si="7"/>
        <v>Belum Diisi</v>
      </c>
      <c r="I396" s="595" t="s">
        <v>26</v>
      </c>
      <c r="J396" s="596" t="str">
        <f>IF($D$392="Y/T","Isi Sasaran",IF($E$392=0,0,IF(I396="Y",1,IF(I396="T",0,"Isi Dulu"))))</f>
        <v>Isi Sasaran</v>
      </c>
      <c r="K396" s="595" t="s">
        <v>26</v>
      </c>
      <c r="L396" s="596" t="str">
        <f>IF($D$392="Y/T","Isi Sasaran",IF($E$392=0,0,IF(K396="Y",1,IF(K396="T",0,"Isi Dulu"))))</f>
        <v>Isi Sasaran</v>
      </c>
      <c r="M396" s="850"/>
      <c r="N396" s="853"/>
    </row>
    <row r="397" spans="2:14" ht="15.75">
      <c r="B397" s="836">
        <v>18</v>
      </c>
      <c r="C397" s="839"/>
      <c r="D397" s="857" t="s">
        <v>26</v>
      </c>
      <c r="E397" s="854" t="str">
        <f>IF(D397="Y",1,IF(D397="T",0,IF(D397="Y/T","Belum diisi","Error")))</f>
        <v>Belum diisi</v>
      </c>
      <c r="F397" s="528">
        <v>1</v>
      </c>
      <c r="G397" s="529"/>
      <c r="H397" s="600" t="str">
        <f t="shared" si="7"/>
        <v>Belum Diisi</v>
      </c>
      <c r="I397" s="590" t="s">
        <v>26</v>
      </c>
      <c r="J397" s="591" t="str">
        <f>IF($D$397="Y/T","Isi Sasaran",IF($E$397=0,0,IF(I397="Y",1,IF(I397="T",0,"Isi Dulu"))))</f>
        <v>Isi Sasaran</v>
      </c>
      <c r="K397" s="590" t="s">
        <v>26</v>
      </c>
      <c r="L397" s="591" t="str">
        <f>IF($D$397="Y/T","Isi Sasaran",IF($E$397=0,0,IF(K397="Y",1,IF(K397="T",0,"Isi Dulu"))))</f>
        <v>Isi Sasaran</v>
      </c>
      <c r="M397" s="848" t="s">
        <v>26</v>
      </c>
      <c r="N397" s="851" t="str">
        <f>IF(M397="Y",1,IF(M397="T",0,IF(M397="Y/T","Belum diisi","Error")))</f>
        <v>Belum diisi</v>
      </c>
    </row>
    <row r="398" spans="2:14" ht="15.75">
      <c r="B398" s="837"/>
      <c r="C398" s="840"/>
      <c r="D398" s="858"/>
      <c r="E398" s="855"/>
      <c r="F398" s="549">
        <v>2</v>
      </c>
      <c r="G398" s="550"/>
      <c r="H398" s="598" t="str">
        <f t="shared" si="7"/>
        <v>Belum Diisi</v>
      </c>
      <c r="I398" s="592" t="s">
        <v>26</v>
      </c>
      <c r="J398" s="593" t="str">
        <f>IF($D$397="Y/T","Isi Sasaran",IF($E$397=0,0,IF(I398="Y",1,IF(I398="T",0,"Isi Dulu"))))</f>
        <v>Isi Sasaran</v>
      </c>
      <c r="K398" s="592" t="s">
        <v>26</v>
      </c>
      <c r="L398" s="593" t="str">
        <f>IF($D$397="Y/T","Isi Sasaran",IF($E$397=0,0,IF(K398="Y",1,IF(K398="T",0,"Isi Dulu"))))</f>
        <v>Isi Sasaran</v>
      </c>
      <c r="M398" s="849"/>
      <c r="N398" s="852"/>
    </row>
    <row r="399" spans="2:14" ht="15.75">
      <c r="B399" s="837"/>
      <c r="C399" s="840"/>
      <c r="D399" s="858"/>
      <c r="E399" s="855"/>
      <c r="F399" s="549">
        <v>3</v>
      </c>
      <c r="G399" s="550"/>
      <c r="H399" s="598" t="str">
        <f t="shared" si="7"/>
        <v>Belum Diisi</v>
      </c>
      <c r="I399" s="592" t="s">
        <v>26</v>
      </c>
      <c r="J399" s="593" t="str">
        <f>IF($D$397="Y/T","Isi Sasaran",IF($E$397=0,0,IF(I399="Y",1,IF(I399="T",0,"Isi Dulu"))))</f>
        <v>Isi Sasaran</v>
      </c>
      <c r="K399" s="592" t="s">
        <v>26</v>
      </c>
      <c r="L399" s="593" t="str">
        <f>IF($D$397="Y/T","Isi Sasaran",IF($E$397=0,0,IF(K399="Y",1,IF(K399="T",0,"Isi Dulu"))))</f>
        <v>Isi Sasaran</v>
      </c>
      <c r="M399" s="849"/>
      <c r="N399" s="852"/>
    </row>
    <row r="400" spans="2:14" ht="15.75">
      <c r="B400" s="837"/>
      <c r="C400" s="840"/>
      <c r="D400" s="858"/>
      <c r="E400" s="855"/>
      <c r="F400" s="549">
        <v>4</v>
      </c>
      <c r="G400" s="550"/>
      <c r="H400" s="598" t="str">
        <f t="shared" si="7"/>
        <v>Belum Diisi</v>
      </c>
      <c r="I400" s="592" t="s">
        <v>26</v>
      </c>
      <c r="J400" s="593" t="str">
        <f>IF($D$397="Y/T","Isi Sasaran",IF($E$397=0,0,IF(I400="Y",1,IF(I400="T",0,"Isi Dulu"))))</f>
        <v>Isi Sasaran</v>
      </c>
      <c r="K400" s="592" t="s">
        <v>26</v>
      </c>
      <c r="L400" s="593" t="str">
        <f>IF($D$397="Y/T","Isi Sasaran",IF($E$397=0,0,IF(K400="Y",1,IF(K400="T",0,"Isi Dulu"))))</f>
        <v>Isi Sasaran</v>
      </c>
      <c r="M400" s="849"/>
      <c r="N400" s="852"/>
    </row>
    <row r="401" spans="2:14" ht="15.75">
      <c r="B401" s="838"/>
      <c r="C401" s="841"/>
      <c r="D401" s="859"/>
      <c r="E401" s="856"/>
      <c r="F401" s="569">
        <v>5</v>
      </c>
      <c r="G401" s="570"/>
      <c r="H401" s="599" t="str">
        <f t="shared" si="7"/>
        <v>Belum Diisi</v>
      </c>
      <c r="I401" s="595" t="s">
        <v>26</v>
      </c>
      <c r="J401" s="596" t="str">
        <f>IF($D$397="Y/T","Isi Sasaran",IF($E$397=0,0,IF(I401="Y",1,IF(I401="T",0,"Isi Dulu"))))</f>
        <v>Isi Sasaran</v>
      </c>
      <c r="K401" s="595" t="s">
        <v>26</v>
      </c>
      <c r="L401" s="596" t="str">
        <f>IF($D$397="Y/T","Isi Sasaran",IF($E$397=0,0,IF(K401="Y",1,IF(K401="T",0,"Isi Dulu"))))</f>
        <v>Isi Sasaran</v>
      </c>
      <c r="M401" s="850"/>
      <c r="N401" s="853"/>
    </row>
    <row r="402" spans="2:14" ht="15.75">
      <c r="B402" s="836">
        <v>19</v>
      </c>
      <c r="C402" s="839"/>
      <c r="D402" s="857" t="s">
        <v>26</v>
      </c>
      <c r="E402" s="854" t="str">
        <f>IF(D402="Y",1,IF(D402="T",0,IF(D402="Y/T","Belum diisi","Error")))</f>
        <v>Belum diisi</v>
      </c>
      <c r="F402" s="528">
        <v>1</v>
      </c>
      <c r="G402" s="529"/>
      <c r="H402" s="600" t="str">
        <f t="shared" si="7"/>
        <v>Belum Diisi</v>
      </c>
      <c r="I402" s="590" t="s">
        <v>26</v>
      </c>
      <c r="J402" s="591" t="str">
        <f>IF($D$402="Y/T","Isi Sasaran",IF($E$402=0,0,IF(I402="Y",1,IF(I402="T",0,"Isi Dulu"))))</f>
        <v>Isi Sasaran</v>
      </c>
      <c r="K402" s="590" t="s">
        <v>26</v>
      </c>
      <c r="L402" s="591" t="str">
        <f>IF($D$402="Y/T","Isi Sasaran",IF($E$402=0,0,IF(K402="Y",1,IF(K402="T",0,"Isi Dulu"))))</f>
        <v>Isi Sasaran</v>
      </c>
      <c r="M402" s="848" t="s">
        <v>26</v>
      </c>
      <c r="N402" s="851" t="str">
        <f>IF(M402="Y",1,IF(M402="T",0,IF(M402="Y/T","Belum diisi","Error")))</f>
        <v>Belum diisi</v>
      </c>
    </row>
    <row r="403" spans="2:14" ht="15.75">
      <c r="B403" s="837"/>
      <c r="C403" s="840"/>
      <c r="D403" s="858"/>
      <c r="E403" s="855"/>
      <c r="F403" s="549">
        <v>2</v>
      </c>
      <c r="G403" s="550"/>
      <c r="H403" s="598" t="str">
        <f t="shared" si="7"/>
        <v>Belum Diisi</v>
      </c>
      <c r="I403" s="592" t="s">
        <v>26</v>
      </c>
      <c r="J403" s="593" t="str">
        <f>IF($D$402="Y/T","Isi Sasaran",IF($E$402=0,0,IF(I403="Y",1,IF(I403="T",0,"Isi Dulu"))))</f>
        <v>Isi Sasaran</v>
      </c>
      <c r="K403" s="592" t="s">
        <v>26</v>
      </c>
      <c r="L403" s="593" t="str">
        <f>IF($D$402="Y/T","Isi Sasaran",IF($E$402=0,0,IF(K403="Y",1,IF(K403="T",0,"Isi Dulu"))))</f>
        <v>Isi Sasaran</v>
      </c>
      <c r="M403" s="849"/>
      <c r="N403" s="852"/>
    </row>
    <row r="404" spans="2:14" ht="15.75">
      <c r="B404" s="837"/>
      <c r="C404" s="840"/>
      <c r="D404" s="858"/>
      <c r="E404" s="855"/>
      <c r="F404" s="549">
        <v>3</v>
      </c>
      <c r="G404" s="550"/>
      <c r="H404" s="598" t="str">
        <f t="shared" si="7"/>
        <v>Belum Diisi</v>
      </c>
      <c r="I404" s="592" t="s">
        <v>26</v>
      </c>
      <c r="J404" s="593" t="str">
        <f>IF($D$402="Y/T","Isi Sasaran",IF($E$402=0,0,IF(I404="Y",1,IF(I404="T",0,"Isi Dulu"))))</f>
        <v>Isi Sasaran</v>
      </c>
      <c r="K404" s="592" t="s">
        <v>26</v>
      </c>
      <c r="L404" s="593" t="str">
        <f>IF($D$402="Y/T","Isi Sasaran",IF($E$402=0,0,IF(K404="Y",1,IF(K404="T",0,"Isi Dulu"))))</f>
        <v>Isi Sasaran</v>
      </c>
      <c r="M404" s="849"/>
      <c r="N404" s="852"/>
    </row>
    <row r="405" spans="2:14" ht="15.75">
      <c r="B405" s="837"/>
      <c r="C405" s="840"/>
      <c r="D405" s="858"/>
      <c r="E405" s="855"/>
      <c r="F405" s="549">
        <v>4</v>
      </c>
      <c r="G405" s="550"/>
      <c r="H405" s="598" t="str">
        <f t="shared" si="7"/>
        <v>Belum Diisi</v>
      </c>
      <c r="I405" s="592" t="s">
        <v>26</v>
      </c>
      <c r="J405" s="593" t="str">
        <f>IF($D$402="Y/T","Isi Sasaran",IF($E$402=0,0,IF(I405="Y",1,IF(I405="T",0,"Isi Dulu"))))</f>
        <v>Isi Sasaran</v>
      </c>
      <c r="K405" s="592" t="s">
        <v>26</v>
      </c>
      <c r="L405" s="593" t="str">
        <f>IF($D$402="Y/T","Isi Sasaran",IF($E$402=0,0,IF(K405="Y",1,IF(K405="T",0,"Isi Dulu"))))</f>
        <v>Isi Sasaran</v>
      </c>
      <c r="M405" s="849"/>
      <c r="N405" s="852"/>
    </row>
    <row r="406" spans="2:14" ht="15.75">
      <c r="B406" s="838"/>
      <c r="C406" s="841"/>
      <c r="D406" s="859"/>
      <c r="E406" s="856"/>
      <c r="F406" s="569">
        <v>5</v>
      </c>
      <c r="G406" s="570"/>
      <c r="H406" s="599" t="str">
        <f t="shared" si="7"/>
        <v>Belum Diisi</v>
      </c>
      <c r="I406" s="595" t="s">
        <v>26</v>
      </c>
      <c r="J406" s="596" t="str">
        <f>IF($D$402="Y/T","Isi Sasaran",IF($E$402=0,0,IF(I406="Y",1,IF(I406="T",0,"Isi Dulu"))))</f>
        <v>Isi Sasaran</v>
      </c>
      <c r="K406" s="595" t="s">
        <v>26</v>
      </c>
      <c r="L406" s="596" t="str">
        <f>IF($D$402="Y/T","Isi Sasaran",IF($E$402=0,0,IF(K406="Y",1,IF(K406="T",0,"Isi Dulu"))))</f>
        <v>Isi Sasaran</v>
      </c>
      <c r="M406" s="850"/>
      <c r="N406" s="853"/>
    </row>
    <row r="407" spans="2:14" ht="15.75">
      <c r="B407" s="836">
        <v>20</v>
      </c>
      <c r="C407" s="839"/>
      <c r="D407" s="857" t="s">
        <v>26</v>
      </c>
      <c r="E407" s="854" t="str">
        <f>IF(D407="Y",1,IF(D407="T",0,IF(D407="Y/T","Belum diisi","Error")))</f>
        <v>Belum diisi</v>
      </c>
      <c r="F407" s="528">
        <v>1</v>
      </c>
      <c r="G407" s="529"/>
      <c r="H407" s="600" t="str">
        <f t="shared" si="7"/>
        <v>Belum Diisi</v>
      </c>
      <c r="I407" s="590" t="s">
        <v>26</v>
      </c>
      <c r="J407" s="591" t="str">
        <f>IF($D$407="Y/T","Isi Sasaran",IF($E$407=0,0,IF(I407="Y",1,IF(I407="T",0,"Isi Dulu"))))</f>
        <v>Isi Sasaran</v>
      </c>
      <c r="K407" s="590" t="s">
        <v>26</v>
      </c>
      <c r="L407" s="591" t="str">
        <f>IF($D$407="Y/T","Isi Sasaran",IF($E$407=0,0,IF(K407="Y",1,IF(K407="T",0,"Isi Dulu"))))</f>
        <v>Isi Sasaran</v>
      </c>
      <c r="M407" s="848" t="s">
        <v>26</v>
      </c>
      <c r="N407" s="851" t="str">
        <f>IF(M407="Y",1,IF(M407="T",0,IF(M407="Y/T","Belum diisi","Error")))</f>
        <v>Belum diisi</v>
      </c>
    </row>
    <row r="408" spans="2:14" ht="15.75">
      <c r="B408" s="837"/>
      <c r="C408" s="840"/>
      <c r="D408" s="858"/>
      <c r="E408" s="855"/>
      <c r="F408" s="549">
        <v>2</v>
      </c>
      <c r="G408" s="550"/>
      <c r="H408" s="598" t="str">
        <f t="shared" si="7"/>
        <v>Belum Diisi</v>
      </c>
      <c r="I408" s="592" t="s">
        <v>26</v>
      </c>
      <c r="J408" s="593" t="str">
        <f>IF($D$407="Y/T","Isi Sasaran",IF($E$407=0,0,IF(I408="Y",1,IF(I408="T",0,"Isi Dulu"))))</f>
        <v>Isi Sasaran</v>
      </c>
      <c r="K408" s="592" t="s">
        <v>26</v>
      </c>
      <c r="L408" s="593" t="str">
        <f>IF($D$407="Y/T","Isi Sasaran",IF($E$407=0,0,IF(K408="Y",1,IF(K408="T",0,"Isi Dulu"))))</f>
        <v>Isi Sasaran</v>
      </c>
      <c r="M408" s="849"/>
      <c r="N408" s="852"/>
    </row>
    <row r="409" spans="2:14" ht="15.75">
      <c r="B409" s="837"/>
      <c r="C409" s="840"/>
      <c r="D409" s="858"/>
      <c r="E409" s="855"/>
      <c r="F409" s="549">
        <v>3</v>
      </c>
      <c r="G409" s="550"/>
      <c r="H409" s="598" t="str">
        <f t="shared" si="7"/>
        <v>Belum Diisi</v>
      </c>
      <c r="I409" s="592" t="s">
        <v>26</v>
      </c>
      <c r="J409" s="593" t="str">
        <f>IF($D$407="Y/T","Isi Sasaran",IF($E$407=0,0,IF(I409="Y",1,IF(I409="T",0,"Isi Dulu"))))</f>
        <v>Isi Sasaran</v>
      </c>
      <c r="K409" s="592" t="s">
        <v>26</v>
      </c>
      <c r="L409" s="593" t="str">
        <f>IF($D$407="Y/T","Isi Sasaran",IF($E$407=0,0,IF(K409="Y",1,IF(K409="T",0,"Isi Dulu"))))</f>
        <v>Isi Sasaran</v>
      </c>
      <c r="M409" s="849"/>
      <c r="N409" s="852"/>
    </row>
    <row r="410" spans="2:14" ht="15.75">
      <c r="B410" s="837"/>
      <c r="C410" s="840"/>
      <c r="D410" s="858"/>
      <c r="E410" s="855"/>
      <c r="F410" s="549">
        <v>4</v>
      </c>
      <c r="G410" s="550"/>
      <c r="H410" s="598" t="str">
        <f t="shared" si="7"/>
        <v>Belum Diisi</v>
      </c>
      <c r="I410" s="592" t="s">
        <v>26</v>
      </c>
      <c r="J410" s="593" t="str">
        <f>IF($D$407="Y/T","Isi Sasaran",IF($E$407=0,0,IF(I410="Y",1,IF(I410="T",0,"Isi Dulu"))))</f>
        <v>Isi Sasaran</v>
      </c>
      <c r="K410" s="592" t="s">
        <v>26</v>
      </c>
      <c r="L410" s="593" t="str">
        <f>IF($D$407="Y/T","Isi Sasaran",IF($E$407=0,0,IF(K410="Y",1,IF(K410="T",0,"Isi Dulu"))))</f>
        <v>Isi Sasaran</v>
      </c>
      <c r="M410" s="849"/>
      <c r="N410" s="852"/>
    </row>
    <row r="411" spans="2:14" ht="15.75">
      <c r="B411" s="838"/>
      <c r="C411" s="841"/>
      <c r="D411" s="859"/>
      <c r="E411" s="856"/>
      <c r="F411" s="569">
        <v>5</v>
      </c>
      <c r="G411" s="570"/>
      <c r="H411" s="599" t="str">
        <f t="shared" si="7"/>
        <v>Belum Diisi</v>
      </c>
      <c r="I411" s="595" t="s">
        <v>26</v>
      </c>
      <c r="J411" s="596" t="str">
        <f>IF($D$407="Y/T","Isi Sasaran",IF($E$407=0,0,IF(I411="Y",1,IF(I411="T",0,"Isi Dulu"))))</f>
        <v>Isi Sasaran</v>
      </c>
      <c r="K411" s="595" t="s">
        <v>26</v>
      </c>
      <c r="L411" s="596" t="str">
        <f>IF($D$407="Y/T","Isi Sasaran",IF($E$407=0,0,IF(K411="Y",1,IF(K411="T",0,"Isi Dulu"))))</f>
        <v>Isi Sasaran</v>
      </c>
      <c r="M411" s="850"/>
      <c r="N411" s="853"/>
    </row>
    <row r="412" spans="2:14" ht="15.75">
      <c r="B412" s="580"/>
      <c r="C412" s="581"/>
      <c r="D412" s="582"/>
      <c r="E412" s="602" t="e">
        <f>AVERAGE(E312:E411)</f>
        <v>#DIV/0!</v>
      </c>
      <c r="F412" s="583"/>
      <c r="G412" s="583"/>
      <c r="H412" s="602" t="e">
        <f>(IF($D312="Y/T",0,AVERAGE(H312:H316))+IF($D317="Y/T",0,AVERAGE(H317:H321))+IF($D322="Y/T",0,AVERAGE(H322:H326))+IF($D327="Y/T",0,AVERAGE(H327:H331))+IF($D332="Y/T",0,AVERAGE(H332:H336))+IF($D337="Y/T",0,AVERAGE(H337:H341))+IF($D342="Y/T",0,AVERAGE(H342:H346))+IF($D347="Y/T",0,AVERAGE(H347:H351))+IF($D352="Y/T",0,AVERAGE(H352:H356))+IF($D357="Y/T",0,AVERAGE(H357:H361))+IF($D362="Y/T",0,AVERAGE(H362:H366))+IF($D367="Y/T",0,AVERAGE(H367:H371))+IF($D372="Y/T",0,AVERAGE(H372:H376))+IF($D377="Y/T",0,AVERAGE(H377:H381))+IF($D382="Y/T",0,AVERAGE(H382:H386))+IF($D387="Y/T",0,AVERAGE(H387:H391))+IF($D392="Y/T",0,AVERAGE(H392:H396))+IF($D397="Y/T",0,AVERAGE(H397:H401))+IF($D402="Y/T",0,AVERAGE(H402:H406))+IF($D407="Y/T",0,AVERAGE(H407:H411)))/(COUNTIF($D312:$D411,"Y")+COUNTIF($D312:$D411,"T"))</f>
        <v>#DIV/0!</v>
      </c>
      <c r="I412" s="582"/>
      <c r="J412" s="602" t="e">
        <f>(IF($D312="Y/T",0,AVERAGE(J312:J316))+IF($D317="Y/T",0,AVERAGE(J317:J321))+IF($D322="Y/T",0,AVERAGE(J322:J326))+IF($D327="Y/T",0,AVERAGE(J327:J331))+IF($D332="Y/T",0,AVERAGE(J332:J336))+IF($D337="Y/T",0,AVERAGE(J337:J341))+IF($D342="Y/T",0,AVERAGE(J342:J346))+IF($D347="Y/T",0,AVERAGE(J347:J351))+IF($D352="Y/T",0,AVERAGE(J352:J356))+IF($D357="Y/T",0,AVERAGE(J357:J361))+IF($D362="Y/T",0,AVERAGE(J362:J366))+IF($D367="Y/T",0,AVERAGE(J367:J371))+IF($D372="Y/T",0,AVERAGE(J372:J376))+IF($D377="Y/T",0,AVERAGE(J377:J381))+IF($D382="Y/T",0,AVERAGE(J382:J386))+IF($D387="Y/T",0,AVERAGE(J387:J391))+IF($D392="Y/T",0,AVERAGE(J392:J396))+IF($D397="Y/T",0,AVERAGE(J397:J401))+IF($D402="Y/T",0,AVERAGE(J402:J406))+IF($D407="Y/T",0,AVERAGE(J407:J411)))/(COUNTIF($D312:$D411,"Y")+COUNTIF($D312:$D411,"T"))</f>
        <v>#DIV/0!</v>
      </c>
      <c r="K412" s="582"/>
      <c r="L412" s="602" t="e">
        <f>(IF($D312="Y/T",0,AVERAGE(L312:L316))+IF($D317="Y/T",0,AVERAGE(L317:L321))+IF($D322="Y/T",0,AVERAGE(L322:L326))+IF($D327="Y/T",0,AVERAGE(L327:L331))+IF($D332="Y/T",0,AVERAGE(L332:L336))+IF($D337="Y/T",0,AVERAGE(L337:L341))+IF($D342="Y/T",0,AVERAGE(L342:L346))+IF($D347="Y/T",0,AVERAGE(L347:L351))+IF($D352="Y/T",0,AVERAGE(L352:L356))+IF($D357="Y/T",0,AVERAGE(L357:L361))+IF($D362="Y/T",0,AVERAGE(L362:L366))+IF($D367="Y/T",0,AVERAGE(L367:L371))+IF($D372="Y/T",0,AVERAGE(L372:L376))+IF($D377="Y/T",0,AVERAGE(L377:L381))+IF($D382="Y/T",0,AVERAGE(L382:L386))+IF($D387="Y/T",0,AVERAGE(L387:L391))+IF($D392="Y/T",0,AVERAGE(L392:L396))+IF($D397="Y/T",0,AVERAGE(L397:L401))+IF($D402="Y/T",0,AVERAGE(L402:L406))+IF($D407="Y/T",0,AVERAGE(L407:L411)))/(COUNTIF($D312:$D411,"Y")+COUNTIF($D312:$D411,"T"))</f>
        <v>#DIV/0!</v>
      </c>
      <c r="M412" s="606"/>
      <c r="N412" s="602" t="e">
        <f>AVERAGE(N312:N411)</f>
        <v>#DIV/0!</v>
      </c>
    </row>
  </sheetData>
  <mergeCells count="496">
    <mergeCell ref="M337:M341"/>
    <mergeCell ref="E342:E346"/>
    <mergeCell ref="B327:B331"/>
    <mergeCell ref="C327:C331"/>
    <mergeCell ref="B285:B289"/>
    <mergeCell ref="M290:M294"/>
    <mergeCell ref="E300:E304"/>
    <mergeCell ref="N317:N321"/>
    <mergeCell ref="C300:C304"/>
    <mergeCell ref="B305:B309"/>
    <mergeCell ref="C285:C289"/>
    <mergeCell ref="M285:M289"/>
    <mergeCell ref="D295:D299"/>
    <mergeCell ref="M322:M326"/>
    <mergeCell ref="C312:C316"/>
    <mergeCell ref="B317:B321"/>
    <mergeCell ref="D322:D326"/>
    <mergeCell ref="E322:E326"/>
    <mergeCell ref="C317:C321"/>
    <mergeCell ref="E312:E316"/>
    <mergeCell ref="C322:C326"/>
    <mergeCell ref="N235:N239"/>
    <mergeCell ref="D312:D316"/>
    <mergeCell ref="D260:D264"/>
    <mergeCell ref="N250:N254"/>
    <mergeCell ref="C250:C254"/>
    <mergeCell ref="M260:M264"/>
    <mergeCell ref="B265:B269"/>
    <mergeCell ref="D255:D259"/>
    <mergeCell ref="M255:M259"/>
    <mergeCell ref="N255:N259"/>
    <mergeCell ref="M300:M304"/>
    <mergeCell ref="B260:B264"/>
    <mergeCell ref="D275:D279"/>
    <mergeCell ref="E265:E269"/>
    <mergeCell ref="E285:E289"/>
    <mergeCell ref="D290:D294"/>
    <mergeCell ref="E290:E294"/>
    <mergeCell ref="N285:N289"/>
    <mergeCell ref="N280:N284"/>
    <mergeCell ref="M295:M299"/>
    <mergeCell ref="B280:B284"/>
    <mergeCell ref="E280:E284"/>
    <mergeCell ref="C280:C284"/>
    <mergeCell ref="M270:M274"/>
    <mergeCell ref="N260:N264"/>
    <mergeCell ref="E270:E274"/>
    <mergeCell ref="D265:D269"/>
    <mergeCell ref="C260:C264"/>
    <mergeCell ref="B270:B274"/>
    <mergeCell ref="C290:C294"/>
    <mergeCell ref="B295:B299"/>
    <mergeCell ref="N295:N299"/>
    <mergeCell ref="D240:D244"/>
    <mergeCell ref="E240:E244"/>
    <mergeCell ref="N275:N279"/>
    <mergeCell ref="D280:D284"/>
    <mergeCell ref="B290:B294"/>
    <mergeCell ref="M280:M284"/>
    <mergeCell ref="E275:E279"/>
    <mergeCell ref="N240:N244"/>
    <mergeCell ref="B240:B244"/>
    <mergeCell ref="C225:C229"/>
    <mergeCell ref="N220:N224"/>
    <mergeCell ref="M198:M202"/>
    <mergeCell ref="N128:N132"/>
    <mergeCell ref="C133:C137"/>
    <mergeCell ref="M138:M142"/>
    <mergeCell ref="C148:C152"/>
    <mergeCell ref="E143:E147"/>
    <mergeCell ref="D138:D142"/>
    <mergeCell ref="C193:C197"/>
    <mergeCell ref="C203:C207"/>
    <mergeCell ref="M193:M197"/>
    <mergeCell ref="E193:E197"/>
    <mergeCell ref="D193:D197"/>
    <mergeCell ref="M210:M214"/>
    <mergeCell ref="D198:D202"/>
    <mergeCell ref="N133:N137"/>
    <mergeCell ref="N148:N152"/>
    <mergeCell ref="E158:E162"/>
    <mergeCell ref="D183:D187"/>
    <mergeCell ref="M133:M137"/>
    <mergeCell ref="M225:M229"/>
    <mergeCell ref="N225:N229"/>
    <mergeCell ref="B377:B381"/>
    <mergeCell ref="E382:E386"/>
    <mergeCell ref="D387:D391"/>
    <mergeCell ref="E377:E381"/>
    <mergeCell ref="D377:D381"/>
    <mergeCell ref="D382:D386"/>
    <mergeCell ref="E387:E391"/>
    <mergeCell ref="M382:M386"/>
    <mergeCell ref="N387:N391"/>
    <mergeCell ref="B382:B386"/>
    <mergeCell ref="M377:M381"/>
    <mergeCell ref="N377:N381"/>
    <mergeCell ref="C387:C391"/>
    <mergeCell ref="M387:M391"/>
    <mergeCell ref="B387:B391"/>
    <mergeCell ref="C382:C386"/>
    <mergeCell ref="N382:N386"/>
    <mergeCell ref="C377:C381"/>
    <mergeCell ref="B347:B351"/>
    <mergeCell ref="N352:N356"/>
    <mergeCell ref="E357:E361"/>
    <mergeCell ref="N300:N304"/>
    <mergeCell ref="D300:D304"/>
    <mergeCell ref="E305:E309"/>
    <mergeCell ref="N362:N366"/>
    <mergeCell ref="D352:D356"/>
    <mergeCell ref="B357:B361"/>
    <mergeCell ref="B322:B326"/>
    <mergeCell ref="M327:M331"/>
    <mergeCell ref="B342:B346"/>
    <mergeCell ref="B337:B341"/>
    <mergeCell ref="M312:M316"/>
    <mergeCell ref="B312:B316"/>
    <mergeCell ref="E317:E321"/>
    <mergeCell ref="N312:N316"/>
    <mergeCell ref="N327:N331"/>
    <mergeCell ref="D332:D336"/>
    <mergeCell ref="N322:N326"/>
    <mergeCell ref="D337:D341"/>
    <mergeCell ref="D327:D331"/>
    <mergeCell ref="E327:E331"/>
    <mergeCell ref="B332:B336"/>
    <mergeCell ref="B397:B401"/>
    <mergeCell ref="M402:M406"/>
    <mergeCell ref="C407:C411"/>
    <mergeCell ref="C402:C406"/>
    <mergeCell ref="B407:B411"/>
    <mergeCell ref="N392:N396"/>
    <mergeCell ref="E407:E411"/>
    <mergeCell ref="C397:C401"/>
    <mergeCell ref="B402:B406"/>
    <mergeCell ref="M392:M396"/>
    <mergeCell ref="D392:D396"/>
    <mergeCell ref="D407:D411"/>
    <mergeCell ref="N397:N401"/>
    <mergeCell ref="M397:M401"/>
    <mergeCell ref="E402:E406"/>
    <mergeCell ref="D402:D406"/>
    <mergeCell ref="E397:E401"/>
    <mergeCell ref="N407:N411"/>
    <mergeCell ref="N402:N406"/>
    <mergeCell ref="M407:M411"/>
    <mergeCell ref="B392:B396"/>
    <mergeCell ref="E392:E396"/>
    <mergeCell ref="C392:C396"/>
    <mergeCell ref="D397:D401"/>
    <mergeCell ref="N372:N376"/>
    <mergeCell ref="C362:C366"/>
    <mergeCell ref="B362:B366"/>
    <mergeCell ref="D362:D366"/>
    <mergeCell ref="E362:E366"/>
    <mergeCell ref="M362:M366"/>
    <mergeCell ref="M357:M361"/>
    <mergeCell ref="E337:E341"/>
    <mergeCell ref="N342:N346"/>
    <mergeCell ref="D342:D346"/>
    <mergeCell ref="C342:C346"/>
    <mergeCell ref="M347:M351"/>
    <mergeCell ref="C357:C361"/>
    <mergeCell ref="E352:E356"/>
    <mergeCell ref="B352:B356"/>
    <mergeCell ref="B367:B371"/>
    <mergeCell ref="N367:N371"/>
    <mergeCell ref="D367:D371"/>
    <mergeCell ref="B372:B376"/>
    <mergeCell ref="C372:C376"/>
    <mergeCell ref="M372:M376"/>
    <mergeCell ref="D372:D376"/>
    <mergeCell ref="E372:E376"/>
    <mergeCell ref="M367:M371"/>
    <mergeCell ref="C367:C371"/>
    <mergeCell ref="E367:E371"/>
    <mergeCell ref="B215:B219"/>
    <mergeCell ref="N230:N234"/>
    <mergeCell ref="E245:E249"/>
    <mergeCell ref="B230:B234"/>
    <mergeCell ref="C188:C192"/>
    <mergeCell ref="N193:N197"/>
    <mergeCell ref="D203:D207"/>
    <mergeCell ref="D347:D351"/>
    <mergeCell ref="C337:C341"/>
    <mergeCell ref="C347:C351"/>
    <mergeCell ref="M352:M356"/>
    <mergeCell ref="D357:D361"/>
    <mergeCell ref="E347:E351"/>
    <mergeCell ref="C352:C356"/>
    <mergeCell ref="M332:M336"/>
    <mergeCell ref="N347:N351"/>
    <mergeCell ref="C332:C336"/>
    <mergeCell ref="N337:N341"/>
    <mergeCell ref="E332:E336"/>
    <mergeCell ref="N357:N361"/>
    <mergeCell ref="M342:M346"/>
    <mergeCell ref="N332:N336"/>
    <mergeCell ref="N123:N127"/>
    <mergeCell ref="D123:D127"/>
    <mergeCell ref="N245:N249"/>
    <mergeCell ref="N210:N214"/>
    <mergeCell ref="B210:B214"/>
    <mergeCell ref="D215:D219"/>
    <mergeCell ref="D210:D214"/>
    <mergeCell ref="E210:E214"/>
    <mergeCell ref="E215:E219"/>
    <mergeCell ref="B209:N209"/>
    <mergeCell ref="E220:E224"/>
    <mergeCell ref="B198:B202"/>
    <mergeCell ref="M203:M207"/>
    <mergeCell ref="C215:C219"/>
    <mergeCell ref="N203:N207"/>
    <mergeCell ref="N188:N192"/>
    <mergeCell ref="E198:E202"/>
    <mergeCell ref="D173:D177"/>
    <mergeCell ref="M163:M167"/>
    <mergeCell ref="B163:B167"/>
    <mergeCell ref="M230:M234"/>
    <mergeCell ref="B225:B229"/>
    <mergeCell ref="D235:D239"/>
    <mergeCell ref="M220:M224"/>
    <mergeCell ref="N86:N90"/>
    <mergeCell ref="E96:E100"/>
    <mergeCell ref="C81:C85"/>
    <mergeCell ref="M173:M177"/>
    <mergeCell ref="B173:B177"/>
    <mergeCell ref="C168:C172"/>
    <mergeCell ref="N138:N142"/>
    <mergeCell ref="C128:C132"/>
    <mergeCell ref="M128:M132"/>
    <mergeCell ref="D133:D137"/>
    <mergeCell ref="E133:E137"/>
    <mergeCell ref="E128:E132"/>
    <mergeCell ref="B153:B157"/>
    <mergeCell ref="N158:N162"/>
    <mergeCell ref="D168:D172"/>
    <mergeCell ref="D163:D167"/>
    <mergeCell ref="E163:E167"/>
    <mergeCell ref="E168:E172"/>
    <mergeCell ref="B128:B132"/>
    <mergeCell ref="M81:M85"/>
    <mergeCell ref="E113:E117"/>
    <mergeCell ref="C96:C100"/>
    <mergeCell ref="D86:D90"/>
    <mergeCell ref="D101:D105"/>
    <mergeCell ref="C235:C239"/>
    <mergeCell ref="E225:E229"/>
    <mergeCell ref="C305:C309"/>
    <mergeCell ref="B311:N311"/>
    <mergeCell ref="D285:D289"/>
    <mergeCell ref="M275:M279"/>
    <mergeCell ref="B275:B279"/>
    <mergeCell ref="C270:C274"/>
    <mergeCell ref="D270:D274"/>
    <mergeCell ref="B235:B239"/>
    <mergeCell ref="E235:E239"/>
    <mergeCell ref="C295:C299"/>
    <mergeCell ref="E295:E299"/>
    <mergeCell ref="C230:C234"/>
    <mergeCell ref="M235:M239"/>
    <mergeCell ref="D245:D249"/>
    <mergeCell ref="M240:M244"/>
    <mergeCell ref="C245:C249"/>
    <mergeCell ref="M265:M269"/>
    <mergeCell ref="D250:D254"/>
    <mergeCell ref="C265:C269"/>
    <mergeCell ref="C275:C279"/>
    <mergeCell ref="D305:D309"/>
    <mergeCell ref="D230:D234"/>
    <mergeCell ref="G3:G4"/>
    <mergeCell ref="N101:N105"/>
    <mergeCell ref="B51:B55"/>
    <mergeCell ref="M61:M65"/>
    <mergeCell ref="E66:E70"/>
    <mergeCell ref="D56:D60"/>
    <mergeCell ref="N56:N60"/>
    <mergeCell ref="N96:N100"/>
    <mergeCell ref="C91:C95"/>
    <mergeCell ref="E101:E105"/>
    <mergeCell ref="M91:M95"/>
    <mergeCell ref="N91:N95"/>
    <mergeCell ref="E56:E60"/>
    <mergeCell ref="M51:M55"/>
    <mergeCell ref="E51:E55"/>
    <mergeCell ref="M101:M105"/>
    <mergeCell ref="B96:B100"/>
    <mergeCell ref="E76:E80"/>
    <mergeCell ref="M86:M90"/>
    <mergeCell ref="D96:D100"/>
    <mergeCell ref="B91:B95"/>
    <mergeCell ref="B81:B85"/>
    <mergeCell ref="N66:N70"/>
    <mergeCell ref="M96:M100"/>
    <mergeCell ref="K4:L4"/>
    <mergeCell ref="E16:E20"/>
    <mergeCell ref="B11:B15"/>
    <mergeCell ref="N11:N15"/>
    <mergeCell ref="M31:M35"/>
    <mergeCell ref="E41:E45"/>
    <mergeCell ref="D36:D40"/>
    <mergeCell ref="D31:D35"/>
    <mergeCell ref="B31:B35"/>
    <mergeCell ref="B26:B30"/>
    <mergeCell ref="D16:D20"/>
    <mergeCell ref="M4:N4"/>
    <mergeCell ref="B6:B10"/>
    <mergeCell ref="N41:N45"/>
    <mergeCell ref="M26:M30"/>
    <mergeCell ref="C16:C20"/>
    <mergeCell ref="D26:D30"/>
    <mergeCell ref="E21:E25"/>
    <mergeCell ref="C21:C25"/>
    <mergeCell ref="B41:B45"/>
    <mergeCell ref="N6:N10"/>
    <mergeCell ref="D11:D15"/>
    <mergeCell ref="H3:H4"/>
    <mergeCell ref="F3:F4"/>
    <mergeCell ref="N46:N50"/>
    <mergeCell ref="D91:D95"/>
    <mergeCell ref="D51:D55"/>
    <mergeCell ref="M46:M50"/>
    <mergeCell ref="B1:N1"/>
    <mergeCell ref="N153:N157"/>
    <mergeCell ref="D143:D147"/>
    <mergeCell ref="B148:B152"/>
    <mergeCell ref="N118:N122"/>
    <mergeCell ref="B108:B112"/>
    <mergeCell ref="M123:M127"/>
    <mergeCell ref="D113:D117"/>
    <mergeCell ref="N113:N117"/>
    <mergeCell ref="E86:E90"/>
    <mergeCell ref="B76:B80"/>
    <mergeCell ref="D76:D80"/>
    <mergeCell ref="C86:C90"/>
    <mergeCell ref="E81:E85"/>
    <mergeCell ref="D81:D85"/>
    <mergeCell ref="B138:B142"/>
    <mergeCell ref="N143:N147"/>
    <mergeCell ref="E148:E152"/>
    <mergeCell ref="B133:B137"/>
    <mergeCell ref="B86:B90"/>
    <mergeCell ref="M66:M70"/>
    <mergeCell ref="C51:C55"/>
    <mergeCell ref="B56:B60"/>
    <mergeCell ref="N51:N55"/>
    <mergeCell ref="N61:N65"/>
    <mergeCell ref="D71:D75"/>
    <mergeCell ref="C56:C60"/>
    <mergeCell ref="B66:B70"/>
    <mergeCell ref="N81:N85"/>
    <mergeCell ref="C76:C80"/>
    <mergeCell ref="M76:M80"/>
    <mergeCell ref="N76:N80"/>
    <mergeCell ref="M71:M75"/>
    <mergeCell ref="N71:N75"/>
    <mergeCell ref="C71:C75"/>
    <mergeCell ref="M56:M60"/>
    <mergeCell ref="E71:E75"/>
    <mergeCell ref="D66:D70"/>
    <mergeCell ref="B61:B65"/>
    <mergeCell ref="C61:C65"/>
    <mergeCell ref="D61:D65"/>
    <mergeCell ref="E61:E65"/>
    <mergeCell ref="C66:C70"/>
    <mergeCell ref="D46:D50"/>
    <mergeCell ref="C46:C50"/>
    <mergeCell ref="B36:B40"/>
    <mergeCell ref="C31:C35"/>
    <mergeCell ref="B21:B25"/>
    <mergeCell ref="M36:M40"/>
    <mergeCell ref="C36:C40"/>
    <mergeCell ref="M41:M45"/>
    <mergeCell ref="E36:E40"/>
    <mergeCell ref="C41:C45"/>
    <mergeCell ref="B46:B50"/>
    <mergeCell ref="E46:E50"/>
    <mergeCell ref="B2:N2"/>
    <mergeCell ref="E11:E15"/>
    <mergeCell ref="D41:D45"/>
    <mergeCell ref="N31:N35"/>
    <mergeCell ref="E26:E30"/>
    <mergeCell ref="C26:C30"/>
    <mergeCell ref="M11:M15"/>
    <mergeCell ref="D3:E4"/>
    <mergeCell ref="B5:N5"/>
    <mergeCell ref="E31:E35"/>
    <mergeCell ref="M16:M20"/>
    <mergeCell ref="B16:B20"/>
    <mergeCell ref="N21:N25"/>
    <mergeCell ref="N36:N40"/>
    <mergeCell ref="D21:D25"/>
    <mergeCell ref="M21:M25"/>
    <mergeCell ref="C11:C15"/>
    <mergeCell ref="C6:C10"/>
    <mergeCell ref="D6:D10"/>
    <mergeCell ref="E6:E10"/>
    <mergeCell ref="M6:M10"/>
    <mergeCell ref="N16:N20"/>
    <mergeCell ref="B3:B4"/>
    <mergeCell ref="C3:C4"/>
    <mergeCell ref="I3:N3"/>
    <mergeCell ref="I4:J4"/>
    <mergeCell ref="B300:B304"/>
    <mergeCell ref="M317:M321"/>
    <mergeCell ref="N305:N309"/>
    <mergeCell ref="D317:D321"/>
    <mergeCell ref="M305:M309"/>
    <mergeCell ref="M245:M249"/>
    <mergeCell ref="C255:C259"/>
    <mergeCell ref="M250:M254"/>
    <mergeCell ref="E250:E254"/>
    <mergeCell ref="E255:E259"/>
    <mergeCell ref="B250:B254"/>
    <mergeCell ref="D225:D229"/>
    <mergeCell ref="M215:M219"/>
    <mergeCell ref="B220:B224"/>
    <mergeCell ref="N168:N172"/>
    <mergeCell ref="C163:C167"/>
    <mergeCell ref="C173:C177"/>
    <mergeCell ref="N215:N219"/>
    <mergeCell ref="C210:C214"/>
    <mergeCell ref="D220:D224"/>
    <mergeCell ref="N198:N202"/>
    <mergeCell ref="B71:B75"/>
    <mergeCell ref="E91:E95"/>
    <mergeCell ref="B107:J107"/>
    <mergeCell ref="B203:B207"/>
    <mergeCell ref="D118:D122"/>
    <mergeCell ref="B101:B105"/>
    <mergeCell ref="E108:E112"/>
    <mergeCell ref="C101:C105"/>
    <mergeCell ref="C113:C117"/>
    <mergeCell ref="D108:D112"/>
    <mergeCell ref="B183:B187"/>
    <mergeCell ref="B123:B127"/>
    <mergeCell ref="M148:M152"/>
    <mergeCell ref="D128:D132"/>
    <mergeCell ref="E118:E122"/>
    <mergeCell ref="C108:C112"/>
    <mergeCell ref="M113:M117"/>
    <mergeCell ref="M108:M112"/>
    <mergeCell ref="B178:B182"/>
    <mergeCell ref="E178:E182"/>
    <mergeCell ref="C178:C182"/>
    <mergeCell ref="C118:C122"/>
    <mergeCell ref="B118:B122"/>
    <mergeCell ref="N108:N112"/>
    <mergeCell ref="E123:E127"/>
    <mergeCell ref="B143:B147"/>
    <mergeCell ref="N290:N294"/>
    <mergeCell ref="E260:E264"/>
    <mergeCell ref="C240:C244"/>
    <mergeCell ref="B255:B259"/>
    <mergeCell ref="B188:B192"/>
    <mergeCell ref="M188:M192"/>
    <mergeCell ref="E203:E207"/>
    <mergeCell ref="M158:M162"/>
    <mergeCell ref="C153:C157"/>
    <mergeCell ref="M153:M157"/>
    <mergeCell ref="D158:D162"/>
    <mergeCell ref="C158:C162"/>
    <mergeCell ref="E153:E157"/>
    <mergeCell ref="D178:D182"/>
    <mergeCell ref="M168:M172"/>
    <mergeCell ref="N173:N177"/>
    <mergeCell ref="B168:B172"/>
    <mergeCell ref="B193:B197"/>
    <mergeCell ref="M178:M182"/>
    <mergeCell ref="E173:E177"/>
    <mergeCell ref="N270:N274"/>
    <mergeCell ref="N26:N30"/>
    <mergeCell ref="N265:N269"/>
    <mergeCell ref="B245:B249"/>
    <mergeCell ref="E230:E234"/>
    <mergeCell ref="C220:C224"/>
    <mergeCell ref="N163:N167"/>
    <mergeCell ref="D153:D157"/>
    <mergeCell ref="B158:B162"/>
    <mergeCell ref="B113:B117"/>
    <mergeCell ref="M118:M122"/>
    <mergeCell ref="C123:C127"/>
    <mergeCell ref="C183:C187"/>
    <mergeCell ref="M183:M187"/>
    <mergeCell ref="C198:C202"/>
    <mergeCell ref="E183:E187"/>
    <mergeCell ref="D188:D192"/>
    <mergeCell ref="E188:E192"/>
    <mergeCell ref="N183:N187"/>
    <mergeCell ref="N178:N182"/>
    <mergeCell ref="C138:C142"/>
    <mergeCell ref="M143:M147"/>
    <mergeCell ref="D148:D152"/>
    <mergeCell ref="E138:E142"/>
    <mergeCell ref="C143:C147"/>
  </mergeCells>
  <dataValidations count="92">
    <dataValidation type="list" allowBlank="1" showInputMessage="1" showErrorMessage="1" sqref="D11">
      <formula1>"Y,T,Y/T"</formula1>
    </dataValidation>
    <dataValidation type="list" allowBlank="1" showInputMessage="1" showErrorMessage="1" sqref="D46">
      <formula1>"Y,T,Y/T"</formula1>
    </dataValidation>
    <dataValidation type="list" allowBlank="1" showInputMessage="1" showErrorMessage="1" sqref="D36">
      <formula1>"Y,T,Y/T"</formula1>
    </dataValidation>
    <dataValidation type="list" allowBlank="1" showInputMessage="1" showErrorMessage="1" sqref="D26">
      <formula1>"Y,T,Y/T"</formula1>
    </dataValidation>
    <dataValidation type="list" allowBlank="1" showInputMessage="1" showErrorMessage="1" sqref="D6">
      <formula1>"Y,T,Y/T"</formula1>
    </dataValidation>
    <dataValidation type="list" allowBlank="1" showInputMessage="1" showErrorMessage="1" sqref="D153">
      <formula1>"Y,T,Y/T"</formula1>
    </dataValidation>
    <dataValidation type="list" allowBlank="1" showInputMessage="1" showErrorMessage="1" sqref="D210">
      <formula1>"Y,T,Y/T"</formula1>
    </dataValidation>
    <dataValidation type="list" allowBlank="1" showInputMessage="1" showErrorMessage="1" sqref="D31">
      <formula1>"Y,T,Y/T"</formula1>
    </dataValidation>
    <dataValidation type="list" allowBlank="1" showInputMessage="1" showErrorMessage="1" sqref="D96">
      <formula1>"Y,T,Y/T"</formula1>
    </dataValidation>
    <dataValidation type="list" allowBlank="1" showInputMessage="1" showErrorMessage="1" sqref="I108:I207">
      <formula1>"Y,T,Y/T"</formula1>
    </dataValidation>
    <dataValidation type="list" allowBlank="1" showInputMessage="1" showErrorMessage="1" sqref="K6:K105">
      <formula1>"Y,T,Y/T"</formula1>
    </dataValidation>
    <dataValidation type="list" allowBlank="1" showInputMessage="1" showErrorMessage="1" sqref="I6:I105">
      <formula1>"Y,T,Y/T"</formula1>
    </dataValidation>
    <dataValidation type="list" allowBlank="1" showInputMessage="1" showErrorMessage="1" sqref="M6:M105">
      <formula1>"Y,T,Y/T"</formula1>
    </dataValidation>
    <dataValidation type="list" allowBlank="1" showInputMessage="1" showErrorMessage="1" sqref="K210:K309">
      <formula1>"Y,T,Y/T"</formula1>
    </dataValidation>
    <dataValidation type="list" allowBlank="1" showInputMessage="1" showErrorMessage="1" sqref="I210:I309">
      <formula1>"Y,T,Y/T"</formula1>
    </dataValidation>
    <dataValidation type="list" allowBlank="1" showInputMessage="1" showErrorMessage="1" sqref="M312:M411">
      <formula1>"Y,T,Y/T"</formula1>
    </dataValidation>
    <dataValidation type="list" allowBlank="1" showInputMessage="1" showErrorMessage="1" sqref="D16">
      <formula1>"Y,T,Y/T"</formula1>
    </dataValidation>
    <dataValidation type="list" allowBlank="1" showInputMessage="1" showErrorMessage="1" sqref="D66">
      <formula1>"Y,T,Y/T"</formula1>
    </dataValidation>
    <dataValidation type="list" allowBlank="1" showInputMessage="1" showErrorMessage="1" sqref="D56">
      <formula1>"Y,T,Y/T"</formula1>
    </dataValidation>
    <dataValidation type="list" allowBlank="1" showInputMessage="1" showErrorMessage="1" sqref="D41">
      <formula1>"Y,T,Y/T"</formula1>
    </dataValidation>
    <dataValidation type="list" allowBlank="1" showInputMessage="1" showErrorMessage="1" sqref="D332">
      <formula1>"Y,T,Y/T"</formula1>
    </dataValidation>
    <dataValidation type="list" allowBlank="1" showInputMessage="1" showErrorMessage="1" sqref="D402">
      <formula1>"Y,T,Y/T"</formula1>
    </dataValidation>
    <dataValidation type="list" allowBlank="1" showInputMessage="1" showErrorMessage="1" sqref="D392">
      <formula1>"Y,T,Y/T"</formula1>
    </dataValidation>
    <dataValidation type="list" allowBlank="1" showInputMessage="1" showErrorMessage="1" sqref="D367">
      <formula1>"Y,T,Y/T"</formula1>
    </dataValidation>
    <dataValidation type="list" allowBlank="1" showInputMessage="1" showErrorMessage="1" sqref="I312:I411">
      <formula1>"Y,T,Y/T"</formula1>
    </dataValidation>
    <dataValidation type="list" allowBlank="1" showInputMessage="1" showErrorMessage="1" sqref="K312:K411">
      <formula1>"Y,T,Y/T"</formula1>
    </dataValidation>
    <dataValidation type="list" allowBlank="1" showInputMessage="1" showErrorMessage="1" sqref="D215">
      <formula1>"Y,T,Y/T"</formula1>
    </dataValidation>
    <dataValidation type="list" allowBlank="1" showInputMessage="1" showErrorMessage="1" sqref="D270">
      <formula1>"Y,T,Y/T"</formula1>
    </dataValidation>
    <dataValidation type="list" allowBlank="1" showInputMessage="1" showErrorMessage="1" sqref="D295">
      <formula1>"Y,T,Y/T"</formula1>
    </dataValidation>
    <dataValidation type="list" allowBlank="1" showInputMessage="1" showErrorMessage="1" sqref="D352">
      <formula1>"Y,T,Y/T"</formula1>
    </dataValidation>
    <dataValidation type="list" allowBlank="1" showInputMessage="1" showErrorMessage="1" sqref="D250">
      <formula1>"Y,T,Y/T"</formula1>
    </dataValidation>
    <dataValidation type="list" allowBlank="1" showInputMessage="1" showErrorMessage="1" sqref="D322">
      <formula1>"Y,T,Y/T"</formula1>
    </dataValidation>
    <dataValidation type="list" allowBlank="1" showInputMessage="1" showErrorMessage="1" sqref="D312">
      <formula1>"Y,T,Y/T"</formula1>
    </dataValidation>
    <dataValidation type="list" allowBlank="1" showInputMessage="1" showErrorMessage="1" sqref="D285">
      <formula1>"Y,T,Y/T"</formula1>
    </dataValidation>
    <dataValidation type="list" allowBlank="1" showInputMessage="1" showErrorMessage="1" sqref="D245">
      <formula1>"Y,T,Y/T"</formula1>
    </dataValidation>
    <dataValidation type="list" allowBlank="1" showInputMessage="1" showErrorMessage="1" sqref="D300">
      <formula1>"Y,T,Y/T"</formula1>
    </dataValidation>
    <dataValidation type="list" allowBlank="1" showInputMessage="1" showErrorMessage="1" sqref="D265">
      <formula1>"Y,T,Y/T"</formula1>
    </dataValidation>
    <dataValidation type="list" allowBlank="1" showInputMessage="1" showErrorMessage="1" sqref="D275">
      <formula1>"Y,T,Y/T"</formula1>
    </dataValidation>
    <dataValidation type="list" allowBlank="1" showInputMessage="1" showErrorMessage="1" sqref="D235">
      <formula1>"Y,T,Y/T"</formula1>
    </dataValidation>
    <dataValidation type="list" allowBlank="1" showInputMessage="1" showErrorMessage="1" sqref="D290">
      <formula1>"Y,T,Y/T"</formula1>
    </dataValidation>
    <dataValidation type="list" allowBlank="1" showInputMessage="1" showErrorMessage="1" sqref="D317">
      <formula1>"Y,T,Y/T"</formula1>
    </dataValidation>
    <dataValidation type="list" allowBlank="1" showInputMessage="1" showErrorMessage="1" sqref="D372">
      <formula1>"Y,T,Y/T"</formula1>
    </dataValidation>
    <dataValidation type="list" allowBlank="1" showInputMessage="1" showErrorMessage="1" sqref="D407">
      <formula1>"Y,T,Y/T"</formula1>
    </dataValidation>
    <dataValidation type="list" allowBlank="1" showInputMessage="1" showErrorMessage="1" sqref="D337">
      <formula1>"Y,T,Y/T"</formula1>
    </dataValidation>
    <dataValidation type="list" allowBlank="1" showInputMessage="1" showErrorMessage="1" sqref="D397">
      <formula1>"Y,T,Y/T"</formula1>
    </dataValidation>
    <dataValidation type="list" allowBlank="1" showInputMessage="1" showErrorMessage="1" sqref="D377">
      <formula1>"Y,T,Y/T"</formula1>
    </dataValidation>
    <dataValidation type="list" allowBlank="1" showInputMessage="1" showErrorMessage="1" sqref="D387">
      <formula1>"Y,T,Y/T"</formula1>
    </dataValidation>
    <dataValidation type="list" allowBlank="1" showInputMessage="1" showErrorMessage="1" sqref="D51">
      <formula1>"Y,T,Y/T"</formula1>
    </dataValidation>
    <dataValidation type="list" allowBlank="1" showInputMessage="1" showErrorMessage="1" sqref="K108:K207">
      <formula1>"Y,T,Y/T"</formula1>
    </dataValidation>
    <dataValidation type="list" allowBlank="1" showInputMessage="1" showErrorMessage="1" sqref="D91">
      <formula1>"Y,T,Y/T"</formula1>
    </dataValidation>
    <dataValidation type="list" allowBlank="1" showInputMessage="1" showErrorMessage="1" sqref="D81">
      <formula1>"Y,T,Y/T"</formula1>
    </dataValidation>
    <dataValidation type="list" allowBlank="1" showInputMessage="1" showErrorMessage="1" sqref="D76">
      <formula1>"Y,T,Y/T"</formula1>
    </dataValidation>
    <dataValidation type="list" allowBlank="1" showInputMessage="1" showErrorMessage="1" sqref="D71">
      <formula1>"Y,T,Y/T"</formula1>
    </dataValidation>
    <dataValidation type="list" allowBlank="1" showInputMessage="1" showErrorMessage="1" sqref="D101">
      <formula1>"Y,T,Y/T"</formula1>
    </dataValidation>
    <dataValidation type="list" allowBlank="1" showInputMessage="1" showErrorMessage="1" sqref="D21">
      <formula1>"Y,T,Y/T"</formula1>
    </dataValidation>
    <dataValidation type="list" allowBlank="1" showInputMessage="1" showErrorMessage="1" sqref="D138">
      <formula1>"Y,T,Y/T"</formula1>
    </dataValidation>
    <dataValidation type="list" allowBlank="1" showInputMessage="1" showErrorMessage="1" sqref="M108:M207">
      <formula1>"Y,T,Y/T"</formula1>
    </dataValidation>
    <dataValidation type="list" allowBlank="1" showInputMessage="1" showErrorMessage="1" sqref="D61">
      <formula1>"Y,T,Y/T"</formula1>
    </dataValidation>
    <dataValidation type="list" allowBlank="1" showInputMessage="1" showErrorMessage="1" sqref="M210:M309">
      <formula1>"Y,T,Y/T"</formula1>
    </dataValidation>
    <dataValidation type="list" allowBlank="1" showInputMessage="1" showErrorMessage="1" sqref="D163">
      <formula1>"Y,T,Y/T"</formula1>
    </dataValidation>
    <dataValidation type="list" allowBlank="1" showInputMessage="1" showErrorMessage="1" sqref="D220">
      <formula1>"Y,T,Y/T"</formula1>
    </dataValidation>
    <dataValidation type="list" allowBlank="1" showInputMessage="1" showErrorMessage="1" sqref="D183">
      <formula1>"Y,T,Y/T"</formula1>
    </dataValidation>
    <dataValidation type="list" allowBlank="1" showInputMessage="1" showErrorMessage="1" sqref="D193">
      <formula1>"Y,T,Y/T"</formula1>
    </dataValidation>
    <dataValidation type="list" allowBlank="1" showInputMessage="1" showErrorMessage="1" sqref="D327">
      <formula1>"Y,T,Y/T"</formula1>
    </dataValidation>
    <dataValidation type="list" allowBlank="1" showInputMessage="1" showErrorMessage="1" sqref="D382">
      <formula1>"Y,T,Y/T"</formula1>
    </dataValidation>
    <dataValidation type="list" allowBlank="1" showInputMessage="1" showErrorMessage="1" sqref="D347">
      <formula1>"Y,T,Y/T"</formula1>
    </dataValidation>
    <dataValidation type="list" allowBlank="1" showInputMessage="1" showErrorMessage="1" sqref="D357">
      <formula1>"Y,T,Y/T"</formula1>
    </dataValidation>
    <dataValidation type="list" allowBlank="1" showInputMessage="1" showErrorMessage="1" sqref="D143">
      <formula1>"Y,T,Y/T"</formula1>
    </dataValidation>
    <dataValidation type="list" allowBlank="1" showInputMessage="1" showErrorMessage="1" sqref="D198">
      <formula1>"Y,T,Y/T"</formula1>
    </dataValidation>
    <dataValidation type="list" allowBlank="1" showInputMessage="1" showErrorMessage="1" sqref="D305">
      <formula1>"Y,T,Y/T"</formula1>
    </dataValidation>
    <dataValidation type="list" allowBlank="1" showInputMessage="1" showErrorMessage="1" sqref="D362">
      <formula1>"Y,T,Y/T"</formula1>
    </dataValidation>
    <dataValidation type="list" allowBlank="1" showInputMessage="1" showErrorMessage="1" sqref="D118">
      <formula1>"Y,T,Y/T"</formula1>
    </dataValidation>
    <dataValidation type="list" allowBlank="1" showInputMessage="1" showErrorMessage="1" sqref="D178">
      <formula1>"Y,T,Y/T"</formula1>
    </dataValidation>
    <dataValidation type="list" allowBlank="1" showInputMessage="1" showErrorMessage="1" sqref="D255">
      <formula1>"Y,T,Y/T"</formula1>
    </dataValidation>
    <dataValidation type="list" allowBlank="1" showInputMessage="1" showErrorMessage="1" sqref="D342">
      <formula1>"Y,T,Y/T"</formula1>
    </dataValidation>
    <dataValidation type="list" allowBlank="1" showInputMessage="1" showErrorMessage="1" sqref="D113">
      <formula1>"Y,T,Y/T"</formula1>
    </dataValidation>
    <dataValidation type="list" allowBlank="1" showInputMessage="1" showErrorMessage="1" sqref="D158">
      <formula1>"Y,T,Y/T"</formula1>
    </dataValidation>
    <dataValidation type="list" allowBlank="1" showInputMessage="1" showErrorMessage="1" sqref="D133">
      <formula1>"Y,T,Y/T"</formula1>
    </dataValidation>
    <dataValidation type="list" allowBlank="1" showInputMessage="1" showErrorMessage="1" sqref="D123">
      <formula1>"Y,T,Y/T"</formula1>
    </dataValidation>
    <dataValidation type="list" allowBlank="1" showInputMessage="1" showErrorMessage="1" sqref="D108">
      <formula1>"Y,T,Y/T"</formula1>
    </dataValidation>
    <dataValidation type="list" allowBlank="1" showInputMessage="1" showErrorMessage="1" sqref="D225">
      <formula1>"Y,T,Y/T"</formula1>
    </dataValidation>
    <dataValidation type="list" allowBlank="1" showInputMessage="1" showErrorMessage="1" sqref="D280">
      <formula1>"Y,T,Y/T"</formula1>
    </dataValidation>
    <dataValidation type="list" allowBlank="1" showInputMessage="1" showErrorMessage="1" sqref="D128">
      <formula1>"Y,T,Y/T"</formula1>
    </dataValidation>
    <dataValidation type="list" allowBlank="1" showInputMessage="1" showErrorMessage="1" sqref="D188">
      <formula1>"Y,T,Y/T"</formula1>
    </dataValidation>
    <dataValidation type="list" allowBlank="1" showInputMessage="1" showErrorMessage="1" sqref="D168">
      <formula1>"Y,T,Y/T"</formula1>
    </dataValidation>
    <dataValidation type="list" allowBlank="1" showInputMessage="1" showErrorMessage="1" sqref="D240">
      <formula1>"Y,T,Y/T"</formula1>
    </dataValidation>
    <dataValidation type="list" allowBlank="1" showInputMessage="1" showErrorMessage="1" sqref="D230">
      <formula1>"Y,T,Y/T"</formula1>
    </dataValidation>
    <dataValidation type="list" allowBlank="1" showInputMessage="1" showErrorMessage="1" sqref="D203">
      <formula1>"Y,T,Y/T"</formula1>
    </dataValidation>
    <dataValidation type="list" allowBlank="1" showInputMessage="1" showErrorMessage="1" sqref="D86">
      <formula1>"Y,T,Y/T"</formula1>
    </dataValidation>
    <dataValidation type="list" allowBlank="1" showInputMessage="1" showErrorMessage="1" sqref="D148">
      <formula1>"Y,T,Y/T"</formula1>
    </dataValidation>
    <dataValidation type="list" allowBlank="1" showInputMessage="1" showErrorMessage="1" sqref="D173">
      <formula1>"Y,T,Y/T"</formula1>
    </dataValidation>
    <dataValidation type="list" allowBlank="1" showInputMessage="1" showErrorMessage="1" sqref="D260">
      <formula1>"Y,T,Y/T"</formula1>
    </dataValidation>
  </dataValidations>
  <pageMargins left="0.25" right="0.25" top="0.75" bottom="0.75" header="0.3" footer="0.3"/>
  <pageSetup paperSize="9" scale="28"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412"/>
  <sheetViews>
    <sheetView topLeftCell="B1" zoomScale="33" workbookViewId="0">
      <pane ySplit="4" topLeftCell="A362" activePane="bottomLeft" state="frozen"/>
      <selection pane="bottomLeft" activeCell="H412" sqref="H412:L412"/>
    </sheetView>
  </sheetViews>
  <sheetFormatPr defaultColWidth="12.5703125" defaultRowHeight="12.75"/>
  <cols>
    <col min="1" max="1" width="6.42578125" style="517" hidden="1" customWidth="1"/>
    <col min="2" max="2" width="4.5703125" style="587" customWidth="1"/>
    <col min="3" max="3" width="46.5703125" style="517" customWidth="1"/>
    <col min="4" max="4" width="4.140625" style="517" customWidth="1"/>
    <col min="5" max="5" width="14.42578125" style="517" customWidth="1"/>
    <col min="6" max="6" width="4.5703125" style="517" customWidth="1"/>
    <col min="7" max="7" width="47.42578125" style="518" customWidth="1"/>
    <col min="8" max="8" width="26.5703125" style="517" customWidth="1"/>
    <col min="9" max="9" width="4.42578125" style="517" customWidth="1"/>
    <col min="10" max="10" width="16" style="517" customWidth="1"/>
    <col min="11" max="11" width="4.42578125" style="517" customWidth="1"/>
    <col min="12" max="12" width="12.42578125" style="517" customWidth="1"/>
    <col min="13" max="13" width="4.42578125" style="517" customWidth="1"/>
    <col min="14" max="14" width="11.42578125" style="517" customWidth="1"/>
    <col min="15" max="16384" width="12.5703125" style="517"/>
  </cols>
  <sheetData>
    <row r="1" spans="2:14" s="520" customFormat="1" ht="15.75">
      <c r="B1" s="868" t="s">
        <v>33</v>
      </c>
      <c r="C1" s="868"/>
      <c r="D1" s="868"/>
      <c r="E1" s="868"/>
      <c r="F1" s="868"/>
      <c r="G1" s="868"/>
      <c r="H1" s="868"/>
      <c r="I1" s="868"/>
      <c r="J1" s="868"/>
      <c r="K1" s="868"/>
      <c r="L1" s="868"/>
      <c r="M1" s="868"/>
      <c r="N1" s="868"/>
    </row>
    <row r="2" spans="2:14" s="520" customFormat="1" ht="15.75">
      <c r="B2" s="867" t="s">
        <v>665</v>
      </c>
      <c r="C2" s="867"/>
      <c r="D2" s="867"/>
      <c r="E2" s="867"/>
      <c r="F2" s="867"/>
      <c r="G2" s="867"/>
      <c r="H2" s="867"/>
      <c r="I2" s="867"/>
      <c r="J2" s="867"/>
      <c r="K2" s="867"/>
      <c r="L2" s="867"/>
      <c r="M2" s="867"/>
      <c r="N2" s="867"/>
    </row>
    <row r="3" spans="2:14" s="588" customFormat="1" ht="15.75">
      <c r="B3" s="863" t="s">
        <v>23</v>
      </c>
      <c r="C3" s="863" t="s">
        <v>503</v>
      </c>
      <c r="D3" s="869" t="s">
        <v>339</v>
      </c>
      <c r="E3" s="870"/>
      <c r="F3" s="863" t="s">
        <v>23</v>
      </c>
      <c r="G3" s="863" t="s">
        <v>504</v>
      </c>
      <c r="H3" s="863" t="s">
        <v>505</v>
      </c>
      <c r="I3" s="863" t="s">
        <v>506</v>
      </c>
      <c r="J3" s="863"/>
      <c r="K3" s="863"/>
      <c r="L3" s="863"/>
      <c r="M3" s="863"/>
      <c r="N3" s="863"/>
    </row>
    <row r="4" spans="2:14" s="588" customFormat="1" ht="15.75">
      <c r="B4" s="863"/>
      <c r="C4" s="863"/>
      <c r="D4" s="871"/>
      <c r="E4" s="872"/>
      <c r="F4" s="863"/>
      <c r="G4" s="863"/>
      <c r="H4" s="863"/>
      <c r="I4" s="863" t="s">
        <v>4</v>
      </c>
      <c r="J4" s="863"/>
      <c r="K4" s="863" t="s">
        <v>3</v>
      </c>
      <c r="L4" s="863"/>
      <c r="M4" s="863" t="s">
        <v>52</v>
      </c>
      <c r="N4" s="863"/>
    </row>
    <row r="5" spans="2:14" s="520" customFormat="1" ht="15.75">
      <c r="B5" s="864" t="s">
        <v>509</v>
      </c>
      <c r="C5" s="865"/>
      <c r="D5" s="865"/>
      <c r="E5" s="865"/>
      <c r="F5" s="865"/>
      <c r="G5" s="865"/>
      <c r="H5" s="865"/>
      <c r="I5" s="865"/>
      <c r="J5" s="865"/>
      <c r="K5" s="865"/>
      <c r="L5" s="865"/>
      <c r="M5" s="865"/>
      <c r="N5" s="866"/>
    </row>
    <row r="6" spans="2:14" ht="15.75">
      <c r="B6" s="836">
        <v>1</v>
      </c>
      <c r="C6" s="839"/>
      <c r="D6" s="857" t="s">
        <v>26</v>
      </c>
      <c r="E6" s="860" t="str">
        <f>IF(D6="Y",1,IF(D6="T",0,IF(D6="Y/T","Belum diisi","Error")))</f>
        <v>Belum diisi</v>
      </c>
      <c r="F6" s="528">
        <v>1</v>
      </c>
      <c r="G6" s="529"/>
      <c r="H6" s="589" t="str">
        <f t="shared" ref="H6:H69" si="0">IF(OR(J6="Isi Dulu",L6="Isi Dulu",J6="Isi Tujuan",L6="Isi Tujuan"),"Belum Diisi",IF(SUM(J6,L6)=2,1,IF(SUM(J6,L6)=1,0,IF(SUM(J6,L6)=0,0,"Error"))))</f>
        <v>Belum Diisi</v>
      </c>
      <c r="I6" s="590" t="s">
        <v>26</v>
      </c>
      <c r="J6" s="591" t="str">
        <f>IF($D$6="Y/T","Isi Tujuan",IF($E$6=0,0,IF(I6="Y",1,IF(I6="T",0,"Isi Dulu"))))</f>
        <v>Isi Tujuan</v>
      </c>
      <c r="K6" s="590" t="s">
        <v>26</v>
      </c>
      <c r="L6" s="591" t="str">
        <f>IF($D$6="Y/T","Isi Tujuan",IF($E$6=0,0,IF(K6="Y",1,IF(K6="T",0,"Isi Dulu"))))</f>
        <v>Isi Tujuan</v>
      </c>
      <c r="M6" s="848" t="s">
        <v>26</v>
      </c>
      <c r="N6" s="851" t="str">
        <f>IF(M6="Y",1,IF(M6="T",0,IF(M6="Y/T","Belum diisi","Error")))</f>
        <v>Belum diisi</v>
      </c>
    </row>
    <row r="7" spans="2:14" ht="15.75">
      <c r="B7" s="837"/>
      <c r="C7" s="840"/>
      <c r="D7" s="858"/>
      <c r="E7" s="861"/>
      <c r="F7" s="549">
        <v>2</v>
      </c>
      <c r="G7" s="550"/>
      <c r="H7" s="589" t="str">
        <f t="shared" si="0"/>
        <v>Belum Diisi</v>
      </c>
      <c r="I7" s="592" t="s">
        <v>26</v>
      </c>
      <c r="J7" s="593" t="str">
        <f>IF($D$6="Y/T","Isi Tujuan",IF($E$6=0,0,IF(I7="Y",1,IF(I7="T",0,"Isi Dulu"))))</f>
        <v>Isi Tujuan</v>
      </c>
      <c r="K7" s="592" t="s">
        <v>26</v>
      </c>
      <c r="L7" s="593" t="str">
        <f>IF($D$6="Y/T","Isi Tujuan",IF($E$6=0,0,IF(K7="Y",1,IF(K7="T",0,"Isi Dulu"))))</f>
        <v>Isi Tujuan</v>
      </c>
      <c r="M7" s="849"/>
      <c r="N7" s="852"/>
    </row>
    <row r="8" spans="2:14" ht="15.75">
      <c r="B8" s="837"/>
      <c r="C8" s="840"/>
      <c r="D8" s="858"/>
      <c r="E8" s="861"/>
      <c r="F8" s="549">
        <v>3</v>
      </c>
      <c r="G8" s="550"/>
      <c r="H8" s="589" t="str">
        <f t="shared" si="0"/>
        <v>Belum Diisi</v>
      </c>
      <c r="I8" s="592" t="s">
        <v>26</v>
      </c>
      <c r="J8" s="593" t="str">
        <f>IF($D$6="Y/T","Isi Tujuan",IF($E$6=0,0,IF(I8="Y",1,IF(I8="T",0,"Isi Dulu"))))</f>
        <v>Isi Tujuan</v>
      </c>
      <c r="K8" s="592" t="s">
        <v>26</v>
      </c>
      <c r="L8" s="593" t="str">
        <f>IF($D$6="Y/T","Isi Tujuan",IF($E$6=0,0,IF(K8="Y",1,IF(K8="T",0,"Isi Dulu"))))</f>
        <v>Isi Tujuan</v>
      </c>
      <c r="M8" s="849"/>
      <c r="N8" s="852"/>
    </row>
    <row r="9" spans="2:14" ht="15.75">
      <c r="B9" s="837"/>
      <c r="C9" s="840"/>
      <c r="D9" s="858"/>
      <c r="E9" s="861"/>
      <c r="F9" s="549">
        <v>4</v>
      </c>
      <c r="G9" s="550"/>
      <c r="H9" s="589" t="str">
        <f t="shared" si="0"/>
        <v>Belum Diisi</v>
      </c>
      <c r="I9" s="592" t="s">
        <v>26</v>
      </c>
      <c r="J9" s="593" t="str">
        <f>IF($D$6="Y/T","Isi Tujuan",IF($E$6=0,0,IF(I9="Y",1,IF(I9="T",0,"Isi Dulu"))))</f>
        <v>Isi Tujuan</v>
      </c>
      <c r="K9" s="592" t="s">
        <v>26</v>
      </c>
      <c r="L9" s="593" t="str">
        <f>IF($D$6="Y/T","Isi Tujuan",IF($E$6=0,0,IF(K9="Y",1,IF(K9="T",0,"Isi Dulu"))))</f>
        <v>Isi Tujuan</v>
      </c>
      <c r="M9" s="849"/>
      <c r="N9" s="852"/>
    </row>
    <row r="10" spans="2:14" ht="15.75">
      <c r="B10" s="838"/>
      <c r="C10" s="841"/>
      <c r="D10" s="859"/>
      <c r="E10" s="862"/>
      <c r="F10" s="569">
        <v>5</v>
      </c>
      <c r="G10" s="570"/>
      <c r="H10" s="594" t="str">
        <f t="shared" si="0"/>
        <v>Belum Diisi</v>
      </c>
      <c r="I10" s="595" t="s">
        <v>26</v>
      </c>
      <c r="J10" s="596" t="str">
        <f>IF($D$6="Y/T","Isi Tujuan",IF($E$6=0,0,IF(I10="Y",1,IF(I10="T",0,"Isi Dulu"))))</f>
        <v>Isi Tujuan</v>
      </c>
      <c r="K10" s="595" t="s">
        <v>26</v>
      </c>
      <c r="L10" s="596" t="str">
        <f>IF($D$6="Y/T","Isi Tujuan",IF($E$6=0,0,IF(K10="Y",1,IF(K10="T",0,"Isi Dulu"))))</f>
        <v>Isi Tujuan</v>
      </c>
      <c r="M10" s="850"/>
      <c r="N10" s="853"/>
    </row>
    <row r="11" spans="2:14" ht="15.75">
      <c r="B11" s="836">
        <v>2</v>
      </c>
      <c r="C11" s="839"/>
      <c r="D11" s="857" t="s">
        <v>26</v>
      </c>
      <c r="E11" s="860" t="str">
        <f>IF(D11="Y",1,IF(D11="T",0,IF(D11="Y/T","Belum diisi","Error")))</f>
        <v>Belum diisi</v>
      </c>
      <c r="F11" s="528">
        <v>1</v>
      </c>
      <c r="G11" s="529"/>
      <c r="H11" s="597" t="str">
        <f t="shared" si="0"/>
        <v>Belum Diisi</v>
      </c>
      <c r="I11" s="590" t="s">
        <v>26</v>
      </c>
      <c r="J11" s="591" t="str">
        <f>IF($D$11="Y/T","Isi Tujuan",IF($E$11=0,0,IF(I11="Y",1,IF(I11="T",0,"Isi Dulu"))))</f>
        <v>Isi Tujuan</v>
      </c>
      <c r="K11" s="590" t="s">
        <v>26</v>
      </c>
      <c r="L11" s="591" t="str">
        <f>IF($D$11="Y/T","Isi Tujuan",IF($E$11=0,0,IF(K11="Y",1,IF(K11="T",0,"Isi Dulu"))))</f>
        <v>Isi Tujuan</v>
      </c>
      <c r="M11" s="848" t="s">
        <v>26</v>
      </c>
      <c r="N11" s="851" t="str">
        <f>IF(M11="Y",1,IF(M11="T",0,IF(M11="Y/T","Belum diisi","Error")))</f>
        <v>Belum diisi</v>
      </c>
    </row>
    <row r="12" spans="2:14" ht="15.75">
      <c r="B12" s="837"/>
      <c r="C12" s="840"/>
      <c r="D12" s="858"/>
      <c r="E12" s="861"/>
      <c r="F12" s="549">
        <v>2</v>
      </c>
      <c r="G12" s="550"/>
      <c r="H12" s="598" t="str">
        <f t="shared" si="0"/>
        <v>Belum Diisi</v>
      </c>
      <c r="I12" s="592" t="s">
        <v>26</v>
      </c>
      <c r="J12" s="593" t="str">
        <f>IF($D$11="Y/T","Isi Tujuan",IF($E$11=0,0,IF(I12="Y",1,IF(I12="T",0,"Isi Dulu"))))</f>
        <v>Isi Tujuan</v>
      </c>
      <c r="K12" s="592" t="s">
        <v>26</v>
      </c>
      <c r="L12" s="593" t="str">
        <f>IF($D$11="Y/T","Isi Tujuan",IF($E$11=0,0,IF(K12="Y",1,IF(K12="T",0,"Isi Dulu"))))</f>
        <v>Isi Tujuan</v>
      </c>
      <c r="M12" s="849"/>
      <c r="N12" s="852"/>
    </row>
    <row r="13" spans="2:14" ht="15.75">
      <c r="B13" s="837"/>
      <c r="C13" s="840"/>
      <c r="D13" s="858"/>
      <c r="E13" s="861"/>
      <c r="F13" s="549">
        <v>3</v>
      </c>
      <c r="G13" s="550"/>
      <c r="H13" s="598" t="str">
        <f t="shared" si="0"/>
        <v>Belum Diisi</v>
      </c>
      <c r="I13" s="592" t="s">
        <v>26</v>
      </c>
      <c r="J13" s="593" t="str">
        <f>IF($D$11="Y/T","Isi Tujuan",IF($E$11=0,0,IF(I13="Y",1,IF(I13="T",0,"Isi Dulu"))))</f>
        <v>Isi Tujuan</v>
      </c>
      <c r="K13" s="592" t="s">
        <v>26</v>
      </c>
      <c r="L13" s="593" t="str">
        <f>IF($D$11="Y/T","Isi Tujuan",IF($E$11=0,0,IF(K13="Y",1,IF(K13="T",0,"Isi Dulu"))))</f>
        <v>Isi Tujuan</v>
      </c>
      <c r="M13" s="849"/>
      <c r="N13" s="852"/>
    </row>
    <row r="14" spans="2:14" ht="15.75">
      <c r="B14" s="837"/>
      <c r="C14" s="840"/>
      <c r="D14" s="858"/>
      <c r="E14" s="861"/>
      <c r="F14" s="549">
        <v>4</v>
      </c>
      <c r="G14" s="550"/>
      <c r="H14" s="598" t="str">
        <f t="shared" si="0"/>
        <v>Belum Diisi</v>
      </c>
      <c r="I14" s="592" t="s">
        <v>26</v>
      </c>
      <c r="J14" s="593" t="str">
        <f>IF($D$11="Y/T","Isi Tujuan",IF($E$11=0,0,IF(I14="Y",1,IF(I14="T",0,"Isi Dulu"))))</f>
        <v>Isi Tujuan</v>
      </c>
      <c r="K14" s="592" t="s">
        <v>26</v>
      </c>
      <c r="L14" s="593" t="str">
        <f>IF($D$11="Y/T","Isi Tujuan",IF($E$11=0,0,IF(K14="Y",1,IF(K14="T",0,"Isi Dulu"))))</f>
        <v>Isi Tujuan</v>
      </c>
      <c r="M14" s="849"/>
      <c r="N14" s="852"/>
    </row>
    <row r="15" spans="2:14" ht="15.75">
      <c r="B15" s="838"/>
      <c r="C15" s="841"/>
      <c r="D15" s="859"/>
      <c r="E15" s="862"/>
      <c r="F15" s="569">
        <v>5</v>
      </c>
      <c r="G15" s="570"/>
      <c r="H15" s="599" t="str">
        <f t="shared" si="0"/>
        <v>Belum Diisi</v>
      </c>
      <c r="I15" s="595" t="s">
        <v>26</v>
      </c>
      <c r="J15" s="596" t="str">
        <f>IF($D$11="Y/T","Isi Tujuan",IF($E$11=0,0,IF(I15="Y",1,IF(I15="T",0,"Isi Dulu"))))</f>
        <v>Isi Tujuan</v>
      </c>
      <c r="K15" s="595" t="s">
        <v>26</v>
      </c>
      <c r="L15" s="596" t="str">
        <f>IF($D$11="Y/T","Isi Tujuan",IF($E$11=0,0,IF(K15="Y",1,IF(K15="T",0,"Isi Dulu"))))</f>
        <v>Isi Tujuan</v>
      </c>
      <c r="M15" s="850"/>
      <c r="N15" s="853"/>
    </row>
    <row r="16" spans="2:14" ht="15.75">
      <c r="B16" s="836">
        <v>3</v>
      </c>
      <c r="C16" s="839"/>
      <c r="D16" s="857" t="s">
        <v>26</v>
      </c>
      <c r="E16" s="860" t="str">
        <f>IF(D16="Y",1,IF(D16="T",0,IF(D16="Y/T","Belum diisi","Error")))</f>
        <v>Belum diisi</v>
      </c>
      <c r="F16" s="528">
        <v>1</v>
      </c>
      <c r="G16" s="529"/>
      <c r="H16" s="600" t="str">
        <f t="shared" si="0"/>
        <v>Belum Diisi</v>
      </c>
      <c r="I16" s="590" t="s">
        <v>26</v>
      </c>
      <c r="J16" s="591" t="str">
        <f>IF($D$16="Y/T","Isi Tujuan",IF($E$16=0,0,IF(I16="Y",1,IF(I16="T",0,"Isi Dulu"))))</f>
        <v>Isi Tujuan</v>
      </c>
      <c r="K16" s="590" t="s">
        <v>26</v>
      </c>
      <c r="L16" s="591" t="str">
        <f>IF($D$16="Y/T","Isi Tujuan",IF($E$16=0,0,IF(K16="Y",1,IF(K16="T",0,"Isi Dulu"))))</f>
        <v>Isi Tujuan</v>
      </c>
      <c r="M16" s="848" t="s">
        <v>26</v>
      </c>
      <c r="N16" s="851" t="str">
        <f>IF(M16="Y",1,IF(M16="T",0,IF(M16="Y/T","Belum diisi","Error")))</f>
        <v>Belum diisi</v>
      </c>
    </row>
    <row r="17" spans="2:14" ht="15.75">
      <c r="B17" s="837"/>
      <c r="C17" s="840"/>
      <c r="D17" s="858"/>
      <c r="E17" s="861"/>
      <c r="F17" s="549">
        <v>2</v>
      </c>
      <c r="G17" s="550"/>
      <c r="H17" s="598" t="str">
        <f t="shared" si="0"/>
        <v>Belum Diisi</v>
      </c>
      <c r="I17" s="592" t="s">
        <v>26</v>
      </c>
      <c r="J17" s="593" t="str">
        <f>IF($D$16="Y/T","Isi Tujuan",IF($E$16=0,0,IF(I17="Y",1,IF(I17="T",0,"Isi Dulu"))))</f>
        <v>Isi Tujuan</v>
      </c>
      <c r="K17" s="592" t="s">
        <v>26</v>
      </c>
      <c r="L17" s="593" t="str">
        <f>IF($D$16="Y/T","Isi Tujuan",IF($E$16=0,0,IF(K17="Y",1,IF(K17="T",0,"Isi Dulu"))))</f>
        <v>Isi Tujuan</v>
      </c>
      <c r="M17" s="849"/>
      <c r="N17" s="852"/>
    </row>
    <row r="18" spans="2:14" ht="15.75">
      <c r="B18" s="837"/>
      <c r="C18" s="840"/>
      <c r="D18" s="858"/>
      <c r="E18" s="861"/>
      <c r="F18" s="549">
        <v>3</v>
      </c>
      <c r="G18" s="550"/>
      <c r="H18" s="598" t="str">
        <f t="shared" si="0"/>
        <v>Belum Diisi</v>
      </c>
      <c r="I18" s="592" t="s">
        <v>26</v>
      </c>
      <c r="J18" s="593" t="str">
        <f>IF($D$16="Y/T","Isi Tujuan",IF($E$16=0,0,IF(I18="Y",1,IF(I18="T",0,"Isi Dulu"))))</f>
        <v>Isi Tujuan</v>
      </c>
      <c r="K18" s="592" t="s">
        <v>26</v>
      </c>
      <c r="L18" s="593" t="str">
        <f>IF($D$16="Y/T","Isi Tujuan",IF($E$16=0,0,IF(K18="Y",1,IF(K18="T",0,"Isi Dulu"))))</f>
        <v>Isi Tujuan</v>
      </c>
      <c r="M18" s="849"/>
      <c r="N18" s="852"/>
    </row>
    <row r="19" spans="2:14" ht="15.75">
      <c r="B19" s="837"/>
      <c r="C19" s="840"/>
      <c r="D19" s="858"/>
      <c r="E19" s="861"/>
      <c r="F19" s="549">
        <v>4</v>
      </c>
      <c r="G19" s="550"/>
      <c r="H19" s="598" t="str">
        <f t="shared" si="0"/>
        <v>Belum Diisi</v>
      </c>
      <c r="I19" s="592" t="s">
        <v>26</v>
      </c>
      <c r="J19" s="593" t="str">
        <f>IF($D$16="Y/T","Isi Tujuan",IF($E$16=0,0,IF(I19="Y",1,IF(I19="T",0,"Isi Dulu"))))</f>
        <v>Isi Tujuan</v>
      </c>
      <c r="K19" s="592" t="s">
        <v>26</v>
      </c>
      <c r="L19" s="593" t="str">
        <f>IF($D$16="Y/T","Isi Tujuan",IF($E$16=0,0,IF(K19="Y",1,IF(K19="T",0,"Isi Dulu"))))</f>
        <v>Isi Tujuan</v>
      </c>
      <c r="M19" s="849"/>
      <c r="N19" s="852"/>
    </row>
    <row r="20" spans="2:14" ht="15.75">
      <c r="B20" s="838"/>
      <c r="C20" s="841"/>
      <c r="D20" s="859"/>
      <c r="E20" s="862"/>
      <c r="F20" s="569">
        <v>5</v>
      </c>
      <c r="G20" s="570"/>
      <c r="H20" s="599" t="str">
        <f t="shared" si="0"/>
        <v>Belum Diisi</v>
      </c>
      <c r="I20" s="595" t="s">
        <v>26</v>
      </c>
      <c r="J20" s="596" t="str">
        <f>IF($D$16="Y/T","Isi Tujuan",IF($E$16=0,0,IF(I20="Y",1,IF(I20="T",0,"Isi Dulu"))))</f>
        <v>Isi Tujuan</v>
      </c>
      <c r="K20" s="595" t="s">
        <v>26</v>
      </c>
      <c r="L20" s="596" t="str">
        <f>IF($D$16="Y/T","Isi Tujuan",IF($E$16=0,0,IF(K20="Y",1,IF(K20="T",0,"Isi Dulu"))))</f>
        <v>Isi Tujuan</v>
      </c>
      <c r="M20" s="850"/>
      <c r="N20" s="853"/>
    </row>
    <row r="21" spans="2:14" ht="15.75">
      <c r="B21" s="836">
        <v>4</v>
      </c>
      <c r="C21" s="839"/>
      <c r="D21" s="857" t="s">
        <v>26</v>
      </c>
      <c r="E21" s="860" t="str">
        <f>IF(D21="Y",1,IF(D21="T",0,IF(D21="Y/T","Belum diisi","Error")))</f>
        <v>Belum diisi</v>
      </c>
      <c r="F21" s="528">
        <v>1</v>
      </c>
      <c r="G21" s="529"/>
      <c r="H21" s="600" t="str">
        <f t="shared" si="0"/>
        <v>Belum Diisi</v>
      </c>
      <c r="I21" s="590" t="s">
        <v>26</v>
      </c>
      <c r="J21" s="591" t="str">
        <f>IF($D$21="Y/T","Isi Tujuan",IF($E$21=0,0,IF(I21="Y",1,IF(I21="T",0,"Isi Dulu"))))</f>
        <v>Isi Tujuan</v>
      </c>
      <c r="K21" s="590" t="s">
        <v>26</v>
      </c>
      <c r="L21" s="591" t="str">
        <f>IF($D$21="Y/T","Isi Tujuan",IF($E$21=0,0,IF(K21="Y",1,IF(K21="T",0,"Isi Dulu"))))</f>
        <v>Isi Tujuan</v>
      </c>
      <c r="M21" s="848" t="s">
        <v>26</v>
      </c>
      <c r="N21" s="851" t="str">
        <f>IF(M21="Y",1,IF(M21="T",0,IF(M21="Y/T","Belum diisi","Error")))</f>
        <v>Belum diisi</v>
      </c>
    </row>
    <row r="22" spans="2:14" ht="15.75">
      <c r="B22" s="837"/>
      <c r="C22" s="840"/>
      <c r="D22" s="858"/>
      <c r="E22" s="861"/>
      <c r="F22" s="549">
        <v>2</v>
      </c>
      <c r="G22" s="550"/>
      <c r="H22" s="598" t="str">
        <f t="shared" si="0"/>
        <v>Belum Diisi</v>
      </c>
      <c r="I22" s="592" t="s">
        <v>26</v>
      </c>
      <c r="J22" s="593" t="str">
        <f>IF($D$21="Y/T","Isi Tujuan",IF($E$21=0,0,IF(I22="Y",1,IF(I22="T",0,"Isi Dulu"))))</f>
        <v>Isi Tujuan</v>
      </c>
      <c r="K22" s="592" t="s">
        <v>26</v>
      </c>
      <c r="L22" s="593" t="str">
        <f>IF($D$21="Y/T","Isi Tujuan",IF($E$21=0,0,IF(K22="Y",1,IF(K22="T",0,"Isi Dulu"))))</f>
        <v>Isi Tujuan</v>
      </c>
      <c r="M22" s="849"/>
      <c r="N22" s="852"/>
    </row>
    <row r="23" spans="2:14" ht="15.75">
      <c r="B23" s="837"/>
      <c r="C23" s="840"/>
      <c r="D23" s="858"/>
      <c r="E23" s="861"/>
      <c r="F23" s="549">
        <v>3</v>
      </c>
      <c r="G23" s="550"/>
      <c r="H23" s="598" t="str">
        <f t="shared" si="0"/>
        <v>Belum Diisi</v>
      </c>
      <c r="I23" s="592" t="s">
        <v>26</v>
      </c>
      <c r="J23" s="593" t="str">
        <f>IF($D$21="Y/T","Isi Tujuan",IF($E$21=0,0,IF(I23="Y",1,IF(I23="T",0,"Isi Dulu"))))</f>
        <v>Isi Tujuan</v>
      </c>
      <c r="K23" s="592" t="s">
        <v>26</v>
      </c>
      <c r="L23" s="593" t="str">
        <f>IF($D$21="Y/T","Isi Tujuan",IF($E$21=0,0,IF(K23="Y",1,IF(K23="T",0,"Isi Dulu"))))</f>
        <v>Isi Tujuan</v>
      </c>
      <c r="M23" s="849"/>
      <c r="N23" s="852"/>
    </row>
    <row r="24" spans="2:14" ht="15.75">
      <c r="B24" s="837"/>
      <c r="C24" s="840"/>
      <c r="D24" s="858"/>
      <c r="E24" s="861"/>
      <c r="F24" s="549">
        <v>4</v>
      </c>
      <c r="G24" s="550"/>
      <c r="H24" s="598" t="str">
        <f t="shared" si="0"/>
        <v>Belum Diisi</v>
      </c>
      <c r="I24" s="592" t="s">
        <v>26</v>
      </c>
      <c r="J24" s="593" t="str">
        <f>IF($D$21="Y/T","Isi Tujuan",IF($E$21=0,0,IF(I24="Y",1,IF(I24="T",0,"Isi Dulu"))))</f>
        <v>Isi Tujuan</v>
      </c>
      <c r="K24" s="592" t="s">
        <v>26</v>
      </c>
      <c r="L24" s="593" t="str">
        <f>IF($D$21="Y/T","Isi Tujuan",IF($E$21=0,0,IF(K24="Y",1,IF(K24="T",0,"Isi Dulu"))))</f>
        <v>Isi Tujuan</v>
      </c>
      <c r="M24" s="849"/>
      <c r="N24" s="852"/>
    </row>
    <row r="25" spans="2:14" ht="15.75">
      <c r="B25" s="838"/>
      <c r="C25" s="841"/>
      <c r="D25" s="859"/>
      <c r="E25" s="862"/>
      <c r="F25" s="569">
        <v>5</v>
      </c>
      <c r="G25" s="570"/>
      <c r="H25" s="599" t="str">
        <f t="shared" si="0"/>
        <v>Belum Diisi</v>
      </c>
      <c r="I25" s="595" t="s">
        <v>26</v>
      </c>
      <c r="J25" s="596" t="str">
        <f>IF($D$21="Y/T","Isi Tujuan",IF($E$21=0,0,IF(I25="Y",1,IF(I25="T",0,"Isi Dulu"))))</f>
        <v>Isi Tujuan</v>
      </c>
      <c r="K25" s="595" t="s">
        <v>26</v>
      </c>
      <c r="L25" s="596" t="str">
        <f>IF($D$21="Y/T","Isi Tujuan",IF($E$21=0,0,IF(K25="Y",1,IF(K25="T",0,"Isi Dulu"))))</f>
        <v>Isi Tujuan</v>
      </c>
      <c r="M25" s="850"/>
      <c r="N25" s="853"/>
    </row>
    <row r="26" spans="2:14" ht="15.75">
      <c r="B26" s="836">
        <v>5</v>
      </c>
      <c r="C26" s="839"/>
      <c r="D26" s="857" t="s">
        <v>26</v>
      </c>
      <c r="E26" s="860" t="str">
        <f>IF(D26="Y",1,IF(D26="T",0,IF(D26="Y/T","Belum diisi","Error")))</f>
        <v>Belum diisi</v>
      </c>
      <c r="F26" s="528">
        <v>1</v>
      </c>
      <c r="G26" s="529"/>
      <c r="H26" s="600" t="str">
        <f t="shared" si="0"/>
        <v>Belum Diisi</v>
      </c>
      <c r="I26" s="590" t="s">
        <v>26</v>
      </c>
      <c r="J26" s="591" t="str">
        <f>IF($D$26="Y/T","Isi Tujuan",IF($E$26=0,0,IF(I26="Y",1,IF(I26="T",0,"Isi Dulu"))))</f>
        <v>Isi Tujuan</v>
      </c>
      <c r="K26" s="590" t="s">
        <v>26</v>
      </c>
      <c r="L26" s="591" t="str">
        <f>IF($D$26="Y/T","Isi Tujuan",IF($E$26=0,0,IF(K26="Y",1,IF(K26="T",0,"Isi Dulu"))))</f>
        <v>Isi Tujuan</v>
      </c>
      <c r="M26" s="848" t="s">
        <v>26</v>
      </c>
      <c r="N26" s="851" t="str">
        <f>IF(M26="Y",1,IF(M26="T",0,IF(M26="Y/T","Belum diisi","Error")))</f>
        <v>Belum diisi</v>
      </c>
    </row>
    <row r="27" spans="2:14" ht="15.75">
      <c r="B27" s="837"/>
      <c r="C27" s="840"/>
      <c r="D27" s="858"/>
      <c r="E27" s="861"/>
      <c r="F27" s="549">
        <v>2</v>
      </c>
      <c r="G27" s="550"/>
      <c r="H27" s="598" t="str">
        <f t="shared" si="0"/>
        <v>Belum Diisi</v>
      </c>
      <c r="I27" s="592" t="s">
        <v>26</v>
      </c>
      <c r="J27" s="593" t="str">
        <f>IF($D$26="Y/T","Isi Tujuan",IF($E$26=0,0,IF(I27="Y",1,IF(I27="T",0,"Isi Dulu"))))</f>
        <v>Isi Tujuan</v>
      </c>
      <c r="K27" s="592" t="s">
        <v>26</v>
      </c>
      <c r="L27" s="593" t="str">
        <f>IF($D$26="Y/T","Isi Tujuan",IF($E$26=0,0,IF(K27="Y",1,IF(K27="T",0,"Isi Dulu"))))</f>
        <v>Isi Tujuan</v>
      </c>
      <c r="M27" s="849"/>
      <c r="N27" s="852"/>
    </row>
    <row r="28" spans="2:14" ht="15.75">
      <c r="B28" s="837"/>
      <c r="C28" s="840"/>
      <c r="D28" s="858"/>
      <c r="E28" s="861"/>
      <c r="F28" s="549">
        <v>3</v>
      </c>
      <c r="G28" s="550"/>
      <c r="H28" s="598" t="str">
        <f t="shared" si="0"/>
        <v>Belum Diisi</v>
      </c>
      <c r="I28" s="592" t="s">
        <v>26</v>
      </c>
      <c r="J28" s="593" t="str">
        <f>IF($D$26="Y/T","Isi Tujuan",IF($E$26=0,0,IF(I28="Y",1,IF(I28="T",0,"Isi Dulu"))))</f>
        <v>Isi Tujuan</v>
      </c>
      <c r="K28" s="592" t="s">
        <v>26</v>
      </c>
      <c r="L28" s="593" t="str">
        <f>IF($D$26="Y/T","Isi Tujuan",IF($E$26=0,0,IF(K28="Y",1,IF(K28="T",0,"Isi Dulu"))))</f>
        <v>Isi Tujuan</v>
      </c>
      <c r="M28" s="849"/>
      <c r="N28" s="852"/>
    </row>
    <row r="29" spans="2:14" ht="15.75">
      <c r="B29" s="837"/>
      <c r="C29" s="840"/>
      <c r="D29" s="858"/>
      <c r="E29" s="861"/>
      <c r="F29" s="549">
        <v>4</v>
      </c>
      <c r="G29" s="550"/>
      <c r="H29" s="598" t="str">
        <f t="shared" si="0"/>
        <v>Belum Diisi</v>
      </c>
      <c r="I29" s="592" t="s">
        <v>26</v>
      </c>
      <c r="J29" s="593" t="str">
        <f>IF($D$26="Y/T","Isi Tujuan",IF($E$26=0,0,IF(I29="Y",1,IF(I29="T",0,"Isi Dulu"))))</f>
        <v>Isi Tujuan</v>
      </c>
      <c r="K29" s="592" t="s">
        <v>26</v>
      </c>
      <c r="L29" s="593" t="str">
        <f>IF($D$26="Y/T","Isi Tujuan",IF($E$26=0,0,IF(K29="Y",1,IF(K29="T",0,"Isi Dulu"))))</f>
        <v>Isi Tujuan</v>
      </c>
      <c r="M29" s="849"/>
      <c r="N29" s="852"/>
    </row>
    <row r="30" spans="2:14" ht="15.75">
      <c r="B30" s="838"/>
      <c r="C30" s="841"/>
      <c r="D30" s="859"/>
      <c r="E30" s="862"/>
      <c r="F30" s="569">
        <v>5</v>
      </c>
      <c r="G30" s="570"/>
      <c r="H30" s="599" t="str">
        <f t="shared" si="0"/>
        <v>Belum Diisi</v>
      </c>
      <c r="I30" s="595" t="s">
        <v>26</v>
      </c>
      <c r="J30" s="596" t="str">
        <f>IF($D$26="Y/T","Isi Tujuan",IF($E$26=0,0,IF(I30="Y",1,IF(I30="T",0,"Isi Dulu"))))</f>
        <v>Isi Tujuan</v>
      </c>
      <c r="K30" s="595" t="s">
        <v>26</v>
      </c>
      <c r="L30" s="596" t="str">
        <f>IF($D$26="Y/T","Isi Tujuan",IF($E$26=0,0,IF(K30="Y",1,IF(K30="T",0,"Isi Dulu"))))</f>
        <v>Isi Tujuan</v>
      </c>
      <c r="M30" s="850"/>
      <c r="N30" s="853"/>
    </row>
    <row r="31" spans="2:14" ht="15.75">
      <c r="B31" s="836">
        <v>6</v>
      </c>
      <c r="C31" s="839"/>
      <c r="D31" s="857" t="s">
        <v>26</v>
      </c>
      <c r="E31" s="860" t="str">
        <f>IF(D31="Y",1,IF(D31="T",0,IF(D31="Y/T","Belum diisi","Error")))</f>
        <v>Belum diisi</v>
      </c>
      <c r="F31" s="528">
        <v>1</v>
      </c>
      <c r="G31" s="529"/>
      <c r="H31" s="600" t="str">
        <f t="shared" si="0"/>
        <v>Belum Diisi</v>
      </c>
      <c r="I31" s="590" t="s">
        <v>26</v>
      </c>
      <c r="J31" s="591" t="str">
        <f>IF($D$31="Y/T","Isi Tujuan",IF($E$31=0,0,IF(I31="Y",1,IF(I31="T",0,"Isi Dulu"))))</f>
        <v>Isi Tujuan</v>
      </c>
      <c r="K31" s="590" t="s">
        <v>26</v>
      </c>
      <c r="L31" s="591" t="str">
        <f>IF($D$31="Y/T","Isi Tujuan",IF($E$31=0,0,IF(K31="Y",1,IF(K31="T",0,"Isi Dulu"))))</f>
        <v>Isi Tujuan</v>
      </c>
      <c r="M31" s="848" t="s">
        <v>26</v>
      </c>
      <c r="N31" s="851" t="str">
        <f>IF(M31="Y",1,IF(M31="T",0,IF(M31="Y/T","Belum diisi","Error")))</f>
        <v>Belum diisi</v>
      </c>
    </row>
    <row r="32" spans="2:14" ht="15.75">
      <c r="B32" s="837"/>
      <c r="C32" s="840"/>
      <c r="D32" s="858"/>
      <c r="E32" s="861"/>
      <c r="F32" s="549">
        <v>2</v>
      </c>
      <c r="G32" s="550"/>
      <c r="H32" s="598" t="str">
        <f t="shared" si="0"/>
        <v>Belum Diisi</v>
      </c>
      <c r="I32" s="592" t="s">
        <v>26</v>
      </c>
      <c r="J32" s="593" t="str">
        <f>IF($D$31="Y/T","Isi Tujuan",IF($E$31=0,0,IF(I32="Y",1,IF(I32="T",0,"Isi Dulu"))))</f>
        <v>Isi Tujuan</v>
      </c>
      <c r="K32" s="592" t="s">
        <v>26</v>
      </c>
      <c r="L32" s="593" t="str">
        <f>IF($D$31="Y/T","Isi Tujuan",IF($E$31=0,0,IF(K32="Y",1,IF(K32="T",0,"Isi Dulu"))))</f>
        <v>Isi Tujuan</v>
      </c>
      <c r="M32" s="849"/>
      <c r="N32" s="852"/>
    </row>
    <row r="33" spans="2:14" ht="15.75">
      <c r="B33" s="837"/>
      <c r="C33" s="840"/>
      <c r="D33" s="858"/>
      <c r="E33" s="861"/>
      <c r="F33" s="549">
        <v>3</v>
      </c>
      <c r="G33" s="550"/>
      <c r="H33" s="598" t="str">
        <f t="shared" si="0"/>
        <v>Belum Diisi</v>
      </c>
      <c r="I33" s="592" t="s">
        <v>26</v>
      </c>
      <c r="J33" s="593" t="str">
        <f>IF($D$31="Y/T","Isi Tujuan",IF($E$31=0,0,IF(I33="Y",1,IF(I33="T",0,"Isi Dulu"))))</f>
        <v>Isi Tujuan</v>
      </c>
      <c r="K33" s="592" t="s">
        <v>26</v>
      </c>
      <c r="L33" s="593" t="str">
        <f>IF($D$31="Y/T","Isi Tujuan",IF($E$31=0,0,IF(K33="Y",1,IF(K33="T",0,"Isi Dulu"))))</f>
        <v>Isi Tujuan</v>
      </c>
      <c r="M33" s="849"/>
      <c r="N33" s="852"/>
    </row>
    <row r="34" spans="2:14" ht="15.75">
      <c r="B34" s="837"/>
      <c r="C34" s="840"/>
      <c r="D34" s="858"/>
      <c r="E34" s="861"/>
      <c r="F34" s="549">
        <v>4</v>
      </c>
      <c r="G34" s="550"/>
      <c r="H34" s="598" t="str">
        <f t="shared" si="0"/>
        <v>Belum Diisi</v>
      </c>
      <c r="I34" s="592" t="s">
        <v>26</v>
      </c>
      <c r="J34" s="593" t="str">
        <f>IF($D$31="Y/T","Isi Tujuan",IF($E$31=0,0,IF(I34="Y",1,IF(I34="T",0,"Isi Dulu"))))</f>
        <v>Isi Tujuan</v>
      </c>
      <c r="K34" s="592" t="s">
        <v>26</v>
      </c>
      <c r="L34" s="593" t="str">
        <f>IF($D$31="Y/T","Isi Tujuan",IF($E$31=0,0,IF(K34="Y",1,IF(K34="T",0,"Isi Dulu"))))</f>
        <v>Isi Tujuan</v>
      </c>
      <c r="M34" s="849"/>
      <c r="N34" s="852"/>
    </row>
    <row r="35" spans="2:14" ht="15.75">
      <c r="B35" s="838"/>
      <c r="C35" s="841"/>
      <c r="D35" s="859"/>
      <c r="E35" s="862"/>
      <c r="F35" s="569">
        <v>5</v>
      </c>
      <c r="G35" s="570"/>
      <c r="H35" s="599" t="str">
        <f t="shared" si="0"/>
        <v>Belum Diisi</v>
      </c>
      <c r="I35" s="595" t="s">
        <v>26</v>
      </c>
      <c r="J35" s="596" t="str">
        <f>IF($D$31="Y/T","Isi Tujuan",IF($E$31=0,0,IF(I35="Y",1,IF(I35="T",0,"Isi Dulu"))))</f>
        <v>Isi Tujuan</v>
      </c>
      <c r="K35" s="595" t="s">
        <v>26</v>
      </c>
      <c r="L35" s="596" t="str">
        <f>IF($D$31="Y/T","Isi Tujuan",IF($E$31=0,0,IF(K35="Y",1,IF(K35="T",0,"Isi Dulu"))))</f>
        <v>Isi Tujuan</v>
      </c>
      <c r="M35" s="850"/>
      <c r="N35" s="853"/>
    </row>
    <row r="36" spans="2:14" ht="15.75">
      <c r="B36" s="836">
        <v>7</v>
      </c>
      <c r="C36" s="839"/>
      <c r="D36" s="857" t="s">
        <v>26</v>
      </c>
      <c r="E36" s="860" t="str">
        <f>IF(D36="Y",1,IF(D36="T",0,IF(D36="Y/T","Belum diisi","Error")))</f>
        <v>Belum diisi</v>
      </c>
      <c r="F36" s="528">
        <v>1</v>
      </c>
      <c r="G36" s="529"/>
      <c r="H36" s="600" t="str">
        <f t="shared" si="0"/>
        <v>Belum Diisi</v>
      </c>
      <c r="I36" s="590" t="s">
        <v>26</v>
      </c>
      <c r="J36" s="591" t="str">
        <f>IF($D$36="Y/T","Isi Tujuan",IF($E$36=0,0,IF(I36="Y",1,IF(I36="T",0,"Isi Dulu"))))</f>
        <v>Isi Tujuan</v>
      </c>
      <c r="K36" s="590" t="s">
        <v>26</v>
      </c>
      <c r="L36" s="591" t="str">
        <f>IF($D$36="Y/T","Isi Tujuan",IF($E$36=0,0,IF(K36="Y",1,IF(K36="T",0,"Isi Dulu"))))</f>
        <v>Isi Tujuan</v>
      </c>
      <c r="M36" s="848" t="s">
        <v>26</v>
      </c>
      <c r="N36" s="851" t="str">
        <f>IF(M36="Y",1,IF(M36="T",0,IF(M36="Y/T","Belum diisi","Error")))</f>
        <v>Belum diisi</v>
      </c>
    </row>
    <row r="37" spans="2:14" ht="15.75">
      <c r="B37" s="837"/>
      <c r="C37" s="840"/>
      <c r="D37" s="858"/>
      <c r="E37" s="861"/>
      <c r="F37" s="549">
        <v>2</v>
      </c>
      <c r="G37" s="550"/>
      <c r="H37" s="598" t="str">
        <f t="shared" si="0"/>
        <v>Belum Diisi</v>
      </c>
      <c r="I37" s="592" t="s">
        <v>26</v>
      </c>
      <c r="J37" s="593" t="str">
        <f>IF($D$36="Y/T","Isi Tujuan",IF($E$36=0,0,IF(I37="Y",1,IF(I37="T",0,"Isi Dulu"))))</f>
        <v>Isi Tujuan</v>
      </c>
      <c r="K37" s="592" t="s">
        <v>26</v>
      </c>
      <c r="L37" s="593" t="str">
        <f>IF($D$36="Y/T","Isi Tujuan",IF($E$36=0,0,IF(K37="Y",1,IF(K37="T",0,"Isi Dulu"))))</f>
        <v>Isi Tujuan</v>
      </c>
      <c r="M37" s="849"/>
      <c r="N37" s="852"/>
    </row>
    <row r="38" spans="2:14" ht="15.75">
      <c r="B38" s="837"/>
      <c r="C38" s="840"/>
      <c r="D38" s="858"/>
      <c r="E38" s="861"/>
      <c r="F38" s="549">
        <v>3</v>
      </c>
      <c r="G38" s="550"/>
      <c r="H38" s="598" t="str">
        <f t="shared" si="0"/>
        <v>Belum Diisi</v>
      </c>
      <c r="I38" s="592" t="s">
        <v>26</v>
      </c>
      <c r="J38" s="593" t="str">
        <f>IF($D$36="Y/T","Isi Tujuan",IF($E$36=0,0,IF(I38="Y",1,IF(I38="T",0,"Isi Dulu"))))</f>
        <v>Isi Tujuan</v>
      </c>
      <c r="K38" s="592" t="s">
        <v>26</v>
      </c>
      <c r="L38" s="593" t="str">
        <f>IF($D$36="Y/T","Isi Tujuan",IF($E$36=0,0,IF(K38="Y",1,IF(K38="T",0,"Isi Dulu"))))</f>
        <v>Isi Tujuan</v>
      </c>
      <c r="M38" s="849"/>
      <c r="N38" s="852"/>
    </row>
    <row r="39" spans="2:14" ht="15.75">
      <c r="B39" s="837"/>
      <c r="C39" s="840"/>
      <c r="D39" s="858"/>
      <c r="E39" s="861"/>
      <c r="F39" s="549">
        <v>4</v>
      </c>
      <c r="G39" s="550"/>
      <c r="H39" s="598" t="str">
        <f t="shared" si="0"/>
        <v>Belum Diisi</v>
      </c>
      <c r="I39" s="592" t="s">
        <v>26</v>
      </c>
      <c r="J39" s="593" t="str">
        <f>IF($D$36="Y/T","Isi Tujuan",IF($E$36=0,0,IF(I39="Y",1,IF(I39="T",0,"Isi Dulu"))))</f>
        <v>Isi Tujuan</v>
      </c>
      <c r="K39" s="592" t="s">
        <v>26</v>
      </c>
      <c r="L39" s="593" t="str">
        <f>IF($D$36="Y/T","Isi Tujuan",IF($E$36=0,0,IF(K39="Y",1,IF(K39="T",0,"Isi Dulu"))))</f>
        <v>Isi Tujuan</v>
      </c>
      <c r="M39" s="849"/>
      <c r="N39" s="852"/>
    </row>
    <row r="40" spans="2:14" ht="15.75">
      <c r="B40" s="838"/>
      <c r="C40" s="841"/>
      <c r="D40" s="859"/>
      <c r="E40" s="862"/>
      <c r="F40" s="569">
        <v>5</v>
      </c>
      <c r="G40" s="570"/>
      <c r="H40" s="599" t="str">
        <f t="shared" si="0"/>
        <v>Belum Diisi</v>
      </c>
      <c r="I40" s="595" t="s">
        <v>26</v>
      </c>
      <c r="J40" s="596" t="str">
        <f>IF($D$36="Y/T","Isi Tujuan",IF($E$36=0,0,IF(I40="Y",1,IF(I40="T",0,"Isi Dulu"))))</f>
        <v>Isi Tujuan</v>
      </c>
      <c r="K40" s="595" t="s">
        <v>26</v>
      </c>
      <c r="L40" s="596" t="str">
        <f>IF($D$36="Y/T","Isi Tujuan",IF($E$36=0,0,IF(K40="Y",1,IF(K40="T",0,"Isi Dulu"))))</f>
        <v>Isi Tujuan</v>
      </c>
      <c r="M40" s="850"/>
      <c r="N40" s="853"/>
    </row>
    <row r="41" spans="2:14" ht="15.75">
      <c r="B41" s="836">
        <v>8</v>
      </c>
      <c r="C41" s="839"/>
      <c r="D41" s="857" t="s">
        <v>26</v>
      </c>
      <c r="E41" s="860" t="str">
        <f>IF(D41="Y",1,IF(D41="T",0,IF(D41="Y/T","Belum diisi","Error")))</f>
        <v>Belum diisi</v>
      </c>
      <c r="F41" s="528">
        <v>1</v>
      </c>
      <c r="G41" s="529"/>
      <c r="H41" s="600" t="str">
        <f t="shared" si="0"/>
        <v>Belum Diisi</v>
      </c>
      <c r="I41" s="590" t="s">
        <v>26</v>
      </c>
      <c r="J41" s="591" t="str">
        <f>IF($D$41="Y/T","Isi Tujuan",IF($E$41=0,0,IF(I41="Y",1,IF(I41="T",0,"Isi Dulu"))))</f>
        <v>Isi Tujuan</v>
      </c>
      <c r="K41" s="590" t="s">
        <v>26</v>
      </c>
      <c r="L41" s="591" t="str">
        <f>IF($D$41="Y/T","Isi Tujuan",IF($E$41=0,0,IF(K41="Y",1,IF(K41="T",0,"Isi Dulu"))))</f>
        <v>Isi Tujuan</v>
      </c>
      <c r="M41" s="848" t="s">
        <v>26</v>
      </c>
      <c r="N41" s="851" t="str">
        <f>IF(M41="Y",1,IF(M41="T",0,IF(M41="Y/T","Belum diisi","Error")))</f>
        <v>Belum diisi</v>
      </c>
    </row>
    <row r="42" spans="2:14" ht="15.75">
      <c r="B42" s="837"/>
      <c r="C42" s="840"/>
      <c r="D42" s="858"/>
      <c r="E42" s="861"/>
      <c r="F42" s="549">
        <v>2</v>
      </c>
      <c r="G42" s="550"/>
      <c r="H42" s="598" t="str">
        <f t="shared" si="0"/>
        <v>Belum Diisi</v>
      </c>
      <c r="I42" s="592" t="s">
        <v>26</v>
      </c>
      <c r="J42" s="593" t="str">
        <f>IF($D$41="Y/T","Isi Tujuan",IF($E$41=0,0,IF(I42="Y",1,IF(I42="T",0,"Isi Dulu"))))</f>
        <v>Isi Tujuan</v>
      </c>
      <c r="K42" s="592" t="s">
        <v>26</v>
      </c>
      <c r="L42" s="593" t="str">
        <f>IF($D$41="Y/T","Isi Tujuan",IF($E$41=0,0,IF(K42="Y",1,IF(K42="T",0,"Isi Dulu"))))</f>
        <v>Isi Tujuan</v>
      </c>
      <c r="M42" s="849"/>
      <c r="N42" s="852"/>
    </row>
    <row r="43" spans="2:14" ht="15.75">
      <c r="B43" s="837"/>
      <c r="C43" s="840"/>
      <c r="D43" s="858"/>
      <c r="E43" s="861"/>
      <c r="F43" s="549">
        <v>3</v>
      </c>
      <c r="G43" s="550"/>
      <c r="H43" s="598" t="str">
        <f t="shared" si="0"/>
        <v>Belum Diisi</v>
      </c>
      <c r="I43" s="592" t="s">
        <v>26</v>
      </c>
      <c r="J43" s="593" t="str">
        <f>IF($D$41="Y/T","Isi Tujuan",IF($E$41=0,0,IF(I43="Y",1,IF(I43="T",0,"Isi Dulu"))))</f>
        <v>Isi Tujuan</v>
      </c>
      <c r="K43" s="592" t="s">
        <v>26</v>
      </c>
      <c r="L43" s="593" t="str">
        <f>IF($D$41="Y/T","Isi Tujuan",IF($E$41=0,0,IF(K43="Y",1,IF(K43="T",0,"Isi Dulu"))))</f>
        <v>Isi Tujuan</v>
      </c>
      <c r="M43" s="849"/>
      <c r="N43" s="852"/>
    </row>
    <row r="44" spans="2:14" ht="15.75">
      <c r="B44" s="837"/>
      <c r="C44" s="840"/>
      <c r="D44" s="858"/>
      <c r="E44" s="861"/>
      <c r="F44" s="549">
        <v>4</v>
      </c>
      <c r="G44" s="550"/>
      <c r="H44" s="598" t="str">
        <f t="shared" si="0"/>
        <v>Belum Diisi</v>
      </c>
      <c r="I44" s="592" t="s">
        <v>26</v>
      </c>
      <c r="J44" s="593" t="str">
        <f>IF($D$41="Y/T","Isi Tujuan",IF($E$41=0,0,IF(I44="Y",1,IF(I44="T",0,"Isi Dulu"))))</f>
        <v>Isi Tujuan</v>
      </c>
      <c r="K44" s="592" t="s">
        <v>26</v>
      </c>
      <c r="L44" s="593" t="str">
        <f>IF($D$41="Y/T","Isi Tujuan",IF($E$41=0,0,IF(K44="Y",1,IF(K44="T",0,"Isi Dulu"))))</f>
        <v>Isi Tujuan</v>
      </c>
      <c r="M44" s="849"/>
      <c r="N44" s="852"/>
    </row>
    <row r="45" spans="2:14" ht="15.75">
      <c r="B45" s="838"/>
      <c r="C45" s="841"/>
      <c r="D45" s="859"/>
      <c r="E45" s="862"/>
      <c r="F45" s="569">
        <v>5</v>
      </c>
      <c r="G45" s="570"/>
      <c r="H45" s="599" t="str">
        <f t="shared" si="0"/>
        <v>Belum Diisi</v>
      </c>
      <c r="I45" s="595" t="s">
        <v>26</v>
      </c>
      <c r="J45" s="596" t="str">
        <f>IF($D$41="Y/T","Isi Tujuan",IF($E$41=0,0,IF(I45="Y",1,IF(I45="T",0,"Isi Dulu"))))</f>
        <v>Isi Tujuan</v>
      </c>
      <c r="K45" s="595" t="s">
        <v>26</v>
      </c>
      <c r="L45" s="596" t="str">
        <f>IF($D$41="Y/T","Isi Tujuan",IF($E$41=0,0,IF(K45="Y",1,IF(K45="T",0,"Isi Dulu"))))</f>
        <v>Isi Tujuan</v>
      </c>
      <c r="M45" s="850"/>
      <c r="N45" s="853"/>
    </row>
    <row r="46" spans="2:14" ht="15.75">
      <c r="B46" s="836">
        <v>9</v>
      </c>
      <c r="C46" s="839"/>
      <c r="D46" s="857" t="s">
        <v>26</v>
      </c>
      <c r="E46" s="860" t="str">
        <f>IF(D46="Y",1,IF(D46="T",0,IF(D46="Y/T","Belum diisi","Error")))</f>
        <v>Belum diisi</v>
      </c>
      <c r="F46" s="528">
        <v>1</v>
      </c>
      <c r="G46" s="529"/>
      <c r="H46" s="600" t="str">
        <f t="shared" si="0"/>
        <v>Belum Diisi</v>
      </c>
      <c r="I46" s="590" t="s">
        <v>26</v>
      </c>
      <c r="J46" s="591" t="str">
        <f>IF($D$46="Y/T","Isi Tujuan",IF($E$46=0,0,IF(I46="Y",1,IF(I46="T",0,"Isi Dulu"))))</f>
        <v>Isi Tujuan</v>
      </c>
      <c r="K46" s="590" t="s">
        <v>26</v>
      </c>
      <c r="L46" s="591" t="str">
        <f>IF($D$46="Y/T","Isi Tujuan",IF($E$46=0,0,IF(K46="Y",1,IF(K46="T",0,"Isi Dulu"))))</f>
        <v>Isi Tujuan</v>
      </c>
      <c r="M46" s="848" t="s">
        <v>26</v>
      </c>
      <c r="N46" s="851" t="str">
        <f>IF(M46="Y",1,IF(M46="T",0,IF(M46="Y/T","Belum diisi","Error")))</f>
        <v>Belum diisi</v>
      </c>
    </row>
    <row r="47" spans="2:14" ht="15.75">
      <c r="B47" s="837"/>
      <c r="C47" s="840"/>
      <c r="D47" s="858"/>
      <c r="E47" s="861"/>
      <c r="F47" s="549">
        <v>2</v>
      </c>
      <c r="G47" s="550"/>
      <c r="H47" s="598" t="str">
        <f t="shared" si="0"/>
        <v>Belum Diisi</v>
      </c>
      <c r="I47" s="592" t="s">
        <v>26</v>
      </c>
      <c r="J47" s="593" t="str">
        <f>IF($D$46="Y/T","Isi Tujuan",IF($E$46=0,0,IF(I47="Y",1,IF(I47="T",0,"Isi Dulu"))))</f>
        <v>Isi Tujuan</v>
      </c>
      <c r="K47" s="592" t="s">
        <v>26</v>
      </c>
      <c r="L47" s="593" t="str">
        <f>IF($D$46="Y/T","Isi Tujuan",IF($E$46=0,0,IF(K47="Y",1,IF(K47="T",0,"Isi Dulu"))))</f>
        <v>Isi Tujuan</v>
      </c>
      <c r="M47" s="849"/>
      <c r="N47" s="852"/>
    </row>
    <row r="48" spans="2:14" ht="15.75">
      <c r="B48" s="837"/>
      <c r="C48" s="840"/>
      <c r="D48" s="858"/>
      <c r="E48" s="861"/>
      <c r="F48" s="549">
        <v>3</v>
      </c>
      <c r="G48" s="550"/>
      <c r="H48" s="598" t="str">
        <f t="shared" si="0"/>
        <v>Belum Diisi</v>
      </c>
      <c r="I48" s="592" t="s">
        <v>26</v>
      </c>
      <c r="J48" s="593" t="str">
        <f>IF($D$46="Y/T","Isi Tujuan",IF($E$46=0,0,IF(I48="Y",1,IF(I48="T",0,"Isi Dulu"))))</f>
        <v>Isi Tujuan</v>
      </c>
      <c r="K48" s="592" t="s">
        <v>26</v>
      </c>
      <c r="L48" s="593" t="str">
        <f>IF($D$46="Y/T","Isi Tujuan",IF($E$46=0,0,IF(K48="Y",1,IF(K48="T",0,"Isi Dulu"))))</f>
        <v>Isi Tujuan</v>
      </c>
      <c r="M48" s="849"/>
      <c r="N48" s="852"/>
    </row>
    <row r="49" spans="2:14" ht="15.75">
      <c r="B49" s="837"/>
      <c r="C49" s="840"/>
      <c r="D49" s="858"/>
      <c r="E49" s="861"/>
      <c r="F49" s="549">
        <v>4</v>
      </c>
      <c r="G49" s="550"/>
      <c r="H49" s="598" t="str">
        <f t="shared" si="0"/>
        <v>Belum Diisi</v>
      </c>
      <c r="I49" s="592" t="s">
        <v>26</v>
      </c>
      <c r="J49" s="593" t="str">
        <f>IF($D$46="Y/T","Isi Tujuan",IF($E$46=0,0,IF(I49="Y",1,IF(I49="T",0,"Isi Dulu"))))</f>
        <v>Isi Tujuan</v>
      </c>
      <c r="K49" s="592" t="s">
        <v>26</v>
      </c>
      <c r="L49" s="593" t="str">
        <f>IF($D$46="Y/T","Isi Tujuan",IF($E$46=0,0,IF(K49="Y",1,IF(K49="T",0,"Isi Dulu"))))</f>
        <v>Isi Tujuan</v>
      </c>
      <c r="M49" s="849"/>
      <c r="N49" s="852"/>
    </row>
    <row r="50" spans="2:14" ht="15.75">
      <c r="B50" s="838"/>
      <c r="C50" s="841"/>
      <c r="D50" s="859"/>
      <c r="E50" s="862"/>
      <c r="F50" s="569">
        <v>5</v>
      </c>
      <c r="G50" s="570"/>
      <c r="H50" s="599" t="str">
        <f t="shared" si="0"/>
        <v>Belum Diisi</v>
      </c>
      <c r="I50" s="595" t="s">
        <v>26</v>
      </c>
      <c r="J50" s="596" t="str">
        <f>IF($D$46="Y/T","Isi Tujuan",IF($E$46=0,0,IF(I50="Y",1,IF(I50="T",0,"Isi Dulu"))))</f>
        <v>Isi Tujuan</v>
      </c>
      <c r="K50" s="595" t="s">
        <v>26</v>
      </c>
      <c r="L50" s="596" t="str">
        <f>IF($D$46="Y/T","Isi Tujuan",IF($E$46=0,0,IF(K50="Y",1,IF(K50="T",0,"Isi Dulu"))))</f>
        <v>Isi Tujuan</v>
      </c>
      <c r="M50" s="850"/>
      <c r="N50" s="853"/>
    </row>
    <row r="51" spans="2:14" ht="15.75">
      <c r="B51" s="836">
        <v>10</v>
      </c>
      <c r="C51" s="839"/>
      <c r="D51" s="857" t="s">
        <v>26</v>
      </c>
      <c r="E51" s="860" t="str">
        <f>IF(D51="Y",1,IF(D51="T",0,IF(D51="Y/T","Belum diisi","Error")))</f>
        <v>Belum diisi</v>
      </c>
      <c r="F51" s="528">
        <v>1</v>
      </c>
      <c r="G51" s="529"/>
      <c r="H51" s="600" t="str">
        <f t="shared" si="0"/>
        <v>Belum Diisi</v>
      </c>
      <c r="I51" s="590" t="s">
        <v>26</v>
      </c>
      <c r="J51" s="591" t="str">
        <f>IF($D$51="Y/T","Isi Tujuan",IF($E$51=0,0,IF(I51="Y",1,IF(I51="T",0,"Isi Dulu"))))</f>
        <v>Isi Tujuan</v>
      </c>
      <c r="K51" s="590" t="s">
        <v>26</v>
      </c>
      <c r="L51" s="591" t="str">
        <f>IF($D$51="Y/T","Isi Tujuan",IF($E$51=0,0,IF(K51="Y",1,IF(K51="T",0,"Isi Dulu"))))</f>
        <v>Isi Tujuan</v>
      </c>
      <c r="M51" s="848" t="s">
        <v>26</v>
      </c>
      <c r="N51" s="851" t="str">
        <f>IF(M51="Y",1,IF(M51="T",0,IF(M51="Y/T","Belum diisi","Error")))</f>
        <v>Belum diisi</v>
      </c>
    </row>
    <row r="52" spans="2:14" ht="15.75">
      <c r="B52" s="837"/>
      <c r="C52" s="840"/>
      <c r="D52" s="858"/>
      <c r="E52" s="861"/>
      <c r="F52" s="549">
        <v>2</v>
      </c>
      <c r="G52" s="550"/>
      <c r="H52" s="598" t="str">
        <f t="shared" si="0"/>
        <v>Belum Diisi</v>
      </c>
      <c r="I52" s="592" t="s">
        <v>26</v>
      </c>
      <c r="J52" s="593" t="str">
        <f>IF($D$51="Y/T","Isi Tujuan",IF($E$51=0,0,IF(I52="Y",1,IF(I52="T",0,"Isi Dulu"))))</f>
        <v>Isi Tujuan</v>
      </c>
      <c r="K52" s="592" t="s">
        <v>26</v>
      </c>
      <c r="L52" s="593" t="str">
        <f>IF($D$51="Y/T","Isi Tujuan",IF($E$51=0,0,IF(K52="Y",1,IF(K52="T",0,"Isi Dulu"))))</f>
        <v>Isi Tujuan</v>
      </c>
      <c r="M52" s="849"/>
      <c r="N52" s="852"/>
    </row>
    <row r="53" spans="2:14" ht="15.75">
      <c r="B53" s="837"/>
      <c r="C53" s="840"/>
      <c r="D53" s="858"/>
      <c r="E53" s="861"/>
      <c r="F53" s="549">
        <v>3</v>
      </c>
      <c r="G53" s="550"/>
      <c r="H53" s="598" t="str">
        <f t="shared" si="0"/>
        <v>Belum Diisi</v>
      </c>
      <c r="I53" s="592" t="s">
        <v>26</v>
      </c>
      <c r="J53" s="593" t="str">
        <f>IF($D$51="Y/T","Isi Tujuan",IF($E$51=0,0,IF(I53="Y",1,IF(I53="T",0,"Isi Dulu"))))</f>
        <v>Isi Tujuan</v>
      </c>
      <c r="K53" s="592" t="s">
        <v>26</v>
      </c>
      <c r="L53" s="593" t="str">
        <f>IF($D$51="Y/T","Isi Tujuan",IF($E$51=0,0,IF(K53="Y",1,IF(K53="T",0,"Isi Dulu"))))</f>
        <v>Isi Tujuan</v>
      </c>
      <c r="M53" s="849"/>
      <c r="N53" s="852"/>
    </row>
    <row r="54" spans="2:14" ht="15.75">
      <c r="B54" s="837"/>
      <c r="C54" s="840"/>
      <c r="D54" s="858"/>
      <c r="E54" s="861"/>
      <c r="F54" s="549">
        <v>4</v>
      </c>
      <c r="G54" s="550"/>
      <c r="H54" s="598" t="str">
        <f t="shared" si="0"/>
        <v>Belum Diisi</v>
      </c>
      <c r="I54" s="592" t="s">
        <v>26</v>
      </c>
      <c r="J54" s="593" t="str">
        <f>IF($D$51="Y/T","Isi Tujuan",IF($E$51=0,0,IF(I54="Y",1,IF(I54="T",0,"Isi Dulu"))))</f>
        <v>Isi Tujuan</v>
      </c>
      <c r="K54" s="592" t="s">
        <v>26</v>
      </c>
      <c r="L54" s="593" t="str">
        <f>IF($D$51="Y/T","Isi Tujuan",IF($E$51=0,0,IF(K54="Y",1,IF(K54="T",0,"Isi Dulu"))))</f>
        <v>Isi Tujuan</v>
      </c>
      <c r="M54" s="849"/>
      <c r="N54" s="852"/>
    </row>
    <row r="55" spans="2:14" ht="15.75">
      <c r="B55" s="838"/>
      <c r="C55" s="841"/>
      <c r="D55" s="859"/>
      <c r="E55" s="862"/>
      <c r="F55" s="569">
        <v>5</v>
      </c>
      <c r="G55" s="570"/>
      <c r="H55" s="599" t="str">
        <f t="shared" si="0"/>
        <v>Belum Diisi</v>
      </c>
      <c r="I55" s="595" t="s">
        <v>26</v>
      </c>
      <c r="J55" s="596" t="str">
        <f>IF($D$51="Y/T","Isi Tujuan",IF($E$51=0,0,IF(I55="Y",1,IF(I55="T",0,"Isi Dulu"))))</f>
        <v>Isi Tujuan</v>
      </c>
      <c r="K55" s="595" t="s">
        <v>26</v>
      </c>
      <c r="L55" s="596" t="str">
        <f>IF($D$51="Y/T","Isi Tujuan",IF($E$51=0,0,IF(K55="Y",1,IF(K55="T",0,"Isi Dulu"))))</f>
        <v>Isi Tujuan</v>
      </c>
      <c r="M55" s="850"/>
      <c r="N55" s="853"/>
    </row>
    <row r="56" spans="2:14" ht="15.75">
      <c r="B56" s="836">
        <v>11</v>
      </c>
      <c r="C56" s="839"/>
      <c r="D56" s="857" t="s">
        <v>26</v>
      </c>
      <c r="E56" s="860" t="str">
        <f>IF(D56="Y",1,IF(D56="T",0,IF(D56="Y/T","Belum diisi","Error")))</f>
        <v>Belum diisi</v>
      </c>
      <c r="F56" s="528">
        <v>1</v>
      </c>
      <c r="G56" s="529"/>
      <c r="H56" s="600" t="str">
        <f t="shared" si="0"/>
        <v>Belum Diisi</v>
      </c>
      <c r="I56" s="590" t="s">
        <v>26</v>
      </c>
      <c r="J56" s="591" t="str">
        <f>IF($D$56="Y/T","Isi Tujuan",IF($E$56=0,0,IF(I56="Y",1,IF(I56="T",0,"Isi Dulu"))))</f>
        <v>Isi Tujuan</v>
      </c>
      <c r="K56" s="590" t="s">
        <v>26</v>
      </c>
      <c r="L56" s="591" t="str">
        <f>IF($D$56="Y/T","Isi Tujuan",IF($E$56=0,0,IF(K56="Y",1,IF(K56="T",0,"Isi Dulu"))))</f>
        <v>Isi Tujuan</v>
      </c>
      <c r="M56" s="848" t="s">
        <v>26</v>
      </c>
      <c r="N56" s="851" t="str">
        <f>IF(M56="Y",1,IF(M56="T",0,IF(M56="Y/T","Belum diisi","Error")))</f>
        <v>Belum diisi</v>
      </c>
    </row>
    <row r="57" spans="2:14" ht="15.75">
      <c r="B57" s="837"/>
      <c r="C57" s="840"/>
      <c r="D57" s="858"/>
      <c r="E57" s="861"/>
      <c r="F57" s="549">
        <v>2</v>
      </c>
      <c r="G57" s="550"/>
      <c r="H57" s="598" t="str">
        <f t="shared" si="0"/>
        <v>Belum Diisi</v>
      </c>
      <c r="I57" s="592" t="s">
        <v>26</v>
      </c>
      <c r="J57" s="593" t="str">
        <f>IF($D$56="Y/T","Isi Tujuan",IF($E$56=0,0,IF(I57="Y",1,IF(I57="T",0,"Isi Dulu"))))</f>
        <v>Isi Tujuan</v>
      </c>
      <c r="K57" s="592" t="s">
        <v>26</v>
      </c>
      <c r="L57" s="593" t="str">
        <f>IF($D$56="Y/T","Isi Tujuan",IF($E$56=0,0,IF(K57="Y",1,IF(K57="T",0,"Isi Dulu"))))</f>
        <v>Isi Tujuan</v>
      </c>
      <c r="M57" s="849"/>
      <c r="N57" s="852"/>
    </row>
    <row r="58" spans="2:14" ht="15.75">
      <c r="B58" s="837"/>
      <c r="C58" s="840"/>
      <c r="D58" s="858"/>
      <c r="E58" s="861"/>
      <c r="F58" s="549">
        <v>3</v>
      </c>
      <c r="G58" s="550"/>
      <c r="H58" s="598" t="str">
        <f t="shared" si="0"/>
        <v>Belum Diisi</v>
      </c>
      <c r="I58" s="592" t="s">
        <v>26</v>
      </c>
      <c r="J58" s="593" t="str">
        <f>IF($D$56="Y/T","Isi Tujuan",IF($E$56=0,0,IF(I58="Y",1,IF(I58="T",0,"Isi Dulu"))))</f>
        <v>Isi Tujuan</v>
      </c>
      <c r="K58" s="592" t="s">
        <v>26</v>
      </c>
      <c r="L58" s="593" t="str">
        <f>IF($D$56="Y/T","Isi Tujuan",IF($E$56=0,0,IF(K58="Y",1,IF(K58="T",0,"Isi Dulu"))))</f>
        <v>Isi Tujuan</v>
      </c>
      <c r="M58" s="849"/>
      <c r="N58" s="852"/>
    </row>
    <row r="59" spans="2:14" ht="15.75">
      <c r="B59" s="837"/>
      <c r="C59" s="840"/>
      <c r="D59" s="858"/>
      <c r="E59" s="861"/>
      <c r="F59" s="549">
        <v>4</v>
      </c>
      <c r="G59" s="550"/>
      <c r="H59" s="598" t="str">
        <f t="shared" si="0"/>
        <v>Belum Diisi</v>
      </c>
      <c r="I59" s="592" t="s">
        <v>26</v>
      </c>
      <c r="J59" s="593" t="str">
        <f>IF($D$56="Y/T","Isi Tujuan",IF($E$56=0,0,IF(I59="Y",1,IF(I59="T",0,"Isi Dulu"))))</f>
        <v>Isi Tujuan</v>
      </c>
      <c r="K59" s="592" t="s">
        <v>26</v>
      </c>
      <c r="L59" s="593" t="str">
        <f>IF($D$56="Y/T","Isi Tujuan",IF($E$56=0,0,IF(K59="Y",1,IF(K59="T",0,"Isi Dulu"))))</f>
        <v>Isi Tujuan</v>
      </c>
      <c r="M59" s="849"/>
      <c r="N59" s="852"/>
    </row>
    <row r="60" spans="2:14" ht="15.75">
      <c r="B60" s="838"/>
      <c r="C60" s="841"/>
      <c r="D60" s="859"/>
      <c r="E60" s="862"/>
      <c r="F60" s="569">
        <v>5</v>
      </c>
      <c r="G60" s="570"/>
      <c r="H60" s="599" t="str">
        <f t="shared" si="0"/>
        <v>Belum Diisi</v>
      </c>
      <c r="I60" s="595" t="s">
        <v>26</v>
      </c>
      <c r="J60" s="596" t="str">
        <f>IF($D$56="Y/T","Isi Tujuan",IF($E$56=0,0,IF(I60="Y",1,IF(I60="T",0,"Isi Dulu"))))</f>
        <v>Isi Tujuan</v>
      </c>
      <c r="K60" s="595" t="s">
        <v>26</v>
      </c>
      <c r="L60" s="596" t="str">
        <f>IF($D$56="Y/T","Isi Tujuan",IF($E$56=0,0,IF(K60="Y",1,IF(K60="T",0,"Isi Dulu"))))</f>
        <v>Isi Tujuan</v>
      </c>
      <c r="M60" s="850"/>
      <c r="N60" s="853"/>
    </row>
    <row r="61" spans="2:14" ht="15.75">
      <c r="B61" s="836">
        <v>12</v>
      </c>
      <c r="C61" s="839"/>
      <c r="D61" s="857" t="s">
        <v>26</v>
      </c>
      <c r="E61" s="860" t="str">
        <f>IF(D61="Y",1,IF(D61="T",0,IF(D61="Y/T","Belum diisi","Error")))</f>
        <v>Belum diisi</v>
      </c>
      <c r="F61" s="528">
        <v>1</v>
      </c>
      <c r="G61" s="529"/>
      <c r="H61" s="600" t="str">
        <f t="shared" si="0"/>
        <v>Belum Diisi</v>
      </c>
      <c r="I61" s="590" t="s">
        <v>26</v>
      </c>
      <c r="J61" s="591" t="str">
        <f>IF($D$61="Y/T","Isi Tujuan",IF($E$61=0,0,IF(I61="Y",1,IF(I61="T",0,"Isi Dulu"))))</f>
        <v>Isi Tujuan</v>
      </c>
      <c r="K61" s="590" t="s">
        <v>26</v>
      </c>
      <c r="L61" s="591" t="str">
        <f>IF($D$61="Y/T","Isi Tujuan",IF($E$61=0,0,IF(K61="Y",1,IF(K61="T",0,"Isi Dulu"))))</f>
        <v>Isi Tujuan</v>
      </c>
      <c r="M61" s="848" t="s">
        <v>26</v>
      </c>
      <c r="N61" s="851" t="str">
        <f>IF(M61="Y",1,IF(M61="T",0,IF(M61="Y/T","Belum diisi","Error")))</f>
        <v>Belum diisi</v>
      </c>
    </row>
    <row r="62" spans="2:14" ht="15.75">
      <c r="B62" s="837"/>
      <c r="C62" s="840"/>
      <c r="D62" s="858"/>
      <c r="E62" s="861"/>
      <c r="F62" s="549">
        <v>2</v>
      </c>
      <c r="G62" s="550"/>
      <c r="H62" s="598" t="str">
        <f t="shared" si="0"/>
        <v>Belum Diisi</v>
      </c>
      <c r="I62" s="592" t="s">
        <v>26</v>
      </c>
      <c r="J62" s="593" t="str">
        <f>IF($D$61="Y/T","Isi Tujuan",IF($E$61=0,0,IF(I62="Y",1,IF(I62="T",0,"Isi Dulu"))))</f>
        <v>Isi Tujuan</v>
      </c>
      <c r="K62" s="592" t="s">
        <v>26</v>
      </c>
      <c r="L62" s="593" t="str">
        <f>IF($D$61="Y/T","Isi Tujuan",IF($E$61=0,0,IF(K62="Y",1,IF(K62="T",0,"Isi Dulu"))))</f>
        <v>Isi Tujuan</v>
      </c>
      <c r="M62" s="849"/>
      <c r="N62" s="852"/>
    </row>
    <row r="63" spans="2:14" ht="15.75">
      <c r="B63" s="837"/>
      <c r="C63" s="840"/>
      <c r="D63" s="858"/>
      <c r="E63" s="861"/>
      <c r="F63" s="549">
        <v>3</v>
      </c>
      <c r="G63" s="550"/>
      <c r="H63" s="598" t="str">
        <f t="shared" si="0"/>
        <v>Belum Diisi</v>
      </c>
      <c r="I63" s="592" t="s">
        <v>26</v>
      </c>
      <c r="J63" s="593" t="str">
        <f>IF($D$61="Y/T","Isi Tujuan",IF($E$61=0,0,IF(I63="Y",1,IF(I63="T",0,"Isi Dulu"))))</f>
        <v>Isi Tujuan</v>
      </c>
      <c r="K63" s="592" t="s">
        <v>26</v>
      </c>
      <c r="L63" s="593" t="str">
        <f>IF($D$61="Y/T","Isi Tujuan",IF($E$61=0,0,IF(K63="Y",1,IF(K63="T",0,"Isi Dulu"))))</f>
        <v>Isi Tujuan</v>
      </c>
      <c r="M63" s="849"/>
      <c r="N63" s="852"/>
    </row>
    <row r="64" spans="2:14" ht="15.75">
      <c r="B64" s="837"/>
      <c r="C64" s="840"/>
      <c r="D64" s="858"/>
      <c r="E64" s="861"/>
      <c r="F64" s="549">
        <v>4</v>
      </c>
      <c r="G64" s="550"/>
      <c r="H64" s="598" t="str">
        <f t="shared" si="0"/>
        <v>Belum Diisi</v>
      </c>
      <c r="I64" s="592" t="s">
        <v>26</v>
      </c>
      <c r="J64" s="593" t="str">
        <f>IF($D$61="Y/T","Isi Tujuan",IF($E$61=0,0,IF(I64="Y",1,IF(I64="T",0,"Isi Dulu"))))</f>
        <v>Isi Tujuan</v>
      </c>
      <c r="K64" s="592" t="s">
        <v>26</v>
      </c>
      <c r="L64" s="593" t="str">
        <f>IF($D$61="Y/T","Isi Tujuan",IF($E$61=0,0,IF(K64="Y",1,IF(K64="T",0,"Isi Dulu"))))</f>
        <v>Isi Tujuan</v>
      </c>
      <c r="M64" s="849"/>
      <c r="N64" s="852"/>
    </row>
    <row r="65" spans="2:14" ht="15.75">
      <c r="B65" s="838"/>
      <c r="C65" s="841"/>
      <c r="D65" s="859"/>
      <c r="E65" s="862"/>
      <c r="F65" s="569">
        <v>5</v>
      </c>
      <c r="G65" s="570"/>
      <c r="H65" s="599" t="str">
        <f t="shared" si="0"/>
        <v>Belum Diisi</v>
      </c>
      <c r="I65" s="595" t="s">
        <v>26</v>
      </c>
      <c r="J65" s="596" t="str">
        <f>IF($D$61="Y/T","Isi Tujuan",IF($E$61=0,0,IF(I65="Y",1,IF(I65="T",0,"Isi Dulu"))))</f>
        <v>Isi Tujuan</v>
      </c>
      <c r="K65" s="595" t="s">
        <v>26</v>
      </c>
      <c r="L65" s="596" t="str">
        <f>IF($D$61="Y/T","Isi Tujuan",IF($E$61=0,0,IF(K65="Y",1,IF(K65="T",0,"Isi Dulu"))))</f>
        <v>Isi Tujuan</v>
      </c>
      <c r="M65" s="850"/>
      <c r="N65" s="853"/>
    </row>
    <row r="66" spans="2:14" ht="15.75">
      <c r="B66" s="836">
        <v>13</v>
      </c>
      <c r="C66" s="839"/>
      <c r="D66" s="857" t="s">
        <v>26</v>
      </c>
      <c r="E66" s="860" t="str">
        <f>IF(D66="Y",1,IF(D66="T",0,IF(D66="Y/T","Belum diisi","Error")))</f>
        <v>Belum diisi</v>
      </c>
      <c r="F66" s="528">
        <v>1</v>
      </c>
      <c r="G66" s="529"/>
      <c r="H66" s="600" t="str">
        <f t="shared" si="0"/>
        <v>Belum Diisi</v>
      </c>
      <c r="I66" s="590" t="s">
        <v>26</v>
      </c>
      <c r="J66" s="591" t="str">
        <f>IF($D$66="Y/T","Isi Tujuan",IF($E$66=0,0,IF(I66="Y",1,IF(I66="T",0,"Isi Dulu"))))</f>
        <v>Isi Tujuan</v>
      </c>
      <c r="K66" s="590" t="s">
        <v>26</v>
      </c>
      <c r="L66" s="591" t="str">
        <f>IF($D$66="Y/T","Isi Tujuan",IF($E$66=0,0,IF(K66="Y",1,IF(K66="T",0,"Isi Dulu"))))</f>
        <v>Isi Tujuan</v>
      </c>
      <c r="M66" s="848" t="s">
        <v>26</v>
      </c>
      <c r="N66" s="851" t="str">
        <f>IF(M66="Y",1,IF(M66="T",0,IF(M66="Y/T","Belum diisi","Error")))</f>
        <v>Belum diisi</v>
      </c>
    </row>
    <row r="67" spans="2:14" ht="15.75">
      <c r="B67" s="837"/>
      <c r="C67" s="840"/>
      <c r="D67" s="858"/>
      <c r="E67" s="861"/>
      <c r="F67" s="549">
        <v>2</v>
      </c>
      <c r="G67" s="550"/>
      <c r="H67" s="598" t="str">
        <f t="shared" si="0"/>
        <v>Belum Diisi</v>
      </c>
      <c r="I67" s="592" t="s">
        <v>26</v>
      </c>
      <c r="J67" s="593" t="str">
        <f>IF($D$66="Y/T","Isi Tujuan",IF($E$66=0,0,IF(I67="Y",1,IF(I67="T",0,"Isi Dulu"))))</f>
        <v>Isi Tujuan</v>
      </c>
      <c r="K67" s="592" t="s">
        <v>26</v>
      </c>
      <c r="L67" s="593" t="str">
        <f>IF($D$66="Y/T","Isi Tujuan",IF($E$66=0,0,IF(K67="Y",1,IF(K67="T",0,"Isi Dulu"))))</f>
        <v>Isi Tujuan</v>
      </c>
      <c r="M67" s="849"/>
      <c r="N67" s="852"/>
    </row>
    <row r="68" spans="2:14" ht="15.75">
      <c r="B68" s="837"/>
      <c r="C68" s="840"/>
      <c r="D68" s="858"/>
      <c r="E68" s="861"/>
      <c r="F68" s="549">
        <v>3</v>
      </c>
      <c r="G68" s="550"/>
      <c r="H68" s="598" t="str">
        <f t="shared" si="0"/>
        <v>Belum Diisi</v>
      </c>
      <c r="I68" s="592" t="s">
        <v>26</v>
      </c>
      <c r="J68" s="593" t="str">
        <f>IF($D$66="Y/T","Isi Tujuan",IF($E$66=0,0,IF(I68="Y",1,IF(I68="T",0,"Isi Dulu"))))</f>
        <v>Isi Tujuan</v>
      </c>
      <c r="K68" s="592" t="s">
        <v>26</v>
      </c>
      <c r="L68" s="593" t="str">
        <f>IF($D$66="Y/T","Isi Tujuan",IF($E$66=0,0,IF(K68="Y",1,IF(K68="T",0,"Isi Dulu"))))</f>
        <v>Isi Tujuan</v>
      </c>
      <c r="M68" s="849"/>
      <c r="N68" s="852"/>
    </row>
    <row r="69" spans="2:14" ht="15.75">
      <c r="B69" s="837"/>
      <c r="C69" s="840"/>
      <c r="D69" s="858"/>
      <c r="E69" s="861"/>
      <c r="F69" s="549">
        <v>4</v>
      </c>
      <c r="G69" s="550"/>
      <c r="H69" s="598" t="str">
        <f t="shared" si="0"/>
        <v>Belum Diisi</v>
      </c>
      <c r="I69" s="592" t="s">
        <v>26</v>
      </c>
      <c r="J69" s="593" t="str">
        <f>IF($D$66="Y/T","Isi Tujuan",IF($E$66=0,0,IF(I69="Y",1,IF(I69="T",0,"Isi Dulu"))))</f>
        <v>Isi Tujuan</v>
      </c>
      <c r="K69" s="592" t="s">
        <v>26</v>
      </c>
      <c r="L69" s="593" t="str">
        <f>IF($D$66="Y/T","Isi Tujuan",IF($E$66=0,0,IF(K69="Y",1,IF(K69="T",0,"Isi Dulu"))))</f>
        <v>Isi Tujuan</v>
      </c>
      <c r="M69" s="849"/>
      <c r="N69" s="852"/>
    </row>
    <row r="70" spans="2:14" ht="15.75">
      <c r="B70" s="838"/>
      <c r="C70" s="841"/>
      <c r="D70" s="859"/>
      <c r="E70" s="862"/>
      <c r="F70" s="569">
        <v>5</v>
      </c>
      <c r="G70" s="570"/>
      <c r="H70" s="599" t="str">
        <f t="shared" ref="H70:H105" si="1">IF(OR(J70="Isi Dulu",L70="Isi Dulu",J70="Isi Tujuan",L70="Isi Tujuan"),"Belum Diisi",IF(SUM(J70,L70)=2,1,IF(SUM(J70,L70)=1,0,IF(SUM(J70,L70)=0,0,"Error"))))</f>
        <v>Belum Diisi</v>
      </c>
      <c r="I70" s="595" t="s">
        <v>26</v>
      </c>
      <c r="J70" s="596" t="str">
        <f>IF($D$66="Y/T","Isi Tujuan",IF($E$66=0,0,IF(I70="Y",1,IF(I70="T",0,"Isi Dulu"))))</f>
        <v>Isi Tujuan</v>
      </c>
      <c r="K70" s="595" t="s">
        <v>26</v>
      </c>
      <c r="L70" s="596" t="str">
        <f>IF($D$66="Y/T","Isi Tujuan",IF($E$66=0,0,IF(K70="Y",1,IF(K70="T",0,"Isi Dulu"))))</f>
        <v>Isi Tujuan</v>
      </c>
      <c r="M70" s="850"/>
      <c r="N70" s="853"/>
    </row>
    <row r="71" spans="2:14" ht="15.75">
      <c r="B71" s="836">
        <v>14</v>
      </c>
      <c r="C71" s="839"/>
      <c r="D71" s="857" t="s">
        <v>26</v>
      </c>
      <c r="E71" s="860" t="str">
        <f>IF(D71="Y",1,IF(D71="T",0,IF(D71="Y/T","Belum diisi","Error")))</f>
        <v>Belum diisi</v>
      </c>
      <c r="F71" s="528">
        <v>1</v>
      </c>
      <c r="G71" s="529"/>
      <c r="H71" s="600" t="str">
        <f t="shared" si="1"/>
        <v>Belum Diisi</v>
      </c>
      <c r="I71" s="590" t="s">
        <v>26</v>
      </c>
      <c r="J71" s="591" t="str">
        <f>IF($D$71="Y/T","Isi Tujuan",IF($E$71=0,0,IF(I71="Y",1,IF(I71="T",0,"Isi Dulu"))))</f>
        <v>Isi Tujuan</v>
      </c>
      <c r="K71" s="590" t="s">
        <v>26</v>
      </c>
      <c r="L71" s="591" t="str">
        <f>IF($D$71="Y/T","Isi Tujuan",IF($E$71=0,0,IF(K71="Y",1,IF(K71="T",0,"Isi Dulu"))))</f>
        <v>Isi Tujuan</v>
      </c>
      <c r="M71" s="848" t="s">
        <v>26</v>
      </c>
      <c r="N71" s="851" t="str">
        <f>IF(M71="Y",1,IF(M71="T",0,IF(M71="Y/T","Belum diisi","Error")))</f>
        <v>Belum diisi</v>
      </c>
    </row>
    <row r="72" spans="2:14" ht="15.75">
      <c r="B72" s="837"/>
      <c r="C72" s="840"/>
      <c r="D72" s="858"/>
      <c r="E72" s="861"/>
      <c r="F72" s="549">
        <v>2</v>
      </c>
      <c r="G72" s="550"/>
      <c r="H72" s="598" t="str">
        <f t="shared" si="1"/>
        <v>Belum Diisi</v>
      </c>
      <c r="I72" s="592" t="s">
        <v>26</v>
      </c>
      <c r="J72" s="593" t="str">
        <f>IF($D$71="Y/T","Isi Tujuan",IF($E$71=0,0,IF(I72="Y",1,IF(I72="T",0,"Isi Dulu"))))</f>
        <v>Isi Tujuan</v>
      </c>
      <c r="K72" s="592" t="s">
        <v>26</v>
      </c>
      <c r="L72" s="593" t="str">
        <f>IF($D$71="Y/T","Isi Tujuan",IF($E$71=0,0,IF(K72="Y",1,IF(K72="T",0,"Isi Dulu"))))</f>
        <v>Isi Tujuan</v>
      </c>
      <c r="M72" s="849"/>
      <c r="N72" s="852"/>
    </row>
    <row r="73" spans="2:14" ht="15.75">
      <c r="B73" s="837"/>
      <c r="C73" s="840"/>
      <c r="D73" s="858"/>
      <c r="E73" s="861"/>
      <c r="F73" s="549">
        <v>3</v>
      </c>
      <c r="G73" s="550"/>
      <c r="H73" s="598" t="str">
        <f t="shared" si="1"/>
        <v>Belum Diisi</v>
      </c>
      <c r="I73" s="592" t="s">
        <v>26</v>
      </c>
      <c r="J73" s="593" t="str">
        <f>IF($D$71="Y/T","Isi Tujuan",IF($E$71=0,0,IF(I73="Y",1,IF(I73="T",0,"Isi Dulu"))))</f>
        <v>Isi Tujuan</v>
      </c>
      <c r="K73" s="592" t="s">
        <v>26</v>
      </c>
      <c r="L73" s="593" t="str">
        <f>IF($D$71="Y/T","Isi Tujuan",IF($E$71=0,0,IF(K73="Y",1,IF(K73="T",0,"Isi Dulu"))))</f>
        <v>Isi Tujuan</v>
      </c>
      <c r="M73" s="849"/>
      <c r="N73" s="852"/>
    </row>
    <row r="74" spans="2:14" ht="15.75">
      <c r="B74" s="837"/>
      <c r="C74" s="840"/>
      <c r="D74" s="858"/>
      <c r="E74" s="861"/>
      <c r="F74" s="549">
        <v>4</v>
      </c>
      <c r="G74" s="550"/>
      <c r="H74" s="598" t="str">
        <f t="shared" si="1"/>
        <v>Belum Diisi</v>
      </c>
      <c r="I74" s="592" t="s">
        <v>26</v>
      </c>
      <c r="J74" s="593" t="str">
        <f>IF($D$71="Y/T","Isi Tujuan",IF($E$71=0,0,IF(I74="Y",1,IF(I74="T",0,"Isi Dulu"))))</f>
        <v>Isi Tujuan</v>
      </c>
      <c r="K74" s="592" t="s">
        <v>26</v>
      </c>
      <c r="L74" s="593" t="str">
        <f>IF($D$71="Y/T","Isi Tujuan",IF($E$71=0,0,IF(K74="Y",1,IF(K74="T",0,"Isi Dulu"))))</f>
        <v>Isi Tujuan</v>
      </c>
      <c r="M74" s="849"/>
      <c r="N74" s="852"/>
    </row>
    <row r="75" spans="2:14" ht="15.75">
      <c r="B75" s="838"/>
      <c r="C75" s="841"/>
      <c r="D75" s="859"/>
      <c r="E75" s="862"/>
      <c r="F75" s="569">
        <v>5</v>
      </c>
      <c r="G75" s="570"/>
      <c r="H75" s="599" t="str">
        <f t="shared" si="1"/>
        <v>Belum Diisi</v>
      </c>
      <c r="I75" s="595" t="s">
        <v>26</v>
      </c>
      <c r="J75" s="596" t="str">
        <f>IF($D$71="Y/T","Isi Tujuan",IF($E$71=0,0,IF(I75="Y",1,IF(I75="T",0,"Isi Dulu"))))</f>
        <v>Isi Tujuan</v>
      </c>
      <c r="K75" s="595" t="s">
        <v>26</v>
      </c>
      <c r="L75" s="596" t="str">
        <f>IF($D$71="Y/T","Isi Tujuan",IF($E$71=0,0,IF(K75="Y",1,IF(K75="T",0,"Isi Dulu"))))</f>
        <v>Isi Tujuan</v>
      </c>
      <c r="M75" s="850"/>
      <c r="N75" s="853"/>
    </row>
    <row r="76" spans="2:14" ht="15.75">
      <c r="B76" s="836">
        <v>15</v>
      </c>
      <c r="C76" s="839"/>
      <c r="D76" s="857" t="s">
        <v>26</v>
      </c>
      <c r="E76" s="860" t="str">
        <f>IF(D76="Y",1,IF(D76="T",0,IF(D76="Y/T","Belum diisi","Error")))</f>
        <v>Belum diisi</v>
      </c>
      <c r="F76" s="528">
        <v>1</v>
      </c>
      <c r="G76" s="529"/>
      <c r="H76" s="600" t="str">
        <f t="shared" si="1"/>
        <v>Belum Diisi</v>
      </c>
      <c r="I76" s="590" t="s">
        <v>26</v>
      </c>
      <c r="J76" s="591" t="str">
        <f>IF($D$76="Y/T","Isi Tujuan",IF($E$76=0,0,IF(I76="Y",1,IF(I76="T",0,"Isi Dulu"))))</f>
        <v>Isi Tujuan</v>
      </c>
      <c r="K76" s="590" t="s">
        <v>26</v>
      </c>
      <c r="L76" s="591" t="str">
        <f>IF($D$76="Y/T","Isi Tujuan",IF($E$76=0,0,IF(K76="Y",1,IF(K76="T",0,"Isi Dulu"))))</f>
        <v>Isi Tujuan</v>
      </c>
      <c r="M76" s="848" t="s">
        <v>26</v>
      </c>
      <c r="N76" s="851" t="str">
        <f>IF(M76="Y",1,IF(M76="T",0,IF(M76="Y/T","Belum diisi","Error")))</f>
        <v>Belum diisi</v>
      </c>
    </row>
    <row r="77" spans="2:14" ht="15.75">
      <c r="B77" s="837"/>
      <c r="C77" s="840"/>
      <c r="D77" s="858"/>
      <c r="E77" s="861"/>
      <c r="F77" s="549">
        <v>2</v>
      </c>
      <c r="G77" s="550"/>
      <c r="H77" s="598" t="str">
        <f t="shared" si="1"/>
        <v>Belum Diisi</v>
      </c>
      <c r="I77" s="592" t="s">
        <v>26</v>
      </c>
      <c r="J77" s="593" t="str">
        <f>IF($D$76="Y/T","Isi Tujuan",IF($E$76=0,0,IF(I77="Y",1,IF(I77="T",0,"Isi Dulu"))))</f>
        <v>Isi Tujuan</v>
      </c>
      <c r="K77" s="592" t="s">
        <v>26</v>
      </c>
      <c r="L77" s="593" t="str">
        <f>IF($D$76="Y/T","Isi Tujuan",IF($E$76=0,0,IF(K77="Y",1,IF(K77="T",0,"Isi Dulu"))))</f>
        <v>Isi Tujuan</v>
      </c>
      <c r="M77" s="849"/>
      <c r="N77" s="852"/>
    </row>
    <row r="78" spans="2:14" ht="15.75">
      <c r="B78" s="837"/>
      <c r="C78" s="840"/>
      <c r="D78" s="858"/>
      <c r="E78" s="861"/>
      <c r="F78" s="549">
        <v>3</v>
      </c>
      <c r="G78" s="550"/>
      <c r="H78" s="598" t="str">
        <f t="shared" si="1"/>
        <v>Belum Diisi</v>
      </c>
      <c r="I78" s="592" t="s">
        <v>26</v>
      </c>
      <c r="J78" s="593" t="str">
        <f>IF($D$76="Y/T","Isi Tujuan",IF($E$76=0,0,IF(I78="Y",1,IF(I78="T",0,"Isi Dulu"))))</f>
        <v>Isi Tujuan</v>
      </c>
      <c r="K78" s="592" t="s">
        <v>26</v>
      </c>
      <c r="L78" s="593" t="str">
        <f>IF($D$76="Y/T","Isi Tujuan",IF($E$76=0,0,IF(K78="Y",1,IF(K78="T",0,"Isi Dulu"))))</f>
        <v>Isi Tujuan</v>
      </c>
      <c r="M78" s="849"/>
      <c r="N78" s="852"/>
    </row>
    <row r="79" spans="2:14" ht="15.75">
      <c r="B79" s="837"/>
      <c r="C79" s="840"/>
      <c r="D79" s="858"/>
      <c r="E79" s="861"/>
      <c r="F79" s="549">
        <v>4</v>
      </c>
      <c r="G79" s="550"/>
      <c r="H79" s="598" t="str">
        <f t="shared" si="1"/>
        <v>Belum Diisi</v>
      </c>
      <c r="I79" s="592" t="s">
        <v>26</v>
      </c>
      <c r="J79" s="593" t="str">
        <f>IF($D$76="Y/T","Isi Tujuan",IF($E$76=0,0,IF(I79="Y",1,IF(I79="T",0,"Isi Dulu"))))</f>
        <v>Isi Tujuan</v>
      </c>
      <c r="K79" s="592" t="s">
        <v>26</v>
      </c>
      <c r="L79" s="593" t="str">
        <f>IF($D$76="Y/T","Isi Tujuan",IF($E$76=0,0,IF(K79="Y",1,IF(K79="T",0,"Isi Dulu"))))</f>
        <v>Isi Tujuan</v>
      </c>
      <c r="M79" s="849"/>
      <c r="N79" s="852"/>
    </row>
    <row r="80" spans="2:14" ht="15.75">
      <c r="B80" s="838"/>
      <c r="C80" s="841"/>
      <c r="D80" s="859"/>
      <c r="E80" s="862"/>
      <c r="F80" s="569">
        <v>5</v>
      </c>
      <c r="G80" s="570"/>
      <c r="H80" s="599" t="str">
        <f t="shared" si="1"/>
        <v>Belum Diisi</v>
      </c>
      <c r="I80" s="595" t="s">
        <v>26</v>
      </c>
      <c r="J80" s="596" t="str">
        <f>IF($D$76="Y/T","Isi Tujuan",IF($E$76=0,0,IF(I80="Y",1,IF(I80="T",0,"Isi Dulu"))))</f>
        <v>Isi Tujuan</v>
      </c>
      <c r="K80" s="595" t="s">
        <v>26</v>
      </c>
      <c r="L80" s="596" t="str">
        <f>IF($D$76="Y/T","Isi Tujuan",IF($E$76=0,0,IF(K80="Y",1,IF(K80="T",0,"Isi Dulu"))))</f>
        <v>Isi Tujuan</v>
      </c>
      <c r="M80" s="850"/>
      <c r="N80" s="853"/>
    </row>
    <row r="81" spans="2:14" ht="15.75">
      <c r="B81" s="836">
        <v>16</v>
      </c>
      <c r="C81" s="839"/>
      <c r="D81" s="857" t="s">
        <v>26</v>
      </c>
      <c r="E81" s="860" t="str">
        <f>IF(D81="Y",1,IF(D81="T",0,IF(D81="Y/T","Belum diisi","Error")))</f>
        <v>Belum diisi</v>
      </c>
      <c r="F81" s="528">
        <v>1</v>
      </c>
      <c r="G81" s="529"/>
      <c r="H81" s="600" t="str">
        <f t="shared" si="1"/>
        <v>Belum Diisi</v>
      </c>
      <c r="I81" s="590" t="s">
        <v>26</v>
      </c>
      <c r="J81" s="591" t="str">
        <f>IF($D$81="Y/T","Isi Tujuan",IF($E$81=0,0,IF(I81="Y",1,IF(I81="T",0,"Isi Dulu"))))</f>
        <v>Isi Tujuan</v>
      </c>
      <c r="K81" s="590" t="s">
        <v>26</v>
      </c>
      <c r="L81" s="591" t="str">
        <f>IF($D$81="Y/T","Isi Tujuan",IF($E$81=0,0,IF(K81="Y",1,IF(K81="T",0,"Isi Dulu"))))</f>
        <v>Isi Tujuan</v>
      </c>
      <c r="M81" s="848" t="s">
        <v>26</v>
      </c>
      <c r="N81" s="851" t="str">
        <f>IF(M81="Y",1,IF(M81="T",0,IF(M81="Y/T","Belum diisi","Error")))</f>
        <v>Belum diisi</v>
      </c>
    </row>
    <row r="82" spans="2:14" ht="15.75">
      <c r="B82" s="837"/>
      <c r="C82" s="840"/>
      <c r="D82" s="858"/>
      <c r="E82" s="861"/>
      <c r="F82" s="549">
        <v>2</v>
      </c>
      <c r="G82" s="550"/>
      <c r="H82" s="598" t="str">
        <f t="shared" si="1"/>
        <v>Belum Diisi</v>
      </c>
      <c r="I82" s="592" t="s">
        <v>26</v>
      </c>
      <c r="J82" s="593" t="str">
        <f>IF($D$81="Y/T","Isi Tujuan",IF($E$81=0,0,IF(I82="Y",1,IF(I82="T",0,"Isi Dulu"))))</f>
        <v>Isi Tujuan</v>
      </c>
      <c r="K82" s="592" t="s">
        <v>26</v>
      </c>
      <c r="L82" s="593" t="str">
        <f>IF($D$81="Y/T","Isi Tujuan",IF($E$81=0,0,IF(K82="Y",1,IF(K82="T",0,"Isi Dulu"))))</f>
        <v>Isi Tujuan</v>
      </c>
      <c r="M82" s="849"/>
      <c r="N82" s="852"/>
    </row>
    <row r="83" spans="2:14" ht="15.75">
      <c r="B83" s="837"/>
      <c r="C83" s="840"/>
      <c r="D83" s="858"/>
      <c r="E83" s="861"/>
      <c r="F83" s="549">
        <v>3</v>
      </c>
      <c r="G83" s="550"/>
      <c r="H83" s="598" t="str">
        <f t="shared" si="1"/>
        <v>Belum Diisi</v>
      </c>
      <c r="I83" s="592" t="s">
        <v>26</v>
      </c>
      <c r="J83" s="593" t="str">
        <f>IF($D$81="Y/T","Isi Tujuan",IF($E$81=0,0,IF(I83="Y",1,IF(I83="T",0,"Isi Dulu"))))</f>
        <v>Isi Tujuan</v>
      </c>
      <c r="K83" s="592" t="s">
        <v>26</v>
      </c>
      <c r="L83" s="593" t="str">
        <f>IF($D$81="Y/T","Isi Tujuan",IF($E$81=0,0,IF(K83="Y",1,IF(K83="T",0,"Isi Dulu"))))</f>
        <v>Isi Tujuan</v>
      </c>
      <c r="M83" s="849"/>
      <c r="N83" s="852"/>
    </row>
    <row r="84" spans="2:14" ht="15.75">
      <c r="B84" s="837"/>
      <c r="C84" s="840"/>
      <c r="D84" s="858"/>
      <c r="E84" s="861"/>
      <c r="F84" s="549">
        <v>4</v>
      </c>
      <c r="G84" s="550"/>
      <c r="H84" s="598" t="str">
        <f t="shared" si="1"/>
        <v>Belum Diisi</v>
      </c>
      <c r="I84" s="592" t="s">
        <v>26</v>
      </c>
      <c r="J84" s="593" t="str">
        <f>IF($D$81="Y/T","Isi Tujuan",IF($E$81=0,0,IF(I84="Y",1,IF(I84="T",0,"Isi Dulu"))))</f>
        <v>Isi Tujuan</v>
      </c>
      <c r="K84" s="592" t="s">
        <v>26</v>
      </c>
      <c r="L84" s="593" t="str">
        <f>IF($D$81="Y/T","Isi Tujuan",IF($E$81=0,0,IF(K84="Y",1,IF(K84="T",0,"Isi Dulu"))))</f>
        <v>Isi Tujuan</v>
      </c>
      <c r="M84" s="849"/>
      <c r="N84" s="852"/>
    </row>
    <row r="85" spans="2:14" ht="15.75">
      <c r="B85" s="838"/>
      <c r="C85" s="841"/>
      <c r="D85" s="859"/>
      <c r="E85" s="862"/>
      <c r="F85" s="569">
        <v>5</v>
      </c>
      <c r="G85" s="570"/>
      <c r="H85" s="599" t="str">
        <f t="shared" si="1"/>
        <v>Belum Diisi</v>
      </c>
      <c r="I85" s="595" t="s">
        <v>26</v>
      </c>
      <c r="J85" s="596" t="str">
        <f>IF($D$81="Y/T","Isi Tujuan",IF($E$81=0,0,IF(I85="Y",1,IF(I85="T",0,"Isi Dulu"))))</f>
        <v>Isi Tujuan</v>
      </c>
      <c r="K85" s="595" t="s">
        <v>26</v>
      </c>
      <c r="L85" s="596" t="str">
        <f>IF($D$81="Y/T","Isi Tujuan",IF($E$81=0,0,IF(K85="Y",1,IF(K85="T",0,"Isi Dulu"))))</f>
        <v>Isi Tujuan</v>
      </c>
      <c r="M85" s="850"/>
      <c r="N85" s="853"/>
    </row>
    <row r="86" spans="2:14" ht="15.75">
      <c r="B86" s="836">
        <v>17</v>
      </c>
      <c r="C86" s="839"/>
      <c r="D86" s="857" t="s">
        <v>26</v>
      </c>
      <c r="E86" s="860" t="str">
        <f>IF(D86="Y",1,IF(D86="T",0,IF(D86="Y/T","Belum diisi","Error")))</f>
        <v>Belum diisi</v>
      </c>
      <c r="F86" s="528">
        <v>1</v>
      </c>
      <c r="G86" s="529"/>
      <c r="H86" s="600" t="str">
        <f t="shared" si="1"/>
        <v>Belum Diisi</v>
      </c>
      <c r="I86" s="590" t="s">
        <v>26</v>
      </c>
      <c r="J86" s="591" t="str">
        <f>IF($D$86="Y/T","Isi Tujuan",IF($E$86=0,0,IF(I86="Y",1,IF(I86="T",0,"Isi Dulu"))))</f>
        <v>Isi Tujuan</v>
      </c>
      <c r="K86" s="590" t="s">
        <v>26</v>
      </c>
      <c r="L86" s="591" t="str">
        <f>IF($D$86="Y/T","Isi Tujuan",IF($E$86=0,0,IF(K86="Y",1,IF(K86="T",0,"Isi Dulu"))))</f>
        <v>Isi Tujuan</v>
      </c>
      <c r="M86" s="848" t="s">
        <v>26</v>
      </c>
      <c r="N86" s="851" t="str">
        <f>IF(M86="Y",1,IF(M86="T",0,IF(M86="Y/T","Belum diisi","Error")))</f>
        <v>Belum diisi</v>
      </c>
    </row>
    <row r="87" spans="2:14" ht="15.75">
      <c r="B87" s="837"/>
      <c r="C87" s="840"/>
      <c r="D87" s="858"/>
      <c r="E87" s="861"/>
      <c r="F87" s="549">
        <v>2</v>
      </c>
      <c r="G87" s="550"/>
      <c r="H87" s="598" t="str">
        <f t="shared" si="1"/>
        <v>Belum Diisi</v>
      </c>
      <c r="I87" s="592" t="s">
        <v>26</v>
      </c>
      <c r="J87" s="593" t="str">
        <f>IF($D$86="Y/T","Isi Tujuan",IF($E$86=0,0,IF(I87="Y",1,IF(I87="T",0,"Isi Dulu"))))</f>
        <v>Isi Tujuan</v>
      </c>
      <c r="K87" s="592" t="s">
        <v>26</v>
      </c>
      <c r="L87" s="593" t="str">
        <f>IF($D$86="Y/T","Isi Tujuan",IF($E$86=0,0,IF(K87="Y",1,IF(K87="T",0,"Isi Dulu"))))</f>
        <v>Isi Tujuan</v>
      </c>
      <c r="M87" s="849"/>
      <c r="N87" s="852"/>
    </row>
    <row r="88" spans="2:14" ht="15.75">
      <c r="B88" s="837"/>
      <c r="C88" s="840"/>
      <c r="D88" s="858"/>
      <c r="E88" s="861"/>
      <c r="F88" s="549">
        <v>3</v>
      </c>
      <c r="G88" s="550"/>
      <c r="H88" s="598" t="str">
        <f t="shared" si="1"/>
        <v>Belum Diisi</v>
      </c>
      <c r="I88" s="592" t="s">
        <v>26</v>
      </c>
      <c r="J88" s="593" t="str">
        <f>IF($D$86="Y/T","Isi Tujuan",IF($E$86=0,0,IF(I88="Y",1,IF(I88="T",0,"Isi Dulu"))))</f>
        <v>Isi Tujuan</v>
      </c>
      <c r="K88" s="592" t="s">
        <v>26</v>
      </c>
      <c r="L88" s="593" t="str">
        <f>IF($D$86="Y/T","Isi Tujuan",IF($E$86=0,0,IF(K88="Y",1,IF(K88="T",0,"Isi Dulu"))))</f>
        <v>Isi Tujuan</v>
      </c>
      <c r="M88" s="849"/>
      <c r="N88" s="852"/>
    </row>
    <row r="89" spans="2:14" ht="15.75">
      <c r="B89" s="837"/>
      <c r="C89" s="840"/>
      <c r="D89" s="858"/>
      <c r="E89" s="861"/>
      <c r="F89" s="549">
        <v>4</v>
      </c>
      <c r="G89" s="550"/>
      <c r="H89" s="598" t="str">
        <f t="shared" si="1"/>
        <v>Belum Diisi</v>
      </c>
      <c r="I89" s="592" t="s">
        <v>26</v>
      </c>
      <c r="J89" s="593" t="str">
        <f>IF($D$86="Y/T","Isi Tujuan",IF($E$86=0,0,IF(I89="Y",1,IF(I89="T",0,"Isi Dulu"))))</f>
        <v>Isi Tujuan</v>
      </c>
      <c r="K89" s="592" t="s">
        <v>26</v>
      </c>
      <c r="L89" s="593" t="str">
        <f>IF($D$86="Y/T","Isi Tujuan",IF($E$86=0,0,IF(K89="Y",1,IF(K89="T",0,"Isi Dulu"))))</f>
        <v>Isi Tujuan</v>
      </c>
      <c r="M89" s="849"/>
      <c r="N89" s="852"/>
    </row>
    <row r="90" spans="2:14" ht="15.75">
      <c r="B90" s="838"/>
      <c r="C90" s="841"/>
      <c r="D90" s="859"/>
      <c r="E90" s="862"/>
      <c r="F90" s="569">
        <v>5</v>
      </c>
      <c r="G90" s="570"/>
      <c r="H90" s="599" t="str">
        <f t="shared" si="1"/>
        <v>Belum Diisi</v>
      </c>
      <c r="I90" s="595" t="s">
        <v>26</v>
      </c>
      <c r="J90" s="596" t="str">
        <f>IF($D$86="Y/T","Isi Tujuan",IF($E$86=0,0,IF(I90="Y",1,IF(I90="T",0,"Isi Dulu"))))</f>
        <v>Isi Tujuan</v>
      </c>
      <c r="K90" s="595" t="s">
        <v>26</v>
      </c>
      <c r="L90" s="596" t="str">
        <f>IF($D$86="Y/T","Isi Tujuan",IF($E$86=0,0,IF(K90="Y",1,IF(K90="T",0,"Isi Dulu"))))</f>
        <v>Isi Tujuan</v>
      </c>
      <c r="M90" s="850"/>
      <c r="N90" s="853"/>
    </row>
    <row r="91" spans="2:14" ht="15.75">
      <c r="B91" s="836">
        <v>18</v>
      </c>
      <c r="C91" s="839"/>
      <c r="D91" s="857" t="s">
        <v>26</v>
      </c>
      <c r="E91" s="860" t="str">
        <f>IF(D91="Y",1,IF(D91="T",0,IF(D91="Y/T","Belum diisi","Error")))</f>
        <v>Belum diisi</v>
      </c>
      <c r="F91" s="528">
        <v>1</v>
      </c>
      <c r="G91" s="529"/>
      <c r="H91" s="600" t="str">
        <f t="shared" si="1"/>
        <v>Belum Diisi</v>
      </c>
      <c r="I91" s="590" t="s">
        <v>26</v>
      </c>
      <c r="J91" s="591" t="str">
        <f>IF($D$91="Y/T","Isi Tujuan",IF($E$91=0,0,IF(I91="Y",1,IF(I91="T",0,"Isi Dulu"))))</f>
        <v>Isi Tujuan</v>
      </c>
      <c r="K91" s="590" t="s">
        <v>26</v>
      </c>
      <c r="L91" s="591" t="str">
        <f>IF($D$91="Y/T","Isi Tujuan",IF($E$91=0,0,IF(K91="Y",1,IF(K91="T",0,"Isi Dulu"))))</f>
        <v>Isi Tujuan</v>
      </c>
      <c r="M91" s="848" t="s">
        <v>26</v>
      </c>
      <c r="N91" s="851" t="str">
        <f>IF(M91="Y",1,IF(M91="T",0,IF(M91="Y/T","Belum diisi","Error")))</f>
        <v>Belum diisi</v>
      </c>
    </row>
    <row r="92" spans="2:14" ht="15.75">
      <c r="B92" s="837"/>
      <c r="C92" s="840"/>
      <c r="D92" s="858"/>
      <c r="E92" s="861"/>
      <c r="F92" s="549">
        <v>2</v>
      </c>
      <c r="G92" s="550"/>
      <c r="H92" s="598" t="str">
        <f t="shared" si="1"/>
        <v>Belum Diisi</v>
      </c>
      <c r="I92" s="592" t="s">
        <v>26</v>
      </c>
      <c r="J92" s="593" t="str">
        <f>IF($D$91="Y/T","Isi Tujuan",IF($E$91=0,0,IF(I92="Y",1,IF(I92="T",0,"Isi Dulu"))))</f>
        <v>Isi Tujuan</v>
      </c>
      <c r="K92" s="592" t="s">
        <v>26</v>
      </c>
      <c r="L92" s="593" t="str">
        <f>IF($D$91="Y/T","Isi Tujuan",IF($E$91=0,0,IF(K92="Y",1,IF(K92="T",0,"Isi Dulu"))))</f>
        <v>Isi Tujuan</v>
      </c>
      <c r="M92" s="849"/>
      <c r="N92" s="852"/>
    </row>
    <row r="93" spans="2:14" ht="15.75">
      <c r="B93" s="837"/>
      <c r="C93" s="840"/>
      <c r="D93" s="858"/>
      <c r="E93" s="861"/>
      <c r="F93" s="549">
        <v>3</v>
      </c>
      <c r="G93" s="550"/>
      <c r="H93" s="598" t="str">
        <f t="shared" si="1"/>
        <v>Belum Diisi</v>
      </c>
      <c r="I93" s="592" t="s">
        <v>26</v>
      </c>
      <c r="J93" s="593" t="str">
        <f>IF($D$91="Y/T","Isi Tujuan",IF($E$91=0,0,IF(I93="Y",1,IF(I93="T",0,"Isi Dulu"))))</f>
        <v>Isi Tujuan</v>
      </c>
      <c r="K93" s="592" t="s">
        <v>26</v>
      </c>
      <c r="L93" s="593" t="str">
        <f>IF($D$91="Y/T","Isi Tujuan",IF($E$91=0,0,IF(K93="Y",1,IF(K93="T",0,"Isi Dulu"))))</f>
        <v>Isi Tujuan</v>
      </c>
      <c r="M93" s="849"/>
      <c r="N93" s="852"/>
    </row>
    <row r="94" spans="2:14" ht="15.75">
      <c r="B94" s="837"/>
      <c r="C94" s="840"/>
      <c r="D94" s="858"/>
      <c r="E94" s="861"/>
      <c r="F94" s="549">
        <v>4</v>
      </c>
      <c r="G94" s="550"/>
      <c r="H94" s="598" t="str">
        <f t="shared" si="1"/>
        <v>Belum Diisi</v>
      </c>
      <c r="I94" s="592" t="s">
        <v>26</v>
      </c>
      <c r="J94" s="593" t="str">
        <f>IF($D$91="Y/T","Isi Tujuan",IF($E$91=0,0,IF(I94="Y",1,IF(I94="T",0,"Isi Dulu"))))</f>
        <v>Isi Tujuan</v>
      </c>
      <c r="K94" s="592" t="s">
        <v>26</v>
      </c>
      <c r="L94" s="593" t="str">
        <f>IF($D$91="Y/T","Isi Tujuan",IF($E$91=0,0,IF(K94="Y",1,IF(K94="T",0,"Isi Dulu"))))</f>
        <v>Isi Tujuan</v>
      </c>
      <c r="M94" s="849"/>
      <c r="N94" s="852"/>
    </row>
    <row r="95" spans="2:14" ht="15.75">
      <c r="B95" s="838"/>
      <c r="C95" s="841"/>
      <c r="D95" s="859"/>
      <c r="E95" s="862"/>
      <c r="F95" s="569">
        <v>5</v>
      </c>
      <c r="G95" s="570"/>
      <c r="H95" s="599" t="str">
        <f t="shared" si="1"/>
        <v>Belum Diisi</v>
      </c>
      <c r="I95" s="595" t="s">
        <v>26</v>
      </c>
      <c r="J95" s="596" t="str">
        <f>IF($D$91="Y/T","Isi Tujuan",IF($E$91=0,0,IF(I95="Y",1,IF(I95="T",0,"Isi Dulu"))))</f>
        <v>Isi Tujuan</v>
      </c>
      <c r="K95" s="595" t="s">
        <v>26</v>
      </c>
      <c r="L95" s="596" t="str">
        <f>IF($D$91="Y/T","Isi Tujuan",IF($E$91=0,0,IF(K95="Y",1,IF(K95="T",0,"Isi Dulu"))))</f>
        <v>Isi Tujuan</v>
      </c>
      <c r="M95" s="850"/>
      <c r="N95" s="853"/>
    </row>
    <row r="96" spans="2:14" ht="15.75">
      <c r="B96" s="836">
        <v>19</v>
      </c>
      <c r="C96" s="839"/>
      <c r="D96" s="857" t="s">
        <v>26</v>
      </c>
      <c r="E96" s="860" t="str">
        <f>IF(D96="Y",1,IF(D96="T",0,IF(D96="Y/T","Belum diisi","Error")))</f>
        <v>Belum diisi</v>
      </c>
      <c r="F96" s="528">
        <v>1</v>
      </c>
      <c r="G96" s="529"/>
      <c r="H96" s="600" t="str">
        <f t="shared" si="1"/>
        <v>Belum Diisi</v>
      </c>
      <c r="I96" s="590" t="s">
        <v>26</v>
      </c>
      <c r="J96" s="591" t="str">
        <f>IF($D$96="Y/T","Isi Tujuan",IF($E$96=0,0,IF(I96="Y",1,IF(I96="T",0,"Isi Dulu"))))</f>
        <v>Isi Tujuan</v>
      </c>
      <c r="K96" s="590" t="s">
        <v>26</v>
      </c>
      <c r="L96" s="591" t="str">
        <f>IF($D$96="Y/T","Isi Tujuan",IF($E$96=0,0,IF(K96="Y",1,IF(K96="T",0,"Isi Dulu"))))</f>
        <v>Isi Tujuan</v>
      </c>
      <c r="M96" s="848" t="s">
        <v>26</v>
      </c>
      <c r="N96" s="851" t="str">
        <f>IF(M96="Y",1,IF(M96="T",0,IF(M96="Y/T","Belum diisi","Error")))</f>
        <v>Belum diisi</v>
      </c>
    </row>
    <row r="97" spans="2:18" ht="15.75">
      <c r="B97" s="837"/>
      <c r="C97" s="840"/>
      <c r="D97" s="858"/>
      <c r="E97" s="861"/>
      <c r="F97" s="549">
        <v>2</v>
      </c>
      <c r="G97" s="550"/>
      <c r="H97" s="598" t="str">
        <f t="shared" si="1"/>
        <v>Belum Diisi</v>
      </c>
      <c r="I97" s="592" t="s">
        <v>26</v>
      </c>
      <c r="J97" s="593" t="str">
        <f>IF($D$96="Y/T","Isi Tujuan",IF($E$96=0,0,IF(I97="Y",1,IF(I97="T",0,"Isi Dulu"))))</f>
        <v>Isi Tujuan</v>
      </c>
      <c r="K97" s="592" t="s">
        <v>26</v>
      </c>
      <c r="L97" s="593" t="str">
        <f>IF($D$96="Y/T","Isi Tujuan",IF($E$96=0,0,IF(K97="Y",1,IF(K97="T",0,"Isi Dulu"))))</f>
        <v>Isi Tujuan</v>
      </c>
      <c r="M97" s="849"/>
      <c r="N97" s="852"/>
    </row>
    <row r="98" spans="2:18" ht="15.75">
      <c r="B98" s="837"/>
      <c r="C98" s="840"/>
      <c r="D98" s="858"/>
      <c r="E98" s="861"/>
      <c r="F98" s="549">
        <v>3</v>
      </c>
      <c r="G98" s="550"/>
      <c r="H98" s="598" t="str">
        <f t="shared" si="1"/>
        <v>Belum Diisi</v>
      </c>
      <c r="I98" s="592" t="s">
        <v>26</v>
      </c>
      <c r="J98" s="593" t="str">
        <f>IF($D$96="Y/T","Isi Tujuan",IF($E$96=0,0,IF(I98="Y",1,IF(I98="T",0,"Isi Dulu"))))</f>
        <v>Isi Tujuan</v>
      </c>
      <c r="K98" s="592" t="s">
        <v>26</v>
      </c>
      <c r="L98" s="593" t="str">
        <f>IF($D$96="Y/T","Isi Tujuan",IF($E$96=0,0,IF(K98="Y",1,IF(K98="T",0,"Isi Dulu"))))</f>
        <v>Isi Tujuan</v>
      </c>
      <c r="M98" s="849"/>
      <c r="N98" s="852"/>
    </row>
    <row r="99" spans="2:18" ht="15.75">
      <c r="B99" s="837"/>
      <c r="C99" s="840"/>
      <c r="D99" s="858"/>
      <c r="E99" s="861"/>
      <c r="F99" s="549">
        <v>4</v>
      </c>
      <c r="G99" s="550"/>
      <c r="H99" s="598" t="str">
        <f t="shared" si="1"/>
        <v>Belum Diisi</v>
      </c>
      <c r="I99" s="592" t="s">
        <v>26</v>
      </c>
      <c r="J99" s="593" t="str">
        <f>IF($D$96="Y/T","Isi Tujuan",IF($E$96=0,0,IF(I99="Y",1,IF(I99="T",0,"Isi Dulu"))))</f>
        <v>Isi Tujuan</v>
      </c>
      <c r="K99" s="592" t="s">
        <v>26</v>
      </c>
      <c r="L99" s="593" t="str">
        <f>IF($D$96="Y/T","Isi Tujuan",IF($E$96=0,0,IF(K99="Y",1,IF(K99="T",0,"Isi Dulu"))))</f>
        <v>Isi Tujuan</v>
      </c>
      <c r="M99" s="849"/>
      <c r="N99" s="852"/>
    </row>
    <row r="100" spans="2:18" ht="15.75">
      <c r="B100" s="838"/>
      <c r="C100" s="841"/>
      <c r="D100" s="859"/>
      <c r="E100" s="862"/>
      <c r="F100" s="569">
        <v>5</v>
      </c>
      <c r="G100" s="570"/>
      <c r="H100" s="599" t="str">
        <f t="shared" si="1"/>
        <v>Belum Diisi</v>
      </c>
      <c r="I100" s="595" t="s">
        <v>26</v>
      </c>
      <c r="J100" s="596" t="str">
        <f>IF($D$96="Y/T","Isi Tujuan",IF($E$96=0,0,IF(I100="Y",1,IF(I100="T",0,"Isi Dulu"))))</f>
        <v>Isi Tujuan</v>
      </c>
      <c r="K100" s="595" t="s">
        <v>26</v>
      </c>
      <c r="L100" s="596" t="str">
        <f>IF($D$96="Y/T","Isi Tujuan",IF($E$96=0,0,IF(K100="Y",1,IF(K100="T",0,"Isi Dulu"))))</f>
        <v>Isi Tujuan</v>
      </c>
      <c r="M100" s="850"/>
      <c r="N100" s="853"/>
    </row>
    <row r="101" spans="2:18" ht="15.75">
      <c r="B101" s="836">
        <v>20</v>
      </c>
      <c r="C101" s="839"/>
      <c r="D101" s="857" t="s">
        <v>26</v>
      </c>
      <c r="E101" s="860" t="str">
        <f>IF(D101="Y",1,IF(D101="T",0,IF(D101="Y/T","Belum diisi","Error")))</f>
        <v>Belum diisi</v>
      </c>
      <c r="F101" s="528">
        <v>1</v>
      </c>
      <c r="G101" s="529"/>
      <c r="H101" s="600" t="str">
        <f t="shared" si="1"/>
        <v>Belum Diisi</v>
      </c>
      <c r="I101" s="590" t="s">
        <v>26</v>
      </c>
      <c r="J101" s="591" t="str">
        <f>IF($D$101="Y/T","Isi Tujuan",IF($E$101=0,0,IF(I101="Y",1,IF(I101="T",0,"Isi Dulu"))))</f>
        <v>Isi Tujuan</v>
      </c>
      <c r="K101" s="590" t="s">
        <v>26</v>
      </c>
      <c r="L101" s="591" t="str">
        <f>IF($D$101="Y/T","Isi Tujuan",IF($E$101=0,0,IF(K101="Y",1,IF(K101="T",0,"Isi Dulu"))))</f>
        <v>Isi Tujuan</v>
      </c>
      <c r="M101" s="848" t="s">
        <v>26</v>
      </c>
      <c r="N101" s="851" t="str">
        <f>IF(M101="Y",1,IF(M101="T",0,IF(M101="Y/T","Belum diisi","Error")))</f>
        <v>Belum diisi</v>
      </c>
    </row>
    <row r="102" spans="2:18" ht="15.75">
      <c r="B102" s="837"/>
      <c r="C102" s="840"/>
      <c r="D102" s="858"/>
      <c r="E102" s="861"/>
      <c r="F102" s="549">
        <v>2</v>
      </c>
      <c r="G102" s="550"/>
      <c r="H102" s="598" t="str">
        <f t="shared" si="1"/>
        <v>Belum Diisi</v>
      </c>
      <c r="I102" s="592" t="s">
        <v>26</v>
      </c>
      <c r="J102" s="593" t="str">
        <f>IF($D$101="Y/T","Isi Tujuan",IF($E$101=0,0,IF(I102="Y",1,IF(I102="T",0,"Isi Dulu"))))</f>
        <v>Isi Tujuan</v>
      </c>
      <c r="K102" s="592" t="s">
        <v>26</v>
      </c>
      <c r="L102" s="593" t="str">
        <f>IF($D$101="Y/T","Isi Tujuan",IF($E$101=0,0,IF(K102="Y",1,IF(K102="T",0,"Isi Dulu"))))</f>
        <v>Isi Tujuan</v>
      </c>
      <c r="M102" s="849"/>
      <c r="N102" s="852"/>
    </row>
    <row r="103" spans="2:18" ht="15.75">
      <c r="B103" s="837"/>
      <c r="C103" s="840"/>
      <c r="D103" s="858"/>
      <c r="E103" s="861"/>
      <c r="F103" s="549">
        <v>3</v>
      </c>
      <c r="G103" s="550"/>
      <c r="H103" s="598" t="str">
        <f t="shared" si="1"/>
        <v>Belum Diisi</v>
      </c>
      <c r="I103" s="592" t="s">
        <v>26</v>
      </c>
      <c r="J103" s="593" t="str">
        <f>IF($D$101="Y/T","Isi Tujuan",IF($E$101=0,0,IF(I103="Y",1,IF(I103="T",0,"Isi Dulu"))))</f>
        <v>Isi Tujuan</v>
      </c>
      <c r="K103" s="592" t="s">
        <v>26</v>
      </c>
      <c r="L103" s="593" t="str">
        <f>IF($D$101="Y/T","Isi Tujuan",IF($E$101=0,0,IF(K103="Y",1,IF(K103="T",0,"Isi Dulu"))))</f>
        <v>Isi Tujuan</v>
      </c>
      <c r="M103" s="849"/>
      <c r="N103" s="852"/>
    </row>
    <row r="104" spans="2:18" ht="15.75">
      <c r="B104" s="837"/>
      <c r="C104" s="840"/>
      <c r="D104" s="858"/>
      <c r="E104" s="861"/>
      <c r="F104" s="549">
        <v>4</v>
      </c>
      <c r="G104" s="550"/>
      <c r="H104" s="598" t="str">
        <f t="shared" si="1"/>
        <v>Belum Diisi</v>
      </c>
      <c r="I104" s="592" t="s">
        <v>26</v>
      </c>
      <c r="J104" s="593" t="str">
        <f>IF($D$101="Y/T","Isi Tujuan",IF($E$101=0,0,IF(I104="Y",1,IF(I104="T",0,"Isi Dulu"))))</f>
        <v>Isi Tujuan</v>
      </c>
      <c r="K104" s="592" t="s">
        <v>26</v>
      </c>
      <c r="L104" s="593" t="str">
        <f>IF($D$101="Y/T","Isi Tujuan",IF($E$101=0,0,IF(K104="Y",1,IF(K104="T",0,"Isi Dulu"))))</f>
        <v>Isi Tujuan</v>
      </c>
      <c r="M104" s="849"/>
      <c r="N104" s="852"/>
    </row>
    <row r="105" spans="2:18" ht="15.75">
      <c r="B105" s="838"/>
      <c r="C105" s="841"/>
      <c r="D105" s="859"/>
      <c r="E105" s="862"/>
      <c r="F105" s="569">
        <v>5</v>
      </c>
      <c r="G105" s="570"/>
      <c r="H105" s="599" t="str">
        <f t="shared" si="1"/>
        <v>Belum Diisi</v>
      </c>
      <c r="I105" s="595" t="s">
        <v>26</v>
      </c>
      <c r="J105" s="596" t="str">
        <f>IF($D$101="Y/T","Isi Tujuan",IF($E$101=0,0,IF(I105="Y",1,IF(I105="T",0,"Isi Dulu"))))</f>
        <v>Isi Tujuan</v>
      </c>
      <c r="K105" s="595" t="s">
        <v>26</v>
      </c>
      <c r="L105" s="596" t="str">
        <f>IF($D$101="Y/T","Isi Tujuan",IF($E$101=0,0,IF(K105="Y",1,IF(K105="T",0,"Isi Dulu"))))</f>
        <v>Isi Tujuan</v>
      </c>
      <c r="M105" s="850"/>
      <c r="N105" s="853"/>
    </row>
    <row r="106" spans="2:18" s="527" customFormat="1" ht="15.75">
      <c r="B106" s="601"/>
      <c r="C106" s="581"/>
      <c r="D106" s="582"/>
      <c r="E106" s="602" t="e">
        <f>AVERAGE(E6:E105)</f>
        <v>#DIV/0!</v>
      </c>
      <c r="F106" s="603"/>
      <c r="G106" s="583"/>
      <c r="H106" s="602" t="e">
        <f>(IF($D6="Y/T",0,AVERAGE(H6:H10))+IF($D11="Y/T",0,AVERAGE(H11:H15))+IF($D16="Y/T",0,AVERAGE(H16:H20))+IF($D21="Y/T",0,AVERAGE(H21:H25))+IF($D26="Y/T",0,AVERAGE(H26:H30))+IF($D31="Y/T",0,AVERAGE(H31:H35))+IF($D36="Y/T",0,AVERAGE(H36:H40))+IF($D41="Y/T",0,AVERAGE(H41:H45))+IF($D46="Y/T",0,AVERAGE(H46:H50))+IF($D51="Y/T",0,AVERAGE(H51:H55))+IF($D56="Y/T",0,AVERAGE(H56:H60))+IF($D61="Y/T",0,AVERAGE(H61:H65))+IF($D66="Y/T",0,AVERAGE(H66:H70))+IF($D71="Y/T",0,AVERAGE(H71:H75))+IF($D76="Y/T",0,AVERAGE(H76:H80))+IF($D81="Y/T",0,AVERAGE(H81:H85))+IF($D86="Y/T",0,AVERAGE(H86:H90))+IF($D91="Y/T",0,AVERAGE(H91:H95))+IF($D96="Y/T",0,AVERAGE(H96:H100))+IF($D101="Y/T",0,AVERAGE(H101:H105)))/(COUNTIF($D6:$D105,"Y")+COUNTIF($D6:$D105,"T"))</f>
        <v>#DIV/0!</v>
      </c>
      <c r="I106" s="582"/>
      <c r="J106" s="602" t="e">
        <f>(IF($D6="Y/T",0,AVERAGE(J6:J10))+IF($D11="Y/T",0,AVERAGE(J11:J15))+IF($D16="Y/T",0,AVERAGE(J16:J20))+IF($D21="Y/T",0,AVERAGE(J21:J25))+IF($D26="Y/T",0,AVERAGE(J26:J30))+IF($D31="Y/T",0,AVERAGE(J31:J35))+IF($D36="Y/T",0,AVERAGE(J36:J40))+IF($D41="Y/T",0,AVERAGE(J41:J45))+IF($D46="Y/T",0,AVERAGE(J46:J50))+IF($D51="Y/T",0,AVERAGE(J51:J55))+IF($D56="Y/T",0,AVERAGE(J56:J60))+IF($D61="Y/T",0,AVERAGE(J61:J65))+IF($D66="Y/T",0,AVERAGE(J66:J70))+IF($D71="Y/T",0,AVERAGE(J71:J75))+IF($D76="Y/T",0,AVERAGE(J76:J80))+IF($D81="Y/T",0,AVERAGE(J81:J85))+IF($D86="Y/T",0,AVERAGE(J86:J90))+IF($D91="Y/T",0,AVERAGE(J91:J95))+IF($D96="Y/T",0,AVERAGE(J96:J100))+IF($D101="Y/T",0,AVERAGE(J101:J105)))/(COUNTIF($D6:$D105,"Y")+COUNTIF($D6:$D105,"T"))</f>
        <v>#DIV/0!</v>
      </c>
      <c r="K106" s="582"/>
      <c r="L106" s="602" t="e">
        <f>(IF($D6="Y/T",0,AVERAGE(L6:L10))+IF($D11="Y/T",0,AVERAGE(L11:L15))+IF($D16="Y/T",0,AVERAGE(L16:L20))+IF($D21="Y/T",0,AVERAGE(L21:L25))+IF($D26="Y/T",0,AVERAGE(L26:L30))+IF($D31="Y/T",0,AVERAGE(L31:L35))+IF($D36="Y/T",0,AVERAGE(L36:L40))+IF($D41="Y/T",0,AVERAGE(L41:L45))+IF($D46="Y/T",0,AVERAGE(L46:L50))+IF($D51="Y/T",0,AVERAGE(L51:L55))+IF($D56="Y/T",0,AVERAGE(L56:L60))+IF($D61="Y/T",0,AVERAGE(L61:L65))+IF($D66="Y/T",0,AVERAGE(L66:L70))+IF($D71="Y/T",0,AVERAGE(L71:L75))+IF($D76="Y/T",0,AVERAGE(L76:L80))+IF($D81="Y/T",0,AVERAGE(L81:L85))+IF($D86="Y/T",0,AVERAGE(L86:L90))+IF($D91="Y/T",0,AVERAGE(L91:L95))+IF($D96="Y/T",0,AVERAGE(L96:L100))+IF($D101="Y/T",0,AVERAGE(L101:L105)))/(COUNTIF($D6:$D105,"Y")+COUNTIF($D6:$D105,"T"))</f>
        <v>#DIV/0!</v>
      </c>
      <c r="M106" s="582"/>
      <c r="N106" s="602" t="e">
        <f>AVERAGE(N6:N105)</f>
        <v>#DIV/0!</v>
      </c>
    </row>
    <row r="107" spans="2:18" s="527" customFormat="1" ht="15.75">
      <c r="B107" s="864" t="s">
        <v>508</v>
      </c>
      <c r="C107" s="865"/>
      <c r="D107" s="865"/>
      <c r="E107" s="865"/>
      <c r="F107" s="865"/>
      <c r="G107" s="865"/>
      <c r="H107" s="865"/>
      <c r="I107" s="865"/>
      <c r="J107" s="866"/>
      <c r="K107" s="604"/>
      <c r="L107" s="604"/>
      <c r="M107" s="604"/>
      <c r="N107" s="604"/>
      <c r="O107" s="517"/>
      <c r="P107" s="517"/>
      <c r="Q107" s="517"/>
      <c r="R107" s="517"/>
    </row>
    <row r="108" spans="2:18" s="527" customFormat="1" ht="15.75">
      <c r="B108" s="836">
        <v>1</v>
      </c>
      <c r="C108" s="839"/>
      <c r="D108" s="857" t="s">
        <v>26</v>
      </c>
      <c r="E108" s="854" t="str">
        <f>IF(D108="Y",1,IF(D108="T",0,IF(D108="Y/T","Belum diisi","Error")))</f>
        <v>Belum diisi</v>
      </c>
      <c r="F108" s="528">
        <v>1</v>
      </c>
      <c r="G108" s="529"/>
      <c r="H108" s="589" t="str">
        <f t="shared" ref="H108:H171" si="2">IF(OR(J108="Isi Dulu",L108="Isi Dulu",J108="Isi Sasaran",L108="Isi Sasaran"),"Belum Diisi",IF(SUM(J108,L108)=2,1,IF(SUM(J108,L108)=1,0,IF(SUM(J108,L108)=0,0,"Error"))))</f>
        <v>Belum Diisi</v>
      </c>
      <c r="I108" s="590" t="s">
        <v>26</v>
      </c>
      <c r="J108" s="591" t="str">
        <f>IF($D$108="Y/T","Isi Sasaran",IF($E$108=0,0,IF(I108="Y",1,IF(I108="T",0,"Isi Dulu"))))</f>
        <v>Isi Sasaran</v>
      </c>
      <c r="K108" s="590" t="s">
        <v>26</v>
      </c>
      <c r="L108" s="591" t="str">
        <f>IF($D$108="Y/T","Isi Sasaran",IF($E$108=0,0,IF(K108="Y",1,IF(K108="T",0,"Isi Dulu"))))</f>
        <v>Isi Sasaran</v>
      </c>
      <c r="M108" s="848" t="s">
        <v>26</v>
      </c>
      <c r="N108" s="851" t="str">
        <f>IF(M108="Y",1,IF(M108="T",0,IF(M108="Y/T","Belum diisi","Error")))</f>
        <v>Belum diisi</v>
      </c>
      <c r="O108" s="517"/>
      <c r="P108" s="517"/>
      <c r="Q108" s="517"/>
      <c r="R108" s="517"/>
    </row>
    <row r="109" spans="2:18" s="527" customFormat="1" ht="15.75">
      <c r="B109" s="837"/>
      <c r="C109" s="840"/>
      <c r="D109" s="858"/>
      <c r="E109" s="855"/>
      <c r="F109" s="549">
        <v>2</v>
      </c>
      <c r="G109" s="550"/>
      <c r="H109" s="589" t="str">
        <f t="shared" si="2"/>
        <v>Belum Diisi</v>
      </c>
      <c r="I109" s="592" t="s">
        <v>26</v>
      </c>
      <c r="J109" s="593" t="str">
        <f>IF($D$108="Y/T","Isi Sasaran",IF($E$108=0,0,IF(I109="Y",1,IF(I109="T",0,"Isi Dulu"))))</f>
        <v>Isi Sasaran</v>
      </c>
      <c r="K109" s="592" t="s">
        <v>26</v>
      </c>
      <c r="L109" s="593" t="str">
        <f>IF($D$108="Y/T","Isi Sasaran",IF($E$108=0,0,IF(K109="Y",1,IF(K109="T",0,"Isi Dulu"))))</f>
        <v>Isi Sasaran</v>
      </c>
      <c r="M109" s="849"/>
      <c r="N109" s="852"/>
      <c r="O109" s="517"/>
      <c r="P109" s="517"/>
      <c r="Q109" s="517"/>
      <c r="R109" s="517"/>
    </row>
    <row r="110" spans="2:18" s="527" customFormat="1" ht="15.75">
      <c r="B110" s="837"/>
      <c r="C110" s="840"/>
      <c r="D110" s="858"/>
      <c r="E110" s="855"/>
      <c r="F110" s="549">
        <v>3</v>
      </c>
      <c r="G110" s="550"/>
      <c r="H110" s="589" t="str">
        <f t="shared" si="2"/>
        <v>Belum Diisi</v>
      </c>
      <c r="I110" s="592" t="s">
        <v>26</v>
      </c>
      <c r="J110" s="593" t="str">
        <f>IF($D$108="Y/T","Isi Sasaran",IF($E$108=0,0,IF(I110="Y",1,IF(I110="T",0,"Isi Dulu"))))</f>
        <v>Isi Sasaran</v>
      </c>
      <c r="K110" s="592" t="s">
        <v>26</v>
      </c>
      <c r="L110" s="593" t="str">
        <f>IF($D$108="Y/T","Isi Sasaran",IF($E$108=0,0,IF(K110="Y",1,IF(K110="T",0,"Isi Dulu"))))</f>
        <v>Isi Sasaran</v>
      </c>
      <c r="M110" s="849"/>
      <c r="N110" s="852"/>
      <c r="O110" s="517"/>
      <c r="P110" s="517"/>
      <c r="Q110" s="517"/>
      <c r="R110" s="517"/>
    </row>
    <row r="111" spans="2:18" s="527" customFormat="1" ht="15.75">
      <c r="B111" s="837"/>
      <c r="C111" s="840"/>
      <c r="D111" s="858"/>
      <c r="E111" s="855"/>
      <c r="F111" s="549">
        <v>4</v>
      </c>
      <c r="G111" s="550"/>
      <c r="H111" s="589" t="str">
        <f t="shared" si="2"/>
        <v>Belum Diisi</v>
      </c>
      <c r="I111" s="592" t="s">
        <v>26</v>
      </c>
      <c r="J111" s="593" t="str">
        <f>IF($D$108="Y/T","Isi Sasaran",IF($E$108=0,0,IF(I111="Y",1,IF(I111="T",0,"Isi Dulu"))))</f>
        <v>Isi Sasaran</v>
      </c>
      <c r="K111" s="592" t="s">
        <v>26</v>
      </c>
      <c r="L111" s="593" t="str">
        <f>IF($D$108="Y/T","Isi Sasaran",IF($E$108=0,0,IF(K111="Y",1,IF(K111="T",0,"Isi Dulu"))))</f>
        <v>Isi Sasaran</v>
      </c>
      <c r="M111" s="849"/>
      <c r="N111" s="852"/>
      <c r="O111" s="517"/>
      <c r="P111" s="517"/>
      <c r="Q111" s="517"/>
      <c r="R111" s="517"/>
    </row>
    <row r="112" spans="2:18" s="527" customFormat="1" ht="15.75">
      <c r="B112" s="838"/>
      <c r="C112" s="841"/>
      <c r="D112" s="859"/>
      <c r="E112" s="856"/>
      <c r="F112" s="569">
        <v>5</v>
      </c>
      <c r="G112" s="570"/>
      <c r="H112" s="594" t="str">
        <f t="shared" si="2"/>
        <v>Belum Diisi</v>
      </c>
      <c r="I112" s="595" t="s">
        <v>26</v>
      </c>
      <c r="J112" s="596" t="str">
        <f>IF($D$108="Y/T","Isi Sasaran",IF($E$108=0,0,IF(I112="Y",1,IF(I112="T",0,"Isi Dulu"))))</f>
        <v>Isi Sasaran</v>
      </c>
      <c r="K112" s="595" t="s">
        <v>26</v>
      </c>
      <c r="L112" s="596" t="str">
        <f>IF($D$108="Y/T","Isi Sasaran",IF($E$108=0,0,IF(K112="Y",1,IF(K112="T",0,"Isi Dulu"))))</f>
        <v>Isi Sasaran</v>
      </c>
      <c r="M112" s="850"/>
      <c r="N112" s="853"/>
      <c r="O112" s="517"/>
      <c r="P112" s="517"/>
      <c r="Q112" s="517"/>
      <c r="R112" s="517"/>
    </row>
    <row r="113" spans="2:18" s="527" customFormat="1" ht="15.75">
      <c r="B113" s="836">
        <v>2</v>
      </c>
      <c r="C113" s="839"/>
      <c r="D113" s="857" t="s">
        <v>26</v>
      </c>
      <c r="E113" s="854" t="str">
        <f>IF(D113="Y",1,IF(D113="T",0,IF(D113="Y/T","Belum diisi","Error")))</f>
        <v>Belum diisi</v>
      </c>
      <c r="F113" s="528">
        <v>1</v>
      </c>
      <c r="G113" s="529"/>
      <c r="H113" s="597" t="str">
        <f t="shared" si="2"/>
        <v>Belum Diisi</v>
      </c>
      <c r="I113" s="590" t="s">
        <v>26</v>
      </c>
      <c r="J113" s="591" t="str">
        <f>IF($D$113="Y/T","Isi Sasaran",IF($E$113=0,0,IF(I113="Y",1,IF(I113="T",0,"Isi Dulu"))))</f>
        <v>Isi Sasaran</v>
      </c>
      <c r="K113" s="590" t="s">
        <v>26</v>
      </c>
      <c r="L113" s="591" t="str">
        <f>IF($D$113="Y/T","Isi Sasaran",IF($E$113=0,0,IF(K113="Y",1,IF(K113="T",0,"Isi Dulu"))))</f>
        <v>Isi Sasaran</v>
      </c>
      <c r="M113" s="848" t="s">
        <v>26</v>
      </c>
      <c r="N113" s="851" t="str">
        <f>IF(M113="Y",1,IF(M113="T",0,IF(M113="Y/T","Belum diisi","Error")))</f>
        <v>Belum diisi</v>
      </c>
      <c r="O113" s="517"/>
      <c r="P113" s="517"/>
      <c r="Q113" s="517"/>
      <c r="R113" s="517"/>
    </row>
    <row r="114" spans="2:18" s="527" customFormat="1" ht="15.75">
      <c r="B114" s="837"/>
      <c r="C114" s="840"/>
      <c r="D114" s="858"/>
      <c r="E114" s="855"/>
      <c r="F114" s="549">
        <v>2</v>
      </c>
      <c r="G114" s="550"/>
      <c r="H114" s="598" t="str">
        <f t="shared" si="2"/>
        <v>Belum Diisi</v>
      </c>
      <c r="I114" s="592" t="s">
        <v>26</v>
      </c>
      <c r="J114" s="593" t="str">
        <f>IF($D$113="Y/T","Isi Sasaran",IF($E$113=0,0,IF(I114="Y",1,IF(I114="T",0,"Isi Dulu"))))</f>
        <v>Isi Sasaran</v>
      </c>
      <c r="K114" s="592" t="s">
        <v>26</v>
      </c>
      <c r="L114" s="593" t="str">
        <f>IF($D$113="Y/T","Isi Sasaran",IF($E$113=0,0,IF(K114="Y",1,IF(K114="T",0,"Isi Dulu"))))</f>
        <v>Isi Sasaran</v>
      </c>
      <c r="M114" s="849"/>
      <c r="N114" s="852"/>
      <c r="O114" s="517"/>
      <c r="P114" s="517"/>
      <c r="Q114" s="517"/>
      <c r="R114" s="517"/>
    </row>
    <row r="115" spans="2:18" s="527" customFormat="1" ht="15.75">
      <c r="B115" s="837"/>
      <c r="C115" s="840"/>
      <c r="D115" s="858"/>
      <c r="E115" s="855"/>
      <c r="F115" s="549">
        <v>3</v>
      </c>
      <c r="G115" s="550"/>
      <c r="H115" s="598" t="str">
        <f t="shared" si="2"/>
        <v>Belum Diisi</v>
      </c>
      <c r="I115" s="592" t="s">
        <v>26</v>
      </c>
      <c r="J115" s="593" t="str">
        <f>IF($D$113="Y/T","Isi Sasaran",IF($E$113=0,0,IF(I115="Y",1,IF(I115="T",0,"Isi Dulu"))))</f>
        <v>Isi Sasaran</v>
      </c>
      <c r="K115" s="592" t="s">
        <v>26</v>
      </c>
      <c r="L115" s="593" t="str">
        <f>IF($D$113="Y/T","Isi Sasaran",IF($E$113=0,0,IF(K115="Y",1,IF(K115="T",0,"Isi Dulu"))))</f>
        <v>Isi Sasaran</v>
      </c>
      <c r="M115" s="849"/>
      <c r="N115" s="852"/>
      <c r="O115" s="517"/>
      <c r="P115" s="517"/>
      <c r="Q115" s="517"/>
      <c r="R115" s="517"/>
    </row>
    <row r="116" spans="2:18" s="527" customFormat="1" ht="15.75">
      <c r="B116" s="837"/>
      <c r="C116" s="840"/>
      <c r="D116" s="858"/>
      <c r="E116" s="855"/>
      <c r="F116" s="549">
        <v>4</v>
      </c>
      <c r="G116" s="550"/>
      <c r="H116" s="598" t="str">
        <f t="shared" si="2"/>
        <v>Belum Diisi</v>
      </c>
      <c r="I116" s="592" t="s">
        <v>26</v>
      </c>
      <c r="J116" s="593" t="str">
        <f>IF($D$113="Y/T","Isi Sasaran",IF($E$113=0,0,IF(I116="Y",1,IF(I116="T",0,"Isi Dulu"))))</f>
        <v>Isi Sasaran</v>
      </c>
      <c r="K116" s="592" t="s">
        <v>26</v>
      </c>
      <c r="L116" s="593" t="str">
        <f>IF($D$113="Y/T","Isi Sasaran",IF($E$113=0,0,IF(K116="Y",1,IF(K116="T",0,"Isi Dulu"))))</f>
        <v>Isi Sasaran</v>
      </c>
      <c r="M116" s="849"/>
      <c r="N116" s="852"/>
      <c r="O116" s="517"/>
      <c r="P116" s="517"/>
      <c r="Q116" s="517"/>
      <c r="R116" s="517"/>
    </row>
    <row r="117" spans="2:18" s="527" customFormat="1" ht="15.75">
      <c r="B117" s="838"/>
      <c r="C117" s="841"/>
      <c r="D117" s="859"/>
      <c r="E117" s="856"/>
      <c r="F117" s="569">
        <v>5</v>
      </c>
      <c r="G117" s="570"/>
      <c r="H117" s="599" t="str">
        <f t="shared" si="2"/>
        <v>Belum Diisi</v>
      </c>
      <c r="I117" s="595" t="s">
        <v>26</v>
      </c>
      <c r="J117" s="596" t="str">
        <f>IF($D$113="Y/T","Isi Sasaran",IF($E$113=0,0,IF(I117="Y",1,IF(I117="T",0,"Isi Dulu"))))</f>
        <v>Isi Sasaran</v>
      </c>
      <c r="K117" s="595" t="s">
        <v>26</v>
      </c>
      <c r="L117" s="596" t="str">
        <f>IF($D$113="Y/T","Isi Sasaran",IF($E$113=0,0,IF(K117="Y",1,IF(K117="T",0,"Isi Dulu"))))</f>
        <v>Isi Sasaran</v>
      </c>
      <c r="M117" s="850"/>
      <c r="N117" s="853"/>
      <c r="O117" s="517"/>
      <c r="P117" s="517"/>
      <c r="Q117" s="517"/>
      <c r="R117" s="517"/>
    </row>
    <row r="118" spans="2:18" s="527" customFormat="1" ht="15.75">
      <c r="B118" s="836">
        <v>3</v>
      </c>
      <c r="C118" s="839"/>
      <c r="D118" s="857" t="s">
        <v>26</v>
      </c>
      <c r="E118" s="854" t="str">
        <f>IF(D118="Y",1,IF(D118="T",0,IF(D118="Y/T","Belum diisi","Error")))</f>
        <v>Belum diisi</v>
      </c>
      <c r="F118" s="528">
        <v>1</v>
      </c>
      <c r="G118" s="529"/>
      <c r="H118" s="600" t="str">
        <f t="shared" si="2"/>
        <v>Belum Diisi</v>
      </c>
      <c r="I118" s="590" t="s">
        <v>26</v>
      </c>
      <c r="J118" s="591" t="str">
        <f>IF($D$118="Y/T","Isi Sasaran",IF($E$118=0,0,IF(I118="Y",1,IF(I118="T",0,"Isi Dulu"))))</f>
        <v>Isi Sasaran</v>
      </c>
      <c r="K118" s="590" t="s">
        <v>26</v>
      </c>
      <c r="L118" s="591" t="str">
        <f>IF($D$118="Y/T","Isi Sasaran",IF($E$118=0,0,IF(K118="Y",1,IF(K118="T",0,"Isi Dulu"))))</f>
        <v>Isi Sasaran</v>
      </c>
      <c r="M118" s="848" t="s">
        <v>26</v>
      </c>
      <c r="N118" s="851" t="str">
        <f>IF(M118="Y",1,IF(M118="T",0,IF(M118="Y/T","Belum diisi","Error")))</f>
        <v>Belum diisi</v>
      </c>
      <c r="O118" s="517"/>
      <c r="P118" s="517"/>
      <c r="Q118" s="517"/>
      <c r="R118" s="517"/>
    </row>
    <row r="119" spans="2:18" s="527" customFormat="1" ht="15.75">
      <c r="B119" s="837"/>
      <c r="C119" s="840"/>
      <c r="D119" s="858"/>
      <c r="E119" s="855"/>
      <c r="F119" s="549">
        <v>2</v>
      </c>
      <c r="G119" s="550"/>
      <c r="H119" s="598" t="str">
        <f t="shared" si="2"/>
        <v>Belum Diisi</v>
      </c>
      <c r="I119" s="592" t="s">
        <v>26</v>
      </c>
      <c r="J119" s="593" t="str">
        <f>IF($D$118="Y/T","Isi Sasaran",IF($E$118=0,0,IF(I119="Y",1,IF(I119="T",0,"Isi Dulu"))))</f>
        <v>Isi Sasaran</v>
      </c>
      <c r="K119" s="592" t="s">
        <v>26</v>
      </c>
      <c r="L119" s="593" t="str">
        <f>IF($D$118="Y/T","Isi Sasaran",IF($E$118=0,0,IF(K119="Y",1,IF(K119="T",0,"Isi Dulu"))))</f>
        <v>Isi Sasaran</v>
      </c>
      <c r="M119" s="849"/>
      <c r="N119" s="852"/>
      <c r="O119" s="517"/>
      <c r="P119" s="517"/>
      <c r="Q119" s="517"/>
      <c r="R119" s="517"/>
    </row>
    <row r="120" spans="2:18" s="527" customFormat="1" ht="15.75">
      <c r="B120" s="837"/>
      <c r="C120" s="840"/>
      <c r="D120" s="858"/>
      <c r="E120" s="855"/>
      <c r="F120" s="549">
        <v>3</v>
      </c>
      <c r="G120" s="550"/>
      <c r="H120" s="598" t="str">
        <f t="shared" si="2"/>
        <v>Belum Diisi</v>
      </c>
      <c r="I120" s="592" t="s">
        <v>26</v>
      </c>
      <c r="J120" s="593" t="str">
        <f>IF($D$118="Y/T","Isi Sasaran",IF($E$118=0,0,IF(I120="Y",1,IF(I120="T",0,"Isi Dulu"))))</f>
        <v>Isi Sasaran</v>
      </c>
      <c r="K120" s="592" t="s">
        <v>26</v>
      </c>
      <c r="L120" s="593" t="str">
        <f>IF($D$118="Y/T","Isi Sasaran",IF($E$118=0,0,IF(K120="Y",1,IF(K120="T",0,"Isi Dulu"))))</f>
        <v>Isi Sasaran</v>
      </c>
      <c r="M120" s="849"/>
      <c r="N120" s="852"/>
      <c r="O120" s="517"/>
      <c r="P120" s="517"/>
      <c r="Q120" s="517"/>
      <c r="R120" s="517"/>
    </row>
    <row r="121" spans="2:18" s="527" customFormat="1" ht="15.75">
      <c r="B121" s="837"/>
      <c r="C121" s="840"/>
      <c r="D121" s="858"/>
      <c r="E121" s="855"/>
      <c r="F121" s="549">
        <v>4</v>
      </c>
      <c r="G121" s="550"/>
      <c r="H121" s="598" t="str">
        <f t="shared" si="2"/>
        <v>Belum Diisi</v>
      </c>
      <c r="I121" s="592" t="s">
        <v>26</v>
      </c>
      <c r="J121" s="593" t="str">
        <f>IF($D$118="Y/T","Isi Sasaran",IF($E$118=0,0,IF(I121="Y",1,IF(I121="T",0,"Isi Dulu"))))</f>
        <v>Isi Sasaran</v>
      </c>
      <c r="K121" s="592" t="s">
        <v>26</v>
      </c>
      <c r="L121" s="593" t="str">
        <f>IF($D$118="Y/T","Isi Sasaran",IF($E$118=0,0,IF(K121="Y",1,IF(K121="T",0,"Isi Dulu"))))</f>
        <v>Isi Sasaran</v>
      </c>
      <c r="M121" s="849"/>
      <c r="N121" s="852"/>
      <c r="O121" s="517"/>
      <c r="P121" s="517"/>
      <c r="Q121" s="517"/>
      <c r="R121" s="517"/>
    </row>
    <row r="122" spans="2:18" s="527" customFormat="1" ht="15.75">
      <c r="B122" s="838"/>
      <c r="C122" s="841"/>
      <c r="D122" s="859"/>
      <c r="E122" s="856"/>
      <c r="F122" s="569">
        <v>5</v>
      </c>
      <c r="G122" s="570"/>
      <c r="H122" s="599" t="str">
        <f t="shared" si="2"/>
        <v>Belum Diisi</v>
      </c>
      <c r="I122" s="595" t="s">
        <v>26</v>
      </c>
      <c r="J122" s="596" t="str">
        <f>IF($D$118="Y/T","Isi Sasaran",IF($E$118=0,0,IF(I122="Y",1,IF(I122="T",0,"Isi Dulu"))))</f>
        <v>Isi Sasaran</v>
      </c>
      <c r="K122" s="595" t="s">
        <v>26</v>
      </c>
      <c r="L122" s="596" t="str">
        <f>IF($D$118="Y/T","Isi Sasaran",IF($E$118=0,0,IF(K122="Y",1,IF(K122="T",0,"Isi Dulu"))))</f>
        <v>Isi Sasaran</v>
      </c>
      <c r="M122" s="850"/>
      <c r="N122" s="853"/>
      <c r="O122" s="517"/>
      <c r="P122" s="517"/>
      <c r="Q122" s="517"/>
      <c r="R122" s="517"/>
    </row>
    <row r="123" spans="2:18" s="527" customFormat="1" ht="15.75">
      <c r="B123" s="836">
        <v>4</v>
      </c>
      <c r="C123" s="839"/>
      <c r="D123" s="857" t="s">
        <v>26</v>
      </c>
      <c r="E123" s="854" t="str">
        <f>IF(D123="Y",1,IF(D123="T",0,IF(D123="Y/T","Belum diisi","Error")))</f>
        <v>Belum diisi</v>
      </c>
      <c r="F123" s="528">
        <v>1</v>
      </c>
      <c r="G123" s="529"/>
      <c r="H123" s="600" t="str">
        <f t="shared" si="2"/>
        <v>Belum Diisi</v>
      </c>
      <c r="I123" s="590" t="s">
        <v>26</v>
      </c>
      <c r="J123" s="591" t="str">
        <f>IF($D$123="Y/T","Isi Sasaran",IF($E$123=0,0,IF(I123="Y",1,IF(I123="T",0,"Isi Dulu"))))</f>
        <v>Isi Sasaran</v>
      </c>
      <c r="K123" s="590" t="s">
        <v>26</v>
      </c>
      <c r="L123" s="591" t="str">
        <f>IF($D$123="Y/T","Isi Sasaran",IF($E$123=0,0,IF(K123="Y",1,IF(K123="T",0,"Isi Dulu"))))</f>
        <v>Isi Sasaran</v>
      </c>
      <c r="M123" s="848" t="s">
        <v>26</v>
      </c>
      <c r="N123" s="851" t="str">
        <f>IF(M123="Y",1,IF(M123="T",0,IF(M123="Y/T","Belum diisi","Error")))</f>
        <v>Belum diisi</v>
      </c>
      <c r="O123" s="517"/>
      <c r="P123" s="517"/>
      <c r="Q123" s="517"/>
      <c r="R123" s="517"/>
    </row>
    <row r="124" spans="2:18" s="527" customFormat="1" ht="15.75">
      <c r="B124" s="837"/>
      <c r="C124" s="840"/>
      <c r="D124" s="858"/>
      <c r="E124" s="855"/>
      <c r="F124" s="549">
        <v>2</v>
      </c>
      <c r="G124" s="550"/>
      <c r="H124" s="598" t="str">
        <f t="shared" si="2"/>
        <v>Belum Diisi</v>
      </c>
      <c r="I124" s="592" t="s">
        <v>26</v>
      </c>
      <c r="J124" s="593" t="str">
        <f>IF($D$123="Y/T","Isi Sasaran",IF($E$123=0,0,IF(I124="Y",1,IF(I124="T",0,"Isi Dulu"))))</f>
        <v>Isi Sasaran</v>
      </c>
      <c r="K124" s="592" t="s">
        <v>26</v>
      </c>
      <c r="L124" s="593" t="str">
        <f>IF($D$123="Y/T","Isi Sasaran",IF($E$123=0,0,IF(K124="Y",1,IF(K124="T",0,"Isi Dulu"))))</f>
        <v>Isi Sasaran</v>
      </c>
      <c r="M124" s="849"/>
      <c r="N124" s="852"/>
      <c r="O124" s="517"/>
      <c r="P124" s="517"/>
      <c r="Q124" s="517"/>
      <c r="R124" s="517"/>
    </row>
    <row r="125" spans="2:18" s="527" customFormat="1" ht="15.75">
      <c r="B125" s="837"/>
      <c r="C125" s="840"/>
      <c r="D125" s="858"/>
      <c r="E125" s="855"/>
      <c r="F125" s="549">
        <v>3</v>
      </c>
      <c r="G125" s="550"/>
      <c r="H125" s="598" t="str">
        <f t="shared" si="2"/>
        <v>Belum Diisi</v>
      </c>
      <c r="I125" s="592" t="s">
        <v>26</v>
      </c>
      <c r="J125" s="593" t="str">
        <f>IF($D$123="Y/T","Isi Sasaran",IF($E$123=0,0,IF(I125="Y",1,IF(I125="T",0,"Isi Dulu"))))</f>
        <v>Isi Sasaran</v>
      </c>
      <c r="K125" s="592" t="s">
        <v>26</v>
      </c>
      <c r="L125" s="593" t="str">
        <f>IF($D$123="Y/T","Isi Sasaran",IF($E$123=0,0,IF(K125="Y",1,IF(K125="T",0,"Isi Dulu"))))</f>
        <v>Isi Sasaran</v>
      </c>
      <c r="M125" s="849"/>
      <c r="N125" s="852"/>
      <c r="O125" s="517"/>
      <c r="P125" s="517"/>
      <c r="Q125" s="517"/>
      <c r="R125" s="517"/>
    </row>
    <row r="126" spans="2:18" s="527" customFormat="1" ht="15.75">
      <c r="B126" s="837"/>
      <c r="C126" s="840"/>
      <c r="D126" s="858"/>
      <c r="E126" s="855"/>
      <c r="F126" s="549">
        <v>4</v>
      </c>
      <c r="G126" s="550"/>
      <c r="H126" s="598" t="str">
        <f t="shared" si="2"/>
        <v>Belum Diisi</v>
      </c>
      <c r="I126" s="592" t="s">
        <v>26</v>
      </c>
      <c r="J126" s="593" t="str">
        <f>IF($D$123="Y/T","Isi Sasaran",IF($E$123=0,0,IF(I126="Y",1,IF(I126="T",0,"Isi Dulu"))))</f>
        <v>Isi Sasaran</v>
      </c>
      <c r="K126" s="592" t="s">
        <v>26</v>
      </c>
      <c r="L126" s="593" t="str">
        <f>IF($D$123="Y/T","Isi Sasaran",IF($E$123=0,0,IF(K126="Y",1,IF(K126="T",0,"Isi Dulu"))))</f>
        <v>Isi Sasaran</v>
      </c>
      <c r="M126" s="849"/>
      <c r="N126" s="852"/>
      <c r="O126" s="517"/>
      <c r="P126" s="517"/>
      <c r="Q126" s="517"/>
      <c r="R126" s="517"/>
    </row>
    <row r="127" spans="2:18" s="527" customFormat="1" ht="15.75">
      <c r="B127" s="838"/>
      <c r="C127" s="841"/>
      <c r="D127" s="859"/>
      <c r="E127" s="856"/>
      <c r="F127" s="569">
        <v>5</v>
      </c>
      <c r="G127" s="570"/>
      <c r="H127" s="599" t="str">
        <f t="shared" si="2"/>
        <v>Belum Diisi</v>
      </c>
      <c r="I127" s="595" t="s">
        <v>26</v>
      </c>
      <c r="J127" s="596" t="str">
        <f>IF($D$123="Y/T","Isi Sasaran",IF($E$123=0,0,IF(I127="Y",1,IF(I127="T",0,"Isi Dulu"))))</f>
        <v>Isi Sasaran</v>
      </c>
      <c r="K127" s="595" t="s">
        <v>26</v>
      </c>
      <c r="L127" s="596" t="str">
        <f>IF($D$123="Y/T","Isi Sasaran",IF($E$123=0,0,IF(K127="Y",1,IF(K127="T",0,"Isi Dulu"))))</f>
        <v>Isi Sasaran</v>
      </c>
      <c r="M127" s="850"/>
      <c r="N127" s="853"/>
      <c r="O127" s="517"/>
      <c r="P127" s="517"/>
      <c r="Q127" s="517"/>
      <c r="R127" s="517"/>
    </row>
    <row r="128" spans="2:18" s="527" customFormat="1" ht="15.75">
      <c r="B128" s="836">
        <v>5</v>
      </c>
      <c r="C128" s="839"/>
      <c r="D128" s="857" t="s">
        <v>26</v>
      </c>
      <c r="E128" s="854" t="str">
        <f>IF(D128="Y",1,IF(D128="T",0,IF(D128="Y/T","Belum diisi","Error")))</f>
        <v>Belum diisi</v>
      </c>
      <c r="F128" s="528">
        <v>1</v>
      </c>
      <c r="G128" s="529"/>
      <c r="H128" s="600" t="str">
        <f t="shared" si="2"/>
        <v>Belum Diisi</v>
      </c>
      <c r="I128" s="590" t="s">
        <v>26</v>
      </c>
      <c r="J128" s="591" t="str">
        <f>IF($D$128="Y/T","Isi Sasaran",IF($E$128=0,0,IF(I128="Y",1,IF(I128="T",0,"Isi Dulu"))))</f>
        <v>Isi Sasaran</v>
      </c>
      <c r="K128" s="590" t="s">
        <v>26</v>
      </c>
      <c r="L128" s="591" t="str">
        <f>IF($D$128="Y/T","Isi Sasaran",IF($E$128=0,0,IF(K128="Y",1,IF(K128="T",0,"Isi Dulu"))))</f>
        <v>Isi Sasaran</v>
      </c>
      <c r="M128" s="848" t="s">
        <v>26</v>
      </c>
      <c r="N128" s="851" t="str">
        <f>IF(M128="Y",1,IF(M128="T",0,IF(M128="Y/T","Belum diisi","Error")))</f>
        <v>Belum diisi</v>
      </c>
      <c r="O128" s="517"/>
      <c r="P128" s="517"/>
      <c r="Q128" s="517"/>
      <c r="R128" s="517"/>
    </row>
    <row r="129" spans="2:18" s="527" customFormat="1" ht="15.75">
      <c r="B129" s="837"/>
      <c r="C129" s="840"/>
      <c r="D129" s="858"/>
      <c r="E129" s="855"/>
      <c r="F129" s="549">
        <v>2</v>
      </c>
      <c r="G129" s="550"/>
      <c r="H129" s="598" t="str">
        <f t="shared" si="2"/>
        <v>Belum Diisi</v>
      </c>
      <c r="I129" s="592" t="s">
        <v>26</v>
      </c>
      <c r="J129" s="593" t="str">
        <f>IF($D$128="Y/T","Isi Sasaran",IF($E$128=0,0,IF(I129="Y",1,IF(I129="T",0,"Isi Dulu"))))</f>
        <v>Isi Sasaran</v>
      </c>
      <c r="K129" s="592" t="s">
        <v>26</v>
      </c>
      <c r="L129" s="593" t="str">
        <f>IF($D$128="Y/T","Isi Sasaran",IF($E$128=0,0,IF(K129="Y",1,IF(K129="T",0,"Isi Dulu"))))</f>
        <v>Isi Sasaran</v>
      </c>
      <c r="M129" s="849"/>
      <c r="N129" s="852"/>
      <c r="O129" s="517"/>
      <c r="P129" s="517"/>
      <c r="Q129" s="517"/>
      <c r="R129" s="517"/>
    </row>
    <row r="130" spans="2:18" s="527" customFormat="1" ht="15.75">
      <c r="B130" s="837"/>
      <c r="C130" s="840"/>
      <c r="D130" s="858"/>
      <c r="E130" s="855"/>
      <c r="F130" s="549">
        <v>3</v>
      </c>
      <c r="G130" s="550"/>
      <c r="H130" s="598" t="str">
        <f t="shared" si="2"/>
        <v>Belum Diisi</v>
      </c>
      <c r="I130" s="592" t="s">
        <v>26</v>
      </c>
      <c r="J130" s="593" t="str">
        <f>IF($D$128="Y/T","Isi Sasaran",IF($E$128=0,0,IF(I130="Y",1,IF(I130="T",0,"Isi Dulu"))))</f>
        <v>Isi Sasaran</v>
      </c>
      <c r="K130" s="592" t="s">
        <v>26</v>
      </c>
      <c r="L130" s="593" t="str">
        <f>IF($D$128="Y/T","Isi Sasaran",IF($E$128=0,0,IF(K130="Y",1,IF(K130="T",0,"Isi Dulu"))))</f>
        <v>Isi Sasaran</v>
      </c>
      <c r="M130" s="849"/>
      <c r="N130" s="852"/>
      <c r="O130" s="517"/>
      <c r="P130" s="517"/>
      <c r="Q130" s="517"/>
      <c r="R130" s="517"/>
    </row>
    <row r="131" spans="2:18" s="527" customFormat="1" ht="15.75">
      <c r="B131" s="837"/>
      <c r="C131" s="840"/>
      <c r="D131" s="858"/>
      <c r="E131" s="855"/>
      <c r="F131" s="549">
        <v>4</v>
      </c>
      <c r="G131" s="550"/>
      <c r="H131" s="598" t="str">
        <f t="shared" si="2"/>
        <v>Belum Diisi</v>
      </c>
      <c r="I131" s="592" t="s">
        <v>26</v>
      </c>
      <c r="J131" s="593" t="str">
        <f>IF($D$128="Y/T","Isi Sasaran",IF($E$128=0,0,IF(I131="Y",1,IF(I131="T",0,"Isi Dulu"))))</f>
        <v>Isi Sasaran</v>
      </c>
      <c r="K131" s="592" t="s">
        <v>26</v>
      </c>
      <c r="L131" s="593" t="str">
        <f>IF($D$128="Y/T","Isi Sasaran",IF($E$128=0,0,IF(K131="Y",1,IF(K131="T",0,"Isi Dulu"))))</f>
        <v>Isi Sasaran</v>
      </c>
      <c r="M131" s="849"/>
      <c r="N131" s="852"/>
      <c r="O131" s="517"/>
      <c r="P131" s="517"/>
      <c r="Q131" s="517"/>
      <c r="R131" s="517"/>
    </row>
    <row r="132" spans="2:18" s="527" customFormat="1" ht="15.75">
      <c r="B132" s="838"/>
      <c r="C132" s="841"/>
      <c r="D132" s="859"/>
      <c r="E132" s="856"/>
      <c r="F132" s="569">
        <v>5</v>
      </c>
      <c r="G132" s="570"/>
      <c r="H132" s="599" t="str">
        <f t="shared" si="2"/>
        <v>Belum Diisi</v>
      </c>
      <c r="I132" s="595" t="s">
        <v>26</v>
      </c>
      <c r="J132" s="596" t="str">
        <f>IF($D$128="Y/T","Isi Sasaran",IF($E$128=0,0,IF(I132="Y",1,IF(I132="T",0,"Isi Dulu"))))</f>
        <v>Isi Sasaran</v>
      </c>
      <c r="K132" s="595" t="s">
        <v>26</v>
      </c>
      <c r="L132" s="596" t="str">
        <f>IF($D$128="Y/T","Isi Sasaran",IF($E$128=0,0,IF(K132="Y",1,IF(K132="T",0,"Isi Dulu"))))</f>
        <v>Isi Sasaran</v>
      </c>
      <c r="M132" s="850"/>
      <c r="N132" s="853"/>
      <c r="O132" s="517"/>
      <c r="P132" s="517"/>
      <c r="Q132" s="517"/>
      <c r="R132" s="517"/>
    </row>
    <row r="133" spans="2:18" s="527" customFormat="1" ht="15.75">
      <c r="B133" s="836">
        <v>6</v>
      </c>
      <c r="C133" s="839"/>
      <c r="D133" s="857" t="s">
        <v>26</v>
      </c>
      <c r="E133" s="854" t="str">
        <f>IF(D133="Y",1,IF(D133="T",0,IF(D133="Y/T","Belum diisi","Error")))</f>
        <v>Belum diisi</v>
      </c>
      <c r="F133" s="528">
        <v>1</v>
      </c>
      <c r="G133" s="529"/>
      <c r="H133" s="600" t="str">
        <f t="shared" si="2"/>
        <v>Belum Diisi</v>
      </c>
      <c r="I133" s="590" t="s">
        <v>26</v>
      </c>
      <c r="J133" s="591" t="str">
        <f>IF($D$133="Y/T","Isi Sasaran",IF($E$133=0,0,IF(I133="Y",1,IF(I133="T",0,"Isi Dulu"))))</f>
        <v>Isi Sasaran</v>
      </c>
      <c r="K133" s="590" t="s">
        <v>26</v>
      </c>
      <c r="L133" s="591" t="str">
        <f>IF($D$133="Y/T","Isi Sasaran",IF($E$133=0,0,IF(K133="Y",1,IF(K133="T",0,"Isi Dulu"))))</f>
        <v>Isi Sasaran</v>
      </c>
      <c r="M133" s="848" t="s">
        <v>26</v>
      </c>
      <c r="N133" s="851" t="str">
        <f>IF(M133="Y",1,IF(M133="T",0,IF(M133="Y/T","Belum diisi","Error")))</f>
        <v>Belum diisi</v>
      </c>
      <c r="O133" s="517"/>
      <c r="P133" s="517"/>
      <c r="Q133" s="517"/>
      <c r="R133" s="517"/>
    </row>
    <row r="134" spans="2:18" s="527" customFormat="1" ht="15.75">
      <c r="B134" s="837"/>
      <c r="C134" s="840"/>
      <c r="D134" s="858"/>
      <c r="E134" s="855"/>
      <c r="F134" s="549">
        <v>2</v>
      </c>
      <c r="G134" s="550"/>
      <c r="H134" s="598" t="str">
        <f t="shared" si="2"/>
        <v>Belum Diisi</v>
      </c>
      <c r="I134" s="592" t="s">
        <v>26</v>
      </c>
      <c r="J134" s="593" t="str">
        <f>IF($D$133="Y/T","Isi Sasaran",IF($E$133=0,0,IF(I134="Y",1,IF(I134="T",0,"Isi Dulu"))))</f>
        <v>Isi Sasaran</v>
      </c>
      <c r="K134" s="592" t="s">
        <v>26</v>
      </c>
      <c r="L134" s="593" t="str">
        <f>IF($D$133="Y/T","Isi Sasaran",IF($E$133=0,0,IF(K134="Y",1,IF(K134="T",0,"Isi Dulu"))))</f>
        <v>Isi Sasaran</v>
      </c>
      <c r="M134" s="849"/>
      <c r="N134" s="852"/>
      <c r="O134" s="517"/>
      <c r="P134" s="517"/>
      <c r="Q134" s="517"/>
      <c r="R134" s="517"/>
    </row>
    <row r="135" spans="2:18" s="527" customFormat="1" ht="15.75">
      <c r="B135" s="837"/>
      <c r="C135" s="840"/>
      <c r="D135" s="858"/>
      <c r="E135" s="855"/>
      <c r="F135" s="549">
        <v>3</v>
      </c>
      <c r="G135" s="550"/>
      <c r="H135" s="598" t="str">
        <f t="shared" si="2"/>
        <v>Belum Diisi</v>
      </c>
      <c r="I135" s="592" t="s">
        <v>26</v>
      </c>
      <c r="J135" s="593" t="str">
        <f>IF($D$133="Y/T","Isi Sasaran",IF($E$133=0,0,IF(I135="Y",1,IF(I135="T",0,"Isi Dulu"))))</f>
        <v>Isi Sasaran</v>
      </c>
      <c r="K135" s="592" t="s">
        <v>26</v>
      </c>
      <c r="L135" s="593" t="str">
        <f>IF($D$133="Y/T","Isi Sasaran",IF($E$133=0,0,IF(K135="Y",1,IF(K135="T",0,"Isi Dulu"))))</f>
        <v>Isi Sasaran</v>
      </c>
      <c r="M135" s="849"/>
      <c r="N135" s="852"/>
      <c r="O135" s="517"/>
      <c r="P135" s="517"/>
      <c r="Q135" s="517"/>
      <c r="R135" s="517"/>
    </row>
    <row r="136" spans="2:18" s="527" customFormat="1" ht="15.75">
      <c r="B136" s="837"/>
      <c r="C136" s="840"/>
      <c r="D136" s="858"/>
      <c r="E136" s="855"/>
      <c r="F136" s="549">
        <v>4</v>
      </c>
      <c r="G136" s="550"/>
      <c r="H136" s="598" t="str">
        <f t="shared" si="2"/>
        <v>Belum Diisi</v>
      </c>
      <c r="I136" s="592" t="s">
        <v>26</v>
      </c>
      <c r="J136" s="593" t="str">
        <f>IF($D$133="Y/T","Isi Sasaran",IF($E$133=0,0,IF(I136="Y",1,IF(I136="T",0,"Isi Dulu"))))</f>
        <v>Isi Sasaran</v>
      </c>
      <c r="K136" s="592" t="s">
        <v>26</v>
      </c>
      <c r="L136" s="593" t="str">
        <f>IF($D$133="Y/T","Isi Sasaran",IF($E$133=0,0,IF(K136="Y",1,IF(K136="T",0,"Isi Dulu"))))</f>
        <v>Isi Sasaran</v>
      </c>
      <c r="M136" s="849"/>
      <c r="N136" s="852"/>
      <c r="O136" s="517"/>
      <c r="P136" s="517"/>
      <c r="Q136" s="517"/>
      <c r="R136" s="517"/>
    </row>
    <row r="137" spans="2:18" s="527" customFormat="1" ht="15.75">
      <c r="B137" s="838"/>
      <c r="C137" s="841"/>
      <c r="D137" s="859"/>
      <c r="E137" s="856"/>
      <c r="F137" s="569">
        <v>5</v>
      </c>
      <c r="G137" s="570"/>
      <c r="H137" s="599" t="str">
        <f t="shared" si="2"/>
        <v>Belum Diisi</v>
      </c>
      <c r="I137" s="595" t="s">
        <v>26</v>
      </c>
      <c r="J137" s="596" t="str">
        <f>IF($D$133="Y/T","Isi Sasaran",IF($E$133=0,0,IF(I137="Y",1,IF(I137="T",0,"Isi Dulu"))))</f>
        <v>Isi Sasaran</v>
      </c>
      <c r="K137" s="595" t="s">
        <v>26</v>
      </c>
      <c r="L137" s="596" t="str">
        <f>IF($D$133="Y/T","Isi Sasaran",IF($E$133=0,0,IF(K137="Y",1,IF(K137="T",0,"Isi Dulu"))))</f>
        <v>Isi Sasaran</v>
      </c>
      <c r="M137" s="850"/>
      <c r="N137" s="853"/>
      <c r="O137" s="517"/>
      <c r="P137" s="517"/>
      <c r="Q137" s="517"/>
      <c r="R137" s="517"/>
    </row>
    <row r="138" spans="2:18" s="527" customFormat="1" ht="15.75">
      <c r="B138" s="836">
        <v>7</v>
      </c>
      <c r="C138" s="839"/>
      <c r="D138" s="857" t="s">
        <v>26</v>
      </c>
      <c r="E138" s="854" t="str">
        <f>IF(D138="Y",1,IF(D138="T",0,IF(D138="Y/T","Belum diisi","Error")))</f>
        <v>Belum diisi</v>
      </c>
      <c r="F138" s="528">
        <v>1</v>
      </c>
      <c r="G138" s="529"/>
      <c r="H138" s="600" t="str">
        <f t="shared" si="2"/>
        <v>Belum Diisi</v>
      </c>
      <c r="I138" s="590" t="s">
        <v>26</v>
      </c>
      <c r="J138" s="591" t="str">
        <f>IF($D$138="Y/T","Isi Sasaran",IF($E$138=0,0,IF(I138="Y",1,IF(I138="T",0,"Isi Dulu"))))</f>
        <v>Isi Sasaran</v>
      </c>
      <c r="K138" s="590" t="s">
        <v>26</v>
      </c>
      <c r="L138" s="591" t="str">
        <f>IF($D$138="Y/T","Isi Sasaran",IF($E$138=0,0,IF(K138="Y",1,IF(K138="T",0,"Isi Dulu"))))</f>
        <v>Isi Sasaran</v>
      </c>
      <c r="M138" s="848" t="s">
        <v>26</v>
      </c>
      <c r="N138" s="851" t="str">
        <f>IF(M138="Y",1,IF(M138="T",0,IF(M138="Y/T","Belum diisi","Error")))</f>
        <v>Belum diisi</v>
      </c>
      <c r="O138" s="517"/>
      <c r="P138" s="517"/>
      <c r="Q138" s="517"/>
      <c r="R138" s="517"/>
    </row>
    <row r="139" spans="2:18" s="527" customFormat="1" ht="15.75">
      <c r="B139" s="837"/>
      <c r="C139" s="840"/>
      <c r="D139" s="858"/>
      <c r="E139" s="855"/>
      <c r="F139" s="549">
        <v>2</v>
      </c>
      <c r="G139" s="550"/>
      <c r="H139" s="598" t="str">
        <f t="shared" si="2"/>
        <v>Belum Diisi</v>
      </c>
      <c r="I139" s="592" t="s">
        <v>26</v>
      </c>
      <c r="J139" s="593" t="str">
        <f>IF($D$138="Y/T","Isi Sasaran",IF($E$138=0,0,IF(I139="Y",1,IF(I139="T",0,"Isi Dulu"))))</f>
        <v>Isi Sasaran</v>
      </c>
      <c r="K139" s="592" t="s">
        <v>26</v>
      </c>
      <c r="L139" s="593" t="str">
        <f>IF($D$138="Y/T","Isi Sasaran",IF($E$138=0,0,IF(K139="Y",1,IF(K139="T",0,"Isi Dulu"))))</f>
        <v>Isi Sasaran</v>
      </c>
      <c r="M139" s="849"/>
      <c r="N139" s="852"/>
      <c r="O139" s="517"/>
      <c r="P139" s="517"/>
      <c r="Q139" s="517"/>
      <c r="R139" s="517"/>
    </row>
    <row r="140" spans="2:18" s="527" customFormat="1" ht="15.75">
      <c r="B140" s="837"/>
      <c r="C140" s="840"/>
      <c r="D140" s="858"/>
      <c r="E140" s="855"/>
      <c r="F140" s="549">
        <v>3</v>
      </c>
      <c r="G140" s="550"/>
      <c r="H140" s="598" t="str">
        <f t="shared" si="2"/>
        <v>Belum Diisi</v>
      </c>
      <c r="I140" s="592" t="s">
        <v>26</v>
      </c>
      <c r="J140" s="593" t="str">
        <f>IF($D$138="Y/T","Isi Sasaran",IF($E$138=0,0,IF(I140="Y",1,IF(I140="T",0,"Isi Dulu"))))</f>
        <v>Isi Sasaran</v>
      </c>
      <c r="K140" s="592" t="s">
        <v>26</v>
      </c>
      <c r="L140" s="593" t="str">
        <f>IF($D$138="Y/T","Isi Sasaran",IF($E$138=0,0,IF(K140="Y",1,IF(K140="T",0,"Isi Dulu"))))</f>
        <v>Isi Sasaran</v>
      </c>
      <c r="M140" s="849"/>
      <c r="N140" s="852"/>
      <c r="O140" s="517"/>
      <c r="P140" s="517"/>
      <c r="Q140" s="517"/>
      <c r="R140" s="517"/>
    </row>
    <row r="141" spans="2:18" s="527" customFormat="1" ht="15.75">
      <c r="B141" s="837"/>
      <c r="C141" s="840"/>
      <c r="D141" s="858"/>
      <c r="E141" s="855"/>
      <c r="F141" s="549">
        <v>4</v>
      </c>
      <c r="G141" s="550"/>
      <c r="H141" s="598" t="str">
        <f t="shared" si="2"/>
        <v>Belum Diisi</v>
      </c>
      <c r="I141" s="592" t="s">
        <v>26</v>
      </c>
      <c r="J141" s="593" t="str">
        <f>IF($D$138="Y/T","Isi Sasaran",IF($E$138=0,0,IF(I141="Y",1,IF(I141="T",0,"Isi Dulu"))))</f>
        <v>Isi Sasaran</v>
      </c>
      <c r="K141" s="592" t="s">
        <v>26</v>
      </c>
      <c r="L141" s="593" t="str">
        <f>IF($D$138="Y/T","Isi Sasaran",IF($E$138=0,0,IF(K141="Y",1,IF(K141="T",0,"Isi Dulu"))))</f>
        <v>Isi Sasaran</v>
      </c>
      <c r="M141" s="849"/>
      <c r="N141" s="852"/>
      <c r="O141" s="517"/>
      <c r="P141" s="517"/>
      <c r="Q141" s="517"/>
      <c r="R141" s="517"/>
    </row>
    <row r="142" spans="2:18" s="527" customFormat="1" ht="15.75">
      <c r="B142" s="838"/>
      <c r="C142" s="841"/>
      <c r="D142" s="859"/>
      <c r="E142" s="856"/>
      <c r="F142" s="569">
        <v>5</v>
      </c>
      <c r="G142" s="570"/>
      <c r="H142" s="599" t="str">
        <f t="shared" si="2"/>
        <v>Belum Diisi</v>
      </c>
      <c r="I142" s="595" t="s">
        <v>26</v>
      </c>
      <c r="J142" s="596" t="str">
        <f>IF($D$138="Y/T","Isi Sasaran",IF($E$138=0,0,IF(I142="Y",1,IF(I142="T",0,"Isi Dulu"))))</f>
        <v>Isi Sasaran</v>
      </c>
      <c r="K142" s="595" t="s">
        <v>26</v>
      </c>
      <c r="L142" s="596" t="str">
        <f>IF($D$138="Y/T","Isi Sasaran",IF($E$138=0,0,IF(K142="Y",1,IF(K142="T",0,"Isi Dulu"))))</f>
        <v>Isi Sasaran</v>
      </c>
      <c r="M142" s="850"/>
      <c r="N142" s="853"/>
      <c r="O142" s="517"/>
      <c r="P142" s="517"/>
      <c r="Q142" s="517"/>
      <c r="R142" s="517"/>
    </row>
    <row r="143" spans="2:18" s="527" customFormat="1" ht="15.75">
      <c r="B143" s="836">
        <v>8</v>
      </c>
      <c r="C143" s="839"/>
      <c r="D143" s="857" t="s">
        <v>26</v>
      </c>
      <c r="E143" s="854" t="str">
        <f>IF(D143="Y",1,IF(D143="T",0,IF(D143="Y/T","Belum diisi","Error")))</f>
        <v>Belum diisi</v>
      </c>
      <c r="F143" s="528">
        <v>1</v>
      </c>
      <c r="G143" s="529"/>
      <c r="H143" s="600" t="str">
        <f t="shared" si="2"/>
        <v>Belum Diisi</v>
      </c>
      <c r="I143" s="590" t="s">
        <v>26</v>
      </c>
      <c r="J143" s="591" t="str">
        <f>IF($D$143="Y/T","Isi Sasaran",IF($E$143=0,0,IF(I143="Y",1,IF(I143="T",0,"Isi Dulu"))))</f>
        <v>Isi Sasaran</v>
      </c>
      <c r="K143" s="590" t="s">
        <v>26</v>
      </c>
      <c r="L143" s="591" t="str">
        <f>IF($D$143="Y/T","Isi Sasaran",IF($E$143=0,0,IF(K143="Y",1,IF(K143="T",0,"Isi Dulu"))))</f>
        <v>Isi Sasaran</v>
      </c>
      <c r="M143" s="848" t="s">
        <v>26</v>
      </c>
      <c r="N143" s="851" t="str">
        <f>IF(M143="Y",1,IF(M143="T",0,IF(M143="Y/T","Belum diisi","Error")))</f>
        <v>Belum diisi</v>
      </c>
      <c r="O143" s="517"/>
      <c r="P143" s="517"/>
      <c r="Q143" s="517"/>
      <c r="R143" s="517"/>
    </row>
    <row r="144" spans="2:18" s="527" customFormat="1" ht="15.75">
      <c r="B144" s="837"/>
      <c r="C144" s="840"/>
      <c r="D144" s="858"/>
      <c r="E144" s="855"/>
      <c r="F144" s="549">
        <v>2</v>
      </c>
      <c r="G144" s="550"/>
      <c r="H144" s="598" t="str">
        <f t="shared" si="2"/>
        <v>Belum Diisi</v>
      </c>
      <c r="I144" s="592" t="s">
        <v>26</v>
      </c>
      <c r="J144" s="593" t="str">
        <f>IF($D$143="Y/T","Isi Sasaran",IF($E$143=0,0,IF(I144="Y",1,IF(I144="T",0,"Isi Dulu"))))</f>
        <v>Isi Sasaran</v>
      </c>
      <c r="K144" s="592" t="s">
        <v>26</v>
      </c>
      <c r="L144" s="593" t="str">
        <f>IF($D$143="Y/T","Isi Sasaran",IF($E$143=0,0,IF(K144="Y",1,IF(K144="T",0,"Isi Dulu"))))</f>
        <v>Isi Sasaran</v>
      </c>
      <c r="M144" s="849"/>
      <c r="N144" s="852"/>
      <c r="O144" s="517"/>
      <c r="P144" s="517"/>
      <c r="Q144" s="517"/>
      <c r="R144" s="517"/>
    </row>
    <row r="145" spans="2:18" s="527" customFormat="1" ht="15.75">
      <c r="B145" s="837"/>
      <c r="C145" s="840"/>
      <c r="D145" s="858"/>
      <c r="E145" s="855"/>
      <c r="F145" s="549">
        <v>3</v>
      </c>
      <c r="G145" s="550"/>
      <c r="H145" s="598" t="str">
        <f t="shared" si="2"/>
        <v>Belum Diisi</v>
      </c>
      <c r="I145" s="592" t="s">
        <v>26</v>
      </c>
      <c r="J145" s="593" t="str">
        <f>IF($D$143="Y/T","Isi Sasaran",IF($E$143=0,0,IF(I145="Y",1,IF(I145="T",0,"Isi Dulu"))))</f>
        <v>Isi Sasaran</v>
      </c>
      <c r="K145" s="592" t="s">
        <v>26</v>
      </c>
      <c r="L145" s="593" t="str">
        <f>IF($D$143="Y/T","Isi Sasaran",IF($E$143=0,0,IF(K145="Y",1,IF(K145="T",0,"Isi Dulu"))))</f>
        <v>Isi Sasaran</v>
      </c>
      <c r="M145" s="849"/>
      <c r="N145" s="852"/>
      <c r="O145" s="517"/>
      <c r="P145" s="517"/>
      <c r="Q145" s="517"/>
      <c r="R145" s="517"/>
    </row>
    <row r="146" spans="2:18" s="527" customFormat="1" ht="15.75">
      <c r="B146" s="837"/>
      <c r="C146" s="840"/>
      <c r="D146" s="858"/>
      <c r="E146" s="855"/>
      <c r="F146" s="549">
        <v>4</v>
      </c>
      <c r="G146" s="550"/>
      <c r="H146" s="598" t="str">
        <f t="shared" si="2"/>
        <v>Belum Diisi</v>
      </c>
      <c r="I146" s="592" t="s">
        <v>26</v>
      </c>
      <c r="J146" s="593" t="str">
        <f>IF($D$143="Y/T","Isi Sasaran",IF($E$143=0,0,IF(I146="Y",1,IF(I146="T",0,"Isi Dulu"))))</f>
        <v>Isi Sasaran</v>
      </c>
      <c r="K146" s="592" t="s">
        <v>26</v>
      </c>
      <c r="L146" s="593" t="str">
        <f>IF($D$143="Y/T","Isi Sasaran",IF($E$143=0,0,IF(K146="Y",1,IF(K146="T",0,"Isi Dulu"))))</f>
        <v>Isi Sasaran</v>
      </c>
      <c r="M146" s="849"/>
      <c r="N146" s="852"/>
      <c r="O146" s="517"/>
      <c r="P146" s="517"/>
      <c r="Q146" s="517"/>
      <c r="R146" s="517"/>
    </row>
    <row r="147" spans="2:18" s="527" customFormat="1" ht="15.75">
      <c r="B147" s="838"/>
      <c r="C147" s="841"/>
      <c r="D147" s="859"/>
      <c r="E147" s="856"/>
      <c r="F147" s="569">
        <v>5</v>
      </c>
      <c r="G147" s="570"/>
      <c r="H147" s="599" t="str">
        <f t="shared" si="2"/>
        <v>Belum Diisi</v>
      </c>
      <c r="I147" s="595" t="s">
        <v>26</v>
      </c>
      <c r="J147" s="596" t="str">
        <f>IF($D$143="Y/T","Isi Sasaran",IF($E$143=0,0,IF(I147="Y",1,IF(I147="T",0,"Isi Dulu"))))</f>
        <v>Isi Sasaran</v>
      </c>
      <c r="K147" s="595" t="s">
        <v>26</v>
      </c>
      <c r="L147" s="596" t="str">
        <f>IF($D$143="Y/T","Isi Sasaran",IF($E$143=0,0,IF(K147="Y",1,IF(K147="T",0,"Isi Dulu"))))</f>
        <v>Isi Sasaran</v>
      </c>
      <c r="M147" s="850"/>
      <c r="N147" s="853"/>
      <c r="O147" s="517"/>
      <c r="P147" s="517"/>
      <c r="Q147" s="517"/>
      <c r="R147" s="517"/>
    </row>
    <row r="148" spans="2:18" s="527" customFormat="1" ht="15.75">
      <c r="B148" s="836">
        <v>9</v>
      </c>
      <c r="C148" s="839"/>
      <c r="D148" s="857" t="s">
        <v>26</v>
      </c>
      <c r="E148" s="854" t="str">
        <f>IF(D148="Y",1,IF(D148="T",0,IF(D148="Y/T","Belum diisi","Error")))</f>
        <v>Belum diisi</v>
      </c>
      <c r="F148" s="528">
        <v>1</v>
      </c>
      <c r="G148" s="529"/>
      <c r="H148" s="600" t="str">
        <f t="shared" si="2"/>
        <v>Belum Diisi</v>
      </c>
      <c r="I148" s="590" t="s">
        <v>26</v>
      </c>
      <c r="J148" s="591" t="str">
        <f>IF($D$148="Y/T","Isi Sasaran",IF($E$148=0,0,IF(I148="Y",1,IF(I148="T",0,"Isi Dulu"))))</f>
        <v>Isi Sasaran</v>
      </c>
      <c r="K148" s="590" t="s">
        <v>26</v>
      </c>
      <c r="L148" s="591" t="str">
        <f>IF($D$148="Y/T","Isi Sasaran",IF($E$148=0,0,IF(K148="Y",1,IF(K148="T",0,"Isi Dulu"))))</f>
        <v>Isi Sasaran</v>
      </c>
      <c r="M148" s="848" t="s">
        <v>26</v>
      </c>
      <c r="N148" s="851" t="str">
        <f>IF(M148="Y",1,IF(M148="T",0,IF(M148="Y/T","Belum diisi","Error")))</f>
        <v>Belum diisi</v>
      </c>
      <c r="O148" s="517"/>
      <c r="P148" s="517"/>
      <c r="Q148" s="517"/>
      <c r="R148" s="517"/>
    </row>
    <row r="149" spans="2:18" s="527" customFormat="1" ht="15.75">
      <c r="B149" s="837"/>
      <c r="C149" s="840"/>
      <c r="D149" s="858"/>
      <c r="E149" s="855"/>
      <c r="F149" s="549">
        <v>2</v>
      </c>
      <c r="G149" s="550"/>
      <c r="H149" s="598" t="str">
        <f t="shared" si="2"/>
        <v>Belum Diisi</v>
      </c>
      <c r="I149" s="592" t="s">
        <v>26</v>
      </c>
      <c r="J149" s="593" t="str">
        <f>IF($D$148="Y/T","Isi Sasaran",IF($E$148=0,0,IF(I149="Y",1,IF(I149="T",0,"Isi Dulu"))))</f>
        <v>Isi Sasaran</v>
      </c>
      <c r="K149" s="592" t="s">
        <v>26</v>
      </c>
      <c r="L149" s="593" t="str">
        <f>IF($D$148="Y/T","Isi Sasaran",IF($E$148=0,0,IF(K149="Y",1,IF(K149="T",0,"Isi Dulu"))))</f>
        <v>Isi Sasaran</v>
      </c>
      <c r="M149" s="849"/>
      <c r="N149" s="852"/>
      <c r="O149" s="517"/>
      <c r="P149" s="517"/>
      <c r="Q149" s="517"/>
      <c r="R149" s="517"/>
    </row>
    <row r="150" spans="2:18" s="527" customFormat="1" ht="15.75">
      <c r="B150" s="837"/>
      <c r="C150" s="840"/>
      <c r="D150" s="858"/>
      <c r="E150" s="855"/>
      <c r="F150" s="549">
        <v>3</v>
      </c>
      <c r="G150" s="550"/>
      <c r="H150" s="598" t="str">
        <f t="shared" si="2"/>
        <v>Belum Diisi</v>
      </c>
      <c r="I150" s="592" t="s">
        <v>26</v>
      </c>
      <c r="J150" s="593" t="str">
        <f>IF($D$148="Y/T","Isi Sasaran",IF($E$148=0,0,IF(I150="Y",1,IF(I150="T",0,"Isi Dulu"))))</f>
        <v>Isi Sasaran</v>
      </c>
      <c r="K150" s="592" t="s">
        <v>26</v>
      </c>
      <c r="L150" s="593" t="str">
        <f>IF($D$148="Y/T","Isi Sasaran",IF($E$148=0,0,IF(K150="Y",1,IF(K150="T",0,"Isi Dulu"))))</f>
        <v>Isi Sasaran</v>
      </c>
      <c r="M150" s="849"/>
      <c r="N150" s="852"/>
      <c r="O150" s="517"/>
      <c r="P150" s="517"/>
      <c r="Q150" s="517"/>
      <c r="R150" s="517"/>
    </row>
    <row r="151" spans="2:18" s="527" customFormat="1" ht="15.75">
      <c r="B151" s="837"/>
      <c r="C151" s="840"/>
      <c r="D151" s="858"/>
      <c r="E151" s="855"/>
      <c r="F151" s="549">
        <v>4</v>
      </c>
      <c r="G151" s="550"/>
      <c r="H151" s="598" t="str">
        <f t="shared" si="2"/>
        <v>Belum Diisi</v>
      </c>
      <c r="I151" s="592" t="s">
        <v>26</v>
      </c>
      <c r="J151" s="593" t="str">
        <f>IF($D$148="Y/T","Isi Sasaran",IF($E$148=0,0,IF(I151="Y",1,IF(I151="T",0,"Isi Dulu"))))</f>
        <v>Isi Sasaran</v>
      </c>
      <c r="K151" s="592" t="s">
        <v>26</v>
      </c>
      <c r="L151" s="593" t="str">
        <f>IF($D$148="Y/T","Isi Sasaran",IF($E$148=0,0,IF(K151="Y",1,IF(K151="T",0,"Isi Dulu"))))</f>
        <v>Isi Sasaran</v>
      </c>
      <c r="M151" s="849"/>
      <c r="N151" s="852"/>
      <c r="O151" s="517"/>
      <c r="P151" s="517"/>
      <c r="Q151" s="517"/>
      <c r="R151" s="517"/>
    </row>
    <row r="152" spans="2:18" s="527" customFormat="1" ht="15.75">
      <c r="B152" s="838"/>
      <c r="C152" s="841"/>
      <c r="D152" s="859"/>
      <c r="E152" s="856"/>
      <c r="F152" s="569">
        <v>5</v>
      </c>
      <c r="G152" s="570"/>
      <c r="H152" s="599" t="str">
        <f t="shared" si="2"/>
        <v>Belum Diisi</v>
      </c>
      <c r="I152" s="595" t="s">
        <v>26</v>
      </c>
      <c r="J152" s="596" t="str">
        <f>IF($D$148="Y/T","Isi Sasaran",IF($E$148=0,0,IF(I152="Y",1,IF(I152="T",0,"Isi Dulu"))))</f>
        <v>Isi Sasaran</v>
      </c>
      <c r="K152" s="595" t="s">
        <v>26</v>
      </c>
      <c r="L152" s="596" t="str">
        <f>IF($D$148="Y/T","Isi Sasaran",IF($E$148=0,0,IF(K152="Y",1,IF(K152="T",0,"Isi Dulu"))))</f>
        <v>Isi Sasaran</v>
      </c>
      <c r="M152" s="850"/>
      <c r="N152" s="853"/>
      <c r="O152" s="517"/>
      <c r="P152" s="517"/>
      <c r="Q152" s="517"/>
      <c r="R152" s="517"/>
    </row>
    <row r="153" spans="2:18" s="527" customFormat="1" ht="15.75">
      <c r="B153" s="836">
        <v>10</v>
      </c>
      <c r="C153" s="839"/>
      <c r="D153" s="857" t="s">
        <v>26</v>
      </c>
      <c r="E153" s="854" t="str">
        <f>IF(D153="Y",1,IF(D153="T",0,IF(D153="Y/T","Belum diisi","Error")))</f>
        <v>Belum diisi</v>
      </c>
      <c r="F153" s="528">
        <v>1</v>
      </c>
      <c r="G153" s="529"/>
      <c r="H153" s="600" t="str">
        <f t="shared" si="2"/>
        <v>Belum Diisi</v>
      </c>
      <c r="I153" s="590" t="s">
        <v>26</v>
      </c>
      <c r="J153" s="591" t="str">
        <f>IF($D$153="Y/T","Isi Sasaran",IF($E$153=0,0,IF(I153="Y",1,IF(I153="T",0,"Isi Dulu"))))</f>
        <v>Isi Sasaran</v>
      </c>
      <c r="K153" s="590" t="s">
        <v>26</v>
      </c>
      <c r="L153" s="591" t="str">
        <f>IF($D$153="Y/T","Isi Sasaran",IF($E$153=0,0,IF(K153="Y",1,IF(K153="T",0,"Isi Dulu"))))</f>
        <v>Isi Sasaran</v>
      </c>
      <c r="M153" s="848" t="s">
        <v>26</v>
      </c>
      <c r="N153" s="851" t="str">
        <f>IF(M153="Y",1,IF(M153="T",0,IF(M153="Y/T","Belum diisi","Error")))</f>
        <v>Belum diisi</v>
      </c>
      <c r="O153" s="517"/>
      <c r="P153" s="517"/>
      <c r="Q153" s="517"/>
      <c r="R153" s="517"/>
    </row>
    <row r="154" spans="2:18" s="527" customFormat="1" ht="15.75">
      <c r="B154" s="837"/>
      <c r="C154" s="840"/>
      <c r="D154" s="858"/>
      <c r="E154" s="855"/>
      <c r="F154" s="549">
        <v>2</v>
      </c>
      <c r="G154" s="550"/>
      <c r="H154" s="598" t="str">
        <f t="shared" si="2"/>
        <v>Belum Diisi</v>
      </c>
      <c r="I154" s="592" t="s">
        <v>26</v>
      </c>
      <c r="J154" s="593" t="str">
        <f>IF($D$153="Y/T","Isi Sasaran",IF($E$153=0,0,IF(I154="Y",1,IF(I154="T",0,"Isi Dulu"))))</f>
        <v>Isi Sasaran</v>
      </c>
      <c r="K154" s="592" t="s">
        <v>26</v>
      </c>
      <c r="L154" s="593" t="str">
        <f>IF($D$153="Y/T","Isi Sasaran",IF($E$153=0,0,IF(K154="Y",1,IF(K154="T",0,"Isi Dulu"))))</f>
        <v>Isi Sasaran</v>
      </c>
      <c r="M154" s="849"/>
      <c r="N154" s="852"/>
      <c r="O154" s="517"/>
      <c r="P154" s="517"/>
      <c r="Q154" s="517"/>
      <c r="R154" s="517"/>
    </row>
    <row r="155" spans="2:18" s="527" customFormat="1" ht="15.75">
      <c r="B155" s="837"/>
      <c r="C155" s="840"/>
      <c r="D155" s="858"/>
      <c r="E155" s="855"/>
      <c r="F155" s="549">
        <v>3</v>
      </c>
      <c r="G155" s="550"/>
      <c r="H155" s="598" t="str">
        <f t="shared" si="2"/>
        <v>Belum Diisi</v>
      </c>
      <c r="I155" s="592" t="s">
        <v>26</v>
      </c>
      <c r="J155" s="593" t="str">
        <f>IF($D$153="Y/T","Isi Sasaran",IF($E$153=0,0,IF(I155="Y",1,IF(I155="T",0,"Isi Dulu"))))</f>
        <v>Isi Sasaran</v>
      </c>
      <c r="K155" s="592" t="s">
        <v>26</v>
      </c>
      <c r="L155" s="593" t="str">
        <f>IF($D$153="Y/T","Isi Sasaran",IF($E$153=0,0,IF(K155="Y",1,IF(K155="T",0,"Isi Dulu"))))</f>
        <v>Isi Sasaran</v>
      </c>
      <c r="M155" s="849"/>
      <c r="N155" s="852"/>
      <c r="O155" s="517"/>
      <c r="P155" s="517"/>
      <c r="Q155" s="517"/>
      <c r="R155" s="517"/>
    </row>
    <row r="156" spans="2:18" s="527" customFormat="1" ht="15.75">
      <c r="B156" s="837"/>
      <c r="C156" s="840"/>
      <c r="D156" s="858"/>
      <c r="E156" s="855"/>
      <c r="F156" s="549">
        <v>4</v>
      </c>
      <c r="G156" s="550"/>
      <c r="H156" s="598" t="str">
        <f t="shared" si="2"/>
        <v>Belum Diisi</v>
      </c>
      <c r="I156" s="592" t="s">
        <v>26</v>
      </c>
      <c r="J156" s="593" t="str">
        <f>IF($D$153="Y/T","Isi Sasaran",IF($E$153=0,0,IF(I156="Y",1,IF(I156="T",0,"Isi Dulu"))))</f>
        <v>Isi Sasaran</v>
      </c>
      <c r="K156" s="592" t="s">
        <v>26</v>
      </c>
      <c r="L156" s="593" t="str">
        <f>IF($D$153="Y/T","Isi Sasaran",IF($E$153=0,0,IF(K156="Y",1,IF(K156="T",0,"Isi Dulu"))))</f>
        <v>Isi Sasaran</v>
      </c>
      <c r="M156" s="849"/>
      <c r="N156" s="852"/>
      <c r="O156" s="517"/>
      <c r="P156" s="517"/>
      <c r="Q156" s="517"/>
      <c r="R156" s="517"/>
    </row>
    <row r="157" spans="2:18" s="527" customFormat="1" ht="15.75">
      <c r="B157" s="838"/>
      <c r="C157" s="841"/>
      <c r="D157" s="859"/>
      <c r="E157" s="856"/>
      <c r="F157" s="569">
        <v>5</v>
      </c>
      <c r="G157" s="570"/>
      <c r="H157" s="599" t="str">
        <f t="shared" si="2"/>
        <v>Belum Diisi</v>
      </c>
      <c r="I157" s="595" t="s">
        <v>26</v>
      </c>
      <c r="J157" s="596" t="str">
        <f>IF($D$153="Y/T","Isi Sasaran",IF($E$153=0,0,IF(I157="Y",1,IF(I157="T",0,"Isi Dulu"))))</f>
        <v>Isi Sasaran</v>
      </c>
      <c r="K157" s="595" t="s">
        <v>26</v>
      </c>
      <c r="L157" s="596" t="str">
        <f>IF($D$153="Y/T","Isi Sasaran",IF($E$153=0,0,IF(K157="Y",1,IF(K157="T",0,"Isi Dulu"))))</f>
        <v>Isi Sasaran</v>
      </c>
      <c r="M157" s="850"/>
      <c r="N157" s="853"/>
      <c r="O157" s="517"/>
      <c r="P157" s="517"/>
      <c r="Q157" s="517"/>
      <c r="R157" s="517"/>
    </row>
    <row r="158" spans="2:18" s="527" customFormat="1" ht="15.75">
      <c r="B158" s="836">
        <v>11</v>
      </c>
      <c r="C158" s="839"/>
      <c r="D158" s="857" t="s">
        <v>26</v>
      </c>
      <c r="E158" s="854" t="str">
        <f>IF(D158="Y",1,IF(D158="T",0,IF(D158="Y/T","Belum diisi","Error")))</f>
        <v>Belum diisi</v>
      </c>
      <c r="F158" s="528">
        <v>1</v>
      </c>
      <c r="G158" s="529"/>
      <c r="H158" s="600" t="str">
        <f t="shared" si="2"/>
        <v>Belum Diisi</v>
      </c>
      <c r="I158" s="590" t="s">
        <v>26</v>
      </c>
      <c r="J158" s="591" t="str">
        <f>IF($D$158="Y/T","Isi Sasaran",IF($E$158=0,0,IF(I158="Y",1,IF(I158="T",0,"Isi Dulu"))))</f>
        <v>Isi Sasaran</v>
      </c>
      <c r="K158" s="590" t="s">
        <v>26</v>
      </c>
      <c r="L158" s="591" t="str">
        <f>IF($D$158="Y/T","Isi Sasaran",IF($E$158=0,0,IF(K158="Y",1,IF(K158="T",0,"Isi Dulu"))))</f>
        <v>Isi Sasaran</v>
      </c>
      <c r="M158" s="848" t="s">
        <v>26</v>
      </c>
      <c r="N158" s="851" t="str">
        <f>IF(M158="Y",1,IF(M158="T",0,IF(M158="Y/T","Belum diisi","Error")))</f>
        <v>Belum diisi</v>
      </c>
      <c r="O158" s="517"/>
      <c r="P158" s="517"/>
      <c r="Q158" s="517"/>
      <c r="R158" s="517"/>
    </row>
    <row r="159" spans="2:18" s="527" customFormat="1" ht="15.75">
      <c r="B159" s="837"/>
      <c r="C159" s="840"/>
      <c r="D159" s="858"/>
      <c r="E159" s="855"/>
      <c r="F159" s="549">
        <v>2</v>
      </c>
      <c r="G159" s="550"/>
      <c r="H159" s="598" t="str">
        <f t="shared" si="2"/>
        <v>Belum Diisi</v>
      </c>
      <c r="I159" s="592" t="s">
        <v>26</v>
      </c>
      <c r="J159" s="593" t="str">
        <f>IF($D$158="Y/T","Isi Sasaran",IF($E$158=0,0,IF(I159="Y",1,IF(I159="T",0,"Isi Dulu"))))</f>
        <v>Isi Sasaran</v>
      </c>
      <c r="K159" s="592" t="s">
        <v>26</v>
      </c>
      <c r="L159" s="593" t="str">
        <f>IF($D$158="Y/T","Isi Sasaran",IF($E$158=0,0,IF(K159="Y",1,IF(K159="T",0,"Isi Dulu"))))</f>
        <v>Isi Sasaran</v>
      </c>
      <c r="M159" s="849"/>
      <c r="N159" s="852"/>
      <c r="O159" s="517"/>
      <c r="P159" s="517"/>
      <c r="Q159" s="517"/>
      <c r="R159" s="517"/>
    </row>
    <row r="160" spans="2:18" s="527" customFormat="1" ht="15.75">
      <c r="B160" s="837"/>
      <c r="C160" s="840"/>
      <c r="D160" s="858"/>
      <c r="E160" s="855"/>
      <c r="F160" s="549">
        <v>3</v>
      </c>
      <c r="G160" s="550"/>
      <c r="H160" s="598" t="str">
        <f t="shared" si="2"/>
        <v>Belum Diisi</v>
      </c>
      <c r="I160" s="592" t="s">
        <v>26</v>
      </c>
      <c r="J160" s="593" t="str">
        <f>IF($D$158="Y/T","Isi Sasaran",IF($E$158=0,0,IF(I160="Y",1,IF(I160="T",0,"Isi Dulu"))))</f>
        <v>Isi Sasaran</v>
      </c>
      <c r="K160" s="592" t="s">
        <v>26</v>
      </c>
      <c r="L160" s="593" t="str">
        <f>IF($D$158="Y/T","Isi Sasaran",IF($E$158=0,0,IF(K160="Y",1,IF(K160="T",0,"Isi Dulu"))))</f>
        <v>Isi Sasaran</v>
      </c>
      <c r="M160" s="849"/>
      <c r="N160" s="852"/>
      <c r="O160" s="517"/>
      <c r="P160" s="517"/>
      <c r="Q160" s="517"/>
      <c r="R160" s="517"/>
    </row>
    <row r="161" spans="2:18" s="527" customFormat="1" ht="15.75">
      <c r="B161" s="837"/>
      <c r="C161" s="840"/>
      <c r="D161" s="858"/>
      <c r="E161" s="855"/>
      <c r="F161" s="549">
        <v>4</v>
      </c>
      <c r="G161" s="550"/>
      <c r="H161" s="598" t="str">
        <f t="shared" si="2"/>
        <v>Belum Diisi</v>
      </c>
      <c r="I161" s="592" t="s">
        <v>26</v>
      </c>
      <c r="J161" s="593" t="str">
        <f>IF($D$158="Y/T","Isi Sasaran",IF($E$158=0,0,IF(I161="Y",1,IF(I161="T",0,"Isi Dulu"))))</f>
        <v>Isi Sasaran</v>
      </c>
      <c r="K161" s="592" t="s">
        <v>26</v>
      </c>
      <c r="L161" s="593" t="str">
        <f>IF($D$158="Y/T","Isi Sasaran",IF($E$158=0,0,IF(K161="Y",1,IF(K161="T",0,"Isi Dulu"))))</f>
        <v>Isi Sasaran</v>
      </c>
      <c r="M161" s="849"/>
      <c r="N161" s="852"/>
      <c r="O161" s="517"/>
      <c r="P161" s="517"/>
      <c r="Q161" s="517"/>
      <c r="R161" s="517"/>
    </row>
    <row r="162" spans="2:18" s="527" customFormat="1" ht="15.75">
      <c r="B162" s="838"/>
      <c r="C162" s="841"/>
      <c r="D162" s="859"/>
      <c r="E162" s="856"/>
      <c r="F162" s="569">
        <v>5</v>
      </c>
      <c r="G162" s="570"/>
      <c r="H162" s="599" t="str">
        <f t="shared" si="2"/>
        <v>Belum Diisi</v>
      </c>
      <c r="I162" s="595" t="s">
        <v>26</v>
      </c>
      <c r="J162" s="596" t="str">
        <f>IF($D$158="Y/T","Isi Sasaran",IF($E$158=0,0,IF(I162="Y",1,IF(I162="T",0,"Isi Dulu"))))</f>
        <v>Isi Sasaran</v>
      </c>
      <c r="K162" s="595" t="s">
        <v>26</v>
      </c>
      <c r="L162" s="596" t="str">
        <f>IF($D$158="Y/T","Isi Sasaran",IF($E$158=0,0,IF(K162="Y",1,IF(K162="T",0,"Isi Dulu"))))</f>
        <v>Isi Sasaran</v>
      </c>
      <c r="M162" s="850"/>
      <c r="N162" s="853"/>
      <c r="O162" s="517"/>
      <c r="P162" s="517"/>
      <c r="Q162" s="517"/>
      <c r="R162" s="517"/>
    </row>
    <row r="163" spans="2:18" s="527" customFormat="1" ht="15.75">
      <c r="B163" s="836">
        <v>12</v>
      </c>
      <c r="C163" s="839"/>
      <c r="D163" s="857" t="s">
        <v>26</v>
      </c>
      <c r="E163" s="854" t="str">
        <f>IF(D163="Y",1,IF(D163="T",0,IF(D163="Y/T","Belum diisi","Error")))</f>
        <v>Belum diisi</v>
      </c>
      <c r="F163" s="528">
        <v>1</v>
      </c>
      <c r="G163" s="529"/>
      <c r="H163" s="600" t="str">
        <f t="shared" si="2"/>
        <v>Belum Diisi</v>
      </c>
      <c r="I163" s="590" t="s">
        <v>26</v>
      </c>
      <c r="J163" s="591" t="str">
        <f>IF($D$163="Y/T","Isi Sasaran",IF($E$163=0,0,IF(I163="Y",1,IF(I163="T",0,"Isi Dulu"))))</f>
        <v>Isi Sasaran</v>
      </c>
      <c r="K163" s="590" t="s">
        <v>26</v>
      </c>
      <c r="L163" s="591" t="str">
        <f>IF($D$163="Y/T","Isi Sasaran",IF($E$163=0,0,IF(K163="Y",1,IF(K163="T",0,"Isi Dulu"))))</f>
        <v>Isi Sasaran</v>
      </c>
      <c r="M163" s="848" t="s">
        <v>26</v>
      </c>
      <c r="N163" s="851" t="str">
        <f>IF(M163="Y",1,IF(M163="T",0,IF(M163="Y/T","Belum diisi","Error")))</f>
        <v>Belum diisi</v>
      </c>
      <c r="O163" s="517"/>
      <c r="P163" s="517"/>
      <c r="Q163" s="517"/>
      <c r="R163" s="517"/>
    </row>
    <row r="164" spans="2:18" s="527" customFormat="1" ht="15.75">
      <c r="B164" s="837"/>
      <c r="C164" s="840"/>
      <c r="D164" s="858"/>
      <c r="E164" s="855"/>
      <c r="F164" s="549">
        <v>2</v>
      </c>
      <c r="G164" s="550"/>
      <c r="H164" s="598" t="str">
        <f t="shared" si="2"/>
        <v>Belum Diisi</v>
      </c>
      <c r="I164" s="592" t="s">
        <v>26</v>
      </c>
      <c r="J164" s="593" t="str">
        <f>IF($D$163="Y/T","Isi Sasaran",IF($E$163=0,0,IF(I164="Y",1,IF(I164="T",0,"Isi Dulu"))))</f>
        <v>Isi Sasaran</v>
      </c>
      <c r="K164" s="592" t="s">
        <v>26</v>
      </c>
      <c r="L164" s="593" t="str">
        <f>IF($D$163="Y/T","Isi Sasaran",IF($E$163=0,0,IF(K164="Y",1,IF(K164="T",0,"Isi Dulu"))))</f>
        <v>Isi Sasaran</v>
      </c>
      <c r="M164" s="849"/>
      <c r="N164" s="852"/>
      <c r="O164" s="517"/>
      <c r="P164" s="517"/>
      <c r="Q164" s="517"/>
      <c r="R164" s="517"/>
    </row>
    <row r="165" spans="2:18" s="527" customFormat="1" ht="15.75">
      <c r="B165" s="837"/>
      <c r="C165" s="840"/>
      <c r="D165" s="858"/>
      <c r="E165" s="855"/>
      <c r="F165" s="549">
        <v>3</v>
      </c>
      <c r="G165" s="550"/>
      <c r="H165" s="598" t="str">
        <f t="shared" si="2"/>
        <v>Belum Diisi</v>
      </c>
      <c r="I165" s="592" t="s">
        <v>26</v>
      </c>
      <c r="J165" s="593" t="str">
        <f>IF($D$163="Y/T","Isi Sasaran",IF($E$163=0,0,IF(I165="Y",1,IF(I165="T",0,"Isi Dulu"))))</f>
        <v>Isi Sasaran</v>
      </c>
      <c r="K165" s="592" t="s">
        <v>26</v>
      </c>
      <c r="L165" s="593" t="str">
        <f>IF($D$163="Y/T","Isi Sasaran",IF($E$163=0,0,IF(K165="Y",1,IF(K165="T",0,"Isi Dulu"))))</f>
        <v>Isi Sasaran</v>
      </c>
      <c r="M165" s="849"/>
      <c r="N165" s="852"/>
      <c r="O165" s="517"/>
      <c r="P165" s="517"/>
      <c r="Q165" s="517"/>
      <c r="R165" s="517"/>
    </row>
    <row r="166" spans="2:18" s="527" customFormat="1" ht="15.75">
      <c r="B166" s="837"/>
      <c r="C166" s="840"/>
      <c r="D166" s="858"/>
      <c r="E166" s="855"/>
      <c r="F166" s="549">
        <v>4</v>
      </c>
      <c r="G166" s="550"/>
      <c r="H166" s="598" t="str">
        <f t="shared" si="2"/>
        <v>Belum Diisi</v>
      </c>
      <c r="I166" s="592" t="s">
        <v>26</v>
      </c>
      <c r="J166" s="593" t="str">
        <f>IF($D$163="Y/T","Isi Sasaran",IF($E$163=0,0,IF(I166="Y",1,IF(I166="T",0,"Isi Dulu"))))</f>
        <v>Isi Sasaran</v>
      </c>
      <c r="K166" s="592" t="s">
        <v>26</v>
      </c>
      <c r="L166" s="593" t="str">
        <f>IF($D$163="Y/T","Isi Sasaran",IF($E$163=0,0,IF(K166="Y",1,IF(K166="T",0,"Isi Dulu"))))</f>
        <v>Isi Sasaran</v>
      </c>
      <c r="M166" s="849"/>
      <c r="N166" s="852"/>
      <c r="O166" s="517"/>
      <c r="P166" s="517"/>
      <c r="Q166" s="517"/>
      <c r="R166" s="517"/>
    </row>
    <row r="167" spans="2:18" s="527" customFormat="1" ht="15.75">
      <c r="B167" s="838"/>
      <c r="C167" s="841"/>
      <c r="D167" s="859"/>
      <c r="E167" s="856"/>
      <c r="F167" s="569">
        <v>5</v>
      </c>
      <c r="G167" s="570"/>
      <c r="H167" s="599" t="str">
        <f t="shared" si="2"/>
        <v>Belum Diisi</v>
      </c>
      <c r="I167" s="595" t="s">
        <v>26</v>
      </c>
      <c r="J167" s="596" t="str">
        <f>IF($D$163="Y/T","Isi Sasaran",IF($E$163=0,0,IF(I167="Y",1,IF(I167="T",0,"Isi Dulu"))))</f>
        <v>Isi Sasaran</v>
      </c>
      <c r="K167" s="595" t="s">
        <v>26</v>
      </c>
      <c r="L167" s="596" t="str">
        <f>IF($D$163="Y/T","Isi Sasaran",IF($E$163=0,0,IF(K167="Y",1,IF(K167="T",0,"Isi Dulu"))))</f>
        <v>Isi Sasaran</v>
      </c>
      <c r="M167" s="850"/>
      <c r="N167" s="853"/>
      <c r="O167" s="517"/>
      <c r="P167" s="517"/>
      <c r="Q167" s="517"/>
      <c r="R167" s="517"/>
    </row>
    <row r="168" spans="2:18" s="527" customFormat="1" ht="15.75">
      <c r="B168" s="836">
        <v>13</v>
      </c>
      <c r="C168" s="839"/>
      <c r="D168" s="857" t="s">
        <v>26</v>
      </c>
      <c r="E168" s="854" t="str">
        <f>IF(D168="Y",1,IF(D168="T",0,IF(D168="Y/T","Belum diisi","Error")))</f>
        <v>Belum diisi</v>
      </c>
      <c r="F168" s="528">
        <v>1</v>
      </c>
      <c r="G168" s="529"/>
      <c r="H168" s="600" t="str">
        <f t="shared" si="2"/>
        <v>Belum Diisi</v>
      </c>
      <c r="I168" s="590" t="s">
        <v>26</v>
      </c>
      <c r="J168" s="591" t="str">
        <f>IF($D$168="Y/T","Isi Sasaran",IF($E$168=0,0,IF(I168="Y",1,IF(I168="T",0,"Isi Dulu"))))</f>
        <v>Isi Sasaran</v>
      </c>
      <c r="K168" s="590" t="s">
        <v>26</v>
      </c>
      <c r="L168" s="591" t="str">
        <f>IF($D$168="Y/T","Isi Sasaran",IF($E$168=0,0,IF(K168="Y",1,IF(K168="T",0,"Isi Dulu"))))</f>
        <v>Isi Sasaran</v>
      </c>
      <c r="M168" s="848" t="s">
        <v>26</v>
      </c>
      <c r="N168" s="851" t="str">
        <f>IF(M168="Y",1,IF(M168="T",0,IF(M168="Y/T","Belum diisi","Error")))</f>
        <v>Belum diisi</v>
      </c>
      <c r="O168" s="517"/>
      <c r="P168" s="517"/>
      <c r="Q168" s="517"/>
      <c r="R168" s="517"/>
    </row>
    <row r="169" spans="2:18" s="527" customFormat="1" ht="15.75">
      <c r="B169" s="837"/>
      <c r="C169" s="840"/>
      <c r="D169" s="858"/>
      <c r="E169" s="855"/>
      <c r="F169" s="549">
        <v>2</v>
      </c>
      <c r="G169" s="550"/>
      <c r="H169" s="598" t="str">
        <f t="shared" si="2"/>
        <v>Belum Diisi</v>
      </c>
      <c r="I169" s="592" t="s">
        <v>26</v>
      </c>
      <c r="J169" s="593" t="str">
        <f>IF($D$168="Y/T","Isi Sasaran",IF($E$168=0,0,IF(I169="Y",1,IF(I169="T",0,"Isi Dulu"))))</f>
        <v>Isi Sasaran</v>
      </c>
      <c r="K169" s="592" t="s">
        <v>26</v>
      </c>
      <c r="L169" s="593" t="str">
        <f>IF($D$168="Y/T","Isi Sasaran",IF($E$168=0,0,IF(K169="Y",1,IF(K169="T",0,"Isi Dulu"))))</f>
        <v>Isi Sasaran</v>
      </c>
      <c r="M169" s="849"/>
      <c r="N169" s="852"/>
      <c r="O169" s="517"/>
      <c r="P169" s="517"/>
      <c r="Q169" s="517"/>
      <c r="R169" s="517"/>
    </row>
    <row r="170" spans="2:18" s="527" customFormat="1" ht="15.75">
      <c r="B170" s="837"/>
      <c r="C170" s="840"/>
      <c r="D170" s="858"/>
      <c r="E170" s="855"/>
      <c r="F170" s="549">
        <v>3</v>
      </c>
      <c r="G170" s="550"/>
      <c r="H170" s="598" t="str">
        <f t="shared" si="2"/>
        <v>Belum Diisi</v>
      </c>
      <c r="I170" s="592" t="s">
        <v>26</v>
      </c>
      <c r="J170" s="593" t="str">
        <f>IF($D$168="Y/T","Isi Sasaran",IF($E$168=0,0,IF(I170="Y",1,IF(I170="T",0,"Isi Dulu"))))</f>
        <v>Isi Sasaran</v>
      </c>
      <c r="K170" s="592" t="s">
        <v>26</v>
      </c>
      <c r="L170" s="593" t="str">
        <f>IF($D$168="Y/T","Isi Sasaran",IF($E$168=0,0,IF(K170="Y",1,IF(K170="T",0,"Isi Dulu"))))</f>
        <v>Isi Sasaran</v>
      </c>
      <c r="M170" s="849"/>
      <c r="N170" s="852"/>
      <c r="O170" s="517"/>
      <c r="P170" s="517"/>
      <c r="Q170" s="517"/>
      <c r="R170" s="517"/>
    </row>
    <row r="171" spans="2:18" s="527" customFormat="1" ht="15.75">
      <c r="B171" s="837"/>
      <c r="C171" s="840"/>
      <c r="D171" s="858"/>
      <c r="E171" s="855"/>
      <c r="F171" s="549">
        <v>4</v>
      </c>
      <c r="G171" s="550"/>
      <c r="H171" s="598" t="str">
        <f t="shared" si="2"/>
        <v>Belum Diisi</v>
      </c>
      <c r="I171" s="592" t="s">
        <v>26</v>
      </c>
      <c r="J171" s="593" t="str">
        <f>IF($D$168="Y/T","Isi Sasaran",IF($E$168=0,0,IF(I171="Y",1,IF(I171="T",0,"Isi Dulu"))))</f>
        <v>Isi Sasaran</v>
      </c>
      <c r="K171" s="592" t="s">
        <v>26</v>
      </c>
      <c r="L171" s="593" t="str">
        <f>IF($D$168="Y/T","Isi Sasaran",IF($E$168=0,0,IF(K171="Y",1,IF(K171="T",0,"Isi Dulu"))))</f>
        <v>Isi Sasaran</v>
      </c>
      <c r="M171" s="849"/>
      <c r="N171" s="852"/>
      <c r="O171" s="517"/>
      <c r="P171" s="517"/>
      <c r="Q171" s="517"/>
      <c r="R171" s="517"/>
    </row>
    <row r="172" spans="2:18" s="527" customFormat="1" ht="15.75">
      <c r="B172" s="838"/>
      <c r="C172" s="841"/>
      <c r="D172" s="859"/>
      <c r="E172" s="856"/>
      <c r="F172" s="569">
        <v>5</v>
      </c>
      <c r="G172" s="570"/>
      <c r="H172" s="599" t="str">
        <f t="shared" ref="H172:H207" si="3">IF(OR(J172="Isi Dulu",L172="Isi Dulu",J172="Isi Sasaran",L172="Isi Sasaran"),"Belum Diisi",IF(SUM(J172,L172)=2,1,IF(SUM(J172,L172)=1,0,IF(SUM(J172,L172)=0,0,"Error"))))</f>
        <v>Belum Diisi</v>
      </c>
      <c r="I172" s="595" t="s">
        <v>26</v>
      </c>
      <c r="J172" s="596" t="str">
        <f>IF($D$168="Y/T","Isi Sasaran",IF($E$168=0,0,IF(I172="Y",1,IF(I172="T",0,"Isi Dulu"))))</f>
        <v>Isi Sasaran</v>
      </c>
      <c r="K172" s="595" t="s">
        <v>26</v>
      </c>
      <c r="L172" s="596" t="str">
        <f>IF($D$168="Y/T","Isi Sasaran",IF($E$168=0,0,IF(K172="Y",1,IF(K172="T",0,"Isi Dulu"))))</f>
        <v>Isi Sasaran</v>
      </c>
      <c r="M172" s="850"/>
      <c r="N172" s="853"/>
      <c r="O172" s="517"/>
      <c r="P172" s="517"/>
      <c r="Q172" s="517"/>
      <c r="R172" s="517"/>
    </row>
    <row r="173" spans="2:18" s="527" customFormat="1" ht="15.75">
      <c r="B173" s="836">
        <v>14</v>
      </c>
      <c r="C173" s="839"/>
      <c r="D173" s="857" t="s">
        <v>26</v>
      </c>
      <c r="E173" s="854" t="str">
        <f>IF(D173="Y",1,IF(D173="T",0,IF(D173="Y/T","Belum diisi","Error")))</f>
        <v>Belum diisi</v>
      </c>
      <c r="F173" s="528">
        <v>1</v>
      </c>
      <c r="G173" s="529"/>
      <c r="H173" s="600" t="str">
        <f t="shared" si="3"/>
        <v>Belum Diisi</v>
      </c>
      <c r="I173" s="590" t="s">
        <v>26</v>
      </c>
      <c r="J173" s="591" t="str">
        <f>IF($D$173="Y/T","Isi Sasaran",IF($E$173=0,0,IF(I173="Y",1,IF(I173="T",0,"Isi Dulu"))))</f>
        <v>Isi Sasaran</v>
      </c>
      <c r="K173" s="590" t="s">
        <v>26</v>
      </c>
      <c r="L173" s="591" t="str">
        <f>IF($D$173="Y/T","Isi Sasaran",IF($E$173=0,0,IF(K173="Y",1,IF(K173="T",0,"Isi Dulu"))))</f>
        <v>Isi Sasaran</v>
      </c>
      <c r="M173" s="848" t="s">
        <v>26</v>
      </c>
      <c r="N173" s="851" t="str">
        <f>IF(M173="Y",1,IF(M173="T",0,IF(M173="Y/T","Belum diisi","Error")))</f>
        <v>Belum diisi</v>
      </c>
      <c r="O173" s="517"/>
      <c r="P173" s="517"/>
      <c r="Q173" s="517"/>
      <c r="R173" s="517"/>
    </row>
    <row r="174" spans="2:18" s="527" customFormat="1" ht="15.75">
      <c r="B174" s="837"/>
      <c r="C174" s="840"/>
      <c r="D174" s="858"/>
      <c r="E174" s="855"/>
      <c r="F174" s="549">
        <v>2</v>
      </c>
      <c r="G174" s="550"/>
      <c r="H174" s="598" t="str">
        <f t="shared" si="3"/>
        <v>Belum Diisi</v>
      </c>
      <c r="I174" s="592" t="s">
        <v>26</v>
      </c>
      <c r="J174" s="593" t="str">
        <f>IF($D$173="Y/T","Isi Sasaran",IF($E$173=0,0,IF(I174="Y",1,IF(I174="T",0,"Isi Dulu"))))</f>
        <v>Isi Sasaran</v>
      </c>
      <c r="K174" s="592" t="s">
        <v>26</v>
      </c>
      <c r="L174" s="593" t="str">
        <f>IF($D$173="Y/T","Isi Sasaran",IF($E$173=0,0,IF(K174="Y",1,IF(K174="T",0,"Isi Dulu"))))</f>
        <v>Isi Sasaran</v>
      </c>
      <c r="M174" s="849"/>
      <c r="N174" s="852"/>
      <c r="O174" s="517"/>
      <c r="P174" s="517"/>
      <c r="Q174" s="517"/>
      <c r="R174" s="517"/>
    </row>
    <row r="175" spans="2:18" s="527" customFormat="1" ht="15.75">
      <c r="B175" s="837"/>
      <c r="C175" s="840"/>
      <c r="D175" s="858"/>
      <c r="E175" s="855"/>
      <c r="F175" s="549">
        <v>3</v>
      </c>
      <c r="G175" s="550"/>
      <c r="H175" s="598" t="str">
        <f t="shared" si="3"/>
        <v>Belum Diisi</v>
      </c>
      <c r="I175" s="592" t="s">
        <v>26</v>
      </c>
      <c r="J175" s="593" t="str">
        <f>IF($D$173="Y/T","Isi Sasaran",IF($E$173=0,0,IF(I175="Y",1,IF(I175="T",0,"Isi Dulu"))))</f>
        <v>Isi Sasaran</v>
      </c>
      <c r="K175" s="592" t="s">
        <v>26</v>
      </c>
      <c r="L175" s="593" t="str">
        <f>IF($D$173="Y/T","Isi Sasaran",IF($E$173=0,0,IF(K175="Y",1,IF(K175="T",0,"Isi Dulu"))))</f>
        <v>Isi Sasaran</v>
      </c>
      <c r="M175" s="849"/>
      <c r="N175" s="852"/>
      <c r="O175" s="517"/>
      <c r="P175" s="517"/>
      <c r="Q175" s="517"/>
      <c r="R175" s="517"/>
    </row>
    <row r="176" spans="2:18" s="527" customFormat="1" ht="15.75">
      <c r="B176" s="837"/>
      <c r="C176" s="840"/>
      <c r="D176" s="858"/>
      <c r="E176" s="855"/>
      <c r="F176" s="549">
        <v>4</v>
      </c>
      <c r="G176" s="550"/>
      <c r="H176" s="598" t="str">
        <f t="shared" si="3"/>
        <v>Belum Diisi</v>
      </c>
      <c r="I176" s="592" t="s">
        <v>26</v>
      </c>
      <c r="J176" s="593" t="str">
        <f>IF($D$173="Y/T","Isi Sasaran",IF($E$173=0,0,IF(I176="Y",1,IF(I176="T",0,"Isi Dulu"))))</f>
        <v>Isi Sasaran</v>
      </c>
      <c r="K176" s="592" t="s">
        <v>26</v>
      </c>
      <c r="L176" s="593" t="str">
        <f>IF($D$173="Y/T","Isi Sasaran",IF($E$173=0,0,IF(K176="Y",1,IF(K176="T",0,"Isi Dulu"))))</f>
        <v>Isi Sasaran</v>
      </c>
      <c r="M176" s="849"/>
      <c r="N176" s="852"/>
      <c r="O176" s="517"/>
      <c r="P176" s="517"/>
      <c r="Q176" s="517"/>
      <c r="R176" s="517"/>
    </row>
    <row r="177" spans="2:18" s="527" customFormat="1" ht="15.75">
      <c r="B177" s="838"/>
      <c r="C177" s="841"/>
      <c r="D177" s="859"/>
      <c r="E177" s="856"/>
      <c r="F177" s="569">
        <v>5</v>
      </c>
      <c r="G177" s="570"/>
      <c r="H177" s="599" t="str">
        <f t="shared" si="3"/>
        <v>Belum Diisi</v>
      </c>
      <c r="I177" s="595" t="s">
        <v>26</v>
      </c>
      <c r="J177" s="596" t="str">
        <f>IF($D$173="Y/T","Isi Sasaran",IF($E$173=0,0,IF(I177="Y",1,IF(I177="T",0,"Isi Dulu"))))</f>
        <v>Isi Sasaran</v>
      </c>
      <c r="K177" s="595" t="s">
        <v>26</v>
      </c>
      <c r="L177" s="596" t="str">
        <f>IF($D$173="Y/T","Isi Sasaran",IF($E$173=0,0,IF(K177="Y",1,IF(K177="T",0,"Isi Dulu"))))</f>
        <v>Isi Sasaran</v>
      </c>
      <c r="M177" s="850"/>
      <c r="N177" s="853"/>
      <c r="O177" s="517"/>
      <c r="P177" s="517"/>
      <c r="Q177" s="517"/>
      <c r="R177" s="517"/>
    </row>
    <row r="178" spans="2:18" s="527" customFormat="1" ht="15.75">
      <c r="B178" s="836">
        <v>15</v>
      </c>
      <c r="C178" s="839"/>
      <c r="D178" s="857" t="s">
        <v>26</v>
      </c>
      <c r="E178" s="854" t="str">
        <f>IF(D178="Y",1,IF(D178="T",0,IF(D178="Y/T","Belum diisi","Error")))</f>
        <v>Belum diisi</v>
      </c>
      <c r="F178" s="528">
        <v>1</v>
      </c>
      <c r="G178" s="529"/>
      <c r="H178" s="600" t="str">
        <f t="shared" si="3"/>
        <v>Belum Diisi</v>
      </c>
      <c r="I178" s="590" t="s">
        <v>26</v>
      </c>
      <c r="J178" s="591" t="str">
        <f>IF($D$178="Y/T","Isi Sasaran",IF($E$178=0,0,IF(I178="Y",1,IF(I178="T",0,"Isi Dulu"))))</f>
        <v>Isi Sasaran</v>
      </c>
      <c r="K178" s="590" t="s">
        <v>26</v>
      </c>
      <c r="L178" s="591" t="str">
        <f>IF($D$178="Y/T","Isi Sasaran",IF($E$178=0,0,IF(K178="Y",1,IF(K178="T",0,"Isi Dulu"))))</f>
        <v>Isi Sasaran</v>
      </c>
      <c r="M178" s="848" t="s">
        <v>26</v>
      </c>
      <c r="N178" s="851" t="str">
        <f>IF(M178="Y",1,IF(M178="T",0,IF(M178="Y/T","Belum diisi","Error")))</f>
        <v>Belum diisi</v>
      </c>
      <c r="O178" s="517"/>
      <c r="P178" s="517"/>
      <c r="Q178" s="517"/>
      <c r="R178" s="517"/>
    </row>
    <row r="179" spans="2:18" s="527" customFormat="1" ht="15.75">
      <c r="B179" s="837"/>
      <c r="C179" s="840"/>
      <c r="D179" s="858"/>
      <c r="E179" s="855"/>
      <c r="F179" s="549">
        <v>2</v>
      </c>
      <c r="G179" s="550"/>
      <c r="H179" s="598" t="str">
        <f t="shared" si="3"/>
        <v>Belum Diisi</v>
      </c>
      <c r="I179" s="592" t="s">
        <v>26</v>
      </c>
      <c r="J179" s="593" t="str">
        <f>IF($D$178="Y/T","Isi Sasaran",IF($E$178=0,0,IF(I179="Y",1,IF(I179="T",0,"Isi Dulu"))))</f>
        <v>Isi Sasaran</v>
      </c>
      <c r="K179" s="592" t="s">
        <v>26</v>
      </c>
      <c r="L179" s="593" t="str">
        <f>IF($D$178="Y/T","Isi Sasaran",IF($E$178=0,0,IF(K179="Y",1,IF(K179="T",0,"Isi Dulu"))))</f>
        <v>Isi Sasaran</v>
      </c>
      <c r="M179" s="849"/>
      <c r="N179" s="852"/>
      <c r="O179" s="517"/>
      <c r="P179" s="517"/>
      <c r="Q179" s="517"/>
      <c r="R179" s="517"/>
    </row>
    <row r="180" spans="2:18" s="527" customFormat="1" ht="15.75">
      <c r="B180" s="837"/>
      <c r="C180" s="840"/>
      <c r="D180" s="858"/>
      <c r="E180" s="855"/>
      <c r="F180" s="549">
        <v>3</v>
      </c>
      <c r="G180" s="550"/>
      <c r="H180" s="598" t="str">
        <f t="shared" si="3"/>
        <v>Belum Diisi</v>
      </c>
      <c r="I180" s="592" t="s">
        <v>26</v>
      </c>
      <c r="J180" s="593" t="str">
        <f>IF($D$178="Y/T","Isi Sasaran",IF($E$178=0,0,IF(I180="Y",1,IF(I180="T",0,"Isi Dulu"))))</f>
        <v>Isi Sasaran</v>
      </c>
      <c r="K180" s="592" t="s">
        <v>26</v>
      </c>
      <c r="L180" s="593" t="str">
        <f>IF($D$178="Y/T","Isi Sasaran",IF($E$178=0,0,IF(K180="Y",1,IF(K180="T",0,"Isi Dulu"))))</f>
        <v>Isi Sasaran</v>
      </c>
      <c r="M180" s="849"/>
      <c r="N180" s="852"/>
      <c r="O180" s="517"/>
      <c r="P180" s="517"/>
      <c r="Q180" s="517"/>
      <c r="R180" s="517"/>
    </row>
    <row r="181" spans="2:18" s="527" customFormat="1" ht="15.75">
      <c r="B181" s="837"/>
      <c r="C181" s="840"/>
      <c r="D181" s="858"/>
      <c r="E181" s="855"/>
      <c r="F181" s="549">
        <v>4</v>
      </c>
      <c r="G181" s="550"/>
      <c r="H181" s="598" t="str">
        <f t="shared" si="3"/>
        <v>Belum Diisi</v>
      </c>
      <c r="I181" s="592" t="s">
        <v>26</v>
      </c>
      <c r="J181" s="593" t="str">
        <f>IF($D$178="Y/T","Isi Sasaran",IF($E$178=0,0,IF(I181="Y",1,IF(I181="T",0,"Isi Dulu"))))</f>
        <v>Isi Sasaran</v>
      </c>
      <c r="K181" s="592" t="s">
        <v>26</v>
      </c>
      <c r="L181" s="593" t="str">
        <f>IF($D$178="Y/T","Isi Sasaran",IF($E$178=0,0,IF(K181="Y",1,IF(K181="T",0,"Isi Dulu"))))</f>
        <v>Isi Sasaran</v>
      </c>
      <c r="M181" s="849"/>
      <c r="N181" s="852"/>
      <c r="O181" s="517"/>
      <c r="P181" s="517"/>
      <c r="Q181" s="517"/>
      <c r="R181" s="517"/>
    </row>
    <row r="182" spans="2:18" s="527" customFormat="1" ht="15.75">
      <c r="B182" s="838"/>
      <c r="C182" s="841"/>
      <c r="D182" s="859"/>
      <c r="E182" s="856"/>
      <c r="F182" s="569">
        <v>5</v>
      </c>
      <c r="G182" s="570"/>
      <c r="H182" s="599" t="str">
        <f t="shared" si="3"/>
        <v>Belum Diisi</v>
      </c>
      <c r="I182" s="595" t="s">
        <v>26</v>
      </c>
      <c r="J182" s="596" t="str">
        <f>IF($D$178="Y/T","Isi Sasaran",IF($E$178=0,0,IF(I182="Y",1,IF(I182="T",0,"Isi Dulu"))))</f>
        <v>Isi Sasaran</v>
      </c>
      <c r="K182" s="595" t="s">
        <v>26</v>
      </c>
      <c r="L182" s="596" t="str">
        <f>IF($D$178="Y/T","Isi Sasaran",IF($E$178=0,0,IF(K182="Y",1,IF(K182="T",0,"Isi Dulu"))))</f>
        <v>Isi Sasaran</v>
      </c>
      <c r="M182" s="850"/>
      <c r="N182" s="853"/>
      <c r="O182" s="517"/>
      <c r="P182" s="517"/>
      <c r="Q182" s="517"/>
      <c r="R182" s="517"/>
    </row>
    <row r="183" spans="2:18" s="527" customFormat="1" ht="15.75">
      <c r="B183" s="836">
        <v>16</v>
      </c>
      <c r="C183" s="839"/>
      <c r="D183" s="857" t="s">
        <v>26</v>
      </c>
      <c r="E183" s="854" t="str">
        <f>IF(D183="Y",1,IF(D183="T",0,IF(D183="Y/T","Belum diisi","Error")))</f>
        <v>Belum diisi</v>
      </c>
      <c r="F183" s="528">
        <v>1</v>
      </c>
      <c r="G183" s="529"/>
      <c r="H183" s="600" t="str">
        <f t="shared" si="3"/>
        <v>Belum Diisi</v>
      </c>
      <c r="I183" s="590" t="s">
        <v>26</v>
      </c>
      <c r="J183" s="591" t="str">
        <f>IF($D$183="Y/T","Isi Sasaran",IF($E$183=0,0,IF(I183="Y",1,IF(I183="T",0,"Isi Dulu"))))</f>
        <v>Isi Sasaran</v>
      </c>
      <c r="K183" s="590" t="s">
        <v>26</v>
      </c>
      <c r="L183" s="591" t="str">
        <f>IF($D$183="Y/T","Isi Sasaran",IF($E$183=0,0,IF(K183="Y",1,IF(K183="T",0,"Isi Dulu"))))</f>
        <v>Isi Sasaran</v>
      </c>
      <c r="M183" s="848" t="s">
        <v>26</v>
      </c>
      <c r="N183" s="851" t="str">
        <f>IF(M183="Y",1,IF(M183="T",0,IF(M183="Y/T","Belum diisi","Error")))</f>
        <v>Belum diisi</v>
      </c>
      <c r="O183" s="517"/>
      <c r="P183" s="517"/>
      <c r="Q183" s="517"/>
      <c r="R183" s="517"/>
    </row>
    <row r="184" spans="2:18" s="527" customFormat="1" ht="15.75">
      <c r="B184" s="837"/>
      <c r="C184" s="840"/>
      <c r="D184" s="858"/>
      <c r="E184" s="855"/>
      <c r="F184" s="549">
        <v>2</v>
      </c>
      <c r="G184" s="550"/>
      <c r="H184" s="598" t="str">
        <f t="shared" si="3"/>
        <v>Belum Diisi</v>
      </c>
      <c r="I184" s="592" t="s">
        <v>26</v>
      </c>
      <c r="J184" s="593" t="str">
        <f>IF($D$183="Y/T","Isi Sasaran",IF($E$183=0,0,IF(I184="Y",1,IF(I184="T",0,"Isi Dulu"))))</f>
        <v>Isi Sasaran</v>
      </c>
      <c r="K184" s="592" t="s">
        <v>26</v>
      </c>
      <c r="L184" s="593" t="str">
        <f>IF($D$183="Y/T","Isi Sasaran",IF($E$183=0,0,IF(K184="Y",1,IF(K184="T",0,"Isi Dulu"))))</f>
        <v>Isi Sasaran</v>
      </c>
      <c r="M184" s="849"/>
      <c r="N184" s="852"/>
      <c r="O184" s="517"/>
      <c r="P184" s="517"/>
      <c r="Q184" s="517"/>
      <c r="R184" s="517"/>
    </row>
    <row r="185" spans="2:18" s="527" customFormat="1" ht="15.75">
      <c r="B185" s="837"/>
      <c r="C185" s="840"/>
      <c r="D185" s="858"/>
      <c r="E185" s="855"/>
      <c r="F185" s="549">
        <v>3</v>
      </c>
      <c r="G185" s="550"/>
      <c r="H185" s="598" t="str">
        <f t="shared" si="3"/>
        <v>Belum Diisi</v>
      </c>
      <c r="I185" s="592" t="s">
        <v>26</v>
      </c>
      <c r="J185" s="593" t="str">
        <f>IF($D$183="Y/T","Isi Sasaran",IF($E$183=0,0,IF(I185="Y",1,IF(I185="T",0,"Isi Dulu"))))</f>
        <v>Isi Sasaran</v>
      </c>
      <c r="K185" s="592" t="s">
        <v>26</v>
      </c>
      <c r="L185" s="593" t="str">
        <f>IF($D$183="Y/T","Isi Sasaran",IF($E$183=0,0,IF(K185="Y",1,IF(K185="T",0,"Isi Dulu"))))</f>
        <v>Isi Sasaran</v>
      </c>
      <c r="M185" s="849"/>
      <c r="N185" s="852"/>
      <c r="O185" s="517"/>
      <c r="P185" s="517"/>
      <c r="Q185" s="517"/>
      <c r="R185" s="517"/>
    </row>
    <row r="186" spans="2:18" s="527" customFormat="1" ht="15.75">
      <c r="B186" s="837"/>
      <c r="C186" s="840"/>
      <c r="D186" s="858"/>
      <c r="E186" s="855"/>
      <c r="F186" s="549">
        <v>4</v>
      </c>
      <c r="G186" s="550"/>
      <c r="H186" s="598" t="str">
        <f t="shared" si="3"/>
        <v>Belum Diisi</v>
      </c>
      <c r="I186" s="592" t="s">
        <v>26</v>
      </c>
      <c r="J186" s="593" t="str">
        <f>IF($D$183="Y/T","Isi Sasaran",IF($E$183=0,0,IF(I186="Y",1,IF(I186="T",0,"Isi Dulu"))))</f>
        <v>Isi Sasaran</v>
      </c>
      <c r="K186" s="592" t="s">
        <v>26</v>
      </c>
      <c r="L186" s="593" t="str">
        <f>IF($D$183="Y/T","Isi Sasaran",IF($E$183=0,0,IF(K186="Y",1,IF(K186="T",0,"Isi Dulu"))))</f>
        <v>Isi Sasaran</v>
      </c>
      <c r="M186" s="849"/>
      <c r="N186" s="852"/>
      <c r="O186" s="517"/>
      <c r="P186" s="517"/>
      <c r="Q186" s="517"/>
      <c r="R186" s="517"/>
    </row>
    <row r="187" spans="2:18" s="527" customFormat="1" ht="15.75">
      <c r="B187" s="838"/>
      <c r="C187" s="841"/>
      <c r="D187" s="859"/>
      <c r="E187" s="856"/>
      <c r="F187" s="569">
        <v>5</v>
      </c>
      <c r="G187" s="570"/>
      <c r="H187" s="599" t="str">
        <f t="shared" si="3"/>
        <v>Belum Diisi</v>
      </c>
      <c r="I187" s="595" t="s">
        <v>26</v>
      </c>
      <c r="J187" s="596" t="str">
        <f>IF($D$183="Y/T","Isi Sasaran",IF($E$183=0,0,IF(I187="Y",1,IF(I187="T",0,"Isi Dulu"))))</f>
        <v>Isi Sasaran</v>
      </c>
      <c r="K187" s="595" t="s">
        <v>26</v>
      </c>
      <c r="L187" s="596" t="str">
        <f>IF($D$183="Y/T","Isi Sasaran",IF($E$183=0,0,IF(K187="Y",1,IF(K187="T",0,"Isi Dulu"))))</f>
        <v>Isi Sasaran</v>
      </c>
      <c r="M187" s="850"/>
      <c r="N187" s="853"/>
      <c r="O187" s="517"/>
      <c r="P187" s="517"/>
      <c r="Q187" s="517"/>
      <c r="R187" s="517"/>
    </row>
    <row r="188" spans="2:18" s="527" customFormat="1" ht="15.75">
      <c r="B188" s="836">
        <v>17</v>
      </c>
      <c r="C188" s="839"/>
      <c r="D188" s="857" t="s">
        <v>26</v>
      </c>
      <c r="E188" s="854" t="str">
        <f>IF(D188="Y",1,IF(D188="T",0,IF(D188="Y/T","Belum diisi","Error")))</f>
        <v>Belum diisi</v>
      </c>
      <c r="F188" s="528">
        <v>1</v>
      </c>
      <c r="G188" s="529"/>
      <c r="H188" s="600" t="str">
        <f t="shared" si="3"/>
        <v>Belum Diisi</v>
      </c>
      <c r="I188" s="590" t="s">
        <v>26</v>
      </c>
      <c r="J188" s="591" t="str">
        <f>IF($D$188="Y/T","Isi Sasaran",IF($E$188=0,0,IF(I188="Y",1,IF(I188="T",0,"Isi Dulu"))))</f>
        <v>Isi Sasaran</v>
      </c>
      <c r="K188" s="590" t="s">
        <v>26</v>
      </c>
      <c r="L188" s="591" t="str">
        <f>IF($D$188="Y/T","Isi Sasaran",IF($E$188=0,0,IF(K188="Y",1,IF(K188="T",0,"Isi Dulu"))))</f>
        <v>Isi Sasaran</v>
      </c>
      <c r="M188" s="848" t="s">
        <v>26</v>
      </c>
      <c r="N188" s="851" t="str">
        <f>IF(M188="Y",1,IF(M188="T",0,IF(M188="Y/T","Belum diisi","Error")))</f>
        <v>Belum diisi</v>
      </c>
      <c r="O188" s="517"/>
      <c r="P188" s="517"/>
      <c r="Q188" s="517"/>
      <c r="R188" s="517"/>
    </row>
    <row r="189" spans="2:18" s="527" customFormat="1" ht="15.75">
      <c r="B189" s="837"/>
      <c r="C189" s="840"/>
      <c r="D189" s="858"/>
      <c r="E189" s="855"/>
      <c r="F189" s="549">
        <v>2</v>
      </c>
      <c r="G189" s="550"/>
      <c r="H189" s="598" t="str">
        <f t="shared" si="3"/>
        <v>Belum Diisi</v>
      </c>
      <c r="I189" s="592" t="s">
        <v>26</v>
      </c>
      <c r="J189" s="593" t="str">
        <f>IF($D$188="Y/T","Isi Sasaran",IF($E$188=0,0,IF(I189="Y",1,IF(I189="T",0,"Isi Dulu"))))</f>
        <v>Isi Sasaran</v>
      </c>
      <c r="K189" s="592" t="s">
        <v>26</v>
      </c>
      <c r="L189" s="593" t="str">
        <f>IF($D$188="Y/T","Isi Sasaran",IF($E$188=0,0,IF(K189="Y",1,IF(K189="T",0,"Isi Dulu"))))</f>
        <v>Isi Sasaran</v>
      </c>
      <c r="M189" s="849"/>
      <c r="N189" s="852"/>
      <c r="O189" s="517"/>
      <c r="P189" s="517"/>
      <c r="Q189" s="517"/>
      <c r="R189" s="517"/>
    </row>
    <row r="190" spans="2:18" s="527" customFormat="1" ht="15.75">
      <c r="B190" s="837"/>
      <c r="C190" s="840"/>
      <c r="D190" s="858"/>
      <c r="E190" s="855"/>
      <c r="F190" s="549">
        <v>3</v>
      </c>
      <c r="G190" s="550"/>
      <c r="H190" s="598" t="str">
        <f t="shared" si="3"/>
        <v>Belum Diisi</v>
      </c>
      <c r="I190" s="592" t="s">
        <v>26</v>
      </c>
      <c r="J190" s="593" t="str">
        <f>IF($D$188="Y/T","Isi Sasaran",IF($E$188=0,0,IF(I190="Y",1,IF(I190="T",0,"Isi Dulu"))))</f>
        <v>Isi Sasaran</v>
      </c>
      <c r="K190" s="592" t="s">
        <v>26</v>
      </c>
      <c r="L190" s="593" t="str">
        <f>IF($D$188="Y/T","Isi Sasaran",IF($E$188=0,0,IF(K190="Y",1,IF(K190="T",0,"Isi Dulu"))))</f>
        <v>Isi Sasaran</v>
      </c>
      <c r="M190" s="849"/>
      <c r="N190" s="852"/>
      <c r="O190" s="517"/>
      <c r="P190" s="517"/>
      <c r="Q190" s="517"/>
      <c r="R190" s="517"/>
    </row>
    <row r="191" spans="2:18" s="527" customFormat="1" ht="15.75">
      <c r="B191" s="837"/>
      <c r="C191" s="840"/>
      <c r="D191" s="858"/>
      <c r="E191" s="855"/>
      <c r="F191" s="549">
        <v>4</v>
      </c>
      <c r="G191" s="550"/>
      <c r="H191" s="598" t="str">
        <f t="shared" si="3"/>
        <v>Belum Diisi</v>
      </c>
      <c r="I191" s="592" t="s">
        <v>26</v>
      </c>
      <c r="J191" s="593" t="str">
        <f>IF($D$188="Y/T","Isi Sasaran",IF($E$188=0,0,IF(I191="Y",1,IF(I191="T",0,"Isi Dulu"))))</f>
        <v>Isi Sasaran</v>
      </c>
      <c r="K191" s="592" t="s">
        <v>26</v>
      </c>
      <c r="L191" s="593" t="str">
        <f>IF($D$188="Y/T","Isi Sasaran",IF($E$188=0,0,IF(K191="Y",1,IF(K191="T",0,"Isi Dulu"))))</f>
        <v>Isi Sasaran</v>
      </c>
      <c r="M191" s="849"/>
      <c r="N191" s="852"/>
      <c r="O191" s="517"/>
      <c r="P191" s="517"/>
      <c r="Q191" s="517"/>
      <c r="R191" s="517"/>
    </row>
    <row r="192" spans="2:18" s="527" customFormat="1" ht="15.75">
      <c r="B192" s="838"/>
      <c r="C192" s="841"/>
      <c r="D192" s="859"/>
      <c r="E192" s="856"/>
      <c r="F192" s="569">
        <v>5</v>
      </c>
      <c r="G192" s="570"/>
      <c r="H192" s="599" t="str">
        <f t="shared" si="3"/>
        <v>Belum Diisi</v>
      </c>
      <c r="I192" s="595" t="s">
        <v>26</v>
      </c>
      <c r="J192" s="596" t="str">
        <f>IF($D$188="Y/T","Isi Sasaran",IF($E$188=0,0,IF(I192="Y",1,IF(I192="T",0,"Isi Dulu"))))</f>
        <v>Isi Sasaran</v>
      </c>
      <c r="K192" s="595" t="s">
        <v>26</v>
      </c>
      <c r="L192" s="596" t="str">
        <f>IF($D$188="Y/T","Isi Sasaran",IF($E$188=0,0,IF(K192="Y",1,IF(K192="T",0,"Isi Dulu"))))</f>
        <v>Isi Sasaran</v>
      </c>
      <c r="M192" s="850"/>
      <c r="N192" s="853"/>
      <c r="O192" s="517"/>
      <c r="P192" s="517"/>
      <c r="Q192" s="517"/>
      <c r="R192" s="517"/>
    </row>
    <row r="193" spans="2:18" s="527" customFormat="1" ht="15.75">
      <c r="B193" s="836">
        <v>18</v>
      </c>
      <c r="C193" s="839"/>
      <c r="D193" s="857" t="s">
        <v>26</v>
      </c>
      <c r="E193" s="854" t="str">
        <f>IF(D193="Y",1,IF(D193="T",0,IF(D193="Y/T","Belum diisi","Error")))</f>
        <v>Belum diisi</v>
      </c>
      <c r="F193" s="528">
        <v>1</v>
      </c>
      <c r="G193" s="529"/>
      <c r="H193" s="600" t="str">
        <f t="shared" si="3"/>
        <v>Belum Diisi</v>
      </c>
      <c r="I193" s="590" t="s">
        <v>26</v>
      </c>
      <c r="J193" s="591" t="str">
        <f>IF($D$193="Y/T","Isi Sasaran",IF($E$193=0,0,IF(I193="Y",1,IF(I193="T",0,"Isi Dulu"))))</f>
        <v>Isi Sasaran</v>
      </c>
      <c r="K193" s="590" t="s">
        <v>26</v>
      </c>
      <c r="L193" s="591" t="str">
        <f>IF($D$193="Y/T","Isi Sasaran",IF($E$193=0,0,IF(K193="Y",1,IF(K193="T",0,"Isi Dulu"))))</f>
        <v>Isi Sasaran</v>
      </c>
      <c r="M193" s="848" t="s">
        <v>26</v>
      </c>
      <c r="N193" s="851" t="str">
        <f>IF(M193="Y",1,IF(M193="T",0,IF(M193="Y/T","Belum diisi","Error")))</f>
        <v>Belum diisi</v>
      </c>
      <c r="O193" s="517"/>
      <c r="P193" s="517"/>
      <c r="Q193" s="517"/>
      <c r="R193" s="517"/>
    </row>
    <row r="194" spans="2:18" s="527" customFormat="1" ht="15.75">
      <c r="B194" s="837"/>
      <c r="C194" s="840"/>
      <c r="D194" s="858"/>
      <c r="E194" s="855"/>
      <c r="F194" s="549">
        <v>2</v>
      </c>
      <c r="G194" s="550"/>
      <c r="H194" s="598" t="str">
        <f t="shared" si="3"/>
        <v>Belum Diisi</v>
      </c>
      <c r="I194" s="592" t="s">
        <v>26</v>
      </c>
      <c r="J194" s="593" t="str">
        <f>IF($D$193="Y/T","Isi Sasaran",IF($E$193=0,0,IF(I194="Y",1,IF(I194="T",0,"Isi Dulu"))))</f>
        <v>Isi Sasaran</v>
      </c>
      <c r="K194" s="592" t="s">
        <v>26</v>
      </c>
      <c r="L194" s="593" t="str">
        <f>IF($D$193="Y/T","Isi Sasaran",IF($E$193=0,0,IF(K194="Y",1,IF(K194="T",0,"Isi Dulu"))))</f>
        <v>Isi Sasaran</v>
      </c>
      <c r="M194" s="849"/>
      <c r="N194" s="852"/>
      <c r="O194" s="517"/>
      <c r="P194" s="517"/>
      <c r="Q194" s="517"/>
      <c r="R194" s="517"/>
    </row>
    <row r="195" spans="2:18" s="527" customFormat="1" ht="15.75">
      <c r="B195" s="837"/>
      <c r="C195" s="840"/>
      <c r="D195" s="858"/>
      <c r="E195" s="855"/>
      <c r="F195" s="549">
        <v>3</v>
      </c>
      <c r="G195" s="550"/>
      <c r="H195" s="598" t="str">
        <f t="shared" si="3"/>
        <v>Belum Diisi</v>
      </c>
      <c r="I195" s="592" t="s">
        <v>26</v>
      </c>
      <c r="J195" s="593" t="str">
        <f>IF($D$193="Y/T","Isi Sasaran",IF($E$193=0,0,IF(I195="Y",1,IF(I195="T",0,"Isi Dulu"))))</f>
        <v>Isi Sasaran</v>
      </c>
      <c r="K195" s="592" t="s">
        <v>26</v>
      </c>
      <c r="L195" s="593" t="str">
        <f>IF($D$193="Y/T","Isi Sasaran",IF($E$193=0,0,IF(K195="Y",1,IF(K195="T",0,"Isi Dulu"))))</f>
        <v>Isi Sasaran</v>
      </c>
      <c r="M195" s="849"/>
      <c r="N195" s="852"/>
      <c r="O195" s="517"/>
      <c r="P195" s="517"/>
      <c r="Q195" s="517"/>
      <c r="R195" s="517"/>
    </row>
    <row r="196" spans="2:18" s="527" customFormat="1" ht="15.75">
      <c r="B196" s="837"/>
      <c r="C196" s="840"/>
      <c r="D196" s="858"/>
      <c r="E196" s="855"/>
      <c r="F196" s="549">
        <v>4</v>
      </c>
      <c r="G196" s="550"/>
      <c r="H196" s="598" t="str">
        <f t="shared" si="3"/>
        <v>Belum Diisi</v>
      </c>
      <c r="I196" s="592" t="s">
        <v>26</v>
      </c>
      <c r="J196" s="593" t="str">
        <f>IF($D$193="Y/T","Isi Sasaran",IF($E$193=0,0,IF(I196="Y",1,IF(I196="T",0,"Isi Dulu"))))</f>
        <v>Isi Sasaran</v>
      </c>
      <c r="K196" s="592" t="s">
        <v>26</v>
      </c>
      <c r="L196" s="593" t="str">
        <f>IF($D$193="Y/T","Isi Sasaran",IF($E$193=0,0,IF(K196="Y",1,IF(K196="T",0,"Isi Dulu"))))</f>
        <v>Isi Sasaran</v>
      </c>
      <c r="M196" s="849"/>
      <c r="N196" s="852"/>
      <c r="O196" s="517"/>
      <c r="P196" s="517"/>
      <c r="Q196" s="517"/>
      <c r="R196" s="517"/>
    </row>
    <row r="197" spans="2:18" s="527" customFormat="1" ht="15.75">
      <c r="B197" s="838"/>
      <c r="C197" s="841"/>
      <c r="D197" s="859"/>
      <c r="E197" s="856"/>
      <c r="F197" s="569">
        <v>5</v>
      </c>
      <c r="G197" s="570"/>
      <c r="H197" s="599" t="str">
        <f t="shared" si="3"/>
        <v>Belum Diisi</v>
      </c>
      <c r="I197" s="595" t="s">
        <v>26</v>
      </c>
      <c r="J197" s="596" t="str">
        <f>IF($D$193="Y/T","Isi Sasaran",IF($E$193=0,0,IF(I197="Y",1,IF(I197="T",0,"Isi Dulu"))))</f>
        <v>Isi Sasaran</v>
      </c>
      <c r="K197" s="595" t="s">
        <v>26</v>
      </c>
      <c r="L197" s="596" t="str">
        <f>IF($D$193="Y/T","Isi Sasaran",IF($E$193=0,0,IF(K197="Y",1,IF(K197="T",0,"Isi Dulu"))))</f>
        <v>Isi Sasaran</v>
      </c>
      <c r="M197" s="850"/>
      <c r="N197" s="853"/>
      <c r="O197" s="517"/>
      <c r="P197" s="517"/>
      <c r="Q197" s="517"/>
      <c r="R197" s="517"/>
    </row>
    <row r="198" spans="2:18" s="527" customFormat="1" ht="15.75">
      <c r="B198" s="836">
        <v>19</v>
      </c>
      <c r="C198" s="839"/>
      <c r="D198" s="857" t="s">
        <v>26</v>
      </c>
      <c r="E198" s="854" t="str">
        <f>IF(D198="Y",1,IF(D198="T",0,IF(D198="Y/T","Belum diisi","Error")))</f>
        <v>Belum diisi</v>
      </c>
      <c r="F198" s="528">
        <v>1</v>
      </c>
      <c r="G198" s="529"/>
      <c r="H198" s="600" t="str">
        <f t="shared" si="3"/>
        <v>Belum Diisi</v>
      </c>
      <c r="I198" s="590" t="s">
        <v>26</v>
      </c>
      <c r="J198" s="591" t="str">
        <f>IF($D$198="Y/T","Isi Sasaran",IF($E$198=0,0,IF(I198="Y",1,IF(I198="T",0,"Isi Dulu"))))</f>
        <v>Isi Sasaran</v>
      </c>
      <c r="K198" s="590" t="s">
        <v>26</v>
      </c>
      <c r="L198" s="591" t="str">
        <f>IF($D$198="Y/T","Isi Sasaran",IF($E$198=0,0,IF(K198="Y",1,IF(K198="T",0,"Isi Dulu"))))</f>
        <v>Isi Sasaran</v>
      </c>
      <c r="M198" s="848" t="s">
        <v>26</v>
      </c>
      <c r="N198" s="851" t="str">
        <f>IF(M198="Y",1,IF(M198="T",0,IF(M198="Y/T","Belum diisi","Error")))</f>
        <v>Belum diisi</v>
      </c>
      <c r="O198" s="517"/>
      <c r="P198" s="517"/>
      <c r="Q198" s="517"/>
      <c r="R198" s="517"/>
    </row>
    <row r="199" spans="2:18" s="527" customFormat="1" ht="15.75">
      <c r="B199" s="837"/>
      <c r="C199" s="840"/>
      <c r="D199" s="858"/>
      <c r="E199" s="855"/>
      <c r="F199" s="549">
        <v>2</v>
      </c>
      <c r="G199" s="550"/>
      <c r="H199" s="598" t="str">
        <f t="shared" si="3"/>
        <v>Belum Diisi</v>
      </c>
      <c r="I199" s="592" t="s">
        <v>26</v>
      </c>
      <c r="J199" s="593" t="str">
        <f>IF($D$198="Y/T","Isi Sasaran",IF($E$198=0,0,IF(I199="Y",1,IF(I199="T",0,"Isi Dulu"))))</f>
        <v>Isi Sasaran</v>
      </c>
      <c r="K199" s="592" t="s">
        <v>26</v>
      </c>
      <c r="L199" s="593" t="str">
        <f>IF($D$198="Y/T","Isi Sasaran",IF($E$198=0,0,IF(K199="Y",1,IF(K199="T",0,"Isi Dulu"))))</f>
        <v>Isi Sasaran</v>
      </c>
      <c r="M199" s="849"/>
      <c r="N199" s="852"/>
      <c r="O199" s="517"/>
      <c r="P199" s="517"/>
      <c r="Q199" s="517"/>
      <c r="R199" s="517"/>
    </row>
    <row r="200" spans="2:18" s="527" customFormat="1" ht="15.75">
      <c r="B200" s="837"/>
      <c r="C200" s="840"/>
      <c r="D200" s="858"/>
      <c r="E200" s="855"/>
      <c r="F200" s="549">
        <v>3</v>
      </c>
      <c r="G200" s="550"/>
      <c r="H200" s="598" t="str">
        <f t="shared" si="3"/>
        <v>Belum Diisi</v>
      </c>
      <c r="I200" s="592" t="s">
        <v>26</v>
      </c>
      <c r="J200" s="593" t="str">
        <f>IF($D$198="Y/T","Isi Sasaran",IF($E$198=0,0,IF(I200="Y",1,IF(I200="T",0,"Isi Dulu"))))</f>
        <v>Isi Sasaran</v>
      </c>
      <c r="K200" s="592" t="s">
        <v>26</v>
      </c>
      <c r="L200" s="593" t="str">
        <f>IF($D$198="Y/T","Isi Sasaran",IF($E$198=0,0,IF(K200="Y",1,IF(K200="T",0,"Isi Dulu"))))</f>
        <v>Isi Sasaran</v>
      </c>
      <c r="M200" s="849"/>
      <c r="N200" s="852"/>
      <c r="O200" s="517"/>
      <c r="P200" s="517"/>
      <c r="Q200" s="517"/>
      <c r="R200" s="517"/>
    </row>
    <row r="201" spans="2:18" s="527" customFormat="1" ht="15.75">
      <c r="B201" s="837"/>
      <c r="C201" s="840"/>
      <c r="D201" s="858"/>
      <c r="E201" s="855"/>
      <c r="F201" s="549">
        <v>4</v>
      </c>
      <c r="G201" s="550"/>
      <c r="H201" s="598" t="str">
        <f t="shared" si="3"/>
        <v>Belum Diisi</v>
      </c>
      <c r="I201" s="592" t="s">
        <v>26</v>
      </c>
      <c r="J201" s="593" t="str">
        <f>IF($D$198="Y/T","Isi Sasaran",IF($E$198=0,0,IF(I201="Y",1,IF(I201="T",0,"Isi Dulu"))))</f>
        <v>Isi Sasaran</v>
      </c>
      <c r="K201" s="592" t="s">
        <v>26</v>
      </c>
      <c r="L201" s="593" t="str">
        <f>IF($D$198="Y/T","Isi Sasaran",IF($E$198=0,0,IF(K201="Y",1,IF(K201="T",0,"Isi Dulu"))))</f>
        <v>Isi Sasaran</v>
      </c>
      <c r="M201" s="849"/>
      <c r="N201" s="852"/>
      <c r="O201" s="517"/>
      <c r="P201" s="517"/>
      <c r="Q201" s="517"/>
      <c r="R201" s="517"/>
    </row>
    <row r="202" spans="2:18" s="527" customFormat="1" ht="15.75">
      <c r="B202" s="838"/>
      <c r="C202" s="841"/>
      <c r="D202" s="859"/>
      <c r="E202" s="856"/>
      <c r="F202" s="569">
        <v>5</v>
      </c>
      <c r="G202" s="570"/>
      <c r="H202" s="599" t="str">
        <f t="shared" si="3"/>
        <v>Belum Diisi</v>
      </c>
      <c r="I202" s="595" t="s">
        <v>26</v>
      </c>
      <c r="J202" s="596" t="str">
        <f>IF($D$198="Y/T","Isi Sasaran",IF($E$198=0,0,IF(I202="Y",1,IF(I202="T",0,"Isi Dulu"))))</f>
        <v>Isi Sasaran</v>
      </c>
      <c r="K202" s="595" t="s">
        <v>26</v>
      </c>
      <c r="L202" s="596" t="str">
        <f>IF($D$198="Y/T","Isi Sasaran",IF($E$198=0,0,IF(K202="Y",1,IF(K202="T",0,"Isi Dulu"))))</f>
        <v>Isi Sasaran</v>
      </c>
      <c r="M202" s="850"/>
      <c r="N202" s="853"/>
      <c r="O202" s="517"/>
      <c r="P202" s="517"/>
      <c r="Q202" s="517"/>
      <c r="R202" s="517"/>
    </row>
    <row r="203" spans="2:18" s="527" customFormat="1" ht="15.75">
      <c r="B203" s="836">
        <v>20</v>
      </c>
      <c r="C203" s="839"/>
      <c r="D203" s="857" t="s">
        <v>26</v>
      </c>
      <c r="E203" s="854" t="str">
        <f>IF(D203="Y",1,IF(D203="T",0,IF(D203="Y/T","Belum diisi","Error")))</f>
        <v>Belum diisi</v>
      </c>
      <c r="F203" s="528">
        <v>1</v>
      </c>
      <c r="G203" s="529"/>
      <c r="H203" s="600" t="str">
        <f t="shared" si="3"/>
        <v>Belum Diisi</v>
      </c>
      <c r="I203" s="590" t="s">
        <v>26</v>
      </c>
      <c r="J203" s="591" t="str">
        <f>IF($D$203="Y/T","Isi Sasaran",IF($E$203=0,0,IF(I203="Y",1,IF(I203="T",0,"Isi Dulu"))))</f>
        <v>Isi Sasaran</v>
      </c>
      <c r="K203" s="590" t="s">
        <v>26</v>
      </c>
      <c r="L203" s="591" t="str">
        <f>IF($D$203="Y/T","Isi Sasaran",IF($E$203=0,0,IF(K203="Y",1,IF(K203="T",0,"Isi Dulu"))))</f>
        <v>Isi Sasaran</v>
      </c>
      <c r="M203" s="848" t="s">
        <v>26</v>
      </c>
      <c r="N203" s="851" t="str">
        <f>IF(M203="Y",1,IF(M203="T",0,IF(M203="Y/T","Belum diisi","Error")))</f>
        <v>Belum diisi</v>
      </c>
      <c r="O203" s="517"/>
      <c r="P203" s="517"/>
      <c r="Q203" s="517"/>
      <c r="R203" s="517"/>
    </row>
    <row r="204" spans="2:18" s="527" customFormat="1" ht="15.75">
      <c r="B204" s="837"/>
      <c r="C204" s="840"/>
      <c r="D204" s="858"/>
      <c r="E204" s="855"/>
      <c r="F204" s="549">
        <v>2</v>
      </c>
      <c r="G204" s="550"/>
      <c r="H204" s="598" t="str">
        <f t="shared" si="3"/>
        <v>Belum Diisi</v>
      </c>
      <c r="I204" s="592" t="s">
        <v>26</v>
      </c>
      <c r="J204" s="593" t="str">
        <f>IF($D$203="Y/T","Isi Sasaran",IF($E$203=0,0,IF(I204="Y",1,IF(I204="T",0,"Isi Dulu"))))</f>
        <v>Isi Sasaran</v>
      </c>
      <c r="K204" s="592" t="s">
        <v>26</v>
      </c>
      <c r="L204" s="593" t="str">
        <f>IF($D$203="Y/T","Isi Sasaran",IF($E$203=0,0,IF(K204="Y",1,IF(K204="T",0,"Isi Dulu"))))</f>
        <v>Isi Sasaran</v>
      </c>
      <c r="M204" s="849"/>
      <c r="N204" s="852"/>
      <c r="O204" s="517"/>
      <c r="P204" s="517"/>
      <c r="Q204" s="517"/>
      <c r="R204" s="517"/>
    </row>
    <row r="205" spans="2:18" s="527" customFormat="1" ht="15.75">
      <c r="B205" s="837"/>
      <c r="C205" s="840"/>
      <c r="D205" s="858"/>
      <c r="E205" s="855"/>
      <c r="F205" s="549">
        <v>3</v>
      </c>
      <c r="G205" s="550"/>
      <c r="H205" s="598" t="str">
        <f t="shared" si="3"/>
        <v>Belum Diisi</v>
      </c>
      <c r="I205" s="592" t="s">
        <v>26</v>
      </c>
      <c r="J205" s="593" t="str">
        <f>IF($D$203="Y/T","Isi Sasaran",IF($E$203=0,0,IF(I205="Y",1,IF(I205="T",0,"Isi Dulu"))))</f>
        <v>Isi Sasaran</v>
      </c>
      <c r="K205" s="592" t="s">
        <v>26</v>
      </c>
      <c r="L205" s="593" t="str">
        <f>IF($D$203="Y/T","Isi Sasaran",IF($E$203=0,0,IF(K205="Y",1,IF(K205="T",0,"Isi Dulu"))))</f>
        <v>Isi Sasaran</v>
      </c>
      <c r="M205" s="849"/>
      <c r="N205" s="852"/>
      <c r="O205" s="517"/>
      <c r="P205" s="517"/>
      <c r="Q205" s="517"/>
      <c r="R205" s="517"/>
    </row>
    <row r="206" spans="2:18" s="527" customFormat="1" ht="15.75">
      <c r="B206" s="837"/>
      <c r="C206" s="840"/>
      <c r="D206" s="858"/>
      <c r="E206" s="855"/>
      <c r="F206" s="549">
        <v>4</v>
      </c>
      <c r="G206" s="550"/>
      <c r="H206" s="598" t="str">
        <f t="shared" si="3"/>
        <v>Belum Diisi</v>
      </c>
      <c r="I206" s="592" t="s">
        <v>26</v>
      </c>
      <c r="J206" s="593" t="str">
        <f>IF($D$203="Y/T","Isi Sasaran",IF($E$203=0,0,IF(I206="Y",1,IF(I206="T",0,"Isi Dulu"))))</f>
        <v>Isi Sasaran</v>
      </c>
      <c r="K206" s="592" t="s">
        <v>26</v>
      </c>
      <c r="L206" s="593" t="str">
        <f>IF($D$203="Y/T","Isi Sasaran",IF($E$203=0,0,IF(K206="Y",1,IF(K206="T",0,"Isi Dulu"))))</f>
        <v>Isi Sasaran</v>
      </c>
      <c r="M206" s="849"/>
      <c r="N206" s="852"/>
      <c r="O206" s="517"/>
      <c r="P206" s="517"/>
      <c r="Q206" s="517"/>
      <c r="R206" s="517"/>
    </row>
    <row r="207" spans="2:18" s="527" customFormat="1" ht="15.75">
      <c r="B207" s="838"/>
      <c r="C207" s="841"/>
      <c r="D207" s="859"/>
      <c r="E207" s="856"/>
      <c r="F207" s="569">
        <v>5</v>
      </c>
      <c r="G207" s="570"/>
      <c r="H207" s="599" t="str">
        <f t="shared" si="3"/>
        <v>Belum Diisi</v>
      </c>
      <c r="I207" s="595" t="s">
        <v>26</v>
      </c>
      <c r="J207" s="596" t="str">
        <f>IF($D$203="Y/T","Isi Sasaran",IF($E$203=0,0,IF(I207="Y",1,IF(I207="T",0,"Isi Dulu"))))</f>
        <v>Isi Sasaran</v>
      </c>
      <c r="K207" s="595" t="s">
        <v>26</v>
      </c>
      <c r="L207" s="596" t="str">
        <f>IF($D$203="Y/T","Isi Sasaran",IF($E$203=0,0,IF(K207="Y",1,IF(K207="T",0,"Isi Dulu"))))</f>
        <v>Isi Sasaran</v>
      </c>
      <c r="M207" s="850"/>
      <c r="N207" s="853"/>
      <c r="O207" s="517"/>
      <c r="P207" s="517"/>
      <c r="Q207" s="517"/>
      <c r="R207" s="517"/>
    </row>
    <row r="208" spans="2:18" s="527" customFormat="1" ht="15.75">
      <c r="B208" s="580"/>
      <c r="C208" s="581"/>
      <c r="D208" s="582"/>
      <c r="E208" s="605" t="e">
        <f>AVERAGE(E108:E207)</f>
        <v>#DIV/0!</v>
      </c>
      <c r="F208" s="580"/>
      <c r="G208" s="583"/>
      <c r="H208" s="602" t="e">
        <f>(IF($D108="Y/T",0,AVERAGE(H108:H112))+IF($D113="Y/T",0,AVERAGE(H113:H117))+IF($D118="Y/T",0,AVERAGE(H118:H122))+IF($D123="Y/T",0,AVERAGE(H123:H127))+IF($D128="Y/T",0,AVERAGE(H128:H132))+IF($D133="Y/T",0,AVERAGE(H133:H137))+IF($D138="Y/T",0,AVERAGE(H138:H142))+IF($D143="Y/T",0,AVERAGE(H143:H147))+IF($D148="Y/T",0,AVERAGE(H148:H152))+IF($D153="Y/T",0,AVERAGE(H153:H157))+IF($D158="Y/T",0,AVERAGE(H158:H162))+IF($D163="Y/T",0,AVERAGE(H163:H167))+IF($D168="Y/T",0,AVERAGE(H168:H172))+IF($D173="Y/T",0,AVERAGE(H173:H177))+IF($D178="Y/T",0,AVERAGE(H178:H182))+IF($D183="Y/T",0,AVERAGE(H183:H187))+IF($D188="Y/T",0,AVERAGE(H188:H192))+IF($D193="Y/T",0,AVERAGE(H193:H197))+IF($D198="Y/T",0,AVERAGE(H198:H202))+IF($D203="Y/T",0,AVERAGE(H203:H207)))/(COUNTIF($D108:$D207,"Y")+COUNTIF($D108:$D207,"T"))</f>
        <v>#DIV/0!</v>
      </c>
      <c r="I208" s="582"/>
      <c r="J208" s="602" t="e">
        <f>(IF($D108="Y/T",0,AVERAGE(J108:J112))+IF($D113="Y/T",0,AVERAGE(J113:J117))+IF($D118="Y/T",0,AVERAGE(J118:J122))+IF($D123="Y/T",0,AVERAGE(J123:J127))+IF($D128="Y/T",0,AVERAGE(J128:J132))+IF($D133="Y/T",0,AVERAGE(J133:J137))+IF($D138="Y/T",0,AVERAGE(J138:J142))+IF($D143="Y/T",0,AVERAGE(J143:J147))+IF($D148="Y/T",0,AVERAGE(J148:J152))+IF($D153="Y/T",0,AVERAGE(J153:J157))+IF($D158="Y/T",0,AVERAGE(J158:J162))+IF($D163="Y/T",0,AVERAGE(J163:J167))+IF($D168="Y/T",0,AVERAGE(J168:J172))+IF($D173="Y/T",0,AVERAGE(J173:J177))+IF($D178="Y/T",0,AVERAGE(J178:J182))+IF($D183="Y/T",0,AVERAGE(J183:J187))+IF($D188="Y/T",0,AVERAGE(J188:J192))+IF($D193="Y/T",0,AVERAGE(J193:J197))+IF($D198="Y/T",0,AVERAGE(J198:J202))+IF($D203="Y/T",0,AVERAGE(J203:J207)))/(COUNTIF($D108:$D207,"Y")+COUNTIF($D108:$D207,"T"))</f>
        <v>#DIV/0!</v>
      </c>
      <c r="K208" s="582"/>
      <c r="L208" s="602" t="e">
        <f>(IF($D108="Y/T",0,AVERAGE(L108:L112))+IF($D113="Y/T",0,AVERAGE(L113:L117))+IF($D118="Y/T",0,AVERAGE(L118:L122))+IF($D123="Y/T",0,AVERAGE(L123:L127))+IF($D128="Y/T",0,AVERAGE(L128:L132))+IF($D133="Y/T",0,AVERAGE(L133:L137))+IF($D138="Y/T",0,AVERAGE(L138:L142))+IF($D143="Y/T",0,AVERAGE(L143:L147))+IF($D148="Y/T",0,AVERAGE(L148:L152))+IF($D153="Y/T",0,AVERAGE(L153:L157))+IF($D158="Y/T",0,AVERAGE(L158:L162))+IF($D163="Y/T",0,AVERAGE(L163:L167))+IF($D168="Y/T",0,AVERAGE(L168:L172))+IF($D173="Y/T",0,AVERAGE(L173:L177))+IF($D178="Y/T",0,AVERAGE(L178:L182))+IF($D183="Y/T",0,AVERAGE(L183:L187))+IF($D188="Y/T",0,AVERAGE(L188:L192))+IF($D193="Y/T",0,AVERAGE(L193:L197))+IF($D198="Y/T",0,AVERAGE(L198:L202))+IF($D203="Y/T",0,AVERAGE(L203:L207)))/(COUNTIF($D108:$D207,"Y")+COUNTIF($D108:$D207,"T"))</f>
        <v>#DIV/0!</v>
      </c>
      <c r="M208" s="606"/>
      <c r="N208" s="602" t="e">
        <f>AVERAGE(N108:N207)</f>
        <v>#DIV/0!</v>
      </c>
      <c r="O208" s="517"/>
      <c r="P208" s="517"/>
      <c r="Q208" s="517"/>
      <c r="R208" s="517"/>
    </row>
    <row r="209" spans="2:18" s="527" customFormat="1" ht="15.75">
      <c r="B209" s="865" t="s">
        <v>507</v>
      </c>
      <c r="C209" s="865"/>
      <c r="D209" s="865"/>
      <c r="E209" s="865"/>
      <c r="F209" s="865"/>
      <c r="G209" s="865"/>
      <c r="H209" s="865"/>
      <c r="I209" s="865"/>
      <c r="J209" s="865"/>
      <c r="K209" s="865"/>
      <c r="L209" s="865"/>
      <c r="M209" s="865"/>
      <c r="N209" s="866"/>
      <c r="O209" s="517"/>
      <c r="P209" s="517"/>
      <c r="Q209" s="517"/>
      <c r="R209" s="517"/>
    </row>
    <row r="210" spans="2:18" s="527" customFormat="1" ht="15.75">
      <c r="B210" s="836">
        <v>1</v>
      </c>
      <c r="C210" s="839"/>
      <c r="D210" s="857" t="s">
        <v>26</v>
      </c>
      <c r="E210" s="854" t="str">
        <f>IF(D210="Y",1,IF(D210="T",0,IF(D210="Y/T","Belum diisi","Error")))</f>
        <v>Belum diisi</v>
      </c>
      <c r="F210" s="528">
        <v>1</v>
      </c>
      <c r="G210" s="529"/>
      <c r="H210" s="589" t="str">
        <f>IF(OR(J210="Isi Dulu",L210="Isi Dulu",J210="Isi Sasaran",L210="Isi Sasaran"),"Belum Diisi",IF(SUM(J210,L210)=2,1,IF(SUM(J210,L210)=1,0,IF(SUM(J210,L210)=0,0,"Error"))))</f>
        <v>Belum Diisi</v>
      </c>
      <c r="I210" s="590" t="s">
        <v>26</v>
      </c>
      <c r="J210" s="591" t="str">
        <f>IF($D$210="Y/T","Isi Sasaran",IF($E$210=0,0,IF(I210="Y",1,IF(I210="T",0,"Isi Dulu"))))</f>
        <v>Isi Sasaran</v>
      </c>
      <c r="K210" s="590" t="s">
        <v>26</v>
      </c>
      <c r="L210" s="591" t="str">
        <f>IF($D$210="Y/T","Isi Sasaran",IF($E$210=0,0,IF(K210="Y",1,IF(K210="T",0,"Isi Dulu"))))</f>
        <v>Isi Sasaran</v>
      </c>
      <c r="M210" s="848" t="s">
        <v>26</v>
      </c>
      <c r="N210" s="851" t="str">
        <f>IF(M210="Y",1,IF(M210="T",0,IF(M210="Y/T","Belum diisi","Error")))</f>
        <v>Belum diisi</v>
      </c>
      <c r="O210" s="517"/>
      <c r="P210" s="517"/>
      <c r="Q210" s="517"/>
      <c r="R210" s="517"/>
    </row>
    <row r="211" spans="2:18" s="527" customFormat="1" ht="15.75">
      <c r="B211" s="837"/>
      <c r="C211" s="840"/>
      <c r="D211" s="858"/>
      <c r="E211" s="855"/>
      <c r="F211" s="549">
        <v>2</v>
      </c>
      <c r="G211" s="550"/>
      <c r="H211" s="589" t="str">
        <f t="shared" ref="H211:H274" si="4">IF(OR(J211="Isi Dulu",L211="Isi Dulu",J211="Isi Sasaran",L211="Isi Sasaran"),"Belum Diisi",IF(SUM(J211,L211)=2,1,IF(SUM(J211,L211)=1,0,IF(SUM(J211,L211)=0,0,"Error"))))</f>
        <v>Belum Diisi</v>
      </c>
      <c r="I211" s="592" t="s">
        <v>26</v>
      </c>
      <c r="J211" s="593" t="str">
        <f>IF($D$210="Y/T","Isi Sasaran",IF($E$210=0,0,IF(I211="Y",1,IF(I211="T",0,"Isi Dulu"))))</f>
        <v>Isi Sasaran</v>
      </c>
      <c r="K211" s="592" t="s">
        <v>26</v>
      </c>
      <c r="L211" s="593" t="str">
        <f>IF($D$210="Y/T","Isi Sasaran",IF($E$210=0,0,IF(K211="Y",1,IF(K211="T",0,"Isi Dulu"))))</f>
        <v>Isi Sasaran</v>
      </c>
      <c r="M211" s="849"/>
      <c r="N211" s="852"/>
      <c r="O211" s="517"/>
      <c r="P211" s="517"/>
      <c r="Q211" s="517"/>
      <c r="R211" s="517"/>
    </row>
    <row r="212" spans="2:18" s="527" customFormat="1" ht="15.75">
      <c r="B212" s="837"/>
      <c r="C212" s="840"/>
      <c r="D212" s="858"/>
      <c r="E212" s="855"/>
      <c r="F212" s="549">
        <v>3</v>
      </c>
      <c r="G212" s="550"/>
      <c r="H212" s="589" t="str">
        <f t="shared" si="4"/>
        <v>Belum Diisi</v>
      </c>
      <c r="I212" s="592" t="s">
        <v>26</v>
      </c>
      <c r="J212" s="593" t="str">
        <f>IF($D$210="Y/T","Isi Sasaran",IF($E$210=0,0,IF(I212="Y",1,IF(I212="T",0,"Isi Dulu"))))</f>
        <v>Isi Sasaran</v>
      </c>
      <c r="K212" s="592" t="s">
        <v>26</v>
      </c>
      <c r="L212" s="593" t="str">
        <f>IF($D$210="Y/T","Isi Sasaran",IF($E$210=0,0,IF(K212="Y",1,IF(K212="T",0,"Isi Dulu"))))</f>
        <v>Isi Sasaran</v>
      </c>
      <c r="M212" s="849"/>
      <c r="N212" s="852"/>
      <c r="O212" s="517"/>
      <c r="P212" s="517"/>
      <c r="Q212" s="517"/>
      <c r="R212" s="517"/>
    </row>
    <row r="213" spans="2:18" s="527" customFormat="1" ht="15.75">
      <c r="B213" s="837"/>
      <c r="C213" s="840"/>
      <c r="D213" s="858"/>
      <c r="E213" s="855"/>
      <c r="F213" s="549">
        <v>4</v>
      </c>
      <c r="G213" s="550"/>
      <c r="H213" s="589" t="str">
        <f t="shared" si="4"/>
        <v>Belum Diisi</v>
      </c>
      <c r="I213" s="592" t="s">
        <v>26</v>
      </c>
      <c r="J213" s="593" t="str">
        <f>IF($D$210="Y/T","Isi Sasaran",IF($E$210=0,0,IF(I213="Y",1,IF(I213="T",0,"Isi Dulu"))))</f>
        <v>Isi Sasaran</v>
      </c>
      <c r="K213" s="592" t="s">
        <v>26</v>
      </c>
      <c r="L213" s="593" t="str">
        <f>IF($D$210="Y/T","Isi Sasaran",IF($E$210=0,0,IF(K213="Y",1,IF(K213="T",0,"Isi Dulu"))))</f>
        <v>Isi Sasaran</v>
      </c>
      <c r="M213" s="849"/>
      <c r="N213" s="852"/>
      <c r="O213" s="517"/>
      <c r="P213" s="517"/>
      <c r="Q213" s="517"/>
      <c r="R213" s="517"/>
    </row>
    <row r="214" spans="2:18" s="527" customFormat="1" ht="15.75">
      <c r="B214" s="838"/>
      <c r="C214" s="841"/>
      <c r="D214" s="859"/>
      <c r="E214" s="856"/>
      <c r="F214" s="569">
        <v>5</v>
      </c>
      <c r="G214" s="570"/>
      <c r="H214" s="594" t="str">
        <f t="shared" si="4"/>
        <v>Belum Diisi</v>
      </c>
      <c r="I214" s="595" t="s">
        <v>26</v>
      </c>
      <c r="J214" s="596" t="str">
        <f>IF($D$210="Y/T","Isi Sasaran",IF($E$210=0,0,IF(I214="Y",1,IF(I214="T",0,"Isi Dulu"))))</f>
        <v>Isi Sasaran</v>
      </c>
      <c r="K214" s="595" t="s">
        <v>26</v>
      </c>
      <c r="L214" s="596" t="str">
        <f>IF($D$210="Y/T","Isi Sasaran",IF($E$210=0,0,IF(K214="Y",1,IF(K214="T",0,"Isi Dulu"))))</f>
        <v>Isi Sasaran</v>
      </c>
      <c r="M214" s="850"/>
      <c r="N214" s="853"/>
      <c r="O214" s="517"/>
      <c r="P214" s="517"/>
      <c r="Q214" s="517"/>
      <c r="R214" s="517"/>
    </row>
    <row r="215" spans="2:18" s="527" customFormat="1" ht="15.75">
      <c r="B215" s="836">
        <v>2</v>
      </c>
      <c r="C215" s="839"/>
      <c r="D215" s="857" t="s">
        <v>26</v>
      </c>
      <c r="E215" s="854" t="str">
        <f>IF(D215="Y",1,IF(D215="T",0,IF(D215="Y/T","Belum diisi","Error")))</f>
        <v>Belum diisi</v>
      </c>
      <c r="F215" s="528">
        <v>1</v>
      </c>
      <c r="G215" s="529"/>
      <c r="H215" s="597" t="str">
        <f t="shared" si="4"/>
        <v>Belum Diisi</v>
      </c>
      <c r="I215" s="590" t="s">
        <v>26</v>
      </c>
      <c r="J215" s="591" t="str">
        <f>IF($D$215="Y/T","Isi Sasaran",IF($E$215=0,0,IF(I215="Y",1,IF(I215="T",0,"Isi Dulu"))))</f>
        <v>Isi Sasaran</v>
      </c>
      <c r="K215" s="590" t="s">
        <v>26</v>
      </c>
      <c r="L215" s="591" t="str">
        <f>IF($D$215="Y/T","Isi Sasaran",IF($E$215=0,0,IF(K215="Y",1,IF(K215="T",0,"Isi Dulu"))))</f>
        <v>Isi Sasaran</v>
      </c>
      <c r="M215" s="848" t="s">
        <v>26</v>
      </c>
      <c r="N215" s="851" t="str">
        <f>IF(M215="Y",1,IF(M215="T",0,IF(M215="Y/T","Belum diisi","Error")))</f>
        <v>Belum diisi</v>
      </c>
      <c r="O215" s="517"/>
      <c r="P215" s="517"/>
      <c r="Q215" s="517"/>
      <c r="R215" s="517"/>
    </row>
    <row r="216" spans="2:18" s="527" customFormat="1" ht="15.75">
      <c r="B216" s="837"/>
      <c r="C216" s="840"/>
      <c r="D216" s="858"/>
      <c r="E216" s="855"/>
      <c r="F216" s="549">
        <v>2</v>
      </c>
      <c r="G216" s="550"/>
      <c r="H216" s="598" t="str">
        <f t="shared" si="4"/>
        <v>Belum Diisi</v>
      </c>
      <c r="I216" s="592" t="s">
        <v>26</v>
      </c>
      <c r="J216" s="593" t="str">
        <f>IF($D$215="Y/T","Isi Sasaran",IF($E$215=0,0,IF(I216="Y",1,IF(I216="T",0,"Isi Dulu"))))</f>
        <v>Isi Sasaran</v>
      </c>
      <c r="K216" s="592" t="s">
        <v>26</v>
      </c>
      <c r="L216" s="593" t="str">
        <f>IF($D$215="Y/T","Isi Sasaran",IF($E$215=0,0,IF(K216="Y",1,IF(K216="T",0,"Isi Dulu"))))</f>
        <v>Isi Sasaran</v>
      </c>
      <c r="M216" s="849"/>
      <c r="N216" s="852"/>
      <c r="O216" s="517"/>
      <c r="P216" s="517"/>
      <c r="Q216" s="517"/>
      <c r="R216" s="517"/>
    </row>
    <row r="217" spans="2:18" s="527" customFormat="1" ht="15.75">
      <c r="B217" s="837"/>
      <c r="C217" s="840"/>
      <c r="D217" s="858"/>
      <c r="E217" s="855"/>
      <c r="F217" s="549">
        <v>3</v>
      </c>
      <c r="G217" s="550"/>
      <c r="H217" s="598" t="str">
        <f t="shared" si="4"/>
        <v>Belum Diisi</v>
      </c>
      <c r="I217" s="592" t="s">
        <v>26</v>
      </c>
      <c r="J217" s="593" t="str">
        <f>IF($D$215="Y/T","Isi Sasaran",IF($E$215=0,0,IF(I217="Y",1,IF(I217="T",0,"Isi Dulu"))))</f>
        <v>Isi Sasaran</v>
      </c>
      <c r="K217" s="592" t="s">
        <v>26</v>
      </c>
      <c r="L217" s="593" t="str">
        <f>IF($D$215="Y/T","Isi Sasaran",IF($E$215=0,0,IF(K217="Y",1,IF(K217="T",0,"Isi Dulu"))))</f>
        <v>Isi Sasaran</v>
      </c>
      <c r="M217" s="849"/>
      <c r="N217" s="852"/>
      <c r="O217" s="517"/>
      <c r="P217" s="517"/>
      <c r="Q217" s="517"/>
      <c r="R217" s="517"/>
    </row>
    <row r="218" spans="2:18" s="527" customFormat="1" ht="15.75">
      <c r="B218" s="837"/>
      <c r="C218" s="840"/>
      <c r="D218" s="858"/>
      <c r="E218" s="855"/>
      <c r="F218" s="549">
        <v>4</v>
      </c>
      <c r="G218" s="550"/>
      <c r="H218" s="598" t="str">
        <f t="shared" si="4"/>
        <v>Belum Diisi</v>
      </c>
      <c r="I218" s="592" t="s">
        <v>26</v>
      </c>
      <c r="J218" s="593" t="str">
        <f>IF($D$215="Y/T","Isi Sasaran",IF($E$215=0,0,IF(I218="Y",1,IF(I218="T",0,"Isi Dulu"))))</f>
        <v>Isi Sasaran</v>
      </c>
      <c r="K218" s="592" t="s">
        <v>26</v>
      </c>
      <c r="L218" s="593" t="str">
        <f>IF($D$215="Y/T","Isi Sasaran",IF($E$215=0,0,IF(K218="Y",1,IF(K218="T",0,"Isi Dulu"))))</f>
        <v>Isi Sasaran</v>
      </c>
      <c r="M218" s="849"/>
      <c r="N218" s="852"/>
      <c r="O218" s="517"/>
      <c r="P218" s="517"/>
      <c r="Q218" s="517"/>
      <c r="R218" s="517"/>
    </row>
    <row r="219" spans="2:18" s="527" customFormat="1" ht="15.75">
      <c r="B219" s="838"/>
      <c r="C219" s="841"/>
      <c r="D219" s="859"/>
      <c r="E219" s="856"/>
      <c r="F219" s="569">
        <v>5</v>
      </c>
      <c r="G219" s="570"/>
      <c r="H219" s="599" t="str">
        <f t="shared" si="4"/>
        <v>Belum Diisi</v>
      </c>
      <c r="I219" s="595" t="s">
        <v>26</v>
      </c>
      <c r="J219" s="596" t="str">
        <f>IF($D$215="Y/T","Isi Sasaran",IF($E$215=0,0,IF(I219="Y",1,IF(I219="T",0,"Isi Dulu"))))</f>
        <v>Isi Sasaran</v>
      </c>
      <c r="K219" s="595" t="s">
        <v>26</v>
      </c>
      <c r="L219" s="596" t="str">
        <f>IF($D$215="Y/T","Isi Sasaran",IF($E$215=0,0,IF(K219="Y",1,IF(K219="T",0,"Isi Dulu"))))</f>
        <v>Isi Sasaran</v>
      </c>
      <c r="M219" s="850"/>
      <c r="N219" s="853"/>
      <c r="O219" s="517"/>
      <c r="P219" s="517"/>
      <c r="Q219" s="517"/>
      <c r="R219" s="517"/>
    </row>
    <row r="220" spans="2:18" s="527" customFormat="1" ht="15.75">
      <c r="B220" s="836">
        <v>3</v>
      </c>
      <c r="C220" s="839"/>
      <c r="D220" s="857" t="s">
        <v>26</v>
      </c>
      <c r="E220" s="854" t="str">
        <f>IF(D220="Y",1,IF(D220="T",0,IF(D220="Y/T","Belum diisi","Error")))</f>
        <v>Belum diisi</v>
      </c>
      <c r="F220" s="528">
        <v>1</v>
      </c>
      <c r="G220" s="529"/>
      <c r="H220" s="600" t="str">
        <f t="shared" si="4"/>
        <v>Belum Diisi</v>
      </c>
      <c r="I220" s="590" t="s">
        <v>26</v>
      </c>
      <c r="J220" s="591" t="str">
        <f>IF($D$220="Y/T","Isi Sasaran",IF($E$220=0,0,IF(I220="Y",1,IF(I220="T",0,"Isi Dulu"))))</f>
        <v>Isi Sasaran</v>
      </c>
      <c r="K220" s="590" t="s">
        <v>26</v>
      </c>
      <c r="L220" s="591" t="str">
        <f>IF($D$220="Y/T","Isi Sasaran",IF($E$220=0,0,IF(K220="Y",1,IF(K220="T",0,"Isi Dulu"))))</f>
        <v>Isi Sasaran</v>
      </c>
      <c r="M220" s="848" t="s">
        <v>26</v>
      </c>
      <c r="N220" s="851" t="str">
        <f>IF(M220="Y",1,IF(M220="T",0,IF(M220="Y/T","Belum diisi","Error")))</f>
        <v>Belum diisi</v>
      </c>
      <c r="O220" s="517"/>
      <c r="P220" s="517"/>
      <c r="Q220" s="517"/>
      <c r="R220" s="517"/>
    </row>
    <row r="221" spans="2:18" s="527" customFormat="1" ht="15.75">
      <c r="B221" s="837"/>
      <c r="C221" s="840"/>
      <c r="D221" s="858"/>
      <c r="E221" s="855"/>
      <c r="F221" s="549">
        <v>2</v>
      </c>
      <c r="G221" s="550"/>
      <c r="H221" s="598" t="str">
        <f t="shared" si="4"/>
        <v>Belum Diisi</v>
      </c>
      <c r="I221" s="592" t="s">
        <v>26</v>
      </c>
      <c r="J221" s="593" t="str">
        <f>IF($D$220="Y/T","Isi Sasaran",IF($E$220=0,0,IF(I221="Y",1,IF(I221="T",0,"Isi Dulu"))))</f>
        <v>Isi Sasaran</v>
      </c>
      <c r="K221" s="592" t="s">
        <v>26</v>
      </c>
      <c r="L221" s="593" t="str">
        <f>IF($D$220="Y/T","Isi Sasaran",IF($E$220=0,0,IF(K221="Y",1,IF(K221="T",0,"Isi Dulu"))))</f>
        <v>Isi Sasaran</v>
      </c>
      <c r="M221" s="849"/>
      <c r="N221" s="852"/>
      <c r="O221" s="517"/>
      <c r="P221" s="517"/>
      <c r="Q221" s="517"/>
      <c r="R221" s="517"/>
    </row>
    <row r="222" spans="2:18" s="527" customFormat="1" ht="15.75">
      <c r="B222" s="837"/>
      <c r="C222" s="840"/>
      <c r="D222" s="858"/>
      <c r="E222" s="855"/>
      <c r="F222" s="549">
        <v>3</v>
      </c>
      <c r="G222" s="550"/>
      <c r="H222" s="598" t="str">
        <f t="shared" si="4"/>
        <v>Belum Diisi</v>
      </c>
      <c r="I222" s="592" t="s">
        <v>26</v>
      </c>
      <c r="J222" s="593" t="str">
        <f>IF($D$220="Y/T","Isi Sasaran",IF($E$220=0,0,IF(I222="Y",1,IF(I222="T",0,"Isi Dulu"))))</f>
        <v>Isi Sasaran</v>
      </c>
      <c r="K222" s="592" t="s">
        <v>26</v>
      </c>
      <c r="L222" s="593" t="str">
        <f>IF($D$220="Y/T","Isi Sasaran",IF($E$220=0,0,IF(K222="Y",1,IF(K222="T",0,"Isi Dulu"))))</f>
        <v>Isi Sasaran</v>
      </c>
      <c r="M222" s="849"/>
      <c r="N222" s="852"/>
      <c r="O222" s="517"/>
      <c r="P222" s="517"/>
      <c r="Q222" s="517"/>
      <c r="R222" s="517"/>
    </row>
    <row r="223" spans="2:18" s="527" customFormat="1" ht="15.75">
      <c r="B223" s="837"/>
      <c r="C223" s="840"/>
      <c r="D223" s="858"/>
      <c r="E223" s="855"/>
      <c r="F223" s="549">
        <v>4</v>
      </c>
      <c r="G223" s="550"/>
      <c r="H223" s="598" t="str">
        <f t="shared" si="4"/>
        <v>Belum Diisi</v>
      </c>
      <c r="I223" s="592" t="s">
        <v>26</v>
      </c>
      <c r="J223" s="593" t="str">
        <f>IF($D$220="Y/T","Isi Sasaran",IF($E$220=0,0,IF(I223="Y",1,IF(I223="T",0,"Isi Dulu"))))</f>
        <v>Isi Sasaran</v>
      </c>
      <c r="K223" s="592" t="s">
        <v>26</v>
      </c>
      <c r="L223" s="593" t="str">
        <f>IF($D$220="Y/T","Isi Sasaran",IF($E$220=0,0,IF(K223="Y",1,IF(K223="T",0,"Isi Dulu"))))</f>
        <v>Isi Sasaran</v>
      </c>
      <c r="M223" s="849"/>
      <c r="N223" s="852"/>
      <c r="O223" s="517"/>
      <c r="P223" s="517"/>
      <c r="Q223" s="517"/>
      <c r="R223" s="517"/>
    </row>
    <row r="224" spans="2:18" s="527" customFormat="1" ht="15.75">
      <c r="B224" s="838"/>
      <c r="C224" s="841"/>
      <c r="D224" s="859"/>
      <c r="E224" s="856"/>
      <c r="F224" s="569">
        <v>5</v>
      </c>
      <c r="G224" s="570"/>
      <c r="H224" s="599" t="str">
        <f t="shared" si="4"/>
        <v>Belum Diisi</v>
      </c>
      <c r="I224" s="595" t="s">
        <v>26</v>
      </c>
      <c r="J224" s="596" t="str">
        <f>IF($D$220="Y/T","Isi Sasaran",IF($E$220=0,0,IF(I224="Y",1,IF(I224="T",0,"Isi Dulu"))))</f>
        <v>Isi Sasaran</v>
      </c>
      <c r="K224" s="595" t="s">
        <v>26</v>
      </c>
      <c r="L224" s="596" t="str">
        <f>IF($D$220="Y/T","Isi Sasaran",IF($E$220=0,0,IF(K224="Y",1,IF(K224="T",0,"Isi Dulu"))))</f>
        <v>Isi Sasaran</v>
      </c>
      <c r="M224" s="850"/>
      <c r="N224" s="853"/>
      <c r="O224" s="517"/>
      <c r="P224" s="517"/>
      <c r="Q224" s="517"/>
      <c r="R224" s="517"/>
    </row>
    <row r="225" spans="2:18" s="527" customFormat="1" ht="15.75">
      <c r="B225" s="836">
        <v>4</v>
      </c>
      <c r="C225" s="839"/>
      <c r="D225" s="857" t="s">
        <v>26</v>
      </c>
      <c r="E225" s="854" t="str">
        <f>IF(D225="Y",1,IF(D225="T",0,IF(D225="Y/T","Belum diisi","Error")))</f>
        <v>Belum diisi</v>
      </c>
      <c r="F225" s="528">
        <v>1</v>
      </c>
      <c r="G225" s="529"/>
      <c r="H225" s="600" t="str">
        <f t="shared" si="4"/>
        <v>Belum Diisi</v>
      </c>
      <c r="I225" s="590" t="s">
        <v>26</v>
      </c>
      <c r="J225" s="591" t="str">
        <f>IF($D$225="Y/T","Isi Sasaran",IF($E$225=0,0,IF(I225="Y",1,IF(I225="T",0,"Isi Dulu"))))</f>
        <v>Isi Sasaran</v>
      </c>
      <c r="K225" s="590" t="s">
        <v>26</v>
      </c>
      <c r="L225" s="591" t="str">
        <f>IF($D$225="Y/T","Isi Sasaran",IF($E$225=0,0,IF(K225="Y",1,IF(K225="T",0,"Isi Dulu"))))</f>
        <v>Isi Sasaran</v>
      </c>
      <c r="M225" s="848" t="s">
        <v>26</v>
      </c>
      <c r="N225" s="851" t="str">
        <f>IF(M225="Y",1,IF(M225="T",0,IF(M225="Y/T","Belum diisi","Error")))</f>
        <v>Belum diisi</v>
      </c>
      <c r="O225" s="517"/>
      <c r="P225" s="517"/>
      <c r="Q225" s="517"/>
      <c r="R225" s="517"/>
    </row>
    <row r="226" spans="2:18" s="527" customFormat="1" ht="15.75">
      <c r="B226" s="837"/>
      <c r="C226" s="840"/>
      <c r="D226" s="858"/>
      <c r="E226" s="855"/>
      <c r="F226" s="549">
        <v>2</v>
      </c>
      <c r="G226" s="550"/>
      <c r="H226" s="598" t="str">
        <f t="shared" si="4"/>
        <v>Belum Diisi</v>
      </c>
      <c r="I226" s="592" t="s">
        <v>26</v>
      </c>
      <c r="J226" s="593" t="str">
        <f>IF($D$225="Y/T","Isi Sasaran",IF($E$225=0,0,IF(I226="Y",1,IF(I226="T",0,"Isi Dulu"))))</f>
        <v>Isi Sasaran</v>
      </c>
      <c r="K226" s="592" t="s">
        <v>26</v>
      </c>
      <c r="L226" s="593" t="str">
        <f>IF($D$225="Y/T","Isi Sasaran",IF($E$225=0,0,IF(K226="Y",1,IF(K226="T",0,"Isi Dulu"))))</f>
        <v>Isi Sasaran</v>
      </c>
      <c r="M226" s="849"/>
      <c r="N226" s="852"/>
      <c r="O226" s="517"/>
      <c r="P226" s="517"/>
      <c r="Q226" s="517"/>
      <c r="R226" s="517"/>
    </row>
    <row r="227" spans="2:18" s="527" customFormat="1" ht="15.75">
      <c r="B227" s="837"/>
      <c r="C227" s="840"/>
      <c r="D227" s="858"/>
      <c r="E227" s="855"/>
      <c r="F227" s="549">
        <v>3</v>
      </c>
      <c r="G227" s="550"/>
      <c r="H227" s="598" t="str">
        <f t="shared" si="4"/>
        <v>Belum Diisi</v>
      </c>
      <c r="I227" s="592" t="s">
        <v>26</v>
      </c>
      <c r="J227" s="593" t="str">
        <f>IF($D$225="Y/T","Isi Sasaran",IF($E$225=0,0,IF(I227="Y",1,IF(I227="T",0,"Isi Dulu"))))</f>
        <v>Isi Sasaran</v>
      </c>
      <c r="K227" s="592" t="s">
        <v>26</v>
      </c>
      <c r="L227" s="593" t="str">
        <f>IF($D$225="Y/T","Isi Sasaran",IF($E$225=0,0,IF(K227="Y",1,IF(K227="T",0,"Isi Dulu"))))</f>
        <v>Isi Sasaran</v>
      </c>
      <c r="M227" s="849"/>
      <c r="N227" s="852"/>
      <c r="O227" s="517"/>
      <c r="P227" s="517"/>
      <c r="Q227" s="517"/>
      <c r="R227" s="517"/>
    </row>
    <row r="228" spans="2:18" s="527" customFormat="1" ht="15.75">
      <c r="B228" s="837"/>
      <c r="C228" s="840"/>
      <c r="D228" s="858"/>
      <c r="E228" s="855"/>
      <c r="F228" s="549">
        <v>4</v>
      </c>
      <c r="G228" s="550"/>
      <c r="H228" s="598" t="str">
        <f t="shared" si="4"/>
        <v>Belum Diisi</v>
      </c>
      <c r="I228" s="592" t="s">
        <v>26</v>
      </c>
      <c r="J228" s="593" t="str">
        <f>IF($D$225="Y/T","Isi Sasaran",IF($E$225=0,0,IF(I228="Y",1,IF(I228="T",0,"Isi Dulu"))))</f>
        <v>Isi Sasaran</v>
      </c>
      <c r="K228" s="592" t="s">
        <v>26</v>
      </c>
      <c r="L228" s="593" t="str">
        <f>IF($D$225="Y/T","Isi Sasaran",IF($E$225=0,0,IF(K228="Y",1,IF(K228="T",0,"Isi Dulu"))))</f>
        <v>Isi Sasaran</v>
      </c>
      <c r="M228" s="849"/>
      <c r="N228" s="852"/>
      <c r="O228" s="517"/>
      <c r="P228" s="517"/>
      <c r="Q228" s="517"/>
      <c r="R228" s="517"/>
    </row>
    <row r="229" spans="2:18" s="527" customFormat="1" ht="15.75">
      <c r="B229" s="838"/>
      <c r="C229" s="841"/>
      <c r="D229" s="859"/>
      <c r="E229" s="856"/>
      <c r="F229" s="569">
        <v>5</v>
      </c>
      <c r="G229" s="570"/>
      <c r="H229" s="599" t="str">
        <f t="shared" si="4"/>
        <v>Belum Diisi</v>
      </c>
      <c r="I229" s="595" t="s">
        <v>26</v>
      </c>
      <c r="J229" s="596" t="str">
        <f>IF($D$225="Y/T","Isi Sasaran",IF($E$225=0,0,IF(I229="Y",1,IF(I229="T",0,"Isi Dulu"))))</f>
        <v>Isi Sasaran</v>
      </c>
      <c r="K229" s="595" t="s">
        <v>26</v>
      </c>
      <c r="L229" s="596" t="str">
        <f>IF($D$225="Y/T","Isi Sasaran",IF($E$225=0,0,IF(K229="Y",1,IF(K229="T",0,"Isi Dulu"))))</f>
        <v>Isi Sasaran</v>
      </c>
      <c r="M229" s="850"/>
      <c r="N229" s="853"/>
      <c r="O229" s="517"/>
      <c r="P229" s="517"/>
      <c r="Q229" s="517"/>
      <c r="R229" s="517"/>
    </row>
    <row r="230" spans="2:18" s="527" customFormat="1" ht="15.75">
      <c r="B230" s="836">
        <v>5</v>
      </c>
      <c r="C230" s="839"/>
      <c r="D230" s="857" t="s">
        <v>26</v>
      </c>
      <c r="E230" s="854" t="str">
        <f>IF(D230="Y",1,IF(D230="T",0,IF(D230="Y/T","Belum diisi","Error")))</f>
        <v>Belum diisi</v>
      </c>
      <c r="F230" s="528">
        <v>1</v>
      </c>
      <c r="G230" s="529"/>
      <c r="H230" s="600" t="str">
        <f t="shared" si="4"/>
        <v>Belum Diisi</v>
      </c>
      <c r="I230" s="590" t="s">
        <v>26</v>
      </c>
      <c r="J230" s="591" t="str">
        <f>IF($D$230="Y/T","Isi Sasaran",IF($E$230=0,0,IF(I230="Y",1,IF(I230="T",0,"Isi Dulu"))))</f>
        <v>Isi Sasaran</v>
      </c>
      <c r="K230" s="590" t="s">
        <v>26</v>
      </c>
      <c r="L230" s="591" t="str">
        <f>IF($D$230="Y/T","Isi Sasaran",IF($E$230=0,0,IF(K230="Y",1,IF(K230="T",0,"Isi Dulu"))))</f>
        <v>Isi Sasaran</v>
      </c>
      <c r="M230" s="848" t="s">
        <v>26</v>
      </c>
      <c r="N230" s="851" t="str">
        <f>IF(M230="Y",1,IF(M230="T",0,IF(M230="Y/T","Belum diisi","Error")))</f>
        <v>Belum diisi</v>
      </c>
      <c r="O230" s="517"/>
      <c r="P230" s="517"/>
      <c r="Q230" s="517"/>
      <c r="R230" s="517"/>
    </row>
    <row r="231" spans="2:18" s="527" customFormat="1" ht="15.75">
      <c r="B231" s="837"/>
      <c r="C231" s="840"/>
      <c r="D231" s="858"/>
      <c r="E231" s="855"/>
      <c r="F231" s="549">
        <v>2</v>
      </c>
      <c r="G231" s="550"/>
      <c r="H231" s="598" t="str">
        <f t="shared" si="4"/>
        <v>Belum Diisi</v>
      </c>
      <c r="I231" s="592" t="s">
        <v>26</v>
      </c>
      <c r="J231" s="593" t="str">
        <f>IF($D$230="Y/T","Isi Sasaran",IF($E$230=0,0,IF(I231="Y",1,IF(I231="T",0,"Isi Dulu"))))</f>
        <v>Isi Sasaran</v>
      </c>
      <c r="K231" s="592" t="s">
        <v>26</v>
      </c>
      <c r="L231" s="593" t="str">
        <f>IF($D$230="Y/T","Isi Sasaran",IF($E$230=0,0,IF(K231="Y",1,IF(K231="T",0,"Isi Dulu"))))</f>
        <v>Isi Sasaran</v>
      </c>
      <c r="M231" s="849"/>
      <c r="N231" s="852"/>
      <c r="O231" s="517"/>
      <c r="P231" s="517"/>
      <c r="Q231" s="517"/>
      <c r="R231" s="517"/>
    </row>
    <row r="232" spans="2:18" s="527" customFormat="1" ht="15.75">
      <c r="B232" s="837"/>
      <c r="C232" s="840"/>
      <c r="D232" s="858"/>
      <c r="E232" s="855"/>
      <c r="F232" s="549">
        <v>3</v>
      </c>
      <c r="G232" s="550"/>
      <c r="H232" s="598" t="str">
        <f t="shared" si="4"/>
        <v>Belum Diisi</v>
      </c>
      <c r="I232" s="592" t="s">
        <v>26</v>
      </c>
      <c r="J232" s="593" t="str">
        <f>IF($D$230="Y/T","Isi Sasaran",IF($E$230=0,0,IF(I232="Y",1,IF(I232="T",0,"Isi Dulu"))))</f>
        <v>Isi Sasaran</v>
      </c>
      <c r="K232" s="592" t="s">
        <v>26</v>
      </c>
      <c r="L232" s="593" t="str">
        <f>IF($D$230="Y/T","Isi Sasaran",IF($E$230=0,0,IF(K232="Y",1,IF(K232="T",0,"Isi Dulu"))))</f>
        <v>Isi Sasaran</v>
      </c>
      <c r="M232" s="849"/>
      <c r="N232" s="852"/>
      <c r="O232" s="517"/>
      <c r="P232" s="517"/>
      <c r="Q232" s="517"/>
      <c r="R232" s="517"/>
    </row>
    <row r="233" spans="2:18" s="527" customFormat="1" ht="15.75">
      <c r="B233" s="837"/>
      <c r="C233" s="840"/>
      <c r="D233" s="858"/>
      <c r="E233" s="855"/>
      <c r="F233" s="549">
        <v>4</v>
      </c>
      <c r="G233" s="550"/>
      <c r="H233" s="598" t="str">
        <f t="shared" si="4"/>
        <v>Belum Diisi</v>
      </c>
      <c r="I233" s="592" t="s">
        <v>26</v>
      </c>
      <c r="J233" s="593" t="str">
        <f>IF($D$230="Y/T","Isi Sasaran",IF($E$230=0,0,IF(I233="Y",1,IF(I233="T",0,"Isi Dulu"))))</f>
        <v>Isi Sasaran</v>
      </c>
      <c r="K233" s="592" t="s">
        <v>26</v>
      </c>
      <c r="L233" s="593" t="str">
        <f>IF($D$230="Y/T","Isi Sasaran",IF($E$230=0,0,IF(K233="Y",1,IF(K233="T",0,"Isi Dulu"))))</f>
        <v>Isi Sasaran</v>
      </c>
      <c r="M233" s="849"/>
      <c r="N233" s="852"/>
      <c r="O233" s="517"/>
      <c r="P233" s="517"/>
      <c r="Q233" s="517"/>
      <c r="R233" s="517"/>
    </row>
    <row r="234" spans="2:18" s="527" customFormat="1" ht="15.75">
      <c r="B234" s="838"/>
      <c r="C234" s="841"/>
      <c r="D234" s="859"/>
      <c r="E234" s="856"/>
      <c r="F234" s="569">
        <v>5</v>
      </c>
      <c r="G234" s="570"/>
      <c r="H234" s="599" t="str">
        <f t="shared" si="4"/>
        <v>Belum Diisi</v>
      </c>
      <c r="I234" s="595" t="s">
        <v>26</v>
      </c>
      <c r="J234" s="596" t="str">
        <f>IF($D$230="Y/T","Isi Sasaran",IF($E$230=0,0,IF(I234="Y",1,IF(I234="T",0,"Isi Dulu"))))</f>
        <v>Isi Sasaran</v>
      </c>
      <c r="K234" s="595" t="s">
        <v>26</v>
      </c>
      <c r="L234" s="596" t="str">
        <f>IF($D$230="Y/T","Isi Sasaran",IF($E$230=0,0,IF(K234="Y",1,IF(K234="T",0,"Isi Dulu"))))</f>
        <v>Isi Sasaran</v>
      </c>
      <c r="M234" s="850"/>
      <c r="N234" s="853"/>
      <c r="O234" s="517"/>
      <c r="P234" s="517"/>
      <c r="Q234" s="517"/>
      <c r="R234" s="517"/>
    </row>
    <row r="235" spans="2:18" s="527" customFormat="1" ht="15.75">
      <c r="B235" s="836">
        <v>6</v>
      </c>
      <c r="C235" s="839"/>
      <c r="D235" s="857" t="s">
        <v>26</v>
      </c>
      <c r="E235" s="854" t="str">
        <f>IF(D235="Y",1,IF(D235="T",0,IF(D235="Y/T","Belum diisi","Error")))</f>
        <v>Belum diisi</v>
      </c>
      <c r="F235" s="528">
        <v>1</v>
      </c>
      <c r="G235" s="529"/>
      <c r="H235" s="600" t="str">
        <f t="shared" si="4"/>
        <v>Belum Diisi</v>
      </c>
      <c r="I235" s="590" t="s">
        <v>26</v>
      </c>
      <c r="J235" s="591" t="str">
        <f>IF($D$235="Y/T","Isi Sasaran",IF($E$235=0,0,IF(I235="Y",1,IF(I235="T",0,"Isi Dulu"))))</f>
        <v>Isi Sasaran</v>
      </c>
      <c r="K235" s="590" t="s">
        <v>26</v>
      </c>
      <c r="L235" s="591" t="str">
        <f>IF($D$235="Y/T","Isi Sasaran",IF($E$235=0,0,IF(K235="Y",1,IF(K235="T",0,"Isi Dulu"))))</f>
        <v>Isi Sasaran</v>
      </c>
      <c r="M235" s="848" t="s">
        <v>26</v>
      </c>
      <c r="N235" s="851" t="str">
        <f>IF(M235="Y",1,IF(M235="T",0,IF(M235="Y/T","Belum diisi","Error")))</f>
        <v>Belum diisi</v>
      </c>
      <c r="O235" s="517"/>
      <c r="P235" s="517"/>
      <c r="Q235" s="517"/>
      <c r="R235" s="517"/>
    </row>
    <row r="236" spans="2:18" s="527" customFormat="1" ht="15.75">
      <c r="B236" s="837"/>
      <c r="C236" s="840"/>
      <c r="D236" s="858"/>
      <c r="E236" s="855"/>
      <c r="F236" s="549">
        <v>2</v>
      </c>
      <c r="G236" s="550"/>
      <c r="H236" s="598" t="str">
        <f t="shared" si="4"/>
        <v>Belum Diisi</v>
      </c>
      <c r="I236" s="592" t="s">
        <v>26</v>
      </c>
      <c r="J236" s="593" t="str">
        <f>IF($D$235="Y/T","Isi Sasaran",IF($E$235=0,0,IF(I236="Y",1,IF(I236="T",0,"Isi Dulu"))))</f>
        <v>Isi Sasaran</v>
      </c>
      <c r="K236" s="592" t="s">
        <v>26</v>
      </c>
      <c r="L236" s="593" t="str">
        <f>IF($D$235="Y/T","Isi Sasaran",IF($E$235=0,0,IF(K236="Y",1,IF(K236="T",0,"Isi Dulu"))))</f>
        <v>Isi Sasaran</v>
      </c>
      <c r="M236" s="849"/>
      <c r="N236" s="852"/>
      <c r="O236" s="517"/>
      <c r="P236" s="517"/>
      <c r="Q236" s="517"/>
      <c r="R236" s="517"/>
    </row>
    <row r="237" spans="2:18" s="527" customFormat="1" ht="15.75">
      <c r="B237" s="837"/>
      <c r="C237" s="840"/>
      <c r="D237" s="858"/>
      <c r="E237" s="855"/>
      <c r="F237" s="549">
        <v>3</v>
      </c>
      <c r="G237" s="550"/>
      <c r="H237" s="598" t="str">
        <f t="shared" si="4"/>
        <v>Belum Diisi</v>
      </c>
      <c r="I237" s="592" t="s">
        <v>26</v>
      </c>
      <c r="J237" s="593" t="str">
        <f>IF($D$235="Y/T","Isi Sasaran",IF($E$235=0,0,IF(I237="Y",1,IF(I237="T",0,"Isi Dulu"))))</f>
        <v>Isi Sasaran</v>
      </c>
      <c r="K237" s="592" t="s">
        <v>26</v>
      </c>
      <c r="L237" s="593" t="str">
        <f>IF($D$235="Y/T","Isi Sasaran",IF($E$235=0,0,IF(K237="Y",1,IF(K237="T",0,"Isi Dulu"))))</f>
        <v>Isi Sasaran</v>
      </c>
      <c r="M237" s="849"/>
      <c r="N237" s="852"/>
      <c r="O237" s="517"/>
      <c r="P237" s="517"/>
      <c r="Q237" s="517"/>
      <c r="R237" s="517"/>
    </row>
    <row r="238" spans="2:18" s="527" customFormat="1" ht="15.75">
      <c r="B238" s="837"/>
      <c r="C238" s="840"/>
      <c r="D238" s="858"/>
      <c r="E238" s="855"/>
      <c r="F238" s="549">
        <v>4</v>
      </c>
      <c r="G238" s="550"/>
      <c r="H238" s="598" t="str">
        <f t="shared" si="4"/>
        <v>Belum Diisi</v>
      </c>
      <c r="I238" s="592" t="s">
        <v>26</v>
      </c>
      <c r="J238" s="593" t="str">
        <f>IF($D$235="Y/T","Isi Sasaran",IF($E$235=0,0,IF(I238="Y",1,IF(I238="T",0,"Isi Dulu"))))</f>
        <v>Isi Sasaran</v>
      </c>
      <c r="K238" s="592" t="s">
        <v>26</v>
      </c>
      <c r="L238" s="593" t="str">
        <f>IF($D$235="Y/T","Isi Sasaran",IF($E$235=0,0,IF(K238="Y",1,IF(K238="T",0,"Isi Dulu"))))</f>
        <v>Isi Sasaran</v>
      </c>
      <c r="M238" s="849"/>
      <c r="N238" s="852"/>
      <c r="O238" s="517"/>
      <c r="P238" s="517"/>
      <c r="Q238" s="517"/>
      <c r="R238" s="517"/>
    </row>
    <row r="239" spans="2:18" s="527" customFormat="1" ht="15.75">
      <c r="B239" s="838"/>
      <c r="C239" s="841"/>
      <c r="D239" s="859"/>
      <c r="E239" s="856"/>
      <c r="F239" s="569">
        <v>5</v>
      </c>
      <c r="G239" s="570"/>
      <c r="H239" s="599" t="str">
        <f t="shared" si="4"/>
        <v>Belum Diisi</v>
      </c>
      <c r="I239" s="595" t="s">
        <v>26</v>
      </c>
      <c r="J239" s="596" t="str">
        <f>IF($D$235="Y/T","Isi Sasaran",IF($E$235=0,0,IF(I239="Y",1,IF(I239="T",0,"Isi Dulu"))))</f>
        <v>Isi Sasaran</v>
      </c>
      <c r="K239" s="595" t="s">
        <v>26</v>
      </c>
      <c r="L239" s="596" t="str">
        <f>IF($D$235="Y/T","Isi Sasaran",IF($E$235=0,0,IF(K239="Y",1,IF(K239="T",0,"Isi Dulu"))))</f>
        <v>Isi Sasaran</v>
      </c>
      <c r="M239" s="850"/>
      <c r="N239" s="853"/>
      <c r="O239" s="517"/>
      <c r="P239" s="517"/>
      <c r="Q239" s="517"/>
      <c r="R239" s="517"/>
    </row>
    <row r="240" spans="2:18" s="527" customFormat="1" ht="15.75">
      <c r="B240" s="836">
        <v>7</v>
      </c>
      <c r="C240" s="839"/>
      <c r="D240" s="857" t="s">
        <v>26</v>
      </c>
      <c r="E240" s="854" t="str">
        <f>IF(D240="Y",1,IF(D240="T",0,IF(D240="Y/T","Belum diisi","Error")))</f>
        <v>Belum diisi</v>
      </c>
      <c r="F240" s="528">
        <v>1</v>
      </c>
      <c r="G240" s="529"/>
      <c r="H240" s="600" t="str">
        <f t="shared" si="4"/>
        <v>Belum Diisi</v>
      </c>
      <c r="I240" s="590" t="s">
        <v>26</v>
      </c>
      <c r="J240" s="591" t="str">
        <f>IF($D$240="Y/T","Isi Sasaran",IF($E$240=0,0,IF(I240="Y",1,IF(I240="T",0,"Isi Dulu"))))</f>
        <v>Isi Sasaran</v>
      </c>
      <c r="K240" s="590" t="s">
        <v>26</v>
      </c>
      <c r="L240" s="591" t="str">
        <f>IF($D$240="Y/T","Isi Sasaran",IF($E$240=0,0,IF(K240="Y",1,IF(K240="T",0,"Isi Dulu"))))</f>
        <v>Isi Sasaran</v>
      </c>
      <c r="M240" s="848" t="s">
        <v>26</v>
      </c>
      <c r="N240" s="851" t="str">
        <f>IF(M240="Y",1,IF(M240="T",0,IF(M240="Y/T","Belum diisi","Error")))</f>
        <v>Belum diisi</v>
      </c>
      <c r="O240" s="517"/>
      <c r="P240" s="517"/>
      <c r="Q240" s="517"/>
      <c r="R240" s="517"/>
    </row>
    <row r="241" spans="2:18" s="527" customFormat="1" ht="15.75">
      <c r="B241" s="837"/>
      <c r="C241" s="840"/>
      <c r="D241" s="858"/>
      <c r="E241" s="855"/>
      <c r="F241" s="549">
        <v>2</v>
      </c>
      <c r="G241" s="550"/>
      <c r="H241" s="598" t="str">
        <f t="shared" si="4"/>
        <v>Belum Diisi</v>
      </c>
      <c r="I241" s="592" t="s">
        <v>26</v>
      </c>
      <c r="J241" s="593" t="str">
        <f>IF($D$240="Y/T","Isi Sasaran",IF($E$240=0,0,IF(I241="Y",1,IF(I241="T",0,"Isi Dulu"))))</f>
        <v>Isi Sasaran</v>
      </c>
      <c r="K241" s="592" t="s">
        <v>26</v>
      </c>
      <c r="L241" s="593" t="str">
        <f>IF($D$240="Y/T","Isi Sasaran",IF($E$240=0,0,IF(K241="Y",1,IF(K241="T",0,"Isi Dulu"))))</f>
        <v>Isi Sasaran</v>
      </c>
      <c r="M241" s="849"/>
      <c r="N241" s="852"/>
      <c r="O241" s="517"/>
      <c r="P241" s="517"/>
      <c r="Q241" s="517"/>
      <c r="R241" s="517"/>
    </row>
    <row r="242" spans="2:18" s="527" customFormat="1" ht="15.75">
      <c r="B242" s="837"/>
      <c r="C242" s="840"/>
      <c r="D242" s="858"/>
      <c r="E242" s="855"/>
      <c r="F242" s="549">
        <v>3</v>
      </c>
      <c r="G242" s="550"/>
      <c r="H242" s="598" t="str">
        <f t="shared" si="4"/>
        <v>Belum Diisi</v>
      </c>
      <c r="I242" s="592" t="s">
        <v>26</v>
      </c>
      <c r="J242" s="593" t="str">
        <f>IF($D$240="Y/T","Isi Sasaran",IF($E$240=0,0,IF(I242="Y",1,IF(I242="T",0,"Isi Dulu"))))</f>
        <v>Isi Sasaran</v>
      </c>
      <c r="K242" s="592" t="s">
        <v>26</v>
      </c>
      <c r="L242" s="593" t="str">
        <f>IF($D$240="Y/T","Isi Sasaran",IF($E$240=0,0,IF(K242="Y",1,IF(K242="T",0,"Isi Dulu"))))</f>
        <v>Isi Sasaran</v>
      </c>
      <c r="M242" s="849"/>
      <c r="N242" s="852"/>
      <c r="O242" s="517"/>
      <c r="P242" s="517"/>
      <c r="Q242" s="517"/>
      <c r="R242" s="517"/>
    </row>
    <row r="243" spans="2:18" s="527" customFormat="1" ht="15.75">
      <c r="B243" s="837"/>
      <c r="C243" s="840"/>
      <c r="D243" s="858"/>
      <c r="E243" s="855"/>
      <c r="F243" s="549">
        <v>4</v>
      </c>
      <c r="G243" s="550"/>
      <c r="H243" s="598" t="str">
        <f t="shared" si="4"/>
        <v>Belum Diisi</v>
      </c>
      <c r="I243" s="592" t="s">
        <v>26</v>
      </c>
      <c r="J243" s="593" t="str">
        <f>IF($D$240="Y/T","Isi Sasaran",IF($E$240=0,0,IF(I243="Y",1,IF(I243="T",0,"Isi Dulu"))))</f>
        <v>Isi Sasaran</v>
      </c>
      <c r="K243" s="592" t="s">
        <v>26</v>
      </c>
      <c r="L243" s="593" t="str">
        <f>IF($D$240="Y/T","Isi Sasaran",IF($E$240=0,0,IF(K243="Y",1,IF(K243="T",0,"Isi Dulu"))))</f>
        <v>Isi Sasaran</v>
      </c>
      <c r="M243" s="849"/>
      <c r="N243" s="852"/>
      <c r="O243" s="517"/>
      <c r="P243" s="517"/>
      <c r="Q243" s="517"/>
      <c r="R243" s="517"/>
    </row>
    <row r="244" spans="2:18" s="527" customFormat="1" ht="15.75">
      <c r="B244" s="838"/>
      <c r="C244" s="841"/>
      <c r="D244" s="859"/>
      <c r="E244" s="856"/>
      <c r="F244" s="569">
        <v>5</v>
      </c>
      <c r="G244" s="570"/>
      <c r="H244" s="599" t="str">
        <f t="shared" si="4"/>
        <v>Belum Diisi</v>
      </c>
      <c r="I244" s="595" t="s">
        <v>26</v>
      </c>
      <c r="J244" s="596" t="str">
        <f>IF($D$240="Y/T","Isi Sasaran",IF($E$240=0,0,IF(I244="Y",1,IF(I244="T",0,"Isi Dulu"))))</f>
        <v>Isi Sasaran</v>
      </c>
      <c r="K244" s="595" t="s">
        <v>26</v>
      </c>
      <c r="L244" s="596" t="str">
        <f>IF($D$240="Y/T","Isi Sasaran",IF($E$240=0,0,IF(K244="Y",1,IF(K244="T",0,"Isi Dulu"))))</f>
        <v>Isi Sasaran</v>
      </c>
      <c r="M244" s="850"/>
      <c r="N244" s="853"/>
      <c r="O244" s="517"/>
      <c r="P244" s="517"/>
      <c r="Q244" s="517"/>
      <c r="R244" s="517"/>
    </row>
    <row r="245" spans="2:18" s="527" customFormat="1" ht="15.75">
      <c r="B245" s="836">
        <v>8</v>
      </c>
      <c r="C245" s="839"/>
      <c r="D245" s="857" t="s">
        <v>26</v>
      </c>
      <c r="E245" s="854" t="str">
        <f>IF(D245="Y",1,IF(D245="T",0,IF(D245="Y/T","Belum diisi","Error")))</f>
        <v>Belum diisi</v>
      </c>
      <c r="F245" s="528">
        <v>1</v>
      </c>
      <c r="G245" s="529"/>
      <c r="H245" s="600" t="str">
        <f t="shared" si="4"/>
        <v>Belum Diisi</v>
      </c>
      <c r="I245" s="590" t="s">
        <v>26</v>
      </c>
      <c r="J245" s="591" t="str">
        <f>IF($D$245="Y/T","Isi Sasaran",IF($E$245=0,0,IF(I245="Y",1,IF(I245="T",0,"Isi Dulu"))))</f>
        <v>Isi Sasaran</v>
      </c>
      <c r="K245" s="590" t="s">
        <v>26</v>
      </c>
      <c r="L245" s="591" t="str">
        <f>IF($D$245="Y/T","Isi Sasaran",IF($E$245=0,0,IF(K245="Y",1,IF(K245="T",0,"Isi Dulu"))))</f>
        <v>Isi Sasaran</v>
      </c>
      <c r="M245" s="848" t="s">
        <v>26</v>
      </c>
      <c r="N245" s="851" t="str">
        <f>IF(M245="Y",1,IF(M245="T",0,IF(M245="Y/T","Belum diisi","Error")))</f>
        <v>Belum diisi</v>
      </c>
      <c r="O245" s="517"/>
      <c r="P245" s="517"/>
      <c r="Q245" s="517"/>
      <c r="R245" s="517"/>
    </row>
    <row r="246" spans="2:18" s="527" customFormat="1" ht="15.75">
      <c r="B246" s="837"/>
      <c r="C246" s="840"/>
      <c r="D246" s="858"/>
      <c r="E246" s="855"/>
      <c r="F246" s="549">
        <v>2</v>
      </c>
      <c r="G246" s="550"/>
      <c r="H246" s="598" t="str">
        <f t="shared" si="4"/>
        <v>Belum Diisi</v>
      </c>
      <c r="I246" s="592" t="s">
        <v>26</v>
      </c>
      <c r="J246" s="593" t="str">
        <f>IF($D$245="Y/T","Isi Sasaran",IF($E$245=0,0,IF(I246="Y",1,IF(I246="T",0,"Isi Dulu"))))</f>
        <v>Isi Sasaran</v>
      </c>
      <c r="K246" s="592" t="s">
        <v>26</v>
      </c>
      <c r="L246" s="593" t="str">
        <f>IF($D$245="Y/T","Isi Sasaran",IF($E$245=0,0,IF(K246="Y",1,IF(K246="T",0,"Isi Dulu"))))</f>
        <v>Isi Sasaran</v>
      </c>
      <c r="M246" s="849"/>
      <c r="N246" s="852"/>
      <c r="O246" s="517"/>
      <c r="P246" s="517"/>
      <c r="Q246" s="517"/>
      <c r="R246" s="517"/>
    </row>
    <row r="247" spans="2:18" s="527" customFormat="1" ht="15.75">
      <c r="B247" s="837"/>
      <c r="C247" s="840"/>
      <c r="D247" s="858"/>
      <c r="E247" s="855"/>
      <c r="F247" s="549">
        <v>3</v>
      </c>
      <c r="G247" s="550"/>
      <c r="H247" s="598" t="str">
        <f t="shared" si="4"/>
        <v>Belum Diisi</v>
      </c>
      <c r="I247" s="592" t="s">
        <v>26</v>
      </c>
      <c r="J247" s="593" t="str">
        <f>IF($D$245="Y/T","Isi Sasaran",IF($E$245=0,0,IF(I247="Y",1,IF(I247="T",0,"Isi Dulu"))))</f>
        <v>Isi Sasaran</v>
      </c>
      <c r="K247" s="592" t="s">
        <v>26</v>
      </c>
      <c r="L247" s="593" t="str">
        <f>IF($D$245="Y/T","Isi Sasaran",IF($E$245=0,0,IF(K247="Y",1,IF(K247="T",0,"Isi Dulu"))))</f>
        <v>Isi Sasaran</v>
      </c>
      <c r="M247" s="849"/>
      <c r="N247" s="852"/>
      <c r="O247" s="517"/>
      <c r="P247" s="517"/>
      <c r="Q247" s="517"/>
      <c r="R247" s="517"/>
    </row>
    <row r="248" spans="2:18" s="527" customFormat="1" ht="15.75">
      <c r="B248" s="837"/>
      <c r="C248" s="840"/>
      <c r="D248" s="858"/>
      <c r="E248" s="855"/>
      <c r="F248" s="549">
        <v>4</v>
      </c>
      <c r="G248" s="550"/>
      <c r="H248" s="598" t="str">
        <f t="shared" si="4"/>
        <v>Belum Diisi</v>
      </c>
      <c r="I248" s="592" t="s">
        <v>26</v>
      </c>
      <c r="J248" s="593" t="str">
        <f>IF($D$245="Y/T","Isi Sasaran",IF($E$245=0,0,IF(I248="Y",1,IF(I248="T",0,"Isi Dulu"))))</f>
        <v>Isi Sasaran</v>
      </c>
      <c r="K248" s="592" t="s">
        <v>26</v>
      </c>
      <c r="L248" s="593" t="str">
        <f>IF($D$245="Y/T","Isi Sasaran",IF($E$245=0,0,IF(K248="Y",1,IF(K248="T",0,"Isi Dulu"))))</f>
        <v>Isi Sasaran</v>
      </c>
      <c r="M248" s="849"/>
      <c r="N248" s="852"/>
      <c r="O248" s="517"/>
      <c r="P248" s="517"/>
      <c r="Q248" s="517"/>
      <c r="R248" s="517"/>
    </row>
    <row r="249" spans="2:18" s="527" customFormat="1" ht="15.75">
      <c r="B249" s="838"/>
      <c r="C249" s="841"/>
      <c r="D249" s="859"/>
      <c r="E249" s="856"/>
      <c r="F249" s="569">
        <v>5</v>
      </c>
      <c r="G249" s="570"/>
      <c r="H249" s="599" t="str">
        <f t="shared" si="4"/>
        <v>Belum Diisi</v>
      </c>
      <c r="I249" s="595" t="s">
        <v>26</v>
      </c>
      <c r="J249" s="596" t="str">
        <f>IF($D$245="Y/T","Isi Sasaran",IF($E$245=0,0,IF(I249="Y",1,IF(I249="T",0,"Isi Dulu"))))</f>
        <v>Isi Sasaran</v>
      </c>
      <c r="K249" s="595" t="s">
        <v>26</v>
      </c>
      <c r="L249" s="596" t="str">
        <f>IF($D$245="Y/T","Isi Sasaran",IF($E$245=0,0,IF(K249="Y",1,IF(K249="T",0,"Isi Dulu"))))</f>
        <v>Isi Sasaran</v>
      </c>
      <c r="M249" s="850"/>
      <c r="N249" s="853"/>
      <c r="O249" s="517"/>
      <c r="P249" s="517"/>
      <c r="Q249" s="517"/>
      <c r="R249" s="517"/>
    </row>
    <row r="250" spans="2:18" s="527" customFormat="1" ht="15.75">
      <c r="B250" s="836">
        <v>9</v>
      </c>
      <c r="C250" s="839"/>
      <c r="D250" s="857" t="s">
        <v>26</v>
      </c>
      <c r="E250" s="854" t="str">
        <f>IF(D250="Y",1,IF(D250="T",0,IF(D250="Y/T","Belum diisi","Error")))</f>
        <v>Belum diisi</v>
      </c>
      <c r="F250" s="528">
        <v>1</v>
      </c>
      <c r="G250" s="529"/>
      <c r="H250" s="600" t="str">
        <f t="shared" si="4"/>
        <v>Belum Diisi</v>
      </c>
      <c r="I250" s="590" t="s">
        <v>26</v>
      </c>
      <c r="J250" s="591" t="str">
        <f>IF($D$250="Y/T","Isi Sasaran",IF($E$250=0,0,IF(I250="Y",1,IF(I250="T",0,"Isi Dulu"))))</f>
        <v>Isi Sasaran</v>
      </c>
      <c r="K250" s="590" t="s">
        <v>26</v>
      </c>
      <c r="L250" s="591" t="str">
        <f>IF($D$250="Y/T","Isi Sasaran",IF($E$250=0,0,IF(K250="Y",1,IF(K250="T",0,"Isi Dulu"))))</f>
        <v>Isi Sasaran</v>
      </c>
      <c r="M250" s="848" t="s">
        <v>26</v>
      </c>
      <c r="N250" s="851" t="str">
        <f>IF(M250="Y",1,IF(M250="T",0,IF(M250="Y/T","Belum diisi","Error")))</f>
        <v>Belum diisi</v>
      </c>
      <c r="O250" s="517"/>
      <c r="P250" s="517"/>
      <c r="Q250" s="517"/>
      <c r="R250" s="517"/>
    </row>
    <row r="251" spans="2:18" s="527" customFormat="1" ht="15.75">
      <c r="B251" s="837"/>
      <c r="C251" s="840"/>
      <c r="D251" s="858"/>
      <c r="E251" s="855"/>
      <c r="F251" s="549">
        <v>2</v>
      </c>
      <c r="G251" s="550"/>
      <c r="H251" s="598" t="str">
        <f t="shared" si="4"/>
        <v>Belum Diisi</v>
      </c>
      <c r="I251" s="592" t="s">
        <v>26</v>
      </c>
      <c r="J251" s="593" t="str">
        <f>IF($D$250="Y/T","Isi Sasaran",IF($E$250=0,0,IF(I251="Y",1,IF(I251="T",0,"Isi Dulu"))))</f>
        <v>Isi Sasaran</v>
      </c>
      <c r="K251" s="592" t="s">
        <v>26</v>
      </c>
      <c r="L251" s="593" t="str">
        <f>IF($D$250="Y/T","Isi Sasaran",IF($E$250=0,0,IF(K251="Y",1,IF(K251="T",0,"Isi Dulu"))))</f>
        <v>Isi Sasaran</v>
      </c>
      <c r="M251" s="849"/>
      <c r="N251" s="852"/>
      <c r="O251" s="517"/>
      <c r="P251" s="517"/>
      <c r="Q251" s="517"/>
      <c r="R251" s="517"/>
    </row>
    <row r="252" spans="2:18" s="527" customFormat="1" ht="15.75">
      <c r="B252" s="837"/>
      <c r="C252" s="840"/>
      <c r="D252" s="858"/>
      <c r="E252" s="855"/>
      <c r="F252" s="549">
        <v>3</v>
      </c>
      <c r="G252" s="550"/>
      <c r="H252" s="598" t="str">
        <f t="shared" si="4"/>
        <v>Belum Diisi</v>
      </c>
      <c r="I252" s="592" t="s">
        <v>26</v>
      </c>
      <c r="J252" s="593" t="str">
        <f>IF($D$250="Y/T","Isi Sasaran",IF($E$250=0,0,IF(I252="Y",1,IF(I252="T",0,"Isi Dulu"))))</f>
        <v>Isi Sasaran</v>
      </c>
      <c r="K252" s="592" t="s">
        <v>26</v>
      </c>
      <c r="L252" s="593" t="str">
        <f>IF($D$250="Y/T","Isi Sasaran",IF($E$250=0,0,IF(K252="Y",1,IF(K252="T",0,"Isi Dulu"))))</f>
        <v>Isi Sasaran</v>
      </c>
      <c r="M252" s="849"/>
      <c r="N252" s="852"/>
      <c r="O252" s="517"/>
      <c r="P252" s="517"/>
      <c r="Q252" s="517"/>
      <c r="R252" s="517"/>
    </row>
    <row r="253" spans="2:18" s="527" customFormat="1" ht="15.75">
      <c r="B253" s="837"/>
      <c r="C253" s="840"/>
      <c r="D253" s="858"/>
      <c r="E253" s="855"/>
      <c r="F253" s="549">
        <v>4</v>
      </c>
      <c r="G253" s="550"/>
      <c r="H253" s="598" t="str">
        <f t="shared" si="4"/>
        <v>Belum Diisi</v>
      </c>
      <c r="I253" s="592" t="s">
        <v>26</v>
      </c>
      <c r="J253" s="593" t="str">
        <f>IF($D$250="Y/T","Isi Sasaran",IF($E$250=0,0,IF(I253="Y",1,IF(I253="T",0,"Isi Dulu"))))</f>
        <v>Isi Sasaran</v>
      </c>
      <c r="K253" s="592" t="s">
        <v>26</v>
      </c>
      <c r="L253" s="593" t="str">
        <f>IF($D$250="Y/T","Isi Sasaran",IF($E$250=0,0,IF(K253="Y",1,IF(K253="T",0,"Isi Dulu"))))</f>
        <v>Isi Sasaran</v>
      </c>
      <c r="M253" s="849"/>
      <c r="N253" s="852"/>
      <c r="O253" s="517"/>
      <c r="P253" s="517"/>
      <c r="Q253" s="517"/>
      <c r="R253" s="517"/>
    </row>
    <row r="254" spans="2:18" s="527" customFormat="1" ht="15.75">
      <c r="B254" s="838"/>
      <c r="C254" s="841"/>
      <c r="D254" s="859"/>
      <c r="E254" s="856"/>
      <c r="F254" s="569">
        <v>5</v>
      </c>
      <c r="G254" s="570"/>
      <c r="H254" s="599" t="str">
        <f t="shared" si="4"/>
        <v>Belum Diisi</v>
      </c>
      <c r="I254" s="595" t="s">
        <v>26</v>
      </c>
      <c r="J254" s="596" t="str">
        <f>IF($D$250="Y/T","Isi Sasaran",IF($E$250=0,0,IF(I254="Y",1,IF(I254="T",0,"Isi Dulu"))))</f>
        <v>Isi Sasaran</v>
      </c>
      <c r="K254" s="595" t="s">
        <v>26</v>
      </c>
      <c r="L254" s="596" t="str">
        <f>IF($D$250="Y/T","Isi Sasaran",IF($E$250=0,0,IF(K254="Y",1,IF(K254="T",0,"Isi Dulu"))))</f>
        <v>Isi Sasaran</v>
      </c>
      <c r="M254" s="850"/>
      <c r="N254" s="853"/>
      <c r="O254" s="517"/>
      <c r="P254" s="517"/>
      <c r="Q254" s="517"/>
      <c r="R254" s="517"/>
    </row>
    <row r="255" spans="2:18" s="527" customFormat="1" ht="15.75">
      <c r="B255" s="836">
        <v>10</v>
      </c>
      <c r="C255" s="839"/>
      <c r="D255" s="857" t="s">
        <v>26</v>
      </c>
      <c r="E255" s="854" t="str">
        <f>IF(D255="Y",1,IF(D255="T",0,IF(D255="Y/T","Belum diisi","Error")))</f>
        <v>Belum diisi</v>
      </c>
      <c r="F255" s="528">
        <v>1</v>
      </c>
      <c r="G255" s="529"/>
      <c r="H255" s="600" t="str">
        <f t="shared" si="4"/>
        <v>Belum Diisi</v>
      </c>
      <c r="I255" s="590" t="s">
        <v>26</v>
      </c>
      <c r="J255" s="591" t="str">
        <f>IF($D$255="Y/T","Isi Sasaran",IF($E$255=0,0,IF(I255="Y",1,IF(I255="T",0,"Isi Dulu"))))</f>
        <v>Isi Sasaran</v>
      </c>
      <c r="K255" s="590" t="s">
        <v>26</v>
      </c>
      <c r="L255" s="591" t="str">
        <f>IF($D$255="Y/T","Isi Sasaran",IF($E$255=0,0,IF(K255="Y",1,IF(K255="T",0,"Isi Dulu"))))</f>
        <v>Isi Sasaran</v>
      </c>
      <c r="M255" s="848" t="s">
        <v>26</v>
      </c>
      <c r="N255" s="851" t="str">
        <f>IF(M255="Y",1,IF(M255="T",0,IF(M255="Y/T","Belum diisi","Error")))</f>
        <v>Belum diisi</v>
      </c>
      <c r="O255" s="517"/>
      <c r="P255" s="517"/>
      <c r="Q255" s="517"/>
      <c r="R255" s="517"/>
    </row>
    <row r="256" spans="2:18" s="527" customFormat="1" ht="15.75">
      <c r="B256" s="837"/>
      <c r="C256" s="840"/>
      <c r="D256" s="858"/>
      <c r="E256" s="855"/>
      <c r="F256" s="549">
        <v>2</v>
      </c>
      <c r="G256" s="550"/>
      <c r="H256" s="598" t="str">
        <f t="shared" si="4"/>
        <v>Belum Diisi</v>
      </c>
      <c r="I256" s="592" t="s">
        <v>26</v>
      </c>
      <c r="J256" s="593" t="str">
        <f>IF($D$255="Y/T","Isi Sasaran",IF($E$255=0,0,IF(I256="Y",1,IF(I256="T",0,"Isi Dulu"))))</f>
        <v>Isi Sasaran</v>
      </c>
      <c r="K256" s="592" t="s">
        <v>26</v>
      </c>
      <c r="L256" s="593" t="str">
        <f>IF($D$255="Y/T","Isi Sasaran",IF($E$255=0,0,IF(K256="Y",1,IF(K256="T",0,"Isi Dulu"))))</f>
        <v>Isi Sasaran</v>
      </c>
      <c r="M256" s="849"/>
      <c r="N256" s="852"/>
      <c r="O256" s="517"/>
      <c r="P256" s="517"/>
      <c r="Q256" s="517"/>
      <c r="R256" s="517"/>
    </row>
    <row r="257" spans="2:18" s="527" customFormat="1" ht="15.75">
      <c r="B257" s="837"/>
      <c r="C257" s="840"/>
      <c r="D257" s="858"/>
      <c r="E257" s="855"/>
      <c r="F257" s="549">
        <v>3</v>
      </c>
      <c r="G257" s="550"/>
      <c r="H257" s="598" t="str">
        <f t="shared" si="4"/>
        <v>Belum Diisi</v>
      </c>
      <c r="I257" s="592" t="s">
        <v>26</v>
      </c>
      <c r="J257" s="593" t="str">
        <f>IF($D$255="Y/T","Isi Sasaran",IF($E$255=0,0,IF(I257="Y",1,IF(I257="T",0,"Isi Dulu"))))</f>
        <v>Isi Sasaran</v>
      </c>
      <c r="K257" s="592" t="s">
        <v>26</v>
      </c>
      <c r="L257" s="593" t="str">
        <f>IF($D$255="Y/T","Isi Sasaran",IF($E$255=0,0,IF(K257="Y",1,IF(K257="T",0,"Isi Dulu"))))</f>
        <v>Isi Sasaran</v>
      </c>
      <c r="M257" s="849"/>
      <c r="N257" s="852"/>
      <c r="O257" s="517"/>
      <c r="P257" s="517"/>
      <c r="Q257" s="517"/>
      <c r="R257" s="517"/>
    </row>
    <row r="258" spans="2:18" s="527" customFormat="1" ht="15.75">
      <c r="B258" s="837"/>
      <c r="C258" s="840"/>
      <c r="D258" s="858"/>
      <c r="E258" s="855"/>
      <c r="F258" s="549">
        <v>4</v>
      </c>
      <c r="G258" s="550"/>
      <c r="H258" s="598" t="str">
        <f t="shared" si="4"/>
        <v>Belum Diisi</v>
      </c>
      <c r="I258" s="592" t="s">
        <v>26</v>
      </c>
      <c r="J258" s="593" t="str">
        <f>IF($D$255="Y/T","Isi Sasaran",IF($E$255=0,0,IF(I258="Y",1,IF(I258="T",0,"Isi Dulu"))))</f>
        <v>Isi Sasaran</v>
      </c>
      <c r="K258" s="592" t="s">
        <v>26</v>
      </c>
      <c r="L258" s="593" t="str">
        <f>IF($D$255="Y/T","Isi Sasaran",IF($E$255=0,0,IF(K258="Y",1,IF(K258="T",0,"Isi Dulu"))))</f>
        <v>Isi Sasaran</v>
      </c>
      <c r="M258" s="849"/>
      <c r="N258" s="852"/>
      <c r="O258" s="517"/>
      <c r="P258" s="517"/>
      <c r="Q258" s="517"/>
      <c r="R258" s="517"/>
    </row>
    <row r="259" spans="2:18" s="527" customFormat="1" ht="15.75">
      <c r="B259" s="838"/>
      <c r="C259" s="841"/>
      <c r="D259" s="859"/>
      <c r="E259" s="856"/>
      <c r="F259" s="569">
        <v>5</v>
      </c>
      <c r="G259" s="570"/>
      <c r="H259" s="599" t="str">
        <f t="shared" si="4"/>
        <v>Belum Diisi</v>
      </c>
      <c r="I259" s="595" t="s">
        <v>26</v>
      </c>
      <c r="J259" s="596" t="str">
        <f>IF($D$255="Y/T","Isi Sasaran",IF($E$255=0,0,IF(I259="Y",1,IF(I259="T",0,"Isi Dulu"))))</f>
        <v>Isi Sasaran</v>
      </c>
      <c r="K259" s="595" t="s">
        <v>26</v>
      </c>
      <c r="L259" s="596" t="str">
        <f>IF($D$255="Y/T","Isi Sasaran",IF($E$255=0,0,IF(K259="Y",1,IF(K259="T",0,"Isi Dulu"))))</f>
        <v>Isi Sasaran</v>
      </c>
      <c r="M259" s="850"/>
      <c r="N259" s="853"/>
      <c r="O259" s="517"/>
      <c r="P259" s="517"/>
      <c r="Q259" s="517"/>
      <c r="R259" s="517"/>
    </row>
    <row r="260" spans="2:18" s="527" customFormat="1" ht="15.75">
      <c r="B260" s="836">
        <v>11</v>
      </c>
      <c r="C260" s="839"/>
      <c r="D260" s="857" t="s">
        <v>26</v>
      </c>
      <c r="E260" s="854" t="str">
        <f>IF(D260="Y",1,IF(D260="T",0,IF(D260="Y/T","Belum diisi","Error")))</f>
        <v>Belum diisi</v>
      </c>
      <c r="F260" s="528">
        <v>1</v>
      </c>
      <c r="G260" s="529"/>
      <c r="H260" s="600" t="str">
        <f t="shared" si="4"/>
        <v>Belum Diisi</v>
      </c>
      <c r="I260" s="590" t="s">
        <v>26</v>
      </c>
      <c r="J260" s="591" t="str">
        <f>IF($D$260="Y/T","Isi Sasaran",IF($E$260=0,0,IF(I260="Y",1,IF(I260="T",0,"Isi Dulu"))))</f>
        <v>Isi Sasaran</v>
      </c>
      <c r="K260" s="590" t="s">
        <v>26</v>
      </c>
      <c r="L260" s="591" t="str">
        <f>IF($D$260="Y/T","Isi Sasaran",IF($E$260=0,0,IF(K260="Y",1,IF(K260="T",0,"Isi Dulu"))))</f>
        <v>Isi Sasaran</v>
      </c>
      <c r="M260" s="848" t="s">
        <v>26</v>
      </c>
      <c r="N260" s="851" t="str">
        <f>IF(M260="Y",1,IF(M260="T",0,IF(M260="Y/T","Belum diisi","Error")))</f>
        <v>Belum diisi</v>
      </c>
      <c r="O260" s="517"/>
      <c r="P260" s="517"/>
      <c r="Q260" s="517"/>
      <c r="R260" s="517"/>
    </row>
    <row r="261" spans="2:18" s="527" customFormat="1" ht="15.75">
      <c r="B261" s="837"/>
      <c r="C261" s="840"/>
      <c r="D261" s="858"/>
      <c r="E261" s="855"/>
      <c r="F261" s="549">
        <v>2</v>
      </c>
      <c r="G261" s="550"/>
      <c r="H261" s="598" t="str">
        <f t="shared" si="4"/>
        <v>Belum Diisi</v>
      </c>
      <c r="I261" s="592" t="s">
        <v>26</v>
      </c>
      <c r="J261" s="593" t="str">
        <f>IF($D$260="Y/T","Isi Sasaran",IF($E$260=0,0,IF(I261="Y",1,IF(I261="T",0,"Isi Dulu"))))</f>
        <v>Isi Sasaran</v>
      </c>
      <c r="K261" s="592" t="s">
        <v>26</v>
      </c>
      <c r="L261" s="593" t="str">
        <f>IF($D$260="Y/T","Isi Sasaran",IF($E$260=0,0,IF(K261="Y",1,IF(K261="T",0,"Isi Dulu"))))</f>
        <v>Isi Sasaran</v>
      </c>
      <c r="M261" s="849"/>
      <c r="N261" s="852"/>
      <c r="O261" s="517"/>
      <c r="P261" s="517"/>
      <c r="Q261" s="517"/>
      <c r="R261" s="517"/>
    </row>
    <row r="262" spans="2:18" s="527" customFormat="1" ht="15.75">
      <c r="B262" s="837"/>
      <c r="C262" s="840"/>
      <c r="D262" s="858"/>
      <c r="E262" s="855"/>
      <c r="F262" s="549">
        <v>3</v>
      </c>
      <c r="G262" s="550"/>
      <c r="H262" s="598" t="str">
        <f t="shared" si="4"/>
        <v>Belum Diisi</v>
      </c>
      <c r="I262" s="592" t="s">
        <v>26</v>
      </c>
      <c r="J262" s="593" t="str">
        <f>IF($D$260="Y/T","Isi Sasaran",IF($E$260=0,0,IF(I262="Y",1,IF(I262="T",0,"Isi Dulu"))))</f>
        <v>Isi Sasaran</v>
      </c>
      <c r="K262" s="592" t="s">
        <v>26</v>
      </c>
      <c r="L262" s="593" t="str">
        <f>IF($D$260="Y/T","Isi Sasaran",IF($E$260=0,0,IF(K262="Y",1,IF(K262="T",0,"Isi Dulu"))))</f>
        <v>Isi Sasaran</v>
      </c>
      <c r="M262" s="849"/>
      <c r="N262" s="852"/>
      <c r="O262" s="517"/>
      <c r="P262" s="517"/>
      <c r="Q262" s="517"/>
      <c r="R262" s="517"/>
    </row>
    <row r="263" spans="2:18" s="527" customFormat="1" ht="15.75">
      <c r="B263" s="837"/>
      <c r="C263" s="840"/>
      <c r="D263" s="858"/>
      <c r="E263" s="855"/>
      <c r="F263" s="549">
        <v>4</v>
      </c>
      <c r="G263" s="550"/>
      <c r="H263" s="598" t="str">
        <f t="shared" si="4"/>
        <v>Belum Diisi</v>
      </c>
      <c r="I263" s="592" t="s">
        <v>26</v>
      </c>
      <c r="J263" s="593" t="str">
        <f>IF($D$260="Y/T","Isi Sasaran",IF($E$260=0,0,IF(I263="Y",1,IF(I263="T",0,"Isi Dulu"))))</f>
        <v>Isi Sasaran</v>
      </c>
      <c r="K263" s="592" t="s">
        <v>26</v>
      </c>
      <c r="L263" s="593" t="str">
        <f>IF($D$260="Y/T","Isi Sasaran",IF($E$260=0,0,IF(K263="Y",1,IF(K263="T",0,"Isi Dulu"))))</f>
        <v>Isi Sasaran</v>
      </c>
      <c r="M263" s="849"/>
      <c r="N263" s="852"/>
      <c r="O263" s="517"/>
      <c r="P263" s="517"/>
      <c r="Q263" s="517"/>
      <c r="R263" s="517"/>
    </row>
    <row r="264" spans="2:18" s="527" customFormat="1" ht="15.75">
      <c r="B264" s="838"/>
      <c r="C264" s="841"/>
      <c r="D264" s="859"/>
      <c r="E264" s="856"/>
      <c r="F264" s="569">
        <v>5</v>
      </c>
      <c r="G264" s="570"/>
      <c r="H264" s="599" t="str">
        <f t="shared" si="4"/>
        <v>Belum Diisi</v>
      </c>
      <c r="I264" s="595" t="s">
        <v>26</v>
      </c>
      <c r="J264" s="596" t="str">
        <f>IF($D$260="Y/T","Isi Sasaran",IF($E$260=0,0,IF(I264="Y",1,IF(I264="T",0,"Isi Dulu"))))</f>
        <v>Isi Sasaran</v>
      </c>
      <c r="K264" s="595" t="s">
        <v>26</v>
      </c>
      <c r="L264" s="596" t="str">
        <f>IF($D$260="Y/T","Isi Sasaran",IF($E$260=0,0,IF(K264="Y",1,IF(K264="T",0,"Isi Dulu"))))</f>
        <v>Isi Sasaran</v>
      </c>
      <c r="M264" s="850"/>
      <c r="N264" s="853"/>
      <c r="O264" s="517"/>
      <c r="P264" s="517"/>
      <c r="Q264" s="517"/>
      <c r="R264" s="517"/>
    </row>
    <row r="265" spans="2:18" s="527" customFormat="1" ht="15.75">
      <c r="B265" s="836">
        <v>12</v>
      </c>
      <c r="C265" s="839"/>
      <c r="D265" s="857" t="s">
        <v>26</v>
      </c>
      <c r="E265" s="854" t="str">
        <f>IF(D265="Y",1,IF(D265="T",0,IF(D265="Y/T","Belum diisi","Error")))</f>
        <v>Belum diisi</v>
      </c>
      <c r="F265" s="528">
        <v>1</v>
      </c>
      <c r="G265" s="529"/>
      <c r="H265" s="600" t="str">
        <f t="shared" si="4"/>
        <v>Belum Diisi</v>
      </c>
      <c r="I265" s="590" t="s">
        <v>26</v>
      </c>
      <c r="J265" s="591" t="str">
        <f>IF($D$265="Y/T","Isi Sasaran",IF($E$265=0,0,IF(I265="Y",1,IF(I265="T",0,"Isi Dulu"))))</f>
        <v>Isi Sasaran</v>
      </c>
      <c r="K265" s="590" t="s">
        <v>26</v>
      </c>
      <c r="L265" s="591" t="str">
        <f>IF($D$265="Y/T","Isi Sasaran",IF($E$265=0,0,IF(K265="Y",1,IF(K265="T",0,"Isi Dulu"))))</f>
        <v>Isi Sasaran</v>
      </c>
      <c r="M265" s="848" t="s">
        <v>26</v>
      </c>
      <c r="N265" s="851" t="str">
        <f>IF(M265="Y",1,IF(M265="T",0,IF(M265="Y/T","Belum diisi","Error")))</f>
        <v>Belum diisi</v>
      </c>
      <c r="O265" s="517"/>
      <c r="P265" s="517"/>
      <c r="Q265" s="517"/>
      <c r="R265" s="517"/>
    </row>
    <row r="266" spans="2:18" s="527" customFormat="1" ht="15.75">
      <c r="B266" s="837"/>
      <c r="C266" s="840"/>
      <c r="D266" s="858"/>
      <c r="E266" s="855"/>
      <c r="F266" s="549">
        <v>2</v>
      </c>
      <c r="G266" s="550"/>
      <c r="H266" s="598" t="str">
        <f t="shared" si="4"/>
        <v>Belum Diisi</v>
      </c>
      <c r="I266" s="592" t="s">
        <v>26</v>
      </c>
      <c r="J266" s="593" t="str">
        <f>IF($D$265="Y/T","Isi Sasaran",IF($E$265=0,0,IF(I266="Y",1,IF(I266="T",0,"Isi Dulu"))))</f>
        <v>Isi Sasaran</v>
      </c>
      <c r="K266" s="592" t="s">
        <v>26</v>
      </c>
      <c r="L266" s="593" t="str">
        <f>IF($D$265="Y/T","Isi Sasaran",IF($E$265=0,0,IF(K266="Y",1,IF(K266="T",0,"Isi Dulu"))))</f>
        <v>Isi Sasaran</v>
      </c>
      <c r="M266" s="849"/>
      <c r="N266" s="852"/>
      <c r="O266" s="517"/>
      <c r="P266" s="517"/>
      <c r="Q266" s="517"/>
      <c r="R266" s="517"/>
    </row>
    <row r="267" spans="2:18" s="527" customFormat="1" ht="15.75">
      <c r="B267" s="837"/>
      <c r="C267" s="840"/>
      <c r="D267" s="858"/>
      <c r="E267" s="855"/>
      <c r="F267" s="549">
        <v>3</v>
      </c>
      <c r="G267" s="550"/>
      <c r="H267" s="598" t="str">
        <f t="shared" si="4"/>
        <v>Belum Diisi</v>
      </c>
      <c r="I267" s="592" t="s">
        <v>26</v>
      </c>
      <c r="J267" s="593" t="str">
        <f>IF($D$265="Y/T","Isi Sasaran",IF($E$265=0,0,IF(I267="Y",1,IF(I267="T",0,"Isi Dulu"))))</f>
        <v>Isi Sasaran</v>
      </c>
      <c r="K267" s="592" t="s">
        <v>26</v>
      </c>
      <c r="L267" s="593" t="str">
        <f>IF($D$265="Y/T","Isi Sasaran",IF($E$265=0,0,IF(K267="Y",1,IF(K267="T",0,"Isi Dulu"))))</f>
        <v>Isi Sasaran</v>
      </c>
      <c r="M267" s="849"/>
      <c r="N267" s="852"/>
      <c r="O267" s="517"/>
      <c r="P267" s="517"/>
      <c r="Q267" s="517"/>
      <c r="R267" s="517"/>
    </row>
    <row r="268" spans="2:18" s="527" customFormat="1" ht="15.75">
      <c r="B268" s="837"/>
      <c r="C268" s="840"/>
      <c r="D268" s="858"/>
      <c r="E268" s="855"/>
      <c r="F268" s="549">
        <v>4</v>
      </c>
      <c r="G268" s="550"/>
      <c r="H268" s="598" t="str">
        <f t="shared" si="4"/>
        <v>Belum Diisi</v>
      </c>
      <c r="I268" s="592" t="s">
        <v>26</v>
      </c>
      <c r="J268" s="593" t="str">
        <f>IF($D$265="Y/T","Isi Sasaran",IF($E$265=0,0,IF(I268="Y",1,IF(I268="T",0,"Isi Dulu"))))</f>
        <v>Isi Sasaran</v>
      </c>
      <c r="K268" s="592" t="s">
        <v>26</v>
      </c>
      <c r="L268" s="593" t="str">
        <f>IF($D$265="Y/T","Isi Sasaran",IF($E$265=0,0,IF(K268="Y",1,IF(K268="T",0,"Isi Dulu"))))</f>
        <v>Isi Sasaran</v>
      </c>
      <c r="M268" s="849"/>
      <c r="N268" s="852"/>
      <c r="O268" s="517"/>
      <c r="P268" s="517"/>
      <c r="Q268" s="517"/>
      <c r="R268" s="517"/>
    </row>
    <row r="269" spans="2:18" s="527" customFormat="1" ht="15.75">
      <c r="B269" s="838"/>
      <c r="C269" s="841"/>
      <c r="D269" s="859"/>
      <c r="E269" s="856"/>
      <c r="F269" s="569">
        <v>5</v>
      </c>
      <c r="G269" s="570"/>
      <c r="H269" s="599" t="str">
        <f t="shared" si="4"/>
        <v>Belum Diisi</v>
      </c>
      <c r="I269" s="595" t="s">
        <v>26</v>
      </c>
      <c r="J269" s="596" t="str">
        <f>IF($D$265="Y/T","Isi Sasaran",IF($E$265=0,0,IF(I269="Y",1,IF(I269="T",0,"Isi Dulu"))))</f>
        <v>Isi Sasaran</v>
      </c>
      <c r="K269" s="595" t="s">
        <v>26</v>
      </c>
      <c r="L269" s="596" t="str">
        <f>IF($D$265="Y/T","Isi Sasaran",IF($E$265=0,0,IF(K269="Y",1,IF(K269="T",0,"Isi Dulu"))))</f>
        <v>Isi Sasaran</v>
      </c>
      <c r="M269" s="850"/>
      <c r="N269" s="853"/>
      <c r="O269" s="517"/>
      <c r="P269" s="517"/>
      <c r="Q269" s="517"/>
      <c r="R269" s="517"/>
    </row>
    <row r="270" spans="2:18" s="527" customFormat="1" ht="15.75">
      <c r="B270" s="836">
        <v>13</v>
      </c>
      <c r="C270" s="839"/>
      <c r="D270" s="857" t="s">
        <v>26</v>
      </c>
      <c r="E270" s="854" t="str">
        <f>IF(D270="Y",1,IF(D270="T",0,IF(D270="Y/T","Belum diisi","Error")))</f>
        <v>Belum diisi</v>
      </c>
      <c r="F270" s="528">
        <v>1</v>
      </c>
      <c r="G270" s="529"/>
      <c r="H270" s="600" t="str">
        <f t="shared" si="4"/>
        <v>Belum Diisi</v>
      </c>
      <c r="I270" s="590" t="s">
        <v>26</v>
      </c>
      <c r="J270" s="591" t="str">
        <f>IF($D$270="Y/T","Isi Sasaran",IF($E$270=0,0,IF(I270="Y",1,IF(I270="T",0,"Isi Dulu"))))</f>
        <v>Isi Sasaran</v>
      </c>
      <c r="K270" s="590" t="s">
        <v>26</v>
      </c>
      <c r="L270" s="591" t="str">
        <f>IF($D$270="Y/T","Isi Sasaran",IF($E$270=0,0,IF(K270="Y",1,IF(K270="T",0,"Isi Dulu"))))</f>
        <v>Isi Sasaran</v>
      </c>
      <c r="M270" s="848" t="s">
        <v>26</v>
      </c>
      <c r="N270" s="851" t="str">
        <f>IF(M270="Y",1,IF(M270="T",0,IF(M270="Y/T","Belum diisi","Error")))</f>
        <v>Belum diisi</v>
      </c>
      <c r="O270" s="517"/>
      <c r="P270" s="517"/>
      <c r="Q270" s="517"/>
      <c r="R270" s="517"/>
    </row>
    <row r="271" spans="2:18" s="527" customFormat="1" ht="15.75">
      <c r="B271" s="837"/>
      <c r="C271" s="840"/>
      <c r="D271" s="858"/>
      <c r="E271" s="855"/>
      <c r="F271" s="549">
        <v>2</v>
      </c>
      <c r="G271" s="550"/>
      <c r="H271" s="598" t="str">
        <f t="shared" si="4"/>
        <v>Belum Diisi</v>
      </c>
      <c r="I271" s="592" t="s">
        <v>26</v>
      </c>
      <c r="J271" s="593" t="str">
        <f>IF($D$270="Y/T","Isi Sasaran",IF($E$270=0,0,IF(I271="Y",1,IF(I271="T",0,"Isi Dulu"))))</f>
        <v>Isi Sasaran</v>
      </c>
      <c r="K271" s="592" t="s">
        <v>26</v>
      </c>
      <c r="L271" s="593" t="str">
        <f>IF($D$270="Y/T","Isi Sasaran",IF($E$270=0,0,IF(K271="Y",1,IF(K271="T",0,"Isi Dulu"))))</f>
        <v>Isi Sasaran</v>
      </c>
      <c r="M271" s="849"/>
      <c r="N271" s="852"/>
      <c r="O271" s="517"/>
      <c r="P271" s="517"/>
      <c r="Q271" s="517"/>
      <c r="R271" s="517"/>
    </row>
    <row r="272" spans="2:18" s="527" customFormat="1" ht="15.75">
      <c r="B272" s="837"/>
      <c r="C272" s="840"/>
      <c r="D272" s="858"/>
      <c r="E272" s="855"/>
      <c r="F272" s="549">
        <v>3</v>
      </c>
      <c r="G272" s="550"/>
      <c r="H272" s="598" t="str">
        <f t="shared" si="4"/>
        <v>Belum Diisi</v>
      </c>
      <c r="I272" s="592" t="s">
        <v>26</v>
      </c>
      <c r="J272" s="593" t="str">
        <f>IF($D$270="Y/T","Isi Sasaran",IF($E$270=0,0,IF(I272="Y",1,IF(I272="T",0,"Isi Dulu"))))</f>
        <v>Isi Sasaran</v>
      </c>
      <c r="K272" s="592" t="s">
        <v>26</v>
      </c>
      <c r="L272" s="593" t="str">
        <f>IF($D$270="Y/T","Isi Sasaran",IF($E$270=0,0,IF(K272="Y",1,IF(K272="T",0,"Isi Dulu"))))</f>
        <v>Isi Sasaran</v>
      </c>
      <c r="M272" s="849"/>
      <c r="N272" s="852"/>
      <c r="O272" s="517"/>
      <c r="P272" s="517"/>
      <c r="Q272" s="517"/>
      <c r="R272" s="517"/>
    </row>
    <row r="273" spans="2:18" s="527" customFormat="1" ht="15.75">
      <c r="B273" s="837"/>
      <c r="C273" s="840"/>
      <c r="D273" s="858"/>
      <c r="E273" s="855"/>
      <c r="F273" s="549">
        <v>4</v>
      </c>
      <c r="G273" s="550"/>
      <c r="H273" s="598" t="str">
        <f t="shared" si="4"/>
        <v>Belum Diisi</v>
      </c>
      <c r="I273" s="592" t="s">
        <v>26</v>
      </c>
      <c r="J273" s="593" t="str">
        <f>IF($D$270="Y/T","Isi Sasaran",IF($E$270=0,0,IF(I273="Y",1,IF(I273="T",0,"Isi Dulu"))))</f>
        <v>Isi Sasaran</v>
      </c>
      <c r="K273" s="592" t="s">
        <v>26</v>
      </c>
      <c r="L273" s="593" t="str">
        <f>IF($D$270="Y/T","Isi Sasaran",IF($E$270=0,0,IF(K273="Y",1,IF(K273="T",0,"Isi Dulu"))))</f>
        <v>Isi Sasaran</v>
      </c>
      <c r="M273" s="849"/>
      <c r="N273" s="852"/>
      <c r="O273" s="517"/>
      <c r="P273" s="517"/>
      <c r="Q273" s="517"/>
      <c r="R273" s="517"/>
    </row>
    <row r="274" spans="2:18" s="527" customFormat="1" ht="15.75">
      <c r="B274" s="838"/>
      <c r="C274" s="841"/>
      <c r="D274" s="859"/>
      <c r="E274" s="856"/>
      <c r="F274" s="569">
        <v>5</v>
      </c>
      <c r="G274" s="570"/>
      <c r="H274" s="599" t="str">
        <f t="shared" si="4"/>
        <v>Belum Diisi</v>
      </c>
      <c r="I274" s="595" t="s">
        <v>26</v>
      </c>
      <c r="J274" s="596" t="str">
        <f>IF($D$270="Y/T","Isi Sasaran",IF($E$270=0,0,IF(I274="Y",1,IF(I274="T",0,"Isi Dulu"))))</f>
        <v>Isi Sasaran</v>
      </c>
      <c r="K274" s="595" t="s">
        <v>26</v>
      </c>
      <c r="L274" s="596" t="str">
        <f>IF($D$270="Y/T","Isi Sasaran",IF($E$270=0,0,IF(K274="Y",1,IF(K274="T",0,"Isi Dulu"))))</f>
        <v>Isi Sasaran</v>
      </c>
      <c r="M274" s="850"/>
      <c r="N274" s="853"/>
      <c r="O274" s="517"/>
      <c r="P274" s="517"/>
      <c r="Q274" s="517"/>
      <c r="R274" s="517"/>
    </row>
    <row r="275" spans="2:18" s="527" customFormat="1" ht="15.75">
      <c r="B275" s="836">
        <v>14</v>
      </c>
      <c r="C275" s="839"/>
      <c r="D275" s="857" t="s">
        <v>26</v>
      </c>
      <c r="E275" s="854" t="str">
        <f>IF(D275="Y",1,IF(D275="T",0,IF(D275="Y/T","Belum diisi","Error")))</f>
        <v>Belum diisi</v>
      </c>
      <c r="F275" s="528">
        <v>1</v>
      </c>
      <c r="G275" s="529"/>
      <c r="H275" s="600" t="str">
        <f t="shared" ref="H275:H309" si="5">IF(OR(J275="Isi Dulu",L275="Isi Dulu",J275="Isi Sasaran",L275="Isi Sasaran"),"Belum Diisi",IF(SUM(J275,L275)=2,1,IF(SUM(J275,L275)=1,0,IF(SUM(J275,L275)=0,0,"Error"))))</f>
        <v>Belum Diisi</v>
      </c>
      <c r="I275" s="590" t="s">
        <v>26</v>
      </c>
      <c r="J275" s="591" t="str">
        <f>IF($D$275="Y/T","Isi Sasaran",IF($E$275=0,0,IF(I275="Y",1,IF(I275="T",0,"Isi Dulu"))))</f>
        <v>Isi Sasaran</v>
      </c>
      <c r="K275" s="590" t="s">
        <v>26</v>
      </c>
      <c r="L275" s="591" t="str">
        <f>IF($D$275="Y/T","Isi Sasaran",IF($E$275=0,0,IF(K275="Y",1,IF(K275="T",0,"Isi Dulu"))))</f>
        <v>Isi Sasaran</v>
      </c>
      <c r="M275" s="848" t="s">
        <v>26</v>
      </c>
      <c r="N275" s="851" t="str">
        <f>IF(M275="Y",1,IF(M275="T",0,IF(M275="Y/T","Belum diisi","Error")))</f>
        <v>Belum diisi</v>
      </c>
      <c r="O275" s="517"/>
      <c r="P275" s="517"/>
      <c r="Q275" s="517"/>
      <c r="R275" s="517"/>
    </row>
    <row r="276" spans="2:18" s="527" customFormat="1" ht="15.75">
      <c r="B276" s="837"/>
      <c r="C276" s="840"/>
      <c r="D276" s="858"/>
      <c r="E276" s="855"/>
      <c r="F276" s="549">
        <v>2</v>
      </c>
      <c r="G276" s="550"/>
      <c r="H276" s="598" t="str">
        <f t="shared" si="5"/>
        <v>Belum Diisi</v>
      </c>
      <c r="I276" s="592" t="s">
        <v>26</v>
      </c>
      <c r="J276" s="593" t="str">
        <f>IF($D$275="Y/T","Isi Sasaran",IF($E$275=0,0,IF(I276="Y",1,IF(I276="T",0,"Isi Dulu"))))</f>
        <v>Isi Sasaran</v>
      </c>
      <c r="K276" s="592" t="s">
        <v>26</v>
      </c>
      <c r="L276" s="593" t="str">
        <f>IF($D$275="Y/T","Isi Sasaran",IF($E$275=0,0,IF(K276="Y",1,IF(K276="T",0,"Isi Dulu"))))</f>
        <v>Isi Sasaran</v>
      </c>
      <c r="M276" s="849"/>
      <c r="N276" s="852"/>
      <c r="O276" s="517"/>
      <c r="P276" s="517"/>
      <c r="Q276" s="517"/>
      <c r="R276" s="517"/>
    </row>
    <row r="277" spans="2:18" s="527" customFormat="1" ht="15.75">
      <c r="B277" s="837"/>
      <c r="C277" s="840"/>
      <c r="D277" s="858"/>
      <c r="E277" s="855"/>
      <c r="F277" s="549">
        <v>3</v>
      </c>
      <c r="G277" s="550"/>
      <c r="H277" s="598" t="str">
        <f t="shared" si="5"/>
        <v>Belum Diisi</v>
      </c>
      <c r="I277" s="592" t="s">
        <v>26</v>
      </c>
      <c r="J277" s="593" t="str">
        <f>IF($D$275="Y/T","Isi Sasaran",IF($E$275=0,0,IF(I277="Y",1,IF(I277="T",0,"Isi Dulu"))))</f>
        <v>Isi Sasaran</v>
      </c>
      <c r="K277" s="592" t="s">
        <v>26</v>
      </c>
      <c r="L277" s="593" t="str">
        <f>IF($D$275="Y/T","Isi Sasaran",IF($E$275=0,0,IF(K277="Y",1,IF(K277="T",0,"Isi Dulu"))))</f>
        <v>Isi Sasaran</v>
      </c>
      <c r="M277" s="849"/>
      <c r="N277" s="852"/>
      <c r="O277" s="517"/>
      <c r="P277" s="517"/>
      <c r="Q277" s="517"/>
      <c r="R277" s="517"/>
    </row>
    <row r="278" spans="2:18" s="527" customFormat="1" ht="15.75">
      <c r="B278" s="837"/>
      <c r="C278" s="840"/>
      <c r="D278" s="858"/>
      <c r="E278" s="855"/>
      <c r="F278" s="549">
        <v>4</v>
      </c>
      <c r="G278" s="550"/>
      <c r="H278" s="598" t="str">
        <f t="shared" si="5"/>
        <v>Belum Diisi</v>
      </c>
      <c r="I278" s="592" t="s">
        <v>26</v>
      </c>
      <c r="J278" s="593" t="str">
        <f>IF($D$275="Y/T","Isi Sasaran",IF($E$275=0,0,IF(I278="Y",1,IF(I278="T",0,"Isi Dulu"))))</f>
        <v>Isi Sasaran</v>
      </c>
      <c r="K278" s="592" t="s">
        <v>26</v>
      </c>
      <c r="L278" s="593" t="str">
        <f>IF($D$275="Y/T","Isi Sasaran",IF($E$275=0,0,IF(K278="Y",1,IF(K278="T",0,"Isi Dulu"))))</f>
        <v>Isi Sasaran</v>
      </c>
      <c r="M278" s="849"/>
      <c r="N278" s="852"/>
      <c r="O278" s="517"/>
      <c r="P278" s="517"/>
      <c r="Q278" s="517"/>
      <c r="R278" s="517"/>
    </row>
    <row r="279" spans="2:18" s="527" customFormat="1" ht="15.75">
      <c r="B279" s="838"/>
      <c r="C279" s="841"/>
      <c r="D279" s="859"/>
      <c r="E279" s="856"/>
      <c r="F279" s="569">
        <v>5</v>
      </c>
      <c r="G279" s="570"/>
      <c r="H279" s="599" t="str">
        <f t="shared" si="5"/>
        <v>Belum Diisi</v>
      </c>
      <c r="I279" s="595" t="s">
        <v>26</v>
      </c>
      <c r="J279" s="596" t="str">
        <f>IF($D$275="Y/T","Isi Sasaran",IF($E$275=0,0,IF(I279="Y",1,IF(I279="T",0,"Isi Dulu"))))</f>
        <v>Isi Sasaran</v>
      </c>
      <c r="K279" s="595" t="s">
        <v>26</v>
      </c>
      <c r="L279" s="596" t="str">
        <f>IF($D$275="Y/T","Isi Sasaran",IF($E$275=0,0,IF(K279="Y",1,IF(K279="T",0,"Isi Dulu"))))</f>
        <v>Isi Sasaran</v>
      </c>
      <c r="M279" s="850"/>
      <c r="N279" s="853"/>
      <c r="O279" s="517"/>
      <c r="P279" s="517"/>
      <c r="Q279" s="517"/>
      <c r="R279" s="517"/>
    </row>
    <row r="280" spans="2:18" s="527" customFormat="1" ht="15.75">
      <c r="B280" s="836">
        <v>15</v>
      </c>
      <c r="C280" s="839"/>
      <c r="D280" s="857" t="s">
        <v>26</v>
      </c>
      <c r="E280" s="854" t="str">
        <f>IF(D280="Y",1,IF(D280="T",0,IF(D280="Y/T","Belum diisi","Error")))</f>
        <v>Belum diisi</v>
      </c>
      <c r="F280" s="528">
        <v>1</v>
      </c>
      <c r="G280" s="529"/>
      <c r="H280" s="600" t="str">
        <f t="shared" si="5"/>
        <v>Belum Diisi</v>
      </c>
      <c r="I280" s="590" t="s">
        <v>26</v>
      </c>
      <c r="J280" s="591" t="str">
        <f>IF($D$280="Y/T","Isi Sasaran",IF($E$280=0,0,IF(I280="Y",1,IF(I280="T",0,"Isi Dulu"))))</f>
        <v>Isi Sasaran</v>
      </c>
      <c r="K280" s="590" t="s">
        <v>26</v>
      </c>
      <c r="L280" s="591" t="str">
        <f>IF($D$280="Y/T","Isi Sasaran",IF($E$280=0,0,IF(K280="Y",1,IF(K280="T",0,"Isi Dulu"))))</f>
        <v>Isi Sasaran</v>
      </c>
      <c r="M280" s="848" t="s">
        <v>26</v>
      </c>
      <c r="N280" s="851" t="str">
        <f>IF(M280="Y",1,IF(M280="T",0,IF(M280="Y/T","Belum diisi","Error")))</f>
        <v>Belum diisi</v>
      </c>
      <c r="O280" s="517"/>
      <c r="P280" s="517"/>
      <c r="Q280" s="517"/>
      <c r="R280" s="517"/>
    </row>
    <row r="281" spans="2:18" s="527" customFormat="1" ht="15.75">
      <c r="B281" s="837"/>
      <c r="C281" s="840"/>
      <c r="D281" s="858"/>
      <c r="E281" s="855"/>
      <c r="F281" s="549">
        <v>2</v>
      </c>
      <c r="G281" s="550"/>
      <c r="H281" s="598" t="str">
        <f t="shared" si="5"/>
        <v>Belum Diisi</v>
      </c>
      <c r="I281" s="592" t="s">
        <v>26</v>
      </c>
      <c r="J281" s="593" t="str">
        <f>IF($D$280="Y/T","Isi Sasaran",IF($E$280=0,0,IF(I281="Y",1,IF(I281="T",0,"Isi Dulu"))))</f>
        <v>Isi Sasaran</v>
      </c>
      <c r="K281" s="592" t="s">
        <v>26</v>
      </c>
      <c r="L281" s="593" t="str">
        <f>IF($D$280="Y/T","Isi Sasaran",IF($E$280=0,0,IF(K281="Y",1,IF(K281="T",0,"Isi Dulu"))))</f>
        <v>Isi Sasaran</v>
      </c>
      <c r="M281" s="849"/>
      <c r="N281" s="852"/>
      <c r="O281" s="517"/>
      <c r="P281" s="517"/>
      <c r="Q281" s="517"/>
      <c r="R281" s="517"/>
    </row>
    <row r="282" spans="2:18" s="527" customFormat="1" ht="15.75">
      <c r="B282" s="837"/>
      <c r="C282" s="840"/>
      <c r="D282" s="858"/>
      <c r="E282" s="855"/>
      <c r="F282" s="549">
        <v>3</v>
      </c>
      <c r="G282" s="550"/>
      <c r="H282" s="598" t="str">
        <f t="shared" si="5"/>
        <v>Belum Diisi</v>
      </c>
      <c r="I282" s="592" t="s">
        <v>26</v>
      </c>
      <c r="J282" s="593" t="str">
        <f>IF($D$280="Y/T","Isi Sasaran",IF($E$280=0,0,IF(I282="Y",1,IF(I282="T",0,"Isi Dulu"))))</f>
        <v>Isi Sasaran</v>
      </c>
      <c r="K282" s="592" t="s">
        <v>26</v>
      </c>
      <c r="L282" s="593" t="str">
        <f>IF($D$280="Y/T","Isi Sasaran",IF($E$280=0,0,IF(K282="Y",1,IF(K282="T",0,"Isi Dulu"))))</f>
        <v>Isi Sasaran</v>
      </c>
      <c r="M282" s="849"/>
      <c r="N282" s="852"/>
      <c r="O282" s="517"/>
      <c r="P282" s="517"/>
      <c r="Q282" s="517"/>
      <c r="R282" s="517"/>
    </row>
    <row r="283" spans="2:18" s="527" customFormat="1" ht="15.75">
      <c r="B283" s="837"/>
      <c r="C283" s="840"/>
      <c r="D283" s="858"/>
      <c r="E283" s="855"/>
      <c r="F283" s="549">
        <v>4</v>
      </c>
      <c r="G283" s="550"/>
      <c r="H283" s="598" t="str">
        <f t="shared" si="5"/>
        <v>Belum Diisi</v>
      </c>
      <c r="I283" s="592" t="s">
        <v>26</v>
      </c>
      <c r="J283" s="593" t="str">
        <f>IF($D$280="Y/T","Isi Sasaran",IF($E$280=0,0,IF(I283="Y",1,IF(I283="T",0,"Isi Dulu"))))</f>
        <v>Isi Sasaran</v>
      </c>
      <c r="K283" s="592" t="s">
        <v>26</v>
      </c>
      <c r="L283" s="593" t="str">
        <f>IF($D$280="Y/T","Isi Sasaran",IF($E$280=0,0,IF(K283="Y",1,IF(K283="T",0,"Isi Dulu"))))</f>
        <v>Isi Sasaran</v>
      </c>
      <c r="M283" s="849"/>
      <c r="N283" s="852"/>
      <c r="O283" s="517"/>
      <c r="P283" s="517"/>
      <c r="Q283" s="517"/>
      <c r="R283" s="517"/>
    </row>
    <row r="284" spans="2:18" s="527" customFormat="1" ht="15.75">
      <c r="B284" s="838"/>
      <c r="C284" s="841"/>
      <c r="D284" s="859"/>
      <c r="E284" s="856"/>
      <c r="F284" s="569">
        <v>5</v>
      </c>
      <c r="G284" s="570"/>
      <c r="H284" s="599" t="str">
        <f t="shared" si="5"/>
        <v>Belum Diisi</v>
      </c>
      <c r="I284" s="595" t="s">
        <v>26</v>
      </c>
      <c r="J284" s="596" t="str">
        <f>IF($D$280="Y/T","Isi Sasaran",IF($E$280=0,0,IF(I284="Y",1,IF(I284="T",0,"Isi Dulu"))))</f>
        <v>Isi Sasaran</v>
      </c>
      <c r="K284" s="595" t="s">
        <v>26</v>
      </c>
      <c r="L284" s="596" t="str">
        <f>IF($D$280="Y/T","Isi Sasaran",IF($E$280=0,0,IF(K284="Y",1,IF(K284="T",0,"Isi Dulu"))))</f>
        <v>Isi Sasaran</v>
      </c>
      <c r="M284" s="850"/>
      <c r="N284" s="853"/>
      <c r="O284" s="517"/>
      <c r="P284" s="517"/>
      <c r="Q284" s="517"/>
      <c r="R284" s="517"/>
    </row>
    <row r="285" spans="2:18" s="527" customFormat="1" ht="15.75">
      <c r="B285" s="836">
        <v>16</v>
      </c>
      <c r="C285" s="839"/>
      <c r="D285" s="857" t="s">
        <v>26</v>
      </c>
      <c r="E285" s="854" t="str">
        <f>IF(D285="Y",1,IF(D285="T",0,IF(D285="Y/T","Belum diisi","Error")))</f>
        <v>Belum diisi</v>
      </c>
      <c r="F285" s="528">
        <v>1</v>
      </c>
      <c r="G285" s="529"/>
      <c r="H285" s="600" t="str">
        <f t="shared" si="5"/>
        <v>Belum Diisi</v>
      </c>
      <c r="I285" s="590" t="s">
        <v>26</v>
      </c>
      <c r="J285" s="591" t="str">
        <f>IF($D$285="Y/T","Isi Sasaran",IF($E$285=0,0,IF(I285="Y",1,IF(I285="T",0,"Isi Dulu"))))</f>
        <v>Isi Sasaran</v>
      </c>
      <c r="K285" s="590" t="s">
        <v>26</v>
      </c>
      <c r="L285" s="591" t="str">
        <f>IF($D$285="Y/T","Isi Sasaran",IF($E$285=0,0,IF(K285="Y",1,IF(K285="T",0,"Isi Dulu"))))</f>
        <v>Isi Sasaran</v>
      </c>
      <c r="M285" s="848" t="s">
        <v>26</v>
      </c>
      <c r="N285" s="851" t="str">
        <f>IF(M285="Y",1,IF(M285="T",0,IF(M285="Y/T","Belum diisi","Error")))</f>
        <v>Belum diisi</v>
      </c>
      <c r="O285" s="517"/>
      <c r="P285" s="517"/>
      <c r="Q285" s="517"/>
      <c r="R285" s="517"/>
    </row>
    <row r="286" spans="2:18" s="527" customFormat="1" ht="15.75">
      <c r="B286" s="837"/>
      <c r="C286" s="840"/>
      <c r="D286" s="858"/>
      <c r="E286" s="855"/>
      <c r="F286" s="549">
        <v>2</v>
      </c>
      <c r="G286" s="550"/>
      <c r="H286" s="598" t="str">
        <f t="shared" si="5"/>
        <v>Belum Diisi</v>
      </c>
      <c r="I286" s="592" t="s">
        <v>26</v>
      </c>
      <c r="J286" s="593" t="str">
        <f>IF($D$285="Y/T","Isi Sasaran",IF($E$285=0,0,IF(I286="Y",1,IF(I286="T",0,"Isi Dulu"))))</f>
        <v>Isi Sasaran</v>
      </c>
      <c r="K286" s="592" t="s">
        <v>26</v>
      </c>
      <c r="L286" s="593" t="str">
        <f>IF($D$285="Y/T","Isi Sasaran",IF($E$285=0,0,IF(K286="Y",1,IF(K286="T",0,"Isi Dulu"))))</f>
        <v>Isi Sasaran</v>
      </c>
      <c r="M286" s="849"/>
      <c r="N286" s="852"/>
      <c r="O286" s="517"/>
      <c r="P286" s="517"/>
      <c r="Q286" s="517"/>
      <c r="R286" s="517"/>
    </row>
    <row r="287" spans="2:18" s="527" customFormat="1" ht="15.75">
      <c r="B287" s="837"/>
      <c r="C287" s="840"/>
      <c r="D287" s="858"/>
      <c r="E287" s="855"/>
      <c r="F287" s="549">
        <v>3</v>
      </c>
      <c r="G287" s="550"/>
      <c r="H287" s="598" t="str">
        <f t="shared" si="5"/>
        <v>Belum Diisi</v>
      </c>
      <c r="I287" s="592" t="s">
        <v>26</v>
      </c>
      <c r="J287" s="593" t="str">
        <f>IF($D$285="Y/T","Isi Sasaran",IF($E$285=0,0,IF(I287="Y",1,IF(I287="T",0,"Isi Dulu"))))</f>
        <v>Isi Sasaran</v>
      </c>
      <c r="K287" s="592" t="s">
        <v>26</v>
      </c>
      <c r="L287" s="593" t="str">
        <f>IF($D$285="Y/T","Isi Sasaran",IF($E$285=0,0,IF(K287="Y",1,IF(K287="T",0,"Isi Dulu"))))</f>
        <v>Isi Sasaran</v>
      </c>
      <c r="M287" s="849"/>
      <c r="N287" s="852"/>
      <c r="O287" s="517"/>
      <c r="P287" s="517"/>
      <c r="Q287" s="517"/>
      <c r="R287" s="517"/>
    </row>
    <row r="288" spans="2:18" s="527" customFormat="1" ht="15.75">
      <c r="B288" s="837"/>
      <c r="C288" s="840"/>
      <c r="D288" s="858"/>
      <c r="E288" s="855"/>
      <c r="F288" s="549">
        <v>4</v>
      </c>
      <c r="G288" s="550"/>
      <c r="H288" s="598" t="str">
        <f t="shared" si="5"/>
        <v>Belum Diisi</v>
      </c>
      <c r="I288" s="592" t="s">
        <v>26</v>
      </c>
      <c r="J288" s="593" t="str">
        <f>IF($D$285="Y/T","Isi Sasaran",IF($E$285=0,0,IF(I288="Y",1,IF(I288="T",0,"Isi Dulu"))))</f>
        <v>Isi Sasaran</v>
      </c>
      <c r="K288" s="592" t="s">
        <v>26</v>
      </c>
      <c r="L288" s="593" t="str">
        <f>IF($D$285="Y/T","Isi Sasaran",IF($E$285=0,0,IF(K288="Y",1,IF(K288="T",0,"Isi Dulu"))))</f>
        <v>Isi Sasaran</v>
      </c>
      <c r="M288" s="849"/>
      <c r="N288" s="852"/>
      <c r="O288" s="517"/>
      <c r="P288" s="517"/>
      <c r="Q288" s="517"/>
      <c r="R288" s="517"/>
    </row>
    <row r="289" spans="2:18" s="527" customFormat="1" ht="15.75">
      <c r="B289" s="838"/>
      <c r="C289" s="841"/>
      <c r="D289" s="859"/>
      <c r="E289" s="856"/>
      <c r="F289" s="569">
        <v>5</v>
      </c>
      <c r="G289" s="570"/>
      <c r="H289" s="599" t="str">
        <f t="shared" si="5"/>
        <v>Belum Diisi</v>
      </c>
      <c r="I289" s="595" t="s">
        <v>26</v>
      </c>
      <c r="J289" s="596" t="str">
        <f>IF($D$285="Y/T","Isi Sasaran",IF($E$285=0,0,IF(I289="Y",1,IF(I289="T",0,"Isi Dulu"))))</f>
        <v>Isi Sasaran</v>
      </c>
      <c r="K289" s="595" t="s">
        <v>26</v>
      </c>
      <c r="L289" s="596" t="str">
        <f>IF($D$285="Y/T","Isi Sasaran",IF($E$285=0,0,IF(K289="Y",1,IF(K289="T",0,"Isi Dulu"))))</f>
        <v>Isi Sasaran</v>
      </c>
      <c r="M289" s="850"/>
      <c r="N289" s="853"/>
      <c r="O289" s="517"/>
      <c r="P289" s="517"/>
      <c r="Q289" s="517"/>
      <c r="R289" s="517"/>
    </row>
    <row r="290" spans="2:18" s="527" customFormat="1" ht="15.75">
      <c r="B290" s="836">
        <v>17</v>
      </c>
      <c r="C290" s="839"/>
      <c r="D290" s="857" t="s">
        <v>26</v>
      </c>
      <c r="E290" s="854" t="str">
        <f>IF(D290="Y",1,IF(D290="T",0,IF(D290="Y/T","Belum diisi","Error")))</f>
        <v>Belum diisi</v>
      </c>
      <c r="F290" s="528">
        <v>1</v>
      </c>
      <c r="G290" s="529"/>
      <c r="H290" s="600" t="str">
        <f t="shared" si="5"/>
        <v>Belum Diisi</v>
      </c>
      <c r="I290" s="590" t="s">
        <v>26</v>
      </c>
      <c r="J290" s="591" t="str">
        <f>IF($D$290="Y/T","Isi Sasaran",IF($E$290=0,0,IF(I290="Y",1,IF(I290="T",0,"Isi Dulu"))))</f>
        <v>Isi Sasaran</v>
      </c>
      <c r="K290" s="590" t="s">
        <v>26</v>
      </c>
      <c r="L290" s="591" t="str">
        <f>IF($D$290="Y/T","Isi Sasaran",IF($E$290=0,0,IF(K290="Y",1,IF(K290="T",0,"Isi Dulu"))))</f>
        <v>Isi Sasaran</v>
      </c>
      <c r="M290" s="848" t="s">
        <v>26</v>
      </c>
      <c r="N290" s="851" t="str">
        <f>IF(M290="Y",1,IF(M290="T",0,IF(M290="Y/T","Belum diisi","Error")))</f>
        <v>Belum diisi</v>
      </c>
      <c r="O290" s="517"/>
      <c r="P290" s="517"/>
      <c r="Q290" s="517"/>
      <c r="R290" s="517"/>
    </row>
    <row r="291" spans="2:18" s="527" customFormat="1" ht="15.75">
      <c r="B291" s="837"/>
      <c r="C291" s="840"/>
      <c r="D291" s="858"/>
      <c r="E291" s="855"/>
      <c r="F291" s="549">
        <v>2</v>
      </c>
      <c r="G291" s="550"/>
      <c r="H291" s="598" t="str">
        <f t="shared" si="5"/>
        <v>Belum Diisi</v>
      </c>
      <c r="I291" s="592" t="s">
        <v>26</v>
      </c>
      <c r="J291" s="593" t="str">
        <f>IF($D$290="Y/T","Isi Sasaran",IF($E$290=0,0,IF(I291="Y",1,IF(I291="T",0,"Isi Dulu"))))</f>
        <v>Isi Sasaran</v>
      </c>
      <c r="K291" s="592" t="s">
        <v>26</v>
      </c>
      <c r="L291" s="593" t="str">
        <f>IF($D$290="Y/T","Isi Sasaran",IF($E$290=0,0,IF(K291="Y",1,IF(K291="T",0,"Isi Dulu"))))</f>
        <v>Isi Sasaran</v>
      </c>
      <c r="M291" s="849"/>
      <c r="N291" s="852"/>
      <c r="O291" s="517"/>
      <c r="P291" s="517"/>
      <c r="Q291" s="517"/>
      <c r="R291" s="517"/>
    </row>
    <row r="292" spans="2:18" s="527" customFormat="1" ht="15.75">
      <c r="B292" s="837"/>
      <c r="C292" s="840"/>
      <c r="D292" s="858"/>
      <c r="E292" s="855"/>
      <c r="F292" s="549">
        <v>3</v>
      </c>
      <c r="G292" s="550"/>
      <c r="H292" s="598" t="str">
        <f t="shared" si="5"/>
        <v>Belum Diisi</v>
      </c>
      <c r="I292" s="592" t="s">
        <v>26</v>
      </c>
      <c r="J292" s="593" t="str">
        <f>IF($D$290="Y/T","Isi Sasaran",IF($E$290=0,0,IF(I292="Y",1,IF(I292="T",0,"Isi Dulu"))))</f>
        <v>Isi Sasaran</v>
      </c>
      <c r="K292" s="592" t="s">
        <v>26</v>
      </c>
      <c r="L292" s="593" t="str">
        <f>IF($D$290="Y/T","Isi Sasaran",IF($E$290=0,0,IF(K292="Y",1,IF(K292="T",0,"Isi Dulu"))))</f>
        <v>Isi Sasaran</v>
      </c>
      <c r="M292" s="849"/>
      <c r="N292" s="852"/>
      <c r="O292" s="517"/>
      <c r="P292" s="517"/>
      <c r="Q292" s="517"/>
      <c r="R292" s="517"/>
    </row>
    <row r="293" spans="2:18" s="527" customFormat="1" ht="15.75">
      <c r="B293" s="837"/>
      <c r="C293" s="840"/>
      <c r="D293" s="858"/>
      <c r="E293" s="855"/>
      <c r="F293" s="549">
        <v>4</v>
      </c>
      <c r="G293" s="550"/>
      <c r="H293" s="598" t="str">
        <f t="shared" si="5"/>
        <v>Belum Diisi</v>
      </c>
      <c r="I293" s="592" t="s">
        <v>26</v>
      </c>
      <c r="J293" s="593" t="str">
        <f>IF($D$290="Y/T","Isi Sasaran",IF($E$290=0,0,IF(I293="Y",1,IF(I293="T",0,"Isi Dulu"))))</f>
        <v>Isi Sasaran</v>
      </c>
      <c r="K293" s="592" t="s">
        <v>26</v>
      </c>
      <c r="L293" s="593" t="str">
        <f>IF($D$290="Y/T","Isi Sasaran",IF($E$290=0,0,IF(K293="Y",1,IF(K293="T",0,"Isi Dulu"))))</f>
        <v>Isi Sasaran</v>
      </c>
      <c r="M293" s="849"/>
      <c r="N293" s="852"/>
      <c r="O293" s="517"/>
      <c r="P293" s="517"/>
      <c r="Q293" s="517"/>
      <c r="R293" s="517"/>
    </row>
    <row r="294" spans="2:18" s="527" customFormat="1" ht="15.75">
      <c r="B294" s="838"/>
      <c r="C294" s="841"/>
      <c r="D294" s="859"/>
      <c r="E294" s="856"/>
      <c r="F294" s="569">
        <v>5</v>
      </c>
      <c r="G294" s="570"/>
      <c r="H294" s="599" t="str">
        <f t="shared" si="5"/>
        <v>Belum Diisi</v>
      </c>
      <c r="I294" s="595" t="s">
        <v>26</v>
      </c>
      <c r="J294" s="596" t="str">
        <f>IF($D$290="Y/T","Isi Sasaran",IF($E$290=0,0,IF(I294="Y",1,IF(I294="T",0,"Isi Dulu"))))</f>
        <v>Isi Sasaran</v>
      </c>
      <c r="K294" s="595" t="s">
        <v>26</v>
      </c>
      <c r="L294" s="596" t="str">
        <f>IF($D$290="Y/T","Isi Sasaran",IF($E$290=0,0,IF(K294="Y",1,IF(K294="T",0,"Isi Dulu"))))</f>
        <v>Isi Sasaran</v>
      </c>
      <c r="M294" s="850"/>
      <c r="N294" s="853"/>
      <c r="O294" s="517"/>
      <c r="P294" s="517"/>
      <c r="Q294" s="517"/>
      <c r="R294" s="517"/>
    </row>
    <row r="295" spans="2:18" s="527" customFormat="1" ht="15.75">
      <c r="B295" s="836">
        <v>18</v>
      </c>
      <c r="C295" s="839"/>
      <c r="D295" s="857" t="s">
        <v>26</v>
      </c>
      <c r="E295" s="854" t="str">
        <f>IF(D295="Y",1,IF(D295="T",0,IF(D295="Y/T","Belum diisi","Error")))</f>
        <v>Belum diisi</v>
      </c>
      <c r="F295" s="528">
        <v>1</v>
      </c>
      <c r="G295" s="529"/>
      <c r="H295" s="600" t="str">
        <f t="shared" si="5"/>
        <v>Belum Diisi</v>
      </c>
      <c r="I295" s="590" t="s">
        <v>26</v>
      </c>
      <c r="J295" s="591" t="str">
        <f>IF($D$295="Y/T","Isi Sasaran",IF($E$295=0,0,IF(I295="Y",1,IF(I295="T",0,"Isi Dulu"))))</f>
        <v>Isi Sasaran</v>
      </c>
      <c r="K295" s="590" t="s">
        <v>26</v>
      </c>
      <c r="L295" s="591" t="str">
        <f>IF($D$295="Y/T","Isi Sasaran",IF($E$295=0,0,IF(K295="Y",1,IF(K295="T",0,"Isi Dulu"))))</f>
        <v>Isi Sasaran</v>
      </c>
      <c r="M295" s="848" t="s">
        <v>26</v>
      </c>
      <c r="N295" s="851" t="str">
        <f>IF(M295="Y",1,IF(M295="T",0,IF(M295="Y/T","Belum diisi","Error")))</f>
        <v>Belum diisi</v>
      </c>
      <c r="O295" s="517"/>
      <c r="P295" s="517"/>
      <c r="Q295" s="517"/>
      <c r="R295" s="517"/>
    </row>
    <row r="296" spans="2:18" s="527" customFormat="1" ht="15.75">
      <c r="B296" s="837"/>
      <c r="C296" s="840"/>
      <c r="D296" s="858"/>
      <c r="E296" s="855"/>
      <c r="F296" s="549">
        <v>2</v>
      </c>
      <c r="G296" s="550"/>
      <c r="H296" s="598" t="str">
        <f t="shared" si="5"/>
        <v>Belum Diisi</v>
      </c>
      <c r="I296" s="592" t="s">
        <v>26</v>
      </c>
      <c r="J296" s="593" t="str">
        <f>IF($D$295="Y/T","Isi Sasaran",IF($E$295=0,0,IF(I296="Y",1,IF(I296="T",0,"Isi Dulu"))))</f>
        <v>Isi Sasaran</v>
      </c>
      <c r="K296" s="592" t="s">
        <v>26</v>
      </c>
      <c r="L296" s="593" t="str">
        <f>IF($D$295="Y/T","Isi Sasaran",IF($E$295=0,0,IF(K296="Y",1,IF(K296="T",0,"Isi Dulu"))))</f>
        <v>Isi Sasaran</v>
      </c>
      <c r="M296" s="849"/>
      <c r="N296" s="852"/>
      <c r="O296" s="517"/>
      <c r="P296" s="517"/>
      <c r="Q296" s="517"/>
      <c r="R296" s="517"/>
    </row>
    <row r="297" spans="2:18" s="527" customFormat="1" ht="15.75">
      <c r="B297" s="837"/>
      <c r="C297" s="840"/>
      <c r="D297" s="858"/>
      <c r="E297" s="855"/>
      <c r="F297" s="549">
        <v>3</v>
      </c>
      <c r="G297" s="550"/>
      <c r="H297" s="598" t="str">
        <f t="shared" si="5"/>
        <v>Belum Diisi</v>
      </c>
      <c r="I297" s="592" t="s">
        <v>26</v>
      </c>
      <c r="J297" s="593" t="str">
        <f>IF($D$295="Y/T","Isi Sasaran",IF($E$295=0,0,IF(I297="Y",1,IF(I297="T",0,"Isi Dulu"))))</f>
        <v>Isi Sasaran</v>
      </c>
      <c r="K297" s="592" t="s">
        <v>26</v>
      </c>
      <c r="L297" s="593" t="str">
        <f>IF($D$295="Y/T","Isi Sasaran",IF($E$295=0,0,IF(K297="Y",1,IF(K297="T",0,"Isi Dulu"))))</f>
        <v>Isi Sasaran</v>
      </c>
      <c r="M297" s="849"/>
      <c r="N297" s="852"/>
      <c r="O297" s="517"/>
      <c r="P297" s="517"/>
      <c r="Q297" s="517"/>
      <c r="R297" s="517"/>
    </row>
    <row r="298" spans="2:18" s="527" customFormat="1" ht="15.75">
      <c r="B298" s="837"/>
      <c r="C298" s="840"/>
      <c r="D298" s="858"/>
      <c r="E298" s="855"/>
      <c r="F298" s="549">
        <v>4</v>
      </c>
      <c r="G298" s="550"/>
      <c r="H298" s="598" t="str">
        <f t="shared" si="5"/>
        <v>Belum Diisi</v>
      </c>
      <c r="I298" s="592" t="s">
        <v>26</v>
      </c>
      <c r="J298" s="593" t="str">
        <f>IF($D$295="Y/T","Isi Sasaran",IF($E$295=0,0,IF(I298="Y",1,IF(I298="T",0,"Isi Dulu"))))</f>
        <v>Isi Sasaran</v>
      </c>
      <c r="K298" s="592" t="s">
        <v>26</v>
      </c>
      <c r="L298" s="593" t="str">
        <f>IF($D$295="Y/T","Isi Sasaran",IF($E$295=0,0,IF(K298="Y",1,IF(K298="T",0,"Isi Dulu"))))</f>
        <v>Isi Sasaran</v>
      </c>
      <c r="M298" s="849"/>
      <c r="N298" s="852"/>
      <c r="O298" s="517"/>
      <c r="P298" s="517"/>
      <c r="Q298" s="517"/>
      <c r="R298" s="517"/>
    </row>
    <row r="299" spans="2:18" s="527" customFormat="1" ht="15.75">
      <c r="B299" s="838"/>
      <c r="C299" s="841"/>
      <c r="D299" s="859"/>
      <c r="E299" s="856"/>
      <c r="F299" s="569">
        <v>5</v>
      </c>
      <c r="G299" s="570"/>
      <c r="H299" s="599" t="str">
        <f t="shared" si="5"/>
        <v>Belum Diisi</v>
      </c>
      <c r="I299" s="595" t="s">
        <v>26</v>
      </c>
      <c r="J299" s="596" t="str">
        <f>IF($D$295="Y/T","Isi Sasaran",IF($E$295=0,0,IF(I299="Y",1,IF(I299="T",0,"Isi Dulu"))))</f>
        <v>Isi Sasaran</v>
      </c>
      <c r="K299" s="595" t="s">
        <v>26</v>
      </c>
      <c r="L299" s="596" t="str">
        <f>IF($D$295="Y/T","Isi Sasaran",IF($E$295=0,0,IF(K299="Y",1,IF(K299="T",0,"Isi Dulu"))))</f>
        <v>Isi Sasaran</v>
      </c>
      <c r="M299" s="850"/>
      <c r="N299" s="853"/>
      <c r="O299" s="517"/>
      <c r="P299" s="517"/>
      <c r="Q299" s="517"/>
      <c r="R299" s="517"/>
    </row>
    <row r="300" spans="2:18" s="527" customFormat="1" ht="15.75">
      <c r="B300" s="836">
        <v>19</v>
      </c>
      <c r="C300" s="839"/>
      <c r="D300" s="857" t="s">
        <v>26</v>
      </c>
      <c r="E300" s="854" t="str">
        <f>IF(D300="Y",1,IF(D300="T",0,IF(D300="Y/T","Belum diisi","Error")))</f>
        <v>Belum diisi</v>
      </c>
      <c r="F300" s="528">
        <v>1</v>
      </c>
      <c r="G300" s="529"/>
      <c r="H300" s="600" t="str">
        <f t="shared" si="5"/>
        <v>Belum Diisi</v>
      </c>
      <c r="I300" s="590" t="s">
        <v>26</v>
      </c>
      <c r="J300" s="591" t="str">
        <f>IF($D$300="Y/T","Isi Sasaran",IF($E$300=0,0,IF(I300="Y",1,IF(I300="T",0,"Isi Dulu"))))</f>
        <v>Isi Sasaran</v>
      </c>
      <c r="K300" s="590" t="s">
        <v>26</v>
      </c>
      <c r="L300" s="591" t="str">
        <f>IF($D$300="Y/T","Isi Sasaran",IF($E$300=0,0,IF(K300="Y",1,IF(K300="T",0,"Isi Dulu"))))</f>
        <v>Isi Sasaran</v>
      </c>
      <c r="M300" s="848" t="s">
        <v>26</v>
      </c>
      <c r="N300" s="851" t="str">
        <f>IF(M300="Y",1,IF(M300="T",0,IF(M300="Y/T","Belum diisi","Error")))</f>
        <v>Belum diisi</v>
      </c>
      <c r="O300" s="517"/>
      <c r="P300" s="517"/>
      <c r="Q300" s="517"/>
      <c r="R300" s="517"/>
    </row>
    <row r="301" spans="2:18" s="527" customFormat="1" ht="15.75">
      <c r="B301" s="837"/>
      <c r="C301" s="840"/>
      <c r="D301" s="858"/>
      <c r="E301" s="855"/>
      <c r="F301" s="549">
        <v>2</v>
      </c>
      <c r="G301" s="550"/>
      <c r="H301" s="598" t="str">
        <f t="shared" si="5"/>
        <v>Belum Diisi</v>
      </c>
      <c r="I301" s="592" t="s">
        <v>26</v>
      </c>
      <c r="J301" s="593" t="str">
        <f>IF($D$300="Y/T","Isi Sasaran",IF($E$300=0,0,IF(I301="Y",1,IF(I301="T",0,"Isi Dulu"))))</f>
        <v>Isi Sasaran</v>
      </c>
      <c r="K301" s="592" t="s">
        <v>26</v>
      </c>
      <c r="L301" s="593" t="str">
        <f>IF($D$300="Y/T","Isi Sasaran",IF($E$300=0,0,IF(K301="Y",1,IF(K301="T",0,"Isi Dulu"))))</f>
        <v>Isi Sasaran</v>
      </c>
      <c r="M301" s="849"/>
      <c r="N301" s="852"/>
      <c r="O301" s="517"/>
      <c r="P301" s="517"/>
      <c r="Q301" s="517"/>
      <c r="R301" s="517"/>
    </row>
    <row r="302" spans="2:18" s="527" customFormat="1" ht="15.75">
      <c r="B302" s="837"/>
      <c r="C302" s="840"/>
      <c r="D302" s="858"/>
      <c r="E302" s="855"/>
      <c r="F302" s="549">
        <v>3</v>
      </c>
      <c r="G302" s="550"/>
      <c r="H302" s="598" t="str">
        <f t="shared" si="5"/>
        <v>Belum Diisi</v>
      </c>
      <c r="I302" s="592" t="s">
        <v>26</v>
      </c>
      <c r="J302" s="593" t="str">
        <f>IF($D$300="Y/T","Isi Sasaran",IF($E$300=0,0,IF(I302="Y",1,IF(I302="T",0,"Isi Dulu"))))</f>
        <v>Isi Sasaran</v>
      </c>
      <c r="K302" s="592" t="s">
        <v>26</v>
      </c>
      <c r="L302" s="593" t="str">
        <f>IF($D$300="Y/T","Isi Sasaran",IF($E$300=0,0,IF(K302="Y",1,IF(K302="T",0,"Isi Dulu"))))</f>
        <v>Isi Sasaran</v>
      </c>
      <c r="M302" s="849"/>
      <c r="N302" s="852"/>
      <c r="O302" s="517"/>
      <c r="P302" s="517"/>
      <c r="Q302" s="517"/>
      <c r="R302" s="517"/>
    </row>
    <row r="303" spans="2:18" s="527" customFormat="1" ht="15.75">
      <c r="B303" s="837"/>
      <c r="C303" s="840"/>
      <c r="D303" s="858"/>
      <c r="E303" s="855"/>
      <c r="F303" s="549">
        <v>4</v>
      </c>
      <c r="G303" s="550"/>
      <c r="H303" s="598" t="str">
        <f t="shared" si="5"/>
        <v>Belum Diisi</v>
      </c>
      <c r="I303" s="592" t="s">
        <v>26</v>
      </c>
      <c r="J303" s="593" t="str">
        <f>IF($D$300="Y/T","Isi Sasaran",IF($E$300=0,0,IF(I303="Y",1,IF(I303="T",0,"Isi Dulu"))))</f>
        <v>Isi Sasaran</v>
      </c>
      <c r="K303" s="592" t="s">
        <v>26</v>
      </c>
      <c r="L303" s="593" t="str">
        <f>IF($D$300="Y/T","Isi Sasaran",IF($E$300=0,0,IF(K303="Y",1,IF(K303="T",0,"Isi Dulu"))))</f>
        <v>Isi Sasaran</v>
      </c>
      <c r="M303" s="849"/>
      <c r="N303" s="852"/>
      <c r="O303" s="517"/>
      <c r="P303" s="517"/>
      <c r="Q303" s="517"/>
      <c r="R303" s="517"/>
    </row>
    <row r="304" spans="2:18" s="527" customFormat="1" ht="15.75">
      <c r="B304" s="838"/>
      <c r="C304" s="841"/>
      <c r="D304" s="859"/>
      <c r="E304" s="856"/>
      <c r="F304" s="569">
        <v>5</v>
      </c>
      <c r="G304" s="570"/>
      <c r="H304" s="599" t="str">
        <f t="shared" si="5"/>
        <v>Belum Diisi</v>
      </c>
      <c r="I304" s="595" t="s">
        <v>26</v>
      </c>
      <c r="J304" s="596" t="str">
        <f>IF($D$300="Y/T","Isi Sasaran",IF($E$300=0,0,IF(I304="Y",1,IF(I304="T",0,"Isi Dulu"))))</f>
        <v>Isi Sasaran</v>
      </c>
      <c r="K304" s="595" t="s">
        <v>26</v>
      </c>
      <c r="L304" s="596" t="str">
        <f>IF($D$300="Y/T","Isi Sasaran",IF($E$300=0,0,IF(K304="Y",1,IF(K304="T",0,"Isi Dulu"))))</f>
        <v>Isi Sasaran</v>
      </c>
      <c r="M304" s="850"/>
      <c r="N304" s="853"/>
      <c r="O304" s="517"/>
      <c r="P304" s="517"/>
      <c r="Q304" s="517"/>
      <c r="R304" s="517"/>
    </row>
    <row r="305" spans="2:18" s="527" customFormat="1" ht="15.75">
      <c r="B305" s="836">
        <v>20</v>
      </c>
      <c r="C305" s="839"/>
      <c r="D305" s="857" t="s">
        <v>26</v>
      </c>
      <c r="E305" s="854" t="str">
        <f>IF(D305="Y",1,IF(D305="T",0,IF(D305="Y/T","Belum diisi","Error")))</f>
        <v>Belum diisi</v>
      </c>
      <c r="F305" s="528">
        <v>1</v>
      </c>
      <c r="G305" s="529"/>
      <c r="H305" s="600" t="str">
        <f t="shared" si="5"/>
        <v>Belum Diisi</v>
      </c>
      <c r="I305" s="590" t="s">
        <v>26</v>
      </c>
      <c r="J305" s="591" t="str">
        <f>IF($D$305="Y/T","Isi Sasaran",IF($E$305=0,0,IF(I305="Y",1,IF(I305="T",0,"Isi Dulu"))))</f>
        <v>Isi Sasaran</v>
      </c>
      <c r="K305" s="590" t="s">
        <v>26</v>
      </c>
      <c r="L305" s="591" t="str">
        <f>IF($D$305="Y/T","Isi Sasaran",IF($E$305=0,0,IF(K305="Y",1,IF(K305="T",0,"Isi Dulu"))))</f>
        <v>Isi Sasaran</v>
      </c>
      <c r="M305" s="848" t="s">
        <v>26</v>
      </c>
      <c r="N305" s="851" t="str">
        <f>IF(M305="Y",1,IF(M305="T",0,IF(M305="Y/T","Belum diisi","Error")))</f>
        <v>Belum diisi</v>
      </c>
      <c r="O305" s="517"/>
      <c r="P305" s="517"/>
      <c r="Q305" s="517"/>
      <c r="R305" s="517"/>
    </row>
    <row r="306" spans="2:18" s="527" customFormat="1" ht="15.75">
      <c r="B306" s="837"/>
      <c r="C306" s="840"/>
      <c r="D306" s="858"/>
      <c r="E306" s="855"/>
      <c r="F306" s="549">
        <v>2</v>
      </c>
      <c r="G306" s="550"/>
      <c r="H306" s="598" t="str">
        <f t="shared" si="5"/>
        <v>Belum Diisi</v>
      </c>
      <c r="I306" s="592" t="s">
        <v>26</v>
      </c>
      <c r="J306" s="593" t="str">
        <f>IF($D$305="Y/T","Isi Sasaran",IF($E$305=0,0,IF(I306="Y",1,IF(I306="T",0,"Isi Dulu"))))</f>
        <v>Isi Sasaran</v>
      </c>
      <c r="K306" s="592" t="s">
        <v>26</v>
      </c>
      <c r="L306" s="593" t="str">
        <f>IF($D$305="Y/T","Isi Sasaran",IF($E$305=0,0,IF(K306="Y",1,IF(K306="T",0,"Isi Dulu"))))</f>
        <v>Isi Sasaran</v>
      </c>
      <c r="M306" s="849"/>
      <c r="N306" s="852"/>
      <c r="O306" s="517"/>
      <c r="P306" s="517"/>
      <c r="Q306" s="517"/>
      <c r="R306" s="517"/>
    </row>
    <row r="307" spans="2:18" s="527" customFormat="1" ht="15.75">
      <c r="B307" s="837"/>
      <c r="C307" s="840"/>
      <c r="D307" s="858"/>
      <c r="E307" s="855"/>
      <c r="F307" s="549">
        <v>3</v>
      </c>
      <c r="G307" s="550"/>
      <c r="H307" s="598" t="str">
        <f t="shared" si="5"/>
        <v>Belum Diisi</v>
      </c>
      <c r="I307" s="592" t="s">
        <v>26</v>
      </c>
      <c r="J307" s="593" t="str">
        <f>IF($D$305="Y/T","Isi Sasaran",IF($E$305=0,0,IF(I307="Y",1,IF(I307="T",0,"Isi Dulu"))))</f>
        <v>Isi Sasaran</v>
      </c>
      <c r="K307" s="592" t="s">
        <v>26</v>
      </c>
      <c r="L307" s="593" t="str">
        <f>IF($D$305="Y/T","Isi Sasaran",IF($E$305=0,0,IF(K307="Y",1,IF(K307="T",0,"Isi Dulu"))))</f>
        <v>Isi Sasaran</v>
      </c>
      <c r="M307" s="849"/>
      <c r="N307" s="852"/>
      <c r="O307" s="517"/>
      <c r="P307" s="517"/>
      <c r="Q307" s="517"/>
      <c r="R307" s="517"/>
    </row>
    <row r="308" spans="2:18" s="527" customFormat="1" ht="15.75">
      <c r="B308" s="837"/>
      <c r="C308" s="840"/>
      <c r="D308" s="858"/>
      <c r="E308" s="855"/>
      <c r="F308" s="549">
        <v>4</v>
      </c>
      <c r="G308" s="550"/>
      <c r="H308" s="598" t="str">
        <f t="shared" si="5"/>
        <v>Belum Diisi</v>
      </c>
      <c r="I308" s="592" t="s">
        <v>26</v>
      </c>
      <c r="J308" s="593" t="str">
        <f>IF($D$305="Y/T","Isi Sasaran",IF($E$305=0,0,IF(I308="Y",1,IF(I308="T",0,"Isi Dulu"))))</f>
        <v>Isi Sasaran</v>
      </c>
      <c r="K308" s="592" t="s">
        <v>26</v>
      </c>
      <c r="L308" s="593" t="str">
        <f>IF($D$305="Y/T","Isi Sasaran",IF($E$305=0,0,IF(K308="Y",1,IF(K308="T",0,"Isi Dulu"))))</f>
        <v>Isi Sasaran</v>
      </c>
      <c r="M308" s="849"/>
      <c r="N308" s="852"/>
      <c r="O308" s="517"/>
      <c r="P308" s="517"/>
      <c r="Q308" s="517"/>
      <c r="R308" s="517"/>
    </row>
    <row r="309" spans="2:18" s="527" customFormat="1" ht="15.75">
      <c r="B309" s="838"/>
      <c r="C309" s="841"/>
      <c r="D309" s="859"/>
      <c r="E309" s="856"/>
      <c r="F309" s="569">
        <v>5</v>
      </c>
      <c r="G309" s="570"/>
      <c r="H309" s="599" t="str">
        <f t="shared" si="5"/>
        <v>Belum Diisi</v>
      </c>
      <c r="I309" s="595" t="s">
        <v>26</v>
      </c>
      <c r="J309" s="596" t="str">
        <f>IF($D$305="Y/T","Isi Sasaran",IF($E$305=0,0,IF(I309="Y",1,IF(I309="T",0,"Isi Dulu"))))</f>
        <v>Isi Sasaran</v>
      </c>
      <c r="K309" s="595" t="s">
        <v>26</v>
      </c>
      <c r="L309" s="596" t="str">
        <f>IF($D$305="Y/T","Isi Sasaran",IF($E$305=0,0,IF(K309="Y",1,IF(K309="T",0,"Isi Dulu"))))</f>
        <v>Isi Sasaran</v>
      </c>
      <c r="M309" s="850"/>
      <c r="N309" s="853"/>
      <c r="O309" s="517"/>
      <c r="P309" s="517"/>
      <c r="Q309" s="517"/>
      <c r="R309" s="517"/>
    </row>
    <row r="310" spans="2:18" ht="15.75">
      <c r="B310" s="580"/>
      <c r="C310" s="581"/>
      <c r="D310" s="582"/>
      <c r="E310" s="602" t="e">
        <f>AVERAGE(E210:E309)</f>
        <v>#DIV/0!</v>
      </c>
      <c r="F310" s="583"/>
      <c r="G310" s="583"/>
      <c r="H310" s="602" t="e">
        <f>(IF($D210="Y/T",0,AVERAGE(H210:H214))+IF($D215="Y/T",0,AVERAGE(H215:H219))+IF($D220="Y/T",0,AVERAGE(H220:H224))+IF($D225="Y/T",0,AVERAGE(H225:H229))+IF($D230="Y/T",0,AVERAGE(H230:H234))+IF($D235="Y/T",0,AVERAGE(H235:H239))+IF($D240="Y/T",0,AVERAGE(H240:H244))+IF($D245="Y/T",0,AVERAGE(H245:H249))+IF($D250="Y/T",0,AVERAGE(H250:H254))+IF($D255="Y/T",0,AVERAGE(H255:H259))+IF($D260="Y/T",0,AVERAGE(H260:H264))+IF($D265="Y/T",0,AVERAGE(H265:H269))+IF($D270="Y/T",0,AVERAGE(H270:H274))+IF($D275="Y/T",0,AVERAGE(H275:H279))+IF($D280="Y/T",0,AVERAGE(H280:H284))+IF($D285="Y/T",0,AVERAGE(H285:H289))+IF($D290="Y/T",0,AVERAGE(H290:H294))+IF($D295="Y/T",0,AVERAGE(H295:H299))+IF($D300="Y/T",0,AVERAGE(H300:H304))+IF($D305="Y/T",0,AVERAGE(H305:H309)))/(COUNTIF($D210:$D309,"Y")+COUNTIF($D210:$D309,"T"))</f>
        <v>#DIV/0!</v>
      </c>
      <c r="I310" s="582"/>
      <c r="J310" s="602" t="e">
        <f>(IF($D210="Y/T",0,AVERAGE(J210:J214))+IF($D215="Y/T",0,AVERAGE(J215:J219))+IF($D220="Y/T",0,AVERAGE(J220:J224))+IF($D225="Y/T",0,AVERAGE(J225:J229))+IF($D230="Y/T",0,AVERAGE(J230:J234))+IF($D235="Y/T",0,AVERAGE(J235:J239))+IF($D240="Y/T",0,AVERAGE(J240:J244))+IF($D245="Y/T",0,AVERAGE(J245:J249))+IF($D250="Y/T",0,AVERAGE(J250:J254))+IF($D255="Y/T",0,AVERAGE(J255:J259))+IF($D260="Y/T",0,AVERAGE(J260:J264))+IF($D265="Y/T",0,AVERAGE(J265:J269))+IF($D270="Y/T",0,AVERAGE(J270:J274))+IF($D275="Y/T",0,AVERAGE(J275:J279))+IF($D280="Y/T",0,AVERAGE(J280:J284))+IF($D285="Y/T",0,AVERAGE(J285:J289))+IF($D290="Y/T",0,AVERAGE(J290:J294))+IF($D295="Y/T",0,AVERAGE(J295:J299))+IF($D300="Y/T",0,AVERAGE(J300:J304))+IF($D305="Y/T",0,AVERAGE(J305:J309)))/(COUNTIF($D210:$D309,"Y")+COUNTIF($D210:$D309,"T"))</f>
        <v>#DIV/0!</v>
      </c>
      <c r="K310" s="582"/>
      <c r="L310" s="602" t="e">
        <f>(IF($D210="Y/T",0,AVERAGE(L210:L214))+IF($D215="Y/T",0,AVERAGE(L215:L219))+IF($D220="Y/T",0,AVERAGE(L220:L224))+IF($D225="Y/T",0,AVERAGE(L225:L229))+IF($D230="Y/T",0,AVERAGE(L230:L234))+IF($D235="Y/T",0,AVERAGE(L235:L239))+IF($D240="Y/T",0,AVERAGE(L240:L244))+IF($D245="Y/T",0,AVERAGE(L245:L249))+IF($D250="Y/T",0,AVERAGE(L250:L254))+IF($D255="Y/T",0,AVERAGE(L255:L259))+IF($D260="Y/T",0,AVERAGE(L260:L264))+IF($D265="Y/T",0,AVERAGE(L265:L269))+IF($D270="Y/T",0,AVERAGE(L270:L274))+IF($D275="Y/T",0,AVERAGE(L275:L279))+IF($D280="Y/T",0,AVERAGE(L280:L284))+IF($D285="Y/T",0,AVERAGE(L285:L289))+IF($D290="Y/T",0,AVERAGE(L290:L294))+IF($D295="Y/T",0,AVERAGE(L295:L299))+IF($D300="Y/T",0,AVERAGE(L300:L304))+IF($D305="Y/T",0,AVERAGE(L305:L309)))/(COUNTIF($D210:$D309,"Y")+COUNTIF($D210:$D309,"T"))</f>
        <v>#DIV/0!</v>
      </c>
      <c r="M310" s="606"/>
      <c r="N310" s="602" t="e">
        <f>AVERAGE(N210:N309)</f>
        <v>#DIV/0!</v>
      </c>
    </row>
    <row r="311" spans="2:18" ht="15.75">
      <c r="B311" s="865" t="s">
        <v>434</v>
      </c>
      <c r="C311" s="865"/>
      <c r="D311" s="865"/>
      <c r="E311" s="865"/>
      <c r="F311" s="865"/>
      <c r="G311" s="865"/>
      <c r="H311" s="865"/>
      <c r="I311" s="865"/>
      <c r="J311" s="865"/>
      <c r="K311" s="865"/>
      <c r="L311" s="865"/>
      <c r="M311" s="865"/>
      <c r="N311" s="866"/>
    </row>
    <row r="312" spans="2:18" ht="15.75">
      <c r="B312" s="836">
        <v>1</v>
      </c>
      <c r="C312" s="839"/>
      <c r="D312" s="857" t="s">
        <v>26</v>
      </c>
      <c r="E312" s="854" t="str">
        <f>IF(D312="Y",1,IF(D312="T",0,IF(D312="Y/T","Belum diisi","Error")))</f>
        <v>Belum diisi</v>
      </c>
      <c r="F312" s="528">
        <v>1</v>
      </c>
      <c r="G312" s="529"/>
      <c r="H312" s="589" t="str">
        <f t="shared" ref="H312:H375" si="6">IF(OR(J312="Isi Dulu",L312="Isi Dulu",J312="Isi Sasaran",L312="Isi Sasaran"),"Belum Diisi",IF(SUM(J312,L312)=2,1,IF(SUM(J312,L312)=1,0,IF(SUM(J312,L312)=0,0,"Error"))))</f>
        <v>Belum Diisi</v>
      </c>
      <c r="I312" s="590" t="s">
        <v>26</v>
      </c>
      <c r="J312" s="591" t="str">
        <f>IF($D$312="Y/T","Isi Sasaran",IF($E$312=0,0,IF(I312="Y",1,IF(I312="T",0,"Isi Dulu"))))</f>
        <v>Isi Sasaran</v>
      </c>
      <c r="K312" s="590" t="s">
        <v>26</v>
      </c>
      <c r="L312" s="591" t="str">
        <f>IF($D$312="Y/T","Isi Sasaran",IF($E$312=0,0,IF(K312="Y",1,IF(K312="T",0,"Isi Dulu"))))</f>
        <v>Isi Sasaran</v>
      </c>
      <c r="M312" s="848" t="s">
        <v>26</v>
      </c>
      <c r="N312" s="851" t="str">
        <f>IF(M312="Y",1,IF(M312="T",0,IF(M312="Y/T","Belum diisi","Error")))</f>
        <v>Belum diisi</v>
      </c>
    </row>
    <row r="313" spans="2:18" ht="15.75">
      <c r="B313" s="837"/>
      <c r="C313" s="840"/>
      <c r="D313" s="858"/>
      <c r="E313" s="855"/>
      <c r="F313" s="549">
        <v>2</v>
      </c>
      <c r="G313" s="550"/>
      <c r="H313" s="589" t="str">
        <f t="shared" si="6"/>
        <v>Belum Diisi</v>
      </c>
      <c r="I313" s="592" t="s">
        <v>26</v>
      </c>
      <c r="J313" s="593" t="str">
        <f>IF($D$312="Y/T","Isi Sasaran",IF($E$312=0,0,IF(I313="Y",1,IF(I313="T",0,"Isi Dulu"))))</f>
        <v>Isi Sasaran</v>
      </c>
      <c r="K313" s="592" t="s">
        <v>26</v>
      </c>
      <c r="L313" s="593" t="str">
        <f>IF($D$312="Y/T","Isi Sasaran",IF($E$312=0,0,IF(K313="Y",1,IF(K313="T",0,"Isi Dulu"))))</f>
        <v>Isi Sasaran</v>
      </c>
      <c r="M313" s="849"/>
      <c r="N313" s="852"/>
    </row>
    <row r="314" spans="2:18" ht="15.75">
      <c r="B314" s="837"/>
      <c r="C314" s="840"/>
      <c r="D314" s="858"/>
      <c r="E314" s="855"/>
      <c r="F314" s="549">
        <v>3</v>
      </c>
      <c r="G314" s="550"/>
      <c r="H314" s="589" t="str">
        <f t="shared" si="6"/>
        <v>Belum Diisi</v>
      </c>
      <c r="I314" s="592" t="s">
        <v>26</v>
      </c>
      <c r="J314" s="593" t="str">
        <f>IF($D$312="Y/T","Isi Sasaran",IF($E$312=0,0,IF(I314="Y",1,IF(I314="T",0,"Isi Dulu"))))</f>
        <v>Isi Sasaran</v>
      </c>
      <c r="K314" s="592" t="s">
        <v>26</v>
      </c>
      <c r="L314" s="593" t="str">
        <f>IF($D$312="Y/T","Isi Sasaran",IF($E$312=0,0,IF(K314="Y",1,IF(K314="T",0,"Isi Dulu"))))</f>
        <v>Isi Sasaran</v>
      </c>
      <c r="M314" s="849"/>
      <c r="N314" s="852"/>
    </row>
    <row r="315" spans="2:18" ht="15.75">
      <c r="B315" s="837"/>
      <c r="C315" s="840"/>
      <c r="D315" s="858"/>
      <c r="E315" s="855"/>
      <c r="F315" s="549">
        <v>4</v>
      </c>
      <c r="G315" s="550"/>
      <c r="H315" s="589" t="str">
        <f t="shared" si="6"/>
        <v>Belum Diisi</v>
      </c>
      <c r="I315" s="592" t="s">
        <v>26</v>
      </c>
      <c r="J315" s="593" t="str">
        <f>IF($D$312="Y/T","Isi Sasaran",IF($E$312=0,0,IF(I315="Y",1,IF(I315="T",0,"Isi Dulu"))))</f>
        <v>Isi Sasaran</v>
      </c>
      <c r="K315" s="592" t="s">
        <v>26</v>
      </c>
      <c r="L315" s="593" t="str">
        <f>IF($D$312="Y/T","Isi Sasaran",IF($E$312=0,0,IF(K315="Y",1,IF(K315="T",0,"Isi Dulu"))))</f>
        <v>Isi Sasaran</v>
      </c>
      <c r="M315" s="849"/>
      <c r="N315" s="852"/>
    </row>
    <row r="316" spans="2:18" ht="15.75">
      <c r="B316" s="838"/>
      <c r="C316" s="841"/>
      <c r="D316" s="859"/>
      <c r="E316" s="856"/>
      <c r="F316" s="569">
        <v>5</v>
      </c>
      <c r="G316" s="570"/>
      <c r="H316" s="594" t="str">
        <f t="shared" si="6"/>
        <v>Belum Diisi</v>
      </c>
      <c r="I316" s="595" t="s">
        <v>26</v>
      </c>
      <c r="J316" s="596" t="str">
        <f>IF($D$312="Y/T","Isi Sasaran",IF($E$312=0,0,IF(I316="Y",1,IF(I316="T",0,"Isi Dulu"))))</f>
        <v>Isi Sasaran</v>
      </c>
      <c r="K316" s="595" t="s">
        <v>26</v>
      </c>
      <c r="L316" s="596" t="str">
        <f>IF($D$312="Y/T","Isi Sasaran",IF($E$312=0,0,IF(K316="Y",1,IF(K316="T",0,"Isi Dulu"))))</f>
        <v>Isi Sasaran</v>
      </c>
      <c r="M316" s="850"/>
      <c r="N316" s="853"/>
    </row>
    <row r="317" spans="2:18" ht="15.75">
      <c r="B317" s="836">
        <v>2</v>
      </c>
      <c r="C317" s="839"/>
      <c r="D317" s="857" t="s">
        <v>26</v>
      </c>
      <c r="E317" s="854" t="str">
        <f>IF(D317="Y",1,IF(D317="T",0,IF(D317="Y/T","Belum diisi","Error")))</f>
        <v>Belum diisi</v>
      </c>
      <c r="F317" s="528">
        <v>1</v>
      </c>
      <c r="G317" s="529"/>
      <c r="H317" s="597" t="str">
        <f t="shared" si="6"/>
        <v>Belum Diisi</v>
      </c>
      <c r="I317" s="590" t="s">
        <v>26</v>
      </c>
      <c r="J317" s="591" t="str">
        <f>IF($D$317="Y/T","Isi Sasaran",IF($E$317=0,0,IF(I317="Y",1,IF(I317="T",0,"Isi Dulu"))))</f>
        <v>Isi Sasaran</v>
      </c>
      <c r="K317" s="590" t="s">
        <v>26</v>
      </c>
      <c r="L317" s="591" t="str">
        <f>IF($D$317="Y/T","Isi Sasaran",IF($E$317=0,0,IF(K317="Y",1,IF(K317="T",0,"Isi Dulu"))))</f>
        <v>Isi Sasaran</v>
      </c>
      <c r="M317" s="848" t="s">
        <v>26</v>
      </c>
      <c r="N317" s="851" t="str">
        <f>IF(M317="Y",1,IF(M317="T",0,IF(M317="Y/T","Belum diisi","Error")))</f>
        <v>Belum diisi</v>
      </c>
    </row>
    <row r="318" spans="2:18" ht="15.75">
      <c r="B318" s="837"/>
      <c r="C318" s="840"/>
      <c r="D318" s="858"/>
      <c r="E318" s="855"/>
      <c r="F318" s="549">
        <v>2</v>
      </c>
      <c r="G318" s="550"/>
      <c r="H318" s="598" t="str">
        <f t="shared" si="6"/>
        <v>Belum Diisi</v>
      </c>
      <c r="I318" s="592" t="s">
        <v>26</v>
      </c>
      <c r="J318" s="593" t="str">
        <f>IF($D$317="Y/T","Isi Sasaran",IF($E$317=0,0,IF(I318="Y",1,IF(I318="T",0,"Isi Dulu"))))</f>
        <v>Isi Sasaran</v>
      </c>
      <c r="K318" s="592" t="s">
        <v>26</v>
      </c>
      <c r="L318" s="593" t="str">
        <f>IF($D$317="Y/T","Isi Sasaran",IF($E$317=0,0,IF(K318="Y",1,IF(K318="T",0,"Isi Dulu"))))</f>
        <v>Isi Sasaran</v>
      </c>
      <c r="M318" s="849"/>
      <c r="N318" s="852"/>
    </row>
    <row r="319" spans="2:18" ht="15.75">
      <c r="B319" s="837"/>
      <c r="C319" s="840"/>
      <c r="D319" s="858"/>
      <c r="E319" s="855"/>
      <c r="F319" s="549">
        <v>3</v>
      </c>
      <c r="G319" s="550"/>
      <c r="H319" s="598" t="str">
        <f t="shared" si="6"/>
        <v>Belum Diisi</v>
      </c>
      <c r="I319" s="592" t="s">
        <v>26</v>
      </c>
      <c r="J319" s="593" t="str">
        <f>IF($D$317="Y/T","Isi Sasaran",IF($E$317=0,0,IF(I319="Y",1,IF(I319="T",0,"Isi Dulu"))))</f>
        <v>Isi Sasaran</v>
      </c>
      <c r="K319" s="592" t="s">
        <v>26</v>
      </c>
      <c r="L319" s="593" t="str">
        <f>IF($D$317="Y/T","Isi Sasaran",IF($E$317=0,0,IF(K319="Y",1,IF(K319="T",0,"Isi Dulu"))))</f>
        <v>Isi Sasaran</v>
      </c>
      <c r="M319" s="849"/>
      <c r="N319" s="852"/>
    </row>
    <row r="320" spans="2:18" ht="15.75">
      <c r="B320" s="837"/>
      <c r="C320" s="840"/>
      <c r="D320" s="858"/>
      <c r="E320" s="855"/>
      <c r="F320" s="549">
        <v>4</v>
      </c>
      <c r="G320" s="550"/>
      <c r="H320" s="598" t="str">
        <f t="shared" si="6"/>
        <v>Belum Diisi</v>
      </c>
      <c r="I320" s="592" t="s">
        <v>26</v>
      </c>
      <c r="J320" s="593" t="str">
        <f>IF($D$317="Y/T","Isi Sasaran",IF($E$317=0,0,IF(I320="Y",1,IF(I320="T",0,"Isi Dulu"))))</f>
        <v>Isi Sasaran</v>
      </c>
      <c r="K320" s="592" t="s">
        <v>26</v>
      </c>
      <c r="L320" s="593" t="str">
        <f>IF($D$317="Y/T","Isi Sasaran",IF($E$317=0,0,IF(K320="Y",1,IF(K320="T",0,"Isi Dulu"))))</f>
        <v>Isi Sasaran</v>
      </c>
      <c r="M320" s="849"/>
      <c r="N320" s="852"/>
    </row>
    <row r="321" spans="2:14" ht="15.75">
      <c r="B321" s="838"/>
      <c r="C321" s="841"/>
      <c r="D321" s="859"/>
      <c r="E321" s="856"/>
      <c r="F321" s="569">
        <v>5</v>
      </c>
      <c r="G321" s="570"/>
      <c r="H321" s="599" t="str">
        <f t="shared" si="6"/>
        <v>Belum Diisi</v>
      </c>
      <c r="I321" s="595" t="s">
        <v>26</v>
      </c>
      <c r="J321" s="596" t="str">
        <f>IF($D$317="Y/T","Isi Sasaran",IF($E$317=0,0,IF(I321="Y",1,IF(I321="T",0,"Isi Dulu"))))</f>
        <v>Isi Sasaran</v>
      </c>
      <c r="K321" s="595" t="s">
        <v>26</v>
      </c>
      <c r="L321" s="596" t="str">
        <f>IF($D$317="Y/T","Isi Sasaran",IF($E$317=0,0,IF(K321="Y",1,IF(K321="T",0,"Isi Dulu"))))</f>
        <v>Isi Sasaran</v>
      </c>
      <c r="M321" s="850"/>
      <c r="N321" s="853"/>
    </row>
    <row r="322" spans="2:14" ht="15.75">
      <c r="B322" s="836">
        <v>3</v>
      </c>
      <c r="C322" s="839"/>
      <c r="D322" s="857" t="s">
        <v>26</v>
      </c>
      <c r="E322" s="854" t="str">
        <f>IF(D322="Y",1,IF(D322="T",0,IF(D322="Y/T","Belum diisi","Error")))</f>
        <v>Belum diisi</v>
      </c>
      <c r="F322" s="528">
        <v>1</v>
      </c>
      <c r="G322" s="529"/>
      <c r="H322" s="600" t="str">
        <f t="shared" si="6"/>
        <v>Belum Diisi</v>
      </c>
      <c r="I322" s="590" t="s">
        <v>26</v>
      </c>
      <c r="J322" s="591" t="str">
        <f>IF($D$322="Y/T","Isi Sasaran",IF($E$322=0,0,IF(I322="Y",1,IF(I322="T",0,"Isi Dulu"))))</f>
        <v>Isi Sasaran</v>
      </c>
      <c r="K322" s="590" t="s">
        <v>26</v>
      </c>
      <c r="L322" s="591" t="str">
        <f>IF($D$322="Y/T","Isi Sasaran",IF($E$322=0,0,IF(K322="Y",1,IF(K322="T",0,"Isi Dulu"))))</f>
        <v>Isi Sasaran</v>
      </c>
      <c r="M322" s="848" t="s">
        <v>26</v>
      </c>
      <c r="N322" s="851" t="str">
        <f>IF(M322="Y",1,IF(M322="T",0,IF(M322="Y/T","Belum diisi","Error")))</f>
        <v>Belum diisi</v>
      </c>
    </row>
    <row r="323" spans="2:14" ht="15.75">
      <c r="B323" s="837"/>
      <c r="C323" s="840"/>
      <c r="D323" s="858"/>
      <c r="E323" s="855"/>
      <c r="F323" s="549">
        <v>2</v>
      </c>
      <c r="G323" s="550"/>
      <c r="H323" s="598" t="str">
        <f t="shared" si="6"/>
        <v>Belum Diisi</v>
      </c>
      <c r="I323" s="592" t="s">
        <v>26</v>
      </c>
      <c r="J323" s="593" t="str">
        <f>IF($D$322="Y/T","Isi Sasaran",IF($E$322=0,0,IF(I323="Y",1,IF(I323="T",0,"Isi Dulu"))))</f>
        <v>Isi Sasaran</v>
      </c>
      <c r="K323" s="592" t="s">
        <v>26</v>
      </c>
      <c r="L323" s="593" t="str">
        <f>IF($D$322="Y/T","Isi Sasaran",IF($E$322=0,0,IF(K323="Y",1,IF(K323="T",0,"Isi Dulu"))))</f>
        <v>Isi Sasaran</v>
      </c>
      <c r="M323" s="849"/>
      <c r="N323" s="852"/>
    </row>
    <row r="324" spans="2:14" ht="15.75">
      <c r="B324" s="837"/>
      <c r="C324" s="840"/>
      <c r="D324" s="858"/>
      <c r="E324" s="855"/>
      <c r="F324" s="549">
        <v>3</v>
      </c>
      <c r="G324" s="550"/>
      <c r="H324" s="598" t="str">
        <f t="shared" si="6"/>
        <v>Belum Diisi</v>
      </c>
      <c r="I324" s="592" t="s">
        <v>26</v>
      </c>
      <c r="J324" s="593" t="str">
        <f>IF($D$322="Y/T","Isi Sasaran",IF($E$322=0,0,IF(I324="Y",1,IF(I324="T",0,"Isi Dulu"))))</f>
        <v>Isi Sasaran</v>
      </c>
      <c r="K324" s="592" t="s">
        <v>26</v>
      </c>
      <c r="L324" s="593" t="str">
        <f>IF($D$322="Y/T","Isi Sasaran",IF($E$322=0,0,IF(K324="Y",1,IF(K324="T",0,"Isi Dulu"))))</f>
        <v>Isi Sasaran</v>
      </c>
      <c r="M324" s="849"/>
      <c r="N324" s="852"/>
    </row>
    <row r="325" spans="2:14" ht="15.75">
      <c r="B325" s="837"/>
      <c r="C325" s="840"/>
      <c r="D325" s="858"/>
      <c r="E325" s="855"/>
      <c r="F325" s="549">
        <v>4</v>
      </c>
      <c r="G325" s="550"/>
      <c r="H325" s="598" t="str">
        <f t="shared" si="6"/>
        <v>Belum Diisi</v>
      </c>
      <c r="I325" s="592" t="s">
        <v>26</v>
      </c>
      <c r="J325" s="593" t="str">
        <f>IF($D$322="Y/T","Isi Sasaran",IF($E$322=0,0,IF(I325="Y",1,IF(I325="T",0,"Isi Dulu"))))</f>
        <v>Isi Sasaran</v>
      </c>
      <c r="K325" s="592" t="s">
        <v>26</v>
      </c>
      <c r="L325" s="593" t="str">
        <f>IF($D$322="Y/T","Isi Sasaran",IF($E$322=0,0,IF(K325="Y",1,IF(K325="T",0,"Isi Dulu"))))</f>
        <v>Isi Sasaran</v>
      </c>
      <c r="M325" s="849"/>
      <c r="N325" s="852"/>
    </row>
    <row r="326" spans="2:14" ht="15.75">
      <c r="B326" s="838"/>
      <c r="C326" s="841"/>
      <c r="D326" s="859"/>
      <c r="E326" s="856"/>
      <c r="F326" s="569">
        <v>5</v>
      </c>
      <c r="G326" s="570"/>
      <c r="H326" s="599" t="str">
        <f t="shared" si="6"/>
        <v>Belum Diisi</v>
      </c>
      <c r="I326" s="595" t="s">
        <v>26</v>
      </c>
      <c r="J326" s="596" t="str">
        <f>IF($D$322="Y/T","Isi Sasaran",IF($E$322=0,0,IF(I326="Y",1,IF(I326="T",0,"Isi Dulu"))))</f>
        <v>Isi Sasaran</v>
      </c>
      <c r="K326" s="595" t="s">
        <v>26</v>
      </c>
      <c r="L326" s="596" t="str">
        <f>IF($D$322="Y/T","Isi Sasaran",IF($E$322=0,0,IF(K326="Y",1,IF(K326="T",0,"Isi Dulu"))))</f>
        <v>Isi Sasaran</v>
      </c>
      <c r="M326" s="850"/>
      <c r="N326" s="853"/>
    </row>
    <row r="327" spans="2:14" ht="15.75">
      <c r="B327" s="836">
        <v>4</v>
      </c>
      <c r="C327" s="839"/>
      <c r="D327" s="857" t="s">
        <v>26</v>
      </c>
      <c r="E327" s="854" t="str">
        <f>IF(D327="Y",1,IF(D327="T",0,IF(D327="Y/T","Belum diisi","Error")))</f>
        <v>Belum diisi</v>
      </c>
      <c r="F327" s="528">
        <v>1</v>
      </c>
      <c r="G327" s="529"/>
      <c r="H327" s="600" t="str">
        <f t="shared" si="6"/>
        <v>Belum Diisi</v>
      </c>
      <c r="I327" s="590" t="s">
        <v>26</v>
      </c>
      <c r="J327" s="591" t="str">
        <f>IF($D$327="Y/T","Isi Sasaran",IF($E$327=0,0,IF(I327="Y",1,IF(I327="T",0,"Isi Dulu"))))</f>
        <v>Isi Sasaran</v>
      </c>
      <c r="K327" s="590" t="s">
        <v>26</v>
      </c>
      <c r="L327" s="591" t="str">
        <f>IF($D$327="Y/T","Isi Sasaran",IF($E$327=0,0,IF(K327="Y",1,IF(K327="T",0,"Isi Dulu"))))</f>
        <v>Isi Sasaran</v>
      </c>
      <c r="M327" s="848" t="s">
        <v>26</v>
      </c>
      <c r="N327" s="851" t="str">
        <f>IF(M327="Y",1,IF(M327="T",0,IF(M327="Y/T","Belum diisi","Error")))</f>
        <v>Belum diisi</v>
      </c>
    </row>
    <row r="328" spans="2:14" ht="15.75">
      <c r="B328" s="837"/>
      <c r="C328" s="840"/>
      <c r="D328" s="858"/>
      <c r="E328" s="855"/>
      <c r="F328" s="549">
        <v>2</v>
      </c>
      <c r="G328" s="550"/>
      <c r="H328" s="598" t="str">
        <f t="shared" si="6"/>
        <v>Belum Diisi</v>
      </c>
      <c r="I328" s="592" t="s">
        <v>26</v>
      </c>
      <c r="J328" s="593" t="str">
        <f>IF($D$327="Y/T","Isi Sasaran",IF($E$327=0,0,IF(I328="Y",1,IF(I328="T",0,"Isi Dulu"))))</f>
        <v>Isi Sasaran</v>
      </c>
      <c r="K328" s="592" t="s">
        <v>26</v>
      </c>
      <c r="L328" s="593" t="str">
        <f>IF($D$327="Y/T","Isi Sasaran",IF($E$327=0,0,IF(K328="Y",1,IF(K328="T",0,"Isi Dulu"))))</f>
        <v>Isi Sasaran</v>
      </c>
      <c r="M328" s="849"/>
      <c r="N328" s="852"/>
    </row>
    <row r="329" spans="2:14" ht="15.75">
      <c r="B329" s="837"/>
      <c r="C329" s="840"/>
      <c r="D329" s="858"/>
      <c r="E329" s="855"/>
      <c r="F329" s="549">
        <v>3</v>
      </c>
      <c r="G329" s="550"/>
      <c r="H329" s="598" t="str">
        <f t="shared" si="6"/>
        <v>Belum Diisi</v>
      </c>
      <c r="I329" s="592" t="s">
        <v>26</v>
      </c>
      <c r="J329" s="593" t="str">
        <f>IF($D$327="Y/T","Isi Sasaran",IF($E$327=0,0,IF(I329="Y",1,IF(I329="T",0,"Isi Dulu"))))</f>
        <v>Isi Sasaran</v>
      </c>
      <c r="K329" s="592" t="s">
        <v>26</v>
      </c>
      <c r="L329" s="593" t="str">
        <f>IF($D$327="Y/T","Isi Sasaran",IF($E$327=0,0,IF(K329="Y",1,IF(K329="T",0,"Isi Dulu"))))</f>
        <v>Isi Sasaran</v>
      </c>
      <c r="M329" s="849"/>
      <c r="N329" s="852"/>
    </row>
    <row r="330" spans="2:14" ht="15.75">
      <c r="B330" s="837"/>
      <c r="C330" s="840"/>
      <c r="D330" s="858"/>
      <c r="E330" s="855"/>
      <c r="F330" s="549">
        <v>4</v>
      </c>
      <c r="G330" s="550"/>
      <c r="H330" s="598" t="str">
        <f t="shared" si="6"/>
        <v>Belum Diisi</v>
      </c>
      <c r="I330" s="592" t="s">
        <v>26</v>
      </c>
      <c r="J330" s="593" t="str">
        <f>IF($D$327="Y/T","Isi Sasaran",IF($E$327=0,0,IF(I330="Y",1,IF(I330="T",0,"Isi Dulu"))))</f>
        <v>Isi Sasaran</v>
      </c>
      <c r="K330" s="592" t="s">
        <v>26</v>
      </c>
      <c r="L330" s="593" t="str">
        <f>IF($D$327="Y/T","Isi Sasaran",IF($E$327=0,0,IF(K330="Y",1,IF(K330="T",0,"Isi Dulu"))))</f>
        <v>Isi Sasaran</v>
      </c>
      <c r="M330" s="849"/>
      <c r="N330" s="852"/>
    </row>
    <row r="331" spans="2:14" ht="15.75">
      <c r="B331" s="838"/>
      <c r="C331" s="841"/>
      <c r="D331" s="859"/>
      <c r="E331" s="856"/>
      <c r="F331" s="569">
        <v>5</v>
      </c>
      <c r="G331" s="570"/>
      <c r="H331" s="599" t="str">
        <f t="shared" si="6"/>
        <v>Belum Diisi</v>
      </c>
      <c r="I331" s="595" t="s">
        <v>26</v>
      </c>
      <c r="J331" s="596" t="str">
        <f>IF($D$327="Y/T","Isi Sasaran",IF($E$327=0,0,IF(I331="Y",1,IF(I331="T",0,"Isi Dulu"))))</f>
        <v>Isi Sasaran</v>
      </c>
      <c r="K331" s="595" t="s">
        <v>26</v>
      </c>
      <c r="L331" s="596" t="str">
        <f>IF($D$327="Y/T","Isi Sasaran",IF($E$327=0,0,IF(K331="Y",1,IF(K331="T",0,"Isi Dulu"))))</f>
        <v>Isi Sasaran</v>
      </c>
      <c r="M331" s="850"/>
      <c r="N331" s="853"/>
    </row>
    <row r="332" spans="2:14" ht="15.75">
      <c r="B332" s="836">
        <v>5</v>
      </c>
      <c r="C332" s="839"/>
      <c r="D332" s="857" t="s">
        <v>26</v>
      </c>
      <c r="E332" s="854" t="str">
        <f>IF(D332="Y",1,IF(D332="T",0,IF(D332="Y/T","Belum diisi","Error")))</f>
        <v>Belum diisi</v>
      </c>
      <c r="F332" s="528">
        <v>1</v>
      </c>
      <c r="G332" s="529"/>
      <c r="H332" s="600" t="str">
        <f t="shared" si="6"/>
        <v>Belum Diisi</v>
      </c>
      <c r="I332" s="590" t="s">
        <v>26</v>
      </c>
      <c r="J332" s="591" t="str">
        <f>IF($D$332="Y/T","Isi Sasaran",IF($E$332=0,0,IF(I332="Y",1,IF(I332="T",0,"Isi Dulu"))))</f>
        <v>Isi Sasaran</v>
      </c>
      <c r="K332" s="590" t="s">
        <v>26</v>
      </c>
      <c r="L332" s="591" t="str">
        <f>IF($D$332="Y/T","Isi Sasaran",IF($E$332=0,0,IF(K332="Y",1,IF(K332="T",0,"Isi Dulu"))))</f>
        <v>Isi Sasaran</v>
      </c>
      <c r="M332" s="848" t="s">
        <v>26</v>
      </c>
      <c r="N332" s="851" t="str">
        <f>IF(M332="Y",1,IF(M332="T",0,IF(M332="Y/T","Belum diisi","Error")))</f>
        <v>Belum diisi</v>
      </c>
    </row>
    <row r="333" spans="2:14" ht="15.75">
      <c r="B333" s="837"/>
      <c r="C333" s="840"/>
      <c r="D333" s="858"/>
      <c r="E333" s="855"/>
      <c r="F333" s="549">
        <v>2</v>
      </c>
      <c r="G333" s="550"/>
      <c r="H333" s="598" t="str">
        <f t="shared" si="6"/>
        <v>Belum Diisi</v>
      </c>
      <c r="I333" s="592" t="s">
        <v>26</v>
      </c>
      <c r="J333" s="593" t="str">
        <f>IF($D$332="Y/T","Isi Sasaran",IF($E$332=0,0,IF(I333="Y",1,IF(I333="T",0,"Isi Dulu"))))</f>
        <v>Isi Sasaran</v>
      </c>
      <c r="K333" s="592" t="s">
        <v>26</v>
      </c>
      <c r="L333" s="593" t="str">
        <f>IF($D$332="Y/T","Isi Sasaran",IF($E$332=0,0,IF(K333="Y",1,IF(K333="T",0,"Isi Dulu"))))</f>
        <v>Isi Sasaran</v>
      </c>
      <c r="M333" s="849"/>
      <c r="N333" s="852"/>
    </row>
    <row r="334" spans="2:14" ht="15.75">
      <c r="B334" s="837"/>
      <c r="C334" s="840"/>
      <c r="D334" s="858"/>
      <c r="E334" s="855"/>
      <c r="F334" s="549">
        <v>3</v>
      </c>
      <c r="G334" s="550"/>
      <c r="H334" s="598" t="str">
        <f t="shared" si="6"/>
        <v>Belum Diisi</v>
      </c>
      <c r="I334" s="592" t="s">
        <v>26</v>
      </c>
      <c r="J334" s="593" t="str">
        <f>IF($D$332="Y/T","Isi Sasaran",IF($E$332=0,0,IF(I334="Y",1,IF(I334="T",0,"Isi Dulu"))))</f>
        <v>Isi Sasaran</v>
      </c>
      <c r="K334" s="592" t="s">
        <v>26</v>
      </c>
      <c r="L334" s="593" t="str">
        <f>IF($D$332="Y/T","Isi Sasaran",IF($E$332=0,0,IF(K334="Y",1,IF(K334="T",0,"Isi Dulu"))))</f>
        <v>Isi Sasaran</v>
      </c>
      <c r="M334" s="849"/>
      <c r="N334" s="852"/>
    </row>
    <row r="335" spans="2:14" ht="15.75">
      <c r="B335" s="837"/>
      <c r="C335" s="840"/>
      <c r="D335" s="858"/>
      <c r="E335" s="855"/>
      <c r="F335" s="549">
        <v>4</v>
      </c>
      <c r="G335" s="550"/>
      <c r="H335" s="598" t="str">
        <f t="shared" si="6"/>
        <v>Belum Diisi</v>
      </c>
      <c r="I335" s="592" t="s">
        <v>26</v>
      </c>
      <c r="J335" s="593" t="str">
        <f>IF($D$332="Y/T","Isi Sasaran",IF($E$332=0,0,IF(I335="Y",1,IF(I335="T",0,"Isi Dulu"))))</f>
        <v>Isi Sasaran</v>
      </c>
      <c r="K335" s="592" t="s">
        <v>26</v>
      </c>
      <c r="L335" s="593" t="str">
        <f>IF($D$332="Y/T","Isi Sasaran",IF($E$332=0,0,IF(K335="Y",1,IF(K335="T",0,"Isi Dulu"))))</f>
        <v>Isi Sasaran</v>
      </c>
      <c r="M335" s="849"/>
      <c r="N335" s="852"/>
    </row>
    <row r="336" spans="2:14" ht="15.75">
      <c r="B336" s="838"/>
      <c r="C336" s="841"/>
      <c r="D336" s="859"/>
      <c r="E336" s="856"/>
      <c r="F336" s="569">
        <v>5</v>
      </c>
      <c r="G336" s="570"/>
      <c r="H336" s="599" t="str">
        <f t="shared" si="6"/>
        <v>Belum Diisi</v>
      </c>
      <c r="I336" s="595" t="s">
        <v>26</v>
      </c>
      <c r="J336" s="596" t="str">
        <f>IF($D$332="Y/T","Isi Sasaran",IF($E$332=0,0,IF(I336="Y",1,IF(I336="T",0,"Isi Dulu"))))</f>
        <v>Isi Sasaran</v>
      </c>
      <c r="K336" s="595" t="s">
        <v>26</v>
      </c>
      <c r="L336" s="596" t="str">
        <f>IF($D$332="Y/T","Isi Sasaran",IF($E$332=0,0,IF(K336="Y",1,IF(K336="T",0,"Isi Dulu"))))</f>
        <v>Isi Sasaran</v>
      </c>
      <c r="M336" s="850"/>
      <c r="N336" s="853"/>
    </row>
    <row r="337" spans="2:14" ht="15.75">
      <c r="B337" s="836">
        <v>6</v>
      </c>
      <c r="C337" s="839"/>
      <c r="D337" s="857" t="s">
        <v>26</v>
      </c>
      <c r="E337" s="854" t="str">
        <f>IF(D337="Y",1,IF(D337="T",0,IF(D337="Y/T","Belum diisi","Error")))</f>
        <v>Belum diisi</v>
      </c>
      <c r="F337" s="528">
        <v>1</v>
      </c>
      <c r="G337" s="529"/>
      <c r="H337" s="600" t="str">
        <f t="shared" si="6"/>
        <v>Belum Diisi</v>
      </c>
      <c r="I337" s="590" t="s">
        <v>26</v>
      </c>
      <c r="J337" s="591" t="str">
        <f>IF($D$337="Y/T","Isi Sasaran",IF($E$337=0,0,IF(I337="Y",1,IF(I337="T",0,"Isi Dulu"))))</f>
        <v>Isi Sasaran</v>
      </c>
      <c r="K337" s="590" t="s">
        <v>26</v>
      </c>
      <c r="L337" s="591" t="str">
        <f>IF($D$337="Y/T","Isi Sasaran",IF($E$337=0,0,IF(K337="Y",1,IF(K337="T",0,"Isi Dulu"))))</f>
        <v>Isi Sasaran</v>
      </c>
      <c r="M337" s="848" t="s">
        <v>26</v>
      </c>
      <c r="N337" s="851" t="str">
        <f>IF(M337="Y",1,IF(M337="T",0,IF(M337="Y/T","Belum diisi","Error")))</f>
        <v>Belum diisi</v>
      </c>
    </row>
    <row r="338" spans="2:14" ht="15.75">
      <c r="B338" s="837"/>
      <c r="C338" s="840"/>
      <c r="D338" s="858"/>
      <c r="E338" s="855"/>
      <c r="F338" s="549">
        <v>2</v>
      </c>
      <c r="G338" s="550"/>
      <c r="H338" s="598" t="str">
        <f t="shared" si="6"/>
        <v>Belum Diisi</v>
      </c>
      <c r="I338" s="592" t="s">
        <v>26</v>
      </c>
      <c r="J338" s="593" t="str">
        <f>IF($D$337="Y/T","Isi Sasaran",IF($E$337=0,0,IF(I338="Y",1,IF(I338="T",0,"Isi Dulu"))))</f>
        <v>Isi Sasaran</v>
      </c>
      <c r="K338" s="592" t="s">
        <v>26</v>
      </c>
      <c r="L338" s="593" t="str">
        <f>IF($D$337="Y/T","Isi Sasaran",IF($E$337=0,0,IF(K338="Y",1,IF(K338="T",0,"Isi Dulu"))))</f>
        <v>Isi Sasaran</v>
      </c>
      <c r="M338" s="849"/>
      <c r="N338" s="852"/>
    </row>
    <row r="339" spans="2:14" ht="15.75">
      <c r="B339" s="837"/>
      <c r="C339" s="840"/>
      <c r="D339" s="858"/>
      <c r="E339" s="855"/>
      <c r="F339" s="549">
        <v>3</v>
      </c>
      <c r="G339" s="550"/>
      <c r="H339" s="598" t="str">
        <f t="shared" si="6"/>
        <v>Belum Diisi</v>
      </c>
      <c r="I339" s="592" t="s">
        <v>26</v>
      </c>
      <c r="J339" s="593" t="str">
        <f>IF($D$337="Y/T","Isi Sasaran",IF($E$337=0,0,IF(I339="Y",1,IF(I339="T",0,"Isi Dulu"))))</f>
        <v>Isi Sasaran</v>
      </c>
      <c r="K339" s="592" t="s">
        <v>26</v>
      </c>
      <c r="L339" s="593" t="str">
        <f>IF($D$337="Y/T","Isi Sasaran",IF($E$337=0,0,IF(K339="Y",1,IF(K339="T",0,"Isi Dulu"))))</f>
        <v>Isi Sasaran</v>
      </c>
      <c r="M339" s="849"/>
      <c r="N339" s="852"/>
    </row>
    <row r="340" spans="2:14" ht="15.75">
      <c r="B340" s="837"/>
      <c r="C340" s="840"/>
      <c r="D340" s="858"/>
      <c r="E340" s="855"/>
      <c r="F340" s="549">
        <v>4</v>
      </c>
      <c r="G340" s="550"/>
      <c r="H340" s="598" t="str">
        <f t="shared" si="6"/>
        <v>Belum Diisi</v>
      </c>
      <c r="I340" s="592" t="s">
        <v>26</v>
      </c>
      <c r="J340" s="593" t="str">
        <f>IF($D$337="Y/T","Isi Sasaran",IF($E$337=0,0,IF(I340="Y",1,IF(I340="T",0,"Isi Dulu"))))</f>
        <v>Isi Sasaran</v>
      </c>
      <c r="K340" s="592" t="s">
        <v>26</v>
      </c>
      <c r="L340" s="593" t="str">
        <f>IF($D$337="Y/T","Isi Sasaran",IF($E$337=0,0,IF(K340="Y",1,IF(K340="T",0,"Isi Dulu"))))</f>
        <v>Isi Sasaran</v>
      </c>
      <c r="M340" s="849"/>
      <c r="N340" s="852"/>
    </row>
    <row r="341" spans="2:14" ht="15.75">
      <c r="B341" s="838"/>
      <c r="C341" s="841"/>
      <c r="D341" s="859"/>
      <c r="E341" s="856"/>
      <c r="F341" s="569">
        <v>5</v>
      </c>
      <c r="G341" s="570"/>
      <c r="H341" s="599" t="str">
        <f t="shared" si="6"/>
        <v>Belum Diisi</v>
      </c>
      <c r="I341" s="595" t="s">
        <v>26</v>
      </c>
      <c r="J341" s="596" t="str">
        <f>IF($D$337="Y/T","Isi Sasaran",IF($E$337=0,0,IF(I341="Y",1,IF(I341="T",0,"Isi Dulu"))))</f>
        <v>Isi Sasaran</v>
      </c>
      <c r="K341" s="595" t="s">
        <v>26</v>
      </c>
      <c r="L341" s="596" t="str">
        <f>IF($D$337="Y/T","Isi Sasaran",IF($E$337=0,0,IF(K341="Y",1,IF(K341="T",0,"Isi Dulu"))))</f>
        <v>Isi Sasaran</v>
      </c>
      <c r="M341" s="850"/>
      <c r="N341" s="853"/>
    </row>
    <row r="342" spans="2:14" ht="15.75">
      <c r="B342" s="836">
        <v>7</v>
      </c>
      <c r="C342" s="839"/>
      <c r="D342" s="857" t="s">
        <v>26</v>
      </c>
      <c r="E342" s="854" t="str">
        <f>IF(D342="Y",1,IF(D342="T",0,IF(D342="Y/T","Belum diisi","Error")))</f>
        <v>Belum diisi</v>
      </c>
      <c r="F342" s="528">
        <v>1</v>
      </c>
      <c r="G342" s="529"/>
      <c r="H342" s="600" t="str">
        <f t="shared" si="6"/>
        <v>Belum Diisi</v>
      </c>
      <c r="I342" s="590" t="s">
        <v>26</v>
      </c>
      <c r="J342" s="591" t="str">
        <f>IF($D$342="Y/T","Isi Sasaran",IF($E$342=0,0,IF(I342="Y",1,IF(I342="T",0,"Isi Dulu"))))</f>
        <v>Isi Sasaran</v>
      </c>
      <c r="K342" s="590" t="s">
        <v>26</v>
      </c>
      <c r="L342" s="591" t="str">
        <f>IF($D$342="Y/T","Isi Sasaran",IF($E$342=0,0,IF(K342="Y",1,IF(K342="T",0,"Isi Dulu"))))</f>
        <v>Isi Sasaran</v>
      </c>
      <c r="M342" s="848" t="s">
        <v>26</v>
      </c>
      <c r="N342" s="851" t="str">
        <f>IF(M342="Y",1,IF(M342="T",0,IF(M342="Y/T","Belum diisi","Error")))</f>
        <v>Belum diisi</v>
      </c>
    </row>
    <row r="343" spans="2:14" ht="15.75">
      <c r="B343" s="837"/>
      <c r="C343" s="840"/>
      <c r="D343" s="858"/>
      <c r="E343" s="855"/>
      <c r="F343" s="549">
        <v>2</v>
      </c>
      <c r="G343" s="550"/>
      <c r="H343" s="598" t="str">
        <f t="shared" si="6"/>
        <v>Belum Diisi</v>
      </c>
      <c r="I343" s="592" t="s">
        <v>26</v>
      </c>
      <c r="J343" s="593" t="str">
        <f>IF($D$342="Y/T","Isi Sasaran",IF($E$342=0,0,IF(I343="Y",1,IF(I343="T",0,"Isi Dulu"))))</f>
        <v>Isi Sasaran</v>
      </c>
      <c r="K343" s="592" t="s">
        <v>26</v>
      </c>
      <c r="L343" s="593" t="str">
        <f>IF($D$342="Y/T","Isi Sasaran",IF($E$342=0,0,IF(K343="Y",1,IF(K343="T",0,"Isi Dulu"))))</f>
        <v>Isi Sasaran</v>
      </c>
      <c r="M343" s="849"/>
      <c r="N343" s="852"/>
    </row>
    <row r="344" spans="2:14" ht="15.75">
      <c r="B344" s="837"/>
      <c r="C344" s="840"/>
      <c r="D344" s="858"/>
      <c r="E344" s="855"/>
      <c r="F344" s="549">
        <v>3</v>
      </c>
      <c r="G344" s="550"/>
      <c r="H344" s="598" t="str">
        <f t="shared" si="6"/>
        <v>Belum Diisi</v>
      </c>
      <c r="I344" s="592" t="s">
        <v>26</v>
      </c>
      <c r="J344" s="593" t="str">
        <f>IF($D$342="Y/T","Isi Sasaran",IF($E$342=0,0,IF(I344="Y",1,IF(I344="T",0,"Isi Dulu"))))</f>
        <v>Isi Sasaran</v>
      </c>
      <c r="K344" s="592" t="s">
        <v>26</v>
      </c>
      <c r="L344" s="593" t="str">
        <f>IF($D$342="Y/T","Isi Sasaran",IF($E$342=0,0,IF(K344="Y",1,IF(K344="T",0,"Isi Dulu"))))</f>
        <v>Isi Sasaran</v>
      </c>
      <c r="M344" s="849"/>
      <c r="N344" s="852"/>
    </row>
    <row r="345" spans="2:14" ht="15.75">
      <c r="B345" s="837"/>
      <c r="C345" s="840"/>
      <c r="D345" s="858"/>
      <c r="E345" s="855"/>
      <c r="F345" s="549">
        <v>4</v>
      </c>
      <c r="G345" s="550"/>
      <c r="H345" s="598" t="str">
        <f t="shared" si="6"/>
        <v>Belum Diisi</v>
      </c>
      <c r="I345" s="592" t="s">
        <v>26</v>
      </c>
      <c r="J345" s="593" t="str">
        <f>IF($D$342="Y/T","Isi Sasaran",IF($E$342=0,0,IF(I345="Y",1,IF(I345="T",0,"Isi Dulu"))))</f>
        <v>Isi Sasaran</v>
      </c>
      <c r="K345" s="592" t="s">
        <v>26</v>
      </c>
      <c r="L345" s="593" t="str">
        <f>IF($D$342="Y/T","Isi Sasaran",IF($E$342=0,0,IF(K345="Y",1,IF(K345="T",0,"Isi Dulu"))))</f>
        <v>Isi Sasaran</v>
      </c>
      <c r="M345" s="849"/>
      <c r="N345" s="852"/>
    </row>
    <row r="346" spans="2:14" ht="15.75">
      <c r="B346" s="838"/>
      <c r="C346" s="841"/>
      <c r="D346" s="859"/>
      <c r="E346" s="856"/>
      <c r="F346" s="569">
        <v>5</v>
      </c>
      <c r="G346" s="570"/>
      <c r="H346" s="599" t="str">
        <f t="shared" si="6"/>
        <v>Belum Diisi</v>
      </c>
      <c r="I346" s="595" t="s">
        <v>26</v>
      </c>
      <c r="J346" s="596" t="str">
        <f>IF($D$342="Y/T","Isi Sasaran",IF($E$342=0,0,IF(I346="Y",1,IF(I346="T",0,"Isi Dulu"))))</f>
        <v>Isi Sasaran</v>
      </c>
      <c r="K346" s="595" t="s">
        <v>26</v>
      </c>
      <c r="L346" s="596" t="str">
        <f>IF($D$342="Y/T","Isi Sasaran",IF($E$342=0,0,IF(K346="Y",1,IF(K346="T",0,"Isi Dulu"))))</f>
        <v>Isi Sasaran</v>
      </c>
      <c r="M346" s="850"/>
      <c r="N346" s="853"/>
    </row>
    <row r="347" spans="2:14" ht="15.75">
      <c r="B347" s="836">
        <v>8</v>
      </c>
      <c r="C347" s="839"/>
      <c r="D347" s="857" t="s">
        <v>26</v>
      </c>
      <c r="E347" s="854" t="str">
        <f>IF(D347="Y",1,IF(D347="T",0,IF(D347="Y/T","Belum diisi","Error")))</f>
        <v>Belum diisi</v>
      </c>
      <c r="F347" s="528">
        <v>1</v>
      </c>
      <c r="G347" s="529"/>
      <c r="H347" s="600" t="str">
        <f t="shared" si="6"/>
        <v>Belum Diisi</v>
      </c>
      <c r="I347" s="590" t="s">
        <v>26</v>
      </c>
      <c r="J347" s="591" t="str">
        <f>IF($D$347="Y/T","Isi Sasaran",IF($E$347=0,0,IF(I347="Y",1,IF(I347="T",0,"Isi Dulu"))))</f>
        <v>Isi Sasaran</v>
      </c>
      <c r="K347" s="590" t="s">
        <v>26</v>
      </c>
      <c r="L347" s="591" t="str">
        <f>IF($D$347="Y/T","Isi Sasaran",IF($E$347=0,0,IF(K347="Y",1,IF(K347="T",0,"Isi Dulu"))))</f>
        <v>Isi Sasaran</v>
      </c>
      <c r="M347" s="848" t="s">
        <v>26</v>
      </c>
      <c r="N347" s="851" t="str">
        <f>IF(M347="Y",1,IF(M347="T",0,IF(M347="Y/T","Belum diisi","Error")))</f>
        <v>Belum diisi</v>
      </c>
    </row>
    <row r="348" spans="2:14" ht="15.75">
      <c r="B348" s="837"/>
      <c r="C348" s="840"/>
      <c r="D348" s="858"/>
      <c r="E348" s="855"/>
      <c r="F348" s="549">
        <v>2</v>
      </c>
      <c r="G348" s="550"/>
      <c r="H348" s="598" t="str">
        <f t="shared" si="6"/>
        <v>Belum Diisi</v>
      </c>
      <c r="I348" s="592" t="s">
        <v>26</v>
      </c>
      <c r="J348" s="593" t="str">
        <f>IF($D$347="Y/T","Isi Sasaran",IF($E$347=0,0,IF(I348="Y",1,IF(I348="T",0,"Isi Dulu"))))</f>
        <v>Isi Sasaran</v>
      </c>
      <c r="K348" s="592" t="s">
        <v>26</v>
      </c>
      <c r="L348" s="593" t="str">
        <f>IF($D$347="Y/T","Isi Sasaran",IF($E$347=0,0,IF(K348="Y",1,IF(K348="T",0,"Isi Dulu"))))</f>
        <v>Isi Sasaran</v>
      </c>
      <c r="M348" s="849"/>
      <c r="N348" s="852"/>
    </row>
    <row r="349" spans="2:14" ht="15.75">
      <c r="B349" s="837"/>
      <c r="C349" s="840"/>
      <c r="D349" s="858"/>
      <c r="E349" s="855"/>
      <c r="F349" s="549">
        <v>3</v>
      </c>
      <c r="G349" s="550"/>
      <c r="H349" s="598" t="str">
        <f t="shared" si="6"/>
        <v>Belum Diisi</v>
      </c>
      <c r="I349" s="592" t="s">
        <v>26</v>
      </c>
      <c r="J349" s="593" t="str">
        <f>IF($D$347="Y/T","Isi Sasaran",IF($E$347=0,0,IF(I349="Y",1,IF(I349="T",0,"Isi Dulu"))))</f>
        <v>Isi Sasaran</v>
      </c>
      <c r="K349" s="592" t="s">
        <v>26</v>
      </c>
      <c r="L349" s="593" t="str">
        <f>IF($D$347="Y/T","Isi Sasaran",IF($E$347=0,0,IF(K349="Y",1,IF(K349="T",0,"Isi Dulu"))))</f>
        <v>Isi Sasaran</v>
      </c>
      <c r="M349" s="849"/>
      <c r="N349" s="852"/>
    </row>
    <row r="350" spans="2:14" ht="15.75">
      <c r="B350" s="837"/>
      <c r="C350" s="840"/>
      <c r="D350" s="858"/>
      <c r="E350" s="855"/>
      <c r="F350" s="549">
        <v>4</v>
      </c>
      <c r="G350" s="550"/>
      <c r="H350" s="598" t="str">
        <f t="shared" si="6"/>
        <v>Belum Diisi</v>
      </c>
      <c r="I350" s="592" t="s">
        <v>26</v>
      </c>
      <c r="J350" s="593" t="str">
        <f>IF($D$347="Y/T","Isi Sasaran",IF($E$347=0,0,IF(I350="Y",1,IF(I350="T",0,"Isi Dulu"))))</f>
        <v>Isi Sasaran</v>
      </c>
      <c r="K350" s="592" t="s">
        <v>26</v>
      </c>
      <c r="L350" s="593" t="str">
        <f>IF($D$347="Y/T","Isi Sasaran",IF($E$347=0,0,IF(K350="Y",1,IF(K350="T",0,"Isi Dulu"))))</f>
        <v>Isi Sasaran</v>
      </c>
      <c r="M350" s="849"/>
      <c r="N350" s="852"/>
    </row>
    <row r="351" spans="2:14" ht="15.75">
      <c r="B351" s="838"/>
      <c r="C351" s="841"/>
      <c r="D351" s="859"/>
      <c r="E351" s="856"/>
      <c r="F351" s="569">
        <v>5</v>
      </c>
      <c r="G351" s="570"/>
      <c r="H351" s="599" t="str">
        <f t="shared" si="6"/>
        <v>Belum Diisi</v>
      </c>
      <c r="I351" s="595" t="s">
        <v>26</v>
      </c>
      <c r="J351" s="596" t="str">
        <f>IF($D$347="Y/T","Isi Sasaran",IF($E$347=0,0,IF(I351="Y",1,IF(I351="T",0,"Isi Dulu"))))</f>
        <v>Isi Sasaran</v>
      </c>
      <c r="K351" s="595" t="s">
        <v>26</v>
      </c>
      <c r="L351" s="596" t="str">
        <f>IF($D$347="Y/T","Isi Sasaran",IF($E$347=0,0,IF(K351="Y",1,IF(K351="T",0,"Isi Dulu"))))</f>
        <v>Isi Sasaran</v>
      </c>
      <c r="M351" s="850"/>
      <c r="N351" s="853"/>
    </row>
    <row r="352" spans="2:14" ht="15.75">
      <c r="B352" s="836">
        <v>9</v>
      </c>
      <c r="C352" s="839"/>
      <c r="D352" s="857" t="s">
        <v>26</v>
      </c>
      <c r="E352" s="854" t="str">
        <f>IF(D352="Y",1,IF(D352="T",0,IF(D352="Y/T","Belum diisi","Error")))</f>
        <v>Belum diisi</v>
      </c>
      <c r="F352" s="528">
        <v>1</v>
      </c>
      <c r="G352" s="529"/>
      <c r="H352" s="600" t="str">
        <f t="shared" si="6"/>
        <v>Belum Diisi</v>
      </c>
      <c r="I352" s="590" t="s">
        <v>26</v>
      </c>
      <c r="J352" s="591" t="str">
        <f>IF($D$352="Y/T","Isi Sasaran",IF($E$352=0,0,IF(I352="Y",1,IF(I352="T",0,"Isi Dulu"))))</f>
        <v>Isi Sasaran</v>
      </c>
      <c r="K352" s="590" t="s">
        <v>26</v>
      </c>
      <c r="L352" s="591" t="str">
        <f>IF($D$352="Y/T","Isi Sasaran",IF($E$352=0,0,IF(K352="Y",1,IF(K352="T",0,"Isi Dulu"))))</f>
        <v>Isi Sasaran</v>
      </c>
      <c r="M352" s="848" t="s">
        <v>26</v>
      </c>
      <c r="N352" s="851" t="str">
        <f>IF(M352="Y",1,IF(M352="T",0,IF(M352="Y/T","Belum diisi","Error")))</f>
        <v>Belum diisi</v>
      </c>
    </row>
    <row r="353" spans="2:14" ht="15.75">
      <c r="B353" s="837"/>
      <c r="C353" s="840"/>
      <c r="D353" s="858"/>
      <c r="E353" s="855"/>
      <c r="F353" s="549">
        <v>2</v>
      </c>
      <c r="G353" s="550"/>
      <c r="H353" s="598" t="str">
        <f t="shared" si="6"/>
        <v>Belum Diisi</v>
      </c>
      <c r="I353" s="592" t="s">
        <v>26</v>
      </c>
      <c r="J353" s="593" t="str">
        <f>IF($D$352="Y/T","Isi Sasaran",IF($E$352=0,0,IF(I353="Y",1,IF(I353="T",0,"Isi Dulu"))))</f>
        <v>Isi Sasaran</v>
      </c>
      <c r="K353" s="592" t="s">
        <v>26</v>
      </c>
      <c r="L353" s="593" t="str">
        <f>IF($D$352="Y/T","Isi Sasaran",IF($E$352=0,0,IF(K353="Y",1,IF(K353="T",0,"Isi Dulu"))))</f>
        <v>Isi Sasaran</v>
      </c>
      <c r="M353" s="849"/>
      <c r="N353" s="852"/>
    </row>
    <row r="354" spans="2:14" ht="15.75">
      <c r="B354" s="837"/>
      <c r="C354" s="840"/>
      <c r="D354" s="858"/>
      <c r="E354" s="855"/>
      <c r="F354" s="549">
        <v>3</v>
      </c>
      <c r="G354" s="550"/>
      <c r="H354" s="598" t="str">
        <f t="shared" si="6"/>
        <v>Belum Diisi</v>
      </c>
      <c r="I354" s="592" t="s">
        <v>26</v>
      </c>
      <c r="J354" s="593" t="str">
        <f>IF($D$352="Y/T","Isi Sasaran",IF($E$352=0,0,IF(I354="Y",1,IF(I354="T",0,"Isi Dulu"))))</f>
        <v>Isi Sasaran</v>
      </c>
      <c r="K354" s="592" t="s">
        <v>26</v>
      </c>
      <c r="L354" s="593" t="str">
        <f>IF($D$352="Y/T","Isi Sasaran",IF($E$352=0,0,IF(K354="Y",1,IF(K354="T",0,"Isi Dulu"))))</f>
        <v>Isi Sasaran</v>
      </c>
      <c r="M354" s="849"/>
      <c r="N354" s="852"/>
    </row>
    <row r="355" spans="2:14" ht="15.75">
      <c r="B355" s="837"/>
      <c r="C355" s="840"/>
      <c r="D355" s="858"/>
      <c r="E355" s="855"/>
      <c r="F355" s="549">
        <v>4</v>
      </c>
      <c r="G355" s="550"/>
      <c r="H355" s="598" t="str">
        <f t="shared" si="6"/>
        <v>Belum Diisi</v>
      </c>
      <c r="I355" s="592" t="s">
        <v>26</v>
      </c>
      <c r="J355" s="593" t="str">
        <f>IF($D$352="Y/T","Isi Sasaran",IF($E$352=0,0,IF(I355="Y",1,IF(I355="T",0,"Isi Dulu"))))</f>
        <v>Isi Sasaran</v>
      </c>
      <c r="K355" s="592" t="s">
        <v>26</v>
      </c>
      <c r="L355" s="593" t="str">
        <f>IF($D$352="Y/T","Isi Sasaran",IF($E$352=0,0,IF(K355="Y",1,IF(K355="T",0,"Isi Dulu"))))</f>
        <v>Isi Sasaran</v>
      </c>
      <c r="M355" s="849"/>
      <c r="N355" s="852"/>
    </row>
    <row r="356" spans="2:14" ht="15.75">
      <c r="B356" s="838"/>
      <c r="C356" s="841"/>
      <c r="D356" s="859"/>
      <c r="E356" s="856"/>
      <c r="F356" s="569">
        <v>5</v>
      </c>
      <c r="G356" s="570"/>
      <c r="H356" s="599" t="str">
        <f t="shared" si="6"/>
        <v>Belum Diisi</v>
      </c>
      <c r="I356" s="595" t="s">
        <v>26</v>
      </c>
      <c r="J356" s="596" t="str">
        <f>IF($D$352="Y/T","Isi Sasaran",IF($E$352=0,0,IF(I356="Y",1,IF(I356="T",0,"Isi Dulu"))))</f>
        <v>Isi Sasaran</v>
      </c>
      <c r="K356" s="595" t="s">
        <v>26</v>
      </c>
      <c r="L356" s="596" t="str">
        <f>IF($D$352="Y/T","Isi Sasaran",IF($E$352=0,0,IF(K356="Y",1,IF(K356="T",0,"Isi Dulu"))))</f>
        <v>Isi Sasaran</v>
      </c>
      <c r="M356" s="850"/>
      <c r="N356" s="853"/>
    </row>
    <row r="357" spans="2:14" ht="15.75">
      <c r="B357" s="836">
        <v>10</v>
      </c>
      <c r="C357" s="839"/>
      <c r="D357" s="857" t="s">
        <v>26</v>
      </c>
      <c r="E357" s="854" t="str">
        <f>IF(D357="Y",1,IF(D357="T",0,IF(D357="Y/T","Belum diisi","Error")))</f>
        <v>Belum diisi</v>
      </c>
      <c r="F357" s="528">
        <v>1</v>
      </c>
      <c r="G357" s="529"/>
      <c r="H357" s="600" t="str">
        <f t="shared" si="6"/>
        <v>Belum Diisi</v>
      </c>
      <c r="I357" s="590" t="s">
        <v>26</v>
      </c>
      <c r="J357" s="591" t="str">
        <f>IF($D$357="Y/T","Isi Sasaran",IF($E$357=0,0,IF(I357="Y",1,IF(I357="T",0,"Isi Dulu"))))</f>
        <v>Isi Sasaran</v>
      </c>
      <c r="K357" s="590" t="s">
        <v>26</v>
      </c>
      <c r="L357" s="591" t="str">
        <f>IF($D$357="Y/T","Isi Sasaran",IF($E$357=0,0,IF(K357="Y",1,IF(K357="T",0,"Isi Dulu"))))</f>
        <v>Isi Sasaran</v>
      </c>
      <c r="M357" s="848" t="s">
        <v>26</v>
      </c>
      <c r="N357" s="851" t="str">
        <f>IF(M357="Y",1,IF(M357="T",0,IF(M357="Y/T","Belum diisi","Error")))</f>
        <v>Belum diisi</v>
      </c>
    </row>
    <row r="358" spans="2:14" ht="15.75">
      <c r="B358" s="837"/>
      <c r="C358" s="840"/>
      <c r="D358" s="858"/>
      <c r="E358" s="855"/>
      <c r="F358" s="549">
        <v>2</v>
      </c>
      <c r="G358" s="550"/>
      <c r="H358" s="598" t="str">
        <f t="shared" si="6"/>
        <v>Belum Diisi</v>
      </c>
      <c r="I358" s="592" t="s">
        <v>26</v>
      </c>
      <c r="J358" s="593" t="str">
        <f>IF($D$357="Y/T","Isi Sasaran",IF($E$357=0,0,IF(I358="Y",1,IF(I358="T",0,"Isi Dulu"))))</f>
        <v>Isi Sasaran</v>
      </c>
      <c r="K358" s="592" t="s">
        <v>26</v>
      </c>
      <c r="L358" s="593" t="str">
        <f>IF($D$357="Y/T","Isi Sasaran",IF($E$357=0,0,IF(K358="Y",1,IF(K358="T",0,"Isi Dulu"))))</f>
        <v>Isi Sasaran</v>
      </c>
      <c r="M358" s="849"/>
      <c r="N358" s="852"/>
    </row>
    <row r="359" spans="2:14" ht="15.75">
      <c r="B359" s="837"/>
      <c r="C359" s="840"/>
      <c r="D359" s="858"/>
      <c r="E359" s="855"/>
      <c r="F359" s="549">
        <v>3</v>
      </c>
      <c r="G359" s="550"/>
      <c r="H359" s="598" t="str">
        <f t="shared" si="6"/>
        <v>Belum Diisi</v>
      </c>
      <c r="I359" s="592" t="s">
        <v>26</v>
      </c>
      <c r="J359" s="593" t="str">
        <f>IF($D$357="Y/T","Isi Sasaran",IF($E$357=0,0,IF(I359="Y",1,IF(I359="T",0,"Isi Dulu"))))</f>
        <v>Isi Sasaran</v>
      </c>
      <c r="K359" s="592" t="s">
        <v>26</v>
      </c>
      <c r="L359" s="593" t="str">
        <f>IF($D$357="Y/T","Isi Sasaran",IF($E$357=0,0,IF(K359="Y",1,IF(K359="T",0,"Isi Dulu"))))</f>
        <v>Isi Sasaran</v>
      </c>
      <c r="M359" s="849"/>
      <c r="N359" s="852"/>
    </row>
    <row r="360" spans="2:14" ht="15.75">
      <c r="B360" s="837"/>
      <c r="C360" s="840"/>
      <c r="D360" s="858"/>
      <c r="E360" s="855"/>
      <c r="F360" s="549">
        <v>4</v>
      </c>
      <c r="G360" s="550"/>
      <c r="H360" s="598" t="str">
        <f t="shared" si="6"/>
        <v>Belum Diisi</v>
      </c>
      <c r="I360" s="592" t="s">
        <v>26</v>
      </c>
      <c r="J360" s="593" t="str">
        <f>IF($D$357="Y/T","Isi Sasaran",IF($E$357=0,0,IF(I360="Y",1,IF(I360="T",0,"Isi Dulu"))))</f>
        <v>Isi Sasaran</v>
      </c>
      <c r="K360" s="592" t="s">
        <v>26</v>
      </c>
      <c r="L360" s="593" t="str">
        <f>IF($D$357="Y/T","Isi Sasaran",IF($E$357=0,0,IF(K360="Y",1,IF(K360="T",0,"Isi Dulu"))))</f>
        <v>Isi Sasaran</v>
      </c>
      <c r="M360" s="849"/>
      <c r="N360" s="852"/>
    </row>
    <row r="361" spans="2:14" ht="15.75">
      <c r="B361" s="838"/>
      <c r="C361" s="841"/>
      <c r="D361" s="859"/>
      <c r="E361" s="856"/>
      <c r="F361" s="569">
        <v>5</v>
      </c>
      <c r="G361" s="570"/>
      <c r="H361" s="599" t="str">
        <f t="shared" si="6"/>
        <v>Belum Diisi</v>
      </c>
      <c r="I361" s="595" t="s">
        <v>26</v>
      </c>
      <c r="J361" s="596" t="str">
        <f>IF($D$357="Y/T","Isi Sasaran",IF($E$357=0,0,IF(I361="Y",1,IF(I361="T",0,"Isi Dulu"))))</f>
        <v>Isi Sasaran</v>
      </c>
      <c r="K361" s="595" t="s">
        <v>26</v>
      </c>
      <c r="L361" s="596" t="str">
        <f>IF($D$357="Y/T","Isi Sasaran",IF($E$357=0,0,IF(K361="Y",1,IF(K361="T",0,"Isi Dulu"))))</f>
        <v>Isi Sasaran</v>
      </c>
      <c r="M361" s="850"/>
      <c r="N361" s="853"/>
    </row>
    <row r="362" spans="2:14" ht="15.75">
      <c r="B362" s="836">
        <v>11</v>
      </c>
      <c r="C362" s="839"/>
      <c r="D362" s="857" t="s">
        <v>26</v>
      </c>
      <c r="E362" s="854" t="str">
        <f>IF(D362="Y",1,IF(D362="T",0,IF(D362="Y/T","Belum diisi","Error")))</f>
        <v>Belum diisi</v>
      </c>
      <c r="F362" s="528">
        <v>1</v>
      </c>
      <c r="G362" s="529"/>
      <c r="H362" s="600" t="str">
        <f t="shared" si="6"/>
        <v>Belum Diisi</v>
      </c>
      <c r="I362" s="590" t="s">
        <v>26</v>
      </c>
      <c r="J362" s="591" t="str">
        <f>IF($D$362="Y/T","Isi Sasaran",IF($E$362=0,0,IF(I362="Y",1,IF(I362="T",0,"Isi Dulu"))))</f>
        <v>Isi Sasaran</v>
      </c>
      <c r="K362" s="590" t="s">
        <v>26</v>
      </c>
      <c r="L362" s="591" t="str">
        <f>IF($D$362="Y/T","Isi Sasaran",IF($E$362=0,0,IF(K362="Y",1,IF(K362="T",0,"Isi Dulu"))))</f>
        <v>Isi Sasaran</v>
      </c>
      <c r="M362" s="848" t="s">
        <v>26</v>
      </c>
      <c r="N362" s="851" t="str">
        <f>IF(M362="Y",1,IF(M362="T",0,IF(M362="Y/T","Belum diisi","Error")))</f>
        <v>Belum diisi</v>
      </c>
    </row>
    <row r="363" spans="2:14" ht="15.75">
      <c r="B363" s="837"/>
      <c r="C363" s="840"/>
      <c r="D363" s="858"/>
      <c r="E363" s="855"/>
      <c r="F363" s="549">
        <v>2</v>
      </c>
      <c r="G363" s="550"/>
      <c r="H363" s="598" t="str">
        <f t="shared" si="6"/>
        <v>Belum Diisi</v>
      </c>
      <c r="I363" s="592" t="s">
        <v>26</v>
      </c>
      <c r="J363" s="593" t="str">
        <f>IF($D$362="Y/T","Isi Sasaran",IF($E$362=0,0,IF(I363="Y",1,IF(I363="T",0,"Isi Dulu"))))</f>
        <v>Isi Sasaran</v>
      </c>
      <c r="K363" s="592" t="s">
        <v>26</v>
      </c>
      <c r="L363" s="593" t="str">
        <f>IF($D$362="Y/T","Isi Sasaran",IF($E$362=0,0,IF(K363="Y",1,IF(K363="T",0,"Isi Dulu"))))</f>
        <v>Isi Sasaran</v>
      </c>
      <c r="M363" s="849"/>
      <c r="N363" s="852"/>
    </row>
    <row r="364" spans="2:14" ht="15.75">
      <c r="B364" s="837"/>
      <c r="C364" s="840"/>
      <c r="D364" s="858"/>
      <c r="E364" s="855"/>
      <c r="F364" s="549">
        <v>3</v>
      </c>
      <c r="G364" s="550"/>
      <c r="H364" s="598" t="str">
        <f t="shared" si="6"/>
        <v>Belum Diisi</v>
      </c>
      <c r="I364" s="592" t="s">
        <v>26</v>
      </c>
      <c r="J364" s="593" t="str">
        <f>IF($D$362="Y/T","Isi Sasaran",IF($E$362=0,0,IF(I364="Y",1,IF(I364="T",0,"Isi Dulu"))))</f>
        <v>Isi Sasaran</v>
      </c>
      <c r="K364" s="592" t="s">
        <v>26</v>
      </c>
      <c r="L364" s="593" t="str">
        <f>IF($D$362="Y/T","Isi Sasaran",IF($E$362=0,0,IF(K364="Y",1,IF(K364="T",0,"Isi Dulu"))))</f>
        <v>Isi Sasaran</v>
      </c>
      <c r="M364" s="849"/>
      <c r="N364" s="852"/>
    </row>
    <row r="365" spans="2:14" ht="15.75">
      <c r="B365" s="837"/>
      <c r="C365" s="840"/>
      <c r="D365" s="858"/>
      <c r="E365" s="855"/>
      <c r="F365" s="549">
        <v>4</v>
      </c>
      <c r="G365" s="550"/>
      <c r="H365" s="598" t="str">
        <f t="shared" si="6"/>
        <v>Belum Diisi</v>
      </c>
      <c r="I365" s="592" t="s">
        <v>26</v>
      </c>
      <c r="J365" s="593" t="str">
        <f>IF($D$362="Y/T","Isi Sasaran",IF($E$362=0,0,IF(I365="Y",1,IF(I365="T",0,"Isi Dulu"))))</f>
        <v>Isi Sasaran</v>
      </c>
      <c r="K365" s="592" t="s">
        <v>26</v>
      </c>
      <c r="L365" s="593" t="str">
        <f>IF($D$362="Y/T","Isi Sasaran",IF($E$362=0,0,IF(K365="Y",1,IF(K365="T",0,"Isi Dulu"))))</f>
        <v>Isi Sasaran</v>
      </c>
      <c r="M365" s="849"/>
      <c r="N365" s="852"/>
    </row>
    <row r="366" spans="2:14" ht="15.75">
      <c r="B366" s="838"/>
      <c r="C366" s="841"/>
      <c r="D366" s="859"/>
      <c r="E366" s="856"/>
      <c r="F366" s="569">
        <v>5</v>
      </c>
      <c r="G366" s="570"/>
      <c r="H366" s="599" t="str">
        <f t="shared" si="6"/>
        <v>Belum Diisi</v>
      </c>
      <c r="I366" s="595" t="s">
        <v>26</v>
      </c>
      <c r="J366" s="596" t="str">
        <f>IF($D$362="Y/T","Isi Sasaran",IF($E$362=0,0,IF(I366="Y",1,IF(I366="T",0,"Isi Dulu"))))</f>
        <v>Isi Sasaran</v>
      </c>
      <c r="K366" s="595" t="s">
        <v>26</v>
      </c>
      <c r="L366" s="596" t="str">
        <f>IF($D$362="Y/T","Isi Sasaran",IF($E$362=0,0,IF(K366="Y",1,IF(K366="T",0,"Isi Dulu"))))</f>
        <v>Isi Sasaran</v>
      </c>
      <c r="M366" s="850"/>
      <c r="N366" s="853"/>
    </row>
    <row r="367" spans="2:14" ht="15.75">
      <c r="B367" s="836">
        <v>12</v>
      </c>
      <c r="C367" s="839"/>
      <c r="D367" s="857" t="s">
        <v>26</v>
      </c>
      <c r="E367" s="854" t="str">
        <f>IF(D367="Y",1,IF(D367="T",0,IF(D367="Y/T","Belum diisi","Error")))</f>
        <v>Belum diisi</v>
      </c>
      <c r="F367" s="528">
        <v>1</v>
      </c>
      <c r="G367" s="529"/>
      <c r="H367" s="600" t="str">
        <f t="shared" si="6"/>
        <v>Belum Diisi</v>
      </c>
      <c r="I367" s="590" t="s">
        <v>26</v>
      </c>
      <c r="J367" s="591" t="str">
        <f>IF($D$367="Y/T","Isi Sasaran",IF($E$367=0,0,IF(I367="Y",1,IF(I367="T",0,"Isi Dulu"))))</f>
        <v>Isi Sasaran</v>
      </c>
      <c r="K367" s="590" t="s">
        <v>26</v>
      </c>
      <c r="L367" s="591" t="str">
        <f>IF($D$367="Y/T","Isi Sasaran",IF($E$367=0,0,IF(K367="Y",1,IF(K367="T",0,"Isi Dulu"))))</f>
        <v>Isi Sasaran</v>
      </c>
      <c r="M367" s="848" t="s">
        <v>26</v>
      </c>
      <c r="N367" s="851" t="str">
        <f>IF(M367="Y",1,IF(M367="T",0,IF(M367="Y/T","Belum diisi","Error")))</f>
        <v>Belum diisi</v>
      </c>
    </row>
    <row r="368" spans="2:14" ht="15.75">
      <c r="B368" s="837"/>
      <c r="C368" s="840"/>
      <c r="D368" s="858"/>
      <c r="E368" s="855"/>
      <c r="F368" s="549">
        <v>2</v>
      </c>
      <c r="G368" s="550"/>
      <c r="H368" s="598" t="str">
        <f t="shared" si="6"/>
        <v>Belum Diisi</v>
      </c>
      <c r="I368" s="592" t="s">
        <v>26</v>
      </c>
      <c r="J368" s="593" t="str">
        <f>IF($D$367="Y/T","Isi Sasaran",IF($E$367=0,0,IF(I368="Y",1,IF(I368="T",0,"Isi Dulu"))))</f>
        <v>Isi Sasaran</v>
      </c>
      <c r="K368" s="592" t="s">
        <v>26</v>
      </c>
      <c r="L368" s="593" t="str">
        <f>IF($D$367="Y/T","Isi Sasaran",IF($E$367=0,0,IF(K368="Y",1,IF(K368="T",0,"Isi Dulu"))))</f>
        <v>Isi Sasaran</v>
      </c>
      <c r="M368" s="849"/>
      <c r="N368" s="852"/>
    </row>
    <row r="369" spans="2:14" ht="15.75">
      <c r="B369" s="837"/>
      <c r="C369" s="840"/>
      <c r="D369" s="858"/>
      <c r="E369" s="855"/>
      <c r="F369" s="549">
        <v>3</v>
      </c>
      <c r="G369" s="550"/>
      <c r="H369" s="598" t="str">
        <f t="shared" si="6"/>
        <v>Belum Diisi</v>
      </c>
      <c r="I369" s="592" t="s">
        <v>26</v>
      </c>
      <c r="J369" s="593" t="str">
        <f>IF($D$367="Y/T","Isi Sasaran",IF($E$367=0,0,IF(I369="Y",1,IF(I369="T",0,"Isi Dulu"))))</f>
        <v>Isi Sasaran</v>
      </c>
      <c r="K369" s="592" t="s">
        <v>26</v>
      </c>
      <c r="L369" s="593" t="str">
        <f>IF($D$367="Y/T","Isi Sasaran",IF($E$367=0,0,IF(K369="Y",1,IF(K369="T",0,"Isi Dulu"))))</f>
        <v>Isi Sasaran</v>
      </c>
      <c r="M369" s="849"/>
      <c r="N369" s="852"/>
    </row>
    <row r="370" spans="2:14" ht="15.75">
      <c r="B370" s="837"/>
      <c r="C370" s="840"/>
      <c r="D370" s="858"/>
      <c r="E370" s="855"/>
      <c r="F370" s="549">
        <v>4</v>
      </c>
      <c r="G370" s="550"/>
      <c r="H370" s="598" t="str">
        <f t="shared" si="6"/>
        <v>Belum Diisi</v>
      </c>
      <c r="I370" s="592" t="s">
        <v>26</v>
      </c>
      <c r="J370" s="593" t="str">
        <f>IF($D$367="Y/T","Isi Sasaran",IF($E$367=0,0,IF(I370="Y",1,IF(I370="T",0,"Isi Dulu"))))</f>
        <v>Isi Sasaran</v>
      </c>
      <c r="K370" s="592" t="s">
        <v>26</v>
      </c>
      <c r="L370" s="593" t="str">
        <f>IF($D$367="Y/T","Isi Sasaran",IF($E$367=0,0,IF(K370="Y",1,IF(K370="T",0,"Isi Dulu"))))</f>
        <v>Isi Sasaran</v>
      </c>
      <c r="M370" s="849"/>
      <c r="N370" s="852"/>
    </row>
    <row r="371" spans="2:14" ht="15.75">
      <c r="B371" s="838"/>
      <c r="C371" s="841"/>
      <c r="D371" s="859"/>
      <c r="E371" s="856"/>
      <c r="F371" s="569">
        <v>5</v>
      </c>
      <c r="G371" s="570"/>
      <c r="H371" s="599" t="str">
        <f t="shared" si="6"/>
        <v>Belum Diisi</v>
      </c>
      <c r="I371" s="595" t="s">
        <v>26</v>
      </c>
      <c r="J371" s="596" t="str">
        <f>IF($D$367="Y/T","Isi Sasaran",IF($E$367=0,0,IF(I371="Y",1,IF(I371="T",0,"Isi Dulu"))))</f>
        <v>Isi Sasaran</v>
      </c>
      <c r="K371" s="595" t="s">
        <v>26</v>
      </c>
      <c r="L371" s="596" t="str">
        <f>IF($D$367="Y/T","Isi Sasaran",IF($E$367=0,0,IF(K371="Y",1,IF(K371="T",0,"Isi Dulu"))))</f>
        <v>Isi Sasaran</v>
      </c>
      <c r="M371" s="850"/>
      <c r="N371" s="853"/>
    </row>
    <row r="372" spans="2:14" ht="15.75">
      <c r="B372" s="836">
        <v>13</v>
      </c>
      <c r="C372" s="839"/>
      <c r="D372" s="857" t="s">
        <v>26</v>
      </c>
      <c r="E372" s="854" t="str">
        <f>IF(D372="Y",1,IF(D372="T",0,IF(D372="Y/T","Belum diisi","Error")))</f>
        <v>Belum diisi</v>
      </c>
      <c r="F372" s="528">
        <v>1</v>
      </c>
      <c r="G372" s="529"/>
      <c r="H372" s="600" t="str">
        <f t="shared" si="6"/>
        <v>Belum Diisi</v>
      </c>
      <c r="I372" s="590" t="s">
        <v>26</v>
      </c>
      <c r="J372" s="591" t="str">
        <f>IF($D$372="Y/T","Isi Sasaran",IF($E$372=0,0,IF(I372="Y",1,IF(I372="T",0,"Isi Dulu"))))</f>
        <v>Isi Sasaran</v>
      </c>
      <c r="K372" s="590" t="s">
        <v>26</v>
      </c>
      <c r="L372" s="591" t="str">
        <f>IF($D$372="Y/T","Isi Sasaran",IF($E$372=0,0,IF(K372="Y",1,IF(K372="T",0,"Isi Dulu"))))</f>
        <v>Isi Sasaran</v>
      </c>
      <c r="M372" s="848" t="s">
        <v>26</v>
      </c>
      <c r="N372" s="851" t="str">
        <f>IF(M372="Y",1,IF(M372="T",0,IF(M372="Y/T","Belum diisi","Error")))</f>
        <v>Belum diisi</v>
      </c>
    </row>
    <row r="373" spans="2:14" ht="15.75">
      <c r="B373" s="837"/>
      <c r="C373" s="840"/>
      <c r="D373" s="858"/>
      <c r="E373" s="855"/>
      <c r="F373" s="549">
        <v>2</v>
      </c>
      <c r="G373" s="550"/>
      <c r="H373" s="598" t="str">
        <f t="shared" si="6"/>
        <v>Belum Diisi</v>
      </c>
      <c r="I373" s="592" t="s">
        <v>26</v>
      </c>
      <c r="J373" s="593" t="str">
        <f>IF($D$372="Y/T","Isi Sasaran",IF($E$372=0,0,IF(I373="Y",1,IF(I373="T",0,"Isi Dulu"))))</f>
        <v>Isi Sasaran</v>
      </c>
      <c r="K373" s="592" t="s">
        <v>26</v>
      </c>
      <c r="L373" s="593" t="str">
        <f>IF($D$372="Y/T","Isi Sasaran",IF($E$372=0,0,IF(K373="Y",1,IF(K373="T",0,"Isi Dulu"))))</f>
        <v>Isi Sasaran</v>
      </c>
      <c r="M373" s="849"/>
      <c r="N373" s="852"/>
    </row>
    <row r="374" spans="2:14" ht="15.75">
      <c r="B374" s="837"/>
      <c r="C374" s="840"/>
      <c r="D374" s="858"/>
      <c r="E374" s="855"/>
      <c r="F374" s="549">
        <v>3</v>
      </c>
      <c r="G374" s="550"/>
      <c r="H374" s="598" t="str">
        <f t="shared" si="6"/>
        <v>Belum Diisi</v>
      </c>
      <c r="I374" s="592" t="s">
        <v>26</v>
      </c>
      <c r="J374" s="593" t="str">
        <f>IF($D$372="Y/T","Isi Sasaran",IF($E$372=0,0,IF(I374="Y",1,IF(I374="T",0,"Isi Dulu"))))</f>
        <v>Isi Sasaran</v>
      </c>
      <c r="K374" s="592" t="s">
        <v>26</v>
      </c>
      <c r="L374" s="593" t="str">
        <f>IF($D$372="Y/T","Isi Sasaran",IF($E$372=0,0,IF(K374="Y",1,IF(K374="T",0,"Isi Dulu"))))</f>
        <v>Isi Sasaran</v>
      </c>
      <c r="M374" s="849"/>
      <c r="N374" s="852"/>
    </row>
    <row r="375" spans="2:14" ht="15.75">
      <c r="B375" s="837"/>
      <c r="C375" s="840"/>
      <c r="D375" s="858"/>
      <c r="E375" s="855"/>
      <c r="F375" s="549">
        <v>4</v>
      </c>
      <c r="G375" s="550"/>
      <c r="H375" s="598" t="str">
        <f t="shared" si="6"/>
        <v>Belum Diisi</v>
      </c>
      <c r="I375" s="592" t="s">
        <v>26</v>
      </c>
      <c r="J375" s="593" t="str">
        <f>IF($D$372="Y/T","Isi Sasaran",IF($E$372=0,0,IF(I375="Y",1,IF(I375="T",0,"Isi Dulu"))))</f>
        <v>Isi Sasaran</v>
      </c>
      <c r="K375" s="592" t="s">
        <v>26</v>
      </c>
      <c r="L375" s="593" t="str">
        <f>IF($D$372="Y/T","Isi Sasaran",IF($E$372=0,0,IF(K375="Y",1,IF(K375="T",0,"Isi Dulu"))))</f>
        <v>Isi Sasaran</v>
      </c>
      <c r="M375" s="849"/>
      <c r="N375" s="852"/>
    </row>
    <row r="376" spans="2:14" ht="15.75">
      <c r="B376" s="838"/>
      <c r="C376" s="841"/>
      <c r="D376" s="859"/>
      <c r="E376" s="856"/>
      <c r="F376" s="569">
        <v>5</v>
      </c>
      <c r="G376" s="570"/>
      <c r="H376" s="599" t="str">
        <f t="shared" ref="H376:H411" si="7">IF(OR(J376="Isi Dulu",L376="Isi Dulu",J376="Isi Sasaran",L376="Isi Sasaran"),"Belum Diisi",IF(SUM(J376,L376)=2,1,IF(SUM(J376,L376)=1,0,IF(SUM(J376,L376)=0,0,"Error"))))</f>
        <v>Belum Diisi</v>
      </c>
      <c r="I376" s="595" t="s">
        <v>26</v>
      </c>
      <c r="J376" s="596" t="str">
        <f>IF($D$372="Y/T","Isi Sasaran",IF($E$372=0,0,IF(I376="Y",1,IF(I376="T",0,"Isi Dulu"))))</f>
        <v>Isi Sasaran</v>
      </c>
      <c r="K376" s="595" t="s">
        <v>26</v>
      </c>
      <c r="L376" s="596" t="str">
        <f>IF($D$372="Y/T","Isi Sasaran",IF($E$372=0,0,IF(K376="Y",1,IF(K376="T",0,"Isi Dulu"))))</f>
        <v>Isi Sasaran</v>
      </c>
      <c r="M376" s="850"/>
      <c r="N376" s="853"/>
    </row>
    <row r="377" spans="2:14" ht="15.75">
      <c r="B377" s="836">
        <v>14</v>
      </c>
      <c r="C377" s="839"/>
      <c r="D377" s="857" t="s">
        <v>26</v>
      </c>
      <c r="E377" s="854" t="str">
        <f>IF(D377="Y",1,IF(D377="T",0,IF(D377="Y/T","Belum diisi","Error")))</f>
        <v>Belum diisi</v>
      </c>
      <c r="F377" s="528">
        <v>1</v>
      </c>
      <c r="G377" s="529"/>
      <c r="H377" s="600" t="str">
        <f t="shared" si="7"/>
        <v>Belum Diisi</v>
      </c>
      <c r="I377" s="590" t="s">
        <v>26</v>
      </c>
      <c r="J377" s="591" t="str">
        <f>IF($D$377="Y/T","Isi Sasaran",IF($E$377=0,0,IF(I377="Y",1,IF(I377="T",0,"Isi Dulu"))))</f>
        <v>Isi Sasaran</v>
      </c>
      <c r="K377" s="590" t="s">
        <v>26</v>
      </c>
      <c r="L377" s="591" t="str">
        <f>IF($D$377="Y/T","Isi Sasaran",IF($E$377=0,0,IF(K377="Y",1,IF(K377="T",0,"Isi Dulu"))))</f>
        <v>Isi Sasaran</v>
      </c>
      <c r="M377" s="848" t="s">
        <v>26</v>
      </c>
      <c r="N377" s="851" t="str">
        <f>IF(M377="Y",1,IF(M377="T",0,IF(M377="Y/T","Belum diisi","Error")))</f>
        <v>Belum diisi</v>
      </c>
    </row>
    <row r="378" spans="2:14" ht="15.75">
      <c r="B378" s="837"/>
      <c r="C378" s="840"/>
      <c r="D378" s="858"/>
      <c r="E378" s="855"/>
      <c r="F378" s="549">
        <v>2</v>
      </c>
      <c r="G378" s="550"/>
      <c r="H378" s="598" t="str">
        <f t="shared" si="7"/>
        <v>Belum Diisi</v>
      </c>
      <c r="I378" s="592" t="s">
        <v>26</v>
      </c>
      <c r="J378" s="593" t="str">
        <f>IF($D$377="Y/T","Isi Sasaran",IF($E$377=0,0,IF(I378="Y",1,IF(I378="T",0,"Isi Dulu"))))</f>
        <v>Isi Sasaran</v>
      </c>
      <c r="K378" s="592" t="s">
        <v>26</v>
      </c>
      <c r="L378" s="593" t="str">
        <f>IF($D$377="Y/T","Isi Sasaran",IF($E$377=0,0,IF(K378="Y",1,IF(K378="T",0,"Isi Dulu"))))</f>
        <v>Isi Sasaran</v>
      </c>
      <c r="M378" s="849"/>
      <c r="N378" s="852"/>
    </row>
    <row r="379" spans="2:14" ht="15.75">
      <c r="B379" s="837"/>
      <c r="C379" s="840"/>
      <c r="D379" s="858"/>
      <c r="E379" s="855"/>
      <c r="F379" s="549">
        <v>3</v>
      </c>
      <c r="G379" s="550"/>
      <c r="H379" s="598" t="str">
        <f t="shared" si="7"/>
        <v>Belum Diisi</v>
      </c>
      <c r="I379" s="592" t="s">
        <v>26</v>
      </c>
      <c r="J379" s="593" t="str">
        <f>IF($D$377="Y/T","Isi Sasaran",IF($E$377=0,0,IF(I379="Y",1,IF(I379="T",0,"Isi Dulu"))))</f>
        <v>Isi Sasaran</v>
      </c>
      <c r="K379" s="592" t="s">
        <v>26</v>
      </c>
      <c r="L379" s="593" t="str">
        <f>IF($D$377="Y/T","Isi Sasaran",IF($E$377=0,0,IF(K379="Y",1,IF(K379="T",0,"Isi Dulu"))))</f>
        <v>Isi Sasaran</v>
      </c>
      <c r="M379" s="849"/>
      <c r="N379" s="852"/>
    </row>
    <row r="380" spans="2:14" ht="15.75">
      <c r="B380" s="837"/>
      <c r="C380" s="840"/>
      <c r="D380" s="858"/>
      <c r="E380" s="855"/>
      <c r="F380" s="549">
        <v>4</v>
      </c>
      <c r="G380" s="550"/>
      <c r="H380" s="598" t="str">
        <f t="shared" si="7"/>
        <v>Belum Diisi</v>
      </c>
      <c r="I380" s="592" t="s">
        <v>26</v>
      </c>
      <c r="J380" s="593" t="str">
        <f>IF($D$377="Y/T","Isi Sasaran",IF($E$377=0,0,IF(I380="Y",1,IF(I380="T",0,"Isi Dulu"))))</f>
        <v>Isi Sasaran</v>
      </c>
      <c r="K380" s="592" t="s">
        <v>26</v>
      </c>
      <c r="L380" s="593" t="str">
        <f>IF($D$377="Y/T","Isi Sasaran",IF($E$377=0,0,IF(K380="Y",1,IF(K380="T",0,"Isi Dulu"))))</f>
        <v>Isi Sasaran</v>
      </c>
      <c r="M380" s="849"/>
      <c r="N380" s="852"/>
    </row>
    <row r="381" spans="2:14" ht="15.75">
      <c r="B381" s="838"/>
      <c r="C381" s="841"/>
      <c r="D381" s="859"/>
      <c r="E381" s="856"/>
      <c r="F381" s="569">
        <v>5</v>
      </c>
      <c r="G381" s="570"/>
      <c r="H381" s="599" t="str">
        <f t="shared" si="7"/>
        <v>Belum Diisi</v>
      </c>
      <c r="I381" s="595" t="s">
        <v>26</v>
      </c>
      <c r="J381" s="596" t="str">
        <f>IF($D$377="Y/T","Isi Sasaran",IF($E$377=0,0,IF(I381="Y",1,IF(I381="T",0,"Isi Dulu"))))</f>
        <v>Isi Sasaran</v>
      </c>
      <c r="K381" s="595" t="s">
        <v>26</v>
      </c>
      <c r="L381" s="596" t="str">
        <f>IF($D$377="Y/T","Isi Sasaran",IF($E$377=0,0,IF(K381="Y",1,IF(K381="T",0,"Isi Dulu"))))</f>
        <v>Isi Sasaran</v>
      </c>
      <c r="M381" s="850"/>
      <c r="N381" s="853"/>
    </row>
    <row r="382" spans="2:14" ht="15.75">
      <c r="B382" s="836">
        <v>15</v>
      </c>
      <c r="C382" s="839"/>
      <c r="D382" s="857" t="s">
        <v>26</v>
      </c>
      <c r="E382" s="854" t="str">
        <f>IF(D382="Y",1,IF(D382="T",0,IF(D382="Y/T","Belum diisi","Error")))</f>
        <v>Belum diisi</v>
      </c>
      <c r="F382" s="528">
        <v>1</v>
      </c>
      <c r="G382" s="529"/>
      <c r="H382" s="600" t="str">
        <f t="shared" si="7"/>
        <v>Belum Diisi</v>
      </c>
      <c r="I382" s="590" t="s">
        <v>26</v>
      </c>
      <c r="J382" s="591" t="str">
        <f>IF($D$382="Y/T","Isi Sasaran",IF($E$382=0,0,IF(I382="Y",1,IF(I382="T",0,"Isi Dulu"))))</f>
        <v>Isi Sasaran</v>
      </c>
      <c r="K382" s="590" t="s">
        <v>26</v>
      </c>
      <c r="L382" s="591" t="str">
        <f>IF($D$382="Y/T","Isi Sasaran",IF($E$382=0,0,IF(K382="Y",1,IF(K382="T",0,"Isi Dulu"))))</f>
        <v>Isi Sasaran</v>
      </c>
      <c r="M382" s="848" t="s">
        <v>26</v>
      </c>
      <c r="N382" s="851" t="str">
        <f>IF(M382="Y",1,IF(M382="T",0,IF(M382="Y/T","Belum diisi","Error")))</f>
        <v>Belum diisi</v>
      </c>
    </row>
    <row r="383" spans="2:14" ht="15.75">
      <c r="B383" s="837"/>
      <c r="C383" s="840"/>
      <c r="D383" s="858"/>
      <c r="E383" s="855"/>
      <c r="F383" s="549">
        <v>2</v>
      </c>
      <c r="G383" s="550"/>
      <c r="H383" s="598" t="str">
        <f t="shared" si="7"/>
        <v>Belum Diisi</v>
      </c>
      <c r="I383" s="592" t="s">
        <v>26</v>
      </c>
      <c r="J383" s="593" t="str">
        <f>IF($D$382="Y/T","Isi Sasaran",IF($E$382=0,0,IF(I383="Y",1,IF(I383="T",0,"Isi Dulu"))))</f>
        <v>Isi Sasaran</v>
      </c>
      <c r="K383" s="592" t="s">
        <v>26</v>
      </c>
      <c r="L383" s="593" t="str">
        <f>IF($D$382="Y/T","Isi Sasaran",IF($E$382=0,0,IF(K383="Y",1,IF(K383="T",0,"Isi Dulu"))))</f>
        <v>Isi Sasaran</v>
      </c>
      <c r="M383" s="849"/>
      <c r="N383" s="852"/>
    </row>
    <row r="384" spans="2:14" ht="15.75">
      <c r="B384" s="837"/>
      <c r="C384" s="840"/>
      <c r="D384" s="858"/>
      <c r="E384" s="855"/>
      <c r="F384" s="549">
        <v>3</v>
      </c>
      <c r="G384" s="550"/>
      <c r="H384" s="598" t="str">
        <f t="shared" si="7"/>
        <v>Belum Diisi</v>
      </c>
      <c r="I384" s="592" t="s">
        <v>26</v>
      </c>
      <c r="J384" s="593" t="str">
        <f>IF($D$382="Y/T","Isi Sasaran",IF($E$382=0,0,IF(I384="Y",1,IF(I384="T",0,"Isi Dulu"))))</f>
        <v>Isi Sasaran</v>
      </c>
      <c r="K384" s="592" t="s">
        <v>26</v>
      </c>
      <c r="L384" s="593" t="str">
        <f>IF($D$382="Y/T","Isi Sasaran",IF($E$382=0,0,IF(K384="Y",1,IF(K384="T",0,"Isi Dulu"))))</f>
        <v>Isi Sasaran</v>
      </c>
      <c r="M384" s="849"/>
      <c r="N384" s="852"/>
    </row>
    <row r="385" spans="2:14" ht="15.75">
      <c r="B385" s="837"/>
      <c r="C385" s="840"/>
      <c r="D385" s="858"/>
      <c r="E385" s="855"/>
      <c r="F385" s="549">
        <v>4</v>
      </c>
      <c r="G385" s="550"/>
      <c r="H385" s="598" t="str">
        <f t="shared" si="7"/>
        <v>Belum Diisi</v>
      </c>
      <c r="I385" s="592" t="s">
        <v>26</v>
      </c>
      <c r="J385" s="593" t="str">
        <f>IF($D$382="Y/T","Isi Sasaran",IF($E$382=0,0,IF(I385="Y",1,IF(I385="T",0,"Isi Dulu"))))</f>
        <v>Isi Sasaran</v>
      </c>
      <c r="K385" s="592" t="s">
        <v>26</v>
      </c>
      <c r="L385" s="593" t="str">
        <f>IF($D$382="Y/T","Isi Sasaran",IF($E$382=0,0,IF(K385="Y",1,IF(K385="T",0,"Isi Dulu"))))</f>
        <v>Isi Sasaran</v>
      </c>
      <c r="M385" s="849"/>
      <c r="N385" s="852"/>
    </row>
    <row r="386" spans="2:14" ht="15.75">
      <c r="B386" s="838"/>
      <c r="C386" s="841"/>
      <c r="D386" s="859"/>
      <c r="E386" s="856"/>
      <c r="F386" s="569">
        <v>5</v>
      </c>
      <c r="G386" s="570"/>
      <c r="H386" s="599" t="str">
        <f t="shared" si="7"/>
        <v>Belum Diisi</v>
      </c>
      <c r="I386" s="595" t="s">
        <v>26</v>
      </c>
      <c r="J386" s="596" t="str">
        <f>IF($D$382="Y/T","Isi Sasaran",IF($E$382=0,0,IF(I386="Y",1,IF(I386="T",0,"Isi Dulu"))))</f>
        <v>Isi Sasaran</v>
      </c>
      <c r="K386" s="595" t="s">
        <v>26</v>
      </c>
      <c r="L386" s="596" t="str">
        <f>IF($D$382="Y/T","Isi Sasaran",IF($E$382=0,0,IF(K386="Y",1,IF(K386="T",0,"Isi Dulu"))))</f>
        <v>Isi Sasaran</v>
      </c>
      <c r="M386" s="850"/>
      <c r="N386" s="853"/>
    </row>
    <row r="387" spans="2:14" ht="15.75">
      <c r="B387" s="836">
        <v>16</v>
      </c>
      <c r="C387" s="839"/>
      <c r="D387" s="857" t="s">
        <v>26</v>
      </c>
      <c r="E387" s="854" t="str">
        <f>IF(D387="Y",1,IF(D387="T",0,IF(D387="Y/T","Belum diisi","Error")))</f>
        <v>Belum diisi</v>
      </c>
      <c r="F387" s="528">
        <v>1</v>
      </c>
      <c r="G387" s="529"/>
      <c r="H387" s="600" t="str">
        <f t="shared" si="7"/>
        <v>Belum Diisi</v>
      </c>
      <c r="I387" s="590" t="s">
        <v>26</v>
      </c>
      <c r="J387" s="591" t="str">
        <f>IF($D$387="Y/T","Isi Sasaran",IF($E$387=0,0,IF(I387="Y",1,IF(I387="T",0,"Isi Dulu"))))</f>
        <v>Isi Sasaran</v>
      </c>
      <c r="K387" s="590" t="s">
        <v>26</v>
      </c>
      <c r="L387" s="591" t="str">
        <f>IF($D$387="Y/T","Isi Sasaran",IF($E$387=0,0,IF(K387="Y",1,IF(K387="T",0,"Isi Dulu"))))</f>
        <v>Isi Sasaran</v>
      </c>
      <c r="M387" s="848" t="s">
        <v>26</v>
      </c>
      <c r="N387" s="851" t="str">
        <f>IF(M387="Y",1,IF(M387="T",0,IF(M387="Y/T","Belum diisi","Error")))</f>
        <v>Belum diisi</v>
      </c>
    </row>
    <row r="388" spans="2:14" ht="15.75">
      <c r="B388" s="837"/>
      <c r="C388" s="840"/>
      <c r="D388" s="858"/>
      <c r="E388" s="855"/>
      <c r="F388" s="549">
        <v>2</v>
      </c>
      <c r="G388" s="550"/>
      <c r="H388" s="598" t="str">
        <f t="shared" si="7"/>
        <v>Belum Diisi</v>
      </c>
      <c r="I388" s="592" t="s">
        <v>26</v>
      </c>
      <c r="J388" s="593" t="str">
        <f>IF($D$387="Y/T","Isi Sasaran",IF($E$387=0,0,IF(I388="Y",1,IF(I388="T",0,"Isi Dulu"))))</f>
        <v>Isi Sasaran</v>
      </c>
      <c r="K388" s="592" t="s">
        <v>26</v>
      </c>
      <c r="L388" s="593" t="str">
        <f>IF($D$387="Y/T","Isi Sasaran",IF($E$387=0,0,IF(K388="Y",1,IF(K388="T",0,"Isi Dulu"))))</f>
        <v>Isi Sasaran</v>
      </c>
      <c r="M388" s="849"/>
      <c r="N388" s="852"/>
    </row>
    <row r="389" spans="2:14" ht="15.75">
      <c r="B389" s="837"/>
      <c r="C389" s="840"/>
      <c r="D389" s="858"/>
      <c r="E389" s="855"/>
      <c r="F389" s="549">
        <v>3</v>
      </c>
      <c r="G389" s="550"/>
      <c r="H389" s="598" t="str">
        <f t="shared" si="7"/>
        <v>Belum Diisi</v>
      </c>
      <c r="I389" s="592" t="s">
        <v>26</v>
      </c>
      <c r="J389" s="593" t="str">
        <f>IF($D$387="Y/T","Isi Sasaran",IF($E$387=0,0,IF(I389="Y",1,IF(I389="T",0,"Isi Dulu"))))</f>
        <v>Isi Sasaran</v>
      </c>
      <c r="K389" s="592" t="s">
        <v>26</v>
      </c>
      <c r="L389" s="593" t="str">
        <f>IF($D$387="Y/T","Isi Sasaran",IF($E$387=0,0,IF(K389="Y",1,IF(K389="T",0,"Isi Dulu"))))</f>
        <v>Isi Sasaran</v>
      </c>
      <c r="M389" s="849"/>
      <c r="N389" s="852"/>
    </row>
    <row r="390" spans="2:14" ht="15.75">
      <c r="B390" s="837"/>
      <c r="C390" s="840"/>
      <c r="D390" s="858"/>
      <c r="E390" s="855"/>
      <c r="F390" s="549">
        <v>4</v>
      </c>
      <c r="G390" s="550"/>
      <c r="H390" s="598" t="str">
        <f t="shared" si="7"/>
        <v>Belum Diisi</v>
      </c>
      <c r="I390" s="592" t="s">
        <v>26</v>
      </c>
      <c r="J390" s="593" t="str">
        <f>IF($D$387="Y/T","Isi Sasaran",IF($E$387=0,0,IF(I390="Y",1,IF(I390="T",0,"Isi Dulu"))))</f>
        <v>Isi Sasaran</v>
      </c>
      <c r="K390" s="592" t="s">
        <v>26</v>
      </c>
      <c r="L390" s="593" t="str">
        <f>IF($D$387="Y/T","Isi Sasaran",IF($E$387=0,0,IF(K390="Y",1,IF(K390="T",0,"Isi Dulu"))))</f>
        <v>Isi Sasaran</v>
      </c>
      <c r="M390" s="849"/>
      <c r="N390" s="852"/>
    </row>
    <row r="391" spans="2:14" ht="15.75">
      <c r="B391" s="838"/>
      <c r="C391" s="841"/>
      <c r="D391" s="859"/>
      <c r="E391" s="856"/>
      <c r="F391" s="569">
        <v>5</v>
      </c>
      <c r="G391" s="570"/>
      <c r="H391" s="599" t="str">
        <f t="shared" si="7"/>
        <v>Belum Diisi</v>
      </c>
      <c r="I391" s="595" t="s">
        <v>26</v>
      </c>
      <c r="J391" s="596" t="str">
        <f>IF($D$387="Y/T","Isi Sasaran",IF($E$387=0,0,IF(I391="Y",1,IF(I391="T",0,"Isi Dulu"))))</f>
        <v>Isi Sasaran</v>
      </c>
      <c r="K391" s="595" t="s">
        <v>26</v>
      </c>
      <c r="L391" s="596" t="str">
        <f>IF($D$387="Y/T","Isi Sasaran",IF($E$387=0,0,IF(K391="Y",1,IF(K391="T",0,"Isi Dulu"))))</f>
        <v>Isi Sasaran</v>
      </c>
      <c r="M391" s="850"/>
      <c r="N391" s="853"/>
    </row>
    <row r="392" spans="2:14" ht="15.75">
      <c r="B392" s="836">
        <v>17</v>
      </c>
      <c r="C392" s="839"/>
      <c r="D392" s="857" t="s">
        <v>26</v>
      </c>
      <c r="E392" s="854" t="str">
        <f>IF(D392="Y",1,IF(D392="T",0,IF(D392="Y/T","Belum diisi","Error")))</f>
        <v>Belum diisi</v>
      </c>
      <c r="F392" s="528">
        <v>1</v>
      </c>
      <c r="G392" s="529"/>
      <c r="H392" s="600" t="str">
        <f t="shared" si="7"/>
        <v>Belum Diisi</v>
      </c>
      <c r="I392" s="590" t="s">
        <v>26</v>
      </c>
      <c r="J392" s="591" t="str">
        <f>IF($D$392="Y/T","Isi Sasaran",IF($E$392=0,0,IF(I392="Y",1,IF(I392="T",0,"Isi Dulu"))))</f>
        <v>Isi Sasaran</v>
      </c>
      <c r="K392" s="590" t="s">
        <v>26</v>
      </c>
      <c r="L392" s="591" t="str">
        <f>IF($D$392="Y/T","Isi Sasaran",IF($E$392=0,0,IF(K392="Y",1,IF(K392="T",0,"Isi Dulu"))))</f>
        <v>Isi Sasaran</v>
      </c>
      <c r="M392" s="848" t="s">
        <v>26</v>
      </c>
      <c r="N392" s="851" t="str">
        <f>IF(M392="Y",1,IF(M392="T",0,IF(M392="Y/T","Belum diisi","Error")))</f>
        <v>Belum diisi</v>
      </c>
    </row>
    <row r="393" spans="2:14" ht="15.75">
      <c r="B393" s="837"/>
      <c r="C393" s="840"/>
      <c r="D393" s="858"/>
      <c r="E393" s="855"/>
      <c r="F393" s="549">
        <v>2</v>
      </c>
      <c r="G393" s="550"/>
      <c r="H393" s="598" t="str">
        <f t="shared" si="7"/>
        <v>Belum Diisi</v>
      </c>
      <c r="I393" s="592" t="s">
        <v>26</v>
      </c>
      <c r="J393" s="593" t="str">
        <f>IF($D$392="Y/T","Isi Sasaran",IF($E$392=0,0,IF(I393="Y",1,IF(I393="T",0,"Isi Dulu"))))</f>
        <v>Isi Sasaran</v>
      </c>
      <c r="K393" s="592" t="s">
        <v>26</v>
      </c>
      <c r="L393" s="593" t="str">
        <f>IF($D$392="Y/T","Isi Sasaran",IF($E$392=0,0,IF(K393="Y",1,IF(K393="T",0,"Isi Dulu"))))</f>
        <v>Isi Sasaran</v>
      </c>
      <c r="M393" s="849"/>
      <c r="N393" s="852"/>
    </row>
    <row r="394" spans="2:14" ht="15.75">
      <c r="B394" s="837"/>
      <c r="C394" s="840"/>
      <c r="D394" s="858"/>
      <c r="E394" s="855"/>
      <c r="F394" s="549">
        <v>3</v>
      </c>
      <c r="G394" s="550"/>
      <c r="H394" s="598" t="str">
        <f t="shared" si="7"/>
        <v>Belum Diisi</v>
      </c>
      <c r="I394" s="592" t="s">
        <v>26</v>
      </c>
      <c r="J394" s="593" t="str">
        <f>IF($D$392="Y/T","Isi Sasaran",IF($E$392=0,0,IF(I394="Y",1,IF(I394="T",0,"Isi Dulu"))))</f>
        <v>Isi Sasaran</v>
      </c>
      <c r="K394" s="592" t="s">
        <v>26</v>
      </c>
      <c r="L394" s="593" t="str">
        <f>IF($D$392="Y/T","Isi Sasaran",IF($E$392=0,0,IF(K394="Y",1,IF(K394="T",0,"Isi Dulu"))))</f>
        <v>Isi Sasaran</v>
      </c>
      <c r="M394" s="849"/>
      <c r="N394" s="852"/>
    </row>
    <row r="395" spans="2:14" ht="15.75">
      <c r="B395" s="837"/>
      <c r="C395" s="840"/>
      <c r="D395" s="858"/>
      <c r="E395" s="855"/>
      <c r="F395" s="549">
        <v>4</v>
      </c>
      <c r="G395" s="550"/>
      <c r="H395" s="598" t="str">
        <f t="shared" si="7"/>
        <v>Belum Diisi</v>
      </c>
      <c r="I395" s="592" t="s">
        <v>26</v>
      </c>
      <c r="J395" s="593" t="str">
        <f>IF($D$392="Y/T","Isi Sasaran",IF($E$392=0,0,IF(I395="Y",1,IF(I395="T",0,"Isi Dulu"))))</f>
        <v>Isi Sasaran</v>
      </c>
      <c r="K395" s="592" t="s">
        <v>26</v>
      </c>
      <c r="L395" s="593" t="str">
        <f>IF($D$392="Y/T","Isi Sasaran",IF($E$392=0,0,IF(K395="Y",1,IF(K395="T",0,"Isi Dulu"))))</f>
        <v>Isi Sasaran</v>
      </c>
      <c r="M395" s="849"/>
      <c r="N395" s="852"/>
    </row>
    <row r="396" spans="2:14" ht="15.75">
      <c r="B396" s="838"/>
      <c r="C396" s="841"/>
      <c r="D396" s="859"/>
      <c r="E396" s="856"/>
      <c r="F396" s="569">
        <v>5</v>
      </c>
      <c r="G396" s="570"/>
      <c r="H396" s="599" t="str">
        <f t="shared" si="7"/>
        <v>Belum Diisi</v>
      </c>
      <c r="I396" s="595" t="s">
        <v>26</v>
      </c>
      <c r="J396" s="596" t="str">
        <f>IF($D$392="Y/T","Isi Sasaran",IF($E$392=0,0,IF(I396="Y",1,IF(I396="T",0,"Isi Dulu"))))</f>
        <v>Isi Sasaran</v>
      </c>
      <c r="K396" s="595" t="s">
        <v>26</v>
      </c>
      <c r="L396" s="596" t="str">
        <f>IF($D$392="Y/T","Isi Sasaran",IF($E$392=0,0,IF(K396="Y",1,IF(K396="T",0,"Isi Dulu"))))</f>
        <v>Isi Sasaran</v>
      </c>
      <c r="M396" s="850"/>
      <c r="N396" s="853"/>
    </row>
    <row r="397" spans="2:14" ht="15.75">
      <c r="B397" s="836">
        <v>18</v>
      </c>
      <c r="C397" s="839"/>
      <c r="D397" s="857" t="s">
        <v>26</v>
      </c>
      <c r="E397" s="854" t="str">
        <f>IF(D397="Y",1,IF(D397="T",0,IF(D397="Y/T","Belum diisi","Error")))</f>
        <v>Belum diisi</v>
      </c>
      <c r="F397" s="528">
        <v>1</v>
      </c>
      <c r="G397" s="529"/>
      <c r="H397" s="600" t="str">
        <f t="shared" si="7"/>
        <v>Belum Diisi</v>
      </c>
      <c r="I397" s="590" t="s">
        <v>26</v>
      </c>
      <c r="J397" s="591" t="str">
        <f>IF($D$397="Y/T","Isi Sasaran",IF($E$397=0,0,IF(I397="Y",1,IF(I397="T",0,"Isi Dulu"))))</f>
        <v>Isi Sasaran</v>
      </c>
      <c r="K397" s="590" t="s">
        <v>26</v>
      </c>
      <c r="L397" s="591" t="str">
        <f>IF($D$397="Y/T","Isi Sasaran",IF($E$397=0,0,IF(K397="Y",1,IF(K397="T",0,"Isi Dulu"))))</f>
        <v>Isi Sasaran</v>
      </c>
      <c r="M397" s="848" t="s">
        <v>26</v>
      </c>
      <c r="N397" s="851" t="str">
        <f>IF(M397="Y",1,IF(M397="T",0,IF(M397="Y/T","Belum diisi","Error")))</f>
        <v>Belum diisi</v>
      </c>
    </row>
    <row r="398" spans="2:14" ht="15.75">
      <c r="B398" s="837"/>
      <c r="C398" s="840"/>
      <c r="D398" s="858"/>
      <c r="E398" s="855"/>
      <c r="F398" s="549">
        <v>2</v>
      </c>
      <c r="G398" s="550"/>
      <c r="H398" s="598" t="str">
        <f t="shared" si="7"/>
        <v>Belum Diisi</v>
      </c>
      <c r="I398" s="592" t="s">
        <v>26</v>
      </c>
      <c r="J398" s="593" t="str">
        <f>IF($D$397="Y/T","Isi Sasaran",IF($E$397=0,0,IF(I398="Y",1,IF(I398="T",0,"Isi Dulu"))))</f>
        <v>Isi Sasaran</v>
      </c>
      <c r="K398" s="592" t="s">
        <v>26</v>
      </c>
      <c r="L398" s="593" t="str">
        <f>IF($D$397="Y/T","Isi Sasaran",IF($E$397=0,0,IF(K398="Y",1,IF(K398="T",0,"Isi Dulu"))))</f>
        <v>Isi Sasaran</v>
      </c>
      <c r="M398" s="849"/>
      <c r="N398" s="852"/>
    </row>
    <row r="399" spans="2:14" ht="15.75">
      <c r="B399" s="837"/>
      <c r="C399" s="840"/>
      <c r="D399" s="858"/>
      <c r="E399" s="855"/>
      <c r="F399" s="549">
        <v>3</v>
      </c>
      <c r="G399" s="550"/>
      <c r="H399" s="598" t="str">
        <f t="shared" si="7"/>
        <v>Belum Diisi</v>
      </c>
      <c r="I399" s="592" t="s">
        <v>26</v>
      </c>
      <c r="J399" s="593" t="str">
        <f>IF($D$397="Y/T","Isi Sasaran",IF($E$397=0,0,IF(I399="Y",1,IF(I399="T",0,"Isi Dulu"))))</f>
        <v>Isi Sasaran</v>
      </c>
      <c r="K399" s="592" t="s">
        <v>26</v>
      </c>
      <c r="L399" s="593" t="str">
        <f>IF($D$397="Y/T","Isi Sasaran",IF($E$397=0,0,IF(K399="Y",1,IF(K399="T",0,"Isi Dulu"))))</f>
        <v>Isi Sasaran</v>
      </c>
      <c r="M399" s="849"/>
      <c r="N399" s="852"/>
    </row>
    <row r="400" spans="2:14" ht="15.75">
      <c r="B400" s="837"/>
      <c r="C400" s="840"/>
      <c r="D400" s="858"/>
      <c r="E400" s="855"/>
      <c r="F400" s="549">
        <v>4</v>
      </c>
      <c r="G400" s="550"/>
      <c r="H400" s="598" t="str">
        <f t="shared" si="7"/>
        <v>Belum Diisi</v>
      </c>
      <c r="I400" s="592" t="s">
        <v>26</v>
      </c>
      <c r="J400" s="593" t="str">
        <f>IF($D$397="Y/T","Isi Sasaran",IF($E$397=0,0,IF(I400="Y",1,IF(I400="T",0,"Isi Dulu"))))</f>
        <v>Isi Sasaran</v>
      </c>
      <c r="K400" s="592" t="s">
        <v>26</v>
      </c>
      <c r="L400" s="593" t="str">
        <f>IF($D$397="Y/T","Isi Sasaran",IF($E$397=0,0,IF(K400="Y",1,IF(K400="T",0,"Isi Dulu"))))</f>
        <v>Isi Sasaran</v>
      </c>
      <c r="M400" s="849"/>
      <c r="N400" s="852"/>
    </row>
    <row r="401" spans="2:14" ht="15.75">
      <c r="B401" s="838"/>
      <c r="C401" s="841"/>
      <c r="D401" s="859"/>
      <c r="E401" s="856"/>
      <c r="F401" s="569">
        <v>5</v>
      </c>
      <c r="G401" s="570"/>
      <c r="H401" s="599" t="str">
        <f t="shared" si="7"/>
        <v>Belum Diisi</v>
      </c>
      <c r="I401" s="595" t="s">
        <v>26</v>
      </c>
      <c r="J401" s="596" t="str">
        <f>IF($D$397="Y/T","Isi Sasaran",IF($E$397=0,0,IF(I401="Y",1,IF(I401="T",0,"Isi Dulu"))))</f>
        <v>Isi Sasaran</v>
      </c>
      <c r="K401" s="595" t="s">
        <v>26</v>
      </c>
      <c r="L401" s="596" t="str">
        <f>IF($D$397="Y/T","Isi Sasaran",IF($E$397=0,0,IF(K401="Y",1,IF(K401="T",0,"Isi Dulu"))))</f>
        <v>Isi Sasaran</v>
      </c>
      <c r="M401" s="850"/>
      <c r="N401" s="853"/>
    </row>
    <row r="402" spans="2:14" ht="15.75">
      <c r="B402" s="836">
        <v>19</v>
      </c>
      <c r="C402" s="839"/>
      <c r="D402" s="857" t="s">
        <v>26</v>
      </c>
      <c r="E402" s="854" t="str">
        <f>IF(D402="Y",1,IF(D402="T",0,IF(D402="Y/T","Belum diisi","Error")))</f>
        <v>Belum diisi</v>
      </c>
      <c r="F402" s="528">
        <v>1</v>
      </c>
      <c r="G402" s="529"/>
      <c r="H402" s="600" t="str">
        <f t="shared" si="7"/>
        <v>Belum Diisi</v>
      </c>
      <c r="I402" s="590" t="s">
        <v>26</v>
      </c>
      <c r="J402" s="591" t="str">
        <f>IF($D$402="Y/T","Isi Sasaran",IF($E$402=0,0,IF(I402="Y",1,IF(I402="T",0,"Isi Dulu"))))</f>
        <v>Isi Sasaran</v>
      </c>
      <c r="K402" s="590" t="s">
        <v>26</v>
      </c>
      <c r="L402" s="591" t="str">
        <f>IF($D$402="Y/T","Isi Sasaran",IF($E$402=0,0,IF(K402="Y",1,IF(K402="T",0,"Isi Dulu"))))</f>
        <v>Isi Sasaran</v>
      </c>
      <c r="M402" s="848" t="s">
        <v>26</v>
      </c>
      <c r="N402" s="851" t="str">
        <f>IF(M402="Y",1,IF(M402="T",0,IF(M402="Y/T","Belum diisi","Error")))</f>
        <v>Belum diisi</v>
      </c>
    </row>
    <row r="403" spans="2:14" ht="15.75">
      <c r="B403" s="837"/>
      <c r="C403" s="840"/>
      <c r="D403" s="858"/>
      <c r="E403" s="855"/>
      <c r="F403" s="549">
        <v>2</v>
      </c>
      <c r="G403" s="550"/>
      <c r="H403" s="598" t="str">
        <f t="shared" si="7"/>
        <v>Belum Diisi</v>
      </c>
      <c r="I403" s="592" t="s">
        <v>26</v>
      </c>
      <c r="J403" s="593" t="str">
        <f>IF($D$402="Y/T","Isi Sasaran",IF($E$402=0,0,IF(I403="Y",1,IF(I403="T",0,"Isi Dulu"))))</f>
        <v>Isi Sasaran</v>
      </c>
      <c r="K403" s="592" t="s">
        <v>26</v>
      </c>
      <c r="L403" s="593" t="str">
        <f>IF($D$402="Y/T","Isi Sasaran",IF($E$402=0,0,IF(K403="Y",1,IF(K403="T",0,"Isi Dulu"))))</f>
        <v>Isi Sasaran</v>
      </c>
      <c r="M403" s="849"/>
      <c r="N403" s="852"/>
    </row>
    <row r="404" spans="2:14" ht="15.75">
      <c r="B404" s="837"/>
      <c r="C404" s="840"/>
      <c r="D404" s="858"/>
      <c r="E404" s="855"/>
      <c r="F404" s="549">
        <v>3</v>
      </c>
      <c r="G404" s="550"/>
      <c r="H404" s="598" t="str">
        <f t="shared" si="7"/>
        <v>Belum Diisi</v>
      </c>
      <c r="I404" s="592" t="s">
        <v>26</v>
      </c>
      <c r="J404" s="593" t="str">
        <f>IF($D$402="Y/T","Isi Sasaran",IF($E$402=0,0,IF(I404="Y",1,IF(I404="T",0,"Isi Dulu"))))</f>
        <v>Isi Sasaran</v>
      </c>
      <c r="K404" s="592" t="s">
        <v>26</v>
      </c>
      <c r="L404" s="593" t="str">
        <f>IF($D$402="Y/T","Isi Sasaran",IF($E$402=0,0,IF(K404="Y",1,IF(K404="T",0,"Isi Dulu"))))</f>
        <v>Isi Sasaran</v>
      </c>
      <c r="M404" s="849"/>
      <c r="N404" s="852"/>
    </row>
    <row r="405" spans="2:14" ht="15.75">
      <c r="B405" s="837"/>
      <c r="C405" s="840"/>
      <c r="D405" s="858"/>
      <c r="E405" s="855"/>
      <c r="F405" s="549">
        <v>4</v>
      </c>
      <c r="G405" s="550"/>
      <c r="H405" s="598" t="str">
        <f t="shared" si="7"/>
        <v>Belum Diisi</v>
      </c>
      <c r="I405" s="592" t="s">
        <v>26</v>
      </c>
      <c r="J405" s="593" t="str">
        <f>IF($D$402="Y/T","Isi Sasaran",IF($E$402=0,0,IF(I405="Y",1,IF(I405="T",0,"Isi Dulu"))))</f>
        <v>Isi Sasaran</v>
      </c>
      <c r="K405" s="592" t="s">
        <v>26</v>
      </c>
      <c r="L405" s="593" t="str">
        <f>IF($D$402="Y/T","Isi Sasaran",IF($E$402=0,0,IF(K405="Y",1,IF(K405="T",0,"Isi Dulu"))))</f>
        <v>Isi Sasaran</v>
      </c>
      <c r="M405" s="849"/>
      <c r="N405" s="852"/>
    </row>
    <row r="406" spans="2:14" ht="15.75">
      <c r="B406" s="838"/>
      <c r="C406" s="841"/>
      <c r="D406" s="859"/>
      <c r="E406" s="856"/>
      <c r="F406" s="569">
        <v>5</v>
      </c>
      <c r="G406" s="570"/>
      <c r="H406" s="599" t="str">
        <f t="shared" si="7"/>
        <v>Belum Diisi</v>
      </c>
      <c r="I406" s="595" t="s">
        <v>26</v>
      </c>
      <c r="J406" s="596" t="str">
        <f>IF($D$402="Y/T","Isi Sasaran",IF($E$402=0,0,IF(I406="Y",1,IF(I406="T",0,"Isi Dulu"))))</f>
        <v>Isi Sasaran</v>
      </c>
      <c r="K406" s="595" t="s">
        <v>26</v>
      </c>
      <c r="L406" s="596" t="str">
        <f>IF($D$402="Y/T","Isi Sasaran",IF($E$402=0,0,IF(K406="Y",1,IF(K406="T",0,"Isi Dulu"))))</f>
        <v>Isi Sasaran</v>
      </c>
      <c r="M406" s="850"/>
      <c r="N406" s="853"/>
    </row>
    <row r="407" spans="2:14" ht="15.75">
      <c r="B407" s="836">
        <v>20</v>
      </c>
      <c r="C407" s="839"/>
      <c r="D407" s="857" t="s">
        <v>26</v>
      </c>
      <c r="E407" s="854" t="str">
        <f>IF(D407="Y",1,IF(D407="T",0,IF(D407="Y/T","Belum diisi","Error")))</f>
        <v>Belum diisi</v>
      </c>
      <c r="F407" s="528">
        <v>1</v>
      </c>
      <c r="G407" s="529"/>
      <c r="H407" s="600" t="str">
        <f t="shared" si="7"/>
        <v>Belum Diisi</v>
      </c>
      <c r="I407" s="590" t="s">
        <v>26</v>
      </c>
      <c r="J407" s="591" t="str">
        <f>IF($D$407="Y/T","Isi Sasaran",IF($E$407=0,0,IF(I407="Y",1,IF(I407="T",0,"Isi Dulu"))))</f>
        <v>Isi Sasaran</v>
      </c>
      <c r="K407" s="590" t="s">
        <v>26</v>
      </c>
      <c r="L407" s="591" t="str">
        <f>IF($D$407="Y/T","Isi Sasaran",IF($E$407=0,0,IF(K407="Y",1,IF(K407="T",0,"Isi Dulu"))))</f>
        <v>Isi Sasaran</v>
      </c>
      <c r="M407" s="848" t="s">
        <v>26</v>
      </c>
      <c r="N407" s="851" t="str">
        <f>IF(M407="Y",1,IF(M407="T",0,IF(M407="Y/T","Belum diisi","Error")))</f>
        <v>Belum diisi</v>
      </c>
    </row>
    <row r="408" spans="2:14" ht="15.75">
      <c r="B408" s="837"/>
      <c r="C408" s="840"/>
      <c r="D408" s="858"/>
      <c r="E408" s="855"/>
      <c r="F408" s="549">
        <v>2</v>
      </c>
      <c r="G408" s="550"/>
      <c r="H408" s="598" t="str">
        <f t="shared" si="7"/>
        <v>Belum Diisi</v>
      </c>
      <c r="I408" s="592" t="s">
        <v>26</v>
      </c>
      <c r="J408" s="593" t="str">
        <f>IF($D$407="Y/T","Isi Sasaran",IF($E$407=0,0,IF(I408="Y",1,IF(I408="T",0,"Isi Dulu"))))</f>
        <v>Isi Sasaran</v>
      </c>
      <c r="K408" s="592" t="s">
        <v>26</v>
      </c>
      <c r="L408" s="593" t="str">
        <f>IF($D$407="Y/T","Isi Sasaran",IF($E$407=0,0,IF(K408="Y",1,IF(K408="T",0,"Isi Dulu"))))</f>
        <v>Isi Sasaran</v>
      </c>
      <c r="M408" s="849"/>
      <c r="N408" s="852"/>
    </row>
    <row r="409" spans="2:14" ht="15.75">
      <c r="B409" s="837"/>
      <c r="C409" s="840"/>
      <c r="D409" s="858"/>
      <c r="E409" s="855"/>
      <c r="F409" s="549">
        <v>3</v>
      </c>
      <c r="G409" s="550"/>
      <c r="H409" s="598" t="str">
        <f t="shared" si="7"/>
        <v>Belum Diisi</v>
      </c>
      <c r="I409" s="592" t="s">
        <v>26</v>
      </c>
      <c r="J409" s="593" t="str">
        <f>IF($D$407="Y/T","Isi Sasaran",IF($E$407=0,0,IF(I409="Y",1,IF(I409="T",0,"Isi Dulu"))))</f>
        <v>Isi Sasaran</v>
      </c>
      <c r="K409" s="592" t="s">
        <v>26</v>
      </c>
      <c r="L409" s="593" t="str">
        <f>IF($D$407="Y/T","Isi Sasaran",IF($E$407=0,0,IF(K409="Y",1,IF(K409="T",0,"Isi Dulu"))))</f>
        <v>Isi Sasaran</v>
      </c>
      <c r="M409" s="849"/>
      <c r="N409" s="852"/>
    </row>
    <row r="410" spans="2:14" ht="15.75">
      <c r="B410" s="837"/>
      <c r="C410" s="840"/>
      <c r="D410" s="858"/>
      <c r="E410" s="855"/>
      <c r="F410" s="549">
        <v>4</v>
      </c>
      <c r="G410" s="550"/>
      <c r="H410" s="598" t="str">
        <f t="shared" si="7"/>
        <v>Belum Diisi</v>
      </c>
      <c r="I410" s="592" t="s">
        <v>26</v>
      </c>
      <c r="J410" s="593" t="str">
        <f>IF($D$407="Y/T","Isi Sasaran",IF($E$407=0,0,IF(I410="Y",1,IF(I410="T",0,"Isi Dulu"))))</f>
        <v>Isi Sasaran</v>
      </c>
      <c r="K410" s="592" t="s">
        <v>26</v>
      </c>
      <c r="L410" s="593" t="str">
        <f>IF($D$407="Y/T","Isi Sasaran",IF($E$407=0,0,IF(K410="Y",1,IF(K410="T",0,"Isi Dulu"))))</f>
        <v>Isi Sasaran</v>
      </c>
      <c r="M410" s="849"/>
      <c r="N410" s="852"/>
    </row>
    <row r="411" spans="2:14" ht="15.75">
      <c r="B411" s="838"/>
      <c r="C411" s="841"/>
      <c r="D411" s="859"/>
      <c r="E411" s="856"/>
      <c r="F411" s="569">
        <v>5</v>
      </c>
      <c r="G411" s="570"/>
      <c r="H411" s="599" t="str">
        <f t="shared" si="7"/>
        <v>Belum Diisi</v>
      </c>
      <c r="I411" s="595" t="s">
        <v>26</v>
      </c>
      <c r="J411" s="596" t="str">
        <f>IF($D$407="Y/T","Isi Sasaran",IF($E$407=0,0,IF(I411="Y",1,IF(I411="T",0,"Isi Dulu"))))</f>
        <v>Isi Sasaran</v>
      </c>
      <c r="K411" s="595" t="s">
        <v>26</v>
      </c>
      <c r="L411" s="596" t="str">
        <f>IF($D$407="Y/T","Isi Sasaran",IF($E$407=0,0,IF(K411="Y",1,IF(K411="T",0,"Isi Dulu"))))</f>
        <v>Isi Sasaran</v>
      </c>
      <c r="M411" s="850"/>
      <c r="N411" s="853"/>
    </row>
    <row r="412" spans="2:14" ht="15.75">
      <c r="B412" s="580"/>
      <c r="C412" s="581"/>
      <c r="D412" s="582"/>
      <c r="E412" s="602" t="e">
        <f>AVERAGE(E312:E411)</f>
        <v>#DIV/0!</v>
      </c>
      <c r="F412" s="583"/>
      <c r="G412" s="583"/>
      <c r="H412" s="602" t="e">
        <f>(IF($D312="Y/T",0,AVERAGE(H312:H316))+IF($D317="Y/T",0,AVERAGE(H317:H321))+IF($D322="Y/T",0,AVERAGE(H322:H326))+IF($D327="Y/T",0,AVERAGE(H327:H331))+IF($D332="Y/T",0,AVERAGE(H332:H336))+IF($D337="Y/T",0,AVERAGE(H337:H341))+IF($D342="Y/T",0,AVERAGE(H342:H346))+IF($D347="Y/T",0,AVERAGE(H347:H351))+IF($D352="Y/T",0,AVERAGE(H352:H356))+IF($D357="Y/T",0,AVERAGE(H357:H361))+IF($D362="Y/T",0,AVERAGE(H362:H366))+IF($D367="Y/T",0,AVERAGE(H367:H371))+IF($D372="Y/T",0,AVERAGE(H372:H376))+IF($D377="Y/T",0,AVERAGE(H377:H381))+IF($D382="Y/T",0,AVERAGE(H382:H386))+IF($D387="Y/T",0,AVERAGE(H387:H391))+IF($D392="Y/T",0,AVERAGE(H392:H396))+IF($D397="Y/T",0,AVERAGE(H397:H401))+IF($D402="Y/T",0,AVERAGE(H402:H406))+IF($D407="Y/T",0,AVERAGE(H407:H411)))/(COUNTIF($D312:$D411,"Y")+COUNTIF($D312:$D411,"T"))</f>
        <v>#DIV/0!</v>
      </c>
      <c r="I412" s="582"/>
      <c r="J412" s="602" t="e">
        <f>(IF($D312="Y/T",0,AVERAGE(J312:J316))+IF($D317="Y/T",0,AVERAGE(J317:J321))+IF($D322="Y/T",0,AVERAGE(J322:J326))+IF($D327="Y/T",0,AVERAGE(J327:J331))+IF($D332="Y/T",0,AVERAGE(J332:J336))+IF($D337="Y/T",0,AVERAGE(J337:J341))+IF($D342="Y/T",0,AVERAGE(J342:J346))+IF($D347="Y/T",0,AVERAGE(J347:J351))+IF($D352="Y/T",0,AVERAGE(J352:J356))+IF($D357="Y/T",0,AVERAGE(J357:J361))+IF($D362="Y/T",0,AVERAGE(J362:J366))+IF($D367="Y/T",0,AVERAGE(J367:J371))+IF($D372="Y/T",0,AVERAGE(J372:J376))+IF($D377="Y/T",0,AVERAGE(J377:J381))+IF($D382="Y/T",0,AVERAGE(J382:J386))+IF($D387="Y/T",0,AVERAGE(J387:J391))+IF($D392="Y/T",0,AVERAGE(J392:J396))+IF($D397="Y/T",0,AVERAGE(J397:J401))+IF($D402="Y/T",0,AVERAGE(J402:J406))+IF($D407="Y/T",0,AVERAGE(J407:J411)))/(COUNTIF($D312:$D411,"Y")+COUNTIF($D312:$D411,"T"))</f>
        <v>#DIV/0!</v>
      </c>
      <c r="K412" s="582"/>
      <c r="L412" s="602" t="e">
        <f>(IF($D312="Y/T",0,AVERAGE(L312:L316))+IF($D317="Y/T",0,AVERAGE(L317:L321))+IF($D322="Y/T",0,AVERAGE(L322:L326))+IF($D327="Y/T",0,AVERAGE(L327:L331))+IF($D332="Y/T",0,AVERAGE(L332:L336))+IF($D337="Y/T",0,AVERAGE(L337:L341))+IF($D342="Y/T",0,AVERAGE(L342:L346))+IF($D347="Y/T",0,AVERAGE(L347:L351))+IF($D352="Y/T",0,AVERAGE(L352:L356))+IF($D357="Y/T",0,AVERAGE(L357:L361))+IF($D362="Y/T",0,AVERAGE(L362:L366))+IF($D367="Y/T",0,AVERAGE(L367:L371))+IF($D372="Y/T",0,AVERAGE(L372:L376))+IF($D377="Y/T",0,AVERAGE(L377:L381))+IF($D382="Y/T",0,AVERAGE(L382:L386))+IF($D387="Y/T",0,AVERAGE(L387:L391))+IF($D392="Y/T",0,AVERAGE(L392:L396))+IF($D397="Y/T",0,AVERAGE(L397:L401))+IF($D402="Y/T",0,AVERAGE(L402:L406))+IF($D407="Y/T",0,AVERAGE(L407:L411)))/(COUNTIF($D312:$D411,"Y")+COUNTIF($D312:$D411,"T"))</f>
        <v>#DIV/0!</v>
      </c>
      <c r="M412" s="606"/>
      <c r="N412" s="602" t="e">
        <f>AVERAGE(N312:N411)</f>
        <v>#DIV/0!</v>
      </c>
    </row>
  </sheetData>
  <mergeCells count="496">
    <mergeCell ref="M337:M341"/>
    <mergeCell ref="E342:E346"/>
    <mergeCell ref="B327:B331"/>
    <mergeCell ref="C327:C331"/>
    <mergeCell ref="B285:B289"/>
    <mergeCell ref="M290:M294"/>
    <mergeCell ref="E300:E304"/>
    <mergeCell ref="N317:N321"/>
    <mergeCell ref="C300:C304"/>
    <mergeCell ref="B305:B309"/>
    <mergeCell ref="C285:C289"/>
    <mergeCell ref="M285:M289"/>
    <mergeCell ref="D295:D299"/>
    <mergeCell ref="M322:M326"/>
    <mergeCell ref="C312:C316"/>
    <mergeCell ref="B317:B321"/>
    <mergeCell ref="D322:D326"/>
    <mergeCell ref="E322:E326"/>
    <mergeCell ref="C317:C321"/>
    <mergeCell ref="E312:E316"/>
    <mergeCell ref="C322:C326"/>
    <mergeCell ref="N235:N239"/>
    <mergeCell ref="D312:D316"/>
    <mergeCell ref="D260:D264"/>
    <mergeCell ref="N250:N254"/>
    <mergeCell ref="C250:C254"/>
    <mergeCell ref="M260:M264"/>
    <mergeCell ref="B265:B269"/>
    <mergeCell ref="D255:D259"/>
    <mergeCell ref="M255:M259"/>
    <mergeCell ref="N255:N259"/>
    <mergeCell ref="M300:M304"/>
    <mergeCell ref="B260:B264"/>
    <mergeCell ref="D275:D279"/>
    <mergeCell ref="E265:E269"/>
    <mergeCell ref="E285:E289"/>
    <mergeCell ref="D290:D294"/>
    <mergeCell ref="E290:E294"/>
    <mergeCell ref="N285:N289"/>
    <mergeCell ref="N280:N284"/>
    <mergeCell ref="M295:M299"/>
    <mergeCell ref="B280:B284"/>
    <mergeCell ref="E280:E284"/>
    <mergeCell ref="C280:C284"/>
    <mergeCell ref="M270:M274"/>
    <mergeCell ref="N260:N264"/>
    <mergeCell ref="E270:E274"/>
    <mergeCell ref="D265:D269"/>
    <mergeCell ref="C260:C264"/>
    <mergeCell ref="B270:B274"/>
    <mergeCell ref="C290:C294"/>
    <mergeCell ref="B295:B299"/>
    <mergeCell ref="N295:N299"/>
    <mergeCell ref="D240:D244"/>
    <mergeCell ref="E240:E244"/>
    <mergeCell ref="N275:N279"/>
    <mergeCell ref="D280:D284"/>
    <mergeCell ref="B290:B294"/>
    <mergeCell ref="M280:M284"/>
    <mergeCell ref="E275:E279"/>
    <mergeCell ref="N240:N244"/>
    <mergeCell ref="B240:B244"/>
    <mergeCell ref="C225:C229"/>
    <mergeCell ref="N220:N224"/>
    <mergeCell ref="M198:M202"/>
    <mergeCell ref="N128:N132"/>
    <mergeCell ref="C133:C137"/>
    <mergeCell ref="M138:M142"/>
    <mergeCell ref="C148:C152"/>
    <mergeCell ref="E143:E147"/>
    <mergeCell ref="D138:D142"/>
    <mergeCell ref="C193:C197"/>
    <mergeCell ref="C203:C207"/>
    <mergeCell ref="M193:M197"/>
    <mergeCell ref="E193:E197"/>
    <mergeCell ref="D193:D197"/>
    <mergeCell ref="M210:M214"/>
    <mergeCell ref="D198:D202"/>
    <mergeCell ref="N133:N137"/>
    <mergeCell ref="N148:N152"/>
    <mergeCell ref="E158:E162"/>
    <mergeCell ref="D183:D187"/>
    <mergeCell ref="M133:M137"/>
    <mergeCell ref="M225:M229"/>
    <mergeCell ref="N225:N229"/>
    <mergeCell ref="B377:B381"/>
    <mergeCell ref="E382:E386"/>
    <mergeCell ref="D387:D391"/>
    <mergeCell ref="E377:E381"/>
    <mergeCell ref="D377:D381"/>
    <mergeCell ref="D382:D386"/>
    <mergeCell ref="E387:E391"/>
    <mergeCell ref="M382:M386"/>
    <mergeCell ref="N387:N391"/>
    <mergeCell ref="B382:B386"/>
    <mergeCell ref="M377:M381"/>
    <mergeCell ref="N377:N381"/>
    <mergeCell ref="C387:C391"/>
    <mergeCell ref="M387:M391"/>
    <mergeCell ref="B387:B391"/>
    <mergeCell ref="C382:C386"/>
    <mergeCell ref="N382:N386"/>
    <mergeCell ref="C377:C381"/>
    <mergeCell ref="B347:B351"/>
    <mergeCell ref="N352:N356"/>
    <mergeCell ref="E357:E361"/>
    <mergeCell ref="N300:N304"/>
    <mergeCell ref="D300:D304"/>
    <mergeCell ref="E305:E309"/>
    <mergeCell ref="N362:N366"/>
    <mergeCell ref="D352:D356"/>
    <mergeCell ref="B357:B361"/>
    <mergeCell ref="B322:B326"/>
    <mergeCell ref="M327:M331"/>
    <mergeCell ref="B342:B346"/>
    <mergeCell ref="B337:B341"/>
    <mergeCell ref="M312:M316"/>
    <mergeCell ref="B312:B316"/>
    <mergeCell ref="E317:E321"/>
    <mergeCell ref="N312:N316"/>
    <mergeCell ref="N327:N331"/>
    <mergeCell ref="D332:D336"/>
    <mergeCell ref="N322:N326"/>
    <mergeCell ref="D337:D341"/>
    <mergeCell ref="D327:D331"/>
    <mergeCell ref="E327:E331"/>
    <mergeCell ref="B332:B336"/>
    <mergeCell ref="B397:B401"/>
    <mergeCell ref="M402:M406"/>
    <mergeCell ref="C407:C411"/>
    <mergeCell ref="C402:C406"/>
    <mergeCell ref="B407:B411"/>
    <mergeCell ref="N392:N396"/>
    <mergeCell ref="E407:E411"/>
    <mergeCell ref="C397:C401"/>
    <mergeCell ref="B402:B406"/>
    <mergeCell ref="M392:M396"/>
    <mergeCell ref="D392:D396"/>
    <mergeCell ref="D407:D411"/>
    <mergeCell ref="N397:N401"/>
    <mergeCell ref="M397:M401"/>
    <mergeCell ref="E402:E406"/>
    <mergeCell ref="D402:D406"/>
    <mergeCell ref="E397:E401"/>
    <mergeCell ref="N407:N411"/>
    <mergeCell ref="N402:N406"/>
    <mergeCell ref="M407:M411"/>
    <mergeCell ref="B392:B396"/>
    <mergeCell ref="E392:E396"/>
    <mergeCell ref="C392:C396"/>
    <mergeCell ref="D397:D401"/>
    <mergeCell ref="N372:N376"/>
    <mergeCell ref="C362:C366"/>
    <mergeCell ref="B362:B366"/>
    <mergeCell ref="D362:D366"/>
    <mergeCell ref="E362:E366"/>
    <mergeCell ref="M362:M366"/>
    <mergeCell ref="M357:M361"/>
    <mergeCell ref="E337:E341"/>
    <mergeCell ref="N342:N346"/>
    <mergeCell ref="D342:D346"/>
    <mergeCell ref="C342:C346"/>
    <mergeCell ref="M347:M351"/>
    <mergeCell ref="C357:C361"/>
    <mergeCell ref="E352:E356"/>
    <mergeCell ref="B352:B356"/>
    <mergeCell ref="B367:B371"/>
    <mergeCell ref="N367:N371"/>
    <mergeCell ref="D367:D371"/>
    <mergeCell ref="B372:B376"/>
    <mergeCell ref="C372:C376"/>
    <mergeCell ref="M372:M376"/>
    <mergeCell ref="D372:D376"/>
    <mergeCell ref="E372:E376"/>
    <mergeCell ref="M367:M371"/>
    <mergeCell ref="C367:C371"/>
    <mergeCell ref="E367:E371"/>
    <mergeCell ref="B215:B219"/>
    <mergeCell ref="N230:N234"/>
    <mergeCell ref="E245:E249"/>
    <mergeCell ref="B230:B234"/>
    <mergeCell ref="C188:C192"/>
    <mergeCell ref="N193:N197"/>
    <mergeCell ref="D203:D207"/>
    <mergeCell ref="D347:D351"/>
    <mergeCell ref="C337:C341"/>
    <mergeCell ref="C347:C351"/>
    <mergeCell ref="M352:M356"/>
    <mergeCell ref="D357:D361"/>
    <mergeCell ref="E347:E351"/>
    <mergeCell ref="C352:C356"/>
    <mergeCell ref="M332:M336"/>
    <mergeCell ref="N347:N351"/>
    <mergeCell ref="C332:C336"/>
    <mergeCell ref="N337:N341"/>
    <mergeCell ref="E332:E336"/>
    <mergeCell ref="N357:N361"/>
    <mergeCell ref="M342:M346"/>
    <mergeCell ref="N332:N336"/>
    <mergeCell ref="N123:N127"/>
    <mergeCell ref="D123:D127"/>
    <mergeCell ref="N245:N249"/>
    <mergeCell ref="N210:N214"/>
    <mergeCell ref="B210:B214"/>
    <mergeCell ref="D215:D219"/>
    <mergeCell ref="D210:D214"/>
    <mergeCell ref="E210:E214"/>
    <mergeCell ref="E215:E219"/>
    <mergeCell ref="B209:N209"/>
    <mergeCell ref="E220:E224"/>
    <mergeCell ref="B198:B202"/>
    <mergeCell ref="M203:M207"/>
    <mergeCell ref="C215:C219"/>
    <mergeCell ref="N203:N207"/>
    <mergeCell ref="N188:N192"/>
    <mergeCell ref="E198:E202"/>
    <mergeCell ref="D173:D177"/>
    <mergeCell ref="M163:M167"/>
    <mergeCell ref="B163:B167"/>
    <mergeCell ref="M230:M234"/>
    <mergeCell ref="B225:B229"/>
    <mergeCell ref="D235:D239"/>
    <mergeCell ref="M220:M224"/>
    <mergeCell ref="N86:N90"/>
    <mergeCell ref="E96:E100"/>
    <mergeCell ref="C81:C85"/>
    <mergeCell ref="M173:M177"/>
    <mergeCell ref="B173:B177"/>
    <mergeCell ref="C168:C172"/>
    <mergeCell ref="N138:N142"/>
    <mergeCell ref="C128:C132"/>
    <mergeCell ref="M128:M132"/>
    <mergeCell ref="D133:D137"/>
    <mergeCell ref="E133:E137"/>
    <mergeCell ref="E128:E132"/>
    <mergeCell ref="B153:B157"/>
    <mergeCell ref="N158:N162"/>
    <mergeCell ref="D168:D172"/>
    <mergeCell ref="D163:D167"/>
    <mergeCell ref="E163:E167"/>
    <mergeCell ref="E168:E172"/>
    <mergeCell ref="B128:B132"/>
    <mergeCell ref="M81:M85"/>
    <mergeCell ref="E113:E117"/>
    <mergeCell ref="C96:C100"/>
    <mergeCell ref="D86:D90"/>
    <mergeCell ref="D101:D105"/>
    <mergeCell ref="C235:C239"/>
    <mergeCell ref="E225:E229"/>
    <mergeCell ref="C305:C309"/>
    <mergeCell ref="B311:N311"/>
    <mergeCell ref="D285:D289"/>
    <mergeCell ref="M275:M279"/>
    <mergeCell ref="B275:B279"/>
    <mergeCell ref="C270:C274"/>
    <mergeCell ref="D270:D274"/>
    <mergeCell ref="B235:B239"/>
    <mergeCell ref="E235:E239"/>
    <mergeCell ref="C295:C299"/>
    <mergeCell ref="E295:E299"/>
    <mergeCell ref="C230:C234"/>
    <mergeCell ref="M235:M239"/>
    <mergeCell ref="D245:D249"/>
    <mergeCell ref="M240:M244"/>
    <mergeCell ref="C245:C249"/>
    <mergeCell ref="M265:M269"/>
    <mergeCell ref="D250:D254"/>
    <mergeCell ref="C265:C269"/>
    <mergeCell ref="C275:C279"/>
    <mergeCell ref="D305:D309"/>
    <mergeCell ref="D230:D234"/>
    <mergeCell ref="G3:G4"/>
    <mergeCell ref="N101:N105"/>
    <mergeCell ref="B51:B55"/>
    <mergeCell ref="M61:M65"/>
    <mergeCell ref="E66:E70"/>
    <mergeCell ref="D56:D60"/>
    <mergeCell ref="N56:N60"/>
    <mergeCell ref="N96:N100"/>
    <mergeCell ref="C91:C95"/>
    <mergeCell ref="E101:E105"/>
    <mergeCell ref="M91:M95"/>
    <mergeCell ref="N91:N95"/>
    <mergeCell ref="E56:E60"/>
    <mergeCell ref="M51:M55"/>
    <mergeCell ref="E51:E55"/>
    <mergeCell ref="M101:M105"/>
    <mergeCell ref="B96:B100"/>
    <mergeCell ref="E76:E80"/>
    <mergeCell ref="M86:M90"/>
    <mergeCell ref="D96:D100"/>
    <mergeCell ref="B91:B95"/>
    <mergeCell ref="B81:B85"/>
    <mergeCell ref="N66:N70"/>
    <mergeCell ref="M96:M100"/>
    <mergeCell ref="K4:L4"/>
    <mergeCell ref="E16:E20"/>
    <mergeCell ref="B11:B15"/>
    <mergeCell ref="N11:N15"/>
    <mergeCell ref="M31:M35"/>
    <mergeCell ref="E41:E45"/>
    <mergeCell ref="D36:D40"/>
    <mergeCell ref="D31:D35"/>
    <mergeCell ref="B31:B35"/>
    <mergeCell ref="B26:B30"/>
    <mergeCell ref="D16:D20"/>
    <mergeCell ref="M4:N4"/>
    <mergeCell ref="B6:B10"/>
    <mergeCell ref="N41:N45"/>
    <mergeCell ref="M26:M30"/>
    <mergeCell ref="C16:C20"/>
    <mergeCell ref="D26:D30"/>
    <mergeCell ref="E21:E25"/>
    <mergeCell ref="C21:C25"/>
    <mergeCell ref="B41:B45"/>
    <mergeCell ref="N6:N10"/>
    <mergeCell ref="D11:D15"/>
    <mergeCell ref="H3:H4"/>
    <mergeCell ref="F3:F4"/>
    <mergeCell ref="N46:N50"/>
    <mergeCell ref="D91:D95"/>
    <mergeCell ref="D51:D55"/>
    <mergeCell ref="M46:M50"/>
    <mergeCell ref="B1:N1"/>
    <mergeCell ref="N153:N157"/>
    <mergeCell ref="D143:D147"/>
    <mergeCell ref="B148:B152"/>
    <mergeCell ref="N118:N122"/>
    <mergeCell ref="B108:B112"/>
    <mergeCell ref="M123:M127"/>
    <mergeCell ref="D113:D117"/>
    <mergeCell ref="N113:N117"/>
    <mergeCell ref="E86:E90"/>
    <mergeCell ref="B76:B80"/>
    <mergeCell ref="D76:D80"/>
    <mergeCell ref="C86:C90"/>
    <mergeCell ref="E81:E85"/>
    <mergeCell ref="D81:D85"/>
    <mergeCell ref="B138:B142"/>
    <mergeCell ref="N143:N147"/>
    <mergeCell ref="E148:E152"/>
    <mergeCell ref="B133:B137"/>
    <mergeCell ref="B86:B90"/>
    <mergeCell ref="M66:M70"/>
    <mergeCell ref="C51:C55"/>
    <mergeCell ref="B56:B60"/>
    <mergeCell ref="N51:N55"/>
    <mergeCell ref="N61:N65"/>
    <mergeCell ref="D71:D75"/>
    <mergeCell ref="C56:C60"/>
    <mergeCell ref="B66:B70"/>
    <mergeCell ref="N81:N85"/>
    <mergeCell ref="C76:C80"/>
    <mergeCell ref="M76:M80"/>
    <mergeCell ref="N76:N80"/>
    <mergeCell ref="M71:M75"/>
    <mergeCell ref="N71:N75"/>
    <mergeCell ref="C71:C75"/>
    <mergeCell ref="M56:M60"/>
    <mergeCell ref="E71:E75"/>
    <mergeCell ref="D66:D70"/>
    <mergeCell ref="B61:B65"/>
    <mergeCell ref="C61:C65"/>
    <mergeCell ref="D61:D65"/>
    <mergeCell ref="E61:E65"/>
    <mergeCell ref="C66:C70"/>
    <mergeCell ref="D46:D50"/>
    <mergeCell ref="C46:C50"/>
    <mergeCell ref="B36:B40"/>
    <mergeCell ref="C31:C35"/>
    <mergeCell ref="B21:B25"/>
    <mergeCell ref="M36:M40"/>
    <mergeCell ref="C36:C40"/>
    <mergeCell ref="M41:M45"/>
    <mergeCell ref="E36:E40"/>
    <mergeCell ref="C41:C45"/>
    <mergeCell ref="B46:B50"/>
    <mergeCell ref="E46:E50"/>
    <mergeCell ref="B2:N2"/>
    <mergeCell ref="E11:E15"/>
    <mergeCell ref="D41:D45"/>
    <mergeCell ref="N31:N35"/>
    <mergeCell ref="E26:E30"/>
    <mergeCell ref="C26:C30"/>
    <mergeCell ref="M11:M15"/>
    <mergeCell ref="D3:E4"/>
    <mergeCell ref="B5:N5"/>
    <mergeCell ref="E31:E35"/>
    <mergeCell ref="M16:M20"/>
    <mergeCell ref="B16:B20"/>
    <mergeCell ref="N21:N25"/>
    <mergeCell ref="N36:N40"/>
    <mergeCell ref="D21:D25"/>
    <mergeCell ref="M21:M25"/>
    <mergeCell ref="C11:C15"/>
    <mergeCell ref="C6:C10"/>
    <mergeCell ref="D6:D10"/>
    <mergeCell ref="E6:E10"/>
    <mergeCell ref="M6:M10"/>
    <mergeCell ref="N16:N20"/>
    <mergeCell ref="B3:B4"/>
    <mergeCell ref="C3:C4"/>
    <mergeCell ref="I3:N3"/>
    <mergeCell ref="I4:J4"/>
    <mergeCell ref="B300:B304"/>
    <mergeCell ref="M317:M321"/>
    <mergeCell ref="N305:N309"/>
    <mergeCell ref="D317:D321"/>
    <mergeCell ref="M305:M309"/>
    <mergeCell ref="M245:M249"/>
    <mergeCell ref="C255:C259"/>
    <mergeCell ref="M250:M254"/>
    <mergeCell ref="E250:E254"/>
    <mergeCell ref="E255:E259"/>
    <mergeCell ref="B250:B254"/>
    <mergeCell ref="D225:D229"/>
    <mergeCell ref="M215:M219"/>
    <mergeCell ref="B220:B224"/>
    <mergeCell ref="N168:N172"/>
    <mergeCell ref="C163:C167"/>
    <mergeCell ref="C173:C177"/>
    <mergeCell ref="N215:N219"/>
    <mergeCell ref="C210:C214"/>
    <mergeCell ref="D220:D224"/>
    <mergeCell ref="N198:N202"/>
    <mergeCell ref="B71:B75"/>
    <mergeCell ref="E91:E95"/>
    <mergeCell ref="B107:J107"/>
    <mergeCell ref="B203:B207"/>
    <mergeCell ref="D118:D122"/>
    <mergeCell ref="B101:B105"/>
    <mergeCell ref="E108:E112"/>
    <mergeCell ref="C101:C105"/>
    <mergeCell ref="C113:C117"/>
    <mergeCell ref="D108:D112"/>
    <mergeCell ref="B183:B187"/>
    <mergeCell ref="B123:B127"/>
    <mergeCell ref="M148:M152"/>
    <mergeCell ref="D128:D132"/>
    <mergeCell ref="E118:E122"/>
    <mergeCell ref="C108:C112"/>
    <mergeCell ref="M113:M117"/>
    <mergeCell ref="M108:M112"/>
    <mergeCell ref="B178:B182"/>
    <mergeCell ref="E178:E182"/>
    <mergeCell ref="C178:C182"/>
    <mergeCell ref="C118:C122"/>
    <mergeCell ref="B118:B122"/>
    <mergeCell ref="N108:N112"/>
    <mergeCell ref="E123:E127"/>
    <mergeCell ref="B143:B147"/>
    <mergeCell ref="N290:N294"/>
    <mergeCell ref="E260:E264"/>
    <mergeCell ref="C240:C244"/>
    <mergeCell ref="B255:B259"/>
    <mergeCell ref="B188:B192"/>
    <mergeCell ref="M188:M192"/>
    <mergeCell ref="E203:E207"/>
    <mergeCell ref="M158:M162"/>
    <mergeCell ref="C153:C157"/>
    <mergeCell ref="M153:M157"/>
    <mergeCell ref="D158:D162"/>
    <mergeCell ref="C158:C162"/>
    <mergeCell ref="E153:E157"/>
    <mergeCell ref="D178:D182"/>
    <mergeCell ref="M168:M172"/>
    <mergeCell ref="N173:N177"/>
    <mergeCell ref="B168:B172"/>
    <mergeCell ref="B193:B197"/>
    <mergeCell ref="M178:M182"/>
    <mergeCell ref="E173:E177"/>
    <mergeCell ref="N270:N274"/>
    <mergeCell ref="N26:N30"/>
    <mergeCell ref="N265:N269"/>
    <mergeCell ref="B245:B249"/>
    <mergeCell ref="E230:E234"/>
    <mergeCell ref="C220:C224"/>
    <mergeCell ref="N163:N167"/>
    <mergeCell ref="D153:D157"/>
    <mergeCell ref="B158:B162"/>
    <mergeCell ref="B113:B117"/>
    <mergeCell ref="M118:M122"/>
    <mergeCell ref="C123:C127"/>
    <mergeCell ref="C183:C187"/>
    <mergeCell ref="M183:M187"/>
    <mergeCell ref="C198:C202"/>
    <mergeCell ref="E183:E187"/>
    <mergeCell ref="D188:D192"/>
    <mergeCell ref="E188:E192"/>
    <mergeCell ref="N183:N187"/>
    <mergeCell ref="N178:N182"/>
    <mergeCell ref="C138:C142"/>
    <mergeCell ref="M143:M147"/>
    <mergeCell ref="D148:D152"/>
    <mergeCell ref="E138:E142"/>
    <mergeCell ref="C143:C147"/>
  </mergeCells>
  <dataValidations count="92">
    <dataValidation type="list" allowBlank="1" showInputMessage="1" showErrorMessage="1" sqref="D11">
      <formula1>"Y,T,Y/T"</formula1>
    </dataValidation>
    <dataValidation type="list" allowBlank="1" showInputMessage="1" showErrorMessage="1" sqref="D46">
      <formula1>"Y,T,Y/T"</formula1>
    </dataValidation>
    <dataValidation type="list" allowBlank="1" showInputMessage="1" showErrorMessage="1" sqref="D36">
      <formula1>"Y,T,Y/T"</formula1>
    </dataValidation>
    <dataValidation type="list" allowBlank="1" showInputMessage="1" showErrorMessage="1" sqref="D26">
      <formula1>"Y,T,Y/T"</formula1>
    </dataValidation>
    <dataValidation type="list" allowBlank="1" showInputMessage="1" showErrorMessage="1" sqref="D6">
      <formula1>"Y,T,Y/T"</formula1>
    </dataValidation>
    <dataValidation type="list" allowBlank="1" showInputMessage="1" showErrorMessage="1" sqref="D153">
      <formula1>"Y,T,Y/T"</formula1>
    </dataValidation>
    <dataValidation type="list" allowBlank="1" showInputMessage="1" showErrorMessage="1" sqref="D210">
      <formula1>"Y,T,Y/T"</formula1>
    </dataValidation>
    <dataValidation type="list" allowBlank="1" showInputMessage="1" showErrorMessage="1" sqref="D31">
      <formula1>"Y,T,Y/T"</formula1>
    </dataValidation>
    <dataValidation type="list" allowBlank="1" showInputMessage="1" showErrorMessage="1" sqref="D96">
      <formula1>"Y,T,Y/T"</formula1>
    </dataValidation>
    <dataValidation type="list" allowBlank="1" showInputMessage="1" showErrorMessage="1" sqref="I108:I207">
      <formula1>"Y,T,Y/T"</formula1>
    </dataValidation>
    <dataValidation type="list" allowBlank="1" showInputMessage="1" showErrorMessage="1" sqref="K6:K105">
      <formula1>"Y,T,Y/T"</formula1>
    </dataValidation>
    <dataValidation type="list" allowBlank="1" showInputMessage="1" showErrorMessage="1" sqref="I6:I105">
      <formula1>"Y,T,Y/T"</formula1>
    </dataValidation>
    <dataValidation type="list" allowBlank="1" showInputMessage="1" showErrorMessage="1" sqref="M6:M105">
      <formula1>"Y,T,Y/T"</formula1>
    </dataValidation>
    <dataValidation type="list" allowBlank="1" showInputMessage="1" showErrorMessage="1" sqref="K210:K309">
      <formula1>"Y,T,Y/T"</formula1>
    </dataValidation>
    <dataValidation type="list" allowBlank="1" showInputMessage="1" showErrorMessage="1" sqref="I210:I309">
      <formula1>"Y,T,Y/T"</formula1>
    </dataValidation>
    <dataValidation type="list" allowBlank="1" showInputMessage="1" showErrorMessage="1" sqref="M312:M411">
      <formula1>"Y,T,Y/T"</formula1>
    </dataValidation>
    <dataValidation type="list" allowBlank="1" showInputMessage="1" showErrorMessage="1" sqref="D16">
      <formula1>"Y,T,Y/T"</formula1>
    </dataValidation>
    <dataValidation type="list" allowBlank="1" showInputMessage="1" showErrorMessage="1" sqref="D66">
      <formula1>"Y,T,Y/T"</formula1>
    </dataValidation>
    <dataValidation type="list" allowBlank="1" showInputMessage="1" showErrorMessage="1" sqref="D56">
      <formula1>"Y,T,Y/T"</formula1>
    </dataValidation>
    <dataValidation type="list" allowBlank="1" showInputMessage="1" showErrorMessage="1" sqref="D41">
      <formula1>"Y,T,Y/T"</formula1>
    </dataValidation>
    <dataValidation type="list" allowBlank="1" showInputMessage="1" showErrorMessage="1" sqref="D332">
      <formula1>"Y,T,Y/T"</formula1>
    </dataValidation>
    <dataValidation type="list" allowBlank="1" showInputMessage="1" showErrorMessage="1" sqref="D402">
      <formula1>"Y,T,Y/T"</formula1>
    </dataValidation>
    <dataValidation type="list" allowBlank="1" showInputMessage="1" showErrorMessage="1" sqref="D392">
      <formula1>"Y,T,Y/T"</formula1>
    </dataValidation>
    <dataValidation type="list" allowBlank="1" showInputMessage="1" showErrorMessage="1" sqref="D367">
      <formula1>"Y,T,Y/T"</formula1>
    </dataValidation>
    <dataValidation type="list" allowBlank="1" showInputMessage="1" showErrorMessage="1" sqref="I312:I411">
      <formula1>"Y,T,Y/T"</formula1>
    </dataValidation>
    <dataValidation type="list" allowBlank="1" showInputMessage="1" showErrorMessage="1" sqref="K312:K411">
      <formula1>"Y,T,Y/T"</formula1>
    </dataValidation>
    <dataValidation type="list" allowBlank="1" showInputMessage="1" showErrorMessage="1" sqref="D215">
      <formula1>"Y,T,Y/T"</formula1>
    </dataValidation>
    <dataValidation type="list" allowBlank="1" showInputMessage="1" showErrorMessage="1" sqref="D270">
      <formula1>"Y,T,Y/T"</formula1>
    </dataValidation>
    <dataValidation type="list" allowBlank="1" showInputMessage="1" showErrorMessage="1" sqref="D295">
      <formula1>"Y,T,Y/T"</formula1>
    </dataValidation>
    <dataValidation type="list" allowBlank="1" showInputMessage="1" showErrorMessage="1" sqref="D352">
      <formula1>"Y,T,Y/T"</formula1>
    </dataValidation>
    <dataValidation type="list" allowBlank="1" showInputMessage="1" showErrorMessage="1" sqref="D250">
      <formula1>"Y,T,Y/T"</formula1>
    </dataValidation>
    <dataValidation type="list" allowBlank="1" showInputMessage="1" showErrorMessage="1" sqref="D322">
      <formula1>"Y,T,Y/T"</formula1>
    </dataValidation>
    <dataValidation type="list" allowBlank="1" showInputMessage="1" showErrorMessage="1" sqref="D312">
      <formula1>"Y,T,Y/T"</formula1>
    </dataValidation>
    <dataValidation type="list" allowBlank="1" showInputMessage="1" showErrorMessage="1" sqref="D285">
      <formula1>"Y,T,Y/T"</formula1>
    </dataValidation>
    <dataValidation type="list" allowBlank="1" showInputMessage="1" showErrorMessage="1" sqref="D245">
      <formula1>"Y,T,Y/T"</formula1>
    </dataValidation>
    <dataValidation type="list" allowBlank="1" showInputMessage="1" showErrorMessage="1" sqref="D300">
      <formula1>"Y,T,Y/T"</formula1>
    </dataValidation>
    <dataValidation type="list" allowBlank="1" showInputMessage="1" showErrorMessage="1" sqref="D265">
      <formula1>"Y,T,Y/T"</formula1>
    </dataValidation>
    <dataValidation type="list" allowBlank="1" showInputMessage="1" showErrorMessage="1" sqref="D275">
      <formula1>"Y,T,Y/T"</formula1>
    </dataValidation>
    <dataValidation type="list" allowBlank="1" showInputMessage="1" showErrorMessage="1" sqref="D235">
      <formula1>"Y,T,Y/T"</formula1>
    </dataValidation>
    <dataValidation type="list" allowBlank="1" showInputMessage="1" showErrorMessage="1" sqref="D290">
      <formula1>"Y,T,Y/T"</formula1>
    </dataValidation>
    <dataValidation type="list" allowBlank="1" showInputMessage="1" showErrorMessage="1" sqref="D317">
      <formula1>"Y,T,Y/T"</formula1>
    </dataValidation>
    <dataValidation type="list" allowBlank="1" showInputMessage="1" showErrorMessage="1" sqref="D372">
      <formula1>"Y,T,Y/T"</formula1>
    </dataValidation>
    <dataValidation type="list" allowBlank="1" showInputMessage="1" showErrorMessage="1" sqref="D407">
      <formula1>"Y,T,Y/T"</formula1>
    </dataValidation>
    <dataValidation type="list" allowBlank="1" showInputMessage="1" showErrorMessage="1" sqref="D337">
      <formula1>"Y,T,Y/T"</formula1>
    </dataValidation>
    <dataValidation type="list" allowBlank="1" showInputMessage="1" showErrorMessage="1" sqref="D397">
      <formula1>"Y,T,Y/T"</formula1>
    </dataValidation>
    <dataValidation type="list" allowBlank="1" showInputMessage="1" showErrorMessage="1" sqref="D377">
      <formula1>"Y,T,Y/T"</formula1>
    </dataValidation>
    <dataValidation type="list" allowBlank="1" showInputMessage="1" showErrorMessage="1" sqref="D387">
      <formula1>"Y,T,Y/T"</formula1>
    </dataValidation>
    <dataValidation type="list" allowBlank="1" showInputMessage="1" showErrorMessage="1" sqref="D51">
      <formula1>"Y,T,Y/T"</formula1>
    </dataValidation>
    <dataValidation type="list" allowBlank="1" showInputMessage="1" showErrorMessage="1" sqref="K108:K207">
      <formula1>"Y,T,Y/T"</formula1>
    </dataValidation>
    <dataValidation type="list" allowBlank="1" showInputMessage="1" showErrorMessage="1" sqref="D91">
      <formula1>"Y,T,Y/T"</formula1>
    </dataValidation>
    <dataValidation type="list" allowBlank="1" showInputMessage="1" showErrorMessage="1" sqref="D81">
      <formula1>"Y,T,Y/T"</formula1>
    </dataValidation>
    <dataValidation type="list" allowBlank="1" showInputMessage="1" showErrorMessage="1" sqref="D76">
      <formula1>"Y,T,Y/T"</formula1>
    </dataValidation>
    <dataValidation type="list" allowBlank="1" showInputMessage="1" showErrorMessage="1" sqref="D71">
      <formula1>"Y,T,Y/T"</formula1>
    </dataValidation>
    <dataValidation type="list" allowBlank="1" showInputMessage="1" showErrorMessage="1" sqref="D101">
      <formula1>"Y,T,Y/T"</formula1>
    </dataValidation>
    <dataValidation type="list" allowBlank="1" showInputMessage="1" showErrorMessage="1" sqref="D21">
      <formula1>"Y,T,Y/T"</formula1>
    </dataValidation>
    <dataValidation type="list" allowBlank="1" showInputMessage="1" showErrorMessage="1" sqref="D138">
      <formula1>"Y,T,Y/T"</formula1>
    </dataValidation>
    <dataValidation type="list" allowBlank="1" showInputMessage="1" showErrorMessage="1" sqref="M108:M207">
      <formula1>"Y,T,Y/T"</formula1>
    </dataValidation>
    <dataValidation type="list" allowBlank="1" showInputMessage="1" showErrorMessage="1" sqref="D61">
      <formula1>"Y,T,Y/T"</formula1>
    </dataValidation>
    <dataValidation type="list" allowBlank="1" showInputMessage="1" showErrorMessage="1" sqref="M210:M309">
      <formula1>"Y,T,Y/T"</formula1>
    </dataValidation>
    <dataValidation type="list" allowBlank="1" showInputMessage="1" showErrorMessage="1" sqref="D163">
      <formula1>"Y,T,Y/T"</formula1>
    </dataValidation>
    <dataValidation type="list" allowBlank="1" showInputMessage="1" showErrorMessage="1" sqref="D220">
      <formula1>"Y,T,Y/T"</formula1>
    </dataValidation>
    <dataValidation type="list" allowBlank="1" showInputMessage="1" showErrorMessage="1" sqref="D183">
      <formula1>"Y,T,Y/T"</formula1>
    </dataValidation>
    <dataValidation type="list" allowBlank="1" showInputMessage="1" showErrorMessage="1" sqref="D193">
      <formula1>"Y,T,Y/T"</formula1>
    </dataValidation>
    <dataValidation type="list" allowBlank="1" showInputMessage="1" showErrorMessage="1" sqref="D327">
      <formula1>"Y,T,Y/T"</formula1>
    </dataValidation>
    <dataValidation type="list" allowBlank="1" showInputMessage="1" showErrorMessage="1" sqref="D382">
      <formula1>"Y,T,Y/T"</formula1>
    </dataValidation>
    <dataValidation type="list" allowBlank="1" showInputMessage="1" showErrorMessage="1" sqref="D347">
      <formula1>"Y,T,Y/T"</formula1>
    </dataValidation>
    <dataValidation type="list" allowBlank="1" showInputMessage="1" showErrorMessage="1" sqref="D357">
      <formula1>"Y,T,Y/T"</formula1>
    </dataValidation>
    <dataValidation type="list" allowBlank="1" showInputMessage="1" showErrorMessage="1" sqref="D143">
      <formula1>"Y,T,Y/T"</formula1>
    </dataValidation>
    <dataValidation type="list" allowBlank="1" showInputMessage="1" showErrorMessage="1" sqref="D198">
      <formula1>"Y,T,Y/T"</formula1>
    </dataValidation>
    <dataValidation type="list" allowBlank="1" showInputMessage="1" showErrorMessage="1" sqref="D305">
      <formula1>"Y,T,Y/T"</formula1>
    </dataValidation>
    <dataValidation type="list" allowBlank="1" showInputMessage="1" showErrorMessage="1" sqref="D362">
      <formula1>"Y,T,Y/T"</formula1>
    </dataValidation>
    <dataValidation type="list" allowBlank="1" showInputMessage="1" showErrorMessage="1" sqref="D118">
      <formula1>"Y,T,Y/T"</formula1>
    </dataValidation>
    <dataValidation type="list" allowBlank="1" showInputMessage="1" showErrorMessage="1" sqref="D178">
      <formula1>"Y,T,Y/T"</formula1>
    </dataValidation>
    <dataValidation type="list" allowBlank="1" showInputMessage="1" showErrorMessage="1" sqref="D255">
      <formula1>"Y,T,Y/T"</formula1>
    </dataValidation>
    <dataValidation type="list" allowBlank="1" showInputMessage="1" showErrorMessage="1" sqref="D342">
      <formula1>"Y,T,Y/T"</formula1>
    </dataValidation>
    <dataValidation type="list" allowBlank="1" showInputMessage="1" showErrorMessage="1" sqref="D113">
      <formula1>"Y,T,Y/T"</formula1>
    </dataValidation>
    <dataValidation type="list" allowBlank="1" showInputMessage="1" showErrorMessage="1" sqref="D158">
      <formula1>"Y,T,Y/T"</formula1>
    </dataValidation>
    <dataValidation type="list" allowBlank="1" showInputMessage="1" showErrorMessage="1" sqref="D133">
      <formula1>"Y,T,Y/T"</formula1>
    </dataValidation>
    <dataValidation type="list" allowBlank="1" showInputMessage="1" showErrorMessage="1" sqref="D123">
      <formula1>"Y,T,Y/T"</formula1>
    </dataValidation>
    <dataValidation type="list" allowBlank="1" showInputMessage="1" showErrorMessage="1" sqref="D108">
      <formula1>"Y,T,Y/T"</formula1>
    </dataValidation>
    <dataValidation type="list" allowBlank="1" showInputMessage="1" showErrorMessage="1" sqref="D225">
      <formula1>"Y,T,Y/T"</formula1>
    </dataValidation>
    <dataValidation type="list" allowBlank="1" showInputMessage="1" showErrorMessage="1" sqref="D280">
      <formula1>"Y,T,Y/T"</formula1>
    </dataValidation>
    <dataValidation type="list" allowBlank="1" showInputMessage="1" showErrorMessage="1" sqref="D128">
      <formula1>"Y,T,Y/T"</formula1>
    </dataValidation>
    <dataValidation type="list" allowBlank="1" showInputMessage="1" showErrorMessage="1" sqref="D188">
      <formula1>"Y,T,Y/T"</formula1>
    </dataValidation>
    <dataValidation type="list" allowBlank="1" showInputMessage="1" showErrorMessage="1" sqref="D168">
      <formula1>"Y,T,Y/T"</formula1>
    </dataValidation>
    <dataValidation type="list" allowBlank="1" showInputMessage="1" showErrorMessage="1" sqref="D240">
      <formula1>"Y,T,Y/T"</formula1>
    </dataValidation>
    <dataValidation type="list" allowBlank="1" showInputMessage="1" showErrorMessage="1" sqref="D230">
      <formula1>"Y,T,Y/T"</formula1>
    </dataValidation>
    <dataValidation type="list" allowBlank="1" showInputMessage="1" showErrorMessage="1" sqref="D203">
      <formula1>"Y,T,Y/T"</formula1>
    </dataValidation>
    <dataValidation type="list" allowBlank="1" showInputMessage="1" showErrorMessage="1" sqref="D86">
      <formula1>"Y,T,Y/T"</formula1>
    </dataValidation>
    <dataValidation type="list" allowBlank="1" showInputMessage="1" showErrorMessage="1" sqref="D148">
      <formula1>"Y,T,Y/T"</formula1>
    </dataValidation>
    <dataValidation type="list" allowBlank="1" showInputMessage="1" showErrorMessage="1" sqref="D173">
      <formula1>"Y,T,Y/T"</formula1>
    </dataValidation>
    <dataValidation type="list" allowBlank="1" showInputMessage="1" showErrorMessage="1" sqref="D260">
      <formula1>"Y,T,Y/T"</formula1>
    </dataValidation>
  </dataValidations>
  <pageMargins left="0.25" right="0.25" top="0.75" bottom="0.75" header="0.3" footer="0.3"/>
  <pageSetup paperSize="9" scale="28"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412"/>
  <sheetViews>
    <sheetView topLeftCell="B1" zoomScale="30" workbookViewId="0">
      <pane ySplit="4" topLeftCell="A347" activePane="bottomLeft" state="frozen"/>
      <selection pane="bottomLeft" activeCell="H412" sqref="H412"/>
    </sheetView>
  </sheetViews>
  <sheetFormatPr defaultColWidth="12.5703125" defaultRowHeight="12.75"/>
  <cols>
    <col min="1" max="1" width="6.42578125" style="517" hidden="1" customWidth="1"/>
    <col min="2" max="2" width="4.5703125" style="587" customWidth="1"/>
    <col min="3" max="3" width="46.5703125" style="517" customWidth="1"/>
    <col min="4" max="4" width="4.140625" style="517" customWidth="1"/>
    <col min="5" max="5" width="14.42578125" style="517" customWidth="1"/>
    <col min="6" max="6" width="4.5703125" style="517" customWidth="1"/>
    <col min="7" max="7" width="47.42578125" style="518" customWidth="1"/>
    <col min="8" max="8" width="26.5703125" style="517" customWidth="1"/>
    <col min="9" max="9" width="4.42578125" style="517" customWidth="1"/>
    <col min="10" max="10" width="16" style="517" customWidth="1"/>
    <col min="11" max="11" width="4.42578125" style="517" customWidth="1"/>
    <col min="12" max="12" width="12.42578125" style="517" customWidth="1"/>
    <col min="13" max="13" width="4.42578125" style="517" customWidth="1"/>
    <col min="14" max="14" width="11.42578125" style="517" customWidth="1"/>
    <col min="15" max="16384" width="12.5703125" style="517"/>
  </cols>
  <sheetData>
    <row r="1" spans="2:14" s="520" customFormat="1" ht="15.75">
      <c r="B1" s="868" t="s">
        <v>33</v>
      </c>
      <c r="C1" s="868"/>
      <c r="D1" s="868"/>
      <c r="E1" s="868"/>
      <c r="F1" s="868"/>
      <c r="G1" s="868"/>
      <c r="H1" s="868"/>
      <c r="I1" s="868"/>
      <c r="J1" s="868"/>
      <c r="K1" s="868"/>
      <c r="L1" s="868"/>
      <c r="M1" s="868"/>
      <c r="N1" s="868"/>
    </row>
    <row r="2" spans="2:14" s="520" customFormat="1" ht="15.75">
      <c r="B2" s="867" t="s">
        <v>666</v>
      </c>
      <c r="C2" s="867"/>
      <c r="D2" s="867"/>
      <c r="E2" s="867"/>
      <c r="F2" s="867"/>
      <c r="G2" s="867"/>
      <c r="H2" s="867"/>
      <c r="I2" s="867"/>
      <c r="J2" s="867"/>
      <c r="K2" s="867"/>
      <c r="L2" s="867"/>
      <c r="M2" s="867"/>
      <c r="N2" s="867"/>
    </row>
    <row r="3" spans="2:14" s="588" customFormat="1" ht="15.75">
      <c r="B3" s="863" t="s">
        <v>23</v>
      </c>
      <c r="C3" s="863" t="s">
        <v>503</v>
      </c>
      <c r="D3" s="869" t="s">
        <v>339</v>
      </c>
      <c r="E3" s="870"/>
      <c r="F3" s="863" t="s">
        <v>23</v>
      </c>
      <c r="G3" s="863" t="s">
        <v>504</v>
      </c>
      <c r="H3" s="863" t="s">
        <v>505</v>
      </c>
      <c r="I3" s="863" t="s">
        <v>506</v>
      </c>
      <c r="J3" s="863"/>
      <c r="K3" s="863"/>
      <c r="L3" s="863"/>
      <c r="M3" s="863"/>
      <c r="N3" s="863"/>
    </row>
    <row r="4" spans="2:14" s="588" customFormat="1" ht="15.75">
      <c r="B4" s="863"/>
      <c r="C4" s="863"/>
      <c r="D4" s="871"/>
      <c r="E4" s="872"/>
      <c r="F4" s="863"/>
      <c r="G4" s="863"/>
      <c r="H4" s="863"/>
      <c r="I4" s="863" t="s">
        <v>4</v>
      </c>
      <c r="J4" s="863"/>
      <c r="K4" s="863" t="s">
        <v>3</v>
      </c>
      <c r="L4" s="863"/>
      <c r="M4" s="863" t="s">
        <v>52</v>
      </c>
      <c r="N4" s="863"/>
    </row>
    <row r="5" spans="2:14" s="520" customFormat="1" ht="15.75">
      <c r="B5" s="864" t="s">
        <v>509</v>
      </c>
      <c r="C5" s="865"/>
      <c r="D5" s="865"/>
      <c r="E5" s="865"/>
      <c r="F5" s="865"/>
      <c r="G5" s="865"/>
      <c r="H5" s="865"/>
      <c r="I5" s="865"/>
      <c r="J5" s="865"/>
      <c r="K5" s="865"/>
      <c r="L5" s="865"/>
      <c r="M5" s="865"/>
      <c r="N5" s="866"/>
    </row>
    <row r="6" spans="2:14" ht="15.75">
      <c r="B6" s="836">
        <v>1</v>
      </c>
      <c r="C6" s="839"/>
      <c r="D6" s="857" t="s">
        <v>26</v>
      </c>
      <c r="E6" s="860" t="str">
        <f>IF(D6="Y",1,IF(D6="T",0,IF(D6="Y/T","Belum diisi","Error")))</f>
        <v>Belum diisi</v>
      </c>
      <c r="F6" s="528">
        <v>1</v>
      </c>
      <c r="G6" s="529"/>
      <c r="H6" s="589" t="str">
        <f t="shared" ref="H6:H69" si="0">IF(OR(J6="Isi Dulu",L6="Isi Dulu",J6="Isi Tujuan",L6="Isi Tujuan"),"Belum Diisi",IF(SUM(J6,L6)=2,1,IF(SUM(J6,L6)=1,0,IF(SUM(J6,L6)=0,0,"Error"))))</f>
        <v>Belum Diisi</v>
      </c>
      <c r="I6" s="590" t="s">
        <v>26</v>
      </c>
      <c r="J6" s="591" t="str">
        <f>IF($D$6="Y/T","Isi Tujuan",IF($E$6=0,0,IF(I6="Y",1,IF(I6="T",0,"Isi Dulu"))))</f>
        <v>Isi Tujuan</v>
      </c>
      <c r="K6" s="590" t="s">
        <v>26</v>
      </c>
      <c r="L6" s="591" t="str">
        <f>IF($D$6="Y/T","Isi Tujuan",IF($E$6=0,0,IF(K6="Y",1,IF(K6="T",0,"Isi Dulu"))))</f>
        <v>Isi Tujuan</v>
      </c>
      <c r="M6" s="848" t="s">
        <v>26</v>
      </c>
      <c r="N6" s="851" t="str">
        <f>IF(M6="Y",1,IF(M6="T",0,IF(M6="Y/T","Belum diisi","Error")))</f>
        <v>Belum diisi</v>
      </c>
    </row>
    <row r="7" spans="2:14" ht="15.75">
      <c r="B7" s="837"/>
      <c r="C7" s="840"/>
      <c r="D7" s="858"/>
      <c r="E7" s="861"/>
      <c r="F7" s="549">
        <v>2</v>
      </c>
      <c r="G7" s="550"/>
      <c r="H7" s="589" t="str">
        <f t="shared" si="0"/>
        <v>Belum Diisi</v>
      </c>
      <c r="I7" s="592" t="s">
        <v>26</v>
      </c>
      <c r="J7" s="593" t="str">
        <f>IF($D$6="Y/T","Isi Tujuan",IF($E$6=0,0,IF(I7="Y",1,IF(I7="T",0,"Isi Dulu"))))</f>
        <v>Isi Tujuan</v>
      </c>
      <c r="K7" s="592" t="s">
        <v>26</v>
      </c>
      <c r="L7" s="593" t="str">
        <f>IF($D$6="Y/T","Isi Tujuan",IF($E$6=0,0,IF(K7="Y",1,IF(K7="T",0,"Isi Dulu"))))</f>
        <v>Isi Tujuan</v>
      </c>
      <c r="M7" s="849"/>
      <c r="N7" s="852"/>
    </row>
    <row r="8" spans="2:14" ht="15.75">
      <c r="B8" s="837"/>
      <c r="C8" s="840"/>
      <c r="D8" s="858"/>
      <c r="E8" s="861"/>
      <c r="F8" s="549">
        <v>3</v>
      </c>
      <c r="G8" s="550"/>
      <c r="H8" s="589" t="str">
        <f t="shared" si="0"/>
        <v>Belum Diisi</v>
      </c>
      <c r="I8" s="592" t="s">
        <v>26</v>
      </c>
      <c r="J8" s="593" t="str">
        <f>IF($D$6="Y/T","Isi Tujuan",IF($E$6=0,0,IF(I8="Y",1,IF(I8="T",0,"Isi Dulu"))))</f>
        <v>Isi Tujuan</v>
      </c>
      <c r="K8" s="592" t="s">
        <v>26</v>
      </c>
      <c r="L8" s="593" t="str">
        <f>IF($D$6="Y/T","Isi Tujuan",IF($E$6=0,0,IF(K8="Y",1,IF(K8="T",0,"Isi Dulu"))))</f>
        <v>Isi Tujuan</v>
      </c>
      <c r="M8" s="849"/>
      <c r="N8" s="852"/>
    </row>
    <row r="9" spans="2:14" ht="15.75">
      <c r="B9" s="837"/>
      <c r="C9" s="840"/>
      <c r="D9" s="858"/>
      <c r="E9" s="861"/>
      <c r="F9" s="549">
        <v>4</v>
      </c>
      <c r="G9" s="550"/>
      <c r="H9" s="589" t="str">
        <f t="shared" si="0"/>
        <v>Belum Diisi</v>
      </c>
      <c r="I9" s="592" t="s">
        <v>26</v>
      </c>
      <c r="J9" s="593" t="str">
        <f>IF($D$6="Y/T","Isi Tujuan",IF($E$6=0,0,IF(I9="Y",1,IF(I9="T",0,"Isi Dulu"))))</f>
        <v>Isi Tujuan</v>
      </c>
      <c r="K9" s="592" t="s">
        <v>26</v>
      </c>
      <c r="L9" s="593" t="str">
        <f>IF($D$6="Y/T","Isi Tujuan",IF($E$6=0,0,IF(K9="Y",1,IF(K9="T",0,"Isi Dulu"))))</f>
        <v>Isi Tujuan</v>
      </c>
      <c r="M9" s="849"/>
      <c r="N9" s="852"/>
    </row>
    <row r="10" spans="2:14" ht="15.75">
      <c r="B10" s="838"/>
      <c r="C10" s="841"/>
      <c r="D10" s="859"/>
      <c r="E10" s="862"/>
      <c r="F10" s="569">
        <v>5</v>
      </c>
      <c r="G10" s="570"/>
      <c r="H10" s="594" t="str">
        <f t="shared" si="0"/>
        <v>Belum Diisi</v>
      </c>
      <c r="I10" s="595" t="s">
        <v>26</v>
      </c>
      <c r="J10" s="596" t="str">
        <f>IF($D$6="Y/T","Isi Tujuan",IF($E$6=0,0,IF(I10="Y",1,IF(I10="T",0,"Isi Dulu"))))</f>
        <v>Isi Tujuan</v>
      </c>
      <c r="K10" s="595" t="s">
        <v>26</v>
      </c>
      <c r="L10" s="596" t="str">
        <f>IF($D$6="Y/T","Isi Tujuan",IF($E$6=0,0,IF(K10="Y",1,IF(K10="T",0,"Isi Dulu"))))</f>
        <v>Isi Tujuan</v>
      </c>
      <c r="M10" s="850"/>
      <c r="N10" s="853"/>
    </row>
    <row r="11" spans="2:14" ht="15.75">
      <c r="B11" s="836">
        <v>2</v>
      </c>
      <c r="C11" s="839"/>
      <c r="D11" s="857" t="s">
        <v>26</v>
      </c>
      <c r="E11" s="860" t="str">
        <f>IF(D11="Y",1,IF(D11="T",0,IF(D11="Y/T","Belum diisi","Error")))</f>
        <v>Belum diisi</v>
      </c>
      <c r="F11" s="528">
        <v>1</v>
      </c>
      <c r="G11" s="529"/>
      <c r="H11" s="597" t="str">
        <f t="shared" si="0"/>
        <v>Belum Diisi</v>
      </c>
      <c r="I11" s="590" t="s">
        <v>26</v>
      </c>
      <c r="J11" s="591" t="str">
        <f>IF($D$11="Y/T","Isi Tujuan",IF($E$11=0,0,IF(I11="Y",1,IF(I11="T",0,"Isi Dulu"))))</f>
        <v>Isi Tujuan</v>
      </c>
      <c r="K11" s="590" t="s">
        <v>26</v>
      </c>
      <c r="L11" s="591" t="str">
        <f>IF($D$11="Y/T","Isi Tujuan",IF($E$11=0,0,IF(K11="Y",1,IF(K11="T",0,"Isi Dulu"))))</f>
        <v>Isi Tujuan</v>
      </c>
      <c r="M11" s="848" t="s">
        <v>26</v>
      </c>
      <c r="N11" s="851" t="str">
        <f>IF(M11="Y",1,IF(M11="T",0,IF(M11="Y/T","Belum diisi","Error")))</f>
        <v>Belum diisi</v>
      </c>
    </row>
    <row r="12" spans="2:14" ht="15.75">
      <c r="B12" s="837"/>
      <c r="C12" s="840"/>
      <c r="D12" s="858"/>
      <c r="E12" s="861"/>
      <c r="F12" s="549">
        <v>2</v>
      </c>
      <c r="G12" s="550"/>
      <c r="H12" s="598" t="str">
        <f t="shared" si="0"/>
        <v>Belum Diisi</v>
      </c>
      <c r="I12" s="592" t="s">
        <v>26</v>
      </c>
      <c r="J12" s="593" t="str">
        <f>IF($D$11="Y/T","Isi Tujuan",IF($E$11=0,0,IF(I12="Y",1,IF(I12="T",0,"Isi Dulu"))))</f>
        <v>Isi Tujuan</v>
      </c>
      <c r="K12" s="592" t="s">
        <v>26</v>
      </c>
      <c r="L12" s="593" t="str">
        <f>IF($D$11="Y/T","Isi Tujuan",IF($E$11=0,0,IF(K12="Y",1,IF(K12="T",0,"Isi Dulu"))))</f>
        <v>Isi Tujuan</v>
      </c>
      <c r="M12" s="849"/>
      <c r="N12" s="852"/>
    </row>
    <row r="13" spans="2:14" ht="15.75">
      <c r="B13" s="837"/>
      <c r="C13" s="840"/>
      <c r="D13" s="858"/>
      <c r="E13" s="861"/>
      <c r="F13" s="549">
        <v>3</v>
      </c>
      <c r="G13" s="550"/>
      <c r="H13" s="598" t="str">
        <f t="shared" si="0"/>
        <v>Belum Diisi</v>
      </c>
      <c r="I13" s="592" t="s">
        <v>26</v>
      </c>
      <c r="J13" s="593" t="str">
        <f>IF($D$11="Y/T","Isi Tujuan",IF($E$11=0,0,IF(I13="Y",1,IF(I13="T",0,"Isi Dulu"))))</f>
        <v>Isi Tujuan</v>
      </c>
      <c r="K13" s="592" t="s">
        <v>26</v>
      </c>
      <c r="L13" s="593" t="str">
        <f>IF($D$11="Y/T","Isi Tujuan",IF($E$11=0,0,IF(K13="Y",1,IF(K13="T",0,"Isi Dulu"))))</f>
        <v>Isi Tujuan</v>
      </c>
      <c r="M13" s="849"/>
      <c r="N13" s="852"/>
    </row>
    <row r="14" spans="2:14" ht="15.75">
      <c r="B14" s="837"/>
      <c r="C14" s="840"/>
      <c r="D14" s="858"/>
      <c r="E14" s="861"/>
      <c r="F14" s="549">
        <v>4</v>
      </c>
      <c r="G14" s="550"/>
      <c r="H14" s="598" t="str">
        <f t="shared" si="0"/>
        <v>Belum Diisi</v>
      </c>
      <c r="I14" s="592" t="s">
        <v>26</v>
      </c>
      <c r="J14" s="593" t="str">
        <f>IF($D$11="Y/T","Isi Tujuan",IF($E$11=0,0,IF(I14="Y",1,IF(I14="T",0,"Isi Dulu"))))</f>
        <v>Isi Tujuan</v>
      </c>
      <c r="K14" s="592" t="s">
        <v>26</v>
      </c>
      <c r="L14" s="593" t="str">
        <f>IF($D$11="Y/T","Isi Tujuan",IF($E$11=0,0,IF(K14="Y",1,IF(K14="T",0,"Isi Dulu"))))</f>
        <v>Isi Tujuan</v>
      </c>
      <c r="M14" s="849"/>
      <c r="N14" s="852"/>
    </row>
    <row r="15" spans="2:14" ht="15.75">
      <c r="B15" s="838"/>
      <c r="C15" s="841"/>
      <c r="D15" s="859"/>
      <c r="E15" s="862"/>
      <c r="F15" s="569">
        <v>5</v>
      </c>
      <c r="G15" s="570"/>
      <c r="H15" s="599" t="str">
        <f t="shared" si="0"/>
        <v>Belum Diisi</v>
      </c>
      <c r="I15" s="595" t="s">
        <v>26</v>
      </c>
      <c r="J15" s="596" t="str">
        <f>IF($D$11="Y/T","Isi Tujuan",IF($E$11=0,0,IF(I15="Y",1,IF(I15="T",0,"Isi Dulu"))))</f>
        <v>Isi Tujuan</v>
      </c>
      <c r="K15" s="595" t="s">
        <v>26</v>
      </c>
      <c r="L15" s="596" t="str">
        <f>IF($D$11="Y/T","Isi Tujuan",IF($E$11=0,0,IF(K15="Y",1,IF(K15="T",0,"Isi Dulu"))))</f>
        <v>Isi Tujuan</v>
      </c>
      <c r="M15" s="850"/>
      <c r="N15" s="853"/>
    </row>
    <row r="16" spans="2:14" ht="15.75">
      <c r="B16" s="836">
        <v>3</v>
      </c>
      <c r="C16" s="839"/>
      <c r="D16" s="857" t="s">
        <v>26</v>
      </c>
      <c r="E16" s="860" t="str">
        <f>IF(D16="Y",1,IF(D16="T",0,IF(D16="Y/T","Belum diisi","Error")))</f>
        <v>Belum diisi</v>
      </c>
      <c r="F16" s="528">
        <v>1</v>
      </c>
      <c r="G16" s="529"/>
      <c r="H16" s="600" t="str">
        <f t="shared" si="0"/>
        <v>Belum Diisi</v>
      </c>
      <c r="I16" s="590" t="s">
        <v>26</v>
      </c>
      <c r="J16" s="591" t="str">
        <f>IF($D$16="Y/T","Isi Tujuan",IF($E$16=0,0,IF(I16="Y",1,IF(I16="T",0,"Isi Dulu"))))</f>
        <v>Isi Tujuan</v>
      </c>
      <c r="K16" s="590" t="s">
        <v>26</v>
      </c>
      <c r="L16" s="591" t="str">
        <f>IF($D$16="Y/T","Isi Tujuan",IF($E$16=0,0,IF(K16="Y",1,IF(K16="T",0,"Isi Dulu"))))</f>
        <v>Isi Tujuan</v>
      </c>
      <c r="M16" s="848" t="s">
        <v>26</v>
      </c>
      <c r="N16" s="851" t="str">
        <f>IF(M16="Y",1,IF(M16="T",0,IF(M16="Y/T","Belum diisi","Error")))</f>
        <v>Belum diisi</v>
      </c>
    </row>
    <row r="17" spans="2:14" ht="15.75">
      <c r="B17" s="837"/>
      <c r="C17" s="840"/>
      <c r="D17" s="858"/>
      <c r="E17" s="861"/>
      <c r="F17" s="549">
        <v>2</v>
      </c>
      <c r="G17" s="550"/>
      <c r="H17" s="598" t="str">
        <f t="shared" si="0"/>
        <v>Belum Diisi</v>
      </c>
      <c r="I17" s="592" t="s">
        <v>26</v>
      </c>
      <c r="J17" s="593" t="str">
        <f>IF($D$16="Y/T","Isi Tujuan",IF($E$16=0,0,IF(I17="Y",1,IF(I17="T",0,"Isi Dulu"))))</f>
        <v>Isi Tujuan</v>
      </c>
      <c r="K17" s="592" t="s">
        <v>26</v>
      </c>
      <c r="L17" s="593" t="str">
        <f>IF($D$16="Y/T","Isi Tujuan",IF($E$16=0,0,IF(K17="Y",1,IF(K17="T",0,"Isi Dulu"))))</f>
        <v>Isi Tujuan</v>
      </c>
      <c r="M17" s="849"/>
      <c r="N17" s="852"/>
    </row>
    <row r="18" spans="2:14" ht="15.75">
      <c r="B18" s="837"/>
      <c r="C18" s="840"/>
      <c r="D18" s="858"/>
      <c r="E18" s="861"/>
      <c r="F18" s="549">
        <v>3</v>
      </c>
      <c r="G18" s="550"/>
      <c r="H18" s="598" t="str">
        <f t="shared" si="0"/>
        <v>Belum Diisi</v>
      </c>
      <c r="I18" s="592" t="s">
        <v>26</v>
      </c>
      <c r="J18" s="593" t="str">
        <f>IF($D$16="Y/T","Isi Tujuan",IF($E$16=0,0,IF(I18="Y",1,IF(I18="T",0,"Isi Dulu"))))</f>
        <v>Isi Tujuan</v>
      </c>
      <c r="K18" s="592" t="s">
        <v>26</v>
      </c>
      <c r="L18" s="593" t="str">
        <f>IF($D$16="Y/T","Isi Tujuan",IF($E$16=0,0,IF(K18="Y",1,IF(K18="T",0,"Isi Dulu"))))</f>
        <v>Isi Tujuan</v>
      </c>
      <c r="M18" s="849"/>
      <c r="N18" s="852"/>
    </row>
    <row r="19" spans="2:14" ht="15.75">
      <c r="B19" s="837"/>
      <c r="C19" s="840"/>
      <c r="D19" s="858"/>
      <c r="E19" s="861"/>
      <c r="F19" s="549">
        <v>4</v>
      </c>
      <c r="G19" s="550"/>
      <c r="H19" s="598" t="str">
        <f t="shared" si="0"/>
        <v>Belum Diisi</v>
      </c>
      <c r="I19" s="592" t="s">
        <v>26</v>
      </c>
      <c r="J19" s="593" t="str">
        <f>IF($D$16="Y/T","Isi Tujuan",IF($E$16=0,0,IF(I19="Y",1,IF(I19="T",0,"Isi Dulu"))))</f>
        <v>Isi Tujuan</v>
      </c>
      <c r="K19" s="592" t="s">
        <v>26</v>
      </c>
      <c r="L19" s="593" t="str">
        <f>IF($D$16="Y/T","Isi Tujuan",IF($E$16=0,0,IF(K19="Y",1,IF(K19="T",0,"Isi Dulu"))))</f>
        <v>Isi Tujuan</v>
      </c>
      <c r="M19" s="849"/>
      <c r="N19" s="852"/>
    </row>
    <row r="20" spans="2:14" ht="15.75">
      <c r="B20" s="838"/>
      <c r="C20" s="841"/>
      <c r="D20" s="859"/>
      <c r="E20" s="862"/>
      <c r="F20" s="569">
        <v>5</v>
      </c>
      <c r="G20" s="570"/>
      <c r="H20" s="599" t="str">
        <f t="shared" si="0"/>
        <v>Belum Diisi</v>
      </c>
      <c r="I20" s="595" t="s">
        <v>26</v>
      </c>
      <c r="J20" s="596" t="str">
        <f>IF($D$16="Y/T","Isi Tujuan",IF($E$16=0,0,IF(I20="Y",1,IF(I20="T",0,"Isi Dulu"))))</f>
        <v>Isi Tujuan</v>
      </c>
      <c r="K20" s="595" t="s">
        <v>26</v>
      </c>
      <c r="L20" s="596" t="str">
        <f>IF($D$16="Y/T","Isi Tujuan",IF($E$16=0,0,IF(K20="Y",1,IF(K20="T",0,"Isi Dulu"))))</f>
        <v>Isi Tujuan</v>
      </c>
      <c r="M20" s="850"/>
      <c r="N20" s="853"/>
    </row>
    <row r="21" spans="2:14" ht="15.75">
      <c r="B21" s="836">
        <v>4</v>
      </c>
      <c r="C21" s="839"/>
      <c r="D21" s="857" t="s">
        <v>26</v>
      </c>
      <c r="E21" s="860" t="str">
        <f>IF(D21="Y",1,IF(D21="T",0,IF(D21="Y/T","Belum diisi","Error")))</f>
        <v>Belum diisi</v>
      </c>
      <c r="F21" s="528">
        <v>1</v>
      </c>
      <c r="G21" s="529"/>
      <c r="H21" s="600" t="str">
        <f t="shared" si="0"/>
        <v>Belum Diisi</v>
      </c>
      <c r="I21" s="590" t="s">
        <v>26</v>
      </c>
      <c r="J21" s="591" t="str">
        <f>IF($D$21="Y/T","Isi Tujuan",IF($E$21=0,0,IF(I21="Y",1,IF(I21="T",0,"Isi Dulu"))))</f>
        <v>Isi Tujuan</v>
      </c>
      <c r="K21" s="590" t="s">
        <v>26</v>
      </c>
      <c r="L21" s="591" t="str">
        <f>IF($D$21="Y/T","Isi Tujuan",IF($E$21=0,0,IF(K21="Y",1,IF(K21="T",0,"Isi Dulu"))))</f>
        <v>Isi Tujuan</v>
      </c>
      <c r="M21" s="848" t="s">
        <v>26</v>
      </c>
      <c r="N21" s="851" t="str">
        <f>IF(M21="Y",1,IF(M21="T",0,IF(M21="Y/T","Belum diisi","Error")))</f>
        <v>Belum diisi</v>
      </c>
    </row>
    <row r="22" spans="2:14" ht="15.75">
      <c r="B22" s="837"/>
      <c r="C22" s="840"/>
      <c r="D22" s="858"/>
      <c r="E22" s="861"/>
      <c r="F22" s="549">
        <v>2</v>
      </c>
      <c r="G22" s="550"/>
      <c r="H22" s="598" t="str">
        <f t="shared" si="0"/>
        <v>Belum Diisi</v>
      </c>
      <c r="I22" s="592" t="s">
        <v>26</v>
      </c>
      <c r="J22" s="593" t="str">
        <f>IF($D$21="Y/T","Isi Tujuan",IF($E$21=0,0,IF(I22="Y",1,IF(I22="T",0,"Isi Dulu"))))</f>
        <v>Isi Tujuan</v>
      </c>
      <c r="K22" s="592" t="s">
        <v>26</v>
      </c>
      <c r="L22" s="593" t="str">
        <f>IF($D$21="Y/T","Isi Tujuan",IF($E$21=0,0,IF(K22="Y",1,IF(K22="T",0,"Isi Dulu"))))</f>
        <v>Isi Tujuan</v>
      </c>
      <c r="M22" s="849"/>
      <c r="N22" s="852"/>
    </row>
    <row r="23" spans="2:14" ht="15.75">
      <c r="B23" s="837"/>
      <c r="C23" s="840"/>
      <c r="D23" s="858"/>
      <c r="E23" s="861"/>
      <c r="F23" s="549">
        <v>3</v>
      </c>
      <c r="G23" s="550"/>
      <c r="H23" s="598" t="str">
        <f t="shared" si="0"/>
        <v>Belum Diisi</v>
      </c>
      <c r="I23" s="592" t="s">
        <v>26</v>
      </c>
      <c r="J23" s="593" t="str">
        <f>IF($D$21="Y/T","Isi Tujuan",IF($E$21=0,0,IF(I23="Y",1,IF(I23="T",0,"Isi Dulu"))))</f>
        <v>Isi Tujuan</v>
      </c>
      <c r="K23" s="592" t="s">
        <v>26</v>
      </c>
      <c r="L23" s="593" t="str">
        <f>IF($D$21="Y/T","Isi Tujuan",IF($E$21=0,0,IF(K23="Y",1,IF(K23="T",0,"Isi Dulu"))))</f>
        <v>Isi Tujuan</v>
      </c>
      <c r="M23" s="849"/>
      <c r="N23" s="852"/>
    </row>
    <row r="24" spans="2:14" ht="15.75">
      <c r="B24" s="837"/>
      <c r="C24" s="840"/>
      <c r="D24" s="858"/>
      <c r="E24" s="861"/>
      <c r="F24" s="549">
        <v>4</v>
      </c>
      <c r="G24" s="550"/>
      <c r="H24" s="598" t="str">
        <f t="shared" si="0"/>
        <v>Belum Diisi</v>
      </c>
      <c r="I24" s="592" t="s">
        <v>26</v>
      </c>
      <c r="J24" s="593" t="str">
        <f>IF($D$21="Y/T","Isi Tujuan",IF($E$21=0,0,IF(I24="Y",1,IF(I24="T",0,"Isi Dulu"))))</f>
        <v>Isi Tujuan</v>
      </c>
      <c r="K24" s="592" t="s">
        <v>26</v>
      </c>
      <c r="L24" s="593" t="str">
        <f>IF($D$21="Y/T","Isi Tujuan",IF($E$21=0,0,IF(K24="Y",1,IF(K24="T",0,"Isi Dulu"))))</f>
        <v>Isi Tujuan</v>
      </c>
      <c r="M24" s="849"/>
      <c r="N24" s="852"/>
    </row>
    <row r="25" spans="2:14" ht="15.75">
      <c r="B25" s="838"/>
      <c r="C25" s="841"/>
      <c r="D25" s="859"/>
      <c r="E25" s="862"/>
      <c r="F25" s="569">
        <v>5</v>
      </c>
      <c r="G25" s="570"/>
      <c r="H25" s="599" t="str">
        <f t="shared" si="0"/>
        <v>Belum Diisi</v>
      </c>
      <c r="I25" s="595" t="s">
        <v>26</v>
      </c>
      <c r="J25" s="596" t="str">
        <f>IF($D$21="Y/T","Isi Tujuan",IF($E$21=0,0,IF(I25="Y",1,IF(I25="T",0,"Isi Dulu"))))</f>
        <v>Isi Tujuan</v>
      </c>
      <c r="K25" s="595" t="s">
        <v>26</v>
      </c>
      <c r="L25" s="596" t="str">
        <f>IF($D$21="Y/T","Isi Tujuan",IF($E$21=0,0,IF(K25="Y",1,IF(K25="T",0,"Isi Dulu"))))</f>
        <v>Isi Tujuan</v>
      </c>
      <c r="M25" s="850"/>
      <c r="N25" s="853"/>
    </row>
    <row r="26" spans="2:14" ht="15.75">
      <c r="B26" s="836">
        <v>5</v>
      </c>
      <c r="C26" s="839"/>
      <c r="D26" s="857" t="s">
        <v>26</v>
      </c>
      <c r="E26" s="860" t="str">
        <f>IF(D26="Y",1,IF(D26="T",0,IF(D26="Y/T","Belum diisi","Error")))</f>
        <v>Belum diisi</v>
      </c>
      <c r="F26" s="528">
        <v>1</v>
      </c>
      <c r="G26" s="529"/>
      <c r="H26" s="600" t="str">
        <f t="shared" si="0"/>
        <v>Belum Diisi</v>
      </c>
      <c r="I26" s="590" t="s">
        <v>26</v>
      </c>
      <c r="J26" s="591" t="str">
        <f>IF($D$26="Y/T","Isi Tujuan",IF($E$26=0,0,IF(I26="Y",1,IF(I26="T",0,"Isi Dulu"))))</f>
        <v>Isi Tujuan</v>
      </c>
      <c r="K26" s="590" t="s">
        <v>26</v>
      </c>
      <c r="L26" s="591" t="str">
        <f>IF($D$26="Y/T","Isi Tujuan",IF($E$26=0,0,IF(K26="Y",1,IF(K26="T",0,"Isi Dulu"))))</f>
        <v>Isi Tujuan</v>
      </c>
      <c r="M26" s="848" t="s">
        <v>26</v>
      </c>
      <c r="N26" s="851" t="str">
        <f>IF(M26="Y",1,IF(M26="T",0,IF(M26="Y/T","Belum diisi","Error")))</f>
        <v>Belum diisi</v>
      </c>
    </row>
    <row r="27" spans="2:14" ht="15.75">
      <c r="B27" s="837"/>
      <c r="C27" s="840"/>
      <c r="D27" s="858"/>
      <c r="E27" s="861"/>
      <c r="F27" s="549">
        <v>2</v>
      </c>
      <c r="G27" s="550"/>
      <c r="H27" s="598" t="str">
        <f t="shared" si="0"/>
        <v>Belum Diisi</v>
      </c>
      <c r="I27" s="592" t="s">
        <v>26</v>
      </c>
      <c r="J27" s="593" t="str">
        <f>IF($D$26="Y/T","Isi Tujuan",IF($E$26=0,0,IF(I27="Y",1,IF(I27="T",0,"Isi Dulu"))))</f>
        <v>Isi Tujuan</v>
      </c>
      <c r="K27" s="592" t="s">
        <v>26</v>
      </c>
      <c r="L27" s="593" t="str">
        <f>IF($D$26="Y/T","Isi Tujuan",IF($E$26=0,0,IF(K27="Y",1,IF(K27="T",0,"Isi Dulu"))))</f>
        <v>Isi Tujuan</v>
      </c>
      <c r="M27" s="849"/>
      <c r="N27" s="852"/>
    </row>
    <row r="28" spans="2:14" ht="15.75">
      <c r="B28" s="837"/>
      <c r="C28" s="840"/>
      <c r="D28" s="858"/>
      <c r="E28" s="861"/>
      <c r="F28" s="549">
        <v>3</v>
      </c>
      <c r="G28" s="550"/>
      <c r="H28" s="598" t="str">
        <f t="shared" si="0"/>
        <v>Belum Diisi</v>
      </c>
      <c r="I28" s="592" t="s">
        <v>26</v>
      </c>
      <c r="J28" s="593" t="str">
        <f>IF($D$26="Y/T","Isi Tujuan",IF($E$26=0,0,IF(I28="Y",1,IF(I28="T",0,"Isi Dulu"))))</f>
        <v>Isi Tujuan</v>
      </c>
      <c r="K28" s="592" t="s">
        <v>26</v>
      </c>
      <c r="L28" s="593" t="str">
        <f>IF($D$26="Y/T","Isi Tujuan",IF($E$26=0,0,IF(K28="Y",1,IF(K28="T",0,"Isi Dulu"))))</f>
        <v>Isi Tujuan</v>
      </c>
      <c r="M28" s="849"/>
      <c r="N28" s="852"/>
    </row>
    <row r="29" spans="2:14" ht="15.75">
      <c r="B29" s="837"/>
      <c r="C29" s="840"/>
      <c r="D29" s="858"/>
      <c r="E29" s="861"/>
      <c r="F29" s="549">
        <v>4</v>
      </c>
      <c r="G29" s="550"/>
      <c r="H29" s="598" t="str">
        <f t="shared" si="0"/>
        <v>Belum Diisi</v>
      </c>
      <c r="I29" s="592" t="s">
        <v>26</v>
      </c>
      <c r="J29" s="593" t="str">
        <f>IF($D$26="Y/T","Isi Tujuan",IF($E$26=0,0,IF(I29="Y",1,IF(I29="T",0,"Isi Dulu"))))</f>
        <v>Isi Tujuan</v>
      </c>
      <c r="K29" s="592" t="s">
        <v>26</v>
      </c>
      <c r="L29" s="593" t="str">
        <f>IF($D$26="Y/T","Isi Tujuan",IF($E$26=0,0,IF(K29="Y",1,IF(K29="T",0,"Isi Dulu"))))</f>
        <v>Isi Tujuan</v>
      </c>
      <c r="M29" s="849"/>
      <c r="N29" s="852"/>
    </row>
    <row r="30" spans="2:14" ht="15.75">
      <c r="B30" s="838"/>
      <c r="C30" s="841"/>
      <c r="D30" s="859"/>
      <c r="E30" s="862"/>
      <c r="F30" s="569">
        <v>5</v>
      </c>
      <c r="G30" s="570"/>
      <c r="H30" s="599" t="str">
        <f t="shared" si="0"/>
        <v>Belum Diisi</v>
      </c>
      <c r="I30" s="595" t="s">
        <v>26</v>
      </c>
      <c r="J30" s="596" t="str">
        <f>IF($D$26="Y/T","Isi Tujuan",IF($E$26=0,0,IF(I30="Y",1,IF(I30="T",0,"Isi Dulu"))))</f>
        <v>Isi Tujuan</v>
      </c>
      <c r="K30" s="595" t="s">
        <v>26</v>
      </c>
      <c r="L30" s="596" t="str">
        <f>IF($D$26="Y/T","Isi Tujuan",IF($E$26=0,0,IF(K30="Y",1,IF(K30="T",0,"Isi Dulu"))))</f>
        <v>Isi Tujuan</v>
      </c>
      <c r="M30" s="850"/>
      <c r="N30" s="853"/>
    </row>
    <row r="31" spans="2:14" ht="15.75">
      <c r="B31" s="836">
        <v>6</v>
      </c>
      <c r="C31" s="839"/>
      <c r="D31" s="857" t="s">
        <v>26</v>
      </c>
      <c r="E31" s="860" t="str">
        <f>IF(D31="Y",1,IF(D31="T",0,IF(D31="Y/T","Belum diisi","Error")))</f>
        <v>Belum diisi</v>
      </c>
      <c r="F31" s="528">
        <v>1</v>
      </c>
      <c r="G31" s="529"/>
      <c r="H31" s="600" t="str">
        <f t="shared" si="0"/>
        <v>Belum Diisi</v>
      </c>
      <c r="I31" s="590" t="s">
        <v>26</v>
      </c>
      <c r="J31" s="591" t="str">
        <f>IF($D$31="Y/T","Isi Tujuan",IF($E$31=0,0,IF(I31="Y",1,IF(I31="T",0,"Isi Dulu"))))</f>
        <v>Isi Tujuan</v>
      </c>
      <c r="K31" s="590" t="s">
        <v>26</v>
      </c>
      <c r="L31" s="591" t="str">
        <f>IF($D$31="Y/T","Isi Tujuan",IF($E$31=0,0,IF(K31="Y",1,IF(K31="T",0,"Isi Dulu"))))</f>
        <v>Isi Tujuan</v>
      </c>
      <c r="M31" s="848" t="s">
        <v>26</v>
      </c>
      <c r="N31" s="851" t="str">
        <f>IF(M31="Y",1,IF(M31="T",0,IF(M31="Y/T","Belum diisi","Error")))</f>
        <v>Belum diisi</v>
      </c>
    </row>
    <row r="32" spans="2:14" ht="15.75">
      <c r="B32" s="837"/>
      <c r="C32" s="840"/>
      <c r="D32" s="858"/>
      <c r="E32" s="861"/>
      <c r="F32" s="549">
        <v>2</v>
      </c>
      <c r="G32" s="550"/>
      <c r="H32" s="598" t="str">
        <f t="shared" si="0"/>
        <v>Belum Diisi</v>
      </c>
      <c r="I32" s="592" t="s">
        <v>26</v>
      </c>
      <c r="J32" s="593" t="str">
        <f>IF($D$31="Y/T","Isi Tujuan",IF($E$31=0,0,IF(I32="Y",1,IF(I32="T",0,"Isi Dulu"))))</f>
        <v>Isi Tujuan</v>
      </c>
      <c r="K32" s="592" t="s">
        <v>26</v>
      </c>
      <c r="L32" s="593" t="str">
        <f>IF($D$31="Y/T","Isi Tujuan",IF($E$31=0,0,IF(K32="Y",1,IF(K32="T",0,"Isi Dulu"))))</f>
        <v>Isi Tujuan</v>
      </c>
      <c r="M32" s="849"/>
      <c r="N32" s="852"/>
    </row>
    <row r="33" spans="2:14" ht="15.75">
      <c r="B33" s="837"/>
      <c r="C33" s="840"/>
      <c r="D33" s="858"/>
      <c r="E33" s="861"/>
      <c r="F33" s="549">
        <v>3</v>
      </c>
      <c r="G33" s="550"/>
      <c r="H33" s="598" t="str">
        <f t="shared" si="0"/>
        <v>Belum Diisi</v>
      </c>
      <c r="I33" s="592" t="s">
        <v>26</v>
      </c>
      <c r="J33" s="593" t="str">
        <f>IF($D$31="Y/T","Isi Tujuan",IF($E$31=0,0,IF(I33="Y",1,IF(I33="T",0,"Isi Dulu"))))</f>
        <v>Isi Tujuan</v>
      </c>
      <c r="K33" s="592" t="s">
        <v>26</v>
      </c>
      <c r="L33" s="593" t="str">
        <f>IF($D$31="Y/T","Isi Tujuan",IF($E$31=0,0,IF(K33="Y",1,IF(K33="T",0,"Isi Dulu"))))</f>
        <v>Isi Tujuan</v>
      </c>
      <c r="M33" s="849"/>
      <c r="N33" s="852"/>
    </row>
    <row r="34" spans="2:14" ht="15.75">
      <c r="B34" s="837"/>
      <c r="C34" s="840"/>
      <c r="D34" s="858"/>
      <c r="E34" s="861"/>
      <c r="F34" s="549">
        <v>4</v>
      </c>
      <c r="G34" s="550"/>
      <c r="H34" s="598" t="str">
        <f t="shared" si="0"/>
        <v>Belum Diisi</v>
      </c>
      <c r="I34" s="592" t="s">
        <v>26</v>
      </c>
      <c r="J34" s="593" t="str">
        <f>IF($D$31="Y/T","Isi Tujuan",IF($E$31=0,0,IF(I34="Y",1,IF(I34="T",0,"Isi Dulu"))))</f>
        <v>Isi Tujuan</v>
      </c>
      <c r="K34" s="592" t="s">
        <v>26</v>
      </c>
      <c r="L34" s="593" t="str">
        <f>IF($D$31="Y/T","Isi Tujuan",IF($E$31=0,0,IF(K34="Y",1,IF(K34="T",0,"Isi Dulu"))))</f>
        <v>Isi Tujuan</v>
      </c>
      <c r="M34" s="849"/>
      <c r="N34" s="852"/>
    </row>
    <row r="35" spans="2:14" ht="15.75">
      <c r="B35" s="838"/>
      <c r="C35" s="841"/>
      <c r="D35" s="859"/>
      <c r="E35" s="862"/>
      <c r="F35" s="569">
        <v>5</v>
      </c>
      <c r="G35" s="570"/>
      <c r="H35" s="599" t="str">
        <f t="shared" si="0"/>
        <v>Belum Diisi</v>
      </c>
      <c r="I35" s="595" t="s">
        <v>26</v>
      </c>
      <c r="J35" s="596" t="str">
        <f>IF($D$31="Y/T","Isi Tujuan",IF($E$31=0,0,IF(I35="Y",1,IF(I35="T",0,"Isi Dulu"))))</f>
        <v>Isi Tujuan</v>
      </c>
      <c r="K35" s="595" t="s">
        <v>26</v>
      </c>
      <c r="L35" s="596" t="str">
        <f>IF($D$31="Y/T","Isi Tujuan",IF($E$31=0,0,IF(K35="Y",1,IF(K35="T",0,"Isi Dulu"))))</f>
        <v>Isi Tujuan</v>
      </c>
      <c r="M35" s="850"/>
      <c r="N35" s="853"/>
    </row>
    <row r="36" spans="2:14" ht="15.75">
      <c r="B36" s="836">
        <v>7</v>
      </c>
      <c r="C36" s="839"/>
      <c r="D36" s="857" t="s">
        <v>26</v>
      </c>
      <c r="E36" s="860" t="str">
        <f>IF(D36="Y",1,IF(D36="T",0,IF(D36="Y/T","Belum diisi","Error")))</f>
        <v>Belum diisi</v>
      </c>
      <c r="F36" s="528">
        <v>1</v>
      </c>
      <c r="G36" s="529"/>
      <c r="H36" s="600" t="str">
        <f t="shared" si="0"/>
        <v>Belum Diisi</v>
      </c>
      <c r="I36" s="590" t="s">
        <v>26</v>
      </c>
      <c r="J36" s="591" t="str">
        <f>IF($D$36="Y/T","Isi Tujuan",IF($E$36=0,0,IF(I36="Y",1,IF(I36="T",0,"Isi Dulu"))))</f>
        <v>Isi Tujuan</v>
      </c>
      <c r="K36" s="590" t="s">
        <v>26</v>
      </c>
      <c r="L36" s="591" t="str">
        <f>IF($D$36="Y/T","Isi Tujuan",IF($E$36=0,0,IF(K36="Y",1,IF(K36="T",0,"Isi Dulu"))))</f>
        <v>Isi Tujuan</v>
      </c>
      <c r="M36" s="848" t="s">
        <v>26</v>
      </c>
      <c r="N36" s="851" t="str">
        <f>IF(M36="Y",1,IF(M36="T",0,IF(M36="Y/T","Belum diisi","Error")))</f>
        <v>Belum diisi</v>
      </c>
    </row>
    <row r="37" spans="2:14" ht="15.75">
      <c r="B37" s="837"/>
      <c r="C37" s="840"/>
      <c r="D37" s="858"/>
      <c r="E37" s="861"/>
      <c r="F37" s="549">
        <v>2</v>
      </c>
      <c r="G37" s="550"/>
      <c r="H37" s="598" t="str">
        <f t="shared" si="0"/>
        <v>Belum Diisi</v>
      </c>
      <c r="I37" s="592" t="s">
        <v>26</v>
      </c>
      <c r="J37" s="593" t="str">
        <f>IF($D$36="Y/T","Isi Tujuan",IF($E$36=0,0,IF(I37="Y",1,IF(I37="T",0,"Isi Dulu"))))</f>
        <v>Isi Tujuan</v>
      </c>
      <c r="K37" s="592" t="s">
        <v>26</v>
      </c>
      <c r="L37" s="593" t="str">
        <f>IF($D$36="Y/T","Isi Tujuan",IF($E$36=0,0,IF(K37="Y",1,IF(K37="T",0,"Isi Dulu"))))</f>
        <v>Isi Tujuan</v>
      </c>
      <c r="M37" s="849"/>
      <c r="N37" s="852"/>
    </row>
    <row r="38" spans="2:14" ht="15.75">
      <c r="B38" s="837"/>
      <c r="C38" s="840"/>
      <c r="D38" s="858"/>
      <c r="E38" s="861"/>
      <c r="F38" s="549">
        <v>3</v>
      </c>
      <c r="G38" s="550"/>
      <c r="H38" s="598" t="str">
        <f t="shared" si="0"/>
        <v>Belum Diisi</v>
      </c>
      <c r="I38" s="592" t="s">
        <v>26</v>
      </c>
      <c r="J38" s="593" t="str">
        <f>IF($D$36="Y/T","Isi Tujuan",IF($E$36=0,0,IF(I38="Y",1,IF(I38="T",0,"Isi Dulu"))))</f>
        <v>Isi Tujuan</v>
      </c>
      <c r="K38" s="592" t="s">
        <v>26</v>
      </c>
      <c r="L38" s="593" t="str">
        <f>IF($D$36="Y/T","Isi Tujuan",IF($E$36=0,0,IF(K38="Y",1,IF(K38="T",0,"Isi Dulu"))))</f>
        <v>Isi Tujuan</v>
      </c>
      <c r="M38" s="849"/>
      <c r="N38" s="852"/>
    </row>
    <row r="39" spans="2:14" ht="15.75">
      <c r="B39" s="837"/>
      <c r="C39" s="840"/>
      <c r="D39" s="858"/>
      <c r="E39" s="861"/>
      <c r="F39" s="549">
        <v>4</v>
      </c>
      <c r="G39" s="550"/>
      <c r="H39" s="598" t="str">
        <f t="shared" si="0"/>
        <v>Belum Diisi</v>
      </c>
      <c r="I39" s="592" t="s">
        <v>26</v>
      </c>
      <c r="J39" s="593" t="str">
        <f>IF($D$36="Y/T","Isi Tujuan",IF($E$36=0,0,IF(I39="Y",1,IF(I39="T",0,"Isi Dulu"))))</f>
        <v>Isi Tujuan</v>
      </c>
      <c r="K39" s="592" t="s">
        <v>26</v>
      </c>
      <c r="L39" s="593" t="str">
        <f>IF($D$36="Y/T","Isi Tujuan",IF($E$36=0,0,IF(K39="Y",1,IF(K39="T",0,"Isi Dulu"))))</f>
        <v>Isi Tujuan</v>
      </c>
      <c r="M39" s="849"/>
      <c r="N39" s="852"/>
    </row>
    <row r="40" spans="2:14" ht="15.75">
      <c r="B40" s="838"/>
      <c r="C40" s="841"/>
      <c r="D40" s="859"/>
      <c r="E40" s="862"/>
      <c r="F40" s="569">
        <v>5</v>
      </c>
      <c r="G40" s="570"/>
      <c r="H40" s="599" t="str">
        <f t="shared" si="0"/>
        <v>Belum Diisi</v>
      </c>
      <c r="I40" s="595" t="s">
        <v>26</v>
      </c>
      <c r="J40" s="596" t="str">
        <f>IF($D$36="Y/T","Isi Tujuan",IF($E$36=0,0,IF(I40="Y",1,IF(I40="T",0,"Isi Dulu"))))</f>
        <v>Isi Tujuan</v>
      </c>
      <c r="K40" s="595" t="s">
        <v>26</v>
      </c>
      <c r="L40" s="596" t="str">
        <f>IF($D$36="Y/T","Isi Tujuan",IF($E$36=0,0,IF(K40="Y",1,IF(K40="T",0,"Isi Dulu"))))</f>
        <v>Isi Tujuan</v>
      </c>
      <c r="M40" s="850"/>
      <c r="N40" s="853"/>
    </row>
    <row r="41" spans="2:14" ht="15.75">
      <c r="B41" s="836">
        <v>8</v>
      </c>
      <c r="C41" s="839"/>
      <c r="D41" s="857" t="s">
        <v>26</v>
      </c>
      <c r="E41" s="860" t="str">
        <f>IF(D41="Y",1,IF(D41="T",0,IF(D41="Y/T","Belum diisi","Error")))</f>
        <v>Belum diisi</v>
      </c>
      <c r="F41" s="528">
        <v>1</v>
      </c>
      <c r="G41" s="529"/>
      <c r="H41" s="600" t="str">
        <f t="shared" si="0"/>
        <v>Belum Diisi</v>
      </c>
      <c r="I41" s="590" t="s">
        <v>26</v>
      </c>
      <c r="J41" s="591" t="str">
        <f>IF($D$41="Y/T","Isi Tujuan",IF($E$41=0,0,IF(I41="Y",1,IF(I41="T",0,"Isi Dulu"))))</f>
        <v>Isi Tujuan</v>
      </c>
      <c r="K41" s="590" t="s">
        <v>26</v>
      </c>
      <c r="L41" s="591" t="str">
        <f>IF($D$41="Y/T","Isi Tujuan",IF($E$41=0,0,IF(K41="Y",1,IF(K41="T",0,"Isi Dulu"))))</f>
        <v>Isi Tujuan</v>
      </c>
      <c r="M41" s="848" t="s">
        <v>26</v>
      </c>
      <c r="N41" s="851" t="str">
        <f>IF(M41="Y",1,IF(M41="T",0,IF(M41="Y/T","Belum diisi","Error")))</f>
        <v>Belum diisi</v>
      </c>
    </row>
    <row r="42" spans="2:14" ht="15.75">
      <c r="B42" s="837"/>
      <c r="C42" s="840"/>
      <c r="D42" s="858"/>
      <c r="E42" s="861"/>
      <c r="F42" s="549">
        <v>2</v>
      </c>
      <c r="G42" s="550"/>
      <c r="H42" s="598" t="str">
        <f t="shared" si="0"/>
        <v>Belum Diisi</v>
      </c>
      <c r="I42" s="592" t="s">
        <v>26</v>
      </c>
      <c r="J42" s="593" t="str">
        <f>IF($D$41="Y/T","Isi Tujuan",IF($E$41=0,0,IF(I42="Y",1,IF(I42="T",0,"Isi Dulu"))))</f>
        <v>Isi Tujuan</v>
      </c>
      <c r="K42" s="592" t="s">
        <v>26</v>
      </c>
      <c r="L42" s="593" t="str">
        <f>IF($D$41="Y/T","Isi Tujuan",IF($E$41=0,0,IF(K42="Y",1,IF(K42="T",0,"Isi Dulu"))))</f>
        <v>Isi Tujuan</v>
      </c>
      <c r="M42" s="849"/>
      <c r="N42" s="852"/>
    </row>
    <row r="43" spans="2:14" ht="15.75">
      <c r="B43" s="837"/>
      <c r="C43" s="840"/>
      <c r="D43" s="858"/>
      <c r="E43" s="861"/>
      <c r="F43" s="549">
        <v>3</v>
      </c>
      <c r="G43" s="550"/>
      <c r="H43" s="598" t="str">
        <f t="shared" si="0"/>
        <v>Belum Diisi</v>
      </c>
      <c r="I43" s="592" t="s">
        <v>26</v>
      </c>
      <c r="J43" s="593" t="str">
        <f>IF($D$41="Y/T","Isi Tujuan",IF($E$41=0,0,IF(I43="Y",1,IF(I43="T",0,"Isi Dulu"))))</f>
        <v>Isi Tujuan</v>
      </c>
      <c r="K43" s="592" t="s">
        <v>26</v>
      </c>
      <c r="L43" s="593" t="str">
        <f>IF($D$41="Y/T","Isi Tujuan",IF($E$41=0,0,IF(K43="Y",1,IF(K43="T",0,"Isi Dulu"))))</f>
        <v>Isi Tujuan</v>
      </c>
      <c r="M43" s="849"/>
      <c r="N43" s="852"/>
    </row>
    <row r="44" spans="2:14" ht="15.75">
      <c r="B44" s="837"/>
      <c r="C44" s="840"/>
      <c r="D44" s="858"/>
      <c r="E44" s="861"/>
      <c r="F44" s="549">
        <v>4</v>
      </c>
      <c r="G44" s="550"/>
      <c r="H44" s="598" t="str">
        <f t="shared" si="0"/>
        <v>Belum Diisi</v>
      </c>
      <c r="I44" s="592" t="s">
        <v>26</v>
      </c>
      <c r="J44" s="593" t="str">
        <f>IF($D$41="Y/T","Isi Tujuan",IF($E$41=0,0,IF(I44="Y",1,IF(I44="T",0,"Isi Dulu"))))</f>
        <v>Isi Tujuan</v>
      </c>
      <c r="K44" s="592" t="s">
        <v>26</v>
      </c>
      <c r="L44" s="593" t="str">
        <f>IF($D$41="Y/T","Isi Tujuan",IF($E$41=0,0,IF(K44="Y",1,IF(K44="T",0,"Isi Dulu"))))</f>
        <v>Isi Tujuan</v>
      </c>
      <c r="M44" s="849"/>
      <c r="N44" s="852"/>
    </row>
    <row r="45" spans="2:14" ht="15.75">
      <c r="B45" s="838"/>
      <c r="C45" s="841"/>
      <c r="D45" s="859"/>
      <c r="E45" s="862"/>
      <c r="F45" s="569">
        <v>5</v>
      </c>
      <c r="G45" s="570"/>
      <c r="H45" s="599" t="str">
        <f t="shared" si="0"/>
        <v>Belum Diisi</v>
      </c>
      <c r="I45" s="595" t="s">
        <v>26</v>
      </c>
      <c r="J45" s="596" t="str">
        <f>IF($D$41="Y/T","Isi Tujuan",IF($E$41=0,0,IF(I45="Y",1,IF(I45="T",0,"Isi Dulu"))))</f>
        <v>Isi Tujuan</v>
      </c>
      <c r="K45" s="595" t="s">
        <v>26</v>
      </c>
      <c r="L45" s="596" t="str">
        <f>IF($D$41="Y/T","Isi Tujuan",IF($E$41=0,0,IF(K45="Y",1,IF(K45="T",0,"Isi Dulu"))))</f>
        <v>Isi Tujuan</v>
      </c>
      <c r="M45" s="850"/>
      <c r="N45" s="853"/>
    </row>
    <row r="46" spans="2:14" ht="15.75">
      <c r="B46" s="836">
        <v>9</v>
      </c>
      <c r="C46" s="839"/>
      <c r="D46" s="857" t="s">
        <v>26</v>
      </c>
      <c r="E46" s="860" t="str">
        <f>IF(D46="Y",1,IF(D46="T",0,IF(D46="Y/T","Belum diisi","Error")))</f>
        <v>Belum diisi</v>
      </c>
      <c r="F46" s="528">
        <v>1</v>
      </c>
      <c r="G46" s="529"/>
      <c r="H46" s="600" t="str">
        <f t="shared" si="0"/>
        <v>Belum Diisi</v>
      </c>
      <c r="I46" s="590" t="s">
        <v>26</v>
      </c>
      <c r="J46" s="591" t="str">
        <f>IF($D$46="Y/T","Isi Tujuan",IF($E$46=0,0,IF(I46="Y",1,IF(I46="T",0,"Isi Dulu"))))</f>
        <v>Isi Tujuan</v>
      </c>
      <c r="K46" s="590" t="s">
        <v>26</v>
      </c>
      <c r="L46" s="591" t="str">
        <f>IF($D$46="Y/T","Isi Tujuan",IF($E$46=0,0,IF(K46="Y",1,IF(K46="T",0,"Isi Dulu"))))</f>
        <v>Isi Tujuan</v>
      </c>
      <c r="M46" s="848" t="s">
        <v>26</v>
      </c>
      <c r="N46" s="851" t="str">
        <f>IF(M46="Y",1,IF(M46="T",0,IF(M46="Y/T","Belum diisi","Error")))</f>
        <v>Belum diisi</v>
      </c>
    </row>
    <row r="47" spans="2:14" ht="15.75">
      <c r="B47" s="837"/>
      <c r="C47" s="840"/>
      <c r="D47" s="858"/>
      <c r="E47" s="861"/>
      <c r="F47" s="549">
        <v>2</v>
      </c>
      <c r="G47" s="550"/>
      <c r="H47" s="598" t="str">
        <f t="shared" si="0"/>
        <v>Belum Diisi</v>
      </c>
      <c r="I47" s="592" t="s">
        <v>26</v>
      </c>
      <c r="J47" s="593" t="str">
        <f>IF($D$46="Y/T","Isi Tujuan",IF($E$46=0,0,IF(I47="Y",1,IF(I47="T",0,"Isi Dulu"))))</f>
        <v>Isi Tujuan</v>
      </c>
      <c r="K47" s="592" t="s">
        <v>26</v>
      </c>
      <c r="L47" s="593" t="str">
        <f>IF($D$46="Y/T","Isi Tujuan",IF($E$46=0,0,IF(K47="Y",1,IF(K47="T",0,"Isi Dulu"))))</f>
        <v>Isi Tujuan</v>
      </c>
      <c r="M47" s="849"/>
      <c r="N47" s="852"/>
    </row>
    <row r="48" spans="2:14" ht="15.75">
      <c r="B48" s="837"/>
      <c r="C48" s="840"/>
      <c r="D48" s="858"/>
      <c r="E48" s="861"/>
      <c r="F48" s="549">
        <v>3</v>
      </c>
      <c r="G48" s="550"/>
      <c r="H48" s="598" t="str">
        <f t="shared" si="0"/>
        <v>Belum Diisi</v>
      </c>
      <c r="I48" s="592" t="s">
        <v>26</v>
      </c>
      <c r="J48" s="593" t="str">
        <f>IF($D$46="Y/T","Isi Tujuan",IF($E$46=0,0,IF(I48="Y",1,IF(I48="T",0,"Isi Dulu"))))</f>
        <v>Isi Tujuan</v>
      </c>
      <c r="K48" s="592" t="s">
        <v>26</v>
      </c>
      <c r="L48" s="593" t="str">
        <f>IF($D$46="Y/T","Isi Tujuan",IF($E$46=0,0,IF(K48="Y",1,IF(K48="T",0,"Isi Dulu"))))</f>
        <v>Isi Tujuan</v>
      </c>
      <c r="M48" s="849"/>
      <c r="N48" s="852"/>
    </row>
    <row r="49" spans="2:14" ht="15.75">
      <c r="B49" s="837"/>
      <c r="C49" s="840"/>
      <c r="D49" s="858"/>
      <c r="E49" s="861"/>
      <c r="F49" s="549">
        <v>4</v>
      </c>
      <c r="G49" s="550"/>
      <c r="H49" s="598" t="str">
        <f t="shared" si="0"/>
        <v>Belum Diisi</v>
      </c>
      <c r="I49" s="592" t="s">
        <v>26</v>
      </c>
      <c r="J49" s="593" t="str">
        <f>IF($D$46="Y/T","Isi Tujuan",IF($E$46=0,0,IF(I49="Y",1,IF(I49="T",0,"Isi Dulu"))))</f>
        <v>Isi Tujuan</v>
      </c>
      <c r="K49" s="592" t="s">
        <v>26</v>
      </c>
      <c r="L49" s="593" t="str">
        <f>IF($D$46="Y/T","Isi Tujuan",IF($E$46=0,0,IF(K49="Y",1,IF(K49="T",0,"Isi Dulu"))))</f>
        <v>Isi Tujuan</v>
      </c>
      <c r="M49" s="849"/>
      <c r="N49" s="852"/>
    </row>
    <row r="50" spans="2:14" ht="15.75">
      <c r="B50" s="838"/>
      <c r="C50" s="841"/>
      <c r="D50" s="859"/>
      <c r="E50" s="862"/>
      <c r="F50" s="569">
        <v>5</v>
      </c>
      <c r="G50" s="570"/>
      <c r="H50" s="599" t="str">
        <f t="shared" si="0"/>
        <v>Belum Diisi</v>
      </c>
      <c r="I50" s="595" t="s">
        <v>26</v>
      </c>
      <c r="J50" s="596" t="str">
        <f>IF($D$46="Y/T","Isi Tujuan",IF($E$46=0,0,IF(I50="Y",1,IF(I50="T",0,"Isi Dulu"))))</f>
        <v>Isi Tujuan</v>
      </c>
      <c r="K50" s="595" t="s">
        <v>26</v>
      </c>
      <c r="L50" s="596" t="str">
        <f>IF($D$46="Y/T","Isi Tujuan",IF($E$46=0,0,IF(K50="Y",1,IF(K50="T",0,"Isi Dulu"))))</f>
        <v>Isi Tujuan</v>
      </c>
      <c r="M50" s="850"/>
      <c r="N50" s="853"/>
    </row>
    <row r="51" spans="2:14" ht="15.75">
      <c r="B51" s="836">
        <v>10</v>
      </c>
      <c r="C51" s="839"/>
      <c r="D51" s="857" t="s">
        <v>26</v>
      </c>
      <c r="E51" s="860" t="str">
        <f>IF(D51="Y",1,IF(D51="T",0,IF(D51="Y/T","Belum diisi","Error")))</f>
        <v>Belum diisi</v>
      </c>
      <c r="F51" s="528">
        <v>1</v>
      </c>
      <c r="G51" s="529"/>
      <c r="H51" s="600" t="str">
        <f t="shared" si="0"/>
        <v>Belum Diisi</v>
      </c>
      <c r="I51" s="590" t="s">
        <v>26</v>
      </c>
      <c r="J51" s="591" t="str">
        <f>IF($D$51="Y/T","Isi Tujuan",IF($E$51=0,0,IF(I51="Y",1,IF(I51="T",0,"Isi Dulu"))))</f>
        <v>Isi Tujuan</v>
      </c>
      <c r="K51" s="590" t="s">
        <v>26</v>
      </c>
      <c r="L51" s="591" t="str">
        <f>IF($D$51="Y/T","Isi Tujuan",IF($E$51=0,0,IF(K51="Y",1,IF(K51="T",0,"Isi Dulu"))))</f>
        <v>Isi Tujuan</v>
      </c>
      <c r="M51" s="848" t="s">
        <v>26</v>
      </c>
      <c r="N51" s="851" t="str">
        <f>IF(M51="Y",1,IF(M51="T",0,IF(M51="Y/T","Belum diisi","Error")))</f>
        <v>Belum diisi</v>
      </c>
    </row>
    <row r="52" spans="2:14" ht="15.75">
      <c r="B52" s="837"/>
      <c r="C52" s="840"/>
      <c r="D52" s="858"/>
      <c r="E52" s="861"/>
      <c r="F52" s="549">
        <v>2</v>
      </c>
      <c r="G52" s="550"/>
      <c r="H52" s="598" t="str">
        <f t="shared" si="0"/>
        <v>Belum Diisi</v>
      </c>
      <c r="I52" s="592" t="s">
        <v>26</v>
      </c>
      <c r="J52" s="593" t="str">
        <f>IF($D$51="Y/T","Isi Tujuan",IF($E$51=0,0,IF(I52="Y",1,IF(I52="T",0,"Isi Dulu"))))</f>
        <v>Isi Tujuan</v>
      </c>
      <c r="K52" s="592" t="s">
        <v>26</v>
      </c>
      <c r="L52" s="593" t="str">
        <f>IF($D$51="Y/T","Isi Tujuan",IF($E$51=0,0,IF(K52="Y",1,IF(K52="T",0,"Isi Dulu"))))</f>
        <v>Isi Tujuan</v>
      </c>
      <c r="M52" s="849"/>
      <c r="N52" s="852"/>
    </row>
    <row r="53" spans="2:14" ht="15.75">
      <c r="B53" s="837"/>
      <c r="C53" s="840"/>
      <c r="D53" s="858"/>
      <c r="E53" s="861"/>
      <c r="F53" s="549">
        <v>3</v>
      </c>
      <c r="G53" s="550"/>
      <c r="H53" s="598" t="str">
        <f t="shared" si="0"/>
        <v>Belum Diisi</v>
      </c>
      <c r="I53" s="592" t="s">
        <v>26</v>
      </c>
      <c r="J53" s="593" t="str">
        <f>IF($D$51="Y/T","Isi Tujuan",IF($E$51=0,0,IF(I53="Y",1,IF(I53="T",0,"Isi Dulu"))))</f>
        <v>Isi Tujuan</v>
      </c>
      <c r="K53" s="592" t="s">
        <v>26</v>
      </c>
      <c r="L53" s="593" t="str">
        <f>IF($D$51="Y/T","Isi Tujuan",IF($E$51=0,0,IF(K53="Y",1,IF(K53="T",0,"Isi Dulu"))))</f>
        <v>Isi Tujuan</v>
      </c>
      <c r="M53" s="849"/>
      <c r="N53" s="852"/>
    </row>
    <row r="54" spans="2:14" ht="15.75">
      <c r="B54" s="837"/>
      <c r="C54" s="840"/>
      <c r="D54" s="858"/>
      <c r="E54" s="861"/>
      <c r="F54" s="549">
        <v>4</v>
      </c>
      <c r="G54" s="550"/>
      <c r="H54" s="598" t="str">
        <f t="shared" si="0"/>
        <v>Belum Diisi</v>
      </c>
      <c r="I54" s="592" t="s">
        <v>26</v>
      </c>
      <c r="J54" s="593" t="str">
        <f>IF($D$51="Y/T","Isi Tujuan",IF($E$51=0,0,IF(I54="Y",1,IF(I54="T",0,"Isi Dulu"))))</f>
        <v>Isi Tujuan</v>
      </c>
      <c r="K54" s="592" t="s">
        <v>26</v>
      </c>
      <c r="L54" s="593" t="str">
        <f>IF($D$51="Y/T","Isi Tujuan",IF($E$51=0,0,IF(K54="Y",1,IF(K54="T",0,"Isi Dulu"))))</f>
        <v>Isi Tujuan</v>
      </c>
      <c r="M54" s="849"/>
      <c r="N54" s="852"/>
    </row>
    <row r="55" spans="2:14" ht="15.75">
      <c r="B55" s="838"/>
      <c r="C55" s="841"/>
      <c r="D55" s="859"/>
      <c r="E55" s="862"/>
      <c r="F55" s="569">
        <v>5</v>
      </c>
      <c r="G55" s="570"/>
      <c r="H55" s="599" t="str">
        <f t="shared" si="0"/>
        <v>Belum Diisi</v>
      </c>
      <c r="I55" s="595" t="s">
        <v>26</v>
      </c>
      <c r="J55" s="596" t="str">
        <f>IF($D$51="Y/T","Isi Tujuan",IF($E$51=0,0,IF(I55="Y",1,IF(I55="T",0,"Isi Dulu"))))</f>
        <v>Isi Tujuan</v>
      </c>
      <c r="K55" s="595" t="s">
        <v>26</v>
      </c>
      <c r="L55" s="596" t="str">
        <f>IF($D$51="Y/T","Isi Tujuan",IF($E$51=0,0,IF(K55="Y",1,IF(K55="T",0,"Isi Dulu"))))</f>
        <v>Isi Tujuan</v>
      </c>
      <c r="M55" s="850"/>
      <c r="N55" s="853"/>
    </row>
    <row r="56" spans="2:14" ht="15.75">
      <c r="B56" s="836">
        <v>11</v>
      </c>
      <c r="C56" s="839"/>
      <c r="D56" s="857" t="s">
        <v>26</v>
      </c>
      <c r="E56" s="860" t="str">
        <f>IF(D56="Y",1,IF(D56="T",0,IF(D56="Y/T","Belum diisi","Error")))</f>
        <v>Belum diisi</v>
      </c>
      <c r="F56" s="528">
        <v>1</v>
      </c>
      <c r="G56" s="529"/>
      <c r="H56" s="600" t="str">
        <f t="shared" si="0"/>
        <v>Belum Diisi</v>
      </c>
      <c r="I56" s="590" t="s">
        <v>26</v>
      </c>
      <c r="J56" s="591" t="str">
        <f>IF($D$56="Y/T","Isi Tujuan",IF($E$56=0,0,IF(I56="Y",1,IF(I56="T",0,"Isi Dulu"))))</f>
        <v>Isi Tujuan</v>
      </c>
      <c r="K56" s="590" t="s">
        <v>26</v>
      </c>
      <c r="L56" s="591" t="str">
        <f>IF($D$56="Y/T","Isi Tujuan",IF($E$56=0,0,IF(K56="Y",1,IF(K56="T",0,"Isi Dulu"))))</f>
        <v>Isi Tujuan</v>
      </c>
      <c r="M56" s="848" t="s">
        <v>26</v>
      </c>
      <c r="N56" s="851" t="str">
        <f>IF(M56="Y",1,IF(M56="T",0,IF(M56="Y/T","Belum diisi","Error")))</f>
        <v>Belum diisi</v>
      </c>
    </row>
    <row r="57" spans="2:14" ht="15.75">
      <c r="B57" s="837"/>
      <c r="C57" s="840"/>
      <c r="D57" s="858"/>
      <c r="E57" s="861"/>
      <c r="F57" s="549">
        <v>2</v>
      </c>
      <c r="G57" s="550"/>
      <c r="H57" s="598" t="str">
        <f t="shared" si="0"/>
        <v>Belum Diisi</v>
      </c>
      <c r="I57" s="592" t="s">
        <v>26</v>
      </c>
      <c r="J57" s="593" t="str">
        <f>IF($D$56="Y/T","Isi Tujuan",IF($E$56=0,0,IF(I57="Y",1,IF(I57="T",0,"Isi Dulu"))))</f>
        <v>Isi Tujuan</v>
      </c>
      <c r="K57" s="592" t="s">
        <v>26</v>
      </c>
      <c r="L57" s="593" t="str">
        <f>IF($D$56="Y/T","Isi Tujuan",IF($E$56=0,0,IF(K57="Y",1,IF(K57="T",0,"Isi Dulu"))))</f>
        <v>Isi Tujuan</v>
      </c>
      <c r="M57" s="849"/>
      <c r="N57" s="852"/>
    </row>
    <row r="58" spans="2:14" ht="15.75">
      <c r="B58" s="837"/>
      <c r="C58" s="840"/>
      <c r="D58" s="858"/>
      <c r="E58" s="861"/>
      <c r="F58" s="549">
        <v>3</v>
      </c>
      <c r="G58" s="550"/>
      <c r="H58" s="598" t="str">
        <f t="shared" si="0"/>
        <v>Belum Diisi</v>
      </c>
      <c r="I58" s="592" t="s">
        <v>26</v>
      </c>
      <c r="J58" s="593" t="str">
        <f>IF($D$56="Y/T","Isi Tujuan",IF($E$56=0,0,IF(I58="Y",1,IF(I58="T",0,"Isi Dulu"))))</f>
        <v>Isi Tujuan</v>
      </c>
      <c r="K58" s="592" t="s">
        <v>26</v>
      </c>
      <c r="L58" s="593" t="str">
        <f>IF($D$56="Y/T","Isi Tujuan",IF($E$56=0,0,IF(K58="Y",1,IF(K58="T",0,"Isi Dulu"))))</f>
        <v>Isi Tujuan</v>
      </c>
      <c r="M58" s="849"/>
      <c r="N58" s="852"/>
    </row>
    <row r="59" spans="2:14" ht="15.75">
      <c r="B59" s="837"/>
      <c r="C59" s="840"/>
      <c r="D59" s="858"/>
      <c r="E59" s="861"/>
      <c r="F59" s="549">
        <v>4</v>
      </c>
      <c r="G59" s="550"/>
      <c r="H59" s="598" t="str">
        <f t="shared" si="0"/>
        <v>Belum Diisi</v>
      </c>
      <c r="I59" s="592" t="s">
        <v>26</v>
      </c>
      <c r="J59" s="593" t="str">
        <f>IF($D$56="Y/T","Isi Tujuan",IF($E$56=0,0,IF(I59="Y",1,IF(I59="T",0,"Isi Dulu"))))</f>
        <v>Isi Tujuan</v>
      </c>
      <c r="K59" s="592" t="s">
        <v>26</v>
      </c>
      <c r="L59" s="593" t="str">
        <f>IF($D$56="Y/T","Isi Tujuan",IF($E$56=0,0,IF(K59="Y",1,IF(K59="T",0,"Isi Dulu"))))</f>
        <v>Isi Tujuan</v>
      </c>
      <c r="M59" s="849"/>
      <c r="N59" s="852"/>
    </row>
    <row r="60" spans="2:14" ht="15.75">
      <c r="B60" s="838"/>
      <c r="C60" s="841"/>
      <c r="D60" s="859"/>
      <c r="E60" s="862"/>
      <c r="F60" s="569">
        <v>5</v>
      </c>
      <c r="G60" s="570"/>
      <c r="H60" s="599" t="str">
        <f t="shared" si="0"/>
        <v>Belum Diisi</v>
      </c>
      <c r="I60" s="595" t="s">
        <v>26</v>
      </c>
      <c r="J60" s="596" t="str">
        <f>IF($D$56="Y/T","Isi Tujuan",IF($E$56=0,0,IF(I60="Y",1,IF(I60="T",0,"Isi Dulu"))))</f>
        <v>Isi Tujuan</v>
      </c>
      <c r="K60" s="595" t="s">
        <v>26</v>
      </c>
      <c r="L60" s="596" t="str">
        <f>IF($D$56="Y/T","Isi Tujuan",IF($E$56=0,0,IF(K60="Y",1,IF(K60="T",0,"Isi Dulu"))))</f>
        <v>Isi Tujuan</v>
      </c>
      <c r="M60" s="850"/>
      <c r="N60" s="853"/>
    </row>
    <row r="61" spans="2:14" ht="15.75">
      <c r="B61" s="836">
        <v>12</v>
      </c>
      <c r="C61" s="839"/>
      <c r="D61" s="857" t="s">
        <v>26</v>
      </c>
      <c r="E61" s="860" t="str">
        <f>IF(D61="Y",1,IF(D61="T",0,IF(D61="Y/T","Belum diisi","Error")))</f>
        <v>Belum diisi</v>
      </c>
      <c r="F61" s="528">
        <v>1</v>
      </c>
      <c r="G61" s="529"/>
      <c r="H61" s="600" t="str">
        <f t="shared" si="0"/>
        <v>Belum Diisi</v>
      </c>
      <c r="I61" s="590" t="s">
        <v>26</v>
      </c>
      <c r="J61" s="591" t="str">
        <f>IF($D$61="Y/T","Isi Tujuan",IF($E$61=0,0,IF(I61="Y",1,IF(I61="T",0,"Isi Dulu"))))</f>
        <v>Isi Tujuan</v>
      </c>
      <c r="K61" s="590" t="s">
        <v>26</v>
      </c>
      <c r="L61" s="591" t="str">
        <f>IF($D$61="Y/T","Isi Tujuan",IF($E$61=0,0,IF(K61="Y",1,IF(K61="T",0,"Isi Dulu"))))</f>
        <v>Isi Tujuan</v>
      </c>
      <c r="M61" s="848" t="s">
        <v>26</v>
      </c>
      <c r="N61" s="851" t="str">
        <f>IF(M61="Y",1,IF(M61="T",0,IF(M61="Y/T","Belum diisi","Error")))</f>
        <v>Belum diisi</v>
      </c>
    </row>
    <row r="62" spans="2:14" ht="15.75">
      <c r="B62" s="837"/>
      <c r="C62" s="840"/>
      <c r="D62" s="858"/>
      <c r="E62" s="861"/>
      <c r="F62" s="549">
        <v>2</v>
      </c>
      <c r="G62" s="550"/>
      <c r="H62" s="598" t="str">
        <f t="shared" si="0"/>
        <v>Belum Diisi</v>
      </c>
      <c r="I62" s="592" t="s">
        <v>26</v>
      </c>
      <c r="J62" s="593" t="str">
        <f>IF($D$61="Y/T","Isi Tujuan",IF($E$61=0,0,IF(I62="Y",1,IF(I62="T",0,"Isi Dulu"))))</f>
        <v>Isi Tujuan</v>
      </c>
      <c r="K62" s="592" t="s">
        <v>26</v>
      </c>
      <c r="L62" s="593" t="str">
        <f>IF($D$61="Y/T","Isi Tujuan",IF($E$61=0,0,IF(K62="Y",1,IF(K62="T",0,"Isi Dulu"))))</f>
        <v>Isi Tujuan</v>
      </c>
      <c r="M62" s="849"/>
      <c r="N62" s="852"/>
    </row>
    <row r="63" spans="2:14" ht="15.75">
      <c r="B63" s="837"/>
      <c r="C63" s="840"/>
      <c r="D63" s="858"/>
      <c r="E63" s="861"/>
      <c r="F63" s="549">
        <v>3</v>
      </c>
      <c r="G63" s="550"/>
      <c r="H63" s="598" t="str">
        <f t="shared" si="0"/>
        <v>Belum Diisi</v>
      </c>
      <c r="I63" s="592" t="s">
        <v>26</v>
      </c>
      <c r="J63" s="593" t="str">
        <f>IF($D$61="Y/T","Isi Tujuan",IF($E$61=0,0,IF(I63="Y",1,IF(I63="T",0,"Isi Dulu"))))</f>
        <v>Isi Tujuan</v>
      </c>
      <c r="K63" s="592" t="s">
        <v>26</v>
      </c>
      <c r="L63" s="593" t="str">
        <f>IF($D$61="Y/T","Isi Tujuan",IF($E$61=0,0,IF(K63="Y",1,IF(K63="T",0,"Isi Dulu"))))</f>
        <v>Isi Tujuan</v>
      </c>
      <c r="M63" s="849"/>
      <c r="N63" s="852"/>
    </row>
    <row r="64" spans="2:14" ht="15.75">
      <c r="B64" s="837"/>
      <c r="C64" s="840"/>
      <c r="D64" s="858"/>
      <c r="E64" s="861"/>
      <c r="F64" s="549">
        <v>4</v>
      </c>
      <c r="G64" s="550"/>
      <c r="H64" s="598" t="str">
        <f t="shared" si="0"/>
        <v>Belum Diisi</v>
      </c>
      <c r="I64" s="592" t="s">
        <v>26</v>
      </c>
      <c r="J64" s="593" t="str">
        <f>IF($D$61="Y/T","Isi Tujuan",IF($E$61=0,0,IF(I64="Y",1,IF(I64="T",0,"Isi Dulu"))))</f>
        <v>Isi Tujuan</v>
      </c>
      <c r="K64" s="592" t="s">
        <v>26</v>
      </c>
      <c r="L64" s="593" t="str">
        <f>IF($D$61="Y/T","Isi Tujuan",IF($E$61=0,0,IF(K64="Y",1,IF(K64="T",0,"Isi Dulu"))))</f>
        <v>Isi Tujuan</v>
      </c>
      <c r="M64" s="849"/>
      <c r="N64" s="852"/>
    </row>
    <row r="65" spans="2:14" ht="15.75">
      <c r="B65" s="838"/>
      <c r="C65" s="841"/>
      <c r="D65" s="859"/>
      <c r="E65" s="862"/>
      <c r="F65" s="569">
        <v>5</v>
      </c>
      <c r="G65" s="570"/>
      <c r="H65" s="599" t="str">
        <f t="shared" si="0"/>
        <v>Belum Diisi</v>
      </c>
      <c r="I65" s="595" t="s">
        <v>26</v>
      </c>
      <c r="J65" s="596" t="str">
        <f>IF($D$61="Y/T","Isi Tujuan",IF($E$61=0,0,IF(I65="Y",1,IF(I65="T",0,"Isi Dulu"))))</f>
        <v>Isi Tujuan</v>
      </c>
      <c r="K65" s="595" t="s">
        <v>26</v>
      </c>
      <c r="L65" s="596" t="str">
        <f>IF($D$61="Y/T","Isi Tujuan",IF($E$61=0,0,IF(K65="Y",1,IF(K65="T",0,"Isi Dulu"))))</f>
        <v>Isi Tujuan</v>
      </c>
      <c r="M65" s="850"/>
      <c r="N65" s="853"/>
    </row>
    <row r="66" spans="2:14" ht="15.75">
      <c r="B66" s="836">
        <v>13</v>
      </c>
      <c r="C66" s="839"/>
      <c r="D66" s="857" t="s">
        <v>26</v>
      </c>
      <c r="E66" s="860" t="str">
        <f>IF(D66="Y",1,IF(D66="T",0,IF(D66="Y/T","Belum diisi","Error")))</f>
        <v>Belum diisi</v>
      </c>
      <c r="F66" s="528">
        <v>1</v>
      </c>
      <c r="G66" s="529"/>
      <c r="H66" s="600" t="str">
        <f t="shared" si="0"/>
        <v>Belum Diisi</v>
      </c>
      <c r="I66" s="590" t="s">
        <v>26</v>
      </c>
      <c r="J66" s="591" t="str">
        <f>IF($D$66="Y/T","Isi Tujuan",IF($E$66=0,0,IF(I66="Y",1,IF(I66="T",0,"Isi Dulu"))))</f>
        <v>Isi Tujuan</v>
      </c>
      <c r="K66" s="590" t="s">
        <v>26</v>
      </c>
      <c r="L66" s="591" t="str">
        <f>IF($D$66="Y/T","Isi Tujuan",IF($E$66=0,0,IF(K66="Y",1,IF(K66="T",0,"Isi Dulu"))))</f>
        <v>Isi Tujuan</v>
      </c>
      <c r="M66" s="848" t="s">
        <v>26</v>
      </c>
      <c r="N66" s="851" t="str">
        <f>IF(M66="Y",1,IF(M66="T",0,IF(M66="Y/T","Belum diisi","Error")))</f>
        <v>Belum diisi</v>
      </c>
    </row>
    <row r="67" spans="2:14" ht="15.75">
      <c r="B67" s="837"/>
      <c r="C67" s="840"/>
      <c r="D67" s="858"/>
      <c r="E67" s="861"/>
      <c r="F67" s="549">
        <v>2</v>
      </c>
      <c r="G67" s="550"/>
      <c r="H67" s="598" t="str">
        <f t="shared" si="0"/>
        <v>Belum Diisi</v>
      </c>
      <c r="I67" s="592" t="s">
        <v>26</v>
      </c>
      <c r="J67" s="593" t="str">
        <f>IF($D$66="Y/T","Isi Tujuan",IF($E$66=0,0,IF(I67="Y",1,IF(I67="T",0,"Isi Dulu"))))</f>
        <v>Isi Tujuan</v>
      </c>
      <c r="K67" s="592" t="s">
        <v>26</v>
      </c>
      <c r="L67" s="593" t="str">
        <f>IF($D$66="Y/T","Isi Tujuan",IF($E$66=0,0,IF(K67="Y",1,IF(K67="T",0,"Isi Dulu"))))</f>
        <v>Isi Tujuan</v>
      </c>
      <c r="M67" s="849"/>
      <c r="N67" s="852"/>
    </row>
    <row r="68" spans="2:14" ht="15.75">
      <c r="B68" s="837"/>
      <c r="C68" s="840"/>
      <c r="D68" s="858"/>
      <c r="E68" s="861"/>
      <c r="F68" s="549">
        <v>3</v>
      </c>
      <c r="G68" s="550"/>
      <c r="H68" s="598" t="str">
        <f t="shared" si="0"/>
        <v>Belum Diisi</v>
      </c>
      <c r="I68" s="592" t="s">
        <v>26</v>
      </c>
      <c r="J68" s="593" t="str">
        <f>IF($D$66="Y/T","Isi Tujuan",IF($E$66=0,0,IF(I68="Y",1,IF(I68="T",0,"Isi Dulu"))))</f>
        <v>Isi Tujuan</v>
      </c>
      <c r="K68" s="592" t="s">
        <v>26</v>
      </c>
      <c r="L68" s="593" t="str">
        <f>IF($D$66="Y/T","Isi Tujuan",IF($E$66=0,0,IF(K68="Y",1,IF(K68="T",0,"Isi Dulu"))))</f>
        <v>Isi Tujuan</v>
      </c>
      <c r="M68" s="849"/>
      <c r="N68" s="852"/>
    </row>
    <row r="69" spans="2:14" ht="15.75">
      <c r="B69" s="837"/>
      <c r="C69" s="840"/>
      <c r="D69" s="858"/>
      <c r="E69" s="861"/>
      <c r="F69" s="549">
        <v>4</v>
      </c>
      <c r="G69" s="550"/>
      <c r="H69" s="598" t="str">
        <f t="shared" si="0"/>
        <v>Belum Diisi</v>
      </c>
      <c r="I69" s="592" t="s">
        <v>26</v>
      </c>
      <c r="J69" s="593" t="str">
        <f>IF($D$66="Y/T","Isi Tujuan",IF($E$66=0,0,IF(I69="Y",1,IF(I69="T",0,"Isi Dulu"))))</f>
        <v>Isi Tujuan</v>
      </c>
      <c r="K69" s="592" t="s">
        <v>26</v>
      </c>
      <c r="L69" s="593" t="str">
        <f>IF($D$66="Y/T","Isi Tujuan",IF($E$66=0,0,IF(K69="Y",1,IF(K69="T",0,"Isi Dulu"))))</f>
        <v>Isi Tujuan</v>
      </c>
      <c r="M69" s="849"/>
      <c r="N69" s="852"/>
    </row>
    <row r="70" spans="2:14" ht="15.75">
      <c r="B70" s="838"/>
      <c r="C70" s="841"/>
      <c r="D70" s="859"/>
      <c r="E70" s="862"/>
      <c r="F70" s="569">
        <v>5</v>
      </c>
      <c r="G70" s="570"/>
      <c r="H70" s="599" t="str">
        <f t="shared" ref="H70:H105" si="1">IF(OR(J70="Isi Dulu",L70="Isi Dulu",J70="Isi Tujuan",L70="Isi Tujuan"),"Belum Diisi",IF(SUM(J70,L70)=2,1,IF(SUM(J70,L70)=1,0,IF(SUM(J70,L70)=0,0,"Error"))))</f>
        <v>Belum Diisi</v>
      </c>
      <c r="I70" s="595" t="s">
        <v>26</v>
      </c>
      <c r="J70" s="596" t="str">
        <f>IF($D$66="Y/T","Isi Tujuan",IF($E$66=0,0,IF(I70="Y",1,IF(I70="T",0,"Isi Dulu"))))</f>
        <v>Isi Tujuan</v>
      </c>
      <c r="K70" s="595" t="s">
        <v>26</v>
      </c>
      <c r="L70" s="596" t="str">
        <f>IF($D$66="Y/T","Isi Tujuan",IF($E$66=0,0,IF(K70="Y",1,IF(K70="T",0,"Isi Dulu"))))</f>
        <v>Isi Tujuan</v>
      </c>
      <c r="M70" s="850"/>
      <c r="N70" s="853"/>
    </row>
    <row r="71" spans="2:14" ht="15.75">
      <c r="B71" s="836">
        <v>14</v>
      </c>
      <c r="C71" s="839"/>
      <c r="D71" s="857" t="s">
        <v>26</v>
      </c>
      <c r="E71" s="860" t="str">
        <f>IF(D71="Y",1,IF(D71="T",0,IF(D71="Y/T","Belum diisi","Error")))</f>
        <v>Belum diisi</v>
      </c>
      <c r="F71" s="528">
        <v>1</v>
      </c>
      <c r="G71" s="529"/>
      <c r="H71" s="600" t="str">
        <f t="shared" si="1"/>
        <v>Belum Diisi</v>
      </c>
      <c r="I71" s="590" t="s">
        <v>26</v>
      </c>
      <c r="J71" s="591" t="str">
        <f>IF($D$71="Y/T","Isi Tujuan",IF($E$71=0,0,IF(I71="Y",1,IF(I71="T",0,"Isi Dulu"))))</f>
        <v>Isi Tujuan</v>
      </c>
      <c r="K71" s="590" t="s">
        <v>26</v>
      </c>
      <c r="L71" s="591" t="str">
        <f>IF($D$71="Y/T","Isi Tujuan",IF($E$71=0,0,IF(K71="Y",1,IF(K71="T",0,"Isi Dulu"))))</f>
        <v>Isi Tujuan</v>
      </c>
      <c r="M71" s="848" t="s">
        <v>26</v>
      </c>
      <c r="N71" s="851" t="str">
        <f>IF(M71="Y",1,IF(M71="T",0,IF(M71="Y/T","Belum diisi","Error")))</f>
        <v>Belum diisi</v>
      </c>
    </row>
    <row r="72" spans="2:14" ht="15.75">
      <c r="B72" s="837"/>
      <c r="C72" s="840"/>
      <c r="D72" s="858"/>
      <c r="E72" s="861"/>
      <c r="F72" s="549">
        <v>2</v>
      </c>
      <c r="G72" s="550"/>
      <c r="H72" s="598" t="str">
        <f t="shared" si="1"/>
        <v>Belum Diisi</v>
      </c>
      <c r="I72" s="592" t="s">
        <v>26</v>
      </c>
      <c r="J72" s="593" t="str">
        <f>IF($D$71="Y/T","Isi Tujuan",IF($E$71=0,0,IF(I72="Y",1,IF(I72="T",0,"Isi Dulu"))))</f>
        <v>Isi Tujuan</v>
      </c>
      <c r="K72" s="592" t="s">
        <v>26</v>
      </c>
      <c r="L72" s="593" t="str">
        <f>IF($D$71="Y/T","Isi Tujuan",IF($E$71=0,0,IF(K72="Y",1,IF(K72="T",0,"Isi Dulu"))))</f>
        <v>Isi Tujuan</v>
      </c>
      <c r="M72" s="849"/>
      <c r="N72" s="852"/>
    </row>
    <row r="73" spans="2:14" ht="15.75">
      <c r="B73" s="837"/>
      <c r="C73" s="840"/>
      <c r="D73" s="858"/>
      <c r="E73" s="861"/>
      <c r="F73" s="549">
        <v>3</v>
      </c>
      <c r="G73" s="550"/>
      <c r="H73" s="598" t="str">
        <f t="shared" si="1"/>
        <v>Belum Diisi</v>
      </c>
      <c r="I73" s="592" t="s">
        <v>26</v>
      </c>
      <c r="J73" s="593" t="str">
        <f>IF($D$71="Y/T","Isi Tujuan",IF($E$71=0,0,IF(I73="Y",1,IF(I73="T",0,"Isi Dulu"))))</f>
        <v>Isi Tujuan</v>
      </c>
      <c r="K73" s="592" t="s">
        <v>26</v>
      </c>
      <c r="L73" s="593" t="str">
        <f>IF($D$71="Y/T","Isi Tujuan",IF($E$71=0,0,IF(K73="Y",1,IF(K73="T",0,"Isi Dulu"))))</f>
        <v>Isi Tujuan</v>
      </c>
      <c r="M73" s="849"/>
      <c r="N73" s="852"/>
    </row>
    <row r="74" spans="2:14" ht="15.75">
      <c r="B74" s="837"/>
      <c r="C74" s="840"/>
      <c r="D74" s="858"/>
      <c r="E74" s="861"/>
      <c r="F74" s="549">
        <v>4</v>
      </c>
      <c r="G74" s="550"/>
      <c r="H74" s="598" t="str">
        <f t="shared" si="1"/>
        <v>Belum Diisi</v>
      </c>
      <c r="I74" s="592" t="s">
        <v>26</v>
      </c>
      <c r="J74" s="593" t="str">
        <f>IF($D$71="Y/T","Isi Tujuan",IF($E$71=0,0,IF(I74="Y",1,IF(I74="T",0,"Isi Dulu"))))</f>
        <v>Isi Tujuan</v>
      </c>
      <c r="K74" s="592" t="s">
        <v>26</v>
      </c>
      <c r="L74" s="593" t="str">
        <f>IF($D$71="Y/T","Isi Tujuan",IF($E$71=0,0,IF(K74="Y",1,IF(K74="T",0,"Isi Dulu"))))</f>
        <v>Isi Tujuan</v>
      </c>
      <c r="M74" s="849"/>
      <c r="N74" s="852"/>
    </row>
    <row r="75" spans="2:14" ht="15.75">
      <c r="B75" s="838"/>
      <c r="C75" s="841"/>
      <c r="D75" s="859"/>
      <c r="E75" s="862"/>
      <c r="F75" s="569">
        <v>5</v>
      </c>
      <c r="G75" s="570"/>
      <c r="H75" s="599" t="str">
        <f t="shared" si="1"/>
        <v>Belum Diisi</v>
      </c>
      <c r="I75" s="595" t="s">
        <v>26</v>
      </c>
      <c r="J75" s="596" t="str">
        <f>IF($D$71="Y/T","Isi Tujuan",IF($E$71=0,0,IF(I75="Y",1,IF(I75="T",0,"Isi Dulu"))))</f>
        <v>Isi Tujuan</v>
      </c>
      <c r="K75" s="595" t="s">
        <v>26</v>
      </c>
      <c r="L75" s="596" t="str">
        <f>IF($D$71="Y/T","Isi Tujuan",IF($E$71=0,0,IF(K75="Y",1,IF(K75="T",0,"Isi Dulu"))))</f>
        <v>Isi Tujuan</v>
      </c>
      <c r="M75" s="850"/>
      <c r="N75" s="853"/>
    </row>
    <row r="76" spans="2:14" ht="15.75">
      <c r="B76" s="836">
        <v>15</v>
      </c>
      <c r="C76" s="839"/>
      <c r="D76" s="857" t="s">
        <v>26</v>
      </c>
      <c r="E76" s="860" t="str">
        <f>IF(D76="Y",1,IF(D76="T",0,IF(D76="Y/T","Belum diisi","Error")))</f>
        <v>Belum diisi</v>
      </c>
      <c r="F76" s="528">
        <v>1</v>
      </c>
      <c r="G76" s="529"/>
      <c r="H76" s="600" t="str">
        <f t="shared" si="1"/>
        <v>Belum Diisi</v>
      </c>
      <c r="I76" s="590" t="s">
        <v>26</v>
      </c>
      <c r="J76" s="591" t="str">
        <f>IF($D$76="Y/T","Isi Tujuan",IF($E$76=0,0,IF(I76="Y",1,IF(I76="T",0,"Isi Dulu"))))</f>
        <v>Isi Tujuan</v>
      </c>
      <c r="K76" s="590" t="s">
        <v>26</v>
      </c>
      <c r="L76" s="591" t="str">
        <f>IF($D$76="Y/T","Isi Tujuan",IF($E$76=0,0,IF(K76="Y",1,IF(K76="T",0,"Isi Dulu"))))</f>
        <v>Isi Tujuan</v>
      </c>
      <c r="M76" s="848" t="s">
        <v>26</v>
      </c>
      <c r="N76" s="851" t="str">
        <f>IF(M76="Y",1,IF(M76="T",0,IF(M76="Y/T","Belum diisi","Error")))</f>
        <v>Belum diisi</v>
      </c>
    </row>
    <row r="77" spans="2:14" ht="15.75">
      <c r="B77" s="837"/>
      <c r="C77" s="840"/>
      <c r="D77" s="858"/>
      <c r="E77" s="861"/>
      <c r="F77" s="549">
        <v>2</v>
      </c>
      <c r="G77" s="550"/>
      <c r="H77" s="598" t="str">
        <f t="shared" si="1"/>
        <v>Belum Diisi</v>
      </c>
      <c r="I77" s="592" t="s">
        <v>26</v>
      </c>
      <c r="J77" s="593" t="str">
        <f>IF($D$76="Y/T","Isi Tujuan",IF($E$76=0,0,IF(I77="Y",1,IF(I77="T",0,"Isi Dulu"))))</f>
        <v>Isi Tujuan</v>
      </c>
      <c r="K77" s="592" t="s">
        <v>26</v>
      </c>
      <c r="L77" s="593" t="str">
        <f>IF($D$76="Y/T","Isi Tujuan",IF($E$76=0,0,IF(K77="Y",1,IF(K77="T",0,"Isi Dulu"))))</f>
        <v>Isi Tujuan</v>
      </c>
      <c r="M77" s="849"/>
      <c r="N77" s="852"/>
    </row>
    <row r="78" spans="2:14" ht="15.75">
      <c r="B78" s="837"/>
      <c r="C78" s="840"/>
      <c r="D78" s="858"/>
      <c r="E78" s="861"/>
      <c r="F78" s="549">
        <v>3</v>
      </c>
      <c r="G78" s="550"/>
      <c r="H78" s="598" t="str">
        <f t="shared" si="1"/>
        <v>Belum Diisi</v>
      </c>
      <c r="I78" s="592" t="s">
        <v>26</v>
      </c>
      <c r="J78" s="593" t="str">
        <f>IF($D$76="Y/T","Isi Tujuan",IF($E$76=0,0,IF(I78="Y",1,IF(I78="T",0,"Isi Dulu"))))</f>
        <v>Isi Tujuan</v>
      </c>
      <c r="K78" s="592" t="s">
        <v>26</v>
      </c>
      <c r="L78" s="593" t="str">
        <f>IF($D$76="Y/T","Isi Tujuan",IF($E$76=0,0,IF(K78="Y",1,IF(K78="T",0,"Isi Dulu"))))</f>
        <v>Isi Tujuan</v>
      </c>
      <c r="M78" s="849"/>
      <c r="N78" s="852"/>
    </row>
    <row r="79" spans="2:14" ht="15.75">
      <c r="B79" s="837"/>
      <c r="C79" s="840"/>
      <c r="D79" s="858"/>
      <c r="E79" s="861"/>
      <c r="F79" s="549">
        <v>4</v>
      </c>
      <c r="G79" s="550"/>
      <c r="H79" s="598" t="str">
        <f t="shared" si="1"/>
        <v>Belum Diisi</v>
      </c>
      <c r="I79" s="592" t="s">
        <v>26</v>
      </c>
      <c r="J79" s="593" t="str">
        <f>IF($D$76="Y/T","Isi Tujuan",IF($E$76=0,0,IF(I79="Y",1,IF(I79="T",0,"Isi Dulu"))))</f>
        <v>Isi Tujuan</v>
      </c>
      <c r="K79" s="592" t="s">
        <v>26</v>
      </c>
      <c r="L79" s="593" t="str">
        <f>IF($D$76="Y/T","Isi Tujuan",IF($E$76=0,0,IF(K79="Y",1,IF(K79="T",0,"Isi Dulu"))))</f>
        <v>Isi Tujuan</v>
      </c>
      <c r="M79" s="849"/>
      <c r="N79" s="852"/>
    </row>
    <row r="80" spans="2:14" ht="15.75">
      <c r="B80" s="838"/>
      <c r="C80" s="841"/>
      <c r="D80" s="859"/>
      <c r="E80" s="862"/>
      <c r="F80" s="569">
        <v>5</v>
      </c>
      <c r="G80" s="570"/>
      <c r="H80" s="599" t="str">
        <f t="shared" si="1"/>
        <v>Belum Diisi</v>
      </c>
      <c r="I80" s="595" t="s">
        <v>26</v>
      </c>
      <c r="J80" s="596" t="str">
        <f>IF($D$76="Y/T","Isi Tujuan",IF($E$76=0,0,IF(I80="Y",1,IF(I80="T",0,"Isi Dulu"))))</f>
        <v>Isi Tujuan</v>
      </c>
      <c r="K80" s="595" t="s">
        <v>26</v>
      </c>
      <c r="L80" s="596" t="str">
        <f>IF($D$76="Y/T","Isi Tujuan",IF($E$76=0,0,IF(K80="Y",1,IF(K80="T",0,"Isi Dulu"))))</f>
        <v>Isi Tujuan</v>
      </c>
      <c r="M80" s="850"/>
      <c r="N80" s="853"/>
    </row>
    <row r="81" spans="2:14" ht="15.75">
      <c r="B81" s="836">
        <v>16</v>
      </c>
      <c r="C81" s="839"/>
      <c r="D81" s="857" t="s">
        <v>26</v>
      </c>
      <c r="E81" s="860" t="str">
        <f>IF(D81="Y",1,IF(D81="T",0,IF(D81="Y/T","Belum diisi","Error")))</f>
        <v>Belum diisi</v>
      </c>
      <c r="F81" s="528">
        <v>1</v>
      </c>
      <c r="G81" s="529"/>
      <c r="H81" s="600" t="str">
        <f t="shared" si="1"/>
        <v>Belum Diisi</v>
      </c>
      <c r="I81" s="590" t="s">
        <v>26</v>
      </c>
      <c r="J81" s="591" t="str">
        <f>IF($D$81="Y/T","Isi Tujuan",IF($E$81=0,0,IF(I81="Y",1,IF(I81="T",0,"Isi Dulu"))))</f>
        <v>Isi Tujuan</v>
      </c>
      <c r="K81" s="590" t="s">
        <v>26</v>
      </c>
      <c r="L81" s="591" t="str">
        <f>IF($D$81="Y/T","Isi Tujuan",IF($E$81=0,0,IF(K81="Y",1,IF(K81="T",0,"Isi Dulu"))))</f>
        <v>Isi Tujuan</v>
      </c>
      <c r="M81" s="848" t="s">
        <v>26</v>
      </c>
      <c r="N81" s="851" t="str">
        <f>IF(M81="Y",1,IF(M81="T",0,IF(M81="Y/T","Belum diisi","Error")))</f>
        <v>Belum diisi</v>
      </c>
    </row>
    <row r="82" spans="2:14" ht="15.75">
      <c r="B82" s="837"/>
      <c r="C82" s="840"/>
      <c r="D82" s="858"/>
      <c r="E82" s="861"/>
      <c r="F82" s="549">
        <v>2</v>
      </c>
      <c r="G82" s="550"/>
      <c r="H82" s="598" t="str">
        <f t="shared" si="1"/>
        <v>Belum Diisi</v>
      </c>
      <c r="I82" s="592" t="s">
        <v>26</v>
      </c>
      <c r="J82" s="593" t="str">
        <f>IF($D$81="Y/T","Isi Tujuan",IF($E$81=0,0,IF(I82="Y",1,IF(I82="T",0,"Isi Dulu"))))</f>
        <v>Isi Tujuan</v>
      </c>
      <c r="K82" s="592" t="s">
        <v>26</v>
      </c>
      <c r="L82" s="593" t="str">
        <f>IF($D$81="Y/T","Isi Tujuan",IF($E$81=0,0,IF(K82="Y",1,IF(K82="T",0,"Isi Dulu"))))</f>
        <v>Isi Tujuan</v>
      </c>
      <c r="M82" s="849"/>
      <c r="N82" s="852"/>
    </row>
    <row r="83" spans="2:14" ht="15.75">
      <c r="B83" s="837"/>
      <c r="C83" s="840"/>
      <c r="D83" s="858"/>
      <c r="E83" s="861"/>
      <c r="F83" s="549">
        <v>3</v>
      </c>
      <c r="G83" s="550"/>
      <c r="H83" s="598" t="str">
        <f t="shared" si="1"/>
        <v>Belum Diisi</v>
      </c>
      <c r="I83" s="592" t="s">
        <v>26</v>
      </c>
      <c r="J83" s="593" t="str">
        <f>IF($D$81="Y/T","Isi Tujuan",IF($E$81=0,0,IF(I83="Y",1,IF(I83="T",0,"Isi Dulu"))))</f>
        <v>Isi Tujuan</v>
      </c>
      <c r="K83" s="592" t="s">
        <v>26</v>
      </c>
      <c r="L83" s="593" t="str">
        <f>IF($D$81="Y/T","Isi Tujuan",IF($E$81=0,0,IF(K83="Y",1,IF(K83="T",0,"Isi Dulu"))))</f>
        <v>Isi Tujuan</v>
      </c>
      <c r="M83" s="849"/>
      <c r="N83" s="852"/>
    </row>
    <row r="84" spans="2:14" ht="15.75">
      <c r="B84" s="837"/>
      <c r="C84" s="840"/>
      <c r="D84" s="858"/>
      <c r="E84" s="861"/>
      <c r="F84" s="549">
        <v>4</v>
      </c>
      <c r="G84" s="550"/>
      <c r="H84" s="598" t="str">
        <f t="shared" si="1"/>
        <v>Belum Diisi</v>
      </c>
      <c r="I84" s="592" t="s">
        <v>26</v>
      </c>
      <c r="J84" s="593" t="str">
        <f>IF($D$81="Y/T","Isi Tujuan",IF($E$81=0,0,IF(I84="Y",1,IF(I84="T",0,"Isi Dulu"))))</f>
        <v>Isi Tujuan</v>
      </c>
      <c r="K84" s="592" t="s">
        <v>26</v>
      </c>
      <c r="L84" s="593" t="str">
        <f>IF($D$81="Y/T","Isi Tujuan",IF($E$81=0,0,IF(K84="Y",1,IF(K84="T",0,"Isi Dulu"))))</f>
        <v>Isi Tujuan</v>
      </c>
      <c r="M84" s="849"/>
      <c r="N84" s="852"/>
    </row>
    <row r="85" spans="2:14" ht="15.75">
      <c r="B85" s="838"/>
      <c r="C85" s="841"/>
      <c r="D85" s="859"/>
      <c r="E85" s="862"/>
      <c r="F85" s="569">
        <v>5</v>
      </c>
      <c r="G85" s="570"/>
      <c r="H85" s="599" t="str">
        <f t="shared" si="1"/>
        <v>Belum Diisi</v>
      </c>
      <c r="I85" s="595" t="s">
        <v>26</v>
      </c>
      <c r="J85" s="596" t="str">
        <f>IF($D$81="Y/T","Isi Tujuan",IF($E$81=0,0,IF(I85="Y",1,IF(I85="T",0,"Isi Dulu"))))</f>
        <v>Isi Tujuan</v>
      </c>
      <c r="K85" s="595" t="s">
        <v>26</v>
      </c>
      <c r="L85" s="596" t="str">
        <f>IF($D$81="Y/T","Isi Tujuan",IF($E$81=0,0,IF(K85="Y",1,IF(K85="T",0,"Isi Dulu"))))</f>
        <v>Isi Tujuan</v>
      </c>
      <c r="M85" s="850"/>
      <c r="N85" s="853"/>
    </row>
    <row r="86" spans="2:14" ht="15.75">
      <c r="B86" s="836">
        <v>17</v>
      </c>
      <c r="C86" s="839"/>
      <c r="D86" s="857" t="s">
        <v>26</v>
      </c>
      <c r="E86" s="860" t="str">
        <f>IF(D86="Y",1,IF(D86="T",0,IF(D86="Y/T","Belum diisi","Error")))</f>
        <v>Belum diisi</v>
      </c>
      <c r="F86" s="528">
        <v>1</v>
      </c>
      <c r="G86" s="529"/>
      <c r="H86" s="600" t="str">
        <f t="shared" si="1"/>
        <v>Belum Diisi</v>
      </c>
      <c r="I86" s="590" t="s">
        <v>26</v>
      </c>
      <c r="J86" s="591" t="str">
        <f>IF($D$86="Y/T","Isi Tujuan",IF($E$86=0,0,IF(I86="Y",1,IF(I86="T",0,"Isi Dulu"))))</f>
        <v>Isi Tujuan</v>
      </c>
      <c r="K86" s="590" t="s">
        <v>26</v>
      </c>
      <c r="L86" s="591" t="str">
        <f>IF($D$86="Y/T","Isi Tujuan",IF($E$86=0,0,IF(K86="Y",1,IF(K86="T",0,"Isi Dulu"))))</f>
        <v>Isi Tujuan</v>
      </c>
      <c r="M86" s="848" t="s">
        <v>26</v>
      </c>
      <c r="N86" s="851" t="str">
        <f>IF(M86="Y",1,IF(M86="T",0,IF(M86="Y/T","Belum diisi","Error")))</f>
        <v>Belum diisi</v>
      </c>
    </row>
    <row r="87" spans="2:14" ht="15.75">
      <c r="B87" s="837"/>
      <c r="C87" s="840"/>
      <c r="D87" s="858"/>
      <c r="E87" s="861"/>
      <c r="F87" s="549">
        <v>2</v>
      </c>
      <c r="G87" s="550"/>
      <c r="H87" s="598" t="str">
        <f t="shared" si="1"/>
        <v>Belum Diisi</v>
      </c>
      <c r="I87" s="592" t="s">
        <v>26</v>
      </c>
      <c r="J87" s="593" t="str">
        <f>IF($D$86="Y/T","Isi Tujuan",IF($E$86=0,0,IF(I87="Y",1,IF(I87="T",0,"Isi Dulu"))))</f>
        <v>Isi Tujuan</v>
      </c>
      <c r="K87" s="592" t="s">
        <v>26</v>
      </c>
      <c r="L87" s="593" t="str">
        <f>IF($D$86="Y/T","Isi Tujuan",IF($E$86=0,0,IF(K87="Y",1,IF(K87="T",0,"Isi Dulu"))))</f>
        <v>Isi Tujuan</v>
      </c>
      <c r="M87" s="849"/>
      <c r="N87" s="852"/>
    </row>
    <row r="88" spans="2:14" ht="15.75">
      <c r="B88" s="837"/>
      <c r="C88" s="840"/>
      <c r="D88" s="858"/>
      <c r="E88" s="861"/>
      <c r="F88" s="549">
        <v>3</v>
      </c>
      <c r="G88" s="550"/>
      <c r="H88" s="598" t="str">
        <f t="shared" si="1"/>
        <v>Belum Diisi</v>
      </c>
      <c r="I88" s="592" t="s">
        <v>26</v>
      </c>
      <c r="J88" s="593" t="str">
        <f>IF($D$86="Y/T","Isi Tujuan",IF($E$86=0,0,IF(I88="Y",1,IF(I88="T",0,"Isi Dulu"))))</f>
        <v>Isi Tujuan</v>
      </c>
      <c r="K88" s="592" t="s">
        <v>26</v>
      </c>
      <c r="L88" s="593" t="str">
        <f>IF($D$86="Y/T","Isi Tujuan",IF($E$86=0,0,IF(K88="Y",1,IF(K88="T",0,"Isi Dulu"))))</f>
        <v>Isi Tujuan</v>
      </c>
      <c r="M88" s="849"/>
      <c r="N88" s="852"/>
    </row>
    <row r="89" spans="2:14" ht="15.75">
      <c r="B89" s="837"/>
      <c r="C89" s="840"/>
      <c r="D89" s="858"/>
      <c r="E89" s="861"/>
      <c r="F89" s="549">
        <v>4</v>
      </c>
      <c r="G89" s="550"/>
      <c r="H89" s="598" t="str">
        <f t="shared" si="1"/>
        <v>Belum Diisi</v>
      </c>
      <c r="I89" s="592" t="s">
        <v>26</v>
      </c>
      <c r="J89" s="593" t="str">
        <f>IF($D$86="Y/T","Isi Tujuan",IF($E$86=0,0,IF(I89="Y",1,IF(I89="T",0,"Isi Dulu"))))</f>
        <v>Isi Tujuan</v>
      </c>
      <c r="K89" s="592" t="s">
        <v>26</v>
      </c>
      <c r="L89" s="593" t="str">
        <f>IF($D$86="Y/T","Isi Tujuan",IF($E$86=0,0,IF(K89="Y",1,IF(K89="T",0,"Isi Dulu"))))</f>
        <v>Isi Tujuan</v>
      </c>
      <c r="M89" s="849"/>
      <c r="N89" s="852"/>
    </row>
    <row r="90" spans="2:14" ht="15.75">
      <c r="B90" s="838"/>
      <c r="C90" s="841"/>
      <c r="D90" s="859"/>
      <c r="E90" s="862"/>
      <c r="F90" s="569">
        <v>5</v>
      </c>
      <c r="G90" s="570"/>
      <c r="H90" s="599" t="str">
        <f t="shared" si="1"/>
        <v>Belum Diisi</v>
      </c>
      <c r="I90" s="595" t="s">
        <v>26</v>
      </c>
      <c r="J90" s="596" t="str">
        <f>IF($D$86="Y/T","Isi Tujuan",IF($E$86=0,0,IF(I90="Y",1,IF(I90="T",0,"Isi Dulu"))))</f>
        <v>Isi Tujuan</v>
      </c>
      <c r="K90" s="595" t="s">
        <v>26</v>
      </c>
      <c r="L90" s="596" t="str">
        <f>IF($D$86="Y/T","Isi Tujuan",IF($E$86=0,0,IF(K90="Y",1,IF(K90="T",0,"Isi Dulu"))))</f>
        <v>Isi Tujuan</v>
      </c>
      <c r="M90" s="850"/>
      <c r="N90" s="853"/>
    </row>
    <row r="91" spans="2:14" ht="15.75">
      <c r="B91" s="836">
        <v>18</v>
      </c>
      <c r="C91" s="839"/>
      <c r="D91" s="857" t="s">
        <v>26</v>
      </c>
      <c r="E91" s="860" t="str">
        <f>IF(D91="Y",1,IF(D91="T",0,IF(D91="Y/T","Belum diisi","Error")))</f>
        <v>Belum diisi</v>
      </c>
      <c r="F91" s="528">
        <v>1</v>
      </c>
      <c r="G91" s="529"/>
      <c r="H91" s="600" t="str">
        <f t="shared" si="1"/>
        <v>Belum Diisi</v>
      </c>
      <c r="I91" s="590" t="s">
        <v>26</v>
      </c>
      <c r="J91" s="591" t="str">
        <f>IF($D$91="Y/T","Isi Tujuan",IF($E$91=0,0,IF(I91="Y",1,IF(I91="T",0,"Isi Dulu"))))</f>
        <v>Isi Tujuan</v>
      </c>
      <c r="K91" s="590" t="s">
        <v>26</v>
      </c>
      <c r="L91" s="591" t="str">
        <f>IF($D$91="Y/T","Isi Tujuan",IF($E$91=0,0,IF(K91="Y",1,IF(K91="T",0,"Isi Dulu"))))</f>
        <v>Isi Tujuan</v>
      </c>
      <c r="M91" s="848" t="s">
        <v>26</v>
      </c>
      <c r="N91" s="851" t="str">
        <f>IF(M91="Y",1,IF(M91="T",0,IF(M91="Y/T","Belum diisi","Error")))</f>
        <v>Belum diisi</v>
      </c>
    </row>
    <row r="92" spans="2:14" ht="15.75">
      <c r="B92" s="837"/>
      <c r="C92" s="840"/>
      <c r="D92" s="858"/>
      <c r="E92" s="861"/>
      <c r="F92" s="549">
        <v>2</v>
      </c>
      <c r="G92" s="550"/>
      <c r="H92" s="598" t="str">
        <f t="shared" si="1"/>
        <v>Belum Diisi</v>
      </c>
      <c r="I92" s="592" t="s">
        <v>26</v>
      </c>
      <c r="J92" s="593" t="str">
        <f>IF($D$91="Y/T","Isi Tujuan",IF($E$91=0,0,IF(I92="Y",1,IF(I92="T",0,"Isi Dulu"))))</f>
        <v>Isi Tujuan</v>
      </c>
      <c r="K92" s="592" t="s">
        <v>26</v>
      </c>
      <c r="L92" s="593" t="str">
        <f>IF($D$91="Y/T","Isi Tujuan",IF($E$91=0,0,IF(K92="Y",1,IF(K92="T",0,"Isi Dulu"))))</f>
        <v>Isi Tujuan</v>
      </c>
      <c r="M92" s="849"/>
      <c r="N92" s="852"/>
    </row>
    <row r="93" spans="2:14" ht="15.75">
      <c r="B93" s="837"/>
      <c r="C93" s="840"/>
      <c r="D93" s="858"/>
      <c r="E93" s="861"/>
      <c r="F93" s="549">
        <v>3</v>
      </c>
      <c r="G93" s="550"/>
      <c r="H93" s="598" t="str">
        <f t="shared" si="1"/>
        <v>Belum Diisi</v>
      </c>
      <c r="I93" s="592" t="s">
        <v>26</v>
      </c>
      <c r="J93" s="593" t="str">
        <f>IF($D$91="Y/T","Isi Tujuan",IF($E$91=0,0,IF(I93="Y",1,IF(I93="T",0,"Isi Dulu"))))</f>
        <v>Isi Tujuan</v>
      </c>
      <c r="K93" s="592" t="s">
        <v>26</v>
      </c>
      <c r="L93" s="593" t="str">
        <f>IF($D$91="Y/T","Isi Tujuan",IF($E$91=0,0,IF(K93="Y",1,IF(K93="T",0,"Isi Dulu"))))</f>
        <v>Isi Tujuan</v>
      </c>
      <c r="M93" s="849"/>
      <c r="N93" s="852"/>
    </row>
    <row r="94" spans="2:14" ht="15.75">
      <c r="B94" s="837"/>
      <c r="C94" s="840"/>
      <c r="D94" s="858"/>
      <c r="E94" s="861"/>
      <c r="F94" s="549">
        <v>4</v>
      </c>
      <c r="G94" s="550"/>
      <c r="H94" s="598" t="str">
        <f t="shared" si="1"/>
        <v>Belum Diisi</v>
      </c>
      <c r="I94" s="592" t="s">
        <v>26</v>
      </c>
      <c r="J94" s="593" t="str">
        <f>IF($D$91="Y/T","Isi Tujuan",IF($E$91=0,0,IF(I94="Y",1,IF(I94="T",0,"Isi Dulu"))))</f>
        <v>Isi Tujuan</v>
      </c>
      <c r="K94" s="592" t="s">
        <v>26</v>
      </c>
      <c r="L94" s="593" t="str">
        <f>IF($D$91="Y/T","Isi Tujuan",IF($E$91=0,0,IF(K94="Y",1,IF(K94="T",0,"Isi Dulu"))))</f>
        <v>Isi Tujuan</v>
      </c>
      <c r="M94" s="849"/>
      <c r="N94" s="852"/>
    </row>
    <row r="95" spans="2:14" ht="15.75">
      <c r="B95" s="838"/>
      <c r="C95" s="841"/>
      <c r="D95" s="859"/>
      <c r="E95" s="862"/>
      <c r="F95" s="569">
        <v>5</v>
      </c>
      <c r="G95" s="570"/>
      <c r="H95" s="599" t="str">
        <f t="shared" si="1"/>
        <v>Belum Diisi</v>
      </c>
      <c r="I95" s="595" t="s">
        <v>26</v>
      </c>
      <c r="J95" s="596" t="str">
        <f>IF($D$91="Y/T","Isi Tujuan",IF($E$91=0,0,IF(I95="Y",1,IF(I95="T",0,"Isi Dulu"))))</f>
        <v>Isi Tujuan</v>
      </c>
      <c r="K95" s="595" t="s">
        <v>26</v>
      </c>
      <c r="L95" s="596" t="str">
        <f>IF($D$91="Y/T","Isi Tujuan",IF($E$91=0,0,IF(K95="Y",1,IF(K95="T",0,"Isi Dulu"))))</f>
        <v>Isi Tujuan</v>
      </c>
      <c r="M95" s="850"/>
      <c r="N95" s="853"/>
    </row>
    <row r="96" spans="2:14" ht="15.75">
      <c r="B96" s="836">
        <v>19</v>
      </c>
      <c r="C96" s="839"/>
      <c r="D96" s="857" t="s">
        <v>26</v>
      </c>
      <c r="E96" s="860" t="str">
        <f>IF(D96="Y",1,IF(D96="T",0,IF(D96="Y/T","Belum diisi","Error")))</f>
        <v>Belum diisi</v>
      </c>
      <c r="F96" s="528">
        <v>1</v>
      </c>
      <c r="G96" s="529"/>
      <c r="H96" s="600" t="str">
        <f t="shared" si="1"/>
        <v>Belum Diisi</v>
      </c>
      <c r="I96" s="590" t="s">
        <v>26</v>
      </c>
      <c r="J96" s="591" t="str">
        <f>IF($D$96="Y/T","Isi Tujuan",IF($E$96=0,0,IF(I96="Y",1,IF(I96="T",0,"Isi Dulu"))))</f>
        <v>Isi Tujuan</v>
      </c>
      <c r="K96" s="590" t="s">
        <v>26</v>
      </c>
      <c r="L96" s="591" t="str">
        <f>IF($D$96="Y/T","Isi Tujuan",IF($E$96=0,0,IF(K96="Y",1,IF(K96="T",0,"Isi Dulu"))))</f>
        <v>Isi Tujuan</v>
      </c>
      <c r="M96" s="848" t="s">
        <v>26</v>
      </c>
      <c r="N96" s="851" t="str">
        <f>IF(M96="Y",1,IF(M96="T",0,IF(M96="Y/T","Belum diisi","Error")))</f>
        <v>Belum diisi</v>
      </c>
    </row>
    <row r="97" spans="2:18" ht="15.75">
      <c r="B97" s="837"/>
      <c r="C97" s="840"/>
      <c r="D97" s="858"/>
      <c r="E97" s="861"/>
      <c r="F97" s="549">
        <v>2</v>
      </c>
      <c r="G97" s="550"/>
      <c r="H97" s="598" t="str">
        <f t="shared" si="1"/>
        <v>Belum Diisi</v>
      </c>
      <c r="I97" s="592" t="s">
        <v>26</v>
      </c>
      <c r="J97" s="593" t="str">
        <f>IF($D$96="Y/T","Isi Tujuan",IF($E$96=0,0,IF(I97="Y",1,IF(I97="T",0,"Isi Dulu"))))</f>
        <v>Isi Tujuan</v>
      </c>
      <c r="K97" s="592" t="s">
        <v>26</v>
      </c>
      <c r="L97" s="593" t="str">
        <f>IF($D$96="Y/T","Isi Tujuan",IF($E$96=0,0,IF(K97="Y",1,IF(K97="T",0,"Isi Dulu"))))</f>
        <v>Isi Tujuan</v>
      </c>
      <c r="M97" s="849"/>
      <c r="N97" s="852"/>
    </row>
    <row r="98" spans="2:18" ht="15.75">
      <c r="B98" s="837"/>
      <c r="C98" s="840"/>
      <c r="D98" s="858"/>
      <c r="E98" s="861"/>
      <c r="F98" s="549">
        <v>3</v>
      </c>
      <c r="G98" s="550"/>
      <c r="H98" s="598" t="str">
        <f t="shared" si="1"/>
        <v>Belum Diisi</v>
      </c>
      <c r="I98" s="592" t="s">
        <v>26</v>
      </c>
      <c r="J98" s="593" t="str">
        <f>IF($D$96="Y/T","Isi Tujuan",IF($E$96=0,0,IF(I98="Y",1,IF(I98="T",0,"Isi Dulu"))))</f>
        <v>Isi Tujuan</v>
      </c>
      <c r="K98" s="592" t="s">
        <v>26</v>
      </c>
      <c r="L98" s="593" t="str">
        <f>IF($D$96="Y/T","Isi Tujuan",IF($E$96=0,0,IF(K98="Y",1,IF(K98="T",0,"Isi Dulu"))))</f>
        <v>Isi Tujuan</v>
      </c>
      <c r="M98" s="849"/>
      <c r="N98" s="852"/>
    </row>
    <row r="99" spans="2:18" ht="15.75">
      <c r="B99" s="837"/>
      <c r="C99" s="840"/>
      <c r="D99" s="858"/>
      <c r="E99" s="861"/>
      <c r="F99" s="549">
        <v>4</v>
      </c>
      <c r="G99" s="550"/>
      <c r="H99" s="598" t="str">
        <f t="shared" si="1"/>
        <v>Belum Diisi</v>
      </c>
      <c r="I99" s="592" t="s">
        <v>26</v>
      </c>
      <c r="J99" s="593" t="str">
        <f>IF($D$96="Y/T","Isi Tujuan",IF($E$96=0,0,IF(I99="Y",1,IF(I99="T",0,"Isi Dulu"))))</f>
        <v>Isi Tujuan</v>
      </c>
      <c r="K99" s="592" t="s">
        <v>26</v>
      </c>
      <c r="L99" s="593" t="str">
        <f>IF($D$96="Y/T","Isi Tujuan",IF($E$96=0,0,IF(K99="Y",1,IF(K99="T",0,"Isi Dulu"))))</f>
        <v>Isi Tujuan</v>
      </c>
      <c r="M99" s="849"/>
      <c r="N99" s="852"/>
    </row>
    <row r="100" spans="2:18" ht="15.75">
      <c r="B100" s="838"/>
      <c r="C100" s="841"/>
      <c r="D100" s="859"/>
      <c r="E100" s="862"/>
      <c r="F100" s="569">
        <v>5</v>
      </c>
      <c r="G100" s="570"/>
      <c r="H100" s="599" t="str">
        <f t="shared" si="1"/>
        <v>Belum Diisi</v>
      </c>
      <c r="I100" s="595" t="s">
        <v>26</v>
      </c>
      <c r="J100" s="596" t="str">
        <f>IF($D$96="Y/T","Isi Tujuan",IF($E$96=0,0,IF(I100="Y",1,IF(I100="T",0,"Isi Dulu"))))</f>
        <v>Isi Tujuan</v>
      </c>
      <c r="K100" s="595" t="s">
        <v>26</v>
      </c>
      <c r="L100" s="596" t="str">
        <f>IF($D$96="Y/T","Isi Tujuan",IF($E$96=0,0,IF(K100="Y",1,IF(K100="T",0,"Isi Dulu"))))</f>
        <v>Isi Tujuan</v>
      </c>
      <c r="M100" s="850"/>
      <c r="N100" s="853"/>
    </row>
    <row r="101" spans="2:18" ht="15.75">
      <c r="B101" s="836">
        <v>20</v>
      </c>
      <c r="C101" s="839"/>
      <c r="D101" s="857" t="s">
        <v>26</v>
      </c>
      <c r="E101" s="860" t="str">
        <f>IF(D101="Y",1,IF(D101="T",0,IF(D101="Y/T","Belum diisi","Error")))</f>
        <v>Belum diisi</v>
      </c>
      <c r="F101" s="528">
        <v>1</v>
      </c>
      <c r="G101" s="529"/>
      <c r="H101" s="600" t="str">
        <f t="shared" si="1"/>
        <v>Belum Diisi</v>
      </c>
      <c r="I101" s="590" t="s">
        <v>26</v>
      </c>
      <c r="J101" s="591" t="str">
        <f>IF($D$101="Y/T","Isi Tujuan",IF($E$101=0,0,IF(I101="Y",1,IF(I101="T",0,"Isi Dulu"))))</f>
        <v>Isi Tujuan</v>
      </c>
      <c r="K101" s="590" t="s">
        <v>26</v>
      </c>
      <c r="L101" s="591" t="str">
        <f>IF($D$101="Y/T","Isi Tujuan",IF($E$101=0,0,IF(K101="Y",1,IF(K101="T",0,"Isi Dulu"))))</f>
        <v>Isi Tujuan</v>
      </c>
      <c r="M101" s="848" t="s">
        <v>26</v>
      </c>
      <c r="N101" s="851" t="str">
        <f>IF(M101="Y",1,IF(M101="T",0,IF(M101="Y/T","Belum diisi","Error")))</f>
        <v>Belum diisi</v>
      </c>
    </row>
    <row r="102" spans="2:18" ht="15.75">
      <c r="B102" s="837"/>
      <c r="C102" s="840"/>
      <c r="D102" s="858"/>
      <c r="E102" s="861"/>
      <c r="F102" s="549">
        <v>2</v>
      </c>
      <c r="G102" s="550"/>
      <c r="H102" s="598" t="str">
        <f t="shared" si="1"/>
        <v>Belum Diisi</v>
      </c>
      <c r="I102" s="592" t="s">
        <v>26</v>
      </c>
      <c r="J102" s="593" t="str">
        <f>IF($D$101="Y/T","Isi Tujuan",IF($E$101=0,0,IF(I102="Y",1,IF(I102="T",0,"Isi Dulu"))))</f>
        <v>Isi Tujuan</v>
      </c>
      <c r="K102" s="592" t="s">
        <v>26</v>
      </c>
      <c r="L102" s="593" t="str">
        <f>IF($D$101="Y/T","Isi Tujuan",IF($E$101=0,0,IF(K102="Y",1,IF(K102="T",0,"Isi Dulu"))))</f>
        <v>Isi Tujuan</v>
      </c>
      <c r="M102" s="849"/>
      <c r="N102" s="852"/>
    </row>
    <row r="103" spans="2:18" ht="15.75">
      <c r="B103" s="837"/>
      <c r="C103" s="840"/>
      <c r="D103" s="858"/>
      <c r="E103" s="861"/>
      <c r="F103" s="549">
        <v>3</v>
      </c>
      <c r="G103" s="550"/>
      <c r="H103" s="598" t="str">
        <f t="shared" si="1"/>
        <v>Belum Diisi</v>
      </c>
      <c r="I103" s="592" t="s">
        <v>26</v>
      </c>
      <c r="J103" s="593" t="str">
        <f>IF($D$101="Y/T","Isi Tujuan",IF($E$101=0,0,IF(I103="Y",1,IF(I103="T",0,"Isi Dulu"))))</f>
        <v>Isi Tujuan</v>
      </c>
      <c r="K103" s="592" t="s">
        <v>26</v>
      </c>
      <c r="L103" s="593" t="str">
        <f>IF($D$101="Y/T","Isi Tujuan",IF($E$101=0,0,IF(K103="Y",1,IF(K103="T",0,"Isi Dulu"))))</f>
        <v>Isi Tujuan</v>
      </c>
      <c r="M103" s="849"/>
      <c r="N103" s="852"/>
    </row>
    <row r="104" spans="2:18" ht="15.75">
      <c r="B104" s="837"/>
      <c r="C104" s="840"/>
      <c r="D104" s="858"/>
      <c r="E104" s="861"/>
      <c r="F104" s="549">
        <v>4</v>
      </c>
      <c r="G104" s="550"/>
      <c r="H104" s="598" t="str">
        <f t="shared" si="1"/>
        <v>Belum Diisi</v>
      </c>
      <c r="I104" s="592" t="s">
        <v>26</v>
      </c>
      <c r="J104" s="593" t="str">
        <f>IF($D$101="Y/T","Isi Tujuan",IF($E$101=0,0,IF(I104="Y",1,IF(I104="T",0,"Isi Dulu"))))</f>
        <v>Isi Tujuan</v>
      </c>
      <c r="K104" s="592" t="s">
        <v>26</v>
      </c>
      <c r="L104" s="593" t="str">
        <f>IF($D$101="Y/T","Isi Tujuan",IF($E$101=0,0,IF(K104="Y",1,IF(K104="T",0,"Isi Dulu"))))</f>
        <v>Isi Tujuan</v>
      </c>
      <c r="M104" s="849"/>
      <c r="N104" s="852"/>
    </row>
    <row r="105" spans="2:18" ht="15.75">
      <c r="B105" s="838"/>
      <c r="C105" s="841"/>
      <c r="D105" s="859"/>
      <c r="E105" s="862"/>
      <c r="F105" s="569">
        <v>5</v>
      </c>
      <c r="G105" s="570"/>
      <c r="H105" s="599" t="str">
        <f t="shared" si="1"/>
        <v>Belum Diisi</v>
      </c>
      <c r="I105" s="595" t="s">
        <v>26</v>
      </c>
      <c r="J105" s="596" t="str">
        <f>IF($D$101="Y/T","Isi Tujuan",IF($E$101=0,0,IF(I105="Y",1,IF(I105="T",0,"Isi Dulu"))))</f>
        <v>Isi Tujuan</v>
      </c>
      <c r="K105" s="595" t="s">
        <v>26</v>
      </c>
      <c r="L105" s="596" t="str">
        <f>IF($D$101="Y/T","Isi Tujuan",IF($E$101=0,0,IF(K105="Y",1,IF(K105="T",0,"Isi Dulu"))))</f>
        <v>Isi Tujuan</v>
      </c>
      <c r="M105" s="850"/>
      <c r="N105" s="853"/>
    </row>
    <row r="106" spans="2:18" s="527" customFormat="1" ht="15.75">
      <c r="B106" s="601"/>
      <c r="C106" s="581"/>
      <c r="D106" s="582"/>
      <c r="E106" s="602" t="e">
        <f>AVERAGE(E6:E105)</f>
        <v>#DIV/0!</v>
      </c>
      <c r="F106" s="603"/>
      <c r="G106" s="583"/>
      <c r="H106" s="602" t="e">
        <f>(IF($D6="Y/T",0,AVERAGE(H6:H10))+IF($D11="Y/T",0,AVERAGE(H11:H15))+IF($D16="Y/T",0,AVERAGE(H16:H20))+IF($D21="Y/T",0,AVERAGE(H21:H25))+IF($D26="Y/T",0,AVERAGE(H26:H30))+IF($D31="Y/T",0,AVERAGE(H31:H35))+IF($D36="Y/T",0,AVERAGE(H36:H40))+IF($D41="Y/T",0,AVERAGE(H41:H45))+IF($D46="Y/T",0,AVERAGE(H46:H50))+IF($D51="Y/T",0,AVERAGE(H51:H55))+IF($D56="Y/T",0,AVERAGE(H56:H60))+IF($D61="Y/T",0,AVERAGE(H61:H65))+IF($D66="Y/T",0,AVERAGE(H66:H70))+IF($D71="Y/T",0,AVERAGE(H71:H75))+IF($D76="Y/T",0,AVERAGE(H76:H80))+IF($D81="Y/T",0,AVERAGE(H81:H85))+IF($D86="Y/T",0,AVERAGE(H86:H90))+IF($D91="Y/T",0,AVERAGE(H91:H95))+IF($D96="Y/T",0,AVERAGE(H96:H100))+IF($D101="Y/T",0,AVERAGE(H101:H105)))/(COUNTIF($D6:$D105,"Y")+COUNTIF($D6:$D105,"T"))</f>
        <v>#DIV/0!</v>
      </c>
      <c r="I106" s="582"/>
      <c r="J106" s="602" t="e">
        <f>(IF($D6="Y/T",0,AVERAGE(J6:J10))+IF($D11="Y/T",0,AVERAGE(J11:J15))+IF($D16="Y/T",0,AVERAGE(J16:J20))+IF($D21="Y/T",0,AVERAGE(J21:J25))+IF($D26="Y/T",0,AVERAGE(J26:J30))+IF($D31="Y/T",0,AVERAGE(J31:J35))+IF($D36="Y/T",0,AVERAGE(J36:J40))+IF($D41="Y/T",0,AVERAGE(J41:J45))+IF($D46="Y/T",0,AVERAGE(J46:J50))+IF($D51="Y/T",0,AVERAGE(J51:J55))+IF($D56="Y/T",0,AVERAGE(J56:J60))+IF($D61="Y/T",0,AVERAGE(J61:J65))+IF($D66="Y/T",0,AVERAGE(J66:J70))+IF($D71="Y/T",0,AVERAGE(J71:J75))+IF($D76="Y/T",0,AVERAGE(J76:J80))+IF($D81="Y/T",0,AVERAGE(J81:J85))+IF($D86="Y/T",0,AVERAGE(J86:J90))+IF($D91="Y/T",0,AVERAGE(J91:J95))+IF($D96="Y/T",0,AVERAGE(J96:J100))+IF($D101="Y/T",0,AVERAGE(J101:J105)))/(COUNTIF($D6:$D105,"Y")+COUNTIF($D6:$D105,"T"))</f>
        <v>#DIV/0!</v>
      </c>
      <c r="K106" s="582"/>
      <c r="L106" s="602" t="e">
        <f>(IF($D6="Y/T",0,AVERAGE(L6:L10))+IF($D11="Y/T",0,AVERAGE(L11:L15))+IF($D16="Y/T",0,AVERAGE(L16:L20))+IF($D21="Y/T",0,AVERAGE(L21:L25))+IF($D26="Y/T",0,AVERAGE(L26:L30))+IF($D31="Y/T",0,AVERAGE(L31:L35))+IF($D36="Y/T",0,AVERAGE(L36:L40))+IF($D41="Y/T",0,AVERAGE(L41:L45))+IF($D46="Y/T",0,AVERAGE(L46:L50))+IF($D51="Y/T",0,AVERAGE(L51:L55))+IF($D56="Y/T",0,AVERAGE(L56:L60))+IF($D61="Y/T",0,AVERAGE(L61:L65))+IF($D66="Y/T",0,AVERAGE(L66:L70))+IF($D71="Y/T",0,AVERAGE(L71:L75))+IF($D76="Y/T",0,AVERAGE(L76:L80))+IF($D81="Y/T",0,AVERAGE(L81:L85))+IF($D86="Y/T",0,AVERAGE(L86:L90))+IF($D91="Y/T",0,AVERAGE(L91:L95))+IF($D96="Y/T",0,AVERAGE(L96:L100))+IF($D101="Y/T",0,AVERAGE(L101:L105)))/(COUNTIF($D6:$D105,"Y")+COUNTIF($D6:$D105,"T"))</f>
        <v>#DIV/0!</v>
      </c>
      <c r="M106" s="582"/>
      <c r="N106" s="602" t="e">
        <f>AVERAGE(N6:N105)</f>
        <v>#DIV/0!</v>
      </c>
    </row>
    <row r="107" spans="2:18" s="527" customFormat="1" ht="15.75">
      <c r="B107" s="864" t="s">
        <v>508</v>
      </c>
      <c r="C107" s="865"/>
      <c r="D107" s="865"/>
      <c r="E107" s="865"/>
      <c r="F107" s="865"/>
      <c r="G107" s="865"/>
      <c r="H107" s="865"/>
      <c r="I107" s="865"/>
      <c r="J107" s="866"/>
      <c r="K107" s="604"/>
      <c r="L107" s="604"/>
      <c r="M107" s="604"/>
      <c r="N107" s="604"/>
      <c r="O107" s="517"/>
      <c r="P107" s="517"/>
      <c r="Q107" s="517"/>
      <c r="R107" s="517"/>
    </row>
    <row r="108" spans="2:18" s="527" customFormat="1" ht="15.75">
      <c r="B108" s="836">
        <v>1</v>
      </c>
      <c r="C108" s="839"/>
      <c r="D108" s="857" t="s">
        <v>26</v>
      </c>
      <c r="E108" s="854" t="str">
        <f>IF(D108="Y",1,IF(D108="T",0,IF(D108="Y/T","Belum diisi","Error")))</f>
        <v>Belum diisi</v>
      </c>
      <c r="F108" s="528">
        <v>1</v>
      </c>
      <c r="G108" s="529"/>
      <c r="H108" s="589" t="str">
        <f t="shared" ref="H108:H171" si="2">IF(OR(J108="Isi Dulu",L108="Isi Dulu",J108="Isi Sasaran",L108="Isi Sasaran"),"Belum Diisi",IF(SUM(J108,L108)=2,1,IF(SUM(J108,L108)=1,0,IF(SUM(J108,L108)=0,0,"Error"))))</f>
        <v>Belum Diisi</v>
      </c>
      <c r="I108" s="590" t="s">
        <v>26</v>
      </c>
      <c r="J108" s="591" t="str">
        <f>IF($D$108="Y/T","Isi Sasaran",IF($E$108=0,0,IF(I108="Y",1,IF(I108="T",0,"Isi Dulu"))))</f>
        <v>Isi Sasaran</v>
      </c>
      <c r="K108" s="590" t="s">
        <v>26</v>
      </c>
      <c r="L108" s="591" t="str">
        <f>IF($D$108="Y/T","Isi Sasaran",IF($E$108=0,0,IF(K108="Y",1,IF(K108="T",0,"Isi Dulu"))))</f>
        <v>Isi Sasaran</v>
      </c>
      <c r="M108" s="848" t="s">
        <v>26</v>
      </c>
      <c r="N108" s="851" t="str">
        <f>IF(M108="Y",1,IF(M108="T",0,IF(M108="Y/T","Belum diisi","Error")))</f>
        <v>Belum diisi</v>
      </c>
      <c r="O108" s="517"/>
      <c r="P108" s="517"/>
      <c r="Q108" s="517"/>
      <c r="R108" s="517"/>
    </row>
    <row r="109" spans="2:18" s="527" customFormat="1" ht="15.75">
      <c r="B109" s="837"/>
      <c r="C109" s="840"/>
      <c r="D109" s="858"/>
      <c r="E109" s="855"/>
      <c r="F109" s="549">
        <v>2</v>
      </c>
      <c r="G109" s="550"/>
      <c r="H109" s="589" t="str">
        <f t="shared" si="2"/>
        <v>Belum Diisi</v>
      </c>
      <c r="I109" s="592" t="s">
        <v>26</v>
      </c>
      <c r="J109" s="593" t="str">
        <f>IF($D$108="Y/T","Isi Sasaran",IF($E$108=0,0,IF(I109="Y",1,IF(I109="T",0,"Isi Dulu"))))</f>
        <v>Isi Sasaran</v>
      </c>
      <c r="K109" s="592" t="s">
        <v>26</v>
      </c>
      <c r="L109" s="593" t="str">
        <f>IF($D$108="Y/T","Isi Sasaran",IF($E$108=0,0,IF(K109="Y",1,IF(K109="T",0,"Isi Dulu"))))</f>
        <v>Isi Sasaran</v>
      </c>
      <c r="M109" s="849"/>
      <c r="N109" s="852"/>
      <c r="O109" s="517"/>
      <c r="P109" s="517"/>
      <c r="Q109" s="517"/>
      <c r="R109" s="517"/>
    </row>
    <row r="110" spans="2:18" s="527" customFormat="1" ht="15.75">
      <c r="B110" s="837"/>
      <c r="C110" s="840"/>
      <c r="D110" s="858"/>
      <c r="E110" s="855"/>
      <c r="F110" s="549">
        <v>3</v>
      </c>
      <c r="G110" s="550"/>
      <c r="H110" s="589" t="str">
        <f t="shared" si="2"/>
        <v>Belum Diisi</v>
      </c>
      <c r="I110" s="592" t="s">
        <v>26</v>
      </c>
      <c r="J110" s="593" t="str">
        <f>IF($D$108="Y/T","Isi Sasaran",IF($E$108=0,0,IF(I110="Y",1,IF(I110="T",0,"Isi Dulu"))))</f>
        <v>Isi Sasaran</v>
      </c>
      <c r="K110" s="592" t="s">
        <v>26</v>
      </c>
      <c r="L110" s="593" t="str">
        <f>IF($D$108="Y/T","Isi Sasaran",IF($E$108=0,0,IF(K110="Y",1,IF(K110="T",0,"Isi Dulu"))))</f>
        <v>Isi Sasaran</v>
      </c>
      <c r="M110" s="849"/>
      <c r="N110" s="852"/>
      <c r="O110" s="517"/>
      <c r="P110" s="517"/>
      <c r="Q110" s="517"/>
      <c r="R110" s="517"/>
    </row>
    <row r="111" spans="2:18" s="527" customFormat="1" ht="15.75">
      <c r="B111" s="837"/>
      <c r="C111" s="840"/>
      <c r="D111" s="858"/>
      <c r="E111" s="855"/>
      <c r="F111" s="549">
        <v>4</v>
      </c>
      <c r="G111" s="550"/>
      <c r="H111" s="589" t="str">
        <f t="shared" si="2"/>
        <v>Belum Diisi</v>
      </c>
      <c r="I111" s="592" t="s">
        <v>26</v>
      </c>
      <c r="J111" s="593" t="str">
        <f>IF($D$108="Y/T","Isi Sasaran",IF($E$108=0,0,IF(I111="Y",1,IF(I111="T",0,"Isi Dulu"))))</f>
        <v>Isi Sasaran</v>
      </c>
      <c r="K111" s="592" t="s">
        <v>26</v>
      </c>
      <c r="L111" s="593" t="str">
        <f>IF($D$108="Y/T","Isi Sasaran",IF($E$108=0,0,IF(K111="Y",1,IF(K111="T",0,"Isi Dulu"))))</f>
        <v>Isi Sasaran</v>
      </c>
      <c r="M111" s="849"/>
      <c r="N111" s="852"/>
      <c r="O111" s="517"/>
      <c r="P111" s="517"/>
      <c r="Q111" s="517"/>
      <c r="R111" s="517"/>
    </row>
    <row r="112" spans="2:18" s="527" customFormat="1" ht="15.75">
      <c r="B112" s="838"/>
      <c r="C112" s="841"/>
      <c r="D112" s="859"/>
      <c r="E112" s="856"/>
      <c r="F112" s="569">
        <v>5</v>
      </c>
      <c r="G112" s="570"/>
      <c r="H112" s="594" t="str">
        <f t="shared" si="2"/>
        <v>Belum Diisi</v>
      </c>
      <c r="I112" s="595" t="s">
        <v>26</v>
      </c>
      <c r="J112" s="596" t="str">
        <f>IF($D$108="Y/T","Isi Sasaran",IF($E$108=0,0,IF(I112="Y",1,IF(I112="T",0,"Isi Dulu"))))</f>
        <v>Isi Sasaran</v>
      </c>
      <c r="K112" s="595" t="s">
        <v>26</v>
      </c>
      <c r="L112" s="596" t="str">
        <f>IF($D$108="Y/T","Isi Sasaran",IF($E$108=0,0,IF(K112="Y",1,IF(K112="T",0,"Isi Dulu"))))</f>
        <v>Isi Sasaran</v>
      </c>
      <c r="M112" s="850"/>
      <c r="N112" s="853"/>
      <c r="O112" s="517"/>
      <c r="P112" s="517"/>
      <c r="Q112" s="517"/>
      <c r="R112" s="517"/>
    </row>
    <row r="113" spans="2:18" s="527" customFormat="1" ht="15.75">
      <c r="B113" s="836">
        <v>2</v>
      </c>
      <c r="C113" s="839"/>
      <c r="D113" s="857" t="s">
        <v>26</v>
      </c>
      <c r="E113" s="854" t="str">
        <f>IF(D113="Y",1,IF(D113="T",0,IF(D113="Y/T","Belum diisi","Error")))</f>
        <v>Belum diisi</v>
      </c>
      <c r="F113" s="528">
        <v>1</v>
      </c>
      <c r="G113" s="529"/>
      <c r="H113" s="597" t="str">
        <f t="shared" si="2"/>
        <v>Belum Diisi</v>
      </c>
      <c r="I113" s="590" t="s">
        <v>26</v>
      </c>
      <c r="J113" s="591" t="str">
        <f>IF($D$113="Y/T","Isi Sasaran",IF($E$113=0,0,IF(I113="Y",1,IF(I113="T",0,"Isi Dulu"))))</f>
        <v>Isi Sasaran</v>
      </c>
      <c r="K113" s="590" t="s">
        <v>26</v>
      </c>
      <c r="L113" s="591" t="str">
        <f>IF($D$113="Y/T","Isi Sasaran",IF($E$113=0,0,IF(K113="Y",1,IF(K113="T",0,"Isi Dulu"))))</f>
        <v>Isi Sasaran</v>
      </c>
      <c r="M113" s="848" t="s">
        <v>26</v>
      </c>
      <c r="N113" s="851" t="str">
        <f>IF(M113="Y",1,IF(M113="T",0,IF(M113="Y/T","Belum diisi","Error")))</f>
        <v>Belum diisi</v>
      </c>
      <c r="O113" s="517"/>
      <c r="P113" s="517"/>
      <c r="Q113" s="517"/>
      <c r="R113" s="517"/>
    </row>
    <row r="114" spans="2:18" s="527" customFormat="1" ht="15.75">
      <c r="B114" s="837"/>
      <c r="C114" s="840"/>
      <c r="D114" s="858"/>
      <c r="E114" s="855"/>
      <c r="F114" s="549">
        <v>2</v>
      </c>
      <c r="G114" s="550"/>
      <c r="H114" s="598" t="str">
        <f t="shared" si="2"/>
        <v>Belum Diisi</v>
      </c>
      <c r="I114" s="592" t="s">
        <v>26</v>
      </c>
      <c r="J114" s="593" t="str">
        <f>IF($D$113="Y/T","Isi Sasaran",IF($E$113=0,0,IF(I114="Y",1,IF(I114="T",0,"Isi Dulu"))))</f>
        <v>Isi Sasaran</v>
      </c>
      <c r="K114" s="592" t="s">
        <v>26</v>
      </c>
      <c r="L114" s="593" t="str">
        <f>IF($D$113="Y/T","Isi Sasaran",IF($E$113=0,0,IF(K114="Y",1,IF(K114="T",0,"Isi Dulu"))))</f>
        <v>Isi Sasaran</v>
      </c>
      <c r="M114" s="849"/>
      <c r="N114" s="852"/>
      <c r="O114" s="517"/>
      <c r="P114" s="517"/>
      <c r="Q114" s="517"/>
      <c r="R114" s="517"/>
    </row>
    <row r="115" spans="2:18" s="527" customFormat="1" ht="15.75">
      <c r="B115" s="837"/>
      <c r="C115" s="840"/>
      <c r="D115" s="858"/>
      <c r="E115" s="855"/>
      <c r="F115" s="549">
        <v>3</v>
      </c>
      <c r="G115" s="550"/>
      <c r="H115" s="598" t="str">
        <f t="shared" si="2"/>
        <v>Belum Diisi</v>
      </c>
      <c r="I115" s="592" t="s">
        <v>26</v>
      </c>
      <c r="J115" s="593" t="str">
        <f>IF($D$113="Y/T","Isi Sasaran",IF($E$113=0,0,IF(I115="Y",1,IF(I115="T",0,"Isi Dulu"))))</f>
        <v>Isi Sasaran</v>
      </c>
      <c r="K115" s="592" t="s">
        <v>26</v>
      </c>
      <c r="L115" s="593" t="str">
        <f>IF($D$113="Y/T","Isi Sasaran",IF($E$113=0,0,IF(K115="Y",1,IF(K115="T",0,"Isi Dulu"))))</f>
        <v>Isi Sasaran</v>
      </c>
      <c r="M115" s="849"/>
      <c r="N115" s="852"/>
      <c r="O115" s="517"/>
      <c r="P115" s="517"/>
      <c r="Q115" s="517"/>
      <c r="R115" s="517"/>
    </row>
    <row r="116" spans="2:18" s="527" customFormat="1" ht="15.75">
      <c r="B116" s="837"/>
      <c r="C116" s="840"/>
      <c r="D116" s="858"/>
      <c r="E116" s="855"/>
      <c r="F116" s="549">
        <v>4</v>
      </c>
      <c r="G116" s="550"/>
      <c r="H116" s="598" t="str">
        <f t="shared" si="2"/>
        <v>Belum Diisi</v>
      </c>
      <c r="I116" s="592" t="s">
        <v>26</v>
      </c>
      <c r="J116" s="593" t="str">
        <f>IF($D$113="Y/T","Isi Sasaran",IF($E$113=0,0,IF(I116="Y",1,IF(I116="T",0,"Isi Dulu"))))</f>
        <v>Isi Sasaran</v>
      </c>
      <c r="K116" s="592" t="s">
        <v>26</v>
      </c>
      <c r="L116" s="593" t="str">
        <f>IF($D$113="Y/T","Isi Sasaran",IF($E$113=0,0,IF(K116="Y",1,IF(K116="T",0,"Isi Dulu"))))</f>
        <v>Isi Sasaran</v>
      </c>
      <c r="M116" s="849"/>
      <c r="N116" s="852"/>
      <c r="O116" s="517"/>
      <c r="P116" s="517"/>
      <c r="Q116" s="517"/>
      <c r="R116" s="517"/>
    </row>
    <row r="117" spans="2:18" s="527" customFormat="1" ht="15.75">
      <c r="B117" s="838"/>
      <c r="C117" s="841"/>
      <c r="D117" s="859"/>
      <c r="E117" s="856"/>
      <c r="F117" s="569">
        <v>5</v>
      </c>
      <c r="G117" s="570"/>
      <c r="H117" s="599" t="str">
        <f t="shared" si="2"/>
        <v>Belum Diisi</v>
      </c>
      <c r="I117" s="595" t="s">
        <v>26</v>
      </c>
      <c r="J117" s="596" t="str">
        <f>IF($D$113="Y/T","Isi Sasaran",IF($E$113=0,0,IF(I117="Y",1,IF(I117="T",0,"Isi Dulu"))))</f>
        <v>Isi Sasaran</v>
      </c>
      <c r="K117" s="595" t="s">
        <v>26</v>
      </c>
      <c r="L117" s="596" t="str">
        <f>IF($D$113="Y/T","Isi Sasaran",IF($E$113=0,0,IF(K117="Y",1,IF(K117="T",0,"Isi Dulu"))))</f>
        <v>Isi Sasaran</v>
      </c>
      <c r="M117" s="850"/>
      <c r="N117" s="853"/>
      <c r="O117" s="517"/>
      <c r="P117" s="517"/>
      <c r="Q117" s="517"/>
      <c r="R117" s="517"/>
    </row>
    <row r="118" spans="2:18" s="527" customFormat="1" ht="15.75">
      <c r="B118" s="836">
        <v>3</v>
      </c>
      <c r="C118" s="839"/>
      <c r="D118" s="857" t="s">
        <v>26</v>
      </c>
      <c r="E118" s="854" t="str">
        <f>IF(D118="Y",1,IF(D118="T",0,IF(D118="Y/T","Belum diisi","Error")))</f>
        <v>Belum diisi</v>
      </c>
      <c r="F118" s="528">
        <v>1</v>
      </c>
      <c r="G118" s="529"/>
      <c r="H118" s="600" t="str">
        <f t="shared" si="2"/>
        <v>Belum Diisi</v>
      </c>
      <c r="I118" s="590" t="s">
        <v>26</v>
      </c>
      <c r="J118" s="591" t="str">
        <f>IF($D$118="Y/T","Isi Sasaran",IF($E$118=0,0,IF(I118="Y",1,IF(I118="T",0,"Isi Dulu"))))</f>
        <v>Isi Sasaran</v>
      </c>
      <c r="K118" s="590" t="s">
        <v>26</v>
      </c>
      <c r="L118" s="591" t="str">
        <f>IF($D$118="Y/T","Isi Sasaran",IF($E$118=0,0,IF(K118="Y",1,IF(K118="T",0,"Isi Dulu"))))</f>
        <v>Isi Sasaran</v>
      </c>
      <c r="M118" s="848" t="s">
        <v>26</v>
      </c>
      <c r="N118" s="851" t="str">
        <f>IF(M118="Y",1,IF(M118="T",0,IF(M118="Y/T","Belum diisi","Error")))</f>
        <v>Belum diisi</v>
      </c>
      <c r="O118" s="517"/>
      <c r="P118" s="517"/>
      <c r="Q118" s="517"/>
      <c r="R118" s="517"/>
    </row>
    <row r="119" spans="2:18" s="527" customFormat="1" ht="15.75">
      <c r="B119" s="837"/>
      <c r="C119" s="840"/>
      <c r="D119" s="858"/>
      <c r="E119" s="855"/>
      <c r="F119" s="549">
        <v>2</v>
      </c>
      <c r="G119" s="550"/>
      <c r="H119" s="598" t="str">
        <f t="shared" si="2"/>
        <v>Belum Diisi</v>
      </c>
      <c r="I119" s="592" t="s">
        <v>26</v>
      </c>
      <c r="J119" s="593" t="str">
        <f>IF($D$118="Y/T","Isi Sasaran",IF($E$118=0,0,IF(I119="Y",1,IF(I119="T",0,"Isi Dulu"))))</f>
        <v>Isi Sasaran</v>
      </c>
      <c r="K119" s="592" t="s">
        <v>26</v>
      </c>
      <c r="L119" s="593" t="str">
        <f>IF($D$118="Y/T","Isi Sasaran",IF($E$118=0,0,IF(K119="Y",1,IF(K119="T",0,"Isi Dulu"))))</f>
        <v>Isi Sasaran</v>
      </c>
      <c r="M119" s="849"/>
      <c r="N119" s="852"/>
      <c r="O119" s="517"/>
      <c r="P119" s="517"/>
      <c r="Q119" s="517"/>
      <c r="R119" s="517"/>
    </row>
    <row r="120" spans="2:18" s="527" customFormat="1" ht="15.75">
      <c r="B120" s="837"/>
      <c r="C120" s="840"/>
      <c r="D120" s="858"/>
      <c r="E120" s="855"/>
      <c r="F120" s="549">
        <v>3</v>
      </c>
      <c r="G120" s="550"/>
      <c r="H120" s="598" t="str">
        <f t="shared" si="2"/>
        <v>Belum Diisi</v>
      </c>
      <c r="I120" s="592" t="s">
        <v>26</v>
      </c>
      <c r="J120" s="593" t="str">
        <f>IF($D$118="Y/T","Isi Sasaran",IF($E$118=0,0,IF(I120="Y",1,IF(I120="T",0,"Isi Dulu"))))</f>
        <v>Isi Sasaran</v>
      </c>
      <c r="K120" s="592" t="s">
        <v>26</v>
      </c>
      <c r="L120" s="593" t="str">
        <f>IF($D$118="Y/T","Isi Sasaran",IF($E$118=0,0,IF(K120="Y",1,IF(K120="T",0,"Isi Dulu"))))</f>
        <v>Isi Sasaran</v>
      </c>
      <c r="M120" s="849"/>
      <c r="N120" s="852"/>
      <c r="O120" s="517"/>
      <c r="P120" s="517"/>
      <c r="Q120" s="517"/>
      <c r="R120" s="517"/>
    </row>
    <row r="121" spans="2:18" s="527" customFormat="1" ht="15.75">
      <c r="B121" s="837"/>
      <c r="C121" s="840"/>
      <c r="D121" s="858"/>
      <c r="E121" s="855"/>
      <c r="F121" s="549">
        <v>4</v>
      </c>
      <c r="G121" s="550"/>
      <c r="H121" s="598" t="str">
        <f t="shared" si="2"/>
        <v>Belum Diisi</v>
      </c>
      <c r="I121" s="592" t="s">
        <v>26</v>
      </c>
      <c r="J121" s="593" t="str">
        <f>IF($D$118="Y/T","Isi Sasaran",IF($E$118=0,0,IF(I121="Y",1,IF(I121="T",0,"Isi Dulu"))))</f>
        <v>Isi Sasaran</v>
      </c>
      <c r="K121" s="592" t="s">
        <v>26</v>
      </c>
      <c r="L121" s="593" t="str">
        <f>IF($D$118="Y/T","Isi Sasaran",IF($E$118=0,0,IF(K121="Y",1,IF(K121="T",0,"Isi Dulu"))))</f>
        <v>Isi Sasaran</v>
      </c>
      <c r="M121" s="849"/>
      <c r="N121" s="852"/>
      <c r="O121" s="517"/>
      <c r="P121" s="517"/>
      <c r="Q121" s="517"/>
      <c r="R121" s="517"/>
    </row>
    <row r="122" spans="2:18" s="527" customFormat="1" ht="15.75">
      <c r="B122" s="838"/>
      <c r="C122" s="841"/>
      <c r="D122" s="859"/>
      <c r="E122" s="856"/>
      <c r="F122" s="569">
        <v>5</v>
      </c>
      <c r="G122" s="570"/>
      <c r="H122" s="599" t="str">
        <f t="shared" si="2"/>
        <v>Belum Diisi</v>
      </c>
      <c r="I122" s="595" t="s">
        <v>26</v>
      </c>
      <c r="J122" s="596" t="str">
        <f>IF($D$118="Y/T","Isi Sasaran",IF($E$118=0,0,IF(I122="Y",1,IF(I122="T",0,"Isi Dulu"))))</f>
        <v>Isi Sasaran</v>
      </c>
      <c r="K122" s="595" t="s">
        <v>26</v>
      </c>
      <c r="L122" s="596" t="str">
        <f>IF($D$118="Y/T","Isi Sasaran",IF($E$118=0,0,IF(K122="Y",1,IF(K122="T",0,"Isi Dulu"))))</f>
        <v>Isi Sasaran</v>
      </c>
      <c r="M122" s="850"/>
      <c r="N122" s="853"/>
      <c r="O122" s="517"/>
      <c r="P122" s="517"/>
      <c r="Q122" s="517"/>
      <c r="R122" s="517"/>
    </row>
    <row r="123" spans="2:18" s="527" customFormat="1" ht="15.75">
      <c r="B123" s="836">
        <v>4</v>
      </c>
      <c r="C123" s="839"/>
      <c r="D123" s="857" t="s">
        <v>26</v>
      </c>
      <c r="E123" s="854" t="str">
        <f>IF(D123="Y",1,IF(D123="T",0,IF(D123="Y/T","Belum diisi","Error")))</f>
        <v>Belum diisi</v>
      </c>
      <c r="F123" s="528">
        <v>1</v>
      </c>
      <c r="G123" s="529"/>
      <c r="H123" s="600" t="str">
        <f t="shared" si="2"/>
        <v>Belum Diisi</v>
      </c>
      <c r="I123" s="590" t="s">
        <v>26</v>
      </c>
      <c r="J123" s="591" t="str">
        <f>IF($D$123="Y/T","Isi Sasaran",IF($E$123=0,0,IF(I123="Y",1,IF(I123="T",0,"Isi Dulu"))))</f>
        <v>Isi Sasaran</v>
      </c>
      <c r="K123" s="590" t="s">
        <v>26</v>
      </c>
      <c r="L123" s="591" t="str">
        <f>IF($D$123="Y/T","Isi Sasaran",IF($E$123=0,0,IF(K123="Y",1,IF(K123="T",0,"Isi Dulu"))))</f>
        <v>Isi Sasaran</v>
      </c>
      <c r="M123" s="848" t="s">
        <v>26</v>
      </c>
      <c r="N123" s="851" t="str">
        <f>IF(M123="Y",1,IF(M123="T",0,IF(M123="Y/T","Belum diisi","Error")))</f>
        <v>Belum diisi</v>
      </c>
      <c r="O123" s="517"/>
      <c r="P123" s="517"/>
      <c r="Q123" s="517"/>
      <c r="R123" s="517"/>
    </row>
    <row r="124" spans="2:18" s="527" customFormat="1" ht="15.75">
      <c r="B124" s="837"/>
      <c r="C124" s="840"/>
      <c r="D124" s="858"/>
      <c r="E124" s="855"/>
      <c r="F124" s="549">
        <v>2</v>
      </c>
      <c r="G124" s="550"/>
      <c r="H124" s="598" t="str">
        <f t="shared" si="2"/>
        <v>Belum Diisi</v>
      </c>
      <c r="I124" s="592" t="s">
        <v>26</v>
      </c>
      <c r="J124" s="593" t="str">
        <f>IF($D$123="Y/T","Isi Sasaran",IF($E$123=0,0,IF(I124="Y",1,IF(I124="T",0,"Isi Dulu"))))</f>
        <v>Isi Sasaran</v>
      </c>
      <c r="K124" s="592" t="s">
        <v>26</v>
      </c>
      <c r="L124" s="593" t="str">
        <f>IF($D$123="Y/T","Isi Sasaran",IF($E$123=0,0,IF(K124="Y",1,IF(K124="T",0,"Isi Dulu"))))</f>
        <v>Isi Sasaran</v>
      </c>
      <c r="M124" s="849"/>
      <c r="N124" s="852"/>
      <c r="O124" s="517"/>
      <c r="P124" s="517"/>
      <c r="Q124" s="517"/>
      <c r="R124" s="517"/>
    </row>
    <row r="125" spans="2:18" s="527" customFormat="1" ht="15.75">
      <c r="B125" s="837"/>
      <c r="C125" s="840"/>
      <c r="D125" s="858"/>
      <c r="E125" s="855"/>
      <c r="F125" s="549">
        <v>3</v>
      </c>
      <c r="G125" s="550"/>
      <c r="H125" s="598" t="str">
        <f t="shared" si="2"/>
        <v>Belum Diisi</v>
      </c>
      <c r="I125" s="592" t="s">
        <v>26</v>
      </c>
      <c r="J125" s="593" t="str">
        <f>IF($D$123="Y/T","Isi Sasaran",IF($E$123=0,0,IF(I125="Y",1,IF(I125="T",0,"Isi Dulu"))))</f>
        <v>Isi Sasaran</v>
      </c>
      <c r="K125" s="592" t="s">
        <v>26</v>
      </c>
      <c r="L125" s="593" t="str">
        <f>IF($D$123="Y/T","Isi Sasaran",IF($E$123=0,0,IF(K125="Y",1,IF(K125="T",0,"Isi Dulu"))))</f>
        <v>Isi Sasaran</v>
      </c>
      <c r="M125" s="849"/>
      <c r="N125" s="852"/>
      <c r="O125" s="517"/>
      <c r="P125" s="517"/>
      <c r="Q125" s="517"/>
      <c r="R125" s="517"/>
    </row>
    <row r="126" spans="2:18" s="527" customFormat="1" ht="15.75">
      <c r="B126" s="837"/>
      <c r="C126" s="840"/>
      <c r="D126" s="858"/>
      <c r="E126" s="855"/>
      <c r="F126" s="549">
        <v>4</v>
      </c>
      <c r="G126" s="550"/>
      <c r="H126" s="598" t="str">
        <f t="shared" si="2"/>
        <v>Belum Diisi</v>
      </c>
      <c r="I126" s="592" t="s">
        <v>26</v>
      </c>
      <c r="J126" s="593" t="str">
        <f>IF($D$123="Y/T","Isi Sasaran",IF($E$123=0,0,IF(I126="Y",1,IF(I126="T",0,"Isi Dulu"))))</f>
        <v>Isi Sasaran</v>
      </c>
      <c r="K126" s="592" t="s">
        <v>26</v>
      </c>
      <c r="L126" s="593" t="str">
        <f>IF($D$123="Y/T","Isi Sasaran",IF($E$123=0,0,IF(K126="Y",1,IF(K126="T",0,"Isi Dulu"))))</f>
        <v>Isi Sasaran</v>
      </c>
      <c r="M126" s="849"/>
      <c r="N126" s="852"/>
      <c r="O126" s="517"/>
      <c r="P126" s="517"/>
      <c r="Q126" s="517"/>
      <c r="R126" s="517"/>
    </row>
    <row r="127" spans="2:18" s="527" customFormat="1" ht="15.75">
      <c r="B127" s="838"/>
      <c r="C127" s="841"/>
      <c r="D127" s="859"/>
      <c r="E127" s="856"/>
      <c r="F127" s="569">
        <v>5</v>
      </c>
      <c r="G127" s="570"/>
      <c r="H127" s="599" t="str">
        <f t="shared" si="2"/>
        <v>Belum Diisi</v>
      </c>
      <c r="I127" s="595" t="s">
        <v>26</v>
      </c>
      <c r="J127" s="596" t="str">
        <f>IF($D$123="Y/T","Isi Sasaran",IF($E$123=0,0,IF(I127="Y",1,IF(I127="T",0,"Isi Dulu"))))</f>
        <v>Isi Sasaran</v>
      </c>
      <c r="K127" s="595" t="s">
        <v>26</v>
      </c>
      <c r="L127" s="596" t="str">
        <f>IF($D$123="Y/T","Isi Sasaran",IF($E$123=0,0,IF(K127="Y",1,IF(K127="T",0,"Isi Dulu"))))</f>
        <v>Isi Sasaran</v>
      </c>
      <c r="M127" s="850"/>
      <c r="N127" s="853"/>
      <c r="O127" s="517"/>
      <c r="P127" s="517"/>
      <c r="Q127" s="517"/>
      <c r="R127" s="517"/>
    </row>
    <row r="128" spans="2:18" s="527" customFormat="1" ht="15.75">
      <c r="B128" s="836">
        <v>5</v>
      </c>
      <c r="C128" s="839"/>
      <c r="D128" s="857" t="s">
        <v>26</v>
      </c>
      <c r="E128" s="854" t="str">
        <f>IF(D128="Y",1,IF(D128="T",0,IF(D128="Y/T","Belum diisi","Error")))</f>
        <v>Belum diisi</v>
      </c>
      <c r="F128" s="528">
        <v>1</v>
      </c>
      <c r="G128" s="529"/>
      <c r="H128" s="600" t="str">
        <f t="shared" si="2"/>
        <v>Belum Diisi</v>
      </c>
      <c r="I128" s="590" t="s">
        <v>26</v>
      </c>
      <c r="J128" s="591" t="str">
        <f>IF($D$128="Y/T","Isi Sasaran",IF($E$128=0,0,IF(I128="Y",1,IF(I128="T",0,"Isi Dulu"))))</f>
        <v>Isi Sasaran</v>
      </c>
      <c r="K128" s="590" t="s">
        <v>26</v>
      </c>
      <c r="L128" s="591" t="str">
        <f>IF($D$128="Y/T","Isi Sasaran",IF($E$128=0,0,IF(K128="Y",1,IF(K128="T",0,"Isi Dulu"))))</f>
        <v>Isi Sasaran</v>
      </c>
      <c r="M128" s="848" t="s">
        <v>26</v>
      </c>
      <c r="N128" s="851" t="str">
        <f>IF(M128="Y",1,IF(M128="T",0,IF(M128="Y/T","Belum diisi","Error")))</f>
        <v>Belum diisi</v>
      </c>
      <c r="O128" s="517"/>
      <c r="P128" s="517"/>
      <c r="Q128" s="517"/>
      <c r="R128" s="517"/>
    </row>
    <row r="129" spans="2:18" s="527" customFormat="1" ht="15.75">
      <c r="B129" s="837"/>
      <c r="C129" s="840"/>
      <c r="D129" s="858"/>
      <c r="E129" s="855"/>
      <c r="F129" s="549">
        <v>2</v>
      </c>
      <c r="G129" s="550"/>
      <c r="H129" s="598" t="str">
        <f t="shared" si="2"/>
        <v>Belum Diisi</v>
      </c>
      <c r="I129" s="592" t="s">
        <v>26</v>
      </c>
      <c r="J129" s="593" t="str">
        <f>IF($D$128="Y/T","Isi Sasaran",IF($E$128=0,0,IF(I129="Y",1,IF(I129="T",0,"Isi Dulu"))))</f>
        <v>Isi Sasaran</v>
      </c>
      <c r="K129" s="592" t="s">
        <v>26</v>
      </c>
      <c r="L129" s="593" t="str">
        <f>IF($D$128="Y/T","Isi Sasaran",IF($E$128=0,0,IF(K129="Y",1,IF(K129="T",0,"Isi Dulu"))))</f>
        <v>Isi Sasaran</v>
      </c>
      <c r="M129" s="849"/>
      <c r="N129" s="852"/>
      <c r="O129" s="517"/>
      <c r="P129" s="517"/>
      <c r="Q129" s="517"/>
      <c r="R129" s="517"/>
    </row>
    <row r="130" spans="2:18" s="527" customFormat="1" ht="15.75">
      <c r="B130" s="837"/>
      <c r="C130" s="840"/>
      <c r="D130" s="858"/>
      <c r="E130" s="855"/>
      <c r="F130" s="549">
        <v>3</v>
      </c>
      <c r="G130" s="550"/>
      <c r="H130" s="598" t="str">
        <f t="shared" si="2"/>
        <v>Belum Diisi</v>
      </c>
      <c r="I130" s="592" t="s">
        <v>26</v>
      </c>
      <c r="J130" s="593" t="str">
        <f>IF($D$128="Y/T","Isi Sasaran",IF($E$128=0,0,IF(I130="Y",1,IF(I130="T",0,"Isi Dulu"))))</f>
        <v>Isi Sasaran</v>
      </c>
      <c r="K130" s="592" t="s">
        <v>26</v>
      </c>
      <c r="L130" s="593" t="str">
        <f>IF($D$128="Y/T","Isi Sasaran",IF($E$128=0,0,IF(K130="Y",1,IF(K130="T",0,"Isi Dulu"))))</f>
        <v>Isi Sasaran</v>
      </c>
      <c r="M130" s="849"/>
      <c r="N130" s="852"/>
      <c r="O130" s="517"/>
      <c r="P130" s="517"/>
      <c r="Q130" s="517"/>
      <c r="R130" s="517"/>
    </row>
    <row r="131" spans="2:18" s="527" customFormat="1" ht="15.75">
      <c r="B131" s="837"/>
      <c r="C131" s="840"/>
      <c r="D131" s="858"/>
      <c r="E131" s="855"/>
      <c r="F131" s="549">
        <v>4</v>
      </c>
      <c r="G131" s="550"/>
      <c r="H131" s="598" t="str">
        <f t="shared" si="2"/>
        <v>Belum Diisi</v>
      </c>
      <c r="I131" s="592" t="s">
        <v>26</v>
      </c>
      <c r="J131" s="593" t="str">
        <f>IF($D$128="Y/T","Isi Sasaran",IF($E$128=0,0,IF(I131="Y",1,IF(I131="T",0,"Isi Dulu"))))</f>
        <v>Isi Sasaran</v>
      </c>
      <c r="K131" s="592" t="s">
        <v>26</v>
      </c>
      <c r="L131" s="593" t="str">
        <f>IF($D$128="Y/T","Isi Sasaran",IF($E$128=0,0,IF(K131="Y",1,IF(K131="T",0,"Isi Dulu"))))</f>
        <v>Isi Sasaran</v>
      </c>
      <c r="M131" s="849"/>
      <c r="N131" s="852"/>
      <c r="O131" s="517"/>
      <c r="P131" s="517"/>
      <c r="Q131" s="517"/>
      <c r="R131" s="517"/>
    </row>
    <row r="132" spans="2:18" s="527" customFormat="1" ht="15.75">
      <c r="B132" s="838"/>
      <c r="C132" s="841"/>
      <c r="D132" s="859"/>
      <c r="E132" s="856"/>
      <c r="F132" s="569">
        <v>5</v>
      </c>
      <c r="G132" s="570"/>
      <c r="H132" s="599" t="str">
        <f t="shared" si="2"/>
        <v>Belum Diisi</v>
      </c>
      <c r="I132" s="595" t="s">
        <v>26</v>
      </c>
      <c r="J132" s="596" t="str">
        <f>IF($D$128="Y/T","Isi Sasaran",IF($E$128=0,0,IF(I132="Y",1,IF(I132="T",0,"Isi Dulu"))))</f>
        <v>Isi Sasaran</v>
      </c>
      <c r="K132" s="595" t="s">
        <v>26</v>
      </c>
      <c r="L132" s="596" t="str">
        <f>IF($D$128="Y/T","Isi Sasaran",IF($E$128=0,0,IF(K132="Y",1,IF(K132="T",0,"Isi Dulu"))))</f>
        <v>Isi Sasaran</v>
      </c>
      <c r="M132" s="850"/>
      <c r="N132" s="853"/>
      <c r="O132" s="517"/>
      <c r="P132" s="517"/>
      <c r="Q132" s="517"/>
      <c r="R132" s="517"/>
    </row>
    <row r="133" spans="2:18" s="527" customFormat="1" ht="15.75">
      <c r="B133" s="836">
        <v>6</v>
      </c>
      <c r="C133" s="839"/>
      <c r="D133" s="857" t="s">
        <v>26</v>
      </c>
      <c r="E133" s="854" t="str">
        <f>IF(D133="Y",1,IF(D133="T",0,IF(D133="Y/T","Belum diisi","Error")))</f>
        <v>Belum diisi</v>
      </c>
      <c r="F133" s="528">
        <v>1</v>
      </c>
      <c r="G133" s="529"/>
      <c r="H133" s="600" t="str">
        <f t="shared" si="2"/>
        <v>Belum Diisi</v>
      </c>
      <c r="I133" s="590" t="s">
        <v>26</v>
      </c>
      <c r="J133" s="591" t="str">
        <f>IF($D$133="Y/T","Isi Sasaran",IF($E$133=0,0,IF(I133="Y",1,IF(I133="T",0,"Isi Dulu"))))</f>
        <v>Isi Sasaran</v>
      </c>
      <c r="K133" s="590" t="s">
        <v>26</v>
      </c>
      <c r="L133" s="591" t="str">
        <f>IF($D$133="Y/T","Isi Sasaran",IF($E$133=0,0,IF(K133="Y",1,IF(K133="T",0,"Isi Dulu"))))</f>
        <v>Isi Sasaran</v>
      </c>
      <c r="M133" s="848" t="s">
        <v>26</v>
      </c>
      <c r="N133" s="851" t="str">
        <f>IF(M133="Y",1,IF(M133="T",0,IF(M133="Y/T","Belum diisi","Error")))</f>
        <v>Belum diisi</v>
      </c>
      <c r="O133" s="517"/>
      <c r="P133" s="517"/>
      <c r="Q133" s="517"/>
      <c r="R133" s="517"/>
    </row>
    <row r="134" spans="2:18" s="527" customFormat="1" ht="15.75">
      <c r="B134" s="837"/>
      <c r="C134" s="840"/>
      <c r="D134" s="858"/>
      <c r="E134" s="855"/>
      <c r="F134" s="549">
        <v>2</v>
      </c>
      <c r="G134" s="550"/>
      <c r="H134" s="598" t="str">
        <f t="shared" si="2"/>
        <v>Belum Diisi</v>
      </c>
      <c r="I134" s="592" t="s">
        <v>26</v>
      </c>
      <c r="J134" s="593" t="str">
        <f>IF($D$133="Y/T","Isi Sasaran",IF($E$133=0,0,IF(I134="Y",1,IF(I134="T",0,"Isi Dulu"))))</f>
        <v>Isi Sasaran</v>
      </c>
      <c r="K134" s="592" t="s">
        <v>26</v>
      </c>
      <c r="L134" s="593" t="str">
        <f>IF($D$133="Y/T","Isi Sasaran",IF($E$133=0,0,IF(K134="Y",1,IF(K134="T",0,"Isi Dulu"))))</f>
        <v>Isi Sasaran</v>
      </c>
      <c r="M134" s="849"/>
      <c r="N134" s="852"/>
      <c r="O134" s="517"/>
      <c r="P134" s="517"/>
      <c r="Q134" s="517"/>
      <c r="R134" s="517"/>
    </row>
    <row r="135" spans="2:18" s="527" customFormat="1" ht="15.75">
      <c r="B135" s="837"/>
      <c r="C135" s="840"/>
      <c r="D135" s="858"/>
      <c r="E135" s="855"/>
      <c r="F135" s="549">
        <v>3</v>
      </c>
      <c r="G135" s="550"/>
      <c r="H135" s="598" t="str">
        <f t="shared" si="2"/>
        <v>Belum Diisi</v>
      </c>
      <c r="I135" s="592" t="s">
        <v>26</v>
      </c>
      <c r="J135" s="593" t="str">
        <f>IF($D$133="Y/T","Isi Sasaran",IF($E$133=0,0,IF(I135="Y",1,IF(I135="T",0,"Isi Dulu"))))</f>
        <v>Isi Sasaran</v>
      </c>
      <c r="K135" s="592" t="s">
        <v>26</v>
      </c>
      <c r="L135" s="593" t="str">
        <f>IF($D$133="Y/T","Isi Sasaran",IF($E$133=0,0,IF(K135="Y",1,IF(K135="T",0,"Isi Dulu"))))</f>
        <v>Isi Sasaran</v>
      </c>
      <c r="M135" s="849"/>
      <c r="N135" s="852"/>
      <c r="O135" s="517"/>
      <c r="P135" s="517"/>
      <c r="Q135" s="517"/>
      <c r="R135" s="517"/>
    </row>
    <row r="136" spans="2:18" s="527" customFormat="1" ht="15.75">
      <c r="B136" s="837"/>
      <c r="C136" s="840"/>
      <c r="D136" s="858"/>
      <c r="E136" s="855"/>
      <c r="F136" s="549">
        <v>4</v>
      </c>
      <c r="G136" s="550"/>
      <c r="H136" s="598" t="str">
        <f t="shared" si="2"/>
        <v>Belum Diisi</v>
      </c>
      <c r="I136" s="592" t="s">
        <v>26</v>
      </c>
      <c r="J136" s="593" t="str">
        <f>IF($D$133="Y/T","Isi Sasaran",IF($E$133=0,0,IF(I136="Y",1,IF(I136="T",0,"Isi Dulu"))))</f>
        <v>Isi Sasaran</v>
      </c>
      <c r="K136" s="592" t="s">
        <v>26</v>
      </c>
      <c r="L136" s="593" t="str">
        <f>IF($D$133="Y/T","Isi Sasaran",IF($E$133=0,0,IF(K136="Y",1,IF(K136="T",0,"Isi Dulu"))))</f>
        <v>Isi Sasaran</v>
      </c>
      <c r="M136" s="849"/>
      <c r="N136" s="852"/>
      <c r="O136" s="517"/>
      <c r="P136" s="517"/>
      <c r="Q136" s="517"/>
      <c r="R136" s="517"/>
    </row>
    <row r="137" spans="2:18" s="527" customFormat="1" ht="15.75">
      <c r="B137" s="838"/>
      <c r="C137" s="841"/>
      <c r="D137" s="859"/>
      <c r="E137" s="856"/>
      <c r="F137" s="569">
        <v>5</v>
      </c>
      <c r="G137" s="570"/>
      <c r="H137" s="599" t="str">
        <f t="shared" si="2"/>
        <v>Belum Diisi</v>
      </c>
      <c r="I137" s="595" t="s">
        <v>26</v>
      </c>
      <c r="J137" s="596" t="str">
        <f>IF($D$133="Y/T","Isi Sasaran",IF($E$133=0,0,IF(I137="Y",1,IF(I137="T",0,"Isi Dulu"))))</f>
        <v>Isi Sasaran</v>
      </c>
      <c r="K137" s="595" t="s">
        <v>26</v>
      </c>
      <c r="L137" s="596" t="str">
        <f>IF($D$133="Y/T","Isi Sasaran",IF($E$133=0,0,IF(K137="Y",1,IF(K137="T",0,"Isi Dulu"))))</f>
        <v>Isi Sasaran</v>
      </c>
      <c r="M137" s="850"/>
      <c r="N137" s="853"/>
      <c r="O137" s="517"/>
      <c r="P137" s="517"/>
      <c r="Q137" s="517"/>
      <c r="R137" s="517"/>
    </row>
    <row r="138" spans="2:18" s="527" customFormat="1" ht="15.75">
      <c r="B138" s="836">
        <v>7</v>
      </c>
      <c r="C138" s="839"/>
      <c r="D138" s="857" t="s">
        <v>26</v>
      </c>
      <c r="E138" s="854" t="str">
        <f>IF(D138="Y",1,IF(D138="T",0,IF(D138="Y/T","Belum diisi","Error")))</f>
        <v>Belum diisi</v>
      </c>
      <c r="F138" s="528">
        <v>1</v>
      </c>
      <c r="G138" s="529"/>
      <c r="H138" s="600" t="str">
        <f t="shared" si="2"/>
        <v>Belum Diisi</v>
      </c>
      <c r="I138" s="590" t="s">
        <v>26</v>
      </c>
      <c r="J138" s="591" t="str">
        <f>IF($D$138="Y/T","Isi Sasaran",IF($E$138=0,0,IF(I138="Y",1,IF(I138="T",0,"Isi Dulu"))))</f>
        <v>Isi Sasaran</v>
      </c>
      <c r="K138" s="590" t="s">
        <v>26</v>
      </c>
      <c r="L138" s="591" t="str">
        <f>IF($D$138="Y/T","Isi Sasaran",IF($E$138=0,0,IF(K138="Y",1,IF(K138="T",0,"Isi Dulu"))))</f>
        <v>Isi Sasaran</v>
      </c>
      <c r="M138" s="848" t="s">
        <v>26</v>
      </c>
      <c r="N138" s="851" t="str">
        <f>IF(M138="Y",1,IF(M138="T",0,IF(M138="Y/T","Belum diisi","Error")))</f>
        <v>Belum diisi</v>
      </c>
      <c r="O138" s="517"/>
      <c r="P138" s="517"/>
      <c r="Q138" s="517"/>
      <c r="R138" s="517"/>
    </row>
    <row r="139" spans="2:18" s="527" customFormat="1" ht="15.75">
      <c r="B139" s="837"/>
      <c r="C139" s="840"/>
      <c r="D139" s="858"/>
      <c r="E139" s="855"/>
      <c r="F139" s="549">
        <v>2</v>
      </c>
      <c r="G139" s="550"/>
      <c r="H139" s="598" t="str">
        <f t="shared" si="2"/>
        <v>Belum Diisi</v>
      </c>
      <c r="I139" s="592" t="s">
        <v>26</v>
      </c>
      <c r="J139" s="593" t="str">
        <f>IF($D$138="Y/T","Isi Sasaran",IF($E$138=0,0,IF(I139="Y",1,IF(I139="T",0,"Isi Dulu"))))</f>
        <v>Isi Sasaran</v>
      </c>
      <c r="K139" s="592" t="s">
        <v>26</v>
      </c>
      <c r="L139" s="593" t="str">
        <f>IF($D$138="Y/T","Isi Sasaran",IF($E$138=0,0,IF(K139="Y",1,IF(K139="T",0,"Isi Dulu"))))</f>
        <v>Isi Sasaran</v>
      </c>
      <c r="M139" s="849"/>
      <c r="N139" s="852"/>
      <c r="O139" s="517"/>
      <c r="P139" s="517"/>
      <c r="Q139" s="517"/>
      <c r="R139" s="517"/>
    </row>
    <row r="140" spans="2:18" s="527" customFormat="1" ht="15.75">
      <c r="B140" s="837"/>
      <c r="C140" s="840"/>
      <c r="D140" s="858"/>
      <c r="E140" s="855"/>
      <c r="F140" s="549">
        <v>3</v>
      </c>
      <c r="G140" s="550"/>
      <c r="H140" s="598" t="str">
        <f t="shared" si="2"/>
        <v>Belum Diisi</v>
      </c>
      <c r="I140" s="592" t="s">
        <v>26</v>
      </c>
      <c r="J140" s="593" t="str">
        <f>IF($D$138="Y/T","Isi Sasaran",IF($E$138=0,0,IF(I140="Y",1,IF(I140="T",0,"Isi Dulu"))))</f>
        <v>Isi Sasaran</v>
      </c>
      <c r="K140" s="592" t="s">
        <v>26</v>
      </c>
      <c r="L140" s="593" t="str">
        <f>IF($D$138="Y/T","Isi Sasaran",IF($E$138=0,0,IF(K140="Y",1,IF(K140="T",0,"Isi Dulu"))))</f>
        <v>Isi Sasaran</v>
      </c>
      <c r="M140" s="849"/>
      <c r="N140" s="852"/>
      <c r="O140" s="517"/>
      <c r="P140" s="517"/>
      <c r="Q140" s="517"/>
      <c r="R140" s="517"/>
    </row>
    <row r="141" spans="2:18" s="527" customFormat="1" ht="15.75">
      <c r="B141" s="837"/>
      <c r="C141" s="840"/>
      <c r="D141" s="858"/>
      <c r="E141" s="855"/>
      <c r="F141" s="549">
        <v>4</v>
      </c>
      <c r="G141" s="550"/>
      <c r="H141" s="598" t="str">
        <f t="shared" si="2"/>
        <v>Belum Diisi</v>
      </c>
      <c r="I141" s="592" t="s">
        <v>26</v>
      </c>
      <c r="J141" s="593" t="str">
        <f>IF($D$138="Y/T","Isi Sasaran",IF($E$138=0,0,IF(I141="Y",1,IF(I141="T",0,"Isi Dulu"))))</f>
        <v>Isi Sasaran</v>
      </c>
      <c r="K141" s="592" t="s">
        <v>26</v>
      </c>
      <c r="L141" s="593" t="str">
        <f>IF($D$138="Y/T","Isi Sasaran",IF($E$138=0,0,IF(K141="Y",1,IF(K141="T",0,"Isi Dulu"))))</f>
        <v>Isi Sasaran</v>
      </c>
      <c r="M141" s="849"/>
      <c r="N141" s="852"/>
      <c r="O141" s="517"/>
      <c r="P141" s="517"/>
      <c r="Q141" s="517"/>
      <c r="R141" s="517"/>
    </row>
    <row r="142" spans="2:18" s="527" customFormat="1" ht="15.75">
      <c r="B142" s="838"/>
      <c r="C142" s="841"/>
      <c r="D142" s="859"/>
      <c r="E142" s="856"/>
      <c r="F142" s="569">
        <v>5</v>
      </c>
      <c r="G142" s="570"/>
      <c r="H142" s="599" t="str">
        <f t="shared" si="2"/>
        <v>Belum Diisi</v>
      </c>
      <c r="I142" s="595" t="s">
        <v>26</v>
      </c>
      <c r="J142" s="596" t="str">
        <f>IF($D$138="Y/T","Isi Sasaran",IF($E$138=0,0,IF(I142="Y",1,IF(I142="T",0,"Isi Dulu"))))</f>
        <v>Isi Sasaran</v>
      </c>
      <c r="K142" s="595" t="s">
        <v>26</v>
      </c>
      <c r="L142" s="596" t="str">
        <f>IF($D$138="Y/T","Isi Sasaran",IF($E$138=0,0,IF(K142="Y",1,IF(K142="T",0,"Isi Dulu"))))</f>
        <v>Isi Sasaran</v>
      </c>
      <c r="M142" s="850"/>
      <c r="N142" s="853"/>
      <c r="O142" s="517"/>
      <c r="P142" s="517"/>
      <c r="Q142" s="517"/>
      <c r="R142" s="517"/>
    </row>
    <row r="143" spans="2:18" s="527" customFormat="1" ht="15.75">
      <c r="B143" s="836">
        <v>8</v>
      </c>
      <c r="C143" s="839"/>
      <c r="D143" s="857" t="s">
        <v>26</v>
      </c>
      <c r="E143" s="854" t="str">
        <f>IF(D143="Y",1,IF(D143="T",0,IF(D143="Y/T","Belum diisi","Error")))</f>
        <v>Belum diisi</v>
      </c>
      <c r="F143" s="528">
        <v>1</v>
      </c>
      <c r="G143" s="529"/>
      <c r="H143" s="600" t="str">
        <f t="shared" si="2"/>
        <v>Belum Diisi</v>
      </c>
      <c r="I143" s="590" t="s">
        <v>26</v>
      </c>
      <c r="J143" s="591" t="str">
        <f>IF($D$143="Y/T","Isi Sasaran",IF($E$143=0,0,IF(I143="Y",1,IF(I143="T",0,"Isi Dulu"))))</f>
        <v>Isi Sasaran</v>
      </c>
      <c r="K143" s="590" t="s">
        <v>26</v>
      </c>
      <c r="L143" s="591" t="str">
        <f>IF($D$143="Y/T","Isi Sasaran",IF($E$143=0,0,IF(K143="Y",1,IF(K143="T",0,"Isi Dulu"))))</f>
        <v>Isi Sasaran</v>
      </c>
      <c r="M143" s="848" t="s">
        <v>26</v>
      </c>
      <c r="N143" s="851" t="str">
        <f>IF(M143="Y",1,IF(M143="T",0,IF(M143="Y/T","Belum diisi","Error")))</f>
        <v>Belum diisi</v>
      </c>
      <c r="O143" s="517"/>
      <c r="P143" s="517"/>
      <c r="Q143" s="517"/>
      <c r="R143" s="517"/>
    </row>
    <row r="144" spans="2:18" s="527" customFormat="1" ht="15.75">
      <c r="B144" s="837"/>
      <c r="C144" s="840"/>
      <c r="D144" s="858"/>
      <c r="E144" s="855"/>
      <c r="F144" s="549">
        <v>2</v>
      </c>
      <c r="G144" s="550"/>
      <c r="H144" s="598" t="str">
        <f t="shared" si="2"/>
        <v>Belum Diisi</v>
      </c>
      <c r="I144" s="592" t="s">
        <v>26</v>
      </c>
      <c r="J144" s="593" t="str">
        <f>IF($D$143="Y/T","Isi Sasaran",IF($E$143=0,0,IF(I144="Y",1,IF(I144="T",0,"Isi Dulu"))))</f>
        <v>Isi Sasaran</v>
      </c>
      <c r="K144" s="592" t="s">
        <v>26</v>
      </c>
      <c r="L144" s="593" t="str">
        <f>IF($D$143="Y/T","Isi Sasaran",IF($E$143=0,0,IF(K144="Y",1,IF(K144="T",0,"Isi Dulu"))))</f>
        <v>Isi Sasaran</v>
      </c>
      <c r="M144" s="849"/>
      <c r="N144" s="852"/>
      <c r="O144" s="517"/>
      <c r="P144" s="517"/>
      <c r="Q144" s="517"/>
      <c r="R144" s="517"/>
    </row>
    <row r="145" spans="2:18" s="527" customFormat="1" ht="15.75">
      <c r="B145" s="837"/>
      <c r="C145" s="840"/>
      <c r="D145" s="858"/>
      <c r="E145" s="855"/>
      <c r="F145" s="549">
        <v>3</v>
      </c>
      <c r="G145" s="550"/>
      <c r="H145" s="598" t="str">
        <f t="shared" si="2"/>
        <v>Belum Diisi</v>
      </c>
      <c r="I145" s="592" t="s">
        <v>26</v>
      </c>
      <c r="J145" s="593" t="str">
        <f>IF($D$143="Y/T","Isi Sasaran",IF($E$143=0,0,IF(I145="Y",1,IF(I145="T",0,"Isi Dulu"))))</f>
        <v>Isi Sasaran</v>
      </c>
      <c r="K145" s="592" t="s">
        <v>26</v>
      </c>
      <c r="L145" s="593" t="str">
        <f>IF($D$143="Y/T","Isi Sasaran",IF($E$143=0,0,IF(K145="Y",1,IF(K145="T",0,"Isi Dulu"))))</f>
        <v>Isi Sasaran</v>
      </c>
      <c r="M145" s="849"/>
      <c r="N145" s="852"/>
      <c r="O145" s="517"/>
      <c r="P145" s="517"/>
      <c r="Q145" s="517"/>
      <c r="R145" s="517"/>
    </row>
    <row r="146" spans="2:18" s="527" customFormat="1" ht="15.75">
      <c r="B146" s="837"/>
      <c r="C146" s="840"/>
      <c r="D146" s="858"/>
      <c r="E146" s="855"/>
      <c r="F146" s="549">
        <v>4</v>
      </c>
      <c r="G146" s="550"/>
      <c r="H146" s="598" t="str">
        <f t="shared" si="2"/>
        <v>Belum Diisi</v>
      </c>
      <c r="I146" s="592" t="s">
        <v>26</v>
      </c>
      <c r="J146" s="593" t="str">
        <f>IF($D$143="Y/T","Isi Sasaran",IF($E$143=0,0,IF(I146="Y",1,IF(I146="T",0,"Isi Dulu"))))</f>
        <v>Isi Sasaran</v>
      </c>
      <c r="K146" s="592" t="s">
        <v>26</v>
      </c>
      <c r="L146" s="593" t="str">
        <f>IF($D$143="Y/T","Isi Sasaran",IF($E$143=0,0,IF(K146="Y",1,IF(K146="T",0,"Isi Dulu"))))</f>
        <v>Isi Sasaran</v>
      </c>
      <c r="M146" s="849"/>
      <c r="N146" s="852"/>
      <c r="O146" s="517"/>
      <c r="P146" s="517"/>
      <c r="Q146" s="517"/>
      <c r="R146" s="517"/>
    </row>
    <row r="147" spans="2:18" s="527" customFormat="1" ht="15.75">
      <c r="B147" s="838"/>
      <c r="C147" s="841"/>
      <c r="D147" s="859"/>
      <c r="E147" s="856"/>
      <c r="F147" s="569">
        <v>5</v>
      </c>
      <c r="G147" s="570"/>
      <c r="H147" s="599" t="str">
        <f t="shared" si="2"/>
        <v>Belum Diisi</v>
      </c>
      <c r="I147" s="595" t="s">
        <v>26</v>
      </c>
      <c r="J147" s="596" t="str">
        <f>IF($D$143="Y/T","Isi Sasaran",IF($E$143=0,0,IF(I147="Y",1,IF(I147="T",0,"Isi Dulu"))))</f>
        <v>Isi Sasaran</v>
      </c>
      <c r="K147" s="595" t="s">
        <v>26</v>
      </c>
      <c r="L147" s="596" t="str">
        <f>IF($D$143="Y/T","Isi Sasaran",IF($E$143=0,0,IF(K147="Y",1,IF(K147="T",0,"Isi Dulu"))))</f>
        <v>Isi Sasaran</v>
      </c>
      <c r="M147" s="850"/>
      <c r="N147" s="853"/>
      <c r="O147" s="517"/>
      <c r="P147" s="517"/>
      <c r="Q147" s="517"/>
      <c r="R147" s="517"/>
    </row>
    <row r="148" spans="2:18" s="527" customFormat="1" ht="15.75">
      <c r="B148" s="836">
        <v>9</v>
      </c>
      <c r="C148" s="839"/>
      <c r="D148" s="857" t="s">
        <v>26</v>
      </c>
      <c r="E148" s="854" t="str">
        <f>IF(D148="Y",1,IF(D148="T",0,IF(D148="Y/T","Belum diisi","Error")))</f>
        <v>Belum diisi</v>
      </c>
      <c r="F148" s="528">
        <v>1</v>
      </c>
      <c r="G148" s="529"/>
      <c r="H148" s="600" t="str">
        <f t="shared" si="2"/>
        <v>Belum Diisi</v>
      </c>
      <c r="I148" s="590" t="s">
        <v>26</v>
      </c>
      <c r="J148" s="591" t="str">
        <f>IF($D$148="Y/T","Isi Sasaran",IF($E$148=0,0,IF(I148="Y",1,IF(I148="T",0,"Isi Dulu"))))</f>
        <v>Isi Sasaran</v>
      </c>
      <c r="K148" s="590" t="s">
        <v>26</v>
      </c>
      <c r="L148" s="591" t="str">
        <f>IF($D$148="Y/T","Isi Sasaran",IF($E$148=0,0,IF(K148="Y",1,IF(K148="T",0,"Isi Dulu"))))</f>
        <v>Isi Sasaran</v>
      </c>
      <c r="M148" s="848" t="s">
        <v>26</v>
      </c>
      <c r="N148" s="851" t="str">
        <f>IF(M148="Y",1,IF(M148="T",0,IF(M148="Y/T","Belum diisi","Error")))</f>
        <v>Belum diisi</v>
      </c>
      <c r="O148" s="517"/>
      <c r="P148" s="517"/>
      <c r="Q148" s="517"/>
      <c r="R148" s="517"/>
    </row>
    <row r="149" spans="2:18" s="527" customFormat="1" ht="15.75">
      <c r="B149" s="837"/>
      <c r="C149" s="840"/>
      <c r="D149" s="858"/>
      <c r="E149" s="855"/>
      <c r="F149" s="549">
        <v>2</v>
      </c>
      <c r="G149" s="550"/>
      <c r="H149" s="598" t="str">
        <f t="shared" si="2"/>
        <v>Belum Diisi</v>
      </c>
      <c r="I149" s="592" t="s">
        <v>26</v>
      </c>
      <c r="J149" s="593" t="str">
        <f>IF($D$148="Y/T","Isi Sasaran",IF($E$148=0,0,IF(I149="Y",1,IF(I149="T",0,"Isi Dulu"))))</f>
        <v>Isi Sasaran</v>
      </c>
      <c r="K149" s="592" t="s">
        <v>26</v>
      </c>
      <c r="L149" s="593" t="str">
        <f>IF($D$148="Y/T","Isi Sasaran",IF($E$148=0,0,IF(K149="Y",1,IF(K149="T",0,"Isi Dulu"))))</f>
        <v>Isi Sasaran</v>
      </c>
      <c r="M149" s="849"/>
      <c r="N149" s="852"/>
      <c r="O149" s="517"/>
      <c r="P149" s="517"/>
      <c r="Q149" s="517"/>
      <c r="R149" s="517"/>
    </row>
    <row r="150" spans="2:18" s="527" customFormat="1" ht="15.75">
      <c r="B150" s="837"/>
      <c r="C150" s="840"/>
      <c r="D150" s="858"/>
      <c r="E150" s="855"/>
      <c r="F150" s="549">
        <v>3</v>
      </c>
      <c r="G150" s="550"/>
      <c r="H150" s="598" t="str">
        <f t="shared" si="2"/>
        <v>Belum Diisi</v>
      </c>
      <c r="I150" s="592" t="s">
        <v>26</v>
      </c>
      <c r="J150" s="593" t="str">
        <f>IF($D$148="Y/T","Isi Sasaran",IF($E$148=0,0,IF(I150="Y",1,IF(I150="T",0,"Isi Dulu"))))</f>
        <v>Isi Sasaran</v>
      </c>
      <c r="K150" s="592" t="s">
        <v>26</v>
      </c>
      <c r="L150" s="593" t="str">
        <f>IF($D$148="Y/T","Isi Sasaran",IF($E$148=0,0,IF(K150="Y",1,IF(K150="T",0,"Isi Dulu"))))</f>
        <v>Isi Sasaran</v>
      </c>
      <c r="M150" s="849"/>
      <c r="N150" s="852"/>
      <c r="O150" s="517"/>
      <c r="P150" s="517"/>
      <c r="Q150" s="517"/>
      <c r="R150" s="517"/>
    </row>
    <row r="151" spans="2:18" s="527" customFormat="1" ht="15.75">
      <c r="B151" s="837"/>
      <c r="C151" s="840"/>
      <c r="D151" s="858"/>
      <c r="E151" s="855"/>
      <c r="F151" s="549">
        <v>4</v>
      </c>
      <c r="G151" s="550"/>
      <c r="H151" s="598" t="str">
        <f t="shared" si="2"/>
        <v>Belum Diisi</v>
      </c>
      <c r="I151" s="592" t="s">
        <v>26</v>
      </c>
      <c r="J151" s="593" t="str">
        <f>IF($D$148="Y/T","Isi Sasaran",IF($E$148=0,0,IF(I151="Y",1,IF(I151="T",0,"Isi Dulu"))))</f>
        <v>Isi Sasaran</v>
      </c>
      <c r="K151" s="592" t="s">
        <v>26</v>
      </c>
      <c r="L151" s="593" t="str">
        <f>IF($D$148="Y/T","Isi Sasaran",IF($E$148=0,0,IF(K151="Y",1,IF(K151="T",0,"Isi Dulu"))))</f>
        <v>Isi Sasaran</v>
      </c>
      <c r="M151" s="849"/>
      <c r="N151" s="852"/>
      <c r="O151" s="517"/>
      <c r="P151" s="517"/>
      <c r="Q151" s="517"/>
      <c r="R151" s="517"/>
    </row>
    <row r="152" spans="2:18" s="527" customFormat="1" ht="15.75">
      <c r="B152" s="838"/>
      <c r="C152" s="841"/>
      <c r="D152" s="859"/>
      <c r="E152" s="856"/>
      <c r="F152" s="569">
        <v>5</v>
      </c>
      <c r="G152" s="570"/>
      <c r="H152" s="599" t="str">
        <f t="shared" si="2"/>
        <v>Belum Diisi</v>
      </c>
      <c r="I152" s="595" t="s">
        <v>26</v>
      </c>
      <c r="J152" s="596" t="str">
        <f>IF($D$148="Y/T","Isi Sasaran",IF($E$148=0,0,IF(I152="Y",1,IF(I152="T",0,"Isi Dulu"))))</f>
        <v>Isi Sasaran</v>
      </c>
      <c r="K152" s="595" t="s">
        <v>26</v>
      </c>
      <c r="L152" s="596" t="str">
        <f>IF($D$148="Y/T","Isi Sasaran",IF($E$148=0,0,IF(K152="Y",1,IF(K152="T",0,"Isi Dulu"))))</f>
        <v>Isi Sasaran</v>
      </c>
      <c r="M152" s="850"/>
      <c r="N152" s="853"/>
      <c r="O152" s="517"/>
      <c r="P152" s="517"/>
      <c r="Q152" s="517"/>
      <c r="R152" s="517"/>
    </row>
    <row r="153" spans="2:18" s="527" customFormat="1" ht="15.75">
      <c r="B153" s="836">
        <v>10</v>
      </c>
      <c r="C153" s="839"/>
      <c r="D153" s="857" t="s">
        <v>26</v>
      </c>
      <c r="E153" s="854" t="str">
        <f>IF(D153="Y",1,IF(D153="T",0,IF(D153="Y/T","Belum diisi","Error")))</f>
        <v>Belum diisi</v>
      </c>
      <c r="F153" s="528">
        <v>1</v>
      </c>
      <c r="G153" s="529"/>
      <c r="H153" s="600" t="str">
        <f t="shared" si="2"/>
        <v>Belum Diisi</v>
      </c>
      <c r="I153" s="590" t="s">
        <v>26</v>
      </c>
      <c r="J153" s="591" t="str">
        <f>IF($D$153="Y/T","Isi Sasaran",IF($E$153=0,0,IF(I153="Y",1,IF(I153="T",0,"Isi Dulu"))))</f>
        <v>Isi Sasaran</v>
      </c>
      <c r="K153" s="590" t="s">
        <v>26</v>
      </c>
      <c r="L153" s="591" t="str">
        <f>IF($D$153="Y/T","Isi Sasaran",IF($E$153=0,0,IF(K153="Y",1,IF(K153="T",0,"Isi Dulu"))))</f>
        <v>Isi Sasaran</v>
      </c>
      <c r="M153" s="848" t="s">
        <v>26</v>
      </c>
      <c r="N153" s="851" t="str">
        <f>IF(M153="Y",1,IF(M153="T",0,IF(M153="Y/T","Belum diisi","Error")))</f>
        <v>Belum diisi</v>
      </c>
      <c r="O153" s="517"/>
      <c r="P153" s="517"/>
      <c r="Q153" s="517"/>
      <c r="R153" s="517"/>
    </row>
    <row r="154" spans="2:18" s="527" customFormat="1" ht="15.75">
      <c r="B154" s="837"/>
      <c r="C154" s="840"/>
      <c r="D154" s="858"/>
      <c r="E154" s="855"/>
      <c r="F154" s="549">
        <v>2</v>
      </c>
      <c r="G154" s="550"/>
      <c r="H154" s="598" t="str">
        <f t="shared" si="2"/>
        <v>Belum Diisi</v>
      </c>
      <c r="I154" s="592" t="s">
        <v>26</v>
      </c>
      <c r="J154" s="593" t="str">
        <f>IF($D$153="Y/T","Isi Sasaran",IF($E$153=0,0,IF(I154="Y",1,IF(I154="T",0,"Isi Dulu"))))</f>
        <v>Isi Sasaran</v>
      </c>
      <c r="K154" s="592" t="s">
        <v>26</v>
      </c>
      <c r="L154" s="593" t="str">
        <f>IF($D$153="Y/T","Isi Sasaran",IF($E$153=0,0,IF(K154="Y",1,IF(K154="T",0,"Isi Dulu"))))</f>
        <v>Isi Sasaran</v>
      </c>
      <c r="M154" s="849"/>
      <c r="N154" s="852"/>
      <c r="O154" s="517"/>
      <c r="P154" s="517"/>
      <c r="Q154" s="517"/>
      <c r="R154" s="517"/>
    </row>
    <row r="155" spans="2:18" s="527" customFormat="1" ht="15.75">
      <c r="B155" s="837"/>
      <c r="C155" s="840"/>
      <c r="D155" s="858"/>
      <c r="E155" s="855"/>
      <c r="F155" s="549">
        <v>3</v>
      </c>
      <c r="G155" s="550"/>
      <c r="H155" s="598" t="str">
        <f t="shared" si="2"/>
        <v>Belum Diisi</v>
      </c>
      <c r="I155" s="592" t="s">
        <v>26</v>
      </c>
      <c r="J155" s="593" t="str">
        <f>IF($D$153="Y/T","Isi Sasaran",IF($E$153=0,0,IF(I155="Y",1,IF(I155="T",0,"Isi Dulu"))))</f>
        <v>Isi Sasaran</v>
      </c>
      <c r="K155" s="592" t="s">
        <v>26</v>
      </c>
      <c r="L155" s="593" t="str">
        <f>IF($D$153="Y/T","Isi Sasaran",IF($E$153=0,0,IF(K155="Y",1,IF(K155="T",0,"Isi Dulu"))))</f>
        <v>Isi Sasaran</v>
      </c>
      <c r="M155" s="849"/>
      <c r="N155" s="852"/>
      <c r="O155" s="517"/>
      <c r="P155" s="517"/>
      <c r="Q155" s="517"/>
      <c r="R155" s="517"/>
    </row>
    <row r="156" spans="2:18" s="527" customFormat="1" ht="15.75">
      <c r="B156" s="837"/>
      <c r="C156" s="840"/>
      <c r="D156" s="858"/>
      <c r="E156" s="855"/>
      <c r="F156" s="549">
        <v>4</v>
      </c>
      <c r="G156" s="550"/>
      <c r="H156" s="598" t="str">
        <f t="shared" si="2"/>
        <v>Belum Diisi</v>
      </c>
      <c r="I156" s="592" t="s">
        <v>26</v>
      </c>
      <c r="J156" s="593" t="str">
        <f>IF($D$153="Y/T","Isi Sasaran",IF($E$153=0,0,IF(I156="Y",1,IF(I156="T",0,"Isi Dulu"))))</f>
        <v>Isi Sasaran</v>
      </c>
      <c r="K156" s="592" t="s">
        <v>26</v>
      </c>
      <c r="L156" s="593" t="str">
        <f>IF($D$153="Y/T","Isi Sasaran",IF($E$153=0,0,IF(K156="Y",1,IF(K156="T",0,"Isi Dulu"))))</f>
        <v>Isi Sasaran</v>
      </c>
      <c r="M156" s="849"/>
      <c r="N156" s="852"/>
      <c r="O156" s="517"/>
      <c r="P156" s="517"/>
      <c r="Q156" s="517"/>
      <c r="R156" s="517"/>
    </row>
    <row r="157" spans="2:18" s="527" customFormat="1" ht="15.75">
      <c r="B157" s="838"/>
      <c r="C157" s="841"/>
      <c r="D157" s="859"/>
      <c r="E157" s="856"/>
      <c r="F157" s="569">
        <v>5</v>
      </c>
      <c r="G157" s="570"/>
      <c r="H157" s="599" t="str">
        <f t="shared" si="2"/>
        <v>Belum Diisi</v>
      </c>
      <c r="I157" s="595" t="s">
        <v>26</v>
      </c>
      <c r="J157" s="596" t="str">
        <f>IF($D$153="Y/T","Isi Sasaran",IF($E$153=0,0,IF(I157="Y",1,IF(I157="T",0,"Isi Dulu"))))</f>
        <v>Isi Sasaran</v>
      </c>
      <c r="K157" s="595" t="s">
        <v>26</v>
      </c>
      <c r="L157" s="596" t="str">
        <f>IF($D$153="Y/T","Isi Sasaran",IF($E$153=0,0,IF(K157="Y",1,IF(K157="T",0,"Isi Dulu"))))</f>
        <v>Isi Sasaran</v>
      </c>
      <c r="M157" s="850"/>
      <c r="N157" s="853"/>
      <c r="O157" s="517"/>
      <c r="P157" s="517"/>
      <c r="Q157" s="517"/>
      <c r="R157" s="517"/>
    </row>
    <row r="158" spans="2:18" s="527" customFormat="1" ht="15.75">
      <c r="B158" s="836">
        <v>11</v>
      </c>
      <c r="C158" s="839"/>
      <c r="D158" s="857" t="s">
        <v>26</v>
      </c>
      <c r="E158" s="854" t="str">
        <f>IF(D158="Y",1,IF(D158="T",0,IF(D158="Y/T","Belum diisi","Error")))</f>
        <v>Belum diisi</v>
      </c>
      <c r="F158" s="528">
        <v>1</v>
      </c>
      <c r="G158" s="529"/>
      <c r="H158" s="600" t="str">
        <f t="shared" si="2"/>
        <v>Belum Diisi</v>
      </c>
      <c r="I158" s="590" t="s">
        <v>26</v>
      </c>
      <c r="J158" s="591" t="str">
        <f>IF($D$158="Y/T","Isi Sasaran",IF($E$158=0,0,IF(I158="Y",1,IF(I158="T",0,"Isi Dulu"))))</f>
        <v>Isi Sasaran</v>
      </c>
      <c r="K158" s="590" t="s">
        <v>26</v>
      </c>
      <c r="L158" s="591" t="str">
        <f>IF($D$158="Y/T","Isi Sasaran",IF($E$158=0,0,IF(K158="Y",1,IF(K158="T",0,"Isi Dulu"))))</f>
        <v>Isi Sasaran</v>
      </c>
      <c r="M158" s="848" t="s">
        <v>26</v>
      </c>
      <c r="N158" s="851" t="str">
        <f>IF(M158="Y",1,IF(M158="T",0,IF(M158="Y/T","Belum diisi","Error")))</f>
        <v>Belum diisi</v>
      </c>
      <c r="O158" s="517"/>
      <c r="P158" s="517"/>
      <c r="Q158" s="517"/>
      <c r="R158" s="517"/>
    </row>
    <row r="159" spans="2:18" s="527" customFormat="1" ht="15.75">
      <c r="B159" s="837"/>
      <c r="C159" s="840"/>
      <c r="D159" s="858"/>
      <c r="E159" s="855"/>
      <c r="F159" s="549">
        <v>2</v>
      </c>
      <c r="G159" s="550"/>
      <c r="H159" s="598" t="str">
        <f t="shared" si="2"/>
        <v>Belum Diisi</v>
      </c>
      <c r="I159" s="592" t="s">
        <v>26</v>
      </c>
      <c r="J159" s="593" t="str">
        <f>IF($D$158="Y/T","Isi Sasaran",IF($E$158=0,0,IF(I159="Y",1,IF(I159="T",0,"Isi Dulu"))))</f>
        <v>Isi Sasaran</v>
      </c>
      <c r="K159" s="592" t="s">
        <v>26</v>
      </c>
      <c r="L159" s="593" t="str">
        <f>IF($D$158="Y/T","Isi Sasaran",IF($E$158=0,0,IF(K159="Y",1,IF(K159="T",0,"Isi Dulu"))))</f>
        <v>Isi Sasaran</v>
      </c>
      <c r="M159" s="849"/>
      <c r="N159" s="852"/>
      <c r="O159" s="517"/>
      <c r="P159" s="517"/>
      <c r="Q159" s="517"/>
      <c r="R159" s="517"/>
    </row>
    <row r="160" spans="2:18" s="527" customFormat="1" ht="15.75">
      <c r="B160" s="837"/>
      <c r="C160" s="840"/>
      <c r="D160" s="858"/>
      <c r="E160" s="855"/>
      <c r="F160" s="549">
        <v>3</v>
      </c>
      <c r="G160" s="550"/>
      <c r="H160" s="598" t="str">
        <f t="shared" si="2"/>
        <v>Belum Diisi</v>
      </c>
      <c r="I160" s="592" t="s">
        <v>26</v>
      </c>
      <c r="J160" s="593" t="str">
        <f>IF($D$158="Y/T","Isi Sasaran",IF($E$158=0,0,IF(I160="Y",1,IF(I160="T",0,"Isi Dulu"))))</f>
        <v>Isi Sasaran</v>
      </c>
      <c r="K160" s="592" t="s">
        <v>26</v>
      </c>
      <c r="L160" s="593" t="str">
        <f>IF($D$158="Y/T","Isi Sasaran",IF($E$158=0,0,IF(K160="Y",1,IF(K160="T",0,"Isi Dulu"))))</f>
        <v>Isi Sasaran</v>
      </c>
      <c r="M160" s="849"/>
      <c r="N160" s="852"/>
      <c r="O160" s="517"/>
      <c r="P160" s="517"/>
      <c r="Q160" s="517"/>
      <c r="R160" s="517"/>
    </row>
    <row r="161" spans="2:18" s="527" customFormat="1" ht="15.75">
      <c r="B161" s="837"/>
      <c r="C161" s="840"/>
      <c r="D161" s="858"/>
      <c r="E161" s="855"/>
      <c r="F161" s="549">
        <v>4</v>
      </c>
      <c r="G161" s="550"/>
      <c r="H161" s="598" t="str">
        <f t="shared" si="2"/>
        <v>Belum Diisi</v>
      </c>
      <c r="I161" s="592" t="s">
        <v>26</v>
      </c>
      <c r="J161" s="593" t="str">
        <f>IF($D$158="Y/T","Isi Sasaran",IF($E$158=0,0,IF(I161="Y",1,IF(I161="T",0,"Isi Dulu"))))</f>
        <v>Isi Sasaran</v>
      </c>
      <c r="K161" s="592" t="s">
        <v>26</v>
      </c>
      <c r="L161" s="593" t="str">
        <f>IF($D$158="Y/T","Isi Sasaran",IF($E$158=0,0,IF(K161="Y",1,IF(K161="T",0,"Isi Dulu"))))</f>
        <v>Isi Sasaran</v>
      </c>
      <c r="M161" s="849"/>
      <c r="N161" s="852"/>
      <c r="O161" s="517"/>
      <c r="P161" s="517"/>
      <c r="Q161" s="517"/>
      <c r="R161" s="517"/>
    </row>
    <row r="162" spans="2:18" s="527" customFormat="1" ht="15.75">
      <c r="B162" s="838"/>
      <c r="C162" s="841"/>
      <c r="D162" s="859"/>
      <c r="E162" s="856"/>
      <c r="F162" s="569">
        <v>5</v>
      </c>
      <c r="G162" s="570"/>
      <c r="H162" s="599" t="str">
        <f t="shared" si="2"/>
        <v>Belum Diisi</v>
      </c>
      <c r="I162" s="595" t="s">
        <v>26</v>
      </c>
      <c r="J162" s="596" t="str">
        <f>IF($D$158="Y/T","Isi Sasaran",IF($E$158=0,0,IF(I162="Y",1,IF(I162="T",0,"Isi Dulu"))))</f>
        <v>Isi Sasaran</v>
      </c>
      <c r="K162" s="595" t="s">
        <v>26</v>
      </c>
      <c r="L162" s="596" t="str">
        <f>IF($D$158="Y/T","Isi Sasaran",IF($E$158=0,0,IF(K162="Y",1,IF(K162="T",0,"Isi Dulu"))))</f>
        <v>Isi Sasaran</v>
      </c>
      <c r="M162" s="850"/>
      <c r="N162" s="853"/>
      <c r="O162" s="517"/>
      <c r="P162" s="517"/>
      <c r="Q162" s="517"/>
      <c r="R162" s="517"/>
    </row>
    <row r="163" spans="2:18" s="527" customFormat="1" ht="15.75">
      <c r="B163" s="836">
        <v>12</v>
      </c>
      <c r="C163" s="839"/>
      <c r="D163" s="857" t="s">
        <v>26</v>
      </c>
      <c r="E163" s="854" t="str">
        <f>IF(D163="Y",1,IF(D163="T",0,IF(D163="Y/T","Belum diisi","Error")))</f>
        <v>Belum diisi</v>
      </c>
      <c r="F163" s="528">
        <v>1</v>
      </c>
      <c r="G163" s="529"/>
      <c r="H163" s="600" t="str">
        <f t="shared" si="2"/>
        <v>Belum Diisi</v>
      </c>
      <c r="I163" s="590" t="s">
        <v>26</v>
      </c>
      <c r="J163" s="591" t="str">
        <f>IF($D$163="Y/T","Isi Sasaran",IF($E$163=0,0,IF(I163="Y",1,IF(I163="T",0,"Isi Dulu"))))</f>
        <v>Isi Sasaran</v>
      </c>
      <c r="K163" s="590" t="s">
        <v>26</v>
      </c>
      <c r="L163" s="591" t="str">
        <f>IF($D$163="Y/T","Isi Sasaran",IF($E$163=0,0,IF(K163="Y",1,IF(K163="T",0,"Isi Dulu"))))</f>
        <v>Isi Sasaran</v>
      </c>
      <c r="M163" s="848" t="s">
        <v>26</v>
      </c>
      <c r="N163" s="851" t="str">
        <f>IF(M163="Y",1,IF(M163="T",0,IF(M163="Y/T","Belum diisi","Error")))</f>
        <v>Belum diisi</v>
      </c>
      <c r="O163" s="517"/>
      <c r="P163" s="517"/>
      <c r="Q163" s="517"/>
      <c r="R163" s="517"/>
    </row>
    <row r="164" spans="2:18" s="527" customFormat="1" ht="15.75">
      <c r="B164" s="837"/>
      <c r="C164" s="840"/>
      <c r="D164" s="858"/>
      <c r="E164" s="855"/>
      <c r="F164" s="549">
        <v>2</v>
      </c>
      <c r="G164" s="550"/>
      <c r="H164" s="598" t="str">
        <f t="shared" si="2"/>
        <v>Belum Diisi</v>
      </c>
      <c r="I164" s="592" t="s">
        <v>26</v>
      </c>
      <c r="J164" s="593" t="str">
        <f>IF($D$163="Y/T","Isi Sasaran",IF($E$163=0,0,IF(I164="Y",1,IF(I164="T",0,"Isi Dulu"))))</f>
        <v>Isi Sasaran</v>
      </c>
      <c r="K164" s="592" t="s">
        <v>26</v>
      </c>
      <c r="L164" s="593" t="str">
        <f>IF($D$163="Y/T","Isi Sasaran",IF($E$163=0,0,IF(K164="Y",1,IF(K164="T",0,"Isi Dulu"))))</f>
        <v>Isi Sasaran</v>
      </c>
      <c r="M164" s="849"/>
      <c r="N164" s="852"/>
      <c r="O164" s="517"/>
      <c r="P164" s="517"/>
      <c r="Q164" s="517"/>
      <c r="R164" s="517"/>
    </row>
    <row r="165" spans="2:18" s="527" customFormat="1" ht="15.75">
      <c r="B165" s="837"/>
      <c r="C165" s="840"/>
      <c r="D165" s="858"/>
      <c r="E165" s="855"/>
      <c r="F165" s="549">
        <v>3</v>
      </c>
      <c r="G165" s="550"/>
      <c r="H165" s="598" t="str">
        <f t="shared" si="2"/>
        <v>Belum Diisi</v>
      </c>
      <c r="I165" s="592" t="s">
        <v>26</v>
      </c>
      <c r="J165" s="593" t="str">
        <f>IF($D$163="Y/T","Isi Sasaran",IF($E$163=0,0,IF(I165="Y",1,IF(I165="T",0,"Isi Dulu"))))</f>
        <v>Isi Sasaran</v>
      </c>
      <c r="K165" s="592" t="s">
        <v>26</v>
      </c>
      <c r="L165" s="593" t="str">
        <f>IF($D$163="Y/T","Isi Sasaran",IF($E$163=0,0,IF(K165="Y",1,IF(K165="T",0,"Isi Dulu"))))</f>
        <v>Isi Sasaran</v>
      </c>
      <c r="M165" s="849"/>
      <c r="N165" s="852"/>
      <c r="O165" s="517"/>
      <c r="P165" s="517"/>
      <c r="Q165" s="517"/>
      <c r="R165" s="517"/>
    </row>
    <row r="166" spans="2:18" s="527" customFormat="1" ht="15.75">
      <c r="B166" s="837"/>
      <c r="C166" s="840"/>
      <c r="D166" s="858"/>
      <c r="E166" s="855"/>
      <c r="F166" s="549">
        <v>4</v>
      </c>
      <c r="G166" s="550"/>
      <c r="H166" s="598" t="str">
        <f t="shared" si="2"/>
        <v>Belum Diisi</v>
      </c>
      <c r="I166" s="592" t="s">
        <v>26</v>
      </c>
      <c r="J166" s="593" t="str">
        <f>IF($D$163="Y/T","Isi Sasaran",IF($E$163=0,0,IF(I166="Y",1,IF(I166="T",0,"Isi Dulu"))))</f>
        <v>Isi Sasaran</v>
      </c>
      <c r="K166" s="592" t="s">
        <v>26</v>
      </c>
      <c r="L166" s="593" t="str">
        <f>IF($D$163="Y/T","Isi Sasaran",IF($E$163=0,0,IF(K166="Y",1,IF(K166="T",0,"Isi Dulu"))))</f>
        <v>Isi Sasaran</v>
      </c>
      <c r="M166" s="849"/>
      <c r="N166" s="852"/>
      <c r="O166" s="517"/>
      <c r="P166" s="517"/>
      <c r="Q166" s="517"/>
      <c r="R166" s="517"/>
    </row>
    <row r="167" spans="2:18" s="527" customFormat="1" ht="15.75">
      <c r="B167" s="838"/>
      <c r="C167" s="841"/>
      <c r="D167" s="859"/>
      <c r="E167" s="856"/>
      <c r="F167" s="569">
        <v>5</v>
      </c>
      <c r="G167" s="570"/>
      <c r="H167" s="599" t="str">
        <f t="shared" si="2"/>
        <v>Belum Diisi</v>
      </c>
      <c r="I167" s="595" t="s">
        <v>26</v>
      </c>
      <c r="J167" s="596" t="str">
        <f>IF($D$163="Y/T","Isi Sasaran",IF($E$163=0,0,IF(I167="Y",1,IF(I167="T",0,"Isi Dulu"))))</f>
        <v>Isi Sasaran</v>
      </c>
      <c r="K167" s="595" t="s">
        <v>26</v>
      </c>
      <c r="L167" s="596" t="str">
        <f>IF($D$163="Y/T","Isi Sasaran",IF($E$163=0,0,IF(K167="Y",1,IF(K167="T",0,"Isi Dulu"))))</f>
        <v>Isi Sasaran</v>
      </c>
      <c r="M167" s="850"/>
      <c r="N167" s="853"/>
      <c r="O167" s="517"/>
      <c r="P167" s="517"/>
      <c r="Q167" s="517"/>
      <c r="R167" s="517"/>
    </row>
    <row r="168" spans="2:18" s="527" customFormat="1" ht="15.75">
      <c r="B168" s="836">
        <v>13</v>
      </c>
      <c r="C168" s="839"/>
      <c r="D168" s="857" t="s">
        <v>26</v>
      </c>
      <c r="E168" s="854" t="str">
        <f>IF(D168="Y",1,IF(D168="T",0,IF(D168="Y/T","Belum diisi","Error")))</f>
        <v>Belum diisi</v>
      </c>
      <c r="F168" s="528">
        <v>1</v>
      </c>
      <c r="G168" s="529"/>
      <c r="H168" s="600" t="str">
        <f t="shared" si="2"/>
        <v>Belum Diisi</v>
      </c>
      <c r="I168" s="590" t="s">
        <v>26</v>
      </c>
      <c r="J168" s="591" t="str">
        <f>IF($D$168="Y/T","Isi Sasaran",IF($E$168=0,0,IF(I168="Y",1,IF(I168="T",0,"Isi Dulu"))))</f>
        <v>Isi Sasaran</v>
      </c>
      <c r="K168" s="590" t="s">
        <v>26</v>
      </c>
      <c r="L168" s="591" t="str">
        <f>IF($D$168="Y/T","Isi Sasaran",IF($E$168=0,0,IF(K168="Y",1,IF(K168="T",0,"Isi Dulu"))))</f>
        <v>Isi Sasaran</v>
      </c>
      <c r="M168" s="848" t="s">
        <v>26</v>
      </c>
      <c r="N168" s="851" t="str">
        <f>IF(M168="Y",1,IF(M168="T",0,IF(M168="Y/T","Belum diisi","Error")))</f>
        <v>Belum diisi</v>
      </c>
      <c r="O168" s="517"/>
      <c r="P168" s="517"/>
      <c r="Q168" s="517"/>
      <c r="R168" s="517"/>
    </row>
    <row r="169" spans="2:18" s="527" customFormat="1" ht="15.75">
      <c r="B169" s="837"/>
      <c r="C169" s="840"/>
      <c r="D169" s="858"/>
      <c r="E169" s="855"/>
      <c r="F169" s="549">
        <v>2</v>
      </c>
      <c r="G169" s="550"/>
      <c r="H169" s="598" t="str">
        <f t="shared" si="2"/>
        <v>Belum Diisi</v>
      </c>
      <c r="I169" s="592" t="s">
        <v>26</v>
      </c>
      <c r="J169" s="593" t="str">
        <f>IF($D$168="Y/T","Isi Sasaran",IF($E$168=0,0,IF(I169="Y",1,IF(I169="T",0,"Isi Dulu"))))</f>
        <v>Isi Sasaran</v>
      </c>
      <c r="K169" s="592" t="s">
        <v>26</v>
      </c>
      <c r="L169" s="593" t="str">
        <f>IF($D$168="Y/T","Isi Sasaran",IF($E$168=0,0,IF(K169="Y",1,IF(K169="T",0,"Isi Dulu"))))</f>
        <v>Isi Sasaran</v>
      </c>
      <c r="M169" s="849"/>
      <c r="N169" s="852"/>
      <c r="O169" s="517"/>
      <c r="P169" s="517"/>
      <c r="Q169" s="517"/>
      <c r="R169" s="517"/>
    </row>
    <row r="170" spans="2:18" s="527" customFormat="1" ht="15.75">
      <c r="B170" s="837"/>
      <c r="C170" s="840"/>
      <c r="D170" s="858"/>
      <c r="E170" s="855"/>
      <c r="F170" s="549">
        <v>3</v>
      </c>
      <c r="G170" s="550"/>
      <c r="H170" s="598" t="str">
        <f t="shared" si="2"/>
        <v>Belum Diisi</v>
      </c>
      <c r="I170" s="592" t="s">
        <v>26</v>
      </c>
      <c r="J170" s="593" t="str">
        <f>IF($D$168="Y/T","Isi Sasaran",IF($E$168=0,0,IF(I170="Y",1,IF(I170="T",0,"Isi Dulu"))))</f>
        <v>Isi Sasaran</v>
      </c>
      <c r="K170" s="592" t="s">
        <v>26</v>
      </c>
      <c r="L170" s="593" t="str">
        <f>IF($D$168="Y/T","Isi Sasaran",IF($E$168=0,0,IF(K170="Y",1,IF(K170="T",0,"Isi Dulu"))))</f>
        <v>Isi Sasaran</v>
      </c>
      <c r="M170" s="849"/>
      <c r="N170" s="852"/>
      <c r="O170" s="517"/>
      <c r="P170" s="517"/>
      <c r="Q170" s="517"/>
      <c r="R170" s="517"/>
    </row>
    <row r="171" spans="2:18" s="527" customFormat="1" ht="15.75">
      <c r="B171" s="837"/>
      <c r="C171" s="840"/>
      <c r="D171" s="858"/>
      <c r="E171" s="855"/>
      <c r="F171" s="549">
        <v>4</v>
      </c>
      <c r="G171" s="550"/>
      <c r="H171" s="598" t="str">
        <f t="shared" si="2"/>
        <v>Belum Diisi</v>
      </c>
      <c r="I171" s="592" t="s">
        <v>26</v>
      </c>
      <c r="J171" s="593" t="str">
        <f>IF($D$168="Y/T","Isi Sasaran",IF($E$168=0,0,IF(I171="Y",1,IF(I171="T",0,"Isi Dulu"))))</f>
        <v>Isi Sasaran</v>
      </c>
      <c r="K171" s="592" t="s">
        <v>26</v>
      </c>
      <c r="L171" s="593" t="str">
        <f>IF($D$168="Y/T","Isi Sasaran",IF($E$168=0,0,IF(K171="Y",1,IF(K171="T",0,"Isi Dulu"))))</f>
        <v>Isi Sasaran</v>
      </c>
      <c r="M171" s="849"/>
      <c r="N171" s="852"/>
      <c r="O171" s="517"/>
      <c r="P171" s="517"/>
      <c r="Q171" s="517"/>
      <c r="R171" s="517"/>
    </row>
    <row r="172" spans="2:18" s="527" customFormat="1" ht="15.75">
      <c r="B172" s="838"/>
      <c r="C172" s="841"/>
      <c r="D172" s="859"/>
      <c r="E172" s="856"/>
      <c r="F172" s="569">
        <v>5</v>
      </c>
      <c r="G172" s="570"/>
      <c r="H172" s="599" t="str">
        <f t="shared" ref="H172:H207" si="3">IF(OR(J172="Isi Dulu",L172="Isi Dulu",J172="Isi Sasaran",L172="Isi Sasaran"),"Belum Diisi",IF(SUM(J172,L172)=2,1,IF(SUM(J172,L172)=1,0,IF(SUM(J172,L172)=0,0,"Error"))))</f>
        <v>Belum Diisi</v>
      </c>
      <c r="I172" s="595" t="s">
        <v>26</v>
      </c>
      <c r="J172" s="596" t="str">
        <f>IF($D$168="Y/T","Isi Sasaran",IF($E$168=0,0,IF(I172="Y",1,IF(I172="T",0,"Isi Dulu"))))</f>
        <v>Isi Sasaran</v>
      </c>
      <c r="K172" s="595" t="s">
        <v>26</v>
      </c>
      <c r="L172" s="596" t="str">
        <f>IF($D$168="Y/T","Isi Sasaran",IF($E$168=0,0,IF(K172="Y",1,IF(K172="T",0,"Isi Dulu"))))</f>
        <v>Isi Sasaran</v>
      </c>
      <c r="M172" s="850"/>
      <c r="N172" s="853"/>
      <c r="O172" s="517"/>
      <c r="P172" s="517"/>
      <c r="Q172" s="517"/>
      <c r="R172" s="517"/>
    </row>
    <row r="173" spans="2:18" s="527" customFormat="1" ht="15.75">
      <c r="B173" s="836">
        <v>14</v>
      </c>
      <c r="C173" s="839"/>
      <c r="D173" s="857" t="s">
        <v>26</v>
      </c>
      <c r="E173" s="854" t="str">
        <f>IF(D173="Y",1,IF(D173="T",0,IF(D173="Y/T","Belum diisi","Error")))</f>
        <v>Belum diisi</v>
      </c>
      <c r="F173" s="528">
        <v>1</v>
      </c>
      <c r="G173" s="529"/>
      <c r="H173" s="600" t="str">
        <f t="shared" si="3"/>
        <v>Belum Diisi</v>
      </c>
      <c r="I173" s="590" t="s">
        <v>26</v>
      </c>
      <c r="J173" s="591" t="str">
        <f>IF($D$173="Y/T","Isi Sasaran",IF($E$173=0,0,IF(I173="Y",1,IF(I173="T",0,"Isi Dulu"))))</f>
        <v>Isi Sasaran</v>
      </c>
      <c r="K173" s="590" t="s">
        <v>26</v>
      </c>
      <c r="L173" s="591" t="str">
        <f>IF($D$173="Y/T","Isi Sasaran",IF($E$173=0,0,IF(K173="Y",1,IF(K173="T",0,"Isi Dulu"))))</f>
        <v>Isi Sasaran</v>
      </c>
      <c r="M173" s="848" t="s">
        <v>26</v>
      </c>
      <c r="N173" s="851" t="str">
        <f>IF(M173="Y",1,IF(M173="T",0,IF(M173="Y/T","Belum diisi","Error")))</f>
        <v>Belum diisi</v>
      </c>
      <c r="O173" s="517"/>
      <c r="P173" s="517"/>
      <c r="Q173" s="517"/>
      <c r="R173" s="517"/>
    </row>
    <row r="174" spans="2:18" s="527" customFormat="1" ht="15.75">
      <c r="B174" s="837"/>
      <c r="C174" s="840"/>
      <c r="D174" s="858"/>
      <c r="E174" s="855"/>
      <c r="F174" s="549">
        <v>2</v>
      </c>
      <c r="G174" s="550"/>
      <c r="H174" s="598" t="str">
        <f t="shared" si="3"/>
        <v>Belum Diisi</v>
      </c>
      <c r="I174" s="592" t="s">
        <v>26</v>
      </c>
      <c r="J174" s="593" t="str">
        <f>IF($D$173="Y/T","Isi Sasaran",IF($E$173=0,0,IF(I174="Y",1,IF(I174="T",0,"Isi Dulu"))))</f>
        <v>Isi Sasaran</v>
      </c>
      <c r="K174" s="592" t="s">
        <v>26</v>
      </c>
      <c r="L174" s="593" t="str">
        <f>IF($D$173="Y/T","Isi Sasaran",IF($E$173=0,0,IF(K174="Y",1,IF(K174="T",0,"Isi Dulu"))))</f>
        <v>Isi Sasaran</v>
      </c>
      <c r="M174" s="849"/>
      <c r="N174" s="852"/>
      <c r="O174" s="517"/>
      <c r="P174" s="517"/>
      <c r="Q174" s="517"/>
      <c r="R174" s="517"/>
    </row>
    <row r="175" spans="2:18" s="527" customFormat="1" ht="15.75">
      <c r="B175" s="837"/>
      <c r="C175" s="840"/>
      <c r="D175" s="858"/>
      <c r="E175" s="855"/>
      <c r="F175" s="549">
        <v>3</v>
      </c>
      <c r="G175" s="550"/>
      <c r="H175" s="598" t="str">
        <f t="shared" si="3"/>
        <v>Belum Diisi</v>
      </c>
      <c r="I175" s="592" t="s">
        <v>26</v>
      </c>
      <c r="J175" s="593" t="str">
        <f>IF($D$173="Y/T","Isi Sasaran",IF($E$173=0,0,IF(I175="Y",1,IF(I175="T",0,"Isi Dulu"))))</f>
        <v>Isi Sasaran</v>
      </c>
      <c r="K175" s="592" t="s">
        <v>26</v>
      </c>
      <c r="L175" s="593" t="str">
        <f>IF($D$173="Y/T","Isi Sasaran",IF($E$173=0,0,IF(K175="Y",1,IF(K175="T",0,"Isi Dulu"))))</f>
        <v>Isi Sasaran</v>
      </c>
      <c r="M175" s="849"/>
      <c r="N175" s="852"/>
      <c r="O175" s="517"/>
      <c r="P175" s="517"/>
      <c r="Q175" s="517"/>
      <c r="R175" s="517"/>
    </row>
    <row r="176" spans="2:18" s="527" customFormat="1" ht="15.75">
      <c r="B176" s="837"/>
      <c r="C176" s="840"/>
      <c r="D176" s="858"/>
      <c r="E176" s="855"/>
      <c r="F176" s="549">
        <v>4</v>
      </c>
      <c r="G176" s="550"/>
      <c r="H176" s="598" t="str">
        <f t="shared" si="3"/>
        <v>Belum Diisi</v>
      </c>
      <c r="I176" s="592" t="s">
        <v>26</v>
      </c>
      <c r="J176" s="593" t="str">
        <f>IF($D$173="Y/T","Isi Sasaran",IF($E$173=0,0,IF(I176="Y",1,IF(I176="T",0,"Isi Dulu"))))</f>
        <v>Isi Sasaran</v>
      </c>
      <c r="K176" s="592" t="s">
        <v>26</v>
      </c>
      <c r="L176" s="593" t="str">
        <f>IF($D$173="Y/T","Isi Sasaran",IF($E$173=0,0,IF(K176="Y",1,IF(K176="T",0,"Isi Dulu"))))</f>
        <v>Isi Sasaran</v>
      </c>
      <c r="M176" s="849"/>
      <c r="N176" s="852"/>
      <c r="O176" s="517"/>
      <c r="P176" s="517"/>
      <c r="Q176" s="517"/>
      <c r="R176" s="517"/>
    </row>
    <row r="177" spans="2:18" s="527" customFormat="1" ht="15.75">
      <c r="B177" s="838"/>
      <c r="C177" s="841"/>
      <c r="D177" s="859"/>
      <c r="E177" s="856"/>
      <c r="F177" s="569">
        <v>5</v>
      </c>
      <c r="G177" s="570"/>
      <c r="H177" s="599" t="str">
        <f t="shared" si="3"/>
        <v>Belum Diisi</v>
      </c>
      <c r="I177" s="595" t="s">
        <v>26</v>
      </c>
      <c r="J177" s="596" t="str">
        <f>IF($D$173="Y/T","Isi Sasaran",IF($E$173=0,0,IF(I177="Y",1,IF(I177="T",0,"Isi Dulu"))))</f>
        <v>Isi Sasaran</v>
      </c>
      <c r="K177" s="595" t="s">
        <v>26</v>
      </c>
      <c r="L177" s="596" t="str">
        <f>IF($D$173="Y/T","Isi Sasaran",IF($E$173=0,0,IF(K177="Y",1,IF(K177="T",0,"Isi Dulu"))))</f>
        <v>Isi Sasaran</v>
      </c>
      <c r="M177" s="850"/>
      <c r="N177" s="853"/>
      <c r="O177" s="517"/>
      <c r="P177" s="517"/>
      <c r="Q177" s="517"/>
      <c r="R177" s="517"/>
    </row>
    <row r="178" spans="2:18" s="527" customFormat="1" ht="15.75">
      <c r="B178" s="836">
        <v>15</v>
      </c>
      <c r="C178" s="839"/>
      <c r="D178" s="857" t="s">
        <v>26</v>
      </c>
      <c r="E178" s="854" t="str">
        <f>IF(D178="Y",1,IF(D178="T",0,IF(D178="Y/T","Belum diisi","Error")))</f>
        <v>Belum diisi</v>
      </c>
      <c r="F178" s="528">
        <v>1</v>
      </c>
      <c r="G178" s="529"/>
      <c r="H178" s="600" t="str">
        <f t="shared" si="3"/>
        <v>Belum Diisi</v>
      </c>
      <c r="I178" s="590" t="s">
        <v>26</v>
      </c>
      <c r="J178" s="591" t="str">
        <f>IF($D$178="Y/T","Isi Sasaran",IF($E$178=0,0,IF(I178="Y",1,IF(I178="T",0,"Isi Dulu"))))</f>
        <v>Isi Sasaran</v>
      </c>
      <c r="K178" s="590" t="s">
        <v>26</v>
      </c>
      <c r="L178" s="591" t="str">
        <f>IF($D$178="Y/T","Isi Sasaran",IF($E$178=0,0,IF(K178="Y",1,IF(K178="T",0,"Isi Dulu"))))</f>
        <v>Isi Sasaran</v>
      </c>
      <c r="M178" s="848" t="s">
        <v>26</v>
      </c>
      <c r="N178" s="851" t="str">
        <f>IF(M178="Y",1,IF(M178="T",0,IF(M178="Y/T","Belum diisi","Error")))</f>
        <v>Belum diisi</v>
      </c>
      <c r="O178" s="517"/>
      <c r="P178" s="517"/>
      <c r="Q178" s="517"/>
      <c r="R178" s="517"/>
    </row>
    <row r="179" spans="2:18" s="527" customFormat="1" ht="15.75">
      <c r="B179" s="837"/>
      <c r="C179" s="840"/>
      <c r="D179" s="858"/>
      <c r="E179" s="855"/>
      <c r="F179" s="549">
        <v>2</v>
      </c>
      <c r="G179" s="550"/>
      <c r="H179" s="598" t="str">
        <f t="shared" si="3"/>
        <v>Belum Diisi</v>
      </c>
      <c r="I179" s="592" t="s">
        <v>26</v>
      </c>
      <c r="J179" s="593" t="str">
        <f>IF($D$178="Y/T","Isi Sasaran",IF($E$178=0,0,IF(I179="Y",1,IF(I179="T",0,"Isi Dulu"))))</f>
        <v>Isi Sasaran</v>
      </c>
      <c r="K179" s="592" t="s">
        <v>26</v>
      </c>
      <c r="L179" s="593" t="str">
        <f>IF($D$178="Y/T","Isi Sasaran",IF($E$178=0,0,IF(K179="Y",1,IF(K179="T",0,"Isi Dulu"))))</f>
        <v>Isi Sasaran</v>
      </c>
      <c r="M179" s="849"/>
      <c r="N179" s="852"/>
      <c r="O179" s="517"/>
      <c r="P179" s="517"/>
      <c r="Q179" s="517"/>
      <c r="R179" s="517"/>
    </row>
    <row r="180" spans="2:18" s="527" customFormat="1" ht="15.75">
      <c r="B180" s="837"/>
      <c r="C180" s="840"/>
      <c r="D180" s="858"/>
      <c r="E180" s="855"/>
      <c r="F180" s="549">
        <v>3</v>
      </c>
      <c r="G180" s="550"/>
      <c r="H180" s="598" t="str">
        <f t="shared" si="3"/>
        <v>Belum Diisi</v>
      </c>
      <c r="I180" s="592" t="s">
        <v>26</v>
      </c>
      <c r="J180" s="593" t="str">
        <f>IF($D$178="Y/T","Isi Sasaran",IF($E$178=0,0,IF(I180="Y",1,IF(I180="T",0,"Isi Dulu"))))</f>
        <v>Isi Sasaran</v>
      </c>
      <c r="K180" s="592" t="s">
        <v>26</v>
      </c>
      <c r="L180" s="593" t="str">
        <f>IF($D$178="Y/T","Isi Sasaran",IF($E$178=0,0,IF(K180="Y",1,IF(K180="T",0,"Isi Dulu"))))</f>
        <v>Isi Sasaran</v>
      </c>
      <c r="M180" s="849"/>
      <c r="N180" s="852"/>
      <c r="O180" s="517"/>
      <c r="P180" s="517"/>
      <c r="Q180" s="517"/>
      <c r="R180" s="517"/>
    </row>
    <row r="181" spans="2:18" s="527" customFormat="1" ht="15.75">
      <c r="B181" s="837"/>
      <c r="C181" s="840"/>
      <c r="D181" s="858"/>
      <c r="E181" s="855"/>
      <c r="F181" s="549">
        <v>4</v>
      </c>
      <c r="G181" s="550"/>
      <c r="H181" s="598" t="str">
        <f t="shared" si="3"/>
        <v>Belum Diisi</v>
      </c>
      <c r="I181" s="592" t="s">
        <v>26</v>
      </c>
      <c r="J181" s="593" t="str">
        <f>IF($D$178="Y/T","Isi Sasaran",IF($E$178=0,0,IF(I181="Y",1,IF(I181="T",0,"Isi Dulu"))))</f>
        <v>Isi Sasaran</v>
      </c>
      <c r="K181" s="592" t="s">
        <v>26</v>
      </c>
      <c r="L181" s="593" t="str">
        <f>IF($D$178="Y/T","Isi Sasaran",IF($E$178=0,0,IF(K181="Y",1,IF(K181="T",0,"Isi Dulu"))))</f>
        <v>Isi Sasaran</v>
      </c>
      <c r="M181" s="849"/>
      <c r="N181" s="852"/>
      <c r="O181" s="517"/>
      <c r="P181" s="517"/>
      <c r="Q181" s="517"/>
      <c r="R181" s="517"/>
    </row>
    <row r="182" spans="2:18" s="527" customFormat="1" ht="15.75">
      <c r="B182" s="838"/>
      <c r="C182" s="841"/>
      <c r="D182" s="859"/>
      <c r="E182" s="856"/>
      <c r="F182" s="569">
        <v>5</v>
      </c>
      <c r="G182" s="570"/>
      <c r="H182" s="599" t="str">
        <f t="shared" si="3"/>
        <v>Belum Diisi</v>
      </c>
      <c r="I182" s="595" t="s">
        <v>26</v>
      </c>
      <c r="J182" s="596" t="str">
        <f>IF($D$178="Y/T","Isi Sasaran",IF($E$178=0,0,IF(I182="Y",1,IF(I182="T",0,"Isi Dulu"))))</f>
        <v>Isi Sasaran</v>
      </c>
      <c r="K182" s="595" t="s">
        <v>26</v>
      </c>
      <c r="L182" s="596" t="str">
        <f>IF($D$178="Y/T","Isi Sasaran",IF($E$178=0,0,IF(K182="Y",1,IF(K182="T",0,"Isi Dulu"))))</f>
        <v>Isi Sasaran</v>
      </c>
      <c r="M182" s="850"/>
      <c r="N182" s="853"/>
      <c r="O182" s="517"/>
      <c r="P182" s="517"/>
      <c r="Q182" s="517"/>
      <c r="R182" s="517"/>
    </row>
    <row r="183" spans="2:18" s="527" customFormat="1" ht="15.75">
      <c r="B183" s="836">
        <v>16</v>
      </c>
      <c r="C183" s="839"/>
      <c r="D183" s="857" t="s">
        <v>26</v>
      </c>
      <c r="E183" s="854" t="str">
        <f>IF(D183="Y",1,IF(D183="T",0,IF(D183="Y/T","Belum diisi","Error")))</f>
        <v>Belum diisi</v>
      </c>
      <c r="F183" s="528">
        <v>1</v>
      </c>
      <c r="G183" s="529"/>
      <c r="H183" s="600" t="str">
        <f t="shared" si="3"/>
        <v>Belum Diisi</v>
      </c>
      <c r="I183" s="590" t="s">
        <v>26</v>
      </c>
      <c r="J183" s="591" t="str">
        <f>IF($D$183="Y/T","Isi Sasaran",IF($E$183=0,0,IF(I183="Y",1,IF(I183="T",0,"Isi Dulu"))))</f>
        <v>Isi Sasaran</v>
      </c>
      <c r="K183" s="590" t="s">
        <v>26</v>
      </c>
      <c r="L183" s="591" t="str">
        <f>IF($D$183="Y/T","Isi Sasaran",IF($E$183=0,0,IF(K183="Y",1,IF(K183="T",0,"Isi Dulu"))))</f>
        <v>Isi Sasaran</v>
      </c>
      <c r="M183" s="848" t="s">
        <v>26</v>
      </c>
      <c r="N183" s="851" t="str">
        <f>IF(M183="Y",1,IF(M183="T",0,IF(M183="Y/T","Belum diisi","Error")))</f>
        <v>Belum diisi</v>
      </c>
      <c r="O183" s="517"/>
      <c r="P183" s="517"/>
      <c r="Q183" s="517"/>
      <c r="R183" s="517"/>
    </row>
    <row r="184" spans="2:18" s="527" customFormat="1" ht="15.75">
      <c r="B184" s="837"/>
      <c r="C184" s="840"/>
      <c r="D184" s="858"/>
      <c r="E184" s="855"/>
      <c r="F184" s="549">
        <v>2</v>
      </c>
      <c r="G184" s="550"/>
      <c r="H184" s="598" t="str">
        <f t="shared" si="3"/>
        <v>Belum Diisi</v>
      </c>
      <c r="I184" s="592" t="s">
        <v>26</v>
      </c>
      <c r="J184" s="593" t="str">
        <f>IF($D$183="Y/T","Isi Sasaran",IF($E$183=0,0,IF(I184="Y",1,IF(I184="T",0,"Isi Dulu"))))</f>
        <v>Isi Sasaran</v>
      </c>
      <c r="K184" s="592" t="s">
        <v>26</v>
      </c>
      <c r="L184" s="593" t="str">
        <f>IF($D$183="Y/T","Isi Sasaran",IF($E$183=0,0,IF(K184="Y",1,IF(K184="T",0,"Isi Dulu"))))</f>
        <v>Isi Sasaran</v>
      </c>
      <c r="M184" s="849"/>
      <c r="N184" s="852"/>
      <c r="O184" s="517"/>
      <c r="P184" s="517"/>
      <c r="Q184" s="517"/>
      <c r="R184" s="517"/>
    </row>
    <row r="185" spans="2:18" s="527" customFormat="1" ht="15.75">
      <c r="B185" s="837"/>
      <c r="C185" s="840"/>
      <c r="D185" s="858"/>
      <c r="E185" s="855"/>
      <c r="F185" s="549">
        <v>3</v>
      </c>
      <c r="G185" s="550"/>
      <c r="H185" s="598" t="str">
        <f t="shared" si="3"/>
        <v>Belum Diisi</v>
      </c>
      <c r="I185" s="592" t="s">
        <v>26</v>
      </c>
      <c r="J185" s="593" t="str">
        <f>IF($D$183="Y/T","Isi Sasaran",IF($E$183=0,0,IF(I185="Y",1,IF(I185="T",0,"Isi Dulu"))))</f>
        <v>Isi Sasaran</v>
      </c>
      <c r="K185" s="592" t="s">
        <v>26</v>
      </c>
      <c r="L185" s="593" t="str">
        <f>IF($D$183="Y/T","Isi Sasaran",IF($E$183=0,0,IF(K185="Y",1,IF(K185="T",0,"Isi Dulu"))))</f>
        <v>Isi Sasaran</v>
      </c>
      <c r="M185" s="849"/>
      <c r="N185" s="852"/>
      <c r="O185" s="517"/>
      <c r="P185" s="517"/>
      <c r="Q185" s="517"/>
      <c r="R185" s="517"/>
    </row>
    <row r="186" spans="2:18" s="527" customFormat="1" ht="15.75">
      <c r="B186" s="837"/>
      <c r="C186" s="840"/>
      <c r="D186" s="858"/>
      <c r="E186" s="855"/>
      <c r="F186" s="549">
        <v>4</v>
      </c>
      <c r="G186" s="550"/>
      <c r="H186" s="598" t="str">
        <f t="shared" si="3"/>
        <v>Belum Diisi</v>
      </c>
      <c r="I186" s="592" t="s">
        <v>26</v>
      </c>
      <c r="J186" s="593" t="str">
        <f>IF($D$183="Y/T","Isi Sasaran",IF($E$183=0,0,IF(I186="Y",1,IF(I186="T",0,"Isi Dulu"))))</f>
        <v>Isi Sasaran</v>
      </c>
      <c r="K186" s="592" t="s">
        <v>26</v>
      </c>
      <c r="L186" s="593" t="str">
        <f>IF($D$183="Y/T","Isi Sasaran",IF($E$183=0,0,IF(K186="Y",1,IF(K186="T",0,"Isi Dulu"))))</f>
        <v>Isi Sasaran</v>
      </c>
      <c r="M186" s="849"/>
      <c r="N186" s="852"/>
      <c r="O186" s="517"/>
      <c r="P186" s="517"/>
      <c r="Q186" s="517"/>
      <c r="R186" s="517"/>
    </row>
    <row r="187" spans="2:18" s="527" customFormat="1" ht="15.75">
      <c r="B187" s="838"/>
      <c r="C187" s="841"/>
      <c r="D187" s="859"/>
      <c r="E187" s="856"/>
      <c r="F187" s="569">
        <v>5</v>
      </c>
      <c r="G187" s="570"/>
      <c r="H187" s="599" t="str">
        <f t="shared" si="3"/>
        <v>Belum Diisi</v>
      </c>
      <c r="I187" s="595" t="s">
        <v>26</v>
      </c>
      <c r="J187" s="596" t="str">
        <f>IF($D$183="Y/T","Isi Sasaran",IF($E$183=0,0,IF(I187="Y",1,IF(I187="T",0,"Isi Dulu"))))</f>
        <v>Isi Sasaran</v>
      </c>
      <c r="K187" s="595" t="s">
        <v>26</v>
      </c>
      <c r="L187" s="596" t="str">
        <f>IF($D$183="Y/T","Isi Sasaran",IF($E$183=0,0,IF(K187="Y",1,IF(K187="T",0,"Isi Dulu"))))</f>
        <v>Isi Sasaran</v>
      </c>
      <c r="M187" s="850"/>
      <c r="N187" s="853"/>
      <c r="O187" s="517"/>
      <c r="P187" s="517"/>
      <c r="Q187" s="517"/>
      <c r="R187" s="517"/>
    </row>
    <row r="188" spans="2:18" s="527" customFormat="1" ht="15.75">
      <c r="B188" s="836">
        <v>17</v>
      </c>
      <c r="C188" s="839"/>
      <c r="D188" s="857" t="s">
        <v>26</v>
      </c>
      <c r="E188" s="854" t="str">
        <f>IF(D188="Y",1,IF(D188="T",0,IF(D188="Y/T","Belum diisi","Error")))</f>
        <v>Belum diisi</v>
      </c>
      <c r="F188" s="528">
        <v>1</v>
      </c>
      <c r="G188" s="529"/>
      <c r="H188" s="600" t="str">
        <f t="shared" si="3"/>
        <v>Belum Diisi</v>
      </c>
      <c r="I188" s="590" t="s">
        <v>26</v>
      </c>
      <c r="J188" s="591" t="str">
        <f>IF($D$188="Y/T","Isi Sasaran",IF($E$188=0,0,IF(I188="Y",1,IF(I188="T",0,"Isi Dulu"))))</f>
        <v>Isi Sasaran</v>
      </c>
      <c r="K188" s="590" t="s">
        <v>26</v>
      </c>
      <c r="L188" s="591" t="str">
        <f>IF($D$188="Y/T","Isi Sasaran",IF($E$188=0,0,IF(K188="Y",1,IF(K188="T",0,"Isi Dulu"))))</f>
        <v>Isi Sasaran</v>
      </c>
      <c r="M188" s="848" t="s">
        <v>26</v>
      </c>
      <c r="N188" s="851" t="str">
        <f>IF(M188="Y",1,IF(M188="T",0,IF(M188="Y/T","Belum diisi","Error")))</f>
        <v>Belum diisi</v>
      </c>
      <c r="O188" s="517"/>
      <c r="P188" s="517"/>
      <c r="Q188" s="517"/>
      <c r="R188" s="517"/>
    </row>
    <row r="189" spans="2:18" s="527" customFormat="1" ht="15.75">
      <c r="B189" s="837"/>
      <c r="C189" s="840"/>
      <c r="D189" s="858"/>
      <c r="E189" s="855"/>
      <c r="F189" s="549">
        <v>2</v>
      </c>
      <c r="G189" s="550"/>
      <c r="H189" s="598" t="str">
        <f t="shared" si="3"/>
        <v>Belum Diisi</v>
      </c>
      <c r="I189" s="592" t="s">
        <v>26</v>
      </c>
      <c r="J189" s="593" t="str">
        <f>IF($D$188="Y/T","Isi Sasaran",IF($E$188=0,0,IF(I189="Y",1,IF(I189="T",0,"Isi Dulu"))))</f>
        <v>Isi Sasaran</v>
      </c>
      <c r="K189" s="592" t="s">
        <v>26</v>
      </c>
      <c r="L189" s="593" t="str">
        <f>IF($D$188="Y/T","Isi Sasaran",IF($E$188=0,0,IF(K189="Y",1,IF(K189="T",0,"Isi Dulu"))))</f>
        <v>Isi Sasaran</v>
      </c>
      <c r="M189" s="849"/>
      <c r="N189" s="852"/>
      <c r="O189" s="517"/>
      <c r="P189" s="517"/>
      <c r="Q189" s="517"/>
      <c r="R189" s="517"/>
    </row>
    <row r="190" spans="2:18" s="527" customFormat="1" ht="15.75">
      <c r="B190" s="837"/>
      <c r="C190" s="840"/>
      <c r="D190" s="858"/>
      <c r="E190" s="855"/>
      <c r="F190" s="549">
        <v>3</v>
      </c>
      <c r="G190" s="550"/>
      <c r="H190" s="598" t="str">
        <f t="shared" si="3"/>
        <v>Belum Diisi</v>
      </c>
      <c r="I190" s="592" t="s">
        <v>26</v>
      </c>
      <c r="J190" s="593" t="str">
        <f>IF($D$188="Y/T","Isi Sasaran",IF($E$188=0,0,IF(I190="Y",1,IF(I190="T",0,"Isi Dulu"))))</f>
        <v>Isi Sasaran</v>
      </c>
      <c r="K190" s="592" t="s">
        <v>26</v>
      </c>
      <c r="L190" s="593" t="str">
        <f>IF($D$188="Y/T","Isi Sasaran",IF($E$188=0,0,IF(K190="Y",1,IF(K190="T",0,"Isi Dulu"))))</f>
        <v>Isi Sasaran</v>
      </c>
      <c r="M190" s="849"/>
      <c r="N190" s="852"/>
      <c r="O190" s="517"/>
      <c r="P190" s="517"/>
      <c r="Q190" s="517"/>
      <c r="R190" s="517"/>
    </row>
    <row r="191" spans="2:18" s="527" customFormat="1" ht="15.75">
      <c r="B191" s="837"/>
      <c r="C191" s="840"/>
      <c r="D191" s="858"/>
      <c r="E191" s="855"/>
      <c r="F191" s="549">
        <v>4</v>
      </c>
      <c r="G191" s="550"/>
      <c r="H191" s="598" t="str">
        <f t="shared" si="3"/>
        <v>Belum Diisi</v>
      </c>
      <c r="I191" s="592" t="s">
        <v>26</v>
      </c>
      <c r="J191" s="593" t="str">
        <f>IF($D$188="Y/T","Isi Sasaran",IF($E$188=0,0,IF(I191="Y",1,IF(I191="T",0,"Isi Dulu"))))</f>
        <v>Isi Sasaran</v>
      </c>
      <c r="K191" s="592" t="s">
        <v>26</v>
      </c>
      <c r="L191" s="593" t="str">
        <f>IF($D$188="Y/T","Isi Sasaran",IF($E$188=0,0,IF(K191="Y",1,IF(K191="T",0,"Isi Dulu"))))</f>
        <v>Isi Sasaran</v>
      </c>
      <c r="M191" s="849"/>
      <c r="N191" s="852"/>
      <c r="O191" s="517"/>
      <c r="P191" s="517"/>
      <c r="Q191" s="517"/>
      <c r="R191" s="517"/>
    </row>
    <row r="192" spans="2:18" s="527" customFormat="1" ht="15.75">
      <c r="B192" s="838"/>
      <c r="C192" s="841"/>
      <c r="D192" s="859"/>
      <c r="E192" s="856"/>
      <c r="F192" s="569">
        <v>5</v>
      </c>
      <c r="G192" s="570"/>
      <c r="H192" s="599" t="str">
        <f t="shared" si="3"/>
        <v>Belum Diisi</v>
      </c>
      <c r="I192" s="595" t="s">
        <v>26</v>
      </c>
      <c r="J192" s="596" t="str">
        <f>IF($D$188="Y/T","Isi Sasaran",IF($E$188=0,0,IF(I192="Y",1,IF(I192="T",0,"Isi Dulu"))))</f>
        <v>Isi Sasaran</v>
      </c>
      <c r="K192" s="595" t="s">
        <v>26</v>
      </c>
      <c r="L192" s="596" t="str">
        <f>IF($D$188="Y/T","Isi Sasaran",IF($E$188=0,0,IF(K192="Y",1,IF(K192="T",0,"Isi Dulu"))))</f>
        <v>Isi Sasaran</v>
      </c>
      <c r="M192" s="850"/>
      <c r="N192" s="853"/>
      <c r="O192" s="517"/>
      <c r="P192" s="517"/>
      <c r="Q192" s="517"/>
      <c r="R192" s="517"/>
    </row>
    <row r="193" spans="2:18" s="527" customFormat="1" ht="15.75">
      <c r="B193" s="836">
        <v>18</v>
      </c>
      <c r="C193" s="839"/>
      <c r="D193" s="857" t="s">
        <v>26</v>
      </c>
      <c r="E193" s="854" t="str">
        <f>IF(D193="Y",1,IF(D193="T",0,IF(D193="Y/T","Belum diisi","Error")))</f>
        <v>Belum diisi</v>
      </c>
      <c r="F193" s="528">
        <v>1</v>
      </c>
      <c r="G193" s="529"/>
      <c r="H193" s="600" t="str">
        <f t="shared" si="3"/>
        <v>Belum Diisi</v>
      </c>
      <c r="I193" s="590" t="s">
        <v>26</v>
      </c>
      <c r="J193" s="591" t="str">
        <f>IF($D$193="Y/T","Isi Sasaran",IF($E$193=0,0,IF(I193="Y",1,IF(I193="T",0,"Isi Dulu"))))</f>
        <v>Isi Sasaran</v>
      </c>
      <c r="K193" s="590" t="s">
        <v>26</v>
      </c>
      <c r="L193" s="591" t="str">
        <f>IF($D$193="Y/T","Isi Sasaran",IF($E$193=0,0,IF(K193="Y",1,IF(K193="T",0,"Isi Dulu"))))</f>
        <v>Isi Sasaran</v>
      </c>
      <c r="M193" s="848" t="s">
        <v>26</v>
      </c>
      <c r="N193" s="851" t="str">
        <f>IF(M193="Y",1,IF(M193="T",0,IF(M193="Y/T","Belum diisi","Error")))</f>
        <v>Belum diisi</v>
      </c>
      <c r="O193" s="517"/>
      <c r="P193" s="517"/>
      <c r="Q193" s="517"/>
      <c r="R193" s="517"/>
    </row>
    <row r="194" spans="2:18" s="527" customFormat="1" ht="15.75">
      <c r="B194" s="837"/>
      <c r="C194" s="840"/>
      <c r="D194" s="858"/>
      <c r="E194" s="855"/>
      <c r="F194" s="549">
        <v>2</v>
      </c>
      <c r="G194" s="550"/>
      <c r="H194" s="598" t="str">
        <f t="shared" si="3"/>
        <v>Belum Diisi</v>
      </c>
      <c r="I194" s="592" t="s">
        <v>26</v>
      </c>
      <c r="J194" s="593" t="str">
        <f>IF($D$193="Y/T","Isi Sasaran",IF($E$193=0,0,IF(I194="Y",1,IF(I194="T",0,"Isi Dulu"))))</f>
        <v>Isi Sasaran</v>
      </c>
      <c r="K194" s="592" t="s">
        <v>26</v>
      </c>
      <c r="L194" s="593" t="str">
        <f>IF($D$193="Y/T","Isi Sasaran",IF($E$193=0,0,IF(K194="Y",1,IF(K194="T",0,"Isi Dulu"))))</f>
        <v>Isi Sasaran</v>
      </c>
      <c r="M194" s="849"/>
      <c r="N194" s="852"/>
      <c r="O194" s="517"/>
      <c r="P194" s="517"/>
      <c r="Q194" s="517"/>
      <c r="R194" s="517"/>
    </row>
    <row r="195" spans="2:18" s="527" customFormat="1" ht="15.75">
      <c r="B195" s="837"/>
      <c r="C195" s="840"/>
      <c r="D195" s="858"/>
      <c r="E195" s="855"/>
      <c r="F195" s="549">
        <v>3</v>
      </c>
      <c r="G195" s="550"/>
      <c r="H195" s="598" t="str">
        <f t="shared" si="3"/>
        <v>Belum Diisi</v>
      </c>
      <c r="I195" s="592" t="s">
        <v>26</v>
      </c>
      <c r="J195" s="593" t="str">
        <f>IF($D$193="Y/T","Isi Sasaran",IF($E$193=0,0,IF(I195="Y",1,IF(I195="T",0,"Isi Dulu"))))</f>
        <v>Isi Sasaran</v>
      </c>
      <c r="K195" s="592" t="s">
        <v>26</v>
      </c>
      <c r="L195" s="593" t="str">
        <f>IF($D$193="Y/T","Isi Sasaran",IF($E$193=0,0,IF(K195="Y",1,IF(K195="T",0,"Isi Dulu"))))</f>
        <v>Isi Sasaran</v>
      </c>
      <c r="M195" s="849"/>
      <c r="N195" s="852"/>
      <c r="O195" s="517"/>
      <c r="P195" s="517"/>
      <c r="Q195" s="517"/>
      <c r="R195" s="517"/>
    </row>
    <row r="196" spans="2:18" s="527" customFormat="1" ht="15.75">
      <c r="B196" s="837"/>
      <c r="C196" s="840"/>
      <c r="D196" s="858"/>
      <c r="E196" s="855"/>
      <c r="F196" s="549">
        <v>4</v>
      </c>
      <c r="G196" s="550"/>
      <c r="H196" s="598" t="str">
        <f t="shared" si="3"/>
        <v>Belum Diisi</v>
      </c>
      <c r="I196" s="592" t="s">
        <v>26</v>
      </c>
      <c r="J196" s="593" t="str">
        <f>IF($D$193="Y/T","Isi Sasaran",IF($E$193=0,0,IF(I196="Y",1,IF(I196="T",0,"Isi Dulu"))))</f>
        <v>Isi Sasaran</v>
      </c>
      <c r="K196" s="592" t="s">
        <v>26</v>
      </c>
      <c r="L196" s="593" t="str">
        <f>IF($D$193="Y/T","Isi Sasaran",IF($E$193=0,0,IF(K196="Y",1,IF(K196="T",0,"Isi Dulu"))))</f>
        <v>Isi Sasaran</v>
      </c>
      <c r="M196" s="849"/>
      <c r="N196" s="852"/>
      <c r="O196" s="517"/>
      <c r="P196" s="517"/>
      <c r="Q196" s="517"/>
      <c r="R196" s="517"/>
    </row>
    <row r="197" spans="2:18" s="527" customFormat="1" ht="15.75">
      <c r="B197" s="838"/>
      <c r="C197" s="841"/>
      <c r="D197" s="859"/>
      <c r="E197" s="856"/>
      <c r="F197" s="569">
        <v>5</v>
      </c>
      <c r="G197" s="570"/>
      <c r="H197" s="599" t="str">
        <f t="shared" si="3"/>
        <v>Belum Diisi</v>
      </c>
      <c r="I197" s="595" t="s">
        <v>26</v>
      </c>
      <c r="J197" s="596" t="str">
        <f>IF($D$193="Y/T","Isi Sasaran",IF($E$193=0,0,IF(I197="Y",1,IF(I197="T",0,"Isi Dulu"))))</f>
        <v>Isi Sasaran</v>
      </c>
      <c r="K197" s="595" t="s">
        <v>26</v>
      </c>
      <c r="L197" s="596" t="str">
        <f>IF($D$193="Y/T","Isi Sasaran",IF($E$193=0,0,IF(K197="Y",1,IF(K197="T",0,"Isi Dulu"))))</f>
        <v>Isi Sasaran</v>
      </c>
      <c r="M197" s="850"/>
      <c r="N197" s="853"/>
      <c r="O197" s="517"/>
      <c r="P197" s="517"/>
      <c r="Q197" s="517"/>
      <c r="R197" s="517"/>
    </row>
    <row r="198" spans="2:18" s="527" customFormat="1" ht="15.75">
      <c r="B198" s="836">
        <v>19</v>
      </c>
      <c r="C198" s="839"/>
      <c r="D198" s="857" t="s">
        <v>26</v>
      </c>
      <c r="E198" s="854" t="str">
        <f>IF(D198="Y",1,IF(D198="T",0,IF(D198="Y/T","Belum diisi","Error")))</f>
        <v>Belum diisi</v>
      </c>
      <c r="F198" s="528">
        <v>1</v>
      </c>
      <c r="G198" s="529"/>
      <c r="H198" s="600" t="str">
        <f t="shared" si="3"/>
        <v>Belum Diisi</v>
      </c>
      <c r="I198" s="590" t="s">
        <v>26</v>
      </c>
      <c r="J198" s="591" t="str">
        <f>IF($D$198="Y/T","Isi Sasaran",IF($E$198=0,0,IF(I198="Y",1,IF(I198="T",0,"Isi Dulu"))))</f>
        <v>Isi Sasaran</v>
      </c>
      <c r="K198" s="590" t="s">
        <v>26</v>
      </c>
      <c r="L198" s="591" t="str">
        <f>IF($D$198="Y/T","Isi Sasaran",IF($E$198=0,0,IF(K198="Y",1,IF(K198="T",0,"Isi Dulu"))))</f>
        <v>Isi Sasaran</v>
      </c>
      <c r="M198" s="848" t="s">
        <v>26</v>
      </c>
      <c r="N198" s="851" t="str">
        <f>IF(M198="Y",1,IF(M198="T",0,IF(M198="Y/T","Belum diisi","Error")))</f>
        <v>Belum diisi</v>
      </c>
      <c r="O198" s="517"/>
      <c r="P198" s="517"/>
      <c r="Q198" s="517"/>
      <c r="R198" s="517"/>
    </row>
    <row r="199" spans="2:18" s="527" customFormat="1" ht="15.75">
      <c r="B199" s="837"/>
      <c r="C199" s="840"/>
      <c r="D199" s="858"/>
      <c r="E199" s="855"/>
      <c r="F199" s="549">
        <v>2</v>
      </c>
      <c r="G199" s="550"/>
      <c r="H199" s="598" t="str">
        <f t="shared" si="3"/>
        <v>Belum Diisi</v>
      </c>
      <c r="I199" s="592" t="s">
        <v>26</v>
      </c>
      <c r="J199" s="593" t="str">
        <f>IF($D$198="Y/T","Isi Sasaran",IF($E$198=0,0,IF(I199="Y",1,IF(I199="T",0,"Isi Dulu"))))</f>
        <v>Isi Sasaran</v>
      </c>
      <c r="K199" s="592" t="s">
        <v>26</v>
      </c>
      <c r="L199" s="593" t="str">
        <f>IF($D$198="Y/T","Isi Sasaran",IF($E$198=0,0,IF(K199="Y",1,IF(K199="T",0,"Isi Dulu"))))</f>
        <v>Isi Sasaran</v>
      </c>
      <c r="M199" s="849"/>
      <c r="N199" s="852"/>
      <c r="O199" s="517"/>
      <c r="P199" s="517"/>
      <c r="Q199" s="517"/>
      <c r="R199" s="517"/>
    </row>
    <row r="200" spans="2:18" s="527" customFormat="1" ht="15.75">
      <c r="B200" s="837"/>
      <c r="C200" s="840"/>
      <c r="D200" s="858"/>
      <c r="E200" s="855"/>
      <c r="F200" s="549">
        <v>3</v>
      </c>
      <c r="G200" s="550"/>
      <c r="H200" s="598" t="str">
        <f t="shared" si="3"/>
        <v>Belum Diisi</v>
      </c>
      <c r="I200" s="592" t="s">
        <v>26</v>
      </c>
      <c r="J200" s="593" t="str">
        <f>IF($D$198="Y/T","Isi Sasaran",IF($E$198=0,0,IF(I200="Y",1,IF(I200="T",0,"Isi Dulu"))))</f>
        <v>Isi Sasaran</v>
      </c>
      <c r="K200" s="592" t="s">
        <v>26</v>
      </c>
      <c r="L200" s="593" t="str">
        <f>IF($D$198="Y/T","Isi Sasaran",IF($E$198=0,0,IF(K200="Y",1,IF(K200="T",0,"Isi Dulu"))))</f>
        <v>Isi Sasaran</v>
      </c>
      <c r="M200" s="849"/>
      <c r="N200" s="852"/>
      <c r="O200" s="517"/>
      <c r="P200" s="517"/>
      <c r="Q200" s="517"/>
      <c r="R200" s="517"/>
    </row>
    <row r="201" spans="2:18" s="527" customFormat="1" ht="15.75">
      <c r="B201" s="837"/>
      <c r="C201" s="840"/>
      <c r="D201" s="858"/>
      <c r="E201" s="855"/>
      <c r="F201" s="549">
        <v>4</v>
      </c>
      <c r="G201" s="550"/>
      <c r="H201" s="598" t="str">
        <f t="shared" si="3"/>
        <v>Belum Diisi</v>
      </c>
      <c r="I201" s="592" t="s">
        <v>26</v>
      </c>
      <c r="J201" s="593" t="str">
        <f>IF($D$198="Y/T","Isi Sasaran",IF($E$198=0,0,IF(I201="Y",1,IF(I201="T",0,"Isi Dulu"))))</f>
        <v>Isi Sasaran</v>
      </c>
      <c r="K201" s="592" t="s">
        <v>26</v>
      </c>
      <c r="L201" s="593" t="str">
        <f>IF($D$198="Y/T","Isi Sasaran",IF($E$198=0,0,IF(K201="Y",1,IF(K201="T",0,"Isi Dulu"))))</f>
        <v>Isi Sasaran</v>
      </c>
      <c r="M201" s="849"/>
      <c r="N201" s="852"/>
      <c r="O201" s="517"/>
      <c r="P201" s="517"/>
      <c r="Q201" s="517"/>
      <c r="R201" s="517"/>
    </row>
    <row r="202" spans="2:18" s="527" customFormat="1" ht="15.75">
      <c r="B202" s="838"/>
      <c r="C202" s="841"/>
      <c r="D202" s="859"/>
      <c r="E202" s="856"/>
      <c r="F202" s="569">
        <v>5</v>
      </c>
      <c r="G202" s="570"/>
      <c r="H202" s="599" t="str">
        <f t="shared" si="3"/>
        <v>Belum Diisi</v>
      </c>
      <c r="I202" s="595" t="s">
        <v>26</v>
      </c>
      <c r="J202" s="596" t="str">
        <f>IF($D$198="Y/T","Isi Sasaran",IF($E$198=0,0,IF(I202="Y",1,IF(I202="T",0,"Isi Dulu"))))</f>
        <v>Isi Sasaran</v>
      </c>
      <c r="K202" s="595" t="s">
        <v>26</v>
      </c>
      <c r="L202" s="596" t="str">
        <f>IF($D$198="Y/T","Isi Sasaran",IF($E$198=0,0,IF(K202="Y",1,IF(K202="T",0,"Isi Dulu"))))</f>
        <v>Isi Sasaran</v>
      </c>
      <c r="M202" s="850"/>
      <c r="N202" s="853"/>
      <c r="O202" s="517"/>
      <c r="P202" s="517"/>
      <c r="Q202" s="517"/>
      <c r="R202" s="517"/>
    </row>
    <row r="203" spans="2:18" s="527" customFormat="1" ht="15.75">
      <c r="B203" s="836">
        <v>20</v>
      </c>
      <c r="C203" s="839"/>
      <c r="D203" s="857" t="s">
        <v>26</v>
      </c>
      <c r="E203" s="854" t="str">
        <f>IF(D203="Y",1,IF(D203="T",0,IF(D203="Y/T","Belum diisi","Error")))</f>
        <v>Belum diisi</v>
      </c>
      <c r="F203" s="528">
        <v>1</v>
      </c>
      <c r="G203" s="529"/>
      <c r="H203" s="600" t="str">
        <f t="shared" si="3"/>
        <v>Belum Diisi</v>
      </c>
      <c r="I203" s="590" t="s">
        <v>26</v>
      </c>
      <c r="J203" s="591" t="str">
        <f>IF($D$203="Y/T","Isi Sasaran",IF($E$203=0,0,IF(I203="Y",1,IF(I203="T",0,"Isi Dulu"))))</f>
        <v>Isi Sasaran</v>
      </c>
      <c r="K203" s="590" t="s">
        <v>26</v>
      </c>
      <c r="L203" s="591" t="str">
        <f>IF($D$203="Y/T","Isi Sasaran",IF($E$203=0,0,IF(K203="Y",1,IF(K203="T",0,"Isi Dulu"))))</f>
        <v>Isi Sasaran</v>
      </c>
      <c r="M203" s="848" t="s">
        <v>26</v>
      </c>
      <c r="N203" s="851" t="str">
        <f>IF(M203="Y",1,IF(M203="T",0,IF(M203="Y/T","Belum diisi","Error")))</f>
        <v>Belum diisi</v>
      </c>
      <c r="O203" s="517"/>
      <c r="P203" s="517"/>
      <c r="Q203" s="517"/>
      <c r="R203" s="517"/>
    </row>
    <row r="204" spans="2:18" s="527" customFormat="1" ht="15.75">
      <c r="B204" s="837"/>
      <c r="C204" s="840"/>
      <c r="D204" s="858"/>
      <c r="E204" s="855"/>
      <c r="F204" s="549">
        <v>2</v>
      </c>
      <c r="G204" s="550"/>
      <c r="H204" s="598" t="str">
        <f t="shared" si="3"/>
        <v>Belum Diisi</v>
      </c>
      <c r="I204" s="592" t="s">
        <v>26</v>
      </c>
      <c r="J204" s="593" t="str">
        <f>IF($D$203="Y/T","Isi Sasaran",IF($E$203=0,0,IF(I204="Y",1,IF(I204="T",0,"Isi Dulu"))))</f>
        <v>Isi Sasaran</v>
      </c>
      <c r="K204" s="592" t="s">
        <v>26</v>
      </c>
      <c r="L204" s="593" t="str">
        <f>IF($D$203="Y/T","Isi Sasaran",IF($E$203=0,0,IF(K204="Y",1,IF(K204="T",0,"Isi Dulu"))))</f>
        <v>Isi Sasaran</v>
      </c>
      <c r="M204" s="849"/>
      <c r="N204" s="852"/>
      <c r="O204" s="517"/>
      <c r="P204" s="517"/>
      <c r="Q204" s="517"/>
      <c r="R204" s="517"/>
    </row>
    <row r="205" spans="2:18" s="527" customFormat="1" ht="15.75">
      <c r="B205" s="837"/>
      <c r="C205" s="840"/>
      <c r="D205" s="858"/>
      <c r="E205" s="855"/>
      <c r="F205" s="549">
        <v>3</v>
      </c>
      <c r="G205" s="550"/>
      <c r="H205" s="598" t="str">
        <f t="shared" si="3"/>
        <v>Belum Diisi</v>
      </c>
      <c r="I205" s="592" t="s">
        <v>26</v>
      </c>
      <c r="J205" s="593" t="str">
        <f>IF($D$203="Y/T","Isi Sasaran",IF($E$203=0,0,IF(I205="Y",1,IF(I205="T",0,"Isi Dulu"))))</f>
        <v>Isi Sasaran</v>
      </c>
      <c r="K205" s="592" t="s">
        <v>26</v>
      </c>
      <c r="L205" s="593" t="str">
        <f>IF($D$203="Y/T","Isi Sasaran",IF($E$203=0,0,IF(K205="Y",1,IF(K205="T",0,"Isi Dulu"))))</f>
        <v>Isi Sasaran</v>
      </c>
      <c r="M205" s="849"/>
      <c r="N205" s="852"/>
      <c r="O205" s="517"/>
      <c r="P205" s="517"/>
      <c r="Q205" s="517"/>
      <c r="R205" s="517"/>
    </row>
    <row r="206" spans="2:18" s="527" customFormat="1" ht="15.75">
      <c r="B206" s="837"/>
      <c r="C206" s="840"/>
      <c r="D206" s="858"/>
      <c r="E206" s="855"/>
      <c r="F206" s="549">
        <v>4</v>
      </c>
      <c r="G206" s="550"/>
      <c r="H206" s="598" t="str">
        <f t="shared" si="3"/>
        <v>Belum Diisi</v>
      </c>
      <c r="I206" s="592" t="s">
        <v>26</v>
      </c>
      <c r="J206" s="593" t="str">
        <f>IF($D$203="Y/T","Isi Sasaran",IF($E$203=0,0,IF(I206="Y",1,IF(I206="T",0,"Isi Dulu"))))</f>
        <v>Isi Sasaran</v>
      </c>
      <c r="K206" s="592" t="s">
        <v>26</v>
      </c>
      <c r="L206" s="593" t="str">
        <f>IF($D$203="Y/T","Isi Sasaran",IF($E$203=0,0,IF(K206="Y",1,IF(K206="T",0,"Isi Dulu"))))</f>
        <v>Isi Sasaran</v>
      </c>
      <c r="M206" s="849"/>
      <c r="N206" s="852"/>
      <c r="O206" s="517"/>
      <c r="P206" s="517"/>
      <c r="Q206" s="517"/>
      <c r="R206" s="517"/>
    </row>
    <row r="207" spans="2:18" s="527" customFormat="1" ht="15.75">
      <c r="B207" s="838"/>
      <c r="C207" s="841"/>
      <c r="D207" s="859"/>
      <c r="E207" s="856"/>
      <c r="F207" s="569">
        <v>5</v>
      </c>
      <c r="G207" s="570"/>
      <c r="H207" s="599" t="str">
        <f t="shared" si="3"/>
        <v>Belum Diisi</v>
      </c>
      <c r="I207" s="595" t="s">
        <v>26</v>
      </c>
      <c r="J207" s="596" t="str">
        <f>IF($D$203="Y/T","Isi Sasaran",IF($E$203=0,0,IF(I207="Y",1,IF(I207="T",0,"Isi Dulu"))))</f>
        <v>Isi Sasaran</v>
      </c>
      <c r="K207" s="595" t="s">
        <v>26</v>
      </c>
      <c r="L207" s="596" t="str">
        <f>IF($D$203="Y/T","Isi Sasaran",IF($E$203=0,0,IF(K207="Y",1,IF(K207="T",0,"Isi Dulu"))))</f>
        <v>Isi Sasaran</v>
      </c>
      <c r="M207" s="850"/>
      <c r="N207" s="853"/>
      <c r="O207" s="517"/>
      <c r="P207" s="517"/>
      <c r="Q207" s="517"/>
      <c r="R207" s="517"/>
    </row>
    <row r="208" spans="2:18" s="527" customFormat="1" ht="15.75">
      <c r="B208" s="580"/>
      <c r="C208" s="581"/>
      <c r="D208" s="582"/>
      <c r="E208" s="605" t="e">
        <f>AVERAGE(E108:E207)</f>
        <v>#DIV/0!</v>
      </c>
      <c r="F208" s="580"/>
      <c r="G208" s="583"/>
      <c r="H208" s="602" t="e">
        <f>(IF($D108="Y/T",0,AVERAGE(H108:H112))+IF($D113="Y/T",0,AVERAGE(H113:H117))+IF($D118="Y/T",0,AVERAGE(H118:H122))+IF($D123="Y/T",0,AVERAGE(H123:H127))+IF($D128="Y/T",0,AVERAGE(H128:H132))+IF($D133="Y/T",0,AVERAGE(H133:H137))+IF($D138="Y/T",0,AVERAGE(H138:H142))+IF($D143="Y/T",0,AVERAGE(H143:H147))+IF($D148="Y/T",0,AVERAGE(H148:H152))+IF($D153="Y/T",0,AVERAGE(H153:H157))+IF($D158="Y/T",0,AVERAGE(H158:H162))+IF($D163="Y/T",0,AVERAGE(H163:H167))+IF($D168="Y/T",0,AVERAGE(H168:H172))+IF($D173="Y/T",0,AVERAGE(H173:H177))+IF($D178="Y/T",0,AVERAGE(H178:H182))+IF($D183="Y/T",0,AVERAGE(H183:H187))+IF($D188="Y/T",0,AVERAGE(H188:H192))+IF($D193="Y/T",0,AVERAGE(H193:H197))+IF($D198="Y/T",0,AVERAGE(H198:H202))+IF($D203="Y/T",0,AVERAGE(H203:H207)))/(COUNTIF($D108:$D207,"Y")+COUNTIF($D108:$D207,"T"))</f>
        <v>#DIV/0!</v>
      </c>
      <c r="I208" s="582"/>
      <c r="J208" s="602" t="e">
        <f>(IF($D108="Y/T",0,AVERAGE(J108:J112))+IF($D113="Y/T",0,AVERAGE(J113:J117))+IF($D118="Y/T",0,AVERAGE(J118:J122))+IF($D123="Y/T",0,AVERAGE(J123:J127))+IF($D128="Y/T",0,AVERAGE(J128:J132))+IF($D133="Y/T",0,AVERAGE(J133:J137))+IF($D138="Y/T",0,AVERAGE(J138:J142))+IF($D143="Y/T",0,AVERAGE(J143:J147))+IF($D148="Y/T",0,AVERAGE(J148:J152))+IF($D153="Y/T",0,AVERAGE(J153:J157))+IF($D158="Y/T",0,AVERAGE(J158:J162))+IF($D163="Y/T",0,AVERAGE(J163:J167))+IF($D168="Y/T",0,AVERAGE(J168:J172))+IF($D173="Y/T",0,AVERAGE(J173:J177))+IF($D178="Y/T",0,AVERAGE(J178:J182))+IF($D183="Y/T",0,AVERAGE(J183:J187))+IF($D188="Y/T",0,AVERAGE(J188:J192))+IF($D193="Y/T",0,AVERAGE(J193:J197))+IF($D198="Y/T",0,AVERAGE(J198:J202))+IF($D203="Y/T",0,AVERAGE(J203:J207)))/(COUNTIF($D108:$D207,"Y")+COUNTIF($D108:$D207,"T"))</f>
        <v>#DIV/0!</v>
      </c>
      <c r="K208" s="582"/>
      <c r="L208" s="602" t="e">
        <f>(IF($D108="Y/T",0,AVERAGE(L108:L112))+IF($D113="Y/T",0,AVERAGE(L113:L117))+IF($D118="Y/T",0,AVERAGE(L118:L122))+IF($D123="Y/T",0,AVERAGE(L123:L127))+IF($D128="Y/T",0,AVERAGE(L128:L132))+IF($D133="Y/T",0,AVERAGE(L133:L137))+IF($D138="Y/T",0,AVERAGE(L138:L142))+IF($D143="Y/T",0,AVERAGE(L143:L147))+IF($D148="Y/T",0,AVERAGE(L148:L152))+IF($D153="Y/T",0,AVERAGE(L153:L157))+IF($D158="Y/T",0,AVERAGE(L158:L162))+IF($D163="Y/T",0,AVERAGE(L163:L167))+IF($D168="Y/T",0,AVERAGE(L168:L172))+IF($D173="Y/T",0,AVERAGE(L173:L177))+IF($D178="Y/T",0,AVERAGE(L178:L182))+IF($D183="Y/T",0,AVERAGE(L183:L187))+IF($D188="Y/T",0,AVERAGE(L188:L192))+IF($D193="Y/T",0,AVERAGE(L193:L197))+IF($D198="Y/T",0,AVERAGE(L198:L202))+IF($D203="Y/T",0,AVERAGE(L203:L207)))/(COUNTIF($D108:$D207,"Y")+COUNTIF($D108:$D207,"T"))</f>
        <v>#DIV/0!</v>
      </c>
      <c r="M208" s="606"/>
      <c r="N208" s="602" t="e">
        <f>AVERAGE(N108:N207)</f>
        <v>#DIV/0!</v>
      </c>
      <c r="O208" s="517"/>
      <c r="P208" s="517"/>
      <c r="Q208" s="517"/>
      <c r="R208" s="517"/>
    </row>
    <row r="209" spans="2:18" s="527" customFormat="1" ht="15.75">
      <c r="B209" s="865" t="s">
        <v>507</v>
      </c>
      <c r="C209" s="865"/>
      <c r="D209" s="865"/>
      <c r="E209" s="865"/>
      <c r="F209" s="865"/>
      <c r="G209" s="865"/>
      <c r="H209" s="865"/>
      <c r="I209" s="865"/>
      <c r="J209" s="865"/>
      <c r="K209" s="865"/>
      <c r="L209" s="865"/>
      <c r="M209" s="865"/>
      <c r="N209" s="866"/>
      <c r="O209" s="517"/>
      <c r="P209" s="517"/>
      <c r="Q209" s="517"/>
      <c r="R209" s="517"/>
    </row>
    <row r="210" spans="2:18" s="527" customFormat="1" ht="15.75">
      <c r="B210" s="836">
        <v>1</v>
      </c>
      <c r="C210" s="839"/>
      <c r="D210" s="857" t="s">
        <v>26</v>
      </c>
      <c r="E210" s="854" t="str">
        <f>IF(D210="Y",1,IF(D210="T",0,IF(D210="Y/T","Belum diisi","Error")))</f>
        <v>Belum diisi</v>
      </c>
      <c r="F210" s="528">
        <v>1</v>
      </c>
      <c r="G210" s="529"/>
      <c r="H210" s="589" t="str">
        <f>IF(OR(J210="Isi Dulu",L210="Isi Dulu",J210="Isi Sasaran",L210="Isi Sasaran"),"Belum Diisi",IF(SUM(J210,L210)=2,1,IF(SUM(J210,L210)=1,0,IF(SUM(J210,L210)=0,0,"Error"))))</f>
        <v>Belum Diisi</v>
      </c>
      <c r="I210" s="590" t="s">
        <v>26</v>
      </c>
      <c r="J210" s="591" t="str">
        <f>IF($D$210="Y/T","Isi Sasaran",IF($E$210=0,0,IF(I210="Y",1,IF(I210="T",0,"Isi Dulu"))))</f>
        <v>Isi Sasaran</v>
      </c>
      <c r="K210" s="590" t="s">
        <v>26</v>
      </c>
      <c r="L210" s="591" t="str">
        <f>IF($D$210="Y/T","Isi Sasaran",IF($E$210=0,0,IF(K210="Y",1,IF(K210="T",0,"Isi Dulu"))))</f>
        <v>Isi Sasaran</v>
      </c>
      <c r="M210" s="848" t="s">
        <v>26</v>
      </c>
      <c r="N210" s="851" t="str">
        <f>IF(M210="Y",1,IF(M210="T",0,IF(M210="Y/T","Belum diisi","Error")))</f>
        <v>Belum diisi</v>
      </c>
      <c r="O210" s="517"/>
      <c r="P210" s="517"/>
      <c r="Q210" s="517"/>
      <c r="R210" s="517"/>
    </row>
    <row r="211" spans="2:18" s="527" customFormat="1" ht="15.75">
      <c r="B211" s="837"/>
      <c r="C211" s="840"/>
      <c r="D211" s="858"/>
      <c r="E211" s="855"/>
      <c r="F211" s="549">
        <v>2</v>
      </c>
      <c r="G211" s="550"/>
      <c r="H211" s="589" t="str">
        <f t="shared" ref="H211:H274" si="4">IF(OR(J211="Isi Dulu",L211="Isi Dulu",J211="Isi Sasaran",L211="Isi Sasaran"),"Belum Diisi",IF(SUM(J211,L211)=2,1,IF(SUM(J211,L211)=1,0,IF(SUM(J211,L211)=0,0,"Error"))))</f>
        <v>Belum Diisi</v>
      </c>
      <c r="I211" s="592" t="s">
        <v>26</v>
      </c>
      <c r="J211" s="593" t="str">
        <f>IF($D$210="Y/T","Isi Sasaran",IF($E$210=0,0,IF(I211="Y",1,IF(I211="T",0,"Isi Dulu"))))</f>
        <v>Isi Sasaran</v>
      </c>
      <c r="K211" s="592" t="s">
        <v>26</v>
      </c>
      <c r="L211" s="593" t="str">
        <f>IF($D$210="Y/T","Isi Sasaran",IF($E$210=0,0,IF(K211="Y",1,IF(K211="T",0,"Isi Dulu"))))</f>
        <v>Isi Sasaran</v>
      </c>
      <c r="M211" s="849"/>
      <c r="N211" s="852"/>
      <c r="O211" s="517"/>
      <c r="P211" s="517"/>
      <c r="Q211" s="517"/>
      <c r="R211" s="517"/>
    </row>
    <row r="212" spans="2:18" s="527" customFormat="1" ht="15.75">
      <c r="B212" s="837"/>
      <c r="C212" s="840"/>
      <c r="D212" s="858"/>
      <c r="E212" s="855"/>
      <c r="F212" s="549">
        <v>3</v>
      </c>
      <c r="G212" s="550"/>
      <c r="H212" s="589" t="str">
        <f t="shared" si="4"/>
        <v>Belum Diisi</v>
      </c>
      <c r="I212" s="592" t="s">
        <v>26</v>
      </c>
      <c r="J212" s="593" t="str">
        <f>IF($D$210="Y/T","Isi Sasaran",IF($E$210=0,0,IF(I212="Y",1,IF(I212="T",0,"Isi Dulu"))))</f>
        <v>Isi Sasaran</v>
      </c>
      <c r="K212" s="592" t="s">
        <v>26</v>
      </c>
      <c r="L212" s="593" t="str">
        <f>IF($D$210="Y/T","Isi Sasaran",IF($E$210=0,0,IF(K212="Y",1,IF(K212="T",0,"Isi Dulu"))))</f>
        <v>Isi Sasaran</v>
      </c>
      <c r="M212" s="849"/>
      <c r="N212" s="852"/>
      <c r="O212" s="517"/>
      <c r="P212" s="517"/>
      <c r="Q212" s="517"/>
      <c r="R212" s="517"/>
    </row>
    <row r="213" spans="2:18" s="527" customFormat="1" ht="15.75">
      <c r="B213" s="837"/>
      <c r="C213" s="840"/>
      <c r="D213" s="858"/>
      <c r="E213" s="855"/>
      <c r="F213" s="549">
        <v>4</v>
      </c>
      <c r="G213" s="550"/>
      <c r="H213" s="589" t="str">
        <f t="shared" si="4"/>
        <v>Belum Diisi</v>
      </c>
      <c r="I213" s="592" t="s">
        <v>26</v>
      </c>
      <c r="J213" s="593" t="str">
        <f>IF($D$210="Y/T","Isi Sasaran",IF($E$210=0,0,IF(I213="Y",1,IF(I213="T",0,"Isi Dulu"))))</f>
        <v>Isi Sasaran</v>
      </c>
      <c r="K213" s="592" t="s">
        <v>26</v>
      </c>
      <c r="L213" s="593" t="str">
        <f>IF($D$210="Y/T","Isi Sasaran",IF($E$210=0,0,IF(K213="Y",1,IF(K213="T",0,"Isi Dulu"))))</f>
        <v>Isi Sasaran</v>
      </c>
      <c r="M213" s="849"/>
      <c r="N213" s="852"/>
      <c r="O213" s="517"/>
      <c r="P213" s="517"/>
      <c r="Q213" s="517"/>
      <c r="R213" s="517"/>
    </row>
    <row r="214" spans="2:18" s="527" customFormat="1" ht="15.75">
      <c r="B214" s="838"/>
      <c r="C214" s="841"/>
      <c r="D214" s="859"/>
      <c r="E214" s="856"/>
      <c r="F214" s="569">
        <v>5</v>
      </c>
      <c r="G214" s="570"/>
      <c r="H214" s="594" t="str">
        <f t="shared" si="4"/>
        <v>Belum Diisi</v>
      </c>
      <c r="I214" s="595" t="s">
        <v>26</v>
      </c>
      <c r="J214" s="596" t="str">
        <f>IF($D$210="Y/T","Isi Sasaran",IF($E$210=0,0,IF(I214="Y",1,IF(I214="T",0,"Isi Dulu"))))</f>
        <v>Isi Sasaran</v>
      </c>
      <c r="K214" s="595" t="s">
        <v>26</v>
      </c>
      <c r="L214" s="596" t="str">
        <f>IF($D$210="Y/T","Isi Sasaran",IF($E$210=0,0,IF(K214="Y",1,IF(K214="T",0,"Isi Dulu"))))</f>
        <v>Isi Sasaran</v>
      </c>
      <c r="M214" s="850"/>
      <c r="N214" s="853"/>
      <c r="O214" s="517"/>
      <c r="P214" s="517"/>
      <c r="Q214" s="517"/>
      <c r="R214" s="517"/>
    </row>
    <row r="215" spans="2:18" s="527" customFormat="1" ht="15.75">
      <c r="B215" s="836">
        <v>2</v>
      </c>
      <c r="C215" s="839"/>
      <c r="D215" s="857" t="s">
        <v>26</v>
      </c>
      <c r="E215" s="854" t="str">
        <f>IF(D215="Y",1,IF(D215="T",0,IF(D215="Y/T","Belum diisi","Error")))</f>
        <v>Belum diisi</v>
      </c>
      <c r="F215" s="528">
        <v>1</v>
      </c>
      <c r="G215" s="529"/>
      <c r="H215" s="597" t="str">
        <f t="shared" si="4"/>
        <v>Belum Diisi</v>
      </c>
      <c r="I215" s="590" t="s">
        <v>26</v>
      </c>
      <c r="J215" s="591" t="str">
        <f>IF($D$215="Y/T","Isi Sasaran",IF($E$215=0,0,IF(I215="Y",1,IF(I215="T",0,"Isi Dulu"))))</f>
        <v>Isi Sasaran</v>
      </c>
      <c r="K215" s="590" t="s">
        <v>26</v>
      </c>
      <c r="L215" s="591" t="str">
        <f>IF($D$215="Y/T","Isi Sasaran",IF($E$215=0,0,IF(K215="Y",1,IF(K215="T",0,"Isi Dulu"))))</f>
        <v>Isi Sasaran</v>
      </c>
      <c r="M215" s="848" t="s">
        <v>26</v>
      </c>
      <c r="N215" s="851" t="str">
        <f>IF(M215="Y",1,IF(M215="T",0,IF(M215="Y/T","Belum diisi","Error")))</f>
        <v>Belum diisi</v>
      </c>
      <c r="O215" s="517"/>
      <c r="P215" s="517"/>
      <c r="Q215" s="517"/>
      <c r="R215" s="517"/>
    </row>
    <row r="216" spans="2:18" s="527" customFormat="1" ht="15.75">
      <c r="B216" s="837"/>
      <c r="C216" s="840"/>
      <c r="D216" s="858"/>
      <c r="E216" s="855"/>
      <c r="F216" s="549">
        <v>2</v>
      </c>
      <c r="G216" s="550"/>
      <c r="H216" s="598" t="str">
        <f t="shared" si="4"/>
        <v>Belum Diisi</v>
      </c>
      <c r="I216" s="592" t="s">
        <v>26</v>
      </c>
      <c r="J216" s="593" t="str">
        <f>IF($D$215="Y/T","Isi Sasaran",IF($E$215=0,0,IF(I216="Y",1,IF(I216="T",0,"Isi Dulu"))))</f>
        <v>Isi Sasaran</v>
      </c>
      <c r="K216" s="592" t="s">
        <v>26</v>
      </c>
      <c r="L216" s="593" t="str">
        <f>IF($D$215="Y/T","Isi Sasaran",IF($E$215=0,0,IF(K216="Y",1,IF(K216="T",0,"Isi Dulu"))))</f>
        <v>Isi Sasaran</v>
      </c>
      <c r="M216" s="849"/>
      <c r="N216" s="852"/>
      <c r="O216" s="517"/>
      <c r="P216" s="517"/>
      <c r="Q216" s="517"/>
      <c r="R216" s="517"/>
    </row>
    <row r="217" spans="2:18" s="527" customFormat="1" ht="15.75">
      <c r="B217" s="837"/>
      <c r="C217" s="840"/>
      <c r="D217" s="858"/>
      <c r="E217" s="855"/>
      <c r="F217" s="549">
        <v>3</v>
      </c>
      <c r="G217" s="550"/>
      <c r="H217" s="598" t="str">
        <f t="shared" si="4"/>
        <v>Belum Diisi</v>
      </c>
      <c r="I217" s="592" t="s">
        <v>26</v>
      </c>
      <c r="J217" s="593" t="str">
        <f>IF($D$215="Y/T","Isi Sasaran",IF($E$215=0,0,IF(I217="Y",1,IF(I217="T",0,"Isi Dulu"))))</f>
        <v>Isi Sasaran</v>
      </c>
      <c r="K217" s="592" t="s">
        <v>26</v>
      </c>
      <c r="L217" s="593" t="str">
        <f>IF($D$215="Y/T","Isi Sasaran",IF($E$215=0,0,IF(K217="Y",1,IF(K217="T",0,"Isi Dulu"))))</f>
        <v>Isi Sasaran</v>
      </c>
      <c r="M217" s="849"/>
      <c r="N217" s="852"/>
      <c r="O217" s="517"/>
      <c r="P217" s="517"/>
      <c r="Q217" s="517"/>
      <c r="R217" s="517"/>
    </row>
    <row r="218" spans="2:18" s="527" customFormat="1" ht="15.75">
      <c r="B218" s="837"/>
      <c r="C218" s="840"/>
      <c r="D218" s="858"/>
      <c r="E218" s="855"/>
      <c r="F218" s="549">
        <v>4</v>
      </c>
      <c r="G218" s="550"/>
      <c r="H218" s="598" t="str">
        <f t="shared" si="4"/>
        <v>Belum Diisi</v>
      </c>
      <c r="I218" s="592" t="s">
        <v>26</v>
      </c>
      <c r="J218" s="593" t="str">
        <f>IF($D$215="Y/T","Isi Sasaran",IF($E$215=0,0,IF(I218="Y",1,IF(I218="T",0,"Isi Dulu"))))</f>
        <v>Isi Sasaran</v>
      </c>
      <c r="K218" s="592" t="s">
        <v>26</v>
      </c>
      <c r="L218" s="593" t="str">
        <f>IF($D$215="Y/T","Isi Sasaran",IF($E$215=0,0,IF(K218="Y",1,IF(K218="T",0,"Isi Dulu"))))</f>
        <v>Isi Sasaran</v>
      </c>
      <c r="M218" s="849"/>
      <c r="N218" s="852"/>
      <c r="O218" s="517"/>
      <c r="P218" s="517"/>
      <c r="Q218" s="517"/>
      <c r="R218" s="517"/>
    </row>
    <row r="219" spans="2:18" s="527" customFormat="1" ht="15.75">
      <c r="B219" s="838"/>
      <c r="C219" s="841"/>
      <c r="D219" s="859"/>
      <c r="E219" s="856"/>
      <c r="F219" s="569">
        <v>5</v>
      </c>
      <c r="G219" s="570"/>
      <c r="H219" s="599" t="str">
        <f t="shared" si="4"/>
        <v>Belum Diisi</v>
      </c>
      <c r="I219" s="595" t="s">
        <v>26</v>
      </c>
      <c r="J219" s="596" t="str">
        <f>IF($D$215="Y/T","Isi Sasaran",IF($E$215=0,0,IF(I219="Y",1,IF(I219="T",0,"Isi Dulu"))))</f>
        <v>Isi Sasaran</v>
      </c>
      <c r="K219" s="595" t="s">
        <v>26</v>
      </c>
      <c r="L219" s="596" t="str">
        <f>IF($D$215="Y/T","Isi Sasaran",IF($E$215=0,0,IF(K219="Y",1,IF(K219="T",0,"Isi Dulu"))))</f>
        <v>Isi Sasaran</v>
      </c>
      <c r="M219" s="850"/>
      <c r="N219" s="853"/>
      <c r="O219" s="517"/>
      <c r="P219" s="517"/>
      <c r="Q219" s="517"/>
      <c r="R219" s="517"/>
    </row>
    <row r="220" spans="2:18" s="527" customFormat="1" ht="15.75">
      <c r="B220" s="836">
        <v>3</v>
      </c>
      <c r="C220" s="839"/>
      <c r="D220" s="857" t="s">
        <v>26</v>
      </c>
      <c r="E220" s="854" t="str">
        <f>IF(D220="Y",1,IF(D220="T",0,IF(D220="Y/T","Belum diisi","Error")))</f>
        <v>Belum diisi</v>
      </c>
      <c r="F220" s="528">
        <v>1</v>
      </c>
      <c r="G220" s="529"/>
      <c r="H220" s="600" t="str">
        <f t="shared" si="4"/>
        <v>Belum Diisi</v>
      </c>
      <c r="I220" s="590" t="s">
        <v>26</v>
      </c>
      <c r="J220" s="591" t="str">
        <f>IF($D$220="Y/T","Isi Sasaran",IF($E$220=0,0,IF(I220="Y",1,IF(I220="T",0,"Isi Dulu"))))</f>
        <v>Isi Sasaran</v>
      </c>
      <c r="K220" s="590" t="s">
        <v>26</v>
      </c>
      <c r="L220" s="591" t="str">
        <f>IF($D$220="Y/T","Isi Sasaran",IF($E$220=0,0,IF(K220="Y",1,IF(K220="T",0,"Isi Dulu"))))</f>
        <v>Isi Sasaran</v>
      </c>
      <c r="M220" s="848" t="s">
        <v>26</v>
      </c>
      <c r="N220" s="851" t="str">
        <f>IF(M220="Y",1,IF(M220="T",0,IF(M220="Y/T","Belum diisi","Error")))</f>
        <v>Belum diisi</v>
      </c>
      <c r="O220" s="517"/>
      <c r="P220" s="517"/>
      <c r="Q220" s="517"/>
      <c r="R220" s="517"/>
    </row>
    <row r="221" spans="2:18" s="527" customFormat="1" ht="15.75">
      <c r="B221" s="837"/>
      <c r="C221" s="840"/>
      <c r="D221" s="858"/>
      <c r="E221" s="855"/>
      <c r="F221" s="549">
        <v>2</v>
      </c>
      <c r="G221" s="550"/>
      <c r="H221" s="598" t="str">
        <f t="shared" si="4"/>
        <v>Belum Diisi</v>
      </c>
      <c r="I221" s="592" t="s">
        <v>26</v>
      </c>
      <c r="J221" s="593" t="str">
        <f>IF($D$220="Y/T","Isi Sasaran",IF($E$220=0,0,IF(I221="Y",1,IF(I221="T",0,"Isi Dulu"))))</f>
        <v>Isi Sasaran</v>
      </c>
      <c r="K221" s="592" t="s">
        <v>26</v>
      </c>
      <c r="L221" s="593" t="str">
        <f>IF($D$220="Y/T","Isi Sasaran",IF($E$220=0,0,IF(K221="Y",1,IF(K221="T",0,"Isi Dulu"))))</f>
        <v>Isi Sasaran</v>
      </c>
      <c r="M221" s="849"/>
      <c r="N221" s="852"/>
      <c r="O221" s="517"/>
      <c r="P221" s="517"/>
      <c r="Q221" s="517"/>
      <c r="R221" s="517"/>
    </row>
    <row r="222" spans="2:18" s="527" customFormat="1" ht="15.75">
      <c r="B222" s="837"/>
      <c r="C222" s="840"/>
      <c r="D222" s="858"/>
      <c r="E222" s="855"/>
      <c r="F222" s="549">
        <v>3</v>
      </c>
      <c r="G222" s="550"/>
      <c r="H222" s="598" t="str">
        <f t="shared" si="4"/>
        <v>Belum Diisi</v>
      </c>
      <c r="I222" s="592" t="s">
        <v>26</v>
      </c>
      <c r="J222" s="593" t="str">
        <f>IF($D$220="Y/T","Isi Sasaran",IF($E$220=0,0,IF(I222="Y",1,IF(I222="T",0,"Isi Dulu"))))</f>
        <v>Isi Sasaran</v>
      </c>
      <c r="K222" s="592" t="s">
        <v>26</v>
      </c>
      <c r="L222" s="593" t="str">
        <f>IF($D$220="Y/T","Isi Sasaran",IF($E$220=0,0,IF(K222="Y",1,IF(K222="T",0,"Isi Dulu"))))</f>
        <v>Isi Sasaran</v>
      </c>
      <c r="M222" s="849"/>
      <c r="N222" s="852"/>
      <c r="O222" s="517"/>
      <c r="P222" s="517"/>
      <c r="Q222" s="517"/>
      <c r="R222" s="517"/>
    </row>
    <row r="223" spans="2:18" s="527" customFormat="1" ht="15.75">
      <c r="B223" s="837"/>
      <c r="C223" s="840"/>
      <c r="D223" s="858"/>
      <c r="E223" s="855"/>
      <c r="F223" s="549">
        <v>4</v>
      </c>
      <c r="G223" s="550"/>
      <c r="H223" s="598" t="str">
        <f t="shared" si="4"/>
        <v>Belum Diisi</v>
      </c>
      <c r="I223" s="592" t="s">
        <v>26</v>
      </c>
      <c r="J223" s="593" t="str">
        <f>IF($D$220="Y/T","Isi Sasaran",IF($E$220=0,0,IF(I223="Y",1,IF(I223="T",0,"Isi Dulu"))))</f>
        <v>Isi Sasaran</v>
      </c>
      <c r="K223" s="592" t="s">
        <v>26</v>
      </c>
      <c r="L223" s="593" t="str">
        <f>IF($D$220="Y/T","Isi Sasaran",IF($E$220=0,0,IF(K223="Y",1,IF(K223="T",0,"Isi Dulu"))))</f>
        <v>Isi Sasaran</v>
      </c>
      <c r="M223" s="849"/>
      <c r="N223" s="852"/>
      <c r="O223" s="517"/>
      <c r="P223" s="517"/>
      <c r="Q223" s="517"/>
      <c r="R223" s="517"/>
    </row>
    <row r="224" spans="2:18" s="527" customFormat="1" ht="15.75">
      <c r="B224" s="838"/>
      <c r="C224" s="841"/>
      <c r="D224" s="859"/>
      <c r="E224" s="856"/>
      <c r="F224" s="569">
        <v>5</v>
      </c>
      <c r="G224" s="570"/>
      <c r="H224" s="599" t="str">
        <f t="shared" si="4"/>
        <v>Belum Diisi</v>
      </c>
      <c r="I224" s="595" t="s">
        <v>26</v>
      </c>
      <c r="J224" s="596" t="str">
        <f>IF($D$220="Y/T","Isi Sasaran",IF($E$220=0,0,IF(I224="Y",1,IF(I224="T",0,"Isi Dulu"))))</f>
        <v>Isi Sasaran</v>
      </c>
      <c r="K224" s="595" t="s">
        <v>26</v>
      </c>
      <c r="L224" s="596" t="str">
        <f>IF($D$220="Y/T","Isi Sasaran",IF($E$220=0,0,IF(K224="Y",1,IF(K224="T",0,"Isi Dulu"))))</f>
        <v>Isi Sasaran</v>
      </c>
      <c r="M224" s="850"/>
      <c r="N224" s="853"/>
      <c r="O224" s="517"/>
      <c r="P224" s="517"/>
      <c r="Q224" s="517"/>
      <c r="R224" s="517"/>
    </row>
    <row r="225" spans="2:18" s="527" customFormat="1" ht="15.75">
      <c r="B225" s="836">
        <v>4</v>
      </c>
      <c r="C225" s="839"/>
      <c r="D225" s="857" t="s">
        <v>26</v>
      </c>
      <c r="E225" s="854" t="str">
        <f>IF(D225="Y",1,IF(D225="T",0,IF(D225="Y/T","Belum diisi","Error")))</f>
        <v>Belum diisi</v>
      </c>
      <c r="F225" s="528">
        <v>1</v>
      </c>
      <c r="G225" s="529"/>
      <c r="H225" s="600" t="str">
        <f t="shared" si="4"/>
        <v>Belum Diisi</v>
      </c>
      <c r="I225" s="590" t="s">
        <v>26</v>
      </c>
      <c r="J225" s="591" t="str">
        <f>IF($D$225="Y/T","Isi Sasaran",IF($E$225=0,0,IF(I225="Y",1,IF(I225="T",0,"Isi Dulu"))))</f>
        <v>Isi Sasaran</v>
      </c>
      <c r="K225" s="590" t="s">
        <v>26</v>
      </c>
      <c r="L225" s="591" t="str">
        <f>IF($D$225="Y/T","Isi Sasaran",IF($E$225=0,0,IF(K225="Y",1,IF(K225="T",0,"Isi Dulu"))))</f>
        <v>Isi Sasaran</v>
      </c>
      <c r="M225" s="848" t="s">
        <v>26</v>
      </c>
      <c r="N225" s="851" t="str">
        <f>IF(M225="Y",1,IF(M225="T",0,IF(M225="Y/T","Belum diisi","Error")))</f>
        <v>Belum diisi</v>
      </c>
      <c r="O225" s="517"/>
      <c r="P225" s="517"/>
      <c r="Q225" s="517"/>
      <c r="R225" s="517"/>
    </row>
    <row r="226" spans="2:18" s="527" customFormat="1" ht="15.75">
      <c r="B226" s="837"/>
      <c r="C226" s="840"/>
      <c r="D226" s="858"/>
      <c r="E226" s="855"/>
      <c r="F226" s="549">
        <v>2</v>
      </c>
      <c r="G226" s="550"/>
      <c r="H226" s="598" t="str">
        <f t="shared" si="4"/>
        <v>Belum Diisi</v>
      </c>
      <c r="I226" s="592" t="s">
        <v>26</v>
      </c>
      <c r="J226" s="593" t="str">
        <f>IF($D$225="Y/T","Isi Sasaran",IF($E$225=0,0,IF(I226="Y",1,IF(I226="T",0,"Isi Dulu"))))</f>
        <v>Isi Sasaran</v>
      </c>
      <c r="K226" s="592" t="s">
        <v>26</v>
      </c>
      <c r="L226" s="593" t="str">
        <f>IF($D$225="Y/T","Isi Sasaran",IF($E$225=0,0,IF(K226="Y",1,IF(K226="T",0,"Isi Dulu"))))</f>
        <v>Isi Sasaran</v>
      </c>
      <c r="M226" s="849"/>
      <c r="N226" s="852"/>
      <c r="O226" s="517"/>
      <c r="P226" s="517"/>
      <c r="Q226" s="517"/>
      <c r="R226" s="517"/>
    </row>
    <row r="227" spans="2:18" s="527" customFormat="1" ht="15.75">
      <c r="B227" s="837"/>
      <c r="C227" s="840"/>
      <c r="D227" s="858"/>
      <c r="E227" s="855"/>
      <c r="F227" s="549">
        <v>3</v>
      </c>
      <c r="G227" s="550"/>
      <c r="H227" s="598" t="str">
        <f t="shared" si="4"/>
        <v>Belum Diisi</v>
      </c>
      <c r="I227" s="592" t="s">
        <v>26</v>
      </c>
      <c r="J227" s="593" t="str">
        <f>IF($D$225="Y/T","Isi Sasaran",IF($E$225=0,0,IF(I227="Y",1,IF(I227="T",0,"Isi Dulu"))))</f>
        <v>Isi Sasaran</v>
      </c>
      <c r="K227" s="592" t="s">
        <v>26</v>
      </c>
      <c r="L227" s="593" t="str">
        <f>IF($D$225="Y/T","Isi Sasaran",IF($E$225=0,0,IF(K227="Y",1,IF(K227="T",0,"Isi Dulu"))))</f>
        <v>Isi Sasaran</v>
      </c>
      <c r="M227" s="849"/>
      <c r="N227" s="852"/>
      <c r="O227" s="517"/>
      <c r="P227" s="517"/>
      <c r="Q227" s="517"/>
      <c r="R227" s="517"/>
    </row>
    <row r="228" spans="2:18" s="527" customFormat="1" ht="15.75">
      <c r="B228" s="837"/>
      <c r="C228" s="840"/>
      <c r="D228" s="858"/>
      <c r="E228" s="855"/>
      <c r="F228" s="549">
        <v>4</v>
      </c>
      <c r="G228" s="550"/>
      <c r="H228" s="598" t="str">
        <f t="shared" si="4"/>
        <v>Belum Diisi</v>
      </c>
      <c r="I228" s="592" t="s">
        <v>26</v>
      </c>
      <c r="J228" s="593" t="str">
        <f>IF($D$225="Y/T","Isi Sasaran",IF($E$225=0,0,IF(I228="Y",1,IF(I228="T",0,"Isi Dulu"))))</f>
        <v>Isi Sasaran</v>
      </c>
      <c r="K228" s="592" t="s">
        <v>26</v>
      </c>
      <c r="L228" s="593" t="str">
        <f>IF($D$225="Y/T","Isi Sasaran",IF($E$225=0,0,IF(K228="Y",1,IF(K228="T",0,"Isi Dulu"))))</f>
        <v>Isi Sasaran</v>
      </c>
      <c r="M228" s="849"/>
      <c r="N228" s="852"/>
      <c r="O228" s="517"/>
      <c r="P228" s="517"/>
      <c r="Q228" s="517"/>
      <c r="R228" s="517"/>
    </row>
    <row r="229" spans="2:18" s="527" customFormat="1" ht="15.75">
      <c r="B229" s="838"/>
      <c r="C229" s="841"/>
      <c r="D229" s="859"/>
      <c r="E229" s="856"/>
      <c r="F229" s="569">
        <v>5</v>
      </c>
      <c r="G229" s="570"/>
      <c r="H229" s="599" t="str">
        <f t="shared" si="4"/>
        <v>Belum Diisi</v>
      </c>
      <c r="I229" s="595" t="s">
        <v>26</v>
      </c>
      <c r="J229" s="596" t="str">
        <f>IF($D$225="Y/T","Isi Sasaran",IF($E$225=0,0,IF(I229="Y",1,IF(I229="T",0,"Isi Dulu"))))</f>
        <v>Isi Sasaran</v>
      </c>
      <c r="K229" s="595" t="s">
        <v>26</v>
      </c>
      <c r="L229" s="596" t="str">
        <f>IF($D$225="Y/T","Isi Sasaran",IF($E$225=0,0,IF(K229="Y",1,IF(K229="T",0,"Isi Dulu"))))</f>
        <v>Isi Sasaran</v>
      </c>
      <c r="M229" s="850"/>
      <c r="N229" s="853"/>
      <c r="O229" s="517"/>
      <c r="P229" s="517"/>
      <c r="Q229" s="517"/>
      <c r="R229" s="517"/>
    </row>
    <row r="230" spans="2:18" s="527" customFormat="1" ht="15.75">
      <c r="B230" s="836">
        <v>5</v>
      </c>
      <c r="C230" s="839"/>
      <c r="D230" s="857" t="s">
        <v>26</v>
      </c>
      <c r="E230" s="854" t="str">
        <f>IF(D230="Y",1,IF(D230="T",0,IF(D230="Y/T","Belum diisi","Error")))</f>
        <v>Belum diisi</v>
      </c>
      <c r="F230" s="528">
        <v>1</v>
      </c>
      <c r="G230" s="529"/>
      <c r="H230" s="600" t="str">
        <f t="shared" si="4"/>
        <v>Belum Diisi</v>
      </c>
      <c r="I230" s="590" t="s">
        <v>26</v>
      </c>
      <c r="J230" s="591" t="str">
        <f>IF($D$230="Y/T","Isi Sasaran",IF($E$230=0,0,IF(I230="Y",1,IF(I230="T",0,"Isi Dulu"))))</f>
        <v>Isi Sasaran</v>
      </c>
      <c r="K230" s="590" t="s">
        <v>26</v>
      </c>
      <c r="L230" s="591" t="str">
        <f>IF($D$230="Y/T","Isi Sasaran",IF($E$230=0,0,IF(K230="Y",1,IF(K230="T",0,"Isi Dulu"))))</f>
        <v>Isi Sasaran</v>
      </c>
      <c r="M230" s="848" t="s">
        <v>26</v>
      </c>
      <c r="N230" s="851" t="str">
        <f>IF(M230="Y",1,IF(M230="T",0,IF(M230="Y/T","Belum diisi","Error")))</f>
        <v>Belum diisi</v>
      </c>
      <c r="O230" s="517"/>
      <c r="P230" s="517"/>
      <c r="Q230" s="517"/>
      <c r="R230" s="517"/>
    </row>
    <row r="231" spans="2:18" s="527" customFormat="1" ht="15.75">
      <c r="B231" s="837"/>
      <c r="C231" s="840"/>
      <c r="D231" s="858"/>
      <c r="E231" s="855"/>
      <c r="F231" s="549">
        <v>2</v>
      </c>
      <c r="G231" s="550"/>
      <c r="H231" s="598" t="str">
        <f t="shared" si="4"/>
        <v>Belum Diisi</v>
      </c>
      <c r="I231" s="592" t="s">
        <v>26</v>
      </c>
      <c r="J231" s="593" t="str">
        <f>IF($D$230="Y/T","Isi Sasaran",IF($E$230=0,0,IF(I231="Y",1,IF(I231="T",0,"Isi Dulu"))))</f>
        <v>Isi Sasaran</v>
      </c>
      <c r="K231" s="592" t="s">
        <v>26</v>
      </c>
      <c r="L231" s="593" t="str">
        <f>IF($D$230="Y/T","Isi Sasaran",IF($E$230=0,0,IF(K231="Y",1,IF(K231="T",0,"Isi Dulu"))))</f>
        <v>Isi Sasaran</v>
      </c>
      <c r="M231" s="849"/>
      <c r="N231" s="852"/>
      <c r="O231" s="517"/>
      <c r="P231" s="517"/>
      <c r="Q231" s="517"/>
      <c r="R231" s="517"/>
    </row>
    <row r="232" spans="2:18" s="527" customFormat="1" ht="15.75">
      <c r="B232" s="837"/>
      <c r="C232" s="840"/>
      <c r="D232" s="858"/>
      <c r="E232" s="855"/>
      <c r="F232" s="549">
        <v>3</v>
      </c>
      <c r="G232" s="550"/>
      <c r="H232" s="598" t="str">
        <f t="shared" si="4"/>
        <v>Belum Diisi</v>
      </c>
      <c r="I232" s="592" t="s">
        <v>26</v>
      </c>
      <c r="J232" s="593" t="str">
        <f>IF($D$230="Y/T","Isi Sasaran",IF($E$230=0,0,IF(I232="Y",1,IF(I232="T",0,"Isi Dulu"))))</f>
        <v>Isi Sasaran</v>
      </c>
      <c r="K232" s="592" t="s">
        <v>26</v>
      </c>
      <c r="L232" s="593" t="str">
        <f>IF($D$230="Y/T","Isi Sasaran",IF($E$230=0,0,IF(K232="Y",1,IF(K232="T",0,"Isi Dulu"))))</f>
        <v>Isi Sasaran</v>
      </c>
      <c r="M232" s="849"/>
      <c r="N232" s="852"/>
      <c r="O232" s="517"/>
      <c r="P232" s="517"/>
      <c r="Q232" s="517"/>
      <c r="R232" s="517"/>
    </row>
    <row r="233" spans="2:18" s="527" customFormat="1" ht="15.75">
      <c r="B233" s="837"/>
      <c r="C233" s="840"/>
      <c r="D233" s="858"/>
      <c r="E233" s="855"/>
      <c r="F233" s="549">
        <v>4</v>
      </c>
      <c r="G233" s="550"/>
      <c r="H233" s="598" t="str">
        <f t="shared" si="4"/>
        <v>Belum Diisi</v>
      </c>
      <c r="I233" s="592" t="s">
        <v>26</v>
      </c>
      <c r="J233" s="593" t="str">
        <f>IF($D$230="Y/T","Isi Sasaran",IF($E$230=0,0,IF(I233="Y",1,IF(I233="T",0,"Isi Dulu"))))</f>
        <v>Isi Sasaran</v>
      </c>
      <c r="K233" s="592" t="s">
        <v>26</v>
      </c>
      <c r="L233" s="593" t="str">
        <f>IF($D$230="Y/T","Isi Sasaran",IF($E$230=0,0,IF(K233="Y",1,IF(K233="T",0,"Isi Dulu"))))</f>
        <v>Isi Sasaran</v>
      </c>
      <c r="M233" s="849"/>
      <c r="N233" s="852"/>
      <c r="O233" s="517"/>
      <c r="P233" s="517"/>
      <c r="Q233" s="517"/>
      <c r="R233" s="517"/>
    </row>
    <row r="234" spans="2:18" s="527" customFormat="1" ht="15.75">
      <c r="B234" s="838"/>
      <c r="C234" s="841"/>
      <c r="D234" s="859"/>
      <c r="E234" s="856"/>
      <c r="F234" s="569">
        <v>5</v>
      </c>
      <c r="G234" s="570"/>
      <c r="H234" s="599" t="str">
        <f t="shared" si="4"/>
        <v>Belum Diisi</v>
      </c>
      <c r="I234" s="595" t="s">
        <v>26</v>
      </c>
      <c r="J234" s="596" t="str">
        <f>IF($D$230="Y/T","Isi Sasaran",IF($E$230=0,0,IF(I234="Y",1,IF(I234="T",0,"Isi Dulu"))))</f>
        <v>Isi Sasaran</v>
      </c>
      <c r="K234" s="595" t="s">
        <v>26</v>
      </c>
      <c r="L234" s="596" t="str">
        <f>IF($D$230="Y/T","Isi Sasaran",IF($E$230=0,0,IF(K234="Y",1,IF(K234="T",0,"Isi Dulu"))))</f>
        <v>Isi Sasaran</v>
      </c>
      <c r="M234" s="850"/>
      <c r="N234" s="853"/>
      <c r="O234" s="517"/>
      <c r="P234" s="517"/>
      <c r="Q234" s="517"/>
      <c r="R234" s="517"/>
    </row>
    <row r="235" spans="2:18" s="527" customFormat="1" ht="15.75">
      <c r="B235" s="836">
        <v>6</v>
      </c>
      <c r="C235" s="839"/>
      <c r="D235" s="857" t="s">
        <v>26</v>
      </c>
      <c r="E235" s="854" t="str">
        <f>IF(D235="Y",1,IF(D235="T",0,IF(D235="Y/T","Belum diisi","Error")))</f>
        <v>Belum diisi</v>
      </c>
      <c r="F235" s="528">
        <v>1</v>
      </c>
      <c r="G235" s="529"/>
      <c r="H235" s="600" t="str">
        <f t="shared" si="4"/>
        <v>Belum Diisi</v>
      </c>
      <c r="I235" s="590" t="s">
        <v>26</v>
      </c>
      <c r="J235" s="591" t="str">
        <f>IF($D$235="Y/T","Isi Sasaran",IF($E$235=0,0,IF(I235="Y",1,IF(I235="T",0,"Isi Dulu"))))</f>
        <v>Isi Sasaran</v>
      </c>
      <c r="K235" s="590" t="s">
        <v>26</v>
      </c>
      <c r="L235" s="591" t="str">
        <f>IF($D$235="Y/T","Isi Sasaran",IF($E$235=0,0,IF(K235="Y",1,IF(K235="T",0,"Isi Dulu"))))</f>
        <v>Isi Sasaran</v>
      </c>
      <c r="M235" s="848" t="s">
        <v>26</v>
      </c>
      <c r="N235" s="851" t="str">
        <f>IF(M235="Y",1,IF(M235="T",0,IF(M235="Y/T","Belum diisi","Error")))</f>
        <v>Belum diisi</v>
      </c>
      <c r="O235" s="517"/>
      <c r="P235" s="517"/>
      <c r="Q235" s="517"/>
      <c r="R235" s="517"/>
    </row>
    <row r="236" spans="2:18" s="527" customFormat="1" ht="15.75">
      <c r="B236" s="837"/>
      <c r="C236" s="840"/>
      <c r="D236" s="858"/>
      <c r="E236" s="855"/>
      <c r="F236" s="549">
        <v>2</v>
      </c>
      <c r="G236" s="550"/>
      <c r="H236" s="598" t="str">
        <f t="shared" si="4"/>
        <v>Belum Diisi</v>
      </c>
      <c r="I236" s="592" t="s">
        <v>26</v>
      </c>
      <c r="J236" s="593" t="str">
        <f>IF($D$235="Y/T","Isi Sasaran",IF($E$235=0,0,IF(I236="Y",1,IF(I236="T",0,"Isi Dulu"))))</f>
        <v>Isi Sasaran</v>
      </c>
      <c r="K236" s="592" t="s">
        <v>26</v>
      </c>
      <c r="L236" s="593" t="str">
        <f>IF($D$235="Y/T","Isi Sasaran",IF($E$235=0,0,IF(K236="Y",1,IF(K236="T",0,"Isi Dulu"))))</f>
        <v>Isi Sasaran</v>
      </c>
      <c r="M236" s="849"/>
      <c r="N236" s="852"/>
      <c r="O236" s="517"/>
      <c r="P236" s="517"/>
      <c r="Q236" s="517"/>
      <c r="R236" s="517"/>
    </row>
    <row r="237" spans="2:18" s="527" customFormat="1" ht="15.75">
      <c r="B237" s="837"/>
      <c r="C237" s="840"/>
      <c r="D237" s="858"/>
      <c r="E237" s="855"/>
      <c r="F237" s="549">
        <v>3</v>
      </c>
      <c r="G237" s="550"/>
      <c r="H237" s="598" t="str">
        <f t="shared" si="4"/>
        <v>Belum Diisi</v>
      </c>
      <c r="I237" s="592" t="s">
        <v>26</v>
      </c>
      <c r="J237" s="593" t="str">
        <f>IF($D$235="Y/T","Isi Sasaran",IF($E$235=0,0,IF(I237="Y",1,IF(I237="T",0,"Isi Dulu"))))</f>
        <v>Isi Sasaran</v>
      </c>
      <c r="K237" s="592" t="s">
        <v>26</v>
      </c>
      <c r="L237" s="593" t="str">
        <f>IF($D$235="Y/T","Isi Sasaran",IF($E$235=0,0,IF(K237="Y",1,IF(K237="T",0,"Isi Dulu"))))</f>
        <v>Isi Sasaran</v>
      </c>
      <c r="M237" s="849"/>
      <c r="N237" s="852"/>
      <c r="O237" s="517"/>
      <c r="P237" s="517"/>
      <c r="Q237" s="517"/>
      <c r="R237" s="517"/>
    </row>
    <row r="238" spans="2:18" s="527" customFormat="1" ht="15.75">
      <c r="B238" s="837"/>
      <c r="C238" s="840"/>
      <c r="D238" s="858"/>
      <c r="E238" s="855"/>
      <c r="F238" s="549">
        <v>4</v>
      </c>
      <c r="G238" s="550"/>
      <c r="H238" s="598" t="str">
        <f t="shared" si="4"/>
        <v>Belum Diisi</v>
      </c>
      <c r="I238" s="592" t="s">
        <v>26</v>
      </c>
      <c r="J238" s="593" t="str">
        <f>IF($D$235="Y/T","Isi Sasaran",IF($E$235=0,0,IF(I238="Y",1,IF(I238="T",0,"Isi Dulu"))))</f>
        <v>Isi Sasaran</v>
      </c>
      <c r="K238" s="592" t="s">
        <v>26</v>
      </c>
      <c r="L238" s="593" t="str">
        <f>IF($D$235="Y/T","Isi Sasaran",IF($E$235=0,0,IF(K238="Y",1,IF(K238="T",0,"Isi Dulu"))))</f>
        <v>Isi Sasaran</v>
      </c>
      <c r="M238" s="849"/>
      <c r="N238" s="852"/>
      <c r="O238" s="517"/>
      <c r="P238" s="517"/>
      <c r="Q238" s="517"/>
      <c r="R238" s="517"/>
    </row>
    <row r="239" spans="2:18" s="527" customFormat="1" ht="15.75">
      <c r="B239" s="838"/>
      <c r="C239" s="841"/>
      <c r="D239" s="859"/>
      <c r="E239" s="856"/>
      <c r="F239" s="569">
        <v>5</v>
      </c>
      <c r="G239" s="570"/>
      <c r="H239" s="599" t="str">
        <f t="shared" si="4"/>
        <v>Belum Diisi</v>
      </c>
      <c r="I239" s="595" t="s">
        <v>26</v>
      </c>
      <c r="J239" s="596" t="str">
        <f>IF($D$235="Y/T","Isi Sasaran",IF($E$235=0,0,IF(I239="Y",1,IF(I239="T",0,"Isi Dulu"))))</f>
        <v>Isi Sasaran</v>
      </c>
      <c r="K239" s="595" t="s">
        <v>26</v>
      </c>
      <c r="L239" s="596" t="str">
        <f>IF($D$235="Y/T","Isi Sasaran",IF($E$235=0,0,IF(K239="Y",1,IF(K239="T",0,"Isi Dulu"))))</f>
        <v>Isi Sasaran</v>
      </c>
      <c r="M239" s="850"/>
      <c r="N239" s="853"/>
      <c r="O239" s="517"/>
      <c r="P239" s="517"/>
      <c r="Q239" s="517"/>
      <c r="R239" s="517"/>
    </row>
    <row r="240" spans="2:18" s="527" customFormat="1" ht="15.75">
      <c r="B240" s="836">
        <v>7</v>
      </c>
      <c r="C240" s="839"/>
      <c r="D240" s="857" t="s">
        <v>26</v>
      </c>
      <c r="E240" s="854" t="str">
        <f>IF(D240="Y",1,IF(D240="T",0,IF(D240="Y/T","Belum diisi","Error")))</f>
        <v>Belum diisi</v>
      </c>
      <c r="F240" s="528">
        <v>1</v>
      </c>
      <c r="G240" s="529"/>
      <c r="H240" s="600" t="str">
        <f t="shared" si="4"/>
        <v>Belum Diisi</v>
      </c>
      <c r="I240" s="590" t="s">
        <v>26</v>
      </c>
      <c r="J240" s="591" t="str">
        <f>IF($D$240="Y/T","Isi Sasaran",IF($E$240=0,0,IF(I240="Y",1,IF(I240="T",0,"Isi Dulu"))))</f>
        <v>Isi Sasaran</v>
      </c>
      <c r="K240" s="590" t="s">
        <v>26</v>
      </c>
      <c r="L240" s="591" t="str">
        <f>IF($D$240="Y/T","Isi Sasaran",IF($E$240=0,0,IF(K240="Y",1,IF(K240="T",0,"Isi Dulu"))))</f>
        <v>Isi Sasaran</v>
      </c>
      <c r="M240" s="848" t="s">
        <v>26</v>
      </c>
      <c r="N240" s="851" t="str">
        <f>IF(M240="Y",1,IF(M240="T",0,IF(M240="Y/T","Belum diisi","Error")))</f>
        <v>Belum diisi</v>
      </c>
      <c r="O240" s="517"/>
      <c r="P240" s="517"/>
      <c r="Q240" s="517"/>
      <c r="R240" s="517"/>
    </row>
    <row r="241" spans="2:18" s="527" customFormat="1" ht="15.75">
      <c r="B241" s="837"/>
      <c r="C241" s="840"/>
      <c r="D241" s="858"/>
      <c r="E241" s="855"/>
      <c r="F241" s="549">
        <v>2</v>
      </c>
      <c r="G241" s="550"/>
      <c r="H241" s="598" t="str">
        <f t="shared" si="4"/>
        <v>Belum Diisi</v>
      </c>
      <c r="I241" s="592" t="s">
        <v>26</v>
      </c>
      <c r="J241" s="593" t="str">
        <f>IF($D$240="Y/T","Isi Sasaran",IF($E$240=0,0,IF(I241="Y",1,IF(I241="T",0,"Isi Dulu"))))</f>
        <v>Isi Sasaran</v>
      </c>
      <c r="K241" s="592" t="s">
        <v>26</v>
      </c>
      <c r="L241" s="593" t="str">
        <f>IF($D$240="Y/T","Isi Sasaran",IF($E$240=0,0,IF(K241="Y",1,IF(K241="T",0,"Isi Dulu"))))</f>
        <v>Isi Sasaran</v>
      </c>
      <c r="M241" s="849"/>
      <c r="N241" s="852"/>
      <c r="O241" s="517"/>
      <c r="P241" s="517"/>
      <c r="Q241" s="517"/>
      <c r="R241" s="517"/>
    </row>
    <row r="242" spans="2:18" s="527" customFormat="1" ht="15.75">
      <c r="B242" s="837"/>
      <c r="C242" s="840"/>
      <c r="D242" s="858"/>
      <c r="E242" s="855"/>
      <c r="F242" s="549">
        <v>3</v>
      </c>
      <c r="G242" s="550"/>
      <c r="H242" s="598" t="str">
        <f t="shared" si="4"/>
        <v>Belum Diisi</v>
      </c>
      <c r="I242" s="592" t="s">
        <v>26</v>
      </c>
      <c r="J242" s="593" t="str">
        <f>IF($D$240="Y/T","Isi Sasaran",IF($E$240=0,0,IF(I242="Y",1,IF(I242="T",0,"Isi Dulu"))))</f>
        <v>Isi Sasaran</v>
      </c>
      <c r="K242" s="592" t="s">
        <v>26</v>
      </c>
      <c r="L242" s="593" t="str">
        <f>IF($D$240="Y/T","Isi Sasaran",IF($E$240=0,0,IF(K242="Y",1,IF(K242="T",0,"Isi Dulu"))))</f>
        <v>Isi Sasaran</v>
      </c>
      <c r="M242" s="849"/>
      <c r="N242" s="852"/>
      <c r="O242" s="517"/>
      <c r="P242" s="517"/>
      <c r="Q242" s="517"/>
      <c r="R242" s="517"/>
    </row>
    <row r="243" spans="2:18" s="527" customFormat="1" ht="15.75">
      <c r="B243" s="837"/>
      <c r="C243" s="840"/>
      <c r="D243" s="858"/>
      <c r="E243" s="855"/>
      <c r="F243" s="549">
        <v>4</v>
      </c>
      <c r="G243" s="550"/>
      <c r="H243" s="598" t="str">
        <f t="shared" si="4"/>
        <v>Belum Diisi</v>
      </c>
      <c r="I243" s="592" t="s">
        <v>26</v>
      </c>
      <c r="J243" s="593" t="str">
        <f>IF($D$240="Y/T","Isi Sasaran",IF($E$240=0,0,IF(I243="Y",1,IF(I243="T",0,"Isi Dulu"))))</f>
        <v>Isi Sasaran</v>
      </c>
      <c r="K243" s="592" t="s">
        <v>26</v>
      </c>
      <c r="L243" s="593" t="str">
        <f>IF($D$240="Y/T","Isi Sasaran",IF($E$240=0,0,IF(K243="Y",1,IF(K243="T",0,"Isi Dulu"))))</f>
        <v>Isi Sasaran</v>
      </c>
      <c r="M243" s="849"/>
      <c r="N243" s="852"/>
      <c r="O243" s="517"/>
      <c r="P243" s="517"/>
      <c r="Q243" s="517"/>
      <c r="R243" s="517"/>
    </row>
    <row r="244" spans="2:18" s="527" customFormat="1" ht="15.75">
      <c r="B244" s="838"/>
      <c r="C244" s="841"/>
      <c r="D244" s="859"/>
      <c r="E244" s="856"/>
      <c r="F244" s="569">
        <v>5</v>
      </c>
      <c r="G244" s="570"/>
      <c r="H244" s="599" t="str">
        <f t="shared" si="4"/>
        <v>Belum Diisi</v>
      </c>
      <c r="I244" s="595" t="s">
        <v>26</v>
      </c>
      <c r="J244" s="596" t="str">
        <f>IF($D$240="Y/T","Isi Sasaran",IF($E$240=0,0,IF(I244="Y",1,IF(I244="T",0,"Isi Dulu"))))</f>
        <v>Isi Sasaran</v>
      </c>
      <c r="K244" s="595" t="s">
        <v>26</v>
      </c>
      <c r="L244" s="596" t="str">
        <f>IF($D$240="Y/T","Isi Sasaran",IF($E$240=0,0,IF(K244="Y",1,IF(K244="T",0,"Isi Dulu"))))</f>
        <v>Isi Sasaran</v>
      </c>
      <c r="M244" s="850"/>
      <c r="N244" s="853"/>
      <c r="O244" s="517"/>
      <c r="P244" s="517"/>
      <c r="Q244" s="517"/>
      <c r="R244" s="517"/>
    </row>
    <row r="245" spans="2:18" s="527" customFormat="1" ht="15.75">
      <c r="B245" s="836">
        <v>8</v>
      </c>
      <c r="C245" s="839"/>
      <c r="D245" s="857" t="s">
        <v>26</v>
      </c>
      <c r="E245" s="854" t="str">
        <f>IF(D245="Y",1,IF(D245="T",0,IF(D245="Y/T","Belum diisi","Error")))</f>
        <v>Belum diisi</v>
      </c>
      <c r="F245" s="528">
        <v>1</v>
      </c>
      <c r="G245" s="529"/>
      <c r="H245" s="600" t="str">
        <f t="shared" si="4"/>
        <v>Belum Diisi</v>
      </c>
      <c r="I245" s="590" t="s">
        <v>26</v>
      </c>
      <c r="J245" s="591" t="str">
        <f>IF($D$245="Y/T","Isi Sasaran",IF($E$245=0,0,IF(I245="Y",1,IF(I245="T",0,"Isi Dulu"))))</f>
        <v>Isi Sasaran</v>
      </c>
      <c r="K245" s="590" t="s">
        <v>26</v>
      </c>
      <c r="L245" s="591" t="str">
        <f>IF($D$245="Y/T","Isi Sasaran",IF($E$245=0,0,IF(K245="Y",1,IF(K245="T",0,"Isi Dulu"))))</f>
        <v>Isi Sasaran</v>
      </c>
      <c r="M245" s="848" t="s">
        <v>26</v>
      </c>
      <c r="N245" s="851" t="str">
        <f>IF(M245="Y",1,IF(M245="T",0,IF(M245="Y/T","Belum diisi","Error")))</f>
        <v>Belum diisi</v>
      </c>
      <c r="O245" s="517"/>
      <c r="P245" s="517"/>
      <c r="Q245" s="517"/>
      <c r="R245" s="517"/>
    </row>
    <row r="246" spans="2:18" s="527" customFormat="1" ht="15.75">
      <c r="B246" s="837"/>
      <c r="C246" s="840"/>
      <c r="D246" s="858"/>
      <c r="E246" s="855"/>
      <c r="F246" s="549">
        <v>2</v>
      </c>
      <c r="G246" s="550"/>
      <c r="H246" s="598" t="str">
        <f t="shared" si="4"/>
        <v>Belum Diisi</v>
      </c>
      <c r="I246" s="592" t="s">
        <v>26</v>
      </c>
      <c r="J246" s="593" t="str">
        <f>IF($D$245="Y/T","Isi Sasaran",IF($E$245=0,0,IF(I246="Y",1,IF(I246="T",0,"Isi Dulu"))))</f>
        <v>Isi Sasaran</v>
      </c>
      <c r="K246" s="592" t="s">
        <v>26</v>
      </c>
      <c r="L246" s="593" t="str">
        <f>IF($D$245="Y/T","Isi Sasaran",IF($E$245=0,0,IF(K246="Y",1,IF(K246="T",0,"Isi Dulu"))))</f>
        <v>Isi Sasaran</v>
      </c>
      <c r="M246" s="849"/>
      <c r="N246" s="852"/>
      <c r="O246" s="517"/>
      <c r="P246" s="517"/>
      <c r="Q246" s="517"/>
      <c r="R246" s="517"/>
    </row>
    <row r="247" spans="2:18" s="527" customFormat="1" ht="15.75">
      <c r="B247" s="837"/>
      <c r="C247" s="840"/>
      <c r="D247" s="858"/>
      <c r="E247" s="855"/>
      <c r="F247" s="549">
        <v>3</v>
      </c>
      <c r="G247" s="550"/>
      <c r="H247" s="598" t="str">
        <f t="shared" si="4"/>
        <v>Belum Diisi</v>
      </c>
      <c r="I247" s="592" t="s">
        <v>26</v>
      </c>
      <c r="J247" s="593" t="str">
        <f>IF($D$245="Y/T","Isi Sasaran",IF($E$245=0,0,IF(I247="Y",1,IF(I247="T",0,"Isi Dulu"))))</f>
        <v>Isi Sasaran</v>
      </c>
      <c r="K247" s="592" t="s">
        <v>26</v>
      </c>
      <c r="L247" s="593" t="str">
        <f>IF($D$245="Y/T","Isi Sasaran",IF($E$245=0,0,IF(K247="Y",1,IF(K247="T",0,"Isi Dulu"))))</f>
        <v>Isi Sasaran</v>
      </c>
      <c r="M247" s="849"/>
      <c r="N247" s="852"/>
      <c r="O247" s="517"/>
      <c r="P247" s="517"/>
      <c r="Q247" s="517"/>
      <c r="R247" s="517"/>
    </row>
    <row r="248" spans="2:18" s="527" customFormat="1" ht="15.75">
      <c r="B248" s="837"/>
      <c r="C248" s="840"/>
      <c r="D248" s="858"/>
      <c r="E248" s="855"/>
      <c r="F248" s="549">
        <v>4</v>
      </c>
      <c r="G248" s="550"/>
      <c r="H248" s="598" t="str">
        <f t="shared" si="4"/>
        <v>Belum Diisi</v>
      </c>
      <c r="I248" s="592" t="s">
        <v>26</v>
      </c>
      <c r="J248" s="593" t="str">
        <f>IF($D$245="Y/T","Isi Sasaran",IF($E$245=0,0,IF(I248="Y",1,IF(I248="T",0,"Isi Dulu"))))</f>
        <v>Isi Sasaran</v>
      </c>
      <c r="K248" s="592" t="s">
        <v>26</v>
      </c>
      <c r="L248" s="593" t="str">
        <f>IF($D$245="Y/T","Isi Sasaran",IF($E$245=0,0,IF(K248="Y",1,IF(K248="T",0,"Isi Dulu"))))</f>
        <v>Isi Sasaran</v>
      </c>
      <c r="M248" s="849"/>
      <c r="N248" s="852"/>
      <c r="O248" s="517"/>
      <c r="P248" s="517"/>
      <c r="Q248" s="517"/>
      <c r="R248" s="517"/>
    </row>
    <row r="249" spans="2:18" s="527" customFormat="1" ht="15.75">
      <c r="B249" s="838"/>
      <c r="C249" s="841"/>
      <c r="D249" s="859"/>
      <c r="E249" s="856"/>
      <c r="F249" s="569">
        <v>5</v>
      </c>
      <c r="G249" s="570"/>
      <c r="H249" s="599" t="str">
        <f t="shared" si="4"/>
        <v>Belum Diisi</v>
      </c>
      <c r="I249" s="595" t="s">
        <v>26</v>
      </c>
      <c r="J249" s="596" t="str">
        <f>IF($D$245="Y/T","Isi Sasaran",IF($E$245=0,0,IF(I249="Y",1,IF(I249="T",0,"Isi Dulu"))))</f>
        <v>Isi Sasaran</v>
      </c>
      <c r="K249" s="595" t="s">
        <v>26</v>
      </c>
      <c r="L249" s="596" t="str">
        <f>IF($D$245="Y/T","Isi Sasaran",IF($E$245=0,0,IF(K249="Y",1,IF(K249="T",0,"Isi Dulu"))))</f>
        <v>Isi Sasaran</v>
      </c>
      <c r="M249" s="850"/>
      <c r="N249" s="853"/>
      <c r="O249" s="517"/>
      <c r="P249" s="517"/>
      <c r="Q249" s="517"/>
      <c r="R249" s="517"/>
    </row>
    <row r="250" spans="2:18" s="527" customFormat="1" ht="15.75">
      <c r="B250" s="836">
        <v>9</v>
      </c>
      <c r="C250" s="839"/>
      <c r="D250" s="857" t="s">
        <v>26</v>
      </c>
      <c r="E250" s="854" t="str">
        <f>IF(D250="Y",1,IF(D250="T",0,IF(D250="Y/T","Belum diisi","Error")))</f>
        <v>Belum diisi</v>
      </c>
      <c r="F250" s="528">
        <v>1</v>
      </c>
      <c r="G250" s="529"/>
      <c r="H250" s="600" t="str">
        <f t="shared" si="4"/>
        <v>Belum Diisi</v>
      </c>
      <c r="I250" s="590" t="s">
        <v>26</v>
      </c>
      <c r="J250" s="591" t="str">
        <f>IF($D$250="Y/T","Isi Sasaran",IF($E$250=0,0,IF(I250="Y",1,IF(I250="T",0,"Isi Dulu"))))</f>
        <v>Isi Sasaran</v>
      </c>
      <c r="K250" s="590" t="s">
        <v>26</v>
      </c>
      <c r="L250" s="591" t="str">
        <f>IF($D$250="Y/T","Isi Sasaran",IF($E$250=0,0,IF(K250="Y",1,IF(K250="T",0,"Isi Dulu"))))</f>
        <v>Isi Sasaran</v>
      </c>
      <c r="M250" s="848" t="s">
        <v>26</v>
      </c>
      <c r="N250" s="851" t="str">
        <f>IF(M250="Y",1,IF(M250="T",0,IF(M250="Y/T","Belum diisi","Error")))</f>
        <v>Belum diisi</v>
      </c>
      <c r="O250" s="517"/>
      <c r="P250" s="517"/>
      <c r="Q250" s="517"/>
      <c r="R250" s="517"/>
    </row>
    <row r="251" spans="2:18" s="527" customFormat="1" ht="15.75">
      <c r="B251" s="837"/>
      <c r="C251" s="840"/>
      <c r="D251" s="858"/>
      <c r="E251" s="855"/>
      <c r="F251" s="549">
        <v>2</v>
      </c>
      <c r="G251" s="550"/>
      <c r="H251" s="598" t="str">
        <f t="shared" si="4"/>
        <v>Belum Diisi</v>
      </c>
      <c r="I251" s="592" t="s">
        <v>26</v>
      </c>
      <c r="J251" s="593" t="str">
        <f>IF($D$250="Y/T","Isi Sasaran",IF($E$250=0,0,IF(I251="Y",1,IF(I251="T",0,"Isi Dulu"))))</f>
        <v>Isi Sasaran</v>
      </c>
      <c r="K251" s="592" t="s">
        <v>26</v>
      </c>
      <c r="L251" s="593" t="str">
        <f>IF($D$250="Y/T","Isi Sasaran",IF($E$250=0,0,IF(K251="Y",1,IF(K251="T",0,"Isi Dulu"))))</f>
        <v>Isi Sasaran</v>
      </c>
      <c r="M251" s="849"/>
      <c r="N251" s="852"/>
      <c r="O251" s="517"/>
      <c r="P251" s="517"/>
      <c r="Q251" s="517"/>
      <c r="R251" s="517"/>
    </row>
    <row r="252" spans="2:18" s="527" customFormat="1" ht="15.75">
      <c r="B252" s="837"/>
      <c r="C252" s="840"/>
      <c r="D252" s="858"/>
      <c r="E252" s="855"/>
      <c r="F252" s="549">
        <v>3</v>
      </c>
      <c r="G252" s="550"/>
      <c r="H252" s="598" t="str">
        <f t="shared" si="4"/>
        <v>Belum Diisi</v>
      </c>
      <c r="I252" s="592" t="s">
        <v>26</v>
      </c>
      <c r="J252" s="593" t="str">
        <f>IF($D$250="Y/T","Isi Sasaran",IF($E$250=0,0,IF(I252="Y",1,IF(I252="T",0,"Isi Dulu"))))</f>
        <v>Isi Sasaran</v>
      </c>
      <c r="K252" s="592" t="s">
        <v>26</v>
      </c>
      <c r="L252" s="593" t="str">
        <f>IF($D$250="Y/T","Isi Sasaran",IF($E$250=0,0,IF(K252="Y",1,IF(K252="T",0,"Isi Dulu"))))</f>
        <v>Isi Sasaran</v>
      </c>
      <c r="M252" s="849"/>
      <c r="N252" s="852"/>
      <c r="O252" s="517"/>
      <c r="P252" s="517"/>
      <c r="Q252" s="517"/>
      <c r="R252" s="517"/>
    </row>
    <row r="253" spans="2:18" s="527" customFormat="1" ht="15.75">
      <c r="B253" s="837"/>
      <c r="C253" s="840"/>
      <c r="D253" s="858"/>
      <c r="E253" s="855"/>
      <c r="F253" s="549">
        <v>4</v>
      </c>
      <c r="G253" s="550"/>
      <c r="H253" s="598" t="str">
        <f t="shared" si="4"/>
        <v>Belum Diisi</v>
      </c>
      <c r="I253" s="592" t="s">
        <v>26</v>
      </c>
      <c r="J253" s="593" t="str">
        <f>IF($D$250="Y/T","Isi Sasaran",IF($E$250=0,0,IF(I253="Y",1,IF(I253="T",0,"Isi Dulu"))))</f>
        <v>Isi Sasaran</v>
      </c>
      <c r="K253" s="592" t="s">
        <v>26</v>
      </c>
      <c r="L253" s="593" t="str">
        <f>IF($D$250="Y/T","Isi Sasaran",IF($E$250=0,0,IF(K253="Y",1,IF(K253="T",0,"Isi Dulu"))))</f>
        <v>Isi Sasaran</v>
      </c>
      <c r="M253" s="849"/>
      <c r="N253" s="852"/>
      <c r="O253" s="517"/>
      <c r="P253" s="517"/>
      <c r="Q253" s="517"/>
      <c r="R253" s="517"/>
    </row>
    <row r="254" spans="2:18" s="527" customFormat="1" ht="15.75">
      <c r="B254" s="838"/>
      <c r="C254" s="841"/>
      <c r="D254" s="859"/>
      <c r="E254" s="856"/>
      <c r="F254" s="569">
        <v>5</v>
      </c>
      <c r="G254" s="570"/>
      <c r="H254" s="599" t="str">
        <f t="shared" si="4"/>
        <v>Belum Diisi</v>
      </c>
      <c r="I254" s="595" t="s">
        <v>26</v>
      </c>
      <c r="J254" s="596" t="str">
        <f>IF($D$250="Y/T","Isi Sasaran",IF($E$250=0,0,IF(I254="Y",1,IF(I254="T",0,"Isi Dulu"))))</f>
        <v>Isi Sasaran</v>
      </c>
      <c r="K254" s="595" t="s">
        <v>26</v>
      </c>
      <c r="L254" s="596" t="str">
        <f>IF($D$250="Y/T","Isi Sasaran",IF($E$250=0,0,IF(K254="Y",1,IF(K254="T",0,"Isi Dulu"))))</f>
        <v>Isi Sasaran</v>
      </c>
      <c r="M254" s="850"/>
      <c r="N254" s="853"/>
      <c r="O254" s="517"/>
      <c r="P254" s="517"/>
      <c r="Q254" s="517"/>
      <c r="R254" s="517"/>
    </row>
    <row r="255" spans="2:18" s="527" customFormat="1" ht="15.75">
      <c r="B255" s="836">
        <v>10</v>
      </c>
      <c r="C255" s="839"/>
      <c r="D255" s="857" t="s">
        <v>26</v>
      </c>
      <c r="E255" s="854" t="str">
        <f>IF(D255="Y",1,IF(D255="T",0,IF(D255="Y/T","Belum diisi","Error")))</f>
        <v>Belum diisi</v>
      </c>
      <c r="F255" s="528">
        <v>1</v>
      </c>
      <c r="G255" s="529"/>
      <c r="H255" s="600" t="str">
        <f t="shared" si="4"/>
        <v>Belum Diisi</v>
      </c>
      <c r="I255" s="590" t="s">
        <v>26</v>
      </c>
      <c r="J255" s="591" t="str">
        <f>IF($D$255="Y/T","Isi Sasaran",IF($E$255=0,0,IF(I255="Y",1,IF(I255="T",0,"Isi Dulu"))))</f>
        <v>Isi Sasaran</v>
      </c>
      <c r="K255" s="590" t="s">
        <v>26</v>
      </c>
      <c r="L255" s="591" t="str">
        <f>IF($D$255="Y/T","Isi Sasaran",IF($E$255=0,0,IF(K255="Y",1,IF(K255="T",0,"Isi Dulu"))))</f>
        <v>Isi Sasaran</v>
      </c>
      <c r="M255" s="848" t="s">
        <v>26</v>
      </c>
      <c r="N255" s="851" t="str">
        <f>IF(M255="Y",1,IF(M255="T",0,IF(M255="Y/T","Belum diisi","Error")))</f>
        <v>Belum diisi</v>
      </c>
      <c r="O255" s="517"/>
      <c r="P255" s="517"/>
      <c r="Q255" s="517"/>
      <c r="R255" s="517"/>
    </row>
    <row r="256" spans="2:18" s="527" customFormat="1" ht="15.75">
      <c r="B256" s="837"/>
      <c r="C256" s="840"/>
      <c r="D256" s="858"/>
      <c r="E256" s="855"/>
      <c r="F256" s="549">
        <v>2</v>
      </c>
      <c r="G256" s="550"/>
      <c r="H256" s="598" t="str">
        <f t="shared" si="4"/>
        <v>Belum Diisi</v>
      </c>
      <c r="I256" s="592" t="s">
        <v>26</v>
      </c>
      <c r="J256" s="593" t="str">
        <f>IF($D$255="Y/T","Isi Sasaran",IF($E$255=0,0,IF(I256="Y",1,IF(I256="T",0,"Isi Dulu"))))</f>
        <v>Isi Sasaran</v>
      </c>
      <c r="K256" s="592" t="s">
        <v>26</v>
      </c>
      <c r="L256" s="593" t="str">
        <f>IF($D$255="Y/T","Isi Sasaran",IF($E$255=0,0,IF(K256="Y",1,IF(K256="T",0,"Isi Dulu"))))</f>
        <v>Isi Sasaran</v>
      </c>
      <c r="M256" s="849"/>
      <c r="N256" s="852"/>
      <c r="O256" s="517"/>
      <c r="P256" s="517"/>
      <c r="Q256" s="517"/>
      <c r="R256" s="517"/>
    </row>
    <row r="257" spans="2:18" s="527" customFormat="1" ht="15.75">
      <c r="B257" s="837"/>
      <c r="C257" s="840"/>
      <c r="D257" s="858"/>
      <c r="E257" s="855"/>
      <c r="F257" s="549">
        <v>3</v>
      </c>
      <c r="G257" s="550"/>
      <c r="H257" s="598" t="str">
        <f t="shared" si="4"/>
        <v>Belum Diisi</v>
      </c>
      <c r="I257" s="592" t="s">
        <v>26</v>
      </c>
      <c r="J257" s="593" t="str">
        <f>IF($D$255="Y/T","Isi Sasaran",IF($E$255=0,0,IF(I257="Y",1,IF(I257="T",0,"Isi Dulu"))))</f>
        <v>Isi Sasaran</v>
      </c>
      <c r="K257" s="592" t="s">
        <v>26</v>
      </c>
      <c r="L257" s="593" t="str">
        <f>IF($D$255="Y/T","Isi Sasaran",IF($E$255=0,0,IF(K257="Y",1,IF(K257="T",0,"Isi Dulu"))))</f>
        <v>Isi Sasaran</v>
      </c>
      <c r="M257" s="849"/>
      <c r="N257" s="852"/>
      <c r="O257" s="517"/>
      <c r="P257" s="517"/>
      <c r="Q257" s="517"/>
      <c r="R257" s="517"/>
    </row>
    <row r="258" spans="2:18" s="527" customFormat="1" ht="15.75">
      <c r="B258" s="837"/>
      <c r="C258" s="840"/>
      <c r="D258" s="858"/>
      <c r="E258" s="855"/>
      <c r="F258" s="549">
        <v>4</v>
      </c>
      <c r="G258" s="550"/>
      <c r="H258" s="598" t="str">
        <f t="shared" si="4"/>
        <v>Belum Diisi</v>
      </c>
      <c r="I258" s="592" t="s">
        <v>26</v>
      </c>
      <c r="J258" s="593" t="str">
        <f>IF($D$255="Y/T","Isi Sasaran",IF($E$255=0,0,IF(I258="Y",1,IF(I258="T",0,"Isi Dulu"))))</f>
        <v>Isi Sasaran</v>
      </c>
      <c r="K258" s="592" t="s">
        <v>26</v>
      </c>
      <c r="L258" s="593" t="str">
        <f>IF($D$255="Y/T","Isi Sasaran",IF($E$255=0,0,IF(K258="Y",1,IF(K258="T",0,"Isi Dulu"))))</f>
        <v>Isi Sasaran</v>
      </c>
      <c r="M258" s="849"/>
      <c r="N258" s="852"/>
      <c r="O258" s="517"/>
      <c r="P258" s="517"/>
      <c r="Q258" s="517"/>
      <c r="R258" s="517"/>
    </row>
    <row r="259" spans="2:18" s="527" customFormat="1" ht="15.75">
      <c r="B259" s="838"/>
      <c r="C259" s="841"/>
      <c r="D259" s="859"/>
      <c r="E259" s="856"/>
      <c r="F259" s="569">
        <v>5</v>
      </c>
      <c r="G259" s="570"/>
      <c r="H259" s="599" t="str">
        <f t="shared" si="4"/>
        <v>Belum Diisi</v>
      </c>
      <c r="I259" s="595" t="s">
        <v>26</v>
      </c>
      <c r="J259" s="596" t="str">
        <f>IF($D$255="Y/T","Isi Sasaran",IF($E$255=0,0,IF(I259="Y",1,IF(I259="T",0,"Isi Dulu"))))</f>
        <v>Isi Sasaran</v>
      </c>
      <c r="K259" s="595" t="s">
        <v>26</v>
      </c>
      <c r="L259" s="596" t="str">
        <f>IF($D$255="Y/T","Isi Sasaran",IF($E$255=0,0,IF(K259="Y",1,IF(K259="T",0,"Isi Dulu"))))</f>
        <v>Isi Sasaran</v>
      </c>
      <c r="M259" s="850"/>
      <c r="N259" s="853"/>
      <c r="O259" s="517"/>
      <c r="P259" s="517"/>
      <c r="Q259" s="517"/>
      <c r="R259" s="517"/>
    </row>
    <row r="260" spans="2:18" s="527" customFormat="1" ht="15.75">
      <c r="B260" s="836">
        <v>11</v>
      </c>
      <c r="C260" s="839"/>
      <c r="D260" s="857" t="s">
        <v>26</v>
      </c>
      <c r="E260" s="854" t="str">
        <f>IF(D260="Y",1,IF(D260="T",0,IF(D260="Y/T","Belum diisi","Error")))</f>
        <v>Belum diisi</v>
      </c>
      <c r="F260" s="528">
        <v>1</v>
      </c>
      <c r="G260" s="529"/>
      <c r="H260" s="600" t="str">
        <f t="shared" si="4"/>
        <v>Belum Diisi</v>
      </c>
      <c r="I260" s="590" t="s">
        <v>26</v>
      </c>
      <c r="J260" s="591" t="str">
        <f>IF($D$260="Y/T","Isi Sasaran",IF($E$260=0,0,IF(I260="Y",1,IF(I260="T",0,"Isi Dulu"))))</f>
        <v>Isi Sasaran</v>
      </c>
      <c r="K260" s="590" t="s">
        <v>26</v>
      </c>
      <c r="L260" s="591" t="str">
        <f>IF($D$260="Y/T","Isi Sasaran",IF($E$260=0,0,IF(K260="Y",1,IF(K260="T",0,"Isi Dulu"))))</f>
        <v>Isi Sasaran</v>
      </c>
      <c r="M260" s="848" t="s">
        <v>26</v>
      </c>
      <c r="N260" s="851" t="str">
        <f>IF(M260="Y",1,IF(M260="T",0,IF(M260="Y/T","Belum diisi","Error")))</f>
        <v>Belum diisi</v>
      </c>
      <c r="O260" s="517"/>
      <c r="P260" s="517"/>
      <c r="Q260" s="517"/>
      <c r="R260" s="517"/>
    </row>
    <row r="261" spans="2:18" s="527" customFormat="1" ht="15.75">
      <c r="B261" s="837"/>
      <c r="C261" s="840"/>
      <c r="D261" s="858"/>
      <c r="E261" s="855"/>
      <c r="F261" s="549">
        <v>2</v>
      </c>
      <c r="G261" s="550"/>
      <c r="H261" s="598" t="str">
        <f t="shared" si="4"/>
        <v>Belum Diisi</v>
      </c>
      <c r="I261" s="592" t="s">
        <v>26</v>
      </c>
      <c r="J261" s="593" t="str">
        <f>IF($D$260="Y/T","Isi Sasaran",IF($E$260=0,0,IF(I261="Y",1,IF(I261="T",0,"Isi Dulu"))))</f>
        <v>Isi Sasaran</v>
      </c>
      <c r="K261" s="592" t="s">
        <v>26</v>
      </c>
      <c r="L261" s="593" t="str">
        <f>IF($D$260="Y/T","Isi Sasaran",IF($E$260=0,0,IF(K261="Y",1,IF(K261="T",0,"Isi Dulu"))))</f>
        <v>Isi Sasaran</v>
      </c>
      <c r="M261" s="849"/>
      <c r="N261" s="852"/>
      <c r="O261" s="517"/>
      <c r="P261" s="517"/>
      <c r="Q261" s="517"/>
      <c r="R261" s="517"/>
    </row>
    <row r="262" spans="2:18" s="527" customFormat="1" ht="15.75">
      <c r="B262" s="837"/>
      <c r="C262" s="840"/>
      <c r="D262" s="858"/>
      <c r="E262" s="855"/>
      <c r="F262" s="549">
        <v>3</v>
      </c>
      <c r="G262" s="550"/>
      <c r="H262" s="598" t="str">
        <f t="shared" si="4"/>
        <v>Belum Diisi</v>
      </c>
      <c r="I262" s="592" t="s">
        <v>26</v>
      </c>
      <c r="J262" s="593" t="str">
        <f>IF($D$260="Y/T","Isi Sasaran",IF($E$260=0,0,IF(I262="Y",1,IF(I262="T",0,"Isi Dulu"))))</f>
        <v>Isi Sasaran</v>
      </c>
      <c r="K262" s="592" t="s">
        <v>26</v>
      </c>
      <c r="L262" s="593" t="str">
        <f>IF($D$260="Y/T","Isi Sasaran",IF($E$260=0,0,IF(K262="Y",1,IF(K262="T",0,"Isi Dulu"))))</f>
        <v>Isi Sasaran</v>
      </c>
      <c r="M262" s="849"/>
      <c r="N262" s="852"/>
      <c r="O262" s="517"/>
      <c r="P262" s="517"/>
      <c r="Q262" s="517"/>
      <c r="R262" s="517"/>
    </row>
    <row r="263" spans="2:18" s="527" customFormat="1" ht="15.75">
      <c r="B263" s="837"/>
      <c r="C263" s="840"/>
      <c r="D263" s="858"/>
      <c r="E263" s="855"/>
      <c r="F263" s="549">
        <v>4</v>
      </c>
      <c r="G263" s="550"/>
      <c r="H263" s="598" t="str">
        <f t="shared" si="4"/>
        <v>Belum Diisi</v>
      </c>
      <c r="I263" s="592" t="s">
        <v>26</v>
      </c>
      <c r="J263" s="593" t="str">
        <f>IF($D$260="Y/T","Isi Sasaran",IF($E$260=0,0,IF(I263="Y",1,IF(I263="T",0,"Isi Dulu"))))</f>
        <v>Isi Sasaran</v>
      </c>
      <c r="K263" s="592" t="s">
        <v>26</v>
      </c>
      <c r="L263" s="593" t="str">
        <f>IF($D$260="Y/T","Isi Sasaran",IF($E$260=0,0,IF(K263="Y",1,IF(K263="T",0,"Isi Dulu"))))</f>
        <v>Isi Sasaran</v>
      </c>
      <c r="M263" s="849"/>
      <c r="N263" s="852"/>
      <c r="O263" s="517"/>
      <c r="P263" s="517"/>
      <c r="Q263" s="517"/>
      <c r="R263" s="517"/>
    </row>
    <row r="264" spans="2:18" s="527" customFormat="1" ht="15.75">
      <c r="B264" s="838"/>
      <c r="C264" s="841"/>
      <c r="D264" s="859"/>
      <c r="E264" s="856"/>
      <c r="F264" s="569">
        <v>5</v>
      </c>
      <c r="G264" s="570"/>
      <c r="H264" s="599" t="str">
        <f t="shared" si="4"/>
        <v>Belum Diisi</v>
      </c>
      <c r="I264" s="595" t="s">
        <v>26</v>
      </c>
      <c r="J264" s="596" t="str">
        <f>IF($D$260="Y/T","Isi Sasaran",IF($E$260=0,0,IF(I264="Y",1,IF(I264="T",0,"Isi Dulu"))))</f>
        <v>Isi Sasaran</v>
      </c>
      <c r="K264" s="595" t="s">
        <v>26</v>
      </c>
      <c r="L264" s="596" t="str">
        <f>IF($D$260="Y/T","Isi Sasaran",IF($E$260=0,0,IF(K264="Y",1,IF(K264="T",0,"Isi Dulu"))))</f>
        <v>Isi Sasaran</v>
      </c>
      <c r="M264" s="850"/>
      <c r="N264" s="853"/>
      <c r="O264" s="517"/>
      <c r="P264" s="517"/>
      <c r="Q264" s="517"/>
      <c r="R264" s="517"/>
    </row>
    <row r="265" spans="2:18" s="527" customFormat="1" ht="15.75">
      <c r="B265" s="836">
        <v>12</v>
      </c>
      <c r="C265" s="839"/>
      <c r="D265" s="857" t="s">
        <v>26</v>
      </c>
      <c r="E265" s="854" t="str">
        <f>IF(D265="Y",1,IF(D265="T",0,IF(D265="Y/T","Belum diisi","Error")))</f>
        <v>Belum diisi</v>
      </c>
      <c r="F265" s="528">
        <v>1</v>
      </c>
      <c r="G265" s="529"/>
      <c r="H265" s="600" t="str">
        <f t="shared" si="4"/>
        <v>Belum Diisi</v>
      </c>
      <c r="I265" s="590" t="s">
        <v>26</v>
      </c>
      <c r="J265" s="591" t="str">
        <f>IF($D$265="Y/T","Isi Sasaran",IF($E$265=0,0,IF(I265="Y",1,IF(I265="T",0,"Isi Dulu"))))</f>
        <v>Isi Sasaran</v>
      </c>
      <c r="K265" s="590" t="s">
        <v>26</v>
      </c>
      <c r="L265" s="591" t="str">
        <f>IF($D$265="Y/T","Isi Sasaran",IF($E$265=0,0,IF(K265="Y",1,IF(K265="T",0,"Isi Dulu"))))</f>
        <v>Isi Sasaran</v>
      </c>
      <c r="M265" s="848" t="s">
        <v>26</v>
      </c>
      <c r="N265" s="851" t="str">
        <f>IF(M265="Y",1,IF(M265="T",0,IF(M265="Y/T","Belum diisi","Error")))</f>
        <v>Belum diisi</v>
      </c>
      <c r="O265" s="517"/>
      <c r="P265" s="517"/>
      <c r="Q265" s="517"/>
      <c r="R265" s="517"/>
    </row>
    <row r="266" spans="2:18" s="527" customFormat="1" ht="15.75">
      <c r="B266" s="837"/>
      <c r="C266" s="840"/>
      <c r="D266" s="858"/>
      <c r="E266" s="855"/>
      <c r="F266" s="549">
        <v>2</v>
      </c>
      <c r="G266" s="550"/>
      <c r="H266" s="598" t="str">
        <f t="shared" si="4"/>
        <v>Belum Diisi</v>
      </c>
      <c r="I266" s="592" t="s">
        <v>26</v>
      </c>
      <c r="J266" s="593" t="str">
        <f>IF($D$265="Y/T","Isi Sasaran",IF($E$265=0,0,IF(I266="Y",1,IF(I266="T",0,"Isi Dulu"))))</f>
        <v>Isi Sasaran</v>
      </c>
      <c r="K266" s="592" t="s">
        <v>26</v>
      </c>
      <c r="L266" s="593" t="str">
        <f>IF($D$265="Y/T","Isi Sasaran",IF($E$265=0,0,IF(K266="Y",1,IF(K266="T",0,"Isi Dulu"))))</f>
        <v>Isi Sasaran</v>
      </c>
      <c r="M266" s="849"/>
      <c r="N266" s="852"/>
      <c r="O266" s="517"/>
      <c r="P266" s="517"/>
      <c r="Q266" s="517"/>
      <c r="R266" s="517"/>
    </row>
    <row r="267" spans="2:18" s="527" customFormat="1" ht="15.75">
      <c r="B267" s="837"/>
      <c r="C267" s="840"/>
      <c r="D267" s="858"/>
      <c r="E267" s="855"/>
      <c r="F267" s="549">
        <v>3</v>
      </c>
      <c r="G267" s="550"/>
      <c r="H267" s="598" t="str">
        <f t="shared" si="4"/>
        <v>Belum Diisi</v>
      </c>
      <c r="I267" s="592" t="s">
        <v>26</v>
      </c>
      <c r="J267" s="593" t="str">
        <f>IF($D$265="Y/T","Isi Sasaran",IF($E$265=0,0,IF(I267="Y",1,IF(I267="T",0,"Isi Dulu"))))</f>
        <v>Isi Sasaran</v>
      </c>
      <c r="K267" s="592" t="s">
        <v>26</v>
      </c>
      <c r="L267" s="593" t="str">
        <f>IF($D$265="Y/T","Isi Sasaran",IF($E$265=0,0,IF(K267="Y",1,IF(K267="T",0,"Isi Dulu"))))</f>
        <v>Isi Sasaran</v>
      </c>
      <c r="M267" s="849"/>
      <c r="N267" s="852"/>
      <c r="O267" s="517"/>
      <c r="P267" s="517"/>
      <c r="Q267" s="517"/>
      <c r="R267" s="517"/>
    </row>
    <row r="268" spans="2:18" s="527" customFormat="1" ht="15.75">
      <c r="B268" s="837"/>
      <c r="C268" s="840"/>
      <c r="D268" s="858"/>
      <c r="E268" s="855"/>
      <c r="F268" s="549">
        <v>4</v>
      </c>
      <c r="G268" s="550"/>
      <c r="H268" s="598" t="str">
        <f t="shared" si="4"/>
        <v>Belum Diisi</v>
      </c>
      <c r="I268" s="592" t="s">
        <v>26</v>
      </c>
      <c r="J268" s="593" t="str">
        <f>IF($D$265="Y/T","Isi Sasaran",IF($E$265=0,0,IF(I268="Y",1,IF(I268="T",0,"Isi Dulu"))))</f>
        <v>Isi Sasaran</v>
      </c>
      <c r="K268" s="592" t="s">
        <v>26</v>
      </c>
      <c r="L268" s="593" t="str">
        <f>IF($D$265="Y/T","Isi Sasaran",IF($E$265=0,0,IF(K268="Y",1,IF(K268="T",0,"Isi Dulu"))))</f>
        <v>Isi Sasaran</v>
      </c>
      <c r="M268" s="849"/>
      <c r="N268" s="852"/>
      <c r="O268" s="517"/>
      <c r="P268" s="517"/>
      <c r="Q268" s="517"/>
      <c r="R268" s="517"/>
    </row>
    <row r="269" spans="2:18" s="527" customFormat="1" ht="15.75">
      <c r="B269" s="838"/>
      <c r="C269" s="841"/>
      <c r="D269" s="859"/>
      <c r="E269" s="856"/>
      <c r="F269" s="569">
        <v>5</v>
      </c>
      <c r="G269" s="570"/>
      <c r="H269" s="599" t="str">
        <f t="shared" si="4"/>
        <v>Belum Diisi</v>
      </c>
      <c r="I269" s="595" t="s">
        <v>26</v>
      </c>
      <c r="J269" s="596" t="str">
        <f>IF($D$265="Y/T","Isi Sasaran",IF($E$265=0,0,IF(I269="Y",1,IF(I269="T",0,"Isi Dulu"))))</f>
        <v>Isi Sasaran</v>
      </c>
      <c r="K269" s="595" t="s">
        <v>26</v>
      </c>
      <c r="L269" s="596" t="str">
        <f>IF($D$265="Y/T","Isi Sasaran",IF($E$265=0,0,IF(K269="Y",1,IF(K269="T",0,"Isi Dulu"))))</f>
        <v>Isi Sasaran</v>
      </c>
      <c r="M269" s="850"/>
      <c r="N269" s="853"/>
      <c r="O269" s="517"/>
      <c r="P269" s="517"/>
      <c r="Q269" s="517"/>
      <c r="R269" s="517"/>
    </row>
    <row r="270" spans="2:18" s="527" customFormat="1" ht="15.75">
      <c r="B270" s="836">
        <v>13</v>
      </c>
      <c r="C270" s="839"/>
      <c r="D270" s="857" t="s">
        <v>26</v>
      </c>
      <c r="E270" s="854" t="str">
        <f>IF(D270="Y",1,IF(D270="T",0,IF(D270="Y/T","Belum diisi","Error")))</f>
        <v>Belum diisi</v>
      </c>
      <c r="F270" s="528">
        <v>1</v>
      </c>
      <c r="G270" s="529"/>
      <c r="H270" s="600" t="str">
        <f t="shared" si="4"/>
        <v>Belum Diisi</v>
      </c>
      <c r="I270" s="590" t="s">
        <v>26</v>
      </c>
      <c r="J270" s="591" t="str">
        <f>IF($D$270="Y/T","Isi Sasaran",IF($E$270=0,0,IF(I270="Y",1,IF(I270="T",0,"Isi Dulu"))))</f>
        <v>Isi Sasaran</v>
      </c>
      <c r="K270" s="590" t="s">
        <v>26</v>
      </c>
      <c r="L270" s="591" t="str">
        <f>IF($D$270="Y/T","Isi Sasaran",IF($E$270=0,0,IF(K270="Y",1,IF(K270="T",0,"Isi Dulu"))))</f>
        <v>Isi Sasaran</v>
      </c>
      <c r="M270" s="848" t="s">
        <v>26</v>
      </c>
      <c r="N270" s="851" t="str">
        <f>IF(M270="Y",1,IF(M270="T",0,IF(M270="Y/T","Belum diisi","Error")))</f>
        <v>Belum diisi</v>
      </c>
      <c r="O270" s="517"/>
      <c r="P270" s="517"/>
      <c r="Q270" s="517"/>
      <c r="R270" s="517"/>
    </row>
    <row r="271" spans="2:18" s="527" customFormat="1" ht="15.75">
      <c r="B271" s="837"/>
      <c r="C271" s="840"/>
      <c r="D271" s="858"/>
      <c r="E271" s="855"/>
      <c r="F271" s="549">
        <v>2</v>
      </c>
      <c r="G271" s="550"/>
      <c r="H271" s="598" t="str">
        <f t="shared" si="4"/>
        <v>Belum Diisi</v>
      </c>
      <c r="I271" s="592" t="s">
        <v>26</v>
      </c>
      <c r="J271" s="593" t="str">
        <f>IF($D$270="Y/T","Isi Sasaran",IF($E$270=0,0,IF(I271="Y",1,IF(I271="T",0,"Isi Dulu"))))</f>
        <v>Isi Sasaran</v>
      </c>
      <c r="K271" s="592" t="s">
        <v>26</v>
      </c>
      <c r="L271" s="593" t="str">
        <f>IF($D$270="Y/T","Isi Sasaran",IF($E$270=0,0,IF(K271="Y",1,IF(K271="T",0,"Isi Dulu"))))</f>
        <v>Isi Sasaran</v>
      </c>
      <c r="M271" s="849"/>
      <c r="N271" s="852"/>
      <c r="O271" s="517"/>
      <c r="P271" s="517"/>
      <c r="Q271" s="517"/>
      <c r="R271" s="517"/>
    </row>
    <row r="272" spans="2:18" s="527" customFormat="1" ht="15.75">
      <c r="B272" s="837"/>
      <c r="C272" s="840"/>
      <c r="D272" s="858"/>
      <c r="E272" s="855"/>
      <c r="F272" s="549">
        <v>3</v>
      </c>
      <c r="G272" s="550"/>
      <c r="H272" s="598" t="str">
        <f t="shared" si="4"/>
        <v>Belum Diisi</v>
      </c>
      <c r="I272" s="592" t="s">
        <v>26</v>
      </c>
      <c r="J272" s="593" t="str">
        <f>IF($D$270="Y/T","Isi Sasaran",IF($E$270=0,0,IF(I272="Y",1,IF(I272="T",0,"Isi Dulu"))))</f>
        <v>Isi Sasaran</v>
      </c>
      <c r="K272" s="592" t="s">
        <v>26</v>
      </c>
      <c r="L272" s="593" t="str">
        <f>IF($D$270="Y/T","Isi Sasaran",IF($E$270=0,0,IF(K272="Y",1,IF(K272="T",0,"Isi Dulu"))))</f>
        <v>Isi Sasaran</v>
      </c>
      <c r="M272" s="849"/>
      <c r="N272" s="852"/>
      <c r="O272" s="517"/>
      <c r="P272" s="517"/>
      <c r="Q272" s="517"/>
      <c r="R272" s="517"/>
    </row>
    <row r="273" spans="2:18" s="527" customFormat="1" ht="15.75">
      <c r="B273" s="837"/>
      <c r="C273" s="840"/>
      <c r="D273" s="858"/>
      <c r="E273" s="855"/>
      <c r="F273" s="549">
        <v>4</v>
      </c>
      <c r="G273" s="550"/>
      <c r="H273" s="598" t="str">
        <f t="shared" si="4"/>
        <v>Belum Diisi</v>
      </c>
      <c r="I273" s="592" t="s">
        <v>26</v>
      </c>
      <c r="J273" s="593" t="str">
        <f>IF($D$270="Y/T","Isi Sasaran",IF($E$270=0,0,IF(I273="Y",1,IF(I273="T",0,"Isi Dulu"))))</f>
        <v>Isi Sasaran</v>
      </c>
      <c r="K273" s="592" t="s">
        <v>26</v>
      </c>
      <c r="L273" s="593" t="str">
        <f>IF($D$270="Y/T","Isi Sasaran",IF($E$270=0,0,IF(K273="Y",1,IF(K273="T",0,"Isi Dulu"))))</f>
        <v>Isi Sasaran</v>
      </c>
      <c r="M273" s="849"/>
      <c r="N273" s="852"/>
      <c r="O273" s="517"/>
      <c r="P273" s="517"/>
      <c r="Q273" s="517"/>
      <c r="R273" s="517"/>
    </row>
    <row r="274" spans="2:18" s="527" customFormat="1" ht="15.75">
      <c r="B274" s="838"/>
      <c r="C274" s="841"/>
      <c r="D274" s="859"/>
      <c r="E274" s="856"/>
      <c r="F274" s="569">
        <v>5</v>
      </c>
      <c r="G274" s="570"/>
      <c r="H274" s="599" t="str">
        <f t="shared" si="4"/>
        <v>Belum Diisi</v>
      </c>
      <c r="I274" s="595" t="s">
        <v>26</v>
      </c>
      <c r="J274" s="596" t="str">
        <f>IF($D$270="Y/T","Isi Sasaran",IF($E$270=0,0,IF(I274="Y",1,IF(I274="T",0,"Isi Dulu"))))</f>
        <v>Isi Sasaran</v>
      </c>
      <c r="K274" s="595" t="s">
        <v>26</v>
      </c>
      <c r="L274" s="596" t="str">
        <f>IF($D$270="Y/T","Isi Sasaran",IF($E$270=0,0,IF(K274="Y",1,IF(K274="T",0,"Isi Dulu"))))</f>
        <v>Isi Sasaran</v>
      </c>
      <c r="M274" s="850"/>
      <c r="N274" s="853"/>
      <c r="O274" s="517"/>
      <c r="P274" s="517"/>
      <c r="Q274" s="517"/>
      <c r="R274" s="517"/>
    </row>
    <row r="275" spans="2:18" s="527" customFormat="1" ht="15.75">
      <c r="B275" s="836">
        <v>14</v>
      </c>
      <c r="C275" s="839"/>
      <c r="D275" s="857" t="s">
        <v>26</v>
      </c>
      <c r="E275" s="854" t="str">
        <f>IF(D275="Y",1,IF(D275="T",0,IF(D275="Y/T","Belum diisi","Error")))</f>
        <v>Belum diisi</v>
      </c>
      <c r="F275" s="528">
        <v>1</v>
      </c>
      <c r="G275" s="529"/>
      <c r="H275" s="600" t="str">
        <f t="shared" ref="H275:H309" si="5">IF(OR(J275="Isi Dulu",L275="Isi Dulu",J275="Isi Sasaran",L275="Isi Sasaran"),"Belum Diisi",IF(SUM(J275,L275)=2,1,IF(SUM(J275,L275)=1,0,IF(SUM(J275,L275)=0,0,"Error"))))</f>
        <v>Belum Diisi</v>
      </c>
      <c r="I275" s="590" t="s">
        <v>26</v>
      </c>
      <c r="J275" s="591" t="str">
        <f>IF($D$275="Y/T","Isi Sasaran",IF($E$275=0,0,IF(I275="Y",1,IF(I275="T",0,"Isi Dulu"))))</f>
        <v>Isi Sasaran</v>
      </c>
      <c r="K275" s="590" t="s">
        <v>26</v>
      </c>
      <c r="L275" s="591" t="str">
        <f>IF($D$275="Y/T","Isi Sasaran",IF($E$275=0,0,IF(K275="Y",1,IF(K275="T",0,"Isi Dulu"))))</f>
        <v>Isi Sasaran</v>
      </c>
      <c r="M275" s="848" t="s">
        <v>26</v>
      </c>
      <c r="N275" s="851" t="str">
        <f>IF(M275="Y",1,IF(M275="T",0,IF(M275="Y/T","Belum diisi","Error")))</f>
        <v>Belum diisi</v>
      </c>
      <c r="O275" s="517"/>
      <c r="P275" s="517"/>
      <c r="Q275" s="517"/>
      <c r="R275" s="517"/>
    </row>
    <row r="276" spans="2:18" s="527" customFormat="1" ht="15.75">
      <c r="B276" s="837"/>
      <c r="C276" s="840"/>
      <c r="D276" s="858"/>
      <c r="E276" s="855"/>
      <c r="F276" s="549">
        <v>2</v>
      </c>
      <c r="G276" s="550"/>
      <c r="H276" s="598" t="str">
        <f t="shared" si="5"/>
        <v>Belum Diisi</v>
      </c>
      <c r="I276" s="592" t="s">
        <v>26</v>
      </c>
      <c r="J276" s="593" t="str">
        <f>IF($D$275="Y/T","Isi Sasaran",IF($E$275=0,0,IF(I276="Y",1,IF(I276="T",0,"Isi Dulu"))))</f>
        <v>Isi Sasaran</v>
      </c>
      <c r="K276" s="592" t="s">
        <v>26</v>
      </c>
      <c r="L276" s="593" t="str">
        <f>IF($D$275="Y/T","Isi Sasaran",IF($E$275=0,0,IF(K276="Y",1,IF(K276="T",0,"Isi Dulu"))))</f>
        <v>Isi Sasaran</v>
      </c>
      <c r="M276" s="849"/>
      <c r="N276" s="852"/>
      <c r="O276" s="517"/>
      <c r="P276" s="517"/>
      <c r="Q276" s="517"/>
      <c r="R276" s="517"/>
    </row>
    <row r="277" spans="2:18" s="527" customFormat="1" ht="15.75">
      <c r="B277" s="837"/>
      <c r="C277" s="840"/>
      <c r="D277" s="858"/>
      <c r="E277" s="855"/>
      <c r="F277" s="549">
        <v>3</v>
      </c>
      <c r="G277" s="550"/>
      <c r="H277" s="598" t="str">
        <f t="shared" si="5"/>
        <v>Belum Diisi</v>
      </c>
      <c r="I277" s="592" t="s">
        <v>26</v>
      </c>
      <c r="J277" s="593" t="str">
        <f>IF($D$275="Y/T","Isi Sasaran",IF($E$275=0,0,IF(I277="Y",1,IF(I277="T",0,"Isi Dulu"))))</f>
        <v>Isi Sasaran</v>
      </c>
      <c r="K277" s="592" t="s">
        <v>26</v>
      </c>
      <c r="L277" s="593" t="str">
        <f>IF($D$275="Y/T","Isi Sasaran",IF($E$275=0,0,IF(K277="Y",1,IF(K277="T",0,"Isi Dulu"))))</f>
        <v>Isi Sasaran</v>
      </c>
      <c r="M277" s="849"/>
      <c r="N277" s="852"/>
      <c r="O277" s="517"/>
      <c r="P277" s="517"/>
      <c r="Q277" s="517"/>
      <c r="R277" s="517"/>
    </row>
    <row r="278" spans="2:18" s="527" customFormat="1" ht="15.75">
      <c r="B278" s="837"/>
      <c r="C278" s="840"/>
      <c r="D278" s="858"/>
      <c r="E278" s="855"/>
      <c r="F278" s="549">
        <v>4</v>
      </c>
      <c r="G278" s="550"/>
      <c r="H278" s="598" t="str">
        <f t="shared" si="5"/>
        <v>Belum Diisi</v>
      </c>
      <c r="I278" s="592" t="s">
        <v>26</v>
      </c>
      <c r="J278" s="593" t="str">
        <f>IF($D$275="Y/T","Isi Sasaran",IF($E$275=0,0,IF(I278="Y",1,IF(I278="T",0,"Isi Dulu"))))</f>
        <v>Isi Sasaran</v>
      </c>
      <c r="K278" s="592" t="s">
        <v>26</v>
      </c>
      <c r="L278" s="593" t="str">
        <f>IF($D$275="Y/T","Isi Sasaran",IF($E$275=0,0,IF(K278="Y",1,IF(K278="T",0,"Isi Dulu"))))</f>
        <v>Isi Sasaran</v>
      </c>
      <c r="M278" s="849"/>
      <c r="N278" s="852"/>
      <c r="O278" s="517"/>
      <c r="P278" s="517"/>
      <c r="Q278" s="517"/>
      <c r="R278" s="517"/>
    </row>
    <row r="279" spans="2:18" s="527" customFormat="1" ht="15.75">
      <c r="B279" s="838"/>
      <c r="C279" s="841"/>
      <c r="D279" s="859"/>
      <c r="E279" s="856"/>
      <c r="F279" s="569">
        <v>5</v>
      </c>
      <c r="G279" s="570"/>
      <c r="H279" s="599" t="str">
        <f t="shared" si="5"/>
        <v>Belum Diisi</v>
      </c>
      <c r="I279" s="595" t="s">
        <v>26</v>
      </c>
      <c r="J279" s="596" t="str">
        <f>IF($D$275="Y/T","Isi Sasaran",IF($E$275=0,0,IF(I279="Y",1,IF(I279="T",0,"Isi Dulu"))))</f>
        <v>Isi Sasaran</v>
      </c>
      <c r="K279" s="595" t="s">
        <v>26</v>
      </c>
      <c r="L279" s="596" t="str">
        <f>IF($D$275="Y/T","Isi Sasaran",IF($E$275=0,0,IF(K279="Y",1,IF(K279="T",0,"Isi Dulu"))))</f>
        <v>Isi Sasaran</v>
      </c>
      <c r="M279" s="850"/>
      <c r="N279" s="853"/>
      <c r="O279" s="517"/>
      <c r="P279" s="517"/>
      <c r="Q279" s="517"/>
      <c r="R279" s="517"/>
    </row>
    <row r="280" spans="2:18" s="527" customFormat="1" ht="15.75">
      <c r="B280" s="836">
        <v>15</v>
      </c>
      <c r="C280" s="839"/>
      <c r="D280" s="857" t="s">
        <v>26</v>
      </c>
      <c r="E280" s="854" t="str">
        <f>IF(D280="Y",1,IF(D280="T",0,IF(D280="Y/T","Belum diisi","Error")))</f>
        <v>Belum diisi</v>
      </c>
      <c r="F280" s="528">
        <v>1</v>
      </c>
      <c r="G280" s="529"/>
      <c r="H280" s="600" t="str">
        <f t="shared" si="5"/>
        <v>Belum Diisi</v>
      </c>
      <c r="I280" s="590" t="s">
        <v>26</v>
      </c>
      <c r="J280" s="591" t="str">
        <f>IF($D$280="Y/T","Isi Sasaran",IF($E$280=0,0,IF(I280="Y",1,IF(I280="T",0,"Isi Dulu"))))</f>
        <v>Isi Sasaran</v>
      </c>
      <c r="K280" s="590" t="s">
        <v>26</v>
      </c>
      <c r="L280" s="591" t="str">
        <f>IF($D$280="Y/T","Isi Sasaran",IF($E$280=0,0,IF(K280="Y",1,IF(K280="T",0,"Isi Dulu"))))</f>
        <v>Isi Sasaran</v>
      </c>
      <c r="M280" s="848" t="s">
        <v>26</v>
      </c>
      <c r="N280" s="851" t="str">
        <f>IF(M280="Y",1,IF(M280="T",0,IF(M280="Y/T","Belum diisi","Error")))</f>
        <v>Belum diisi</v>
      </c>
      <c r="O280" s="517"/>
      <c r="P280" s="517"/>
      <c r="Q280" s="517"/>
      <c r="R280" s="517"/>
    </row>
    <row r="281" spans="2:18" s="527" customFormat="1" ht="15.75">
      <c r="B281" s="837"/>
      <c r="C281" s="840"/>
      <c r="D281" s="858"/>
      <c r="E281" s="855"/>
      <c r="F281" s="549">
        <v>2</v>
      </c>
      <c r="G281" s="550"/>
      <c r="H281" s="598" t="str">
        <f t="shared" si="5"/>
        <v>Belum Diisi</v>
      </c>
      <c r="I281" s="592" t="s">
        <v>26</v>
      </c>
      <c r="J281" s="593" t="str">
        <f>IF($D$280="Y/T","Isi Sasaran",IF($E$280=0,0,IF(I281="Y",1,IF(I281="T",0,"Isi Dulu"))))</f>
        <v>Isi Sasaran</v>
      </c>
      <c r="K281" s="592" t="s">
        <v>26</v>
      </c>
      <c r="L281" s="593" t="str">
        <f>IF($D$280="Y/T","Isi Sasaran",IF($E$280=0,0,IF(K281="Y",1,IF(K281="T",0,"Isi Dulu"))))</f>
        <v>Isi Sasaran</v>
      </c>
      <c r="M281" s="849"/>
      <c r="N281" s="852"/>
      <c r="O281" s="517"/>
      <c r="P281" s="517"/>
      <c r="Q281" s="517"/>
      <c r="R281" s="517"/>
    </row>
    <row r="282" spans="2:18" s="527" customFormat="1" ht="15.75">
      <c r="B282" s="837"/>
      <c r="C282" s="840"/>
      <c r="D282" s="858"/>
      <c r="E282" s="855"/>
      <c r="F282" s="549">
        <v>3</v>
      </c>
      <c r="G282" s="550"/>
      <c r="H282" s="598" t="str">
        <f t="shared" si="5"/>
        <v>Belum Diisi</v>
      </c>
      <c r="I282" s="592" t="s">
        <v>26</v>
      </c>
      <c r="J282" s="593" t="str">
        <f>IF($D$280="Y/T","Isi Sasaran",IF($E$280=0,0,IF(I282="Y",1,IF(I282="T",0,"Isi Dulu"))))</f>
        <v>Isi Sasaran</v>
      </c>
      <c r="K282" s="592" t="s">
        <v>26</v>
      </c>
      <c r="L282" s="593" t="str">
        <f>IF($D$280="Y/T","Isi Sasaran",IF($E$280=0,0,IF(K282="Y",1,IF(K282="T",0,"Isi Dulu"))))</f>
        <v>Isi Sasaran</v>
      </c>
      <c r="M282" s="849"/>
      <c r="N282" s="852"/>
      <c r="O282" s="517"/>
      <c r="P282" s="517"/>
      <c r="Q282" s="517"/>
      <c r="R282" s="517"/>
    </row>
    <row r="283" spans="2:18" s="527" customFormat="1" ht="15.75">
      <c r="B283" s="837"/>
      <c r="C283" s="840"/>
      <c r="D283" s="858"/>
      <c r="E283" s="855"/>
      <c r="F283" s="549">
        <v>4</v>
      </c>
      <c r="G283" s="550"/>
      <c r="H283" s="598" t="str">
        <f t="shared" si="5"/>
        <v>Belum Diisi</v>
      </c>
      <c r="I283" s="592" t="s">
        <v>26</v>
      </c>
      <c r="J283" s="593" t="str">
        <f>IF($D$280="Y/T","Isi Sasaran",IF($E$280=0,0,IF(I283="Y",1,IF(I283="T",0,"Isi Dulu"))))</f>
        <v>Isi Sasaran</v>
      </c>
      <c r="K283" s="592" t="s">
        <v>26</v>
      </c>
      <c r="L283" s="593" t="str">
        <f>IF($D$280="Y/T","Isi Sasaran",IF($E$280=0,0,IF(K283="Y",1,IF(K283="T",0,"Isi Dulu"))))</f>
        <v>Isi Sasaran</v>
      </c>
      <c r="M283" s="849"/>
      <c r="N283" s="852"/>
      <c r="O283" s="517"/>
      <c r="P283" s="517"/>
      <c r="Q283" s="517"/>
      <c r="R283" s="517"/>
    </row>
    <row r="284" spans="2:18" s="527" customFormat="1" ht="15.75">
      <c r="B284" s="838"/>
      <c r="C284" s="841"/>
      <c r="D284" s="859"/>
      <c r="E284" s="856"/>
      <c r="F284" s="569">
        <v>5</v>
      </c>
      <c r="G284" s="570"/>
      <c r="H284" s="599" t="str">
        <f t="shared" si="5"/>
        <v>Belum Diisi</v>
      </c>
      <c r="I284" s="595" t="s">
        <v>26</v>
      </c>
      <c r="J284" s="596" t="str">
        <f>IF($D$280="Y/T","Isi Sasaran",IF($E$280=0,0,IF(I284="Y",1,IF(I284="T",0,"Isi Dulu"))))</f>
        <v>Isi Sasaran</v>
      </c>
      <c r="K284" s="595" t="s">
        <v>26</v>
      </c>
      <c r="L284" s="596" t="str">
        <f>IF($D$280="Y/T","Isi Sasaran",IF($E$280=0,0,IF(K284="Y",1,IF(K284="T",0,"Isi Dulu"))))</f>
        <v>Isi Sasaran</v>
      </c>
      <c r="M284" s="850"/>
      <c r="N284" s="853"/>
      <c r="O284" s="517"/>
      <c r="P284" s="517"/>
      <c r="Q284" s="517"/>
      <c r="R284" s="517"/>
    </row>
    <row r="285" spans="2:18" s="527" customFormat="1" ht="15.75">
      <c r="B285" s="836">
        <v>16</v>
      </c>
      <c r="C285" s="839"/>
      <c r="D285" s="857" t="s">
        <v>26</v>
      </c>
      <c r="E285" s="854" t="str">
        <f>IF(D285="Y",1,IF(D285="T",0,IF(D285="Y/T","Belum diisi","Error")))</f>
        <v>Belum diisi</v>
      </c>
      <c r="F285" s="528">
        <v>1</v>
      </c>
      <c r="G285" s="529"/>
      <c r="H285" s="600" t="str">
        <f t="shared" si="5"/>
        <v>Belum Diisi</v>
      </c>
      <c r="I285" s="590" t="s">
        <v>26</v>
      </c>
      <c r="J285" s="591" t="str">
        <f>IF($D$285="Y/T","Isi Sasaran",IF($E$285=0,0,IF(I285="Y",1,IF(I285="T",0,"Isi Dulu"))))</f>
        <v>Isi Sasaran</v>
      </c>
      <c r="K285" s="590" t="s">
        <v>26</v>
      </c>
      <c r="L285" s="591" t="str">
        <f>IF($D$285="Y/T","Isi Sasaran",IF($E$285=0,0,IF(K285="Y",1,IF(K285="T",0,"Isi Dulu"))))</f>
        <v>Isi Sasaran</v>
      </c>
      <c r="M285" s="848" t="s">
        <v>26</v>
      </c>
      <c r="N285" s="851" t="str">
        <f>IF(M285="Y",1,IF(M285="T",0,IF(M285="Y/T","Belum diisi","Error")))</f>
        <v>Belum diisi</v>
      </c>
      <c r="O285" s="517"/>
      <c r="P285" s="517"/>
      <c r="Q285" s="517"/>
      <c r="R285" s="517"/>
    </row>
    <row r="286" spans="2:18" s="527" customFormat="1" ht="15.75">
      <c r="B286" s="837"/>
      <c r="C286" s="840"/>
      <c r="D286" s="858"/>
      <c r="E286" s="855"/>
      <c r="F286" s="549">
        <v>2</v>
      </c>
      <c r="G286" s="550"/>
      <c r="H286" s="598" t="str">
        <f t="shared" si="5"/>
        <v>Belum Diisi</v>
      </c>
      <c r="I286" s="592" t="s">
        <v>26</v>
      </c>
      <c r="J286" s="593" t="str">
        <f>IF($D$285="Y/T","Isi Sasaran",IF($E$285=0,0,IF(I286="Y",1,IF(I286="T",0,"Isi Dulu"))))</f>
        <v>Isi Sasaran</v>
      </c>
      <c r="K286" s="592" t="s">
        <v>26</v>
      </c>
      <c r="L286" s="593" t="str">
        <f>IF($D$285="Y/T","Isi Sasaran",IF($E$285=0,0,IF(K286="Y",1,IF(K286="T",0,"Isi Dulu"))))</f>
        <v>Isi Sasaran</v>
      </c>
      <c r="M286" s="849"/>
      <c r="N286" s="852"/>
      <c r="O286" s="517"/>
      <c r="P286" s="517"/>
      <c r="Q286" s="517"/>
      <c r="R286" s="517"/>
    </row>
    <row r="287" spans="2:18" s="527" customFormat="1" ht="15.75">
      <c r="B287" s="837"/>
      <c r="C287" s="840"/>
      <c r="D287" s="858"/>
      <c r="E287" s="855"/>
      <c r="F287" s="549">
        <v>3</v>
      </c>
      <c r="G287" s="550"/>
      <c r="H287" s="598" t="str">
        <f t="shared" si="5"/>
        <v>Belum Diisi</v>
      </c>
      <c r="I287" s="592" t="s">
        <v>26</v>
      </c>
      <c r="J287" s="593" t="str">
        <f>IF($D$285="Y/T","Isi Sasaran",IF($E$285=0,0,IF(I287="Y",1,IF(I287="T",0,"Isi Dulu"))))</f>
        <v>Isi Sasaran</v>
      </c>
      <c r="K287" s="592" t="s">
        <v>26</v>
      </c>
      <c r="L287" s="593" t="str">
        <f>IF($D$285="Y/T","Isi Sasaran",IF($E$285=0,0,IF(K287="Y",1,IF(K287="T",0,"Isi Dulu"))))</f>
        <v>Isi Sasaran</v>
      </c>
      <c r="M287" s="849"/>
      <c r="N287" s="852"/>
      <c r="O287" s="517"/>
      <c r="P287" s="517"/>
      <c r="Q287" s="517"/>
      <c r="R287" s="517"/>
    </row>
    <row r="288" spans="2:18" s="527" customFormat="1" ht="15.75">
      <c r="B288" s="837"/>
      <c r="C288" s="840"/>
      <c r="D288" s="858"/>
      <c r="E288" s="855"/>
      <c r="F288" s="549">
        <v>4</v>
      </c>
      <c r="G288" s="550"/>
      <c r="H288" s="598" t="str">
        <f t="shared" si="5"/>
        <v>Belum Diisi</v>
      </c>
      <c r="I288" s="592" t="s">
        <v>26</v>
      </c>
      <c r="J288" s="593" t="str">
        <f>IF($D$285="Y/T","Isi Sasaran",IF($E$285=0,0,IF(I288="Y",1,IF(I288="T",0,"Isi Dulu"))))</f>
        <v>Isi Sasaran</v>
      </c>
      <c r="K288" s="592" t="s">
        <v>26</v>
      </c>
      <c r="L288" s="593" t="str">
        <f>IF($D$285="Y/T","Isi Sasaran",IF($E$285=0,0,IF(K288="Y",1,IF(K288="T",0,"Isi Dulu"))))</f>
        <v>Isi Sasaran</v>
      </c>
      <c r="M288" s="849"/>
      <c r="N288" s="852"/>
      <c r="O288" s="517"/>
      <c r="P288" s="517"/>
      <c r="Q288" s="517"/>
      <c r="R288" s="517"/>
    </row>
    <row r="289" spans="2:18" s="527" customFormat="1" ht="15.75">
      <c r="B289" s="838"/>
      <c r="C289" s="841"/>
      <c r="D289" s="859"/>
      <c r="E289" s="856"/>
      <c r="F289" s="569">
        <v>5</v>
      </c>
      <c r="G289" s="570"/>
      <c r="H289" s="599" t="str">
        <f t="shared" si="5"/>
        <v>Belum Diisi</v>
      </c>
      <c r="I289" s="595" t="s">
        <v>26</v>
      </c>
      <c r="J289" s="596" t="str">
        <f>IF($D$285="Y/T","Isi Sasaran",IF($E$285=0,0,IF(I289="Y",1,IF(I289="T",0,"Isi Dulu"))))</f>
        <v>Isi Sasaran</v>
      </c>
      <c r="K289" s="595" t="s">
        <v>26</v>
      </c>
      <c r="L289" s="596" t="str">
        <f>IF($D$285="Y/T","Isi Sasaran",IF($E$285=0,0,IF(K289="Y",1,IF(K289="T",0,"Isi Dulu"))))</f>
        <v>Isi Sasaran</v>
      </c>
      <c r="M289" s="850"/>
      <c r="N289" s="853"/>
      <c r="O289" s="517"/>
      <c r="P289" s="517"/>
      <c r="Q289" s="517"/>
      <c r="R289" s="517"/>
    </row>
    <row r="290" spans="2:18" s="527" customFormat="1" ht="15.75">
      <c r="B290" s="836">
        <v>17</v>
      </c>
      <c r="C290" s="839"/>
      <c r="D290" s="857" t="s">
        <v>26</v>
      </c>
      <c r="E290" s="854" t="str">
        <f>IF(D290="Y",1,IF(D290="T",0,IF(D290="Y/T","Belum diisi","Error")))</f>
        <v>Belum diisi</v>
      </c>
      <c r="F290" s="528">
        <v>1</v>
      </c>
      <c r="G290" s="529"/>
      <c r="H290" s="600" t="str">
        <f t="shared" si="5"/>
        <v>Belum Diisi</v>
      </c>
      <c r="I290" s="590" t="s">
        <v>26</v>
      </c>
      <c r="J290" s="591" t="str">
        <f>IF($D$290="Y/T","Isi Sasaran",IF($E$290=0,0,IF(I290="Y",1,IF(I290="T",0,"Isi Dulu"))))</f>
        <v>Isi Sasaran</v>
      </c>
      <c r="K290" s="590" t="s">
        <v>26</v>
      </c>
      <c r="L290" s="591" t="str">
        <f>IF($D$290="Y/T","Isi Sasaran",IF($E$290=0,0,IF(K290="Y",1,IF(K290="T",0,"Isi Dulu"))))</f>
        <v>Isi Sasaran</v>
      </c>
      <c r="M290" s="848" t="s">
        <v>26</v>
      </c>
      <c r="N290" s="851" t="str">
        <f>IF(M290="Y",1,IF(M290="T",0,IF(M290="Y/T","Belum diisi","Error")))</f>
        <v>Belum diisi</v>
      </c>
      <c r="O290" s="517"/>
      <c r="P290" s="517"/>
      <c r="Q290" s="517"/>
      <c r="R290" s="517"/>
    </row>
    <row r="291" spans="2:18" s="527" customFormat="1" ht="15.75">
      <c r="B291" s="837"/>
      <c r="C291" s="840"/>
      <c r="D291" s="858"/>
      <c r="E291" s="855"/>
      <c r="F291" s="549">
        <v>2</v>
      </c>
      <c r="G291" s="550"/>
      <c r="H291" s="598" t="str">
        <f t="shared" si="5"/>
        <v>Belum Diisi</v>
      </c>
      <c r="I291" s="592" t="s">
        <v>26</v>
      </c>
      <c r="J291" s="593" t="str">
        <f>IF($D$290="Y/T","Isi Sasaran",IF($E$290=0,0,IF(I291="Y",1,IF(I291="T",0,"Isi Dulu"))))</f>
        <v>Isi Sasaran</v>
      </c>
      <c r="K291" s="592" t="s">
        <v>26</v>
      </c>
      <c r="L291" s="593" t="str">
        <f>IF($D$290="Y/T","Isi Sasaran",IF($E$290=0,0,IF(K291="Y",1,IF(K291="T",0,"Isi Dulu"))))</f>
        <v>Isi Sasaran</v>
      </c>
      <c r="M291" s="849"/>
      <c r="N291" s="852"/>
      <c r="O291" s="517"/>
      <c r="P291" s="517"/>
      <c r="Q291" s="517"/>
      <c r="R291" s="517"/>
    </row>
    <row r="292" spans="2:18" s="527" customFormat="1" ht="15.75">
      <c r="B292" s="837"/>
      <c r="C292" s="840"/>
      <c r="D292" s="858"/>
      <c r="E292" s="855"/>
      <c r="F292" s="549">
        <v>3</v>
      </c>
      <c r="G292" s="550"/>
      <c r="H292" s="598" t="str">
        <f t="shared" si="5"/>
        <v>Belum Diisi</v>
      </c>
      <c r="I292" s="592" t="s">
        <v>26</v>
      </c>
      <c r="J292" s="593" t="str">
        <f>IF($D$290="Y/T","Isi Sasaran",IF($E$290=0,0,IF(I292="Y",1,IF(I292="T",0,"Isi Dulu"))))</f>
        <v>Isi Sasaran</v>
      </c>
      <c r="K292" s="592" t="s">
        <v>26</v>
      </c>
      <c r="L292" s="593" t="str">
        <f>IF($D$290="Y/T","Isi Sasaran",IF($E$290=0,0,IF(K292="Y",1,IF(K292="T",0,"Isi Dulu"))))</f>
        <v>Isi Sasaran</v>
      </c>
      <c r="M292" s="849"/>
      <c r="N292" s="852"/>
      <c r="O292" s="517"/>
      <c r="P292" s="517"/>
      <c r="Q292" s="517"/>
      <c r="R292" s="517"/>
    </row>
    <row r="293" spans="2:18" s="527" customFormat="1" ht="15.75">
      <c r="B293" s="837"/>
      <c r="C293" s="840"/>
      <c r="D293" s="858"/>
      <c r="E293" s="855"/>
      <c r="F293" s="549">
        <v>4</v>
      </c>
      <c r="G293" s="550"/>
      <c r="H293" s="598" t="str">
        <f t="shared" si="5"/>
        <v>Belum Diisi</v>
      </c>
      <c r="I293" s="592" t="s">
        <v>26</v>
      </c>
      <c r="J293" s="593" t="str">
        <f>IF($D$290="Y/T","Isi Sasaran",IF($E$290=0,0,IF(I293="Y",1,IF(I293="T",0,"Isi Dulu"))))</f>
        <v>Isi Sasaran</v>
      </c>
      <c r="K293" s="592" t="s">
        <v>26</v>
      </c>
      <c r="L293" s="593" t="str">
        <f>IF($D$290="Y/T","Isi Sasaran",IF($E$290=0,0,IF(K293="Y",1,IF(K293="T",0,"Isi Dulu"))))</f>
        <v>Isi Sasaran</v>
      </c>
      <c r="M293" s="849"/>
      <c r="N293" s="852"/>
      <c r="O293" s="517"/>
      <c r="P293" s="517"/>
      <c r="Q293" s="517"/>
      <c r="R293" s="517"/>
    </row>
    <row r="294" spans="2:18" s="527" customFormat="1" ht="15.75">
      <c r="B294" s="838"/>
      <c r="C294" s="841"/>
      <c r="D294" s="859"/>
      <c r="E294" s="856"/>
      <c r="F294" s="569">
        <v>5</v>
      </c>
      <c r="G294" s="570"/>
      <c r="H294" s="599" t="str">
        <f t="shared" si="5"/>
        <v>Belum Diisi</v>
      </c>
      <c r="I294" s="595" t="s">
        <v>26</v>
      </c>
      <c r="J294" s="596" t="str">
        <f>IF($D$290="Y/T","Isi Sasaran",IF($E$290=0,0,IF(I294="Y",1,IF(I294="T",0,"Isi Dulu"))))</f>
        <v>Isi Sasaran</v>
      </c>
      <c r="K294" s="595" t="s">
        <v>26</v>
      </c>
      <c r="L294" s="596" t="str">
        <f>IF($D$290="Y/T","Isi Sasaran",IF($E$290=0,0,IF(K294="Y",1,IF(K294="T",0,"Isi Dulu"))))</f>
        <v>Isi Sasaran</v>
      </c>
      <c r="M294" s="850"/>
      <c r="N294" s="853"/>
      <c r="O294" s="517"/>
      <c r="P294" s="517"/>
      <c r="Q294" s="517"/>
      <c r="R294" s="517"/>
    </row>
    <row r="295" spans="2:18" s="527" customFormat="1" ht="15.75">
      <c r="B295" s="836">
        <v>18</v>
      </c>
      <c r="C295" s="839"/>
      <c r="D295" s="857" t="s">
        <v>26</v>
      </c>
      <c r="E295" s="854" t="str">
        <f>IF(D295="Y",1,IF(D295="T",0,IF(D295="Y/T","Belum diisi","Error")))</f>
        <v>Belum diisi</v>
      </c>
      <c r="F295" s="528">
        <v>1</v>
      </c>
      <c r="G295" s="529"/>
      <c r="H295" s="600" t="str">
        <f t="shared" si="5"/>
        <v>Belum Diisi</v>
      </c>
      <c r="I295" s="590" t="s">
        <v>26</v>
      </c>
      <c r="J295" s="591" t="str">
        <f>IF($D$295="Y/T","Isi Sasaran",IF($E$295=0,0,IF(I295="Y",1,IF(I295="T",0,"Isi Dulu"))))</f>
        <v>Isi Sasaran</v>
      </c>
      <c r="K295" s="590" t="s">
        <v>26</v>
      </c>
      <c r="L295" s="591" t="str">
        <f>IF($D$295="Y/T","Isi Sasaran",IF($E$295=0,0,IF(K295="Y",1,IF(K295="T",0,"Isi Dulu"))))</f>
        <v>Isi Sasaran</v>
      </c>
      <c r="M295" s="848" t="s">
        <v>26</v>
      </c>
      <c r="N295" s="851" t="str">
        <f>IF(M295="Y",1,IF(M295="T",0,IF(M295="Y/T","Belum diisi","Error")))</f>
        <v>Belum diisi</v>
      </c>
      <c r="O295" s="517"/>
      <c r="P295" s="517"/>
      <c r="Q295" s="517"/>
      <c r="R295" s="517"/>
    </row>
    <row r="296" spans="2:18" s="527" customFormat="1" ht="15.75">
      <c r="B296" s="837"/>
      <c r="C296" s="840"/>
      <c r="D296" s="858"/>
      <c r="E296" s="855"/>
      <c r="F296" s="549">
        <v>2</v>
      </c>
      <c r="G296" s="550"/>
      <c r="H296" s="598" t="str">
        <f t="shared" si="5"/>
        <v>Belum Diisi</v>
      </c>
      <c r="I296" s="592" t="s">
        <v>26</v>
      </c>
      <c r="J296" s="593" t="str">
        <f>IF($D$295="Y/T","Isi Sasaran",IF($E$295=0,0,IF(I296="Y",1,IF(I296="T",0,"Isi Dulu"))))</f>
        <v>Isi Sasaran</v>
      </c>
      <c r="K296" s="592" t="s">
        <v>26</v>
      </c>
      <c r="L296" s="593" t="str">
        <f>IF($D$295="Y/T","Isi Sasaran",IF($E$295=0,0,IF(K296="Y",1,IF(K296="T",0,"Isi Dulu"))))</f>
        <v>Isi Sasaran</v>
      </c>
      <c r="M296" s="849"/>
      <c r="N296" s="852"/>
      <c r="O296" s="517"/>
      <c r="P296" s="517"/>
      <c r="Q296" s="517"/>
      <c r="R296" s="517"/>
    </row>
    <row r="297" spans="2:18" s="527" customFormat="1" ht="15.75">
      <c r="B297" s="837"/>
      <c r="C297" s="840"/>
      <c r="D297" s="858"/>
      <c r="E297" s="855"/>
      <c r="F297" s="549">
        <v>3</v>
      </c>
      <c r="G297" s="550"/>
      <c r="H297" s="598" t="str">
        <f t="shared" si="5"/>
        <v>Belum Diisi</v>
      </c>
      <c r="I297" s="592" t="s">
        <v>26</v>
      </c>
      <c r="J297" s="593" t="str">
        <f>IF($D$295="Y/T","Isi Sasaran",IF($E$295=0,0,IF(I297="Y",1,IF(I297="T",0,"Isi Dulu"))))</f>
        <v>Isi Sasaran</v>
      </c>
      <c r="K297" s="592" t="s">
        <v>26</v>
      </c>
      <c r="L297" s="593" t="str">
        <f>IF($D$295="Y/T","Isi Sasaran",IF($E$295=0,0,IF(K297="Y",1,IF(K297="T",0,"Isi Dulu"))))</f>
        <v>Isi Sasaran</v>
      </c>
      <c r="M297" s="849"/>
      <c r="N297" s="852"/>
      <c r="O297" s="517"/>
      <c r="P297" s="517"/>
      <c r="Q297" s="517"/>
      <c r="R297" s="517"/>
    </row>
    <row r="298" spans="2:18" s="527" customFormat="1" ht="15.75">
      <c r="B298" s="837"/>
      <c r="C298" s="840"/>
      <c r="D298" s="858"/>
      <c r="E298" s="855"/>
      <c r="F298" s="549">
        <v>4</v>
      </c>
      <c r="G298" s="550"/>
      <c r="H298" s="598" t="str">
        <f t="shared" si="5"/>
        <v>Belum Diisi</v>
      </c>
      <c r="I298" s="592" t="s">
        <v>26</v>
      </c>
      <c r="J298" s="593" t="str">
        <f>IF($D$295="Y/T","Isi Sasaran",IF($E$295=0,0,IF(I298="Y",1,IF(I298="T",0,"Isi Dulu"))))</f>
        <v>Isi Sasaran</v>
      </c>
      <c r="K298" s="592" t="s">
        <v>26</v>
      </c>
      <c r="L298" s="593" t="str">
        <f>IF($D$295="Y/T","Isi Sasaran",IF($E$295=0,0,IF(K298="Y",1,IF(K298="T",0,"Isi Dulu"))))</f>
        <v>Isi Sasaran</v>
      </c>
      <c r="M298" s="849"/>
      <c r="N298" s="852"/>
      <c r="O298" s="517"/>
      <c r="P298" s="517"/>
      <c r="Q298" s="517"/>
      <c r="R298" s="517"/>
    </row>
    <row r="299" spans="2:18" s="527" customFormat="1" ht="15.75">
      <c r="B299" s="838"/>
      <c r="C299" s="841"/>
      <c r="D299" s="859"/>
      <c r="E299" s="856"/>
      <c r="F299" s="569">
        <v>5</v>
      </c>
      <c r="G299" s="570"/>
      <c r="H299" s="599" t="str">
        <f t="shared" si="5"/>
        <v>Belum Diisi</v>
      </c>
      <c r="I299" s="595" t="s">
        <v>26</v>
      </c>
      <c r="J299" s="596" t="str">
        <f>IF($D$295="Y/T","Isi Sasaran",IF($E$295=0,0,IF(I299="Y",1,IF(I299="T",0,"Isi Dulu"))))</f>
        <v>Isi Sasaran</v>
      </c>
      <c r="K299" s="595" t="s">
        <v>26</v>
      </c>
      <c r="L299" s="596" t="str">
        <f>IF($D$295="Y/T","Isi Sasaran",IF($E$295=0,0,IF(K299="Y",1,IF(K299="T",0,"Isi Dulu"))))</f>
        <v>Isi Sasaran</v>
      </c>
      <c r="M299" s="850"/>
      <c r="N299" s="853"/>
      <c r="O299" s="517"/>
      <c r="P299" s="517"/>
      <c r="Q299" s="517"/>
      <c r="R299" s="517"/>
    </row>
    <row r="300" spans="2:18" s="527" customFormat="1" ht="15.75">
      <c r="B300" s="836">
        <v>19</v>
      </c>
      <c r="C300" s="839"/>
      <c r="D300" s="857" t="s">
        <v>26</v>
      </c>
      <c r="E300" s="854" t="str">
        <f>IF(D300="Y",1,IF(D300="T",0,IF(D300="Y/T","Belum diisi","Error")))</f>
        <v>Belum diisi</v>
      </c>
      <c r="F300" s="528">
        <v>1</v>
      </c>
      <c r="G300" s="529"/>
      <c r="H300" s="600" t="str">
        <f t="shared" si="5"/>
        <v>Belum Diisi</v>
      </c>
      <c r="I300" s="590" t="s">
        <v>26</v>
      </c>
      <c r="J300" s="591" t="str">
        <f>IF($D$300="Y/T","Isi Sasaran",IF($E$300=0,0,IF(I300="Y",1,IF(I300="T",0,"Isi Dulu"))))</f>
        <v>Isi Sasaran</v>
      </c>
      <c r="K300" s="590" t="s">
        <v>26</v>
      </c>
      <c r="L300" s="591" t="str">
        <f>IF($D$300="Y/T","Isi Sasaran",IF($E$300=0,0,IF(K300="Y",1,IF(K300="T",0,"Isi Dulu"))))</f>
        <v>Isi Sasaran</v>
      </c>
      <c r="M300" s="848" t="s">
        <v>26</v>
      </c>
      <c r="N300" s="851" t="str">
        <f>IF(M300="Y",1,IF(M300="T",0,IF(M300="Y/T","Belum diisi","Error")))</f>
        <v>Belum diisi</v>
      </c>
      <c r="O300" s="517"/>
      <c r="P300" s="517"/>
      <c r="Q300" s="517"/>
      <c r="R300" s="517"/>
    </row>
    <row r="301" spans="2:18" s="527" customFormat="1" ht="15.75">
      <c r="B301" s="837"/>
      <c r="C301" s="840"/>
      <c r="D301" s="858"/>
      <c r="E301" s="855"/>
      <c r="F301" s="549">
        <v>2</v>
      </c>
      <c r="G301" s="550"/>
      <c r="H301" s="598" t="str">
        <f t="shared" si="5"/>
        <v>Belum Diisi</v>
      </c>
      <c r="I301" s="592" t="s">
        <v>26</v>
      </c>
      <c r="J301" s="593" t="str">
        <f>IF($D$300="Y/T","Isi Sasaran",IF($E$300=0,0,IF(I301="Y",1,IF(I301="T",0,"Isi Dulu"))))</f>
        <v>Isi Sasaran</v>
      </c>
      <c r="K301" s="592" t="s">
        <v>26</v>
      </c>
      <c r="L301" s="593" t="str">
        <f>IF($D$300="Y/T","Isi Sasaran",IF($E$300=0,0,IF(K301="Y",1,IF(K301="T",0,"Isi Dulu"))))</f>
        <v>Isi Sasaran</v>
      </c>
      <c r="M301" s="849"/>
      <c r="N301" s="852"/>
      <c r="O301" s="517"/>
      <c r="P301" s="517"/>
      <c r="Q301" s="517"/>
      <c r="R301" s="517"/>
    </row>
    <row r="302" spans="2:18" s="527" customFormat="1" ht="15.75">
      <c r="B302" s="837"/>
      <c r="C302" s="840"/>
      <c r="D302" s="858"/>
      <c r="E302" s="855"/>
      <c r="F302" s="549">
        <v>3</v>
      </c>
      <c r="G302" s="550"/>
      <c r="H302" s="598" t="str">
        <f t="shared" si="5"/>
        <v>Belum Diisi</v>
      </c>
      <c r="I302" s="592" t="s">
        <v>26</v>
      </c>
      <c r="J302" s="593" t="str">
        <f>IF($D$300="Y/T","Isi Sasaran",IF($E$300=0,0,IF(I302="Y",1,IF(I302="T",0,"Isi Dulu"))))</f>
        <v>Isi Sasaran</v>
      </c>
      <c r="K302" s="592" t="s">
        <v>26</v>
      </c>
      <c r="L302" s="593" t="str">
        <f>IF($D$300="Y/T","Isi Sasaran",IF($E$300=0,0,IF(K302="Y",1,IF(K302="T",0,"Isi Dulu"))))</f>
        <v>Isi Sasaran</v>
      </c>
      <c r="M302" s="849"/>
      <c r="N302" s="852"/>
      <c r="O302" s="517"/>
      <c r="P302" s="517"/>
      <c r="Q302" s="517"/>
      <c r="R302" s="517"/>
    </row>
    <row r="303" spans="2:18" s="527" customFormat="1" ht="15.75">
      <c r="B303" s="837"/>
      <c r="C303" s="840"/>
      <c r="D303" s="858"/>
      <c r="E303" s="855"/>
      <c r="F303" s="549">
        <v>4</v>
      </c>
      <c r="G303" s="550"/>
      <c r="H303" s="598" t="str">
        <f t="shared" si="5"/>
        <v>Belum Diisi</v>
      </c>
      <c r="I303" s="592" t="s">
        <v>26</v>
      </c>
      <c r="J303" s="593" t="str">
        <f>IF($D$300="Y/T","Isi Sasaran",IF($E$300=0,0,IF(I303="Y",1,IF(I303="T",0,"Isi Dulu"))))</f>
        <v>Isi Sasaran</v>
      </c>
      <c r="K303" s="592" t="s">
        <v>26</v>
      </c>
      <c r="L303" s="593" t="str">
        <f>IF($D$300="Y/T","Isi Sasaran",IF($E$300=0,0,IF(K303="Y",1,IF(K303="T",0,"Isi Dulu"))))</f>
        <v>Isi Sasaran</v>
      </c>
      <c r="M303" s="849"/>
      <c r="N303" s="852"/>
      <c r="O303" s="517"/>
      <c r="P303" s="517"/>
      <c r="Q303" s="517"/>
      <c r="R303" s="517"/>
    </row>
    <row r="304" spans="2:18" s="527" customFormat="1" ht="15.75">
      <c r="B304" s="838"/>
      <c r="C304" s="841"/>
      <c r="D304" s="859"/>
      <c r="E304" s="856"/>
      <c r="F304" s="569">
        <v>5</v>
      </c>
      <c r="G304" s="570"/>
      <c r="H304" s="599" t="str">
        <f t="shared" si="5"/>
        <v>Belum Diisi</v>
      </c>
      <c r="I304" s="595" t="s">
        <v>26</v>
      </c>
      <c r="J304" s="596" t="str">
        <f>IF($D$300="Y/T","Isi Sasaran",IF($E$300=0,0,IF(I304="Y",1,IF(I304="T",0,"Isi Dulu"))))</f>
        <v>Isi Sasaran</v>
      </c>
      <c r="K304" s="595" t="s">
        <v>26</v>
      </c>
      <c r="L304" s="596" t="str">
        <f>IF($D$300="Y/T","Isi Sasaran",IF($E$300=0,0,IF(K304="Y",1,IF(K304="T",0,"Isi Dulu"))))</f>
        <v>Isi Sasaran</v>
      </c>
      <c r="M304" s="850"/>
      <c r="N304" s="853"/>
      <c r="O304" s="517"/>
      <c r="P304" s="517"/>
      <c r="Q304" s="517"/>
      <c r="R304" s="517"/>
    </row>
    <row r="305" spans="2:18" s="527" customFormat="1" ht="15.75">
      <c r="B305" s="836">
        <v>20</v>
      </c>
      <c r="C305" s="839"/>
      <c r="D305" s="857" t="s">
        <v>26</v>
      </c>
      <c r="E305" s="854" t="str">
        <f>IF(D305="Y",1,IF(D305="T",0,IF(D305="Y/T","Belum diisi","Error")))</f>
        <v>Belum diisi</v>
      </c>
      <c r="F305" s="528">
        <v>1</v>
      </c>
      <c r="G305" s="529"/>
      <c r="H305" s="600" t="str">
        <f t="shared" si="5"/>
        <v>Belum Diisi</v>
      </c>
      <c r="I305" s="590" t="s">
        <v>26</v>
      </c>
      <c r="J305" s="591" t="str">
        <f>IF($D$305="Y/T","Isi Sasaran",IF($E$305=0,0,IF(I305="Y",1,IF(I305="T",0,"Isi Dulu"))))</f>
        <v>Isi Sasaran</v>
      </c>
      <c r="K305" s="590" t="s">
        <v>26</v>
      </c>
      <c r="L305" s="591" t="str">
        <f>IF($D$305="Y/T","Isi Sasaran",IF($E$305=0,0,IF(K305="Y",1,IF(K305="T",0,"Isi Dulu"))))</f>
        <v>Isi Sasaran</v>
      </c>
      <c r="M305" s="848" t="s">
        <v>26</v>
      </c>
      <c r="N305" s="851" t="str">
        <f>IF(M305="Y",1,IF(M305="T",0,IF(M305="Y/T","Belum diisi","Error")))</f>
        <v>Belum diisi</v>
      </c>
      <c r="O305" s="517"/>
      <c r="P305" s="517"/>
      <c r="Q305" s="517"/>
      <c r="R305" s="517"/>
    </row>
    <row r="306" spans="2:18" s="527" customFormat="1" ht="15.75">
      <c r="B306" s="837"/>
      <c r="C306" s="840"/>
      <c r="D306" s="858"/>
      <c r="E306" s="855"/>
      <c r="F306" s="549">
        <v>2</v>
      </c>
      <c r="G306" s="550"/>
      <c r="H306" s="598" t="str">
        <f t="shared" si="5"/>
        <v>Belum Diisi</v>
      </c>
      <c r="I306" s="592" t="s">
        <v>26</v>
      </c>
      <c r="J306" s="593" t="str">
        <f>IF($D$305="Y/T","Isi Sasaran",IF($E$305=0,0,IF(I306="Y",1,IF(I306="T",0,"Isi Dulu"))))</f>
        <v>Isi Sasaran</v>
      </c>
      <c r="K306" s="592" t="s">
        <v>26</v>
      </c>
      <c r="L306" s="593" t="str">
        <f>IF($D$305="Y/T","Isi Sasaran",IF($E$305=0,0,IF(K306="Y",1,IF(K306="T",0,"Isi Dulu"))))</f>
        <v>Isi Sasaran</v>
      </c>
      <c r="M306" s="849"/>
      <c r="N306" s="852"/>
      <c r="O306" s="517"/>
      <c r="P306" s="517"/>
      <c r="Q306" s="517"/>
      <c r="R306" s="517"/>
    </row>
    <row r="307" spans="2:18" s="527" customFormat="1" ht="15.75">
      <c r="B307" s="837"/>
      <c r="C307" s="840"/>
      <c r="D307" s="858"/>
      <c r="E307" s="855"/>
      <c r="F307" s="549">
        <v>3</v>
      </c>
      <c r="G307" s="550"/>
      <c r="H307" s="598" t="str">
        <f t="shared" si="5"/>
        <v>Belum Diisi</v>
      </c>
      <c r="I307" s="592" t="s">
        <v>26</v>
      </c>
      <c r="J307" s="593" t="str">
        <f>IF($D$305="Y/T","Isi Sasaran",IF($E$305=0,0,IF(I307="Y",1,IF(I307="T",0,"Isi Dulu"))))</f>
        <v>Isi Sasaran</v>
      </c>
      <c r="K307" s="592" t="s">
        <v>26</v>
      </c>
      <c r="L307" s="593" t="str">
        <f>IF($D$305="Y/T","Isi Sasaran",IF($E$305=0,0,IF(K307="Y",1,IF(K307="T",0,"Isi Dulu"))))</f>
        <v>Isi Sasaran</v>
      </c>
      <c r="M307" s="849"/>
      <c r="N307" s="852"/>
      <c r="O307" s="517"/>
      <c r="P307" s="517"/>
      <c r="Q307" s="517"/>
      <c r="R307" s="517"/>
    </row>
    <row r="308" spans="2:18" s="527" customFormat="1" ht="15.75">
      <c r="B308" s="837"/>
      <c r="C308" s="840"/>
      <c r="D308" s="858"/>
      <c r="E308" s="855"/>
      <c r="F308" s="549">
        <v>4</v>
      </c>
      <c r="G308" s="550"/>
      <c r="H308" s="598" t="str">
        <f t="shared" si="5"/>
        <v>Belum Diisi</v>
      </c>
      <c r="I308" s="592" t="s">
        <v>26</v>
      </c>
      <c r="J308" s="593" t="str">
        <f>IF($D$305="Y/T","Isi Sasaran",IF($E$305=0,0,IF(I308="Y",1,IF(I308="T",0,"Isi Dulu"))))</f>
        <v>Isi Sasaran</v>
      </c>
      <c r="K308" s="592" t="s">
        <v>26</v>
      </c>
      <c r="L308" s="593" t="str">
        <f>IF($D$305="Y/T","Isi Sasaran",IF($E$305=0,0,IF(K308="Y",1,IF(K308="T",0,"Isi Dulu"))))</f>
        <v>Isi Sasaran</v>
      </c>
      <c r="M308" s="849"/>
      <c r="N308" s="852"/>
      <c r="O308" s="517"/>
      <c r="P308" s="517"/>
      <c r="Q308" s="517"/>
      <c r="R308" s="517"/>
    </row>
    <row r="309" spans="2:18" s="527" customFormat="1" ht="15.75">
      <c r="B309" s="838"/>
      <c r="C309" s="841"/>
      <c r="D309" s="859"/>
      <c r="E309" s="856"/>
      <c r="F309" s="569">
        <v>5</v>
      </c>
      <c r="G309" s="570"/>
      <c r="H309" s="599" t="str">
        <f t="shared" si="5"/>
        <v>Belum Diisi</v>
      </c>
      <c r="I309" s="595" t="s">
        <v>26</v>
      </c>
      <c r="J309" s="596" t="str">
        <f>IF($D$305="Y/T","Isi Sasaran",IF($E$305=0,0,IF(I309="Y",1,IF(I309="T",0,"Isi Dulu"))))</f>
        <v>Isi Sasaran</v>
      </c>
      <c r="K309" s="595" t="s">
        <v>26</v>
      </c>
      <c r="L309" s="596" t="str">
        <f>IF($D$305="Y/T","Isi Sasaran",IF($E$305=0,0,IF(K309="Y",1,IF(K309="T",0,"Isi Dulu"))))</f>
        <v>Isi Sasaran</v>
      </c>
      <c r="M309" s="850"/>
      <c r="N309" s="853"/>
      <c r="O309" s="517"/>
      <c r="P309" s="517"/>
      <c r="Q309" s="517"/>
      <c r="R309" s="517"/>
    </row>
    <row r="310" spans="2:18" ht="15.75">
      <c r="B310" s="580"/>
      <c r="C310" s="581"/>
      <c r="D310" s="582"/>
      <c r="E310" s="602" t="e">
        <f>AVERAGE(E210:E309)</f>
        <v>#DIV/0!</v>
      </c>
      <c r="F310" s="583"/>
      <c r="G310" s="583"/>
      <c r="H310" s="602" t="e">
        <f>(IF($D210="Y/T",0,AVERAGE(H210:H214))+IF($D215="Y/T",0,AVERAGE(H215:H219))+IF($D220="Y/T",0,AVERAGE(H220:H224))+IF($D225="Y/T",0,AVERAGE(H225:H229))+IF($D230="Y/T",0,AVERAGE(H230:H234))+IF($D235="Y/T",0,AVERAGE(H235:H239))+IF($D240="Y/T",0,AVERAGE(H240:H244))+IF($D245="Y/T",0,AVERAGE(H245:H249))+IF($D250="Y/T",0,AVERAGE(H250:H254))+IF($D255="Y/T",0,AVERAGE(H255:H259))+IF($D260="Y/T",0,AVERAGE(H260:H264))+IF($D265="Y/T",0,AVERAGE(H265:H269))+IF($D270="Y/T",0,AVERAGE(H270:H274))+IF($D275="Y/T",0,AVERAGE(H275:H279))+IF($D280="Y/T",0,AVERAGE(H280:H284))+IF($D285="Y/T",0,AVERAGE(H285:H289))+IF($D290="Y/T",0,AVERAGE(H290:H294))+IF($D295="Y/T",0,AVERAGE(H295:H299))+IF($D300="Y/T",0,AVERAGE(H300:H304))+IF($D305="Y/T",0,AVERAGE(H305:H309)))/(COUNTIF($D210:$D309,"Y")+COUNTIF($D210:$D309,"T"))</f>
        <v>#DIV/0!</v>
      </c>
      <c r="I310" s="582"/>
      <c r="J310" s="602" t="e">
        <f>(IF($D210="Y/T",0,AVERAGE(J210:J214))+IF($D215="Y/T",0,AVERAGE(J215:J219))+IF($D220="Y/T",0,AVERAGE(J220:J224))+IF($D225="Y/T",0,AVERAGE(J225:J229))+IF($D230="Y/T",0,AVERAGE(J230:J234))+IF($D235="Y/T",0,AVERAGE(J235:J239))+IF($D240="Y/T",0,AVERAGE(J240:J244))+IF($D245="Y/T",0,AVERAGE(J245:J249))+IF($D250="Y/T",0,AVERAGE(J250:J254))+IF($D255="Y/T",0,AVERAGE(J255:J259))+IF($D260="Y/T",0,AVERAGE(J260:J264))+IF($D265="Y/T",0,AVERAGE(J265:J269))+IF($D270="Y/T",0,AVERAGE(J270:J274))+IF($D275="Y/T",0,AVERAGE(J275:J279))+IF($D280="Y/T",0,AVERAGE(J280:J284))+IF($D285="Y/T",0,AVERAGE(J285:J289))+IF($D290="Y/T",0,AVERAGE(J290:J294))+IF($D295="Y/T",0,AVERAGE(J295:J299))+IF($D300="Y/T",0,AVERAGE(J300:J304))+IF($D305="Y/T",0,AVERAGE(J305:J309)))/(COUNTIF($D210:$D309,"Y")+COUNTIF($D210:$D309,"T"))</f>
        <v>#DIV/0!</v>
      </c>
      <c r="K310" s="582"/>
      <c r="L310" s="602" t="e">
        <f>(IF($D210="Y/T",0,AVERAGE(L210:L214))+IF($D215="Y/T",0,AVERAGE(L215:L219))+IF($D220="Y/T",0,AVERAGE(L220:L224))+IF($D225="Y/T",0,AVERAGE(L225:L229))+IF($D230="Y/T",0,AVERAGE(L230:L234))+IF($D235="Y/T",0,AVERAGE(L235:L239))+IF($D240="Y/T",0,AVERAGE(L240:L244))+IF($D245="Y/T",0,AVERAGE(L245:L249))+IF($D250="Y/T",0,AVERAGE(L250:L254))+IF($D255="Y/T",0,AVERAGE(L255:L259))+IF($D260="Y/T",0,AVERAGE(L260:L264))+IF($D265="Y/T",0,AVERAGE(L265:L269))+IF($D270="Y/T",0,AVERAGE(L270:L274))+IF($D275="Y/T",0,AVERAGE(L275:L279))+IF($D280="Y/T",0,AVERAGE(L280:L284))+IF($D285="Y/T",0,AVERAGE(L285:L289))+IF($D290="Y/T",0,AVERAGE(L290:L294))+IF($D295="Y/T",0,AVERAGE(L295:L299))+IF($D300="Y/T",0,AVERAGE(L300:L304))+IF($D305="Y/T",0,AVERAGE(L305:L309)))/(COUNTIF($D210:$D309,"Y")+COUNTIF($D210:$D309,"T"))</f>
        <v>#DIV/0!</v>
      </c>
      <c r="M310" s="606"/>
      <c r="N310" s="602" t="e">
        <f>AVERAGE(N210:N309)</f>
        <v>#DIV/0!</v>
      </c>
    </row>
    <row r="311" spans="2:18" ht="15.75">
      <c r="B311" s="865" t="s">
        <v>434</v>
      </c>
      <c r="C311" s="865"/>
      <c r="D311" s="865"/>
      <c r="E311" s="865"/>
      <c r="F311" s="865"/>
      <c r="G311" s="865"/>
      <c r="H311" s="865"/>
      <c r="I311" s="865"/>
      <c r="J311" s="865"/>
      <c r="K311" s="865"/>
      <c r="L311" s="865"/>
      <c r="M311" s="865"/>
      <c r="N311" s="866"/>
    </row>
    <row r="312" spans="2:18" ht="15.75">
      <c r="B312" s="836">
        <v>1</v>
      </c>
      <c r="C312" s="839"/>
      <c r="D312" s="857" t="s">
        <v>26</v>
      </c>
      <c r="E312" s="854" t="str">
        <f>IF(D312="Y",1,IF(D312="T",0,IF(D312="Y/T","Belum diisi","Error")))</f>
        <v>Belum diisi</v>
      </c>
      <c r="F312" s="528">
        <v>1</v>
      </c>
      <c r="G312" s="529"/>
      <c r="H312" s="589" t="str">
        <f t="shared" ref="H312:H375" si="6">IF(OR(J312="Isi Dulu",L312="Isi Dulu",J312="Isi Sasaran",L312="Isi Sasaran"),"Belum Diisi",IF(SUM(J312,L312)=2,1,IF(SUM(J312,L312)=1,0,IF(SUM(J312,L312)=0,0,"Error"))))</f>
        <v>Belum Diisi</v>
      </c>
      <c r="I312" s="590" t="s">
        <v>26</v>
      </c>
      <c r="J312" s="591" t="str">
        <f>IF($D$312="Y/T","Isi Sasaran",IF($E$312=0,0,IF(I312="Y",1,IF(I312="T",0,"Isi Dulu"))))</f>
        <v>Isi Sasaran</v>
      </c>
      <c r="K312" s="590" t="s">
        <v>26</v>
      </c>
      <c r="L312" s="591" t="str">
        <f>IF($D$312="Y/T","Isi Sasaran",IF($E$312=0,0,IF(K312="Y",1,IF(K312="T",0,"Isi Dulu"))))</f>
        <v>Isi Sasaran</v>
      </c>
      <c r="M312" s="848" t="s">
        <v>26</v>
      </c>
      <c r="N312" s="851" t="str">
        <f>IF(M312="Y",1,IF(M312="T",0,IF(M312="Y/T","Belum diisi","Error")))</f>
        <v>Belum diisi</v>
      </c>
    </row>
    <row r="313" spans="2:18" ht="15.75">
      <c r="B313" s="837"/>
      <c r="C313" s="840"/>
      <c r="D313" s="858"/>
      <c r="E313" s="855"/>
      <c r="F313" s="549">
        <v>2</v>
      </c>
      <c r="G313" s="550"/>
      <c r="H313" s="589" t="str">
        <f t="shared" si="6"/>
        <v>Belum Diisi</v>
      </c>
      <c r="I313" s="592" t="s">
        <v>26</v>
      </c>
      <c r="J313" s="593" t="str">
        <f>IF($D$312="Y/T","Isi Sasaran",IF($E$312=0,0,IF(I313="Y",1,IF(I313="T",0,"Isi Dulu"))))</f>
        <v>Isi Sasaran</v>
      </c>
      <c r="K313" s="592" t="s">
        <v>26</v>
      </c>
      <c r="L313" s="593" t="str">
        <f>IF($D$312="Y/T","Isi Sasaran",IF($E$312=0,0,IF(K313="Y",1,IF(K313="T",0,"Isi Dulu"))))</f>
        <v>Isi Sasaran</v>
      </c>
      <c r="M313" s="849"/>
      <c r="N313" s="852"/>
    </row>
    <row r="314" spans="2:18" ht="15.75">
      <c r="B314" s="837"/>
      <c r="C314" s="840"/>
      <c r="D314" s="858"/>
      <c r="E314" s="855"/>
      <c r="F314" s="549">
        <v>3</v>
      </c>
      <c r="G314" s="550"/>
      <c r="H314" s="589" t="str">
        <f t="shared" si="6"/>
        <v>Belum Diisi</v>
      </c>
      <c r="I314" s="592" t="s">
        <v>26</v>
      </c>
      <c r="J314" s="593" t="str">
        <f>IF($D$312="Y/T","Isi Sasaran",IF($E$312=0,0,IF(I314="Y",1,IF(I314="T",0,"Isi Dulu"))))</f>
        <v>Isi Sasaran</v>
      </c>
      <c r="K314" s="592" t="s">
        <v>26</v>
      </c>
      <c r="L314" s="593" t="str">
        <f>IF($D$312="Y/T","Isi Sasaran",IF($E$312=0,0,IF(K314="Y",1,IF(K314="T",0,"Isi Dulu"))))</f>
        <v>Isi Sasaran</v>
      </c>
      <c r="M314" s="849"/>
      <c r="N314" s="852"/>
    </row>
    <row r="315" spans="2:18" ht="15.75">
      <c r="B315" s="837"/>
      <c r="C315" s="840"/>
      <c r="D315" s="858"/>
      <c r="E315" s="855"/>
      <c r="F315" s="549">
        <v>4</v>
      </c>
      <c r="G315" s="550"/>
      <c r="H315" s="589" t="str">
        <f t="shared" si="6"/>
        <v>Belum Diisi</v>
      </c>
      <c r="I315" s="592" t="s">
        <v>26</v>
      </c>
      <c r="J315" s="593" t="str">
        <f>IF($D$312="Y/T","Isi Sasaran",IF($E$312=0,0,IF(I315="Y",1,IF(I315="T",0,"Isi Dulu"))))</f>
        <v>Isi Sasaran</v>
      </c>
      <c r="K315" s="592" t="s">
        <v>26</v>
      </c>
      <c r="L315" s="593" t="str">
        <f>IF($D$312="Y/T","Isi Sasaran",IF($E$312=0,0,IF(K315="Y",1,IF(K315="T",0,"Isi Dulu"))))</f>
        <v>Isi Sasaran</v>
      </c>
      <c r="M315" s="849"/>
      <c r="N315" s="852"/>
    </row>
    <row r="316" spans="2:18" ht="15.75">
      <c r="B316" s="838"/>
      <c r="C316" s="841"/>
      <c r="D316" s="859"/>
      <c r="E316" s="856"/>
      <c r="F316" s="569">
        <v>5</v>
      </c>
      <c r="G316" s="570"/>
      <c r="H316" s="594" t="str">
        <f t="shared" si="6"/>
        <v>Belum Diisi</v>
      </c>
      <c r="I316" s="595" t="s">
        <v>26</v>
      </c>
      <c r="J316" s="596" t="str">
        <f>IF($D$312="Y/T","Isi Sasaran",IF($E$312=0,0,IF(I316="Y",1,IF(I316="T",0,"Isi Dulu"))))</f>
        <v>Isi Sasaran</v>
      </c>
      <c r="K316" s="595" t="s">
        <v>26</v>
      </c>
      <c r="L316" s="596" t="str">
        <f>IF($D$312="Y/T","Isi Sasaran",IF($E$312=0,0,IF(K316="Y",1,IF(K316="T",0,"Isi Dulu"))))</f>
        <v>Isi Sasaran</v>
      </c>
      <c r="M316" s="850"/>
      <c r="N316" s="853"/>
    </row>
    <row r="317" spans="2:18" ht="15.75">
      <c r="B317" s="836">
        <v>2</v>
      </c>
      <c r="C317" s="839"/>
      <c r="D317" s="857" t="s">
        <v>26</v>
      </c>
      <c r="E317" s="854" t="str">
        <f>IF(D317="Y",1,IF(D317="T",0,IF(D317="Y/T","Belum diisi","Error")))</f>
        <v>Belum diisi</v>
      </c>
      <c r="F317" s="528">
        <v>1</v>
      </c>
      <c r="G317" s="529"/>
      <c r="H317" s="597" t="str">
        <f t="shared" si="6"/>
        <v>Belum Diisi</v>
      </c>
      <c r="I317" s="590" t="s">
        <v>26</v>
      </c>
      <c r="J317" s="591" t="str">
        <f>IF($D$317="Y/T","Isi Sasaran",IF($E$317=0,0,IF(I317="Y",1,IF(I317="T",0,"Isi Dulu"))))</f>
        <v>Isi Sasaran</v>
      </c>
      <c r="K317" s="590" t="s">
        <v>26</v>
      </c>
      <c r="L317" s="591" t="str">
        <f>IF($D$317="Y/T","Isi Sasaran",IF($E$317=0,0,IF(K317="Y",1,IF(K317="T",0,"Isi Dulu"))))</f>
        <v>Isi Sasaran</v>
      </c>
      <c r="M317" s="848" t="s">
        <v>26</v>
      </c>
      <c r="N317" s="851" t="str">
        <f>IF(M317="Y",1,IF(M317="T",0,IF(M317="Y/T","Belum diisi","Error")))</f>
        <v>Belum diisi</v>
      </c>
    </row>
    <row r="318" spans="2:18" ht="15.75">
      <c r="B318" s="837"/>
      <c r="C318" s="840"/>
      <c r="D318" s="858"/>
      <c r="E318" s="855"/>
      <c r="F318" s="549">
        <v>2</v>
      </c>
      <c r="G318" s="550"/>
      <c r="H318" s="598" t="str">
        <f t="shared" si="6"/>
        <v>Belum Diisi</v>
      </c>
      <c r="I318" s="592" t="s">
        <v>26</v>
      </c>
      <c r="J318" s="593" t="str">
        <f>IF($D$317="Y/T","Isi Sasaran",IF($E$317=0,0,IF(I318="Y",1,IF(I318="T",0,"Isi Dulu"))))</f>
        <v>Isi Sasaran</v>
      </c>
      <c r="K318" s="592" t="s">
        <v>26</v>
      </c>
      <c r="L318" s="593" t="str">
        <f>IF($D$317="Y/T","Isi Sasaran",IF($E$317=0,0,IF(K318="Y",1,IF(K318="T",0,"Isi Dulu"))))</f>
        <v>Isi Sasaran</v>
      </c>
      <c r="M318" s="849"/>
      <c r="N318" s="852"/>
    </row>
    <row r="319" spans="2:18" ht="15.75">
      <c r="B319" s="837"/>
      <c r="C319" s="840"/>
      <c r="D319" s="858"/>
      <c r="E319" s="855"/>
      <c r="F319" s="549">
        <v>3</v>
      </c>
      <c r="G319" s="550"/>
      <c r="H319" s="598" t="str">
        <f t="shared" si="6"/>
        <v>Belum Diisi</v>
      </c>
      <c r="I319" s="592" t="s">
        <v>26</v>
      </c>
      <c r="J319" s="593" t="str">
        <f>IF($D$317="Y/T","Isi Sasaran",IF($E$317=0,0,IF(I319="Y",1,IF(I319="T",0,"Isi Dulu"))))</f>
        <v>Isi Sasaran</v>
      </c>
      <c r="K319" s="592" t="s">
        <v>26</v>
      </c>
      <c r="L319" s="593" t="str">
        <f>IF($D$317="Y/T","Isi Sasaran",IF($E$317=0,0,IF(K319="Y",1,IF(K319="T",0,"Isi Dulu"))))</f>
        <v>Isi Sasaran</v>
      </c>
      <c r="M319" s="849"/>
      <c r="N319" s="852"/>
    </row>
    <row r="320" spans="2:18" ht="15.75">
      <c r="B320" s="837"/>
      <c r="C320" s="840"/>
      <c r="D320" s="858"/>
      <c r="E320" s="855"/>
      <c r="F320" s="549">
        <v>4</v>
      </c>
      <c r="G320" s="550"/>
      <c r="H320" s="598" t="str">
        <f t="shared" si="6"/>
        <v>Belum Diisi</v>
      </c>
      <c r="I320" s="592" t="s">
        <v>26</v>
      </c>
      <c r="J320" s="593" t="str">
        <f>IF($D$317="Y/T","Isi Sasaran",IF($E$317=0,0,IF(I320="Y",1,IF(I320="T",0,"Isi Dulu"))))</f>
        <v>Isi Sasaran</v>
      </c>
      <c r="K320" s="592" t="s">
        <v>26</v>
      </c>
      <c r="L320" s="593" t="str">
        <f>IF($D$317="Y/T","Isi Sasaran",IF($E$317=0,0,IF(K320="Y",1,IF(K320="T",0,"Isi Dulu"))))</f>
        <v>Isi Sasaran</v>
      </c>
      <c r="M320" s="849"/>
      <c r="N320" s="852"/>
    </row>
    <row r="321" spans="2:14" ht="15.75">
      <c r="B321" s="838"/>
      <c r="C321" s="841"/>
      <c r="D321" s="859"/>
      <c r="E321" s="856"/>
      <c r="F321" s="569">
        <v>5</v>
      </c>
      <c r="G321" s="570"/>
      <c r="H321" s="599" t="str">
        <f t="shared" si="6"/>
        <v>Belum Diisi</v>
      </c>
      <c r="I321" s="595" t="s">
        <v>26</v>
      </c>
      <c r="J321" s="596" t="str">
        <f>IF($D$317="Y/T","Isi Sasaran",IF($E$317=0,0,IF(I321="Y",1,IF(I321="T",0,"Isi Dulu"))))</f>
        <v>Isi Sasaran</v>
      </c>
      <c r="K321" s="595" t="s">
        <v>26</v>
      </c>
      <c r="L321" s="596" t="str">
        <f>IF($D$317="Y/T","Isi Sasaran",IF($E$317=0,0,IF(K321="Y",1,IF(K321="T",0,"Isi Dulu"))))</f>
        <v>Isi Sasaran</v>
      </c>
      <c r="M321" s="850"/>
      <c r="N321" s="853"/>
    </row>
    <row r="322" spans="2:14" ht="15.75">
      <c r="B322" s="836">
        <v>3</v>
      </c>
      <c r="C322" s="839"/>
      <c r="D322" s="857" t="s">
        <v>26</v>
      </c>
      <c r="E322" s="854" t="str">
        <f>IF(D322="Y",1,IF(D322="T",0,IF(D322="Y/T","Belum diisi","Error")))</f>
        <v>Belum diisi</v>
      </c>
      <c r="F322" s="528">
        <v>1</v>
      </c>
      <c r="G322" s="529"/>
      <c r="H322" s="600" t="str">
        <f t="shared" si="6"/>
        <v>Belum Diisi</v>
      </c>
      <c r="I322" s="590" t="s">
        <v>26</v>
      </c>
      <c r="J322" s="591" t="str">
        <f>IF($D$322="Y/T","Isi Sasaran",IF($E$322=0,0,IF(I322="Y",1,IF(I322="T",0,"Isi Dulu"))))</f>
        <v>Isi Sasaran</v>
      </c>
      <c r="K322" s="590" t="s">
        <v>26</v>
      </c>
      <c r="L322" s="591" t="str">
        <f>IF($D$322="Y/T","Isi Sasaran",IF($E$322=0,0,IF(K322="Y",1,IF(K322="T",0,"Isi Dulu"))))</f>
        <v>Isi Sasaran</v>
      </c>
      <c r="M322" s="848" t="s">
        <v>26</v>
      </c>
      <c r="N322" s="851" t="str">
        <f>IF(M322="Y",1,IF(M322="T",0,IF(M322="Y/T","Belum diisi","Error")))</f>
        <v>Belum diisi</v>
      </c>
    </row>
    <row r="323" spans="2:14" ht="15.75">
      <c r="B323" s="837"/>
      <c r="C323" s="840"/>
      <c r="D323" s="858"/>
      <c r="E323" s="855"/>
      <c r="F323" s="549">
        <v>2</v>
      </c>
      <c r="G323" s="550"/>
      <c r="H323" s="598" t="str">
        <f t="shared" si="6"/>
        <v>Belum Diisi</v>
      </c>
      <c r="I323" s="592" t="s">
        <v>26</v>
      </c>
      <c r="J323" s="593" t="str">
        <f>IF($D$322="Y/T","Isi Sasaran",IF($E$322=0,0,IF(I323="Y",1,IF(I323="T",0,"Isi Dulu"))))</f>
        <v>Isi Sasaran</v>
      </c>
      <c r="K323" s="592" t="s">
        <v>26</v>
      </c>
      <c r="L323" s="593" t="str">
        <f>IF($D$322="Y/T","Isi Sasaran",IF($E$322=0,0,IF(K323="Y",1,IF(K323="T",0,"Isi Dulu"))))</f>
        <v>Isi Sasaran</v>
      </c>
      <c r="M323" s="849"/>
      <c r="N323" s="852"/>
    </row>
    <row r="324" spans="2:14" ht="15.75">
      <c r="B324" s="837"/>
      <c r="C324" s="840"/>
      <c r="D324" s="858"/>
      <c r="E324" s="855"/>
      <c r="F324" s="549">
        <v>3</v>
      </c>
      <c r="G324" s="550"/>
      <c r="H324" s="598" t="str">
        <f t="shared" si="6"/>
        <v>Belum Diisi</v>
      </c>
      <c r="I324" s="592" t="s">
        <v>26</v>
      </c>
      <c r="J324" s="593" t="str">
        <f>IF($D$322="Y/T","Isi Sasaran",IF($E$322=0,0,IF(I324="Y",1,IF(I324="T",0,"Isi Dulu"))))</f>
        <v>Isi Sasaran</v>
      </c>
      <c r="K324" s="592" t="s">
        <v>26</v>
      </c>
      <c r="L324" s="593" t="str">
        <f>IF($D$322="Y/T","Isi Sasaran",IF($E$322=0,0,IF(K324="Y",1,IF(K324="T",0,"Isi Dulu"))))</f>
        <v>Isi Sasaran</v>
      </c>
      <c r="M324" s="849"/>
      <c r="N324" s="852"/>
    </row>
    <row r="325" spans="2:14" ht="15.75">
      <c r="B325" s="837"/>
      <c r="C325" s="840"/>
      <c r="D325" s="858"/>
      <c r="E325" s="855"/>
      <c r="F325" s="549">
        <v>4</v>
      </c>
      <c r="G325" s="550"/>
      <c r="H325" s="598" t="str">
        <f t="shared" si="6"/>
        <v>Belum Diisi</v>
      </c>
      <c r="I325" s="592" t="s">
        <v>26</v>
      </c>
      <c r="J325" s="593" t="str">
        <f>IF($D$322="Y/T","Isi Sasaran",IF($E$322=0,0,IF(I325="Y",1,IF(I325="T",0,"Isi Dulu"))))</f>
        <v>Isi Sasaran</v>
      </c>
      <c r="K325" s="592" t="s">
        <v>26</v>
      </c>
      <c r="L325" s="593" t="str">
        <f>IF($D$322="Y/T","Isi Sasaran",IF($E$322=0,0,IF(K325="Y",1,IF(K325="T",0,"Isi Dulu"))))</f>
        <v>Isi Sasaran</v>
      </c>
      <c r="M325" s="849"/>
      <c r="N325" s="852"/>
    </row>
    <row r="326" spans="2:14" ht="15.75">
      <c r="B326" s="838"/>
      <c r="C326" s="841"/>
      <c r="D326" s="859"/>
      <c r="E326" s="856"/>
      <c r="F326" s="569">
        <v>5</v>
      </c>
      <c r="G326" s="570"/>
      <c r="H326" s="599" t="str">
        <f t="shared" si="6"/>
        <v>Belum Diisi</v>
      </c>
      <c r="I326" s="595" t="s">
        <v>26</v>
      </c>
      <c r="J326" s="596" t="str">
        <f>IF($D$322="Y/T","Isi Sasaran",IF($E$322=0,0,IF(I326="Y",1,IF(I326="T",0,"Isi Dulu"))))</f>
        <v>Isi Sasaran</v>
      </c>
      <c r="K326" s="595" t="s">
        <v>26</v>
      </c>
      <c r="L326" s="596" t="str">
        <f>IF($D$322="Y/T","Isi Sasaran",IF($E$322=0,0,IF(K326="Y",1,IF(K326="T",0,"Isi Dulu"))))</f>
        <v>Isi Sasaran</v>
      </c>
      <c r="M326" s="850"/>
      <c r="N326" s="853"/>
    </row>
    <row r="327" spans="2:14" ht="15.75">
      <c r="B327" s="836">
        <v>4</v>
      </c>
      <c r="C327" s="839"/>
      <c r="D327" s="857" t="s">
        <v>26</v>
      </c>
      <c r="E327" s="854" t="str">
        <f>IF(D327="Y",1,IF(D327="T",0,IF(D327="Y/T","Belum diisi","Error")))</f>
        <v>Belum diisi</v>
      </c>
      <c r="F327" s="528">
        <v>1</v>
      </c>
      <c r="G327" s="529"/>
      <c r="H327" s="600" t="str">
        <f t="shared" si="6"/>
        <v>Belum Diisi</v>
      </c>
      <c r="I327" s="590" t="s">
        <v>26</v>
      </c>
      <c r="J327" s="591" t="str">
        <f>IF($D$327="Y/T","Isi Sasaran",IF($E$327=0,0,IF(I327="Y",1,IF(I327="T",0,"Isi Dulu"))))</f>
        <v>Isi Sasaran</v>
      </c>
      <c r="K327" s="590" t="s">
        <v>26</v>
      </c>
      <c r="L327" s="591" t="str">
        <f>IF($D$327="Y/T","Isi Sasaran",IF($E$327=0,0,IF(K327="Y",1,IF(K327="T",0,"Isi Dulu"))))</f>
        <v>Isi Sasaran</v>
      </c>
      <c r="M327" s="848" t="s">
        <v>26</v>
      </c>
      <c r="N327" s="851" t="str">
        <f>IF(M327="Y",1,IF(M327="T",0,IF(M327="Y/T","Belum diisi","Error")))</f>
        <v>Belum diisi</v>
      </c>
    </row>
    <row r="328" spans="2:14" ht="15.75">
      <c r="B328" s="837"/>
      <c r="C328" s="840"/>
      <c r="D328" s="858"/>
      <c r="E328" s="855"/>
      <c r="F328" s="549">
        <v>2</v>
      </c>
      <c r="G328" s="550"/>
      <c r="H328" s="598" t="str">
        <f t="shared" si="6"/>
        <v>Belum Diisi</v>
      </c>
      <c r="I328" s="592" t="s">
        <v>26</v>
      </c>
      <c r="J328" s="593" t="str">
        <f>IF($D$327="Y/T","Isi Sasaran",IF($E$327=0,0,IF(I328="Y",1,IF(I328="T",0,"Isi Dulu"))))</f>
        <v>Isi Sasaran</v>
      </c>
      <c r="K328" s="592" t="s">
        <v>26</v>
      </c>
      <c r="L328" s="593" t="str">
        <f>IF($D$327="Y/T","Isi Sasaran",IF($E$327=0,0,IF(K328="Y",1,IF(K328="T",0,"Isi Dulu"))))</f>
        <v>Isi Sasaran</v>
      </c>
      <c r="M328" s="849"/>
      <c r="N328" s="852"/>
    </row>
    <row r="329" spans="2:14" ht="15.75">
      <c r="B329" s="837"/>
      <c r="C329" s="840"/>
      <c r="D329" s="858"/>
      <c r="E329" s="855"/>
      <c r="F329" s="549">
        <v>3</v>
      </c>
      <c r="G329" s="550"/>
      <c r="H329" s="598" t="str">
        <f t="shared" si="6"/>
        <v>Belum Diisi</v>
      </c>
      <c r="I329" s="592" t="s">
        <v>26</v>
      </c>
      <c r="J329" s="593" t="str">
        <f>IF($D$327="Y/T","Isi Sasaran",IF($E$327=0,0,IF(I329="Y",1,IF(I329="T",0,"Isi Dulu"))))</f>
        <v>Isi Sasaran</v>
      </c>
      <c r="K329" s="592" t="s">
        <v>26</v>
      </c>
      <c r="L329" s="593" t="str">
        <f>IF($D$327="Y/T","Isi Sasaran",IF($E$327=0,0,IF(K329="Y",1,IF(K329="T",0,"Isi Dulu"))))</f>
        <v>Isi Sasaran</v>
      </c>
      <c r="M329" s="849"/>
      <c r="N329" s="852"/>
    </row>
    <row r="330" spans="2:14" ht="15.75">
      <c r="B330" s="837"/>
      <c r="C330" s="840"/>
      <c r="D330" s="858"/>
      <c r="E330" s="855"/>
      <c r="F330" s="549">
        <v>4</v>
      </c>
      <c r="G330" s="550"/>
      <c r="H330" s="598" t="str">
        <f t="shared" si="6"/>
        <v>Belum Diisi</v>
      </c>
      <c r="I330" s="592" t="s">
        <v>26</v>
      </c>
      <c r="J330" s="593" t="str">
        <f>IF($D$327="Y/T","Isi Sasaran",IF($E$327=0,0,IF(I330="Y",1,IF(I330="T",0,"Isi Dulu"))))</f>
        <v>Isi Sasaran</v>
      </c>
      <c r="K330" s="592" t="s">
        <v>26</v>
      </c>
      <c r="L330" s="593" t="str">
        <f>IF($D$327="Y/T","Isi Sasaran",IF($E$327=0,0,IF(K330="Y",1,IF(K330="T",0,"Isi Dulu"))))</f>
        <v>Isi Sasaran</v>
      </c>
      <c r="M330" s="849"/>
      <c r="N330" s="852"/>
    </row>
    <row r="331" spans="2:14" ht="15.75">
      <c r="B331" s="838"/>
      <c r="C331" s="841"/>
      <c r="D331" s="859"/>
      <c r="E331" s="856"/>
      <c r="F331" s="569">
        <v>5</v>
      </c>
      <c r="G331" s="570"/>
      <c r="H331" s="599" t="str">
        <f t="shared" si="6"/>
        <v>Belum Diisi</v>
      </c>
      <c r="I331" s="595" t="s">
        <v>26</v>
      </c>
      <c r="J331" s="596" t="str">
        <f>IF($D$327="Y/T","Isi Sasaran",IF($E$327=0,0,IF(I331="Y",1,IF(I331="T",0,"Isi Dulu"))))</f>
        <v>Isi Sasaran</v>
      </c>
      <c r="K331" s="595" t="s">
        <v>26</v>
      </c>
      <c r="L331" s="596" t="str">
        <f>IF($D$327="Y/T","Isi Sasaran",IF($E$327=0,0,IF(K331="Y",1,IF(K331="T",0,"Isi Dulu"))))</f>
        <v>Isi Sasaran</v>
      </c>
      <c r="M331" s="850"/>
      <c r="N331" s="853"/>
    </row>
    <row r="332" spans="2:14" ht="15.75">
      <c r="B332" s="836">
        <v>5</v>
      </c>
      <c r="C332" s="839"/>
      <c r="D332" s="857" t="s">
        <v>26</v>
      </c>
      <c r="E332" s="854" t="str">
        <f>IF(D332="Y",1,IF(D332="T",0,IF(D332="Y/T","Belum diisi","Error")))</f>
        <v>Belum diisi</v>
      </c>
      <c r="F332" s="528">
        <v>1</v>
      </c>
      <c r="G332" s="529"/>
      <c r="H332" s="600" t="str">
        <f t="shared" si="6"/>
        <v>Belum Diisi</v>
      </c>
      <c r="I332" s="590" t="s">
        <v>26</v>
      </c>
      <c r="J332" s="591" t="str">
        <f>IF($D$332="Y/T","Isi Sasaran",IF($E$332=0,0,IF(I332="Y",1,IF(I332="T",0,"Isi Dulu"))))</f>
        <v>Isi Sasaran</v>
      </c>
      <c r="K332" s="590" t="s">
        <v>26</v>
      </c>
      <c r="L332" s="591" t="str">
        <f>IF($D$332="Y/T","Isi Sasaran",IF($E$332=0,0,IF(K332="Y",1,IF(K332="T",0,"Isi Dulu"))))</f>
        <v>Isi Sasaran</v>
      </c>
      <c r="M332" s="848" t="s">
        <v>26</v>
      </c>
      <c r="N332" s="851" t="str">
        <f>IF(M332="Y",1,IF(M332="T",0,IF(M332="Y/T","Belum diisi","Error")))</f>
        <v>Belum diisi</v>
      </c>
    </row>
    <row r="333" spans="2:14" ht="15.75">
      <c r="B333" s="837"/>
      <c r="C333" s="840"/>
      <c r="D333" s="858"/>
      <c r="E333" s="855"/>
      <c r="F333" s="549">
        <v>2</v>
      </c>
      <c r="G333" s="550"/>
      <c r="H333" s="598" t="str">
        <f t="shared" si="6"/>
        <v>Belum Diisi</v>
      </c>
      <c r="I333" s="592" t="s">
        <v>26</v>
      </c>
      <c r="J333" s="593" t="str">
        <f>IF($D$332="Y/T","Isi Sasaran",IF($E$332=0,0,IF(I333="Y",1,IF(I333="T",0,"Isi Dulu"))))</f>
        <v>Isi Sasaran</v>
      </c>
      <c r="K333" s="592" t="s">
        <v>26</v>
      </c>
      <c r="L333" s="593" t="str">
        <f>IF($D$332="Y/T","Isi Sasaran",IF($E$332=0,0,IF(K333="Y",1,IF(K333="T",0,"Isi Dulu"))))</f>
        <v>Isi Sasaran</v>
      </c>
      <c r="M333" s="849"/>
      <c r="N333" s="852"/>
    </row>
    <row r="334" spans="2:14" ht="15.75">
      <c r="B334" s="837"/>
      <c r="C334" s="840"/>
      <c r="D334" s="858"/>
      <c r="E334" s="855"/>
      <c r="F334" s="549">
        <v>3</v>
      </c>
      <c r="G334" s="550"/>
      <c r="H334" s="598" t="str">
        <f t="shared" si="6"/>
        <v>Belum Diisi</v>
      </c>
      <c r="I334" s="592" t="s">
        <v>26</v>
      </c>
      <c r="J334" s="593" t="str">
        <f>IF($D$332="Y/T","Isi Sasaran",IF($E$332=0,0,IF(I334="Y",1,IF(I334="T",0,"Isi Dulu"))))</f>
        <v>Isi Sasaran</v>
      </c>
      <c r="K334" s="592" t="s">
        <v>26</v>
      </c>
      <c r="L334" s="593" t="str">
        <f>IF($D$332="Y/T","Isi Sasaran",IF($E$332=0,0,IF(K334="Y",1,IF(K334="T",0,"Isi Dulu"))))</f>
        <v>Isi Sasaran</v>
      </c>
      <c r="M334" s="849"/>
      <c r="N334" s="852"/>
    </row>
    <row r="335" spans="2:14" ht="15.75">
      <c r="B335" s="837"/>
      <c r="C335" s="840"/>
      <c r="D335" s="858"/>
      <c r="E335" s="855"/>
      <c r="F335" s="549">
        <v>4</v>
      </c>
      <c r="G335" s="550"/>
      <c r="H335" s="598" t="str">
        <f t="shared" si="6"/>
        <v>Belum Diisi</v>
      </c>
      <c r="I335" s="592" t="s">
        <v>26</v>
      </c>
      <c r="J335" s="593" t="str">
        <f>IF($D$332="Y/T","Isi Sasaran",IF($E$332=0,0,IF(I335="Y",1,IF(I335="T",0,"Isi Dulu"))))</f>
        <v>Isi Sasaran</v>
      </c>
      <c r="K335" s="592" t="s">
        <v>26</v>
      </c>
      <c r="L335" s="593" t="str">
        <f>IF($D$332="Y/T","Isi Sasaran",IF($E$332=0,0,IF(K335="Y",1,IF(K335="T",0,"Isi Dulu"))))</f>
        <v>Isi Sasaran</v>
      </c>
      <c r="M335" s="849"/>
      <c r="N335" s="852"/>
    </row>
    <row r="336" spans="2:14" ht="15.75">
      <c r="B336" s="838"/>
      <c r="C336" s="841"/>
      <c r="D336" s="859"/>
      <c r="E336" s="856"/>
      <c r="F336" s="569">
        <v>5</v>
      </c>
      <c r="G336" s="570"/>
      <c r="H336" s="599" t="str">
        <f t="shared" si="6"/>
        <v>Belum Diisi</v>
      </c>
      <c r="I336" s="595" t="s">
        <v>26</v>
      </c>
      <c r="J336" s="596" t="str">
        <f>IF($D$332="Y/T","Isi Sasaran",IF($E$332=0,0,IF(I336="Y",1,IF(I336="T",0,"Isi Dulu"))))</f>
        <v>Isi Sasaran</v>
      </c>
      <c r="K336" s="595" t="s">
        <v>26</v>
      </c>
      <c r="L336" s="596" t="str">
        <f>IF($D$332="Y/T","Isi Sasaran",IF($E$332=0,0,IF(K336="Y",1,IF(K336="T",0,"Isi Dulu"))))</f>
        <v>Isi Sasaran</v>
      </c>
      <c r="M336" s="850"/>
      <c r="N336" s="853"/>
    </row>
    <row r="337" spans="2:14" ht="15.75">
      <c r="B337" s="836">
        <v>6</v>
      </c>
      <c r="C337" s="839"/>
      <c r="D337" s="857" t="s">
        <v>26</v>
      </c>
      <c r="E337" s="854" t="str">
        <f>IF(D337="Y",1,IF(D337="T",0,IF(D337="Y/T","Belum diisi","Error")))</f>
        <v>Belum diisi</v>
      </c>
      <c r="F337" s="528">
        <v>1</v>
      </c>
      <c r="G337" s="529"/>
      <c r="H337" s="600" t="str">
        <f t="shared" si="6"/>
        <v>Belum Diisi</v>
      </c>
      <c r="I337" s="590" t="s">
        <v>26</v>
      </c>
      <c r="J337" s="591" t="str">
        <f>IF($D$337="Y/T","Isi Sasaran",IF($E$337=0,0,IF(I337="Y",1,IF(I337="T",0,"Isi Dulu"))))</f>
        <v>Isi Sasaran</v>
      </c>
      <c r="K337" s="590" t="s">
        <v>26</v>
      </c>
      <c r="L337" s="591" t="str">
        <f>IF($D$337="Y/T","Isi Sasaran",IF($E$337=0,0,IF(K337="Y",1,IF(K337="T",0,"Isi Dulu"))))</f>
        <v>Isi Sasaran</v>
      </c>
      <c r="M337" s="848" t="s">
        <v>26</v>
      </c>
      <c r="N337" s="851" t="str">
        <f>IF(M337="Y",1,IF(M337="T",0,IF(M337="Y/T","Belum diisi","Error")))</f>
        <v>Belum diisi</v>
      </c>
    </row>
    <row r="338" spans="2:14" ht="15.75">
      <c r="B338" s="837"/>
      <c r="C338" s="840"/>
      <c r="D338" s="858"/>
      <c r="E338" s="855"/>
      <c r="F338" s="549">
        <v>2</v>
      </c>
      <c r="G338" s="550"/>
      <c r="H338" s="598" t="str">
        <f t="shared" si="6"/>
        <v>Belum Diisi</v>
      </c>
      <c r="I338" s="592" t="s">
        <v>26</v>
      </c>
      <c r="J338" s="593" t="str">
        <f>IF($D$337="Y/T","Isi Sasaran",IF($E$337=0,0,IF(I338="Y",1,IF(I338="T",0,"Isi Dulu"))))</f>
        <v>Isi Sasaran</v>
      </c>
      <c r="K338" s="592" t="s">
        <v>26</v>
      </c>
      <c r="L338" s="593" t="str">
        <f>IF($D$337="Y/T","Isi Sasaran",IF($E$337=0,0,IF(K338="Y",1,IF(K338="T",0,"Isi Dulu"))))</f>
        <v>Isi Sasaran</v>
      </c>
      <c r="M338" s="849"/>
      <c r="N338" s="852"/>
    </row>
    <row r="339" spans="2:14" ht="15.75">
      <c r="B339" s="837"/>
      <c r="C339" s="840"/>
      <c r="D339" s="858"/>
      <c r="E339" s="855"/>
      <c r="F339" s="549">
        <v>3</v>
      </c>
      <c r="G339" s="550"/>
      <c r="H339" s="598" t="str">
        <f t="shared" si="6"/>
        <v>Belum Diisi</v>
      </c>
      <c r="I339" s="592" t="s">
        <v>26</v>
      </c>
      <c r="J339" s="593" t="str">
        <f>IF($D$337="Y/T","Isi Sasaran",IF($E$337=0,0,IF(I339="Y",1,IF(I339="T",0,"Isi Dulu"))))</f>
        <v>Isi Sasaran</v>
      </c>
      <c r="K339" s="592" t="s">
        <v>26</v>
      </c>
      <c r="L339" s="593" t="str">
        <f>IF($D$337="Y/T","Isi Sasaran",IF($E$337=0,0,IF(K339="Y",1,IF(K339="T",0,"Isi Dulu"))))</f>
        <v>Isi Sasaran</v>
      </c>
      <c r="M339" s="849"/>
      <c r="N339" s="852"/>
    </row>
    <row r="340" spans="2:14" ht="15.75">
      <c r="B340" s="837"/>
      <c r="C340" s="840"/>
      <c r="D340" s="858"/>
      <c r="E340" s="855"/>
      <c r="F340" s="549">
        <v>4</v>
      </c>
      <c r="G340" s="550"/>
      <c r="H340" s="598" t="str">
        <f t="shared" si="6"/>
        <v>Belum Diisi</v>
      </c>
      <c r="I340" s="592" t="s">
        <v>26</v>
      </c>
      <c r="J340" s="593" t="str">
        <f>IF($D$337="Y/T","Isi Sasaran",IF($E$337=0,0,IF(I340="Y",1,IF(I340="T",0,"Isi Dulu"))))</f>
        <v>Isi Sasaran</v>
      </c>
      <c r="K340" s="592" t="s">
        <v>26</v>
      </c>
      <c r="L340" s="593" t="str">
        <f>IF($D$337="Y/T","Isi Sasaran",IF($E$337=0,0,IF(K340="Y",1,IF(K340="T",0,"Isi Dulu"))))</f>
        <v>Isi Sasaran</v>
      </c>
      <c r="M340" s="849"/>
      <c r="N340" s="852"/>
    </row>
    <row r="341" spans="2:14" ht="15.75">
      <c r="B341" s="838"/>
      <c r="C341" s="841"/>
      <c r="D341" s="859"/>
      <c r="E341" s="856"/>
      <c r="F341" s="569">
        <v>5</v>
      </c>
      <c r="G341" s="570"/>
      <c r="H341" s="599" t="str">
        <f t="shared" si="6"/>
        <v>Belum Diisi</v>
      </c>
      <c r="I341" s="595" t="s">
        <v>26</v>
      </c>
      <c r="J341" s="596" t="str">
        <f>IF($D$337="Y/T","Isi Sasaran",IF($E$337=0,0,IF(I341="Y",1,IF(I341="T",0,"Isi Dulu"))))</f>
        <v>Isi Sasaran</v>
      </c>
      <c r="K341" s="595" t="s">
        <v>26</v>
      </c>
      <c r="L341" s="596" t="str">
        <f>IF($D$337="Y/T","Isi Sasaran",IF($E$337=0,0,IF(K341="Y",1,IF(K341="T",0,"Isi Dulu"))))</f>
        <v>Isi Sasaran</v>
      </c>
      <c r="M341" s="850"/>
      <c r="N341" s="853"/>
    </row>
    <row r="342" spans="2:14" ht="15.75">
      <c r="B342" s="836">
        <v>7</v>
      </c>
      <c r="C342" s="839"/>
      <c r="D342" s="857" t="s">
        <v>26</v>
      </c>
      <c r="E342" s="854" t="str">
        <f>IF(D342="Y",1,IF(D342="T",0,IF(D342="Y/T","Belum diisi","Error")))</f>
        <v>Belum diisi</v>
      </c>
      <c r="F342" s="528">
        <v>1</v>
      </c>
      <c r="G342" s="529"/>
      <c r="H342" s="600" t="str">
        <f t="shared" si="6"/>
        <v>Belum Diisi</v>
      </c>
      <c r="I342" s="590" t="s">
        <v>26</v>
      </c>
      <c r="J342" s="591" t="str">
        <f>IF($D$342="Y/T","Isi Sasaran",IF($E$342=0,0,IF(I342="Y",1,IF(I342="T",0,"Isi Dulu"))))</f>
        <v>Isi Sasaran</v>
      </c>
      <c r="K342" s="590" t="s">
        <v>26</v>
      </c>
      <c r="L342" s="591" t="str">
        <f>IF($D$342="Y/T","Isi Sasaran",IF($E$342=0,0,IF(K342="Y",1,IF(K342="T",0,"Isi Dulu"))))</f>
        <v>Isi Sasaran</v>
      </c>
      <c r="M342" s="848" t="s">
        <v>26</v>
      </c>
      <c r="N342" s="851" t="str">
        <f>IF(M342="Y",1,IF(M342="T",0,IF(M342="Y/T","Belum diisi","Error")))</f>
        <v>Belum diisi</v>
      </c>
    </row>
    <row r="343" spans="2:14" ht="15.75">
      <c r="B343" s="837"/>
      <c r="C343" s="840"/>
      <c r="D343" s="858"/>
      <c r="E343" s="855"/>
      <c r="F343" s="549">
        <v>2</v>
      </c>
      <c r="G343" s="550"/>
      <c r="H343" s="598" t="str">
        <f t="shared" si="6"/>
        <v>Belum Diisi</v>
      </c>
      <c r="I343" s="592" t="s">
        <v>26</v>
      </c>
      <c r="J343" s="593" t="str">
        <f>IF($D$342="Y/T","Isi Sasaran",IF($E$342=0,0,IF(I343="Y",1,IF(I343="T",0,"Isi Dulu"))))</f>
        <v>Isi Sasaran</v>
      </c>
      <c r="K343" s="592" t="s">
        <v>26</v>
      </c>
      <c r="L343" s="593" t="str">
        <f>IF($D$342="Y/T","Isi Sasaran",IF($E$342=0,0,IF(K343="Y",1,IF(K343="T",0,"Isi Dulu"))))</f>
        <v>Isi Sasaran</v>
      </c>
      <c r="M343" s="849"/>
      <c r="N343" s="852"/>
    </row>
    <row r="344" spans="2:14" ht="15.75">
      <c r="B344" s="837"/>
      <c r="C344" s="840"/>
      <c r="D344" s="858"/>
      <c r="E344" s="855"/>
      <c r="F344" s="549">
        <v>3</v>
      </c>
      <c r="G344" s="550"/>
      <c r="H344" s="598" t="str">
        <f t="shared" si="6"/>
        <v>Belum Diisi</v>
      </c>
      <c r="I344" s="592" t="s">
        <v>26</v>
      </c>
      <c r="J344" s="593" t="str">
        <f>IF($D$342="Y/T","Isi Sasaran",IF($E$342=0,0,IF(I344="Y",1,IF(I344="T",0,"Isi Dulu"))))</f>
        <v>Isi Sasaran</v>
      </c>
      <c r="K344" s="592" t="s">
        <v>26</v>
      </c>
      <c r="L344" s="593" t="str">
        <f>IF($D$342="Y/T","Isi Sasaran",IF($E$342=0,0,IF(K344="Y",1,IF(K344="T",0,"Isi Dulu"))))</f>
        <v>Isi Sasaran</v>
      </c>
      <c r="M344" s="849"/>
      <c r="N344" s="852"/>
    </row>
    <row r="345" spans="2:14" ht="15.75">
      <c r="B345" s="837"/>
      <c r="C345" s="840"/>
      <c r="D345" s="858"/>
      <c r="E345" s="855"/>
      <c r="F345" s="549">
        <v>4</v>
      </c>
      <c r="G345" s="550"/>
      <c r="H345" s="598" t="str">
        <f t="shared" si="6"/>
        <v>Belum Diisi</v>
      </c>
      <c r="I345" s="592" t="s">
        <v>26</v>
      </c>
      <c r="J345" s="593" t="str">
        <f>IF($D$342="Y/T","Isi Sasaran",IF($E$342=0,0,IF(I345="Y",1,IF(I345="T",0,"Isi Dulu"))))</f>
        <v>Isi Sasaran</v>
      </c>
      <c r="K345" s="592" t="s">
        <v>26</v>
      </c>
      <c r="L345" s="593" t="str">
        <f>IF($D$342="Y/T","Isi Sasaran",IF($E$342=0,0,IF(K345="Y",1,IF(K345="T",0,"Isi Dulu"))))</f>
        <v>Isi Sasaran</v>
      </c>
      <c r="M345" s="849"/>
      <c r="N345" s="852"/>
    </row>
    <row r="346" spans="2:14" ht="15.75">
      <c r="B346" s="838"/>
      <c r="C346" s="841"/>
      <c r="D346" s="859"/>
      <c r="E346" s="856"/>
      <c r="F346" s="569">
        <v>5</v>
      </c>
      <c r="G346" s="570"/>
      <c r="H346" s="599" t="str">
        <f t="shared" si="6"/>
        <v>Belum Diisi</v>
      </c>
      <c r="I346" s="595" t="s">
        <v>26</v>
      </c>
      <c r="J346" s="596" t="str">
        <f>IF($D$342="Y/T","Isi Sasaran",IF($E$342=0,0,IF(I346="Y",1,IF(I346="T",0,"Isi Dulu"))))</f>
        <v>Isi Sasaran</v>
      </c>
      <c r="K346" s="595" t="s">
        <v>26</v>
      </c>
      <c r="L346" s="596" t="str">
        <f>IF($D$342="Y/T","Isi Sasaran",IF($E$342=0,0,IF(K346="Y",1,IF(K346="T",0,"Isi Dulu"))))</f>
        <v>Isi Sasaran</v>
      </c>
      <c r="M346" s="850"/>
      <c r="N346" s="853"/>
    </row>
    <row r="347" spans="2:14" ht="15.75">
      <c r="B347" s="836">
        <v>8</v>
      </c>
      <c r="C347" s="839"/>
      <c r="D347" s="857" t="s">
        <v>26</v>
      </c>
      <c r="E347" s="854" t="str">
        <f>IF(D347="Y",1,IF(D347="T",0,IF(D347="Y/T","Belum diisi","Error")))</f>
        <v>Belum diisi</v>
      </c>
      <c r="F347" s="528">
        <v>1</v>
      </c>
      <c r="G347" s="529"/>
      <c r="H347" s="600" t="str">
        <f t="shared" si="6"/>
        <v>Belum Diisi</v>
      </c>
      <c r="I347" s="590" t="s">
        <v>26</v>
      </c>
      <c r="J347" s="591" t="str">
        <f>IF($D$347="Y/T","Isi Sasaran",IF($E$347=0,0,IF(I347="Y",1,IF(I347="T",0,"Isi Dulu"))))</f>
        <v>Isi Sasaran</v>
      </c>
      <c r="K347" s="590" t="s">
        <v>26</v>
      </c>
      <c r="L347" s="591" t="str">
        <f>IF($D$347="Y/T","Isi Sasaran",IF($E$347=0,0,IF(K347="Y",1,IF(K347="T",0,"Isi Dulu"))))</f>
        <v>Isi Sasaran</v>
      </c>
      <c r="M347" s="848" t="s">
        <v>26</v>
      </c>
      <c r="N347" s="851" t="str">
        <f>IF(M347="Y",1,IF(M347="T",0,IF(M347="Y/T","Belum diisi","Error")))</f>
        <v>Belum diisi</v>
      </c>
    </row>
    <row r="348" spans="2:14" ht="15.75">
      <c r="B348" s="837"/>
      <c r="C348" s="840"/>
      <c r="D348" s="858"/>
      <c r="E348" s="855"/>
      <c r="F348" s="549">
        <v>2</v>
      </c>
      <c r="G348" s="550"/>
      <c r="H348" s="598" t="str">
        <f t="shared" si="6"/>
        <v>Belum Diisi</v>
      </c>
      <c r="I348" s="592" t="s">
        <v>26</v>
      </c>
      <c r="J348" s="593" t="str">
        <f>IF($D$347="Y/T","Isi Sasaran",IF($E$347=0,0,IF(I348="Y",1,IF(I348="T",0,"Isi Dulu"))))</f>
        <v>Isi Sasaran</v>
      </c>
      <c r="K348" s="592" t="s">
        <v>26</v>
      </c>
      <c r="L348" s="593" t="str">
        <f>IF($D$347="Y/T","Isi Sasaran",IF($E$347=0,0,IF(K348="Y",1,IF(K348="T",0,"Isi Dulu"))))</f>
        <v>Isi Sasaran</v>
      </c>
      <c r="M348" s="849"/>
      <c r="N348" s="852"/>
    </row>
    <row r="349" spans="2:14" ht="15.75">
      <c r="B349" s="837"/>
      <c r="C349" s="840"/>
      <c r="D349" s="858"/>
      <c r="E349" s="855"/>
      <c r="F349" s="549">
        <v>3</v>
      </c>
      <c r="G349" s="550"/>
      <c r="H349" s="598" t="str">
        <f t="shared" si="6"/>
        <v>Belum Diisi</v>
      </c>
      <c r="I349" s="592" t="s">
        <v>26</v>
      </c>
      <c r="J349" s="593" t="str">
        <f>IF($D$347="Y/T","Isi Sasaran",IF($E$347=0,0,IF(I349="Y",1,IF(I349="T",0,"Isi Dulu"))))</f>
        <v>Isi Sasaran</v>
      </c>
      <c r="K349" s="592" t="s">
        <v>26</v>
      </c>
      <c r="L349" s="593" t="str">
        <f>IF($D$347="Y/T","Isi Sasaran",IF($E$347=0,0,IF(K349="Y",1,IF(K349="T",0,"Isi Dulu"))))</f>
        <v>Isi Sasaran</v>
      </c>
      <c r="M349" s="849"/>
      <c r="N349" s="852"/>
    </row>
    <row r="350" spans="2:14" ht="15.75">
      <c r="B350" s="837"/>
      <c r="C350" s="840"/>
      <c r="D350" s="858"/>
      <c r="E350" s="855"/>
      <c r="F350" s="549">
        <v>4</v>
      </c>
      <c r="G350" s="550"/>
      <c r="H350" s="598" t="str">
        <f t="shared" si="6"/>
        <v>Belum Diisi</v>
      </c>
      <c r="I350" s="592" t="s">
        <v>26</v>
      </c>
      <c r="J350" s="593" t="str">
        <f>IF($D$347="Y/T","Isi Sasaran",IF($E$347=0,0,IF(I350="Y",1,IF(I350="T",0,"Isi Dulu"))))</f>
        <v>Isi Sasaran</v>
      </c>
      <c r="K350" s="592" t="s">
        <v>26</v>
      </c>
      <c r="L350" s="593" t="str">
        <f>IF($D$347="Y/T","Isi Sasaran",IF($E$347=0,0,IF(K350="Y",1,IF(K350="T",0,"Isi Dulu"))))</f>
        <v>Isi Sasaran</v>
      </c>
      <c r="M350" s="849"/>
      <c r="N350" s="852"/>
    </row>
    <row r="351" spans="2:14" ht="15.75">
      <c r="B351" s="838"/>
      <c r="C351" s="841"/>
      <c r="D351" s="859"/>
      <c r="E351" s="856"/>
      <c r="F351" s="569">
        <v>5</v>
      </c>
      <c r="G351" s="570"/>
      <c r="H351" s="599" t="str">
        <f t="shared" si="6"/>
        <v>Belum Diisi</v>
      </c>
      <c r="I351" s="595" t="s">
        <v>26</v>
      </c>
      <c r="J351" s="596" t="str">
        <f>IF($D$347="Y/T","Isi Sasaran",IF($E$347=0,0,IF(I351="Y",1,IF(I351="T",0,"Isi Dulu"))))</f>
        <v>Isi Sasaran</v>
      </c>
      <c r="K351" s="595" t="s">
        <v>26</v>
      </c>
      <c r="L351" s="596" t="str">
        <f>IF($D$347="Y/T","Isi Sasaran",IF($E$347=0,0,IF(K351="Y",1,IF(K351="T",0,"Isi Dulu"))))</f>
        <v>Isi Sasaran</v>
      </c>
      <c r="M351" s="850"/>
      <c r="N351" s="853"/>
    </row>
    <row r="352" spans="2:14" ht="15.75">
      <c r="B352" s="836">
        <v>9</v>
      </c>
      <c r="C352" s="839"/>
      <c r="D352" s="857" t="s">
        <v>26</v>
      </c>
      <c r="E352" s="854" t="str">
        <f>IF(D352="Y",1,IF(D352="T",0,IF(D352="Y/T","Belum diisi","Error")))</f>
        <v>Belum diisi</v>
      </c>
      <c r="F352" s="528">
        <v>1</v>
      </c>
      <c r="G352" s="529"/>
      <c r="H352" s="600" t="str">
        <f t="shared" si="6"/>
        <v>Belum Diisi</v>
      </c>
      <c r="I352" s="590" t="s">
        <v>26</v>
      </c>
      <c r="J352" s="591" t="str">
        <f>IF($D$352="Y/T","Isi Sasaran",IF($E$352=0,0,IF(I352="Y",1,IF(I352="T",0,"Isi Dulu"))))</f>
        <v>Isi Sasaran</v>
      </c>
      <c r="K352" s="590" t="s">
        <v>26</v>
      </c>
      <c r="L352" s="591" t="str">
        <f>IF($D$352="Y/T","Isi Sasaran",IF($E$352=0,0,IF(K352="Y",1,IF(K352="T",0,"Isi Dulu"))))</f>
        <v>Isi Sasaran</v>
      </c>
      <c r="M352" s="848" t="s">
        <v>26</v>
      </c>
      <c r="N352" s="851" t="str">
        <f>IF(M352="Y",1,IF(M352="T",0,IF(M352="Y/T","Belum diisi","Error")))</f>
        <v>Belum diisi</v>
      </c>
    </row>
    <row r="353" spans="2:14" ht="15.75">
      <c r="B353" s="837"/>
      <c r="C353" s="840"/>
      <c r="D353" s="858"/>
      <c r="E353" s="855"/>
      <c r="F353" s="549">
        <v>2</v>
      </c>
      <c r="G353" s="550"/>
      <c r="H353" s="598" t="str">
        <f t="shared" si="6"/>
        <v>Belum Diisi</v>
      </c>
      <c r="I353" s="592" t="s">
        <v>26</v>
      </c>
      <c r="J353" s="593" t="str">
        <f>IF($D$352="Y/T","Isi Sasaran",IF($E$352=0,0,IF(I353="Y",1,IF(I353="T",0,"Isi Dulu"))))</f>
        <v>Isi Sasaran</v>
      </c>
      <c r="K353" s="592" t="s">
        <v>26</v>
      </c>
      <c r="L353" s="593" t="str">
        <f>IF($D$352="Y/T","Isi Sasaran",IF($E$352=0,0,IF(K353="Y",1,IF(K353="T",0,"Isi Dulu"))))</f>
        <v>Isi Sasaran</v>
      </c>
      <c r="M353" s="849"/>
      <c r="N353" s="852"/>
    </row>
    <row r="354" spans="2:14" ht="15.75">
      <c r="B354" s="837"/>
      <c r="C354" s="840"/>
      <c r="D354" s="858"/>
      <c r="E354" s="855"/>
      <c r="F354" s="549">
        <v>3</v>
      </c>
      <c r="G354" s="550"/>
      <c r="H354" s="598" t="str">
        <f t="shared" si="6"/>
        <v>Belum Diisi</v>
      </c>
      <c r="I354" s="592" t="s">
        <v>26</v>
      </c>
      <c r="J354" s="593" t="str">
        <f>IF($D$352="Y/T","Isi Sasaran",IF($E$352=0,0,IF(I354="Y",1,IF(I354="T",0,"Isi Dulu"))))</f>
        <v>Isi Sasaran</v>
      </c>
      <c r="K354" s="592" t="s">
        <v>26</v>
      </c>
      <c r="L354" s="593" t="str">
        <f>IF($D$352="Y/T","Isi Sasaran",IF($E$352=0,0,IF(K354="Y",1,IF(K354="T",0,"Isi Dulu"))))</f>
        <v>Isi Sasaran</v>
      </c>
      <c r="M354" s="849"/>
      <c r="N354" s="852"/>
    </row>
    <row r="355" spans="2:14" ht="15.75">
      <c r="B355" s="837"/>
      <c r="C355" s="840"/>
      <c r="D355" s="858"/>
      <c r="E355" s="855"/>
      <c r="F355" s="549">
        <v>4</v>
      </c>
      <c r="G355" s="550"/>
      <c r="H355" s="598" t="str">
        <f t="shared" si="6"/>
        <v>Belum Diisi</v>
      </c>
      <c r="I355" s="592" t="s">
        <v>26</v>
      </c>
      <c r="J355" s="593" t="str">
        <f>IF($D$352="Y/T","Isi Sasaran",IF($E$352=0,0,IF(I355="Y",1,IF(I355="T",0,"Isi Dulu"))))</f>
        <v>Isi Sasaran</v>
      </c>
      <c r="K355" s="592" t="s">
        <v>26</v>
      </c>
      <c r="L355" s="593" t="str">
        <f>IF($D$352="Y/T","Isi Sasaran",IF($E$352=0,0,IF(K355="Y",1,IF(K355="T",0,"Isi Dulu"))))</f>
        <v>Isi Sasaran</v>
      </c>
      <c r="M355" s="849"/>
      <c r="N355" s="852"/>
    </row>
    <row r="356" spans="2:14" ht="15.75">
      <c r="B356" s="838"/>
      <c r="C356" s="841"/>
      <c r="D356" s="859"/>
      <c r="E356" s="856"/>
      <c r="F356" s="569">
        <v>5</v>
      </c>
      <c r="G356" s="570"/>
      <c r="H356" s="599" t="str">
        <f t="shared" si="6"/>
        <v>Belum Diisi</v>
      </c>
      <c r="I356" s="595" t="s">
        <v>26</v>
      </c>
      <c r="J356" s="596" t="str">
        <f>IF($D$352="Y/T","Isi Sasaran",IF($E$352=0,0,IF(I356="Y",1,IF(I356="T",0,"Isi Dulu"))))</f>
        <v>Isi Sasaran</v>
      </c>
      <c r="K356" s="595" t="s">
        <v>26</v>
      </c>
      <c r="L356" s="596" t="str">
        <f>IF($D$352="Y/T","Isi Sasaran",IF($E$352=0,0,IF(K356="Y",1,IF(K356="T",0,"Isi Dulu"))))</f>
        <v>Isi Sasaran</v>
      </c>
      <c r="M356" s="850"/>
      <c r="N356" s="853"/>
    </row>
    <row r="357" spans="2:14" ht="15.75">
      <c r="B357" s="836">
        <v>10</v>
      </c>
      <c r="C357" s="839"/>
      <c r="D357" s="857" t="s">
        <v>26</v>
      </c>
      <c r="E357" s="854" t="str">
        <f>IF(D357="Y",1,IF(D357="T",0,IF(D357="Y/T","Belum diisi","Error")))</f>
        <v>Belum diisi</v>
      </c>
      <c r="F357" s="528">
        <v>1</v>
      </c>
      <c r="G357" s="529"/>
      <c r="H357" s="600" t="str">
        <f t="shared" si="6"/>
        <v>Belum Diisi</v>
      </c>
      <c r="I357" s="590" t="s">
        <v>26</v>
      </c>
      <c r="J357" s="591" t="str">
        <f>IF($D$357="Y/T","Isi Sasaran",IF($E$357=0,0,IF(I357="Y",1,IF(I357="T",0,"Isi Dulu"))))</f>
        <v>Isi Sasaran</v>
      </c>
      <c r="K357" s="590" t="s">
        <v>26</v>
      </c>
      <c r="L357" s="591" t="str">
        <f>IF($D$357="Y/T","Isi Sasaran",IF($E$357=0,0,IF(K357="Y",1,IF(K357="T",0,"Isi Dulu"))))</f>
        <v>Isi Sasaran</v>
      </c>
      <c r="M357" s="848" t="s">
        <v>26</v>
      </c>
      <c r="N357" s="851" t="str">
        <f>IF(M357="Y",1,IF(M357="T",0,IF(M357="Y/T","Belum diisi","Error")))</f>
        <v>Belum diisi</v>
      </c>
    </row>
    <row r="358" spans="2:14" ht="15.75">
      <c r="B358" s="837"/>
      <c r="C358" s="840"/>
      <c r="D358" s="858"/>
      <c r="E358" s="855"/>
      <c r="F358" s="549">
        <v>2</v>
      </c>
      <c r="G358" s="550"/>
      <c r="H358" s="598" t="str">
        <f t="shared" si="6"/>
        <v>Belum Diisi</v>
      </c>
      <c r="I358" s="592" t="s">
        <v>26</v>
      </c>
      <c r="J358" s="593" t="str">
        <f>IF($D$357="Y/T","Isi Sasaran",IF($E$357=0,0,IF(I358="Y",1,IF(I358="T",0,"Isi Dulu"))))</f>
        <v>Isi Sasaran</v>
      </c>
      <c r="K358" s="592" t="s">
        <v>26</v>
      </c>
      <c r="L358" s="593" t="str">
        <f>IF($D$357="Y/T","Isi Sasaran",IF($E$357=0,0,IF(K358="Y",1,IF(K358="T",0,"Isi Dulu"))))</f>
        <v>Isi Sasaran</v>
      </c>
      <c r="M358" s="849"/>
      <c r="N358" s="852"/>
    </row>
    <row r="359" spans="2:14" ht="15.75">
      <c r="B359" s="837"/>
      <c r="C359" s="840"/>
      <c r="D359" s="858"/>
      <c r="E359" s="855"/>
      <c r="F359" s="549">
        <v>3</v>
      </c>
      <c r="G359" s="550"/>
      <c r="H359" s="598" t="str">
        <f t="shared" si="6"/>
        <v>Belum Diisi</v>
      </c>
      <c r="I359" s="592" t="s">
        <v>26</v>
      </c>
      <c r="J359" s="593" t="str">
        <f>IF($D$357="Y/T","Isi Sasaran",IF($E$357=0,0,IF(I359="Y",1,IF(I359="T",0,"Isi Dulu"))))</f>
        <v>Isi Sasaran</v>
      </c>
      <c r="K359" s="592" t="s">
        <v>26</v>
      </c>
      <c r="L359" s="593" t="str">
        <f>IF($D$357="Y/T","Isi Sasaran",IF($E$357=0,0,IF(K359="Y",1,IF(K359="T",0,"Isi Dulu"))))</f>
        <v>Isi Sasaran</v>
      </c>
      <c r="M359" s="849"/>
      <c r="N359" s="852"/>
    </row>
    <row r="360" spans="2:14" ht="15.75">
      <c r="B360" s="837"/>
      <c r="C360" s="840"/>
      <c r="D360" s="858"/>
      <c r="E360" s="855"/>
      <c r="F360" s="549">
        <v>4</v>
      </c>
      <c r="G360" s="550"/>
      <c r="H360" s="598" t="str">
        <f t="shared" si="6"/>
        <v>Belum Diisi</v>
      </c>
      <c r="I360" s="592" t="s">
        <v>26</v>
      </c>
      <c r="J360" s="593" t="str">
        <f>IF($D$357="Y/T","Isi Sasaran",IF($E$357=0,0,IF(I360="Y",1,IF(I360="T",0,"Isi Dulu"))))</f>
        <v>Isi Sasaran</v>
      </c>
      <c r="K360" s="592" t="s">
        <v>26</v>
      </c>
      <c r="L360" s="593" t="str">
        <f>IF($D$357="Y/T","Isi Sasaran",IF($E$357=0,0,IF(K360="Y",1,IF(K360="T",0,"Isi Dulu"))))</f>
        <v>Isi Sasaran</v>
      </c>
      <c r="M360" s="849"/>
      <c r="N360" s="852"/>
    </row>
    <row r="361" spans="2:14" ht="15.75">
      <c r="B361" s="838"/>
      <c r="C361" s="841"/>
      <c r="D361" s="859"/>
      <c r="E361" s="856"/>
      <c r="F361" s="569">
        <v>5</v>
      </c>
      <c r="G361" s="570"/>
      <c r="H361" s="599" t="str">
        <f t="shared" si="6"/>
        <v>Belum Diisi</v>
      </c>
      <c r="I361" s="595" t="s">
        <v>26</v>
      </c>
      <c r="J361" s="596" t="str">
        <f>IF($D$357="Y/T","Isi Sasaran",IF($E$357=0,0,IF(I361="Y",1,IF(I361="T",0,"Isi Dulu"))))</f>
        <v>Isi Sasaran</v>
      </c>
      <c r="K361" s="595" t="s">
        <v>26</v>
      </c>
      <c r="L361" s="596" t="str">
        <f>IF($D$357="Y/T","Isi Sasaran",IF($E$357=0,0,IF(K361="Y",1,IF(K361="T",0,"Isi Dulu"))))</f>
        <v>Isi Sasaran</v>
      </c>
      <c r="M361" s="850"/>
      <c r="N361" s="853"/>
    </row>
    <row r="362" spans="2:14" ht="15.75">
      <c r="B362" s="836">
        <v>11</v>
      </c>
      <c r="C362" s="839"/>
      <c r="D362" s="857" t="s">
        <v>26</v>
      </c>
      <c r="E362" s="854" t="str">
        <f>IF(D362="Y",1,IF(D362="T",0,IF(D362="Y/T","Belum diisi","Error")))</f>
        <v>Belum diisi</v>
      </c>
      <c r="F362" s="528">
        <v>1</v>
      </c>
      <c r="G362" s="529"/>
      <c r="H362" s="600" t="str">
        <f t="shared" si="6"/>
        <v>Belum Diisi</v>
      </c>
      <c r="I362" s="590" t="s">
        <v>26</v>
      </c>
      <c r="J362" s="591" t="str">
        <f>IF($D$362="Y/T","Isi Sasaran",IF($E$362=0,0,IF(I362="Y",1,IF(I362="T",0,"Isi Dulu"))))</f>
        <v>Isi Sasaran</v>
      </c>
      <c r="K362" s="590" t="s">
        <v>26</v>
      </c>
      <c r="L362" s="591" t="str">
        <f>IF($D$362="Y/T","Isi Sasaran",IF($E$362=0,0,IF(K362="Y",1,IF(K362="T",0,"Isi Dulu"))))</f>
        <v>Isi Sasaran</v>
      </c>
      <c r="M362" s="848" t="s">
        <v>26</v>
      </c>
      <c r="N362" s="851" t="str">
        <f>IF(M362="Y",1,IF(M362="T",0,IF(M362="Y/T","Belum diisi","Error")))</f>
        <v>Belum diisi</v>
      </c>
    </row>
    <row r="363" spans="2:14" ht="15.75">
      <c r="B363" s="837"/>
      <c r="C363" s="840"/>
      <c r="D363" s="858"/>
      <c r="E363" s="855"/>
      <c r="F363" s="549">
        <v>2</v>
      </c>
      <c r="G363" s="550"/>
      <c r="H363" s="598" t="str">
        <f t="shared" si="6"/>
        <v>Belum Diisi</v>
      </c>
      <c r="I363" s="592" t="s">
        <v>26</v>
      </c>
      <c r="J363" s="593" t="str">
        <f>IF($D$362="Y/T","Isi Sasaran",IF($E$362=0,0,IF(I363="Y",1,IF(I363="T",0,"Isi Dulu"))))</f>
        <v>Isi Sasaran</v>
      </c>
      <c r="K363" s="592" t="s">
        <v>26</v>
      </c>
      <c r="L363" s="593" t="str">
        <f>IF($D$362="Y/T","Isi Sasaran",IF($E$362=0,0,IF(K363="Y",1,IF(K363="T",0,"Isi Dulu"))))</f>
        <v>Isi Sasaran</v>
      </c>
      <c r="M363" s="849"/>
      <c r="N363" s="852"/>
    </row>
    <row r="364" spans="2:14" ht="15.75">
      <c r="B364" s="837"/>
      <c r="C364" s="840"/>
      <c r="D364" s="858"/>
      <c r="E364" s="855"/>
      <c r="F364" s="549">
        <v>3</v>
      </c>
      <c r="G364" s="550"/>
      <c r="H364" s="598" t="str">
        <f t="shared" si="6"/>
        <v>Belum Diisi</v>
      </c>
      <c r="I364" s="592" t="s">
        <v>26</v>
      </c>
      <c r="J364" s="593" t="str">
        <f>IF($D$362="Y/T","Isi Sasaran",IF($E$362=0,0,IF(I364="Y",1,IF(I364="T",0,"Isi Dulu"))))</f>
        <v>Isi Sasaran</v>
      </c>
      <c r="K364" s="592" t="s">
        <v>26</v>
      </c>
      <c r="L364" s="593" t="str">
        <f>IF($D$362="Y/T","Isi Sasaran",IF($E$362=0,0,IF(K364="Y",1,IF(K364="T",0,"Isi Dulu"))))</f>
        <v>Isi Sasaran</v>
      </c>
      <c r="M364" s="849"/>
      <c r="N364" s="852"/>
    </row>
    <row r="365" spans="2:14" ht="15.75">
      <c r="B365" s="837"/>
      <c r="C365" s="840"/>
      <c r="D365" s="858"/>
      <c r="E365" s="855"/>
      <c r="F365" s="549">
        <v>4</v>
      </c>
      <c r="G365" s="550"/>
      <c r="H365" s="598" t="str">
        <f t="shared" si="6"/>
        <v>Belum Diisi</v>
      </c>
      <c r="I365" s="592" t="s">
        <v>26</v>
      </c>
      <c r="J365" s="593" t="str">
        <f>IF($D$362="Y/T","Isi Sasaran",IF($E$362=0,0,IF(I365="Y",1,IF(I365="T",0,"Isi Dulu"))))</f>
        <v>Isi Sasaran</v>
      </c>
      <c r="K365" s="592" t="s">
        <v>26</v>
      </c>
      <c r="L365" s="593" t="str">
        <f>IF($D$362="Y/T","Isi Sasaran",IF($E$362=0,0,IF(K365="Y",1,IF(K365="T",0,"Isi Dulu"))))</f>
        <v>Isi Sasaran</v>
      </c>
      <c r="M365" s="849"/>
      <c r="N365" s="852"/>
    </row>
    <row r="366" spans="2:14" ht="15.75">
      <c r="B366" s="838"/>
      <c r="C366" s="841"/>
      <c r="D366" s="859"/>
      <c r="E366" s="856"/>
      <c r="F366" s="569">
        <v>5</v>
      </c>
      <c r="G366" s="570"/>
      <c r="H366" s="599" t="str">
        <f t="shared" si="6"/>
        <v>Belum Diisi</v>
      </c>
      <c r="I366" s="595" t="s">
        <v>26</v>
      </c>
      <c r="J366" s="596" t="str">
        <f>IF($D$362="Y/T","Isi Sasaran",IF($E$362=0,0,IF(I366="Y",1,IF(I366="T",0,"Isi Dulu"))))</f>
        <v>Isi Sasaran</v>
      </c>
      <c r="K366" s="595" t="s">
        <v>26</v>
      </c>
      <c r="L366" s="596" t="str">
        <f>IF($D$362="Y/T","Isi Sasaran",IF($E$362=0,0,IF(K366="Y",1,IF(K366="T",0,"Isi Dulu"))))</f>
        <v>Isi Sasaran</v>
      </c>
      <c r="M366" s="850"/>
      <c r="N366" s="853"/>
    </row>
    <row r="367" spans="2:14" ht="15.75">
      <c r="B367" s="836">
        <v>12</v>
      </c>
      <c r="C367" s="839"/>
      <c r="D367" s="857" t="s">
        <v>26</v>
      </c>
      <c r="E367" s="854" t="str">
        <f>IF(D367="Y",1,IF(D367="T",0,IF(D367="Y/T","Belum diisi","Error")))</f>
        <v>Belum diisi</v>
      </c>
      <c r="F367" s="528">
        <v>1</v>
      </c>
      <c r="G367" s="529"/>
      <c r="H367" s="600" t="str">
        <f t="shared" si="6"/>
        <v>Belum Diisi</v>
      </c>
      <c r="I367" s="590" t="s">
        <v>26</v>
      </c>
      <c r="J367" s="591" t="str">
        <f>IF($D$367="Y/T","Isi Sasaran",IF($E$367=0,0,IF(I367="Y",1,IF(I367="T",0,"Isi Dulu"))))</f>
        <v>Isi Sasaran</v>
      </c>
      <c r="K367" s="590" t="s">
        <v>26</v>
      </c>
      <c r="L367" s="591" t="str">
        <f>IF($D$367="Y/T","Isi Sasaran",IF($E$367=0,0,IF(K367="Y",1,IF(K367="T",0,"Isi Dulu"))))</f>
        <v>Isi Sasaran</v>
      </c>
      <c r="M367" s="848" t="s">
        <v>26</v>
      </c>
      <c r="N367" s="851" t="str">
        <f>IF(M367="Y",1,IF(M367="T",0,IF(M367="Y/T","Belum diisi","Error")))</f>
        <v>Belum diisi</v>
      </c>
    </row>
    <row r="368" spans="2:14" ht="15.75">
      <c r="B368" s="837"/>
      <c r="C368" s="840"/>
      <c r="D368" s="858"/>
      <c r="E368" s="855"/>
      <c r="F368" s="549">
        <v>2</v>
      </c>
      <c r="G368" s="550"/>
      <c r="H368" s="598" t="str">
        <f t="shared" si="6"/>
        <v>Belum Diisi</v>
      </c>
      <c r="I368" s="592" t="s">
        <v>26</v>
      </c>
      <c r="J368" s="593" t="str">
        <f>IF($D$367="Y/T","Isi Sasaran",IF($E$367=0,0,IF(I368="Y",1,IF(I368="T",0,"Isi Dulu"))))</f>
        <v>Isi Sasaran</v>
      </c>
      <c r="K368" s="592" t="s">
        <v>26</v>
      </c>
      <c r="L368" s="593" t="str">
        <f>IF($D$367="Y/T","Isi Sasaran",IF($E$367=0,0,IF(K368="Y",1,IF(K368="T",0,"Isi Dulu"))))</f>
        <v>Isi Sasaran</v>
      </c>
      <c r="M368" s="849"/>
      <c r="N368" s="852"/>
    </row>
    <row r="369" spans="2:14" ht="15.75">
      <c r="B369" s="837"/>
      <c r="C369" s="840"/>
      <c r="D369" s="858"/>
      <c r="E369" s="855"/>
      <c r="F369" s="549">
        <v>3</v>
      </c>
      <c r="G369" s="550"/>
      <c r="H369" s="598" t="str">
        <f t="shared" si="6"/>
        <v>Belum Diisi</v>
      </c>
      <c r="I369" s="592" t="s">
        <v>26</v>
      </c>
      <c r="J369" s="593" t="str">
        <f>IF($D$367="Y/T","Isi Sasaran",IF($E$367=0,0,IF(I369="Y",1,IF(I369="T",0,"Isi Dulu"))))</f>
        <v>Isi Sasaran</v>
      </c>
      <c r="K369" s="592" t="s">
        <v>26</v>
      </c>
      <c r="L369" s="593" t="str">
        <f>IF($D$367="Y/T","Isi Sasaran",IF($E$367=0,0,IF(K369="Y",1,IF(K369="T",0,"Isi Dulu"))))</f>
        <v>Isi Sasaran</v>
      </c>
      <c r="M369" s="849"/>
      <c r="N369" s="852"/>
    </row>
    <row r="370" spans="2:14" ht="15.75">
      <c r="B370" s="837"/>
      <c r="C370" s="840"/>
      <c r="D370" s="858"/>
      <c r="E370" s="855"/>
      <c r="F370" s="549">
        <v>4</v>
      </c>
      <c r="G370" s="550"/>
      <c r="H370" s="598" t="str">
        <f t="shared" si="6"/>
        <v>Belum Diisi</v>
      </c>
      <c r="I370" s="592" t="s">
        <v>26</v>
      </c>
      <c r="J370" s="593" t="str">
        <f>IF($D$367="Y/T","Isi Sasaran",IF($E$367=0,0,IF(I370="Y",1,IF(I370="T",0,"Isi Dulu"))))</f>
        <v>Isi Sasaran</v>
      </c>
      <c r="K370" s="592" t="s">
        <v>26</v>
      </c>
      <c r="L370" s="593" t="str">
        <f>IF($D$367="Y/T","Isi Sasaran",IF($E$367=0,0,IF(K370="Y",1,IF(K370="T",0,"Isi Dulu"))))</f>
        <v>Isi Sasaran</v>
      </c>
      <c r="M370" s="849"/>
      <c r="N370" s="852"/>
    </row>
    <row r="371" spans="2:14" ht="15.75">
      <c r="B371" s="838"/>
      <c r="C371" s="841"/>
      <c r="D371" s="859"/>
      <c r="E371" s="856"/>
      <c r="F371" s="569">
        <v>5</v>
      </c>
      <c r="G371" s="570"/>
      <c r="H371" s="599" t="str">
        <f t="shared" si="6"/>
        <v>Belum Diisi</v>
      </c>
      <c r="I371" s="595" t="s">
        <v>26</v>
      </c>
      <c r="J371" s="596" t="str">
        <f>IF($D$367="Y/T","Isi Sasaran",IF($E$367=0,0,IF(I371="Y",1,IF(I371="T",0,"Isi Dulu"))))</f>
        <v>Isi Sasaran</v>
      </c>
      <c r="K371" s="595" t="s">
        <v>26</v>
      </c>
      <c r="L371" s="596" t="str">
        <f>IF($D$367="Y/T","Isi Sasaran",IF($E$367=0,0,IF(K371="Y",1,IF(K371="T",0,"Isi Dulu"))))</f>
        <v>Isi Sasaran</v>
      </c>
      <c r="M371" s="850"/>
      <c r="N371" s="853"/>
    </row>
    <row r="372" spans="2:14" ht="15.75">
      <c r="B372" s="836">
        <v>13</v>
      </c>
      <c r="C372" s="839"/>
      <c r="D372" s="857" t="s">
        <v>26</v>
      </c>
      <c r="E372" s="854" t="str">
        <f>IF(D372="Y",1,IF(D372="T",0,IF(D372="Y/T","Belum diisi","Error")))</f>
        <v>Belum diisi</v>
      </c>
      <c r="F372" s="528">
        <v>1</v>
      </c>
      <c r="G372" s="529"/>
      <c r="H372" s="600" t="str">
        <f t="shared" si="6"/>
        <v>Belum Diisi</v>
      </c>
      <c r="I372" s="590" t="s">
        <v>26</v>
      </c>
      <c r="J372" s="591" t="str">
        <f>IF($D$372="Y/T","Isi Sasaran",IF($E$372=0,0,IF(I372="Y",1,IF(I372="T",0,"Isi Dulu"))))</f>
        <v>Isi Sasaran</v>
      </c>
      <c r="K372" s="590" t="s">
        <v>26</v>
      </c>
      <c r="L372" s="591" t="str">
        <f>IF($D$372="Y/T","Isi Sasaran",IF($E$372=0,0,IF(K372="Y",1,IF(K372="T",0,"Isi Dulu"))))</f>
        <v>Isi Sasaran</v>
      </c>
      <c r="M372" s="848" t="s">
        <v>26</v>
      </c>
      <c r="N372" s="851" t="str">
        <f>IF(M372="Y",1,IF(M372="T",0,IF(M372="Y/T","Belum diisi","Error")))</f>
        <v>Belum diisi</v>
      </c>
    </row>
    <row r="373" spans="2:14" ht="15.75">
      <c r="B373" s="837"/>
      <c r="C373" s="840"/>
      <c r="D373" s="858"/>
      <c r="E373" s="855"/>
      <c r="F373" s="549">
        <v>2</v>
      </c>
      <c r="G373" s="550"/>
      <c r="H373" s="598" t="str">
        <f t="shared" si="6"/>
        <v>Belum Diisi</v>
      </c>
      <c r="I373" s="592" t="s">
        <v>26</v>
      </c>
      <c r="J373" s="593" t="str">
        <f>IF($D$372="Y/T","Isi Sasaran",IF($E$372=0,0,IF(I373="Y",1,IF(I373="T",0,"Isi Dulu"))))</f>
        <v>Isi Sasaran</v>
      </c>
      <c r="K373" s="592" t="s">
        <v>26</v>
      </c>
      <c r="L373" s="593" t="str">
        <f>IF($D$372="Y/T","Isi Sasaran",IF($E$372=0,0,IF(K373="Y",1,IF(K373="T",0,"Isi Dulu"))))</f>
        <v>Isi Sasaran</v>
      </c>
      <c r="M373" s="849"/>
      <c r="N373" s="852"/>
    </row>
    <row r="374" spans="2:14" ht="15.75">
      <c r="B374" s="837"/>
      <c r="C374" s="840"/>
      <c r="D374" s="858"/>
      <c r="E374" s="855"/>
      <c r="F374" s="549">
        <v>3</v>
      </c>
      <c r="G374" s="550"/>
      <c r="H374" s="598" t="str">
        <f t="shared" si="6"/>
        <v>Belum Diisi</v>
      </c>
      <c r="I374" s="592" t="s">
        <v>26</v>
      </c>
      <c r="J374" s="593" t="str">
        <f>IF($D$372="Y/T","Isi Sasaran",IF($E$372=0,0,IF(I374="Y",1,IF(I374="T",0,"Isi Dulu"))))</f>
        <v>Isi Sasaran</v>
      </c>
      <c r="K374" s="592" t="s">
        <v>26</v>
      </c>
      <c r="L374" s="593" t="str">
        <f>IF($D$372="Y/T","Isi Sasaran",IF($E$372=0,0,IF(K374="Y",1,IF(K374="T",0,"Isi Dulu"))))</f>
        <v>Isi Sasaran</v>
      </c>
      <c r="M374" s="849"/>
      <c r="N374" s="852"/>
    </row>
    <row r="375" spans="2:14" ht="15.75">
      <c r="B375" s="837"/>
      <c r="C375" s="840"/>
      <c r="D375" s="858"/>
      <c r="E375" s="855"/>
      <c r="F375" s="549">
        <v>4</v>
      </c>
      <c r="G375" s="550"/>
      <c r="H375" s="598" t="str">
        <f t="shared" si="6"/>
        <v>Belum Diisi</v>
      </c>
      <c r="I375" s="592" t="s">
        <v>26</v>
      </c>
      <c r="J375" s="593" t="str">
        <f>IF($D$372="Y/T","Isi Sasaran",IF($E$372=0,0,IF(I375="Y",1,IF(I375="T",0,"Isi Dulu"))))</f>
        <v>Isi Sasaran</v>
      </c>
      <c r="K375" s="592" t="s">
        <v>26</v>
      </c>
      <c r="L375" s="593" t="str">
        <f>IF($D$372="Y/T","Isi Sasaran",IF($E$372=0,0,IF(K375="Y",1,IF(K375="T",0,"Isi Dulu"))))</f>
        <v>Isi Sasaran</v>
      </c>
      <c r="M375" s="849"/>
      <c r="N375" s="852"/>
    </row>
    <row r="376" spans="2:14" ht="15.75">
      <c r="B376" s="838"/>
      <c r="C376" s="841"/>
      <c r="D376" s="859"/>
      <c r="E376" s="856"/>
      <c r="F376" s="569">
        <v>5</v>
      </c>
      <c r="G376" s="570"/>
      <c r="H376" s="599" t="str">
        <f t="shared" ref="H376:H411" si="7">IF(OR(J376="Isi Dulu",L376="Isi Dulu",J376="Isi Sasaran",L376="Isi Sasaran"),"Belum Diisi",IF(SUM(J376,L376)=2,1,IF(SUM(J376,L376)=1,0,IF(SUM(J376,L376)=0,0,"Error"))))</f>
        <v>Belum Diisi</v>
      </c>
      <c r="I376" s="595" t="s">
        <v>26</v>
      </c>
      <c r="J376" s="596" t="str">
        <f>IF($D$372="Y/T","Isi Sasaran",IF($E$372=0,0,IF(I376="Y",1,IF(I376="T",0,"Isi Dulu"))))</f>
        <v>Isi Sasaran</v>
      </c>
      <c r="K376" s="595" t="s">
        <v>26</v>
      </c>
      <c r="L376" s="596" t="str">
        <f>IF($D$372="Y/T","Isi Sasaran",IF($E$372=0,0,IF(K376="Y",1,IF(K376="T",0,"Isi Dulu"))))</f>
        <v>Isi Sasaran</v>
      </c>
      <c r="M376" s="850"/>
      <c r="N376" s="853"/>
    </row>
    <row r="377" spans="2:14" ht="15.75">
      <c r="B377" s="836">
        <v>14</v>
      </c>
      <c r="C377" s="839"/>
      <c r="D377" s="857" t="s">
        <v>26</v>
      </c>
      <c r="E377" s="854" t="str">
        <f>IF(D377="Y",1,IF(D377="T",0,IF(D377="Y/T","Belum diisi","Error")))</f>
        <v>Belum diisi</v>
      </c>
      <c r="F377" s="528">
        <v>1</v>
      </c>
      <c r="G377" s="529"/>
      <c r="H377" s="600" t="str">
        <f t="shared" si="7"/>
        <v>Belum Diisi</v>
      </c>
      <c r="I377" s="590" t="s">
        <v>26</v>
      </c>
      <c r="J377" s="591" t="str">
        <f>IF($D$377="Y/T","Isi Sasaran",IF($E$377=0,0,IF(I377="Y",1,IF(I377="T",0,"Isi Dulu"))))</f>
        <v>Isi Sasaran</v>
      </c>
      <c r="K377" s="590" t="s">
        <v>26</v>
      </c>
      <c r="L377" s="591" t="str">
        <f>IF($D$377="Y/T","Isi Sasaran",IF($E$377=0,0,IF(K377="Y",1,IF(K377="T",0,"Isi Dulu"))))</f>
        <v>Isi Sasaran</v>
      </c>
      <c r="M377" s="848" t="s">
        <v>26</v>
      </c>
      <c r="N377" s="851" t="str">
        <f>IF(M377="Y",1,IF(M377="T",0,IF(M377="Y/T","Belum diisi","Error")))</f>
        <v>Belum diisi</v>
      </c>
    </row>
    <row r="378" spans="2:14" ht="15.75">
      <c r="B378" s="837"/>
      <c r="C378" s="840"/>
      <c r="D378" s="858"/>
      <c r="E378" s="855"/>
      <c r="F378" s="549">
        <v>2</v>
      </c>
      <c r="G378" s="550"/>
      <c r="H378" s="598" t="str">
        <f t="shared" si="7"/>
        <v>Belum Diisi</v>
      </c>
      <c r="I378" s="592" t="s">
        <v>26</v>
      </c>
      <c r="J378" s="593" t="str">
        <f>IF($D$377="Y/T","Isi Sasaran",IF($E$377=0,0,IF(I378="Y",1,IF(I378="T",0,"Isi Dulu"))))</f>
        <v>Isi Sasaran</v>
      </c>
      <c r="K378" s="592" t="s">
        <v>26</v>
      </c>
      <c r="L378" s="593" t="str">
        <f>IF($D$377="Y/T","Isi Sasaran",IF($E$377=0,0,IF(K378="Y",1,IF(K378="T",0,"Isi Dulu"))))</f>
        <v>Isi Sasaran</v>
      </c>
      <c r="M378" s="849"/>
      <c r="N378" s="852"/>
    </row>
    <row r="379" spans="2:14" ht="15.75">
      <c r="B379" s="837"/>
      <c r="C379" s="840"/>
      <c r="D379" s="858"/>
      <c r="E379" s="855"/>
      <c r="F379" s="549">
        <v>3</v>
      </c>
      <c r="G379" s="550"/>
      <c r="H379" s="598" t="str">
        <f t="shared" si="7"/>
        <v>Belum Diisi</v>
      </c>
      <c r="I379" s="592" t="s">
        <v>26</v>
      </c>
      <c r="J379" s="593" t="str">
        <f>IF($D$377="Y/T","Isi Sasaran",IF($E$377=0,0,IF(I379="Y",1,IF(I379="T",0,"Isi Dulu"))))</f>
        <v>Isi Sasaran</v>
      </c>
      <c r="K379" s="592" t="s">
        <v>26</v>
      </c>
      <c r="L379" s="593" t="str">
        <f>IF($D$377="Y/T","Isi Sasaran",IF($E$377=0,0,IF(K379="Y",1,IF(K379="T",0,"Isi Dulu"))))</f>
        <v>Isi Sasaran</v>
      </c>
      <c r="M379" s="849"/>
      <c r="N379" s="852"/>
    </row>
    <row r="380" spans="2:14" ht="15.75">
      <c r="B380" s="837"/>
      <c r="C380" s="840"/>
      <c r="D380" s="858"/>
      <c r="E380" s="855"/>
      <c r="F380" s="549">
        <v>4</v>
      </c>
      <c r="G380" s="550"/>
      <c r="H380" s="598" t="str">
        <f t="shared" si="7"/>
        <v>Belum Diisi</v>
      </c>
      <c r="I380" s="592" t="s">
        <v>26</v>
      </c>
      <c r="J380" s="593" t="str">
        <f>IF($D$377="Y/T","Isi Sasaran",IF($E$377=0,0,IF(I380="Y",1,IF(I380="T",0,"Isi Dulu"))))</f>
        <v>Isi Sasaran</v>
      </c>
      <c r="K380" s="592" t="s">
        <v>26</v>
      </c>
      <c r="L380" s="593" t="str">
        <f>IF($D$377="Y/T","Isi Sasaran",IF($E$377=0,0,IF(K380="Y",1,IF(K380="T",0,"Isi Dulu"))))</f>
        <v>Isi Sasaran</v>
      </c>
      <c r="M380" s="849"/>
      <c r="N380" s="852"/>
    </row>
    <row r="381" spans="2:14" ht="15.75">
      <c r="B381" s="838"/>
      <c r="C381" s="841"/>
      <c r="D381" s="859"/>
      <c r="E381" s="856"/>
      <c r="F381" s="569">
        <v>5</v>
      </c>
      <c r="G381" s="570"/>
      <c r="H381" s="599" t="str">
        <f t="shared" si="7"/>
        <v>Belum Diisi</v>
      </c>
      <c r="I381" s="595" t="s">
        <v>26</v>
      </c>
      <c r="J381" s="596" t="str">
        <f>IF($D$377="Y/T","Isi Sasaran",IF($E$377=0,0,IF(I381="Y",1,IF(I381="T",0,"Isi Dulu"))))</f>
        <v>Isi Sasaran</v>
      </c>
      <c r="K381" s="595" t="s">
        <v>26</v>
      </c>
      <c r="L381" s="596" t="str">
        <f>IF($D$377="Y/T","Isi Sasaran",IF($E$377=0,0,IF(K381="Y",1,IF(K381="T",0,"Isi Dulu"))))</f>
        <v>Isi Sasaran</v>
      </c>
      <c r="M381" s="850"/>
      <c r="N381" s="853"/>
    </row>
    <row r="382" spans="2:14" ht="15.75">
      <c r="B382" s="836">
        <v>15</v>
      </c>
      <c r="C382" s="839"/>
      <c r="D382" s="857" t="s">
        <v>26</v>
      </c>
      <c r="E382" s="854" t="str">
        <f>IF(D382="Y",1,IF(D382="T",0,IF(D382="Y/T","Belum diisi","Error")))</f>
        <v>Belum diisi</v>
      </c>
      <c r="F382" s="528">
        <v>1</v>
      </c>
      <c r="G382" s="529"/>
      <c r="H382" s="600" t="str">
        <f t="shared" si="7"/>
        <v>Belum Diisi</v>
      </c>
      <c r="I382" s="590" t="s">
        <v>26</v>
      </c>
      <c r="J382" s="591" t="str">
        <f>IF($D$382="Y/T","Isi Sasaran",IF($E$382=0,0,IF(I382="Y",1,IF(I382="T",0,"Isi Dulu"))))</f>
        <v>Isi Sasaran</v>
      </c>
      <c r="K382" s="590" t="s">
        <v>26</v>
      </c>
      <c r="L382" s="591" t="str">
        <f>IF($D$382="Y/T","Isi Sasaran",IF($E$382=0,0,IF(K382="Y",1,IF(K382="T",0,"Isi Dulu"))))</f>
        <v>Isi Sasaran</v>
      </c>
      <c r="M382" s="848" t="s">
        <v>26</v>
      </c>
      <c r="N382" s="851" t="str">
        <f>IF(M382="Y",1,IF(M382="T",0,IF(M382="Y/T","Belum diisi","Error")))</f>
        <v>Belum diisi</v>
      </c>
    </row>
    <row r="383" spans="2:14" ht="15.75">
      <c r="B383" s="837"/>
      <c r="C383" s="840"/>
      <c r="D383" s="858"/>
      <c r="E383" s="855"/>
      <c r="F383" s="549">
        <v>2</v>
      </c>
      <c r="G383" s="550"/>
      <c r="H383" s="598" t="str">
        <f t="shared" si="7"/>
        <v>Belum Diisi</v>
      </c>
      <c r="I383" s="592" t="s">
        <v>26</v>
      </c>
      <c r="J383" s="593" t="str">
        <f>IF($D$382="Y/T","Isi Sasaran",IF($E$382=0,0,IF(I383="Y",1,IF(I383="T",0,"Isi Dulu"))))</f>
        <v>Isi Sasaran</v>
      </c>
      <c r="K383" s="592" t="s">
        <v>26</v>
      </c>
      <c r="L383" s="593" t="str">
        <f>IF($D$382="Y/T","Isi Sasaran",IF($E$382=0,0,IF(K383="Y",1,IF(K383="T",0,"Isi Dulu"))))</f>
        <v>Isi Sasaran</v>
      </c>
      <c r="M383" s="849"/>
      <c r="N383" s="852"/>
    </row>
    <row r="384" spans="2:14" ht="15.75">
      <c r="B384" s="837"/>
      <c r="C384" s="840"/>
      <c r="D384" s="858"/>
      <c r="E384" s="855"/>
      <c r="F384" s="549">
        <v>3</v>
      </c>
      <c r="G384" s="550"/>
      <c r="H384" s="598" t="str">
        <f t="shared" si="7"/>
        <v>Belum Diisi</v>
      </c>
      <c r="I384" s="592" t="s">
        <v>26</v>
      </c>
      <c r="J384" s="593" t="str">
        <f>IF($D$382="Y/T","Isi Sasaran",IF($E$382=0,0,IF(I384="Y",1,IF(I384="T",0,"Isi Dulu"))))</f>
        <v>Isi Sasaran</v>
      </c>
      <c r="K384" s="592" t="s">
        <v>26</v>
      </c>
      <c r="L384" s="593" t="str">
        <f>IF($D$382="Y/T","Isi Sasaran",IF($E$382=0,0,IF(K384="Y",1,IF(K384="T",0,"Isi Dulu"))))</f>
        <v>Isi Sasaran</v>
      </c>
      <c r="M384" s="849"/>
      <c r="N384" s="852"/>
    </row>
    <row r="385" spans="2:14" ht="15.75">
      <c r="B385" s="837"/>
      <c r="C385" s="840"/>
      <c r="D385" s="858"/>
      <c r="E385" s="855"/>
      <c r="F385" s="549">
        <v>4</v>
      </c>
      <c r="G385" s="550"/>
      <c r="H385" s="598" t="str">
        <f t="shared" si="7"/>
        <v>Belum Diisi</v>
      </c>
      <c r="I385" s="592" t="s">
        <v>26</v>
      </c>
      <c r="J385" s="593" t="str">
        <f>IF($D$382="Y/T","Isi Sasaran",IF($E$382=0,0,IF(I385="Y",1,IF(I385="T",0,"Isi Dulu"))))</f>
        <v>Isi Sasaran</v>
      </c>
      <c r="K385" s="592" t="s">
        <v>26</v>
      </c>
      <c r="L385" s="593" t="str">
        <f>IF($D$382="Y/T","Isi Sasaran",IF($E$382=0,0,IF(K385="Y",1,IF(K385="T",0,"Isi Dulu"))))</f>
        <v>Isi Sasaran</v>
      </c>
      <c r="M385" s="849"/>
      <c r="N385" s="852"/>
    </row>
    <row r="386" spans="2:14" ht="15.75">
      <c r="B386" s="838"/>
      <c r="C386" s="841"/>
      <c r="D386" s="859"/>
      <c r="E386" s="856"/>
      <c r="F386" s="569">
        <v>5</v>
      </c>
      <c r="G386" s="570"/>
      <c r="H386" s="599" t="str">
        <f t="shared" si="7"/>
        <v>Belum Diisi</v>
      </c>
      <c r="I386" s="595" t="s">
        <v>26</v>
      </c>
      <c r="J386" s="596" t="str">
        <f>IF($D$382="Y/T","Isi Sasaran",IF($E$382=0,0,IF(I386="Y",1,IF(I386="T",0,"Isi Dulu"))))</f>
        <v>Isi Sasaran</v>
      </c>
      <c r="K386" s="595" t="s">
        <v>26</v>
      </c>
      <c r="L386" s="596" t="str">
        <f>IF($D$382="Y/T","Isi Sasaran",IF($E$382=0,0,IF(K386="Y",1,IF(K386="T",0,"Isi Dulu"))))</f>
        <v>Isi Sasaran</v>
      </c>
      <c r="M386" s="850"/>
      <c r="N386" s="853"/>
    </row>
    <row r="387" spans="2:14" ht="15.75">
      <c r="B387" s="836">
        <v>16</v>
      </c>
      <c r="C387" s="839"/>
      <c r="D387" s="857" t="s">
        <v>26</v>
      </c>
      <c r="E387" s="854" t="str">
        <f>IF(D387="Y",1,IF(D387="T",0,IF(D387="Y/T","Belum diisi","Error")))</f>
        <v>Belum diisi</v>
      </c>
      <c r="F387" s="528">
        <v>1</v>
      </c>
      <c r="G387" s="529"/>
      <c r="H387" s="600" t="str">
        <f t="shared" si="7"/>
        <v>Belum Diisi</v>
      </c>
      <c r="I387" s="590" t="s">
        <v>26</v>
      </c>
      <c r="J387" s="591" t="str">
        <f>IF($D$387="Y/T","Isi Sasaran",IF($E$387=0,0,IF(I387="Y",1,IF(I387="T",0,"Isi Dulu"))))</f>
        <v>Isi Sasaran</v>
      </c>
      <c r="K387" s="590" t="s">
        <v>26</v>
      </c>
      <c r="L387" s="591" t="str">
        <f>IF($D$387="Y/T","Isi Sasaran",IF($E$387=0,0,IF(K387="Y",1,IF(K387="T",0,"Isi Dulu"))))</f>
        <v>Isi Sasaran</v>
      </c>
      <c r="M387" s="848" t="s">
        <v>26</v>
      </c>
      <c r="N387" s="851" t="str">
        <f>IF(M387="Y",1,IF(M387="T",0,IF(M387="Y/T","Belum diisi","Error")))</f>
        <v>Belum diisi</v>
      </c>
    </row>
    <row r="388" spans="2:14" ht="15.75">
      <c r="B388" s="837"/>
      <c r="C388" s="840"/>
      <c r="D388" s="858"/>
      <c r="E388" s="855"/>
      <c r="F388" s="549">
        <v>2</v>
      </c>
      <c r="G388" s="550"/>
      <c r="H388" s="598" t="str">
        <f t="shared" si="7"/>
        <v>Belum Diisi</v>
      </c>
      <c r="I388" s="592" t="s">
        <v>26</v>
      </c>
      <c r="J388" s="593" t="str">
        <f>IF($D$387="Y/T","Isi Sasaran",IF($E$387=0,0,IF(I388="Y",1,IF(I388="T",0,"Isi Dulu"))))</f>
        <v>Isi Sasaran</v>
      </c>
      <c r="K388" s="592" t="s">
        <v>26</v>
      </c>
      <c r="L388" s="593" t="str">
        <f>IF($D$387="Y/T","Isi Sasaran",IF($E$387=0,0,IF(K388="Y",1,IF(K388="T",0,"Isi Dulu"))))</f>
        <v>Isi Sasaran</v>
      </c>
      <c r="M388" s="849"/>
      <c r="N388" s="852"/>
    </row>
    <row r="389" spans="2:14" ht="15.75">
      <c r="B389" s="837"/>
      <c r="C389" s="840"/>
      <c r="D389" s="858"/>
      <c r="E389" s="855"/>
      <c r="F389" s="549">
        <v>3</v>
      </c>
      <c r="G389" s="550"/>
      <c r="H389" s="598" t="str">
        <f t="shared" si="7"/>
        <v>Belum Diisi</v>
      </c>
      <c r="I389" s="592" t="s">
        <v>26</v>
      </c>
      <c r="J389" s="593" t="str">
        <f>IF($D$387="Y/T","Isi Sasaran",IF($E$387=0,0,IF(I389="Y",1,IF(I389="T",0,"Isi Dulu"))))</f>
        <v>Isi Sasaran</v>
      </c>
      <c r="K389" s="592" t="s">
        <v>26</v>
      </c>
      <c r="L389" s="593" t="str">
        <f>IF($D$387="Y/T","Isi Sasaran",IF($E$387=0,0,IF(K389="Y",1,IF(K389="T",0,"Isi Dulu"))))</f>
        <v>Isi Sasaran</v>
      </c>
      <c r="M389" s="849"/>
      <c r="N389" s="852"/>
    </row>
    <row r="390" spans="2:14" ht="15.75">
      <c r="B390" s="837"/>
      <c r="C390" s="840"/>
      <c r="D390" s="858"/>
      <c r="E390" s="855"/>
      <c r="F390" s="549">
        <v>4</v>
      </c>
      <c r="G390" s="550"/>
      <c r="H390" s="598" t="str">
        <f t="shared" si="7"/>
        <v>Belum Diisi</v>
      </c>
      <c r="I390" s="592" t="s">
        <v>26</v>
      </c>
      <c r="J390" s="593" t="str">
        <f>IF($D$387="Y/T","Isi Sasaran",IF($E$387=0,0,IF(I390="Y",1,IF(I390="T",0,"Isi Dulu"))))</f>
        <v>Isi Sasaran</v>
      </c>
      <c r="K390" s="592" t="s">
        <v>26</v>
      </c>
      <c r="L390" s="593" t="str">
        <f>IF($D$387="Y/T","Isi Sasaran",IF($E$387=0,0,IF(K390="Y",1,IF(K390="T",0,"Isi Dulu"))))</f>
        <v>Isi Sasaran</v>
      </c>
      <c r="M390" s="849"/>
      <c r="N390" s="852"/>
    </row>
    <row r="391" spans="2:14" ht="15.75">
      <c r="B391" s="838"/>
      <c r="C391" s="841"/>
      <c r="D391" s="859"/>
      <c r="E391" s="856"/>
      <c r="F391" s="569">
        <v>5</v>
      </c>
      <c r="G391" s="570"/>
      <c r="H391" s="599" t="str">
        <f t="shared" si="7"/>
        <v>Belum Diisi</v>
      </c>
      <c r="I391" s="595" t="s">
        <v>26</v>
      </c>
      <c r="J391" s="596" t="str">
        <f>IF($D$387="Y/T","Isi Sasaran",IF($E$387=0,0,IF(I391="Y",1,IF(I391="T",0,"Isi Dulu"))))</f>
        <v>Isi Sasaran</v>
      </c>
      <c r="K391" s="595" t="s">
        <v>26</v>
      </c>
      <c r="L391" s="596" t="str">
        <f>IF($D$387="Y/T","Isi Sasaran",IF($E$387=0,0,IF(K391="Y",1,IF(K391="T",0,"Isi Dulu"))))</f>
        <v>Isi Sasaran</v>
      </c>
      <c r="M391" s="850"/>
      <c r="N391" s="853"/>
    </row>
    <row r="392" spans="2:14" ht="15.75">
      <c r="B392" s="836">
        <v>17</v>
      </c>
      <c r="C392" s="839"/>
      <c r="D392" s="857" t="s">
        <v>26</v>
      </c>
      <c r="E392" s="854" t="str">
        <f>IF(D392="Y",1,IF(D392="T",0,IF(D392="Y/T","Belum diisi","Error")))</f>
        <v>Belum diisi</v>
      </c>
      <c r="F392" s="528">
        <v>1</v>
      </c>
      <c r="G392" s="529"/>
      <c r="H392" s="600" t="str">
        <f t="shared" si="7"/>
        <v>Belum Diisi</v>
      </c>
      <c r="I392" s="590" t="s">
        <v>26</v>
      </c>
      <c r="J392" s="591" t="str">
        <f>IF($D$392="Y/T","Isi Sasaran",IF($E$392=0,0,IF(I392="Y",1,IF(I392="T",0,"Isi Dulu"))))</f>
        <v>Isi Sasaran</v>
      </c>
      <c r="K392" s="590" t="s">
        <v>26</v>
      </c>
      <c r="L392" s="591" t="str">
        <f>IF($D$392="Y/T","Isi Sasaran",IF($E$392=0,0,IF(K392="Y",1,IF(K392="T",0,"Isi Dulu"))))</f>
        <v>Isi Sasaran</v>
      </c>
      <c r="M392" s="848" t="s">
        <v>26</v>
      </c>
      <c r="N392" s="851" t="str">
        <f>IF(M392="Y",1,IF(M392="T",0,IF(M392="Y/T","Belum diisi","Error")))</f>
        <v>Belum diisi</v>
      </c>
    </row>
    <row r="393" spans="2:14" ht="15.75">
      <c r="B393" s="837"/>
      <c r="C393" s="840"/>
      <c r="D393" s="858"/>
      <c r="E393" s="855"/>
      <c r="F393" s="549">
        <v>2</v>
      </c>
      <c r="G393" s="550"/>
      <c r="H393" s="598" t="str">
        <f t="shared" si="7"/>
        <v>Belum Diisi</v>
      </c>
      <c r="I393" s="592" t="s">
        <v>26</v>
      </c>
      <c r="J393" s="593" t="str">
        <f>IF($D$392="Y/T","Isi Sasaran",IF($E$392=0,0,IF(I393="Y",1,IF(I393="T",0,"Isi Dulu"))))</f>
        <v>Isi Sasaran</v>
      </c>
      <c r="K393" s="592" t="s">
        <v>26</v>
      </c>
      <c r="L393" s="593" t="str">
        <f>IF($D$392="Y/T","Isi Sasaran",IF($E$392=0,0,IF(K393="Y",1,IF(K393="T",0,"Isi Dulu"))))</f>
        <v>Isi Sasaran</v>
      </c>
      <c r="M393" s="849"/>
      <c r="N393" s="852"/>
    </row>
    <row r="394" spans="2:14" ht="15.75">
      <c r="B394" s="837"/>
      <c r="C394" s="840"/>
      <c r="D394" s="858"/>
      <c r="E394" s="855"/>
      <c r="F394" s="549">
        <v>3</v>
      </c>
      <c r="G394" s="550"/>
      <c r="H394" s="598" t="str">
        <f t="shared" si="7"/>
        <v>Belum Diisi</v>
      </c>
      <c r="I394" s="592" t="s">
        <v>26</v>
      </c>
      <c r="J394" s="593" t="str">
        <f>IF($D$392="Y/T","Isi Sasaran",IF($E$392=0,0,IF(I394="Y",1,IF(I394="T",0,"Isi Dulu"))))</f>
        <v>Isi Sasaran</v>
      </c>
      <c r="K394" s="592" t="s">
        <v>26</v>
      </c>
      <c r="L394" s="593" t="str">
        <f>IF($D$392="Y/T","Isi Sasaran",IF($E$392=0,0,IF(K394="Y",1,IF(K394="T",0,"Isi Dulu"))))</f>
        <v>Isi Sasaran</v>
      </c>
      <c r="M394" s="849"/>
      <c r="N394" s="852"/>
    </row>
    <row r="395" spans="2:14" ht="15.75">
      <c r="B395" s="837"/>
      <c r="C395" s="840"/>
      <c r="D395" s="858"/>
      <c r="E395" s="855"/>
      <c r="F395" s="549">
        <v>4</v>
      </c>
      <c r="G395" s="550"/>
      <c r="H395" s="598" t="str">
        <f t="shared" si="7"/>
        <v>Belum Diisi</v>
      </c>
      <c r="I395" s="592" t="s">
        <v>26</v>
      </c>
      <c r="J395" s="593" t="str">
        <f>IF($D$392="Y/T","Isi Sasaran",IF($E$392=0,0,IF(I395="Y",1,IF(I395="T",0,"Isi Dulu"))))</f>
        <v>Isi Sasaran</v>
      </c>
      <c r="K395" s="592" t="s">
        <v>26</v>
      </c>
      <c r="L395" s="593" t="str">
        <f>IF($D$392="Y/T","Isi Sasaran",IF($E$392=0,0,IF(K395="Y",1,IF(K395="T",0,"Isi Dulu"))))</f>
        <v>Isi Sasaran</v>
      </c>
      <c r="M395" s="849"/>
      <c r="N395" s="852"/>
    </row>
    <row r="396" spans="2:14" ht="15.75">
      <c r="B396" s="838"/>
      <c r="C396" s="841"/>
      <c r="D396" s="859"/>
      <c r="E396" s="856"/>
      <c r="F396" s="569">
        <v>5</v>
      </c>
      <c r="G396" s="570"/>
      <c r="H396" s="599" t="str">
        <f t="shared" si="7"/>
        <v>Belum Diisi</v>
      </c>
      <c r="I396" s="595" t="s">
        <v>26</v>
      </c>
      <c r="J396" s="596" t="str">
        <f>IF($D$392="Y/T","Isi Sasaran",IF($E$392=0,0,IF(I396="Y",1,IF(I396="T",0,"Isi Dulu"))))</f>
        <v>Isi Sasaran</v>
      </c>
      <c r="K396" s="595" t="s">
        <v>26</v>
      </c>
      <c r="L396" s="596" t="str">
        <f>IF($D$392="Y/T","Isi Sasaran",IF($E$392=0,0,IF(K396="Y",1,IF(K396="T",0,"Isi Dulu"))))</f>
        <v>Isi Sasaran</v>
      </c>
      <c r="M396" s="850"/>
      <c r="N396" s="853"/>
    </row>
    <row r="397" spans="2:14" ht="15.75">
      <c r="B397" s="836">
        <v>18</v>
      </c>
      <c r="C397" s="839"/>
      <c r="D397" s="857" t="s">
        <v>26</v>
      </c>
      <c r="E397" s="854" t="str">
        <f>IF(D397="Y",1,IF(D397="T",0,IF(D397="Y/T","Belum diisi","Error")))</f>
        <v>Belum diisi</v>
      </c>
      <c r="F397" s="528">
        <v>1</v>
      </c>
      <c r="G397" s="529"/>
      <c r="H397" s="600" t="str">
        <f t="shared" si="7"/>
        <v>Belum Diisi</v>
      </c>
      <c r="I397" s="590" t="s">
        <v>26</v>
      </c>
      <c r="J397" s="591" t="str">
        <f>IF($D$397="Y/T","Isi Sasaran",IF($E$397=0,0,IF(I397="Y",1,IF(I397="T",0,"Isi Dulu"))))</f>
        <v>Isi Sasaran</v>
      </c>
      <c r="K397" s="590" t="s">
        <v>26</v>
      </c>
      <c r="L397" s="591" t="str">
        <f>IF($D$397="Y/T","Isi Sasaran",IF($E$397=0,0,IF(K397="Y",1,IF(K397="T",0,"Isi Dulu"))))</f>
        <v>Isi Sasaran</v>
      </c>
      <c r="M397" s="848" t="s">
        <v>26</v>
      </c>
      <c r="N397" s="851" t="str">
        <f>IF(M397="Y",1,IF(M397="T",0,IF(M397="Y/T","Belum diisi","Error")))</f>
        <v>Belum diisi</v>
      </c>
    </row>
    <row r="398" spans="2:14" ht="15.75">
      <c r="B398" s="837"/>
      <c r="C398" s="840"/>
      <c r="D398" s="858"/>
      <c r="E398" s="855"/>
      <c r="F398" s="549">
        <v>2</v>
      </c>
      <c r="G398" s="550"/>
      <c r="H398" s="598" t="str">
        <f t="shared" si="7"/>
        <v>Belum Diisi</v>
      </c>
      <c r="I398" s="592" t="s">
        <v>26</v>
      </c>
      <c r="J398" s="593" t="str">
        <f>IF($D$397="Y/T","Isi Sasaran",IF($E$397=0,0,IF(I398="Y",1,IF(I398="T",0,"Isi Dulu"))))</f>
        <v>Isi Sasaran</v>
      </c>
      <c r="K398" s="592" t="s">
        <v>26</v>
      </c>
      <c r="L398" s="593" t="str">
        <f>IF($D$397="Y/T","Isi Sasaran",IF($E$397=0,0,IF(K398="Y",1,IF(K398="T",0,"Isi Dulu"))))</f>
        <v>Isi Sasaran</v>
      </c>
      <c r="M398" s="849"/>
      <c r="N398" s="852"/>
    </row>
    <row r="399" spans="2:14" ht="15.75">
      <c r="B399" s="837"/>
      <c r="C399" s="840"/>
      <c r="D399" s="858"/>
      <c r="E399" s="855"/>
      <c r="F399" s="549">
        <v>3</v>
      </c>
      <c r="G399" s="550"/>
      <c r="H399" s="598" t="str">
        <f t="shared" si="7"/>
        <v>Belum Diisi</v>
      </c>
      <c r="I399" s="592" t="s">
        <v>26</v>
      </c>
      <c r="J399" s="593" t="str">
        <f>IF($D$397="Y/T","Isi Sasaran",IF($E$397=0,0,IF(I399="Y",1,IF(I399="T",0,"Isi Dulu"))))</f>
        <v>Isi Sasaran</v>
      </c>
      <c r="K399" s="592" t="s">
        <v>26</v>
      </c>
      <c r="L399" s="593" t="str">
        <f>IF($D$397="Y/T","Isi Sasaran",IF($E$397=0,0,IF(K399="Y",1,IF(K399="T",0,"Isi Dulu"))))</f>
        <v>Isi Sasaran</v>
      </c>
      <c r="M399" s="849"/>
      <c r="N399" s="852"/>
    </row>
    <row r="400" spans="2:14" ht="15.75">
      <c r="B400" s="837"/>
      <c r="C400" s="840"/>
      <c r="D400" s="858"/>
      <c r="E400" s="855"/>
      <c r="F400" s="549">
        <v>4</v>
      </c>
      <c r="G400" s="550"/>
      <c r="H400" s="598" t="str">
        <f t="shared" si="7"/>
        <v>Belum Diisi</v>
      </c>
      <c r="I400" s="592" t="s">
        <v>26</v>
      </c>
      <c r="J400" s="593" t="str">
        <f>IF($D$397="Y/T","Isi Sasaran",IF($E$397=0,0,IF(I400="Y",1,IF(I400="T",0,"Isi Dulu"))))</f>
        <v>Isi Sasaran</v>
      </c>
      <c r="K400" s="592" t="s">
        <v>26</v>
      </c>
      <c r="L400" s="593" t="str">
        <f>IF($D$397="Y/T","Isi Sasaran",IF($E$397=0,0,IF(K400="Y",1,IF(K400="T",0,"Isi Dulu"))))</f>
        <v>Isi Sasaran</v>
      </c>
      <c r="M400" s="849"/>
      <c r="N400" s="852"/>
    </row>
    <row r="401" spans="2:14" ht="15.75">
      <c r="B401" s="838"/>
      <c r="C401" s="841"/>
      <c r="D401" s="859"/>
      <c r="E401" s="856"/>
      <c r="F401" s="569">
        <v>5</v>
      </c>
      <c r="G401" s="570"/>
      <c r="H401" s="599" t="str">
        <f t="shared" si="7"/>
        <v>Belum Diisi</v>
      </c>
      <c r="I401" s="595" t="s">
        <v>26</v>
      </c>
      <c r="J401" s="596" t="str">
        <f>IF($D$397="Y/T","Isi Sasaran",IF($E$397=0,0,IF(I401="Y",1,IF(I401="T",0,"Isi Dulu"))))</f>
        <v>Isi Sasaran</v>
      </c>
      <c r="K401" s="595" t="s">
        <v>26</v>
      </c>
      <c r="L401" s="596" t="str">
        <f>IF($D$397="Y/T","Isi Sasaran",IF($E$397=0,0,IF(K401="Y",1,IF(K401="T",0,"Isi Dulu"))))</f>
        <v>Isi Sasaran</v>
      </c>
      <c r="M401" s="850"/>
      <c r="N401" s="853"/>
    </row>
    <row r="402" spans="2:14" ht="15.75">
      <c r="B402" s="836">
        <v>19</v>
      </c>
      <c r="C402" s="839"/>
      <c r="D402" s="857" t="s">
        <v>26</v>
      </c>
      <c r="E402" s="854" t="str">
        <f>IF(D402="Y",1,IF(D402="T",0,IF(D402="Y/T","Belum diisi","Error")))</f>
        <v>Belum diisi</v>
      </c>
      <c r="F402" s="528">
        <v>1</v>
      </c>
      <c r="G402" s="529"/>
      <c r="H402" s="600" t="str">
        <f t="shared" si="7"/>
        <v>Belum Diisi</v>
      </c>
      <c r="I402" s="590" t="s">
        <v>26</v>
      </c>
      <c r="J402" s="591" t="str">
        <f>IF($D$402="Y/T","Isi Sasaran",IF($E$402=0,0,IF(I402="Y",1,IF(I402="T",0,"Isi Dulu"))))</f>
        <v>Isi Sasaran</v>
      </c>
      <c r="K402" s="590" t="s">
        <v>26</v>
      </c>
      <c r="L402" s="591" t="str">
        <f>IF($D$402="Y/T","Isi Sasaran",IF($E$402=0,0,IF(K402="Y",1,IF(K402="T",0,"Isi Dulu"))))</f>
        <v>Isi Sasaran</v>
      </c>
      <c r="M402" s="848" t="s">
        <v>26</v>
      </c>
      <c r="N402" s="851" t="str">
        <f>IF(M402="Y",1,IF(M402="T",0,IF(M402="Y/T","Belum diisi","Error")))</f>
        <v>Belum diisi</v>
      </c>
    </row>
    <row r="403" spans="2:14" ht="15.75">
      <c r="B403" s="837"/>
      <c r="C403" s="840"/>
      <c r="D403" s="858"/>
      <c r="E403" s="855"/>
      <c r="F403" s="549">
        <v>2</v>
      </c>
      <c r="G403" s="550"/>
      <c r="H403" s="598" t="str">
        <f t="shared" si="7"/>
        <v>Belum Diisi</v>
      </c>
      <c r="I403" s="592" t="s">
        <v>26</v>
      </c>
      <c r="J403" s="593" t="str">
        <f>IF($D$402="Y/T","Isi Sasaran",IF($E$402=0,0,IF(I403="Y",1,IF(I403="T",0,"Isi Dulu"))))</f>
        <v>Isi Sasaran</v>
      </c>
      <c r="K403" s="592" t="s">
        <v>26</v>
      </c>
      <c r="L403" s="593" t="str">
        <f>IF($D$402="Y/T","Isi Sasaran",IF($E$402=0,0,IF(K403="Y",1,IF(K403="T",0,"Isi Dulu"))))</f>
        <v>Isi Sasaran</v>
      </c>
      <c r="M403" s="849"/>
      <c r="N403" s="852"/>
    </row>
    <row r="404" spans="2:14" ht="15.75">
      <c r="B404" s="837"/>
      <c r="C404" s="840"/>
      <c r="D404" s="858"/>
      <c r="E404" s="855"/>
      <c r="F404" s="549">
        <v>3</v>
      </c>
      <c r="G404" s="550"/>
      <c r="H404" s="598" t="str">
        <f t="shared" si="7"/>
        <v>Belum Diisi</v>
      </c>
      <c r="I404" s="592" t="s">
        <v>26</v>
      </c>
      <c r="J404" s="593" t="str">
        <f>IF($D$402="Y/T","Isi Sasaran",IF($E$402=0,0,IF(I404="Y",1,IF(I404="T",0,"Isi Dulu"))))</f>
        <v>Isi Sasaran</v>
      </c>
      <c r="K404" s="592" t="s">
        <v>26</v>
      </c>
      <c r="L404" s="593" t="str">
        <f>IF($D$402="Y/T","Isi Sasaran",IF($E$402=0,0,IF(K404="Y",1,IF(K404="T",0,"Isi Dulu"))))</f>
        <v>Isi Sasaran</v>
      </c>
      <c r="M404" s="849"/>
      <c r="N404" s="852"/>
    </row>
    <row r="405" spans="2:14" ht="15.75">
      <c r="B405" s="837"/>
      <c r="C405" s="840"/>
      <c r="D405" s="858"/>
      <c r="E405" s="855"/>
      <c r="F405" s="549">
        <v>4</v>
      </c>
      <c r="G405" s="550"/>
      <c r="H405" s="598" t="str">
        <f t="shared" si="7"/>
        <v>Belum Diisi</v>
      </c>
      <c r="I405" s="592" t="s">
        <v>26</v>
      </c>
      <c r="J405" s="593" t="str">
        <f>IF($D$402="Y/T","Isi Sasaran",IF($E$402=0,0,IF(I405="Y",1,IF(I405="T",0,"Isi Dulu"))))</f>
        <v>Isi Sasaran</v>
      </c>
      <c r="K405" s="592" t="s">
        <v>26</v>
      </c>
      <c r="L405" s="593" t="str">
        <f>IF($D$402="Y/T","Isi Sasaran",IF($E$402=0,0,IF(K405="Y",1,IF(K405="T",0,"Isi Dulu"))))</f>
        <v>Isi Sasaran</v>
      </c>
      <c r="M405" s="849"/>
      <c r="N405" s="852"/>
    </row>
    <row r="406" spans="2:14" ht="15.75">
      <c r="B406" s="838"/>
      <c r="C406" s="841"/>
      <c r="D406" s="859"/>
      <c r="E406" s="856"/>
      <c r="F406" s="569">
        <v>5</v>
      </c>
      <c r="G406" s="570"/>
      <c r="H406" s="599" t="str">
        <f t="shared" si="7"/>
        <v>Belum Diisi</v>
      </c>
      <c r="I406" s="595" t="s">
        <v>26</v>
      </c>
      <c r="J406" s="596" t="str">
        <f>IF($D$402="Y/T","Isi Sasaran",IF($E$402=0,0,IF(I406="Y",1,IF(I406="T",0,"Isi Dulu"))))</f>
        <v>Isi Sasaran</v>
      </c>
      <c r="K406" s="595" t="s">
        <v>26</v>
      </c>
      <c r="L406" s="596" t="str">
        <f>IF($D$402="Y/T","Isi Sasaran",IF($E$402=0,0,IF(K406="Y",1,IF(K406="T",0,"Isi Dulu"))))</f>
        <v>Isi Sasaran</v>
      </c>
      <c r="M406" s="850"/>
      <c r="N406" s="853"/>
    </row>
    <row r="407" spans="2:14" ht="15.75">
      <c r="B407" s="836">
        <v>20</v>
      </c>
      <c r="C407" s="839"/>
      <c r="D407" s="857" t="s">
        <v>26</v>
      </c>
      <c r="E407" s="854" t="str">
        <f>IF(D407="Y",1,IF(D407="T",0,IF(D407="Y/T","Belum diisi","Error")))</f>
        <v>Belum diisi</v>
      </c>
      <c r="F407" s="528">
        <v>1</v>
      </c>
      <c r="G407" s="529"/>
      <c r="H407" s="600" t="str">
        <f t="shared" si="7"/>
        <v>Belum Diisi</v>
      </c>
      <c r="I407" s="590" t="s">
        <v>26</v>
      </c>
      <c r="J407" s="591" t="str">
        <f>IF($D$407="Y/T","Isi Sasaran",IF($E$407=0,0,IF(I407="Y",1,IF(I407="T",0,"Isi Dulu"))))</f>
        <v>Isi Sasaran</v>
      </c>
      <c r="K407" s="590" t="s">
        <v>26</v>
      </c>
      <c r="L407" s="591" t="str">
        <f>IF($D$407="Y/T","Isi Sasaran",IF($E$407=0,0,IF(K407="Y",1,IF(K407="T",0,"Isi Dulu"))))</f>
        <v>Isi Sasaran</v>
      </c>
      <c r="M407" s="848" t="s">
        <v>26</v>
      </c>
      <c r="N407" s="851" t="str">
        <f>IF(M407="Y",1,IF(M407="T",0,IF(M407="Y/T","Belum diisi","Error")))</f>
        <v>Belum diisi</v>
      </c>
    </row>
    <row r="408" spans="2:14" ht="15.75">
      <c r="B408" s="837"/>
      <c r="C408" s="840"/>
      <c r="D408" s="858"/>
      <c r="E408" s="855"/>
      <c r="F408" s="549">
        <v>2</v>
      </c>
      <c r="G408" s="550"/>
      <c r="H408" s="598" t="str">
        <f t="shared" si="7"/>
        <v>Belum Diisi</v>
      </c>
      <c r="I408" s="592" t="s">
        <v>26</v>
      </c>
      <c r="J408" s="593" t="str">
        <f>IF($D$407="Y/T","Isi Sasaran",IF($E$407=0,0,IF(I408="Y",1,IF(I408="T",0,"Isi Dulu"))))</f>
        <v>Isi Sasaran</v>
      </c>
      <c r="K408" s="592" t="s">
        <v>26</v>
      </c>
      <c r="L408" s="593" t="str">
        <f>IF($D$407="Y/T","Isi Sasaran",IF($E$407=0,0,IF(K408="Y",1,IF(K408="T",0,"Isi Dulu"))))</f>
        <v>Isi Sasaran</v>
      </c>
      <c r="M408" s="849"/>
      <c r="N408" s="852"/>
    </row>
    <row r="409" spans="2:14" ht="15.75">
      <c r="B409" s="837"/>
      <c r="C409" s="840"/>
      <c r="D409" s="858"/>
      <c r="E409" s="855"/>
      <c r="F409" s="549">
        <v>3</v>
      </c>
      <c r="G409" s="550"/>
      <c r="H409" s="598" t="str">
        <f t="shared" si="7"/>
        <v>Belum Diisi</v>
      </c>
      <c r="I409" s="592" t="s">
        <v>26</v>
      </c>
      <c r="J409" s="593" t="str">
        <f>IF($D$407="Y/T","Isi Sasaran",IF($E$407=0,0,IF(I409="Y",1,IF(I409="T",0,"Isi Dulu"))))</f>
        <v>Isi Sasaran</v>
      </c>
      <c r="K409" s="592" t="s">
        <v>26</v>
      </c>
      <c r="L409" s="593" t="str">
        <f>IF($D$407="Y/T","Isi Sasaran",IF($E$407=0,0,IF(K409="Y",1,IF(K409="T",0,"Isi Dulu"))))</f>
        <v>Isi Sasaran</v>
      </c>
      <c r="M409" s="849"/>
      <c r="N409" s="852"/>
    </row>
    <row r="410" spans="2:14" ht="15.75">
      <c r="B410" s="837"/>
      <c r="C410" s="840"/>
      <c r="D410" s="858"/>
      <c r="E410" s="855"/>
      <c r="F410" s="549">
        <v>4</v>
      </c>
      <c r="G410" s="550"/>
      <c r="H410" s="598" t="str">
        <f t="shared" si="7"/>
        <v>Belum Diisi</v>
      </c>
      <c r="I410" s="592" t="s">
        <v>26</v>
      </c>
      <c r="J410" s="593" t="str">
        <f>IF($D$407="Y/T","Isi Sasaran",IF($E$407=0,0,IF(I410="Y",1,IF(I410="T",0,"Isi Dulu"))))</f>
        <v>Isi Sasaran</v>
      </c>
      <c r="K410" s="592" t="s">
        <v>26</v>
      </c>
      <c r="L410" s="593" t="str">
        <f>IF($D$407="Y/T","Isi Sasaran",IF($E$407=0,0,IF(K410="Y",1,IF(K410="T",0,"Isi Dulu"))))</f>
        <v>Isi Sasaran</v>
      </c>
      <c r="M410" s="849"/>
      <c r="N410" s="852"/>
    </row>
    <row r="411" spans="2:14" ht="15.75">
      <c r="B411" s="838"/>
      <c r="C411" s="841"/>
      <c r="D411" s="859"/>
      <c r="E411" s="856"/>
      <c r="F411" s="569">
        <v>5</v>
      </c>
      <c r="G411" s="570"/>
      <c r="H411" s="599" t="str">
        <f t="shared" si="7"/>
        <v>Belum Diisi</v>
      </c>
      <c r="I411" s="595" t="s">
        <v>26</v>
      </c>
      <c r="J411" s="596" t="str">
        <f>IF($D$407="Y/T","Isi Sasaran",IF($E$407=0,0,IF(I411="Y",1,IF(I411="T",0,"Isi Dulu"))))</f>
        <v>Isi Sasaran</v>
      </c>
      <c r="K411" s="595" t="s">
        <v>26</v>
      </c>
      <c r="L411" s="596" t="str">
        <f>IF($D$407="Y/T","Isi Sasaran",IF($E$407=0,0,IF(K411="Y",1,IF(K411="T",0,"Isi Dulu"))))</f>
        <v>Isi Sasaran</v>
      </c>
      <c r="M411" s="850"/>
      <c r="N411" s="853"/>
    </row>
    <row r="412" spans="2:14" ht="15.75">
      <c r="B412" s="580"/>
      <c r="C412" s="581"/>
      <c r="D412" s="582"/>
      <c r="E412" s="602" t="e">
        <f>AVERAGE(E312:E411)</f>
        <v>#DIV/0!</v>
      </c>
      <c r="F412" s="583"/>
      <c r="G412" s="583"/>
      <c r="H412" s="602" t="e">
        <f>(IF($D312="Y/T",0,AVERAGE(H312:H316))+IF($D317="Y/T",0,AVERAGE(H317:H321))+IF($D322="Y/T",0,AVERAGE(H322:H326))+IF($D327="Y/T",0,AVERAGE(H327:H331))+IF($D332="Y/T",0,AVERAGE(H332:H336))+IF($D337="Y/T",0,AVERAGE(H337:H341))+IF($D342="Y/T",0,AVERAGE(H342:H346))+IF($D347="Y/T",0,AVERAGE(H347:H351))+IF($D352="Y/T",0,AVERAGE(H352:H356))+IF($D357="Y/T",0,AVERAGE(H357:H361))+IF($D362="Y/T",0,AVERAGE(H362:H366))+IF($D367="Y/T",0,AVERAGE(H367:H371))+IF($D372="Y/T",0,AVERAGE(H372:H376))+IF($D377="Y/T",0,AVERAGE(H377:H381))+IF($D382="Y/T",0,AVERAGE(H382:H386))+IF($D387="Y/T",0,AVERAGE(H387:H391))+IF($D392="Y/T",0,AVERAGE(H392:H396))+IF($D397="Y/T",0,AVERAGE(H397:H401))+IF($D402="Y/T",0,AVERAGE(H402:H406))+IF($D407="Y/T",0,AVERAGE(H407:H411)))/(COUNTIF($D312:$D411,"Y")+COUNTIF($D312:$D411,"T"))</f>
        <v>#DIV/0!</v>
      </c>
      <c r="I412" s="582"/>
      <c r="J412" s="602" t="e">
        <f>(IF($D312="Y/T",0,AVERAGE(J312:J316))+IF($D317="Y/T",0,AVERAGE(J317:J321))+IF($D322="Y/T",0,AVERAGE(J322:J326))+IF($D327="Y/T",0,AVERAGE(J327:J331))+IF($D332="Y/T",0,AVERAGE(J332:J336))+IF($D337="Y/T",0,AVERAGE(J337:J341))+IF($D342="Y/T",0,AVERAGE(J342:J346))+IF($D347="Y/T",0,AVERAGE(J347:J351))+IF($D352="Y/T",0,AVERAGE(J352:J356))+IF($D357="Y/T",0,AVERAGE(J357:J361))+IF($D362="Y/T",0,AVERAGE(J362:J366))+IF($D367="Y/T",0,AVERAGE(J367:J371))+IF($D372="Y/T",0,AVERAGE(J372:J376))+IF($D377="Y/T",0,AVERAGE(J377:J381))+IF($D382="Y/T",0,AVERAGE(J382:J386))+IF($D387="Y/T",0,AVERAGE(J387:J391))+IF($D392="Y/T",0,AVERAGE(J392:J396))+IF($D397="Y/T",0,AVERAGE(J397:J401))+IF($D402="Y/T",0,AVERAGE(J402:J406))+IF($D407="Y/T",0,AVERAGE(J407:J411)))/(COUNTIF($D312:$D411,"Y")+COUNTIF($D312:$D411,"T"))</f>
        <v>#DIV/0!</v>
      </c>
      <c r="K412" s="582"/>
      <c r="L412" s="602" t="e">
        <f>(IF($D312="Y/T",0,AVERAGE(L312:L316))+IF($D317="Y/T",0,AVERAGE(L317:L321))+IF($D322="Y/T",0,AVERAGE(L322:L326))+IF($D327="Y/T",0,AVERAGE(L327:L331))+IF($D332="Y/T",0,AVERAGE(L332:L336))+IF($D337="Y/T",0,AVERAGE(L337:L341))+IF($D342="Y/T",0,AVERAGE(L342:L346))+IF($D347="Y/T",0,AVERAGE(L347:L351))+IF($D352="Y/T",0,AVERAGE(L352:L356))+IF($D357="Y/T",0,AVERAGE(L357:L361))+IF($D362="Y/T",0,AVERAGE(L362:L366))+IF($D367="Y/T",0,AVERAGE(L367:L371))+IF($D372="Y/T",0,AVERAGE(L372:L376))+IF($D377="Y/T",0,AVERAGE(L377:L381))+IF($D382="Y/T",0,AVERAGE(L382:L386))+IF($D387="Y/T",0,AVERAGE(L387:L391))+IF($D392="Y/T",0,AVERAGE(L392:L396))+IF($D397="Y/T",0,AVERAGE(L397:L401))+IF($D402="Y/T",0,AVERAGE(L402:L406))+IF($D407="Y/T",0,AVERAGE(L407:L411)))/(COUNTIF($D312:$D411,"Y")+COUNTIF($D312:$D411,"T"))</f>
        <v>#DIV/0!</v>
      </c>
      <c r="M412" s="606"/>
      <c r="N412" s="602" t="e">
        <f>AVERAGE(N312:N411)</f>
        <v>#DIV/0!</v>
      </c>
    </row>
  </sheetData>
  <mergeCells count="496">
    <mergeCell ref="M337:M341"/>
    <mergeCell ref="E342:E346"/>
    <mergeCell ref="B327:B331"/>
    <mergeCell ref="C327:C331"/>
    <mergeCell ref="B285:B289"/>
    <mergeCell ref="M290:M294"/>
    <mergeCell ref="E300:E304"/>
    <mergeCell ref="N317:N321"/>
    <mergeCell ref="C300:C304"/>
    <mergeCell ref="B305:B309"/>
    <mergeCell ref="C285:C289"/>
    <mergeCell ref="M285:M289"/>
    <mergeCell ref="D295:D299"/>
    <mergeCell ref="M322:M326"/>
    <mergeCell ref="C312:C316"/>
    <mergeCell ref="B317:B321"/>
    <mergeCell ref="D322:D326"/>
    <mergeCell ref="E322:E326"/>
    <mergeCell ref="C317:C321"/>
    <mergeCell ref="E312:E316"/>
    <mergeCell ref="C322:C326"/>
    <mergeCell ref="N235:N239"/>
    <mergeCell ref="D312:D316"/>
    <mergeCell ref="D260:D264"/>
    <mergeCell ref="N250:N254"/>
    <mergeCell ref="C250:C254"/>
    <mergeCell ref="M260:M264"/>
    <mergeCell ref="B265:B269"/>
    <mergeCell ref="D255:D259"/>
    <mergeCell ref="M255:M259"/>
    <mergeCell ref="N255:N259"/>
    <mergeCell ref="M300:M304"/>
    <mergeCell ref="B260:B264"/>
    <mergeCell ref="D275:D279"/>
    <mergeCell ref="E265:E269"/>
    <mergeCell ref="E285:E289"/>
    <mergeCell ref="D290:D294"/>
    <mergeCell ref="E290:E294"/>
    <mergeCell ref="N285:N289"/>
    <mergeCell ref="N280:N284"/>
    <mergeCell ref="M295:M299"/>
    <mergeCell ref="B280:B284"/>
    <mergeCell ref="E280:E284"/>
    <mergeCell ref="C280:C284"/>
    <mergeCell ref="M270:M274"/>
    <mergeCell ref="N260:N264"/>
    <mergeCell ref="E270:E274"/>
    <mergeCell ref="D265:D269"/>
    <mergeCell ref="C260:C264"/>
    <mergeCell ref="B270:B274"/>
    <mergeCell ref="C290:C294"/>
    <mergeCell ref="B295:B299"/>
    <mergeCell ref="N295:N299"/>
    <mergeCell ref="D240:D244"/>
    <mergeCell ref="E240:E244"/>
    <mergeCell ref="N275:N279"/>
    <mergeCell ref="D280:D284"/>
    <mergeCell ref="B290:B294"/>
    <mergeCell ref="M280:M284"/>
    <mergeCell ref="E275:E279"/>
    <mergeCell ref="N240:N244"/>
    <mergeCell ref="B240:B244"/>
    <mergeCell ref="C225:C229"/>
    <mergeCell ref="N220:N224"/>
    <mergeCell ref="M198:M202"/>
    <mergeCell ref="N128:N132"/>
    <mergeCell ref="C133:C137"/>
    <mergeCell ref="M138:M142"/>
    <mergeCell ref="C148:C152"/>
    <mergeCell ref="E143:E147"/>
    <mergeCell ref="D138:D142"/>
    <mergeCell ref="C193:C197"/>
    <mergeCell ref="C203:C207"/>
    <mergeCell ref="M193:M197"/>
    <mergeCell ref="E193:E197"/>
    <mergeCell ref="D193:D197"/>
    <mergeCell ref="M210:M214"/>
    <mergeCell ref="D198:D202"/>
    <mergeCell ref="N133:N137"/>
    <mergeCell ref="N148:N152"/>
    <mergeCell ref="E158:E162"/>
    <mergeCell ref="D183:D187"/>
    <mergeCell ref="M133:M137"/>
    <mergeCell ref="M225:M229"/>
    <mergeCell ref="N225:N229"/>
    <mergeCell ref="B377:B381"/>
    <mergeCell ref="E382:E386"/>
    <mergeCell ref="D387:D391"/>
    <mergeCell ref="E377:E381"/>
    <mergeCell ref="D377:D381"/>
    <mergeCell ref="D382:D386"/>
    <mergeCell ref="E387:E391"/>
    <mergeCell ref="M382:M386"/>
    <mergeCell ref="N387:N391"/>
    <mergeCell ref="B382:B386"/>
    <mergeCell ref="M377:M381"/>
    <mergeCell ref="N377:N381"/>
    <mergeCell ref="C387:C391"/>
    <mergeCell ref="M387:M391"/>
    <mergeCell ref="B387:B391"/>
    <mergeCell ref="C382:C386"/>
    <mergeCell ref="N382:N386"/>
    <mergeCell ref="C377:C381"/>
    <mergeCell ref="B347:B351"/>
    <mergeCell ref="N352:N356"/>
    <mergeCell ref="E357:E361"/>
    <mergeCell ref="N300:N304"/>
    <mergeCell ref="D300:D304"/>
    <mergeCell ref="E305:E309"/>
    <mergeCell ref="N362:N366"/>
    <mergeCell ref="D352:D356"/>
    <mergeCell ref="B357:B361"/>
    <mergeCell ref="B322:B326"/>
    <mergeCell ref="M327:M331"/>
    <mergeCell ref="B342:B346"/>
    <mergeCell ref="B337:B341"/>
    <mergeCell ref="M312:M316"/>
    <mergeCell ref="B312:B316"/>
    <mergeCell ref="E317:E321"/>
    <mergeCell ref="N312:N316"/>
    <mergeCell ref="N327:N331"/>
    <mergeCell ref="D332:D336"/>
    <mergeCell ref="N322:N326"/>
    <mergeCell ref="D337:D341"/>
    <mergeCell ref="D327:D331"/>
    <mergeCell ref="E327:E331"/>
    <mergeCell ref="B332:B336"/>
    <mergeCell ref="B397:B401"/>
    <mergeCell ref="M402:M406"/>
    <mergeCell ref="C407:C411"/>
    <mergeCell ref="C402:C406"/>
    <mergeCell ref="B407:B411"/>
    <mergeCell ref="N392:N396"/>
    <mergeCell ref="E407:E411"/>
    <mergeCell ref="C397:C401"/>
    <mergeCell ref="B402:B406"/>
    <mergeCell ref="M392:M396"/>
    <mergeCell ref="D392:D396"/>
    <mergeCell ref="D407:D411"/>
    <mergeCell ref="N397:N401"/>
    <mergeCell ref="M397:M401"/>
    <mergeCell ref="E402:E406"/>
    <mergeCell ref="D402:D406"/>
    <mergeCell ref="E397:E401"/>
    <mergeCell ref="N407:N411"/>
    <mergeCell ref="N402:N406"/>
    <mergeCell ref="M407:M411"/>
    <mergeCell ref="B392:B396"/>
    <mergeCell ref="E392:E396"/>
    <mergeCell ref="C392:C396"/>
    <mergeCell ref="D397:D401"/>
    <mergeCell ref="N372:N376"/>
    <mergeCell ref="C362:C366"/>
    <mergeCell ref="B362:B366"/>
    <mergeCell ref="D362:D366"/>
    <mergeCell ref="E362:E366"/>
    <mergeCell ref="M362:M366"/>
    <mergeCell ref="M357:M361"/>
    <mergeCell ref="E337:E341"/>
    <mergeCell ref="N342:N346"/>
    <mergeCell ref="D342:D346"/>
    <mergeCell ref="C342:C346"/>
    <mergeCell ref="M347:M351"/>
    <mergeCell ref="C357:C361"/>
    <mergeCell ref="E352:E356"/>
    <mergeCell ref="B352:B356"/>
    <mergeCell ref="B367:B371"/>
    <mergeCell ref="N367:N371"/>
    <mergeCell ref="D367:D371"/>
    <mergeCell ref="B372:B376"/>
    <mergeCell ref="C372:C376"/>
    <mergeCell ref="M372:M376"/>
    <mergeCell ref="D372:D376"/>
    <mergeCell ref="E372:E376"/>
    <mergeCell ref="M367:M371"/>
    <mergeCell ref="C367:C371"/>
    <mergeCell ref="E367:E371"/>
    <mergeCell ref="B215:B219"/>
    <mergeCell ref="N230:N234"/>
    <mergeCell ref="E245:E249"/>
    <mergeCell ref="B230:B234"/>
    <mergeCell ref="C188:C192"/>
    <mergeCell ref="N193:N197"/>
    <mergeCell ref="D203:D207"/>
    <mergeCell ref="D347:D351"/>
    <mergeCell ref="C337:C341"/>
    <mergeCell ref="C347:C351"/>
    <mergeCell ref="M352:M356"/>
    <mergeCell ref="D357:D361"/>
    <mergeCell ref="E347:E351"/>
    <mergeCell ref="C352:C356"/>
    <mergeCell ref="M332:M336"/>
    <mergeCell ref="N347:N351"/>
    <mergeCell ref="C332:C336"/>
    <mergeCell ref="N337:N341"/>
    <mergeCell ref="E332:E336"/>
    <mergeCell ref="N357:N361"/>
    <mergeCell ref="M342:M346"/>
    <mergeCell ref="N332:N336"/>
    <mergeCell ref="N123:N127"/>
    <mergeCell ref="D123:D127"/>
    <mergeCell ref="N245:N249"/>
    <mergeCell ref="N210:N214"/>
    <mergeCell ref="B210:B214"/>
    <mergeCell ref="D215:D219"/>
    <mergeCell ref="D210:D214"/>
    <mergeCell ref="E210:E214"/>
    <mergeCell ref="E215:E219"/>
    <mergeCell ref="B209:N209"/>
    <mergeCell ref="E220:E224"/>
    <mergeCell ref="B198:B202"/>
    <mergeCell ref="M203:M207"/>
    <mergeCell ref="C215:C219"/>
    <mergeCell ref="N203:N207"/>
    <mergeCell ref="N188:N192"/>
    <mergeCell ref="E198:E202"/>
    <mergeCell ref="D173:D177"/>
    <mergeCell ref="M163:M167"/>
    <mergeCell ref="B163:B167"/>
    <mergeCell ref="M230:M234"/>
    <mergeCell ref="B225:B229"/>
    <mergeCell ref="D235:D239"/>
    <mergeCell ref="M220:M224"/>
    <mergeCell ref="N86:N90"/>
    <mergeCell ref="E96:E100"/>
    <mergeCell ref="C81:C85"/>
    <mergeCell ref="M173:M177"/>
    <mergeCell ref="B173:B177"/>
    <mergeCell ref="C168:C172"/>
    <mergeCell ref="N138:N142"/>
    <mergeCell ref="C128:C132"/>
    <mergeCell ref="M128:M132"/>
    <mergeCell ref="D133:D137"/>
    <mergeCell ref="E133:E137"/>
    <mergeCell ref="E128:E132"/>
    <mergeCell ref="B153:B157"/>
    <mergeCell ref="N158:N162"/>
    <mergeCell ref="D168:D172"/>
    <mergeCell ref="D163:D167"/>
    <mergeCell ref="E163:E167"/>
    <mergeCell ref="E168:E172"/>
    <mergeCell ref="B128:B132"/>
    <mergeCell ref="M81:M85"/>
    <mergeCell ref="E113:E117"/>
    <mergeCell ref="C96:C100"/>
    <mergeCell ref="D86:D90"/>
    <mergeCell ref="D101:D105"/>
    <mergeCell ref="C235:C239"/>
    <mergeCell ref="E225:E229"/>
    <mergeCell ref="C305:C309"/>
    <mergeCell ref="B311:N311"/>
    <mergeCell ref="D285:D289"/>
    <mergeCell ref="M275:M279"/>
    <mergeCell ref="B275:B279"/>
    <mergeCell ref="C270:C274"/>
    <mergeCell ref="D270:D274"/>
    <mergeCell ref="B235:B239"/>
    <mergeCell ref="E235:E239"/>
    <mergeCell ref="C295:C299"/>
    <mergeCell ref="E295:E299"/>
    <mergeCell ref="C230:C234"/>
    <mergeCell ref="M235:M239"/>
    <mergeCell ref="D245:D249"/>
    <mergeCell ref="M240:M244"/>
    <mergeCell ref="C245:C249"/>
    <mergeCell ref="M265:M269"/>
    <mergeCell ref="D250:D254"/>
    <mergeCell ref="C265:C269"/>
    <mergeCell ref="C275:C279"/>
    <mergeCell ref="D305:D309"/>
    <mergeCell ref="D230:D234"/>
    <mergeCell ref="G3:G4"/>
    <mergeCell ref="N101:N105"/>
    <mergeCell ref="B51:B55"/>
    <mergeCell ref="M61:M65"/>
    <mergeCell ref="E66:E70"/>
    <mergeCell ref="D56:D60"/>
    <mergeCell ref="N56:N60"/>
    <mergeCell ref="N96:N100"/>
    <mergeCell ref="C91:C95"/>
    <mergeCell ref="E101:E105"/>
    <mergeCell ref="M91:M95"/>
    <mergeCell ref="N91:N95"/>
    <mergeCell ref="E56:E60"/>
    <mergeCell ref="M51:M55"/>
    <mergeCell ref="E51:E55"/>
    <mergeCell ref="M101:M105"/>
    <mergeCell ref="B96:B100"/>
    <mergeCell ref="E76:E80"/>
    <mergeCell ref="M86:M90"/>
    <mergeCell ref="D96:D100"/>
    <mergeCell ref="B91:B95"/>
    <mergeCell ref="B81:B85"/>
    <mergeCell ref="N66:N70"/>
    <mergeCell ref="M96:M100"/>
    <mergeCell ref="K4:L4"/>
    <mergeCell ref="E16:E20"/>
    <mergeCell ref="B11:B15"/>
    <mergeCell ref="N11:N15"/>
    <mergeCell ref="M31:M35"/>
    <mergeCell ref="E41:E45"/>
    <mergeCell ref="D36:D40"/>
    <mergeCell ref="D31:D35"/>
    <mergeCell ref="B31:B35"/>
    <mergeCell ref="B26:B30"/>
    <mergeCell ref="D16:D20"/>
    <mergeCell ref="M4:N4"/>
    <mergeCell ref="B6:B10"/>
    <mergeCell ref="N41:N45"/>
    <mergeCell ref="M26:M30"/>
    <mergeCell ref="C16:C20"/>
    <mergeCell ref="D26:D30"/>
    <mergeCell ref="E21:E25"/>
    <mergeCell ref="C21:C25"/>
    <mergeCell ref="B41:B45"/>
    <mergeCell ref="N6:N10"/>
    <mergeCell ref="D11:D15"/>
    <mergeCell ref="H3:H4"/>
    <mergeCell ref="F3:F4"/>
    <mergeCell ref="N46:N50"/>
    <mergeCell ref="D91:D95"/>
    <mergeCell ref="D51:D55"/>
    <mergeCell ref="M46:M50"/>
    <mergeCell ref="B1:N1"/>
    <mergeCell ref="N153:N157"/>
    <mergeCell ref="D143:D147"/>
    <mergeCell ref="B148:B152"/>
    <mergeCell ref="N118:N122"/>
    <mergeCell ref="B108:B112"/>
    <mergeCell ref="M123:M127"/>
    <mergeCell ref="D113:D117"/>
    <mergeCell ref="N113:N117"/>
    <mergeCell ref="E86:E90"/>
    <mergeCell ref="B76:B80"/>
    <mergeCell ref="D76:D80"/>
    <mergeCell ref="C86:C90"/>
    <mergeCell ref="E81:E85"/>
    <mergeCell ref="D81:D85"/>
    <mergeCell ref="B138:B142"/>
    <mergeCell ref="N143:N147"/>
    <mergeCell ref="E148:E152"/>
    <mergeCell ref="B133:B137"/>
    <mergeCell ref="B86:B90"/>
    <mergeCell ref="M66:M70"/>
    <mergeCell ref="C51:C55"/>
    <mergeCell ref="B56:B60"/>
    <mergeCell ref="N51:N55"/>
    <mergeCell ref="N61:N65"/>
    <mergeCell ref="D71:D75"/>
    <mergeCell ref="C56:C60"/>
    <mergeCell ref="B66:B70"/>
    <mergeCell ref="N81:N85"/>
    <mergeCell ref="C76:C80"/>
    <mergeCell ref="M76:M80"/>
    <mergeCell ref="N76:N80"/>
    <mergeCell ref="M71:M75"/>
    <mergeCell ref="N71:N75"/>
    <mergeCell ref="C71:C75"/>
    <mergeCell ref="M56:M60"/>
    <mergeCell ref="E71:E75"/>
    <mergeCell ref="D66:D70"/>
    <mergeCell ref="B61:B65"/>
    <mergeCell ref="C61:C65"/>
    <mergeCell ref="D61:D65"/>
    <mergeCell ref="E61:E65"/>
    <mergeCell ref="C66:C70"/>
    <mergeCell ref="D46:D50"/>
    <mergeCell ref="C46:C50"/>
    <mergeCell ref="B36:B40"/>
    <mergeCell ref="C31:C35"/>
    <mergeCell ref="B21:B25"/>
    <mergeCell ref="M36:M40"/>
    <mergeCell ref="C36:C40"/>
    <mergeCell ref="M41:M45"/>
    <mergeCell ref="E36:E40"/>
    <mergeCell ref="C41:C45"/>
    <mergeCell ref="B46:B50"/>
    <mergeCell ref="E46:E50"/>
    <mergeCell ref="B2:N2"/>
    <mergeCell ref="E11:E15"/>
    <mergeCell ref="D41:D45"/>
    <mergeCell ref="N31:N35"/>
    <mergeCell ref="E26:E30"/>
    <mergeCell ref="C26:C30"/>
    <mergeCell ref="M11:M15"/>
    <mergeCell ref="D3:E4"/>
    <mergeCell ref="B5:N5"/>
    <mergeCell ref="E31:E35"/>
    <mergeCell ref="M16:M20"/>
    <mergeCell ref="B16:B20"/>
    <mergeCell ref="N21:N25"/>
    <mergeCell ref="N36:N40"/>
    <mergeCell ref="D21:D25"/>
    <mergeCell ref="M21:M25"/>
    <mergeCell ref="C11:C15"/>
    <mergeCell ref="C6:C10"/>
    <mergeCell ref="D6:D10"/>
    <mergeCell ref="E6:E10"/>
    <mergeCell ref="M6:M10"/>
    <mergeCell ref="N16:N20"/>
    <mergeCell ref="B3:B4"/>
    <mergeCell ref="C3:C4"/>
    <mergeCell ref="I3:N3"/>
    <mergeCell ref="I4:J4"/>
    <mergeCell ref="B300:B304"/>
    <mergeCell ref="M317:M321"/>
    <mergeCell ref="N305:N309"/>
    <mergeCell ref="D317:D321"/>
    <mergeCell ref="M305:M309"/>
    <mergeCell ref="M245:M249"/>
    <mergeCell ref="C255:C259"/>
    <mergeCell ref="M250:M254"/>
    <mergeCell ref="E250:E254"/>
    <mergeCell ref="E255:E259"/>
    <mergeCell ref="B250:B254"/>
    <mergeCell ref="D225:D229"/>
    <mergeCell ref="M215:M219"/>
    <mergeCell ref="B220:B224"/>
    <mergeCell ref="N168:N172"/>
    <mergeCell ref="C163:C167"/>
    <mergeCell ref="C173:C177"/>
    <mergeCell ref="N215:N219"/>
    <mergeCell ref="C210:C214"/>
    <mergeCell ref="D220:D224"/>
    <mergeCell ref="N198:N202"/>
    <mergeCell ref="B71:B75"/>
    <mergeCell ref="E91:E95"/>
    <mergeCell ref="B107:J107"/>
    <mergeCell ref="B203:B207"/>
    <mergeCell ref="D118:D122"/>
    <mergeCell ref="B101:B105"/>
    <mergeCell ref="E108:E112"/>
    <mergeCell ref="C101:C105"/>
    <mergeCell ref="C113:C117"/>
    <mergeCell ref="D108:D112"/>
    <mergeCell ref="B183:B187"/>
    <mergeCell ref="B123:B127"/>
    <mergeCell ref="M148:M152"/>
    <mergeCell ref="D128:D132"/>
    <mergeCell ref="E118:E122"/>
    <mergeCell ref="C108:C112"/>
    <mergeCell ref="M113:M117"/>
    <mergeCell ref="M108:M112"/>
    <mergeCell ref="B178:B182"/>
    <mergeCell ref="E178:E182"/>
    <mergeCell ref="C178:C182"/>
    <mergeCell ref="C118:C122"/>
    <mergeCell ref="B118:B122"/>
    <mergeCell ref="N108:N112"/>
    <mergeCell ref="E123:E127"/>
    <mergeCell ref="B143:B147"/>
    <mergeCell ref="N290:N294"/>
    <mergeCell ref="E260:E264"/>
    <mergeCell ref="C240:C244"/>
    <mergeCell ref="B255:B259"/>
    <mergeCell ref="B188:B192"/>
    <mergeCell ref="M188:M192"/>
    <mergeCell ref="E203:E207"/>
    <mergeCell ref="M158:M162"/>
    <mergeCell ref="C153:C157"/>
    <mergeCell ref="M153:M157"/>
    <mergeCell ref="D158:D162"/>
    <mergeCell ref="C158:C162"/>
    <mergeCell ref="E153:E157"/>
    <mergeCell ref="D178:D182"/>
    <mergeCell ref="M168:M172"/>
    <mergeCell ref="N173:N177"/>
    <mergeCell ref="B168:B172"/>
    <mergeCell ref="B193:B197"/>
    <mergeCell ref="M178:M182"/>
    <mergeCell ref="E173:E177"/>
    <mergeCell ref="N270:N274"/>
    <mergeCell ref="N26:N30"/>
    <mergeCell ref="N265:N269"/>
    <mergeCell ref="B245:B249"/>
    <mergeCell ref="E230:E234"/>
    <mergeCell ref="C220:C224"/>
    <mergeCell ref="N163:N167"/>
    <mergeCell ref="D153:D157"/>
    <mergeCell ref="B158:B162"/>
    <mergeCell ref="B113:B117"/>
    <mergeCell ref="M118:M122"/>
    <mergeCell ref="C123:C127"/>
    <mergeCell ref="C183:C187"/>
    <mergeCell ref="M183:M187"/>
    <mergeCell ref="C198:C202"/>
    <mergeCell ref="E183:E187"/>
    <mergeCell ref="D188:D192"/>
    <mergeCell ref="E188:E192"/>
    <mergeCell ref="N183:N187"/>
    <mergeCell ref="N178:N182"/>
    <mergeCell ref="C138:C142"/>
    <mergeCell ref="M143:M147"/>
    <mergeCell ref="D148:D152"/>
    <mergeCell ref="E138:E142"/>
    <mergeCell ref="C143:C147"/>
  </mergeCells>
  <dataValidations count="92">
    <dataValidation type="list" allowBlank="1" showInputMessage="1" showErrorMessage="1" sqref="D11">
      <formula1>"Y,T,Y/T"</formula1>
    </dataValidation>
    <dataValidation type="list" allowBlank="1" showInputMessage="1" showErrorMessage="1" sqref="D46">
      <formula1>"Y,T,Y/T"</formula1>
    </dataValidation>
    <dataValidation type="list" allowBlank="1" showInputMessage="1" showErrorMessage="1" sqref="D36">
      <formula1>"Y,T,Y/T"</formula1>
    </dataValidation>
    <dataValidation type="list" allowBlank="1" showInputMessage="1" showErrorMessage="1" sqref="D26">
      <formula1>"Y,T,Y/T"</formula1>
    </dataValidation>
    <dataValidation type="list" allowBlank="1" showInputMessage="1" showErrorMessage="1" sqref="D6">
      <formula1>"Y,T,Y/T"</formula1>
    </dataValidation>
    <dataValidation type="list" allowBlank="1" showInputMessage="1" showErrorMessage="1" sqref="D153">
      <formula1>"Y,T,Y/T"</formula1>
    </dataValidation>
    <dataValidation type="list" allowBlank="1" showInputMessage="1" showErrorMessage="1" sqref="D210">
      <formula1>"Y,T,Y/T"</formula1>
    </dataValidation>
    <dataValidation type="list" allowBlank="1" showInputMessage="1" showErrorMessage="1" sqref="D31">
      <formula1>"Y,T,Y/T"</formula1>
    </dataValidation>
    <dataValidation type="list" allowBlank="1" showInputMessage="1" showErrorMessage="1" sqref="D96">
      <formula1>"Y,T,Y/T"</formula1>
    </dataValidation>
    <dataValidation type="list" allowBlank="1" showInputMessage="1" showErrorMessage="1" sqref="I108:I207">
      <formula1>"Y,T,Y/T"</formula1>
    </dataValidation>
    <dataValidation type="list" allowBlank="1" showInputMessage="1" showErrorMessage="1" sqref="K6:K105">
      <formula1>"Y,T,Y/T"</formula1>
    </dataValidation>
    <dataValidation type="list" allowBlank="1" showInputMessage="1" showErrorMessage="1" sqref="I6:I105">
      <formula1>"Y,T,Y/T"</formula1>
    </dataValidation>
    <dataValidation type="list" allowBlank="1" showInputMessage="1" showErrorMessage="1" sqref="M6:M105">
      <formula1>"Y,T,Y/T"</formula1>
    </dataValidation>
    <dataValidation type="list" allowBlank="1" showInputMessage="1" showErrorMessage="1" sqref="K210:K309">
      <formula1>"Y,T,Y/T"</formula1>
    </dataValidation>
    <dataValidation type="list" allowBlank="1" showInputMessage="1" showErrorMessage="1" sqref="I210:I309">
      <formula1>"Y,T,Y/T"</formula1>
    </dataValidation>
    <dataValidation type="list" allowBlank="1" showInputMessage="1" showErrorMessage="1" sqref="M312:M411">
      <formula1>"Y,T,Y/T"</formula1>
    </dataValidation>
    <dataValidation type="list" allowBlank="1" showInputMessage="1" showErrorMessage="1" sqref="D16">
      <formula1>"Y,T,Y/T"</formula1>
    </dataValidation>
    <dataValidation type="list" allowBlank="1" showInputMessage="1" showErrorMessage="1" sqref="D66">
      <formula1>"Y,T,Y/T"</formula1>
    </dataValidation>
    <dataValidation type="list" allowBlank="1" showInputMessage="1" showErrorMessage="1" sqref="D56">
      <formula1>"Y,T,Y/T"</formula1>
    </dataValidation>
    <dataValidation type="list" allowBlank="1" showInputMessage="1" showErrorMessage="1" sqref="D41">
      <formula1>"Y,T,Y/T"</formula1>
    </dataValidation>
    <dataValidation type="list" allowBlank="1" showInputMessage="1" showErrorMessage="1" sqref="D332">
      <formula1>"Y,T,Y/T"</formula1>
    </dataValidation>
    <dataValidation type="list" allowBlank="1" showInputMessage="1" showErrorMessage="1" sqref="D402">
      <formula1>"Y,T,Y/T"</formula1>
    </dataValidation>
    <dataValidation type="list" allowBlank="1" showInputMessage="1" showErrorMessage="1" sqref="D392">
      <formula1>"Y,T,Y/T"</formula1>
    </dataValidation>
    <dataValidation type="list" allowBlank="1" showInputMessage="1" showErrorMessage="1" sqref="D367">
      <formula1>"Y,T,Y/T"</formula1>
    </dataValidation>
    <dataValidation type="list" allowBlank="1" showInputMessage="1" showErrorMessage="1" sqref="I312:I411">
      <formula1>"Y,T,Y/T"</formula1>
    </dataValidation>
    <dataValidation type="list" allowBlank="1" showInputMessage="1" showErrorMessage="1" sqref="K312:K411">
      <formula1>"Y,T,Y/T"</formula1>
    </dataValidation>
    <dataValidation type="list" allowBlank="1" showInputMessage="1" showErrorMessage="1" sqref="D215">
      <formula1>"Y,T,Y/T"</formula1>
    </dataValidation>
    <dataValidation type="list" allowBlank="1" showInputMessage="1" showErrorMessage="1" sqref="D270">
      <formula1>"Y,T,Y/T"</formula1>
    </dataValidation>
    <dataValidation type="list" allowBlank="1" showInputMessage="1" showErrorMessage="1" sqref="D295">
      <formula1>"Y,T,Y/T"</formula1>
    </dataValidation>
    <dataValidation type="list" allowBlank="1" showInputMessage="1" showErrorMessage="1" sqref="D352">
      <formula1>"Y,T,Y/T"</formula1>
    </dataValidation>
    <dataValidation type="list" allowBlank="1" showInputMessage="1" showErrorMessage="1" sqref="D250">
      <formula1>"Y,T,Y/T"</formula1>
    </dataValidation>
    <dataValidation type="list" allowBlank="1" showInputMessage="1" showErrorMessage="1" sqref="D322">
      <formula1>"Y,T,Y/T"</formula1>
    </dataValidation>
    <dataValidation type="list" allowBlank="1" showInputMessage="1" showErrorMessage="1" sqref="D312">
      <formula1>"Y,T,Y/T"</formula1>
    </dataValidation>
    <dataValidation type="list" allowBlank="1" showInputMessage="1" showErrorMessage="1" sqref="D285">
      <formula1>"Y,T,Y/T"</formula1>
    </dataValidation>
    <dataValidation type="list" allowBlank="1" showInputMessage="1" showErrorMessage="1" sqref="D245">
      <formula1>"Y,T,Y/T"</formula1>
    </dataValidation>
    <dataValidation type="list" allowBlank="1" showInputMessage="1" showErrorMessage="1" sqref="D300">
      <formula1>"Y,T,Y/T"</formula1>
    </dataValidation>
    <dataValidation type="list" allowBlank="1" showInputMessage="1" showErrorMessage="1" sqref="D265">
      <formula1>"Y,T,Y/T"</formula1>
    </dataValidation>
    <dataValidation type="list" allowBlank="1" showInputMessage="1" showErrorMessage="1" sqref="D275">
      <formula1>"Y,T,Y/T"</formula1>
    </dataValidation>
    <dataValidation type="list" allowBlank="1" showInputMessage="1" showErrorMessage="1" sqref="D235">
      <formula1>"Y,T,Y/T"</formula1>
    </dataValidation>
    <dataValidation type="list" allowBlank="1" showInputMessage="1" showErrorMessage="1" sqref="D290">
      <formula1>"Y,T,Y/T"</formula1>
    </dataValidation>
    <dataValidation type="list" allowBlank="1" showInputMessage="1" showErrorMessage="1" sqref="D317">
      <formula1>"Y,T,Y/T"</formula1>
    </dataValidation>
    <dataValidation type="list" allowBlank="1" showInputMessage="1" showErrorMessage="1" sqref="D372">
      <formula1>"Y,T,Y/T"</formula1>
    </dataValidation>
    <dataValidation type="list" allowBlank="1" showInputMessage="1" showErrorMessage="1" sqref="D407">
      <formula1>"Y,T,Y/T"</formula1>
    </dataValidation>
    <dataValidation type="list" allowBlank="1" showInputMessage="1" showErrorMessage="1" sqref="D337">
      <formula1>"Y,T,Y/T"</formula1>
    </dataValidation>
    <dataValidation type="list" allowBlank="1" showInputMessage="1" showErrorMessage="1" sqref="D397">
      <formula1>"Y,T,Y/T"</formula1>
    </dataValidation>
    <dataValidation type="list" allowBlank="1" showInputMessage="1" showErrorMessage="1" sqref="D377">
      <formula1>"Y,T,Y/T"</formula1>
    </dataValidation>
    <dataValidation type="list" allowBlank="1" showInputMessage="1" showErrorMessage="1" sqref="D387">
      <formula1>"Y,T,Y/T"</formula1>
    </dataValidation>
    <dataValidation type="list" allowBlank="1" showInputMessage="1" showErrorMessage="1" sqref="D51">
      <formula1>"Y,T,Y/T"</formula1>
    </dataValidation>
    <dataValidation type="list" allowBlank="1" showInputMessage="1" showErrorMessage="1" sqref="K108:K207">
      <formula1>"Y,T,Y/T"</formula1>
    </dataValidation>
    <dataValidation type="list" allowBlank="1" showInputMessage="1" showErrorMessage="1" sqref="D91">
      <formula1>"Y,T,Y/T"</formula1>
    </dataValidation>
    <dataValidation type="list" allowBlank="1" showInputMessage="1" showErrorMessage="1" sqref="D81">
      <formula1>"Y,T,Y/T"</formula1>
    </dataValidation>
    <dataValidation type="list" allowBlank="1" showInputMessage="1" showErrorMessage="1" sqref="D76">
      <formula1>"Y,T,Y/T"</formula1>
    </dataValidation>
    <dataValidation type="list" allowBlank="1" showInputMessage="1" showErrorMessage="1" sqref="D71">
      <formula1>"Y,T,Y/T"</formula1>
    </dataValidation>
    <dataValidation type="list" allowBlank="1" showInputMessage="1" showErrorMessage="1" sqref="D101">
      <formula1>"Y,T,Y/T"</formula1>
    </dataValidation>
    <dataValidation type="list" allowBlank="1" showInputMessage="1" showErrorMessage="1" sqref="D21">
      <formula1>"Y,T,Y/T"</formula1>
    </dataValidation>
    <dataValidation type="list" allowBlank="1" showInputMessage="1" showErrorMessage="1" sqref="D138">
      <formula1>"Y,T,Y/T"</formula1>
    </dataValidation>
    <dataValidation type="list" allowBlank="1" showInputMessage="1" showErrorMessage="1" sqref="M108:M207">
      <formula1>"Y,T,Y/T"</formula1>
    </dataValidation>
    <dataValidation type="list" allowBlank="1" showInputMessage="1" showErrorMessage="1" sqref="D61">
      <formula1>"Y,T,Y/T"</formula1>
    </dataValidation>
    <dataValidation type="list" allowBlank="1" showInputMessage="1" showErrorMessage="1" sqref="M210:M309">
      <formula1>"Y,T,Y/T"</formula1>
    </dataValidation>
    <dataValidation type="list" allowBlank="1" showInputMessage="1" showErrorMessage="1" sqref="D163">
      <formula1>"Y,T,Y/T"</formula1>
    </dataValidation>
    <dataValidation type="list" allowBlank="1" showInputMessage="1" showErrorMessage="1" sqref="D220">
      <formula1>"Y,T,Y/T"</formula1>
    </dataValidation>
    <dataValidation type="list" allowBlank="1" showInputMessage="1" showErrorMessage="1" sqref="D183">
      <formula1>"Y,T,Y/T"</formula1>
    </dataValidation>
    <dataValidation type="list" allowBlank="1" showInputMessage="1" showErrorMessage="1" sqref="D193">
      <formula1>"Y,T,Y/T"</formula1>
    </dataValidation>
    <dataValidation type="list" allowBlank="1" showInputMessage="1" showErrorMessage="1" sqref="D327">
      <formula1>"Y,T,Y/T"</formula1>
    </dataValidation>
    <dataValidation type="list" allowBlank="1" showInputMessage="1" showErrorMessage="1" sqref="D382">
      <formula1>"Y,T,Y/T"</formula1>
    </dataValidation>
    <dataValidation type="list" allowBlank="1" showInputMessage="1" showErrorMessage="1" sqref="D347">
      <formula1>"Y,T,Y/T"</formula1>
    </dataValidation>
    <dataValidation type="list" allowBlank="1" showInputMessage="1" showErrorMessage="1" sqref="D357">
      <formula1>"Y,T,Y/T"</formula1>
    </dataValidation>
    <dataValidation type="list" allowBlank="1" showInputMessage="1" showErrorMessage="1" sqref="D143">
      <formula1>"Y,T,Y/T"</formula1>
    </dataValidation>
    <dataValidation type="list" allowBlank="1" showInputMessage="1" showErrorMessage="1" sqref="D198">
      <formula1>"Y,T,Y/T"</formula1>
    </dataValidation>
    <dataValidation type="list" allowBlank="1" showInputMessage="1" showErrorMessage="1" sqref="D305">
      <formula1>"Y,T,Y/T"</formula1>
    </dataValidation>
    <dataValidation type="list" allowBlank="1" showInputMessage="1" showErrorMessage="1" sqref="D362">
      <formula1>"Y,T,Y/T"</formula1>
    </dataValidation>
    <dataValidation type="list" allowBlank="1" showInputMessage="1" showErrorMessage="1" sqref="D118">
      <formula1>"Y,T,Y/T"</formula1>
    </dataValidation>
    <dataValidation type="list" allowBlank="1" showInputMessage="1" showErrorMessage="1" sqref="D178">
      <formula1>"Y,T,Y/T"</formula1>
    </dataValidation>
    <dataValidation type="list" allowBlank="1" showInputMessage="1" showErrorMessage="1" sqref="D255">
      <formula1>"Y,T,Y/T"</formula1>
    </dataValidation>
    <dataValidation type="list" allowBlank="1" showInputMessage="1" showErrorMessage="1" sqref="D342">
      <formula1>"Y,T,Y/T"</formula1>
    </dataValidation>
    <dataValidation type="list" allowBlank="1" showInputMessage="1" showErrorMessage="1" sqref="D113">
      <formula1>"Y,T,Y/T"</formula1>
    </dataValidation>
    <dataValidation type="list" allowBlank="1" showInputMessage="1" showErrorMessage="1" sqref="D158">
      <formula1>"Y,T,Y/T"</formula1>
    </dataValidation>
    <dataValidation type="list" allowBlank="1" showInputMessage="1" showErrorMessage="1" sqref="D133">
      <formula1>"Y,T,Y/T"</formula1>
    </dataValidation>
    <dataValidation type="list" allowBlank="1" showInputMessage="1" showErrorMessage="1" sqref="D123">
      <formula1>"Y,T,Y/T"</formula1>
    </dataValidation>
    <dataValidation type="list" allowBlank="1" showInputMessage="1" showErrorMessage="1" sqref="D108">
      <formula1>"Y,T,Y/T"</formula1>
    </dataValidation>
    <dataValidation type="list" allowBlank="1" showInputMessage="1" showErrorMessage="1" sqref="D225">
      <formula1>"Y,T,Y/T"</formula1>
    </dataValidation>
    <dataValidation type="list" allowBlank="1" showInputMessage="1" showErrorMessage="1" sqref="D280">
      <formula1>"Y,T,Y/T"</formula1>
    </dataValidation>
    <dataValidation type="list" allowBlank="1" showInputMessage="1" showErrorMessage="1" sqref="D128">
      <formula1>"Y,T,Y/T"</formula1>
    </dataValidation>
    <dataValidation type="list" allowBlank="1" showInputMessage="1" showErrorMessage="1" sqref="D188">
      <formula1>"Y,T,Y/T"</formula1>
    </dataValidation>
    <dataValidation type="list" allowBlank="1" showInputMessage="1" showErrorMessage="1" sqref="D168">
      <formula1>"Y,T,Y/T"</formula1>
    </dataValidation>
    <dataValidation type="list" allowBlank="1" showInputMessage="1" showErrorMessage="1" sqref="D240">
      <formula1>"Y,T,Y/T"</formula1>
    </dataValidation>
    <dataValidation type="list" allowBlank="1" showInputMessage="1" showErrorMessage="1" sqref="D230">
      <formula1>"Y,T,Y/T"</formula1>
    </dataValidation>
    <dataValidation type="list" allowBlank="1" showInputMessage="1" showErrorMessage="1" sqref="D203">
      <formula1>"Y,T,Y/T"</formula1>
    </dataValidation>
    <dataValidation type="list" allowBlank="1" showInputMessage="1" showErrorMessage="1" sqref="D86">
      <formula1>"Y,T,Y/T"</formula1>
    </dataValidation>
    <dataValidation type="list" allowBlank="1" showInputMessage="1" showErrorMessage="1" sqref="D148">
      <formula1>"Y,T,Y/T"</formula1>
    </dataValidation>
    <dataValidation type="list" allowBlank="1" showInputMessage="1" showErrorMessage="1" sqref="D173">
      <formula1>"Y,T,Y/T"</formula1>
    </dataValidation>
    <dataValidation type="list" allowBlank="1" showInputMessage="1" showErrorMessage="1" sqref="D260">
      <formula1>"Y,T,Y/T"</formula1>
    </dataValidation>
  </dataValidations>
  <pageMargins left="0.25" right="0.25" top="0.75" bottom="0.75" header="0.3" footer="0.3"/>
  <pageSetup paperSize="9" scale="28"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412"/>
  <sheetViews>
    <sheetView topLeftCell="B1" zoomScale="46" workbookViewId="0">
      <pane ySplit="4" topLeftCell="A389" activePane="bottomLeft" state="frozen"/>
      <selection pane="bottomLeft" activeCell="H412" sqref="H412"/>
    </sheetView>
  </sheetViews>
  <sheetFormatPr defaultColWidth="12.5703125" defaultRowHeight="12.75"/>
  <cols>
    <col min="1" max="1" width="6.42578125" style="517" hidden="1" customWidth="1"/>
    <col min="2" max="2" width="4.5703125" style="587" customWidth="1"/>
    <col min="3" max="3" width="46.5703125" style="517" customWidth="1"/>
    <col min="4" max="4" width="4.140625" style="517" customWidth="1"/>
    <col min="5" max="5" width="14.42578125" style="517" customWidth="1"/>
    <col min="6" max="6" width="4.5703125" style="517" customWidth="1"/>
    <col min="7" max="7" width="47.42578125" style="518" customWidth="1"/>
    <col min="8" max="8" width="26.5703125" style="517" customWidth="1"/>
    <col min="9" max="9" width="4.42578125" style="517" customWidth="1"/>
    <col min="10" max="10" width="16" style="517" customWidth="1"/>
    <col min="11" max="11" width="4.42578125" style="517" customWidth="1"/>
    <col min="12" max="12" width="12.42578125" style="517" customWidth="1"/>
    <col min="13" max="13" width="4.42578125" style="517" customWidth="1"/>
    <col min="14" max="14" width="11.42578125" style="517" customWidth="1"/>
    <col min="15" max="16384" width="12.5703125" style="517"/>
  </cols>
  <sheetData>
    <row r="1" spans="2:14" s="520" customFormat="1" ht="15.75">
      <c r="B1" s="868" t="s">
        <v>33</v>
      </c>
      <c r="C1" s="868"/>
      <c r="D1" s="868"/>
      <c r="E1" s="868"/>
      <c r="F1" s="868"/>
      <c r="G1" s="868"/>
      <c r="H1" s="868"/>
      <c r="I1" s="868"/>
      <c r="J1" s="868"/>
      <c r="K1" s="868"/>
      <c r="L1" s="868"/>
      <c r="M1" s="868"/>
      <c r="N1" s="868"/>
    </row>
    <row r="2" spans="2:14" s="520" customFormat="1" ht="15.75">
      <c r="B2" s="867" t="s">
        <v>667</v>
      </c>
      <c r="C2" s="867"/>
      <c r="D2" s="867"/>
      <c r="E2" s="867"/>
      <c r="F2" s="867"/>
      <c r="G2" s="867"/>
      <c r="H2" s="867"/>
      <c r="I2" s="867"/>
      <c r="J2" s="867"/>
      <c r="K2" s="867"/>
      <c r="L2" s="867"/>
      <c r="M2" s="867"/>
      <c r="N2" s="867"/>
    </row>
    <row r="3" spans="2:14" s="588" customFormat="1" ht="15.75">
      <c r="B3" s="863" t="s">
        <v>23</v>
      </c>
      <c r="C3" s="863" t="s">
        <v>503</v>
      </c>
      <c r="D3" s="869" t="s">
        <v>339</v>
      </c>
      <c r="E3" s="870"/>
      <c r="F3" s="863" t="s">
        <v>23</v>
      </c>
      <c r="G3" s="863" t="s">
        <v>504</v>
      </c>
      <c r="H3" s="863" t="s">
        <v>505</v>
      </c>
      <c r="I3" s="863" t="s">
        <v>506</v>
      </c>
      <c r="J3" s="863"/>
      <c r="K3" s="863"/>
      <c r="L3" s="863"/>
      <c r="M3" s="863"/>
      <c r="N3" s="863"/>
    </row>
    <row r="4" spans="2:14" s="588" customFormat="1" ht="15.75">
      <c r="B4" s="863"/>
      <c r="C4" s="863"/>
      <c r="D4" s="871"/>
      <c r="E4" s="872"/>
      <c r="F4" s="863"/>
      <c r="G4" s="863"/>
      <c r="H4" s="863"/>
      <c r="I4" s="863" t="s">
        <v>4</v>
      </c>
      <c r="J4" s="863"/>
      <c r="K4" s="863" t="s">
        <v>3</v>
      </c>
      <c r="L4" s="863"/>
      <c r="M4" s="863" t="s">
        <v>52</v>
      </c>
      <c r="N4" s="863"/>
    </row>
    <row r="5" spans="2:14" s="520" customFormat="1" ht="15.75">
      <c r="B5" s="864" t="s">
        <v>509</v>
      </c>
      <c r="C5" s="865"/>
      <c r="D5" s="865"/>
      <c r="E5" s="865"/>
      <c r="F5" s="865"/>
      <c r="G5" s="865"/>
      <c r="H5" s="865"/>
      <c r="I5" s="865"/>
      <c r="J5" s="865"/>
      <c r="K5" s="865"/>
      <c r="L5" s="865"/>
      <c r="M5" s="865"/>
      <c r="N5" s="866"/>
    </row>
    <row r="6" spans="2:14" ht="15.75">
      <c r="B6" s="836">
        <v>1</v>
      </c>
      <c r="C6" s="839"/>
      <c r="D6" s="857" t="s">
        <v>26</v>
      </c>
      <c r="E6" s="860" t="str">
        <f>IF(D6="Y",1,IF(D6="T",0,IF(D6="Y/T","Belum diisi","Error")))</f>
        <v>Belum diisi</v>
      </c>
      <c r="F6" s="528">
        <v>1</v>
      </c>
      <c r="G6" s="529"/>
      <c r="H6" s="589" t="str">
        <f t="shared" ref="H6:H69" si="0">IF(OR(J6="Isi Dulu",L6="Isi Dulu",J6="Isi Tujuan",L6="Isi Tujuan"),"Belum Diisi",IF(SUM(J6,L6)=2,1,IF(SUM(J6,L6)=1,0,IF(SUM(J6,L6)=0,0,"Error"))))</f>
        <v>Belum Diisi</v>
      </c>
      <c r="I6" s="590" t="s">
        <v>26</v>
      </c>
      <c r="J6" s="591" t="str">
        <f>IF($D$6="Y/T","Isi Tujuan",IF($E$6=0,0,IF(I6="Y",1,IF(I6="T",0,"Isi Dulu"))))</f>
        <v>Isi Tujuan</v>
      </c>
      <c r="K6" s="590" t="s">
        <v>26</v>
      </c>
      <c r="L6" s="591" t="str">
        <f>IF($D$6="Y/T","Isi Tujuan",IF($E$6=0,0,IF(K6="Y",1,IF(K6="T",0,"Isi Dulu"))))</f>
        <v>Isi Tujuan</v>
      </c>
      <c r="M6" s="848" t="s">
        <v>26</v>
      </c>
      <c r="N6" s="851" t="str">
        <f>IF(M6="Y",1,IF(M6="T",0,IF(M6="Y/T","Belum diisi","Error")))</f>
        <v>Belum diisi</v>
      </c>
    </row>
    <row r="7" spans="2:14" ht="15.75">
      <c r="B7" s="837"/>
      <c r="C7" s="840"/>
      <c r="D7" s="858"/>
      <c r="E7" s="861"/>
      <c r="F7" s="549">
        <v>2</v>
      </c>
      <c r="G7" s="550"/>
      <c r="H7" s="589" t="str">
        <f t="shared" si="0"/>
        <v>Belum Diisi</v>
      </c>
      <c r="I7" s="592" t="s">
        <v>26</v>
      </c>
      <c r="J7" s="593" t="str">
        <f>IF($D$6="Y/T","Isi Tujuan",IF($E$6=0,0,IF(I7="Y",1,IF(I7="T",0,"Isi Dulu"))))</f>
        <v>Isi Tujuan</v>
      </c>
      <c r="K7" s="592" t="s">
        <v>26</v>
      </c>
      <c r="L7" s="593" t="str">
        <f>IF($D$6="Y/T","Isi Tujuan",IF($E$6=0,0,IF(K7="Y",1,IF(K7="T",0,"Isi Dulu"))))</f>
        <v>Isi Tujuan</v>
      </c>
      <c r="M7" s="849"/>
      <c r="N7" s="852"/>
    </row>
    <row r="8" spans="2:14" ht="15.75">
      <c r="B8" s="837"/>
      <c r="C8" s="840"/>
      <c r="D8" s="858"/>
      <c r="E8" s="861"/>
      <c r="F8" s="549">
        <v>3</v>
      </c>
      <c r="G8" s="550"/>
      <c r="H8" s="589" t="str">
        <f t="shared" si="0"/>
        <v>Belum Diisi</v>
      </c>
      <c r="I8" s="592" t="s">
        <v>26</v>
      </c>
      <c r="J8" s="593" t="str">
        <f>IF($D$6="Y/T","Isi Tujuan",IF($E$6=0,0,IF(I8="Y",1,IF(I8="T",0,"Isi Dulu"))))</f>
        <v>Isi Tujuan</v>
      </c>
      <c r="K8" s="592" t="s">
        <v>26</v>
      </c>
      <c r="L8" s="593" t="str">
        <f>IF($D$6="Y/T","Isi Tujuan",IF($E$6=0,0,IF(K8="Y",1,IF(K8="T",0,"Isi Dulu"))))</f>
        <v>Isi Tujuan</v>
      </c>
      <c r="M8" s="849"/>
      <c r="N8" s="852"/>
    </row>
    <row r="9" spans="2:14" ht="15.75">
      <c r="B9" s="837"/>
      <c r="C9" s="840"/>
      <c r="D9" s="858"/>
      <c r="E9" s="861"/>
      <c r="F9" s="549">
        <v>4</v>
      </c>
      <c r="G9" s="550"/>
      <c r="H9" s="589" t="str">
        <f t="shared" si="0"/>
        <v>Belum Diisi</v>
      </c>
      <c r="I9" s="592" t="s">
        <v>26</v>
      </c>
      <c r="J9" s="593" t="str">
        <f>IF($D$6="Y/T","Isi Tujuan",IF($E$6=0,0,IF(I9="Y",1,IF(I9="T",0,"Isi Dulu"))))</f>
        <v>Isi Tujuan</v>
      </c>
      <c r="K9" s="592" t="s">
        <v>26</v>
      </c>
      <c r="L9" s="593" t="str">
        <f>IF($D$6="Y/T","Isi Tujuan",IF($E$6=0,0,IF(K9="Y",1,IF(K9="T",0,"Isi Dulu"))))</f>
        <v>Isi Tujuan</v>
      </c>
      <c r="M9" s="849"/>
      <c r="N9" s="852"/>
    </row>
    <row r="10" spans="2:14" ht="15.75">
      <c r="B10" s="838"/>
      <c r="C10" s="841"/>
      <c r="D10" s="859"/>
      <c r="E10" s="862"/>
      <c r="F10" s="569">
        <v>5</v>
      </c>
      <c r="G10" s="570"/>
      <c r="H10" s="594" t="str">
        <f t="shared" si="0"/>
        <v>Belum Diisi</v>
      </c>
      <c r="I10" s="595" t="s">
        <v>26</v>
      </c>
      <c r="J10" s="596" t="str">
        <f>IF($D$6="Y/T","Isi Tujuan",IF($E$6=0,0,IF(I10="Y",1,IF(I10="T",0,"Isi Dulu"))))</f>
        <v>Isi Tujuan</v>
      </c>
      <c r="K10" s="595" t="s">
        <v>26</v>
      </c>
      <c r="L10" s="596" t="str">
        <f>IF($D$6="Y/T","Isi Tujuan",IF($E$6=0,0,IF(K10="Y",1,IF(K10="T",0,"Isi Dulu"))))</f>
        <v>Isi Tujuan</v>
      </c>
      <c r="M10" s="850"/>
      <c r="N10" s="853"/>
    </row>
    <row r="11" spans="2:14" ht="15.75">
      <c r="B11" s="836">
        <v>2</v>
      </c>
      <c r="C11" s="839"/>
      <c r="D11" s="857" t="s">
        <v>26</v>
      </c>
      <c r="E11" s="860" t="str">
        <f>IF(D11="Y",1,IF(D11="T",0,IF(D11="Y/T","Belum diisi","Error")))</f>
        <v>Belum diisi</v>
      </c>
      <c r="F11" s="528">
        <v>1</v>
      </c>
      <c r="G11" s="529"/>
      <c r="H11" s="597" t="str">
        <f t="shared" si="0"/>
        <v>Belum Diisi</v>
      </c>
      <c r="I11" s="590" t="s">
        <v>26</v>
      </c>
      <c r="J11" s="591" t="str">
        <f>IF($D$11="Y/T","Isi Tujuan",IF($E$11=0,0,IF(I11="Y",1,IF(I11="T",0,"Isi Dulu"))))</f>
        <v>Isi Tujuan</v>
      </c>
      <c r="K11" s="590" t="s">
        <v>26</v>
      </c>
      <c r="L11" s="591" t="str">
        <f>IF($D$11="Y/T","Isi Tujuan",IF($E$11=0,0,IF(K11="Y",1,IF(K11="T",0,"Isi Dulu"))))</f>
        <v>Isi Tujuan</v>
      </c>
      <c r="M11" s="848" t="s">
        <v>26</v>
      </c>
      <c r="N11" s="851" t="str">
        <f>IF(M11="Y",1,IF(M11="T",0,IF(M11="Y/T","Belum diisi","Error")))</f>
        <v>Belum diisi</v>
      </c>
    </row>
    <row r="12" spans="2:14" ht="15.75">
      <c r="B12" s="837"/>
      <c r="C12" s="840"/>
      <c r="D12" s="858"/>
      <c r="E12" s="861"/>
      <c r="F12" s="549">
        <v>2</v>
      </c>
      <c r="G12" s="550"/>
      <c r="H12" s="598" t="str">
        <f t="shared" si="0"/>
        <v>Belum Diisi</v>
      </c>
      <c r="I12" s="592" t="s">
        <v>26</v>
      </c>
      <c r="J12" s="593" t="str">
        <f>IF($D$11="Y/T","Isi Tujuan",IF($E$11=0,0,IF(I12="Y",1,IF(I12="T",0,"Isi Dulu"))))</f>
        <v>Isi Tujuan</v>
      </c>
      <c r="K12" s="592" t="s">
        <v>26</v>
      </c>
      <c r="L12" s="593" t="str">
        <f>IF($D$11="Y/T","Isi Tujuan",IF($E$11=0,0,IF(K12="Y",1,IF(K12="T",0,"Isi Dulu"))))</f>
        <v>Isi Tujuan</v>
      </c>
      <c r="M12" s="849"/>
      <c r="N12" s="852"/>
    </row>
    <row r="13" spans="2:14" ht="15.75">
      <c r="B13" s="837"/>
      <c r="C13" s="840"/>
      <c r="D13" s="858"/>
      <c r="E13" s="861"/>
      <c r="F13" s="549">
        <v>3</v>
      </c>
      <c r="G13" s="550"/>
      <c r="H13" s="598" t="str">
        <f t="shared" si="0"/>
        <v>Belum Diisi</v>
      </c>
      <c r="I13" s="592" t="s">
        <v>26</v>
      </c>
      <c r="J13" s="593" t="str">
        <f>IF($D$11="Y/T","Isi Tujuan",IF($E$11=0,0,IF(I13="Y",1,IF(I13="T",0,"Isi Dulu"))))</f>
        <v>Isi Tujuan</v>
      </c>
      <c r="K13" s="592" t="s">
        <v>26</v>
      </c>
      <c r="L13" s="593" t="str">
        <f>IF($D$11="Y/T","Isi Tujuan",IF($E$11=0,0,IF(K13="Y",1,IF(K13="T",0,"Isi Dulu"))))</f>
        <v>Isi Tujuan</v>
      </c>
      <c r="M13" s="849"/>
      <c r="N13" s="852"/>
    </row>
    <row r="14" spans="2:14" ht="15.75">
      <c r="B14" s="837"/>
      <c r="C14" s="840"/>
      <c r="D14" s="858"/>
      <c r="E14" s="861"/>
      <c r="F14" s="549">
        <v>4</v>
      </c>
      <c r="G14" s="550"/>
      <c r="H14" s="598" t="str">
        <f t="shared" si="0"/>
        <v>Belum Diisi</v>
      </c>
      <c r="I14" s="592" t="s">
        <v>26</v>
      </c>
      <c r="J14" s="593" t="str">
        <f>IF($D$11="Y/T","Isi Tujuan",IF($E$11=0,0,IF(I14="Y",1,IF(I14="T",0,"Isi Dulu"))))</f>
        <v>Isi Tujuan</v>
      </c>
      <c r="K14" s="592" t="s">
        <v>26</v>
      </c>
      <c r="L14" s="593" t="str">
        <f>IF($D$11="Y/T","Isi Tujuan",IF($E$11=0,0,IF(K14="Y",1,IF(K14="T",0,"Isi Dulu"))))</f>
        <v>Isi Tujuan</v>
      </c>
      <c r="M14" s="849"/>
      <c r="N14" s="852"/>
    </row>
    <row r="15" spans="2:14" ht="15.75">
      <c r="B15" s="838"/>
      <c r="C15" s="841"/>
      <c r="D15" s="859"/>
      <c r="E15" s="862"/>
      <c r="F15" s="569">
        <v>5</v>
      </c>
      <c r="G15" s="570"/>
      <c r="H15" s="599" t="str">
        <f t="shared" si="0"/>
        <v>Belum Diisi</v>
      </c>
      <c r="I15" s="595" t="s">
        <v>26</v>
      </c>
      <c r="J15" s="596" t="str">
        <f>IF($D$11="Y/T","Isi Tujuan",IF($E$11=0,0,IF(I15="Y",1,IF(I15="T",0,"Isi Dulu"))))</f>
        <v>Isi Tujuan</v>
      </c>
      <c r="K15" s="595" t="s">
        <v>26</v>
      </c>
      <c r="L15" s="596" t="str">
        <f>IF($D$11="Y/T","Isi Tujuan",IF($E$11=0,0,IF(K15="Y",1,IF(K15="T",0,"Isi Dulu"))))</f>
        <v>Isi Tujuan</v>
      </c>
      <c r="M15" s="850"/>
      <c r="N15" s="853"/>
    </row>
    <row r="16" spans="2:14" ht="15.75">
      <c r="B16" s="836">
        <v>3</v>
      </c>
      <c r="C16" s="839"/>
      <c r="D16" s="857" t="s">
        <v>26</v>
      </c>
      <c r="E16" s="860" t="str">
        <f>IF(D16="Y",1,IF(D16="T",0,IF(D16="Y/T","Belum diisi","Error")))</f>
        <v>Belum diisi</v>
      </c>
      <c r="F16" s="528">
        <v>1</v>
      </c>
      <c r="G16" s="529"/>
      <c r="H16" s="600" t="str">
        <f t="shared" si="0"/>
        <v>Belum Diisi</v>
      </c>
      <c r="I16" s="590" t="s">
        <v>26</v>
      </c>
      <c r="J16" s="591" t="str">
        <f>IF($D$16="Y/T","Isi Tujuan",IF($E$16=0,0,IF(I16="Y",1,IF(I16="T",0,"Isi Dulu"))))</f>
        <v>Isi Tujuan</v>
      </c>
      <c r="K16" s="590" t="s">
        <v>26</v>
      </c>
      <c r="L16" s="591" t="str">
        <f>IF($D$16="Y/T","Isi Tujuan",IF($E$16=0,0,IF(K16="Y",1,IF(K16="T",0,"Isi Dulu"))))</f>
        <v>Isi Tujuan</v>
      </c>
      <c r="M16" s="848" t="s">
        <v>26</v>
      </c>
      <c r="N16" s="851" t="str">
        <f>IF(M16="Y",1,IF(M16="T",0,IF(M16="Y/T","Belum diisi","Error")))</f>
        <v>Belum diisi</v>
      </c>
    </row>
    <row r="17" spans="2:14" ht="15.75">
      <c r="B17" s="837"/>
      <c r="C17" s="840"/>
      <c r="D17" s="858"/>
      <c r="E17" s="861"/>
      <c r="F17" s="549">
        <v>2</v>
      </c>
      <c r="G17" s="550"/>
      <c r="H17" s="598" t="str">
        <f t="shared" si="0"/>
        <v>Belum Diisi</v>
      </c>
      <c r="I17" s="592" t="s">
        <v>26</v>
      </c>
      <c r="J17" s="593" t="str">
        <f>IF($D$16="Y/T","Isi Tujuan",IF($E$16=0,0,IF(I17="Y",1,IF(I17="T",0,"Isi Dulu"))))</f>
        <v>Isi Tujuan</v>
      </c>
      <c r="K17" s="592" t="s">
        <v>26</v>
      </c>
      <c r="L17" s="593" t="str">
        <f>IF($D$16="Y/T","Isi Tujuan",IF($E$16=0,0,IF(K17="Y",1,IF(K17="T",0,"Isi Dulu"))))</f>
        <v>Isi Tujuan</v>
      </c>
      <c r="M17" s="849"/>
      <c r="N17" s="852"/>
    </row>
    <row r="18" spans="2:14" ht="15.75">
      <c r="B18" s="837"/>
      <c r="C18" s="840"/>
      <c r="D18" s="858"/>
      <c r="E18" s="861"/>
      <c r="F18" s="549">
        <v>3</v>
      </c>
      <c r="G18" s="550"/>
      <c r="H18" s="598" t="str">
        <f t="shared" si="0"/>
        <v>Belum Diisi</v>
      </c>
      <c r="I18" s="592" t="s">
        <v>26</v>
      </c>
      <c r="J18" s="593" t="str">
        <f>IF($D$16="Y/T","Isi Tujuan",IF($E$16=0,0,IF(I18="Y",1,IF(I18="T",0,"Isi Dulu"))))</f>
        <v>Isi Tujuan</v>
      </c>
      <c r="K18" s="592" t="s">
        <v>26</v>
      </c>
      <c r="L18" s="593" t="str">
        <f>IF($D$16="Y/T","Isi Tujuan",IF($E$16=0,0,IF(K18="Y",1,IF(K18="T",0,"Isi Dulu"))))</f>
        <v>Isi Tujuan</v>
      </c>
      <c r="M18" s="849"/>
      <c r="N18" s="852"/>
    </row>
    <row r="19" spans="2:14" ht="15.75">
      <c r="B19" s="837"/>
      <c r="C19" s="840"/>
      <c r="D19" s="858"/>
      <c r="E19" s="861"/>
      <c r="F19" s="549">
        <v>4</v>
      </c>
      <c r="G19" s="550"/>
      <c r="H19" s="598" t="str">
        <f t="shared" si="0"/>
        <v>Belum Diisi</v>
      </c>
      <c r="I19" s="592" t="s">
        <v>26</v>
      </c>
      <c r="J19" s="593" t="str">
        <f>IF($D$16="Y/T","Isi Tujuan",IF($E$16=0,0,IF(I19="Y",1,IF(I19="T",0,"Isi Dulu"))))</f>
        <v>Isi Tujuan</v>
      </c>
      <c r="K19" s="592" t="s">
        <v>26</v>
      </c>
      <c r="L19" s="593" t="str">
        <f>IF($D$16="Y/T","Isi Tujuan",IF($E$16=0,0,IF(K19="Y",1,IF(K19="T",0,"Isi Dulu"))))</f>
        <v>Isi Tujuan</v>
      </c>
      <c r="M19" s="849"/>
      <c r="N19" s="852"/>
    </row>
    <row r="20" spans="2:14" ht="15.75">
      <c r="B20" s="838"/>
      <c r="C20" s="841"/>
      <c r="D20" s="859"/>
      <c r="E20" s="862"/>
      <c r="F20" s="569">
        <v>5</v>
      </c>
      <c r="G20" s="570"/>
      <c r="H20" s="599" t="str">
        <f t="shared" si="0"/>
        <v>Belum Diisi</v>
      </c>
      <c r="I20" s="595" t="s">
        <v>26</v>
      </c>
      <c r="J20" s="596" t="str">
        <f>IF($D$16="Y/T","Isi Tujuan",IF($E$16=0,0,IF(I20="Y",1,IF(I20="T",0,"Isi Dulu"))))</f>
        <v>Isi Tujuan</v>
      </c>
      <c r="K20" s="595" t="s">
        <v>26</v>
      </c>
      <c r="L20" s="596" t="str">
        <f>IF($D$16="Y/T","Isi Tujuan",IF($E$16=0,0,IF(K20="Y",1,IF(K20="T",0,"Isi Dulu"))))</f>
        <v>Isi Tujuan</v>
      </c>
      <c r="M20" s="850"/>
      <c r="N20" s="853"/>
    </row>
    <row r="21" spans="2:14" ht="15.75">
      <c r="B21" s="836">
        <v>4</v>
      </c>
      <c r="C21" s="839"/>
      <c r="D21" s="857" t="s">
        <v>26</v>
      </c>
      <c r="E21" s="860" t="str">
        <f>IF(D21="Y",1,IF(D21="T",0,IF(D21="Y/T","Belum diisi","Error")))</f>
        <v>Belum diisi</v>
      </c>
      <c r="F21" s="528">
        <v>1</v>
      </c>
      <c r="G21" s="529"/>
      <c r="H21" s="600" t="str">
        <f t="shared" si="0"/>
        <v>Belum Diisi</v>
      </c>
      <c r="I21" s="590" t="s">
        <v>26</v>
      </c>
      <c r="J21" s="591" t="str">
        <f>IF($D$21="Y/T","Isi Tujuan",IF($E$21=0,0,IF(I21="Y",1,IF(I21="T",0,"Isi Dulu"))))</f>
        <v>Isi Tujuan</v>
      </c>
      <c r="K21" s="590" t="s">
        <v>26</v>
      </c>
      <c r="L21" s="591" t="str">
        <f>IF($D$21="Y/T","Isi Tujuan",IF($E$21=0,0,IF(K21="Y",1,IF(K21="T",0,"Isi Dulu"))))</f>
        <v>Isi Tujuan</v>
      </c>
      <c r="M21" s="848" t="s">
        <v>26</v>
      </c>
      <c r="N21" s="851" t="str">
        <f>IF(M21="Y",1,IF(M21="T",0,IF(M21="Y/T","Belum diisi","Error")))</f>
        <v>Belum diisi</v>
      </c>
    </row>
    <row r="22" spans="2:14" ht="15.75">
      <c r="B22" s="837"/>
      <c r="C22" s="840"/>
      <c r="D22" s="858"/>
      <c r="E22" s="861"/>
      <c r="F22" s="549">
        <v>2</v>
      </c>
      <c r="G22" s="550"/>
      <c r="H22" s="598" t="str">
        <f t="shared" si="0"/>
        <v>Belum Diisi</v>
      </c>
      <c r="I22" s="592" t="s">
        <v>26</v>
      </c>
      <c r="J22" s="593" t="str">
        <f>IF($D$21="Y/T","Isi Tujuan",IF($E$21=0,0,IF(I22="Y",1,IF(I22="T",0,"Isi Dulu"))))</f>
        <v>Isi Tujuan</v>
      </c>
      <c r="K22" s="592" t="s">
        <v>26</v>
      </c>
      <c r="L22" s="593" t="str">
        <f>IF($D$21="Y/T","Isi Tujuan",IF($E$21=0,0,IF(K22="Y",1,IF(K22="T",0,"Isi Dulu"))))</f>
        <v>Isi Tujuan</v>
      </c>
      <c r="M22" s="849"/>
      <c r="N22" s="852"/>
    </row>
    <row r="23" spans="2:14" ht="15.75">
      <c r="B23" s="837"/>
      <c r="C23" s="840"/>
      <c r="D23" s="858"/>
      <c r="E23" s="861"/>
      <c r="F23" s="549">
        <v>3</v>
      </c>
      <c r="G23" s="550"/>
      <c r="H23" s="598" t="str">
        <f t="shared" si="0"/>
        <v>Belum Diisi</v>
      </c>
      <c r="I23" s="592" t="s">
        <v>26</v>
      </c>
      <c r="J23" s="593" t="str">
        <f>IF($D$21="Y/T","Isi Tujuan",IF($E$21=0,0,IF(I23="Y",1,IF(I23="T",0,"Isi Dulu"))))</f>
        <v>Isi Tujuan</v>
      </c>
      <c r="K23" s="592" t="s">
        <v>26</v>
      </c>
      <c r="L23" s="593" t="str">
        <f>IF($D$21="Y/T","Isi Tujuan",IF($E$21=0,0,IF(K23="Y",1,IF(K23="T",0,"Isi Dulu"))))</f>
        <v>Isi Tujuan</v>
      </c>
      <c r="M23" s="849"/>
      <c r="N23" s="852"/>
    </row>
    <row r="24" spans="2:14" ht="15.75">
      <c r="B24" s="837"/>
      <c r="C24" s="840"/>
      <c r="D24" s="858"/>
      <c r="E24" s="861"/>
      <c r="F24" s="549">
        <v>4</v>
      </c>
      <c r="G24" s="550"/>
      <c r="H24" s="598" t="str">
        <f t="shared" si="0"/>
        <v>Belum Diisi</v>
      </c>
      <c r="I24" s="592" t="s">
        <v>26</v>
      </c>
      <c r="J24" s="593" t="str">
        <f>IF($D$21="Y/T","Isi Tujuan",IF($E$21=0,0,IF(I24="Y",1,IF(I24="T",0,"Isi Dulu"))))</f>
        <v>Isi Tujuan</v>
      </c>
      <c r="K24" s="592" t="s">
        <v>26</v>
      </c>
      <c r="L24" s="593" t="str">
        <f>IF($D$21="Y/T","Isi Tujuan",IF($E$21=0,0,IF(K24="Y",1,IF(K24="T",0,"Isi Dulu"))))</f>
        <v>Isi Tujuan</v>
      </c>
      <c r="M24" s="849"/>
      <c r="N24" s="852"/>
    </row>
    <row r="25" spans="2:14" ht="15.75">
      <c r="B25" s="838"/>
      <c r="C25" s="841"/>
      <c r="D25" s="859"/>
      <c r="E25" s="862"/>
      <c r="F25" s="569">
        <v>5</v>
      </c>
      <c r="G25" s="570"/>
      <c r="H25" s="599" t="str">
        <f t="shared" si="0"/>
        <v>Belum Diisi</v>
      </c>
      <c r="I25" s="595" t="s">
        <v>26</v>
      </c>
      <c r="J25" s="596" t="str">
        <f>IF($D$21="Y/T","Isi Tujuan",IF($E$21=0,0,IF(I25="Y",1,IF(I25="T",0,"Isi Dulu"))))</f>
        <v>Isi Tujuan</v>
      </c>
      <c r="K25" s="595" t="s">
        <v>26</v>
      </c>
      <c r="L25" s="596" t="str">
        <f>IF($D$21="Y/T","Isi Tujuan",IF($E$21=0,0,IF(K25="Y",1,IF(K25="T",0,"Isi Dulu"))))</f>
        <v>Isi Tujuan</v>
      </c>
      <c r="M25" s="850"/>
      <c r="N25" s="853"/>
    </row>
    <row r="26" spans="2:14" ht="15.75">
      <c r="B26" s="836">
        <v>5</v>
      </c>
      <c r="C26" s="839"/>
      <c r="D26" s="857" t="s">
        <v>26</v>
      </c>
      <c r="E26" s="860" t="str">
        <f>IF(D26="Y",1,IF(D26="T",0,IF(D26="Y/T","Belum diisi","Error")))</f>
        <v>Belum diisi</v>
      </c>
      <c r="F26" s="528">
        <v>1</v>
      </c>
      <c r="G26" s="529"/>
      <c r="H26" s="600" t="str">
        <f t="shared" si="0"/>
        <v>Belum Diisi</v>
      </c>
      <c r="I26" s="590" t="s">
        <v>26</v>
      </c>
      <c r="J26" s="591" t="str">
        <f>IF($D$26="Y/T","Isi Tujuan",IF($E$26=0,0,IF(I26="Y",1,IF(I26="T",0,"Isi Dulu"))))</f>
        <v>Isi Tujuan</v>
      </c>
      <c r="K26" s="590" t="s">
        <v>26</v>
      </c>
      <c r="L26" s="591" t="str">
        <f>IF($D$26="Y/T","Isi Tujuan",IF($E$26=0,0,IF(K26="Y",1,IF(K26="T",0,"Isi Dulu"))))</f>
        <v>Isi Tujuan</v>
      </c>
      <c r="M26" s="848" t="s">
        <v>26</v>
      </c>
      <c r="N26" s="851" t="str">
        <f>IF(M26="Y",1,IF(M26="T",0,IF(M26="Y/T","Belum diisi","Error")))</f>
        <v>Belum diisi</v>
      </c>
    </row>
    <row r="27" spans="2:14" ht="15.75">
      <c r="B27" s="837"/>
      <c r="C27" s="840"/>
      <c r="D27" s="858"/>
      <c r="E27" s="861"/>
      <c r="F27" s="549">
        <v>2</v>
      </c>
      <c r="G27" s="550"/>
      <c r="H27" s="598" t="str">
        <f t="shared" si="0"/>
        <v>Belum Diisi</v>
      </c>
      <c r="I27" s="592" t="s">
        <v>26</v>
      </c>
      <c r="J27" s="593" t="str">
        <f>IF($D$26="Y/T","Isi Tujuan",IF($E$26=0,0,IF(I27="Y",1,IF(I27="T",0,"Isi Dulu"))))</f>
        <v>Isi Tujuan</v>
      </c>
      <c r="K27" s="592" t="s">
        <v>26</v>
      </c>
      <c r="L27" s="593" t="str">
        <f>IF($D$26="Y/T","Isi Tujuan",IF($E$26=0,0,IF(K27="Y",1,IF(K27="T",0,"Isi Dulu"))))</f>
        <v>Isi Tujuan</v>
      </c>
      <c r="M27" s="849"/>
      <c r="N27" s="852"/>
    </row>
    <row r="28" spans="2:14" ht="15.75">
      <c r="B28" s="837"/>
      <c r="C28" s="840"/>
      <c r="D28" s="858"/>
      <c r="E28" s="861"/>
      <c r="F28" s="549">
        <v>3</v>
      </c>
      <c r="G28" s="550"/>
      <c r="H28" s="598" t="str">
        <f t="shared" si="0"/>
        <v>Belum Diisi</v>
      </c>
      <c r="I28" s="592" t="s">
        <v>26</v>
      </c>
      <c r="J28" s="593" t="str">
        <f>IF($D$26="Y/T","Isi Tujuan",IF($E$26=0,0,IF(I28="Y",1,IF(I28="T",0,"Isi Dulu"))))</f>
        <v>Isi Tujuan</v>
      </c>
      <c r="K28" s="592" t="s">
        <v>26</v>
      </c>
      <c r="L28" s="593" t="str">
        <f>IF($D$26="Y/T","Isi Tujuan",IF($E$26=0,0,IF(K28="Y",1,IF(K28="T",0,"Isi Dulu"))))</f>
        <v>Isi Tujuan</v>
      </c>
      <c r="M28" s="849"/>
      <c r="N28" s="852"/>
    </row>
    <row r="29" spans="2:14" ht="15.75">
      <c r="B29" s="837"/>
      <c r="C29" s="840"/>
      <c r="D29" s="858"/>
      <c r="E29" s="861"/>
      <c r="F29" s="549">
        <v>4</v>
      </c>
      <c r="G29" s="550"/>
      <c r="H29" s="598" t="str">
        <f t="shared" si="0"/>
        <v>Belum Diisi</v>
      </c>
      <c r="I29" s="592" t="s">
        <v>26</v>
      </c>
      <c r="J29" s="593" t="str">
        <f>IF($D$26="Y/T","Isi Tujuan",IF($E$26=0,0,IF(I29="Y",1,IF(I29="T",0,"Isi Dulu"))))</f>
        <v>Isi Tujuan</v>
      </c>
      <c r="K29" s="592" t="s">
        <v>26</v>
      </c>
      <c r="L29" s="593" t="str">
        <f>IF($D$26="Y/T","Isi Tujuan",IF($E$26=0,0,IF(K29="Y",1,IF(K29="T",0,"Isi Dulu"))))</f>
        <v>Isi Tujuan</v>
      </c>
      <c r="M29" s="849"/>
      <c r="N29" s="852"/>
    </row>
    <row r="30" spans="2:14" ht="15.75">
      <c r="B30" s="838"/>
      <c r="C30" s="841"/>
      <c r="D30" s="859"/>
      <c r="E30" s="862"/>
      <c r="F30" s="569">
        <v>5</v>
      </c>
      <c r="G30" s="570"/>
      <c r="H30" s="599" t="str">
        <f t="shared" si="0"/>
        <v>Belum Diisi</v>
      </c>
      <c r="I30" s="595" t="s">
        <v>26</v>
      </c>
      <c r="J30" s="596" t="str">
        <f>IF($D$26="Y/T","Isi Tujuan",IF($E$26=0,0,IF(I30="Y",1,IF(I30="T",0,"Isi Dulu"))))</f>
        <v>Isi Tujuan</v>
      </c>
      <c r="K30" s="595" t="s">
        <v>26</v>
      </c>
      <c r="L30" s="596" t="str">
        <f>IF($D$26="Y/T","Isi Tujuan",IF($E$26=0,0,IF(K30="Y",1,IF(K30="T",0,"Isi Dulu"))))</f>
        <v>Isi Tujuan</v>
      </c>
      <c r="M30" s="850"/>
      <c r="N30" s="853"/>
    </row>
    <row r="31" spans="2:14" ht="15.75">
      <c r="B31" s="836">
        <v>6</v>
      </c>
      <c r="C31" s="839"/>
      <c r="D31" s="857" t="s">
        <v>26</v>
      </c>
      <c r="E31" s="860" t="str">
        <f>IF(D31="Y",1,IF(D31="T",0,IF(D31="Y/T","Belum diisi","Error")))</f>
        <v>Belum diisi</v>
      </c>
      <c r="F31" s="528">
        <v>1</v>
      </c>
      <c r="G31" s="529"/>
      <c r="H31" s="600" t="str">
        <f t="shared" si="0"/>
        <v>Belum Diisi</v>
      </c>
      <c r="I31" s="590" t="s">
        <v>26</v>
      </c>
      <c r="J31" s="591" t="str">
        <f>IF($D$31="Y/T","Isi Tujuan",IF($E$31=0,0,IF(I31="Y",1,IF(I31="T",0,"Isi Dulu"))))</f>
        <v>Isi Tujuan</v>
      </c>
      <c r="K31" s="590" t="s">
        <v>26</v>
      </c>
      <c r="L31" s="591" t="str">
        <f>IF($D$31="Y/T","Isi Tujuan",IF($E$31=0,0,IF(K31="Y",1,IF(K31="T",0,"Isi Dulu"))))</f>
        <v>Isi Tujuan</v>
      </c>
      <c r="M31" s="848" t="s">
        <v>26</v>
      </c>
      <c r="N31" s="851" t="str">
        <f>IF(M31="Y",1,IF(M31="T",0,IF(M31="Y/T","Belum diisi","Error")))</f>
        <v>Belum diisi</v>
      </c>
    </row>
    <row r="32" spans="2:14" ht="15.75">
      <c r="B32" s="837"/>
      <c r="C32" s="840"/>
      <c r="D32" s="858"/>
      <c r="E32" s="861"/>
      <c r="F32" s="549">
        <v>2</v>
      </c>
      <c r="G32" s="550"/>
      <c r="H32" s="598" t="str">
        <f t="shared" si="0"/>
        <v>Belum Diisi</v>
      </c>
      <c r="I32" s="592" t="s">
        <v>26</v>
      </c>
      <c r="J32" s="593" t="str">
        <f>IF($D$31="Y/T","Isi Tujuan",IF($E$31=0,0,IF(I32="Y",1,IF(I32="T",0,"Isi Dulu"))))</f>
        <v>Isi Tujuan</v>
      </c>
      <c r="K32" s="592" t="s">
        <v>26</v>
      </c>
      <c r="L32" s="593" t="str">
        <f>IF($D$31="Y/T","Isi Tujuan",IF($E$31=0,0,IF(K32="Y",1,IF(K32="T",0,"Isi Dulu"))))</f>
        <v>Isi Tujuan</v>
      </c>
      <c r="M32" s="849"/>
      <c r="N32" s="852"/>
    </row>
    <row r="33" spans="2:14" ht="15.75">
      <c r="B33" s="837"/>
      <c r="C33" s="840"/>
      <c r="D33" s="858"/>
      <c r="E33" s="861"/>
      <c r="F33" s="549">
        <v>3</v>
      </c>
      <c r="G33" s="550"/>
      <c r="H33" s="598" t="str">
        <f t="shared" si="0"/>
        <v>Belum Diisi</v>
      </c>
      <c r="I33" s="592" t="s">
        <v>26</v>
      </c>
      <c r="J33" s="593" t="str">
        <f>IF($D$31="Y/T","Isi Tujuan",IF($E$31=0,0,IF(I33="Y",1,IF(I33="T",0,"Isi Dulu"))))</f>
        <v>Isi Tujuan</v>
      </c>
      <c r="K33" s="592" t="s">
        <v>26</v>
      </c>
      <c r="L33" s="593" t="str">
        <f>IF($D$31="Y/T","Isi Tujuan",IF($E$31=0,0,IF(K33="Y",1,IF(K33="T",0,"Isi Dulu"))))</f>
        <v>Isi Tujuan</v>
      </c>
      <c r="M33" s="849"/>
      <c r="N33" s="852"/>
    </row>
    <row r="34" spans="2:14" ht="15.75">
      <c r="B34" s="837"/>
      <c r="C34" s="840"/>
      <c r="D34" s="858"/>
      <c r="E34" s="861"/>
      <c r="F34" s="549">
        <v>4</v>
      </c>
      <c r="G34" s="550"/>
      <c r="H34" s="598" t="str">
        <f t="shared" si="0"/>
        <v>Belum Diisi</v>
      </c>
      <c r="I34" s="592" t="s">
        <v>26</v>
      </c>
      <c r="J34" s="593" t="str">
        <f>IF($D$31="Y/T","Isi Tujuan",IF($E$31=0,0,IF(I34="Y",1,IF(I34="T",0,"Isi Dulu"))))</f>
        <v>Isi Tujuan</v>
      </c>
      <c r="K34" s="592" t="s">
        <v>26</v>
      </c>
      <c r="L34" s="593" t="str">
        <f>IF($D$31="Y/T","Isi Tujuan",IF($E$31=0,0,IF(K34="Y",1,IF(K34="T",0,"Isi Dulu"))))</f>
        <v>Isi Tujuan</v>
      </c>
      <c r="M34" s="849"/>
      <c r="N34" s="852"/>
    </row>
    <row r="35" spans="2:14" ht="15.75">
      <c r="B35" s="838"/>
      <c r="C35" s="841"/>
      <c r="D35" s="859"/>
      <c r="E35" s="862"/>
      <c r="F35" s="569">
        <v>5</v>
      </c>
      <c r="G35" s="570"/>
      <c r="H35" s="599" t="str">
        <f t="shared" si="0"/>
        <v>Belum Diisi</v>
      </c>
      <c r="I35" s="595" t="s">
        <v>26</v>
      </c>
      <c r="J35" s="596" t="str">
        <f>IF($D$31="Y/T","Isi Tujuan",IF($E$31=0,0,IF(I35="Y",1,IF(I35="T",0,"Isi Dulu"))))</f>
        <v>Isi Tujuan</v>
      </c>
      <c r="K35" s="595" t="s">
        <v>26</v>
      </c>
      <c r="L35" s="596" t="str">
        <f>IF($D$31="Y/T","Isi Tujuan",IF($E$31=0,0,IF(K35="Y",1,IF(K35="T",0,"Isi Dulu"))))</f>
        <v>Isi Tujuan</v>
      </c>
      <c r="M35" s="850"/>
      <c r="N35" s="853"/>
    </row>
    <row r="36" spans="2:14" ht="15.75">
      <c r="B36" s="836">
        <v>7</v>
      </c>
      <c r="C36" s="839"/>
      <c r="D36" s="857" t="s">
        <v>26</v>
      </c>
      <c r="E36" s="860" t="str">
        <f>IF(D36="Y",1,IF(D36="T",0,IF(D36="Y/T","Belum diisi","Error")))</f>
        <v>Belum diisi</v>
      </c>
      <c r="F36" s="528">
        <v>1</v>
      </c>
      <c r="G36" s="529"/>
      <c r="H36" s="600" t="str">
        <f t="shared" si="0"/>
        <v>Belum Diisi</v>
      </c>
      <c r="I36" s="590" t="s">
        <v>26</v>
      </c>
      <c r="J36" s="591" t="str">
        <f>IF($D$36="Y/T","Isi Tujuan",IF($E$36=0,0,IF(I36="Y",1,IF(I36="T",0,"Isi Dulu"))))</f>
        <v>Isi Tujuan</v>
      </c>
      <c r="K36" s="590" t="s">
        <v>26</v>
      </c>
      <c r="L36" s="591" t="str">
        <f>IF($D$36="Y/T","Isi Tujuan",IF($E$36=0,0,IF(K36="Y",1,IF(K36="T",0,"Isi Dulu"))))</f>
        <v>Isi Tujuan</v>
      </c>
      <c r="M36" s="848" t="s">
        <v>26</v>
      </c>
      <c r="N36" s="851" t="str">
        <f>IF(M36="Y",1,IF(M36="T",0,IF(M36="Y/T","Belum diisi","Error")))</f>
        <v>Belum diisi</v>
      </c>
    </row>
    <row r="37" spans="2:14" ht="15.75">
      <c r="B37" s="837"/>
      <c r="C37" s="840"/>
      <c r="D37" s="858"/>
      <c r="E37" s="861"/>
      <c r="F37" s="549">
        <v>2</v>
      </c>
      <c r="G37" s="550"/>
      <c r="H37" s="598" t="str">
        <f t="shared" si="0"/>
        <v>Belum Diisi</v>
      </c>
      <c r="I37" s="592" t="s">
        <v>26</v>
      </c>
      <c r="J37" s="593" t="str">
        <f>IF($D$36="Y/T","Isi Tujuan",IF($E$36=0,0,IF(I37="Y",1,IF(I37="T",0,"Isi Dulu"))))</f>
        <v>Isi Tujuan</v>
      </c>
      <c r="K37" s="592" t="s">
        <v>26</v>
      </c>
      <c r="L37" s="593" t="str">
        <f>IF($D$36="Y/T","Isi Tujuan",IF($E$36=0,0,IF(K37="Y",1,IF(K37="T",0,"Isi Dulu"))))</f>
        <v>Isi Tujuan</v>
      </c>
      <c r="M37" s="849"/>
      <c r="N37" s="852"/>
    </row>
    <row r="38" spans="2:14" ht="15.75">
      <c r="B38" s="837"/>
      <c r="C38" s="840"/>
      <c r="D38" s="858"/>
      <c r="E38" s="861"/>
      <c r="F38" s="549">
        <v>3</v>
      </c>
      <c r="G38" s="550"/>
      <c r="H38" s="598" t="str">
        <f t="shared" si="0"/>
        <v>Belum Diisi</v>
      </c>
      <c r="I38" s="592" t="s">
        <v>26</v>
      </c>
      <c r="J38" s="593" t="str">
        <f>IF($D$36="Y/T","Isi Tujuan",IF($E$36=0,0,IF(I38="Y",1,IF(I38="T",0,"Isi Dulu"))))</f>
        <v>Isi Tujuan</v>
      </c>
      <c r="K38" s="592" t="s">
        <v>26</v>
      </c>
      <c r="L38" s="593" t="str">
        <f>IF($D$36="Y/T","Isi Tujuan",IF($E$36=0,0,IF(K38="Y",1,IF(K38="T",0,"Isi Dulu"))))</f>
        <v>Isi Tujuan</v>
      </c>
      <c r="M38" s="849"/>
      <c r="N38" s="852"/>
    </row>
    <row r="39" spans="2:14" ht="15.75">
      <c r="B39" s="837"/>
      <c r="C39" s="840"/>
      <c r="D39" s="858"/>
      <c r="E39" s="861"/>
      <c r="F39" s="549">
        <v>4</v>
      </c>
      <c r="G39" s="550"/>
      <c r="H39" s="598" t="str">
        <f t="shared" si="0"/>
        <v>Belum Diisi</v>
      </c>
      <c r="I39" s="592" t="s">
        <v>26</v>
      </c>
      <c r="J39" s="593" t="str">
        <f>IF($D$36="Y/T","Isi Tujuan",IF($E$36=0,0,IF(I39="Y",1,IF(I39="T",0,"Isi Dulu"))))</f>
        <v>Isi Tujuan</v>
      </c>
      <c r="K39" s="592" t="s">
        <v>26</v>
      </c>
      <c r="L39" s="593" t="str">
        <f>IF($D$36="Y/T","Isi Tujuan",IF($E$36=0,0,IF(K39="Y",1,IF(K39="T",0,"Isi Dulu"))))</f>
        <v>Isi Tujuan</v>
      </c>
      <c r="M39" s="849"/>
      <c r="N39" s="852"/>
    </row>
    <row r="40" spans="2:14" ht="15.75">
      <c r="B40" s="838"/>
      <c r="C40" s="841"/>
      <c r="D40" s="859"/>
      <c r="E40" s="862"/>
      <c r="F40" s="569">
        <v>5</v>
      </c>
      <c r="G40" s="570"/>
      <c r="H40" s="599" t="str">
        <f t="shared" si="0"/>
        <v>Belum Diisi</v>
      </c>
      <c r="I40" s="595" t="s">
        <v>26</v>
      </c>
      <c r="J40" s="596" t="str">
        <f>IF($D$36="Y/T","Isi Tujuan",IF($E$36=0,0,IF(I40="Y",1,IF(I40="T",0,"Isi Dulu"))))</f>
        <v>Isi Tujuan</v>
      </c>
      <c r="K40" s="595" t="s">
        <v>26</v>
      </c>
      <c r="L40" s="596" t="str">
        <f>IF($D$36="Y/T","Isi Tujuan",IF($E$36=0,0,IF(K40="Y",1,IF(K40="T",0,"Isi Dulu"))))</f>
        <v>Isi Tujuan</v>
      </c>
      <c r="M40" s="850"/>
      <c r="N40" s="853"/>
    </row>
    <row r="41" spans="2:14" ht="15.75">
      <c r="B41" s="836">
        <v>8</v>
      </c>
      <c r="C41" s="839"/>
      <c r="D41" s="857" t="s">
        <v>26</v>
      </c>
      <c r="E41" s="860" t="str">
        <f>IF(D41="Y",1,IF(D41="T",0,IF(D41="Y/T","Belum diisi","Error")))</f>
        <v>Belum diisi</v>
      </c>
      <c r="F41" s="528">
        <v>1</v>
      </c>
      <c r="G41" s="529"/>
      <c r="H41" s="600" t="str">
        <f t="shared" si="0"/>
        <v>Belum Diisi</v>
      </c>
      <c r="I41" s="590" t="s">
        <v>26</v>
      </c>
      <c r="J41" s="591" t="str">
        <f>IF($D$41="Y/T","Isi Tujuan",IF($E$41=0,0,IF(I41="Y",1,IF(I41="T",0,"Isi Dulu"))))</f>
        <v>Isi Tujuan</v>
      </c>
      <c r="K41" s="590" t="s">
        <v>26</v>
      </c>
      <c r="L41" s="591" t="str">
        <f>IF($D$41="Y/T","Isi Tujuan",IF($E$41=0,0,IF(K41="Y",1,IF(K41="T",0,"Isi Dulu"))))</f>
        <v>Isi Tujuan</v>
      </c>
      <c r="M41" s="848" t="s">
        <v>26</v>
      </c>
      <c r="N41" s="851" t="str">
        <f>IF(M41="Y",1,IF(M41="T",0,IF(M41="Y/T","Belum diisi","Error")))</f>
        <v>Belum diisi</v>
      </c>
    </row>
    <row r="42" spans="2:14" ht="15.75">
      <c r="B42" s="837"/>
      <c r="C42" s="840"/>
      <c r="D42" s="858"/>
      <c r="E42" s="861"/>
      <c r="F42" s="549">
        <v>2</v>
      </c>
      <c r="G42" s="550"/>
      <c r="H42" s="598" t="str">
        <f t="shared" si="0"/>
        <v>Belum Diisi</v>
      </c>
      <c r="I42" s="592" t="s">
        <v>26</v>
      </c>
      <c r="J42" s="593" t="str">
        <f>IF($D$41="Y/T","Isi Tujuan",IF($E$41=0,0,IF(I42="Y",1,IF(I42="T",0,"Isi Dulu"))))</f>
        <v>Isi Tujuan</v>
      </c>
      <c r="K42" s="592" t="s">
        <v>26</v>
      </c>
      <c r="L42" s="593" t="str">
        <f>IF($D$41="Y/T","Isi Tujuan",IF($E$41=0,0,IF(K42="Y",1,IF(K42="T",0,"Isi Dulu"))))</f>
        <v>Isi Tujuan</v>
      </c>
      <c r="M42" s="849"/>
      <c r="N42" s="852"/>
    </row>
    <row r="43" spans="2:14" ht="15.75">
      <c r="B43" s="837"/>
      <c r="C43" s="840"/>
      <c r="D43" s="858"/>
      <c r="E43" s="861"/>
      <c r="F43" s="549">
        <v>3</v>
      </c>
      <c r="G43" s="550"/>
      <c r="H43" s="598" t="str">
        <f t="shared" si="0"/>
        <v>Belum Diisi</v>
      </c>
      <c r="I43" s="592" t="s">
        <v>26</v>
      </c>
      <c r="J43" s="593" t="str">
        <f>IF($D$41="Y/T","Isi Tujuan",IF($E$41=0,0,IF(I43="Y",1,IF(I43="T",0,"Isi Dulu"))))</f>
        <v>Isi Tujuan</v>
      </c>
      <c r="K43" s="592" t="s">
        <v>26</v>
      </c>
      <c r="L43" s="593" t="str">
        <f>IF($D$41="Y/T","Isi Tujuan",IF($E$41=0,0,IF(K43="Y",1,IF(K43="T",0,"Isi Dulu"))))</f>
        <v>Isi Tujuan</v>
      </c>
      <c r="M43" s="849"/>
      <c r="N43" s="852"/>
    </row>
    <row r="44" spans="2:14" ht="15.75">
      <c r="B44" s="837"/>
      <c r="C44" s="840"/>
      <c r="D44" s="858"/>
      <c r="E44" s="861"/>
      <c r="F44" s="549">
        <v>4</v>
      </c>
      <c r="G44" s="550"/>
      <c r="H44" s="598" t="str">
        <f t="shared" si="0"/>
        <v>Belum Diisi</v>
      </c>
      <c r="I44" s="592" t="s">
        <v>26</v>
      </c>
      <c r="J44" s="593" t="str">
        <f>IF($D$41="Y/T","Isi Tujuan",IF($E$41=0,0,IF(I44="Y",1,IF(I44="T",0,"Isi Dulu"))))</f>
        <v>Isi Tujuan</v>
      </c>
      <c r="K44" s="592" t="s">
        <v>26</v>
      </c>
      <c r="L44" s="593" t="str">
        <f>IF($D$41="Y/T","Isi Tujuan",IF($E$41=0,0,IF(K44="Y",1,IF(K44="T",0,"Isi Dulu"))))</f>
        <v>Isi Tujuan</v>
      </c>
      <c r="M44" s="849"/>
      <c r="N44" s="852"/>
    </row>
    <row r="45" spans="2:14" ht="15.75">
      <c r="B45" s="838"/>
      <c r="C45" s="841"/>
      <c r="D45" s="859"/>
      <c r="E45" s="862"/>
      <c r="F45" s="569">
        <v>5</v>
      </c>
      <c r="G45" s="570"/>
      <c r="H45" s="599" t="str">
        <f t="shared" si="0"/>
        <v>Belum Diisi</v>
      </c>
      <c r="I45" s="595" t="s">
        <v>26</v>
      </c>
      <c r="J45" s="596" t="str">
        <f>IF($D$41="Y/T","Isi Tujuan",IF($E$41=0,0,IF(I45="Y",1,IF(I45="T",0,"Isi Dulu"))))</f>
        <v>Isi Tujuan</v>
      </c>
      <c r="K45" s="595" t="s">
        <v>26</v>
      </c>
      <c r="L45" s="596" t="str">
        <f>IF($D$41="Y/T","Isi Tujuan",IF($E$41=0,0,IF(K45="Y",1,IF(K45="T",0,"Isi Dulu"))))</f>
        <v>Isi Tujuan</v>
      </c>
      <c r="M45" s="850"/>
      <c r="N45" s="853"/>
    </row>
    <row r="46" spans="2:14" ht="15.75">
      <c r="B46" s="836">
        <v>9</v>
      </c>
      <c r="C46" s="839"/>
      <c r="D46" s="857" t="s">
        <v>26</v>
      </c>
      <c r="E46" s="860" t="str">
        <f>IF(D46="Y",1,IF(D46="T",0,IF(D46="Y/T","Belum diisi","Error")))</f>
        <v>Belum diisi</v>
      </c>
      <c r="F46" s="528">
        <v>1</v>
      </c>
      <c r="G46" s="529"/>
      <c r="H46" s="600" t="str">
        <f t="shared" si="0"/>
        <v>Belum Diisi</v>
      </c>
      <c r="I46" s="590" t="s">
        <v>26</v>
      </c>
      <c r="J46" s="591" t="str">
        <f>IF($D$46="Y/T","Isi Tujuan",IF($E$46=0,0,IF(I46="Y",1,IF(I46="T",0,"Isi Dulu"))))</f>
        <v>Isi Tujuan</v>
      </c>
      <c r="K46" s="590" t="s">
        <v>26</v>
      </c>
      <c r="L46" s="591" t="str">
        <f>IF($D$46="Y/T","Isi Tujuan",IF($E$46=0,0,IF(K46="Y",1,IF(K46="T",0,"Isi Dulu"))))</f>
        <v>Isi Tujuan</v>
      </c>
      <c r="M46" s="848" t="s">
        <v>26</v>
      </c>
      <c r="N46" s="851" t="str">
        <f>IF(M46="Y",1,IF(M46="T",0,IF(M46="Y/T","Belum diisi","Error")))</f>
        <v>Belum diisi</v>
      </c>
    </row>
    <row r="47" spans="2:14" ht="15.75">
      <c r="B47" s="837"/>
      <c r="C47" s="840"/>
      <c r="D47" s="858"/>
      <c r="E47" s="861"/>
      <c r="F47" s="549">
        <v>2</v>
      </c>
      <c r="G47" s="550"/>
      <c r="H47" s="598" t="str">
        <f t="shared" si="0"/>
        <v>Belum Diisi</v>
      </c>
      <c r="I47" s="592" t="s">
        <v>26</v>
      </c>
      <c r="J47" s="593" t="str">
        <f>IF($D$46="Y/T","Isi Tujuan",IF($E$46=0,0,IF(I47="Y",1,IF(I47="T",0,"Isi Dulu"))))</f>
        <v>Isi Tujuan</v>
      </c>
      <c r="K47" s="592" t="s">
        <v>26</v>
      </c>
      <c r="L47" s="593" t="str">
        <f>IF($D$46="Y/T","Isi Tujuan",IF($E$46=0,0,IF(K47="Y",1,IF(K47="T",0,"Isi Dulu"))))</f>
        <v>Isi Tujuan</v>
      </c>
      <c r="M47" s="849"/>
      <c r="N47" s="852"/>
    </row>
    <row r="48" spans="2:14" ht="15.75">
      <c r="B48" s="837"/>
      <c r="C48" s="840"/>
      <c r="D48" s="858"/>
      <c r="E48" s="861"/>
      <c r="F48" s="549">
        <v>3</v>
      </c>
      <c r="G48" s="550"/>
      <c r="H48" s="598" t="str">
        <f t="shared" si="0"/>
        <v>Belum Diisi</v>
      </c>
      <c r="I48" s="592" t="s">
        <v>26</v>
      </c>
      <c r="J48" s="593" t="str">
        <f>IF($D$46="Y/T","Isi Tujuan",IF($E$46=0,0,IF(I48="Y",1,IF(I48="T",0,"Isi Dulu"))))</f>
        <v>Isi Tujuan</v>
      </c>
      <c r="K48" s="592" t="s">
        <v>26</v>
      </c>
      <c r="L48" s="593" t="str">
        <f>IF($D$46="Y/T","Isi Tujuan",IF($E$46=0,0,IF(K48="Y",1,IF(K48="T",0,"Isi Dulu"))))</f>
        <v>Isi Tujuan</v>
      </c>
      <c r="M48" s="849"/>
      <c r="N48" s="852"/>
    </row>
    <row r="49" spans="2:14" ht="15.75">
      <c r="B49" s="837"/>
      <c r="C49" s="840"/>
      <c r="D49" s="858"/>
      <c r="E49" s="861"/>
      <c r="F49" s="549">
        <v>4</v>
      </c>
      <c r="G49" s="550"/>
      <c r="H49" s="598" t="str">
        <f t="shared" si="0"/>
        <v>Belum Diisi</v>
      </c>
      <c r="I49" s="592" t="s">
        <v>26</v>
      </c>
      <c r="J49" s="593" t="str">
        <f>IF($D$46="Y/T","Isi Tujuan",IF($E$46=0,0,IF(I49="Y",1,IF(I49="T",0,"Isi Dulu"))))</f>
        <v>Isi Tujuan</v>
      </c>
      <c r="K49" s="592" t="s">
        <v>26</v>
      </c>
      <c r="L49" s="593" t="str">
        <f>IF($D$46="Y/T","Isi Tujuan",IF($E$46=0,0,IF(K49="Y",1,IF(K49="T",0,"Isi Dulu"))))</f>
        <v>Isi Tujuan</v>
      </c>
      <c r="M49" s="849"/>
      <c r="N49" s="852"/>
    </row>
    <row r="50" spans="2:14" ht="15.75">
      <c r="B50" s="838"/>
      <c r="C50" s="841"/>
      <c r="D50" s="859"/>
      <c r="E50" s="862"/>
      <c r="F50" s="569">
        <v>5</v>
      </c>
      <c r="G50" s="570"/>
      <c r="H50" s="599" t="str">
        <f t="shared" si="0"/>
        <v>Belum Diisi</v>
      </c>
      <c r="I50" s="595" t="s">
        <v>26</v>
      </c>
      <c r="J50" s="596" t="str">
        <f>IF($D$46="Y/T","Isi Tujuan",IF($E$46=0,0,IF(I50="Y",1,IF(I50="T",0,"Isi Dulu"))))</f>
        <v>Isi Tujuan</v>
      </c>
      <c r="K50" s="595" t="s">
        <v>26</v>
      </c>
      <c r="L50" s="596" t="str">
        <f>IF($D$46="Y/T","Isi Tujuan",IF($E$46=0,0,IF(K50="Y",1,IF(K50="T",0,"Isi Dulu"))))</f>
        <v>Isi Tujuan</v>
      </c>
      <c r="M50" s="850"/>
      <c r="N50" s="853"/>
    </row>
    <row r="51" spans="2:14" ht="15.75">
      <c r="B51" s="836">
        <v>10</v>
      </c>
      <c r="C51" s="839"/>
      <c r="D51" s="857" t="s">
        <v>26</v>
      </c>
      <c r="E51" s="860" t="str">
        <f>IF(D51="Y",1,IF(D51="T",0,IF(D51="Y/T","Belum diisi","Error")))</f>
        <v>Belum diisi</v>
      </c>
      <c r="F51" s="528">
        <v>1</v>
      </c>
      <c r="G51" s="529"/>
      <c r="H51" s="600" t="str">
        <f t="shared" si="0"/>
        <v>Belum Diisi</v>
      </c>
      <c r="I51" s="590" t="s">
        <v>26</v>
      </c>
      <c r="J51" s="591" t="str">
        <f>IF($D$51="Y/T","Isi Tujuan",IF($E$51=0,0,IF(I51="Y",1,IF(I51="T",0,"Isi Dulu"))))</f>
        <v>Isi Tujuan</v>
      </c>
      <c r="K51" s="590" t="s">
        <v>26</v>
      </c>
      <c r="L51" s="591" t="str">
        <f>IF($D$51="Y/T","Isi Tujuan",IF($E$51=0,0,IF(K51="Y",1,IF(K51="T",0,"Isi Dulu"))))</f>
        <v>Isi Tujuan</v>
      </c>
      <c r="M51" s="848" t="s">
        <v>26</v>
      </c>
      <c r="N51" s="851" t="str">
        <f>IF(M51="Y",1,IF(M51="T",0,IF(M51="Y/T","Belum diisi","Error")))</f>
        <v>Belum diisi</v>
      </c>
    </row>
    <row r="52" spans="2:14" ht="15.75">
      <c r="B52" s="837"/>
      <c r="C52" s="840"/>
      <c r="D52" s="858"/>
      <c r="E52" s="861"/>
      <c r="F52" s="549">
        <v>2</v>
      </c>
      <c r="G52" s="550"/>
      <c r="H52" s="598" t="str">
        <f t="shared" si="0"/>
        <v>Belum Diisi</v>
      </c>
      <c r="I52" s="592" t="s">
        <v>26</v>
      </c>
      <c r="J52" s="593" t="str">
        <f>IF($D$51="Y/T","Isi Tujuan",IF($E$51=0,0,IF(I52="Y",1,IF(I52="T",0,"Isi Dulu"))))</f>
        <v>Isi Tujuan</v>
      </c>
      <c r="K52" s="592" t="s">
        <v>26</v>
      </c>
      <c r="L52" s="593" t="str">
        <f>IF($D$51="Y/T","Isi Tujuan",IF($E$51=0,0,IF(K52="Y",1,IF(K52="T",0,"Isi Dulu"))))</f>
        <v>Isi Tujuan</v>
      </c>
      <c r="M52" s="849"/>
      <c r="N52" s="852"/>
    </row>
    <row r="53" spans="2:14" ht="15.75">
      <c r="B53" s="837"/>
      <c r="C53" s="840"/>
      <c r="D53" s="858"/>
      <c r="E53" s="861"/>
      <c r="F53" s="549">
        <v>3</v>
      </c>
      <c r="G53" s="550"/>
      <c r="H53" s="598" t="str">
        <f t="shared" si="0"/>
        <v>Belum Diisi</v>
      </c>
      <c r="I53" s="592" t="s">
        <v>26</v>
      </c>
      <c r="J53" s="593" t="str">
        <f>IF($D$51="Y/T","Isi Tujuan",IF($E$51=0,0,IF(I53="Y",1,IF(I53="T",0,"Isi Dulu"))))</f>
        <v>Isi Tujuan</v>
      </c>
      <c r="K53" s="592" t="s">
        <v>26</v>
      </c>
      <c r="L53" s="593" t="str">
        <f>IF($D$51="Y/T","Isi Tujuan",IF($E$51=0,0,IF(K53="Y",1,IF(K53="T",0,"Isi Dulu"))))</f>
        <v>Isi Tujuan</v>
      </c>
      <c r="M53" s="849"/>
      <c r="N53" s="852"/>
    </row>
    <row r="54" spans="2:14" ht="15.75">
      <c r="B54" s="837"/>
      <c r="C54" s="840"/>
      <c r="D54" s="858"/>
      <c r="E54" s="861"/>
      <c r="F54" s="549">
        <v>4</v>
      </c>
      <c r="G54" s="550"/>
      <c r="H54" s="598" t="str">
        <f t="shared" si="0"/>
        <v>Belum Diisi</v>
      </c>
      <c r="I54" s="592" t="s">
        <v>26</v>
      </c>
      <c r="J54" s="593" t="str">
        <f>IF($D$51="Y/T","Isi Tujuan",IF($E$51=0,0,IF(I54="Y",1,IF(I54="T",0,"Isi Dulu"))))</f>
        <v>Isi Tujuan</v>
      </c>
      <c r="K54" s="592" t="s">
        <v>26</v>
      </c>
      <c r="L54" s="593" t="str">
        <f>IF($D$51="Y/T","Isi Tujuan",IF($E$51=0,0,IF(K54="Y",1,IF(K54="T",0,"Isi Dulu"))))</f>
        <v>Isi Tujuan</v>
      </c>
      <c r="M54" s="849"/>
      <c r="N54" s="852"/>
    </row>
    <row r="55" spans="2:14" ht="15.75">
      <c r="B55" s="838"/>
      <c r="C55" s="841"/>
      <c r="D55" s="859"/>
      <c r="E55" s="862"/>
      <c r="F55" s="569">
        <v>5</v>
      </c>
      <c r="G55" s="570"/>
      <c r="H55" s="599" t="str">
        <f t="shared" si="0"/>
        <v>Belum Diisi</v>
      </c>
      <c r="I55" s="595" t="s">
        <v>26</v>
      </c>
      <c r="J55" s="596" t="str">
        <f>IF($D$51="Y/T","Isi Tujuan",IF($E$51=0,0,IF(I55="Y",1,IF(I55="T",0,"Isi Dulu"))))</f>
        <v>Isi Tujuan</v>
      </c>
      <c r="K55" s="595" t="s">
        <v>26</v>
      </c>
      <c r="L55" s="596" t="str">
        <f>IF($D$51="Y/T","Isi Tujuan",IF($E$51=0,0,IF(K55="Y",1,IF(K55="T",0,"Isi Dulu"))))</f>
        <v>Isi Tujuan</v>
      </c>
      <c r="M55" s="850"/>
      <c r="N55" s="853"/>
    </row>
    <row r="56" spans="2:14" ht="15.75">
      <c r="B56" s="836">
        <v>11</v>
      </c>
      <c r="C56" s="839"/>
      <c r="D56" s="857" t="s">
        <v>26</v>
      </c>
      <c r="E56" s="860" t="str">
        <f>IF(D56="Y",1,IF(D56="T",0,IF(D56="Y/T","Belum diisi","Error")))</f>
        <v>Belum diisi</v>
      </c>
      <c r="F56" s="528">
        <v>1</v>
      </c>
      <c r="G56" s="529"/>
      <c r="H56" s="600" t="str">
        <f t="shared" si="0"/>
        <v>Belum Diisi</v>
      </c>
      <c r="I56" s="590" t="s">
        <v>26</v>
      </c>
      <c r="J56" s="591" t="str">
        <f>IF($D$56="Y/T","Isi Tujuan",IF($E$56=0,0,IF(I56="Y",1,IF(I56="T",0,"Isi Dulu"))))</f>
        <v>Isi Tujuan</v>
      </c>
      <c r="K56" s="590" t="s">
        <v>26</v>
      </c>
      <c r="L56" s="591" t="str">
        <f>IF($D$56="Y/T","Isi Tujuan",IF($E$56=0,0,IF(K56="Y",1,IF(K56="T",0,"Isi Dulu"))))</f>
        <v>Isi Tujuan</v>
      </c>
      <c r="M56" s="848" t="s">
        <v>26</v>
      </c>
      <c r="N56" s="851" t="str">
        <f>IF(M56="Y",1,IF(M56="T",0,IF(M56="Y/T","Belum diisi","Error")))</f>
        <v>Belum diisi</v>
      </c>
    </row>
    <row r="57" spans="2:14" ht="15.75">
      <c r="B57" s="837"/>
      <c r="C57" s="840"/>
      <c r="D57" s="858"/>
      <c r="E57" s="861"/>
      <c r="F57" s="549">
        <v>2</v>
      </c>
      <c r="G57" s="550"/>
      <c r="H57" s="598" t="str">
        <f t="shared" si="0"/>
        <v>Belum Diisi</v>
      </c>
      <c r="I57" s="592" t="s">
        <v>26</v>
      </c>
      <c r="J57" s="593" t="str">
        <f>IF($D$56="Y/T","Isi Tujuan",IF($E$56=0,0,IF(I57="Y",1,IF(I57="T",0,"Isi Dulu"))))</f>
        <v>Isi Tujuan</v>
      </c>
      <c r="K57" s="592" t="s">
        <v>26</v>
      </c>
      <c r="L57" s="593" t="str">
        <f>IF($D$56="Y/T","Isi Tujuan",IF($E$56=0,0,IF(K57="Y",1,IF(K57="T",0,"Isi Dulu"))))</f>
        <v>Isi Tujuan</v>
      </c>
      <c r="M57" s="849"/>
      <c r="N57" s="852"/>
    </row>
    <row r="58" spans="2:14" ht="15.75">
      <c r="B58" s="837"/>
      <c r="C58" s="840"/>
      <c r="D58" s="858"/>
      <c r="E58" s="861"/>
      <c r="F58" s="549">
        <v>3</v>
      </c>
      <c r="G58" s="550"/>
      <c r="H58" s="598" t="str">
        <f t="shared" si="0"/>
        <v>Belum Diisi</v>
      </c>
      <c r="I58" s="592" t="s">
        <v>26</v>
      </c>
      <c r="J58" s="593" t="str">
        <f>IF($D$56="Y/T","Isi Tujuan",IF($E$56=0,0,IF(I58="Y",1,IF(I58="T",0,"Isi Dulu"))))</f>
        <v>Isi Tujuan</v>
      </c>
      <c r="K58" s="592" t="s">
        <v>26</v>
      </c>
      <c r="L58" s="593" t="str">
        <f>IF($D$56="Y/T","Isi Tujuan",IF($E$56=0,0,IF(K58="Y",1,IF(K58="T",0,"Isi Dulu"))))</f>
        <v>Isi Tujuan</v>
      </c>
      <c r="M58" s="849"/>
      <c r="N58" s="852"/>
    </row>
    <row r="59" spans="2:14" ht="15.75">
      <c r="B59" s="837"/>
      <c r="C59" s="840"/>
      <c r="D59" s="858"/>
      <c r="E59" s="861"/>
      <c r="F59" s="549">
        <v>4</v>
      </c>
      <c r="G59" s="550"/>
      <c r="H59" s="598" t="str">
        <f t="shared" si="0"/>
        <v>Belum Diisi</v>
      </c>
      <c r="I59" s="592" t="s">
        <v>26</v>
      </c>
      <c r="J59" s="593" t="str">
        <f>IF($D$56="Y/T","Isi Tujuan",IF($E$56=0,0,IF(I59="Y",1,IF(I59="T",0,"Isi Dulu"))))</f>
        <v>Isi Tujuan</v>
      </c>
      <c r="K59" s="592" t="s">
        <v>26</v>
      </c>
      <c r="L59" s="593" t="str">
        <f>IF($D$56="Y/T","Isi Tujuan",IF($E$56=0,0,IF(K59="Y",1,IF(K59="T",0,"Isi Dulu"))))</f>
        <v>Isi Tujuan</v>
      </c>
      <c r="M59" s="849"/>
      <c r="N59" s="852"/>
    </row>
    <row r="60" spans="2:14" ht="15.75">
      <c r="B60" s="838"/>
      <c r="C60" s="841"/>
      <c r="D60" s="859"/>
      <c r="E60" s="862"/>
      <c r="F60" s="569">
        <v>5</v>
      </c>
      <c r="G60" s="570"/>
      <c r="H60" s="599" t="str">
        <f t="shared" si="0"/>
        <v>Belum Diisi</v>
      </c>
      <c r="I60" s="595" t="s">
        <v>26</v>
      </c>
      <c r="J60" s="596" t="str">
        <f>IF($D$56="Y/T","Isi Tujuan",IF($E$56=0,0,IF(I60="Y",1,IF(I60="T",0,"Isi Dulu"))))</f>
        <v>Isi Tujuan</v>
      </c>
      <c r="K60" s="595" t="s">
        <v>26</v>
      </c>
      <c r="L60" s="596" t="str">
        <f>IF($D$56="Y/T","Isi Tujuan",IF($E$56=0,0,IF(K60="Y",1,IF(K60="T",0,"Isi Dulu"))))</f>
        <v>Isi Tujuan</v>
      </c>
      <c r="M60" s="850"/>
      <c r="N60" s="853"/>
    </row>
    <row r="61" spans="2:14" ht="15.75">
      <c r="B61" s="836">
        <v>12</v>
      </c>
      <c r="C61" s="839"/>
      <c r="D61" s="857" t="s">
        <v>26</v>
      </c>
      <c r="E61" s="860" t="str">
        <f>IF(D61="Y",1,IF(D61="T",0,IF(D61="Y/T","Belum diisi","Error")))</f>
        <v>Belum diisi</v>
      </c>
      <c r="F61" s="528">
        <v>1</v>
      </c>
      <c r="G61" s="529"/>
      <c r="H61" s="600" t="str">
        <f t="shared" si="0"/>
        <v>Belum Diisi</v>
      </c>
      <c r="I61" s="590" t="s">
        <v>26</v>
      </c>
      <c r="J61" s="591" t="str">
        <f>IF($D$61="Y/T","Isi Tujuan",IF($E$61=0,0,IF(I61="Y",1,IF(I61="T",0,"Isi Dulu"))))</f>
        <v>Isi Tujuan</v>
      </c>
      <c r="K61" s="590" t="s">
        <v>26</v>
      </c>
      <c r="L61" s="591" t="str">
        <f>IF($D$61="Y/T","Isi Tujuan",IF($E$61=0,0,IF(K61="Y",1,IF(K61="T",0,"Isi Dulu"))))</f>
        <v>Isi Tujuan</v>
      </c>
      <c r="M61" s="848" t="s">
        <v>26</v>
      </c>
      <c r="N61" s="851" t="str">
        <f>IF(M61="Y",1,IF(M61="T",0,IF(M61="Y/T","Belum diisi","Error")))</f>
        <v>Belum diisi</v>
      </c>
    </row>
    <row r="62" spans="2:14" ht="15.75">
      <c r="B62" s="837"/>
      <c r="C62" s="840"/>
      <c r="D62" s="858"/>
      <c r="E62" s="861"/>
      <c r="F62" s="549">
        <v>2</v>
      </c>
      <c r="G62" s="550"/>
      <c r="H62" s="598" t="str">
        <f t="shared" si="0"/>
        <v>Belum Diisi</v>
      </c>
      <c r="I62" s="592" t="s">
        <v>26</v>
      </c>
      <c r="J62" s="593" t="str">
        <f>IF($D$61="Y/T","Isi Tujuan",IF($E$61=0,0,IF(I62="Y",1,IF(I62="T",0,"Isi Dulu"))))</f>
        <v>Isi Tujuan</v>
      </c>
      <c r="K62" s="592" t="s">
        <v>26</v>
      </c>
      <c r="L62" s="593" t="str">
        <f>IF($D$61="Y/T","Isi Tujuan",IF($E$61=0,0,IF(K62="Y",1,IF(K62="T",0,"Isi Dulu"))))</f>
        <v>Isi Tujuan</v>
      </c>
      <c r="M62" s="849"/>
      <c r="N62" s="852"/>
    </row>
    <row r="63" spans="2:14" ht="15.75">
      <c r="B63" s="837"/>
      <c r="C63" s="840"/>
      <c r="D63" s="858"/>
      <c r="E63" s="861"/>
      <c r="F63" s="549">
        <v>3</v>
      </c>
      <c r="G63" s="550"/>
      <c r="H63" s="598" t="str">
        <f t="shared" si="0"/>
        <v>Belum Diisi</v>
      </c>
      <c r="I63" s="592" t="s">
        <v>26</v>
      </c>
      <c r="J63" s="593" t="str">
        <f>IF($D$61="Y/T","Isi Tujuan",IF($E$61=0,0,IF(I63="Y",1,IF(I63="T",0,"Isi Dulu"))))</f>
        <v>Isi Tujuan</v>
      </c>
      <c r="K63" s="592" t="s">
        <v>26</v>
      </c>
      <c r="L63" s="593" t="str">
        <f>IF($D$61="Y/T","Isi Tujuan",IF($E$61=0,0,IF(K63="Y",1,IF(K63="T",0,"Isi Dulu"))))</f>
        <v>Isi Tujuan</v>
      </c>
      <c r="M63" s="849"/>
      <c r="N63" s="852"/>
    </row>
    <row r="64" spans="2:14" ht="15.75">
      <c r="B64" s="837"/>
      <c r="C64" s="840"/>
      <c r="D64" s="858"/>
      <c r="E64" s="861"/>
      <c r="F64" s="549">
        <v>4</v>
      </c>
      <c r="G64" s="550"/>
      <c r="H64" s="598" t="str">
        <f t="shared" si="0"/>
        <v>Belum Diisi</v>
      </c>
      <c r="I64" s="592" t="s">
        <v>26</v>
      </c>
      <c r="J64" s="593" t="str">
        <f>IF($D$61="Y/T","Isi Tujuan",IF($E$61=0,0,IF(I64="Y",1,IF(I64="T",0,"Isi Dulu"))))</f>
        <v>Isi Tujuan</v>
      </c>
      <c r="K64" s="592" t="s">
        <v>26</v>
      </c>
      <c r="L64" s="593" t="str">
        <f>IF($D$61="Y/T","Isi Tujuan",IF($E$61=0,0,IF(K64="Y",1,IF(K64="T",0,"Isi Dulu"))))</f>
        <v>Isi Tujuan</v>
      </c>
      <c r="M64" s="849"/>
      <c r="N64" s="852"/>
    </row>
    <row r="65" spans="2:14" ht="15.75">
      <c r="B65" s="838"/>
      <c r="C65" s="841"/>
      <c r="D65" s="859"/>
      <c r="E65" s="862"/>
      <c r="F65" s="569">
        <v>5</v>
      </c>
      <c r="G65" s="570"/>
      <c r="H65" s="599" t="str">
        <f t="shared" si="0"/>
        <v>Belum Diisi</v>
      </c>
      <c r="I65" s="595" t="s">
        <v>26</v>
      </c>
      <c r="J65" s="596" t="str">
        <f>IF($D$61="Y/T","Isi Tujuan",IF($E$61=0,0,IF(I65="Y",1,IF(I65="T",0,"Isi Dulu"))))</f>
        <v>Isi Tujuan</v>
      </c>
      <c r="K65" s="595" t="s">
        <v>26</v>
      </c>
      <c r="L65" s="596" t="str">
        <f>IF($D$61="Y/T","Isi Tujuan",IF($E$61=0,0,IF(K65="Y",1,IF(K65="T",0,"Isi Dulu"))))</f>
        <v>Isi Tujuan</v>
      </c>
      <c r="M65" s="850"/>
      <c r="N65" s="853"/>
    </row>
    <row r="66" spans="2:14" ht="15.75">
      <c r="B66" s="836">
        <v>13</v>
      </c>
      <c r="C66" s="839"/>
      <c r="D66" s="857" t="s">
        <v>26</v>
      </c>
      <c r="E66" s="860" t="str">
        <f>IF(D66="Y",1,IF(D66="T",0,IF(D66="Y/T","Belum diisi","Error")))</f>
        <v>Belum diisi</v>
      </c>
      <c r="F66" s="528">
        <v>1</v>
      </c>
      <c r="G66" s="529"/>
      <c r="H66" s="600" t="str">
        <f t="shared" si="0"/>
        <v>Belum Diisi</v>
      </c>
      <c r="I66" s="590" t="s">
        <v>26</v>
      </c>
      <c r="J66" s="591" t="str">
        <f>IF($D$66="Y/T","Isi Tujuan",IF($E$66=0,0,IF(I66="Y",1,IF(I66="T",0,"Isi Dulu"))))</f>
        <v>Isi Tujuan</v>
      </c>
      <c r="K66" s="590" t="s">
        <v>26</v>
      </c>
      <c r="L66" s="591" t="str">
        <f>IF($D$66="Y/T","Isi Tujuan",IF($E$66=0,0,IF(K66="Y",1,IF(K66="T",0,"Isi Dulu"))))</f>
        <v>Isi Tujuan</v>
      </c>
      <c r="M66" s="848" t="s">
        <v>26</v>
      </c>
      <c r="N66" s="851" t="str">
        <f>IF(M66="Y",1,IF(M66="T",0,IF(M66="Y/T","Belum diisi","Error")))</f>
        <v>Belum diisi</v>
      </c>
    </row>
    <row r="67" spans="2:14" ht="15.75">
      <c r="B67" s="837"/>
      <c r="C67" s="840"/>
      <c r="D67" s="858"/>
      <c r="E67" s="861"/>
      <c r="F67" s="549">
        <v>2</v>
      </c>
      <c r="G67" s="550"/>
      <c r="H67" s="598" t="str">
        <f t="shared" si="0"/>
        <v>Belum Diisi</v>
      </c>
      <c r="I67" s="592" t="s">
        <v>26</v>
      </c>
      <c r="J67" s="593" t="str">
        <f>IF($D$66="Y/T","Isi Tujuan",IF($E$66=0,0,IF(I67="Y",1,IF(I67="T",0,"Isi Dulu"))))</f>
        <v>Isi Tujuan</v>
      </c>
      <c r="K67" s="592" t="s">
        <v>26</v>
      </c>
      <c r="L67" s="593" t="str">
        <f>IF($D$66="Y/T","Isi Tujuan",IF($E$66=0,0,IF(K67="Y",1,IF(K67="T",0,"Isi Dulu"))))</f>
        <v>Isi Tujuan</v>
      </c>
      <c r="M67" s="849"/>
      <c r="N67" s="852"/>
    </row>
    <row r="68" spans="2:14" ht="15.75">
      <c r="B68" s="837"/>
      <c r="C68" s="840"/>
      <c r="D68" s="858"/>
      <c r="E68" s="861"/>
      <c r="F68" s="549">
        <v>3</v>
      </c>
      <c r="G68" s="550"/>
      <c r="H68" s="598" t="str">
        <f t="shared" si="0"/>
        <v>Belum Diisi</v>
      </c>
      <c r="I68" s="592" t="s">
        <v>26</v>
      </c>
      <c r="J68" s="593" t="str">
        <f>IF($D$66="Y/T","Isi Tujuan",IF($E$66=0,0,IF(I68="Y",1,IF(I68="T",0,"Isi Dulu"))))</f>
        <v>Isi Tujuan</v>
      </c>
      <c r="K68" s="592" t="s">
        <v>26</v>
      </c>
      <c r="L68" s="593" t="str">
        <f>IF($D$66="Y/T","Isi Tujuan",IF($E$66=0,0,IF(K68="Y",1,IF(K68="T",0,"Isi Dulu"))))</f>
        <v>Isi Tujuan</v>
      </c>
      <c r="M68" s="849"/>
      <c r="N68" s="852"/>
    </row>
    <row r="69" spans="2:14" ht="15.75">
      <c r="B69" s="837"/>
      <c r="C69" s="840"/>
      <c r="D69" s="858"/>
      <c r="E69" s="861"/>
      <c r="F69" s="549">
        <v>4</v>
      </c>
      <c r="G69" s="550"/>
      <c r="H69" s="598" t="str">
        <f t="shared" si="0"/>
        <v>Belum Diisi</v>
      </c>
      <c r="I69" s="592" t="s">
        <v>26</v>
      </c>
      <c r="J69" s="593" t="str">
        <f>IF($D$66="Y/T","Isi Tujuan",IF($E$66=0,0,IF(I69="Y",1,IF(I69="T",0,"Isi Dulu"))))</f>
        <v>Isi Tujuan</v>
      </c>
      <c r="K69" s="592" t="s">
        <v>26</v>
      </c>
      <c r="L69" s="593" t="str">
        <f>IF($D$66="Y/T","Isi Tujuan",IF($E$66=0,0,IF(K69="Y",1,IF(K69="T",0,"Isi Dulu"))))</f>
        <v>Isi Tujuan</v>
      </c>
      <c r="M69" s="849"/>
      <c r="N69" s="852"/>
    </row>
    <row r="70" spans="2:14" ht="15.75">
      <c r="B70" s="838"/>
      <c r="C70" s="841"/>
      <c r="D70" s="859"/>
      <c r="E70" s="862"/>
      <c r="F70" s="569">
        <v>5</v>
      </c>
      <c r="G70" s="570"/>
      <c r="H70" s="599" t="str">
        <f t="shared" ref="H70:H105" si="1">IF(OR(J70="Isi Dulu",L70="Isi Dulu",J70="Isi Tujuan",L70="Isi Tujuan"),"Belum Diisi",IF(SUM(J70,L70)=2,1,IF(SUM(J70,L70)=1,0,IF(SUM(J70,L70)=0,0,"Error"))))</f>
        <v>Belum Diisi</v>
      </c>
      <c r="I70" s="595" t="s">
        <v>26</v>
      </c>
      <c r="J70" s="596" t="str">
        <f>IF($D$66="Y/T","Isi Tujuan",IF($E$66=0,0,IF(I70="Y",1,IF(I70="T",0,"Isi Dulu"))))</f>
        <v>Isi Tujuan</v>
      </c>
      <c r="K70" s="595" t="s">
        <v>26</v>
      </c>
      <c r="L70" s="596" t="str">
        <f>IF($D$66="Y/T","Isi Tujuan",IF($E$66=0,0,IF(K70="Y",1,IF(K70="T",0,"Isi Dulu"))))</f>
        <v>Isi Tujuan</v>
      </c>
      <c r="M70" s="850"/>
      <c r="N70" s="853"/>
    </row>
    <row r="71" spans="2:14" ht="15.75">
      <c r="B71" s="836">
        <v>14</v>
      </c>
      <c r="C71" s="839"/>
      <c r="D71" s="857" t="s">
        <v>26</v>
      </c>
      <c r="E71" s="860" t="str">
        <f>IF(D71="Y",1,IF(D71="T",0,IF(D71="Y/T","Belum diisi","Error")))</f>
        <v>Belum diisi</v>
      </c>
      <c r="F71" s="528">
        <v>1</v>
      </c>
      <c r="G71" s="529"/>
      <c r="H71" s="600" t="str">
        <f t="shared" si="1"/>
        <v>Belum Diisi</v>
      </c>
      <c r="I71" s="590" t="s">
        <v>26</v>
      </c>
      <c r="J71" s="591" t="str">
        <f>IF($D$71="Y/T","Isi Tujuan",IF($E$71=0,0,IF(I71="Y",1,IF(I71="T",0,"Isi Dulu"))))</f>
        <v>Isi Tujuan</v>
      </c>
      <c r="K71" s="590" t="s">
        <v>26</v>
      </c>
      <c r="L71" s="591" t="str">
        <f>IF($D$71="Y/T","Isi Tujuan",IF($E$71=0,0,IF(K71="Y",1,IF(K71="T",0,"Isi Dulu"))))</f>
        <v>Isi Tujuan</v>
      </c>
      <c r="M71" s="848" t="s">
        <v>26</v>
      </c>
      <c r="N71" s="851" t="str">
        <f>IF(M71="Y",1,IF(M71="T",0,IF(M71="Y/T","Belum diisi","Error")))</f>
        <v>Belum diisi</v>
      </c>
    </row>
    <row r="72" spans="2:14" ht="15.75">
      <c r="B72" s="837"/>
      <c r="C72" s="840"/>
      <c r="D72" s="858"/>
      <c r="E72" s="861"/>
      <c r="F72" s="549">
        <v>2</v>
      </c>
      <c r="G72" s="550"/>
      <c r="H72" s="598" t="str">
        <f t="shared" si="1"/>
        <v>Belum Diisi</v>
      </c>
      <c r="I72" s="592" t="s">
        <v>26</v>
      </c>
      <c r="J72" s="593" t="str">
        <f>IF($D$71="Y/T","Isi Tujuan",IF($E$71=0,0,IF(I72="Y",1,IF(I72="T",0,"Isi Dulu"))))</f>
        <v>Isi Tujuan</v>
      </c>
      <c r="K72" s="592" t="s">
        <v>26</v>
      </c>
      <c r="L72" s="593" t="str">
        <f>IF($D$71="Y/T","Isi Tujuan",IF($E$71=0,0,IF(K72="Y",1,IF(K72="T",0,"Isi Dulu"))))</f>
        <v>Isi Tujuan</v>
      </c>
      <c r="M72" s="849"/>
      <c r="N72" s="852"/>
    </row>
    <row r="73" spans="2:14" ht="15.75">
      <c r="B73" s="837"/>
      <c r="C73" s="840"/>
      <c r="D73" s="858"/>
      <c r="E73" s="861"/>
      <c r="F73" s="549">
        <v>3</v>
      </c>
      <c r="G73" s="550"/>
      <c r="H73" s="598" t="str">
        <f t="shared" si="1"/>
        <v>Belum Diisi</v>
      </c>
      <c r="I73" s="592" t="s">
        <v>26</v>
      </c>
      <c r="J73" s="593" t="str">
        <f>IF($D$71="Y/T","Isi Tujuan",IF($E$71=0,0,IF(I73="Y",1,IF(I73="T",0,"Isi Dulu"))))</f>
        <v>Isi Tujuan</v>
      </c>
      <c r="K73" s="592" t="s">
        <v>26</v>
      </c>
      <c r="L73" s="593" t="str">
        <f>IF($D$71="Y/T","Isi Tujuan",IF($E$71=0,0,IF(K73="Y",1,IF(K73="T",0,"Isi Dulu"))))</f>
        <v>Isi Tujuan</v>
      </c>
      <c r="M73" s="849"/>
      <c r="N73" s="852"/>
    </row>
    <row r="74" spans="2:14" ht="15.75">
      <c r="B74" s="837"/>
      <c r="C74" s="840"/>
      <c r="D74" s="858"/>
      <c r="E74" s="861"/>
      <c r="F74" s="549">
        <v>4</v>
      </c>
      <c r="G74" s="550"/>
      <c r="H74" s="598" t="str">
        <f t="shared" si="1"/>
        <v>Belum Diisi</v>
      </c>
      <c r="I74" s="592" t="s">
        <v>26</v>
      </c>
      <c r="J74" s="593" t="str">
        <f>IF($D$71="Y/T","Isi Tujuan",IF($E$71=0,0,IF(I74="Y",1,IF(I74="T",0,"Isi Dulu"))))</f>
        <v>Isi Tujuan</v>
      </c>
      <c r="K74" s="592" t="s">
        <v>26</v>
      </c>
      <c r="L74" s="593" t="str">
        <f>IF($D$71="Y/T","Isi Tujuan",IF($E$71=0,0,IF(K74="Y",1,IF(K74="T",0,"Isi Dulu"))))</f>
        <v>Isi Tujuan</v>
      </c>
      <c r="M74" s="849"/>
      <c r="N74" s="852"/>
    </row>
    <row r="75" spans="2:14" ht="15.75">
      <c r="B75" s="838"/>
      <c r="C75" s="841"/>
      <c r="D75" s="859"/>
      <c r="E75" s="862"/>
      <c r="F75" s="569">
        <v>5</v>
      </c>
      <c r="G75" s="570"/>
      <c r="H75" s="599" t="str">
        <f t="shared" si="1"/>
        <v>Belum Diisi</v>
      </c>
      <c r="I75" s="595" t="s">
        <v>26</v>
      </c>
      <c r="J75" s="596" t="str">
        <f>IF($D$71="Y/T","Isi Tujuan",IF($E$71=0,0,IF(I75="Y",1,IF(I75="T",0,"Isi Dulu"))))</f>
        <v>Isi Tujuan</v>
      </c>
      <c r="K75" s="595" t="s">
        <v>26</v>
      </c>
      <c r="L75" s="596" t="str">
        <f>IF($D$71="Y/T","Isi Tujuan",IF($E$71=0,0,IF(K75="Y",1,IF(K75="T",0,"Isi Dulu"))))</f>
        <v>Isi Tujuan</v>
      </c>
      <c r="M75" s="850"/>
      <c r="N75" s="853"/>
    </row>
    <row r="76" spans="2:14" ht="15.75">
      <c r="B76" s="836">
        <v>15</v>
      </c>
      <c r="C76" s="839"/>
      <c r="D76" s="857" t="s">
        <v>26</v>
      </c>
      <c r="E76" s="860" t="str">
        <f>IF(D76="Y",1,IF(D76="T",0,IF(D76="Y/T","Belum diisi","Error")))</f>
        <v>Belum diisi</v>
      </c>
      <c r="F76" s="528">
        <v>1</v>
      </c>
      <c r="G76" s="529"/>
      <c r="H76" s="600" t="str">
        <f t="shared" si="1"/>
        <v>Belum Diisi</v>
      </c>
      <c r="I76" s="590" t="s">
        <v>26</v>
      </c>
      <c r="J76" s="591" t="str">
        <f>IF($D$76="Y/T","Isi Tujuan",IF($E$76=0,0,IF(I76="Y",1,IF(I76="T",0,"Isi Dulu"))))</f>
        <v>Isi Tujuan</v>
      </c>
      <c r="K76" s="590" t="s">
        <v>26</v>
      </c>
      <c r="L76" s="591" t="str">
        <f>IF($D$76="Y/T","Isi Tujuan",IF($E$76=0,0,IF(K76="Y",1,IF(K76="T",0,"Isi Dulu"))))</f>
        <v>Isi Tujuan</v>
      </c>
      <c r="M76" s="848" t="s">
        <v>26</v>
      </c>
      <c r="N76" s="851" t="str">
        <f>IF(M76="Y",1,IF(M76="T",0,IF(M76="Y/T","Belum diisi","Error")))</f>
        <v>Belum diisi</v>
      </c>
    </row>
    <row r="77" spans="2:14" ht="15.75">
      <c r="B77" s="837"/>
      <c r="C77" s="840"/>
      <c r="D77" s="858"/>
      <c r="E77" s="861"/>
      <c r="F77" s="549">
        <v>2</v>
      </c>
      <c r="G77" s="550"/>
      <c r="H77" s="598" t="str">
        <f t="shared" si="1"/>
        <v>Belum Diisi</v>
      </c>
      <c r="I77" s="592" t="s">
        <v>26</v>
      </c>
      <c r="J77" s="593" t="str">
        <f>IF($D$76="Y/T","Isi Tujuan",IF($E$76=0,0,IF(I77="Y",1,IF(I77="T",0,"Isi Dulu"))))</f>
        <v>Isi Tujuan</v>
      </c>
      <c r="K77" s="592" t="s">
        <v>26</v>
      </c>
      <c r="L77" s="593" t="str">
        <f>IF($D$76="Y/T","Isi Tujuan",IF($E$76=0,0,IF(K77="Y",1,IF(K77="T",0,"Isi Dulu"))))</f>
        <v>Isi Tujuan</v>
      </c>
      <c r="M77" s="849"/>
      <c r="N77" s="852"/>
    </row>
    <row r="78" spans="2:14" ht="15.75">
      <c r="B78" s="837"/>
      <c r="C78" s="840"/>
      <c r="D78" s="858"/>
      <c r="E78" s="861"/>
      <c r="F78" s="549">
        <v>3</v>
      </c>
      <c r="G78" s="550"/>
      <c r="H78" s="598" t="str">
        <f t="shared" si="1"/>
        <v>Belum Diisi</v>
      </c>
      <c r="I78" s="592" t="s">
        <v>26</v>
      </c>
      <c r="J78" s="593" t="str">
        <f>IF($D$76="Y/T","Isi Tujuan",IF($E$76=0,0,IF(I78="Y",1,IF(I78="T",0,"Isi Dulu"))))</f>
        <v>Isi Tujuan</v>
      </c>
      <c r="K78" s="592" t="s">
        <v>26</v>
      </c>
      <c r="L78" s="593" t="str">
        <f>IF($D$76="Y/T","Isi Tujuan",IF($E$76=0,0,IF(K78="Y",1,IF(K78="T",0,"Isi Dulu"))))</f>
        <v>Isi Tujuan</v>
      </c>
      <c r="M78" s="849"/>
      <c r="N78" s="852"/>
    </row>
    <row r="79" spans="2:14" ht="15.75">
      <c r="B79" s="837"/>
      <c r="C79" s="840"/>
      <c r="D79" s="858"/>
      <c r="E79" s="861"/>
      <c r="F79" s="549">
        <v>4</v>
      </c>
      <c r="G79" s="550"/>
      <c r="H79" s="598" t="str">
        <f t="shared" si="1"/>
        <v>Belum Diisi</v>
      </c>
      <c r="I79" s="592" t="s">
        <v>26</v>
      </c>
      <c r="J79" s="593" t="str">
        <f>IF($D$76="Y/T","Isi Tujuan",IF($E$76=0,0,IF(I79="Y",1,IF(I79="T",0,"Isi Dulu"))))</f>
        <v>Isi Tujuan</v>
      </c>
      <c r="K79" s="592" t="s">
        <v>26</v>
      </c>
      <c r="L79" s="593" t="str">
        <f>IF($D$76="Y/T","Isi Tujuan",IF($E$76=0,0,IF(K79="Y",1,IF(K79="T",0,"Isi Dulu"))))</f>
        <v>Isi Tujuan</v>
      </c>
      <c r="M79" s="849"/>
      <c r="N79" s="852"/>
    </row>
    <row r="80" spans="2:14" ht="15.75">
      <c r="B80" s="838"/>
      <c r="C80" s="841"/>
      <c r="D80" s="859"/>
      <c r="E80" s="862"/>
      <c r="F80" s="569">
        <v>5</v>
      </c>
      <c r="G80" s="570"/>
      <c r="H80" s="599" t="str">
        <f t="shared" si="1"/>
        <v>Belum Diisi</v>
      </c>
      <c r="I80" s="595" t="s">
        <v>26</v>
      </c>
      <c r="J80" s="596" t="str">
        <f>IF($D$76="Y/T","Isi Tujuan",IF($E$76=0,0,IF(I80="Y",1,IF(I80="T",0,"Isi Dulu"))))</f>
        <v>Isi Tujuan</v>
      </c>
      <c r="K80" s="595" t="s">
        <v>26</v>
      </c>
      <c r="L80" s="596" t="str">
        <f>IF($D$76="Y/T","Isi Tujuan",IF($E$76=0,0,IF(K80="Y",1,IF(K80="T",0,"Isi Dulu"))))</f>
        <v>Isi Tujuan</v>
      </c>
      <c r="M80" s="850"/>
      <c r="N80" s="853"/>
    </row>
    <row r="81" spans="2:14" ht="15.75">
      <c r="B81" s="836">
        <v>16</v>
      </c>
      <c r="C81" s="839"/>
      <c r="D81" s="857" t="s">
        <v>26</v>
      </c>
      <c r="E81" s="860" t="str">
        <f>IF(D81="Y",1,IF(D81="T",0,IF(D81="Y/T","Belum diisi","Error")))</f>
        <v>Belum diisi</v>
      </c>
      <c r="F81" s="528">
        <v>1</v>
      </c>
      <c r="G81" s="529"/>
      <c r="H81" s="600" t="str">
        <f t="shared" si="1"/>
        <v>Belum Diisi</v>
      </c>
      <c r="I81" s="590" t="s">
        <v>26</v>
      </c>
      <c r="J81" s="591" t="str">
        <f>IF($D$81="Y/T","Isi Tujuan",IF($E$81=0,0,IF(I81="Y",1,IF(I81="T",0,"Isi Dulu"))))</f>
        <v>Isi Tujuan</v>
      </c>
      <c r="K81" s="590" t="s">
        <v>26</v>
      </c>
      <c r="L81" s="591" t="str">
        <f>IF($D$81="Y/T","Isi Tujuan",IF($E$81=0,0,IF(K81="Y",1,IF(K81="T",0,"Isi Dulu"))))</f>
        <v>Isi Tujuan</v>
      </c>
      <c r="M81" s="848" t="s">
        <v>26</v>
      </c>
      <c r="N81" s="851" t="str">
        <f>IF(M81="Y",1,IF(M81="T",0,IF(M81="Y/T","Belum diisi","Error")))</f>
        <v>Belum diisi</v>
      </c>
    </row>
    <row r="82" spans="2:14" ht="15.75">
      <c r="B82" s="837"/>
      <c r="C82" s="840"/>
      <c r="D82" s="858"/>
      <c r="E82" s="861"/>
      <c r="F82" s="549">
        <v>2</v>
      </c>
      <c r="G82" s="550"/>
      <c r="H82" s="598" t="str">
        <f t="shared" si="1"/>
        <v>Belum Diisi</v>
      </c>
      <c r="I82" s="592" t="s">
        <v>26</v>
      </c>
      <c r="J82" s="593" t="str">
        <f>IF($D$81="Y/T","Isi Tujuan",IF($E$81=0,0,IF(I82="Y",1,IF(I82="T",0,"Isi Dulu"))))</f>
        <v>Isi Tujuan</v>
      </c>
      <c r="K82" s="592" t="s">
        <v>26</v>
      </c>
      <c r="L82" s="593" t="str">
        <f>IF($D$81="Y/T","Isi Tujuan",IF($E$81=0,0,IF(K82="Y",1,IF(K82="T",0,"Isi Dulu"))))</f>
        <v>Isi Tujuan</v>
      </c>
      <c r="M82" s="849"/>
      <c r="N82" s="852"/>
    </row>
    <row r="83" spans="2:14" ht="15.75">
      <c r="B83" s="837"/>
      <c r="C83" s="840"/>
      <c r="D83" s="858"/>
      <c r="E83" s="861"/>
      <c r="F83" s="549">
        <v>3</v>
      </c>
      <c r="G83" s="550"/>
      <c r="H83" s="598" t="str">
        <f t="shared" si="1"/>
        <v>Belum Diisi</v>
      </c>
      <c r="I83" s="592" t="s">
        <v>26</v>
      </c>
      <c r="J83" s="593" t="str">
        <f>IF($D$81="Y/T","Isi Tujuan",IF($E$81=0,0,IF(I83="Y",1,IF(I83="T",0,"Isi Dulu"))))</f>
        <v>Isi Tujuan</v>
      </c>
      <c r="K83" s="592" t="s">
        <v>26</v>
      </c>
      <c r="L83" s="593" t="str">
        <f>IF($D$81="Y/T","Isi Tujuan",IF($E$81=0,0,IF(K83="Y",1,IF(K83="T",0,"Isi Dulu"))))</f>
        <v>Isi Tujuan</v>
      </c>
      <c r="M83" s="849"/>
      <c r="N83" s="852"/>
    </row>
    <row r="84" spans="2:14" ht="15.75">
      <c r="B84" s="837"/>
      <c r="C84" s="840"/>
      <c r="D84" s="858"/>
      <c r="E84" s="861"/>
      <c r="F84" s="549">
        <v>4</v>
      </c>
      <c r="G84" s="550"/>
      <c r="H84" s="598" t="str">
        <f t="shared" si="1"/>
        <v>Belum Diisi</v>
      </c>
      <c r="I84" s="592" t="s">
        <v>26</v>
      </c>
      <c r="J84" s="593" t="str">
        <f>IF($D$81="Y/T","Isi Tujuan",IF($E$81=0,0,IF(I84="Y",1,IF(I84="T",0,"Isi Dulu"))))</f>
        <v>Isi Tujuan</v>
      </c>
      <c r="K84" s="592" t="s">
        <v>26</v>
      </c>
      <c r="L84" s="593" t="str">
        <f>IF($D$81="Y/T","Isi Tujuan",IF($E$81=0,0,IF(K84="Y",1,IF(K84="T",0,"Isi Dulu"))))</f>
        <v>Isi Tujuan</v>
      </c>
      <c r="M84" s="849"/>
      <c r="N84" s="852"/>
    </row>
    <row r="85" spans="2:14" ht="15.75">
      <c r="B85" s="838"/>
      <c r="C85" s="841"/>
      <c r="D85" s="859"/>
      <c r="E85" s="862"/>
      <c r="F85" s="569">
        <v>5</v>
      </c>
      <c r="G85" s="570"/>
      <c r="H85" s="599" t="str">
        <f t="shared" si="1"/>
        <v>Belum Diisi</v>
      </c>
      <c r="I85" s="595" t="s">
        <v>26</v>
      </c>
      <c r="J85" s="596" t="str">
        <f>IF($D$81="Y/T","Isi Tujuan",IF($E$81=0,0,IF(I85="Y",1,IF(I85="T",0,"Isi Dulu"))))</f>
        <v>Isi Tujuan</v>
      </c>
      <c r="K85" s="595" t="s">
        <v>26</v>
      </c>
      <c r="L85" s="596" t="str">
        <f>IF($D$81="Y/T","Isi Tujuan",IF($E$81=0,0,IF(K85="Y",1,IF(K85="T",0,"Isi Dulu"))))</f>
        <v>Isi Tujuan</v>
      </c>
      <c r="M85" s="850"/>
      <c r="N85" s="853"/>
    </row>
    <row r="86" spans="2:14" ht="15.75">
      <c r="B86" s="836">
        <v>17</v>
      </c>
      <c r="C86" s="839"/>
      <c r="D86" s="857" t="s">
        <v>26</v>
      </c>
      <c r="E86" s="860" t="str">
        <f>IF(D86="Y",1,IF(D86="T",0,IF(D86="Y/T","Belum diisi","Error")))</f>
        <v>Belum diisi</v>
      </c>
      <c r="F86" s="528">
        <v>1</v>
      </c>
      <c r="G86" s="529"/>
      <c r="H86" s="600" t="str">
        <f t="shared" si="1"/>
        <v>Belum Diisi</v>
      </c>
      <c r="I86" s="590" t="s">
        <v>26</v>
      </c>
      <c r="J86" s="591" t="str">
        <f>IF($D$86="Y/T","Isi Tujuan",IF($E$86=0,0,IF(I86="Y",1,IF(I86="T",0,"Isi Dulu"))))</f>
        <v>Isi Tujuan</v>
      </c>
      <c r="K86" s="590" t="s">
        <v>26</v>
      </c>
      <c r="L86" s="591" t="str">
        <f>IF($D$86="Y/T","Isi Tujuan",IF($E$86=0,0,IF(K86="Y",1,IF(K86="T",0,"Isi Dulu"))))</f>
        <v>Isi Tujuan</v>
      </c>
      <c r="M86" s="848" t="s">
        <v>26</v>
      </c>
      <c r="N86" s="851" t="str">
        <f>IF(M86="Y",1,IF(M86="T",0,IF(M86="Y/T","Belum diisi","Error")))</f>
        <v>Belum diisi</v>
      </c>
    </row>
    <row r="87" spans="2:14" ht="15.75">
      <c r="B87" s="837"/>
      <c r="C87" s="840"/>
      <c r="D87" s="858"/>
      <c r="E87" s="861"/>
      <c r="F87" s="549">
        <v>2</v>
      </c>
      <c r="G87" s="550"/>
      <c r="H87" s="598" t="str">
        <f t="shared" si="1"/>
        <v>Belum Diisi</v>
      </c>
      <c r="I87" s="592" t="s">
        <v>26</v>
      </c>
      <c r="J87" s="593" t="str">
        <f>IF($D$86="Y/T","Isi Tujuan",IF($E$86=0,0,IF(I87="Y",1,IF(I87="T",0,"Isi Dulu"))))</f>
        <v>Isi Tujuan</v>
      </c>
      <c r="K87" s="592" t="s">
        <v>26</v>
      </c>
      <c r="L87" s="593" t="str">
        <f>IF($D$86="Y/T","Isi Tujuan",IF($E$86=0,0,IF(K87="Y",1,IF(K87="T",0,"Isi Dulu"))))</f>
        <v>Isi Tujuan</v>
      </c>
      <c r="M87" s="849"/>
      <c r="N87" s="852"/>
    </row>
    <row r="88" spans="2:14" ht="15.75">
      <c r="B88" s="837"/>
      <c r="C88" s="840"/>
      <c r="D88" s="858"/>
      <c r="E88" s="861"/>
      <c r="F88" s="549">
        <v>3</v>
      </c>
      <c r="G88" s="550"/>
      <c r="H88" s="598" t="str">
        <f t="shared" si="1"/>
        <v>Belum Diisi</v>
      </c>
      <c r="I88" s="592" t="s">
        <v>26</v>
      </c>
      <c r="J88" s="593" t="str">
        <f>IF($D$86="Y/T","Isi Tujuan",IF($E$86=0,0,IF(I88="Y",1,IF(I88="T",0,"Isi Dulu"))))</f>
        <v>Isi Tujuan</v>
      </c>
      <c r="K88" s="592" t="s">
        <v>26</v>
      </c>
      <c r="L88" s="593" t="str">
        <f>IF($D$86="Y/T","Isi Tujuan",IF($E$86=0,0,IF(K88="Y",1,IF(K88="T",0,"Isi Dulu"))))</f>
        <v>Isi Tujuan</v>
      </c>
      <c r="M88" s="849"/>
      <c r="N88" s="852"/>
    </row>
    <row r="89" spans="2:14" ht="15.75">
      <c r="B89" s="837"/>
      <c r="C89" s="840"/>
      <c r="D89" s="858"/>
      <c r="E89" s="861"/>
      <c r="F89" s="549">
        <v>4</v>
      </c>
      <c r="G89" s="550"/>
      <c r="H89" s="598" t="str">
        <f t="shared" si="1"/>
        <v>Belum Diisi</v>
      </c>
      <c r="I89" s="592" t="s">
        <v>26</v>
      </c>
      <c r="J89" s="593" t="str">
        <f>IF($D$86="Y/T","Isi Tujuan",IF($E$86=0,0,IF(I89="Y",1,IF(I89="T",0,"Isi Dulu"))))</f>
        <v>Isi Tujuan</v>
      </c>
      <c r="K89" s="592" t="s">
        <v>26</v>
      </c>
      <c r="L89" s="593" t="str">
        <f>IF($D$86="Y/T","Isi Tujuan",IF($E$86=0,0,IF(K89="Y",1,IF(K89="T",0,"Isi Dulu"))))</f>
        <v>Isi Tujuan</v>
      </c>
      <c r="M89" s="849"/>
      <c r="N89" s="852"/>
    </row>
    <row r="90" spans="2:14" ht="15.75">
      <c r="B90" s="838"/>
      <c r="C90" s="841"/>
      <c r="D90" s="859"/>
      <c r="E90" s="862"/>
      <c r="F90" s="569">
        <v>5</v>
      </c>
      <c r="G90" s="570"/>
      <c r="H90" s="599" t="str">
        <f t="shared" si="1"/>
        <v>Belum Diisi</v>
      </c>
      <c r="I90" s="595" t="s">
        <v>26</v>
      </c>
      <c r="J90" s="596" t="str">
        <f>IF($D$86="Y/T","Isi Tujuan",IF($E$86=0,0,IF(I90="Y",1,IF(I90="T",0,"Isi Dulu"))))</f>
        <v>Isi Tujuan</v>
      </c>
      <c r="K90" s="595" t="s">
        <v>26</v>
      </c>
      <c r="L90" s="596" t="str">
        <f>IF($D$86="Y/T","Isi Tujuan",IF($E$86=0,0,IF(K90="Y",1,IF(K90="T",0,"Isi Dulu"))))</f>
        <v>Isi Tujuan</v>
      </c>
      <c r="M90" s="850"/>
      <c r="N90" s="853"/>
    </row>
    <row r="91" spans="2:14" ht="15.75">
      <c r="B91" s="836">
        <v>18</v>
      </c>
      <c r="C91" s="839"/>
      <c r="D91" s="857" t="s">
        <v>26</v>
      </c>
      <c r="E91" s="860" t="str">
        <f>IF(D91="Y",1,IF(D91="T",0,IF(D91="Y/T","Belum diisi","Error")))</f>
        <v>Belum diisi</v>
      </c>
      <c r="F91" s="528">
        <v>1</v>
      </c>
      <c r="G91" s="529"/>
      <c r="H91" s="600" t="str">
        <f t="shared" si="1"/>
        <v>Belum Diisi</v>
      </c>
      <c r="I91" s="590" t="s">
        <v>26</v>
      </c>
      <c r="J91" s="591" t="str">
        <f>IF($D$91="Y/T","Isi Tujuan",IF($E$91=0,0,IF(I91="Y",1,IF(I91="T",0,"Isi Dulu"))))</f>
        <v>Isi Tujuan</v>
      </c>
      <c r="K91" s="590" t="s">
        <v>26</v>
      </c>
      <c r="L91" s="591" t="str">
        <f>IF($D$91="Y/T","Isi Tujuan",IF($E$91=0,0,IF(K91="Y",1,IF(K91="T",0,"Isi Dulu"))))</f>
        <v>Isi Tujuan</v>
      </c>
      <c r="M91" s="848" t="s">
        <v>26</v>
      </c>
      <c r="N91" s="851" t="str">
        <f>IF(M91="Y",1,IF(M91="T",0,IF(M91="Y/T","Belum diisi","Error")))</f>
        <v>Belum diisi</v>
      </c>
    </row>
    <row r="92" spans="2:14" ht="15.75">
      <c r="B92" s="837"/>
      <c r="C92" s="840"/>
      <c r="D92" s="858"/>
      <c r="E92" s="861"/>
      <c r="F92" s="549">
        <v>2</v>
      </c>
      <c r="G92" s="550"/>
      <c r="H92" s="598" t="str">
        <f t="shared" si="1"/>
        <v>Belum Diisi</v>
      </c>
      <c r="I92" s="592" t="s">
        <v>26</v>
      </c>
      <c r="J92" s="593" t="str">
        <f>IF($D$91="Y/T","Isi Tujuan",IF($E$91=0,0,IF(I92="Y",1,IF(I92="T",0,"Isi Dulu"))))</f>
        <v>Isi Tujuan</v>
      </c>
      <c r="K92" s="592" t="s">
        <v>26</v>
      </c>
      <c r="L92" s="593" t="str">
        <f>IF($D$91="Y/T","Isi Tujuan",IF($E$91=0,0,IF(K92="Y",1,IF(K92="T",0,"Isi Dulu"))))</f>
        <v>Isi Tujuan</v>
      </c>
      <c r="M92" s="849"/>
      <c r="N92" s="852"/>
    </row>
    <row r="93" spans="2:14" ht="15.75">
      <c r="B93" s="837"/>
      <c r="C93" s="840"/>
      <c r="D93" s="858"/>
      <c r="E93" s="861"/>
      <c r="F93" s="549">
        <v>3</v>
      </c>
      <c r="G93" s="550"/>
      <c r="H93" s="598" t="str">
        <f t="shared" si="1"/>
        <v>Belum Diisi</v>
      </c>
      <c r="I93" s="592" t="s">
        <v>26</v>
      </c>
      <c r="J93" s="593" t="str">
        <f>IF($D$91="Y/T","Isi Tujuan",IF($E$91=0,0,IF(I93="Y",1,IF(I93="T",0,"Isi Dulu"))))</f>
        <v>Isi Tujuan</v>
      </c>
      <c r="K93" s="592" t="s">
        <v>26</v>
      </c>
      <c r="L93" s="593" t="str">
        <f>IF($D$91="Y/T","Isi Tujuan",IF($E$91=0,0,IF(K93="Y",1,IF(K93="T",0,"Isi Dulu"))))</f>
        <v>Isi Tujuan</v>
      </c>
      <c r="M93" s="849"/>
      <c r="N93" s="852"/>
    </row>
    <row r="94" spans="2:14" ht="15.75">
      <c r="B94" s="837"/>
      <c r="C94" s="840"/>
      <c r="D94" s="858"/>
      <c r="E94" s="861"/>
      <c r="F94" s="549">
        <v>4</v>
      </c>
      <c r="G94" s="550"/>
      <c r="H94" s="598" t="str">
        <f t="shared" si="1"/>
        <v>Belum Diisi</v>
      </c>
      <c r="I94" s="592" t="s">
        <v>26</v>
      </c>
      <c r="J94" s="593" t="str">
        <f>IF($D$91="Y/T","Isi Tujuan",IF($E$91=0,0,IF(I94="Y",1,IF(I94="T",0,"Isi Dulu"))))</f>
        <v>Isi Tujuan</v>
      </c>
      <c r="K94" s="592" t="s">
        <v>26</v>
      </c>
      <c r="L94" s="593" t="str">
        <f>IF($D$91="Y/T","Isi Tujuan",IF($E$91=0,0,IF(K94="Y",1,IF(K94="T",0,"Isi Dulu"))))</f>
        <v>Isi Tujuan</v>
      </c>
      <c r="M94" s="849"/>
      <c r="N94" s="852"/>
    </row>
    <row r="95" spans="2:14" ht="15.75">
      <c r="B95" s="838"/>
      <c r="C95" s="841"/>
      <c r="D95" s="859"/>
      <c r="E95" s="862"/>
      <c r="F95" s="569">
        <v>5</v>
      </c>
      <c r="G95" s="570"/>
      <c r="H95" s="599" t="str">
        <f t="shared" si="1"/>
        <v>Belum Diisi</v>
      </c>
      <c r="I95" s="595" t="s">
        <v>26</v>
      </c>
      <c r="J95" s="596" t="str">
        <f>IF($D$91="Y/T","Isi Tujuan",IF($E$91=0,0,IF(I95="Y",1,IF(I95="T",0,"Isi Dulu"))))</f>
        <v>Isi Tujuan</v>
      </c>
      <c r="K95" s="595" t="s">
        <v>26</v>
      </c>
      <c r="L95" s="596" t="str">
        <f>IF($D$91="Y/T","Isi Tujuan",IF($E$91=0,0,IF(K95="Y",1,IF(K95="T",0,"Isi Dulu"))))</f>
        <v>Isi Tujuan</v>
      </c>
      <c r="M95" s="850"/>
      <c r="N95" s="853"/>
    </row>
    <row r="96" spans="2:14" ht="15.75">
      <c r="B96" s="836">
        <v>19</v>
      </c>
      <c r="C96" s="839"/>
      <c r="D96" s="857" t="s">
        <v>26</v>
      </c>
      <c r="E96" s="860" t="str">
        <f>IF(D96="Y",1,IF(D96="T",0,IF(D96="Y/T","Belum diisi","Error")))</f>
        <v>Belum diisi</v>
      </c>
      <c r="F96" s="528">
        <v>1</v>
      </c>
      <c r="G96" s="529"/>
      <c r="H96" s="600" t="str">
        <f t="shared" si="1"/>
        <v>Belum Diisi</v>
      </c>
      <c r="I96" s="590" t="s">
        <v>26</v>
      </c>
      <c r="J96" s="591" t="str">
        <f>IF($D$96="Y/T","Isi Tujuan",IF($E$96=0,0,IF(I96="Y",1,IF(I96="T",0,"Isi Dulu"))))</f>
        <v>Isi Tujuan</v>
      </c>
      <c r="K96" s="590" t="s">
        <v>26</v>
      </c>
      <c r="L96" s="591" t="str">
        <f>IF($D$96="Y/T","Isi Tujuan",IF($E$96=0,0,IF(K96="Y",1,IF(K96="T",0,"Isi Dulu"))))</f>
        <v>Isi Tujuan</v>
      </c>
      <c r="M96" s="848" t="s">
        <v>26</v>
      </c>
      <c r="N96" s="851" t="str">
        <f>IF(M96="Y",1,IF(M96="T",0,IF(M96="Y/T","Belum diisi","Error")))</f>
        <v>Belum diisi</v>
      </c>
    </row>
    <row r="97" spans="2:18" ht="15.75">
      <c r="B97" s="837"/>
      <c r="C97" s="840"/>
      <c r="D97" s="858"/>
      <c r="E97" s="861"/>
      <c r="F97" s="549">
        <v>2</v>
      </c>
      <c r="G97" s="550"/>
      <c r="H97" s="598" t="str">
        <f t="shared" si="1"/>
        <v>Belum Diisi</v>
      </c>
      <c r="I97" s="592" t="s">
        <v>26</v>
      </c>
      <c r="J97" s="593" t="str">
        <f>IF($D$96="Y/T","Isi Tujuan",IF($E$96=0,0,IF(I97="Y",1,IF(I97="T",0,"Isi Dulu"))))</f>
        <v>Isi Tujuan</v>
      </c>
      <c r="K97" s="592" t="s">
        <v>26</v>
      </c>
      <c r="L97" s="593" t="str">
        <f>IF($D$96="Y/T","Isi Tujuan",IF($E$96=0,0,IF(K97="Y",1,IF(K97="T",0,"Isi Dulu"))))</f>
        <v>Isi Tujuan</v>
      </c>
      <c r="M97" s="849"/>
      <c r="N97" s="852"/>
    </row>
    <row r="98" spans="2:18" ht="15.75">
      <c r="B98" s="837"/>
      <c r="C98" s="840"/>
      <c r="D98" s="858"/>
      <c r="E98" s="861"/>
      <c r="F98" s="549">
        <v>3</v>
      </c>
      <c r="G98" s="550"/>
      <c r="H98" s="598" t="str">
        <f t="shared" si="1"/>
        <v>Belum Diisi</v>
      </c>
      <c r="I98" s="592" t="s">
        <v>26</v>
      </c>
      <c r="J98" s="593" t="str">
        <f>IF($D$96="Y/T","Isi Tujuan",IF($E$96=0,0,IF(I98="Y",1,IF(I98="T",0,"Isi Dulu"))))</f>
        <v>Isi Tujuan</v>
      </c>
      <c r="K98" s="592" t="s">
        <v>26</v>
      </c>
      <c r="L98" s="593" t="str">
        <f>IF($D$96="Y/T","Isi Tujuan",IF($E$96=0,0,IF(K98="Y",1,IF(K98="T",0,"Isi Dulu"))))</f>
        <v>Isi Tujuan</v>
      </c>
      <c r="M98" s="849"/>
      <c r="N98" s="852"/>
    </row>
    <row r="99" spans="2:18" ht="15.75">
      <c r="B99" s="837"/>
      <c r="C99" s="840"/>
      <c r="D99" s="858"/>
      <c r="E99" s="861"/>
      <c r="F99" s="549">
        <v>4</v>
      </c>
      <c r="G99" s="550"/>
      <c r="H99" s="598" t="str">
        <f t="shared" si="1"/>
        <v>Belum Diisi</v>
      </c>
      <c r="I99" s="592" t="s">
        <v>26</v>
      </c>
      <c r="J99" s="593" t="str">
        <f>IF($D$96="Y/T","Isi Tujuan",IF($E$96=0,0,IF(I99="Y",1,IF(I99="T",0,"Isi Dulu"))))</f>
        <v>Isi Tujuan</v>
      </c>
      <c r="K99" s="592" t="s">
        <v>26</v>
      </c>
      <c r="L99" s="593" t="str">
        <f>IF($D$96="Y/T","Isi Tujuan",IF($E$96=0,0,IF(K99="Y",1,IF(K99="T",0,"Isi Dulu"))))</f>
        <v>Isi Tujuan</v>
      </c>
      <c r="M99" s="849"/>
      <c r="N99" s="852"/>
    </row>
    <row r="100" spans="2:18" ht="15.75">
      <c r="B100" s="838"/>
      <c r="C100" s="841"/>
      <c r="D100" s="859"/>
      <c r="E100" s="862"/>
      <c r="F100" s="569">
        <v>5</v>
      </c>
      <c r="G100" s="570"/>
      <c r="H100" s="599" t="str">
        <f t="shared" si="1"/>
        <v>Belum Diisi</v>
      </c>
      <c r="I100" s="595" t="s">
        <v>26</v>
      </c>
      <c r="J100" s="596" t="str">
        <f>IF($D$96="Y/T","Isi Tujuan",IF($E$96=0,0,IF(I100="Y",1,IF(I100="T",0,"Isi Dulu"))))</f>
        <v>Isi Tujuan</v>
      </c>
      <c r="K100" s="595" t="s">
        <v>26</v>
      </c>
      <c r="L100" s="596" t="str">
        <f>IF($D$96="Y/T","Isi Tujuan",IF($E$96=0,0,IF(K100="Y",1,IF(K100="T",0,"Isi Dulu"))))</f>
        <v>Isi Tujuan</v>
      </c>
      <c r="M100" s="850"/>
      <c r="N100" s="853"/>
    </row>
    <row r="101" spans="2:18" ht="15.75">
      <c r="B101" s="836">
        <v>20</v>
      </c>
      <c r="C101" s="839"/>
      <c r="D101" s="857" t="s">
        <v>26</v>
      </c>
      <c r="E101" s="860" t="str">
        <f>IF(D101="Y",1,IF(D101="T",0,IF(D101="Y/T","Belum diisi","Error")))</f>
        <v>Belum diisi</v>
      </c>
      <c r="F101" s="528">
        <v>1</v>
      </c>
      <c r="G101" s="529"/>
      <c r="H101" s="600" t="str">
        <f t="shared" si="1"/>
        <v>Belum Diisi</v>
      </c>
      <c r="I101" s="590" t="s">
        <v>26</v>
      </c>
      <c r="J101" s="591" t="str">
        <f>IF($D$101="Y/T","Isi Tujuan",IF($E$101=0,0,IF(I101="Y",1,IF(I101="T",0,"Isi Dulu"))))</f>
        <v>Isi Tujuan</v>
      </c>
      <c r="K101" s="590" t="s">
        <v>26</v>
      </c>
      <c r="L101" s="591" t="str">
        <f>IF($D$101="Y/T","Isi Tujuan",IF($E$101=0,0,IF(K101="Y",1,IF(K101="T",0,"Isi Dulu"))))</f>
        <v>Isi Tujuan</v>
      </c>
      <c r="M101" s="848" t="s">
        <v>26</v>
      </c>
      <c r="N101" s="851" t="str">
        <f>IF(M101="Y",1,IF(M101="T",0,IF(M101="Y/T","Belum diisi","Error")))</f>
        <v>Belum diisi</v>
      </c>
    </row>
    <row r="102" spans="2:18" ht="15.75">
      <c r="B102" s="837"/>
      <c r="C102" s="840"/>
      <c r="D102" s="858"/>
      <c r="E102" s="861"/>
      <c r="F102" s="549">
        <v>2</v>
      </c>
      <c r="G102" s="550"/>
      <c r="H102" s="598" t="str">
        <f t="shared" si="1"/>
        <v>Belum Diisi</v>
      </c>
      <c r="I102" s="592" t="s">
        <v>26</v>
      </c>
      <c r="J102" s="593" t="str">
        <f>IF($D$101="Y/T","Isi Tujuan",IF($E$101=0,0,IF(I102="Y",1,IF(I102="T",0,"Isi Dulu"))))</f>
        <v>Isi Tujuan</v>
      </c>
      <c r="K102" s="592" t="s">
        <v>26</v>
      </c>
      <c r="L102" s="593" t="str">
        <f>IF($D$101="Y/T","Isi Tujuan",IF($E$101=0,0,IF(K102="Y",1,IF(K102="T",0,"Isi Dulu"))))</f>
        <v>Isi Tujuan</v>
      </c>
      <c r="M102" s="849"/>
      <c r="N102" s="852"/>
    </row>
    <row r="103" spans="2:18" ht="15.75">
      <c r="B103" s="837"/>
      <c r="C103" s="840"/>
      <c r="D103" s="858"/>
      <c r="E103" s="861"/>
      <c r="F103" s="549">
        <v>3</v>
      </c>
      <c r="G103" s="550"/>
      <c r="H103" s="598" t="str">
        <f t="shared" si="1"/>
        <v>Belum Diisi</v>
      </c>
      <c r="I103" s="592" t="s">
        <v>26</v>
      </c>
      <c r="J103" s="593" t="str">
        <f>IF($D$101="Y/T","Isi Tujuan",IF($E$101=0,0,IF(I103="Y",1,IF(I103="T",0,"Isi Dulu"))))</f>
        <v>Isi Tujuan</v>
      </c>
      <c r="K103" s="592" t="s">
        <v>26</v>
      </c>
      <c r="L103" s="593" t="str">
        <f>IF($D$101="Y/T","Isi Tujuan",IF($E$101=0,0,IF(K103="Y",1,IF(K103="T",0,"Isi Dulu"))))</f>
        <v>Isi Tujuan</v>
      </c>
      <c r="M103" s="849"/>
      <c r="N103" s="852"/>
    </row>
    <row r="104" spans="2:18" ht="15.75">
      <c r="B104" s="837"/>
      <c r="C104" s="840"/>
      <c r="D104" s="858"/>
      <c r="E104" s="861"/>
      <c r="F104" s="549">
        <v>4</v>
      </c>
      <c r="G104" s="550"/>
      <c r="H104" s="598" t="str">
        <f t="shared" si="1"/>
        <v>Belum Diisi</v>
      </c>
      <c r="I104" s="592" t="s">
        <v>26</v>
      </c>
      <c r="J104" s="593" t="str">
        <f>IF($D$101="Y/T","Isi Tujuan",IF($E$101=0,0,IF(I104="Y",1,IF(I104="T",0,"Isi Dulu"))))</f>
        <v>Isi Tujuan</v>
      </c>
      <c r="K104" s="592" t="s">
        <v>26</v>
      </c>
      <c r="L104" s="593" t="str">
        <f>IF($D$101="Y/T","Isi Tujuan",IF($E$101=0,0,IF(K104="Y",1,IF(K104="T",0,"Isi Dulu"))))</f>
        <v>Isi Tujuan</v>
      </c>
      <c r="M104" s="849"/>
      <c r="N104" s="852"/>
    </row>
    <row r="105" spans="2:18" ht="15.75">
      <c r="B105" s="838"/>
      <c r="C105" s="841"/>
      <c r="D105" s="859"/>
      <c r="E105" s="862"/>
      <c r="F105" s="569">
        <v>5</v>
      </c>
      <c r="G105" s="570"/>
      <c r="H105" s="599" t="str">
        <f t="shared" si="1"/>
        <v>Belum Diisi</v>
      </c>
      <c r="I105" s="595" t="s">
        <v>26</v>
      </c>
      <c r="J105" s="596" t="str">
        <f>IF($D$101="Y/T","Isi Tujuan",IF($E$101=0,0,IF(I105="Y",1,IF(I105="T",0,"Isi Dulu"))))</f>
        <v>Isi Tujuan</v>
      </c>
      <c r="K105" s="595" t="s">
        <v>26</v>
      </c>
      <c r="L105" s="596" t="str">
        <f>IF($D$101="Y/T","Isi Tujuan",IF($E$101=0,0,IF(K105="Y",1,IF(K105="T",0,"Isi Dulu"))))</f>
        <v>Isi Tujuan</v>
      </c>
      <c r="M105" s="850"/>
      <c r="N105" s="853"/>
    </row>
    <row r="106" spans="2:18" s="527" customFormat="1" ht="15.75">
      <c r="B106" s="601"/>
      <c r="C106" s="581"/>
      <c r="D106" s="582"/>
      <c r="E106" s="602" t="e">
        <f>AVERAGE(E6:E105)</f>
        <v>#DIV/0!</v>
      </c>
      <c r="F106" s="603"/>
      <c r="G106" s="583"/>
      <c r="H106" s="602" t="e">
        <f>(IF($D6="Y/T",0,AVERAGE(H6:H10))+IF($D11="Y/T",0,AVERAGE(H11:H15))+IF($D16="Y/T",0,AVERAGE(H16:H20))+IF($D21="Y/T",0,AVERAGE(H21:H25))+IF($D26="Y/T",0,AVERAGE(H26:H30))+IF($D31="Y/T",0,AVERAGE(H31:H35))+IF($D36="Y/T",0,AVERAGE(H36:H40))+IF($D41="Y/T",0,AVERAGE(H41:H45))+IF($D46="Y/T",0,AVERAGE(H46:H50))+IF($D51="Y/T",0,AVERAGE(H51:H55))+IF($D56="Y/T",0,AVERAGE(H56:H60))+IF($D61="Y/T",0,AVERAGE(H61:H65))+IF($D66="Y/T",0,AVERAGE(H66:H70))+IF($D71="Y/T",0,AVERAGE(H71:H75))+IF($D76="Y/T",0,AVERAGE(H76:H80))+IF($D81="Y/T",0,AVERAGE(H81:H85))+IF($D86="Y/T",0,AVERAGE(H86:H90))+IF($D91="Y/T",0,AVERAGE(H91:H95))+IF($D96="Y/T",0,AVERAGE(H96:H100))+IF($D101="Y/T",0,AVERAGE(H101:H105)))/(COUNTIF($D6:$D105,"Y")+COUNTIF($D6:$D105,"T"))</f>
        <v>#DIV/0!</v>
      </c>
      <c r="I106" s="582"/>
      <c r="J106" s="602" t="e">
        <f>(IF($D6="Y/T",0,AVERAGE(J6:J10))+IF($D11="Y/T",0,AVERAGE(J11:J15))+IF($D16="Y/T",0,AVERAGE(J16:J20))+IF($D21="Y/T",0,AVERAGE(J21:J25))+IF($D26="Y/T",0,AVERAGE(J26:J30))+IF($D31="Y/T",0,AVERAGE(J31:J35))+IF($D36="Y/T",0,AVERAGE(J36:J40))+IF($D41="Y/T",0,AVERAGE(J41:J45))+IF($D46="Y/T",0,AVERAGE(J46:J50))+IF($D51="Y/T",0,AVERAGE(J51:J55))+IF($D56="Y/T",0,AVERAGE(J56:J60))+IF($D61="Y/T",0,AVERAGE(J61:J65))+IF($D66="Y/T",0,AVERAGE(J66:J70))+IF($D71="Y/T",0,AVERAGE(J71:J75))+IF($D76="Y/T",0,AVERAGE(J76:J80))+IF($D81="Y/T",0,AVERAGE(J81:J85))+IF($D86="Y/T",0,AVERAGE(J86:J90))+IF($D91="Y/T",0,AVERAGE(J91:J95))+IF($D96="Y/T",0,AVERAGE(J96:J100))+IF($D101="Y/T",0,AVERAGE(J101:J105)))/(COUNTIF($D6:$D105,"Y")+COUNTIF($D6:$D105,"T"))</f>
        <v>#DIV/0!</v>
      </c>
      <c r="K106" s="582"/>
      <c r="L106" s="602" t="e">
        <f>(IF($D6="Y/T",0,AVERAGE(L6:L10))+IF($D11="Y/T",0,AVERAGE(L11:L15))+IF($D16="Y/T",0,AVERAGE(L16:L20))+IF($D21="Y/T",0,AVERAGE(L21:L25))+IF($D26="Y/T",0,AVERAGE(L26:L30))+IF($D31="Y/T",0,AVERAGE(L31:L35))+IF($D36="Y/T",0,AVERAGE(L36:L40))+IF($D41="Y/T",0,AVERAGE(L41:L45))+IF($D46="Y/T",0,AVERAGE(L46:L50))+IF($D51="Y/T",0,AVERAGE(L51:L55))+IF($D56="Y/T",0,AVERAGE(L56:L60))+IF($D61="Y/T",0,AVERAGE(L61:L65))+IF($D66="Y/T",0,AVERAGE(L66:L70))+IF($D71="Y/T",0,AVERAGE(L71:L75))+IF($D76="Y/T",0,AVERAGE(L76:L80))+IF($D81="Y/T",0,AVERAGE(L81:L85))+IF($D86="Y/T",0,AVERAGE(L86:L90))+IF($D91="Y/T",0,AVERAGE(L91:L95))+IF($D96="Y/T",0,AVERAGE(L96:L100))+IF($D101="Y/T",0,AVERAGE(L101:L105)))/(COUNTIF($D6:$D105,"Y")+COUNTIF($D6:$D105,"T"))</f>
        <v>#DIV/0!</v>
      </c>
      <c r="M106" s="582"/>
      <c r="N106" s="602" t="e">
        <f>AVERAGE(N6:N105)</f>
        <v>#DIV/0!</v>
      </c>
    </row>
    <row r="107" spans="2:18" s="527" customFormat="1" ht="15.75">
      <c r="B107" s="864" t="s">
        <v>508</v>
      </c>
      <c r="C107" s="865"/>
      <c r="D107" s="865"/>
      <c r="E107" s="865"/>
      <c r="F107" s="865"/>
      <c r="G107" s="865"/>
      <c r="H107" s="865"/>
      <c r="I107" s="865"/>
      <c r="J107" s="866"/>
      <c r="K107" s="604"/>
      <c r="L107" s="604"/>
      <c r="M107" s="604"/>
      <c r="N107" s="604"/>
      <c r="O107" s="517"/>
      <c r="P107" s="517"/>
      <c r="Q107" s="517"/>
      <c r="R107" s="517"/>
    </row>
    <row r="108" spans="2:18" s="527" customFormat="1" ht="15.75">
      <c r="B108" s="836">
        <v>1</v>
      </c>
      <c r="C108" s="839"/>
      <c r="D108" s="857" t="s">
        <v>26</v>
      </c>
      <c r="E108" s="854" t="str">
        <f>IF(D108="Y",1,IF(D108="T",0,IF(D108="Y/T","Belum diisi","Error")))</f>
        <v>Belum diisi</v>
      </c>
      <c r="F108" s="528">
        <v>1</v>
      </c>
      <c r="G108" s="529"/>
      <c r="H108" s="589" t="str">
        <f t="shared" ref="H108:H171" si="2">IF(OR(J108="Isi Dulu",L108="Isi Dulu",J108="Isi Sasaran",L108="Isi Sasaran"),"Belum Diisi",IF(SUM(J108,L108)=2,1,IF(SUM(J108,L108)=1,0,IF(SUM(J108,L108)=0,0,"Error"))))</f>
        <v>Belum Diisi</v>
      </c>
      <c r="I108" s="590" t="s">
        <v>26</v>
      </c>
      <c r="J108" s="591" t="str">
        <f>IF($D$108="Y/T","Isi Sasaran",IF($E$108=0,0,IF(I108="Y",1,IF(I108="T",0,"Isi Dulu"))))</f>
        <v>Isi Sasaran</v>
      </c>
      <c r="K108" s="590" t="s">
        <v>26</v>
      </c>
      <c r="L108" s="591" t="str">
        <f>IF($D$108="Y/T","Isi Sasaran",IF($E$108=0,0,IF(K108="Y",1,IF(K108="T",0,"Isi Dulu"))))</f>
        <v>Isi Sasaran</v>
      </c>
      <c r="M108" s="848" t="s">
        <v>26</v>
      </c>
      <c r="N108" s="851" t="str">
        <f>IF(M108="Y",1,IF(M108="T",0,IF(M108="Y/T","Belum diisi","Error")))</f>
        <v>Belum diisi</v>
      </c>
      <c r="O108" s="517"/>
      <c r="P108" s="517"/>
      <c r="Q108" s="517"/>
      <c r="R108" s="517"/>
    </row>
    <row r="109" spans="2:18" s="527" customFormat="1" ht="15.75">
      <c r="B109" s="837"/>
      <c r="C109" s="840"/>
      <c r="D109" s="858"/>
      <c r="E109" s="855"/>
      <c r="F109" s="549">
        <v>2</v>
      </c>
      <c r="G109" s="550"/>
      <c r="H109" s="589" t="str">
        <f t="shared" si="2"/>
        <v>Belum Diisi</v>
      </c>
      <c r="I109" s="592" t="s">
        <v>26</v>
      </c>
      <c r="J109" s="593" t="str">
        <f>IF($D$108="Y/T","Isi Sasaran",IF($E$108=0,0,IF(I109="Y",1,IF(I109="T",0,"Isi Dulu"))))</f>
        <v>Isi Sasaran</v>
      </c>
      <c r="K109" s="592" t="s">
        <v>26</v>
      </c>
      <c r="L109" s="593" t="str">
        <f>IF($D$108="Y/T","Isi Sasaran",IF($E$108=0,0,IF(K109="Y",1,IF(K109="T",0,"Isi Dulu"))))</f>
        <v>Isi Sasaran</v>
      </c>
      <c r="M109" s="849"/>
      <c r="N109" s="852"/>
      <c r="O109" s="517"/>
      <c r="P109" s="517"/>
      <c r="Q109" s="517"/>
      <c r="R109" s="517"/>
    </row>
    <row r="110" spans="2:18" s="527" customFormat="1" ht="15.75">
      <c r="B110" s="837"/>
      <c r="C110" s="840"/>
      <c r="D110" s="858"/>
      <c r="E110" s="855"/>
      <c r="F110" s="549">
        <v>3</v>
      </c>
      <c r="G110" s="550"/>
      <c r="H110" s="589" t="str">
        <f t="shared" si="2"/>
        <v>Belum Diisi</v>
      </c>
      <c r="I110" s="592" t="s">
        <v>26</v>
      </c>
      <c r="J110" s="593" t="str">
        <f>IF($D$108="Y/T","Isi Sasaran",IF($E$108=0,0,IF(I110="Y",1,IF(I110="T",0,"Isi Dulu"))))</f>
        <v>Isi Sasaran</v>
      </c>
      <c r="K110" s="592" t="s">
        <v>26</v>
      </c>
      <c r="L110" s="593" t="str">
        <f>IF($D$108="Y/T","Isi Sasaran",IF($E$108=0,0,IF(K110="Y",1,IF(K110="T",0,"Isi Dulu"))))</f>
        <v>Isi Sasaran</v>
      </c>
      <c r="M110" s="849"/>
      <c r="N110" s="852"/>
      <c r="O110" s="517"/>
      <c r="P110" s="517"/>
      <c r="Q110" s="517"/>
      <c r="R110" s="517"/>
    </row>
    <row r="111" spans="2:18" s="527" customFormat="1" ht="15.75">
      <c r="B111" s="837"/>
      <c r="C111" s="840"/>
      <c r="D111" s="858"/>
      <c r="E111" s="855"/>
      <c r="F111" s="549">
        <v>4</v>
      </c>
      <c r="G111" s="550"/>
      <c r="H111" s="589" t="str">
        <f t="shared" si="2"/>
        <v>Belum Diisi</v>
      </c>
      <c r="I111" s="592" t="s">
        <v>26</v>
      </c>
      <c r="J111" s="593" t="str">
        <f>IF($D$108="Y/T","Isi Sasaran",IF($E$108=0,0,IF(I111="Y",1,IF(I111="T",0,"Isi Dulu"))))</f>
        <v>Isi Sasaran</v>
      </c>
      <c r="K111" s="592" t="s">
        <v>26</v>
      </c>
      <c r="L111" s="593" t="str">
        <f>IF($D$108="Y/T","Isi Sasaran",IF($E$108=0,0,IF(K111="Y",1,IF(K111="T",0,"Isi Dulu"))))</f>
        <v>Isi Sasaran</v>
      </c>
      <c r="M111" s="849"/>
      <c r="N111" s="852"/>
      <c r="O111" s="517"/>
      <c r="P111" s="517"/>
      <c r="Q111" s="517"/>
      <c r="R111" s="517"/>
    </row>
    <row r="112" spans="2:18" s="527" customFormat="1" ht="15.75">
      <c r="B112" s="838"/>
      <c r="C112" s="841"/>
      <c r="D112" s="859"/>
      <c r="E112" s="856"/>
      <c r="F112" s="569">
        <v>5</v>
      </c>
      <c r="G112" s="570"/>
      <c r="H112" s="594" t="str">
        <f t="shared" si="2"/>
        <v>Belum Diisi</v>
      </c>
      <c r="I112" s="595" t="s">
        <v>26</v>
      </c>
      <c r="J112" s="596" t="str">
        <f>IF($D$108="Y/T","Isi Sasaran",IF($E$108=0,0,IF(I112="Y",1,IF(I112="T",0,"Isi Dulu"))))</f>
        <v>Isi Sasaran</v>
      </c>
      <c r="K112" s="595" t="s">
        <v>26</v>
      </c>
      <c r="L112" s="596" t="str">
        <f>IF($D$108="Y/T","Isi Sasaran",IF($E$108=0,0,IF(K112="Y",1,IF(K112="T",0,"Isi Dulu"))))</f>
        <v>Isi Sasaran</v>
      </c>
      <c r="M112" s="850"/>
      <c r="N112" s="853"/>
      <c r="O112" s="517"/>
      <c r="P112" s="517"/>
      <c r="Q112" s="517"/>
      <c r="R112" s="517"/>
    </row>
    <row r="113" spans="2:18" s="527" customFormat="1" ht="15.75">
      <c r="B113" s="836">
        <v>2</v>
      </c>
      <c r="C113" s="839"/>
      <c r="D113" s="857" t="s">
        <v>26</v>
      </c>
      <c r="E113" s="854" t="str">
        <f>IF(D113="Y",1,IF(D113="T",0,IF(D113="Y/T","Belum diisi","Error")))</f>
        <v>Belum diisi</v>
      </c>
      <c r="F113" s="528">
        <v>1</v>
      </c>
      <c r="G113" s="529"/>
      <c r="H113" s="597" t="str">
        <f t="shared" si="2"/>
        <v>Belum Diisi</v>
      </c>
      <c r="I113" s="590" t="s">
        <v>26</v>
      </c>
      <c r="J113" s="591" t="str">
        <f>IF($D$113="Y/T","Isi Sasaran",IF($E$113=0,0,IF(I113="Y",1,IF(I113="T",0,"Isi Dulu"))))</f>
        <v>Isi Sasaran</v>
      </c>
      <c r="K113" s="590" t="s">
        <v>26</v>
      </c>
      <c r="L113" s="591" t="str">
        <f>IF($D$113="Y/T","Isi Sasaran",IF($E$113=0,0,IF(K113="Y",1,IF(K113="T",0,"Isi Dulu"))))</f>
        <v>Isi Sasaran</v>
      </c>
      <c r="M113" s="848" t="s">
        <v>26</v>
      </c>
      <c r="N113" s="851" t="str">
        <f>IF(M113="Y",1,IF(M113="T",0,IF(M113="Y/T","Belum diisi","Error")))</f>
        <v>Belum diisi</v>
      </c>
      <c r="O113" s="517"/>
      <c r="P113" s="517"/>
      <c r="Q113" s="517"/>
      <c r="R113" s="517"/>
    </row>
    <row r="114" spans="2:18" s="527" customFormat="1" ht="15.75">
      <c r="B114" s="837"/>
      <c r="C114" s="840"/>
      <c r="D114" s="858"/>
      <c r="E114" s="855"/>
      <c r="F114" s="549">
        <v>2</v>
      </c>
      <c r="G114" s="550"/>
      <c r="H114" s="598" t="str">
        <f t="shared" si="2"/>
        <v>Belum Diisi</v>
      </c>
      <c r="I114" s="592" t="s">
        <v>26</v>
      </c>
      <c r="J114" s="593" t="str">
        <f>IF($D$113="Y/T","Isi Sasaran",IF($E$113=0,0,IF(I114="Y",1,IF(I114="T",0,"Isi Dulu"))))</f>
        <v>Isi Sasaran</v>
      </c>
      <c r="K114" s="592" t="s">
        <v>26</v>
      </c>
      <c r="L114" s="593" t="str">
        <f>IF($D$113="Y/T","Isi Sasaran",IF($E$113=0,0,IF(K114="Y",1,IF(K114="T",0,"Isi Dulu"))))</f>
        <v>Isi Sasaran</v>
      </c>
      <c r="M114" s="849"/>
      <c r="N114" s="852"/>
      <c r="O114" s="517"/>
      <c r="P114" s="517"/>
      <c r="Q114" s="517"/>
      <c r="R114" s="517"/>
    </row>
    <row r="115" spans="2:18" s="527" customFormat="1" ht="15.75">
      <c r="B115" s="837"/>
      <c r="C115" s="840"/>
      <c r="D115" s="858"/>
      <c r="E115" s="855"/>
      <c r="F115" s="549">
        <v>3</v>
      </c>
      <c r="G115" s="550"/>
      <c r="H115" s="598" t="str">
        <f t="shared" si="2"/>
        <v>Belum Diisi</v>
      </c>
      <c r="I115" s="592" t="s">
        <v>26</v>
      </c>
      <c r="J115" s="593" t="str">
        <f>IF($D$113="Y/T","Isi Sasaran",IF($E$113=0,0,IF(I115="Y",1,IF(I115="T",0,"Isi Dulu"))))</f>
        <v>Isi Sasaran</v>
      </c>
      <c r="K115" s="592" t="s">
        <v>26</v>
      </c>
      <c r="L115" s="593" t="str">
        <f>IF($D$113="Y/T","Isi Sasaran",IF($E$113=0,0,IF(K115="Y",1,IF(K115="T",0,"Isi Dulu"))))</f>
        <v>Isi Sasaran</v>
      </c>
      <c r="M115" s="849"/>
      <c r="N115" s="852"/>
      <c r="O115" s="517"/>
      <c r="P115" s="517"/>
      <c r="Q115" s="517"/>
      <c r="R115" s="517"/>
    </row>
    <row r="116" spans="2:18" s="527" customFormat="1" ht="15.75">
      <c r="B116" s="837"/>
      <c r="C116" s="840"/>
      <c r="D116" s="858"/>
      <c r="E116" s="855"/>
      <c r="F116" s="549">
        <v>4</v>
      </c>
      <c r="G116" s="550"/>
      <c r="H116" s="598" t="str">
        <f t="shared" si="2"/>
        <v>Belum Diisi</v>
      </c>
      <c r="I116" s="592" t="s">
        <v>26</v>
      </c>
      <c r="J116" s="593" t="str">
        <f>IF($D$113="Y/T","Isi Sasaran",IF($E$113=0,0,IF(I116="Y",1,IF(I116="T",0,"Isi Dulu"))))</f>
        <v>Isi Sasaran</v>
      </c>
      <c r="K116" s="592" t="s">
        <v>26</v>
      </c>
      <c r="L116" s="593" t="str">
        <f>IF($D$113="Y/T","Isi Sasaran",IF($E$113=0,0,IF(K116="Y",1,IF(K116="T",0,"Isi Dulu"))))</f>
        <v>Isi Sasaran</v>
      </c>
      <c r="M116" s="849"/>
      <c r="N116" s="852"/>
      <c r="O116" s="517"/>
      <c r="P116" s="517"/>
      <c r="Q116" s="517"/>
      <c r="R116" s="517"/>
    </row>
    <row r="117" spans="2:18" s="527" customFormat="1" ht="15.75">
      <c r="B117" s="838"/>
      <c r="C117" s="841"/>
      <c r="D117" s="859"/>
      <c r="E117" s="856"/>
      <c r="F117" s="569">
        <v>5</v>
      </c>
      <c r="G117" s="570"/>
      <c r="H117" s="599" t="str">
        <f t="shared" si="2"/>
        <v>Belum Diisi</v>
      </c>
      <c r="I117" s="595" t="s">
        <v>26</v>
      </c>
      <c r="J117" s="596" t="str">
        <f>IF($D$113="Y/T","Isi Sasaran",IF($E$113=0,0,IF(I117="Y",1,IF(I117="T",0,"Isi Dulu"))))</f>
        <v>Isi Sasaran</v>
      </c>
      <c r="K117" s="595" t="s">
        <v>26</v>
      </c>
      <c r="L117" s="596" t="str">
        <f>IF($D$113="Y/T","Isi Sasaran",IF($E$113=0,0,IF(K117="Y",1,IF(K117="T",0,"Isi Dulu"))))</f>
        <v>Isi Sasaran</v>
      </c>
      <c r="M117" s="850"/>
      <c r="N117" s="853"/>
      <c r="O117" s="517"/>
      <c r="P117" s="517"/>
      <c r="Q117" s="517"/>
      <c r="R117" s="517"/>
    </row>
    <row r="118" spans="2:18" s="527" customFormat="1" ht="15.75">
      <c r="B118" s="836">
        <v>3</v>
      </c>
      <c r="C118" s="839"/>
      <c r="D118" s="857" t="s">
        <v>26</v>
      </c>
      <c r="E118" s="854" t="str">
        <f>IF(D118="Y",1,IF(D118="T",0,IF(D118="Y/T","Belum diisi","Error")))</f>
        <v>Belum diisi</v>
      </c>
      <c r="F118" s="528">
        <v>1</v>
      </c>
      <c r="G118" s="529"/>
      <c r="H118" s="600" t="str">
        <f t="shared" si="2"/>
        <v>Belum Diisi</v>
      </c>
      <c r="I118" s="590" t="s">
        <v>26</v>
      </c>
      <c r="J118" s="591" t="str">
        <f>IF($D$118="Y/T","Isi Sasaran",IF($E$118=0,0,IF(I118="Y",1,IF(I118="T",0,"Isi Dulu"))))</f>
        <v>Isi Sasaran</v>
      </c>
      <c r="K118" s="590" t="s">
        <v>26</v>
      </c>
      <c r="L118" s="591" t="str">
        <f>IF($D$118="Y/T","Isi Sasaran",IF($E$118=0,0,IF(K118="Y",1,IF(K118="T",0,"Isi Dulu"))))</f>
        <v>Isi Sasaran</v>
      </c>
      <c r="M118" s="848" t="s">
        <v>26</v>
      </c>
      <c r="N118" s="851" t="str">
        <f>IF(M118="Y",1,IF(M118="T",0,IF(M118="Y/T","Belum diisi","Error")))</f>
        <v>Belum diisi</v>
      </c>
      <c r="O118" s="517"/>
      <c r="P118" s="517"/>
      <c r="Q118" s="517"/>
      <c r="R118" s="517"/>
    </row>
    <row r="119" spans="2:18" s="527" customFormat="1" ht="15.75">
      <c r="B119" s="837"/>
      <c r="C119" s="840"/>
      <c r="D119" s="858"/>
      <c r="E119" s="855"/>
      <c r="F119" s="549">
        <v>2</v>
      </c>
      <c r="G119" s="550"/>
      <c r="H119" s="598" t="str">
        <f t="shared" si="2"/>
        <v>Belum Diisi</v>
      </c>
      <c r="I119" s="592" t="s">
        <v>26</v>
      </c>
      <c r="J119" s="593" t="str">
        <f>IF($D$118="Y/T","Isi Sasaran",IF($E$118=0,0,IF(I119="Y",1,IF(I119="T",0,"Isi Dulu"))))</f>
        <v>Isi Sasaran</v>
      </c>
      <c r="K119" s="592" t="s">
        <v>26</v>
      </c>
      <c r="L119" s="593" t="str">
        <f>IF($D$118="Y/T","Isi Sasaran",IF($E$118=0,0,IF(K119="Y",1,IF(K119="T",0,"Isi Dulu"))))</f>
        <v>Isi Sasaran</v>
      </c>
      <c r="M119" s="849"/>
      <c r="N119" s="852"/>
      <c r="O119" s="517"/>
      <c r="P119" s="517"/>
      <c r="Q119" s="517"/>
      <c r="R119" s="517"/>
    </row>
    <row r="120" spans="2:18" s="527" customFormat="1" ht="15.75">
      <c r="B120" s="837"/>
      <c r="C120" s="840"/>
      <c r="D120" s="858"/>
      <c r="E120" s="855"/>
      <c r="F120" s="549">
        <v>3</v>
      </c>
      <c r="G120" s="550"/>
      <c r="H120" s="598" t="str">
        <f t="shared" si="2"/>
        <v>Belum Diisi</v>
      </c>
      <c r="I120" s="592" t="s">
        <v>26</v>
      </c>
      <c r="J120" s="593" t="str">
        <f>IF($D$118="Y/T","Isi Sasaran",IF($E$118=0,0,IF(I120="Y",1,IF(I120="T",0,"Isi Dulu"))))</f>
        <v>Isi Sasaran</v>
      </c>
      <c r="K120" s="592" t="s">
        <v>26</v>
      </c>
      <c r="L120" s="593" t="str">
        <f>IF($D$118="Y/T","Isi Sasaran",IF($E$118=0,0,IF(K120="Y",1,IF(K120="T",0,"Isi Dulu"))))</f>
        <v>Isi Sasaran</v>
      </c>
      <c r="M120" s="849"/>
      <c r="N120" s="852"/>
      <c r="O120" s="517"/>
      <c r="P120" s="517"/>
      <c r="Q120" s="517"/>
      <c r="R120" s="517"/>
    </row>
    <row r="121" spans="2:18" s="527" customFormat="1" ht="15.75">
      <c r="B121" s="837"/>
      <c r="C121" s="840"/>
      <c r="D121" s="858"/>
      <c r="E121" s="855"/>
      <c r="F121" s="549">
        <v>4</v>
      </c>
      <c r="G121" s="550"/>
      <c r="H121" s="598" t="str">
        <f t="shared" si="2"/>
        <v>Belum Diisi</v>
      </c>
      <c r="I121" s="592" t="s">
        <v>26</v>
      </c>
      <c r="J121" s="593" t="str">
        <f>IF($D$118="Y/T","Isi Sasaran",IF($E$118=0,0,IF(I121="Y",1,IF(I121="T",0,"Isi Dulu"))))</f>
        <v>Isi Sasaran</v>
      </c>
      <c r="K121" s="592" t="s">
        <v>26</v>
      </c>
      <c r="L121" s="593" t="str">
        <f>IF($D$118="Y/T","Isi Sasaran",IF($E$118=0,0,IF(K121="Y",1,IF(K121="T",0,"Isi Dulu"))))</f>
        <v>Isi Sasaran</v>
      </c>
      <c r="M121" s="849"/>
      <c r="N121" s="852"/>
      <c r="O121" s="517"/>
      <c r="P121" s="517"/>
      <c r="Q121" s="517"/>
      <c r="R121" s="517"/>
    </row>
    <row r="122" spans="2:18" s="527" customFormat="1" ht="15.75">
      <c r="B122" s="838"/>
      <c r="C122" s="841"/>
      <c r="D122" s="859"/>
      <c r="E122" s="856"/>
      <c r="F122" s="569">
        <v>5</v>
      </c>
      <c r="G122" s="570"/>
      <c r="H122" s="599" t="str">
        <f t="shared" si="2"/>
        <v>Belum Diisi</v>
      </c>
      <c r="I122" s="595" t="s">
        <v>26</v>
      </c>
      <c r="J122" s="596" t="str">
        <f>IF($D$118="Y/T","Isi Sasaran",IF($E$118=0,0,IF(I122="Y",1,IF(I122="T",0,"Isi Dulu"))))</f>
        <v>Isi Sasaran</v>
      </c>
      <c r="K122" s="595" t="s">
        <v>26</v>
      </c>
      <c r="L122" s="596" t="str">
        <f>IF($D$118="Y/T","Isi Sasaran",IF($E$118=0,0,IF(K122="Y",1,IF(K122="T",0,"Isi Dulu"))))</f>
        <v>Isi Sasaran</v>
      </c>
      <c r="M122" s="850"/>
      <c r="N122" s="853"/>
      <c r="O122" s="517"/>
      <c r="P122" s="517"/>
      <c r="Q122" s="517"/>
      <c r="R122" s="517"/>
    </row>
    <row r="123" spans="2:18" s="527" customFormat="1" ht="15.75">
      <c r="B123" s="836">
        <v>4</v>
      </c>
      <c r="C123" s="839"/>
      <c r="D123" s="857" t="s">
        <v>26</v>
      </c>
      <c r="E123" s="854" t="str">
        <f>IF(D123="Y",1,IF(D123="T",0,IF(D123="Y/T","Belum diisi","Error")))</f>
        <v>Belum diisi</v>
      </c>
      <c r="F123" s="528">
        <v>1</v>
      </c>
      <c r="G123" s="529"/>
      <c r="H123" s="600" t="str">
        <f t="shared" si="2"/>
        <v>Belum Diisi</v>
      </c>
      <c r="I123" s="590" t="s">
        <v>26</v>
      </c>
      <c r="J123" s="591" t="str">
        <f>IF($D$123="Y/T","Isi Sasaran",IF($E$123=0,0,IF(I123="Y",1,IF(I123="T",0,"Isi Dulu"))))</f>
        <v>Isi Sasaran</v>
      </c>
      <c r="K123" s="590" t="s">
        <v>26</v>
      </c>
      <c r="L123" s="591" t="str">
        <f>IF($D$123="Y/T","Isi Sasaran",IF($E$123=0,0,IF(K123="Y",1,IF(K123="T",0,"Isi Dulu"))))</f>
        <v>Isi Sasaran</v>
      </c>
      <c r="M123" s="848" t="s">
        <v>26</v>
      </c>
      <c r="N123" s="851" t="str">
        <f>IF(M123="Y",1,IF(M123="T",0,IF(M123="Y/T","Belum diisi","Error")))</f>
        <v>Belum diisi</v>
      </c>
      <c r="O123" s="517"/>
      <c r="P123" s="517"/>
      <c r="Q123" s="517"/>
      <c r="R123" s="517"/>
    </row>
    <row r="124" spans="2:18" s="527" customFormat="1" ht="15.75">
      <c r="B124" s="837"/>
      <c r="C124" s="840"/>
      <c r="D124" s="858"/>
      <c r="E124" s="855"/>
      <c r="F124" s="549">
        <v>2</v>
      </c>
      <c r="G124" s="550"/>
      <c r="H124" s="598" t="str">
        <f t="shared" si="2"/>
        <v>Belum Diisi</v>
      </c>
      <c r="I124" s="592" t="s">
        <v>26</v>
      </c>
      <c r="J124" s="593" t="str">
        <f>IF($D$123="Y/T","Isi Sasaran",IF($E$123=0,0,IF(I124="Y",1,IF(I124="T",0,"Isi Dulu"))))</f>
        <v>Isi Sasaran</v>
      </c>
      <c r="K124" s="592" t="s">
        <v>26</v>
      </c>
      <c r="L124" s="593" t="str">
        <f>IF($D$123="Y/T","Isi Sasaran",IF($E$123=0,0,IF(K124="Y",1,IF(K124="T",0,"Isi Dulu"))))</f>
        <v>Isi Sasaran</v>
      </c>
      <c r="M124" s="849"/>
      <c r="N124" s="852"/>
      <c r="O124" s="517"/>
      <c r="P124" s="517"/>
      <c r="Q124" s="517"/>
      <c r="R124" s="517"/>
    </row>
    <row r="125" spans="2:18" s="527" customFormat="1" ht="15.75">
      <c r="B125" s="837"/>
      <c r="C125" s="840"/>
      <c r="D125" s="858"/>
      <c r="E125" s="855"/>
      <c r="F125" s="549">
        <v>3</v>
      </c>
      <c r="G125" s="550"/>
      <c r="H125" s="598" t="str">
        <f t="shared" si="2"/>
        <v>Belum Diisi</v>
      </c>
      <c r="I125" s="592" t="s">
        <v>26</v>
      </c>
      <c r="J125" s="593" t="str">
        <f>IF($D$123="Y/T","Isi Sasaran",IF($E$123=0,0,IF(I125="Y",1,IF(I125="T",0,"Isi Dulu"))))</f>
        <v>Isi Sasaran</v>
      </c>
      <c r="K125" s="592" t="s">
        <v>26</v>
      </c>
      <c r="L125" s="593" t="str">
        <f>IF($D$123="Y/T","Isi Sasaran",IF($E$123=0,0,IF(K125="Y",1,IF(K125="T",0,"Isi Dulu"))))</f>
        <v>Isi Sasaran</v>
      </c>
      <c r="M125" s="849"/>
      <c r="N125" s="852"/>
      <c r="O125" s="517"/>
      <c r="P125" s="517"/>
      <c r="Q125" s="517"/>
      <c r="R125" s="517"/>
    </row>
    <row r="126" spans="2:18" s="527" customFormat="1" ht="15.75">
      <c r="B126" s="837"/>
      <c r="C126" s="840"/>
      <c r="D126" s="858"/>
      <c r="E126" s="855"/>
      <c r="F126" s="549">
        <v>4</v>
      </c>
      <c r="G126" s="550"/>
      <c r="H126" s="598" t="str">
        <f t="shared" si="2"/>
        <v>Belum Diisi</v>
      </c>
      <c r="I126" s="592" t="s">
        <v>26</v>
      </c>
      <c r="J126" s="593" t="str">
        <f>IF($D$123="Y/T","Isi Sasaran",IF($E$123=0,0,IF(I126="Y",1,IF(I126="T",0,"Isi Dulu"))))</f>
        <v>Isi Sasaran</v>
      </c>
      <c r="K126" s="592" t="s">
        <v>26</v>
      </c>
      <c r="L126" s="593" t="str">
        <f>IF($D$123="Y/T","Isi Sasaran",IF($E$123=0,0,IF(K126="Y",1,IF(K126="T",0,"Isi Dulu"))))</f>
        <v>Isi Sasaran</v>
      </c>
      <c r="M126" s="849"/>
      <c r="N126" s="852"/>
      <c r="O126" s="517"/>
      <c r="P126" s="517"/>
      <c r="Q126" s="517"/>
      <c r="R126" s="517"/>
    </row>
    <row r="127" spans="2:18" s="527" customFormat="1" ht="15.75">
      <c r="B127" s="838"/>
      <c r="C127" s="841"/>
      <c r="D127" s="859"/>
      <c r="E127" s="856"/>
      <c r="F127" s="569">
        <v>5</v>
      </c>
      <c r="G127" s="570"/>
      <c r="H127" s="599" t="str">
        <f t="shared" si="2"/>
        <v>Belum Diisi</v>
      </c>
      <c r="I127" s="595" t="s">
        <v>26</v>
      </c>
      <c r="J127" s="596" t="str">
        <f>IF($D$123="Y/T","Isi Sasaran",IF($E$123=0,0,IF(I127="Y",1,IF(I127="T",0,"Isi Dulu"))))</f>
        <v>Isi Sasaran</v>
      </c>
      <c r="K127" s="595" t="s">
        <v>26</v>
      </c>
      <c r="L127" s="596" t="str">
        <f>IF($D$123="Y/T","Isi Sasaran",IF($E$123=0,0,IF(K127="Y",1,IF(K127="T",0,"Isi Dulu"))))</f>
        <v>Isi Sasaran</v>
      </c>
      <c r="M127" s="850"/>
      <c r="N127" s="853"/>
      <c r="O127" s="517"/>
      <c r="P127" s="517"/>
      <c r="Q127" s="517"/>
      <c r="R127" s="517"/>
    </row>
    <row r="128" spans="2:18" s="527" customFormat="1" ht="15.75">
      <c r="B128" s="836">
        <v>5</v>
      </c>
      <c r="C128" s="839"/>
      <c r="D128" s="857" t="s">
        <v>26</v>
      </c>
      <c r="E128" s="854" t="str">
        <f>IF(D128="Y",1,IF(D128="T",0,IF(D128="Y/T","Belum diisi","Error")))</f>
        <v>Belum diisi</v>
      </c>
      <c r="F128" s="528">
        <v>1</v>
      </c>
      <c r="G128" s="529"/>
      <c r="H128" s="600" t="str">
        <f t="shared" si="2"/>
        <v>Belum Diisi</v>
      </c>
      <c r="I128" s="590" t="s">
        <v>26</v>
      </c>
      <c r="J128" s="591" t="str">
        <f>IF($D$128="Y/T","Isi Sasaran",IF($E$128=0,0,IF(I128="Y",1,IF(I128="T",0,"Isi Dulu"))))</f>
        <v>Isi Sasaran</v>
      </c>
      <c r="K128" s="590" t="s">
        <v>26</v>
      </c>
      <c r="L128" s="591" t="str">
        <f>IF($D$128="Y/T","Isi Sasaran",IF($E$128=0,0,IF(K128="Y",1,IF(K128="T",0,"Isi Dulu"))))</f>
        <v>Isi Sasaran</v>
      </c>
      <c r="M128" s="848" t="s">
        <v>26</v>
      </c>
      <c r="N128" s="851" t="str">
        <f>IF(M128="Y",1,IF(M128="T",0,IF(M128="Y/T","Belum diisi","Error")))</f>
        <v>Belum diisi</v>
      </c>
      <c r="O128" s="517"/>
      <c r="P128" s="517"/>
      <c r="Q128" s="517"/>
      <c r="R128" s="517"/>
    </row>
    <row r="129" spans="2:18" s="527" customFormat="1" ht="15.75">
      <c r="B129" s="837"/>
      <c r="C129" s="840"/>
      <c r="D129" s="858"/>
      <c r="E129" s="855"/>
      <c r="F129" s="549">
        <v>2</v>
      </c>
      <c r="G129" s="550"/>
      <c r="H129" s="598" t="str">
        <f t="shared" si="2"/>
        <v>Belum Diisi</v>
      </c>
      <c r="I129" s="592" t="s">
        <v>26</v>
      </c>
      <c r="J129" s="593" t="str">
        <f>IF($D$128="Y/T","Isi Sasaran",IF($E$128=0,0,IF(I129="Y",1,IF(I129="T",0,"Isi Dulu"))))</f>
        <v>Isi Sasaran</v>
      </c>
      <c r="K129" s="592" t="s">
        <v>26</v>
      </c>
      <c r="L129" s="593" t="str">
        <f>IF($D$128="Y/T","Isi Sasaran",IF($E$128=0,0,IF(K129="Y",1,IF(K129="T",0,"Isi Dulu"))))</f>
        <v>Isi Sasaran</v>
      </c>
      <c r="M129" s="849"/>
      <c r="N129" s="852"/>
      <c r="O129" s="517"/>
      <c r="P129" s="517"/>
      <c r="Q129" s="517"/>
      <c r="R129" s="517"/>
    </row>
    <row r="130" spans="2:18" s="527" customFormat="1" ht="15.75">
      <c r="B130" s="837"/>
      <c r="C130" s="840"/>
      <c r="D130" s="858"/>
      <c r="E130" s="855"/>
      <c r="F130" s="549">
        <v>3</v>
      </c>
      <c r="G130" s="550"/>
      <c r="H130" s="598" t="str">
        <f t="shared" si="2"/>
        <v>Belum Diisi</v>
      </c>
      <c r="I130" s="592" t="s">
        <v>26</v>
      </c>
      <c r="J130" s="593" t="str">
        <f>IF($D$128="Y/T","Isi Sasaran",IF($E$128=0,0,IF(I130="Y",1,IF(I130="T",0,"Isi Dulu"))))</f>
        <v>Isi Sasaran</v>
      </c>
      <c r="K130" s="592" t="s">
        <v>26</v>
      </c>
      <c r="L130" s="593" t="str">
        <f>IF($D$128="Y/T","Isi Sasaran",IF($E$128=0,0,IF(K130="Y",1,IF(K130="T",0,"Isi Dulu"))))</f>
        <v>Isi Sasaran</v>
      </c>
      <c r="M130" s="849"/>
      <c r="N130" s="852"/>
      <c r="O130" s="517"/>
      <c r="P130" s="517"/>
      <c r="Q130" s="517"/>
      <c r="R130" s="517"/>
    </row>
    <row r="131" spans="2:18" s="527" customFormat="1" ht="15.75">
      <c r="B131" s="837"/>
      <c r="C131" s="840"/>
      <c r="D131" s="858"/>
      <c r="E131" s="855"/>
      <c r="F131" s="549">
        <v>4</v>
      </c>
      <c r="G131" s="550"/>
      <c r="H131" s="598" t="str">
        <f t="shared" si="2"/>
        <v>Belum Diisi</v>
      </c>
      <c r="I131" s="592" t="s">
        <v>26</v>
      </c>
      <c r="J131" s="593" t="str">
        <f>IF($D$128="Y/T","Isi Sasaran",IF($E$128=0,0,IF(I131="Y",1,IF(I131="T",0,"Isi Dulu"))))</f>
        <v>Isi Sasaran</v>
      </c>
      <c r="K131" s="592" t="s">
        <v>26</v>
      </c>
      <c r="L131" s="593" t="str">
        <f>IF($D$128="Y/T","Isi Sasaran",IF($E$128=0,0,IF(K131="Y",1,IF(K131="T",0,"Isi Dulu"))))</f>
        <v>Isi Sasaran</v>
      </c>
      <c r="M131" s="849"/>
      <c r="N131" s="852"/>
      <c r="O131" s="517"/>
      <c r="P131" s="517"/>
      <c r="Q131" s="517"/>
      <c r="R131" s="517"/>
    </row>
    <row r="132" spans="2:18" s="527" customFormat="1" ht="15.75">
      <c r="B132" s="838"/>
      <c r="C132" s="841"/>
      <c r="D132" s="859"/>
      <c r="E132" s="856"/>
      <c r="F132" s="569">
        <v>5</v>
      </c>
      <c r="G132" s="570"/>
      <c r="H132" s="599" t="str">
        <f t="shared" si="2"/>
        <v>Belum Diisi</v>
      </c>
      <c r="I132" s="595" t="s">
        <v>26</v>
      </c>
      <c r="J132" s="596" t="str">
        <f>IF($D$128="Y/T","Isi Sasaran",IF($E$128=0,0,IF(I132="Y",1,IF(I132="T",0,"Isi Dulu"))))</f>
        <v>Isi Sasaran</v>
      </c>
      <c r="K132" s="595" t="s">
        <v>26</v>
      </c>
      <c r="L132" s="596" t="str">
        <f>IF($D$128="Y/T","Isi Sasaran",IF($E$128=0,0,IF(K132="Y",1,IF(K132="T",0,"Isi Dulu"))))</f>
        <v>Isi Sasaran</v>
      </c>
      <c r="M132" s="850"/>
      <c r="N132" s="853"/>
      <c r="O132" s="517"/>
      <c r="P132" s="517"/>
      <c r="Q132" s="517"/>
      <c r="R132" s="517"/>
    </row>
    <row r="133" spans="2:18" s="527" customFormat="1" ht="15.75">
      <c r="B133" s="836">
        <v>6</v>
      </c>
      <c r="C133" s="839"/>
      <c r="D133" s="857" t="s">
        <v>26</v>
      </c>
      <c r="E133" s="854" t="str">
        <f>IF(D133="Y",1,IF(D133="T",0,IF(D133="Y/T","Belum diisi","Error")))</f>
        <v>Belum diisi</v>
      </c>
      <c r="F133" s="528">
        <v>1</v>
      </c>
      <c r="G133" s="529"/>
      <c r="H133" s="600" t="str">
        <f t="shared" si="2"/>
        <v>Belum Diisi</v>
      </c>
      <c r="I133" s="590" t="s">
        <v>26</v>
      </c>
      <c r="J133" s="591" t="str">
        <f>IF($D$133="Y/T","Isi Sasaran",IF($E$133=0,0,IF(I133="Y",1,IF(I133="T",0,"Isi Dulu"))))</f>
        <v>Isi Sasaran</v>
      </c>
      <c r="K133" s="590" t="s">
        <v>26</v>
      </c>
      <c r="L133" s="591" t="str">
        <f>IF($D$133="Y/T","Isi Sasaran",IF($E$133=0,0,IF(K133="Y",1,IF(K133="T",0,"Isi Dulu"))))</f>
        <v>Isi Sasaran</v>
      </c>
      <c r="M133" s="848" t="s">
        <v>26</v>
      </c>
      <c r="N133" s="851" t="str">
        <f>IF(M133="Y",1,IF(M133="T",0,IF(M133="Y/T","Belum diisi","Error")))</f>
        <v>Belum diisi</v>
      </c>
      <c r="O133" s="517"/>
      <c r="P133" s="517"/>
      <c r="Q133" s="517"/>
      <c r="R133" s="517"/>
    </row>
    <row r="134" spans="2:18" s="527" customFormat="1" ht="15.75">
      <c r="B134" s="837"/>
      <c r="C134" s="840"/>
      <c r="D134" s="858"/>
      <c r="E134" s="855"/>
      <c r="F134" s="549">
        <v>2</v>
      </c>
      <c r="G134" s="550"/>
      <c r="H134" s="598" t="str">
        <f t="shared" si="2"/>
        <v>Belum Diisi</v>
      </c>
      <c r="I134" s="592" t="s">
        <v>26</v>
      </c>
      <c r="J134" s="593" t="str">
        <f>IF($D$133="Y/T","Isi Sasaran",IF($E$133=0,0,IF(I134="Y",1,IF(I134="T",0,"Isi Dulu"))))</f>
        <v>Isi Sasaran</v>
      </c>
      <c r="K134" s="592" t="s">
        <v>26</v>
      </c>
      <c r="L134" s="593" t="str">
        <f>IF($D$133="Y/T","Isi Sasaran",IF($E$133=0,0,IF(K134="Y",1,IF(K134="T",0,"Isi Dulu"))))</f>
        <v>Isi Sasaran</v>
      </c>
      <c r="M134" s="849"/>
      <c r="N134" s="852"/>
      <c r="O134" s="517"/>
      <c r="P134" s="517"/>
      <c r="Q134" s="517"/>
      <c r="R134" s="517"/>
    </row>
    <row r="135" spans="2:18" s="527" customFormat="1" ht="15.75">
      <c r="B135" s="837"/>
      <c r="C135" s="840"/>
      <c r="D135" s="858"/>
      <c r="E135" s="855"/>
      <c r="F135" s="549">
        <v>3</v>
      </c>
      <c r="G135" s="550"/>
      <c r="H135" s="598" t="str">
        <f t="shared" si="2"/>
        <v>Belum Diisi</v>
      </c>
      <c r="I135" s="592" t="s">
        <v>26</v>
      </c>
      <c r="J135" s="593" t="str">
        <f>IF($D$133="Y/T","Isi Sasaran",IF($E$133=0,0,IF(I135="Y",1,IF(I135="T",0,"Isi Dulu"))))</f>
        <v>Isi Sasaran</v>
      </c>
      <c r="K135" s="592" t="s">
        <v>26</v>
      </c>
      <c r="L135" s="593" t="str">
        <f>IF($D$133="Y/T","Isi Sasaran",IF($E$133=0,0,IF(K135="Y",1,IF(K135="T",0,"Isi Dulu"))))</f>
        <v>Isi Sasaran</v>
      </c>
      <c r="M135" s="849"/>
      <c r="N135" s="852"/>
      <c r="O135" s="517"/>
      <c r="P135" s="517"/>
      <c r="Q135" s="517"/>
      <c r="R135" s="517"/>
    </row>
    <row r="136" spans="2:18" s="527" customFormat="1" ht="15.75">
      <c r="B136" s="837"/>
      <c r="C136" s="840"/>
      <c r="D136" s="858"/>
      <c r="E136" s="855"/>
      <c r="F136" s="549">
        <v>4</v>
      </c>
      <c r="G136" s="550"/>
      <c r="H136" s="598" t="str">
        <f t="shared" si="2"/>
        <v>Belum Diisi</v>
      </c>
      <c r="I136" s="592" t="s">
        <v>26</v>
      </c>
      <c r="J136" s="593" t="str">
        <f>IF($D$133="Y/T","Isi Sasaran",IF($E$133=0,0,IF(I136="Y",1,IF(I136="T",0,"Isi Dulu"))))</f>
        <v>Isi Sasaran</v>
      </c>
      <c r="K136" s="592" t="s">
        <v>26</v>
      </c>
      <c r="L136" s="593" t="str">
        <f>IF($D$133="Y/T","Isi Sasaran",IF($E$133=0,0,IF(K136="Y",1,IF(K136="T",0,"Isi Dulu"))))</f>
        <v>Isi Sasaran</v>
      </c>
      <c r="M136" s="849"/>
      <c r="N136" s="852"/>
      <c r="O136" s="517"/>
      <c r="P136" s="517"/>
      <c r="Q136" s="517"/>
      <c r="R136" s="517"/>
    </row>
    <row r="137" spans="2:18" s="527" customFormat="1" ht="15.75">
      <c r="B137" s="838"/>
      <c r="C137" s="841"/>
      <c r="D137" s="859"/>
      <c r="E137" s="856"/>
      <c r="F137" s="569">
        <v>5</v>
      </c>
      <c r="G137" s="570"/>
      <c r="H137" s="599" t="str">
        <f t="shared" si="2"/>
        <v>Belum Diisi</v>
      </c>
      <c r="I137" s="595" t="s">
        <v>26</v>
      </c>
      <c r="J137" s="596" t="str">
        <f>IF($D$133="Y/T","Isi Sasaran",IF($E$133=0,0,IF(I137="Y",1,IF(I137="T",0,"Isi Dulu"))))</f>
        <v>Isi Sasaran</v>
      </c>
      <c r="K137" s="595" t="s">
        <v>26</v>
      </c>
      <c r="L137" s="596" t="str">
        <f>IF($D$133="Y/T","Isi Sasaran",IF($E$133=0,0,IF(K137="Y",1,IF(K137="T",0,"Isi Dulu"))))</f>
        <v>Isi Sasaran</v>
      </c>
      <c r="M137" s="850"/>
      <c r="N137" s="853"/>
      <c r="O137" s="517"/>
      <c r="P137" s="517"/>
      <c r="Q137" s="517"/>
      <c r="R137" s="517"/>
    </row>
    <row r="138" spans="2:18" s="527" customFormat="1" ht="15.75">
      <c r="B138" s="836">
        <v>7</v>
      </c>
      <c r="C138" s="839"/>
      <c r="D138" s="857" t="s">
        <v>26</v>
      </c>
      <c r="E138" s="854" t="str">
        <f>IF(D138="Y",1,IF(D138="T",0,IF(D138="Y/T","Belum diisi","Error")))</f>
        <v>Belum diisi</v>
      </c>
      <c r="F138" s="528">
        <v>1</v>
      </c>
      <c r="G138" s="529"/>
      <c r="H138" s="600" t="str">
        <f t="shared" si="2"/>
        <v>Belum Diisi</v>
      </c>
      <c r="I138" s="590" t="s">
        <v>26</v>
      </c>
      <c r="J138" s="591" t="str">
        <f>IF($D$138="Y/T","Isi Sasaran",IF($E$138=0,0,IF(I138="Y",1,IF(I138="T",0,"Isi Dulu"))))</f>
        <v>Isi Sasaran</v>
      </c>
      <c r="K138" s="590" t="s">
        <v>26</v>
      </c>
      <c r="L138" s="591" t="str">
        <f>IF($D$138="Y/T","Isi Sasaran",IF($E$138=0,0,IF(K138="Y",1,IF(K138="T",0,"Isi Dulu"))))</f>
        <v>Isi Sasaran</v>
      </c>
      <c r="M138" s="848" t="s">
        <v>26</v>
      </c>
      <c r="N138" s="851" t="str">
        <f>IF(M138="Y",1,IF(M138="T",0,IF(M138="Y/T","Belum diisi","Error")))</f>
        <v>Belum diisi</v>
      </c>
      <c r="O138" s="517"/>
      <c r="P138" s="517"/>
      <c r="Q138" s="517"/>
      <c r="R138" s="517"/>
    </row>
    <row r="139" spans="2:18" s="527" customFormat="1" ht="15.75">
      <c r="B139" s="837"/>
      <c r="C139" s="840"/>
      <c r="D139" s="858"/>
      <c r="E139" s="855"/>
      <c r="F139" s="549">
        <v>2</v>
      </c>
      <c r="G139" s="550"/>
      <c r="H139" s="598" t="str">
        <f t="shared" si="2"/>
        <v>Belum Diisi</v>
      </c>
      <c r="I139" s="592" t="s">
        <v>26</v>
      </c>
      <c r="J139" s="593" t="str">
        <f>IF($D$138="Y/T","Isi Sasaran",IF($E$138=0,0,IF(I139="Y",1,IF(I139="T",0,"Isi Dulu"))))</f>
        <v>Isi Sasaran</v>
      </c>
      <c r="K139" s="592" t="s">
        <v>26</v>
      </c>
      <c r="L139" s="593" t="str">
        <f>IF($D$138="Y/T","Isi Sasaran",IF($E$138=0,0,IF(K139="Y",1,IF(K139="T",0,"Isi Dulu"))))</f>
        <v>Isi Sasaran</v>
      </c>
      <c r="M139" s="849"/>
      <c r="N139" s="852"/>
      <c r="O139" s="517"/>
      <c r="P139" s="517"/>
      <c r="Q139" s="517"/>
      <c r="R139" s="517"/>
    </row>
    <row r="140" spans="2:18" s="527" customFormat="1" ht="15.75">
      <c r="B140" s="837"/>
      <c r="C140" s="840"/>
      <c r="D140" s="858"/>
      <c r="E140" s="855"/>
      <c r="F140" s="549">
        <v>3</v>
      </c>
      <c r="G140" s="550"/>
      <c r="H140" s="598" t="str">
        <f t="shared" si="2"/>
        <v>Belum Diisi</v>
      </c>
      <c r="I140" s="592" t="s">
        <v>26</v>
      </c>
      <c r="J140" s="593" t="str">
        <f>IF($D$138="Y/T","Isi Sasaran",IF($E$138=0,0,IF(I140="Y",1,IF(I140="T",0,"Isi Dulu"))))</f>
        <v>Isi Sasaran</v>
      </c>
      <c r="K140" s="592" t="s">
        <v>26</v>
      </c>
      <c r="L140" s="593" t="str">
        <f>IF($D$138="Y/T","Isi Sasaran",IF($E$138=0,0,IF(K140="Y",1,IF(K140="T",0,"Isi Dulu"))))</f>
        <v>Isi Sasaran</v>
      </c>
      <c r="M140" s="849"/>
      <c r="N140" s="852"/>
      <c r="O140" s="517"/>
      <c r="P140" s="517"/>
      <c r="Q140" s="517"/>
      <c r="R140" s="517"/>
    </row>
    <row r="141" spans="2:18" s="527" customFormat="1" ht="15.75">
      <c r="B141" s="837"/>
      <c r="C141" s="840"/>
      <c r="D141" s="858"/>
      <c r="E141" s="855"/>
      <c r="F141" s="549">
        <v>4</v>
      </c>
      <c r="G141" s="550"/>
      <c r="H141" s="598" t="str">
        <f t="shared" si="2"/>
        <v>Belum Diisi</v>
      </c>
      <c r="I141" s="592" t="s">
        <v>26</v>
      </c>
      <c r="J141" s="593" t="str">
        <f>IF($D$138="Y/T","Isi Sasaran",IF($E$138=0,0,IF(I141="Y",1,IF(I141="T",0,"Isi Dulu"))))</f>
        <v>Isi Sasaran</v>
      </c>
      <c r="K141" s="592" t="s">
        <v>26</v>
      </c>
      <c r="L141" s="593" t="str">
        <f>IF($D$138="Y/T","Isi Sasaran",IF($E$138=0,0,IF(K141="Y",1,IF(K141="T",0,"Isi Dulu"))))</f>
        <v>Isi Sasaran</v>
      </c>
      <c r="M141" s="849"/>
      <c r="N141" s="852"/>
      <c r="O141" s="517"/>
      <c r="P141" s="517"/>
      <c r="Q141" s="517"/>
      <c r="R141" s="517"/>
    </row>
    <row r="142" spans="2:18" s="527" customFormat="1" ht="15.75">
      <c r="B142" s="838"/>
      <c r="C142" s="841"/>
      <c r="D142" s="859"/>
      <c r="E142" s="856"/>
      <c r="F142" s="569">
        <v>5</v>
      </c>
      <c r="G142" s="570"/>
      <c r="H142" s="599" t="str">
        <f t="shared" si="2"/>
        <v>Belum Diisi</v>
      </c>
      <c r="I142" s="595" t="s">
        <v>26</v>
      </c>
      <c r="J142" s="596" t="str">
        <f>IF($D$138="Y/T","Isi Sasaran",IF($E$138=0,0,IF(I142="Y",1,IF(I142="T",0,"Isi Dulu"))))</f>
        <v>Isi Sasaran</v>
      </c>
      <c r="K142" s="595" t="s">
        <v>26</v>
      </c>
      <c r="L142" s="596" t="str">
        <f>IF($D$138="Y/T","Isi Sasaran",IF($E$138=0,0,IF(K142="Y",1,IF(K142="T",0,"Isi Dulu"))))</f>
        <v>Isi Sasaran</v>
      </c>
      <c r="M142" s="850"/>
      <c r="N142" s="853"/>
      <c r="O142" s="517"/>
      <c r="P142" s="517"/>
      <c r="Q142" s="517"/>
      <c r="R142" s="517"/>
    </row>
    <row r="143" spans="2:18" s="527" customFormat="1" ht="15.75">
      <c r="B143" s="836">
        <v>8</v>
      </c>
      <c r="C143" s="839"/>
      <c r="D143" s="857" t="s">
        <v>26</v>
      </c>
      <c r="E143" s="854" t="str">
        <f>IF(D143="Y",1,IF(D143="T",0,IF(D143="Y/T","Belum diisi","Error")))</f>
        <v>Belum diisi</v>
      </c>
      <c r="F143" s="528">
        <v>1</v>
      </c>
      <c r="G143" s="529"/>
      <c r="H143" s="600" t="str">
        <f t="shared" si="2"/>
        <v>Belum Diisi</v>
      </c>
      <c r="I143" s="590" t="s">
        <v>26</v>
      </c>
      <c r="J143" s="591" t="str">
        <f>IF($D$143="Y/T","Isi Sasaran",IF($E$143=0,0,IF(I143="Y",1,IF(I143="T",0,"Isi Dulu"))))</f>
        <v>Isi Sasaran</v>
      </c>
      <c r="K143" s="590" t="s">
        <v>26</v>
      </c>
      <c r="L143" s="591" t="str">
        <f>IF($D$143="Y/T","Isi Sasaran",IF($E$143=0,0,IF(K143="Y",1,IF(K143="T",0,"Isi Dulu"))))</f>
        <v>Isi Sasaran</v>
      </c>
      <c r="M143" s="848" t="s">
        <v>26</v>
      </c>
      <c r="N143" s="851" t="str">
        <f>IF(M143="Y",1,IF(M143="T",0,IF(M143="Y/T","Belum diisi","Error")))</f>
        <v>Belum diisi</v>
      </c>
      <c r="O143" s="517"/>
      <c r="P143" s="517"/>
      <c r="Q143" s="517"/>
      <c r="R143" s="517"/>
    </row>
    <row r="144" spans="2:18" s="527" customFormat="1" ht="15.75">
      <c r="B144" s="837"/>
      <c r="C144" s="840"/>
      <c r="D144" s="858"/>
      <c r="E144" s="855"/>
      <c r="F144" s="549">
        <v>2</v>
      </c>
      <c r="G144" s="550"/>
      <c r="H144" s="598" t="str">
        <f t="shared" si="2"/>
        <v>Belum Diisi</v>
      </c>
      <c r="I144" s="592" t="s">
        <v>26</v>
      </c>
      <c r="J144" s="593" t="str">
        <f>IF($D$143="Y/T","Isi Sasaran",IF($E$143=0,0,IF(I144="Y",1,IF(I144="T",0,"Isi Dulu"))))</f>
        <v>Isi Sasaran</v>
      </c>
      <c r="K144" s="592" t="s">
        <v>26</v>
      </c>
      <c r="L144" s="593" t="str">
        <f>IF($D$143="Y/T","Isi Sasaran",IF($E$143=0,0,IF(K144="Y",1,IF(K144="T",0,"Isi Dulu"))))</f>
        <v>Isi Sasaran</v>
      </c>
      <c r="M144" s="849"/>
      <c r="N144" s="852"/>
      <c r="O144" s="517"/>
      <c r="P144" s="517"/>
      <c r="Q144" s="517"/>
      <c r="R144" s="517"/>
    </row>
    <row r="145" spans="2:18" s="527" customFormat="1" ht="15.75">
      <c r="B145" s="837"/>
      <c r="C145" s="840"/>
      <c r="D145" s="858"/>
      <c r="E145" s="855"/>
      <c r="F145" s="549">
        <v>3</v>
      </c>
      <c r="G145" s="550"/>
      <c r="H145" s="598" t="str">
        <f t="shared" si="2"/>
        <v>Belum Diisi</v>
      </c>
      <c r="I145" s="592" t="s">
        <v>26</v>
      </c>
      <c r="J145" s="593" t="str">
        <f>IF($D$143="Y/T","Isi Sasaran",IF($E$143=0,0,IF(I145="Y",1,IF(I145="T",0,"Isi Dulu"))))</f>
        <v>Isi Sasaran</v>
      </c>
      <c r="K145" s="592" t="s">
        <v>26</v>
      </c>
      <c r="L145" s="593" t="str">
        <f>IF($D$143="Y/T","Isi Sasaran",IF($E$143=0,0,IF(K145="Y",1,IF(K145="T",0,"Isi Dulu"))))</f>
        <v>Isi Sasaran</v>
      </c>
      <c r="M145" s="849"/>
      <c r="N145" s="852"/>
      <c r="O145" s="517"/>
      <c r="P145" s="517"/>
      <c r="Q145" s="517"/>
      <c r="R145" s="517"/>
    </row>
    <row r="146" spans="2:18" s="527" customFormat="1" ht="15.75">
      <c r="B146" s="837"/>
      <c r="C146" s="840"/>
      <c r="D146" s="858"/>
      <c r="E146" s="855"/>
      <c r="F146" s="549">
        <v>4</v>
      </c>
      <c r="G146" s="550"/>
      <c r="H146" s="598" t="str">
        <f t="shared" si="2"/>
        <v>Belum Diisi</v>
      </c>
      <c r="I146" s="592" t="s">
        <v>26</v>
      </c>
      <c r="J146" s="593" t="str">
        <f>IF($D$143="Y/T","Isi Sasaran",IF($E$143=0,0,IF(I146="Y",1,IF(I146="T",0,"Isi Dulu"))))</f>
        <v>Isi Sasaran</v>
      </c>
      <c r="K146" s="592" t="s">
        <v>26</v>
      </c>
      <c r="L146" s="593" t="str">
        <f>IF($D$143="Y/T","Isi Sasaran",IF($E$143=0,0,IF(K146="Y",1,IF(K146="T",0,"Isi Dulu"))))</f>
        <v>Isi Sasaran</v>
      </c>
      <c r="M146" s="849"/>
      <c r="N146" s="852"/>
      <c r="O146" s="517"/>
      <c r="P146" s="517"/>
      <c r="Q146" s="517"/>
      <c r="R146" s="517"/>
    </row>
    <row r="147" spans="2:18" s="527" customFormat="1" ht="15.75">
      <c r="B147" s="838"/>
      <c r="C147" s="841"/>
      <c r="D147" s="859"/>
      <c r="E147" s="856"/>
      <c r="F147" s="569">
        <v>5</v>
      </c>
      <c r="G147" s="570"/>
      <c r="H147" s="599" t="str">
        <f t="shared" si="2"/>
        <v>Belum Diisi</v>
      </c>
      <c r="I147" s="595" t="s">
        <v>26</v>
      </c>
      <c r="J147" s="596" t="str">
        <f>IF($D$143="Y/T","Isi Sasaran",IF($E$143=0,0,IF(I147="Y",1,IF(I147="T",0,"Isi Dulu"))))</f>
        <v>Isi Sasaran</v>
      </c>
      <c r="K147" s="595" t="s">
        <v>26</v>
      </c>
      <c r="L147" s="596" t="str">
        <f>IF($D$143="Y/T","Isi Sasaran",IF($E$143=0,0,IF(K147="Y",1,IF(K147="T",0,"Isi Dulu"))))</f>
        <v>Isi Sasaran</v>
      </c>
      <c r="M147" s="850"/>
      <c r="N147" s="853"/>
      <c r="O147" s="517"/>
      <c r="P147" s="517"/>
      <c r="Q147" s="517"/>
      <c r="R147" s="517"/>
    </row>
    <row r="148" spans="2:18" s="527" customFormat="1" ht="15.75">
      <c r="B148" s="836">
        <v>9</v>
      </c>
      <c r="C148" s="839"/>
      <c r="D148" s="857" t="s">
        <v>26</v>
      </c>
      <c r="E148" s="854" t="str">
        <f>IF(D148="Y",1,IF(D148="T",0,IF(D148="Y/T","Belum diisi","Error")))</f>
        <v>Belum diisi</v>
      </c>
      <c r="F148" s="528">
        <v>1</v>
      </c>
      <c r="G148" s="529"/>
      <c r="H148" s="600" t="str">
        <f t="shared" si="2"/>
        <v>Belum Diisi</v>
      </c>
      <c r="I148" s="590" t="s">
        <v>26</v>
      </c>
      <c r="J148" s="591" t="str">
        <f>IF($D$148="Y/T","Isi Sasaran",IF($E$148=0,0,IF(I148="Y",1,IF(I148="T",0,"Isi Dulu"))))</f>
        <v>Isi Sasaran</v>
      </c>
      <c r="K148" s="590" t="s">
        <v>26</v>
      </c>
      <c r="L148" s="591" t="str">
        <f>IF($D$148="Y/T","Isi Sasaran",IF($E$148=0,0,IF(K148="Y",1,IF(K148="T",0,"Isi Dulu"))))</f>
        <v>Isi Sasaran</v>
      </c>
      <c r="M148" s="848" t="s">
        <v>26</v>
      </c>
      <c r="N148" s="851" t="str">
        <f>IF(M148="Y",1,IF(M148="T",0,IF(M148="Y/T","Belum diisi","Error")))</f>
        <v>Belum diisi</v>
      </c>
      <c r="O148" s="517"/>
      <c r="P148" s="517"/>
      <c r="Q148" s="517"/>
      <c r="R148" s="517"/>
    </row>
    <row r="149" spans="2:18" s="527" customFormat="1" ht="15.75">
      <c r="B149" s="837"/>
      <c r="C149" s="840"/>
      <c r="D149" s="858"/>
      <c r="E149" s="855"/>
      <c r="F149" s="549">
        <v>2</v>
      </c>
      <c r="G149" s="550"/>
      <c r="H149" s="598" t="str">
        <f t="shared" si="2"/>
        <v>Belum Diisi</v>
      </c>
      <c r="I149" s="592" t="s">
        <v>26</v>
      </c>
      <c r="J149" s="593" t="str">
        <f>IF($D$148="Y/T","Isi Sasaran",IF($E$148=0,0,IF(I149="Y",1,IF(I149="T",0,"Isi Dulu"))))</f>
        <v>Isi Sasaran</v>
      </c>
      <c r="K149" s="592" t="s">
        <v>26</v>
      </c>
      <c r="L149" s="593" t="str">
        <f>IF($D$148="Y/T","Isi Sasaran",IF($E$148=0,0,IF(K149="Y",1,IF(K149="T",0,"Isi Dulu"))))</f>
        <v>Isi Sasaran</v>
      </c>
      <c r="M149" s="849"/>
      <c r="N149" s="852"/>
      <c r="O149" s="517"/>
      <c r="P149" s="517"/>
      <c r="Q149" s="517"/>
      <c r="R149" s="517"/>
    </row>
    <row r="150" spans="2:18" s="527" customFormat="1" ht="15.75">
      <c r="B150" s="837"/>
      <c r="C150" s="840"/>
      <c r="D150" s="858"/>
      <c r="E150" s="855"/>
      <c r="F150" s="549">
        <v>3</v>
      </c>
      <c r="G150" s="550"/>
      <c r="H150" s="598" t="str">
        <f t="shared" si="2"/>
        <v>Belum Diisi</v>
      </c>
      <c r="I150" s="592" t="s">
        <v>26</v>
      </c>
      <c r="J150" s="593" t="str">
        <f>IF($D$148="Y/T","Isi Sasaran",IF($E$148=0,0,IF(I150="Y",1,IF(I150="T",0,"Isi Dulu"))))</f>
        <v>Isi Sasaran</v>
      </c>
      <c r="K150" s="592" t="s">
        <v>26</v>
      </c>
      <c r="L150" s="593" t="str">
        <f>IF($D$148="Y/T","Isi Sasaran",IF($E$148=0,0,IF(K150="Y",1,IF(K150="T",0,"Isi Dulu"))))</f>
        <v>Isi Sasaran</v>
      </c>
      <c r="M150" s="849"/>
      <c r="N150" s="852"/>
      <c r="O150" s="517"/>
      <c r="P150" s="517"/>
      <c r="Q150" s="517"/>
      <c r="R150" s="517"/>
    </row>
    <row r="151" spans="2:18" s="527" customFormat="1" ht="15.75">
      <c r="B151" s="837"/>
      <c r="C151" s="840"/>
      <c r="D151" s="858"/>
      <c r="E151" s="855"/>
      <c r="F151" s="549">
        <v>4</v>
      </c>
      <c r="G151" s="550"/>
      <c r="H151" s="598" t="str">
        <f t="shared" si="2"/>
        <v>Belum Diisi</v>
      </c>
      <c r="I151" s="592" t="s">
        <v>26</v>
      </c>
      <c r="J151" s="593" t="str">
        <f>IF($D$148="Y/T","Isi Sasaran",IF($E$148=0,0,IF(I151="Y",1,IF(I151="T",0,"Isi Dulu"))))</f>
        <v>Isi Sasaran</v>
      </c>
      <c r="K151" s="592" t="s">
        <v>26</v>
      </c>
      <c r="L151" s="593" t="str">
        <f>IF($D$148="Y/T","Isi Sasaran",IF($E$148=0,0,IF(K151="Y",1,IF(K151="T",0,"Isi Dulu"))))</f>
        <v>Isi Sasaran</v>
      </c>
      <c r="M151" s="849"/>
      <c r="N151" s="852"/>
      <c r="O151" s="517"/>
      <c r="P151" s="517"/>
      <c r="Q151" s="517"/>
      <c r="R151" s="517"/>
    </row>
    <row r="152" spans="2:18" s="527" customFormat="1" ht="15.75">
      <c r="B152" s="838"/>
      <c r="C152" s="841"/>
      <c r="D152" s="859"/>
      <c r="E152" s="856"/>
      <c r="F152" s="569">
        <v>5</v>
      </c>
      <c r="G152" s="570"/>
      <c r="H152" s="599" t="str">
        <f t="shared" si="2"/>
        <v>Belum Diisi</v>
      </c>
      <c r="I152" s="595" t="s">
        <v>26</v>
      </c>
      <c r="J152" s="596" t="str">
        <f>IF($D$148="Y/T","Isi Sasaran",IF($E$148=0,0,IF(I152="Y",1,IF(I152="T",0,"Isi Dulu"))))</f>
        <v>Isi Sasaran</v>
      </c>
      <c r="K152" s="595" t="s">
        <v>26</v>
      </c>
      <c r="L152" s="596" t="str">
        <f>IF($D$148="Y/T","Isi Sasaran",IF($E$148=0,0,IF(K152="Y",1,IF(K152="T",0,"Isi Dulu"))))</f>
        <v>Isi Sasaran</v>
      </c>
      <c r="M152" s="850"/>
      <c r="N152" s="853"/>
      <c r="O152" s="517"/>
      <c r="P152" s="517"/>
      <c r="Q152" s="517"/>
      <c r="R152" s="517"/>
    </row>
    <row r="153" spans="2:18" s="527" customFormat="1" ht="15.75">
      <c r="B153" s="836">
        <v>10</v>
      </c>
      <c r="C153" s="839"/>
      <c r="D153" s="857" t="s">
        <v>26</v>
      </c>
      <c r="E153" s="854" t="str">
        <f>IF(D153="Y",1,IF(D153="T",0,IF(D153="Y/T","Belum diisi","Error")))</f>
        <v>Belum diisi</v>
      </c>
      <c r="F153" s="528">
        <v>1</v>
      </c>
      <c r="G153" s="529"/>
      <c r="H153" s="600" t="str">
        <f t="shared" si="2"/>
        <v>Belum Diisi</v>
      </c>
      <c r="I153" s="590" t="s">
        <v>26</v>
      </c>
      <c r="J153" s="591" t="str">
        <f>IF($D$153="Y/T","Isi Sasaran",IF($E$153=0,0,IF(I153="Y",1,IF(I153="T",0,"Isi Dulu"))))</f>
        <v>Isi Sasaran</v>
      </c>
      <c r="K153" s="590" t="s">
        <v>26</v>
      </c>
      <c r="L153" s="591" t="str">
        <f>IF($D$153="Y/T","Isi Sasaran",IF($E$153=0,0,IF(K153="Y",1,IF(K153="T",0,"Isi Dulu"))))</f>
        <v>Isi Sasaran</v>
      </c>
      <c r="M153" s="848" t="s">
        <v>26</v>
      </c>
      <c r="N153" s="851" t="str">
        <f>IF(M153="Y",1,IF(M153="T",0,IF(M153="Y/T","Belum diisi","Error")))</f>
        <v>Belum diisi</v>
      </c>
      <c r="O153" s="517"/>
      <c r="P153" s="517"/>
      <c r="Q153" s="517"/>
      <c r="R153" s="517"/>
    </row>
    <row r="154" spans="2:18" s="527" customFormat="1" ht="15.75">
      <c r="B154" s="837"/>
      <c r="C154" s="840"/>
      <c r="D154" s="858"/>
      <c r="E154" s="855"/>
      <c r="F154" s="549">
        <v>2</v>
      </c>
      <c r="G154" s="550"/>
      <c r="H154" s="598" t="str">
        <f t="shared" si="2"/>
        <v>Belum Diisi</v>
      </c>
      <c r="I154" s="592" t="s">
        <v>26</v>
      </c>
      <c r="J154" s="593" t="str">
        <f>IF($D$153="Y/T","Isi Sasaran",IF($E$153=0,0,IF(I154="Y",1,IF(I154="T",0,"Isi Dulu"))))</f>
        <v>Isi Sasaran</v>
      </c>
      <c r="K154" s="592" t="s">
        <v>26</v>
      </c>
      <c r="L154" s="593" t="str">
        <f>IF($D$153="Y/T","Isi Sasaran",IF($E$153=0,0,IF(K154="Y",1,IF(K154="T",0,"Isi Dulu"))))</f>
        <v>Isi Sasaran</v>
      </c>
      <c r="M154" s="849"/>
      <c r="N154" s="852"/>
      <c r="O154" s="517"/>
      <c r="P154" s="517"/>
      <c r="Q154" s="517"/>
      <c r="R154" s="517"/>
    </row>
    <row r="155" spans="2:18" s="527" customFormat="1" ht="15.75">
      <c r="B155" s="837"/>
      <c r="C155" s="840"/>
      <c r="D155" s="858"/>
      <c r="E155" s="855"/>
      <c r="F155" s="549">
        <v>3</v>
      </c>
      <c r="G155" s="550"/>
      <c r="H155" s="598" t="str">
        <f t="shared" si="2"/>
        <v>Belum Diisi</v>
      </c>
      <c r="I155" s="592" t="s">
        <v>26</v>
      </c>
      <c r="J155" s="593" t="str">
        <f>IF($D$153="Y/T","Isi Sasaran",IF($E$153=0,0,IF(I155="Y",1,IF(I155="T",0,"Isi Dulu"))))</f>
        <v>Isi Sasaran</v>
      </c>
      <c r="K155" s="592" t="s">
        <v>26</v>
      </c>
      <c r="L155" s="593" t="str">
        <f>IF($D$153="Y/T","Isi Sasaran",IF($E$153=0,0,IF(K155="Y",1,IF(K155="T",0,"Isi Dulu"))))</f>
        <v>Isi Sasaran</v>
      </c>
      <c r="M155" s="849"/>
      <c r="N155" s="852"/>
      <c r="O155" s="517"/>
      <c r="P155" s="517"/>
      <c r="Q155" s="517"/>
      <c r="R155" s="517"/>
    </row>
    <row r="156" spans="2:18" s="527" customFormat="1" ht="15.75">
      <c r="B156" s="837"/>
      <c r="C156" s="840"/>
      <c r="D156" s="858"/>
      <c r="E156" s="855"/>
      <c r="F156" s="549">
        <v>4</v>
      </c>
      <c r="G156" s="550"/>
      <c r="H156" s="598" t="str">
        <f t="shared" si="2"/>
        <v>Belum Diisi</v>
      </c>
      <c r="I156" s="592" t="s">
        <v>26</v>
      </c>
      <c r="J156" s="593" t="str">
        <f>IF($D$153="Y/T","Isi Sasaran",IF($E$153=0,0,IF(I156="Y",1,IF(I156="T",0,"Isi Dulu"))))</f>
        <v>Isi Sasaran</v>
      </c>
      <c r="K156" s="592" t="s">
        <v>26</v>
      </c>
      <c r="L156" s="593" t="str">
        <f>IF($D$153="Y/T","Isi Sasaran",IF($E$153=0,0,IF(K156="Y",1,IF(K156="T",0,"Isi Dulu"))))</f>
        <v>Isi Sasaran</v>
      </c>
      <c r="M156" s="849"/>
      <c r="N156" s="852"/>
      <c r="O156" s="517"/>
      <c r="P156" s="517"/>
      <c r="Q156" s="517"/>
      <c r="R156" s="517"/>
    </row>
    <row r="157" spans="2:18" s="527" customFormat="1" ht="15.75">
      <c r="B157" s="838"/>
      <c r="C157" s="841"/>
      <c r="D157" s="859"/>
      <c r="E157" s="856"/>
      <c r="F157" s="569">
        <v>5</v>
      </c>
      <c r="G157" s="570"/>
      <c r="H157" s="599" t="str">
        <f t="shared" si="2"/>
        <v>Belum Diisi</v>
      </c>
      <c r="I157" s="595" t="s">
        <v>26</v>
      </c>
      <c r="J157" s="596" t="str">
        <f>IF($D$153="Y/T","Isi Sasaran",IF($E$153=0,0,IF(I157="Y",1,IF(I157="T",0,"Isi Dulu"))))</f>
        <v>Isi Sasaran</v>
      </c>
      <c r="K157" s="595" t="s">
        <v>26</v>
      </c>
      <c r="L157" s="596" t="str">
        <f>IF($D$153="Y/T","Isi Sasaran",IF($E$153=0,0,IF(K157="Y",1,IF(K157="T",0,"Isi Dulu"))))</f>
        <v>Isi Sasaran</v>
      </c>
      <c r="M157" s="850"/>
      <c r="N157" s="853"/>
      <c r="O157" s="517"/>
      <c r="P157" s="517"/>
      <c r="Q157" s="517"/>
      <c r="R157" s="517"/>
    </row>
    <row r="158" spans="2:18" s="527" customFormat="1" ht="15.75">
      <c r="B158" s="836">
        <v>11</v>
      </c>
      <c r="C158" s="839"/>
      <c r="D158" s="857" t="s">
        <v>26</v>
      </c>
      <c r="E158" s="854" t="str">
        <f>IF(D158="Y",1,IF(D158="T",0,IF(D158="Y/T","Belum diisi","Error")))</f>
        <v>Belum diisi</v>
      </c>
      <c r="F158" s="528">
        <v>1</v>
      </c>
      <c r="G158" s="529"/>
      <c r="H158" s="600" t="str">
        <f t="shared" si="2"/>
        <v>Belum Diisi</v>
      </c>
      <c r="I158" s="590" t="s">
        <v>26</v>
      </c>
      <c r="J158" s="591" t="str">
        <f>IF($D$158="Y/T","Isi Sasaran",IF($E$158=0,0,IF(I158="Y",1,IF(I158="T",0,"Isi Dulu"))))</f>
        <v>Isi Sasaran</v>
      </c>
      <c r="K158" s="590" t="s">
        <v>26</v>
      </c>
      <c r="L158" s="591" t="str">
        <f>IF($D$158="Y/T","Isi Sasaran",IF($E$158=0,0,IF(K158="Y",1,IF(K158="T",0,"Isi Dulu"))))</f>
        <v>Isi Sasaran</v>
      </c>
      <c r="M158" s="848" t="s">
        <v>26</v>
      </c>
      <c r="N158" s="851" t="str">
        <f>IF(M158="Y",1,IF(M158="T",0,IF(M158="Y/T","Belum diisi","Error")))</f>
        <v>Belum diisi</v>
      </c>
      <c r="O158" s="517"/>
      <c r="P158" s="517"/>
      <c r="Q158" s="517"/>
      <c r="R158" s="517"/>
    </row>
    <row r="159" spans="2:18" s="527" customFormat="1" ht="15.75">
      <c r="B159" s="837"/>
      <c r="C159" s="840"/>
      <c r="D159" s="858"/>
      <c r="E159" s="855"/>
      <c r="F159" s="549">
        <v>2</v>
      </c>
      <c r="G159" s="550"/>
      <c r="H159" s="598" t="str">
        <f t="shared" si="2"/>
        <v>Belum Diisi</v>
      </c>
      <c r="I159" s="592" t="s">
        <v>26</v>
      </c>
      <c r="J159" s="593" t="str">
        <f>IF($D$158="Y/T","Isi Sasaran",IF($E$158=0,0,IF(I159="Y",1,IF(I159="T",0,"Isi Dulu"))))</f>
        <v>Isi Sasaran</v>
      </c>
      <c r="K159" s="592" t="s">
        <v>26</v>
      </c>
      <c r="L159" s="593" t="str">
        <f>IF($D$158="Y/T","Isi Sasaran",IF($E$158=0,0,IF(K159="Y",1,IF(K159="T",0,"Isi Dulu"))))</f>
        <v>Isi Sasaran</v>
      </c>
      <c r="M159" s="849"/>
      <c r="N159" s="852"/>
      <c r="O159" s="517"/>
      <c r="P159" s="517"/>
      <c r="Q159" s="517"/>
      <c r="R159" s="517"/>
    </row>
    <row r="160" spans="2:18" s="527" customFormat="1" ht="15.75">
      <c r="B160" s="837"/>
      <c r="C160" s="840"/>
      <c r="D160" s="858"/>
      <c r="E160" s="855"/>
      <c r="F160" s="549">
        <v>3</v>
      </c>
      <c r="G160" s="550"/>
      <c r="H160" s="598" t="str">
        <f t="shared" si="2"/>
        <v>Belum Diisi</v>
      </c>
      <c r="I160" s="592" t="s">
        <v>26</v>
      </c>
      <c r="J160" s="593" t="str">
        <f>IF($D$158="Y/T","Isi Sasaran",IF($E$158=0,0,IF(I160="Y",1,IF(I160="T",0,"Isi Dulu"))))</f>
        <v>Isi Sasaran</v>
      </c>
      <c r="K160" s="592" t="s">
        <v>26</v>
      </c>
      <c r="L160" s="593" t="str">
        <f>IF($D$158="Y/T","Isi Sasaran",IF($E$158=0,0,IF(K160="Y",1,IF(K160="T",0,"Isi Dulu"))))</f>
        <v>Isi Sasaran</v>
      </c>
      <c r="M160" s="849"/>
      <c r="N160" s="852"/>
      <c r="O160" s="517"/>
      <c r="P160" s="517"/>
      <c r="Q160" s="517"/>
      <c r="R160" s="517"/>
    </row>
    <row r="161" spans="2:18" s="527" customFormat="1" ht="15.75">
      <c r="B161" s="837"/>
      <c r="C161" s="840"/>
      <c r="D161" s="858"/>
      <c r="E161" s="855"/>
      <c r="F161" s="549">
        <v>4</v>
      </c>
      <c r="G161" s="550"/>
      <c r="H161" s="598" t="str">
        <f t="shared" si="2"/>
        <v>Belum Diisi</v>
      </c>
      <c r="I161" s="592" t="s">
        <v>26</v>
      </c>
      <c r="J161" s="593" t="str">
        <f>IF($D$158="Y/T","Isi Sasaran",IF($E$158=0,0,IF(I161="Y",1,IF(I161="T",0,"Isi Dulu"))))</f>
        <v>Isi Sasaran</v>
      </c>
      <c r="K161" s="592" t="s">
        <v>26</v>
      </c>
      <c r="L161" s="593" t="str">
        <f>IF($D$158="Y/T","Isi Sasaran",IF($E$158=0,0,IF(K161="Y",1,IF(K161="T",0,"Isi Dulu"))))</f>
        <v>Isi Sasaran</v>
      </c>
      <c r="M161" s="849"/>
      <c r="N161" s="852"/>
      <c r="O161" s="517"/>
      <c r="P161" s="517"/>
      <c r="Q161" s="517"/>
      <c r="R161" s="517"/>
    </row>
    <row r="162" spans="2:18" s="527" customFormat="1" ht="15.75">
      <c r="B162" s="838"/>
      <c r="C162" s="841"/>
      <c r="D162" s="859"/>
      <c r="E162" s="856"/>
      <c r="F162" s="569">
        <v>5</v>
      </c>
      <c r="G162" s="570"/>
      <c r="H162" s="599" t="str">
        <f t="shared" si="2"/>
        <v>Belum Diisi</v>
      </c>
      <c r="I162" s="595" t="s">
        <v>26</v>
      </c>
      <c r="J162" s="596" t="str">
        <f>IF($D$158="Y/T","Isi Sasaran",IF($E$158=0,0,IF(I162="Y",1,IF(I162="T",0,"Isi Dulu"))))</f>
        <v>Isi Sasaran</v>
      </c>
      <c r="K162" s="595" t="s">
        <v>26</v>
      </c>
      <c r="L162" s="596" t="str">
        <f>IF($D$158="Y/T","Isi Sasaran",IF($E$158=0,0,IF(K162="Y",1,IF(K162="T",0,"Isi Dulu"))))</f>
        <v>Isi Sasaran</v>
      </c>
      <c r="M162" s="850"/>
      <c r="N162" s="853"/>
      <c r="O162" s="517"/>
      <c r="P162" s="517"/>
      <c r="Q162" s="517"/>
      <c r="R162" s="517"/>
    </row>
    <row r="163" spans="2:18" s="527" customFormat="1" ht="15.75">
      <c r="B163" s="836">
        <v>12</v>
      </c>
      <c r="C163" s="839"/>
      <c r="D163" s="857" t="s">
        <v>26</v>
      </c>
      <c r="E163" s="854" t="str">
        <f>IF(D163="Y",1,IF(D163="T",0,IF(D163="Y/T","Belum diisi","Error")))</f>
        <v>Belum diisi</v>
      </c>
      <c r="F163" s="528">
        <v>1</v>
      </c>
      <c r="G163" s="529"/>
      <c r="H163" s="600" t="str">
        <f t="shared" si="2"/>
        <v>Belum Diisi</v>
      </c>
      <c r="I163" s="590" t="s">
        <v>26</v>
      </c>
      <c r="J163" s="591" t="str">
        <f>IF($D$163="Y/T","Isi Sasaran",IF($E$163=0,0,IF(I163="Y",1,IF(I163="T",0,"Isi Dulu"))))</f>
        <v>Isi Sasaran</v>
      </c>
      <c r="K163" s="590" t="s">
        <v>26</v>
      </c>
      <c r="L163" s="591" t="str">
        <f>IF($D$163="Y/T","Isi Sasaran",IF($E$163=0,0,IF(K163="Y",1,IF(K163="T",0,"Isi Dulu"))))</f>
        <v>Isi Sasaran</v>
      </c>
      <c r="M163" s="848" t="s">
        <v>26</v>
      </c>
      <c r="N163" s="851" t="str">
        <f>IF(M163="Y",1,IF(M163="T",0,IF(M163="Y/T","Belum diisi","Error")))</f>
        <v>Belum diisi</v>
      </c>
      <c r="O163" s="517"/>
      <c r="P163" s="517"/>
      <c r="Q163" s="517"/>
      <c r="R163" s="517"/>
    </row>
    <row r="164" spans="2:18" s="527" customFormat="1" ht="15.75">
      <c r="B164" s="837"/>
      <c r="C164" s="840"/>
      <c r="D164" s="858"/>
      <c r="E164" s="855"/>
      <c r="F164" s="549">
        <v>2</v>
      </c>
      <c r="G164" s="550"/>
      <c r="H164" s="598" t="str">
        <f t="shared" si="2"/>
        <v>Belum Diisi</v>
      </c>
      <c r="I164" s="592" t="s">
        <v>26</v>
      </c>
      <c r="J164" s="593" t="str">
        <f>IF($D$163="Y/T","Isi Sasaran",IF($E$163=0,0,IF(I164="Y",1,IF(I164="T",0,"Isi Dulu"))))</f>
        <v>Isi Sasaran</v>
      </c>
      <c r="K164" s="592" t="s">
        <v>26</v>
      </c>
      <c r="L164" s="593" t="str">
        <f>IF($D$163="Y/T","Isi Sasaran",IF($E$163=0,0,IF(K164="Y",1,IF(K164="T",0,"Isi Dulu"))))</f>
        <v>Isi Sasaran</v>
      </c>
      <c r="M164" s="849"/>
      <c r="N164" s="852"/>
      <c r="O164" s="517"/>
      <c r="P164" s="517"/>
      <c r="Q164" s="517"/>
      <c r="R164" s="517"/>
    </row>
    <row r="165" spans="2:18" s="527" customFormat="1" ht="15.75">
      <c r="B165" s="837"/>
      <c r="C165" s="840"/>
      <c r="D165" s="858"/>
      <c r="E165" s="855"/>
      <c r="F165" s="549">
        <v>3</v>
      </c>
      <c r="G165" s="550"/>
      <c r="H165" s="598" t="str">
        <f t="shared" si="2"/>
        <v>Belum Diisi</v>
      </c>
      <c r="I165" s="592" t="s">
        <v>26</v>
      </c>
      <c r="J165" s="593" t="str">
        <f>IF($D$163="Y/T","Isi Sasaran",IF($E$163=0,0,IF(I165="Y",1,IF(I165="T",0,"Isi Dulu"))))</f>
        <v>Isi Sasaran</v>
      </c>
      <c r="K165" s="592" t="s">
        <v>26</v>
      </c>
      <c r="L165" s="593" t="str">
        <f>IF($D$163="Y/T","Isi Sasaran",IF($E$163=0,0,IF(K165="Y",1,IF(K165="T",0,"Isi Dulu"))))</f>
        <v>Isi Sasaran</v>
      </c>
      <c r="M165" s="849"/>
      <c r="N165" s="852"/>
      <c r="O165" s="517"/>
      <c r="P165" s="517"/>
      <c r="Q165" s="517"/>
      <c r="R165" s="517"/>
    </row>
    <row r="166" spans="2:18" s="527" customFormat="1" ht="15.75">
      <c r="B166" s="837"/>
      <c r="C166" s="840"/>
      <c r="D166" s="858"/>
      <c r="E166" s="855"/>
      <c r="F166" s="549">
        <v>4</v>
      </c>
      <c r="G166" s="550"/>
      <c r="H166" s="598" t="str">
        <f t="shared" si="2"/>
        <v>Belum Diisi</v>
      </c>
      <c r="I166" s="592" t="s">
        <v>26</v>
      </c>
      <c r="J166" s="593" t="str">
        <f>IF($D$163="Y/T","Isi Sasaran",IF($E$163=0,0,IF(I166="Y",1,IF(I166="T",0,"Isi Dulu"))))</f>
        <v>Isi Sasaran</v>
      </c>
      <c r="K166" s="592" t="s">
        <v>26</v>
      </c>
      <c r="L166" s="593" t="str">
        <f>IF($D$163="Y/T","Isi Sasaran",IF($E$163=0,0,IF(K166="Y",1,IF(K166="T",0,"Isi Dulu"))))</f>
        <v>Isi Sasaran</v>
      </c>
      <c r="M166" s="849"/>
      <c r="N166" s="852"/>
      <c r="O166" s="517"/>
      <c r="P166" s="517"/>
      <c r="Q166" s="517"/>
      <c r="R166" s="517"/>
    </row>
    <row r="167" spans="2:18" s="527" customFormat="1" ht="15.75">
      <c r="B167" s="838"/>
      <c r="C167" s="841"/>
      <c r="D167" s="859"/>
      <c r="E167" s="856"/>
      <c r="F167" s="569">
        <v>5</v>
      </c>
      <c r="G167" s="570"/>
      <c r="H167" s="599" t="str">
        <f t="shared" si="2"/>
        <v>Belum Diisi</v>
      </c>
      <c r="I167" s="595" t="s">
        <v>26</v>
      </c>
      <c r="J167" s="596" t="str">
        <f>IF($D$163="Y/T","Isi Sasaran",IF($E$163=0,0,IF(I167="Y",1,IF(I167="T",0,"Isi Dulu"))))</f>
        <v>Isi Sasaran</v>
      </c>
      <c r="K167" s="595" t="s">
        <v>26</v>
      </c>
      <c r="L167" s="596" t="str">
        <f>IF($D$163="Y/T","Isi Sasaran",IF($E$163=0,0,IF(K167="Y",1,IF(K167="T",0,"Isi Dulu"))))</f>
        <v>Isi Sasaran</v>
      </c>
      <c r="M167" s="850"/>
      <c r="N167" s="853"/>
      <c r="O167" s="517"/>
      <c r="P167" s="517"/>
      <c r="Q167" s="517"/>
      <c r="R167" s="517"/>
    </row>
    <row r="168" spans="2:18" s="527" customFormat="1" ht="15.75">
      <c r="B168" s="836">
        <v>13</v>
      </c>
      <c r="C168" s="839"/>
      <c r="D168" s="857" t="s">
        <v>26</v>
      </c>
      <c r="E168" s="854" t="str">
        <f>IF(D168="Y",1,IF(D168="T",0,IF(D168="Y/T","Belum diisi","Error")))</f>
        <v>Belum diisi</v>
      </c>
      <c r="F168" s="528">
        <v>1</v>
      </c>
      <c r="G168" s="529"/>
      <c r="H168" s="600" t="str">
        <f t="shared" si="2"/>
        <v>Belum Diisi</v>
      </c>
      <c r="I168" s="590" t="s">
        <v>26</v>
      </c>
      <c r="J168" s="591" t="str">
        <f>IF($D$168="Y/T","Isi Sasaran",IF($E$168=0,0,IF(I168="Y",1,IF(I168="T",0,"Isi Dulu"))))</f>
        <v>Isi Sasaran</v>
      </c>
      <c r="K168" s="590" t="s">
        <v>26</v>
      </c>
      <c r="L168" s="591" t="str">
        <f>IF($D$168="Y/T","Isi Sasaran",IF($E$168=0,0,IF(K168="Y",1,IF(K168="T",0,"Isi Dulu"))))</f>
        <v>Isi Sasaran</v>
      </c>
      <c r="M168" s="848" t="s">
        <v>26</v>
      </c>
      <c r="N168" s="851" t="str">
        <f>IF(M168="Y",1,IF(M168="T",0,IF(M168="Y/T","Belum diisi","Error")))</f>
        <v>Belum diisi</v>
      </c>
      <c r="O168" s="517"/>
      <c r="P168" s="517"/>
      <c r="Q168" s="517"/>
      <c r="R168" s="517"/>
    </row>
    <row r="169" spans="2:18" s="527" customFormat="1" ht="15.75">
      <c r="B169" s="837"/>
      <c r="C169" s="840"/>
      <c r="D169" s="858"/>
      <c r="E169" s="855"/>
      <c r="F169" s="549">
        <v>2</v>
      </c>
      <c r="G169" s="550"/>
      <c r="H169" s="598" t="str">
        <f t="shared" si="2"/>
        <v>Belum Diisi</v>
      </c>
      <c r="I169" s="592" t="s">
        <v>26</v>
      </c>
      <c r="J169" s="593" t="str">
        <f>IF($D$168="Y/T","Isi Sasaran",IF($E$168=0,0,IF(I169="Y",1,IF(I169="T",0,"Isi Dulu"))))</f>
        <v>Isi Sasaran</v>
      </c>
      <c r="K169" s="592" t="s">
        <v>26</v>
      </c>
      <c r="L169" s="593" t="str">
        <f>IF($D$168="Y/T","Isi Sasaran",IF($E$168=0,0,IF(K169="Y",1,IF(K169="T",0,"Isi Dulu"))))</f>
        <v>Isi Sasaran</v>
      </c>
      <c r="M169" s="849"/>
      <c r="N169" s="852"/>
      <c r="O169" s="517"/>
      <c r="P169" s="517"/>
      <c r="Q169" s="517"/>
      <c r="R169" s="517"/>
    </row>
    <row r="170" spans="2:18" s="527" customFormat="1" ht="15.75">
      <c r="B170" s="837"/>
      <c r="C170" s="840"/>
      <c r="D170" s="858"/>
      <c r="E170" s="855"/>
      <c r="F170" s="549">
        <v>3</v>
      </c>
      <c r="G170" s="550"/>
      <c r="H170" s="598" t="str">
        <f t="shared" si="2"/>
        <v>Belum Diisi</v>
      </c>
      <c r="I170" s="592" t="s">
        <v>26</v>
      </c>
      <c r="J170" s="593" t="str">
        <f>IF($D$168="Y/T","Isi Sasaran",IF($E$168=0,0,IF(I170="Y",1,IF(I170="T",0,"Isi Dulu"))))</f>
        <v>Isi Sasaran</v>
      </c>
      <c r="K170" s="592" t="s">
        <v>26</v>
      </c>
      <c r="L170" s="593" t="str">
        <f>IF($D$168="Y/T","Isi Sasaran",IF($E$168=0,0,IF(K170="Y",1,IF(K170="T",0,"Isi Dulu"))))</f>
        <v>Isi Sasaran</v>
      </c>
      <c r="M170" s="849"/>
      <c r="N170" s="852"/>
      <c r="O170" s="517"/>
      <c r="P170" s="517"/>
      <c r="Q170" s="517"/>
      <c r="R170" s="517"/>
    </row>
    <row r="171" spans="2:18" s="527" customFormat="1" ht="15.75">
      <c r="B171" s="837"/>
      <c r="C171" s="840"/>
      <c r="D171" s="858"/>
      <c r="E171" s="855"/>
      <c r="F171" s="549">
        <v>4</v>
      </c>
      <c r="G171" s="550"/>
      <c r="H171" s="598" t="str">
        <f t="shared" si="2"/>
        <v>Belum Diisi</v>
      </c>
      <c r="I171" s="592" t="s">
        <v>26</v>
      </c>
      <c r="J171" s="593" t="str">
        <f>IF($D$168="Y/T","Isi Sasaran",IF($E$168=0,0,IF(I171="Y",1,IF(I171="T",0,"Isi Dulu"))))</f>
        <v>Isi Sasaran</v>
      </c>
      <c r="K171" s="592" t="s">
        <v>26</v>
      </c>
      <c r="L171" s="593" t="str">
        <f>IF($D$168="Y/T","Isi Sasaran",IF($E$168=0,0,IF(K171="Y",1,IF(K171="T",0,"Isi Dulu"))))</f>
        <v>Isi Sasaran</v>
      </c>
      <c r="M171" s="849"/>
      <c r="N171" s="852"/>
      <c r="O171" s="517"/>
      <c r="P171" s="517"/>
      <c r="Q171" s="517"/>
      <c r="R171" s="517"/>
    </row>
    <row r="172" spans="2:18" s="527" customFormat="1" ht="15.75">
      <c r="B172" s="838"/>
      <c r="C172" s="841"/>
      <c r="D172" s="859"/>
      <c r="E172" s="856"/>
      <c r="F172" s="569">
        <v>5</v>
      </c>
      <c r="G172" s="570"/>
      <c r="H172" s="599" t="str">
        <f t="shared" ref="H172:H207" si="3">IF(OR(J172="Isi Dulu",L172="Isi Dulu",J172="Isi Sasaran",L172="Isi Sasaran"),"Belum Diisi",IF(SUM(J172,L172)=2,1,IF(SUM(J172,L172)=1,0,IF(SUM(J172,L172)=0,0,"Error"))))</f>
        <v>Belum Diisi</v>
      </c>
      <c r="I172" s="595" t="s">
        <v>26</v>
      </c>
      <c r="J172" s="596" t="str">
        <f>IF($D$168="Y/T","Isi Sasaran",IF($E$168=0,0,IF(I172="Y",1,IF(I172="T",0,"Isi Dulu"))))</f>
        <v>Isi Sasaran</v>
      </c>
      <c r="K172" s="595" t="s">
        <v>26</v>
      </c>
      <c r="L172" s="596" t="str">
        <f>IF($D$168="Y/T","Isi Sasaran",IF($E$168=0,0,IF(K172="Y",1,IF(K172="T",0,"Isi Dulu"))))</f>
        <v>Isi Sasaran</v>
      </c>
      <c r="M172" s="850"/>
      <c r="N172" s="853"/>
      <c r="O172" s="517"/>
      <c r="P172" s="517"/>
      <c r="Q172" s="517"/>
      <c r="R172" s="517"/>
    </row>
    <row r="173" spans="2:18" s="527" customFormat="1" ht="15.75">
      <c r="B173" s="836">
        <v>14</v>
      </c>
      <c r="C173" s="839"/>
      <c r="D173" s="857" t="s">
        <v>26</v>
      </c>
      <c r="E173" s="854" t="str">
        <f>IF(D173="Y",1,IF(D173="T",0,IF(D173="Y/T","Belum diisi","Error")))</f>
        <v>Belum diisi</v>
      </c>
      <c r="F173" s="528">
        <v>1</v>
      </c>
      <c r="G173" s="529"/>
      <c r="H173" s="600" t="str">
        <f t="shared" si="3"/>
        <v>Belum Diisi</v>
      </c>
      <c r="I173" s="590" t="s">
        <v>26</v>
      </c>
      <c r="J173" s="591" t="str">
        <f>IF($D$173="Y/T","Isi Sasaran",IF($E$173=0,0,IF(I173="Y",1,IF(I173="T",0,"Isi Dulu"))))</f>
        <v>Isi Sasaran</v>
      </c>
      <c r="K173" s="590" t="s">
        <v>26</v>
      </c>
      <c r="L173" s="591" t="str">
        <f>IF($D$173="Y/T","Isi Sasaran",IF($E$173=0,0,IF(K173="Y",1,IF(K173="T",0,"Isi Dulu"))))</f>
        <v>Isi Sasaran</v>
      </c>
      <c r="M173" s="848" t="s">
        <v>26</v>
      </c>
      <c r="N173" s="851" t="str">
        <f>IF(M173="Y",1,IF(M173="T",0,IF(M173="Y/T","Belum diisi","Error")))</f>
        <v>Belum diisi</v>
      </c>
      <c r="O173" s="517"/>
      <c r="P173" s="517"/>
      <c r="Q173" s="517"/>
      <c r="R173" s="517"/>
    </row>
    <row r="174" spans="2:18" s="527" customFormat="1" ht="15.75">
      <c r="B174" s="837"/>
      <c r="C174" s="840"/>
      <c r="D174" s="858"/>
      <c r="E174" s="855"/>
      <c r="F174" s="549">
        <v>2</v>
      </c>
      <c r="G174" s="550"/>
      <c r="H174" s="598" t="str">
        <f t="shared" si="3"/>
        <v>Belum Diisi</v>
      </c>
      <c r="I174" s="592" t="s">
        <v>26</v>
      </c>
      <c r="J174" s="593" t="str">
        <f>IF($D$173="Y/T","Isi Sasaran",IF($E$173=0,0,IF(I174="Y",1,IF(I174="T",0,"Isi Dulu"))))</f>
        <v>Isi Sasaran</v>
      </c>
      <c r="K174" s="592" t="s">
        <v>26</v>
      </c>
      <c r="L174" s="593" t="str">
        <f>IF($D$173="Y/T","Isi Sasaran",IF($E$173=0,0,IF(K174="Y",1,IF(K174="T",0,"Isi Dulu"))))</f>
        <v>Isi Sasaran</v>
      </c>
      <c r="M174" s="849"/>
      <c r="N174" s="852"/>
      <c r="O174" s="517"/>
      <c r="P174" s="517"/>
      <c r="Q174" s="517"/>
      <c r="R174" s="517"/>
    </row>
    <row r="175" spans="2:18" s="527" customFormat="1" ht="15.75">
      <c r="B175" s="837"/>
      <c r="C175" s="840"/>
      <c r="D175" s="858"/>
      <c r="E175" s="855"/>
      <c r="F175" s="549">
        <v>3</v>
      </c>
      <c r="G175" s="550"/>
      <c r="H175" s="598" t="str">
        <f t="shared" si="3"/>
        <v>Belum Diisi</v>
      </c>
      <c r="I175" s="592" t="s">
        <v>26</v>
      </c>
      <c r="J175" s="593" t="str">
        <f>IF($D$173="Y/T","Isi Sasaran",IF($E$173=0,0,IF(I175="Y",1,IF(I175="T",0,"Isi Dulu"))))</f>
        <v>Isi Sasaran</v>
      </c>
      <c r="K175" s="592" t="s">
        <v>26</v>
      </c>
      <c r="L175" s="593" t="str">
        <f>IF($D$173="Y/T","Isi Sasaran",IF($E$173=0,0,IF(K175="Y",1,IF(K175="T",0,"Isi Dulu"))))</f>
        <v>Isi Sasaran</v>
      </c>
      <c r="M175" s="849"/>
      <c r="N175" s="852"/>
      <c r="O175" s="517"/>
      <c r="P175" s="517"/>
      <c r="Q175" s="517"/>
      <c r="R175" s="517"/>
    </row>
    <row r="176" spans="2:18" s="527" customFormat="1" ht="15.75">
      <c r="B176" s="837"/>
      <c r="C176" s="840"/>
      <c r="D176" s="858"/>
      <c r="E176" s="855"/>
      <c r="F176" s="549">
        <v>4</v>
      </c>
      <c r="G176" s="550"/>
      <c r="H176" s="598" t="str">
        <f t="shared" si="3"/>
        <v>Belum Diisi</v>
      </c>
      <c r="I176" s="592" t="s">
        <v>26</v>
      </c>
      <c r="J176" s="593" t="str">
        <f>IF($D$173="Y/T","Isi Sasaran",IF($E$173=0,0,IF(I176="Y",1,IF(I176="T",0,"Isi Dulu"))))</f>
        <v>Isi Sasaran</v>
      </c>
      <c r="K176" s="592" t="s">
        <v>26</v>
      </c>
      <c r="L176" s="593" t="str">
        <f>IF($D$173="Y/T","Isi Sasaran",IF($E$173=0,0,IF(K176="Y",1,IF(K176="T",0,"Isi Dulu"))))</f>
        <v>Isi Sasaran</v>
      </c>
      <c r="M176" s="849"/>
      <c r="N176" s="852"/>
      <c r="O176" s="517"/>
      <c r="P176" s="517"/>
      <c r="Q176" s="517"/>
      <c r="R176" s="517"/>
    </row>
    <row r="177" spans="2:18" s="527" customFormat="1" ht="15.75">
      <c r="B177" s="838"/>
      <c r="C177" s="841"/>
      <c r="D177" s="859"/>
      <c r="E177" s="856"/>
      <c r="F177" s="569">
        <v>5</v>
      </c>
      <c r="G177" s="570"/>
      <c r="H177" s="599" t="str">
        <f t="shared" si="3"/>
        <v>Belum Diisi</v>
      </c>
      <c r="I177" s="595" t="s">
        <v>26</v>
      </c>
      <c r="J177" s="596" t="str">
        <f>IF($D$173="Y/T","Isi Sasaran",IF($E$173=0,0,IF(I177="Y",1,IF(I177="T",0,"Isi Dulu"))))</f>
        <v>Isi Sasaran</v>
      </c>
      <c r="K177" s="595" t="s">
        <v>26</v>
      </c>
      <c r="L177" s="596" t="str">
        <f>IF($D$173="Y/T","Isi Sasaran",IF($E$173=0,0,IF(K177="Y",1,IF(K177="T",0,"Isi Dulu"))))</f>
        <v>Isi Sasaran</v>
      </c>
      <c r="M177" s="850"/>
      <c r="N177" s="853"/>
      <c r="O177" s="517"/>
      <c r="P177" s="517"/>
      <c r="Q177" s="517"/>
      <c r="R177" s="517"/>
    </row>
    <row r="178" spans="2:18" s="527" customFormat="1" ht="15.75">
      <c r="B178" s="836">
        <v>15</v>
      </c>
      <c r="C178" s="839"/>
      <c r="D178" s="857" t="s">
        <v>26</v>
      </c>
      <c r="E178" s="854" t="str">
        <f>IF(D178="Y",1,IF(D178="T",0,IF(D178="Y/T","Belum diisi","Error")))</f>
        <v>Belum diisi</v>
      </c>
      <c r="F178" s="528">
        <v>1</v>
      </c>
      <c r="G178" s="529"/>
      <c r="H178" s="600" t="str">
        <f t="shared" si="3"/>
        <v>Belum Diisi</v>
      </c>
      <c r="I178" s="590" t="s">
        <v>26</v>
      </c>
      <c r="J178" s="591" t="str">
        <f>IF($D$178="Y/T","Isi Sasaran",IF($E$178=0,0,IF(I178="Y",1,IF(I178="T",0,"Isi Dulu"))))</f>
        <v>Isi Sasaran</v>
      </c>
      <c r="K178" s="590" t="s">
        <v>26</v>
      </c>
      <c r="L178" s="591" t="str">
        <f>IF($D$178="Y/T","Isi Sasaran",IF($E$178=0,0,IF(K178="Y",1,IF(K178="T",0,"Isi Dulu"))))</f>
        <v>Isi Sasaran</v>
      </c>
      <c r="M178" s="848" t="s">
        <v>26</v>
      </c>
      <c r="N178" s="851" t="str">
        <f>IF(M178="Y",1,IF(M178="T",0,IF(M178="Y/T","Belum diisi","Error")))</f>
        <v>Belum diisi</v>
      </c>
      <c r="O178" s="517"/>
      <c r="P178" s="517"/>
      <c r="Q178" s="517"/>
      <c r="R178" s="517"/>
    </row>
    <row r="179" spans="2:18" s="527" customFormat="1" ht="15.75">
      <c r="B179" s="837"/>
      <c r="C179" s="840"/>
      <c r="D179" s="858"/>
      <c r="E179" s="855"/>
      <c r="F179" s="549">
        <v>2</v>
      </c>
      <c r="G179" s="550"/>
      <c r="H179" s="598" t="str">
        <f t="shared" si="3"/>
        <v>Belum Diisi</v>
      </c>
      <c r="I179" s="592" t="s">
        <v>26</v>
      </c>
      <c r="J179" s="593" t="str">
        <f>IF($D$178="Y/T","Isi Sasaran",IF($E$178=0,0,IF(I179="Y",1,IF(I179="T",0,"Isi Dulu"))))</f>
        <v>Isi Sasaran</v>
      </c>
      <c r="K179" s="592" t="s">
        <v>26</v>
      </c>
      <c r="L179" s="593" t="str">
        <f>IF($D$178="Y/T","Isi Sasaran",IF($E$178=0,0,IF(K179="Y",1,IF(K179="T",0,"Isi Dulu"))))</f>
        <v>Isi Sasaran</v>
      </c>
      <c r="M179" s="849"/>
      <c r="N179" s="852"/>
      <c r="O179" s="517"/>
      <c r="P179" s="517"/>
      <c r="Q179" s="517"/>
      <c r="R179" s="517"/>
    </row>
    <row r="180" spans="2:18" s="527" customFormat="1" ht="15.75">
      <c r="B180" s="837"/>
      <c r="C180" s="840"/>
      <c r="D180" s="858"/>
      <c r="E180" s="855"/>
      <c r="F180" s="549">
        <v>3</v>
      </c>
      <c r="G180" s="550"/>
      <c r="H180" s="598" t="str">
        <f t="shared" si="3"/>
        <v>Belum Diisi</v>
      </c>
      <c r="I180" s="592" t="s">
        <v>26</v>
      </c>
      <c r="J180" s="593" t="str">
        <f>IF($D$178="Y/T","Isi Sasaran",IF($E$178=0,0,IF(I180="Y",1,IF(I180="T",0,"Isi Dulu"))))</f>
        <v>Isi Sasaran</v>
      </c>
      <c r="K180" s="592" t="s">
        <v>26</v>
      </c>
      <c r="L180" s="593" t="str">
        <f>IF($D$178="Y/T","Isi Sasaran",IF($E$178=0,0,IF(K180="Y",1,IF(K180="T",0,"Isi Dulu"))))</f>
        <v>Isi Sasaran</v>
      </c>
      <c r="M180" s="849"/>
      <c r="N180" s="852"/>
      <c r="O180" s="517"/>
      <c r="P180" s="517"/>
      <c r="Q180" s="517"/>
      <c r="R180" s="517"/>
    </row>
    <row r="181" spans="2:18" s="527" customFormat="1" ht="15.75">
      <c r="B181" s="837"/>
      <c r="C181" s="840"/>
      <c r="D181" s="858"/>
      <c r="E181" s="855"/>
      <c r="F181" s="549">
        <v>4</v>
      </c>
      <c r="G181" s="550"/>
      <c r="H181" s="598" t="str">
        <f t="shared" si="3"/>
        <v>Belum Diisi</v>
      </c>
      <c r="I181" s="592" t="s">
        <v>26</v>
      </c>
      <c r="J181" s="593" t="str">
        <f>IF($D$178="Y/T","Isi Sasaran",IF($E$178=0,0,IF(I181="Y",1,IF(I181="T",0,"Isi Dulu"))))</f>
        <v>Isi Sasaran</v>
      </c>
      <c r="K181" s="592" t="s">
        <v>26</v>
      </c>
      <c r="L181" s="593" t="str">
        <f>IF($D$178="Y/T","Isi Sasaran",IF($E$178=0,0,IF(K181="Y",1,IF(K181="T",0,"Isi Dulu"))))</f>
        <v>Isi Sasaran</v>
      </c>
      <c r="M181" s="849"/>
      <c r="N181" s="852"/>
      <c r="O181" s="517"/>
      <c r="P181" s="517"/>
      <c r="Q181" s="517"/>
      <c r="R181" s="517"/>
    </row>
    <row r="182" spans="2:18" s="527" customFormat="1" ht="15.75">
      <c r="B182" s="838"/>
      <c r="C182" s="841"/>
      <c r="D182" s="859"/>
      <c r="E182" s="856"/>
      <c r="F182" s="569">
        <v>5</v>
      </c>
      <c r="G182" s="570"/>
      <c r="H182" s="599" t="str">
        <f t="shared" si="3"/>
        <v>Belum Diisi</v>
      </c>
      <c r="I182" s="595" t="s">
        <v>26</v>
      </c>
      <c r="J182" s="596" t="str">
        <f>IF($D$178="Y/T","Isi Sasaran",IF($E$178=0,0,IF(I182="Y",1,IF(I182="T",0,"Isi Dulu"))))</f>
        <v>Isi Sasaran</v>
      </c>
      <c r="K182" s="595" t="s">
        <v>26</v>
      </c>
      <c r="L182" s="596" t="str">
        <f>IF($D$178="Y/T","Isi Sasaran",IF($E$178=0,0,IF(K182="Y",1,IF(K182="T",0,"Isi Dulu"))))</f>
        <v>Isi Sasaran</v>
      </c>
      <c r="M182" s="850"/>
      <c r="N182" s="853"/>
      <c r="O182" s="517"/>
      <c r="P182" s="517"/>
      <c r="Q182" s="517"/>
      <c r="R182" s="517"/>
    </row>
    <row r="183" spans="2:18" s="527" customFormat="1" ht="15.75">
      <c r="B183" s="836">
        <v>16</v>
      </c>
      <c r="C183" s="839"/>
      <c r="D183" s="857" t="s">
        <v>26</v>
      </c>
      <c r="E183" s="854" t="str">
        <f>IF(D183="Y",1,IF(D183="T",0,IF(D183="Y/T","Belum diisi","Error")))</f>
        <v>Belum diisi</v>
      </c>
      <c r="F183" s="528">
        <v>1</v>
      </c>
      <c r="G183" s="529"/>
      <c r="H183" s="600" t="str">
        <f t="shared" si="3"/>
        <v>Belum Diisi</v>
      </c>
      <c r="I183" s="590" t="s">
        <v>26</v>
      </c>
      <c r="J183" s="591" t="str">
        <f>IF($D$183="Y/T","Isi Sasaran",IF($E$183=0,0,IF(I183="Y",1,IF(I183="T",0,"Isi Dulu"))))</f>
        <v>Isi Sasaran</v>
      </c>
      <c r="K183" s="590" t="s">
        <v>26</v>
      </c>
      <c r="L183" s="591" t="str">
        <f>IF($D$183="Y/T","Isi Sasaran",IF($E$183=0,0,IF(K183="Y",1,IF(K183="T",0,"Isi Dulu"))))</f>
        <v>Isi Sasaran</v>
      </c>
      <c r="M183" s="848" t="s">
        <v>26</v>
      </c>
      <c r="N183" s="851" t="str">
        <f>IF(M183="Y",1,IF(M183="T",0,IF(M183="Y/T","Belum diisi","Error")))</f>
        <v>Belum diisi</v>
      </c>
      <c r="O183" s="517"/>
      <c r="P183" s="517"/>
      <c r="Q183" s="517"/>
      <c r="R183" s="517"/>
    </row>
    <row r="184" spans="2:18" s="527" customFormat="1" ht="15.75">
      <c r="B184" s="837"/>
      <c r="C184" s="840"/>
      <c r="D184" s="858"/>
      <c r="E184" s="855"/>
      <c r="F184" s="549">
        <v>2</v>
      </c>
      <c r="G184" s="550"/>
      <c r="H184" s="598" t="str">
        <f t="shared" si="3"/>
        <v>Belum Diisi</v>
      </c>
      <c r="I184" s="592" t="s">
        <v>26</v>
      </c>
      <c r="J184" s="593" t="str">
        <f>IF($D$183="Y/T","Isi Sasaran",IF($E$183=0,0,IF(I184="Y",1,IF(I184="T",0,"Isi Dulu"))))</f>
        <v>Isi Sasaran</v>
      </c>
      <c r="K184" s="592" t="s">
        <v>26</v>
      </c>
      <c r="L184" s="593" t="str">
        <f>IF($D$183="Y/T","Isi Sasaran",IF($E$183=0,0,IF(K184="Y",1,IF(K184="T",0,"Isi Dulu"))))</f>
        <v>Isi Sasaran</v>
      </c>
      <c r="M184" s="849"/>
      <c r="N184" s="852"/>
      <c r="O184" s="517"/>
      <c r="P184" s="517"/>
      <c r="Q184" s="517"/>
      <c r="R184" s="517"/>
    </row>
    <row r="185" spans="2:18" s="527" customFormat="1" ht="15.75">
      <c r="B185" s="837"/>
      <c r="C185" s="840"/>
      <c r="D185" s="858"/>
      <c r="E185" s="855"/>
      <c r="F185" s="549">
        <v>3</v>
      </c>
      <c r="G185" s="550"/>
      <c r="H185" s="598" t="str">
        <f t="shared" si="3"/>
        <v>Belum Diisi</v>
      </c>
      <c r="I185" s="592" t="s">
        <v>26</v>
      </c>
      <c r="J185" s="593" t="str">
        <f>IF($D$183="Y/T","Isi Sasaran",IF($E$183=0,0,IF(I185="Y",1,IF(I185="T",0,"Isi Dulu"))))</f>
        <v>Isi Sasaran</v>
      </c>
      <c r="K185" s="592" t="s">
        <v>26</v>
      </c>
      <c r="L185" s="593" t="str">
        <f>IF($D$183="Y/T","Isi Sasaran",IF($E$183=0,0,IF(K185="Y",1,IF(K185="T",0,"Isi Dulu"))))</f>
        <v>Isi Sasaran</v>
      </c>
      <c r="M185" s="849"/>
      <c r="N185" s="852"/>
      <c r="O185" s="517"/>
      <c r="P185" s="517"/>
      <c r="Q185" s="517"/>
      <c r="R185" s="517"/>
    </row>
    <row r="186" spans="2:18" s="527" customFormat="1" ht="15.75">
      <c r="B186" s="837"/>
      <c r="C186" s="840"/>
      <c r="D186" s="858"/>
      <c r="E186" s="855"/>
      <c r="F186" s="549">
        <v>4</v>
      </c>
      <c r="G186" s="550"/>
      <c r="H186" s="598" t="str">
        <f t="shared" si="3"/>
        <v>Belum Diisi</v>
      </c>
      <c r="I186" s="592" t="s">
        <v>26</v>
      </c>
      <c r="J186" s="593" t="str">
        <f>IF($D$183="Y/T","Isi Sasaran",IF($E$183=0,0,IF(I186="Y",1,IF(I186="T",0,"Isi Dulu"))))</f>
        <v>Isi Sasaran</v>
      </c>
      <c r="K186" s="592" t="s">
        <v>26</v>
      </c>
      <c r="L186" s="593" t="str">
        <f>IF($D$183="Y/T","Isi Sasaran",IF($E$183=0,0,IF(K186="Y",1,IF(K186="T",0,"Isi Dulu"))))</f>
        <v>Isi Sasaran</v>
      </c>
      <c r="M186" s="849"/>
      <c r="N186" s="852"/>
      <c r="O186" s="517"/>
      <c r="P186" s="517"/>
      <c r="Q186" s="517"/>
      <c r="R186" s="517"/>
    </row>
    <row r="187" spans="2:18" s="527" customFormat="1" ht="15.75">
      <c r="B187" s="838"/>
      <c r="C187" s="841"/>
      <c r="D187" s="859"/>
      <c r="E187" s="856"/>
      <c r="F187" s="569">
        <v>5</v>
      </c>
      <c r="G187" s="570"/>
      <c r="H187" s="599" t="str">
        <f t="shared" si="3"/>
        <v>Belum Diisi</v>
      </c>
      <c r="I187" s="595" t="s">
        <v>26</v>
      </c>
      <c r="J187" s="596" t="str">
        <f>IF($D$183="Y/T","Isi Sasaran",IF($E$183=0,0,IF(I187="Y",1,IF(I187="T",0,"Isi Dulu"))))</f>
        <v>Isi Sasaran</v>
      </c>
      <c r="K187" s="595" t="s">
        <v>26</v>
      </c>
      <c r="L187" s="596" t="str">
        <f>IF($D$183="Y/T","Isi Sasaran",IF($E$183=0,0,IF(K187="Y",1,IF(K187="T",0,"Isi Dulu"))))</f>
        <v>Isi Sasaran</v>
      </c>
      <c r="M187" s="850"/>
      <c r="N187" s="853"/>
      <c r="O187" s="517"/>
      <c r="P187" s="517"/>
      <c r="Q187" s="517"/>
      <c r="R187" s="517"/>
    </row>
    <row r="188" spans="2:18" s="527" customFormat="1" ht="15.75">
      <c r="B188" s="836">
        <v>17</v>
      </c>
      <c r="C188" s="839"/>
      <c r="D188" s="857" t="s">
        <v>26</v>
      </c>
      <c r="E188" s="854" t="str">
        <f>IF(D188="Y",1,IF(D188="T",0,IF(D188="Y/T","Belum diisi","Error")))</f>
        <v>Belum diisi</v>
      </c>
      <c r="F188" s="528">
        <v>1</v>
      </c>
      <c r="G188" s="529"/>
      <c r="H188" s="600" t="str">
        <f t="shared" si="3"/>
        <v>Belum Diisi</v>
      </c>
      <c r="I188" s="590" t="s">
        <v>26</v>
      </c>
      <c r="J188" s="591" t="str">
        <f>IF($D$188="Y/T","Isi Sasaran",IF($E$188=0,0,IF(I188="Y",1,IF(I188="T",0,"Isi Dulu"))))</f>
        <v>Isi Sasaran</v>
      </c>
      <c r="K188" s="590" t="s">
        <v>26</v>
      </c>
      <c r="L188" s="591" t="str">
        <f>IF($D$188="Y/T","Isi Sasaran",IF($E$188=0,0,IF(K188="Y",1,IF(K188="T",0,"Isi Dulu"))))</f>
        <v>Isi Sasaran</v>
      </c>
      <c r="M188" s="848" t="s">
        <v>26</v>
      </c>
      <c r="N188" s="851" t="str">
        <f>IF(M188="Y",1,IF(M188="T",0,IF(M188="Y/T","Belum diisi","Error")))</f>
        <v>Belum diisi</v>
      </c>
      <c r="O188" s="517"/>
      <c r="P188" s="517"/>
      <c r="Q188" s="517"/>
      <c r="R188" s="517"/>
    </row>
    <row r="189" spans="2:18" s="527" customFormat="1" ht="15.75">
      <c r="B189" s="837"/>
      <c r="C189" s="840"/>
      <c r="D189" s="858"/>
      <c r="E189" s="855"/>
      <c r="F189" s="549">
        <v>2</v>
      </c>
      <c r="G189" s="550"/>
      <c r="H189" s="598" t="str">
        <f t="shared" si="3"/>
        <v>Belum Diisi</v>
      </c>
      <c r="I189" s="592" t="s">
        <v>26</v>
      </c>
      <c r="J189" s="593" t="str">
        <f>IF($D$188="Y/T","Isi Sasaran",IF($E$188=0,0,IF(I189="Y",1,IF(I189="T",0,"Isi Dulu"))))</f>
        <v>Isi Sasaran</v>
      </c>
      <c r="K189" s="592" t="s">
        <v>26</v>
      </c>
      <c r="L189" s="593" t="str">
        <f>IF($D$188="Y/T","Isi Sasaran",IF($E$188=0,0,IF(K189="Y",1,IF(K189="T",0,"Isi Dulu"))))</f>
        <v>Isi Sasaran</v>
      </c>
      <c r="M189" s="849"/>
      <c r="N189" s="852"/>
      <c r="O189" s="517"/>
      <c r="P189" s="517"/>
      <c r="Q189" s="517"/>
      <c r="R189" s="517"/>
    </row>
    <row r="190" spans="2:18" s="527" customFormat="1" ht="15.75">
      <c r="B190" s="837"/>
      <c r="C190" s="840"/>
      <c r="D190" s="858"/>
      <c r="E190" s="855"/>
      <c r="F190" s="549">
        <v>3</v>
      </c>
      <c r="G190" s="550"/>
      <c r="H190" s="598" t="str">
        <f t="shared" si="3"/>
        <v>Belum Diisi</v>
      </c>
      <c r="I190" s="592" t="s">
        <v>26</v>
      </c>
      <c r="J190" s="593" t="str">
        <f>IF($D$188="Y/T","Isi Sasaran",IF($E$188=0,0,IF(I190="Y",1,IF(I190="T",0,"Isi Dulu"))))</f>
        <v>Isi Sasaran</v>
      </c>
      <c r="K190" s="592" t="s">
        <v>26</v>
      </c>
      <c r="L190" s="593" t="str">
        <f>IF($D$188="Y/T","Isi Sasaran",IF($E$188=0,0,IF(K190="Y",1,IF(K190="T",0,"Isi Dulu"))))</f>
        <v>Isi Sasaran</v>
      </c>
      <c r="M190" s="849"/>
      <c r="N190" s="852"/>
      <c r="O190" s="517"/>
      <c r="P190" s="517"/>
      <c r="Q190" s="517"/>
      <c r="R190" s="517"/>
    </row>
    <row r="191" spans="2:18" s="527" customFormat="1" ht="15.75">
      <c r="B191" s="837"/>
      <c r="C191" s="840"/>
      <c r="D191" s="858"/>
      <c r="E191" s="855"/>
      <c r="F191" s="549">
        <v>4</v>
      </c>
      <c r="G191" s="550"/>
      <c r="H191" s="598" t="str">
        <f t="shared" si="3"/>
        <v>Belum Diisi</v>
      </c>
      <c r="I191" s="592" t="s">
        <v>26</v>
      </c>
      <c r="J191" s="593" t="str">
        <f>IF($D$188="Y/T","Isi Sasaran",IF($E$188=0,0,IF(I191="Y",1,IF(I191="T",0,"Isi Dulu"))))</f>
        <v>Isi Sasaran</v>
      </c>
      <c r="K191" s="592" t="s">
        <v>26</v>
      </c>
      <c r="L191" s="593" t="str">
        <f>IF($D$188="Y/T","Isi Sasaran",IF($E$188=0,0,IF(K191="Y",1,IF(K191="T",0,"Isi Dulu"))))</f>
        <v>Isi Sasaran</v>
      </c>
      <c r="M191" s="849"/>
      <c r="N191" s="852"/>
      <c r="O191" s="517"/>
      <c r="P191" s="517"/>
      <c r="Q191" s="517"/>
      <c r="R191" s="517"/>
    </row>
    <row r="192" spans="2:18" s="527" customFormat="1" ht="15.75">
      <c r="B192" s="838"/>
      <c r="C192" s="841"/>
      <c r="D192" s="859"/>
      <c r="E192" s="856"/>
      <c r="F192" s="569">
        <v>5</v>
      </c>
      <c r="G192" s="570"/>
      <c r="H192" s="599" t="str">
        <f t="shared" si="3"/>
        <v>Belum Diisi</v>
      </c>
      <c r="I192" s="595" t="s">
        <v>26</v>
      </c>
      <c r="J192" s="596" t="str">
        <f>IF($D$188="Y/T","Isi Sasaran",IF($E$188=0,0,IF(I192="Y",1,IF(I192="T",0,"Isi Dulu"))))</f>
        <v>Isi Sasaran</v>
      </c>
      <c r="K192" s="595" t="s">
        <v>26</v>
      </c>
      <c r="L192" s="596" t="str">
        <f>IF($D$188="Y/T","Isi Sasaran",IF($E$188=0,0,IF(K192="Y",1,IF(K192="T",0,"Isi Dulu"))))</f>
        <v>Isi Sasaran</v>
      </c>
      <c r="M192" s="850"/>
      <c r="N192" s="853"/>
      <c r="O192" s="517"/>
      <c r="P192" s="517"/>
      <c r="Q192" s="517"/>
      <c r="R192" s="517"/>
    </row>
    <row r="193" spans="2:18" s="527" customFormat="1" ht="15.75">
      <c r="B193" s="836">
        <v>18</v>
      </c>
      <c r="C193" s="839"/>
      <c r="D193" s="857" t="s">
        <v>26</v>
      </c>
      <c r="E193" s="854" t="str">
        <f>IF(D193="Y",1,IF(D193="T",0,IF(D193="Y/T","Belum diisi","Error")))</f>
        <v>Belum diisi</v>
      </c>
      <c r="F193" s="528">
        <v>1</v>
      </c>
      <c r="G193" s="529"/>
      <c r="H193" s="600" t="str">
        <f t="shared" si="3"/>
        <v>Belum Diisi</v>
      </c>
      <c r="I193" s="590" t="s">
        <v>26</v>
      </c>
      <c r="J193" s="591" t="str">
        <f>IF($D$193="Y/T","Isi Sasaran",IF($E$193=0,0,IF(I193="Y",1,IF(I193="T",0,"Isi Dulu"))))</f>
        <v>Isi Sasaran</v>
      </c>
      <c r="K193" s="590" t="s">
        <v>26</v>
      </c>
      <c r="L193" s="591" t="str">
        <f>IF($D$193="Y/T","Isi Sasaran",IF($E$193=0,0,IF(K193="Y",1,IF(K193="T",0,"Isi Dulu"))))</f>
        <v>Isi Sasaran</v>
      </c>
      <c r="M193" s="848" t="s">
        <v>26</v>
      </c>
      <c r="N193" s="851" t="str">
        <f>IF(M193="Y",1,IF(M193="T",0,IF(M193="Y/T","Belum diisi","Error")))</f>
        <v>Belum diisi</v>
      </c>
      <c r="O193" s="517"/>
      <c r="P193" s="517"/>
      <c r="Q193" s="517"/>
      <c r="R193" s="517"/>
    </row>
    <row r="194" spans="2:18" s="527" customFormat="1" ht="15.75">
      <c r="B194" s="837"/>
      <c r="C194" s="840"/>
      <c r="D194" s="858"/>
      <c r="E194" s="855"/>
      <c r="F194" s="549">
        <v>2</v>
      </c>
      <c r="G194" s="550"/>
      <c r="H194" s="598" t="str">
        <f t="shared" si="3"/>
        <v>Belum Diisi</v>
      </c>
      <c r="I194" s="592" t="s">
        <v>26</v>
      </c>
      <c r="J194" s="593" t="str">
        <f>IF($D$193="Y/T","Isi Sasaran",IF($E$193=0,0,IF(I194="Y",1,IF(I194="T",0,"Isi Dulu"))))</f>
        <v>Isi Sasaran</v>
      </c>
      <c r="K194" s="592" t="s">
        <v>26</v>
      </c>
      <c r="L194" s="593" t="str">
        <f>IF($D$193="Y/T","Isi Sasaran",IF($E$193=0,0,IF(K194="Y",1,IF(K194="T",0,"Isi Dulu"))))</f>
        <v>Isi Sasaran</v>
      </c>
      <c r="M194" s="849"/>
      <c r="N194" s="852"/>
      <c r="O194" s="517"/>
      <c r="P194" s="517"/>
      <c r="Q194" s="517"/>
      <c r="R194" s="517"/>
    </row>
    <row r="195" spans="2:18" s="527" customFormat="1" ht="15.75">
      <c r="B195" s="837"/>
      <c r="C195" s="840"/>
      <c r="D195" s="858"/>
      <c r="E195" s="855"/>
      <c r="F195" s="549">
        <v>3</v>
      </c>
      <c r="G195" s="550"/>
      <c r="H195" s="598" t="str">
        <f t="shared" si="3"/>
        <v>Belum Diisi</v>
      </c>
      <c r="I195" s="592" t="s">
        <v>26</v>
      </c>
      <c r="J195" s="593" t="str">
        <f>IF($D$193="Y/T","Isi Sasaran",IF($E$193=0,0,IF(I195="Y",1,IF(I195="T",0,"Isi Dulu"))))</f>
        <v>Isi Sasaran</v>
      </c>
      <c r="K195" s="592" t="s">
        <v>26</v>
      </c>
      <c r="L195" s="593" t="str">
        <f>IF($D$193="Y/T","Isi Sasaran",IF($E$193=0,0,IF(K195="Y",1,IF(K195="T",0,"Isi Dulu"))))</f>
        <v>Isi Sasaran</v>
      </c>
      <c r="M195" s="849"/>
      <c r="N195" s="852"/>
      <c r="O195" s="517"/>
      <c r="P195" s="517"/>
      <c r="Q195" s="517"/>
      <c r="R195" s="517"/>
    </row>
    <row r="196" spans="2:18" s="527" customFormat="1" ht="15.75">
      <c r="B196" s="837"/>
      <c r="C196" s="840"/>
      <c r="D196" s="858"/>
      <c r="E196" s="855"/>
      <c r="F196" s="549">
        <v>4</v>
      </c>
      <c r="G196" s="550"/>
      <c r="H196" s="598" t="str">
        <f t="shared" si="3"/>
        <v>Belum Diisi</v>
      </c>
      <c r="I196" s="592" t="s">
        <v>26</v>
      </c>
      <c r="J196" s="593" t="str">
        <f>IF($D$193="Y/T","Isi Sasaran",IF($E$193=0,0,IF(I196="Y",1,IF(I196="T",0,"Isi Dulu"))))</f>
        <v>Isi Sasaran</v>
      </c>
      <c r="K196" s="592" t="s">
        <v>26</v>
      </c>
      <c r="L196" s="593" t="str">
        <f>IF($D$193="Y/T","Isi Sasaran",IF($E$193=0,0,IF(K196="Y",1,IF(K196="T",0,"Isi Dulu"))))</f>
        <v>Isi Sasaran</v>
      </c>
      <c r="M196" s="849"/>
      <c r="N196" s="852"/>
      <c r="O196" s="517"/>
      <c r="P196" s="517"/>
      <c r="Q196" s="517"/>
      <c r="R196" s="517"/>
    </row>
    <row r="197" spans="2:18" s="527" customFormat="1" ht="15.75">
      <c r="B197" s="838"/>
      <c r="C197" s="841"/>
      <c r="D197" s="859"/>
      <c r="E197" s="856"/>
      <c r="F197" s="569">
        <v>5</v>
      </c>
      <c r="G197" s="570"/>
      <c r="H197" s="599" t="str">
        <f t="shared" si="3"/>
        <v>Belum Diisi</v>
      </c>
      <c r="I197" s="595" t="s">
        <v>26</v>
      </c>
      <c r="J197" s="596" t="str">
        <f>IF($D$193="Y/T","Isi Sasaran",IF($E$193=0,0,IF(I197="Y",1,IF(I197="T",0,"Isi Dulu"))))</f>
        <v>Isi Sasaran</v>
      </c>
      <c r="K197" s="595" t="s">
        <v>26</v>
      </c>
      <c r="L197" s="596" t="str">
        <f>IF($D$193="Y/T","Isi Sasaran",IF($E$193=0,0,IF(K197="Y",1,IF(K197="T",0,"Isi Dulu"))))</f>
        <v>Isi Sasaran</v>
      </c>
      <c r="M197" s="850"/>
      <c r="N197" s="853"/>
      <c r="O197" s="517"/>
      <c r="P197" s="517"/>
      <c r="Q197" s="517"/>
      <c r="R197" s="517"/>
    </row>
    <row r="198" spans="2:18" s="527" customFormat="1" ht="15.75">
      <c r="B198" s="836">
        <v>19</v>
      </c>
      <c r="C198" s="839"/>
      <c r="D198" s="857" t="s">
        <v>26</v>
      </c>
      <c r="E198" s="854" t="str">
        <f>IF(D198="Y",1,IF(D198="T",0,IF(D198="Y/T","Belum diisi","Error")))</f>
        <v>Belum diisi</v>
      </c>
      <c r="F198" s="528">
        <v>1</v>
      </c>
      <c r="G198" s="529"/>
      <c r="H198" s="600" t="str">
        <f t="shared" si="3"/>
        <v>Belum Diisi</v>
      </c>
      <c r="I198" s="590" t="s">
        <v>26</v>
      </c>
      <c r="J198" s="591" t="str">
        <f>IF($D$198="Y/T","Isi Sasaran",IF($E$198=0,0,IF(I198="Y",1,IF(I198="T",0,"Isi Dulu"))))</f>
        <v>Isi Sasaran</v>
      </c>
      <c r="K198" s="590" t="s">
        <v>26</v>
      </c>
      <c r="L198" s="591" t="str">
        <f>IF($D$198="Y/T","Isi Sasaran",IF($E$198=0,0,IF(K198="Y",1,IF(K198="T",0,"Isi Dulu"))))</f>
        <v>Isi Sasaran</v>
      </c>
      <c r="M198" s="848" t="s">
        <v>26</v>
      </c>
      <c r="N198" s="851" t="str">
        <f>IF(M198="Y",1,IF(M198="T",0,IF(M198="Y/T","Belum diisi","Error")))</f>
        <v>Belum diisi</v>
      </c>
      <c r="O198" s="517"/>
      <c r="P198" s="517"/>
      <c r="Q198" s="517"/>
      <c r="R198" s="517"/>
    </row>
    <row r="199" spans="2:18" s="527" customFormat="1" ht="15.75">
      <c r="B199" s="837"/>
      <c r="C199" s="840"/>
      <c r="D199" s="858"/>
      <c r="E199" s="855"/>
      <c r="F199" s="549">
        <v>2</v>
      </c>
      <c r="G199" s="550"/>
      <c r="H199" s="598" t="str">
        <f t="shared" si="3"/>
        <v>Belum Diisi</v>
      </c>
      <c r="I199" s="592" t="s">
        <v>26</v>
      </c>
      <c r="J199" s="593" t="str">
        <f>IF($D$198="Y/T","Isi Sasaran",IF($E$198=0,0,IF(I199="Y",1,IF(I199="T",0,"Isi Dulu"))))</f>
        <v>Isi Sasaran</v>
      </c>
      <c r="K199" s="592" t="s">
        <v>26</v>
      </c>
      <c r="L199" s="593" t="str">
        <f>IF($D$198="Y/T","Isi Sasaran",IF($E$198=0,0,IF(K199="Y",1,IF(K199="T",0,"Isi Dulu"))))</f>
        <v>Isi Sasaran</v>
      </c>
      <c r="M199" s="849"/>
      <c r="N199" s="852"/>
      <c r="O199" s="517"/>
      <c r="P199" s="517"/>
      <c r="Q199" s="517"/>
      <c r="R199" s="517"/>
    </row>
    <row r="200" spans="2:18" s="527" customFormat="1" ht="15.75">
      <c r="B200" s="837"/>
      <c r="C200" s="840"/>
      <c r="D200" s="858"/>
      <c r="E200" s="855"/>
      <c r="F200" s="549">
        <v>3</v>
      </c>
      <c r="G200" s="550"/>
      <c r="H200" s="598" t="str">
        <f t="shared" si="3"/>
        <v>Belum Diisi</v>
      </c>
      <c r="I200" s="592" t="s">
        <v>26</v>
      </c>
      <c r="J200" s="593" t="str">
        <f>IF($D$198="Y/T","Isi Sasaran",IF($E$198=0,0,IF(I200="Y",1,IF(I200="T",0,"Isi Dulu"))))</f>
        <v>Isi Sasaran</v>
      </c>
      <c r="K200" s="592" t="s">
        <v>26</v>
      </c>
      <c r="L200" s="593" t="str">
        <f>IF($D$198="Y/T","Isi Sasaran",IF($E$198=0,0,IF(K200="Y",1,IF(K200="T",0,"Isi Dulu"))))</f>
        <v>Isi Sasaran</v>
      </c>
      <c r="M200" s="849"/>
      <c r="N200" s="852"/>
      <c r="O200" s="517"/>
      <c r="P200" s="517"/>
      <c r="Q200" s="517"/>
      <c r="R200" s="517"/>
    </row>
    <row r="201" spans="2:18" s="527" customFormat="1" ht="15.75">
      <c r="B201" s="837"/>
      <c r="C201" s="840"/>
      <c r="D201" s="858"/>
      <c r="E201" s="855"/>
      <c r="F201" s="549">
        <v>4</v>
      </c>
      <c r="G201" s="550"/>
      <c r="H201" s="598" t="str">
        <f t="shared" si="3"/>
        <v>Belum Diisi</v>
      </c>
      <c r="I201" s="592" t="s">
        <v>26</v>
      </c>
      <c r="J201" s="593" t="str">
        <f>IF($D$198="Y/T","Isi Sasaran",IF($E$198=0,0,IF(I201="Y",1,IF(I201="T",0,"Isi Dulu"))))</f>
        <v>Isi Sasaran</v>
      </c>
      <c r="K201" s="592" t="s">
        <v>26</v>
      </c>
      <c r="L201" s="593" t="str">
        <f>IF($D$198="Y/T","Isi Sasaran",IF($E$198=0,0,IF(K201="Y",1,IF(K201="T",0,"Isi Dulu"))))</f>
        <v>Isi Sasaran</v>
      </c>
      <c r="M201" s="849"/>
      <c r="N201" s="852"/>
      <c r="O201" s="517"/>
      <c r="P201" s="517"/>
      <c r="Q201" s="517"/>
      <c r="R201" s="517"/>
    </row>
    <row r="202" spans="2:18" s="527" customFormat="1" ht="15.75">
      <c r="B202" s="838"/>
      <c r="C202" s="841"/>
      <c r="D202" s="859"/>
      <c r="E202" s="856"/>
      <c r="F202" s="569">
        <v>5</v>
      </c>
      <c r="G202" s="570"/>
      <c r="H202" s="599" t="str">
        <f t="shared" si="3"/>
        <v>Belum Diisi</v>
      </c>
      <c r="I202" s="595" t="s">
        <v>26</v>
      </c>
      <c r="J202" s="596" t="str">
        <f>IF($D$198="Y/T","Isi Sasaran",IF($E$198=0,0,IF(I202="Y",1,IF(I202="T",0,"Isi Dulu"))))</f>
        <v>Isi Sasaran</v>
      </c>
      <c r="K202" s="595" t="s">
        <v>26</v>
      </c>
      <c r="L202" s="596" t="str">
        <f>IF($D$198="Y/T","Isi Sasaran",IF($E$198=0,0,IF(K202="Y",1,IF(K202="T",0,"Isi Dulu"))))</f>
        <v>Isi Sasaran</v>
      </c>
      <c r="M202" s="850"/>
      <c r="N202" s="853"/>
      <c r="O202" s="517"/>
      <c r="P202" s="517"/>
      <c r="Q202" s="517"/>
      <c r="R202" s="517"/>
    </row>
    <row r="203" spans="2:18" s="527" customFormat="1" ht="15.75">
      <c r="B203" s="836">
        <v>20</v>
      </c>
      <c r="C203" s="839"/>
      <c r="D203" s="857" t="s">
        <v>26</v>
      </c>
      <c r="E203" s="854" t="str">
        <f>IF(D203="Y",1,IF(D203="T",0,IF(D203="Y/T","Belum diisi","Error")))</f>
        <v>Belum diisi</v>
      </c>
      <c r="F203" s="528">
        <v>1</v>
      </c>
      <c r="G203" s="529"/>
      <c r="H203" s="600" t="str">
        <f t="shared" si="3"/>
        <v>Belum Diisi</v>
      </c>
      <c r="I203" s="590" t="s">
        <v>26</v>
      </c>
      <c r="J203" s="591" t="str">
        <f>IF($D$203="Y/T","Isi Sasaran",IF($E$203=0,0,IF(I203="Y",1,IF(I203="T",0,"Isi Dulu"))))</f>
        <v>Isi Sasaran</v>
      </c>
      <c r="K203" s="590" t="s">
        <v>26</v>
      </c>
      <c r="L203" s="591" t="str">
        <f>IF($D$203="Y/T","Isi Sasaran",IF($E$203=0,0,IF(K203="Y",1,IF(K203="T",0,"Isi Dulu"))))</f>
        <v>Isi Sasaran</v>
      </c>
      <c r="M203" s="848" t="s">
        <v>26</v>
      </c>
      <c r="N203" s="851" t="str">
        <f>IF(M203="Y",1,IF(M203="T",0,IF(M203="Y/T","Belum diisi","Error")))</f>
        <v>Belum diisi</v>
      </c>
      <c r="O203" s="517"/>
      <c r="P203" s="517"/>
      <c r="Q203" s="517"/>
      <c r="R203" s="517"/>
    </row>
    <row r="204" spans="2:18" s="527" customFormat="1" ht="15.75">
      <c r="B204" s="837"/>
      <c r="C204" s="840"/>
      <c r="D204" s="858"/>
      <c r="E204" s="855"/>
      <c r="F204" s="549">
        <v>2</v>
      </c>
      <c r="G204" s="550"/>
      <c r="H204" s="598" t="str">
        <f t="shared" si="3"/>
        <v>Belum Diisi</v>
      </c>
      <c r="I204" s="592" t="s">
        <v>26</v>
      </c>
      <c r="J204" s="593" t="str">
        <f>IF($D$203="Y/T","Isi Sasaran",IF($E$203=0,0,IF(I204="Y",1,IF(I204="T",0,"Isi Dulu"))))</f>
        <v>Isi Sasaran</v>
      </c>
      <c r="K204" s="592" t="s">
        <v>26</v>
      </c>
      <c r="L204" s="593" t="str">
        <f>IF($D$203="Y/T","Isi Sasaran",IF($E$203=0,0,IF(K204="Y",1,IF(K204="T",0,"Isi Dulu"))))</f>
        <v>Isi Sasaran</v>
      </c>
      <c r="M204" s="849"/>
      <c r="N204" s="852"/>
      <c r="O204" s="517"/>
      <c r="P204" s="517"/>
      <c r="Q204" s="517"/>
      <c r="R204" s="517"/>
    </row>
    <row r="205" spans="2:18" s="527" customFormat="1" ht="15.75">
      <c r="B205" s="837"/>
      <c r="C205" s="840"/>
      <c r="D205" s="858"/>
      <c r="E205" s="855"/>
      <c r="F205" s="549">
        <v>3</v>
      </c>
      <c r="G205" s="550"/>
      <c r="H205" s="598" t="str">
        <f t="shared" si="3"/>
        <v>Belum Diisi</v>
      </c>
      <c r="I205" s="592" t="s">
        <v>26</v>
      </c>
      <c r="J205" s="593" t="str">
        <f>IF($D$203="Y/T","Isi Sasaran",IF($E$203=0,0,IF(I205="Y",1,IF(I205="T",0,"Isi Dulu"))))</f>
        <v>Isi Sasaran</v>
      </c>
      <c r="K205" s="592" t="s">
        <v>26</v>
      </c>
      <c r="L205" s="593" t="str">
        <f>IF($D$203="Y/T","Isi Sasaran",IF($E$203=0,0,IF(K205="Y",1,IF(K205="T",0,"Isi Dulu"))))</f>
        <v>Isi Sasaran</v>
      </c>
      <c r="M205" s="849"/>
      <c r="N205" s="852"/>
      <c r="O205" s="517"/>
      <c r="P205" s="517"/>
      <c r="Q205" s="517"/>
      <c r="R205" s="517"/>
    </row>
    <row r="206" spans="2:18" s="527" customFormat="1" ht="15.75">
      <c r="B206" s="837"/>
      <c r="C206" s="840"/>
      <c r="D206" s="858"/>
      <c r="E206" s="855"/>
      <c r="F206" s="549">
        <v>4</v>
      </c>
      <c r="G206" s="550"/>
      <c r="H206" s="598" t="str">
        <f t="shared" si="3"/>
        <v>Belum Diisi</v>
      </c>
      <c r="I206" s="592" t="s">
        <v>26</v>
      </c>
      <c r="J206" s="593" t="str">
        <f>IF($D$203="Y/T","Isi Sasaran",IF($E$203=0,0,IF(I206="Y",1,IF(I206="T",0,"Isi Dulu"))))</f>
        <v>Isi Sasaran</v>
      </c>
      <c r="K206" s="592" t="s">
        <v>26</v>
      </c>
      <c r="L206" s="593" t="str">
        <f>IF($D$203="Y/T","Isi Sasaran",IF($E$203=0,0,IF(K206="Y",1,IF(K206="T",0,"Isi Dulu"))))</f>
        <v>Isi Sasaran</v>
      </c>
      <c r="M206" s="849"/>
      <c r="N206" s="852"/>
      <c r="O206" s="517"/>
      <c r="P206" s="517"/>
      <c r="Q206" s="517"/>
      <c r="R206" s="517"/>
    </row>
    <row r="207" spans="2:18" s="527" customFormat="1" ht="15.75">
      <c r="B207" s="838"/>
      <c r="C207" s="841"/>
      <c r="D207" s="859"/>
      <c r="E207" s="856"/>
      <c r="F207" s="569">
        <v>5</v>
      </c>
      <c r="G207" s="570"/>
      <c r="H207" s="599" t="str">
        <f t="shared" si="3"/>
        <v>Belum Diisi</v>
      </c>
      <c r="I207" s="595" t="s">
        <v>26</v>
      </c>
      <c r="J207" s="596" t="str">
        <f>IF($D$203="Y/T","Isi Sasaran",IF($E$203=0,0,IF(I207="Y",1,IF(I207="T",0,"Isi Dulu"))))</f>
        <v>Isi Sasaran</v>
      </c>
      <c r="K207" s="595" t="s">
        <v>26</v>
      </c>
      <c r="L207" s="596" t="str">
        <f>IF($D$203="Y/T","Isi Sasaran",IF($E$203=0,0,IF(K207="Y",1,IF(K207="T",0,"Isi Dulu"))))</f>
        <v>Isi Sasaran</v>
      </c>
      <c r="M207" s="850"/>
      <c r="N207" s="853"/>
      <c r="O207" s="517"/>
      <c r="P207" s="517"/>
      <c r="Q207" s="517"/>
      <c r="R207" s="517"/>
    </row>
    <row r="208" spans="2:18" s="527" customFormat="1" ht="15.75">
      <c r="B208" s="580"/>
      <c r="C208" s="581"/>
      <c r="D208" s="582"/>
      <c r="E208" s="605" t="e">
        <f>AVERAGE(E108:E207)</f>
        <v>#DIV/0!</v>
      </c>
      <c r="F208" s="580"/>
      <c r="G208" s="583"/>
      <c r="H208" s="602" t="e">
        <f>(IF($D108="Y/T",0,AVERAGE(H108:H112))+IF($D113="Y/T",0,AVERAGE(H113:H117))+IF($D118="Y/T",0,AVERAGE(H118:H122))+IF($D123="Y/T",0,AVERAGE(H123:H127))+IF($D128="Y/T",0,AVERAGE(H128:H132))+IF($D133="Y/T",0,AVERAGE(H133:H137))+IF($D138="Y/T",0,AVERAGE(H138:H142))+IF($D143="Y/T",0,AVERAGE(H143:H147))+IF($D148="Y/T",0,AVERAGE(H148:H152))+IF($D153="Y/T",0,AVERAGE(H153:H157))+IF($D158="Y/T",0,AVERAGE(H158:H162))+IF($D163="Y/T",0,AVERAGE(H163:H167))+IF($D168="Y/T",0,AVERAGE(H168:H172))+IF($D173="Y/T",0,AVERAGE(H173:H177))+IF($D178="Y/T",0,AVERAGE(H178:H182))+IF($D183="Y/T",0,AVERAGE(H183:H187))+IF($D188="Y/T",0,AVERAGE(H188:H192))+IF($D193="Y/T",0,AVERAGE(H193:H197))+IF($D198="Y/T",0,AVERAGE(H198:H202))+IF($D203="Y/T",0,AVERAGE(H203:H207)))/(COUNTIF($D108:$D207,"Y")+COUNTIF($D108:$D207,"T"))</f>
        <v>#DIV/0!</v>
      </c>
      <c r="I208" s="582"/>
      <c r="J208" s="602" t="e">
        <f>(IF($D108="Y/T",0,AVERAGE(J108:J112))+IF($D113="Y/T",0,AVERAGE(J113:J117))+IF($D118="Y/T",0,AVERAGE(J118:J122))+IF($D123="Y/T",0,AVERAGE(J123:J127))+IF($D128="Y/T",0,AVERAGE(J128:J132))+IF($D133="Y/T",0,AVERAGE(J133:J137))+IF($D138="Y/T",0,AVERAGE(J138:J142))+IF($D143="Y/T",0,AVERAGE(J143:J147))+IF($D148="Y/T",0,AVERAGE(J148:J152))+IF($D153="Y/T",0,AVERAGE(J153:J157))+IF($D158="Y/T",0,AVERAGE(J158:J162))+IF($D163="Y/T",0,AVERAGE(J163:J167))+IF($D168="Y/T",0,AVERAGE(J168:J172))+IF($D173="Y/T",0,AVERAGE(J173:J177))+IF($D178="Y/T",0,AVERAGE(J178:J182))+IF($D183="Y/T",0,AVERAGE(J183:J187))+IF($D188="Y/T",0,AVERAGE(J188:J192))+IF($D193="Y/T",0,AVERAGE(J193:J197))+IF($D198="Y/T",0,AVERAGE(J198:J202))+IF($D203="Y/T",0,AVERAGE(J203:J207)))/(COUNTIF($D108:$D207,"Y")+COUNTIF($D108:$D207,"T"))</f>
        <v>#DIV/0!</v>
      </c>
      <c r="K208" s="582"/>
      <c r="L208" s="602" t="e">
        <f>(IF($D108="Y/T",0,AVERAGE(L108:L112))+IF($D113="Y/T",0,AVERAGE(L113:L117))+IF($D118="Y/T",0,AVERAGE(L118:L122))+IF($D123="Y/T",0,AVERAGE(L123:L127))+IF($D128="Y/T",0,AVERAGE(L128:L132))+IF($D133="Y/T",0,AVERAGE(L133:L137))+IF($D138="Y/T",0,AVERAGE(L138:L142))+IF($D143="Y/T",0,AVERAGE(L143:L147))+IF($D148="Y/T",0,AVERAGE(L148:L152))+IF($D153="Y/T",0,AVERAGE(L153:L157))+IF($D158="Y/T",0,AVERAGE(L158:L162))+IF($D163="Y/T",0,AVERAGE(L163:L167))+IF($D168="Y/T",0,AVERAGE(L168:L172))+IF($D173="Y/T",0,AVERAGE(L173:L177))+IF($D178="Y/T",0,AVERAGE(L178:L182))+IF($D183="Y/T",0,AVERAGE(L183:L187))+IF($D188="Y/T",0,AVERAGE(L188:L192))+IF($D193="Y/T",0,AVERAGE(L193:L197))+IF($D198="Y/T",0,AVERAGE(L198:L202))+IF($D203="Y/T",0,AVERAGE(L203:L207)))/(COUNTIF($D108:$D207,"Y")+COUNTIF($D108:$D207,"T"))</f>
        <v>#DIV/0!</v>
      </c>
      <c r="M208" s="606"/>
      <c r="N208" s="602" t="e">
        <f>AVERAGE(N108:N207)</f>
        <v>#DIV/0!</v>
      </c>
      <c r="O208" s="517"/>
      <c r="P208" s="517"/>
      <c r="Q208" s="517"/>
      <c r="R208" s="517"/>
    </row>
    <row r="209" spans="2:18" s="527" customFormat="1" ht="15.75">
      <c r="B209" s="865" t="s">
        <v>507</v>
      </c>
      <c r="C209" s="865"/>
      <c r="D209" s="865"/>
      <c r="E209" s="865"/>
      <c r="F209" s="865"/>
      <c r="G209" s="865"/>
      <c r="H209" s="865"/>
      <c r="I209" s="865"/>
      <c r="J209" s="865"/>
      <c r="K209" s="865"/>
      <c r="L209" s="865"/>
      <c r="M209" s="865"/>
      <c r="N209" s="866"/>
      <c r="O209" s="517"/>
      <c r="P209" s="517"/>
      <c r="Q209" s="517"/>
      <c r="R209" s="517"/>
    </row>
    <row r="210" spans="2:18" s="527" customFormat="1" ht="15.75">
      <c r="B210" s="836">
        <v>1</v>
      </c>
      <c r="C210" s="839"/>
      <c r="D210" s="857" t="s">
        <v>26</v>
      </c>
      <c r="E210" s="854" t="str">
        <f>IF(D210="Y",1,IF(D210="T",0,IF(D210="Y/T","Belum diisi","Error")))</f>
        <v>Belum diisi</v>
      </c>
      <c r="F210" s="528">
        <v>1</v>
      </c>
      <c r="G210" s="529"/>
      <c r="H210" s="589" t="str">
        <f>IF(OR(J210="Isi Dulu",L210="Isi Dulu",J210="Isi Sasaran",L210="Isi Sasaran"),"Belum Diisi",IF(SUM(J210,L210)=2,1,IF(SUM(J210,L210)=1,0,IF(SUM(J210,L210)=0,0,"Error"))))</f>
        <v>Belum Diisi</v>
      </c>
      <c r="I210" s="590" t="s">
        <v>26</v>
      </c>
      <c r="J210" s="591" t="str">
        <f>IF($D$210="Y/T","Isi Sasaran",IF($E$210=0,0,IF(I210="Y",1,IF(I210="T",0,"Isi Dulu"))))</f>
        <v>Isi Sasaran</v>
      </c>
      <c r="K210" s="590" t="s">
        <v>26</v>
      </c>
      <c r="L210" s="591" t="str">
        <f>IF($D$210="Y/T","Isi Sasaran",IF($E$210=0,0,IF(K210="Y",1,IF(K210="T",0,"Isi Dulu"))))</f>
        <v>Isi Sasaran</v>
      </c>
      <c r="M210" s="848" t="s">
        <v>26</v>
      </c>
      <c r="N210" s="851" t="str">
        <f>IF(M210="Y",1,IF(M210="T",0,IF(M210="Y/T","Belum diisi","Error")))</f>
        <v>Belum diisi</v>
      </c>
      <c r="O210" s="517"/>
      <c r="P210" s="517"/>
      <c r="Q210" s="517"/>
      <c r="R210" s="517"/>
    </row>
    <row r="211" spans="2:18" s="527" customFormat="1" ht="15.75">
      <c r="B211" s="837"/>
      <c r="C211" s="840"/>
      <c r="D211" s="858"/>
      <c r="E211" s="855"/>
      <c r="F211" s="549">
        <v>2</v>
      </c>
      <c r="G211" s="550"/>
      <c r="H211" s="589" t="str">
        <f t="shared" ref="H211:H274" si="4">IF(OR(J211="Isi Dulu",L211="Isi Dulu",J211="Isi Sasaran",L211="Isi Sasaran"),"Belum Diisi",IF(SUM(J211,L211)=2,1,IF(SUM(J211,L211)=1,0,IF(SUM(J211,L211)=0,0,"Error"))))</f>
        <v>Belum Diisi</v>
      </c>
      <c r="I211" s="592" t="s">
        <v>26</v>
      </c>
      <c r="J211" s="593" t="str">
        <f>IF($D$210="Y/T","Isi Sasaran",IF($E$210=0,0,IF(I211="Y",1,IF(I211="T",0,"Isi Dulu"))))</f>
        <v>Isi Sasaran</v>
      </c>
      <c r="K211" s="592" t="s">
        <v>26</v>
      </c>
      <c r="L211" s="593" t="str">
        <f>IF($D$210="Y/T","Isi Sasaran",IF($E$210=0,0,IF(K211="Y",1,IF(K211="T",0,"Isi Dulu"))))</f>
        <v>Isi Sasaran</v>
      </c>
      <c r="M211" s="849"/>
      <c r="N211" s="852"/>
      <c r="O211" s="517"/>
      <c r="P211" s="517"/>
      <c r="Q211" s="517"/>
      <c r="R211" s="517"/>
    </row>
    <row r="212" spans="2:18" s="527" customFormat="1" ht="15.75">
      <c r="B212" s="837"/>
      <c r="C212" s="840"/>
      <c r="D212" s="858"/>
      <c r="E212" s="855"/>
      <c r="F212" s="549">
        <v>3</v>
      </c>
      <c r="G212" s="550"/>
      <c r="H212" s="589" t="str">
        <f t="shared" si="4"/>
        <v>Belum Diisi</v>
      </c>
      <c r="I212" s="592" t="s">
        <v>26</v>
      </c>
      <c r="J212" s="593" t="str">
        <f>IF($D$210="Y/T","Isi Sasaran",IF($E$210=0,0,IF(I212="Y",1,IF(I212="T",0,"Isi Dulu"))))</f>
        <v>Isi Sasaran</v>
      </c>
      <c r="K212" s="592" t="s">
        <v>26</v>
      </c>
      <c r="L212" s="593" t="str">
        <f>IF($D$210="Y/T","Isi Sasaran",IF($E$210=0,0,IF(K212="Y",1,IF(K212="T",0,"Isi Dulu"))))</f>
        <v>Isi Sasaran</v>
      </c>
      <c r="M212" s="849"/>
      <c r="N212" s="852"/>
      <c r="O212" s="517"/>
      <c r="P212" s="517"/>
      <c r="Q212" s="517"/>
      <c r="R212" s="517"/>
    </row>
    <row r="213" spans="2:18" s="527" customFormat="1" ht="15.75">
      <c r="B213" s="837"/>
      <c r="C213" s="840"/>
      <c r="D213" s="858"/>
      <c r="E213" s="855"/>
      <c r="F213" s="549">
        <v>4</v>
      </c>
      <c r="G213" s="550"/>
      <c r="H213" s="589" t="str">
        <f t="shared" si="4"/>
        <v>Belum Diisi</v>
      </c>
      <c r="I213" s="592" t="s">
        <v>26</v>
      </c>
      <c r="J213" s="593" t="str">
        <f>IF($D$210="Y/T","Isi Sasaran",IF($E$210=0,0,IF(I213="Y",1,IF(I213="T",0,"Isi Dulu"))))</f>
        <v>Isi Sasaran</v>
      </c>
      <c r="K213" s="592" t="s">
        <v>26</v>
      </c>
      <c r="L213" s="593" t="str">
        <f>IF($D$210="Y/T","Isi Sasaran",IF($E$210=0,0,IF(K213="Y",1,IF(K213="T",0,"Isi Dulu"))))</f>
        <v>Isi Sasaran</v>
      </c>
      <c r="M213" s="849"/>
      <c r="N213" s="852"/>
      <c r="O213" s="517"/>
      <c r="P213" s="517"/>
      <c r="Q213" s="517"/>
      <c r="R213" s="517"/>
    </row>
    <row r="214" spans="2:18" s="527" customFormat="1" ht="15.75">
      <c r="B214" s="838"/>
      <c r="C214" s="841"/>
      <c r="D214" s="859"/>
      <c r="E214" s="856"/>
      <c r="F214" s="569">
        <v>5</v>
      </c>
      <c r="G214" s="570"/>
      <c r="H214" s="594" t="str">
        <f t="shared" si="4"/>
        <v>Belum Diisi</v>
      </c>
      <c r="I214" s="595" t="s">
        <v>26</v>
      </c>
      <c r="J214" s="596" t="str">
        <f>IF($D$210="Y/T","Isi Sasaran",IF($E$210=0,0,IF(I214="Y",1,IF(I214="T",0,"Isi Dulu"))))</f>
        <v>Isi Sasaran</v>
      </c>
      <c r="K214" s="595" t="s">
        <v>26</v>
      </c>
      <c r="L214" s="596" t="str">
        <f>IF($D$210="Y/T","Isi Sasaran",IF($E$210=0,0,IF(K214="Y",1,IF(K214="T",0,"Isi Dulu"))))</f>
        <v>Isi Sasaran</v>
      </c>
      <c r="M214" s="850"/>
      <c r="N214" s="853"/>
      <c r="O214" s="517"/>
      <c r="P214" s="517"/>
      <c r="Q214" s="517"/>
      <c r="R214" s="517"/>
    </row>
    <row r="215" spans="2:18" s="527" customFormat="1" ht="15.75">
      <c r="B215" s="836">
        <v>2</v>
      </c>
      <c r="C215" s="839"/>
      <c r="D215" s="857" t="s">
        <v>26</v>
      </c>
      <c r="E215" s="854" t="str">
        <f>IF(D215="Y",1,IF(D215="T",0,IF(D215="Y/T","Belum diisi","Error")))</f>
        <v>Belum diisi</v>
      </c>
      <c r="F215" s="528">
        <v>1</v>
      </c>
      <c r="G215" s="529"/>
      <c r="H215" s="597" t="str">
        <f t="shared" si="4"/>
        <v>Belum Diisi</v>
      </c>
      <c r="I215" s="590" t="s">
        <v>26</v>
      </c>
      <c r="J215" s="591" t="str">
        <f>IF($D$215="Y/T","Isi Sasaran",IF($E$215=0,0,IF(I215="Y",1,IF(I215="T",0,"Isi Dulu"))))</f>
        <v>Isi Sasaran</v>
      </c>
      <c r="K215" s="590" t="s">
        <v>26</v>
      </c>
      <c r="L215" s="591" t="str">
        <f>IF($D$215="Y/T","Isi Sasaran",IF($E$215=0,0,IF(K215="Y",1,IF(K215="T",0,"Isi Dulu"))))</f>
        <v>Isi Sasaran</v>
      </c>
      <c r="M215" s="848" t="s">
        <v>26</v>
      </c>
      <c r="N215" s="851" t="str">
        <f>IF(M215="Y",1,IF(M215="T",0,IF(M215="Y/T","Belum diisi","Error")))</f>
        <v>Belum diisi</v>
      </c>
      <c r="O215" s="517"/>
      <c r="P215" s="517"/>
      <c r="Q215" s="517"/>
      <c r="R215" s="517"/>
    </row>
    <row r="216" spans="2:18" s="527" customFormat="1" ht="15.75">
      <c r="B216" s="837"/>
      <c r="C216" s="840"/>
      <c r="D216" s="858"/>
      <c r="E216" s="855"/>
      <c r="F216" s="549">
        <v>2</v>
      </c>
      <c r="G216" s="550"/>
      <c r="H216" s="598" t="str">
        <f t="shared" si="4"/>
        <v>Belum Diisi</v>
      </c>
      <c r="I216" s="592" t="s">
        <v>26</v>
      </c>
      <c r="J216" s="593" t="str">
        <f>IF($D$215="Y/T","Isi Sasaran",IF($E$215=0,0,IF(I216="Y",1,IF(I216="T",0,"Isi Dulu"))))</f>
        <v>Isi Sasaran</v>
      </c>
      <c r="K216" s="592" t="s">
        <v>26</v>
      </c>
      <c r="L216" s="593" t="str">
        <f>IF($D$215="Y/T","Isi Sasaran",IF($E$215=0,0,IF(K216="Y",1,IF(K216="T",0,"Isi Dulu"))))</f>
        <v>Isi Sasaran</v>
      </c>
      <c r="M216" s="849"/>
      <c r="N216" s="852"/>
      <c r="O216" s="517"/>
      <c r="P216" s="517"/>
      <c r="Q216" s="517"/>
      <c r="R216" s="517"/>
    </row>
    <row r="217" spans="2:18" s="527" customFormat="1" ht="15.75">
      <c r="B217" s="837"/>
      <c r="C217" s="840"/>
      <c r="D217" s="858"/>
      <c r="E217" s="855"/>
      <c r="F217" s="549">
        <v>3</v>
      </c>
      <c r="G217" s="550"/>
      <c r="H217" s="598" t="str">
        <f t="shared" si="4"/>
        <v>Belum Diisi</v>
      </c>
      <c r="I217" s="592" t="s">
        <v>26</v>
      </c>
      <c r="J217" s="593" t="str">
        <f>IF($D$215="Y/T","Isi Sasaran",IF($E$215=0,0,IF(I217="Y",1,IF(I217="T",0,"Isi Dulu"))))</f>
        <v>Isi Sasaran</v>
      </c>
      <c r="K217" s="592" t="s">
        <v>26</v>
      </c>
      <c r="L217" s="593" t="str">
        <f>IF($D$215="Y/T","Isi Sasaran",IF($E$215=0,0,IF(K217="Y",1,IF(K217="T",0,"Isi Dulu"))))</f>
        <v>Isi Sasaran</v>
      </c>
      <c r="M217" s="849"/>
      <c r="N217" s="852"/>
      <c r="O217" s="517"/>
      <c r="P217" s="517"/>
      <c r="Q217" s="517"/>
      <c r="R217" s="517"/>
    </row>
    <row r="218" spans="2:18" s="527" customFormat="1" ht="15.75">
      <c r="B218" s="837"/>
      <c r="C218" s="840"/>
      <c r="D218" s="858"/>
      <c r="E218" s="855"/>
      <c r="F218" s="549">
        <v>4</v>
      </c>
      <c r="G218" s="550"/>
      <c r="H218" s="598" t="str">
        <f t="shared" si="4"/>
        <v>Belum Diisi</v>
      </c>
      <c r="I218" s="592" t="s">
        <v>26</v>
      </c>
      <c r="J218" s="593" t="str">
        <f>IF($D$215="Y/T","Isi Sasaran",IF($E$215=0,0,IF(I218="Y",1,IF(I218="T",0,"Isi Dulu"))))</f>
        <v>Isi Sasaran</v>
      </c>
      <c r="K218" s="592" t="s">
        <v>26</v>
      </c>
      <c r="L218" s="593" t="str">
        <f>IF($D$215="Y/T","Isi Sasaran",IF($E$215=0,0,IF(K218="Y",1,IF(K218="T",0,"Isi Dulu"))))</f>
        <v>Isi Sasaran</v>
      </c>
      <c r="M218" s="849"/>
      <c r="N218" s="852"/>
      <c r="O218" s="517"/>
      <c r="P218" s="517"/>
      <c r="Q218" s="517"/>
      <c r="R218" s="517"/>
    </row>
    <row r="219" spans="2:18" s="527" customFormat="1" ht="15.75">
      <c r="B219" s="838"/>
      <c r="C219" s="841"/>
      <c r="D219" s="859"/>
      <c r="E219" s="856"/>
      <c r="F219" s="569">
        <v>5</v>
      </c>
      <c r="G219" s="570"/>
      <c r="H219" s="599" t="str">
        <f t="shared" si="4"/>
        <v>Belum Diisi</v>
      </c>
      <c r="I219" s="595" t="s">
        <v>26</v>
      </c>
      <c r="J219" s="596" t="str">
        <f>IF($D$215="Y/T","Isi Sasaran",IF($E$215=0,0,IF(I219="Y",1,IF(I219="T",0,"Isi Dulu"))))</f>
        <v>Isi Sasaran</v>
      </c>
      <c r="K219" s="595" t="s">
        <v>26</v>
      </c>
      <c r="L219" s="596" t="str">
        <f>IF($D$215="Y/T","Isi Sasaran",IF($E$215=0,0,IF(K219="Y",1,IF(K219="T",0,"Isi Dulu"))))</f>
        <v>Isi Sasaran</v>
      </c>
      <c r="M219" s="850"/>
      <c r="N219" s="853"/>
      <c r="O219" s="517"/>
      <c r="P219" s="517"/>
      <c r="Q219" s="517"/>
      <c r="R219" s="517"/>
    </row>
    <row r="220" spans="2:18" s="527" customFormat="1" ht="15.75">
      <c r="B220" s="836">
        <v>3</v>
      </c>
      <c r="C220" s="839"/>
      <c r="D220" s="857" t="s">
        <v>26</v>
      </c>
      <c r="E220" s="854" t="str">
        <f>IF(D220="Y",1,IF(D220="T",0,IF(D220="Y/T","Belum diisi","Error")))</f>
        <v>Belum diisi</v>
      </c>
      <c r="F220" s="528">
        <v>1</v>
      </c>
      <c r="G220" s="529"/>
      <c r="H220" s="600" t="str">
        <f t="shared" si="4"/>
        <v>Belum Diisi</v>
      </c>
      <c r="I220" s="590" t="s">
        <v>26</v>
      </c>
      <c r="J220" s="591" t="str">
        <f>IF($D$220="Y/T","Isi Sasaran",IF($E$220=0,0,IF(I220="Y",1,IF(I220="T",0,"Isi Dulu"))))</f>
        <v>Isi Sasaran</v>
      </c>
      <c r="K220" s="590" t="s">
        <v>26</v>
      </c>
      <c r="L220" s="591" t="str">
        <f>IF($D$220="Y/T","Isi Sasaran",IF($E$220=0,0,IF(K220="Y",1,IF(K220="T",0,"Isi Dulu"))))</f>
        <v>Isi Sasaran</v>
      </c>
      <c r="M220" s="848" t="s">
        <v>26</v>
      </c>
      <c r="N220" s="851" t="str">
        <f>IF(M220="Y",1,IF(M220="T",0,IF(M220="Y/T","Belum diisi","Error")))</f>
        <v>Belum diisi</v>
      </c>
      <c r="O220" s="517"/>
      <c r="P220" s="517"/>
      <c r="Q220" s="517"/>
      <c r="R220" s="517"/>
    </row>
    <row r="221" spans="2:18" s="527" customFormat="1" ht="15.75">
      <c r="B221" s="837"/>
      <c r="C221" s="840"/>
      <c r="D221" s="858"/>
      <c r="E221" s="855"/>
      <c r="F221" s="549">
        <v>2</v>
      </c>
      <c r="G221" s="550"/>
      <c r="H221" s="598" t="str">
        <f t="shared" si="4"/>
        <v>Belum Diisi</v>
      </c>
      <c r="I221" s="592" t="s">
        <v>26</v>
      </c>
      <c r="J221" s="593" t="str">
        <f>IF($D$220="Y/T","Isi Sasaran",IF($E$220=0,0,IF(I221="Y",1,IF(I221="T",0,"Isi Dulu"))))</f>
        <v>Isi Sasaran</v>
      </c>
      <c r="K221" s="592" t="s">
        <v>26</v>
      </c>
      <c r="L221" s="593" t="str">
        <f>IF($D$220="Y/T","Isi Sasaran",IF($E$220=0,0,IF(K221="Y",1,IF(K221="T",0,"Isi Dulu"))))</f>
        <v>Isi Sasaran</v>
      </c>
      <c r="M221" s="849"/>
      <c r="N221" s="852"/>
      <c r="O221" s="517"/>
      <c r="P221" s="517"/>
      <c r="Q221" s="517"/>
      <c r="R221" s="517"/>
    </row>
    <row r="222" spans="2:18" s="527" customFormat="1" ht="15.75">
      <c r="B222" s="837"/>
      <c r="C222" s="840"/>
      <c r="D222" s="858"/>
      <c r="E222" s="855"/>
      <c r="F222" s="549">
        <v>3</v>
      </c>
      <c r="G222" s="550"/>
      <c r="H222" s="598" t="str">
        <f t="shared" si="4"/>
        <v>Belum Diisi</v>
      </c>
      <c r="I222" s="592" t="s">
        <v>26</v>
      </c>
      <c r="J222" s="593" t="str">
        <f>IF($D$220="Y/T","Isi Sasaran",IF($E$220=0,0,IF(I222="Y",1,IF(I222="T",0,"Isi Dulu"))))</f>
        <v>Isi Sasaran</v>
      </c>
      <c r="K222" s="592" t="s">
        <v>26</v>
      </c>
      <c r="L222" s="593" t="str">
        <f>IF($D$220="Y/T","Isi Sasaran",IF($E$220=0,0,IF(K222="Y",1,IF(K222="T",0,"Isi Dulu"))))</f>
        <v>Isi Sasaran</v>
      </c>
      <c r="M222" s="849"/>
      <c r="N222" s="852"/>
      <c r="O222" s="517"/>
      <c r="P222" s="517"/>
      <c r="Q222" s="517"/>
      <c r="R222" s="517"/>
    </row>
    <row r="223" spans="2:18" s="527" customFormat="1" ht="15.75">
      <c r="B223" s="837"/>
      <c r="C223" s="840"/>
      <c r="D223" s="858"/>
      <c r="E223" s="855"/>
      <c r="F223" s="549">
        <v>4</v>
      </c>
      <c r="G223" s="550"/>
      <c r="H223" s="598" t="str">
        <f t="shared" si="4"/>
        <v>Belum Diisi</v>
      </c>
      <c r="I223" s="592" t="s">
        <v>26</v>
      </c>
      <c r="J223" s="593" t="str">
        <f>IF($D$220="Y/T","Isi Sasaran",IF($E$220=0,0,IF(I223="Y",1,IF(I223="T",0,"Isi Dulu"))))</f>
        <v>Isi Sasaran</v>
      </c>
      <c r="K223" s="592" t="s">
        <v>26</v>
      </c>
      <c r="L223" s="593" t="str">
        <f>IF($D$220="Y/T","Isi Sasaran",IF($E$220=0,0,IF(K223="Y",1,IF(K223="T",0,"Isi Dulu"))))</f>
        <v>Isi Sasaran</v>
      </c>
      <c r="M223" s="849"/>
      <c r="N223" s="852"/>
      <c r="O223" s="517"/>
      <c r="P223" s="517"/>
      <c r="Q223" s="517"/>
      <c r="R223" s="517"/>
    </row>
    <row r="224" spans="2:18" s="527" customFormat="1" ht="15.75">
      <c r="B224" s="838"/>
      <c r="C224" s="841"/>
      <c r="D224" s="859"/>
      <c r="E224" s="856"/>
      <c r="F224" s="569">
        <v>5</v>
      </c>
      <c r="G224" s="570"/>
      <c r="H224" s="599" t="str">
        <f t="shared" si="4"/>
        <v>Belum Diisi</v>
      </c>
      <c r="I224" s="595" t="s">
        <v>26</v>
      </c>
      <c r="J224" s="596" t="str">
        <f>IF($D$220="Y/T","Isi Sasaran",IF($E$220=0,0,IF(I224="Y",1,IF(I224="T",0,"Isi Dulu"))))</f>
        <v>Isi Sasaran</v>
      </c>
      <c r="K224" s="595" t="s">
        <v>26</v>
      </c>
      <c r="L224" s="596" t="str">
        <f>IF($D$220="Y/T","Isi Sasaran",IF($E$220=0,0,IF(K224="Y",1,IF(K224="T",0,"Isi Dulu"))))</f>
        <v>Isi Sasaran</v>
      </c>
      <c r="M224" s="850"/>
      <c r="N224" s="853"/>
      <c r="O224" s="517"/>
      <c r="P224" s="517"/>
      <c r="Q224" s="517"/>
      <c r="R224" s="517"/>
    </row>
    <row r="225" spans="2:18" s="527" customFormat="1" ht="15.75">
      <c r="B225" s="836">
        <v>4</v>
      </c>
      <c r="C225" s="839"/>
      <c r="D225" s="857" t="s">
        <v>26</v>
      </c>
      <c r="E225" s="854" t="str">
        <f>IF(D225="Y",1,IF(D225="T",0,IF(D225="Y/T","Belum diisi","Error")))</f>
        <v>Belum diisi</v>
      </c>
      <c r="F225" s="528">
        <v>1</v>
      </c>
      <c r="G225" s="529"/>
      <c r="H225" s="600" t="str">
        <f t="shared" si="4"/>
        <v>Belum Diisi</v>
      </c>
      <c r="I225" s="590" t="s">
        <v>26</v>
      </c>
      <c r="J225" s="591" t="str">
        <f>IF($D$225="Y/T","Isi Sasaran",IF($E$225=0,0,IF(I225="Y",1,IF(I225="T",0,"Isi Dulu"))))</f>
        <v>Isi Sasaran</v>
      </c>
      <c r="K225" s="590" t="s">
        <v>26</v>
      </c>
      <c r="L225" s="591" t="str">
        <f>IF($D$225="Y/T","Isi Sasaran",IF($E$225=0,0,IF(K225="Y",1,IF(K225="T",0,"Isi Dulu"))))</f>
        <v>Isi Sasaran</v>
      </c>
      <c r="M225" s="848" t="s">
        <v>26</v>
      </c>
      <c r="N225" s="851" t="str">
        <f>IF(M225="Y",1,IF(M225="T",0,IF(M225="Y/T","Belum diisi","Error")))</f>
        <v>Belum diisi</v>
      </c>
      <c r="O225" s="517"/>
      <c r="P225" s="517"/>
      <c r="Q225" s="517"/>
      <c r="R225" s="517"/>
    </row>
    <row r="226" spans="2:18" s="527" customFormat="1" ht="15.75">
      <c r="B226" s="837"/>
      <c r="C226" s="840"/>
      <c r="D226" s="858"/>
      <c r="E226" s="855"/>
      <c r="F226" s="549">
        <v>2</v>
      </c>
      <c r="G226" s="550"/>
      <c r="H226" s="598" t="str">
        <f t="shared" si="4"/>
        <v>Belum Diisi</v>
      </c>
      <c r="I226" s="592" t="s">
        <v>26</v>
      </c>
      <c r="J226" s="593" t="str">
        <f>IF($D$225="Y/T","Isi Sasaran",IF($E$225=0,0,IF(I226="Y",1,IF(I226="T",0,"Isi Dulu"))))</f>
        <v>Isi Sasaran</v>
      </c>
      <c r="K226" s="592" t="s">
        <v>26</v>
      </c>
      <c r="L226" s="593" t="str">
        <f>IF($D$225="Y/T","Isi Sasaran",IF($E$225=0,0,IF(K226="Y",1,IF(K226="T",0,"Isi Dulu"))))</f>
        <v>Isi Sasaran</v>
      </c>
      <c r="M226" s="849"/>
      <c r="N226" s="852"/>
      <c r="O226" s="517"/>
      <c r="P226" s="517"/>
      <c r="Q226" s="517"/>
      <c r="R226" s="517"/>
    </row>
    <row r="227" spans="2:18" s="527" customFormat="1" ht="15.75">
      <c r="B227" s="837"/>
      <c r="C227" s="840"/>
      <c r="D227" s="858"/>
      <c r="E227" s="855"/>
      <c r="F227" s="549">
        <v>3</v>
      </c>
      <c r="G227" s="550"/>
      <c r="H227" s="598" t="str">
        <f t="shared" si="4"/>
        <v>Belum Diisi</v>
      </c>
      <c r="I227" s="592" t="s">
        <v>26</v>
      </c>
      <c r="J227" s="593" t="str">
        <f>IF($D$225="Y/T","Isi Sasaran",IF($E$225=0,0,IF(I227="Y",1,IF(I227="T",0,"Isi Dulu"))))</f>
        <v>Isi Sasaran</v>
      </c>
      <c r="K227" s="592" t="s">
        <v>26</v>
      </c>
      <c r="L227" s="593" t="str">
        <f>IF($D$225="Y/T","Isi Sasaran",IF($E$225=0,0,IF(K227="Y",1,IF(K227="T",0,"Isi Dulu"))))</f>
        <v>Isi Sasaran</v>
      </c>
      <c r="M227" s="849"/>
      <c r="N227" s="852"/>
      <c r="O227" s="517"/>
      <c r="P227" s="517"/>
      <c r="Q227" s="517"/>
      <c r="R227" s="517"/>
    </row>
    <row r="228" spans="2:18" s="527" customFormat="1" ht="15.75">
      <c r="B228" s="837"/>
      <c r="C228" s="840"/>
      <c r="D228" s="858"/>
      <c r="E228" s="855"/>
      <c r="F228" s="549">
        <v>4</v>
      </c>
      <c r="G228" s="550"/>
      <c r="H228" s="598" t="str">
        <f t="shared" si="4"/>
        <v>Belum Diisi</v>
      </c>
      <c r="I228" s="592" t="s">
        <v>26</v>
      </c>
      <c r="J228" s="593" t="str">
        <f>IF($D$225="Y/T","Isi Sasaran",IF($E$225=0,0,IF(I228="Y",1,IF(I228="T",0,"Isi Dulu"))))</f>
        <v>Isi Sasaran</v>
      </c>
      <c r="K228" s="592" t="s">
        <v>26</v>
      </c>
      <c r="L228" s="593" t="str">
        <f>IF($D$225="Y/T","Isi Sasaran",IF($E$225=0,0,IF(K228="Y",1,IF(K228="T",0,"Isi Dulu"))))</f>
        <v>Isi Sasaran</v>
      </c>
      <c r="M228" s="849"/>
      <c r="N228" s="852"/>
      <c r="O228" s="517"/>
      <c r="P228" s="517"/>
      <c r="Q228" s="517"/>
      <c r="R228" s="517"/>
    </row>
    <row r="229" spans="2:18" s="527" customFormat="1" ht="15.75">
      <c r="B229" s="838"/>
      <c r="C229" s="841"/>
      <c r="D229" s="859"/>
      <c r="E229" s="856"/>
      <c r="F229" s="569">
        <v>5</v>
      </c>
      <c r="G229" s="570"/>
      <c r="H229" s="599" t="str">
        <f t="shared" si="4"/>
        <v>Belum Diisi</v>
      </c>
      <c r="I229" s="595" t="s">
        <v>26</v>
      </c>
      <c r="J229" s="596" t="str">
        <f>IF($D$225="Y/T","Isi Sasaran",IF($E$225=0,0,IF(I229="Y",1,IF(I229="T",0,"Isi Dulu"))))</f>
        <v>Isi Sasaran</v>
      </c>
      <c r="K229" s="595" t="s">
        <v>26</v>
      </c>
      <c r="L229" s="596" t="str">
        <f>IF($D$225="Y/T","Isi Sasaran",IF($E$225=0,0,IF(K229="Y",1,IF(K229="T",0,"Isi Dulu"))))</f>
        <v>Isi Sasaran</v>
      </c>
      <c r="M229" s="850"/>
      <c r="N229" s="853"/>
      <c r="O229" s="517"/>
      <c r="P229" s="517"/>
      <c r="Q229" s="517"/>
      <c r="R229" s="517"/>
    </row>
    <row r="230" spans="2:18" s="527" customFormat="1" ht="15.75">
      <c r="B230" s="836">
        <v>5</v>
      </c>
      <c r="C230" s="839"/>
      <c r="D230" s="857" t="s">
        <v>26</v>
      </c>
      <c r="E230" s="854" t="str">
        <f>IF(D230="Y",1,IF(D230="T",0,IF(D230="Y/T","Belum diisi","Error")))</f>
        <v>Belum diisi</v>
      </c>
      <c r="F230" s="528">
        <v>1</v>
      </c>
      <c r="G230" s="529"/>
      <c r="H230" s="600" t="str">
        <f t="shared" si="4"/>
        <v>Belum Diisi</v>
      </c>
      <c r="I230" s="590" t="s">
        <v>26</v>
      </c>
      <c r="J230" s="591" t="str">
        <f>IF($D$230="Y/T","Isi Sasaran",IF($E$230=0,0,IF(I230="Y",1,IF(I230="T",0,"Isi Dulu"))))</f>
        <v>Isi Sasaran</v>
      </c>
      <c r="K230" s="590" t="s">
        <v>26</v>
      </c>
      <c r="L230" s="591" t="str">
        <f>IF($D$230="Y/T","Isi Sasaran",IF($E$230=0,0,IF(K230="Y",1,IF(K230="T",0,"Isi Dulu"))))</f>
        <v>Isi Sasaran</v>
      </c>
      <c r="M230" s="848" t="s">
        <v>26</v>
      </c>
      <c r="N230" s="851" t="str">
        <f>IF(M230="Y",1,IF(M230="T",0,IF(M230="Y/T","Belum diisi","Error")))</f>
        <v>Belum diisi</v>
      </c>
      <c r="O230" s="517"/>
      <c r="P230" s="517"/>
      <c r="Q230" s="517"/>
      <c r="R230" s="517"/>
    </row>
    <row r="231" spans="2:18" s="527" customFormat="1" ht="15.75">
      <c r="B231" s="837"/>
      <c r="C231" s="840"/>
      <c r="D231" s="858"/>
      <c r="E231" s="855"/>
      <c r="F231" s="549">
        <v>2</v>
      </c>
      <c r="G231" s="550"/>
      <c r="H231" s="598" t="str">
        <f t="shared" si="4"/>
        <v>Belum Diisi</v>
      </c>
      <c r="I231" s="592" t="s">
        <v>26</v>
      </c>
      <c r="J231" s="593" t="str">
        <f>IF($D$230="Y/T","Isi Sasaran",IF($E$230=0,0,IF(I231="Y",1,IF(I231="T",0,"Isi Dulu"))))</f>
        <v>Isi Sasaran</v>
      </c>
      <c r="K231" s="592" t="s">
        <v>26</v>
      </c>
      <c r="L231" s="593" t="str">
        <f>IF($D$230="Y/T","Isi Sasaran",IF($E$230=0,0,IF(K231="Y",1,IF(K231="T",0,"Isi Dulu"))))</f>
        <v>Isi Sasaran</v>
      </c>
      <c r="M231" s="849"/>
      <c r="N231" s="852"/>
      <c r="O231" s="517"/>
      <c r="P231" s="517"/>
      <c r="Q231" s="517"/>
      <c r="R231" s="517"/>
    </row>
    <row r="232" spans="2:18" s="527" customFormat="1" ht="15.75">
      <c r="B232" s="837"/>
      <c r="C232" s="840"/>
      <c r="D232" s="858"/>
      <c r="E232" s="855"/>
      <c r="F232" s="549">
        <v>3</v>
      </c>
      <c r="G232" s="550"/>
      <c r="H232" s="598" t="str">
        <f t="shared" si="4"/>
        <v>Belum Diisi</v>
      </c>
      <c r="I232" s="592" t="s">
        <v>26</v>
      </c>
      <c r="J232" s="593" t="str">
        <f>IF($D$230="Y/T","Isi Sasaran",IF($E$230=0,0,IF(I232="Y",1,IF(I232="T",0,"Isi Dulu"))))</f>
        <v>Isi Sasaran</v>
      </c>
      <c r="K232" s="592" t="s">
        <v>26</v>
      </c>
      <c r="L232" s="593" t="str">
        <f>IF($D$230="Y/T","Isi Sasaran",IF($E$230=0,0,IF(K232="Y",1,IF(K232="T",0,"Isi Dulu"))))</f>
        <v>Isi Sasaran</v>
      </c>
      <c r="M232" s="849"/>
      <c r="N232" s="852"/>
      <c r="O232" s="517"/>
      <c r="P232" s="517"/>
      <c r="Q232" s="517"/>
      <c r="R232" s="517"/>
    </row>
    <row r="233" spans="2:18" s="527" customFormat="1" ht="15.75">
      <c r="B233" s="837"/>
      <c r="C233" s="840"/>
      <c r="D233" s="858"/>
      <c r="E233" s="855"/>
      <c r="F233" s="549">
        <v>4</v>
      </c>
      <c r="G233" s="550"/>
      <c r="H233" s="598" t="str">
        <f t="shared" si="4"/>
        <v>Belum Diisi</v>
      </c>
      <c r="I233" s="592" t="s">
        <v>26</v>
      </c>
      <c r="J233" s="593" t="str">
        <f>IF($D$230="Y/T","Isi Sasaran",IF($E$230=0,0,IF(I233="Y",1,IF(I233="T",0,"Isi Dulu"))))</f>
        <v>Isi Sasaran</v>
      </c>
      <c r="K233" s="592" t="s">
        <v>26</v>
      </c>
      <c r="L233" s="593" t="str">
        <f>IF($D$230="Y/T","Isi Sasaran",IF($E$230=0,0,IF(K233="Y",1,IF(K233="T",0,"Isi Dulu"))))</f>
        <v>Isi Sasaran</v>
      </c>
      <c r="M233" s="849"/>
      <c r="N233" s="852"/>
      <c r="O233" s="517"/>
      <c r="P233" s="517"/>
      <c r="Q233" s="517"/>
      <c r="R233" s="517"/>
    </row>
    <row r="234" spans="2:18" s="527" customFormat="1" ht="15.75">
      <c r="B234" s="838"/>
      <c r="C234" s="841"/>
      <c r="D234" s="859"/>
      <c r="E234" s="856"/>
      <c r="F234" s="569">
        <v>5</v>
      </c>
      <c r="G234" s="570"/>
      <c r="H234" s="599" t="str">
        <f t="shared" si="4"/>
        <v>Belum Diisi</v>
      </c>
      <c r="I234" s="595" t="s">
        <v>26</v>
      </c>
      <c r="J234" s="596" t="str">
        <f>IF($D$230="Y/T","Isi Sasaran",IF($E$230=0,0,IF(I234="Y",1,IF(I234="T",0,"Isi Dulu"))))</f>
        <v>Isi Sasaran</v>
      </c>
      <c r="K234" s="595" t="s">
        <v>26</v>
      </c>
      <c r="L234" s="596" t="str">
        <f>IF($D$230="Y/T","Isi Sasaran",IF($E$230=0,0,IF(K234="Y",1,IF(K234="T",0,"Isi Dulu"))))</f>
        <v>Isi Sasaran</v>
      </c>
      <c r="M234" s="850"/>
      <c r="N234" s="853"/>
      <c r="O234" s="517"/>
      <c r="P234" s="517"/>
      <c r="Q234" s="517"/>
      <c r="R234" s="517"/>
    </row>
    <row r="235" spans="2:18" s="527" customFormat="1" ht="15.75">
      <c r="B235" s="836">
        <v>6</v>
      </c>
      <c r="C235" s="839"/>
      <c r="D235" s="857" t="s">
        <v>26</v>
      </c>
      <c r="E235" s="854" t="str">
        <f>IF(D235="Y",1,IF(D235="T",0,IF(D235="Y/T","Belum diisi","Error")))</f>
        <v>Belum diisi</v>
      </c>
      <c r="F235" s="528">
        <v>1</v>
      </c>
      <c r="G235" s="529"/>
      <c r="H235" s="600" t="str">
        <f t="shared" si="4"/>
        <v>Belum Diisi</v>
      </c>
      <c r="I235" s="590" t="s">
        <v>26</v>
      </c>
      <c r="J235" s="591" t="str">
        <f>IF($D$235="Y/T","Isi Sasaran",IF($E$235=0,0,IF(I235="Y",1,IF(I235="T",0,"Isi Dulu"))))</f>
        <v>Isi Sasaran</v>
      </c>
      <c r="K235" s="590" t="s">
        <v>26</v>
      </c>
      <c r="L235" s="591" t="str">
        <f>IF($D$235="Y/T","Isi Sasaran",IF($E$235=0,0,IF(K235="Y",1,IF(K235="T",0,"Isi Dulu"))))</f>
        <v>Isi Sasaran</v>
      </c>
      <c r="M235" s="848" t="s">
        <v>26</v>
      </c>
      <c r="N235" s="851" t="str">
        <f>IF(M235="Y",1,IF(M235="T",0,IF(M235="Y/T","Belum diisi","Error")))</f>
        <v>Belum diisi</v>
      </c>
      <c r="O235" s="517"/>
      <c r="P235" s="517"/>
      <c r="Q235" s="517"/>
      <c r="R235" s="517"/>
    </row>
    <row r="236" spans="2:18" s="527" customFormat="1" ht="15.75">
      <c r="B236" s="837"/>
      <c r="C236" s="840"/>
      <c r="D236" s="858"/>
      <c r="E236" s="855"/>
      <c r="F236" s="549">
        <v>2</v>
      </c>
      <c r="G236" s="550"/>
      <c r="H236" s="598" t="str">
        <f t="shared" si="4"/>
        <v>Belum Diisi</v>
      </c>
      <c r="I236" s="592" t="s">
        <v>26</v>
      </c>
      <c r="J236" s="593" t="str">
        <f>IF($D$235="Y/T","Isi Sasaran",IF($E$235=0,0,IF(I236="Y",1,IF(I236="T",0,"Isi Dulu"))))</f>
        <v>Isi Sasaran</v>
      </c>
      <c r="K236" s="592" t="s">
        <v>26</v>
      </c>
      <c r="L236" s="593" t="str">
        <f>IF($D$235="Y/T","Isi Sasaran",IF($E$235=0,0,IF(K236="Y",1,IF(K236="T",0,"Isi Dulu"))))</f>
        <v>Isi Sasaran</v>
      </c>
      <c r="M236" s="849"/>
      <c r="N236" s="852"/>
      <c r="O236" s="517"/>
      <c r="P236" s="517"/>
      <c r="Q236" s="517"/>
      <c r="R236" s="517"/>
    </row>
    <row r="237" spans="2:18" s="527" customFormat="1" ht="15.75">
      <c r="B237" s="837"/>
      <c r="C237" s="840"/>
      <c r="D237" s="858"/>
      <c r="E237" s="855"/>
      <c r="F237" s="549">
        <v>3</v>
      </c>
      <c r="G237" s="550"/>
      <c r="H237" s="598" t="str">
        <f t="shared" si="4"/>
        <v>Belum Diisi</v>
      </c>
      <c r="I237" s="592" t="s">
        <v>26</v>
      </c>
      <c r="J237" s="593" t="str">
        <f>IF($D$235="Y/T","Isi Sasaran",IF($E$235=0,0,IF(I237="Y",1,IF(I237="T",0,"Isi Dulu"))))</f>
        <v>Isi Sasaran</v>
      </c>
      <c r="K237" s="592" t="s">
        <v>26</v>
      </c>
      <c r="L237" s="593" t="str">
        <f>IF($D$235="Y/T","Isi Sasaran",IF($E$235=0,0,IF(K237="Y",1,IF(K237="T",0,"Isi Dulu"))))</f>
        <v>Isi Sasaran</v>
      </c>
      <c r="M237" s="849"/>
      <c r="N237" s="852"/>
      <c r="O237" s="517"/>
      <c r="P237" s="517"/>
      <c r="Q237" s="517"/>
      <c r="R237" s="517"/>
    </row>
    <row r="238" spans="2:18" s="527" customFormat="1" ht="15.75">
      <c r="B238" s="837"/>
      <c r="C238" s="840"/>
      <c r="D238" s="858"/>
      <c r="E238" s="855"/>
      <c r="F238" s="549">
        <v>4</v>
      </c>
      <c r="G238" s="550"/>
      <c r="H238" s="598" t="str">
        <f t="shared" si="4"/>
        <v>Belum Diisi</v>
      </c>
      <c r="I238" s="592" t="s">
        <v>26</v>
      </c>
      <c r="J238" s="593" t="str">
        <f>IF($D$235="Y/T","Isi Sasaran",IF($E$235=0,0,IF(I238="Y",1,IF(I238="T",0,"Isi Dulu"))))</f>
        <v>Isi Sasaran</v>
      </c>
      <c r="K238" s="592" t="s">
        <v>26</v>
      </c>
      <c r="L238" s="593" t="str">
        <f>IF($D$235="Y/T","Isi Sasaran",IF($E$235=0,0,IF(K238="Y",1,IF(K238="T",0,"Isi Dulu"))))</f>
        <v>Isi Sasaran</v>
      </c>
      <c r="M238" s="849"/>
      <c r="N238" s="852"/>
      <c r="O238" s="517"/>
      <c r="P238" s="517"/>
      <c r="Q238" s="517"/>
      <c r="R238" s="517"/>
    </row>
    <row r="239" spans="2:18" s="527" customFormat="1" ht="15.75">
      <c r="B239" s="838"/>
      <c r="C239" s="841"/>
      <c r="D239" s="859"/>
      <c r="E239" s="856"/>
      <c r="F239" s="569">
        <v>5</v>
      </c>
      <c r="G239" s="570"/>
      <c r="H239" s="599" t="str">
        <f t="shared" si="4"/>
        <v>Belum Diisi</v>
      </c>
      <c r="I239" s="595" t="s">
        <v>26</v>
      </c>
      <c r="J239" s="596" t="str">
        <f>IF($D$235="Y/T","Isi Sasaran",IF($E$235=0,0,IF(I239="Y",1,IF(I239="T",0,"Isi Dulu"))))</f>
        <v>Isi Sasaran</v>
      </c>
      <c r="K239" s="595" t="s">
        <v>26</v>
      </c>
      <c r="L239" s="596" t="str">
        <f>IF($D$235="Y/T","Isi Sasaran",IF($E$235=0,0,IF(K239="Y",1,IF(K239="T",0,"Isi Dulu"))))</f>
        <v>Isi Sasaran</v>
      </c>
      <c r="M239" s="850"/>
      <c r="N239" s="853"/>
      <c r="O239" s="517"/>
      <c r="P239" s="517"/>
      <c r="Q239" s="517"/>
      <c r="R239" s="517"/>
    </row>
    <row r="240" spans="2:18" s="527" customFormat="1" ht="15.75">
      <c r="B240" s="836">
        <v>7</v>
      </c>
      <c r="C240" s="839"/>
      <c r="D240" s="857" t="s">
        <v>26</v>
      </c>
      <c r="E240" s="854" t="str">
        <f>IF(D240="Y",1,IF(D240="T",0,IF(D240="Y/T","Belum diisi","Error")))</f>
        <v>Belum diisi</v>
      </c>
      <c r="F240" s="528">
        <v>1</v>
      </c>
      <c r="G240" s="529"/>
      <c r="H240" s="600" t="str">
        <f t="shared" si="4"/>
        <v>Belum Diisi</v>
      </c>
      <c r="I240" s="590" t="s">
        <v>26</v>
      </c>
      <c r="J240" s="591" t="str">
        <f>IF($D$240="Y/T","Isi Sasaran",IF($E$240=0,0,IF(I240="Y",1,IF(I240="T",0,"Isi Dulu"))))</f>
        <v>Isi Sasaran</v>
      </c>
      <c r="K240" s="590" t="s">
        <v>26</v>
      </c>
      <c r="L240" s="591" t="str">
        <f>IF($D$240="Y/T","Isi Sasaran",IF($E$240=0,0,IF(K240="Y",1,IF(K240="T",0,"Isi Dulu"))))</f>
        <v>Isi Sasaran</v>
      </c>
      <c r="M240" s="848" t="s">
        <v>26</v>
      </c>
      <c r="N240" s="851" t="str">
        <f>IF(M240="Y",1,IF(M240="T",0,IF(M240="Y/T","Belum diisi","Error")))</f>
        <v>Belum diisi</v>
      </c>
      <c r="O240" s="517"/>
      <c r="P240" s="517"/>
      <c r="Q240" s="517"/>
      <c r="R240" s="517"/>
    </row>
    <row r="241" spans="2:18" s="527" customFormat="1" ht="15.75">
      <c r="B241" s="837"/>
      <c r="C241" s="840"/>
      <c r="D241" s="858"/>
      <c r="E241" s="855"/>
      <c r="F241" s="549">
        <v>2</v>
      </c>
      <c r="G241" s="550"/>
      <c r="H241" s="598" t="str">
        <f t="shared" si="4"/>
        <v>Belum Diisi</v>
      </c>
      <c r="I241" s="592" t="s">
        <v>26</v>
      </c>
      <c r="J241" s="593" t="str">
        <f>IF($D$240="Y/T","Isi Sasaran",IF($E$240=0,0,IF(I241="Y",1,IF(I241="T",0,"Isi Dulu"))))</f>
        <v>Isi Sasaran</v>
      </c>
      <c r="K241" s="592" t="s">
        <v>26</v>
      </c>
      <c r="L241" s="593" t="str">
        <f>IF($D$240="Y/T","Isi Sasaran",IF($E$240=0,0,IF(K241="Y",1,IF(K241="T",0,"Isi Dulu"))))</f>
        <v>Isi Sasaran</v>
      </c>
      <c r="M241" s="849"/>
      <c r="N241" s="852"/>
      <c r="O241" s="517"/>
      <c r="P241" s="517"/>
      <c r="Q241" s="517"/>
      <c r="R241" s="517"/>
    </row>
    <row r="242" spans="2:18" s="527" customFormat="1" ht="15.75">
      <c r="B242" s="837"/>
      <c r="C242" s="840"/>
      <c r="D242" s="858"/>
      <c r="E242" s="855"/>
      <c r="F242" s="549">
        <v>3</v>
      </c>
      <c r="G242" s="550"/>
      <c r="H242" s="598" t="str">
        <f t="shared" si="4"/>
        <v>Belum Diisi</v>
      </c>
      <c r="I242" s="592" t="s">
        <v>26</v>
      </c>
      <c r="J242" s="593" t="str">
        <f>IF($D$240="Y/T","Isi Sasaran",IF($E$240=0,0,IF(I242="Y",1,IF(I242="T",0,"Isi Dulu"))))</f>
        <v>Isi Sasaran</v>
      </c>
      <c r="K242" s="592" t="s">
        <v>26</v>
      </c>
      <c r="L242" s="593" t="str">
        <f>IF($D$240="Y/T","Isi Sasaran",IF($E$240=0,0,IF(K242="Y",1,IF(K242="T",0,"Isi Dulu"))))</f>
        <v>Isi Sasaran</v>
      </c>
      <c r="M242" s="849"/>
      <c r="N242" s="852"/>
      <c r="O242" s="517"/>
      <c r="P242" s="517"/>
      <c r="Q242" s="517"/>
      <c r="R242" s="517"/>
    </row>
    <row r="243" spans="2:18" s="527" customFormat="1" ht="15.75">
      <c r="B243" s="837"/>
      <c r="C243" s="840"/>
      <c r="D243" s="858"/>
      <c r="E243" s="855"/>
      <c r="F243" s="549">
        <v>4</v>
      </c>
      <c r="G243" s="550"/>
      <c r="H243" s="598" t="str">
        <f t="shared" si="4"/>
        <v>Belum Diisi</v>
      </c>
      <c r="I243" s="592" t="s">
        <v>26</v>
      </c>
      <c r="J243" s="593" t="str">
        <f>IF($D$240="Y/T","Isi Sasaran",IF($E$240=0,0,IF(I243="Y",1,IF(I243="T",0,"Isi Dulu"))))</f>
        <v>Isi Sasaran</v>
      </c>
      <c r="K243" s="592" t="s">
        <v>26</v>
      </c>
      <c r="L243" s="593" t="str">
        <f>IF($D$240="Y/T","Isi Sasaran",IF($E$240=0,0,IF(K243="Y",1,IF(K243="T",0,"Isi Dulu"))))</f>
        <v>Isi Sasaran</v>
      </c>
      <c r="M243" s="849"/>
      <c r="N243" s="852"/>
      <c r="O243" s="517"/>
      <c r="P243" s="517"/>
      <c r="Q243" s="517"/>
      <c r="R243" s="517"/>
    </row>
    <row r="244" spans="2:18" s="527" customFormat="1" ht="15.75">
      <c r="B244" s="838"/>
      <c r="C244" s="841"/>
      <c r="D244" s="859"/>
      <c r="E244" s="856"/>
      <c r="F244" s="569">
        <v>5</v>
      </c>
      <c r="G244" s="570"/>
      <c r="H244" s="599" t="str">
        <f t="shared" si="4"/>
        <v>Belum Diisi</v>
      </c>
      <c r="I244" s="595" t="s">
        <v>26</v>
      </c>
      <c r="J244" s="596" t="str">
        <f>IF($D$240="Y/T","Isi Sasaran",IF($E$240=0,0,IF(I244="Y",1,IF(I244="T",0,"Isi Dulu"))))</f>
        <v>Isi Sasaran</v>
      </c>
      <c r="K244" s="595" t="s">
        <v>26</v>
      </c>
      <c r="L244" s="596" t="str">
        <f>IF($D$240="Y/T","Isi Sasaran",IF($E$240=0,0,IF(K244="Y",1,IF(K244="T",0,"Isi Dulu"))))</f>
        <v>Isi Sasaran</v>
      </c>
      <c r="M244" s="850"/>
      <c r="N244" s="853"/>
      <c r="O244" s="517"/>
      <c r="P244" s="517"/>
      <c r="Q244" s="517"/>
      <c r="R244" s="517"/>
    </row>
    <row r="245" spans="2:18" s="527" customFormat="1" ht="15.75">
      <c r="B245" s="836">
        <v>8</v>
      </c>
      <c r="C245" s="839"/>
      <c r="D245" s="857" t="s">
        <v>26</v>
      </c>
      <c r="E245" s="854" t="str">
        <f>IF(D245="Y",1,IF(D245="T",0,IF(D245="Y/T","Belum diisi","Error")))</f>
        <v>Belum diisi</v>
      </c>
      <c r="F245" s="528">
        <v>1</v>
      </c>
      <c r="G245" s="529"/>
      <c r="H245" s="600" t="str">
        <f t="shared" si="4"/>
        <v>Belum Diisi</v>
      </c>
      <c r="I245" s="590" t="s">
        <v>26</v>
      </c>
      <c r="J245" s="591" t="str">
        <f>IF($D$245="Y/T","Isi Sasaran",IF($E$245=0,0,IF(I245="Y",1,IF(I245="T",0,"Isi Dulu"))))</f>
        <v>Isi Sasaran</v>
      </c>
      <c r="K245" s="590" t="s">
        <v>26</v>
      </c>
      <c r="L245" s="591" t="str">
        <f>IF($D$245="Y/T","Isi Sasaran",IF($E$245=0,0,IF(K245="Y",1,IF(K245="T",0,"Isi Dulu"))))</f>
        <v>Isi Sasaran</v>
      </c>
      <c r="M245" s="848" t="s">
        <v>26</v>
      </c>
      <c r="N245" s="851" t="str">
        <f>IF(M245="Y",1,IF(M245="T",0,IF(M245="Y/T","Belum diisi","Error")))</f>
        <v>Belum diisi</v>
      </c>
      <c r="O245" s="517"/>
      <c r="P245" s="517"/>
      <c r="Q245" s="517"/>
      <c r="R245" s="517"/>
    </row>
    <row r="246" spans="2:18" s="527" customFormat="1" ht="15.75">
      <c r="B246" s="837"/>
      <c r="C246" s="840"/>
      <c r="D246" s="858"/>
      <c r="E246" s="855"/>
      <c r="F246" s="549">
        <v>2</v>
      </c>
      <c r="G246" s="550"/>
      <c r="H246" s="598" t="str">
        <f t="shared" si="4"/>
        <v>Belum Diisi</v>
      </c>
      <c r="I246" s="592" t="s">
        <v>26</v>
      </c>
      <c r="J246" s="593" t="str">
        <f>IF($D$245="Y/T","Isi Sasaran",IF($E$245=0,0,IF(I246="Y",1,IF(I246="T",0,"Isi Dulu"))))</f>
        <v>Isi Sasaran</v>
      </c>
      <c r="K246" s="592" t="s">
        <v>26</v>
      </c>
      <c r="L246" s="593" t="str">
        <f>IF($D$245="Y/T","Isi Sasaran",IF($E$245=0,0,IF(K246="Y",1,IF(K246="T",0,"Isi Dulu"))))</f>
        <v>Isi Sasaran</v>
      </c>
      <c r="M246" s="849"/>
      <c r="N246" s="852"/>
      <c r="O246" s="517"/>
      <c r="P246" s="517"/>
      <c r="Q246" s="517"/>
      <c r="R246" s="517"/>
    </row>
    <row r="247" spans="2:18" s="527" customFormat="1" ht="15.75">
      <c r="B247" s="837"/>
      <c r="C247" s="840"/>
      <c r="D247" s="858"/>
      <c r="E247" s="855"/>
      <c r="F247" s="549">
        <v>3</v>
      </c>
      <c r="G247" s="550"/>
      <c r="H247" s="598" t="str">
        <f t="shared" si="4"/>
        <v>Belum Diisi</v>
      </c>
      <c r="I247" s="592" t="s">
        <v>26</v>
      </c>
      <c r="J247" s="593" t="str">
        <f>IF($D$245="Y/T","Isi Sasaran",IF($E$245=0,0,IF(I247="Y",1,IF(I247="T",0,"Isi Dulu"))))</f>
        <v>Isi Sasaran</v>
      </c>
      <c r="K247" s="592" t="s">
        <v>26</v>
      </c>
      <c r="L247" s="593" t="str">
        <f>IF($D$245="Y/T","Isi Sasaran",IF($E$245=0,0,IF(K247="Y",1,IF(K247="T",0,"Isi Dulu"))))</f>
        <v>Isi Sasaran</v>
      </c>
      <c r="M247" s="849"/>
      <c r="N247" s="852"/>
      <c r="O247" s="517"/>
      <c r="P247" s="517"/>
      <c r="Q247" s="517"/>
      <c r="R247" s="517"/>
    </row>
    <row r="248" spans="2:18" s="527" customFormat="1" ht="15.75">
      <c r="B248" s="837"/>
      <c r="C248" s="840"/>
      <c r="D248" s="858"/>
      <c r="E248" s="855"/>
      <c r="F248" s="549">
        <v>4</v>
      </c>
      <c r="G248" s="550"/>
      <c r="H248" s="598" t="str">
        <f t="shared" si="4"/>
        <v>Belum Diisi</v>
      </c>
      <c r="I248" s="592" t="s">
        <v>26</v>
      </c>
      <c r="J248" s="593" t="str">
        <f>IF($D$245="Y/T","Isi Sasaran",IF($E$245=0,0,IF(I248="Y",1,IF(I248="T",0,"Isi Dulu"))))</f>
        <v>Isi Sasaran</v>
      </c>
      <c r="K248" s="592" t="s">
        <v>26</v>
      </c>
      <c r="L248" s="593" t="str">
        <f>IF($D$245="Y/T","Isi Sasaran",IF($E$245=0,0,IF(K248="Y",1,IF(K248="T",0,"Isi Dulu"))))</f>
        <v>Isi Sasaran</v>
      </c>
      <c r="M248" s="849"/>
      <c r="N248" s="852"/>
      <c r="O248" s="517"/>
      <c r="P248" s="517"/>
      <c r="Q248" s="517"/>
      <c r="R248" s="517"/>
    </row>
    <row r="249" spans="2:18" s="527" customFormat="1" ht="15.75">
      <c r="B249" s="838"/>
      <c r="C249" s="841"/>
      <c r="D249" s="859"/>
      <c r="E249" s="856"/>
      <c r="F249" s="569">
        <v>5</v>
      </c>
      <c r="G249" s="570"/>
      <c r="H249" s="599" t="str">
        <f t="shared" si="4"/>
        <v>Belum Diisi</v>
      </c>
      <c r="I249" s="595" t="s">
        <v>26</v>
      </c>
      <c r="J249" s="596" t="str">
        <f>IF($D$245="Y/T","Isi Sasaran",IF($E$245=0,0,IF(I249="Y",1,IF(I249="T",0,"Isi Dulu"))))</f>
        <v>Isi Sasaran</v>
      </c>
      <c r="K249" s="595" t="s">
        <v>26</v>
      </c>
      <c r="L249" s="596" t="str">
        <f>IF($D$245="Y/T","Isi Sasaran",IF($E$245=0,0,IF(K249="Y",1,IF(K249="T",0,"Isi Dulu"))))</f>
        <v>Isi Sasaran</v>
      </c>
      <c r="M249" s="850"/>
      <c r="N249" s="853"/>
      <c r="O249" s="517"/>
      <c r="P249" s="517"/>
      <c r="Q249" s="517"/>
      <c r="R249" s="517"/>
    </row>
    <row r="250" spans="2:18" s="527" customFormat="1" ht="15.75">
      <c r="B250" s="836">
        <v>9</v>
      </c>
      <c r="C250" s="839"/>
      <c r="D250" s="857" t="s">
        <v>26</v>
      </c>
      <c r="E250" s="854" t="str">
        <f>IF(D250="Y",1,IF(D250="T",0,IF(D250="Y/T","Belum diisi","Error")))</f>
        <v>Belum diisi</v>
      </c>
      <c r="F250" s="528">
        <v>1</v>
      </c>
      <c r="G250" s="529"/>
      <c r="H250" s="600" t="str">
        <f t="shared" si="4"/>
        <v>Belum Diisi</v>
      </c>
      <c r="I250" s="590" t="s">
        <v>26</v>
      </c>
      <c r="J250" s="591" t="str">
        <f>IF($D$250="Y/T","Isi Sasaran",IF($E$250=0,0,IF(I250="Y",1,IF(I250="T",0,"Isi Dulu"))))</f>
        <v>Isi Sasaran</v>
      </c>
      <c r="K250" s="590" t="s">
        <v>26</v>
      </c>
      <c r="L250" s="591" t="str">
        <f>IF($D$250="Y/T","Isi Sasaran",IF($E$250=0,0,IF(K250="Y",1,IF(K250="T",0,"Isi Dulu"))))</f>
        <v>Isi Sasaran</v>
      </c>
      <c r="M250" s="848" t="s">
        <v>26</v>
      </c>
      <c r="N250" s="851" t="str">
        <f>IF(M250="Y",1,IF(M250="T",0,IF(M250="Y/T","Belum diisi","Error")))</f>
        <v>Belum diisi</v>
      </c>
      <c r="O250" s="517"/>
      <c r="P250" s="517"/>
      <c r="Q250" s="517"/>
      <c r="R250" s="517"/>
    </row>
    <row r="251" spans="2:18" s="527" customFormat="1" ht="15.75">
      <c r="B251" s="837"/>
      <c r="C251" s="840"/>
      <c r="D251" s="858"/>
      <c r="E251" s="855"/>
      <c r="F251" s="549">
        <v>2</v>
      </c>
      <c r="G251" s="550"/>
      <c r="H251" s="598" t="str">
        <f t="shared" si="4"/>
        <v>Belum Diisi</v>
      </c>
      <c r="I251" s="592" t="s">
        <v>26</v>
      </c>
      <c r="J251" s="593" t="str">
        <f>IF($D$250="Y/T","Isi Sasaran",IF($E$250=0,0,IF(I251="Y",1,IF(I251="T",0,"Isi Dulu"))))</f>
        <v>Isi Sasaran</v>
      </c>
      <c r="K251" s="592" t="s">
        <v>26</v>
      </c>
      <c r="L251" s="593" t="str">
        <f>IF($D$250="Y/T","Isi Sasaran",IF($E$250=0,0,IF(K251="Y",1,IF(K251="T",0,"Isi Dulu"))))</f>
        <v>Isi Sasaran</v>
      </c>
      <c r="M251" s="849"/>
      <c r="N251" s="852"/>
      <c r="O251" s="517"/>
      <c r="P251" s="517"/>
      <c r="Q251" s="517"/>
      <c r="R251" s="517"/>
    </row>
    <row r="252" spans="2:18" s="527" customFormat="1" ht="15.75">
      <c r="B252" s="837"/>
      <c r="C252" s="840"/>
      <c r="D252" s="858"/>
      <c r="E252" s="855"/>
      <c r="F252" s="549">
        <v>3</v>
      </c>
      <c r="G252" s="550"/>
      <c r="H252" s="598" t="str">
        <f t="shared" si="4"/>
        <v>Belum Diisi</v>
      </c>
      <c r="I252" s="592" t="s">
        <v>26</v>
      </c>
      <c r="J252" s="593" t="str">
        <f>IF($D$250="Y/T","Isi Sasaran",IF($E$250=0,0,IF(I252="Y",1,IF(I252="T",0,"Isi Dulu"))))</f>
        <v>Isi Sasaran</v>
      </c>
      <c r="K252" s="592" t="s">
        <v>26</v>
      </c>
      <c r="L252" s="593" t="str">
        <f>IF($D$250="Y/T","Isi Sasaran",IF($E$250=0,0,IF(K252="Y",1,IF(K252="T",0,"Isi Dulu"))))</f>
        <v>Isi Sasaran</v>
      </c>
      <c r="M252" s="849"/>
      <c r="N252" s="852"/>
      <c r="O252" s="517"/>
      <c r="P252" s="517"/>
      <c r="Q252" s="517"/>
      <c r="R252" s="517"/>
    </row>
    <row r="253" spans="2:18" s="527" customFormat="1" ht="15.75">
      <c r="B253" s="837"/>
      <c r="C253" s="840"/>
      <c r="D253" s="858"/>
      <c r="E253" s="855"/>
      <c r="F253" s="549">
        <v>4</v>
      </c>
      <c r="G253" s="550"/>
      <c r="H253" s="598" t="str">
        <f t="shared" si="4"/>
        <v>Belum Diisi</v>
      </c>
      <c r="I253" s="592" t="s">
        <v>26</v>
      </c>
      <c r="J253" s="593" t="str">
        <f>IF($D$250="Y/T","Isi Sasaran",IF($E$250=0,0,IF(I253="Y",1,IF(I253="T",0,"Isi Dulu"))))</f>
        <v>Isi Sasaran</v>
      </c>
      <c r="K253" s="592" t="s">
        <v>26</v>
      </c>
      <c r="L253" s="593" t="str">
        <f>IF($D$250="Y/T","Isi Sasaran",IF($E$250=0,0,IF(K253="Y",1,IF(K253="T",0,"Isi Dulu"))))</f>
        <v>Isi Sasaran</v>
      </c>
      <c r="M253" s="849"/>
      <c r="N253" s="852"/>
      <c r="O253" s="517"/>
      <c r="P253" s="517"/>
      <c r="Q253" s="517"/>
      <c r="R253" s="517"/>
    </row>
    <row r="254" spans="2:18" s="527" customFormat="1" ht="15.75">
      <c r="B254" s="838"/>
      <c r="C254" s="841"/>
      <c r="D254" s="859"/>
      <c r="E254" s="856"/>
      <c r="F254" s="569">
        <v>5</v>
      </c>
      <c r="G254" s="570"/>
      <c r="H254" s="599" t="str">
        <f t="shared" si="4"/>
        <v>Belum Diisi</v>
      </c>
      <c r="I254" s="595" t="s">
        <v>26</v>
      </c>
      <c r="J254" s="596" t="str">
        <f>IF($D$250="Y/T","Isi Sasaran",IF($E$250=0,0,IF(I254="Y",1,IF(I254="T",0,"Isi Dulu"))))</f>
        <v>Isi Sasaran</v>
      </c>
      <c r="K254" s="595" t="s">
        <v>26</v>
      </c>
      <c r="L254" s="596" t="str">
        <f>IF($D$250="Y/T","Isi Sasaran",IF($E$250=0,0,IF(K254="Y",1,IF(K254="T",0,"Isi Dulu"))))</f>
        <v>Isi Sasaran</v>
      </c>
      <c r="M254" s="850"/>
      <c r="N254" s="853"/>
      <c r="O254" s="517"/>
      <c r="P254" s="517"/>
      <c r="Q254" s="517"/>
      <c r="R254" s="517"/>
    </row>
    <row r="255" spans="2:18" s="527" customFormat="1" ht="15.75">
      <c r="B255" s="836">
        <v>10</v>
      </c>
      <c r="C255" s="839"/>
      <c r="D255" s="857" t="s">
        <v>26</v>
      </c>
      <c r="E255" s="854" t="str">
        <f>IF(D255="Y",1,IF(D255="T",0,IF(D255="Y/T","Belum diisi","Error")))</f>
        <v>Belum diisi</v>
      </c>
      <c r="F255" s="528">
        <v>1</v>
      </c>
      <c r="G255" s="529"/>
      <c r="H255" s="600" t="str">
        <f t="shared" si="4"/>
        <v>Belum Diisi</v>
      </c>
      <c r="I255" s="590" t="s">
        <v>26</v>
      </c>
      <c r="J255" s="591" t="str">
        <f>IF($D$255="Y/T","Isi Sasaran",IF($E$255=0,0,IF(I255="Y",1,IF(I255="T",0,"Isi Dulu"))))</f>
        <v>Isi Sasaran</v>
      </c>
      <c r="K255" s="590" t="s">
        <v>26</v>
      </c>
      <c r="L255" s="591" t="str">
        <f>IF($D$255="Y/T","Isi Sasaran",IF($E$255=0,0,IF(K255="Y",1,IF(K255="T",0,"Isi Dulu"))))</f>
        <v>Isi Sasaran</v>
      </c>
      <c r="M255" s="848" t="s">
        <v>26</v>
      </c>
      <c r="N255" s="851" t="str">
        <f>IF(M255="Y",1,IF(M255="T",0,IF(M255="Y/T","Belum diisi","Error")))</f>
        <v>Belum diisi</v>
      </c>
      <c r="O255" s="517"/>
      <c r="P255" s="517"/>
      <c r="Q255" s="517"/>
      <c r="R255" s="517"/>
    </row>
    <row r="256" spans="2:18" s="527" customFormat="1" ht="15.75">
      <c r="B256" s="837"/>
      <c r="C256" s="840"/>
      <c r="D256" s="858"/>
      <c r="E256" s="855"/>
      <c r="F256" s="549">
        <v>2</v>
      </c>
      <c r="G256" s="550"/>
      <c r="H256" s="598" t="str">
        <f t="shared" si="4"/>
        <v>Belum Diisi</v>
      </c>
      <c r="I256" s="592" t="s">
        <v>26</v>
      </c>
      <c r="J256" s="593" t="str">
        <f>IF($D$255="Y/T","Isi Sasaran",IF($E$255=0,0,IF(I256="Y",1,IF(I256="T",0,"Isi Dulu"))))</f>
        <v>Isi Sasaran</v>
      </c>
      <c r="K256" s="592" t="s">
        <v>26</v>
      </c>
      <c r="L256" s="593" t="str">
        <f>IF($D$255="Y/T","Isi Sasaran",IF($E$255=0,0,IF(K256="Y",1,IF(K256="T",0,"Isi Dulu"))))</f>
        <v>Isi Sasaran</v>
      </c>
      <c r="M256" s="849"/>
      <c r="N256" s="852"/>
      <c r="O256" s="517"/>
      <c r="P256" s="517"/>
      <c r="Q256" s="517"/>
      <c r="R256" s="517"/>
    </row>
    <row r="257" spans="2:18" s="527" customFormat="1" ht="15.75">
      <c r="B257" s="837"/>
      <c r="C257" s="840"/>
      <c r="D257" s="858"/>
      <c r="E257" s="855"/>
      <c r="F257" s="549">
        <v>3</v>
      </c>
      <c r="G257" s="550"/>
      <c r="H257" s="598" t="str">
        <f t="shared" si="4"/>
        <v>Belum Diisi</v>
      </c>
      <c r="I257" s="592" t="s">
        <v>26</v>
      </c>
      <c r="J257" s="593" t="str">
        <f>IF($D$255="Y/T","Isi Sasaran",IF($E$255=0,0,IF(I257="Y",1,IF(I257="T",0,"Isi Dulu"))))</f>
        <v>Isi Sasaran</v>
      </c>
      <c r="K257" s="592" t="s">
        <v>26</v>
      </c>
      <c r="L257" s="593" t="str">
        <f>IF($D$255="Y/T","Isi Sasaran",IF($E$255=0,0,IF(K257="Y",1,IF(K257="T",0,"Isi Dulu"))))</f>
        <v>Isi Sasaran</v>
      </c>
      <c r="M257" s="849"/>
      <c r="N257" s="852"/>
      <c r="O257" s="517"/>
      <c r="P257" s="517"/>
      <c r="Q257" s="517"/>
      <c r="R257" s="517"/>
    </row>
    <row r="258" spans="2:18" s="527" customFormat="1" ht="15.75">
      <c r="B258" s="837"/>
      <c r="C258" s="840"/>
      <c r="D258" s="858"/>
      <c r="E258" s="855"/>
      <c r="F258" s="549">
        <v>4</v>
      </c>
      <c r="G258" s="550"/>
      <c r="H258" s="598" t="str">
        <f t="shared" si="4"/>
        <v>Belum Diisi</v>
      </c>
      <c r="I258" s="592" t="s">
        <v>26</v>
      </c>
      <c r="J258" s="593" t="str">
        <f>IF($D$255="Y/T","Isi Sasaran",IF($E$255=0,0,IF(I258="Y",1,IF(I258="T",0,"Isi Dulu"))))</f>
        <v>Isi Sasaran</v>
      </c>
      <c r="K258" s="592" t="s">
        <v>26</v>
      </c>
      <c r="L258" s="593" t="str">
        <f>IF($D$255="Y/T","Isi Sasaran",IF($E$255=0,0,IF(K258="Y",1,IF(K258="T",0,"Isi Dulu"))))</f>
        <v>Isi Sasaran</v>
      </c>
      <c r="M258" s="849"/>
      <c r="N258" s="852"/>
      <c r="O258" s="517"/>
      <c r="P258" s="517"/>
      <c r="Q258" s="517"/>
      <c r="R258" s="517"/>
    </row>
    <row r="259" spans="2:18" s="527" customFormat="1" ht="15.75">
      <c r="B259" s="838"/>
      <c r="C259" s="841"/>
      <c r="D259" s="859"/>
      <c r="E259" s="856"/>
      <c r="F259" s="569">
        <v>5</v>
      </c>
      <c r="G259" s="570"/>
      <c r="H259" s="599" t="str">
        <f t="shared" si="4"/>
        <v>Belum Diisi</v>
      </c>
      <c r="I259" s="595" t="s">
        <v>26</v>
      </c>
      <c r="J259" s="596" t="str">
        <f>IF($D$255="Y/T","Isi Sasaran",IF($E$255=0,0,IF(I259="Y",1,IF(I259="T",0,"Isi Dulu"))))</f>
        <v>Isi Sasaran</v>
      </c>
      <c r="K259" s="595" t="s">
        <v>26</v>
      </c>
      <c r="L259" s="596" t="str">
        <f>IF($D$255="Y/T","Isi Sasaran",IF($E$255=0,0,IF(K259="Y",1,IF(K259="T",0,"Isi Dulu"))))</f>
        <v>Isi Sasaran</v>
      </c>
      <c r="M259" s="850"/>
      <c r="N259" s="853"/>
      <c r="O259" s="517"/>
      <c r="P259" s="517"/>
      <c r="Q259" s="517"/>
      <c r="R259" s="517"/>
    </row>
    <row r="260" spans="2:18" s="527" customFormat="1" ht="15.75">
      <c r="B260" s="836">
        <v>11</v>
      </c>
      <c r="C260" s="839"/>
      <c r="D260" s="857" t="s">
        <v>26</v>
      </c>
      <c r="E260" s="854" t="str">
        <f>IF(D260="Y",1,IF(D260="T",0,IF(D260="Y/T","Belum diisi","Error")))</f>
        <v>Belum diisi</v>
      </c>
      <c r="F260" s="528">
        <v>1</v>
      </c>
      <c r="G260" s="529"/>
      <c r="H260" s="600" t="str">
        <f t="shared" si="4"/>
        <v>Belum Diisi</v>
      </c>
      <c r="I260" s="590" t="s">
        <v>26</v>
      </c>
      <c r="J260" s="591" t="str">
        <f>IF($D$260="Y/T","Isi Sasaran",IF($E$260=0,0,IF(I260="Y",1,IF(I260="T",0,"Isi Dulu"))))</f>
        <v>Isi Sasaran</v>
      </c>
      <c r="K260" s="590" t="s">
        <v>26</v>
      </c>
      <c r="L260" s="591" t="str">
        <f>IF($D$260="Y/T","Isi Sasaran",IF($E$260=0,0,IF(K260="Y",1,IF(K260="T",0,"Isi Dulu"))))</f>
        <v>Isi Sasaran</v>
      </c>
      <c r="M260" s="848" t="s">
        <v>26</v>
      </c>
      <c r="N260" s="851" t="str">
        <f>IF(M260="Y",1,IF(M260="T",0,IF(M260="Y/T","Belum diisi","Error")))</f>
        <v>Belum diisi</v>
      </c>
      <c r="O260" s="517"/>
      <c r="P260" s="517"/>
      <c r="Q260" s="517"/>
      <c r="R260" s="517"/>
    </row>
    <row r="261" spans="2:18" s="527" customFormat="1" ht="15.75">
      <c r="B261" s="837"/>
      <c r="C261" s="840"/>
      <c r="D261" s="858"/>
      <c r="E261" s="855"/>
      <c r="F261" s="549">
        <v>2</v>
      </c>
      <c r="G261" s="550"/>
      <c r="H261" s="598" t="str">
        <f t="shared" si="4"/>
        <v>Belum Diisi</v>
      </c>
      <c r="I261" s="592" t="s">
        <v>26</v>
      </c>
      <c r="J261" s="593" t="str">
        <f>IF($D$260="Y/T","Isi Sasaran",IF($E$260=0,0,IF(I261="Y",1,IF(I261="T",0,"Isi Dulu"))))</f>
        <v>Isi Sasaran</v>
      </c>
      <c r="K261" s="592" t="s">
        <v>26</v>
      </c>
      <c r="L261" s="593" t="str">
        <f>IF($D$260="Y/T","Isi Sasaran",IF($E$260=0,0,IF(K261="Y",1,IF(K261="T",0,"Isi Dulu"))))</f>
        <v>Isi Sasaran</v>
      </c>
      <c r="M261" s="849"/>
      <c r="N261" s="852"/>
      <c r="O261" s="517"/>
      <c r="P261" s="517"/>
      <c r="Q261" s="517"/>
      <c r="R261" s="517"/>
    </row>
    <row r="262" spans="2:18" s="527" customFormat="1" ht="15.75">
      <c r="B262" s="837"/>
      <c r="C262" s="840"/>
      <c r="D262" s="858"/>
      <c r="E262" s="855"/>
      <c r="F262" s="549">
        <v>3</v>
      </c>
      <c r="G262" s="550"/>
      <c r="H262" s="598" t="str">
        <f t="shared" si="4"/>
        <v>Belum Diisi</v>
      </c>
      <c r="I262" s="592" t="s">
        <v>26</v>
      </c>
      <c r="J262" s="593" t="str">
        <f>IF($D$260="Y/T","Isi Sasaran",IF($E$260=0,0,IF(I262="Y",1,IF(I262="T",0,"Isi Dulu"))))</f>
        <v>Isi Sasaran</v>
      </c>
      <c r="K262" s="592" t="s">
        <v>26</v>
      </c>
      <c r="L262" s="593" t="str">
        <f>IF($D$260="Y/T","Isi Sasaran",IF($E$260=0,0,IF(K262="Y",1,IF(K262="T",0,"Isi Dulu"))))</f>
        <v>Isi Sasaran</v>
      </c>
      <c r="M262" s="849"/>
      <c r="N262" s="852"/>
      <c r="O262" s="517"/>
      <c r="P262" s="517"/>
      <c r="Q262" s="517"/>
      <c r="R262" s="517"/>
    </row>
    <row r="263" spans="2:18" s="527" customFormat="1" ht="15.75">
      <c r="B263" s="837"/>
      <c r="C263" s="840"/>
      <c r="D263" s="858"/>
      <c r="E263" s="855"/>
      <c r="F263" s="549">
        <v>4</v>
      </c>
      <c r="G263" s="550"/>
      <c r="H263" s="598" t="str">
        <f t="shared" si="4"/>
        <v>Belum Diisi</v>
      </c>
      <c r="I263" s="592" t="s">
        <v>26</v>
      </c>
      <c r="J263" s="593" t="str">
        <f>IF($D$260="Y/T","Isi Sasaran",IF($E$260=0,0,IF(I263="Y",1,IF(I263="T",0,"Isi Dulu"))))</f>
        <v>Isi Sasaran</v>
      </c>
      <c r="K263" s="592" t="s">
        <v>26</v>
      </c>
      <c r="L263" s="593" t="str">
        <f>IF($D$260="Y/T","Isi Sasaran",IF($E$260=0,0,IF(K263="Y",1,IF(K263="T",0,"Isi Dulu"))))</f>
        <v>Isi Sasaran</v>
      </c>
      <c r="M263" s="849"/>
      <c r="N263" s="852"/>
      <c r="O263" s="517"/>
      <c r="P263" s="517"/>
      <c r="Q263" s="517"/>
      <c r="R263" s="517"/>
    </row>
    <row r="264" spans="2:18" s="527" customFormat="1" ht="15.75">
      <c r="B264" s="838"/>
      <c r="C264" s="841"/>
      <c r="D264" s="859"/>
      <c r="E264" s="856"/>
      <c r="F264" s="569">
        <v>5</v>
      </c>
      <c r="G264" s="570"/>
      <c r="H264" s="599" t="str">
        <f t="shared" si="4"/>
        <v>Belum Diisi</v>
      </c>
      <c r="I264" s="595" t="s">
        <v>26</v>
      </c>
      <c r="J264" s="596" t="str">
        <f>IF($D$260="Y/T","Isi Sasaran",IF($E$260=0,0,IF(I264="Y",1,IF(I264="T",0,"Isi Dulu"))))</f>
        <v>Isi Sasaran</v>
      </c>
      <c r="K264" s="595" t="s">
        <v>26</v>
      </c>
      <c r="L264" s="596" t="str">
        <f>IF($D$260="Y/T","Isi Sasaran",IF($E$260=0,0,IF(K264="Y",1,IF(K264="T",0,"Isi Dulu"))))</f>
        <v>Isi Sasaran</v>
      </c>
      <c r="M264" s="850"/>
      <c r="N264" s="853"/>
      <c r="O264" s="517"/>
      <c r="P264" s="517"/>
      <c r="Q264" s="517"/>
      <c r="R264" s="517"/>
    </row>
    <row r="265" spans="2:18" s="527" customFormat="1" ht="15.75">
      <c r="B265" s="836">
        <v>12</v>
      </c>
      <c r="C265" s="839"/>
      <c r="D265" s="857" t="s">
        <v>26</v>
      </c>
      <c r="E265" s="854" t="str">
        <f>IF(D265="Y",1,IF(D265="T",0,IF(D265="Y/T","Belum diisi","Error")))</f>
        <v>Belum diisi</v>
      </c>
      <c r="F265" s="528">
        <v>1</v>
      </c>
      <c r="G265" s="529"/>
      <c r="H265" s="600" t="str">
        <f t="shared" si="4"/>
        <v>Belum Diisi</v>
      </c>
      <c r="I265" s="590" t="s">
        <v>26</v>
      </c>
      <c r="J265" s="591" t="str">
        <f>IF($D$265="Y/T","Isi Sasaran",IF($E$265=0,0,IF(I265="Y",1,IF(I265="T",0,"Isi Dulu"))))</f>
        <v>Isi Sasaran</v>
      </c>
      <c r="K265" s="590" t="s">
        <v>26</v>
      </c>
      <c r="L265" s="591" t="str">
        <f>IF($D$265="Y/T","Isi Sasaran",IF($E$265=0,0,IF(K265="Y",1,IF(K265="T",0,"Isi Dulu"))))</f>
        <v>Isi Sasaran</v>
      </c>
      <c r="M265" s="848" t="s">
        <v>26</v>
      </c>
      <c r="N265" s="851" t="str">
        <f>IF(M265="Y",1,IF(M265="T",0,IF(M265="Y/T","Belum diisi","Error")))</f>
        <v>Belum diisi</v>
      </c>
      <c r="O265" s="517"/>
      <c r="P265" s="517"/>
      <c r="Q265" s="517"/>
      <c r="R265" s="517"/>
    </row>
    <row r="266" spans="2:18" s="527" customFormat="1" ht="15.75">
      <c r="B266" s="837"/>
      <c r="C266" s="840"/>
      <c r="D266" s="858"/>
      <c r="E266" s="855"/>
      <c r="F266" s="549">
        <v>2</v>
      </c>
      <c r="G266" s="550"/>
      <c r="H266" s="598" t="str">
        <f t="shared" si="4"/>
        <v>Belum Diisi</v>
      </c>
      <c r="I266" s="592" t="s">
        <v>26</v>
      </c>
      <c r="J266" s="593" t="str">
        <f>IF($D$265="Y/T","Isi Sasaran",IF($E$265=0,0,IF(I266="Y",1,IF(I266="T",0,"Isi Dulu"))))</f>
        <v>Isi Sasaran</v>
      </c>
      <c r="K266" s="592" t="s">
        <v>26</v>
      </c>
      <c r="L266" s="593" t="str">
        <f>IF($D$265="Y/T","Isi Sasaran",IF($E$265=0,0,IF(K266="Y",1,IF(K266="T",0,"Isi Dulu"))))</f>
        <v>Isi Sasaran</v>
      </c>
      <c r="M266" s="849"/>
      <c r="N266" s="852"/>
      <c r="O266" s="517"/>
      <c r="P266" s="517"/>
      <c r="Q266" s="517"/>
      <c r="R266" s="517"/>
    </row>
    <row r="267" spans="2:18" s="527" customFormat="1" ht="15.75">
      <c r="B267" s="837"/>
      <c r="C267" s="840"/>
      <c r="D267" s="858"/>
      <c r="E267" s="855"/>
      <c r="F267" s="549">
        <v>3</v>
      </c>
      <c r="G267" s="550"/>
      <c r="H267" s="598" t="str">
        <f t="shared" si="4"/>
        <v>Belum Diisi</v>
      </c>
      <c r="I267" s="592" t="s">
        <v>26</v>
      </c>
      <c r="J267" s="593" t="str">
        <f>IF($D$265="Y/T","Isi Sasaran",IF($E$265=0,0,IF(I267="Y",1,IF(I267="T",0,"Isi Dulu"))))</f>
        <v>Isi Sasaran</v>
      </c>
      <c r="K267" s="592" t="s">
        <v>26</v>
      </c>
      <c r="L267" s="593" t="str">
        <f>IF($D$265="Y/T","Isi Sasaran",IF($E$265=0,0,IF(K267="Y",1,IF(K267="T",0,"Isi Dulu"))))</f>
        <v>Isi Sasaran</v>
      </c>
      <c r="M267" s="849"/>
      <c r="N267" s="852"/>
      <c r="O267" s="517"/>
      <c r="P267" s="517"/>
      <c r="Q267" s="517"/>
      <c r="R267" s="517"/>
    </row>
    <row r="268" spans="2:18" s="527" customFormat="1" ht="15.75">
      <c r="B268" s="837"/>
      <c r="C268" s="840"/>
      <c r="D268" s="858"/>
      <c r="E268" s="855"/>
      <c r="F268" s="549">
        <v>4</v>
      </c>
      <c r="G268" s="550"/>
      <c r="H268" s="598" t="str">
        <f t="shared" si="4"/>
        <v>Belum Diisi</v>
      </c>
      <c r="I268" s="592" t="s">
        <v>26</v>
      </c>
      <c r="J268" s="593" t="str">
        <f>IF($D$265="Y/T","Isi Sasaran",IF($E$265=0,0,IF(I268="Y",1,IF(I268="T",0,"Isi Dulu"))))</f>
        <v>Isi Sasaran</v>
      </c>
      <c r="K268" s="592" t="s">
        <v>26</v>
      </c>
      <c r="L268" s="593" t="str">
        <f>IF($D$265="Y/T","Isi Sasaran",IF($E$265=0,0,IF(K268="Y",1,IF(K268="T",0,"Isi Dulu"))))</f>
        <v>Isi Sasaran</v>
      </c>
      <c r="M268" s="849"/>
      <c r="N268" s="852"/>
      <c r="O268" s="517"/>
      <c r="P268" s="517"/>
      <c r="Q268" s="517"/>
      <c r="R268" s="517"/>
    </row>
    <row r="269" spans="2:18" s="527" customFormat="1" ht="15.75">
      <c r="B269" s="838"/>
      <c r="C269" s="841"/>
      <c r="D269" s="859"/>
      <c r="E269" s="856"/>
      <c r="F269" s="569">
        <v>5</v>
      </c>
      <c r="G269" s="570"/>
      <c r="H269" s="599" t="str">
        <f t="shared" si="4"/>
        <v>Belum Diisi</v>
      </c>
      <c r="I269" s="595" t="s">
        <v>26</v>
      </c>
      <c r="J269" s="596" t="str">
        <f>IF($D$265="Y/T","Isi Sasaran",IF($E$265=0,0,IF(I269="Y",1,IF(I269="T",0,"Isi Dulu"))))</f>
        <v>Isi Sasaran</v>
      </c>
      <c r="K269" s="595" t="s">
        <v>26</v>
      </c>
      <c r="L269" s="596" t="str">
        <f>IF($D$265="Y/T","Isi Sasaran",IF($E$265=0,0,IF(K269="Y",1,IF(K269="T",0,"Isi Dulu"))))</f>
        <v>Isi Sasaran</v>
      </c>
      <c r="M269" s="850"/>
      <c r="N269" s="853"/>
      <c r="O269" s="517"/>
      <c r="P269" s="517"/>
      <c r="Q269" s="517"/>
      <c r="R269" s="517"/>
    </row>
    <row r="270" spans="2:18" s="527" customFormat="1" ht="15.75">
      <c r="B270" s="836">
        <v>13</v>
      </c>
      <c r="C270" s="839"/>
      <c r="D270" s="857" t="s">
        <v>26</v>
      </c>
      <c r="E270" s="854" t="str">
        <f>IF(D270="Y",1,IF(D270="T",0,IF(D270="Y/T","Belum diisi","Error")))</f>
        <v>Belum diisi</v>
      </c>
      <c r="F270" s="528">
        <v>1</v>
      </c>
      <c r="G270" s="529"/>
      <c r="H270" s="600" t="str">
        <f t="shared" si="4"/>
        <v>Belum Diisi</v>
      </c>
      <c r="I270" s="590" t="s">
        <v>26</v>
      </c>
      <c r="J270" s="591" t="str">
        <f>IF($D$270="Y/T","Isi Sasaran",IF($E$270=0,0,IF(I270="Y",1,IF(I270="T",0,"Isi Dulu"))))</f>
        <v>Isi Sasaran</v>
      </c>
      <c r="K270" s="590" t="s">
        <v>26</v>
      </c>
      <c r="L270" s="591" t="str">
        <f>IF($D$270="Y/T","Isi Sasaran",IF($E$270=0,0,IF(K270="Y",1,IF(K270="T",0,"Isi Dulu"))))</f>
        <v>Isi Sasaran</v>
      </c>
      <c r="M270" s="848" t="s">
        <v>26</v>
      </c>
      <c r="N270" s="851" t="str">
        <f>IF(M270="Y",1,IF(M270="T",0,IF(M270="Y/T","Belum diisi","Error")))</f>
        <v>Belum diisi</v>
      </c>
      <c r="O270" s="517"/>
      <c r="P270" s="517"/>
      <c r="Q270" s="517"/>
      <c r="R270" s="517"/>
    </row>
    <row r="271" spans="2:18" s="527" customFormat="1" ht="15.75">
      <c r="B271" s="837"/>
      <c r="C271" s="840"/>
      <c r="D271" s="858"/>
      <c r="E271" s="855"/>
      <c r="F271" s="549">
        <v>2</v>
      </c>
      <c r="G271" s="550"/>
      <c r="H271" s="598" t="str">
        <f t="shared" si="4"/>
        <v>Belum Diisi</v>
      </c>
      <c r="I271" s="592" t="s">
        <v>26</v>
      </c>
      <c r="J271" s="593" t="str">
        <f>IF($D$270="Y/T","Isi Sasaran",IF($E$270=0,0,IF(I271="Y",1,IF(I271="T",0,"Isi Dulu"))))</f>
        <v>Isi Sasaran</v>
      </c>
      <c r="K271" s="592" t="s">
        <v>26</v>
      </c>
      <c r="L271" s="593" t="str">
        <f>IF($D$270="Y/T","Isi Sasaran",IF($E$270=0,0,IF(K271="Y",1,IF(K271="T",0,"Isi Dulu"))))</f>
        <v>Isi Sasaran</v>
      </c>
      <c r="M271" s="849"/>
      <c r="N271" s="852"/>
      <c r="O271" s="517"/>
      <c r="P271" s="517"/>
      <c r="Q271" s="517"/>
      <c r="R271" s="517"/>
    </row>
    <row r="272" spans="2:18" s="527" customFormat="1" ht="15.75">
      <c r="B272" s="837"/>
      <c r="C272" s="840"/>
      <c r="D272" s="858"/>
      <c r="E272" s="855"/>
      <c r="F272" s="549">
        <v>3</v>
      </c>
      <c r="G272" s="550"/>
      <c r="H272" s="598" t="str">
        <f t="shared" si="4"/>
        <v>Belum Diisi</v>
      </c>
      <c r="I272" s="592" t="s">
        <v>26</v>
      </c>
      <c r="J272" s="593" t="str">
        <f>IF($D$270="Y/T","Isi Sasaran",IF($E$270=0,0,IF(I272="Y",1,IF(I272="T",0,"Isi Dulu"))))</f>
        <v>Isi Sasaran</v>
      </c>
      <c r="K272" s="592" t="s">
        <v>26</v>
      </c>
      <c r="L272" s="593" t="str">
        <f>IF($D$270="Y/T","Isi Sasaran",IF($E$270=0,0,IF(K272="Y",1,IF(K272="T",0,"Isi Dulu"))))</f>
        <v>Isi Sasaran</v>
      </c>
      <c r="M272" s="849"/>
      <c r="N272" s="852"/>
      <c r="O272" s="517"/>
      <c r="P272" s="517"/>
      <c r="Q272" s="517"/>
      <c r="R272" s="517"/>
    </row>
    <row r="273" spans="2:18" s="527" customFormat="1" ht="15.75">
      <c r="B273" s="837"/>
      <c r="C273" s="840"/>
      <c r="D273" s="858"/>
      <c r="E273" s="855"/>
      <c r="F273" s="549">
        <v>4</v>
      </c>
      <c r="G273" s="550"/>
      <c r="H273" s="598" t="str">
        <f t="shared" si="4"/>
        <v>Belum Diisi</v>
      </c>
      <c r="I273" s="592" t="s">
        <v>26</v>
      </c>
      <c r="J273" s="593" t="str">
        <f>IF($D$270="Y/T","Isi Sasaran",IF($E$270=0,0,IF(I273="Y",1,IF(I273="T",0,"Isi Dulu"))))</f>
        <v>Isi Sasaran</v>
      </c>
      <c r="K273" s="592" t="s">
        <v>26</v>
      </c>
      <c r="L273" s="593" t="str">
        <f>IF($D$270="Y/T","Isi Sasaran",IF($E$270=0,0,IF(K273="Y",1,IF(K273="T",0,"Isi Dulu"))))</f>
        <v>Isi Sasaran</v>
      </c>
      <c r="M273" s="849"/>
      <c r="N273" s="852"/>
      <c r="O273" s="517"/>
      <c r="P273" s="517"/>
      <c r="Q273" s="517"/>
      <c r="R273" s="517"/>
    </row>
    <row r="274" spans="2:18" s="527" customFormat="1" ht="15.75">
      <c r="B274" s="838"/>
      <c r="C274" s="841"/>
      <c r="D274" s="859"/>
      <c r="E274" s="856"/>
      <c r="F274" s="569">
        <v>5</v>
      </c>
      <c r="G274" s="570"/>
      <c r="H274" s="599" t="str">
        <f t="shared" si="4"/>
        <v>Belum Diisi</v>
      </c>
      <c r="I274" s="595" t="s">
        <v>26</v>
      </c>
      <c r="J274" s="596" t="str">
        <f>IF($D$270="Y/T","Isi Sasaran",IF($E$270=0,0,IF(I274="Y",1,IF(I274="T",0,"Isi Dulu"))))</f>
        <v>Isi Sasaran</v>
      </c>
      <c r="K274" s="595" t="s">
        <v>26</v>
      </c>
      <c r="L274" s="596" t="str">
        <f>IF($D$270="Y/T","Isi Sasaran",IF($E$270=0,0,IF(K274="Y",1,IF(K274="T",0,"Isi Dulu"))))</f>
        <v>Isi Sasaran</v>
      </c>
      <c r="M274" s="850"/>
      <c r="N274" s="853"/>
      <c r="O274" s="517"/>
      <c r="P274" s="517"/>
      <c r="Q274" s="517"/>
      <c r="R274" s="517"/>
    </row>
    <row r="275" spans="2:18" s="527" customFormat="1" ht="15.75">
      <c r="B275" s="836">
        <v>14</v>
      </c>
      <c r="C275" s="839"/>
      <c r="D275" s="857" t="s">
        <v>26</v>
      </c>
      <c r="E275" s="854" t="str">
        <f>IF(D275="Y",1,IF(D275="T",0,IF(D275="Y/T","Belum diisi","Error")))</f>
        <v>Belum diisi</v>
      </c>
      <c r="F275" s="528">
        <v>1</v>
      </c>
      <c r="G275" s="529"/>
      <c r="H275" s="600" t="str">
        <f t="shared" ref="H275:H309" si="5">IF(OR(J275="Isi Dulu",L275="Isi Dulu",J275="Isi Sasaran",L275="Isi Sasaran"),"Belum Diisi",IF(SUM(J275,L275)=2,1,IF(SUM(J275,L275)=1,0,IF(SUM(J275,L275)=0,0,"Error"))))</f>
        <v>Belum Diisi</v>
      </c>
      <c r="I275" s="590" t="s">
        <v>26</v>
      </c>
      <c r="J275" s="591" t="str">
        <f>IF($D$275="Y/T","Isi Sasaran",IF($E$275=0,0,IF(I275="Y",1,IF(I275="T",0,"Isi Dulu"))))</f>
        <v>Isi Sasaran</v>
      </c>
      <c r="K275" s="590" t="s">
        <v>26</v>
      </c>
      <c r="L275" s="591" t="str">
        <f>IF($D$275="Y/T","Isi Sasaran",IF($E$275=0,0,IF(K275="Y",1,IF(K275="T",0,"Isi Dulu"))))</f>
        <v>Isi Sasaran</v>
      </c>
      <c r="M275" s="848" t="s">
        <v>26</v>
      </c>
      <c r="N275" s="851" t="str">
        <f>IF(M275="Y",1,IF(M275="T",0,IF(M275="Y/T","Belum diisi","Error")))</f>
        <v>Belum diisi</v>
      </c>
      <c r="O275" s="517"/>
      <c r="P275" s="517"/>
      <c r="Q275" s="517"/>
      <c r="R275" s="517"/>
    </row>
    <row r="276" spans="2:18" s="527" customFormat="1" ht="15.75">
      <c r="B276" s="837"/>
      <c r="C276" s="840"/>
      <c r="D276" s="858"/>
      <c r="E276" s="855"/>
      <c r="F276" s="549">
        <v>2</v>
      </c>
      <c r="G276" s="550"/>
      <c r="H276" s="598" t="str">
        <f t="shared" si="5"/>
        <v>Belum Diisi</v>
      </c>
      <c r="I276" s="592" t="s">
        <v>26</v>
      </c>
      <c r="J276" s="593" t="str">
        <f>IF($D$275="Y/T","Isi Sasaran",IF($E$275=0,0,IF(I276="Y",1,IF(I276="T",0,"Isi Dulu"))))</f>
        <v>Isi Sasaran</v>
      </c>
      <c r="K276" s="592" t="s">
        <v>26</v>
      </c>
      <c r="L276" s="593" t="str">
        <f>IF($D$275="Y/T","Isi Sasaran",IF($E$275=0,0,IF(K276="Y",1,IF(K276="T",0,"Isi Dulu"))))</f>
        <v>Isi Sasaran</v>
      </c>
      <c r="M276" s="849"/>
      <c r="N276" s="852"/>
      <c r="O276" s="517"/>
      <c r="P276" s="517"/>
      <c r="Q276" s="517"/>
      <c r="R276" s="517"/>
    </row>
    <row r="277" spans="2:18" s="527" customFormat="1" ht="15.75">
      <c r="B277" s="837"/>
      <c r="C277" s="840"/>
      <c r="D277" s="858"/>
      <c r="E277" s="855"/>
      <c r="F277" s="549">
        <v>3</v>
      </c>
      <c r="G277" s="550"/>
      <c r="H277" s="598" t="str">
        <f t="shared" si="5"/>
        <v>Belum Diisi</v>
      </c>
      <c r="I277" s="592" t="s">
        <v>26</v>
      </c>
      <c r="J277" s="593" t="str">
        <f>IF($D$275="Y/T","Isi Sasaran",IF($E$275=0,0,IF(I277="Y",1,IF(I277="T",0,"Isi Dulu"))))</f>
        <v>Isi Sasaran</v>
      </c>
      <c r="K277" s="592" t="s">
        <v>26</v>
      </c>
      <c r="L277" s="593" t="str">
        <f>IF($D$275="Y/T","Isi Sasaran",IF($E$275=0,0,IF(K277="Y",1,IF(K277="T",0,"Isi Dulu"))))</f>
        <v>Isi Sasaran</v>
      </c>
      <c r="M277" s="849"/>
      <c r="N277" s="852"/>
      <c r="O277" s="517"/>
      <c r="P277" s="517"/>
      <c r="Q277" s="517"/>
      <c r="R277" s="517"/>
    </row>
    <row r="278" spans="2:18" s="527" customFormat="1" ht="15.75">
      <c r="B278" s="837"/>
      <c r="C278" s="840"/>
      <c r="D278" s="858"/>
      <c r="E278" s="855"/>
      <c r="F278" s="549">
        <v>4</v>
      </c>
      <c r="G278" s="550"/>
      <c r="H278" s="598" t="str">
        <f t="shared" si="5"/>
        <v>Belum Diisi</v>
      </c>
      <c r="I278" s="592" t="s">
        <v>26</v>
      </c>
      <c r="J278" s="593" t="str">
        <f>IF($D$275="Y/T","Isi Sasaran",IF($E$275=0,0,IF(I278="Y",1,IF(I278="T",0,"Isi Dulu"))))</f>
        <v>Isi Sasaran</v>
      </c>
      <c r="K278" s="592" t="s">
        <v>26</v>
      </c>
      <c r="L278" s="593" t="str">
        <f>IF($D$275="Y/T","Isi Sasaran",IF($E$275=0,0,IF(K278="Y",1,IF(K278="T",0,"Isi Dulu"))))</f>
        <v>Isi Sasaran</v>
      </c>
      <c r="M278" s="849"/>
      <c r="N278" s="852"/>
      <c r="O278" s="517"/>
      <c r="P278" s="517"/>
      <c r="Q278" s="517"/>
      <c r="R278" s="517"/>
    </row>
    <row r="279" spans="2:18" s="527" customFormat="1" ht="15.75">
      <c r="B279" s="838"/>
      <c r="C279" s="841"/>
      <c r="D279" s="859"/>
      <c r="E279" s="856"/>
      <c r="F279" s="569">
        <v>5</v>
      </c>
      <c r="G279" s="570"/>
      <c r="H279" s="599" t="str">
        <f t="shared" si="5"/>
        <v>Belum Diisi</v>
      </c>
      <c r="I279" s="595" t="s">
        <v>26</v>
      </c>
      <c r="J279" s="596" t="str">
        <f>IF($D$275="Y/T","Isi Sasaran",IF($E$275=0,0,IF(I279="Y",1,IF(I279="T",0,"Isi Dulu"))))</f>
        <v>Isi Sasaran</v>
      </c>
      <c r="K279" s="595" t="s">
        <v>26</v>
      </c>
      <c r="L279" s="596" t="str">
        <f>IF($D$275="Y/T","Isi Sasaran",IF($E$275=0,0,IF(K279="Y",1,IF(K279="T",0,"Isi Dulu"))))</f>
        <v>Isi Sasaran</v>
      </c>
      <c r="M279" s="850"/>
      <c r="N279" s="853"/>
      <c r="O279" s="517"/>
      <c r="P279" s="517"/>
      <c r="Q279" s="517"/>
      <c r="R279" s="517"/>
    </row>
    <row r="280" spans="2:18" s="527" customFormat="1" ht="15.75">
      <c r="B280" s="836">
        <v>15</v>
      </c>
      <c r="C280" s="839"/>
      <c r="D280" s="857" t="s">
        <v>26</v>
      </c>
      <c r="E280" s="854" t="str">
        <f>IF(D280="Y",1,IF(D280="T",0,IF(D280="Y/T","Belum diisi","Error")))</f>
        <v>Belum diisi</v>
      </c>
      <c r="F280" s="528">
        <v>1</v>
      </c>
      <c r="G280" s="529"/>
      <c r="H280" s="600" t="str">
        <f t="shared" si="5"/>
        <v>Belum Diisi</v>
      </c>
      <c r="I280" s="590" t="s">
        <v>26</v>
      </c>
      <c r="J280" s="591" t="str">
        <f>IF($D$280="Y/T","Isi Sasaran",IF($E$280=0,0,IF(I280="Y",1,IF(I280="T",0,"Isi Dulu"))))</f>
        <v>Isi Sasaran</v>
      </c>
      <c r="K280" s="590" t="s">
        <v>26</v>
      </c>
      <c r="L280" s="591" t="str">
        <f>IF($D$280="Y/T","Isi Sasaran",IF($E$280=0,0,IF(K280="Y",1,IF(K280="T",0,"Isi Dulu"))))</f>
        <v>Isi Sasaran</v>
      </c>
      <c r="M280" s="848" t="s">
        <v>26</v>
      </c>
      <c r="N280" s="851" t="str">
        <f>IF(M280="Y",1,IF(M280="T",0,IF(M280="Y/T","Belum diisi","Error")))</f>
        <v>Belum diisi</v>
      </c>
      <c r="O280" s="517"/>
      <c r="P280" s="517"/>
      <c r="Q280" s="517"/>
      <c r="R280" s="517"/>
    </row>
    <row r="281" spans="2:18" s="527" customFormat="1" ht="15.75">
      <c r="B281" s="837"/>
      <c r="C281" s="840"/>
      <c r="D281" s="858"/>
      <c r="E281" s="855"/>
      <c r="F281" s="549">
        <v>2</v>
      </c>
      <c r="G281" s="550"/>
      <c r="H281" s="598" t="str">
        <f t="shared" si="5"/>
        <v>Belum Diisi</v>
      </c>
      <c r="I281" s="592" t="s">
        <v>26</v>
      </c>
      <c r="J281" s="593" t="str">
        <f>IF($D$280="Y/T","Isi Sasaran",IF($E$280=0,0,IF(I281="Y",1,IF(I281="T",0,"Isi Dulu"))))</f>
        <v>Isi Sasaran</v>
      </c>
      <c r="K281" s="592" t="s">
        <v>26</v>
      </c>
      <c r="L281" s="593" t="str">
        <f>IF($D$280="Y/T","Isi Sasaran",IF($E$280=0,0,IF(K281="Y",1,IF(K281="T",0,"Isi Dulu"))))</f>
        <v>Isi Sasaran</v>
      </c>
      <c r="M281" s="849"/>
      <c r="N281" s="852"/>
      <c r="O281" s="517"/>
      <c r="P281" s="517"/>
      <c r="Q281" s="517"/>
      <c r="R281" s="517"/>
    </row>
    <row r="282" spans="2:18" s="527" customFormat="1" ht="15.75">
      <c r="B282" s="837"/>
      <c r="C282" s="840"/>
      <c r="D282" s="858"/>
      <c r="E282" s="855"/>
      <c r="F282" s="549">
        <v>3</v>
      </c>
      <c r="G282" s="550"/>
      <c r="H282" s="598" t="str">
        <f t="shared" si="5"/>
        <v>Belum Diisi</v>
      </c>
      <c r="I282" s="592" t="s">
        <v>26</v>
      </c>
      <c r="J282" s="593" t="str">
        <f>IF($D$280="Y/T","Isi Sasaran",IF($E$280=0,0,IF(I282="Y",1,IF(I282="T",0,"Isi Dulu"))))</f>
        <v>Isi Sasaran</v>
      </c>
      <c r="K282" s="592" t="s">
        <v>26</v>
      </c>
      <c r="L282" s="593" t="str">
        <f>IF($D$280="Y/T","Isi Sasaran",IF($E$280=0,0,IF(K282="Y",1,IF(K282="T",0,"Isi Dulu"))))</f>
        <v>Isi Sasaran</v>
      </c>
      <c r="M282" s="849"/>
      <c r="N282" s="852"/>
      <c r="O282" s="517"/>
      <c r="P282" s="517"/>
      <c r="Q282" s="517"/>
      <c r="R282" s="517"/>
    </row>
    <row r="283" spans="2:18" s="527" customFormat="1" ht="15.75">
      <c r="B283" s="837"/>
      <c r="C283" s="840"/>
      <c r="D283" s="858"/>
      <c r="E283" s="855"/>
      <c r="F283" s="549">
        <v>4</v>
      </c>
      <c r="G283" s="550"/>
      <c r="H283" s="598" t="str">
        <f t="shared" si="5"/>
        <v>Belum Diisi</v>
      </c>
      <c r="I283" s="592" t="s">
        <v>26</v>
      </c>
      <c r="J283" s="593" t="str">
        <f>IF($D$280="Y/T","Isi Sasaran",IF($E$280=0,0,IF(I283="Y",1,IF(I283="T",0,"Isi Dulu"))))</f>
        <v>Isi Sasaran</v>
      </c>
      <c r="K283" s="592" t="s">
        <v>26</v>
      </c>
      <c r="L283" s="593" t="str">
        <f>IF($D$280="Y/T","Isi Sasaran",IF($E$280=0,0,IF(K283="Y",1,IF(K283="T",0,"Isi Dulu"))))</f>
        <v>Isi Sasaran</v>
      </c>
      <c r="M283" s="849"/>
      <c r="N283" s="852"/>
      <c r="O283" s="517"/>
      <c r="P283" s="517"/>
      <c r="Q283" s="517"/>
      <c r="R283" s="517"/>
    </row>
    <row r="284" spans="2:18" s="527" customFormat="1" ht="15.75">
      <c r="B284" s="838"/>
      <c r="C284" s="841"/>
      <c r="D284" s="859"/>
      <c r="E284" s="856"/>
      <c r="F284" s="569">
        <v>5</v>
      </c>
      <c r="G284" s="570"/>
      <c r="H284" s="599" t="str">
        <f t="shared" si="5"/>
        <v>Belum Diisi</v>
      </c>
      <c r="I284" s="595" t="s">
        <v>26</v>
      </c>
      <c r="J284" s="596" t="str">
        <f>IF($D$280="Y/T","Isi Sasaran",IF($E$280=0,0,IF(I284="Y",1,IF(I284="T",0,"Isi Dulu"))))</f>
        <v>Isi Sasaran</v>
      </c>
      <c r="K284" s="595" t="s">
        <v>26</v>
      </c>
      <c r="L284" s="596" t="str">
        <f>IF($D$280="Y/T","Isi Sasaran",IF($E$280=0,0,IF(K284="Y",1,IF(K284="T",0,"Isi Dulu"))))</f>
        <v>Isi Sasaran</v>
      </c>
      <c r="M284" s="850"/>
      <c r="N284" s="853"/>
      <c r="O284" s="517"/>
      <c r="P284" s="517"/>
      <c r="Q284" s="517"/>
      <c r="R284" s="517"/>
    </row>
    <row r="285" spans="2:18" s="527" customFormat="1" ht="15.75">
      <c r="B285" s="836">
        <v>16</v>
      </c>
      <c r="C285" s="839"/>
      <c r="D285" s="857" t="s">
        <v>26</v>
      </c>
      <c r="E285" s="854" t="str">
        <f>IF(D285="Y",1,IF(D285="T",0,IF(D285="Y/T","Belum diisi","Error")))</f>
        <v>Belum diisi</v>
      </c>
      <c r="F285" s="528">
        <v>1</v>
      </c>
      <c r="G285" s="529"/>
      <c r="H285" s="600" t="str">
        <f t="shared" si="5"/>
        <v>Belum Diisi</v>
      </c>
      <c r="I285" s="590" t="s">
        <v>26</v>
      </c>
      <c r="J285" s="591" t="str">
        <f>IF($D$285="Y/T","Isi Sasaran",IF($E$285=0,0,IF(I285="Y",1,IF(I285="T",0,"Isi Dulu"))))</f>
        <v>Isi Sasaran</v>
      </c>
      <c r="K285" s="590" t="s">
        <v>26</v>
      </c>
      <c r="L285" s="591" t="str">
        <f>IF($D$285="Y/T","Isi Sasaran",IF($E$285=0,0,IF(K285="Y",1,IF(K285="T",0,"Isi Dulu"))))</f>
        <v>Isi Sasaran</v>
      </c>
      <c r="M285" s="848" t="s">
        <v>26</v>
      </c>
      <c r="N285" s="851" t="str">
        <f>IF(M285="Y",1,IF(M285="T",0,IF(M285="Y/T","Belum diisi","Error")))</f>
        <v>Belum diisi</v>
      </c>
      <c r="O285" s="517"/>
      <c r="P285" s="517"/>
      <c r="Q285" s="517"/>
      <c r="R285" s="517"/>
    </row>
    <row r="286" spans="2:18" s="527" customFormat="1" ht="15.75">
      <c r="B286" s="837"/>
      <c r="C286" s="840"/>
      <c r="D286" s="858"/>
      <c r="E286" s="855"/>
      <c r="F286" s="549">
        <v>2</v>
      </c>
      <c r="G286" s="550"/>
      <c r="H286" s="598" t="str">
        <f t="shared" si="5"/>
        <v>Belum Diisi</v>
      </c>
      <c r="I286" s="592" t="s">
        <v>26</v>
      </c>
      <c r="J286" s="593" t="str">
        <f>IF($D$285="Y/T","Isi Sasaran",IF($E$285=0,0,IF(I286="Y",1,IF(I286="T",0,"Isi Dulu"))))</f>
        <v>Isi Sasaran</v>
      </c>
      <c r="K286" s="592" t="s">
        <v>26</v>
      </c>
      <c r="L286" s="593" t="str">
        <f>IF($D$285="Y/T","Isi Sasaran",IF($E$285=0,0,IF(K286="Y",1,IF(K286="T",0,"Isi Dulu"))))</f>
        <v>Isi Sasaran</v>
      </c>
      <c r="M286" s="849"/>
      <c r="N286" s="852"/>
      <c r="O286" s="517"/>
      <c r="P286" s="517"/>
      <c r="Q286" s="517"/>
      <c r="R286" s="517"/>
    </row>
    <row r="287" spans="2:18" s="527" customFormat="1" ht="15.75">
      <c r="B287" s="837"/>
      <c r="C287" s="840"/>
      <c r="D287" s="858"/>
      <c r="E287" s="855"/>
      <c r="F287" s="549">
        <v>3</v>
      </c>
      <c r="G287" s="550"/>
      <c r="H287" s="598" t="str">
        <f t="shared" si="5"/>
        <v>Belum Diisi</v>
      </c>
      <c r="I287" s="592" t="s">
        <v>26</v>
      </c>
      <c r="J287" s="593" t="str">
        <f>IF($D$285="Y/T","Isi Sasaran",IF($E$285=0,0,IF(I287="Y",1,IF(I287="T",0,"Isi Dulu"))))</f>
        <v>Isi Sasaran</v>
      </c>
      <c r="K287" s="592" t="s">
        <v>26</v>
      </c>
      <c r="L287" s="593" t="str">
        <f>IF($D$285="Y/T","Isi Sasaran",IF($E$285=0,0,IF(K287="Y",1,IF(K287="T",0,"Isi Dulu"))))</f>
        <v>Isi Sasaran</v>
      </c>
      <c r="M287" s="849"/>
      <c r="N287" s="852"/>
      <c r="O287" s="517"/>
      <c r="P287" s="517"/>
      <c r="Q287" s="517"/>
      <c r="R287" s="517"/>
    </row>
    <row r="288" spans="2:18" s="527" customFormat="1" ht="15.75">
      <c r="B288" s="837"/>
      <c r="C288" s="840"/>
      <c r="D288" s="858"/>
      <c r="E288" s="855"/>
      <c r="F288" s="549">
        <v>4</v>
      </c>
      <c r="G288" s="550"/>
      <c r="H288" s="598" t="str">
        <f t="shared" si="5"/>
        <v>Belum Diisi</v>
      </c>
      <c r="I288" s="592" t="s">
        <v>26</v>
      </c>
      <c r="J288" s="593" t="str">
        <f>IF($D$285="Y/T","Isi Sasaran",IF($E$285=0,0,IF(I288="Y",1,IF(I288="T",0,"Isi Dulu"))))</f>
        <v>Isi Sasaran</v>
      </c>
      <c r="K288" s="592" t="s">
        <v>26</v>
      </c>
      <c r="L288" s="593" t="str">
        <f>IF($D$285="Y/T","Isi Sasaran",IF($E$285=0,0,IF(K288="Y",1,IF(K288="T",0,"Isi Dulu"))))</f>
        <v>Isi Sasaran</v>
      </c>
      <c r="M288" s="849"/>
      <c r="N288" s="852"/>
      <c r="O288" s="517"/>
      <c r="P288" s="517"/>
      <c r="Q288" s="517"/>
      <c r="R288" s="517"/>
    </row>
    <row r="289" spans="2:18" s="527" customFormat="1" ht="15.75">
      <c r="B289" s="838"/>
      <c r="C289" s="841"/>
      <c r="D289" s="859"/>
      <c r="E289" s="856"/>
      <c r="F289" s="569">
        <v>5</v>
      </c>
      <c r="G289" s="570"/>
      <c r="H289" s="599" t="str">
        <f t="shared" si="5"/>
        <v>Belum Diisi</v>
      </c>
      <c r="I289" s="595" t="s">
        <v>26</v>
      </c>
      <c r="J289" s="596" t="str">
        <f>IF($D$285="Y/T","Isi Sasaran",IF($E$285=0,0,IF(I289="Y",1,IF(I289="T",0,"Isi Dulu"))))</f>
        <v>Isi Sasaran</v>
      </c>
      <c r="K289" s="595" t="s">
        <v>26</v>
      </c>
      <c r="L289" s="596" t="str">
        <f>IF($D$285="Y/T","Isi Sasaran",IF($E$285=0,0,IF(K289="Y",1,IF(K289="T",0,"Isi Dulu"))))</f>
        <v>Isi Sasaran</v>
      </c>
      <c r="M289" s="850"/>
      <c r="N289" s="853"/>
      <c r="O289" s="517"/>
      <c r="P289" s="517"/>
      <c r="Q289" s="517"/>
      <c r="R289" s="517"/>
    </row>
    <row r="290" spans="2:18" s="527" customFormat="1" ht="15.75">
      <c r="B290" s="836">
        <v>17</v>
      </c>
      <c r="C290" s="839"/>
      <c r="D290" s="857" t="s">
        <v>26</v>
      </c>
      <c r="E290" s="854" t="str">
        <f>IF(D290="Y",1,IF(D290="T",0,IF(D290="Y/T","Belum diisi","Error")))</f>
        <v>Belum diisi</v>
      </c>
      <c r="F290" s="528">
        <v>1</v>
      </c>
      <c r="G290" s="529"/>
      <c r="H290" s="600" t="str">
        <f t="shared" si="5"/>
        <v>Belum Diisi</v>
      </c>
      <c r="I290" s="590" t="s">
        <v>26</v>
      </c>
      <c r="J290" s="591" t="str">
        <f>IF($D$290="Y/T","Isi Sasaran",IF($E$290=0,0,IF(I290="Y",1,IF(I290="T",0,"Isi Dulu"))))</f>
        <v>Isi Sasaran</v>
      </c>
      <c r="K290" s="590" t="s">
        <v>26</v>
      </c>
      <c r="L290" s="591" t="str">
        <f>IF($D$290="Y/T","Isi Sasaran",IF($E$290=0,0,IF(K290="Y",1,IF(K290="T",0,"Isi Dulu"))))</f>
        <v>Isi Sasaran</v>
      </c>
      <c r="M290" s="848" t="s">
        <v>26</v>
      </c>
      <c r="N290" s="851" t="str">
        <f>IF(M290="Y",1,IF(M290="T",0,IF(M290="Y/T","Belum diisi","Error")))</f>
        <v>Belum diisi</v>
      </c>
      <c r="O290" s="517"/>
      <c r="P290" s="517"/>
      <c r="Q290" s="517"/>
      <c r="R290" s="517"/>
    </row>
    <row r="291" spans="2:18" s="527" customFormat="1" ht="15.75">
      <c r="B291" s="837"/>
      <c r="C291" s="840"/>
      <c r="D291" s="858"/>
      <c r="E291" s="855"/>
      <c r="F291" s="549">
        <v>2</v>
      </c>
      <c r="G291" s="550"/>
      <c r="H291" s="598" t="str">
        <f t="shared" si="5"/>
        <v>Belum Diisi</v>
      </c>
      <c r="I291" s="592" t="s">
        <v>26</v>
      </c>
      <c r="J291" s="593" t="str">
        <f>IF($D$290="Y/T","Isi Sasaran",IF($E$290=0,0,IF(I291="Y",1,IF(I291="T",0,"Isi Dulu"))))</f>
        <v>Isi Sasaran</v>
      </c>
      <c r="K291" s="592" t="s">
        <v>26</v>
      </c>
      <c r="L291" s="593" t="str">
        <f>IF($D$290="Y/T","Isi Sasaran",IF($E$290=0,0,IF(K291="Y",1,IF(K291="T",0,"Isi Dulu"))))</f>
        <v>Isi Sasaran</v>
      </c>
      <c r="M291" s="849"/>
      <c r="N291" s="852"/>
      <c r="O291" s="517"/>
      <c r="P291" s="517"/>
      <c r="Q291" s="517"/>
      <c r="R291" s="517"/>
    </row>
    <row r="292" spans="2:18" s="527" customFormat="1" ht="15.75">
      <c r="B292" s="837"/>
      <c r="C292" s="840"/>
      <c r="D292" s="858"/>
      <c r="E292" s="855"/>
      <c r="F292" s="549">
        <v>3</v>
      </c>
      <c r="G292" s="550"/>
      <c r="H292" s="598" t="str">
        <f t="shared" si="5"/>
        <v>Belum Diisi</v>
      </c>
      <c r="I292" s="592" t="s">
        <v>26</v>
      </c>
      <c r="J292" s="593" t="str">
        <f>IF($D$290="Y/T","Isi Sasaran",IF($E$290=0,0,IF(I292="Y",1,IF(I292="T",0,"Isi Dulu"))))</f>
        <v>Isi Sasaran</v>
      </c>
      <c r="K292" s="592" t="s">
        <v>26</v>
      </c>
      <c r="L292" s="593" t="str">
        <f>IF($D$290="Y/T","Isi Sasaran",IF($E$290=0,0,IF(K292="Y",1,IF(K292="T",0,"Isi Dulu"))))</f>
        <v>Isi Sasaran</v>
      </c>
      <c r="M292" s="849"/>
      <c r="N292" s="852"/>
      <c r="O292" s="517"/>
      <c r="P292" s="517"/>
      <c r="Q292" s="517"/>
      <c r="R292" s="517"/>
    </row>
    <row r="293" spans="2:18" s="527" customFormat="1" ht="15.75">
      <c r="B293" s="837"/>
      <c r="C293" s="840"/>
      <c r="D293" s="858"/>
      <c r="E293" s="855"/>
      <c r="F293" s="549">
        <v>4</v>
      </c>
      <c r="G293" s="550"/>
      <c r="H293" s="598" t="str">
        <f t="shared" si="5"/>
        <v>Belum Diisi</v>
      </c>
      <c r="I293" s="592" t="s">
        <v>26</v>
      </c>
      <c r="J293" s="593" t="str">
        <f>IF($D$290="Y/T","Isi Sasaran",IF($E$290=0,0,IF(I293="Y",1,IF(I293="T",0,"Isi Dulu"))))</f>
        <v>Isi Sasaran</v>
      </c>
      <c r="K293" s="592" t="s">
        <v>26</v>
      </c>
      <c r="L293" s="593" t="str">
        <f>IF($D$290="Y/T","Isi Sasaran",IF($E$290=0,0,IF(K293="Y",1,IF(K293="T",0,"Isi Dulu"))))</f>
        <v>Isi Sasaran</v>
      </c>
      <c r="M293" s="849"/>
      <c r="N293" s="852"/>
      <c r="O293" s="517"/>
      <c r="P293" s="517"/>
      <c r="Q293" s="517"/>
      <c r="R293" s="517"/>
    </row>
    <row r="294" spans="2:18" s="527" customFormat="1" ht="15.75">
      <c r="B294" s="838"/>
      <c r="C294" s="841"/>
      <c r="D294" s="859"/>
      <c r="E294" s="856"/>
      <c r="F294" s="569">
        <v>5</v>
      </c>
      <c r="G294" s="570"/>
      <c r="H294" s="599" t="str">
        <f t="shared" si="5"/>
        <v>Belum Diisi</v>
      </c>
      <c r="I294" s="595" t="s">
        <v>26</v>
      </c>
      <c r="J294" s="596" t="str">
        <f>IF($D$290="Y/T","Isi Sasaran",IF($E$290=0,0,IF(I294="Y",1,IF(I294="T",0,"Isi Dulu"))))</f>
        <v>Isi Sasaran</v>
      </c>
      <c r="K294" s="595" t="s">
        <v>26</v>
      </c>
      <c r="L294" s="596" t="str">
        <f>IF($D$290="Y/T","Isi Sasaran",IF($E$290=0,0,IF(K294="Y",1,IF(K294="T",0,"Isi Dulu"))))</f>
        <v>Isi Sasaran</v>
      </c>
      <c r="M294" s="850"/>
      <c r="N294" s="853"/>
      <c r="O294" s="517"/>
      <c r="P294" s="517"/>
      <c r="Q294" s="517"/>
      <c r="R294" s="517"/>
    </row>
    <row r="295" spans="2:18" s="527" customFormat="1" ht="15.75">
      <c r="B295" s="836">
        <v>18</v>
      </c>
      <c r="C295" s="839"/>
      <c r="D295" s="857" t="s">
        <v>26</v>
      </c>
      <c r="E295" s="854" t="str">
        <f>IF(D295="Y",1,IF(D295="T",0,IF(D295="Y/T","Belum diisi","Error")))</f>
        <v>Belum diisi</v>
      </c>
      <c r="F295" s="528">
        <v>1</v>
      </c>
      <c r="G295" s="529"/>
      <c r="H295" s="600" t="str">
        <f t="shared" si="5"/>
        <v>Belum Diisi</v>
      </c>
      <c r="I295" s="590" t="s">
        <v>26</v>
      </c>
      <c r="J295" s="591" t="str">
        <f>IF($D$295="Y/T","Isi Sasaran",IF($E$295=0,0,IF(I295="Y",1,IF(I295="T",0,"Isi Dulu"))))</f>
        <v>Isi Sasaran</v>
      </c>
      <c r="K295" s="590" t="s">
        <v>26</v>
      </c>
      <c r="L295" s="591" t="str">
        <f>IF($D$295="Y/T","Isi Sasaran",IF($E$295=0,0,IF(K295="Y",1,IF(K295="T",0,"Isi Dulu"))))</f>
        <v>Isi Sasaran</v>
      </c>
      <c r="M295" s="848" t="s">
        <v>26</v>
      </c>
      <c r="N295" s="851" t="str">
        <f>IF(M295="Y",1,IF(M295="T",0,IF(M295="Y/T","Belum diisi","Error")))</f>
        <v>Belum diisi</v>
      </c>
      <c r="O295" s="517"/>
      <c r="P295" s="517"/>
      <c r="Q295" s="517"/>
      <c r="R295" s="517"/>
    </row>
    <row r="296" spans="2:18" s="527" customFormat="1" ht="15.75">
      <c r="B296" s="837"/>
      <c r="C296" s="840"/>
      <c r="D296" s="858"/>
      <c r="E296" s="855"/>
      <c r="F296" s="549">
        <v>2</v>
      </c>
      <c r="G296" s="550"/>
      <c r="H296" s="598" t="str">
        <f t="shared" si="5"/>
        <v>Belum Diisi</v>
      </c>
      <c r="I296" s="592" t="s">
        <v>26</v>
      </c>
      <c r="J296" s="593" t="str">
        <f>IF($D$295="Y/T","Isi Sasaran",IF($E$295=0,0,IF(I296="Y",1,IF(I296="T",0,"Isi Dulu"))))</f>
        <v>Isi Sasaran</v>
      </c>
      <c r="K296" s="592" t="s">
        <v>26</v>
      </c>
      <c r="L296" s="593" t="str">
        <f>IF($D$295="Y/T","Isi Sasaran",IF($E$295=0,0,IF(K296="Y",1,IF(K296="T",0,"Isi Dulu"))))</f>
        <v>Isi Sasaran</v>
      </c>
      <c r="M296" s="849"/>
      <c r="N296" s="852"/>
      <c r="O296" s="517"/>
      <c r="P296" s="517"/>
      <c r="Q296" s="517"/>
      <c r="R296" s="517"/>
    </row>
    <row r="297" spans="2:18" s="527" customFormat="1" ht="15.75">
      <c r="B297" s="837"/>
      <c r="C297" s="840"/>
      <c r="D297" s="858"/>
      <c r="E297" s="855"/>
      <c r="F297" s="549">
        <v>3</v>
      </c>
      <c r="G297" s="550"/>
      <c r="H297" s="598" t="str">
        <f t="shared" si="5"/>
        <v>Belum Diisi</v>
      </c>
      <c r="I297" s="592" t="s">
        <v>26</v>
      </c>
      <c r="J297" s="593" t="str">
        <f>IF($D$295="Y/T","Isi Sasaran",IF($E$295=0,0,IF(I297="Y",1,IF(I297="T",0,"Isi Dulu"))))</f>
        <v>Isi Sasaran</v>
      </c>
      <c r="K297" s="592" t="s">
        <v>26</v>
      </c>
      <c r="L297" s="593" t="str">
        <f>IF($D$295="Y/T","Isi Sasaran",IF($E$295=0,0,IF(K297="Y",1,IF(K297="T",0,"Isi Dulu"))))</f>
        <v>Isi Sasaran</v>
      </c>
      <c r="M297" s="849"/>
      <c r="N297" s="852"/>
      <c r="O297" s="517"/>
      <c r="P297" s="517"/>
      <c r="Q297" s="517"/>
      <c r="R297" s="517"/>
    </row>
    <row r="298" spans="2:18" s="527" customFormat="1" ht="15.75">
      <c r="B298" s="837"/>
      <c r="C298" s="840"/>
      <c r="D298" s="858"/>
      <c r="E298" s="855"/>
      <c r="F298" s="549">
        <v>4</v>
      </c>
      <c r="G298" s="550"/>
      <c r="H298" s="598" t="str">
        <f t="shared" si="5"/>
        <v>Belum Diisi</v>
      </c>
      <c r="I298" s="592" t="s">
        <v>26</v>
      </c>
      <c r="J298" s="593" t="str">
        <f>IF($D$295="Y/T","Isi Sasaran",IF($E$295=0,0,IF(I298="Y",1,IF(I298="T",0,"Isi Dulu"))))</f>
        <v>Isi Sasaran</v>
      </c>
      <c r="K298" s="592" t="s">
        <v>26</v>
      </c>
      <c r="L298" s="593" t="str">
        <f>IF($D$295="Y/T","Isi Sasaran",IF($E$295=0,0,IF(K298="Y",1,IF(K298="T",0,"Isi Dulu"))))</f>
        <v>Isi Sasaran</v>
      </c>
      <c r="M298" s="849"/>
      <c r="N298" s="852"/>
      <c r="O298" s="517"/>
      <c r="P298" s="517"/>
      <c r="Q298" s="517"/>
      <c r="R298" s="517"/>
    </row>
    <row r="299" spans="2:18" s="527" customFormat="1" ht="15.75">
      <c r="B299" s="838"/>
      <c r="C299" s="841"/>
      <c r="D299" s="859"/>
      <c r="E299" s="856"/>
      <c r="F299" s="569">
        <v>5</v>
      </c>
      <c r="G299" s="570"/>
      <c r="H299" s="599" t="str">
        <f t="shared" si="5"/>
        <v>Belum Diisi</v>
      </c>
      <c r="I299" s="595" t="s">
        <v>26</v>
      </c>
      <c r="J299" s="596" t="str">
        <f>IF($D$295="Y/T","Isi Sasaran",IF($E$295=0,0,IF(I299="Y",1,IF(I299="T",0,"Isi Dulu"))))</f>
        <v>Isi Sasaran</v>
      </c>
      <c r="K299" s="595" t="s">
        <v>26</v>
      </c>
      <c r="L299" s="596" t="str">
        <f>IF($D$295="Y/T","Isi Sasaran",IF($E$295=0,0,IF(K299="Y",1,IF(K299="T",0,"Isi Dulu"))))</f>
        <v>Isi Sasaran</v>
      </c>
      <c r="M299" s="850"/>
      <c r="N299" s="853"/>
      <c r="O299" s="517"/>
      <c r="P299" s="517"/>
      <c r="Q299" s="517"/>
      <c r="R299" s="517"/>
    </row>
    <row r="300" spans="2:18" s="527" customFormat="1" ht="15.75">
      <c r="B300" s="836">
        <v>19</v>
      </c>
      <c r="C300" s="839"/>
      <c r="D300" s="857" t="s">
        <v>26</v>
      </c>
      <c r="E300" s="854" t="str">
        <f>IF(D300="Y",1,IF(D300="T",0,IF(D300="Y/T","Belum diisi","Error")))</f>
        <v>Belum diisi</v>
      </c>
      <c r="F300" s="528">
        <v>1</v>
      </c>
      <c r="G300" s="529"/>
      <c r="H300" s="600" t="str">
        <f t="shared" si="5"/>
        <v>Belum Diisi</v>
      </c>
      <c r="I300" s="590" t="s">
        <v>26</v>
      </c>
      <c r="J300" s="591" t="str">
        <f>IF($D$300="Y/T","Isi Sasaran",IF($E$300=0,0,IF(I300="Y",1,IF(I300="T",0,"Isi Dulu"))))</f>
        <v>Isi Sasaran</v>
      </c>
      <c r="K300" s="590" t="s">
        <v>26</v>
      </c>
      <c r="L300" s="591" t="str">
        <f>IF($D$300="Y/T","Isi Sasaran",IF($E$300=0,0,IF(K300="Y",1,IF(K300="T",0,"Isi Dulu"))))</f>
        <v>Isi Sasaran</v>
      </c>
      <c r="M300" s="848" t="s">
        <v>26</v>
      </c>
      <c r="N300" s="851" t="str">
        <f>IF(M300="Y",1,IF(M300="T",0,IF(M300="Y/T","Belum diisi","Error")))</f>
        <v>Belum diisi</v>
      </c>
      <c r="O300" s="517"/>
      <c r="P300" s="517"/>
      <c r="Q300" s="517"/>
      <c r="R300" s="517"/>
    </row>
    <row r="301" spans="2:18" s="527" customFormat="1" ht="15.75">
      <c r="B301" s="837"/>
      <c r="C301" s="840"/>
      <c r="D301" s="858"/>
      <c r="E301" s="855"/>
      <c r="F301" s="549">
        <v>2</v>
      </c>
      <c r="G301" s="550"/>
      <c r="H301" s="598" t="str">
        <f t="shared" si="5"/>
        <v>Belum Diisi</v>
      </c>
      <c r="I301" s="592" t="s">
        <v>26</v>
      </c>
      <c r="J301" s="593" t="str">
        <f>IF($D$300="Y/T","Isi Sasaran",IF($E$300=0,0,IF(I301="Y",1,IF(I301="T",0,"Isi Dulu"))))</f>
        <v>Isi Sasaran</v>
      </c>
      <c r="K301" s="592" t="s">
        <v>26</v>
      </c>
      <c r="L301" s="593" t="str">
        <f>IF($D$300="Y/T","Isi Sasaran",IF($E$300=0,0,IF(K301="Y",1,IF(K301="T",0,"Isi Dulu"))))</f>
        <v>Isi Sasaran</v>
      </c>
      <c r="M301" s="849"/>
      <c r="N301" s="852"/>
      <c r="O301" s="517"/>
      <c r="P301" s="517"/>
      <c r="Q301" s="517"/>
      <c r="R301" s="517"/>
    </row>
    <row r="302" spans="2:18" s="527" customFormat="1" ht="15.75">
      <c r="B302" s="837"/>
      <c r="C302" s="840"/>
      <c r="D302" s="858"/>
      <c r="E302" s="855"/>
      <c r="F302" s="549">
        <v>3</v>
      </c>
      <c r="G302" s="550"/>
      <c r="H302" s="598" t="str">
        <f t="shared" si="5"/>
        <v>Belum Diisi</v>
      </c>
      <c r="I302" s="592" t="s">
        <v>26</v>
      </c>
      <c r="J302" s="593" t="str">
        <f>IF($D$300="Y/T","Isi Sasaran",IF($E$300=0,0,IF(I302="Y",1,IF(I302="T",0,"Isi Dulu"))))</f>
        <v>Isi Sasaran</v>
      </c>
      <c r="K302" s="592" t="s">
        <v>26</v>
      </c>
      <c r="L302" s="593" t="str">
        <f>IF($D$300="Y/T","Isi Sasaran",IF($E$300=0,0,IF(K302="Y",1,IF(K302="T",0,"Isi Dulu"))))</f>
        <v>Isi Sasaran</v>
      </c>
      <c r="M302" s="849"/>
      <c r="N302" s="852"/>
      <c r="O302" s="517"/>
      <c r="P302" s="517"/>
      <c r="Q302" s="517"/>
      <c r="R302" s="517"/>
    </row>
    <row r="303" spans="2:18" s="527" customFormat="1" ht="15.75">
      <c r="B303" s="837"/>
      <c r="C303" s="840"/>
      <c r="D303" s="858"/>
      <c r="E303" s="855"/>
      <c r="F303" s="549">
        <v>4</v>
      </c>
      <c r="G303" s="550"/>
      <c r="H303" s="598" t="str">
        <f t="shared" si="5"/>
        <v>Belum Diisi</v>
      </c>
      <c r="I303" s="592" t="s">
        <v>26</v>
      </c>
      <c r="J303" s="593" t="str">
        <f>IF($D$300="Y/T","Isi Sasaran",IF($E$300=0,0,IF(I303="Y",1,IF(I303="T",0,"Isi Dulu"))))</f>
        <v>Isi Sasaran</v>
      </c>
      <c r="K303" s="592" t="s">
        <v>26</v>
      </c>
      <c r="L303" s="593" t="str">
        <f>IF($D$300="Y/T","Isi Sasaran",IF($E$300=0,0,IF(K303="Y",1,IF(K303="T",0,"Isi Dulu"))))</f>
        <v>Isi Sasaran</v>
      </c>
      <c r="M303" s="849"/>
      <c r="N303" s="852"/>
      <c r="O303" s="517"/>
      <c r="P303" s="517"/>
      <c r="Q303" s="517"/>
      <c r="R303" s="517"/>
    </row>
    <row r="304" spans="2:18" s="527" customFormat="1" ht="15.75">
      <c r="B304" s="838"/>
      <c r="C304" s="841"/>
      <c r="D304" s="859"/>
      <c r="E304" s="856"/>
      <c r="F304" s="569">
        <v>5</v>
      </c>
      <c r="G304" s="570"/>
      <c r="H304" s="599" t="str">
        <f t="shared" si="5"/>
        <v>Belum Diisi</v>
      </c>
      <c r="I304" s="595" t="s">
        <v>26</v>
      </c>
      <c r="J304" s="596" t="str">
        <f>IF($D$300="Y/T","Isi Sasaran",IF($E$300=0,0,IF(I304="Y",1,IF(I304="T",0,"Isi Dulu"))))</f>
        <v>Isi Sasaran</v>
      </c>
      <c r="K304" s="595" t="s">
        <v>26</v>
      </c>
      <c r="L304" s="596" t="str">
        <f>IF($D$300="Y/T","Isi Sasaran",IF($E$300=0,0,IF(K304="Y",1,IF(K304="T",0,"Isi Dulu"))))</f>
        <v>Isi Sasaran</v>
      </c>
      <c r="M304" s="850"/>
      <c r="N304" s="853"/>
      <c r="O304" s="517"/>
      <c r="P304" s="517"/>
      <c r="Q304" s="517"/>
      <c r="R304" s="517"/>
    </row>
    <row r="305" spans="2:18" s="527" customFormat="1" ht="15.75">
      <c r="B305" s="836">
        <v>20</v>
      </c>
      <c r="C305" s="839"/>
      <c r="D305" s="857" t="s">
        <v>26</v>
      </c>
      <c r="E305" s="854" t="str">
        <f>IF(D305="Y",1,IF(D305="T",0,IF(D305="Y/T","Belum diisi","Error")))</f>
        <v>Belum diisi</v>
      </c>
      <c r="F305" s="528">
        <v>1</v>
      </c>
      <c r="G305" s="529"/>
      <c r="H305" s="600" t="str">
        <f t="shared" si="5"/>
        <v>Belum Diisi</v>
      </c>
      <c r="I305" s="590" t="s">
        <v>26</v>
      </c>
      <c r="J305" s="591" t="str">
        <f>IF($D$305="Y/T","Isi Sasaran",IF($E$305=0,0,IF(I305="Y",1,IF(I305="T",0,"Isi Dulu"))))</f>
        <v>Isi Sasaran</v>
      </c>
      <c r="K305" s="590" t="s">
        <v>26</v>
      </c>
      <c r="L305" s="591" t="str">
        <f>IF($D$305="Y/T","Isi Sasaran",IF($E$305=0,0,IF(K305="Y",1,IF(K305="T",0,"Isi Dulu"))))</f>
        <v>Isi Sasaran</v>
      </c>
      <c r="M305" s="848" t="s">
        <v>26</v>
      </c>
      <c r="N305" s="851" t="str">
        <f>IF(M305="Y",1,IF(M305="T",0,IF(M305="Y/T","Belum diisi","Error")))</f>
        <v>Belum diisi</v>
      </c>
      <c r="O305" s="517"/>
      <c r="P305" s="517"/>
      <c r="Q305" s="517"/>
      <c r="R305" s="517"/>
    </row>
    <row r="306" spans="2:18" s="527" customFormat="1" ht="15.75">
      <c r="B306" s="837"/>
      <c r="C306" s="840"/>
      <c r="D306" s="858"/>
      <c r="E306" s="855"/>
      <c r="F306" s="549">
        <v>2</v>
      </c>
      <c r="G306" s="550"/>
      <c r="H306" s="598" t="str">
        <f t="shared" si="5"/>
        <v>Belum Diisi</v>
      </c>
      <c r="I306" s="592" t="s">
        <v>26</v>
      </c>
      <c r="J306" s="593" t="str">
        <f>IF($D$305="Y/T","Isi Sasaran",IF($E$305=0,0,IF(I306="Y",1,IF(I306="T",0,"Isi Dulu"))))</f>
        <v>Isi Sasaran</v>
      </c>
      <c r="K306" s="592" t="s">
        <v>26</v>
      </c>
      <c r="L306" s="593" t="str">
        <f>IF($D$305="Y/T","Isi Sasaran",IF($E$305=0,0,IF(K306="Y",1,IF(K306="T",0,"Isi Dulu"))))</f>
        <v>Isi Sasaran</v>
      </c>
      <c r="M306" s="849"/>
      <c r="N306" s="852"/>
      <c r="O306" s="517"/>
      <c r="P306" s="517"/>
      <c r="Q306" s="517"/>
      <c r="R306" s="517"/>
    </row>
    <row r="307" spans="2:18" s="527" customFormat="1" ht="15.75">
      <c r="B307" s="837"/>
      <c r="C307" s="840"/>
      <c r="D307" s="858"/>
      <c r="E307" s="855"/>
      <c r="F307" s="549">
        <v>3</v>
      </c>
      <c r="G307" s="550"/>
      <c r="H307" s="598" t="str">
        <f t="shared" si="5"/>
        <v>Belum Diisi</v>
      </c>
      <c r="I307" s="592" t="s">
        <v>26</v>
      </c>
      <c r="J307" s="593" t="str">
        <f>IF($D$305="Y/T","Isi Sasaran",IF($E$305=0,0,IF(I307="Y",1,IF(I307="T",0,"Isi Dulu"))))</f>
        <v>Isi Sasaran</v>
      </c>
      <c r="K307" s="592" t="s">
        <v>26</v>
      </c>
      <c r="L307" s="593" t="str">
        <f>IF($D$305="Y/T","Isi Sasaran",IF($E$305=0,0,IF(K307="Y",1,IF(K307="T",0,"Isi Dulu"))))</f>
        <v>Isi Sasaran</v>
      </c>
      <c r="M307" s="849"/>
      <c r="N307" s="852"/>
      <c r="O307" s="517"/>
      <c r="P307" s="517"/>
      <c r="Q307" s="517"/>
      <c r="R307" s="517"/>
    </row>
    <row r="308" spans="2:18" s="527" customFormat="1" ht="15.75">
      <c r="B308" s="837"/>
      <c r="C308" s="840"/>
      <c r="D308" s="858"/>
      <c r="E308" s="855"/>
      <c r="F308" s="549">
        <v>4</v>
      </c>
      <c r="G308" s="550"/>
      <c r="H308" s="598" t="str">
        <f t="shared" si="5"/>
        <v>Belum Diisi</v>
      </c>
      <c r="I308" s="592" t="s">
        <v>26</v>
      </c>
      <c r="J308" s="593" t="str">
        <f>IF($D$305="Y/T","Isi Sasaran",IF($E$305=0,0,IF(I308="Y",1,IF(I308="T",0,"Isi Dulu"))))</f>
        <v>Isi Sasaran</v>
      </c>
      <c r="K308" s="592" t="s">
        <v>26</v>
      </c>
      <c r="L308" s="593" t="str">
        <f>IF($D$305="Y/T","Isi Sasaran",IF($E$305=0,0,IF(K308="Y",1,IF(K308="T",0,"Isi Dulu"))))</f>
        <v>Isi Sasaran</v>
      </c>
      <c r="M308" s="849"/>
      <c r="N308" s="852"/>
      <c r="O308" s="517"/>
      <c r="P308" s="517"/>
      <c r="Q308" s="517"/>
      <c r="R308" s="517"/>
    </row>
    <row r="309" spans="2:18" s="527" customFormat="1" ht="15.75">
      <c r="B309" s="838"/>
      <c r="C309" s="841"/>
      <c r="D309" s="859"/>
      <c r="E309" s="856"/>
      <c r="F309" s="569">
        <v>5</v>
      </c>
      <c r="G309" s="570"/>
      <c r="H309" s="599" t="str">
        <f t="shared" si="5"/>
        <v>Belum Diisi</v>
      </c>
      <c r="I309" s="595" t="s">
        <v>26</v>
      </c>
      <c r="J309" s="596" t="str">
        <f>IF($D$305="Y/T","Isi Sasaran",IF($E$305=0,0,IF(I309="Y",1,IF(I309="T",0,"Isi Dulu"))))</f>
        <v>Isi Sasaran</v>
      </c>
      <c r="K309" s="595" t="s">
        <v>26</v>
      </c>
      <c r="L309" s="596" t="str">
        <f>IF($D$305="Y/T","Isi Sasaran",IF($E$305=0,0,IF(K309="Y",1,IF(K309="T",0,"Isi Dulu"))))</f>
        <v>Isi Sasaran</v>
      </c>
      <c r="M309" s="850"/>
      <c r="N309" s="853"/>
      <c r="O309" s="517"/>
      <c r="P309" s="517"/>
      <c r="Q309" s="517"/>
      <c r="R309" s="517"/>
    </row>
    <row r="310" spans="2:18" ht="15.75">
      <c r="B310" s="580"/>
      <c r="C310" s="581"/>
      <c r="D310" s="582"/>
      <c r="E310" s="602" t="e">
        <f>AVERAGE(E210:E309)</f>
        <v>#DIV/0!</v>
      </c>
      <c r="F310" s="583"/>
      <c r="G310" s="583"/>
      <c r="H310" s="602" t="e">
        <f>(IF($D210="Y/T",0,AVERAGE(H210:H214))+IF($D215="Y/T",0,AVERAGE(H215:H219))+IF($D220="Y/T",0,AVERAGE(H220:H224))+IF($D225="Y/T",0,AVERAGE(H225:H229))+IF($D230="Y/T",0,AVERAGE(H230:H234))+IF($D235="Y/T",0,AVERAGE(H235:H239))+IF($D240="Y/T",0,AVERAGE(H240:H244))+IF($D245="Y/T",0,AVERAGE(H245:H249))+IF($D250="Y/T",0,AVERAGE(H250:H254))+IF($D255="Y/T",0,AVERAGE(H255:H259))+IF($D260="Y/T",0,AVERAGE(H260:H264))+IF($D265="Y/T",0,AVERAGE(H265:H269))+IF($D270="Y/T",0,AVERAGE(H270:H274))+IF($D275="Y/T",0,AVERAGE(H275:H279))+IF($D280="Y/T",0,AVERAGE(H280:H284))+IF($D285="Y/T",0,AVERAGE(H285:H289))+IF($D290="Y/T",0,AVERAGE(H290:H294))+IF($D295="Y/T",0,AVERAGE(H295:H299))+IF($D300="Y/T",0,AVERAGE(H300:H304))+IF($D305="Y/T",0,AVERAGE(H305:H309)))/(COUNTIF($D210:$D309,"Y")+COUNTIF($D210:$D309,"T"))</f>
        <v>#DIV/0!</v>
      </c>
      <c r="I310" s="582"/>
      <c r="J310" s="602" t="e">
        <f>(IF($D210="Y/T",0,AVERAGE(J210:J214))+IF($D215="Y/T",0,AVERAGE(J215:J219))+IF($D220="Y/T",0,AVERAGE(J220:J224))+IF($D225="Y/T",0,AVERAGE(J225:J229))+IF($D230="Y/T",0,AVERAGE(J230:J234))+IF($D235="Y/T",0,AVERAGE(J235:J239))+IF($D240="Y/T",0,AVERAGE(J240:J244))+IF($D245="Y/T",0,AVERAGE(J245:J249))+IF($D250="Y/T",0,AVERAGE(J250:J254))+IF($D255="Y/T",0,AVERAGE(J255:J259))+IF($D260="Y/T",0,AVERAGE(J260:J264))+IF($D265="Y/T",0,AVERAGE(J265:J269))+IF($D270="Y/T",0,AVERAGE(J270:J274))+IF($D275="Y/T",0,AVERAGE(J275:J279))+IF($D280="Y/T",0,AVERAGE(J280:J284))+IF($D285="Y/T",0,AVERAGE(J285:J289))+IF($D290="Y/T",0,AVERAGE(J290:J294))+IF($D295="Y/T",0,AVERAGE(J295:J299))+IF($D300="Y/T",0,AVERAGE(J300:J304))+IF($D305="Y/T",0,AVERAGE(J305:J309)))/(COUNTIF($D210:$D309,"Y")+COUNTIF($D210:$D309,"T"))</f>
        <v>#DIV/0!</v>
      </c>
      <c r="K310" s="582"/>
      <c r="L310" s="602" t="e">
        <f>(IF($D210="Y/T",0,AVERAGE(L210:L214))+IF($D215="Y/T",0,AVERAGE(L215:L219))+IF($D220="Y/T",0,AVERAGE(L220:L224))+IF($D225="Y/T",0,AVERAGE(L225:L229))+IF($D230="Y/T",0,AVERAGE(L230:L234))+IF($D235="Y/T",0,AVERAGE(L235:L239))+IF($D240="Y/T",0,AVERAGE(L240:L244))+IF($D245="Y/T",0,AVERAGE(L245:L249))+IF($D250="Y/T",0,AVERAGE(L250:L254))+IF($D255="Y/T",0,AVERAGE(L255:L259))+IF($D260="Y/T",0,AVERAGE(L260:L264))+IF($D265="Y/T",0,AVERAGE(L265:L269))+IF($D270="Y/T",0,AVERAGE(L270:L274))+IF($D275="Y/T",0,AVERAGE(L275:L279))+IF($D280="Y/T",0,AVERAGE(L280:L284))+IF($D285="Y/T",0,AVERAGE(L285:L289))+IF($D290="Y/T",0,AVERAGE(L290:L294))+IF($D295="Y/T",0,AVERAGE(L295:L299))+IF($D300="Y/T",0,AVERAGE(L300:L304))+IF($D305="Y/T",0,AVERAGE(L305:L309)))/(COUNTIF($D210:$D309,"Y")+COUNTIF($D210:$D309,"T"))</f>
        <v>#DIV/0!</v>
      </c>
      <c r="M310" s="606"/>
      <c r="N310" s="602" t="e">
        <f>AVERAGE(N210:N309)</f>
        <v>#DIV/0!</v>
      </c>
    </row>
    <row r="311" spans="2:18" ht="15.75">
      <c r="B311" s="865" t="s">
        <v>434</v>
      </c>
      <c r="C311" s="865"/>
      <c r="D311" s="865"/>
      <c r="E311" s="865"/>
      <c r="F311" s="865"/>
      <c r="G311" s="865"/>
      <c r="H311" s="865"/>
      <c r="I311" s="865"/>
      <c r="J311" s="865"/>
      <c r="K311" s="865"/>
      <c r="L311" s="865"/>
      <c r="M311" s="865"/>
      <c r="N311" s="866"/>
    </row>
    <row r="312" spans="2:18" ht="15.75">
      <c r="B312" s="836">
        <v>1</v>
      </c>
      <c r="C312" s="839"/>
      <c r="D312" s="857" t="s">
        <v>26</v>
      </c>
      <c r="E312" s="854" t="str">
        <f>IF(D312="Y",1,IF(D312="T",0,IF(D312="Y/T","Belum diisi","Error")))</f>
        <v>Belum diisi</v>
      </c>
      <c r="F312" s="528">
        <v>1</v>
      </c>
      <c r="G312" s="529"/>
      <c r="H312" s="589" t="str">
        <f t="shared" ref="H312:H375" si="6">IF(OR(J312="Isi Dulu",L312="Isi Dulu",J312="Isi Sasaran",L312="Isi Sasaran"),"Belum Diisi",IF(SUM(J312,L312)=2,1,IF(SUM(J312,L312)=1,0,IF(SUM(J312,L312)=0,0,"Error"))))</f>
        <v>Belum Diisi</v>
      </c>
      <c r="I312" s="590" t="s">
        <v>26</v>
      </c>
      <c r="J312" s="591" t="str">
        <f>IF($D$312="Y/T","Isi Sasaran",IF($E$312=0,0,IF(I312="Y",1,IF(I312="T",0,"Isi Dulu"))))</f>
        <v>Isi Sasaran</v>
      </c>
      <c r="K312" s="590" t="s">
        <v>26</v>
      </c>
      <c r="L312" s="591" t="str">
        <f>IF($D$312="Y/T","Isi Sasaran",IF($E$312=0,0,IF(K312="Y",1,IF(K312="T",0,"Isi Dulu"))))</f>
        <v>Isi Sasaran</v>
      </c>
      <c r="M312" s="848" t="s">
        <v>26</v>
      </c>
      <c r="N312" s="851" t="str">
        <f>IF(M312="Y",1,IF(M312="T",0,IF(M312="Y/T","Belum diisi","Error")))</f>
        <v>Belum diisi</v>
      </c>
    </row>
    <row r="313" spans="2:18" ht="15.75">
      <c r="B313" s="837"/>
      <c r="C313" s="840"/>
      <c r="D313" s="858"/>
      <c r="E313" s="855"/>
      <c r="F313" s="549">
        <v>2</v>
      </c>
      <c r="G313" s="550"/>
      <c r="H313" s="589" t="str">
        <f t="shared" si="6"/>
        <v>Belum Diisi</v>
      </c>
      <c r="I313" s="592" t="s">
        <v>26</v>
      </c>
      <c r="J313" s="593" t="str">
        <f>IF($D$312="Y/T","Isi Sasaran",IF($E$312=0,0,IF(I313="Y",1,IF(I313="T",0,"Isi Dulu"))))</f>
        <v>Isi Sasaran</v>
      </c>
      <c r="K313" s="592" t="s">
        <v>26</v>
      </c>
      <c r="L313" s="593" t="str">
        <f>IF($D$312="Y/T","Isi Sasaran",IF($E$312=0,0,IF(K313="Y",1,IF(K313="T",0,"Isi Dulu"))))</f>
        <v>Isi Sasaran</v>
      </c>
      <c r="M313" s="849"/>
      <c r="N313" s="852"/>
    </row>
    <row r="314" spans="2:18" ht="15.75">
      <c r="B314" s="837"/>
      <c r="C314" s="840"/>
      <c r="D314" s="858"/>
      <c r="E314" s="855"/>
      <c r="F314" s="549">
        <v>3</v>
      </c>
      <c r="G314" s="550"/>
      <c r="H314" s="589" t="str">
        <f t="shared" si="6"/>
        <v>Belum Diisi</v>
      </c>
      <c r="I314" s="592" t="s">
        <v>26</v>
      </c>
      <c r="J314" s="593" t="str">
        <f>IF($D$312="Y/T","Isi Sasaran",IF($E$312=0,0,IF(I314="Y",1,IF(I314="T",0,"Isi Dulu"))))</f>
        <v>Isi Sasaran</v>
      </c>
      <c r="K314" s="592" t="s">
        <v>26</v>
      </c>
      <c r="L314" s="593" t="str">
        <f>IF($D$312="Y/T","Isi Sasaran",IF($E$312=0,0,IF(K314="Y",1,IF(K314="T",0,"Isi Dulu"))))</f>
        <v>Isi Sasaran</v>
      </c>
      <c r="M314" s="849"/>
      <c r="N314" s="852"/>
    </row>
    <row r="315" spans="2:18" ht="15.75">
      <c r="B315" s="837"/>
      <c r="C315" s="840"/>
      <c r="D315" s="858"/>
      <c r="E315" s="855"/>
      <c r="F315" s="549">
        <v>4</v>
      </c>
      <c r="G315" s="550"/>
      <c r="H315" s="589" t="str">
        <f t="shared" si="6"/>
        <v>Belum Diisi</v>
      </c>
      <c r="I315" s="592" t="s">
        <v>26</v>
      </c>
      <c r="J315" s="593" t="str">
        <f>IF($D$312="Y/T","Isi Sasaran",IF($E$312=0,0,IF(I315="Y",1,IF(I315="T",0,"Isi Dulu"))))</f>
        <v>Isi Sasaran</v>
      </c>
      <c r="K315" s="592" t="s">
        <v>26</v>
      </c>
      <c r="L315" s="593" t="str">
        <f>IF($D$312="Y/T","Isi Sasaran",IF($E$312=0,0,IF(K315="Y",1,IF(K315="T",0,"Isi Dulu"))))</f>
        <v>Isi Sasaran</v>
      </c>
      <c r="M315" s="849"/>
      <c r="N315" s="852"/>
    </row>
    <row r="316" spans="2:18" ht="15.75">
      <c r="B316" s="838"/>
      <c r="C316" s="841"/>
      <c r="D316" s="859"/>
      <c r="E316" s="856"/>
      <c r="F316" s="569">
        <v>5</v>
      </c>
      <c r="G316" s="570"/>
      <c r="H316" s="594" t="str">
        <f t="shared" si="6"/>
        <v>Belum Diisi</v>
      </c>
      <c r="I316" s="595" t="s">
        <v>26</v>
      </c>
      <c r="J316" s="596" t="str">
        <f>IF($D$312="Y/T","Isi Sasaran",IF($E$312=0,0,IF(I316="Y",1,IF(I316="T",0,"Isi Dulu"))))</f>
        <v>Isi Sasaran</v>
      </c>
      <c r="K316" s="595" t="s">
        <v>26</v>
      </c>
      <c r="L316" s="596" t="str">
        <f>IF($D$312="Y/T","Isi Sasaran",IF($E$312=0,0,IF(K316="Y",1,IF(K316="T",0,"Isi Dulu"))))</f>
        <v>Isi Sasaran</v>
      </c>
      <c r="M316" s="850"/>
      <c r="N316" s="853"/>
    </row>
    <row r="317" spans="2:18" ht="15.75">
      <c r="B317" s="836">
        <v>2</v>
      </c>
      <c r="C317" s="839"/>
      <c r="D317" s="857" t="s">
        <v>26</v>
      </c>
      <c r="E317" s="854" t="str">
        <f>IF(D317="Y",1,IF(D317="T",0,IF(D317="Y/T","Belum diisi","Error")))</f>
        <v>Belum diisi</v>
      </c>
      <c r="F317" s="528">
        <v>1</v>
      </c>
      <c r="G317" s="529"/>
      <c r="H317" s="597" t="str">
        <f t="shared" si="6"/>
        <v>Belum Diisi</v>
      </c>
      <c r="I317" s="590" t="s">
        <v>26</v>
      </c>
      <c r="J317" s="591" t="str">
        <f>IF($D$317="Y/T","Isi Sasaran",IF($E$317=0,0,IF(I317="Y",1,IF(I317="T",0,"Isi Dulu"))))</f>
        <v>Isi Sasaran</v>
      </c>
      <c r="K317" s="590" t="s">
        <v>26</v>
      </c>
      <c r="L317" s="591" t="str">
        <f>IF($D$317="Y/T","Isi Sasaran",IF($E$317=0,0,IF(K317="Y",1,IF(K317="T",0,"Isi Dulu"))))</f>
        <v>Isi Sasaran</v>
      </c>
      <c r="M317" s="848" t="s">
        <v>26</v>
      </c>
      <c r="N317" s="851" t="str">
        <f>IF(M317="Y",1,IF(M317="T",0,IF(M317="Y/T","Belum diisi","Error")))</f>
        <v>Belum diisi</v>
      </c>
    </row>
    <row r="318" spans="2:18" ht="15.75">
      <c r="B318" s="837"/>
      <c r="C318" s="840"/>
      <c r="D318" s="858"/>
      <c r="E318" s="855"/>
      <c r="F318" s="549">
        <v>2</v>
      </c>
      <c r="G318" s="550"/>
      <c r="H318" s="598" t="str">
        <f t="shared" si="6"/>
        <v>Belum Diisi</v>
      </c>
      <c r="I318" s="592" t="s">
        <v>26</v>
      </c>
      <c r="J318" s="593" t="str">
        <f>IF($D$317="Y/T","Isi Sasaran",IF($E$317=0,0,IF(I318="Y",1,IF(I318="T",0,"Isi Dulu"))))</f>
        <v>Isi Sasaran</v>
      </c>
      <c r="K318" s="592" t="s">
        <v>26</v>
      </c>
      <c r="L318" s="593" t="str">
        <f>IF($D$317="Y/T","Isi Sasaran",IF($E$317=0,0,IF(K318="Y",1,IF(K318="T",0,"Isi Dulu"))))</f>
        <v>Isi Sasaran</v>
      </c>
      <c r="M318" s="849"/>
      <c r="N318" s="852"/>
    </row>
    <row r="319" spans="2:18" ht="15.75">
      <c r="B319" s="837"/>
      <c r="C319" s="840"/>
      <c r="D319" s="858"/>
      <c r="E319" s="855"/>
      <c r="F319" s="549">
        <v>3</v>
      </c>
      <c r="G319" s="550"/>
      <c r="H319" s="598" t="str">
        <f t="shared" si="6"/>
        <v>Belum Diisi</v>
      </c>
      <c r="I319" s="592" t="s">
        <v>26</v>
      </c>
      <c r="J319" s="593" t="str">
        <f>IF($D$317="Y/T","Isi Sasaran",IF($E$317=0,0,IF(I319="Y",1,IF(I319="T",0,"Isi Dulu"))))</f>
        <v>Isi Sasaran</v>
      </c>
      <c r="K319" s="592" t="s">
        <v>26</v>
      </c>
      <c r="L319" s="593" t="str">
        <f>IF($D$317="Y/T","Isi Sasaran",IF($E$317=0,0,IF(K319="Y",1,IF(K319="T",0,"Isi Dulu"))))</f>
        <v>Isi Sasaran</v>
      </c>
      <c r="M319" s="849"/>
      <c r="N319" s="852"/>
    </row>
    <row r="320" spans="2:18" ht="15.75">
      <c r="B320" s="837"/>
      <c r="C320" s="840"/>
      <c r="D320" s="858"/>
      <c r="E320" s="855"/>
      <c r="F320" s="549">
        <v>4</v>
      </c>
      <c r="G320" s="550"/>
      <c r="H320" s="598" t="str">
        <f t="shared" si="6"/>
        <v>Belum Diisi</v>
      </c>
      <c r="I320" s="592" t="s">
        <v>26</v>
      </c>
      <c r="J320" s="593" t="str">
        <f>IF($D$317="Y/T","Isi Sasaran",IF($E$317=0,0,IF(I320="Y",1,IF(I320="T",0,"Isi Dulu"))))</f>
        <v>Isi Sasaran</v>
      </c>
      <c r="K320" s="592" t="s">
        <v>26</v>
      </c>
      <c r="L320" s="593" t="str">
        <f>IF($D$317="Y/T","Isi Sasaran",IF($E$317=0,0,IF(K320="Y",1,IF(K320="T",0,"Isi Dulu"))))</f>
        <v>Isi Sasaran</v>
      </c>
      <c r="M320" s="849"/>
      <c r="N320" s="852"/>
    </row>
    <row r="321" spans="2:14" ht="15.75">
      <c r="B321" s="838"/>
      <c r="C321" s="841"/>
      <c r="D321" s="859"/>
      <c r="E321" s="856"/>
      <c r="F321" s="569">
        <v>5</v>
      </c>
      <c r="G321" s="570"/>
      <c r="H321" s="599" t="str">
        <f t="shared" si="6"/>
        <v>Belum Diisi</v>
      </c>
      <c r="I321" s="595" t="s">
        <v>26</v>
      </c>
      <c r="J321" s="596" t="str">
        <f>IF($D$317="Y/T","Isi Sasaran",IF($E$317=0,0,IF(I321="Y",1,IF(I321="T",0,"Isi Dulu"))))</f>
        <v>Isi Sasaran</v>
      </c>
      <c r="K321" s="595" t="s">
        <v>26</v>
      </c>
      <c r="L321" s="596" t="str">
        <f>IF($D$317="Y/T","Isi Sasaran",IF($E$317=0,0,IF(K321="Y",1,IF(K321="T",0,"Isi Dulu"))))</f>
        <v>Isi Sasaran</v>
      </c>
      <c r="M321" s="850"/>
      <c r="N321" s="853"/>
    </row>
    <row r="322" spans="2:14" ht="15.75">
      <c r="B322" s="836">
        <v>3</v>
      </c>
      <c r="C322" s="839"/>
      <c r="D322" s="857" t="s">
        <v>26</v>
      </c>
      <c r="E322" s="854" t="str">
        <f>IF(D322="Y",1,IF(D322="T",0,IF(D322="Y/T","Belum diisi","Error")))</f>
        <v>Belum diisi</v>
      </c>
      <c r="F322" s="528">
        <v>1</v>
      </c>
      <c r="G322" s="529"/>
      <c r="H322" s="600" t="str">
        <f t="shared" si="6"/>
        <v>Belum Diisi</v>
      </c>
      <c r="I322" s="590" t="s">
        <v>26</v>
      </c>
      <c r="J322" s="591" t="str">
        <f>IF($D$322="Y/T","Isi Sasaran",IF($E$322=0,0,IF(I322="Y",1,IF(I322="T",0,"Isi Dulu"))))</f>
        <v>Isi Sasaran</v>
      </c>
      <c r="K322" s="590" t="s">
        <v>26</v>
      </c>
      <c r="L322" s="591" t="str">
        <f>IF($D$322="Y/T","Isi Sasaran",IF($E$322=0,0,IF(K322="Y",1,IF(K322="T",0,"Isi Dulu"))))</f>
        <v>Isi Sasaran</v>
      </c>
      <c r="M322" s="848" t="s">
        <v>26</v>
      </c>
      <c r="N322" s="851" t="str">
        <f>IF(M322="Y",1,IF(M322="T",0,IF(M322="Y/T","Belum diisi","Error")))</f>
        <v>Belum diisi</v>
      </c>
    </row>
    <row r="323" spans="2:14" ht="15.75">
      <c r="B323" s="837"/>
      <c r="C323" s="840"/>
      <c r="D323" s="858"/>
      <c r="E323" s="855"/>
      <c r="F323" s="549">
        <v>2</v>
      </c>
      <c r="G323" s="550"/>
      <c r="H323" s="598" t="str">
        <f t="shared" si="6"/>
        <v>Belum Diisi</v>
      </c>
      <c r="I323" s="592" t="s">
        <v>26</v>
      </c>
      <c r="J323" s="593" t="str">
        <f>IF($D$322="Y/T","Isi Sasaran",IF($E$322=0,0,IF(I323="Y",1,IF(I323="T",0,"Isi Dulu"))))</f>
        <v>Isi Sasaran</v>
      </c>
      <c r="K323" s="592" t="s">
        <v>26</v>
      </c>
      <c r="L323" s="593" t="str">
        <f>IF($D$322="Y/T","Isi Sasaran",IF($E$322=0,0,IF(K323="Y",1,IF(K323="T",0,"Isi Dulu"))))</f>
        <v>Isi Sasaran</v>
      </c>
      <c r="M323" s="849"/>
      <c r="N323" s="852"/>
    </row>
    <row r="324" spans="2:14" ht="15.75">
      <c r="B324" s="837"/>
      <c r="C324" s="840"/>
      <c r="D324" s="858"/>
      <c r="E324" s="855"/>
      <c r="F324" s="549">
        <v>3</v>
      </c>
      <c r="G324" s="550"/>
      <c r="H324" s="598" t="str">
        <f t="shared" si="6"/>
        <v>Belum Diisi</v>
      </c>
      <c r="I324" s="592" t="s">
        <v>26</v>
      </c>
      <c r="J324" s="593" t="str">
        <f>IF($D$322="Y/T","Isi Sasaran",IF($E$322=0,0,IF(I324="Y",1,IF(I324="T",0,"Isi Dulu"))))</f>
        <v>Isi Sasaran</v>
      </c>
      <c r="K324" s="592" t="s">
        <v>26</v>
      </c>
      <c r="L324" s="593" t="str">
        <f>IF($D$322="Y/T","Isi Sasaran",IF($E$322=0,0,IF(K324="Y",1,IF(K324="T",0,"Isi Dulu"))))</f>
        <v>Isi Sasaran</v>
      </c>
      <c r="M324" s="849"/>
      <c r="N324" s="852"/>
    </row>
    <row r="325" spans="2:14" ht="15.75">
      <c r="B325" s="837"/>
      <c r="C325" s="840"/>
      <c r="D325" s="858"/>
      <c r="E325" s="855"/>
      <c r="F325" s="549">
        <v>4</v>
      </c>
      <c r="G325" s="550"/>
      <c r="H325" s="598" t="str">
        <f t="shared" si="6"/>
        <v>Belum Diisi</v>
      </c>
      <c r="I325" s="592" t="s">
        <v>26</v>
      </c>
      <c r="J325" s="593" t="str">
        <f>IF($D$322="Y/T","Isi Sasaran",IF($E$322=0,0,IF(I325="Y",1,IF(I325="T",0,"Isi Dulu"))))</f>
        <v>Isi Sasaran</v>
      </c>
      <c r="K325" s="592" t="s">
        <v>26</v>
      </c>
      <c r="L325" s="593" t="str">
        <f>IF($D$322="Y/T","Isi Sasaran",IF($E$322=0,0,IF(K325="Y",1,IF(K325="T",0,"Isi Dulu"))))</f>
        <v>Isi Sasaran</v>
      </c>
      <c r="M325" s="849"/>
      <c r="N325" s="852"/>
    </row>
    <row r="326" spans="2:14" ht="15.75">
      <c r="B326" s="838"/>
      <c r="C326" s="841"/>
      <c r="D326" s="859"/>
      <c r="E326" s="856"/>
      <c r="F326" s="569">
        <v>5</v>
      </c>
      <c r="G326" s="570"/>
      <c r="H326" s="599" t="str">
        <f t="shared" si="6"/>
        <v>Belum Diisi</v>
      </c>
      <c r="I326" s="595" t="s">
        <v>26</v>
      </c>
      <c r="J326" s="596" t="str">
        <f>IF($D$322="Y/T","Isi Sasaran",IF($E$322=0,0,IF(I326="Y",1,IF(I326="T",0,"Isi Dulu"))))</f>
        <v>Isi Sasaran</v>
      </c>
      <c r="K326" s="595" t="s">
        <v>26</v>
      </c>
      <c r="L326" s="596" t="str">
        <f>IF($D$322="Y/T","Isi Sasaran",IF($E$322=0,0,IF(K326="Y",1,IF(K326="T",0,"Isi Dulu"))))</f>
        <v>Isi Sasaran</v>
      </c>
      <c r="M326" s="850"/>
      <c r="N326" s="853"/>
    </row>
    <row r="327" spans="2:14" ht="15.75">
      <c r="B327" s="836">
        <v>4</v>
      </c>
      <c r="C327" s="839"/>
      <c r="D327" s="857" t="s">
        <v>26</v>
      </c>
      <c r="E327" s="854" t="str">
        <f>IF(D327="Y",1,IF(D327="T",0,IF(D327="Y/T","Belum diisi","Error")))</f>
        <v>Belum diisi</v>
      </c>
      <c r="F327" s="528">
        <v>1</v>
      </c>
      <c r="G327" s="529"/>
      <c r="H327" s="600" t="str">
        <f t="shared" si="6"/>
        <v>Belum Diisi</v>
      </c>
      <c r="I327" s="590" t="s">
        <v>26</v>
      </c>
      <c r="J327" s="591" t="str">
        <f>IF($D$327="Y/T","Isi Sasaran",IF($E$327=0,0,IF(I327="Y",1,IF(I327="T",0,"Isi Dulu"))))</f>
        <v>Isi Sasaran</v>
      </c>
      <c r="K327" s="590" t="s">
        <v>26</v>
      </c>
      <c r="L327" s="591" t="str">
        <f>IF($D$327="Y/T","Isi Sasaran",IF($E$327=0,0,IF(K327="Y",1,IF(K327="T",0,"Isi Dulu"))))</f>
        <v>Isi Sasaran</v>
      </c>
      <c r="M327" s="848" t="s">
        <v>26</v>
      </c>
      <c r="N327" s="851" t="str">
        <f>IF(M327="Y",1,IF(M327="T",0,IF(M327="Y/T","Belum diisi","Error")))</f>
        <v>Belum diisi</v>
      </c>
    </row>
    <row r="328" spans="2:14" ht="15.75">
      <c r="B328" s="837"/>
      <c r="C328" s="840"/>
      <c r="D328" s="858"/>
      <c r="E328" s="855"/>
      <c r="F328" s="549">
        <v>2</v>
      </c>
      <c r="G328" s="550"/>
      <c r="H328" s="598" t="str">
        <f t="shared" si="6"/>
        <v>Belum Diisi</v>
      </c>
      <c r="I328" s="592" t="s">
        <v>26</v>
      </c>
      <c r="J328" s="593" t="str">
        <f>IF($D$327="Y/T","Isi Sasaran",IF($E$327=0,0,IF(I328="Y",1,IF(I328="T",0,"Isi Dulu"))))</f>
        <v>Isi Sasaran</v>
      </c>
      <c r="K328" s="592" t="s">
        <v>26</v>
      </c>
      <c r="L328" s="593" t="str">
        <f>IF($D$327="Y/T","Isi Sasaran",IF($E$327=0,0,IF(K328="Y",1,IF(K328="T",0,"Isi Dulu"))))</f>
        <v>Isi Sasaran</v>
      </c>
      <c r="M328" s="849"/>
      <c r="N328" s="852"/>
    </row>
    <row r="329" spans="2:14" ht="15.75">
      <c r="B329" s="837"/>
      <c r="C329" s="840"/>
      <c r="D329" s="858"/>
      <c r="E329" s="855"/>
      <c r="F329" s="549">
        <v>3</v>
      </c>
      <c r="G329" s="550"/>
      <c r="H329" s="598" t="str">
        <f t="shared" si="6"/>
        <v>Belum Diisi</v>
      </c>
      <c r="I329" s="592" t="s">
        <v>26</v>
      </c>
      <c r="J329" s="593" t="str">
        <f>IF($D$327="Y/T","Isi Sasaran",IF($E$327=0,0,IF(I329="Y",1,IF(I329="T",0,"Isi Dulu"))))</f>
        <v>Isi Sasaran</v>
      </c>
      <c r="K329" s="592" t="s">
        <v>26</v>
      </c>
      <c r="L329" s="593" t="str">
        <f>IF($D$327="Y/T","Isi Sasaran",IF($E$327=0,0,IF(K329="Y",1,IF(K329="T",0,"Isi Dulu"))))</f>
        <v>Isi Sasaran</v>
      </c>
      <c r="M329" s="849"/>
      <c r="N329" s="852"/>
    </row>
    <row r="330" spans="2:14" ht="15.75">
      <c r="B330" s="837"/>
      <c r="C330" s="840"/>
      <c r="D330" s="858"/>
      <c r="E330" s="855"/>
      <c r="F330" s="549">
        <v>4</v>
      </c>
      <c r="G330" s="550"/>
      <c r="H330" s="598" t="str">
        <f t="shared" si="6"/>
        <v>Belum Diisi</v>
      </c>
      <c r="I330" s="592" t="s">
        <v>26</v>
      </c>
      <c r="J330" s="593" t="str">
        <f>IF($D$327="Y/T","Isi Sasaran",IF($E$327=0,0,IF(I330="Y",1,IF(I330="T",0,"Isi Dulu"))))</f>
        <v>Isi Sasaran</v>
      </c>
      <c r="K330" s="592" t="s">
        <v>26</v>
      </c>
      <c r="L330" s="593" t="str">
        <f>IF($D$327="Y/T","Isi Sasaran",IF($E$327=0,0,IF(K330="Y",1,IF(K330="T",0,"Isi Dulu"))))</f>
        <v>Isi Sasaran</v>
      </c>
      <c r="M330" s="849"/>
      <c r="N330" s="852"/>
    </row>
    <row r="331" spans="2:14" ht="15.75">
      <c r="B331" s="838"/>
      <c r="C331" s="841"/>
      <c r="D331" s="859"/>
      <c r="E331" s="856"/>
      <c r="F331" s="569">
        <v>5</v>
      </c>
      <c r="G331" s="570"/>
      <c r="H331" s="599" t="str">
        <f t="shared" si="6"/>
        <v>Belum Diisi</v>
      </c>
      <c r="I331" s="595" t="s">
        <v>26</v>
      </c>
      <c r="J331" s="596" t="str">
        <f>IF($D$327="Y/T","Isi Sasaran",IF($E$327=0,0,IF(I331="Y",1,IF(I331="T",0,"Isi Dulu"))))</f>
        <v>Isi Sasaran</v>
      </c>
      <c r="K331" s="595" t="s">
        <v>26</v>
      </c>
      <c r="L331" s="596" t="str">
        <f>IF($D$327="Y/T","Isi Sasaran",IF($E$327=0,0,IF(K331="Y",1,IF(K331="T",0,"Isi Dulu"))))</f>
        <v>Isi Sasaran</v>
      </c>
      <c r="M331" s="850"/>
      <c r="N331" s="853"/>
    </row>
    <row r="332" spans="2:14" ht="15.75">
      <c r="B332" s="836">
        <v>5</v>
      </c>
      <c r="C332" s="839"/>
      <c r="D332" s="857" t="s">
        <v>26</v>
      </c>
      <c r="E332" s="854" t="str">
        <f>IF(D332="Y",1,IF(D332="T",0,IF(D332="Y/T","Belum diisi","Error")))</f>
        <v>Belum diisi</v>
      </c>
      <c r="F332" s="528">
        <v>1</v>
      </c>
      <c r="G332" s="529"/>
      <c r="H332" s="600" t="str">
        <f t="shared" si="6"/>
        <v>Belum Diisi</v>
      </c>
      <c r="I332" s="590" t="s">
        <v>26</v>
      </c>
      <c r="J332" s="591" t="str">
        <f>IF($D$332="Y/T","Isi Sasaran",IF($E$332=0,0,IF(I332="Y",1,IF(I332="T",0,"Isi Dulu"))))</f>
        <v>Isi Sasaran</v>
      </c>
      <c r="K332" s="590" t="s">
        <v>26</v>
      </c>
      <c r="L332" s="591" t="str">
        <f>IF($D$332="Y/T","Isi Sasaran",IF($E$332=0,0,IF(K332="Y",1,IF(K332="T",0,"Isi Dulu"))))</f>
        <v>Isi Sasaran</v>
      </c>
      <c r="M332" s="848" t="s">
        <v>26</v>
      </c>
      <c r="N332" s="851" t="str">
        <f>IF(M332="Y",1,IF(M332="T",0,IF(M332="Y/T","Belum diisi","Error")))</f>
        <v>Belum diisi</v>
      </c>
    </row>
    <row r="333" spans="2:14" ht="15.75">
      <c r="B333" s="837"/>
      <c r="C333" s="840"/>
      <c r="D333" s="858"/>
      <c r="E333" s="855"/>
      <c r="F333" s="549">
        <v>2</v>
      </c>
      <c r="G333" s="550"/>
      <c r="H333" s="598" t="str">
        <f t="shared" si="6"/>
        <v>Belum Diisi</v>
      </c>
      <c r="I333" s="592" t="s">
        <v>26</v>
      </c>
      <c r="J333" s="593" t="str">
        <f>IF($D$332="Y/T","Isi Sasaran",IF($E$332=0,0,IF(I333="Y",1,IF(I333="T",0,"Isi Dulu"))))</f>
        <v>Isi Sasaran</v>
      </c>
      <c r="K333" s="592" t="s">
        <v>26</v>
      </c>
      <c r="L333" s="593" t="str">
        <f>IF($D$332="Y/T","Isi Sasaran",IF($E$332=0,0,IF(K333="Y",1,IF(K333="T",0,"Isi Dulu"))))</f>
        <v>Isi Sasaran</v>
      </c>
      <c r="M333" s="849"/>
      <c r="N333" s="852"/>
    </row>
    <row r="334" spans="2:14" ht="15.75">
      <c r="B334" s="837"/>
      <c r="C334" s="840"/>
      <c r="D334" s="858"/>
      <c r="E334" s="855"/>
      <c r="F334" s="549">
        <v>3</v>
      </c>
      <c r="G334" s="550"/>
      <c r="H334" s="598" t="str">
        <f t="shared" si="6"/>
        <v>Belum Diisi</v>
      </c>
      <c r="I334" s="592" t="s">
        <v>26</v>
      </c>
      <c r="J334" s="593" t="str">
        <f>IF($D$332="Y/T","Isi Sasaran",IF($E$332=0,0,IF(I334="Y",1,IF(I334="T",0,"Isi Dulu"))))</f>
        <v>Isi Sasaran</v>
      </c>
      <c r="K334" s="592" t="s">
        <v>26</v>
      </c>
      <c r="L334" s="593" t="str">
        <f>IF($D$332="Y/T","Isi Sasaran",IF($E$332=0,0,IF(K334="Y",1,IF(K334="T",0,"Isi Dulu"))))</f>
        <v>Isi Sasaran</v>
      </c>
      <c r="M334" s="849"/>
      <c r="N334" s="852"/>
    </row>
    <row r="335" spans="2:14" ht="15.75">
      <c r="B335" s="837"/>
      <c r="C335" s="840"/>
      <c r="D335" s="858"/>
      <c r="E335" s="855"/>
      <c r="F335" s="549">
        <v>4</v>
      </c>
      <c r="G335" s="550"/>
      <c r="H335" s="598" t="str">
        <f t="shared" si="6"/>
        <v>Belum Diisi</v>
      </c>
      <c r="I335" s="592" t="s">
        <v>26</v>
      </c>
      <c r="J335" s="593" t="str">
        <f>IF($D$332="Y/T","Isi Sasaran",IF($E$332=0,0,IF(I335="Y",1,IF(I335="T",0,"Isi Dulu"))))</f>
        <v>Isi Sasaran</v>
      </c>
      <c r="K335" s="592" t="s">
        <v>26</v>
      </c>
      <c r="L335" s="593" t="str">
        <f>IF($D$332="Y/T","Isi Sasaran",IF($E$332=0,0,IF(K335="Y",1,IF(K335="T",0,"Isi Dulu"))))</f>
        <v>Isi Sasaran</v>
      </c>
      <c r="M335" s="849"/>
      <c r="N335" s="852"/>
    </row>
    <row r="336" spans="2:14" ht="15.75">
      <c r="B336" s="838"/>
      <c r="C336" s="841"/>
      <c r="D336" s="859"/>
      <c r="E336" s="856"/>
      <c r="F336" s="569">
        <v>5</v>
      </c>
      <c r="G336" s="570"/>
      <c r="H336" s="599" t="str">
        <f t="shared" si="6"/>
        <v>Belum Diisi</v>
      </c>
      <c r="I336" s="595" t="s">
        <v>26</v>
      </c>
      <c r="J336" s="596" t="str">
        <f>IF($D$332="Y/T","Isi Sasaran",IF($E$332=0,0,IF(I336="Y",1,IF(I336="T",0,"Isi Dulu"))))</f>
        <v>Isi Sasaran</v>
      </c>
      <c r="K336" s="595" t="s">
        <v>26</v>
      </c>
      <c r="L336" s="596" t="str">
        <f>IF($D$332="Y/T","Isi Sasaran",IF($E$332=0,0,IF(K336="Y",1,IF(K336="T",0,"Isi Dulu"))))</f>
        <v>Isi Sasaran</v>
      </c>
      <c r="M336" s="850"/>
      <c r="N336" s="853"/>
    </row>
    <row r="337" spans="2:14" ht="15.75">
      <c r="B337" s="836">
        <v>6</v>
      </c>
      <c r="C337" s="839"/>
      <c r="D337" s="857" t="s">
        <v>26</v>
      </c>
      <c r="E337" s="854" t="str">
        <f>IF(D337="Y",1,IF(D337="T",0,IF(D337="Y/T","Belum diisi","Error")))</f>
        <v>Belum diisi</v>
      </c>
      <c r="F337" s="528">
        <v>1</v>
      </c>
      <c r="G337" s="529"/>
      <c r="H337" s="600" t="str">
        <f t="shared" si="6"/>
        <v>Belum Diisi</v>
      </c>
      <c r="I337" s="590" t="s">
        <v>26</v>
      </c>
      <c r="J337" s="591" t="str">
        <f>IF($D$337="Y/T","Isi Sasaran",IF($E$337=0,0,IF(I337="Y",1,IF(I337="T",0,"Isi Dulu"))))</f>
        <v>Isi Sasaran</v>
      </c>
      <c r="K337" s="590" t="s">
        <v>26</v>
      </c>
      <c r="L337" s="591" t="str">
        <f>IF($D$337="Y/T","Isi Sasaran",IF($E$337=0,0,IF(K337="Y",1,IF(K337="T",0,"Isi Dulu"))))</f>
        <v>Isi Sasaran</v>
      </c>
      <c r="M337" s="848" t="s">
        <v>26</v>
      </c>
      <c r="N337" s="851" t="str">
        <f>IF(M337="Y",1,IF(M337="T",0,IF(M337="Y/T","Belum diisi","Error")))</f>
        <v>Belum diisi</v>
      </c>
    </row>
    <row r="338" spans="2:14" ht="15.75">
      <c r="B338" s="837"/>
      <c r="C338" s="840"/>
      <c r="D338" s="858"/>
      <c r="E338" s="855"/>
      <c r="F338" s="549">
        <v>2</v>
      </c>
      <c r="G338" s="550"/>
      <c r="H338" s="598" t="str">
        <f t="shared" si="6"/>
        <v>Belum Diisi</v>
      </c>
      <c r="I338" s="592" t="s">
        <v>26</v>
      </c>
      <c r="J338" s="593" t="str">
        <f>IF($D$337="Y/T","Isi Sasaran",IF($E$337=0,0,IF(I338="Y",1,IF(I338="T",0,"Isi Dulu"))))</f>
        <v>Isi Sasaran</v>
      </c>
      <c r="K338" s="592" t="s">
        <v>26</v>
      </c>
      <c r="L338" s="593" t="str">
        <f>IF($D$337="Y/T","Isi Sasaran",IF($E$337=0,0,IF(K338="Y",1,IF(K338="T",0,"Isi Dulu"))))</f>
        <v>Isi Sasaran</v>
      </c>
      <c r="M338" s="849"/>
      <c r="N338" s="852"/>
    </row>
    <row r="339" spans="2:14" ht="15.75">
      <c r="B339" s="837"/>
      <c r="C339" s="840"/>
      <c r="D339" s="858"/>
      <c r="E339" s="855"/>
      <c r="F339" s="549">
        <v>3</v>
      </c>
      <c r="G339" s="550"/>
      <c r="H339" s="598" t="str">
        <f t="shared" si="6"/>
        <v>Belum Diisi</v>
      </c>
      <c r="I339" s="592" t="s">
        <v>26</v>
      </c>
      <c r="J339" s="593" t="str">
        <f>IF($D$337="Y/T","Isi Sasaran",IF($E$337=0,0,IF(I339="Y",1,IF(I339="T",0,"Isi Dulu"))))</f>
        <v>Isi Sasaran</v>
      </c>
      <c r="K339" s="592" t="s">
        <v>26</v>
      </c>
      <c r="L339" s="593" t="str">
        <f>IF($D$337="Y/T","Isi Sasaran",IF($E$337=0,0,IF(K339="Y",1,IF(K339="T",0,"Isi Dulu"))))</f>
        <v>Isi Sasaran</v>
      </c>
      <c r="M339" s="849"/>
      <c r="N339" s="852"/>
    </row>
    <row r="340" spans="2:14" ht="15.75">
      <c r="B340" s="837"/>
      <c r="C340" s="840"/>
      <c r="D340" s="858"/>
      <c r="E340" s="855"/>
      <c r="F340" s="549">
        <v>4</v>
      </c>
      <c r="G340" s="550"/>
      <c r="H340" s="598" t="str">
        <f t="shared" si="6"/>
        <v>Belum Diisi</v>
      </c>
      <c r="I340" s="592" t="s">
        <v>26</v>
      </c>
      <c r="J340" s="593" t="str">
        <f>IF($D$337="Y/T","Isi Sasaran",IF($E$337=0,0,IF(I340="Y",1,IF(I340="T",0,"Isi Dulu"))))</f>
        <v>Isi Sasaran</v>
      </c>
      <c r="K340" s="592" t="s">
        <v>26</v>
      </c>
      <c r="L340" s="593" t="str">
        <f>IF($D$337="Y/T","Isi Sasaran",IF($E$337=0,0,IF(K340="Y",1,IF(K340="T",0,"Isi Dulu"))))</f>
        <v>Isi Sasaran</v>
      </c>
      <c r="M340" s="849"/>
      <c r="N340" s="852"/>
    </row>
    <row r="341" spans="2:14" ht="15.75">
      <c r="B341" s="838"/>
      <c r="C341" s="841"/>
      <c r="D341" s="859"/>
      <c r="E341" s="856"/>
      <c r="F341" s="569">
        <v>5</v>
      </c>
      <c r="G341" s="570"/>
      <c r="H341" s="599" t="str">
        <f t="shared" si="6"/>
        <v>Belum Diisi</v>
      </c>
      <c r="I341" s="595" t="s">
        <v>26</v>
      </c>
      <c r="J341" s="596" t="str">
        <f>IF($D$337="Y/T","Isi Sasaran",IF($E$337=0,0,IF(I341="Y",1,IF(I341="T",0,"Isi Dulu"))))</f>
        <v>Isi Sasaran</v>
      </c>
      <c r="K341" s="595" t="s">
        <v>26</v>
      </c>
      <c r="L341" s="596" t="str">
        <f>IF($D$337="Y/T","Isi Sasaran",IF($E$337=0,0,IF(K341="Y",1,IF(K341="T",0,"Isi Dulu"))))</f>
        <v>Isi Sasaran</v>
      </c>
      <c r="M341" s="850"/>
      <c r="N341" s="853"/>
    </row>
    <row r="342" spans="2:14" ht="15.75">
      <c r="B342" s="836">
        <v>7</v>
      </c>
      <c r="C342" s="839"/>
      <c r="D342" s="857" t="s">
        <v>26</v>
      </c>
      <c r="E342" s="854" t="str">
        <f>IF(D342="Y",1,IF(D342="T",0,IF(D342="Y/T","Belum diisi","Error")))</f>
        <v>Belum diisi</v>
      </c>
      <c r="F342" s="528">
        <v>1</v>
      </c>
      <c r="G342" s="529"/>
      <c r="H342" s="600" t="str">
        <f t="shared" si="6"/>
        <v>Belum Diisi</v>
      </c>
      <c r="I342" s="590" t="s">
        <v>26</v>
      </c>
      <c r="J342" s="591" t="str">
        <f>IF($D$342="Y/T","Isi Sasaran",IF($E$342=0,0,IF(I342="Y",1,IF(I342="T",0,"Isi Dulu"))))</f>
        <v>Isi Sasaran</v>
      </c>
      <c r="K342" s="590" t="s">
        <v>26</v>
      </c>
      <c r="L342" s="591" t="str">
        <f>IF($D$342="Y/T","Isi Sasaran",IF($E$342=0,0,IF(K342="Y",1,IF(K342="T",0,"Isi Dulu"))))</f>
        <v>Isi Sasaran</v>
      </c>
      <c r="M342" s="848" t="s">
        <v>26</v>
      </c>
      <c r="N342" s="851" t="str">
        <f>IF(M342="Y",1,IF(M342="T",0,IF(M342="Y/T","Belum diisi","Error")))</f>
        <v>Belum diisi</v>
      </c>
    </row>
    <row r="343" spans="2:14" ht="15.75">
      <c r="B343" s="837"/>
      <c r="C343" s="840"/>
      <c r="D343" s="858"/>
      <c r="E343" s="855"/>
      <c r="F343" s="549">
        <v>2</v>
      </c>
      <c r="G343" s="550"/>
      <c r="H343" s="598" t="str">
        <f t="shared" si="6"/>
        <v>Belum Diisi</v>
      </c>
      <c r="I343" s="592" t="s">
        <v>26</v>
      </c>
      <c r="J343" s="593" t="str">
        <f>IF($D$342="Y/T","Isi Sasaran",IF($E$342=0,0,IF(I343="Y",1,IF(I343="T",0,"Isi Dulu"))))</f>
        <v>Isi Sasaran</v>
      </c>
      <c r="K343" s="592" t="s">
        <v>26</v>
      </c>
      <c r="L343" s="593" t="str">
        <f>IF($D$342="Y/T","Isi Sasaran",IF($E$342=0,0,IF(K343="Y",1,IF(K343="T",0,"Isi Dulu"))))</f>
        <v>Isi Sasaran</v>
      </c>
      <c r="M343" s="849"/>
      <c r="N343" s="852"/>
    </row>
    <row r="344" spans="2:14" ht="15.75">
      <c r="B344" s="837"/>
      <c r="C344" s="840"/>
      <c r="D344" s="858"/>
      <c r="E344" s="855"/>
      <c r="F344" s="549">
        <v>3</v>
      </c>
      <c r="G344" s="550"/>
      <c r="H344" s="598" t="str">
        <f t="shared" si="6"/>
        <v>Belum Diisi</v>
      </c>
      <c r="I344" s="592" t="s">
        <v>26</v>
      </c>
      <c r="J344" s="593" t="str">
        <f>IF($D$342="Y/T","Isi Sasaran",IF($E$342=0,0,IF(I344="Y",1,IF(I344="T",0,"Isi Dulu"))))</f>
        <v>Isi Sasaran</v>
      </c>
      <c r="K344" s="592" t="s">
        <v>26</v>
      </c>
      <c r="L344" s="593" t="str">
        <f>IF($D$342="Y/T","Isi Sasaran",IF($E$342=0,0,IF(K344="Y",1,IF(K344="T",0,"Isi Dulu"))))</f>
        <v>Isi Sasaran</v>
      </c>
      <c r="M344" s="849"/>
      <c r="N344" s="852"/>
    </row>
    <row r="345" spans="2:14" ht="15.75">
      <c r="B345" s="837"/>
      <c r="C345" s="840"/>
      <c r="D345" s="858"/>
      <c r="E345" s="855"/>
      <c r="F345" s="549">
        <v>4</v>
      </c>
      <c r="G345" s="550"/>
      <c r="H345" s="598" t="str">
        <f t="shared" si="6"/>
        <v>Belum Diisi</v>
      </c>
      <c r="I345" s="592" t="s">
        <v>26</v>
      </c>
      <c r="J345" s="593" t="str">
        <f>IF($D$342="Y/T","Isi Sasaran",IF($E$342=0,0,IF(I345="Y",1,IF(I345="T",0,"Isi Dulu"))))</f>
        <v>Isi Sasaran</v>
      </c>
      <c r="K345" s="592" t="s">
        <v>26</v>
      </c>
      <c r="L345" s="593" t="str">
        <f>IF($D$342="Y/T","Isi Sasaran",IF($E$342=0,0,IF(K345="Y",1,IF(K345="T",0,"Isi Dulu"))))</f>
        <v>Isi Sasaran</v>
      </c>
      <c r="M345" s="849"/>
      <c r="N345" s="852"/>
    </row>
    <row r="346" spans="2:14" ht="15.75">
      <c r="B346" s="838"/>
      <c r="C346" s="841"/>
      <c r="D346" s="859"/>
      <c r="E346" s="856"/>
      <c r="F346" s="569">
        <v>5</v>
      </c>
      <c r="G346" s="570"/>
      <c r="H346" s="599" t="str">
        <f t="shared" si="6"/>
        <v>Belum Diisi</v>
      </c>
      <c r="I346" s="595" t="s">
        <v>26</v>
      </c>
      <c r="J346" s="596" t="str">
        <f>IF($D$342="Y/T","Isi Sasaran",IF($E$342=0,0,IF(I346="Y",1,IF(I346="T",0,"Isi Dulu"))))</f>
        <v>Isi Sasaran</v>
      </c>
      <c r="K346" s="595" t="s">
        <v>26</v>
      </c>
      <c r="L346" s="596" t="str">
        <f>IF($D$342="Y/T","Isi Sasaran",IF($E$342=0,0,IF(K346="Y",1,IF(K346="T",0,"Isi Dulu"))))</f>
        <v>Isi Sasaran</v>
      </c>
      <c r="M346" s="850"/>
      <c r="N346" s="853"/>
    </row>
    <row r="347" spans="2:14" ht="15.75">
      <c r="B347" s="836">
        <v>8</v>
      </c>
      <c r="C347" s="839"/>
      <c r="D347" s="857" t="s">
        <v>26</v>
      </c>
      <c r="E347" s="854" t="str">
        <f>IF(D347="Y",1,IF(D347="T",0,IF(D347="Y/T","Belum diisi","Error")))</f>
        <v>Belum diisi</v>
      </c>
      <c r="F347" s="528">
        <v>1</v>
      </c>
      <c r="G347" s="529"/>
      <c r="H347" s="600" t="str">
        <f t="shared" si="6"/>
        <v>Belum Diisi</v>
      </c>
      <c r="I347" s="590" t="s">
        <v>26</v>
      </c>
      <c r="J347" s="591" t="str">
        <f>IF($D$347="Y/T","Isi Sasaran",IF($E$347=0,0,IF(I347="Y",1,IF(I347="T",0,"Isi Dulu"))))</f>
        <v>Isi Sasaran</v>
      </c>
      <c r="K347" s="590" t="s">
        <v>26</v>
      </c>
      <c r="L347" s="591" t="str">
        <f>IF($D$347="Y/T","Isi Sasaran",IF($E$347=0,0,IF(K347="Y",1,IF(K347="T",0,"Isi Dulu"))))</f>
        <v>Isi Sasaran</v>
      </c>
      <c r="M347" s="848" t="s">
        <v>26</v>
      </c>
      <c r="N347" s="851" t="str">
        <f>IF(M347="Y",1,IF(M347="T",0,IF(M347="Y/T","Belum diisi","Error")))</f>
        <v>Belum diisi</v>
      </c>
    </row>
    <row r="348" spans="2:14" ht="15.75">
      <c r="B348" s="837"/>
      <c r="C348" s="840"/>
      <c r="D348" s="858"/>
      <c r="E348" s="855"/>
      <c r="F348" s="549">
        <v>2</v>
      </c>
      <c r="G348" s="550"/>
      <c r="H348" s="598" t="str">
        <f t="shared" si="6"/>
        <v>Belum Diisi</v>
      </c>
      <c r="I348" s="592" t="s">
        <v>26</v>
      </c>
      <c r="J348" s="593" t="str">
        <f>IF($D$347="Y/T","Isi Sasaran",IF($E$347=0,0,IF(I348="Y",1,IF(I348="T",0,"Isi Dulu"))))</f>
        <v>Isi Sasaran</v>
      </c>
      <c r="K348" s="592" t="s">
        <v>26</v>
      </c>
      <c r="L348" s="593" t="str">
        <f>IF($D$347="Y/T","Isi Sasaran",IF($E$347=0,0,IF(K348="Y",1,IF(K348="T",0,"Isi Dulu"))))</f>
        <v>Isi Sasaran</v>
      </c>
      <c r="M348" s="849"/>
      <c r="N348" s="852"/>
    </row>
    <row r="349" spans="2:14" ht="15.75">
      <c r="B349" s="837"/>
      <c r="C349" s="840"/>
      <c r="D349" s="858"/>
      <c r="E349" s="855"/>
      <c r="F349" s="549">
        <v>3</v>
      </c>
      <c r="G349" s="550"/>
      <c r="H349" s="598" t="str">
        <f t="shared" si="6"/>
        <v>Belum Diisi</v>
      </c>
      <c r="I349" s="592" t="s">
        <v>26</v>
      </c>
      <c r="J349" s="593" t="str">
        <f>IF($D$347="Y/T","Isi Sasaran",IF($E$347=0,0,IF(I349="Y",1,IF(I349="T",0,"Isi Dulu"))))</f>
        <v>Isi Sasaran</v>
      </c>
      <c r="K349" s="592" t="s">
        <v>26</v>
      </c>
      <c r="L349" s="593" t="str">
        <f>IF($D$347="Y/T","Isi Sasaran",IF($E$347=0,0,IF(K349="Y",1,IF(K349="T",0,"Isi Dulu"))))</f>
        <v>Isi Sasaran</v>
      </c>
      <c r="M349" s="849"/>
      <c r="N349" s="852"/>
    </row>
    <row r="350" spans="2:14" ht="15.75">
      <c r="B350" s="837"/>
      <c r="C350" s="840"/>
      <c r="D350" s="858"/>
      <c r="E350" s="855"/>
      <c r="F350" s="549">
        <v>4</v>
      </c>
      <c r="G350" s="550"/>
      <c r="H350" s="598" t="str">
        <f t="shared" si="6"/>
        <v>Belum Diisi</v>
      </c>
      <c r="I350" s="592" t="s">
        <v>26</v>
      </c>
      <c r="J350" s="593" t="str">
        <f>IF($D$347="Y/T","Isi Sasaran",IF($E$347=0,0,IF(I350="Y",1,IF(I350="T",0,"Isi Dulu"))))</f>
        <v>Isi Sasaran</v>
      </c>
      <c r="K350" s="592" t="s">
        <v>26</v>
      </c>
      <c r="L350" s="593" t="str">
        <f>IF($D$347="Y/T","Isi Sasaran",IF($E$347=0,0,IF(K350="Y",1,IF(K350="T",0,"Isi Dulu"))))</f>
        <v>Isi Sasaran</v>
      </c>
      <c r="M350" s="849"/>
      <c r="N350" s="852"/>
    </row>
    <row r="351" spans="2:14" ht="15.75">
      <c r="B351" s="838"/>
      <c r="C351" s="841"/>
      <c r="D351" s="859"/>
      <c r="E351" s="856"/>
      <c r="F351" s="569">
        <v>5</v>
      </c>
      <c r="G351" s="570"/>
      <c r="H351" s="599" t="str">
        <f t="shared" si="6"/>
        <v>Belum Diisi</v>
      </c>
      <c r="I351" s="595" t="s">
        <v>26</v>
      </c>
      <c r="J351" s="596" t="str">
        <f>IF($D$347="Y/T","Isi Sasaran",IF($E$347=0,0,IF(I351="Y",1,IF(I351="T",0,"Isi Dulu"))))</f>
        <v>Isi Sasaran</v>
      </c>
      <c r="K351" s="595" t="s">
        <v>26</v>
      </c>
      <c r="L351" s="596" t="str">
        <f>IF($D$347="Y/T","Isi Sasaran",IF($E$347=0,0,IF(K351="Y",1,IF(K351="T",0,"Isi Dulu"))))</f>
        <v>Isi Sasaran</v>
      </c>
      <c r="M351" s="850"/>
      <c r="N351" s="853"/>
    </row>
    <row r="352" spans="2:14" ht="15.75">
      <c r="B352" s="836">
        <v>9</v>
      </c>
      <c r="C352" s="839"/>
      <c r="D352" s="857" t="s">
        <v>26</v>
      </c>
      <c r="E352" s="854" t="str">
        <f>IF(D352="Y",1,IF(D352="T",0,IF(D352="Y/T","Belum diisi","Error")))</f>
        <v>Belum diisi</v>
      </c>
      <c r="F352" s="528">
        <v>1</v>
      </c>
      <c r="G352" s="529"/>
      <c r="H352" s="600" t="str">
        <f t="shared" si="6"/>
        <v>Belum Diisi</v>
      </c>
      <c r="I352" s="590" t="s">
        <v>26</v>
      </c>
      <c r="J352" s="591" t="str">
        <f>IF($D$352="Y/T","Isi Sasaran",IF($E$352=0,0,IF(I352="Y",1,IF(I352="T",0,"Isi Dulu"))))</f>
        <v>Isi Sasaran</v>
      </c>
      <c r="K352" s="590" t="s">
        <v>26</v>
      </c>
      <c r="L352" s="591" t="str">
        <f>IF($D$352="Y/T","Isi Sasaran",IF($E$352=0,0,IF(K352="Y",1,IF(K352="T",0,"Isi Dulu"))))</f>
        <v>Isi Sasaran</v>
      </c>
      <c r="M352" s="848" t="s">
        <v>26</v>
      </c>
      <c r="N352" s="851" t="str">
        <f>IF(M352="Y",1,IF(M352="T",0,IF(M352="Y/T","Belum diisi","Error")))</f>
        <v>Belum diisi</v>
      </c>
    </row>
    <row r="353" spans="2:14" ht="15.75">
      <c r="B353" s="837"/>
      <c r="C353" s="840"/>
      <c r="D353" s="858"/>
      <c r="E353" s="855"/>
      <c r="F353" s="549">
        <v>2</v>
      </c>
      <c r="G353" s="550"/>
      <c r="H353" s="598" t="str">
        <f t="shared" si="6"/>
        <v>Belum Diisi</v>
      </c>
      <c r="I353" s="592" t="s">
        <v>26</v>
      </c>
      <c r="J353" s="593" t="str">
        <f>IF($D$352="Y/T","Isi Sasaran",IF($E$352=0,0,IF(I353="Y",1,IF(I353="T",0,"Isi Dulu"))))</f>
        <v>Isi Sasaran</v>
      </c>
      <c r="K353" s="592" t="s">
        <v>26</v>
      </c>
      <c r="L353" s="593" t="str">
        <f>IF($D$352="Y/T","Isi Sasaran",IF($E$352=0,0,IF(K353="Y",1,IF(K353="T",0,"Isi Dulu"))))</f>
        <v>Isi Sasaran</v>
      </c>
      <c r="M353" s="849"/>
      <c r="N353" s="852"/>
    </row>
    <row r="354" spans="2:14" ht="15.75">
      <c r="B354" s="837"/>
      <c r="C354" s="840"/>
      <c r="D354" s="858"/>
      <c r="E354" s="855"/>
      <c r="F354" s="549">
        <v>3</v>
      </c>
      <c r="G354" s="550"/>
      <c r="H354" s="598" t="str">
        <f t="shared" si="6"/>
        <v>Belum Diisi</v>
      </c>
      <c r="I354" s="592" t="s">
        <v>26</v>
      </c>
      <c r="J354" s="593" t="str">
        <f>IF($D$352="Y/T","Isi Sasaran",IF($E$352=0,0,IF(I354="Y",1,IF(I354="T",0,"Isi Dulu"))))</f>
        <v>Isi Sasaran</v>
      </c>
      <c r="K354" s="592" t="s">
        <v>26</v>
      </c>
      <c r="L354" s="593" t="str">
        <f>IF($D$352="Y/T","Isi Sasaran",IF($E$352=0,0,IF(K354="Y",1,IF(K354="T",0,"Isi Dulu"))))</f>
        <v>Isi Sasaran</v>
      </c>
      <c r="M354" s="849"/>
      <c r="N354" s="852"/>
    </row>
    <row r="355" spans="2:14" ht="15.75">
      <c r="B355" s="837"/>
      <c r="C355" s="840"/>
      <c r="D355" s="858"/>
      <c r="E355" s="855"/>
      <c r="F355" s="549">
        <v>4</v>
      </c>
      <c r="G355" s="550"/>
      <c r="H355" s="598" t="str">
        <f t="shared" si="6"/>
        <v>Belum Diisi</v>
      </c>
      <c r="I355" s="592" t="s">
        <v>26</v>
      </c>
      <c r="J355" s="593" t="str">
        <f>IF($D$352="Y/T","Isi Sasaran",IF($E$352=0,0,IF(I355="Y",1,IF(I355="T",0,"Isi Dulu"))))</f>
        <v>Isi Sasaran</v>
      </c>
      <c r="K355" s="592" t="s">
        <v>26</v>
      </c>
      <c r="L355" s="593" t="str">
        <f>IF($D$352="Y/T","Isi Sasaran",IF($E$352=0,0,IF(K355="Y",1,IF(K355="T",0,"Isi Dulu"))))</f>
        <v>Isi Sasaran</v>
      </c>
      <c r="M355" s="849"/>
      <c r="N355" s="852"/>
    </row>
    <row r="356" spans="2:14" ht="15.75">
      <c r="B356" s="838"/>
      <c r="C356" s="841"/>
      <c r="D356" s="859"/>
      <c r="E356" s="856"/>
      <c r="F356" s="569">
        <v>5</v>
      </c>
      <c r="G356" s="570"/>
      <c r="H356" s="599" t="str">
        <f t="shared" si="6"/>
        <v>Belum Diisi</v>
      </c>
      <c r="I356" s="595" t="s">
        <v>26</v>
      </c>
      <c r="J356" s="596" t="str">
        <f>IF($D$352="Y/T","Isi Sasaran",IF($E$352=0,0,IF(I356="Y",1,IF(I356="T",0,"Isi Dulu"))))</f>
        <v>Isi Sasaran</v>
      </c>
      <c r="K356" s="595" t="s">
        <v>26</v>
      </c>
      <c r="L356" s="596" t="str">
        <f>IF($D$352="Y/T","Isi Sasaran",IF($E$352=0,0,IF(K356="Y",1,IF(K356="T",0,"Isi Dulu"))))</f>
        <v>Isi Sasaran</v>
      </c>
      <c r="M356" s="850"/>
      <c r="N356" s="853"/>
    </row>
    <row r="357" spans="2:14" ht="15.75">
      <c r="B357" s="836">
        <v>10</v>
      </c>
      <c r="C357" s="839"/>
      <c r="D357" s="857" t="s">
        <v>26</v>
      </c>
      <c r="E357" s="854" t="str">
        <f>IF(D357="Y",1,IF(D357="T",0,IF(D357="Y/T","Belum diisi","Error")))</f>
        <v>Belum diisi</v>
      </c>
      <c r="F357" s="528">
        <v>1</v>
      </c>
      <c r="G357" s="529"/>
      <c r="H357" s="600" t="str">
        <f t="shared" si="6"/>
        <v>Belum Diisi</v>
      </c>
      <c r="I357" s="590" t="s">
        <v>26</v>
      </c>
      <c r="J357" s="591" t="str">
        <f>IF($D$357="Y/T","Isi Sasaran",IF($E$357=0,0,IF(I357="Y",1,IF(I357="T",0,"Isi Dulu"))))</f>
        <v>Isi Sasaran</v>
      </c>
      <c r="K357" s="590" t="s">
        <v>26</v>
      </c>
      <c r="L357" s="591" t="str">
        <f>IF($D$357="Y/T","Isi Sasaran",IF($E$357=0,0,IF(K357="Y",1,IF(K357="T",0,"Isi Dulu"))))</f>
        <v>Isi Sasaran</v>
      </c>
      <c r="M357" s="848" t="s">
        <v>26</v>
      </c>
      <c r="N357" s="851" t="str">
        <f>IF(M357="Y",1,IF(M357="T",0,IF(M357="Y/T","Belum diisi","Error")))</f>
        <v>Belum diisi</v>
      </c>
    </row>
    <row r="358" spans="2:14" ht="15.75">
      <c r="B358" s="837"/>
      <c r="C358" s="840"/>
      <c r="D358" s="858"/>
      <c r="E358" s="855"/>
      <c r="F358" s="549">
        <v>2</v>
      </c>
      <c r="G358" s="550"/>
      <c r="H358" s="598" t="str">
        <f t="shared" si="6"/>
        <v>Belum Diisi</v>
      </c>
      <c r="I358" s="592" t="s">
        <v>26</v>
      </c>
      <c r="J358" s="593" t="str">
        <f>IF($D$357="Y/T","Isi Sasaran",IF($E$357=0,0,IF(I358="Y",1,IF(I358="T",0,"Isi Dulu"))))</f>
        <v>Isi Sasaran</v>
      </c>
      <c r="K358" s="592" t="s">
        <v>26</v>
      </c>
      <c r="L358" s="593" t="str">
        <f>IF($D$357="Y/T","Isi Sasaran",IF($E$357=0,0,IF(K358="Y",1,IF(K358="T",0,"Isi Dulu"))))</f>
        <v>Isi Sasaran</v>
      </c>
      <c r="M358" s="849"/>
      <c r="N358" s="852"/>
    </row>
    <row r="359" spans="2:14" ht="15.75">
      <c r="B359" s="837"/>
      <c r="C359" s="840"/>
      <c r="D359" s="858"/>
      <c r="E359" s="855"/>
      <c r="F359" s="549">
        <v>3</v>
      </c>
      <c r="G359" s="550"/>
      <c r="H359" s="598" t="str">
        <f t="shared" si="6"/>
        <v>Belum Diisi</v>
      </c>
      <c r="I359" s="592" t="s">
        <v>26</v>
      </c>
      <c r="J359" s="593" t="str">
        <f>IF($D$357="Y/T","Isi Sasaran",IF($E$357=0,0,IF(I359="Y",1,IF(I359="T",0,"Isi Dulu"))))</f>
        <v>Isi Sasaran</v>
      </c>
      <c r="K359" s="592" t="s">
        <v>26</v>
      </c>
      <c r="L359" s="593" t="str">
        <f>IF($D$357="Y/T","Isi Sasaran",IF($E$357=0,0,IF(K359="Y",1,IF(K359="T",0,"Isi Dulu"))))</f>
        <v>Isi Sasaran</v>
      </c>
      <c r="M359" s="849"/>
      <c r="N359" s="852"/>
    </row>
    <row r="360" spans="2:14" ht="15.75">
      <c r="B360" s="837"/>
      <c r="C360" s="840"/>
      <c r="D360" s="858"/>
      <c r="E360" s="855"/>
      <c r="F360" s="549">
        <v>4</v>
      </c>
      <c r="G360" s="550"/>
      <c r="H360" s="598" t="str">
        <f t="shared" si="6"/>
        <v>Belum Diisi</v>
      </c>
      <c r="I360" s="592" t="s">
        <v>26</v>
      </c>
      <c r="J360" s="593" t="str">
        <f>IF($D$357="Y/T","Isi Sasaran",IF($E$357=0,0,IF(I360="Y",1,IF(I360="T",0,"Isi Dulu"))))</f>
        <v>Isi Sasaran</v>
      </c>
      <c r="K360" s="592" t="s">
        <v>26</v>
      </c>
      <c r="L360" s="593" t="str">
        <f>IF($D$357="Y/T","Isi Sasaran",IF($E$357=0,0,IF(K360="Y",1,IF(K360="T",0,"Isi Dulu"))))</f>
        <v>Isi Sasaran</v>
      </c>
      <c r="M360" s="849"/>
      <c r="N360" s="852"/>
    </row>
    <row r="361" spans="2:14" ht="15.75">
      <c r="B361" s="838"/>
      <c r="C361" s="841"/>
      <c r="D361" s="859"/>
      <c r="E361" s="856"/>
      <c r="F361" s="569">
        <v>5</v>
      </c>
      <c r="G361" s="570"/>
      <c r="H361" s="599" t="str">
        <f t="shared" si="6"/>
        <v>Belum Diisi</v>
      </c>
      <c r="I361" s="595" t="s">
        <v>26</v>
      </c>
      <c r="J361" s="596" t="str">
        <f>IF($D$357="Y/T","Isi Sasaran",IF($E$357=0,0,IF(I361="Y",1,IF(I361="T",0,"Isi Dulu"))))</f>
        <v>Isi Sasaran</v>
      </c>
      <c r="K361" s="595" t="s">
        <v>26</v>
      </c>
      <c r="L361" s="596" t="str">
        <f>IF($D$357="Y/T","Isi Sasaran",IF($E$357=0,0,IF(K361="Y",1,IF(K361="T",0,"Isi Dulu"))))</f>
        <v>Isi Sasaran</v>
      </c>
      <c r="M361" s="850"/>
      <c r="N361" s="853"/>
    </row>
    <row r="362" spans="2:14" ht="15.75">
      <c r="B362" s="836">
        <v>11</v>
      </c>
      <c r="C362" s="839"/>
      <c r="D362" s="857" t="s">
        <v>26</v>
      </c>
      <c r="E362" s="854" t="str">
        <f>IF(D362="Y",1,IF(D362="T",0,IF(D362="Y/T","Belum diisi","Error")))</f>
        <v>Belum diisi</v>
      </c>
      <c r="F362" s="528">
        <v>1</v>
      </c>
      <c r="G362" s="529"/>
      <c r="H362" s="600" t="str">
        <f t="shared" si="6"/>
        <v>Belum Diisi</v>
      </c>
      <c r="I362" s="590" t="s">
        <v>26</v>
      </c>
      <c r="J362" s="591" t="str">
        <f>IF($D$362="Y/T","Isi Sasaran",IF($E$362=0,0,IF(I362="Y",1,IF(I362="T",0,"Isi Dulu"))))</f>
        <v>Isi Sasaran</v>
      </c>
      <c r="K362" s="590" t="s">
        <v>26</v>
      </c>
      <c r="L362" s="591" t="str">
        <f>IF($D$362="Y/T","Isi Sasaran",IF($E$362=0,0,IF(K362="Y",1,IF(K362="T",0,"Isi Dulu"))))</f>
        <v>Isi Sasaran</v>
      </c>
      <c r="M362" s="848" t="s">
        <v>26</v>
      </c>
      <c r="N362" s="851" t="str">
        <f>IF(M362="Y",1,IF(M362="T",0,IF(M362="Y/T","Belum diisi","Error")))</f>
        <v>Belum diisi</v>
      </c>
    </row>
    <row r="363" spans="2:14" ht="15.75">
      <c r="B363" s="837"/>
      <c r="C363" s="840"/>
      <c r="D363" s="858"/>
      <c r="E363" s="855"/>
      <c r="F363" s="549">
        <v>2</v>
      </c>
      <c r="G363" s="550"/>
      <c r="H363" s="598" t="str">
        <f t="shared" si="6"/>
        <v>Belum Diisi</v>
      </c>
      <c r="I363" s="592" t="s">
        <v>26</v>
      </c>
      <c r="J363" s="593" t="str">
        <f>IF($D$362="Y/T","Isi Sasaran",IF($E$362=0,0,IF(I363="Y",1,IF(I363="T",0,"Isi Dulu"))))</f>
        <v>Isi Sasaran</v>
      </c>
      <c r="K363" s="592" t="s">
        <v>26</v>
      </c>
      <c r="L363" s="593" t="str">
        <f>IF($D$362="Y/T","Isi Sasaran",IF($E$362=0,0,IF(K363="Y",1,IF(K363="T",0,"Isi Dulu"))))</f>
        <v>Isi Sasaran</v>
      </c>
      <c r="M363" s="849"/>
      <c r="N363" s="852"/>
    </row>
    <row r="364" spans="2:14" ht="15.75">
      <c r="B364" s="837"/>
      <c r="C364" s="840"/>
      <c r="D364" s="858"/>
      <c r="E364" s="855"/>
      <c r="F364" s="549">
        <v>3</v>
      </c>
      <c r="G364" s="550"/>
      <c r="H364" s="598" t="str">
        <f t="shared" si="6"/>
        <v>Belum Diisi</v>
      </c>
      <c r="I364" s="592" t="s">
        <v>26</v>
      </c>
      <c r="J364" s="593" t="str">
        <f>IF($D$362="Y/T","Isi Sasaran",IF($E$362=0,0,IF(I364="Y",1,IF(I364="T",0,"Isi Dulu"))))</f>
        <v>Isi Sasaran</v>
      </c>
      <c r="K364" s="592" t="s">
        <v>26</v>
      </c>
      <c r="L364" s="593" t="str">
        <f>IF($D$362="Y/T","Isi Sasaran",IF($E$362=0,0,IF(K364="Y",1,IF(K364="T",0,"Isi Dulu"))))</f>
        <v>Isi Sasaran</v>
      </c>
      <c r="M364" s="849"/>
      <c r="N364" s="852"/>
    </row>
    <row r="365" spans="2:14" ht="15.75">
      <c r="B365" s="837"/>
      <c r="C365" s="840"/>
      <c r="D365" s="858"/>
      <c r="E365" s="855"/>
      <c r="F365" s="549">
        <v>4</v>
      </c>
      <c r="G365" s="550"/>
      <c r="H365" s="598" t="str">
        <f t="shared" si="6"/>
        <v>Belum Diisi</v>
      </c>
      <c r="I365" s="592" t="s">
        <v>26</v>
      </c>
      <c r="J365" s="593" t="str">
        <f>IF($D$362="Y/T","Isi Sasaran",IF($E$362=0,0,IF(I365="Y",1,IF(I365="T",0,"Isi Dulu"))))</f>
        <v>Isi Sasaran</v>
      </c>
      <c r="K365" s="592" t="s">
        <v>26</v>
      </c>
      <c r="L365" s="593" t="str">
        <f>IF($D$362="Y/T","Isi Sasaran",IF($E$362=0,0,IF(K365="Y",1,IF(K365="T",0,"Isi Dulu"))))</f>
        <v>Isi Sasaran</v>
      </c>
      <c r="M365" s="849"/>
      <c r="N365" s="852"/>
    </row>
    <row r="366" spans="2:14" ht="15.75">
      <c r="B366" s="838"/>
      <c r="C366" s="841"/>
      <c r="D366" s="859"/>
      <c r="E366" s="856"/>
      <c r="F366" s="569">
        <v>5</v>
      </c>
      <c r="G366" s="570"/>
      <c r="H366" s="599" t="str">
        <f t="shared" si="6"/>
        <v>Belum Diisi</v>
      </c>
      <c r="I366" s="595" t="s">
        <v>26</v>
      </c>
      <c r="J366" s="596" t="str">
        <f>IF($D$362="Y/T","Isi Sasaran",IF($E$362=0,0,IF(I366="Y",1,IF(I366="T",0,"Isi Dulu"))))</f>
        <v>Isi Sasaran</v>
      </c>
      <c r="K366" s="595" t="s">
        <v>26</v>
      </c>
      <c r="L366" s="596" t="str">
        <f>IF($D$362="Y/T","Isi Sasaran",IF($E$362=0,0,IF(K366="Y",1,IF(K366="T",0,"Isi Dulu"))))</f>
        <v>Isi Sasaran</v>
      </c>
      <c r="M366" s="850"/>
      <c r="N366" s="853"/>
    </row>
    <row r="367" spans="2:14" ht="15.75">
      <c r="B367" s="836">
        <v>12</v>
      </c>
      <c r="C367" s="839"/>
      <c r="D367" s="857" t="s">
        <v>26</v>
      </c>
      <c r="E367" s="854" t="str">
        <f>IF(D367="Y",1,IF(D367="T",0,IF(D367="Y/T","Belum diisi","Error")))</f>
        <v>Belum diisi</v>
      </c>
      <c r="F367" s="528">
        <v>1</v>
      </c>
      <c r="G367" s="529"/>
      <c r="H367" s="600" t="str">
        <f t="shared" si="6"/>
        <v>Belum Diisi</v>
      </c>
      <c r="I367" s="590" t="s">
        <v>26</v>
      </c>
      <c r="J367" s="591" t="str">
        <f>IF($D$367="Y/T","Isi Sasaran",IF($E$367=0,0,IF(I367="Y",1,IF(I367="T",0,"Isi Dulu"))))</f>
        <v>Isi Sasaran</v>
      </c>
      <c r="K367" s="590" t="s">
        <v>26</v>
      </c>
      <c r="L367" s="591" t="str">
        <f>IF($D$367="Y/T","Isi Sasaran",IF($E$367=0,0,IF(K367="Y",1,IF(K367="T",0,"Isi Dulu"))))</f>
        <v>Isi Sasaran</v>
      </c>
      <c r="M367" s="848" t="s">
        <v>26</v>
      </c>
      <c r="N367" s="851" t="str">
        <f>IF(M367="Y",1,IF(M367="T",0,IF(M367="Y/T","Belum diisi","Error")))</f>
        <v>Belum diisi</v>
      </c>
    </row>
    <row r="368" spans="2:14" ht="15.75">
      <c r="B368" s="837"/>
      <c r="C368" s="840"/>
      <c r="D368" s="858"/>
      <c r="E368" s="855"/>
      <c r="F368" s="549">
        <v>2</v>
      </c>
      <c r="G368" s="550"/>
      <c r="H368" s="598" t="str">
        <f t="shared" si="6"/>
        <v>Belum Diisi</v>
      </c>
      <c r="I368" s="592" t="s">
        <v>26</v>
      </c>
      <c r="J368" s="593" t="str">
        <f>IF($D$367="Y/T","Isi Sasaran",IF($E$367=0,0,IF(I368="Y",1,IF(I368="T",0,"Isi Dulu"))))</f>
        <v>Isi Sasaran</v>
      </c>
      <c r="K368" s="592" t="s">
        <v>26</v>
      </c>
      <c r="L368" s="593" t="str">
        <f>IF($D$367="Y/T","Isi Sasaran",IF($E$367=0,0,IF(K368="Y",1,IF(K368="T",0,"Isi Dulu"))))</f>
        <v>Isi Sasaran</v>
      </c>
      <c r="M368" s="849"/>
      <c r="N368" s="852"/>
    </row>
    <row r="369" spans="2:14" ht="15.75">
      <c r="B369" s="837"/>
      <c r="C369" s="840"/>
      <c r="D369" s="858"/>
      <c r="E369" s="855"/>
      <c r="F369" s="549">
        <v>3</v>
      </c>
      <c r="G369" s="550"/>
      <c r="H369" s="598" t="str">
        <f t="shared" si="6"/>
        <v>Belum Diisi</v>
      </c>
      <c r="I369" s="592" t="s">
        <v>26</v>
      </c>
      <c r="J369" s="593" t="str">
        <f>IF($D$367="Y/T","Isi Sasaran",IF($E$367=0,0,IF(I369="Y",1,IF(I369="T",0,"Isi Dulu"))))</f>
        <v>Isi Sasaran</v>
      </c>
      <c r="K369" s="592" t="s">
        <v>26</v>
      </c>
      <c r="L369" s="593" t="str">
        <f>IF($D$367="Y/T","Isi Sasaran",IF($E$367=0,0,IF(K369="Y",1,IF(K369="T",0,"Isi Dulu"))))</f>
        <v>Isi Sasaran</v>
      </c>
      <c r="M369" s="849"/>
      <c r="N369" s="852"/>
    </row>
    <row r="370" spans="2:14" ht="15.75">
      <c r="B370" s="837"/>
      <c r="C370" s="840"/>
      <c r="D370" s="858"/>
      <c r="E370" s="855"/>
      <c r="F370" s="549">
        <v>4</v>
      </c>
      <c r="G370" s="550"/>
      <c r="H370" s="598" t="str">
        <f t="shared" si="6"/>
        <v>Belum Diisi</v>
      </c>
      <c r="I370" s="592" t="s">
        <v>26</v>
      </c>
      <c r="J370" s="593" t="str">
        <f>IF($D$367="Y/T","Isi Sasaran",IF($E$367=0,0,IF(I370="Y",1,IF(I370="T",0,"Isi Dulu"))))</f>
        <v>Isi Sasaran</v>
      </c>
      <c r="K370" s="592" t="s">
        <v>26</v>
      </c>
      <c r="L370" s="593" t="str">
        <f>IF($D$367="Y/T","Isi Sasaran",IF($E$367=0,0,IF(K370="Y",1,IF(K370="T",0,"Isi Dulu"))))</f>
        <v>Isi Sasaran</v>
      </c>
      <c r="M370" s="849"/>
      <c r="N370" s="852"/>
    </row>
    <row r="371" spans="2:14" ht="15.75">
      <c r="B371" s="838"/>
      <c r="C371" s="841"/>
      <c r="D371" s="859"/>
      <c r="E371" s="856"/>
      <c r="F371" s="569">
        <v>5</v>
      </c>
      <c r="G371" s="570"/>
      <c r="H371" s="599" t="str">
        <f t="shared" si="6"/>
        <v>Belum Diisi</v>
      </c>
      <c r="I371" s="595" t="s">
        <v>26</v>
      </c>
      <c r="J371" s="596" t="str">
        <f>IF($D$367="Y/T","Isi Sasaran",IF($E$367=0,0,IF(I371="Y",1,IF(I371="T",0,"Isi Dulu"))))</f>
        <v>Isi Sasaran</v>
      </c>
      <c r="K371" s="595" t="s">
        <v>26</v>
      </c>
      <c r="L371" s="596" t="str">
        <f>IF($D$367="Y/T","Isi Sasaran",IF($E$367=0,0,IF(K371="Y",1,IF(K371="T",0,"Isi Dulu"))))</f>
        <v>Isi Sasaran</v>
      </c>
      <c r="M371" s="850"/>
      <c r="N371" s="853"/>
    </row>
    <row r="372" spans="2:14" ht="15.75">
      <c r="B372" s="836">
        <v>13</v>
      </c>
      <c r="C372" s="839"/>
      <c r="D372" s="857" t="s">
        <v>26</v>
      </c>
      <c r="E372" s="854" t="str">
        <f>IF(D372="Y",1,IF(D372="T",0,IF(D372="Y/T","Belum diisi","Error")))</f>
        <v>Belum diisi</v>
      </c>
      <c r="F372" s="528">
        <v>1</v>
      </c>
      <c r="G372" s="529"/>
      <c r="H372" s="600" t="str">
        <f t="shared" si="6"/>
        <v>Belum Diisi</v>
      </c>
      <c r="I372" s="590" t="s">
        <v>26</v>
      </c>
      <c r="J372" s="591" t="str">
        <f>IF($D$372="Y/T","Isi Sasaran",IF($E$372=0,0,IF(I372="Y",1,IF(I372="T",0,"Isi Dulu"))))</f>
        <v>Isi Sasaran</v>
      </c>
      <c r="K372" s="590" t="s">
        <v>26</v>
      </c>
      <c r="L372" s="591" t="str">
        <f>IF($D$372="Y/T","Isi Sasaran",IF($E$372=0,0,IF(K372="Y",1,IF(K372="T",0,"Isi Dulu"))))</f>
        <v>Isi Sasaran</v>
      </c>
      <c r="M372" s="848" t="s">
        <v>26</v>
      </c>
      <c r="N372" s="851" t="str">
        <f>IF(M372="Y",1,IF(M372="T",0,IF(M372="Y/T","Belum diisi","Error")))</f>
        <v>Belum diisi</v>
      </c>
    </row>
    <row r="373" spans="2:14" ht="15.75">
      <c r="B373" s="837"/>
      <c r="C373" s="840"/>
      <c r="D373" s="858"/>
      <c r="E373" s="855"/>
      <c r="F373" s="549">
        <v>2</v>
      </c>
      <c r="G373" s="550"/>
      <c r="H373" s="598" t="str">
        <f t="shared" si="6"/>
        <v>Belum Diisi</v>
      </c>
      <c r="I373" s="592" t="s">
        <v>26</v>
      </c>
      <c r="J373" s="593" t="str">
        <f>IF($D$372="Y/T","Isi Sasaran",IF($E$372=0,0,IF(I373="Y",1,IF(I373="T",0,"Isi Dulu"))))</f>
        <v>Isi Sasaran</v>
      </c>
      <c r="K373" s="592" t="s">
        <v>26</v>
      </c>
      <c r="L373" s="593" t="str">
        <f>IF($D$372="Y/T","Isi Sasaran",IF($E$372=0,0,IF(K373="Y",1,IF(K373="T",0,"Isi Dulu"))))</f>
        <v>Isi Sasaran</v>
      </c>
      <c r="M373" s="849"/>
      <c r="N373" s="852"/>
    </row>
    <row r="374" spans="2:14" ht="15.75">
      <c r="B374" s="837"/>
      <c r="C374" s="840"/>
      <c r="D374" s="858"/>
      <c r="E374" s="855"/>
      <c r="F374" s="549">
        <v>3</v>
      </c>
      <c r="G374" s="550"/>
      <c r="H374" s="598" t="str">
        <f t="shared" si="6"/>
        <v>Belum Diisi</v>
      </c>
      <c r="I374" s="592" t="s">
        <v>26</v>
      </c>
      <c r="J374" s="593" t="str">
        <f>IF($D$372="Y/T","Isi Sasaran",IF($E$372=0,0,IF(I374="Y",1,IF(I374="T",0,"Isi Dulu"))))</f>
        <v>Isi Sasaran</v>
      </c>
      <c r="K374" s="592" t="s">
        <v>26</v>
      </c>
      <c r="L374" s="593" t="str">
        <f>IF($D$372="Y/T","Isi Sasaran",IF($E$372=0,0,IF(K374="Y",1,IF(K374="T",0,"Isi Dulu"))))</f>
        <v>Isi Sasaran</v>
      </c>
      <c r="M374" s="849"/>
      <c r="N374" s="852"/>
    </row>
    <row r="375" spans="2:14" ht="15.75">
      <c r="B375" s="837"/>
      <c r="C375" s="840"/>
      <c r="D375" s="858"/>
      <c r="E375" s="855"/>
      <c r="F375" s="549">
        <v>4</v>
      </c>
      <c r="G375" s="550"/>
      <c r="H375" s="598" t="str">
        <f t="shared" si="6"/>
        <v>Belum Diisi</v>
      </c>
      <c r="I375" s="592" t="s">
        <v>26</v>
      </c>
      <c r="J375" s="593" t="str">
        <f>IF($D$372="Y/T","Isi Sasaran",IF($E$372=0,0,IF(I375="Y",1,IF(I375="T",0,"Isi Dulu"))))</f>
        <v>Isi Sasaran</v>
      </c>
      <c r="K375" s="592" t="s">
        <v>26</v>
      </c>
      <c r="L375" s="593" t="str">
        <f>IF($D$372="Y/T","Isi Sasaran",IF($E$372=0,0,IF(K375="Y",1,IF(K375="T",0,"Isi Dulu"))))</f>
        <v>Isi Sasaran</v>
      </c>
      <c r="M375" s="849"/>
      <c r="N375" s="852"/>
    </row>
    <row r="376" spans="2:14" ht="15.75">
      <c r="B376" s="838"/>
      <c r="C376" s="841"/>
      <c r="D376" s="859"/>
      <c r="E376" s="856"/>
      <c r="F376" s="569">
        <v>5</v>
      </c>
      <c r="G376" s="570"/>
      <c r="H376" s="599" t="str">
        <f t="shared" ref="H376:H411" si="7">IF(OR(J376="Isi Dulu",L376="Isi Dulu",J376="Isi Sasaran",L376="Isi Sasaran"),"Belum Diisi",IF(SUM(J376,L376)=2,1,IF(SUM(J376,L376)=1,0,IF(SUM(J376,L376)=0,0,"Error"))))</f>
        <v>Belum Diisi</v>
      </c>
      <c r="I376" s="595" t="s">
        <v>26</v>
      </c>
      <c r="J376" s="596" t="str">
        <f>IF($D$372="Y/T","Isi Sasaran",IF($E$372=0,0,IF(I376="Y",1,IF(I376="T",0,"Isi Dulu"))))</f>
        <v>Isi Sasaran</v>
      </c>
      <c r="K376" s="595" t="s">
        <v>26</v>
      </c>
      <c r="L376" s="596" t="str">
        <f>IF($D$372="Y/T","Isi Sasaran",IF($E$372=0,0,IF(K376="Y",1,IF(K376="T",0,"Isi Dulu"))))</f>
        <v>Isi Sasaran</v>
      </c>
      <c r="M376" s="850"/>
      <c r="N376" s="853"/>
    </row>
    <row r="377" spans="2:14" ht="15.75">
      <c r="B377" s="836">
        <v>14</v>
      </c>
      <c r="C377" s="839"/>
      <c r="D377" s="857" t="s">
        <v>26</v>
      </c>
      <c r="E377" s="854" t="str">
        <f>IF(D377="Y",1,IF(D377="T",0,IF(D377="Y/T","Belum diisi","Error")))</f>
        <v>Belum diisi</v>
      </c>
      <c r="F377" s="528">
        <v>1</v>
      </c>
      <c r="G377" s="529"/>
      <c r="H377" s="600" t="str">
        <f t="shared" si="7"/>
        <v>Belum Diisi</v>
      </c>
      <c r="I377" s="590" t="s">
        <v>26</v>
      </c>
      <c r="J377" s="591" t="str">
        <f>IF($D$377="Y/T","Isi Sasaran",IF($E$377=0,0,IF(I377="Y",1,IF(I377="T",0,"Isi Dulu"))))</f>
        <v>Isi Sasaran</v>
      </c>
      <c r="K377" s="590" t="s">
        <v>26</v>
      </c>
      <c r="L377" s="591" t="str">
        <f>IF($D$377="Y/T","Isi Sasaran",IF($E$377=0,0,IF(K377="Y",1,IF(K377="T",0,"Isi Dulu"))))</f>
        <v>Isi Sasaran</v>
      </c>
      <c r="M377" s="848" t="s">
        <v>26</v>
      </c>
      <c r="N377" s="851" t="str">
        <f>IF(M377="Y",1,IF(M377="T",0,IF(M377="Y/T","Belum diisi","Error")))</f>
        <v>Belum diisi</v>
      </c>
    </row>
    <row r="378" spans="2:14" ht="15.75">
      <c r="B378" s="837"/>
      <c r="C378" s="840"/>
      <c r="D378" s="858"/>
      <c r="E378" s="855"/>
      <c r="F378" s="549">
        <v>2</v>
      </c>
      <c r="G378" s="550"/>
      <c r="H378" s="598" t="str">
        <f t="shared" si="7"/>
        <v>Belum Diisi</v>
      </c>
      <c r="I378" s="592" t="s">
        <v>26</v>
      </c>
      <c r="J378" s="593" t="str">
        <f>IF($D$377="Y/T","Isi Sasaran",IF($E$377=0,0,IF(I378="Y",1,IF(I378="T",0,"Isi Dulu"))))</f>
        <v>Isi Sasaran</v>
      </c>
      <c r="K378" s="592" t="s">
        <v>26</v>
      </c>
      <c r="L378" s="593" t="str">
        <f>IF($D$377="Y/T","Isi Sasaran",IF($E$377=0,0,IF(K378="Y",1,IF(K378="T",0,"Isi Dulu"))))</f>
        <v>Isi Sasaran</v>
      </c>
      <c r="M378" s="849"/>
      <c r="N378" s="852"/>
    </row>
    <row r="379" spans="2:14" ht="15.75">
      <c r="B379" s="837"/>
      <c r="C379" s="840"/>
      <c r="D379" s="858"/>
      <c r="E379" s="855"/>
      <c r="F379" s="549">
        <v>3</v>
      </c>
      <c r="G379" s="550"/>
      <c r="H379" s="598" t="str">
        <f t="shared" si="7"/>
        <v>Belum Diisi</v>
      </c>
      <c r="I379" s="592" t="s">
        <v>26</v>
      </c>
      <c r="J379" s="593" t="str">
        <f>IF($D$377="Y/T","Isi Sasaran",IF($E$377=0,0,IF(I379="Y",1,IF(I379="T",0,"Isi Dulu"))))</f>
        <v>Isi Sasaran</v>
      </c>
      <c r="K379" s="592" t="s">
        <v>26</v>
      </c>
      <c r="L379" s="593" t="str">
        <f>IF($D$377="Y/T","Isi Sasaran",IF($E$377=0,0,IF(K379="Y",1,IF(K379="T",0,"Isi Dulu"))))</f>
        <v>Isi Sasaran</v>
      </c>
      <c r="M379" s="849"/>
      <c r="N379" s="852"/>
    </row>
    <row r="380" spans="2:14" ht="15.75">
      <c r="B380" s="837"/>
      <c r="C380" s="840"/>
      <c r="D380" s="858"/>
      <c r="E380" s="855"/>
      <c r="F380" s="549">
        <v>4</v>
      </c>
      <c r="G380" s="550"/>
      <c r="H380" s="598" t="str">
        <f t="shared" si="7"/>
        <v>Belum Diisi</v>
      </c>
      <c r="I380" s="592" t="s">
        <v>26</v>
      </c>
      <c r="J380" s="593" t="str">
        <f>IF($D$377="Y/T","Isi Sasaran",IF($E$377=0,0,IF(I380="Y",1,IF(I380="T",0,"Isi Dulu"))))</f>
        <v>Isi Sasaran</v>
      </c>
      <c r="K380" s="592" t="s">
        <v>26</v>
      </c>
      <c r="L380" s="593" t="str">
        <f>IF($D$377="Y/T","Isi Sasaran",IF($E$377=0,0,IF(K380="Y",1,IF(K380="T",0,"Isi Dulu"))))</f>
        <v>Isi Sasaran</v>
      </c>
      <c r="M380" s="849"/>
      <c r="N380" s="852"/>
    </row>
    <row r="381" spans="2:14" ht="15.75">
      <c r="B381" s="838"/>
      <c r="C381" s="841"/>
      <c r="D381" s="859"/>
      <c r="E381" s="856"/>
      <c r="F381" s="569">
        <v>5</v>
      </c>
      <c r="G381" s="570"/>
      <c r="H381" s="599" t="str">
        <f t="shared" si="7"/>
        <v>Belum Diisi</v>
      </c>
      <c r="I381" s="595" t="s">
        <v>26</v>
      </c>
      <c r="J381" s="596" t="str">
        <f>IF($D$377="Y/T","Isi Sasaran",IF($E$377=0,0,IF(I381="Y",1,IF(I381="T",0,"Isi Dulu"))))</f>
        <v>Isi Sasaran</v>
      </c>
      <c r="K381" s="595" t="s">
        <v>26</v>
      </c>
      <c r="L381" s="596" t="str">
        <f>IF($D$377="Y/T","Isi Sasaran",IF($E$377=0,0,IF(K381="Y",1,IF(K381="T",0,"Isi Dulu"))))</f>
        <v>Isi Sasaran</v>
      </c>
      <c r="M381" s="850"/>
      <c r="N381" s="853"/>
    </row>
    <row r="382" spans="2:14" ht="15.75">
      <c r="B382" s="836">
        <v>15</v>
      </c>
      <c r="C382" s="839"/>
      <c r="D382" s="857" t="s">
        <v>26</v>
      </c>
      <c r="E382" s="854" t="str">
        <f>IF(D382="Y",1,IF(D382="T",0,IF(D382="Y/T","Belum diisi","Error")))</f>
        <v>Belum diisi</v>
      </c>
      <c r="F382" s="528">
        <v>1</v>
      </c>
      <c r="G382" s="529"/>
      <c r="H382" s="600" t="str">
        <f t="shared" si="7"/>
        <v>Belum Diisi</v>
      </c>
      <c r="I382" s="590" t="s">
        <v>26</v>
      </c>
      <c r="J382" s="591" t="str">
        <f>IF($D$382="Y/T","Isi Sasaran",IF($E$382=0,0,IF(I382="Y",1,IF(I382="T",0,"Isi Dulu"))))</f>
        <v>Isi Sasaran</v>
      </c>
      <c r="K382" s="590" t="s">
        <v>26</v>
      </c>
      <c r="L382" s="591" t="str">
        <f>IF($D$382="Y/T","Isi Sasaran",IF($E$382=0,0,IF(K382="Y",1,IF(K382="T",0,"Isi Dulu"))))</f>
        <v>Isi Sasaran</v>
      </c>
      <c r="M382" s="848" t="s">
        <v>26</v>
      </c>
      <c r="N382" s="851" t="str">
        <f>IF(M382="Y",1,IF(M382="T",0,IF(M382="Y/T","Belum diisi","Error")))</f>
        <v>Belum diisi</v>
      </c>
    </row>
    <row r="383" spans="2:14" ht="15.75">
      <c r="B383" s="837"/>
      <c r="C383" s="840"/>
      <c r="D383" s="858"/>
      <c r="E383" s="855"/>
      <c r="F383" s="549">
        <v>2</v>
      </c>
      <c r="G383" s="550"/>
      <c r="H383" s="598" t="str">
        <f t="shared" si="7"/>
        <v>Belum Diisi</v>
      </c>
      <c r="I383" s="592" t="s">
        <v>26</v>
      </c>
      <c r="J383" s="593" t="str">
        <f>IF($D$382="Y/T","Isi Sasaran",IF($E$382=0,0,IF(I383="Y",1,IF(I383="T",0,"Isi Dulu"))))</f>
        <v>Isi Sasaran</v>
      </c>
      <c r="K383" s="592" t="s">
        <v>26</v>
      </c>
      <c r="L383" s="593" t="str">
        <f>IF($D$382="Y/T","Isi Sasaran",IF($E$382=0,0,IF(K383="Y",1,IF(K383="T",0,"Isi Dulu"))))</f>
        <v>Isi Sasaran</v>
      </c>
      <c r="M383" s="849"/>
      <c r="N383" s="852"/>
    </row>
    <row r="384" spans="2:14" ht="15.75">
      <c r="B384" s="837"/>
      <c r="C384" s="840"/>
      <c r="D384" s="858"/>
      <c r="E384" s="855"/>
      <c r="F384" s="549">
        <v>3</v>
      </c>
      <c r="G384" s="550"/>
      <c r="H384" s="598" t="str">
        <f t="shared" si="7"/>
        <v>Belum Diisi</v>
      </c>
      <c r="I384" s="592" t="s">
        <v>26</v>
      </c>
      <c r="J384" s="593" t="str">
        <f>IF($D$382="Y/T","Isi Sasaran",IF($E$382=0,0,IF(I384="Y",1,IF(I384="T",0,"Isi Dulu"))))</f>
        <v>Isi Sasaran</v>
      </c>
      <c r="K384" s="592" t="s">
        <v>26</v>
      </c>
      <c r="L384" s="593" t="str">
        <f>IF($D$382="Y/T","Isi Sasaran",IF($E$382=0,0,IF(K384="Y",1,IF(K384="T",0,"Isi Dulu"))))</f>
        <v>Isi Sasaran</v>
      </c>
      <c r="M384" s="849"/>
      <c r="N384" s="852"/>
    </row>
    <row r="385" spans="2:14" ht="15.75">
      <c r="B385" s="837"/>
      <c r="C385" s="840"/>
      <c r="D385" s="858"/>
      <c r="E385" s="855"/>
      <c r="F385" s="549">
        <v>4</v>
      </c>
      <c r="G385" s="550"/>
      <c r="H385" s="598" t="str">
        <f t="shared" si="7"/>
        <v>Belum Diisi</v>
      </c>
      <c r="I385" s="592" t="s">
        <v>26</v>
      </c>
      <c r="J385" s="593" t="str">
        <f>IF($D$382="Y/T","Isi Sasaran",IF($E$382=0,0,IF(I385="Y",1,IF(I385="T",0,"Isi Dulu"))))</f>
        <v>Isi Sasaran</v>
      </c>
      <c r="K385" s="592" t="s">
        <v>26</v>
      </c>
      <c r="L385" s="593" t="str">
        <f>IF($D$382="Y/T","Isi Sasaran",IF($E$382=0,0,IF(K385="Y",1,IF(K385="T",0,"Isi Dulu"))))</f>
        <v>Isi Sasaran</v>
      </c>
      <c r="M385" s="849"/>
      <c r="N385" s="852"/>
    </row>
    <row r="386" spans="2:14" ht="15.75">
      <c r="B386" s="838"/>
      <c r="C386" s="841"/>
      <c r="D386" s="859"/>
      <c r="E386" s="856"/>
      <c r="F386" s="569">
        <v>5</v>
      </c>
      <c r="G386" s="570"/>
      <c r="H386" s="599" t="str">
        <f t="shared" si="7"/>
        <v>Belum Diisi</v>
      </c>
      <c r="I386" s="595" t="s">
        <v>26</v>
      </c>
      <c r="J386" s="596" t="str">
        <f>IF($D$382="Y/T","Isi Sasaran",IF($E$382=0,0,IF(I386="Y",1,IF(I386="T",0,"Isi Dulu"))))</f>
        <v>Isi Sasaran</v>
      </c>
      <c r="K386" s="595" t="s">
        <v>26</v>
      </c>
      <c r="L386" s="596" t="str">
        <f>IF($D$382="Y/T","Isi Sasaran",IF($E$382=0,0,IF(K386="Y",1,IF(K386="T",0,"Isi Dulu"))))</f>
        <v>Isi Sasaran</v>
      </c>
      <c r="M386" s="850"/>
      <c r="N386" s="853"/>
    </row>
    <row r="387" spans="2:14" ht="15.75">
      <c r="B387" s="836">
        <v>16</v>
      </c>
      <c r="C387" s="839"/>
      <c r="D387" s="857" t="s">
        <v>26</v>
      </c>
      <c r="E387" s="854" t="str">
        <f>IF(D387="Y",1,IF(D387="T",0,IF(D387="Y/T","Belum diisi","Error")))</f>
        <v>Belum diisi</v>
      </c>
      <c r="F387" s="528">
        <v>1</v>
      </c>
      <c r="G387" s="529"/>
      <c r="H387" s="600" t="str">
        <f t="shared" si="7"/>
        <v>Belum Diisi</v>
      </c>
      <c r="I387" s="590" t="s">
        <v>26</v>
      </c>
      <c r="J387" s="591" t="str">
        <f>IF($D$387="Y/T","Isi Sasaran",IF($E$387=0,0,IF(I387="Y",1,IF(I387="T",0,"Isi Dulu"))))</f>
        <v>Isi Sasaran</v>
      </c>
      <c r="K387" s="590" t="s">
        <v>26</v>
      </c>
      <c r="L387" s="591" t="str">
        <f>IF($D$387="Y/T","Isi Sasaran",IF($E$387=0,0,IF(K387="Y",1,IF(K387="T",0,"Isi Dulu"))))</f>
        <v>Isi Sasaran</v>
      </c>
      <c r="M387" s="848" t="s">
        <v>26</v>
      </c>
      <c r="N387" s="851" t="str">
        <f>IF(M387="Y",1,IF(M387="T",0,IF(M387="Y/T","Belum diisi","Error")))</f>
        <v>Belum diisi</v>
      </c>
    </row>
    <row r="388" spans="2:14" ht="15.75">
      <c r="B388" s="837"/>
      <c r="C388" s="840"/>
      <c r="D388" s="858"/>
      <c r="E388" s="855"/>
      <c r="F388" s="549">
        <v>2</v>
      </c>
      <c r="G388" s="550"/>
      <c r="H388" s="598" t="str">
        <f t="shared" si="7"/>
        <v>Belum Diisi</v>
      </c>
      <c r="I388" s="592" t="s">
        <v>26</v>
      </c>
      <c r="J388" s="593" t="str">
        <f>IF($D$387="Y/T","Isi Sasaran",IF($E$387=0,0,IF(I388="Y",1,IF(I388="T",0,"Isi Dulu"))))</f>
        <v>Isi Sasaran</v>
      </c>
      <c r="K388" s="592" t="s">
        <v>26</v>
      </c>
      <c r="L388" s="593" t="str">
        <f>IF($D$387="Y/T","Isi Sasaran",IF($E$387=0,0,IF(K388="Y",1,IF(K388="T",0,"Isi Dulu"))))</f>
        <v>Isi Sasaran</v>
      </c>
      <c r="M388" s="849"/>
      <c r="N388" s="852"/>
    </row>
    <row r="389" spans="2:14" ht="15.75">
      <c r="B389" s="837"/>
      <c r="C389" s="840"/>
      <c r="D389" s="858"/>
      <c r="E389" s="855"/>
      <c r="F389" s="549">
        <v>3</v>
      </c>
      <c r="G389" s="550"/>
      <c r="H389" s="598" t="str">
        <f t="shared" si="7"/>
        <v>Belum Diisi</v>
      </c>
      <c r="I389" s="592" t="s">
        <v>26</v>
      </c>
      <c r="J389" s="593" t="str">
        <f>IF($D$387="Y/T","Isi Sasaran",IF($E$387=0,0,IF(I389="Y",1,IF(I389="T",0,"Isi Dulu"))))</f>
        <v>Isi Sasaran</v>
      </c>
      <c r="K389" s="592" t="s">
        <v>26</v>
      </c>
      <c r="L389" s="593" t="str">
        <f>IF($D$387="Y/T","Isi Sasaran",IF($E$387=0,0,IF(K389="Y",1,IF(K389="T",0,"Isi Dulu"))))</f>
        <v>Isi Sasaran</v>
      </c>
      <c r="M389" s="849"/>
      <c r="N389" s="852"/>
    </row>
    <row r="390" spans="2:14" ht="15.75">
      <c r="B390" s="837"/>
      <c r="C390" s="840"/>
      <c r="D390" s="858"/>
      <c r="E390" s="855"/>
      <c r="F390" s="549">
        <v>4</v>
      </c>
      <c r="G390" s="550"/>
      <c r="H390" s="598" t="str">
        <f t="shared" si="7"/>
        <v>Belum Diisi</v>
      </c>
      <c r="I390" s="592" t="s">
        <v>26</v>
      </c>
      <c r="J390" s="593" t="str">
        <f>IF($D$387="Y/T","Isi Sasaran",IF($E$387=0,0,IF(I390="Y",1,IF(I390="T",0,"Isi Dulu"))))</f>
        <v>Isi Sasaran</v>
      </c>
      <c r="K390" s="592" t="s">
        <v>26</v>
      </c>
      <c r="L390" s="593" t="str">
        <f>IF($D$387="Y/T","Isi Sasaran",IF($E$387=0,0,IF(K390="Y",1,IF(K390="T",0,"Isi Dulu"))))</f>
        <v>Isi Sasaran</v>
      </c>
      <c r="M390" s="849"/>
      <c r="N390" s="852"/>
    </row>
    <row r="391" spans="2:14" ht="15.75">
      <c r="B391" s="838"/>
      <c r="C391" s="841"/>
      <c r="D391" s="859"/>
      <c r="E391" s="856"/>
      <c r="F391" s="569">
        <v>5</v>
      </c>
      <c r="G391" s="570"/>
      <c r="H391" s="599" t="str">
        <f t="shared" si="7"/>
        <v>Belum Diisi</v>
      </c>
      <c r="I391" s="595" t="s">
        <v>26</v>
      </c>
      <c r="J391" s="596" t="str">
        <f>IF($D$387="Y/T","Isi Sasaran",IF($E$387=0,0,IF(I391="Y",1,IF(I391="T",0,"Isi Dulu"))))</f>
        <v>Isi Sasaran</v>
      </c>
      <c r="K391" s="595" t="s">
        <v>26</v>
      </c>
      <c r="L391" s="596" t="str">
        <f>IF($D$387="Y/T","Isi Sasaran",IF($E$387=0,0,IF(K391="Y",1,IF(K391="T",0,"Isi Dulu"))))</f>
        <v>Isi Sasaran</v>
      </c>
      <c r="M391" s="850"/>
      <c r="N391" s="853"/>
    </row>
    <row r="392" spans="2:14" ht="15.75">
      <c r="B392" s="836">
        <v>17</v>
      </c>
      <c r="C392" s="839"/>
      <c r="D392" s="857" t="s">
        <v>26</v>
      </c>
      <c r="E392" s="854" t="str">
        <f>IF(D392="Y",1,IF(D392="T",0,IF(D392="Y/T","Belum diisi","Error")))</f>
        <v>Belum diisi</v>
      </c>
      <c r="F392" s="528">
        <v>1</v>
      </c>
      <c r="G392" s="529"/>
      <c r="H392" s="600" t="str">
        <f t="shared" si="7"/>
        <v>Belum Diisi</v>
      </c>
      <c r="I392" s="590" t="s">
        <v>26</v>
      </c>
      <c r="J392" s="591" t="str">
        <f>IF($D$392="Y/T","Isi Sasaran",IF($E$392=0,0,IF(I392="Y",1,IF(I392="T",0,"Isi Dulu"))))</f>
        <v>Isi Sasaran</v>
      </c>
      <c r="K392" s="590" t="s">
        <v>26</v>
      </c>
      <c r="L392" s="591" t="str">
        <f>IF($D$392="Y/T","Isi Sasaran",IF($E$392=0,0,IF(K392="Y",1,IF(K392="T",0,"Isi Dulu"))))</f>
        <v>Isi Sasaran</v>
      </c>
      <c r="M392" s="848" t="s">
        <v>26</v>
      </c>
      <c r="N392" s="851" t="str">
        <f>IF(M392="Y",1,IF(M392="T",0,IF(M392="Y/T","Belum diisi","Error")))</f>
        <v>Belum diisi</v>
      </c>
    </row>
    <row r="393" spans="2:14" ht="15.75">
      <c r="B393" s="837"/>
      <c r="C393" s="840"/>
      <c r="D393" s="858"/>
      <c r="E393" s="855"/>
      <c r="F393" s="549">
        <v>2</v>
      </c>
      <c r="G393" s="550"/>
      <c r="H393" s="598" t="str">
        <f t="shared" si="7"/>
        <v>Belum Diisi</v>
      </c>
      <c r="I393" s="592" t="s">
        <v>26</v>
      </c>
      <c r="J393" s="593" t="str">
        <f>IF($D$392="Y/T","Isi Sasaran",IF($E$392=0,0,IF(I393="Y",1,IF(I393="T",0,"Isi Dulu"))))</f>
        <v>Isi Sasaran</v>
      </c>
      <c r="K393" s="592" t="s">
        <v>26</v>
      </c>
      <c r="L393" s="593" t="str">
        <f>IF($D$392="Y/T","Isi Sasaran",IF($E$392=0,0,IF(K393="Y",1,IF(K393="T",0,"Isi Dulu"))))</f>
        <v>Isi Sasaran</v>
      </c>
      <c r="M393" s="849"/>
      <c r="N393" s="852"/>
    </row>
    <row r="394" spans="2:14" ht="15.75">
      <c r="B394" s="837"/>
      <c r="C394" s="840"/>
      <c r="D394" s="858"/>
      <c r="E394" s="855"/>
      <c r="F394" s="549">
        <v>3</v>
      </c>
      <c r="G394" s="550"/>
      <c r="H394" s="598" t="str">
        <f t="shared" si="7"/>
        <v>Belum Diisi</v>
      </c>
      <c r="I394" s="592" t="s">
        <v>26</v>
      </c>
      <c r="J394" s="593" t="str">
        <f>IF($D$392="Y/T","Isi Sasaran",IF($E$392=0,0,IF(I394="Y",1,IF(I394="T",0,"Isi Dulu"))))</f>
        <v>Isi Sasaran</v>
      </c>
      <c r="K394" s="592" t="s">
        <v>26</v>
      </c>
      <c r="L394" s="593" t="str">
        <f>IF($D$392="Y/T","Isi Sasaran",IF($E$392=0,0,IF(K394="Y",1,IF(K394="T",0,"Isi Dulu"))))</f>
        <v>Isi Sasaran</v>
      </c>
      <c r="M394" s="849"/>
      <c r="N394" s="852"/>
    </row>
    <row r="395" spans="2:14" ht="15.75">
      <c r="B395" s="837"/>
      <c r="C395" s="840"/>
      <c r="D395" s="858"/>
      <c r="E395" s="855"/>
      <c r="F395" s="549">
        <v>4</v>
      </c>
      <c r="G395" s="550"/>
      <c r="H395" s="598" t="str">
        <f t="shared" si="7"/>
        <v>Belum Diisi</v>
      </c>
      <c r="I395" s="592" t="s">
        <v>26</v>
      </c>
      <c r="J395" s="593" t="str">
        <f>IF($D$392="Y/T","Isi Sasaran",IF($E$392=0,0,IF(I395="Y",1,IF(I395="T",0,"Isi Dulu"))))</f>
        <v>Isi Sasaran</v>
      </c>
      <c r="K395" s="592" t="s">
        <v>26</v>
      </c>
      <c r="L395" s="593" t="str">
        <f>IF($D$392="Y/T","Isi Sasaran",IF($E$392=0,0,IF(K395="Y",1,IF(K395="T",0,"Isi Dulu"))))</f>
        <v>Isi Sasaran</v>
      </c>
      <c r="M395" s="849"/>
      <c r="N395" s="852"/>
    </row>
    <row r="396" spans="2:14" ht="15.75">
      <c r="B396" s="838"/>
      <c r="C396" s="841"/>
      <c r="D396" s="859"/>
      <c r="E396" s="856"/>
      <c r="F396" s="569">
        <v>5</v>
      </c>
      <c r="G396" s="570"/>
      <c r="H396" s="599" t="str">
        <f t="shared" si="7"/>
        <v>Belum Diisi</v>
      </c>
      <c r="I396" s="595" t="s">
        <v>26</v>
      </c>
      <c r="J396" s="596" t="str">
        <f>IF($D$392="Y/T","Isi Sasaran",IF($E$392=0,0,IF(I396="Y",1,IF(I396="T",0,"Isi Dulu"))))</f>
        <v>Isi Sasaran</v>
      </c>
      <c r="K396" s="595" t="s">
        <v>26</v>
      </c>
      <c r="L396" s="596" t="str">
        <f>IF($D$392="Y/T","Isi Sasaran",IF($E$392=0,0,IF(K396="Y",1,IF(K396="T",0,"Isi Dulu"))))</f>
        <v>Isi Sasaran</v>
      </c>
      <c r="M396" s="850"/>
      <c r="N396" s="853"/>
    </row>
    <row r="397" spans="2:14" ht="15.75">
      <c r="B397" s="836">
        <v>18</v>
      </c>
      <c r="C397" s="839"/>
      <c r="D397" s="857" t="s">
        <v>26</v>
      </c>
      <c r="E397" s="854" t="str">
        <f>IF(D397="Y",1,IF(D397="T",0,IF(D397="Y/T","Belum diisi","Error")))</f>
        <v>Belum diisi</v>
      </c>
      <c r="F397" s="528">
        <v>1</v>
      </c>
      <c r="G397" s="529"/>
      <c r="H397" s="600" t="str">
        <f t="shared" si="7"/>
        <v>Belum Diisi</v>
      </c>
      <c r="I397" s="590" t="s">
        <v>26</v>
      </c>
      <c r="J397" s="591" t="str">
        <f>IF($D$397="Y/T","Isi Sasaran",IF($E$397=0,0,IF(I397="Y",1,IF(I397="T",0,"Isi Dulu"))))</f>
        <v>Isi Sasaran</v>
      </c>
      <c r="K397" s="590" t="s">
        <v>26</v>
      </c>
      <c r="L397" s="591" t="str">
        <f>IF($D$397="Y/T","Isi Sasaran",IF($E$397=0,0,IF(K397="Y",1,IF(K397="T",0,"Isi Dulu"))))</f>
        <v>Isi Sasaran</v>
      </c>
      <c r="M397" s="848" t="s">
        <v>26</v>
      </c>
      <c r="N397" s="851" t="str">
        <f>IF(M397="Y",1,IF(M397="T",0,IF(M397="Y/T","Belum diisi","Error")))</f>
        <v>Belum diisi</v>
      </c>
    </row>
    <row r="398" spans="2:14" ht="15.75">
      <c r="B398" s="837"/>
      <c r="C398" s="840"/>
      <c r="D398" s="858"/>
      <c r="E398" s="855"/>
      <c r="F398" s="549">
        <v>2</v>
      </c>
      <c r="G398" s="550"/>
      <c r="H398" s="598" t="str">
        <f t="shared" si="7"/>
        <v>Belum Diisi</v>
      </c>
      <c r="I398" s="592" t="s">
        <v>26</v>
      </c>
      <c r="J398" s="593" t="str">
        <f>IF($D$397="Y/T","Isi Sasaran",IF($E$397=0,0,IF(I398="Y",1,IF(I398="T",0,"Isi Dulu"))))</f>
        <v>Isi Sasaran</v>
      </c>
      <c r="K398" s="592" t="s">
        <v>26</v>
      </c>
      <c r="L398" s="593" t="str">
        <f>IF($D$397="Y/T","Isi Sasaran",IF($E$397=0,0,IF(K398="Y",1,IF(K398="T",0,"Isi Dulu"))))</f>
        <v>Isi Sasaran</v>
      </c>
      <c r="M398" s="849"/>
      <c r="N398" s="852"/>
    </row>
    <row r="399" spans="2:14" ht="15.75">
      <c r="B399" s="837"/>
      <c r="C399" s="840"/>
      <c r="D399" s="858"/>
      <c r="E399" s="855"/>
      <c r="F399" s="549">
        <v>3</v>
      </c>
      <c r="G399" s="550"/>
      <c r="H399" s="598" t="str">
        <f t="shared" si="7"/>
        <v>Belum Diisi</v>
      </c>
      <c r="I399" s="592" t="s">
        <v>26</v>
      </c>
      <c r="J399" s="593" t="str">
        <f>IF($D$397="Y/T","Isi Sasaran",IF($E$397=0,0,IF(I399="Y",1,IF(I399="T",0,"Isi Dulu"))))</f>
        <v>Isi Sasaran</v>
      </c>
      <c r="K399" s="592" t="s">
        <v>26</v>
      </c>
      <c r="L399" s="593" t="str">
        <f>IF($D$397="Y/T","Isi Sasaran",IF($E$397=0,0,IF(K399="Y",1,IF(K399="T",0,"Isi Dulu"))))</f>
        <v>Isi Sasaran</v>
      </c>
      <c r="M399" s="849"/>
      <c r="N399" s="852"/>
    </row>
    <row r="400" spans="2:14" ht="15.75">
      <c r="B400" s="837"/>
      <c r="C400" s="840"/>
      <c r="D400" s="858"/>
      <c r="E400" s="855"/>
      <c r="F400" s="549">
        <v>4</v>
      </c>
      <c r="G400" s="550"/>
      <c r="H400" s="598" t="str">
        <f t="shared" si="7"/>
        <v>Belum Diisi</v>
      </c>
      <c r="I400" s="592" t="s">
        <v>26</v>
      </c>
      <c r="J400" s="593" t="str">
        <f>IF($D$397="Y/T","Isi Sasaran",IF($E$397=0,0,IF(I400="Y",1,IF(I400="T",0,"Isi Dulu"))))</f>
        <v>Isi Sasaran</v>
      </c>
      <c r="K400" s="592" t="s">
        <v>26</v>
      </c>
      <c r="L400" s="593" t="str">
        <f>IF($D$397="Y/T","Isi Sasaran",IF($E$397=0,0,IF(K400="Y",1,IF(K400="T",0,"Isi Dulu"))))</f>
        <v>Isi Sasaran</v>
      </c>
      <c r="M400" s="849"/>
      <c r="N400" s="852"/>
    </row>
    <row r="401" spans="2:14" ht="15.75">
      <c r="B401" s="838"/>
      <c r="C401" s="841"/>
      <c r="D401" s="859"/>
      <c r="E401" s="856"/>
      <c r="F401" s="569">
        <v>5</v>
      </c>
      <c r="G401" s="570"/>
      <c r="H401" s="599" t="str">
        <f t="shared" si="7"/>
        <v>Belum Diisi</v>
      </c>
      <c r="I401" s="595" t="s">
        <v>26</v>
      </c>
      <c r="J401" s="596" t="str">
        <f>IF($D$397="Y/T","Isi Sasaran",IF($E$397=0,0,IF(I401="Y",1,IF(I401="T",0,"Isi Dulu"))))</f>
        <v>Isi Sasaran</v>
      </c>
      <c r="K401" s="595" t="s">
        <v>26</v>
      </c>
      <c r="L401" s="596" t="str">
        <f>IF($D$397="Y/T","Isi Sasaran",IF($E$397=0,0,IF(K401="Y",1,IF(K401="T",0,"Isi Dulu"))))</f>
        <v>Isi Sasaran</v>
      </c>
      <c r="M401" s="850"/>
      <c r="N401" s="853"/>
    </row>
    <row r="402" spans="2:14" ht="15.75">
      <c r="B402" s="836">
        <v>19</v>
      </c>
      <c r="C402" s="839"/>
      <c r="D402" s="857" t="s">
        <v>26</v>
      </c>
      <c r="E402" s="854" t="str">
        <f>IF(D402="Y",1,IF(D402="T",0,IF(D402="Y/T","Belum diisi","Error")))</f>
        <v>Belum diisi</v>
      </c>
      <c r="F402" s="528">
        <v>1</v>
      </c>
      <c r="G402" s="529"/>
      <c r="H402" s="600" t="str">
        <f t="shared" si="7"/>
        <v>Belum Diisi</v>
      </c>
      <c r="I402" s="590" t="s">
        <v>26</v>
      </c>
      <c r="J402" s="591" t="str">
        <f>IF($D$402="Y/T","Isi Sasaran",IF($E$402=0,0,IF(I402="Y",1,IF(I402="T",0,"Isi Dulu"))))</f>
        <v>Isi Sasaran</v>
      </c>
      <c r="K402" s="590" t="s">
        <v>26</v>
      </c>
      <c r="L402" s="591" t="str">
        <f>IF($D$402="Y/T","Isi Sasaran",IF($E$402=0,0,IF(K402="Y",1,IF(K402="T",0,"Isi Dulu"))))</f>
        <v>Isi Sasaran</v>
      </c>
      <c r="M402" s="848" t="s">
        <v>26</v>
      </c>
      <c r="N402" s="851" t="str">
        <f>IF(M402="Y",1,IF(M402="T",0,IF(M402="Y/T","Belum diisi","Error")))</f>
        <v>Belum diisi</v>
      </c>
    </row>
    <row r="403" spans="2:14" ht="15.75">
      <c r="B403" s="837"/>
      <c r="C403" s="840"/>
      <c r="D403" s="858"/>
      <c r="E403" s="855"/>
      <c r="F403" s="549">
        <v>2</v>
      </c>
      <c r="G403" s="550"/>
      <c r="H403" s="598" t="str">
        <f t="shared" si="7"/>
        <v>Belum Diisi</v>
      </c>
      <c r="I403" s="592" t="s">
        <v>26</v>
      </c>
      <c r="J403" s="593" t="str">
        <f>IF($D$402="Y/T","Isi Sasaran",IF($E$402=0,0,IF(I403="Y",1,IF(I403="T",0,"Isi Dulu"))))</f>
        <v>Isi Sasaran</v>
      </c>
      <c r="K403" s="592" t="s">
        <v>26</v>
      </c>
      <c r="L403" s="593" t="str">
        <f>IF($D$402="Y/T","Isi Sasaran",IF($E$402=0,0,IF(K403="Y",1,IF(K403="T",0,"Isi Dulu"))))</f>
        <v>Isi Sasaran</v>
      </c>
      <c r="M403" s="849"/>
      <c r="N403" s="852"/>
    </row>
    <row r="404" spans="2:14" ht="15.75">
      <c r="B404" s="837"/>
      <c r="C404" s="840"/>
      <c r="D404" s="858"/>
      <c r="E404" s="855"/>
      <c r="F404" s="549">
        <v>3</v>
      </c>
      <c r="G404" s="550"/>
      <c r="H404" s="598" t="str">
        <f t="shared" si="7"/>
        <v>Belum Diisi</v>
      </c>
      <c r="I404" s="592" t="s">
        <v>26</v>
      </c>
      <c r="J404" s="593" t="str">
        <f>IF($D$402="Y/T","Isi Sasaran",IF($E$402=0,0,IF(I404="Y",1,IF(I404="T",0,"Isi Dulu"))))</f>
        <v>Isi Sasaran</v>
      </c>
      <c r="K404" s="592" t="s">
        <v>26</v>
      </c>
      <c r="L404" s="593" t="str">
        <f>IF($D$402="Y/T","Isi Sasaran",IF($E$402=0,0,IF(K404="Y",1,IF(K404="T",0,"Isi Dulu"))))</f>
        <v>Isi Sasaran</v>
      </c>
      <c r="M404" s="849"/>
      <c r="N404" s="852"/>
    </row>
    <row r="405" spans="2:14" ht="15.75">
      <c r="B405" s="837"/>
      <c r="C405" s="840"/>
      <c r="D405" s="858"/>
      <c r="E405" s="855"/>
      <c r="F405" s="549">
        <v>4</v>
      </c>
      <c r="G405" s="550"/>
      <c r="H405" s="598" t="str">
        <f t="shared" si="7"/>
        <v>Belum Diisi</v>
      </c>
      <c r="I405" s="592" t="s">
        <v>26</v>
      </c>
      <c r="J405" s="593" t="str">
        <f>IF($D$402="Y/T","Isi Sasaran",IF($E$402=0,0,IF(I405="Y",1,IF(I405="T",0,"Isi Dulu"))))</f>
        <v>Isi Sasaran</v>
      </c>
      <c r="K405" s="592" t="s">
        <v>26</v>
      </c>
      <c r="L405" s="593" t="str">
        <f>IF($D$402="Y/T","Isi Sasaran",IF($E$402=0,0,IF(K405="Y",1,IF(K405="T",0,"Isi Dulu"))))</f>
        <v>Isi Sasaran</v>
      </c>
      <c r="M405" s="849"/>
      <c r="N405" s="852"/>
    </row>
    <row r="406" spans="2:14" ht="15.75">
      <c r="B406" s="838"/>
      <c r="C406" s="841"/>
      <c r="D406" s="859"/>
      <c r="E406" s="856"/>
      <c r="F406" s="569">
        <v>5</v>
      </c>
      <c r="G406" s="570"/>
      <c r="H406" s="599" t="str">
        <f t="shared" si="7"/>
        <v>Belum Diisi</v>
      </c>
      <c r="I406" s="595" t="s">
        <v>26</v>
      </c>
      <c r="J406" s="596" t="str">
        <f>IF($D$402="Y/T","Isi Sasaran",IF($E$402=0,0,IF(I406="Y",1,IF(I406="T",0,"Isi Dulu"))))</f>
        <v>Isi Sasaran</v>
      </c>
      <c r="K406" s="595" t="s">
        <v>26</v>
      </c>
      <c r="L406" s="596" t="str">
        <f>IF($D$402="Y/T","Isi Sasaran",IF($E$402=0,0,IF(K406="Y",1,IF(K406="T",0,"Isi Dulu"))))</f>
        <v>Isi Sasaran</v>
      </c>
      <c r="M406" s="850"/>
      <c r="N406" s="853"/>
    </row>
    <row r="407" spans="2:14" ht="15.75">
      <c r="B407" s="836">
        <v>20</v>
      </c>
      <c r="C407" s="839"/>
      <c r="D407" s="857" t="s">
        <v>26</v>
      </c>
      <c r="E407" s="854" t="str">
        <f>IF(D407="Y",1,IF(D407="T",0,IF(D407="Y/T","Belum diisi","Error")))</f>
        <v>Belum diisi</v>
      </c>
      <c r="F407" s="528">
        <v>1</v>
      </c>
      <c r="G407" s="529"/>
      <c r="H407" s="600" t="str">
        <f t="shared" si="7"/>
        <v>Belum Diisi</v>
      </c>
      <c r="I407" s="590" t="s">
        <v>26</v>
      </c>
      <c r="J407" s="591" t="str">
        <f>IF($D$407="Y/T","Isi Sasaran",IF($E$407=0,0,IF(I407="Y",1,IF(I407="T",0,"Isi Dulu"))))</f>
        <v>Isi Sasaran</v>
      </c>
      <c r="K407" s="590" t="s">
        <v>26</v>
      </c>
      <c r="L407" s="591" t="str">
        <f>IF($D$407="Y/T","Isi Sasaran",IF($E$407=0,0,IF(K407="Y",1,IF(K407="T",0,"Isi Dulu"))))</f>
        <v>Isi Sasaran</v>
      </c>
      <c r="M407" s="848" t="s">
        <v>26</v>
      </c>
      <c r="N407" s="851" t="str">
        <f>IF(M407="Y",1,IF(M407="T",0,IF(M407="Y/T","Belum diisi","Error")))</f>
        <v>Belum diisi</v>
      </c>
    </row>
    <row r="408" spans="2:14" ht="15.75">
      <c r="B408" s="837"/>
      <c r="C408" s="840"/>
      <c r="D408" s="858"/>
      <c r="E408" s="855"/>
      <c r="F408" s="549">
        <v>2</v>
      </c>
      <c r="G408" s="550"/>
      <c r="H408" s="598" t="str">
        <f t="shared" si="7"/>
        <v>Belum Diisi</v>
      </c>
      <c r="I408" s="592" t="s">
        <v>26</v>
      </c>
      <c r="J408" s="593" t="str">
        <f>IF($D$407="Y/T","Isi Sasaran",IF($E$407=0,0,IF(I408="Y",1,IF(I408="T",0,"Isi Dulu"))))</f>
        <v>Isi Sasaran</v>
      </c>
      <c r="K408" s="592" t="s">
        <v>26</v>
      </c>
      <c r="L408" s="593" t="str">
        <f>IF($D$407="Y/T","Isi Sasaran",IF($E$407=0,0,IF(K408="Y",1,IF(K408="T",0,"Isi Dulu"))))</f>
        <v>Isi Sasaran</v>
      </c>
      <c r="M408" s="849"/>
      <c r="N408" s="852"/>
    </row>
    <row r="409" spans="2:14" ht="15.75">
      <c r="B409" s="837"/>
      <c r="C409" s="840"/>
      <c r="D409" s="858"/>
      <c r="E409" s="855"/>
      <c r="F409" s="549">
        <v>3</v>
      </c>
      <c r="G409" s="550"/>
      <c r="H409" s="598" t="str">
        <f t="shared" si="7"/>
        <v>Belum Diisi</v>
      </c>
      <c r="I409" s="592" t="s">
        <v>26</v>
      </c>
      <c r="J409" s="593" t="str">
        <f>IF($D$407="Y/T","Isi Sasaran",IF($E$407=0,0,IF(I409="Y",1,IF(I409="T",0,"Isi Dulu"))))</f>
        <v>Isi Sasaran</v>
      </c>
      <c r="K409" s="592" t="s">
        <v>26</v>
      </c>
      <c r="L409" s="593" t="str">
        <f>IF($D$407="Y/T","Isi Sasaran",IF($E$407=0,0,IF(K409="Y",1,IF(K409="T",0,"Isi Dulu"))))</f>
        <v>Isi Sasaran</v>
      </c>
      <c r="M409" s="849"/>
      <c r="N409" s="852"/>
    </row>
    <row r="410" spans="2:14" ht="15.75">
      <c r="B410" s="837"/>
      <c r="C410" s="840"/>
      <c r="D410" s="858"/>
      <c r="E410" s="855"/>
      <c r="F410" s="549">
        <v>4</v>
      </c>
      <c r="G410" s="550"/>
      <c r="H410" s="598" t="str">
        <f t="shared" si="7"/>
        <v>Belum Diisi</v>
      </c>
      <c r="I410" s="592" t="s">
        <v>26</v>
      </c>
      <c r="J410" s="593" t="str">
        <f>IF($D$407="Y/T","Isi Sasaran",IF($E$407=0,0,IF(I410="Y",1,IF(I410="T",0,"Isi Dulu"))))</f>
        <v>Isi Sasaran</v>
      </c>
      <c r="K410" s="592" t="s">
        <v>26</v>
      </c>
      <c r="L410" s="593" t="str">
        <f>IF($D$407="Y/T","Isi Sasaran",IF($E$407=0,0,IF(K410="Y",1,IF(K410="T",0,"Isi Dulu"))))</f>
        <v>Isi Sasaran</v>
      </c>
      <c r="M410" s="849"/>
      <c r="N410" s="852"/>
    </row>
    <row r="411" spans="2:14" ht="15.75">
      <c r="B411" s="838"/>
      <c r="C411" s="841"/>
      <c r="D411" s="859"/>
      <c r="E411" s="856"/>
      <c r="F411" s="569">
        <v>5</v>
      </c>
      <c r="G411" s="570"/>
      <c r="H411" s="599" t="str">
        <f t="shared" si="7"/>
        <v>Belum Diisi</v>
      </c>
      <c r="I411" s="595" t="s">
        <v>26</v>
      </c>
      <c r="J411" s="596" t="str">
        <f>IF($D$407="Y/T","Isi Sasaran",IF($E$407=0,0,IF(I411="Y",1,IF(I411="T",0,"Isi Dulu"))))</f>
        <v>Isi Sasaran</v>
      </c>
      <c r="K411" s="595" t="s">
        <v>26</v>
      </c>
      <c r="L411" s="596" t="str">
        <f>IF($D$407="Y/T","Isi Sasaran",IF($E$407=0,0,IF(K411="Y",1,IF(K411="T",0,"Isi Dulu"))))</f>
        <v>Isi Sasaran</v>
      </c>
      <c r="M411" s="850"/>
      <c r="N411" s="853"/>
    </row>
    <row r="412" spans="2:14" ht="15.75">
      <c r="B412" s="580"/>
      <c r="C412" s="581"/>
      <c r="D412" s="582"/>
      <c r="E412" s="602" t="e">
        <f>AVERAGE(E312:E411)</f>
        <v>#DIV/0!</v>
      </c>
      <c r="F412" s="583"/>
      <c r="G412" s="583"/>
      <c r="H412" s="602" t="e">
        <f>(IF($D312="Y/T",0,AVERAGE(H312:H316))+IF($D317="Y/T",0,AVERAGE(H317:H321))+IF($D322="Y/T",0,AVERAGE(H322:H326))+IF($D327="Y/T",0,AVERAGE(H327:H331))+IF($D332="Y/T",0,AVERAGE(H332:H336))+IF($D337="Y/T",0,AVERAGE(H337:H341))+IF($D342="Y/T",0,AVERAGE(H342:H346))+IF($D347="Y/T",0,AVERAGE(H347:H351))+IF($D352="Y/T",0,AVERAGE(H352:H356))+IF($D357="Y/T",0,AVERAGE(H357:H361))+IF($D362="Y/T",0,AVERAGE(H362:H366))+IF($D367="Y/T",0,AVERAGE(H367:H371))+IF($D372="Y/T",0,AVERAGE(H372:H376))+IF($D377="Y/T",0,AVERAGE(H377:H381))+IF($D382="Y/T",0,AVERAGE(H382:H386))+IF($D387="Y/T",0,AVERAGE(H387:H391))+IF($D392="Y/T",0,AVERAGE(H392:H396))+IF($D397="Y/T",0,AVERAGE(H397:H401))+IF($D402="Y/T",0,AVERAGE(H402:H406))+IF($D407="Y/T",0,AVERAGE(H407:H411)))/(COUNTIF($D312:$D411,"Y")+COUNTIF($D312:$D411,"T"))</f>
        <v>#DIV/0!</v>
      </c>
      <c r="I412" s="582"/>
      <c r="J412" s="602" t="e">
        <f>(IF($D312="Y/T",0,AVERAGE(J312:J316))+IF($D317="Y/T",0,AVERAGE(J317:J321))+IF($D322="Y/T",0,AVERAGE(J322:J326))+IF($D327="Y/T",0,AVERAGE(J327:J331))+IF($D332="Y/T",0,AVERAGE(J332:J336))+IF($D337="Y/T",0,AVERAGE(J337:J341))+IF($D342="Y/T",0,AVERAGE(J342:J346))+IF($D347="Y/T",0,AVERAGE(J347:J351))+IF($D352="Y/T",0,AVERAGE(J352:J356))+IF($D357="Y/T",0,AVERAGE(J357:J361))+IF($D362="Y/T",0,AVERAGE(J362:J366))+IF($D367="Y/T",0,AVERAGE(J367:J371))+IF($D372="Y/T",0,AVERAGE(J372:J376))+IF($D377="Y/T",0,AVERAGE(J377:J381))+IF($D382="Y/T",0,AVERAGE(J382:J386))+IF($D387="Y/T",0,AVERAGE(J387:J391))+IF($D392="Y/T",0,AVERAGE(J392:J396))+IF($D397="Y/T",0,AVERAGE(J397:J401))+IF($D402="Y/T",0,AVERAGE(J402:J406))+IF($D407="Y/T",0,AVERAGE(J407:J411)))/(COUNTIF($D312:$D411,"Y")+COUNTIF($D312:$D411,"T"))</f>
        <v>#DIV/0!</v>
      </c>
      <c r="K412" s="582"/>
      <c r="L412" s="602" t="e">
        <f>(IF($D312="Y/T",0,AVERAGE(L312:L316))+IF($D317="Y/T",0,AVERAGE(L317:L321))+IF($D322="Y/T",0,AVERAGE(L322:L326))+IF($D327="Y/T",0,AVERAGE(L327:L331))+IF($D332="Y/T",0,AVERAGE(L332:L336))+IF($D337="Y/T",0,AVERAGE(L337:L341))+IF($D342="Y/T",0,AVERAGE(L342:L346))+IF($D347="Y/T",0,AVERAGE(L347:L351))+IF($D352="Y/T",0,AVERAGE(L352:L356))+IF($D357="Y/T",0,AVERAGE(L357:L361))+IF($D362="Y/T",0,AVERAGE(L362:L366))+IF($D367="Y/T",0,AVERAGE(L367:L371))+IF($D372="Y/T",0,AVERAGE(L372:L376))+IF($D377="Y/T",0,AVERAGE(L377:L381))+IF($D382="Y/T",0,AVERAGE(L382:L386))+IF($D387="Y/T",0,AVERAGE(L387:L391))+IF($D392="Y/T",0,AVERAGE(L392:L396))+IF($D397="Y/T",0,AVERAGE(L397:L401))+IF($D402="Y/T",0,AVERAGE(L402:L406))+IF($D407="Y/T",0,AVERAGE(L407:L411)))/(COUNTIF($D312:$D411,"Y")+COUNTIF($D312:$D411,"T"))</f>
        <v>#DIV/0!</v>
      </c>
      <c r="M412" s="606"/>
      <c r="N412" s="602" t="e">
        <f>AVERAGE(N312:N411)</f>
        <v>#DIV/0!</v>
      </c>
    </row>
  </sheetData>
  <mergeCells count="496">
    <mergeCell ref="M337:M341"/>
    <mergeCell ref="E342:E346"/>
    <mergeCell ref="B327:B331"/>
    <mergeCell ref="C327:C331"/>
    <mergeCell ref="B285:B289"/>
    <mergeCell ref="M290:M294"/>
    <mergeCell ref="E300:E304"/>
    <mergeCell ref="N317:N321"/>
    <mergeCell ref="C300:C304"/>
    <mergeCell ref="B305:B309"/>
    <mergeCell ref="C285:C289"/>
    <mergeCell ref="M285:M289"/>
    <mergeCell ref="D295:D299"/>
    <mergeCell ref="M322:M326"/>
    <mergeCell ref="C312:C316"/>
    <mergeCell ref="B317:B321"/>
    <mergeCell ref="D322:D326"/>
    <mergeCell ref="E322:E326"/>
    <mergeCell ref="C317:C321"/>
    <mergeCell ref="E312:E316"/>
    <mergeCell ref="C322:C326"/>
    <mergeCell ref="N235:N239"/>
    <mergeCell ref="D312:D316"/>
    <mergeCell ref="D260:D264"/>
    <mergeCell ref="N250:N254"/>
    <mergeCell ref="C250:C254"/>
    <mergeCell ref="M260:M264"/>
    <mergeCell ref="B265:B269"/>
    <mergeCell ref="D255:D259"/>
    <mergeCell ref="M255:M259"/>
    <mergeCell ref="N255:N259"/>
    <mergeCell ref="M300:M304"/>
    <mergeCell ref="B260:B264"/>
    <mergeCell ref="D275:D279"/>
    <mergeCell ref="E265:E269"/>
    <mergeCell ref="E285:E289"/>
    <mergeCell ref="D290:D294"/>
    <mergeCell ref="E290:E294"/>
    <mergeCell ref="N285:N289"/>
    <mergeCell ref="N280:N284"/>
    <mergeCell ref="M295:M299"/>
    <mergeCell ref="B280:B284"/>
    <mergeCell ref="E280:E284"/>
    <mergeCell ref="C280:C284"/>
    <mergeCell ref="M270:M274"/>
    <mergeCell ref="N260:N264"/>
    <mergeCell ref="E270:E274"/>
    <mergeCell ref="D265:D269"/>
    <mergeCell ref="C260:C264"/>
    <mergeCell ref="B270:B274"/>
    <mergeCell ref="C290:C294"/>
    <mergeCell ref="B295:B299"/>
    <mergeCell ref="N295:N299"/>
    <mergeCell ref="D240:D244"/>
    <mergeCell ref="E240:E244"/>
    <mergeCell ref="N275:N279"/>
    <mergeCell ref="D280:D284"/>
    <mergeCell ref="B290:B294"/>
    <mergeCell ref="M280:M284"/>
    <mergeCell ref="E275:E279"/>
    <mergeCell ref="N240:N244"/>
    <mergeCell ref="B240:B244"/>
    <mergeCell ref="C225:C229"/>
    <mergeCell ref="N220:N224"/>
    <mergeCell ref="M198:M202"/>
    <mergeCell ref="N128:N132"/>
    <mergeCell ref="C133:C137"/>
    <mergeCell ref="M138:M142"/>
    <mergeCell ref="C148:C152"/>
    <mergeCell ref="E143:E147"/>
    <mergeCell ref="D138:D142"/>
    <mergeCell ref="C193:C197"/>
    <mergeCell ref="C203:C207"/>
    <mergeCell ref="M193:M197"/>
    <mergeCell ref="E193:E197"/>
    <mergeCell ref="D193:D197"/>
    <mergeCell ref="M210:M214"/>
    <mergeCell ref="D198:D202"/>
    <mergeCell ref="N133:N137"/>
    <mergeCell ref="N148:N152"/>
    <mergeCell ref="E158:E162"/>
    <mergeCell ref="D183:D187"/>
    <mergeCell ref="M133:M137"/>
    <mergeCell ref="M225:M229"/>
    <mergeCell ref="N225:N229"/>
    <mergeCell ref="B377:B381"/>
    <mergeCell ref="E382:E386"/>
    <mergeCell ref="D387:D391"/>
    <mergeCell ref="E377:E381"/>
    <mergeCell ref="D377:D381"/>
    <mergeCell ref="D382:D386"/>
    <mergeCell ref="E387:E391"/>
    <mergeCell ref="M382:M386"/>
    <mergeCell ref="N387:N391"/>
    <mergeCell ref="B382:B386"/>
    <mergeCell ref="M377:M381"/>
    <mergeCell ref="N377:N381"/>
    <mergeCell ref="C387:C391"/>
    <mergeCell ref="M387:M391"/>
    <mergeCell ref="B387:B391"/>
    <mergeCell ref="C382:C386"/>
    <mergeCell ref="N382:N386"/>
    <mergeCell ref="C377:C381"/>
    <mergeCell ref="B347:B351"/>
    <mergeCell ref="N352:N356"/>
    <mergeCell ref="E357:E361"/>
    <mergeCell ref="N300:N304"/>
    <mergeCell ref="D300:D304"/>
    <mergeCell ref="E305:E309"/>
    <mergeCell ref="N362:N366"/>
    <mergeCell ref="D352:D356"/>
    <mergeCell ref="B357:B361"/>
    <mergeCell ref="B322:B326"/>
    <mergeCell ref="M327:M331"/>
    <mergeCell ref="B342:B346"/>
    <mergeCell ref="B337:B341"/>
    <mergeCell ref="M312:M316"/>
    <mergeCell ref="B312:B316"/>
    <mergeCell ref="E317:E321"/>
    <mergeCell ref="N312:N316"/>
    <mergeCell ref="N327:N331"/>
    <mergeCell ref="D332:D336"/>
    <mergeCell ref="N322:N326"/>
    <mergeCell ref="D337:D341"/>
    <mergeCell ref="D327:D331"/>
    <mergeCell ref="E327:E331"/>
    <mergeCell ref="B332:B336"/>
    <mergeCell ref="B397:B401"/>
    <mergeCell ref="M402:M406"/>
    <mergeCell ref="C407:C411"/>
    <mergeCell ref="C402:C406"/>
    <mergeCell ref="B407:B411"/>
    <mergeCell ref="N392:N396"/>
    <mergeCell ref="E407:E411"/>
    <mergeCell ref="C397:C401"/>
    <mergeCell ref="B402:B406"/>
    <mergeCell ref="M392:M396"/>
    <mergeCell ref="D392:D396"/>
    <mergeCell ref="D407:D411"/>
    <mergeCell ref="N397:N401"/>
    <mergeCell ref="M397:M401"/>
    <mergeCell ref="E402:E406"/>
    <mergeCell ref="D402:D406"/>
    <mergeCell ref="E397:E401"/>
    <mergeCell ref="N407:N411"/>
    <mergeCell ref="N402:N406"/>
    <mergeCell ref="M407:M411"/>
    <mergeCell ref="B392:B396"/>
    <mergeCell ref="E392:E396"/>
    <mergeCell ref="C392:C396"/>
    <mergeCell ref="D397:D401"/>
    <mergeCell ref="N372:N376"/>
    <mergeCell ref="C362:C366"/>
    <mergeCell ref="B362:B366"/>
    <mergeCell ref="D362:D366"/>
    <mergeCell ref="E362:E366"/>
    <mergeCell ref="M362:M366"/>
    <mergeCell ref="M357:M361"/>
    <mergeCell ref="E337:E341"/>
    <mergeCell ref="N342:N346"/>
    <mergeCell ref="D342:D346"/>
    <mergeCell ref="C342:C346"/>
    <mergeCell ref="M347:M351"/>
    <mergeCell ref="C357:C361"/>
    <mergeCell ref="E352:E356"/>
    <mergeCell ref="B352:B356"/>
    <mergeCell ref="B367:B371"/>
    <mergeCell ref="N367:N371"/>
    <mergeCell ref="D367:D371"/>
    <mergeCell ref="B372:B376"/>
    <mergeCell ref="C372:C376"/>
    <mergeCell ref="M372:M376"/>
    <mergeCell ref="D372:D376"/>
    <mergeCell ref="E372:E376"/>
    <mergeCell ref="M367:M371"/>
    <mergeCell ref="C367:C371"/>
    <mergeCell ref="E367:E371"/>
    <mergeCell ref="B215:B219"/>
    <mergeCell ref="N230:N234"/>
    <mergeCell ref="E245:E249"/>
    <mergeCell ref="B230:B234"/>
    <mergeCell ref="C188:C192"/>
    <mergeCell ref="N193:N197"/>
    <mergeCell ref="D203:D207"/>
    <mergeCell ref="D347:D351"/>
    <mergeCell ref="C337:C341"/>
    <mergeCell ref="C347:C351"/>
    <mergeCell ref="M352:M356"/>
    <mergeCell ref="D357:D361"/>
    <mergeCell ref="E347:E351"/>
    <mergeCell ref="C352:C356"/>
    <mergeCell ref="M332:M336"/>
    <mergeCell ref="N347:N351"/>
    <mergeCell ref="C332:C336"/>
    <mergeCell ref="N337:N341"/>
    <mergeCell ref="E332:E336"/>
    <mergeCell ref="N357:N361"/>
    <mergeCell ref="M342:M346"/>
    <mergeCell ref="N332:N336"/>
    <mergeCell ref="N123:N127"/>
    <mergeCell ref="D123:D127"/>
    <mergeCell ref="N245:N249"/>
    <mergeCell ref="N210:N214"/>
    <mergeCell ref="B210:B214"/>
    <mergeCell ref="D215:D219"/>
    <mergeCell ref="D210:D214"/>
    <mergeCell ref="E210:E214"/>
    <mergeCell ref="E215:E219"/>
    <mergeCell ref="B209:N209"/>
    <mergeCell ref="E220:E224"/>
    <mergeCell ref="B198:B202"/>
    <mergeCell ref="M203:M207"/>
    <mergeCell ref="C215:C219"/>
    <mergeCell ref="N203:N207"/>
    <mergeCell ref="N188:N192"/>
    <mergeCell ref="E198:E202"/>
    <mergeCell ref="D173:D177"/>
    <mergeCell ref="M163:M167"/>
    <mergeCell ref="B163:B167"/>
    <mergeCell ref="M230:M234"/>
    <mergeCell ref="B225:B229"/>
    <mergeCell ref="D235:D239"/>
    <mergeCell ref="M220:M224"/>
    <mergeCell ref="N86:N90"/>
    <mergeCell ref="E96:E100"/>
    <mergeCell ref="C81:C85"/>
    <mergeCell ref="M173:M177"/>
    <mergeCell ref="B173:B177"/>
    <mergeCell ref="C168:C172"/>
    <mergeCell ref="N138:N142"/>
    <mergeCell ref="C128:C132"/>
    <mergeCell ref="M128:M132"/>
    <mergeCell ref="D133:D137"/>
    <mergeCell ref="E133:E137"/>
    <mergeCell ref="E128:E132"/>
    <mergeCell ref="B153:B157"/>
    <mergeCell ref="N158:N162"/>
    <mergeCell ref="D168:D172"/>
    <mergeCell ref="D163:D167"/>
    <mergeCell ref="E163:E167"/>
    <mergeCell ref="E168:E172"/>
    <mergeCell ref="B128:B132"/>
    <mergeCell ref="M81:M85"/>
    <mergeCell ref="E113:E117"/>
    <mergeCell ref="C96:C100"/>
    <mergeCell ref="D86:D90"/>
    <mergeCell ref="D101:D105"/>
    <mergeCell ref="C235:C239"/>
    <mergeCell ref="E225:E229"/>
    <mergeCell ref="C305:C309"/>
    <mergeCell ref="B311:N311"/>
    <mergeCell ref="D285:D289"/>
    <mergeCell ref="M275:M279"/>
    <mergeCell ref="B275:B279"/>
    <mergeCell ref="C270:C274"/>
    <mergeCell ref="D270:D274"/>
    <mergeCell ref="B235:B239"/>
    <mergeCell ref="E235:E239"/>
    <mergeCell ref="C295:C299"/>
    <mergeCell ref="E295:E299"/>
    <mergeCell ref="C230:C234"/>
    <mergeCell ref="M235:M239"/>
    <mergeCell ref="D245:D249"/>
    <mergeCell ref="M240:M244"/>
    <mergeCell ref="C245:C249"/>
    <mergeCell ref="M265:M269"/>
    <mergeCell ref="D250:D254"/>
    <mergeCell ref="C265:C269"/>
    <mergeCell ref="C275:C279"/>
    <mergeCell ref="D305:D309"/>
    <mergeCell ref="D230:D234"/>
    <mergeCell ref="G3:G4"/>
    <mergeCell ref="N101:N105"/>
    <mergeCell ref="B51:B55"/>
    <mergeCell ref="M61:M65"/>
    <mergeCell ref="E66:E70"/>
    <mergeCell ref="D56:D60"/>
    <mergeCell ref="N56:N60"/>
    <mergeCell ref="N96:N100"/>
    <mergeCell ref="C91:C95"/>
    <mergeCell ref="E101:E105"/>
    <mergeCell ref="M91:M95"/>
    <mergeCell ref="N91:N95"/>
    <mergeCell ref="E56:E60"/>
    <mergeCell ref="M51:M55"/>
    <mergeCell ref="E51:E55"/>
    <mergeCell ref="M101:M105"/>
    <mergeCell ref="B96:B100"/>
    <mergeCell ref="E76:E80"/>
    <mergeCell ref="M86:M90"/>
    <mergeCell ref="D96:D100"/>
    <mergeCell ref="B91:B95"/>
    <mergeCell ref="B81:B85"/>
    <mergeCell ref="N66:N70"/>
    <mergeCell ref="M96:M100"/>
    <mergeCell ref="K4:L4"/>
    <mergeCell ref="E16:E20"/>
    <mergeCell ref="B11:B15"/>
    <mergeCell ref="N11:N15"/>
    <mergeCell ref="M31:M35"/>
    <mergeCell ref="E41:E45"/>
    <mergeCell ref="D36:D40"/>
    <mergeCell ref="D31:D35"/>
    <mergeCell ref="B31:B35"/>
    <mergeCell ref="B26:B30"/>
    <mergeCell ref="D16:D20"/>
    <mergeCell ref="M4:N4"/>
    <mergeCell ref="B6:B10"/>
    <mergeCell ref="N41:N45"/>
    <mergeCell ref="M26:M30"/>
    <mergeCell ref="C16:C20"/>
    <mergeCell ref="D26:D30"/>
    <mergeCell ref="E21:E25"/>
    <mergeCell ref="C21:C25"/>
    <mergeCell ref="B41:B45"/>
    <mergeCell ref="N6:N10"/>
    <mergeCell ref="D11:D15"/>
    <mergeCell ref="H3:H4"/>
    <mergeCell ref="F3:F4"/>
    <mergeCell ref="N46:N50"/>
    <mergeCell ref="D91:D95"/>
    <mergeCell ref="D51:D55"/>
    <mergeCell ref="M46:M50"/>
    <mergeCell ref="B1:N1"/>
    <mergeCell ref="N153:N157"/>
    <mergeCell ref="D143:D147"/>
    <mergeCell ref="B148:B152"/>
    <mergeCell ref="N118:N122"/>
    <mergeCell ref="B108:B112"/>
    <mergeCell ref="M123:M127"/>
    <mergeCell ref="D113:D117"/>
    <mergeCell ref="N113:N117"/>
    <mergeCell ref="E86:E90"/>
    <mergeCell ref="B76:B80"/>
    <mergeCell ref="D76:D80"/>
    <mergeCell ref="C86:C90"/>
    <mergeCell ref="E81:E85"/>
    <mergeCell ref="D81:D85"/>
    <mergeCell ref="B138:B142"/>
    <mergeCell ref="N143:N147"/>
    <mergeCell ref="E148:E152"/>
    <mergeCell ref="B133:B137"/>
    <mergeCell ref="B86:B90"/>
    <mergeCell ref="M66:M70"/>
    <mergeCell ref="C51:C55"/>
    <mergeCell ref="B56:B60"/>
    <mergeCell ref="N51:N55"/>
    <mergeCell ref="N61:N65"/>
    <mergeCell ref="D71:D75"/>
    <mergeCell ref="C56:C60"/>
    <mergeCell ref="B66:B70"/>
    <mergeCell ref="N81:N85"/>
    <mergeCell ref="C76:C80"/>
    <mergeCell ref="M76:M80"/>
    <mergeCell ref="N76:N80"/>
    <mergeCell ref="M71:M75"/>
    <mergeCell ref="N71:N75"/>
    <mergeCell ref="C71:C75"/>
    <mergeCell ref="M56:M60"/>
    <mergeCell ref="E71:E75"/>
    <mergeCell ref="D66:D70"/>
    <mergeCell ref="B61:B65"/>
    <mergeCell ref="C61:C65"/>
    <mergeCell ref="D61:D65"/>
    <mergeCell ref="E61:E65"/>
    <mergeCell ref="C66:C70"/>
    <mergeCell ref="D46:D50"/>
    <mergeCell ref="C46:C50"/>
    <mergeCell ref="B36:B40"/>
    <mergeCell ref="C31:C35"/>
    <mergeCell ref="B21:B25"/>
    <mergeCell ref="M36:M40"/>
    <mergeCell ref="C36:C40"/>
    <mergeCell ref="M41:M45"/>
    <mergeCell ref="E36:E40"/>
    <mergeCell ref="C41:C45"/>
    <mergeCell ref="B46:B50"/>
    <mergeCell ref="E46:E50"/>
    <mergeCell ref="B2:N2"/>
    <mergeCell ref="E11:E15"/>
    <mergeCell ref="D41:D45"/>
    <mergeCell ref="N31:N35"/>
    <mergeCell ref="E26:E30"/>
    <mergeCell ref="C26:C30"/>
    <mergeCell ref="M11:M15"/>
    <mergeCell ref="D3:E4"/>
    <mergeCell ref="B5:N5"/>
    <mergeCell ref="E31:E35"/>
    <mergeCell ref="M16:M20"/>
    <mergeCell ref="B16:B20"/>
    <mergeCell ref="N21:N25"/>
    <mergeCell ref="N36:N40"/>
    <mergeCell ref="D21:D25"/>
    <mergeCell ref="M21:M25"/>
    <mergeCell ref="C11:C15"/>
    <mergeCell ref="C6:C10"/>
    <mergeCell ref="D6:D10"/>
    <mergeCell ref="E6:E10"/>
    <mergeCell ref="M6:M10"/>
    <mergeCell ref="N16:N20"/>
    <mergeCell ref="B3:B4"/>
    <mergeCell ref="C3:C4"/>
    <mergeCell ref="I3:N3"/>
    <mergeCell ref="I4:J4"/>
    <mergeCell ref="B300:B304"/>
    <mergeCell ref="M317:M321"/>
    <mergeCell ref="N305:N309"/>
    <mergeCell ref="D317:D321"/>
    <mergeCell ref="M305:M309"/>
    <mergeCell ref="M245:M249"/>
    <mergeCell ref="C255:C259"/>
    <mergeCell ref="M250:M254"/>
    <mergeCell ref="E250:E254"/>
    <mergeCell ref="E255:E259"/>
    <mergeCell ref="B250:B254"/>
    <mergeCell ref="D225:D229"/>
    <mergeCell ref="M215:M219"/>
    <mergeCell ref="B220:B224"/>
    <mergeCell ref="N168:N172"/>
    <mergeCell ref="C163:C167"/>
    <mergeCell ref="C173:C177"/>
    <mergeCell ref="N215:N219"/>
    <mergeCell ref="C210:C214"/>
    <mergeCell ref="D220:D224"/>
    <mergeCell ref="N198:N202"/>
    <mergeCell ref="B71:B75"/>
    <mergeCell ref="E91:E95"/>
    <mergeCell ref="B107:J107"/>
    <mergeCell ref="B203:B207"/>
    <mergeCell ref="D118:D122"/>
    <mergeCell ref="B101:B105"/>
    <mergeCell ref="E108:E112"/>
    <mergeCell ref="C101:C105"/>
    <mergeCell ref="C113:C117"/>
    <mergeCell ref="D108:D112"/>
    <mergeCell ref="B183:B187"/>
    <mergeCell ref="B123:B127"/>
    <mergeCell ref="M148:M152"/>
    <mergeCell ref="D128:D132"/>
    <mergeCell ref="E118:E122"/>
    <mergeCell ref="C108:C112"/>
    <mergeCell ref="M113:M117"/>
    <mergeCell ref="M108:M112"/>
    <mergeCell ref="B178:B182"/>
    <mergeCell ref="E178:E182"/>
    <mergeCell ref="C178:C182"/>
    <mergeCell ref="C118:C122"/>
    <mergeCell ref="B118:B122"/>
    <mergeCell ref="N108:N112"/>
    <mergeCell ref="E123:E127"/>
    <mergeCell ref="B143:B147"/>
    <mergeCell ref="N290:N294"/>
    <mergeCell ref="E260:E264"/>
    <mergeCell ref="C240:C244"/>
    <mergeCell ref="B255:B259"/>
    <mergeCell ref="B188:B192"/>
    <mergeCell ref="M188:M192"/>
    <mergeCell ref="E203:E207"/>
    <mergeCell ref="M158:M162"/>
    <mergeCell ref="C153:C157"/>
    <mergeCell ref="M153:M157"/>
    <mergeCell ref="D158:D162"/>
    <mergeCell ref="C158:C162"/>
    <mergeCell ref="E153:E157"/>
    <mergeCell ref="D178:D182"/>
    <mergeCell ref="M168:M172"/>
    <mergeCell ref="N173:N177"/>
    <mergeCell ref="B168:B172"/>
    <mergeCell ref="B193:B197"/>
    <mergeCell ref="M178:M182"/>
    <mergeCell ref="E173:E177"/>
    <mergeCell ref="N270:N274"/>
    <mergeCell ref="N26:N30"/>
    <mergeCell ref="N265:N269"/>
    <mergeCell ref="B245:B249"/>
    <mergeCell ref="E230:E234"/>
    <mergeCell ref="C220:C224"/>
    <mergeCell ref="N163:N167"/>
    <mergeCell ref="D153:D157"/>
    <mergeCell ref="B158:B162"/>
    <mergeCell ref="B113:B117"/>
    <mergeCell ref="M118:M122"/>
    <mergeCell ref="C123:C127"/>
    <mergeCell ref="C183:C187"/>
    <mergeCell ref="M183:M187"/>
    <mergeCell ref="C198:C202"/>
    <mergeCell ref="E183:E187"/>
    <mergeCell ref="D188:D192"/>
    <mergeCell ref="E188:E192"/>
    <mergeCell ref="N183:N187"/>
    <mergeCell ref="N178:N182"/>
    <mergeCell ref="C138:C142"/>
    <mergeCell ref="M143:M147"/>
    <mergeCell ref="D148:D152"/>
    <mergeCell ref="E138:E142"/>
    <mergeCell ref="C143:C147"/>
  </mergeCells>
  <dataValidations count="92">
    <dataValidation type="list" allowBlank="1" showInputMessage="1" showErrorMessage="1" sqref="D11">
      <formula1>"Y,T,Y/T"</formula1>
    </dataValidation>
    <dataValidation type="list" allowBlank="1" showInputMessage="1" showErrorMessage="1" sqref="D46">
      <formula1>"Y,T,Y/T"</formula1>
    </dataValidation>
    <dataValidation type="list" allowBlank="1" showInputMessage="1" showErrorMessage="1" sqref="D36">
      <formula1>"Y,T,Y/T"</formula1>
    </dataValidation>
    <dataValidation type="list" allowBlank="1" showInputMessage="1" showErrorMessage="1" sqref="D26">
      <formula1>"Y,T,Y/T"</formula1>
    </dataValidation>
    <dataValidation type="list" allowBlank="1" showInputMessage="1" showErrorMessage="1" sqref="D6">
      <formula1>"Y,T,Y/T"</formula1>
    </dataValidation>
    <dataValidation type="list" allowBlank="1" showInputMessage="1" showErrorMessage="1" sqref="D153">
      <formula1>"Y,T,Y/T"</formula1>
    </dataValidation>
    <dataValidation type="list" allowBlank="1" showInputMessage="1" showErrorMessage="1" sqref="D210">
      <formula1>"Y,T,Y/T"</formula1>
    </dataValidation>
    <dataValidation type="list" allowBlank="1" showInputMessage="1" showErrorMessage="1" sqref="D31">
      <formula1>"Y,T,Y/T"</formula1>
    </dataValidation>
    <dataValidation type="list" allowBlank="1" showInputMessage="1" showErrorMessage="1" sqref="D96">
      <formula1>"Y,T,Y/T"</formula1>
    </dataValidation>
    <dataValidation type="list" allowBlank="1" showInputMessage="1" showErrorMessage="1" sqref="I108:I207">
      <formula1>"Y,T,Y/T"</formula1>
    </dataValidation>
    <dataValidation type="list" allowBlank="1" showInputMessage="1" showErrorMessage="1" sqref="K6:K105">
      <formula1>"Y,T,Y/T"</formula1>
    </dataValidation>
    <dataValidation type="list" allowBlank="1" showInputMessage="1" showErrorMessage="1" sqref="I6:I105">
      <formula1>"Y,T,Y/T"</formula1>
    </dataValidation>
    <dataValidation type="list" allowBlank="1" showInputMessage="1" showErrorMessage="1" sqref="M6:M105">
      <formula1>"Y,T,Y/T"</formula1>
    </dataValidation>
    <dataValidation type="list" allowBlank="1" showInputMessage="1" showErrorMessage="1" sqref="K210:K309">
      <formula1>"Y,T,Y/T"</formula1>
    </dataValidation>
    <dataValidation type="list" allowBlank="1" showInputMessage="1" showErrorMessage="1" sqref="I210:I309">
      <formula1>"Y,T,Y/T"</formula1>
    </dataValidation>
    <dataValidation type="list" allowBlank="1" showInputMessage="1" showErrorMessage="1" sqref="M312:M411">
      <formula1>"Y,T,Y/T"</formula1>
    </dataValidation>
    <dataValidation type="list" allowBlank="1" showInputMessage="1" showErrorMessage="1" sqref="D16">
      <formula1>"Y,T,Y/T"</formula1>
    </dataValidation>
    <dataValidation type="list" allowBlank="1" showInputMessage="1" showErrorMessage="1" sqref="D66">
      <formula1>"Y,T,Y/T"</formula1>
    </dataValidation>
    <dataValidation type="list" allowBlank="1" showInputMessage="1" showErrorMessage="1" sqref="D56">
      <formula1>"Y,T,Y/T"</formula1>
    </dataValidation>
    <dataValidation type="list" allowBlank="1" showInputMessage="1" showErrorMessage="1" sqref="D41">
      <formula1>"Y,T,Y/T"</formula1>
    </dataValidation>
    <dataValidation type="list" allowBlank="1" showInputMessage="1" showErrorMessage="1" sqref="D332">
      <formula1>"Y,T,Y/T"</formula1>
    </dataValidation>
    <dataValidation type="list" allowBlank="1" showInputMessage="1" showErrorMessage="1" sqref="D402">
      <formula1>"Y,T,Y/T"</formula1>
    </dataValidation>
    <dataValidation type="list" allowBlank="1" showInputMessage="1" showErrorMessage="1" sqref="D392">
      <formula1>"Y,T,Y/T"</formula1>
    </dataValidation>
    <dataValidation type="list" allowBlank="1" showInputMessage="1" showErrorMessage="1" sqref="D367">
      <formula1>"Y,T,Y/T"</formula1>
    </dataValidation>
    <dataValidation type="list" allowBlank="1" showInputMessage="1" showErrorMessage="1" sqref="I312:I411">
      <formula1>"Y,T,Y/T"</formula1>
    </dataValidation>
    <dataValidation type="list" allowBlank="1" showInputMessage="1" showErrorMessage="1" sqref="K312:K411">
      <formula1>"Y,T,Y/T"</formula1>
    </dataValidation>
    <dataValidation type="list" allowBlank="1" showInputMessage="1" showErrorMessage="1" sqref="D215">
      <formula1>"Y,T,Y/T"</formula1>
    </dataValidation>
    <dataValidation type="list" allowBlank="1" showInputMessage="1" showErrorMessage="1" sqref="D270">
      <formula1>"Y,T,Y/T"</formula1>
    </dataValidation>
    <dataValidation type="list" allowBlank="1" showInputMessage="1" showErrorMessage="1" sqref="D295">
      <formula1>"Y,T,Y/T"</formula1>
    </dataValidation>
    <dataValidation type="list" allowBlank="1" showInputMessage="1" showErrorMessage="1" sqref="D352">
      <formula1>"Y,T,Y/T"</formula1>
    </dataValidation>
    <dataValidation type="list" allowBlank="1" showInputMessage="1" showErrorMessage="1" sqref="D250">
      <formula1>"Y,T,Y/T"</formula1>
    </dataValidation>
    <dataValidation type="list" allowBlank="1" showInputMessage="1" showErrorMessage="1" sqref="D322">
      <formula1>"Y,T,Y/T"</formula1>
    </dataValidation>
    <dataValidation type="list" allowBlank="1" showInputMessage="1" showErrorMessage="1" sqref="D312">
      <formula1>"Y,T,Y/T"</formula1>
    </dataValidation>
    <dataValidation type="list" allowBlank="1" showInputMessage="1" showErrorMessage="1" sqref="D285">
      <formula1>"Y,T,Y/T"</formula1>
    </dataValidation>
    <dataValidation type="list" allowBlank="1" showInputMessage="1" showErrorMessage="1" sqref="D245">
      <formula1>"Y,T,Y/T"</formula1>
    </dataValidation>
    <dataValidation type="list" allowBlank="1" showInputMessage="1" showErrorMessage="1" sqref="D300">
      <formula1>"Y,T,Y/T"</formula1>
    </dataValidation>
    <dataValidation type="list" allowBlank="1" showInputMessage="1" showErrorMessage="1" sqref="D265">
      <formula1>"Y,T,Y/T"</formula1>
    </dataValidation>
    <dataValidation type="list" allowBlank="1" showInputMessage="1" showErrorMessage="1" sqref="D275">
      <formula1>"Y,T,Y/T"</formula1>
    </dataValidation>
    <dataValidation type="list" allowBlank="1" showInputMessage="1" showErrorMessage="1" sqref="D235">
      <formula1>"Y,T,Y/T"</formula1>
    </dataValidation>
    <dataValidation type="list" allowBlank="1" showInputMessage="1" showErrorMessage="1" sqref="D290">
      <formula1>"Y,T,Y/T"</formula1>
    </dataValidation>
    <dataValidation type="list" allowBlank="1" showInputMessage="1" showErrorMessage="1" sqref="D317">
      <formula1>"Y,T,Y/T"</formula1>
    </dataValidation>
    <dataValidation type="list" allowBlank="1" showInputMessage="1" showErrorMessage="1" sqref="D372">
      <formula1>"Y,T,Y/T"</formula1>
    </dataValidation>
    <dataValidation type="list" allowBlank="1" showInputMessage="1" showErrorMessage="1" sqref="D407">
      <formula1>"Y,T,Y/T"</formula1>
    </dataValidation>
    <dataValidation type="list" allowBlank="1" showInputMessage="1" showErrorMessage="1" sqref="D337">
      <formula1>"Y,T,Y/T"</formula1>
    </dataValidation>
    <dataValidation type="list" allowBlank="1" showInputMessage="1" showErrorMessage="1" sqref="D397">
      <formula1>"Y,T,Y/T"</formula1>
    </dataValidation>
    <dataValidation type="list" allowBlank="1" showInputMessage="1" showErrorMessage="1" sqref="D377">
      <formula1>"Y,T,Y/T"</formula1>
    </dataValidation>
    <dataValidation type="list" allowBlank="1" showInputMessage="1" showErrorMessage="1" sqref="D387">
      <formula1>"Y,T,Y/T"</formula1>
    </dataValidation>
    <dataValidation type="list" allowBlank="1" showInputMessage="1" showErrorMessage="1" sqref="D51">
      <formula1>"Y,T,Y/T"</formula1>
    </dataValidation>
    <dataValidation type="list" allowBlank="1" showInputMessage="1" showErrorMessage="1" sqref="K108:K207">
      <formula1>"Y,T,Y/T"</formula1>
    </dataValidation>
    <dataValidation type="list" allowBlank="1" showInputMessage="1" showErrorMessage="1" sqref="D91">
      <formula1>"Y,T,Y/T"</formula1>
    </dataValidation>
    <dataValidation type="list" allowBlank="1" showInputMessage="1" showErrorMessage="1" sqref="D81">
      <formula1>"Y,T,Y/T"</formula1>
    </dataValidation>
    <dataValidation type="list" allowBlank="1" showInputMessage="1" showErrorMessage="1" sqref="D76">
      <formula1>"Y,T,Y/T"</formula1>
    </dataValidation>
    <dataValidation type="list" allowBlank="1" showInputMessage="1" showErrorMessage="1" sqref="D71">
      <formula1>"Y,T,Y/T"</formula1>
    </dataValidation>
    <dataValidation type="list" allowBlank="1" showInputMessage="1" showErrorMessage="1" sqref="D101">
      <formula1>"Y,T,Y/T"</formula1>
    </dataValidation>
    <dataValidation type="list" allowBlank="1" showInputMessage="1" showErrorMessage="1" sqref="D21">
      <formula1>"Y,T,Y/T"</formula1>
    </dataValidation>
    <dataValidation type="list" allowBlank="1" showInputMessage="1" showErrorMessage="1" sqref="D138">
      <formula1>"Y,T,Y/T"</formula1>
    </dataValidation>
    <dataValidation type="list" allowBlank="1" showInputMessage="1" showErrorMessage="1" sqref="M108:M207">
      <formula1>"Y,T,Y/T"</formula1>
    </dataValidation>
    <dataValidation type="list" allowBlank="1" showInputMessage="1" showErrorMessage="1" sqref="D61">
      <formula1>"Y,T,Y/T"</formula1>
    </dataValidation>
    <dataValidation type="list" allowBlank="1" showInputMessage="1" showErrorMessage="1" sqref="M210:M309">
      <formula1>"Y,T,Y/T"</formula1>
    </dataValidation>
    <dataValidation type="list" allowBlank="1" showInputMessage="1" showErrorMessage="1" sqref="D163">
      <formula1>"Y,T,Y/T"</formula1>
    </dataValidation>
    <dataValidation type="list" allowBlank="1" showInputMessage="1" showErrorMessage="1" sqref="D220">
      <formula1>"Y,T,Y/T"</formula1>
    </dataValidation>
    <dataValidation type="list" allowBlank="1" showInputMessage="1" showErrorMessage="1" sqref="D183">
      <formula1>"Y,T,Y/T"</formula1>
    </dataValidation>
    <dataValidation type="list" allowBlank="1" showInputMessage="1" showErrorMessage="1" sqref="D193">
      <formula1>"Y,T,Y/T"</formula1>
    </dataValidation>
    <dataValidation type="list" allowBlank="1" showInputMessage="1" showErrorMessage="1" sqref="D327">
      <formula1>"Y,T,Y/T"</formula1>
    </dataValidation>
    <dataValidation type="list" allowBlank="1" showInputMessage="1" showErrorMessage="1" sqref="D382">
      <formula1>"Y,T,Y/T"</formula1>
    </dataValidation>
    <dataValidation type="list" allowBlank="1" showInputMessage="1" showErrorMessage="1" sqref="D347">
      <formula1>"Y,T,Y/T"</formula1>
    </dataValidation>
    <dataValidation type="list" allowBlank="1" showInputMessage="1" showErrorMessage="1" sqref="D357">
      <formula1>"Y,T,Y/T"</formula1>
    </dataValidation>
    <dataValidation type="list" allowBlank="1" showInputMessage="1" showErrorMessage="1" sqref="D143">
      <formula1>"Y,T,Y/T"</formula1>
    </dataValidation>
    <dataValidation type="list" allowBlank="1" showInputMessage="1" showErrorMessage="1" sqref="D198">
      <formula1>"Y,T,Y/T"</formula1>
    </dataValidation>
    <dataValidation type="list" allowBlank="1" showInputMessage="1" showErrorMessage="1" sqref="D305">
      <formula1>"Y,T,Y/T"</formula1>
    </dataValidation>
    <dataValidation type="list" allowBlank="1" showInputMessage="1" showErrorMessage="1" sqref="D362">
      <formula1>"Y,T,Y/T"</formula1>
    </dataValidation>
    <dataValidation type="list" allowBlank="1" showInputMessage="1" showErrorMessage="1" sqref="D118">
      <formula1>"Y,T,Y/T"</formula1>
    </dataValidation>
    <dataValidation type="list" allowBlank="1" showInputMessage="1" showErrorMessage="1" sqref="D178">
      <formula1>"Y,T,Y/T"</formula1>
    </dataValidation>
    <dataValidation type="list" allowBlank="1" showInputMessage="1" showErrorMessage="1" sqref="D255">
      <formula1>"Y,T,Y/T"</formula1>
    </dataValidation>
    <dataValidation type="list" allowBlank="1" showInputMessage="1" showErrorMessage="1" sqref="D342">
      <formula1>"Y,T,Y/T"</formula1>
    </dataValidation>
    <dataValidation type="list" allowBlank="1" showInputMessage="1" showErrorMessage="1" sqref="D113">
      <formula1>"Y,T,Y/T"</formula1>
    </dataValidation>
    <dataValidation type="list" allowBlank="1" showInputMessage="1" showErrorMessage="1" sqref="D158">
      <formula1>"Y,T,Y/T"</formula1>
    </dataValidation>
    <dataValidation type="list" allowBlank="1" showInputMessage="1" showErrorMessage="1" sqref="D133">
      <formula1>"Y,T,Y/T"</formula1>
    </dataValidation>
    <dataValidation type="list" allowBlank="1" showInputMessage="1" showErrorMessage="1" sqref="D123">
      <formula1>"Y,T,Y/T"</formula1>
    </dataValidation>
    <dataValidation type="list" allowBlank="1" showInputMessage="1" showErrorMessage="1" sqref="D108">
      <formula1>"Y,T,Y/T"</formula1>
    </dataValidation>
    <dataValidation type="list" allowBlank="1" showInputMessage="1" showErrorMessage="1" sqref="D225">
      <formula1>"Y,T,Y/T"</formula1>
    </dataValidation>
    <dataValidation type="list" allowBlank="1" showInputMessage="1" showErrorMessage="1" sqref="D280">
      <formula1>"Y,T,Y/T"</formula1>
    </dataValidation>
    <dataValidation type="list" allowBlank="1" showInputMessage="1" showErrorMessage="1" sqref="D128">
      <formula1>"Y,T,Y/T"</formula1>
    </dataValidation>
    <dataValidation type="list" allowBlank="1" showInputMessage="1" showErrorMessage="1" sqref="D188">
      <formula1>"Y,T,Y/T"</formula1>
    </dataValidation>
    <dataValidation type="list" allowBlank="1" showInputMessage="1" showErrorMessage="1" sqref="D168">
      <formula1>"Y,T,Y/T"</formula1>
    </dataValidation>
    <dataValidation type="list" allowBlank="1" showInputMessage="1" showErrorMessage="1" sqref="D240">
      <formula1>"Y,T,Y/T"</formula1>
    </dataValidation>
    <dataValidation type="list" allowBlank="1" showInputMessage="1" showErrorMessage="1" sqref="D230">
      <formula1>"Y,T,Y/T"</formula1>
    </dataValidation>
    <dataValidation type="list" allowBlank="1" showInputMessage="1" showErrorMessage="1" sqref="D203">
      <formula1>"Y,T,Y/T"</formula1>
    </dataValidation>
    <dataValidation type="list" allowBlank="1" showInputMessage="1" showErrorMessage="1" sqref="D86">
      <formula1>"Y,T,Y/T"</formula1>
    </dataValidation>
    <dataValidation type="list" allowBlank="1" showInputMessage="1" showErrorMessage="1" sqref="D148">
      <formula1>"Y,T,Y/T"</formula1>
    </dataValidation>
    <dataValidation type="list" allowBlank="1" showInputMessage="1" showErrorMessage="1" sqref="D173">
      <formula1>"Y,T,Y/T"</formula1>
    </dataValidation>
    <dataValidation type="list" allowBlank="1" showInputMessage="1" showErrorMessage="1" sqref="D260">
      <formula1>"Y,T,Y/T"</formula1>
    </dataValidation>
  </dataValidations>
  <pageMargins left="0.25" right="0.25" top="0.75" bottom="0.75" header="0.3" footer="0.3"/>
  <pageSetup paperSize="9" scale="28"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412"/>
  <sheetViews>
    <sheetView topLeftCell="B1" zoomScale="39" workbookViewId="0">
      <pane ySplit="4" topLeftCell="A368" activePane="bottomLeft" state="frozen"/>
      <selection pane="bottomLeft" activeCell="H412" sqref="H412"/>
    </sheetView>
  </sheetViews>
  <sheetFormatPr defaultColWidth="12.5703125" defaultRowHeight="12.75"/>
  <cols>
    <col min="1" max="1" width="6.42578125" style="517" hidden="1" customWidth="1"/>
    <col min="2" max="2" width="4.5703125" style="587" customWidth="1"/>
    <col min="3" max="3" width="46.5703125" style="517" customWidth="1"/>
    <col min="4" max="4" width="4.140625" style="517" customWidth="1"/>
    <col min="5" max="5" width="14.42578125" style="517" customWidth="1"/>
    <col min="6" max="6" width="4.5703125" style="517" customWidth="1"/>
    <col min="7" max="7" width="47.42578125" style="518" customWidth="1"/>
    <col min="8" max="8" width="26.5703125" style="517" customWidth="1"/>
    <col min="9" max="9" width="4.42578125" style="517" customWidth="1"/>
    <col min="10" max="10" width="16" style="517" customWidth="1"/>
    <col min="11" max="11" width="4.42578125" style="517" customWidth="1"/>
    <col min="12" max="12" width="12.42578125" style="517" customWidth="1"/>
    <col min="13" max="13" width="4.42578125" style="517" customWidth="1"/>
    <col min="14" max="14" width="11.42578125" style="517" customWidth="1"/>
    <col min="15" max="16384" width="12.5703125" style="517"/>
  </cols>
  <sheetData>
    <row r="1" spans="2:14" s="520" customFormat="1" ht="15.75">
      <c r="B1" s="868" t="s">
        <v>33</v>
      </c>
      <c r="C1" s="868"/>
      <c r="D1" s="868"/>
      <c r="E1" s="868"/>
      <c r="F1" s="868"/>
      <c r="G1" s="868"/>
      <c r="H1" s="868"/>
      <c r="I1" s="868"/>
      <c r="J1" s="868"/>
      <c r="K1" s="868"/>
      <c r="L1" s="868"/>
      <c r="M1" s="868"/>
      <c r="N1" s="868"/>
    </row>
    <row r="2" spans="2:14" s="520" customFormat="1" ht="15.75">
      <c r="B2" s="867" t="s">
        <v>668</v>
      </c>
      <c r="C2" s="867"/>
      <c r="D2" s="867"/>
      <c r="E2" s="867"/>
      <c r="F2" s="867"/>
      <c r="G2" s="867"/>
      <c r="H2" s="867"/>
      <c r="I2" s="867"/>
      <c r="J2" s="867"/>
      <c r="K2" s="867"/>
      <c r="L2" s="867"/>
      <c r="M2" s="867"/>
      <c r="N2" s="867"/>
    </row>
    <row r="3" spans="2:14" s="588" customFormat="1" ht="15.75">
      <c r="B3" s="863" t="s">
        <v>23</v>
      </c>
      <c r="C3" s="863" t="s">
        <v>503</v>
      </c>
      <c r="D3" s="869" t="s">
        <v>339</v>
      </c>
      <c r="E3" s="870"/>
      <c r="F3" s="863" t="s">
        <v>23</v>
      </c>
      <c r="G3" s="863" t="s">
        <v>504</v>
      </c>
      <c r="H3" s="863" t="s">
        <v>505</v>
      </c>
      <c r="I3" s="863" t="s">
        <v>506</v>
      </c>
      <c r="J3" s="863"/>
      <c r="K3" s="863"/>
      <c r="L3" s="863"/>
      <c r="M3" s="863"/>
      <c r="N3" s="863"/>
    </row>
    <row r="4" spans="2:14" s="588" customFormat="1" ht="15.75">
      <c r="B4" s="863"/>
      <c r="C4" s="863"/>
      <c r="D4" s="871"/>
      <c r="E4" s="872"/>
      <c r="F4" s="863"/>
      <c r="G4" s="863"/>
      <c r="H4" s="863"/>
      <c r="I4" s="863" t="s">
        <v>4</v>
      </c>
      <c r="J4" s="863"/>
      <c r="K4" s="863" t="s">
        <v>3</v>
      </c>
      <c r="L4" s="863"/>
      <c r="M4" s="863" t="s">
        <v>52</v>
      </c>
      <c r="N4" s="863"/>
    </row>
    <row r="5" spans="2:14" s="520" customFormat="1" ht="15.75">
      <c r="B5" s="864" t="s">
        <v>509</v>
      </c>
      <c r="C5" s="865"/>
      <c r="D5" s="865"/>
      <c r="E5" s="865"/>
      <c r="F5" s="865"/>
      <c r="G5" s="865"/>
      <c r="H5" s="865"/>
      <c r="I5" s="865"/>
      <c r="J5" s="865"/>
      <c r="K5" s="865"/>
      <c r="L5" s="865"/>
      <c r="M5" s="865"/>
      <c r="N5" s="866"/>
    </row>
    <row r="6" spans="2:14" ht="15.75">
      <c r="B6" s="836">
        <v>1</v>
      </c>
      <c r="C6" s="839"/>
      <c r="D6" s="857" t="s">
        <v>26</v>
      </c>
      <c r="E6" s="860" t="str">
        <f>IF(D6="Y",1,IF(D6="T",0,IF(D6="Y/T","Belum diisi","Error")))</f>
        <v>Belum diisi</v>
      </c>
      <c r="F6" s="528">
        <v>1</v>
      </c>
      <c r="G6" s="529"/>
      <c r="H6" s="589" t="str">
        <f t="shared" ref="H6:H69" si="0">IF(OR(J6="Isi Dulu",L6="Isi Dulu",J6="Isi Tujuan",L6="Isi Tujuan"),"Belum Diisi",IF(SUM(J6,L6)=2,1,IF(SUM(J6,L6)=1,0,IF(SUM(J6,L6)=0,0,"Error"))))</f>
        <v>Belum Diisi</v>
      </c>
      <c r="I6" s="590" t="s">
        <v>26</v>
      </c>
      <c r="J6" s="591" t="str">
        <f>IF($D$6="Y/T","Isi Tujuan",IF($E$6=0,0,IF(I6="Y",1,IF(I6="T",0,"Isi Dulu"))))</f>
        <v>Isi Tujuan</v>
      </c>
      <c r="K6" s="590" t="s">
        <v>26</v>
      </c>
      <c r="L6" s="591" t="str">
        <f>IF($D$6="Y/T","Isi Tujuan",IF($E$6=0,0,IF(K6="Y",1,IF(K6="T",0,"Isi Dulu"))))</f>
        <v>Isi Tujuan</v>
      </c>
      <c r="M6" s="848" t="s">
        <v>26</v>
      </c>
      <c r="N6" s="851" t="str">
        <f>IF(M6="Y",1,IF(M6="T",0,IF(M6="Y/T","Belum diisi","Error")))</f>
        <v>Belum diisi</v>
      </c>
    </row>
    <row r="7" spans="2:14" ht="15.75">
      <c r="B7" s="837"/>
      <c r="C7" s="840"/>
      <c r="D7" s="858"/>
      <c r="E7" s="861"/>
      <c r="F7" s="549">
        <v>2</v>
      </c>
      <c r="G7" s="550"/>
      <c r="H7" s="589" t="str">
        <f t="shared" si="0"/>
        <v>Belum Diisi</v>
      </c>
      <c r="I7" s="592" t="s">
        <v>26</v>
      </c>
      <c r="J7" s="593" t="str">
        <f>IF($D$6="Y/T","Isi Tujuan",IF($E$6=0,0,IF(I7="Y",1,IF(I7="T",0,"Isi Dulu"))))</f>
        <v>Isi Tujuan</v>
      </c>
      <c r="K7" s="592" t="s">
        <v>26</v>
      </c>
      <c r="L7" s="593" t="str">
        <f>IF($D$6="Y/T","Isi Tujuan",IF($E$6=0,0,IF(K7="Y",1,IF(K7="T",0,"Isi Dulu"))))</f>
        <v>Isi Tujuan</v>
      </c>
      <c r="M7" s="849"/>
      <c r="N7" s="852"/>
    </row>
    <row r="8" spans="2:14" ht="15.75">
      <c r="B8" s="837"/>
      <c r="C8" s="840"/>
      <c r="D8" s="858"/>
      <c r="E8" s="861"/>
      <c r="F8" s="549">
        <v>3</v>
      </c>
      <c r="G8" s="550"/>
      <c r="H8" s="589" t="str">
        <f t="shared" si="0"/>
        <v>Belum Diisi</v>
      </c>
      <c r="I8" s="592" t="s">
        <v>26</v>
      </c>
      <c r="J8" s="593" t="str">
        <f>IF($D$6="Y/T","Isi Tujuan",IF($E$6=0,0,IF(I8="Y",1,IF(I8="T",0,"Isi Dulu"))))</f>
        <v>Isi Tujuan</v>
      </c>
      <c r="K8" s="592" t="s">
        <v>26</v>
      </c>
      <c r="L8" s="593" t="str">
        <f>IF($D$6="Y/T","Isi Tujuan",IF($E$6=0,0,IF(K8="Y",1,IF(K8="T",0,"Isi Dulu"))))</f>
        <v>Isi Tujuan</v>
      </c>
      <c r="M8" s="849"/>
      <c r="N8" s="852"/>
    </row>
    <row r="9" spans="2:14" ht="15.75">
      <c r="B9" s="837"/>
      <c r="C9" s="840"/>
      <c r="D9" s="858"/>
      <c r="E9" s="861"/>
      <c r="F9" s="549">
        <v>4</v>
      </c>
      <c r="G9" s="550"/>
      <c r="H9" s="589" t="str">
        <f t="shared" si="0"/>
        <v>Belum Diisi</v>
      </c>
      <c r="I9" s="592" t="s">
        <v>26</v>
      </c>
      <c r="J9" s="593" t="str">
        <f>IF($D$6="Y/T","Isi Tujuan",IF($E$6=0,0,IF(I9="Y",1,IF(I9="T",0,"Isi Dulu"))))</f>
        <v>Isi Tujuan</v>
      </c>
      <c r="K9" s="592" t="s">
        <v>26</v>
      </c>
      <c r="L9" s="593" t="str">
        <f>IF($D$6="Y/T","Isi Tujuan",IF($E$6=0,0,IF(K9="Y",1,IF(K9="T",0,"Isi Dulu"))))</f>
        <v>Isi Tujuan</v>
      </c>
      <c r="M9" s="849"/>
      <c r="N9" s="852"/>
    </row>
    <row r="10" spans="2:14" ht="15.75">
      <c r="B10" s="838"/>
      <c r="C10" s="841"/>
      <c r="D10" s="859"/>
      <c r="E10" s="862"/>
      <c r="F10" s="569">
        <v>5</v>
      </c>
      <c r="G10" s="570"/>
      <c r="H10" s="594" t="str">
        <f t="shared" si="0"/>
        <v>Belum Diisi</v>
      </c>
      <c r="I10" s="595" t="s">
        <v>26</v>
      </c>
      <c r="J10" s="596" t="str">
        <f>IF($D$6="Y/T","Isi Tujuan",IF($E$6=0,0,IF(I10="Y",1,IF(I10="T",0,"Isi Dulu"))))</f>
        <v>Isi Tujuan</v>
      </c>
      <c r="K10" s="595" t="s">
        <v>26</v>
      </c>
      <c r="L10" s="596" t="str">
        <f>IF($D$6="Y/T","Isi Tujuan",IF($E$6=0,0,IF(K10="Y",1,IF(K10="T",0,"Isi Dulu"))))</f>
        <v>Isi Tujuan</v>
      </c>
      <c r="M10" s="850"/>
      <c r="N10" s="853"/>
    </row>
    <row r="11" spans="2:14" ht="15.75">
      <c r="B11" s="836">
        <v>2</v>
      </c>
      <c r="C11" s="839"/>
      <c r="D11" s="857" t="s">
        <v>26</v>
      </c>
      <c r="E11" s="860" t="str">
        <f>IF(D11="Y",1,IF(D11="T",0,IF(D11="Y/T","Belum diisi","Error")))</f>
        <v>Belum diisi</v>
      </c>
      <c r="F11" s="528">
        <v>1</v>
      </c>
      <c r="G11" s="529"/>
      <c r="H11" s="597" t="str">
        <f t="shared" si="0"/>
        <v>Belum Diisi</v>
      </c>
      <c r="I11" s="590" t="s">
        <v>26</v>
      </c>
      <c r="J11" s="591" t="str">
        <f>IF($D$11="Y/T","Isi Tujuan",IF($E$11=0,0,IF(I11="Y",1,IF(I11="T",0,"Isi Dulu"))))</f>
        <v>Isi Tujuan</v>
      </c>
      <c r="K11" s="590" t="s">
        <v>26</v>
      </c>
      <c r="L11" s="591" t="str">
        <f>IF($D$11="Y/T","Isi Tujuan",IF($E$11=0,0,IF(K11="Y",1,IF(K11="T",0,"Isi Dulu"))))</f>
        <v>Isi Tujuan</v>
      </c>
      <c r="M11" s="848" t="s">
        <v>26</v>
      </c>
      <c r="N11" s="851" t="str">
        <f>IF(M11="Y",1,IF(M11="T",0,IF(M11="Y/T","Belum diisi","Error")))</f>
        <v>Belum diisi</v>
      </c>
    </row>
    <row r="12" spans="2:14" ht="15.75">
      <c r="B12" s="837"/>
      <c r="C12" s="840"/>
      <c r="D12" s="858"/>
      <c r="E12" s="861"/>
      <c r="F12" s="549">
        <v>2</v>
      </c>
      <c r="G12" s="550"/>
      <c r="H12" s="598" t="str">
        <f t="shared" si="0"/>
        <v>Belum Diisi</v>
      </c>
      <c r="I12" s="592" t="s">
        <v>26</v>
      </c>
      <c r="J12" s="593" t="str">
        <f>IF($D$11="Y/T","Isi Tujuan",IF($E$11=0,0,IF(I12="Y",1,IF(I12="T",0,"Isi Dulu"))))</f>
        <v>Isi Tujuan</v>
      </c>
      <c r="K12" s="592" t="s">
        <v>26</v>
      </c>
      <c r="L12" s="593" t="str">
        <f>IF($D$11="Y/T","Isi Tujuan",IF($E$11=0,0,IF(K12="Y",1,IF(K12="T",0,"Isi Dulu"))))</f>
        <v>Isi Tujuan</v>
      </c>
      <c r="M12" s="849"/>
      <c r="N12" s="852"/>
    </row>
    <row r="13" spans="2:14" ht="15.75">
      <c r="B13" s="837"/>
      <c r="C13" s="840"/>
      <c r="D13" s="858"/>
      <c r="E13" s="861"/>
      <c r="F13" s="549">
        <v>3</v>
      </c>
      <c r="G13" s="550"/>
      <c r="H13" s="598" t="str">
        <f t="shared" si="0"/>
        <v>Belum Diisi</v>
      </c>
      <c r="I13" s="592" t="s">
        <v>26</v>
      </c>
      <c r="J13" s="593" t="str">
        <f>IF($D$11="Y/T","Isi Tujuan",IF($E$11=0,0,IF(I13="Y",1,IF(I13="T",0,"Isi Dulu"))))</f>
        <v>Isi Tujuan</v>
      </c>
      <c r="K13" s="592" t="s">
        <v>26</v>
      </c>
      <c r="L13" s="593" t="str">
        <f>IF($D$11="Y/T","Isi Tujuan",IF($E$11=0,0,IF(K13="Y",1,IF(K13="T",0,"Isi Dulu"))))</f>
        <v>Isi Tujuan</v>
      </c>
      <c r="M13" s="849"/>
      <c r="N13" s="852"/>
    </row>
    <row r="14" spans="2:14" ht="15.75">
      <c r="B14" s="837"/>
      <c r="C14" s="840"/>
      <c r="D14" s="858"/>
      <c r="E14" s="861"/>
      <c r="F14" s="549">
        <v>4</v>
      </c>
      <c r="G14" s="550"/>
      <c r="H14" s="598" t="str">
        <f t="shared" si="0"/>
        <v>Belum Diisi</v>
      </c>
      <c r="I14" s="592" t="s">
        <v>26</v>
      </c>
      <c r="J14" s="593" t="str">
        <f>IF($D$11="Y/T","Isi Tujuan",IF($E$11=0,0,IF(I14="Y",1,IF(I14="T",0,"Isi Dulu"))))</f>
        <v>Isi Tujuan</v>
      </c>
      <c r="K14" s="592" t="s">
        <v>26</v>
      </c>
      <c r="L14" s="593" t="str">
        <f>IF($D$11="Y/T","Isi Tujuan",IF($E$11=0,0,IF(K14="Y",1,IF(K14="T",0,"Isi Dulu"))))</f>
        <v>Isi Tujuan</v>
      </c>
      <c r="M14" s="849"/>
      <c r="N14" s="852"/>
    </row>
    <row r="15" spans="2:14" ht="15.75">
      <c r="B15" s="838"/>
      <c r="C15" s="841"/>
      <c r="D15" s="859"/>
      <c r="E15" s="862"/>
      <c r="F15" s="569">
        <v>5</v>
      </c>
      <c r="G15" s="570"/>
      <c r="H15" s="599" t="str">
        <f t="shared" si="0"/>
        <v>Belum Diisi</v>
      </c>
      <c r="I15" s="595" t="s">
        <v>26</v>
      </c>
      <c r="J15" s="596" t="str">
        <f>IF($D$11="Y/T","Isi Tujuan",IF($E$11=0,0,IF(I15="Y",1,IF(I15="T",0,"Isi Dulu"))))</f>
        <v>Isi Tujuan</v>
      </c>
      <c r="K15" s="595" t="s">
        <v>26</v>
      </c>
      <c r="L15" s="596" t="str">
        <f>IF($D$11="Y/T","Isi Tujuan",IF($E$11=0,0,IF(K15="Y",1,IF(K15="T",0,"Isi Dulu"))))</f>
        <v>Isi Tujuan</v>
      </c>
      <c r="M15" s="850"/>
      <c r="N15" s="853"/>
    </row>
    <row r="16" spans="2:14" ht="15.75">
      <c r="B16" s="836">
        <v>3</v>
      </c>
      <c r="C16" s="839"/>
      <c r="D16" s="857" t="s">
        <v>26</v>
      </c>
      <c r="E16" s="860" t="str">
        <f>IF(D16="Y",1,IF(D16="T",0,IF(D16="Y/T","Belum diisi","Error")))</f>
        <v>Belum diisi</v>
      </c>
      <c r="F16" s="528">
        <v>1</v>
      </c>
      <c r="G16" s="529"/>
      <c r="H16" s="600" t="str">
        <f t="shared" si="0"/>
        <v>Belum Diisi</v>
      </c>
      <c r="I16" s="590" t="s">
        <v>26</v>
      </c>
      <c r="J16" s="591" t="str">
        <f>IF($D$16="Y/T","Isi Tujuan",IF($E$16=0,0,IF(I16="Y",1,IF(I16="T",0,"Isi Dulu"))))</f>
        <v>Isi Tujuan</v>
      </c>
      <c r="K16" s="590" t="s">
        <v>26</v>
      </c>
      <c r="L16" s="591" t="str">
        <f>IF($D$16="Y/T","Isi Tujuan",IF($E$16=0,0,IF(K16="Y",1,IF(K16="T",0,"Isi Dulu"))))</f>
        <v>Isi Tujuan</v>
      </c>
      <c r="M16" s="848" t="s">
        <v>26</v>
      </c>
      <c r="N16" s="851" t="str">
        <f>IF(M16="Y",1,IF(M16="T",0,IF(M16="Y/T","Belum diisi","Error")))</f>
        <v>Belum diisi</v>
      </c>
    </row>
    <row r="17" spans="2:14" ht="15.75">
      <c r="B17" s="837"/>
      <c r="C17" s="840"/>
      <c r="D17" s="858"/>
      <c r="E17" s="861"/>
      <c r="F17" s="549">
        <v>2</v>
      </c>
      <c r="G17" s="550"/>
      <c r="H17" s="598" t="str">
        <f t="shared" si="0"/>
        <v>Belum Diisi</v>
      </c>
      <c r="I17" s="592" t="s">
        <v>26</v>
      </c>
      <c r="J17" s="593" t="str">
        <f>IF($D$16="Y/T","Isi Tujuan",IF($E$16=0,0,IF(I17="Y",1,IF(I17="T",0,"Isi Dulu"))))</f>
        <v>Isi Tujuan</v>
      </c>
      <c r="K17" s="592" t="s">
        <v>26</v>
      </c>
      <c r="L17" s="593" t="str">
        <f>IF($D$16="Y/T","Isi Tujuan",IF($E$16=0,0,IF(K17="Y",1,IF(K17="T",0,"Isi Dulu"))))</f>
        <v>Isi Tujuan</v>
      </c>
      <c r="M17" s="849"/>
      <c r="N17" s="852"/>
    </row>
    <row r="18" spans="2:14" ht="15.75">
      <c r="B18" s="837"/>
      <c r="C18" s="840"/>
      <c r="D18" s="858"/>
      <c r="E18" s="861"/>
      <c r="F18" s="549">
        <v>3</v>
      </c>
      <c r="G18" s="550"/>
      <c r="H18" s="598" t="str">
        <f t="shared" si="0"/>
        <v>Belum Diisi</v>
      </c>
      <c r="I18" s="592" t="s">
        <v>26</v>
      </c>
      <c r="J18" s="593" t="str">
        <f>IF($D$16="Y/T","Isi Tujuan",IF($E$16=0,0,IF(I18="Y",1,IF(I18="T",0,"Isi Dulu"))))</f>
        <v>Isi Tujuan</v>
      </c>
      <c r="K18" s="592" t="s">
        <v>26</v>
      </c>
      <c r="L18" s="593" t="str">
        <f>IF($D$16="Y/T","Isi Tujuan",IF($E$16=0,0,IF(K18="Y",1,IF(K18="T",0,"Isi Dulu"))))</f>
        <v>Isi Tujuan</v>
      </c>
      <c r="M18" s="849"/>
      <c r="N18" s="852"/>
    </row>
    <row r="19" spans="2:14" ht="15.75">
      <c r="B19" s="837"/>
      <c r="C19" s="840"/>
      <c r="D19" s="858"/>
      <c r="E19" s="861"/>
      <c r="F19" s="549">
        <v>4</v>
      </c>
      <c r="G19" s="550"/>
      <c r="H19" s="598" t="str">
        <f t="shared" si="0"/>
        <v>Belum Diisi</v>
      </c>
      <c r="I19" s="592" t="s">
        <v>26</v>
      </c>
      <c r="J19" s="593" t="str">
        <f>IF($D$16="Y/T","Isi Tujuan",IF($E$16=0,0,IF(I19="Y",1,IF(I19="T",0,"Isi Dulu"))))</f>
        <v>Isi Tujuan</v>
      </c>
      <c r="K19" s="592" t="s">
        <v>26</v>
      </c>
      <c r="L19" s="593" t="str">
        <f>IF($D$16="Y/T","Isi Tujuan",IF($E$16=0,0,IF(K19="Y",1,IF(K19="T",0,"Isi Dulu"))))</f>
        <v>Isi Tujuan</v>
      </c>
      <c r="M19" s="849"/>
      <c r="N19" s="852"/>
    </row>
    <row r="20" spans="2:14" ht="15.75">
      <c r="B20" s="838"/>
      <c r="C20" s="841"/>
      <c r="D20" s="859"/>
      <c r="E20" s="862"/>
      <c r="F20" s="569">
        <v>5</v>
      </c>
      <c r="G20" s="570"/>
      <c r="H20" s="599" t="str">
        <f t="shared" si="0"/>
        <v>Belum Diisi</v>
      </c>
      <c r="I20" s="595" t="s">
        <v>26</v>
      </c>
      <c r="J20" s="596" t="str">
        <f>IF($D$16="Y/T","Isi Tujuan",IF($E$16=0,0,IF(I20="Y",1,IF(I20="T",0,"Isi Dulu"))))</f>
        <v>Isi Tujuan</v>
      </c>
      <c r="K20" s="595" t="s">
        <v>26</v>
      </c>
      <c r="L20" s="596" t="str">
        <f>IF($D$16="Y/T","Isi Tujuan",IF($E$16=0,0,IF(K20="Y",1,IF(K20="T",0,"Isi Dulu"))))</f>
        <v>Isi Tujuan</v>
      </c>
      <c r="M20" s="850"/>
      <c r="N20" s="853"/>
    </row>
    <row r="21" spans="2:14" ht="15.75">
      <c r="B21" s="836">
        <v>4</v>
      </c>
      <c r="C21" s="839"/>
      <c r="D21" s="857" t="s">
        <v>26</v>
      </c>
      <c r="E21" s="860" t="str">
        <f>IF(D21="Y",1,IF(D21="T",0,IF(D21="Y/T","Belum diisi","Error")))</f>
        <v>Belum diisi</v>
      </c>
      <c r="F21" s="528">
        <v>1</v>
      </c>
      <c r="G21" s="529"/>
      <c r="H21" s="600" t="str">
        <f t="shared" si="0"/>
        <v>Belum Diisi</v>
      </c>
      <c r="I21" s="590" t="s">
        <v>26</v>
      </c>
      <c r="J21" s="591" t="str">
        <f>IF($D$21="Y/T","Isi Tujuan",IF($E$21=0,0,IF(I21="Y",1,IF(I21="T",0,"Isi Dulu"))))</f>
        <v>Isi Tujuan</v>
      </c>
      <c r="K21" s="590" t="s">
        <v>26</v>
      </c>
      <c r="L21" s="591" t="str">
        <f>IF($D$21="Y/T","Isi Tujuan",IF($E$21=0,0,IF(K21="Y",1,IF(K21="T",0,"Isi Dulu"))))</f>
        <v>Isi Tujuan</v>
      </c>
      <c r="M21" s="848" t="s">
        <v>26</v>
      </c>
      <c r="N21" s="851" t="str">
        <f>IF(M21="Y",1,IF(M21="T",0,IF(M21="Y/T","Belum diisi","Error")))</f>
        <v>Belum diisi</v>
      </c>
    </row>
    <row r="22" spans="2:14" ht="15.75">
      <c r="B22" s="837"/>
      <c r="C22" s="840"/>
      <c r="D22" s="858"/>
      <c r="E22" s="861"/>
      <c r="F22" s="549">
        <v>2</v>
      </c>
      <c r="G22" s="550"/>
      <c r="H22" s="598" t="str">
        <f t="shared" si="0"/>
        <v>Belum Diisi</v>
      </c>
      <c r="I22" s="592" t="s">
        <v>26</v>
      </c>
      <c r="J22" s="593" t="str">
        <f>IF($D$21="Y/T","Isi Tujuan",IF($E$21=0,0,IF(I22="Y",1,IF(I22="T",0,"Isi Dulu"))))</f>
        <v>Isi Tujuan</v>
      </c>
      <c r="K22" s="592" t="s">
        <v>26</v>
      </c>
      <c r="L22" s="593" t="str">
        <f>IF($D$21="Y/T","Isi Tujuan",IF($E$21=0,0,IF(K22="Y",1,IF(K22="T",0,"Isi Dulu"))))</f>
        <v>Isi Tujuan</v>
      </c>
      <c r="M22" s="849"/>
      <c r="N22" s="852"/>
    </row>
    <row r="23" spans="2:14" ht="15.75">
      <c r="B23" s="837"/>
      <c r="C23" s="840"/>
      <c r="D23" s="858"/>
      <c r="E23" s="861"/>
      <c r="F23" s="549">
        <v>3</v>
      </c>
      <c r="G23" s="550"/>
      <c r="H23" s="598" t="str">
        <f t="shared" si="0"/>
        <v>Belum Diisi</v>
      </c>
      <c r="I23" s="592" t="s">
        <v>26</v>
      </c>
      <c r="J23" s="593" t="str">
        <f>IF($D$21="Y/T","Isi Tujuan",IF($E$21=0,0,IF(I23="Y",1,IF(I23="T",0,"Isi Dulu"))))</f>
        <v>Isi Tujuan</v>
      </c>
      <c r="K23" s="592" t="s">
        <v>26</v>
      </c>
      <c r="L23" s="593" t="str">
        <f>IF($D$21="Y/T","Isi Tujuan",IF($E$21=0,0,IF(K23="Y",1,IF(K23="T",0,"Isi Dulu"))))</f>
        <v>Isi Tujuan</v>
      </c>
      <c r="M23" s="849"/>
      <c r="N23" s="852"/>
    </row>
    <row r="24" spans="2:14" ht="15.75">
      <c r="B24" s="837"/>
      <c r="C24" s="840"/>
      <c r="D24" s="858"/>
      <c r="E24" s="861"/>
      <c r="F24" s="549">
        <v>4</v>
      </c>
      <c r="G24" s="550"/>
      <c r="H24" s="598" t="str">
        <f t="shared" si="0"/>
        <v>Belum Diisi</v>
      </c>
      <c r="I24" s="592" t="s">
        <v>26</v>
      </c>
      <c r="J24" s="593" t="str">
        <f>IF($D$21="Y/T","Isi Tujuan",IF($E$21=0,0,IF(I24="Y",1,IF(I24="T",0,"Isi Dulu"))))</f>
        <v>Isi Tujuan</v>
      </c>
      <c r="K24" s="592" t="s">
        <v>26</v>
      </c>
      <c r="L24" s="593" t="str">
        <f>IF($D$21="Y/T","Isi Tujuan",IF($E$21=0,0,IF(K24="Y",1,IF(K24="T",0,"Isi Dulu"))))</f>
        <v>Isi Tujuan</v>
      </c>
      <c r="M24" s="849"/>
      <c r="N24" s="852"/>
    </row>
    <row r="25" spans="2:14" ht="15.75">
      <c r="B25" s="838"/>
      <c r="C25" s="841"/>
      <c r="D25" s="859"/>
      <c r="E25" s="862"/>
      <c r="F25" s="569">
        <v>5</v>
      </c>
      <c r="G25" s="570"/>
      <c r="H25" s="599" t="str">
        <f t="shared" si="0"/>
        <v>Belum Diisi</v>
      </c>
      <c r="I25" s="595" t="s">
        <v>26</v>
      </c>
      <c r="J25" s="596" t="str">
        <f>IF($D$21="Y/T","Isi Tujuan",IF($E$21=0,0,IF(I25="Y",1,IF(I25="T",0,"Isi Dulu"))))</f>
        <v>Isi Tujuan</v>
      </c>
      <c r="K25" s="595" t="s">
        <v>26</v>
      </c>
      <c r="L25" s="596" t="str">
        <f>IF($D$21="Y/T","Isi Tujuan",IF($E$21=0,0,IF(K25="Y",1,IF(K25="T",0,"Isi Dulu"))))</f>
        <v>Isi Tujuan</v>
      </c>
      <c r="M25" s="850"/>
      <c r="N25" s="853"/>
    </row>
    <row r="26" spans="2:14" ht="15.75">
      <c r="B26" s="836">
        <v>5</v>
      </c>
      <c r="C26" s="839"/>
      <c r="D26" s="857" t="s">
        <v>26</v>
      </c>
      <c r="E26" s="860" t="str">
        <f>IF(D26="Y",1,IF(D26="T",0,IF(D26="Y/T","Belum diisi","Error")))</f>
        <v>Belum diisi</v>
      </c>
      <c r="F26" s="528">
        <v>1</v>
      </c>
      <c r="G26" s="529"/>
      <c r="H26" s="600" t="str">
        <f t="shared" si="0"/>
        <v>Belum Diisi</v>
      </c>
      <c r="I26" s="590" t="s">
        <v>26</v>
      </c>
      <c r="J26" s="591" t="str">
        <f>IF($D$26="Y/T","Isi Tujuan",IF($E$26=0,0,IF(I26="Y",1,IF(I26="T",0,"Isi Dulu"))))</f>
        <v>Isi Tujuan</v>
      </c>
      <c r="K26" s="590" t="s">
        <v>26</v>
      </c>
      <c r="L26" s="591" t="str">
        <f>IF($D$26="Y/T","Isi Tujuan",IF($E$26=0,0,IF(K26="Y",1,IF(K26="T",0,"Isi Dulu"))))</f>
        <v>Isi Tujuan</v>
      </c>
      <c r="M26" s="848" t="s">
        <v>26</v>
      </c>
      <c r="N26" s="851" t="str">
        <f>IF(M26="Y",1,IF(M26="T",0,IF(M26="Y/T","Belum diisi","Error")))</f>
        <v>Belum diisi</v>
      </c>
    </row>
    <row r="27" spans="2:14" ht="15.75">
      <c r="B27" s="837"/>
      <c r="C27" s="840"/>
      <c r="D27" s="858"/>
      <c r="E27" s="861"/>
      <c r="F27" s="549">
        <v>2</v>
      </c>
      <c r="G27" s="550"/>
      <c r="H27" s="598" t="str">
        <f t="shared" si="0"/>
        <v>Belum Diisi</v>
      </c>
      <c r="I27" s="592" t="s">
        <v>26</v>
      </c>
      <c r="J27" s="593" t="str">
        <f>IF($D$26="Y/T","Isi Tujuan",IF($E$26=0,0,IF(I27="Y",1,IF(I27="T",0,"Isi Dulu"))))</f>
        <v>Isi Tujuan</v>
      </c>
      <c r="K27" s="592" t="s">
        <v>26</v>
      </c>
      <c r="L27" s="593" t="str">
        <f>IF($D$26="Y/T","Isi Tujuan",IF($E$26=0,0,IF(K27="Y",1,IF(K27="T",0,"Isi Dulu"))))</f>
        <v>Isi Tujuan</v>
      </c>
      <c r="M27" s="849"/>
      <c r="N27" s="852"/>
    </row>
    <row r="28" spans="2:14" ht="15.75">
      <c r="B28" s="837"/>
      <c r="C28" s="840"/>
      <c r="D28" s="858"/>
      <c r="E28" s="861"/>
      <c r="F28" s="549">
        <v>3</v>
      </c>
      <c r="G28" s="550"/>
      <c r="H28" s="598" t="str">
        <f t="shared" si="0"/>
        <v>Belum Diisi</v>
      </c>
      <c r="I28" s="592" t="s">
        <v>26</v>
      </c>
      <c r="J28" s="593" t="str">
        <f>IF($D$26="Y/T","Isi Tujuan",IF($E$26=0,0,IF(I28="Y",1,IF(I28="T",0,"Isi Dulu"))))</f>
        <v>Isi Tujuan</v>
      </c>
      <c r="K28" s="592" t="s">
        <v>26</v>
      </c>
      <c r="L28" s="593" t="str">
        <f>IF($D$26="Y/T","Isi Tujuan",IF($E$26=0,0,IF(K28="Y",1,IF(K28="T",0,"Isi Dulu"))))</f>
        <v>Isi Tujuan</v>
      </c>
      <c r="M28" s="849"/>
      <c r="N28" s="852"/>
    </row>
    <row r="29" spans="2:14" ht="15.75">
      <c r="B29" s="837"/>
      <c r="C29" s="840"/>
      <c r="D29" s="858"/>
      <c r="E29" s="861"/>
      <c r="F29" s="549">
        <v>4</v>
      </c>
      <c r="G29" s="550"/>
      <c r="H29" s="598" t="str">
        <f t="shared" si="0"/>
        <v>Belum Diisi</v>
      </c>
      <c r="I29" s="592" t="s">
        <v>26</v>
      </c>
      <c r="J29" s="593" t="str">
        <f>IF($D$26="Y/T","Isi Tujuan",IF($E$26=0,0,IF(I29="Y",1,IF(I29="T",0,"Isi Dulu"))))</f>
        <v>Isi Tujuan</v>
      </c>
      <c r="K29" s="592" t="s">
        <v>26</v>
      </c>
      <c r="L29" s="593" t="str">
        <f>IF($D$26="Y/T","Isi Tujuan",IF($E$26=0,0,IF(K29="Y",1,IF(K29="T",0,"Isi Dulu"))))</f>
        <v>Isi Tujuan</v>
      </c>
      <c r="M29" s="849"/>
      <c r="N29" s="852"/>
    </row>
    <row r="30" spans="2:14" ht="15.75">
      <c r="B30" s="838"/>
      <c r="C30" s="841"/>
      <c r="D30" s="859"/>
      <c r="E30" s="862"/>
      <c r="F30" s="569">
        <v>5</v>
      </c>
      <c r="G30" s="570"/>
      <c r="H30" s="599" t="str">
        <f t="shared" si="0"/>
        <v>Belum Diisi</v>
      </c>
      <c r="I30" s="595" t="s">
        <v>26</v>
      </c>
      <c r="J30" s="596" t="str">
        <f>IF($D$26="Y/T","Isi Tujuan",IF($E$26=0,0,IF(I30="Y",1,IF(I30="T",0,"Isi Dulu"))))</f>
        <v>Isi Tujuan</v>
      </c>
      <c r="K30" s="595" t="s">
        <v>26</v>
      </c>
      <c r="L30" s="596" t="str">
        <f>IF($D$26="Y/T","Isi Tujuan",IF($E$26=0,0,IF(K30="Y",1,IF(K30="T",0,"Isi Dulu"))))</f>
        <v>Isi Tujuan</v>
      </c>
      <c r="M30" s="850"/>
      <c r="N30" s="853"/>
    </row>
    <row r="31" spans="2:14" ht="15.75">
      <c r="B31" s="836">
        <v>6</v>
      </c>
      <c r="C31" s="839"/>
      <c r="D31" s="857" t="s">
        <v>26</v>
      </c>
      <c r="E31" s="860" t="str">
        <f>IF(D31="Y",1,IF(D31="T",0,IF(D31="Y/T","Belum diisi","Error")))</f>
        <v>Belum diisi</v>
      </c>
      <c r="F31" s="528">
        <v>1</v>
      </c>
      <c r="G31" s="529"/>
      <c r="H31" s="600" t="str">
        <f t="shared" si="0"/>
        <v>Belum Diisi</v>
      </c>
      <c r="I31" s="590" t="s">
        <v>26</v>
      </c>
      <c r="J31" s="591" t="str">
        <f>IF($D$31="Y/T","Isi Tujuan",IF($E$31=0,0,IF(I31="Y",1,IF(I31="T",0,"Isi Dulu"))))</f>
        <v>Isi Tujuan</v>
      </c>
      <c r="K31" s="590" t="s">
        <v>26</v>
      </c>
      <c r="L31" s="591" t="str">
        <f>IF($D$31="Y/T","Isi Tujuan",IF($E$31=0,0,IF(K31="Y",1,IF(K31="T",0,"Isi Dulu"))))</f>
        <v>Isi Tujuan</v>
      </c>
      <c r="M31" s="848" t="s">
        <v>26</v>
      </c>
      <c r="N31" s="851" t="str">
        <f>IF(M31="Y",1,IF(M31="T",0,IF(M31="Y/T","Belum diisi","Error")))</f>
        <v>Belum diisi</v>
      </c>
    </row>
    <row r="32" spans="2:14" ht="15.75">
      <c r="B32" s="837"/>
      <c r="C32" s="840"/>
      <c r="D32" s="858"/>
      <c r="E32" s="861"/>
      <c r="F32" s="549">
        <v>2</v>
      </c>
      <c r="G32" s="550"/>
      <c r="H32" s="598" t="str">
        <f t="shared" si="0"/>
        <v>Belum Diisi</v>
      </c>
      <c r="I32" s="592" t="s">
        <v>26</v>
      </c>
      <c r="J32" s="593" t="str">
        <f>IF($D$31="Y/T","Isi Tujuan",IF($E$31=0,0,IF(I32="Y",1,IF(I32="T",0,"Isi Dulu"))))</f>
        <v>Isi Tujuan</v>
      </c>
      <c r="K32" s="592" t="s">
        <v>26</v>
      </c>
      <c r="L32" s="593" t="str">
        <f>IF($D$31="Y/T","Isi Tujuan",IF($E$31=0,0,IF(K32="Y",1,IF(K32="T",0,"Isi Dulu"))))</f>
        <v>Isi Tujuan</v>
      </c>
      <c r="M32" s="849"/>
      <c r="N32" s="852"/>
    </row>
    <row r="33" spans="2:14" ht="15.75">
      <c r="B33" s="837"/>
      <c r="C33" s="840"/>
      <c r="D33" s="858"/>
      <c r="E33" s="861"/>
      <c r="F33" s="549">
        <v>3</v>
      </c>
      <c r="G33" s="550"/>
      <c r="H33" s="598" t="str">
        <f t="shared" si="0"/>
        <v>Belum Diisi</v>
      </c>
      <c r="I33" s="592" t="s">
        <v>26</v>
      </c>
      <c r="J33" s="593" t="str">
        <f>IF($D$31="Y/T","Isi Tujuan",IF($E$31=0,0,IF(I33="Y",1,IF(I33="T",0,"Isi Dulu"))))</f>
        <v>Isi Tujuan</v>
      </c>
      <c r="K33" s="592" t="s">
        <v>26</v>
      </c>
      <c r="L33" s="593" t="str">
        <f>IF($D$31="Y/T","Isi Tujuan",IF($E$31=0,0,IF(K33="Y",1,IF(K33="T",0,"Isi Dulu"))))</f>
        <v>Isi Tujuan</v>
      </c>
      <c r="M33" s="849"/>
      <c r="N33" s="852"/>
    </row>
    <row r="34" spans="2:14" ht="15.75">
      <c r="B34" s="837"/>
      <c r="C34" s="840"/>
      <c r="D34" s="858"/>
      <c r="E34" s="861"/>
      <c r="F34" s="549">
        <v>4</v>
      </c>
      <c r="G34" s="550"/>
      <c r="H34" s="598" t="str">
        <f t="shared" si="0"/>
        <v>Belum Diisi</v>
      </c>
      <c r="I34" s="592" t="s">
        <v>26</v>
      </c>
      <c r="J34" s="593" t="str">
        <f>IF($D$31="Y/T","Isi Tujuan",IF($E$31=0,0,IF(I34="Y",1,IF(I34="T",0,"Isi Dulu"))))</f>
        <v>Isi Tujuan</v>
      </c>
      <c r="K34" s="592" t="s">
        <v>26</v>
      </c>
      <c r="L34" s="593" t="str">
        <f>IF($D$31="Y/T","Isi Tujuan",IF($E$31=0,0,IF(K34="Y",1,IF(K34="T",0,"Isi Dulu"))))</f>
        <v>Isi Tujuan</v>
      </c>
      <c r="M34" s="849"/>
      <c r="N34" s="852"/>
    </row>
    <row r="35" spans="2:14" ht="15.75">
      <c r="B35" s="838"/>
      <c r="C35" s="841"/>
      <c r="D35" s="859"/>
      <c r="E35" s="862"/>
      <c r="F35" s="569">
        <v>5</v>
      </c>
      <c r="G35" s="570"/>
      <c r="H35" s="599" t="str">
        <f t="shared" si="0"/>
        <v>Belum Diisi</v>
      </c>
      <c r="I35" s="595" t="s">
        <v>26</v>
      </c>
      <c r="J35" s="596" t="str">
        <f>IF($D$31="Y/T","Isi Tujuan",IF($E$31=0,0,IF(I35="Y",1,IF(I35="T",0,"Isi Dulu"))))</f>
        <v>Isi Tujuan</v>
      </c>
      <c r="K35" s="595" t="s">
        <v>26</v>
      </c>
      <c r="L35" s="596" t="str">
        <f>IF($D$31="Y/T","Isi Tujuan",IF($E$31=0,0,IF(K35="Y",1,IF(K35="T",0,"Isi Dulu"))))</f>
        <v>Isi Tujuan</v>
      </c>
      <c r="M35" s="850"/>
      <c r="N35" s="853"/>
    </row>
    <row r="36" spans="2:14" ht="15.75">
      <c r="B36" s="836">
        <v>7</v>
      </c>
      <c r="C36" s="839"/>
      <c r="D36" s="857" t="s">
        <v>26</v>
      </c>
      <c r="E36" s="860" t="str">
        <f>IF(D36="Y",1,IF(D36="T",0,IF(D36="Y/T","Belum diisi","Error")))</f>
        <v>Belum diisi</v>
      </c>
      <c r="F36" s="528">
        <v>1</v>
      </c>
      <c r="G36" s="529"/>
      <c r="H36" s="600" t="str">
        <f t="shared" si="0"/>
        <v>Belum Diisi</v>
      </c>
      <c r="I36" s="590" t="s">
        <v>26</v>
      </c>
      <c r="J36" s="591" t="str">
        <f>IF($D$36="Y/T","Isi Tujuan",IF($E$36=0,0,IF(I36="Y",1,IF(I36="T",0,"Isi Dulu"))))</f>
        <v>Isi Tujuan</v>
      </c>
      <c r="K36" s="590" t="s">
        <v>26</v>
      </c>
      <c r="L36" s="591" t="str">
        <f>IF($D$36="Y/T","Isi Tujuan",IF($E$36=0,0,IF(K36="Y",1,IF(K36="T",0,"Isi Dulu"))))</f>
        <v>Isi Tujuan</v>
      </c>
      <c r="M36" s="848" t="s">
        <v>26</v>
      </c>
      <c r="N36" s="851" t="str">
        <f>IF(M36="Y",1,IF(M36="T",0,IF(M36="Y/T","Belum diisi","Error")))</f>
        <v>Belum diisi</v>
      </c>
    </row>
    <row r="37" spans="2:14" ht="15.75">
      <c r="B37" s="837"/>
      <c r="C37" s="840"/>
      <c r="D37" s="858"/>
      <c r="E37" s="861"/>
      <c r="F37" s="549">
        <v>2</v>
      </c>
      <c r="G37" s="550"/>
      <c r="H37" s="598" t="str">
        <f t="shared" si="0"/>
        <v>Belum Diisi</v>
      </c>
      <c r="I37" s="592" t="s">
        <v>26</v>
      </c>
      <c r="J37" s="593" t="str">
        <f>IF($D$36="Y/T","Isi Tujuan",IF($E$36=0,0,IF(I37="Y",1,IF(I37="T",0,"Isi Dulu"))))</f>
        <v>Isi Tujuan</v>
      </c>
      <c r="K37" s="592" t="s">
        <v>26</v>
      </c>
      <c r="L37" s="593" t="str">
        <f>IF($D$36="Y/T","Isi Tujuan",IF($E$36=0,0,IF(K37="Y",1,IF(K37="T",0,"Isi Dulu"))))</f>
        <v>Isi Tujuan</v>
      </c>
      <c r="M37" s="849"/>
      <c r="N37" s="852"/>
    </row>
    <row r="38" spans="2:14" ht="15.75">
      <c r="B38" s="837"/>
      <c r="C38" s="840"/>
      <c r="D38" s="858"/>
      <c r="E38" s="861"/>
      <c r="F38" s="549">
        <v>3</v>
      </c>
      <c r="G38" s="550"/>
      <c r="H38" s="598" t="str">
        <f t="shared" si="0"/>
        <v>Belum Diisi</v>
      </c>
      <c r="I38" s="592" t="s">
        <v>26</v>
      </c>
      <c r="J38" s="593" t="str">
        <f>IF($D$36="Y/T","Isi Tujuan",IF($E$36=0,0,IF(I38="Y",1,IF(I38="T",0,"Isi Dulu"))))</f>
        <v>Isi Tujuan</v>
      </c>
      <c r="K38" s="592" t="s">
        <v>26</v>
      </c>
      <c r="L38" s="593" t="str">
        <f>IF($D$36="Y/T","Isi Tujuan",IF($E$36=0,0,IF(K38="Y",1,IF(K38="T",0,"Isi Dulu"))))</f>
        <v>Isi Tujuan</v>
      </c>
      <c r="M38" s="849"/>
      <c r="N38" s="852"/>
    </row>
    <row r="39" spans="2:14" ht="15.75">
      <c r="B39" s="837"/>
      <c r="C39" s="840"/>
      <c r="D39" s="858"/>
      <c r="E39" s="861"/>
      <c r="F39" s="549">
        <v>4</v>
      </c>
      <c r="G39" s="550"/>
      <c r="H39" s="598" t="str">
        <f t="shared" si="0"/>
        <v>Belum Diisi</v>
      </c>
      <c r="I39" s="592" t="s">
        <v>26</v>
      </c>
      <c r="J39" s="593" t="str">
        <f>IF($D$36="Y/T","Isi Tujuan",IF($E$36=0,0,IF(I39="Y",1,IF(I39="T",0,"Isi Dulu"))))</f>
        <v>Isi Tujuan</v>
      </c>
      <c r="K39" s="592" t="s">
        <v>26</v>
      </c>
      <c r="L39" s="593" t="str">
        <f>IF($D$36="Y/T","Isi Tujuan",IF($E$36=0,0,IF(K39="Y",1,IF(K39="T",0,"Isi Dulu"))))</f>
        <v>Isi Tujuan</v>
      </c>
      <c r="M39" s="849"/>
      <c r="N39" s="852"/>
    </row>
    <row r="40" spans="2:14" ht="15.75">
      <c r="B40" s="838"/>
      <c r="C40" s="841"/>
      <c r="D40" s="859"/>
      <c r="E40" s="862"/>
      <c r="F40" s="569">
        <v>5</v>
      </c>
      <c r="G40" s="570"/>
      <c r="H40" s="599" t="str">
        <f t="shared" si="0"/>
        <v>Belum Diisi</v>
      </c>
      <c r="I40" s="595" t="s">
        <v>26</v>
      </c>
      <c r="J40" s="596" t="str">
        <f>IF($D$36="Y/T","Isi Tujuan",IF($E$36=0,0,IF(I40="Y",1,IF(I40="T",0,"Isi Dulu"))))</f>
        <v>Isi Tujuan</v>
      </c>
      <c r="K40" s="595" t="s">
        <v>26</v>
      </c>
      <c r="L40" s="596" t="str">
        <f>IF($D$36="Y/T","Isi Tujuan",IF($E$36=0,0,IF(K40="Y",1,IF(K40="T",0,"Isi Dulu"))))</f>
        <v>Isi Tujuan</v>
      </c>
      <c r="M40" s="850"/>
      <c r="N40" s="853"/>
    </row>
    <row r="41" spans="2:14" ht="15.75">
      <c r="B41" s="836">
        <v>8</v>
      </c>
      <c r="C41" s="839"/>
      <c r="D41" s="857" t="s">
        <v>26</v>
      </c>
      <c r="E41" s="860" t="str">
        <f>IF(D41="Y",1,IF(D41="T",0,IF(D41="Y/T","Belum diisi","Error")))</f>
        <v>Belum diisi</v>
      </c>
      <c r="F41" s="528">
        <v>1</v>
      </c>
      <c r="G41" s="529"/>
      <c r="H41" s="600" t="str">
        <f t="shared" si="0"/>
        <v>Belum Diisi</v>
      </c>
      <c r="I41" s="590" t="s">
        <v>26</v>
      </c>
      <c r="J41" s="591" t="str">
        <f>IF($D$41="Y/T","Isi Tujuan",IF($E$41=0,0,IF(I41="Y",1,IF(I41="T",0,"Isi Dulu"))))</f>
        <v>Isi Tujuan</v>
      </c>
      <c r="K41" s="590" t="s">
        <v>26</v>
      </c>
      <c r="L41" s="591" t="str">
        <f>IF($D$41="Y/T","Isi Tujuan",IF($E$41=0,0,IF(K41="Y",1,IF(K41="T",0,"Isi Dulu"))))</f>
        <v>Isi Tujuan</v>
      </c>
      <c r="M41" s="848" t="s">
        <v>26</v>
      </c>
      <c r="N41" s="851" t="str">
        <f>IF(M41="Y",1,IF(M41="T",0,IF(M41="Y/T","Belum diisi","Error")))</f>
        <v>Belum diisi</v>
      </c>
    </row>
    <row r="42" spans="2:14" ht="15.75">
      <c r="B42" s="837"/>
      <c r="C42" s="840"/>
      <c r="D42" s="858"/>
      <c r="E42" s="861"/>
      <c r="F42" s="549">
        <v>2</v>
      </c>
      <c r="G42" s="550"/>
      <c r="H42" s="598" t="str">
        <f t="shared" si="0"/>
        <v>Belum Diisi</v>
      </c>
      <c r="I42" s="592" t="s">
        <v>26</v>
      </c>
      <c r="J42" s="593" t="str">
        <f>IF($D$41="Y/T","Isi Tujuan",IF($E$41=0,0,IF(I42="Y",1,IF(I42="T",0,"Isi Dulu"))))</f>
        <v>Isi Tujuan</v>
      </c>
      <c r="K42" s="592" t="s">
        <v>26</v>
      </c>
      <c r="L42" s="593" t="str">
        <f>IF($D$41="Y/T","Isi Tujuan",IF($E$41=0,0,IF(K42="Y",1,IF(K42="T",0,"Isi Dulu"))))</f>
        <v>Isi Tujuan</v>
      </c>
      <c r="M42" s="849"/>
      <c r="N42" s="852"/>
    </row>
    <row r="43" spans="2:14" ht="15.75">
      <c r="B43" s="837"/>
      <c r="C43" s="840"/>
      <c r="D43" s="858"/>
      <c r="E43" s="861"/>
      <c r="F43" s="549">
        <v>3</v>
      </c>
      <c r="G43" s="550"/>
      <c r="H43" s="598" t="str">
        <f t="shared" si="0"/>
        <v>Belum Diisi</v>
      </c>
      <c r="I43" s="592" t="s">
        <v>26</v>
      </c>
      <c r="J43" s="593" t="str">
        <f>IF($D$41="Y/T","Isi Tujuan",IF($E$41=0,0,IF(I43="Y",1,IF(I43="T",0,"Isi Dulu"))))</f>
        <v>Isi Tujuan</v>
      </c>
      <c r="K43" s="592" t="s">
        <v>26</v>
      </c>
      <c r="L43" s="593" t="str">
        <f>IF($D$41="Y/T","Isi Tujuan",IF($E$41=0,0,IF(K43="Y",1,IF(K43="T",0,"Isi Dulu"))))</f>
        <v>Isi Tujuan</v>
      </c>
      <c r="M43" s="849"/>
      <c r="N43" s="852"/>
    </row>
    <row r="44" spans="2:14" ht="15.75">
      <c r="B44" s="837"/>
      <c r="C44" s="840"/>
      <c r="D44" s="858"/>
      <c r="E44" s="861"/>
      <c r="F44" s="549">
        <v>4</v>
      </c>
      <c r="G44" s="550"/>
      <c r="H44" s="598" t="str">
        <f t="shared" si="0"/>
        <v>Belum Diisi</v>
      </c>
      <c r="I44" s="592" t="s">
        <v>26</v>
      </c>
      <c r="J44" s="593" t="str">
        <f>IF($D$41="Y/T","Isi Tujuan",IF($E$41=0,0,IF(I44="Y",1,IF(I44="T",0,"Isi Dulu"))))</f>
        <v>Isi Tujuan</v>
      </c>
      <c r="K44" s="592" t="s">
        <v>26</v>
      </c>
      <c r="L44" s="593" t="str">
        <f>IF($D$41="Y/T","Isi Tujuan",IF($E$41=0,0,IF(K44="Y",1,IF(K44="T",0,"Isi Dulu"))))</f>
        <v>Isi Tujuan</v>
      </c>
      <c r="M44" s="849"/>
      <c r="N44" s="852"/>
    </row>
    <row r="45" spans="2:14" ht="15.75">
      <c r="B45" s="838"/>
      <c r="C45" s="841"/>
      <c r="D45" s="859"/>
      <c r="E45" s="862"/>
      <c r="F45" s="569">
        <v>5</v>
      </c>
      <c r="G45" s="570"/>
      <c r="H45" s="599" t="str">
        <f t="shared" si="0"/>
        <v>Belum Diisi</v>
      </c>
      <c r="I45" s="595" t="s">
        <v>26</v>
      </c>
      <c r="J45" s="596" t="str">
        <f>IF($D$41="Y/T","Isi Tujuan",IF($E$41=0,0,IF(I45="Y",1,IF(I45="T",0,"Isi Dulu"))))</f>
        <v>Isi Tujuan</v>
      </c>
      <c r="K45" s="595" t="s">
        <v>26</v>
      </c>
      <c r="L45" s="596" t="str">
        <f>IF($D$41="Y/T","Isi Tujuan",IF($E$41=0,0,IF(K45="Y",1,IF(K45="T",0,"Isi Dulu"))))</f>
        <v>Isi Tujuan</v>
      </c>
      <c r="M45" s="850"/>
      <c r="N45" s="853"/>
    </row>
    <row r="46" spans="2:14" ht="15.75">
      <c r="B46" s="836">
        <v>9</v>
      </c>
      <c r="C46" s="839"/>
      <c r="D46" s="857" t="s">
        <v>26</v>
      </c>
      <c r="E46" s="860" t="str">
        <f>IF(D46="Y",1,IF(D46="T",0,IF(D46="Y/T","Belum diisi","Error")))</f>
        <v>Belum diisi</v>
      </c>
      <c r="F46" s="528">
        <v>1</v>
      </c>
      <c r="G46" s="529"/>
      <c r="H46" s="600" t="str">
        <f t="shared" si="0"/>
        <v>Belum Diisi</v>
      </c>
      <c r="I46" s="590" t="s">
        <v>26</v>
      </c>
      <c r="J46" s="591" t="str">
        <f>IF($D$46="Y/T","Isi Tujuan",IF($E$46=0,0,IF(I46="Y",1,IF(I46="T",0,"Isi Dulu"))))</f>
        <v>Isi Tujuan</v>
      </c>
      <c r="K46" s="590" t="s">
        <v>26</v>
      </c>
      <c r="L46" s="591" t="str">
        <f>IF($D$46="Y/T","Isi Tujuan",IF($E$46=0,0,IF(K46="Y",1,IF(K46="T",0,"Isi Dulu"))))</f>
        <v>Isi Tujuan</v>
      </c>
      <c r="M46" s="848" t="s">
        <v>26</v>
      </c>
      <c r="N46" s="851" t="str">
        <f>IF(M46="Y",1,IF(M46="T",0,IF(M46="Y/T","Belum diisi","Error")))</f>
        <v>Belum diisi</v>
      </c>
    </row>
    <row r="47" spans="2:14" ht="15.75">
      <c r="B47" s="837"/>
      <c r="C47" s="840"/>
      <c r="D47" s="858"/>
      <c r="E47" s="861"/>
      <c r="F47" s="549">
        <v>2</v>
      </c>
      <c r="G47" s="550"/>
      <c r="H47" s="598" t="str">
        <f t="shared" si="0"/>
        <v>Belum Diisi</v>
      </c>
      <c r="I47" s="592" t="s">
        <v>26</v>
      </c>
      <c r="J47" s="593" t="str">
        <f>IF($D$46="Y/T","Isi Tujuan",IF($E$46=0,0,IF(I47="Y",1,IF(I47="T",0,"Isi Dulu"))))</f>
        <v>Isi Tujuan</v>
      </c>
      <c r="K47" s="592" t="s">
        <v>26</v>
      </c>
      <c r="L47" s="593" t="str">
        <f>IF($D$46="Y/T","Isi Tujuan",IF($E$46=0,0,IF(K47="Y",1,IF(K47="T",0,"Isi Dulu"))))</f>
        <v>Isi Tujuan</v>
      </c>
      <c r="M47" s="849"/>
      <c r="N47" s="852"/>
    </row>
    <row r="48" spans="2:14" ht="15.75">
      <c r="B48" s="837"/>
      <c r="C48" s="840"/>
      <c r="D48" s="858"/>
      <c r="E48" s="861"/>
      <c r="F48" s="549">
        <v>3</v>
      </c>
      <c r="G48" s="550"/>
      <c r="H48" s="598" t="str">
        <f t="shared" si="0"/>
        <v>Belum Diisi</v>
      </c>
      <c r="I48" s="592" t="s">
        <v>26</v>
      </c>
      <c r="J48" s="593" t="str">
        <f>IF($D$46="Y/T","Isi Tujuan",IF($E$46=0,0,IF(I48="Y",1,IF(I48="T",0,"Isi Dulu"))))</f>
        <v>Isi Tujuan</v>
      </c>
      <c r="K48" s="592" t="s">
        <v>26</v>
      </c>
      <c r="L48" s="593" t="str">
        <f>IF($D$46="Y/T","Isi Tujuan",IF($E$46=0,0,IF(K48="Y",1,IF(K48="T",0,"Isi Dulu"))))</f>
        <v>Isi Tujuan</v>
      </c>
      <c r="M48" s="849"/>
      <c r="N48" s="852"/>
    </row>
    <row r="49" spans="2:14" ht="15.75">
      <c r="B49" s="837"/>
      <c r="C49" s="840"/>
      <c r="D49" s="858"/>
      <c r="E49" s="861"/>
      <c r="F49" s="549">
        <v>4</v>
      </c>
      <c r="G49" s="550"/>
      <c r="H49" s="598" t="str">
        <f t="shared" si="0"/>
        <v>Belum Diisi</v>
      </c>
      <c r="I49" s="592" t="s">
        <v>26</v>
      </c>
      <c r="J49" s="593" t="str">
        <f>IF($D$46="Y/T","Isi Tujuan",IF($E$46=0,0,IF(I49="Y",1,IF(I49="T",0,"Isi Dulu"))))</f>
        <v>Isi Tujuan</v>
      </c>
      <c r="K49" s="592" t="s">
        <v>26</v>
      </c>
      <c r="L49" s="593" t="str">
        <f>IF($D$46="Y/T","Isi Tujuan",IF($E$46=0,0,IF(K49="Y",1,IF(K49="T",0,"Isi Dulu"))))</f>
        <v>Isi Tujuan</v>
      </c>
      <c r="M49" s="849"/>
      <c r="N49" s="852"/>
    </row>
    <row r="50" spans="2:14" ht="15.75">
      <c r="B50" s="838"/>
      <c r="C50" s="841"/>
      <c r="D50" s="859"/>
      <c r="E50" s="862"/>
      <c r="F50" s="569">
        <v>5</v>
      </c>
      <c r="G50" s="570"/>
      <c r="H50" s="599" t="str">
        <f t="shared" si="0"/>
        <v>Belum Diisi</v>
      </c>
      <c r="I50" s="595" t="s">
        <v>26</v>
      </c>
      <c r="J50" s="596" t="str">
        <f>IF($D$46="Y/T","Isi Tujuan",IF($E$46=0,0,IF(I50="Y",1,IF(I50="T",0,"Isi Dulu"))))</f>
        <v>Isi Tujuan</v>
      </c>
      <c r="K50" s="595" t="s">
        <v>26</v>
      </c>
      <c r="L50" s="596" t="str">
        <f>IF($D$46="Y/T","Isi Tujuan",IF($E$46=0,0,IF(K50="Y",1,IF(K50="T",0,"Isi Dulu"))))</f>
        <v>Isi Tujuan</v>
      </c>
      <c r="M50" s="850"/>
      <c r="N50" s="853"/>
    </row>
    <row r="51" spans="2:14" ht="15.75">
      <c r="B51" s="836">
        <v>10</v>
      </c>
      <c r="C51" s="839"/>
      <c r="D51" s="857" t="s">
        <v>26</v>
      </c>
      <c r="E51" s="860" t="str">
        <f>IF(D51="Y",1,IF(D51="T",0,IF(D51="Y/T","Belum diisi","Error")))</f>
        <v>Belum diisi</v>
      </c>
      <c r="F51" s="528">
        <v>1</v>
      </c>
      <c r="G51" s="529"/>
      <c r="H51" s="600" t="str">
        <f t="shared" si="0"/>
        <v>Belum Diisi</v>
      </c>
      <c r="I51" s="590" t="s">
        <v>26</v>
      </c>
      <c r="J51" s="591" t="str">
        <f>IF($D$51="Y/T","Isi Tujuan",IF($E$51=0,0,IF(I51="Y",1,IF(I51="T",0,"Isi Dulu"))))</f>
        <v>Isi Tujuan</v>
      </c>
      <c r="K51" s="590" t="s">
        <v>26</v>
      </c>
      <c r="L51" s="591" t="str">
        <f>IF($D$51="Y/T","Isi Tujuan",IF($E$51=0,0,IF(K51="Y",1,IF(K51="T",0,"Isi Dulu"))))</f>
        <v>Isi Tujuan</v>
      </c>
      <c r="M51" s="848" t="s">
        <v>26</v>
      </c>
      <c r="N51" s="851" t="str">
        <f>IF(M51="Y",1,IF(M51="T",0,IF(M51="Y/T","Belum diisi","Error")))</f>
        <v>Belum diisi</v>
      </c>
    </row>
    <row r="52" spans="2:14" ht="15.75">
      <c r="B52" s="837"/>
      <c r="C52" s="840"/>
      <c r="D52" s="858"/>
      <c r="E52" s="861"/>
      <c r="F52" s="549">
        <v>2</v>
      </c>
      <c r="G52" s="550"/>
      <c r="H52" s="598" t="str">
        <f t="shared" si="0"/>
        <v>Belum Diisi</v>
      </c>
      <c r="I52" s="592" t="s">
        <v>26</v>
      </c>
      <c r="J52" s="593" t="str">
        <f>IF($D$51="Y/T","Isi Tujuan",IF($E$51=0,0,IF(I52="Y",1,IF(I52="T",0,"Isi Dulu"))))</f>
        <v>Isi Tujuan</v>
      </c>
      <c r="K52" s="592" t="s">
        <v>26</v>
      </c>
      <c r="L52" s="593" t="str">
        <f>IF($D$51="Y/T","Isi Tujuan",IF($E$51=0,0,IF(K52="Y",1,IF(K52="T",0,"Isi Dulu"))))</f>
        <v>Isi Tujuan</v>
      </c>
      <c r="M52" s="849"/>
      <c r="N52" s="852"/>
    </row>
    <row r="53" spans="2:14" ht="15.75">
      <c r="B53" s="837"/>
      <c r="C53" s="840"/>
      <c r="D53" s="858"/>
      <c r="E53" s="861"/>
      <c r="F53" s="549">
        <v>3</v>
      </c>
      <c r="G53" s="550"/>
      <c r="H53" s="598" t="str">
        <f t="shared" si="0"/>
        <v>Belum Diisi</v>
      </c>
      <c r="I53" s="592" t="s">
        <v>26</v>
      </c>
      <c r="J53" s="593" t="str">
        <f>IF($D$51="Y/T","Isi Tujuan",IF($E$51=0,0,IF(I53="Y",1,IF(I53="T",0,"Isi Dulu"))))</f>
        <v>Isi Tujuan</v>
      </c>
      <c r="K53" s="592" t="s">
        <v>26</v>
      </c>
      <c r="L53" s="593" t="str">
        <f>IF($D$51="Y/T","Isi Tujuan",IF($E$51=0,0,IF(K53="Y",1,IF(K53="T",0,"Isi Dulu"))))</f>
        <v>Isi Tujuan</v>
      </c>
      <c r="M53" s="849"/>
      <c r="N53" s="852"/>
    </row>
    <row r="54" spans="2:14" ht="15.75">
      <c r="B54" s="837"/>
      <c r="C54" s="840"/>
      <c r="D54" s="858"/>
      <c r="E54" s="861"/>
      <c r="F54" s="549">
        <v>4</v>
      </c>
      <c r="G54" s="550"/>
      <c r="H54" s="598" t="str">
        <f t="shared" si="0"/>
        <v>Belum Diisi</v>
      </c>
      <c r="I54" s="592" t="s">
        <v>26</v>
      </c>
      <c r="J54" s="593" t="str">
        <f>IF($D$51="Y/T","Isi Tujuan",IF($E$51=0,0,IF(I54="Y",1,IF(I54="T",0,"Isi Dulu"))))</f>
        <v>Isi Tujuan</v>
      </c>
      <c r="K54" s="592" t="s">
        <v>26</v>
      </c>
      <c r="L54" s="593" t="str">
        <f>IF($D$51="Y/T","Isi Tujuan",IF($E$51=0,0,IF(K54="Y",1,IF(K54="T",0,"Isi Dulu"))))</f>
        <v>Isi Tujuan</v>
      </c>
      <c r="M54" s="849"/>
      <c r="N54" s="852"/>
    </row>
    <row r="55" spans="2:14" ht="15.75">
      <c r="B55" s="838"/>
      <c r="C55" s="841"/>
      <c r="D55" s="859"/>
      <c r="E55" s="862"/>
      <c r="F55" s="569">
        <v>5</v>
      </c>
      <c r="G55" s="570"/>
      <c r="H55" s="599" t="str">
        <f t="shared" si="0"/>
        <v>Belum Diisi</v>
      </c>
      <c r="I55" s="595" t="s">
        <v>26</v>
      </c>
      <c r="J55" s="596" t="str">
        <f>IF($D$51="Y/T","Isi Tujuan",IF($E$51=0,0,IF(I55="Y",1,IF(I55="T",0,"Isi Dulu"))))</f>
        <v>Isi Tujuan</v>
      </c>
      <c r="K55" s="595" t="s">
        <v>26</v>
      </c>
      <c r="L55" s="596" t="str">
        <f>IF($D$51="Y/T","Isi Tujuan",IF($E$51=0,0,IF(K55="Y",1,IF(K55="T",0,"Isi Dulu"))))</f>
        <v>Isi Tujuan</v>
      </c>
      <c r="M55" s="850"/>
      <c r="N55" s="853"/>
    </row>
    <row r="56" spans="2:14" ht="15.75">
      <c r="B56" s="836">
        <v>11</v>
      </c>
      <c r="C56" s="839"/>
      <c r="D56" s="857" t="s">
        <v>26</v>
      </c>
      <c r="E56" s="860" t="str">
        <f>IF(D56="Y",1,IF(D56="T",0,IF(D56="Y/T","Belum diisi","Error")))</f>
        <v>Belum diisi</v>
      </c>
      <c r="F56" s="528">
        <v>1</v>
      </c>
      <c r="G56" s="529"/>
      <c r="H56" s="600" t="str">
        <f t="shared" si="0"/>
        <v>Belum Diisi</v>
      </c>
      <c r="I56" s="590" t="s">
        <v>26</v>
      </c>
      <c r="J56" s="591" t="str">
        <f>IF($D$56="Y/T","Isi Tujuan",IF($E$56=0,0,IF(I56="Y",1,IF(I56="T",0,"Isi Dulu"))))</f>
        <v>Isi Tujuan</v>
      </c>
      <c r="K56" s="590" t="s">
        <v>26</v>
      </c>
      <c r="L56" s="591" t="str">
        <f>IF($D$56="Y/T","Isi Tujuan",IF($E$56=0,0,IF(K56="Y",1,IF(K56="T",0,"Isi Dulu"))))</f>
        <v>Isi Tujuan</v>
      </c>
      <c r="M56" s="848" t="s">
        <v>26</v>
      </c>
      <c r="N56" s="851" t="str">
        <f>IF(M56="Y",1,IF(M56="T",0,IF(M56="Y/T","Belum diisi","Error")))</f>
        <v>Belum diisi</v>
      </c>
    </row>
    <row r="57" spans="2:14" ht="15.75">
      <c r="B57" s="837"/>
      <c r="C57" s="840"/>
      <c r="D57" s="858"/>
      <c r="E57" s="861"/>
      <c r="F57" s="549">
        <v>2</v>
      </c>
      <c r="G57" s="550"/>
      <c r="H57" s="598" t="str">
        <f t="shared" si="0"/>
        <v>Belum Diisi</v>
      </c>
      <c r="I57" s="592" t="s">
        <v>26</v>
      </c>
      <c r="J57" s="593" t="str">
        <f>IF($D$56="Y/T","Isi Tujuan",IF($E$56=0,0,IF(I57="Y",1,IF(I57="T",0,"Isi Dulu"))))</f>
        <v>Isi Tujuan</v>
      </c>
      <c r="K57" s="592" t="s">
        <v>26</v>
      </c>
      <c r="L57" s="593" t="str">
        <f>IF($D$56="Y/T","Isi Tujuan",IF($E$56=0,0,IF(K57="Y",1,IF(K57="T",0,"Isi Dulu"))))</f>
        <v>Isi Tujuan</v>
      </c>
      <c r="M57" s="849"/>
      <c r="N57" s="852"/>
    </row>
    <row r="58" spans="2:14" ht="15.75">
      <c r="B58" s="837"/>
      <c r="C58" s="840"/>
      <c r="D58" s="858"/>
      <c r="E58" s="861"/>
      <c r="F58" s="549">
        <v>3</v>
      </c>
      <c r="G58" s="550"/>
      <c r="H58" s="598" t="str">
        <f t="shared" si="0"/>
        <v>Belum Diisi</v>
      </c>
      <c r="I58" s="592" t="s">
        <v>26</v>
      </c>
      <c r="J58" s="593" t="str">
        <f>IF($D$56="Y/T","Isi Tujuan",IF($E$56=0,0,IF(I58="Y",1,IF(I58="T",0,"Isi Dulu"))))</f>
        <v>Isi Tujuan</v>
      </c>
      <c r="K58" s="592" t="s">
        <v>26</v>
      </c>
      <c r="L58" s="593" t="str">
        <f>IF($D$56="Y/T","Isi Tujuan",IF($E$56=0,0,IF(K58="Y",1,IF(K58="T",0,"Isi Dulu"))))</f>
        <v>Isi Tujuan</v>
      </c>
      <c r="M58" s="849"/>
      <c r="N58" s="852"/>
    </row>
    <row r="59" spans="2:14" ht="15.75">
      <c r="B59" s="837"/>
      <c r="C59" s="840"/>
      <c r="D59" s="858"/>
      <c r="E59" s="861"/>
      <c r="F59" s="549">
        <v>4</v>
      </c>
      <c r="G59" s="550"/>
      <c r="H59" s="598" t="str">
        <f t="shared" si="0"/>
        <v>Belum Diisi</v>
      </c>
      <c r="I59" s="592" t="s">
        <v>26</v>
      </c>
      <c r="J59" s="593" t="str">
        <f>IF($D$56="Y/T","Isi Tujuan",IF($E$56=0,0,IF(I59="Y",1,IF(I59="T",0,"Isi Dulu"))))</f>
        <v>Isi Tujuan</v>
      </c>
      <c r="K59" s="592" t="s">
        <v>26</v>
      </c>
      <c r="L59" s="593" t="str">
        <f>IF($D$56="Y/T","Isi Tujuan",IF($E$56=0,0,IF(K59="Y",1,IF(K59="T",0,"Isi Dulu"))))</f>
        <v>Isi Tujuan</v>
      </c>
      <c r="M59" s="849"/>
      <c r="N59" s="852"/>
    </row>
    <row r="60" spans="2:14" ht="15.75">
      <c r="B60" s="838"/>
      <c r="C60" s="841"/>
      <c r="D60" s="859"/>
      <c r="E60" s="862"/>
      <c r="F60" s="569">
        <v>5</v>
      </c>
      <c r="G60" s="570"/>
      <c r="H60" s="599" t="str">
        <f t="shared" si="0"/>
        <v>Belum Diisi</v>
      </c>
      <c r="I60" s="595" t="s">
        <v>26</v>
      </c>
      <c r="J60" s="596" t="str">
        <f>IF($D$56="Y/T","Isi Tujuan",IF($E$56=0,0,IF(I60="Y",1,IF(I60="T",0,"Isi Dulu"))))</f>
        <v>Isi Tujuan</v>
      </c>
      <c r="K60" s="595" t="s">
        <v>26</v>
      </c>
      <c r="L60" s="596" t="str">
        <f>IF($D$56="Y/T","Isi Tujuan",IF($E$56=0,0,IF(K60="Y",1,IF(K60="T",0,"Isi Dulu"))))</f>
        <v>Isi Tujuan</v>
      </c>
      <c r="M60" s="850"/>
      <c r="N60" s="853"/>
    </row>
    <row r="61" spans="2:14" ht="15.75">
      <c r="B61" s="836">
        <v>12</v>
      </c>
      <c r="C61" s="839"/>
      <c r="D61" s="857" t="s">
        <v>26</v>
      </c>
      <c r="E61" s="860" t="str">
        <f>IF(D61="Y",1,IF(D61="T",0,IF(D61="Y/T","Belum diisi","Error")))</f>
        <v>Belum diisi</v>
      </c>
      <c r="F61" s="528">
        <v>1</v>
      </c>
      <c r="G61" s="529"/>
      <c r="H61" s="600" t="str">
        <f t="shared" si="0"/>
        <v>Belum Diisi</v>
      </c>
      <c r="I61" s="590" t="s">
        <v>26</v>
      </c>
      <c r="J61" s="591" t="str">
        <f>IF($D$61="Y/T","Isi Tujuan",IF($E$61=0,0,IF(I61="Y",1,IF(I61="T",0,"Isi Dulu"))))</f>
        <v>Isi Tujuan</v>
      </c>
      <c r="K61" s="590" t="s">
        <v>26</v>
      </c>
      <c r="L61" s="591" t="str">
        <f>IF($D$61="Y/T","Isi Tujuan",IF($E$61=0,0,IF(K61="Y",1,IF(K61="T",0,"Isi Dulu"))))</f>
        <v>Isi Tujuan</v>
      </c>
      <c r="M61" s="848" t="s">
        <v>26</v>
      </c>
      <c r="N61" s="851" t="str">
        <f>IF(M61="Y",1,IF(M61="T",0,IF(M61="Y/T","Belum diisi","Error")))</f>
        <v>Belum diisi</v>
      </c>
    </row>
    <row r="62" spans="2:14" ht="15.75">
      <c r="B62" s="837"/>
      <c r="C62" s="840"/>
      <c r="D62" s="858"/>
      <c r="E62" s="861"/>
      <c r="F62" s="549">
        <v>2</v>
      </c>
      <c r="G62" s="550"/>
      <c r="H62" s="598" t="str">
        <f t="shared" si="0"/>
        <v>Belum Diisi</v>
      </c>
      <c r="I62" s="592" t="s">
        <v>26</v>
      </c>
      <c r="J62" s="593" t="str">
        <f>IF($D$61="Y/T","Isi Tujuan",IF($E$61=0,0,IF(I62="Y",1,IF(I62="T",0,"Isi Dulu"))))</f>
        <v>Isi Tujuan</v>
      </c>
      <c r="K62" s="592" t="s">
        <v>26</v>
      </c>
      <c r="L62" s="593" t="str">
        <f>IF($D$61="Y/T","Isi Tujuan",IF($E$61=0,0,IF(K62="Y",1,IF(K62="T",0,"Isi Dulu"))))</f>
        <v>Isi Tujuan</v>
      </c>
      <c r="M62" s="849"/>
      <c r="N62" s="852"/>
    </row>
    <row r="63" spans="2:14" ht="15.75">
      <c r="B63" s="837"/>
      <c r="C63" s="840"/>
      <c r="D63" s="858"/>
      <c r="E63" s="861"/>
      <c r="F63" s="549">
        <v>3</v>
      </c>
      <c r="G63" s="550"/>
      <c r="H63" s="598" t="str">
        <f t="shared" si="0"/>
        <v>Belum Diisi</v>
      </c>
      <c r="I63" s="592" t="s">
        <v>26</v>
      </c>
      <c r="J63" s="593" t="str">
        <f>IF($D$61="Y/T","Isi Tujuan",IF($E$61=0,0,IF(I63="Y",1,IF(I63="T",0,"Isi Dulu"))))</f>
        <v>Isi Tujuan</v>
      </c>
      <c r="K63" s="592" t="s">
        <v>26</v>
      </c>
      <c r="L63" s="593" t="str">
        <f>IF($D$61="Y/T","Isi Tujuan",IF($E$61=0,0,IF(K63="Y",1,IF(K63="T",0,"Isi Dulu"))))</f>
        <v>Isi Tujuan</v>
      </c>
      <c r="M63" s="849"/>
      <c r="N63" s="852"/>
    </row>
    <row r="64" spans="2:14" ht="15.75">
      <c r="B64" s="837"/>
      <c r="C64" s="840"/>
      <c r="D64" s="858"/>
      <c r="E64" s="861"/>
      <c r="F64" s="549">
        <v>4</v>
      </c>
      <c r="G64" s="550"/>
      <c r="H64" s="598" t="str">
        <f t="shared" si="0"/>
        <v>Belum Diisi</v>
      </c>
      <c r="I64" s="592" t="s">
        <v>26</v>
      </c>
      <c r="J64" s="593" t="str">
        <f>IF($D$61="Y/T","Isi Tujuan",IF($E$61=0,0,IF(I64="Y",1,IF(I64="T",0,"Isi Dulu"))))</f>
        <v>Isi Tujuan</v>
      </c>
      <c r="K64" s="592" t="s">
        <v>26</v>
      </c>
      <c r="L64" s="593" t="str">
        <f>IF($D$61="Y/T","Isi Tujuan",IF($E$61=0,0,IF(K64="Y",1,IF(K64="T",0,"Isi Dulu"))))</f>
        <v>Isi Tujuan</v>
      </c>
      <c r="M64" s="849"/>
      <c r="N64" s="852"/>
    </row>
    <row r="65" spans="2:14" ht="15.75">
      <c r="B65" s="838"/>
      <c r="C65" s="841"/>
      <c r="D65" s="859"/>
      <c r="E65" s="862"/>
      <c r="F65" s="569">
        <v>5</v>
      </c>
      <c r="G65" s="570"/>
      <c r="H65" s="599" t="str">
        <f t="shared" si="0"/>
        <v>Belum Diisi</v>
      </c>
      <c r="I65" s="595" t="s">
        <v>26</v>
      </c>
      <c r="J65" s="596" t="str">
        <f>IF($D$61="Y/T","Isi Tujuan",IF($E$61=0,0,IF(I65="Y",1,IF(I65="T",0,"Isi Dulu"))))</f>
        <v>Isi Tujuan</v>
      </c>
      <c r="K65" s="595" t="s">
        <v>26</v>
      </c>
      <c r="L65" s="596" t="str">
        <f>IF($D$61="Y/T","Isi Tujuan",IF($E$61=0,0,IF(K65="Y",1,IF(K65="T",0,"Isi Dulu"))))</f>
        <v>Isi Tujuan</v>
      </c>
      <c r="M65" s="850"/>
      <c r="N65" s="853"/>
    </row>
    <row r="66" spans="2:14" ht="15.75">
      <c r="B66" s="836">
        <v>13</v>
      </c>
      <c r="C66" s="839"/>
      <c r="D66" s="857" t="s">
        <v>26</v>
      </c>
      <c r="E66" s="860" t="str">
        <f>IF(D66="Y",1,IF(D66="T",0,IF(D66="Y/T","Belum diisi","Error")))</f>
        <v>Belum diisi</v>
      </c>
      <c r="F66" s="528">
        <v>1</v>
      </c>
      <c r="G66" s="529"/>
      <c r="H66" s="600" t="str">
        <f t="shared" si="0"/>
        <v>Belum Diisi</v>
      </c>
      <c r="I66" s="590" t="s">
        <v>26</v>
      </c>
      <c r="J66" s="591" t="str">
        <f>IF($D$66="Y/T","Isi Tujuan",IF($E$66=0,0,IF(I66="Y",1,IF(I66="T",0,"Isi Dulu"))))</f>
        <v>Isi Tujuan</v>
      </c>
      <c r="K66" s="590" t="s">
        <v>26</v>
      </c>
      <c r="L66" s="591" t="str">
        <f>IF($D$66="Y/T","Isi Tujuan",IF($E$66=0,0,IF(K66="Y",1,IF(K66="T",0,"Isi Dulu"))))</f>
        <v>Isi Tujuan</v>
      </c>
      <c r="M66" s="848" t="s">
        <v>26</v>
      </c>
      <c r="N66" s="851" t="str">
        <f>IF(M66="Y",1,IF(M66="T",0,IF(M66="Y/T","Belum diisi","Error")))</f>
        <v>Belum diisi</v>
      </c>
    </row>
    <row r="67" spans="2:14" ht="15.75">
      <c r="B67" s="837"/>
      <c r="C67" s="840"/>
      <c r="D67" s="858"/>
      <c r="E67" s="861"/>
      <c r="F67" s="549">
        <v>2</v>
      </c>
      <c r="G67" s="550"/>
      <c r="H67" s="598" t="str">
        <f t="shared" si="0"/>
        <v>Belum Diisi</v>
      </c>
      <c r="I67" s="592" t="s">
        <v>26</v>
      </c>
      <c r="J67" s="593" t="str">
        <f>IF($D$66="Y/T","Isi Tujuan",IF($E$66=0,0,IF(I67="Y",1,IF(I67="T",0,"Isi Dulu"))))</f>
        <v>Isi Tujuan</v>
      </c>
      <c r="K67" s="592" t="s">
        <v>26</v>
      </c>
      <c r="L67" s="593" t="str">
        <f>IF($D$66="Y/T","Isi Tujuan",IF($E$66=0,0,IF(K67="Y",1,IF(K67="T",0,"Isi Dulu"))))</f>
        <v>Isi Tujuan</v>
      </c>
      <c r="M67" s="849"/>
      <c r="N67" s="852"/>
    </row>
    <row r="68" spans="2:14" ht="15.75">
      <c r="B68" s="837"/>
      <c r="C68" s="840"/>
      <c r="D68" s="858"/>
      <c r="E68" s="861"/>
      <c r="F68" s="549">
        <v>3</v>
      </c>
      <c r="G68" s="550"/>
      <c r="H68" s="598" t="str">
        <f t="shared" si="0"/>
        <v>Belum Diisi</v>
      </c>
      <c r="I68" s="592" t="s">
        <v>26</v>
      </c>
      <c r="J68" s="593" t="str">
        <f>IF($D$66="Y/T","Isi Tujuan",IF($E$66=0,0,IF(I68="Y",1,IF(I68="T",0,"Isi Dulu"))))</f>
        <v>Isi Tujuan</v>
      </c>
      <c r="K68" s="592" t="s">
        <v>26</v>
      </c>
      <c r="L68" s="593" t="str">
        <f>IF($D$66="Y/T","Isi Tujuan",IF($E$66=0,0,IF(K68="Y",1,IF(K68="T",0,"Isi Dulu"))))</f>
        <v>Isi Tujuan</v>
      </c>
      <c r="M68" s="849"/>
      <c r="N68" s="852"/>
    </row>
    <row r="69" spans="2:14" ht="15.75">
      <c r="B69" s="837"/>
      <c r="C69" s="840"/>
      <c r="D69" s="858"/>
      <c r="E69" s="861"/>
      <c r="F69" s="549">
        <v>4</v>
      </c>
      <c r="G69" s="550"/>
      <c r="H69" s="598" t="str">
        <f t="shared" si="0"/>
        <v>Belum Diisi</v>
      </c>
      <c r="I69" s="592" t="s">
        <v>26</v>
      </c>
      <c r="J69" s="593" t="str">
        <f>IF($D$66="Y/T","Isi Tujuan",IF($E$66=0,0,IF(I69="Y",1,IF(I69="T",0,"Isi Dulu"))))</f>
        <v>Isi Tujuan</v>
      </c>
      <c r="K69" s="592" t="s">
        <v>26</v>
      </c>
      <c r="L69" s="593" t="str">
        <f>IF($D$66="Y/T","Isi Tujuan",IF($E$66=0,0,IF(K69="Y",1,IF(K69="T",0,"Isi Dulu"))))</f>
        <v>Isi Tujuan</v>
      </c>
      <c r="M69" s="849"/>
      <c r="N69" s="852"/>
    </row>
    <row r="70" spans="2:14" ht="15.75">
      <c r="B70" s="838"/>
      <c r="C70" s="841"/>
      <c r="D70" s="859"/>
      <c r="E70" s="862"/>
      <c r="F70" s="569">
        <v>5</v>
      </c>
      <c r="G70" s="570"/>
      <c r="H70" s="599" t="str">
        <f t="shared" ref="H70:H105" si="1">IF(OR(J70="Isi Dulu",L70="Isi Dulu",J70="Isi Tujuan",L70="Isi Tujuan"),"Belum Diisi",IF(SUM(J70,L70)=2,1,IF(SUM(J70,L70)=1,0,IF(SUM(J70,L70)=0,0,"Error"))))</f>
        <v>Belum Diisi</v>
      </c>
      <c r="I70" s="595" t="s">
        <v>26</v>
      </c>
      <c r="J70" s="596" t="str">
        <f>IF($D$66="Y/T","Isi Tujuan",IF($E$66=0,0,IF(I70="Y",1,IF(I70="T",0,"Isi Dulu"))))</f>
        <v>Isi Tujuan</v>
      </c>
      <c r="K70" s="595" t="s">
        <v>26</v>
      </c>
      <c r="L70" s="596" t="str">
        <f>IF($D$66="Y/T","Isi Tujuan",IF($E$66=0,0,IF(K70="Y",1,IF(K70="T",0,"Isi Dulu"))))</f>
        <v>Isi Tujuan</v>
      </c>
      <c r="M70" s="850"/>
      <c r="N70" s="853"/>
    </row>
    <row r="71" spans="2:14" ht="15.75">
      <c r="B71" s="836">
        <v>14</v>
      </c>
      <c r="C71" s="839"/>
      <c r="D71" s="857" t="s">
        <v>26</v>
      </c>
      <c r="E71" s="860" t="str">
        <f>IF(D71="Y",1,IF(D71="T",0,IF(D71="Y/T","Belum diisi","Error")))</f>
        <v>Belum diisi</v>
      </c>
      <c r="F71" s="528">
        <v>1</v>
      </c>
      <c r="G71" s="529"/>
      <c r="H71" s="600" t="str">
        <f t="shared" si="1"/>
        <v>Belum Diisi</v>
      </c>
      <c r="I71" s="590" t="s">
        <v>26</v>
      </c>
      <c r="J71" s="591" t="str">
        <f>IF($D$71="Y/T","Isi Tujuan",IF($E$71=0,0,IF(I71="Y",1,IF(I71="T",0,"Isi Dulu"))))</f>
        <v>Isi Tujuan</v>
      </c>
      <c r="K71" s="590" t="s">
        <v>26</v>
      </c>
      <c r="L71" s="591" t="str">
        <f>IF($D$71="Y/T","Isi Tujuan",IF($E$71=0,0,IF(K71="Y",1,IF(K71="T",0,"Isi Dulu"))))</f>
        <v>Isi Tujuan</v>
      </c>
      <c r="M71" s="848" t="s">
        <v>26</v>
      </c>
      <c r="N71" s="851" t="str">
        <f>IF(M71="Y",1,IF(M71="T",0,IF(M71="Y/T","Belum diisi","Error")))</f>
        <v>Belum diisi</v>
      </c>
    </row>
    <row r="72" spans="2:14" ht="15.75">
      <c r="B72" s="837"/>
      <c r="C72" s="840"/>
      <c r="D72" s="858"/>
      <c r="E72" s="861"/>
      <c r="F72" s="549">
        <v>2</v>
      </c>
      <c r="G72" s="550"/>
      <c r="H72" s="598" t="str">
        <f t="shared" si="1"/>
        <v>Belum Diisi</v>
      </c>
      <c r="I72" s="592" t="s">
        <v>26</v>
      </c>
      <c r="J72" s="593" t="str">
        <f>IF($D$71="Y/T","Isi Tujuan",IF($E$71=0,0,IF(I72="Y",1,IF(I72="T",0,"Isi Dulu"))))</f>
        <v>Isi Tujuan</v>
      </c>
      <c r="K72" s="592" t="s">
        <v>26</v>
      </c>
      <c r="L72" s="593" t="str">
        <f>IF($D$71="Y/T","Isi Tujuan",IF($E$71=0,0,IF(K72="Y",1,IF(K72="T",0,"Isi Dulu"))))</f>
        <v>Isi Tujuan</v>
      </c>
      <c r="M72" s="849"/>
      <c r="N72" s="852"/>
    </row>
    <row r="73" spans="2:14" ht="15.75">
      <c r="B73" s="837"/>
      <c r="C73" s="840"/>
      <c r="D73" s="858"/>
      <c r="E73" s="861"/>
      <c r="F73" s="549">
        <v>3</v>
      </c>
      <c r="G73" s="550"/>
      <c r="H73" s="598" t="str">
        <f t="shared" si="1"/>
        <v>Belum Diisi</v>
      </c>
      <c r="I73" s="592" t="s">
        <v>26</v>
      </c>
      <c r="J73" s="593" t="str">
        <f>IF($D$71="Y/T","Isi Tujuan",IF($E$71=0,0,IF(I73="Y",1,IF(I73="T",0,"Isi Dulu"))))</f>
        <v>Isi Tujuan</v>
      </c>
      <c r="K73" s="592" t="s">
        <v>26</v>
      </c>
      <c r="L73" s="593" t="str">
        <f>IF($D$71="Y/T","Isi Tujuan",IF($E$71=0,0,IF(K73="Y",1,IF(K73="T",0,"Isi Dulu"))))</f>
        <v>Isi Tujuan</v>
      </c>
      <c r="M73" s="849"/>
      <c r="N73" s="852"/>
    </row>
    <row r="74" spans="2:14" ht="15.75">
      <c r="B74" s="837"/>
      <c r="C74" s="840"/>
      <c r="D74" s="858"/>
      <c r="E74" s="861"/>
      <c r="F74" s="549">
        <v>4</v>
      </c>
      <c r="G74" s="550"/>
      <c r="H74" s="598" t="str">
        <f t="shared" si="1"/>
        <v>Belum Diisi</v>
      </c>
      <c r="I74" s="592" t="s">
        <v>26</v>
      </c>
      <c r="J74" s="593" t="str">
        <f>IF($D$71="Y/T","Isi Tujuan",IF($E$71=0,0,IF(I74="Y",1,IF(I74="T",0,"Isi Dulu"))))</f>
        <v>Isi Tujuan</v>
      </c>
      <c r="K74" s="592" t="s">
        <v>26</v>
      </c>
      <c r="L74" s="593" t="str">
        <f>IF($D$71="Y/T","Isi Tujuan",IF($E$71=0,0,IF(K74="Y",1,IF(K74="T",0,"Isi Dulu"))))</f>
        <v>Isi Tujuan</v>
      </c>
      <c r="M74" s="849"/>
      <c r="N74" s="852"/>
    </row>
    <row r="75" spans="2:14" ht="15.75">
      <c r="B75" s="838"/>
      <c r="C75" s="841"/>
      <c r="D75" s="859"/>
      <c r="E75" s="862"/>
      <c r="F75" s="569">
        <v>5</v>
      </c>
      <c r="G75" s="570"/>
      <c r="H75" s="599" t="str">
        <f t="shared" si="1"/>
        <v>Belum Diisi</v>
      </c>
      <c r="I75" s="595" t="s">
        <v>26</v>
      </c>
      <c r="J75" s="596" t="str">
        <f>IF($D$71="Y/T","Isi Tujuan",IF($E$71=0,0,IF(I75="Y",1,IF(I75="T",0,"Isi Dulu"))))</f>
        <v>Isi Tujuan</v>
      </c>
      <c r="K75" s="595" t="s">
        <v>26</v>
      </c>
      <c r="L75" s="596" t="str">
        <f>IF($D$71="Y/T","Isi Tujuan",IF($E$71=0,0,IF(K75="Y",1,IF(K75="T",0,"Isi Dulu"))))</f>
        <v>Isi Tujuan</v>
      </c>
      <c r="M75" s="850"/>
      <c r="N75" s="853"/>
    </row>
    <row r="76" spans="2:14" ht="15.75">
      <c r="B76" s="836">
        <v>15</v>
      </c>
      <c r="C76" s="839"/>
      <c r="D76" s="857" t="s">
        <v>26</v>
      </c>
      <c r="E76" s="860" t="str">
        <f>IF(D76="Y",1,IF(D76="T",0,IF(D76="Y/T","Belum diisi","Error")))</f>
        <v>Belum diisi</v>
      </c>
      <c r="F76" s="528">
        <v>1</v>
      </c>
      <c r="G76" s="529"/>
      <c r="H76" s="600" t="str">
        <f t="shared" si="1"/>
        <v>Belum Diisi</v>
      </c>
      <c r="I76" s="590" t="s">
        <v>26</v>
      </c>
      <c r="J76" s="591" t="str">
        <f>IF($D$76="Y/T","Isi Tujuan",IF($E$76=0,0,IF(I76="Y",1,IF(I76="T",0,"Isi Dulu"))))</f>
        <v>Isi Tujuan</v>
      </c>
      <c r="K76" s="590" t="s">
        <v>26</v>
      </c>
      <c r="L76" s="591" t="str">
        <f>IF($D$76="Y/T","Isi Tujuan",IF($E$76=0,0,IF(K76="Y",1,IF(K76="T",0,"Isi Dulu"))))</f>
        <v>Isi Tujuan</v>
      </c>
      <c r="M76" s="848" t="s">
        <v>26</v>
      </c>
      <c r="N76" s="851" t="str">
        <f>IF(M76="Y",1,IF(M76="T",0,IF(M76="Y/T","Belum diisi","Error")))</f>
        <v>Belum diisi</v>
      </c>
    </row>
    <row r="77" spans="2:14" ht="15.75">
      <c r="B77" s="837"/>
      <c r="C77" s="840"/>
      <c r="D77" s="858"/>
      <c r="E77" s="861"/>
      <c r="F77" s="549">
        <v>2</v>
      </c>
      <c r="G77" s="550"/>
      <c r="H77" s="598" t="str">
        <f t="shared" si="1"/>
        <v>Belum Diisi</v>
      </c>
      <c r="I77" s="592" t="s">
        <v>26</v>
      </c>
      <c r="J77" s="593" t="str">
        <f>IF($D$76="Y/T","Isi Tujuan",IF($E$76=0,0,IF(I77="Y",1,IF(I77="T",0,"Isi Dulu"))))</f>
        <v>Isi Tujuan</v>
      </c>
      <c r="K77" s="592" t="s">
        <v>26</v>
      </c>
      <c r="L77" s="593" t="str">
        <f>IF($D$76="Y/T","Isi Tujuan",IF($E$76=0,0,IF(K77="Y",1,IF(K77="T",0,"Isi Dulu"))))</f>
        <v>Isi Tujuan</v>
      </c>
      <c r="M77" s="849"/>
      <c r="N77" s="852"/>
    </row>
    <row r="78" spans="2:14" ht="15.75">
      <c r="B78" s="837"/>
      <c r="C78" s="840"/>
      <c r="D78" s="858"/>
      <c r="E78" s="861"/>
      <c r="F78" s="549">
        <v>3</v>
      </c>
      <c r="G78" s="550"/>
      <c r="H78" s="598" t="str">
        <f t="shared" si="1"/>
        <v>Belum Diisi</v>
      </c>
      <c r="I78" s="592" t="s">
        <v>26</v>
      </c>
      <c r="J78" s="593" t="str">
        <f>IF($D$76="Y/T","Isi Tujuan",IF($E$76=0,0,IF(I78="Y",1,IF(I78="T",0,"Isi Dulu"))))</f>
        <v>Isi Tujuan</v>
      </c>
      <c r="K78" s="592" t="s">
        <v>26</v>
      </c>
      <c r="L78" s="593" t="str">
        <f>IF($D$76="Y/T","Isi Tujuan",IF($E$76=0,0,IF(K78="Y",1,IF(K78="T",0,"Isi Dulu"))))</f>
        <v>Isi Tujuan</v>
      </c>
      <c r="M78" s="849"/>
      <c r="N78" s="852"/>
    </row>
    <row r="79" spans="2:14" ht="15.75">
      <c r="B79" s="837"/>
      <c r="C79" s="840"/>
      <c r="D79" s="858"/>
      <c r="E79" s="861"/>
      <c r="F79" s="549">
        <v>4</v>
      </c>
      <c r="G79" s="550"/>
      <c r="H79" s="598" t="str">
        <f t="shared" si="1"/>
        <v>Belum Diisi</v>
      </c>
      <c r="I79" s="592" t="s">
        <v>26</v>
      </c>
      <c r="J79" s="593" t="str">
        <f>IF($D$76="Y/T","Isi Tujuan",IF($E$76=0,0,IF(I79="Y",1,IF(I79="T",0,"Isi Dulu"))))</f>
        <v>Isi Tujuan</v>
      </c>
      <c r="K79" s="592" t="s">
        <v>26</v>
      </c>
      <c r="L79" s="593" t="str">
        <f>IF($D$76="Y/T","Isi Tujuan",IF($E$76=0,0,IF(K79="Y",1,IF(K79="T",0,"Isi Dulu"))))</f>
        <v>Isi Tujuan</v>
      </c>
      <c r="M79" s="849"/>
      <c r="N79" s="852"/>
    </row>
    <row r="80" spans="2:14" ht="15.75">
      <c r="B80" s="838"/>
      <c r="C80" s="841"/>
      <c r="D80" s="859"/>
      <c r="E80" s="862"/>
      <c r="F80" s="569">
        <v>5</v>
      </c>
      <c r="G80" s="570"/>
      <c r="H80" s="599" t="str">
        <f t="shared" si="1"/>
        <v>Belum Diisi</v>
      </c>
      <c r="I80" s="595" t="s">
        <v>26</v>
      </c>
      <c r="J80" s="596" t="str">
        <f>IF($D$76="Y/T","Isi Tujuan",IF($E$76=0,0,IF(I80="Y",1,IF(I80="T",0,"Isi Dulu"))))</f>
        <v>Isi Tujuan</v>
      </c>
      <c r="K80" s="595" t="s">
        <v>26</v>
      </c>
      <c r="L80" s="596" t="str">
        <f>IF($D$76="Y/T","Isi Tujuan",IF($E$76=0,0,IF(K80="Y",1,IF(K80="T",0,"Isi Dulu"))))</f>
        <v>Isi Tujuan</v>
      </c>
      <c r="M80" s="850"/>
      <c r="N80" s="853"/>
    </row>
    <row r="81" spans="2:14" ht="15.75">
      <c r="B81" s="836">
        <v>16</v>
      </c>
      <c r="C81" s="839"/>
      <c r="D81" s="857" t="s">
        <v>26</v>
      </c>
      <c r="E81" s="860" t="str">
        <f>IF(D81="Y",1,IF(D81="T",0,IF(D81="Y/T","Belum diisi","Error")))</f>
        <v>Belum diisi</v>
      </c>
      <c r="F81" s="528">
        <v>1</v>
      </c>
      <c r="G81" s="529"/>
      <c r="H81" s="600" t="str">
        <f t="shared" si="1"/>
        <v>Belum Diisi</v>
      </c>
      <c r="I81" s="590" t="s">
        <v>26</v>
      </c>
      <c r="J81" s="591" t="str">
        <f>IF($D$81="Y/T","Isi Tujuan",IF($E$81=0,0,IF(I81="Y",1,IF(I81="T",0,"Isi Dulu"))))</f>
        <v>Isi Tujuan</v>
      </c>
      <c r="K81" s="590" t="s">
        <v>26</v>
      </c>
      <c r="L81" s="591" t="str">
        <f>IF($D$81="Y/T","Isi Tujuan",IF($E$81=0,0,IF(K81="Y",1,IF(K81="T",0,"Isi Dulu"))))</f>
        <v>Isi Tujuan</v>
      </c>
      <c r="M81" s="848" t="s">
        <v>26</v>
      </c>
      <c r="N81" s="851" t="str">
        <f>IF(M81="Y",1,IF(M81="T",0,IF(M81="Y/T","Belum diisi","Error")))</f>
        <v>Belum diisi</v>
      </c>
    </row>
    <row r="82" spans="2:14" ht="15.75">
      <c r="B82" s="837"/>
      <c r="C82" s="840"/>
      <c r="D82" s="858"/>
      <c r="E82" s="861"/>
      <c r="F82" s="549">
        <v>2</v>
      </c>
      <c r="G82" s="550"/>
      <c r="H82" s="598" t="str">
        <f t="shared" si="1"/>
        <v>Belum Diisi</v>
      </c>
      <c r="I82" s="592" t="s">
        <v>26</v>
      </c>
      <c r="J82" s="593" t="str">
        <f>IF($D$81="Y/T","Isi Tujuan",IF($E$81=0,0,IF(I82="Y",1,IF(I82="T",0,"Isi Dulu"))))</f>
        <v>Isi Tujuan</v>
      </c>
      <c r="K82" s="592" t="s">
        <v>26</v>
      </c>
      <c r="L82" s="593" t="str">
        <f>IF($D$81="Y/T","Isi Tujuan",IF($E$81=0,0,IF(K82="Y",1,IF(K82="T",0,"Isi Dulu"))))</f>
        <v>Isi Tujuan</v>
      </c>
      <c r="M82" s="849"/>
      <c r="N82" s="852"/>
    </row>
    <row r="83" spans="2:14" ht="15.75">
      <c r="B83" s="837"/>
      <c r="C83" s="840"/>
      <c r="D83" s="858"/>
      <c r="E83" s="861"/>
      <c r="F83" s="549">
        <v>3</v>
      </c>
      <c r="G83" s="550"/>
      <c r="H83" s="598" t="str">
        <f t="shared" si="1"/>
        <v>Belum Diisi</v>
      </c>
      <c r="I83" s="592" t="s">
        <v>26</v>
      </c>
      <c r="J83" s="593" t="str">
        <f>IF($D$81="Y/T","Isi Tujuan",IF($E$81=0,0,IF(I83="Y",1,IF(I83="T",0,"Isi Dulu"))))</f>
        <v>Isi Tujuan</v>
      </c>
      <c r="K83" s="592" t="s">
        <v>26</v>
      </c>
      <c r="L83" s="593" t="str">
        <f>IF($D$81="Y/T","Isi Tujuan",IF($E$81=0,0,IF(K83="Y",1,IF(K83="T",0,"Isi Dulu"))))</f>
        <v>Isi Tujuan</v>
      </c>
      <c r="M83" s="849"/>
      <c r="N83" s="852"/>
    </row>
    <row r="84" spans="2:14" ht="15.75">
      <c r="B84" s="837"/>
      <c r="C84" s="840"/>
      <c r="D84" s="858"/>
      <c r="E84" s="861"/>
      <c r="F84" s="549">
        <v>4</v>
      </c>
      <c r="G84" s="550"/>
      <c r="H84" s="598" t="str">
        <f t="shared" si="1"/>
        <v>Belum Diisi</v>
      </c>
      <c r="I84" s="592" t="s">
        <v>26</v>
      </c>
      <c r="J84" s="593" t="str">
        <f>IF($D$81="Y/T","Isi Tujuan",IF($E$81=0,0,IF(I84="Y",1,IF(I84="T",0,"Isi Dulu"))))</f>
        <v>Isi Tujuan</v>
      </c>
      <c r="K84" s="592" t="s">
        <v>26</v>
      </c>
      <c r="L84" s="593" t="str">
        <f>IF($D$81="Y/T","Isi Tujuan",IF($E$81=0,0,IF(K84="Y",1,IF(K84="T",0,"Isi Dulu"))))</f>
        <v>Isi Tujuan</v>
      </c>
      <c r="M84" s="849"/>
      <c r="N84" s="852"/>
    </row>
    <row r="85" spans="2:14" ht="15.75">
      <c r="B85" s="838"/>
      <c r="C85" s="841"/>
      <c r="D85" s="859"/>
      <c r="E85" s="862"/>
      <c r="F85" s="569">
        <v>5</v>
      </c>
      <c r="G85" s="570"/>
      <c r="H85" s="599" t="str">
        <f t="shared" si="1"/>
        <v>Belum Diisi</v>
      </c>
      <c r="I85" s="595" t="s">
        <v>26</v>
      </c>
      <c r="J85" s="596" t="str">
        <f>IF($D$81="Y/T","Isi Tujuan",IF($E$81=0,0,IF(I85="Y",1,IF(I85="T",0,"Isi Dulu"))))</f>
        <v>Isi Tujuan</v>
      </c>
      <c r="K85" s="595" t="s">
        <v>26</v>
      </c>
      <c r="L85" s="596" t="str">
        <f>IF($D$81="Y/T","Isi Tujuan",IF($E$81=0,0,IF(K85="Y",1,IF(K85="T",0,"Isi Dulu"))))</f>
        <v>Isi Tujuan</v>
      </c>
      <c r="M85" s="850"/>
      <c r="N85" s="853"/>
    </row>
    <row r="86" spans="2:14" ht="15.75">
      <c r="B86" s="836">
        <v>17</v>
      </c>
      <c r="C86" s="839"/>
      <c r="D86" s="857" t="s">
        <v>26</v>
      </c>
      <c r="E86" s="860" t="str">
        <f>IF(D86="Y",1,IF(D86="T",0,IF(D86="Y/T","Belum diisi","Error")))</f>
        <v>Belum diisi</v>
      </c>
      <c r="F86" s="528">
        <v>1</v>
      </c>
      <c r="G86" s="529"/>
      <c r="H86" s="600" t="str">
        <f t="shared" si="1"/>
        <v>Belum Diisi</v>
      </c>
      <c r="I86" s="590" t="s">
        <v>26</v>
      </c>
      <c r="J86" s="591" t="str">
        <f>IF($D$86="Y/T","Isi Tujuan",IF($E$86=0,0,IF(I86="Y",1,IF(I86="T",0,"Isi Dulu"))))</f>
        <v>Isi Tujuan</v>
      </c>
      <c r="K86" s="590" t="s">
        <v>26</v>
      </c>
      <c r="L86" s="591" t="str">
        <f>IF($D$86="Y/T","Isi Tujuan",IF($E$86=0,0,IF(K86="Y",1,IF(K86="T",0,"Isi Dulu"))))</f>
        <v>Isi Tujuan</v>
      </c>
      <c r="M86" s="848" t="s">
        <v>26</v>
      </c>
      <c r="N86" s="851" t="str">
        <f>IF(M86="Y",1,IF(M86="T",0,IF(M86="Y/T","Belum diisi","Error")))</f>
        <v>Belum diisi</v>
      </c>
    </row>
    <row r="87" spans="2:14" ht="15.75">
      <c r="B87" s="837"/>
      <c r="C87" s="840"/>
      <c r="D87" s="858"/>
      <c r="E87" s="861"/>
      <c r="F87" s="549">
        <v>2</v>
      </c>
      <c r="G87" s="550"/>
      <c r="H87" s="598" t="str">
        <f t="shared" si="1"/>
        <v>Belum Diisi</v>
      </c>
      <c r="I87" s="592" t="s">
        <v>26</v>
      </c>
      <c r="J87" s="593" t="str">
        <f>IF($D$86="Y/T","Isi Tujuan",IF($E$86=0,0,IF(I87="Y",1,IF(I87="T",0,"Isi Dulu"))))</f>
        <v>Isi Tujuan</v>
      </c>
      <c r="K87" s="592" t="s">
        <v>26</v>
      </c>
      <c r="L87" s="593" t="str">
        <f>IF($D$86="Y/T","Isi Tujuan",IF($E$86=0,0,IF(K87="Y",1,IF(K87="T",0,"Isi Dulu"))))</f>
        <v>Isi Tujuan</v>
      </c>
      <c r="M87" s="849"/>
      <c r="N87" s="852"/>
    </row>
    <row r="88" spans="2:14" ht="15.75">
      <c r="B88" s="837"/>
      <c r="C88" s="840"/>
      <c r="D88" s="858"/>
      <c r="E88" s="861"/>
      <c r="F88" s="549">
        <v>3</v>
      </c>
      <c r="G88" s="550"/>
      <c r="H88" s="598" t="str">
        <f t="shared" si="1"/>
        <v>Belum Diisi</v>
      </c>
      <c r="I88" s="592" t="s">
        <v>26</v>
      </c>
      <c r="J88" s="593" t="str">
        <f>IF($D$86="Y/T","Isi Tujuan",IF($E$86=0,0,IF(I88="Y",1,IF(I88="T",0,"Isi Dulu"))))</f>
        <v>Isi Tujuan</v>
      </c>
      <c r="K88" s="592" t="s">
        <v>26</v>
      </c>
      <c r="L88" s="593" t="str">
        <f>IF($D$86="Y/T","Isi Tujuan",IF($E$86=0,0,IF(K88="Y",1,IF(K88="T",0,"Isi Dulu"))))</f>
        <v>Isi Tujuan</v>
      </c>
      <c r="M88" s="849"/>
      <c r="N88" s="852"/>
    </row>
    <row r="89" spans="2:14" ht="15.75">
      <c r="B89" s="837"/>
      <c r="C89" s="840"/>
      <c r="D89" s="858"/>
      <c r="E89" s="861"/>
      <c r="F89" s="549">
        <v>4</v>
      </c>
      <c r="G89" s="550"/>
      <c r="H89" s="598" t="str">
        <f t="shared" si="1"/>
        <v>Belum Diisi</v>
      </c>
      <c r="I89" s="592" t="s">
        <v>26</v>
      </c>
      <c r="J89" s="593" t="str">
        <f>IF($D$86="Y/T","Isi Tujuan",IF($E$86=0,0,IF(I89="Y",1,IF(I89="T",0,"Isi Dulu"))))</f>
        <v>Isi Tujuan</v>
      </c>
      <c r="K89" s="592" t="s">
        <v>26</v>
      </c>
      <c r="L89" s="593" t="str">
        <f>IF($D$86="Y/T","Isi Tujuan",IF($E$86=0,0,IF(K89="Y",1,IF(K89="T",0,"Isi Dulu"))))</f>
        <v>Isi Tujuan</v>
      </c>
      <c r="M89" s="849"/>
      <c r="N89" s="852"/>
    </row>
    <row r="90" spans="2:14" ht="15.75">
      <c r="B90" s="838"/>
      <c r="C90" s="841"/>
      <c r="D90" s="859"/>
      <c r="E90" s="862"/>
      <c r="F90" s="569">
        <v>5</v>
      </c>
      <c r="G90" s="570"/>
      <c r="H90" s="599" t="str">
        <f t="shared" si="1"/>
        <v>Belum Diisi</v>
      </c>
      <c r="I90" s="595" t="s">
        <v>26</v>
      </c>
      <c r="J90" s="596" t="str">
        <f>IF($D$86="Y/T","Isi Tujuan",IF($E$86=0,0,IF(I90="Y",1,IF(I90="T",0,"Isi Dulu"))))</f>
        <v>Isi Tujuan</v>
      </c>
      <c r="K90" s="595" t="s">
        <v>26</v>
      </c>
      <c r="L90" s="596" t="str">
        <f>IF($D$86="Y/T","Isi Tujuan",IF($E$86=0,0,IF(K90="Y",1,IF(K90="T",0,"Isi Dulu"))))</f>
        <v>Isi Tujuan</v>
      </c>
      <c r="M90" s="850"/>
      <c r="N90" s="853"/>
    </row>
    <row r="91" spans="2:14" ht="15.75">
      <c r="B91" s="836">
        <v>18</v>
      </c>
      <c r="C91" s="839"/>
      <c r="D91" s="857" t="s">
        <v>26</v>
      </c>
      <c r="E91" s="860" t="str">
        <f>IF(D91="Y",1,IF(D91="T",0,IF(D91="Y/T","Belum diisi","Error")))</f>
        <v>Belum diisi</v>
      </c>
      <c r="F91" s="528">
        <v>1</v>
      </c>
      <c r="G91" s="529"/>
      <c r="H91" s="600" t="str">
        <f t="shared" si="1"/>
        <v>Belum Diisi</v>
      </c>
      <c r="I91" s="590" t="s">
        <v>26</v>
      </c>
      <c r="J91" s="591" t="str">
        <f>IF($D$91="Y/T","Isi Tujuan",IF($E$91=0,0,IF(I91="Y",1,IF(I91="T",0,"Isi Dulu"))))</f>
        <v>Isi Tujuan</v>
      </c>
      <c r="K91" s="590" t="s">
        <v>26</v>
      </c>
      <c r="L91" s="591" t="str">
        <f>IF($D$91="Y/T","Isi Tujuan",IF($E$91=0,0,IF(K91="Y",1,IF(K91="T",0,"Isi Dulu"))))</f>
        <v>Isi Tujuan</v>
      </c>
      <c r="M91" s="848" t="s">
        <v>26</v>
      </c>
      <c r="N91" s="851" t="str">
        <f>IF(M91="Y",1,IF(M91="T",0,IF(M91="Y/T","Belum diisi","Error")))</f>
        <v>Belum diisi</v>
      </c>
    </row>
    <row r="92" spans="2:14" ht="15.75">
      <c r="B92" s="837"/>
      <c r="C92" s="840"/>
      <c r="D92" s="858"/>
      <c r="E92" s="861"/>
      <c r="F92" s="549">
        <v>2</v>
      </c>
      <c r="G92" s="550"/>
      <c r="H92" s="598" t="str">
        <f t="shared" si="1"/>
        <v>Belum Diisi</v>
      </c>
      <c r="I92" s="592" t="s">
        <v>26</v>
      </c>
      <c r="J92" s="593" t="str">
        <f>IF($D$91="Y/T","Isi Tujuan",IF($E$91=0,0,IF(I92="Y",1,IF(I92="T",0,"Isi Dulu"))))</f>
        <v>Isi Tujuan</v>
      </c>
      <c r="K92" s="592" t="s">
        <v>26</v>
      </c>
      <c r="L92" s="593" t="str">
        <f>IF($D$91="Y/T","Isi Tujuan",IF($E$91=0,0,IF(K92="Y",1,IF(K92="T",0,"Isi Dulu"))))</f>
        <v>Isi Tujuan</v>
      </c>
      <c r="M92" s="849"/>
      <c r="N92" s="852"/>
    </row>
    <row r="93" spans="2:14" ht="15.75">
      <c r="B93" s="837"/>
      <c r="C93" s="840"/>
      <c r="D93" s="858"/>
      <c r="E93" s="861"/>
      <c r="F93" s="549">
        <v>3</v>
      </c>
      <c r="G93" s="550"/>
      <c r="H93" s="598" t="str">
        <f t="shared" si="1"/>
        <v>Belum Diisi</v>
      </c>
      <c r="I93" s="592" t="s">
        <v>26</v>
      </c>
      <c r="J93" s="593" t="str">
        <f>IF($D$91="Y/T","Isi Tujuan",IF($E$91=0,0,IF(I93="Y",1,IF(I93="T",0,"Isi Dulu"))))</f>
        <v>Isi Tujuan</v>
      </c>
      <c r="K93" s="592" t="s">
        <v>26</v>
      </c>
      <c r="L93" s="593" t="str">
        <f>IF($D$91="Y/T","Isi Tujuan",IF($E$91=0,0,IF(K93="Y",1,IF(K93="T",0,"Isi Dulu"))))</f>
        <v>Isi Tujuan</v>
      </c>
      <c r="M93" s="849"/>
      <c r="N93" s="852"/>
    </row>
    <row r="94" spans="2:14" ht="15.75">
      <c r="B94" s="837"/>
      <c r="C94" s="840"/>
      <c r="D94" s="858"/>
      <c r="E94" s="861"/>
      <c r="F94" s="549">
        <v>4</v>
      </c>
      <c r="G94" s="550"/>
      <c r="H94" s="598" t="str">
        <f t="shared" si="1"/>
        <v>Belum Diisi</v>
      </c>
      <c r="I94" s="592" t="s">
        <v>26</v>
      </c>
      <c r="J94" s="593" t="str">
        <f>IF($D$91="Y/T","Isi Tujuan",IF($E$91=0,0,IF(I94="Y",1,IF(I94="T",0,"Isi Dulu"))))</f>
        <v>Isi Tujuan</v>
      </c>
      <c r="K94" s="592" t="s">
        <v>26</v>
      </c>
      <c r="L94" s="593" t="str">
        <f>IF($D$91="Y/T","Isi Tujuan",IF($E$91=0,0,IF(K94="Y",1,IF(K94="T",0,"Isi Dulu"))))</f>
        <v>Isi Tujuan</v>
      </c>
      <c r="M94" s="849"/>
      <c r="N94" s="852"/>
    </row>
    <row r="95" spans="2:14" ht="15.75">
      <c r="B95" s="838"/>
      <c r="C95" s="841"/>
      <c r="D95" s="859"/>
      <c r="E95" s="862"/>
      <c r="F95" s="569">
        <v>5</v>
      </c>
      <c r="G95" s="570"/>
      <c r="H95" s="599" t="str">
        <f t="shared" si="1"/>
        <v>Belum Diisi</v>
      </c>
      <c r="I95" s="595" t="s">
        <v>26</v>
      </c>
      <c r="J95" s="596" t="str">
        <f>IF($D$91="Y/T","Isi Tujuan",IF($E$91=0,0,IF(I95="Y",1,IF(I95="T",0,"Isi Dulu"))))</f>
        <v>Isi Tujuan</v>
      </c>
      <c r="K95" s="595" t="s">
        <v>26</v>
      </c>
      <c r="L95" s="596" t="str">
        <f>IF($D$91="Y/T","Isi Tujuan",IF($E$91=0,0,IF(K95="Y",1,IF(K95="T",0,"Isi Dulu"))))</f>
        <v>Isi Tujuan</v>
      </c>
      <c r="M95" s="850"/>
      <c r="N95" s="853"/>
    </row>
    <row r="96" spans="2:14" ht="15.75">
      <c r="B96" s="836">
        <v>19</v>
      </c>
      <c r="C96" s="839"/>
      <c r="D96" s="857" t="s">
        <v>26</v>
      </c>
      <c r="E96" s="860" t="str">
        <f>IF(D96="Y",1,IF(D96="T",0,IF(D96="Y/T","Belum diisi","Error")))</f>
        <v>Belum diisi</v>
      </c>
      <c r="F96" s="528">
        <v>1</v>
      </c>
      <c r="G96" s="529"/>
      <c r="H96" s="600" t="str">
        <f t="shared" si="1"/>
        <v>Belum Diisi</v>
      </c>
      <c r="I96" s="590" t="s">
        <v>26</v>
      </c>
      <c r="J96" s="591" t="str">
        <f>IF($D$96="Y/T","Isi Tujuan",IF($E$96=0,0,IF(I96="Y",1,IF(I96="T",0,"Isi Dulu"))))</f>
        <v>Isi Tujuan</v>
      </c>
      <c r="K96" s="590" t="s">
        <v>26</v>
      </c>
      <c r="L96" s="591" t="str">
        <f>IF($D$96="Y/T","Isi Tujuan",IF($E$96=0,0,IF(K96="Y",1,IF(K96="T",0,"Isi Dulu"))))</f>
        <v>Isi Tujuan</v>
      </c>
      <c r="M96" s="848" t="s">
        <v>26</v>
      </c>
      <c r="N96" s="851" t="str">
        <f>IF(M96="Y",1,IF(M96="T",0,IF(M96="Y/T","Belum diisi","Error")))</f>
        <v>Belum diisi</v>
      </c>
    </row>
    <row r="97" spans="2:18" ht="15.75">
      <c r="B97" s="837"/>
      <c r="C97" s="840"/>
      <c r="D97" s="858"/>
      <c r="E97" s="861"/>
      <c r="F97" s="549">
        <v>2</v>
      </c>
      <c r="G97" s="550"/>
      <c r="H97" s="598" t="str">
        <f t="shared" si="1"/>
        <v>Belum Diisi</v>
      </c>
      <c r="I97" s="592" t="s">
        <v>26</v>
      </c>
      <c r="J97" s="593" t="str">
        <f>IF($D$96="Y/T","Isi Tujuan",IF($E$96=0,0,IF(I97="Y",1,IF(I97="T",0,"Isi Dulu"))))</f>
        <v>Isi Tujuan</v>
      </c>
      <c r="K97" s="592" t="s">
        <v>26</v>
      </c>
      <c r="L97" s="593" t="str">
        <f>IF($D$96="Y/T","Isi Tujuan",IF($E$96=0,0,IF(K97="Y",1,IF(K97="T",0,"Isi Dulu"))))</f>
        <v>Isi Tujuan</v>
      </c>
      <c r="M97" s="849"/>
      <c r="N97" s="852"/>
    </row>
    <row r="98" spans="2:18" ht="15.75">
      <c r="B98" s="837"/>
      <c r="C98" s="840"/>
      <c r="D98" s="858"/>
      <c r="E98" s="861"/>
      <c r="F98" s="549">
        <v>3</v>
      </c>
      <c r="G98" s="550"/>
      <c r="H98" s="598" t="str">
        <f t="shared" si="1"/>
        <v>Belum Diisi</v>
      </c>
      <c r="I98" s="592" t="s">
        <v>26</v>
      </c>
      <c r="J98" s="593" t="str">
        <f>IF($D$96="Y/T","Isi Tujuan",IF($E$96=0,0,IF(I98="Y",1,IF(I98="T",0,"Isi Dulu"))))</f>
        <v>Isi Tujuan</v>
      </c>
      <c r="K98" s="592" t="s">
        <v>26</v>
      </c>
      <c r="L98" s="593" t="str">
        <f>IF($D$96="Y/T","Isi Tujuan",IF($E$96=0,0,IF(K98="Y",1,IF(K98="T",0,"Isi Dulu"))))</f>
        <v>Isi Tujuan</v>
      </c>
      <c r="M98" s="849"/>
      <c r="N98" s="852"/>
    </row>
    <row r="99" spans="2:18" ht="15.75">
      <c r="B99" s="837"/>
      <c r="C99" s="840"/>
      <c r="D99" s="858"/>
      <c r="E99" s="861"/>
      <c r="F99" s="549">
        <v>4</v>
      </c>
      <c r="G99" s="550"/>
      <c r="H99" s="598" t="str">
        <f t="shared" si="1"/>
        <v>Belum Diisi</v>
      </c>
      <c r="I99" s="592" t="s">
        <v>26</v>
      </c>
      <c r="J99" s="593" t="str">
        <f>IF($D$96="Y/T","Isi Tujuan",IF($E$96=0,0,IF(I99="Y",1,IF(I99="T",0,"Isi Dulu"))))</f>
        <v>Isi Tujuan</v>
      </c>
      <c r="K99" s="592" t="s">
        <v>26</v>
      </c>
      <c r="L99" s="593" t="str">
        <f>IF($D$96="Y/T","Isi Tujuan",IF($E$96=0,0,IF(K99="Y",1,IF(K99="T",0,"Isi Dulu"))))</f>
        <v>Isi Tujuan</v>
      </c>
      <c r="M99" s="849"/>
      <c r="N99" s="852"/>
    </row>
    <row r="100" spans="2:18" ht="15.75">
      <c r="B100" s="838"/>
      <c r="C100" s="841"/>
      <c r="D100" s="859"/>
      <c r="E100" s="862"/>
      <c r="F100" s="569">
        <v>5</v>
      </c>
      <c r="G100" s="570"/>
      <c r="H100" s="599" t="str">
        <f t="shared" si="1"/>
        <v>Belum Diisi</v>
      </c>
      <c r="I100" s="595" t="s">
        <v>26</v>
      </c>
      <c r="J100" s="596" t="str">
        <f>IF($D$96="Y/T","Isi Tujuan",IF($E$96=0,0,IF(I100="Y",1,IF(I100="T",0,"Isi Dulu"))))</f>
        <v>Isi Tujuan</v>
      </c>
      <c r="K100" s="595" t="s">
        <v>26</v>
      </c>
      <c r="L100" s="596" t="str">
        <f>IF($D$96="Y/T","Isi Tujuan",IF($E$96=0,0,IF(K100="Y",1,IF(K100="T",0,"Isi Dulu"))))</f>
        <v>Isi Tujuan</v>
      </c>
      <c r="M100" s="850"/>
      <c r="N100" s="853"/>
    </row>
    <row r="101" spans="2:18" ht="15.75">
      <c r="B101" s="836">
        <v>20</v>
      </c>
      <c r="C101" s="839"/>
      <c r="D101" s="857" t="s">
        <v>26</v>
      </c>
      <c r="E101" s="860" t="str">
        <f>IF(D101="Y",1,IF(D101="T",0,IF(D101="Y/T","Belum diisi","Error")))</f>
        <v>Belum diisi</v>
      </c>
      <c r="F101" s="528">
        <v>1</v>
      </c>
      <c r="G101" s="529"/>
      <c r="H101" s="600" t="str">
        <f t="shared" si="1"/>
        <v>Belum Diisi</v>
      </c>
      <c r="I101" s="590" t="s">
        <v>26</v>
      </c>
      <c r="J101" s="591" t="str">
        <f>IF($D$101="Y/T","Isi Tujuan",IF($E$101=0,0,IF(I101="Y",1,IF(I101="T",0,"Isi Dulu"))))</f>
        <v>Isi Tujuan</v>
      </c>
      <c r="K101" s="590" t="s">
        <v>26</v>
      </c>
      <c r="L101" s="591" t="str">
        <f>IF($D$101="Y/T","Isi Tujuan",IF($E$101=0,0,IF(K101="Y",1,IF(K101="T",0,"Isi Dulu"))))</f>
        <v>Isi Tujuan</v>
      </c>
      <c r="M101" s="848" t="s">
        <v>26</v>
      </c>
      <c r="N101" s="851" t="str">
        <f>IF(M101="Y",1,IF(M101="T",0,IF(M101="Y/T","Belum diisi","Error")))</f>
        <v>Belum diisi</v>
      </c>
    </row>
    <row r="102" spans="2:18" ht="15.75">
      <c r="B102" s="837"/>
      <c r="C102" s="840"/>
      <c r="D102" s="858"/>
      <c r="E102" s="861"/>
      <c r="F102" s="549">
        <v>2</v>
      </c>
      <c r="G102" s="550"/>
      <c r="H102" s="598" t="str">
        <f t="shared" si="1"/>
        <v>Belum Diisi</v>
      </c>
      <c r="I102" s="592" t="s">
        <v>26</v>
      </c>
      <c r="J102" s="593" t="str">
        <f>IF($D$101="Y/T","Isi Tujuan",IF($E$101=0,0,IF(I102="Y",1,IF(I102="T",0,"Isi Dulu"))))</f>
        <v>Isi Tujuan</v>
      </c>
      <c r="K102" s="592" t="s">
        <v>26</v>
      </c>
      <c r="L102" s="593" t="str">
        <f>IF($D$101="Y/T","Isi Tujuan",IF($E$101=0,0,IF(K102="Y",1,IF(K102="T",0,"Isi Dulu"))))</f>
        <v>Isi Tujuan</v>
      </c>
      <c r="M102" s="849"/>
      <c r="N102" s="852"/>
    </row>
    <row r="103" spans="2:18" ht="15.75">
      <c r="B103" s="837"/>
      <c r="C103" s="840"/>
      <c r="D103" s="858"/>
      <c r="E103" s="861"/>
      <c r="F103" s="549">
        <v>3</v>
      </c>
      <c r="G103" s="550"/>
      <c r="H103" s="598" t="str">
        <f t="shared" si="1"/>
        <v>Belum Diisi</v>
      </c>
      <c r="I103" s="592" t="s">
        <v>26</v>
      </c>
      <c r="J103" s="593" t="str">
        <f>IF($D$101="Y/T","Isi Tujuan",IF($E$101=0,0,IF(I103="Y",1,IF(I103="T",0,"Isi Dulu"))))</f>
        <v>Isi Tujuan</v>
      </c>
      <c r="K103" s="592" t="s">
        <v>26</v>
      </c>
      <c r="L103" s="593" t="str">
        <f>IF($D$101="Y/T","Isi Tujuan",IF($E$101=0,0,IF(K103="Y",1,IF(K103="T",0,"Isi Dulu"))))</f>
        <v>Isi Tujuan</v>
      </c>
      <c r="M103" s="849"/>
      <c r="N103" s="852"/>
    </row>
    <row r="104" spans="2:18" ht="15.75">
      <c r="B104" s="837"/>
      <c r="C104" s="840"/>
      <c r="D104" s="858"/>
      <c r="E104" s="861"/>
      <c r="F104" s="549">
        <v>4</v>
      </c>
      <c r="G104" s="550"/>
      <c r="H104" s="598" t="str">
        <f t="shared" si="1"/>
        <v>Belum Diisi</v>
      </c>
      <c r="I104" s="592" t="s">
        <v>26</v>
      </c>
      <c r="J104" s="593" t="str">
        <f>IF($D$101="Y/T","Isi Tujuan",IF($E$101=0,0,IF(I104="Y",1,IF(I104="T",0,"Isi Dulu"))))</f>
        <v>Isi Tujuan</v>
      </c>
      <c r="K104" s="592" t="s">
        <v>26</v>
      </c>
      <c r="L104" s="593" t="str">
        <f>IF($D$101="Y/T","Isi Tujuan",IF($E$101=0,0,IF(K104="Y",1,IF(K104="T",0,"Isi Dulu"))))</f>
        <v>Isi Tujuan</v>
      </c>
      <c r="M104" s="849"/>
      <c r="N104" s="852"/>
    </row>
    <row r="105" spans="2:18" ht="15.75">
      <c r="B105" s="838"/>
      <c r="C105" s="841"/>
      <c r="D105" s="859"/>
      <c r="E105" s="862"/>
      <c r="F105" s="569">
        <v>5</v>
      </c>
      <c r="G105" s="570"/>
      <c r="H105" s="599" t="str">
        <f t="shared" si="1"/>
        <v>Belum Diisi</v>
      </c>
      <c r="I105" s="595" t="s">
        <v>26</v>
      </c>
      <c r="J105" s="596" t="str">
        <f>IF($D$101="Y/T","Isi Tujuan",IF($E$101=0,0,IF(I105="Y",1,IF(I105="T",0,"Isi Dulu"))))</f>
        <v>Isi Tujuan</v>
      </c>
      <c r="K105" s="595" t="s">
        <v>26</v>
      </c>
      <c r="L105" s="596" t="str">
        <f>IF($D$101="Y/T","Isi Tujuan",IF($E$101=0,0,IF(K105="Y",1,IF(K105="T",0,"Isi Dulu"))))</f>
        <v>Isi Tujuan</v>
      </c>
      <c r="M105" s="850"/>
      <c r="N105" s="853"/>
    </row>
    <row r="106" spans="2:18" s="527" customFormat="1" ht="15.75">
      <c r="B106" s="601"/>
      <c r="C106" s="581"/>
      <c r="D106" s="582"/>
      <c r="E106" s="602" t="e">
        <f>AVERAGE(E6:E105)</f>
        <v>#DIV/0!</v>
      </c>
      <c r="F106" s="603"/>
      <c r="G106" s="583"/>
      <c r="H106" s="602" t="e">
        <f>(IF($D6="Y/T",0,AVERAGE(H6:H10))+IF($D11="Y/T",0,AVERAGE(H11:H15))+IF($D16="Y/T",0,AVERAGE(H16:H20))+IF($D21="Y/T",0,AVERAGE(H21:H25))+IF($D26="Y/T",0,AVERAGE(H26:H30))+IF($D31="Y/T",0,AVERAGE(H31:H35))+IF($D36="Y/T",0,AVERAGE(H36:H40))+IF($D41="Y/T",0,AVERAGE(H41:H45))+IF($D46="Y/T",0,AVERAGE(H46:H50))+IF($D51="Y/T",0,AVERAGE(H51:H55))+IF($D56="Y/T",0,AVERAGE(H56:H60))+IF($D61="Y/T",0,AVERAGE(H61:H65))+IF($D66="Y/T",0,AVERAGE(H66:H70))+IF($D71="Y/T",0,AVERAGE(H71:H75))+IF($D76="Y/T",0,AVERAGE(H76:H80))+IF($D81="Y/T",0,AVERAGE(H81:H85))+IF($D86="Y/T",0,AVERAGE(H86:H90))+IF($D91="Y/T",0,AVERAGE(H91:H95))+IF($D96="Y/T",0,AVERAGE(H96:H100))+IF($D101="Y/T",0,AVERAGE(H101:H105)))/(COUNTIF($D6:$D105,"Y")+COUNTIF($D6:$D105,"T"))</f>
        <v>#DIV/0!</v>
      </c>
      <c r="I106" s="582"/>
      <c r="J106" s="602" t="e">
        <f>(IF($D6="Y/T",0,AVERAGE(J6:J10))+IF($D11="Y/T",0,AVERAGE(J11:J15))+IF($D16="Y/T",0,AVERAGE(J16:J20))+IF($D21="Y/T",0,AVERAGE(J21:J25))+IF($D26="Y/T",0,AVERAGE(J26:J30))+IF($D31="Y/T",0,AVERAGE(J31:J35))+IF($D36="Y/T",0,AVERAGE(J36:J40))+IF($D41="Y/T",0,AVERAGE(J41:J45))+IF($D46="Y/T",0,AVERAGE(J46:J50))+IF($D51="Y/T",0,AVERAGE(J51:J55))+IF($D56="Y/T",0,AVERAGE(J56:J60))+IF($D61="Y/T",0,AVERAGE(J61:J65))+IF($D66="Y/T",0,AVERAGE(J66:J70))+IF($D71="Y/T",0,AVERAGE(J71:J75))+IF($D76="Y/T",0,AVERAGE(J76:J80))+IF($D81="Y/T",0,AVERAGE(J81:J85))+IF($D86="Y/T",0,AVERAGE(J86:J90))+IF($D91="Y/T",0,AVERAGE(J91:J95))+IF($D96="Y/T",0,AVERAGE(J96:J100))+IF($D101="Y/T",0,AVERAGE(J101:J105)))/(COUNTIF($D6:$D105,"Y")+COUNTIF($D6:$D105,"T"))</f>
        <v>#DIV/0!</v>
      </c>
      <c r="K106" s="582"/>
      <c r="L106" s="602" t="e">
        <f>(IF($D6="Y/T",0,AVERAGE(L6:L10))+IF($D11="Y/T",0,AVERAGE(L11:L15))+IF($D16="Y/T",0,AVERAGE(L16:L20))+IF($D21="Y/T",0,AVERAGE(L21:L25))+IF($D26="Y/T",0,AVERAGE(L26:L30))+IF($D31="Y/T",0,AVERAGE(L31:L35))+IF($D36="Y/T",0,AVERAGE(L36:L40))+IF($D41="Y/T",0,AVERAGE(L41:L45))+IF($D46="Y/T",0,AVERAGE(L46:L50))+IF($D51="Y/T",0,AVERAGE(L51:L55))+IF($D56="Y/T",0,AVERAGE(L56:L60))+IF($D61="Y/T",0,AVERAGE(L61:L65))+IF($D66="Y/T",0,AVERAGE(L66:L70))+IF($D71="Y/T",0,AVERAGE(L71:L75))+IF($D76="Y/T",0,AVERAGE(L76:L80))+IF($D81="Y/T",0,AVERAGE(L81:L85))+IF($D86="Y/T",0,AVERAGE(L86:L90))+IF($D91="Y/T",0,AVERAGE(L91:L95))+IF($D96="Y/T",0,AVERAGE(L96:L100))+IF($D101="Y/T",0,AVERAGE(L101:L105)))/(COUNTIF($D6:$D105,"Y")+COUNTIF($D6:$D105,"T"))</f>
        <v>#DIV/0!</v>
      </c>
      <c r="M106" s="582"/>
      <c r="N106" s="602" t="e">
        <f>AVERAGE(N6:N105)</f>
        <v>#DIV/0!</v>
      </c>
    </row>
    <row r="107" spans="2:18" s="527" customFormat="1" ht="15.75">
      <c r="B107" s="864" t="s">
        <v>508</v>
      </c>
      <c r="C107" s="865"/>
      <c r="D107" s="865"/>
      <c r="E107" s="865"/>
      <c r="F107" s="865"/>
      <c r="G107" s="865"/>
      <c r="H107" s="865"/>
      <c r="I107" s="865"/>
      <c r="J107" s="866"/>
      <c r="K107" s="604"/>
      <c r="L107" s="604"/>
      <c r="M107" s="604"/>
      <c r="N107" s="604"/>
      <c r="O107" s="517"/>
      <c r="P107" s="517"/>
      <c r="Q107" s="517"/>
      <c r="R107" s="517"/>
    </row>
    <row r="108" spans="2:18" s="527" customFormat="1" ht="15.75">
      <c r="B108" s="836">
        <v>1</v>
      </c>
      <c r="C108" s="839"/>
      <c r="D108" s="857" t="s">
        <v>26</v>
      </c>
      <c r="E108" s="854" t="str">
        <f>IF(D108="Y",1,IF(D108="T",0,IF(D108="Y/T","Belum diisi","Error")))</f>
        <v>Belum diisi</v>
      </c>
      <c r="F108" s="528">
        <v>1</v>
      </c>
      <c r="G108" s="529"/>
      <c r="H108" s="589" t="str">
        <f t="shared" ref="H108:H171" si="2">IF(OR(J108="Isi Dulu",L108="Isi Dulu",J108="Isi Sasaran",L108="Isi Sasaran"),"Belum Diisi",IF(SUM(J108,L108)=2,1,IF(SUM(J108,L108)=1,0,IF(SUM(J108,L108)=0,0,"Error"))))</f>
        <v>Belum Diisi</v>
      </c>
      <c r="I108" s="590" t="s">
        <v>26</v>
      </c>
      <c r="J108" s="591" t="str">
        <f>IF($D$108="Y/T","Isi Sasaran",IF($E$108=0,0,IF(I108="Y",1,IF(I108="T",0,"Isi Dulu"))))</f>
        <v>Isi Sasaran</v>
      </c>
      <c r="K108" s="590" t="s">
        <v>26</v>
      </c>
      <c r="L108" s="591" t="str">
        <f>IF($D$108="Y/T","Isi Sasaran",IF($E$108=0,0,IF(K108="Y",1,IF(K108="T",0,"Isi Dulu"))))</f>
        <v>Isi Sasaran</v>
      </c>
      <c r="M108" s="848" t="s">
        <v>26</v>
      </c>
      <c r="N108" s="851" t="str">
        <f>IF(M108="Y",1,IF(M108="T",0,IF(M108="Y/T","Belum diisi","Error")))</f>
        <v>Belum diisi</v>
      </c>
      <c r="O108" s="517"/>
      <c r="P108" s="517"/>
      <c r="Q108" s="517"/>
      <c r="R108" s="517"/>
    </row>
    <row r="109" spans="2:18" s="527" customFormat="1" ht="15.75">
      <c r="B109" s="837"/>
      <c r="C109" s="840"/>
      <c r="D109" s="858"/>
      <c r="E109" s="855"/>
      <c r="F109" s="549">
        <v>2</v>
      </c>
      <c r="G109" s="550"/>
      <c r="H109" s="589" t="str">
        <f t="shared" si="2"/>
        <v>Belum Diisi</v>
      </c>
      <c r="I109" s="592" t="s">
        <v>26</v>
      </c>
      <c r="J109" s="593" t="str">
        <f>IF($D$108="Y/T","Isi Sasaran",IF($E$108=0,0,IF(I109="Y",1,IF(I109="T",0,"Isi Dulu"))))</f>
        <v>Isi Sasaran</v>
      </c>
      <c r="K109" s="592" t="s">
        <v>26</v>
      </c>
      <c r="L109" s="593" t="str">
        <f>IF($D$108="Y/T","Isi Sasaran",IF($E$108=0,0,IF(K109="Y",1,IF(K109="T",0,"Isi Dulu"))))</f>
        <v>Isi Sasaran</v>
      </c>
      <c r="M109" s="849"/>
      <c r="N109" s="852"/>
      <c r="O109" s="517"/>
      <c r="P109" s="517"/>
      <c r="Q109" s="517"/>
      <c r="R109" s="517"/>
    </row>
    <row r="110" spans="2:18" s="527" customFormat="1" ht="15.75">
      <c r="B110" s="837"/>
      <c r="C110" s="840"/>
      <c r="D110" s="858"/>
      <c r="E110" s="855"/>
      <c r="F110" s="549">
        <v>3</v>
      </c>
      <c r="G110" s="550"/>
      <c r="H110" s="589" t="str">
        <f t="shared" si="2"/>
        <v>Belum Diisi</v>
      </c>
      <c r="I110" s="592" t="s">
        <v>26</v>
      </c>
      <c r="J110" s="593" t="str">
        <f>IF($D$108="Y/T","Isi Sasaran",IF($E$108=0,0,IF(I110="Y",1,IF(I110="T",0,"Isi Dulu"))))</f>
        <v>Isi Sasaran</v>
      </c>
      <c r="K110" s="592" t="s">
        <v>26</v>
      </c>
      <c r="L110" s="593" t="str">
        <f>IF($D$108="Y/T","Isi Sasaran",IF($E$108=0,0,IF(K110="Y",1,IF(K110="T",0,"Isi Dulu"))))</f>
        <v>Isi Sasaran</v>
      </c>
      <c r="M110" s="849"/>
      <c r="N110" s="852"/>
      <c r="O110" s="517"/>
      <c r="P110" s="517"/>
      <c r="Q110" s="517"/>
      <c r="R110" s="517"/>
    </row>
    <row r="111" spans="2:18" s="527" customFormat="1" ht="15.75">
      <c r="B111" s="837"/>
      <c r="C111" s="840"/>
      <c r="D111" s="858"/>
      <c r="E111" s="855"/>
      <c r="F111" s="549">
        <v>4</v>
      </c>
      <c r="G111" s="550"/>
      <c r="H111" s="589" t="str">
        <f t="shared" si="2"/>
        <v>Belum Diisi</v>
      </c>
      <c r="I111" s="592" t="s">
        <v>26</v>
      </c>
      <c r="J111" s="593" t="str">
        <f>IF($D$108="Y/T","Isi Sasaran",IF($E$108=0,0,IF(I111="Y",1,IF(I111="T",0,"Isi Dulu"))))</f>
        <v>Isi Sasaran</v>
      </c>
      <c r="K111" s="592" t="s">
        <v>26</v>
      </c>
      <c r="L111" s="593" t="str">
        <f>IF($D$108="Y/T","Isi Sasaran",IF($E$108=0,0,IF(K111="Y",1,IF(K111="T",0,"Isi Dulu"))))</f>
        <v>Isi Sasaran</v>
      </c>
      <c r="M111" s="849"/>
      <c r="N111" s="852"/>
      <c r="O111" s="517"/>
      <c r="P111" s="517"/>
      <c r="Q111" s="517"/>
      <c r="R111" s="517"/>
    </row>
    <row r="112" spans="2:18" s="527" customFormat="1" ht="15.75">
      <c r="B112" s="838"/>
      <c r="C112" s="841"/>
      <c r="D112" s="859"/>
      <c r="E112" s="856"/>
      <c r="F112" s="569">
        <v>5</v>
      </c>
      <c r="G112" s="570"/>
      <c r="H112" s="594" t="str">
        <f t="shared" si="2"/>
        <v>Belum Diisi</v>
      </c>
      <c r="I112" s="595" t="s">
        <v>26</v>
      </c>
      <c r="J112" s="596" t="str">
        <f>IF($D$108="Y/T","Isi Sasaran",IF($E$108=0,0,IF(I112="Y",1,IF(I112="T",0,"Isi Dulu"))))</f>
        <v>Isi Sasaran</v>
      </c>
      <c r="K112" s="595" t="s">
        <v>26</v>
      </c>
      <c r="L112" s="596" t="str">
        <f>IF($D$108="Y/T","Isi Sasaran",IF($E$108=0,0,IF(K112="Y",1,IF(K112="T",0,"Isi Dulu"))))</f>
        <v>Isi Sasaran</v>
      </c>
      <c r="M112" s="850"/>
      <c r="N112" s="853"/>
      <c r="O112" s="517"/>
      <c r="P112" s="517"/>
      <c r="Q112" s="517"/>
      <c r="R112" s="517"/>
    </row>
    <row r="113" spans="2:18" s="527" customFormat="1" ht="15.75">
      <c r="B113" s="836">
        <v>2</v>
      </c>
      <c r="C113" s="839"/>
      <c r="D113" s="857" t="s">
        <v>26</v>
      </c>
      <c r="E113" s="854" t="str">
        <f>IF(D113="Y",1,IF(D113="T",0,IF(D113="Y/T","Belum diisi","Error")))</f>
        <v>Belum diisi</v>
      </c>
      <c r="F113" s="528">
        <v>1</v>
      </c>
      <c r="G113" s="529"/>
      <c r="H113" s="597" t="str">
        <f t="shared" si="2"/>
        <v>Belum Diisi</v>
      </c>
      <c r="I113" s="590" t="s">
        <v>26</v>
      </c>
      <c r="J113" s="591" t="str">
        <f>IF($D$113="Y/T","Isi Sasaran",IF($E$113=0,0,IF(I113="Y",1,IF(I113="T",0,"Isi Dulu"))))</f>
        <v>Isi Sasaran</v>
      </c>
      <c r="K113" s="590" t="s">
        <v>26</v>
      </c>
      <c r="L113" s="591" t="str">
        <f>IF($D$113="Y/T","Isi Sasaran",IF($E$113=0,0,IF(K113="Y",1,IF(K113="T",0,"Isi Dulu"))))</f>
        <v>Isi Sasaran</v>
      </c>
      <c r="M113" s="848" t="s">
        <v>26</v>
      </c>
      <c r="N113" s="851" t="str">
        <f>IF(M113="Y",1,IF(M113="T",0,IF(M113="Y/T","Belum diisi","Error")))</f>
        <v>Belum diisi</v>
      </c>
      <c r="O113" s="517"/>
      <c r="P113" s="517"/>
      <c r="Q113" s="517"/>
      <c r="R113" s="517"/>
    </row>
    <row r="114" spans="2:18" s="527" customFormat="1" ht="15.75">
      <c r="B114" s="837"/>
      <c r="C114" s="840"/>
      <c r="D114" s="858"/>
      <c r="E114" s="855"/>
      <c r="F114" s="549">
        <v>2</v>
      </c>
      <c r="G114" s="550"/>
      <c r="H114" s="598" t="str">
        <f t="shared" si="2"/>
        <v>Belum Diisi</v>
      </c>
      <c r="I114" s="592" t="s">
        <v>26</v>
      </c>
      <c r="J114" s="593" t="str">
        <f>IF($D$113="Y/T","Isi Sasaran",IF($E$113=0,0,IF(I114="Y",1,IF(I114="T",0,"Isi Dulu"))))</f>
        <v>Isi Sasaran</v>
      </c>
      <c r="K114" s="592" t="s">
        <v>26</v>
      </c>
      <c r="L114" s="593" t="str">
        <f>IF($D$113="Y/T","Isi Sasaran",IF($E$113=0,0,IF(K114="Y",1,IF(K114="T",0,"Isi Dulu"))))</f>
        <v>Isi Sasaran</v>
      </c>
      <c r="M114" s="849"/>
      <c r="N114" s="852"/>
      <c r="O114" s="517"/>
      <c r="P114" s="517"/>
      <c r="Q114" s="517"/>
      <c r="R114" s="517"/>
    </row>
    <row r="115" spans="2:18" s="527" customFormat="1" ht="15.75">
      <c r="B115" s="837"/>
      <c r="C115" s="840"/>
      <c r="D115" s="858"/>
      <c r="E115" s="855"/>
      <c r="F115" s="549">
        <v>3</v>
      </c>
      <c r="G115" s="550"/>
      <c r="H115" s="598" t="str">
        <f t="shared" si="2"/>
        <v>Belum Diisi</v>
      </c>
      <c r="I115" s="592" t="s">
        <v>26</v>
      </c>
      <c r="J115" s="593" t="str">
        <f>IF($D$113="Y/T","Isi Sasaran",IF($E$113=0,0,IF(I115="Y",1,IF(I115="T",0,"Isi Dulu"))))</f>
        <v>Isi Sasaran</v>
      </c>
      <c r="K115" s="592" t="s">
        <v>26</v>
      </c>
      <c r="L115" s="593" t="str">
        <f>IF($D$113="Y/T","Isi Sasaran",IF($E$113=0,0,IF(K115="Y",1,IF(K115="T",0,"Isi Dulu"))))</f>
        <v>Isi Sasaran</v>
      </c>
      <c r="M115" s="849"/>
      <c r="N115" s="852"/>
      <c r="O115" s="517"/>
      <c r="P115" s="517"/>
      <c r="Q115" s="517"/>
      <c r="R115" s="517"/>
    </row>
    <row r="116" spans="2:18" s="527" customFormat="1" ht="15.75">
      <c r="B116" s="837"/>
      <c r="C116" s="840"/>
      <c r="D116" s="858"/>
      <c r="E116" s="855"/>
      <c r="F116" s="549">
        <v>4</v>
      </c>
      <c r="G116" s="550"/>
      <c r="H116" s="598" t="str">
        <f t="shared" si="2"/>
        <v>Belum Diisi</v>
      </c>
      <c r="I116" s="592" t="s">
        <v>26</v>
      </c>
      <c r="J116" s="593" t="str">
        <f>IF($D$113="Y/T","Isi Sasaran",IF($E$113=0,0,IF(I116="Y",1,IF(I116="T",0,"Isi Dulu"))))</f>
        <v>Isi Sasaran</v>
      </c>
      <c r="K116" s="592" t="s">
        <v>26</v>
      </c>
      <c r="L116" s="593" t="str">
        <f>IF($D$113="Y/T","Isi Sasaran",IF($E$113=0,0,IF(K116="Y",1,IF(K116="T",0,"Isi Dulu"))))</f>
        <v>Isi Sasaran</v>
      </c>
      <c r="M116" s="849"/>
      <c r="N116" s="852"/>
      <c r="O116" s="517"/>
      <c r="P116" s="517"/>
      <c r="Q116" s="517"/>
      <c r="R116" s="517"/>
    </row>
    <row r="117" spans="2:18" s="527" customFormat="1" ht="15.75">
      <c r="B117" s="838"/>
      <c r="C117" s="841"/>
      <c r="D117" s="859"/>
      <c r="E117" s="856"/>
      <c r="F117" s="569">
        <v>5</v>
      </c>
      <c r="G117" s="570"/>
      <c r="H117" s="599" t="str">
        <f t="shared" si="2"/>
        <v>Belum Diisi</v>
      </c>
      <c r="I117" s="595" t="s">
        <v>26</v>
      </c>
      <c r="J117" s="596" t="str">
        <f>IF($D$113="Y/T","Isi Sasaran",IF($E$113=0,0,IF(I117="Y",1,IF(I117="T",0,"Isi Dulu"))))</f>
        <v>Isi Sasaran</v>
      </c>
      <c r="K117" s="595" t="s">
        <v>26</v>
      </c>
      <c r="L117" s="596" t="str">
        <f>IF($D$113="Y/T","Isi Sasaran",IF($E$113=0,0,IF(K117="Y",1,IF(K117="T",0,"Isi Dulu"))))</f>
        <v>Isi Sasaran</v>
      </c>
      <c r="M117" s="850"/>
      <c r="N117" s="853"/>
      <c r="O117" s="517"/>
      <c r="P117" s="517"/>
      <c r="Q117" s="517"/>
      <c r="R117" s="517"/>
    </row>
    <row r="118" spans="2:18" s="527" customFormat="1" ht="15.75">
      <c r="B118" s="836">
        <v>3</v>
      </c>
      <c r="C118" s="839"/>
      <c r="D118" s="857" t="s">
        <v>26</v>
      </c>
      <c r="E118" s="854" t="str">
        <f>IF(D118="Y",1,IF(D118="T",0,IF(D118="Y/T","Belum diisi","Error")))</f>
        <v>Belum diisi</v>
      </c>
      <c r="F118" s="528">
        <v>1</v>
      </c>
      <c r="G118" s="529"/>
      <c r="H118" s="600" t="str">
        <f t="shared" si="2"/>
        <v>Belum Diisi</v>
      </c>
      <c r="I118" s="590" t="s">
        <v>26</v>
      </c>
      <c r="J118" s="591" t="str">
        <f>IF($D$118="Y/T","Isi Sasaran",IF($E$118=0,0,IF(I118="Y",1,IF(I118="T",0,"Isi Dulu"))))</f>
        <v>Isi Sasaran</v>
      </c>
      <c r="K118" s="590" t="s">
        <v>26</v>
      </c>
      <c r="L118" s="591" t="str">
        <f>IF($D$118="Y/T","Isi Sasaran",IF($E$118=0,0,IF(K118="Y",1,IF(K118="T",0,"Isi Dulu"))))</f>
        <v>Isi Sasaran</v>
      </c>
      <c r="M118" s="848" t="s">
        <v>26</v>
      </c>
      <c r="N118" s="851" t="str">
        <f>IF(M118="Y",1,IF(M118="T",0,IF(M118="Y/T","Belum diisi","Error")))</f>
        <v>Belum diisi</v>
      </c>
      <c r="O118" s="517"/>
      <c r="P118" s="517"/>
      <c r="Q118" s="517"/>
      <c r="R118" s="517"/>
    </row>
    <row r="119" spans="2:18" s="527" customFormat="1" ht="15.75">
      <c r="B119" s="837"/>
      <c r="C119" s="840"/>
      <c r="D119" s="858"/>
      <c r="E119" s="855"/>
      <c r="F119" s="549">
        <v>2</v>
      </c>
      <c r="G119" s="550"/>
      <c r="H119" s="598" t="str">
        <f t="shared" si="2"/>
        <v>Belum Diisi</v>
      </c>
      <c r="I119" s="592" t="s">
        <v>26</v>
      </c>
      <c r="J119" s="593" t="str">
        <f>IF($D$118="Y/T","Isi Sasaran",IF($E$118=0,0,IF(I119="Y",1,IF(I119="T",0,"Isi Dulu"))))</f>
        <v>Isi Sasaran</v>
      </c>
      <c r="K119" s="592" t="s">
        <v>26</v>
      </c>
      <c r="L119" s="593" t="str">
        <f>IF($D$118="Y/T","Isi Sasaran",IF($E$118=0,0,IF(K119="Y",1,IF(K119="T",0,"Isi Dulu"))))</f>
        <v>Isi Sasaran</v>
      </c>
      <c r="M119" s="849"/>
      <c r="N119" s="852"/>
      <c r="O119" s="517"/>
      <c r="P119" s="517"/>
      <c r="Q119" s="517"/>
      <c r="R119" s="517"/>
    </row>
    <row r="120" spans="2:18" s="527" customFormat="1" ht="15.75">
      <c r="B120" s="837"/>
      <c r="C120" s="840"/>
      <c r="D120" s="858"/>
      <c r="E120" s="855"/>
      <c r="F120" s="549">
        <v>3</v>
      </c>
      <c r="G120" s="550"/>
      <c r="H120" s="598" t="str">
        <f t="shared" si="2"/>
        <v>Belum Diisi</v>
      </c>
      <c r="I120" s="592" t="s">
        <v>26</v>
      </c>
      <c r="J120" s="593" t="str">
        <f>IF($D$118="Y/T","Isi Sasaran",IF($E$118=0,0,IF(I120="Y",1,IF(I120="T",0,"Isi Dulu"))))</f>
        <v>Isi Sasaran</v>
      </c>
      <c r="K120" s="592" t="s">
        <v>26</v>
      </c>
      <c r="L120" s="593" t="str">
        <f>IF($D$118="Y/T","Isi Sasaran",IF($E$118=0,0,IF(K120="Y",1,IF(K120="T",0,"Isi Dulu"))))</f>
        <v>Isi Sasaran</v>
      </c>
      <c r="M120" s="849"/>
      <c r="N120" s="852"/>
      <c r="O120" s="517"/>
      <c r="P120" s="517"/>
      <c r="Q120" s="517"/>
      <c r="R120" s="517"/>
    </row>
    <row r="121" spans="2:18" s="527" customFormat="1" ht="15.75">
      <c r="B121" s="837"/>
      <c r="C121" s="840"/>
      <c r="D121" s="858"/>
      <c r="E121" s="855"/>
      <c r="F121" s="549">
        <v>4</v>
      </c>
      <c r="G121" s="550"/>
      <c r="H121" s="598" t="str">
        <f t="shared" si="2"/>
        <v>Belum Diisi</v>
      </c>
      <c r="I121" s="592" t="s">
        <v>26</v>
      </c>
      <c r="J121" s="593" t="str">
        <f>IF($D$118="Y/T","Isi Sasaran",IF($E$118=0,0,IF(I121="Y",1,IF(I121="T",0,"Isi Dulu"))))</f>
        <v>Isi Sasaran</v>
      </c>
      <c r="K121" s="592" t="s">
        <v>26</v>
      </c>
      <c r="L121" s="593" t="str">
        <f>IF($D$118="Y/T","Isi Sasaran",IF($E$118=0,0,IF(K121="Y",1,IF(K121="T",0,"Isi Dulu"))))</f>
        <v>Isi Sasaran</v>
      </c>
      <c r="M121" s="849"/>
      <c r="N121" s="852"/>
      <c r="O121" s="517"/>
      <c r="P121" s="517"/>
      <c r="Q121" s="517"/>
      <c r="R121" s="517"/>
    </row>
    <row r="122" spans="2:18" s="527" customFormat="1" ht="15.75">
      <c r="B122" s="838"/>
      <c r="C122" s="841"/>
      <c r="D122" s="859"/>
      <c r="E122" s="856"/>
      <c r="F122" s="569">
        <v>5</v>
      </c>
      <c r="G122" s="570"/>
      <c r="H122" s="599" t="str">
        <f t="shared" si="2"/>
        <v>Belum Diisi</v>
      </c>
      <c r="I122" s="595" t="s">
        <v>26</v>
      </c>
      <c r="J122" s="596" t="str">
        <f>IF($D$118="Y/T","Isi Sasaran",IF($E$118=0,0,IF(I122="Y",1,IF(I122="T",0,"Isi Dulu"))))</f>
        <v>Isi Sasaran</v>
      </c>
      <c r="K122" s="595" t="s">
        <v>26</v>
      </c>
      <c r="L122" s="596" t="str">
        <f>IF($D$118="Y/T","Isi Sasaran",IF($E$118=0,0,IF(K122="Y",1,IF(K122="T",0,"Isi Dulu"))))</f>
        <v>Isi Sasaran</v>
      </c>
      <c r="M122" s="850"/>
      <c r="N122" s="853"/>
      <c r="O122" s="517"/>
      <c r="P122" s="517"/>
      <c r="Q122" s="517"/>
      <c r="R122" s="517"/>
    </row>
    <row r="123" spans="2:18" s="527" customFormat="1" ht="15.75">
      <c r="B123" s="836">
        <v>4</v>
      </c>
      <c r="C123" s="839"/>
      <c r="D123" s="857" t="s">
        <v>26</v>
      </c>
      <c r="E123" s="854" t="str">
        <f>IF(D123="Y",1,IF(D123="T",0,IF(D123="Y/T","Belum diisi","Error")))</f>
        <v>Belum diisi</v>
      </c>
      <c r="F123" s="528">
        <v>1</v>
      </c>
      <c r="G123" s="529"/>
      <c r="H123" s="600" t="str">
        <f t="shared" si="2"/>
        <v>Belum Diisi</v>
      </c>
      <c r="I123" s="590" t="s">
        <v>26</v>
      </c>
      <c r="J123" s="591" t="str">
        <f>IF($D$123="Y/T","Isi Sasaran",IF($E$123=0,0,IF(I123="Y",1,IF(I123="T",0,"Isi Dulu"))))</f>
        <v>Isi Sasaran</v>
      </c>
      <c r="K123" s="590" t="s">
        <v>26</v>
      </c>
      <c r="L123" s="591" t="str">
        <f>IF($D$123="Y/T","Isi Sasaran",IF($E$123=0,0,IF(K123="Y",1,IF(K123="T",0,"Isi Dulu"))))</f>
        <v>Isi Sasaran</v>
      </c>
      <c r="M123" s="848" t="s">
        <v>26</v>
      </c>
      <c r="N123" s="851" t="str">
        <f>IF(M123="Y",1,IF(M123="T",0,IF(M123="Y/T","Belum diisi","Error")))</f>
        <v>Belum diisi</v>
      </c>
      <c r="O123" s="517"/>
      <c r="P123" s="517"/>
      <c r="Q123" s="517"/>
      <c r="R123" s="517"/>
    </row>
    <row r="124" spans="2:18" s="527" customFormat="1" ht="15.75">
      <c r="B124" s="837"/>
      <c r="C124" s="840"/>
      <c r="D124" s="858"/>
      <c r="E124" s="855"/>
      <c r="F124" s="549">
        <v>2</v>
      </c>
      <c r="G124" s="550"/>
      <c r="H124" s="598" t="str">
        <f t="shared" si="2"/>
        <v>Belum Diisi</v>
      </c>
      <c r="I124" s="592" t="s">
        <v>26</v>
      </c>
      <c r="J124" s="593" t="str">
        <f>IF($D$123="Y/T","Isi Sasaran",IF($E$123=0,0,IF(I124="Y",1,IF(I124="T",0,"Isi Dulu"))))</f>
        <v>Isi Sasaran</v>
      </c>
      <c r="K124" s="592" t="s">
        <v>26</v>
      </c>
      <c r="L124" s="593" t="str">
        <f>IF($D$123="Y/T","Isi Sasaran",IF($E$123=0,0,IF(K124="Y",1,IF(K124="T",0,"Isi Dulu"))))</f>
        <v>Isi Sasaran</v>
      </c>
      <c r="M124" s="849"/>
      <c r="N124" s="852"/>
      <c r="O124" s="517"/>
      <c r="P124" s="517"/>
      <c r="Q124" s="517"/>
      <c r="R124" s="517"/>
    </row>
    <row r="125" spans="2:18" s="527" customFormat="1" ht="15.75">
      <c r="B125" s="837"/>
      <c r="C125" s="840"/>
      <c r="D125" s="858"/>
      <c r="E125" s="855"/>
      <c r="F125" s="549">
        <v>3</v>
      </c>
      <c r="G125" s="550"/>
      <c r="H125" s="598" t="str">
        <f t="shared" si="2"/>
        <v>Belum Diisi</v>
      </c>
      <c r="I125" s="592" t="s">
        <v>26</v>
      </c>
      <c r="J125" s="593" t="str">
        <f>IF($D$123="Y/T","Isi Sasaran",IF($E$123=0,0,IF(I125="Y",1,IF(I125="T",0,"Isi Dulu"))))</f>
        <v>Isi Sasaran</v>
      </c>
      <c r="K125" s="592" t="s">
        <v>26</v>
      </c>
      <c r="L125" s="593" t="str">
        <f>IF($D$123="Y/T","Isi Sasaran",IF($E$123=0,0,IF(K125="Y",1,IF(K125="T",0,"Isi Dulu"))))</f>
        <v>Isi Sasaran</v>
      </c>
      <c r="M125" s="849"/>
      <c r="N125" s="852"/>
      <c r="O125" s="517"/>
      <c r="P125" s="517"/>
      <c r="Q125" s="517"/>
      <c r="R125" s="517"/>
    </row>
    <row r="126" spans="2:18" s="527" customFormat="1" ht="15.75">
      <c r="B126" s="837"/>
      <c r="C126" s="840"/>
      <c r="D126" s="858"/>
      <c r="E126" s="855"/>
      <c r="F126" s="549">
        <v>4</v>
      </c>
      <c r="G126" s="550"/>
      <c r="H126" s="598" t="str">
        <f t="shared" si="2"/>
        <v>Belum Diisi</v>
      </c>
      <c r="I126" s="592" t="s">
        <v>26</v>
      </c>
      <c r="J126" s="593" t="str">
        <f>IF($D$123="Y/T","Isi Sasaran",IF($E$123=0,0,IF(I126="Y",1,IF(I126="T",0,"Isi Dulu"))))</f>
        <v>Isi Sasaran</v>
      </c>
      <c r="K126" s="592" t="s">
        <v>26</v>
      </c>
      <c r="L126" s="593" t="str">
        <f>IF($D$123="Y/T","Isi Sasaran",IF($E$123=0,0,IF(K126="Y",1,IF(K126="T",0,"Isi Dulu"))))</f>
        <v>Isi Sasaran</v>
      </c>
      <c r="M126" s="849"/>
      <c r="N126" s="852"/>
      <c r="O126" s="517"/>
      <c r="P126" s="517"/>
      <c r="Q126" s="517"/>
      <c r="R126" s="517"/>
    </row>
    <row r="127" spans="2:18" s="527" customFormat="1" ht="15.75">
      <c r="B127" s="838"/>
      <c r="C127" s="841"/>
      <c r="D127" s="859"/>
      <c r="E127" s="856"/>
      <c r="F127" s="569">
        <v>5</v>
      </c>
      <c r="G127" s="570"/>
      <c r="H127" s="599" t="str">
        <f t="shared" si="2"/>
        <v>Belum Diisi</v>
      </c>
      <c r="I127" s="595" t="s">
        <v>26</v>
      </c>
      <c r="J127" s="596" t="str">
        <f>IF($D$123="Y/T","Isi Sasaran",IF($E$123=0,0,IF(I127="Y",1,IF(I127="T",0,"Isi Dulu"))))</f>
        <v>Isi Sasaran</v>
      </c>
      <c r="K127" s="595" t="s">
        <v>26</v>
      </c>
      <c r="L127" s="596" t="str">
        <f>IF($D$123="Y/T","Isi Sasaran",IF($E$123=0,0,IF(K127="Y",1,IF(K127="T",0,"Isi Dulu"))))</f>
        <v>Isi Sasaran</v>
      </c>
      <c r="M127" s="850"/>
      <c r="N127" s="853"/>
      <c r="O127" s="517"/>
      <c r="P127" s="517"/>
      <c r="Q127" s="517"/>
      <c r="R127" s="517"/>
    </row>
    <row r="128" spans="2:18" s="527" customFormat="1" ht="15.75">
      <c r="B128" s="836">
        <v>5</v>
      </c>
      <c r="C128" s="839"/>
      <c r="D128" s="857" t="s">
        <v>26</v>
      </c>
      <c r="E128" s="854" t="str">
        <f>IF(D128="Y",1,IF(D128="T",0,IF(D128="Y/T","Belum diisi","Error")))</f>
        <v>Belum diisi</v>
      </c>
      <c r="F128" s="528">
        <v>1</v>
      </c>
      <c r="G128" s="529"/>
      <c r="H128" s="600" t="str">
        <f t="shared" si="2"/>
        <v>Belum Diisi</v>
      </c>
      <c r="I128" s="590" t="s">
        <v>26</v>
      </c>
      <c r="J128" s="591" t="str">
        <f>IF($D$128="Y/T","Isi Sasaran",IF($E$128=0,0,IF(I128="Y",1,IF(I128="T",0,"Isi Dulu"))))</f>
        <v>Isi Sasaran</v>
      </c>
      <c r="K128" s="590" t="s">
        <v>26</v>
      </c>
      <c r="L128" s="591" t="str">
        <f>IF($D$128="Y/T","Isi Sasaran",IF($E$128=0,0,IF(K128="Y",1,IF(K128="T",0,"Isi Dulu"))))</f>
        <v>Isi Sasaran</v>
      </c>
      <c r="M128" s="848" t="s">
        <v>26</v>
      </c>
      <c r="N128" s="851" t="str">
        <f>IF(M128="Y",1,IF(M128="T",0,IF(M128="Y/T","Belum diisi","Error")))</f>
        <v>Belum diisi</v>
      </c>
      <c r="O128" s="517"/>
      <c r="P128" s="517"/>
      <c r="Q128" s="517"/>
      <c r="R128" s="517"/>
    </row>
    <row r="129" spans="2:18" s="527" customFormat="1" ht="15.75">
      <c r="B129" s="837"/>
      <c r="C129" s="840"/>
      <c r="D129" s="858"/>
      <c r="E129" s="855"/>
      <c r="F129" s="549">
        <v>2</v>
      </c>
      <c r="G129" s="550"/>
      <c r="H129" s="598" t="str">
        <f t="shared" si="2"/>
        <v>Belum Diisi</v>
      </c>
      <c r="I129" s="592" t="s">
        <v>26</v>
      </c>
      <c r="J129" s="593" t="str">
        <f>IF($D$128="Y/T","Isi Sasaran",IF($E$128=0,0,IF(I129="Y",1,IF(I129="T",0,"Isi Dulu"))))</f>
        <v>Isi Sasaran</v>
      </c>
      <c r="K129" s="592" t="s">
        <v>26</v>
      </c>
      <c r="L129" s="593" t="str">
        <f>IF($D$128="Y/T","Isi Sasaran",IF($E$128=0,0,IF(K129="Y",1,IF(K129="T",0,"Isi Dulu"))))</f>
        <v>Isi Sasaran</v>
      </c>
      <c r="M129" s="849"/>
      <c r="N129" s="852"/>
      <c r="O129" s="517"/>
      <c r="P129" s="517"/>
      <c r="Q129" s="517"/>
      <c r="R129" s="517"/>
    </row>
    <row r="130" spans="2:18" s="527" customFormat="1" ht="15.75">
      <c r="B130" s="837"/>
      <c r="C130" s="840"/>
      <c r="D130" s="858"/>
      <c r="E130" s="855"/>
      <c r="F130" s="549">
        <v>3</v>
      </c>
      <c r="G130" s="550"/>
      <c r="H130" s="598" t="str">
        <f t="shared" si="2"/>
        <v>Belum Diisi</v>
      </c>
      <c r="I130" s="592" t="s">
        <v>26</v>
      </c>
      <c r="J130" s="593" t="str">
        <f>IF($D$128="Y/T","Isi Sasaran",IF($E$128=0,0,IF(I130="Y",1,IF(I130="T",0,"Isi Dulu"))))</f>
        <v>Isi Sasaran</v>
      </c>
      <c r="K130" s="592" t="s">
        <v>26</v>
      </c>
      <c r="L130" s="593" t="str">
        <f>IF($D$128="Y/T","Isi Sasaran",IF($E$128=0,0,IF(K130="Y",1,IF(K130="T",0,"Isi Dulu"))))</f>
        <v>Isi Sasaran</v>
      </c>
      <c r="M130" s="849"/>
      <c r="N130" s="852"/>
      <c r="O130" s="517"/>
      <c r="P130" s="517"/>
      <c r="Q130" s="517"/>
      <c r="R130" s="517"/>
    </row>
    <row r="131" spans="2:18" s="527" customFormat="1" ht="15.75">
      <c r="B131" s="837"/>
      <c r="C131" s="840"/>
      <c r="D131" s="858"/>
      <c r="E131" s="855"/>
      <c r="F131" s="549">
        <v>4</v>
      </c>
      <c r="G131" s="550"/>
      <c r="H131" s="598" t="str">
        <f t="shared" si="2"/>
        <v>Belum Diisi</v>
      </c>
      <c r="I131" s="592" t="s">
        <v>26</v>
      </c>
      <c r="J131" s="593" t="str">
        <f>IF($D$128="Y/T","Isi Sasaran",IF($E$128=0,0,IF(I131="Y",1,IF(I131="T",0,"Isi Dulu"))))</f>
        <v>Isi Sasaran</v>
      </c>
      <c r="K131" s="592" t="s">
        <v>26</v>
      </c>
      <c r="L131" s="593" t="str">
        <f>IF($D$128="Y/T","Isi Sasaran",IF($E$128=0,0,IF(K131="Y",1,IF(K131="T",0,"Isi Dulu"))))</f>
        <v>Isi Sasaran</v>
      </c>
      <c r="M131" s="849"/>
      <c r="N131" s="852"/>
      <c r="O131" s="517"/>
      <c r="P131" s="517"/>
      <c r="Q131" s="517"/>
      <c r="R131" s="517"/>
    </row>
    <row r="132" spans="2:18" s="527" customFormat="1" ht="15.75">
      <c r="B132" s="838"/>
      <c r="C132" s="841"/>
      <c r="D132" s="859"/>
      <c r="E132" s="856"/>
      <c r="F132" s="569">
        <v>5</v>
      </c>
      <c r="G132" s="570"/>
      <c r="H132" s="599" t="str">
        <f t="shared" si="2"/>
        <v>Belum Diisi</v>
      </c>
      <c r="I132" s="595" t="s">
        <v>26</v>
      </c>
      <c r="J132" s="596" t="str">
        <f>IF($D$128="Y/T","Isi Sasaran",IF($E$128=0,0,IF(I132="Y",1,IF(I132="T",0,"Isi Dulu"))))</f>
        <v>Isi Sasaran</v>
      </c>
      <c r="K132" s="595" t="s">
        <v>26</v>
      </c>
      <c r="L132" s="596" t="str">
        <f>IF($D$128="Y/T","Isi Sasaran",IF($E$128=0,0,IF(K132="Y",1,IF(K132="T",0,"Isi Dulu"))))</f>
        <v>Isi Sasaran</v>
      </c>
      <c r="M132" s="850"/>
      <c r="N132" s="853"/>
      <c r="O132" s="517"/>
      <c r="P132" s="517"/>
      <c r="Q132" s="517"/>
      <c r="R132" s="517"/>
    </row>
    <row r="133" spans="2:18" s="527" customFormat="1" ht="15.75">
      <c r="B133" s="836">
        <v>6</v>
      </c>
      <c r="C133" s="839"/>
      <c r="D133" s="857" t="s">
        <v>26</v>
      </c>
      <c r="E133" s="854" t="str">
        <f>IF(D133="Y",1,IF(D133="T",0,IF(D133="Y/T","Belum diisi","Error")))</f>
        <v>Belum diisi</v>
      </c>
      <c r="F133" s="528">
        <v>1</v>
      </c>
      <c r="G133" s="529"/>
      <c r="H133" s="600" t="str">
        <f t="shared" si="2"/>
        <v>Belum Diisi</v>
      </c>
      <c r="I133" s="590" t="s">
        <v>26</v>
      </c>
      <c r="J133" s="591" t="str">
        <f>IF($D$133="Y/T","Isi Sasaran",IF($E$133=0,0,IF(I133="Y",1,IF(I133="T",0,"Isi Dulu"))))</f>
        <v>Isi Sasaran</v>
      </c>
      <c r="K133" s="590" t="s">
        <v>26</v>
      </c>
      <c r="L133" s="591" t="str">
        <f>IF($D$133="Y/T","Isi Sasaran",IF($E$133=0,0,IF(K133="Y",1,IF(K133="T",0,"Isi Dulu"))))</f>
        <v>Isi Sasaran</v>
      </c>
      <c r="M133" s="848" t="s">
        <v>26</v>
      </c>
      <c r="N133" s="851" t="str">
        <f>IF(M133="Y",1,IF(M133="T",0,IF(M133="Y/T","Belum diisi","Error")))</f>
        <v>Belum diisi</v>
      </c>
      <c r="O133" s="517"/>
      <c r="P133" s="517"/>
      <c r="Q133" s="517"/>
      <c r="R133" s="517"/>
    </row>
    <row r="134" spans="2:18" s="527" customFormat="1" ht="15.75">
      <c r="B134" s="837"/>
      <c r="C134" s="840"/>
      <c r="D134" s="858"/>
      <c r="E134" s="855"/>
      <c r="F134" s="549">
        <v>2</v>
      </c>
      <c r="G134" s="550"/>
      <c r="H134" s="598" t="str">
        <f t="shared" si="2"/>
        <v>Belum Diisi</v>
      </c>
      <c r="I134" s="592" t="s">
        <v>26</v>
      </c>
      <c r="J134" s="593" t="str">
        <f>IF($D$133="Y/T","Isi Sasaran",IF($E$133=0,0,IF(I134="Y",1,IF(I134="T",0,"Isi Dulu"))))</f>
        <v>Isi Sasaran</v>
      </c>
      <c r="K134" s="592" t="s">
        <v>26</v>
      </c>
      <c r="L134" s="593" t="str">
        <f>IF($D$133="Y/T","Isi Sasaran",IF($E$133=0,0,IF(K134="Y",1,IF(K134="T",0,"Isi Dulu"))))</f>
        <v>Isi Sasaran</v>
      </c>
      <c r="M134" s="849"/>
      <c r="N134" s="852"/>
      <c r="O134" s="517"/>
      <c r="P134" s="517"/>
      <c r="Q134" s="517"/>
      <c r="R134" s="517"/>
    </row>
    <row r="135" spans="2:18" s="527" customFormat="1" ht="15.75">
      <c r="B135" s="837"/>
      <c r="C135" s="840"/>
      <c r="D135" s="858"/>
      <c r="E135" s="855"/>
      <c r="F135" s="549">
        <v>3</v>
      </c>
      <c r="G135" s="550"/>
      <c r="H135" s="598" t="str">
        <f t="shared" si="2"/>
        <v>Belum Diisi</v>
      </c>
      <c r="I135" s="592" t="s">
        <v>26</v>
      </c>
      <c r="J135" s="593" t="str">
        <f>IF($D$133="Y/T","Isi Sasaran",IF($E$133=0,0,IF(I135="Y",1,IF(I135="T",0,"Isi Dulu"))))</f>
        <v>Isi Sasaran</v>
      </c>
      <c r="K135" s="592" t="s">
        <v>26</v>
      </c>
      <c r="L135" s="593" t="str">
        <f>IF($D$133="Y/T","Isi Sasaran",IF($E$133=0,0,IF(K135="Y",1,IF(K135="T",0,"Isi Dulu"))))</f>
        <v>Isi Sasaran</v>
      </c>
      <c r="M135" s="849"/>
      <c r="N135" s="852"/>
      <c r="O135" s="517"/>
      <c r="P135" s="517"/>
      <c r="Q135" s="517"/>
      <c r="R135" s="517"/>
    </row>
    <row r="136" spans="2:18" s="527" customFormat="1" ht="15.75">
      <c r="B136" s="837"/>
      <c r="C136" s="840"/>
      <c r="D136" s="858"/>
      <c r="E136" s="855"/>
      <c r="F136" s="549">
        <v>4</v>
      </c>
      <c r="G136" s="550"/>
      <c r="H136" s="598" t="str">
        <f t="shared" si="2"/>
        <v>Belum Diisi</v>
      </c>
      <c r="I136" s="592" t="s">
        <v>26</v>
      </c>
      <c r="J136" s="593" t="str">
        <f>IF($D$133="Y/T","Isi Sasaran",IF($E$133=0,0,IF(I136="Y",1,IF(I136="T",0,"Isi Dulu"))))</f>
        <v>Isi Sasaran</v>
      </c>
      <c r="K136" s="592" t="s">
        <v>26</v>
      </c>
      <c r="L136" s="593" t="str">
        <f>IF($D$133="Y/T","Isi Sasaran",IF($E$133=0,0,IF(K136="Y",1,IF(K136="T",0,"Isi Dulu"))))</f>
        <v>Isi Sasaran</v>
      </c>
      <c r="M136" s="849"/>
      <c r="N136" s="852"/>
      <c r="O136" s="517"/>
      <c r="P136" s="517"/>
      <c r="Q136" s="517"/>
      <c r="R136" s="517"/>
    </row>
    <row r="137" spans="2:18" s="527" customFormat="1" ht="15.75">
      <c r="B137" s="838"/>
      <c r="C137" s="841"/>
      <c r="D137" s="859"/>
      <c r="E137" s="856"/>
      <c r="F137" s="569">
        <v>5</v>
      </c>
      <c r="G137" s="570"/>
      <c r="H137" s="599" t="str">
        <f t="shared" si="2"/>
        <v>Belum Diisi</v>
      </c>
      <c r="I137" s="595" t="s">
        <v>26</v>
      </c>
      <c r="J137" s="596" t="str">
        <f>IF($D$133="Y/T","Isi Sasaran",IF($E$133=0,0,IF(I137="Y",1,IF(I137="T",0,"Isi Dulu"))))</f>
        <v>Isi Sasaran</v>
      </c>
      <c r="K137" s="595" t="s">
        <v>26</v>
      </c>
      <c r="L137" s="596" t="str">
        <f>IF($D$133="Y/T","Isi Sasaran",IF($E$133=0,0,IF(K137="Y",1,IF(K137="T",0,"Isi Dulu"))))</f>
        <v>Isi Sasaran</v>
      </c>
      <c r="M137" s="850"/>
      <c r="N137" s="853"/>
      <c r="O137" s="517"/>
      <c r="P137" s="517"/>
      <c r="Q137" s="517"/>
      <c r="R137" s="517"/>
    </row>
    <row r="138" spans="2:18" s="527" customFormat="1" ht="15.75">
      <c r="B138" s="836">
        <v>7</v>
      </c>
      <c r="C138" s="839"/>
      <c r="D138" s="857" t="s">
        <v>26</v>
      </c>
      <c r="E138" s="854" t="str">
        <f>IF(D138="Y",1,IF(D138="T",0,IF(D138="Y/T","Belum diisi","Error")))</f>
        <v>Belum diisi</v>
      </c>
      <c r="F138" s="528">
        <v>1</v>
      </c>
      <c r="G138" s="529"/>
      <c r="H138" s="600" t="str">
        <f t="shared" si="2"/>
        <v>Belum Diisi</v>
      </c>
      <c r="I138" s="590" t="s">
        <v>26</v>
      </c>
      <c r="J138" s="591" t="str">
        <f>IF($D$138="Y/T","Isi Sasaran",IF($E$138=0,0,IF(I138="Y",1,IF(I138="T",0,"Isi Dulu"))))</f>
        <v>Isi Sasaran</v>
      </c>
      <c r="K138" s="590" t="s">
        <v>26</v>
      </c>
      <c r="L138" s="591" t="str">
        <f>IF($D$138="Y/T","Isi Sasaran",IF($E$138=0,0,IF(K138="Y",1,IF(K138="T",0,"Isi Dulu"))))</f>
        <v>Isi Sasaran</v>
      </c>
      <c r="M138" s="848" t="s">
        <v>26</v>
      </c>
      <c r="N138" s="851" t="str">
        <f>IF(M138="Y",1,IF(M138="T",0,IF(M138="Y/T","Belum diisi","Error")))</f>
        <v>Belum diisi</v>
      </c>
      <c r="O138" s="517"/>
      <c r="P138" s="517"/>
      <c r="Q138" s="517"/>
      <c r="R138" s="517"/>
    </row>
    <row r="139" spans="2:18" s="527" customFormat="1" ht="15.75">
      <c r="B139" s="837"/>
      <c r="C139" s="840"/>
      <c r="D139" s="858"/>
      <c r="E139" s="855"/>
      <c r="F139" s="549">
        <v>2</v>
      </c>
      <c r="G139" s="550"/>
      <c r="H139" s="598" t="str">
        <f t="shared" si="2"/>
        <v>Belum Diisi</v>
      </c>
      <c r="I139" s="592" t="s">
        <v>26</v>
      </c>
      <c r="J139" s="593" t="str">
        <f>IF($D$138="Y/T","Isi Sasaran",IF($E$138=0,0,IF(I139="Y",1,IF(I139="T",0,"Isi Dulu"))))</f>
        <v>Isi Sasaran</v>
      </c>
      <c r="K139" s="592" t="s">
        <v>26</v>
      </c>
      <c r="L139" s="593" t="str">
        <f>IF($D$138="Y/T","Isi Sasaran",IF($E$138=0,0,IF(K139="Y",1,IF(K139="T",0,"Isi Dulu"))))</f>
        <v>Isi Sasaran</v>
      </c>
      <c r="M139" s="849"/>
      <c r="N139" s="852"/>
      <c r="O139" s="517"/>
      <c r="P139" s="517"/>
      <c r="Q139" s="517"/>
      <c r="R139" s="517"/>
    </row>
    <row r="140" spans="2:18" s="527" customFormat="1" ht="15.75">
      <c r="B140" s="837"/>
      <c r="C140" s="840"/>
      <c r="D140" s="858"/>
      <c r="E140" s="855"/>
      <c r="F140" s="549">
        <v>3</v>
      </c>
      <c r="G140" s="550"/>
      <c r="H140" s="598" t="str">
        <f t="shared" si="2"/>
        <v>Belum Diisi</v>
      </c>
      <c r="I140" s="592" t="s">
        <v>26</v>
      </c>
      <c r="J140" s="593" t="str">
        <f>IF($D$138="Y/T","Isi Sasaran",IF($E$138=0,0,IF(I140="Y",1,IF(I140="T",0,"Isi Dulu"))))</f>
        <v>Isi Sasaran</v>
      </c>
      <c r="K140" s="592" t="s">
        <v>26</v>
      </c>
      <c r="L140" s="593" t="str">
        <f>IF($D$138="Y/T","Isi Sasaran",IF($E$138=0,0,IF(K140="Y",1,IF(K140="T",0,"Isi Dulu"))))</f>
        <v>Isi Sasaran</v>
      </c>
      <c r="M140" s="849"/>
      <c r="N140" s="852"/>
      <c r="O140" s="517"/>
      <c r="P140" s="517"/>
      <c r="Q140" s="517"/>
      <c r="R140" s="517"/>
    </row>
    <row r="141" spans="2:18" s="527" customFormat="1" ht="15.75">
      <c r="B141" s="837"/>
      <c r="C141" s="840"/>
      <c r="D141" s="858"/>
      <c r="E141" s="855"/>
      <c r="F141" s="549">
        <v>4</v>
      </c>
      <c r="G141" s="550"/>
      <c r="H141" s="598" t="str">
        <f t="shared" si="2"/>
        <v>Belum Diisi</v>
      </c>
      <c r="I141" s="592" t="s">
        <v>26</v>
      </c>
      <c r="J141" s="593" t="str">
        <f>IF($D$138="Y/T","Isi Sasaran",IF($E$138=0,0,IF(I141="Y",1,IF(I141="T",0,"Isi Dulu"))))</f>
        <v>Isi Sasaran</v>
      </c>
      <c r="K141" s="592" t="s">
        <v>26</v>
      </c>
      <c r="L141" s="593" t="str">
        <f>IF($D$138="Y/T","Isi Sasaran",IF($E$138=0,0,IF(K141="Y",1,IF(K141="T",0,"Isi Dulu"))))</f>
        <v>Isi Sasaran</v>
      </c>
      <c r="M141" s="849"/>
      <c r="N141" s="852"/>
      <c r="O141" s="517"/>
      <c r="P141" s="517"/>
      <c r="Q141" s="517"/>
      <c r="R141" s="517"/>
    </row>
    <row r="142" spans="2:18" s="527" customFormat="1" ht="15.75">
      <c r="B142" s="838"/>
      <c r="C142" s="841"/>
      <c r="D142" s="859"/>
      <c r="E142" s="856"/>
      <c r="F142" s="569">
        <v>5</v>
      </c>
      <c r="G142" s="570"/>
      <c r="H142" s="599" t="str">
        <f t="shared" si="2"/>
        <v>Belum Diisi</v>
      </c>
      <c r="I142" s="595" t="s">
        <v>26</v>
      </c>
      <c r="J142" s="596" t="str">
        <f>IF($D$138="Y/T","Isi Sasaran",IF($E$138=0,0,IF(I142="Y",1,IF(I142="T",0,"Isi Dulu"))))</f>
        <v>Isi Sasaran</v>
      </c>
      <c r="K142" s="595" t="s">
        <v>26</v>
      </c>
      <c r="L142" s="596" t="str">
        <f>IF($D$138="Y/T","Isi Sasaran",IF($E$138=0,0,IF(K142="Y",1,IF(K142="T",0,"Isi Dulu"))))</f>
        <v>Isi Sasaran</v>
      </c>
      <c r="M142" s="850"/>
      <c r="N142" s="853"/>
      <c r="O142" s="517"/>
      <c r="P142" s="517"/>
      <c r="Q142" s="517"/>
      <c r="R142" s="517"/>
    </row>
    <row r="143" spans="2:18" s="527" customFormat="1" ht="15.75">
      <c r="B143" s="836">
        <v>8</v>
      </c>
      <c r="C143" s="839"/>
      <c r="D143" s="857" t="s">
        <v>26</v>
      </c>
      <c r="E143" s="854" t="str">
        <f>IF(D143="Y",1,IF(D143="T",0,IF(D143="Y/T","Belum diisi","Error")))</f>
        <v>Belum diisi</v>
      </c>
      <c r="F143" s="528">
        <v>1</v>
      </c>
      <c r="G143" s="529"/>
      <c r="H143" s="600" t="str">
        <f t="shared" si="2"/>
        <v>Belum Diisi</v>
      </c>
      <c r="I143" s="590" t="s">
        <v>26</v>
      </c>
      <c r="J143" s="591" t="str">
        <f>IF($D$143="Y/T","Isi Sasaran",IF($E$143=0,0,IF(I143="Y",1,IF(I143="T",0,"Isi Dulu"))))</f>
        <v>Isi Sasaran</v>
      </c>
      <c r="K143" s="590" t="s">
        <v>26</v>
      </c>
      <c r="L143" s="591" t="str">
        <f>IF($D$143="Y/T","Isi Sasaran",IF($E$143=0,0,IF(K143="Y",1,IF(K143="T",0,"Isi Dulu"))))</f>
        <v>Isi Sasaran</v>
      </c>
      <c r="M143" s="848" t="s">
        <v>26</v>
      </c>
      <c r="N143" s="851" t="str">
        <f>IF(M143="Y",1,IF(M143="T",0,IF(M143="Y/T","Belum diisi","Error")))</f>
        <v>Belum diisi</v>
      </c>
      <c r="O143" s="517"/>
      <c r="P143" s="517"/>
      <c r="Q143" s="517"/>
      <c r="R143" s="517"/>
    </row>
    <row r="144" spans="2:18" s="527" customFormat="1" ht="15.75">
      <c r="B144" s="837"/>
      <c r="C144" s="840"/>
      <c r="D144" s="858"/>
      <c r="E144" s="855"/>
      <c r="F144" s="549">
        <v>2</v>
      </c>
      <c r="G144" s="550"/>
      <c r="H144" s="598" t="str">
        <f t="shared" si="2"/>
        <v>Belum Diisi</v>
      </c>
      <c r="I144" s="592" t="s">
        <v>26</v>
      </c>
      <c r="J144" s="593" t="str">
        <f>IF($D$143="Y/T","Isi Sasaran",IF($E$143=0,0,IF(I144="Y",1,IF(I144="T",0,"Isi Dulu"))))</f>
        <v>Isi Sasaran</v>
      </c>
      <c r="K144" s="592" t="s">
        <v>26</v>
      </c>
      <c r="L144" s="593" t="str">
        <f>IF($D$143="Y/T","Isi Sasaran",IF($E$143=0,0,IF(K144="Y",1,IF(K144="T",0,"Isi Dulu"))))</f>
        <v>Isi Sasaran</v>
      </c>
      <c r="M144" s="849"/>
      <c r="N144" s="852"/>
      <c r="O144" s="517"/>
      <c r="P144" s="517"/>
      <c r="Q144" s="517"/>
      <c r="R144" s="517"/>
    </row>
    <row r="145" spans="2:18" s="527" customFormat="1" ht="15.75">
      <c r="B145" s="837"/>
      <c r="C145" s="840"/>
      <c r="D145" s="858"/>
      <c r="E145" s="855"/>
      <c r="F145" s="549">
        <v>3</v>
      </c>
      <c r="G145" s="550"/>
      <c r="H145" s="598" t="str">
        <f t="shared" si="2"/>
        <v>Belum Diisi</v>
      </c>
      <c r="I145" s="592" t="s">
        <v>26</v>
      </c>
      <c r="J145" s="593" t="str">
        <f>IF($D$143="Y/T","Isi Sasaran",IF($E$143=0,0,IF(I145="Y",1,IF(I145="T",0,"Isi Dulu"))))</f>
        <v>Isi Sasaran</v>
      </c>
      <c r="K145" s="592" t="s">
        <v>26</v>
      </c>
      <c r="L145" s="593" t="str">
        <f>IF($D$143="Y/T","Isi Sasaran",IF($E$143=0,0,IF(K145="Y",1,IF(K145="T",0,"Isi Dulu"))))</f>
        <v>Isi Sasaran</v>
      </c>
      <c r="M145" s="849"/>
      <c r="N145" s="852"/>
      <c r="O145" s="517"/>
      <c r="P145" s="517"/>
      <c r="Q145" s="517"/>
      <c r="R145" s="517"/>
    </row>
    <row r="146" spans="2:18" s="527" customFormat="1" ht="15.75">
      <c r="B146" s="837"/>
      <c r="C146" s="840"/>
      <c r="D146" s="858"/>
      <c r="E146" s="855"/>
      <c r="F146" s="549">
        <v>4</v>
      </c>
      <c r="G146" s="550"/>
      <c r="H146" s="598" t="str">
        <f t="shared" si="2"/>
        <v>Belum Diisi</v>
      </c>
      <c r="I146" s="592" t="s">
        <v>26</v>
      </c>
      <c r="J146" s="593" t="str">
        <f>IF($D$143="Y/T","Isi Sasaran",IF($E$143=0,0,IF(I146="Y",1,IF(I146="T",0,"Isi Dulu"))))</f>
        <v>Isi Sasaran</v>
      </c>
      <c r="K146" s="592" t="s">
        <v>26</v>
      </c>
      <c r="L146" s="593" t="str">
        <f>IF($D$143="Y/T","Isi Sasaran",IF($E$143=0,0,IF(K146="Y",1,IF(K146="T",0,"Isi Dulu"))))</f>
        <v>Isi Sasaran</v>
      </c>
      <c r="M146" s="849"/>
      <c r="N146" s="852"/>
      <c r="O146" s="517"/>
      <c r="P146" s="517"/>
      <c r="Q146" s="517"/>
      <c r="R146" s="517"/>
    </row>
    <row r="147" spans="2:18" s="527" customFormat="1" ht="15.75">
      <c r="B147" s="838"/>
      <c r="C147" s="841"/>
      <c r="D147" s="859"/>
      <c r="E147" s="856"/>
      <c r="F147" s="569">
        <v>5</v>
      </c>
      <c r="G147" s="570"/>
      <c r="H147" s="599" t="str">
        <f t="shared" si="2"/>
        <v>Belum Diisi</v>
      </c>
      <c r="I147" s="595" t="s">
        <v>26</v>
      </c>
      <c r="J147" s="596" t="str">
        <f>IF($D$143="Y/T","Isi Sasaran",IF($E$143=0,0,IF(I147="Y",1,IF(I147="T",0,"Isi Dulu"))))</f>
        <v>Isi Sasaran</v>
      </c>
      <c r="K147" s="595" t="s">
        <v>26</v>
      </c>
      <c r="L147" s="596" t="str">
        <f>IF($D$143="Y/T","Isi Sasaran",IF($E$143=0,0,IF(K147="Y",1,IF(K147="T",0,"Isi Dulu"))))</f>
        <v>Isi Sasaran</v>
      </c>
      <c r="M147" s="850"/>
      <c r="N147" s="853"/>
      <c r="O147" s="517"/>
      <c r="P147" s="517"/>
      <c r="Q147" s="517"/>
      <c r="R147" s="517"/>
    </row>
    <row r="148" spans="2:18" s="527" customFormat="1" ht="15.75">
      <c r="B148" s="836">
        <v>9</v>
      </c>
      <c r="C148" s="839"/>
      <c r="D148" s="857" t="s">
        <v>26</v>
      </c>
      <c r="E148" s="854" t="str">
        <f>IF(D148="Y",1,IF(D148="T",0,IF(D148="Y/T","Belum diisi","Error")))</f>
        <v>Belum diisi</v>
      </c>
      <c r="F148" s="528">
        <v>1</v>
      </c>
      <c r="G148" s="529"/>
      <c r="H148" s="600" t="str">
        <f t="shared" si="2"/>
        <v>Belum Diisi</v>
      </c>
      <c r="I148" s="590" t="s">
        <v>26</v>
      </c>
      <c r="J148" s="591" t="str">
        <f>IF($D$148="Y/T","Isi Sasaran",IF($E$148=0,0,IF(I148="Y",1,IF(I148="T",0,"Isi Dulu"))))</f>
        <v>Isi Sasaran</v>
      </c>
      <c r="K148" s="590" t="s">
        <v>26</v>
      </c>
      <c r="L148" s="591" t="str">
        <f>IF($D$148="Y/T","Isi Sasaran",IF($E$148=0,0,IF(K148="Y",1,IF(K148="T",0,"Isi Dulu"))))</f>
        <v>Isi Sasaran</v>
      </c>
      <c r="M148" s="848" t="s">
        <v>26</v>
      </c>
      <c r="N148" s="851" t="str">
        <f>IF(M148="Y",1,IF(M148="T",0,IF(M148="Y/T","Belum diisi","Error")))</f>
        <v>Belum diisi</v>
      </c>
      <c r="O148" s="517"/>
      <c r="P148" s="517"/>
      <c r="Q148" s="517"/>
      <c r="R148" s="517"/>
    </row>
    <row r="149" spans="2:18" s="527" customFormat="1" ht="15.75">
      <c r="B149" s="837"/>
      <c r="C149" s="840"/>
      <c r="D149" s="858"/>
      <c r="E149" s="855"/>
      <c r="F149" s="549">
        <v>2</v>
      </c>
      <c r="G149" s="550"/>
      <c r="H149" s="598" t="str">
        <f t="shared" si="2"/>
        <v>Belum Diisi</v>
      </c>
      <c r="I149" s="592" t="s">
        <v>26</v>
      </c>
      <c r="J149" s="593" t="str">
        <f>IF($D$148="Y/T","Isi Sasaran",IF($E$148=0,0,IF(I149="Y",1,IF(I149="T",0,"Isi Dulu"))))</f>
        <v>Isi Sasaran</v>
      </c>
      <c r="K149" s="592" t="s">
        <v>26</v>
      </c>
      <c r="L149" s="593" t="str">
        <f>IF($D$148="Y/T","Isi Sasaran",IF($E$148=0,0,IF(K149="Y",1,IF(K149="T",0,"Isi Dulu"))))</f>
        <v>Isi Sasaran</v>
      </c>
      <c r="M149" s="849"/>
      <c r="N149" s="852"/>
      <c r="O149" s="517"/>
      <c r="P149" s="517"/>
      <c r="Q149" s="517"/>
      <c r="R149" s="517"/>
    </row>
    <row r="150" spans="2:18" s="527" customFormat="1" ht="15.75">
      <c r="B150" s="837"/>
      <c r="C150" s="840"/>
      <c r="D150" s="858"/>
      <c r="E150" s="855"/>
      <c r="F150" s="549">
        <v>3</v>
      </c>
      <c r="G150" s="550"/>
      <c r="H150" s="598" t="str">
        <f t="shared" si="2"/>
        <v>Belum Diisi</v>
      </c>
      <c r="I150" s="592" t="s">
        <v>26</v>
      </c>
      <c r="J150" s="593" t="str">
        <f>IF($D$148="Y/T","Isi Sasaran",IF($E$148=0,0,IF(I150="Y",1,IF(I150="T",0,"Isi Dulu"))))</f>
        <v>Isi Sasaran</v>
      </c>
      <c r="K150" s="592" t="s">
        <v>26</v>
      </c>
      <c r="L150" s="593" t="str">
        <f>IF($D$148="Y/T","Isi Sasaran",IF($E$148=0,0,IF(K150="Y",1,IF(K150="T",0,"Isi Dulu"))))</f>
        <v>Isi Sasaran</v>
      </c>
      <c r="M150" s="849"/>
      <c r="N150" s="852"/>
      <c r="O150" s="517"/>
      <c r="P150" s="517"/>
      <c r="Q150" s="517"/>
      <c r="R150" s="517"/>
    </row>
    <row r="151" spans="2:18" s="527" customFormat="1" ht="15.75">
      <c r="B151" s="837"/>
      <c r="C151" s="840"/>
      <c r="D151" s="858"/>
      <c r="E151" s="855"/>
      <c r="F151" s="549">
        <v>4</v>
      </c>
      <c r="G151" s="550"/>
      <c r="H151" s="598" t="str">
        <f t="shared" si="2"/>
        <v>Belum Diisi</v>
      </c>
      <c r="I151" s="592" t="s">
        <v>26</v>
      </c>
      <c r="J151" s="593" t="str">
        <f>IF($D$148="Y/T","Isi Sasaran",IF($E$148=0,0,IF(I151="Y",1,IF(I151="T",0,"Isi Dulu"))))</f>
        <v>Isi Sasaran</v>
      </c>
      <c r="K151" s="592" t="s">
        <v>26</v>
      </c>
      <c r="L151" s="593" t="str">
        <f>IF($D$148="Y/T","Isi Sasaran",IF($E$148=0,0,IF(K151="Y",1,IF(K151="T",0,"Isi Dulu"))))</f>
        <v>Isi Sasaran</v>
      </c>
      <c r="M151" s="849"/>
      <c r="N151" s="852"/>
      <c r="O151" s="517"/>
      <c r="P151" s="517"/>
      <c r="Q151" s="517"/>
      <c r="R151" s="517"/>
    </row>
    <row r="152" spans="2:18" s="527" customFormat="1" ht="15.75">
      <c r="B152" s="838"/>
      <c r="C152" s="841"/>
      <c r="D152" s="859"/>
      <c r="E152" s="856"/>
      <c r="F152" s="569">
        <v>5</v>
      </c>
      <c r="G152" s="570"/>
      <c r="H152" s="599" t="str">
        <f t="shared" si="2"/>
        <v>Belum Diisi</v>
      </c>
      <c r="I152" s="595" t="s">
        <v>26</v>
      </c>
      <c r="J152" s="596" t="str">
        <f>IF($D$148="Y/T","Isi Sasaran",IF($E$148=0,0,IF(I152="Y",1,IF(I152="T",0,"Isi Dulu"))))</f>
        <v>Isi Sasaran</v>
      </c>
      <c r="K152" s="595" t="s">
        <v>26</v>
      </c>
      <c r="L152" s="596" t="str">
        <f>IF($D$148="Y/T","Isi Sasaran",IF($E$148=0,0,IF(K152="Y",1,IF(K152="T",0,"Isi Dulu"))))</f>
        <v>Isi Sasaran</v>
      </c>
      <c r="M152" s="850"/>
      <c r="N152" s="853"/>
      <c r="O152" s="517"/>
      <c r="P152" s="517"/>
      <c r="Q152" s="517"/>
      <c r="R152" s="517"/>
    </row>
    <row r="153" spans="2:18" s="527" customFormat="1" ht="15.75">
      <c r="B153" s="836">
        <v>10</v>
      </c>
      <c r="C153" s="839"/>
      <c r="D153" s="857" t="s">
        <v>26</v>
      </c>
      <c r="E153" s="854" t="str">
        <f>IF(D153="Y",1,IF(D153="T",0,IF(D153="Y/T","Belum diisi","Error")))</f>
        <v>Belum diisi</v>
      </c>
      <c r="F153" s="528">
        <v>1</v>
      </c>
      <c r="G153" s="529"/>
      <c r="H153" s="600" t="str">
        <f t="shared" si="2"/>
        <v>Belum Diisi</v>
      </c>
      <c r="I153" s="590" t="s">
        <v>26</v>
      </c>
      <c r="J153" s="591" t="str">
        <f>IF($D$153="Y/T","Isi Sasaran",IF($E$153=0,0,IF(I153="Y",1,IF(I153="T",0,"Isi Dulu"))))</f>
        <v>Isi Sasaran</v>
      </c>
      <c r="K153" s="590" t="s">
        <v>26</v>
      </c>
      <c r="L153" s="591" t="str">
        <f>IF($D$153="Y/T","Isi Sasaran",IF($E$153=0,0,IF(K153="Y",1,IF(K153="T",0,"Isi Dulu"))))</f>
        <v>Isi Sasaran</v>
      </c>
      <c r="M153" s="848" t="s">
        <v>26</v>
      </c>
      <c r="N153" s="851" t="str">
        <f>IF(M153="Y",1,IF(M153="T",0,IF(M153="Y/T","Belum diisi","Error")))</f>
        <v>Belum diisi</v>
      </c>
      <c r="O153" s="517"/>
      <c r="P153" s="517"/>
      <c r="Q153" s="517"/>
      <c r="R153" s="517"/>
    </row>
    <row r="154" spans="2:18" s="527" customFormat="1" ht="15.75">
      <c r="B154" s="837"/>
      <c r="C154" s="840"/>
      <c r="D154" s="858"/>
      <c r="E154" s="855"/>
      <c r="F154" s="549">
        <v>2</v>
      </c>
      <c r="G154" s="550"/>
      <c r="H154" s="598" t="str">
        <f t="shared" si="2"/>
        <v>Belum Diisi</v>
      </c>
      <c r="I154" s="592" t="s">
        <v>26</v>
      </c>
      <c r="J154" s="593" t="str">
        <f>IF($D$153="Y/T","Isi Sasaran",IF($E$153=0,0,IF(I154="Y",1,IF(I154="T",0,"Isi Dulu"))))</f>
        <v>Isi Sasaran</v>
      </c>
      <c r="K154" s="592" t="s">
        <v>26</v>
      </c>
      <c r="L154" s="593" t="str">
        <f>IF($D$153="Y/T","Isi Sasaran",IF($E$153=0,0,IF(K154="Y",1,IF(K154="T",0,"Isi Dulu"))))</f>
        <v>Isi Sasaran</v>
      </c>
      <c r="M154" s="849"/>
      <c r="N154" s="852"/>
      <c r="O154" s="517"/>
      <c r="P154" s="517"/>
      <c r="Q154" s="517"/>
      <c r="R154" s="517"/>
    </row>
    <row r="155" spans="2:18" s="527" customFormat="1" ht="15.75">
      <c r="B155" s="837"/>
      <c r="C155" s="840"/>
      <c r="D155" s="858"/>
      <c r="E155" s="855"/>
      <c r="F155" s="549">
        <v>3</v>
      </c>
      <c r="G155" s="550"/>
      <c r="H155" s="598" t="str">
        <f t="shared" si="2"/>
        <v>Belum Diisi</v>
      </c>
      <c r="I155" s="592" t="s">
        <v>26</v>
      </c>
      <c r="J155" s="593" t="str">
        <f>IF($D$153="Y/T","Isi Sasaran",IF($E$153=0,0,IF(I155="Y",1,IF(I155="T",0,"Isi Dulu"))))</f>
        <v>Isi Sasaran</v>
      </c>
      <c r="K155" s="592" t="s">
        <v>26</v>
      </c>
      <c r="L155" s="593" t="str">
        <f>IF($D$153="Y/T","Isi Sasaran",IF($E$153=0,0,IF(K155="Y",1,IF(K155="T",0,"Isi Dulu"))))</f>
        <v>Isi Sasaran</v>
      </c>
      <c r="M155" s="849"/>
      <c r="N155" s="852"/>
      <c r="O155" s="517"/>
      <c r="P155" s="517"/>
      <c r="Q155" s="517"/>
      <c r="R155" s="517"/>
    </row>
    <row r="156" spans="2:18" s="527" customFormat="1" ht="15.75">
      <c r="B156" s="837"/>
      <c r="C156" s="840"/>
      <c r="D156" s="858"/>
      <c r="E156" s="855"/>
      <c r="F156" s="549">
        <v>4</v>
      </c>
      <c r="G156" s="550"/>
      <c r="H156" s="598" t="str">
        <f t="shared" si="2"/>
        <v>Belum Diisi</v>
      </c>
      <c r="I156" s="592" t="s">
        <v>26</v>
      </c>
      <c r="J156" s="593" t="str">
        <f>IF($D$153="Y/T","Isi Sasaran",IF($E$153=0,0,IF(I156="Y",1,IF(I156="T",0,"Isi Dulu"))))</f>
        <v>Isi Sasaran</v>
      </c>
      <c r="K156" s="592" t="s">
        <v>26</v>
      </c>
      <c r="L156" s="593" t="str">
        <f>IF($D$153="Y/T","Isi Sasaran",IF($E$153=0,0,IF(K156="Y",1,IF(K156="T",0,"Isi Dulu"))))</f>
        <v>Isi Sasaran</v>
      </c>
      <c r="M156" s="849"/>
      <c r="N156" s="852"/>
      <c r="O156" s="517"/>
      <c r="P156" s="517"/>
      <c r="Q156" s="517"/>
      <c r="R156" s="517"/>
    </row>
    <row r="157" spans="2:18" s="527" customFormat="1" ht="15.75">
      <c r="B157" s="838"/>
      <c r="C157" s="841"/>
      <c r="D157" s="859"/>
      <c r="E157" s="856"/>
      <c r="F157" s="569">
        <v>5</v>
      </c>
      <c r="G157" s="570"/>
      <c r="H157" s="599" t="str">
        <f t="shared" si="2"/>
        <v>Belum Diisi</v>
      </c>
      <c r="I157" s="595" t="s">
        <v>26</v>
      </c>
      <c r="J157" s="596" t="str">
        <f>IF($D$153="Y/T","Isi Sasaran",IF($E$153=0,0,IF(I157="Y",1,IF(I157="T",0,"Isi Dulu"))))</f>
        <v>Isi Sasaran</v>
      </c>
      <c r="K157" s="595" t="s">
        <v>26</v>
      </c>
      <c r="L157" s="596" t="str">
        <f>IF($D$153="Y/T","Isi Sasaran",IF($E$153=0,0,IF(K157="Y",1,IF(K157="T",0,"Isi Dulu"))))</f>
        <v>Isi Sasaran</v>
      </c>
      <c r="M157" s="850"/>
      <c r="N157" s="853"/>
      <c r="O157" s="517"/>
      <c r="P157" s="517"/>
      <c r="Q157" s="517"/>
      <c r="R157" s="517"/>
    </row>
    <row r="158" spans="2:18" s="527" customFormat="1" ht="15.75">
      <c r="B158" s="836">
        <v>11</v>
      </c>
      <c r="C158" s="839"/>
      <c r="D158" s="857" t="s">
        <v>26</v>
      </c>
      <c r="E158" s="854" t="str">
        <f>IF(D158="Y",1,IF(D158="T",0,IF(D158="Y/T","Belum diisi","Error")))</f>
        <v>Belum diisi</v>
      </c>
      <c r="F158" s="528">
        <v>1</v>
      </c>
      <c r="G158" s="529"/>
      <c r="H158" s="600" t="str">
        <f t="shared" si="2"/>
        <v>Belum Diisi</v>
      </c>
      <c r="I158" s="590" t="s">
        <v>26</v>
      </c>
      <c r="J158" s="591" t="str">
        <f>IF($D$158="Y/T","Isi Sasaran",IF($E$158=0,0,IF(I158="Y",1,IF(I158="T",0,"Isi Dulu"))))</f>
        <v>Isi Sasaran</v>
      </c>
      <c r="K158" s="590" t="s">
        <v>26</v>
      </c>
      <c r="L158" s="591" t="str">
        <f>IF($D$158="Y/T","Isi Sasaran",IF($E$158=0,0,IF(K158="Y",1,IF(K158="T",0,"Isi Dulu"))))</f>
        <v>Isi Sasaran</v>
      </c>
      <c r="M158" s="848" t="s">
        <v>26</v>
      </c>
      <c r="N158" s="851" t="str">
        <f>IF(M158="Y",1,IF(M158="T",0,IF(M158="Y/T","Belum diisi","Error")))</f>
        <v>Belum diisi</v>
      </c>
      <c r="O158" s="517"/>
      <c r="P158" s="517"/>
      <c r="Q158" s="517"/>
      <c r="R158" s="517"/>
    </row>
    <row r="159" spans="2:18" s="527" customFormat="1" ht="15.75">
      <c r="B159" s="837"/>
      <c r="C159" s="840"/>
      <c r="D159" s="858"/>
      <c r="E159" s="855"/>
      <c r="F159" s="549">
        <v>2</v>
      </c>
      <c r="G159" s="550"/>
      <c r="H159" s="598" t="str">
        <f t="shared" si="2"/>
        <v>Belum Diisi</v>
      </c>
      <c r="I159" s="592" t="s">
        <v>26</v>
      </c>
      <c r="J159" s="593" t="str">
        <f>IF($D$158="Y/T","Isi Sasaran",IF($E$158=0,0,IF(I159="Y",1,IF(I159="T",0,"Isi Dulu"))))</f>
        <v>Isi Sasaran</v>
      </c>
      <c r="K159" s="592" t="s">
        <v>26</v>
      </c>
      <c r="L159" s="593" t="str">
        <f>IF($D$158="Y/T","Isi Sasaran",IF($E$158=0,0,IF(K159="Y",1,IF(K159="T",0,"Isi Dulu"))))</f>
        <v>Isi Sasaran</v>
      </c>
      <c r="M159" s="849"/>
      <c r="N159" s="852"/>
      <c r="O159" s="517"/>
      <c r="P159" s="517"/>
      <c r="Q159" s="517"/>
      <c r="R159" s="517"/>
    </row>
    <row r="160" spans="2:18" s="527" customFormat="1" ht="15.75">
      <c r="B160" s="837"/>
      <c r="C160" s="840"/>
      <c r="D160" s="858"/>
      <c r="E160" s="855"/>
      <c r="F160" s="549">
        <v>3</v>
      </c>
      <c r="G160" s="550"/>
      <c r="H160" s="598" t="str">
        <f t="shared" si="2"/>
        <v>Belum Diisi</v>
      </c>
      <c r="I160" s="592" t="s">
        <v>26</v>
      </c>
      <c r="J160" s="593" t="str">
        <f>IF($D$158="Y/T","Isi Sasaran",IF($E$158=0,0,IF(I160="Y",1,IF(I160="T",0,"Isi Dulu"))))</f>
        <v>Isi Sasaran</v>
      </c>
      <c r="K160" s="592" t="s">
        <v>26</v>
      </c>
      <c r="L160" s="593" t="str">
        <f>IF($D$158="Y/T","Isi Sasaran",IF($E$158=0,0,IF(K160="Y",1,IF(K160="T",0,"Isi Dulu"))))</f>
        <v>Isi Sasaran</v>
      </c>
      <c r="M160" s="849"/>
      <c r="N160" s="852"/>
      <c r="O160" s="517"/>
      <c r="P160" s="517"/>
      <c r="Q160" s="517"/>
      <c r="R160" s="517"/>
    </row>
    <row r="161" spans="2:18" s="527" customFormat="1" ht="15.75">
      <c r="B161" s="837"/>
      <c r="C161" s="840"/>
      <c r="D161" s="858"/>
      <c r="E161" s="855"/>
      <c r="F161" s="549">
        <v>4</v>
      </c>
      <c r="G161" s="550"/>
      <c r="H161" s="598" t="str">
        <f t="shared" si="2"/>
        <v>Belum Diisi</v>
      </c>
      <c r="I161" s="592" t="s">
        <v>26</v>
      </c>
      <c r="J161" s="593" t="str">
        <f>IF($D$158="Y/T","Isi Sasaran",IF($E$158=0,0,IF(I161="Y",1,IF(I161="T",0,"Isi Dulu"))))</f>
        <v>Isi Sasaran</v>
      </c>
      <c r="K161" s="592" t="s">
        <v>26</v>
      </c>
      <c r="L161" s="593" t="str">
        <f>IF($D$158="Y/T","Isi Sasaran",IF($E$158=0,0,IF(K161="Y",1,IF(K161="T",0,"Isi Dulu"))))</f>
        <v>Isi Sasaran</v>
      </c>
      <c r="M161" s="849"/>
      <c r="N161" s="852"/>
      <c r="O161" s="517"/>
      <c r="P161" s="517"/>
      <c r="Q161" s="517"/>
      <c r="R161" s="517"/>
    </row>
    <row r="162" spans="2:18" s="527" customFormat="1" ht="15.75">
      <c r="B162" s="838"/>
      <c r="C162" s="841"/>
      <c r="D162" s="859"/>
      <c r="E162" s="856"/>
      <c r="F162" s="569">
        <v>5</v>
      </c>
      <c r="G162" s="570"/>
      <c r="H162" s="599" t="str">
        <f t="shared" si="2"/>
        <v>Belum Diisi</v>
      </c>
      <c r="I162" s="595" t="s">
        <v>26</v>
      </c>
      <c r="J162" s="596" t="str">
        <f>IF($D$158="Y/T","Isi Sasaran",IF($E$158=0,0,IF(I162="Y",1,IF(I162="T",0,"Isi Dulu"))))</f>
        <v>Isi Sasaran</v>
      </c>
      <c r="K162" s="595" t="s">
        <v>26</v>
      </c>
      <c r="L162" s="596" t="str">
        <f>IF($D$158="Y/T","Isi Sasaran",IF($E$158=0,0,IF(K162="Y",1,IF(K162="T",0,"Isi Dulu"))))</f>
        <v>Isi Sasaran</v>
      </c>
      <c r="M162" s="850"/>
      <c r="N162" s="853"/>
      <c r="O162" s="517"/>
      <c r="P162" s="517"/>
      <c r="Q162" s="517"/>
      <c r="R162" s="517"/>
    </row>
    <row r="163" spans="2:18" s="527" customFormat="1" ht="15.75">
      <c r="B163" s="836">
        <v>12</v>
      </c>
      <c r="C163" s="839"/>
      <c r="D163" s="857" t="s">
        <v>26</v>
      </c>
      <c r="E163" s="854" t="str">
        <f>IF(D163="Y",1,IF(D163="T",0,IF(D163="Y/T","Belum diisi","Error")))</f>
        <v>Belum diisi</v>
      </c>
      <c r="F163" s="528">
        <v>1</v>
      </c>
      <c r="G163" s="529"/>
      <c r="H163" s="600" t="str">
        <f t="shared" si="2"/>
        <v>Belum Diisi</v>
      </c>
      <c r="I163" s="590" t="s">
        <v>26</v>
      </c>
      <c r="J163" s="591" t="str">
        <f>IF($D$163="Y/T","Isi Sasaran",IF($E$163=0,0,IF(I163="Y",1,IF(I163="T",0,"Isi Dulu"))))</f>
        <v>Isi Sasaran</v>
      </c>
      <c r="K163" s="590" t="s">
        <v>26</v>
      </c>
      <c r="L163" s="591" t="str">
        <f>IF($D$163="Y/T","Isi Sasaran",IF($E$163=0,0,IF(K163="Y",1,IF(K163="T",0,"Isi Dulu"))))</f>
        <v>Isi Sasaran</v>
      </c>
      <c r="M163" s="848" t="s">
        <v>26</v>
      </c>
      <c r="N163" s="851" t="str">
        <f>IF(M163="Y",1,IF(M163="T",0,IF(M163="Y/T","Belum diisi","Error")))</f>
        <v>Belum diisi</v>
      </c>
      <c r="O163" s="517"/>
      <c r="P163" s="517"/>
      <c r="Q163" s="517"/>
      <c r="R163" s="517"/>
    </row>
    <row r="164" spans="2:18" s="527" customFormat="1" ht="15.75">
      <c r="B164" s="837"/>
      <c r="C164" s="840"/>
      <c r="D164" s="858"/>
      <c r="E164" s="855"/>
      <c r="F164" s="549">
        <v>2</v>
      </c>
      <c r="G164" s="550"/>
      <c r="H164" s="598" t="str">
        <f t="shared" si="2"/>
        <v>Belum Diisi</v>
      </c>
      <c r="I164" s="592" t="s">
        <v>26</v>
      </c>
      <c r="J164" s="593" t="str">
        <f>IF($D$163="Y/T","Isi Sasaran",IF($E$163=0,0,IF(I164="Y",1,IF(I164="T",0,"Isi Dulu"))))</f>
        <v>Isi Sasaran</v>
      </c>
      <c r="K164" s="592" t="s">
        <v>26</v>
      </c>
      <c r="L164" s="593" t="str">
        <f>IF($D$163="Y/T","Isi Sasaran",IF($E$163=0,0,IF(K164="Y",1,IF(K164="T",0,"Isi Dulu"))))</f>
        <v>Isi Sasaran</v>
      </c>
      <c r="M164" s="849"/>
      <c r="N164" s="852"/>
      <c r="O164" s="517"/>
      <c r="P164" s="517"/>
      <c r="Q164" s="517"/>
      <c r="R164" s="517"/>
    </row>
    <row r="165" spans="2:18" s="527" customFormat="1" ht="15.75">
      <c r="B165" s="837"/>
      <c r="C165" s="840"/>
      <c r="D165" s="858"/>
      <c r="E165" s="855"/>
      <c r="F165" s="549">
        <v>3</v>
      </c>
      <c r="G165" s="550"/>
      <c r="H165" s="598" t="str">
        <f t="shared" si="2"/>
        <v>Belum Diisi</v>
      </c>
      <c r="I165" s="592" t="s">
        <v>26</v>
      </c>
      <c r="J165" s="593" t="str">
        <f>IF($D$163="Y/T","Isi Sasaran",IF($E$163=0,0,IF(I165="Y",1,IF(I165="T",0,"Isi Dulu"))))</f>
        <v>Isi Sasaran</v>
      </c>
      <c r="K165" s="592" t="s">
        <v>26</v>
      </c>
      <c r="L165" s="593" t="str">
        <f>IF($D$163="Y/T","Isi Sasaran",IF($E$163=0,0,IF(K165="Y",1,IF(K165="T",0,"Isi Dulu"))))</f>
        <v>Isi Sasaran</v>
      </c>
      <c r="M165" s="849"/>
      <c r="N165" s="852"/>
      <c r="O165" s="517"/>
      <c r="P165" s="517"/>
      <c r="Q165" s="517"/>
      <c r="R165" s="517"/>
    </row>
    <row r="166" spans="2:18" s="527" customFormat="1" ht="15.75">
      <c r="B166" s="837"/>
      <c r="C166" s="840"/>
      <c r="D166" s="858"/>
      <c r="E166" s="855"/>
      <c r="F166" s="549">
        <v>4</v>
      </c>
      <c r="G166" s="550"/>
      <c r="H166" s="598" t="str">
        <f t="shared" si="2"/>
        <v>Belum Diisi</v>
      </c>
      <c r="I166" s="592" t="s">
        <v>26</v>
      </c>
      <c r="J166" s="593" t="str">
        <f>IF($D$163="Y/T","Isi Sasaran",IF($E$163=0,0,IF(I166="Y",1,IF(I166="T",0,"Isi Dulu"))))</f>
        <v>Isi Sasaran</v>
      </c>
      <c r="K166" s="592" t="s">
        <v>26</v>
      </c>
      <c r="L166" s="593" t="str">
        <f>IF($D$163="Y/T","Isi Sasaran",IF($E$163=0,0,IF(K166="Y",1,IF(K166="T",0,"Isi Dulu"))))</f>
        <v>Isi Sasaran</v>
      </c>
      <c r="M166" s="849"/>
      <c r="N166" s="852"/>
      <c r="O166" s="517"/>
      <c r="P166" s="517"/>
      <c r="Q166" s="517"/>
      <c r="R166" s="517"/>
    </row>
    <row r="167" spans="2:18" s="527" customFormat="1" ht="15.75">
      <c r="B167" s="838"/>
      <c r="C167" s="841"/>
      <c r="D167" s="859"/>
      <c r="E167" s="856"/>
      <c r="F167" s="569">
        <v>5</v>
      </c>
      <c r="G167" s="570"/>
      <c r="H167" s="599" t="str">
        <f t="shared" si="2"/>
        <v>Belum Diisi</v>
      </c>
      <c r="I167" s="595" t="s">
        <v>26</v>
      </c>
      <c r="J167" s="596" t="str">
        <f>IF($D$163="Y/T","Isi Sasaran",IF($E$163=0,0,IF(I167="Y",1,IF(I167="T",0,"Isi Dulu"))))</f>
        <v>Isi Sasaran</v>
      </c>
      <c r="K167" s="595" t="s">
        <v>26</v>
      </c>
      <c r="L167" s="596" t="str">
        <f>IF($D$163="Y/T","Isi Sasaran",IF($E$163=0,0,IF(K167="Y",1,IF(K167="T",0,"Isi Dulu"))))</f>
        <v>Isi Sasaran</v>
      </c>
      <c r="M167" s="850"/>
      <c r="N167" s="853"/>
      <c r="O167" s="517"/>
      <c r="P167" s="517"/>
      <c r="Q167" s="517"/>
      <c r="R167" s="517"/>
    </row>
    <row r="168" spans="2:18" s="527" customFormat="1" ht="15.75">
      <c r="B168" s="836">
        <v>13</v>
      </c>
      <c r="C168" s="839"/>
      <c r="D168" s="857" t="s">
        <v>26</v>
      </c>
      <c r="E168" s="854" t="str">
        <f>IF(D168="Y",1,IF(D168="T",0,IF(D168="Y/T","Belum diisi","Error")))</f>
        <v>Belum diisi</v>
      </c>
      <c r="F168" s="528">
        <v>1</v>
      </c>
      <c r="G168" s="529"/>
      <c r="H168" s="600" t="str">
        <f t="shared" si="2"/>
        <v>Belum Diisi</v>
      </c>
      <c r="I168" s="590" t="s">
        <v>26</v>
      </c>
      <c r="J168" s="591" t="str">
        <f>IF($D$168="Y/T","Isi Sasaran",IF($E$168=0,0,IF(I168="Y",1,IF(I168="T",0,"Isi Dulu"))))</f>
        <v>Isi Sasaran</v>
      </c>
      <c r="K168" s="590" t="s">
        <v>26</v>
      </c>
      <c r="L168" s="591" t="str">
        <f>IF($D$168="Y/T","Isi Sasaran",IF($E$168=0,0,IF(K168="Y",1,IF(K168="T",0,"Isi Dulu"))))</f>
        <v>Isi Sasaran</v>
      </c>
      <c r="M168" s="848" t="s">
        <v>26</v>
      </c>
      <c r="N168" s="851" t="str">
        <f>IF(M168="Y",1,IF(M168="T",0,IF(M168="Y/T","Belum diisi","Error")))</f>
        <v>Belum diisi</v>
      </c>
      <c r="O168" s="517"/>
      <c r="P168" s="517"/>
      <c r="Q168" s="517"/>
      <c r="R168" s="517"/>
    </row>
    <row r="169" spans="2:18" s="527" customFormat="1" ht="15.75">
      <c r="B169" s="837"/>
      <c r="C169" s="840"/>
      <c r="D169" s="858"/>
      <c r="E169" s="855"/>
      <c r="F169" s="549">
        <v>2</v>
      </c>
      <c r="G169" s="550"/>
      <c r="H169" s="598" t="str">
        <f t="shared" si="2"/>
        <v>Belum Diisi</v>
      </c>
      <c r="I169" s="592" t="s">
        <v>26</v>
      </c>
      <c r="J169" s="593" t="str">
        <f>IF($D$168="Y/T","Isi Sasaran",IF($E$168=0,0,IF(I169="Y",1,IF(I169="T",0,"Isi Dulu"))))</f>
        <v>Isi Sasaran</v>
      </c>
      <c r="K169" s="592" t="s">
        <v>26</v>
      </c>
      <c r="L169" s="593" t="str">
        <f>IF($D$168="Y/T","Isi Sasaran",IF($E$168=0,0,IF(K169="Y",1,IF(K169="T",0,"Isi Dulu"))))</f>
        <v>Isi Sasaran</v>
      </c>
      <c r="M169" s="849"/>
      <c r="N169" s="852"/>
      <c r="O169" s="517"/>
      <c r="P169" s="517"/>
      <c r="Q169" s="517"/>
      <c r="R169" s="517"/>
    </row>
    <row r="170" spans="2:18" s="527" customFormat="1" ht="15.75">
      <c r="B170" s="837"/>
      <c r="C170" s="840"/>
      <c r="D170" s="858"/>
      <c r="E170" s="855"/>
      <c r="F170" s="549">
        <v>3</v>
      </c>
      <c r="G170" s="550"/>
      <c r="H170" s="598" t="str">
        <f t="shared" si="2"/>
        <v>Belum Diisi</v>
      </c>
      <c r="I170" s="592" t="s">
        <v>26</v>
      </c>
      <c r="J170" s="593" t="str">
        <f>IF($D$168="Y/T","Isi Sasaran",IF($E$168=0,0,IF(I170="Y",1,IF(I170="T",0,"Isi Dulu"))))</f>
        <v>Isi Sasaran</v>
      </c>
      <c r="K170" s="592" t="s">
        <v>26</v>
      </c>
      <c r="L170" s="593" t="str">
        <f>IF($D$168="Y/T","Isi Sasaran",IF($E$168=0,0,IF(K170="Y",1,IF(K170="T",0,"Isi Dulu"))))</f>
        <v>Isi Sasaran</v>
      </c>
      <c r="M170" s="849"/>
      <c r="N170" s="852"/>
      <c r="O170" s="517"/>
      <c r="P170" s="517"/>
      <c r="Q170" s="517"/>
      <c r="R170" s="517"/>
    </row>
    <row r="171" spans="2:18" s="527" customFormat="1" ht="15.75">
      <c r="B171" s="837"/>
      <c r="C171" s="840"/>
      <c r="D171" s="858"/>
      <c r="E171" s="855"/>
      <c r="F171" s="549">
        <v>4</v>
      </c>
      <c r="G171" s="550"/>
      <c r="H171" s="598" t="str">
        <f t="shared" si="2"/>
        <v>Belum Diisi</v>
      </c>
      <c r="I171" s="592" t="s">
        <v>26</v>
      </c>
      <c r="J171" s="593" t="str">
        <f>IF($D$168="Y/T","Isi Sasaran",IF($E$168=0,0,IF(I171="Y",1,IF(I171="T",0,"Isi Dulu"))))</f>
        <v>Isi Sasaran</v>
      </c>
      <c r="K171" s="592" t="s">
        <v>26</v>
      </c>
      <c r="L171" s="593" t="str">
        <f>IF($D$168="Y/T","Isi Sasaran",IF($E$168=0,0,IF(K171="Y",1,IF(K171="T",0,"Isi Dulu"))))</f>
        <v>Isi Sasaran</v>
      </c>
      <c r="M171" s="849"/>
      <c r="N171" s="852"/>
      <c r="O171" s="517"/>
      <c r="P171" s="517"/>
      <c r="Q171" s="517"/>
      <c r="R171" s="517"/>
    </row>
    <row r="172" spans="2:18" s="527" customFormat="1" ht="15.75">
      <c r="B172" s="838"/>
      <c r="C172" s="841"/>
      <c r="D172" s="859"/>
      <c r="E172" s="856"/>
      <c r="F172" s="569">
        <v>5</v>
      </c>
      <c r="G172" s="570"/>
      <c r="H172" s="599" t="str">
        <f t="shared" ref="H172:H207" si="3">IF(OR(J172="Isi Dulu",L172="Isi Dulu",J172="Isi Sasaran",L172="Isi Sasaran"),"Belum Diisi",IF(SUM(J172,L172)=2,1,IF(SUM(J172,L172)=1,0,IF(SUM(J172,L172)=0,0,"Error"))))</f>
        <v>Belum Diisi</v>
      </c>
      <c r="I172" s="595" t="s">
        <v>26</v>
      </c>
      <c r="J172" s="596" t="str">
        <f>IF($D$168="Y/T","Isi Sasaran",IF($E$168=0,0,IF(I172="Y",1,IF(I172="T",0,"Isi Dulu"))))</f>
        <v>Isi Sasaran</v>
      </c>
      <c r="K172" s="595" t="s">
        <v>26</v>
      </c>
      <c r="L172" s="596" t="str">
        <f>IF($D$168="Y/T","Isi Sasaran",IF($E$168=0,0,IF(K172="Y",1,IF(K172="T",0,"Isi Dulu"))))</f>
        <v>Isi Sasaran</v>
      </c>
      <c r="M172" s="850"/>
      <c r="N172" s="853"/>
      <c r="O172" s="517"/>
      <c r="P172" s="517"/>
      <c r="Q172" s="517"/>
      <c r="R172" s="517"/>
    </row>
    <row r="173" spans="2:18" s="527" customFormat="1" ht="15.75">
      <c r="B173" s="836">
        <v>14</v>
      </c>
      <c r="C173" s="839"/>
      <c r="D173" s="857" t="s">
        <v>26</v>
      </c>
      <c r="E173" s="854" t="str">
        <f>IF(D173="Y",1,IF(D173="T",0,IF(D173="Y/T","Belum diisi","Error")))</f>
        <v>Belum diisi</v>
      </c>
      <c r="F173" s="528">
        <v>1</v>
      </c>
      <c r="G173" s="529"/>
      <c r="H173" s="600" t="str">
        <f t="shared" si="3"/>
        <v>Belum Diisi</v>
      </c>
      <c r="I173" s="590" t="s">
        <v>26</v>
      </c>
      <c r="J173" s="591" t="str">
        <f>IF($D$173="Y/T","Isi Sasaran",IF($E$173=0,0,IF(I173="Y",1,IF(I173="T",0,"Isi Dulu"))))</f>
        <v>Isi Sasaran</v>
      </c>
      <c r="K173" s="590" t="s">
        <v>26</v>
      </c>
      <c r="L173" s="591" t="str">
        <f>IF($D$173="Y/T","Isi Sasaran",IF($E$173=0,0,IF(K173="Y",1,IF(K173="T",0,"Isi Dulu"))))</f>
        <v>Isi Sasaran</v>
      </c>
      <c r="M173" s="848" t="s">
        <v>26</v>
      </c>
      <c r="N173" s="851" t="str">
        <f>IF(M173="Y",1,IF(M173="T",0,IF(M173="Y/T","Belum diisi","Error")))</f>
        <v>Belum diisi</v>
      </c>
      <c r="O173" s="517"/>
      <c r="P173" s="517"/>
      <c r="Q173" s="517"/>
      <c r="R173" s="517"/>
    </row>
    <row r="174" spans="2:18" s="527" customFormat="1" ht="15.75">
      <c r="B174" s="837"/>
      <c r="C174" s="840"/>
      <c r="D174" s="858"/>
      <c r="E174" s="855"/>
      <c r="F174" s="549">
        <v>2</v>
      </c>
      <c r="G174" s="550"/>
      <c r="H174" s="598" t="str">
        <f t="shared" si="3"/>
        <v>Belum Diisi</v>
      </c>
      <c r="I174" s="592" t="s">
        <v>26</v>
      </c>
      <c r="J174" s="593" t="str">
        <f>IF($D$173="Y/T","Isi Sasaran",IF($E$173=0,0,IF(I174="Y",1,IF(I174="T",0,"Isi Dulu"))))</f>
        <v>Isi Sasaran</v>
      </c>
      <c r="K174" s="592" t="s">
        <v>26</v>
      </c>
      <c r="L174" s="593" t="str">
        <f>IF($D$173="Y/T","Isi Sasaran",IF($E$173=0,0,IF(K174="Y",1,IF(K174="T",0,"Isi Dulu"))))</f>
        <v>Isi Sasaran</v>
      </c>
      <c r="M174" s="849"/>
      <c r="N174" s="852"/>
      <c r="O174" s="517"/>
      <c r="P174" s="517"/>
      <c r="Q174" s="517"/>
      <c r="R174" s="517"/>
    </row>
    <row r="175" spans="2:18" s="527" customFormat="1" ht="15.75">
      <c r="B175" s="837"/>
      <c r="C175" s="840"/>
      <c r="D175" s="858"/>
      <c r="E175" s="855"/>
      <c r="F175" s="549">
        <v>3</v>
      </c>
      <c r="G175" s="550"/>
      <c r="H175" s="598" t="str">
        <f t="shared" si="3"/>
        <v>Belum Diisi</v>
      </c>
      <c r="I175" s="592" t="s">
        <v>26</v>
      </c>
      <c r="J175" s="593" t="str">
        <f>IF($D$173="Y/T","Isi Sasaran",IF($E$173=0,0,IF(I175="Y",1,IF(I175="T",0,"Isi Dulu"))))</f>
        <v>Isi Sasaran</v>
      </c>
      <c r="K175" s="592" t="s">
        <v>26</v>
      </c>
      <c r="L175" s="593" t="str">
        <f>IF($D$173="Y/T","Isi Sasaran",IF($E$173=0,0,IF(K175="Y",1,IF(K175="T",0,"Isi Dulu"))))</f>
        <v>Isi Sasaran</v>
      </c>
      <c r="M175" s="849"/>
      <c r="N175" s="852"/>
      <c r="O175" s="517"/>
      <c r="P175" s="517"/>
      <c r="Q175" s="517"/>
      <c r="R175" s="517"/>
    </row>
    <row r="176" spans="2:18" s="527" customFormat="1" ht="15.75">
      <c r="B176" s="837"/>
      <c r="C176" s="840"/>
      <c r="D176" s="858"/>
      <c r="E176" s="855"/>
      <c r="F176" s="549">
        <v>4</v>
      </c>
      <c r="G176" s="550"/>
      <c r="H176" s="598" t="str">
        <f t="shared" si="3"/>
        <v>Belum Diisi</v>
      </c>
      <c r="I176" s="592" t="s">
        <v>26</v>
      </c>
      <c r="J176" s="593" t="str">
        <f>IF($D$173="Y/T","Isi Sasaran",IF($E$173=0,0,IF(I176="Y",1,IF(I176="T",0,"Isi Dulu"))))</f>
        <v>Isi Sasaran</v>
      </c>
      <c r="K176" s="592" t="s">
        <v>26</v>
      </c>
      <c r="L176" s="593" t="str">
        <f>IF($D$173="Y/T","Isi Sasaran",IF($E$173=0,0,IF(K176="Y",1,IF(K176="T",0,"Isi Dulu"))))</f>
        <v>Isi Sasaran</v>
      </c>
      <c r="M176" s="849"/>
      <c r="N176" s="852"/>
      <c r="O176" s="517"/>
      <c r="P176" s="517"/>
      <c r="Q176" s="517"/>
      <c r="R176" s="517"/>
    </row>
    <row r="177" spans="2:18" s="527" customFormat="1" ht="15.75">
      <c r="B177" s="838"/>
      <c r="C177" s="841"/>
      <c r="D177" s="859"/>
      <c r="E177" s="856"/>
      <c r="F177" s="569">
        <v>5</v>
      </c>
      <c r="G177" s="570"/>
      <c r="H177" s="599" t="str">
        <f t="shared" si="3"/>
        <v>Belum Diisi</v>
      </c>
      <c r="I177" s="595" t="s">
        <v>26</v>
      </c>
      <c r="J177" s="596" t="str">
        <f>IF($D$173="Y/T","Isi Sasaran",IF($E$173=0,0,IF(I177="Y",1,IF(I177="T",0,"Isi Dulu"))))</f>
        <v>Isi Sasaran</v>
      </c>
      <c r="K177" s="595" t="s">
        <v>26</v>
      </c>
      <c r="L177" s="596" t="str">
        <f>IF($D$173="Y/T","Isi Sasaran",IF($E$173=0,0,IF(K177="Y",1,IF(K177="T",0,"Isi Dulu"))))</f>
        <v>Isi Sasaran</v>
      </c>
      <c r="M177" s="850"/>
      <c r="N177" s="853"/>
      <c r="O177" s="517"/>
      <c r="P177" s="517"/>
      <c r="Q177" s="517"/>
      <c r="R177" s="517"/>
    </row>
    <row r="178" spans="2:18" s="527" customFormat="1" ht="15.75">
      <c r="B178" s="836">
        <v>15</v>
      </c>
      <c r="C178" s="839"/>
      <c r="D178" s="857" t="s">
        <v>26</v>
      </c>
      <c r="E178" s="854" t="str">
        <f>IF(D178="Y",1,IF(D178="T",0,IF(D178="Y/T","Belum diisi","Error")))</f>
        <v>Belum diisi</v>
      </c>
      <c r="F178" s="528">
        <v>1</v>
      </c>
      <c r="G178" s="529"/>
      <c r="H178" s="600" t="str">
        <f t="shared" si="3"/>
        <v>Belum Diisi</v>
      </c>
      <c r="I178" s="590" t="s">
        <v>26</v>
      </c>
      <c r="J178" s="591" t="str">
        <f>IF($D$178="Y/T","Isi Sasaran",IF($E$178=0,0,IF(I178="Y",1,IF(I178="T",0,"Isi Dulu"))))</f>
        <v>Isi Sasaran</v>
      </c>
      <c r="K178" s="590" t="s">
        <v>26</v>
      </c>
      <c r="L178" s="591" t="str">
        <f>IF($D$178="Y/T","Isi Sasaran",IF($E$178=0,0,IF(K178="Y",1,IF(K178="T",0,"Isi Dulu"))))</f>
        <v>Isi Sasaran</v>
      </c>
      <c r="M178" s="848" t="s">
        <v>26</v>
      </c>
      <c r="N178" s="851" t="str">
        <f>IF(M178="Y",1,IF(M178="T",0,IF(M178="Y/T","Belum diisi","Error")))</f>
        <v>Belum diisi</v>
      </c>
      <c r="O178" s="517"/>
      <c r="P178" s="517"/>
      <c r="Q178" s="517"/>
      <c r="R178" s="517"/>
    </row>
    <row r="179" spans="2:18" s="527" customFormat="1" ht="15.75">
      <c r="B179" s="837"/>
      <c r="C179" s="840"/>
      <c r="D179" s="858"/>
      <c r="E179" s="855"/>
      <c r="F179" s="549">
        <v>2</v>
      </c>
      <c r="G179" s="550"/>
      <c r="H179" s="598" t="str">
        <f t="shared" si="3"/>
        <v>Belum Diisi</v>
      </c>
      <c r="I179" s="592" t="s">
        <v>26</v>
      </c>
      <c r="J179" s="593" t="str">
        <f>IF($D$178="Y/T","Isi Sasaran",IF($E$178=0,0,IF(I179="Y",1,IF(I179="T",0,"Isi Dulu"))))</f>
        <v>Isi Sasaran</v>
      </c>
      <c r="K179" s="592" t="s">
        <v>26</v>
      </c>
      <c r="L179" s="593" t="str">
        <f>IF($D$178="Y/T","Isi Sasaran",IF($E$178=0,0,IF(K179="Y",1,IF(K179="T",0,"Isi Dulu"))))</f>
        <v>Isi Sasaran</v>
      </c>
      <c r="M179" s="849"/>
      <c r="N179" s="852"/>
      <c r="O179" s="517"/>
      <c r="P179" s="517"/>
      <c r="Q179" s="517"/>
      <c r="R179" s="517"/>
    </row>
    <row r="180" spans="2:18" s="527" customFormat="1" ht="15.75">
      <c r="B180" s="837"/>
      <c r="C180" s="840"/>
      <c r="D180" s="858"/>
      <c r="E180" s="855"/>
      <c r="F180" s="549">
        <v>3</v>
      </c>
      <c r="G180" s="550"/>
      <c r="H180" s="598" t="str">
        <f t="shared" si="3"/>
        <v>Belum Diisi</v>
      </c>
      <c r="I180" s="592" t="s">
        <v>26</v>
      </c>
      <c r="J180" s="593" t="str">
        <f>IF($D$178="Y/T","Isi Sasaran",IF($E$178=0,0,IF(I180="Y",1,IF(I180="T",0,"Isi Dulu"))))</f>
        <v>Isi Sasaran</v>
      </c>
      <c r="K180" s="592" t="s">
        <v>26</v>
      </c>
      <c r="L180" s="593" t="str">
        <f>IF($D$178="Y/T","Isi Sasaran",IF($E$178=0,0,IF(K180="Y",1,IF(K180="T",0,"Isi Dulu"))))</f>
        <v>Isi Sasaran</v>
      </c>
      <c r="M180" s="849"/>
      <c r="N180" s="852"/>
      <c r="O180" s="517"/>
      <c r="P180" s="517"/>
      <c r="Q180" s="517"/>
      <c r="R180" s="517"/>
    </row>
    <row r="181" spans="2:18" s="527" customFormat="1" ht="15.75">
      <c r="B181" s="837"/>
      <c r="C181" s="840"/>
      <c r="D181" s="858"/>
      <c r="E181" s="855"/>
      <c r="F181" s="549">
        <v>4</v>
      </c>
      <c r="G181" s="550"/>
      <c r="H181" s="598" t="str">
        <f t="shared" si="3"/>
        <v>Belum Diisi</v>
      </c>
      <c r="I181" s="592" t="s">
        <v>26</v>
      </c>
      <c r="J181" s="593" t="str">
        <f>IF($D$178="Y/T","Isi Sasaran",IF($E$178=0,0,IF(I181="Y",1,IF(I181="T",0,"Isi Dulu"))))</f>
        <v>Isi Sasaran</v>
      </c>
      <c r="K181" s="592" t="s">
        <v>26</v>
      </c>
      <c r="L181" s="593" t="str">
        <f>IF($D$178="Y/T","Isi Sasaran",IF($E$178=0,0,IF(K181="Y",1,IF(K181="T",0,"Isi Dulu"))))</f>
        <v>Isi Sasaran</v>
      </c>
      <c r="M181" s="849"/>
      <c r="N181" s="852"/>
      <c r="O181" s="517"/>
      <c r="P181" s="517"/>
      <c r="Q181" s="517"/>
      <c r="R181" s="517"/>
    </row>
    <row r="182" spans="2:18" s="527" customFormat="1" ht="15.75">
      <c r="B182" s="838"/>
      <c r="C182" s="841"/>
      <c r="D182" s="859"/>
      <c r="E182" s="856"/>
      <c r="F182" s="569">
        <v>5</v>
      </c>
      <c r="G182" s="570"/>
      <c r="H182" s="599" t="str">
        <f t="shared" si="3"/>
        <v>Belum Diisi</v>
      </c>
      <c r="I182" s="595" t="s">
        <v>26</v>
      </c>
      <c r="J182" s="596" t="str">
        <f>IF($D$178="Y/T","Isi Sasaran",IF($E$178=0,0,IF(I182="Y",1,IF(I182="T",0,"Isi Dulu"))))</f>
        <v>Isi Sasaran</v>
      </c>
      <c r="K182" s="595" t="s">
        <v>26</v>
      </c>
      <c r="L182" s="596" t="str">
        <f>IF($D$178="Y/T","Isi Sasaran",IF($E$178=0,0,IF(K182="Y",1,IF(K182="T",0,"Isi Dulu"))))</f>
        <v>Isi Sasaran</v>
      </c>
      <c r="M182" s="850"/>
      <c r="N182" s="853"/>
      <c r="O182" s="517"/>
      <c r="P182" s="517"/>
      <c r="Q182" s="517"/>
      <c r="R182" s="517"/>
    </row>
    <row r="183" spans="2:18" s="527" customFormat="1" ht="15.75">
      <c r="B183" s="836">
        <v>16</v>
      </c>
      <c r="C183" s="839"/>
      <c r="D183" s="857" t="s">
        <v>26</v>
      </c>
      <c r="E183" s="854" t="str">
        <f>IF(D183="Y",1,IF(D183="T",0,IF(D183="Y/T","Belum diisi","Error")))</f>
        <v>Belum diisi</v>
      </c>
      <c r="F183" s="528">
        <v>1</v>
      </c>
      <c r="G183" s="529"/>
      <c r="H183" s="600" t="str">
        <f t="shared" si="3"/>
        <v>Belum Diisi</v>
      </c>
      <c r="I183" s="590" t="s">
        <v>26</v>
      </c>
      <c r="J183" s="591" t="str">
        <f>IF($D$183="Y/T","Isi Sasaran",IF($E$183=0,0,IF(I183="Y",1,IF(I183="T",0,"Isi Dulu"))))</f>
        <v>Isi Sasaran</v>
      </c>
      <c r="K183" s="590" t="s">
        <v>26</v>
      </c>
      <c r="L183" s="591" t="str">
        <f>IF($D$183="Y/T","Isi Sasaran",IF($E$183=0,0,IF(K183="Y",1,IF(K183="T",0,"Isi Dulu"))))</f>
        <v>Isi Sasaran</v>
      </c>
      <c r="M183" s="848" t="s">
        <v>26</v>
      </c>
      <c r="N183" s="851" t="str">
        <f>IF(M183="Y",1,IF(M183="T",0,IF(M183="Y/T","Belum diisi","Error")))</f>
        <v>Belum diisi</v>
      </c>
      <c r="O183" s="517"/>
      <c r="P183" s="517"/>
      <c r="Q183" s="517"/>
      <c r="R183" s="517"/>
    </row>
    <row r="184" spans="2:18" s="527" customFormat="1" ht="15.75">
      <c r="B184" s="837"/>
      <c r="C184" s="840"/>
      <c r="D184" s="858"/>
      <c r="E184" s="855"/>
      <c r="F184" s="549">
        <v>2</v>
      </c>
      <c r="G184" s="550"/>
      <c r="H184" s="598" t="str">
        <f t="shared" si="3"/>
        <v>Belum Diisi</v>
      </c>
      <c r="I184" s="592" t="s">
        <v>26</v>
      </c>
      <c r="J184" s="593" t="str">
        <f>IF($D$183="Y/T","Isi Sasaran",IF($E$183=0,0,IF(I184="Y",1,IF(I184="T",0,"Isi Dulu"))))</f>
        <v>Isi Sasaran</v>
      </c>
      <c r="K184" s="592" t="s">
        <v>26</v>
      </c>
      <c r="L184" s="593" t="str">
        <f>IF($D$183="Y/T","Isi Sasaran",IF($E$183=0,0,IF(K184="Y",1,IF(K184="T",0,"Isi Dulu"))))</f>
        <v>Isi Sasaran</v>
      </c>
      <c r="M184" s="849"/>
      <c r="N184" s="852"/>
      <c r="O184" s="517"/>
      <c r="P184" s="517"/>
      <c r="Q184" s="517"/>
      <c r="R184" s="517"/>
    </row>
    <row r="185" spans="2:18" s="527" customFormat="1" ht="15.75">
      <c r="B185" s="837"/>
      <c r="C185" s="840"/>
      <c r="D185" s="858"/>
      <c r="E185" s="855"/>
      <c r="F185" s="549">
        <v>3</v>
      </c>
      <c r="G185" s="550"/>
      <c r="H185" s="598" t="str">
        <f t="shared" si="3"/>
        <v>Belum Diisi</v>
      </c>
      <c r="I185" s="592" t="s">
        <v>26</v>
      </c>
      <c r="J185" s="593" t="str">
        <f>IF($D$183="Y/T","Isi Sasaran",IF($E$183=0,0,IF(I185="Y",1,IF(I185="T",0,"Isi Dulu"))))</f>
        <v>Isi Sasaran</v>
      </c>
      <c r="K185" s="592" t="s">
        <v>26</v>
      </c>
      <c r="L185" s="593" t="str">
        <f>IF($D$183="Y/T","Isi Sasaran",IF($E$183=0,0,IF(K185="Y",1,IF(K185="T",0,"Isi Dulu"))))</f>
        <v>Isi Sasaran</v>
      </c>
      <c r="M185" s="849"/>
      <c r="N185" s="852"/>
      <c r="O185" s="517"/>
      <c r="P185" s="517"/>
      <c r="Q185" s="517"/>
      <c r="R185" s="517"/>
    </row>
    <row r="186" spans="2:18" s="527" customFormat="1" ht="15.75">
      <c r="B186" s="837"/>
      <c r="C186" s="840"/>
      <c r="D186" s="858"/>
      <c r="E186" s="855"/>
      <c r="F186" s="549">
        <v>4</v>
      </c>
      <c r="G186" s="550"/>
      <c r="H186" s="598" t="str">
        <f t="shared" si="3"/>
        <v>Belum Diisi</v>
      </c>
      <c r="I186" s="592" t="s">
        <v>26</v>
      </c>
      <c r="J186" s="593" t="str">
        <f>IF($D$183="Y/T","Isi Sasaran",IF($E$183=0,0,IF(I186="Y",1,IF(I186="T",0,"Isi Dulu"))))</f>
        <v>Isi Sasaran</v>
      </c>
      <c r="K186" s="592" t="s">
        <v>26</v>
      </c>
      <c r="L186" s="593" t="str">
        <f>IF($D$183="Y/T","Isi Sasaran",IF($E$183=0,0,IF(K186="Y",1,IF(K186="T",0,"Isi Dulu"))))</f>
        <v>Isi Sasaran</v>
      </c>
      <c r="M186" s="849"/>
      <c r="N186" s="852"/>
      <c r="O186" s="517"/>
      <c r="P186" s="517"/>
      <c r="Q186" s="517"/>
      <c r="R186" s="517"/>
    </row>
    <row r="187" spans="2:18" s="527" customFormat="1" ht="15.75">
      <c r="B187" s="838"/>
      <c r="C187" s="841"/>
      <c r="D187" s="859"/>
      <c r="E187" s="856"/>
      <c r="F187" s="569">
        <v>5</v>
      </c>
      <c r="G187" s="570"/>
      <c r="H187" s="599" t="str">
        <f t="shared" si="3"/>
        <v>Belum Diisi</v>
      </c>
      <c r="I187" s="595" t="s">
        <v>26</v>
      </c>
      <c r="J187" s="596" t="str">
        <f>IF($D$183="Y/T","Isi Sasaran",IF($E$183=0,0,IF(I187="Y",1,IF(I187="T",0,"Isi Dulu"))))</f>
        <v>Isi Sasaran</v>
      </c>
      <c r="K187" s="595" t="s">
        <v>26</v>
      </c>
      <c r="L187" s="596" t="str">
        <f>IF($D$183="Y/T","Isi Sasaran",IF($E$183=0,0,IF(K187="Y",1,IF(K187="T",0,"Isi Dulu"))))</f>
        <v>Isi Sasaran</v>
      </c>
      <c r="M187" s="850"/>
      <c r="N187" s="853"/>
      <c r="O187" s="517"/>
      <c r="P187" s="517"/>
      <c r="Q187" s="517"/>
      <c r="R187" s="517"/>
    </row>
    <row r="188" spans="2:18" s="527" customFormat="1" ht="15.75">
      <c r="B188" s="836">
        <v>17</v>
      </c>
      <c r="C188" s="839"/>
      <c r="D188" s="857" t="s">
        <v>26</v>
      </c>
      <c r="E188" s="854" t="str">
        <f>IF(D188="Y",1,IF(D188="T",0,IF(D188="Y/T","Belum diisi","Error")))</f>
        <v>Belum diisi</v>
      </c>
      <c r="F188" s="528">
        <v>1</v>
      </c>
      <c r="G188" s="529"/>
      <c r="H188" s="600" t="str">
        <f t="shared" si="3"/>
        <v>Belum Diisi</v>
      </c>
      <c r="I188" s="590" t="s">
        <v>26</v>
      </c>
      <c r="J188" s="591" t="str">
        <f>IF($D$188="Y/T","Isi Sasaran",IF($E$188=0,0,IF(I188="Y",1,IF(I188="T",0,"Isi Dulu"))))</f>
        <v>Isi Sasaran</v>
      </c>
      <c r="K188" s="590" t="s">
        <v>26</v>
      </c>
      <c r="L188" s="591" t="str">
        <f>IF($D$188="Y/T","Isi Sasaran",IF($E$188=0,0,IF(K188="Y",1,IF(K188="T",0,"Isi Dulu"))))</f>
        <v>Isi Sasaran</v>
      </c>
      <c r="M188" s="848" t="s">
        <v>26</v>
      </c>
      <c r="N188" s="851" t="str">
        <f>IF(M188="Y",1,IF(M188="T",0,IF(M188="Y/T","Belum diisi","Error")))</f>
        <v>Belum diisi</v>
      </c>
      <c r="O188" s="517"/>
      <c r="P188" s="517"/>
      <c r="Q188" s="517"/>
      <c r="R188" s="517"/>
    </row>
    <row r="189" spans="2:18" s="527" customFormat="1" ht="15.75">
      <c r="B189" s="837"/>
      <c r="C189" s="840"/>
      <c r="D189" s="858"/>
      <c r="E189" s="855"/>
      <c r="F189" s="549">
        <v>2</v>
      </c>
      <c r="G189" s="550"/>
      <c r="H189" s="598" t="str">
        <f t="shared" si="3"/>
        <v>Belum Diisi</v>
      </c>
      <c r="I189" s="592" t="s">
        <v>26</v>
      </c>
      <c r="J189" s="593" t="str">
        <f>IF($D$188="Y/T","Isi Sasaran",IF($E$188=0,0,IF(I189="Y",1,IF(I189="T",0,"Isi Dulu"))))</f>
        <v>Isi Sasaran</v>
      </c>
      <c r="K189" s="592" t="s">
        <v>26</v>
      </c>
      <c r="L189" s="593" t="str">
        <f>IF($D$188="Y/T","Isi Sasaran",IF($E$188=0,0,IF(K189="Y",1,IF(K189="T",0,"Isi Dulu"))))</f>
        <v>Isi Sasaran</v>
      </c>
      <c r="M189" s="849"/>
      <c r="N189" s="852"/>
      <c r="O189" s="517"/>
      <c r="P189" s="517"/>
      <c r="Q189" s="517"/>
      <c r="R189" s="517"/>
    </row>
    <row r="190" spans="2:18" s="527" customFormat="1" ht="15.75">
      <c r="B190" s="837"/>
      <c r="C190" s="840"/>
      <c r="D190" s="858"/>
      <c r="E190" s="855"/>
      <c r="F190" s="549">
        <v>3</v>
      </c>
      <c r="G190" s="550"/>
      <c r="H190" s="598" t="str">
        <f t="shared" si="3"/>
        <v>Belum Diisi</v>
      </c>
      <c r="I190" s="592" t="s">
        <v>26</v>
      </c>
      <c r="J190" s="593" t="str">
        <f>IF($D$188="Y/T","Isi Sasaran",IF($E$188=0,0,IF(I190="Y",1,IF(I190="T",0,"Isi Dulu"))))</f>
        <v>Isi Sasaran</v>
      </c>
      <c r="K190" s="592" t="s">
        <v>26</v>
      </c>
      <c r="L190" s="593" t="str">
        <f>IF($D$188="Y/T","Isi Sasaran",IF($E$188=0,0,IF(K190="Y",1,IF(K190="T",0,"Isi Dulu"))))</f>
        <v>Isi Sasaran</v>
      </c>
      <c r="M190" s="849"/>
      <c r="N190" s="852"/>
      <c r="O190" s="517"/>
      <c r="P190" s="517"/>
      <c r="Q190" s="517"/>
      <c r="R190" s="517"/>
    </row>
    <row r="191" spans="2:18" s="527" customFormat="1" ht="15.75">
      <c r="B191" s="837"/>
      <c r="C191" s="840"/>
      <c r="D191" s="858"/>
      <c r="E191" s="855"/>
      <c r="F191" s="549">
        <v>4</v>
      </c>
      <c r="G191" s="550"/>
      <c r="H191" s="598" t="str">
        <f t="shared" si="3"/>
        <v>Belum Diisi</v>
      </c>
      <c r="I191" s="592" t="s">
        <v>26</v>
      </c>
      <c r="J191" s="593" t="str">
        <f>IF($D$188="Y/T","Isi Sasaran",IF($E$188=0,0,IF(I191="Y",1,IF(I191="T",0,"Isi Dulu"))))</f>
        <v>Isi Sasaran</v>
      </c>
      <c r="K191" s="592" t="s">
        <v>26</v>
      </c>
      <c r="L191" s="593" t="str">
        <f>IF($D$188="Y/T","Isi Sasaran",IF($E$188=0,0,IF(K191="Y",1,IF(K191="T",0,"Isi Dulu"))))</f>
        <v>Isi Sasaran</v>
      </c>
      <c r="M191" s="849"/>
      <c r="N191" s="852"/>
      <c r="O191" s="517"/>
      <c r="P191" s="517"/>
      <c r="Q191" s="517"/>
      <c r="R191" s="517"/>
    </row>
    <row r="192" spans="2:18" s="527" customFormat="1" ht="15.75">
      <c r="B192" s="838"/>
      <c r="C192" s="841"/>
      <c r="D192" s="859"/>
      <c r="E192" s="856"/>
      <c r="F192" s="569">
        <v>5</v>
      </c>
      <c r="G192" s="570"/>
      <c r="H192" s="599" t="str">
        <f t="shared" si="3"/>
        <v>Belum Diisi</v>
      </c>
      <c r="I192" s="595" t="s">
        <v>26</v>
      </c>
      <c r="J192" s="596" t="str">
        <f>IF($D$188="Y/T","Isi Sasaran",IF($E$188=0,0,IF(I192="Y",1,IF(I192="T",0,"Isi Dulu"))))</f>
        <v>Isi Sasaran</v>
      </c>
      <c r="K192" s="595" t="s">
        <v>26</v>
      </c>
      <c r="L192" s="596" t="str">
        <f>IF($D$188="Y/T","Isi Sasaran",IF($E$188=0,0,IF(K192="Y",1,IF(K192="T",0,"Isi Dulu"))))</f>
        <v>Isi Sasaran</v>
      </c>
      <c r="M192" s="850"/>
      <c r="N192" s="853"/>
      <c r="O192" s="517"/>
      <c r="P192" s="517"/>
      <c r="Q192" s="517"/>
      <c r="R192" s="517"/>
    </row>
    <row r="193" spans="2:18" s="527" customFormat="1" ht="15.75">
      <c r="B193" s="836">
        <v>18</v>
      </c>
      <c r="C193" s="839"/>
      <c r="D193" s="857" t="s">
        <v>26</v>
      </c>
      <c r="E193" s="854" t="str">
        <f>IF(D193="Y",1,IF(D193="T",0,IF(D193="Y/T","Belum diisi","Error")))</f>
        <v>Belum diisi</v>
      </c>
      <c r="F193" s="528">
        <v>1</v>
      </c>
      <c r="G193" s="529"/>
      <c r="H193" s="600" t="str">
        <f t="shared" si="3"/>
        <v>Belum Diisi</v>
      </c>
      <c r="I193" s="590" t="s">
        <v>26</v>
      </c>
      <c r="J193" s="591" t="str">
        <f>IF($D$193="Y/T","Isi Sasaran",IF($E$193=0,0,IF(I193="Y",1,IF(I193="T",0,"Isi Dulu"))))</f>
        <v>Isi Sasaran</v>
      </c>
      <c r="K193" s="590" t="s">
        <v>26</v>
      </c>
      <c r="L193" s="591" t="str">
        <f>IF($D$193="Y/T","Isi Sasaran",IF($E$193=0,0,IF(K193="Y",1,IF(K193="T",0,"Isi Dulu"))))</f>
        <v>Isi Sasaran</v>
      </c>
      <c r="M193" s="848" t="s">
        <v>26</v>
      </c>
      <c r="N193" s="851" t="str">
        <f>IF(M193="Y",1,IF(M193="T",0,IF(M193="Y/T","Belum diisi","Error")))</f>
        <v>Belum diisi</v>
      </c>
      <c r="O193" s="517"/>
      <c r="P193" s="517"/>
      <c r="Q193" s="517"/>
      <c r="R193" s="517"/>
    </row>
    <row r="194" spans="2:18" s="527" customFormat="1" ht="15.75">
      <c r="B194" s="837"/>
      <c r="C194" s="840"/>
      <c r="D194" s="858"/>
      <c r="E194" s="855"/>
      <c r="F194" s="549">
        <v>2</v>
      </c>
      <c r="G194" s="550"/>
      <c r="H194" s="598" t="str">
        <f t="shared" si="3"/>
        <v>Belum Diisi</v>
      </c>
      <c r="I194" s="592" t="s">
        <v>26</v>
      </c>
      <c r="J194" s="593" t="str">
        <f>IF($D$193="Y/T","Isi Sasaran",IF($E$193=0,0,IF(I194="Y",1,IF(I194="T",0,"Isi Dulu"))))</f>
        <v>Isi Sasaran</v>
      </c>
      <c r="K194" s="592" t="s">
        <v>26</v>
      </c>
      <c r="L194" s="593" t="str">
        <f>IF($D$193="Y/T","Isi Sasaran",IF($E$193=0,0,IF(K194="Y",1,IF(K194="T",0,"Isi Dulu"))))</f>
        <v>Isi Sasaran</v>
      </c>
      <c r="M194" s="849"/>
      <c r="N194" s="852"/>
      <c r="O194" s="517"/>
      <c r="P194" s="517"/>
      <c r="Q194" s="517"/>
      <c r="R194" s="517"/>
    </row>
    <row r="195" spans="2:18" s="527" customFormat="1" ht="15.75">
      <c r="B195" s="837"/>
      <c r="C195" s="840"/>
      <c r="D195" s="858"/>
      <c r="E195" s="855"/>
      <c r="F195" s="549">
        <v>3</v>
      </c>
      <c r="G195" s="550"/>
      <c r="H195" s="598" t="str">
        <f t="shared" si="3"/>
        <v>Belum Diisi</v>
      </c>
      <c r="I195" s="592" t="s">
        <v>26</v>
      </c>
      <c r="J195" s="593" t="str">
        <f>IF($D$193="Y/T","Isi Sasaran",IF($E$193=0,0,IF(I195="Y",1,IF(I195="T",0,"Isi Dulu"))))</f>
        <v>Isi Sasaran</v>
      </c>
      <c r="K195" s="592" t="s">
        <v>26</v>
      </c>
      <c r="L195" s="593" t="str">
        <f>IF($D$193="Y/T","Isi Sasaran",IF($E$193=0,0,IF(K195="Y",1,IF(K195="T",0,"Isi Dulu"))))</f>
        <v>Isi Sasaran</v>
      </c>
      <c r="M195" s="849"/>
      <c r="N195" s="852"/>
      <c r="O195" s="517"/>
      <c r="P195" s="517"/>
      <c r="Q195" s="517"/>
      <c r="R195" s="517"/>
    </row>
    <row r="196" spans="2:18" s="527" customFormat="1" ht="15.75">
      <c r="B196" s="837"/>
      <c r="C196" s="840"/>
      <c r="D196" s="858"/>
      <c r="E196" s="855"/>
      <c r="F196" s="549">
        <v>4</v>
      </c>
      <c r="G196" s="550"/>
      <c r="H196" s="598" t="str">
        <f t="shared" si="3"/>
        <v>Belum Diisi</v>
      </c>
      <c r="I196" s="592" t="s">
        <v>26</v>
      </c>
      <c r="J196" s="593" t="str">
        <f>IF($D$193="Y/T","Isi Sasaran",IF($E$193=0,0,IF(I196="Y",1,IF(I196="T",0,"Isi Dulu"))))</f>
        <v>Isi Sasaran</v>
      </c>
      <c r="K196" s="592" t="s">
        <v>26</v>
      </c>
      <c r="L196" s="593" t="str">
        <f>IF($D$193="Y/T","Isi Sasaran",IF($E$193=0,0,IF(K196="Y",1,IF(K196="T",0,"Isi Dulu"))))</f>
        <v>Isi Sasaran</v>
      </c>
      <c r="M196" s="849"/>
      <c r="N196" s="852"/>
      <c r="O196" s="517"/>
      <c r="P196" s="517"/>
      <c r="Q196" s="517"/>
      <c r="R196" s="517"/>
    </row>
    <row r="197" spans="2:18" s="527" customFormat="1" ht="15.75">
      <c r="B197" s="838"/>
      <c r="C197" s="841"/>
      <c r="D197" s="859"/>
      <c r="E197" s="856"/>
      <c r="F197" s="569">
        <v>5</v>
      </c>
      <c r="G197" s="570"/>
      <c r="H197" s="599" t="str">
        <f t="shared" si="3"/>
        <v>Belum Diisi</v>
      </c>
      <c r="I197" s="595" t="s">
        <v>26</v>
      </c>
      <c r="J197" s="596" t="str">
        <f>IF($D$193="Y/T","Isi Sasaran",IF($E$193=0,0,IF(I197="Y",1,IF(I197="T",0,"Isi Dulu"))))</f>
        <v>Isi Sasaran</v>
      </c>
      <c r="K197" s="595" t="s">
        <v>26</v>
      </c>
      <c r="L197" s="596" t="str">
        <f>IF($D$193="Y/T","Isi Sasaran",IF($E$193=0,0,IF(K197="Y",1,IF(K197="T",0,"Isi Dulu"))))</f>
        <v>Isi Sasaran</v>
      </c>
      <c r="M197" s="850"/>
      <c r="N197" s="853"/>
      <c r="O197" s="517"/>
      <c r="P197" s="517"/>
      <c r="Q197" s="517"/>
      <c r="R197" s="517"/>
    </row>
    <row r="198" spans="2:18" s="527" customFormat="1" ht="15.75">
      <c r="B198" s="836">
        <v>19</v>
      </c>
      <c r="C198" s="839"/>
      <c r="D198" s="857" t="s">
        <v>26</v>
      </c>
      <c r="E198" s="854" t="str">
        <f>IF(D198="Y",1,IF(D198="T",0,IF(D198="Y/T","Belum diisi","Error")))</f>
        <v>Belum diisi</v>
      </c>
      <c r="F198" s="528">
        <v>1</v>
      </c>
      <c r="G198" s="529"/>
      <c r="H198" s="600" t="str">
        <f t="shared" si="3"/>
        <v>Belum Diisi</v>
      </c>
      <c r="I198" s="590" t="s">
        <v>26</v>
      </c>
      <c r="J198" s="591" t="str">
        <f>IF($D$198="Y/T","Isi Sasaran",IF($E$198=0,0,IF(I198="Y",1,IF(I198="T",0,"Isi Dulu"))))</f>
        <v>Isi Sasaran</v>
      </c>
      <c r="K198" s="590" t="s">
        <v>26</v>
      </c>
      <c r="L198" s="591" t="str">
        <f>IF($D$198="Y/T","Isi Sasaran",IF($E$198=0,0,IF(K198="Y",1,IF(K198="T",0,"Isi Dulu"))))</f>
        <v>Isi Sasaran</v>
      </c>
      <c r="M198" s="848" t="s">
        <v>26</v>
      </c>
      <c r="N198" s="851" t="str">
        <f>IF(M198="Y",1,IF(M198="T",0,IF(M198="Y/T","Belum diisi","Error")))</f>
        <v>Belum diisi</v>
      </c>
      <c r="O198" s="517"/>
      <c r="P198" s="517"/>
      <c r="Q198" s="517"/>
      <c r="R198" s="517"/>
    </row>
    <row r="199" spans="2:18" s="527" customFormat="1" ht="15.75">
      <c r="B199" s="837"/>
      <c r="C199" s="840"/>
      <c r="D199" s="858"/>
      <c r="E199" s="855"/>
      <c r="F199" s="549">
        <v>2</v>
      </c>
      <c r="G199" s="550"/>
      <c r="H199" s="598" t="str">
        <f t="shared" si="3"/>
        <v>Belum Diisi</v>
      </c>
      <c r="I199" s="592" t="s">
        <v>26</v>
      </c>
      <c r="J199" s="593" t="str">
        <f>IF($D$198="Y/T","Isi Sasaran",IF($E$198=0,0,IF(I199="Y",1,IF(I199="T",0,"Isi Dulu"))))</f>
        <v>Isi Sasaran</v>
      </c>
      <c r="K199" s="592" t="s">
        <v>26</v>
      </c>
      <c r="L199" s="593" t="str">
        <f>IF($D$198="Y/T","Isi Sasaran",IF($E$198=0,0,IF(K199="Y",1,IF(K199="T",0,"Isi Dulu"))))</f>
        <v>Isi Sasaran</v>
      </c>
      <c r="M199" s="849"/>
      <c r="N199" s="852"/>
      <c r="O199" s="517"/>
      <c r="P199" s="517"/>
      <c r="Q199" s="517"/>
      <c r="R199" s="517"/>
    </row>
    <row r="200" spans="2:18" s="527" customFormat="1" ht="15.75">
      <c r="B200" s="837"/>
      <c r="C200" s="840"/>
      <c r="D200" s="858"/>
      <c r="E200" s="855"/>
      <c r="F200" s="549">
        <v>3</v>
      </c>
      <c r="G200" s="550"/>
      <c r="H200" s="598" t="str">
        <f t="shared" si="3"/>
        <v>Belum Diisi</v>
      </c>
      <c r="I200" s="592" t="s">
        <v>26</v>
      </c>
      <c r="J200" s="593" t="str">
        <f>IF($D$198="Y/T","Isi Sasaran",IF($E$198=0,0,IF(I200="Y",1,IF(I200="T",0,"Isi Dulu"))))</f>
        <v>Isi Sasaran</v>
      </c>
      <c r="K200" s="592" t="s">
        <v>26</v>
      </c>
      <c r="L200" s="593" t="str">
        <f>IF($D$198="Y/T","Isi Sasaran",IF($E$198=0,0,IF(K200="Y",1,IF(K200="T",0,"Isi Dulu"))))</f>
        <v>Isi Sasaran</v>
      </c>
      <c r="M200" s="849"/>
      <c r="N200" s="852"/>
      <c r="O200" s="517"/>
      <c r="P200" s="517"/>
      <c r="Q200" s="517"/>
      <c r="R200" s="517"/>
    </row>
    <row r="201" spans="2:18" s="527" customFormat="1" ht="15.75">
      <c r="B201" s="837"/>
      <c r="C201" s="840"/>
      <c r="D201" s="858"/>
      <c r="E201" s="855"/>
      <c r="F201" s="549">
        <v>4</v>
      </c>
      <c r="G201" s="550"/>
      <c r="H201" s="598" t="str">
        <f t="shared" si="3"/>
        <v>Belum Diisi</v>
      </c>
      <c r="I201" s="592" t="s">
        <v>26</v>
      </c>
      <c r="J201" s="593" t="str">
        <f>IF($D$198="Y/T","Isi Sasaran",IF($E$198=0,0,IF(I201="Y",1,IF(I201="T",0,"Isi Dulu"))))</f>
        <v>Isi Sasaran</v>
      </c>
      <c r="K201" s="592" t="s">
        <v>26</v>
      </c>
      <c r="L201" s="593" t="str">
        <f>IF($D$198="Y/T","Isi Sasaran",IF($E$198=0,0,IF(K201="Y",1,IF(K201="T",0,"Isi Dulu"))))</f>
        <v>Isi Sasaran</v>
      </c>
      <c r="M201" s="849"/>
      <c r="N201" s="852"/>
      <c r="O201" s="517"/>
      <c r="P201" s="517"/>
      <c r="Q201" s="517"/>
      <c r="R201" s="517"/>
    </row>
    <row r="202" spans="2:18" s="527" customFormat="1" ht="15.75">
      <c r="B202" s="838"/>
      <c r="C202" s="841"/>
      <c r="D202" s="859"/>
      <c r="E202" s="856"/>
      <c r="F202" s="569">
        <v>5</v>
      </c>
      <c r="G202" s="570"/>
      <c r="H202" s="599" t="str">
        <f t="shared" si="3"/>
        <v>Belum Diisi</v>
      </c>
      <c r="I202" s="595" t="s">
        <v>26</v>
      </c>
      <c r="J202" s="596" t="str">
        <f>IF($D$198="Y/T","Isi Sasaran",IF($E$198=0,0,IF(I202="Y",1,IF(I202="T",0,"Isi Dulu"))))</f>
        <v>Isi Sasaran</v>
      </c>
      <c r="K202" s="595" t="s">
        <v>26</v>
      </c>
      <c r="L202" s="596" t="str">
        <f>IF($D$198="Y/T","Isi Sasaran",IF($E$198=0,0,IF(K202="Y",1,IF(K202="T",0,"Isi Dulu"))))</f>
        <v>Isi Sasaran</v>
      </c>
      <c r="M202" s="850"/>
      <c r="N202" s="853"/>
      <c r="O202" s="517"/>
      <c r="P202" s="517"/>
      <c r="Q202" s="517"/>
      <c r="R202" s="517"/>
    </row>
    <row r="203" spans="2:18" s="527" customFormat="1" ht="15.75">
      <c r="B203" s="836">
        <v>20</v>
      </c>
      <c r="C203" s="839"/>
      <c r="D203" s="857" t="s">
        <v>26</v>
      </c>
      <c r="E203" s="854" t="str">
        <f>IF(D203="Y",1,IF(D203="T",0,IF(D203="Y/T","Belum diisi","Error")))</f>
        <v>Belum diisi</v>
      </c>
      <c r="F203" s="528">
        <v>1</v>
      </c>
      <c r="G203" s="529"/>
      <c r="H203" s="600" t="str">
        <f t="shared" si="3"/>
        <v>Belum Diisi</v>
      </c>
      <c r="I203" s="590" t="s">
        <v>26</v>
      </c>
      <c r="J203" s="591" t="str">
        <f>IF($D$203="Y/T","Isi Sasaran",IF($E$203=0,0,IF(I203="Y",1,IF(I203="T",0,"Isi Dulu"))))</f>
        <v>Isi Sasaran</v>
      </c>
      <c r="K203" s="590" t="s">
        <v>26</v>
      </c>
      <c r="L203" s="591" t="str">
        <f>IF($D$203="Y/T","Isi Sasaran",IF($E$203=0,0,IF(K203="Y",1,IF(K203="T",0,"Isi Dulu"))))</f>
        <v>Isi Sasaran</v>
      </c>
      <c r="M203" s="848" t="s">
        <v>26</v>
      </c>
      <c r="N203" s="851" t="str">
        <f>IF(M203="Y",1,IF(M203="T",0,IF(M203="Y/T","Belum diisi","Error")))</f>
        <v>Belum diisi</v>
      </c>
      <c r="O203" s="517"/>
      <c r="P203" s="517"/>
      <c r="Q203" s="517"/>
      <c r="R203" s="517"/>
    </row>
    <row r="204" spans="2:18" s="527" customFormat="1" ht="15.75">
      <c r="B204" s="837"/>
      <c r="C204" s="840"/>
      <c r="D204" s="858"/>
      <c r="E204" s="855"/>
      <c r="F204" s="549">
        <v>2</v>
      </c>
      <c r="G204" s="550"/>
      <c r="H204" s="598" t="str">
        <f t="shared" si="3"/>
        <v>Belum Diisi</v>
      </c>
      <c r="I204" s="592" t="s">
        <v>26</v>
      </c>
      <c r="J204" s="593" t="str">
        <f>IF($D$203="Y/T","Isi Sasaran",IF($E$203=0,0,IF(I204="Y",1,IF(I204="T",0,"Isi Dulu"))))</f>
        <v>Isi Sasaran</v>
      </c>
      <c r="K204" s="592" t="s">
        <v>26</v>
      </c>
      <c r="L204" s="593" t="str">
        <f>IF($D$203="Y/T","Isi Sasaran",IF($E$203=0,0,IF(K204="Y",1,IF(K204="T",0,"Isi Dulu"))))</f>
        <v>Isi Sasaran</v>
      </c>
      <c r="M204" s="849"/>
      <c r="N204" s="852"/>
      <c r="O204" s="517"/>
      <c r="P204" s="517"/>
      <c r="Q204" s="517"/>
      <c r="R204" s="517"/>
    </row>
    <row r="205" spans="2:18" s="527" customFormat="1" ht="15.75">
      <c r="B205" s="837"/>
      <c r="C205" s="840"/>
      <c r="D205" s="858"/>
      <c r="E205" s="855"/>
      <c r="F205" s="549">
        <v>3</v>
      </c>
      <c r="G205" s="550"/>
      <c r="H205" s="598" t="str">
        <f t="shared" si="3"/>
        <v>Belum Diisi</v>
      </c>
      <c r="I205" s="592" t="s">
        <v>26</v>
      </c>
      <c r="J205" s="593" t="str">
        <f>IF($D$203="Y/T","Isi Sasaran",IF($E$203=0,0,IF(I205="Y",1,IF(I205="T",0,"Isi Dulu"))))</f>
        <v>Isi Sasaran</v>
      </c>
      <c r="K205" s="592" t="s">
        <v>26</v>
      </c>
      <c r="L205" s="593" t="str">
        <f>IF($D$203="Y/T","Isi Sasaran",IF($E$203=0,0,IF(K205="Y",1,IF(K205="T",0,"Isi Dulu"))))</f>
        <v>Isi Sasaran</v>
      </c>
      <c r="M205" s="849"/>
      <c r="N205" s="852"/>
      <c r="O205" s="517"/>
      <c r="P205" s="517"/>
      <c r="Q205" s="517"/>
      <c r="R205" s="517"/>
    </row>
    <row r="206" spans="2:18" s="527" customFormat="1" ht="15.75">
      <c r="B206" s="837"/>
      <c r="C206" s="840"/>
      <c r="D206" s="858"/>
      <c r="E206" s="855"/>
      <c r="F206" s="549">
        <v>4</v>
      </c>
      <c r="G206" s="550"/>
      <c r="H206" s="598" t="str">
        <f t="shared" si="3"/>
        <v>Belum Diisi</v>
      </c>
      <c r="I206" s="592" t="s">
        <v>26</v>
      </c>
      <c r="J206" s="593" t="str">
        <f>IF($D$203="Y/T","Isi Sasaran",IF($E$203=0,0,IF(I206="Y",1,IF(I206="T",0,"Isi Dulu"))))</f>
        <v>Isi Sasaran</v>
      </c>
      <c r="K206" s="592" t="s">
        <v>26</v>
      </c>
      <c r="L206" s="593" t="str">
        <f>IF($D$203="Y/T","Isi Sasaran",IF($E$203=0,0,IF(K206="Y",1,IF(K206="T",0,"Isi Dulu"))))</f>
        <v>Isi Sasaran</v>
      </c>
      <c r="M206" s="849"/>
      <c r="N206" s="852"/>
      <c r="O206" s="517"/>
      <c r="P206" s="517"/>
      <c r="Q206" s="517"/>
      <c r="R206" s="517"/>
    </row>
    <row r="207" spans="2:18" s="527" customFormat="1" ht="15.75">
      <c r="B207" s="838"/>
      <c r="C207" s="841"/>
      <c r="D207" s="859"/>
      <c r="E207" s="856"/>
      <c r="F207" s="569">
        <v>5</v>
      </c>
      <c r="G207" s="570"/>
      <c r="H207" s="599" t="str">
        <f t="shared" si="3"/>
        <v>Belum Diisi</v>
      </c>
      <c r="I207" s="595" t="s">
        <v>26</v>
      </c>
      <c r="J207" s="596" t="str">
        <f>IF($D$203="Y/T","Isi Sasaran",IF($E$203=0,0,IF(I207="Y",1,IF(I207="T",0,"Isi Dulu"))))</f>
        <v>Isi Sasaran</v>
      </c>
      <c r="K207" s="595" t="s">
        <v>26</v>
      </c>
      <c r="L207" s="596" t="str">
        <f>IF($D$203="Y/T","Isi Sasaran",IF($E$203=0,0,IF(K207="Y",1,IF(K207="T",0,"Isi Dulu"))))</f>
        <v>Isi Sasaran</v>
      </c>
      <c r="M207" s="850"/>
      <c r="N207" s="853"/>
      <c r="O207" s="517"/>
      <c r="P207" s="517"/>
      <c r="Q207" s="517"/>
      <c r="R207" s="517"/>
    </row>
    <row r="208" spans="2:18" s="527" customFormat="1" ht="15.75">
      <c r="B208" s="580"/>
      <c r="C208" s="581"/>
      <c r="D208" s="582"/>
      <c r="E208" s="605" t="e">
        <f>AVERAGE(E108:E207)</f>
        <v>#DIV/0!</v>
      </c>
      <c r="F208" s="580"/>
      <c r="G208" s="583"/>
      <c r="H208" s="602" t="e">
        <f>(IF($D108="Y/T",0,AVERAGE(H108:H112))+IF($D113="Y/T",0,AVERAGE(H113:H117))+IF($D118="Y/T",0,AVERAGE(H118:H122))+IF($D123="Y/T",0,AVERAGE(H123:H127))+IF($D128="Y/T",0,AVERAGE(H128:H132))+IF($D133="Y/T",0,AVERAGE(H133:H137))+IF($D138="Y/T",0,AVERAGE(H138:H142))+IF($D143="Y/T",0,AVERAGE(H143:H147))+IF($D148="Y/T",0,AVERAGE(H148:H152))+IF($D153="Y/T",0,AVERAGE(H153:H157))+IF($D158="Y/T",0,AVERAGE(H158:H162))+IF($D163="Y/T",0,AVERAGE(H163:H167))+IF($D168="Y/T",0,AVERAGE(H168:H172))+IF($D173="Y/T",0,AVERAGE(H173:H177))+IF($D178="Y/T",0,AVERAGE(H178:H182))+IF($D183="Y/T",0,AVERAGE(H183:H187))+IF($D188="Y/T",0,AVERAGE(H188:H192))+IF($D193="Y/T",0,AVERAGE(H193:H197))+IF($D198="Y/T",0,AVERAGE(H198:H202))+IF($D203="Y/T",0,AVERAGE(H203:H207)))/(COUNTIF($D108:$D207,"Y")+COUNTIF($D108:$D207,"T"))</f>
        <v>#DIV/0!</v>
      </c>
      <c r="I208" s="582"/>
      <c r="J208" s="602" t="e">
        <f>(IF($D108="Y/T",0,AVERAGE(J108:J112))+IF($D113="Y/T",0,AVERAGE(J113:J117))+IF($D118="Y/T",0,AVERAGE(J118:J122))+IF($D123="Y/T",0,AVERAGE(J123:J127))+IF($D128="Y/T",0,AVERAGE(J128:J132))+IF($D133="Y/T",0,AVERAGE(J133:J137))+IF($D138="Y/T",0,AVERAGE(J138:J142))+IF($D143="Y/T",0,AVERAGE(J143:J147))+IF($D148="Y/T",0,AVERAGE(J148:J152))+IF($D153="Y/T",0,AVERAGE(J153:J157))+IF($D158="Y/T",0,AVERAGE(J158:J162))+IF($D163="Y/T",0,AVERAGE(J163:J167))+IF($D168="Y/T",0,AVERAGE(J168:J172))+IF($D173="Y/T",0,AVERAGE(J173:J177))+IF($D178="Y/T",0,AVERAGE(J178:J182))+IF($D183="Y/T",0,AVERAGE(J183:J187))+IF($D188="Y/T",0,AVERAGE(J188:J192))+IF($D193="Y/T",0,AVERAGE(J193:J197))+IF($D198="Y/T",0,AVERAGE(J198:J202))+IF($D203="Y/T",0,AVERAGE(J203:J207)))/(COUNTIF($D108:$D207,"Y")+COUNTIF($D108:$D207,"T"))</f>
        <v>#DIV/0!</v>
      </c>
      <c r="K208" s="582"/>
      <c r="L208" s="602" t="e">
        <f>(IF($D108="Y/T",0,AVERAGE(L108:L112))+IF($D113="Y/T",0,AVERAGE(L113:L117))+IF($D118="Y/T",0,AVERAGE(L118:L122))+IF($D123="Y/T",0,AVERAGE(L123:L127))+IF($D128="Y/T",0,AVERAGE(L128:L132))+IF($D133="Y/T",0,AVERAGE(L133:L137))+IF($D138="Y/T",0,AVERAGE(L138:L142))+IF($D143="Y/T",0,AVERAGE(L143:L147))+IF($D148="Y/T",0,AVERAGE(L148:L152))+IF($D153="Y/T",0,AVERAGE(L153:L157))+IF($D158="Y/T",0,AVERAGE(L158:L162))+IF($D163="Y/T",0,AVERAGE(L163:L167))+IF($D168="Y/T",0,AVERAGE(L168:L172))+IF($D173="Y/T",0,AVERAGE(L173:L177))+IF($D178="Y/T",0,AVERAGE(L178:L182))+IF($D183="Y/T",0,AVERAGE(L183:L187))+IF($D188="Y/T",0,AVERAGE(L188:L192))+IF($D193="Y/T",0,AVERAGE(L193:L197))+IF($D198="Y/T",0,AVERAGE(L198:L202))+IF($D203="Y/T",0,AVERAGE(L203:L207)))/(COUNTIF($D108:$D207,"Y")+COUNTIF($D108:$D207,"T"))</f>
        <v>#DIV/0!</v>
      </c>
      <c r="M208" s="606"/>
      <c r="N208" s="602" t="e">
        <f>AVERAGE(N108:N207)</f>
        <v>#DIV/0!</v>
      </c>
      <c r="O208" s="517"/>
      <c r="P208" s="517"/>
      <c r="Q208" s="517"/>
      <c r="R208" s="517"/>
    </row>
    <row r="209" spans="2:18" s="527" customFormat="1" ht="15.75">
      <c r="B209" s="865" t="s">
        <v>507</v>
      </c>
      <c r="C209" s="865"/>
      <c r="D209" s="865"/>
      <c r="E209" s="865"/>
      <c r="F209" s="865"/>
      <c r="G209" s="865"/>
      <c r="H209" s="865"/>
      <c r="I209" s="865"/>
      <c r="J209" s="865"/>
      <c r="K209" s="865"/>
      <c r="L209" s="865"/>
      <c r="M209" s="865"/>
      <c r="N209" s="866"/>
      <c r="O209" s="517"/>
      <c r="P209" s="517"/>
      <c r="Q209" s="517"/>
      <c r="R209" s="517"/>
    </row>
    <row r="210" spans="2:18" s="527" customFormat="1" ht="15.75">
      <c r="B210" s="836">
        <v>1</v>
      </c>
      <c r="C210" s="839"/>
      <c r="D210" s="857" t="s">
        <v>26</v>
      </c>
      <c r="E210" s="854" t="str">
        <f>IF(D210="Y",1,IF(D210="T",0,IF(D210="Y/T","Belum diisi","Error")))</f>
        <v>Belum diisi</v>
      </c>
      <c r="F210" s="528">
        <v>1</v>
      </c>
      <c r="G210" s="529"/>
      <c r="H210" s="589" t="str">
        <f>IF(OR(J210="Isi Dulu",L210="Isi Dulu",J210="Isi Sasaran",L210="Isi Sasaran"),"Belum Diisi",IF(SUM(J210,L210)=2,1,IF(SUM(J210,L210)=1,0,IF(SUM(J210,L210)=0,0,"Error"))))</f>
        <v>Belum Diisi</v>
      </c>
      <c r="I210" s="590" t="s">
        <v>26</v>
      </c>
      <c r="J210" s="591" t="str">
        <f>IF($D$210="Y/T","Isi Sasaran",IF($E$210=0,0,IF(I210="Y",1,IF(I210="T",0,"Isi Dulu"))))</f>
        <v>Isi Sasaran</v>
      </c>
      <c r="K210" s="590" t="s">
        <v>26</v>
      </c>
      <c r="L210" s="591" t="str">
        <f>IF($D$210="Y/T","Isi Sasaran",IF($E$210=0,0,IF(K210="Y",1,IF(K210="T",0,"Isi Dulu"))))</f>
        <v>Isi Sasaran</v>
      </c>
      <c r="M210" s="848" t="s">
        <v>26</v>
      </c>
      <c r="N210" s="851" t="str">
        <f>IF(M210="Y",1,IF(M210="T",0,IF(M210="Y/T","Belum diisi","Error")))</f>
        <v>Belum diisi</v>
      </c>
      <c r="O210" s="517"/>
      <c r="P210" s="517"/>
      <c r="Q210" s="517"/>
      <c r="R210" s="517"/>
    </row>
    <row r="211" spans="2:18" s="527" customFormat="1" ht="15.75">
      <c r="B211" s="837"/>
      <c r="C211" s="840"/>
      <c r="D211" s="858"/>
      <c r="E211" s="855"/>
      <c r="F211" s="549">
        <v>2</v>
      </c>
      <c r="G211" s="550"/>
      <c r="H211" s="589" t="str">
        <f t="shared" ref="H211:H274" si="4">IF(OR(J211="Isi Dulu",L211="Isi Dulu",J211="Isi Sasaran",L211="Isi Sasaran"),"Belum Diisi",IF(SUM(J211,L211)=2,1,IF(SUM(J211,L211)=1,0,IF(SUM(J211,L211)=0,0,"Error"))))</f>
        <v>Belum Diisi</v>
      </c>
      <c r="I211" s="592" t="s">
        <v>26</v>
      </c>
      <c r="J211" s="593" t="str">
        <f>IF($D$210="Y/T","Isi Sasaran",IF($E$210=0,0,IF(I211="Y",1,IF(I211="T",0,"Isi Dulu"))))</f>
        <v>Isi Sasaran</v>
      </c>
      <c r="K211" s="592" t="s">
        <v>26</v>
      </c>
      <c r="L211" s="593" t="str">
        <f>IF($D$210="Y/T","Isi Sasaran",IF($E$210=0,0,IF(K211="Y",1,IF(K211="T",0,"Isi Dulu"))))</f>
        <v>Isi Sasaran</v>
      </c>
      <c r="M211" s="849"/>
      <c r="N211" s="852"/>
      <c r="O211" s="517"/>
      <c r="P211" s="517"/>
      <c r="Q211" s="517"/>
      <c r="R211" s="517"/>
    </row>
    <row r="212" spans="2:18" s="527" customFormat="1" ht="15.75">
      <c r="B212" s="837"/>
      <c r="C212" s="840"/>
      <c r="D212" s="858"/>
      <c r="E212" s="855"/>
      <c r="F212" s="549">
        <v>3</v>
      </c>
      <c r="G212" s="550"/>
      <c r="H212" s="589" t="str">
        <f t="shared" si="4"/>
        <v>Belum Diisi</v>
      </c>
      <c r="I212" s="592" t="s">
        <v>26</v>
      </c>
      <c r="J212" s="593" t="str">
        <f>IF($D$210="Y/T","Isi Sasaran",IF($E$210=0,0,IF(I212="Y",1,IF(I212="T",0,"Isi Dulu"))))</f>
        <v>Isi Sasaran</v>
      </c>
      <c r="K212" s="592" t="s">
        <v>26</v>
      </c>
      <c r="L212" s="593" t="str">
        <f>IF($D$210="Y/T","Isi Sasaran",IF($E$210=0,0,IF(K212="Y",1,IF(K212="T",0,"Isi Dulu"))))</f>
        <v>Isi Sasaran</v>
      </c>
      <c r="M212" s="849"/>
      <c r="N212" s="852"/>
      <c r="O212" s="517"/>
      <c r="P212" s="517"/>
      <c r="Q212" s="517"/>
      <c r="R212" s="517"/>
    </row>
    <row r="213" spans="2:18" s="527" customFormat="1" ht="15.75">
      <c r="B213" s="837"/>
      <c r="C213" s="840"/>
      <c r="D213" s="858"/>
      <c r="E213" s="855"/>
      <c r="F213" s="549">
        <v>4</v>
      </c>
      <c r="G213" s="550"/>
      <c r="H213" s="589" t="str">
        <f t="shared" si="4"/>
        <v>Belum Diisi</v>
      </c>
      <c r="I213" s="592" t="s">
        <v>26</v>
      </c>
      <c r="J213" s="593" t="str">
        <f>IF($D$210="Y/T","Isi Sasaran",IF($E$210=0,0,IF(I213="Y",1,IF(I213="T",0,"Isi Dulu"))))</f>
        <v>Isi Sasaran</v>
      </c>
      <c r="K213" s="592" t="s">
        <v>26</v>
      </c>
      <c r="L213" s="593" t="str">
        <f>IF($D$210="Y/T","Isi Sasaran",IF($E$210=0,0,IF(K213="Y",1,IF(K213="T",0,"Isi Dulu"))))</f>
        <v>Isi Sasaran</v>
      </c>
      <c r="M213" s="849"/>
      <c r="N213" s="852"/>
      <c r="O213" s="517"/>
      <c r="P213" s="517"/>
      <c r="Q213" s="517"/>
      <c r="R213" s="517"/>
    </row>
    <row r="214" spans="2:18" s="527" customFormat="1" ht="15.75">
      <c r="B214" s="838"/>
      <c r="C214" s="841"/>
      <c r="D214" s="859"/>
      <c r="E214" s="856"/>
      <c r="F214" s="569">
        <v>5</v>
      </c>
      <c r="G214" s="570"/>
      <c r="H214" s="594" t="str">
        <f t="shared" si="4"/>
        <v>Belum Diisi</v>
      </c>
      <c r="I214" s="595" t="s">
        <v>26</v>
      </c>
      <c r="J214" s="596" t="str">
        <f>IF($D$210="Y/T","Isi Sasaran",IF($E$210=0,0,IF(I214="Y",1,IF(I214="T",0,"Isi Dulu"))))</f>
        <v>Isi Sasaran</v>
      </c>
      <c r="K214" s="595" t="s">
        <v>26</v>
      </c>
      <c r="L214" s="596" t="str">
        <f>IF($D$210="Y/T","Isi Sasaran",IF($E$210=0,0,IF(K214="Y",1,IF(K214="T",0,"Isi Dulu"))))</f>
        <v>Isi Sasaran</v>
      </c>
      <c r="M214" s="850"/>
      <c r="N214" s="853"/>
      <c r="O214" s="517"/>
      <c r="P214" s="517"/>
      <c r="Q214" s="517"/>
      <c r="R214" s="517"/>
    </row>
    <row r="215" spans="2:18" s="527" customFormat="1" ht="15.75">
      <c r="B215" s="836">
        <v>2</v>
      </c>
      <c r="C215" s="839"/>
      <c r="D215" s="857" t="s">
        <v>26</v>
      </c>
      <c r="E215" s="854" t="str">
        <f>IF(D215="Y",1,IF(D215="T",0,IF(D215="Y/T","Belum diisi","Error")))</f>
        <v>Belum diisi</v>
      </c>
      <c r="F215" s="528">
        <v>1</v>
      </c>
      <c r="G215" s="529"/>
      <c r="H215" s="597" t="str">
        <f t="shared" si="4"/>
        <v>Belum Diisi</v>
      </c>
      <c r="I215" s="590" t="s">
        <v>26</v>
      </c>
      <c r="J215" s="591" t="str">
        <f>IF($D$215="Y/T","Isi Sasaran",IF($E$215=0,0,IF(I215="Y",1,IF(I215="T",0,"Isi Dulu"))))</f>
        <v>Isi Sasaran</v>
      </c>
      <c r="K215" s="590" t="s">
        <v>26</v>
      </c>
      <c r="L215" s="591" t="str">
        <f>IF($D$215="Y/T","Isi Sasaran",IF($E$215=0,0,IF(K215="Y",1,IF(K215="T",0,"Isi Dulu"))))</f>
        <v>Isi Sasaran</v>
      </c>
      <c r="M215" s="848" t="s">
        <v>26</v>
      </c>
      <c r="N215" s="851" t="str">
        <f>IF(M215="Y",1,IF(M215="T",0,IF(M215="Y/T","Belum diisi","Error")))</f>
        <v>Belum diisi</v>
      </c>
      <c r="O215" s="517"/>
      <c r="P215" s="517"/>
      <c r="Q215" s="517"/>
      <c r="R215" s="517"/>
    </row>
    <row r="216" spans="2:18" s="527" customFormat="1" ht="15.75">
      <c r="B216" s="837"/>
      <c r="C216" s="840"/>
      <c r="D216" s="858"/>
      <c r="E216" s="855"/>
      <c r="F216" s="549">
        <v>2</v>
      </c>
      <c r="G216" s="550"/>
      <c r="H216" s="598" t="str">
        <f t="shared" si="4"/>
        <v>Belum Diisi</v>
      </c>
      <c r="I216" s="592" t="s">
        <v>26</v>
      </c>
      <c r="J216" s="593" t="str">
        <f>IF($D$215="Y/T","Isi Sasaran",IF($E$215=0,0,IF(I216="Y",1,IF(I216="T",0,"Isi Dulu"))))</f>
        <v>Isi Sasaran</v>
      </c>
      <c r="K216" s="592" t="s">
        <v>26</v>
      </c>
      <c r="L216" s="593" t="str">
        <f>IF($D$215="Y/T","Isi Sasaran",IF($E$215=0,0,IF(K216="Y",1,IF(K216="T",0,"Isi Dulu"))))</f>
        <v>Isi Sasaran</v>
      </c>
      <c r="M216" s="849"/>
      <c r="N216" s="852"/>
      <c r="O216" s="517"/>
      <c r="P216" s="517"/>
      <c r="Q216" s="517"/>
      <c r="R216" s="517"/>
    </row>
    <row r="217" spans="2:18" s="527" customFormat="1" ht="15.75">
      <c r="B217" s="837"/>
      <c r="C217" s="840"/>
      <c r="D217" s="858"/>
      <c r="E217" s="855"/>
      <c r="F217" s="549">
        <v>3</v>
      </c>
      <c r="G217" s="550"/>
      <c r="H217" s="598" t="str">
        <f t="shared" si="4"/>
        <v>Belum Diisi</v>
      </c>
      <c r="I217" s="592" t="s">
        <v>26</v>
      </c>
      <c r="J217" s="593" t="str">
        <f>IF($D$215="Y/T","Isi Sasaran",IF($E$215=0,0,IF(I217="Y",1,IF(I217="T",0,"Isi Dulu"))))</f>
        <v>Isi Sasaran</v>
      </c>
      <c r="K217" s="592" t="s">
        <v>26</v>
      </c>
      <c r="L217" s="593" t="str">
        <f>IF($D$215="Y/T","Isi Sasaran",IF($E$215=0,0,IF(K217="Y",1,IF(K217="T",0,"Isi Dulu"))))</f>
        <v>Isi Sasaran</v>
      </c>
      <c r="M217" s="849"/>
      <c r="N217" s="852"/>
      <c r="O217" s="517"/>
      <c r="P217" s="517"/>
      <c r="Q217" s="517"/>
      <c r="R217" s="517"/>
    </row>
    <row r="218" spans="2:18" s="527" customFormat="1" ht="15.75">
      <c r="B218" s="837"/>
      <c r="C218" s="840"/>
      <c r="D218" s="858"/>
      <c r="E218" s="855"/>
      <c r="F218" s="549">
        <v>4</v>
      </c>
      <c r="G218" s="550"/>
      <c r="H218" s="598" t="str">
        <f t="shared" si="4"/>
        <v>Belum Diisi</v>
      </c>
      <c r="I218" s="592" t="s">
        <v>26</v>
      </c>
      <c r="J218" s="593" t="str">
        <f>IF($D$215="Y/T","Isi Sasaran",IF($E$215=0,0,IF(I218="Y",1,IF(I218="T",0,"Isi Dulu"))))</f>
        <v>Isi Sasaran</v>
      </c>
      <c r="K218" s="592" t="s">
        <v>26</v>
      </c>
      <c r="L218" s="593" t="str">
        <f>IF($D$215="Y/T","Isi Sasaran",IF($E$215=0,0,IF(K218="Y",1,IF(K218="T",0,"Isi Dulu"))))</f>
        <v>Isi Sasaran</v>
      </c>
      <c r="M218" s="849"/>
      <c r="N218" s="852"/>
      <c r="O218" s="517"/>
      <c r="P218" s="517"/>
      <c r="Q218" s="517"/>
      <c r="R218" s="517"/>
    </row>
    <row r="219" spans="2:18" s="527" customFormat="1" ht="15.75">
      <c r="B219" s="838"/>
      <c r="C219" s="841"/>
      <c r="D219" s="859"/>
      <c r="E219" s="856"/>
      <c r="F219" s="569">
        <v>5</v>
      </c>
      <c r="G219" s="570"/>
      <c r="H219" s="599" t="str">
        <f t="shared" si="4"/>
        <v>Belum Diisi</v>
      </c>
      <c r="I219" s="595" t="s">
        <v>26</v>
      </c>
      <c r="J219" s="596" t="str">
        <f>IF($D$215="Y/T","Isi Sasaran",IF($E$215=0,0,IF(I219="Y",1,IF(I219="T",0,"Isi Dulu"))))</f>
        <v>Isi Sasaran</v>
      </c>
      <c r="K219" s="595" t="s">
        <v>26</v>
      </c>
      <c r="L219" s="596" t="str">
        <f>IF($D$215="Y/T","Isi Sasaran",IF($E$215=0,0,IF(K219="Y",1,IF(K219="T",0,"Isi Dulu"))))</f>
        <v>Isi Sasaran</v>
      </c>
      <c r="M219" s="850"/>
      <c r="N219" s="853"/>
      <c r="O219" s="517"/>
      <c r="P219" s="517"/>
      <c r="Q219" s="517"/>
      <c r="R219" s="517"/>
    </row>
    <row r="220" spans="2:18" s="527" customFormat="1" ht="15.75">
      <c r="B220" s="836">
        <v>3</v>
      </c>
      <c r="C220" s="839"/>
      <c r="D220" s="857" t="s">
        <v>26</v>
      </c>
      <c r="E220" s="854" t="str">
        <f>IF(D220="Y",1,IF(D220="T",0,IF(D220="Y/T","Belum diisi","Error")))</f>
        <v>Belum diisi</v>
      </c>
      <c r="F220" s="528">
        <v>1</v>
      </c>
      <c r="G220" s="529"/>
      <c r="H220" s="600" t="str">
        <f t="shared" si="4"/>
        <v>Belum Diisi</v>
      </c>
      <c r="I220" s="590" t="s">
        <v>26</v>
      </c>
      <c r="J220" s="591" t="str">
        <f>IF($D$220="Y/T","Isi Sasaran",IF($E$220=0,0,IF(I220="Y",1,IF(I220="T",0,"Isi Dulu"))))</f>
        <v>Isi Sasaran</v>
      </c>
      <c r="K220" s="590" t="s">
        <v>26</v>
      </c>
      <c r="L220" s="591" t="str">
        <f>IF($D$220="Y/T","Isi Sasaran",IF($E$220=0,0,IF(K220="Y",1,IF(K220="T",0,"Isi Dulu"))))</f>
        <v>Isi Sasaran</v>
      </c>
      <c r="M220" s="848" t="s">
        <v>26</v>
      </c>
      <c r="N220" s="851" t="str">
        <f>IF(M220="Y",1,IF(M220="T",0,IF(M220="Y/T","Belum diisi","Error")))</f>
        <v>Belum diisi</v>
      </c>
      <c r="O220" s="517"/>
      <c r="P220" s="517"/>
      <c r="Q220" s="517"/>
      <c r="R220" s="517"/>
    </row>
    <row r="221" spans="2:18" s="527" customFormat="1" ht="15.75">
      <c r="B221" s="837"/>
      <c r="C221" s="840"/>
      <c r="D221" s="858"/>
      <c r="E221" s="855"/>
      <c r="F221" s="549">
        <v>2</v>
      </c>
      <c r="G221" s="550"/>
      <c r="H221" s="598" t="str">
        <f t="shared" si="4"/>
        <v>Belum Diisi</v>
      </c>
      <c r="I221" s="592" t="s">
        <v>26</v>
      </c>
      <c r="J221" s="593" t="str">
        <f>IF($D$220="Y/T","Isi Sasaran",IF($E$220=0,0,IF(I221="Y",1,IF(I221="T",0,"Isi Dulu"))))</f>
        <v>Isi Sasaran</v>
      </c>
      <c r="K221" s="592" t="s">
        <v>26</v>
      </c>
      <c r="L221" s="593" t="str">
        <f>IF($D$220="Y/T","Isi Sasaran",IF($E$220=0,0,IF(K221="Y",1,IF(K221="T",0,"Isi Dulu"))))</f>
        <v>Isi Sasaran</v>
      </c>
      <c r="M221" s="849"/>
      <c r="N221" s="852"/>
      <c r="O221" s="517"/>
      <c r="P221" s="517"/>
      <c r="Q221" s="517"/>
      <c r="R221" s="517"/>
    </row>
    <row r="222" spans="2:18" s="527" customFormat="1" ht="15.75">
      <c r="B222" s="837"/>
      <c r="C222" s="840"/>
      <c r="D222" s="858"/>
      <c r="E222" s="855"/>
      <c r="F222" s="549">
        <v>3</v>
      </c>
      <c r="G222" s="550"/>
      <c r="H222" s="598" t="str">
        <f t="shared" si="4"/>
        <v>Belum Diisi</v>
      </c>
      <c r="I222" s="592" t="s">
        <v>26</v>
      </c>
      <c r="J222" s="593" t="str">
        <f>IF($D$220="Y/T","Isi Sasaran",IF($E$220=0,0,IF(I222="Y",1,IF(I222="T",0,"Isi Dulu"))))</f>
        <v>Isi Sasaran</v>
      </c>
      <c r="K222" s="592" t="s">
        <v>26</v>
      </c>
      <c r="L222" s="593" t="str">
        <f>IF($D$220="Y/T","Isi Sasaran",IF($E$220=0,0,IF(K222="Y",1,IF(K222="T",0,"Isi Dulu"))))</f>
        <v>Isi Sasaran</v>
      </c>
      <c r="M222" s="849"/>
      <c r="N222" s="852"/>
      <c r="O222" s="517"/>
      <c r="P222" s="517"/>
      <c r="Q222" s="517"/>
      <c r="R222" s="517"/>
    </row>
    <row r="223" spans="2:18" s="527" customFormat="1" ht="15.75">
      <c r="B223" s="837"/>
      <c r="C223" s="840"/>
      <c r="D223" s="858"/>
      <c r="E223" s="855"/>
      <c r="F223" s="549">
        <v>4</v>
      </c>
      <c r="G223" s="550"/>
      <c r="H223" s="598" t="str">
        <f t="shared" si="4"/>
        <v>Belum Diisi</v>
      </c>
      <c r="I223" s="592" t="s">
        <v>26</v>
      </c>
      <c r="J223" s="593" t="str">
        <f>IF($D$220="Y/T","Isi Sasaran",IF($E$220=0,0,IF(I223="Y",1,IF(I223="T",0,"Isi Dulu"))))</f>
        <v>Isi Sasaran</v>
      </c>
      <c r="K223" s="592" t="s">
        <v>26</v>
      </c>
      <c r="L223" s="593" t="str">
        <f>IF($D$220="Y/T","Isi Sasaran",IF($E$220=0,0,IF(K223="Y",1,IF(K223="T",0,"Isi Dulu"))))</f>
        <v>Isi Sasaran</v>
      </c>
      <c r="M223" s="849"/>
      <c r="N223" s="852"/>
      <c r="O223" s="517"/>
      <c r="P223" s="517"/>
      <c r="Q223" s="517"/>
      <c r="R223" s="517"/>
    </row>
    <row r="224" spans="2:18" s="527" customFormat="1" ht="15.75">
      <c r="B224" s="838"/>
      <c r="C224" s="841"/>
      <c r="D224" s="859"/>
      <c r="E224" s="856"/>
      <c r="F224" s="569">
        <v>5</v>
      </c>
      <c r="G224" s="570"/>
      <c r="H224" s="599" t="str">
        <f t="shared" si="4"/>
        <v>Belum Diisi</v>
      </c>
      <c r="I224" s="595" t="s">
        <v>26</v>
      </c>
      <c r="J224" s="596" t="str">
        <f>IF($D$220="Y/T","Isi Sasaran",IF($E$220=0,0,IF(I224="Y",1,IF(I224="T",0,"Isi Dulu"))))</f>
        <v>Isi Sasaran</v>
      </c>
      <c r="K224" s="595" t="s">
        <v>26</v>
      </c>
      <c r="L224" s="596" t="str">
        <f>IF($D$220="Y/T","Isi Sasaran",IF($E$220=0,0,IF(K224="Y",1,IF(K224="T",0,"Isi Dulu"))))</f>
        <v>Isi Sasaran</v>
      </c>
      <c r="M224" s="850"/>
      <c r="N224" s="853"/>
      <c r="O224" s="517"/>
      <c r="P224" s="517"/>
      <c r="Q224" s="517"/>
      <c r="R224" s="517"/>
    </row>
    <row r="225" spans="2:18" s="527" customFormat="1" ht="15.75">
      <c r="B225" s="836">
        <v>4</v>
      </c>
      <c r="C225" s="839"/>
      <c r="D225" s="857" t="s">
        <v>26</v>
      </c>
      <c r="E225" s="854" t="str">
        <f>IF(D225="Y",1,IF(D225="T",0,IF(D225="Y/T","Belum diisi","Error")))</f>
        <v>Belum diisi</v>
      </c>
      <c r="F225" s="528">
        <v>1</v>
      </c>
      <c r="G225" s="529"/>
      <c r="H225" s="600" t="str">
        <f t="shared" si="4"/>
        <v>Belum Diisi</v>
      </c>
      <c r="I225" s="590" t="s">
        <v>26</v>
      </c>
      <c r="J225" s="591" t="str">
        <f>IF($D$225="Y/T","Isi Sasaran",IF($E$225=0,0,IF(I225="Y",1,IF(I225="T",0,"Isi Dulu"))))</f>
        <v>Isi Sasaran</v>
      </c>
      <c r="K225" s="590" t="s">
        <v>26</v>
      </c>
      <c r="L225" s="591" t="str">
        <f>IF($D$225="Y/T","Isi Sasaran",IF($E$225=0,0,IF(K225="Y",1,IF(K225="T",0,"Isi Dulu"))))</f>
        <v>Isi Sasaran</v>
      </c>
      <c r="M225" s="848" t="s">
        <v>26</v>
      </c>
      <c r="N225" s="851" t="str">
        <f>IF(M225="Y",1,IF(M225="T",0,IF(M225="Y/T","Belum diisi","Error")))</f>
        <v>Belum diisi</v>
      </c>
      <c r="O225" s="517"/>
      <c r="P225" s="517"/>
      <c r="Q225" s="517"/>
      <c r="R225" s="517"/>
    </row>
    <row r="226" spans="2:18" s="527" customFormat="1" ht="15.75">
      <c r="B226" s="837"/>
      <c r="C226" s="840"/>
      <c r="D226" s="858"/>
      <c r="E226" s="855"/>
      <c r="F226" s="549">
        <v>2</v>
      </c>
      <c r="G226" s="550"/>
      <c r="H226" s="598" t="str">
        <f t="shared" si="4"/>
        <v>Belum Diisi</v>
      </c>
      <c r="I226" s="592" t="s">
        <v>26</v>
      </c>
      <c r="J226" s="593" t="str">
        <f>IF($D$225="Y/T","Isi Sasaran",IF($E$225=0,0,IF(I226="Y",1,IF(I226="T",0,"Isi Dulu"))))</f>
        <v>Isi Sasaran</v>
      </c>
      <c r="K226" s="592" t="s">
        <v>26</v>
      </c>
      <c r="L226" s="593" t="str">
        <f>IF($D$225="Y/T","Isi Sasaran",IF($E$225=0,0,IF(K226="Y",1,IF(K226="T",0,"Isi Dulu"))))</f>
        <v>Isi Sasaran</v>
      </c>
      <c r="M226" s="849"/>
      <c r="N226" s="852"/>
      <c r="O226" s="517"/>
      <c r="P226" s="517"/>
      <c r="Q226" s="517"/>
      <c r="R226" s="517"/>
    </row>
    <row r="227" spans="2:18" s="527" customFormat="1" ht="15.75">
      <c r="B227" s="837"/>
      <c r="C227" s="840"/>
      <c r="D227" s="858"/>
      <c r="E227" s="855"/>
      <c r="F227" s="549">
        <v>3</v>
      </c>
      <c r="G227" s="550"/>
      <c r="H227" s="598" t="str">
        <f t="shared" si="4"/>
        <v>Belum Diisi</v>
      </c>
      <c r="I227" s="592" t="s">
        <v>26</v>
      </c>
      <c r="J227" s="593" t="str">
        <f>IF($D$225="Y/T","Isi Sasaran",IF($E$225=0,0,IF(I227="Y",1,IF(I227="T",0,"Isi Dulu"))))</f>
        <v>Isi Sasaran</v>
      </c>
      <c r="K227" s="592" t="s">
        <v>26</v>
      </c>
      <c r="L227" s="593" t="str">
        <f>IF($D$225="Y/T","Isi Sasaran",IF($E$225=0,0,IF(K227="Y",1,IF(K227="T",0,"Isi Dulu"))))</f>
        <v>Isi Sasaran</v>
      </c>
      <c r="M227" s="849"/>
      <c r="N227" s="852"/>
      <c r="O227" s="517"/>
      <c r="P227" s="517"/>
      <c r="Q227" s="517"/>
      <c r="R227" s="517"/>
    </row>
    <row r="228" spans="2:18" s="527" customFormat="1" ht="15.75">
      <c r="B228" s="837"/>
      <c r="C228" s="840"/>
      <c r="D228" s="858"/>
      <c r="E228" s="855"/>
      <c r="F228" s="549">
        <v>4</v>
      </c>
      <c r="G228" s="550"/>
      <c r="H228" s="598" t="str">
        <f t="shared" si="4"/>
        <v>Belum Diisi</v>
      </c>
      <c r="I228" s="592" t="s">
        <v>26</v>
      </c>
      <c r="J228" s="593" t="str">
        <f>IF($D$225="Y/T","Isi Sasaran",IF($E$225=0,0,IF(I228="Y",1,IF(I228="T",0,"Isi Dulu"))))</f>
        <v>Isi Sasaran</v>
      </c>
      <c r="K228" s="592" t="s">
        <v>26</v>
      </c>
      <c r="L228" s="593" t="str">
        <f>IF($D$225="Y/T","Isi Sasaran",IF($E$225=0,0,IF(K228="Y",1,IF(K228="T",0,"Isi Dulu"))))</f>
        <v>Isi Sasaran</v>
      </c>
      <c r="M228" s="849"/>
      <c r="N228" s="852"/>
      <c r="O228" s="517"/>
      <c r="P228" s="517"/>
      <c r="Q228" s="517"/>
      <c r="R228" s="517"/>
    </row>
    <row r="229" spans="2:18" s="527" customFormat="1" ht="15.75">
      <c r="B229" s="838"/>
      <c r="C229" s="841"/>
      <c r="D229" s="859"/>
      <c r="E229" s="856"/>
      <c r="F229" s="569">
        <v>5</v>
      </c>
      <c r="G229" s="570"/>
      <c r="H229" s="599" t="str">
        <f t="shared" si="4"/>
        <v>Belum Diisi</v>
      </c>
      <c r="I229" s="595" t="s">
        <v>26</v>
      </c>
      <c r="J229" s="596" t="str">
        <f>IF($D$225="Y/T","Isi Sasaran",IF($E$225=0,0,IF(I229="Y",1,IF(I229="T",0,"Isi Dulu"))))</f>
        <v>Isi Sasaran</v>
      </c>
      <c r="K229" s="595" t="s">
        <v>26</v>
      </c>
      <c r="L229" s="596" t="str">
        <f>IF($D$225="Y/T","Isi Sasaran",IF($E$225=0,0,IF(K229="Y",1,IF(K229="T",0,"Isi Dulu"))))</f>
        <v>Isi Sasaran</v>
      </c>
      <c r="M229" s="850"/>
      <c r="N229" s="853"/>
      <c r="O229" s="517"/>
      <c r="P229" s="517"/>
      <c r="Q229" s="517"/>
      <c r="R229" s="517"/>
    </row>
    <row r="230" spans="2:18" s="527" customFormat="1" ht="15.75">
      <c r="B230" s="836">
        <v>5</v>
      </c>
      <c r="C230" s="839"/>
      <c r="D230" s="857" t="s">
        <v>26</v>
      </c>
      <c r="E230" s="854" t="str">
        <f>IF(D230="Y",1,IF(D230="T",0,IF(D230="Y/T","Belum diisi","Error")))</f>
        <v>Belum diisi</v>
      </c>
      <c r="F230" s="528">
        <v>1</v>
      </c>
      <c r="G230" s="529"/>
      <c r="H230" s="600" t="str">
        <f t="shared" si="4"/>
        <v>Belum Diisi</v>
      </c>
      <c r="I230" s="590" t="s">
        <v>26</v>
      </c>
      <c r="J230" s="591" t="str">
        <f>IF($D$230="Y/T","Isi Sasaran",IF($E$230=0,0,IF(I230="Y",1,IF(I230="T",0,"Isi Dulu"))))</f>
        <v>Isi Sasaran</v>
      </c>
      <c r="K230" s="590" t="s">
        <v>26</v>
      </c>
      <c r="L230" s="591" t="str">
        <f>IF($D$230="Y/T","Isi Sasaran",IF($E$230=0,0,IF(K230="Y",1,IF(K230="T",0,"Isi Dulu"))))</f>
        <v>Isi Sasaran</v>
      </c>
      <c r="M230" s="848" t="s">
        <v>26</v>
      </c>
      <c r="N230" s="851" t="str">
        <f>IF(M230="Y",1,IF(M230="T",0,IF(M230="Y/T","Belum diisi","Error")))</f>
        <v>Belum diisi</v>
      </c>
      <c r="O230" s="517"/>
      <c r="P230" s="517"/>
      <c r="Q230" s="517"/>
      <c r="R230" s="517"/>
    </row>
    <row r="231" spans="2:18" s="527" customFormat="1" ht="15.75">
      <c r="B231" s="837"/>
      <c r="C231" s="840"/>
      <c r="D231" s="858"/>
      <c r="E231" s="855"/>
      <c r="F231" s="549">
        <v>2</v>
      </c>
      <c r="G231" s="550"/>
      <c r="H231" s="598" t="str">
        <f t="shared" si="4"/>
        <v>Belum Diisi</v>
      </c>
      <c r="I231" s="592" t="s">
        <v>26</v>
      </c>
      <c r="J231" s="593" t="str">
        <f>IF($D$230="Y/T","Isi Sasaran",IF($E$230=0,0,IF(I231="Y",1,IF(I231="T",0,"Isi Dulu"))))</f>
        <v>Isi Sasaran</v>
      </c>
      <c r="K231" s="592" t="s">
        <v>26</v>
      </c>
      <c r="L231" s="593" t="str">
        <f>IF($D$230="Y/T","Isi Sasaran",IF($E$230=0,0,IF(K231="Y",1,IF(K231="T",0,"Isi Dulu"))))</f>
        <v>Isi Sasaran</v>
      </c>
      <c r="M231" s="849"/>
      <c r="N231" s="852"/>
      <c r="O231" s="517"/>
      <c r="P231" s="517"/>
      <c r="Q231" s="517"/>
      <c r="R231" s="517"/>
    </row>
    <row r="232" spans="2:18" s="527" customFormat="1" ht="15.75">
      <c r="B232" s="837"/>
      <c r="C232" s="840"/>
      <c r="D232" s="858"/>
      <c r="E232" s="855"/>
      <c r="F232" s="549">
        <v>3</v>
      </c>
      <c r="G232" s="550"/>
      <c r="H232" s="598" t="str">
        <f t="shared" si="4"/>
        <v>Belum Diisi</v>
      </c>
      <c r="I232" s="592" t="s">
        <v>26</v>
      </c>
      <c r="J232" s="593" t="str">
        <f>IF($D$230="Y/T","Isi Sasaran",IF($E$230=0,0,IF(I232="Y",1,IF(I232="T",0,"Isi Dulu"))))</f>
        <v>Isi Sasaran</v>
      </c>
      <c r="K232" s="592" t="s">
        <v>26</v>
      </c>
      <c r="L232" s="593" t="str">
        <f>IF($D$230="Y/T","Isi Sasaran",IF($E$230=0,0,IF(K232="Y",1,IF(K232="T",0,"Isi Dulu"))))</f>
        <v>Isi Sasaran</v>
      </c>
      <c r="M232" s="849"/>
      <c r="N232" s="852"/>
      <c r="O232" s="517"/>
      <c r="P232" s="517"/>
      <c r="Q232" s="517"/>
      <c r="R232" s="517"/>
    </row>
    <row r="233" spans="2:18" s="527" customFormat="1" ht="15.75">
      <c r="B233" s="837"/>
      <c r="C233" s="840"/>
      <c r="D233" s="858"/>
      <c r="E233" s="855"/>
      <c r="F233" s="549">
        <v>4</v>
      </c>
      <c r="G233" s="550"/>
      <c r="H233" s="598" t="str">
        <f t="shared" si="4"/>
        <v>Belum Diisi</v>
      </c>
      <c r="I233" s="592" t="s">
        <v>26</v>
      </c>
      <c r="J233" s="593" t="str">
        <f>IF($D$230="Y/T","Isi Sasaran",IF($E$230=0,0,IF(I233="Y",1,IF(I233="T",0,"Isi Dulu"))))</f>
        <v>Isi Sasaran</v>
      </c>
      <c r="K233" s="592" t="s">
        <v>26</v>
      </c>
      <c r="L233" s="593" t="str">
        <f>IF($D$230="Y/T","Isi Sasaran",IF($E$230=0,0,IF(K233="Y",1,IF(K233="T",0,"Isi Dulu"))))</f>
        <v>Isi Sasaran</v>
      </c>
      <c r="M233" s="849"/>
      <c r="N233" s="852"/>
      <c r="O233" s="517"/>
      <c r="P233" s="517"/>
      <c r="Q233" s="517"/>
      <c r="R233" s="517"/>
    </row>
    <row r="234" spans="2:18" s="527" customFormat="1" ht="15.75">
      <c r="B234" s="838"/>
      <c r="C234" s="841"/>
      <c r="D234" s="859"/>
      <c r="E234" s="856"/>
      <c r="F234" s="569">
        <v>5</v>
      </c>
      <c r="G234" s="570"/>
      <c r="H234" s="599" t="str">
        <f t="shared" si="4"/>
        <v>Belum Diisi</v>
      </c>
      <c r="I234" s="595" t="s">
        <v>26</v>
      </c>
      <c r="J234" s="596" t="str">
        <f>IF($D$230="Y/T","Isi Sasaran",IF($E$230=0,0,IF(I234="Y",1,IF(I234="T",0,"Isi Dulu"))))</f>
        <v>Isi Sasaran</v>
      </c>
      <c r="K234" s="595" t="s">
        <v>26</v>
      </c>
      <c r="L234" s="596" t="str">
        <f>IF($D$230="Y/T","Isi Sasaran",IF($E$230=0,0,IF(K234="Y",1,IF(K234="T",0,"Isi Dulu"))))</f>
        <v>Isi Sasaran</v>
      </c>
      <c r="M234" s="850"/>
      <c r="N234" s="853"/>
      <c r="O234" s="517"/>
      <c r="P234" s="517"/>
      <c r="Q234" s="517"/>
      <c r="R234" s="517"/>
    </row>
    <row r="235" spans="2:18" s="527" customFormat="1" ht="15.75">
      <c r="B235" s="836">
        <v>6</v>
      </c>
      <c r="C235" s="839"/>
      <c r="D235" s="857" t="s">
        <v>26</v>
      </c>
      <c r="E235" s="854" t="str">
        <f>IF(D235="Y",1,IF(D235="T",0,IF(D235="Y/T","Belum diisi","Error")))</f>
        <v>Belum diisi</v>
      </c>
      <c r="F235" s="528">
        <v>1</v>
      </c>
      <c r="G235" s="529"/>
      <c r="H235" s="600" t="str">
        <f t="shared" si="4"/>
        <v>Belum Diisi</v>
      </c>
      <c r="I235" s="590" t="s">
        <v>26</v>
      </c>
      <c r="J235" s="591" t="str">
        <f>IF($D$235="Y/T","Isi Sasaran",IF($E$235=0,0,IF(I235="Y",1,IF(I235="T",0,"Isi Dulu"))))</f>
        <v>Isi Sasaran</v>
      </c>
      <c r="K235" s="590" t="s">
        <v>26</v>
      </c>
      <c r="L235" s="591" t="str">
        <f>IF($D$235="Y/T","Isi Sasaran",IF($E$235=0,0,IF(K235="Y",1,IF(K235="T",0,"Isi Dulu"))))</f>
        <v>Isi Sasaran</v>
      </c>
      <c r="M235" s="848" t="s">
        <v>26</v>
      </c>
      <c r="N235" s="851" t="str">
        <f>IF(M235="Y",1,IF(M235="T",0,IF(M235="Y/T","Belum diisi","Error")))</f>
        <v>Belum diisi</v>
      </c>
      <c r="O235" s="517"/>
      <c r="P235" s="517"/>
      <c r="Q235" s="517"/>
      <c r="R235" s="517"/>
    </row>
    <row r="236" spans="2:18" s="527" customFormat="1" ht="15.75">
      <c r="B236" s="837"/>
      <c r="C236" s="840"/>
      <c r="D236" s="858"/>
      <c r="E236" s="855"/>
      <c r="F236" s="549">
        <v>2</v>
      </c>
      <c r="G236" s="550"/>
      <c r="H236" s="598" t="str">
        <f t="shared" si="4"/>
        <v>Belum Diisi</v>
      </c>
      <c r="I236" s="592" t="s">
        <v>26</v>
      </c>
      <c r="J236" s="593" t="str">
        <f>IF($D$235="Y/T","Isi Sasaran",IF($E$235=0,0,IF(I236="Y",1,IF(I236="T",0,"Isi Dulu"))))</f>
        <v>Isi Sasaran</v>
      </c>
      <c r="K236" s="592" t="s">
        <v>26</v>
      </c>
      <c r="L236" s="593" t="str">
        <f>IF($D$235="Y/T","Isi Sasaran",IF($E$235=0,0,IF(K236="Y",1,IF(K236="T",0,"Isi Dulu"))))</f>
        <v>Isi Sasaran</v>
      </c>
      <c r="M236" s="849"/>
      <c r="N236" s="852"/>
      <c r="O236" s="517"/>
      <c r="P236" s="517"/>
      <c r="Q236" s="517"/>
      <c r="R236" s="517"/>
    </row>
    <row r="237" spans="2:18" s="527" customFormat="1" ht="15.75">
      <c r="B237" s="837"/>
      <c r="C237" s="840"/>
      <c r="D237" s="858"/>
      <c r="E237" s="855"/>
      <c r="F237" s="549">
        <v>3</v>
      </c>
      <c r="G237" s="550"/>
      <c r="H237" s="598" t="str">
        <f t="shared" si="4"/>
        <v>Belum Diisi</v>
      </c>
      <c r="I237" s="592" t="s">
        <v>26</v>
      </c>
      <c r="J237" s="593" t="str">
        <f>IF($D$235="Y/T","Isi Sasaran",IF($E$235=0,0,IF(I237="Y",1,IF(I237="T",0,"Isi Dulu"))))</f>
        <v>Isi Sasaran</v>
      </c>
      <c r="K237" s="592" t="s">
        <v>26</v>
      </c>
      <c r="L237" s="593" t="str">
        <f>IF($D$235="Y/T","Isi Sasaran",IF($E$235=0,0,IF(K237="Y",1,IF(K237="T",0,"Isi Dulu"))))</f>
        <v>Isi Sasaran</v>
      </c>
      <c r="M237" s="849"/>
      <c r="N237" s="852"/>
      <c r="O237" s="517"/>
      <c r="P237" s="517"/>
      <c r="Q237" s="517"/>
      <c r="R237" s="517"/>
    </row>
    <row r="238" spans="2:18" s="527" customFormat="1" ht="15.75">
      <c r="B238" s="837"/>
      <c r="C238" s="840"/>
      <c r="D238" s="858"/>
      <c r="E238" s="855"/>
      <c r="F238" s="549">
        <v>4</v>
      </c>
      <c r="G238" s="550"/>
      <c r="H238" s="598" t="str">
        <f t="shared" si="4"/>
        <v>Belum Diisi</v>
      </c>
      <c r="I238" s="592" t="s">
        <v>26</v>
      </c>
      <c r="J238" s="593" t="str">
        <f>IF($D$235="Y/T","Isi Sasaran",IF($E$235=0,0,IF(I238="Y",1,IF(I238="T",0,"Isi Dulu"))))</f>
        <v>Isi Sasaran</v>
      </c>
      <c r="K238" s="592" t="s">
        <v>26</v>
      </c>
      <c r="L238" s="593" t="str">
        <f>IF($D$235="Y/T","Isi Sasaran",IF($E$235=0,0,IF(K238="Y",1,IF(K238="T",0,"Isi Dulu"))))</f>
        <v>Isi Sasaran</v>
      </c>
      <c r="M238" s="849"/>
      <c r="N238" s="852"/>
      <c r="O238" s="517"/>
      <c r="P238" s="517"/>
      <c r="Q238" s="517"/>
      <c r="R238" s="517"/>
    </row>
    <row r="239" spans="2:18" s="527" customFormat="1" ht="15.75">
      <c r="B239" s="838"/>
      <c r="C239" s="841"/>
      <c r="D239" s="859"/>
      <c r="E239" s="856"/>
      <c r="F239" s="569">
        <v>5</v>
      </c>
      <c r="G239" s="570"/>
      <c r="H239" s="599" t="str">
        <f t="shared" si="4"/>
        <v>Belum Diisi</v>
      </c>
      <c r="I239" s="595" t="s">
        <v>26</v>
      </c>
      <c r="J239" s="596" t="str">
        <f>IF($D$235="Y/T","Isi Sasaran",IF($E$235=0,0,IF(I239="Y",1,IF(I239="T",0,"Isi Dulu"))))</f>
        <v>Isi Sasaran</v>
      </c>
      <c r="K239" s="595" t="s">
        <v>26</v>
      </c>
      <c r="L239" s="596" t="str">
        <f>IF($D$235="Y/T","Isi Sasaran",IF($E$235=0,0,IF(K239="Y",1,IF(K239="T",0,"Isi Dulu"))))</f>
        <v>Isi Sasaran</v>
      </c>
      <c r="M239" s="850"/>
      <c r="N239" s="853"/>
      <c r="O239" s="517"/>
      <c r="P239" s="517"/>
      <c r="Q239" s="517"/>
      <c r="R239" s="517"/>
    </row>
    <row r="240" spans="2:18" s="527" customFormat="1" ht="15.75">
      <c r="B240" s="836">
        <v>7</v>
      </c>
      <c r="C240" s="839"/>
      <c r="D240" s="857" t="s">
        <v>26</v>
      </c>
      <c r="E240" s="854" t="str">
        <f>IF(D240="Y",1,IF(D240="T",0,IF(D240="Y/T","Belum diisi","Error")))</f>
        <v>Belum diisi</v>
      </c>
      <c r="F240" s="528">
        <v>1</v>
      </c>
      <c r="G240" s="529"/>
      <c r="H240" s="600" t="str">
        <f t="shared" si="4"/>
        <v>Belum Diisi</v>
      </c>
      <c r="I240" s="590" t="s">
        <v>26</v>
      </c>
      <c r="J240" s="591" t="str">
        <f>IF($D$240="Y/T","Isi Sasaran",IF($E$240=0,0,IF(I240="Y",1,IF(I240="T",0,"Isi Dulu"))))</f>
        <v>Isi Sasaran</v>
      </c>
      <c r="K240" s="590" t="s">
        <v>26</v>
      </c>
      <c r="L240" s="591" t="str">
        <f>IF($D$240="Y/T","Isi Sasaran",IF($E$240=0,0,IF(K240="Y",1,IF(K240="T",0,"Isi Dulu"))))</f>
        <v>Isi Sasaran</v>
      </c>
      <c r="M240" s="848" t="s">
        <v>26</v>
      </c>
      <c r="N240" s="851" t="str">
        <f>IF(M240="Y",1,IF(M240="T",0,IF(M240="Y/T","Belum diisi","Error")))</f>
        <v>Belum diisi</v>
      </c>
      <c r="O240" s="517"/>
      <c r="P240" s="517"/>
      <c r="Q240" s="517"/>
      <c r="R240" s="517"/>
    </row>
    <row r="241" spans="2:18" s="527" customFormat="1" ht="15.75">
      <c r="B241" s="837"/>
      <c r="C241" s="840"/>
      <c r="D241" s="858"/>
      <c r="E241" s="855"/>
      <c r="F241" s="549">
        <v>2</v>
      </c>
      <c r="G241" s="550"/>
      <c r="H241" s="598" t="str">
        <f t="shared" si="4"/>
        <v>Belum Diisi</v>
      </c>
      <c r="I241" s="592" t="s">
        <v>26</v>
      </c>
      <c r="J241" s="593" t="str">
        <f>IF($D$240="Y/T","Isi Sasaran",IF($E$240=0,0,IF(I241="Y",1,IF(I241="T",0,"Isi Dulu"))))</f>
        <v>Isi Sasaran</v>
      </c>
      <c r="K241" s="592" t="s">
        <v>26</v>
      </c>
      <c r="L241" s="593" t="str">
        <f>IF($D$240="Y/T","Isi Sasaran",IF($E$240=0,0,IF(K241="Y",1,IF(K241="T",0,"Isi Dulu"))))</f>
        <v>Isi Sasaran</v>
      </c>
      <c r="M241" s="849"/>
      <c r="N241" s="852"/>
      <c r="O241" s="517"/>
      <c r="P241" s="517"/>
      <c r="Q241" s="517"/>
      <c r="R241" s="517"/>
    </row>
    <row r="242" spans="2:18" s="527" customFormat="1" ht="15.75">
      <c r="B242" s="837"/>
      <c r="C242" s="840"/>
      <c r="D242" s="858"/>
      <c r="E242" s="855"/>
      <c r="F242" s="549">
        <v>3</v>
      </c>
      <c r="G242" s="550"/>
      <c r="H242" s="598" t="str">
        <f t="shared" si="4"/>
        <v>Belum Diisi</v>
      </c>
      <c r="I242" s="592" t="s">
        <v>26</v>
      </c>
      <c r="J242" s="593" t="str">
        <f>IF($D$240="Y/T","Isi Sasaran",IF($E$240=0,0,IF(I242="Y",1,IF(I242="T",0,"Isi Dulu"))))</f>
        <v>Isi Sasaran</v>
      </c>
      <c r="K242" s="592" t="s">
        <v>26</v>
      </c>
      <c r="L242" s="593" t="str">
        <f>IF($D$240="Y/T","Isi Sasaran",IF($E$240=0,0,IF(K242="Y",1,IF(K242="T",0,"Isi Dulu"))))</f>
        <v>Isi Sasaran</v>
      </c>
      <c r="M242" s="849"/>
      <c r="N242" s="852"/>
      <c r="O242" s="517"/>
      <c r="P242" s="517"/>
      <c r="Q242" s="517"/>
      <c r="R242" s="517"/>
    </row>
    <row r="243" spans="2:18" s="527" customFormat="1" ht="15.75">
      <c r="B243" s="837"/>
      <c r="C243" s="840"/>
      <c r="D243" s="858"/>
      <c r="E243" s="855"/>
      <c r="F243" s="549">
        <v>4</v>
      </c>
      <c r="G243" s="550"/>
      <c r="H243" s="598" t="str">
        <f t="shared" si="4"/>
        <v>Belum Diisi</v>
      </c>
      <c r="I243" s="592" t="s">
        <v>26</v>
      </c>
      <c r="J243" s="593" t="str">
        <f>IF($D$240="Y/T","Isi Sasaran",IF($E$240=0,0,IF(I243="Y",1,IF(I243="T",0,"Isi Dulu"))))</f>
        <v>Isi Sasaran</v>
      </c>
      <c r="K243" s="592" t="s">
        <v>26</v>
      </c>
      <c r="L243" s="593" t="str">
        <f>IF($D$240="Y/T","Isi Sasaran",IF($E$240=0,0,IF(K243="Y",1,IF(K243="T",0,"Isi Dulu"))))</f>
        <v>Isi Sasaran</v>
      </c>
      <c r="M243" s="849"/>
      <c r="N243" s="852"/>
      <c r="O243" s="517"/>
      <c r="P243" s="517"/>
      <c r="Q243" s="517"/>
      <c r="R243" s="517"/>
    </row>
    <row r="244" spans="2:18" s="527" customFormat="1" ht="15.75">
      <c r="B244" s="838"/>
      <c r="C244" s="841"/>
      <c r="D244" s="859"/>
      <c r="E244" s="856"/>
      <c r="F244" s="569">
        <v>5</v>
      </c>
      <c r="G244" s="570"/>
      <c r="H244" s="599" t="str">
        <f t="shared" si="4"/>
        <v>Belum Diisi</v>
      </c>
      <c r="I244" s="595" t="s">
        <v>26</v>
      </c>
      <c r="J244" s="596" t="str">
        <f>IF($D$240="Y/T","Isi Sasaran",IF($E$240=0,0,IF(I244="Y",1,IF(I244="T",0,"Isi Dulu"))))</f>
        <v>Isi Sasaran</v>
      </c>
      <c r="K244" s="595" t="s">
        <v>26</v>
      </c>
      <c r="L244" s="596" t="str">
        <f>IF($D$240="Y/T","Isi Sasaran",IF($E$240=0,0,IF(K244="Y",1,IF(K244="T",0,"Isi Dulu"))))</f>
        <v>Isi Sasaran</v>
      </c>
      <c r="M244" s="850"/>
      <c r="N244" s="853"/>
      <c r="O244" s="517"/>
      <c r="P244" s="517"/>
      <c r="Q244" s="517"/>
      <c r="R244" s="517"/>
    </row>
    <row r="245" spans="2:18" s="527" customFormat="1" ht="15.75">
      <c r="B245" s="836">
        <v>8</v>
      </c>
      <c r="C245" s="839"/>
      <c r="D245" s="857" t="s">
        <v>26</v>
      </c>
      <c r="E245" s="854" t="str">
        <f>IF(D245="Y",1,IF(D245="T",0,IF(D245="Y/T","Belum diisi","Error")))</f>
        <v>Belum diisi</v>
      </c>
      <c r="F245" s="528">
        <v>1</v>
      </c>
      <c r="G245" s="529"/>
      <c r="H245" s="600" t="str">
        <f t="shared" si="4"/>
        <v>Belum Diisi</v>
      </c>
      <c r="I245" s="590" t="s">
        <v>26</v>
      </c>
      <c r="J245" s="591" t="str">
        <f>IF($D$245="Y/T","Isi Sasaran",IF($E$245=0,0,IF(I245="Y",1,IF(I245="T",0,"Isi Dulu"))))</f>
        <v>Isi Sasaran</v>
      </c>
      <c r="K245" s="590" t="s">
        <v>26</v>
      </c>
      <c r="L245" s="591" t="str">
        <f>IF($D$245="Y/T","Isi Sasaran",IF($E$245=0,0,IF(K245="Y",1,IF(K245="T",0,"Isi Dulu"))))</f>
        <v>Isi Sasaran</v>
      </c>
      <c r="M245" s="848" t="s">
        <v>26</v>
      </c>
      <c r="N245" s="851" t="str">
        <f>IF(M245="Y",1,IF(M245="T",0,IF(M245="Y/T","Belum diisi","Error")))</f>
        <v>Belum diisi</v>
      </c>
      <c r="O245" s="517"/>
      <c r="P245" s="517"/>
      <c r="Q245" s="517"/>
      <c r="R245" s="517"/>
    </row>
    <row r="246" spans="2:18" s="527" customFormat="1" ht="15.75">
      <c r="B246" s="837"/>
      <c r="C246" s="840"/>
      <c r="D246" s="858"/>
      <c r="E246" s="855"/>
      <c r="F246" s="549">
        <v>2</v>
      </c>
      <c r="G246" s="550"/>
      <c r="H246" s="598" t="str">
        <f t="shared" si="4"/>
        <v>Belum Diisi</v>
      </c>
      <c r="I246" s="592" t="s">
        <v>26</v>
      </c>
      <c r="J246" s="593" t="str">
        <f>IF($D$245="Y/T","Isi Sasaran",IF($E$245=0,0,IF(I246="Y",1,IF(I246="T",0,"Isi Dulu"))))</f>
        <v>Isi Sasaran</v>
      </c>
      <c r="K246" s="592" t="s">
        <v>26</v>
      </c>
      <c r="L246" s="593" t="str">
        <f>IF($D$245="Y/T","Isi Sasaran",IF($E$245=0,0,IF(K246="Y",1,IF(K246="T",0,"Isi Dulu"))))</f>
        <v>Isi Sasaran</v>
      </c>
      <c r="M246" s="849"/>
      <c r="N246" s="852"/>
      <c r="O246" s="517"/>
      <c r="P246" s="517"/>
      <c r="Q246" s="517"/>
      <c r="R246" s="517"/>
    </row>
    <row r="247" spans="2:18" s="527" customFormat="1" ht="15.75">
      <c r="B247" s="837"/>
      <c r="C247" s="840"/>
      <c r="D247" s="858"/>
      <c r="E247" s="855"/>
      <c r="F247" s="549">
        <v>3</v>
      </c>
      <c r="G247" s="550"/>
      <c r="H247" s="598" t="str">
        <f t="shared" si="4"/>
        <v>Belum Diisi</v>
      </c>
      <c r="I247" s="592" t="s">
        <v>26</v>
      </c>
      <c r="J247" s="593" t="str">
        <f>IF($D$245="Y/T","Isi Sasaran",IF($E$245=0,0,IF(I247="Y",1,IF(I247="T",0,"Isi Dulu"))))</f>
        <v>Isi Sasaran</v>
      </c>
      <c r="K247" s="592" t="s">
        <v>26</v>
      </c>
      <c r="L247" s="593" t="str">
        <f>IF($D$245="Y/T","Isi Sasaran",IF($E$245=0,0,IF(K247="Y",1,IF(K247="T",0,"Isi Dulu"))))</f>
        <v>Isi Sasaran</v>
      </c>
      <c r="M247" s="849"/>
      <c r="N247" s="852"/>
      <c r="O247" s="517"/>
      <c r="P247" s="517"/>
      <c r="Q247" s="517"/>
      <c r="R247" s="517"/>
    </row>
    <row r="248" spans="2:18" s="527" customFormat="1" ht="15.75">
      <c r="B248" s="837"/>
      <c r="C248" s="840"/>
      <c r="D248" s="858"/>
      <c r="E248" s="855"/>
      <c r="F248" s="549">
        <v>4</v>
      </c>
      <c r="G248" s="550"/>
      <c r="H248" s="598" t="str">
        <f t="shared" si="4"/>
        <v>Belum Diisi</v>
      </c>
      <c r="I248" s="592" t="s">
        <v>26</v>
      </c>
      <c r="J248" s="593" t="str">
        <f>IF($D$245="Y/T","Isi Sasaran",IF($E$245=0,0,IF(I248="Y",1,IF(I248="T",0,"Isi Dulu"))))</f>
        <v>Isi Sasaran</v>
      </c>
      <c r="K248" s="592" t="s">
        <v>26</v>
      </c>
      <c r="L248" s="593" t="str">
        <f>IF($D$245="Y/T","Isi Sasaran",IF($E$245=0,0,IF(K248="Y",1,IF(K248="T",0,"Isi Dulu"))))</f>
        <v>Isi Sasaran</v>
      </c>
      <c r="M248" s="849"/>
      <c r="N248" s="852"/>
      <c r="O248" s="517"/>
      <c r="P248" s="517"/>
      <c r="Q248" s="517"/>
      <c r="R248" s="517"/>
    </row>
    <row r="249" spans="2:18" s="527" customFormat="1" ht="15.75">
      <c r="B249" s="838"/>
      <c r="C249" s="841"/>
      <c r="D249" s="859"/>
      <c r="E249" s="856"/>
      <c r="F249" s="569">
        <v>5</v>
      </c>
      <c r="G249" s="570"/>
      <c r="H249" s="599" t="str">
        <f t="shared" si="4"/>
        <v>Belum Diisi</v>
      </c>
      <c r="I249" s="595" t="s">
        <v>26</v>
      </c>
      <c r="J249" s="596" t="str">
        <f>IF($D$245="Y/T","Isi Sasaran",IF($E$245=0,0,IF(I249="Y",1,IF(I249="T",0,"Isi Dulu"))))</f>
        <v>Isi Sasaran</v>
      </c>
      <c r="K249" s="595" t="s">
        <v>26</v>
      </c>
      <c r="L249" s="596" t="str">
        <f>IF($D$245="Y/T","Isi Sasaran",IF($E$245=0,0,IF(K249="Y",1,IF(K249="T",0,"Isi Dulu"))))</f>
        <v>Isi Sasaran</v>
      </c>
      <c r="M249" s="850"/>
      <c r="N249" s="853"/>
      <c r="O249" s="517"/>
      <c r="P249" s="517"/>
      <c r="Q249" s="517"/>
      <c r="R249" s="517"/>
    </row>
    <row r="250" spans="2:18" s="527" customFormat="1" ht="15.75">
      <c r="B250" s="836">
        <v>9</v>
      </c>
      <c r="C250" s="839"/>
      <c r="D250" s="857" t="s">
        <v>26</v>
      </c>
      <c r="E250" s="854" t="str">
        <f>IF(D250="Y",1,IF(D250="T",0,IF(D250="Y/T","Belum diisi","Error")))</f>
        <v>Belum diisi</v>
      </c>
      <c r="F250" s="528">
        <v>1</v>
      </c>
      <c r="G250" s="529"/>
      <c r="H250" s="600" t="str">
        <f t="shared" si="4"/>
        <v>Belum Diisi</v>
      </c>
      <c r="I250" s="590" t="s">
        <v>26</v>
      </c>
      <c r="J250" s="591" t="str">
        <f>IF($D$250="Y/T","Isi Sasaran",IF($E$250=0,0,IF(I250="Y",1,IF(I250="T",0,"Isi Dulu"))))</f>
        <v>Isi Sasaran</v>
      </c>
      <c r="K250" s="590" t="s">
        <v>26</v>
      </c>
      <c r="L250" s="591" t="str">
        <f>IF($D$250="Y/T","Isi Sasaran",IF($E$250=0,0,IF(K250="Y",1,IF(K250="T",0,"Isi Dulu"))))</f>
        <v>Isi Sasaran</v>
      </c>
      <c r="M250" s="848" t="s">
        <v>26</v>
      </c>
      <c r="N250" s="851" t="str">
        <f>IF(M250="Y",1,IF(M250="T",0,IF(M250="Y/T","Belum diisi","Error")))</f>
        <v>Belum diisi</v>
      </c>
      <c r="O250" s="517"/>
      <c r="P250" s="517"/>
      <c r="Q250" s="517"/>
      <c r="R250" s="517"/>
    </row>
    <row r="251" spans="2:18" s="527" customFormat="1" ht="15.75">
      <c r="B251" s="837"/>
      <c r="C251" s="840"/>
      <c r="D251" s="858"/>
      <c r="E251" s="855"/>
      <c r="F251" s="549">
        <v>2</v>
      </c>
      <c r="G251" s="550"/>
      <c r="H251" s="598" t="str">
        <f t="shared" si="4"/>
        <v>Belum Diisi</v>
      </c>
      <c r="I251" s="592" t="s">
        <v>26</v>
      </c>
      <c r="J251" s="593" t="str">
        <f>IF($D$250="Y/T","Isi Sasaran",IF($E$250=0,0,IF(I251="Y",1,IF(I251="T",0,"Isi Dulu"))))</f>
        <v>Isi Sasaran</v>
      </c>
      <c r="K251" s="592" t="s">
        <v>26</v>
      </c>
      <c r="L251" s="593" t="str">
        <f>IF($D$250="Y/T","Isi Sasaran",IF($E$250=0,0,IF(K251="Y",1,IF(K251="T",0,"Isi Dulu"))))</f>
        <v>Isi Sasaran</v>
      </c>
      <c r="M251" s="849"/>
      <c r="N251" s="852"/>
      <c r="O251" s="517"/>
      <c r="P251" s="517"/>
      <c r="Q251" s="517"/>
      <c r="R251" s="517"/>
    </row>
    <row r="252" spans="2:18" s="527" customFormat="1" ht="15.75">
      <c r="B252" s="837"/>
      <c r="C252" s="840"/>
      <c r="D252" s="858"/>
      <c r="E252" s="855"/>
      <c r="F252" s="549">
        <v>3</v>
      </c>
      <c r="G252" s="550"/>
      <c r="H252" s="598" t="str">
        <f t="shared" si="4"/>
        <v>Belum Diisi</v>
      </c>
      <c r="I252" s="592" t="s">
        <v>26</v>
      </c>
      <c r="J252" s="593" t="str">
        <f>IF($D$250="Y/T","Isi Sasaran",IF($E$250=0,0,IF(I252="Y",1,IF(I252="T",0,"Isi Dulu"))))</f>
        <v>Isi Sasaran</v>
      </c>
      <c r="K252" s="592" t="s">
        <v>26</v>
      </c>
      <c r="L252" s="593" t="str">
        <f>IF($D$250="Y/T","Isi Sasaran",IF($E$250=0,0,IF(K252="Y",1,IF(K252="T",0,"Isi Dulu"))))</f>
        <v>Isi Sasaran</v>
      </c>
      <c r="M252" s="849"/>
      <c r="N252" s="852"/>
      <c r="O252" s="517"/>
      <c r="P252" s="517"/>
      <c r="Q252" s="517"/>
      <c r="R252" s="517"/>
    </row>
    <row r="253" spans="2:18" s="527" customFormat="1" ht="15.75">
      <c r="B253" s="837"/>
      <c r="C253" s="840"/>
      <c r="D253" s="858"/>
      <c r="E253" s="855"/>
      <c r="F253" s="549">
        <v>4</v>
      </c>
      <c r="G253" s="550"/>
      <c r="H253" s="598" t="str">
        <f t="shared" si="4"/>
        <v>Belum Diisi</v>
      </c>
      <c r="I253" s="592" t="s">
        <v>26</v>
      </c>
      <c r="J253" s="593" t="str">
        <f>IF($D$250="Y/T","Isi Sasaran",IF($E$250=0,0,IF(I253="Y",1,IF(I253="T",0,"Isi Dulu"))))</f>
        <v>Isi Sasaran</v>
      </c>
      <c r="K253" s="592" t="s">
        <v>26</v>
      </c>
      <c r="L253" s="593" t="str">
        <f>IF($D$250="Y/T","Isi Sasaran",IF($E$250=0,0,IF(K253="Y",1,IF(K253="T",0,"Isi Dulu"))))</f>
        <v>Isi Sasaran</v>
      </c>
      <c r="M253" s="849"/>
      <c r="N253" s="852"/>
      <c r="O253" s="517"/>
      <c r="P253" s="517"/>
      <c r="Q253" s="517"/>
      <c r="R253" s="517"/>
    </row>
    <row r="254" spans="2:18" s="527" customFormat="1" ht="15.75">
      <c r="B254" s="838"/>
      <c r="C254" s="841"/>
      <c r="D254" s="859"/>
      <c r="E254" s="856"/>
      <c r="F254" s="569">
        <v>5</v>
      </c>
      <c r="G254" s="570"/>
      <c r="H254" s="599" t="str">
        <f t="shared" si="4"/>
        <v>Belum Diisi</v>
      </c>
      <c r="I254" s="595" t="s">
        <v>26</v>
      </c>
      <c r="J254" s="596" t="str">
        <f>IF($D$250="Y/T","Isi Sasaran",IF($E$250=0,0,IF(I254="Y",1,IF(I254="T",0,"Isi Dulu"))))</f>
        <v>Isi Sasaran</v>
      </c>
      <c r="K254" s="595" t="s">
        <v>26</v>
      </c>
      <c r="L254" s="596" t="str">
        <f>IF($D$250="Y/T","Isi Sasaran",IF($E$250=0,0,IF(K254="Y",1,IF(K254="T",0,"Isi Dulu"))))</f>
        <v>Isi Sasaran</v>
      </c>
      <c r="M254" s="850"/>
      <c r="N254" s="853"/>
      <c r="O254" s="517"/>
      <c r="P254" s="517"/>
      <c r="Q254" s="517"/>
      <c r="R254" s="517"/>
    </row>
    <row r="255" spans="2:18" s="527" customFormat="1" ht="15.75">
      <c r="B255" s="836">
        <v>10</v>
      </c>
      <c r="C255" s="839"/>
      <c r="D255" s="857" t="s">
        <v>26</v>
      </c>
      <c r="E255" s="854" t="str">
        <f>IF(D255="Y",1,IF(D255="T",0,IF(D255="Y/T","Belum diisi","Error")))</f>
        <v>Belum diisi</v>
      </c>
      <c r="F255" s="528">
        <v>1</v>
      </c>
      <c r="G255" s="529"/>
      <c r="H255" s="600" t="str">
        <f t="shared" si="4"/>
        <v>Belum Diisi</v>
      </c>
      <c r="I255" s="590" t="s">
        <v>26</v>
      </c>
      <c r="J255" s="591" t="str">
        <f>IF($D$255="Y/T","Isi Sasaran",IF($E$255=0,0,IF(I255="Y",1,IF(I255="T",0,"Isi Dulu"))))</f>
        <v>Isi Sasaran</v>
      </c>
      <c r="K255" s="590" t="s">
        <v>26</v>
      </c>
      <c r="L255" s="591" t="str">
        <f>IF($D$255="Y/T","Isi Sasaran",IF($E$255=0,0,IF(K255="Y",1,IF(K255="T",0,"Isi Dulu"))))</f>
        <v>Isi Sasaran</v>
      </c>
      <c r="M255" s="848" t="s">
        <v>26</v>
      </c>
      <c r="N255" s="851" t="str">
        <f>IF(M255="Y",1,IF(M255="T",0,IF(M255="Y/T","Belum diisi","Error")))</f>
        <v>Belum diisi</v>
      </c>
      <c r="O255" s="517"/>
      <c r="P255" s="517"/>
      <c r="Q255" s="517"/>
      <c r="R255" s="517"/>
    </row>
    <row r="256" spans="2:18" s="527" customFormat="1" ht="15.75">
      <c r="B256" s="837"/>
      <c r="C256" s="840"/>
      <c r="D256" s="858"/>
      <c r="E256" s="855"/>
      <c r="F256" s="549">
        <v>2</v>
      </c>
      <c r="G256" s="550"/>
      <c r="H256" s="598" t="str">
        <f t="shared" si="4"/>
        <v>Belum Diisi</v>
      </c>
      <c r="I256" s="592" t="s">
        <v>26</v>
      </c>
      <c r="J256" s="593" t="str">
        <f>IF($D$255="Y/T","Isi Sasaran",IF($E$255=0,0,IF(I256="Y",1,IF(I256="T",0,"Isi Dulu"))))</f>
        <v>Isi Sasaran</v>
      </c>
      <c r="K256" s="592" t="s">
        <v>26</v>
      </c>
      <c r="L256" s="593" t="str">
        <f>IF($D$255="Y/T","Isi Sasaran",IF($E$255=0,0,IF(K256="Y",1,IF(K256="T",0,"Isi Dulu"))))</f>
        <v>Isi Sasaran</v>
      </c>
      <c r="M256" s="849"/>
      <c r="N256" s="852"/>
      <c r="O256" s="517"/>
      <c r="P256" s="517"/>
      <c r="Q256" s="517"/>
      <c r="R256" s="517"/>
    </row>
    <row r="257" spans="2:18" s="527" customFormat="1" ht="15.75">
      <c r="B257" s="837"/>
      <c r="C257" s="840"/>
      <c r="D257" s="858"/>
      <c r="E257" s="855"/>
      <c r="F257" s="549">
        <v>3</v>
      </c>
      <c r="G257" s="550"/>
      <c r="H257" s="598" t="str">
        <f t="shared" si="4"/>
        <v>Belum Diisi</v>
      </c>
      <c r="I257" s="592" t="s">
        <v>26</v>
      </c>
      <c r="J257" s="593" t="str">
        <f>IF($D$255="Y/T","Isi Sasaran",IF($E$255=0,0,IF(I257="Y",1,IF(I257="T",0,"Isi Dulu"))))</f>
        <v>Isi Sasaran</v>
      </c>
      <c r="K257" s="592" t="s">
        <v>26</v>
      </c>
      <c r="L257" s="593" t="str">
        <f>IF($D$255="Y/T","Isi Sasaran",IF($E$255=0,0,IF(K257="Y",1,IF(K257="T",0,"Isi Dulu"))))</f>
        <v>Isi Sasaran</v>
      </c>
      <c r="M257" s="849"/>
      <c r="N257" s="852"/>
      <c r="O257" s="517"/>
      <c r="P257" s="517"/>
      <c r="Q257" s="517"/>
      <c r="R257" s="517"/>
    </row>
    <row r="258" spans="2:18" s="527" customFormat="1" ht="15.75">
      <c r="B258" s="837"/>
      <c r="C258" s="840"/>
      <c r="D258" s="858"/>
      <c r="E258" s="855"/>
      <c r="F258" s="549">
        <v>4</v>
      </c>
      <c r="G258" s="550"/>
      <c r="H258" s="598" t="str">
        <f t="shared" si="4"/>
        <v>Belum Diisi</v>
      </c>
      <c r="I258" s="592" t="s">
        <v>26</v>
      </c>
      <c r="J258" s="593" t="str">
        <f>IF($D$255="Y/T","Isi Sasaran",IF($E$255=0,0,IF(I258="Y",1,IF(I258="T",0,"Isi Dulu"))))</f>
        <v>Isi Sasaran</v>
      </c>
      <c r="K258" s="592" t="s">
        <v>26</v>
      </c>
      <c r="L258" s="593" t="str">
        <f>IF($D$255="Y/T","Isi Sasaran",IF($E$255=0,0,IF(K258="Y",1,IF(K258="T",0,"Isi Dulu"))))</f>
        <v>Isi Sasaran</v>
      </c>
      <c r="M258" s="849"/>
      <c r="N258" s="852"/>
      <c r="O258" s="517"/>
      <c r="P258" s="517"/>
      <c r="Q258" s="517"/>
      <c r="R258" s="517"/>
    </row>
    <row r="259" spans="2:18" s="527" customFormat="1" ht="15.75">
      <c r="B259" s="838"/>
      <c r="C259" s="841"/>
      <c r="D259" s="859"/>
      <c r="E259" s="856"/>
      <c r="F259" s="569">
        <v>5</v>
      </c>
      <c r="G259" s="570"/>
      <c r="H259" s="599" t="str">
        <f t="shared" si="4"/>
        <v>Belum Diisi</v>
      </c>
      <c r="I259" s="595" t="s">
        <v>26</v>
      </c>
      <c r="J259" s="596" t="str">
        <f>IF($D$255="Y/T","Isi Sasaran",IF($E$255=0,0,IF(I259="Y",1,IF(I259="T",0,"Isi Dulu"))))</f>
        <v>Isi Sasaran</v>
      </c>
      <c r="K259" s="595" t="s">
        <v>26</v>
      </c>
      <c r="L259" s="596" t="str">
        <f>IF($D$255="Y/T","Isi Sasaran",IF($E$255=0,0,IF(K259="Y",1,IF(K259="T",0,"Isi Dulu"))))</f>
        <v>Isi Sasaran</v>
      </c>
      <c r="M259" s="850"/>
      <c r="N259" s="853"/>
      <c r="O259" s="517"/>
      <c r="P259" s="517"/>
      <c r="Q259" s="517"/>
      <c r="R259" s="517"/>
    </row>
    <row r="260" spans="2:18" s="527" customFormat="1" ht="15.75">
      <c r="B260" s="836">
        <v>11</v>
      </c>
      <c r="C260" s="839"/>
      <c r="D260" s="857" t="s">
        <v>26</v>
      </c>
      <c r="E260" s="854" t="str">
        <f>IF(D260="Y",1,IF(D260="T",0,IF(D260="Y/T","Belum diisi","Error")))</f>
        <v>Belum diisi</v>
      </c>
      <c r="F260" s="528">
        <v>1</v>
      </c>
      <c r="G260" s="529"/>
      <c r="H260" s="600" t="str">
        <f t="shared" si="4"/>
        <v>Belum Diisi</v>
      </c>
      <c r="I260" s="590" t="s">
        <v>26</v>
      </c>
      <c r="J260" s="591" t="str">
        <f>IF($D$260="Y/T","Isi Sasaran",IF($E$260=0,0,IF(I260="Y",1,IF(I260="T",0,"Isi Dulu"))))</f>
        <v>Isi Sasaran</v>
      </c>
      <c r="K260" s="590" t="s">
        <v>26</v>
      </c>
      <c r="L260" s="591" t="str">
        <f>IF($D$260="Y/T","Isi Sasaran",IF($E$260=0,0,IF(K260="Y",1,IF(K260="T",0,"Isi Dulu"))))</f>
        <v>Isi Sasaran</v>
      </c>
      <c r="M260" s="848" t="s">
        <v>26</v>
      </c>
      <c r="N260" s="851" t="str">
        <f>IF(M260="Y",1,IF(M260="T",0,IF(M260="Y/T","Belum diisi","Error")))</f>
        <v>Belum diisi</v>
      </c>
      <c r="O260" s="517"/>
      <c r="P260" s="517"/>
      <c r="Q260" s="517"/>
      <c r="R260" s="517"/>
    </row>
    <row r="261" spans="2:18" s="527" customFormat="1" ht="15.75">
      <c r="B261" s="837"/>
      <c r="C261" s="840"/>
      <c r="D261" s="858"/>
      <c r="E261" s="855"/>
      <c r="F261" s="549">
        <v>2</v>
      </c>
      <c r="G261" s="550"/>
      <c r="H261" s="598" t="str">
        <f t="shared" si="4"/>
        <v>Belum Diisi</v>
      </c>
      <c r="I261" s="592" t="s">
        <v>26</v>
      </c>
      <c r="J261" s="593" t="str">
        <f>IF($D$260="Y/T","Isi Sasaran",IF($E$260=0,0,IF(I261="Y",1,IF(I261="T",0,"Isi Dulu"))))</f>
        <v>Isi Sasaran</v>
      </c>
      <c r="K261" s="592" t="s">
        <v>26</v>
      </c>
      <c r="L261" s="593" t="str">
        <f>IF($D$260="Y/T","Isi Sasaran",IF($E$260=0,0,IF(K261="Y",1,IF(K261="T",0,"Isi Dulu"))))</f>
        <v>Isi Sasaran</v>
      </c>
      <c r="M261" s="849"/>
      <c r="N261" s="852"/>
      <c r="O261" s="517"/>
      <c r="P261" s="517"/>
      <c r="Q261" s="517"/>
      <c r="R261" s="517"/>
    </row>
    <row r="262" spans="2:18" s="527" customFormat="1" ht="15.75">
      <c r="B262" s="837"/>
      <c r="C262" s="840"/>
      <c r="D262" s="858"/>
      <c r="E262" s="855"/>
      <c r="F262" s="549">
        <v>3</v>
      </c>
      <c r="G262" s="550"/>
      <c r="H262" s="598" t="str">
        <f t="shared" si="4"/>
        <v>Belum Diisi</v>
      </c>
      <c r="I262" s="592" t="s">
        <v>26</v>
      </c>
      <c r="J262" s="593" t="str">
        <f>IF($D$260="Y/T","Isi Sasaran",IF($E$260=0,0,IF(I262="Y",1,IF(I262="T",0,"Isi Dulu"))))</f>
        <v>Isi Sasaran</v>
      </c>
      <c r="K262" s="592" t="s">
        <v>26</v>
      </c>
      <c r="L262" s="593" t="str">
        <f>IF($D$260="Y/T","Isi Sasaran",IF($E$260=0,0,IF(K262="Y",1,IF(K262="T",0,"Isi Dulu"))))</f>
        <v>Isi Sasaran</v>
      </c>
      <c r="M262" s="849"/>
      <c r="N262" s="852"/>
      <c r="O262" s="517"/>
      <c r="P262" s="517"/>
      <c r="Q262" s="517"/>
      <c r="R262" s="517"/>
    </row>
    <row r="263" spans="2:18" s="527" customFormat="1" ht="15.75">
      <c r="B263" s="837"/>
      <c r="C263" s="840"/>
      <c r="D263" s="858"/>
      <c r="E263" s="855"/>
      <c r="F263" s="549">
        <v>4</v>
      </c>
      <c r="G263" s="550"/>
      <c r="H263" s="598" t="str">
        <f t="shared" si="4"/>
        <v>Belum Diisi</v>
      </c>
      <c r="I263" s="592" t="s">
        <v>26</v>
      </c>
      <c r="J263" s="593" t="str">
        <f>IF($D$260="Y/T","Isi Sasaran",IF($E$260=0,0,IF(I263="Y",1,IF(I263="T",0,"Isi Dulu"))))</f>
        <v>Isi Sasaran</v>
      </c>
      <c r="K263" s="592" t="s">
        <v>26</v>
      </c>
      <c r="L263" s="593" t="str">
        <f>IF($D$260="Y/T","Isi Sasaran",IF($E$260=0,0,IF(K263="Y",1,IF(K263="T",0,"Isi Dulu"))))</f>
        <v>Isi Sasaran</v>
      </c>
      <c r="M263" s="849"/>
      <c r="N263" s="852"/>
      <c r="O263" s="517"/>
      <c r="P263" s="517"/>
      <c r="Q263" s="517"/>
      <c r="R263" s="517"/>
    </row>
    <row r="264" spans="2:18" s="527" customFormat="1" ht="15.75">
      <c r="B264" s="838"/>
      <c r="C264" s="841"/>
      <c r="D264" s="859"/>
      <c r="E264" s="856"/>
      <c r="F264" s="569">
        <v>5</v>
      </c>
      <c r="G264" s="570"/>
      <c r="H264" s="599" t="str">
        <f t="shared" si="4"/>
        <v>Belum Diisi</v>
      </c>
      <c r="I264" s="595" t="s">
        <v>26</v>
      </c>
      <c r="J264" s="596" t="str">
        <f>IF($D$260="Y/T","Isi Sasaran",IF($E$260=0,0,IF(I264="Y",1,IF(I264="T",0,"Isi Dulu"))))</f>
        <v>Isi Sasaran</v>
      </c>
      <c r="K264" s="595" t="s">
        <v>26</v>
      </c>
      <c r="L264" s="596" t="str">
        <f>IF($D$260="Y/T","Isi Sasaran",IF($E$260=0,0,IF(K264="Y",1,IF(K264="T",0,"Isi Dulu"))))</f>
        <v>Isi Sasaran</v>
      </c>
      <c r="M264" s="850"/>
      <c r="N264" s="853"/>
      <c r="O264" s="517"/>
      <c r="P264" s="517"/>
      <c r="Q264" s="517"/>
      <c r="R264" s="517"/>
    </row>
    <row r="265" spans="2:18" s="527" customFormat="1" ht="15.75">
      <c r="B265" s="836">
        <v>12</v>
      </c>
      <c r="C265" s="839"/>
      <c r="D265" s="857" t="s">
        <v>26</v>
      </c>
      <c r="E265" s="854" t="str">
        <f>IF(D265="Y",1,IF(D265="T",0,IF(D265="Y/T","Belum diisi","Error")))</f>
        <v>Belum diisi</v>
      </c>
      <c r="F265" s="528">
        <v>1</v>
      </c>
      <c r="G265" s="529"/>
      <c r="H265" s="600" t="str">
        <f t="shared" si="4"/>
        <v>Belum Diisi</v>
      </c>
      <c r="I265" s="590" t="s">
        <v>26</v>
      </c>
      <c r="J265" s="591" t="str">
        <f>IF($D$265="Y/T","Isi Sasaran",IF($E$265=0,0,IF(I265="Y",1,IF(I265="T",0,"Isi Dulu"))))</f>
        <v>Isi Sasaran</v>
      </c>
      <c r="K265" s="590" t="s">
        <v>26</v>
      </c>
      <c r="L265" s="591" t="str">
        <f>IF($D$265="Y/T","Isi Sasaran",IF($E$265=0,0,IF(K265="Y",1,IF(K265="T",0,"Isi Dulu"))))</f>
        <v>Isi Sasaran</v>
      </c>
      <c r="M265" s="848" t="s">
        <v>26</v>
      </c>
      <c r="N265" s="851" t="str">
        <f>IF(M265="Y",1,IF(M265="T",0,IF(M265="Y/T","Belum diisi","Error")))</f>
        <v>Belum diisi</v>
      </c>
      <c r="O265" s="517"/>
      <c r="P265" s="517"/>
      <c r="Q265" s="517"/>
      <c r="R265" s="517"/>
    </row>
    <row r="266" spans="2:18" s="527" customFormat="1" ht="15.75">
      <c r="B266" s="837"/>
      <c r="C266" s="840"/>
      <c r="D266" s="858"/>
      <c r="E266" s="855"/>
      <c r="F266" s="549">
        <v>2</v>
      </c>
      <c r="G266" s="550"/>
      <c r="H266" s="598" t="str">
        <f t="shared" si="4"/>
        <v>Belum Diisi</v>
      </c>
      <c r="I266" s="592" t="s">
        <v>26</v>
      </c>
      <c r="J266" s="593" t="str">
        <f>IF($D$265="Y/T","Isi Sasaran",IF($E$265=0,0,IF(I266="Y",1,IF(I266="T",0,"Isi Dulu"))))</f>
        <v>Isi Sasaran</v>
      </c>
      <c r="K266" s="592" t="s">
        <v>26</v>
      </c>
      <c r="L266" s="593" t="str">
        <f>IF($D$265="Y/T","Isi Sasaran",IF($E$265=0,0,IF(K266="Y",1,IF(K266="T",0,"Isi Dulu"))))</f>
        <v>Isi Sasaran</v>
      </c>
      <c r="M266" s="849"/>
      <c r="N266" s="852"/>
      <c r="O266" s="517"/>
      <c r="P266" s="517"/>
      <c r="Q266" s="517"/>
      <c r="R266" s="517"/>
    </row>
    <row r="267" spans="2:18" s="527" customFormat="1" ht="15.75">
      <c r="B267" s="837"/>
      <c r="C267" s="840"/>
      <c r="D267" s="858"/>
      <c r="E267" s="855"/>
      <c r="F267" s="549">
        <v>3</v>
      </c>
      <c r="G267" s="550"/>
      <c r="H267" s="598" t="str">
        <f t="shared" si="4"/>
        <v>Belum Diisi</v>
      </c>
      <c r="I267" s="592" t="s">
        <v>26</v>
      </c>
      <c r="J267" s="593" t="str">
        <f>IF($D$265="Y/T","Isi Sasaran",IF($E$265=0,0,IF(I267="Y",1,IF(I267="T",0,"Isi Dulu"))))</f>
        <v>Isi Sasaran</v>
      </c>
      <c r="K267" s="592" t="s">
        <v>26</v>
      </c>
      <c r="L267" s="593" t="str">
        <f>IF($D$265="Y/T","Isi Sasaran",IF($E$265=0,0,IF(K267="Y",1,IF(K267="T",0,"Isi Dulu"))))</f>
        <v>Isi Sasaran</v>
      </c>
      <c r="M267" s="849"/>
      <c r="N267" s="852"/>
      <c r="O267" s="517"/>
      <c r="P267" s="517"/>
      <c r="Q267" s="517"/>
      <c r="R267" s="517"/>
    </row>
    <row r="268" spans="2:18" s="527" customFormat="1" ht="15.75">
      <c r="B268" s="837"/>
      <c r="C268" s="840"/>
      <c r="D268" s="858"/>
      <c r="E268" s="855"/>
      <c r="F268" s="549">
        <v>4</v>
      </c>
      <c r="G268" s="550"/>
      <c r="H268" s="598" t="str">
        <f t="shared" si="4"/>
        <v>Belum Diisi</v>
      </c>
      <c r="I268" s="592" t="s">
        <v>26</v>
      </c>
      <c r="J268" s="593" t="str">
        <f>IF($D$265="Y/T","Isi Sasaran",IF($E$265=0,0,IF(I268="Y",1,IF(I268="T",0,"Isi Dulu"))))</f>
        <v>Isi Sasaran</v>
      </c>
      <c r="K268" s="592" t="s">
        <v>26</v>
      </c>
      <c r="L268" s="593" t="str">
        <f>IF($D$265="Y/T","Isi Sasaran",IF($E$265=0,0,IF(K268="Y",1,IF(K268="T",0,"Isi Dulu"))))</f>
        <v>Isi Sasaran</v>
      </c>
      <c r="M268" s="849"/>
      <c r="N268" s="852"/>
      <c r="O268" s="517"/>
      <c r="P268" s="517"/>
      <c r="Q268" s="517"/>
      <c r="R268" s="517"/>
    </row>
    <row r="269" spans="2:18" s="527" customFormat="1" ht="15.75">
      <c r="B269" s="838"/>
      <c r="C269" s="841"/>
      <c r="D269" s="859"/>
      <c r="E269" s="856"/>
      <c r="F269" s="569">
        <v>5</v>
      </c>
      <c r="G269" s="570"/>
      <c r="H269" s="599" t="str">
        <f t="shared" si="4"/>
        <v>Belum Diisi</v>
      </c>
      <c r="I269" s="595" t="s">
        <v>26</v>
      </c>
      <c r="J269" s="596" t="str">
        <f>IF($D$265="Y/T","Isi Sasaran",IF($E$265=0,0,IF(I269="Y",1,IF(I269="T",0,"Isi Dulu"))))</f>
        <v>Isi Sasaran</v>
      </c>
      <c r="K269" s="595" t="s">
        <v>26</v>
      </c>
      <c r="L269" s="596" t="str">
        <f>IF($D$265="Y/T","Isi Sasaran",IF($E$265=0,0,IF(K269="Y",1,IF(K269="T",0,"Isi Dulu"))))</f>
        <v>Isi Sasaran</v>
      </c>
      <c r="M269" s="850"/>
      <c r="N269" s="853"/>
      <c r="O269" s="517"/>
      <c r="P269" s="517"/>
      <c r="Q269" s="517"/>
      <c r="R269" s="517"/>
    </row>
    <row r="270" spans="2:18" s="527" customFormat="1" ht="15.75">
      <c r="B270" s="836">
        <v>13</v>
      </c>
      <c r="C270" s="839"/>
      <c r="D270" s="857" t="s">
        <v>26</v>
      </c>
      <c r="E270" s="854" t="str">
        <f>IF(D270="Y",1,IF(D270="T",0,IF(D270="Y/T","Belum diisi","Error")))</f>
        <v>Belum diisi</v>
      </c>
      <c r="F270" s="528">
        <v>1</v>
      </c>
      <c r="G270" s="529"/>
      <c r="H270" s="600" t="str">
        <f t="shared" si="4"/>
        <v>Belum Diisi</v>
      </c>
      <c r="I270" s="590" t="s">
        <v>26</v>
      </c>
      <c r="J270" s="591" t="str">
        <f>IF($D$270="Y/T","Isi Sasaran",IF($E$270=0,0,IF(I270="Y",1,IF(I270="T",0,"Isi Dulu"))))</f>
        <v>Isi Sasaran</v>
      </c>
      <c r="K270" s="590" t="s">
        <v>26</v>
      </c>
      <c r="L270" s="591" t="str">
        <f>IF($D$270="Y/T","Isi Sasaran",IF($E$270=0,0,IF(K270="Y",1,IF(K270="T",0,"Isi Dulu"))))</f>
        <v>Isi Sasaran</v>
      </c>
      <c r="M270" s="848" t="s">
        <v>26</v>
      </c>
      <c r="N270" s="851" t="str">
        <f>IF(M270="Y",1,IF(M270="T",0,IF(M270="Y/T","Belum diisi","Error")))</f>
        <v>Belum diisi</v>
      </c>
      <c r="O270" s="517"/>
      <c r="P270" s="517"/>
      <c r="Q270" s="517"/>
      <c r="R270" s="517"/>
    </row>
    <row r="271" spans="2:18" s="527" customFormat="1" ht="15.75">
      <c r="B271" s="837"/>
      <c r="C271" s="840"/>
      <c r="D271" s="858"/>
      <c r="E271" s="855"/>
      <c r="F271" s="549">
        <v>2</v>
      </c>
      <c r="G271" s="550"/>
      <c r="H271" s="598" t="str">
        <f t="shared" si="4"/>
        <v>Belum Diisi</v>
      </c>
      <c r="I271" s="592" t="s">
        <v>26</v>
      </c>
      <c r="J271" s="593" t="str">
        <f>IF($D$270="Y/T","Isi Sasaran",IF($E$270=0,0,IF(I271="Y",1,IF(I271="T",0,"Isi Dulu"))))</f>
        <v>Isi Sasaran</v>
      </c>
      <c r="K271" s="592" t="s">
        <v>26</v>
      </c>
      <c r="L271" s="593" t="str">
        <f>IF($D$270="Y/T","Isi Sasaran",IF($E$270=0,0,IF(K271="Y",1,IF(K271="T",0,"Isi Dulu"))))</f>
        <v>Isi Sasaran</v>
      </c>
      <c r="M271" s="849"/>
      <c r="N271" s="852"/>
      <c r="O271" s="517"/>
      <c r="P271" s="517"/>
      <c r="Q271" s="517"/>
      <c r="R271" s="517"/>
    </row>
    <row r="272" spans="2:18" s="527" customFormat="1" ht="15.75">
      <c r="B272" s="837"/>
      <c r="C272" s="840"/>
      <c r="D272" s="858"/>
      <c r="E272" s="855"/>
      <c r="F272" s="549">
        <v>3</v>
      </c>
      <c r="G272" s="550"/>
      <c r="H272" s="598" t="str">
        <f t="shared" si="4"/>
        <v>Belum Diisi</v>
      </c>
      <c r="I272" s="592" t="s">
        <v>26</v>
      </c>
      <c r="J272" s="593" t="str">
        <f>IF($D$270="Y/T","Isi Sasaran",IF($E$270=0,0,IF(I272="Y",1,IF(I272="T",0,"Isi Dulu"))))</f>
        <v>Isi Sasaran</v>
      </c>
      <c r="K272" s="592" t="s">
        <v>26</v>
      </c>
      <c r="L272" s="593" t="str">
        <f>IF($D$270="Y/T","Isi Sasaran",IF($E$270=0,0,IF(K272="Y",1,IF(K272="T",0,"Isi Dulu"))))</f>
        <v>Isi Sasaran</v>
      </c>
      <c r="M272" s="849"/>
      <c r="N272" s="852"/>
      <c r="O272" s="517"/>
      <c r="P272" s="517"/>
      <c r="Q272" s="517"/>
      <c r="R272" s="517"/>
    </row>
    <row r="273" spans="2:18" s="527" customFormat="1" ht="15.75">
      <c r="B273" s="837"/>
      <c r="C273" s="840"/>
      <c r="D273" s="858"/>
      <c r="E273" s="855"/>
      <c r="F273" s="549">
        <v>4</v>
      </c>
      <c r="G273" s="550"/>
      <c r="H273" s="598" t="str">
        <f t="shared" si="4"/>
        <v>Belum Diisi</v>
      </c>
      <c r="I273" s="592" t="s">
        <v>26</v>
      </c>
      <c r="J273" s="593" t="str">
        <f>IF($D$270="Y/T","Isi Sasaran",IF($E$270=0,0,IF(I273="Y",1,IF(I273="T",0,"Isi Dulu"))))</f>
        <v>Isi Sasaran</v>
      </c>
      <c r="K273" s="592" t="s">
        <v>26</v>
      </c>
      <c r="L273" s="593" t="str">
        <f>IF($D$270="Y/T","Isi Sasaran",IF($E$270=0,0,IF(K273="Y",1,IF(K273="T",0,"Isi Dulu"))))</f>
        <v>Isi Sasaran</v>
      </c>
      <c r="M273" s="849"/>
      <c r="N273" s="852"/>
      <c r="O273" s="517"/>
      <c r="P273" s="517"/>
      <c r="Q273" s="517"/>
      <c r="R273" s="517"/>
    </row>
    <row r="274" spans="2:18" s="527" customFormat="1" ht="15.75">
      <c r="B274" s="838"/>
      <c r="C274" s="841"/>
      <c r="D274" s="859"/>
      <c r="E274" s="856"/>
      <c r="F274" s="569">
        <v>5</v>
      </c>
      <c r="G274" s="570"/>
      <c r="H274" s="599" t="str">
        <f t="shared" si="4"/>
        <v>Belum Diisi</v>
      </c>
      <c r="I274" s="595" t="s">
        <v>26</v>
      </c>
      <c r="J274" s="596" t="str">
        <f>IF($D$270="Y/T","Isi Sasaran",IF($E$270=0,0,IF(I274="Y",1,IF(I274="T",0,"Isi Dulu"))))</f>
        <v>Isi Sasaran</v>
      </c>
      <c r="K274" s="595" t="s">
        <v>26</v>
      </c>
      <c r="L274" s="596" t="str">
        <f>IF($D$270="Y/T","Isi Sasaran",IF($E$270=0,0,IF(K274="Y",1,IF(K274="T",0,"Isi Dulu"))))</f>
        <v>Isi Sasaran</v>
      </c>
      <c r="M274" s="850"/>
      <c r="N274" s="853"/>
      <c r="O274" s="517"/>
      <c r="P274" s="517"/>
      <c r="Q274" s="517"/>
      <c r="R274" s="517"/>
    </row>
    <row r="275" spans="2:18" s="527" customFormat="1" ht="15.75">
      <c r="B275" s="836">
        <v>14</v>
      </c>
      <c r="C275" s="839"/>
      <c r="D275" s="857" t="s">
        <v>26</v>
      </c>
      <c r="E275" s="854" t="str">
        <f>IF(D275="Y",1,IF(D275="T",0,IF(D275="Y/T","Belum diisi","Error")))</f>
        <v>Belum diisi</v>
      </c>
      <c r="F275" s="528">
        <v>1</v>
      </c>
      <c r="G275" s="529"/>
      <c r="H275" s="600" t="str">
        <f t="shared" ref="H275:H309" si="5">IF(OR(J275="Isi Dulu",L275="Isi Dulu",J275="Isi Sasaran",L275="Isi Sasaran"),"Belum Diisi",IF(SUM(J275,L275)=2,1,IF(SUM(J275,L275)=1,0,IF(SUM(J275,L275)=0,0,"Error"))))</f>
        <v>Belum Diisi</v>
      </c>
      <c r="I275" s="590" t="s">
        <v>26</v>
      </c>
      <c r="J275" s="591" t="str">
        <f>IF($D$275="Y/T","Isi Sasaran",IF($E$275=0,0,IF(I275="Y",1,IF(I275="T",0,"Isi Dulu"))))</f>
        <v>Isi Sasaran</v>
      </c>
      <c r="K275" s="590" t="s">
        <v>26</v>
      </c>
      <c r="L275" s="591" t="str">
        <f>IF($D$275="Y/T","Isi Sasaran",IF($E$275=0,0,IF(K275="Y",1,IF(K275="T",0,"Isi Dulu"))))</f>
        <v>Isi Sasaran</v>
      </c>
      <c r="M275" s="848" t="s">
        <v>26</v>
      </c>
      <c r="N275" s="851" t="str">
        <f>IF(M275="Y",1,IF(M275="T",0,IF(M275="Y/T","Belum diisi","Error")))</f>
        <v>Belum diisi</v>
      </c>
      <c r="O275" s="517"/>
      <c r="P275" s="517"/>
      <c r="Q275" s="517"/>
      <c r="R275" s="517"/>
    </row>
    <row r="276" spans="2:18" s="527" customFormat="1" ht="15.75">
      <c r="B276" s="837"/>
      <c r="C276" s="840"/>
      <c r="D276" s="858"/>
      <c r="E276" s="855"/>
      <c r="F276" s="549">
        <v>2</v>
      </c>
      <c r="G276" s="550"/>
      <c r="H276" s="598" t="str">
        <f t="shared" si="5"/>
        <v>Belum Diisi</v>
      </c>
      <c r="I276" s="592" t="s">
        <v>26</v>
      </c>
      <c r="J276" s="593" t="str">
        <f>IF($D$275="Y/T","Isi Sasaran",IF($E$275=0,0,IF(I276="Y",1,IF(I276="T",0,"Isi Dulu"))))</f>
        <v>Isi Sasaran</v>
      </c>
      <c r="K276" s="592" t="s">
        <v>26</v>
      </c>
      <c r="L276" s="593" t="str">
        <f>IF($D$275="Y/T","Isi Sasaran",IF($E$275=0,0,IF(K276="Y",1,IF(K276="T",0,"Isi Dulu"))))</f>
        <v>Isi Sasaran</v>
      </c>
      <c r="M276" s="849"/>
      <c r="N276" s="852"/>
      <c r="O276" s="517"/>
      <c r="P276" s="517"/>
      <c r="Q276" s="517"/>
      <c r="R276" s="517"/>
    </row>
    <row r="277" spans="2:18" s="527" customFormat="1" ht="15.75">
      <c r="B277" s="837"/>
      <c r="C277" s="840"/>
      <c r="D277" s="858"/>
      <c r="E277" s="855"/>
      <c r="F277" s="549">
        <v>3</v>
      </c>
      <c r="G277" s="550"/>
      <c r="H277" s="598" t="str">
        <f t="shared" si="5"/>
        <v>Belum Diisi</v>
      </c>
      <c r="I277" s="592" t="s">
        <v>26</v>
      </c>
      <c r="J277" s="593" t="str">
        <f>IF($D$275="Y/T","Isi Sasaran",IF($E$275=0,0,IF(I277="Y",1,IF(I277="T",0,"Isi Dulu"))))</f>
        <v>Isi Sasaran</v>
      </c>
      <c r="K277" s="592" t="s">
        <v>26</v>
      </c>
      <c r="L277" s="593" t="str">
        <f>IF($D$275="Y/T","Isi Sasaran",IF($E$275=0,0,IF(K277="Y",1,IF(K277="T",0,"Isi Dulu"))))</f>
        <v>Isi Sasaran</v>
      </c>
      <c r="M277" s="849"/>
      <c r="N277" s="852"/>
      <c r="O277" s="517"/>
      <c r="P277" s="517"/>
      <c r="Q277" s="517"/>
      <c r="R277" s="517"/>
    </row>
    <row r="278" spans="2:18" s="527" customFormat="1" ht="15.75">
      <c r="B278" s="837"/>
      <c r="C278" s="840"/>
      <c r="D278" s="858"/>
      <c r="E278" s="855"/>
      <c r="F278" s="549">
        <v>4</v>
      </c>
      <c r="G278" s="550"/>
      <c r="H278" s="598" t="str">
        <f t="shared" si="5"/>
        <v>Belum Diisi</v>
      </c>
      <c r="I278" s="592" t="s">
        <v>26</v>
      </c>
      <c r="J278" s="593" t="str">
        <f>IF($D$275="Y/T","Isi Sasaran",IF($E$275=0,0,IF(I278="Y",1,IF(I278="T",0,"Isi Dulu"))))</f>
        <v>Isi Sasaran</v>
      </c>
      <c r="K278" s="592" t="s">
        <v>26</v>
      </c>
      <c r="L278" s="593" t="str">
        <f>IF($D$275="Y/T","Isi Sasaran",IF($E$275=0,0,IF(K278="Y",1,IF(K278="T",0,"Isi Dulu"))))</f>
        <v>Isi Sasaran</v>
      </c>
      <c r="M278" s="849"/>
      <c r="N278" s="852"/>
      <c r="O278" s="517"/>
      <c r="P278" s="517"/>
      <c r="Q278" s="517"/>
      <c r="R278" s="517"/>
    </row>
    <row r="279" spans="2:18" s="527" customFormat="1" ht="15.75">
      <c r="B279" s="838"/>
      <c r="C279" s="841"/>
      <c r="D279" s="859"/>
      <c r="E279" s="856"/>
      <c r="F279" s="569">
        <v>5</v>
      </c>
      <c r="G279" s="570"/>
      <c r="H279" s="599" t="str">
        <f t="shared" si="5"/>
        <v>Belum Diisi</v>
      </c>
      <c r="I279" s="595" t="s">
        <v>26</v>
      </c>
      <c r="J279" s="596" t="str">
        <f>IF($D$275="Y/T","Isi Sasaran",IF($E$275=0,0,IF(I279="Y",1,IF(I279="T",0,"Isi Dulu"))))</f>
        <v>Isi Sasaran</v>
      </c>
      <c r="K279" s="595" t="s">
        <v>26</v>
      </c>
      <c r="L279" s="596" t="str">
        <f>IF($D$275="Y/T","Isi Sasaran",IF($E$275=0,0,IF(K279="Y",1,IF(K279="T",0,"Isi Dulu"))))</f>
        <v>Isi Sasaran</v>
      </c>
      <c r="M279" s="850"/>
      <c r="N279" s="853"/>
      <c r="O279" s="517"/>
      <c r="P279" s="517"/>
      <c r="Q279" s="517"/>
      <c r="R279" s="517"/>
    </row>
    <row r="280" spans="2:18" s="527" customFormat="1" ht="15.75">
      <c r="B280" s="836">
        <v>15</v>
      </c>
      <c r="C280" s="839"/>
      <c r="D280" s="857" t="s">
        <v>26</v>
      </c>
      <c r="E280" s="854" t="str">
        <f>IF(D280="Y",1,IF(D280="T",0,IF(D280="Y/T","Belum diisi","Error")))</f>
        <v>Belum diisi</v>
      </c>
      <c r="F280" s="528">
        <v>1</v>
      </c>
      <c r="G280" s="529"/>
      <c r="H280" s="600" t="str">
        <f t="shared" si="5"/>
        <v>Belum Diisi</v>
      </c>
      <c r="I280" s="590" t="s">
        <v>26</v>
      </c>
      <c r="J280" s="591" t="str">
        <f>IF($D$280="Y/T","Isi Sasaran",IF($E$280=0,0,IF(I280="Y",1,IF(I280="T",0,"Isi Dulu"))))</f>
        <v>Isi Sasaran</v>
      </c>
      <c r="K280" s="590" t="s">
        <v>26</v>
      </c>
      <c r="L280" s="591" t="str">
        <f>IF($D$280="Y/T","Isi Sasaran",IF($E$280=0,0,IF(K280="Y",1,IF(K280="T",0,"Isi Dulu"))))</f>
        <v>Isi Sasaran</v>
      </c>
      <c r="M280" s="848" t="s">
        <v>26</v>
      </c>
      <c r="N280" s="851" t="str">
        <f>IF(M280="Y",1,IF(M280="T",0,IF(M280="Y/T","Belum diisi","Error")))</f>
        <v>Belum diisi</v>
      </c>
      <c r="O280" s="517"/>
      <c r="P280" s="517"/>
      <c r="Q280" s="517"/>
      <c r="R280" s="517"/>
    </row>
    <row r="281" spans="2:18" s="527" customFormat="1" ht="15.75">
      <c r="B281" s="837"/>
      <c r="C281" s="840"/>
      <c r="D281" s="858"/>
      <c r="E281" s="855"/>
      <c r="F281" s="549">
        <v>2</v>
      </c>
      <c r="G281" s="550"/>
      <c r="H281" s="598" t="str">
        <f t="shared" si="5"/>
        <v>Belum Diisi</v>
      </c>
      <c r="I281" s="592" t="s">
        <v>26</v>
      </c>
      <c r="J281" s="593" t="str">
        <f>IF($D$280="Y/T","Isi Sasaran",IF($E$280=0,0,IF(I281="Y",1,IF(I281="T",0,"Isi Dulu"))))</f>
        <v>Isi Sasaran</v>
      </c>
      <c r="K281" s="592" t="s">
        <v>26</v>
      </c>
      <c r="L281" s="593" t="str">
        <f>IF($D$280="Y/T","Isi Sasaran",IF($E$280=0,0,IF(K281="Y",1,IF(K281="T",0,"Isi Dulu"))))</f>
        <v>Isi Sasaran</v>
      </c>
      <c r="M281" s="849"/>
      <c r="N281" s="852"/>
      <c r="O281" s="517"/>
      <c r="P281" s="517"/>
      <c r="Q281" s="517"/>
      <c r="R281" s="517"/>
    </row>
    <row r="282" spans="2:18" s="527" customFormat="1" ht="15.75">
      <c r="B282" s="837"/>
      <c r="C282" s="840"/>
      <c r="D282" s="858"/>
      <c r="E282" s="855"/>
      <c r="F282" s="549">
        <v>3</v>
      </c>
      <c r="G282" s="550"/>
      <c r="H282" s="598" t="str">
        <f t="shared" si="5"/>
        <v>Belum Diisi</v>
      </c>
      <c r="I282" s="592" t="s">
        <v>26</v>
      </c>
      <c r="J282" s="593" t="str">
        <f>IF($D$280="Y/T","Isi Sasaran",IF($E$280=0,0,IF(I282="Y",1,IF(I282="T",0,"Isi Dulu"))))</f>
        <v>Isi Sasaran</v>
      </c>
      <c r="K282" s="592" t="s">
        <v>26</v>
      </c>
      <c r="L282" s="593" t="str">
        <f>IF($D$280="Y/T","Isi Sasaran",IF($E$280=0,0,IF(K282="Y",1,IF(K282="T",0,"Isi Dulu"))))</f>
        <v>Isi Sasaran</v>
      </c>
      <c r="M282" s="849"/>
      <c r="N282" s="852"/>
      <c r="O282" s="517"/>
      <c r="P282" s="517"/>
      <c r="Q282" s="517"/>
      <c r="R282" s="517"/>
    </row>
    <row r="283" spans="2:18" s="527" customFormat="1" ht="15.75">
      <c r="B283" s="837"/>
      <c r="C283" s="840"/>
      <c r="D283" s="858"/>
      <c r="E283" s="855"/>
      <c r="F283" s="549">
        <v>4</v>
      </c>
      <c r="G283" s="550"/>
      <c r="H283" s="598" t="str">
        <f t="shared" si="5"/>
        <v>Belum Diisi</v>
      </c>
      <c r="I283" s="592" t="s">
        <v>26</v>
      </c>
      <c r="J283" s="593" t="str">
        <f>IF($D$280="Y/T","Isi Sasaran",IF($E$280=0,0,IF(I283="Y",1,IF(I283="T",0,"Isi Dulu"))))</f>
        <v>Isi Sasaran</v>
      </c>
      <c r="K283" s="592" t="s">
        <v>26</v>
      </c>
      <c r="L283" s="593" t="str">
        <f>IF($D$280="Y/T","Isi Sasaran",IF($E$280=0,0,IF(K283="Y",1,IF(K283="T",0,"Isi Dulu"))))</f>
        <v>Isi Sasaran</v>
      </c>
      <c r="M283" s="849"/>
      <c r="N283" s="852"/>
      <c r="O283" s="517"/>
      <c r="P283" s="517"/>
      <c r="Q283" s="517"/>
      <c r="R283" s="517"/>
    </row>
    <row r="284" spans="2:18" s="527" customFormat="1" ht="15.75">
      <c r="B284" s="838"/>
      <c r="C284" s="841"/>
      <c r="D284" s="859"/>
      <c r="E284" s="856"/>
      <c r="F284" s="569">
        <v>5</v>
      </c>
      <c r="G284" s="570"/>
      <c r="H284" s="599" t="str">
        <f t="shared" si="5"/>
        <v>Belum Diisi</v>
      </c>
      <c r="I284" s="595" t="s">
        <v>26</v>
      </c>
      <c r="J284" s="596" t="str">
        <f>IF($D$280="Y/T","Isi Sasaran",IF($E$280=0,0,IF(I284="Y",1,IF(I284="T",0,"Isi Dulu"))))</f>
        <v>Isi Sasaran</v>
      </c>
      <c r="K284" s="595" t="s">
        <v>26</v>
      </c>
      <c r="L284" s="596" t="str">
        <f>IF($D$280="Y/T","Isi Sasaran",IF($E$280=0,0,IF(K284="Y",1,IF(K284="T",0,"Isi Dulu"))))</f>
        <v>Isi Sasaran</v>
      </c>
      <c r="M284" s="850"/>
      <c r="N284" s="853"/>
      <c r="O284" s="517"/>
      <c r="P284" s="517"/>
      <c r="Q284" s="517"/>
      <c r="R284" s="517"/>
    </row>
    <row r="285" spans="2:18" s="527" customFormat="1" ht="15.75">
      <c r="B285" s="836">
        <v>16</v>
      </c>
      <c r="C285" s="839"/>
      <c r="D285" s="857" t="s">
        <v>26</v>
      </c>
      <c r="E285" s="854" t="str">
        <f>IF(D285="Y",1,IF(D285="T",0,IF(D285="Y/T","Belum diisi","Error")))</f>
        <v>Belum diisi</v>
      </c>
      <c r="F285" s="528">
        <v>1</v>
      </c>
      <c r="G285" s="529"/>
      <c r="H285" s="600" t="str">
        <f t="shared" si="5"/>
        <v>Belum Diisi</v>
      </c>
      <c r="I285" s="590" t="s">
        <v>26</v>
      </c>
      <c r="J285" s="591" t="str">
        <f>IF($D$285="Y/T","Isi Sasaran",IF($E$285=0,0,IF(I285="Y",1,IF(I285="T",0,"Isi Dulu"))))</f>
        <v>Isi Sasaran</v>
      </c>
      <c r="K285" s="590" t="s">
        <v>26</v>
      </c>
      <c r="L285" s="591" t="str">
        <f>IF($D$285="Y/T","Isi Sasaran",IF($E$285=0,0,IF(K285="Y",1,IF(K285="T",0,"Isi Dulu"))))</f>
        <v>Isi Sasaran</v>
      </c>
      <c r="M285" s="848" t="s">
        <v>26</v>
      </c>
      <c r="N285" s="851" t="str">
        <f>IF(M285="Y",1,IF(M285="T",0,IF(M285="Y/T","Belum diisi","Error")))</f>
        <v>Belum diisi</v>
      </c>
      <c r="O285" s="517"/>
      <c r="P285" s="517"/>
      <c r="Q285" s="517"/>
      <c r="R285" s="517"/>
    </row>
    <row r="286" spans="2:18" s="527" customFormat="1" ht="15.75">
      <c r="B286" s="837"/>
      <c r="C286" s="840"/>
      <c r="D286" s="858"/>
      <c r="E286" s="855"/>
      <c r="F286" s="549">
        <v>2</v>
      </c>
      <c r="G286" s="550"/>
      <c r="H286" s="598" t="str">
        <f t="shared" si="5"/>
        <v>Belum Diisi</v>
      </c>
      <c r="I286" s="592" t="s">
        <v>26</v>
      </c>
      <c r="J286" s="593" t="str">
        <f>IF($D$285="Y/T","Isi Sasaran",IF($E$285=0,0,IF(I286="Y",1,IF(I286="T",0,"Isi Dulu"))))</f>
        <v>Isi Sasaran</v>
      </c>
      <c r="K286" s="592" t="s">
        <v>26</v>
      </c>
      <c r="L286" s="593" t="str">
        <f>IF($D$285="Y/T","Isi Sasaran",IF($E$285=0,0,IF(K286="Y",1,IF(K286="T",0,"Isi Dulu"))))</f>
        <v>Isi Sasaran</v>
      </c>
      <c r="M286" s="849"/>
      <c r="N286" s="852"/>
      <c r="O286" s="517"/>
      <c r="P286" s="517"/>
      <c r="Q286" s="517"/>
      <c r="R286" s="517"/>
    </row>
    <row r="287" spans="2:18" s="527" customFormat="1" ht="15.75">
      <c r="B287" s="837"/>
      <c r="C287" s="840"/>
      <c r="D287" s="858"/>
      <c r="E287" s="855"/>
      <c r="F287" s="549">
        <v>3</v>
      </c>
      <c r="G287" s="550"/>
      <c r="H287" s="598" t="str">
        <f t="shared" si="5"/>
        <v>Belum Diisi</v>
      </c>
      <c r="I287" s="592" t="s">
        <v>26</v>
      </c>
      <c r="J287" s="593" t="str">
        <f>IF($D$285="Y/T","Isi Sasaran",IF($E$285=0,0,IF(I287="Y",1,IF(I287="T",0,"Isi Dulu"))))</f>
        <v>Isi Sasaran</v>
      </c>
      <c r="K287" s="592" t="s">
        <v>26</v>
      </c>
      <c r="L287" s="593" t="str">
        <f>IF($D$285="Y/T","Isi Sasaran",IF($E$285=0,0,IF(K287="Y",1,IF(K287="T",0,"Isi Dulu"))))</f>
        <v>Isi Sasaran</v>
      </c>
      <c r="M287" s="849"/>
      <c r="N287" s="852"/>
      <c r="O287" s="517"/>
      <c r="P287" s="517"/>
      <c r="Q287" s="517"/>
      <c r="R287" s="517"/>
    </row>
    <row r="288" spans="2:18" s="527" customFormat="1" ht="15.75">
      <c r="B288" s="837"/>
      <c r="C288" s="840"/>
      <c r="D288" s="858"/>
      <c r="E288" s="855"/>
      <c r="F288" s="549">
        <v>4</v>
      </c>
      <c r="G288" s="550"/>
      <c r="H288" s="598" t="str">
        <f t="shared" si="5"/>
        <v>Belum Diisi</v>
      </c>
      <c r="I288" s="592" t="s">
        <v>26</v>
      </c>
      <c r="J288" s="593" t="str">
        <f>IF($D$285="Y/T","Isi Sasaran",IF($E$285=0,0,IF(I288="Y",1,IF(I288="T",0,"Isi Dulu"))))</f>
        <v>Isi Sasaran</v>
      </c>
      <c r="K288" s="592" t="s">
        <v>26</v>
      </c>
      <c r="L288" s="593" t="str">
        <f>IF($D$285="Y/T","Isi Sasaran",IF($E$285=0,0,IF(K288="Y",1,IF(K288="T",0,"Isi Dulu"))))</f>
        <v>Isi Sasaran</v>
      </c>
      <c r="M288" s="849"/>
      <c r="N288" s="852"/>
      <c r="O288" s="517"/>
      <c r="P288" s="517"/>
      <c r="Q288" s="517"/>
      <c r="R288" s="517"/>
    </row>
    <row r="289" spans="2:18" s="527" customFormat="1" ht="15.75">
      <c r="B289" s="838"/>
      <c r="C289" s="841"/>
      <c r="D289" s="859"/>
      <c r="E289" s="856"/>
      <c r="F289" s="569">
        <v>5</v>
      </c>
      <c r="G289" s="570"/>
      <c r="H289" s="599" t="str">
        <f t="shared" si="5"/>
        <v>Belum Diisi</v>
      </c>
      <c r="I289" s="595" t="s">
        <v>26</v>
      </c>
      <c r="J289" s="596" t="str">
        <f>IF($D$285="Y/T","Isi Sasaran",IF($E$285=0,0,IF(I289="Y",1,IF(I289="T",0,"Isi Dulu"))))</f>
        <v>Isi Sasaran</v>
      </c>
      <c r="K289" s="595" t="s">
        <v>26</v>
      </c>
      <c r="L289" s="596" t="str">
        <f>IF($D$285="Y/T","Isi Sasaran",IF($E$285=0,0,IF(K289="Y",1,IF(K289="T",0,"Isi Dulu"))))</f>
        <v>Isi Sasaran</v>
      </c>
      <c r="M289" s="850"/>
      <c r="N289" s="853"/>
      <c r="O289" s="517"/>
      <c r="P289" s="517"/>
      <c r="Q289" s="517"/>
      <c r="R289" s="517"/>
    </row>
    <row r="290" spans="2:18" s="527" customFormat="1" ht="15.75">
      <c r="B290" s="836">
        <v>17</v>
      </c>
      <c r="C290" s="839"/>
      <c r="D290" s="857" t="s">
        <v>26</v>
      </c>
      <c r="E290" s="854" t="str">
        <f>IF(D290="Y",1,IF(D290="T",0,IF(D290="Y/T","Belum diisi","Error")))</f>
        <v>Belum diisi</v>
      </c>
      <c r="F290" s="528">
        <v>1</v>
      </c>
      <c r="G290" s="529"/>
      <c r="H290" s="600" t="str">
        <f t="shared" si="5"/>
        <v>Belum Diisi</v>
      </c>
      <c r="I290" s="590" t="s">
        <v>26</v>
      </c>
      <c r="J290" s="591" t="str">
        <f>IF($D$290="Y/T","Isi Sasaran",IF($E$290=0,0,IF(I290="Y",1,IF(I290="T",0,"Isi Dulu"))))</f>
        <v>Isi Sasaran</v>
      </c>
      <c r="K290" s="590" t="s">
        <v>26</v>
      </c>
      <c r="L290" s="591" t="str">
        <f>IF($D$290="Y/T","Isi Sasaran",IF($E$290=0,0,IF(K290="Y",1,IF(K290="T",0,"Isi Dulu"))))</f>
        <v>Isi Sasaran</v>
      </c>
      <c r="M290" s="848" t="s">
        <v>26</v>
      </c>
      <c r="N290" s="851" t="str">
        <f>IF(M290="Y",1,IF(M290="T",0,IF(M290="Y/T","Belum diisi","Error")))</f>
        <v>Belum diisi</v>
      </c>
      <c r="O290" s="517"/>
      <c r="P290" s="517"/>
      <c r="Q290" s="517"/>
      <c r="R290" s="517"/>
    </row>
    <row r="291" spans="2:18" s="527" customFormat="1" ht="15.75">
      <c r="B291" s="837"/>
      <c r="C291" s="840"/>
      <c r="D291" s="858"/>
      <c r="E291" s="855"/>
      <c r="F291" s="549">
        <v>2</v>
      </c>
      <c r="G291" s="550"/>
      <c r="H291" s="598" t="str">
        <f t="shared" si="5"/>
        <v>Belum Diisi</v>
      </c>
      <c r="I291" s="592" t="s">
        <v>26</v>
      </c>
      <c r="J291" s="593" t="str">
        <f>IF($D$290="Y/T","Isi Sasaran",IF($E$290=0,0,IF(I291="Y",1,IF(I291="T",0,"Isi Dulu"))))</f>
        <v>Isi Sasaran</v>
      </c>
      <c r="K291" s="592" t="s">
        <v>26</v>
      </c>
      <c r="L291" s="593" t="str">
        <f>IF($D$290="Y/T","Isi Sasaran",IF($E$290=0,0,IF(K291="Y",1,IF(K291="T",0,"Isi Dulu"))))</f>
        <v>Isi Sasaran</v>
      </c>
      <c r="M291" s="849"/>
      <c r="N291" s="852"/>
      <c r="O291" s="517"/>
      <c r="P291" s="517"/>
      <c r="Q291" s="517"/>
      <c r="R291" s="517"/>
    </row>
    <row r="292" spans="2:18" s="527" customFormat="1" ht="15.75">
      <c r="B292" s="837"/>
      <c r="C292" s="840"/>
      <c r="D292" s="858"/>
      <c r="E292" s="855"/>
      <c r="F292" s="549">
        <v>3</v>
      </c>
      <c r="G292" s="550"/>
      <c r="H292" s="598" t="str">
        <f t="shared" si="5"/>
        <v>Belum Diisi</v>
      </c>
      <c r="I292" s="592" t="s">
        <v>26</v>
      </c>
      <c r="J292" s="593" t="str">
        <f>IF($D$290="Y/T","Isi Sasaran",IF($E$290=0,0,IF(I292="Y",1,IF(I292="T",0,"Isi Dulu"))))</f>
        <v>Isi Sasaran</v>
      </c>
      <c r="K292" s="592" t="s">
        <v>26</v>
      </c>
      <c r="L292" s="593" t="str">
        <f>IF($D$290="Y/T","Isi Sasaran",IF($E$290=0,0,IF(K292="Y",1,IF(K292="T",0,"Isi Dulu"))))</f>
        <v>Isi Sasaran</v>
      </c>
      <c r="M292" s="849"/>
      <c r="N292" s="852"/>
      <c r="O292" s="517"/>
      <c r="P292" s="517"/>
      <c r="Q292" s="517"/>
      <c r="R292" s="517"/>
    </row>
    <row r="293" spans="2:18" s="527" customFormat="1" ht="15.75">
      <c r="B293" s="837"/>
      <c r="C293" s="840"/>
      <c r="D293" s="858"/>
      <c r="E293" s="855"/>
      <c r="F293" s="549">
        <v>4</v>
      </c>
      <c r="G293" s="550"/>
      <c r="H293" s="598" t="str">
        <f t="shared" si="5"/>
        <v>Belum Diisi</v>
      </c>
      <c r="I293" s="592" t="s">
        <v>26</v>
      </c>
      <c r="J293" s="593" t="str">
        <f>IF($D$290="Y/T","Isi Sasaran",IF($E$290=0,0,IF(I293="Y",1,IF(I293="T",0,"Isi Dulu"))))</f>
        <v>Isi Sasaran</v>
      </c>
      <c r="K293" s="592" t="s">
        <v>26</v>
      </c>
      <c r="L293" s="593" t="str">
        <f>IF($D$290="Y/T","Isi Sasaran",IF($E$290=0,0,IF(K293="Y",1,IF(K293="T",0,"Isi Dulu"))))</f>
        <v>Isi Sasaran</v>
      </c>
      <c r="M293" s="849"/>
      <c r="N293" s="852"/>
      <c r="O293" s="517"/>
      <c r="P293" s="517"/>
      <c r="Q293" s="517"/>
      <c r="R293" s="517"/>
    </row>
    <row r="294" spans="2:18" s="527" customFormat="1" ht="15.75">
      <c r="B294" s="838"/>
      <c r="C294" s="841"/>
      <c r="D294" s="859"/>
      <c r="E294" s="856"/>
      <c r="F294" s="569">
        <v>5</v>
      </c>
      <c r="G294" s="570"/>
      <c r="H294" s="599" t="str">
        <f t="shared" si="5"/>
        <v>Belum Diisi</v>
      </c>
      <c r="I294" s="595" t="s">
        <v>26</v>
      </c>
      <c r="J294" s="596" t="str">
        <f>IF($D$290="Y/T","Isi Sasaran",IF($E$290=0,0,IF(I294="Y",1,IF(I294="T",0,"Isi Dulu"))))</f>
        <v>Isi Sasaran</v>
      </c>
      <c r="K294" s="595" t="s">
        <v>26</v>
      </c>
      <c r="L294" s="596" t="str">
        <f>IF($D$290="Y/T","Isi Sasaran",IF($E$290=0,0,IF(K294="Y",1,IF(K294="T",0,"Isi Dulu"))))</f>
        <v>Isi Sasaran</v>
      </c>
      <c r="M294" s="850"/>
      <c r="N294" s="853"/>
      <c r="O294" s="517"/>
      <c r="P294" s="517"/>
      <c r="Q294" s="517"/>
      <c r="R294" s="517"/>
    </row>
    <row r="295" spans="2:18" s="527" customFormat="1" ht="15.75">
      <c r="B295" s="836">
        <v>18</v>
      </c>
      <c r="C295" s="839"/>
      <c r="D295" s="857" t="s">
        <v>26</v>
      </c>
      <c r="E295" s="854" t="str">
        <f>IF(D295="Y",1,IF(D295="T",0,IF(D295="Y/T","Belum diisi","Error")))</f>
        <v>Belum diisi</v>
      </c>
      <c r="F295" s="528">
        <v>1</v>
      </c>
      <c r="G295" s="529"/>
      <c r="H295" s="600" t="str">
        <f t="shared" si="5"/>
        <v>Belum Diisi</v>
      </c>
      <c r="I295" s="590" t="s">
        <v>26</v>
      </c>
      <c r="J295" s="591" t="str">
        <f>IF($D$295="Y/T","Isi Sasaran",IF($E$295=0,0,IF(I295="Y",1,IF(I295="T",0,"Isi Dulu"))))</f>
        <v>Isi Sasaran</v>
      </c>
      <c r="K295" s="590" t="s">
        <v>26</v>
      </c>
      <c r="L295" s="591" t="str">
        <f>IF($D$295="Y/T","Isi Sasaran",IF($E$295=0,0,IF(K295="Y",1,IF(K295="T",0,"Isi Dulu"))))</f>
        <v>Isi Sasaran</v>
      </c>
      <c r="M295" s="848" t="s">
        <v>26</v>
      </c>
      <c r="N295" s="851" t="str">
        <f>IF(M295="Y",1,IF(M295="T",0,IF(M295="Y/T","Belum diisi","Error")))</f>
        <v>Belum diisi</v>
      </c>
      <c r="O295" s="517"/>
      <c r="P295" s="517"/>
      <c r="Q295" s="517"/>
      <c r="R295" s="517"/>
    </row>
    <row r="296" spans="2:18" s="527" customFormat="1" ht="15.75">
      <c r="B296" s="837"/>
      <c r="C296" s="840"/>
      <c r="D296" s="858"/>
      <c r="E296" s="855"/>
      <c r="F296" s="549">
        <v>2</v>
      </c>
      <c r="G296" s="550"/>
      <c r="H296" s="598" t="str">
        <f t="shared" si="5"/>
        <v>Belum Diisi</v>
      </c>
      <c r="I296" s="592" t="s">
        <v>26</v>
      </c>
      <c r="J296" s="593" t="str">
        <f>IF($D$295="Y/T","Isi Sasaran",IF($E$295=0,0,IF(I296="Y",1,IF(I296="T",0,"Isi Dulu"))))</f>
        <v>Isi Sasaran</v>
      </c>
      <c r="K296" s="592" t="s">
        <v>26</v>
      </c>
      <c r="L296" s="593" t="str">
        <f>IF($D$295="Y/T","Isi Sasaran",IF($E$295=0,0,IF(K296="Y",1,IF(K296="T",0,"Isi Dulu"))))</f>
        <v>Isi Sasaran</v>
      </c>
      <c r="M296" s="849"/>
      <c r="N296" s="852"/>
      <c r="O296" s="517"/>
      <c r="P296" s="517"/>
      <c r="Q296" s="517"/>
      <c r="R296" s="517"/>
    </row>
    <row r="297" spans="2:18" s="527" customFormat="1" ht="15.75">
      <c r="B297" s="837"/>
      <c r="C297" s="840"/>
      <c r="D297" s="858"/>
      <c r="E297" s="855"/>
      <c r="F297" s="549">
        <v>3</v>
      </c>
      <c r="G297" s="550"/>
      <c r="H297" s="598" t="str">
        <f t="shared" si="5"/>
        <v>Belum Diisi</v>
      </c>
      <c r="I297" s="592" t="s">
        <v>26</v>
      </c>
      <c r="J297" s="593" t="str">
        <f>IF($D$295="Y/T","Isi Sasaran",IF($E$295=0,0,IF(I297="Y",1,IF(I297="T",0,"Isi Dulu"))))</f>
        <v>Isi Sasaran</v>
      </c>
      <c r="K297" s="592" t="s">
        <v>26</v>
      </c>
      <c r="L297" s="593" t="str">
        <f>IF($D$295="Y/T","Isi Sasaran",IF($E$295=0,0,IF(K297="Y",1,IF(K297="T",0,"Isi Dulu"))))</f>
        <v>Isi Sasaran</v>
      </c>
      <c r="M297" s="849"/>
      <c r="N297" s="852"/>
      <c r="O297" s="517"/>
      <c r="P297" s="517"/>
      <c r="Q297" s="517"/>
      <c r="R297" s="517"/>
    </row>
    <row r="298" spans="2:18" s="527" customFormat="1" ht="15.75">
      <c r="B298" s="837"/>
      <c r="C298" s="840"/>
      <c r="D298" s="858"/>
      <c r="E298" s="855"/>
      <c r="F298" s="549">
        <v>4</v>
      </c>
      <c r="G298" s="550"/>
      <c r="H298" s="598" t="str">
        <f t="shared" si="5"/>
        <v>Belum Diisi</v>
      </c>
      <c r="I298" s="592" t="s">
        <v>26</v>
      </c>
      <c r="J298" s="593" t="str">
        <f>IF($D$295="Y/T","Isi Sasaran",IF($E$295=0,0,IF(I298="Y",1,IF(I298="T",0,"Isi Dulu"))))</f>
        <v>Isi Sasaran</v>
      </c>
      <c r="K298" s="592" t="s">
        <v>26</v>
      </c>
      <c r="L298" s="593" t="str">
        <f>IF($D$295="Y/T","Isi Sasaran",IF($E$295=0,0,IF(K298="Y",1,IF(K298="T",0,"Isi Dulu"))))</f>
        <v>Isi Sasaran</v>
      </c>
      <c r="M298" s="849"/>
      <c r="N298" s="852"/>
      <c r="O298" s="517"/>
      <c r="P298" s="517"/>
      <c r="Q298" s="517"/>
      <c r="R298" s="517"/>
    </row>
    <row r="299" spans="2:18" s="527" customFormat="1" ht="15.75">
      <c r="B299" s="838"/>
      <c r="C299" s="841"/>
      <c r="D299" s="859"/>
      <c r="E299" s="856"/>
      <c r="F299" s="569">
        <v>5</v>
      </c>
      <c r="G299" s="570"/>
      <c r="H299" s="599" t="str">
        <f t="shared" si="5"/>
        <v>Belum Diisi</v>
      </c>
      <c r="I299" s="595" t="s">
        <v>26</v>
      </c>
      <c r="J299" s="596" t="str">
        <f>IF($D$295="Y/T","Isi Sasaran",IF($E$295=0,0,IF(I299="Y",1,IF(I299="T",0,"Isi Dulu"))))</f>
        <v>Isi Sasaran</v>
      </c>
      <c r="K299" s="595" t="s">
        <v>26</v>
      </c>
      <c r="L299" s="596" t="str">
        <f>IF($D$295="Y/T","Isi Sasaran",IF($E$295=0,0,IF(K299="Y",1,IF(K299="T",0,"Isi Dulu"))))</f>
        <v>Isi Sasaran</v>
      </c>
      <c r="M299" s="850"/>
      <c r="N299" s="853"/>
      <c r="O299" s="517"/>
      <c r="P299" s="517"/>
      <c r="Q299" s="517"/>
      <c r="R299" s="517"/>
    </row>
    <row r="300" spans="2:18" s="527" customFormat="1" ht="15.75">
      <c r="B300" s="836">
        <v>19</v>
      </c>
      <c r="C300" s="839"/>
      <c r="D300" s="857" t="s">
        <v>26</v>
      </c>
      <c r="E300" s="854" t="str">
        <f>IF(D300="Y",1,IF(D300="T",0,IF(D300="Y/T","Belum diisi","Error")))</f>
        <v>Belum diisi</v>
      </c>
      <c r="F300" s="528">
        <v>1</v>
      </c>
      <c r="G300" s="529"/>
      <c r="H300" s="600" t="str">
        <f t="shared" si="5"/>
        <v>Belum Diisi</v>
      </c>
      <c r="I300" s="590" t="s">
        <v>26</v>
      </c>
      <c r="J300" s="591" t="str">
        <f>IF($D$300="Y/T","Isi Sasaran",IF($E$300=0,0,IF(I300="Y",1,IF(I300="T",0,"Isi Dulu"))))</f>
        <v>Isi Sasaran</v>
      </c>
      <c r="K300" s="590" t="s">
        <v>26</v>
      </c>
      <c r="L300" s="591" t="str">
        <f>IF($D$300="Y/T","Isi Sasaran",IF($E$300=0,0,IF(K300="Y",1,IF(K300="T",0,"Isi Dulu"))))</f>
        <v>Isi Sasaran</v>
      </c>
      <c r="M300" s="848" t="s">
        <v>26</v>
      </c>
      <c r="N300" s="851" t="str">
        <f>IF(M300="Y",1,IF(M300="T",0,IF(M300="Y/T","Belum diisi","Error")))</f>
        <v>Belum diisi</v>
      </c>
      <c r="O300" s="517"/>
      <c r="P300" s="517"/>
      <c r="Q300" s="517"/>
      <c r="R300" s="517"/>
    </row>
    <row r="301" spans="2:18" s="527" customFormat="1" ht="15.75">
      <c r="B301" s="837"/>
      <c r="C301" s="840"/>
      <c r="D301" s="858"/>
      <c r="E301" s="855"/>
      <c r="F301" s="549">
        <v>2</v>
      </c>
      <c r="G301" s="550"/>
      <c r="H301" s="598" t="str">
        <f t="shared" si="5"/>
        <v>Belum Diisi</v>
      </c>
      <c r="I301" s="592" t="s">
        <v>26</v>
      </c>
      <c r="J301" s="593" t="str">
        <f>IF($D$300="Y/T","Isi Sasaran",IF($E$300=0,0,IF(I301="Y",1,IF(I301="T",0,"Isi Dulu"))))</f>
        <v>Isi Sasaran</v>
      </c>
      <c r="K301" s="592" t="s">
        <v>26</v>
      </c>
      <c r="L301" s="593" t="str">
        <f>IF($D$300="Y/T","Isi Sasaran",IF($E$300=0,0,IF(K301="Y",1,IF(K301="T",0,"Isi Dulu"))))</f>
        <v>Isi Sasaran</v>
      </c>
      <c r="M301" s="849"/>
      <c r="N301" s="852"/>
      <c r="O301" s="517"/>
      <c r="P301" s="517"/>
      <c r="Q301" s="517"/>
      <c r="R301" s="517"/>
    </row>
    <row r="302" spans="2:18" s="527" customFormat="1" ht="15.75">
      <c r="B302" s="837"/>
      <c r="C302" s="840"/>
      <c r="D302" s="858"/>
      <c r="E302" s="855"/>
      <c r="F302" s="549">
        <v>3</v>
      </c>
      <c r="G302" s="550"/>
      <c r="H302" s="598" t="str">
        <f t="shared" si="5"/>
        <v>Belum Diisi</v>
      </c>
      <c r="I302" s="592" t="s">
        <v>26</v>
      </c>
      <c r="J302" s="593" t="str">
        <f>IF($D$300="Y/T","Isi Sasaran",IF($E$300=0,0,IF(I302="Y",1,IF(I302="T",0,"Isi Dulu"))))</f>
        <v>Isi Sasaran</v>
      </c>
      <c r="K302" s="592" t="s">
        <v>26</v>
      </c>
      <c r="L302" s="593" t="str">
        <f>IF($D$300="Y/T","Isi Sasaran",IF($E$300=0,0,IF(K302="Y",1,IF(K302="T",0,"Isi Dulu"))))</f>
        <v>Isi Sasaran</v>
      </c>
      <c r="M302" s="849"/>
      <c r="N302" s="852"/>
      <c r="O302" s="517"/>
      <c r="P302" s="517"/>
      <c r="Q302" s="517"/>
      <c r="R302" s="517"/>
    </row>
    <row r="303" spans="2:18" s="527" customFormat="1" ht="15.75">
      <c r="B303" s="837"/>
      <c r="C303" s="840"/>
      <c r="D303" s="858"/>
      <c r="E303" s="855"/>
      <c r="F303" s="549">
        <v>4</v>
      </c>
      <c r="G303" s="550"/>
      <c r="H303" s="598" t="str">
        <f t="shared" si="5"/>
        <v>Belum Diisi</v>
      </c>
      <c r="I303" s="592" t="s">
        <v>26</v>
      </c>
      <c r="J303" s="593" t="str">
        <f>IF($D$300="Y/T","Isi Sasaran",IF($E$300=0,0,IF(I303="Y",1,IF(I303="T",0,"Isi Dulu"))))</f>
        <v>Isi Sasaran</v>
      </c>
      <c r="K303" s="592" t="s">
        <v>26</v>
      </c>
      <c r="L303" s="593" t="str">
        <f>IF($D$300="Y/T","Isi Sasaran",IF($E$300=0,0,IF(K303="Y",1,IF(K303="T",0,"Isi Dulu"))))</f>
        <v>Isi Sasaran</v>
      </c>
      <c r="M303" s="849"/>
      <c r="N303" s="852"/>
      <c r="O303" s="517"/>
      <c r="P303" s="517"/>
      <c r="Q303" s="517"/>
      <c r="R303" s="517"/>
    </row>
    <row r="304" spans="2:18" s="527" customFormat="1" ht="15.75">
      <c r="B304" s="838"/>
      <c r="C304" s="841"/>
      <c r="D304" s="859"/>
      <c r="E304" s="856"/>
      <c r="F304" s="569">
        <v>5</v>
      </c>
      <c r="G304" s="570"/>
      <c r="H304" s="599" t="str">
        <f t="shared" si="5"/>
        <v>Belum Diisi</v>
      </c>
      <c r="I304" s="595" t="s">
        <v>26</v>
      </c>
      <c r="J304" s="596" t="str">
        <f>IF($D$300="Y/T","Isi Sasaran",IF($E$300=0,0,IF(I304="Y",1,IF(I304="T",0,"Isi Dulu"))))</f>
        <v>Isi Sasaran</v>
      </c>
      <c r="K304" s="595" t="s">
        <v>26</v>
      </c>
      <c r="L304" s="596" t="str">
        <f>IF($D$300="Y/T","Isi Sasaran",IF($E$300=0,0,IF(K304="Y",1,IF(K304="T",0,"Isi Dulu"))))</f>
        <v>Isi Sasaran</v>
      </c>
      <c r="M304" s="850"/>
      <c r="N304" s="853"/>
      <c r="O304" s="517"/>
      <c r="P304" s="517"/>
      <c r="Q304" s="517"/>
      <c r="R304" s="517"/>
    </row>
    <row r="305" spans="2:18" s="527" customFormat="1" ht="15.75">
      <c r="B305" s="836">
        <v>20</v>
      </c>
      <c r="C305" s="839"/>
      <c r="D305" s="857" t="s">
        <v>26</v>
      </c>
      <c r="E305" s="854" t="str">
        <f>IF(D305="Y",1,IF(D305="T",0,IF(D305="Y/T","Belum diisi","Error")))</f>
        <v>Belum diisi</v>
      </c>
      <c r="F305" s="528">
        <v>1</v>
      </c>
      <c r="G305" s="529"/>
      <c r="H305" s="600" t="str">
        <f t="shared" si="5"/>
        <v>Belum Diisi</v>
      </c>
      <c r="I305" s="590" t="s">
        <v>26</v>
      </c>
      <c r="J305" s="591" t="str">
        <f>IF($D$305="Y/T","Isi Sasaran",IF($E$305=0,0,IF(I305="Y",1,IF(I305="T",0,"Isi Dulu"))))</f>
        <v>Isi Sasaran</v>
      </c>
      <c r="K305" s="590" t="s">
        <v>26</v>
      </c>
      <c r="L305" s="591" t="str">
        <f>IF($D$305="Y/T","Isi Sasaran",IF($E$305=0,0,IF(K305="Y",1,IF(K305="T",0,"Isi Dulu"))))</f>
        <v>Isi Sasaran</v>
      </c>
      <c r="M305" s="848" t="s">
        <v>26</v>
      </c>
      <c r="N305" s="851" t="str">
        <f>IF(M305="Y",1,IF(M305="T",0,IF(M305="Y/T","Belum diisi","Error")))</f>
        <v>Belum diisi</v>
      </c>
      <c r="O305" s="517"/>
      <c r="P305" s="517"/>
      <c r="Q305" s="517"/>
      <c r="R305" s="517"/>
    </row>
    <row r="306" spans="2:18" s="527" customFormat="1" ht="15.75">
      <c r="B306" s="837"/>
      <c r="C306" s="840"/>
      <c r="D306" s="858"/>
      <c r="E306" s="855"/>
      <c r="F306" s="549">
        <v>2</v>
      </c>
      <c r="G306" s="550"/>
      <c r="H306" s="598" t="str">
        <f t="shared" si="5"/>
        <v>Belum Diisi</v>
      </c>
      <c r="I306" s="592" t="s">
        <v>26</v>
      </c>
      <c r="J306" s="593" t="str">
        <f>IF($D$305="Y/T","Isi Sasaran",IF($E$305=0,0,IF(I306="Y",1,IF(I306="T",0,"Isi Dulu"))))</f>
        <v>Isi Sasaran</v>
      </c>
      <c r="K306" s="592" t="s">
        <v>26</v>
      </c>
      <c r="L306" s="593" t="str">
        <f>IF($D$305="Y/T","Isi Sasaran",IF($E$305=0,0,IF(K306="Y",1,IF(K306="T",0,"Isi Dulu"))))</f>
        <v>Isi Sasaran</v>
      </c>
      <c r="M306" s="849"/>
      <c r="N306" s="852"/>
      <c r="O306" s="517"/>
      <c r="P306" s="517"/>
      <c r="Q306" s="517"/>
      <c r="R306" s="517"/>
    </row>
    <row r="307" spans="2:18" s="527" customFormat="1" ht="15.75">
      <c r="B307" s="837"/>
      <c r="C307" s="840"/>
      <c r="D307" s="858"/>
      <c r="E307" s="855"/>
      <c r="F307" s="549">
        <v>3</v>
      </c>
      <c r="G307" s="550"/>
      <c r="H307" s="598" t="str">
        <f t="shared" si="5"/>
        <v>Belum Diisi</v>
      </c>
      <c r="I307" s="592" t="s">
        <v>26</v>
      </c>
      <c r="J307" s="593" t="str">
        <f>IF($D$305="Y/T","Isi Sasaran",IF($E$305=0,0,IF(I307="Y",1,IF(I307="T",0,"Isi Dulu"))))</f>
        <v>Isi Sasaran</v>
      </c>
      <c r="K307" s="592" t="s">
        <v>26</v>
      </c>
      <c r="L307" s="593" t="str">
        <f>IF($D$305="Y/T","Isi Sasaran",IF($E$305=0,0,IF(K307="Y",1,IF(K307="T",0,"Isi Dulu"))))</f>
        <v>Isi Sasaran</v>
      </c>
      <c r="M307" s="849"/>
      <c r="N307" s="852"/>
      <c r="O307" s="517"/>
      <c r="P307" s="517"/>
      <c r="Q307" s="517"/>
      <c r="R307" s="517"/>
    </row>
    <row r="308" spans="2:18" s="527" customFormat="1" ht="15.75">
      <c r="B308" s="837"/>
      <c r="C308" s="840"/>
      <c r="D308" s="858"/>
      <c r="E308" s="855"/>
      <c r="F308" s="549">
        <v>4</v>
      </c>
      <c r="G308" s="550"/>
      <c r="H308" s="598" t="str">
        <f t="shared" si="5"/>
        <v>Belum Diisi</v>
      </c>
      <c r="I308" s="592" t="s">
        <v>26</v>
      </c>
      <c r="J308" s="593" t="str">
        <f>IF($D$305="Y/T","Isi Sasaran",IF($E$305=0,0,IF(I308="Y",1,IF(I308="T",0,"Isi Dulu"))))</f>
        <v>Isi Sasaran</v>
      </c>
      <c r="K308" s="592" t="s">
        <v>26</v>
      </c>
      <c r="L308" s="593" t="str">
        <f>IF($D$305="Y/T","Isi Sasaran",IF($E$305=0,0,IF(K308="Y",1,IF(K308="T",0,"Isi Dulu"))))</f>
        <v>Isi Sasaran</v>
      </c>
      <c r="M308" s="849"/>
      <c r="N308" s="852"/>
      <c r="O308" s="517"/>
      <c r="P308" s="517"/>
      <c r="Q308" s="517"/>
      <c r="R308" s="517"/>
    </row>
    <row r="309" spans="2:18" s="527" customFormat="1" ht="15.75">
      <c r="B309" s="838"/>
      <c r="C309" s="841"/>
      <c r="D309" s="859"/>
      <c r="E309" s="856"/>
      <c r="F309" s="569">
        <v>5</v>
      </c>
      <c r="G309" s="570"/>
      <c r="H309" s="599" t="str">
        <f t="shared" si="5"/>
        <v>Belum Diisi</v>
      </c>
      <c r="I309" s="595" t="s">
        <v>26</v>
      </c>
      <c r="J309" s="596" t="str">
        <f>IF($D$305="Y/T","Isi Sasaran",IF($E$305=0,0,IF(I309="Y",1,IF(I309="T",0,"Isi Dulu"))))</f>
        <v>Isi Sasaran</v>
      </c>
      <c r="K309" s="595" t="s">
        <v>26</v>
      </c>
      <c r="L309" s="596" t="str">
        <f>IF($D$305="Y/T","Isi Sasaran",IF($E$305=0,0,IF(K309="Y",1,IF(K309="T",0,"Isi Dulu"))))</f>
        <v>Isi Sasaran</v>
      </c>
      <c r="M309" s="850"/>
      <c r="N309" s="853"/>
      <c r="O309" s="517"/>
      <c r="P309" s="517"/>
      <c r="Q309" s="517"/>
      <c r="R309" s="517"/>
    </row>
    <row r="310" spans="2:18" ht="15.75">
      <c r="B310" s="580"/>
      <c r="C310" s="581"/>
      <c r="D310" s="582"/>
      <c r="E310" s="602" t="e">
        <f>AVERAGE(E210:E309)</f>
        <v>#DIV/0!</v>
      </c>
      <c r="F310" s="583"/>
      <c r="G310" s="583"/>
      <c r="H310" s="602" t="e">
        <f>(IF($D210="Y/T",0,AVERAGE(H210:H214))+IF($D215="Y/T",0,AVERAGE(H215:H219))+IF($D220="Y/T",0,AVERAGE(H220:H224))+IF($D225="Y/T",0,AVERAGE(H225:H229))+IF($D230="Y/T",0,AVERAGE(H230:H234))+IF($D235="Y/T",0,AVERAGE(H235:H239))+IF($D240="Y/T",0,AVERAGE(H240:H244))+IF($D245="Y/T",0,AVERAGE(H245:H249))+IF($D250="Y/T",0,AVERAGE(H250:H254))+IF($D255="Y/T",0,AVERAGE(H255:H259))+IF($D260="Y/T",0,AVERAGE(H260:H264))+IF($D265="Y/T",0,AVERAGE(H265:H269))+IF($D270="Y/T",0,AVERAGE(H270:H274))+IF($D275="Y/T",0,AVERAGE(H275:H279))+IF($D280="Y/T",0,AVERAGE(H280:H284))+IF($D285="Y/T",0,AVERAGE(H285:H289))+IF($D290="Y/T",0,AVERAGE(H290:H294))+IF($D295="Y/T",0,AVERAGE(H295:H299))+IF($D300="Y/T",0,AVERAGE(H300:H304))+IF($D305="Y/T",0,AVERAGE(H305:H309)))/(COUNTIF($D210:$D309,"Y")+COUNTIF($D210:$D309,"T"))</f>
        <v>#DIV/0!</v>
      </c>
      <c r="I310" s="582"/>
      <c r="J310" s="602" t="e">
        <f>(IF($D210="Y/T",0,AVERAGE(J210:J214))+IF($D215="Y/T",0,AVERAGE(J215:J219))+IF($D220="Y/T",0,AVERAGE(J220:J224))+IF($D225="Y/T",0,AVERAGE(J225:J229))+IF($D230="Y/T",0,AVERAGE(J230:J234))+IF($D235="Y/T",0,AVERAGE(J235:J239))+IF($D240="Y/T",0,AVERAGE(J240:J244))+IF($D245="Y/T",0,AVERAGE(J245:J249))+IF($D250="Y/T",0,AVERAGE(J250:J254))+IF($D255="Y/T",0,AVERAGE(J255:J259))+IF($D260="Y/T",0,AVERAGE(J260:J264))+IF($D265="Y/T",0,AVERAGE(J265:J269))+IF($D270="Y/T",0,AVERAGE(J270:J274))+IF($D275="Y/T",0,AVERAGE(J275:J279))+IF($D280="Y/T",0,AVERAGE(J280:J284))+IF($D285="Y/T",0,AVERAGE(J285:J289))+IF($D290="Y/T",0,AVERAGE(J290:J294))+IF($D295="Y/T",0,AVERAGE(J295:J299))+IF($D300="Y/T",0,AVERAGE(J300:J304))+IF($D305="Y/T",0,AVERAGE(J305:J309)))/(COUNTIF($D210:$D309,"Y")+COUNTIF($D210:$D309,"T"))</f>
        <v>#DIV/0!</v>
      </c>
      <c r="K310" s="582"/>
      <c r="L310" s="602" t="e">
        <f>(IF($D210="Y/T",0,AVERAGE(L210:L214))+IF($D215="Y/T",0,AVERAGE(L215:L219))+IF($D220="Y/T",0,AVERAGE(L220:L224))+IF($D225="Y/T",0,AVERAGE(L225:L229))+IF($D230="Y/T",0,AVERAGE(L230:L234))+IF($D235="Y/T",0,AVERAGE(L235:L239))+IF($D240="Y/T",0,AVERAGE(L240:L244))+IF($D245="Y/T",0,AVERAGE(L245:L249))+IF($D250="Y/T",0,AVERAGE(L250:L254))+IF($D255="Y/T",0,AVERAGE(L255:L259))+IF($D260="Y/T",0,AVERAGE(L260:L264))+IF($D265="Y/T",0,AVERAGE(L265:L269))+IF($D270="Y/T",0,AVERAGE(L270:L274))+IF($D275="Y/T",0,AVERAGE(L275:L279))+IF($D280="Y/T",0,AVERAGE(L280:L284))+IF($D285="Y/T",0,AVERAGE(L285:L289))+IF($D290="Y/T",0,AVERAGE(L290:L294))+IF($D295="Y/T",0,AVERAGE(L295:L299))+IF($D300="Y/T",0,AVERAGE(L300:L304))+IF($D305="Y/T",0,AVERAGE(L305:L309)))/(COUNTIF($D210:$D309,"Y")+COUNTIF($D210:$D309,"T"))</f>
        <v>#DIV/0!</v>
      </c>
      <c r="M310" s="606"/>
      <c r="N310" s="602" t="e">
        <f>AVERAGE(N210:N309)</f>
        <v>#DIV/0!</v>
      </c>
    </row>
    <row r="311" spans="2:18" ht="15.75">
      <c r="B311" s="865" t="s">
        <v>434</v>
      </c>
      <c r="C311" s="865"/>
      <c r="D311" s="865"/>
      <c r="E311" s="865"/>
      <c r="F311" s="865"/>
      <c r="G311" s="865"/>
      <c r="H311" s="865"/>
      <c r="I311" s="865"/>
      <c r="J311" s="865"/>
      <c r="K311" s="865"/>
      <c r="L311" s="865"/>
      <c r="M311" s="865"/>
      <c r="N311" s="866"/>
    </row>
    <row r="312" spans="2:18" ht="15.75">
      <c r="B312" s="836">
        <v>1</v>
      </c>
      <c r="C312" s="839"/>
      <c r="D312" s="857" t="s">
        <v>26</v>
      </c>
      <c r="E312" s="854" t="str">
        <f>IF(D312="Y",1,IF(D312="T",0,IF(D312="Y/T","Belum diisi","Error")))</f>
        <v>Belum diisi</v>
      </c>
      <c r="F312" s="528">
        <v>1</v>
      </c>
      <c r="G312" s="529"/>
      <c r="H312" s="589" t="str">
        <f t="shared" ref="H312:H375" si="6">IF(OR(J312="Isi Dulu",L312="Isi Dulu",J312="Isi Sasaran",L312="Isi Sasaran"),"Belum Diisi",IF(SUM(J312,L312)=2,1,IF(SUM(J312,L312)=1,0,IF(SUM(J312,L312)=0,0,"Error"))))</f>
        <v>Belum Diisi</v>
      </c>
      <c r="I312" s="590" t="s">
        <v>26</v>
      </c>
      <c r="J312" s="591" t="str">
        <f>IF($D$312="Y/T","Isi Sasaran",IF($E$312=0,0,IF(I312="Y",1,IF(I312="T",0,"Isi Dulu"))))</f>
        <v>Isi Sasaran</v>
      </c>
      <c r="K312" s="590" t="s">
        <v>26</v>
      </c>
      <c r="L312" s="591" t="str">
        <f>IF($D$312="Y/T","Isi Sasaran",IF($E$312=0,0,IF(K312="Y",1,IF(K312="T",0,"Isi Dulu"))))</f>
        <v>Isi Sasaran</v>
      </c>
      <c r="M312" s="848" t="s">
        <v>26</v>
      </c>
      <c r="N312" s="851" t="str">
        <f>IF(M312="Y",1,IF(M312="T",0,IF(M312="Y/T","Belum diisi","Error")))</f>
        <v>Belum diisi</v>
      </c>
    </row>
    <row r="313" spans="2:18" ht="15.75">
      <c r="B313" s="837"/>
      <c r="C313" s="840"/>
      <c r="D313" s="858"/>
      <c r="E313" s="855"/>
      <c r="F313" s="549">
        <v>2</v>
      </c>
      <c r="G313" s="550"/>
      <c r="H313" s="589" t="str">
        <f t="shared" si="6"/>
        <v>Belum Diisi</v>
      </c>
      <c r="I313" s="592" t="s">
        <v>26</v>
      </c>
      <c r="J313" s="593" t="str">
        <f>IF($D$312="Y/T","Isi Sasaran",IF($E$312=0,0,IF(I313="Y",1,IF(I313="T",0,"Isi Dulu"))))</f>
        <v>Isi Sasaran</v>
      </c>
      <c r="K313" s="592" t="s">
        <v>26</v>
      </c>
      <c r="L313" s="593" t="str">
        <f>IF($D$312="Y/T","Isi Sasaran",IF($E$312=0,0,IF(K313="Y",1,IF(K313="T",0,"Isi Dulu"))))</f>
        <v>Isi Sasaran</v>
      </c>
      <c r="M313" s="849"/>
      <c r="N313" s="852"/>
    </row>
    <row r="314" spans="2:18" ht="15.75">
      <c r="B314" s="837"/>
      <c r="C314" s="840"/>
      <c r="D314" s="858"/>
      <c r="E314" s="855"/>
      <c r="F314" s="549">
        <v>3</v>
      </c>
      <c r="G314" s="550"/>
      <c r="H314" s="589" t="str">
        <f t="shared" si="6"/>
        <v>Belum Diisi</v>
      </c>
      <c r="I314" s="592" t="s">
        <v>26</v>
      </c>
      <c r="J314" s="593" t="str">
        <f>IF($D$312="Y/T","Isi Sasaran",IF($E$312=0,0,IF(I314="Y",1,IF(I314="T",0,"Isi Dulu"))))</f>
        <v>Isi Sasaran</v>
      </c>
      <c r="K314" s="592" t="s">
        <v>26</v>
      </c>
      <c r="L314" s="593" t="str">
        <f>IF($D$312="Y/T","Isi Sasaran",IF($E$312=0,0,IF(K314="Y",1,IF(K314="T",0,"Isi Dulu"))))</f>
        <v>Isi Sasaran</v>
      </c>
      <c r="M314" s="849"/>
      <c r="N314" s="852"/>
    </row>
    <row r="315" spans="2:18" ht="15.75">
      <c r="B315" s="837"/>
      <c r="C315" s="840"/>
      <c r="D315" s="858"/>
      <c r="E315" s="855"/>
      <c r="F315" s="549">
        <v>4</v>
      </c>
      <c r="G315" s="550"/>
      <c r="H315" s="589" t="str">
        <f t="shared" si="6"/>
        <v>Belum Diisi</v>
      </c>
      <c r="I315" s="592" t="s">
        <v>26</v>
      </c>
      <c r="J315" s="593" t="str">
        <f>IF($D$312="Y/T","Isi Sasaran",IF($E$312=0,0,IF(I315="Y",1,IF(I315="T",0,"Isi Dulu"))))</f>
        <v>Isi Sasaran</v>
      </c>
      <c r="K315" s="592" t="s">
        <v>26</v>
      </c>
      <c r="L315" s="593" t="str">
        <f>IF($D$312="Y/T","Isi Sasaran",IF($E$312=0,0,IF(K315="Y",1,IF(K315="T",0,"Isi Dulu"))))</f>
        <v>Isi Sasaran</v>
      </c>
      <c r="M315" s="849"/>
      <c r="N315" s="852"/>
    </row>
    <row r="316" spans="2:18" ht="15.75">
      <c r="B316" s="838"/>
      <c r="C316" s="841"/>
      <c r="D316" s="859"/>
      <c r="E316" s="856"/>
      <c r="F316" s="569">
        <v>5</v>
      </c>
      <c r="G316" s="570"/>
      <c r="H316" s="594" t="str">
        <f t="shared" si="6"/>
        <v>Belum Diisi</v>
      </c>
      <c r="I316" s="595" t="s">
        <v>26</v>
      </c>
      <c r="J316" s="596" t="str">
        <f>IF($D$312="Y/T","Isi Sasaran",IF($E$312=0,0,IF(I316="Y",1,IF(I316="T",0,"Isi Dulu"))))</f>
        <v>Isi Sasaran</v>
      </c>
      <c r="K316" s="595" t="s">
        <v>26</v>
      </c>
      <c r="L316" s="596" t="str">
        <f>IF($D$312="Y/T","Isi Sasaran",IF($E$312=0,0,IF(K316="Y",1,IF(K316="T",0,"Isi Dulu"))))</f>
        <v>Isi Sasaran</v>
      </c>
      <c r="M316" s="850"/>
      <c r="N316" s="853"/>
    </row>
    <row r="317" spans="2:18" ht="15.75">
      <c r="B317" s="836">
        <v>2</v>
      </c>
      <c r="C317" s="839"/>
      <c r="D317" s="857" t="s">
        <v>26</v>
      </c>
      <c r="E317" s="854" t="str">
        <f>IF(D317="Y",1,IF(D317="T",0,IF(D317="Y/T","Belum diisi","Error")))</f>
        <v>Belum diisi</v>
      </c>
      <c r="F317" s="528">
        <v>1</v>
      </c>
      <c r="G317" s="529"/>
      <c r="H317" s="597" t="str">
        <f t="shared" si="6"/>
        <v>Belum Diisi</v>
      </c>
      <c r="I317" s="590" t="s">
        <v>26</v>
      </c>
      <c r="J317" s="591" t="str">
        <f>IF($D$317="Y/T","Isi Sasaran",IF($E$317=0,0,IF(I317="Y",1,IF(I317="T",0,"Isi Dulu"))))</f>
        <v>Isi Sasaran</v>
      </c>
      <c r="K317" s="590" t="s">
        <v>26</v>
      </c>
      <c r="L317" s="591" t="str">
        <f>IF($D$317="Y/T","Isi Sasaran",IF($E$317=0,0,IF(K317="Y",1,IF(K317="T",0,"Isi Dulu"))))</f>
        <v>Isi Sasaran</v>
      </c>
      <c r="M317" s="848" t="s">
        <v>26</v>
      </c>
      <c r="N317" s="851" t="str">
        <f>IF(M317="Y",1,IF(M317="T",0,IF(M317="Y/T","Belum diisi","Error")))</f>
        <v>Belum diisi</v>
      </c>
    </row>
    <row r="318" spans="2:18" ht="15.75">
      <c r="B318" s="837"/>
      <c r="C318" s="840"/>
      <c r="D318" s="858"/>
      <c r="E318" s="855"/>
      <c r="F318" s="549">
        <v>2</v>
      </c>
      <c r="G318" s="550"/>
      <c r="H318" s="598" t="str">
        <f t="shared" si="6"/>
        <v>Belum Diisi</v>
      </c>
      <c r="I318" s="592" t="s">
        <v>26</v>
      </c>
      <c r="J318" s="593" t="str">
        <f>IF($D$317="Y/T","Isi Sasaran",IF($E$317=0,0,IF(I318="Y",1,IF(I318="T",0,"Isi Dulu"))))</f>
        <v>Isi Sasaran</v>
      </c>
      <c r="K318" s="592" t="s">
        <v>26</v>
      </c>
      <c r="L318" s="593" t="str">
        <f>IF($D$317="Y/T","Isi Sasaran",IF($E$317=0,0,IF(K318="Y",1,IF(K318="T",0,"Isi Dulu"))))</f>
        <v>Isi Sasaran</v>
      </c>
      <c r="M318" s="849"/>
      <c r="N318" s="852"/>
    </row>
    <row r="319" spans="2:18" ht="15.75">
      <c r="B319" s="837"/>
      <c r="C319" s="840"/>
      <c r="D319" s="858"/>
      <c r="E319" s="855"/>
      <c r="F319" s="549">
        <v>3</v>
      </c>
      <c r="G319" s="550"/>
      <c r="H319" s="598" t="str">
        <f t="shared" si="6"/>
        <v>Belum Diisi</v>
      </c>
      <c r="I319" s="592" t="s">
        <v>26</v>
      </c>
      <c r="J319" s="593" t="str">
        <f>IF($D$317="Y/T","Isi Sasaran",IF($E$317=0,0,IF(I319="Y",1,IF(I319="T",0,"Isi Dulu"))))</f>
        <v>Isi Sasaran</v>
      </c>
      <c r="K319" s="592" t="s">
        <v>26</v>
      </c>
      <c r="L319" s="593" t="str">
        <f>IF($D$317="Y/T","Isi Sasaran",IF($E$317=0,0,IF(K319="Y",1,IF(K319="T",0,"Isi Dulu"))))</f>
        <v>Isi Sasaran</v>
      </c>
      <c r="M319" s="849"/>
      <c r="N319" s="852"/>
    </row>
    <row r="320" spans="2:18" ht="15.75">
      <c r="B320" s="837"/>
      <c r="C320" s="840"/>
      <c r="D320" s="858"/>
      <c r="E320" s="855"/>
      <c r="F320" s="549">
        <v>4</v>
      </c>
      <c r="G320" s="550"/>
      <c r="H320" s="598" t="str">
        <f t="shared" si="6"/>
        <v>Belum Diisi</v>
      </c>
      <c r="I320" s="592" t="s">
        <v>26</v>
      </c>
      <c r="J320" s="593" t="str">
        <f>IF($D$317="Y/T","Isi Sasaran",IF($E$317=0,0,IF(I320="Y",1,IF(I320="T",0,"Isi Dulu"))))</f>
        <v>Isi Sasaran</v>
      </c>
      <c r="K320" s="592" t="s">
        <v>26</v>
      </c>
      <c r="L320" s="593" t="str">
        <f>IF($D$317="Y/T","Isi Sasaran",IF($E$317=0,0,IF(K320="Y",1,IF(K320="T",0,"Isi Dulu"))))</f>
        <v>Isi Sasaran</v>
      </c>
      <c r="M320" s="849"/>
      <c r="N320" s="852"/>
    </row>
    <row r="321" spans="2:14" ht="15.75">
      <c r="B321" s="838"/>
      <c r="C321" s="841"/>
      <c r="D321" s="859"/>
      <c r="E321" s="856"/>
      <c r="F321" s="569">
        <v>5</v>
      </c>
      <c r="G321" s="570"/>
      <c r="H321" s="599" t="str">
        <f t="shared" si="6"/>
        <v>Belum Diisi</v>
      </c>
      <c r="I321" s="595" t="s">
        <v>26</v>
      </c>
      <c r="J321" s="596" t="str">
        <f>IF($D$317="Y/T","Isi Sasaran",IF($E$317=0,0,IF(I321="Y",1,IF(I321="T",0,"Isi Dulu"))))</f>
        <v>Isi Sasaran</v>
      </c>
      <c r="K321" s="595" t="s">
        <v>26</v>
      </c>
      <c r="L321" s="596" t="str">
        <f>IF($D$317="Y/T","Isi Sasaran",IF($E$317=0,0,IF(K321="Y",1,IF(K321="T",0,"Isi Dulu"))))</f>
        <v>Isi Sasaran</v>
      </c>
      <c r="M321" s="850"/>
      <c r="N321" s="853"/>
    </row>
    <row r="322" spans="2:14" ht="15.75">
      <c r="B322" s="836">
        <v>3</v>
      </c>
      <c r="C322" s="839"/>
      <c r="D322" s="857" t="s">
        <v>26</v>
      </c>
      <c r="E322" s="854" t="str">
        <f>IF(D322="Y",1,IF(D322="T",0,IF(D322="Y/T","Belum diisi","Error")))</f>
        <v>Belum diisi</v>
      </c>
      <c r="F322" s="528">
        <v>1</v>
      </c>
      <c r="G322" s="529"/>
      <c r="H322" s="600" t="str">
        <f t="shared" si="6"/>
        <v>Belum Diisi</v>
      </c>
      <c r="I322" s="590" t="s">
        <v>26</v>
      </c>
      <c r="J322" s="591" t="str">
        <f>IF($D$322="Y/T","Isi Sasaran",IF($E$322=0,0,IF(I322="Y",1,IF(I322="T",0,"Isi Dulu"))))</f>
        <v>Isi Sasaran</v>
      </c>
      <c r="K322" s="590" t="s">
        <v>26</v>
      </c>
      <c r="L322" s="591" t="str">
        <f>IF($D$322="Y/T","Isi Sasaran",IF($E$322=0,0,IF(K322="Y",1,IF(K322="T",0,"Isi Dulu"))))</f>
        <v>Isi Sasaran</v>
      </c>
      <c r="M322" s="848" t="s">
        <v>26</v>
      </c>
      <c r="N322" s="851" t="str">
        <f>IF(M322="Y",1,IF(M322="T",0,IF(M322="Y/T","Belum diisi","Error")))</f>
        <v>Belum diisi</v>
      </c>
    </row>
    <row r="323" spans="2:14" ht="15.75">
      <c r="B323" s="837"/>
      <c r="C323" s="840"/>
      <c r="D323" s="858"/>
      <c r="E323" s="855"/>
      <c r="F323" s="549">
        <v>2</v>
      </c>
      <c r="G323" s="550"/>
      <c r="H323" s="598" t="str">
        <f t="shared" si="6"/>
        <v>Belum Diisi</v>
      </c>
      <c r="I323" s="592" t="s">
        <v>26</v>
      </c>
      <c r="J323" s="593" t="str">
        <f>IF($D$322="Y/T","Isi Sasaran",IF($E$322=0,0,IF(I323="Y",1,IF(I323="T",0,"Isi Dulu"))))</f>
        <v>Isi Sasaran</v>
      </c>
      <c r="K323" s="592" t="s">
        <v>26</v>
      </c>
      <c r="L323" s="593" t="str">
        <f>IF($D$322="Y/T","Isi Sasaran",IF($E$322=0,0,IF(K323="Y",1,IF(K323="T",0,"Isi Dulu"))))</f>
        <v>Isi Sasaran</v>
      </c>
      <c r="M323" s="849"/>
      <c r="N323" s="852"/>
    </row>
    <row r="324" spans="2:14" ht="15.75">
      <c r="B324" s="837"/>
      <c r="C324" s="840"/>
      <c r="D324" s="858"/>
      <c r="E324" s="855"/>
      <c r="F324" s="549">
        <v>3</v>
      </c>
      <c r="G324" s="550"/>
      <c r="H324" s="598" t="str">
        <f t="shared" si="6"/>
        <v>Belum Diisi</v>
      </c>
      <c r="I324" s="592" t="s">
        <v>26</v>
      </c>
      <c r="J324" s="593" t="str">
        <f>IF($D$322="Y/T","Isi Sasaran",IF($E$322=0,0,IF(I324="Y",1,IF(I324="T",0,"Isi Dulu"))))</f>
        <v>Isi Sasaran</v>
      </c>
      <c r="K324" s="592" t="s">
        <v>26</v>
      </c>
      <c r="L324" s="593" t="str">
        <f>IF($D$322="Y/T","Isi Sasaran",IF($E$322=0,0,IF(K324="Y",1,IF(K324="T",0,"Isi Dulu"))))</f>
        <v>Isi Sasaran</v>
      </c>
      <c r="M324" s="849"/>
      <c r="N324" s="852"/>
    </row>
    <row r="325" spans="2:14" ht="15.75">
      <c r="B325" s="837"/>
      <c r="C325" s="840"/>
      <c r="D325" s="858"/>
      <c r="E325" s="855"/>
      <c r="F325" s="549">
        <v>4</v>
      </c>
      <c r="G325" s="550"/>
      <c r="H325" s="598" t="str">
        <f t="shared" si="6"/>
        <v>Belum Diisi</v>
      </c>
      <c r="I325" s="592" t="s">
        <v>26</v>
      </c>
      <c r="J325" s="593" t="str">
        <f>IF($D$322="Y/T","Isi Sasaran",IF($E$322=0,0,IF(I325="Y",1,IF(I325="T",0,"Isi Dulu"))))</f>
        <v>Isi Sasaran</v>
      </c>
      <c r="K325" s="592" t="s">
        <v>26</v>
      </c>
      <c r="L325" s="593" t="str">
        <f>IF($D$322="Y/T","Isi Sasaran",IF($E$322=0,0,IF(K325="Y",1,IF(K325="T",0,"Isi Dulu"))))</f>
        <v>Isi Sasaran</v>
      </c>
      <c r="M325" s="849"/>
      <c r="N325" s="852"/>
    </row>
    <row r="326" spans="2:14" ht="15.75">
      <c r="B326" s="838"/>
      <c r="C326" s="841"/>
      <c r="D326" s="859"/>
      <c r="E326" s="856"/>
      <c r="F326" s="569">
        <v>5</v>
      </c>
      <c r="G326" s="570"/>
      <c r="H326" s="599" t="str">
        <f t="shared" si="6"/>
        <v>Belum Diisi</v>
      </c>
      <c r="I326" s="595" t="s">
        <v>26</v>
      </c>
      <c r="J326" s="596" t="str">
        <f>IF($D$322="Y/T","Isi Sasaran",IF($E$322=0,0,IF(I326="Y",1,IF(I326="T",0,"Isi Dulu"))))</f>
        <v>Isi Sasaran</v>
      </c>
      <c r="K326" s="595" t="s">
        <v>26</v>
      </c>
      <c r="L326" s="596" t="str">
        <f>IF($D$322="Y/T","Isi Sasaran",IF($E$322=0,0,IF(K326="Y",1,IF(K326="T",0,"Isi Dulu"))))</f>
        <v>Isi Sasaran</v>
      </c>
      <c r="M326" s="850"/>
      <c r="N326" s="853"/>
    </row>
    <row r="327" spans="2:14" ht="15.75">
      <c r="B327" s="836">
        <v>4</v>
      </c>
      <c r="C327" s="839"/>
      <c r="D327" s="857" t="s">
        <v>26</v>
      </c>
      <c r="E327" s="854" t="str">
        <f>IF(D327="Y",1,IF(D327="T",0,IF(D327="Y/T","Belum diisi","Error")))</f>
        <v>Belum diisi</v>
      </c>
      <c r="F327" s="528">
        <v>1</v>
      </c>
      <c r="G327" s="529"/>
      <c r="H327" s="600" t="str">
        <f t="shared" si="6"/>
        <v>Belum Diisi</v>
      </c>
      <c r="I327" s="590" t="s">
        <v>26</v>
      </c>
      <c r="J327" s="591" t="str">
        <f>IF($D$327="Y/T","Isi Sasaran",IF($E$327=0,0,IF(I327="Y",1,IF(I327="T",0,"Isi Dulu"))))</f>
        <v>Isi Sasaran</v>
      </c>
      <c r="K327" s="590" t="s">
        <v>26</v>
      </c>
      <c r="L327" s="591" t="str">
        <f>IF($D$327="Y/T","Isi Sasaran",IF($E$327=0,0,IF(K327="Y",1,IF(K327="T",0,"Isi Dulu"))))</f>
        <v>Isi Sasaran</v>
      </c>
      <c r="M327" s="848" t="s">
        <v>26</v>
      </c>
      <c r="N327" s="851" t="str">
        <f>IF(M327="Y",1,IF(M327="T",0,IF(M327="Y/T","Belum diisi","Error")))</f>
        <v>Belum diisi</v>
      </c>
    </row>
    <row r="328" spans="2:14" ht="15.75">
      <c r="B328" s="837"/>
      <c r="C328" s="840"/>
      <c r="D328" s="858"/>
      <c r="E328" s="855"/>
      <c r="F328" s="549">
        <v>2</v>
      </c>
      <c r="G328" s="550"/>
      <c r="H328" s="598" t="str">
        <f t="shared" si="6"/>
        <v>Belum Diisi</v>
      </c>
      <c r="I328" s="592" t="s">
        <v>26</v>
      </c>
      <c r="J328" s="593" t="str">
        <f>IF($D$327="Y/T","Isi Sasaran",IF($E$327=0,0,IF(I328="Y",1,IF(I328="T",0,"Isi Dulu"))))</f>
        <v>Isi Sasaran</v>
      </c>
      <c r="K328" s="592" t="s">
        <v>26</v>
      </c>
      <c r="L328" s="593" t="str">
        <f>IF($D$327="Y/T","Isi Sasaran",IF($E$327=0,0,IF(K328="Y",1,IF(K328="T",0,"Isi Dulu"))))</f>
        <v>Isi Sasaran</v>
      </c>
      <c r="M328" s="849"/>
      <c r="N328" s="852"/>
    </row>
    <row r="329" spans="2:14" ht="15.75">
      <c r="B329" s="837"/>
      <c r="C329" s="840"/>
      <c r="D329" s="858"/>
      <c r="E329" s="855"/>
      <c r="F329" s="549">
        <v>3</v>
      </c>
      <c r="G329" s="550"/>
      <c r="H329" s="598" t="str">
        <f t="shared" si="6"/>
        <v>Belum Diisi</v>
      </c>
      <c r="I329" s="592" t="s">
        <v>26</v>
      </c>
      <c r="J329" s="593" t="str">
        <f>IF($D$327="Y/T","Isi Sasaran",IF($E$327=0,0,IF(I329="Y",1,IF(I329="T",0,"Isi Dulu"))))</f>
        <v>Isi Sasaran</v>
      </c>
      <c r="K329" s="592" t="s">
        <v>26</v>
      </c>
      <c r="L329" s="593" t="str">
        <f>IF($D$327="Y/T","Isi Sasaran",IF($E$327=0,0,IF(K329="Y",1,IF(K329="T",0,"Isi Dulu"))))</f>
        <v>Isi Sasaran</v>
      </c>
      <c r="M329" s="849"/>
      <c r="N329" s="852"/>
    </row>
    <row r="330" spans="2:14" ht="15.75">
      <c r="B330" s="837"/>
      <c r="C330" s="840"/>
      <c r="D330" s="858"/>
      <c r="E330" s="855"/>
      <c r="F330" s="549">
        <v>4</v>
      </c>
      <c r="G330" s="550"/>
      <c r="H330" s="598" t="str">
        <f t="shared" si="6"/>
        <v>Belum Diisi</v>
      </c>
      <c r="I330" s="592" t="s">
        <v>26</v>
      </c>
      <c r="J330" s="593" t="str">
        <f>IF($D$327="Y/T","Isi Sasaran",IF($E$327=0,0,IF(I330="Y",1,IF(I330="T",0,"Isi Dulu"))))</f>
        <v>Isi Sasaran</v>
      </c>
      <c r="K330" s="592" t="s">
        <v>26</v>
      </c>
      <c r="L330" s="593" t="str">
        <f>IF($D$327="Y/T","Isi Sasaran",IF($E$327=0,0,IF(K330="Y",1,IF(K330="T",0,"Isi Dulu"))))</f>
        <v>Isi Sasaran</v>
      </c>
      <c r="M330" s="849"/>
      <c r="N330" s="852"/>
    </row>
    <row r="331" spans="2:14" ht="15.75">
      <c r="B331" s="838"/>
      <c r="C331" s="841"/>
      <c r="D331" s="859"/>
      <c r="E331" s="856"/>
      <c r="F331" s="569">
        <v>5</v>
      </c>
      <c r="G331" s="570"/>
      <c r="H331" s="599" t="str">
        <f t="shared" si="6"/>
        <v>Belum Diisi</v>
      </c>
      <c r="I331" s="595" t="s">
        <v>26</v>
      </c>
      <c r="J331" s="596" t="str">
        <f>IF($D$327="Y/T","Isi Sasaran",IF($E$327=0,0,IF(I331="Y",1,IF(I331="T",0,"Isi Dulu"))))</f>
        <v>Isi Sasaran</v>
      </c>
      <c r="K331" s="595" t="s">
        <v>26</v>
      </c>
      <c r="L331" s="596" t="str">
        <f>IF($D$327="Y/T","Isi Sasaran",IF($E$327=0,0,IF(K331="Y",1,IF(K331="T",0,"Isi Dulu"))))</f>
        <v>Isi Sasaran</v>
      </c>
      <c r="M331" s="850"/>
      <c r="N331" s="853"/>
    </row>
    <row r="332" spans="2:14" ht="15.75">
      <c r="B332" s="836">
        <v>5</v>
      </c>
      <c r="C332" s="839"/>
      <c r="D332" s="857" t="s">
        <v>26</v>
      </c>
      <c r="E332" s="854" t="str">
        <f>IF(D332="Y",1,IF(D332="T",0,IF(D332="Y/T","Belum diisi","Error")))</f>
        <v>Belum diisi</v>
      </c>
      <c r="F332" s="528">
        <v>1</v>
      </c>
      <c r="G332" s="529"/>
      <c r="H332" s="600" t="str">
        <f t="shared" si="6"/>
        <v>Belum Diisi</v>
      </c>
      <c r="I332" s="590" t="s">
        <v>26</v>
      </c>
      <c r="J332" s="591" t="str">
        <f>IF($D$332="Y/T","Isi Sasaran",IF($E$332=0,0,IF(I332="Y",1,IF(I332="T",0,"Isi Dulu"))))</f>
        <v>Isi Sasaran</v>
      </c>
      <c r="K332" s="590" t="s">
        <v>26</v>
      </c>
      <c r="L332" s="591" t="str">
        <f>IF($D$332="Y/T","Isi Sasaran",IF($E$332=0,0,IF(K332="Y",1,IF(K332="T",0,"Isi Dulu"))))</f>
        <v>Isi Sasaran</v>
      </c>
      <c r="M332" s="848" t="s">
        <v>26</v>
      </c>
      <c r="N332" s="851" t="str">
        <f>IF(M332="Y",1,IF(M332="T",0,IF(M332="Y/T","Belum diisi","Error")))</f>
        <v>Belum diisi</v>
      </c>
    </row>
    <row r="333" spans="2:14" ht="15.75">
      <c r="B333" s="837"/>
      <c r="C333" s="840"/>
      <c r="D333" s="858"/>
      <c r="E333" s="855"/>
      <c r="F333" s="549">
        <v>2</v>
      </c>
      <c r="G333" s="550"/>
      <c r="H333" s="598" t="str">
        <f t="shared" si="6"/>
        <v>Belum Diisi</v>
      </c>
      <c r="I333" s="592" t="s">
        <v>26</v>
      </c>
      <c r="J333" s="593" t="str">
        <f>IF($D$332="Y/T","Isi Sasaran",IF($E$332=0,0,IF(I333="Y",1,IF(I333="T",0,"Isi Dulu"))))</f>
        <v>Isi Sasaran</v>
      </c>
      <c r="K333" s="592" t="s">
        <v>26</v>
      </c>
      <c r="L333" s="593" t="str">
        <f>IF($D$332="Y/T","Isi Sasaran",IF($E$332=0,0,IF(K333="Y",1,IF(K333="T",0,"Isi Dulu"))))</f>
        <v>Isi Sasaran</v>
      </c>
      <c r="M333" s="849"/>
      <c r="N333" s="852"/>
    </row>
    <row r="334" spans="2:14" ht="15.75">
      <c r="B334" s="837"/>
      <c r="C334" s="840"/>
      <c r="D334" s="858"/>
      <c r="E334" s="855"/>
      <c r="F334" s="549">
        <v>3</v>
      </c>
      <c r="G334" s="550"/>
      <c r="H334" s="598" t="str">
        <f t="shared" si="6"/>
        <v>Belum Diisi</v>
      </c>
      <c r="I334" s="592" t="s">
        <v>26</v>
      </c>
      <c r="J334" s="593" t="str">
        <f>IF($D$332="Y/T","Isi Sasaran",IF($E$332=0,0,IF(I334="Y",1,IF(I334="T",0,"Isi Dulu"))))</f>
        <v>Isi Sasaran</v>
      </c>
      <c r="K334" s="592" t="s">
        <v>26</v>
      </c>
      <c r="L334" s="593" t="str">
        <f>IF($D$332="Y/T","Isi Sasaran",IF($E$332=0,0,IF(K334="Y",1,IF(K334="T",0,"Isi Dulu"))))</f>
        <v>Isi Sasaran</v>
      </c>
      <c r="M334" s="849"/>
      <c r="N334" s="852"/>
    </row>
    <row r="335" spans="2:14" ht="15.75">
      <c r="B335" s="837"/>
      <c r="C335" s="840"/>
      <c r="D335" s="858"/>
      <c r="E335" s="855"/>
      <c r="F335" s="549">
        <v>4</v>
      </c>
      <c r="G335" s="550"/>
      <c r="H335" s="598" t="str">
        <f t="shared" si="6"/>
        <v>Belum Diisi</v>
      </c>
      <c r="I335" s="592" t="s">
        <v>26</v>
      </c>
      <c r="J335" s="593" t="str">
        <f>IF($D$332="Y/T","Isi Sasaran",IF($E$332=0,0,IF(I335="Y",1,IF(I335="T",0,"Isi Dulu"))))</f>
        <v>Isi Sasaran</v>
      </c>
      <c r="K335" s="592" t="s">
        <v>26</v>
      </c>
      <c r="L335" s="593" t="str">
        <f>IF($D$332="Y/T","Isi Sasaran",IF($E$332=0,0,IF(K335="Y",1,IF(K335="T",0,"Isi Dulu"))))</f>
        <v>Isi Sasaran</v>
      </c>
      <c r="M335" s="849"/>
      <c r="N335" s="852"/>
    </row>
    <row r="336" spans="2:14" ht="15.75">
      <c r="B336" s="838"/>
      <c r="C336" s="841"/>
      <c r="D336" s="859"/>
      <c r="E336" s="856"/>
      <c r="F336" s="569">
        <v>5</v>
      </c>
      <c r="G336" s="570"/>
      <c r="H336" s="599" t="str">
        <f t="shared" si="6"/>
        <v>Belum Diisi</v>
      </c>
      <c r="I336" s="595" t="s">
        <v>26</v>
      </c>
      <c r="J336" s="596" t="str">
        <f>IF($D$332="Y/T","Isi Sasaran",IF($E$332=0,0,IF(I336="Y",1,IF(I336="T",0,"Isi Dulu"))))</f>
        <v>Isi Sasaran</v>
      </c>
      <c r="K336" s="595" t="s">
        <v>26</v>
      </c>
      <c r="L336" s="596" t="str">
        <f>IF($D$332="Y/T","Isi Sasaran",IF($E$332=0,0,IF(K336="Y",1,IF(K336="T",0,"Isi Dulu"))))</f>
        <v>Isi Sasaran</v>
      </c>
      <c r="M336" s="850"/>
      <c r="N336" s="853"/>
    </row>
    <row r="337" spans="2:14" ht="15.75">
      <c r="B337" s="836">
        <v>6</v>
      </c>
      <c r="C337" s="839"/>
      <c r="D337" s="857" t="s">
        <v>26</v>
      </c>
      <c r="E337" s="854" t="str">
        <f>IF(D337="Y",1,IF(D337="T",0,IF(D337="Y/T","Belum diisi","Error")))</f>
        <v>Belum diisi</v>
      </c>
      <c r="F337" s="528">
        <v>1</v>
      </c>
      <c r="G337" s="529"/>
      <c r="H337" s="600" t="str">
        <f t="shared" si="6"/>
        <v>Belum Diisi</v>
      </c>
      <c r="I337" s="590" t="s">
        <v>26</v>
      </c>
      <c r="J337" s="591" t="str">
        <f>IF($D$337="Y/T","Isi Sasaran",IF($E$337=0,0,IF(I337="Y",1,IF(I337="T",0,"Isi Dulu"))))</f>
        <v>Isi Sasaran</v>
      </c>
      <c r="K337" s="590" t="s">
        <v>26</v>
      </c>
      <c r="L337" s="591" t="str">
        <f>IF($D$337="Y/T","Isi Sasaran",IF($E$337=0,0,IF(K337="Y",1,IF(K337="T",0,"Isi Dulu"))))</f>
        <v>Isi Sasaran</v>
      </c>
      <c r="M337" s="848" t="s">
        <v>26</v>
      </c>
      <c r="N337" s="851" t="str">
        <f>IF(M337="Y",1,IF(M337="T",0,IF(M337="Y/T","Belum diisi","Error")))</f>
        <v>Belum diisi</v>
      </c>
    </row>
    <row r="338" spans="2:14" ht="15.75">
      <c r="B338" s="837"/>
      <c r="C338" s="840"/>
      <c r="D338" s="858"/>
      <c r="E338" s="855"/>
      <c r="F338" s="549">
        <v>2</v>
      </c>
      <c r="G338" s="550"/>
      <c r="H338" s="598" t="str">
        <f t="shared" si="6"/>
        <v>Belum Diisi</v>
      </c>
      <c r="I338" s="592" t="s">
        <v>26</v>
      </c>
      <c r="J338" s="593" t="str">
        <f>IF($D$337="Y/T","Isi Sasaran",IF($E$337=0,0,IF(I338="Y",1,IF(I338="T",0,"Isi Dulu"))))</f>
        <v>Isi Sasaran</v>
      </c>
      <c r="K338" s="592" t="s">
        <v>26</v>
      </c>
      <c r="L338" s="593" t="str">
        <f>IF($D$337="Y/T","Isi Sasaran",IF($E$337=0,0,IF(K338="Y",1,IF(K338="T",0,"Isi Dulu"))))</f>
        <v>Isi Sasaran</v>
      </c>
      <c r="M338" s="849"/>
      <c r="N338" s="852"/>
    </row>
    <row r="339" spans="2:14" ht="15.75">
      <c r="B339" s="837"/>
      <c r="C339" s="840"/>
      <c r="D339" s="858"/>
      <c r="E339" s="855"/>
      <c r="F339" s="549">
        <v>3</v>
      </c>
      <c r="G339" s="550"/>
      <c r="H339" s="598" t="str">
        <f t="shared" si="6"/>
        <v>Belum Diisi</v>
      </c>
      <c r="I339" s="592" t="s">
        <v>26</v>
      </c>
      <c r="J339" s="593" t="str">
        <f>IF($D$337="Y/T","Isi Sasaran",IF($E$337=0,0,IF(I339="Y",1,IF(I339="T",0,"Isi Dulu"))))</f>
        <v>Isi Sasaran</v>
      </c>
      <c r="K339" s="592" t="s">
        <v>26</v>
      </c>
      <c r="L339" s="593" t="str">
        <f>IF($D$337="Y/T","Isi Sasaran",IF($E$337=0,0,IF(K339="Y",1,IF(K339="T",0,"Isi Dulu"))))</f>
        <v>Isi Sasaran</v>
      </c>
      <c r="M339" s="849"/>
      <c r="N339" s="852"/>
    </row>
    <row r="340" spans="2:14" ht="15.75">
      <c r="B340" s="837"/>
      <c r="C340" s="840"/>
      <c r="D340" s="858"/>
      <c r="E340" s="855"/>
      <c r="F340" s="549">
        <v>4</v>
      </c>
      <c r="G340" s="550"/>
      <c r="H340" s="598" t="str">
        <f t="shared" si="6"/>
        <v>Belum Diisi</v>
      </c>
      <c r="I340" s="592" t="s">
        <v>26</v>
      </c>
      <c r="J340" s="593" t="str">
        <f>IF($D$337="Y/T","Isi Sasaran",IF($E$337=0,0,IF(I340="Y",1,IF(I340="T",0,"Isi Dulu"))))</f>
        <v>Isi Sasaran</v>
      </c>
      <c r="K340" s="592" t="s">
        <v>26</v>
      </c>
      <c r="L340" s="593" t="str">
        <f>IF($D$337="Y/T","Isi Sasaran",IF($E$337=0,0,IF(K340="Y",1,IF(K340="T",0,"Isi Dulu"))))</f>
        <v>Isi Sasaran</v>
      </c>
      <c r="M340" s="849"/>
      <c r="N340" s="852"/>
    </row>
    <row r="341" spans="2:14" ht="15.75">
      <c r="B341" s="838"/>
      <c r="C341" s="841"/>
      <c r="D341" s="859"/>
      <c r="E341" s="856"/>
      <c r="F341" s="569">
        <v>5</v>
      </c>
      <c r="G341" s="570"/>
      <c r="H341" s="599" t="str">
        <f t="shared" si="6"/>
        <v>Belum Diisi</v>
      </c>
      <c r="I341" s="595" t="s">
        <v>26</v>
      </c>
      <c r="J341" s="596" t="str">
        <f>IF($D$337="Y/T","Isi Sasaran",IF($E$337=0,0,IF(I341="Y",1,IF(I341="T",0,"Isi Dulu"))))</f>
        <v>Isi Sasaran</v>
      </c>
      <c r="K341" s="595" t="s">
        <v>26</v>
      </c>
      <c r="L341" s="596" t="str">
        <f>IF($D$337="Y/T","Isi Sasaran",IF($E$337=0,0,IF(K341="Y",1,IF(K341="T",0,"Isi Dulu"))))</f>
        <v>Isi Sasaran</v>
      </c>
      <c r="M341" s="850"/>
      <c r="N341" s="853"/>
    </row>
    <row r="342" spans="2:14" ht="15.75">
      <c r="B342" s="836">
        <v>7</v>
      </c>
      <c r="C342" s="839"/>
      <c r="D342" s="857" t="s">
        <v>26</v>
      </c>
      <c r="E342" s="854" t="str">
        <f>IF(D342="Y",1,IF(D342="T",0,IF(D342="Y/T","Belum diisi","Error")))</f>
        <v>Belum diisi</v>
      </c>
      <c r="F342" s="528">
        <v>1</v>
      </c>
      <c r="G342" s="529"/>
      <c r="H342" s="600" t="str">
        <f t="shared" si="6"/>
        <v>Belum Diisi</v>
      </c>
      <c r="I342" s="590" t="s">
        <v>26</v>
      </c>
      <c r="J342" s="591" t="str">
        <f>IF($D$342="Y/T","Isi Sasaran",IF($E$342=0,0,IF(I342="Y",1,IF(I342="T",0,"Isi Dulu"))))</f>
        <v>Isi Sasaran</v>
      </c>
      <c r="K342" s="590" t="s">
        <v>26</v>
      </c>
      <c r="L342" s="591" t="str">
        <f>IF($D$342="Y/T","Isi Sasaran",IF($E$342=0,0,IF(K342="Y",1,IF(K342="T",0,"Isi Dulu"))))</f>
        <v>Isi Sasaran</v>
      </c>
      <c r="M342" s="848" t="s">
        <v>26</v>
      </c>
      <c r="N342" s="851" t="str">
        <f>IF(M342="Y",1,IF(M342="T",0,IF(M342="Y/T","Belum diisi","Error")))</f>
        <v>Belum diisi</v>
      </c>
    </row>
    <row r="343" spans="2:14" ht="15.75">
      <c r="B343" s="837"/>
      <c r="C343" s="840"/>
      <c r="D343" s="858"/>
      <c r="E343" s="855"/>
      <c r="F343" s="549">
        <v>2</v>
      </c>
      <c r="G343" s="550"/>
      <c r="H343" s="598" t="str">
        <f t="shared" si="6"/>
        <v>Belum Diisi</v>
      </c>
      <c r="I343" s="592" t="s">
        <v>26</v>
      </c>
      <c r="J343" s="593" t="str">
        <f>IF($D$342="Y/T","Isi Sasaran",IF($E$342=0,0,IF(I343="Y",1,IF(I343="T",0,"Isi Dulu"))))</f>
        <v>Isi Sasaran</v>
      </c>
      <c r="K343" s="592" t="s">
        <v>26</v>
      </c>
      <c r="L343" s="593" t="str">
        <f>IF($D$342="Y/T","Isi Sasaran",IF($E$342=0,0,IF(K343="Y",1,IF(K343="T",0,"Isi Dulu"))))</f>
        <v>Isi Sasaran</v>
      </c>
      <c r="M343" s="849"/>
      <c r="N343" s="852"/>
    </row>
    <row r="344" spans="2:14" ht="15.75">
      <c r="B344" s="837"/>
      <c r="C344" s="840"/>
      <c r="D344" s="858"/>
      <c r="E344" s="855"/>
      <c r="F344" s="549">
        <v>3</v>
      </c>
      <c r="G344" s="550"/>
      <c r="H344" s="598" t="str">
        <f t="shared" si="6"/>
        <v>Belum Diisi</v>
      </c>
      <c r="I344" s="592" t="s">
        <v>26</v>
      </c>
      <c r="J344" s="593" t="str">
        <f>IF($D$342="Y/T","Isi Sasaran",IF($E$342=0,0,IF(I344="Y",1,IF(I344="T",0,"Isi Dulu"))))</f>
        <v>Isi Sasaran</v>
      </c>
      <c r="K344" s="592" t="s">
        <v>26</v>
      </c>
      <c r="L344" s="593" t="str">
        <f>IF($D$342="Y/T","Isi Sasaran",IF($E$342=0,0,IF(K344="Y",1,IF(K344="T",0,"Isi Dulu"))))</f>
        <v>Isi Sasaran</v>
      </c>
      <c r="M344" s="849"/>
      <c r="N344" s="852"/>
    </row>
    <row r="345" spans="2:14" ht="15.75">
      <c r="B345" s="837"/>
      <c r="C345" s="840"/>
      <c r="D345" s="858"/>
      <c r="E345" s="855"/>
      <c r="F345" s="549">
        <v>4</v>
      </c>
      <c r="G345" s="550"/>
      <c r="H345" s="598" t="str">
        <f t="shared" si="6"/>
        <v>Belum Diisi</v>
      </c>
      <c r="I345" s="592" t="s">
        <v>26</v>
      </c>
      <c r="J345" s="593" t="str">
        <f>IF($D$342="Y/T","Isi Sasaran",IF($E$342=0,0,IF(I345="Y",1,IF(I345="T",0,"Isi Dulu"))))</f>
        <v>Isi Sasaran</v>
      </c>
      <c r="K345" s="592" t="s">
        <v>26</v>
      </c>
      <c r="L345" s="593" t="str">
        <f>IF($D$342="Y/T","Isi Sasaran",IF($E$342=0,0,IF(K345="Y",1,IF(K345="T",0,"Isi Dulu"))))</f>
        <v>Isi Sasaran</v>
      </c>
      <c r="M345" s="849"/>
      <c r="N345" s="852"/>
    </row>
    <row r="346" spans="2:14" ht="15.75">
      <c r="B346" s="838"/>
      <c r="C346" s="841"/>
      <c r="D346" s="859"/>
      <c r="E346" s="856"/>
      <c r="F346" s="569">
        <v>5</v>
      </c>
      <c r="G346" s="570"/>
      <c r="H346" s="599" t="str">
        <f t="shared" si="6"/>
        <v>Belum Diisi</v>
      </c>
      <c r="I346" s="595" t="s">
        <v>26</v>
      </c>
      <c r="J346" s="596" t="str">
        <f>IF($D$342="Y/T","Isi Sasaran",IF($E$342=0,0,IF(I346="Y",1,IF(I346="T",0,"Isi Dulu"))))</f>
        <v>Isi Sasaran</v>
      </c>
      <c r="K346" s="595" t="s">
        <v>26</v>
      </c>
      <c r="L346" s="596" t="str">
        <f>IF($D$342="Y/T","Isi Sasaran",IF($E$342=0,0,IF(K346="Y",1,IF(K346="T",0,"Isi Dulu"))))</f>
        <v>Isi Sasaran</v>
      </c>
      <c r="M346" s="850"/>
      <c r="N346" s="853"/>
    </row>
    <row r="347" spans="2:14" ht="15.75">
      <c r="B347" s="836">
        <v>8</v>
      </c>
      <c r="C347" s="839"/>
      <c r="D347" s="857" t="s">
        <v>26</v>
      </c>
      <c r="E347" s="854" t="str">
        <f>IF(D347="Y",1,IF(D347="T",0,IF(D347="Y/T","Belum diisi","Error")))</f>
        <v>Belum diisi</v>
      </c>
      <c r="F347" s="528">
        <v>1</v>
      </c>
      <c r="G347" s="529"/>
      <c r="H347" s="600" t="str">
        <f t="shared" si="6"/>
        <v>Belum Diisi</v>
      </c>
      <c r="I347" s="590" t="s">
        <v>26</v>
      </c>
      <c r="J347" s="591" t="str">
        <f>IF($D$347="Y/T","Isi Sasaran",IF($E$347=0,0,IF(I347="Y",1,IF(I347="T",0,"Isi Dulu"))))</f>
        <v>Isi Sasaran</v>
      </c>
      <c r="K347" s="590" t="s">
        <v>26</v>
      </c>
      <c r="L347" s="591" t="str">
        <f>IF($D$347="Y/T","Isi Sasaran",IF($E$347=0,0,IF(K347="Y",1,IF(K347="T",0,"Isi Dulu"))))</f>
        <v>Isi Sasaran</v>
      </c>
      <c r="M347" s="848" t="s">
        <v>26</v>
      </c>
      <c r="N347" s="851" t="str">
        <f>IF(M347="Y",1,IF(M347="T",0,IF(M347="Y/T","Belum diisi","Error")))</f>
        <v>Belum diisi</v>
      </c>
    </row>
    <row r="348" spans="2:14" ht="15.75">
      <c r="B348" s="837"/>
      <c r="C348" s="840"/>
      <c r="D348" s="858"/>
      <c r="E348" s="855"/>
      <c r="F348" s="549">
        <v>2</v>
      </c>
      <c r="G348" s="550"/>
      <c r="H348" s="598" t="str">
        <f t="shared" si="6"/>
        <v>Belum Diisi</v>
      </c>
      <c r="I348" s="592" t="s">
        <v>26</v>
      </c>
      <c r="J348" s="593" t="str">
        <f>IF($D$347="Y/T","Isi Sasaran",IF($E$347=0,0,IF(I348="Y",1,IF(I348="T",0,"Isi Dulu"))))</f>
        <v>Isi Sasaran</v>
      </c>
      <c r="K348" s="592" t="s">
        <v>26</v>
      </c>
      <c r="L348" s="593" t="str">
        <f>IF($D$347="Y/T","Isi Sasaran",IF($E$347=0,0,IF(K348="Y",1,IF(K348="T",0,"Isi Dulu"))))</f>
        <v>Isi Sasaran</v>
      </c>
      <c r="M348" s="849"/>
      <c r="N348" s="852"/>
    </row>
    <row r="349" spans="2:14" ht="15.75">
      <c r="B349" s="837"/>
      <c r="C349" s="840"/>
      <c r="D349" s="858"/>
      <c r="E349" s="855"/>
      <c r="F349" s="549">
        <v>3</v>
      </c>
      <c r="G349" s="550"/>
      <c r="H349" s="598" t="str">
        <f t="shared" si="6"/>
        <v>Belum Diisi</v>
      </c>
      <c r="I349" s="592" t="s">
        <v>26</v>
      </c>
      <c r="J349" s="593" t="str">
        <f>IF($D$347="Y/T","Isi Sasaran",IF($E$347=0,0,IF(I349="Y",1,IF(I349="T",0,"Isi Dulu"))))</f>
        <v>Isi Sasaran</v>
      </c>
      <c r="K349" s="592" t="s">
        <v>26</v>
      </c>
      <c r="L349" s="593" t="str">
        <f>IF($D$347="Y/T","Isi Sasaran",IF($E$347=0,0,IF(K349="Y",1,IF(K349="T",0,"Isi Dulu"))))</f>
        <v>Isi Sasaran</v>
      </c>
      <c r="M349" s="849"/>
      <c r="N349" s="852"/>
    </row>
    <row r="350" spans="2:14" ht="15.75">
      <c r="B350" s="837"/>
      <c r="C350" s="840"/>
      <c r="D350" s="858"/>
      <c r="E350" s="855"/>
      <c r="F350" s="549">
        <v>4</v>
      </c>
      <c r="G350" s="550"/>
      <c r="H350" s="598" t="str">
        <f t="shared" si="6"/>
        <v>Belum Diisi</v>
      </c>
      <c r="I350" s="592" t="s">
        <v>26</v>
      </c>
      <c r="J350" s="593" t="str">
        <f>IF($D$347="Y/T","Isi Sasaran",IF($E$347=0,0,IF(I350="Y",1,IF(I350="T",0,"Isi Dulu"))))</f>
        <v>Isi Sasaran</v>
      </c>
      <c r="K350" s="592" t="s">
        <v>26</v>
      </c>
      <c r="L350" s="593" t="str">
        <f>IF($D$347="Y/T","Isi Sasaran",IF($E$347=0,0,IF(K350="Y",1,IF(K350="T",0,"Isi Dulu"))))</f>
        <v>Isi Sasaran</v>
      </c>
      <c r="M350" s="849"/>
      <c r="N350" s="852"/>
    </row>
    <row r="351" spans="2:14" ht="15.75">
      <c r="B351" s="838"/>
      <c r="C351" s="841"/>
      <c r="D351" s="859"/>
      <c r="E351" s="856"/>
      <c r="F351" s="569">
        <v>5</v>
      </c>
      <c r="G351" s="570"/>
      <c r="H351" s="599" t="str">
        <f t="shared" si="6"/>
        <v>Belum Diisi</v>
      </c>
      <c r="I351" s="595" t="s">
        <v>26</v>
      </c>
      <c r="J351" s="596" t="str">
        <f>IF($D$347="Y/T","Isi Sasaran",IF($E$347=0,0,IF(I351="Y",1,IF(I351="T",0,"Isi Dulu"))))</f>
        <v>Isi Sasaran</v>
      </c>
      <c r="K351" s="595" t="s">
        <v>26</v>
      </c>
      <c r="L351" s="596" t="str">
        <f>IF($D$347="Y/T","Isi Sasaran",IF($E$347=0,0,IF(K351="Y",1,IF(K351="T",0,"Isi Dulu"))))</f>
        <v>Isi Sasaran</v>
      </c>
      <c r="M351" s="850"/>
      <c r="N351" s="853"/>
    </row>
    <row r="352" spans="2:14" ht="15.75">
      <c r="B352" s="836">
        <v>9</v>
      </c>
      <c r="C352" s="839"/>
      <c r="D352" s="857" t="s">
        <v>26</v>
      </c>
      <c r="E352" s="854" t="str">
        <f>IF(D352="Y",1,IF(D352="T",0,IF(D352="Y/T","Belum diisi","Error")))</f>
        <v>Belum diisi</v>
      </c>
      <c r="F352" s="528">
        <v>1</v>
      </c>
      <c r="G352" s="529"/>
      <c r="H352" s="600" t="str">
        <f t="shared" si="6"/>
        <v>Belum Diisi</v>
      </c>
      <c r="I352" s="590" t="s">
        <v>26</v>
      </c>
      <c r="J352" s="591" t="str">
        <f>IF($D$352="Y/T","Isi Sasaran",IF($E$352=0,0,IF(I352="Y",1,IF(I352="T",0,"Isi Dulu"))))</f>
        <v>Isi Sasaran</v>
      </c>
      <c r="K352" s="590" t="s">
        <v>26</v>
      </c>
      <c r="L352" s="591" t="str">
        <f>IF($D$352="Y/T","Isi Sasaran",IF($E$352=0,0,IF(K352="Y",1,IF(K352="T",0,"Isi Dulu"))))</f>
        <v>Isi Sasaran</v>
      </c>
      <c r="M352" s="848" t="s">
        <v>26</v>
      </c>
      <c r="N352" s="851" t="str">
        <f>IF(M352="Y",1,IF(M352="T",0,IF(M352="Y/T","Belum diisi","Error")))</f>
        <v>Belum diisi</v>
      </c>
    </row>
    <row r="353" spans="2:14" ht="15.75">
      <c r="B353" s="837"/>
      <c r="C353" s="840"/>
      <c r="D353" s="858"/>
      <c r="E353" s="855"/>
      <c r="F353" s="549">
        <v>2</v>
      </c>
      <c r="G353" s="550"/>
      <c r="H353" s="598" t="str">
        <f t="shared" si="6"/>
        <v>Belum Diisi</v>
      </c>
      <c r="I353" s="592" t="s">
        <v>26</v>
      </c>
      <c r="J353" s="593" t="str">
        <f>IF($D$352="Y/T","Isi Sasaran",IF($E$352=0,0,IF(I353="Y",1,IF(I353="T",0,"Isi Dulu"))))</f>
        <v>Isi Sasaran</v>
      </c>
      <c r="K353" s="592" t="s">
        <v>26</v>
      </c>
      <c r="L353" s="593" t="str">
        <f>IF($D$352="Y/T","Isi Sasaran",IF($E$352=0,0,IF(K353="Y",1,IF(K353="T",0,"Isi Dulu"))))</f>
        <v>Isi Sasaran</v>
      </c>
      <c r="M353" s="849"/>
      <c r="N353" s="852"/>
    </row>
    <row r="354" spans="2:14" ht="15.75">
      <c r="B354" s="837"/>
      <c r="C354" s="840"/>
      <c r="D354" s="858"/>
      <c r="E354" s="855"/>
      <c r="F354" s="549">
        <v>3</v>
      </c>
      <c r="G354" s="550"/>
      <c r="H354" s="598" t="str">
        <f t="shared" si="6"/>
        <v>Belum Diisi</v>
      </c>
      <c r="I354" s="592" t="s">
        <v>26</v>
      </c>
      <c r="J354" s="593" t="str">
        <f>IF($D$352="Y/T","Isi Sasaran",IF($E$352=0,0,IF(I354="Y",1,IF(I354="T",0,"Isi Dulu"))))</f>
        <v>Isi Sasaran</v>
      </c>
      <c r="K354" s="592" t="s">
        <v>26</v>
      </c>
      <c r="L354" s="593" t="str">
        <f>IF($D$352="Y/T","Isi Sasaran",IF($E$352=0,0,IF(K354="Y",1,IF(K354="T",0,"Isi Dulu"))))</f>
        <v>Isi Sasaran</v>
      </c>
      <c r="M354" s="849"/>
      <c r="N354" s="852"/>
    </row>
    <row r="355" spans="2:14" ht="15.75">
      <c r="B355" s="837"/>
      <c r="C355" s="840"/>
      <c r="D355" s="858"/>
      <c r="E355" s="855"/>
      <c r="F355" s="549">
        <v>4</v>
      </c>
      <c r="G355" s="550"/>
      <c r="H355" s="598" t="str">
        <f t="shared" si="6"/>
        <v>Belum Diisi</v>
      </c>
      <c r="I355" s="592" t="s">
        <v>26</v>
      </c>
      <c r="J355" s="593" t="str">
        <f>IF($D$352="Y/T","Isi Sasaran",IF($E$352=0,0,IF(I355="Y",1,IF(I355="T",0,"Isi Dulu"))))</f>
        <v>Isi Sasaran</v>
      </c>
      <c r="K355" s="592" t="s">
        <v>26</v>
      </c>
      <c r="L355" s="593" t="str">
        <f>IF($D$352="Y/T","Isi Sasaran",IF($E$352=0,0,IF(K355="Y",1,IF(K355="T",0,"Isi Dulu"))))</f>
        <v>Isi Sasaran</v>
      </c>
      <c r="M355" s="849"/>
      <c r="N355" s="852"/>
    </row>
    <row r="356" spans="2:14" ht="15.75">
      <c r="B356" s="838"/>
      <c r="C356" s="841"/>
      <c r="D356" s="859"/>
      <c r="E356" s="856"/>
      <c r="F356" s="569">
        <v>5</v>
      </c>
      <c r="G356" s="570"/>
      <c r="H356" s="599" t="str">
        <f t="shared" si="6"/>
        <v>Belum Diisi</v>
      </c>
      <c r="I356" s="595" t="s">
        <v>26</v>
      </c>
      <c r="J356" s="596" t="str">
        <f>IF($D$352="Y/T","Isi Sasaran",IF($E$352=0,0,IF(I356="Y",1,IF(I356="T",0,"Isi Dulu"))))</f>
        <v>Isi Sasaran</v>
      </c>
      <c r="K356" s="595" t="s">
        <v>26</v>
      </c>
      <c r="L356" s="596" t="str">
        <f>IF($D$352="Y/T","Isi Sasaran",IF($E$352=0,0,IF(K356="Y",1,IF(K356="T",0,"Isi Dulu"))))</f>
        <v>Isi Sasaran</v>
      </c>
      <c r="M356" s="850"/>
      <c r="N356" s="853"/>
    </row>
    <row r="357" spans="2:14" ht="15.75">
      <c r="B357" s="836">
        <v>10</v>
      </c>
      <c r="C357" s="839"/>
      <c r="D357" s="857" t="s">
        <v>26</v>
      </c>
      <c r="E357" s="854" t="str">
        <f>IF(D357="Y",1,IF(D357="T",0,IF(D357="Y/T","Belum diisi","Error")))</f>
        <v>Belum diisi</v>
      </c>
      <c r="F357" s="528">
        <v>1</v>
      </c>
      <c r="G357" s="529"/>
      <c r="H357" s="600" t="str">
        <f t="shared" si="6"/>
        <v>Belum Diisi</v>
      </c>
      <c r="I357" s="590" t="s">
        <v>26</v>
      </c>
      <c r="J357" s="591" t="str">
        <f>IF($D$357="Y/T","Isi Sasaran",IF($E$357=0,0,IF(I357="Y",1,IF(I357="T",0,"Isi Dulu"))))</f>
        <v>Isi Sasaran</v>
      </c>
      <c r="K357" s="590" t="s">
        <v>26</v>
      </c>
      <c r="L357" s="591" t="str">
        <f>IF($D$357="Y/T","Isi Sasaran",IF($E$357=0,0,IF(K357="Y",1,IF(K357="T",0,"Isi Dulu"))))</f>
        <v>Isi Sasaran</v>
      </c>
      <c r="M357" s="848" t="s">
        <v>26</v>
      </c>
      <c r="N357" s="851" t="str">
        <f>IF(M357="Y",1,IF(M357="T",0,IF(M357="Y/T","Belum diisi","Error")))</f>
        <v>Belum diisi</v>
      </c>
    </row>
    <row r="358" spans="2:14" ht="15.75">
      <c r="B358" s="837"/>
      <c r="C358" s="840"/>
      <c r="D358" s="858"/>
      <c r="E358" s="855"/>
      <c r="F358" s="549">
        <v>2</v>
      </c>
      <c r="G358" s="550"/>
      <c r="H358" s="598" t="str">
        <f t="shared" si="6"/>
        <v>Belum Diisi</v>
      </c>
      <c r="I358" s="592" t="s">
        <v>26</v>
      </c>
      <c r="J358" s="593" t="str">
        <f>IF($D$357="Y/T","Isi Sasaran",IF($E$357=0,0,IF(I358="Y",1,IF(I358="T",0,"Isi Dulu"))))</f>
        <v>Isi Sasaran</v>
      </c>
      <c r="K358" s="592" t="s">
        <v>26</v>
      </c>
      <c r="L358" s="593" t="str">
        <f>IF($D$357="Y/T","Isi Sasaran",IF($E$357=0,0,IF(K358="Y",1,IF(K358="T",0,"Isi Dulu"))))</f>
        <v>Isi Sasaran</v>
      </c>
      <c r="M358" s="849"/>
      <c r="N358" s="852"/>
    </row>
    <row r="359" spans="2:14" ht="15.75">
      <c r="B359" s="837"/>
      <c r="C359" s="840"/>
      <c r="D359" s="858"/>
      <c r="E359" s="855"/>
      <c r="F359" s="549">
        <v>3</v>
      </c>
      <c r="G359" s="550"/>
      <c r="H359" s="598" t="str">
        <f t="shared" si="6"/>
        <v>Belum Diisi</v>
      </c>
      <c r="I359" s="592" t="s">
        <v>26</v>
      </c>
      <c r="J359" s="593" t="str">
        <f>IF($D$357="Y/T","Isi Sasaran",IF($E$357=0,0,IF(I359="Y",1,IF(I359="T",0,"Isi Dulu"))))</f>
        <v>Isi Sasaran</v>
      </c>
      <c r="K359" s="592" t="s">
        <v>26</v>
      </c>
      <c r="L359" s="593" t="str">
        <f>IF($D$357="Y/T","Isi Sasaran",IF($E$357=0,0,IF(K359="Y",1,IF(K359="T",0,"Isi Dulu"))))</f>
        <v>Isi Sasaran</v>
      </c>
      <c r="M359" s="849"/>
      <c r="N359" s="852"/>
    </row>
    <row r="360" spans="2:14" ht="15.75">
      <c r="B360" s="837"/>
      <c r="C360" s="840"/>
      <c r="D360" s="858"/>
      <c r="E360" s="855"/>
      <c r="F360" s="549">
        <v>4</v>
      </c>
      <c r="G360" s="550"/>
      <c r="H360" s="598" t="str">
        <f t="shared" si="6"/>
        <v>Belum Diisi</v>
      </c>
      <c r="I360" s="592" t="s">
        <v>26</v>
      </c>
      <c r="J360" s="593" t="str">
        <f>IF($D$357="Y/T","Isi Sasaran",IF($E$357=0,0,IF(I360="Y",1,IF(I360="T",0,"Isi Dulu"))))</f>
        <v>Isi Sasaran</v>
      </c>
      <c r="K360" s="592" t="s">
        <v>26</v>
      </c>
      <c r="L360" s="593" t="str">
        <f>IF($D$357="Y/T","Isi Sasaran",IF($E$357=0,0,IF(K360="Y",1,IF(K360="T",0,"Isi Dulu"))))</f>
        <v>Isi Sasaran</v>
      </c>
      <c r="M360" s="849"/>
      <c r="N360" s="852"/>
    </row>
    <row r="361" spans="2:14" ht="15.75">
      <c r="B361" s="838"/>
      <c r="C361" s="841"/>
      <c r="D361" s="859"/>
      <c r="E361" s="856"/>
      <c r="F361" s="569">
        <v>5</v>
      </c>
      <c r="G361" s="570"/>
      <c r="H361" s="599" t="str">
        <f t="shared" si="6"/>
        <v>Belum Diisi</v>
      </c>
      <c r="I361" s="595" t="s">
        <v>26</v>
      </c>
      <c r="J361" s="596" t="str">
        <f>IF($D$357="Y/T","Isi Sasaran",IF($E$357=0,0,IF(I361="Y",1,IF(I361="T",0,"Isi Dulu"))))</f>
        <v>Isi Sasaran</v>
      </c>
      <c r="K361" s="595" t="s">
        <v>26</v>
      </c>
      <c r="L361" s="596" t="str">
        <f>IF($D$357="Y/T","Isi Sasaran",IF($E$357=0,0,IF(K361="Y",1,IF(K361="T",0,"Isi Dulu"))))</f>
        <v>Isi Sasaran</v>
      </c>
      <c r="M361" s="850"/>
      <c r="N361" s="853"/>
    </row>
    <row r="362" spans="2:14" ht="15.75">
      <c r="B362" s="836">
        <v>11</v>
      </c>
      <c r="C362" s="839"/>
      <c r="D362" s="857" t="s">
        <v>26</v>
      </c>
      <c r="E362" s="854" t="str">
        <f>IF(D362="Y",1,IF(D362="T",0,IF(D362="Y/T","Belum diisi","Error")))</f>
        <v>Belum diisi</v>
      </c>
      <c r="F362" s="528">
        <v>1</v>
      </c>
      <c r="G362" s="529"/>
      <c r="H362" s="600" t="str">
        <f t="shared" si="6"/>
        <v>Belum Diisi</v>
      </c>
      <c r="I362" s="590" t="s">
        <v>26</v>
      </c>
      <c r="J362" s="591" t="str">
        <f>IF($D$362="Y/T","Isi Sasaran",IF($E$362=0,0,IF(I362="Y",1,IF(I362="T",0,"Isi Dulu"))))</f>
        <v>Isi Sasaran</v>
      </c>
      <c r="K362" s="590" t="s">
        <v>26</v>
      </c>
      <c r="L362" s="591" t="str">
        <f>IF($D$362="Y/T","Isi Sasaran",IF($E$362=0,0,IF(K362="Y",1,IF(K362="T",0,"Isi Dulu"))))</f>
        <v>Isi Sasaran</v>
      </c>
      <c r="M362" s="848" t="s">
        <v>26</v>
      </c>
      <c r="N362" s="851" t="str">
        <f>IF(M362="Y",1,IF(M362="T",0,IF(M362="Y/T","Belum diisi","Error")))</f>
        <v>Belum diisi</v>
      </c>
    </row>
    <row r="363" spans="2:14" ht="15.75">
      <c r="B363" s="837"/>
      <c r="C363" s="840"/>
      <c r="D363" s="858"/>
      <c r="E363" s="855"/>
      <c r="F363" s="549">
        <v>2</v>
      </c>
      <c r="G363" s="550"/>
      <c r="H363" s="598" t="str">
        <f t="shared" si="6"/>
        <v>Belum Diisi</v>
      </c>
      <c r="I363" s="592" t="s">
        <v>26</v>
      </c>
      <c r="J363" s="593" t="str">
        <f>IF($D$362="Y/T","Isi Sasaran",IF($E$362=0,0,IF(I363="Y",1,IF(I363="T",0,"Isi Dulu"))))</f>
        <v>Isi Sasaran</v>
      </c>
      <c r="K363" s="592" t="s">
        <v>26</v>
      </c>
      <c r="L363" s="593" t="str">
        <f>IF($D$362="Y/T","Isi Sasaran",IF($E$362=0,0,IF(K363="Y",1,IF(K363="T",0,"Isi Dulu"))))</f>
        <v>Isi Sasaran</v>
      </c>
      <c r="M363" s="849"/>
      <c r="N363" s="852"/>
    </row>
    <row r="364" spans="2:14" ht="15.75">
      <c r="B364" s="837"/>
      <c r="C364" s="840"/>
      <c r="D364" s="858"/>
      <c r="E364" s="855"/>
      <c r="F364" s="549">
        <v>3</v>
      </c>
      <c r="G364" s="550"/>
      <c r="H364" s="598" t="str">
        <f t="shared" si="6"/>
        <v>Belum Diisi</v>
      </c>
      <c r="I364" s="592" t="s">
        <v>26</v>
      </c>
      <c r="J364" s="593" t="str">
        <f>IF($D$362="Y/T","Isi Sasaran",IF($E$362=0,0,IF(I364="Y",1,IF(I364="T",0,"Isi Dulu"))))</f>
        <v>Isi Sasaran</v>
      </c>
      <c r="K364" s="592" t="s">
        <v>26</v>
      </c>
      <c r="L364" s="593" t="str">
        <f>IF($D$362="Y/T","Isi Sasaran",IF($E$362=0,0,IF(K364="Y",1,IF(K364="T",0,"Isi Dulu"))))</f>
        <v>Isi Sasaran</v>
      </c>
      <c r="M364" s="849"/>
      <c r="N364" s="852"/>
    </row>
    <row r="365" spans="2:14" ht="15.75">
      <c r="B365" s="837"/>
      <c r="C365" s="840"/>
      <c r="D365" s="858"/>
      <c r="E365" s="855"/>
      <c r="F365" s="549">
        <v>4</v>
      </c>
      <c r="G365" s="550"/>
      <c r="H365" s="598" t="str">
        <f t="shared" si="6"/>
        <v>Belum Diisi</v>
      </c>
      <c r="I365" s="592" t="s">
        <v>26</v>
      </c>
      <c r="J365" s="593" t="str">
        <f>IF($D$362="Y/T","Isi Sasaran",IF($E$362=0,0,IF(I365="Y",1,IF(I365="T",0,"Isi Dulu"))))</f>
        <v>Isi Sasaran</v>
      </c>
      <c r="K365" s="592" t="s">
        <v>26</v>
      </c>
      <c r="L365" s="593" t="str">
        <f>IF($D$362="Y/T","Isi Sasaran",IF($E$362=0,0,IF(K365="Y",1,IF(K365="T",0,"Isi Dulu"))))</f>
        <v>Isi Sasaran</v>
      </c>
      <c r="M365" s="849"/>
      <c r="N365" s="852"/>
    </row>
    <row r="366" spans="2:14" ht="15.75">
      <c r="B366" s="838"/>
      <c r="C366" s="841"/>
      <c r="D366" s="859"/>
      <c r="E366" s="856"/>
      <c r="F366" s="569">
        <v>5</v>
      </c>
      <c r="G366" s="570"/>
      <c r="H366" s="599" t="str">
        <f t="shared" si="6"/>
        <v>Belum Diisi</v>
      </c>
      <c r="I366" s="595" t="s">
        <v>26</v>
      </c>
      <c r="J366" s="596" t="str">
        <f>IF($D$362="Y/T","Isi Sasaran",IF($E$362=0,0,IF(I366="Y",1,IF(I366="T",0,"Isi Dulu"))))</f>
        <v>Isi Sasaran</v>
      </c>
      <c r="K366" s="595" t="s">
        <v>26</v>
      </c>
      <c r="L366" s="596" t="str">
        <f>IF($D$362="Y/T","Isi Sasaran",IF($E$362=0,0,IF(K366="Y",1,IF(K366="T",0,"Isi Dulu"))))</f>
        <v>Isi Sasaran</v>
      </c>
      <c r="M366" s="850"/>
      <c r="N366" s="853"/>
    </row>
    <row r="367" spans="2:14" ht="15.75">
      <c r="B367" s="836">
        <v>12</v>
      </c>
      <c r="C367" s="839"/>
      <c r="D367" s="857" t="s">
        <v>26</v>
      </c>
      <c r="E367" s="854" t="str">
        <f>IF(D367="Y",1,IF(D367="T",0,IF(D367="Y/T","Belum diisi","Error")))</f>
        <v>Belum diisi</v>
      </c>
      <c r="F367" s="528">
        <v>1</v>
      </c>
      <c r="G367" s="529"/>
      <c r="H367" s="600" t="str">
        <f t="shared" si="6"/>
        <v>Belum Diisi</v>
      </c>
      <c r="I367" s="590" t="s">
        <v>26</v>
      </c>
      <c r="J367" s="591" t="str">
        <f>IF($D$367="Y/T","Isi Sasaran",IF($E$367=0,0,IF(I367="Y",1,IF(I367="T",0,"Isi Dulu"))))</f>
        <v>Isi Sasaran</v>
      </c>
      <c r="K367" s="590" t="s">
        <v>26</v>
      </c>
      <c r="L367" s="591" t="str">
        <f>IF($D$367="Y/T","Isi Sasaran",IF($E$367=0,0,IF(K367="Y",1,IF(K367="T",0,"Isi Dulu"))))</f>
        <v>Isi Sasaran</v>
      </c>
      <c r="M367" s="848" t="s">
        <v>26</v>
      </c>
      <c r="N367" s="851" t="str">
        <f>IF(M367="Y",1,IF(M367="T",0,IF(M367="Y/T","Belum diisi","Error")))</f>
        <v>Belum diisi</v>
      </c>
    </row>
    <row r="368" spans="2:14" ht="15.75">
      <c r="B368" s="837"/>
      <c r="C368" s="840"/>
      <c r="D368" s="858"/>
      <c r="E368" s="855"/>
      <c r="F368" s="549">
        <v>2</v>
      </c>
      <c r="G368" s="550"/>
      <c r="H368" s="598" t="str">
        <f t="shared" si="6"/>
        <v>Belum Diisi</v>
      </c>
      <c r="I368" s="592" t="s">
        <v>26</v>
      </c>
      <c r="J368" s="593" t="str">
        <f>IF($D$367="Y/T","Isi Sasaran",IF($E$367=0,0,IF(I368="Y",1,IF(I368="T",0,"Isi Dulu"))))</f>
        <v>Isi Sasaran</v>
      </c>
      <c r="K368" s="592" t="s">
        <v>26</v>
      </c>
      <c r="L368" s="593" t="str">
        <f>IF($D$367="Y/T","Isi Sasaran",IF($E$367=0,0,IF(K368="Y",1,IF(K368="T",0,"Isi Dulu"))))</f>
        <v>Isi Sasaran</v>
      </c>
      <c r="M368" s="849"/>
      <c r="N368" s="852"/>
    </row>
    <row r="369" spans="2:14" ht="15.75">
      <c r="B369" s="837"/>
      <c r="C369" s="840"/>
      <c r="D369" s="858"/>
      <c r="E369" s="855"/>
      <c r="F369" s="549">
        <v>3</v>
      </c>
      <c r="G369" s="550"/>
      <c r="H369" s="598" t="str">
        <f t="shared" si="6"/>
        <v>Belum Diisi</v>
      </c>
      <c r="I369" s="592" t="s">
        <v>26</v>
      </c>
      <c r="J369" s="593" t="str">
        <f>IF($D$367="Y/T","Isi Sasaran",IF($E$367=0,0,IF(I369="Y",1,IF(I369="T",0,"Isi Dulu"))))</f>
        <v>Isi Sasaran</v>
      </c>
      <c r="K369" s="592" t="s">
        <v>26</v>
      </c>
      <c r="L369" s="593" t="str">
        <f>IF($D$367="Y/T","Isi Sasaran",IF($E$367=0,0,IF(K369="Y",1,IF(K369="T",0,"Isi Dulu"))))</f>
        <v>Isi Sasaran</v>
      </c>
      <c r="M369" s="849"/>
      <c r="N369" s="852"/>
    </row>
    <row r="370" spans="2:14" ht="15.75">
      <c r="B370" s="837"/>
      <c r="C370" s="840"/>
      <c r="D370" s="858"/>
      <c r="E370" s="855"/>
      <c r="F370" s="549">
        <v>4</v>
      </c>
      <c r="G370" s="550"/>
      <c r="H370" s="598" t="str">
        <f t="shared" si="6"/>
        <v>Belum Diisi</v>
      </c>
      <c r="I370" s="592" t="s">
        <v>26</v>
      </c>
      <c r="J370" s="593" t="str">
        <f>IF($D$367="Y/T","Isi Sasaran",IF($E$367=0,0,IF(I370="Y",1,IF(I370="T",0,"Isi Dulu"))))</f>
        <v>Isi Sasaran</v>
      </c>
      <c r="K370" s="592" t="s">
        <v>26</v>
      </c>
      <c r="L370" s="593" t="str">
        <f>IF($D$367="Y/T","Isi Sasaran",IF($E$367=0,0,IF(K370="Y",1,IF(K370="T",0,"Isi Dulu"))))</f>
        <v>Isi Sasaran</v>
      </c>
      <c r="M370" s="849"/>
      <c r="N370" s="852"/>
    </row>
    <row r="371" spans="2:14" ht="15.75">
      <c r="B371" s="838"/>
      <c r="C371" s="841"/>
      <c r="D371" s="859"/>
      <c r="E371" s="856"/>
      <c r="F371" s="569">
        <v>5</v>
      </c>
      <c r="G371" s="570"/>
      <c r="H371" s="599" t="str">
        <f t="shared" si="6"/>
        <v>Belum Diisi</v>
      </c>
      <c r="I371" s="595" t="s">
        <v>26</v>
      </c>
      <c r="J371" s="596" t="str">
        <f>IF($D$367="Y/T","Isi Sasaran",IF($E$367=0,0,IF(I371="Y",1,IF(I371="T",0,"Isi Dulu"))))</f>
        <v>Isi Sasaran</v>
      </c>
      <c r="K371" s="595" t="s">
        <v>26</v>
      </c>
      <c r="L371" s="596" t="str">
        <f>IF($D$367="Y/T","Isi Sasaran",IF($E$367=0,0,IF(K371="Y",1,IF(K371="T",0,"Isi Dulu"))))</f>
        <v>Isi Sasaran</v>
      </c>
      <c r="M371" s="850"/>
      <c r="N371" s="853"/>
    </row>
    <row r="372" spans="2:14" ht="15.75">
      <c r="B372" s="836">
        <v>13</v>
      </c>
      <c r="C372" s="839"/>
      <c r="D372" s="857" t="s">
        <v>26</v>
      </c>
      <c r="E372" s="854" t="str">
        <f>IF(D372="Y",1,IF(D372="T",0,IF(D372="Y/T","Belum diisi","Error")))</f>
        <v>Belum diisi</v>
      </c>
      <c r="F372" s="528">
        <v>1</v>
      </c>
      <c r="G372" s="529"/>
      <c r="H372" s="600" t="str">
        <f t="shared" si="6"/>
        <v>Belum Diisi</v>
      </c>
      <c r="I372" s="590" t="s">
        <v>26</v>
      </c>
      <c r="J372" s="591" t="str">
        <f>IF($D$372="Y/T","Isi Sasaran",IF($E$372=0,0,IF(I372="Y",1,IF(I372="T",0,"Isi Dulu"))))</f>
        <v>Isi Sasaran</v>
      </c>
      <c r="K372" s="590" t="s">
        <v>26</v>
      </c>
      <c r="L372" s="591" t="str">
        <f>IF($D$372="Y/T","Isi Sasaran",IF($E$372=0,0,IF(K372="Y",1,IF(K372="T",0,"Isi Dulu"))))</f>
        <v>Isi Sasaran</v>
      </c>
      <c r="M372" s="848" t="s">
        <v>26</v>
      </c>
      <c r="N372" s="851" t="str">
        <f>IF(M372="Y",1,IF(M372="T",0,IF(M372="Y/T","Belum diisi","Error")))</f>
        <v>Belum diisi</v>
      </c>
    </row>
    <row r="373" spans="2:14" ht="15.75">
      <c r="B373" s="837"/>
      <c r="C373" s="840"/>
      <c r="D373" s="858"/>
      <c r="E373" s="855"/>
      <c r="F373" s="549">
        <v>2</v>
      </c>
      <c r="G373" s="550"/>
      <c r="H373" s="598" t="str">
        <f t="shared" si="6"/>
        <v>Belum Diisi</v>
      </c>
      <c r="I373" s="592" t="s">
        <v>26</v>
      </c>
      <c r="J373" s="593" t="str">
        <f>IF($D$372="Y/T","Isi Sasaran",IF($E$372=0,0,IF(I373="Y",1,IF(I373="T",0,"Isi Dulu"))))</f>
        <v>Isi Sasaran</v>
      </c>
      <c r="K373" s="592" t="s">
        <v>26</v>
      </c>
      <c r="L373" s="593" t="str">
        <f>IF($D$372="Y/T","Isi Sasaran",IF($E$372=0,0,IF(K373="Y",1,IF(K373="T",0,"Isi Dulu"))))</f>
        <v>Isi Sasaran</v>
      </c>
      <c r="M373" s="849"/>
      <c r="N373" s="852"/>
    </row>
    <row r="374" spans="2:14" ht="15.75">
      <c r="B374" s="837"/>
      <c r="C374" s="840"/>
      <c r="D374" s="858"/>
      <c r="E374" s="855"/>
      <c r="F374" s="549">
        <v>3</v>
      </c>
      <c r="G374" s="550"/>
      <c r="H374" s="598" t="str">
        <f t="shared" si="6"/>
        <v>Belum Diisi</v>
      </c>
      <c r="I374" s="592" t="s">
        <v>26</v>
      </c>
      <c r="J374" s="593" t="str">
        <f>IF($D$372="Y/T","Isi Sasaran",IF($E$372=0,0,IF(I374="Y",1,IF(I374="T",0,"Isi Dulu"))))</f>
        <v>Isi Sasaran</v>
      </c>
      <c r="K374" s="592" t="s">
        <v>26</v>
      </c>
      <c r="L374" s="593" t="str">
        <f>IF($D$372="Y/T","Isi Sasaran",IF($E$372=0,0,IF(K374="Y",1,IF(K374="T",0,"Isi Dulu"))))</f>
        <v>Isi Sasaran</v>
      </c>
      <c r="M374" s="849"/>
      <c r="N374" s="852"/>
    </row>
    <row r="375" spans="2:14" ht="15.75">
      <c r="B375" s="837"/>
      <c r="C375" s="840"/>
      <c r="D375" s="858"/>
      <c r="E375" s="855"/>
      <c r="F375" s="549">
        <v>4</v>
      </c>
      <c r="G375" s="550"/>
      <c r="H375" s="598" t="str">
        <f t="shared" si="6"/>
        <v>Belum Diisi</v>
      </c>
      <c r="I375" s="592" t="s">
        <v>26</v>
      </c>
      <c r="J375" s="593" t="str">
        <f>IF($D$372="Y/T","Isi Sasaran",IF($E$372=0,0,IF(I375="Y",1,IF(I375="T",0,"Isi Dulu"))))</f>
        <v>Isi Sasaran</v>
      </c>
      <c r="K375" s="592" t="s">
        <v>26</v>
      </c>
      <c r="L375" s="593" t="str">
        <f>IF($D$372="Y/T","Isi Sasaran",IF($E$372=0,0,IF(K375="Y",1,IF(K375="T",0,"Isi Dulu"))))</f>
        <v>Isi Sasaran</v>
      </c>
      <c r="M375" s="849"/>
      <c r="N375" s="852"/>
    </row>
    <row r="376" spans="2:14" ht="15.75">
      <c r="B376" s="838"/>
      <c r="C376" s="841"/>
      <c r="D376" s="859"/>
      <c r="E376" s="856"/>
      <c r="F376" s="569">
        <v>5</v>
      </c>
      <c r="G376" s="570"/>
      <c r="H376" s="599" t="str">
        <f t="shared" ref="H376:H411" si="7">IF(OR(J376="Isi Dulu",L376="Isi Dulu",J376="Isi Sasaran",L376="Isi Sasaran"),"Belum Diisi",IF(SUM(J376,L376)=2,1,IF(SUM(J376,L376)=1,0,IF(SUM(J376,L376)=0,0,"Error"))))</f>
        <v>Belum Diisi</v>
      </c>
      <c r="I376" s="595" t="s">
        <v>26</v>
      </c>
      <c r="J376" s="596" t="str">
        <f>IF($D$372="Y/T","Isi Sasaran",IF($E$372=0,0,IF(I376="Y",1,IF(I376="T",0,"Isi Dulu"))))</f>
        <v>Isi Sasaran</v>
      </c>
      <c r="K376" s="595" t="s">
        <v>26</v>
      </c>
      <c r="L376" s="596" t="str">
        <f>IF($D$372="Y/T","Isi Sasaran",IF($E$372=0,0,IF(K376="Y",1,IF(K376="T",0,"Isi Dulu"))))</f>
        <v>Isi Sasaran</v>
      </c>
      <c r="M376" s="850"/>
      <c r="N376" s="853"/>
    </row>
    <row r="377" spans="2:14" ht="15.75">
      <c r="B377" s="836">
        <v>14</v>
      </c>
      <c r="C377" s="839"/>
      <c r="D377" s="857" t="s">
        <v>26</v>
      </c>
      <c r="E377" s="854" t="str">
        <f>IF(D377="Y",1,IF(D377="T",0,IF(D377="Y/T","Belum diisi","Error")))</f>
        <v>Belum diisi</v>
      </c>
      <c r="F377" s="528">
        <v>1</v>
      </c>
      <c r="G377" s="529"/>
      <c r="H377" s="600" t="str">
        <f t="shared" si="7"/>
        <v>Belum Diisi</v>
      </c>
      <c r="I377" s="590" t="s">
        <v>26</v>
      </c>
      <c r="J377" s="591" t="str">
        <f>IF($D$377="Y/T","Isi Sasaran",IF($E$377=0,0,IF(I377="Y",1,IF(I377="T",0,"Isi Dulu"))))</f>
        <v>Isi Sasaran</v>
      </c>
      <c r="K377" s="590" t="s">
        <v>26</v>
      </c>
      <c r="L377" s="591" t="str">
        <f>IF($D$377="Y/T","Isi Sasaran",IF($E$377=0,0,IF(K377="Y",1,IF(K377="T",0,"Isi Dulu"))))</f>
        <v>Isi Sasaran</v>
      </c>
      <c r="M377" s="848" t="s">
        <v>26</v>
      </c>
      <c r="N377" s="851" t="str">
        <f>IF(M377="Y",1,IF(M377="T",0,IF(M377="Y/T","Belum diisi","Error")))</f>
        <v>Belum diisi</v>
      </c>
    </row>
    <row r="378" spans="2:14" ht="15.75">
      <c r="B378" s="837"/>
      <c r="C378" s="840"/>
      <c r="D378" s="858"/>
      <c r="E378" s="855"/>
      <c r="F378" s="549">
        <v>2</v>
      </c>
      <c r="G378" s="550"/>
      <c r="H378" s="598" t="str">
        <f t="shared" si="7"/>
        <v>Belum Diisi</v>
      </c>
      <c r="I378" s="592" t="s">
        <v>26</v>
      </c>
      <c r="J378" s="593" t="str">
        <f>IF($D$377="Y/T","Isi Sasaran",IF($E$377=0,0,IF(I378="Y",1,IF(I378="T",0,"Isi Dulu"))))</f>
        <v>Isi Sasaran</v>
      </c>
      <c r="K378" s="592" t="s">
        <v>26</v>
      </c>
      <c r="L378" s="593" t="str">
        <f>IF($D$377="Y/T","Isi Sasaran",IF($E$377=0,0,IF(K378="Y",1,IF(K378="T",0,"Isi Dulu"))))</f>
        <v>Isi Sasaran</v>
      </c>
      <c r="M378" s="849"/>
      <c r="N378" s="852"/>
    </row>
    <row r="379" spans="2:14" ht="15.75">
      <c r="B379" s="837"/>
      <c r="C379" s="840"/>
      <c r="D379" s="858"/>
      <c r="E379" s="855"/>
      <c r="F379" s="549">
        <v>3</v>
      </c>
      <c r="G379" s="550"/>
      <c r="H379" s="598" t="str">
        <f t="shared" si="7"/>
        <v>Belum Diisi</v>
      </c>
      <c r="I379" s="592" t="s">
        <v>26</v>
      </c>
      <c r="J379" s="593" t="str">
        <f>IF($D$377="Y/T","Isi Sasaran",IF($E$377=0,0,IF(I379="Y",1,IF(I379="T",0,"Isi Dulu"))))</f>
        <v>Isi Sasaran</v>
      </c>
      <c r="K379" s="592" t="s">
        <v>26</v>
      </c>
      <c r="L379" s="593" t="str">
        <f>IF($D$377="Y/T","Isi Sasaran",IF($E$377=0,0,IF(K379="Y",1,IF(K379="T",0,"Isi Dulu"))))</f>
        <v>Isi Sasaran</v>
      </c>
      <c r="M379" s="849"/>
      <c r="N379" s="852"/>
    </row>
    <row r="380" spans="2:14" ht="15.75">
      <c r="B380" s="837"/>
      <c r="C380" s="840"/>
      <c r="D380" s="858"/>
      <c r="E380" s="855"/>
      <c r="F380" s="549">
        <v>4</v>
      </c>
      <c r="G380" s="550"/>
      <c r="H380" s="598" t="str">
        <f t="shared" si="7"/>
        <v>Belum Diisi</v>
      </c>
      <c r="I380" s="592" t="s">
        <v>26</v>
      </c>
      <c r="J380" s="593" t="str">
        <f>IF($D$377="Y/T","Isi Sasaran",IF($E$377=0,0,IF(I380="Y",1,IF(I380="T",0,"Isi Dulu"))))</f>
        <v>Isi Sasaran</v>
      </c>
      <c r="K380" s="592" t="s">
        <v>26</v>
      </c>
      <c r="L380" s="593" t="str">
        <f>IF($D$377="Y/T","Isi Sasaran",IF($E$377=0,0,IF(K380="Y",1,IF(K380="T",0,"Isi Dulu"))))</f>
        <v>Isi Sasaran</v>
      </c>
      <c r="M380" s="849"/>
      <c r="N380" s="852"/>
    </row>
    <row r="381" spans="2:14" ht="15.75">
      <c r="B381" s="838"/>
      <c r="C381" s="841"/>
      <c r="D381" s="859"/>
      <c r="E381" s="856"/>
      <c r="F381" s="569">
        <v>5</v>
      </c>
      <c r="G381" s="570"/>
      <c r="H381" s="599" t="str">
        <f t="shared" si="7"/>
        <v>Belum Diisi</v>
      </c>
      <c r="I381" s="595" t="s">
        <v>26</v>
      </c>
      <c r="J381" s="596" t="str">
        <f>IF($D$377="Y/T","Isi Sasaran",IF($E$377=0,0,IF(I381="Y",1,IF(I381="T",0,"Isi Dulu"))))</f>
        <v>Isi Sasaran</v>
      </c>
      <c r="K381" s="595" t="s">
        <v>26</v>
      </c>
      <c r="L381" s="596" t="str">
        <f>IF($D$377="Y/T","Isi Sasaran",IF($E$377=0,0,IF(K381="Y",1,IF(K381="T",0,"Isi Dulu"))))</f>
        <v>Isi Sasaran</v>
      </c>
      <c r="M381" s="850"/>
      <c r="N381" s="853"/>
    </row>
    <row r="382" spans="2:14" ht="15.75">
      <c r="B382" s="836">
        <v>15</v>
      </c>
      <c r="C382" s="839"/>
      <c r="D382" s="857" t="s">
        <v>26</v>
      </c>
      <c r="E382" s="854" t="str">
        <f>IF(D382="Y",1,IF(D382="T",0,IF(D382="Y/T","Belum diisi","Error")))</f>
        <v>Belum diisi</v>
      </c>
      <c r="F382" s="528">
        <v>1</v>
      </c>
      <c r="G382" s="529"/>
      <c r="H382" s="600" t="str">
        <f t="shared" si="7"/>
        <v>Belum Diisi</v>
      </c>
      <c r="I382" s="590" t="s">
        <v>26</v>
      </c>
      <c r="J382" s="591" t="str">
        <f>IF($D$382="Y/T","Isi Sasaran",IF($E$382=0,0,IF(I382="Y",1,IF(I382="T",0,"Isi Dulu"))))</f>
        <v>Isi Sasaran</v>
      </c>
      <c r="K382" s="590" t="s">
        <v>26</v>
      </c>
      <c r="L382" s="591" t="str">
        <f>IF($D$382="Y/T","Isi Sasaran",IF($E$382=0,0,IF(K382="Y",1,IF(K382="T",0,"Isi Dulu"))))</f>
        <v>Isi Sasaran</v>
      </c>
      <c r="M382" s="848" t="s">
        <v>26</v>
      </c>
      <c r="N382" s="851" t="str">
        <f>IF(M382="Y",1,IF(M382="T",0,IF(M382="Y/T","Belum diisi","Error")))</f>
        <v>Belum diisi</v>
      </c>
    </row>
    <row r="383" spans="2:14" ht="15.75">
      <c r="B383" s="837"/>
      <c r="C383" s="840"/>
      <c r="D383" s="858"/>
      <c r="E383" s="855"/>
      <c r="F383" s="549">
        <v>2</v>
      </c>
      <c r="G383" s="550"/>
      <c r="H383" s="598" t="str">
        <f t="shared" si="7"/>
        <v>Belum Diisi</v>
      </c>
      <c r="I383" s="592" t="s">
        <v>26</v>
      </c>
      <c r="J383" s="593" t="str">
        <f>IF($D$382="Y/T","Isi Sasaran",IF($E$382=0,0,IF(I383="Y",1,IF(I383="T",0,"Isi Dulu"))))</f>
        <v>Isi Sasaran</v>
      </c>
      <c r="K383" s="592" t="s">
        <v>26</v>
      </c>
      <c r="L383" s="593" t="str">
        <f>IF($D$382="Y/T","Isi Sasaran",IF($E$382=0,0,IF(K383="Y",1,IF(K383="T",0,"Isi Dulu"))))</f>
        <v>Isi Sasaran</v>
      </c>
      <c r="M383" s="849"/>
      <c r="N383" s="852"/>
    </row>
    <row r="384" spans="2:14" ht="15.75">
      <c r="B384" s="837"/>
      <c r="C384" s="840"/>
      <c r="D384" s="858"/>
      <c r="E384" s="855"/>
      <c r="F384" s="549">
        <v>3</v>
      </c>
      <c r="G384" s="550"/>
      <c r="H384" s="598" t="str">
        <f t="shared" si="7"/>
        <v>Belum Diisi</v>
      </c>
      <c r="I384" s="592" t="s">
        <v>26</v>
      </c>
      <c r="J384" s="593" t="str">
        <f>IF($D$382="Y/T","Isi Sasaran",IF($E$382=0,0,IF(I384="Y",1,IF(I384="T",0,"Isi Dulu"))))</f>
        <v>Isi Sasaran</v>
      </c>
      <c r="K384" s="592" t="s">
        <v>26</v>
      </c>
      <c r="L384" s="593" t="str">
        <f>IF($D$382="Y/T","Isi Sasaran",IF($E$382=0,0,IF(K384="Y",1,IF(K384="T",0,"Isi Dulu"))))</f>
        <v>Isi Sasaran</v>
      </c>
      <c r="M384" s="849"/>
      <c r="N384" s="852"/>
    </row>
    <row r="385" spans="2:14" ht="15.75">
      <c r="B385" s="837"/>
      <c r="C385" s="840"/>
      <c r="D385" s="858"/>
      <c r="E385" s="855"/>
      <c r="F385" s="549">
        <v>4</v>
      </c>
      <c r="G385" s="550"/>
      <c r="H385" s="598" t="str">
        <f t="shared" si="7"/>
        <v>Belum Diisi</v>
      </c>
      <c r="I385" s="592" t="s">
        <v>26</v>
      </c>
      <c r="J385" s="593" t="str">
        <f>IF($D$382="Y/T","Isi Sasaran",IF($E$382=0,0,IF(I385="Y",1,IF(I385="T",0,"Isi Dulu"))))</f>
        <v>Isi Sasaran</v>
      </c>
      <c r="K385" s="592" t="s">
        <v>26</v>
      </c>
      <c r="L385" s="593" t="str">
        <f>IF($D$382="Y/T","Isi Sasaran",IF($E$382=0,0,IF(K385="Y",1,IF(K385="T",0,"Isi Dulu"))))</f>
        <v>Isi Sasaran</v>
      </c>
      <c r="M385" s="849"/>
      <c r="N385" s="852"/>
    </row>
    <row r="386" spans="2:14" ht="15.75">
      <c r="B386" s="838"/>
      <c r="C386" s="841"/>
      <c r="D386" s="859"/>
      <c r="E386" s="856"/>
      <c r="F386" s="569">
        <v>5</v>
      </c>
      <c r="G386" s="570"/>
      <c r="H386" s="599" t="str">
        <f t="shared" si="7"/>
        <v>Belum Diisi</v>
      </c>
      <c r="I386" s="595" t="s">
        <v>26</v>
      </c>
      <c r="J386" s="596" t="str">
        <f>IF($D$382="Y/T","Isi Sasaran",IF($E$382=0,0,IF(I386="Y",1,IF(I386="T",0,"Isi Dulu"))))</f>
        <v>Isi Sasaran</v>
      </c>
      <c r="K386" s="595" t="s">
        <v>26</v>
      </c>
      <c r="L386" s="596" t="str">
        <f>IF($D$382="Y/T","Isi Sasaran",IF($E$382=0,0,IF(K386="Y",1,IF(K386="T",0,"Isi Dulu"))))</f>
        <v>Isi Sasaran</v>
      </c>
      <c r="M386" s="850"/>
      <c r="N386" s="853"/>
    </row>
    <row r="387" spans="2:14" ht="15.75">
      <c r="B387" s="836">
        <v>16</v>
      </c>
      <c r="C387" s="839"/>
      <c r="D387" s="857" t="s">
        <v>26</v>
      </c>
      <c r="E387" s="854" t="str">
        <f>IF(D387="Y",1,IF(D387="T",0,IF(D387="Y/T","Belum diisi","Error")))</f>
        <v>Belum diisi</v>
      </c>
      <c r="F387" s="528">
        <v>1</v>
      </c>
      <c r="G387" s="529"/>
      <c r="H387" s="600" t="str">
        <f t="shared" si="7"/>
        <v>Belum Diisi</v>
      </c>
      <c r="I387" s="590" t="s">
        <v>26</v>
      </c>
      <c r="J387" s="591" t="str">
        <f>IF($D$387="Y/T","Isi Sasaran",IF($E$387=0,0,IF(I387="Y",1,IF(I387="T",0,"Isi Dulu"))))</f>
        <v>Isi Sasaran</v>
      </c>
      <c r="K387" s="590" t="s">
        <v>26</v>
      </c>
      <c r="L387" s="591" t="str">
        <f>IF($D$387="Y/T","Isi Sasaran",IF($E$387=0,0,IF(K387="Y",1,IF(K387="T",0,"Isi Dulu"))))</f>
        <v>Isi Sasaran</v>
      </c>
      <c r="M387" s="848" t="s">
        <v>26</v>
      </c>
      <c r="N387" s="851" t="str">
        <f>IF(M387="Y",1,IF(M387="T",0,IF(M387="Y/T","Belum diisi","Error")))</f>
        <v>Belum diisi</v>
      </c>
    </row>
    <row r="388" spans="2:14" ht="15.75">
      <c r="B388" s="837"/>
      <c r="C388" s="840"/>
      <c r="D388" s="858"/>
      <c r="E388" s="855"/>
      <c r="F388" s="549">
        <v>2</v>
      </c>
      <c r="G388" s="550"/>
      <c r="H388" s="598" t="str">
        <f t="shared" si="7"/>
        <v>Belum Diisi</v>
      </c>
      <c r="I388" s="592" t="s">
        <v>26</v>
      </c>
      <c r="J388" s="593" t="str">
        <f>IF($D$387="Y/T","Isi Sasaran",IF($E$387=0,0,IF(I388="Y",1,IF(I388="T",0,"Isi Dulu"))))</f>
        <v>Isi Sasaran</v>
      </c>
      <c r="K388" s="592" t="s">
        <v>26</v>
      </c>
      <c r="L388" s="593" t="str">
        <f>IF($D$387="Y/T","Isi Sasaran",IF($E$387=0,0,IF(K388="Y",1,IF(K388="T",0,"Isi Dulu"))))</f>
        <v>Isi Sasaran</v>
      </c>
      <c r="M388" s="849"/>
      <c r="N388" s="852"/>
    </row>
    <row r="389" spans="2:14" ht="15.75">
      <c r="B389" s="837"/>
      <c r="C389" s="840"/>
      <c r="D389" s="858"/>
      <c r="E389" s="855"/>
      <c r="F389" s="549">
        <v>3</v>
      </c>
      <c r="G389" s="550"/>
      <c r="H389" s="598" t="str">
        <f t="shared" si="7"/>
        <v>Belum Diisi</v>
      </c>
      <c r="I389" s="592" t="s">
        <v>26</v>
      </c>
      <c r="J389" s="593" t="str">
        <f>IF($D$387="Y/T","Isi Sasaran",IF($E$387=0,0,IF(I389="Y",1,IF(I389="T",0,"Isi Dulu"))))</f>
        <v>Isi Sasaran</v>
      </c>
      <c r="K389" s="592" t="s">
        <v>26</v>
      </c>
      <c r="L389" s="593" t="str">
        <f>IF($D$387="Y/T","Isi Sasaran",IF($E$387=0,0,IF(K389="Y",1,IF(K389="T",0,"Isi Dulu"))))</f>
        <v>Isi Sasaran</v>
      </c>
      <c r="M389" s="849"/>
      <c r="N389" s="852"/>
    </row>
    <row r="390" spans="2:14" ht="15.75">
      <c r="B390" s="837"/>
      <c r="C390" s="840"/>
      <c r="D390" s="858"/>
      <c r="E390" s="855"/>
      <c r="F390" s="549">
        <v>4</v>
      </c>
      <c r="G390" s="550"/>
      <c r="H390" s="598" t="str">
        <f t="shared" si="7"/>
        <v>Belum Diisi</v>
      </c>
      <c r="I390" s="592" t="s">
        <v>26</v>
      </c>
      <c r="J390" s="593" t="str">
        <f>IF($D$387="Y/T","Isi Sasaran",IF($E$387=0,0,IF(I390="Y",1,IF(I390="T",0,"Isi Dulu"))))</f>
        <v>Isi Sasaran</v>
      </c>
      <c r="K390" s="592" t="s">
        <v>26</v>
      </c>
      <c r="L390" s="593" t="str">
        <f>IF($D$387="Y/T","Isi Sasaran",IF($E$387=0,0,IF(K390="Y",1,IF(K390="T",0,"Isi Dulu"))))</f>
        <v>Isi Sasaran</v>
      </c>
      <c r="M390" s="849"/>
      <c r="N390" s="852"/>
    </row>
    <row r="391" spans="2:14" ht="15.75">
      <c r="B391" s="838"/>
      <c r="C391" s="841"/>
      <c r="D391" s="859"/>
      <c r="E391" s="856"/>
      <c r="F391" s="569">
        <v>5</v>
      </c>
      <c r="G391" s="570"/>
      <c r="H391" s="599" t="str">
        <f t="shared" si="7"/>
        <v>Belum Diisi</v>
      </c>
      <c r="I391" s="595" t="s">
        <v>26</v>
      </c>
      <c r="J391" s="596" t="str">
        <f>IF($D$387="Y/T","Isi Sasaran",IF($E$387=0,0,IF(I391="Y",1,IF(I391="T",0,"Isi Dulu"))))</f>
        <v>Isi Sasaran</v>
      </c>
      <c r="K391" s="595" t="s">
        <v>26</v>
      </c>
      <c r="L391" s="596" t="str">
        <f>IF($D$387="Y/T","Isi Sasaran",IF($E$387=0,0,IF(K391="Y",1,IF(K391="T",0,"Isi Dulu"))))</f>
        <v>Isi Sasaran</v>
      </c>
      <c r="M391" s="850"/>
      <c r="N391" s="853"/>
    </row>
    <row r="392" spans="2:14" ht="15.75">
      <c r="B392" s="836">
        <v>17</v>
      </c>
      <c r="C392" s="839"/>
      <c r="D392" s="857" t="s">
        <v>26</v>
      </c>
      <c r="E392" s="854" t="str">
        <f>IF(D392="Y",1,IF(D392="T",0,IF(D392="Y/T","Belum diisi","Error")))</f>
        <v>Belum diisi</v>
      </c>
      <c r="F392" s="528">
        <v>1</v>
      </c>
      <c r="G392" s="529"/>
      <c r="H392" s="600" t="str">
        <f t="shared" si="7"/>
        <v>Belum Diisi</v>
      </c>
      <c r="I392" s="590" t="s">
        <v>26</v>
      </c>
      <c r="J392" s="591" t="str">
        <f>IF($D$392="Y/T","Isi Sasaran",IF($E$392=0,0,IF(I392="Y",1,IF(I392="T",0,"Isi Dulu"))))</f>
        <v>Isi Sasaran</v>
      </c>
      <c r="K392" s="590" t="s">
        <v>26</v>
      </c>
      <c r="L392" s="591" t="str">
        <f>IF($D$392="Y/T","Isi Sasaran",IF($E$392=0,0,IF(K392="Y",1,IF(K392="T",0,"Isi Dulu"))))</f>
        <v>Isi Sasaran</v>
      </c>
      <c r="M392" s="848" t="s">
        <v>26</v>
      </c>
      <c r="N392" s="851" t="str">
        <f>IF(M392="Y",1,IF(M392="T",0,IF(M392="Y/T","Belum diisi","Error")))</f>
        <v>Belum diisi</v>
      </c>
    </row>
    <row r="393" spans="2:14" ht="15.75">
      <c r="B393" s="837"/>
      <c r="C393" s="840"/>
      <c r="D393" s="858"/>
      <c r="E393" s="855"/>
      <c r="F393" s="549">
        <v>2</v>
      </c>
      <c r="G393" s="550"/>
      <c r="H393" s="598" t="str">
        <f t="shared" si="7"/>
        <v>Belum Diisi</v>
      </c>
      <c r="I393" s="592" t="s">
        <v>26</v>
      </c>
      <c r="J393" s="593" t="str">
        <f>IF($D$392="Y/T","Isi Sasaran",IF($E$392=0,0,IF(I393="Y",1,IF(I393="T",0,"Isi Dulu"))))</f>
        <v>Isi Sasaran</v>
      </c>
      <c r="K393" s="592" t="s">
        <v>26</v>
      </c>
      <c r="L393" s="593" t="str">
        <f>IF($D$392="Y/T","Isi Sasaran",IF($E$392=0,0,IF(K393="Y",1,IF(K393="T",0,"Isi Dulu"))))</f>
        <v>Isi Sasaran</v>
      </c>
      <c r="M393" s="849"/>
      <c r="N393" s="852"/>
    </row>
    <row r="394" spans="2:14" ht="15.75">
      <c r="B394" s="837"/>
      <c r="C394" s="840"/>
      <c r="D394" s="858"/>
      <c r="E394" s="855"/>
      <c r="F394" s="549">
        <v>3</v>
      </c>
      <c r="G394" s="550"/>
      <c r="H394" s="598" t="str">
        <f t="shared" si="7"/>
        <v>Belum Diisi</v>
      </c>
      <c r="I394" s="592" t="s">
        <v>26</v>
      </c>
      <c r="J394" s="593" t="str">
        <f>IF($D$392="Y/T","Isi Sasaran",IF($E$392=0,0,IF(I394="Y",1,IF(I394="T",0,"Isi Dulu"))))</f>
        <v>Isi Sasaran</v>
      </c>
      <c r="K394" s="592" t="s">
        <v>26</v>
      </c>
      <c r="L394" s="593" t="str">
        <f>IF($D$392="Y/T","Isi Sasaran",IF($E$392=0,0,IF(K394="Y",1,IF(K394="T",0,"Isi Dulu"))))</f>
        <v>Isi Sasaran</v>
      </c>
      <c r="M394" s="849"/>
      <c r="N394" s="852"/>
    </row>
    <row r="395" spans="2:14" ht="15.75">
      <c r="B395" s="837"/>
      <c r="C395" s="840"/>
      <c r="D395" s="858"/>
      <c r="E395" s="855"/>
      <c r="F395" s="549">
        <v>4</v>
      </c>
      <c r="G395" s="550"/>
      <c r="H395" s="598" t="str">
        <f t="shared" si="7"/>
        <v>Belum Diisi</v>
      </c>
      <c r="I395" s="592" t="s">
        <v>26</v>
      </c>
      <c r="J395" s="593" t="str">
        <f>IF($D$392="Y/T","Isi Sasaran",IF($E$392=0,0,IF(I395="Y",1,IF(I395="T",0,"Isi Dulu"))))</f>
        <v>Isi Sasaran</v>
      </c>
      <c r="K395" s="592" t="s">
        <v>26</v>
      </c>
      <c r="L395" s="593" t="str">
        <f>IF($D$392="Y/T","Isi Sasaran",IF($E$392=0,0,IF(K395="Y",1,IF(K395="T",0,"Isi Dulu"))))</f>
        <v>Isi Sasaran</v>
      </c>
      <c r="M395" s="849"/>
      <c r="N395" s="852"/>
    </row>
    <row r="396" spans="2:14" ht="15.75">
      <c r="B396" s="838"/>
      <c r="C396" s="841"/>
      <c r="D396" s="859"/>
      <c r="E396" s="856"/>
      <c r="F396" s="569">
        <v>5</v>
      </c>
      <c r="G396" s="570"/>
      <c r="H396" s="599" t="str">
        <f t="shared" si="7"/>
        <v>Belum Diisi</v>
      </c>
      <c r="I396" s="595" t="s">
        <v>26</v>
      </c>
      <c r="J396" s="596" t="str">
        <f>IF($D$392="Y/T","Isi Sasaran",IF($E$392=0,0,IF(I396="Y",1,IF(I396="T",0,"Isi Dulu"))))</f>
        <v>Isi Sasaran</v>
      </c>
      <c r="K396" s="595" t="s">
        <v>26</v>
      </c>
      <c r="L396" s="596" t="str">
        <f>IF($D$392="Y/T","Isi Sasaran",IF($E$392=0,0,IF(K396="Y",1,IF(K396="T",0,"Isi Dulu"))))</f>
        <v>Isi Sasaran</v>
      </c>
      <c r="M396" s="850"/>
      <c r="N396" s="853"/>
    </row>
    <row r="397" spans="2:14" ht="15.75">
      <c r="B397" s="836">
        <v>18</v>
      </c>
      <c r="C397" s="839"/>
      <c r="D397" s="857" t="s">
        <v>26</v>
      </c>
      <c r="E397" s="854" t="str">
        <f>IF(D397="Y",1,IF(D397="T",0,IF(D397="Y/T","Belum diisi","Error")))</f>
        <v>Belum diisi</v>
      </c>
      <c r="F397" s="528">
        <v>1</v>
      </c>
      <c r="G397" s="529"/>
      <c r="H397" s="600" t="str">
        <f t="shared" si="7"/>
        <v>Belum Diisi</v>
      </c>
      <c r="I397" s="590" t="s">
        <v>26</v>
      </c>
      <c r="J397" s="591" t="str">
        <f>IF($D$397="Y/T","Isi Sasaran",IF($E$397=0,0,IF(I397="Y",1,IF(I397="T",0,"Isi Dulu"))))</f>
        <v>Isi Sasaran</v>
      </c>
      <c r="K397" s="590" t="s">
        <v>26</v>
      </c>
      <c r="L397" s="591" t="str">
        <f>IF($D$397="Y/T","Isi Sasaran",IF($E$397=0,0,IF(K397="Y",1,IF(K397="T",0,"Isi Dulu"))))</f>
        <v>Isi Sasaran</v>
      </c>
      <c r="M397" s="848" t="s">
        <v>26</v>
      </c>
      <c r="N397" s="851" t="str">
        <f>IF(M397="Y",1,IF(M397="T",0,IF(M397="Y/T","Belum diisi","Error")))</f>
        <v>Belum diisi</v>
      </c>
    </row>
    <row r="398" spans="2:14" ht="15.75">
      <c r="B398" s="837"/>
      <c r="C398" s="840"/>
      <c r="D398" s="858"/>
      <c r="E398" s="855"/>
      <c r="F398" s="549">
        <v>2</v>
      </c>
      <c r="G398" s="550"/>
      <c r="H398" s="598" t="str">
        <f t="shared" si="7"/>
        <v>Belum Diisi</v>
      </c>
      <c r="I398" s="592" t="s">
        <v>26</v>
      </c>
      <c r="J398" s="593" t="str">
        <f>IF($D$397="Y/T","Isi Sasaran",IF($E$397=0,0,IF(I398="Y",1,IF(I398="T",0,"Isi Dulu"))))</f>
        <v>Isi Sasaran</v>
      </c>
      <c r="K398" s="592" t="s">
        <v>26</v>
      </c>
      <c r="L398" s="593" t="str">
        <f>IF($D$397="Y/T","Isi Sasaran",IF($E$397=0,0,IF(K398="Y",1,IF(K398="T",0,"Isi Dulu"))))</f>
        <v>Isi Sasaran</v>
      </c>
      <c r="M398" s="849"/>
      <c r="N398" s="852"/>
    </row>
    <row r="399" spans="2:14" ht="15.75">
      <c r="B399" s="837"/>
      <c r="C399" s="840"/>
      <c r="D399" s="858"/>
      <c r="E399" s="855"/>
      <c r="F399" s="549">
        <v>3</v>
      </c>
      <c r="G399" s="550"/>
      <c r="H399" s="598" t="str">
        <f t="shared" si="7"/>
        <v>Belum Diisi</v>
      </c>
      <c r="I399" s="592" t="s">
        <v>26</v>
      </c>
      <c r="J399" s="593" t="str">
        <f>IF($D$397="Y/T","Isi Sasaran",IF($E$397=0,0,IF(I399="Y",1,IF(I399="T",0,"Isi Dulu"))))</f>
        <v>Isi Sasaran</v>
      </c>
      <c r="K399" s="592" t="s">
        <v>26</v>
      </c>
      <c r="L399" s="593" t="str">
        <f>IF($D$397="Y/T","Isi Sasaran",IF($E$397=0,0,IF(K399="Y",1,IF(K399="T",0,"Isi Dulu"))))</f>
        <v>Isi Sasaran</v>
      </c>
      <c r="M399" s="849"/>
      <c r="N399" s="852"/>
    </row>
    <row r="400" spans="2:14" ht="15.75">
      <c r="B400" s="837"/>
      <c r="C400" s="840"/>
      <c r="D400" s="858"/>
      <c r="E400" s="855"/>
      <c r="F400" s="549">
        <v>4</v>
      </c>
      <c r="G400" s="550"/>
      <c r="H400" s="598" t="str">
        <f t="shared" si="7"/>
        <v>Belum Diisi</v>
      </c>
      <c r="I400" s="592" t="s">
        <v>26</v>
      </c>
      <c r="J400" s="593" t="str">
        <f>IF($D$397="Y/T","Isi Sasaran",IF($E$397=0,0,IF(I400="Y",1,IF(I400="T",0,"Isi Dulu"))))</f>
        <v>Isi Sasaran</v>
      </c>
      <c r="K400" s="592" t="s">
        <v>26</v>
      </c>
      <c r="L400" s="593" t="str">
        <f>IF($D$397="Y/T","Isi Sasaran",IF($E$397=0,0,IF(K400="Y",1,IF(K400="T",0,"Isi Dulu"))))</f>
        <v>Isi Sasaran</v>
      </c>
      <c r="M400" s="849"/>
      <c r="N400" s="852"/>
    </row>
    <row r="401" spans="2:14" ht="15.75">
      <c r="B401" s="838"/>
      <c r="C401" s="841"/>
      <c r="D401" s="859"/>
      <c r="E401" s="856"/>
      <c r="F401" s="569">
        <v>5</v>
      </c>
      <c r="G401" s="570"/>
      <c r="H401" s="599" t="str">
        <f t="shared" si="7"/>
        <v>Belum Diisi</v>
      </c>
      <c r="I401" s="595" t="s">
        <v>26</v>
      </c>
      <c r="J401" s="596" t="str">
        <f>IF($D$397="Y/T","Isi Sasaran",IF($E$397=0,0,IF(I401="Y",1,IF(I401="T",0,"Isi Dulu"))))</f>
        <v>Isi Sasaran</v>
      </c>
      <c r="K401" s="595" t="s">
        <v>26</v>
      </c>
      <c r="L401" s="596" t="str">
        <f>IF($D$397="Y/T","Isi Sasaran",IF($E$397=0,0,IF(K401="Y",1,IF(K401="T",0,"Isi Dulu"))))</f>
        <v>Isi Sasaran</v>
      </c>
      <c r="M401" s="850"/>
      <c r="N401" s="853"/>
    </row>
    <row r="402" spans="2:14" ht="15.75">
      <c r="B402" s="836">
        <v>19</v>
      </c>
      <c r="C402" s="839"/>
      <c r="D402" s="857" t="s">
        <v>26</v>
      </c>
      <c r="E402" s="854" t="str">
        <f>IF(D402="Y",1,IF(D402="T",0,IF(D402="Y/T","Belum diisi","Error")))</f>
        <v>Belum diisi</v>
      </c>
      <c r="F402" s="528">
        <v>1</v>
      </c>
      <c r="G402" s="529"/>
      <c r="H402" s="600" t="str">
        <f t="shared" si="7"/>
        <v>Belum Diisi</v>
      </c>
      <c r="I402" s="590" t="s">
        <v>26</v>
      </c>
      <c r="J402" s="591" t="str">
        <f>IF($D$402="Y/T","Isi Sasaran",IF($E$402=0,0,IF(I402="Y",1,IF(I402="T",0,"Isi Dulu"))))</f>
        <v>Isi Sasaran</v>
      </c>
      <c r="K402" s="590" t="s">
        <v>26</v>
      </c>
      <c r="L402" s="591" t="str">
        <f>IF($D$402="Y/T","Isi Sasaran",IF($E$402=0,0,IF(K402="Y",1,IF(K402="T",0,"Isi Dulu"))))</f>
        <v>Isi Sasaran</v>
      </c>
      <c r="M402" s="848" t="s">
        <v>26</v>
      </c>
      <c r="N402" s="851" t="str">
        <f>IF(M402="Y",1,IF(M402="T",0,IF(M402="Y/T","Belum diisi","Error")))</f>
        <v>Belum diisi</v>
      </c>
    </row>
    <row r="403" spans="2:14" ht="15.75">
      <c r="B403" s="837"/>
      <c r="C403" s="840"/>
      <c r="D403" s="858"/>
      <c r="E403" s="855"/>
      <c r="F403" s="549">
        <v>2</v>
      </c>
      <c r="G403" s="550"/>
      <c r="H403" s="598" t="str">
        <f t="shared" si="7"/>
        <v>Belum Diisi</v>
      </c>
      <c r="I403" s="592" t="s">
        <v>26</v>
      </c>
      <c r="J403" s="593" t="str">
        <f>IF($D$402="Y/T","Isi Sasaran",IF($E$402=0,0,IF(I403="Y",1,IF(I403="T",0,"Isi Dulu"))))</f>
        <v>Isi Sasaran</v>
      </c>
      <c r="K403" s="592" t="s">
        <v>26</v>
      </c>
      <c r="L403" s="593" t="str">
        <f>IF($D$402="Y/T","Isi Sasaran",IF($E$402=0,0,IF(K403="Y",1,IF(K403="T",0,"Isi Dulu"))))</f>
        <v>Isi Sasaran</v>
      </c>
      <c r="M403" s="849"/>
      <c r="N403" s="852"/>
    </row>
    <row r="404" spans="2:14" ht="15.75">
      <c r="B404" s="837"/>
      <c r="C404" s="840"/>
      <c r="D404" s="858"/>
      <c r="E404" s="855"/>
      <c r="F404" s="549">
        <v>3</v>
      </c>
      <c r="G404" s="550"/>
      <c r="H404" s="598" t="str">
        <f t="shared" si="7"/>
        <v>Belum Diisi</v>
      </c>
      <c r="I404" s="592" t="s">
        <v>26</v>
      </c>
      <c r="J404" s="593" t="str">
        <f>IF($D$402="Y/T","Isi Sasaran",IF($E$402=0,0,IF(I404="Y",1,IF(I404="T",0,"Isi Dulu"))))</f>
        <v>Isi Sasaran</v>
      </c>
      <c r="K404" s="592" t="s">
        <v>26</v>
      </c>
      <c r="L404" s="593" t="str">
        <f>IF($D$402="Y/T","Isi Sasaran",IF($E$402=0,0,IF(K404="Y",1,IF(K404="T",0,"Isi Dulu"))))</f>
        <v>Isi Sasaran</v>
      </c>
      <c r="M404" s="849"/>
      <c r="N404" s="852"/>
    </row>
    <row r="405" spans="2:14" ht="15.75">
      <c r="B405" s="837"/>
      <c r="C405" s="840"/>
      <c r="D405" s="858"/>
      <c r="E405" s="855"/>
      <c r="F405" s="549">
        <v>4</v>
      </c>
      <c r="G405" s="550"/>
      <c r="H405" s="598" t="str">
        <f t="shared" si="7"/>
        <v>Belum Diisi</v>
      </c>
      <c r="I405" s="592" t="s">
        <v>26</v>
      </c>
      <c r="J405" s="593" t="str">
        <f>IF($D$402="Y/T","Isi Sasaran",IF($E$402=0,0,IF(I405="Y",1,IF(I405="T",0,"Isi Dulu"))))</f>
        <v>Isi Sasaran</v>
      </c>
      <c r="K405" s="592" t="s">
        <v>26</v>
      </c>
      <c r="L405" s="593" t="str">
        <f>IF($D$402="Y/T","Isi Sasaran",IF($E$402=0,0,IF(K405="Y",1,IF(K405="T",0,"Isi Dulu"))))</f>
        <v>Isi Sasaran</v>
      </c>
      <c r="M405" s="849"/>
      <c r="N405" s="852"/>
    </row>
    <row r="406" spans="2:14" ht="15.75">
      <c r="B406" s="838"/>
      <c r="C406" s="841"/>
      <c r="D406" s="859"/>
      <c r="E406" s="856"/>
      <c r="F406" s="569">
        <v>5</v>
      </c>
      <c r="G406" s="570"/>
      <c r="H406" s="599" t="str">
        <f t="shared" si="7"/>
        <v>Belum Diisi</v>
      </c>
      <c r="I406" s="595" t="s">
        <v>26</v>
      </c>
      <c r="J406" s="596" t="str">
        <f>IF($D$402="Y/T","Isi Sasaran",IF($E$402=0,0,IF(I406="Y",1,IF(I406="T",0,"Isi Dulu"))))</f>
        <v>Isi Sasaran</v>
      </c>
      <c r="K406" s="595" t="s">
        <v>26</v>
      </c>
      <c r="L406" s="596" t="str">
        <f>IF($D$402="Y/T","Isi Sasaran",IF($E$402=0,0,IF(K406="Y",1,IF(K406="T",0,"Isi Dulu"))))</f>
        <v>Isi Sasaran</v>
      </c>
      <c r="M406" s="850"/>
      <c r="N406" s="853"/>
    </row>
    <row r="407" spans="2:14" ht="15.75">
      <c r="B407" s="836">
        <v>20</v>
      </c>
      <c r="C407" s="839"/>
      <c r="D407" s="857" t="s">
        <v>26</v>
      </c>
      <c r="E407" s="854" t="str">
        <f>IF(D407="Y",1,IF(D407="T",0,IF(D407="Y/T","Belum diisi","Error")))</f>
        <v>Belum diisi</v>
      </c>
      <c r="F407" s="528">
        <v>1</v>
      </c>
      <c r="G407" s="529"/>
      <c r="H407" s="600" t="str">
        <f t="shared" si="7"/>
        <v>Belum Diisi</v>
      </c>
      <c r="I407" s="590" t="s">
        <v>26</v>
      </c>
      <c r="J407" s="591" t="str">
        <f>IF($D$407="Y/T","Isi Sasaran",IF($E$407=0,0,IF(I407="Y",1,IF(I407="T",0,"Isi Dulu"))))</f>
        <v>Isi Sasaran</v>
      </c>
      <c r="K407" s="590" t="s">
        <v>26</v>
      </c>
      <c r="L407" s="591" t="str">
        <f>IF($D$407="Y/T","Isi Sasaran",IF($E$407=0,0,IF(K407="Y",1,IF(K407="T",0,"Isi Dulu"))))</f>
        <v>Isi Sasaran</v>
      </c>
      <c r="M407" s="848" t="s">
        <v>26</v>
      </c>
      <c r="N407" s="851" t="str">
        <f>IF(M407="Y",1,IF(M407="T",0,IF(M407="Y/T","Belum diisi","Error")))</f>
        <v>Belum diisi</v>
      </c>
    </row>
    <row r="408" spans="2:14" ht="15.75">
      <c r="B408" s="837"/>
      <c r="C408" s="840"/>
      <c r="D408" s="858"/>
      <c r="E408" s="855"/>
      <c r="F408" s="549">
        <v>2</v>
      </c>
      <c r="G408" s="550"/>
      <c r="H408" s="598" t="str">
        <f t="shared" si="7"/>
        <v>Belum Diisi</v>
      </c>
      <c r="I408" s="592" t="s">
        <v>26</v>
      </c>
      <c r="J408" s="593" t="str">
        <f>IF($D$407="Y/T","Isi Sasaran",IF($E$407=0,0,IF(I408="Y",1,IF(I408="T",0,"Isi Dulu"))))</f>
        <v>Isi Sasaran</v>
      </c>
      <c r="K408" s="592" t="s">
        <v>26</v>
      </c>
      <c r="L408" s="593" t="str">
        <f>IF($D$407="Y/T","Isi Sasaran",IF($E$407=0,0,IF(K408="Y",1,IF(K408="T",0,"Isi Dulu"))))</f>
        <v>Isi Sasaran</v>
      </c>
      <c r="M408" s="849"/>
      <c r="N408" s="852"/>
    </row>
    <row r="409" spans="2:14" ht="15.75">
      <c r="B409" s="837"/>
      <c r="C409" s="840"/>
      <c r="D409" s="858"/>
      <c r="E409" s="855"/>
      <c r="F409" s="549">
        <v>3</v>
      </c>
      <c r="G409" s="550"/>
      <c r="H409" s="598" t="str">
        <f t="shared" si="7"/>
        <v>Belum Diisi</v>
      </c>
      <c r="I409" s="592" t="s">
        <v>26</v>
      </c>
      <c r="J409" s="593" t="str">
        <f>IF($D$407="Y/T","Isi Sasaran",IF($E$407=0,0,IF(I409="Y",1,IF(I409="T",0,"Isi Dulu"))))</f>
        <v>Isi Sasaran</v>
      </c>
      <c r="K409" s="592" t="s">
        <v>26</v>
      </c>
      <c r="L409" s="593" t="str">
        <f>IF($D$407="Y/T","Isi Sasaran",IF($E$407=0,0,IF(K409="Y",1,IF(K409="T",0,"Isi Dulu"))))</f>
        <v>Isi Sasaran</v>
      </c>
      <c r="M409" s="849"/>
      <c r="N409" s="852"/>
    </row>
    <row r="410" spans="2:14" ht="15.75">
      <c r="B410" s="837"/>
      <c r="C410" s="840"/>
      <c r="D410" s="858"/>
      <c r="E410" s="855"/>
      <c r="F410" s="549">
        <v>4</v>
      </c>
      <c r="G410" s="550"/>
      <c r="H410" s="598" t="str">
        <f t="shared" si="7"/>
        <v>Belum Diisi</v>
      </c>
      <c r="I410" s="592" t="s">
        <v>26</v>
      </c>
      <c r="J410" s="593" t="str">
        <f>IF($D$407="Y/T","Isi Sasaran",IF($E$407=0,0,IF(I410="Y",1,IF(I410="T",0,"Isi Dulu"))))</f>
        <v>Isi Sasaran</v>
      </c>
      <c r="K410" s="592" t="s">
        <v>26</v>
      </c>
      <c r="L410" s="593" t="str">
        <f>IF($D$407="Y/T","Isi Sasaran",IF($E$407=0,0,IF(K410="Y",1,IF(K410="T",0,"Isi Dulu"))))</f>
        <v>Isi Sasaran</v>
      </c>
      <c r="M410" s="849"/>
      <c r="N410" s="852"/>
    </row>
    <row r="411" spans="2:14" ht="15.75">
      <c r="B411" s="838"/>
      <c r="C411" s="841"/>
      <c r="D411" s="859"/>
      <c r="E411" s="856"/>
      <c r="F411" s="569">
        <v>5</v>
      </c>
      <c r="G411" s="570"/>
      <c r="H411" s="599" t="str">
        <f t="shared" si="7"/>
        <v>Belum Diisi</v>
      </c>
      <c r="I411" s="595" t="s">
        <v>26</v>
      </c>
      <c r="J411" s="596" t="str">
        <f>IF($D$407="Y/T","Isi Sasaran",IF($E$407=0,0,IF(I411="Y",1,IF(I411="T",0,"Isi Dulu"))))</f>
        <v>Isi Sasaran</v>
      </c>
      <c r="K411" s="595" t="s">
        <v>26</v>
      </c>
      <c r="L411" s="596" t="str">
        <f>IF($D$407="Y/T","Isi Sasaran",IF($E$407=0,0,IF(K411="Y",1,IF(K411="T",0,"Isi Dulu"))))</f>
        <v>Isi Sasaran</v>
      </c>
      <c r="M411" s="850"/>
      <c r="N411" s="853"/>
    </row>
    <row r="412" spans="2:14" ht="15.75">
      <c r="B412" s="580"/>
      <c r="C412" s="581"/>
      <c r="D412" s="582"/>
      <c r="E412" s="602" t="e">
        <f>AVERAGE(E312:E411)</f>
        <v>#DIV/0!</v>
      </c>
      <c r="F412" s="583"/>
      <c r="G412" s="583"/>
      <c r="H412" s="602" t="e">
        <f>(IF($D312="Y/T",0,AVERAGE(H312:H316))+IF($D317="Y/T",0,AVERAGE(H317:H321))+IF($D322="Y/T",0,AVERAGE(H322:H326))+IF($D327="Y/T",0,AVERAGE(H327:H331))+IF($D332="Y/T",0,AVERAGE(H332:H336))+IF($D337="Y/T",0,AVERAGE(H337:H341))+IF($D342="Y/T",0,AVERAGE(H342:H346))+IF($D347="Y/T",0,AVERAGE(H347:H351))+IF($D352="Y/T",0,AVERAGE(H352:H356))+IF($D357="Y/T",0,AVERAGE(H357:H361))+IF($D362="Y/T",0,AVERAGE(H362:H366))+IF($D367="Y/T",0,AVERAGE(H367:H371))+IF($D372="Y/T",0,AVERAGE(H372:H376))+IF($D377="Y/T",0,AVERAGE(H377:H381))+IF($D382="Y/T",0,AVERAGE(H382:H386))+IF($D387="Y/T",0,AVERAGE(H387:H391))+IF($D392="Y/T",0,AVERAGE(H392:H396))+IF($D397="Y/T",0,AVERAGE(H397:H401))+IF($D402="Y/T",0,AVERAGE(H402:H406))+IF($D407="Y/T",0,AVERAGE(H407:H411)))/(COUNTIF($D312:$D411,"Y")+COUNTIF($D312:$D411,"T"))</f>
        <v>#DIV/0!</v>
      </c>
      <c r="I412" s="582"/>
      <c r="J412" s="602" t="e">
        <f>(IF($D312="Y/T",0,AVERAGE(J312:J316))+IF($D317="Y/T",0,AVERAGE(J317:J321))+IF($D322="Y/T",0,AVERAGE(J322:J326))+IF($D327="Y/T",0,AVERAGE(J327:J331))+IF($D332="Y/T",0,AVERAGE(J332:J336))+IF($D337="Y/T",0,AVERAGE(J337:J341))+IF($D342="Y/T",0,AVERAGE(J342:J346))+IF($D347="Y/T",0,AVERAGE(J347:J351))+IF($D352="Y/T",0,AVERAGE(J352:J356))+IF($D357="Y/T",0,AVERAGE(J357:J361))+IF($D362="Y/T",0,AVERAGE(J362:J366))+IF($D367="Y/T",0,AVERAGE(J367:J371))+IF($D372="Y/T",0,AVERAGE(J372:J376))+IF($D377="Y/T",0,AVERAGE(J377:J381))+IF($D382="Y/T",0,AVERAGE(J382:J386))+IF($D387="Y/T",0,AVERAGE(J387:J391))+IF($D392="Y/T",0,AVERAGE(J392:J396))+IF($D397="Y/T",0,AVERAGE(J397:J401))+IF($D402="Y/T",0,AVERAGE(J402:J406))+IF($D407="Y/T",0,AVERAGE(J407:J411)))/(COUNTIF($D312:$D411,"Y")+COUNTIF($D312:$D411,"T"))</f>
        <v>#DIV/0!</v>
      </c>
      <c r="K412" s="582"/>
      <c r="L412" s="602" t="e">
        <f>(IF($D312="Y/T",0,AVERAGE(L312:L316))+IF($D317="Y/T",0,AVERAGE(L317:L321))+IF($D322="Y/T",0,AVERAGE(L322:L326))+IF($D327="Y/T",0,AVERAGE(L327:L331))+IF($D332="Y/T",0,AVERAGE(L332:L336))+IF($D337="Y/T",0,AVERAGE(L337:L341))+IF($D342="Y/T",0,AVERAGE(L342:L346))+IF($D347="Y/T",0,AVERAGE(L347:L351))+IF($D352="Y/T",0,AVERAGE(L352:L356))+IF($D357="Y/T",0,AVERAGE(L357:L361))+IF($D362="Y/T",0,AVERAGE(L362:L366))+IF($D367="Y/T",0,AVERAGE(L367:L371))+IF($D372="Y/T",0,AVERAGE(L372:L376))+IF($D377="Y/T",0,AVERAGE(L377:L381))+IF($D382="Y/T",0,AVERAGE(L382:L386))+IF($D387="Y/T",0,AVERAGE(L387:L391))+IF($D392="Y/T",0,AVERAGE(L392:L396))+IF($D397="Y/T",0,AVERAGE(L397:L401))+IF($D402="Y/T",0,AVERAGE(L402:L406))+IF($D407="Y/T",0,AVERAGE(L407:L411)))/(COUNTIF($D312:$D411,"Y")+COUNTIF($D312:$D411,"T"))</f>
        <v>#DIV/0!</v>
      </c>
      <c r="M412" s="606"/>
      <c r="N412" s="602" t="e">
        <f>AVERAGE(N312:N411)</f>
        <v>#DIV/0!</v>
      </c>
    </row>
  </sheetData>
  <mergeCells count="496">
    <mergeCell ref="M337:M341"/>
    <mergeCell ref="E342:E346"/>
    <mergeCell ref="B327:B331"/>
    <mergeCell ref="C327:C331"/>
    <mergeCell ref="B285:B289"/>
    <mergeCell ref="M290:M294"/>
    <mergeCell ref="E300:E304"/>
    <mergeCell ref="N317:N321"/>
    <mergeCell ref="C300:C304"/>
    <mergeCell ref="B305:B309"/>
    <mergeCell ref="C285:C289"/>
    <mergeCell ref="M285:M289"/>
    <mergeCell ref="D295:D299"/>
    <mergeCell ref="M322:M326"/>
    <mergeCell ref="C312:C316"/>
    <mergeCell ref="B317:B321"/>
    <mergeCell ref="D322:D326"/>
    <mergeCell ref="E322:E326"/>
    <mergeCell ref="C317:C321"/>
    <mergeCell ref="E312:E316"/>
    <mergeCell ref="C322:C326"/>
    <mergeCell ref="N235:N239"/>
    <mergeCell ref="D312:D316"/>
    <mergeCell ref="D260:D264"/>
    <mergeCell ref="N250:N254"/>
    <mergeCell ref="C250:C254"/>
    <mergeCell ref="M260:M264"/>
    <mergeCell ref="B265:B269"/>
    <mergeCell ref="D255:D259"/>
    <mergeCell ref="M255:M259"/>
    <mergeCell ref="N255:N259"/>
    <mergeCell ref="M300:M304"/>
    <mergeCell ref="B260:B264"/>
    <mergeCell ref="D275:D279"/>
    <mergeCell ref="E265:E269"/>
    <mergeCell ref="E285:E289"/>
    <mergeCell ref="D290:D294"/>
    <mergeCell ref="E290:E294"/>
    <mergeCell ref="N285:N289"/>
    <mergeCell ref="N280:N284"/>
    <mergeCell ref="M295:M299"/>
    <mergeCell ref="B280:B284"/>
    <mergeCell ref="E280:E284"/>
    <mergeCell ref="C280:C284"/>
    <mergeCell ref="M270:M274"/>
    <mergeCell ref="N260:N264"/>
    <mergeCell ref="E270:E274"/>
    <mergeCell ref="D265:D269"/>
    <mergeCell ref="C260:C264"/>
    <mergeCell ref="B270:B274"/>
    <mergeCell ref="C290:C294"/>
    <mergeCell ref="B295:B299"/>
    <mergeCell ref="N295:N299"/>
    <mergeCell ref="D240:D244"/>
    <mergeCell ref="E240:E244"/>
    <mergeCell ref="N275:N279"/>
    <mergeCell ref="D280:D284"/>
    <mergeCell ref="B290:B294"/>
    <mergeCell ref="M280:M284"/>
    <mergeCell ref="E275:E279"/>
    <mergeCell ref="N240:N244"/>
    <mergeCell ref="B240:B244"/>
    <mergeCell ref="C225:C229"/>
    <mergeCell ref="N220:N224"/>
    <mergeCell ref="M198:M202"/>
    <mergeCell ref="N128:N132"/>
    <mergeCell ref="C133:C137"/>
    <mergeCell ref="M138:M142"/>
    <mergeCell ref="C148:C152"/>
    <mergeCell ref="E143:E147"/>
    <mergeCell ref="D138:D142"/>
    <mergeCell ref="C193:C197"/>
    <mergeCell ref="C203:C207"/>
    <mergeCell ref="M193:M197"/>
    <mergeCell ref="E193:E197"/>
    <mergeCell ref="D193:D197"/>
    <mergeCell ref="M210:M214"/>
    <mergeCell ref="D198:D202"/>
    <mergeCell ref="N133:N137"/>
    <mergeCell ref="N148:N152"/>
    <mergeCell ref="E158:E162"/>
    <mergeCell ref="D183:D187"/>
    <mergeCell ref="M133:M137"/>
    <mergeCell ref="M225:M229"/>
    <mergeCell ref="N225:N229"/>
    <mergeCell ref="B377:B381"/>
    <mergeCell ref="E382:E386"/>
    <mergeCell ref="D387:D391"/>
    <mergeCell ref="E377:E381"/>
    <mergeCell ref="D377:D381"/>
    <mergeCell ref="D382:D386"/>
    <mergeCell ref="E387:E391"/>
    <mergeCell ref="M382:M386"/>
    <mergeCell ref="N387:N391"/>
    <mergeCell ref="B382:B386"/>
    <mergeCell ref="M377:M381"/>
    <mergeCell ref="N377:N381"/>
    <mergeCell ref="C387:C391"/>
    <mergeCell ref="M387:M391"/>
    <mergeCell ref="B387:B391"/>
    <mergeCell ref="C382:C386"/>
    <mergeCell ref="N382:N386"/>
    <mergeCell ref="C377:C381"/>
    <mergeCell ref="B347:B351"/>
    <mergeCell ref="N352:N356"/>
    <mergeCell ref="E357:E361"/>
    <mergeCell ref="N300:N304"/>
    <mergeCell ref="D300:D304"/>
    <mergeCell ref="E305:E309"/>
    <mergeCell ref="N362:N366"/>
    <mergeCell ref="D352:D356"/>
    <mergeCell ref="B357:B361"/>
    <mergeCell ref="B322:B326"/>
    <mergeCell ref="M327:M331"/>
    <mergeCell ref="B342:B346"/>
    <mergeCell ref="B337:B341"/>
    <mergeCell ref="M312:M316"/>
    <mergeCell ref="B312:B316"/>
    <mergeCell ref="E317:E321"/>
    <mergeCell ref="N312:N316"/>
    <mergeCell ref="N327:N331"/>
    <mergeCell ref="D332:D336"/>
    <mergeCell ref="N322:N326"/>
    <mergeCell ref="D337:D341"/>
    <mergeCell ref="D327:D331"/>
    <mergeCell ref="E327:E331"/>
    <mergeCell ref="B332:B336"/>
    <mergeCell ref="B397:B401"/>
    <mergeCell ref="M402:M406"/>
    <mergeCell ref="C407:C411"/>
    <mergeCell ref="C402:C406"/>
    <mergeCell ref="B407:B411"/>
    <mergeCell ref="N392:N396"/>
    <mergeCell ref="E407:E411"/>
    <mergeCell ref="C397:C401"/>
    <mergeCell ref="B402:B406"/>
    <mergeCell ref="M392:M396"/>
    <mergeCell ref="D392:D396"/>
    <mergeCell ref="D407:D411"/>
    <mergeCell ref="N397:N401"/>
    <mergeCell ref="M397:M401"/>
    <mergeCell ref="E402:E406"/>
    <mergeCell ref="D402:D406"/>
    <mergeCell ref="E397:E401"/>
    <mergeCell ref="N407:N411"/>
    <mergeCell ref="N402:N406"/>
    <mergeCell ref="M407:M411"/>
    <mergeCell ref="B392:B396"/>
    <mergeCell ref="E392:E396"/>
    <mergeCell ref="C392:C396"/>
    <mergeCell ref="D397:D401"/>
    <mergeCell ref="N372:N376"/>
    <mergeCell ref="C362:C366"/>
    <mergeCell ref="B362:B366"/>
    <mergeCell ref="D362:D366"/>
    <mergeCell ref="E362:E366"/>
    <mergeCell ref="M362:M366"/>
    <mergeCell ref="M357:M361"/>
    <mergeCell ref="E337:E341"/>
    <mergeCell ref="N342:N346"/>
    <mergeCell ref="D342:D346"/>
    <mergeCell ref="C342:C346"/>
    <mergeCell ref="M347:M351"/>
    <mergeCell ref="C357:C361"/>
    <mergeCell ref="E352:E356"/>
    <mergeCell ref="B352:B356"/>
    <mergeCell ref="B367:B371"/>
    <mergeCell ref="N367:N371"/>
    <mergeCell ref="D367:D371"/>
    <mergeCell ref="B372:B376"/>
    <mergeCell ref="C372:C376"/>
    <mergeCell ref="M372:M376"/>
    <mergeCell ref="D372:D376"/>
    <mergeCell ref="E372:E376"/>
    <mergeCell ref="M367:M371"/>
    <mergeCell ref="C367:C371"/>
    <mergeCell ref="E367:E371"/>
    <mergeCell ref="B215:B219"/>
    <mergeCell ref="N230:N234"/>
    <mergeCell ref="E245:E249"/>
    <mergeCell ref="B230:B234"/>
    <mergeCell ref="C188:C192"/>
    <mergeCell ref="N193:N197"/>
    <mergeCell ref="D203:D207"/>
    <mergeCell ref="D347:D351"/>
    <mergeCell ref="C337:C341"/>
    <mergeCell ref="C347:C351"/>
    <mergeCell ref="M352:M356"/>
    <mergeCell ref="D357:D361"/>
    <mergeCell ref="E347:E351"/>
    <mergeCell ref="C352:C356"/>
    <mergeCell ref="M332:M336"/>
    <mergeCell ref="N347:N351"/>
    <mergeCell ref="C332:C336"/>
    <mergeCell ref="N337:N341"/>
    <mergeCell ref="E332:E336"/>
    <mergeCell ref="N357:N361"/>
    <mergeCell ref="M342:M346"/>
    <mergeCell ref="N332:N336"/>
    <mergeCell ref="N123:N127"/>
    <mergeCell ref="D123:D127"/>
    <mergeCell ref="N245:N249"/>
    <mergeCell ref="N210:N214"/>
    <mergeCell ref="B210:B214"/>
    <mergeCell ref="D215:D219"/>
    <mergeCell ref="D210:D214"/>
    <mergeCell ref="E210:E214"/>
    <mergeCell ref="E215:E219"/>
    <mergeCell ref="B209:N209"/>
    <mergeCell ref="E220:E224"/>
    <mergeCell ref="B198:B202"/>
    <mergeCell ref="M203:M207"/>
    <mergeCell ref="C215:C219"/>
    <mergeCell ref="N203:N207"/>
    <mergeCell ref="N188:N192"/>
    <mergeCell ref="E198:E202"/>
    <mergeCell ref="D173:D177"/>
    <mergeCell ref="M163:M167"/>
    <mergeCell ref="B163:B167"/>
    <mergeCell ref="M230:M234"/>
    <mergeCell ref="B225:B229"/>
    <mergeCell ref="D235:D239"/>
    <mergeCell ref="M220:M224"/>
    <mergeCell ref="N86:N90"/>
    <mergeCell ref="E96:E100"/>
    <mergeCell ref="C81:C85"/>
    <mergeCell ref="M173:M177"/>
    <mergeCell ref="B173:B177"/>
    <mergeCell ref="C168:C172"/>
    <mergeCell ref="N138:N142"/>
    <mergeCell ref="C128:C132"/>
    <mergeCell ref="M128:M132"/>
    <mergeCell ref="D133:D137"/>
    <mergeCell ref="E133:E137"/>
    <mergeCell ref="E128:E132"/>
    <mergeCell ref="B153:B157"/>
    <mergeCell ref="N158:N162"/>
    <mergeCell ref="D168:D172"/>
    <mergeCell ref="D163:D167"/>
    <mergeCell ref="E163:E167"/>
    <mergeCell ref="E168:E172"/>
    <mergeCell ref="B128:B132"/>
    <mergeCell ref="M81:M85"/>
    <mergeCell ref="E113:E117"/>
    <mergeCell ref="C96:C100"/>
    <mergeCell ref="D86:D90"/>
    <mergeCell ref="D101:D105"/>
    <mergeCell ref="C235:C239"/>
    <mergeCell ref="E225:E229"/>
    <mergeCell ref="C305:C309"/>
    <mergeCell ref="B311:N311"/>
    <mergeCell ref="D285:D289"/>
    <mergeCell ref="M275:M279"/>
    <mergeCell ref="B275:B279"/>
    <mergeCell ref="C270:C274"/>
    <mergeCell ref="D270:D274"/>
    <mergeCell ref="B235:B239"/>
    <mergeCell ref="E235:E239"/>
    <mergeCell ref="C295:C299"/>
    <mergeCell ref="E295:E299"/>
    <mergeCell ref="C230:C234"/>
    <mergeCell ref="M235:M239"/>
    <mergeCell ref="D245:D249"/>
    <mergeCell ref="M240:M244"/>
    <mergeCell ref="C245:C249"/>
    <mergeCell ref="M265:M269"/>
    <mergeCell ref="D250:D254"/>
    <mergeCell ref="C265:C269"/>
    <mergeCell ref="C275:C279"/>
    <mergeCell ref="D305:D309"/>
    <mergeCell ref="D230:D234"/>
    <mergeCell ref="G3:G4"/>
    <mergeCell ref="N101:N105"/>
    <mergeCell ref="B51:B55"/>
    <mergeCell ref="M61:M65"/>
    <mergeCell ref="E66:E70"/>
    <mergeCell ref="D56:D60"/>
    <mergeCell ref="N56:N60"/>
    <mergeCell ref="N96:N100"/>
    <mergeCell ref="C91:C95"/>
    <mergeCell ref="E101:E105"/>
    <mergeCell ref="M91:M95"/>
    <mergeCell ref="N91:N95"/>
    <mergeCell ref="E56:E60"/>
    <mergeCell ref="M51:M55"/>
    <mergeCell ref="E51:E55"/>
    <mergeCell ref="M101:M105"/>
    <mergeCell ref="B96:B100"/>
    <mergeCell ref="E76:E80"/>
    <mergeCell ref="M86:M90"/>
    <mergeCell ref="D96:D100"/>
    <mergeCell ref="B91:B95"/>
    <mergeCell ref="B81:B85"/>
    <mergeCell ref="N66:N70"/>
    <mergeCell ref="M96:M100"/>
    <mergeCell ref="K4:L4"/>
    <mergeCell ref="E16:E20"/>
    <mergeCell ref="B11:B15"/>
    <mergeCell ref="N11:N15"/>
    <mergeCell ref="M31:M35"/>
    <mergeCell ref="E41:E45"/>
    <mergeCell ref="D36:D40"/>
    <mergeCell ref="D31:D35"/>
    <mergeCell ref="B31:B35"/>
    <mergeCell ref="B26:B30"/>
    <mergeCell ref="D16:D20"/>
    <mergeCell ref="M4:N4"/>
    <mergeCell ref="B6:B10"/>
    <mergeCell ref="N41:N45"/>
    <mergeCell ref="M26:M30"/>
    <mergeCell ref="C16:C20"/>
    <mergeCell ref="D26:D30"/>
    <mergeCell ref="E21:E25"/>
    <mergeCell ref="C21:C25"/>
    <mergeCell ref="B41:B45"/>
    <mergeCell ref="N6:N10"/>
    <mergeCell ref="D11:D15"/>
    <mergeCell ref="H3:H4"/>
    <mergeCell ref="F3:F4"/>
    <mergeCell ref="N46:N50"/>
    <mergeCell ref="D91:D95"/>
    <mergeCell ref="D51:D55"/>
    <mergeCell ref="M46:M50"/>
    <mergeCell ref="B1:N1"/>
    <mergeCell ref="N153:N157"/>
    <mergeCell ref="D143:D147"/>
    <mergeCell ref="B148:B152"/>
    <mergeCell ref="N118:N122"/>
    <mergeCell ref="B108:B112"/>
    <mergeCell ref="M123:M127"/>
    <mergeCell ref="D113:D117"/>
    <mergeCell ref="N113:N117"/>
    <mergeCell ref="E86:E90"/>
    <mergeCell ref="B76:B80"/>
    <mergeCell ref="D76:D80"/>
    <mergeCell ref="C86:C90"/>
    <mergeCell ref="E81:E85"/>
    <mergeCell ref="D81:D85"/>
    <mergeCell ref="B138:B142"/>
    <mergeCell ref="N143:N147"/>
    <mergeCell ref="E148:E152"/>
    <mergeCell ref="B133:B137"/>
    <mergeCell ref="B86:B90"/>
    <mergeCell ref="M66:M70"/>
    <mergeCell ref="C51:C55"/>
    <mergeCell ref="B56:B60"/>
    <mergeCell ref="N51:N55"/>
    <mergeCell ref="N61:N65"/>
    <mergeCell ref="D71:D75"/>
    <mergeCell ref="C56:C60"/>
    <mergeCell ref="B66:B70"/>
    <mergeCell ref="N81:N85"/>
    <mergeCell ref="C76:C80"/>
    <mergeCell ref="M76:M80"/>
    <mergeCell ref="N76:N80"/>
    <mergeCell ref="M71:M75"/>
    <mergeCell ref="N71:N75"/>
    <mergeCell ref="C71:C75"/>
    <mergeCell ref="M56:M60"/>
    <mergeCell ref="E71:E75"/>
    <mergeCell ref="D66:D70"/>
    <mergeCell ref="B61:B65"/>
    <mergeCell ref="C61:C65"/>
    <mergeCell ref="D61:D65"/>
    <mergeCell ref="E61:E65"/>
    <mergeCell ref="C66:C70"/>
    <mergeCell ref="D46:D50"/>
    <mergeCell ref="C46:C50"/>
    <mergeCell ref="B36:B40"/>
    <mergeCell ref="C31:C35"/>
    <mergeCell ref="B21:B25"/>
    <mergeCell ref="M36:M40"/>
    <mergeCell ref="C36:C40"/>
    <mergeCell ref="M41:M45"/>
    <mergeCell ref="E36:E40"/>
    <mergeCell ref="C41:C45"/>
    <mergeCell ref="B46:B50"/>
    <mergeCell ref="E46:E50"/>
    <mergeCell ref="B2:N2"/>
    <mergeCell ref="E11:E15"/>
    <mergeCell ref="D41:D45"/>
    <mergeCell ref="N31:N35"/>
    <mergeCell ref="E26:E30"/>
    <mergeCell ref="C26:C30"/>
    <mergeCell ref="M11:M15"/>
    <mergeCell ref="D3:E4"/>
    <mergeCell ref="B5:N5"/>
    <mergeCell ref="E31:E35"/>
    <mergeCell ref="M16:M20"/>
    <mergeCell ref="B16:B20"/>
    <mergeCell ref="N21:N25"/>
    <mergeCell ref="N36:N40"/>
    <mergeCell ref="D21:D25"/>
    <mergeCell ref="M21:M25"/>
    <mergeCell ref="C11:C15"/>
    <mergeCell ref="C6:C10"/>
    <mergeCell ref="D6:D10"/>
    <mergeCell ref="E6:E10"/>
    <mergeCell ref="M6:M10"/>
    <mergeCell ref="N16:N20"/>
    <mergeCell ref="B3:B4"/>
    <mergeCell ref="C3:C4"/>
    <mergeCell ref="I3:N3"/>
    <mergeCell ref="I4:J4"/>
    <mergeCell ref="B300:B304"/>
    <mergeCell ref="M317:M321"/>
    <mergeCell ref="N305:N309"/>
    <mergeCell ref="D317:D321"/>
    <mergeCell ref="M305:M309"/>
    <mergeCell ref="M245:M249"/>
    <mergeCell ref="C255:C259"/>
    <mergeCell ref="M250:M254"/>
    <mergeCell ref="E250:E254"/>
    <mergeCell ref="E255:E259"/>
    <mergeCell ref="B250:B254"/>
    <mergeCell ref="D225:D229"/>
    <mergeCell ref="M215:M219"/>
    <mergeCell ref="B220:B224"/>
    <mergeCell ref="N168:N172"/>
    <mergeCell ref="C163:C167"/>
    <mergeCell ref="C173:C177"/>
    <mergeCell ref="N215:N219"/>
    <mergeCell ref="C210:C214"/>
    <mergeCell ref="D220:D224"/>
    <mergeCell ref="N198:N202"/>
    <mergeCell ref="B71:B75"/>
    <mergeCell ref="E91:E95"/>
    <mergeCell ref="B107:J107"/>
    <mergeCell ref="B203:B207"/>
    <mergeCell ref="D118:D122"/>
    <mergeCell ref="B101:B105"/>
    <mergeCell ref="E108:E112"/>
    <mergeCell ref="C101:C105"/>
    <mergeCell ref="C113:C117"/>
    <mergeCell ref="D108:D112"/>
    <mergeCell ref="B183:B187"/>
    <mergeCell ref="B123:B127"/>
    <mergeCell ref="M148:M152"/>
    <mergeCell ref="D128:D132"/>
    <mergeCell ref="E118:E122"/>
    <mergeCell ref="C108:C112"/>
    <mergeCell ref="M113:M117"/>
    <mergeCell ref="M108:M112"/>
    <mergeCell ref="B178:B182"/>
    <mergeCell ref="E178:E182"/>
    <mergeCell ref="C178:C182"/>
    <mergeCell ref="C118:C122"/>
    <mergeCell ref="B118:B122"/>
    <mergeCell ref="N108:N112"/>
    <mergeCell ref="E123:E127"/>
    <mergeCell ref="B143:B147"/>
    <mergeCell ref="N290:N294"/>
    <mergeCell ref="E260:E264"/>
    <mergeCell ref="C240:C244"/>
    <mergeCell ref="B255:B259"/>
    <mergeCell ref="B188:B192"/>
    <mergeCell ref="M188:M192"/>
    <mergeCell ref="E203:E207"/>
    <mergeCell ref="M158:M162"/>
    <mergeCell ref="C153:C157"/>
    <mergeCell ref="M153:M157"/>
    <mergeCell ref="D158:D162"/>
    <mergeCell ref="C158:C162"/>
    <mergeCell ref="E153:E157"/>
    <mergeCell ref="D178:D182"/>
    <mergeCell ref="M168:M172"/>
    <mergeCell ref="N173:N177"/>
    <mergeCell ref="B168:B172"/>
    <mergeCell ref="B193:B197"/>
    <mergeCell ref="M178:M182"/>
    <mergeCell ref="E173:E177"/>
    <mergeCell ref="N270:N274"/>
    <mergeCell ref="N26:N30"/>
    <mergeCell ref="N265:N269"/>
    <mergeCell ref="B245:B249"/>
    <mergeCell ref="E230:E234"/>
    <mergeCell ref="C220:C224"/>
    <mergeCell ref="N163:N167"/>
    <mergeCell ref="D153:D157"/>
    <mergeCell ref="B158:B162"/>
    <mergeCell ref="B113:B117"/>
    <mergeCell ref="M118:M122"/>
    <mergeCell ref="C123:C127"/>
    <mergeCell ref="C183:C187"/>
    <mergeCell ref="M183:M187"/>
    <mergeCell ref="C198:C202"/>
    <mergeCell ref="E183:E187"/>
    <mergeCell ref="D188:D192"/>
    <mergeCell ref="E188:E192"/>
    <mergeCell ref="N183:N187"/>
    <mergeCell ref="N178:N182"/>
    <mergeCell ref="C138:C142"/>
    <mergeCell ref="M143:M147"/>
    <mergeCell ref="D148:D152"/>
    <mergeCell ref="E138:E142"/>
    <mergeCell ref="C143:C147"/>
  </mergeCells>
  <dataValidations count="92">
    <dataValidation type="list" allowBlank="1" showInputMessage="1" showErrorMessage="1" sqref="D11">
      <formula1>"Y,T,Y/T"</formula1>
    </dataValidation>
    <dataValidation type="list" allowBlank="1" showInputMessage="1" showErrorMessage="1" sqref="D46">
      <formula1>"Y,T,Y/T"</formula1>
    </dataValidation>
    <dataValidation type="list" allowBlank="1" showInputMessage="1" showErrorMessage="1" sqref="D36">
      <formula1>"Y,T,Y/T"</formula1>
    </dataValidation>
    <dataValidation type="list" allowBlank="1" showInputMessage="1" showErrorMessage="1" sqref="D26">
      <formula1>"Y,T,Y/T"</formula1>
    </dataValidation>
    <dataValidation type="list" allowBlank="1" showInputMessage="1" showErrorMessage="1" sqref="D6">
      <formula1>"Y,T,Y/T"</formula1>
    </dataValidation>
    <dataValidation type="list" allowBlank="1" showInputMessage="1" showErrorMessage="1" sqref="D153">
      <formula1>"Y,T,Y/T"</formula1>
    </dataValidation>
    <dataValidation type="list" allowBlank="1" showInputMessage="1" showErrorMessage="1" sqref="D210">
      <formula1>"Y,T,Y/T"</formula1>
    </dataValidation>
    <dataValidation type="list" allowBlank="1" showInputMessage="1" showErrorMessage="1" sqref="D31">
      <formula1>"Y,T,Y/T"</formula1>
    </dataValidation>
    <dataValidation type="list" allowBlank="1" showInputMessage="1" showErrorMessage="1" sqref="D96">
      <formula1>"Y,T,Y/T"</formula1>
    </dataValidation>
    <dataValidation type="list" allowBlank="1" showInputMessage="1" showErrorMessage="1" sqref="I108:I207">
      <formula1>"Y,T,Y/T"</formula1>
    </dataValidation>
    <dataValidation type="list" allowBlank="1" showInputMessage="1" showErrorMessage="1" sqref="K6:K105">
      <formula1>"Y,T,Y/T"</formula1>
    </dataValidation>
    <dataValidation type="list" allowBlank="1" showInputMessage="1" showErrorMessage="1" sqref="I6:I105">
      <formula1>"Y,T,Y/T"</formula1>
    </dataValidation>
    <dataValidation type="list" allowBlank="1" showInputMessage="1" showErrorMessage="1" sqref="M6:M105">
      <formula1>"Y,T,Y/T"</formula1>
    </dataValidation>
    <dataValidation type="list" allowBlank="1" showInputMessage="1" showErrorMessage="1" sqref="K210:K309">
      <formula1>"Y,T,Y/T"</formula1>
    </dataValidation>
    <dataValidation type="list" allowBlank="1" showInputMessage="1" showErrorMessage="1" sqref="I210:I309">
      <formula1>"Y,T,Y/T"</formula1>
    </dataValidation>
    <dataValidation type="list" allowBlank="1" showInputMessage="1" showErrorMessage="1" sqref="M312:M411">
      <formula1>"Y,T,Y/T"</formula1>
    </dataValidation>
    <dataValidation type="list" allowBlank="1" showInputMessage="1" showErrorMessage="1" sqref="D16">
      <formula1>"Y,T,Y/T"</formula1>
    </dataValidation>
    <dataValidation type="list" allowBlank="1" showInputMessage="1" showErrorMessage="1" sqref="D66">
      <formula1>"Y,T,Y/T"</formula1>
    </dataValidation>
    <dataValidation type="list" allowBlank="1" showInputMessage="1" showErrorMessage="1" sqref="D56">
      <formula1>"Y,T,Y/T"</formula1>
    </dataValidation>
    <dataValidation type="list" allowBlank="1" showInputMessage="1" showErrorMessage="1" sqref="D41">
      <formula1>"Y,T,Y/T"</formula1>
    </dataValidation>
    <dataValidation type="list" allowBlank="1" showInputMessage="1" showErrorMessage="1" sqref="D332">
      <formula1>"Y,T,Y/T"</formula1>
    </dataValidation>
    <dataValidation type="list" allowBlank="1" showInputMessage="1" showErrorMessage="1" sqref="D402">
      <formula1>"Y,T,Y/T"</formula1>
    </dataValidation>
    <dataValidation type="list" allowBlank="1" showInputMessage="1" showErrorMessage="1" sqref="D392">
      <formula1>"Y,T,Y/T"</formula1>
    </dataValidation>
    <dataValidation type="list" allowBlank="1" showInputMessage="1" showErrorMessage="1" sqref="D367">
      <formula1>"Y,T,Y/T"</formula1>
    </dataValidation>
    <dataValidation type="list" allowBlank="1" showInputMessage="1" showErrorMessage="1" sqref="I312:I411">
      <formula1>"Y,T,Y/T"</formula1>
    </dataValidation>
    <dataValidation type="list" allowBlank="1" showInputMessage="1" showErrorMessage="1" sqref="K312:K411">
      <formula1>"Y,T,Y/T"</formula1>
    </dataValidation>
    <dataValidation type="list" allowBlank="1" showInputMessage="1" showErrorMessage="1" sqref="D215">
      <formula1>"Y,T,Y/T"</formula1>
    </dataValidation>
    <dataValidation type="list" allowBlank="1" showInputMessage="1" showErrorMessage="1" sqref="D270">
      <formula1>"Y,T,Y/T"</formula1>
    </dataValidation>
    <dataValidation type="list" allowBlank="1" showInputMessage="1" showErrorMessage="1" sqref="D295">
      <formula1>"Y,T,Y/T"</formula1>
    </dataValidation>
    <dataValidation type="list" allowBlank="1" showInputMessage="1" showErrorMessage="1" sqref="D352">
      <formula1>"Y,T,Y/T"</formula1>
    </dataValidation>
    <dataValidation type="list" allowBlank="1" showInputMessage="1" showErrorMessage="1" sqref="D250">
      <formula1>"Y,T,Y/T"</formula1>
    </dataValidation>
    <dataValidation type="list" allowBlank="1" showInputMessage="1" showErrorMessage="1" sqref="D322">
      <formula1>"Y,T,Y/T"</formula1>
    </dataValidation>
    <dataValidation type="list" allowBlank="1" showInputMessage="1" showErrorMessage="1" sqref="D312">
      <formula1>"Y,T,Y/T"</formula1>
    </dataValidation>
    <dataValidation type="list" allowBlank="1" showInputMessage="1" showErrorMessage="1" sqref="D285">
      <formula1>"Y,T,Y/T"</formula1>
    </dataValidation>
    <dataValidation type="list" allowBlank="1" showInputMessage="1" showErrorMessage="1" sqref="D245">
      <formula1>"Y,T,Y/T"</formula1>
    </dataValidation>
    <dataValidation type="list" allowBlank="1" showInputMessage="1" showErrorMessage="1" sqref="D300">
      <formula1>"Y,T,Y/T"</formula1>
    </dataValidation>
    <dataValidation type="list" allowBlank="1" showInputMessage="1" showErrorMessage="1" sqref="D265">
      <formula1>"Y,T,Y/T"</formula1>
    </dataValidation>
    <dataValidation type="list" allowBlank="1" showInputMessage="1" showErrorMessage="1" sqref="D275">
      <formula1>"Y,T,Y/T"</formula1>
    </dataValidation>
    <dataValidation type="list" allowBlank="1" showInputMessage="1" showErrorMessage="1" sqref="D235">
      <formula1>"Y,T,Y/T"</formula1>
    </dataValidation>
    <dataValidation type="list" allowBlank="1" showInputMessage="1" showErrorMessage="1" sqref="D290">
      <formula1>"Y,T,Y/T"</formula1>
    </dataValidation>
    <dataValidation type="list" allowBlank="1" showInputMessage="1" showErrorMessage="1" sqref="D317">
      <formula1>"Y,T,Y/T"</formula1>
    </dataValidation>
    <dataValidation type="list" allowBlank="1" showInputMessage="1" showErrorMessage="1" sqref="D372">
      <formula1>"Y,T,Y/T"</formula1>
    </dataValidation>
    <dataValidation type="list" allowBlank="1" showInputMessage="1" showErrorMessage="1" sqref="D407">
      <formula1>"Y,T,Y/T"</formula1>
    </dataValidation>
    <dataValidation type="list" allowBlank="1" showInputMessage="1" showErrorMessage="1" sqref="D337">
      <formula1>"Y,T,Y/T"</formula1>
    </dataValidation>
    <dataValidation type="list" allowBlank="1" showInputMessage="1" showErrorMessage="1" sqref="D397">
      <formula1>"Y,T,Y/T"</formula1>
    </dataValidation>
    <dataValidation type="list" allowBlank="1" showInputMessage="1" showErrorMessage="1" sqref="D377">
      <formula1>"Y,T,Y/T"</formula1>
    </dataValidation>
    <dataValidation type="list" allowBlank="1" showInputMessage="1" showErrorMessage="1" sqref="D387">
      <formula1>"Y,T,Y/T"</formula1>
    </dataValidation>
    <dataValidation type="list" allowBlank="1" showInputMessage="1" showErrorMessage="1" sqref="D51">
      <formula1>"Y,T,Y/T"</formula1>
    </dataValidation>
    <dataValidation type="list" allowBlank="1" showInputMessage="1" showErrorMessage="1" sqref="K108:K207">
      <formula1>"Y,T,Y/T"</formula1>
    </dataValidation>
    <dataValidation type="list" allowBlank="1" showInputMessage="1" showErrorMessage="1" sqref="D91">
      <formula1>"Y,T,Y/T"</formula1>
    </dataValidation>
    <dataValidation type="list" allowBlank="1" showInputMessage="1" showErrorMessage="1" sqref="D81">
      <formula1>"Y,T,Y/T"</formula1>
    </dataValidation>
    <dataValidation type="list" allowBlank="1" showInputMessage="1" showErrorMessage="1" sqref="D76">
      <formula1>"Y,T,Y/T"</formula1>
    </dataValidation>
    <dataValidation type="list" allowBlank="1" showInputMessage="1" showErrorMessage="1" sqref="D71">
      <formula1>"Y,T,Y/T"</formula1>
    </dataValidation>
    <dataValidation type="list" allowBlank="1" showInputMessage="1" showErrorMessage="1" sqref="D101">
      <formula1>"Y,T,Y/T"</formula1>
    </dataValidation>
    <dataValidation type="list" allowBlank="1" showInputMessage="1" showErrorMessage="1" sqref="D21">
      <formula1>"Y,T,Y/T"</formula1>
    </dataValidation>
    <dataValidation type="list" allowBlank="1" showInputMessage="1" showErrorMessage="1" sqref="D138">
      <formula1>"Y,T,Y/T"</formula1>
    </dataValidation>
    <dataValidation type="list" allowBlank="1" showInputMessage="1" showErrorMessage="1" sqref="M108:M207">
      <formula1>"Y,T,Y/T"</formula1>
    </dataValidation>
    <dataValidation type="list" allowBlank="1" showInputMessage="1" showErrorMessage="1" sqref="D61">
      <formula1>"Y,T,Y/T"</formula1>
    </dataValidation>
    <dataValidation type="list" allowBlank="1" showInputMessage="1" showErrorMessage="1" sqref="M210:M309">
      <formula1>"Y,T,Y/T"</formula1>
    </dataValidation>
    <dataValidation type="list" allowBlank="1" showInputMessage="1" showErrorMessage="1" sqref="D163">
      <formula1>"Y,T,Y/T"</formula1>
    </dataValidation>
    <dataValidation type="list" allowBlank="1" showInputMessage="1" showErrorMessage="1" sqref="D220">
      <formula1>"Y,T,Y/T"</formula1>
    </dataValidation>
    <dataValidation type="list" allowBlank="1" showInputMessage="1" showErrorMessage="1" sqref="D183">
      <formula1>"Y,T,Y/T"</formula1>
    </dataValidation>
    <dataValidation type="list" allowBlank="1" showInputMessage="1" showErrorMessage="1" sqref="D193">
      <formula1>"Y,T,Y/T"</formula1>
    </dataValidation>
    <dataValidation type="list" allowBlank="1" showInputMessage="1" showErrorMessage="1" sqref="D327">
      <formula1>"Y,T,Y/T"</formula1>
    </dataValidation>
    <dataValidation type="list" allowBlank="1" showInputMessage="1" showErrorMessage="1" sqref="D382">
      <formula1>"Y,T,Y/T"</formula1>
    </dataValidation>
    <dataValidation type="list" allowBlank="1" showInputMessage="1" showErrorMessage="1" sqref="D347">
      <formula1>"Y,T,Y/T"</formula1>
    </dataValidation>
    <dataValidation type="list" allowBlank="1" showInputMessage="1" showErrorMessage="1" sqref="D357">
      <formula1>"Y,T,Y/T"</formula1>
    </dataValidation>
    <dataValidation type="list" allowBlank="1" showInputMessage="1" showErrorMessage="1" sqref="D143">
      <formula1>"Y,T,Y/T"</formula1>
    </dataValidation>
    <dataValidation type="list" allowBlank="1" showInputMessage="1" showErrorMessage="1" sqref="D198">
      <formula1>"Y,T,Y/T"</formula1>
    </dataValidation>
    <dataValidation type="list" allowBlank="1" showInputMessage="1" showErrorMessage="1" sqref="D305">
      <formula1>"Y,T,Y/T"</formula1>
    </dataValidation>
    <dataValidation type="list" allowBlank="1" showInputMessage="1" showErrorMessage="1" sqref="D362">
      <formula1>"Y,T,Y/T"</formula1>
    </dataValidation>
    <dataValidation type="list" allowBlank="1" showInputMessage="1" showErrorMessage="1" sqref="D118">
      <formula1>"Y,T,Y/T"</formula1>
    </dataValidation>
    <dataValidation type="list" allowBlank="1" showInputMessage="1" showErrorMessage="1" sqref="D178">
      <formula1>"Y,T,Y/T"</formula1>
    </dataValidation>
    <dataValidation type="list" allowBlank="1" showInputMessage="1" showErrorMessage="1" sqref="D255">
      <formula1>"Y,T,Y/T"</formula1>
    </dataValidation>
    <dataValidation type="list" allowBlank="1" showInputMessage="1" showErrorMessage="1" sqref="D342">
      <formula1>"Y,T,Y/T"</formula1>
    </dataValidation>
    <dataValidation type="list" allowBlank="1" showInputMessage="1" showErrorMessage="1" sqref="D113">
      <formula1>"Y,T,Y/T"</formula1>
    </dataValidation>
    <dataValidation type="list" allowBlank="1" showInputMessage="1" showErrorMessage="1" sqref="D158">
      <formula1>"Y,T,Y/T"</formula1>
    </dataValidation>
    <dataValidation type="list" allowBlank="1" showInputMessage="1" showErrorMessage="1" sqref="D133">
      <formula1>"Y,T,Y/T"</formula1>
    </dataValidation>
    <dataValidation type="list" allowBlank="1" showInputMessage="1" showErrorMessage="1" sqref="D123">
      <formula1>"Y,T,Y/T"</formula1>
    </dataValidation>
    <dataValidation type="list" allowBlank="1" showInputMessage="1" showErrorMessage="1" sqref="D108">
      <formula1>"Y,T,Y/T"</formula1>
    </dataValidation>
    <dataValidation type="list" allowBlank="1" showInputMessage="1" showErrorMessage="1" sqref="D225">
      <formula1>"Y,T,Y/T"</formula1>
    </dataValidation>
    <dataValidation type="list" allowBlank="1" showInputMessage="1" showErrorMessage="1" sqref="D280">
      <formula1>"Y,T,Y/T"</formula1>
    </dataValidation>
    <dataValidation type="list" allowBlank="1" showInputMessage="1" showErrorMessage="1" sqref="D128">
      <formula1>"Y,T,Y/T"</formula1>
    </dataValidation>
    <dataValidation type="list" allowBlank="1" showInputMessage="1" showErrorMessage="1" sqref="D188">
      <formula1>"Y,T,Y/T"</formula1>
    </dataValidation>
    <dataValidation type="list" allowBlank="1" showInputMessage="1" showErrorMessage="1" sqref="D168">
      <formula1>"Y,T,Y/T"</formula1>
    </dataValidation>
    <dataValidation type="list" allowBlank="1" showInputMessage="1" showErrorMessage="1" sqref="D240">
      <formula1>"Y,T,Y/T"</formula1>
    </dataValidation>
    <dataValidation type="list" allowBlank="1" showInputMessage="1" showErrorMessage="1" sqref="D230">
      <formula1>"Y,T,Y/T"</formula1>
    </dataValidation>
    <dataValidation type="list" allowBlank="1" showInputMessage="1" showErrorMessage="1" sqref="D203">
      <formula1>"Y,T,Y/T"</formula1>
    </dataValidation>
    <dataValidation type="list" allowBlank="1" showInputMessage="1" showErrorMessage="1" sqref="D86">
      <formula1>"Y,T,Y/T"</formula1>
    </dataValidation>
    <dataValidation type="list" allowBlank="1" showInputMessage="1" showErrorMessage="1" sqref="D148">
      <formula1>"Y,T,Y/T"</formula1>
    </dataValidation>
    <dataValidation type="list" allowBlank="1" showInputMessage="1" showErrorMessage="1" sqref="D173">
      <formula1>"Y,T,Y/T"</formula1>
    </dataValidation>
    <dataValidation type="list" allowBlank="1" showInputMessage="1" showErrorMessage="1" sqref="D260">
      <formula1>"Y,T,Y/T"</formula1>
    </dataValidation>
  </dataValidations>
  <pageMargins left="0.25" right="0.25" top="0.75" bottom="0.75" header="0.3" footer="0.3"/>
  <pageSetup paperSize="9" scale="28"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412"/>
  <sheetViews>
    <sheetView topLeftCell="B1" zoomScale="60" workbookViewId="0">
      <pane ySplit="4" topLeftCell="A312" activePane="bottomLeft" state="frozen"/>
      <selection pane="bottomLeft" activeCell="H221" sqref="H221"/>
    </sheetView>
  </sheetViews>
  <sheetFormatPr defaultColWidth="12.5703125" defaultRowHeight="12.75"/>
  <cols>
    <col min="1" max="1" width="6.42578125" style="517" hidden="1" customWidth="1"/>
    <col min="2" max="2" width="4.5703125" style="587" customWidth="1"/>
    <col min="3" max="3" width="46.5703125" style="517" customWidth="1"/>
    <col min="4" max="4" width="4.140625" style="517" customWidth="1"/>
    <col min="5" max="5" width="14.42578125" style="517" customWidth="1"/>
    <col min="6" max="6" width="4.5703125" style="517" customWidth="1"/>
    <col min="7" max="7" width="47.42578125" style="518" customWidth="1"/>
    <col min="8" max="8" width="26.5703125" style="517" customWidth="1"/>
    <col min="9" max="9" width="4.42578125" style="517" customWidth="1"/>
    <col min="10" max="10" width="16" style="517" customWidth="1"/>
    <col min="11" max="11" width="4.42578125" style="517" customWidth="1"/>
    <col min="12" max="12" width="12.42578125" style="517" customWidth="1"/>
    <col min="13" max="13" width="4.42578125" style="517" customWidth="1"/>
    <col min="14" max="14" width="11.42578125" style="517" customWidth="1"/>
    <col min="15" max="16384" width="12.5703125" style="517"/>
  </cols>
  <sheetData>
    <row r="1" spans="2:14" s="520" customFormat="1" ht="15.75">
      <c r="B1" s="868" t="s">
        <v>33</v>
      </c>
      <c r="C1" s="868"/>
      <c r="D1" s="868"/>
      <c r="E1" s="868"/>
      <c r="F1" s="868"/>
      <c r="G1" s="868"/>
      <c r="H1" s="868"/>
      <c r="I1" s="868"/>
      <c r="J1" s="868"/>
      <c r="K1" s="868"/>
      <c r="L1" s="868"/>
      <c r="M1" s="868"/>
      <c r="N1" s="868"/>
    </row>
    <row r="2" spans="2:14" s="520" customFormat="1" ht="15.75">
      <c r="B2" s="867" t="s">
        <v>669</v>
      </c>
      <c r="C2" s="867"/>
      <c r="D2" s="867"/>
      <c r="E2" s="867"/>
      <c r="F2" s="867"/>
      <c r="G2" s="867"/>
      <c r="H2" s="867"/>
      <c r="I2" s="867"/>
      <c r="J2" s="867"/>
      <c r="K2" s="867"/>
      <c r="L2" s="867"/>
      <c r="M2" s="867"/>
      <c r="N2" s="867"/>
    </row>
    <row r="3" spans="2:14" s="588" customFormat="1" ht="15.75">
      <c r="B3" s="863" t="s">
        <v>23</v>
      </c>
      <c r="C3" s="863" t="s">
        <v>503</v>
      </c>
      <c r="D3" s="869" t="s">
        <v>339</v>
      </c>
      <c r="E3" s="870"/>
      <c r="F3" s="863" t="s">
        <v>23</v>
      </c>
      <c r="G3" s="863" t="s">
        <v>504</v>
      </c>
      <c r="H3" s="863" t="s">
        <v>505</v>
      </c>
      <c r="I3" s="863" t="s">
        <v>506</v>
      </c>
      <c r="J3" s="863"/>
      <c r="K3" s="863"/>
      <c r="L3" s="863"/>
      <c r="M3" s="863"/>
      <c r="N3" s="863"/>
    </row>
    <row r="4" spans="2:14" s="588" customFormat="1" ht="15.75">
      <c r="B4" s="863"/>
      <c r="C4" s="863"/>
      <c r="D4" s="871"/>
      <c r="E4" s="872"/>
      <c r="F4" s="863"/>
      <c r="G4" s="863"/>
      <c r="H4" s="863"/>
      <c r="I4" s="863" t="s">
        <v>4</v>
      </c>
      <c r="J4" s="863"/>
      <c r="K4" s="863" t="s">
        <v>3</v>
      </c>
      <c r="L4" s="863"/>
      <c r="M4" s="863" t="s">
        <v>52</v>
      </c>
      <c r="N4" s="863"/>
    </row>
    <row r="5" spans="2:14" s="520" customFormat="1" ht="15.75">
      <c r="B5" s="864" t="s">
        <v>509</v>
      </c>
      <c r="C5" s="865"/>
      <c r="D5" s="865"/>
      <c r="E5" s="865"/>
      <c r="F5" s="865"/>
      <c r="G5" s="865"/>
      <c r="H5" s="865"/>
      <c r="I5" s="865"/>
      <c r="J5" s="865"/>
      <c r="K5" s="865"/>
      <c r="L5" s="865"/>
      <c r="M5" s="865"/>
      <c r="N5" s="866"/>
    </row>
    <row r="6" spans="2:14" ht="15.75">
      <c r="B6" s="836">
        <v>1</v>
      </c>
      <c r="C6" s="839" t="s">
        <v>1372</v>
      </c>
      <c r="D6" s="857" t="s">
        <v>26</v>
      </c>
      <c r="E6" s="860" t="str">
        <f>IF(D6="Y",1,IF(D6="T",0,IF(D6="Y/T","Belum diisi","Error")))</f>
        <v>Belum diisi</v>
      </c>
      <c r="F6" s="528">
        <v>1</v>
      </c>
      <c r="G6" s="529" t="s">
        <v>1372</v>
      </c>
      <c r="H6" s="589" t="str">
        <f t="shared" ref="H6:H69" si="0">IF(OR(J6="Isi Dulu",L6="Isi Dulu",J6="Isi Tujuan",L6="Isi Tujuan"),"Belum Diisi",IF(SUM(J6,L6)=2,1,IF(SUM(J6,L6)=1,0,IF(SUM(J6,L6)=0,0,"Error"))))</f>
        <v>Belum Diisi</v>
      </c>
      <c r="I6" s="590" t="s">
        <v>26</v>
      </c>
      <c r="J6" s="591" t="str">
        <f>IF($D$6="Y/T","Isi Tujuan",IF($E$6=0,0,IF(I6="Y",1,IF(I6="T",0,"Isi Dulu"))))</f>
        <v>Isi Tujuan</v>
      </c>
      <c r="K6" s="590" t="s">
        <v>26</v>
      </c>
      <c r="L6" s="591" t="str">
        <f>IF($D$6="Y/T","Isi Tujuan",IF($E$6=0,0,IF(K6="Y",1,IF(K6="T",0,"Isi Dulu"))))</f>
        <v>Isi Tujuan</v>
      </c>
      <c r="M6" s="848" t="s">
        <v>26</v>
      </c>
      <c r="N6" s="851" t="str">
        <f>IF(M6="Y",1,IF(M6="T",0,IF(M6="Y/T","Belum diisi","Error")))</f>
        <v>Belum diisi</v>
      </c>
    </row>
    <row r="7" spans="2:14" ht="15.75">
      <c r="B7" s="837"/>
      <c r="C7" s="840"/>
      <c r="D7" s="858"/>
      <c r="E7" s="861"/>
      <c r="F7" s="549">
        <v>2</v>
      </c>
      <c r="G7" s="550"/>
      <c r="H7" s="589" t="str">
        <f t="shared" si="0"/>
        <v>Belum Diisi</v>
      </c>
      <c r="I7" s="592" t="s">
        <v>26</v>
      </c>
      <c r="J7" s="593" t="str">
        <f>IF($D$6="Y/T","Isi Tujuan",IF($E$6=0,0,IF(I7="Y",1,IF(I7="T",0,"Isi Dulu"))))</f>
        <v>Isi Tujuan</v>
      </c>
      <c r="K7" s="592" t="s">
        <v>26</v>
      </c>
      <c r="L7" s="593" t="str">
        <f>IF($D$6="Y/T","Isi Tujuan",IF($E$6=0,0,IF(K7="Y",1,IF(K7="T",0,"Isi Dulu"))))</f>
        <v>Isi Tujuan</v>
      </c>
      <c r="M7" s="849"/>
      <c r="N7" s="852"/>
    </row>
    <row r="8" spans="2:14" ht="15.75">
      <c r="B8" s="837"/>
      <c r="C8" s="840"/>
      <c r="D8" s="858"/>
      <c r="E8" s="861"/>
      <c r="F8" s="549">
        <v>3</v>
      </c>
      <c r="G8" s="550"/>
      <c r="H8" s="589" t="str">
        <f t="shared" si="0"/>
        <v>Belum Diisi</v>
      </c>
      <c r="I8" s="592" t="s">
        <v>26</v>
      </c>
      <c r="J8" s="593" t="str">
        <f>IF($D$6="Y/T","Isi Tujuan",IF($E$6=0,0,IF(I8="Y",1,IF(I8="T",0,"Isi Dulu"))))</f>
        <v>Isi Tujuan</v>
      </c>
      <c r="K8" s="592" t="s">
        <v>26</v>
      </c>
      <c r="L8" s="593" t="str">
        <f>IF($D$6="Y/T","Isi Tujuan",IF($E$6=0,0,IF(K8="Y",1,IF(K8="T",0,"Isi Dulu"))))</f>
        <v>Isi Tujuan</v>
      </c>
      <c r="M8" s="849"/>
      <c r="N8" s="852"/>
    </row>
    <row r="9" spans="2:14" ht="15.75">
      <c r="B9" s="837"/>
      <c r="C9" s="840"/>
      <c r="D9" s="858"/>
      <c r="E9" s="861"/>
      <c r="F9" s="549">
        <v>4</v>
      </c>
      <c r="G9" s="550"/>
      <c r="H9" s="589" t="str">
        <f t="shared" si="0"/>
        <v>Belum Diisi</v>
      </c>
      <c r="I9" s="592" t="s">
        <v>26</v>
      </c>
      <c r="J9" s="593" t="str">
        <f>IF($D$6="Y/T","Isi Tujuan",IF($E$6=0,0,IF(I9="Y",1,IF(I9="T",0,"Isi Dulu"))))</f>
        <v>Isi Tujuan</v>
      </c>
      <c r="K9" s="592" t="s">
        <v>26</v>
      </c>
      <c r="L9" s="593" t="str">
        <f>IF($D$6="Y/T","Isi Tujuan",IF($E$6=0,0,IF(K9="Y",1,IF(K9="T",0,"Isi Dulu"))))</f>
        <v>Isi Tujuan</v>
      </c>
      <c r="M9" s="849"/>
      <c r="N9" s="852"/>
    </row>
    <row r="10" spans="2:14" ht="15.75">
      <c r="B10" s="838"/>
      <c r="C10" s="841"/>
      <c r="D10" s="859"/>
      <c r="E10" s="862"/>
      <c r="F10" s="569">
        <v>5</v>
      </c>
      <c r="G10" s="570"/>
      <c r="H10" s="594" t="str">
        <f t="shared" si="0"/>
        <v>Belum Diisi</v>
      </c>
      <c r="I10" s="595" t="s">
        <v>26</v>
      </c>
      <c r="J10" s="596" t="str">
        <f>IF($D$6="Y/T","Isi Tujuan",IF($E$6=0,0,IF(I10="Y",1,IF(I10="T",0,"Isi Dulu"))))</f>
        <v>Isi Tujuan</v>
      </c>
      <c r="K10" s="595" t="s">
        <v>26</v>
      </c>
      <c r="L10" s="596" t="str">
        <f>IF($D$6="Y/T","Isi Tujuan",IF($E$6=0,0,IF(K10="Y",1,IF(K10="T",0,"Isi Dulu"))))</f>
        <v>Isi Tujuan</v>
      </c>
      <c r="M10" s="850"/>
      <c r="N10" s="853"/>
    </row>
    <row r="11" spans="2:14" ht="15.75">
      <c r="B11" s="836">
        <v>2</v>
      </c>
      <c r="C11" s="839"/>
      <c r="D11" s="857" t="s">
        <v>26</v>
      </c>
      <c r="E11" s="860" t="str">
        <f>IF(D11="Y",1,IF(D11="T",0,IF(D11="Y/T","Belum diisi","Error")))</f>
        <v>Belum diisi</v>
      </c>
      <c r="F11" s="528">
        <v>1</v>
      </c>
      <c r="G11" s="529"/>
      <c r="H11" s="597" t="str">
        <f t="shared" si="0"/>
        <v>Belum Diisi</v>
      </c>
      <c r="I11" s="590" t="s">
        <v>26</v>
      </c>
      <c r="J11" s="591" t="str">
        <f>IF($D$11="Y/T","Isi Tujuan",IF($E$11=0,0,IF(I11="Y",1,IF(I11="T",0,"Isi Dulu"))))</f>
        <v>Isi Tujuan</v>
      </c>
      <c r="K11" s="590" t="s">
        <v>26</v>
      </c>
      <c r="L11" s="591" t="str">
        <f>IF($D$11="Y/T","Isi Tujuan",IF($E$11=0,0,IF(K11="Y",1,IF(K11="T",0,"Isi Dulu"))))</f>
        <v>Isi Tujuan</v>
      </c>
      <c r="M11" s="848" t="s">
        <v>26</v>
      </c>
      <c r="N11" s="851" t="str">
        <f>IF(M11="Y",1,IF(M11="T",0,IF(M11="Y/T","Belum diisi","Error")))</f>
        <v>Belum diisi</v>
      </c>
    </row>
    <row r="12" spans="2:14" ht="15.75">
      <c r="B12" s="837"/>
      <c r="C12" s="840"/>
      <c r="D12" s="858"/>
      <c r="E12" s="861"/>
      <c r="F12" s="549">
        <v>2</v>
      </c>
      <c r="G12" s="550"/>
      <c r="H12" s="598" t="str">
        <f t="shared" si="0"/>
        <v>Belum Diisi</v>
      </c>
      <c r="I12" s="592" t="s">
        <v>26</v>
      </c>
      <c r="J12" s="593" t="str">
        <f>IF($D$11="Y/T","Isi Tujuan",IF($E$11=0,0,IF(I12="Y",1,IF(I12="T",0,"Isi Dulu"))))</f>
        <v>Isi Tujuan</v>
      </c>
      <c r="K12" s="592" t="s">
        <v>26</v>
      </c>
      <c r="L12" s="593" t="str">
        <f>IF($D$11="Y/T","Isi Tujuan",IF($E$11=0,0,IF(K12="Y",1,IF(K12="T",0,"Isi Dulu"))))</f>
        <v>Isi Tujuan</v>
      </c>
      <c r="M12" s="849"/>
      <c r="N12" s="852"/>
    </row>
    <row r="13" spans="2:14" ht="15.75">
      <c r="B13" s="837"/>
      <c r="C13" s="840"/>
      <c r="D13" s="858"/>
      <c r="E13" s="861"/>
      <c r="F13" s="549">
        <v>3</v>
      </c>
      <c r="G13" s="550"/>
      <c r="H13" s="598" t="str">
        <f t="shared" si="0"/>
        <v>Belum Diisi</v>
      </c>
      <c r="I13" s="592" t="s">
        <v>26</v>
      </c>
      <c r="J13" s="593" t="str">
        <f>IF($D$11="Y/T","Isi Tujuan",IF($E$11=0,0,IF(I13="Y",1,IF(I13="T",0,"Isi Dulu"))))</f>
        <v>Isi Tujuan</v>
      </c>
      <c r="K13" s="592" t="s">
        <v>26</v>
      </c>
      <c r="L13" s="593" t="str">
        <f>IF($D$11="Y/T","Isi Tujuan",IF($E$11=0,0,IF(K13="Y",1,IF(K13="T",0,"Isi Dulu"))))</f>
        <v>Isi Tujuan</v>
      </c>
      <c r="M13" s="849"/>
      <c r="N13" s="852"/>
    </row>
    <row r="14" spans="2:14" ht="15.75">
      <c r="B14" s="837"/>
      <c r="C14" s="840"/>
      <c r="D14" s="858"/>
      <c r="E14" s="861"/>
      <c r="F14" s="549">
        <v>4</v>
      </c>
      <c r="G14" s="550"/>
      <c r="H14" s="598" t="str">
        <f t="shared" si="0"/>
        <v>Belum Diisi</v>
      </c>
      <c r="I14" s="592" t="s">
        <v>26</v>
      </c>
      <c r="J14" s="593" t="str">
        <f>IF($D$11="Y/T","Isi Tujuan",IF($E$11=0,0,IF(I14="Y",1,IF(I14="T",0,"Isi Dulu"))))</f>
        <v>Isi Tujuan</v>
      </c>
      <c r="K14" s="592" t="s">
        <v>26</v>
      </c>
      <c r="L14" s="593" t="str">
        <f>IF($D$11="Y/T","Isi Tujuan",IF($E$11=0,0,IF(K14="Y",1,IF(K14="T",0,"Isi Dulu"))))</f>
        <v>Isi Tujuan</v>
      </c>
      <c r="M14" s="849"/>
      <c r="N14" s="852"/>
    </row>
    <row r="15" spans="2:14" ht="15.75">
      <c r="B15" s="838"/>
      <c r="C15" s="841"/>
      <c r="D15" s="859"/>
      <c r="E15" s="862"/>
      <c r="F15" s="569">
        <v>5</v>
      </c>
      <c r="G15" s="570"/>
      <c r="H15" s="599" t="str">
        <f t="shared" si="0"/>
        <v>Belum Diisi</v>
      </c>
      <c r="I15" s="595" t="s">
        <v>26</v>
      </c>
      <c r="J15" s="596" t="str">
        <f>IF($D$11="Y/T","Isi Tujuan",IF($E$11=0,0,IF(I15="Y",1,IF(I15="T",0,"Isi Dulu"))))</f>
        <v>Isi Tujuan</v>
      </c>
      <c r="K15" s="595" t="s">
        <v>26</v>
      </c>
      <c r="L15" s="596" t="str">
        <f>IF($D$11="Y/T","Isi Tujuan",IF($E$11=0,0,IF(K15="Y",1,IF(K15="T",0,"Isi Dulu"))))</f>
        <v>Isi Tujuan</v>
      </c>
      <c r="M15" s="850"/>
      <c r="N15" s="853"/>
    </row>
    <row r="16" spans="2:14" ht="15.75">
      <c r="B16" s="836">
        <v>3</v>
      </c>
      <c r="C16" s="839"/>
      <c r="D16" s="857" t="s">
        <v>26</v>
      </c>
      <c r="E16" s="860" t="str">
        <f>IF(D16="Y",1,IF(D16="T",0,IF(D16="Y/T","Belum diisi","Error")))</f>
        <v>Belum diisi</v>
      </c>
      <c r="F16" s="528">
        <v>1</v>
      </c>
      <c r="G16" s="529"/>
      <c r="H16" s="600" t="str">
        <f t="shared" si="0"/>
        <v>Belum Diisi</v>
      </c>
      <c r="I16" s="590" t="s">
        <v>26</v>
      </c>
      <c r="J16" s="591" t="str">
        <f>IF($D$16="Y/T","Isi Tujuan",IF($E$16=0,0,IF(I16="Y",1,IF(I16="T",0,"Isi Dulu"))))</f>
        <v>Isi Tujuan</v>
      </c>
      <c r="K16" s="590" t="s">
        <v>26</v>
      </c>
      <c r="L16" s="591" t="str">
        <f>IF($D$16="Y/T","Isi Tujuan",IF($E$16=0,0,IF(K16="Y",1,IF(K16="T",0,"Isi Dulu"))))</f>
        <v>Isi Tujuan</v>
      </c>
      <c r="M16" s="848" t="s">
        <v>26</v>
      </c>
      <c r="N16" s="851" t="str">
        <f>IF(M16="Y",1,IF(M16="T",0,IF(M16="Y/T","Belum diisi","Error")))</f>
        <v>Belum diisi</v>
      </c>
    </row>
    <row r="17" spans="2:14" ht="15.75">
      <c r="B17" s="837"/>
      <c r="C17" s="840"/>
      <c r="D17" s="858"/>
      <c r="E17" s="861"/>
      <c r="F17" s="549">
        <v>2</v>
      </c>
      <c r="G17" s="550"/>
      <c r="H17" s="598" t="str">
        <f t="shared" si="0"/>
        <v>Belum Diisi</v>
      </c>
      <c r="I17" s="592" t="s">
        <v>26</v>
      </c>
      <c r="J17" s="593" t="str">
        <f>IF($D$16="Y/T","Isi Tujuan",IF($E$16=0,0,IF(I17="Y",1,IF(I17="T",0,"Isi Dulu"))))</f>
        <v>Isi Tujuan</v>
      </c>
      <c r="K17" s="592" t="s">
        <v>26</v>
      </c>
      <c r="L17" s="593" t="str">
        <f>IF($D$16="Y/T","Isi Tujuan",IF($E$16=0,0,IF(K17="Y",1,IF(K17="T",0,"Isi Dulu"))))</f>
        <v>Isi Tujuan</v>
      </c>
      <c r="M17" s="849"/>
      <c r="N17" s="852"/>
    </row>
    <row r="18" spans="2:14" ht="15.75">
      <c r="B18" s="837"/>
      <c r="C18" s="840"/>
      <c r="D18" s="858"/>
      <c r="E18" s="861"/>
      <c r="F18" s="549">
        <v>3</v>
      </c>
      <c r="G18" s="550"/>
      <c r="H18" s="598" t="str">
        <f t="shared" si="0"/>
        <v>Belum Diisi</v>
      </c>
      <c r="I18" s="592" t="s">
        <v>26</v>
      </c>
      <c r="J18" s="593" t="str">
        <f>IF($D$16="Y/T","Isi Tujuan",IF($E$16=0,0,IF(I18="Y",1,IF(I18="T",0,"Isi Dulu"))))</f>
        <v>Isi Tujuan</v>
      </c>
      <c r="K18" s="592" t="s">
        <v>26</v>
      </c>
      <c r="L18" s="593" t="str">
        <f>IF($D$16="Y/T","Isi Tujuan",IF($E$16=0,0,IF(K18="Y",1,IF(K18="T",0,"Isi Dulu"))))</f>
        <v>Isi Tujuan</v>
      </c>
      <c r="M18" s="849"/>
      <c r="N18" s="852"/>
    </row>
    <row r="19" spans="2:14" ht="15.75">
      <c r="B19" s="837"/>
      <c r="C19" s="840"/>
      <c r="D19" s="858"/>
      <c r="E19" s="861"/>
      <c r="F19" s="549">
        <v>4</v>
      </c>
      <c r="G19" s="550"/>
      <c r="H19" s="598" t="str">
        <f t="shared" si="0"/>
        <v>Belum Diisi</v>
      </c>
      <c r="I19" s="592" t="s">
        <v>26</v>
      </c>
      <c r="J19" s="593" t="str">
        <f>IF($D$16="Y/T","Isi Tujuan",IF($E$16=0,0,IF(I19="Y",1,IF(I19="T",0,"Isi Dulu"))))</f>
        <v>Isi Tujuan</v>
      </c>
      <c r="K19" s="592" t="s">
        <v>26</v>
      </c>
      <c r="L19" s="593" t="str">
        <f>IF($D$16="Y/T","Isi Tujuan",IF($E$16=0,0,IF(K19="Y",1,IF(K19="T",0,"Isi Dulu"))))</f>
        <v>Isi Tujuan</v>
      </c>
      <c r="M19" s="849"/>
      <c r="N19" s="852"/>
    </row>
    <row r="20" spans="2:14" ht="15.75">
      <c r="B20" s="838"/>
      <c r="C20" s="841"/>
      <c r="D20" s="859"/>
      <c r="E20" s="862"/>
      <c r="F20" s="569">
        <v>5</v>
      </c>
      <c r="G20" s="570"/>
      <c r="H20" s="599" t="str">
        <f t="shared" si="0"/>
        <v>Belum Diisi</v>
      </c>
      <c r="I20" s="595" t="s">
        <v>26</v>
      </c>
      <c r="J20" s="596" t="str">
        <f>IF($D$16="Y/T","Isi Tujuan",IF($E$16=0,0,IF(I20="Y",1,IF(I20="T",0,"Isi Dulu"))))</f>
        <v>Isi Tujuan</v>
      </c>
      <c r="K20" s="595" t="s">
        <v>26</v>
      </c>
      <c r="L20" s="596" t="str">
        <f>IF($D$16="Y/T","Isi Tujuan",IF($E$16=0,0,IF(K20="Y",1,IF(K20="T",0,"Isi Dulu"))))</f>
        <v>Isi Tujuan</v>
      </c>
      <c r="M20" s="850"/>
      <c r="N20" s="853"/>
    </row>
    <row r="21" spans="2:14" ht="15.75">
      <c r="B21" s="836">
        <v>4</v>
      </c>
      <c r="C21" s="839"/>
      <c r="D21" s="857" t="s">
        <v>26</v>
      </c>
      <c r="E21" s="860" t="str">
        <f>IF(D21="Y",1,IF(D21="T",0,IF(D21="Y/T","Belum diisi","Error")))</f>
        <v>Belum diisi</v>
      </c>
      <c r="F21" s="528">
        <v>1</v>
      </c>
      <c r="G21" s="529"/>
      <c r="H21" s="600" t="str">
        <f t="shared" si="0"/>
        <v>Belum Diisi</v>
      </c>
      <c r="I21" s="590" t="s">
        <v>26</v>
      </c>
      <c r="J21" s="591" t="str">
        <f>IF($D$21="Y/T","Isi Tujuan",IF($E$21=0,0,IF(I21="Y",1,IF(I21="T",0,"Isi Dulu"))))</f>
        <v>Isi Tujuan</v>
      </c>
      <c r="K21" s="590" t="s">
        <v>26</v>
      </c>
      <c r="L21" s="591" t="str">
        <f>IF($D$21="Y/T","Isi Tujuan",IF($E$21=0,0,IF(K21="Y",1,IF(K21="T",0,"Isi Dulu"))))</f>
        <v>Isi Tujuan</v>
      </c>
      <c r="M21" s="848" t="s">
        <v>26</v>
      </c>
      <c r="N21" s="851" t="str">
        <f>IF(M21="Y",1,IF(M21="T",0,IF(M21="Y/T","Belum diisi","Error")))</f>
        <v>Belum diisi</v>
      </c>
    </row>
    <row r="22" spans="2:14" ht="15.75">
      <c r="B22" s="837"/>
      <c r="C22" s="840"/>
      <c r="D22" s="858"/>
      <c r="E22" s="861"/>
      <c r="F22" s="549">
        <v>2</v>
      </c>
      <c r="G22" s="550"/>
      <c r="H22" s="598" t="str">
        <f t="shared" si="0"/>
        <v>Belum Diisi</v>
      </c>
      <c r="I22" s="592" t="s">
        <v>26</v>
      </c>
      <c r="J22" s="593" t="str">
        <f>IF($D$21="Y/T","Isi Tujuan",IF($E$21=0,0,IF(I22="Y",1,IF(I22="T",0,"Isi Dulu"))))</f>
        <v>Isi Tujuan</v>
      </c>
      <c r="K22" s="592" t="s">
        <v>26</v>
      </c>
      <c r="L22" s="593" t="str">
        <f>IF($D$21="Y/T","Isi Tujuan",IF($E$21=0,0,IF(K22="Y",1,IF(K22="T",0,"Isi Dulu"))))</f>
        <v>Isi Tujuan</v>
      </c>
      <c r="M22" s="849"/>
      <c r="N22" s="852"/>
    </row>
    <row r="23" spans="2:14" ht="15.75">
      <c r="B23" s="837"/>
      <c r="C23" s="840"/>
      <c r="D23" s="858"/>
      <c r="E23" s="861"/>
      <c r="F23" s="549">
        <v>3</v>
      </c>
      <c r="G23" s="550"/>
      <c r="H23" s="598" t="str">
        <f t="shared" si="0"/>
        <v>Belum Diisi</v>
      </c>
      <c r="I23" s="592" t="s">
        <v>26</v>
      </c>
      <c r="J23" s="593" t="str">
        <f>IF($D$21="Y/T","Isi Tujuan",IF($E$21=0,0,IF(I23="Y",1,IF(I23="T",0,"Isi Dulu"))))</f>
        <v>Isi Tujuan</v>
      </c>
      <c r="K23" s="592" t="s">
        <v>26</v>
      </c>
      <c r="L23" s="593" t="str">
        <f>IF($D$21="Y/T","Isi Tujuan",IF($E$21=0,0,IF(K23="Y",1,IF(K23="T",0,"Isi Dulu"))))</f>
        <v>Isi Tujuan</v>
      </c>
      <c r="M23" s="849"/>
      <c r="N23" s="852"/>
    </row>
    <row r="24" spans="2:14" ht="15.75">
      <c r="B24" s="837"/>
      <c r="C24" s="840"/>
      <c r="D24" s="858"/>
      <c r="E24" s="861"/>
      <c r="F24" s="549">
        <v>4</v>
      </c>
      <c r="G24" s="550"/>
      <c r="H24" s="598" t="str">
        <f t="shared" si="0"/>
        <v>Belum Diisi</v>
      </c>
      <c r="I24" s="592" t="s">
        <v>26</v>
      </c>
      <c r="J24" s="593" t="str">
        <f>IF($D$21="Y/T","Isi Tujuan",IF($E$21=0,0,IF(I24="Y",1,IF(I24="T",0,"Isi Dulu"))))</f>
        <v>Isi Tujuan</v>
      </c>
      <c r="K24" s="592" t="s">
        <v>26</v>
      </c>
      <c r="L24" s="593" t="str">
        <f>IF($D$21="Y/T","Isi Tujuan",IF($E$21=0,0,IF(K24="Y",1,IF(K24="T",0,"Isi Dulu"))))</f>
        <v>Isi Tujuan</v>
      </c>
      <c r="M24" s="849"/>
      <c r="N24" s="852"/>
    </row>
    <row r="25" spans="2:14" ht="15.75">
      <c r="B25" s="838"/>
      <c r="C25" s="841"/>
      <c r="D25" s="859"/>
      <c r="E25" s="862"/>
      <c r="F25" s="569">
        <v>5</v>
      </c>
      <c r="G25" s="570"/>
      <c r="H25" s="599" t="str">
        <f t="shared" si="0"/>
        <v>Belum Diisi</v>
      </c>
      <c r="I25" s="595" t="s">
        <v>26</v>
      </c>
      <c r="J25" s="596" t="str">
        <f>IF($D$21="Y/T","Isi Tujuan",IF($E$21=0,0,IF(I25="Y",1,IF(I25="T",0,"Isi Dulu"))))</f>
        <v>Isi Tujuan</v>
      </c>
      <c r="K25" s="595" t="s">
        <v>26</v>
      </c>
      <c r="L25" s="596" t="str">
        <f>IF($D$21="Y/T","Isi Tujuan",IF($E$21=0,0,IF(K25="Y",1,IF(K25="T",0,"Isi Dulu"))))</f>
        <v>Isi Tujuan</v>
      </c>
      <c r="M25" s="850"/>
      <c r="N25" s="853"/>
    </row>
    <row r="26" spans="2:14" ht="15.75">
      <c r="B26" s="836">
        <v>5</v>
      </c>
      <c r="C26" s="839"/>
      <c r="D26" s="857" t="s">
        <v>26</v>
      </c>
      <c r="E26" s="860" t="str">
        <f>IF(D26="Y",1,IF(D26="T",0,IF(D26="Y/T","Belum diisi","Error")))</f>
        <v>Belum diisi</v>
      </c>
      <c r="F26" s="528">
        <v>1</v>
      </c>
      <c r="G26" s="529"/>
      <c r="H26" s="600" t="str">
        <f t="shared" si="0"/>
        <v>Belum Diisi</v>
      </c>
      <c r="I26" s="590" t="s">
        <v>26</v>
      </c>
      <c r="J26" s="591" t="str">
        <f>IF($D$26="Y/T","Isi Tujuan",IF($E$26=0,0,IF(I26="Y",1,IF(I26="T",0,"Isi Dulu"))))</f>
        <v>Isi Tujuan</v>
      </c>
      <c r="K26" s="590" t="s">
        <v>26</v>
      </c>
      <c r="L26" s="591" t="str">
        <f>IF($D$26="Y/T","Isi Tujuan",IF($E$26=0,0,IF(K26="Y",1,IF(K26="T",0,"Isi Dulu"))))</f>
        <v>Isi Tujuan</v>
      </c>
      <c r="M26" s="848" t="s">
        <v>26</v>
      </c>
      <c r="N26" s="851" t="str">
        <f>IF(M26="Y",1,IF(M26="T",0,IF(M26="Y/T","Belum diisi","Error")))</f>
        <v>Belum diisi</v>
      </c>
    </row>
    <row r="27" spans="2:14" ht="15.75">
      <c r="B27" s="837"/>
      <c r="C27" s="840"/>
      <c r="D27" s="858"/>
      <c r="E27" s="861"/>
      <c r="F27" s="549">
        <v>2</v>
      </c>
      <c r="G27" s="550"/>
      <c r="H27" s="598" t="str">
        <f t="shared" si="0"/>
        <v>Belum Diisi</v>
      </c>
      <c r="I27" s="592" t="s">
        <v>26</v>
      </c>
      <c r="J27" s="593" t="str">
        <f>IF($D$26="Y/T","Isi Tujuan",IF($E$26=0,0,IF(I27="Y",1,IF(I27="T",0,"Isi Dulu"))))</f>
        <v>Isi Tujuan</v>
      </c>
      <c r="K27" s="592" t="s">
        <v>26</v>
      </c>
      <c r="L27" s="593" t="str">
        <f>IF($D$26="Y/T","Isi Tujuan",IF($E$26=0,0,IF(K27="Y",1,IF(K27="T",0,"Isi Dulu"))))</f>
        <v>Isi Tujuan</v>
      </c>
      <c r="M27" s="849"/>
      <c r="N27" s="852"/>
    </row>
    <row r="28" spans="2:14" ht="15.75">
      <c r="B28" s="837"/>
      <c r="C28" s="840"/>
      <c r="D28" s="858"/>
      <c r="E28" s="861"/>
      <c r="F28" s="549">
        <v>3</v>
      </c>
      <c r="G28" s="550"/>
      <c r="H28" s="598" t="str">
        <f t="shared" si="0"/>
        <v>Belum Diisi</v>
      </c>
      <c r="I28" s="592" t="s">
        <v>26</v>
      </c>
      <c r="J28" s="593" t="str">
        <f>IF($D$26="Y/T","Isi Tujuan",IF($E$26=0,0,IF(I28="Y",1,IF(I28="T",0,"Isi Dulu"))))</f>
        <v>Isi Tujuan</v>
      </c>
      <c r="K28" s="592" t="s">
        <v>26</v>
      </c>
      <c r="L28" s="593" t="str">
        <f>IF($D$26="Y/T","Isi Tujuan",IF($E$26=0,0,IF(K28="Y",1,IF(K28="T",0,"Isi Dulu"))))</f>
        <v>Isi Tujuan</v>
      </c>
      <c r="M28" s="849"/>
      <c r="N28" s="852"/>
    </row>
    <row r="29" spans="2:14" ht="15.75">
      <c r="B29" s="837"/>
      <c r="C29" s="840"/>
      <c r="D29" s="858"/>
      <c r="E29" s="861"/>
      <c r="F29" s="549">
        <v>4</v>
      </c>
      <c r="G29" s="550"/>
      <c r="H29" s="598" t="str">
        <f t="shared" si="0"/>
        <v>Belum Diisi</v>
      </c>
      <c r="I29" s="592" t="s">
        <v>26</v>
      </c>
      <c r="J29" s="593" t="str">
        <f>IF($D$26="Y/T","Isi Tujuan",IF($E$26=0,0,IF(I29="Y",1,IF(I29="T",0,"Isi Dulu"))))</f>
        <v>Isi Tujuan</v>
      </c>
      <c r="K29" s="592" t="s">
        <v>26</v>
      </c>
      <c r="L29" s="593" t="str">
        <f>IF($D$26="Y/T","Isi Tujuan",IF($E$26=0,0,IF(K29="Y",1,IF(K29="T",0,"Isi Dulu"))))</f>
        <v>Isi Tujuan</v>
      </c>
      <c r="M29" s="849"/>
      <c r="N29" s="852"/>
    </row>
    <row r="30" spans="2:14" ht="15.75">
      <c r="B30" s="838"/>
      <c r="C30" s="841"/>
      <c r="D30" s="859"/>
      <c r="E30" s="862"/>
      <c r="F30" s="569">
        <v>5</v>
      </c>
      <c r="G30" s="570"/>
      <c r="H30" s="599" t="str">
        <f t="shared" si="0"/>
        <v>Belum Diisi</v>
      </c>
      <c r="I30" s="595" t="s">
        <v>26</v>
      </c>
      <c r="J30" s="596" t="str">
        <f>IF($D$26="Y/T","Isi Tujuan",IF($E$26=0,0,IF(I30="Y",1,IF(I30="T",0,"Isi Dulu"))))</f>
        <v>Isi Tujuan</v>
      </c>
      <c r="K30" s="595" t="s">
        <v>26</v>
      </c>
      <c r="L30" s="596" t="str">
        <f>IF($D$26="Y/T","Isi Tujuan",IF($E$26=0,0,IF(K30="Y",1,IF(K30="T",0,"Isi Dulu"))))</f>
        <v>Isi Tujuan</v>
      </c>
      <c r="M30" s="850"/>
      <c r="N30" s="853"/>
    </row>
    <row r="31" spans="2:14" ht="15.75">
      <c r="B31" s="836">
        <v>6</v>
      </c>
      <c r="C31" s="839"/>
      <c r="D31" s="857" t="s">
        <v>26</v>
      </c>
      <c r="E31" s="860" t="str">
        <f>IF(D31="Y",1,IF(D31="T",0,IF(D31="Y/T","Belum diisi","Error")))</f>
        <v>Belum diisi</v>
      </c>
      <c r="F31" s="528">
        <v>1</v>
      </c>
      <c r="G31" s="529"/>
      <c r="H31" s="600" t="str">
        <f t="shared" si="0"/>
        <v>Belum Diisi</v>
      </c>
      <c r="I31" s="590" t="s">
        <v>26</v>
      </c>
      <c r="J31" s="591" t="str">
        <f>IF($D$31="Y/T","Isi Tujuan",IF($E$31=0,0,IF(I31="Y",1,IF(I31="T",0,"Isi Dulu"))))</f>
        <v>Isi Tujuan</v>
      </c>
      <c r="K31" s="590" t="s">
        <v>26</v>
      </c>
      <c r="L31" s="591" t="str">
        <f>IF($D$31="Y/T","Isi Tujuan",IF($E$31=0,0,IF(K31="Y",1,IF(K31="T",0,"Isi Dulu"))))</f>
        <v>Isi Tujuan</v>
      </c>
      <c r="M31" s="848" t="s">
        <v>26</v>
      </c>
      <c r="N31" s="851" t="str">
        <f>IF(M31="Y",1,IF(M31="T",0,IF(M31="Y/T","Belum diisi","Error")))</f>
        <v>Belum diisi</v>
      </c>
    </row>
    <row r="32" spans="2:14" ht="15.75">
      <c r="B32" s="837"/>
      <c r="C32" s="840"/>
      <c r="D32" s="858"/>
      <c r="E32" s="861"/>
      <c r="F32" s="549">
        <v>2</v>
      </c>
      <c r="G32" s="550"/>
      <c r="H32" s="598" t="str">
        <f t="shared" si="0"/>
        <v>Belum Diisi</v>
      </c>
      <c r="I32" s="592" t="s">
        <v>26</v>
      </c>
      <c r="J32" s="593" t="str">
        <f>IF($D$31="Y/T","Isi Tujuan",IF($E$31=0,0,IF(I32="Y",1,IF(I32="T",0,"Isi Dulu"))))</f>
        <v>Isi Tujuan</v>
      </c>
      <c r="K32" s="592" t="s">
        <v>26</v>
      </c>
      <c r="L32" s="593" t="str">
        <f>IF($D$31="Y/T","Isi Tujuan",IF($E$31=0,0,IF(K32="Y",1,IF(K32="T",0,"Isi Dulu"))))</f>
        <v>Isi Tujuan</v>
      </c>
      <c r="M32" s="849"/>
      <c r="N32" s="852"/>
    </row>
    <row r="33" spans="2:14" ht="15.75">
      <c r="B33" s="837"/>
      <c r="C33" s="840"/>
      <c r="D33" s="858"/>
      <c r="E33" s="861"/>
      <c r="F33" s="549">
        <v>3</v>
      </c>
      <c r="G33" s="550"/>
      <c r="H33" s="598" t="str">
        <f t="shared" si="0"/>
        <v>Belum Diisi</v>
      </c>
      <c r="I33" s="592" t="s">
        <v>26</v>
      </c>
      <c r="J33" s="593" t="str">
        <f>IF($D$31="Y/T","Isi Tujuan",IF($E$31=0,0,IF(I33="Y",1,IF(I33="T",0,"Isi Dulu"))))</f>
        <v>Isi Tujuan</v>
      </c>
      <c r="K33" s="592" t="s">
        <v>26</v>
      </c>
      <c r="L33" s="593" t="str">
        <f>IF($D$31="Y/T","Isi Tujuan",IF($E$31=0,0,IF(K33="Y",1,IF(K33="T",0,"Isi Dulu"))))</f>
        <v>Isi Tujuan</v>
      </c>
      <c r="M33" s="849"/>
      <c r="N33" s="852"/>
    </row>
    <row r="34" spans="2:14" ht="15.75">
      <c r="B34" s="837"/>
      <c r="C34" s="840"/>
      <c r="D34" s="858"/>
      <c r="E34" s="861"/>
      <c r="F34" s="549">
        <v>4</v>
      </c>
      <c r="G34" s="550"/>
      <c r="H34" s="598" t="str">
        <f t="shared" si="0"/>
        <v>Belum Diisi</v>
      </c>
      <c r="I34" s="592" t="s">
        <v>26</v>
      </c>
      <c r="J34" s="593" t="str">
        <f>IF($D$31="Y/T","Isi Tujuan",IF($E$31=0,0,IF(I34="Y",1,IF(I34="T",0,"Isi Dulu"))))</f>
        <v>Isi Tujuan</v>
      </c>
      <c r="K34" s="592" t="s">
        <v>26</v>
      </c>
      <c r="L34" s="593" t="str">
        <f>IF($D$31="Y/T","Isi Tujuan",IF($E$31=0,0,IF(K34="Y",1,IF(K34="T",0,"Isi Dulu"))))</f>
        <v>Isi Tujuan</v>
      </c>
      <c r="M34" s="849"/>
      <c r="N34" s="852"/>
    </row>
    <row r="35" spans="2:14" ht="15.75">
      <c r="B35" s="838"/>
      <c r="C35" s="841"/>
      <c r="D35" s="859"/>
      <c r="E35" s="862"/>
      <c r="F35" s="569">
        <v>5</v>
      </c>
      <c r="G35" s="570"/>
      <c r="H35" s="599" t="str">
        <f t="shared" si="0"/>
        <v>Belum Diisi</v>
      </c>
      <c r="I35" s="595" t="s">
        <v>26</v>
      </c>
      <c r="J35" s="596" t="str">
        <f>IF($D$31="Y/T","Isi Tujuan",IF($E$31=0,0,IF(I35="Y",1,IF(I35="T",0,"Isi Dulu"))))</f>
        <v>Isi Tujuan</v>
      </c>
      <c r="K35" s="595" t="s">
        <v>26</v>
      </c>
      <c r="L35" s="596" t="str">
        <f>IF($D$31="Y/T","Isi Tujuan",IF($E$31=0,0,IF(K35="Y",1,IF(K35="T",0,"Isi Dulu"))))</f>
        <v>Isi Tujuan</v>
      </c>
      <c r="M35" s="850"/>
      <c r="N35" s="853"/>
    </row>
    <row r="36" spans="2:14" ht="15.75">
      <c r="B36" s="836">
        <v>7</v>
      </c>
      <c r="C36" s="839"/>
      <c r="D36" s="857" t="s">
        <v>26</v>
      </c>
      <c r="E36" s="860" t="str">
        <f>IF(D36="Y",1,IF(D36="T",0,IF(D36="Y/T","Belum diisi","Error")))</f>
        <v>Belum diisi</v>
      </c>
      <c r="F36" s="528">
        <v>1</v>
      </c>
      <c r="G36" s="529"/>
      <c r="H36" s="600" t="str">
        <f t="shared" si="0"/>
        <v>Belum Diisi</v>
      </c>
      <c r="I36" s="590" t="s">
        <v>26</v>
      </c>
      <c r="J36" s="591" t="str">
        <f>IF($D$36="Y/T","Isi Tujuan",IF($E$36=0,0,IF(I36="Y",1,IF(I36="T",0,"Isi Dulu"))))</f>
        <v>Isi Tujuan</v>
      </c>
      <c r="K36" s="590" t="s">
        <v>26</v>
      </c>
      <c r="L36" s="591" t="str">
        <f>IF($D$36="Y/T","Isi Tujuan",IF($E$36=0,0,IF(K36="Y",1,IF(K36="T",0,"Isi Dulu"))))</f>
        <v>Isi Tujuan</v>
      </c>
      <c r="M36" s="848" t="s">
        <v>26</v>
      </c>
      <c r="N36" s="851" t="str">
        <f>IF(M36="Y",1,IF(M36="T",0,IF(M36="Y/T","Belum diisi","Error")))</f>
        <v>Belum diisi</v>
      </c>
    </row>
    <row r="37" spans="2:14" ht="15.75">
      <c r="B37" s="837"/>
      <c r="C37" s="840"/>
      <c r="D37" s="858"/>
      <c r="E37" s="861"/>
      <c r="F37" s="549">
        <v>2</v>
      </c>
      <c r="G37" s="550"/>
      <c r="H37" s="598" t="str">
        <f t="shared" si="0"/>
        <v>Belum Diisi</v>
      </c>
      <c r="I37" s="592" t="s">
        <v>26</v>
      </c>
      <c r="J37" s="593" t="str">
        <f>IF($D$36="Y/T","Isi Tujuan",IF($E$36=0,0,IF(I37="Y",1,IF(I37="T",0,"Isi Dulu"))))</f>
        <v>Isi Tujuan</v>
      </c>
      <c r="K37" s="592" t="s">
        <v>26</v>
      </c>
      <c r="L37" s="593" t="str">
        <f>IF($D$36="Y/T","Isi Tujuan",IF($E$36=0,0,IF(K37="Y",1,IF(K37="T",0,"Isi Dulu"))))</f>
        <v>Isi Tujuan</v>
      </c>
      <c r="M37" s="849"/>
      <c r="N37" s="852"/>
    </row>
    <row r="38" spans="2:14" ht="15.75">
      <c r="B38" s="837"/>
      <c r="C38" s="840"/>
      <c r="D38" s="858"/>
      <c r="E38" s="861"/>
      <c r="F38" s="549">
        <v>3</v>
      </c>
      <c r="G38" s="550"/>
      <c r="H38" s="598" t="str">
        <f t="shared" si="0"/>
        <v>Belum Diisi</v>
      </c>
      <c r="I38" s="592" t="s">
        <v>26</v>
      </c>
      <c r="J38" s="593" t="str">
        <f>IF($D$36="Y/T","Isi Tujuan",IF($E$36=0,0,IF(I38="Y",1,IF(I38="T",0,"Isi Dulu"))))</f>
        <v>Isi Tujuan</v>
      </c>
      <c r="K38" s="592" t="s">
        <v>26</v>
      </c>
      <c r="L38" s="593" t="str">
        <f>IF($D$36="Y/T","Isi Tujuan",IF($E$36=0,0,IF(K38="Y",1,IF(K38="T",0,"Isi Dulu"))))</f>
        <v>Isi Tujuan</v>
      </c>
      <c r="M38" s="849"/>
      <c r="N38" s="852"/>
    </row>
    <row r="39" spans="2:14" ht="15.75">
      <c r="B39" s="837"/>
      <c r="C39" s="840"/>
      <c r="D39" s="858"/>
      <c r="E39" s="861"/>
      <c r="F39" s="549">
        <v>4</v>
      </c>
      <c r="G39" s="550"/>
      <c r="H39" s="598" t="str">
        <f t="shared" si="0"/>
        <v>Belum Diisi</v>
      </c>
      <c r="I39" s="592" t="s">
        <v>26</v>
      </c>
      <c r="J39" s="593" t="str">
        <f>IF($D$36="Y/T","Isi Tujuan",IF($E$36=0,0,IF(I39="Y",1,IF(I39="T",0,"Isi Dulu"))))</f>
        <v>Isi Tujuan</v>
      </c>
      <c r="K39" s="592" t="s">
        <v>26</v>
      </c>
      <c r="L39" s="593" t="str">
        <f>IF($D$36="Y/T","Isi Tujuan",IF($E$36=0,0,IF(K39="Y",1,IF(K39="T",0,"Isi Dulu"))))</f>
        <v>Isi Tujuan</v>
      </c>
      <c r="M39" s="849"/>
      <c r="N39" s="852"/>
    </row>
    <row r="40" spans="2:14" ht="15.75">
      <c r="B40" s="838"/>
      <c r="C40" s="841"/>
      <c r="D40" s="859"/>
      <c r="E40" s="862"/>
      <c r="F40" s="569">
        <v>5</v>
      </c>
      <c r="G40" s="570"/>
      <c r="H40" s="599" t="str">
        <f t="shared" si="0"/>
        <v>Belum Diisi</v>
      </c>
      <c r="I40" s="595" t="s">
        <v>26</v>
      </c>
      <c r="J40" s="596" t="str">
        <f>IF($D$36="Y/T","Isi Tujuan",IF($E$36=0,0,IF(I40="Y",1,IF(I40="T",0,"Isi Dulu"))))</f>
        <v>Isi Tujuan</v>
      </c>
      <c r="K40" s="595" t="s">
        <v>26</v>
      </c>
      <c r="L40" s="596" t="str">
        <f>IF($D$36="Y/T","Isi Tujuan",IF($E$36=0,0,IF(K40="Y",1,IF(K40="T",0,"Isi Dulu"))))</f>
        <v>Isi Tujuan</v>
      </c>
      <c r="M40" s="850"/>
      <c r="N40" s="853"/>
    </row>
    <row r="41" spans="2:14" ht="15.75">
      <c r="B41" s="836">
        <v>8</v>
      </c>
      <c r="C41" s="839"/>
      <c r="D41" s="857" t="s">
        <v>26</v>
      </c>
      <c r="E41" s="860" t="str">
        <f>IF(D41="Y",1,IF(D41="T",0,IF(D41="Y/T","Belum diisi","Error")))</f>
        <v>Belum diisi</v>
      </c>
      <c r="F41" s="528">
        <v>1</v>
      </c>
      <c r="G41" s="529"/>
      <c r="H41" s="600" t="str">
        <f t="shared" si="0"/>
        <v>Belum Diisi</v>
      </c>
      <c r="I41" s="590" t="s">
        <v>26</v>
      </c>
      <c r="J41" s="591" t="str">
        <f>IF($D$41="Y/T","Isi Tujuan",IF($E$41=0,0,IF(I41="Y",1,IF(I41="T",0,"Isi Dulu"))))</f>
        <v>Isi Tujuan</v>
      </c>
      <c r="K41" s="590" t="s">
        <v>26</v>
      </c>
      <c r="L41" s="591" t="str">
        <f>IF($D$41="Y/T","Isi Tujuan",IF($E$41=0,0,IF(K41="Y",1,IF(K41="T",0,"Isi Dulu"))))</f>
        <v>Isi Tujuan</v>
      </c>
      <c r="M41" s="848" t="s">
        <v>26</v>
      </c>
      <c r="N41" s="851" t="str">
        <f>IF(M41="Y",1,IF(M41="T",0,IF(M41="Y/T","Belum diisi","Error")))</f>
        <v>Belum diisi</v>
      </c>
    </row>
    <row r="42" spans="2:14" ht="15.75">
      <c r="B42" s="837"/>
      <c r="C42" s="840"/>
      <c r="D42" s="858"/>
      <c r="E42" s="861"/>
      <c r="F42" s="549">
        <v>2</v>
      </c>
      <c r="G42" s="550"/>
      <c r="H42" s="598" t="str">
        <f t="shared" si="0"/>
        <v>Belum Diisi</v>
      </c>
      <c r="I42" s="592" t="s">
        <v>26</v>
      </c>
      <c r="J42" s="593" t="str">
        <f>IF($D$41="Y/T","Isi Tujuan",IF($E$41=0,0,IF(I42="Y",1,IF(I42="T",0,"Isi Dulu"))))</f>
        <v>Isi Tujuan</v>
      </c>
      <c r="K42" s="592" t="s">
        <v>26</v>
      </c>
      <c r="L42" s="593" t="str">
        <f>IF($D$41="Y/T","Isi Tujuan",IF($E$41=0,0,IF(K42="Y",1,IF(K42="T",0,"Isi Dulu"))))</f>
        <v>Isi Tujuan</v>
      </c>
      <c r="M42" s="849"/>
      <c r="N42" s="852"/>
    </row>
    <row r="43" spans="2:14" ht="15.75">
      <c r="B43" s="837"/>
      <c r="C43" s="840"/>
      <c r="D43" s="858"/>
      <c r="E43" s="861"/>
      <c r="F43" s="549">
        <v>3</v>
      </c>
      <c r="G43" s="550"/>
      <c r="H43" s="598" t="str">
        <f t="shared" si="0"/>
        <v>Belum Diisi</v>
      </c>
      <c r="I43" s="592" t="s">
        <v>26</v>
      </c>
      <c r="J43" s="593" t="str">
        <f>IF($D$41="Y/T","Isi Tujuan",IF($E$41=0,0,IF(I43="Y",1,IF(I43="T",0,"Isi Dulu"))))</f>
        <v>Isi Tujuan</v>
      </c>
      <c r="K43" s="592" t="s">
        <v>26</v>
      </c>
      <c r="L43" s="593" t="str">
        <f>IF($D$41="Y/T","Isi Tujuan",IF($E$41=0,0,IF(K43="Y",1,IF(K43="T",0,"Isi Dulu"))))</f>
        <v>Isi Tujuan</v>
      </c>
      <c r="M43" s="849"/>
      <c r="N43" s="852"/>
    </row>
    <row r="44" spans="2:14" ht="15.75">
      <c r="B44" s="837"/>
      <c r="C44" s="840"/>
      <c r="D44" s="858"/>
      <c r="E44" s="861"/>
      <c r="F44" s="549">
        <v>4</v>
      </c>
      <c r="G44" s="550"/>
      <c r="H44" s="598" t="str">
        <f t="shared" si="0"/>
        <v>Belum Diisi</v>
      </c>
      <c r="I44" s="592" t="s">
        <v>26</v>
      </c>
      <c r="J44" s="593" t="str">
        <f>IF($D$41="Y/T","Isi Tujuan",IF($E$41=0,0,IF(I44="Y",1,IF(I44="T",0,"Isi Dulu"))))</f>
        <v>Isi Tujuan</v>
      </c>
      <c r="K44" s="592" t="s">
        <v>26</v>
      </c>
      <c r="L44" s="593" t="str">
        <f>IF($D$41="Y/T","Isi Tujuan",IF($E$41=0,0,IF(K44="Y",1,IF(K44="T",0,"Isi Dulu"))))</f>
        <v>Isi Tujuan</v>
      </c>
      <c r="M44" s="849"/>
      <c r="N44" s="852"/>
    </row>
    <row r="45" spans="2:14" ht="15.75">
      <c r="B45" s="838"/>
      <c r="C45" s="841"/>
      <c r="D45" s="859"/>
      <c r="E45" s="862"/>
      <c r="F45" s="569">
        <v>5</v>
      </c>
      <c r="G45" s="570"/>
      <c r="H45" s="599" t="str">
        <f t="shared" si="0"/>
        <v>Belum Diisi</v>
      </c>
      <c r="I45" s="595" t="s">
        <v>26</v>
      </c>
      <c r="J45" s="596" t="str">
        <f>IF($D$41="Y/T","Isi Tujuan",IF($E$41=0,0,IF(I45="Y",1,IF(I45="T",0,"Isi Dulu"))))</f>
        <v>Isi Tujuan</v>
      </c>
      <c r="K45" s="595" t="s">
        <v>26</v>
      </c>
      <c r="L45" s="596" t="str">
        <f>IF($D$41="Y/T","Isi Tujuan",IF($E$41=0,0,IF(K45="Y",1,IF(K45="T",0,"Isi Dulu"))))</f>
        <v>Isi Tujuan</v>
      </c>
      <c r="M45" s="850"/>
      <c r="N45" s="853"/>
    </row>
    <row r="46" spans="2:14" ht="15.75">
      <c r="B46" s="836">
        <v>9</v>
      </c>
      <c r="C46" s="839"/>
      <c r="D46" s="857" t="s">
        <v>26</v>
      </c>
      <c r="E46" s="860" t="str">
        <f>IF(D46="Y",1,IF(D46="T",0,IF(D46="Y/T","Belum diisi","Error")))</f>
        <v>Belum diisi</v>
      </c>
      <c r="F46" s="528">
        <v>1</v>
      </c>
      <c r="G46" s="529"/>
      <c r="H46" s="600" t="str">
        <f t="shared" si="0"/>
        <v>Belum Diisi</v>
      </c>
      <c r="I46" s="590" t="s">
        <v>26</v>
      </c>
      <c r="J46" s="591" t="str">
        <f>IF($D$46="Y/T","Isi Tujuan",IF($E$46=0,0,IF(I46="Y",1,IF(I46="T",0,"Isi Dulu"))))</f>
        <v>Isi Tujuan</v>
      </c>
      <c r="K46" s="590" t="s">
        <v>26</v>
      </c>
      <c r="L46" s="591" t="str">
        <f>IF($D$46="Y/T","Isi Tujuan",IF($E$46=0,0,IF(K46="Y",1,IF(K46="T",0,"Isi Dulu"))))</f>
        <v>Isi Tujuan</v>
      </c>
      <c r="M46" s="848" t="s">
        <v>26</v>
      </c>
      <c r="N46" s="851" t="str">
        <f>IF(M46="Y",1,IF(M46="T",0,IF(M46="Y/T","Belum diisi","Error")))</f>
        <v>Belum diisi</v>
      </c>
    </row>
    <row r="47" spans="2:14" ht="15.75">
      <c r="B47" s="837"/>
      <c r="C47" s="840"/>
      <c r="D47" s="858"/>
      <c r="E47" s="861"/>
      <c r="F47" s="549">
        <v>2</v>
      </c>
      <c r="G47" s="550"/>
      <c r="H47" s="598" t="str">
        <f t="shared" si="0"/>
        <v>Belum Diisi</v>
      </c>
      <c r="I47" s="592" t="s">
        <v>26</v>
      </c>
      <c r="J47" s="593" t="str">
        <f>IF($D$46="Y/T","Isi Tujuan",IF($E$46=0,0,IF(I47="Y",1,IF(I47="T",0,"Isi Dulu"))))</f>
        <v>Isi Tujuan</v>
      </c>
      <c r="K47" s="592" t="s">
        <v>26</v>
      </c>
      <c r="L47" s="593" t="str">
        <f>IF($D$46="Y/T","Isi Tujuan",IF($E$46=0,0,IF(K47="Y",1,IF(K47="T",0,"Isi Dulu"))))</f>
        <v>Isi Tujuan</v>
      </c>
      <c r="M47" s="849"/>
      <c r="N47" s="852"/>
    </row>
    <row r="48" spans="2:14" ht="15.75">
      <c r="B48" s="837"/>
      <c r="C48" s="840"/>
      <c r="D48" s="858"/>
      <c r="E48" s="861"/>
      <c r="F48" s="549">
        <v>3</v>
      </c>
      <c r="G48" s="550"/>
      <c r="H48" s="598" t="str">
        <f t="shared" si="0"/>
        <v>Belum Diisi</v>
      </c>
      <c r="I48" s="592" t="s">
        <v>26</v>
      </c>
      <c r="J48" s="593" t="str">
        <f>IF($D$46="Y/T","Isi Tujuan",IF($E$46=0,0,IF(I48="Y",1,IF(I48="T",0,"Isi Dulu"))))</f>
        <v>Isi Tujuan</v>
      </c>
      <c r="K48" s="592" t="s">
        <v>26</v>
      </c>
      <c r="L48" s="593" t="str">
        <f>IF($D$46="Y/T","Isi Tujuan",IF($E$46=0,0,IF(K48="Y",1,IF(K48="T",0,"Isi Dulu"))))</f>
        <v>Isi Tujuan</v>
      </c>
      <c r="M48" s="849"/>
      <c r="N48" s="852"/>
    </row>
    <row r="49" spans="2:14" ht="15.75">
      <c r="B49" s="837"/>
      <c r="C49" s="840"/>
      <c r="D49" s="858"/>
      <c r="E49" s="861"/>
      <c r="F49" s="549">
        <v>4</v>
      </c>
      <c r="G49" s="550"/>
      <c r="H49" s="598" t="str">
        <f t="shared" si="0"/>
        <v>Belum Diisi</v>
      </c>
      <c r="I49" s="592" t="s">
        <v>26</v>
      </c>
      <c r="J49" s="593" t="str">
        <f>IF($D$46="Y/T","Isi Tujuan",IF($E$46=0,0,IF(I49="Y",1,IF(I49="T",0,"Isi Dulu"))))</f>
        <v>Isi Tujuan</v>
      </c>
      <c r="K49" s="592" t="s">
        <v>26</v>
      </c>
      <c r="L49" s="593" t="str">
        <f>IF($D$46="Y/T","Isi Tujuan",IF($E$46=0,0,IF(K49="Y",1,IF(K49="T",0,"Isi Dulu"))))</f>
        <v>Isi Tujuan</v>
      </c>
      <c r="M49" s="849"/>
      <c r="N49" s="852"/>
    </row>
    <row r="50" spans="2:14" ht="15.75">
      <c r="B50" s="838"/>
      <c r="C50" s="841"/>
      <c r="D50" s="859"/>
      <c r="E50" s="862"/>
      <c r="F50" s="569">
        <v>5</v>
      </c>
      <c r="G50" s="570"/>
      <c r="H50" s="599" t="str">
        <f t="shared" si="0"/>
        <v>Belum Diisi</v>
      </c>
      <c r="I50" s="595" t="s">
        <v>26</v>
      </c>
      <c r="J50" s="596" t="str">
        <f>IF($D$46="Y/T","Isi Tujuan",IF($E$46=0,0,IF(I50="Y",1,IF(I50="T",0,"Isi Dulu"))))</f>
        <v>Isi Tujuan</v>
      </c>
      <c r="K50" s="595" t="s">
        <v>26</v>
      </c>
      <c r="L50" s="596" t="str">
        <f>IF($D$46="Y/T","Isi Tujuan",IF($E$46=0,0,IF(K50="Y",1,IF(K50="T",0,"Isi Dulu"))))</f>
        <v>Isi Tujuan</v>
      </c>
      <c r="M50" s="850"/>
      <c r="N50" s="853"/>
    </row>
    <row r="51" spans="2:14" ht="15.75">
      <c r="B51" s="836">
        <v>10</v>
      </c>
      <c r="C51" s="839"/>
      <c r="D51" s="857" t="s">
        <v>26</v>
      </c>
      <c r="E51" s="860" t="str">
        <f>IF(D51="Y",1,IF(D51="T",0,IF(D51="Y/T","Belum diisi","Error")))</f>
        <v>Belum diisi</v>
      </c>
      <c r="F51" s="528">
        <v>1</v>
      </c>
      <c r="G51" s="529"/>
      <c r="H51" s="600" t="str">
        <f t="shared" si="0"/>
        <v>Belum Diisi</v>
      </c>
      <c r="I51" s="590" t="s">
        <v>26</v>
      </c>
      <c r="J51" s="591" t="str">
        <f>IF($D$51="Y/T","Isi Tujuan",IF($E$51=0,0,IF(I51="Y",1,IF(I51="T",0,"Isi Dulu"))))</f>
        <v>Isi Tujuan</v>
      </c>
      <c r="K51" s="590" t="s">
        <v>26</v>
      </c>
      <c r="L51" s="591" t="str">
        <f>IF($D$51="Y/T","Isi Tujuan",IF($E$51=0,0,IF(K51="Y",1,IF(K51="T",0,"Isi Dulu"))))</f>
        <v>Isi Tujuan</v>
      </c>
      <c r="M51" s="848" t="s">
        <v>26</v>
      </c>
      <c r="N51" s="851" t="str">
        <f>IF(M51="Y",1,IF(M51="T",0,IF(M51="Y/T","Belum diisi","Error")))</f>
        <v>Belum diisi</v>
      </c>
    </row>
    <row r="52" spans="2:14" ht="15.75">
      <c r="B52" s="837"/>
      <c r="C52" s="840"/>
      <c r="D52" s="858"/>
      <c r="E52" s="861"/>
      <c r="F52" s="549">
        <v>2</v>
      </c>
      <c r="G52" s="550"/>
      <c r="H52" s="598" t="str">
        <f t="shared" si="0"/>
        <v>Belum Diisi</v>
      </c>
      <c r="I52" s="592" t="s">
        <v>26</v>
      </c>
      <c r="J52" s="593" t="str">
        <f>IF($D$51="Y/T","Isi Tujuan",IF($E$51=0,0,IF(I52="Y",1,IF(I52="T",0,"Isi Dulu"))))</f>
        <v>Isi Tujuan</v>
      </c>
      <c r="K52" s="592" t="s">
        <v>26</v>
      </c>
      <c r="L52" s="593" t="str">
        <f>IF($D$51="Y/T","Isi Tujuan",IF($E$51=0,0,IF(K52="Y",1,IF(K52="T",0,"Isi Dulu"))))</f>
        <v>Isi Tujuan</v>
      </c>
      <c r="M52" s="849"/>
      <c r="N52" s="852"/>
    </row>
    <row r="53" spans="2:14" ht="15.75">
      <c r="B53" s="837"/>
      <c r="C53" s="840"/>
      <c r="D53" s="858"/>
      <c r="E53" s="861"/>
      <c r="F53" s="549">
        <v>3</v>
      </c>
      <c r="G53" s="550"/>
      <c r="H53" s="598" t="str">
        <f t="shared" si="0"/>
        <v>Belum Diisi</v>
      </c>
      <c r="I53" s="592" t="s">
        <v>26</v>
      </c>
      <c r="J53" s="593" t="str">
        <f>IF($D$51="Y/T","Isi Tujuan",IF($E$51=0,0,IF(I53="Y",1,IF(I53="T",0,"Isi Dulu"))))</f>
        <v>Isi Tujuan</v>
      </c>
      <c r="K53" s="592" t="s">
        <v>26</v>
      </c>
      <c r="L53" s="593" t="str">
        <f>IF($D$51="Y/T","Isi Tujuan",IF($E$51=0,0,IF(K53="Y",1,IF(K53="T",0,"Isi Dulu"))))</f>
        <v>Isi Tujuan</v>
      </c>
      <c r="M53" s="849"/>
      <c r="N53" s="852"/>
    </row>
    <row r="54" spans="2:14" ht="15.75">
      <c r="B54" s="837"/>
      <c r="C54" s="840"/>
      <c r="D54" s="858"/>
      <c r="E54" s="861"/>
      <c r="F54" s="549">
        <v>4</v>
      </c>
      <c r="G54" s="550"/>
      <c r="H54" s="598" t="str">
        <f t="shared" si="0"/>
        <v>Belum Diisi</v>
      </c>
      <c r="I54" s="592" t="s">
        <v>26</v>
      </c>
      <c r="J54" s="593" t="str">
        <f>IF($D$51="Y/T","Isi Tujuan",IF($E$51=0,0,IF(I54="Y",1,IF(I54="T",0,"Isi Dulu"))))</f>
        <v>Isi Tujuan</v>
      </c>
      <c r="K54" s="592" t="s">
        <v>26</v>
      </c>
      <c r="L54" s="593" t="str">
        <f>IF($D$51="Y/T","Isi Tujuan",IF($E$51=0,0,IF(K54="Y",1,IF(K54="T",0,"Isi Dulu"))))</f>
        <v>Isi Tujuan</v>
      </c>
      <c r="M54" s="849"/>
      <c r="N54" s="852"/>
    </row>
    <row r="55" spans="2:14" ht="15.75">
      <c r="B55" s="838"/>
      <c r="C55" s="841"/>
      <c r="D55" s="859"/>
      <c r="E55" s="862"/>
      <c r="F55" s="569">
        <v>5</v>
      </c>
      <c r="G55" s="570"/>
      <c r="H55" s="599" t="str">
        <f t="shared" si="0"/>
        <v>Belum Diisi</v>
      </c>
      <c r="I55" s="595" t="s">
        <v>26</v>
      </c>
      <c r="J55" s="596" t="str">
        <f>IF($D$51="Y/T","Isi Tujuan",IF($E$51=0,0,IF(I55="Y",1,IF(I55="T",0,"Isi Dulu"))))</f>
        <v>Isi Tujuan</v>
      </c>
      <c r="K55" s="595" t="s">
        <v>26</v>
      </c>
      <c r="L55" s="596" t="str">
        <f>IF($D$51="Y/T","Isi Tujuan",IF($E$51=0,0,IF(K55="Y",1,IF(K55="T",0,"Isi Dulu"))))</f>
        <v>Isi Tujuan</v>
      </c>
      <c r="M55" s="850"/>
      <c r="N55" s="853"/>
    </row>
    <row r="56" spans="2:14" ht="15.75">
      <c r="B56" s="836">
        <v>11</v>
      </c>
      <c r="C56" s="839"/>
      <c r="D56" s="857" t="s">
        <v>26</v>
      </c>
      <c r="E56" s="860" t="str">
        <f>IF(D56="Y",1,IF(D56="T",0,IF(D56="Y/T","Belum diisi","Error")))</f>
        <v>Belum diisi</v>
      </c>
      <c r="F56" s="528">
        <v>1</v>
      </c>
      <c r="G56" s="529"/>
      <c r="H56" s="600" t="str">
        <f t="shared" si="0"/>
        <v>Belum Diisi</v>
      </c>
      <c r="I56" s="590" t="s">
        <v>26</v>
      </c>
      <c r="J56" s="591" t="str">
        <f>IF($D$56="Y/T","Isi Tujuan",IF($E$56=0,0,IF(I56="Y",1,IF(I56="T",0,"Isi Dulu"))))</f>
        <v>Isi Tujuan</v>
      </c>
      <c r="K56" s="590" t="s">
        <v>26</v>
      </c>
      <c r="L56" s="591" t="str">
        <f>IF($D$56="Y/T","Isi Tujuan",IF($E$56=0,0,IF(K56="Y",1,IF(K56="T",0,"Isi Dulu"))))</f>
        <v>Isi Tujuan</v>
      </c>
      <c r="M56" s="848" t="s">
        <v>26</v>
      </c>
      <c r="N56" s="851" t="str">
        <f>IF(M56="Y",1,IF(M56="T",0,IF(M56="Y/T","Belum diisi","Error")))</f>
        <v>Belum diisi</v>
      </c>
    </row>
    <row r="57" spans="2:14" ht="15.75">
      <c r="B57" s="837"/>
      <c r="C57" s="840"/>
      <c r="D57" s="858"/>
      <c r="E57" s="861"/>
      <c r="F57" s="549">
        <v>2</v>
      </c>
      <c r="G57" s="550"/>
      <c r="H57" s="598" t="str">
        <f t="shared" si="0"/>
        <v>Belum Diisi</v>
      </c>
      <c r="I57" s="592" t="s">
        <v>26</v>
      </c>
      <c r="J57" s="593" t="str">
        <f>IF($D$56="Y/T","Isi Tujuan",IF($E$56=0,0,IF(I57="Y",1,IF(I57="T",0,"Isi Dulu"))))</f>
        <v>Isi Tujuan</v>
      </c>
      <c r="K57" s="592" t="s">
        <v>26</v>
      </c>
      <c r="L57" s="593" t="str">
        <f>IF($D$56="Y/T","Isi Tujuan",IF($E$56=0,0,IF(K57="Y",1,IF(K57="T",0,"Isi Dulu"))))</f>
        <v>Isi Tujuan</v>
      </c>
      <c r="M57" s="849"/>
      <c r="N57" s="852"/>
    </row>
    <row r="58" spans="2:14" ht="15.75">
      <c r="B58" s="837"/>
      <c r="C58" s="840"/>
      <c r="D58" s="858"/>
      <c r="E58" s="861"/>
      <c r="F58" s="549">
        <v>3</v>
      </c>
      <c r="G58" s="550"/>
      <c r="H58" s="598" t="str">
        <f t="shared" si="0"/>
        <v>Belum Diisi</v>
      </c>
      <c r="I58" s="592" t="s">
        <v>26</v>
      </c>
      <c r="J58" s="593" t="str">
        <f>IF($D$56="Y/T","Isi Tujuan",IF($E$56=0,0,IF(I58="Y",1,IF(I58="T",0,"Isi Dulu"))))</f>
        <v>Isi Tujuan</v>
      </c>
      <c r="K58" s="592" t="s">
        <v>26</v>
      </c>
      <c r="L58" s="593" t="str">
        <f>IF($D$56="Y/T","Isi Tujuan",IF($E$56=0,0,IF(K58="Y",1,IF(K58="T",0,"Isi Dulu"))))</f>
        <v>Isi Tujuan</v>
      </c>
      <c r="M58" s="849"/>
      <c r="N58" s="852"/>
    </row>
    <row r="59" spans="2:14" ht="15.75">
      <c r="B59" s="837"/>
      <c r="C59" s="840"/>
      <c r="D59" s="858"/>
      <c r="E59" s="861"/>
      <c r="F59" s="549">
        <v>4</v>
      </c>
      <c r="G59" s="550"/>
      <c r="H59" s="598" t="str">
        <f t="shared" si="0"/>
        <v>Belum Diisi</v>
      </c>
      <c r="I59" s="592" t="s">
        <v>26</v>
      </c>
      <c r="J59" s="593" t="str">
        <f>IF($D$56="Y/T","Isi Tujuan",IF($E$56=0,0,IF(I59="Y",1,IF(I59="T",0,"Isi Dulu"))))</f>
        <v>Isi Tujuan</v>
      </c>
      <c r="K59" s="592" t="s">
        <v>26</v>
      </c>
      <c r="L59" s="593" t="str">
        <f>IF($D$56="Y/T","Isi Tujuan",IF($E$56=0,0,IF(K59="Y",1,IF(K59="T",0,"Isi Dulu"))))</f>
        <v>Isi Tujuan</v>
      </c>
      <c r="M59" s="849"/>
      <c r="N59" s="852"/>
    </row>
    <row r="60" spans="2:14" ht="15.75">
      <c r="B60" s="838"/>
      <c r="C60" s="841"/>
      <c r="D60" s="859"/>
      <c r="E60" s="862"/>
      <c r="F60" s="569">
        <v>5</v>
      </c>
      <c r="G60" s="570"/>
      <c r="H60" s="599" t="str">
        <f t="shared" si="0"/>
        <v>Belum Diisi</v>
      </c>
      <c r="I60" s="595" t="s">
        <v>26</v>
      </c>
      <c r="J60" s="596" t="str">
        <f>IF($D$56="Y/T","Isi Tujuan",IF($E$56=0,0,IF(I60="Y",1,IF(I60="T",0,"Isi Dulu"))))</f>
        <v>Isi Tujuan</v>
      </c>
      <c r="K60" s="595" t="s">
        <v>26</v>
      </c>
      <c r="L60" s="596" t="str">
        <f>IF($D$56="Y/T","Isi Tujuan",IF($E$56=0,0,IF(K60="Y",1,IF(K60="T",0,"Isi Dulu"))))</f>
        <v>Isi Tujuan</v>
      </c>
      <c r="M60" s="850"/>
      <c r="N60" s="853"/>
    </row>
    <row r="61" spans="2:14" ht="15.75">
      <c r="B61" s="836">
        <v>12</v>
      </c>
      <c r="C61" s="839"/>
      <c r="D61" s="857" t="s">
        <v>26</v>
      </c>
      <c r="E61" s="860" t="str">
        <f>IF(D61="Y",1,IF(D61="T",0,IF(D61="Y/T","Belum diisi","Error")))</f>
        <v>Belum diisi</v>
      </c>
      <c r="F61" s="528">
        <v>1</v>
      </c>
      <c r="G61" s="529"/>
      <c r="H61" s="600" t="str">
        <f t="shared" si="0"/>
        <v>Belum Diisi</v>
      </c>
      <c r="I61" s="590" t="s">
        <v>26</v>
      </c>
      <c r="J61" s="591" t="str">
        <f>IF($D$61="Y/T","Isi Tujuan",IF($E$61=0,0,IF(I61="Y",1,IF(I61="T",0,"Isi Dulu"))))</f>
        <v>Isi Tujuan</v>
      </c>
      <c r="K61" s="590" t="s">
        <v>26</v>
      </c>
      <c r="L61" s="591" t="str">
        <f>IF($D$61="Y/T","Isi Tujuan",IF($E$61=0,0,IF(K61="Y",1,IF(K61="T",0,"Isi Dulu"))))</f>
        <v>Isi Tujuan</v>
      </c>
      <c r="M61" s="848" t="s">
        <v>26</v>
      </c>
      <c r="N61" s="851" t="str">
        <f>IF(M61="Y",1,IF(M61="T",0,IF(M61="Y/T","Belum diisi","Error")))</f>
        <v>Belum diisi</v>
      </c>
    </row>
    <row r="62" spans="2:14" ht="15.75">
      <c r="B62" s="837"/>
      <c r="C62" s="840"/>
      <c r="D62" s="858"/>
      <c r="E62" s="861"/>
      <c r="F62" s="549">
        <v>2</v>
      </c>
      <c r="G62" s="550"/>
      <c r="H62" s="598" t="str">
        <f t="shared" si="0"/>
        <v>Belum Diisi</v>
      </c>
      <c r="I62" s="592" t="s">
        <v>26</v>
      </c>
      <c r="J62" s="593" t="str">
        <f>IF($D$61="Y/T","Isi Tujuan",IF($E$61=0,0,IF(I62="Y",1,IF(I62="T",0,"Isi Dulu"))))</f>
        <v>Isi Tujuan</v>
      </c>
      <c r="K62" s="592" t="s">
        <v>26</v>
      </c>
      <c r="L62" s="593" t="str">
        <f>IF($D$61="Y/T","Isi Tujuan",IF($E$61=0,0,IF(K62="Y",1,IF(K62="T",0,"Isi Dulu"))))</f>
        <v>Isi Tujuan</v>
      </c>
      <c r="M62" s="849"/>
      <c r="N62" s="852"/>
    </row>
    <row r="63" spans="2:14" ht="15.75">
      <c r="B63" s="837"/>
      <c r="C63" s="840"/>
      <c r="D63" s="858"/>
      <c r="E63" s="861"/>
      <c r="F63" s="549">
        <v>3</v>
      </c>
      <c r="G63" s="550"/>
      <c r="H63" s="598" t="str">
        <f t="shared" si="0"/>
        <v>Belum Diisi</v>
      </c>
      <c r="I63" s="592" t="s">
        <v>26</v>
      </c>
      <c r="J63" s="593" t="str">
        <f>IF($D$61="Y/T","Isi Tujuan",IF($E$61=0,0,IF(I63="Y",1,IF(I63="T",0,"Isi Dulu"))))</f>
        <v>Isi Tujuan</v>
      </c>
      <c r="K63" s="592" t="s">
        <v>26</v>
      </c>
      <c r="L63" s="593" t="str">
        <f>IF($D$61="Y/T","Isi Tujuan",IF($E$61=0,0,IF(K63="Y",1,IF(K63="T",0,"Isi Dulu"))))</f>
        <v>Isi Tujuan</v>
      </c>
      <c r="M63" s="849"/>
      <c r="N63" s="852"/>
    </row>
    <row r="64" spans="2:14" ht="15.75">
      <c r="B64" s="837"/>
      <c r="C64" s="840"/>
      <c r="D64" s="858"/>
      <c r="E64" s="861"/>
      <c r="F64" s="549">
        <v>4</v>
      </c>
      <c r="G64" s="550"/>
      <c r="H64" s="598" t="str">
        <f t="shared" si="0"/>
        <v>Belum Diisi</v>
      </c>
      <c r="I64" s="592" t="s">
        <v>26</v>
      </c>
      <c r="J64" s="593" t="str">
        <f>IF($D$61="Y/T","Isi Tujuan",IF($E$61=0,0,IF(I64="Y",1,IF(I64="T",0,"Isi Dulu"))))</f>
        <v>Isi Tujuan</v>
      </c>
      <c r="K64" s="592" t="s">
        <v>26</v>
      </c>
      <c r="L64" s="593" t="str">
        <f>IF($D$61="Y/T","Isi Tujuan",IF($E$61=0,0,IF(K64="Y",1,IF(K64="T",0,"Isi Dulu"))))</f>
        <v>Isi Tujuan</v>
      </c>
      <c r="M64" s="849"/>
      <c r="N64" s="852"/>
    </row>
    <row r="65" spans="2:14" ht="15.75">
      <c r="B65" s="838"/>
      <c r="C65" s="841"/>
      <c r="D65" s="859"/>
      <c r="E65" s="862"/>
      <c r="F65" s="569">
        <v>5</v>
      </c>
      <c r="G65" s="570"/>
      <c r="H65" s="599" t="str">
        <f t="shared" si="0"/>
        <v>Belum Diisi</v>
      </c>
      <c r="I65" s="595" t="s">
        <v>26</v>
      </c>
      <c r="J65" s="596" t="str">
        <f>IF($D$61="Y/T","Isi Tujuan",IF($E$61=0,0,IF(I65="Y",1,IF(I65="T",0,"Isi Dulu"))))</f>
        <v>Isi Tujuan</v>
      </c>
      <c r="K65" s="595" t="s">
        <v>26</v>
      </c>
      <c r="L65" s="596" t="str">
        <f>IF($D$61="Y/T","Isi Tujuan",IF($E$61=0,0,IF(K65="Y",1,IF(K65="T",0,"Isi Dulu"))))</f>
        <v>Isi Tujuan</v>
      </c>
      <c r="M65" s="850"/>
      <c r="N65" s="853"/>
    </row>
    <row r="66" spans="2:14" ht="15.75">
      <c r="B66" s="836">
        <v>13</v>
      </c>
      <c r="C66" s="839"/>
      <c r="D66" s="857" t="s">
        <v>26</v>
      </c>
      <c r="E66" s="860" t="str">
        <f>IF(D66="Y",1,IF(D66="T",0,IF(D66="Y/T","Belum diisi","Error")))</f>
        <v>Belum diisi</v>
      </c>
      <c r="F66" s="528">
        <v>1</v>
      </c>
      <c r="G66" s="529"/>
      <c r="H66" s="600" t="str">
        <f t="shared" si="0"/>
        <v>Belum Diisi</v>
      </c>
      <c r="I66" s="590" t="s">
        <v>26</v>
      </c>
      <c r="J66" s="591" t="str">
        <f>IF($D$66="Y/T","Isi Tujuan",IF($E$66=0,0,IF(I66="Y",1,IF(I66="T",0,"Isi Dulu"))))</f>
        <v>Isi Tujuan</v>
      </c>
      <c r="K66" s="590" t="s">
        <v>26</v>
      </c>
      <c r="L66" s="591" t="str">
        <f>IF($D$66="Y/T","Isi Tujuan",IF($E$66=0,0,IF(K66="Y",1,IF(K66="T",0,"Isi Dulu"))))</f>
        <v>Isi Tujuan</v>
      </c>
      <c r="M66" s="848" t="s">
        <v>26</v>
      </c>
      <c r="N66" s="851" t="str">
        <f>IF(M66="Y",1,IF(M66="T",0,IF(M66="Y/T","Belum diisi","Error")))</f>
        <v>Belum diisi</v>
      </c>
    </row>
    <row r="67" spans="2:14" ht="15.75">
      <c r="B67" s="837"/>
      <c r="C67" s="840"/>
      <c r="D67" s="858"/>
      <c r="E67" s="861"/>
      <c r="F67" s="549">
        <v>2</v>
      </c>
      <c r="G67" s="550"/>
      <c r="H67" s="598" t="str">
        <f t="shared" si="0"/>
        <v>Belum Diisi</v>
      </c>
      <c r="I67" s="592" t="s">
        <v>26</v>
      </c>
      <c r="J67" s="593" t="str">
        <f>IF($D$66="Y/T","Isi Tujuan",IF($E$66=0,0,IF(I67="Y",1,IF(I67="T",0,"Isi Dulu"))))</f>
        <v>Isi Tujuan</v>
      </c>
      <c r="K67" s="592" t="s">
        <v>26</v>
      </c>
      <c r="L67" s="593" t="str">
        <f>IF($D$66="Y/T","Isi Tujuan",IF($E$66=0,0,IF(K67="Y",1,IF(K67="T",0,"Isi Dulu"))))</f>
        <v>Isi Tujuan</v>
      </c>
      <c r="M67" s="849"/>
      <c r="N67" s="852"/>
    </row>
    <row r="68" spans="2:14" ht="15.75">
      <c r="B68" s="837"/>
      <c r="C68" s="840"/>
      <c r="D68" s="858"/>
      <c r="E68" s="861"/>
      <c r="F68" s="549">
        <v>3</v>
      </c>
      <c r="G68" s="550"/>
      <c r="H68" s="598" t="str">
        <f t="shared" si="0"/>
        <v>Belum Diisi</v>
      </c>
      <c r="I68" s="592" t="s">
        <v>26</v>
      </c>
      <c r="J68" s="593" t="str">
        <f>IF($D$66="Y/T","Isi Tujuan",IF($E$66=0,0,IF(I68="Y",1,IF(I68="T",0,"Isi Dulu"))))</f>
        <v>Isi Tujuan</v>
      </c>
      <c r="K68" s="592" t="s">
        <v>26</v>
      </c>
      <c r="L68" s="593" t="str">
        <f>IF($D$66="Y/T","Isi Tujuan",IF($E$66=0,0,IF(K68="Y",1,IF(K68="T",0,"Isi Dulu"))))</f>
        <v>Isi Tujuan</v>
      </c>
      <c r="M68" s="849"/>
      <c r="N68" s="852"/>
    </row>
    <row r="69" spans="2:14" ht="15.75">
      <c r="B69" s="837"/>
      <c r="C69" s="840"/>
      <c r="D69" s="858"/>
      <c r="E69" s="861"/>
      <c r="F69" s="549">
        <v>4</v>
      </c>
      <c r="G69" s="550"/>
      <c r="H69" s="598" t="str">
        <f t="shared" si="0"/>
        <v>Belum Diisi</v>
      </c>
      <c r="I69" s="592" t="s">
        <v>26</v>
      </c>
      <c r="J69" s="593" t="str">
        <f>IF($D$66="Y/T","Isi Tujuan",IF($E$66=0,0,IF(I69="Y",1,IF(I69="T",0,"Isi Dulu"))))</f>
        <v>Isi Tujuan</v>
      </c>
      <c r="K69" s="592" t="s">
        <v>26</v>
      </c>
      <c r="L69" s="593" t="str">
        <f>IF($D$66="Y/T","Isi Tujuan",IF($E$66=0,0,IF(K69="Y",1,IF(K69="T",0,"Isi Dulu"))))</f>
        <v>Isi Tujuan</v>
      </c>
      <c r="M69" s="849"/>
      <c r="N69" s="852"/>
    </row>
    <row r="70" spans="2:14" ht="15.75">
      <c r="B70" s="838"/>
      <c r="C70" s="841"/>
      <c r="D70" s="859"/>
      <c r="E70" s="862"/>
      <c r="F70" s="569">
        <v>5</v>
      </c>
      <c r="G70" s="570"/>
      <c r="H70" s="599" t="str">
        <f t="shared" ref="H70:H105" si="1">IF(OR(J70="Isi Dulu",L70="Isi Dulu",J70="Isi Tujuan",L70="Isi Tujuan"),"Belum Diisi",IF(SUM(J70,L70)=2,1,IF(SUM(J70,L70)=1,0,IF(SUM(J70,L70)=0,0,"Error"))))</f>
        <v>Belum Diisi</v>
      </c>
      <c r="I70" s="595" t="s">
        <v>26</v>
      </c>
      <c r="J70" s="596" t="str">
        <f>IF($D$66="Y/T","Isi Tujuan",IF($E$66=0,0,IF(I70="Y",1,IF(I70="T",0,"Isi Dulu"))))</f>
        <v>Isi Tujuan</v>
      </c>
      <c r="K70" s="595" t="s">
        <v>26</v>
      </c>
      <c r="L70" s="596" t="str">
        <f>IF($D$66="Y/T","Isi Tujuan",IF($E$66=0,0,IF(K70="Y",1,IF(K70="T",0,"Isi Dulu"))))</f>
        <v>Isi Tujuan</v>
      </c>
      <c r="M70" s="850"/>
      <c r="N70" s="853"/>
    </row>
    <row r="71" spans="2:14" ht="15.75">
      <c r="B71" s="836">
        <v>14</v>
      </c>
      <c r="C71" s="839"/>
      <c r="D71" s="857" t="s">
        <v>26</v>
      </c>
      <c r="E71" s="860" t="str">
        <f>IF(D71="Y",1,IF(D71="T",0,IF(D71="Y/T","Belum diisi","Error")))</f>
        <v>Belum diisi</v>
      </c>
      <c r="F71" s="528">
        <v>1</v>
      </c>
      <c r="G71" s="529"/>
      <c r="H71" s="600" t="str">
        <f t="shared" si="1"/>
        <v>Belum Diisi</v>
      </c>
      <c r="I71" s="590" t="s">
        <v>26</v>
      </c>
      <c r="J71" s="591" t="str">
        <f>IF($D$71="Y/T","Isi Tujuan",IF($E$71=0,0,IF(I71="Y",1,IF(I71="T",0,"Isi Dulu"))))</f>
        <v>Isi Tujuan</v>
      </c>
      <c r="K71" s="590" t="s">
        <v>26</v>
      </c>
      <c r="L71" s="591" t="str">
        <f>IF($D$71="Y/T","Isi Tujuan",IF($E$71=0,0,IF(K71="Y",1,IF(K71="T",0,"Isi Dulu"))))</f>
        <v>Isi Tujuan</v>
      </c>
      <c r="M71" s="848" t="s">
        <v>26</v>
      </c>
      <c r="N71" s="851" t="str">
        <f>IF(M71="Y",1,IF(M71="T",0,IF(M71="Y/T","Belum diisi","Error")))</f>
        <v>Belum diisi</v>
      </c>
    </row>
    <row r="72" spans="2:14" ht="15.75">
      <c r="B72" s="837"/>
      <c r="C72" s="840"/>
      <c r="D72" s="858"/>
      <c r="E72" s="861"/>
      <c r="F72" s="549">
        <v>2</v>
      </c>
      <c r="G72" s="550"/>
      <c r="H72" s="598" t="str">
        <f t="shared" si="1"/>
        <v>Belum Diisi</v>
      </c>
      <c r="I72" s="592" t="s">
        <v>26</v>
      </c>
      <c r="J72" s="593" t="str">
        <f>IF($D$71="Y/T","Isi Tujuan",IF($E$71=0,0,IF(I72="Y",1,IF(I72="T",0,"Isi Dulu"))))</f>
        <v>Isi Tujuan</v>
      </c>
      <c r="K72" s="592" t="s">
        <v>26</v>
      </c>
      <c r="L72" s="593" t="str">
        <f>IF($D$71="Y/T","Isi Tujuan",IF($E$71=0,0,IF(K72="Y",1,IF(K72="T",0,"Isi Dulu"))))</f>
        <v>Isi Tujuan</v>
      </c>
      <c r="M72" s="849"/>
      <c r="N72" s="852"/>
    </row>
    <row r="73" spans="2:14" ht="15.75">
      <c r="B73" s="837"/>
      <c r="C73" s="840"/>
      <c r="D73" s="858"/>
      <c r="E73" s="861"/>
      <c r="F73" s="549">
        <v>3</v>
      </c>
      <c r="G73" s="550"/>
      <c r="H73" s="598" t="str">
        <f t="shared" si="1"/>
        <v>Belum Diisi</v>
      </c>
      <c r="I73" s="592" t="s">
        <v>26</v>
      </c>
      <c r="J73" s="593" t="str">
        <f>IF($D$71="Y/T","Isi Tujuan",IF($E$71=0,0,IF(I73="Y",1,IF(I73="T",0,"Isi Dulu"))))</f>
        <v>Isi Tujuan</v>
      </c>
      <c r="K73" s="592" t="s">
        <v>26</v>
      </c>
      <c r="L73" s="593" t="str">
        <f>IF($D$71="Y/T","Isi Tujuan",IF($E$71=0,0,IF(K73="Y",1,IF(K73="T",0,"Isi Dulu"))))</f>
        <v>Isi Tujuan</v>
      </c>
      <c r="M73" s="849"/>
      <c r="N73" s="852"/>
    </row>
    <row r="74" spans="2:14" ht="15.75">
      <c r="B74" s="837"/>
      <c r="C74" s="840"/>
      <c r="D74" s="858"/>
      <c r="E74" s="861"/>
      <c r="F74" s="549">
        <v>4</v>
      </c>
      <c r="G74" s="550"/>
      <c r="H74" s="598" t="str">
        <f t="shared" si="1"/>
        <v>Belum Diisi</v>
      </c>
      <c r="I74" s="592" t="s">
        <v>26</v>
      </c>
      <c r="J74" s="593" t="str">
        <f>IF($D$71="Y/T","Isi Tujuan",IF($E$71=0,0,IF(I74="Y",1,IF(I74="T",0,"Isi Dulu"))))</f>
        <v>Isi Tujuan</v>
      </c>
      <c r="K74" s="592" t="s">
        <v>26</v>
      </c>
      <c r="L74" s="593" t="str">
        <f>IF($D$71="Y/T","Isi Tujuan",IF($E$71=0,0,IF(K74="Y",1,IF(K74="T",0,"Isi Dulu"))))</f>
        <v>Isi Tujuan</v>
      </c>
      <c r="M74" s="849"/>
      <c r="N74" s="852"/>
    </row>
    <row r="75" spans="2:14" ht="15.75">
      <c r="B75" s="838"/>
      <c r="C75" s="841"/>
      <c r="D75" s="859"/>
      <c r="E75" s="862"/>
      <c r="F75" s="569">
        <v>5</v>
      </c>
      <c r="G75" s="570"/>
      <c r="H75" s="599" t="str">
        <f t="shared" si="1"/>
        <v>Belum Diisi</v>
      </c>
      <c r="I75" s="595" t="s">
        <v>26</v>
      </c>
      <c r="J75" s="596" t="str">
        <f>IF($D$71="Y/T","Isi Tujuan",IF($E$71=0,0,IF(I75="Y",1,IF(I75="T",0,"Isi Dulu"))))</f>
        <v>Isi Tujuan</v>
      </c>
      <c r="K75" s="595" t="s">
        <v>26</v>
      </c>
      <c r="L75" s="596" t="str">
        <f>IF($D$71="Y/T","Isi Tujuan",IF($E$71=0,0,IF(K75="Y",1,IF(K75="T",0,"Isi Dulu"))))</f>
        <v>Isi Tujuan</v>
      </c>
      <c r="M75" s="850"/>
      <c r="N75" s="853"/>
    </row>
    <row r="76" spans="2:14" ht="15.75">
      <c r="B76" s="836">
        <v>15</v>
      </c>
      <c r="C76" s="839"/>
      <c r="D76" s="857" t="s">
        <v>26</v>
      </c>
      <c r="E76" s="860" t="str">
        <f>IF(D76="Y",1,IF(D76="T",0,IF(D76="Y/T","Belum diisi","Error")))</f>
        <v>Belum diisi</v>
      </c>
      <c r="F76" s="528">
        <v>1</v>
      </c>
      <c r="G76" s="529"/>
      <c r="H76" s="600" t="str">
        <f t="shared" si="1"/>
        <v>Belum Diisi</v>
      </c>
      <c r="I76" s="590" t="s">
        <v>26</v>
      </c>
      <c r="J76" s="591" t="str">
        <f>IF($D$76="Y/T","Isi Tujuan",IF($E$76=0,0,IF(I76="Y",1,IF(I76="T",0,"Isi Dulu"))))</f>
        <v>Isi Tujuan</v>
      </c>
      <c r="K76" s="590" t="s">
        <v>26</v>
      </c>
      <c r="L76" s="591" t="str">
        <f>IF($D$76="Y/T","Isi Tujuan",IF($E$76=0,0,IF(K76="Y",1,IF(K76="T",0,"Isi Dulu"))))</f>
        <v>Isi Tujuan</v>
      </c>
      <c r="M76" s="848" t="s">
        <v>26</v>
      </c>
      <c r="N76" s="851" t="str">
        <f>IF(M76="Y",1,IF(M76="T",0,IF(M76="Y/T","Belum diisi","Error")))</f>
        <v>Belum diisi</v>
      </c>
    </row>
    <row r="77" spans="2:14" ht="15.75">
      <c r="B77" s="837"/>
      <c r="C77" s="840"/>
      <c r="D77" s="858"/>
      <c r="E77" s="861"/>
      <c r="F77" s="549">
        <v>2</v>
      </c>
      <c r="G77" s="550"/>
      <c r="H77" s="598" t="str">
        <f t="shared" si="1"/>
        <v>Belum Diisi</v>
      </c>
      <c r="I77" s="592" t="s">
        <v>26</v>
      </c>
      <c r="J77" s="593" t="str">
        <f>IF($D$76="Y/T","Isi Tujuan",IF($E$76=0,0,IF(I77="Y",1,IF(I77="T",0,"Isi Dulu"))))</f>
        <v>Isi Tujuan</v>
      </c>
      <c r="K77" s="592" t="s">
        <v>26</v>
      </c>
      <c r="L77" s="593" t="str">
        <f>IF($D$76="Y/T","Isi Tujuan",IF($E$76=0,0,IF(K77="Y",1,IF(K77="T",0,"Isi Dulu"))))</f>
        <v>Isi Tujuan</v>
      </c>
      <c r="M77" s="849"/>
      <c r="N77" s="852"/>
    </row>
    <row r="78" spans="2:14" ht="15.75">
      <c r="B78" s="837"/>
      <c r="C78" s="840"/>
      <c r="D78" s="858"/>
      <c r="E78" s="861"/>
      <c r="F78" s="549">
        <v>3</v>
      </c>
      <c r="G78" s="550"/>
      <c r="H78" s="598" t="str">
        <f t="shared" si="1"/>
        <v>Belum Diisi</v>
      </c>
      <c r="I78" s="592" t="s">
        <v>26</v>
      </c>
      <c r="J78" s="593" t="str">
        <f>IF($D$76="Y/T","Isi Tujuan",IF($E$76=0,0,IF(I78="Y",1,IF(I78="T",0,"Isi Dulu"))))</f>
        <v>Isi Tujuan</v>
      </c>
      <c r="K78" s="592" t="s">
        <v>26</v>
      </c>
      <c r="L78" s="593" t="str">
        <f>IF($D$76="Y/T","Isi Tujuan",IF($E$76=0,0,IF(K78="Y",1,IF(K78="T",0,"Isi Dulu"))))</f>
        <v>Isi Tujuan</v>
      </c>
      <c r="M78" s="849"/>
      <c r="N78" s="852"/>
    </row>
    <row r="79" spans="2:14" ht="15.75">
      <c r="B79" s="837"/>
      <c r="C79" s="840"/>
      <c r="D79" s="858"/>
      <c r="E79" s="861"/>
      <c r="F79" s="549">
        <v>4</v>
      </c>
      <c r="G79" s="550"/>
      <c r="H79" s="598" t="str">
        <f t="shared" si="1"/>
        <v>Belum Diisi</v>
      </c>
      <c r="I79" s="592" t="s">
        <v>26</v>
      </c>
      <c r="J79" s="593" t="str">
        <f>IF($D$76="Y/T","Isi Tujuan",IF($E$76=0,0,IF(I79="Y",1,IF(I79="T",0,"Isi Dulu"))))</f>
        <v>Isi Tujuan</v>
      </c>
      <c r="K79" s="592" t="s">
        <v>26</v>
      </c>
      <c r="L79" s="593" t="str">
        <f>IF($D$76="Y/T","Isi Tujuan",IF($E$76=0,0,IF(K79="Y",1,IF(K79="T",0,"Isi Dulu"))))</f>
        <v>Isi Tujuan</v>
      </c>
      <c r="M79" s="849"/>
      <c r="N79" s="852"/>
    </row>
    <row r="80" spans="2:14" ht="15.75">
      <c r="B80" s="838"/>
      <c r="C80" s="841"/>
      <c r="D80" s="859"/>
      <c r="E80" s="862"/>
      <c r="F80" s="569">
        <v>5</v>
      </c>
      <c r="G80" s="570"/>
      <c r="H80" s="599" t="str">
        <f t="shared" si="1"/>
        <v>Belum Diisi</v>
      </c>
      <c r="I80" s="595" t="s">
        <v>26</v>
      </c>
      <c r="J80" s="596" t="str">
        <f>IF($D$76="Y/T","Isi Tujuan",IF($E$76=0,0,IF(I80="Y",1,IF(I80="T",0,"Isi Dulu"))))</f>
        <v>Isi Tujuan</v>
      </c>
      <c r="K80" s="595" t="s">
        <v>26</v>
      </c>
      <c r="L80" s="596" t="str">
        <f>IF($D$76="Y/T","Isi Tujuan",IF($E$76=0,0,IF(K80="Y",1,IF(K80="T",0,"Isi Dulu"))))</f>
        <v>Isi Tujuan</v>
      </c>
      <c r="M80" s="850"/>
      <c r="N80" s="853"/>
    </row>
    <row r="81" spans="2:14" ht="15.75">
      <c r="B81" s="836">
        <v>16</v>
      </c>
      <c r="C81" s="839"/>
      <c r="D81" s="857" t="s">
        <v>26</v>
      </c>
      <c r="E81" s="860" t="str">
        <f>IF(D81="Y",1,IF(D81="T",0,IF(D81="Y/T","Belum diisi","Error")))</f>
        <v>Belum diisi</v>
      </c>
      <c r="F81" s="528">
        <v>1</v>
      </c>
      <c r="G81" s="529"/>
      <c r="H81" s="600" t="str">
        <f t="shared" si="1"/>
        <v>Belum Diisi</v>
      </c>
      <c r="I81" s="590" t="s">
        <v>26</v>
      </c>
      <c r="J81" s="591" t="str">
        <f>IF($D$81="Y/T","Isi Tujuan",IF($E$81=0,0,IF(I81="Y",1,IF(I81="T",0,"Isi Dulu"))))</f>
        <v>Isi Tujuan</v>
      </c>
      <c r="K81" s="590" t="s">
        <v>26</v>
      </c>
      <c r="L81" s="591" t="str">
        <f>IF($D$81="Y/T","Isi Tujuan",IF($E$81=0,0,IF(K81="Y",1,IF(K81="T",0,"Isi Dulu"))))</f>
        <v>Isi Tujuan</v>
      </c>
      <c r="M81" s="848" t="s">
        <v>26</v>
      </c>
      <c r="N81" s="851" t="str">
        <f>IF(M81="Y",1,IF(M81="T",0,IF(M81="Y/T","Belum diisi","Error")))</f>
        <v>Belum diisi</v>
      </c>
    </row>
    <row r="82" spans="2:14" ht="15.75">
      <c r="B82" s="837"/>
      <c r="C82" s="840"/>
      <c r="D82" s="858"/>
      <c r="E82" s="861"/>
      <c r="F82" s="549">
        <v>2</v>
      </c>
      <c r="G82" s="550"/>
      <c r="H82" s="598" t="str">
        <f t="shared" si="1"/>
        <v>Belum Diisi</v>
      </c>
      <c r="I82" s="592" t="s">
        <v>26</v>
      </c>
      <c r="J82" s="593" t="str">
        <f>IF($D$81="Y/T","Isi Tujuan",IF($E$81=0,0,IF(I82="Y",1,IF(I82="T",0,"Isi Dulu"))))</f>
        <v>Isi Tujuan</v>
      </c>
      <c r="K82" s="592" t="s">
        <v>26</v>
      </c>
      <c r="L82" s="593" t="str">
        <f>IF($D$81="Y/T","Isi Tujuan",IF($E$81=0,0,IF(K82="Y",1,IF(K82="T",0,"Isi Dulu"))))</f>
        <v>Isi Tujuan</v>
      </c>
      <c r="M82" s="849"/>
      <c r="N82" s="852"/>
    </row>
    <row r="83" spans="2:14" ht="15.75">
      <c r="B83" s="837"/>
      <c r="C83" s="840"/>
      <c r="D83" s="858"/>
      <c r="E83" s="861"/>
      <c r="F83" s="549">
        <v>3</v>
      </c>
      <c r="G83" s="550"/>
      <c r="H83" s="598" t="str">
        <f t="shared" si="1"/>
        <v>Belum Diisi</v>
      </c>
      <c r="I83" s="592" t="s">
        <v>26</v>
      </c>
      <c r="J83" s="593" t="str">
        <f>IF($D$81="Y/T","Isi Tujuan",IF($E$81=0,0,IF(I83="Y",1,IF(I83="T",0,"Isi Dulu"))))</f>
        <v>Isi Tujuan</v>
      </c>
      <c r="K83" s="592" t="s">
        <v>26</v>
      </c>
      <c r="L83" s="593" t="str">
        <f>IF($D$81="Y/T","Isi Tujuan",IF($E$81=0,0,IF(K83="Y",1,IF(K83="T",0,"Isi Dulu"))))</f>
        <v>Isi Tujuan</v>
      </c>
      <c r="M83" s="849"/>
      <c r="N83" s="852"/>
    </row>
    <row r="84" spans="2:14" ht="15.75">
      <c r="B84" s="837"/>
      <c r="C84" s="840"/>
      <c r="D84" s="858"/>
      <c r="E84" s="861"/>
      <c r="F84" s="549">
        <v>4</v>
      </c>
      <c r="G84" s="550"/>
      <c r="H84" s="598" t="str">
        <f t="shared" si="1"/>
        <v>Belum Diisi</v>
      </c>
      <c r="I84" s="592" t="s">
        <v>26</v>
      </c>
      <c r="J84" s="593" t="str">
        <f>IF($D$81="Y/T","Isi Tujuan",IF($E$81=0,0,IF(I84="Y",1,IF(I84="T",0,"Isi Dulu"))))</f>
        <v>Isi Tujuan</v>
      </c>
      <c r="K84" s="592" t="s">
        <v>26</v>
      </c>
      <c r="L84" s="593" t="str">
        <f>IF($D$81="Y/T","Isi Tujuan",IF($E$81=0,0,IF(K84="Y",1,IF(K84="T",0,"Isi Dulu"))))</f>
        <v>Isi Tujuan</v>
      </c>
      <c r="M84" s="849"/>
      <c r="N84" s="852"/>
    </row>
    <row r="85" spans="2:14" ht="15.75">
      <c r="B85" s="838"/>
      <c r="C85" s="841"/>
      <c r="D85" s="859"/>
      <c r="E85" s="862"/>
      <c r="F85" s="569">
        <v>5</v>
      </c>
      <c r="G85" s="570"/>
      <c r="H85" s="599" t="str">
        <f t="shared" si="1"/>
        <v>Belum Diisi</v>
      </c>
      <c r="I85" s="595" t="s">
        <v>26</v>
      </c>
      <c r="J85" s="596" t="str">
        <f>IF($D$81="Y/T","Isi Tujuan",IF($E$81=0,0,IF(I85="Y",1,IF(I85="T",0,"Isi Dulu"))))</f>
        <v>Isi Tujuan</v>
      </c>
      <c r="K85" s="595" t="s">
        <v>26</v>
      </c>
      <c r="L85" s="596" t="str">
        <f>IF($D$81="Y/T","Isi Tujuan",IF($E$81=0,0,IF(K85="Y",1,IF(K85="T",0,"Isi Dulu"))))</f>
        <v>Isi Tujuan</v>
      </c>
      <c r="M85" s="850"/>
      <c r="N85" s="853"/>
    </row>
    <row r="86" spans="2:14" ht="15.75">
      <c r="B86" s="836">
        <v>17</v>
      </c>
      <c r="C86" s="839"/>
      <c r="D86" s="857" t="s">
        <v>26</v>
      </c>
      <c r="E86" s="860" t="str">
        <f>IF(D86="Y",1,IF(D86="T",0,IF(D86="Y/T","Belum diisi","Error")))</f>
        <v>Belum diisi</v>
      </c>
      <c r="F86" s="528">
        <v>1</v>
      </c>
      <c r="G86" s="529"/>
      <c r="H86" s="600" t="str">
        <f t="shared" si="1"/>
        <v>Belum Diisi</v>
      </c>
      <c r="I86" s="590" t="s">
        <v>26</v>
      </c>
      <c r="J86" s="591" t="str">
        <f>IF($D$86="Y/T","Isi Tujuan",IF($E$86=0,0,IF(I86="Y",1,IF(I86="T",0,"Isi Dulu"))))</f>
        <v>Isi Tujuan</v>
      </c>
      <c r="K86" s="590" t="s">
        <v>26</v>
      </c>
      <c r="L86" s="591" t="str">
        <f>IF($D$86="Y/T","Isi Tujuan",IF($E$86=0,0,IF(K86="Y",1,IF(K86="T",0,"Isi Dulu"))))</f>
        <v>Isi Tujuan</v>
      </c>
      <c r="M86" s="848" t="s">
        <v>26</v>
      </c>
      <c r="N86" s="851" t="str">
        <f>IF(M86="Y",1,IF(M86="T",0,IF(M86="Y/T","Belum diisi","Error")))</f>
        <v>Belum diisi</v>
      </c>
    </row>
    <row r="87" spans="2:14" ht="15.75">
      <c r="B87" s="837"/>
      <c r="C87" s="840"/>
      <c r="D87" s="858"/>
      <c r="E87" s="861"/>
      <c r="F87" s="549">
        <v>2</v>
      </c>
      <c r="G87" s="550"/>
      <c r="H87" s="598" t="str">
        <f t="shared" si="1"/>
        <v>Belum Diisi</v>
      </c>
      <c r="I87" s="592" t="s">
        <v>26</v>
      </c>
      <c r="J87" s="593" t="str">
        <f>IF($D$86="Y/T","Isi Tujuan",IF($E$86=0,0,IF(I87="Y",1,IF(I87="T",0,"Isi Dulu"))))</f>
        <v>Isi Tujuan</v>
      </c>
      <c r="K87" s="592" t="s">
        <v>26</v>
      </c>
      <c r="L87" s="593" t="str">
        <f>IF($D$86="Y/T","Isi Tujuan",IF($E$86=0,0,IF(K87="Y",1,IF(K87="T",0,"Isi Dulu"))))</f>
        <v>Isi Tujuan</v>
      </c>
      <c r="M87" s="849"/>
      <c r="N87" s="852"/>
    </row>
    <row r="88" spans="2:14" ht="15.75">
      <c r="B88" s="837"/>
      <c r="C88" s="840"/>
      <c r="D88" s="858"/>
      <c r="E88" s="861"/>
      <c r="F88" s="549">
        <v>3</v>
      </c>
      <c r="G88" s="550"/>
      <c r="H88" s="598" t="str">
        <f t="shared" si="1"/>
        <v>Belum Diisi</v>
      </c>
      <c r="I88" s="592" t="s">
        <v>26</v>
      </c>
      <c r="J88" s="593" t="str">
        <f>IF($D$86="Y/T","Isi Tujuan",IF($E$86=0,0,IF(I88="Y",1,IF(I88="T",0,"Isi Dulu"))))</f>
        <v>Isi Tujuan</v>
      </c>
      <c r="K88" s="592" t="s">
        <v>26</v>
      </c>
      <c r="L88" s="593" t="str">
        <f>IF($D$86="Y/T","Isi Tujuan",IF($E$86=0,0,IF(K88="Y",1,IF(K88="T",0,"Isi Dulu"))))</f>
        <v>Isi Tujuan</v>
      </c>
      <c r="M88" s="849"/>
      <c r="N88" s="852"/>
    </row>
    <row r="89" spans="2:14" ht="15.75">
      <c r="B89" s="837"/>
      <c r="C89" s="840"/>
      <c r="D89" s="858"/>
      <c r="E89" s="861"/>
      <c r="F89" s="549">
        <v>4</v>
      </c>
      <c r="G89" s="550"/>
      <c r="H89" s="598" t="str">
        <f t="shared" si="1"/>
        <v>Belum Diisi</v>
      </c>
      <c r="I89" s="592" t="s">
        <v>26</v>
      </c>
      <c r="J89" s="593" t="str">
        <f>IF($D$86="Y/T","Isi Tujuan",IF($E$86=0,0,IF(I89="Y",1,IF(I89="T",0,"Isi Dulu"))))</f>
        <v>Isi Tujuan</v>
      </c>
      <c r="K89" s="592" t="s">
        <v>26</v>
      </c>
      <c r="L89" s="593" t="str">
        <f>IF($D$86="Y/T","Isi Tujuan",IF($E$86=0,0,IF(K89="Y",1,IF(K89="T",0,"Isi Dulu"))))</f>
        <v>Isi Tujuan</v>
      </c>
      <c r="M89" s="849"/>
      <c r="N89" s="852"/>
    </row>
    <row r="90" spans="2:14" ht="15.75">
      <c r="B90" s="838"/>
      <c r="C90" s="841"/>
      <c r="D90" s="859"/>
      <c r="E90" s="862"/>
      <c r="F90" s="569">
        <v>5</v>
      </c>
      <c r="G90" s="570"/>
      <c r="H90" s="599" t="str">
        <f t="shared" si="1"/>
        <v>Belum Diisi</v>
      </c>
      <c r="I90" s="595" t="s">
        <v>26</v>
      </c>
      <c r="J90" s="596" t="str">
        <f>IF($D$86="Y/T","Isi Tujuan",IF($E$86=0,0,IF(I90="Y",1,IF(I90="T",0,"Isi Dulu"))))</f>
        <v>Isi Tujuan</v>
      </c>
      <c r="K90" s="595" t="s">
        <v>26</v>
      </c>
      <c r="L90" s="596" t="str">
        <f>IF($D$86="Y/T","Isi Tujuan",IF($E$86=0,0,IF(K90="Y",1,IF(K90="T",0,"Isi Dulu"))))</f>
        <v>Isi Tujuan</v>
      </c>
      <c r="M90" s="850"/>
      <c r="N90" s="853"/>
    </row>
    <row r="91" spans="2:14" ht="15.75">
      <c r="B91" s="836">
        <v>18</v>
      </c>
      <c r="C91" s="839"/>
      <c r="D91" s="857" t="s">
        <v>26</v>
      </c>
      <c r="E91" s="860" t="str">
        <f>IF(D91="Y",1,IF(D91="T",0,IF(D91="Y/T","Belum diisi","Error")))</f>
        <v>Belum diisi</v>
      </c>
      <c r="F91" s="528">
        <v>1</v>
      </c>
      <c r="G91" s="529"/>
      <c r="H91" s="600" t="str">
        <f t="shared" si="1"/>
        <v>Belum Diisi</v>
      </c>
      <c r="I91" s="590" t="s">
        <v>26</v>
      </c>
      <c r="J91" s="591" t="str">
        <f>IF($D$91="Y/T","Isi Tujuan",IF($E$91=0,0,IF(I91="Y",1,IF(I91="T",0,"Isi Dulu"))))</f>
        <v>Isi Tujuan</v>
      </c>
      <c r="K91" s="590" t="s">
        <v>26</v>
      </c>
      <c r="L91" s="591" t="str">
        <f>IF($D$91="Y/T","Isi Tujuan",IF($E$91=0,0,IF(K91="Y",1,IF(K91="T",0,"Isi Dulu"))))</f>
        <v>Isi Tujuan</v>
      </c>
      <c r="M91" s="848" t="s">
        <v>26</v>
      </c>
      <c r="N91" s="851" t="str">
        <f>IF(M91="Y",1,IF(M91="T",0,IF(M91="Y/T","Belum diisi","Error")))</f>
        <v>Belum diisi</v>
      </c>
    </row>
    <row r="92" spans="2:14" ht="15.75">
      <c r="B92" s="837"/>
      <c r="C92" s="840"/>
      <c r="D92" s="858"/>
      <c r="E92" s="861"/>
      <c r="F92" s="549">
        <v>2</v>
      </c>
      <c r="G92" s="550"/>
      <c r="H92" s="598" t="str">
        <f t="shared" si="1"/>
        <v>Belum Diisi</v>
      </c>
      <c r="I92" s="592" t="s">
        <v>26</v>
      </c>
      <c r="J92" s="593" t="str">
        <f>IF($D$91="Y/T","Isi Tujuan",IF($E$91=0,0,IF(I92="Y",1,IF(I92="T",0,"Isi Dulu"))))</f>
        <v>Isi Tujuan</v>
      </c>
      <c r="K92" s="592" t="s">
        <v>26</v>
      </c>
      <c r="L92" s="593" t="str">
        <f>IF($D$91="Y/T","Isi Tujuan",IF($E$91=0,0,IF(K92="Y",1,IF(K92="T",0,"Isi Dulu"))))</f>
        <v>Isi Tujuan</v>
      </c>
      <c r="M92" s="849"/>
      <c r="N92" s="852"/>
    </row>
    <row r="93" spans="2:14" ht="15.75">
      <c r="B93" s="837"/>
      <c r="C93" s="840"/>
      <c r="D93" s="858"/>
      <c r="E93" s="861"/>
      <c r="F93" s="549">
        <v>3</v>
      </c>
      <c r="G93" s="550"/>
      <c r="H93" s="598" t="str">
        <f t="shared" si="1"/>
        <v>Belum Diisi</v>
      </c>
      <c r="I93" s="592" t="s">
        <v>26</v>
      </c>
      <c r="J93" s="593" t="str">
        <f>IF($D$91="Y/T","Isi Tujuan",IF($E$91=0,0,IF(I93="Y",1,IF(I93="T",0,"Isi Dulu"))))</f>
        <v>Isi Tujuan</v>
      </c>
      <c r="K93" s="592" t="s">
        <v>26</v>
      </c>
      <c r="L93" s="593" t="str">
        <f>IF($D$91="Y/T","Isi Tujuan",IF($E$91=0,0,IF(K93="Y",1,IF(K93="T",0,"Isi Dulu"))))</f>
        <v>Isi Tujuan</v>
      </c>
      <c r="M93" s="849"/>
      <c r="N93" s="852"/>
    </row>
    <row r="94" spans="2:14" ht="15.75">
      <c r="B94" s="837"/>
      <c r="C94" s="840"/>
      <c r="D94" s="858"/>
      <c r="E94" s="861"/>
      <c r="F94" s="549">
        <v>4</v>
      </c>
      <c r="G94" s="550"/>
      <c r="H94" s="598" t="str">
        <f t="shared" si="1"/>
        <v>Belum Diisi</v>
      </c>
      <c r="I94" s="592" t="s">
        <v>26</v>
      </c>
      <c r="J94" s="593" t="str">
        <f>IF($D$91="Y/T","Isi Tujuan",IF($E$91=0,0,IF(I94="Y",1,IF(I94="T",0,"Isi Dulu"))))</f>
        <v>Isi Tujuan</v>
      </c>
      <c r="K94" s="592" t="s">
        <v>26</v>
      </c>
      <c r="L94" s="593" t="str">
        <f>IF($D$91="Y/T","Isi Tujuan",IF($E$91=0,0,IF(K94="Y",1,IF(K94="T",0,"Isi Dulu"))))</f>
        <v>Isi Tujuan</v>
      </c>
      <c r="M94" s="849"/>
      <c r="N94" s="852"/>
    </row>
    <row r="95" spans="2:14" ht="15.75">
      <c r="B95" s="838"/>
      <c r="C95" s="841"/>
      <c r="D95" s="859"/>
      <c r="E95" s="862"/>
      <c r="F95" s="569">
        <v>5</v>
      </c>
      <c r="G95" s="570"/>
      <c r="H95" s="599" t="str">
        <f t="shared" si="1"/>
        <v>Belum Diisi</v>
      </c>
      <c r="I95" s="595" t="s">
        <v>26</v>
      </c>
      <c r="J95" s="596" t="str">
        <f>IF($D$91="Y/T","Isi Tujuan",IF($E$91=0,0,IF(I95="Y",1,IF(I95="T",0,"Isi Dulu"))))</f>
        <v>Isi Tujuan</v>
      </c>
      <c r="K95" s="595" t="s">
        <v>26</v>
      </c>
      <c r="L95" s="596" t="str">
        <f>IF($D$91="Y/T","Isi Tujuan",IF($E$91=0,0,IF(K95="Y",1,IF(K95="T",0,"Isi Dulu"))))</f>
        <v>Isi Tujuan</v>
      </c>
      <c r="M95" s="850"/>
      <c r="N95" s="853"/>
    </row>
    <row r="96" spans="2:14" ht="15.75">
      <c r="B96" s="836">
        <v>19</v>
      </c>
      <c r="C96" s="839"/>
      <c r="D96" s="857" t="s">
        <v>26</v>
      </c>
      <c r="E96" s="860" t="str">
        <f>IF(D96="Y",1,IF(D96="T",0,IF(D96="Y/T","Belum diisi","Error")))</f>
        <v>Belum diisi</v>
      </c>
      <c r="F96" s="528">
        <v>1</v>
      </c>
      <c r="G96" s="529"/>
      <c r="H96" s="600" t="str">
        <f t="shared" si="1"/>
        <v>Belum Diisi</v>
      </c>
      <c r="I96" s="590" t="s">
        <v>26</v>
      </c>
      <c r="J96" s="591" t="str">
        <f>IF($D$96="Y/T","Isi Tujuan",IF($E$96=0,0,IF(I96="Y",1,IF(I96="T",0,"Isi Dulu"))))</f>
        <v>Isi Tujuan</v>
      </c>
      <c r="K96" s="590" t="s">
        <v>26</v>
      </c>
      <c r="L96" s="591" t="str">
        <f>IF($D$96="Y/T","Isi Tujuan",IF($E$96=0,0,IF(K96="Y",1,IF(K96="T",0,"Isi Dulu"))))</f>
        <v>Isi Tujuan</v>
      </c>
      <c r="M96" s="848" t="s">
        <v>26</v>
      </c>
      <c r="N96" s="851" t="str">
        <f>IF(M96="Y",1,IF(M96="T",0,IF(M96="Y/T","Belum diisi","Error")))</f>
        <v>Belum diisi</v>
      </c>
    </row>
    <row r="97" spans="2:18" ht="15.75">
      <c r="B97" s="837"/>
      <c r="C97" s="840"/>
      <c r="D97" s="858"/>
      <c r="E97" s="861"/>
      <c r="F97" s="549">
        <v>2</v>
      </c>
      <c r="G97" s="550"/>
      <c r="H97" s="598" t="str">
        <f t="shared" si="1"/>
        <v>Belum Diisi</v>
      </c>
      <c r="I97" s="592" t="s">
        <v>26</v>
      </c>
      <c r="J97" s="593" t="str">
        <f>IF($D$96="Y/T","Isi Tujuan",IF($E$96=0,0,IF(I97="Y",1,IF(I97="T",0,"Isi Dulu"))))</f>
        <v>Isi Tujuan</v>
      </c>
      <c r="K97" s="592" t="s">
        <v>26</v>
      </c>
      <c r="L97" s="593" t="str">
        <f>IF($D$96="Y/T","Isi Tujuan",IF($E$96=0,0,IF(K97="Y",1,IF(K97="T",0,"Isi Dulu"))))</f>
        <v>Isi Tujuan</v>
      </c>
      <c r="M97" s="849"/>
      <c r="N97" s="852"/>
    </row>
    <row r="98" spans="2:18" ht="15.75">
      <c r="B98" s="837"/>
      <c r="C98" s="840"/>
      <c r="D98" s="858"/>
      <c r="E98" s="861"/>
      <c r="F98" s="549">
        <v>3</v>
      </c>
      <c r="G98" s="550"/>
      <c r="H98" s="598" t="str">
        <f t="shared" si="1"/>
        <v>Belum Diisi</v>
      </c>
      <c r="I98" s="592" t="s">
        <v>26</v>
      </c>
      <c r="J98" s="593" t="str">
        <f>IF($D$96="Y/T","Isi Tujuan",IF($E$96=0,0,IF(I98="Y",1,IF(I98="T",0,"Isi Dulu"))))</f>
        <v>Isi Tujuan</v>
      </c>
      <c r="K98" s="592" t="s">
        <v>26</v>
      </c>
      <c r="L98" s="593" t="str">
        <f>IF($D$96="Y/T","Isi Tujuan",IF($E$96=0,0,IF(K98="Y",1,IF(K98="T",0,"Isi Dulu"))))</f>
        <v>Isi Tujuan</v>
      </c>
      <c r="M98" s="849"/>
      <c r="N98" s="852"/>
    </row>
    <row r="99" spans="2:18" ht="15.75">
      <c r="B99" s="837"/>
      <c r="C99" s="840"/>
      <c r="D99" s="858"/>
      <c r="E99" s="861"/>
      <c r="F99" s="549">
        <v>4</v>
      </c>
      <c r="G99" s="550"/>
      <c r="H99" s="598" t="str">
        <f t="shared" si="1"/>
        <v>Belum Diisi</v>
      </c>
      <c r="I99" s="592" t="s">
        <v>26</v>
      </c>
      <c r="J99" s="593" t="str">
        <f>IF($D$96="Y/T","Isi Tujuan",IF($E$96=0,0,IF(I99="Y",1,IF(I99="T",0,"Isi Dulu"))))</f>
        <v>Isi Tujuan</v>
      </c>
      <c r="K99" s="592" t="s">
        <v>26</v>
      </c>
      <c r="L99" s="593" t="str">
        <f>IF($D$96="Y/T","Isi Tujuan",IF($E$96=0,0,IF(K99="Y",1,IF(K99="T",0,"Isi Dulu"))))</f>
        <v>Isi Tujuan</v>
      </c>
      <c r="M99" s="849"/>
      <c r="N99" s="852"/>
    </row>
    <row r="100" spans="2:18" ht="15.75">
      <c r="B100" s="838"/>
      <c r="C100" s="841"/>
      <c r="D100" s="859"/>
      <c r="E100" s="862"/>
      <c r="F100" s="569">
        <v>5</v>
      </c>
      <c r="G100" s="570"/>
      <c r="H100" s="599" t="str">
        <f t="shared" si="1"/>
        <v>Belum Diisi</v>
      </c>
      <c r="I100" s="595" t="s">
        <v>26</v>
      </c>
      <c r="J100" s="596" t="str">
        <f>IF($D$96="Y/T","Isi Tujuan",IF($E$96=0,0,IF(I100="Y",1,IF(I100="T",0,"Isi Dulu"))))</f>
        <v>Isi Tujuan</v>
      </c>
      <c r="K100" s="595" t="s">
        <v>26</v>
      </c>
      <c r="L100" s="596" t="str">
        <f>IF($D$96="Y/T","Isi Tujuan",IF($E$96=0,0,IF(K100="Y",1,IF(K100="T",0,"Isi Dulu"))))</f>
        <v>Isi Tujuan</v>
      </c>
      <c r="M100" s="850"/>
      <c r="N100" s="853"/>
    </row>
    <row r="101" spans="2:18" ht="15.75">
      <c r="B101" s="836">
        <v>20</v>
      </c>
      <c r="C101" s="839"/>
      <c r="D101" s="857" t="s">
        <v>26</v>
      </c>
      <c r="E101" s="860" t="str">
        <f>IF(D101="Y",1,IF(D101="T",0,IF(D101="Y/T","Belum diisi","Error")))</f>
        <v>Belum diisi</v>
      </c>
      <c r="F101" s="528">
        <v>1</v>
      </c>
      <c r="G101" s="529"/>
      <c r="H101" s="600" t="str">
        <f t="shared" si="1"/>
        <v>Belum Diisi</v>
      </c>
      <c r="I101" s="590" t="s">
        <v>26</v>
      </c>
      <c r="J101" s="591" t="str">
        <f>IF($D$101="Y/T","Isi Tujuan",IF($E$101=0,0,IF(I101="Y",1,IF(I101="T",0,"Isi Dulu"))))</f>
        <v>Isi Tujuan</v>
      </c>
      <c r="K101" s="590" t="s">
        <v>26</v>
      </c>
      <c r="L101" s="591" t="str">
        <f>IF($D$101="Y/T","Isi Tujuan",IF($E$101=0,0,IF(K101="Y",1,IF(K101="T",0,"Isi Dulu"))))</f>
        <v>Isi Tujuan</v>
      </c>
      <c r="M101" s="848" t="s">
        <v>26</v>
      </c>
      <c r="N101" s="851" t="str">
        <f>IF(M101="Y",1,IF(M101="T",0,IF(M101="Y/T","Belum diisi","Error")))</f>
        <v>Belum diisi</v>
      </c>
    </row>
    <row r="102" spans="2:18" ht="15.75">
      <c r="B102" s="837"/>
      <c r="C102" s="840"/>
      <c r="D102" s="858"/>
      <c r="E102" s="861"/>
      <c r="F102" s="549">
        <v>2</v>
      </c>
      <c r="G102" s="550"/>
      <c r="H102" s="598" t="str">
        <f t="shared" si="1"/>
        <v>Belum Diisi</v>
      </c>
      <c r="I102" s="592" t="s">
        <v>26</v>
      </c>
      <c r="J102" s="593" t="str">
        <f>IF($D$101="Y/T","Isi Tujuan",IF($E$101=0,0,IF(I102="Y",1,IF(I102="T",0,"Isi Dulu"))))</f>
        <v>Isi Tujuan</v>
      </c>
      <c r="K102" s="592" t="s">
        <v>26</v>
      </c>
      <c r="L102" s="593" t="str">
        <f>IF($D$101="Y/T","Isi Tujuan",IF($E$101=0,0,IF(K102="Y",1,IF(K102="T",0,"Isi Dulu"))))</f>
        <v>Isi Tujuan</v>
      </c>
      <c r="M102" s="849"/>
      <c r="N102" s="852"/>
    </row>
    <row r="103" spans="2:18" ht="15.75">
      <c r="B103" s="837"/>
      <c r="C103" s="840"/>
      <c r="D103" s="858"/>
      <c r="E103" s="861"/>
      <c r="F103" s="549">
        <v>3</v>
      </c>
      <c r="G103" s="550"/>
      <c r="H103" s="598" t="str">
        <f t="shared" si="1"/>
        <v>Belum Diisi</v>
      </c>
      <c r="I103" s="592" t="s">
        <v>26</v>
      </c>
      <c r="J103" s="593" t="str">
        <f>IF($D$101="Y/T","Isi Tujuan",IF($E$101=0,0,IF(I103="Y",1,IF(I103="T",0,"Isi Dulu"))))</f>
        <v>Isi Tujuan</v>
      </c>
      <c r="K103" s="592" t="s">
        <v>26</v>
      </c>
      <c r="L103" s="593" t="str">
        <f>IF($D$101="Y/T","Isi Tujuan",IF($E$101=0,0,IF(K103="Y",1,IF(K103="T",0,"Isi Dulu"))))</f>
        <v>Isi Tujuan</v>
      </c>
      <c r="M103" s="849"/>
      <c r="N103" s="852"/>
    </row>
    <row r="104" spans="2:18" ht="15.75">
      <c r="B104" s="837"/>
      <c r="C104" s="840"/>
      <c r="D104" s="858"/>
      <c r="E104" s="861"/>
      <c r="F104" s="549">
        <v>4</v>
      </c>
      <c r="G104" s="550"/>
      <c r="H104" s="598" t="str">
        <f t="shared" si="1"/>
        <v>Belum Diisi</v>
      </c>
      <c r="I104" s="592" t="s">
        <v>26</v>
      </c>
      <c r="J104" s="593" t="str">
        <f>IF($D$101="Y/T","Isi Tujuan",IF($E$101=0,0,IF(I104="Y",1,IF(I104="T",0,"Isi Dulu"))))</f>
        <v>Isi Tujuan</v>
      </c>
      <c r="K104" s="592" t="s">
        <v>26</v>
      </c>
      <c r="L104" s="593" t="str">
        <f>IF($D$101="Y/T","Isi Tujuan",IF($E$101=0,0,IF(K104="Y",1,IF(K104="T",0,"Isi Dulu"))))</f>
        <v>Isi Tujuan</v>
      </c>
      <c r="M104" s="849"/>
      <c r="N104" s="852"/>
    </row>
    <row r="105" spans="2:18" ht="15.75">
      <c r="B105" s="838"/>
      <c r="C105" s="841"/>
      <c r="D105" s="859"/>
      <c r="E105" s="862"/>
      <c r="F105" s="569">
        <v>5</v>
      </c>
      <c r="G105" s="570"/>
      <c r="H105" s="599" t="str">
        <f t="shared" si="1"/>
        <v>Belum Diisi</v>
      </c>
      <c r="I105" s="595" t="s">
        <v>26</v>
      </c>
      <c r="J105" s="596" t="str">
        <f>IF($D$101="Y/T","Isi Tujuan",IF($E$101=0,0,IF(I105="Y",1,IF(I105="T",0,"Isi Dulu"))))</f>
        <v>Isi Tujuan</v>
      </c>
      <c r="K105" s="595" t="s">
        <v>26</v>
      </c>
      <c r="L105" s="596" t="str">
        <f>IF($D$101="Y/T","Isi Tujuan",IF($E$101=0,0,IF(K105="Y",1,IF(K105="T",0,"Isi Dulu"))))</f>
        <v>Isi Tujuan</v>
      </c>
      <c r="M105" s="850"/>
      <c r="N105" s="853"/>
    </row>
    <row r="106" spans="2:18" s="527" customFormat="1" ht="15.75">
      <c r="B106" s="601"/>
      <c r="C106" s="581"/>
      <c r="D106" s="582"/>
      <c r="E106" s="602" t="e">
        <f>AVERAGE(E6:E105)</f>
        <v>#DIV/0!</v>
      </c>
      <c r="F106" s="603"/>
      <c r="G106" s="583"/>
      <c r="H106" s="602" t="e">
        <f>(IF($D6="Y/T",0,AVERAGE(H6:H10))+IF($D11="Y/T",0,AVERAGE(H11:H15))+IF($D16="Y/T",0,AVERAGE(H16:H20))+IF($D21="Y/T",0,AVERAGE(H21:H25))+IF($D26="Y/T",0,AVERAGE(H26:H30))+IF($D31="Y/T",0,AVERAGE(H31:H35))+IF($D36="Y/T",0,AVERAGE(H36:H40))+IF($D41="Y/T",0,AVERAGE(H41:H45))+IF($D46="Y/T",0,AVERAGE(H46:H50))+IF($D51="Y/T",0,AVERAGE(H51:H55))+IF($D56="Y/T",0,AVERAGE(H56:H60))+IF($D61="Y/T",0,AVERAGE(H61:H65))+IF($D66="Y/T",0,AVERAGE(H66:H70))+IF($D71="Y/T",0,AVERAGE(H71:H75))+IF($D76="Y/T",0,AVERAGE(H76:H80))+IF($D81="Y/T",0,AVERAGE(H81:H85))+IF($D86="Y/T",0,AVERAGE(H86:H90))+IF($D91="Y/T",0,AVERAGE(H91:H95))+IF($D96="Y/T",0,AVERAGE(H96:H100))+IF($D101="Y/T",0,AVERAGE(H101:H105)))/(COUNTIF($D6:$D105,"Y")+COUNTIF($D6:$D105,"T"))</f>
        <v>#DIV/0!</v>
      </c>
      <c r="I106" s="582"/>
      <c r="J106" s="602" t="e">
        <f>(IF($D6="Y/T",0,AVERAGE(J6:J10))+IF($D11="Y/T",0,AVERAGE(J11:J15))+IF($D16="Y/T",0,AVERAGE(J16:J20))+IF($D21="Y/T",0,AVERAGE(J21:J25))+IF($D26="Y/T",0,AVERAGE(J26:J30))+IF($D31="Y/T",0,AVERAGE(J31:J35))+IF($D36="Y/T",0,AVERAGE(J36:J40))+IF($D41="Y/T",0,AVERAGE(J41:J45))+IF($D46="Y/T",0,AVERAGE(J46:J50))+IF($D51="Y/T",0,AVERAGE(J51:J55))+IF($D56="Y/T",0,AVERAGE(J56:J60))+IF($D61="Y/T",0,AVERAGE(J61:J65))+IF($D66="Y/T",0,AVERAGE(J66:J70))+IF($D71="Y/T",0,AVERAGE(J71:J75))+IF($D76="Y/T",0,AVERAGE(J76:J80))+IF($D81="Y/T",0,AVERAGE(J81:J85))+IF($D86="Y/T",0,AVERAGE(J86:J90))+IF($D91="Y/T",0,AVERAGE(J91:J95))+IF($D96="Y/T",0,AVERAGE(J96:J100))+IF($D101="Y/T",0,AVERAGE(J101:J105)))/(COUNTIF($D6:$D105,"Y")+COUNTIF($D6:$D105,"T"))</f>
        <v>#DIV/0!</v>
      </c>
      <c r="K106" s="582"/>
      <c r="L106" s="602" t="e">
        <f>(IF($D6="Y/T",0,AVERAGE(L6:L10))+IF($D11="Y/T",0,AVERAGE(L11:L15))+IF($D16="Y/T",0,AVERAGE(L16:L20))+IF($D21="Y/T",0,AVERAGE(L21:L25))+IF($D26="Y/T",0,AVERAGE(L26:L30))+IF($D31="Y/T",0,AVERAGE(L31:L35))+IF($D36="Y/T",0,AVERAGE(L36:L40))+IF($D41="Y/T",0,AVERAGE(L41:L45))+IF($D46="Y/T",0,AVERAGE(L46:L50))+IF($D51="Y/T",0,AVERAGE(L51:L55))+IF($D56="Y/T",0,AVERAGE(L56:L60))+IF($D61="Y/T",0,AVERAGE(L61:L65))+IF($D66="Y/T",0,AVERAGE(L66:L70))+IF($D71="Y/T",0,AVERAGE(L71:L75))+IF($D76="Y/T",0,AVERAGE(L76:L80))+IF($D81="Y/T",0,AVERAGE(L81:L85))+IF($D86="Y/T",0,AVERAGE(L86:L90))+IF($D91="Y/T",0,AVERAGE(L91:L95))+IF($D96="Y/T",0,AVERAGE(L96:L100))+IF($D101="Y/T",0,AVERAGE(L101:L105)))/(COUNTIF($D6:$D105,"Y")+COUNTIF($D6:$D105,"T"))</f>
        <v>#DIV/0!</v>
      </c>
      <c r="M106" s="582"/>
      <c r="N106" s="602" t="e">
        <f>AVERAGE(N6:N105)</f>
        <v>#DIV/0!</v>
      </c>
    </row>
    <row r="107" spans="2:18" s="527" customFormat="1" ht="15.75">
      <c r="B107" s="864" t="s">
        <v>508</v>
      </c>
      <c r="C107" s="865"/>
      <c r="D107" s="865"/>
      <c r="E107" s="865"/>
      <c r="F107" s="865"/>
      <c r="G107" s="865"/>
      <c r="H107" s="865"/>
      <c r="I107" s="865"/>
      <c r="J107" s="866"/>
      <c r="K107" s="604"/>
      <c r="L107" s="604"/>
      <c r="M107" s="604"/>
      <c r="N107" s="604"/>
      <c r="O107" s="517"/>
      <c r="P107" s="517"/>
      <c r="Q107" s="517"/>
      <c r="R107" s="517"/>
    </row>
    <row r="108" spans="2:18" s="527" customFormat="1" ht="15.75">
      <c r="B108" s="836">
        <v>1</v>
      </c>
      <c r="C108" s="839" t="s">
        <v>1373</v>
      </c>
      <c r="D108" s="857" t="s">
        <v>26</v>
      </c>
      <c r="E108" s="854" t="str">
        <f>IF(D108="Y",1,IF(D108="T",0,IF(D108="Y/T","Belum diisi","Error")))</f>
        <v>Belum diisi</v>
      </c>
      <c r="F108" s="528">
        <v>1</v>
      </c>
      <c r="G108" s="529" t="s">
        <v>1367</v>
      </c>
      <c r="H108" s="589" t="str">
        <f t="shared" ref="H108:H171" si="2">IF(OR(J108="Isi Dulu",L108="Isi Dulu",J108="Isi Sasaran",L108="Isi Sasaran"),"Belum Diisi",IF(SUM(J108,L108)=2,1,IF(SUM(J108,L108)=1,0,IF(SUM(J108,L108)=0,0,"Error"))))</f>
        <v>Belum Diisi</v>
      </c>
      <c r="I108" s="590" t="s">
        <v>26</v>
      </c>
      <c r="J108" s="591" t="str">
        <f>IF($D$108="Y/T","Isi Sasaran",IF($E$108=0,0,IF(I108="Y",1,IF(I108="T",0,"Isi Dulu"))))</f>
        <v>Isi Sasaran</v>
      </c>
      <c r="K108" s="590" t="s">
        <v>26</v>
      </c>
      <c r="L108" s="591" t="str">
        <f>IF($D$108="Y/T","Isi Sasaran",IF($E$108=0,0,IF(K108="Y",1,IF(K108="T",0,"Isi Dulu"))))</f>
        <v>Isi Sasaran</v>
      </c>
      <c r="M108" s="848" t="s">
        <v>26</v>
      </c>
      <c r="N108" s="851" t="str">
        <f>IF(M108="Y",1,IF(M108="T",0,IF(M108="Y/T","Belum diisi","Error")))</f>
        <v>Belum diisi</v>
      </c>
      <c r="O108" s="517"/>
      <c r="P108" s="517"/>
      <c r="Q108" s="517"/>
      <c r="R108" s="517"/>
    </row>
    <row r="109" spans="2:18" s="527" customFormat="1" ht="15.75">
      <c r="B109" s="837"/>
      <c r="C109" s="840"/>
      <c r="D109" s="858"/>
      <c r="E109" s="855"/>
      <c r="F109" s="549">
        <v>2</v>
      </c>
      <c r="G109" s="550"/>
      <c r="H109" s="589" t="str">
        <f t="shared" si="2"/>
        <v>Belum Diisi</v>
      </c>
      <c r="I109" s="592" t="s">
        <v>26</v>
      </c>
      <c r="J109" s="593" t="str">
        <f>IF($D$108="Y/T","Isi Sasaran",IF($E$108=0,0,IF(I109="Y",1,IF(I109="T",0,"Isi Dulu"))))</f>
        <v>Isi Sasaran</v>
      </c>
      <c r="K109" s="592" t="s">
        <v>26</v>
      </c>
      <c r="L109" s="593" t="str">
        <f>IF($D$108="Y/T","Isi Sasaran",IF($E$108=0,0,IF(K109="Y",1,IF(K109="T",0,"Isi Dulu"))))</f>
        <v>Isi Sasaran</v>
      </c>
      <c r="M109" s="849"/>
      <c r="N109" s="852"/>
      <c r="O109" s="517"/>
      <c r="P109" s="517"/>
      <c r="Q109" s="517"/>
      <c r="R109" s="517"/>
    </row>
    <row r="110" spans="2:18" s="527" customFormat="1" ht="15.75">
      <c r="B110" s="837"/>
      <c r="C110" s="840"/>
      <c r="D110" s="858"/>
      <c r="E110" s="855"/>
      <c r="F110" s="549">
        <v>3</v>
      </c>
      <c r="G110" s="550"/>
      <c r="H110" s="589" t="str">
        <f t="shared" si="2"/>
        <v>Belum Diisi</v>
      </c>
      <c r="I110" s="592" t="s">
        <v>26</v>
      </c>
      <c r="J110" s="593" t="str">
        <f>IF($D$108="Y/T","Isi Sasaran",IF($E$108=0,0,IF(I110="Y",1,IF(I110="T",0,"Isi Dulu"))))</f>
        <v>Isi Sasaran</v>
      </c>
      <c r="K110" s="592" t="s">
        <v>26</v>
      </c>
      <c r="L110" s="593" t="str">
        <f>IF($D$108="Y/T","Isi Sasaran",IF($E$108=0,0,IF(K110="Y",1,IF(K110="T",0,"Isi Dulu"))))</f>
        <v>Isi Sasaran</v>
      </c>
      <c r="M110" s="849"/>
      <c r="N110" s="852"/>
      <c r="O110" s="517"/>
      <c r="P110" s="517"/>
      <c r="Q110" s="517"/>
      <c r="R110" s="517"/>
    </row>
    <row r="111" spans="2:18" s="527" customFormat="1" ht="15.75">
      <c r="B111" s="837"/>
      <c r="C111" s="840"/>
      <c r="D111" s="858"/>
      <c r="E111" s="855"/>
      <c r="F111" s="549">
        <v>4</v>
      </c>
      <c r="G111" s="550"/>
      <c r="H111" s="589" t="str">
        <f t="shared" si="2"/>
        <v>Belum Diisi</v>
      </c>
      <c r="I111" s="592" t="s">
        <v>26</v>
      </c>
      <c r="J111" s="593" t="str">
        <f>IF($D$108="Y/T","Isi Sasaran",IF($E$108=0,0,IF(I111="Y",1,IF(I111="T",0,"Isi Dulu"))))</f>
        <v>Isi Sasaran</v>
      </c>
      <c r="K111" s="592" t="s">
        <v>26</v>
      </c>
      <c r="L111" s="593" t="str">
        <f>IF($D$108="Y/T","Isi Sasaran",IF($E$108=0,0,IF(K111="Y",1,IF(K111="T",0,"Isi Dulu"))))</f>
        <v>Isi Sasaran</v>
      </c>
      <c r="M111" s="849"/>
      <c r="N111" s="852"/>
      <c r="O111" s="517"/>
      <c r="P111" s="517"/>
      <c r="Q111" s="517"/>
      <c r="R111" s="517"/>
    </row>
    <row r="112" spans="2:18" s="527" customFormat="1" ht="15.75">
      <c r="B112" s="838"/>
      <c r="C112" s="841"/>
      <c r="D112" s="859"/>
      <c r="E112" s="856"/>
      <c r="F112" s="569">
        <v>5</v>
      </c>
      <c r="G112" s="570"/>
      <c r="H112" s="594" t="str">
        <f t="shared" si="2"/>
        <v>Belum Diisi</v>
      </c>
      <c r="I112" s="595" t="s">
        <v>26</v>
      </c>
      <c r="J112" s="596" t="str">
        <f>IF($D$108="Y/T","Isi Sasaran",IF($E$108=0,0,IF(I112="Y",1,IF(I112="T",0,"Isi Dulu"))))</f>
        <v>Isi Sasaran</v>
      </c>
      <c r="K112" s="595" t="s">
        <v>26</v>
      </c>
      <c r="L112" s="596" t="str">
        <f>IF($D$108="Y/T","Isi Sasaran",IF($E$108=0,0,IF(K112="Y",1,IF(K112="T",0,"Isi Dulu"))))</f>
        <v>Isi Sasaran</v>
      </c>
      <c r="M112" s="850"/>
      <c r="N112" s="853"/>
      <c r="O112" s="517"/>
      <c r="P112" s="517"/>
      <c r="Q112" s="517"/>
      <c r="R112" s="517"/>
    </row>
    <row r="113" spans="2:18" s="527" customFormat="1" ht="15.75">
      <c r="B113" s="836">
        <v>2</v>
      </c>
      <c r="C113" s="839"/>
      <c r="D113" s="857" t="s">
        <v>26</v>
      </c>
      <c r="E113" s="854" t="str">
        <f>IF(D113="Y",1,IF(D113="T",0,IF(D113="Y/T","Belum diisi","Error")))</f>
        <v>Belum diisi</v>
      </c>
      <c r="F113" s="528">
        <v>1</v>
      </c>
      <c r="G113" s="529"/>
      <c r="H113" s="597" t="str">
        <f t="shared" si="2"/>
        <v>Belum Diisi</v>
      </c>
      <c r="I113" s="590" t="s">
        <v>26</v>
      </c>
      <c r="J113" s="591" t="str">
        <f>IF($D$113="Y/T","Isi Sasaran",IF($E$113=0,0,IF(I113="Y",1,IF(I113="T",0,"Isi Dulu"))))</f>
        <v>Isi Sasaran</v>
      </c>
      <c r="K113" s="590" t="s">
        <v>26</v>
      </c>
      <c r="L113" s="591" t="str">
        <f>IF($D$113="Y/T","Isi Sasaran",IF($E$113=0,0,IF(K113="Y",1,IF(K113="T",0,"Isi Dulu"))))</f>
        <v>Isi Sasaran</v>
      </c>
      <c r="M113" s="848" t="s">
        <v>26</v>
      </c>
      <c r="N113" s="851" t="str">
        <f>IF(M113="Y",1,IF(M113="T",0,IF(M113="Y/T","Belum diisi","Error")))</f>
        <v>Belum diisi</v>
      </c>
      <c r="O113" s="517"/>
      <c r="P113" s="517"/>
      <c r="Q113" s="517"/>
      <c r="R113" s="517"/>
    </row>
    <row r="114" spans="2:18" s="527" customFormat="1" ht="15.75">
      <c r="B114" s="837"/>
      <c r="C114" s="840"/>
      <c r="D114" s="858"/>
      <c r="E114" s="855"/>
      <c r="F114" s="549">
        <v>2</v>
      </c>
      <c r="G114" s="550"/>
      <c r="H114" s="598" t="str">
        <f t="shared" si="2"/>
        <v>Belum Diisi</v>
      </c>
      <c r="I114" s="592" t="s">
        <v>26</v>
      </c>
      <c r="J114" s="593" t="str">
        <f>IF($D$113="Y/T","Isi Sasaran",IF($E$113=0,0,IF(I114="Y",1,IF(I114="T",0,"Isi Dulu"))))</f>
        <v>Isi Sasaran</v>
      </c>
      <c r="K114" s="592" t="s">
        <v>26</v>
      </c>
      <c r="L114" s="593" t="str">
        <f>IF($D$113="Y/T","Isi Sasaran",IF($E$113=0,0,IF(K114="Y",1,IF(K114="T",0,"Isi Dulu"))))</f>
        <v>Isi Sasaran</v>
      </c>
      <c r="M114" s="849"/>
      <c r="N114" s="852"/>
      <c r="O114" s="517"/>
      <c r="P114" s="517"/>
      <c r="Q114" s="517"/>
      <c r="R114" s="517"/>
    </row>
    <row r="115" spans="2:18" s="527" customFormat="1" ht="15.75">
      <c r="B115" s="837"/>
      <c r="C115" s="840"/>
      <c r="D115" s="858"/>
      <c r="E115" s="855"/>
      <c r="F115" s="549">
        <v>3</v>
      </c>
      <c r="G115" s="550"/>
      <c r="H115" s="598" t="str">
        <f t="shared" si="2"/>
        <v>Belum Diisi</v>
      </c>
      <c r="I115" s="592" t="s">
        <v>26</v>
      </c>
      <c r="J115" s="593" t="str">
        <f>IF($D$113="Y/T","Isi Sasaran",IF($E$113=0,0,IF(I115="Y",1,IF(I115="T",0,"Isi Dulu"))))</f>
        <v>Isi Sasaran</v>
      </c>
      <c r="K115" s="592" t="s">
        <v>26</v>
      </c>
      <c r="L115" s="593" t="str">
        <f>IF($D$113="Y/T","Isi Sasaran",IF($E$113=0,0,IF(K115="Y",1,IF(K115="T",0,"Isi Dulu"))))</f>
        <v>Isi Sasaran</v>
      </c>
      <c r="M115" s="849"/>
      <c r="N115" s="852"/>
      <c r="O115" s="517"/>
      <c r="P115" s="517"/>
      <c r="Q115" s="517"/>
      <c r="R115" s="517"/>
    </row>
    <row r="116" spans="2:18" s="527" customFormat="1" ht="15.75">
      <c r="B116" s="837"/>
      <c r="C116" s="840"/>
      <c r="D116" s="858"/>
      <c r="E116" s="855"/>
      <c r="F116" s="549">
        <v>4</v>
      </c>
      <c r="G116" s="550"/>
      <c r="H116" s="598" t="str">
        <f t="shared" si="2"/>
        <v>Belum Diisi</v>
      </c>
      <c r="I116" s="592" t="s">
        <v>26</v>
      </c>
      <c r="J116" s="593" t="str">
        <f>IF($D$113="Y/T","Isi Sasaran",IF($E$113=0,0,IF(I116="Y",1,IF(I116="T",0,"Isi Dulu"))))</f>
        <v>Isi Sasaran</v>
      </c>
      <c r="K116" s="592" t="s">
        <v>26</v>
      </c>
      <c r="L116" s="593" t="str">
        <f>IF($D$113="Y/T","Isi Sasaran",IF($E$113=0,0,IF(K116="Y",1,IF(K116="T",0,"Isi Dulu"))))</f>
        <v>Isi Sasaran</v>
      </c>
      <c r="M116" s="849"/>
      <c r="N116" s="852"/>
      <c r="O116" s="517"/>
      <c r="P116" s="517"/>
      <c r="Q116" s="517"/>
      <c r="R116" s="517"/>
    </row>
    <row r="117" spans="2:18" s="527" customFormat="1" ht="15.75">
      <c r="B117" s="838"/>
      <c r="C117" s="841"/>
      <c r="D117" s="859"/>
      <c r="E117" s="856"/>
      <c r="F117" s="569">
        <v>5</v>
      </c>
      <c r="G117" s="570"/>
      <c r="H117" s="599" t="str">
        <f t="shared" si="2"/>
        <v>Belum Diisi</v>
      </c>
      <c r="I117" s="595" t="s">
        <v>26</v>
      </c>
      <c r="J117" s="596" t="str">
        <f>IF($D$113="Y/T","Isi Sasaran",IF($E$113=0,0,IF(I117="Y",1,IF(I117="T",0,"Isi Dulu"))))</f>
        <v>Isi Sasaran</v>
      </c>
      <c r="K117" s="595" t="s">
        <v>26</v>
      </c>
      <c r="L117" s="596" t="str">
        <f>IF($D$113="Y/T","Isi Sasaran",IF($E$113=0,0,IF(K117="Y",1,IF(K117="T",0,"Isi Dulu"))))</f>
        <v>Isi Sasaran</v>
      </c>
      <c r="M117" s="850"/>
      <c r="N117" s="853"/>
      <c r="O117" s="517"/>
      <c r="P117" s="517"/>
      <c r="Q117" s="517"/>
      <c r="R117" s="517"/>
    </row>
    <row r="118" spans="2:18" s="527" customFormat="1" ht="15.75">
      <c r="B118" s="836">
        <v>3</v>
      </c>
      <c r="C118" s="839"/>
      <c r="D118" s="857" t="s">
        <v>26</v>
      </c>
      <c r="E118" s="854" t="str">
        <f>IF(D118="Y",1,IF(D118="T",0,IF(D118="Y/T","Belum diisi","Error")))</f>
        <v>Belum diisi</v>
      </c>
      <c r="F118" s="528">
        <v>1</v>
      </c>
      <c r="G118" s="529"/>
      <c r="H118" s="600" t="str">
        <f t="shared" si="2"/>
        <v>Belum Diisi</v>
      </c>
      <c r="I118" s="590" t="s">
        <v>26</v>
      </c>
      <c r="J118" s="591" t="str">
        <f>IF($D$118="Y/T","Isi Sasaran",IF($E$118=0,0,IF(I118="Y",1,IF(I118="T",0,"Isi Dulu"))))</f>
        <v>Isi Sasaran</v>
      </c>
      <c r="K118" s="590" t="s">
        <v>26</v>
      </c>
      <c r="L118" s="591" t="str">
        <f>IF($D$118="Y/T","Isi Sasaran",IF($E$118=0,0,IF(K118="Y",1,IF(K118="T",0,"Isi Dulu"))))</f>
        <v>Isi Sasaran</v>
      </c>
      <c r="M118" s="848" t="s">
        <v>26</v>
      </c>
      <c r="N118" s="851" t="str">
        <f>IF(M118="Y",1,IF(M118="T",0,IF(M118="Y/T","Belum diisi","Error")))</f>
        <v>Belum diisi</v>
      </c>
      <c r="O118" s="517"/>
      <c r="P118" s="517"/>
      <c r="Q118" s="517"/>
      <c r="R118" s="517"/>
    </row>
    <row r="119" spans="2:18" s="527" customFormat="1" ht="15.75">
      <c r="B119" s="837"/>
      <c r="C119" s="840"/>
      <c r="D119" s="858"/>
      <c r="E119" s="855"/>
      <c r="F119" s="549">
        <v>2</v>
      </c>
      <c r="G119" s="550"/>
      <c r="H119" s="598" t="str">
        <f t="shared" si="2"/>
        <v>Belum Diisi</v>
      </c>
      <c r="I119" s="592" t="s">
        <v>26</v>
      </c>
      <c r="J119" s="593" t="str">
        <f>IF($D$118="Y/T","Isi Sasaran",IF($E$118=0,0,IF(I119="Y",1,IF(I119="T",0,"Isi Dulu"))))</f>
        <v>Isi Sasaran</v>
      </c>
      <c r="K119" s="592" t="s">
        <v>26</v>
      </c>
      <c r="L119" s="593" t="str">
        <f>IF($D$118="Y/T","Isi Sasaran",IF($E$118=0,0,IF(K119="Y",1,IF(K119="T",0,"Isi Dulu"))))</f>
        <v>Isi Sasaran</v>
      </c>
      <c r="M119" s="849"/>
      <c r="N119" s="852"/>
      <c r="O119" s="517"/>
      <c r="P119" s="517"/>
      <c r="Q119" s="517"/>
      <c r="R119" s="517"/>
    </row>
    <row r="120" spans="2:18" s="527" customFormat="1" ht="15.75">
      <c r="B120" s="837"/>
      <c r="C120" s="840"/>
      <c r="D120" s="858"/>
      <c r="E120" s="855"/>
      <c r="F120" s="549">
        <v>3</v>
      </c>
      <c r="G120" s="550"/>
      <c r="H120" s="598" t="str">
        <f t="shared" si="2"/>
        <v>Belum Diisi</v>
      </c>
      <c r="I120" s="592" t="s">
        <v>26</v>
      </c>
      <c r="J120" s="593" t="str">
        <f>IF($D$118="Y/T","Isi Sasaran",IF($E$118=0,0,IF(I120="Y",1,IF(I120="T",0,"Isi Dulu"))))</f>
        <v>Isi Sasaran</v>
      </c>
      <c r="K120" s="592" t="s">
        <v>26</v>
      </c>
      <c r="L120" s="593" t="str">
        <f>IF($D$118="Y/T","Isi Sasaran",IF($E$118=0,0,IF(K120="Y",1,IF(K120="T",0,"Isi Dulu"))))</f>
        <v>Isi Sasaran</v>
      </c>
      <c r="M120" s="849"/>
      <c r="N120" s="852"/>
      <c r="O120" s="517"/>
      <c r="P120" s="517"/>
      <c r="Q120" s="517"/>
      <c r="R120" s="517"/>
    </row>
    <row r="121" spans="2:18" s="527" customFormat="1" ht="15.75">
      <c r="B121" s="837"/>
      <c r="C121" s="840"/>
      <c r="D121" s="858"/>
      <c r="E121" s="855"/>
      <c r="F121" s="549">
        <v>4</v>
      </c>
      <c r="G121" s="550"/>
      <c r="H121" s="598" t="str">
        <f t="shared" si="2"/>
        <v>Belum Diisi</v>
      </c>
      <c r="I121" s="592" t="s">
        <v>26</v>
      </c>
      <c r="J121" s="593" t="str">
        <f>IF($D$118="Y/T","Isi Sasaran",IF($E$118=0,0,IF(I121="Y",1,IF(I121="T",0,"Isi Dulu"))))</f>
        <v>Isi Sasaran</v>
      </c>
      <c r="K121" s="592" t="s">
        <v>26</v>
      </c>
      <c r="L121" s="593" t="str">
        <f>IF($D$118="Y/T","Isi Sasaran",IF($E$118=0,0,IF(K121="Y",1,IF(K121="T",0,"Isi Dulu"))))</f>
        <v>Isi Sasaran</v>
      </c>
      <c r="M121" s="849"/>
      <c r="N121" s="852"/>
      <c r="O121" s="517"/>
      <c r="P121" s="517"/>
      <c r="Q121" s="517"/>
      <c r="R121" s="517"/>
    </row>
    <row r="122" spans="2:18" s="527" customFormat="1" ht="15.75">
      <c r="B122" s="838"/>
      <c r="C122" s="841"/>
      <c r="D122" s="859"/>
      <c r="E122" s="856"/>
      <c r="F122" s="569">
        <v>5</v>
      </c>
      <c r="G122" s="570"/>
      <c r="H122" s="599" t="str">
        <f t="shared" si="2"/>
        <v>Belum Diisi</v>
      </c>
      <c r="I122" s="595" t="s">
        <v>26</v>
      </c>
      <c r="J122" s="596" t="str">
        <f>IF($D$118="Y/T","Isi Sasaran",IF($E$118=0,0,IF(I122="Y",1,IF(I122="T",0,"Isi Dulu"))))</f>
        <v>Isi Sasaran</v>
      </c>
      <c r="K122" s="595" t="s">
        <v>26</v>
      </c>
      <c r="L122" s="596" t="str">
        <f>IF($D$118="Y/T","Isi Sasaran",IF($E$118=0,0,IF(K122="Y",1,IF(K122="T",0,"Isi Dulu"))))</f>
        <v>Isi Sasaran</v>
      </c>
      <c r="M122" s="850"/>
      <c r="N122" s="853"/>
      <c r="O122" s="517"/>
      <c r="P122" s="517"/>
      <c r="Q122" s="517"/>
      <c r="R122" s="517"/>
    </row>
    <row r="123" spans="2:18" s="527" customFormat="1" ht="15.75">
      <c r="B123" s="836">
        <v>4</v>
      </c>
      <c r="C123" s="839"/>
      <c r="D123" s="857" t="s">
        <v>26</v>
      </c>
      <c r="E123" s="854" t="str">
        <f>IF(D123="Y",1,IF(D123="T",0,IF(D123="Y/T","Belum diisi","Error")))</f>
        <v>Belum diisi</v>
      </c>
      <c r="F123" s="528">
        <v>1</v>
      </c>
      <c r="G123" s="529"/>
      <c r="H123" s="600" t="str">
        <f t="shared" si="2"/>
        <v>Belum Diisi</v>
      </c>
      <c r="I123" s="590" t="s">
        <v>26</v>
      </c>
      <c r="J123" s="591" t="str">
        <f>IF($D$123="Y/T","Isi Sasaran",IF($E$123=0,0,IF(I123="Y",1,IF(I123="T",0,"Isi Dulu"))))</f>
        <v>Isi Sasaran</v>
      </c>
      <c r="K123" s="590" t="s">
        <v>26</v>
      </c>
      <c r="L123" s="591" t="str">
        <f>IF($D$123="Y/T","Isi Sasaran",IF($E$123=0,0,IF(K123="Y",1,IF(K123="T",0,"Isi Dulu"))))</f>
        <v>Isi Sasaran</v>
      </c>
      <c r="M123" s="848" t="s">
        <v>26</v>
      </c>
      <c r="N123" s="851" t="str">
        <f>IF(M123="Y",1,IF(M123="T",0,IF(M123="Y/T","Belum diisi","Error")))</f>
        <v>Belum diisi</v>
      </c>
      <c r="O123" s="517"/>
      <c r="P123" s="517"/>
      <c r="Q123" s="517"/>
      <c r="R123" s="517"/>
    </row>
    <row r="124" spans="2:18" s="527" customFormat="1" ht="15.75">
      <c r="B124" s="837"/>
      <c r="C124" s="840"/>
      <c r="D124" s="858"/>
      <c r="E124" s="855"/>
      <c r="F124" s="549">
        <v>2</v>
      </c>
      <c r="G124" s="550"/>
      <c r="H124" s="598" t="str">
        <f t="shared" si="2"/>
        <v>Belum Diisi</v>
      </c>
      <c r="I124" s="592" t="s">
        <v>26</v>
      </c>
      <c r="J124" s="593" t="str">
        <f>IF($D$123="Y/T","Isi Sasaran",IF($E$123=0,0,IF(I124="Y",1,IF(I124="T",0,"Isi Dulu"))))</f>
        <v>Isi Sasaran</v>
      </c>
      <c r="K124" s="592" t="s">
        <v>26</v>
      </c>
      <c r="L124" s="593" t="str">
        <f>IF($D$123="Y/T","Isi Sasaran",IF($E$123=0,0,IF(K124="Y",1,IF(K124="T",0,"Isi Dulu"))))</f>
        <v>Isi Sasaran</v>
      </c>
      <c r="M124" s="849"/>
      <c r="N124" s="852"/>
      <c r="O124" s="517"/>
      <c r="P124" s="517"/>
      <c r="Q124" s="517"/>
      <c r="R124" s="517"/>
    </row>
    <row r="125" spans="2:18" s="527" customFormat="1" ht="15.75">
      <c r="B125" s="837"/>
      <c r="C125" s="840"/>
      <c r="D125" s="858"/>
      <c r="E125" s="855"/>
      <c r="F125" s="549">
        <v>3</v>
      </c>
      <c r="G125" s="550"/>
      <c r="H125" s="598" t="str">
        <f t="shared" si="2"/>
        <v>Belum Diisi</v>
      </c>
      <c r="I125" s="592" t="s">
        <v>26</v>
      </c>
      <c r="J125" s="593" t="str">
        <f>IF($D$123="Y/T","Isi Sasaran",IF($E$123=0,0,IF(I125="Y",1,IF(I125="T",0,"Isi Dulu"))))</f>
        <v>Isi Sasaran</v>
      </c>
      <c r="K125" s="592" t="s">
        <v>26</v>
      </c>
      <c r="L125" s="593" t="str">
        <f>IF($D$123="Y/T","Isi Sasaran",IF($E$123=0,0,IF(K125="Y",1,IF(K125="T",0,"Isi Dulu"))))</f>
        <v>Isi Sasaran</v>
      </c>
      <c r="M125" s="849"/>
      <c r="N125" s="852"/>
      <c r="O125" s="517"/>
      <c r="P125" s="517"/>
      <c r="Q125" s="517"/>
      <c r="R125" s="517"/>
    </row>
    <row r="126" spans="2:18" s="527" customFormat="1" ht="15.75">
      <c r="B126" s="837"/>
      <c r="C126" s="840"/>
      <c r="D126" s="858"/>
      <c r="E126" s="855"/>
      <c r="F126" s="549">
        <v>4</v>
      </c>
      <c r="G126" s="550"/>
      <c r="H126" s="598" t="str">
        <f t="shared" si="2"/>
        <v>Belum Diisi</v>
      </c>
      <c r="I126" s="592" t="s">
        <v>26</v>
      </c>
      <c r="J126" s="593" t="str">
        <f>IF($D$123="Y/T","Isi Sasaran",IF($E$123=0,0,IF(I126="Y",1,IF(I126="T",0,"Isi Dulu"))))</f>
        <v>Isi Sasaran</v>
      </c>
      <c r="K126" s="592" t="s">
        <v>26</v>
      </c>
      <c r="L126" s="593" t="str">
        <f>IF($D$123="Y/T","Isi Sasaran",IF($E$123=0,0,IF(K126="Y",1,IF(K126="T",0,"Isi Dulu"))))</f>
        <v>Isi Sasaran</v>
      </c>
      <c r="M126" s="849"/>
      <c r="N126" s="852"/>
      <c r="O126" s="517"/>
      <c r="P126" s="517"/>
      <c r="Q126" s="517"/>
      <c r="R126" s="517"/>
    </row>
    <row r="127" spans="2:18" s="527" customFormat="1" ht="15.75">
      <c r="B127" s="838"/>
      <c r="C127" s="841"/>
      <c r="D127" s="859"/>
      <c r="E127" s="856"/>
      <c r="F127" s="569">
        <v>5</v>
      </c>
      <c r="G127" s="570"/>
      <c r="H127" s="599" t="str">
        <f t="shared" si="2"/>
        <v>Belum Diisi</v>
      </c>
      <c r="I127" s="595" t="s">
        <v>26</v>
      </c>
      <c r="J127" s="596" t="str">
        <f>IF($D$123="Y/T","Isi Sasaran",IF($E$123=0,0,IF(I127="Y",1,IF(I127="T",0,"Isi Dulu"))))</f>
        <v>Isi Sasaran</v>
      </c>
      <c r="K127" s="595" t="s">
        <v>26</v>
      </c>
      <c r="L127" s="596" t="str">
        <f>IF($D$123="Y/T","Isi Sasaran",IF($E$123=0,0,IF(K127="Y",1,IF(K127="T",0,"Isi Dulu"))))</f>
        <v>Isi Sasaran</v>
      </c>
      <c r="M127" s="850"/>
      <c r="N127" s="853"/>
      <c r="O127" s="517"/>
      <c r="P127" s="517"/>
      <c r="Q127" s="517"/>
      <c r="R127" s="517"/>
    </row>
    <row r="128" spans="2:18" s="527" customFormat="1" ht="15.75">
      <c r="B128" s="836">
        <v>5</v>
      </c>
      <c r="C128" s="839"/>
      <c r="D128" s="857" t="s">
        <v>26</v>
      </c>
      <c r="E128" s="854" t="str">
        <f>IF(D128="Y",1,IF(D128="T",0,IF(D128="Y/T","Belum diisi","Error")))</f>
        <v>Belum diisi</v>
      </c>
      <c r="F128" s="528">
        <v>1</v>
      </c>
      <c r="G128" s="529"/>
      <c r="H128" s="600" t="str">
        <f t="shared" si="2"/>
        <v>Belum Diisi</v>
      </c>
      <c r="I128" s="590" t="s">
        <v>26</v>
      </c>
      <c r="J128" s="591" t="str">
        <f>IF($D$128="Y/T","Isi Sasaran",IF($E$128=0,0,IF(I128="Y",1,IF(I128="T",0,"Isi Dulu"))))</f>
        <v>Isi Sasaran</v>
      </c>
      <c r="K128" s="590" t="s">
        <v>26</v>
      </c>
      <c r="L128" s="591" t="str">
        <f>IF($D$128="Y/T","Isi Sasaran",IF($E$128=0,0,IF(K128="Y",1,IF(K128="T",0,"Isi Dulu"))))</f>
        <v>Isi Sasaran</v>
      </c>
      <c r="M128" s="848" t="s">
        <v>26</v>
      </c>
      <c r="N128" s="851" t="str">
        <f>IF(M128="Y",1,IF(M128="T",0,IF(M128="Y/T","Belum diisi","Error")))</f>
        <v>Belum diisi</v>
      </c>
      <c r="O128" s="517"/>
      <c r="P128" s="517"/>
      <c r="Q128" s="517"/>
      <c r="R128" s="517"/>
    </row>
    <row r="129" spans="2:18" s="527" customFormat="1" ht="15.75">
      <c r="B129" s="837"/>
      <c r="C129" s="840"/>
      <c r="D129" s="858"/>
      <c r="E129" s="855"/>
      <c r="F129" s="549">
        <v>2</v>
      </c>
      <c r="G129" s="550"/>
      <c r="H129" s="598" t="str">
        <f t="shared" si="2"/>
        <v>Belum Diisi</v>
      </c>
      <c r="I129" s="592" t="s">
        <v>26</v>
      </c>
      <c r="J129" s="593" t="str">
        <f>IF($D$128="Y/T","Isi Sasaran",IF($E$128=0,0,IF(I129="Y",1,IF(I129="T",0,"Isi Dulu"))))</f>
        <v>Isi Sasaran</v>
      </c>
      <c r="K129" s="592" t="s">
        <v>26</v>
      </c>
      <c r="L129" s="593" t="str">
        <f>IF($D$128="Y/T","Isi Sasaran",IF($E$128=0,0,IF(K129="Y",1,IF(K129="T",0,"Isi Dulu"))))</f>
        <v>Isi Sasaran</v>
      </c>
      <c r="M129" s="849"/>
      <c r="N129" s="852"/>
      <c r="O129" s="517"/>
      <c r="P129" s="517"/>
      <c r="Q129" s="517"/>
      <c r="R129" s="517"/>
    </row>
    <row r="130" spans="2:18" s="527" customFormat="1" ht="15.75">
      <c r="B130" s="837"/>
      <c r="C130" s="840"/>
      <c r="D130" s="858"/>
      <c r="E130" s="855"/>
      <c r="F130" s="549">
        <v>3</v>
      </c>
      <c r="G130" s="550"/>
      <c r="H130" s="598" t="str">
        <f t="shared" si="2"/>
        <v>Belum Diisi</v>
      </c>
      <c r="I130" s="592" t="s">
        <v>26</v>
      </c>
      <c r="J130" s="593" t="str">
        <f>IF($D$128="Y/T","Isi Sasaran",IF($E$128=0,0,IF(I130="Y",1,IF(I130="T",0,"Isi Dulu"))))</f>
        <v>Isi Sasaran</v>
      </c>
      <c r="K130" s="592" t="s">
        <v>26</v>
      </c>
      <c r="L130" s="593" t="str">
        <f>IF($D$128="Y/T","Isi Sasaran",IF($E$128=0,0,IF(K130="Y",1,IF(K130="T",0,"Isi Dulu"))))</f>
        <v>Isi Sasaran</v>
      </c>
      <c r="M130" s="849"/>
      <c r="N130" s="852"/>
      <c r="O130" s="517"/>
      <c r="P130" s="517"/>
      <c r="Q130" s="517"/>
      <c r="R130" s="517"/>
    </row>
    <row r="131" spans="2:18" s="527" customFormat="1" ht="15.75">
      <c r="B131" s="837"/>
      <c r="C131" s="840"/>
      <c r="D131" s="858"/>
      <c r="E131" s="855"/>
      <c r="F131" s="549">
        <v>4</v>
      </c>
      <c r="G131" s="550"/>
      <c r="H131" s="598" t="str">
        <f t="shared" si="2"/>
        <v>Belum Diisi</v>
      </c>
      <c r="I131" s="592" t="s">
        <v>26</v>
      </c>
      <c r="J131" s="593" t="str">
        <f>IF($D$128="Y/T","Isi Sasaran",IF($E$128=0,0,IF(I131="Y",1,IF(I131="T",0,"Isi Dulu"))))</f>
        <v>Isi Sasaran</v>
      </c>
      <c r="K131" s="592" t="s">
        <v>26</v>
      </c>
      <c r="L131" s="593" t="str">
        <f>IF($D$128="Y/T","Isi Sasaran",IF($E$128=0,0,IF(K131="Y",1,IF(K131="T",0,"Isi Dulu"))))</f>
        <v>Isi Sasaran</v>
      </c>
      <c r="M131" s="849"/>
      <c r="N131" s="852"/>
      <c r="O131" s="517"/>
      <c r="P131" s="517"/>
      <c r="Q131" s="517"/>
      <c r="R131" s="517"/>
    </row>
    <row r="132" spans="2:18" s="527" customFormat="1" ht="15.75">
      <c r="B132" s="838"/>
      <c r="C132" s="841"/>
      <c r="D132" s="859"/>
      <c r="E132" s="856"/>
      <c r="F132" s="569">
        <v>5</v>
      </c>
      <c r="G132" s="570"/>
      <c r="H132" s="599" t="str">
        <f t="shared" si="2"/>
        <v>Belum Diisi</v>
      </c>
      <c r="I132" s="595" t="s">
        <v>26</v>
      </c>
      <c r="J132" s="596" t="str">
        <f>IF($D$128="Y/T","Isi Sasaran",IF($E$128=0,0,IF(I132="Y",1,IF(I132="T",0,"Isi Dulu"))))</f>
        <v>Isi Sasaran</v>
      </c>
      <c r="K132" s="595" t="s">
        <v>26</v>
      </c>
      <c r="L132" s="596" t="str">
        <f>IF($D$128="Y/T","Isi Sasaran",IF($E$128=0,0,IF(K132="Y",1,IF(K132="T",0,"Isi Dulu"))))</f>
        <v>Isi Sasaran</v>
      </c>
      <c r="M132" s="850"/>
      <c r="N132" s="853"/>
      <c r="O132" s="517"/>
      <c r="P132" s="517"/>
      <c r="Q132" s="517"/>
      <c r="R132" s="517"/>
    </row>
    <row r="133" spans="2:18" s="527" customFormat="1" ht="15.75">
      <c r="B133" s="836">
        <v>6</v>
      </c>
      <c r="C133" s="839"/>
      <c r="D133" s="857" t="s">
        <v>26</v>
      </c>
      <c r="E133" s="854" t="str">
        <f>IF(D133="Y",1,IF(D133="T",0,IF(D133="Y/T","Belum diisi","Error")))</f>
        <v>Belum diisi</v>
      </c>
      <c r="F133" s="528">
        <v>1</v>
      </c>
      <c r="G133" s="529"/>
      <c r="H133" s="600" t="str">
        <f t="shared" si="2"/>
        <v>Belum Diisi</v>
      </c>
      <c r="I133" s="590" t="s">
        <v>26</v>
      </c>
      <c r="J133" s="591" t="str">
        <f>IF($D$133="Y/T","Isi Sasaran",IF($E$133=0,0,IF(I133="Y",1,IF(I133="T",0,"Isi Dulu"))))</f>
        <v>Isi Sasaran</v>
      </c>
      <c r="K133" s="590" t="s">
        <v>26</v>
      </c>
      <c r="L133" s="591" t="str">
        <f>IF($D$133="Y/T","Isi Sasaran",IF($E$133=0,0,IF(K133="Y",1,IF(K133="T",0,"Isi Dulu"))))</f>
        <v>Isi Sasaran</v>
      </c>
      <c r="M133" s="848" t="s">
        <v>26</v>
      </c>
      <c r="N133" s="851" t="str">
        <f>IF(M133="Y",1,IF(M133="T",0,IF(M133="Y/T","Belum diisi","Error")))</f>
        <v>Belum diisi</v>
      </c>
      <c r="O133" s="517"/>
      <c r="P133" s="517"/>
      <c r="Q133" s="517"/>
      <c r="R133" s="517"/>
    </row>
    <row r="134" spans="2:18" s="527" customFormat="1" ht="15.75">
      <c r="B134" s="837"/>
      <c r="C134" s="840"/>
      <c r="D134" s="858"/>
      <c r="E134" s="855"/>
      <c r="F134" s="549">
        <v>2</v>
      </c>
      <c r="G134" s="550"/>
      <c r="H134" s="598" t="str">
        <f t="shared" si="2"/>
        <v>Belum Diisi</v>
      </c>
      <c r="I134" s="592" t="s">
        <v>26</v>
      </c>
      <c r="J134" s="593" t="str">
        <f>IF($D$133="Y/T","Isi Sasaran",IF($E$133=0,0,IF(I134="Y",1,IF(I134="T",0,"Isi Dulu"))))</f>
        <v>Isi Sasaran</v>
      </c>
      <c r="K134" s="592" t="s">
        <v>26</v>
      </c>
      <c r="L134" s="593" t="str">
        <f>IF($D$133="Y/T","Isi Sasaran",IF($E$133=0,0,IF(K134="Y",1,IF(K134="T",0,"Isi Dulu"))))</f>
        <v>Isi Sasaran</v>
      </c>
      <c r="M134" s="849"/>
      <c r="N134" s="852"/>
      <c r="O134" s="517"/>
      <c r="P134" s="517"/>
      <c r="Q134" s="517"/>
      <c r="R134" s="517"/>
    </row>
    <row r="135" spans="2:18" s="527" customFormat="1" ht="15.75">
      <c r="B135" s="837"/>
      <c r="C135" s="840"/>
      <c r="D135" s="858"/>
      <c r="E135" s="855"/>
      <c r="F135" s="549">
        <v>3</v>
      </c>
      <c r="G135" s="550"/>
      <c r="H135" s="598" t="str">
        <f t="shared" si="2"/>
        <v>Belum Diisi</v>
      </c>
      <c r="I135" s="592" t="s">
        <v>26</v>
      </c>
      <c r="J135" s="593" t="str">
        <f>IF($D$133="Y/T","Isi Sasaran",IF($E$133=0,0,IF(I135="Y",1,IF(I135="T",0,"Isi Dulu"))))</f>
        <v>Isi Sasaran</v>
      </c>
      <c r="K135" s="592" t="s">
        <v>26</v>
      </c>
      <c r="L135" s="593" t="str">
        <f>IF($D$133="Y/T","Isi Sasaran",IF($E$133=0,0,IF(K135="Y",1,IF(K135="T",0,"Isi Dulu"))))</f>
        <v>Isi Sasaran</v>
      </c>
      <c r="M135" s="849"/>
      <c r="N135" s="852"/>
      <c r="O135" s="517"/>
      <c r="P135" s="517"/>
      <c r="Q135" s="517"/>
      <c r="R135" s="517"/>
    </row>
    <row r="136" spans="2:18" s="527" customFormat="1" ht="15.75">
      <c r="B136" s="837"/>
      <c r="C136" s="840"/>
      <c r="D136" s="858"/>
      <c r="E136" s="855"/>
      <c r="F136" s="549">
        <v>4</v>
      </c>
      <c r="G136" s="550"/>
      <c r="H136" s="598" t="str">
        <f t="shared" si="2"/>
        <v>Belum Diisi</v>
      </c>
      <c r="I136" s="592" t="s">
        <v>26</v>
      </c>
      <c r="J136" s="593" t="str">
        <f>IF($D$133="Y/T","Isi Sasaran",IF($E$133=0,0,IF(I136="Y",1,IF(I136="T",0,"Isi Dulu"))))</f>
        <v>Isi Sasaran</v>
      </c>
      <c r="K136" s="592" t="s">
        <v>26</v>
      </c>
      <c r="L136" s="593" t="str">
        <f>IF($D$133="Y/T","Isi Sasaran",IF($E$133=0,0,IF(K136="Y",1,IF(K136="T",0,"Isi Dulu"))))</f>
        <v>Isi Sasaran</v>
      </c>
      <c r="M136" s="849"/>
      <c r="N136" s="852"/>
      <c r="O136" s="517"/>
      <c r="P136" s="517"/>
      <c r="Q136" s="517"/>
      <c r="R136" s="517"/>
    </row>
    <row r="137" spans="2:18" s="527" customFormat="1" ht="15.75">
      <c r="B137" s="838"/>
      <c r="C137" s="841"/>
      <c r="D137" s="859"/>
      <c r="E137" s="856"/>
      <c r="F137" s="569">
        <v>5</v>
      </c>
      <c r="G137" s="570"/>
      <c r="H137" s="599" t="str">
        <f t="shared" si="2"/>
        <v>Belum Diisi</v>
      </c>
      <c r="I137" s="595" t="s">
        <v>26</v>
      </c>
      <c r="J137" s="596" t="str">
        <f>IF($D$133="Y/T","Isi Sasaran",IF($E$133=0,0,IF(I137="Y",1,IF(I137="T",0,"Isi Dulu"))))</f>
        <v>Isi Sasaran</v>
      </c>
      <c r="K137" s="595" t="s">
        <v>26</v>
      </c>
      <c r="L137" s="596" t="str">
        <f>IF($D$133="Y/T","Isi Sasaran",IF($E$133=0,0,IF(K137="Y",1,IF(K137="T",0,"Isi Dulu"))))</f>
        <v>Isi Sasaran</v>
      </c>
      <c r="M137" s="850"/>
      <c r="N137" s="853"/>
      <c r="O137" s="517"/>
      <c r="P137" s="517"/>
      <c r="Q137" s="517"/>
      <c r="R137" s="517"/>
    </row>
    <row r="138" spans="2:18" s="527" customFormat="1" ht="15.75">
      <c r="B138" s="836">
        <v>7</v>
      </c>
      <c r="C138" s="839"/>
      <c r="D138" s="857" t="s">
        <v>26</v>
      </c>
      <c r="E138" s="854" t="str">
        <f>IF(D138="Y",1,IF(D138="T",0,IF(D138="Y/T","Belum diisi","Error")))</f>
        <v>Belum diisi</v>
      </c>
      <c r="F138" s="528">
        <v>1</v>
      </c>
      <c r="G138" s="529"/>
      <c r="H138" s="600" t="str">
        <f t="shared" si="2"/>
        <v>Belum Diisi</v>
      </c>
      <c r="I138" s="590" t="s">
        <v>26</v>
      </c>
      <c r="J138" s="591" t="str">
        <f>IF($D$138="Y/T","Isi Sasaran",IF($E$138=0,0,IF(I138="Y",1,IF(I138="T",0,"Isi Dulu"))))</f>
        <v>Isi Sasaran</v>
      </c>
      <c r="K138" s="590" t="s">
        <v>26</v>
      </c>
      <c r="L138" s="591" t="str">
        <f>IF($D$138="Y/T","Isi Sasaran",IF($E$138=0,0,IF(K138="Y",1,IF(K138="T",0,"Isi Dulu"))))</f>
        <v>Isi Sasaran</v>
      </c>
      <c r="M138" s="848" t="s">
        <v>26</v>
      </c>
      <c r="N138" s="851" t="str">
        <f>IF(M138="Y",1,IF(M138="T",0,IF(M138="Y/T","Belum diisi","Error")))</f>
        <v>Belum diisi</v>
      </c>
      <c r="O138" s="517"/>
      <c r="P138" s="517"/>
      <c r="Q138" s="517"/>
      <c r="R138" s="517"/>
    </row>
    <row r="139" spans="2:18" s="527" customFormat="1" ht="15.75">
      <c r="B139" s="837"/>
      <c r="C139" s="840"/>
      <c r="D139" s="858"/>
      <c r="E139" s="855"/>
      <c r="F139" s="549">
        <v>2</v>
      </c>
      <c r="G139" s="550"/>
      <c r="H139" s="598" t="str">
        <f t="shared" si="2"/>
        <v>Belum Diisi</v>
      </c>
      <c r="I139" s="592" t="s">
        <v>26</v>
      </c>
      <c r="J139" s="593" t="str">
        <f>IF($D$138="Y/T","Isi Sasaran",IF($E$138=0,0,IF(I139="Y",1,IF(I139="T",0,"Isi Dulu"))))</f>
        <v>Isi Sasaran</v>
      </c>
      <c r="K139" s="592" t="s">
        <v>26</v>
      </c>
      <c r="L139" s="593" t="str">
        <f>IF($D$138="Y/T","Isi Sasaran",IF($E$138=0,0,IF(K139="Y",1,IF(K139="T",0,"Isi Dulu"))))</f>
        <v>Isi Sasaran</v>
      </c>
      <c r="M139" s="849"/>
      <c r="N139" s="852"/>
      <c r="O139" s="517"/>
      <c r="P139" s="517"/>
      <c r="Q139" s="517"/>
      <c r="R139" s="517"/>
    </row>
    <row r="140" spans="2:18" s="527" customFormat="1" ht="15.75">
      <c r="B140" s="837"/>
      <c r="C140" s="840"/>
      <c r="D140" s="858"/>
      <c r="E140" s="855"/>
      <c r="F140" s="549">
        <v>3</v>
      </c>
      <c r="G140" s="550"/>
      <c r="H140" s="598" t="str">
        <f t="shared" si="2"/>
        <v>Belum Diisi</v>
      </c>
      <c r="I140" s="592" t="s">
        <v>26</v>
      </c>
      <c r="J140" s="593" t="str">
        <f>IF($D$138="Y/T","Isi Sasaran",IF($E$138=0,0,IF(I140="Y",1,IF(I140="T",0,"Isi Dulu"))))</f>
        <v>Isi Sasaran</v>
      </c>
      <c r="K140" s="592" t="s">
        <v>26</v>
      </c>
      <c r="L140" s="593" t="str">
        <f>IF($D$138="Y/T","Isi Sasaran",IF($E$138=0,0,IF(K140="Y",1,IF(K140="T",0,"Isi Dulu"))))</f>
        <v>Isi Sasaran</v>
      </c>
      <c r="M140" s="849"/>
      <c r="N140" s="852"/>
      <c r="O140" s="517"/>
      <c r="P140" s="517"/>
      <c r="Q140" s="517"/>
      <c r="R140" s="517"/>
    </row>
    <row r="141" spans="2:18" s="527" customFormat="1" ht="15.75">
      <c r="B141" s="837"/>
      <c r="C141" s="840"/>
      <c r="D141" s="858"/>
      <c r="E141" s="855"/>
      <c r="F141" s="549">
        <v>4</v>
      </c>
      <c r="G141" s="550"/>
      <c r="H141" s="598" t="str">
        <f t="shared" si="2"/>
        <v>Belum Diisi</v>
      </c>
      <c r="I141" s="592" t="s">
        <v>26</v>
      </c>
      <c r="J141" s="593" t="str">
        <f>IF($D$138="Y/T","Isi Sasaran",IF($E$138=0,0,IF(I141="Y",1,IF(I141="T",0,"Isi Dulu"))))</f>
        <v>Isi Sasaran</v>
      </c>
      <c r="K141" s="592" t="s">
        <v>26</v>
      </c>
      <c r="L141" s="593" t="str">
        <f>IF($D$138="Y/T","Isi Sasaran",IF($E$138=0,0,IF(K141="Y",1,IF(K141="T",0,"Isi Dulu"))))</f>
        <v>Isi Sasaran</v>
      </c>
      <c r="M141" s="849"/>
      <c r="N141" s="852"/>
      <c r="O141" s="517"/>
      <c r="P141" s="517"/>
      <c r="Q141" s="517"/>
      <c r="R141" s="517"/>
    </row>
    <row r="142" spans="2:18" s="527" customFormat="1" ht="15.75">
      <c r="B142" s="838"/>
      <c r="C142" s="841"/>
      <c r="D142" s="859"/>
      <c r="E142" s="856"/>
      <c r="F142" s="569">
        <v>5</v>
      </c>
      <c r="G142" s="570"/>
      <c r="H142" s="599" t="str">
        <f t="shared" si="2"/>
        <v>Belum Diisi</v>
      </c>
      <c r="I142" s="595" t="s">
        <v>26</v>
      </c>
      <c r="J142" s="596" t="str">
        <f>IF($D$138="Y/T","Isi Sasaran",IF($E$138=0,0,IF(I142="Y",1,IF(I142="T",0,"Isi Dulu"))))</f>
        <v>Isi Sasaran</v>
      </c>
      <c r="K142" s="595" t="s">
        <v>26</v>
      </c>
      <c r="L142" s="596" t="str">
        <f>IF($D$138="Y/T","Isi Sasaran",IF($E$138=0,0,IF(K142="Y",1,IF(K142="T",0,"Isi Dulu"))))</f>
        <v>Isi Sasaran</v>
      </c>
      <c r="M142" s="850"/>
      <c r="N142" s="853"/>
      <c r="O142" s="517"/>
      <c r="P142" s="517"/>
      <c r="Q142" s="517"/>
      <c r="R142" s="517"/>
    </row>
    <row r="143" spans="2:18" s="527" customFormat="1" ht="15.75">
      <c r="B143" s="836">
        <v>8</v>
      </c>
      <c r="C143" s="839"/>
      <c r="D143" s="857" t="s">
        <v>26</v>
      </c>
      <c r="E143" s="854" t="str">
        <f>IF(D143="Y",1,IF(D143="T",0,IF(D143="Y/T","Belum diisi","Error")))</f>
        <v>Belum diisi</v>
      </c>
      <c r="F143" s="528">
        <v>1</v>
      </c>
      <c r="G143" s="529"/>
      <c r="H143" s="600" t="str">
        <f t="shared" si="2"/>
        <v>Belum Diisi</v>
      </c>
      <c r="I143" s="590" t="s">
        <v>26</v>
      </c>
      <c r="J143" s="591" t="str">
        <f>IF($D$143="Y/T","Isi Sasaran",IF($E$143=0,0,IF(I143="Y",1,IF(I143="T",0,"Isi Dulu"))))</f>
        <v>Isi Sasaran</v>
      </c>
      <c r="K143" s="590" t="s">
        <v>26</v>
      </c>
      <c r="L143" s="591" t="str">
        <f>IF($D$143="Y/T","Isi Sasaran",IF($E$143=0,0,IF(K143="Y",1,IF(K143="T",0,"Isi Dulu"))))</f>
        <v>Isi Sasaran</v>
      </c>
      <c r="M143" s="848" t="s">
        <v>26</v>
      </c>
      <c r="N143" s="851" t="str">
        <f>IF(M143="Y",1,IF(M143="T",0,IF(M143="Y/T","Belum diisi","Error")))</f>
        <v>Belum diisi</v>
      </c>
      <c r="O143" s="517"/>
      <c r="P143" s="517"/>
      <c r="Q143" s="517"/>
      <c r="R143" s="517"/>
    </row>
    <row r="144" spans="2:18" s="527" customFormat="1" ht="15.75">
      <c r="B144" s="837"/>
      <c r="C144" s="840"/>
      <c r="D144" s="858"/>
      <c r="E144" s="855"/>
      <c r="F144" s="549">
        <v>2</v>
      </c>
      <c r="G144" s="550"/>
      <c r="H144" s="598" t="str">
        <f t="shared" si="2"/>
        <v>Belum Diisi</v>
      </c>
      <c r="I144" s="592" t="s">
        <v>26</v>
      </c>
      <c r="J144" s="593" t="str">
        <f>IF($D$143="Y/T","Isi Sasaran",IF($E$143=0,0,IF(I144="Y",1,IF(I144="T",0,"Isi Dulu"))))</f>
        <v>Isi Sasaran</v>
      </c>
      <c r="K144" s="592" t="s">
        <v>26</v>
      </c>
      <c r="L144" s="593" t="str">
        <f>IF($D$143="Y/T","Isi Sasaran",IF($E$143=0,0,IF(K144="Y",1,IF(K144="T",0,"Isi Dulu"))))</f>
        <v>Isi Sasaran</v>
      </c>
      <c r="M144" s="849"/>
      <c r="N144" s="852"/>
      <c r="O144" s="517"/>
      <c r="P144" s="517"/>
      <c r="Q144" s="517"/>
      <c r="R144" s="517"/>
    </row>
    <row r="145" spans="2:18" s="527" customFormat="1" ht="15.75">
      <c r="B145" s="837"/>
      <c r="C145" s="840"/>
      <c r="D145" s="858"/>
      <c r="E145" s="855"/>
      <c r="F145" s="549">
        <v>3</v>
      </c>
      <c r="G145" s="550"/>
      <c r="H145" s="598" t="str">
        <f t="shared" si="2"/>
        <v>Belum Diisi</v>
      </c>
      <c r="I145" s="592" t="s">
        <v>26</v>
      </c>
      <c r="J145" s="593" t="str">
        <f>IF($D$143="Y/T","Isi Sasaran",IF($E$143=0,0,IF(I145="Y",1,IF(I145="T",0,"Isi Dulu"))))</f>
        <v>Isi Sasaran</v>
      </c>
      <c r="K145" s="592" t="s">
        <v>26</v>
      </c>
      <c r="L145" s="593" t="str">
        <f>IF($D$143="Y/T","Isi Sasaran",IF($E$143=0,0,IF(K145="Y",1,IF(K145="T",0,"Isi Dulu"))))</f>
        <v>Isi Sasaran</v>
      </c>
      <c r="M145" s="849"/>
      <c r="N145" s="852"/>
      <c r="O145" s="517"/>
      <c r="P145" s="517"/>
      <c r="Q145" s="517"/>
      <c r="R145" s="517"/>
    </row>
    <row r="146" spans="2:18" s="527" customFormat="1" ht="15.75">
      <c r="B146" s="837"/>
      <c r="C146" s="840"/>
      <c r="D146" s="858"/>
      <c r="E146" s="855"/>
      <c r="F146" s="549">
        <v>4</v>
      </c>
      <c r="G146" s="550"/>
      <c r="H146" s="598" t="str">
        <f t="shared" si="2"/>
        <v>Belum Diisi</v>
      </c>
      <c r="I146" s="592" t="s">
        <v>26</v>
      </c>
      <c r="J146" s="593" t="str">
        <f>IF($D$143="Y/T","Isi Sasaran",IF($E$143=0,0,IF(I146="Y",1,IF(I146="T",0,"Isi Dulu"))))</f>
        <v>Isi Sasaran</v>
      </c>
      <c r="K146" s="592" t="s">
        <v>26</v>
      </c>
      <c r="L146" s="593" t="str">
        <f>IF($D$143="Y/T","Isi Sasaran",IF($E$143=0,0,IF(K146="Y",1,IF(K146="T",0,"Isi Dulu"))))</f>
        <v>Isi Sasaran</v>
      </c>
      <c r="M146" s="849"/>
      <c r="N146" s="852"/>
      <c r="O146" s="517"/>
      <c r="P146" s="517"/>
      <c r="Q146" s="517"/>
      <c r="R146" s="517"/>
    </row>
    <row r="147" spans="2:18" s="527" customFormat="1" ht="15.75">
      <c r="B147" s="838"/>
      <c r="C147" s="841"/>
      <c r="D147" s="859"/>
      <c r="E147" s="856"/>
      <c r="F147" s="569">
        <v>5</v>
      </c>
      <c r="G147" s="570"/>
      <c r="H147" s="599" t="str">
        <f t="shared" si="2"/>
        <v>Belum Diisi</v>
      </c>
      <c r="I147" s="595" t="s">
        <v>26</v>
      </c>
      <c r="J147" s="596" t="str">
        <f>IF($D$143="Y/T","Isi Sasaran",IF($E$143=0,0,IF(I147="Y",1,IF(I147="T",0,"Isi Dulu"))))</f>
        <v>Isi Sasaran</v>
      </c>
      <c r="K147" s="595" t="s">
        <v>26</v>
      </c>
      <c r="L147" s="596" t="str">
        <f>IF($D$143="Y/T","Isi Sasaran",IF($E$143=0,0,IF(K147="Y",1,IF(K147="T",0,"Isi Dulu"))))</f>
        <v>Isi Sasaran</v>
      </c>
      <c r="M147" s="850"/>
      <c r="N147" s="853"/>
      <c r="O147" s="517"/>
      <c r="P147" s="517"/>
      <c r="Q147" s="517"/>
      <c r="R147" s="517"/>
    </row>
    <row r="148" spans="2:18" s="527" customFormat="1" ht="15.75">
      <c r="B148" s="836">
        <v>9</v>
      </c>
      <c r="C148" s="839"/>
      <c r="D148" s="857" t="s">
        <v>26</v>
      </c>
      <c r="E148" s="854" t="str">
        <f>IF(D148="Y",1,IF(D148="T",0,IF(D148="Y/T","Belum diisi","Error")))</f>
        <v>Belum diisi</v>
      </c>
      <c r="F148" s="528">
        <v>1</v>
      </c>
      <c r="G148" s="529"/>
      <c r="H148" s="600" t="str">
        <f t="shared" si="2"/>
        <v>Belum Diisi</v>
      </c>
      <c r="I148" s="590" t="s">
        <v>26</v>
      </c>
      <c r="J148" s="591" t="str">
        <f>IF($D$148="Y/T","Isi Sasaran",IF($E$148=0,0,IF(I148="Y",1,IF(I148="T",0,"Isi Dulu"))))</f>
        <v>Isi Sasaran</v>
      </c>
      <c r="K148" s="590" t="s">
        <v>26</v>
      </c>
      <c r="L148" s="591" t="str">
        <f>IF($D$148="Y/T","Isi Sasaran",IF($E$148=0,0,IF(K148="Y",1,IF(K148="T",0,"Isi Dulu"))))</f>
        <v>Isi Sasaran</v>
      </c>
      <c r="M148" s="848" t="s">
        <v>26</v>
      </c>
      <c r="N148" s="851" t="str">
        <f>IF(M148="Y",1,IF(M148="T",0,IF(M148="Y/T","Belum diisi","Error")))</f>
        <v>Belum diisi</v>
      </c>
      <c r="O148" s="517"/>
      <c r="P148" s="517"/>
      <c r="Q148" s="517"/>
      <c r="R148" s="517"/>
    </row>
    <row r="149" spans="2:18" s="527" customFormat="1" ht="15.75">
      <c r="B149" s="837"/>
      <c r="C149" s="840"/>
      <c r="D149" s="858"/>
      <c r="E149" s="855"/>
      <c r="F149" s="549">
        <v>2</v>
      </c>
      <c r="G149" s="550"/>
      <c r="H149" s="598" t="str">
        <f t="shared" si="2"/>
        <v>Belum Diisi</v>
      </c>
      <c r="I149" s="592" t="s">
        <v>26</v>
      </c>
      <c r="J149" s="593" t="str">
        <f>IF($D$148="Y/T","Isi Sasaran",IF($E$148=0,0,IF(I149="Y",1,IF(I149="T",0,"Isi Dulu"))))</f>
        <v>Isi Sasaran</v>
      </c>
      <c r="K149" s="592" t="s">
        <v>26</v>
      </c>
      <c r="L149" s="593" t="str">
        <f>IF($D$148="Y/T","Isi Sasaran",IF($E$148=0,0,IF(K149="Y",1,IF(K149="T",0,"Isi Dulu"))))</f>
        <v>Isi Sasaran</v>
      </c>
      <c r="M149" s="849"/>
      <c r="N149" s="852"/>
      <c r="O149" s="517"/>
      <c r="P149" s="517"/>
      <c r="Q149" s="517"/>
      <c r="R149" s="517"/>
    </row>
    <row r="150" spans="2:18" s="527" customFormat="1" ht="15.75">
      <c r="B150" s="837"/>
      <c r="C150" s="840"/>
      <c r="D150" s="858"/>
      <c r="E150" s="855"/>
      <c r="F150" s="549">
        <v>3</v>
      </c>
      <c r="G150" s="550"/>
      <c r="H150" s="598" t="str">
        <f t="shared" si="2"/>
        <v>Belum Diisi</v>
      </c>
      <c r="I150" s="592" t="s">
        <v>26</v>
      </c>
      <c r="J150" s="593" t="str">
        <f>IF($D$148="Y/T","Isi Sasaran",IF($E$148=0,0,IF(I150="Y",1,IF(I150="T",0,"Isi Dulu"))))</f>
        <v>Isi Sasaran</v>
      </c>
      <c r="K150" s="592" t="s">
        <v>26</v>
      </c>
      <c r="L150" s="593" t="str">
        <f>IF($D$148="Y/T","Isi Sasaran",IF($E$148=0,0,IF(K150="Y",1,IF(K150="T",0,"Isi Dulu"))))</f>
        <v>Isi Sasaran</v>
      </c>
      <c r="M150" s="849"/>
      <c r="N150" s="852"/>
      <c r="O150" s="517"/>
      <c r="P150" s="517"/>
      <c r="Q150" s="517"/>
      <c r="R150" s="517"/>
    </row>
    <row r="151" spans="2:18" s="527" customFormat="1" ht="15.75">
      <c r="B151" s="837"/>
      <c r="C151" s="840"/>
      <c r="D151" s="858"/>
      <c r="E151" s="855"/>
      <c r="F151" s="549">
        <v>4</v>
      </c>
      <c r="G151" s="550"/>
      <c r="H151" s="598" t="str">
        <f t="shared" si="2"/>
        <v>Belum Diisi</v>
      </c>
      <c r="I151" s="592" t="s">
        <v>26</v>
      </c>
      <c r="J151" s="593" t="str">
        <f>IF($D$148="Y/T","Isi Sasaran",IF($E$148=0,0,IF(I151="Y",1,IF(I151="T",0,"Isi Dulu"))))</f>
        <v>Isi Sasaran</v>
      </c>
      <c r="K151" s="592" t="s">
        <v>26</v>
      </c>
      <c r="L151" s="593" t="str">
        <f>IF($D$148="Y/T","Isi Sasaran",IF($E$148=0,0,IF(K151="Y",1,IF(K151="T",0,"Isi Dulu"))))</f>
        <v>Isi Sasaran</v>
      </c>
      <c r="M151" s="849"/>
      <c r="N151" s="852"/>
      <c r="O151" s="517"/>
      <c r="P151" s="517"/>
      <c r="Q151" s="517"/>
      <c r="R151" s="517"/>
    </row>
    <row r="152" spans="2:18" s="527" customFormat="1" ht="15.75">
      <c r="B152" s="838"/>
      <c r="C152" s="841"/>
      <c r="D152" s="859"/>
      <c r="E152" s="856"/>
      <c r="F152" s="569">
        <v>5</v>
      </c>
      <c r="G152" s="570"/>
      <c r="H152" s="599" t="str">
        <f t="shared" si="2"/>
        <v>Belum Diisi</v>
      </c>
      <c r="I152" s="595" t="s">
        <v>26</v>
      </c>
      <c r="J152" s="596" t="str">
        <f>IF($D$148="Y/T","Isi Sasaran",IF($E$148=0,0,IF(I152="Y",1,IF(I152="T",0,"Isi Dulu"))))</f>
        <v>Isi Sasaran</v>
      </c>
      <c r="K152" s="595" t="s">
        <v>26</v>
      </c>
      <c r="L152" s="596" t="str">
        <f>IF($D$148="Y/T","Isi Sasaran",IF($E$148=0,0,IF(K152="Y",1,IF(K152="T",0,"Isi Dulu"))))</f>
        <v>Isi Sasaran</v>
      </c>
      <c r="M152" s="850"/>
      <c r="N152" s="853"/>
      <c r="O152" s="517"/>
      <c r="P152" s="517"/>
      <c r="Q152" s="517"/>
      <c r="R152" s="517"/>
    </row>
    <row r="153" spans="2:18" s="527" customFormat="1" ht="15.75">
      <c r="B153" s="836">
        <v>10</v>
      </c>
      <c r="C153" s="839"/>
      <c r="D153" s="857" t="s">
        <v>26</v>
      </c>
      <c r="E153" s="854" t="str">
        <f>IF(D153="Y",1,IF(D153="T",0,IF(D153="Y/T","Belum diisi","Error")))</f>
        <v>Belum diisi</v>
      </c>
      <c r="F153" s="528">
        <v>1</v>
      </c>
      <c r="G153" s="529"/>
      <c r="H153" s="600" t="str">
        <f t="shared" si="2"/>
        <v>Belum Diisi</v>
      </c>
      <c r="I153" s="590" t="s">
        <v>26</v>
      </c>
      <c r="J153" s="591" t="str">
        <f>IF($D$153="Y/T","Isi Sasaran",IF($E$153=0,0,IF(I153="Y",1,IF(I153="T",0,"Isi Dulu"))))</f>
        <v>Isi Sasaran</v>
      </c>
      <c r="K153" s="590" t="s">
        <v>26</v>
      </c>
      <c r="L153" s="591" t="str">
        <f>IF($D$153="Y/T","Isi Sasaran",IF($E$153=0,0,IF(K153="Y",1,IF(K153="T",0,"Isi Dulu"))))</f>
        <v>Isi Sasaran</v>
      </c>
      <c r="M153" s="848" t="s">
        <v>26</v>
      </c>
      <c r="N153" s="851" t="str">
        <f>IF(M153="Y",1,IF(M153="T",0,IF(M153="Y/T","Belum diisi","Error")))</f>
        <v>Belum diisi</v>
      </c>
      <c r="O153" s="517"/>
      <c r="P153" s="517"/>
      <c r="Q153" s="517"/>
      <c r="R153" s="517"/>
    </row>
    <row r="154" spans="2:18" s="527" customFormat="1" ht="15.75">
      <c r="B154" s="837"/>
      <c r="C154" s="840"/>
      <c r="D154" s="858"/>
      <c r="E154" s="855"/>
      <c r="F154" s="549">
        <v>2</v>
      </c>
      <c r="G154" s="550"/>
      <c r="H154" s="598" t="str">
        <f t="shared" si="2"/>
        <v>Belum Diisi</v>
      </c>
      <c r="I154" s="592" t="s">
        <v>26</v>
      </c>
      <c r="J154" s="593" t="str">
        <f>IF($D$153="Y/T","Isi Sasaran",IF($E$153=0,0,IF(I154="Y",1,IF(I154="T",0,"Isi Dulu"))))</f>
        <v>Isi Sasaran</v>
      </c>
      <c r="K154" s="592" t="s">
        <v>26</v>
      </c>
      <c r="L154" s="593" t="str">
        <f>IF($D$153="Y/T","Isi Sasaran",IF($E$153=0,0,IF(K154="Y",1,IF(K154="T",0,"Isi Dulu"))))</f>
        <v>Isi Sasaran</v>
      </c>
      <c r="M154" s="849"/>
      <c r="N154" s="852"/>
      <c r="O154" s="517"/>
      <c r="P154" s="517"/>
      <c r="Q154" s="517"/>
      <c r="R154" s="517"/>
    </row>
    <row r="155" spans="2:18" s="527" customFormat="1" ht="15.75">
      <c r="B155" s="837"/>
      <c r="C155" s="840"/>
      <c r="D155" s="858"/>
      <c r="E155" s="855"/>
      <c r="F155" s="549">
        <v>3</v>
      </c>
      <c r="G155" s="550"/>
      <c r="H155" s="598" t="str">
        <f t="shared" si="2"/>
        <v>Belum Diisi</v>
      </c>
      <c r="I155" s="592" t="s">
        <v>26</v>
      </c>
      <c r="J155" s="593" t="str">
        <f>IF($D$153="Y/T","Isi Sasaran",IF($E$153=0,0,IF(I155="Y",1,IF(I155="T",0,"Isi Dulu"))))</f>
        <v>Isi Sasaran</v>
      </c>
      <c r="K155" s="592" t="s">
        <v>26</v>
      </c>
      <c r="L155" s="593" t="str">
        <f>IF($D$153="Y/T","Isi Sasaran",IF($E$153=0,0,IF(K155="Y",1,IF(K155="T",0,"Isi Dulu"))))</f>
        <v>Isi Sasaran</v>
      </c>
      <c r="M155" s="849"/>
      <c r="N155" s="852"/>
      <c r="O155" s="517"/>
      <c r="P155" s="517"/>
      <c r="Q155" s="517"/>
      <c r="R155" s="517"/>
    </row>
    <row r="156" spans="2:18" s="527" customFormat="1" ht="15.75">
      <c r="B156" s="837"/>
      <c r="C156" s="840"/>
      <c r="D156" s="858"/>
      <c r="E156" s="855"/>
      <c r="F156" s="549">
        <v>4</v>
      </c>
      <c r="G156" s="550"/>
      <c r="H156" s="598" t="str">
        <f t="shared" si="2"/>
        <v>Belum Diisi</v>
      </c>
      <c r="I156" s="592" t="s">
        <v>26</v>
      </c>
      <c r="J156" s="593" t="str">
        <f>IF($D$153="Y/T","Isi Sasaran",IF($E$153=0,0,IF(I156="Y",1,IF(I156="T",0,"Isi Dulu"))))</f>
        <v>Isi Sasaran</v>
      </c>
      <c r="K156" s="592" t="s">
        <v>26</v>
      </c>
      <c r="L156" s="593" t="str">
        <f>IF($D$153="Y/T","Isi Sasaran",IF($E$153=0,0,IF(K156="Y",1,IF(K156="T",0,"Isi Dulu"))))</f>
        <v>Isi Sasaran</v>
      </c>
      <c r="M156" s="849"/>
      <c r="N156" s="852"/>
      <c r="O156" s="517"/>
      <c r="P156" s="517"/>
      <c r="Q156" s="517"/>
      <c r="R156" s="517"/>
    </row>
    <row r="157" spans="2:18" s="527" customFormat="1" ht="15.75">
      <c r="B157" s="838"/>
      <c r="C157" s="841"/>
      <c r="D157" s="859"/>
      <c r="E157" s="856"/>
      <c r="F157" s="569">
        <v>5</v>
      </c>
      <c r="G157" s="570"/>
      <c r="H157" s="599" t="str">
        <f t="shared" si="2"/>
        <v>Belum Diisi</v>
      </c>
      <c r="I157" s="595" t="s">
        <v>26</v>
      </c>
      <c r="J157" s="596" t="str">
        <f>IF($D$153="Y/T","Isi Sasaran",IF($E$153=0,0,IF(I157="Y",1,IF(I157="T",0,"Isi Dulu"))))</f>
        <v>Isi Sasaran</v>
      </c>
      <c r="K157" s="595" t="s">
        <v>26</v>
      </c>
      <c r="L157" s="596" t="str">
        <f>IF($D$153="Y/T","Isi Sasaran",IF($E$153=0,0,IF(K157="Y",1,IF(K157="T",0,"Isi Dulu"))))</f>
        <v>Isi Sasaran</v>
      </c>
      <c r="M157" s="850"/>
      <c r="N157" s="853"/>
      <c r="O157" s="517"/>
      <c r="P157" s="517"/>
      <c r="Q157" s="517"/>
      <c r="R157" s="517"/>
    </row>
    <row r="158" spans="2:18" s="527" customFormat="1" ht="15.75">
      <c r="B158" s="836">
        <v>11</v>
      </c>
      <c r="C158" s="839"/>
      <c r="D158" s="857" t="s">
        <v>26</v>
      </c>
      <c r="E158" s="854" t="str">
        <f>IF(D158="Y",1,IF(D158="T",0,IF(D158="Y/T","Belum diisi","Error")))</f>
        <v>Belum diisi</v>
      </c>
      <c r="F158" s="528">
        <v>1</v>
      </c>
      <c r="G158" s="529"/>
      <c r="H158" s="600" t="str">
        <f t="shared" si="2"/>
        <v>Belum Diisi</v>
      </c>
      <c r="I158" s="590" t="s">
        <v>26</v>
      </c>
      <c r="J158" s="591" t="str">
        <f>IF($D$158="Y/T","Isi Sasaran",IF($E$158=0,0,IF(I158="Y",1,IF(I158="T",0,"Isi Dulu"))))</f>
        <v>Isi Sasaran</v>
      </c>
      <c r="K158" s="590" t="s">
        <v>26</v>
      </c>
      <c r="L158" s="591" t="str">
        <f>IF($D$158="Y/T","Isi Sasaran",IF($E$158=0,0,IF(K158="Y",1,IF(K158="T",0,"Isi Dulu"))))</f>
        <v>Isi Sasaran</v>
      </c>
      <c r="M158" s="848" t="s">
        <v>26</v>
      </c>
      <c r="N158" s="851" t="str">
        <f>IF(M158="Y",1,IF(M158="T",0,IF(M158="Y/T","Belum diisi","Error")))</f>
        <v>Belum diisi</v>
      </c>
      <c r="O158" s="517"/>
      <c r="P158" s="517"/>
      <c r="Q158" s="517"/>
      <c r="R158" s="517"/>
    </row>
    <row r="159" spans="2:18" s="527" customFormat="1" ht="15.75">
      <c r="B159" s="837"/>
      <c r="C159" s="840"/>
      <c r="D159" s="858"/>
      <c r="E159" s="855"/>
      <c r="F159" s="549">
        <v>2</v>
      </c>
      <c r="G159" s="550"/>
      <c r="H159" s="598" t="str">
        <f t="shared" si="2"/>
        <v>Belum Diisi</v>
      </c>
      <c r="I159" s="592" t="s">
        <v>26</v>
      </c>
      <c r="J159" s="593" t="str">
        <f>IF($D$158="Y/T","Isi Sasaran",IF($E$158=0,0,IF(I159="Y",1,IF(I159="T",0,"Isi Dulu"))))</f>
        <v>Isi Sasaran</v>
      </c>
      <c r="K159" s="592" t="s">
        <v>26</v>
      </c>
      <c r="L159" s="593" t="str">
        <f>IF($D$158="Y/T","Isi Sasaran",IF($E$158=0,0,IF(K159="Y",1,IF(K159="T",0,"Isi Dulu"))))</f>
        <v>Isi Sasaran</v>
      </c>
      <c r="M159" s="849"/>
      <c r="N159" s="852"/>
      <c r="O159" s="517"/>
      <c r="P159" s="517"/>
      <c r="Q159" s="517"/>
      <c r="R159" s="517"/>
    </row>
    <row r="160" spans="2:18" s="527" customFormat="1" ht="15.75">
      <c r="B160" s="837"/>
      <c r="C160" s="840"/>
      <c r="D160" s="858"/>
      <c r="E160" s="855"/>
      <c r="F160" s="549">
        <v>3</v>
      </c>
      <c r="G160" s="550"/>
      <c r="H160" s="598" t="str">
        <f t="shared" si="2"/>
        <v>Belum Diisi</v>
      </c>
      <c r="I160" s="592" t="s">
        <v>26</v>
      </c>
      <c r="J160" s="593" t="str">
        <f>IF($D$158="Y/T","Isi Sasaran",IF($E$158=0,0,IF(I160="Y",1,IF(I160="T",0,"Isi Dulu"))))</f>
        <v>Isi Sasaran</v>
      </c>
      <c r="K160" s="592" t="s">
        <v>26</v>
      </c>
      <c r="L160" s="593" t="str">
        <f>IF($D$158="Y/T","Isi Sasaran",IF($E$158=0,0,IF(K160="Y",1,IF(K160="T",0,"Isi Dulu"))))</f>
        <v>Isi Sasaran</v>
      </c>
      <c r="M160" s="849"/>
      <c r="N160" s="852"/>
      <c r="O160" s="517"/>
      <c r="P160" s="517"/>
      <c r="Q160" s="517"/>
      <c r="R160" s="517"/>
    </row>
    <row r="161" spans="2:18" s="527" customFormat="1" ht="15.75">
      <c r="B161" s="837"/>
      <c r="C161" s="840"/>
      <c r="D161" s="858"/>
      <c r="E161" s="855"/>
      <c r="F161" s="549">
        <v>4</v>
      </c>
      <c r="G161" s="550"/>
      <c r="H161" s="598" t="str">
        <f t="shared" si="2"/>
        <v>Belum Diisi</v>
      </c>
      <c r="I161" s="592" t="s">
        <v>26</v>
      </c>
      <c r="J161" s="593" t="str">
        <f>IF($D$158="Y/T","Isi Sasaran",IF($E$158=0,0,IF(I161="Y",1,IF(I161="T",0,"Isi Dulu"))))</f>
        <v>Isi Sasaran</v>
      </c>
      <c r="K161" s="592" t="s">
        <v>26</v>
      </c>
      <c r="L161" s="593" t="str">
        <f>IF($D$158="Y/T","Isi Sasaran",IF($E$158=0,0,IF(K161="Y",1,IF(K161="T",0,"Isi Dulu"))))</f>
        <v>Isi Sasaran</v>
      </c>
      <c r="M161" s="849"/>
      <c r="N161" s="852"/>
      <c r="O161" s="517"/>
      <c r="P161" s="517"/>
      <c r="Q161" s="517"/>
      <c r="R161" s="517"/>
    </row>
    <row r="162" spans="2:18" s="527" customFormat="1" ht="15.75">
      <c r="B162" s="838"/>
      <c r="C162" s="841"/>
      <c r="D162" s="859"/>
      <c r="E162" s="856"/>
      <c r="F162" s="569">
        <v>5</v>
      </c>
      <c r="G162" s="570"/>
      <c r="H162" s="599" t="str">
        <f t="shared" si="2"/>
        <v>Belum Diisi</v>
      </c>
      <c r="I162" s="595" t="s">
        <v>26</v>
      </c>
      <c r="J162" s="596" t="str">
        <f>IF($D$158="Y/T","Isi Sasaran",IF($E$158=0,0,IF(I162="Y",1,IF(I162="T",0,"Isi Dulu"))))</f>
        <v>Isi Sasaran</v>
      </c>
      <c r="K162" s="595" t="s">
        <v>26</v>
      </c>
      <c r="L162" s="596" t="str">
        <f>IF($D$158="Y/T","Isi Sasaran",IF($E$158=0,0,IF(K162="Y",1,IF(K162="T",0,"Isi Dulu"))))</f>
        <v>Isi Sasaran</v>
      </c>
      <c r="M162" s="850"/>
      <c r="N162" s="853"/>
      <c r="O162" s="517"/>
      <c r="P162" s="517"/>
      <c r="Q162" s="517"/>
      <c r="R162" s="517"/>
    </row>
    <row r="163" spans="2:18" s="527" customFormat="1" ht="15.75">
      <c r="B163" s="836">
        <v>12</v>
      </c>
      <c r="C163" s="839"/>
      <c r="D163" s="857" t="s">
        <v>26</v>
      </c>
      <c r="E163" s="854" t="str">
        <f>IF(D163="Y",1,IF(D163="T",0,IF(D163="Y/T","Belum diisi","Error")))</f>
        <v>Belum diisi</v>
      </c>
      <c r="F163" s="528">
        <v>1</v>
      </c>
      <c r="G163" s="529"/>
      <c r="H163" s="600" t="str">
        <f t="shared" si="2"/>
        <v>Belum Diisi</v>
      </c>
      <c r="I163" s="590" t="s">
        <v>26</v>
      </c>
      <c r="J163" s="591" t="str">
        <f>IF($D$163="Y/T","Isi Sasaran",IF($E$163=0,0,IF(I163="Y",1,IF(I163="T",0,"Isi Dulu"))))</f>
        <v>Isi Sasaran</v>
      </c>
      <c r="K163" s="590" t="s">
        <v>26</v>
      </c>
      <c r="L163" s="591" t="str">
        <f>IF($D$163="Y/T","Isi Sasaran",IF($E$163=0,0,IF(K163="Y",1,IF(K163="T",0,"Isi Dulu"))))</f>
        <v>Isi Sasaran</v>
      </c>
      <c r="M163" s="848" t="s">
        <v>26</v>
      </c>
      <c r="N163" s="851" t="str">
        <f>IF(M163="Y",1,IF(M163="T",0,IF(M163="Y/T","Belum diisi","Error")))</f>
        <v>Belum diisi</v>
      </c>
      <c r="O163" s="517"/>
      <c r="P163" s="517"/>
      <c r="Q163" s="517"/>
      <c r="R163" s="517"/>
    </row>
    <row r="164" spans="2:18" s="527" customFormat="1" ht="15.75">
      <c r="B164" s="837"/>
      <c r="C164" s="840"/>
      <c r="D164" s="858"/>
      <c r="E164" s="855"/>
      <c r="F164" s="549">
        <v>2</v>
      </c>
      <c r="G164" s="550"/>
      <c r="H164" s="598" t="str">
        <f t="shared" si="2"/>
        <v>Belum Diisi</v>
      </c>
      <c r="I164" s="592" t="s">
        <v>26</v>
      </c>
      <c r="J164" s="593" t="str">
        <f>IF($D$163="Y/T","Isi Sasaran",IF($E$163=0,0,IF(I164="Y",1,IF(I164="T",0,"Isi Dulu"))))</f>
        <v>Isi Sasaran</v>
      </c>
      <c r="K164" s="592" t="s">
        <v>26</v>
      </c>
      <c r="L164" s="593" t="str">
        <f>IF($D$163="Y/T","Isi Sasaran",IF($E$163=0,0,IF(K164="Y",1,IF(K164="T",0,"Isi Dulu"))))</f>
        <v>Isi Sasaran</v>
      </c>
      <c r="M164" s="849"/>
      <c r="N164" s="852"/>
      <c r="O164" s="517"/>
      <c r="P164" s="517"/>
      <c r="Q164" s="517"/>
      <c r="R164" s="517"/>
    </row>
    <row r="165" spans="2:18" s="527" customFormat="1" ht="15.75">
      <c r="B165" s="837"/>
      <c r="C165" s="840"/>
      <c r="D165" s="858"/>
      <c r="E165" s="855"/>
      <c r="F165" s="549">
        <v>3</v>
      </c>
      <c r="G165" s="550"/>
      <c r="H165" s="598" t="str">
        <f t="shared" si="2"/>
        <v>Belum Diisi</v>
      </c>
      <c r="I165" s="592" t="s">
        <v>26</v>
      </c>
      <c r="J165" s="593" t="str">
        <f>IF($D$163="Y/T","Isi Sasaran",IF($E$163=0,0,IF(I165="Y",1,IF(I165="T",0,"Isi Dulu"))))</f>
        <v>Isi Sasaran</v>
      </c>
      <c r="K165" s="592" t="s">
        <v>26</v>
      </c>
      <c r="L165" s="593" t="str">
        <f>IF($D$163="Y/T","Isi Sasaran",IF($E$163=0,0,IF(K165="Y",1,IF(K165="T",0,"Isi Dulu"))))</f>
        <v>Isi Sasaran</v>
      </c>
      <c r="M165" s="849"/>
      <c r="N165" s="852"/>
      <c r="O165" s="517"/>
      <c r="P165" s="517"/>
      <c r="Q165" s="517"/>
      <c r="R165" s="517"/>
    </row>
    <row r="166" spans="2:18" s="527" customFormat="1" ht="15.75">
      <c r="B166" s="837"/>
      <c r="C166" s="840"/>
      <c r="D166" s="858"/>
      <c r="E166" s="855"/>
      <c r="F166" s="549">
        <v>4</v>
      </c>
      <c r="G166" s="550"/>
      <c r="H166" s="598" t="str">
        <f t="shared" si="2"/>
        <v>Belum Diisi</v>
      </c>
      <c r="I166" s="592" t="s">
        <v>26</v>
      </c>
      <c r="J166" s="593" t="str">
        <f>IF($D$163="Y/T","Isi Sasaran",IF($E$163=0,0,IF(I166="Y",1,IF(I166="T",0,"Isi Dulu"))))</f>
        <v>Isi Sasaran</v>
      </c>
      <c r="K166" s="592" t="s">
        <v>26</v>
      </c>
      <c r="L166" s="593" t="str">
        <f>IF($D$163="Y/T","Isi Sasaran",IF($E$163=0,0,IF(K166="Y",1,IF(K166="T",0,"Isi Dulu"))))</f>
        <v>Isi Sasaran</v>
      </c>
      <c r="M166" s="849"/>
      <c r="N166" s="852"/>
      <c r="O166" s="517"/>
      <c r="P166" s="517"/>
      <c r="Q166" s="517"/>
      <c r="R166" s="517"/>
    </row>
    <row r="167" spans="2:18" s="527" customFormat="1" ht="15.75">
      <c r="B167" s="838"/>
      <c r="C167" s="841"/>
      <c r="D167" s="859"/>
      <c r="E167" s="856"/>
      <c r="F167" s="569">
        <v>5</v>
      </c>
      <c r="G167" s="570"/>
      <c r="H167" s="599" t="str">
        <f t="shared" si="2"/>
        <v>Belum Diisi</v>
      </c>
      <c r="I167" s="595" t="s">
        <v>26</v>
      </c>
      <c r="J167" s="596" t="str">
        <f>IF($D$163="Y/T","Isi Sasaran",IF($E$163=0,0,IF(I167="Y",1,IF(I167="T",0,"Isi Dulu"))))</f>
        <v>Isi Sasaran</v>
      </c>
      <c r="K167" s="595" t="s">
        <v>26</v>
      </c>
      <c r="L167" s="596" t="str">
        <f>IF($D$163="Y/T","Isi Sasaran",IF($E$163=0,0,IF(K167="Y",1,IF(K167="T",0,"Isi Dulu"))))</f>
        <v>Isi Sasaran</v>
      </c>
      <c r="M167" s="850"/>
      <c r="N167" s="853"/>
      <c r="O167" s="517"/>
      <c r="P167" s="517"/>
      <c r="Q167" s="517"/>
      <c r="R167" s="517"/>
    </row>
    <row r="168" spans="2:18" s="527" customFormat="1" ht="15.75">
      <c r="B168" s="836">
        <v>13</v>
      </c>
      <c r="C168" s="839"/>
      <c r="D168" s="857" t="s">
        <v>26</v>
      </c>
      <c r="E168" s="854" t="str">
        <f>IF(D168="Y",1,IF(D168="T",0,IF(D168="Y/T","Belum diisi","Error")))</f>
        <v>Belum diisi</v>
      </c>
      <c r="F168" s="528">
        <v>1</v>
      </c>
      <c r="G168" s="529"/>
      <c r="H168" s="600" t="str">
        <f t="shared" si="2"/>
        <v>Belum Diisi</v>
      </c>
      <c r="I168" s="590" t="s">
        <v>26</v>
      </c>
      <c r="J168" s="591" t="str">
        <f>IF($D$168="Y/T","Isi Sasaran",IF($E$168=0,0,IF(I168="Y",1,IF(I168="T",0,"Isi Dulu"))))</f>
        <v>Isi Sasaran</v>
      </c>
      <c r="K168" s="590" t="s">
        <v>26</v>
      </c>
      <c r="L168" s="591" t="str">
        <f>IF($D$168="Y/T","Isi Sasaran",IF($E$168=0,0,IF(K168="Y",1,IF(K168="T",0,"Isi Dulu"))))</f>
        <v>Isi Sasaran</v>
      </c>
      <c r="M168" s="848" t="s">
        <v>26</v>
      </c>
      <c r="N168" s="851" t="str">
        <f>IF(M168="Y",1,IF(M168="T",0,IF(M168="Y/T","Belum diisi","Error")))</f>
        <v>Belum diisi</v>
      </c>
      <c r="O168" s="517"/>
      <c r="P168" s="517"/>
      <c r="Q168" s="517"/>
      <c r="R168" s="517"/>
    </row>
    <row r="169" spans="2:18" s="527" customFormat="1" ht="15.75">
      <c r="B169" s="837"/>
      <c r="C169" s="840"/>
      <c r="D169" s="858"/>
      <c r="E169" s="855"/>
      <c r="F169" s="549">
        <v>2</v>
      </c>
      <c r="G169" s="550"/>
      <c r="H169" s="598" t="str">
        <f t="shared" si="2"/>
        <v>Belum Diisi</v>
      </c>
      <c r="I169" s="592" t="s">
        <v>26</v>
      </c>
      <c r="J169" s="593" t="str">
        <f>IF($D$168="Y/T","Isi Sasaran",IF($E$168=0,0,IF(I169="Y",1,IF(I169="T",0,"Isi Dulu"))))</f>
        <v>Isi Sasaran</v>
      </c>
      <c r="K169" s="592" t="s">
        <v>26</v>
      </c>
      <c r="L169" s="593" t="str">
        <f>IF($D$168="Y/T","Isi Sasaran",IF($E$168=0,0,IF(K169="Y",1,IF(K169="T",0,"Isi Dulu"))))</f>
        <v>Isi Sasaran</v>
      </c>
      <c r="M169" s="849"/>
      <c r="N169" s="852"/>
      <c r="O169" s="517"/>
      <c r="P169" s="517"/>
      <c r="Q169" s="517"/>
      <c r="R169" s="517"/>
    </row>
    <row r="170" spans="2:18" s="527" customFormat="1" ht="15.75">
      <c r="B170" s="837"/>
      <c r="C170" s="840"/>
      <c r="D170" s="858"/>
      <c r="E170" s="855"/>
      <c r="F170" s="549">
        <v>3</v>
      </c>
      <c r="G170" s="550"/>
      <c r="H170" s="598" t="str">
        <f t="shared" si="2"/>
        <v>Belum Diisi</v>
      </c>
      <c r="I170" s="592" t="s">
        <v>26</v>
      </c>
      <c r="J170" s="593" t="str">
        <f>IF($D$168="Y/T","Isi Sasaran",IF($E$168=0,0,IF(I170="Y",1,IF(I170="T",0,"Isi Dulu"))))</f>
        <v>Isi Sasaran</v>
      </c>
      <c r="K170" s="592" t="s">
        <v>26</v>
      </c>
      <c r="L170" s="593" t="str">
        <f>IF($D$168="Y/T","Isi Sasaran",IF($E$168=0,0,IF(K170="Y",1,IF(K170="T",0,"Isi Dulu"))))</f>
        <v>Isi Sasaran</v>
      </c>
      <c r="M170" s="849"/>
      <c r="N170" s="852"/>
      <c r="O170" s="517"/>
      <c r="P170" s="517"/>
      <c r="Q170" s="517"/>
      <c r="R170" s="517"/>
    </row>
    <row r="171" spans="2:18" s="527" customFormat="1" ht="15.75">
      <c r="B171" s="837"/>
      <c r="C171" s="840"/>
      <c r="D171" s="858"/>
      <c r="E171" s="855"/>
      <c r="F171" s="549">
        <v>4</v>
      </c>
      <c r="G171" s="550"/>
      <c r="H171" s="598" t="str">
        <f t="shared" si="2"/>
        <v>Belum Diisi</v>
      </c>
      <c r="I171" s="592" t="s">
        <v>26</v>
      </c>
      <c r="J171" s="593" t="str">
        <f>IF($D$168="Y/T","Isi Sasaran",IF($E$168=0,0,IF(I171="Y",1,IF(I171="T",0,"Isi Dulu"))))</f>
        <v>Isi Sasaran</v>
      </c>
      <c r="K171" s="592" t="s">
        <v>26</v>
      </c>
      <c r="L171" s="593" t="str">
        <f>IF($D$168="Y/T","Isi Sasaran",IF($E$168=0,0,IF(K171="Y",1,IF(K171="T",0,"Isi Dulu"))))</f>
        <v>Isi Sasaran</v>
      </c>
      <c r="M171" s="849"/>
      <c r="N171" s="852"/>
      <c r="O171" s="517"/>
      <c r="P171" s="517"/>
      <c r="Q171" s="517"/>
      <c r="R171" s="517"/>
    </row>
    <row r="172" spans="2:18" s="527" customFormat="1" ht="15.75">
      <c r="B172" s="838"/>
      <c r="C172" s="841"/>
      <c r="D172" s="859"/>
      <c r="E172" s="856"/>
      <c r="F172" s="569">
        <v>5</v>
      </c>
      <c r="G172" s="570"/>
      <c r="H172" s="599" t="str">
        <f t="shared" ref="H172:H207" si="3">IF(OR(J172="Isi Dulu",L172="Isi Dulu",J172="Isi Sasaran",L172="Isi Sasaran"),"Belum Diisi",IF(SUM(J172,L172)=2,1,IF(SUM(J172,L172)=1,0,IF(SUM(J172,L172)=0,0,"Error"))))</f>
        <v>Belum Diisi</v>
      </c>
      <c r="I172" s="595" t="s">
        <v>26</v>
      </c>
      <c r="J172" s="596" t="str">
        <f>IF($D$168="Y/T","Isi Sasaran",IF($E$168=0,0,IF(I172="Y",1,IF(I172="T",0,"Isi Dulu"))))</f>
        <v>Isi Sasaran</v>
      </c>
      <c r="K172" s="595" t="s">
        <v>26</v>
      </c>
      <c r="L172" s="596" t="str">
        <f>IF($D$168="Y/T","Isi Sasaran",IF($E$168=0,0,IF(K172="Y",1,IF(K172="T",0,"Isi Dulu"))))</f>
        <v>Isi Sasaran</v>
      </c>
      <c r="M172" s="850"/>
      <c r="N172" s="853"/>
      <c r="O172" s="517"/>
      <c r="P172" s="517"/>
      <c r="Q172" s="517"/>
      <c r="R172" s="517"/>
    </row>
    <row r="173" spans="2:18" s="527" customFormat="1" ht="15.75">
      <c r="B173" s="836">
        <v>14</v>
      </c>
      <c r="C173" s="839"/>
      <c r="D173" s="857" t="s">
        <v>26</v>
      </c>
      <c r="E173" s="854" t="str">
        <f>IF(D173="Y",1,IF(D173="T",0,IF(D173="Y/T","Belum diisi","Error")))</f>
        <v>Belum diisi</v>
      </c>
      <c r="F173" s="528">
        <v>1</v>
      </c>
      <c r="G173" s="529"/>
      <c r="H173" s="600" t="str">
        <f t="shared" si="3"/>
        <v>Belum Diisi</v>
      </c>
      <c r="I173" s="590" t="s">
        <v>26</v>
      </c>
      <c r="J173" s="591" t="str">
        <f>IF($D$173="Y/T","Isi Sasaran",IF($E$173=0,0,IF(I173="Y",1,IF(I173="T",0,"Isi Dulu"))))</f>
        <v>Isi Sasaran</v>
      </c>
      <c r="K173" s="590" t="s">
        <v>26</v>
      </c>
      <c r="L173" s="591" t="str">
        <f>IF($D$173="Y/T","Isi Sasaran",IF($E$173=0,0,IF(K173="Y",1,IF(K173="T",0,"Isi Dulu"))))</f>
        <v>Isi Sasaran</v>
      </c>
      <c r="M173" s="848" t="s">
        <v>26</v>
      </c>
      <c r="N173" s="851" t="str">
        <f>IF(M173="Y",1,IF(M173="T",0,IF(M173="Y/T","Belum diisi","Error")))</f>
        <v>Belum diisi</v>
      </c>
      <c r="O173" s="517"/>
      <c r="P173" s="517"/>
      <c r="Q173" s="517"/>
      <c r="R173" s="517"/>
    </row>
    <row r="174" spans="2:18" s="527" customFormat="1" ht="15.75">
      <c r="B174" s="837"/>
      <c r="C174" s="840"/>
      <c r="D174" s="858"/>
      <c r="E174" s="855"/>
      <c r="F174" s="549">
        <v>2</v>
      </c>
      <c r="G174" s="550"/>
      <c r="H174" s="598" t="str">
        <f t="shared" si="3"/>
        <v>Belum Diisi</v>
      </c>
      <c r="I174" s="592" t="s">
        <v>26</v>
      </c>
      <c r="J174" s="593" t="str">
        <f>IF($D$173="Y/T","Isi Sasaran",IF($E$173=0,0,IF(I174="Y",1,IF(I174="T",0,"Isi Dulu"))))</f>
        <v>Isi Sasaran</v>
      </c>
      <c r="K174" s="592" t="s">
        <v>26</v>
      </c>
      <c r="L174" s="593" t="str">
        <f>IF($D$173="Y/T","Isi Sasaran",IF($E$173=0,0,IF(K174="Y",1,IF(K174="T",0,"Isi Dulu"))))</f>
        <v>Isi Sasaran</v>
      </c>
      <c r="M174" s="849"/>
      <c r="N174" s="852"/>
      <c r="O174" s="517"/>
      <c r="P174" s="517"/>
      <c r="Q174" s="517"/>
      <c r="R174" s="517"/>
    </row>
    <row r="175" spans="2:18" s="527" customFormat="1" ht="15.75">
      <c r="B175" s="837"/>
      <c r="C175" s="840"/>
      <c r="D175" s="858"/>
      <c r="E175" s="855"/>
      <c r="F175" s="549">
        <v>3</v>
      </c>
      <c r="G175" s="550"/>
      <c r="H175" s="598" t="str">
        <f t="shared" si="3"/>
        <v>Belum Diisi</v>
      </c>
      <c r="I175" s="592" t="s">
        <v>26</v>
      </c>
      <c r="J175" s="593" t="str">
        <f>IF($D$173="Y/T","Isi Sasaran",IF($E$173=0,0,IF(I175="Y",1,IF(I175="T",0,"Isi Dulu"))))</f>
        <v>Isi Sasaran</v>
      </c>
      <c r="K175" s="592" t="s">
        <v>26</v>
      </c>
      <c r="L175" s="593" t="str">
        <f>IF($D$173="Y/T","Isi Sasaran",IF($E$173=0,0,IF(K175="Y",1,IF(K175="T",0,"Isi Dulu"))))</f>
        <v>Isi Sasaran</v>
      </c>
      <c r="M175" s="849"/>
      <c r="N175" s="852"/>
      <c r="O175" s="517"/>
      <c r="P175" s="517"/>
      <c r="Q175" s="517"/>
      <c r="R175" s="517"/>
    </row>
    <row r="176" spans="2:18" s="527" customFormat="1" ht="15.75">
      <c r="B176" s="837"/>
      <c r="C176" s="840"/>
      <c r="D176" s="858"/>
      <c r="E176" s="855"/>
      <c r="F176" s="549">
        <v>4</v>
      </c>
      <c r="G176" s="550"/>
      <c r="H176" s="598" t="str">
        <f t="shared" si="3"/>
        <v>Belum Diisi</v>
      </c>
      <c r="I176" s="592" t="s">
        <v>26</v>
      </c>
      <c r="J176" s="593" t="str">
        <f>IF($D$173="Y/T","Isi Sasaran",IF($E$173=0,0,IF(I176="Y",1,IF(I176="T",0,"Isi Dulu"))))</f>
        <v>Isi Sasaran</v>
      </c>
      <c r="K176" s="592" t="s">
        <v>26</v>
      </c>
      <c r="L176" s="593" t="str">
        <f>IF($D$173="Y/T","Isi Sasaran",IF($E$173=0,0,IF(K176="Y",1,IF(K176="T",0,"Isi Dulu"))))</f>
        <v>Isi Sasaran</v>
      </c>
      <c r="M176" s="849"/>
      <c r="N176" s="852"/>
      <c r="O176" s="517"/>
      <c r="P176" s="517"/>
      <c r="Q176" s="517"/>
      <c r="R176" s="517"/>
    </row>
    <row r="177" spans="2:18" s="527" customFormat="1" ht="15.75">
      <c r="B177" s="838"/>
      <c r="C177" s="841"/>
      <c r="D177" s="859"/>
      <c r="E177" s="856"/>
      <c r="F177" s="569">
        <v>5</v>
      </c>
      <c r="G177" s="570"/>
      <c r="H177" s="599" t="str">
        <f t="shared" si="3"/>
        <v>Belum Diisi</v>
      </c>
      <c r="I177" s="595" t="s">
        <v>26</v>
      </c>
      <c r="J177" s="596" t="str">
        <f>IF($D$173="Y/T","Isi Sasaran",IF($E$173=0,0,IF(I177="Y",1,IF(I177="T",0,"Isi Dulu"))))</f>
        <v>Isi Sasaran</v>
      </c>
      <c r="K177" s="595" t="s">
        <v>26</v>
      </c>
      <c r="L177" s="596" t="str">
        <f>IF($D$173="Y/T","Isi Sasaran",IF($E$173=0,0,IF(K177="Y",1,IF(K177="T",0,"Isi Dulu"))))</f>
        <v>Isi Sasaran</v>
      </c>
      <c r="M177" s="850"/>
      <c r="N177" s="853"/>
      <c r="O177" s="517"/>
      <c r="P177" s="517"/>
      <c r="Q177" s="517"/>
      <c r="R177" s="517"/>
    </row>
    <row r="178" spans="2:18" s="527" customFormat="1" ht="15.75">
      <c r="B178" s="836">
        <v>15</v>
      </c>
      <c r="C178" s="839"/>
      <c r="D178" s="857" t="s">
        <v>26</v>
      </c>
      <c r="E178" s="854" t="str">
        <f>IF(D178="Y",1,IF(D178="T",0,IF(D178="Y/T","Belum diisi","Error")))</f>
        <v>Belum diisi</v>
      </c>
      <c r="F178" s="528">
        <v>1</v>
      </c>
      <c r="G178" s="529"/>
      <c r="H178" s="600" t="str">
        <f t="shared" si="3"/>
        <v>Belum Diisi</v>
      </c>
      <c r="I178" s="590" t="s">
        <v>26</v>
      </c>
      <c r="J178" s="591" t="str">
        <f>IF($D$178="Y/T","Isi Sasaran",IF($E$178=0,0,IF(I178="Y",1,IF(I178="T",0,"Isi Dulu"))))</f>
        <v>Isi Sasaran</v>
      </c>
      <c r="K178" s="590" t="s">
        <v>26</v>
      </c>
      <c r="L178" s="591" t="str">
        <f>IF($D$178="Y/T","Isi Sasaran",IF($E$178=0,0,IF(K178="Y",1,IF(K178="T",0,"Isi Dulu"))))</f>
        <v>Isi Sasaran</v>
      </c>
      <c r="M178" s="848" t="s">
        <v>26</v>
      </c>
      <c r="N178" s="851" t="str">
        <f>IF(M178="Y",1,IF(M178="T",0,IF(M178="Y/T","Belum diisi","Error")))</f>
        <v>Belum diisi</v>
      </c>
      <c r="O178" s="517"/>
      <c r="P178" s="517"/>
      <c r="Q178" s="517"/>
      <c r="R178" s="517"/>
    </row>
    <row r="179" spans="2:18" s="527" customFormat="1" ht="15.75">
      <c r="B179" s="837"/>
      <c r="C179" s="840"/>
      <c r="D179" s="858"/>
      <c r="E179" s="855"/>
      <c r="F179" s="549">
        <v>2</v>
      </c>
      <c r="G179" s="550"/>
      <c r="H179" s="598" t="str">
        <f t="shared" si="3"/>
        <v>Belum Diisi</v>
      </c>
      <c r="I179" s="592" t="s">
        <v>26</v>
      </c>
      <c r="J179" s="593" t="str">
        <f>IF($D$178="Y/T","Isi Sasaran",IF($E$178=0,0,IF(I179="Y",1,IF(I179="T",0,"Isi Dulu"))))</f>
        <v>Isi Sasaran</v>
      </c>
      <c r="K179" s="592" t="s">
        <v>26</v>
      </c>
      <c r="L179" s="593" t="str">
        <f>IF($D$178="Y/T","Isi Sasaran",IF($E$178=0,0,IF(K179="Y",1,IF(K179="T",0,"Isi Dulu"))))</f>
        <v>Isi Sasaran</v>
      </c>
      <c r="M179" s="849"/>
      <c r="N179" s="852"/>
      <c r="O179" s="517"/>
      <c r="P179" s="517"/>
      <c r="Q179" s="517"/>
      <c r="R179" s="517"/>
    </row>
    <row r="180" spans="2:18" s="527" customFormat="1" ht="15.75">
      <c r="B180" s="837"/>
      <c r="C180" s="840"/>
      <c r="D180" s="858"/>
      <c r="E180" s="855"/>
      <c r="F180" s="549">
        <v>3</v>
      </c>
      <c r="G180" s="550"/>
      <c r="H180" s="598" t="str">
        <f t="shared" si="3"/>
        <v>Belum Diisi</v>
      </c>
      <c r="I180" s="592" t="s">
        <v>26</v>
      </c>
      <c r="J180" s="593" t="str">
        <f>IF($D$178="Y/T","Isi Sasaran",IF($E$178=0,0,IF(I180="Y",1,IF(I180="T",0,"Isi Dulu"))))</f>
        <v>Isi Sasaran</v>
      </c>
      <c r="K180" s="592" t="s">
        <v>26</v>
      </c>
      <c r="L180" s="593" t="str">
        <f>IF($D$178="Y/T","Isi Sasaran",IF($E$178=0,0,IF(K180="Y",1,IF(K180="T",0,"Isi Dulu"))))</f>
        <v>Isi Sasaran</v>
      </c>
      <c r="M180" s="849"/>
      <c r="N180" s="852"/>
      <c r="O180" s="517"/>
      <c r="P180" s="517"/>
      <c r="Q180" s="517"/>
      <c r="R180" s="517"/>
    </row>
    <row r="181" spans="2:18" s="527" customFormat="1" ht="15.75">
      <c r="B181" s="837"/>
      <c r="C181" s="840"/>
      <c r="D181" s="858"/>
      <c r="E181" s="855"/>
      <c r="F181" s="549">
        <v>4</v>
      </c>
      <c r="G181" s="550"/>
      <c r="H181" s="598" t="str">
        <f t="shared" si="3"/>
        <v>Belum Diisi</v>
      </c>
      <c r="I181" s="592" t="s">
        <v>26</v>
      </c>
      <c r="J181" s="593" t="str">
        <f>IF($D$178="Y/T","Isi Sasaran",IF($E$178=0,0,IF(I181="Y",1,IF(I181="T",0,"Isi Dulu"))))</f>
        <v>Isi Sasaran</v>
      </c>
      <c r="K181" s="592" t="s">
        <v>26</v>
      </c>
      <c r="L181" s="593" t="str">
        <f>IF($D$178="Y/T","Isi Sasaran",IF($E$178=0,0,IF(K181="Y",1,IF(K181="T",0,"Isi Dulu"))))</f>
        <v>Isi Sasaran</v>
      </c>
      <c r="M181" s="849"/>
      <c r="N181" s="852"/>
      <c r="O181" s="517"/>
      <c r="P181" s="517"/>
      <c r="Q181" s="517"/>
      <c r="R181" s="517"/>
    </row>
    <row r="182" spans="2:18" s="527" customFormat="1" ht="15.75">
      <c r="B182" s="838"/>
      <c r="C182" s="841"/>
      <c r="D182" s="859"/>
      <c r="E182" s="856"/>
      <c r="F182" s="569">
        <v>5</v>
      </c>
      <c r="G182" s="570"/>
      <c r="H182" s="599" t="str">
        <f t="shared" si="3"/>
        <v>Belum Diisi</v>
      </c>
      <c r="I182" s="595" t="s">
        <v>26</v>
      </c>
      <c r="J182" s="596" t="str">
        <f>IF($D$178="Y/T","Isi Sasaran",IF($E$178=0,0,IF(I182="Y",1,IF(I182="T",0,"Isi Dulu"))))</f>
        <v>Isi Sasaran</v>
      </c>
      <c r="K182" s="595" t="s">
        <v>26</v>
      </c>
      <c r="L182" s="596" t="str">
        <f>IF($D$178="Y/T","Isi Sasaran",IF($E$178=0,0,IF(K182="Y",1,IF(K182="T",0,"Isi Dulu"))))</f>
        <v>Isi Sasaran</v>
      </c>
      <c r="M182" s="850"/>
      <c r="N182" s="853"/>
      <c r="O182" s="517"/>
      <c r="P182" s="517"/>
      <c r="Q182" s="517"/>
      <c r="R182" s="517"/>
    </row>
    <row r="183" spans="2:18" s="527" customFormat="1" ht="15.75">
      <c r="B183" s="836">
        <v>16</v>
      </c>
      <c r="C183" s="839"/>
      <c r="D183" s="857" t="s">
        <v>26</v>
      </c>
      <c r="E183" s="854" t="str">
        <f>IF(D183="Y",1,IF(D183="T",0,IF(D183="Y/T","Belum diisi","Error")))</f>
        <v>Belum diisi</v>
      </c>
      <c r="F183" s="528">
        <v>1</v>
      </c>
      <c r="G183" s="529"/>
      <c r="H183" s="600" t="str">
        <f t="shared" si="3"/>
        <v>Belum Diisi</v>
      </c>
      <c r="I183" s="590" t="s">
        <v>26</v>
      </c>
      <c r="J183" s="591" t="str">
        <f>IF($D$183="Y/T","Isi Sasaran",IF($E$183=0,0,IF(I183="Y",1,IF(I183="T",0,"Isi Dulu"))))</f>
        <v>Isi Sasaran</v>
      </c>
      <c r="K183" s="590" t="s">
        <v>26</v>
      </c>
      <c r="L183" s="591" t="str">
        <f>IF($D$183="Y/T","Isi Sasaran",IF($E$183=0,0,IF(K183="Y",1,IF(K183="T",0,"Isi Dulu"))))</f>
        <v>Isi Sasaran</v>
      </c>
      <c r="M183" s="848" t="s">
        <v>26</v>
      </c>
      <c r="N183" s="851" t="str">
        <f>IF(M183="Y",1,IF(M183="T",0,IF(M183="Y/T","Belum diisi","Error")))</f>
        <v>Belum diisi</v>
      </c>
      <c r="O183" s="517"/>
      <c r="P183" s="517"/>
      <c r="Q183" s="517"/>
      <c r="R183" s="517"/>
    </row>
    <row r="184" spans="2:18" s="527" customFormat="1" ht="15.75">
      <c r="B184" s="837"/>
      <c r="C184" s="840"/>
      <c r="D184" s="858"/>
      <c r="E184" s="855"/>
      <c r="F184" s="549">
        <v>2</v>
      </c>
      <c r="G184" s="550"/>
      <c r="H184" s="598" t="str">
        <f t="shared" si="3"/>
        <v>Belum Diisi</v>
      </c>
      <c r="I184" s="592" t="s">
        <v>26</v>
      </c>
      <c r="J184" s="593" t="str">
        <f>IF($D$183="Y/T","Isi Sasaran",IF($E$183=0,0,IF(I184="Y",1,IF(I184="T",0,"Isi Dulu"))))</f>
        <v>Isi Sasaran</v>
      </c>
      <c r="K184" s="592" t="s">
        <v>26</v>
      </c>
      <c r="L184" s="593" t="str">
        <f>IF($D$183="Y/T","Isi Sasaran",IF($E$183=0,0,IF(K184="Y",1,IF(K184="T",0,"Isi Dulu"))))</f>
        <v>Isi Sasaran</v>
      </c>
      <c r="M184" s="849"/>
      <c r="N184" s="852"/>
      <c r="O184" s="517"/>
      <c r="P184" s="517"/>
      <c r="Q184" s="517"/>
      <c r="R184" s="517"/>
    </row>
    <row r="185" spans="2:18" s="527" customFormat="1" ht="15.75">
      <c r="B185" s="837"/>
      <c r="C185" s="840"/>
      <c r="D185" s="858"/>
      <c r="E185" s="855"/>
      <c r="F185" s="549">
        <v>3</v>
      </c>
      <c r="G185" s="550"/>
      <c r="H185" s="598" t="str">
        <f t="shared" si="3"/>
        <v>Belum Diisi</v>
      </c>
      <c r="I185" s="592" t="s">
        <v>26</v>
      </c>
      <c r="J185" s="593" t="str">
        <f>IF($D$183="Y/T","Isi Sasaran",IF($E$183=0,0,IF(I185="Y",1,IF(I185="T",0,"Isi Dulu"))))</f>
        <v>Isi Sasaran</v>
      </c>
      <c r="K185" s="592" t="s">
        <v>26</v>
      </c>
      <c r="L185" s="593" t="str">
        <f>IF($D$183="Y/T","Isi Sasaran",IF($E$183=0,0,IF(K185="Y",1,IF(K185="T",0,"Isi Dulu"))))</f>
        <v>Isi Sasaran</v>
      </c>
      <c r="M185" s="849"/>
      <c r="N185" s="852"/>
      <c r="O185" s="517"/>
      <c r="P185" s="517"/>
      <c r="Q185" s="517"/>
      <c r="R185" s="517"/>
    </row>
    <row r="186" spans="2:18" s="527" customFormat="1" ht="15.75">
      <c r="B186" s="837"/>
      <c r="C186" s="840"/>
      <c r="D186" s="858"/>
      <c r="E186" s="855"/>
      <c r="F186" s="549">
        <v>4</v>
      </c>
      <c r="G186" s="550"/>
      <c r="H186" s="598" t="str">
        <f t="shared" si="3"/>
        <v>Belum Diisi</v>
      </c>
      <c r="I186" s="592" t="s">
        <v>26</v>
      </c>
      <c r="J186" s="593" t="str">
        <f>IF($D$183="Y/T","Isi Sasaran",IF($E$183=0,0,IF(I186="Y",1,IF(I186="T",0,"Isi Dulu"))))</f>
        <v>Isi Sasaran</v>
      </c>
      <c r="K186" s="592" t="s">
        <v>26</v>
      </c>
      <c r="L186" s="593" t="str">
        <f>IF($D$183="Y/T","Isi Sasaran",IF($E$183=0,0,IF(K186="Y",1,IF(K186="T",0,"Isi Dulu"))))</f>
        <v>Isi Sasaran</v>
      </c>
      <c r="M186" s="849"/>
      <c r="N186" s="852"/>
      <c r="O186" s="517"/>
      <c r="P186" s="517"/>
      <c r="Q186" s="517"/>
      <c r="R186" s="517"/>
    </row>
    <row r="187" spans="2:18" s="527" customFormat="1" ht="15.75">
      <c r="B187" s="838"/>
      <c r="C187" s="841"/>
      <c r="D187" s="859"/>
      <c r="E187" s="856"/>
      <c r="F187" s="569">
        <v>5</v>
      </c>
      <c r="G187" s="570"/>
      <c r="H187" s="599" t="str">
        <f t="shared" si="3"/>
        <v>Belum Diisi</v>
      </c>
      <c r="I187" s="595" t="s">
        <v>26</v>
      </c>
      <c r="J187" s="596" t="str">
        <f>IF($D$183="Y/T","Isi Sasaran",IF($E$183=0,0,IF(I187="Y",1,IF(I187="T",0,"Isi Dulu"))))</f>
        <v>Isi Sasaran</v>
      </c>
      <c r="K187" s="595" t="s">
        <v>26</v>
      </c>
      <c r="L187" s="596" t="str">
        <f>IF($D$183="Y/T","Isi Sasaran",IF($E$183=0,0,IF(K187="Y",1,IF(K187="T",0,"Isi Dulu"))))</f>
        <v>Isi Sasaran</v>
      </c>
      <c r="M187" s="850"/>
      <c r="N187" s="853"/>
      <c r="O187" s="517"/>
      <c r="P187" s="517"/>
      <c r="Q187" s="517"/>
      <c r="R187" s="517"/>
    </row>
    <row r="188" spans="2:18" s="527" customFormat="1" ht="15.75">
      <c r="B188" s="836">
        <v>17</v>
      </c>
      <c r="C188" s="839"/>
      <c r="D188" s="857" t="s">
        <v>26</v>
      </c>
      <c r="E188" s="854" t="str">
        <f>IF(D188="Y",1,IF(D188="T",0,IF(D188="Y/T","Belum diisi","Error")))</f>
        <v>Belum diisi</v>
      </c>
      <c r="F188" s="528">
        <v>1</v>
      </c>
      <c r="G188" s="529"/>
      <c r="H188" s="600" t="str">
        <f t="shared" si="3"/>
        <v>Belum Diisi</v>
      </c>
      <c r="I188" s="590" t="s">
        <v>26</v>
      </c>
      <c r="J188" s="591" t="str">
        <f>IF($D$188="Y/T","Isi Sasaran",IF($E$188=0,0,IF(I188="Y",1,IF(I188="T",0,"Isi Dulu"))))</f>
        <v>Isi Sasaran</v>
      </c>
      <c r="K188" s="590" t="s">
        <v>26</v>
      </c>
      <c r="L188" s="591" t="str">
        <f>IF($D$188="Y/T","Isi Sasaran",IF($E$188=0,0,IF(K188="Y",1,IF(K188="T",0,"Isi Dulu"))))</f>
        <v>Isi Sasaran</v>
      </c>
      <c r="M188" s="848" t="s">
        <v>26</v>
      </c>
      <c r="N188" s="851" t="str">
        <f>IF(M188="Y",1,IF(M188="T",0,IF(M188="Y/T","Belum diisi","Error")))</f>
        <v>Belum diisi</v>
      </c>
      <c r="O188" s="517"/>
      <c r="P188" s="517"/>
      <c r="Q188" s="517"/>
      <c r="R188" s="517"/>
    </row>
    <row r="189" spans="2:18" s="527" customFormat="1" ht="15.75">
      <c r="B189" s="837"/>
      <c r="C189" s="840"/>
      <c r="D189" s="858"/>
      <c r="E189" s="855"/>
      <c r="F189" s="549">
        <v>2</v>
      </c>
      <c r="G189" s="550"/>
      <c r="H189" s="598" t="str">
        <f t="shared" si="3"/>
        <v>Belum Diisi</v>
      </c>
      <c r="I189" s="592" t="s">
        <v>26</v>
      </c>
      <c r="J189" s="593" t="str">
        <f>IF($D$188="Y/T","Isi Sasaran",IF($E$188=0,0,IF(I189="Y",1,IF(I189="T",0,"Isi Dulu"))))</f>
        <v>Isi Sasaran</v>
      </c>
      <c r="K189" s="592" t="s">
        <v>26</v>
      </c>
      <c r="L189" s="593" t="str">
        <f>IF($D$188="Y/T","Isi Sasaran",IF($E$188=0,0,IF(K189="Y",1,IF(K189="T",0,"Isi Dulu"))))</f>
        <v>Isi Sasaran</v>
      </c>
      <c r="M189" s="849"/>
      <c r="N189" s="852"/>
      <c r="O189" s="517"/>
      <c r="P189" s="517"/>
      <c r="Q189" s="517"/>
      <c r="R189" s="517"/>
    </row>
    <row r="190" spans="2:18" s="527" customFormat="1" ht="15.75">
      <c r="B190" s="837"/>
      <c r="C190" s="840"/>
      <c r="D190" s="858"/>
      <c r="E190" s="855"/>
      <c r="F190" s="549">
        <v>3</v>
      </c>
      <c r="G190" s="550"/>
      <c r="H190" s="598" t="str">
        <f t="shared" si="3"/>
        <v>Belum Diisi</v>
      </c>
      <c r="I190" s="592" t="s">
        <v>26</v>
      </c>
      <c r="J190" s="593" t="str">
        <f>IF($D$188="Y/T","Isi Sasaran",IF($E$188=0,0,IF(I190="Y",1,IF(I190="T",0,"Isi Dulu"))))</f>
        <v>Isi Sasaran</v>
      </c>
      <c r="K190" s="592" t="s">
        <v>26</v>
      </c>
      <c r="L190" s="593" t="str">
        <f>IF($D$188="Y/T","Isi Sasaran",IF($E$188=0,0,IF(K190="Y",1,IF(K190="T",0,"Isi Dulu"))))</f>
        <v>Isi Sasaran</v>
      </c>
      <c r="M190" s="849"/>
      <c r="N190" s="852"/>
      <c r="O190" s="517"/>
      <c r="P190" s="517"/>
      <c r="Q190" s="517"/>
      <c r="R190" s="517"/>
    </row>
    <row r="191" spans="2:18" s="527" customFormat="1" ht="15.75">
      <c r="B191" s="837"/>
      <c r="C191" s="840"/>
      <c r="D191" s="858"/>
      <c r="E191" s="855"/>
      <c r="F191" s="549">
        <v>4</v>
      </c>
      <c r="G191" s="550"/>
      <c r="H191" s="598" t="str">
        <f t="shared" si="3"/>
        <v>Belum Diisi</v>
      </c>
      <c r="I191" s="592" t="s">
        <v>26</v>
      </c>
      <c r="J191" s="593" t="str">
        <f>IF($D$188="Y/T","Isi Sasaran",IF($E$188=0,0,IF(I191="Y",1,IF(I191="T",0,"Isi Dulu"))))</f>
        <v>Isi Sasaran</v>
      </c>
      <c r="K191" s="592" t="s">
        <v>26</v>
      </c>
      <c r="L191" s="593" t="str">
        <f>IF($D$188="Y/T","Isi Sasaran",IF($E$188=0,0,IF(K191="Y",1,IF(K191="T",0,"Isi Dulu"))))</f>
        <v>Isi Sasaran</v>
      </c>
      <c r="M191" s="849"/>
      <c r="N191" s="852"/>
      <c r="O191" s="517"/>
      <c r="P191" s="517"/>
      <c r="Q191" s="517"/>
      <c r="R191" s="517"/>
    </row>
    <row r="192" spans="2:18" s="527" customFormat="1" ht="15.75">
      <c r="B192" s="838"/>
      <c r="C192" s="841"/>
      <c r="D192" s="859"/>
      <c r="E192" s="856"/>
      <c r="F192" s="569">
        <v>5</v>
      </c>
      <c r="G192" s="570"/>
      <c r="H192" s="599" t="str">
        <f t="shared" si="3"/>
        <v>Belum Diisi</v>
      </c>
      <c r="I192" s="595" t="s">
        <v>26</v>
      </c>
      <c r="J192" s="596" t="str">
        <f>IF($D$188="Y/T","Isi Sasaran",IF($E$188=0,0,IF(I192="Y",1,IF(I192="T",0,"Isi Dulu"))))</f>
        <v>Isi Sasaran</v>
      </c>
      <c r="K192" s="595" t="s">
        <v>26</v>
      </c>
      <c r="L192" s="596" t="str">
        <f>IF($D$188="Y/T","Isi Sasaran",IF($E$188=0,0,IF(K192="Y",1,IF(K192="T",0,"Isi Dulu"))))</f>
        <v>Isi Sasaran</v>
      </c>
      <c r="M192" s="850"/>
      <c r="N192" s="853"/>
      <c r="O192" s="517"/>
      <c r="P192" s="517"/>
      <c r="Q192" s="517"/>
      <c r="R192" s="517"/>
    </row>
    <row r="193" spans="2:18" s="527" customFormat="1" ht="15.75">
      <c r="B193" s="836">
        <v>18</v>
      </c>
      <c r="C193" s="839"/>
      <c r="D193" s="857" t="s">
        <v>26</v>
      </c>
      <c r="E193" s="854" t="str">
        <f>IF(D193="Y",1,IF(D193="T",0,IF(D193="Y/T","Belum diisi","Error")))</f>
        <v>Belum diisi</v>
      </c>
      <c r="F193" s="528">
        <v>1</v>
      </c>
      <c r="G193" s="529"/>
      <c r="H193" s="600" t="str">
        <f t="shared" si="3"/>
        <v>Belum Diisi</v>
      </c>
      <c r="I193" s="590" t="s">
        <v>26</v>
      </c>
      <c r="J193" s="591" t="str">
        <f>IF($D$193="Y/T","Isi Sasaran",IF($E$193=0,0,IF(I193="Y",1,IF(I193="T",0,"Isi Dulu"))))</f>
        <v>Isi Sasaran</v>
      </c>
      <c r="K193" s="590" t="s">
        <v>26</v>
      </c>
      <c r="L193" s="591" t="str">
        <f>IF($D$193="Y/T","Isi Sasaran",IF($E$193=0,0,IF(K193="Y",1,IF(K193="T",0,"Isi Dulu"))))</f>
        <v>Isi Sasaran</v>
      </c>
      <c r="M193" s="848" t="s">
        <v>26</v>
      </c>
      <c r="N193" s="851" t="str">
        <f>IF(M193="Y",1,IF(M193="T",0,IF(M193="Y/T","Belum diisi","Error")))</f>
        <v>Belum diisi</v>
      </c>
      <c r="O193" s="517"/>
      <c r="P193" s="517"/>
      <c r="Q193" s="517"/>
      <c r="R193" s="517"/>
    </row>
    <row r="194" spans="2:18" s="527" customFormat="1" ht="15.75">
      <c r="B194" s="837"/>
      <c r="C194" s="840"/>
      <c r="D194" s="858"/>
      <c r="E194" s="855"/>
      <c r="F194" s="549">
        <v>2</v>
      </c>
      <c r="G194" s="550"/>
      <c r="H194" s="598" t="str">
        <f t="shared" si="3"/>
        <v>Belum Diisi</v>
      </c>
      <c r="I194" s="592" t="s">
        <v>26</v>
      </c>
      <c r="J194" s="593" t="str">
        <f>IF($D$193="Y/T","Isi Sasaran",IF($E$193=0,0,IF(I194="Y",1,IF(I194="T",0,"Isi Dulu"))))</f>
        <v>Isi Sasaran</v>
      </c>
      <c r="K194" s="592" t="s">
        <v>26</v>
      </c>
      <c r="L194" s="593" t="str">
        <f>IF($D$193="Y/T","Isi Sasaran",IF($E$193=0,0,IF(K194="Y",1,IF(K194="T",0,"Isi Dulu"))))</f>
        <v>Isi Sasaran</v>
      </c>
      <c r="M194" s="849"/>
      <c r="N194" s="852"/>
      <c r="O194" s="517"/>
      <c r="P194" s="517"/>
      <c r="Q194" s="517"/>
      <c r="R194" s="517"/>
    </row>
    <row r="195" spans="2:18" s="527" customFormat="1" ht="15.75">
      <c r="B195" s="837"/>
      <c r="C195" s="840"/>
      <c r="D195" s="858"/>
      <c r="E195" s="855"/>
      <c r="F195" s="549">
        <v>3</v>
      </c>
      <c r="G195" s="550"/>
      <c r="H195" s="598" t="str">
        <f t="shared" si="3"/>
        <v>Belum Diisi</v>
      </c>
      <c r="I195" s="592" t="s">
        <v>26</v>
      </c>
      <c r="J195" s="593" t="str">
        <f>IF($D$193="Y/T","Isi Sasaran",IF($E$193=0,0,IF(I195="Y",1,IF(I195="T",0,"Isi Dulu"))))</f>
        <v>Isi Sasaran</v>
      </c>
      <c r="K195" s="592" t="s">
        <v>26</v>
      </c>
      <c r="L195" s="593" t="str">
        <f>IF($D$193="Y/T","Isi Sasaran",IF($E$193=0,0,IF(K195="Y",1,IF(K195="T",0,"Isi Dulu"))))</f>
        <v>Isi Sasaran</v>
      </c>
      <c r="M195" s="849"/>
      <c r="N195" s="852"/>
      <c r="O195" s="517"/>
      <c r="P195" s="517"/>
      <c r="Q195" s="517"/>
      <c r="R195" s="517"/>
    </row>
    <row r="196" spans="2:18" s="527" customFormat="1" ht="15.75">
      <c r="B196" s="837"/>
      <c r="C196" s="840"/>
      <c r="D196" s="858"/>
      <c r="E196" s="855"/>
      <c r="F196" s="549">
        <v>4</v>
      </c>
      <c r="G196" s="550"/>
      <c r="H196" s="598" t="str">
        <f t="shared" si="3"/>
        <v>Belum Diisi</v>
      </c>
      <c r="I196" s="592" t="s">
        <v>26</v>
      </c>
      <c r="J196" s="593" t="str">
        <f>IF($D$193="Y/T","Isi Sasaran",IF($E$193=0,0,IF(I196="Y",1,IF(I196="T",0,"Isi Dulu"))))</f>
        <v>Isi Sasaran</v>
      </c>
      <c r="K196" s="592" t="s">
        <v>26</v>
      </c>
      <c r="L196" s="593" t="str">
        <f>IF($D$193="Y/T","Isi Sasaran",IF($E$193=0,0,IF(K196="Y",1,IF(K196="T",0,"Isi Dulu"))))</f>
        <v>Isi Sasaran</v>
      </c>
      <c r="M196" s="849"/>
      <c r="N196" s="852"/>
      <c r="O196" s="517"/>
      <c r="P196" s="517"/>
      <c r="Q196" s="517"/>
      <c r="R196" s="517"/>
    </row>
    <row r="197" spans="2:18" s="527" customFormat="1" ht="15.75">
      <c r="B197" s="838"/>
      <c r="C197" s="841"/>
      <c r="D197" s="859"/>
      <c r="E197" s="856"/>
      <c r="F197" s="569">
        <v>5</v>
      </c>
      <c r="G197" s="570"/>
      <c r="H197" s="599" t="str">
        <f t="shared" si="3"/>
        <v>Belum Diisi</v>
      </c>
      <c r="I197" s="595" t="s">
        <v>26</v>
      </c>
      <c r="J197" s="596" t="str">
        <f>IF($D$193="Y/T","Isi Sasaran",IF($E$193=0,0,IF(I197="Y",1,IF(I197="T",0,"Isi Dulu"))))</f>
        <v>Isi Sasaran</v>
      </c>
      <c r="K197" s="595" t="s">
        <v>26</v>
      </c>
      <c r="L197" s="596" t="str">
        <f>IF($D$193="Y/T","Isi Sasaran",IF($E$193=0,0,IF(K197="Y",1,IF(K197="T",0,"Isi Dulu"))))</f>
        <v>Isi Sasaran</v>
      </c>
      <c r="M197" s="850"/>
      <c r="N197" s="853"/>
      <c r="O197" s="517"/>
      <c r="P197" s="517"/>
      <c r="Q197" s="517"/>
      <c r="R197" s="517"/>
    </row>
    <row r="198" spans="2:18" s="527" customFormat="1" ht="15.75">
      <c r="B198" s="836">
        <v>19</v>
      </c>
      <c r="C198" s="839"/>
      <c r="D198" s="857" t="s">
        <v>26</v>
      </c>
      <c r="E198" s="854" t="str">
        <f>IF(D198="Y",1,IF(D198="T",0,IF(D198="Y/T","Belum diisi","Error")))</f>
        <v>Belum diisi</v>
      </c>
      <c r="F198" s="528">
        <v>1</v>
      </c>
      <c r="G198" s="529"/>
      <c r="H198" s="600" t="str">
        <f t="shared" si="3"/>
        <v>Belum Diisi</v>
      </c>
      <c r="I198" s="590" t="s">
        <v>26</v>
      </c>
      <c r="J198" s="591" t="str">
        <f>IF($D$198="Y/T","Isi Sasaran",IF($E$198=0,0,IF(I198="Y",1,IF(I198="T",0,"Isi Dulu"))))</f>
        <v>Isi Sasaran</v>
      </c>
      <c r="K198" s="590" t="s">
        <v>26</v>
      </c>
      <c r="L198" s="591" t="str">
        <f>IF($D$198="Y/T","Isi Sasaran",IF($E$198=0,0,IF(K198="Y",1,IF(K198="T",0,"Isi Dulu"))))</f>
        <v>Isi Sasaran</v>
      </c>
      <c r="M198" s="848" t="s">
        <v>26</v>
      </c>
      <c r="N198" s="851" t="str">
        <f>IF(M198="Y",1,IF(M198="T",0,IF(M198="Y/T","Belum diisi","Error")))</f>
        <v>Belum diisi</v>
      </c>
      <c r="O198" s="517"/>
      <c r="P198" s="517"/>
      <c r="Q198" s="517"/>
      <c r="R198" s="517"/>
    </row>
    <row r="199" spans="2:18" s="527" customFormat="1" ht="15.75">
      <c r="B199" s="837"/>
      <c r="C199" s="840"/>
      <c r="D199" s="858"/>
      <c r="E199" s="855"/>
      <c r="F199" s="549">
        <v>2</v>
      </c>
      <c r="G199" s="550"/>
      <c r="H199" s="598" t="str">
        <f t="shared" si="3"/>
        <v>Belum Diisi</v>
      </c>
      <c r="I199" s="592" t="s">
        <v>26</v>
      </c>
      <c r="J199" s="593" t="str">
        <f>IF($D$198="Y/T","Isi Sasaran",IF($E$198=0,0,IF(I199="Y",1,IF(I199="T",0,"Isi Dulu"))))</f>
        <v>Isi Sasaran</v>
      </c>
      <c r="K199" s="592" t="s">
        <v>26</v>
      </c>
      <c r="L199" s="593" t="str">
        <f>IF($D$198="Y/T","Isi Sasaran",IF($E$198=0,0,IF(K199="Y",1,IF(K199="T",0,"Isi Dulu"))))</f>
        <v>Isi Sasaran</v>
      </c>
      <c r="M199" s="849"/>
      <c r="N199" s="852"/>
      <c r="O199" s="517"/>
      <c r="P199" s="517"/>
      <c r="Q199" s="517"/>
      <c r="R199" s="517"/>
    </row>
    <row r="200" spans="2:18" s="527" customFormat="1" ht="15.75">
      <c r="B200" s="837"/>
      <c r="C200" s="840"/>
      <c r="D200" s="858"/>
      <c r="E200" s="855"/>
      <c r="F200" s="549">
        <v>3</v>
      </c>
      <c r="G200" s="550"/>
      <c r="H200" s="598" t="str">
        <f t="shared" si="3"/>
        <v>Belum Diisi</v>
      </c>
      <c r="I200" s="592" t="s">
        <v>26</v>
      </c>
      <c r="J200" s="593" t="str">
        <f>IF($D$198="Y/T","Isi Sasaran",IF($E$198=0,0,IF(I200="Y",1,IF(I200="T",0,"Isi Dulu"))))</f>
        <v>Isi Sasaran</v>
      </c>
      <c r="K200" s="592" t="s">
        <v>26</v>
      </c>
      <c r="L200" s="593" t="str">
        <f>IF($D$198="Y/T","Isi Sasaran",IF($E$198=0,0,IF(K200="Y",1,IF(K200="T",0,"Isi Dulu"))))</f>
        <v>Isi Sasaran</v>
      </c>
      <c r="M200" s="849"/>
      <c r="N200" s="852"/>
      <c r="O200" s="517"/>
      <c r="P200" s="517"/>
      <c r="Q200" s="517"/>
      <c r="R200" s="517"/>
    </row>
    <row r="201" spans="2:18" s="527" customFormat="1" ht="15.75">
      <c r="B201" s="837"/>
      <c r="C201" s="840"/>
      <c r="D201" s="858"/>
      <c r="E201" s="855"/>
      <c r="F201" s="549">
        <v>4</v>
      </c>
      <c r="G201" s="550"/>
      <c r="H201" s="598" t="str">
        <f t="shared" si="3"/>
        <v>Belum Diisi</v>
      </c>
      <c r="I201" s="592" t="s">
        <v>26</v>
      </c>
      <c r="J201" s="593" t="str">
        <f>IF($D$198="Y/T","Isi Sasaran",IF($E$198=0,0,IF(I201="Y",1,IF(I201="T",0,"Isi Dulu"))))</f>
        <v>Isi Sasaran</v>
      </c>
      <c r="K201" s="592" t="s">
        <v>26</v>
      </c>
      <c r="L201" s="593" t="str">
        <f>IF($D$198="Y/T","Isi Sasaran",IF($E$198=0,0,IF(K201="Y",1,IF(K201="T",0,"Isi Dulu"))))</f>
        <v>Isi Sasaran</v>
      </c>
      <c r="M201" s="849"/>
      <c r="N201" s="852"/>
      <c r="O201" s="517"/>
      <c r="P201" s="517"/>
      <c r="Q201" s="517"/>
      <c r="R201" s="517"/>
    </row>
    <row r="202" spans="2:18" s="527" customFormat="1" ht="15.75">
      <c r="B202" s="838"/>
      <c r="C202" s="841"/>
      <c r="D202" s="859"/>
      <c r="E202" s="856"/>
      <c r="F202" s="569">
        <v>5</v>
      </c>
      <c r="G202" s="570"/>
      <c r="H202" s="599" t="str">
        <f t="shared" si="3"/>
        <v>Belum Diisi</v>
      </c>
      <c r="I202" s="595" t="s">
        <v>26</v>
      </c>
      <c r="J202" s="596" t="str">
        <f>IF($D$198="Y/T","Isi Sasaran",IF($E$198=0,0,IF(I202="Y",1,IF(I202="T",0,"Isi Dulu"))))</f>
        <v>Isi Sasaran</v>
      </c>
      <c r="K202" s="595" t="s">
        <v>26</v>
      </c>
      <c r="L202" s="596" t="str">
        <f>IF($D$198="Y/T","Isi Sasaran",IF($E$198=0,0,IF(K202="Y",1,IF(K202="T",0,"Isi Dulu"))))</f>
        <v>Isi Sasaran</v>
      </c>
      <c r="M202" s="850"/>
      <c r="N202" s="853"/>
      <c r="O202" s="517"/>
      <c r="P202" s="517"/>
      <c r="Q202" s="517"/>
      <c r="R202" s="517"/>
    </row>
    <row r="203" spans="2:18" s="527" customFormat="1" ht="15.75">
      <c r="B203" s="836">
        <v>20</v>
      </c>
      <c r="C203" s="839"/>
      <c r="D203" s="857" t="s">
        <v>26</v>
      </c>
      <c r="E203" s="854" t="str">
        <f>IF(D203="Y",1,IF(D203="T",0,IF(D203="Y/T","Belum diisi","Error")))</f>
        <v>Belum diisi</v>
      </c>
      <c r="F203" s="528">
        <v>1</v>
      </c>
      <c r="G203" s="529"/>
      <c r="H203" s="600" t="str">
        <f t="shared" si="3"/>
        <v>Belum Diisi</v>
      </c>
      <c r="I203" s="590" t="s">
        <v>26</v>
      </c>
      <c r="J203" s="591" t="str">
        <f>IF($D$203="Y/T","Isi Sasaran",IF($E$203=0,0,IF(I203="Y",1,IF(I203="T",0,"Isi Dulu"))))</f>
        <v>Isi Sasaran</v>
      </c>
      <c r="K203" s="590" t="s">
        <v>26</v>
      </c>
      <c r="L203" s="591" t="str">
        <f>IF($D$203="Y/T","Isi Sasaran",IF($E$203=0,0,IF(K203="Y",1,IF(K203="T",0,"Isi Dulu"))))</f>
        <v>Isi Sasaran</v>
      </c>
      <c r="M203" s="848" t="s">
        <v>26</v>
      </c>
      <c r="N203" s="851" t="str">
        <f>IF(M203="Y",1,IF(M203="T",0,IF(M203="Y/T","Belum diisi","Error")))</f>
        <v>Belum diisi</v>
      </c>
      <c r="O203" s="517"/>
      <c r="P203" s="517"/>
      <c r="Q203" s="517"/>
      <c r="R203" s="517"/>
    </row>
    <row r="204" spans="2:18" s="527" customFormat="1" ht="15.75">
      <c r="B204" s="837"/>
      <c r="C204" s="840"/>
      <c r="D204" s="858"/>
      <c r="E204" s="855"/>
      <c r="F204" s="549">
        <v>2</v>
      </c>
      <c r="G204" s="550"/>
      <c r="H204" s="598" t="str">
        <f t="shared" si="3"/>
        <v>Belum Diisi</v>
      </c>
      <c r="I204" s="592" t="s">
        <v>26</v>
      </c>
      <c r="J204" s="593" t="str">
        <f>IF($D$203="Y/T","Isi Sasaran",IF($E$203=0,0,IF(I204="Y",1,IF(I204="T",0,"Isi Dulu"))))</f>
        <v>Isi Sasaran</v>
      </c>
      <c r="K204" s="592" t="s">
        <v>26</v>
      </c>
      <c r="L204" s="593" t="str">
        <f>IF($D$203="Y/T","Isi Sasaran",IF($E$203=0,0,IF(K204="Y",1,IF(K204="T",0,"Isi Dulu"))))</f>
        <v>Isi Sasaran</v>
      </c>
      <c r="M204" s="849"/>
      <c r="N204" s="852"/>
      <c r="O204" s="517"/>
      <c r="P204" s="517"/>
      <c r="Q204" s="517"/>
      <c r="R204" s="517"/>
    </row>
    <row r="205" spans="2:18" s="527" customFormat="1" ht="15.75">
      <c r="B205" s="837"/>
      <c r="C205" s="840"/>
      <c r="D205" s="858"/>
      <c r="E205" s="855"/>
      <c r="F205" s="549">
        <v>3</v>
      </c>
      <c r="G205" s="550"/>
      <c r="H205" s="598" t="str">
        <f t="shared" si="3"/>
        <v>Belum Diisi</v>
      </c>
      <c r="I205" s="592" t="s">
        <v>26</v>
      </c>
      <c r="J205" s="593" t="str">
        <f>IF($D$203="Y/T","Isi Sasaran",IF($E$203=0,0,IF(I205="Y",1,IF(I205="T",0,"Isi Dulu"))))</f>
        <v>Isi Sasaran</v>
      </c>
      <c r="K205" s="592" t="s">
        <v>26</v>
      </c>
      <c r="L205" s="593" t="str">
        <f>IF($D$203="Y/T","Isi Sasaran",IF($E$203=0,0,IF(K205="Y",1,IF(K205="T",0,"Isi Dulu"))))</f>
        <v>Isi Sasaran</v>
      </c>
      <c r="M205" s="849"/>
      <c r="N205" s="852"/>
      <c r="O205" s="517"/>
      <c r="P205" s="517"/>
      <c r="Q205" s="517"/>
      <c r="R205" s="517"/>
    </row>
    <row r="206" spans="2:18" s="527" customFormat="1" ht="15.75">
      <c r="B206" s="837"/>
      <c r="C206" s="840"/>
      <c r="D206" s="858"/>
      <c r="E206" s="855"/>
      <c r="F206" s="549">
        <v>4</v>
      </c>
      <c r="G206" s="550"/>
      <c r="H206" s="598" t="str">
        <f t="shared" si="3"/>
        <v>Belum Diisi</v>
      </c>
      <c r="I206" s="592" t="s">
        <v>26</v>
      </c>
      <c r="J206" s="593" t="str">
        <f>IF($D$203="Y/T","Isi Sasaran",IF($E$203=0,0,IF(I206="Y",1,IF(I206="T",0,"Isi Dulu"))))</f>
        <v>Isi Sasaran</v>
      </c>
      <c r="K206" s="592" t="s">
        <v>26</v>
      </c>
      <c r="L206" s="593" t="str">
        <f>IF($D$203="Y/T","Isi Sasaran",IF($E$203=0,0,IF(K206="Y",1,IF(K206="T",0,"Isi Dulu"))))</f>
        <v>Isi Sasaran</v>
      </c>
      <c r="M206" s="849"/>
      <c r="N206" s="852"/>
      <c r="O206" s="517"/>
      <c r="P206" s="517"/>
      <c r="Q206" s="517"/>
      <c r="R206" s="517"/>
    </row>
    <row r="207" spans="2:18" s="527" customFormat="1" ht="15.75">
      <c r="B207" s="838"/>
      <c r="C207" s="841"/>
      <c r="D207" s="859"/>
      <c r="E207" s="856"/>
      <c r="F207" s="569">
        <v>5</v>
      </c>
      <c r="G207" s="570"/>
      <c r="H207" s="599" t="str">
        <f t="shared" si="3"/>
        <v>Belum Diisi</v>
      </c>
      <c r="I207" s="595" t="s">
        <v>26</v>
      </c>
      <c r="J207" s="596" t="str">
        <f>IF($D$203="Y/T","Isi Sasaran",IF($E$203=0,0,IF(I207="Y",1,IF(I207="T",0,"Isi Dulu"))))</f>
        <v>Isi Sasaran</v>
      </c>
      <c r="K207" s="595" t="s">
        <v>26</v>
      </c>
      <c r="L207" s="596" t="str">
        <f>IF($D$203="Y/T","Isi Sasaran",IF($E$203=0,0,IF(K207="Y",1,IF(K207="T",0,"Isi Dulu"))))</f>
        <v>Isi Sasaran</v>
      </c>
      <c r="M207" s="850"/>
      <c r="N207" s="853"/>
      <c r="O207" s="517"/>
      <c r="P207" s="517"/>
      <c r="Q207" s="517"/>
      <c r="R207" s="517"/>
    </row>
    <row r="208" spans="2:18" s="527" customFormat="1" ht="15.75">
      <c r="B208" s="580"/>
      <c r="C208" s="581"/>
      <c r="D208" s="582"/>
      <c r="E208" s="605" t="e">
        <f>AVERAGE(E108:E207)</f>
        <v>#DIV/0!</v>
      </c>
      <c r="F208" s="580"/>
      <c r="G208" s="583"/>
      <c r="H208" s="602" t="e">
        <f>(IF($D108="Y/T",0,AVERAGE(H108:H112))+IF($D113="Y/T",0,AVERAGE(H113:H117))+IF($D118="Y/T",0,AVERAGE(H118:H122))+IF($D123="Y/T",0,AVERAGE(H123:H127))+IF($D128="Y/T",0,AVERAGE(H128:H132))+IF($D133="Y/T",0,AVERAGE(H133:H137))+IF($D138="Y/T",0,AVERAGE(H138:H142))+IF($D143="Y/T",0,AVERAGE(H143:H147))+IF($D148="Y/T",0,AVERAGE(H148:H152))+IF($D153="Y/T",0,AVERAGE(H153:H157))+IF($D158="Y/T",0,AVERAGE(H158:H162))+IF($D163="Y/T",0,AVERAGE(H163:H167))+IF($D168="Y/T",0,AVERAGE(H168:H172))+IF($D173="Y/T",0,AVERAGE(H173:H177))+IF($D178="Y/T",0,AVERAGE(H178:H182))+IF($D183="Y/T",0,AVERAGE(H183:H187))+IF($D188="Y/T",0,AVERAGE(H188:H192))+IF($D193="Y/T",0,AVERAGE(H193:H197))+IF($D198="Y/T",0,AVERAGE(H198:H202))+IF($D203="Y/T",0,AVERAGE(H203:H207)))/(COUNTIF($D108:$D207,"Y")+COUNTIF($D108:$D207,"T"))</f>
        <v>#DIV/0!</v>
      </c>
      <c r="I208" s="582"/>
      <c r="J208" s="602" t="e">
        <f>(IF($D108="Y/T",0,AVERAGE(J108:J112))+IF($D113="Y/T",0,AVERAGE(J113:J117))+IF($D118="Y/T",0,AVERAGE(J118:J122))+IF($D123="Y/T",0,AVERAGE(J123:J127))+IF($D128="Y/T",0,AVERAGE(J128:J132))+IF($D133="Y/T",0,AVERAGE(J133:J137))+IF($D138="Y/T",0,AVERAGE(J138:J142))+IF($D143="Y/T",0,AVERAGE(J143:J147))+IF($D148="Y/T",0,AVERAGE(J148:J152))+IF($D153="Y/T",0,AVERAGE(J153:J157))+IF($D158="Y/T",0,AVERAGE(J158:J162))+IF($D163="Y/T",0,AVERAGE(J163:J167))+IF($D168="Y/T",0,AVERAGE(J168:J172))+IF($D173="Y/T",0,AVERAGE(J173:J177))+IF($D178="Y/T",0,AVERAGE(J178:J182))+IF($D183="Y/T",0,AVERAGE(J183:J187))+IF($D188="Y/T",0,AVERAGE(J188:J192))+IF($D193="Y/T",0,AVERAGE(J193:J197))+IF($D198="Y/T",0,AVERAGE(J198:J202))+IF($D203="Y/T",0,AVERAGE(J203:J207)))/(COUNTIF($D108:$D207,"Y")+COUNTIF($D108:$D207,"T"))</f>
        <v>#DIV/0!</v>
      </c>
      <c r="K208" s="582"/>
      <c r="L208" s="602" t="e">
        <f>(IF($D108="Y/T",0,AVERAGE(L108:L112))+IF($D113="Y/T",0,AVERAGE(L113:L117))+IF($D118="Y/T",0,AVERAGE(L118:L122))+IF($D123="Y/T",0,AVERAGE(L123:L127))+IF($D128="Y/T",0,AVERAGE(L128:L132))+IF($D133="Y/T",0,AVERAGE(L133:L137))+IF($D138="Y/T",0,AVERAGE(L138:L142))+IF($D143="Y/T",0,AVERAGE(L143:L147))+IF($D148="Y/T",0,AVERAGE(L148:L152))+IF($D153="Y/T",0,AVERAGE(L153:L157))+IF($D158="Y/T",0,AVERAGE(L158:L162))+IF($D163="Y/T",0,AVERAGE(L163:L167))+IF($D168="Y/T",0,AVERAGE(L168:L172))+IF($D173="Y/T",0,AVERAGE(L173:L177))+IF($D178="Y/T",0,AVERAGE(L178:L182))+IF($D183="Y/T",0,AVERAGE(L183:L187))+IF($D188="Y/T",0,AVERAGE(L188:L192))+IF($D193="Y/T",0,AVERAGE(L193:L197))+IF($D198="Y/T",0,AVERAGE(L198:L202))+IF($D203="Y/T",0,AVERAGE(L203:L207)))/(COUNTIF($D108:$D207,"Y")+COUNTIF($D108:$D207,"T"))</f>
        <v>#DIV/0!</v>
      </c>
      <c r="M208" s="606"/>
      <c r="N208" s="602" t="e">
        <f>AVERAGE(N108:N207)</f>
        <v>#DIV/0!</v>
      </c>
      <c r="O208" s="517"/>
      <c r="P208" s="517"/>
      <c r="Q208" s="517"/>
      <c r="R208" s="517"/>
    </row>
    <row r="209" spans="2:18" s="527" customFormat="1" ht="15.75">
      <c r="B209" s="865" t="s">
        <v>507</v>
      </c>
      <c r="C209" s="865"/>
      <c r="D209" s="865"/>
      <c r="E209" s="865"/>
      <c r="F209" s="865"/>
      <c r="G209" s="865"/>
      <c r="H209" s="865"/>
      <c r="I209" s="865"/>
      <c r="J209" s="865"/>
      <c r="K209" s="865"/>
      <c r="L209" s="865"/>
      <c r="M209" s="865"/>
      <c r="N209" s="866"/>
      <c r="O209" s="517"/>
      <c r="P209" s="517"/>
      <c r="Q209" s="517"/>
      <c r="R209" s="517"/>
    </row>
    <row r="210" spans="2:18" s="527" customFormat="1" ht="15.75">
      <c r="B210" s="836">
        <v>1</v>
      </c>
      <c r="C210" s="839" t="s">
        <v>1373</v>
      </c>
      <c r="D210" s="857" t="s">
        <v>26</v>
      </c>
      <c r="E210" s="854" t="str">
        <f>IF(D210="Y",1,IF(D210="T",0,IF(D210="Y/T","Belum diisi","Error")))</f>
        <v>Belum diisi</v>
      </c>
      <c r="F210" s="528">
        <v>1</v>
      </c>
      <c r="G210" s="607" t="s">
        <v>1367</v>
      </c>
      <c r="H210" s="589" t="str">
        <f>IF(OR(J210="Isi Dulu",L210="Isi Dulu",J210="Isi Sasaran",L210="Isi Sasaran"),"Belum Diisi",IF(SUM(J210,L210)=2,1,IF(SUM(J210,L210)=1,0,IF(SUM(J210,L210)=0,0,"Error"))))</f>
        <v>Belum Diisi</v>
      </c>
      <c r="I210" s="590" t="s">
        <v>26</v>
      </c>
      <c r="J210" s="591" t="str">
        <f>IF($D$210="Y/T","Isi Sasaran",IF($E$210=0,0,IF(I210="Y",1,IF(I210="T",0,"Isi Dulu"))))</f>
        <v>Isi Sasaran</v>
      </c>
      <c r="K210" s="590" t="s">
        <v>26</v>
      </c>
      <c r="L210" s="591" t="str">
        <f>IF($D$210="Y/T","Isi Sasaran",IF($E$210=0,0,IF(K210="Y",1,IF(K210="T",0,"Isi Dulu"))))</f>
        <v>Isi Sasaran</v>
      </c>
      <c r="M210" s="848" t="s">
        <v>26</v>
      </c>
      <c r="N210" s="851" t="str">
        <f>IF(M210="Y",1,IF(M210="T",0,IF(M210="Y/T","Belum diisi","Error")))</f>
        <v>Belum diisi</v>
      </c>
      <c r="O210" s="517"/>
      <c r="P210" s="517"/>
      <c r="Q210" s="517"/>
      <c r="R210" s="517"/>
    </row>
    <row r="211" spans="2:18" s="527" customFormat="1" ht="15.75">
      <c r="B211" s="837"/>
      <c r="C211" s="840"/>
      <c r="D211" s="858"/>
      <c r="E211" s="855"/>
      <c r="F211" s="549">
        <v>2</v>
      </c>
      <c r="G211" s="550"/>
      <c r="H211" s="589" t="str">
        <f t="shared" ref="H211:H274" si="4">IF(OR(J211="Isi Dulu",L211="Isi Dulu",J211="Isi Sasaran",L211="Isi Sasaran"),"Belum Diisi",IF(SUM(J211,L211)=2,1,IF(SUM(J211,L211)=1,0,IF(SUM(J211,L211)=0,0,"Error"))))</f>
        <v>Belum Diisi</v>
      </c>
      <c r="I211" s="592" t="s">
        <v>26</v>
      </c>
      <c r="J211" s="593" t="str">
        <f>IF($D$210="Y/T","Isi Sasaran",IF($E$210=0,0,IF(I211="Y",1,IF(I211="T",0,"Isi Dulu"))))</f>
        <v>Isi Sasaran</v>
      </c>
      <c r="K211" s="592" t="s">
        <v>26</v>
      </c>
      <c r="L211" s="593" t="str">
        <f>IF($D$210="Y/T","Isi Sasaran",IF($E$210=0,0,IF(K211="Y",1,IF(K211="T",0,"Isi Dulu"))))</f>
        <v>Isi Sasaran</v>
      </c>
      <c r="M211" s="849"/>
      <c r="N211" s="852"/>
      <c r="O211" s="517"/>
      <c r="P211" s="517"/>
      <c r="Q211" s="517"/>
      <c r="R211" s="517"/>
    </row>
    <row r="212" spans="2:18" s="527" customFormat="1" ht="15.75">
      <c r="B212" s="837"/>
      <c r="C212" s="840"/>
      <c r="D212" s="858"/>
      <c r="E212" s="855"/>
      <c r="F212" s="549">
        <v>3</v>
      </c>
      <c r="G212" s="550"/>
      <c r="H212" s="589" t="str">
        <f t="shared" si="4"/>
        <v>Belum Diisi</v>
      </c>
      <c r="I212" s="592" t="s">
        <v>26</v>
      </c>
      <c r="J212" s="593" t="str">
        <f>IF($D$210="Y/T","Isi Sasaran",IF($E$210=0,0,IF(I212="Y",1,IF(I212="T",0,"Isi Dulu"))))</f>
        <v>Isi Sasaran</v>
      </c>
      <c r="K212" s="592" t="s">
        <v>26</v>
      </c>
      <c r="L212" s="593" t="str">
        <f>IF($D$210="Y/T","Isi Sasaran",IF($E$210=0,0,IF(K212="Y",1,IF(K212="T",0,"Isi Dulu"))))</f>
        <v>Isi Sasaran</v>
      </c>
      <c r="M212" s="849"/>
      <c r="N212" s="852"/>
      <c r="O212" s="517"/>
      <c r="P212" s="517"/>
      <c r="Q212" s="517"/>
      <c r="R212" s="517"/>
    </row>
    <row r="213" spans="2:18" s="527" customFormat="1" ht="15.75">
      <c r="B213" s="837"/>
      <c r="C213" s="840"/>
      <c r="D213" s="858"/>
      <c r="E213" s="855"/>
      <c r="F213" s="549">
        <v>4</v>
      </c>
      <c r="G213" s="550"/>
      <c r="H213" s="589" t="str">
        <f t="shared" si="4"/>
        <v>Belum Diisi</v>
      </c>
      <c r="I213" s="592" t="s">
        <v>26</v>
      </c>
      <c r="J213" s="593" t="str">
        <f>IF($D$210="Y/T","Isi Sasaran",IF($E$210=0,0,IF(I213="Y",1,IF(I213="T",0,"Isi Dulu"))))</f>
        <v>Isi Sasaran</v>
      </c>
      <c r="K213" s="592" t="s">
        <v>26</v>
      </c>
      <c r="L213" s="593" t="str">
        <f>IF($D$210="Y/T","Isi Sasaran",IF($E$210=0,0,IF(K213="Y",1,IF(K213="T",0,"Isi Dulu"))))</f>
        <v>Isi Sasaran</v>
      </c>
      <c r="M213" s="849"/>
      <c r="N213" s="852"/>
      <c r="O213" s="517"/>
      <c r="P213" s="517"/>
      <c r="Q213" s="517"/>
      <c r="R213" s="517"/>
    </row>
    <row r="214" spans="2:18" s="527" customFormat="1" ht="15.75">
      <c r="B214" s="838"/>
      <c r="C214" s="841"/>
      <c r="D214" s="859"/>
      <c r="E214" s="856"/>
      <c r="F214" s="569">
        <v>5</v>
      </c>
      <c r="G214" s="570"/>
      <c r="H214" s="594" t="str">
        <f t="shared" si="4"/>
        <v>Belum Diisi</v>
      </c>
      <c r="I214" s="595" t="s">
        <v>26</v>
      </c>
      <c r="J214" s="596" t="str">
        <f>IF($D$210="Y/T","Isi Sasaran",IF($E$210=0,0,IF(I214="Y",1,IF(I214="T",0,"Isi Dulu"))))</f>
        <v>Isi Sasaran</v>
      </c>
      <c r="K214" s="595" t="s">
        <v>26</v>
      </c>
      <c r="L214" s="596" t="str">
        <f>IF($D$210="Y/T","Isi Sasaran",IF($E$210=0,0,IF(K214="Y",1,IF(K214="T",0,"Isi Dulu"))))</f>
        <v>Isi Sasaran</v>
      </c>
      <c r="M214" s="850"/>
      <c r="N214" s="853"/>
      <c r="O214" s="517"/>
      <c r="P214" s="517"/>
      <c r="Q214" s="517"/>
      <c r="R214" s="517"/>
    </row>
    <row r="215" spans="2:18" s="527" customFormat="1" ht="15.75">
      <c r="B215" s="836">
        <v>2</v>
      </c>
      <c r="C215" s="839"/>
      <c r="D215" s="857" t="s">
        <v>26</v>
      </c>
      <c r="E215" s="854" t="str">
        <f>IF(D215="Y",1,IF(D215="T",0,IF(D215="Y/T","Belum diisi","Error")))</f>
        <v>Belum diisi</v>
      </c>
      <c r="F215" s="528">
        <v>1</v>
      </c>
      <c r="G215" s="529"/>
      <c r="H215" s="597" t="str">
        <f t="shared" si="4"/>
        <v>Belum Diisi</v>
      </c>
      <c r="I215" s="590" t="s">
        <v>26</v>
      </c>
      <c r="J215" s="591" t="str">
        <f>IF($D$215="Y/T","Isi Sasaran",IF($E$215=0,0,IF(I215="Y",1,IF(I215="T",0,"Isi Dulu"))))</f>
        <v>Isi Sasaran</v>
      </c>
      <c r="K215" s="590" t="s">
        <v>26</v>
      </c>
      <c r="L215" s="591" t="str">
        <f>IF($D$215="Y/T","Isi Sasaran",IF($E$215=0,0,IF(K215="Y",1,IF(K215="T",0,"Isi Dulu"))))</f>
        <v>Isi Sasaran</v>
      </c>
      <c r="M215" s="848" t="s">
        <v>26</v>
      </c>
      <c r="N215" s="851" t="str">
        <f>IF(M215="Y",1,IF(M215="T",0,IF(M215="Y/T","Belum diisi","Error")))</f>
        <v>Belum diisi</v>
      </c>
      <c r="O215" s="517"/>
      <c r="P215" s="517"/>
      <c r="Q215" s="517"/>
      <c r="R215" s="517"/>
    </row>
    <row r="216" spans="2:18" s="527" customFormat="1" ht="15.75">
      <c r="B216" s="837"/>
      <c r="C216" s="840"/>
      <c r="D216" s="858"/>
      <c r="E216" s="855"/>
      <c r="F216" s="549">
        <v>2</v>
      </c>
      <c r="G216" s="550"/>
      <c r="H216" s="598" t="str">
        <f t="shared" si="4"/>
        <v>Belum Diisi</v>
      </c>
      <c r="I216" s="592" t="s">
        <v>26</v>
      </c>
      <c r="J216" s="593" t="str">
        <f>IF($D$215="Y/T","Isi Sasaran",IF($E$215=0,0,IF(I216="Y",1,IF(I216="T",0,"Isi Dulu"))))</f>
        <v>Isi Sasaran</v>
      </c>
      <c r="K216" s="592" t="s">
        <v>26</v>
      </c>
      <c r="L216" s="593" t="str">
        <f>IF($D$215="Y/T","Isi Sasaran",IF($E$215=0,0,IF(K216="Y",1,IF(K216="T",0,"Isi Dulu"))))</f>
        <v>Isi Sasaran</v>
      </c>
      <c r="M216" s="849"/>
      <c r="N216" s="852"/>
      <c r="O216" s="517"/>
      <c r="P216" s="517"/>
      <c r="Q216" s="517"/>
      <c r="R216" s="517"/>
    </row>
    <row r="217" spans="2:18" s="527" customFormat="1" ht="15.75">
      <c r="B217" s="837"/>
      <c r="C217" s="840"/>
      <c r="D217" s="858"/>
      <c r="E217" s="855"/>
      <c r="F217" s="549">
        <v>3</v>
      </c>
      <c r="G217" s="550"/>
      <c r="H217" s="598" t="str">
        <f t="shared" si="4"/>
        <v>Belum Diisi</v>
      </c>
      <c r="I217" s="592" t="s">
        <v>26</v>
      </c>
      <c r="J217" s="593" t="str">
        <f>IF($D$215="Y/T","Isi Sasaran",IF($E$215=0,0,IF(I217="Y",1,IF(I217="T",0,"Isi Dulu"))))</f>
        <v>Isi Sasaran</v>
      </c>
      <c r="K217" s="592" t="s">
        <v>26</v>
      </c>
      <c r="L217" s="593" t="str">
        <f>IF($D$215="Y/T","Isi Sasaran",IF($E$215=0,0,IF(K217="Y",1,IF(K217="T",0,"Isi Dulu"))))</f>
        <v>Isi Sasaran</v>
      </c>
      <c r="M217" s="849"/>
      <c r="N217" s="852"/>
      <c r="O217" s="517"/>
      <c r="P217" s="517"/>
      <c r="Q217" s="517"/>
      <c r="R217" s="517"/>
    </row>
    <row r="218" spans="2:18" s="527" customFormat="1" ht="15.75">
      <c r="B218" s="837"/>
      <c r="C218" s="840"/>
      <c r="D218" s="858"/>
      <c r="E218" s="855"/>
      <c r="F218" s="549">
        <v>4</v>
      </c>
      <c r="G218" s="550"/>
      <c r="H218" s="598" t="str">
        <f t="shared" si="4"/>
        <v>Belum Diisi</v>
      </c>
      <c r="I218" s="592" t="s">
        <v>26</v>
      </c>
      <c r="J218" s="593" t="str">
        <f>IF($D$215="Y/T","Isi Sasaran",IF($E$215=0,0,IF(I218="Y",1,IF(I218="T",0,"Isi Dulu"))))</f>
        <v>Isi Sasaran</v>
      </c>
      <c r="K218" s="592" t="s">
        <v>26</v>
      </c>
      <c r="L218" s="593" t="str">
        <f>IF($D$215="Y/T","Isi Sasaran",IF($E$215=0,0,IF(K218="Y",1,IF(K218="T",0,"Isi Dulu"))))</f>
        <v>Isi Sasaran</v>
      </c>
      <c r="M218" s="849"/>
      <c r="N218" s="852"/>
      <c r="O218" s="517"/>
      <c r="P218" s="517"/>
      <c r="Q218" s="517"/>
      <c r="R218" s="517"/>
    </row>
    <row r="219" spans="2:18" s="527" customFormat="1" ht="15.75">
      <c r="B219" s="838"/>
      <c r="C219" s="841"/>
      <c r="D219" s="859"/>
      <c r="E219" s="856"/>
      <c r="F219" s="569">
        <v>5</v>
      </c>
      <c r="G219" s="570"/>
      <c r="H219" s="599" t="str">
        <f t="shared" si="4"/>
        <v>Belum Diisi</v>
      </c>
      <c r="I219" s="595" t="s">
        <v>26</v>
      </c>
      <c r="J219" s="596" t="str">
        <f>IF($D$215="Y/T","Isi Sasaran",IF($E$215=0,0,IF(I219="Y",1,IF(I219="T",0,"Isi Dulu"))))</f>
        <v>Isi Sasaran</v>
      </c>
      <c r="K219" s="595" t="s">
        <v>26</v>
      </c>
      <c r="L219" s="596" t="str">
        <f>IF($D$215="Y/T","Isi Sasaran",IF($E$215=0,0,IF(K219="Y",1,IF(K219="T",0,"Isi Dulu"))))</f>
        <v>Isi Sasaran</v>
      </c>
      <c r="M219" s="850"/>
      <c r="N219" s="853"/>
      <c r="O219" s="517"/>
      <c r="P219" s="517"/>
      <c r="Q219" s="517"/>
      <c r="R219" s="517"/>
    </row>
    <row r="220" spans="2:18" s="527" customFormat="1" ht="15.75">
      <c r="B220" s="836">
        <v>3</v>
      </c>
      <c r="C220" s="839"/>
      <c r="D220" s="857" t="s">
        <v>26</v>
      </c>
      <c r="E220" s="854" t="str">
        <f>IF(D220="Y",1,IF(D220="T",0,IF(D220="Y/T","Belum diisi","Error")))</f>
        <v>Belum diisi</v>
      </c>
      <c r="F220" s="528">
        <v>1</v>
      </c>
      <c r="G220" s="529"/>
      <c r="H220" s="600" t="str">
        <f t="shared" si="4"/>
        <v>Belum Diisi</v>
      </c>
      <c r="I220" s="590" t="s">
        <v>26</v>
      </c>
      <c r="J220" s="591" t="str">
        <f>IF($D$220="Y/T","Isi Sasaran",IF($E$220=0,0,IF(I220="Y",1,IF(I220="T",0,"Isi Dulu"))))</f>
        <v>Isi Sasaran</v>
      </c>
      <c r="K220" s="590" t="s">
        <v>26</v>
      </c>
      <c r="L220" s="591" t="str">
        <f>IF($D$220="Y/T","Isi Sasaran",IF($E$220=0,0,IF(K220="Y",1,IF(K220="T",0,"Isi Dulu"))))</f>
        <v>Isi Sasaran</v>
      </c>
      <c r="M220" s="848" t="s">
        <v>26</v>
      </c>
      <c r="N220" s="851" t="str">
        <f>IF(M220="Y",1,IF(M220="T",0,IF(M220="Y/T","Belum diisi","Error")))</f>
        <v>Belum diisi</v>
      </c>
      <c r="O220" s="517"/>
      <c r="P220" s="517"/>
      <c r="Q220" s="517"/>
      <c r="R220" s="517"/>
    </row>
    <row r="221" spans="2:18" s="527" customFormat="1" ht="15.75">
      <c r="B221" s="837"/>
      <c r="C221" s="840"/>
      <c r="D221" s="858"/>
      <c r="E221" s="855"/>
      <c r="F221" s="549">
        <v>2</v>
      </c>
      <c r="G221" s="550"/>
      <c r="H221" s="598" t="str">
        <f t="shared" si="4"/>
        <v>Belum Diisi</v>
      </c>
      <c r="I221" s="592" t="s">
        <v>26</v>
      </c>
      <c r="J221" s="593" t="str">
        <f>IF($D$220="Y/T","Isi Sasaran",IF($E$220=0,0,IF(I221="Y",1,IF(I221="T",0,"Isi Dulu"))))</f>
        <v>Isi Sasaran</v>
      </c>
      <c r="K221" s="592" t="s">
        <v>26</v>
      </c>
      <c r="L221" s="593" t="str">
        <f>IF($D$220="Y/T","Isi Sasaran",IF($E$220=0,0,IF(K221="Y",1,IF(K221="T",0,"Isi Dulu"))))</f>
        <v>Isi Sasaran</v>
      </c>
      <c r="M221" s="849"/>
      <c r="N221" s="852"/>
      <c r="O221" s="517"/>
      <c r="P221" s="517"/>
      <c r="Q221" s="517"/>
      <c r="R221" s="517"/>
    </row>
    <row r="222" spans="2:18" s="527" customFormat="1" ht="15.75">
      <c r="B222" s="837"/>
      <c r="C222" s="840"/>
      <c r="D222" s="858"/>
      <c r="E222" s="855"/>
      <c r="F222" s="549">
        <v>3</v>
      </c>
      <c r="G222" s="550"/>
      <c r="H222" s="598" t="str">
        <f t="shared" si="4"/>
        <v>Belum Diisi</v>
      </c>
      <c r="I222" s="592" t="s">
        <v>26</v>
      </c>
      <c r="J222" s="593" t="str">
        <f>IF($D$220="Y/T","Isi Sasaran",IF($E$220=0,0,IF(I222="Y",1,IF(I222="T",0,"Isi Dulu"))))</f>
        <v>Isi Sasaran</v>
      </c>
      <c r="K222" s="592" t="s">
        <v>26</v>
      </c>
      <c r="L222" s="593" t="str">
        <f>IF($D$220="Y/T","Isi Sasaran",IF($E$220=0,0,IF(K222="Y",1,IF(K222="T",0,"Isi Dulu"))))</f>
        <v>Isi Sasaran</v>
      </c>
      <c r="M222" s="849"/>
      <c r="N222" s="852"/>
      <c r="O222" s="517"/>
      <c r="P222" s="517"/>
      <c r="Q222" s="517"/>
      <c r="R222" s="517"/>
    </row>
    <row r="223" spans="2:18" s="527" customFormat="1" ht="15.75">
      <c r="B223" s="837"/>
      <c r="C223" s="840"/>
      <c r="D223" s="858"/>
      <c r="E223" s="855"/>
      <c r="F223" s="549">
        <v>4</v>
      </c>
      <c r="G223" s="550"/>
      <c r="H223" s="598" t="str">
        <f t="shared" si="4"/>
        <v>Belum Diisi</v>
      </c>
      <c r="I223" s="592" t="s">
        <v>26</v>
      </c>
      <c r="J223" s="593" t="str">
        <f>IF($D$220="Y/T","Isi Sasaran",IF($E$220=0,0,IF(I223="Y",1,IF(I223="T",0,"Isi Dulu"))))</f>
        <v>Isi Sasaran</v>
      </c>
      <c r="K223" s="592" t="s">
        <v>26</v>
      </c>
      <c r="L223" s="593" t="str">
        <f>IF($D$220="Y/T","Isi Sasaran",IF($E$220=0,0,IF(K223="Y",1,IF(K223="T",0,"Isi Dulu"))))</f>
        <v>Isi Sasaran</v>
      </c>
      <c r="M223" s="849"/>
      <c r="N223" s="852"/>
      <c r="O223" s="517"/>
      <c r="P223" s="517"/>
      <c r="Q223" s="517"/>
      <c r="R223" s="517"/>
    </row>
    <row r="224" spans="2:18" s="527" customFormat="1" ht="15.75">
      <c r="B224" s="838"/>
      <c r="C224" s="841"/>
      <c r="D224" s="859"/>
      <c r="E224" s="856"/>
      <c r="F224" s="569">
        <v>5</v>
      </c>
      <c r="G224" s="570"/>
      <c r="H224" s="599" t="str">
        <f t="shared" si="4"/>
        <v>Belum Diisi</v>
      </c>
      <c r="I224" s="595" t="s">
        <v>26</v>
      </c>
      <c r="J224" s="596" t="str">
        <f>IF($D$220="Y/T","Isi Sasaran",IF($E$220=0,0,IF(I224="Y",1,IF(I224="T",0,"Isi Dulu"))))</f>
        <v>Isi Sasaran</v>
      </c>
      <c r="K224" s="595" t="s">
        <v>26</v>
      </c>
      <c r="L224" s="596" t="str">
        <f>IF($D$220="Y/T","Isi Sasaran",IF($E$220=0,0,IF(K224="Y",1,IF(K224="T",0,"Isi Dulu"))))</f>
        <v>Isi Sasaran</v>
      </c>
      <c r="M224" s="850"/>
      <c r="N224" s="853"/>
      <c r="O224" s="517"/>
      <c r="P224" s="517"/>
      <c r="Q224" s="517"/>
      <c r="R224" s="517"/>
    </row>
    <row r="225" spans="2:18" s="527" customFormat="1" ht="15.75">
      <c r="B225" s="836">
        <v>4</v>
      </c>
      <c r="C225" s="839"/>
      <c r="D225" s="857" t="s">
        <v>26</v>
      </c>
      <c r="E225" s="854" t="str">
        <f>IF(D225="Y",1,IF(D225="T",0,IF(D225="Y/T","Belum diisi","Error")))</f>
        <v>Belum diisi</v>
      </c>
      <c r="F225" s="528">
        <v>1</v>
      </c>
      <c r="G225" s="529"/>
      <c r="H225" s="600" t="str">
        <f t="shared" si="4"/>
        <v>Belum Diisi</v>
      </c>
      <c r="I225" s="590" t="s">
        <v>26</v>
      </c>
      <c r="J225" s="591" t="str">
        <f>IF($D$225="Y/T","Isi Sasaran",IF($E$225=0,0,IF(I225="Y",1,IF(I225="T",0,"Isi Dulu"))))</f>
        <v>Isi Sasaran</v>
      </c>
      <c r="K225" s="590" t="s">
        <v>26</v>
      </c>
      <c r="L225" s="591" t="str">
        <f>IF($D$225="Y/T","Isi Sasaran",IF($E$225=0,0,IF(K225="Y",1,IF(K225="T",0,"Isi Dulu"))))</f>
        <v>Isi Sasaran</v>
      </c>
      <c r="M225" s="848" t="s">
        <v>26</v>
      </c>
      <c r="N225" s="851" t="str">
        <f>IF(M225="Y",1,IF(M225="T",0,IF(M225="Y/T","Belum diisi","Error")))</f>
        <v>Belum diisi</v>
      </c>
      <c r="O225" s="517"/>
      <c r="P225" s="517"/>
      <c r="Q225" s="517"/>
      <c r="R225" s="517"/>
    </row>
    <row r="226" spans="2:18" s="527" customFormat="1" ht="15.75">
      <c r="B226" s="837"/>
      <c r="C226" s="840"/>
      <c r="D226" s="858"/>
      <c r="E226" s="855"/>
      <c r="F226" s="549">
        <v>2</v>
      </c>
      <c r="G226" s="550"/>
      <c r="H226" s="598" t="str">
        <f t="shared" si="4"/>
        <v>Belum Diisi</v>
      </c>
      <c r="I226" s="592" t="s">
        <v>26</v>
      </c>
      <c r="J226" s="593" t="str">
        <f>IF($D$225="Y/T","Isi Sasaran",IF($E$225=0,0,IF(I226="Y",1,IF(I226="T",0,"Isi Dulu"))))</f>
        <v>Isi Sasaran</v>
      </c>
      <c r="K226" s="592" t="s">
        <v>26</v>
      </c>
      <c r="L226" s="593" t="str">
        <f>IF($D$225="Y/T","Isi Sasaran",IF($E$225=0,0,IF(K226="Y",1,IF(K226="T",0,"Isi Dulu"))))</f>
        <v>Isi Sasaran</v>
      </c>
      <c r="M226" s="849"/>
      <c r="N226" s="852"/>
      <c r="O226" s="517"/>
      <c r="P226" s="517"/>
      <c r="Q226" s="517"/>
      <c r="R226" s="517"/>
    </row>
    <row r="227" spans="2:18" s="527" customFormat="1" ht="15.75">
      <c r="B227" s="837"/>
      <c r="C227" s="840"/>
      <c r="D227" s="858"/>
      <c r="E227" s="855"/>
      <c r="F227" s="549">
        <v>3</v>
      </c>
      <c r="G227" s="550"/>
      <c r="H227" s="598" t="str">
        <f t="shared" si="4"/>
        <v>Belum Diisi</v>
      </c>
      <c r="I227" s="592" t="s">
        <v>26</v>
      </c>
      <c r="J227" s="593" t="str">
        <f>IF($D$225="Y/T","Isi Sasaran",IF($E$225=0,0,IF(I227="Y",1,IF(I227="T",0,"Isi Dulu"))))</f>
        <v>Isi Sasaran</v>
      </c>
      <c r="K227" s="592" t="s">
        <v>26</v>
      </c>
      <c r="L227" s="593" t="str">
        <f>IF($D$225="Y/T","Isi Sasaran",IF($E$225=0,0,IF(K227="Y",1,IF(K227="T",0,"Isi Dulu"))))</f>
        <v>Isi Sasaran</v>
      </c>
      <c r="M227" s="849"/>
      <c r="N227" s="852"/>
      <c r="O227" s="517"/>
      <c r="P227" s="517"/>
      <c r="Q227" s="517"/>
      <c r="R227" s="517"/>
    </row>
    <row r="228" spans="2:18" s="527" customFormat="1" ht="15.75">
      <c r="B228" s="837"/>
      <c r="C228" s="840"/>
      <c r="D228" s="858"/>
      <c r="E228" s="855"/>
      <c r="F228" s="549">
        <v>4</v>
      </c>
      <c r="G228" s="550"/>
      <c r="H228" s="598" t="str">
        <f t="shared" si="4"/>
        <v>Belum Diisi</v>
      </c>
      <c r="I228" s="592" t="s">
        <v>26</v>
      </c>
      <c r="J228" s="593" t="str">
        <f>IF($D$225="Y/T","Isi Sasaran",IF($E$225=0,0,IF(I228="Y",1,IF(I228="T",0,"Isi Dulu"))))</f>
        <v>Isi Sasaran</v>
      </c>
      <c r="K228" s="592" t="s">
        <v>26</v>
      </c>
      <c r="L228" s="593" t="str">
        <f>IF($D$225="Y/T","Isi Sasaran",IF($E$225=0,0,IF(K228="Y",1,IF(K228="T",0,"Isi Dulu"))))</f>
        <v>Isi Sasaran</v>
      </c>
      <c r="M228" s="849"/>
      <c r="N228" s="852"/>
      <c r="O228" s="517"/>
      <c r="P228" s="517"/>
      <c r="Q228" s="517"/>
      <c r="R228" s="517"/>
    </row>
    <row r="229" spans="2:18" s="527" customFormat="1" ht="15.75">
      <c r="B229" s="838"/>
      <c r="C229" s="841"/>
      <c r="D229" s="859"/>
      <c r="E229" s="856"/>
      <c r="F229" s="569">
        <v>5</v>
      </c>
      <c r="G229" s="570"/>
      <c r="H229" s="599" t="str">
        <f t="shared" si="4"/>
        <v>Belum Diisi</v>
      </c>
      <c r="I229" s="595" t="s">
        <v>26</v>
      </c>
      <c r="J229" s="596" t="str">
        <f>IF($D$225="Y/T","Isi Sasaran",IF($E$225=0,0,IF(I229="Y",1,IF(I229="T",0,"Isi Dulu"))))</f>
        <v>Isi Sasaran</v>
      </c>
      <c r="K229" s="595" t="s">
        <v>26</v>
      </c>
      <c r="L229" s="596" t="str">
        <f>IF($D$225="Y/T","Isi Sasaran",IF($E$225=0,0,IF(K229="Y",1,IF(K229="T",0,"Isi Dulu"))))</f>
        <v>Isi Sasaran</v>
      </c>
      <c r="M229" s="850"/>
      <c r="N229" s="853"/>
      <c r="O229" s="517"/>
      <c r="P229" s="517"/>
      <c r="Q229" s="517"/>
      <c r="R229" s="517"/>
    </row>
    <row r="230" spans="2:18" s="527" customFormat="1" ht="15.75">
      <c r="B230" s="836">
        <v>5</v>
      </c>
      <c r="C230" s="839"/>
      <c r="D230" s="857" t="s">
        <v>26</v>
      </c>
      <c r="E230" s="854" t="str">
        <f>IF(D230="Y",1,IF(D230="T",0,IF(D230="Y/T","Belum diisi","Error")))</f>
        <v>Belum diisi</v>
      </c>
      <c r="F230" s="528">
        <v>1</v>
      </c>
      <c r="G230" s="529"/>
      <c r="H230" s="600" t="str">
        <f t="shared" si="4"/>
        <v>Belum Diisi</v>
      </c>
      <c r="I230" s="590" t="s">
        <v>26</v>
      </c>
      <c r="J230" s="591" t="str">
        <f>IF($D$230="Y/T","Isi Sasaran",IF($E$230=0,0,IF(I230="Y",1,IF(I230="T",0,"Isi Dulu"))))</f>
        <v>Isi Sasaran</v>
      </c>
      <c r="K230" s="590" t="s">
        <v>26</v>
      </c>
      <c r="L230" s="591" t="str">
        <f>IF($D$230="Y/T","Isi Sasaran",IF($E$230=0,0,IF(K230="Y",1,IF(K230="T",0,"Isi Dulu"))))</f>
        <v>Isi Sasaran</v>
      </c>
      <c r="M230" s="848" t="s">
        <v>26</v>
      </c>
      <c r="N230" s="851" t="str">
        <f>IF(M230="Y",1,IF(M230="T",0,IF(M230="Y/T","Belum diisi","Error")))</f>
        <v>Belum diisi</v>
      </c>
      <c r="O230" s="517"/>
      <c r="P230" s="517"/>
      <c r="Q230" s="517"/>
      <c r="R230" s="517"/>
    </row>
    <row r="231" spans="2:18" s="527" customFormat="1" ht="15.75">
      <c r="B231" s="837"/>
      <c r="C231" s="840"/>
      <c r="D231" s="858"/>
      <c r="E231" s="855"/>
      <c r="F231" s="549">
        <v>2</v>
      </c>
      <c r="G231" s="550"/>
      <c r="H231" s="598" t="str">
        <f t="shared" si="4"/>
        <v>Belum Diisi</v>
      </c>
      <c r="I231" s="592" t="s">
        <v>26</v>
      </c>
      <c r="J231" s="593" t="str">
        <f>IF($D$230="Y/T","Isi Sasaran",IF($E$230=0,0,IF(I231="Y",1,IF(I231="T",0,"Isi Dulu"))))</f>
        <v>Isi Sasaran</v>
      </c>
      <c r="K231" s="592" t="s">
        <v>26</v>
      </c>
      <c r="L231" s="593" t="str">
        <f>IF($D$230="Y/T","Isi Sasaran",IF($E$230=0,0,IF(K231="Y",1,IF(K231="T",0,"Isi Dulu"))))</f>
        <v>Isi Sasaran</v>
      </c>
      <c r="M231" s="849"/>
      <c r="N231" s="852"/>
      <c r="O231" s="517"/>
      <c r="P231" s="517"/>
      <c r="Q231" s="517"/>
      <c r="R231" s="517"/>
    </row>
    <row r="232" spans="2:18" s="527" customFormat="1" ht="15.75">
      <c r="B232" s="837"/>
      <c r="C232" s="840"/>
      <c r="D232" s="858"/>
      <c r="E232" s="855"/>
      <c r="F232" s="549">
        <v>3</v>
      </c>
      <c r="G232" s="550"/>
      <c r="H232" s="598" t="str">
        <f t="shared" si="4"/>
        <v>Belum Diisi</v>
      </c>
      <c r="I232" s="592" t="s">
        <v>26</v>
      </c>
      <c r="J232" s="593" t="str">
        <f>IF($D$230="Y/T","Isi Sasaran",IF($E$230=0,0,IF(I232="Y",1,IF(I232="T",0,"Isi Dulu"))))</f>
        <v>Isi Sasaran</v>
      </c>
      <c r="K232" s="592" t="s">
        <v>26</v>
      </c>
      <c r="L232" s="593" t="str">
        <f>IF($D$230="Y/T","Isi Sasaran",IF($E$230=0,0,IF(K232="Y",1,IF(K232="T",0,"Isi Dulu"))))</f>
        <v>Isi Sasaran</v>
      </c>
      <c r="M232" s="849"/>
      <c r="N232" s="852"/>
      <c r="O232" s="517"/>
      <c r="P232" s="517"/>
      <c r="Q232" s="517"/>
      <c r="R232" s="517"/>
    </row>
    <row r="233" spans="2:18" s="527" customFormat="1" ht="15.75">
      <c r="B233" s="837"/>
      <c r="C233" s="840"/>
      <c r="D233" s="858"/>
      <c r="E233" s="855"/>
      <c r="F233" s="549">
        <v>4</v>
      </c>
      <c r="G233" s="550"/>
      <c r="H233" s="598" t="str">
        <f t="shared" si="4"/>
        <v>Belum Diisi</v>
      </c>
      <c r="I233" s="592" t="s">
        <v>26</v>
      </c>
      <c r="J233" s="593" t="str">
        <f>IF($D$230="Y/T","Isi Sasaran",IF($E$230=0,0,IF(I233="Y",1,IF(I233="T",0,"Isi Dulu"))))</f>
        <v>Isi Sasaran</v>
      </c>
      <c r="K233" s="592" t="s">
        <v>26</v>
      </c>
      <c r="L233" s="593" t="str">
        <f>IF($D$230="Y/T","Isi Sasaran",IF($E$230=0,0,IF(K233="Y",1,IF(K233="T",0,"Isi Dulu"))))</f>
        <v>Isi Sasaran</v>
      </c>
      <c r="M233" s="849"/>
      <c r="N233" s="852"/>
      <c r="O233" s="517"/>
      <c r="P233" s="517"/>
      <c r="Q233" s="517"/>
      <c r="R233" s="517"/>
    </row>
    <row r="234" spans="2:18" s="527" customFormat="1" ht="15.75">
      <c r="B234" s="838"/>
      <c r="C234" s="841"/>
      <c r="D234" s="859"/>
      <c r="E234" s="856"/>
      <c r="F234" s="569">
        <v>5</v>
      </c>
      <c r="G234" s="570"/>
      <c r="H234" s="599" t="str">
        <f t="shared" si="4"/>
        <v>Belum Diisi</v>
      </c>
      <c r="I234" s="595" t="s">
        <v>26</v>
      </c>
      <c r="J234" s="596" t="str">
        <f>IF($D$230="Y/T","Isi Sasaran",IF($E$230=0,0,IF(I234="Y",1,IF(I234="T",0,"Isi Dulu"))))</f>
        <v>Isi Sasaran</v>
      </c>
      <c r="K234" s="595" t="s">
        <v>26</v>
      </c>
      <c r="L234" s="596" t="str">
        <f>IF($D$230="Y/T","Isi Sasaran",IF($E$230=0,0,IF(K234="Y",1,IF(K234="T",0,"Isi Dulu"))))</f>
        <v>Isi Sasaran</v>
      </c>
      <c r="M234" s="850"/>
      <c r="N234" s="853"/>
      <c r="O234" s="517"/>
      <c r="P234" s="517"/>
      <c r="Q234" s="517"/>
      <c r="R234" s="517"/>
    </row>
    <row r="235" spans="2:18" s="527" customFormat="1" ht="15.75">
      <c r="B235" s="836">
        <v>6</v>
      </c>
      <c r="C235" s="839"/>
      <c r="D235" s="857" t="s">
        <v>26</v>
      </c>
      <c r="E235" s="854" t="str">
        <f>IF(D235="Y",1,IF(D235="T",0,IF(D235="Y/T","Belum diisi","Error")))</f>
        <v>Belum diisi</v>
      </c>
      <c r="F235" s="528">
        <v>1</v>
      </c>
      <c r="G235" s="529"/>
      <c r="H235" s="600" t="str">
        <f t="shared" si="4"/>
        <v>Belum Diisi</v>
      </c>
      <c r="I235" s="590" t="s">
        <v>26</v>
      </c>
      <c r="J235" s="591" t="str">
        <f>IF($D$235="Y/T","Isi Sasaran",IF($E$235=0,0,IF(I235="Y",1,IF(I235="T",0,"Isi Dulu"))))</f>
        <v>Isi Sasaran</v>
      </c>
      <c r="K235" s="590" t="s">
        <v>26</v>
      </c>
      <c r="L235" s="591" t="str">
        <f>IF($D$235="Y/T","Isi Sasaran",IF($E$235=0,0,IF(K235="Y",1,IF(K235="T",0,"Isi Dulu"))))</f>
        <v>Isi Sasaran</v>
      </c>
      <c r="M235" s="848" t="s">
        <v>26</v>
      </c>
      <c r="N235" s="851" t="str">
        <f>IF(M235="Y",1,IF(M235="T",0,IF(M235="Y/T","Belum diisi","Error")))</f>
        <v>Belum diisi</v>
      </c>
      <c r="O235" s="517"/>
      <c r="P235" s="517"/>
      <c r="Q235" s="517"/>
      <c r="R235" s="517"/>
    </row>
    <row r="236" spans="2:18" s="527" customFormat="1" ht="15.75">
      <c r="B236" s="837"/>
      <c r="C236" s="840"/>
      <c r="D236" s="858"/>
      <c r="E236" s="855"/>
      <c r="F236" s="549">
        <v>2</v>
      </c>
      <c r="G236" s="550"/>
      <c r="H236" s="598" t="str">
        <f t="shared" si="4"/>
        <v>Belum Diisi</v>
      </c>
      <c r="I236" s="592" t="s">
        <v>26</v>
      </c>
      <c r="J236" s="593" t="str">
        <f>IF($D$235="Y/T","Isi Sasaran",IF($E$235=0,0,IF(I236="Y",1,IF(I236="T",0,"Isi Dulu"))))</f>
        <v>Isi Sasaran</v>
      </c>
      <c r="K236" s="592" t="s">
        <v>26</v>
      </c>
      <c r="L236" s="593" t="str">
        <f>IF($D$235="Y/T","Isi Sasaran",IF($E$235=0,0,IF(K236="Y",1,IF(K236="T",0,"Isi Dulu"))))</f>
        <v>Isi Sasaran</v>
      </c>
      <c r="M236" s="849"/>
      <c r="N236" s="852"/>
      <c r="O236" s="517"/>
      <c r="P236" s="517"/>
      <c r="Q236" s="517"/>
      <c r="R236" s="517"/>
    </row>
    <row r="237" spans="2:18" s="527" customFormat="1" ht="15.75">
      <c r="B237" s="837"/>
      <c r="C237" s="840"/>
      <c r="D237" s="858"/>
      <c r="E237" s="855"/>
      <c r="F237" s="549">
        <v>3</v>
      </c>
      <c r="G237" s="550"/>
      <c r="H237" s="598" t="str">
        <f t="shared" si="4"/>
        <v>Belum Diisi</v>
      </c>
      <c r="I237" s="592" t="s">
        <v>26</v>
      </c>
      <c r="J237" s="593" t="str">
        <f>IF($D$235="Y/T","Isi Sasaran",IF($E$235=0,0,IF(I237="Y",1,IF(I237="T",0,"Isi Dulu"))))</f>
        <v>Isi Sasaran</v>
      </c>
      <c r="K237" s="592" t="s">
        <v>26</v>
      </c>
      <c r="L237" s="593" t="str">
        <f>IF($D$235="Y/T","Isi Sasaran",IF($E$235=0,0,IF(K237="Y",1,IF(K237="T",0,"Isi Dulu"))))</f>
        <v>Isi Sasaran</v>
      </c>
      <c r="M237" s="849"/>
      <c r="N237" s="852"/>
      <c r="O237" s="517"/>
      <c r="P237" s="517"/>
      <c r="Q237" s="517"/>
      <c r="R237" s="517"/>
    </row>
    <row r="238" spans="2:18" s="527" customFormat="1" ht="15.75">
      <c r="B238" s="837"/>
      <c r="C238" s="840"/>
      <c r="D238" s="858"/>
      <c r="E238" s="855"/>
      <c r="F238" s="549">
        <v>4</v>
      </c>
      <c r="G238" s="550"/>
      <c r="H238" s="598" t="str">
        <f t="shared" si="4"/>
        <v>Belum Diisi</v>
      </c>
      <c r="I238" s="592" t="s">
        <v>26</v>
      </c>
      <c r="J238" s="593" t="str">
        <f>IF($D$235="Y/T","Isi Sasaran",IF($E$235=0,0,IF(I238="Y",1,IF(I238="T",0,"Isi Dulu"))))</f>
        <v>Isi Sasaran</v>
      </c>
      <c r="K238" s="592" t="s">
        <v>26</v>
      </c>
      <c r="L238" s="593" t="str">
        <f>IF($D$235="Y/T","Isi Sasaran",IF($E$235=0,0,IF(K238="Y",1,IF(K238="T",0,"Isi Dulu"))))</f>
        <v>Isi Sasaran</v>
      </c>
      <c r="M238" s="849"/>
      <c r="N238" s="852"/>
      <c r="O238" s="517"/>
      <c r="P238" s="517"/>
      <c r="Q238" s="517"/>
      <c r="R238" s="517"/>
    </row>
    <row r="239" spans="2:18" s="527" customFormat="1" ht="15.75">
      <c r="B239" s="838"/>
      <c r="C239" s="841"/>
      <c r="D239" s="859"/>
      <c r="E239" s="856"/>
      <c r="F239" s="569">
        <v>5</v>
      </c>
      <c r="G239" s="570"/>
      <c r="H239" s="599" t="str">
        <f t="shared" si="4"/>
        <v>Belum Diisi</v>
      </c>
      <c r="I239" s="595" t="s">
        <v>26</v>
      </c>
      <c r="J239" s="596" t="str">
        <f>IF($D$235="Y/T","Isi Sasaran",IF($E$235=0,0,IF(I239="Y",1,IF(I239="T",0,"Isi Dulu"))))</f>
        <v>Isi Sasaran</v>
      </c>
      <c r="K239" s="595" t="s">
        <v>26</v>
      </c>
      <c r="L239" s="596" t="str">
        <f>IF($D$235="Y/T","Isi Sasaran",IF($E$235=0,0,IF(K239="Y",1,IF(K239="T",0,"Isi Dulu"))))</f>
        <v>Isi Sasaran</v>
      </c>
      <c r="M239" s="850"/>
      <c r="N239" s="853"/>
      <c r="O239" s="517"/>
      <c r="P239" s="517"/>
      <c r="Q239" s="517"/>
      <c r="R239" s="517"/>
    </row>
    <row r="240" spans="2:18" s="527" customFormat="1" ht="15.75">
      <c r="B240" s="836">
        <v>7</v>
      </c>
      <c r="C240" s="839"/>
      <c r="D240" s="857" t="s">
        <v>26</v>
      </c>
      <c r="E240" s="854" t="str">
        <f>IF(D240="Y",1,IF(D240="T",0,IF(D240="Y/T","Belum diisi","Error")))</f>
        <v>Belum diisi</v>
      </c>
      <c r="F240" s="528">
        <v>1</v>
      </c>
      <c r="G240" s="529"/>
      <c r="H240" s="600" t="str">
        <f t="shared" si="4"/>
        <v>Belum Diisi</v>
      </c>
      <c r="I240" s="590" t="s">
        <v>26</v>
      </c>
      <c r="J240" s="591" t="str">
        <f>IF($D$240="Y/T","Isi Sasaran",IF($E$240=0,0,IF(I240="Y",1,IF(I240="T",0,"Isi Dulu"))))</f>
        <v>Isi Sasaran</v>
      </c>
      <c r="K240" s="590" t="s">
        <v>26</v>
      </c>
      <c r="L240" s="591" t="str">
        <f>IF($D$240="Y/T","Isi Sasaran",IF($E$240=0,0,IF(K240="Y",1,IF(K240="T",0,"Isi Dulu"))))</f>
        <v>Isi Sasaran</v>
      </c>
      <c r="M240" s="848" t="s">
        <v>26</v>
      </c>
      <c r="N240" s="851" t="str">
        <f>IF(M240="Y",1,IF(M240="T",0,IF(M240="Y/T","Belum diisi","Error")))</f>
        <v>Belum diisi</v>
      </c>
      <c r="O240" s="517"/>
      <c r="P240" s="517"/>
      <c r="Q240" s="517"/>
      <c r="R240" s="517"/>
    </row>
    <row r="241" spans="2:18" s="527" customFormat="1" ht="15.75">
      <c r="B241" s="837"/>
      <c r="C241" s="840"/>
      <c r="D241" s="858"/>
      <c r="E241" s="855"/>
      <c r="F241" s="549">
        <v>2</v>
      </c>
      <c r="G241" s="550"/>
      <c r="H241" s="598" t="str">
        <f t="shared" si="4"/>
        <v>Belum Diisi</v>
      </c>
      <c r="I241" s="592" t="s">
        <v>26</v>
      </c>
      <c r="J241" s="593" t="str">
        <f>IF($D$240="Y/T","Isi Sasaran",IF($E$240=0,0,IF(I241="Y",1,IF(I241="T",0,"Isi Dulu"))))</f>
        <v>Isi Sasaran</v>
      </c>
      <c r="K241" s="592" t="s">
        <v>26</v>
      </c>
      <c r="L241" s="593" t="str">
        <f>IF($D$240="Y/T","Isi Sasaran",IF($E$240=0,0,IF(K241="Y",1,IF(K241="T",0,"Isi Dulu"))))</f>
        <v>Isi Sasaran</v>
      </c>
      <c r="M241" s="849"/>
      <c r="N241" s="852"/>
      <c r="O241" s="517"/>
      <c r="P241" s="517"/>
      <c r="Q241" s="517"/>
      <c r="R241" s="517"/>
    </row>
    <row r="242" spans="2:18" s="527" customFormat="1" ht="15.75">
      <c r="B242" s="837"/>
      <c r="C242" s="840"/>
      <c r="D242" s="858"/>
      <c r="E242" s="855"/>
      <c r="F242" s="549">
        <v>3</v>
      </c>
      <c r="G242" s="550"/>
      <c r="H242" s="598" t="str">
        <f t="shared" si="4"/>
        <v>Belum Diisi</v>
      </c>
      <c r="I242" s="592" t="s">
        <v>26</v>
      </c>
      <c r="J242" s="593" t="str">
        <f>IF($D$240="Y/T","Isi Sasaran",IF($E$240=0,0,IF(I242="Y",1,IF(I242="T",0,"Isi Dulu"))))</f>
        <v>Isi Sasaran</v>
      </c>
      <c r="K242" s="592" t="s">
        <v>26</v>
      </c>
      <c r="L242" s="593" t="str">
        <f>IF($D$240="Y/T","Isi Sasaran",IF($E$240=0,0,IF(K242="Y",1,IF(K242="T",0,"Isi Dulu"))))</f>
        <v>Isi Sasaran</v>
      </c>
      <c r="M242" s="849"/>
      <c r="N242" s="852"/>
      <c r="O242" s="517"/>
      <c r="P242" s="517"/>
      <c r="Q242" s="517"/>
      <c r="R242" s="517"/>
    </row>
    <row r="243" spans="2:18" s="527" customFormat="1" ht="15.75">
      <c r="B243" s="837"/>
      <c r="C243" s="840"/>
      <c r="D243" s="858"/>
      <c r="E243" s="855"/>
      <c r="F243" s="549">
        <v>4</v>
      </c>
      <c r="G243" s="550"/>
      <c r="H243" s="598" t="str">
        <f t="shared" si="4"/>
        <v>Belum Diisi</v>
      </c>
      <c r="I243" s="592" t="s">
        <v>26</v>
      </c>
      <c r="J243" s="593" t="str">
        <f>IF($D$240="Y/T","Isi Sasaran",IF($E$240=0,0,IF(I243="Y",1,IF(I243="T",0,"Isi Dulu"))))</f>
        <v>Isi Sasaran</v>
      </c>
      <c r="K243" s="592" t="s">
        <v>26</v>
      </c>
      <c r="L243" s="593" t="str">
        <f>IF($D$240="Y/T","Isi Sasaran",IF($E$240=0,0,IF(K243="Y",1,IF(K243="T",0,"Isi Dulu"))))</f>
        <v>Isi Sasaran</v>
      </c>
      <c r="M243" s="849"/>
      <c r="N243" s="852"/>
      <c r="O243" s="517"/>
      <c r="P243" s="517"/>
      <c r="Q243" s="517"/>
      <c r="R243" s="517"/>
    </row>
    <row r="244" spans="2:18" s="527" customFormat="1" ht="15.75">
      <c r="B244" s="838"/>
      <c r="C244" s="841"/>
      <c r="D244" s="859"/>
      <c r="E244" s="856"/>
      <c r="F244" s="569">
        <v>5</v>
      </c>
      <c r="G244" s="570"/>
      <c r="H244" s="599" t="str">
        <f t="shared" si="4"/>
        <v>Belum Diisi</v>
      </c>
      <c r="I244" s="595" t="s">
        <v>26</v>
      </c>
      <c r="J244" s="596" t="str">
        <f>IF($D$240="Y/T","Isi Sasaran",IF($E$240=0,0,IF(I244="Y",1,IF(I244="T",0,"Isi Dulu"))))</f>
        <v>Isi Sasaran</v>
      </c>
      <c r="K244" s="595" t="s">
        <v>26</v>
      </c>
      <c r="L244" s="596" t="str">
        <f>IF($D$240="Y/T","Isi Sasaran",IF($E$240=0,0,IF(K244="Y",1,IF(K244="T",0,"Isi Dulu"))))</f>
        <v>Isi Sasaran</v>
      </c>
      <c r="M244" s="850"/>
      <c r="N244" s="853"/>
      <c r="O244" s="517"/>
      <c r="P244" s="517"/>
      <c r="Q244" s="517"/>
      <c r="R244" s="517"/>
    </row>
    <row r="245" spans="2:18" s="527" customFormat="1" ht="15.75">
      <c r="B245" s="836">
        <v>8</v>
      </c>
      <c r="C245" s="839"/>
      <c r="D245" s="857" t="s">
        <v>26</v>
      </c>
      <c r="E245" s="854" t="str">
        <f>IF(D245="Y",1,IF(D245="T",0,IF(D245="Y/T","Belum diisi","Error")))</f>
        <v>Belum diisi</v>
      </c>
      <c r="F245" s="528">
        <v>1</v>
      </c>
      <c r="G245" s="529"/>
      <c r="H245" s="600" t="str">
        <f t="shared" si="4"/>
        <v>Belum Diisi</v>
      </c>
      <c r="I245" s="590" t="s">
        <v>26</v>
      </c>
      <c r="J245" s="591" t="str">
        <f>IF($D$245="Y/T","Isi Sasaran",IF($E$245=0,0,IF(I245="Y",1,IF(I245="T",0,"Isi Dulu"))))</f>
        <v>Isi Sasaran</v>
      </c>
      <c r="K245" s="590" t="s">
        <v>26</v>
      </c>
      <c r="L245" s="591" t="str">
        <f>IF($D$245="Y/T","Isi Sasaran",IF($E$245=0,0,IF(K245="Y",1,IF(K245="T",0,"Isi Dulu"))))</f>
        <v>Isi Sasaran</v>
      </c>
      <c r="M245" s="848" t="s">
        <v>26</v>
      </c>
      <c r="N245" s="851" t="str">
        <f>IF(M245="Y",1,IF(M245="T",0,IF(M245="Y/T","Belum diisi","Error")))</f>
        <v>Belum diisi</v>
      </c>
      <c r="O245" s="517"/>
      <c r="P245" s="517"/>
      <c r="Q245" s="517"/>
      <c r="R245" s="517"/>
    </row>
    <row r="246" spans="2:18" s="527" customFormat="1" ht="15.75">
      <c r="B246" s="837"/>
      <c r="C246" s="840"/>
      <c r="D246" s="858"/>
      <c r="E246" s="855"/>
      <c r="F246" s="549">
        <v>2</v>
      </c>
      <c r="G246" s="550"/>
      <c r="H246" s="598" t="str">
        <f t="shared" si="4"/>
        <v>Belum Diisi</v>
      </c>
      <c r="I246" s="592" t="s">
        <v>26</v>
      </c>
      <c r="J246" s="593" t="str">
        <f>IF($D$245="Y/T","Isi Sasaran",IF($E$245=0,0,IF(I246="Y",1,IF(I246="T",0,"Isi Dulu"))))</f>
        <v>Isi Sasaran</v>
      </c>
      <c r="K246" s="592" t="s">
        <v>26</v>
      </c>
      <c r="L246" s="593" t="str">
        <f>IF($D$245="Y/T","Isi Sasaran",IF($E$245=0,0,IF(K246="Y",1,IF(K246="T",0,"Isi Dulu"))))</f>
        <v>Isi Sasaran</v>
      </c>
      <c r="M246" s="849"/>
      <c r="N246" s="852"/>
      <c r="O246" s="517"/>
      <c r="P246" s="517"/>
      <c r="Q246" s="517"/>
      <c r="R246" s="517"/>
    </row>
    <row r="247" spans="2:18" s="527" customFormat="1" ht="15.75">
      <c r="B247" s="837"/>
      <c r="C247" s="840"/>
      <c r="D247" s="858"/>
      <c r="E247" s="855"/>
      <c r="F247" s="549">
        <v>3</v>
      </c>
      <c r="G247" s="550"/>
      <c r="H247" s="598" t="str">
        <f t="shared" si="4"/>
        <v>Belum Diisi</v>
      </c>
      <c r="I247" s="592" t="s">
        <v>26</v>
      </c>
      <c r="J247" s="593" t="str">
        <f>IF($D$245="Y/T","Isi Sasaran",IF($E$245=0,0,IF(I247="Y",1,IF(I247="T",0,"Isi Dulu"))))</f>
        <v>Isi Sasaran</v>
      </c>
      <c r="K247" s="592" t="s">
        <v>26</v>
      </c>
      <c r="L247" s="593" t="str">
        <f>IF($D$245="Y/T","Isi Sasaran",IF($E$245=0,0,IF(K247="Y",1,IF(K247="T",0,"Isi Dulu"))))</f>
        <v>Isi Sasaran</v>
      </c>
      <c r="M247" s="849"/>
      <c r="N247" s="852"/>
      <c r="O247" s="517"/>
      <c r="P247" s="517"/>
      <c r="Q247" s="517"/>
      <c r="R247" s="517"/>
    </row>
    <row r="248" spans="2:18" s="527" customFormat="1" ht="15.75">
      <c r="B248" s="837"/>
      <c r="C248" s="840"/>
      <c r="D248" s="858"/>
      <c r="E248" s="855"/>
      <c r="F248" s="549">
        <v>4</v>
      </c>
      <c r="G248" s="550"/>
      <c r="H248" s="598" t="str">
        <f t="shared" si="4"/>
        <v>Belum Diisi</v>
      </c>
      <c r="I248" s="592" t="s">
        <v>26</v>
      </c>
      <c r="J248" s="593" t="str">
        <f>IF($D$245="Y/T","Isi Sasaran",IF($E$245=0,0,IF(I248="Y",1,IF(I248="T",0,"Isi Dulu"))))</f>
        <v>Isi Sasaran</v>
      </c>
      <c r="K248" s="592" t="s">
        <v>26</v>
      </c>
      <c r="L248" s="593" t="str">
        <f>IF($D$245="Y/T","Isi Sasaran",IF($E$245=0,0,IF(K248="Y",1,IF(K248="T",0,"Isi Dulu"))))</f>
        <v>Isi Sasaran</v>
      </c>
      <c r="M248" s="849"/>
      <c r="N248" s="852"/>
      <c r="O248" s="517"/>
      <c r="P248" s="517"/>
      <c r="Q248" s="517"/>
      <c r="R248" s="517"/>
    </row>
    <row r="249" spans="2:18" s="527" customFormat="1" ht="15.75">
      <c r="B249" s="838"/>
      <c r="C249" s="841"/>
      <c r="D249" s="859"/>
      <c r="E249" s="856"/>
      <c r="F249" s="569">
        <v>5</v>
      </c>
      <c r="G249" s="570"/>
      <c r="H249" s="599" t="str">
        <f t="shared" si="4"/>
        <v>Belum Diisi</v>
      </c>
      <c r="I249" s="595" t="s">
        <v>26</v>
      </c>
      <c r="J249" s="596" t="str">
        <f>IF($D$245="Y/T","Isi Sasaran",IF($E$245=0,0,IF(I249="Y",1,IF(I249="T",0,"Isi Dulu"))))</f>
        <v>Isi Sasaran</v>
      </c>
      <c r="K249" s="595" t="s">
        <v>26</v>
      </c>
      <c r="L249" s="596" t="str">
        <f>IF($D$245="Y/T","Isi Sasaran",IF($E$245=0,0,IF(K249="Y",1,IF(K249="T",0,"Isi Dulu"))))</f>
        <v>Isi Sasaran</v>
      </c>
      <c r="M249" s="850"/>
      <c r="N249" s="853"/>
      <c r="O249" s="517"/>
      <c r="P249" s="517"/>
      <c r="Q249" s="517"/>
      <c r="R249" s="517"/>
    </row>
    <row r="250" spans="2:18" s="527" customFormat="1" ht="15.75">
      <c r="B250" s="836">
        <v>9</v>
      </c>
      <c r="C250" s="839"/>
      <c r="D250" s="857" t="s">
        <v>26</v>
      </c>
      <c r="E250" s="854" t="str">
        <f>IF(D250="Y",1,IF(D250="T",0,IF(D250="Y/T","Belum diisi","Error")))</f>
        <v>Belum diisi</v>
      </c>
      <c r="F250" s="528">
        <v>1</v>
      </c>
      <c r="G250" s="529"/>
      <c r="H250" s="600" t="str">
        <f t="shared" si="4"/>
        <v>Belum Diisi</v>
      </c>
      <c r="I250" s="590" t="s">
        <v>26</v>
      </c>
      <c r="J250" s="591" t="str">
        <f>IF($D$250="Y/T","Isi Sasaran",IF($E$250=0,0,IF(I250="Y",1,IF(I250="T",0,"Isi Dulu"))))</f>
        <v>Isi Sasaran</v>
      </c>
      <c r="K250" s="590" t="s">
        <v>26</v>
      </c>
      <c r="L250" s="591" t="str">
        <f>IF($D$250="Y/T","Isi Sasaran",IF($E$250=0,0,IF(K250="Y",1,IF(K250="T",0,"Isi Dulu"))))</f>
        <v>Isi Sasaran</v>
      </c>
      <c r="M250" s="848" t="s">
        <v>26</v>
      </c>
      <c r="N250" s="851" t="str">
        <f>IF(M250="Y",1,IF(M250="T",0,IF(M250="Y/T","Belum diisi","Error")))</f>
        <v>Belum diisi</v>
      </c>
      <c r="O250" s="517"/>
      <c r="P250" s="517"/>
      <c r="Q250" s="517"/>
      <c r="R250" s="517"/>
    </row>
    <row r="251" spans="2:18" s="527" customFormat="1" ht="15.75">
      <c r="B251" s="837"/>
      <c r="C251" s="840"/>
      <c r="D251" s="858"/>
      <c r="E251" s="855"/>
      <c r="F251" s="549">
        <v>2</v>
      </c>
      <c r="G251" s="550"/>
      <c r="H251" s="598" t="str">
        <f t="shared" si="4"/>
        <v>Belum Diisi</v>
      </c>
      <c r="I251" s="592" t="s">
        <v>26</v>
      </c>
      <c r="J251" s="593" t="str">
        <f>IF($D$250="Y/T","Isi Sasaran",IF($E$250=0,0,IF(I251="Y",1,IF(I251="T",0,"Isi Dulu"))))</f>
        <v>Isi Sasaran</v>
      </c>
      <c r="K251" s="592" t="s">
        <v>26</v>
      </c>
      <c r="L251" s="593" t="str">
        <f>IF($D$250="Y/T","Isi Sasaran",IF($E$250=0,0,IF(K251="Y",1,IF(K251="T",0,"Isi Dulu"))))</f>
        <v>Isi Sasaran</v>
      </c>
      <c r="M251" s="849"/>
      <c r="N251" s="852"/>
      <c r="O251" s="517"/>
      <c r="P251" s="517"/>
      <c r="Q251" s="517"/>
      <c r="R251" s="517"/>
    </row>
    <row r="252" spans="2:18" s="527" customFormat="1" ht="15.75">
      <c r="B252" s="837"/>
      <c r="C252" s="840"/>
      <c r="D252" s="858"/>
      <c r="E252" s="855"/>
      <c r="F252" s="549">
        <v>3</v>
      </c>
      <c r="G252" s="550"/>
      <c r="H252" s="598" t="str">
        <f t="shared" si="4"/>
        <v>Belum Diisi</v>
      </c>
      <c r="I252" s="592" t="s">
        <v>26</v>
      </c>
      <c r="J252" s="593" t="str">
        <f>IF($D$250="Y/T","Isi Sasaran",IF($E$250=0,0,IF(I252="Y",1,IF(I252="T",0,"Isi Dulu"))))</f>
        <v>Isi Sasaran</v>
      </c>
      <c r="K252" s="592" t="s">
        <v>26</v>
      </c>
      <c r="L252" s="593" t="str">
        <f>IF($D$250="Y/T","Isi Sasaran",IF($E$250=0,0,IF(K252="Y",1,IF(K252="T",0,"Isi Dulu"))))</f>
        <v>Isi Sasaran</v>
      </c>
      <c r="M252" s="849"/>
      <c r="N252" s="852"/>
      <c r="O252" s="517"/>
      <c r="P252" s="517"/>
      <c r="Q252" s="517"/>
      <c r="R252" s="517"/>
    </row>
    <row r="253" spans="2:18" s="527" customFormat="1" ht="15.75">
      <c r="B253" s="837"/>
      <c r="C253" s="840"/>
      <c r="D253" s="858"/>
      <c r="E253" s="855"/>
      <c r="F253" s="549">
        <v>4</v>
      </c>
      <c r="G253" s="550"/>
      <c r="H253" s="598" t="str">
        <f t="shared" si="4"/>
        <v>Belum Diisi</v>
      </c>
      <c r="I253" s="592" t="s">
        <v>26</v>
      </c>
      <c r="J253" s="593" t="str">
        <f>IF($D$250="Y/T","Isi Sasaran",IF($E$250=0,0,IF(I253="Y",1,IF(I253="T",0,"Isi Dulu"))))</f>
        <v>Isi Sasaran</v>
      </c>
      <c r="K253" s="592" t="s">
        <v>26</v>
      </c>
      <c r="L253" s="593" t="str">
        <f>IF($D$250="Y/T","Isi Sasaran",IF($E$250=0,0,IF(K253="Y",1,IF(K253="T",0,"Isi Dulu"))))</f>
        <v>Isi Sasaran</v>
      </c>
      <c r="M253" s="849"/>
      <c r="N253" s="852"/>
      <c r="O253" s="517"/>
      <c r="P253" s="517"/>
      <c r="Q253" s="517"/>
      <c r="R253" s="517"/>
    </row>
    <row r="254" spans="2:18" s="527" customFormat="1" ht="15.75">
      <c r="B254" s="838"/>
      <c r="C254" s="841"/>
      <c r="D254" s="859"/>
      <c r="E254" s="856"/>
      <c r="F254" s="569">
        <v>5</v>
      </c>
      <c r="G254" s="570"/>
      <c r="H254" s="599" t="str">
        <f t="shared" si="4"/>
        <v>Belum Diisi</v>
      </c>
      <c r="I254" s="595" t="s">
        <v>26</v>
      </c>
      <c r="J254" s="596" t="str">
        <f>IF($D$250="Y/T","Isi Sasaran",IF($E$250=0,0,IF(I254="Y",1,IF(I254="T",0,"Isi Dulu"))))</f>
        <v>Isi Sasaran</v>
      </c>
      <c r="K254" s="595" t="s">
        <v>26</v>
      </c>
      <c r="L254" s="596" t="str">
        <f>IF($D$250="Y/T","Isi Sasaran",IF($E$250=0,0,IF(K254="Y",1,IF(K254="T",0,"Isi Dulu"))))</f>
        <v>Isi Sasaran</v>
      </c>
      <c r="M254" s="850"/>
      <c r="N254" s="853"/>
      <c r="O254" s="517"/>
      <c r="P254" s="517"/>
      <c r="Q254" s="517"/>
      <c r="R254" s="517"/>
    </row>
    <row r="255" spans="2:18" s="527" customFormat="1" ht="15.75">
      <c r="B255" s="836">
        <v>10</v>
      </c>
      <c r="C255" s="839"/>
      <c r="D255" s="857" t="s">
        <v>26</v>
      </c>
      <c r="E255" s="854" t="str">
        <f>IF(D255="Y",1,IF(D255="T",0,IF(D255="Y/T","Belum diisi","Error")))</f>
        <v>Belum diisi</v>
      </c>
      <c r="F255" s="528">
        <v>1</v>
      </c>
      <c r="G255" s="529"/>
      <c r="H255" s="600" t="str">
        <f t="shared" si="4"/>
        <v>Belum Diisi</v>
      </c>
      <c r="I255" s="590" t="s">
        <v>26</v>
      </c>
      <c r="J255" s="591" t="str">
        <f>IF($D$255="Y/T","Isi Sasaran",IF($E$255=0,0,IF(I255="Y",1,IF(I255="T",0,"Isi Dulu"))))</f>
        <v>Isi Sasaran</v>
      </c>
      <c r="K255" s="590" t="s">
        <v>26</v>
      </c>
      <c r="L255" s="591" t="str">
        <f>IF($D$255="Y/T","Isi Sasaran",IF($E$255=0,0,IF(K255="Y",1,IF(K255="T",0,"Isi Dulu"))))</f>
        <v>Isi Sasaran</v>
      </c>
      <c r="M255" s="848" t="s">
        <v>26</v>
      </c>
      <c r="N255" s="851" t="str">
        <f>IF(M255="Y",1,IF(M255="T",0,IF(M255="Y/T","Belum diisi","Error")))</f>
        <v>Belum diisi</v>
      </c>
      <c r="O255" s="517"/>
      <c r="P255" s="517"/>
      <c r="Q255" s="517"/>
      <c r="R255" s="517"/>
    </row>
    <row r="256" spans="2:18" s="527" customFormat="1" ht="15.75">
      <c r="B256" s="837"/>
      <c r="C256" s="840"/>
      <c r="D256" s="858"/>
      <c r="E256" s="855"/>
      <c r="F256" s="549">
        <v>2</v>
      </c>
      <c r="G256" s="550"/>
      <c r="H256" s="598" t="str">
        <f t="shared" si="4"/>
        <v>Belum Diisi</v>
      </c>
      <c r="I256" s="592" t="s">
        <v>26</v>
      </c>
      <c r="J256" s="593" t="str">
        <f>IF($D$255="Y/T","Isi Sasaran",IF($E$255=0,0,IF(I256="Y",1,IF(I256="T",0,"Isi Dulu"))))</f>
        <v>Isi Sasaran</v>
      </c>
      <c r="K256" s="592" t="s">
        <v>26</v>
      </c>
      <c r="L256" s="593" t="str">
        <f>IF($D$255="Y/T","Isi Sasaran",IF($E$255=0,0,IF(K256="Y",1,IF(K256="T",0,"Isi Dulu"))))</f>
        <v>Isi Sasaran</v>
      </c>
      <c r="M256" s="849"/>
      <c r="N256" s="852"/>
      <c r="O256" s="517"/>
      <c r="P256" s="517"/>
      <c r="Q256" s="517"/>
      <c r="R256" s="517"/>
    </row>
    <row r="257" spans="2:18" s="527" customFormat="1" ht="15.75">
      <c r="B257" s="837"/>
      <c r="C257" s="840"/>
      <c r="D257" s="858"/>
      <c r="E257" s="855"/>
      <c r="F257" s="549">
        <v>3</v>
      </c>
      <c r="G257" s="550"/>
      <c r="H257" s="598" t="str">
        <f t="shared" si="4"/>
        <v>Belum Diisi</v>
      </c>
      <c r="I257" s="592" t="s">
        <v>26</v>
      </c>
      <c r="J257" s="593" t="str">
        <f>IF($D$255="Y/T","Isi Sasaran",IF($E$255=0,0,IF(I257="Y",1,IF(I257="T",0,"Isi Dulu"))))</f>
        <v>Isi Sasaran</v>
      </c>
      <c r="K257" s="592" t="s">
        <v>26</v>
      </c>
      <c r="L257" s="593" t="str">
        <f>IF($D$255="Y/T","Isi Sasaran",IF($E$255=0,0,IF(K257="Y",1,IF(K257="T",0,"Isi Dulu"))))</f>
        <v>Isi Sasaran</v>
      </c>
      <c r="M257" s="849"/>
      <c r="N257" s="852"/>
      <c r="O257" s="517"/>
      <c r="P257" s="517"/>
      <c r="Q257" s="517"/>
      <c r="R257" s="517"/>
    </row>
    <row r="258" spans="2:18" s="527" customFormat="1" ht="15.75">
      <c r="B258" s="837"/>
      <c r="C258" s="840"/>
      <c r="D258" s="858"/>
      <c r="E258" s="855"/>
      <c r="F258" s="549">
        <v>4</v>
      </c>
      <c r="G258" s="550"/>
      <c r="H258" s="598" t="str">
        <f t="shared" si="4"/>
        <v>Belum Diisi</v>
      </c>
      <c r="I258" s="592" t="s">
        <v>26</v>
      </c>
      <c r="J258" s="593" t="str">
        <f>IF($D$255="Y/T","Isi Sasaran",IF($E$255=0,0,IF(I258="Y",1,IF(I258="T",0,"Isi Dulu"))))</f>
        <v>Isi Sasaran</v>
      </c>
      <c r="K258" s="592" t="s">
        <v>26</v>
      </c>
      <c r="L258" s="593" t="str">
        <f>IF($D$255="Y/T","Isi Sasaran",IF($E$255=0,0,IF(K258="Y",1,IF(K258="T",0,"Isi Dulu"))))</f>
        <v>Isi Sasaran</v>
      </c>
      <c r="M258" s="849"/>
      <c r="N258" s="852"/>
      <c r="O258" s="517"/>
      <c r="P258" s="517"/>
      <c r="Q258" s="517"/>
      <c r="R258" s="517"/>
    </row>
    <row r="259" spans="2:18" s="527" customFormat="1" ht="15.75">
      <c r="B259" s="838"/>
      <c r="C259" s="841"/>
      <c r="D259" s="859"/>
      <c r="E259" s="856"/>
      <c r="F259" s="569">
        <v>5</v>
      </c>
      <c r="G259" s="570"/>
      <c r="H259" s="599" t="str">
        <f t="shared" si="4"/>
        <v>Belum Diisi</v>
      </c>
      <c r="I259" s="595" t="s">
        <v>26</v>
      </c>
      <c r="J259" s="596" t="str">
        <f>IF($D$255="Y/T","Isi Sasaran",IF($E$255=0,0,IF(I259="Y",1,IF(I259="T",0,"Isi Dulu"))))</f>
        <v>Isi Sasaran</v>
      </c>
      <c r="K259" s="595" t="s">
        <v>26</v>
      </c>
      <c r="L259" s="596" t="str">
        <f>IF($D$255="Y/T","Isi Sasaran",IF($E$255=0,0,IF(K259="Y",1,IF(K259="T",0,"Isi Dulu"))))</f>
        <v>Isi Sasaran</v>
      </c>
      <c r="M259" s="850"/>
      <c r="N259" s="853"/>
      <c r="O259" s="517"/>
      <c r="P259" s="517"/>
      <c r="Q259" s="517"/>
      <c r="R259" s="517"/>
    </row>
    <row r="260" spans="2:18" s="527" customFormat="1" ht="15.75">
      <c r="B260" s="836">
        <v>11</v>
      </c>
      <c r="C260" s="839"/>
      <c r="D260" s="857" t="s">
        <v>26</v>
      </c>
      <c r="E260" s="854" t="str">
        <f>IF(D260="Y",1,IF(D260="T",0,IF(D260="Y/T","Belum diisi","Error")))</f>
        <v>Belum diisi</v>
      </c>
      <c r="F260" s="528">
        <v>1</v>
      </c>
      <c r="G260" s="529"/>
      <c r="H260" s="600" t="str">
        <f t="shared" si="4"/>
        <v>Belum Diisi</v>
      </c>
      <c r="I260" s="590" t="s">
        <v>26</v>
      </c>
      <c r="J260" s="591" t="str">
        <f>IF($D$260="Y/T","Isi Sasaran",IF($E$260=0,0,IF(I260="Y",1,IF(I260="T",0,"Isi Dulu"))))</f>
        <v>Isi Sasaran</v>
      </c>
      <c r="K260" s="590" t="s">
        <v>26</v>
      </c>
      <c r="L260" s="591" t="str">
        <f>IF($D$260="Y/T","Isi Sasaran",IF($E$260=0,0,IF(K260="Y",1,IF(K260="T",0,"Isi Dulu"))))</f>
        <v>Isi Sasaran</v>
      </c>
      <c r="M260" s="848" t="s">
        <v>26</v>
      </c>
      <c r="N260" s="851" t="str">
        <f>IF(M260="Y",1,IF(M260="T",0,IF(M260="Y/T","Belum diisi","Error")))</f>
        <v>Belum diisi</v>
      </c>
      <c r="O260" s="517"/>
      <c r="P260" s="517"/>
      <c r="Q260" s="517"/>
      <c r="R260" s="517"/>
    </row>
    <row r="261" spans="2:18" s="527" customFormat="1" ht="15.75">
      <c r="B261" s="837"/>
      <c r="C261" s="840"/>
      <c r="D261" s="858"/>
      <c r="E261" s="855"/>
      <c r="F261" s="549">
        <v>2</v>
      </c>
      <c r="G261" s="550"/>
      <c r="H261" s="598" t="str">
        <f t="shared" si="4"/>
        <v>Belum Diisi</v>
      </c>
      <c r="I261" s="592" t="s">
        <v>26</v>
      </c>
      <c r="J261" s="593" t="str">
        <f>IF($D$260="Y/T","Isi Sasaran",IF($E$260=0,0,IF(I261="Y",1,IF(I261="T",0,"Isi Dulu"))))</f>
        <v>Isi Sasaran</v>
      </c>
      <c r="K261" s="592" t="s">
        <v>26</v>
      </c>
      <c r="L261" s="593" t="str">
        <f>IF($D$260="Y/T","Isi Sasaran",IF($E$260=0,0,IF(K261="Y",1,IF(K261="T",0,"Isi Dulu"))))</f>
        <v>Isi Sasaran</v>
      </c>
      <c r="M261" s="849"/>
      <c r="N261" s="852"/>
      <c r="O261" s="517"/>
      <c r="P261" s="517"/>
      <c r="Q261" s="517"/>
      <c r="R261" s="517"/>
    </row>
    <row r="262" spans="2:18" s="527" customFormat="1" ht="15.75">
      <c r="B262" s="837"/>
      <c r="C262" s="840"/>
      <c r="D262" s="858"/>
      <c r="E262" s="855"/>
      <c r="F262" s="549">
        <v>3</v>
      </c>
      <c r="G262" s="550"/>
      <c r="H262" s="598" t="str">
        <f t="shared" si="4"/>
        <v>Belum Diisi</v>
      </c>
      <c r="I262" s="592" t="s">
        <v>26</v>
      </c>
      <c r="J262" s="593" t="str">
        <f>IF($D$260="Y/T","Isi Sasaran",IF($E$260=0,0,IF(I262="Y",1,IF(I262="T",0,"Isi Dulu"))))</f>
        <v>Isi Sasaran</v>
      </c>
      <c r="K262" s="592" t="s">
        <v>26</v>
      </c>
      <c r="L262" s="593" t="str">
        <f>IF($D$260="Y/T","Isi Sasaran",IF($E$260=0,0,IF(K262="Y",1,IF(K262="T",0,"Isi Dulu"))))</f>
        <v>Isi Sasaran</v>
      </c>
      <c r="M262" s="849"/>
      <c r="N262" s="852"/>
      <c r="O262" s="517"/>
      <c r="P262" s="517"/>
      <c r="Q262" s="517"/>
      <c r="R262" s="517"/>
    </row>
    <row r="263" spans="2:18" s="527" customFormat="1" ht="15.75">
      <c r="B263" s="837"/>
      <c r="C263" s="840"/>
      <c r="D263" s="858"/>
      <c r="E263" s="855"/>
      <c r="F263" s="549">
        <v>4</v>
      </c>
      <c r="G263" s="550"/>
      <c r="H263" s="598" t="str">
        <f t="shared" si="4"/>
        <v>Belum Diisi</v>
      </c>
      <c r="I263" s="592" t="s">
        <v>26</v>
      </c>
      <c r="J263" s="593" t="str">
        <f>IF($D$260="Y/T","Isi Sasaran",IF($E$260=0,0,IF(I263="Y",1,IF(I263="T",0,"Isi Dulu"))))</f>
        <v>Isi Sasaran</v>
      </c>
      <c r="K263" s="592" t="s">
        <v>26</v>
      </c>
      <c r="L263" s="593" t="str">
        <f>IF($D$260="Y/T","Isi Sasaran",IF($E$260=0,0,IF(K263="Y",1,IF(K263="T",0,"Isi Dulu"))))</f>
        <v>Isi Sasaran</v>
      </c>
      <c r="M263" s="849"/>
      <c r="N263" s="852"/>
      <c r="O263" s="517"/>
      <c r="P263" s="517"/>
      <c r="Q263" s="517"/>
      <c r="R263" s="517"/>
    </row>
    <row r="264" spans="2:18" s="527" customFormat="1" ht="15.75">
      <c r="B264" s="838"/>
      <c r="C264" s="841"/>
      <c r="D264" s="859"/>
      <c r="E264" s="856"/>
      <c r="F264" s="569">
        <v>5</v>
      </c>
      <c r="G264" s="570"/>
      <c r="H264" s="599" t="str">
        <f t="shared" si="4"/>
        <v>Belum Diisi</v>
      </c>
      <c r="I264" s="595" t="s">
        <v>26</v>
      </c>
      <c r="J264" s="596" t="str">
        <f>IF($D$260="Y/T","Isi Sasaran",IF($E$260=0,0,IF(I264="Y",1,IF(I264="T",0,"Isi Dulu"))))</f>
        <v>Isi Sasaran</v>
      </c>
      <c r="K264" s="595" t="s">
        <v>26</v>
      </c>
      <c r="L264" s="596" t="str">
        <f>IF($D$260="Y/T","Isi Sasaran",IF($E$260=0,0,IF(K264="Y",1,IF(K264="T",0,"Isi Dulu"))))</f>
        <v>Isi Sasaran</v>
      </c>
      <c r="M264" s="850"/>
      <c r="N264" s="853"/>
      <c r="O264" s="517"/>
      <c r="P264" s="517"/>
      <c r="Q264" s="517"/>
      <c r="R264" s="517"/>
    </row>
    <row r="265" spans="2:18" s="527" customFormat="1" ht="15.75">
      <c r="B265" s="836">
        <v>12</v>
      </c>
      <c r="C265" s="839"/>
      <c r="D265" s="857" t="s">
        <v>26</v>
      </c>
      <c r="E265" s="854" t="str">
        <f>IF(D265="Y",1,IF(D265="T",0,IF(D265="Y/T","Belum diisi","Error")))</f>
        <v>Belum diisi</v>
      </c>
      <c r="F265" s="528">
        <v>1</v>
      </c>
      <c r="G265" s="529"/>
      <c r="H265" s="600" t="str">
        <f t="shared" si="4"/>
        <v>Belum Diisi</v>
      </c>
      <c r="I265" s="590" t="s">
        <v>26</v>
      </c>
      <c r="J265" s="591" t="str">
        <f>IF($D$265="Y/T","Isi Sasaran",IF($E$265=0,0,IF(I265="Y",1,IF(I265="T",0,"Isi Dulu"))))</f>
        <v>Isi Sasaran</v>
      </c>
      <c r="K265" s="590" t="s">
        <v>26</v>
      </c>
      <c r="L265" s="591" t="str">
        <f>IF($D$265="Y/T","Isi Sasaran",IF($E$265=0,0,IF(K265="Y",1,IF(K265="T",0,"Isi Dulu"))))</f>
        <v>Isi Sasaran</v>
      </c>
      <c r="M265" s="848" t="s">
        <v>26</v>
      </c>
      <c r="N265" s="851" t="str">
        <f>IF(M265="Y",1,IF(M265="T",0,IF(M265="Y/T","Belum diisi","Error")))</f>
        <v>Belum diisi</v>
      </c>
      <c r="O265" s="517"/>
      <c r="P265" s="517"/>
      <c r="Q265" s="517"/>
      <c r="R265" s="517"/>
    </row>
    <row r="266" spans="2:18" s="527" customFormat="1" ht="15.75">
      <c r="B266" s="837"/>
      <c r="C266" s="840"/>
      <c r="D266" s="858"/>
      <c r="E266" s="855"/>
      <c r="F266" s="549">
        <v>2</v>
      </c>
      <c r="G266" s="550"/>
      <c r="H266" s="598" t="str">
        <f t="shared" si="4"/>
        <v>Belum Diisi</v>
      </c>
      <c r="I266" s="592" t="s">
        <v>26</v>
      </c>
      <c r="J266" s="593" t="str">
        <f>IF($D$265="Y/T","Isi Sasaran",IF($E$265=0,0,IF(I266="Y",1,IF(I266="T",0,"Isi Dulu"))))</f>
        <v>Isi Sasaran</v>
      </c>
      <c r="K266" s="592" t="s">
        <v>26</v>
      </c>
      <c r="L266" s="593" t="str">
        <f>IF($D$265="Y/T","Isi Sasaran",IF($E$265=0,0,IF(K266="Y",1,IF(K266="T",0,"Isi Dulu"))))</f>
        <v>Isi Sasaran</v>
      </c>
      <c r="M266" s="849"/>
      <c r="N266" s="852"/>
      <c r="O266" s="517"/>
      <c r="P266" s="517"/>
      <c r="Q266" s="517"/>
      <c r="R266" s="517"/>
    </row>
    <row r="267" spans="2:18" s="527" customFormat="1" ht="15.75">
      <c r="B267" s="837"/>
      <c r="C267" s="840"/>
      <c r="D267" s="858"/>
      <c r="E267" s="855"/>
      <c r="F267" s="549">
        <v>3</v>
      </c>
      <c r="G267" s="550"/>
      <c r="H267" s="598" t="str">
        <f t="shared" si="4"/>
        <v>Belum Diisi</v>
      </c>
      <c r="I267" s="592" t="s">
        <v>26</v>
      </c>
      <c r="J267" s="593" t="str">
        <f>IF($D$265="Y/T","Isi Sasaran",IF($E$265=0,0,IF(I267="Y",1,IF(I267="T",0,"Isi Dulu"))))</f>
        <v>Isi Sasaran</v>
      </c>
      <c r="K267" s="592" t="s">
        <v>26</v>
      </c>
      <c r="L267" s="593" t="str">
        <f>IF($D$265="Y/T","Isi Sasaran",IF($E$265=0,0,IF(K267="Y",1,IF(K267="T",0,"Isi Dulu"))))</f>
        <v>Isi Sasaran</v>
      </c>
      <c r="M267" s="849"/>
      <c r="N267" s="852"/>
      <c r="O267" s="517"/>
      <c r="P267" s="517"/>
      <c r="Q267" s="517"/>
      <c r="R267" s="517"/>
    </row>
    <row r="268" spans="2:18" s="527" customFormat="1" ht="15.75">
      <c r="B268" s="837"/>
      <c r="C268" s="840"/>
      <c r="D268" s="858"/>
      <c r="E268" s="855"/>
      <c r="F268" s="549">
        <v>4</v>
      </c>
      <c r="G268" s="550"/>
      <c r="H268" s="598" t="str">
        <f t="shared" si="4"/>
        <v>Belum Diisi</v>
      </c>
      <c r="I268" s="592" t="s">
        <v>26</v>
      </c>
      <c r="J268" s="593" t="str">
        <f>IF($D$265="Y/T","Isi Sasaran",IF($E$265=0,0,IF(I268="Y",1,IF(I268="T",0,"Isi Dulu"))))</f>
        <v>Isi Sasaran</v>
      </c>
      <c r="K268" s="592" t="s">
        <v>26</v>
      </c>
      <c r="L268" s="593" t="str">
        <f>IF($D$265="Y/T","Isi Sasaran",IF($E$265=0,0,IF(K268="Y",1,IF(K268="T",0,"Isi Dulu"))))</f>
        <v>Isi Sasaran</v>
      </c>
      <c r="M268" s="849"/>
      <c r="N268" s="852"/>
      <c r="O268" s="517"/>
      <c r="P268" s="517"/>
      <c r="Q268" s="517"/>
      <c r="R268" s="517"/>
    </row>
    <row r="269" spans="2:18" s="527" customFormat="1" ht="15.75">
      <c r="B269" s="838"/>
      <c r="C269" s="841"/>
      <c r="D269" s="859"/>
      <c r="E269" s="856"/>
      <c r="F269" s="569">
        <v>5</v>
      </c>
      <c r="G269" s="570"/>
      <c r="H269" s="599" t="str">
        <f t="shared" si="4"/>
        <v>Belum Diisi</v>
      </c>
      <c r="I269" s="595" t="s">
        <v>26</v>
      </c>
      <c r="J269" s="596" t="str">
        <f>IF($D$265="Y/T","Isi Sasaran",IF($E$265=0,0,IF(I269="Y",1,IF(I269="T",0,"Isi Dulu"))))</f>
        <v>Isi Sasaran</v>
      </c>
      <c r="K269" s="595" t="s">
        <v>26</v>
      </c>
      <c r="L269" s="596" t="str">
        <f>IF($D$265="Y/T","Isi Sasaran",IF($E$265=0,0,IF(K269="Y",1,IF(K269="T",0,"Isi Dulu"))))</f>
        <v>Isi Sasaran</v>
      </c>
      <c r="M269" s="850"/>
      <c r="N269" s="853"/>
      <c r="O269" s="517"/>
      <c r="P269" s="517"/>
      <c r="Q269" s="517"/>
      <c r="R269" s="517"/>
    </row>
    <row r="270" spans="2:18" s="527" customFormat="1" ht="15.75">
      <c r="B270" s="836">
        <v>13</v>
      </c>
      <c r="C270" s="839"/>
      <c r="D270" s="857" t="s">
        <v>26</v>
      </c>
      <c r="E270" s="854" t="str">
        <f>IF(D270="Y",1,IF(D270="T",0,IF(D270="Y/T","Belum diisi","Error")))</f>
        <v>Belum diisi</v>
      </c>
      <c r="F270" s="528">
        <v>1</v>
      </c>
      <c r="G270" s="529"/>
      <c r="H270" s="600" t="str">
        <f t="shared" si="4"/>
        <v>Belum Diisi</v>
      </c>
      <c r="I270" s="590" t="s">
        <v>26</v>
      </c>
      <c r="J270" s="591" t="str">
        <f>IF($D$270="Y/T","Isi Sasaran",IF($E$270=0,0,IF(I270="Y",1,IF(I270="T",0,"Isi Dulu"))))</f>
        <v>Isi Sasaran</v>
      </c>
      <c r="K270" s="590" t="s">
        <v>26</v>
      </c>
      <c r="L270" s="591" t="str">
        <f>IF($D$270="Y/T","Isi Sasaran",IF($E$270=0,0,IF(K270="Y",1,IF(K270="T",0,"Isi Dulu"))))</f>
        <v>Isi Sasaran</v>
      </c>
      <c r="M270" s="848" t="s">
        <v>26</v>
      </c>
      <c r="N270" s="851" t="str">
        <f>IF(M270="Y",1,IF(M270="T",0,IF(M270="Y/T","Belum diisi","Error")))</f>
        <v>Belum diisi</v>
      </c>
      <c r="O270" s="517"/>
      <c r="P270" s="517"/>
      <c r="Q270" s="517"/>
      <c r="R270" s="517"/>
    </row>
    <row r="271" spans="2:18" s="527" customFormat="1" ht="15.75">
      <c r="B271" s="837"/>
      <c r="C271" s="840"/>
      <c r="D271" s="858"/>
      <c r="E271" s="855"/>
      <c r="F271" s="549">
        <v>2</v>
      </c>
      <c r="G271" s="550"/>
      <c r="H271" s="598" t="str">
        <f t="shared" si="4"/>
        <v>Belum Diisi</v>
      </c>
      <c r="I271" s="592" t="s">
        <v>26</v>
      </c>
      <c r="J271" s="593" t="str">
        <f>IF($D$270="Y/T","Isi Sasaran",IF($E$270=0,0,IF(I271="Y",1,IF(I271="T",0,"Isi Dulu"))))</f>
        <v>Isi Sasaran</v>
      </c>
      <c r="K271" s="592" t="s">
        <v>26</v>
      </c>
      <c r="L271" s="593" t="str">
        <f>IF($D$270="Y/T","Isi Sasaran",IF($E$270=0,0,IF(K271="Y",1,IF(K271="T",0,"Isi Dulu"))))</f>
        <v>Isi Sasaran</v>
      </c>
      <c r="M271" s="849"/>
      <c r="N271" s="852"/>
      <c r="O271" s="517"/>
      <c r="P271" s="517"/>
      <c r="Q271" s="517"/>
      <c r="R271" s="517"/>
    </row>
    <row r="272" spans="2:18" s="527" customFormat="1" ht="15.75">
      <c r="B272" s="837"/>
      <c r="C272" s="840"/>
      <c r="D272" s="858"/>
      <c r="E272" s="855"/>
      <c r="F272" s="549">
        <v>3</v>
      </c>
      <c r="G272" s="550"/>
      <c r="H272" s="598" t="str">
        <f t="shared" si="4"/>
        <v>Belum Diisi</v>
      </c>
      <c r="I272" s="592" t="s">
        <v>26</v>
      </c>
      <c r="J272" s="593" t="str">
        <f>IF($D$270="Y/T","Isi Sasaran",IF($E$270=0,0,IF(I272="Y",1,IF(I272="T",0,"Isi Dulu"))))</f>
        <v>Isi Sasaran</v>
      </c>
      <c r="K272" s="592" t="s">
        <v>26</v>
      </c>
      <c r="L272" s="593" t="str">
        <f>IF($D$270="Y/T","Isi Sasaran",IF($E$270=0,0,IF(K272="Y",1,IF(K272="T",0,"Isi Dulu"))))</f>
        <v>Isi Sasaran</v>
      </c>
      <c r="M272" s="849"/>
      <c r="N272" s="852"/>
      <c r="O272" s="517"/>
      <c r="P272" s="517"/>
      <c r="Q272" s="517"/>
      <c r="R272" s="517"/>
    </row>
    <row r="273" spans="2:18" s="527" customFormat="1" ht="15.75">
      <c r="B273" s="837"/>
      <c r="C273" s="840"/>
      <c r="D273" s="858"/>
      <c r="E273" s="855"/>
      <c r="F273" s="549">
        <v>4</v>
      </c>
      <c r="G273" s="550"/>
      <c r="H273" s="598" t="str">
        <f t="shared" si="4"/>
        <v>Belum Diisi</v>
      </c>
      <c r="I273" s="592" t="s">
        <v>26</v>
      </c>
      <c r="J273" s="593" t="str">
        <f>IF($D$270="Y/T","Isi Sasaran",IF($E$270=0,0,IF(I273="Y",1,IF(I273="T",0,"Isi Dulu"))))</f>
        <v>Isi Sasaran</v>
      </c>
      <c r="K273" s="592" t="s">
        <v>26</v>
      </c>
      <c r="L273" s="593" t="str">
        <f>IF($D$270="Y/T","Isi Sasaran",IF($E$270=0,0,IF(K273="Y",1,IF(K273="T",0,"Isi Dulu"))))</f>
        <v>Isi Sasaran</v>
      </c>
      <c r="M273" s="849"/>
      <c r="N273" s="852"/>
      <c r="O273" s="517"/>
      <c r="P273" s="517"/>
      <c r="Q273" s="517"/>
      <c r="R273" s="517"/>
    </row>
    <row r="274" spans="2:18" s="527" customFormat="1" ht="15.75">
      <c r="B274" s="838"/>
      <c r="C274" s="841"/>
      <c r="D274" s="859"/>
      <c r="E274" s="856"/>
      <c r="F274" s="569">
        <v>5</v>
      </c>
      <c r="G274" s="570"/>
      <c r="H274" s="599" t="str">
        <f t="shared" si="4"/>
        <v>Belum Diisi</v>
      </c>
      <c r="I274" s="595" t="s">
        <v>26</v>
      </c>
      <c r="J274" s="596" t="str">
        <f>IF($D$270="Y/T","Isi Sasaran",IF($E$270=0,0,IF(I274="Y",1,IF(I274="T",0,"Isi Dulu"))))</f>
        <v>Isi Sasaran</v>
      </c>
      <c r="K274" s="595" t="s">
        <v>26</v>
      </c>
      <c r="L274" s="596" t="str">
        <f>IF($D$270="Y/T","Isi Sasaran",IF($E$270=0,0,IF(K274="Y",1,IF(K274="T",0,"Isi Dulu"))))</f>
        <v>Isi Sasaran</v>
      </c>
      <c r="M274" s="850"/>
      <c r="N274" s="853"/>
      <c r="O274" s="517"/>
      <c r="P274" s="517"/>
      <c r="Q274" s="517"/>
      <c r="R274" s="517"/>
    </row>
    <row r="275" spans="2:18" s="527" customFormat="1" ht="15.75">
      <c r="B275" s="836">
        <v>14</v>
      </c>
      <c r="C275" s="839"/>
      <c r="D275" s="857" t="s">
        <v>26</v>
      </c>
      <c r="E275" s="854" t="str">
        <f>IF(D275="Y",1,IF(D275="T",0,IF(D275="Y/T","Belum diisi","Error")))</f>
        <v>Belum diisi</v>
      </c>
      <c r="F275" s="528">
        <v>1</v>
      </c>
      <c r="G275" s="529"/>
      <c r="H275" s="600" t="str">
        <f t="shared" ref="H275:H309" si="5">IF(OR(J275="Isi Dulu",L275="Isi Dulu",J275="Isi Sasaran",L275="Isi Sasaran"),"Belum Diisi",IF(SUM(J275,L275)=2,1,IF(SUM(J275,L275)=1,0,IF(SUM(J275,L275)=0,0,"Error"))))</f>
        <v>Belum Diisi</v>
      </c>
      <c r="I275" s="590" t="s">
        <v>26</v>
      </c>
      <c r="J275" s="591" t="str">
        <f>IF($D$275="Y/T","Isi Sasaran",IF($E$275=0,0,IF(I275="Y",1,IF(I275="T",0,"Isi Dulu"))))</f>
        <v>Isi Sasaran</v>
      </c>
      <c r="K275" s="590" t="s">
        <v>26</v>
      </c>
      <c r="L275" s="591" t="str">
        <f>IF($D$275="Y/T","Isi Sasaran",IF($E$275=0,0,IF(K275="Y",1,IF(K275="T",0,"Isi Dulu"))))</f>
        <v>Isi Sasaran</v>
      </c>
      <c r="M275" s="848" t="s">
        <v>26</v>
      </c>
      <c r="N275" s="851" t="str">
        <f>IF(M275="Y",1,IF(M275="T",0,IF(M275="Y/T","Belum diisi","Error")))</f>
        <v>Belum diisi</v>
      </c>
      <c r="O275" s="517"/>
      <c r="P275" s="517"/>
      <c r="Q275" s="517"/>
      <c r="R275" s="517"/>
    </row>
    <row r="276" spans="2:18" s="527" customFormat="1" ht="15.75">
      <c r="B276" s="837"/>
      <c r="C276" s="840"/>
      <c r="D276" s="858"/>
      <c r="E276" s="855"/>
      <c r="F276" s="549">
        <v>2</v>
      </c>
      <c r="G276" s="550"/>
      <c r="H276" s="598" t="str">
        <f t="shared" si="5"/>
        <v>Belum Diisi</v>
      </c>
      <c r="I276" s="592" t="s">
        <v>26</v>
      </c>
      <c r="J276" s="593" t="str">
        <f>IF($D$275="Y/T","Isi Sasaran",IF($E$275=0,0,IF(I276="Y",1,IF(I276="T",0,"Isi Dulu"))))</f>
        <v>Isi Sasaran</v>
      </c>
      <c r="K276" s="592" t="s">
        <v>26</v>
      </c>
      <c r="L276" s="593" t="str">
        <f>IF($D$275="Y/T","Isi Sasaran",IF($E$275=0,0,IF(K276="Y",1,IF(K276="T",0,"Isi Dulu"))))</f>
        <v>Isi Sasaran</v>
      </c>
      <c r="M276" s="849"/>
      <c r="N276" s="852"/>
      <c r="O276" s="517"/>
      <c r="P276" s="517"/>
      <c r="Q276" s="517"/>
      <c r="R276" s="517"/>
    </row>
    <row r="277" spans="2:18" s="527" customFormat="1" ht="15.75">
      <c r="B277" s="837"/>
      <c r="C277" s="840"/>
      <c r="D277" s="858"/>
      <c r="E277" s="855"/>
      <c r="F277" s="549">
        <v>3</v>
      </c>
      <c r="G277" s="550"/>
      <c r="H277" s="598" t="str">
        <f t="shared" si="5"/>
        <v>Belum Diisi</v>
      </c>
      <c r="I277" s="592" t="s">
        <v>26</v>
      </c>
      <c r="J277" s="593" t="str">
        <f>IF($D$275="Y/T","Isi Sasaran",IF($E$275=0,0,IF(I277="Y",1,IF(I277="T",0,"Isi Dulu"))))</f>
        <v>Isi Sasaran</v>
      </c>
      <c r="K277" s="592" t="s">
        <v>26</v>
      </c>
      <c r="L277" s="593" t="str">
        <f>IF($D$275="Y/T","Isi Sasaran",IF($E$275=0,0,IF(K277="Y",1,IF(K277="T",0,"Isi Dulu"))))</f>
        <v>Isi Sasaran</v>
      </c>
      <c r="M277" s="849"/>
      <c r="N277" s="852"/>
      <c r="O277" s="517"/>
      <c r="P277" s="517"/>
      <c r="Q277" s="517"/>
      <c r="R277" s="517"/>
    </row>
    <row r="278" spans="2:18" s="527" customFormat="1" ht="15.75">
      <c r="B278" s="837"/>
      <c r="C278" s="840"/>
      <c r="D278" s="858"/>
      <c r="E278" s="855"/>
      <c r="F278" s="549">
        <v>4</v>
      </c>
      <c r="G278" s="550"/>
      <c r="H278" s="598" t="str">
        <f t="shared" si="5"/>
        <v>Belum Diisi</v>
      </c>
      <c r="I278" s="592" t="s">
        <v>26</v>
      </c>
      <c r="J278" s="593" t="str">
        <f>IF($D$275="Y/T","Isi Sasaran",IF($E$275=0,0,IF(I278="Y",1,IF(I278="T",0,"Isi Dulu"))))</f>
        <v>Isi Sasaran</v>
      </c>
      <c r="K278" s="592" t="s">
        <v>26</v>
      </c>
      <c r="L278" s="593" t="str">
        <f>IF($D$275="Y/T","Isi Sasaran",IF($E$275=0,0,IF(K278="Y",1,IF(K278="T",0,"Isi Dulu"))))</f>
        <v>Isi Sasaran</v>
      </c>
      <c r="M278" s="849"/>
      <c r="N278" s="852"/>
      <c r="O278" s="517"/>
      <c r="P278" s="517"/>
      <c r="Q278" s="517"/>
      <c r="R278" s="517"/>
    </row>
    <row r="279" spans="2:18" s="527" customFormat="1" ht="15.75">
      <c r="B279" s="838"/>
      <c r="C279" s="841"/>
      <c r="D279" s="859"/>
      <c r="E279" s="856"/>
      <c r="F279" s="569">
        <v>5</v>
      </c>
      <c r="G279" s="570"/>
      <c r="H279" s="599" t="str">
        <f t="shared" si="5"/>
        <v>Belum Diisi</v>
      </c>
      <c r="I279" s="595" t="s">
        <v>26</v>
      </c>
      <c r="J279" s="596" t="str">
        <f>IF($D$275="Y/T","Isi Sasaran",IF($E$275=0,0,IF(I279="Y",1,IF(I279="T",0,"Isi Dulu"))))</f>
        <v>Isi Sasaran</v>
      </c>
      <c r="K279" s="595" t="s">
        <v>26</v>
      </c>
      <c r="L279" s="596" t="str">
        <f>IF($D$275="Y/T","Isi Sasaran",IF($E$275=0,0,IF(K279="Y",1,IF(K279="T",0,"Isi Dulu"))))</f>
        <v>Isi Sasaran</v>
      </c>
      <c r="M279" s="850"/>
      <c r="N279" s="853"/>
      <c r="O279" s="517"/>
      <c r="P279" s="517"/>
      <c r="Q279" s="517"/>
      <c r="R279" s="517"/>
    </row>
    <row r="280" spans="2:18" s="527" customFormat="1" ht="15.75">
      <c r="B280" s="836">
        <v>15</v>
      </c>
      <c r="C280" s="839"/>
      <c r="D280" s="857" t="s">
        <v>26</v>
      </c>
      <c r="E280" s="854" t="str">
        <f>IF(D280="Y",1,IF(D280="T",0,IF(D280="Y/T","Belum diisi","Error")))</f>
        <v>Belum diisi</v>
      </c>
      <c r="F280" s="528">
        <v>1</v>
      </c>
      <c r="G280" s="529"/>
      <c r="H280" s="600" t="str">
        <f t="shared" si="5"/>
        <v>Belum Diisi</v>
      </c>
      <c r="I280" s="590" t="s">
        <v>26</v>
      </c>
      <c r="J280" s="591" t="str">
        <f>IF($D$280="Y/T","Isi Sasaran",IF($E$280=0,0,IF(I280="Y",1,IF(I280="T",0,"Isi Dulu"))))</f>
        <v>Isi Sasaran</v>
      </c>
      <c r="K280" s="590" t="s">
        <v>26</v>
      </c>
      <c r="L280" s="591" t="str">
        <f>IF($D$280="Y/T","Isi Sasaran",IF($E$280=0,0,IF(K280="Y",1,IF(K280="T",0,"Isi Dulu"))))</f>
        <v>Isi Sasaran</v>
      </c>
      <c r="M280" s="848" t="s">
        <v>26</v>
      </c>
      <c r="N280" s="851" t="str">
        <f>IF(M280="Y",1,IF(M280="T",0,IF(M280="Y/T","Belum diisi","Error")))</f>
        <v>Belum diisi</v>
      </c>
      <c r="O280" s="517"/>
      <c r="P280" s="517"/>
      <c r="Q280" s="517"/>
      <c r="R280" s="517"/>
    </row>
    <row r="281" spans="2:18" s="527" customFormat="1" ht="15.75">
      <c r="B281" s="837"/>
      <c r="C281" s="840"/>
      <c r="D281" s="858"/>
      <c r="E281" s="855"/>
      <c r="F281" s="549">
        <v>2</v>
      </c>
      <c r="G281" s="550"/>
      <c r="H281" s="598" t="str">
        <f t="shared" si="5"/>
        <v>Belum Diisi</v>
      </c>
      <c r="I281" s="592" t="s">
        <v>26</v>
      </c>
      <c r="J281" s="593" t="str">
        <f>IF($D$280="Y/T","Isi Sasaran",IF($E$280=0,0,IF(I281="Y",1,IF(I281="T",0,"Isi Dulu"))))</f>
        <v>Isi Sasaran</v>
      </c>
      <c r="K281" s="592" t="s">
        <v>26</v>
      </c>
      <c r="L281" s="593" t="str">
        <f>IF($D$280="Y/T","Isi Sasaran",IF($E$280=0,0,IF(K281="Y",1,IF(K281="T",0,"Isi Dulu"))))</f>
        <v>Isi Sasaran</v>
      </c>
      <c r="M281" s="849"/>
      <c r="N281" s="852"/>
      <c r="O281" s="517"/>
      <c r="P281" s="517"/>
      <c r="Q281" s="517"/>
      <c r="R281" s="517"/>
    </row>
    <row r="282" spans="2:18" s="527" customFormat="1" ht="15.75">
      <c r="B282" s="837"/>
      <c r="C282" s="840"/>
      <c r="D282" s="858"/>
      <c r="E282" s="855"/>
      <c r="F282" s="549">
        <v>3</v>
      </c>
      <c r="G282" s="550"/>
      <c r="H282" s="598" t="str">
        <f t="shared" si="5"/>
        <v>Belum Diisi</v>
      </c>
      <c r="I282" s="592" t="s">
        <v>26</v>
      </c>
      <c r="J282" s="593" t="str">
        <f>IF($D$280="Y/T","Isi Sasaran",IF($E$280=0,0,IF(I282="Y",1,IF(I282="T",0,"Isi Dulu"))))</f>
        <v>Isi Sasaran</v>
      </c>
      <c r="K282" s="592" t="s">
        <v>26</v>
      </c>
      <c r="L282" s="593" t="str">
        <f>IF($D$280="Y/T","Isi Sasaran",IF($E$280=0,0,IF(K282="Y",1,IF(K282="T",0,"Isi Dulu"))))</f>
        <v>Isi Sasaran</v>
      </c>
      <c r="M282" s="849"/>
      <c r="N282" s="852"/>
      <c r="O282" s="517"/>
      <c r="P282" s="517"/>
      <c r="Q282" s="517"/>
      <c r="R282" s="517"/>
    </row>
    <row r="283" spans="2:18" s="527" customFormat="1" ht="15.75">
      <c r="B283" s="837"/>
      <c r="C283" s="840"/>
      <c r="D283" s="858"/>
      <c r="E283" s="855"/>
      <c r="F283" s="549">
        <v>4</v>
      </c>
      <c r="G283" s="550"/>
      <c r="H283" s="598" t="str">
        <f t="shared" si="5"/>
        <v>Belum Diisi</v>
      </c>
      <c r="I283" s="592" t="s">
        <v>26</v>
      </c>
      <c r="J283" s="593" t="str">
        <f>IF($D$280="Y/T","Isi Sasaran",IF($E$280=0,0,IF(I283="Y",1,IF(I283="T",0,"Isi Dulu"))))</f>
        <v>Isi Sasaran</v>
      </c>
      <c r="K283" s="592" t="s">
        <v>26</v>
      </c>
      <c r="L283" s="593" t="str">
        <f>IF($D$280="Y/T","Isi Sasaran",IF($E$280=0,0,IF(K283="Y",1,IF(K283="T",0,"Isi Dulu"))))</f>
        <v>Isi Sasaran</v>
      </c>
      <c r="M283" s="849"/>
      <c r="N283" s="852"/>
      <c r="O283" s="517"/>
      <c r="P283" s="517"/>
      <c r="Q283" s="517"/>
      <c r="R283" s="517"/>
    </row>
    <row r="284" spans="2:18" s="527" customFormat="1" ht="15.75">
      <c r="B284" s="838"/>
      <c r="C284" s="841"/>
      <c r="D284" s="859"/>
      <c r="E284" s="856"/>
      <c r="F284" s="569">
        <v>5</v>
      </c>
      <c r="G284" s="570"/>
      <c r="H284" s="599" t="str">
        <f t="shared" si="5"/>
        <v>Belum Diisi</v>
      </c>
      <c r="I284" s="595" t="s">
        <v>26</v>
      </c>
      <c r="J284" s="596" t="str">
        <f>IF($D$280="Y/T","Isi Sasaran",IF($E$280=0,0,IF(I284="Y",1,IF(I284="T",0,"Isi Dulu"))))</f>
        <v>Isi Sasaran</v>
      </c>
      <c r="K284" s="595" t="s">
        <v>26</v>
      </c>
      <c r="L284" s="596" t="str">
        <f>IF($D$280="Y/T","Isi Sasaran",IF($E$280=0,0,IF(K284="Y",1,IF(K284="T",0,"Isi Dulu"))))</f>
        <v>Isi Sasaran</v>
      </c>
      <c r="M284" s="850"/>
      <c r="N284" s="853"/>
      <c r="O284" s="517"/>
      <c r="P284" s="517"/>
      <c r="Q284" s="517"/>
      <c r="R284" s="517"/>
    </row>
    <row r="285" spans="2:18" s="527" customFormat="1" ht="15.75">
      <c r="B285" s="836">
        <v>16</v>
      </c>
      <c r="C285" s="839"/>
      <c r="D285" s="857" t="s">
        <v>26</v>
      </c>
      <c r="E285" s="854" t="str">
        <f>IF(D285="Y",1,IF(D285="T",0,IF(D285="Y/T","Belum diisi","Error")))</f>
        <v>Belum diisi</v>
      </c>
      <c r="F285" s="528">
        <v>1</v>
      </c>
      <c r="G285" s="529"/>
      <c r="H285" s="600" t="str">
        <f t="shared" si="5"/>
        <v>Belum Diisi</v>
      </c>
      <c r="I285" s="590" t="s">
        <v>26</v>
      </c>
      <c r="J285" s="591" t="str">
        <f>IF($D$285="Y/T","Isi Sasaran",IF($E$285=0,0,IF(I285="Y",1,IF(I285="T",0,"Isi Dulu"))))</f>
        <v>Isi Sasaran</v>
      </c>
      <c r="K285" s="590" t="s">
        <v>26</v>
      </c>
      <c r="L285" s="591" t="str">
        <f>IF($D$285="Y/T","Isi Sasaran",IF($E$285=0,0,IF(K285="Y",1,IF(K285="T",0,"Isi Dulu"))))</f>
        <v>Isi Sasaran</v>
      </c>
      <c r="M285" s="848" t="s">
        <v>26</v>
      </c>
      <c r="N285" s="851" t="str">
        <f>IF(M285="Y",1,IF(M285="T",0,IF(M285="Y/T","Belum diisi","Error")))</f>
        <v>Belum diisi</v>
      </c>
      <c r="O285" s="517"/>
      <c r="P285" s="517"/>
      <c r="Q285" s="517"/>
      <c r="R285" s="517"/>
    </row>
    <row r="286" spans="2:18" s="527" customFormat="1" ht="15.75">
      <c r="B286" s="837"/>
      <c r="C286" s="840"/>
      <c r="D286" s="858"/>
      <c r="E286" s="855"/>
      <c r="F286" s="549">
        <v>2</v>
      </c>
      <c r="G286" s="550"/>
      <c r="H286" s="598" t="str">
        <f t="shared" si="5"/>
        <v>Belum Diisi</v>
      </c>
      <c r="I286" s="592" t="s">
        <v>26</v>
      </c>
      <c r="J286" s="593" t="str">
        <f>IF($D$285="Y/T","Isi Sasaran",IF($E$285=0,0,IF(I286="Y",1,IF(I286="T",0,"Isi Dulu"))))</f>
        <v>Isi Sasaran</v>
      </c>
      <c r="K286" s="592" t="s">
        <v>26</v>
      </c>
      <c r="L286" s="593" t="str">
        <f>IF($D$285="Y/T","Isi Sasaran",IF($E$285=0,0,IF(K286="Y",1,IF(K286="T",0,"Isi Dulu"))))</f>
        <v>Isi Sasaran</v>
      </c>
      <c r="M286" s="849"/>
      <c r="N286" s="852"/>
      <c r="O286" s="517"/>
      <c r="P286" s="517"/>
      <c r="Q286" s="517"/>
      <c r="R286" s="517"/>
    </row>
    <row r="287" spans="2:18" s="527" customFormat="1" ht="15.75">
      <c r="B287" s="837"/>
      <c r="C287" s="840"/>
      <c r="D287" s="858"/>
      <c r="E287" s="855"/>
      <c r="F287" s="549">
        <v>3</v>
      </c>
      <c r="G287" s="550"/>
      <c r="H287" s="598" t="str">
        <f t="shared" si="5"/>
        <v>Belum Diisi</v>
      </c>
      <c r="I287" s="592" t="s">
        <v>26</v>
      </c>
      <c r="J287" s="593" t="str">
        <f>IF($D$285="Y/T","Isi Sasaran",IF($E$285=0,0,IF(I287="Y",1,IF(I287="T",0,"Isi Dulu"))))</f>
        <v>Isi Sasaran</v>
      </c>
      <c r="K287" s="592" t="s">
        <v>26</v>
      </c>
      <c r="L287" s="593" t="str">
        <f>IF($D$285="Y/T","Isi Sasaran",IF($E$285=0,0,IF(K287="Y",1,IF(K287="T",0,"Isi Dulu"))))</f>
        <v>Isi Sasaran</v>
      </c>
      <c r="M287" s="849"/>
      <c r="N287" s="852"/>
      <c r="O287" s="517"/>
      <c r="P287" s="517"/>
      <c r="Q287" s="517"/>
      <c r="R287" s="517"/>
    </row>
    <row r="288" spans="2:18" s="527" customFormat="1" ht="15.75">
      <c r="B288" s="837"/>
      <c r="C288" s="840"/>
      <c r="D288" s="858"/>
      <c r="E288" s="855"/>
      <c r="F288" s="549">
        <v>4</v>
      </c>
      <c r="G288" s="550"/>
      <c r="H288" s="598" t="str">
        <f t="shared" si="5"/>
        <v>Belum Diisi</v>
      </c>
      <c r="I288" s="592" t="s">
        <v>26</v>
      </c>
      <c r="J288" s="593" t="str">
        <f>IF($D$285="Y/T","Isi Sasaran",IF($E$285=0,0,IF(I288="Y",1,IF(I288="T",0,"Isi Dulu"))))</f>
        <v>Isi Sasaran</v>
      </c>
      <c r="K288" s="592" t="s">
        <v>26</v>
      </c>
      <c r="L288" s="593" t="str">
        <f>IF($D$285="Y/T","Isi Sasaran",IF($E$285=0,0,IF(K288="Y",1,IF(K288="T",0,"Isi Dulu"))))</f>
        <v>Isi Sasaran</v>
      </c>
      <c r="M288" s="849"/>
      <c r="N288" s="852"/>
      <c r="O288" s="517"/>
      <c r="P288" s="517"/>
      <c r="Q288" s="517"/>
      <c r="R288" s="517"/>
    </row>
    <row r="289" spans="2:18" s="527" customFormat="1" ht="15.75">
      <c r="B289" s="838"/>
      <c r="C289" s="841"/>
      <c r="D289" s="859"/>
      <c r="E289" s="856"/>
      <c r="F289" s="569">
        <v>5</v>
      </c>
      <c r="G289" s="570"/>
      <c r="H289" s="599" t="str">
        <f t="shared" si="5"/>
        <v>Belum Diisi</v>
      </c>
      <c r="I289" s="595" t="s">
        <v>26</v>
      </c>
      <c r="J289" s="596" t="str">
        <f>IF($D$285="Y/T","Isi Sasaran",IF($E$285=0,0,IF(I289="Y",1,IF(I289="T",0,"Isi Dulu"))))</f>
        <v>Isi Sasaran</v>
      </c>
      <c r="K289" s="595" t="s">
        <v>26</v>
      </c>
      <c r="L289" s="596" t="str">
        <f>IF($D$285="Y/T","Isi Sasaran",IF($E$285=0,0,IF(K289="Y",1,IF(K289="T",0,"Isi Dulu"))))</f>
        <v>Isi Sasaran</v>
      </c>
      <c r="M289" s="850"/>
      <c r="N289" s="853"/>
      <c r="O289" s="517"/>
      <c r="P289" s="517"/>
      <c r="Q289" s="517"/>
      <c r="R289" s="517"/>
    </row>
    <row r="290" spans="2:18" s="527" customFormat="1" ht="15.75">
      <c r="B290" s="836">
        <v>17</v>
      </c>
      <c r="C290" s="839"/>
      <c r="D290" s="857" t="s">
        <v>26</v>
      </c>
      <c r="E290" s="854" t="str">
        <f>IF(D290="Y",1,IF(D290="T",0,IF(D290="Y/T","Belum diisi","Error")))</f>
        <v>Belum diisi</v>
      </c>
      <c r="F290" s="528">
        <v>1</v>
      </c>
      <c r="G290" s="529"/>
      <c r="H290" s="600" t="str">
        <f t="shared" si="5"/>
        <v>Belum Diisi</v>
      </c>
      <c r="I290" s="590" t="s">
        <v>26</v>
      </c>
      <c r="J290" s="591" t="str">
        <f>IF($D$290="Y/T","Isi Sasaran",IF($E$290=0,0,IF(I290="Y",1,IF(I290="T",0,"Isi Dulu"))))</f>
        <v>Isi Sasaran</v>
      </c>
      <c r="K290" s="590" t="s">
        <v>26</v>
      </c>
      <c r="L290" s="591" t="str">
        <f>IF($D$290="Y/T","Isi Sasaran",IF($E$290=0,0,IF(K290="Y",1,IF(K290="T",0,"Isi Dulu"))))</f>
        <v>Isi Sasaran</v>
      </c>
      <c r="M290" s="848" t="s">
        <v>26</v>
      </c>
      <c r="N290" s="851" t="str">
        <f>IF(M290="Y",1,IF(M290="T",0,IF(M290="Y/T","Belum diisi","Error")))</f>
        <v>Belum diisi</v>
      </c>
      <c r="O290" s="517"/>
      <c r="P290" s="517"/>
      <c r="Q290" s="517"/>
      <c r="R290" s="517"/>
    </row>
    <row r="291" spans="2:18" s="527" customFormat="1" ht="15.75">
      <c r="B291" s="837"/>
      <c r="C291" s="840"/>
      <c r="D291" s="858"/>
      <c r="E291" s="855"/>
      <c r="F291" s="549">
        <v>2</v>
      </c>
      <c r="G291" s="550"/>
      <c r="H291" s="598" t="str">
        <f t="shared" si="5"/>
        <v>Belum Diisi</v>
      </c>
      <c r="I291" s="592" t="s">
        <v>26</v>
      </c>
      <c r="J291" s="593" t="str">
        <f>IF($D$290="Y/T","Isi Sasaran",IF($E$290=0,0,IF(I291="Y",1,IF(I291="T",0,"Isi Dulu"))))</f>
        <v>Isi Sasaran</v>
      </c>
      <c r="K291" s="592" t="s">
        <v>26</v>
      </c>
      <c r="L291" s="593" t="str">
        <f>IF($D$290="Y/T","Isi Sasaran",IF($E$290=0,0,IF(K291="Y",1,IF(K291="T",0,"Isi Dulu"))))</f>
        <v>Isi Sasaran</v>
      </c>
      <c r="M291" s="849"/>
      <c r="N291" s="852"/>
      <c r="O291" s="517"/>
      <c r="P291" s="517"/>
      <c r="Q291" s="517"/>
      <c r="R291" s="517"/>
    </row>
    <row r="292" spans="2:18" s="527" customFormat="1" ht="15.75">
      <c r="B292" s="837"/>
      <c r="C292" s="840"/>
      <c r="D292" s="858"/>
      <c r="E292" s="855"/>
      <c r="F292" s="549">
        <v>3</v>
      </c>
      <c r="G292" s="550"/>
      <c r="H292" s="598" t="str">
        <f t="shared" si="5"/>
        <v>Belum Diisi</v>
      </c>
      <c r="I292" s="592" t="s">
        <v>26</v>
      </c>
      <c r="J292" s="593" t="str">
        <f>IF($D$290="Y/T","Isi Sasaran",IF($E$290=0,0,IF(I292="Y",1,IF(I292="T",0,"Isi Dulu"))))</f>
        <v>Isi Sasaran</v>
      </c>
      <c r="K292" s="592" t="s">
        <v>26</v>
      </c>
      <c r="L292" s="593" t="str">
        <f>IF($D$290="Y/T","Isi Sasaran",IF($E$290=0,0,IF(K292="Y",1,IF(K292="T",0,"Isi Dulu"))))</f>
        <v>Isi Sasaran</v>
      </c>
      <c r="M292" s="849"/>
      <c r="N292" s="852"/>
      <c r="O292" s="517"/>
      <c r="P292" s="517"/>
      <c r="Q292" s="517"/>
      <c r="R292" s="517"/>
    </row>
    <row r="293" spans="2:18" s="527" customFormat="1" ht="15.75">
      <c r="B293" s="837"/>
      <c r="C293" s="840"/>
      <c r="D293" s="858"/>
      <c r="E293" s="855"/>
      <c r="F293" s="549">
        <v>4</v>
      </c>
      <c r="G293" s="550"/>
      <c r="H293" s="598" t="str">
        <f t="shared" si="5"/>
        <v>Belum Diisi</v>
      </c>
      <c r="I293" s="592" t="s">
        <v>26</v>
      </c>
      <c r="J293" s="593" t="str">
        <f>IF($D$290="Y/T","Isi Sasaran",IF($E$290=0,0,IF(I293="Y",1,IF(I293="T",0,"Isi Dulu"))))</f>
        <v>Isi Sasaran</v>
      </c>
      <c r="K293" s="592" t="s">
        <v>26</v>
      </c>
      <c r="L293" s="593" t="str">
        <f>IF($D$290="Y/T","Isi Sasaran",IF($E$290=0,0,IF(K293="Y",1,IF(K293="T",0,"Isi Dulu"))))</f>
        <v>Isi Sasaran</v>
      </c>
      <c r="M293" s="849"/>
      <c r="N293" s="852"/>
      <c r="O293" s="517"/>
      <c r="P293" s="517"/>
      <c r="Q293" s="517"/>
      <c r="R293" s="517"/>
    </row>
    <row r="294" spans="2:18" s="527" customFormat="1" ht="15.75">
      <c r="B294" s="838"/>
      <c r="C294" s="841"/>
      <c r="D294" s="859"/>
      <c r="E294" s="856"/>
      <c r="F294" s="569">
        <v>5</v>
      </c>
      <c r="G294" s="570"/>
      <c r="H294" s="599" t="str">
        <f t="shared" si="5"/>
        <v>Belum Diisi</v>
      </c>
      <c r="I294" s="595" t="s">
        <v>26</v>
      </c>
      <c r="J294" s="596" t="str">
        <f>IF($D$290="Y/T","Isi Sasaran",IF($E$290=0,0,IF(I294="Y",1,IF(I294="T",0,"Isi Dulu"))))</f>
        <v>Isi Sasaran</v>
      </c>
      <c r="K294" s="595" t="s">
        <v>26</v>
      </c>
      <c r="L294" s="596" t="str">
        <f>IF($D$290="Y/T","Isi Sasaran",IF($E$290=0,0,IF(K294="Y",1,IF(K294="T",0,"Isi Dulu"))))</f>
        <v>Isi Sasaran</v>
      </c>
      <c r="M294" s="850"/>
      <c r="N294" s="853"/>
      <c r="O294" s="517"/>
      <c r="P294" s="517"/>
      <c r="Q294" s="517"/>
      <c r="R294" s="517"/>
    </row>
    <row r="295" spans="2:18" s="527" customFormat="1" ht="15.75">
      <c r="B295" s="836">
        <v>18</v>
      </c>
      <c r="C295" s="839"/>
      <c r="D295" s="857" t="s">
        <v>26</v>
      </c>
      <c r="E295" s="854" t="str">
        <f>IF(D295="Y",1,IF(D295="T",0,IF(D295="Y/T","Belum diisi","Error")))</f>
        <v>Belum diisi</v>
      </c>
      <c r="F295" s="528">
        <v>1</v>
      </c>
      <c r="G295" s="529"/>
      <c r="H295" s="600" t="str">
        <f t="shared" si="5"/>
        <v>Belum Diisi</v>
      </c>
      <c r="I295" s="590" t="s">
        <v>26</v>
      </c>
      <c r="J295" s="591" t="str">
        <f>IF($D$295="Y/T","Isi Sasaran",IF($E$295=0,0,IF(I295="Y",1,IF(I295="T",0,"Isi Dulu"))))</f>
        <v>Isi Sasaran</v>
      </c>
      <c r="K295" s="590" t="s">
        <v>26</v>
      </c>
      <c r="L295" s="591" t="str">
        <f>IF($D$295="Y/T","Isi Sasaran",IF($E$295=0,0,IF(K295="Y",1,IF(K295="T",0,"Isi Dulu"))))</f>
        <v>Isi Sasaran</v>
      </c>
      <c r="M295" s="848" t="s">
        <v>26</v>
      </c>
      <c r="N295" s="851" t="str">
        <f>IF(M295="Y",1,IF(M295="T",0,IF(M295="Y/T","Belum diisi","Error")))</f>
        <v>Belum diisi</v>
      </c>
      <c r="O295" s="517"/>
      <c r="P295" s="517"/>
      <c r="Q295" s="517"/>
      <c r="R295" s="517"/>
    </row>
    <row r="296" spans="2:18" s="527" customFormat="1" ht="15.75">
      <c r="B296" s="837"/>
      <c r="C296" s="840"/>
      <c r="D296" s="858"/>
      <c r="E296" s="855"/>
      <c r="F296" s="549">
        <v>2</v>
      </c>
      <c r="G296" s="550"/>
      <c r="H296" s="598" t="str">
        <f t="shared" si="5"/>
        <v>Belum Diisi</v>
      </c>
      <c r="I296" s="592" t="s">
        <v>26</v>
      </c>
      <c r="J296" s="593" t="str">
        <f>IF($D$295="Y/T","Isi Sasaran",IF($E$295=0,0,IF(I296="Y",1,IF(I296="T",0,"Isi Dulu"))))</f>
        <v>Isi Sasaran</v>
      </c>
      <c r="K296" s="592" t="s">
        <v>26</v>
      </c>
      <c r="L296" s="593" t="str">
        <f>IF($D$295="Y/T","Isi Sasaran",IF($E$295=0,0,IF(K296="Y",1,IF(K296="T",0,"Isi Dulu"))))</f>
        <v>Isi Sasaran</v>
      </c>
      <c r="M296" s="849"/>
      <c r="N296" s="852"/>
      <c r="O296" s="517"/>
      <c r="P296" s="517"/>
      <c r="Q296" s="517"/>
      <c r="R296" s="517"/>
    </row>
    <row r="297" spans="2:18" s="527" customFormat="1" ht="15.75">
      <c r="B297" s="837"/>
      <c r="C297" s="840"/>
      <c r="D297" s="858"/>
      <c r="E297" s="855"/>
      <c r="F297" s="549">
        <v>3</v>
      </c>
      <c r="G297" s="550"/>
      <c r="H297" s="598" t="str">
        <f t="shared" si="5"/>
        <v>Belum Diisi</v>
      </c>
      <c r="I297" s="592" t="s">
        <v>26</v>
      </c>
      <c r="J297" s="593" t="str">
        <f>IF($D$295="Y/T","Isi Sasaran",IF($E$295=0,0,IF(I297="Y",1,IF(I297="T",0,"Isi Dulu"))))</f>
        <v>Isi Sasaran</v>
      </c>
      <c r="K297" s="592" t="s">
        <v>26</v>
      </c>
      <c r="L297" s="593" t="str">
        <f>IF($D$295="Y/T","Isi Sasaran",IF($E$295=0,0,IF(K297="Y",1,IF(K297="T",0,"Isi Dulu"))))</f>
        <v>Isi Sasaran</v>
      </c>
      <c r="M297" s="849"/>
      <c r="N297" s="852"/>
      <c r="O297" s="517"/>
      <c r="P297" s="517"/>
      <c r="Q297" s="517"/>
      <c r="R297" s="517"/>
    </row>
    <row r="298" spans="2:18" s="527" customFormat="1" ht="15.75">
      <c r="B298" s="837"/>
      <c r="C298" s="840"/>
      <c r="D298" s="858"/>
      <c r="E298" s="855"/>
      <c r="F298" s="549">
        <v>4</v>
      </c>
      <c r="G298" s="550"/>
      <c r="H298" s="598" t="str">
        <f t="shared" si="5"/>
        <v>Belum Diisi</v>
      </c>
      <c r="I298" s="592" t="s">
        <v>26</v>
      </c>
      <c r="J298" s="593" t="str">
        <f>IF($D$295="Y/T","Isi Sasaran",IF($E$295=0,0,IF(I298="Y",1,IF(I298="T",0,"Isi Dulu"))))</f>
        <v>Isi Sasaran</v>
      </c>
      <c r="K298" s="592" t="s">
        <v>26</v>
      </c>
      <c r="L298" s="593" t="str">
        <f>IF($D$295="Y/T","Isi Sasaran",IF($E$295=0,0,IF(K298="Y",1,IF(K298="T",0,"Isi Dulu"))))</f>
        <v>Isi Sasaran</v>
      </c>
      <c r="M298" s="849"/>
      <c r="N298" s="852"/>
      <c r="O298" s="517"/>
      <c r="P298" s="517"/>
      <c r="Q298" s="517"/>
      <c r="R298" s="517"/>
    </row>
    <row r="299" spans="2:18" s="527" customFormat="1" ht="15.75">
      <c r="B299" s="838"/>
      <c r="C299" s="841"/>
      <c r="D299" s="859"/>
      <c r="E299" s="856"/>
      <c r="F299" s="569">
        <v>5</v>
      </c>
      <c r="G299" s="570"/>
      <c r="H299" s="599" t="str">
        <f t="shared" si="5"/>
        <v>Belum Diisi</v>
      </c>
      <c r="I299" s="595" t="s">
        <v>26</v>
      </c>
      <c r="J299" s="596" t="str">
        <f>IF($D$295="Y/T","Isi Sasaran",IF($E$295=0,0,IF(I299="Y",1,IF(I299="T",0,"Isi Dulu"))))</f>
        <v>Isi Sasaran</v>
      </c>
      <c r="K299" s="595" t="s">
        <v>26</v>
      </c>
      <c r="L299" s="596" t="str">
        <f>IF($D$295="Y/T","Isi Sasaran",IF($E$295=0,0,IF(K299="Y",1,IF(K299="T",0,"Isi Dulu"))))</f>
        <v>Isi Sasaran</v>
      </c>
      <c r="M299" s="850"/>
      <c r="N299" s="853"/>
      <c r="O299" s="517"/>
      <c r="P299" s="517"/>
      <c r="Q299" s="517"/>
      <c r="R299" s="517"/>
    </row>
    <row r="300" spans="2:18" s="527" customFormat="1" ht="15.75">
      <c r="B300" s="836">
        <v>19</v>
      </c>
      <c r="C300" s="839"/>
      <c r="D300" s="857" t="s">
        <v>26</v>
      </c>
      <c r="E300" s="854" t="str">
        <f>IF(D300="Y",1,IF(D300="T",0,IF(D300="Y/T","Belum diisi","Error")))</f>
        <v>Belum diisi</v>
      </c>
      <c r="F300" s="528">
        <v>1</v>
      </c>
      <c r="G300" s="529"/>
      <c r="H300" s="600" t="str">
        <f t="shared" si="5"/>
        <v>Belum Diisi</v>
      </c>
      <c r="I300" s="590" t="s">
        <v>26</v>
      </c>
      <c r="J300" s="591" t="str">
        <f>IF($D$300="Y/T","Isi Sasaran",IF($E$300=0,0,IF(I300="Y",1,IF(I300="T",0,"Isi Dulu"))))</f>
        <v>Isi Sasaran</v>
      </c>
      <c r="K300" s="590" t="s">
        <v>26</v>
      </c>
      <c r="L300" s="591" t="str">
        <f>IF($D$300="Y/T","Isi Sasaran",IF($E$300=0,0,IF(K300="Y",1,IF(K300="T",0,"Isi Dulu"))))</f>
        <v>Isi Sasaran</v>
      </c>
      <c r="M300" s="848" t="s">
        <v>26</v>
      </c>
      <c r="N300" s="851" t="str">
        <f>IF(M300="Y",1,IF(M300="T",0,IF(M300="Y/T","Belum diisi","Error")))</f>
        <v>Belum diisi</v>
      </c>
      <c r="O300" s="517"/>
      <c r="P300" s="517"/>
      <c r="Q300" s="517"/>
      <c r="R300" s="517"/>
    </row>
    <row r="301" spans="2:18" s="527" customFormat="1" ht="15.75">
      <c r="B301" s="837"/>
      <c r="C301" s="840"/>
      <c r="D301" s="858"/>
      <c r="E301" s="855"/>
      <c r="F301" s="549">
        <v>2</v>
      </c>
      <c r="G301" s="550"/>
      <c r="H301" s="598" t="str">
        <f t="shared" si="5"/>
        <v>Belum Diisi</v>
      </c>
      <c r="I301" s="592" t="s">
        <v>26</v>
      </c>
      <c r="J301" s="593" t="str">
        <f>IF($D$300="Y/T","Isi Sasaran",IF($E$300=0,0,IF(I301="Y",1,IF(I301="T",0,"Isi Dulu"))))</f>
        <v>Isi Sasaran</v>
      </c>
      <c r="K301" s="592" t="s">
        <v>26</v>
      </c>
      <c r="L301" s="593" t="str">
        <f>IF($D$300="Y/T","Isi Sasaran",IF($E$300=0,0,IF(K301="Y",1,IF(K301="T",0,"Isi Dulu"))))</f>
        <v>Isi Sasaran</v>
      </c>
      <c r="M301" s="849"/>
      <c r="N301" s="852"/>
      <c r="O301" s="517"/>
      <c r="P301" s="517"/>
      <c r="Q301" s="517"/>
      <c r="R301" s="517"/>
    </row>
    <row r="302" spans="2:18" s="527" customFormat="1" ht="15.75">
      <c r="B302" s="837"/>
      <c r="C302" s="840"/>
      <c r="D302" s="858"/>
      <c r="E302" s="855"/>
      <c r="F302" s="549">
        <v>3</v>
      </c>
      <c r="G302" s="550"/>
      <c r="H302" s="598" t="str">
        <f t="shared" si="5"/>
        <v>Belum Diisi</v>
      </c>
      <c r="I302" s="592" t="s">
        <v>26</v>
      </c>
      <c r="J302" s="593" t="str">
        <f>IF($D$300="Y/T","Isi Sasaran",IF($E$300=0,0,IF(I302="Y",1,IF(I302="T",0,"Isi Dulu"))))</f>
        <v>Isi Sasaran</v>
      </c>
      <c r="K302" s="592" t="s">
        <v>26</v>
      </c>
      <c r="L302" s="593" t="str">
        <f>IF($D$300="Y/T","Isi Sasaran",IF($E$300=0,0,IF(K302="Y",1,IF(K302="T",0,"Isi Dulu"))))</f>
        <v>Isi Sasaran</v>
      </c>
      <c r="M302" s="849"/>
      <c r="N302" s="852"/>
      <c r="O302" s="517"/>
      <c r="P302" s="517"/>
      <c r="Q302" s="517"/>
      <c r="R302" s="517"/>
    </row>
    <row r="303" spans="2:18" s="527" customFormat="1" ht="15.75">
      <c r="B303" s="837"/>
      <c r="C303" s="840"/>
      <c r="D303" s="858"/>
      <c r="E303" s="855"/>
      <c r="F303" s="549">
        <v>4</v>
      </c>
      <c r="G303" s="550"/>
      <c r="H303" s="598" t="str">
        <f t="shared" si="5"/>
        <v>Belum Diisi</v>
      </c>
      <c r="I303" s="592" t="s">
        <v>26</v>
      </c>
      <c r="J303" s="593" t="str">
        <f>IF($D$300="Y/T","Isi Sasaran",IF($E$300=0,0,IF(I303="Y",1,IF(I303="T",0,"Isi Dulu"))))</f>
        <v>Isi Sasaran</v>
      </c>
      <c r="K303" s="592" t="s">
        <v>26</v>
      </c>
      <c r="L303" s="593" t="str">
        <f>IF($D$300="Y/T","Isi Sasaran",IF($E$300=0,0,IF(K303="Y",1,IF(K303="T",0,"Isi Dulu"))))</f>
        <v>Isi Sasaran</v>
      </c>
      <c r="M303" s="849"/>
      <c r="N303" s="852"/>
      <c r="O303" s="517"/>
      <c r="P303" s="517"/>
      <c r="Q303" s="517"/>
      <c r="R303" s="517"/>
    </row>
    <row r="304" spans="2:18" s="527" customFormat="1" ht="15.75">
      <c r="B304" s="838"/>
      <c r="C304" s="841"/>
      <c r="D304" s="859"/>
      <c r="E304" s="856"/>
      <c r="F304" s="569">
        <v>5</v>
      </c>
      <c r="G304" s="570"/>
      <c r="H304" s="599" t="str">
        <f t="shared" si="5"/>
        <v>Belum Diisi</v>
      </c>
      <c r="I304" s="595" t="s">
        <v>26</v>
      </c>
      <c r="J304" s="596" t="str">
        <f>IF($D$300="Y/T","Isi Sasaran",IF($E$300=0,0,IF(I304="Y",1,IF(I304="T",0,"Isi Dulu"))))</f>
        <v>Isi Sasaran</v>
      </c>
      <c r="K304" s="595" t="s">
        <v>26</v>
      </c>
      <c r="L304" s="596" t="str">
        <f>IF($D$300="Y/T","Isi Sasaran",IF($E$300=0,0,IF(K304="Y",1,IF(K304="T",0,"Isi Dulu"))))</f>
        <v>Isi Sasaran</v>
      </c>
      <c r="M304" s="850"/>
      <c r="N304" s="853"/>
      <c r="O304" s="517"/>
      <c r="P304" s="517"/>
      <c r="Q304" s="517"/>
      <c r="R304" s="517"/>
    </row>
    <row r="305" spans="2:18" s="527" customFormat="1" ht="15.75">
      <c r="B305" s="836">
        <v>20</v>
      </c>
      <c r="C305" s="839"/>
      <c r="D305" s="857" t="s">
        <v>26</v>
      </c>
      <c r="E305" s="854" t="str">
        <f>IF(D305="Y",1,IF(D305="T",0,IF(D305="Y/T","Belum diisi","Error")))</f>
        <v>Belum diisi</v>
      </c>
      <c r="F305" s="528">
        <v>1</v>
      </c>
      <c r="G305" s="529"/>
      <c r="H305" s="600" t="str">
        <f t="shared" si="5"/>
        <v>Belum Diisi</v>
      </c>
      <c r="I305" s="590" t="s">
        <v>26</v>
      </c>
      <c r="J305" s="591" t="str">
        <f>IF($D$305="Y/T","Isi Sasaran",IF($E$305=0,0,IF(I305="Y",1,IF(I305="T",0,"Isi Dulu"))))</f>
        <v>Isi Sasaran</v>
      </c>
      <c r="K305" s="590" t="s">
        <v>26</v>
      </c>
      <c r="L305" s="591" t="str">
        <f>IF($D$305="Y/T","Isi Sasaran",IF($E$305=0,0,IF(K305="Y",1,IF(K305="T",0,"Isi Dulu"))))</f>
        <v>Isi Sasaran</v>
      </c>
      <c r="M305" s="848" t="s">
        <v>26</v>
      </c>
      <c r="N305" s="851" t="str">
        <f>IF(M305="Y",1,IF(M305="T",0,IF(M305="Y/T","Belum diisi","Error")))</f>
        <v>Belum diisi</v>
      </c>
      <c r="O305" s="517"/>
      <c r="P305" s="517"/>
      <c r="Q305" s="517"/>
      <c r="R305" s="517"/>
    </row>
    <row r="306" spans="2:18" s="527" customFormat="1" ht="15.75">
      <c r="B306" s="837"/>
      <c r="C306" s="840"/>
      <c r="D306" s="858"/>
      <c r="E306" s="855"/>
      <c r="F306" s="549">
        <v>2</v>
      </c>
      <c r="G306" s="550"/>
      <c r="H306" s="598" t="str">
        <f t="shared" si="5"/>
        <v>Belum Diisi</v>
      </c>
      <c r="I306" s="592" t="s">
        <v>26</v>
      </c>
      <c r="J306" s="593" t="str">
        <f>IF($D$305="Y/T","Isi Sasaran",IF($E$305=0,0,IF(I306="Y",1,IF(I306="T",0,"Isi Dulu"))))</f>
        <v>Isi Sasaran</v>
      </c>
      <c r="K306" s="592" t="s">
        <v>26</v>
      </c>
      <c r="L306" s="593" t="str">
        <f>IF($D$305="Y/T","Isi Sasaran",IF($E$305=0,0,IF(K306="Y",1,IF(K306="T",0,"Isi Dulu"))))</f>
        <v>Isi Sasaran</v>
      </c>
      <c r="M306" s="849"/>
      <c r="N306" s="852"/>
      <c r="O306" s="517"/>
      <c r="P306" s="517"/>
      <c r="Q306" s="517"/>
      <c r="R306" s="517"/>
    </row>
    <row r="307" spans="2:18" s="527" customFormat="1" ht="15.75">
      <c r="B307" s="837"/>
      <c r="C307" s="840"/>
      <c r="D307" s="858"/>
      <c r="E307" s="855"/>
      <c r="F307" s="549">
        <v>3</v>
      </c>
      <c r="G307" s="550"/>
      <c r="H307" s="598" t="str">
        <f t="shared" si="5"/>
        <v>Belum Diisi</v>
      </c>
      <c r="I307" s="592" t="s">
        <v>26</v>
      </c>
      <c r="J307" s="593" t="str">
        <f>IF($D$305="Y/T","Isi Sasaran",IF($E$305=0,0,IF(I307="Y",1,IF(I307="T",0,"Isi Dulu"))))</f>
        <v>Isi Sasaran</v>
      </c>
      <c r="K307" s="592" t="s">
        <v>26</v>
      </c>
      <c r="L307" s="593" t="str">
        <f>IF($D$305="Y/T","Isi Sasaran",IF($E$305=0,0,IF(K307="Y",1,IF(K307="T",0,"Isi Dulu"))))</f>
        <v>Isi Sasaran</v>
      </c>
      <c r="M307" s="849"/>
      <c r="N307" s="852"/>
      <c r="O307" s="517"/>
      <c r="P307" s="517"/>
      <c r="Q307" s="517"/>
      <c r="R307" s="517"/>
    </row>
    <row r="308" spans="2:18" s="527" customFormat="1" ht="15.75">
      <c r="B308" s="837"/>
      <c r="C308" s="840"/>
      <c r="D308" s="858"/>
      <c r="E308" s="855"/>
      <c r="F308" s="549">
        <v>4</v>
      </c>
      <c r="G308" s="550"/>
      <c r="H308" s="598" t="str">
        <f t="shared" si="5"/>
        <v>Belum Diisi</v>
      </c>
      <c r="I308" s="592" t="s">
        <v>26</v>
      </c>
      <c r="J308" s="593" t="str">
        <f>IF($D$305="Y/T","Isi Sasaran",IF($E$305=0,0,IF(I308="Y",1,IF(I308="T",0,"Isi Dulu"))))</f>
        <v>Isi Sasaran</v>
      </c>
      <c r="K308" s="592" t="s">
        <v>26</v>
      </c>
      <c r="L308" s="593" t="str">
        <f>IF($D$305="Y/T","Isi Sasaran",IF($E$305=0,0,IF(K308="Y",1,IF(K308="T",0,"Isi Dulu"))))</f>
        <v>Isi Sasaran</v>
      </c>
      <c r="M308" s="849"/>
      <c r="N308" s="852"/>
      <c r="O308" s="517"/>
      <c r="P308" s="517"/>
      <c r="Q308" s="517"/>
      <c r="R308" s="517"/>
    </row>
    <row r="309" spans="2:18" s="527" customFormat="1" ht="15.75">
      <c r="B309" s="838"/>
      <c r="C309" s="841"/>
      <c r="D309" s="859"/>
      <c r="E309" s="856"/>
      <c r="F309" s="569">
        <v>5</v>
      </c>
      <c r="G309" s="570"/>
      <c r="H309" s="599" t="str">
        <f t="shared" si="5"/>
        <v>Belum Diisi</v>
      </c>
      <c r="I309" s="595" t="s">
        <v>26</v>
      </c>
      <c r="J309" s="596" t="str">
        <f>IF($D$305="Y/T","Isi Sasaran",IF($E$305=0,0,IF(I309="Y",1,IF(I309="T",0,"Isi Dulu"))))</f>
        <v>Isi Sasaran</v>
      </c>
      <c r="K309" s="595" t="s">
        <v>26</v>
      </c>
      <c r="L309" s="596" t="str">
        <f>IF($D$305="Y/T","Isi Sasaran",IF($E$305=0,0,IF(K309="Y",1,IF(K309="T",0,"Isi Dulu"))))</f>
        <v>Isi Sasaran</v>
      </c>
      <c r="M309" s="850"/>
      <c r="N309" s="853"/>
      <c r="O309" s="517"/>
      <c r="P309" s="517"/>
      <c r="Q309" s="517"/>
      <c r="R309" s="517"/>
    </row>
    <row r="310" spans="2:18" ht="15.75">
      <c r="B310" s="580"/>
      <c r="C310" s="581"/>
      <c r="D310" s="582"/>
      <c r="E310" s="602" t="e">
        <f>AVERAGE(E210:E309)</f>
        <v>#DIV/0!</v>
      </c>
      <c r="F310" s="583"/>
      <c r="G310" s="583"/>
      <c r="H310" s="602" t="e">
        <f>(IF($D210="Y/T",0,AVERAGE(H210:H214))+IF($D215="Y/T",0,AVERAGE(H215:H219))+IF($D220="Y/T",0,AVERAGE(H220:H224))+IF($D225="Y/T",0,AVERAGE(H225:H229))+IF($D230="Y/T",0,AVERAGE(H230:H234))+IF($D235="Y/T",0,AVERAGE(H235:H239))+IF($D240="Y/T",0,AVERAGE(H240:H244))+IF($D245="Y/T",0,AVERAGE(H245:H249))+IF($D250="Y/T",0,AVERAGE(H250:H254))+IF($D255="Y/T",0,AVERAGE(H255:H259))+IF($D260="Y/T",0,AVERAGE(H260:H264))+IF($D265="Y/T",0,AVERAGE(H265:H269))+IF($D270="Y/T",0,AVERAGE(H270:H274))+IF($D275="Y/T",0,AVERAGE(H275:H279))+IF($D280="Y/T",0,AVERAGE(H280:H284))+IF($D285="Y/T",0,AVERAGE(H285:H289))+IF($D290="Y/T",0,AVERAGE(H290:H294))+IF($D295="Y/T",0,AVERAGE(H295:H299))+IF($D300="Y/T",0,AVERAGE(H300:H304))+IF($D305="Y/T",0,AVERAGE(H305:H309)))/(COUNTIF($D210:$D309,"Y")+COUNTIF($D210:$D309,"T"))</f>
        <v>#DIV/0!</v>
      </c>
      <c r="I310" s="582"/>
      <c r="J310" s="602" t="e">
        <f>(IF($D210="Y/T",0,AVERAGE(J210:J214))+IF($D215="Y/T",0,AVERAGE(J215:J219))+IF($D220="Y/T",0,AVERAGE(J220:J224))+IF($D225="Y/T",0,AVERAGE(J225:J229))+IF($D230="Y/T",0,AVERAGE(J230:J234))+IF($D235="Y/T",0,AVERAGE(J235:J239))+IF($D240="Y/T",0,AVERAGE(J240:J244))+IF($D245="Y/T",0,AVERAGE(J245:J249))+IF($D250="Y/T",0,AVERAGE(J250:J254))+IF($D255="Y/T",0,AVERAGE(J255:J259))+IF($D260="Y/T",0,AVERAGE(J260:J264))+IF($D265="Y/T",0,AVERAGE(J265:J269))+IF($D270="Y/T",0,AVERAGE(J270:J274))+IF($D275="Y/T",0,AVERAGE(J275:J279))+IF($D280="Y/T",0,AVERAGE(J280:J284))+IF($D285="Y/T",0,AVERAGE(J285:J289))+IF($D290="Y/T",0,AVERAGE(J290:J294))+IF($D295="Y/T",0,AVERAGE(J295:J299))+IF($D300="Y/T",0,AVERAGE(J300:J304))+IF($D305="Y/T",0,AVERAGE(J305:J309)))/(COUNTIF($D210:$D309,"Y")+COUNTIF($D210:$D309,"T"))</f>
        <v>#DIV/0!</v>
      </c>
      <c r="K310" s="582"/>
      <c r="L310" s="602" t="e">
        <f>(IF($D210="Y/T",0,AVERAGE(L210:L214))+IF($D215="Y/T",0,AVERAGE(L215:L219))+IF($D220="Y/T",0,AVERAGE(L220:L224))+IF($D225="Y/T",0,AVERAGE(L225:L229))+IF($D230="Y/T",0,AVERAGE(L230:L234))+IF($D235="Y/T",0,AVERAGE(L235:L239))+IF($D240="Y/T",0,AVERAGE(L240:L244))+IF($D245="Y/T",0,AVERAGE(L245:L249))+IF($D250="Y/T",0,AVERAGE(L250:L254))+IF($D255="Y/T",0,AVERAGE(L255:L259))+IF($D260="Y/T",0,AVERAGE(L260:L264))+IF($D265="Y/T",0,AVERAGE(L265:L269))+IF($D270="Y/T",0,AVERAGE(L270:L274))+IF($D275="Y/T",0,AVERAGE(L275:L279))+IF($D280="Y/T",0,AVERAGE(L280:L284))+IF($D285="Y/T",0,AVERAGE(L285:L289))+IF($D290="Y/T",0,AVERAGE(L290:L294))+IF($D295="Y/T",0,AVERAGE(L295:L299))+IF($D300="Y/T",0,AVERAGE(L300:L304))+IF($D305="Y/T",0,AVERAGE(L305:L309)))/(COUNTIF($D210:$D309,"Y")+COUNTIF($D210:$D309,"T"))</f>
        <v>#DIV/0!</v>
      </c>
      <c r="M310" s="606"/>
      <c r="N310" s="602" t="e">
        <f>AVERAGE(N210:N309)</f>
        <v>#DIV/0!</v>
      </c>
    </row>
    <row r="311" spans="2:18" ht="15.75">
      <c r="B311" s="865" t="s">
        <v>434</v>
      </c>
      <c r="C311" s="865"/>
      <c r="D311" s="865"/>
      <c r="E311" s="865"/>
      <c r="F311" s="865"/>
      <c r="G311" s="865"/>
      <c r="H311" s="865"/>
      <c r="I311" s="865"/>
      <c r="J311" s="865"/>
      <c r="K311" s="865"/>
      <c r="L311" s="865"/>
      <c r="M311" s="865"/>
      <c r="N311" s="866"/>
    </row>
    <row r="312" spans="2:18" ht="33" customHeight="1">
      <c r="B312" s="836">
        <v>1</v>
      </c>
      <c r="C312" s="608" t="s">
        <v>1380</v>
      </c>
      <c r="D312" s="857" t="s">
        <v>26</v>
      </c>
      <c r="E312" s="854" t="str">
        <f>IF(D312="Y",1,IF(D312="T",0,IF(D312="Y/T","Belum diisi","Error")))</f>
        <v>Belum diisi</v>
      </c>
      <c r="F312" s="528">
        <v>1</v>
      </c>
      <c r="G312" s="529" t="s">
        <v>1379</v>
      </c>
      <c r="H312" s="589" t="str">
        <f t="shared" ref="H312:H375" si="6">IF(OR(J312="Isi Dulu",L312="Isi Dulu",J312="Isi Sasaran",L312="Isi Sasaran"),"Belum Diisi",IF(SUM(J312,L312)=2,1,IF(SUM(J312,L312)=1,0,IF(SUM(J312,L312)=0,0,"Error"))))</f>
        <v>Belum Diisi</v>
      </c>
      <c r="I312" s="590" t="s">
        <v>26</v>
      </c>
      <c r="J312" s="591" t="str">
        <f>IF($D$312="Y/T","Isi Sasaran",IF($E$312=0,0,IF(I312="Y",1,IF(I312="T",0,"Isi Dulu"))))</f>
        <v>Isi Sasaran</v>
      </c>
      <c r="K312" s="590" t="s">
        <v>26</v>
      </c>
      <c r="L312" s="591" t="str">
        <f>IF($D$312="Y/T","Isi Sasaran",IF($E$312=0,0,IF(K312="Y",1,IF(K312="T",0,"Isi Dulu"))))</f>
        <v>Isi Sasaran</v>
      </c>
      <c r="M312" s="848" t="s">
        <v>26</v>
      </c>
      <c r="N312" s="851" t="str">
        <f>IF(M312="Y",1,IF(M312="T",0,IF(M312="Y/T","Belum diisi","Error")))</f>
        <v>Belum diisi</v>
      </c>
    </row>
    <row r="313" spans="2:18" ht="15.75">
      <c r="B313" s="837"/>
      <c r="C313" s="609"/>
      <c r="D313" s="858"/>
      <c r="E313" s="855"/>
      <c r="F313" s="549">
        <v>2</v>
      </c>
      <c r="G313" s="550"/>
      <c r="H313" s="589" t="str">
        <f t="shared" si="6"/>
        <v>Belum Diisi</v>
      </c>
      <c r="I313" s="592" t="s">
        <v>26</v>
      </c>
      <c r="J313" s="593" t="str">
        <f>IF($D$312="Y/T","Isi Sasaran",IF($E$312=0,0,IF(I313="Y",1,IF(I313="T",0,"Isi Dulu"))))</f>
        <v>Isi Sasaran</v>
      </c>
      <c r="K313" s="592" t="s">
        <v>26</v>
      </c>
      <c r="L313" s="593" t="str">
        <f>IF($D$312="Y/T","Isi Sasaran",IF($E$312=0,0,IF(K313="Y",1,IF(K313="T",0,"Isi Dulu"))))</f>
        <v>Isi Sasaran</v>
      </c>
      <c r="M313" s="849"/>
      <c r="N313" s="852"/>
    </row>
    <row r="314" spans="2:18" ht="15.75">
      <c r="B314" s="837"/>
      <c r="C314" s="609"/>
      <c r="D314" s="858"/>
      <c r="E314" s="855"/>
      <c r="F314" s="549">
        <v>3</v>
      </c>
      <c r="G314" s="550"/>
      <c r="H314" s="589" t="str">
        <f t="shared" si="6"/>
        <v>Belum Diisi</v>
      </c>
      <c r="I314" s="592" t="s">
        <v>26</v>
      </c>
      <c r="J314" s="593" t="str">
        <f>IF($D$312="Y/T","Isi Sasaran",IF($E$312=0,0,IF(I314="Y",1,IF(I314="T",0,"Isi Dulu"))))</f>
        <v>Isi Sasaran</v>
      </c>
      <c r="K314" s="592" t="s">
        <v>26</v>
      </c>
      <c r="L314" s="593" t="str">
        <f>IF($D$312="Y/T","Isi Sasaran",IF($E$312=0,0,IF(K314="Y",1,IF(K314="T",0,"Isi Dulu"))))</f>
        <v>Isi Sasaran</v>
      </c>
      <c r="M314" s="849"/>
      <c r="N314" s="852"/>
    </row>
    <row r="315" spans="2:18" ht="15.75">
      <c r="B315" s="837"/>
      <c r="C315" s="609"/>
      <c r="D315" s="858"/>
      <c r="E315" s="855"/>
      <c r="F315" s="549">
        <v>4</v>
      </c>
      <c r="G315" s="550"/>
      <c r="H315" s="589" t="str">
        <f t="shared" si="6"/>
        <v>Belum Diisi</v>
      </c>
      <c r="I315" s="592" t="s">
        <v>26</v>
      </c>
      <c r="J315" s="593" t="str">
        <f>IF($D$312="Y/T","Isi Sasaran",IF($E$312=0,0,IF(I315="Y",1,IF(I315="T",0,"Isi Dulu"))))</f>
        <v>Isi Sasaran</v>
      </c>
      <c r="K315" s="592" t="s">
        <v>26</v>
      </c>
      <c r="L315" s="593" t="str">
        <f>IF($D$312="Y/T","Isi Sasaran",IF($E$312=0,0,IF(K315="Y",1,IF(K315="T",0,"Isi Dulu"))))</f>
        <v>Isi Sasaran</v>
      </c>
      <c r="M315" s="849"/>
      <c r="N315" s="852"/>
    </row>
    <row r="316" spans="2:18" ht="15.75">
      <c r="B316" s="838"/>
      <c r="C316" s="610"/>
      <c r="D316" s="859"/>
      <c r="E316" s="856"/>
      <c r="F316" s="569">
        <v>5</v>
      </c>
      <c r="G316" s="570"/>
      <c r="H316" s="594" t="str">
        <f t="shared" si="6"/>
        <v>Belum Diisi</v>
      </c>
      <c r="I316" s="595" t="s">
        <v>26</v>
      </c>
      <c r="J316" s="596" t="str">
        <f>IF($D$312="Y/T","Isi Sasaran",IF($E$312=0,0,IF(I316="Y",1,IF(I316="T",0,"Isi Dulu"))))</f>
        <v>Isi Sasaran</v>
      </c>
      <c r="K316" s="595" t="s">
        <v>26</v>
      </c>
      <c r="L316" s="596" t="str">
        <f>IF($D$312="Y/T","Isi Sasaran",IF($E$312=0,0,IF(K316="Y",1,IF(K316="T",0,"Isi Dulu"))))</f>
        <v>Isi Sasaran</v>
      </c>
      <c r="M316" s="850"/>
      <c r="N316" s="853"/>
    </row>
    <row r="317" spans="2:18" ht="15.75">
      <c r="B317" s="836">
        <v>2</v>
      </c>
      <c r="C317" s="839"/>
      <c r="D317" s="857" t="s">
        <v>26</v>
      </c>
      <c r="E317" s="854" t="str">
        <f>IF(D317="Y",1,IF(D317="T",0,IF(D317="Y/T","Belum diisi","Error")))</f>
        <v>Belum diisi</v>
      </c>
      <c r="F317" s="528">
        <v>1</v>
      </c>
      <c r="G317" s="529"/>
      <c r="H317" s="597" t="str">
        <f t="shared" si="6"/>
        <v>Belum Diisi</v>
      </c>
      <c r="I317" s="590" t="s">
        <v>26</v>
      </c>
      <c r="J317" s="591" t="str">
        <f>IF($D$317="Y/T","Isi Sasaran",IF($E$317=0,0,IF(I317="Y",1,IF(I317="T",0,"Isi Dulu"))))</f>
        <v>Isi Sasaran</v>
      </c>
      <c r="K317" s="590" t="s">
        <v>26</v>
      </c>
      <c r="L317" s="591" t="str">
        <f>IF($D$317="Y/T","Isi Sasaran",IF($E$317=0,0,IF(K317="Y",1,IF(K317="T",0,"Isi Dulu"))))</f>
        <v>Isi Sasaran</v>
      </c>
      <c r="M317" s="848" t="s">
        <v>26</v>
      </c>
      <c r="N317" s="851" t="str">
        <f>IF(M317="Y",1,IF(M317="T",0,IF(M317="Y/T","Belum diisi","Error")))</f>
        <v>Belum diisi</v>
      </c>
    </row>
    <row r="318" spans="2:18" ht="15.75">
      <c r="B318" s="837"/>
      <c r="C318" s="840"/>
      <c r="D318" s="858"/>
      <c r="E318" s="855"/>
      <c r="F318" s="549">
        <v>2</v>
      </c>
      <c r="G318" s="550"/>
      <c r="H318" s="598" t="str">
        <f t="shared" si="6"/>
        <v>Belum Diisi</v>
      </c>
      <c r="I318" s="592" t="s">
        <v>26</v>
      </c>
      <c r="J318" s="593" t="str">
        <f>IF($D$317="Y/T","Isi Sasaran",IF($E$317=0,0,IF(I318="Y",1,IF(I318="T",0,"Isi Dulu"))))</f>
        <v>Isi Sasaran</v>
      </c>
      <c r="K318" s="592" t="s">
        <v>26</v>
      </c>
      <c r="L318" s="593" t="str">
        <f>IF($D$317="Y/T","Isi Sasaran",IF($E$317=0,0,IF(K318="Y",1,IF(K318="T",0,"Isi Dulu"))))</f>
        <v>Isi Sasaran</v>
      </c>
      <c r="M318" s="849"/>
      <c r="N318" s="852"/>
    </row>
    <row r="319" spans="2:18" ht="15.75">
      <c r="B319" s="837"/>
      <c r="C319" s="840"/>
      <c r="D319" s="858"/>
      <c r="E319" s="855"/>
      <c r="F319" s="549">
        <v>3</v>
      </c>
      <c r="G319" s="550"/>
      <c r="H319" s="598" t="str">
        <f t="shared" si="6"/>
        <v>Belum Diisi</v>
      </c>
      <c r="I319" s="592" t="s">
        <v>26</v>
      </c>
      <c r="J319" s="593" t="str">
        <f>IF($D$317="Y/T","Isi Sasaran",IF($E$317=0,0,IF(I319="Y",1,IF(I319="T",0,"Isi Dulu"))))</f>
        <v>Isi Sasaran</v>
      </c>
      <c r="K319" s="592" t="s">
        <v>26</v>
      </c>
      <c r="L319" s="593" t="str">
        <f>IF($D$317="Y/T","Isi Sasaran",IF($E$317=0,0,IF(K319="Y",1,IF(K319="T",0,"Isi Dulu"))))</f>
        <v>Isi Sasaran</v>
      </c>
      <c r="M319" s="849"/>
      <c r="N319" s="852"/>
    </row>
    <row r="320" spans="2:18" ht="15.75">
      <c r="B320" s="837"/>
      <c r="C320" s="840"/>
      <c r="D320" s="858"/>
      <c r="E320" s="855"/>
      <c r="F320" s="549">
        <v>4</v>
      </c>
      <c r="G320" s="550"/>
      <c r="H320" s="598" t="str">
        <f t="shared" si="6"/>
        <v>Belum Diisi</v>
      </c>
      <c r="I320" s="592" t="s">
        <v>26</v>
      </c>
      <c r="J320" s="593" t="str">
        <f>IF($D$317="Y/T","Isi Sasaran",IF($E$317=0,0,IF(I320="Y",1,IF(I320="T",0,"Isi Dulu"))))</f>
        <v>Isi Sasaran</v>
      </c>
      <c r="K320" s="592" t="s">
        <v>26</v>
      </c>
      <c r="L320" s="593" t="str">
        <f>IF($D$317="Y/T","Isi Sasaran",IF($E$317=0,0,IF(K320="Y",1,IF(K320="T",0,"Isi Dulu"))))</f>
        <v>Isi Sasaran</v>
      </c>
      <c r="M320" s="849"/>
      <c r="N320" s="852"/>
    </row>
    <row r="321" spans="2:14" ht="15.75">
      <c r="B321" s="838"/>
      <c r="C321" s="841"/>
      <c r="D321" s="859"/>
      <c r="E321" s="856"/>
      <c r="F321" s="569">
        <v>5</v>
      </c>
      <c r="G321" s="570"/>
      <c r="H321" s="599" t="str">
        <f t="shared" si="6"/>
        <v>Belum Diisi</v>
      </c>
      <c r="I321" s="595" t="s">
        <v>26</v>
      </c>
      <c r="J321" s="596" t="str">
        <f>IF($D$317="Y/T","Isi Sasaran",IF($E$317=0,0,IF(I321="Y",1,IF(I321="T",0,"Isi Dulu"))))</f>
        <v>Isi Sasaran</v>
      </c>
      <c r="K321" s="595" t="s">
        <v>26</v>
      </c>
      <c r="L321" s="596" t="str">
        <f>IF($D$317="Y/T","Isi Sasaran",IF($E$317=0,0,IF(K321="Y",1,IF(K321="T",0,"Isi Dulu"))))</f>
        <v>Isi Sasaran</v>
      </c>
      <c r="M321" s="850"/>
      <c r="N321" s="853"/>
    </row>
    <row r="322" spans="2:14" ht="15.75">
      <c r="B322" s="836">
        <v>3</v>
      </c>
      <c r="C322" s="839"/>
      <c r="D322" s="857" t="s">
        <v>26</v>
      </c>
      <c r="E322" s="854" t="str">
        <f>IF(D322="Y",1,IF(D322="T",0,IF(D322="Y/T","Belum diisi","Error")))</f>
        <v>Belum diisi</v>
      </c>
      <c r="F322" s="528">
        <v>1</v>
      </c>
      <c r="G322" s="529"/>
      <c r="H322" s="600" t="str">
        <f t="shared" si="6"/>
        <v>Belum Diisi</v>
      </c>
      <c r="I322" s="590" t="s">
        <v>26</v>
      </c>
      <c r="J322" s="591" t="str">
        <f>IF($D$322="Y/T","Isi Sasaran",IF($E$322=0,0,IF(I322="Y",1,IF(I322="T",0,"Isi Dulu"))))</f>
        <v>Isi Sasaran</v>
      </c>
      <c r="K322" s="590" t="s">
        <v>26</v>
      </c>
      <c r="L322" s="591" t="str">
        <f>IF($D$322="Y/T","Isi Sasaran",IF($E$322=0,0,IF(K322="Y",1,IF(K322="T",0,"Isi Dulu"))))</f>
        <v>Isi Sasaran</v>
      </c>
      <c r="M322" s="848" t="s">
        <v>26</v>
      </c>
      <c r="N322" s="851" t="str">
        <f>IF(M322="Y",1,IF(M322="T",0,IF(M322="Y/T","Belum diisi","Error")))</f>
        <v>Belum diisi</v>
      </c>
    </row>
    <row r="323" spans="2:14" ht="15.75">
      <c r="B323" s="837"/>
      <c r="C323" s="840"/>
      <c r="D323" s="858"/>
      <c r="E323" s="855"/>
      <c r="F323" s="549">
        <v>2</v>
      </c>
      <c r="G323" s="550"/>
      <c r="H323" s="598" t="str">
        <f t="shared" si="6"/>
        <v>Belum Diisi</v>
      </c>
      <c r="I323" s="592" t="s">
        <v>26</v>
      </c>
      <c r="J323" s="593" t="str">
        <f>IF($D$322="Y/T","Isi Sasaran",IF($E$322=0,0,IF(I323="Y",1,IF(I323="T",0,"Isi Dulu"))))</f>
        <v>Isi Sasaran</v>
      </c>
      <c r="K323" s="592" t="s">
        <v>26</v>
      </c>
      <c r="L323" s="593" t="str">
        <f>IF($D$322="Y/T","Isi Sasaran",IF($E$322=0,0,IF(K323="Y",1,IF(K323="T",0,"Isi Dulu"))))</f>
        <v>Isi Sasaran</v>
      </c>
      <c r="M323" s="849"/>
      <c r="N323" s="852"/>
    </row>
    <row r="324" spans="2:14" ht="15.75">
      <c r="B324" s="837"/>
      <c r="C324" s="840"/>
      <c r="D324" s="858"/>
      <c r="E324" s="855"/>
      <c r="F324" s="549">
        <v>3</v>
      </c>
      <c r="G324" s="550"/>
      <c r="H324" s="598" t="str">
        <f t="shared" si="6"/>
        <v>Belum Diisi</v>
      </c>
      <c r="I324" s="592" t="s">
        <v>26</v>
      </c>
      <c r="J324" s="593" t="str">
        <f>IF($D$322="Y/T","Isi Sasaran",IF($E$322=0,0,IF(I324="Y",1,IF(I324="T",0,"Isi Dulu"))))</f>
        <v>Isi Sasaran</v>
      </c>
      <c r="K324" s="592" t="s">
        <v>26</v>
      </c>
      <c r="L324" s="593" t="str">
        <f>IF($D$322="Y/T","Isi Sasaran",IF($E$322=0,0,IF(K324="Y",1,IF(K324="T",0,"Isi Dulu"))))</f>
        <v>Isi Sasaran</v>
      </c>
      <c r="M324" s="849"/>
      <c r="N324" s="852"/>
    </row>
    <row r="325" spans="2:14" ht="15.75">
      <c r="B325" s="837"/>
      <c r="C325" s="840"/>
      <c r="D325" s="858"/>
      <c r="E325" s="855"/>
      <c r="F325" s="549">
        <v>4</v>
      </c>
      <c r="G325" s="550"/>
      <c r="H325" s="598" t="str">
        <f t="shared" si="6"/>
        <v>Belum Diisi</v>
      </c>
      <c r="I325" s="592" t="s">
        <v>26</v>
      </c>
      <c r="J325" s="593" t="str">
        <f>IF($D$322="Y/T","Isi Sasaran",IF($E$322=0,0,IF(I325="Y",1,IF(I325="T",0,"Isi Dulu"))))</f>
        <v>Isi Sasaran</v>
      </c>
      <c r="K325" s="592" t="s">
        <v>26</v>
      </c>
      <c r="L325" s="593" t="str">
        <f>IF($D$322="Y/T","Isi Sasaran",IF($E$322=0,0,IF(K325="Y",1,IF(K325="T",0,"Isi Dulu"))))</f>
        <v>Isi Sasaran</v>
      </c>
      <c r="M325" s="849"/>
      <c r="N325" s="852"/>
    </row>
    <row r="326" spans="2:14" ht="15.75">
      <c r="B326" s="838"/>
      <c r="C326" s="841"/>
      <c r="D326" s="859"/>
      <c r="E326" s="856"/>
      <c r="F326" s="569">
        <v>5</v>
      </c>
      <c r="G326" s="570"/>
      <c r="H326" s="599" t="str">
        <f t="shared" si="6"/>
        <v>Belum Diisi</v>
      </c>
      <c r="I326" s="595" t="s">
        <v>26</v>
      </c>
      <c r="J326" s="596" t="str">
        <f>IF($D$322="Y/T","Isi Sasaran",IF($E$322=0,0,IF(I326="Y",1,IF(I326="T",0,"Isi Dulu"))))</f>
        <v>Isi Sasaran</v>
      </c>
      <c r="K326" s="595" t="s">
        <v>26</v>
      </c>
      <c r="L326" s="596" t="str">
        <f>IF($D$322="Y/T","Isi Sasaran",IF($E$322=0,0,IF(K326="Y",1,IF(K326="T",0,"Isi Dulu"))))</f>
        <v>Isi Sasaran</v>
      </c>
      <c r="M326" s="850"/>
      <c r="N326" s="853"/>
    </row>
    <row r="327" spans="2:14" ht="15.75">
      <c r="B327" s="836">
        <v>4</v>
      </c>
      <c r="C327" s="839"/>
      <c r="D327" s="857" t="s">
        <v>26</v>
      </c>
      <c r="E327" s="854" t="str">
        <f>IF(D327="Y",1,IF(D327="T",0,IF(D327="Y/T","Belum diisi","Error")))</f>
        <v>Belum diisi</v>
      </c>
      <c r="F327" s="528">
        <v>1</v>
      </c>
      <c r="G327" s="529"/>
      <c r="H327" s="600" t="str">
        <f t="shared" si="6"/>
        <v>Belum Diisi</v>
      </c>
      <c r="I327" s="590" t="s">
        <v>26</v>
      </c>
      <c r="J327" s="591" t="str">
        <f>IF($D$327="Y/T","Isi Sasaran",IF($E$327=0,0,IF(I327="Y",1,IF(I327="T",0,"Isi Dulu"))))</f>
        <v>Isi Sasaran</v>
      </c>
      <c r="K327" s="590" t="s">
        <v>26</v>
      </c>
      <c r="L327" s="591" t="str">
        <f>IF($D$327="Y/T","Isi Sasaran",IF($E$327=0,0,IF(K327="Y",1,IF(K327="T",0,"Isi Dulu"))))</f>
        <v>Isi Sasaran</v>
      </c>
      <c r="M327" s="848" t="s">
        <v>26</v>
      </c>
      <c r="N327" s="851" t="str">
        <f>IF(M327="Y",1,IF(M327="T",0,IF(M327="Y/T","Belum diisi","Error")))</f>
        <v>Belum diisi</v>
      </c>
    </row>
    <row r="328" spans="2:14" ht="15.75">
      <c r="B328" s="837"/>
      <c r="C328" s="840"/>
      <c r="D328" s="858"/>
      <c r="E328" s="855"/>
      <c r="F328" s="549">
        <v>2</v>
      </c>
      <c r="G328" s="550"/>
      <c r="H328" s="598" t="str">
        <f t="shared" si="6"/>
        <v>Belum Diisi</v>
      </c>
      <c r="I328" s="592" t="s">
        <v>26</v>
      </c>
      <c r="J328" s="593" t="str">
        <f>IF($D$327="Y/T","Isi Sasaran",IF($E$327=0,0,IF(I328="Y",1,IF(I328="T",0,"Isi Dulu"))))</f>
        <v>Isi Sasaran</v>
      </c>
      <c r="K328" s="592" t="s">
        <v>26</v>
      </c>
      <c r="L328" s="593" t="str">
        <f>IF($D$327="Y/T","Isi Sasaran",IF($E$327=0,0,IF(K328="Y",1,IF(K328="T",0,"Isi Dulu"))))</f>
        <v>Isi Sasaran</v>
      </c>
      <c r="M328" s="849"/>
      <c r="N328" s="852"/>
    </row>
    <row r="329" spans="2:14" ht="15.75">
      <c r="B329" s="837"/>
      <c r="C329" s="840"/>
      <c r="D329" s="858"/>
      <c r="E329" s="855"/>
      <c r="F329" s="549">
        <v>3</v>
      </c>
      <c r="G329" s="550"/>
      <c r="H329" s="598" t="str">
        <f t="shared" si="6"/>
        <v>Belum Diisi</v>
      </c>
      <c r="I329" s="592" t="s">
        <v>26</v>
      </c>
      <c r="J329" s="593" t="str">
        <f>IF($D$327="Y/T","Isi Sasaran",IF($E$327=0,0,IF(I329="Y",1,IF(I329="T",0,"Isi Dulu"))))</f>
        <v>Isi Sasaran</v>
      </c>
      <c r="K329" s="592" t="s">
        <v>26</v>
      </c>
      <c r="L329" s="593" t="str">
        <f>IF($D$327="Y/T","Isi Sasaran",IF($E$327=0,0,IF(K329="Y",1,IF(K329="T",0,"Isi Dulu"))))</f>
        <v>Isi Sasaran</v>
      </c>
      <c r="M329" s="849"/>
      <c r="N329" s="852"/>
    </row>
    <row r="330" spans="2:14" ht="15.75">
      <c r="B330" s="837"/>
      <c r="C330" s="840"/>
      <c r="D330" s="858"/>
      <c r="E330" s="855"/>
      <c r="F330" s="549">
        <v>4</v>
      </c>
      <c r="G330" s="550"/>
      <c r="H330" s="598" t="str">
        <f t="shared" si="6"/>
        <v>Belum Diisi</v>
      </c>
      <c r="I330" s="592" t="s">
        <v>26</v>
      </c>
      <c r="J330" s="593" t="str">
        <f>IF($D$327="Y/T","Isi Sasaran",IF($E$327=0,0,IF(I330="Y",1,IF(I330="T",0,"Isi Dulu"))))</f>
        <v>Isi Sasaran</v>
      </c>
      <c r="K330" s="592" t="s">
        <v>26</v>
      </c>
      <c r="L330" s="593" t="str">
        <f>IF($D$327="Y/T","Isi Sasaran",IF($E$327=0,0,IF(K330="Y",1,IF(K330="T",0,"Isi Dulu"))))</f>
        <v>Isi Sasaran</v>
      </c>
      <c r="M330" s="849"/>
      <c r="N330" s="852"/>
    </row>
    <row r="331" spans="2:14" ht="15.75">
      <c r="B331" s="838"/>
      <c r="C331" s="841"/>
      <c r="D331" s="859"/>
      <c r="E331" s="856"/>
      <c r="F331" s="569">
        <v>5</v>
      </c>
      <c r="G331" s="570"/>
      <c r="H331" s="599" t="str">
        <f t="shared" si="6"/>
        <v>Belum Diisi</v>
      </c>
      <c r="I331" s="595" t="s">
        <v>26</v>
      </c>
      <c r="J331" s="596" t="str">
        <f>IF($D$327="Y/T","Isi Sasaran",IF($E$327=0,0,IF(I331="Y",1,IF(I331="T",0,"Isi Dulu"))))</f>
        <v>Isi Sasaran</v>
      </c>
      <c r="K331" s="595" t="s">
        <v>26</v>
      </c>
      <c r="L331" s="596" t="str">
        <f>IF($D$327="Y/T","Isi Sasaran",IF($E$327=0,0,IF(K331="Y",1,IF(K331="T",0,"Isi Dulu"))))</f>
        <v>Isi Sasaran</v>
      </c>
      <c r="M331" s="850"/>
      <c r="N331" s="853"/>
    </row>
    <row r="332" spans="2:14" ht="15.75">
      <c r="B332" s="836">
        <v>5</v>
      </c>
      <c r="C332" s="839"/>
      <c r="D332" s="857" t="s">
        <v>26</v>
      </c>
      <c r="E332" s="854" t="str">
        <f>IF(D332="Y",1,IF(D332="T",0,IF(D332="Y/T","Belum diisi","Error")))</f>
        <v>Belum diisi</v>
      </c>
      <c r="F332" s="528">
        <v>1</v>
      </c>
      <c r="G332" s="529"/>
      <c r="H332" s="600" t="str">
        <f t="shared" si="6"/>
        <v>Belum Diisi</v>
      </c>
      <c r="I332" s="590" t="s">
        <v>26</v>
      </c>
      <c r="J332" s="591" t="str">
        <f>IF($D$332="Y/T","Isi Sasaran",IF($E$332=0,0,IF(I332="Y",1,IF(I332="T",0,"Isi Dulu"))))</f>
        <v>Isi Sasaran</v>
      </c>
      <c r="K332" s="590" t="s">
        <v>26</v>
      </c>
      <c r="L332" s="591" t="str">
        <f>IF($D$332="Y/T","Isi Sasaran",IF($E$332=0,0,IF(K332="Y",1,IF(K332="T",0,"Isi Dulu"))))</f>
        <v>Isi Sasaran</v>
      </c>
      <c r="M332" s="848" t="s">
        <v>26</v>
      </c>
      <c r="N332" s="851" t="str">
        <f>IF(M332="Y",1,IF(M332="T",0,IF(M332="Y/T","Belum diisi","Error")))</f>
        <v>Belum diisi</v>
      </c>
    </row>
    <row r="333" spans="2:14" ht="15.75">
      <c r="B333" s="837"/>
      <c r="C333" s="840"/>
      <c r="D333" s="858"/>
      <c r="E333" s="855"/>
      <c r="F333" s="549">
        <v>2</v>
      </c>
      <c r="G333" s="550"/>
      <c r="H333" s="598" t="str">
        <f t="shared" si="6"/>
        <v>Belum Diisi</v>
      </c>
      <c r="I333" s="592" t="s">
        <v>26</v>
      </c>
      <c r="J333" s="593" t="str">
        <f>IF($D$332="Y/T","Isi Sasaran",IF($E$332=0,0,IF(I333="Y",1,IF(I333="T",0,"Isi Dulu"))))</f>
        <v>Isi Sasaran</v>
      </c>
      <c r="K333" s="592" t="s">
        <v>26</v>
      </c>
      <c r="L333" s="593" t="str">
        <f>IF($D$332="Y/T","Isi Sasaran",IF($E$332=0,0,IF(K333="Y",1,IF(K333="T",0,"Isi Dulu"))))</f>
        <v>Isi Sasaran</v>
      </c>
      <c r="M333" s="849"/>
      <c r="N333" s="852"/>
    </row>
    <row r="334" spans="2:14" ht="15.75">
      <c r="B334" s="837"/>
      <c r="C334" s="840"/>
      <c r="D334" s="858"/>
      <c r="E334" s="855"/>
      <c r="F334" s="549">
        <v>3</v>
      </c>
      <c r="G334" s="550"/>
      <c r="H334" s="598" t="str">
        <f t="shared" si="6"/>
        <v>Belum Diisi</v>
      </c>
      <c r="I334" s="592" t="s">
        <v>26</v>
      </c>
      <c r="J334" s="593" t="str">
        <f>IF($D$332="Y/T","Isi Sasaran",IF($E$332=0,0,IF(I334="Y",1,IF(I334="T",0,"Isi Dulu"))))</f>
        <v>Isi Sasaran</v>
      </c>
      <c r="K334" s="592" t="s">
        <v>26</v>
      </c>
      <c r="L334" s="593" t="str">
        <f>IF($D$332="Y/T","Isi Sasaran",IF($E$332=0,0,IF(K334="Y",1,IF(K334="T",0,"Isi Dulu"))))</f>
        <v>Isi Sasaran</v>
      </c>
      <c r="M334" s="849"/>
      <c r="N334" s="852"/>
    </row>
    <row r="335" spans="2:14" ht="15.75">
      <c r="B335" s="837"/>
      <c r="C335" s="840"/>
      <c r="D335" s="858"/>
      <c r="E335" s="855"/>
      <c r="F335" s="549">
        <v>4</v>
      </c>
      <c r="G335" s="550"/>
      <c r="H335" s="598" t="str">
        <f t="shared" si="6"/>
        <v>Belum Diisi</v>
      </c>
      <c r="I335" s="592" t="s">
        <v>26</v>
      </c>
      <c r="J335" s="593" t="str">
        <f>IF($D$332="Y/T","Isi Sasaran",IF($E$332=0,0,IF(I335="Y",1,IF(I335="T",0,"Isi Dulu"))))</f>
        <v>Isi Sasaran</v>
      </c>
      <c r="K335" s="592" t="s">
        <v>26</v>
      </c>
      <c r="L335" s="593" t="str">
        <f>IF($D$332="Y/T","Isi Sasaran",IF($E$332=0,0,IF(K335="Y",1,IF(K335="T",0,"Isi Dulu"))))</f>
        <v>Isi Sasaran</v>
      </c>
      <c r="M335" s="849"/>
      <c r="N335" s="852"/>
    </row>
    <row r="336" spans="2:14" ht="15.75">
      <c r="B336" s="838"/>
      <c r="C336" s="841"/>
      <c r="D336" s="859"/>
      <c r="E336" s="856"/>
      <c r="F336" s="569">
        <v>5</v>
      </c>
      <c r="G336" s="570"/>
      <c r="H336" s="599" t="str">
        <f t="shared" si="6"/>
        <v>Belum Diisi</v>
      </c>
      <c r="I336" s="595" t="s">
        <v>26</v>
      </c>
      <c r="J336" s="596" t="str">
        <f>IF($D$332="Y/T","Isi Sasaran",IF($E$332=0,0,IF(I336="Y",1,IF(I336="T",0,"Isi Dulu"))))</f>
        <v>Isi Sasaran</v>
      </c>
      <c r="K336" s="595" t="s">
        <v>26</v>
      </c>
      <c r="L336" s="596" t="str">
        <f>IF($D$332="Y/T","Isi Sasaran",IF($E$332=0,0,IF(K336="Y",1,IF(K336="T",0,"Isi Dulu"))))</f>
        <v>Isi Sasaran</v>
      </c>
      <c r="M336" s="850"/>
      <c r="N336" s="853"/>
    </row>
    <row r="337" spans="2:14" ht="15.75">
      <c r="B337" s="836">
        <v>6</v>
      </c>
      <c r="C337" s="839"/>
      <c r="D337" s="857" t="s">
        <v>26</v>
      </c>
      <c r="E337" s="854" t="str">
        <f>IF(D337="Y",1,IF(D337="T",0,IF(D337="Y/T","Belum diisi","Error")))</f>
        <v>Belum diisi</v>
      </c>
      <c r="F337" s="528">
        <v>1</v>
      </c>
      <c r="G337" s="529"/>
      <c r="H337" s="600" t="str">
        <f t="shared" si="6"/>
        <v>Belum Diisi</v>
      </c>
      <c r="I337" s="590" t="s">
        <v>26</v>
      </c>
      <c r="J337" s="591" t="str">
        <f>IF($D$337="Y/T","Isi Sasaran",IF($E$337=0,0,IF(I337="Y",1,IF(I337="T",0,"Isi Dulu"))))</f>
        <v>Isi Sasaran</v>
      </c>
      <c r="K337" s="590" t="s">
        <v>26</v>
      </c>
      <c r="L337" s="591" t="str">
        <f>IF($D$337="Y/T","Isi Sasaran",IF($E$337=0,0,IF(K337="Y",1,IF(K337="T",0,"Isi Dulu"))))</f>
        <v>Isi Sasaran</v>
      </c>
      <c r="M337" s="848" t="s">
        <v>26</v>
      </c>
      <c r="N337" s="851" t="str">
        <f>IF(M337="Y",1,IF(M337="T",0,IF(M337="Y/T","Belum diisi","Error")))</f>
        <v>Belum diisi</v>
      </c>
    </row>
    <row r="338" spans="2:14" ht="15.75">
      <c r="B338" s="837"/>
      <c r="C338" s="840"/>
      <c r="D338" s="858"/>
      <c r="E338" s="855"/>
      <c r="F338" s="549">
        <v>2</v>
      </c>
      <c r="G338" s="550"/>
      <c r="H338" s="598" t="str">
        <f t="shared" si="6"/>
        <v>Belum Diisi</v>
      </c>
      <c r="I338" s="592" t="s">
        <v>26</v>
      </c>
      <c r="J338" s="593" t="str">
        <f>IF($D$337="Y/T","Isi Sasaran",IF($E$337=0,0,IF(I338="Y",1,IF(I338="T",0,"Isi Dulu"))))</f>
        <v>Isi Sasaran</v>
      </c>
      <c r="K338" s="592" t="s">
        <v>26</v>
      </c>
      <c r="L338" s="593" t="str">
        <f>IF($D$337="Y/T","Isi Sasaran",IF($E$337=0,0,IF(K338="Y",1,IF(K338="T",0,"Isi Dulu"))))</f>
        <v>Isi Sasaran</v>
      </c>
      <c r="M338" s="849"/>
      <c r="N338" s="852"/>
    </row>
    <row r="339" spans="2:14" ht="15.75">
      <c r="B339" s="837"/>
      <c r="C339" s="840"/>
      <c r="D339" s="858"/>
      <c r="E339" s="855"/>
      <c r="F339" s="549">
        <v>3</v>
      </c>
      <c r="G339" s="550"/>
      <c r="H339" s="598" t="str">
        <f t="shared" si="6"/>
        <v>Belum Diisi</v>
      </c>
      <c r="I339" s="592" t="s">
        <v>26</v>
      </c>
      <c r="J339" s="593" t="str">
        <f>IF($D$337="Y/T","Isi Sasaran",IF($E$337=0,0,IF(I339="Y",1,IF(I339="T",0,"Isi Dulu"))))</f>
        <v>Isi Sasaran</v>
      </c>
      <c r="K339" s="592" t="s">
        <v>26</v>
      </c>
      <c r="L339" s="593" t="str">
        <f>IF($D$337="Y/T","Isi Sasaran",IF($E$337=0,0,IF(K339="Y",1,IF(K339="T",0,"Isi Dulu"))))</f>
        <v>Isi Sasaran</v>
      </c>
      <c r="M339" s="849"/>
      <c r="N339" s="852"/>
    </row>
    <row r="340" spans="2:14" ht="15.75">
      <c r="B340" s="837"/>
      <c r="C340" s="840"/>
      <c r="D340" s="858"/>
      <c r="E340" s="855"/>
      <c r="F340" s="549">
        <v>4</v>
      </c>
      <c r="G340" s="550"/>
      <c r="H340" s="598" t="str">
        <f t="shared" si="6"/>
        <v>Belum Diisi</v>
      </c>
      <c r="I340" s="592" t="s">
        <v>26</v>
      </c>
      <c r="J340" s="593" t="str">
        <f>IF($D$337="Y/T","Isi Sasaran",IF($E$337=0,0,IF(I340="Y",1,IF(I340="T",0,"Isi Dulu"))))</f>
        <v>Isi Sasaran</v>
      </c>
      <c r="K340" s="592" t="s">
        <v>26</v>
      </c>
      <c r="L340" s="593" t="str">
        <f>IF($D$337="Y/T","Isi Sasaran",IF($E$337=0,0,IF(K340="Y",1,IF(K340="T",0,"Isi Dulu"))))</f>
        <v>Isi Sasaran</v>
      </c>
      <c r="M340" s="849"/>
      <c r="N340" s="852"/>
    </row>
    <row r="341" spans="2:14" ht="15.75">
      <c r="B341" s="838"/>
      <c r="C341" s="841"/>
      <c r="D341" s="859"/>
      <c r="E341" s="856"/>
      <c r="F341" s="569">
        <v>5</v>
      </c>
      <c r="G341" s="570"/>
      <c r="H341" s="599" t="str">
        <f t="shared" si="6"/>
        <v>Belum Diisi</v>
      </c>
      <c r="I341" s="595" t="s">
        <v>26</v>
      </c>
      <c r="J341" s="596" t="str">
        <f>IF($D$337="Y/T","Isi Sasaran",IF($E$337=0,0,IF(I341="Y",1,IF(I341="T",0,"Isi Dulu"))))</f>
        <v>Isi Sasaran</v>
      </c>
      <c r="K341" s="595" t="s">
        <v>26</v>
      </c>
      <c r="L341" s="596" t="str">
        <f>IF($D$337="Y/T","Isi Sasaran",IF($E$337=0,0,IF(K341="Y",1,IF(K341="T",0,"Isi Dulu"))))</f>
        <v>Isi Sasaran</v>
      </c>
      <c r="M341" s="850"/>
      <c r="N341" s="853"/>
    </row>
    <row r="342" spans="2:14" ht="15.75">
      <c r="B342" s="836">
        <v>7</v>
      </c>
      <c r="C342" s="839"/>
      <c r="D342" s="857" t="s">
        <v>26</v>
      </c>
      <c r="E342" s="854" t="str">
        <f>IF(D342="Y",1,IF(D342="T",0,IF(D342="Y/T","Belum diisi","Error")))</f>
        <v>Belum diisi</v>
      </c>
      <c r="F342" s="528">
        <v>1</v>
      </c>
      <c r="G342" s="529"/>
      <c r="H342" s="600" t="str">
        <f t="shared" si="6"/>
        <v>Belum Diisi</v>
      </c>
      <c r="I342" s="590" t="s">
        <v>26</v>
      </c>
      <c r="J342" s="591" t="str">
        <f>IF($D$342="Y/T","Isi Sasaran",IF($E$342=0,0,IF(I342="Y",1,IF(I342="T",0,"Isi Dulu"))))</f>
        <v>Isi Sasaran</v>
      </c>
      <c r="K342" s="590" t="s">
        <v>26</v>
      </c>
      <c r="L342" s="591" t="str">
        <f>IF($D$342="Y/T","Isi Sasaran",IF($E$342=0,0,IF(K342="Y",1,IF(K342="T",0,"Isi Dulu"))))</f>
        <v>Isi Sasaran</v>
      </c>
      <c r="M342" s="848" t="s">
        <v>26</v>
      </c>
      <c r="N342" s="851" t="str">
        <f>IF(M342="Y",1,IF(M342="T",0,IF(M342="Y/T","Belum diisi","Error")))</f>
        <v>Belum diisi</v>
      </c>
    </row>
    <row r="343" spans="2:14" ht="15.75">
      <c r="B343" s="837"/>
      <c r="C343" s="840"/>
      <c r="D343" s="858"/>
      <c r="E343" s="855"/>
      <c r="F343" s="549">
        <v>2</v>
      </c>
      <c r="G343" s="550"/>
      <c r="H343" s="598" t="str">
        <f t="shared" si="6"/>
        <v>Belum Diisi</v>
      </c>
      <c r="I343" s="592" t="s">
        <v>26</v>
      </c>
      <c r="J343" s="593" t="str">
        <f>IF($D$342="Y/T","Isi Sasaran",IF($E$342=0,0,IF(I343="Y",1,IF(I343="T",0,"Isi Dulu"))))</f>
        <v>Isi Sasaran</v>
      </c>
      <c r="K343" s="592" t="s">
        <v>26</v>
      </c>
      <c r="L343" s="593" t="str">
        <f>IF($D$342="Y/T","Isi Sasaran",IF($E$342=0,0,IF(K343="Y",1,IF(K343="T",0,"Isi Dulu"))))</f>
        <v>Isi Sasaran</v>
      </c>
      <c r="M343" s="849"/>
      <c r="N343" s="852"/>
    </row>
    <row r="344" spans="2:14" ht="15.75">
      <c r="B344" s="837"/>
      <c r="C344" s="840"/>
      <c r="D344" s="858"/>
      <c r="E344" s="855"/>
      <c r="F344" s="549">
        <v>3</v>
      </c>
      <c r="G344" s="550"/>
      <c r="H344" s="598" t="str">
        <f t="shared" si="6"/>
        <v>Belum Diisi</v>
      </c>
      <c r="I344" s="592" t="s">
        <v>26</v>
      </c>
      <c r="J344" s="593" t="str">
        <f>IF($D$342="Y/T","Isi Sasaran",IF($E$342=0,0,IF(I344="Y",1,IF(I344="T",0,"Isi Dulu"))))</f>
        <v>Isi Sasaran</v>
      </c>
      <c r="K344" s="592" t="s">
        <v>26</v>
      </c>
      <c r="L344" s="593" t="str">
        <f>IF($D$342="Y/T","Isi Sasaran",IF($E$342=0,0,IF(K344="Y",1,IF(K344="T",0,"Isi Dulu"))))</f>
        <v>Isi Sasaran</v>
      </c>
      <c r="M344" s="849"/>
      <c r="N344" s="852"/>
    </row>
    <row r="345" spans="2:14" ht="15.75">
      <c r="B345" s="837"/>
      <c r="C345" s="840"/>
      <c r="D345" s="858"/>
      <c r="E345" s="855"/>
      <c r="F345" s="549">
        <v>4</v>
      </c>
      <c r="G345" s="550"/>
      <c r="H345" s="598" t="str">
        <f t="shared" si="6"/>
        <v>Belum Diisi</v>
      </c>
      <c r="I345" s="592" t="s">
        <v>26</v>
      </c>
      <c r="J345" s="593" t="str">
        <f>IF($D$342="Y/T","Isi Sasaran",IF($E$342=0,0,IF(I345="Y",1,IF(I345="T",0,"Isi Dulu"))))</f>
        <v>Isi Sasaran</v>
      </c>
      <c r="K345" s="592" t="s">
        <v>26</v>
      </c>
      <c r="L345" s="593" t="str">
        <f>IF($D$342="Y/T","Isi Sasaran",IF($E$342=0,0,IF(K345="Y",1,IF(K345="T",0,"Isi Dulu"))))</f>
        <v>Isi Sasaran</v>
      </c>
      <c r="M345" s="849"/>
      <c r="N345" s="852"/>
    </row>
    <row r="346" spans="2:14" ht="15.75">
      <c r="B346" s="838"/>
      <c r="C346" s="841"/>
      <c r="D346" s="859"/>
      <c r="E346" s="856"/>
      <c r="F346" s="569">
        <v>5</v>
      </c>
      <c r="G346" s="570"/>
      <c r="H346" s="599" t="str">
        <f t="shared" si="6"/>
        <v>Belum Diisi</v>
      </c>
      <c r="I346" s="595" t="s">
        <v>26</v>
      </c>
      <c r="J346" s="596" t="str">
        <f>IF($D$342="Y/T","Isi Sasaran",IF($E$342=0,0,IF(I346="Y",1,IF(I346="T",0,"Isi Dulu"))))</f>
        <v>Isi Sasaran</v>
      </c>
      <c r="K346" s="595" t="s">
        <v>26</v>
      </c>
      <c r="L346" s="596" t="str">
        <f>IF($D$342="Y/T","Isi Sasaran",IF($E$342=0,0,IF(K346="Y",1,IF(K346="T",0,"Isi Dulu"))))</f>
        <v>Isi Sasaran</v>
      </c>
      <c r="M346" s="850"/>
      <c r="N346" s="853"/>
    </row>
    <row r="347" spans="2:14" ht="15.75">
      <c r="B347" s="836">
        <v>8</v>
      </c>
      <c r="C347" s="839"/>
      <c r="D347" s="857" t="s">
        <v>26</v>
      </c>
      <c r="E347" s="854" t="str">
        <f>IF(D347="Y",1,IF(D347="T",0,IF(D347="Y/T","Belum diisi","Error")))</f>
        <v>Belum diisi</v>
      </c>
      <c r="F347" s="528">
        <v>1</v>
      </c>
      <c r="G347" s="529"/>
      <c r="H347" s="600" t="str">
        <f t="shared" si="6"/>
        <v>Belum Diisi</v>
      </c>
      <c r="I347" s="590" t="s">
        <v>26</v>
      </c>
      <c r="J347" s="591" t="str">
        <f>IF($D$347="Y/T","Isi Sasaran",IF($E$347=0,0,IF(I347="Y",1,IF(I347="T",0,"Isi Dulu"))))</f>
        <v>Isi Sasaran</v>
      </c>
      <c r="K347" s="590" t="s">
        <v>26</v>
      </c>
      <c r="L347" s="591" t="str">
        <f>IF($D$347="Y/T","Isi Sasaran",IF($E$347=0,0,IF(K347="Y",1,IF(K347="T",0,"Isi Dulu"))))</f>
        <v>Isi Sasaran</v>
      </c>
      <c r="M347" s="848" t="s">
        <v>26</v>
      </c>
      <c r="N347" s="851" t="str">
        <f>IF(M347="Y",1,IF(M347="T",0,IF(M347="Y/T","Belum diisi","Error")))</f>
        <v>Belum diisi</v>
      </c>
    </row>
    <row r="348" spans="2:14" ht="15.75">
      <c r="B348" s="837"/>
      <c r="C348" s="840"/>
      <c r="D348" s="858"/>
      <c r="E348" s="855"/>
      <c r="F348" s="549">
        <v>2</v>
      </c>
      <c r="G348" s="550"/>
      <c r="H348" s="598" t="str">
        <f t="shared" si="6"/>
        <v>Belum Diisi</v>
      </c>
      <c r="I348" s="592" t="s">
        <v>26</v>
      </c>
      <c r="J348" s="593" t="str">
        <f>IF($D$347="Y/T","Isi Sasaran",IF($E$347=0,0,IF(I348="Y",1,IF(I348="T",0,"Isi Dulu"))))</f>
        <v>Isi Sasaran</v>
      </c>
      <c r="K348" s="592" t="s">
        <v>26</v>
      </c>
      <c r="L348" s="593" t="str">
        <f>IF($D$347="Y/T","Isi Sasaran",IF($E$347=0,0,IF(K348="Y",1,IF(K348="T",0,"Isi Dulu"))))</f>
        <v>Isi Sasaran</v>
      </c>
      <c r="M348" s="849"/>
      <c r="N348" s="852"/>
    </row>
    <row r="349" spans="2:14" ht="15.75">
      <c r="B349" s="837"/>
      <c r="C349" s="840"/>
      <c r="D349" s="858"/>
      <c r="E349" s="855"/>
      <c r="F349" s="549">
        <v>3</v>
      </c>
      <c r="G349" s="550"/>
      <c r="H349" s="598" t="str">
        <f t="shared" si="6"/>
        <v>Belum Diisi</v>
      </c>
      <c r="I349" s="592" t="s">
        <v>26</v>
      </c>
      <c r="J349" s="593" t="str">
        <f>IF($D$347="Y/T","Isi Sasaran",IF($E$347=0,0,IF(I349="Y",1,IF(I349="T",0,"Isi Dulu"))))</f>
        <v>Isi Sasaran</v>
      </c>
      <c r="K349" s="592" t="s">
        <v>26</v>
      </c>
      <c r="L349" s="593" t="str">
        <f>IF($D$347="Y/T","Isi Sasaran",IF($E$347=0,0,IF(K349="Y",1,IF(K349="T",0,"Isi Dulu"))))</f>
        <v>Isi Sasaran</v>
      </c>
      <c r="M349" s="849"/>
      <c r="N349" s="852"/>
    </row>
    <row r="350" spans="2:14" ht="15.75">
      <c r="B350" s="837"/>
      <c r="C350" s="840"/>
      <c r="D350" s="858"/>
      <c r="E350" s="855"/>
      <c r="F350" s="549">
        <v>4</v>
      </c>
      <c r="G350" s="550"/>
      <c r="H350" s="598" t="str">
        <f t="shared" si="6"/>
        <v>Belum Diisi</v>
      </c>
      <c r="I350" s="592" t="s">
        <v>26</v>
      </c>
      <c r="J350" s="593" t="str">
        <f>IF($D$347="Y/T","Isi Sasaran",IF($E$347=0,0,IF(I350="Y",1,IF(I350="T",0,"Isi Dulu"))))</f>
        <v>Isi Sasaran</v>
      </c>
      <c r="K350" s="592" t="s">
        <v>26</v>
      </c>
      <c r="L350" s="593" t="str">
        <f>IF($D$347="Y/T","Isi Sasaran",IF($E$347=0,0,IF(K350="Y",1,IF(K350="T",0,"Isi Dulu"))))</f>
        <v>Isi Sasaran</v>
      </c>
      <c r="M350" s="849"/>
      <c r="N350" s="852"/>
    </row>
    <row r="351" spans="2:14" ht="15.75">
      <c r="B351" s="838"/>
      <c r="C351" s="841"/>
      <c r="D351" s="859"/>
      <c r="E351" s="856"/>
      <c r="F351" s="569">
        <v>5</v>
      </c>
      <c r="G351" s="570"/>
      <c r="H351" s="599" t="str">
        <f t="shared" si="6"/>
        <v>Belum Diisi</v>
      </c>
      <c r="I351" s="595" t="s">
        <v>26</v>
      </c>
      <c r="J351" s="596" t="str">
        <f>IF($D$347="Y/T","Isi Sasaran",IF($E$347=0,0,IF(I351="Y",1,IF(I351="T",0,"Isi Dulu"))))</f>
        <v>Isi Sasaran</v>
      </c>
      <c r="K351" s="595" t="s">
        <v>26</v>
      </c>
      <c r="L351" s="596" t="str">
        <f>IF($D$347="Y/T","Isi Sasaran",IF($E$347=0,0,IF(K351="Y",1,IF(K351="T",0,"Isi Dulu"))))</f>
        <v>Isi Sasaran</v>
      </c>
      <c r="M351" s="850"/>
      <c r="N351" s="853"/>
    </row>
    <row r="352" spans="2:14" ht="15.75">
      <c r="B352" s="836">
        <v>9</v>
      </c>
      <c r="C352" s="839"/>
      <c r="D352" s="857" t="s">
        <v>26</v>
      </c>
      <c r="E352" s="854" t="str">
        <f>IF(D352="Y",1,IF(D352="T",0,IF(D352="Y/T","Belum diisi","Error")))</f>
        <v>Belum diisi</v>
      </c>
      <c r="F352" s="528">
        <v>1</v>
      </c>
      <c r="G352" s="529"/>
      <c r="H352" s="600" t="str">
        <f t="shared" si="6"/>
        <v>Belum Diisi</v>
      </c>
      <c r="I352" s="590" t="s">
        <v>26</v>
      </c>
      <c r="J352" s="591" t="str">
        <f>IF($D$352="Y/T","Isi Sasaran",IF($E$352=0,0,IF(I352="Y",1,IF(I352="T",0,"Isi Dulu"))))</f>
        <v>Isi Sasaran</v>
      </c>
      <c r="K352" s="590" t="s">
        <v>26</v>
      </c>
      <c r="L352" s="591" t="str">
        <f>IF($D$352="Y/T","Isi Sasaran",IF($E$352=0,0,IF(K352="Y",1,IF(K352="T",0,"Isi Dulu"))))</f>
        <v>Isi Sasaran</v>
      </c>
      <c r="M352" s="848" t="s">
        <v>26</v>
      </c>
      <c r="N352" s="851" t="str">
        <f>IF(M352="Y",1,IF(M352="T",0,IF(M352="Y/T","Belum diisi","Error")))</f>
        <v>Belum diisi</v>
      </c>
    </row>
    <row r="353" spans="2:14" ht="15.75">
      <c r="B353" s="837"/>
      <c r="C353" s="840"/>
      <c r="D353" s="858"/>
      <c r="E353" s="855"/>
      <c r="F353" s="549">
        <v>2</v>
      </c>
      <c r="G353" s="550"/>
      <c r="H353" s="598" t="str">
        <f t="shared" si="6"/>
        <v>Belum Diisi</v>
      </c>
      <c r="I353" s="592" t="s">
        <v>26</v>
      </c>
      <c r="J353" s="593" t="str">
        <f>IF($D$352="Y/T","Isi Sasaran",IF($E$352=0,0,IF(I353="Y",1,IF(I353="T",0,"Isi Dulu"))))</f>
        <v>Isi Sasaran</v>
      </c>
      <c r="K353" s="592" t="s">
        <v>26</v>
      </c>
      <c r="L353" s="593" t="str">
        <f>IF($D$352="Y/T","Isi Sasaran",IF($E$352=0,0,IF(K353="Y",1,IF(K353="T",0,"Isi Dulu"))))</f>
        <v>Isi Sasaran</v>
      </c>
      <c r="M353" s="849"/>
      <c r="N353" s="852"/>
    </row>
    <row r="354" spans="2:14" ht="15.75">
      <c r="B354" s="837"/>
      <c r="C354" s="840"/>
      <c r="D354" s="858"/>
      <c r="E354" s="855"/>
      <c r="F354" s="549">
        <v>3</v>
      </c>
      <c r="G354" s="550"/>
      <c r="H354" s="598" t="str">
        <f t="shared" si="6"/>
        <v>Belum Diisi</v>
      </c>
      <c r="I354" s="592" t="s">
        <v>26</v>
      </c>
      <c r="J354" s="593" t="str">
        <f>IF($D$352="Y/T","Isi Sasaran",IF($E$352=0,0,IF(I354="Y",1,IF(I354="T",0,"Isi Dulu"))))</f>
        <v>Isi Sasaran</v>
      </c>
      <c r="K354" s="592" t="s">
        <v>26</v>
      </c>
      <c r="L354" s="593" t="str">
        <f>IF($D$352="Y/T","Isi Sasaran",IF($E$352=0,0,IF(K354="Y",1,IF(K354="T",0,"Isi Dulu"))))</f>
        <v>Isi Sasaran</v>
      </c>
      <c r="M354" s="849"/>
      <c r="N354" s="852"/>
    </row>
    <row r="355" spans="2:14" ht="15.75">
      <c r="B355" s="837"/>
      <c r="C355" s="840"/>
      <c r="D355" s="858"/>
      <c r="E355" s="855"/>
      <c r="F355" s="549">
        <v>4</v>
      </c>
      <c r="G355" s="550"/>
      <c r="H355" s="598" t="str">
        <f t="shared" si="6"/>
        <v>Belum Diisi</v>
      </c>
      <c r="I355" s="592" t="s">
        <v>26</v>
      </c>
      <c r="J355" s="593" t="str">
        <f>IF($D$352="Y/T","Isi Sasaran",IF($E$352=0,0,IF(I355="Y",1,IF(I355="T",0,"Isi Dulu"))))</f>
        <v>Isi Sasaran</v>
      </c>
      <c r="K355" s="592" t="s">
        <v>26</v>
      </c>
      <c r="L355" s="593" t="str">
        <f>IF($D$352="Y/T","Isi Sasaran",IF($E$352=0,0,IF(K355="Y",1,IF(K355="T",0,"Isi Dulu"))))</f>
        <v>Isi Sasaran</v>
      </c>
      <c r="M355" s="849"/>
      <c r="N355" s="852"/>
    </row>
    <row r="356" spans="2:14" ht="15.75">
      <c r="B356" s="838"/>
      <c r="C356" s="841"/>
      <c r="D356" s="859"/>
      <c r="E356" s="856"/>
      <c r="F356" s="569">
        <v>5</v>
      </c>
      <c r="G356" s="570"/>
      <c r="H356" s="599" t="str">
        <f t="shared" si="6"/>
        <v>Belum Diisi</v>
      </c>
      <c r="I356" s="595" t="s">
        <v>26</v>
      </c>
      <c r="J356" s="596" t="str">
        <f>IF($D$352="Y/T","Isi Sasaran",IF($E$352=0,0,IF(I356="Y",1,IF(I356="T",0,"Isi Dulu"))))</f>
        <v>Isi Sasaran</v>
      </c>
      <c r="K356" s="595" t="s">
        <v>26</v>
      </c>
      <c r="L356" s="596" t="str">
        <f>IF($D$352="Y/T","Isi Sasaran",IF($E$352=0,0,IF(K356="Y",1,IF(K356="T",0,"Isi Dulu"))))</f>
        <v>Isi Sasaran</v>
      </c>
      <c r="M356" s="850"/>
      <c r="N356" s="853"/>
    </row>
    <row r="357" spans="2:14" ht="15.75">
      <c r="B357" s="836">
        <v>10</v>
      </c>
      <c r="C357" s="839"/>
      <c r="D357" s="857" t="s">
        <v>26</v>
      </c>
      <c r="E357" s="854" t="str">
        <f>IF(D357="Y",1,IF(D357="T",0,IF(D357="Y/T","Belum diisi","Error")))</f>
        <v>Belum diisi</v>
      </c>
      <c r="F357" s="528">
        <v>1</v>
      </c>
      <c r="G357" s="529"/>
      <c r="H357" s="600" t="str">
        <f t="shared" si="6"/>
        <v>Belum Diisi</v>
      </c>
      <c r="I357" s="590" t="s">
        <v>26</v>
      </c>
      <c r="J357" s="591" t="str">
        <f>IF($D$357="Y/T","Isi Sasaran",IF($E$357=0,0,IF(I357="Y",1,IF(I357="T",0,"Isi Dulu"))))</f>
        <v>Isi Sasaran</v>
      </c>
      <c r="K357" s="590" t="s">
        <v>26</v>
      </c>
      <c r="L357" s="591" t="str">
        <f>IF($D$357="Y/T","Isi Sasaran",IF($E$357=0,0,IF(K357="Y",1,IF(K357="T",0,"Isi Dulu"))))</f>
        <v>Isi Sasaran</v>
      </c>
      <c r="M357" s="848" t="s">
        <v>26</v>
      </c>
      <c r="N357" s="851" t="str">
        <f>IF(M357="Y",1,IF(M357="T",0,IF(M357="Y/T","Belum diisi","Error")))</f>
        <v>Belum diisi</v>
      </c>
    </row>
    <row r="358" spans="2:14" ht="15.75">
      <c r="B358" s="837"/>
      <c r="C358" s="840"/>
      <c r="D358" s="858"/>
      <c r="E358" s="855"/>
      <c r="F358" s="549">
        <v>2</v>
      </c>
      <c r="G358" s="550"/>
      <c r="H358" s="598" t="str">
        <f t="shared" si="6"/>
        <v>Belum Diisi</v>
      </c>
      <c r="I358" s="592" t="s">
        <v>26</v>
      </c>
      <c r="J358" s="593" t="str">
        <f>IF($D$357="Y/T","Isi Sasaran",IF($E$357=0,0,IF(I358="Y",1,IF(I358="T",0,"Isi Dulu"))))</f>
        <v>Isi Sasaran</v>
      </c>
      <c r="K358" s="592" t="s">
        <v>26</v>
      </c>
      <c r="L358" s="593" t="str">
        <f>IF($D$357="Y/T","Isi Sasaran",IF($E$357=0,0,IF(K358="Y",1,IF(K358="T",0,"Isi Dulu"))))</f>
        <v>Isi Sasaran</v>
      </c>
      <c r="M358" s="849"/>
      <c r="N358" s="852"/>
    </row>
    <row r="359" spans="2:14" ht="15.75">
      <c r="B359" s="837"/>
      <c r="C359" s="840"/>
      <c r="D359" s="858"/>
      <c r="E359" s="855"/>
      <c r="F359" s="549">
        <v>3</v>
      </c>
      <c r="G359" s="550"/>
      <c r="H359" s="598" t="str">
        <f t="shared" si="6"/>
        <v>Belum Diisi</v>
      </c>
      <c r="I359" s="592" t="s">
        <v>26</v>
      </c>
      <c r="J359" s="593" t="str">
        <f>IF($D$357="Y/T","Isi Sasaran",IF($E$357=0,0,IF(I359="Y",1,IF(I359="T",0,"Isi Dulu"))))</f>
        <v>Isi Sasaran</v>
      </c>
      <c r="K359" s="592" t="s">
        <v>26</v>
      </c>
      <c r="L359" s="593" t="str">
        <f>IF($D$357="Y/T","Isi Sasaran",IF($E$357=0,0,IF(K359="Y",1,IF(K359="T",0,"Isi Dulu"))))</f>
        <v>Isi Sasaran</v>
      </c>
      <c r="M359" s="849"/>
      <c r="N359" s="852"/>
    </row>
    <row r="360" spans="2:14" ht="15.75">
      <c r="B360" s="837"/>
      <c r="C360" s="840"/>
      <c r="D360" s="858"/>
      <c r="E360" s="855"/>
      <c r="F360" s="549">
        <v>4</v>
      </c>
      <c r="G360" s="550"/>
      <c r="H360" s="598" t="str">
        <f t="shared" si="6"/>
        <v>Belum Diisi</v>
      </c>
      <c r="I360" s="592" t="s">
        <v>26</v>
      </c>
      <c r="J360" s="593" t="str">
        <f>IF($D$357="Y/T","Isi Sasaran",IF($E$357=0,0,IF(I360="Y",1,IF(I360="T",0,"Isi Dulu"))))</f>
        <v>Isi Sasaran</v>
      </c>
      <c r="K360" s="592" t="s">
        <v>26</v>
      </c>
      <c r="L360" s="593" t="str">
        <f>IF($D$357="Y/T","Isi Sasaran",IF($E$357=0,0,IF(K360="Y",1,IF(K360="T",0,"Isi Dulu"))))</f>
        <v>Isi Sasaran</v>
      </c>
      <c r="M360" s="849"/>
      <c r="N360" s="852"/>
    </row>
    <row r="361" spans="2:14" ht="15.75">
      <c r="B361" s="838"/>
      <c r="C361" s="841"/>
      <c r="D361" s="859"/>
      <c r="E361" s="856"/>
      <c r="F361" s="569">
        <v>5</v>
      </c>
      <c r="G361" s="570"/>
      <c r="H361" s="599" t="str">
        <f t="shared" si="6"/>
        <v>Belum Diisi</v>
      </c>
      <c r="I361" s="595" t="s">
        <v>26</v>
      </c>
      <c r="J361" s="596" t="str">
        <f>IF($D$357="Y/T","Isi Sasaran",IF($E$357=0,0,IF(I361="Y",1,IF(I361="T",0,"Isi Dulu"))))</f>
        <v>Isi Sasaran</v>
      </c>
      <c r="K361" s="595" t="s">
        <v>26</v>
      </c>
      <c r="L361" s="596" t="str">
        <f>IF($D$357="Y/T","Isi Sasaran",IF($E$357=0,0,IF(K361="Y",1,IF(K361="T",0,"Isi Dulu"))))</f>
        <v>Isi Sasaran</v>
      </c>
      <c r="M361" s="850"/>
      <c r="N361" s="853"/>
    </row>
    <row r="362" spans="2:14" ht="15.75">
      <c r="B362" s="836">
        <v>11</v>
      </c>
      <c r="C362" s="839"/>
      <c r="D362" s="857" t="s">
        <v>26</v>
      </c>
      <c r="E362" s="854" t="str">
        <f>IF(D362="Y",1,IF(D362="T",0,IF(D362="Y/T","Belum diisi","Error")))</f>
        <v>Belum diisi</v>
      </c>
      <c r="F362" s="528">
        <v>1</v>
      </c>
      <c r="G362" s="529"/>
      <c r="H362" s="600" t="str">
        <f t="shared" si="6"/>
        <v>Belum Diisi</v>
      </c>
      <c r="I362" s="590" t="s">
        <v>26</v>
      </c>
      <c r="J362" s="591" t="str">
        <f>IF($D$362="Y/T","Isi Sasaran",IF($E$362=0,0,IF(I362="Y",1,IF(I362="T",0,"Isi Dulu"))))</f>
        <v>Isi Sasaran</v>
      </c>
      <c r="K362" s="590" t="s">
        <v>26</v>
      </c>
      <c r="L362" s="591" t="str">
        <f>IF($D$362="Y/T","Isi Sasaran",IF($E$362=0,0,IF(K362="Y",1,IF(K362="T",0,"Isi Dulu"))))</f>
        <v>Isi Sasaran</v>
      </c>
      <c r="M362" s="848" t="s">
        <v>26</v>
      </c>
      <c r="N362" s="851" t="str">
        <f>IF(M362="Y",1,IF(M362="T",0,IF(M362="Y/T","Belum diisi","Error")))</f>
        <v>Belum diisi</v>
      </c>
    </row>
    <row r="363" spans="2:14" ht="15.75">
      <c r="B363" s="837"/>
      <c r="C363" s="840"/>
      <c r="D363" s="858"/>
      <c r="E363" s="855"/>
      <c r="F363" s="549">
        <v>2</v>
      </c>
      <c r="G363" s="550"/>
      <c r="H363" s="598" t="str">
        <f t="shared" si="6"/>
        <v>Belum Diisi</v>
      </c>
      <c r="I363" s="592" t="s">
        <v>26</v>
      </c>
      <c r="J363" s="593" t="str">
        <f>IF($D$362="Y/T","Isi Sasaran",IF($E$362=0,0,IF(I363="Y",1,IF(I363="T",0,"Isi Dulu"))))</f>
        <v>Isi Sasaran</v>
      </c>
      <c r="K363" s="592" t="s">
        <v>26</v>
      </c>
      <c r="L363" s="593" t="str">
        <f>IF($D$362="Y/T","Isi Sasaran",IF($E$362=0,0,IF(K363="Y",1,IF(K363="T",0,"Isi Dulu"))))</f>
        <v>Isi Sasaran</v>
      </c>
      <c r="M363" s="849"/>
      <c r="N363" s="852"/>
    </row>
    <row r="364" spans="2:14" ht="15.75">
      <c r="B364" s="837"/>
      <c r="C364" s="840"/>
      <c r="D364" s="858"/>
      <c r="E364" s="855"/>
      <c r="F364" s="549">
        <v>3</v>
      </c>
      <c r="G364" s="550"/>
      <c r="H364" s="598" t="str">
        <f t="shared" si="6"/>
        <v>Belum Diisi</v>
      </c>
      <c r="I364" s="592" t="s">
        <v>26</v>
      </c>
      <c r="J364" s="593" t="str">
        <f>IF($D$362="Y/T","Isi Sasaran",IF($E$362=0,0,IF(I364="Y",1,IF(I364="T",0,"Isi Dulu"))))</f>
        <v>Isi Sasaran</v>
      </c>
      <c r="K364" s="592" t="s">
        <v>26</v>
      </c>
      <c r="L364" s="593" t="str">
        <f>IF($D$362="Y/T","Isi Sasaran",IF($E$362=0,0,IF(K364="Y",1,IF(K364="T",0,"Isi Dulu"))))</f>
        <v>Isi Sasaran</v>
      </c>
      <c r="M364" s="849"/>
      <c r="N364" s="852"/>
    </row>
    <row r="365" spans="2:14" ht="15.75">
      <c r="B365" s="837"/>
      <c r="C365" s="840"/>
      <c r="D365" s="858"/>
      <c r="E365" s="855"/>
      <c r="F365" s="549">
        <v>4</v>
      </c>
      <c r="G365" s="550"/>
      <c r="H365" s="598" t="str">
        <f t="shared" si="6"/>
        <v>Belum Diisi</v>
      </c>
      <c r="I365" s="592" t="s">
        <v>26</v>
      </c>
      <c r="J365" s="593" t="str">
        <f>IF($D$362="Y/T","Isi Sasaran",IF($E$362=0,0,IF(I365="Y",1,IF(I365="T",0,"Isi Dulu"))))</f>
        <v>Isi Sasaran</v>
      </c>
      <c r="K365" s="592" t="s">
        <v>26</v>
      </c>
      <c r="L365" s="593" t="str">
        <f>IF($D$362="Y/T","Isi Sasaran",IF($E$362=0,0,IF(K365="Y",1,IF(K365="T",0,"Isi Dulu"))))</f>
        <v>Isi Sasaran</v>
      </c>
      <c r="M365" s="849"/>
      <c r="N365" s="852"/>
    </row>
    <row r="366" spans="2:14" ht="15.75">
      <c r="B366" s="838"/>
      <c r="C366" s="841"/>
      <c r="D366" s="859"/>
      <c r="E366" s="856"/>
      <c r="F366" s="569">
        <v>5</v>
      </c>
      <c r="G366" s="570"/>
      <c r="H366" s="599" t="str">
        <f t="shared" si="6"/>
        <v>Belum Diisi</v>
      </c>
      <c r="I366" s="595" t="s">
        <v>26</v>
      </c>
      <c r="J366" s="596" t="str">
        <f>IF($D$362="Y/T","Isi Sasaran",IF($E$362=0,0,IF(I366="Y",1,IF(I366="T",0,"Isi Dulu"))))</f>
        <v>Isi Sasaran</v>
      </c>
      <c r="K366" s="595" t="s">
        <v>26</v>
      </c>
      <c r="L366" s="596" t="str">
        <f>IF($D$362="Y/T","Isi Sasaran",IF($E$362=0,0,IF(K366="Y",1,IF(K366="T",0,"Isi Dulu"))))</f>
        <v>Isi Sasaran</v>
      </c>
      <c r="M366" s="850"/>
      <c r="N366" s="853"/>
    </row>
    <row r="367" spans="2:14" ht="15.75">
      <c r="B367" s="836">
        <v>12</v>
      </c>
      <c r="C367" s="839"/>
      <c r="D367" s="857" t="s">
        <v>26</v>
      </c>
      <c r="E367" s="854" t="str">
        <f>IF(D367="Y",1,IF(D367="T",0,IF(D367="Y/T","Belum diisi","Error")))</f>
        <v>Belum diisi</v>
      </c>
      <c r="F367" s="528">
        <v>1</v>
      </c>
      <c r="G367" s="529"/>
      <c r="H367" s="600" t="str">
        <f t="shared" si="6"/>
        <v>Belum Diisi</v>
      </c>
      <c r="I367" s="590" t="s">
        <v>26</v>
      </c>
      <c r="J367" s="591" t="str">
        <f>IF($D$367="Y/T","Isi Sasaran",IF($E$367=0,0,IF(I367="Y",1,IF(I367="T",0,"Isi Dulu"))))</f>
        <v>Isi Sasaran</v>
      </c>
      <c r="K367" s="590" t="s">
        <v>26</v>
      </c>
      <c r="L367" s="591" t="str">
        <f>IF($D$367="Y/T","Isi Sasaran",IF($E$367=0,0,IF(K367="Y",1,IF(K367="T",0,"Isi Dulu"))))</f>
        <v>Isi Sasaran</v>
      </c>
      <c r="M367" s="848" t="s">
        <v>26</v>
      </c>
      <c r="N367" s="851" t="str">
        <f>IF(M367="Y",1,IF(M367="T",0,IF(M367="Y/T","Belum diisi","Error")))</f>
        <v>Belum diisi</v>
      </c>
    </row>
    <row r="368" spans="2:14" ht="15.75">
      <c r="B368" s="837"/>
      <c r="C368" s="840"/>
      <c r="D368" s="858"/>
      <c r="E368" s="855"/>
      <c r="F368" s="549">
        <v>2</v>
      </c>
      <c r="G368" s="550"/>
      <c r="H368" s="598" t="str">
        <f t="shared" si="6"/>
        <v>Belum Diisi</v>
      </c>
      <c r="I368" s="592" t="s">
        <v>26</v>
      </c>
      <c r="J368" s="593" t="str">
        <f>IF($D$367="Y/T","Isi Sasaran",IF($E$367=0,0,IF(I368="Y",1,IF(I368="T",0,"Isi Dulu"))))</f>
        <v>Isi Sasaran</v>
      </c>
      <c r="K368" s="592" t="s">
        <v>26</v>
      </c>
      <c r="L368" s="593" t="str">
        <f>IF($D$367="Y/T","Isi Sasaran",IF($E$367=0,0,IF(K368="Y",1,IF(K368="T",0,"Isi Dulu"))))</f>
        <v>Isi Sasaran</v>
      </c>
      <c r="M368" s="849"/>
      <c r="N368" s="852"/>
    </row>
    <row r="369" spans="2:14" ht="15.75">
      <c r="B369" s="837"/>
      <c r="C369" s="840"/>
      <c r="D369" s="858"/>
      <c r="E369" s="855"/>
      <c r="F369" s="549">
        <v>3</v>
      </c>
      <c r="G369" s="550"/>
      <c r="H369" s="598" t="str">
        <f t="shared" si="6"/>
        <v>Belum Diisi</v>
      </c>
      <c r="I369" s="592" t="s">
        <v>26</v>
      </c>
      <c r="J369" s="593" t="str">
        <f>IF($D$367="Y/T","Isi Sasaran",IF($E$367=0,0,IF(I369="Y",1,IF(I369="T",0,"Isi Dulu"))))</f>
        <v>Isi Sasaran</v>
      </c>
      <c r="K369" s="592" t="s">
        <v>26</v>
      </c>
      <c r="L369" s="593" t="str">
        <f>IF($D$367="Y/T","Isi Sasaran",IF($E$367=0,0,IF(K369="Y",1,IF(K369="T",0,"Isi Dulu"))))</f>
        <v>Isi Sasaran</v>
      </c>
      <c r="M369" s="849"/>
      <c r="N369" s="852"/>
    </row>
    <row r="370" spans="2:14" ht="15.75">
      <c r="B370" s="837"/>
      <c r="C370" s="840"/>
      <c r="D370" s="858"/>
      <c r="E370" s="855"/>
      <c r="F370" s="549">
        <v>4</v>
      </c>
      <c r="G370" s="550"/>
      <c r="H370" s="598" t="str">
        <f t="shared" si="6"/>
        <v>Belum Diisi</v>
      </c>
      <c r="I370" s="592" t="s">
        <v>26</v>
      </c>
      <c r="J370" s="593" t="str">
        <f>IF($D$367="Y/T","Isi Sasaran",IF($E$367=0,0,IF(I370="Y",1,IF(I370="T",0,"Isi Dulu"))))</f>
        <v>Isi Sasaran</v>
      </c>
      <c r="K370" s="592" t="s">
        <v>26</v>
      </c>
      <c r="L370" s="593" t="str">
        <f>IF($D$367="Y/T","Isi Sasaran",IF($E$367=0,0,IF(K370="Y",1,IF(K370="T",0,"Isi Dulu"))))</f>
        <v>Isi Sasaran</v>
      </c>
      <c r="M370" s="849"/>
      <c r="N370" s="852"/>
    </row>
    <row r="371" spans="2:14" ht="15.75">
      <c r="B371" s="838"/>
      <c r="C371" s="841"/>
      <c r="D371" s="859"/>
      <c r="E371" s="856"/>
      <c r="F371" s="569">
        <v>5</v>
      </c>
      <c r="G371" s="570"/>
      <c r="H371" s="599" t="str">
        <f t="shared" si="6"/>
        <v>Belum Diisi</v>
      </c>
      <c r="I371" s="595" t="s">
        <v>26</v>
      </c>
      <c r="J371" s="596" t="str">
        <f>IF($D$367="Y/T","Isi Sasaran",IF($E$367=0,0,IF(I371="Y",1,IF(I371="T",0,"Isi Dulu"))))</f>
        <v>Isi Sasaran</v>
      </c>
      <c r="K371" s="595" t="s">
        <v>26</v>
      </c>
      <c r="L371" s="596" t="str">
        <f>IF($D$367="Y/T","Isi Sasaran",IF($E$367=0,0,IF(K371="Y",1,IF(K371="T",0,"Isi Dulu"))))</f>
        <v>Isi Sasaran</v>
      </c>
      <c r="M371" s="850"/>
      <c r="N371" s="853"/>
    </row>
    <row r="372" spans="2:14" ht="15.75">
      <c r="B372" s="836">
        <v>13</v>
      </c>
      <c r="C372" s="839"/>
      <c r="D372" s="857" t="s">
        <v>26</v>
      </c>
      <c r="E372" s="854" t="str">
        <f>IF(D372="Y",1,IF(D372="T",0,IF(D372="Y/T","Belum diisi","Error")))</f>
        <v>Belum diisi</v>
      </c>
      <c r="F372" s="528">
        <v>1</v>
      </c>
      <c r="G372" s="529"/>
      <c r="H372" s="600" t="str">
        <f t="shared" si="6"/>
        <v>Belum Diisi</v>
      </c>
      <c r="I372" s="590" t="s">
        <v>26</v>
      </c>
      <c r="J372" s="591" t="str">
        <f>IF($D$372="Y/T","Isi Sasaran",IF($E$372=0,0,IF(I372="Y",1,IF(I372="T",0,"Isi Dulu"))))</f>
        <v>Isi Sasaran</v>
      </c>
      <c r="K372" s="590" t="s">
        <v>26</v>
      </c>
      <c r="L372" s="591" t="str">
        <f>IF($D$372="Y/T","Isi Sasaran",IF($E$372=0,0,IF(K372="Y",1,IF(K372="T",0,"Isi Dulu"))))</f>
        <v>Isi Sasaran</v>
      </c>
      <c r="M372" s="848" t="s">
        <v>26</v>
      </c>
      <c r="N372" s="851" t="str">
        <f>IF(M372="Y",1,IF(M372="T",0,IF(M372="Y/T","Belum diisi","Error")))</f>
        <v>Belum diisi</v>
      </c>
    </row>
    <row r="373" spans="2:14" ht="15.75">
      <c r="B373" s="837"/>
      <c r="C373" s="840"/>
      <c r="D373" s="858"/>
      <c r="E373" s="855"/>
      <c r="F373" s="549">
        <v>2</v>
      </c>
      <c r="G373" s="550"/>
      <c r="H373" s="598" t="str">
        <f t="shared" si="6"/>
        <v>Belum Diisi</v>
      </c>
      <c r="I373" s="592" t="s">
        <v>26</v>
      </c>
      <c r="J373" s="593" t="str">
        <f>IF($D$372="Y/T","Isi Sasaran",IF($E$372=0,0,IF(I373="Y",1,IF(I373="T",0,"Isi Dulu"))))</f>
        <v>Isi Sasaran</v>
      </c>
      <c r="K373" s="592" t="s">
        <v>26</v>
      </c>
      <c r="L373" s="593" t="str">
        <f>IF($D$372="Y/T","Isi Sasaran",IF($E$372=0,0,IF(K373="Y",1,IF(K373="T",0,"Isi Dulu"))))</f>
        <v>Isi Sasaran</v>
      </c>
      <c r="M373" s="849"/>
      <c r="N373" s="852"/>
    </row>
    <row r="374" spans="2:14" ht="15.75">
      <c r="B374" s="837"/>
      <c r="C374" s="840"/>
      <c r="D374" s="858"/>
      <c r="E374" s="855"/>
      <c r="F374" s="549">
        <v>3</v>
      </c>
      <c r="G374" s="550"/>
      <c r="H374" s="598" t="str">
        <f t="shared" si="6"/>
        <v>Belum Diisi</v>
      </c>
      <c r="I374" s="592" t="s">
        <v>26</v>
      </c>
      <c r="J374" s="593" t="str">
        <f>IF($D$372="Y/T","Isi Sasaran",IF($E$372=0,0,IF(I374="Y",1,IF(I374="T",0,"Isi Dulu"))))</f>
        <v>Isi Sasaran</v>
      </c>
      <c r="K374" s="592" t="s">
        <v>26</v>
      </c>
      <c r="L374" s="593" t="str">
        <f>IF($D$372="Y/T","Isi Sasaran",IF($E$372=0,0,IF(K374="Y",1,IF(K374="T",0,"Isi Dulu"))))</f>
        <v>Isi Sasaran</v>
      </c>
      <c r="M374" s="849"/>
      <c r="N374" s="852"/>
    </row>
    <row r="375" spans="2:14" ht="15.75">
      <c r="B375" s="837"/>
      <c r="C375" s="840"/>
      <c r="D375" s="858"/>
      <c r="E375" s="855"/>
      <c r="F375" s="549">
        <v>4</v>
      </c>
      <c r="G375" s="550"/>
      <c r="H375" s="598" t="str">
        <f t="shared" si="6"/>
        <v>Belum Diisi</v>
      </c>
      <c r="I375" s="592" t="s">
        <v>26</v>
      </c>
      <c r="J375" s="593" t="str">
        <f>IF($D$372="Y/T","Isi Sasaran",IF($E$372=0,0,IF(I375="Y",1,IF(I375="T",0,"Isi Dulu"))))</f>
        <v>Isi Sasaran</v>
      </c>
      <c r="K375" s="592" t="s">
        <v>26</v>
      </c>
      <c r="L375" s="593" t="str">
        <f>IF($D$372="Y/T","Isi Sasaran",IF($E$372=0,0,IF(K375="Y",1,IF(K375="T",0,"Isi Dulu"))))</f>
        <v>Isi Sasaran</v>
      </c>
      <c r="M375" s="849"/>
      <c r="N375" s="852"/>
    </row>
    <row r="376" spans="2:14" ht="15.75">
      <c r="B376" s="838"/>
      <c r="C376" s="841"/>
      <c r="D376" s="859"/>
      <c r="E376" s="856"/>
      <c r="F376" s="569">
        <v>5</v>
      </c>
      <c r="G376" s="570"/>
      <c r="H376" s="599" t="str">
        <f t="shared" ref="H376:H411" si="7">IF(OR(J376="Isi Dulu",L376="Isi Dulu",J376="Isi Sasaran",L376="Isi Sasaran"),"Belum Diisi",IF(SUM(J376,L376)=2,1,IF(SUM(J376,L376)=1,0,IF(SUM(J376,L376)=0,0,"Error"))))</f>
        <v>Belum Diisi</v>
      </c>
      <c r="I376" s="595" t="s">
        <v>26</v>
      </c>
      <c r="J376" s="596" t="str">
        <f>IF($D$372="Y/T","Isi Sasaran",IF($E$372=0,0,IF(I376="Y",1,IF(I376="T",0,"Isi Dulu"))))</f>
        <v>Isi Sasaran</v>
      </c>
      <c r="K376" s="595" t="s">
        <v>26</v>
      </c>
      <c r="L376" s="596" t="str">
        <f>IF($D$372="Y/T","Isi Sasaran",IF($E$372=0,0,IF(K376="Y",1,IF(K376="T",0,"Isi Dulu"))))</f>
        <v>Isi Sasaran</v>
      </c>
      <c r="M376" s="850"/>
      <c r="N376" s="853"/>
    </row>
    <row r="377" spans="2:14" ht="15.75">
      <c r="B377" s="836">
        <v>14</v>
      </c>
      <c r="C377" s="839"/>
      <c r="D377" s="857" t="s">
        <v>26</v>
      </c>
      <c r="E377" s="854" t="str">
        <f>IF(D377="Y",1,IF(D377="T",0,IF(D377="Y/T","Belum diisi","Error")))</f>
        <v>Belum diisi</v>
      </c>
      <c r="F377" s="528">
        <v>1</v>
      </c>
      <c r="G377" s="529"/>
      <c r="H377" s="600" t="str">
        <f t="shared" si="7"/>
        <v>Belum Diisi</v>
      </c>
      <c r="I377" s="590" t="s">
        <v>26</v>
      </c>
      <c r="J377" s="591" t="str">
        <f>IF($D$377="Y/T","Isi Sasaran",IF($E$377=0,0,IF(I377="Y",1,IF(I377="T",0,"Isi Dulu"))))</f>
        <v>Isi Sasaran</v>
      </c>
      <c r="K377" s="590" t="s">
        <v>26</v>
      </c>
      <c r="L377" s="591" t="str">
        <f>IF($D$377="Y/T","Isi Sasaran",IF($E$377=0,0,IF(K377="Y",1,IF(K377="T",0,"Isi Dulu"))))</f>
        <v>Isi Sasaran</v>
      </c>
      <c r="M377" s="848" t="s">
        <v>26</v>
      </c>
      <c r="N377" s="851" t="str">
        <f>IF(M377="Y",1,IF(M377="T",0,IF(M377="Y/T","Belum diisi","Error")))</f>
        <v>Belum diisi</v>
      </c>
    </row>
    <row r="378" spans="2:14" ht="15.75">
      <c r="B378" s="837"/>
      <c r="C378" s="840"/>
      <c r="D378" s="858"/>
      <c r="E378" s="855"/>
      <c r="F378" s="549">
        <v>2</v>
      </c>
      <c r="G378" s="550"/>
      <c r="H378" s="598" t="str">
        <f t="shared" si="7"/>
        <v>Belum Diisi</v>
      </c>
      <c r="I378" s="592" t="s">
        <v>26</v>
      </c>
      <c r="J378" s="593" t="str">
        <f>IF($D$377="Y/T","Isi Sasaran",IF($E$377=0,0,IF(I378="Y",1,IF(I378="T",0,"Isi Dulu"))))</f>
        <v>Isi Sasaran</v>
      </c>
      <c r="K378" s="592" t="s">
        <v>26</v>
      </c>
      <c r="L378" s="593" t="str">
        <f>IF($D$377="Y/T","Isi Sasaran",IF($E$377=0,0,IF(K378="Y",1,IF(K378="T",0,"Isi Dulu"))))</f>
        <v>Isi Sasaran</v>
      </c>
      <c r="M378" s="849"/>
      <c r="N378" s="852"/>
    </row>
    <row r="379" spans="2:14" ht="15.75">
      <c r="B379" s="837"/>
      <c r="C379" s="840"/>
      <c r="D379" s="858"/>
      <c r="E379" s="855"/>
      <c r="F379" s="549">
        <v>3</v>
      </c>
      <c r="G379" s="550"/>
      <c r="H379" s="598" t="str">
        <f t="shared" si="7"/>
        <v>Belum Diisi</v>
      </c>
      <c r="I379" s="592" t="s">
        <v>26</v>
      </c>
      <c r="J379" s="593" t="str">
        <f>IF($D$377="Y/T","Isi Sasaran",IF($E$377=0,0,IF(I379="Y",1,IF(I379="T",0,"Isi Dulu"))))</f>
        <v>Isi Sasaran</v>
      </c>
      <c r="K379" s="592" t="s">
        <v>26</v>
      </c>
      <c r="L379" s="593" t="str">
        <f>IF($D$377="Y/T","Isi Sasaran",IF($E$377=0,0,IF(K379="Y",1,IF(K379="T",0,"Isi Dulu"))))</f>
        <v>Isi Sasaran</v>
      </c>
      <c r="M379" s="849"/>
      <c r="N379" s="852"/>
    </row>
    <row r="380" spans="2:14" ht="15.75">
      <c r="B380" s="837"/>
      <c r="C380" s="840"/>
      <c r="D380" s="858"/>
      <c r="E380" s="855"/>
      <c r="F380" s="549">
        <v>4</v>
      </c>
      <c r="G380" s="550"/>
      <c r="H380" s="598" t="str">
        <f t="shared" si="7"/>
        <v>Belum Diisi</v>
      </c>
      <c r="I380" s="592" t="s">
        <v>26</v>
      </c>
      <c r="J380" s="593" t="str">
        <f>IF($D$377="Y/T","Isi Sasaran",IF($E$377=0,0,IF(I380="Y",1,IF(I380="T",0,"Isi Dulu"))))</f>
        <v>Isi Sasaran</v>
      </c>
      <c r="K380" s="592" t="s">
        <v>26</v>
      </c>
      <c r="L380" s="593" t="str">
        <f>IF($D$377="Y/T","Isi Sasaran",IF($E$377=0,0,IF(K380="Y",1,IF(K380="T",0,"Isi Dulu"))))</f>
        <v>Isi Sasaran</v>
      </c>
      <c r="M380" s="849"/>
      <c r="N380" s="852"/>
    </row>
    <row r="381" spans="2:14" ht="15.75">
      <c r="B381" s="838"/>
      <c r="C381" s="841"/>
      <c r="D381" s="859"/>
      <c r="E381" s="856"/>
      <c r="F381" s="569">
        <v>5</v>
      </c>
      <c r="G381" s="570"/>
      <c r="H381" s="599" t="str">
        <f t="shared" si="7"/>
        <v>Belum Diisi</v>
      </c>
      <c r="I381" s="595" t="s">
        <v>26</v>
      </c>
      <c r="J381" s="596" t="str">
        <f>IF($D$377="Y/T","Isi Sasaran",IF($E$377=0,0,IF(I381="Y",1,IF(I381="T",0,"Isi Dulu"))))</f>
        <v>Isi Sasaran</v>
      </c>
      <c r="K381" s="595" t="s">
        <v>26</v>
      </c>
      <c r="L381" s="596" t="str">
        <f>IF($D$377="Y/T","Isi Sasaran",IF($E$377=0,0,IF(K381="Y",1,IF(K381="T",0,"Isi Dulu"))))</f>
        <v>Isi Sasaran</v>
      </c>
      <c r="M381" s="850"/>
      <c r="N381" s="853"/>
    </row>
    <row r="382" spans="2:14" ht="15.75">
      <c r="B382" s="836">
        <v>15</v>
      </c>
      <c r="C382" s="839"/>
      <c r="D382" s="857" t="s">
        <v>26</v>
      </c>
      <c r="E382" s="854" t="str">
        <f>IF(D382="Y",1,IF(D382="T",0,IF(D382="Y/T","Belum diisi","Error")))</f>
        <v>Belum diisi</v>
      </c>
      <c r="F382" s="528">
        <v>1</v>
      </c>
      <c r="G382" s="529"/>
      <c r="H382" s="600" t="str">
        <f t="shared" si="7"/>
        <v>Belum Diisi</v>
      </c>
      <c r="I382" s="590" t="s">
        <v>26</v>
      </c>
      <c r="J382" s="591" t="str">
        <f>IF($D$382="Y/T","Isi Sasaran",IF($E$382=0,0,IF(I382="Y",1,IF(I382="T",0,"Isi Dulu"))))</f>
        <v>Isi Sasaran</v>
      </c>
      <c r="K382" s="590" t="s">
        <v>26</v>
      </c>
      <c r="L382" s="591" t="str">
        <f>IF($D$382="Y/T","Isi Sasaran",IF($E$382=0,0,IF(K382="Y",1,IF(K382="T",0,"Isi Dulu"))))</f>
        <v>Isi Sasaran</v>
      </c>
      <c r="M382" s="848" t="s">
        <v>26</v>
      </c>
      <c r="N382" s="851" t="str">
        <f>IF(M382="Y",1,IF(M382="T",0,IF(M382="Y/T","Belum diisi","Error")))</f>
        <v>Belum diisi</v>
      </c>
    </row>
    <row r="383" spans="2:14" ht="15.75">
      <c r="B383" s="837"/>
      <c r="C383" s="840"/>
      <c r="D383" s="858"/>
      <c r="E383" s="855"/>
      <c r="F383" s="549">
        <v>2</v>
      </c>
      <c r="G383" s="550"/>
      <c r="H383" s="598" t="str">
        <f t="shared" si="7"/>
        <v>Belum Diisi</v>
      </c>
      <c r="I383" s="592" t="s">
        <v>26</v>
      </c>
      <c r="J383" s="593" t="str">
        <f>IF($D$382="Y/T","Isi Sasaran",IF($E$382=0,0,IF(I383="Y",1,IF(I383="T",0,"Isi Dulu"))))</f>
        <v>Isi Sasaran</v>
      </c>
      <c r="K383" s="592" t="s">
        <v>26</v>
      </c>
      <c r="L383" s="593" t="str">
        <f>IF($D$382="Y/T","Isi Sasaran",IF($E$382=0,0,IF(K383="Y",1,IF(K383="T",0,"Isi Dulu"))))</f>
        <v>Isi Sasaran</v>
      </c>
      <c r="M383" s="849"/>
      <c r="N383" s="852"/>
    </row>
    <row r="384" spans="2:14" ht="15.75">
      <c r="B384" s="837"/>
      <c r="C384" s="840"/>
      <c r="D384" s="858"/>
      <c r="E384" s="855"/>
      <c r="F384" s="549">
        <v>3</v>
      </c>
      <c r="G384" s="550"/>
      <c r="H384" s="598" t="str">
        <f t="shared" si="7"/>
        <v>Belum Diisi</v>
      </c>
      <c r="I384" s="592" t="s">
        <v>26</v>
      </c>
      <c r="J384" s="593" t="str">
        <f>IF($D$382="Y/T","Isi Sasaran",IF($E$382=0,0,IF(I384="Y",1,IF(I384="T",0,"Isi Dulu"))))</f>
        <v>Isi Sasaran</v>
      </c>
      <c r="K384" s="592" t="s">
        <v>26</v>
      </c>
      <c r="L384" s="593" t="str">
        <f>IF($D$382="Y/T","Isi Sasaran",IF($E$382=0,0,IF(K384="Y",1,IF(K384="T",0,"Isi Dulu"))))</f>
        <v>Isi Sasaran</v>
      </c>
      <c r="M384" s="849"/>
      <c r="N384" s="852"/>
    </row>
    <row r="385" spans="2:14" ht="15.75">
      <c r="B385" s="837"/>
      <c r="C385" s="840"/>
      <c r="D385" s="858"/>
      <c r="E385" s="855"/>
      <c r="F385" s="549">
        <v>4</v>
      </c>
      <c r="G385" s="550"/>
      <c r="H385" s="598" t="str">
        <f t="shared" si="7"/>
        <v>Belum Diisi</v>
      </c>
      <c r="I385" s="592" t="s">
        <v>26</v>
      </c>
      <c r="J385" s="593" t="str">
        <f>IF($D$382="Y/T","Isi Sasaran",IF($E$382=0,0,IF(I385="Y",1,IF(I385="T",0,"Isi Dulu"))))</f>
        <v>Isi Sasaran</v>
      </c>
      <c r="K385" s="592" t="s">
        <v>26</v>
      </c>
      <c r="L385" s="593" t="str">
        <f>IF($D$382="Y/T","Isi Sasaran",IF($E$382=0,0,IF(K385="Y",1,IF(K385="T",0,"Isi Dulu"))))</f>
        <v>Isi Sasaran</v>
      </c>
      <c r="M385" s="849"/>
      <c r="N385" s="852"/>
    </row>
    <row r="386" spans="2:14" ht="15.75">
      <c r="B386" s="838"/>
      <c r="C386" s="841"/>
      <c r="D386" s="859"/>
      <c r="E386" s="856"/>
      <c r="F386" s="569">
        <v>5</v>
      </c>
      <c r="G386" s="570"/>
      <c r="H386" s="599" t="str">
        <f t="shared" si="7"/>
        <v>Belum Diisi</v>
      </c>
      <c r="I386" s="595" t="s">
        <v>26</v>
      </c>
      <c r="J386" s="596" t="str">
        <f>IF($D$382="Y/T","Isi Sasaran",IF($E$382=0,0,IF(I386="Y",1,IF(I386="T",0,"Isi Dulu"))))</f>
        <v>Isi Sasaran</v>
      </c>
      <c r="K386" s="595" t="s">
        <v>26</v>
      </c>
      <c r="L386" s="596" t="str">
        <f>IF($D$382="Y/T","Isi Sasaran",IF($E$382=0,0,IF(K386="Y",1,IF(K386="T",0,"Isi Dulu"))))</f>
        <v>Isi Sasaran</v>
      </c>
      <c r="M386" s="850"/>
      <c r="N386" s="853"/>
    </row>
    <row r="387" spans="2:14" ht="15.75">
      <c r="B387" s="836">
        <v>16</v>
      </c>
      <c r="C387" s="839"/>
      <c r="D387" s="857" t="s">
        <v>26</v>
      </c>
      <c r="E387" s="854" t="str">
        <f>IF(D387="Y",1,IF(D387="T",0,IF(D387="Y/T","Belum diisi","Error")))</f>
        <v>Belum diisi</v>
      </c>
      <c r="F387" s="528">
        <v>1</v>
      </c>
      <c r="G387" s="529"/>
      <c r="H387" s="600" t="str">
        <f t="shared" si="7"/>
        <v>Belum Diisi</v>
      </c>
      <c r="I387" s="590" t="s">
        <v>26</v>
      </c>
      <c r="J387" s="591" t="str">
        <f>IF($D$387="Y/T","Isi Sasaran",IF($E$387=0,0,IF(I387="Y",1,IF(I387="T",0,"Isi Dulu"))))</f>
        <v>Isi Sasaran</v>
      </c>
      <c r="K387" s="590" t="s">
        <v>26</v>
      </c>
      <c r="L387" s="591" t="str">
        <f>IF($D$387="Y/T","Isi Sasaran",IF($E$387=0,0,IF(K387="Y",1,IF(K387="T",0,"Isi Dulu"))))</f>
        <v>Isi Sasaran</v>
      </c>
      <c r="M387" s="848" t="s">
        <v>26</v>
      </c>
      <c r="N387" s="851" t="str">
        <f>IF(M387="Y",1,IF(M387="T",0,IF(M387="Y/T","Belum diisi","Error")))</f>
        <v>Belum diisi</v>
      </c>
    </row>
    <row r="388" spans="2:14" ht="15.75">
      <c r="B388" s="837"/>
      <c r="C388" s="840"/>
      <c r="D388" s="858"/>
      <c r="E388" s="855"/>
      <c r="F388" s="549">
        <v>2</v>
      </c>
      <c r="G388" s="550"/>
      <c r="H388" s="598" t="str">
        <f t="shared" si="7"/>
        <v>Belum Diisi</v>
      </c>
      <c r="I388" s="592" t="s">
        <v>26</v>
      </c>
      <c r="J388" s="593" t="str">
        <f>IF($D$387="Y/T","Isi Sasaran",IF($E$387=0,0,IF(I388="Y",1,IF(I388="T",0,"Isi Dulu"))))</f>
        <v>Isi Sasaran</v>
      </c>
      <c r="K388" s="592" t="s">
        <v>26</v>
      </c>
      <c r="L388" s="593" t="str">
        <f>IF($D$387="Y/T","Isi Sasaran",IF($E$387=0,0,IF(K388="Y",1,IF(K388="T",0,"Isi Dulu"))))</f>
        <v>Isi Sasaran</v>
      </c>
      <c r="M388" s="849"/>
      <c r="N388" s="852"/>
    </row>
    <row r="389" spans="2:14" ht="15.75">
      <c r="B389" s="837"/>
      <c r="C389" s="840"/>
      <c r="D389" s="858"/>
      <c r="E389" s="855"/>
      <c r="F389" s="549">
        <v>3</v>
      </c>
      <c r="G389" s="550"/>
      <c r="H389" s="598" t="str">
        <f t="shared" si="7"/>
        <v>Belum Diisi</v>
      </c>
      <c r="I389" s="592" t="s">
        <v>26</v>
      </c>
      <c r="J389" s="593" t="str">
        <f>IF($D$387="Y/T","Isi Sasaran",IF($E$387=0,0,IF(I389="Y",1,IF(I389="T",0,"Isi Dulu"))))</f>
        <v>Isi Sasaran</v>
      </c>
      <c r="K389" s="592" t="s">
        <v>26</v>
      </c>
      <c r="L389" s="593" t="str">
        <f>IF($D$387="Y/T","Isi Sasaran",IF($E$387=0,0,IF(K389="Y",1,IF(K389="T",0,"Isi Dulu"))))</f>
        <v>Isi Sasaran</v>
      </c>
      <c r="M389" s="849"/>
      <c r="N389" s="852"/>
    </row>
    <row r="390" spans="2:14" ht="15.75">
      <c r="B390" s="837"/>
      <c r="C390" s="840"/>
      <c r="D390" s="858"/>
      <c r="E390" s="855"/>
      <c r="F390" s="549">
        <v>4</v>
      </c>
      <c r="G390" s="550"/>
      <c r="H390" s="598" t="str">
        <f t="shared" si="7"/>
        <v>Belum Diisi</v>
      </c>
      <c r="I390" s="592" t="s">
        <v>26</v>
      </c>
      <c r="J390" s="593" t="str">
        <f>IF($D$387="Y/T","Isi Sasaran",IF($E$387=0,0,IF(I390="Y",1,IF(I390="T",0,"Isi Dulu"))))</f>
        <v>Isi Sasaran</v>
      </c>
      <c r="K390" s="592" t="s">
        <v>26</v>
      </c>
      <c r="L390" s="593" t="str">
        <f>IF($D$387="Y/T","Isi Sasaran",IF($E$387=0,0,IF(K390="Y",1,IF(K390="T",0,"Isi Dulu"))))</f>
        <v>Isi Sasaran</v>
      </c>
      <c r="M390" s="849"/>
      <c r="N390" s="852"/>
    </row>
    <row r="391" spans="2:14" ht="15.75">
      <c r="B391" s="838"/>
      <c r="C391" s="841"/>
      <c r="D391" s="859"/>
      <c r="E391" s="856"/>
      <c r="F391" s="569">
        <v>5</v>
      </c>
      <c r="G391" s="570"/>
      <c r="H391" s="599" t="str">
        <f t="shared" si="7"/>
        <v>Belum Diisi</v>
      </c>
      <c r="I391" s="595" t="s">
        <v>26</v>
      </c>
      <c r="J391" s="596" t="str">
        <f>IF($D$387="Y/T","Isi Sasaran",IF($E$387=0,0,IF(I391="Y",1,IF(I391="T",0,"Isi Dulu"))))</f>
        <v>Isi Sasaran</v>
      </c>
      <c r="K391" s="595" t="s">
        <v>26</v>
      </c>
      <c r="L391" s="596" t="str">
        <f>IF($D$387="Y/T","Isi Sasaran",IF($E$387=0,0,IF(K391="Y",1,IF(K391="T",0,"Isi Dulu"))))</f>
        <v>Isi Sasaran</v>
      </c>
      <c r="M391" s="850"/>
      <c r="N391" s="853"/>
    </row>
    <row r="392" spans="2:14" ht="15.75">
      <c r="B392" s="836">
        <v>17</v>
      </c>
      <c r="C392" s="839"/>
      <c r="D392" s="857" t="s">
        <v>26</v>
      </c>
      <c r="E392" s="854" t="str">
        <f>IF(D392="Y",1,IF(D392="T",0,IF(D392="Y/T","Belum diisi","Error")))</f>
        <v>Belum diisi</v>
      </c>
      <c r="F392" s="528">
        <v>1</v>
      </c>
      <c r="G392" s="529"/>
      <c r="H392" s="600" t="str">
        <f t="shared" si="7"/>
        <v>Belum Diisi</v>
      </c>
      <c r="I392" s="590" t="s">
        <v>26</v>
      </c>
      <c r="J392" s="591" t="str">
        <f>IF($D$392="Y/T","Isi Sasaran",IF($E$392=0,0,IF(I392="Y",1,IF(I392="T",0,"Isi Dulu"))))</f>
        <v>Isi Sasaran</v>
      </c>
      <c r="K392" s="590" t="s">
        <v>26</v>
      </c>
      <c r="L392" s="591" t="str">
        <f>IF($D$392="Y/T","Isi Sasaran",IF($E$392=0,0,IF(K392="Y",1,IF(K392="T",0,"Isi Dulu"))))</f>
        <v>Isi Sasaran</v>
      </c>
      <c r="M392" s="848" t="s">
        <v>26</v>
      </c>
      <c r="N392" s="851" t="str">
        <f>IF(M392="Y",1,IF(M392="T",0,IF(M392="Y/T","Belum diisi","Error")))</f>
        <v>Belum diisi</v>
      </c>
    </row>
    <row r="393" spans="2:14" ht="15.75">
      <c r="B393" s="837"/>
      <c r="C393" s="840"/>
      <c r="D393" s="858"/>
      <c r="E393" s="855"/>
      <c r="F393" s="549">
        <v>2</v>
      </c>
      <c r="G393" s="550"/>
      <c r="H393" s="598" t="str">
        <f t="shared" si="7"/>
        <v>Belum Diisi</v>
      </c>
      <c r="I393" s="592" t="s">
        <v>26</v>
      </c>
      <c r="J393" s="593" t="str">
        <f>IF($D$392="Y/T","Isi Sasaran",IF($E$392=0,0,IF(I393="Y",1,IF(I393="T",0,"Isi Dulu"))))</f>
        <v>Isi Sasaran</v>
      </c>
      <c r="K393" s="592" t="s">
        <v>26</v>
      </c>
      <c r="L393" s="593" t="str">
        <f>IF($D$392="Y/T","Isi Sasaran",IF($E$392=0,0,IF(K393="Y",1,IF(K393="T",0,"Isi Dulu"))))</f>
        <v>Isi Sasaran</v>
      </c>
      <c r="M393" s="849"/>
      <c r="N393" s="852"/>
    </row>
    <row r="394" spans="2:14" ht="15.75">
      <c r="B394" s="837"/>
      <c r="C394" s="840"/>
      <c r="D394" s="858"/>
      <c r="E394" s="855"/>
      <c r="F394" s="549">
        <v>3</v>
      </c>
      <c r="G394" s="550"/>
      <c r="H394" s="598" t="str">
        <f t="shared" si="7"/>
        <v>Belum Diisi</v>
      </c>
      <c r="I394" s="592" t="s">
        <v>26</v>
      </c>
      <c r="J394" s="593" t="str">
        <f>IF($D$392="Y/T","Isi Sasaran",IF($E$392=0,0,IF(I394="Y",1,IF(I394="T",0,"Isi Dulu"))))</f>
        <v>Isi Sasaran</v>
      </c>
      <c r="K394" s="592" t="s">
        <v>26</v>
      </c>
      <c r="L394" s="593" t="str">
        <f>IF($D$392="Y/T","Isi Sasaran",IF($E$392=0,0,IF(K394="Y",1,IF(K394="T",0,"Isi Dulu"))))</f>
        <v>Isi Sasaran</v>
      </c>
      <c r="M394" s="849"/>
      <c r="N394" s="852"/>
    </row>
    <row r="395" spans="2:14" ht="15.75">
      <c r="B395" s="837"/>
      <c r="C395" s="840"/>
      <c r="D395" s="858"/>
      <c r="E395" s="855"/>
      <c r="F395" s="549">
        <v>4</v>
      </c>
      <c r="G395" s="550"/>
      <c r="H395" s="598" t="str">
        <f t="shared" si="7"/>
        <v>Belum Diisi</v>
      </c>
      <c r="I395" s="592" t="s">
        <v>26</v>
      </c>
      <c r="J395" s="593" t="str">
        <f>IF($D$392="Y/T","Isi Sasaran",IF($E$392=0,0,IF(I395="Y",1,IF(I395="T",0,"Isi Dulu"))))</f>
        <v>Isi Sasaran</v>
      </c>
      <c r="K395" s="592" t="s">
        <v>26</v>
      </c>
      <c r="L395" s="593" t="str">
        <f>IF($D$392="Y/T","Isi Sasaran",IF($E$392=0,0,IF(K395="Y",1,IF(K395="T",0,"Isi Dulu"))))</f>
        <v>Isi Sasaran</v>
      </c>
      <c r="M395" s="849"/>
      <c r="N395" s="852"/>
    </row>
    <row r="396" spans="2:14" ht="15.75">
      <c r="B396" s="838"/>
      <c r="C396" s="841"/>
      <c r="D396" s="859"/>
      <c r="E396" s="856"/>
      <c r="F396" s="569">
        <v>5</v>
      </c>
      <c r="G396" s="570"/>
      <c r="H396" s="599" t="str">
        <f t="shared" si="7"/>
        <v>Belum Diisi</v>
      </c>
      <c r="I396" s="595" t="s">
        <v>26</v>
      </c>
      <c r="J396" s="596" t="str">
        <f>IF($D$392="Y/T","Isi Sasaran",IF($E$392=0,0,IF(I396="Y",1,IF(I396="T",0,"Isi Dulu"))))</f>
        <v>Isi Sasaran</v>
      </c>
      <c r="K396" s="595" t="s">
        <v>26</v>
      </c>
      <c r="L396" s="596" t="str">
        <f>IF($D$392="Y/T","Isi Sasaran",IF($E$392=0,0,IF(K396="Y",1,IF(K396="T",0,"Isi Dulu"))))</f>
        <v>Isi Sasaran</v>
      </c>
      <c r="M396" s="850"/>
      <c r="N396" s="853"/>
    </row>
    <row r="397" spans="2:14" ht="15.75">
      <c r="B397" s="836">
        <v>18</v>
      </c>
      <c r="C397" s="839"/>
      <c r="D397" s="857" t="s">
        <v>26</v>
      </c>
      <c r="E397" s="854" t="str">
        <f>IF(D397="Y",1,IF(D397="T",0,IF(D397="Y/T","Belum diisi","Error")))</f>
        <v>Belum diisi</v>
      </c>
      <c r="F397" s="528">
        <v>1</v>
      </c>
      <c r="G397" s="529"/>
      <c r="H397" s="600" t="str">
        <f t="shared" si="7"/>
        <v>Belum Diisi</v>
      </c>
      <c r="I397" s="590" t="s">
        <v>26</v>
      </c>
      <c r="J397" s="591" t="str">
        <f>IF($D$397="Y/T","Isi Sasaran",IF($E$397=0,0,IF(I397="Y",1,IF(I397="T",0,"Isi Dulu"))))</f>
        <v>Isi Sasaran</v>
      </c>
      <c r="K397" s="590" t="s">
        <v>26</v>
      </c>
      <c r="L397" s="591" t="str">
        <f>IF($D$397="Y/T","Isi Sasaran",IF($E$397=0,0,IF(K397="Y",1,IF(K397="T",0,"Isi Dulu"))))</f>
        <v>Isi Sasaran</v>
      </c>
      <c r="M397" s="848" t="s">
        <v>26</v>
      </c>
      <c r="N397" s="851" t="str">
        <f>IF(M397="Y",1,IF(M397="T",0,IF(M397="Y/T","Belum diisi","Error")))</f>
        <v>Belum diisi</v>
      </c>
    </row>
    <row r="398" spans="2:14" ht="15.75">
      <c r="B398" s="837"/>
      <c r="C398" s="840"/>
      <c r="D398" s="858"/>
      <c r="E398" s="855"/>
      <c r="F398" s="549">
        <v>2</v>
      </c>
      <c r="G398" s="550"/>
      <c r="H398" s="598" t="str">
        <f t="shared" si="7"/>
        <v>Belum Diisi</v>
      </c>
      <c r="I398" s="592" t="s">
        <v>26</v>
      </c>
      <c r="J398" s="593" t="str">
        <f>IF($D$397="Y/T","Isi Sasaran",IF($E$397=0,0,IF(I398="Y",1,IF(I398="T",0,"Isi Dulu"))))</f>
        <v>Isi Sasaran</v>
      </c>
      <c r="K398" s="592" t="s">
        <v>26</v>
      </c>
      <c r="L398" s="593" t="str">
        <f>IF($D$397="Y/T","Isi Sasaran",IF($E$397=0,0,IF(K398="Y",1,IF(K398="T",0,"Isi Dulu"))))</f>
        <v>Isi Sasaran</v>
      </c>
      <c r="M398" s="849"/>
      <c r="N398" s="852"/>
    </row>
    <row r="399" spans="2:14" ht="15.75">
      <c r="B399" s="837"/>
      <c r="C399" s="840"/>
      <c r="D399" s="858"/>
      <c r="E399" s="855"/>
      <c r="F399" s="549">
        <v>3</v>
      </c>
      <c r="G399" s="550"/>
      <c r="H399" s="598" t="str">
        <f t="shared" si="7"/>
        <v>Belum Diisi</v>
      </c>
      <c r="I399" s="592" t="s">
        <v>26</v>
      </c>
      <c r="J399" s="593" t="str">
        <f>IF($D$397="Y/T","Isi Sasaran",IF($E$397=0,0,IF(I399="Y",1,IF(I399="T",0,"Isi Dulu"))))</f>
        <v>Isi Sasaran</v>
      </c>
      <c r="K399" s="592" t="s">
        <v>26</v>
      </c>
      <c r="L399" s="593" t="str">
        <f>IF($D$397="Y/T","Isi Sasaran",IF($E$397=0,0,IF(K399="Y",1,IF(K399="T",0,"Isi Dulu"))))</f>
        <v>Isi Sasaran</v>
      </c>
      <c r="M399" s="849"/>
      <c r="N399" s="852"/>
    </row>
    <row r="400" spans="2:14" ht="15.75">
      <c r="B400" s="837"/>
      <c r="C400" s="840"/>
      <c r="D400" s="858"/>
      <c r="E400" s="855"/>
      <c r="F400" s="549">
        <v>4</v>
      </c>
      <c r="G400" s="550"/>
      <c r="H400" s="598" t="str">
        <f t="shared" si="7"/>
        <v>Belum Diisi</v>
      </c>
      <c r="I400" s="592" t="s">
        <v>26</v>
      </c>
      <c r="J400" s="593" t="str">
        <f>IF($D$397="Y/T","Isi Sasaran",IF($E$397=0,0,IF(I400="Y",1,IF(I400="T",0,"Isi Dulu"))))</f>
        <v>Isi Sasaran</v>
      </c>
      <c r="K400" s="592" t="s">
        <v>26</v>
      </c>
      <c r="L400" s="593" t="str">
        <f>IF($D$397="Y/T","Isi Sasaran",IF($E$397=0,0,IF(K400="Y",1,IF(K400="T",0,"Isi Dulu"))))</f>
        <v>Isi Sasaran</v>
      </c>
      <c r="M400" s="849"/>
      <c r="N400" s="852"/>
    </row>
    <row r="401" spans="2:14" ht="15.75">
      <c r="B401" s="838"/>
      <c r="C401" s="841"/>
      <c r="D401" s="859"/>
      <c r="E401" s="856"/>
      <c r="F401" s="569">
        <v>5</v>
      </c>
      <c r="G401" s="570"/>
      <c r="H401" s="599" t="str">
        <f t="shared" si="7"/>
        <v>Belum Diisi</v>
      </c>
      <c r="I401" s="595" t="s">
        <v>26</v>
      </c>
      <c r="J401" s="596" t="str">
        <f>IF($D$397="Y/T","Isi Sasaran",IF($E$397=0,0,IF(I401="Y",1,IF(I401="T",0,"Isi Dulu"))))</f>
        <v>Isi Sasaran</v>
      </c>
      <c r="K401" s="595" t="s">
        <v>26</v>
      </c>
      <c r="L401" s="596" t="str">
        <f>IF($D$397="Y/T","Isi Sasaran",IF($E$397=0,0,IF(K401="Y",1,IF(K401="T",0,"Isi Dulu"))))</f>
        <v>Isi Sasaran</v>
      </c>
      <c r="M401" s="850"/>
      <c r="N401" s="853"/>
    </row>
    <row r="402" spans="2:14" ht="15.75">
      <c r="B402" s="836">
        <v>19</v>
      </c>
      <c r="C402" s="839"/>
      <c r="D402" s="857" t="s">
        <v>26</v>
      </c>
      <c r="E402" s="854" t="str">
        <f>IF(D402="Y",1,IF(D402="T",0,IF(D402="Y/T","Belum diisi","Error")))</f>
        <v>Belum diisi</v>
      </c>
      <c r="F402" s="528">
        <v>1</v>
      </c>
      <c r="G402" s="529"/>
      <c r="H402" s="600" t="str">
        <f t="shared" si="7"/>
        <v>Belum Diisi</v>
      </c>
      <c r="I402" s="590" t="s">
        <v>26</v>
      </c>
      <c r="J402" s="591" t="str">
        <f>IF($D$402="Y/T","Isi Sasaran",IF($E$402=0,0,IF(I402="Y",1,IF(I402="T",0,"Isi Dulu"))))</f>
        <v>Isi Sasaran</v>
      </c>
      <c r="K402" s="590" t="s">
        <v>26</v>
      </c>
      <c r="L402" s="591" t="str">
        <f>IF($D$402="Y/T","Isi Sasaran",IF($E$402=0,0,IF(K402="Y",1,IF(K402="T",0,"Isi Dulu"))))</f>
        <v>Isi Sasaran</v>
      </c>
      <c r="M402" s="848" t="s">
        <v>26</v>
      </c>
      <c r="N402" s="851" t="str">
        <f>IF(M402="Y",1,IF(M402="T",0,IF(M402="Y/T","Belum diisi","Error")))</f>
        <v>Belum diisi</v>
      </c>
    </row>
    <row r="403" spans="2:14" ht="15.75">
      <c r="B403" s="837"/>
      <c r="C403" s="840"/>
      <c r="D403" s="858"/>
      <c r="E403" s="855"/>
      <c r="F403" s="549">
        <v>2</v>
      </c>
      <c r="G403" s="550"/>
      <c r="H403" s="598" t="str">
        <f t="shared" si="7"/>
        <v>Belum Diisi</v>
      </c>
      <c r="I403" s="592" t="s">
        <v>26</v>
      </c>
      <c r="J403" s="593" t="str">
        <f>IF($D$402="Y/T","Isi Sasaran",IF($E$402=0,0,IF(I403="Y",1,IF(I403="T",0,"Isi Dulu"))))</f>
        <v>Isi Sasaran</v>
      </c>
      <c r="K403" s="592" t="s">
        <v>26</v>
      </c>
      <c r="L403" s="593" t="str">
        <f>IF($D$402="Y/T","Isi Sasaran",IF($E$402=0,0,IF(K403="Y",1,IF(K403="T",0,"Isi Dulu"))))</f>
        <v>Isi Sasaran</v>
      </c>
      <c r="M403" s="849"/>
      <c r="N403" s="852"/>
    </row>
    <row r="404" spans="2:14" ht="15.75">
      <c r="B404" s="837"/>
      <c r="C404" s="840"/>
      <c r="D404" s="858"/>
      <c r="E404" s="855"/>
      <c r="F404" s="549">
        <v>3</v>
      </c>
      <c r="G404" s="550"/>
      <c r="H404" s="598" t="str">
        <f t="shared" si="7"/>
        <v>Belum Diisi</v>
      </c>
      <c r="I404" s="592" t="s">
        <v>26</v>
      </c>
      <c r="J404" s="593" t="str">
        <f>IF($D$402="Y/T","Isi Sasaran",IF($E$402=0,0,IF(I404="Y",1,IF(I404="T",0,"Isi Dulu"))))</f>
        <v>Isi Sasaran</v>
      </c>
      <c r="K404" s="592" t="s">
        <v>26</v>
      </c>
      <c r="L404" s="593" t="str">
        <f>IF($D$402="Y/T","Isi Sasaran",IF($E$402=0,0,IF(K404="Y",1,IF(K404="T",0,"Isi Dulu"))))</f>
        <v>Isi Sasaran</v>
      </c>
      <c r="M404" s="849"/>
      <c r="N404" s="852"/>
    </row>
    <row r="405" spans="2:14" ht="15.75">
      <c r="B405" s="837"/>
      <c r="C405" s="840"/>
      <c r="D405" s="858"/>
      <c r="E405" s="855"/>
      <c r="F405" s="549">
        <v>4</v>
      </c>
      <c r="G405" s="550"/>
      <c r="H405" s="598" t="str">
        <f t="shared" si="7"/>
        <v>Belum Diisi</v>
      </c>
      <c r="I405" s="592" t="s">
        <v>26</v>
      </c>
      <c r="J405" s="593" t="str">
        <f>IF($D$402="Y/T","Isi Sasaran",IF($E$402=0,0,IF(I405="Y",1,IF(I405="T",0,"Isi Dulu"))))</f>
        <v>Isi Sasaran</v>
      </c>
      <c r="K405" s="592" t="s">
        <v>26</v>
      </c>
      <c r="L405" s="593" t="str">
        <f>IF($D$402="Y/T","Isi Sasaran",IF($E$402=0,0,IF(K405="Y",1,IF(K405="T",0,"Isi Dulu"))))</f>
        <v>Isi Sasaran</v>
      </c>
      <c r="M405" s="849"/>
      <c r="N405" s="852"/>
    </row>
    <row r="406" spans="2:14" ht="15.75">
      <c r="B406" s="838"/>
      <c r="C406" s="841"/>
      <c r="D406" s="859"/>
      <c r="E406" s="856"/>
      <c r="F406" s="569">
        <v>5</v>
      </c>
      <c r="G406" s="570"/>
      <c r="H406" s="599" t="str">
        <f t="shared" si="7"/>
        <v>Belum Diisi</v>
      </c>
      <c r="I406" s="595" t="s">
        <v>26</v>
      </c>
      <c r="J406" s="596" t="str">
        <f>IF($D$402="Y/T","Isi Sasaran",IF($E$402=0,0,IF(I406="Y",1,IF(I406="T",0,"Isi Dulu"))))</f>
        <v>Isi Sasaran</v>
      </c>
      <c r="K406" s="595" t="s">
        <v>26</v>
      </c>
      <c r="L406" s="596" t="str">
        <f>IF($D$402="Y/T","Isi Sasaran",IF($E$402=0,0,IF(K406="Y",1,IF(K406="T",0,"Isi Dulu"))))</f>
        <v>Isi Sasaran</v>
      </c>
      <c r="M406" s="850"/>
      <c r="N406" s="853"/>
    </row>
    <row r="407" spans="2:14" ht="15.75">
      <c r="B407" s="836">
        <v>20</v>
      </c>
      <c r="C407" s="839"/>
      <c r="D407" s="857" t="s">
        <v>26</v>
      </c>
      <c r="E407" s="854" t="str">
        <f>IF(D407="Y",1,IF(D407="T",0,IF(D407="Y/T","Belum diisi","Error")))</f>
        <v>Belum diisi</v>
      </c>
      <c r="F407" s="528">
        <v>1</v>
      </c>
      <c r="G407" s="529"/>
      <c r="H407" s="600" t="str">
        <f t="shared" si="7"/>
        <v>Belum Diisi</v>
      </c>
      <c r="I407" s="590" t="s">
        <v>26</v>
      </c>
      <c r="J407" s="591" t="str">
        <f>IF($D$407="Y/T","Isi Sasaran",IF($E$407=0,0,IF(I407="Y",1,IF(I407="T",0,"Isi Dulu"))))</f>
        <v>Isi Sasaran</v>
      </c>
      <c r="K407" s="590" t="s">
        <v>26</v>
      </c>
      <c r="L407" s="591" t="str">
        <f>IF($D$407="Y/T","Isi Sasaran",IF($E$407=0,0,IF(K407="Y",1,IF(K407="T",0,"Isi Dulu"))))</f>
        <v>Isi Sasaran</v>
      </c>
      <c r="M407" s="848" t="s">
        <v>26</v>
      </c>
      <c r="N407" s="851" t="str">
        <f>IF(M407="Y",1,IF(M407="T",0,IF(M407="Y/T","Belum diisi","Error")))</f>
        <v>Belum diisi</v>
      </c>
    </row>
    <row r="408" spans="2:14" ht="15.75">
      <c r="B408" s="837"/>
      <c r="C408" s="840"/>
      <c r="D408" s="858"/>
      <c r="E408" s="855"/>
      <c r="F408" s="549">
        <v>2</v>
      </c>
      <c r="G408" s="550"/>
      <c r="H408" s="598" t="str">
        <f t="shared" si="7"/>
        <v>Belum Diisi</v>
      </c>
      <c r="I408" s="592" t="s">
        <v>26</v>
      </c>
      <c r="J408" s="593" t="str">
        <f>IF($D$407="Y/T","Isi Sasaran",IF($E$407=0,0,IF(I408="Y",1,IF(I408="T",0,"Isi Dulu"))))</f>
        <v>Isi Sasaran</v>
      </c>
      <c r="K408" s="592" t="s">
        <v>26</v>
      </c>
      <c r="L408" s="593" t="str">
        <f>IF($D$407="Y/T","Isi Sasaran",IF($E$407=0,0,IF(K408="Y",1,IF(K408="T",0,"Isi Dulu"))))</f>
        <v>Isi Sasaran</v>
      </c>
      <c r="M408" s="849"/>
      <c r="N408" s="852"/>
    </row>
    <row r="409" spans="2:14" ht="15.75">
      <c r="B409" s="837"/>
      <c r="C409" s="840"/>
      <c r="D409" s="858"/>
      <c r="E409" s="855"/>
      <c r="F409" s="549">
        <v>3</v>
      </c>
      <c r="G409" s="550"/>
      <c r="H409" s="598" t="str">
        <f t="shared" si="7"/>
        <v>Belum Diisi</v>
      </c>
      <c r="I409" s="592" t="s">
        <v>26</v>
      </c>
      <c r="J409" s="593" t="str">
        <f>IF($D$407="Y/T","Isi Sasaran",IF($E$407=0,0,IF(I409="Y",1,IF(I409="T",0,"Isi Dulu"))))</f>
        <v>Isi Sasaran</v>
      </c>
      <c r="K409" s="592" t="s">
        <v>26</v>
      </c>
      <c r="L409" s="593" t="str">
        <f>IF($D$407="Y/T","Isi Sasaran",IF($E$407=0,0,IF(K409="Y",1,IF(K409="T",0,"Isi Dulu"))))</f>
        <v>Isi Sasaran</v>
      </c>
      <c r="M409" s="849"/>
      <c r="N409" s="852"/>
    </row>
    <row r="410" spans="2:14" ht="15.75">
      <c r="B410" s="837"/>
      <c r="C410" s="840"/>
      <c r="D410" s="858"/>
      <c r="E410" s="855"/>
      <c r="F410" s="549">
        <v>4</v>
      </c>
      <c r="G410" s="550"/>
      <c r="H410" s="598" t="str">
        <f t="shared" si="7"/>
        <v>Belum Diisi</v>
      </c>
      <c r="I410" s="592" t="s">
        <v>26</v>
      </c>
      <c r="J410" s="593" t="str">
        <f>IF($D$407="Y/T","Isi Sasaran",IF($E$407=0,0,IF(I410="Y",1,IF(I410="T",0,"Isi Dulu"))))</f>
        <v>Isi Sasaran</v>
      </c>
      <c r="K410" s="592" t="s">
        <v>26</v>
      </c>
      <c r="L410" s="593" t="str">
        <f>IF($D$407="Y/T","Isi Sasaran",IF($E$407=0,0,IF(K410="Y",1,IF(K410="T",0,"Isi Dulu"))))</f>
        <v>Isi Sasaran</v>
      </c>
      <c r="M410" s="849"/>
      <c r="N410" s="852"/>
    </row>
    <row r="411" spans="2:14" ht="15.75">
      <c r="B411" s="838"/>
      <c r="C411" s="841"/>
      <c r="D411" s="859"/>
      <c r="E411" s="856"/>
      <c r="F411" s="569">
        <v>5</v>
      </c>
      <c r="G411" s="570"/>
      <c r="H411" s="599" t="str">
        <f t="shared" si="7"/>
        <v>Belum Diisi</v>
      </c>
      <c r="I411" s="595" t="s">
        <v>26</v>
      </c>
      <c r="J411" s="596" t="str">
        <f>IF($D$407="Y/T","Isi Sasaran",IF($E$407=0,0,IF(I411="Y",1,IF(I411="T",0,"Isi Dulu"))))</f>
        <v>Isi Sasaran</v>
      </c>
      <c r="K411" s="595" t="s">
        <v>26</v>
      </c>
      <c r="L411" s="596" t="str">
        <f>IF($D$407="Y/T","Isi Sasaran",IF($E$407=0,0,IF(K411="Y",1,IF(K411="T",0,"Isi Dulu"))))</f>
        <v>Isi Sasaran</v>
      </c>
      <c r="M411" s="850"/>
      <c r="N411" s="853"/>
    </row>
    <row r="412" spans="2:14" ht="15.75">
      <c r="B412" s="580"/>
      <c r="C412" s="581"/>
      <c r="D412" s="582"/>
      <c r="E412" s="602" t="e">
        <f>AVERAGE(E312:E411)</f>
        <v>#DIV/0!</v>
      </c>
      <c r="F412" s="583"/>
      <c r="G412" s="583"/>
      <c r="H412" s="602" t="e">
        <f>(IF($D312="Y/T",0,AVERAGE(H312:H316))+IF($D317="Y/T",0,AVERAGE(H317:H321))+IF($D322="Y/T",0,AVERAGE(H322:H326))+IF($D327="Y/T",0,AVERAGE(H327:H331))+IF($D332="Y/T",0,AVERAGE(H332:H336))+IF($D337="Y/T",0,AVERAGE(H337:H341))+IF($D342="Y/T",0,AVERAGE(H342:H346))+IF($D347="Y/T",0,AVERAGE(H347:H351))+IF($D352="Y/T",0,AVERAGE(H352:H356))+IF($D357="Y/T",0,AVERAGE(H357:H361))+IF($D362="Y/T",0,AVERAGE(H362:H366))+IF($D367="Y/T",0,AVERAGE(H367:H371))+IF($D372="Y/T",0,AVERAGE(H372:H376))+IF($D377="Y/T",0,AVERAGE(H377:H381))+IF($D382="Y/T",0,AVERAGE(H382:H386))+IF($D387="Y/T",0,AVERAGE(H387:H391))+IF($D392="Y/T",0,AVERAGE(H392:H396))+IF($D397="Y/T",0,AVERAGE(H397:H401))+IF($D402="Y/T",0,AVERAGE(H402:H406))+IF($D407="Y/T",0,AVERAGE(H407:H411)))/(COUNTIF($D312:$D411,"Y")+COUNTIF($D312:$D411,"T"))</f>
        <v>#DIV/0!</v>
      </c>
      <c r="I412" s="582"/>
      <c r="J412" s="602" t="e">
        <f>(IF($D312="Y/T",0,AVERAGE(J312:J316))+IF($D317="Y/T",0,AVERAGE(J317:J321))+IF($D322="Y/T",0,AVERAGE(J322:J326))+IF($D327="Y/T",0,AVERAGE(J327:J331))+IF($D332="Y/T",0,AVERAGE(J332:J336))+IF($D337="Y/T",0,AVERAGE(J337:J341))+IF($D342="Y/T",0,AVERAGE(J342:J346))+IF($D347="Y/T",0,AVERAGE(J347:J351))+IF($D352="Y/T",0,AVERAGE(J352:J356))+IF($D357="Y/T",0,AVERAGE(J357:J361))+IF($D362="Y/T",0,AVERAGE(J362:J366))+IF($D367="Y/T",0,AVERAGE(J367:J371))+IF($D372="Y/T",0,AVERAGE(J372:J376))+IF($D377="Y/T",0,AVERAGE(J377:J381))+IF($D382="Y/T",0,AVERAGE(J382:J386))+IF($D387="Y/T",0,AVERAGE(J387:J391))+IF($D392="Y/T",0,AVERAGE(J392:J396))+IF($D397="Y/T",0,AVERAGE(J397:J401))+IF($D402="Y/T",0,AVERAGE(J402:J406))+IF($D407="Y/T",0,AVERAGE(J407:J411)))/(COUNTIF($D312:$D411,"Y")+COUNTIF($D312:$D411,"T"))</f>
        <v>#DIV/0!</v>
      </c>
      <c r="K412" s="582"/>
      <c r="L412" s="602" t="e">
        <f>(IF($D312="Y/T",0,AVERAGE(L312:L316))+IF($D317="Y/T",0,AVERAGE(L317:L321))+IF($D322="Y/T",0,AVERAGE(L322:L326))+IF($D327="Y/T",0,AVERAGE(L327:L331))+IF($D332="Y/T",0,AVERAGE(L332:L336))+IF($D337="Y/T",0,AVERAGE(L337:L341))+IF($D342="Y/T",0,AVERAGE(L342:L346))+IF($D347="Y/T",0,AVERAGE(L347:L351))+IF($D352="Y/T",0,AVERAGE(L352:L356))+IF($D357="Y/T",0,AVERAGE(L357:L361))+IF($D362="Y/T",0,AVERAGE(L362:L366))+IF($D367="Y/T",0,AVERAGE(L367:L371))+IF($D372="Y/T",0,AVERAGE(L372:L376))+IF($D377="Y/T",0,AVERAGE(L377:L381))+IF($D382="Y/T",0,AVERAGE(L382:L386))+IF($D387="Y/T",0,AVERAGE(L387:L391))+IF($D392="Y/T",0,AVERAGE(L392:L396))+IF($D397="Y/T",0,AVERAGE(L397:L401))+IF($D402="Y/T",0,AVERAGE(L402:L406))+IF($D407="Y/T",0,AVERAGE(L407:L411)))/(COUNTIF($D312:$D411,"Y")+COUNTIF($D312:$D411,"T"))</f>
        <v>#DIV/0!</v>
      </c>
      <c r="M412" s="606"/>
      <c r="N412" s="602" t="e">
        <f>AVERAGE(N312:N411)</f>
        <v>#DIV/0!</v>
      </c>
    </row>
  </sheetData>
  <mergeCells count="495">
    <mergeCell ref="M270:M274"/>
    <mergeCell ref="N275:N279"/>
    <mergeCell ref="B270:B274"/>
    <mergeCell ref="B295:B299"/>
    <mergeCell ref="N295:N299"/>
    <mergeCell ref="N290:N294"/>
    <mergeCell ref="D280:D284"/>
    <mergeCell ref="B285:B289"/>
    <mergeCell ref="M290:M294"/>
    <mergeCell ref="N270:N274"/>
    <mergeCell ref="C275:C279"/>
    <mergeCell ref="E367:E371"/>
    <mergeCell ref="M342:M346"/>
    <mergeCell ref="E327:E331"/>
    <mergeCell ref="N332:N336"/>
    <mergeCell ref="D337:D341"/>
    <mergeCell ref="B332:B336"/>
    <mergeCell ref="M337:M341"/>
    <mergeCell ref="E342:E346"/>
    <mergeCell ref="B327:B331"/>
    <mergeCell ref="C327:C331"/>
    <mergeCell ref="N327:N331"/>
    <mergeCell ref="D332:D336"/>
    <mergeCell ref="M332:M336"/>
    <mergeCell ref="C332:C336"/>
    <mergeCell ref="E332:E336"/>
    <mergeCell ref="D327:D331"/>
    <mergeCell ref="E300:E304"/>
    <mergeCell ref="N317:N321"/>
    <mergeCell ref="C300:C304"/>
    <mergeCell ref="B305:B309"/>
    <mergeCell ref="C285:C289"/>
    <mergeCell ref="M285:M289"/>
    <mergeCell ref="D295:D299"/>
    <mergeCell ref="N285:N289"/>
    <mergeCell ref="N280:N284"/>
    <mergeCell ref="C317:C321"/>
    <mergeCell ref="C295:C299"/>
    <mergeCell ref="E295:E299"/>
    <mergeCell ref="E317:E321"/>
    <mergeCell ref="M312:M316"/>
    <mergeCell ref="N312:N316"/>
    <mergeCell ref="M295:M299"/>
    <mergeCell ref="B280:B284"/>
    <mergeCell ref="E280:E284"/>
    <mergeCell ref="C280:C284"/>
    <mergeCell ref="E198:E202"/>
    <mergeCell ref="N250:N254"/>
    <mergeCell ref="C250:C254"/>
    <mergeCell ref="M260:M264"/>
    <mergeCell ref="B265:B269"/>
    <mergeCell ref="D255:D259"/>
    <mergeCell ref="M255:M259"/>
    <mergeCell ref="N255:N259"/>
    <mergeCell ref="B260:B264"/>
    <mergeCell ref="E265:E269"/>
    <mergeCell ref="C265:C269"/>
    <mergeCell ref="M265:M269"/>
    <mergeCell ref="N265:N269"/>
    <mergeCell ref="D240:D244"/>
    <mergeCell ref="E240:E244"/>
    <mergeCell ref="N235:N239"/>
    <mergeCell ref="N240:N244"/>
    <mergeCell ref="B240:B244"/>
    <mergeCell ref="C235:C239"/>
    <mergeCell ref="D322:D326"/>
    <mergeCell ref="E225:E229"/>
    <mergeCell ref="M220:M224"/>
    <mergeCell ref="D230:D234"/>
    <mergeCell ref="C225:C229"/>
    <mergeCell ref="N220:N224"/>
    <mergeCell ref="M198:M202"/>
    <mergeCell ref="N128:N132"/>
    <mergeCell ref="C133:C137"/>
    <mergeCell ref="M138:M142"/>
    <mergeCell ref="C148:C152"/>
    <mergeCell ref="E143:E147"/>
    <mergeCell ref="D138:D142"/>
    <mergeCell ref="N198:N202"/>
    <mergeCell ref="C193:C197"/>
    <mergeCell ref="C203:C207"/>
    <mergeCell ref="M193:M197"/>
    <mergeCell ref="E193:E197"/>
    <mergeCell ref="D193:D197"/>
    <mergeCell ref="M210:M214"/>
    <mergeCell ref="D198:D202"/>
    <mergeCell ref="N133:N137"/>
    <mergeCell ref="D220:D224"/>
    <mergeCell ref="N188:N192"/>
    <mergeCell ref="D397:D401"/>
    <mergeCell ref="E387:E391"/>
    <mergeCell ref="M382:M386"/>
    <mergeCell ref="N387:N391"/>
    <mergeCell ref="B382:B386"/>
    <mergeCell ref="B347:B351"/>
    <mergeCell ref="N352:N356"/>
    <mergeCell ref="E357:E361"/>
    <mergeCell ref="N300:N304"/>
    <mergeCell ref="D300:D304"/>
    <mergeCell ref="E305:E309"/>
    <mergeCell ref="N362:N366"/>
    <mergeCell ref="D352:D356"/>
    <mergeCell ref="B357:B361"/>
    <mergeCell ref="B322:B326"/>
    <mergeCell ref="M327:M331"/>
    <mergeCell ref="N322:N326"/>
    <mergeCell ref="D305:D309"/>
    <mergeCell ref="B317:B321"/>
    <mergeCell ref="B342:B346"/>
    <mergeCell ref="B337:B341"/>
    <mergeCell ref="B312:B316"/>
    <mergeCell ref="E322:E326"/>
    <mergeCell ref="E312:E316"/>
    <mergeCell ref="B352:B356"/>
    <mergeCell ref="B397:B401"/>
    <mergeCell ref="M402:M406"/>
    <mergeCell ref="C407:C411"/>
    <mergeCell ref="C402:C406"/>
    <mergeCell ref="B407:B411"/>
    <mergeCell ref="N392:N396"/>
    <mergeCell ref="E407:E411"/>
    <mergeCell ref="C397:C401"/>
    <mergeCell ref="B402:B406"/>
    <mergeCell ref="M392:M396"/>
    <mergeCell ref="D392:D396"/>
    <mergeCell ref="D407:D411"/>
    <mergeCell ref="N397:N401"/>
    <mergeCell ref="M397:M401"/>
    <mergeCell ref="E402:E406"/>
    <mergeCell ref="D402:D406"/>
    <mergeCell ref="E397:E401"/>
    <mergeCell ref="N407:N411"/>
    <mergeCell ref="N402:N406"/>
    <mergeCell ref="M407:M411"/>
    <mergeCell ref="B392:B396"/>
    <mergeCell ref="E392:E396"/>
    <mergeCell ref="C392:C396"/>
    <mergeCell ref="E352:E356"/>
    <mergeCell ref="D347:D351"/>
    <mergeCell ref="C337:C341"/>
    <mergeCell ref="C347:C351"/>
    <mergeCell ref="M352:M356"/>
    <mergeCell ref="D357:D361"/>
    <mergeCell ref="E347:E351"/>
    <mergeCell ref="C352:C356"/>
    <mergeCell ref="N347:N351"/>
    <mergeCell ref="N337:N341"/>
    <mergeCell ref="N357:N361"/>
    <mergeCell ref="C387:C391"/>
    <mergeCell ref="M387:M391"/>
    <mergeCell ref="B387:B391"/>
    <mergeCell ref="C382:C386"/>
    <mergeCell ref="N382:N386"/>
    <mergeCell ref="C372:C376"/>
    <mergeCell ref="M372:M376"/>
    <mergeCell ref="C377:C381"/>
    <mergeCell ref="D372:D376"/>
    <mergeCell ref="E372:E376"/>
    <mergeCell ref="B377:B381"/>
    <mergeCell ref="E382:E386"/>
    <mergeCell ref="D387:D391"/>
    <mergeCell ref="E377:E381"/>
    <mergeCell ref="D377:D381"/>
    <mergeCell ref="D382:D386"/>
    <mergeCell ref="N372:N376"/>
    <mergeCell ref="B198:B202"/>
    <mergeCell ref="M203:M207"/>
    <mergeCell ref="C215:C219"/>
    <mergeCell ref="N203:N207"/>
    <mergeCell ref="M377:M381"/>
    <mergeCell ref="B367:B371"/>
    <mergeCell ref="N367:N371"/>
    <mergeCell ref="D367:D371"/>
    <mergeCell ref="B372:B376"/>
    <mergeCell ref="N377:N381"/>
    <mergeCell ref="M367:M371"/>
    <mergeCell ref="C367:C371"/>
    <mergeCell ref="C362:C366"/>
    <mergeCell ref="B362:B366"/>
    <mergeCell ref="D362:D366"/>
    <mergeCell ref="E362:E366"/>
    <mergeCell ref="M362:M366"/>
    <mergeCell ref="M357:M361"/>
    <mergeCell ref="E337:E341"/>
    <mergeCell ref="N342:N346"/>
    <mergeCell ref="D342:D346"/>
    <mergeCell ref="C342:C346"/>
    <mergeCell ref="M347:M351"/>
    <mergeCell ref="C357:C361"/>
    <mergeCell ref="N101:N105"/>
    <mergeCell ref="B113:B117"/>
    <mergeCell ref="N108:N112"/>
    <mergeCell ref="C138:C142"/>
    <mergeCell ref="B215:B219"/>
    <mergeCell ref="N230:N234"/>
    <mergeCell ref="E245:E249"/>
    <mergeCell ref="B230:B234"/>
    <mergeCell ref="C188:C192"/>
    <mergeCell ref="N193:N197"/>
    <mergeCell ref="D203:D207"/>
    <mergeCell ref="M133:M137"/>
    <mergeCell ref="B123:B127"/>
    <mergeCell ref="N123:N127"/>
    <mergeCell ref="D123:D127"/>
    <mergeCell ref="N245:N249"/>
    <mergeCell ref="N210:N214"/>
    <mergeCell ref="B210:B214"/>
    <mergeCell ref="D215:D219"/>
    <mergeCell ref="D210:D214"/>
    <mergeCell ref="E210:E214"/>
    <mergeCell ref="E215:E219"/>
    <mergeCell ref="B209:N209"/>
    <mergeCell ref="E220:E224"/>
    <mergeCell ref="C322:C326"/>
    <mergeCell ref="B290:B294"/>
    <mergeCell ref="M280:M284"/>
    <mergeCell ref="E275:E279"/>
    <mergeCell ref="M230:M234"/>
    <mergeCell ref="B225:B229"/>
    <mergeCell ref="D235:D239"/>
    <mergeCell ref="M225:M229"/>
    <mergeCell ref="N225:N229"/>
    <mergeCell ref="M322:M326"/>
    <mergeCell ref="D312:D316"/>
    <mergeCell ref="B300:B304"/>
    <mergeCell ref="B250:B254"/>
    <mergeCell ref="M275:M279"/>
    <mergeCell ref="B275:B279"/>
    <mergeCell ref="C270:C274"/>
    <mergeCell ref="D270:D274"/>
    <mergeCell ref="M300:M304"/>
    <mergeCell ref="C290:C294"/>
    <mergeCell ref="D275:D279"/>
    <mergeCell ref="E285:E289"/>
    <mergeCell ref="D290:D294"/>
    <mergeCell ref="E290:E294"/>
    <mergeCell ref="D250:D254"/>
    <mergeCell ref="C230:C234"/>
    <mergeCell ref="M235:M239"/>
    <mergeCell ref="D245:D249"/>
    <mergeCell ref="M240:M244"/>
    <mergeCell ref="C245:C249"/>
    <mergeCell ref="M317:M321"/>
    <mergeCell ref="N305:N309"/>
    <mergeCell ref="D317:D321"/>
    <mergeCell ref="M305:M309"/>
    <mergeCell ref="M245:M249"/>
    <mergeCell ref="C255:C259"/>
    <mergeCell ref="M250:M254"/>
    <mergeCell ref="E250:E254"/>
    <mergeCell ref="E255:E259"/>
    <mergeCell ref="C305:C309"/>
    <mergeCell ref="B311:N311"/>
    <mergeCell ref="D285:D289"/>
    <mergeCell ref="B235:B239"/>
    <mergeCell ref="E235:E239"/>
    <mergeCell ref="N260:N264"/>
    <mergeCell ref="E270:E274"/>
    <mergeCell ref="D265:D269"/>
    <mergeCell ref="C260:C264"/>
    <mergeCell ref="D260:D264"/>
    <mergeCell ref="B51:B55"/>
    <mergeCell ref="M61:M65"/>
    <mergeCell ref="E66:E70"/>
    <mergeCell ref="D56:D60"/>
    <mergeCell ref="N56:N60"/>
    <mergeCell ref="N96:N100"/>
    <mergeCell ref="C91:C95"/>
    <mergeCell ref="E101:E105"/>
    <mergeCell ref="M91:M95"/>
    <mergeCell ref="N91:N95"/>
    <mergeCell ref="E56:E60"/>
    <mergeCell ref="M51:M55"/>
    <mergeCell ref="B56:B60"/>
    <mergeCell ref="N51:N55"/>
    <mergeCell ref="N61:N65"/>
    <mergeCell ref="D71:D75"/>
    <mergeCell ref="C56:C60"/>
    <mergeCell ref="B66:B70"/>
    <mergeCell ref="N81:N85"/>
    <mergeCell ref="D86:D90"/>
    <mergeCell ref="C76:C80"/>
    <mergeCell ref="M76:M80"/>
    <mergeCell ref="N76:N80"/>
    <mergeCell ref="B96:B100"/>
    <mergeCell ref="M4:N4"/>
    <mergeCell ref="B6:B10"/>
    <mergeCell ref="C41:C45"/>
    <mergeCell ref="K4:L4"/>
    <mergeCell ref="E16:E20"/>
    <mergeCell ref="B11:B15"/>
    <mergeCell ref="C6:C10"/>
    <mergeCell ref="N6:N10"/>
    <mergeCell ref="D11:D15"/>
    <mergeCell ref="H3:H4"/>
    <mergeCell ref="G3:G4"/>
    <mergeCell ref="F3:F4"/>
    <mergeCell ref="I3:N3"/>
    <mergeCell ref="I4:J4"/>
    <mergeCell ref="D6:D10"/>
    <mergeCell ref="E6:E10"/>
    <mergeCell ref="B3:B4"/>
    <mergeCell ref="C3:C4"/>
    <mergeCell ref="M26:M30"/>
    <mergeCell ref="C16:C20"/>
    <mergeCell ref="D26:D30"/>
    <mergeCell ref="E21:E25"/>
    <mergeCell ref="B41:B45"/>
    <mergeCell ref="N16:N20"/>
    <mergeCell ref="B1:N1"/>
    <mergeCell ref="N153:N157"/>
    <mergeCell ref="D143:D147"/>
    <mergeCell ref="B148:B152"/>
    <mergeCell ref="N118:N122"/>
    <mergeCell ref="B108:B112"/>
    <mergeCell ref="M123:M127"/>
    <mergeCell ref="D113:D117"/>
    <mergeCell ref="N113:N117"/>
    <mergeCell ref="E86:E90"/>
    <mergeCell ref="B76:B80"/>
    <mergeCell ref="D76:D80"/>
    <mergeCell ref="C86:C90"/>
    <mergeCell ref="E81:E85"/>
    <mergeCell ref="D81:D85"/>
    <mergeCell ref="B138:B142"/>
    <mergeCell ref="N143:N147"/>
    <mergeCell ref="E148:E152"/>
    <mergeCell ref="B133:B137"/>
    <mergeCell ref="B86:B90"/>
    <mergeCell ref="D101:D105"/>
    <mergeCell ref="E91:E95"/>
    <mergeCell ref="B107:J107"/>
    <mergeCell ref="M96:M100"/>
    <mergeCell ref="B36:B40"/>
    <mergeCell ref="C31:C35"/>
    <mergeCell ref="B21:B25"/>
    <mergeCell ref="M36:M40"/>
    <mergeCell ref="C36:C40"/>
    <mergeCell ref="E46:E50"/>
    <mergeCell ref="M41:M45"/>
    <mergeCell ref="E36:E40"/>
    <mergeCell ref="M31:M35"/>
    <mergeCell ref="E41:E45"/>
    <mergeCell ref="D36:D40"/>
    <mergeCell ref="D31:D35"/>
    <mergeCell ref="B31:B35"/>
    <mergeCell ref="B46:B50"/>
    <mergeCell ref="B26:B30"/>
    <mergeCell ref="C21:C25"/>
    <mergeCell ref="D225:D229"/>
    <mergeCell ref="M215:M219"/>
    <mergeCell ref="B220:B224"/>
    <mergeCell ref="N168:N172"/>
    <mergeCell ref="C163:C167"/>
    <mergeCell ref="C173:C177"/>
    <mergeCell ref="B2:N2"/>
    <mergeCell ref="E11:E15"/>
    <mergeCell ref="D41:D45"/>
    <mergeCell ref="N31:N35"/>
    <mergeCell ref="E26:E30"/>
    <mergeCell ref="C26:C30"/>
    <mergeCell ref="M11:M15"/>
    <mergeCell ref="D3:E4"/>
    <mergeCell ref="B5:N5"/>
    <mergeCell ref="E31:E35"/>
    <mergeCell ref="M16:M20"/>
    <mergeCell ref="B16:B20"/>
    <mergeCell ref="N21:N25"/>
    <mergeCell ref="N36:N40"/>
    <mergeCell ref="D21:D25"/>
    <mergeCell ref="M21:M25"/>
    <mergeCell ref="C11:C15"/>
    <mergeCell ref="M6:M10"/>
    <mergeCell ref="E51:E55"/>
    <mergeCell ref="N41:N45"/>
    <mergeCell ref="C96:C100"/>
    <mergeCell ref="M81:M85"/>
    <mergeCell ref="M66:M70"/>
    <mergeCell ref="C51:C55"/>
    <mergeCell ref="N46:N50"/>
    <mergeCell ref="N66:N70"/>
    <mergeCell ref="N26:N30"/>
    <mergeCell ref="M71:M75"/>
    <mergeCell ref="N71:N75"/>
    <mergeCell ref="C71:C75"/>
    <mergeCell ref="M56:M60"/>
    <mergeCell ref="D51:D55"/>
    <mergeCell ref="E76:E80"/>
    <mergeCell ref="C66:C70"/>
    <mergeCell ref="M46:M50"/>
    <mergeCell ref="D46:D50"/>
    <mergeCell ref="C46:C50"/>
    <mergeCell ref="N86:N90"/>
    <mergeCell ref="E96:E100"/>
    <mergeCell ref="C81:C85"/>
    <mergeCell ref="D16:D20"/>
    <mergeCell ref="N11:N15"/>
    <mergeCell ref="M86:M90"/>
    <mergeCell ref="D96:D100"/>
    <mergeCell ref="B91:B95"/>
    <mergeCell ref="B81:B85"/>
    <mergeCell ref="B178:B182"/>
    <mergeCell ref="E178:E182"/>
    <mergeCell ref="C178:C182"/>
    <mergeCell ref="D91:D95"/>
    <mergeCell ref="C118:C122"/>
    <mergeCell ref="E123:E127"/>
    <mergeCell ref="B118:B122"/>
    <mergeCell ref="B158:B162"/>
    <mergeCell ref="B143:B147"/>
    <mergeCell ref="B71:B75"/>
    <mergeCell ref="E71:E75"/>
    <mergeCell ref="D66:D70"/>
    <mergeCell ref="B61:B65"/>
    <mergeCell ref="C61:C65"/>
    <mergeCell ref="D61:D65"/>
    <mergeCell ref="E61:E65"/>
    <mergeCell ref="E113:E117"/>
    <mergeCell ref="D153:D157"/>
    <mergeCell ref="C183:C187"/>
    <mergeCell ref="M183:M187"/>
    <mergeCell ref="C198:C202"/>
    <mergeCell ref="E183:E187"/>
    <mergeCell ref="D188:D192"/>
    <mergeCell ref="E188:E192"/>
    <mergeCell ref="M101:M105"/>
    <mergeCell ref="B183:B187"/>
    <mergeCell ref="D183:D187"/>
    <mergeCell ref="B163:B167"/>
    <mergeCell ref="M173:M177"/>
    <mergeCell ref="B173:B177"/>
    <mergeCell ref="C168:C172"/>
    <mergeCell ref="C128:C132"/>
    <mergeCell ref="M128:M132"/>
    <mergeCell ref="D133:D137"/>
    <mergeCell ref="E133:E137"/>
    <mergeCell ref="E128:E132"/>
    <mergeCell ref="B153:B157"/>
    <mergeCell ref="D168:D172"/>
    <mergeCell ref="D163:D167"/>
    <mergeCell ref="E163:E167"/>
    <mergeCell ref="E168:E172"/>
    <mergeCell ref="B128:B132"/>
    <mergeCell ref="D118:D122"/>
    <mergeCell ref="B101:B105"/>
    <mergeCell ref="E108:E112"/>
    <mergeCell ref="C101:C105"/>
    <mergeCell ref="C113:C117"/>
    <mergeCell ref="D108:D112"/>
    <mergeCell ref="M148:M152"/>
    <mergeCell ref="D128:D132"/>
    <mergeCell ref="E118:E122"/>
    <mergeCell ref="C108:C112"/>
    <mergeCell ref="M113:M117"/>
    <mergeCell ref="M108:M112"/>
    <mergeCell ref="M118:M122"/>
    <mergeCell ref="C123:C127"/>
    <mergeCell ref="B245:B249"/>
    <mergeCell ref="E230:E234"/>
    <mergeCell ref="C220:C224"/>
    <mergeCell ref="N163:N167"/>
    <mergeCell ref="E260:E264"/>
    <mergeCell ref="C240:C244"/>
    <mergeCell ref="B255:B259"/>
    <mergeCell ref="B188:B192"/>
    <mergeCell ref="M188:M192"/>
    <mergeCell ref="E203:E207"/>
    <mergeCell ref="D178:D182"/>
    <mergeCell ref="M168:M172"/>
    <mergeCell ref="B168:B172"/>
    <mergeCell ref="B193:B197"/>
    <mergeCell ref="M178:M182"/>
    <mergeCell ref="E173:E177"/>
    <mergeCell ref="N215:N219"/>
    <mergeCell ref="C210:C214"/>
    <mergeCell ref="N183:N187"/>
    <mergeCell ref="N178:N182"/>
    <mergeCell ref="N173:N177"/>
    <mergeCell ref="D173:D177"/>
    <mergeCell ref="M163:M167"/>
    <mergeCell ref="B203:B207"/>
    <mergeCell ref="M143:M147"/>
    <mergeCell ref="D148:D152"/>
    <mergeCell ref="E138:E142"/>
    <mergeCell ref="C143:C147"/>
    <mergeCell ref="N148:N152"/>
    <mergeCell ref="E158:E162"/>
    <mergeCell ref="M158:M162"/>
    <mergeCell ref="C153:C157"/>
    <mergeCell ref="M153:M157"/>
    <mergeCell ref="D158:D162"/>
    <mergeCell ref="C158:C162"/>
    <mergeCell ref="E153:E157"/>
    <mergeCell ref="N138:N142"/>
    <mergeCell ref="N158:N162"/>
  </mergeCells>
  <dataValidations count="92">
    <dataValidation type="list" allowBlank="1" showInputMessage="1" showErrorMessage="1" sqref="D11">
      <formula1>"Y,T,Y/T"</formula1>
    </dataValidation>
    <dataValidation type="list" allowBlank="1" showInputMessage="1" showErrorMessage="1" sqref="D46">
      <formula1>"Y,T,Y/T"</formula1>
    </dataValidation>
    <dataValidation type="list" allowBlank="1" showInputMessage="1" showErrorMessage="1" sqref="D36">
      <formula1>"Y,T,Y/T"</formula1>
    </dataValidation>
    <dataValidation type="list" allowBlank="1" showInputMessage="1" showErrorMessage="1" sqref="D26">
      <formula1>"Y,T,Y/T"</formula1>
    </dataValidation>
    <dataValidation type="list" allowBlank="1" showInputMessage="1" showErrorMessage="1" sqref="D6">
      <formula1>"Y,T,Y/T"</formula1>
    </dataValidation>
    <dataValidation type="list" allowBlank="1" showInputMessage="1" showErrorMessage="1" sqref="D153">
      <formula1>"Y,T,Y/T"</formula1>
    </dataValidation>
    <dataValidation type="list" allowBlank="1" showInputMessage="1" showErrorMessage="1" sqref="D210">
      <formula1>"Y,T,Y/T"</formula1>
    </dataValidation>
    <dataValidation type="list" allowBlank="1" showInputMessage="1" showErrorMessage="1" sqref="D31">
      <formula1>"Y,T,Y/T"</formula1>
    </dataValidation>
    <dataValidation type="list" allowBlank="1" showInputMessage="1" showErrorMessage="1" sqref="D96">
      <formula1>"Y,T,Y/T"</formula1>
    </dataValidation>
    <dataValidation type="list" allowBlank="1" showInputMessage="1" showErrorMessage="1" sqref="I108:I207">
      <formula1>"Y,T,Y/T"</formula1>
    </dataValidation>
    <dataValidation type="list" allowBlank="1" showInputMessage="1" showErrorMessage="1" sqref="K6:K105">
      <formula1>"Y,T,Y/T"</formula1>
    </dataValidation>
    <dataValidation type="list" allowBlank="1" showInputMessage="1" showErrorMessage="1" sqref="I6:I105">
      <formula1>"Y,T,Y/T"</formula1>
    </dataValidation>
    <dataValidation type="list" allowBlank="1" showInputMessage="1" showErrorMessage="1" sqref="M6:M105">
      <formula1>"Y,T,Y/T"</formula1>
    </dataValidation>
    <dataValidation type="list" allowBlank="1" showInputMessage="1" showErrorMessage="1" sqref="K210:K309">
      <formula1>"Y,T,Y/T"</formula1>
    </dataValidation>
    <dataValidation type="list" allowBlank="1" showInputMessage="1" showErrorMessage="1" sqref="I210:I309">
      <formula1>"Y,T,Y/T"</formula1>
    </dataValidation>
    <dataValidation type="list" allowBlank="1" showInputMessage="1" showErrorMessage="1" sqref="M312:M411">
      <formula1>"Y,T,Y/T"</formula1>
    </dataValidation>
    <dataValidation type="list" allowBlank="1" showInputMessage="1" showErrorMessage="1" sqref="D16">
      <formula1>"Y,T,Y/T"</formula1>
    </dataValidation>
    <dataValidation type="list" allowBlank="1" showInputMessage="1" showErrorMessage="1" sqref="D66">
      <formula1>"Y,T,Y/T"</formula1>
    </dataValidation>
    <dataValidation type="list" allowBlank="1" showInputMessage="1" showErrorMessage="1" sqref="D56">
      <formula1>"Y,T,Y/T"</formula1>
    </dataValidation>
    <dataValidation type="list" allowBlank="1" showInputMessage="1" showErrorMessage="1" sqref="D41">
      <formula1>"Y,T,Y/T"</formula1>
    </dataValidation>
    <dataValidation type="list" allowBlank="1" showInputMessage="1" showErrorMessage="1" sqref="D332">
      <formula1>"Y,T,Y/T"</formula1>
    </dataValidation>
    <dataValidation type="list" allowBlank="1" showInputMessage="1" showErrorMessage="1" sqref="D402">
      <formula1>"Y,T,Y/T"</formula1>
    </dataValidation>
    <dataValidation type="list" allowBlank="1" showInputMessage="1" showErrorMessage="1" sqref="D392">
      <formula1>"Y,T,Y/T"</formula1>
    </dataValidation>
    <dataValidation type="list" allowBlank="1" showInputMessage="1" showErrorMessage="1" sqref="D367">
      <formula1>"Y,T,Y/T"</formula1>
    </dataValidation>
    <dataValidation type="list" allowBlank="1" showInputMessage="1" showErrorMessage="1" sqref="I312:I411">
      <formula1>"Y,T,Y/T"</formula1>
    </dataValidation>
    <dataValidation type="list" allowBlank="1" showInputMessage="1" showErrorMessage="1" sqref="K312:K411">
      <formula1>"Y,T,Y/T"</formula1>
    </dataValidation>
    <dataValidation type="list" allowBlank="1" showInputMessage="1" showErrorMessage="1" sqref="D215">
      <formula1>"Y,T,Y/T"</formula1>
    </dataValidation>
    <dataValidation type="list" allowBlank="1" showInputMessage="1" showErrorMessage="1" sqref="D270">
      <formula1>"Y,T,Y/T"</formula1>
    </dataValidation>
    <dataValidation type="list" allowBlank="1" showInputMessage="1" showErrorMessage="1" sqref="D295">
      <formula1>"Y,T,Y/T"</formula1>
    </dataValidation>
    <dataValidation type="list" allowBlank="1" showInputMessage="1" showErrorMessage="1" sqref="D352">
      <formula1>"Y,T,Y/T"</formula1>
    </dataValidation>
    <dataValidation type="list" allowBlank="1" showInputMessage="1" showErrorMessage="1" sqref="D250">
      <formula1>"Y,T,Y/T"</formula1>
    </dataValidation>
    <dataValidation type="list" allowBlank="1" showInputMessage="1" showErrorMessage="1" sqref="D322">
      <formula1>"Y,T,Y/T"</formula1>
    </dataValidation>
    <dataValidation type="list" allowBlank="1" showInputMessage="1" showErrorMessage="1" sqref="D312">
      <formula1>"Y,T,Y/T"</formula1>
    </dataValidation>
    <dataValidation type="list" allowBlank="1" showInputMessage="1" showErrorMessage="1" sqref="D285">
      <formula1>"Y,T,Y/T"</formula1>
    </dataValidation>
    <dataValidation type="list" allowBlank="1" showInputMessage="1" showErrorMessage="1" sqref="D245">
      <formula1>"Y,T,Y/T"</formula1>
    </dataValidation>
    <dataValidation type="list" allowBlank="1" showInputMessage="1" showErrorMessage="1" sqref="D300">
      <formula1>"Y,T,Y/T"</formula1>
    </dataValidation>
    <dataValidation type="list" allowBlank="1" showInputMessage="1" showErrorMessage="1" sqref="D265">
      <formula1>"Y,T,Y/T"</formula1>
    </dataValidation>
    <dataValidation type="list" allowBlank="1" showInputMessage="1" showErrorMessage="1" sqref="D275">
      <formula1>"Y,T,Y/T"</formula1>
    </dataValidation>
    <dataValidation type="list" allowBlank="1" showInputMessage="1" showErrorMessage="1" sqref="D235">
      <formula1>"Y,T,Y/T"</formula1>
    </dataValidation>
    <dataValidation type="list" allowBlank="1" showInputMessage="1" showErrorMessage="1" sqref="D290">
      <formula1>"Y,T,Y/T"</formula1>
    </dataValidation>
    <dataValidation type="list" allowBlank="1" showInputMessage="1" showErrorMessage="1" sqref="D317">
      <formula1>"Y,T,Y/T"</formula1>
    </dataValidation>
    <dataValidation type="list" allowBlank="1" showInputMessage="1" showErrorMessage="1" sqref="D372">
      <formula1>"Y,T,Y/T"</formula1>
    </dataValidation>
    <dataValidation type="list" allowBlank="1" showInputMessage="1" showErrorMessage="1" sqref="D407">
      <formula1>"Y,T,Y/T"</formula1>
    </dataValidation>
    <dataValidation type="list" allowBlank="1" showInputMessage="1" showErrorMessage="1" sqref="D337">
      <formula1>"Y,T,Y/T"</formula1>
    </dataValidation>
    <dataValidation type="list" allowBlank="1" showInputMessage="1" showErrorMessage="1" sqref="D397">
      <formula1>"Y,T,Y/T"</formula1>
    </dataValidation>
    <dataValidation type="list" allowBlank="1" showInputMessage="1" showErrorMessage="1" sqref="D377">
      <formula1>"Y,T,Y/T"</formula1>
    </dataValidation>
    <dataValidation type="list" allowBlank="1" showInputMessage="1" showErrorMessage="1" sqref="D387">
      <formula1>"Y,T,Y/T"</formula1>
    </dataValidation>
    <dataValidation type="list" allowBlank="1" showInputMessage="1" showErrorMessage="1" sqref="D51">
      <formula1>"Y,T,Y/T"</formula1>
    </dataValidation>
    <dataValidation type="list" allowBlank="1" showInputMessage="1" showErrorMessage="1" sqref="K108:K207">
      <formula1>"Y,T,Y/T"</formula1>
    </dataValidation>
    <dataValidation type="list" allowBlank="1" showInputMessage="1" showErrorMessage="1" sqref="D91">
      <formula1>"Y,T,Y/T"</formula1>
    </dataValidation>
    <dataValidation type="list" allowBlank="1" showInputMessage="1" showErrorMessage="1" sqref="D81">
      <formula1>"Y,T,Y/T"</formula1>
    </dataValidation>
    <dataValidation type="list" allowBlank="1" showInputMessage="1" showErrorMessage="1" sqref="D76">
      <formula1>"Y,T,Y/T"</formula1>
    </dataValidation>
    <dataValidation type="list" allowBlank="1" showInputMessage="1" showErrorMessage="1" sqref="D71">
      <formula1>"Y,T,Y/T"</formula1>
    </dataValidation>
    <dataValidation type="list" allowBlank="1" showInputMessage="1" showErrorMessage="1" sqref="D101">
      <formula1>"Y,T,Y/T"</formula1>
    </dataValidation>
    <dataValidation type="list" allowBlank="1" showInputMessage="1" showErrorMessage="1" sqref="D21">
      <formula1>"Y,T,Y/T"</formula1>
    </dataValidation>
    <dataValidation type="list" allowBlank="1" showInputMessage="1" showErrorMessage="1" sqref="D138">
      <formula1>"Y,T,Y/T"</formula1>
    </dataValidation>
    <dataValidation type="list" allowBlank="1" showInputMessage="1" showErrorMessage="1" sqref="M108:M207">
      <formula1>"Y,T,Y/T"</formula1>
    </dataValidation>
    <dataValidation type="list" allowBlank="1" showInputMessage="1" showErrorMessage="1" sqref="D61">
      <formula1>"Y,T,Y/T"</formula1>
    </dataValidation>
    <dataValidation type="list" allowBlank="1" showInputMessage="1" showErrorMessage="1" sqref="M210:M309">
      <formula1>"Y,T,Y/T"</formula1>
    </dataValidation>
    <dataValidation type="list" allowBlank="1" showInputMessage="1" showErrorMessage="1" sqref="D163">
      <formula1>"Y,T,Y/T"</formula1>
    </dataValidation>
    <dataValidation type="list" allowBlank="1" showInputMessage="1" showErrorMessage="1" sqref="D220">
      <formula1>"Y,T,Y/T"</formula1>
    </dataValidation>
    <dataValidation type="list" allowBlank="1" showInputMessage="1" showErrorMessage="1" sqref="D183">
      <formula1>"Y,T,Y/T"</formula1>
    </dataValidation>
    <dataValidation type="list" allowBlank="1" showInputMessage="1" showErrorMessage="1" sqref="D193">
      <formula1>"Y,T,Y/T"</formula1>
    </dataValidation>
    <dataValidation type="list" allowBlank="1" showInputMessage="1" showErrorMessage="1" sqref="D327">
      <formula1>"Y,T,Y/T"</formula1>
    </dataValidation>
    <dataValidation type="list" allowBlank="1" showInputMessage="1" showErrorMessage="1" sqref="D382">
      <formula1>"Y,T,Y/T"</formula1>
    </dataValidation>
    <dataValidation type="list" allowBlank="1" showInputMessage="1" showErrorMessage="1" sqref="D347">
      <formula1>"Y,T,Y/T"</formula1>
    </dataValidation>
    <dataValidation type="list" allowBlank="1" showInputMessage="1" showErrorMessage="1" sqref="D357">
      <formula1>"Y,T,Y/T"</formula1>
    </dataValidation>
    <dataValidation type="list" allowBlank="1" showInputMessage="1" showErrorMessage="1" sqref="D143">
      <formula1>"Y,T,Y/T"</formula1>
    </dataValidation>
    <dataValidation type="list" allowBlank="1" showInputMessage="1" showErrorMessage="1" sqref="D198">
      <formula1>"Y,T,Y/T"</formula1>
    </dataValidation>
    <dataValidation type="list" allowBlank="1" showInputMessage="1" showErrorMessage="1" sqref="D305">
      <formula1>"Y,T,Y/T"</formula1>
    </dataValidation>
    <dataValidation type="list" allowBlank="1" showInputMessage="1" showErrorMessage="1" sqref="D362">
      <formula1>"Y,T,Y/T"</formula1>
    </dataValidation>
    <dataValidation type="list" allowBlank="1" showInputMessage="1" showErrorMessage="1" sqref="D118">
      <formula1>"Y,T,Y/T"</formula1>
    </dataValidation>
    <dataValidation type="list" allowBlank="1" showInputMessage="1" showErrorMessage="1" sqref="D178">
      <formula1>"Y,T,Y/T"</formula1>
    </dataValidation>
    <dataValidation type="list" allowBlank="1" showInputMessage="1" showErrorMessage="1" sqref="D255">
      <formula1>"Y,T,Y/T"</formula1>
    </dataValidation>
    <dataValidation type="list" allowBlank="1" showInputMessage="1" showErrorMessage="1" sqref="D342">
      <formula1>"Y,T,Y/T"</formula1>
    </dataValidation>
    <dataValidation type="list" allowBlank="1" showInputMessage="1" showErrorMessage="1" sqref="D113">
      <formula1>"Y,T,Y/T"</formula1>
    </dataValidation>
    <dataValidation type="list" allowBlank="1" showInputMessage="1" showErrorMessage="1" sqref="D158">
      <formula1>"Y,T,Y/T"</formula1>
    </dataValidation>
    <dataValidation type="list" allowBlank="1" showInputMessage="1" showErrorMessage="1" sqref="D133">
      <formula1>"Y,T,Y/T"</formula1>
    </dataValidation>
    <dataValidation type="list" allowBlank="1" showInputMessage="1" showErrorMessage="1" sqref="D123">
      <formula1>"Y,T,Y/T"</formula1>
    </dataValidation>
    <dataValidation type="list" allowBlank="1" showInputMessage="1" showErrorMessage="1" sqref="D108">
      <formula1>"Y,T,Y/T"</formula1>
    </dataValidation>
    <dataValidation type="list" allowBlank="1" showInputMessage="1" showErrorMessage="1" sqref="D225">
      <formula1>"Y,T,Y/T"</formula1>
    </dataValidation>
    <dataValidation type="list" allowBlank="1" showInputMessage="1" showErrorMessage="1" sqref="D280">
      <formula1>"Y,T,Y/T"</formula1>
    </dataValidation>
    <dataValidation type="list" allowBlank="1" showInputMessage="1" showErrorMessage="1" sqref="D128">
      <formula1>"Y,T,Y/T"</formula1>
    </dataValidation>
    <dataValidation type="list" allowBlank="1" showInputMessage="1" showErrorMessage="1" sqref="D188">
      <formula1>"Y,T,Y/T"</formula1>
    </dataValidation>
    <dataValidation type="list" allowBlank="1" showInputMessage="1" showErrorMessage="1" sqref="D168">
      <formula1>"Y,T,Y/T"</formula1>
    </dataValidation>
    <dataValidation type="list" allowBlank="1" showInputMessage="1" showErrorMessage="1" sqref="D240">
      <formula1>"Y,T,Y/T"</formula1>
    </dataValidation>
    <dataValidation type="list" allowBlank="1" showInputMessage="1" showErrorMessage="1" sqref="D230">
      <formula1>"Y,T,Y/T"</formula1>
    </dataValidation>
    <dataValidation type="list" allowBlank="1" showInputMessage="1" showErrorMessage="1" sqref="D203">
      <formula1>"Y,T,Y/T"</formula1>
    </dataValidation>
    <dataValidation type="list" allowBlank="1" showInputMessage="1" showErrorMessage="1" sqref="D86">
      <formula1>"Y,T,Y/T"</formula1>
    </dataValidation>
    <dataValidation type="list" allowBlank="1" showInputMessage="1" showErrorMessage="1" sqref="D148">
      <formula1>"Y,T,Y/T"</formula1>
    </dataValidation>
    <dataValidation type="list" allowBlank="1" showInputMessage="1" showErrorMessage="1" sqref="D173">
      <formula1>"Y,T,Y/T"</formula1>
    </dataValidation>
    <dataValidation type="list" allowBlank="1" showInputMessage="1" showErrorMessage="1" sqref="D260">
      <formula1>"Y,T,Y/T"</formula1>
    </dataValidation>
  </dataValidations>
  <printOptions horizontalCentered="1"/>
  <pageMargins left="0.23622047244094491" right="0.23622047244094491" top="0.74803149606299213" bottom="0.74803149606299213" header="0.31496062992125984" footer="0.31496062992125984"/>
  <pageSetup paperSize="256" scale="8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412"/>
  <sheetViews>
    <sheetView topLeftCell="B1" zoomScale="50" workbookViewId="0">
      <pane ySplit="4" topLeftCell="A395" activePane="bottomLeft" state="frozen"/>
      <selection pane="bottomLeft" activeCell="H412" sqref="H412:L412"/>
    </sheetView>
  </sheetViews>
  <sheetFormatPr defaultColWidth="12.5703125" defaultRowHeight="12.75"/>
  <cols>
    <col min="1" max="1" width="6.42578125" style="517" hidden="1" customWidth="1"/>
    <col min="2" max="2" width="4.5703125" style="587" customWidth="1"/>
    <col min="3" max="3" width="46.5703125" style="517" customWidth="1"/>
    <col min="4" max="4" width="4.140625" style="517" customWidth="1"/>
    <col min="5" max="5" width="14.42578125" style="517" customWidth="1"/>
    <col min="6" max="6" width="4.5703125" style="517" customWidth="1"/>
    <col min="7" max="7" width="47.42578125" style="518" customWidth="1"/>
    <col min="8" max="8" width="26.5703125" style="517" customWidth="1"/>
    <col min="9" max="9" width="4.42578125" style="517" customWidth="1"/>
    <col min="10" max="10" width="16" style="517" customWidth="1"/>
    <col min="11" max="11" width="4.42578125" style="517" customWidth="1"/>
    <col min="12" max="12" width="12.42578125" style="517" customWidth="1"/>
    <col min="13" max="13" width="4.42578125" style="517" customWidth="1"/>
    <col min="14" max="14" width="11.42578125" style="517" customWidth="1"/>
    <col min="15" max="16384" width="12.5703125" style="517"/>
  </cols>
  <sheetData>
    <row r="1" spans="2:14" s="520" customFormat="1" ht="15.75">
      <c r="B1" s="868" t="s">
        <v>33</v>
      </c>
      <c r="C1" s="868"/>
      <c r="D1" s="868"/>
      <c r="E1" s="868"/>
      <c r="F1" s="868"/>
      <c r="G1" s="868"/>
      <c r="H1" s="868"/>
      <c r="I1" s="868"/>
      <c r="J1" s="868"/>
      <c r="K1" s="868"/>
      <c r="L1" s="868"/>
      <c r="M1" s="868"/>
      <c r="N1" s="868"/>
    </row>
    <row r="2" spans="2:14" s="520" customFormat="1" ht="15.75">
      <c r="B2" s="867" t="s">
        <v>670</v>
      </c>
      <c r="C2" s="867"/>
      <c r="D2" s="867"/>
      <c r="E2" s="867"/>
      <c r="F2" s="867"/>
      <c r="G2" s="867"/>
      <c r="H2" s="867"/>
      <c r="I2" s="867"/>
      <c r="J2" s="867"/>
      <c r="K2" s="867"/>
      <c r="L2" s="867"/>
      <c r="M2" s="867"/>
      <c r="N2" s="867"/>
    </row>
    <row r="3" spans="2:14" s="588" customFormat="1" ht="15.75">
      <c r="B3" s="863" t="s">
        <v>23</v>
      </c>
      <c r="C3" s="863" t="s">
        <v>503</v>
      </c>
      <c r="D3" s="869" t="s">
        <v>339</v>
      </c>
      <c r="E3" s="870"/>
      <c r="F3" s="863" t="s">
        <v>23</v>
      </c>
      <c r="G3" s="863" t="s">
        <v>504</v>
      </c>
      <c r="H3" s="863" t="s">
        <v>505</v>
      </c>
      <c r="I3" s="863" t="s">
        <v>506</v>
      </c>
      <c r="J3" s="863"/>
      <c r="K3" s="863"/>
      <c r="L3" s="863"/>
      <c r="M3" s="863"/>
      <c r="N3" s="863"/>
    </row>
    <row r="4" spans="2:14" s="588" customFormat="1" ht="15.75">
      <c r="B4" s="863"/>
      <c r="C4" s="863"/>
      <c r="D4" s="871"/>
      <c r="E4" s="872"/>
      <c r="F4" s="863"/>
      <c r="G4" s="863"/>
      <c r="H4" s="863"/>
      <c r="I4" s="863" t="s">
        <v>4</v>
      </c>
      <c r="J4" s="863"/>
      <c r="K4" s="863" t="s">
        <v>3</v>
      </c>
      <c r="L4" s="863"/>
      <c r="M4" s="863" t="s">
        <v>52</v>
      </c>
      <c r="N4" s="863"/>
    </row>
    <row r="5" spans="2:14" s="520" customFormat="1" ht="15.75">
      <c r="B5" s="864" t="s">
        <v>509</v>
      </c>
      <c r="C5" s="865"/>
      <c r="D5" s="865"/>
      <c r="E5" s="865"/>
      <c r="F5" s="865"/>
      <c r="G5" s="865"/>
      <c r="H5" s="865"/>
      <c r="I5" s="865"/>
      <c r="J5" s="865"/>
      <c r="K5" s="865"/>
      <c r="L5" s="865"/>
      <c r="M5" s="865"/>
      <c r="N5" s="866"/>
    </row>
    <row r="6" spans="2:14" ht="15.75">
      <c r="B6" s="836">
        <v>1</v>
      </c>
      <c r="C6" s="839"/>
      <c r="D6" s="857" t="s">
        <v>26</v>
      </c>
      <c r="E6" s="860" t="str">
        <f>IF(D6="Y",1,IF(D6="T",0,IF(D6="Y/T","Belum diisi","Error")))</f>
        <v>Belum diisi</v>
      </c>
      <c r="F6" s="528">
        <v>1</v>
      </c>
      <c r="G6" s="529"/>
      <c r="H6" s="589" t="str">
        <f t="shared" ref="H6:H69" si="0">IF(OR(J6="Isi Dulu",L6="Isi Dulu",J6="Isi Tujuan",L6="Isi Tujuan"),"Belum Diisi",IF(SUM(J6,L6)=2,1,IF(SUM(J6,L6)=1,0,IF(SUM(J6,L6)=0,0,"Error"))))</f>
        <v>Belum Diisi</v>
      </c>
      <c r="I6" s="590" t="s">
        <v>26</v>
      </c>
      <c r="J6" s="591" t="str">
        <f>IF($D$6="Y/T","Isi Tujuan",IF($E$6=0,0,IF(I6="Y",1,IF(I6="T",0,"Isi Dulu"))))</f>
        <v>Isi Tujuan</v>
      </c>
      <c r="K6" s="590" t="s">
        <v>26</v>
      </c>
      <c r="L6" s="591" t="str">
        <f>IF($D$6="Y/T","Isi Tujuan",IF($E$6=0,0,IF(K6="Y",1,IF(K6="T",0,"Isi Dulu"))))</f>
        <v>Isi Tujuan</v>
      </c>
      <c r="M6" s="848" t="s">
        <v>26</v>
      </c>
      <c r="N6" s="851" t="str">
        <f>IF(M6="Y",1,IF(M6="T",0,IF(M6="Y/T","Belum diisi","Error")))</f>
        <v>Belum diisi</v>
      </c>
    </row>
    <row r="7" spans="2:14" ht="15.75">
      <c r="B7" s="837"/>
      <c r="C7" s="840"/>
      <c r="D7" s="858"/>
      <c r="E7" s="861"/>
      <c r="F7" s="549">
        <v>2</v>
      </c>
      <c r="G7" s="550"/>
      <c r="H7" s="589" t="str">
        <f t="shared" si="0"/>
        <v>Belum Diisi</v>
      </c>
      <c r="I7" s="592" t="s">
        <v>26</v>
      </c>
      <c r="J7" s="593" t="str">
        <f>IF($D$6="Y/T","Isi Tujuan",IF($E$6=0,0,IF(I7="Y",1,IF(I7="T",0,"Isi Dulu"))))</f>
        <v>Isi Tujuan</v>
      </c>
      <c r="K7" s="592" t="s">
        <v>26</v>
      </c>
      <c r="L7" s="593" t="str">
        <f>IF($D$6="Y/T","Isi Tujuan",IF($E$6=0,0,IF(K7="Y",1,IF(K7="T",0,"Isi Dulu"))))</f>
        <v>Isi Tujuan</v>
      </c>
      <c r="M7" s="849"/>
      <c r="N7" s="852"/>
    </row>
    <row r="8" spans="2:14" ht="15.75">
      <c r="B8" s="837"/>
      <c r="C8" s="840"/>
      <c r="D8" s="858"/>
      <c r="E8" s="861"/>
      <c r="F8" s="549">
        <v>3</v>
      </c>
      <c r="G8" s="550"/>
      <c r="H8" s="589" t="str">
        <f t="shared" si="0"/>
        <v>Belum Diisi</v>
      </c>
      <c r="I8" s="592" t="s">
        <v>26</v>
      </c>
      <c r="J8" s="593" t="str">
        <f>IF($D$6="Y/T","Isi Tujuan",IF($E$6=0,0,IF(I8="Y",1,IF(I8="T",0,"Isi Dulu"))))</f>
        <v>Isi Tujuan</v>
      </c>
      <c r="K8" s="592" t="s">
        <v>26</v>
      </c>
      <c r="L8" s="593" t="str">
        <f>IF($D$6="Y/T","Isi Tujuan",IF($E$6=0,0,IF(K8="Y",1,IF(K8="T",0,"Isi Dulu"))))</f>
        <v>Isi Tujuan</v>
      </c>
      <c r="M8" s="849"/>
      <c r="N8" s="852"/>
    </row>
    <row r="9" spans="2:14" ht="15.75">
      <c r="B9" s="837"/>
      <c r="C9" s="840"/>
      <c r="D9" s="858"/>
      <c r="E9" s="861"/>
      <c r="F9" s="549">
        <v>4</v>
      </c>
      <c r="G9" s="550"/>
      <c r="H9" s="589" t="str">
        <f t="shared" si="0"/>
        <v>Belum Diisi</v>
      </c>
      <c r="I9" s="592" t="s">
        <v>26</v>
      </c>
      <c r="J9" s="593" t="str">
        <f>IF($D$6="Y/T","Isi Tujuan",IF($E$6=0,0,IF(I9="Y",1,IF(I9="T",0,"Isi Dulu"))))</f>
        <v>Isi Tujuan</v>
      </c>
      <c r="K9" s="592" t="s">
        <v>26</v>
      </c>
      <c r="L9" s="593" t="str">
        <f>IF($D$6="Y/T","Isi Tujuan",IF($E$6=0,0,IF(K9="Y",1,IF(K9="T",0,"Isi Dulu"))))</f>
        <v>Isi Tujuan</v>
      </c>
      <c r="M9" s="849"/>
      <c r="N9" s="852"/>
    </row>
    <row r="10" spans="2:14" ht="15.75">
      <c r="B10" s="838"/>
      <c r="C10" s="841"/>
      <c r="D10" s="859"/>
      <c r="E10" s="862"/>
      <c r="F10" s="569">
        <v>5</v>
      </c>
      <c r="G10" s="570"/>
      <c r="H10" s="594" t="str">
        <f t="shared" si="0"/>
        <v>Belum Diisi</v>
      </c>
      <c r="I10" s="595" t="s">
        <v>26</v>
      </c>
      <c r="J10" s="596" t="str">
        <f>IF($D$6="Y/T","Isi Tujuan",IF($E$6=0,0,IF(I10="Y",1,IF(I10="T",0,"Isi Dulu"))))</f>
        <v>Isi Tujuan</v>
      </c>
      <c r="K10" s="595" t="s">
        <v>26</v>
      </c>
      <c r="L10" s="596" t="str">
        <f>IF($D$6="Y/T","Isi Tujuan",IF($E$6=0,0,IF(K10="Y",1,IF(K10="T",0,"Isi Dulu"))))</f>
        <v>Isi Tujuan</v>
      </c>
      <c r="M10" s="850"/>
      <c r="N10" s="853"/>
    </row>
    <row r="11" spans="2:14" ht="15.75">
      <c r="B11" s="836">
        <v>2</v>
      </c>
      <c r="C11" s="839"/>
      <c r="D11" s="857" t="s">
        <v>26</v>
      </c>
      <c r="E11" s="860" t="str">
        <f>IF(D11="Y",1,IF(D11="T",0,IF(D11="Y/T","Belum diisi","Error")))</f>
        <v>Belum diisi</v>
      </c>
      <c r="F11" s="528">
        <v>1</v>
      </c>
      <c r="G11" s="529"/>
      <c r="H11" s="597" t="str">
        <f t="shared" si="0"/>
        <v>Belum Diisi</v>
      </c>
      <c r="I11" s="590" t="s">
        <v>26</v>
      </c>
      <c r="J11" s="591" t="str">
        <f>IF($D$11="Y/T","Isi Tujuan",IF($E$11=0,0,IF(I11="Y",1,IF(I11="T",0,"Isi Dulu"))))</f>
        <v>Isi Tujuan</v>
      </c>
      <c r="K11" s="590" t="s">
        <v>26</v>
      </c>
      <c r="L11" s="591" t="str">
        <f>IF($D$11="Y/T","Isi Tujuan",IF($E$11=0,0,IF(K11="Y",1,IF(K11="T",0,"Isi Dulu"))))</f>
        <v>Isi Tujuan</v>
      </c>
      <c r="M11" s="848" t="s">
        <v>26</v>
      </c>
      <c r="N11" s="851" t="str">
        <f>IF(M11="Y",1,IF(M11="T",0,IF(M11="Y/T","Belum diisi","Error")))</f>
        <v>Belum diisi</v>
      </c>
    </row>
    <row r="12" spans="2:14" ht="15.75">
      <c r="B12" s="837"/>
      <c r="C12" s="840"/>
      <c r="D12" s="858"/>
      <c r="E12" s="861"/>
      <c r="F12" s="549">
        <v>2</v>
      </c>
      <c r="G12" s="550"/>
      <c r="H12" s="598" t="str">
        <f t="shared" si="0"/>
        <v>Belum Diisi</v>
      </c>
      <c r="I12" s="592" t="s">
        <v>26</v>
      </c>
      <c r="J12" s="593" t="str">
        <f>IF($D$11="Y/T","Isi Tujuan",IF($E$11=0,0,IF(I12="Y",1,IF(I12="T",0,"Isi Dulu"))))</f>
        <v>Isi Tujuan</v>
      </c>
      <c r="K12" s="592" t="s">
        <v>26</v>
      </c>
      <c r="L12" s="593" t="str">
        <f>IF($D$11="Y/T","Isi Tujuan",IF($E$11=0,0,IF(K12="Y",1,IF(K12="T",0,"Isi Dulu"))))</f>
        <v>Isi Tujuan</v>
      </c>
      <c r="M12" s="849"/>
      <c r="N12" s="852"/>
    </row>
    <row r="13" spans="2:14" ht="15.75">
      <c r="B13" s="837"/>
      <c r="C13" s="840"/>
      <c r="D13" s="858"/>
      <c r="E13" s="861"/>
      <c r="F13" s="549">
        <v>3</v>
      </c>
      <c r="G13" s="550"/>
      <c r="H13" s="598" t="str">
        <f t="shared" si="0"/>
        <v>Belum Diisi</v>
      </c>
      <c r="I13" s="592" t="s">
        <v>26</v>
      </c>
      <c r="J13" s="593" t="str">
        <f>IF($D$11="Y/T","Isi Tujuan",IF($E$11=0,0,IF(I13="Y",1,IF(I13="T",0,"Isi Dulu"))))</f>
        <v>Isi Tujuan</v>
      </c>
      <c r="K13" s="592" t="s">
        <v>26</v>
      </c>
      <c r="L13" s="593" t="str">
        <f>IF($D$11="Y/T","Isi Tujuan",IF($E$11=0,0,IF(K13="Y",1,IF(K13="T",0,"Isi Dulu"))))</f>
        <v>Isi Tujuan</v>
      </c>
      <c r="M13" s="849"/>
      <c r="N13" s="852"/>
    </row>
    <row r="14" spans="2:14" ht="15.75">
      <c r="B14" s="837"/>
      <c r="C14" s="840"/>
      <c r="D14" s="858"/>
      <c r="E14" s="861"/>
      <c r="F14" s="549">
        <v>4</v>
      </c>
      <c r="G14" s="550"/>
      <c r="H14" s="598" t="str">
        <f t="shared" si="0"/>
        <v>Belum Diisi</v>
      </c>
      <c r="I14" s="592" t="s">
        <v>26</v>
      </c>
      <c r="J14" s="593" t="str">
        <f>IF($D$11="Y/T","Isi Tujuan",IF($E$11=0,0,IF(I14="Y",1,IF(I14="T",0,"Isi Dulu"))))</f>
        <v>Isi Tujuan</v>
      </c>
      <c r="K14" s="592" t="s">
        <v>26</v>
      </c>
      <c r="L14" s="593" t="str">
        <f>IF($D$11="Y/T","Isi Tujuan",IF($E$11=0,0,IF(K14="Y",1,IF(K14="T",0,"Isi Dulu"))))</f>
        <v>Isi Tujuan</v>
      </c>
      <c r="M14" s="849"/>
      <c r="N14" s="852"/>
    </row>
    <row r="15" spans="2:14" ht="15.75">
      <c r="B15" s="838"/>
      <c r="C15" s="841"/>
      <c r="D15" s="859"/>
      <c r="E15" s="862"/>
      <c r="F15" s="569">
        <v>5</v>
      </c>
      <c r="G15" s="570"/>
      <c r="H15" s="599" t="str">
        <f t="shared" si="0"/>
        <v>Belum Diisi</v>
      </c>
      <c r="I15" s="595" t="s">
        <v>26</v>
      </c>
      <c r="J15" s="596" t="str">
        <f>IF($D$11="Y/T","Isi Tujuan",IF($E$11=0,0,IF(I15="Y",1,IF(I15="T",0,"Isi Dulu"))))</f>
        <v>Isi Tujuan</v>
      </c>
      <c r="K15" s="595" t="s">
        <v>26</v>
      </c>
      <c r="L15" s="596" t="str">
        <f>IF($D$11="Y/T","Isi Tujuan",IF($E$11=0,0,IF(K15="Y",1,IF(K15="T",0,"Isi Dulu"))))</f>
        <v>Isi Tujuan</v>
      </c>
      <c r="M15" s="850"/>
      <c r="N15" s="853"/>
    </row>
    <row r="16" spans="2:14" ht="15.75">
      <c r="B16" s="836">
        <v>3</v>
      </c>
      <c r="C16" s="839"/>
      <c r="D16" s="857" t="s">
        <v>26</v>
      </c>
      <c r="E16" s="860" t="str">
        <f>IF(D16="Y",1,IF(D16="T",0,IF(D16="Y/T","Belum diisi","Error")))</f>
        <v>Belum diisi</v>
      </c>
      <c r="F16" s="528">
        <v>1</v>
      </c>
      <c r="G16" s="529"/>
      <c r="H16" s="600" t="str">
        <f t="shared" si="0"/>
        <v>Belum Diisi</v>
      </c>
      <c r="I16" s="590" t="s">
        <v>26</v>
      </c>
      <c r="J16" s="591" t="str">
        <f>IF($D$16="Y/T","Isi Tujuan",IF($E$16=0,0,IF(I16="Y",1,IF(I16="T",0,"Isi Dulu"))))</f>
        <v>Isi Tujuan</v>
      </c>
      <c r="K16" s="590" t="s">
        <v>26</v>
      </c>
      <c r="L16" s="591" t="str">
        <f>IF($D$16="Y/T","Isi Tujuan",IF($E$16=0,0,IF(K16="Y",1,IF(K16="T",0,"Isi Dulu"))))</f>
        <v>Isi Tujuan</v>
      </c>
      <c r="M16" s="848" t="s">
        <v>26</v>
      </c>
      <c r="N16" s="851" t="str">
        <f>IF(M16="Y",1,IF(M16="T",0,IF(M16="Y/T","Belum diisi","Error")))</f>
        <v>Belum diisi</v>
      </c>
    </row>
    <row r="17" spans="2:14" ht="15.75">
      <c r="B17" s="837"/>
      <c r="C17" s="840"/>
      <c r="D17" s="858"/>
      <c r="E17" s="861"/>
      <c r="F17" s="549">
        <v>2</v>
      </c>
      <c r="G17" s="550"/>
      <c r="H17" s="598" t="str">
        <f t="shared" si="0"/>
        <v>Belum Diisi</v>
      </c>
      <c r="I17" s="592" t="s">
        <v>26</v>
      </c>
      <c r="J17" s="593" t="str">
        <f>IF($D$16="Y/T","Isi Tujuan",IF($E$16=0,0,IF(I17="Y",1,IF(I17="T",0,"Isi Dulu"))))</f>
        <v>Isi Tujuan</v>
      </c>
      <c r="K17" s="592" t="s">
        <v>26</v>
      </c>
      <c r="L17" s="593" t="str">
        <f>IF($D$16="Y/T","Isi Tujuan",IF($E$16=0,0,IF(K17="Y",1,IF(K17="T",0,"Isi Dulu"))))</f>
        <v>Isi Tujuan</v>
      </c>
      <c r="M17" s="849"/>
      <c r="N17" s="852"/>
    </row>
    <row r="18" spans="2:14" ht="15.75">
      <c r="B18" s="837"/>
      <c r="C18" s="840"/>
      <c r="D18" s="858"/>
      <c r="E18" s="861"/>
      <c r="F18" s="549">
        <v>3</v>
      </c>
      <c r="G18" s="550"/>
      <c r="H18" s="598" t="str">
        <f t="shared" si="0"/>
        <v>Belum Diisi</v>
      </c>
      <c r="I18" s="592" t="s">
        <v>26</v>
      </c>
      <c r="J18" s="593" t="str">
        <f>IF($D$16="Y/T","Isi Tujuan",IF($E$16=0,0,IF(I18="Y",1,IF(I18="T",0,"Isi Dulu"))))</f>
        <v>Isi Tujuan</v>
      </c>
      <c r="K18" s="592" t="s">
        <v>26</v>
      </c>
      <c r="L18" s="593" t="str">
        <f>IF($D$16="Y/T","Isi Tujuan",IF($E$16=0,0,IF(K18="Y",1,IF(K18="T",0,"Isi Dulu"))))</f>
        <v>Isi Tujuan</v>
      </c>
      <c r="M18" s="849"/>
      <c r="N18" s="852"/>
    </row>
    <row r="19" spans="2:14" ht="15.75">
      <c r="B19" s="837"/>
      <c r="C19" s="840"/>
      <c r="D19" s="858"/>
      <c r="E19" s="861"/>
      <c r="F19" s="549">
        <v>4</v>
      </c>
      <c r="G19" s="550"/>
      <c r="H19" s="598" t="str">
        <f t="shared" si="0"/>
        <v>Belum Diisi</v>
      </c>
      <c r="I19" s="592" t="s">
        <v>26</v>
      </c>
      <c r="J19" s="593" t="str">
        <f>IF($D$16="Y/T","Isi Tujuan",IF($E$16=0,0,IF(I19="Y",1,IF(I19="T",0,"Isi Dulu"))))</f>
        <v>Isi Tujuan</v>
      </c>
      <c r="K19" s="592" t="s">
        <v>26</v>
      </c>
      <c r="L19" s="593" t="str">
        <f>IF($D$16="Y/T","Isi Tujuan",IF($E$16=0,0,IF(K19="Y",1,IF(K19="T",0,"Isi Dulu"))))</f>
        <v>Isi Tujuan</v>
      </c>
      <c r="M19" s="849"/>
      <c r="N19" s="852"/>
    </row>
    <row r="20" spans="2:14" ht="15.75">
      <c r="B20" s="838"/>
      <c r="C20" s="841"/>
      <c r="D20" s="859"/>
      <c r="E20" s="862"/>
      <c r="F20" s="569">
        <v>5</v>
      </c>
      <c r="G20" s="570"/>
      <c r="H20" s="599" t="str">
        <f t="shared" si="0"/>
        <v>Belum Diisi</v>
      </c>
      <c r="I20" s="595" t="s">
        <v>26</v>
      </c>
      <c r="J20" s="596" t="str">
        <f>IF($D$16="Y/T","Isi Tujuan",IF($E$16=0,0,IF(I20="Y",1,IF(I20="T",0,"Isi Dulu"))))</f>
        <v>Isi Tujuan</v>
      </c>
      <c r="K20" s="595" t="s">
        <v>26</v>
      </c>
      <c r="L20" s="596" t="str">
        <f>IF($D$16="Y/T","Isi Tujuan",IF($E$16=0,0,IF(K20="Y",1,IF(K20="T",0,"Isi Dulu"))))</f>
        <v>Isi Tujuan</v>
      </c>
      <c r="M20" s="850"/>
      <c r="N20" s="853"/>
    </row>
    <row r="21" spans="2:14" ht="15.75">
      <c r="B21" s="836">
        <v>4</v>
      </c>
      <c r="C21" s="839"/>
      <c r="D21" s="857" t="s">
        <v>26</v>
      </c>
      <c r="E21" s="860" t="str">
        <f>IF(D21="Y",1,IF(D21="T",0,IF(D21="Y/T","Belum diisi","Error")))</f>
        <v>Belum diisi</v>
      </c>
      <c r="F21" s="528">
        <v>1</v>
      </c>
      <c r="G21" s="529"/>
      <c r="H21" s="600" t="str">
        <f t="shared" si="0"/>
        <v>Belum Diisi</v>
      </c>
      <c r="I21" s="590" t="s">
        <v>26</v>
      </c>
      <c r="J21" s="591" t="str">
        <f>IF($D$21="Y/T","Isi Tujuan",IF($E$21=0,0,IF(I21="Y",1,IF(I21="T",0,"Isi Dulu"))))</f>
        <v>Isi Tujuan</v>
      </c>
      <c r="K21" s="590" t="s">
        <v>26</v>
      </c>
      <c r="L21" s="591" t="str">
        <f>IF($D$21="Y/T","Isi Tujuan",IF($E$21=0,0,IF(K21="Y",1,IF(K21="T",0,"Isi Dulu"))))</f>
        <v>Isi Tujuan</v>
      </c>
      <c r="M21" s="848" t="s">
        <v>26</v>
      </c>
      <c r="N21" s="851" t="str">
        <f>IF(M21="Y",1,IF(M21="T",0,IF(M21="Y/T","Belum diisi","Error")))</f>
        <v>Belum diisi</v>
      </c>
    </row>
    <row r="22" spans="2:14" ht="15.75">
      <c r="B22" s="837"/>
      <c r="C22" s="840"/>
      <c r="D22" s="858"/>
      <c r="E22" s="861"/>
      <c r="F22" s="549">
        <v>2</v>
      </c>
      <c r="G22" s="550"/>
      <c r="H22" s="598" t="str">
        <f t="shared" si="0"/>
        <v>Belum Diisi</v>
      </c>
      <c r="I22" s="592" t="s">
        <v>26</v>
      </c>
      <c r="J22" s="593" t="str">
        <f>IF($D$21="Y/T","Isi Tujuan",IF($E$21=0,0,IF(I22="Y",1,IF(I22="T",0,"Isi Dulu"))))</f>
        <v>Isi Tujuan</v>
      </c>
      <c r="K22" s="592" t="s">
        <v>26</v>
      </c>
      <c r="L22" s="593" t="str">
        <f>IF($D$21="Y/T","Isi Tujuan",IF($E$21=0,0,IF(K22="Y",1,IF(K22="T",0,"Isi Dulu"))))</f>
        <v>Isi Tujuan</v>
      </c>
      <c r="M22" s="849"/>
      <c r="N22" s="852"/>
    </row>
    <row r="23" spans="2:14" ht="15.75">
      <c r="B23" s="837"/>
      <c r="C23" s="840"/>
      <c r="D23" s="858"/>
      <c r="E23" s="861"/>
      <c r="F23" s="549">
        <v>3</v>
      </c>
      <c r="G23" s="550"/>
      <c r="H23" s="598" t="str">
        <f t="shared" si="0"/>
        <v>Belum Diisi</v>
      </c>
      <c r="I23" s="592" t="s">
        <v>26</v>
      </c>
      <c r="J23" s="593" t="str">
        <f>IF($D$21="Y/T","Isi Tujuan",IF($E$21=0,0,IF(I23="Y",1,IF(I23="T",0,"Isi Dulu"))))</f>
        <v>Isi Tujuan</v>
      </c>
      <c r="K23" s="592" t="s">
        <v>26</v>
      </c>
      <c r="L23" s="593" t="str">
        <f>IF($D$21="Y/T","Isi Tujuan",IF($E$21=0,0,IF(K23="Y",1,IF(K23="T",0,"Isi Dulu"))))</f>
        <v>Isi Tujuan</v>
      </c>
      <c r="M23" s="849"/>
      <c r="N23" s="852"/>
    </row>
    <row r="24" spans="2:14" ht="15.75">
      <c r="B24" s="837"/>
      <c r="C24" s="840"/>
      <c r="D24" s="858"/>
      <c r="E24" s="861"/>
      <c r="F24" s="549">
        <v>4</v>
      </c>
      <c r="G24" s="550"/>
      <c r="H24" s="598" t="str">
        <f t="shared" si="0"/>
        <v>Belum Diisi</v>
      </c>
      <c r="I24" s="592" t="s">
        <v>26</v>
      </c>
      <c r="J24" s="593" t="str">
        <f>IF($D$21="Y/T","Isi Tujuan",IF($E$21=0,0,IF(I24="Y",1,IF(I24="T",0,"Isi Dulu"))))</f>
        <v>Isi Tujuan</v>
      </c>
      <c r="K24" s="592" t="s">
        <v>26</v>
      </c>
      <c r="L24" s="593" t="str">
        <f>IF($D$21="Y/T","Isi Tujuan",IF($E$21=0,0,IF(K24="Y",1,IF(K24="T",0,"Isi Dulu"))))</f>
        <v>Isi Tujuan</v>
      </c>
      <c r="M24" s="849"/>
      <c r="N24" s="852"/>
    </row>
    <row r="25" spans="2:14" ht="15.75">
      <c r="B25" s="838"/>
      <c r="C25" s="841"/>
      <c r="D25" s="859"/>
      <c r="E25" s="862"/>
      <c r="F25" s="569">
        <v>5</v>
      </c>
      <c r="G25" s="570"/>
      <c r="H25" s="599" t="str">
        <f t="shared" si="0"/>
        <v>Belum Diisi</v>
      </c>
      <c r="I25" s="595" t="s">
        <v>26</v>
      </c>
      <c r="J25" s="596" t="str">
        <f>IF($D$21="Y/T","Isi Tujuan",IF($E$21=0,0,IF(I25="Y",1,IF(I25="T",0,"Isi Dulu"))))</f>
        <v>Isi Tujuan</v>
      </c>
      <c r="K25" s="595" t="s">
        <v>26</v>
      </c>
      <c r="L25" s="596" t="str">
        <f>IF($D$21="Y/T","Isi Tujuan",IF($E$21=0,0,IF(K25="Y",1,IF(K25="T",0,"Isi Dulu"))))</f>
        <v>Isi Tujuan</v>
      </c>
      <c r="M25" s="850"/>
      <c r="N25" s="853"/>
    </row>
    <row r="26" spans="2:14" ht="15.75">
      <c r="B26" s="836">
        <v>5</v>
      </c>
      <c r="C26" s="839"/>
      <c r="D26" s="857" t="s">
        <v>26</v>
      </c>
      <c r="E26" s="860" t="str">
        <f>IF(D26="Y",1,IF(D26="T",0,IF(D26="Y/T","Belum diisi","Error")))</f>
        <v>Belum diisi</v>
      </c>
      <c r="F26" s="528">
        <v>1</v>
      </c>
      <c r="G26" s="529"/>
      <c r="H26" s="600" t="str">
        <f t="shared" si="0"/>
        <v>Belum Diisi</v>
      </c>
      <c r="I26" s="590" t="s">
        <v>26</v>
      </c>
      <c r="J26" s="591" t="str">
        <f>IF($D$26="Y/T","Isi Tujuan",IF($E$26=0,0,IF(I26="Y",1,IF(I26="T",0,"Isi Dulu"))))</f>
        <v>Isi Tujuan</v>
      </c>
      <c r="K26" s="590" t="s">
        <v>26</v>
      </c>
      <c r="L26" s="591" t="str">
        <f>IF($D$26="Y/T","Isi Tujuan",IF($E$26=0,0,IF(K26="Y",1,IF(K26="T",0,"Isi Dulu"))))</f>
        <v>Isi Tujuan</v>
      </c>
      <c r="M26" s="848" t="s">
        <v>26</v>
      </c>
      <c r="N26" s="851" t="str">
        <f>IF(M26="Y",1,IF(M26="T",0,IF(M26="Y/T","Belum diisi","Error")))</f>
        <v>Belum diisi</v>
      </c>
    </row>
    <row r="27" spans="2:14" ht="15.75">
      <c r="B27" s="837"/>
      <c r="C27" s="840"/>
      <c r="D27" s="858"/>
      <c r="E27" s="861"/>
      <c r="F27" s="549">
        <v>2</v>
      </c>
      <c r="G27" s="550"/>
      <c r="H27" s="598" t="str">
        <f t="shared" si="0"/>
        <v>Belum Diisi</v>
      </c>
      <c r="I27" s="592" t="s">
        <v>26</v>
      </c>
      <c r="J27" s="593" t="str">
        <f>IF($D$26="Y/T","Isi Tujuan",IF($E$26=0,0,IF(I27="Y",1,IF(I27="T",0,"Isi Dulu"))))</f>
        <v>Isi Tujuan</v>
      </c>
      <c r="K27" s="592" t="s">
        <v>26</v>
      </c>
      <c r="L27" s="593" t="str">
        <f>IF($D$26="Y/T","Isi Tujuan",IF($E$26=0,0,IF(K27="Y",1,IF(K27="T",0,"Isi Dulu"))))</f>
        <v>Isi Tujuan</v>
      </c>
      <c r="M27" s="849"/>
      <c r="N27" s="852"/>
    </row>
    <row r="28" spans="2:14" ht="15.75">
      <c r="B28" s="837"/>
      <c r="C28" s="840"/>
      <c r="D28" s="858"/>
      <c r="E28" s="861"/>
      <c r="F28" s="549">
        <v>3</v>
      </c>
      <c r="G28" s="550"/>
      <c r="H28" s="598" t="str">
        <f t="shared" si="0"/>
        <v>Belum Diisi</v>
      </c>
      <c r="I28" s="592" t="s">
        <v>26</v>
      </c>
      <c r="J28" s="593" t="str">
        <f>IF($D$26="Y/T","Isi Tujuan",IF($E$26=0,0,IF(I28="Y",1,IF(I28="T",0,"Isi Dulu"))))</f>
        <v>Isi Tujuan</v>
      </c>
      <c r="K28" s="592" t="s">
        <v>26</v>
      </c>
      <c r="L28" s="593" t="str">
        <f>IF($D$26="Y/T","Isi Tujuan",IF($E$26=0,0,IF(K28="Y",1,IF(K28="T",0,"Isi Dulu"))))</f>
        <v>Isi Tujuan</v>
      </c>
      <c r="M28" s="849"/>
      <c r="N28" s="852"/>
    </row>
    <row r="29" spans="2:14" ht="15.75">
      <c r="B29" s="837"/>
      <c r="C29" s="840"/>
      <c r="D29" s="858"/>
      <c r="E29" s="861"/>
      <c r="F29" s="549">
        <v>4</v>
      </c>
      <c r="G29" s="550"/>
      <c r="H29" s="598" t="str">
        <f t="shared" si="0"/>
        <v>Belum Diisi</v>
      </c>
      <c r="I29" s="592" t="s">
        <v>26</v>
      </c>
      <c r="J29" s="593" t="str">
        <f>IF($D$26="Y/T","Isi Tujuan",IF($E$26=0,0,IF(I29="Y",1,IF(I29="T",0,"Isi Dulu"))))</f>
        <v>Isi Tujuan</v>
      </c>
      <c r="K29" s="592" t="s">
        <v>26</v>
      </c>
      <c r="L29" s="593" t="str">
        <f>IF($D$26="Y/T","Isi Tujuan",IF($E$26=0,0,IF(K29="Y",1,IF(K29="T",0,"Isi Dulu"))))</f>
        <v>Isi Tujuan</v>
      </c>
      <c r="M29" s="849"/>
      <c r="N29" s="852"/>
    </row>
    <row r="30" spans="2:14" ht="15.75">
      <c r="B30" s="838"/>
      <c r="C30" s="841"/>
      <c r="D30" s="859"/>
      <c r="E30" s="862"/>
      <c r="F30" s="569">
        <v>5</v>
      </c>
      <c r="G30" s="570"/>
      <c r="H30" s="599" t="str">
        <f t="shared" si="0"/>
        <v>Belum Diisi</v>
      </c>
      <c r="I30" s="595" t="s">
        <v>26</v>
      </c>
      <c r="J30" s="596" t="str">
        <f>IF($D$26="Y/T","Isi Tujuan",IF($E$26=0,0,IF(I30="Y",1,IF(I30="T",0,"Isi Dulu"))))</f>
        <v>Isi Tujuan</v>
      </c>
      <c r="K30" s="595" t="s">
        <v>26</v>
      </c>
      <c r="L30" s="596" t="str">
        <f>IF($D$26="Y/T","Isi Tujuan",IF($E$26=0,0,IF(K30="Y",1,IF(K30="T",0,"Isi Dulu"))))</f>
        <v>Isi Tujuan</v>
      </c>
      <c r="M30" s="850"/>
      <c r="N30" s="853"/>
    </row>
    <row r="31" spans="2:14" ht="15.75">
      <c r="B31" s="836">
        <v>6</v>
      </c>
      <c r="C31" s="839"/>
      <c r="D31" s="857" t="s">
        <v>26</v>
      </c>
      <c r="E31" s="860" t="str">
        <f>IF(D31="Y",1,IF(D31="T",0,IF(D31="Y/T","Belum diisi","Error")))</f>
        <v>Belum diisi</v>
      </c>
      <c r="F31" s="528">
        <v>1</v>
      </c>
      <c r="G31" s="529"/>
      <c r="H31" s="600" t="str">
        <f t="shared" si="0"/>
        <v>Belum Diisi</v>
      </c>
      <c r="I31" s="590" t="s">
        <v>26</v>
      </c>
      <c r="J31" s="591" t="str">
        <f>IF($D$31="Y/T","Isi Tujuan",IF($E$31=0,0,IF(I31="Y",1,IF(I31="T",0,"Isi Dulu"))))</f>
        <v>Isi Tujuan</v>
      </c>
      <c r="K31" s="590" t="s">
        <v>26</v>
      </c>
      <c r="L31" s="591" t="str">
        <f>IF($D$31="Y/T","Isi Tujuan",IF($E$31=0,0,IF(K31="Y",1,IF(K31="T",0,"Isi Dulu"))))</f>
        <v>Isi Tujuan</v>
      </c>
      <c r="M31" s="848" t="s">
        <v>26</v>
      </c>
      <c r="N31" s="851" t="str">
        <f>IF(M31="Y",1,IF(M31="T",0,IF(M31="Y/T","Belum diisi","Error")))</f>
        <v>Belum diisi</v>
      </c>
    </row>
    <row r="32" spans="2:14" ht="15.75">
      <c r="B32" s="837"/>
      <c r="C32" s="840"/>
      <c r="D32" s="858"/>
      <c r="E32" s="861"/>
      <c r="F32" s="549">
        <v>2</v>
      </c>
      <c r="G32" s="550"/>
      <c r="H32" s="598" t="str">
        <f t="shared" si="0"/>
        <v>Belum Diisi</v>
      </c>
      <c r="I32" s="592" t="s">
        <v>26</v>
      </c>
      <c r="J32" s="593" t="str">
        <f>IF($D$31="Y/T","Isi Tujuan",IF($E$31=0,0,IF(I32="Y",1,IF(I32="T",0,"Isi Dulu"))))</f>
        <v>Isi Tujuan</v>
      </c>
      <c r="K32" s="592" t="s">
        <v>26</v>
      </c>
      <c r="L32" s="593" t="str">
        <f>IF($D$31="Y/T","Isi Tujuan",IF($E$31=0,0,IF(K32="Y",1,IF(K32="T",0,"Isi Dulu"))))</f>
        <v>Isi Tujuan</v>
      </c>
      <c r="M32" s="849"/>
      <c r="N32" s="852"/>
    </row>
    <row r="33" spans="2:14" ht="15.75">
      <c r="B33" s="837"/>
      <c r="C33" s="840"/>
      <c r="D33" s="858"/>
      <c r="E33" s="861"/>
      <c r="F33" s="549">
        <v>3</v>
      </c>
      <c r="G33" s="550"/>
      <c r="H33" s="598" t="str">
        <f t="shared" si="0"/>
        <v>Belum Diisi</v>
      </c>
      <c r="I33" s="592" t="s">
        <v>26</v>
      </c>
      <c r="J33" s="593" t="str">
        <f>IF($D$31="Y/T","Isi Tujuan",IF($E$31=0,0,IF(I33="Y",1,IF(I33="T",0,"Isi Dulu"))))</f>
        <v>Isi Tujuan</v>
      </c>
      <c r="K33" s="592" t="s">
        <v>26</v>
      </c>
      <c r="L33" s="593" t="str">
        <f>IF($D$31="Y/T","Isi Tujuan",IF($E$31=0,0,IF(K33="Y",1,IF(K33="T",0,"Isi Dulu"))))</f>
        <v>Isi Tujuan</v>
      </c>
      <c r="M33" s="849"/>
      <c r="N33" s="852"/>
    </row>
    <row r="34" spans="2:14" ht="15.75">
      <c r="B34" s="837"/>
      <c r="C34" s="840"/>
      <c r="D34" s="858"/>
      <c r="E34" s="861"/>
      <c r="F34" s="549">
        <v>4</v>
      </c>
      <c r="G34" s="550"/>
      <c r="H34" s="598" t="str">
        <f t="shared" si="0"/>
        <v>Belum Diisi</v>
      </c>
      <c r="I34" s="592" t="s">
        <v>26</v>
      </c>
      <c r="J34" s="593" t="str">
        <f>IF($D$31="Y/T","Isi Tujuan",IF($E$31=0,0,IF(I34="Y",1,IF(I34="T",0,"Isi Dulu"))))</f>
        <v>Isi Tujuan</v>
      </c>
      <c r="K34" s="592" t="s">
        <v>26</v>
      </c>
      <c r="L34" s="593" t="str">
        <f>IF($D$31="Y/T","Isi Tujuan",IF($E$31=0,0,IF(K34="Y",1,IF(K34="T",0,"Isi Dulu"))))</f>
        <v>Isi Tujuan</v>
      </c>
      <c r="M34" s="849"/>
      <c r="N34" s="852"/>
    </row>
    <row r="35" spans="2:14" ht="15.75">
      <c r="B35" s="838"/>
      <c r="C35" s="841"/>
      <c r="D35" s="859"/>
      <c r="E35" s="862"/>
      <c r="F35" s="569">
        <v>5</v>
      </c>
      <c r="G35" s="570"/>
      <c r="H35" s="599" t="str">
        <f t="shared" si="0"/>
        <v>Belum Diisi</v>
      </c>
      <c r="I35" s="595" t="s">
        <v>26</v>
      </c>
      <c r="J35" s="596" t="str">
        <f>IF($D$31="Y/T","Isi Tujuan",IF($E$31=0,0,IF(I35="Y",1,IF(I35="T",0,"Isi Dulu"))))</f>
        <v>Isi Tujuan</v>
      </c>
      <c r="K35" s="595" t="s">
        <v>26</v>
      </c>
      <c r="L35" s="596" t="str">
        <f>IF($D$31="Y/T","Isi Tujuan",IF($E$31=0,0,IF(K35="Y",1,IF(K35="T",0,"Isi Dulu"))))</f>
        <v>Isi Tujuan</v>
      </c>
      <c r="M35" s="850"/>
      <c r="N35" s="853"/>
    </row>
    <row r="36" spans="2:14" ht="15.75">
      <c r="B36" s="836">
        <v>7</v>
      </c>
      <c r="C36" s="839"/>
      <c r="D36" s="857" t="s">
        <v>26</v>
      </c>
      <c r="E36" s="860" t="str">
        <f>IF(D36="Y",1,IF(D36="T",0,IF(D36="Y/T","Belum diisi","Error")))</f>
        <v>Belum diisi</v>
      </c>
      <c r="F36" s="528">
        <v>1</v>
      </c>
      <c r="G36" s="529"/>
      <c r="H36" s="600" t="str">
        <f t="shared" si="0"/>
        <v>Belum Diisi</v>
      </c>
      <c r="I36" s="590" t="s">
        <v>26</v>
      </c>
      <c r="J36" s="591" t="str">
        <f>IF($D$36="Y/T","Isi Tujuan",IF($E$36=0,0,IF(I36="Y",1,IF(I36="T",0,"Isi Dulu"))))</f>
        <v>Isi Tujuan</v>
      </c>
      <c r="K36" s="590" t="s">
        <v>26</v>
      </c>
      <c r="L36" s="591" t="str">
        <f>IF($D$36="Y/T","Isi Tujuan",IF($E$36=0,0,IF(K36="Y",1,IF(K36="T",0,"Isi Dulu"))))</f>
        <v>Isi Tujuan</v>
      </c>
      <c r="M36" s="848" t="s">
        <v>26</v>
      </c>
      <c r="N36" s="851" t="str">
        <f>IF(M36="Y",1,IF(M36="T",0,IF(M36="Y/T","Belum diisi","Error")))</f>
        <v>Belum diisi</v>
      </c>
    </row>
    <row r="37" spans="2:14" ht="15.75">
      <c r="B37" s="837"/>
      <c r="C37" s="840"/>
      <c r="D37" s="858"/>
      <c r="E37" s="861"/>
      <c r="F37" s="549">
        <v>2</v>
      </c>
      <c r="G37" s="550"/>
      <c r="H37" s="598" t="str">
        <f t="shared" si="0"/>
        <v>Belum Diisi</v>
      </c>
      <c r="I37" s="592" t="s">
        <v>26</v>
      </c>
      <c r="J37" s="593" t="str">
        <f>IF($D$36="Y/T","Isi Tujuan",IF($E$36=0,0,IF(I37="Y",1,IF(I37="T",0,"Isi Dulu"))))</f>
        <v>Isi Tujuan</v>
      </c>
      <c r="K37" s="592" t="s">
        <v>26</v>
      </c>
      <c r="L37" s="593" t="str">
        <f>IF($D$36="Y/T","Isi Tujuan",IF($E$36=0,0,IF(K37="Y",1,IF(K37="T",0,"Isi Dulu"))))</f>
        <v>Isi Tujuan</v>
      </c>
      <c r="M37" s="849"/>
      <c r="N37" s="852"/>
    </row>
    <row r="38" spans="2:14" ht="15.75">
      <c r="B38" s="837"/>
      <c r="C38" s="840"/>
      <c r="D38" s="858"/>
      <c r="E38" s="861"/>
      <c r="F38" s="549">
        <v>3</v>
      </c>
      <c r="G38" s="550"/>
      <c r="H38" s="598" t="str">
        <f t="shared" si="0"/>
        <v>Belum Diisi</v>
      </c>
      <c r="I38" s="592" t="s">
        <v>26</v>
      </c>
      <c r="J38" s="593" t="str">
        <f>IF($D$36="Y/T","Isi Tujuan",IF($E$36=0,0,IF(I38="Y",1,IF(I38="T",0,"Isi Dulu"))))</f>
        <v>Isi Tujuan</v>
      </c>
      <c r="K38" s="592" t="s">
        <v>26</v>
      </c>
      <c r="L38" s="593" t="str">
        <f>IF($D$36="Y/T","Isi Tujuan",IF($E$36=0,0,IF(K38="Y",1,IF(K38="T",0,"Isi Dulu"))))</f>
        <v>Isi Tujuan</v>
      </c>
      <c r="M38" s="849"/>
      <c r="N38" s="852"/>
    </row>
    <row r="39" spans="2:14" ht="15.75">
      <c r="B39" s="837"/>
      <c r="C39" s="840"/>
      <c r="D39" s="858"/>
      <c r="E39" s="861"/>
      <c r="F39" s="549">
        <v>4</v>
      </c>
      <c r="G39" s="550"/>
      <c r="H39" s="598" t="str">
        <f t="shared" si="0"/>
        <v>Belum Diisi</v>
      </c>
      <c r="I39" s="592" t="s">
        <v>26</v>
      </c>
      <c r="J39" s="593" t="str">
        <f>IF($D$36="Y/T","Isi Tujuan",IF($E$36=0,0,IF(I39="Y",1,IF(I39="T",0,"Isi Dulu"))))</f>
        <v>Isi Tujuan</v>
      </c>
      <c r="K39" s="592" t="s">
        <v>26</v>
      </c>
      <c r="L39" s="593" t="str">
        <f>IF($D$36="Y/T","Isi Tujuan",IF($E$36=0,0,IF(K39="Y",1,IF(K39="T",0,"Isi Dulu"))))</f>
        <v>Isi Tujuan</v>
      </c>
      <c r="M39" s="849"/>
      <c r="N39" s="852"/>
    </row>
    <row r="40" spans="2:14" ht="15.75">
      <c r="B40" s="838"/>
      <c r="C40" s="841"/>
      <c r="D40" s="859"/>
      <c r="E40" s="862"/>
      <c r="F40" s="569">
        <v>5</v>
      </c>
      <c r="G40" s="570"/>
      <c r="H40" s="599" t="str">
        <f t="shared" si="0"/>
        <v>Belum Diisi</v>
      </c>
      <c r="I40" s="595" t="s">
        <v>26</v>
      </c>
      <c r="J40" s="596" t="str">
        <f>IF($D$36="Y/T","Isi Tujuan",IF($E$36=0,0,IF(I40="Y",1,IF(I40="T",0,"Isi Dulu"))))</f>
        <v>Isi Tujuan</v>
      </c>
      <c r="K40" s="595" t="s">
        <v>26</v>
      </c>
      <c r="L40" s="596" t="str">
        <f>IF($D$36="Y/T","Isi Tujuan",IF($E$36=0,0,IF(K40="Y",1,IF(K40="T",0,"Isi Dulu"))))</f>
        <v>Isi Tujuan</v>
      </c>
      <c r="M40" s="850"/>
      <c r="N40" s="853"/>
    </row>
    <row r="41" spans="2:14" ht="15.75">
      <c r="B41" s="836">
        <v>8</v>
      </c>
      <c r="C41" s="839"/>
      <c r="D41" s="857" t="s">
        <v>26</v>
      </c>
      <c r="E41" s="860" t="str">
        <f>IF(D41="Y",1,IF(D41="T",0,IF(D41="Y/T","Belum diisi","Error")))</f>
        <v>Belum diisi</v>
      </c>
      <c r="F41" s="528">
        <v>1</v>
      </c>
      <c r="G41" s="529"/>
      <c r="H41" s="600" t="str">
        <f t="shared" si="0"/>
        <v>Belum Diisi</v>
      </c>
      <c r="I41" s="590" t="s">
        <v>26</v>
      </c>
      <c r="J41" s="591" t="str">
        <f>IF($D$41="Y/T","Isi Tujuan",IF($E$41=0,0,IF(I41="Y",1,IF(I41="T",0,"Isi Dulu"))))</f>
        <v>Isi Tujuan</v>
      </c>
      <c r="K41" s="590" t="s">
        <v>26</v>
      </c>
      <c r="L41" s="591" t="str">
        <f>IF($D$41="Y/T","Isi Tujuan",IF($E$41=0,0,IF(K41="Y",1,IF(K41="T",0,"Isi Dulu"))))</f>
        <v>Isi Tujuan</v>
      </c>
      <c r="M41" s="848" t="s">
        <v>26</v>
      </c>
      <c r="N41" s="851" t="str">
        <f>IF(M41="Y",1,IF(M41="T",0,IF(M41="Y/T","Belum diisi","Error")))</f>
        <v>Belum diisi</v>
      </c>
    </row>
    <row r="42" spans="2:14" ht="15.75">
      <c r="B42" s="837"/>
      <c r="C42" s="840"/>
      <c r="D42" s="858"/>
      <c r="E42" s="861"/>
      <c r="F42" s="549">
        <v>2</v>
      </c>
      <c r="G42" s="550"/>
      <c r="H42" s="598" t="str">
        <f t="shared" si="0"/>
        <v>Belum Diisi</v>
      </c>
      <c r="I42" s="592" t="s">
        <v>26</v>
      </c>
      <c r="J42" s="593" t="str">
        <f>IF($D$41="Y/T","Isi Tujuan",IF($E$41=0,0,IF(I42="Y",1,IF(I42="T",0,"Isi Dulu"))))</f>
        <v>Isi Tujuan</v>
      </c>
      <c r="K42" s="592" t="s">
        <v>26</v>
      </c>
      <c r="L42" s="593" t="str">
        <f>IF($D$41="Y/T","Isi Tujuan",IF($E$41=0,0,IF(K42="Y",1,IF(K42="T",0,"Isi Dulu"))))</f>
        <v>Isi Tujuan</v>
      </c>
      <c r="M42" s="849"/>
      <c r="N42" s="852"/>
    </row>
    <row r="43" spans="2:14" ht="15.75">
      <c r="B43" s="837"/>
      <c r="C43" s="840"/>
      <c r="D43" s="858"/>
      <c r="E43" s="861"/>
      <c r="F43" s="549">
        <v>3</v>
      </c>
      <c r="G43" s="550"/>
      <c r="H43" s="598" t="str">
        <f t="shared" si="0"/>
        <v>Belum Diisi</v>
      </c>
      <c r="I43" s="592" t="s">
        <v>26</v>
      </c>
      <c r="J43" s="593" t="str">
        <f>IF($D$41="Y/T","Isi Tujuan",IF($E$41=0,0,IF(I43="Y",1,IF(I43="T",0,"Isi Dulu"))))</f>
        <v>Isi Tujuan</v>
      </c>
      <c r="K43" s="592" t="s">
        <v>26</v>
      </c>
      <c r="L43" s="593" t="str">
        <f>IF($D$41="Y/T","Isi Tujuan",IF($E$41=0,0,IF(K43="Y",1,IF(K43="T",0,"Isi Dulu"))))</f>
        <v>Isi Tujuan</v>
      </c>
      <c r="M43" s="849"/>
      <c r="N43" s="852"/>
    </row>
    <row r="44" spans="2:14" ht="15.75">
      <c r="B44" s="837"/>
      <c r="C44" s="840"/>
      <c r="D44" s="858"/>
      <c r="E44" s="861"/>
      <c r="F44" s="549">
        <v>4</v>
      </c>
      <c r="G44" s="550"/>
      <c r="H44" s="598" t="str">
        <f t="shared" si="0"/>
        <v>Belum Diisi</v>
      </c>
      <c r="I44" s="592" t="s">
        <v>26</v>
      </c>
      <c r="J44" s="593" t="str">
        <f>IF($D$41="Y/T","Isi Tujuan",IF($E$41=0,0,IF(I44="Y",1,IF(I44="T",0,"Isi Dulu"))))</f>
        <v>Isi Tujuan</v>
      </c>
      <c r="K44" s="592" t="s">
        <v>26</v>
      </c>
      <c r="L44" s="593" t="str">
        <f>IF($D$41="Y/T","Isi Tujuan",IF($E$41=0,0,IF(K44="Y",1,IF(K44="T",0,"Isi Dulu"))))</f>
        <v>Isi Tujuan</v>
      </c>
      <c r="M44" s="849"/>
      <c r="N44" s="852"/>
    </row>
    <row r="45" spans="2:14" ht="15.75">
      <c r="B45" s="838"/>
      <c r="C45" s="841"/>
      <c r="D45" s="859"/>
      <c r="E45" s="862"/>
      <c r="F45" s="569">
        <v>5</v>
      </c>
      <c r="G45" s="570"/>
      <c r="H45" s="599" t="str">
        <f t="shared" si="0"/>
        <v>Belum Diisi</v>
      </c>
      <c r="I45" s="595" t="s">
        <v>26</v>
      </c>
      <c r="J45" s="596" t="str">
        <f>IF($D$41="Y/T","Isi Tujuan",IF($E$41=0,0,IF(I45="Y",1,IF(I45="T",0,"Isi Dulu"))))</f>
        <v>Isi Tujuan</v>
      </c>
      <c r="K45" s="595" t="s">
        <v>26</v>
      </c>
      <c r="L45" s="596" t="str">
        <f>IF($D$41="Y/T","Isi Tujuan",IF($E$41=0,0,IF(K45="Y",1,IF(K45="T",0,"Isi Dulu"))))</f>
        <v>Isi Tujuan</v>
      </c>
      <c r="M45" s="850"/>
      <c r="N45" s="853"/>
    </row>
    <row r="46" spans="2:14" ht="15.75">
      <c r="B46" s="836">
        <v>9</v>
      </c>
      <c r="C46" s="839"/>
      <c r="D46" s="857" t="s">
        <v>26</v>
      </c>
      <c r="E46" s="860" t="str">
        <f>IF(D46="Y",1,IF(D46="T",0,IF(D46="Y/T","Belum diisi","Error")))</f>
        <v>Belum diisi</v>
      </c>
      <c r="F46" s="528">
        <v>1</v>
      </c>
      <c r="G46" s="529"/>
      <c r="H46" s="600" t="str">
        <f t="shared" si="0"/>
        <v>Belum Diisi</v>
      </c>
      <c r="I46" s="590" t="s">
        <v>26</v>
      </c>
      <c r="J46" s="591" t="str">
        <f>IF($D$46="Y/T","Isi Tujuan",IF($E$46=0,0,IF(I46="Y",1,IF(I46="T",0,"Isi Dulu"))))</f>
        <v>Isi Tujuan</v>
      </c>
      <c r="K46" s="590" t="s">
        <v>26</v>
      </c>
      <c r="L46" s="591" t="str">
        <f>IF($D$46="Y/T","Isi Tujuan",IF($E$46=0,0,IF(K46="Y",1,IF(K46="T",0,"Isi Dulu"))))</f>
        <v>Isi Tujuan</v>
      </c>
      <c r="M46" s="848" t="s">
        <v>26</v>
      </c>
      <c r="N46" s="851" t="str">
        <f>IF(M46="Y",1,IF(M46="T",0,IF(M46="Y/T","Belum diisi","Error")))</f>
        <v>Belum diisi</v>
      </c>
    </row>
    <row r="47" spans="2:14" ht="15.75">
      <c r="B47" s="837"/>
      <c r="C47" s="840"/>
      <c r="D47" s="858"/>
      <c r="E47" s="861"/>
      <c r="F47" s="549">
        <v>2</v>
      </c>
      <c r="G47" s="550"/>
      <c r="H47" s="598" t="str">
        <f t="shared" si="0"/>
        <v>Belum Diisi</v>
      </c>
      <c r="I47" s="592" t="s">
        <v>26</v>
      </c>
      <c r="J47" s="593" t="str">
        <f>IF($D$46="Y/T","Isi Tujuan",IF($E$46=0,0,IF(I47="Y",1,IF(I47="T",0,"Isi Dulu"))))</f>
        <v>Isi Tujuan</v>
      </c>
      <c r="K47" s="592" t="s">
        <v>26</v>
      </c>
      <c r="L47" s="593" t="str">
        <f>IF($D$46="Y/T","Isi Tujuan",IF($E$46=0,0,IF(K47="Y",1,IF(K47="T",0,"Isi Dulu"))))</f>
        <v>Isi Tujuan</v>
      </c>
      <c r="M47" s="849"/>
      <c r="N47" s="852"/>
    </row>
    <row r="48" spans="2:14" ht="15.75">
      <c r="B48" s="837"/>
      <c r="C48" s="840"/>
      <c r="D48" s="858"/>
      <c r="E48" s="861"/>
      <c r="F48" s="549">
        <v>3</v>
      </c>
      <c r="G48" s="550"/>
      <c r="H48" s="598" t="str">
        <f t="shared" si="0"/>
        <v>Belum Diisi</v>
      </c>
      <c r="I48" s="592" t="s">
        <v>26</v>
      </c>
      <c r="J48" s="593" t="str">
        <f>IF($D$46="Y/T","Isi Tujuan",IF($E$46=0,0,IF(I48="Y",1,IF(I48="T",0,"Isi Dulu"))))</f>
        <v>Isi Tujuan</v>
      </c>
      <c r="K48" s="592" t="s">
        <v>26</v>
      </c>
      <c r="L48" s="593" t="str">
        <f>IF($D$46="Y/T","Isi Tujuan",IF($E$46=0,0,IF(K48="Y",1,IF(K48="T",0,"Isi Dulu"))))</f>
        <v>Isi Tujuan</v>
      </c>
      <c r="M48" s="849"/>
      <c r="N48" s="852"/>
    </row>
    <row r="49" spans="2:14" ht="15.75">
      <c r="B49" s="837"/>
      <c r="C49" s="840"/>
      <c r="D49" s="858"/>
      <c r="E49" s="861"/>
      <c r="F49" s="549">
        <v>4</v>
      </c>
      <c r="G49" s="550"/>
      <c r="H49" s="598" t="str">
        <f t="shared" si="0"/>
        <v>Belum Diisi</v>
      </c>
      <c r="I49" s="592" t="s">
        <v>26</v>
      </c>
      <c r="J49" s="593" t="str">
        <f>IF($D$46="Y/T","Isi Tujuan",IF($E$46=0,0,IF(I49="Y",1,IF(I49="T",0,"Isi Dulu"))))</f>
        <v>Isi Tujuan</v>
      </c>
      <c r="K49" s="592" t="s">
        <v>26</v>
      </c>
      <c r="L49" s="593" t="str">
        <f>IF($D$46="Y/T","Isi Tujuan",IF($E$46=0,0,IF(K49="Y",1,IF(K49="T",0,"Isi Dulu"))))</f>
        <v>Isi Tujuan</v>
      </c>
      <c r="M49" s="849"/>
      <c r="N49" s="852"/>
    </row>
    <row r="50" spans="2:14" ht="15.75">
      <c r="B50" s="838"/>
      <c r="C50" s="841"/>
      <c r="D50" s="859"/>
      <c r="E50" s="862"/>
      <c r="F50" s="569">
        <v>5</v>
      </c>
      <c r="G50" s="570"/>
      <c r="H50" s="599" t="str">
        <f t="shared" si="0"/>
        <v>Belum Diisi</v>
      </c>
      <c r="I50" s="595" t="s">
        <v>26</v>
      </c>
      <c r="J50" s="596" t="str">
        <f>IF($D$46="Y/T","Isi Tujuan",IF($E$46=0,0,IF(I50="Y",1,IF(I50="T",0,"Isi Dulu"))))</f>
        <v>Isi Tujuan</v>
      </c>
      <c r="K50" s="595" t="s">
        <v>26</v>
      </c>
      <c r="L50" s="596" t="str">
        <f>IF($D$46="Y/T","Isi Tujuan",IF($E$46=0,0,IF(K50="Y",1,IF(K50="T",0,"Isi Dulu"))))</f>
        <v>Isi Tujuan</v>
      </c>
      <c r="M50" s="850"/>
      <c r="N50" s="853"/>
    </row>
    <row r="51" spans="2:14" ht="15.75">
      <c r="B51" s="836">
        <v>10</v>
      </c>
      <c r="C51" s="839"/>
      <c r="D51" s="857" t="s">
        <v>26</v>
      </c>
      <c r="E51" s="860" t="str">
        <f>IF(D51="Y",1,IF(D51="T",0,IF(D51="Y/T","Belum diisi","Error")))</f>
        <v>Belum diisi</v>
      </c>
      <c r="F51" s="528">
        <v>1</v>
      </c>
      <c r="G51" s="529"/>
      <c r="H51" s="600" t="str">
        <f t="shared" si="0"/>
        <v>Belum Diisi</v>
      </c>
      <c r="I51" s="590" t="s">
        <v>26</v>
      </c>
      <c r="J51" s="591" t="str">
        <f>IF($D$51="Y/T","Isi Tujuan",IF($E$51=0,0,IF(I51="Y",1,IF(I51="T",0,"Isi Dulu"))))</f>
        <v>Isi Tujuan</v>
      </c>
      <c r="K51" s="590" t="s">
        <v>26</v>
      </c>
      <c r="L51" s="591" t="str">
        <f>IF($D$51="Y/T","Isi Tujuan",IF($E$51=0,0,IF(K51="Y",1,IF(K51="T",0,"Isi Dulu"))))</f>
        <v>Isi Tujuan</v>
      </c>
      <c r="M51" s="848" t="s">
        <v>26</v>
      </c>
      <c r="N51" s="851" t="str">
        <f>IF(M51="Y",1,IF(M51="T",0,IF(M51="Y/T","Belum diisi","Error")))</f>
        <v>Belum diisi</v>
      </c>
    </row>
    <row r="52" spans="2:14" ht="15.75">
      <c r="B52" s="837"/>
      <c r="C52" s="840"/>
      <c r="D52" s="858"/>
      <c r="E52" s="861"/>
      <c r="F52" s="549">
        <v>2</v>
      </c>
      <c r="G52" s="550"/>
      <c r="H52" s="598" t="str">
        <f t="shared" si="0"/>
        <v>Belum Diisi</v>
      </c>
      <c r="I52" s="592" t="s">
        <v>26</v>
      </c>
      <c r="J52" s="593" t="str">
        <f>IF($D$51="Y/T","Isi Tujuan",IF($E$51=0,0,IF(I52="Y",1,IF(I52="T",0,"Isi Dulu"))))</f>
        <v>Isi Tujuan</v>
      </c>
      <c r="K52" s="592" t="s">
        <v>26</v>
      </c>
      <c r="L52" s="593" t="str">
        <f>IF($D$51="Y/T","Isi Tujuan",IF($E$51=0,0,IF(K52="Y",1,IF(K52="T",0,"Isi Dulu"))))</f>
        <v>Isi Tujuan</v>
      </c>
      <c r="M52" s="849"/>
      <c r="N52" s="852"/>
    </row>
    <row r="53" spans="2:14" ht="15.75">
      <c r="B53" s="837"/>
      <c r="C53" s="840"/>
      <c r="D53" s="858"/>
      <c r="E53" s="861"/>
      <c r="F53" s="549">
        <v>3</v>
      </c>
      <c r="G53" s="550"/>
      <c r="H53" s="598" t="str">
        <f t="shared" si="0"/>
        <v>Belum Diisi</v>
      </c>
      <c r="I53" s="592" t="s">
        <v>26</v>
      </c>
      <c r="J53" s="593" t="str">
        <f>IF($D$51="Y/T","Isi Tujuan",IF($E$51=0,0,IF(I53="Y",1,IF(I53="T",0,"Isi Dulu"))))</f>
        <v>Isi Tujuan</v>
      </c>
      <c r="K53" s="592" t="s">
        <v>26</v>
      </c>
      <c r="L53" s="593" t="str">
        <f>IF($D$51="Y/T","Isi Tujuan",IF($E$51=0,0,IF(K53="Y",1,IF(K53="T",0,"Isi Dulu"))))</f>
        <v>Isi Tujuan</v>
      </c>
      <c r="M53" s="849"/>
      <c r="N53" s="852"/>
    </row>
    <row r="54" spans="2:14" ht="15.75">
      <c r="B54" s="837"/>
      <c r="C54" s="840"/>
      <c r="D54" s="858"/>
      <c r="E54" s="861"/>
      <c r="F54" s="549">
        <v>4</v>
      </c>
      <c r="G54" s="550"/>
      <c r="H54" s="598" t="str">
        <f t="shared" si="0"/>
        <v>Belum Diisi</v>
      </c>
      <c r="I54" s="592" t="s">
        <v>26</v>
      </c>
      <c r="J54" s="593" t="str">
        <f>IF($D$51="Y/T","Isi Tujuan",IF($E$51=0,0,IF(I54="Y",1,IF(I54="T",0,"Isi Dulu"))))</f>
        <v>Isi Tujuan</v>
      </c>
      <c r="K54" s="592" t="s">
        <v>26</v>
      </c>
      <c r="L54" s="593" t="str">
        <f>IF($D$51="Y/T","Isi Tujuan",IF($E$51=0,0,IF(K54="Y",1,IF(K54="T",0,"Isi Dulu"))))</f>
        <v>Isi Tujuan</v>
      </c>
      <c r="M54" s="849"/>
      <c r="N54" s="852"/>
    </row>
    <row r="55" spans="2:14" ht="15.75">
      <c r="B55" s="838"/>
      <c r="C55" s="841"/>
      <c r="D55" s="859"/>
      <c r="E55" s="862"/>
      <c r="F55" s="569">
        <v>5</v>
      </c>
      <c r="G55" s="570"/>
      <c r="H55" s="599" t="str">
        <f t="shared" si="0"/>
        <v>Belum Diisi</v>
      </c>
      <c r="I55" s="595" t="s">
        <v>26</v>
      </c>
      <c r="J55" s="596" t="str">
        <f>IF($D$51="Y/T","Isi Tujuan",IF($E$51=0,0,IF(I55="Y",1,IF(I55="T",0,"Isi Dulu"))))</f>
        <v>Isi Tujuan</v>
      </c>
      <c r="K55" s="595" t="s">
        <v>26</v>
      </c>
      <c r="L55" s="596" t="str">
        <f>IF($D$51="Y/T","Isi Tujuan",IF($E$51=0,0,IF(K55="Y",1,IF(K55="T",0,"Isi Dulu"))))</f>
        <v>Isi Tujuan</v>
      </c>
      <c r="M55" s="850"/>
      <c r="N55" s="853"/>
    </row>
    <row r="56" spans="2:14" ht="15.75">
      <c r="B56" s="836">
        <v>11</v>
      </c>
      <c r="C56" s="839"/>
      <c r="D56" s="857" t="s">
        <v>26</v>
      </c>
      <c r="E56" s="860" t="str">
        <f>IF(D56="Y",1,IF(D56="T",0,IF(D56="Y/T","Belum diisi","Error")))</f>
        <v>Belum diisi</v>
      </c>
      <c r="F56" s="528">
        <v>1</v>
      </c>
      <c r="G56" s="529"/>
      <c r="H56" s="600" t="str">
        <f t="shared" si="0"/>
        <v>Belum Diisi</v>
      </c>
      <c r="I56" s="590" t="s">
        <v>26</v>
      </c>
      <c r="J56" s="591" t="str">
        <f>IF($D$56="Y/T","Isi Tujuan",IF($E$56=0,0,IF(I56="Y",1,IF(I56="T",0,"Isi Dulu"))))</f>
        <v>Isi Tujuan</v>
      </c>
      <c r="K56" s="590" t="s">
        <v>26</v>
      </c>
      <c r="L56" s="591" t="str">
        <f>IF($D$56="Y/T","Isi Tujuan",IF($E$56=0,0,IF(K56="Y",1,IF(K56="T",0,"Isi Dulu"))))</f>
        <v>Isi Tujuan</v>
      </c>
      <c r="M56" s="848" t="s">
        <v>26</v>
      </c>
      <c r="N56" s="851" t="str">
        <f>IF(M56="Y",1,IF(M56="T",0,IF(M56="Y/T","Belum diisi","Error")))</f>
        <v>Belum diisi</v>
      </c>
    </row>
    <row r="57" spans="2:14" ht="15.75">
      <c r="B57" s="837"/>
      <c r="C57" s="840"/>
      <c r="D57" s="858"/>
      <c r="E57" s="861"/>
      <c r="F57" s="549">
        <v>2</v>
      </c>
      <c r="G57" s="550"/>
      <c r="H57" s="598" t="str">
        <f t="shared" si="0"/>
        <v>Belum Diisi</v>
      </c>
      <c r="I57" s="592" t="s">
        <v>26</v>
      </c>
      <c r="J57" s="593" t="str">
        <f>IF($D$56="Y/T","Isi Tujuan",IF($E$56=0,0,IF(I57="Y",1,IF(I57="T",0,"Isi Dulu"))))</f>
        <v>Isi Tujuan</v>
      </c>
      <c r="K57" s="592" t="s">
        <v>26</v>
      </c>
      <c r="L57" s="593" t="str">
        <f>IF($D$56="Y/T","Isi Tujuan",IF($E$56=0,0,IF(K57="Y",1,IF(K57="T",0,"Isi Dulu"))))</f>
        <v>Isi Tujuan</v>
      </c>
      <c r="M57" s="849"/>
      <c r="N57" s="852"/>
    </row>
    <row r="58" spans="2:14" ht="15.75">
      <c r="B58" s="837"/>
      <c r="C58" s="840"/>
      <c r="D58" s="858"/>
      <c r="E58" s="861"/>
      <c r="F58" s="549">
        <v>3</v>
      </c>
      <c r="G58" s="550"/>
      <c r="H58" s="598" t="str">
        <f t="shared" si="0"/>
        <v>Belum Diisi</v>
      </c>
      <c r="I58" s="592" t="s">
        <v>26</v>
      </c>
      <c r="J58" s="593" t="str">
        <f>IF($D$56="Y/T","Isi Tujuan",IF($E$56=0,0,IF(I58="Y",1,IF(I58="T",0,"Isi Dulu"))))</f>
        <v>Isi Tujuan</v>
      </c>
      <c r="K58" s="592" t="s">
        <v>26</v>
      </c>
      <c r="L58" s="593" t="str">
        <f>IF($D$56="Y/T","Isi Tujuan",IF($E$56=0,0,IF(K58="Y",1,IF(K58="T",0,"Isi Dulu"))))</f>
        <v>Isi Tujuan</v>
      </c>
      <c r="M58" s="849"/>
      <c r="N58" s="852"/>
    </row>
    <row r="59" spans="2:14" ht="15.75">
      <c r="B59" s="837"/>
      <c r="C59" s="840"/>
      <c r="D59" s="858"/>
      <c r="E59" s="861"/>
      <c r="F59" s="549">
        <v>4</v>
      </c>
      <c r="G59" s="550"/>
      <c r="H59" s="598" t="str">
        <f t="shared" si="0"/>
        <v>Belum Diisi</v>
      </c>
      <c r="I59" s="592" t="s">
        <v>26</v>
      </c>
      <c r="J59" s="593" t="str">
        <f>IF($D$56="Y/T","Isi Tujuan",IF($E$56=0,0,IF(I59="Y",1,IF(I59="T",0,"Isi Dulu"))))</f>
        <v>Isi Tujuan</v>
      </c>
      <c r="K59" s="592" t="s">
        <v>26</v>
      </c>
      <c r="L59" s="593" t="str">
        <f>IF($D$56="Y/T","Isi Tujuan",IF($E$56=0,0,IF(K59="Y",1,IF(K59="T",0,"Isi Dulu"))))</f>
        <v>Isi Tujuan</v>
      </c>
      <c r="M59" s="849"/>
      <c r="N59" s="852"/>
    </row>
    <row r="60" spans="2:14" ht="15.75">
      <c r="B60" s="838"/>
      <c r="C60" s="841"/>
      <c r="D60" s="859"/>
      <c r="E60" s="862"/>
      <c r="F60" s="569">
        <v>5</v>
      </c>
      <c r="G60" s="570"/>
      <c r="H60" s="599" t="str">
        <f t="shared" si="0"/>
        <v>Belum Diisi</v>
      </c>
      <c r="I60" s="595" t="s">
        <v>26</v>
      </c>
      <c r="J60" s="596" t="str">
        <f>IF($D$56="Y/T","Isi Tujuan",IF($E$56=0,0,IF(I60="Y",1,IF(I60="T",0,"Isi Dulu"))))</f>
        <v>Isi Tujuan</v>
      </c>
      <c r="K60" s="595" t="s">
        <v>26</v>
      </c>
      <c r="L60" s="596" t="str">
        <f>IF($D$56="Y/T","Isi Tujuan",IF($E$56=0,0,IF(K60="Y",1,IF(K60="T",0,"Isi Dulu"))))</f>
        <v>Isi Tujuan</v>
      </c>
      <c r="M60" s="850"/>
      <c r="N60" s="853"/>
    </row>
    <row r="61" spans="2:14" ht="15.75">
      <c r="B61" s="836">
        <v>12</v>
      </c>
      <c r="C61" s="839"/>
      <c r="D61" s="857" t="s">
        <v>26</v>
      </c>
      <c r="E61" s="860" t="str">
        <f>IF(D61="Y",1,IF(D61="T",0,IF(D61="Y/T","Belum diisi","Error")))</f>
        <v>Belum diisi</v>
      </c>
      <c r="F61" s="528">
        <v>1</v>
      </c>
      <c r="G61" s="529"/>
      <c r="H61" s="600" t="str">
        <f t="shared" si="0"/>
        <v>Belum Diisi</v>
      </c>
      <c r="I61" s="590" t="s">
        <v>26</v>
      </c>
      <c r="J61" s="591" t="str">
        <f>IF($D$61="Y/T","Isi Tujuan",IF($E$61=0,0,IF(I61="Y",1,IF(I61="T",0,"Isi Dulu"))))</f>
        <v>Isi Tujuan</v>
      </c>
      <c r="K61" s="590" t="s">
        <v>26</v>
      </c>
      <c r="L61" s="591" t="str">
        <f>IF($D$61="Y/T","Isi Tujuan",IF($E$61=0,0,IF(K61="Y",1,IF(K61="T",0,"Isi Dulu"))))</f>
        <v>Isi Tujuan</v>
      </c>
      <c r="M61" s="848" t="s">
        <v>26</v>
      </c>
      <c r="N61" s="851" t="str">
        <f>IF(M61="Y",1,IF(M61="T",0,IF(M61="Y/T","Belum diisi","Error")))</f>
        <v>Belum diisi</v>
      </c>
    </row>
    <row r="62" spans="2:14" ht="15.75">
      <c r="B62" s="837"/>
      <c r="C62" s="840"/>
      <c r="D62" s="858"/>
      <c r="E62" s="861"/>
      <c r="F62" s="549">
        <v>2</v>
      </c>
      <c r="G62" s="550"/>
      <c r="H62" s="598" t="str">
        <f t="shared" si="0"/>
        <v>Belum Diisi</v>
      </c>
      <c r="I62" s="592" t="s">
        <v>26</v>
      </c>
      <c r="J62" s="593" t="str">
        <f>IF($D$61="Y/T","Isi Tujuan",IF($E$61=0,0,IF(I62="Y",1,IF(I62="T",0,"Isi Dulu"))))</f>
        <v>Isi Tujuan</v>
      </c>
      <c r="K62" s="592" t="s">
        <v>26</v>
      </c>
      <c r="L62" s="593" t="str">
        <f>IF($D$61="Y/T","Isi Tujuan",IF($E$61=0,0,IF(K62="Y",1,IF(K62="T",0,"Isi Dulu"))))</f>
        <v>Isi Tujuan</v>
      </c>
      <c r="M62" s="849"/>
      <c r="N62" s="852"/>
    </row>
    <row r="63" spans="2:14" ht="15.75">
      <c r="B63" s="837"/>
      <c r="C63" s="840"/>
      <c r="D63" s="858"/>
      <c r="E63" s="861"/>
      <c r="F63" s="549">
        <v>3</v>
      </c>
      <c r="G63" s="550"/>
      <c r="H63" s="598" t="str">
        <f t="shared" si="0"/>
        <v>Belum Diisi</v>
      </c>
      <c r="I63" s="592" t="s">
        <v>26</v>
      </c>
      <c r="J63" s="593" t="str">
        <f>IF($D$61="Y/T","Isi Tujuan",IF($E$61=0,0,IF(I63="Y",1,IF(I63="T",0,"Isi Dulu"))))</f>
        <v>Isi Tujuan</v>
      </c>
      <c r="K63" s="592" t="s">
        <v>26</v>
      </c>
      <c r="L63" s="593" t="str">
        <f>IF($D$61="Y/T","Isi Tujuan",IF($E$61=0,0,IF(K63="Y",1,IF(K63="T",0,"Isi Dulu"))))</f>
        <v>Isi Tujuan</v>
      </c>
      <c r="M63" s="849"/>
      <c r="N63" s="852"/>
    </row>
    <row r="64" spans="2:14" ht="15.75">
      <c r="B64" s="837"/>
      <c r="C64" s="840"/>
      <c r="D64" s="858"/>
      <c r="E64" s="861"/>
      <c r="F64" s="549">
        <v>4</v>
      </c>
      <c r="G64" s="550"/>
      <c r="H64" s="598" t="str">
        <f t="shared" si="0"/>
        <v>Belum Diisi</v>
      </c>
      <c r="I64" s="592" t="s">
        <v>26</v>
      </c>
      <c r="J64" s="593" t="str">
        <f>IF($D$61="Y/T","Isi Tujuan",IF($E$61=0,0,IF(I64="Y",1,IF(I64="T",0,"Isi Dulu"))))</f>
        <v>Isi Tujuan</v>
      </c>
      <c r="K64" s="592" t="s">
        <v>26</v>
      </c>
      <c r="L64" s="593" t="str">
        <f>IF($D$61="Y/T","Isi Tujuan",IF($E$61=0,0,IF(K64="Y",1,IF(K64="T",0,"Isi Dulu"))))</f>
        <v>Isi Tujuan</v>
      </c>
      <c r="M64" s="849"/>
      <c r="N64" s="852"/>
    </row>
    <row r="65" spans="2:14" ht="15.75">
      <c r="B65" s="838"/>
      <c r="C65" s="841"/>
      <c r="D65" s="859"/>
      <c r="E65" s="862"/>
      <c r="F65" s="569">
        <v>5</v>
      </c>
      <c r="G65" s="570"/>
      <c r="H65" s="599" t="str">
        <f t="shared" si="0"/>
        <v>Belum Diisi</v>
      </c>
      <c r="I65" s="595" t="s">
        <v>26</v>
      </c>
      <c r="J65" s="596" t="str">
        <f>IF($D$61="Y/T","Isi Tujuan",IF($E$61=0,0,IF(I65="Y",1,IF(I65="T",0,"Isi Dulu"))))</f>
        <v>Isi Tujuan</v>
      </c>
      <c r="K65" s="595" t="s">
        <v>26</v>
      </c>
      <c r="L65" s="596" t="str">
        <f>IF($D$61="Y/T","Isi Tujuan",IF($E$61=0,0,IF(K65="Y",1,IF(K65="T",0,"Isi Dulu"))))</f>
        <v>Isi Tujuan</v>
      </c>
      <c r="M65" s="850"/>
      <c r="N65" s="853"/>
    </row>
    <row r="66" spans="2:14" ht="15.75">
      <c r="B66" s="836">
        <v>13</v>
      </c>
      <c r="C66" s="839"/>
      <c r="D66" s="857" t="s">
        <v>26</v>
      </c>
      <c r="E66" s="860" t="str">
        <f>IF(D66="Y",1,IF(D66="T",0,IF(D66="Y/T","Belum diisi","Error")))</f>
        <v>Belum diisi</v>
      </c>
      <c r="F66" s="528">
        <v>1</v>
      </c>
      <c r="G66" s="529"/>
      <c r="H66" s="600" t="str">
        <f t="shared" si="0"/>
        <v>Belum Diisi</v>
      </c>
      <c r="I66" s="590" t="s">
        <v>26</v>
      </c>
      <c r="J66" s="591" t="str">
        <f>IF($D$66="Y/T","Isi Tujuan",IF($E$66=0,0,IF(I66="Y",1,IF(I66="T",0,"Isi Dulu"))))</f>
        <v>Isi Tujuan</v>
      </c>
      <c r="K66" s="590" t="s">
        <v>26</v>
      </c>
      <c r="L66" s="591" t="str">
        <f>IF($D$66="Y/T","Isi Tujuan",IF($E$66=0,0,IF(K66="Y",1,IF(K66="T",0,"Isi Dulu"))))</f>
        <v>Isi Tujuan</v>
      </c>
      <c r="M66" s="848" t="s">
        <v>26</v>
      </c>
      <c r="N66" s="851" t="str">
        <f>IF(M66="Y",1,IF(M66="T",0,IF(M66="Y/T","Belum diisi","Error")))</f>
        <v>Belum diisi</v>
      </c>
    </row>
    <row r="67" spans="2:14" ht="15.75">
      <c r="B67" s="837"/>
      <c r="C67" s="840"/>
      <c r="D67" s="858"/>
      <c r="E67" s="861"/>
      <c r="F67" s="549">
        <v>2</v>
      </c>
      <c r="G67" s="550"/>
      <c r="H67" s="598" t="str">
        <f t="shared" si="0"/>
        <v>Belum Diisi</v>
      </c>
      <c r="I67" s="592" t="s">
        <v>26</v>
      </c>
      <c r="J67" s="593" t="str">
        <f>IF($D$66="Y/T","Isi Tujuan",IF($E$66=0,0,IF(I67="Y",1,IF(I67="T",0,"Isi Dulu"))))</f>
        <v>Isi Tujuan</v>
      </c>
      <c r="K67" s="592" t="s">
        <v>26</v>
      </c>
      <c r="L67" s="593" t="str">
        <f>IF($D$66="Y/T","Isi Tujuan",IF($E$66=0,0,IF(K67="Y",1,IF(K67="T",0,"Isi Dulu"))))</f>
        <v>Isi Tujuan</v>
      </c>
      <c r="M67" s="849"/>
      <c r="N67" s="852"/>
    </row>
    <row r="68" spans="2:14" ht="15.75">
      <c r="B68" s="837"/>
      <c r="C68" s="840"/>
      <c r="D68" s="858"/>
      <c r="E68" s="861"/>
      <c r="F68" s="549">
        <v>3</v>
      </c>
      <c r="G68" s="550"/>
      <c r="H68" s="598" t="str">
        <f t="shared" si="0"/>
        <v>Belum Diisi</v>
      </c>
      <c r="I68" s="592" t="s">
        <v>26</v>
      </c>
      <c r="J68" s="593" t="str">
        <f>IF($D$66="Y/T","Isi Tujuan",IF($E$66=0,0,IF(I68="Y",1,IF(I68="T",0,"Isi Dulu"))))</f>
        <v>Isi Tujuan</v>
      </c>
      <c r="K68" s="592" t="s">
        <v>26</v>
      </c>
      <c r="L68" s="593" t="str">
        <f>IF($D$66="Y/T","Isi Tujuan",IF($E$66=0,0,IF(K68="Y",1,IF(K68="T",0,"Isi Dulu"))))</f>
        <v>Isi Tujuan</v>
      </c>
      <c r="M68" s="849"/>
      <c r="N68" s="852"/>
    </row>
    <row r="69" spans="2:14" ht="15.75">
      <c r="B69" s="837"/>
      <c r="C69" s="840"/>
      <c r="D69" s="858"/>
      <c r="E69" s="861"/>
      <c r="F69" s="549">
        <v>4</v>
      </c>
      <c r="G69" s="550"/>
      <c r="H69" s="598" t="str">
        <f t="shared" si="0"/>
        <v>Belum Diisi</v>
      </c>
      <c r="I69" s="592" t="s">
        <v>26</v>
      </c>
      <c r="J69" s="593" t="str">
        <f>IF($D$66="Y/T","Isi Tujuan",IF($E$66=0,0,IF(I69="Y",1,IF(I69="T",0,"Isi Dulu"))))</f>
        <v>Isi Tujuan</v>
      </c>
      <c r="K69" s="592" t="s">
        <v>26</v>
      </c>
      <c r="L69" s="593" t="str">
        <f>IF($D$66="Y/T","Isi Tujuan",IF($E$66=0,0,IF(K69="Y",1,IF(K69="T",0,"Isi Dulu"))))</f>
        <v>Isi Tujuan</v>
      </c>
      <c r="M69" s="849"/>
      <c r="N69" s="852"/>
    </row>
    <row r="70" spans="2:14" ht="15.75">
      <c r="B70" s="838"/>
      <c r="C70" s="841"/>
      <c r="D70" s="859"/>
      <c r="E70" s="862"/>
      <c r="F70" s="569">
        <v>5</v>
      </c>
      <c r="G70" s="570"/>
      <c r="H70" s="599" t="str">
        <f t="shared" ref="H70:H105" si="1">IF(OR(J70="Isi Dulu",L70="Isi Dulu",J70="Isi Tujuan",L70="Isi Tujuan"),"Belum Diisi",IF(SUM(J70,L70)=2,1,IF(SUM(J70,L70)=1,0,IF(SUM(J70,L70)=0,0,"Error"))))</f>
        <v>Belum Diisi</v>
      </c>
      <c r="I70" s="595" t="s">
        <v>26</v>
      </c>
      <c r="J70" s="596" t="str">
        <f>IF($D$66="Y/T","Isi Tujuan",IF($E$66=0,0,IF(I70="Y",1,IF(I70="T",0,"Isi Dulu"))))</f>
        <v>Isi Tujuan</v>
      </c>
      <c r="K70" s="595" t="s">
        <v>26</v>
      </c>
      <c r="L70" s="596" t="str">
        <f>IF($D$66="Y/T","Isi Tujuan",IF($E$66=0,0,IF(K70="Y",1,IF(K70="T",0,"Isi Dulu"))))</f>
        <v>Isi Tujuan</v>
      </c>
      <c r="M70" s="850"/>
      <c r="N70" s="853"/>
    </row>
    <row r="71" spans="2:14" ht="15.75">
      <c r="B71" s="836">
        <v>14</v>
      </c>
      <c r="C71" s="839"/>
      <c r="D71" s="857" t="s">
        <v>26</v>
      </c>
      <c r="E71" s="860" t="str">
        <f>IF(D71="Y",1,IF(D71="T",0,IF(D71="Y/T","Belum diisi","Error")))</f>
        <v>Belum diisi</v>
      </c>
      <c r="F71" s="528">
        <v>1</v>
      </c>
      <c r="G71" s="529"/>
      <c r="H71" s="600" t="str">
        <f t="shared" si="1"/>
        <v>Belum Diisi</v>
      </c>
      <c r="I71" s="590" t="s">
        <v>26</v>
      </c>
      <c r="J71" s="591" t="str">
        <f>IF($D$71="Y/T","Isi Tujuan",IF($E$71=0,0,IF(I71="Y",1,IF(I71="T",0,"Isi Dulu"))))</f>
        <v>Isi Tujuan</v>
      </c>
      <c r="K71" s="590" t="s">
        <v>26</v>
      </c>
      <c r="L71" s="591" t="str">
        <f>IF($D$71="Y/T","Isi Tujuan",IF($E$71=0,0,IF(K71="Y",1,IF(K71="T",0,"Isi Dulu"))))</f>
        <v>Isi Tujuan</v>
      </c>
      <c r="M71" s="848" t="s">
        <v>26</v>
      </c>
      <c r="N71" s="851" t="str">
        <f>IF(M71="Y",1,IF(M71="T",0,IF(M71="Y/T","Belum diisi","Error")))</f>
        <v>Belum diisi</v>
      </c>
    </row>
    <row r="72" spans="2:14" ht="15.75">
      <c r="B72" s="837"/>
      <c r="C72" s="840"/>
      <c r="D72" s="858"/>
      <c r="E72" s="861"/>
      <c r="F72" s="549">
        <v>2</v>
      </c>
      <c r="G72" s="550"/>
      <c r="H72" s="598" t="str">
        <f t="shared" si="1"/>
        <v>Belum Diisi</v>
      </c>
      <c r="I72" s="592" t="s">
        <v>26</v>
      </c>
      <c r="J72" s="593" t="str">
        <f>IF($D$71="Y/T","Isi Tujuan",IF($E$71=0,0,IF(I72="Y",1,IF(I72="T",0,"Isi Dulu"))))</f>
        <v>Isi Tujuan</v>
      </c>
      <c r="K72" s="592" t="s">
        <v>26</v>
      </c>
      <c r="L72" s="593" t="str">
        <f>IF($D$71="Y/T","Isi Tujuan",IF($E$71=0,0,IF(K72="Y",1,IF(K72="T",0,"Isi Dulu"))))</f>
        <v>Isi Tujuan</v>
      </c>
      <c r="M72" s="849"/>
      <c r="N72" s="852"/>
    </row>
    <row r="73" spans="2:14" ht="15.75">
      <c r="B73" s="837"/>
      <c r="C73" s="840"/>
      <c r="D73" s="858"/>
      <c r="E73" s="861"/>
      <c r="F73" s="549">
        <v>3</v>
      </c>
      <c r="G73" s="550"/>
      <c r="H73" s="598" t="str">
        <f t="shared" si="1"/>
        <v>Belum Diisi</v>
      </c>
      <c r="I73" s="592" t="s">
        <v>26</v>
      </c>
      <c r="J73" s="593" t="str">
        <f>IF($D$71="Y/T","Isi Tujuan",IF($E$71=0,0,IF(I73="Y",1,IF(I73="T",0,"Isi Dulu"))))</f>
        <v>Isi Tujuan</v>
      </c>
      <c r="K73" s="592" t="s">
        <v>26</v>
      </c>
      <c r="L73" s="593" t="str">
        <f>IF($D$71="Y/T","Isi Tujuan",IF($E$71=0,0,IF(K73="Y",1,IF(K73="T",0,"Isi Dulu"))))</f>
        <v>Isi Tujuan</v>
      </c>
      <c r="M73" s="849"/>
      <c r="N73" s="852"/>
    </row>
    <row r="74" spans="2:14" ht="15.75">
      <c r="B74" s="837"/>
      <c r="C74" s="840"/>
      <c r="D74" s="858"/>
      <c r="E74" s="861"/>
      <c r="F74" s="549">
        <v>4</v>
      </c>
      <c r="G74" s="550"/>
      <c r="H74" s="598" t="str">
        <f t="shared" si="1"/>
        <v>Belum Diisi</v>
      </c>
      <c r="I74" s="592" t="s">
        <v>26</v>
      </c>
      <c r="J74" s="593" t="str">
        <f>IF($D$71="Y/T","Isi Tujuan",IF($E$71=0,0,IF(I74="Y",1,IF(I74="T",0,"Isi Dulu"))))</f>
        <v>Isi Tujuan</v>
      </c>
      <c r="K74" s="592" t="s">
        <v>26</v>
      </c>
      <c r="L74" s="593" t="str">
        <f>IF($D$71="Y/T","Isi Tujuan",IF($E$71=0,0,IF(K74="Y",1,IF(K74="T",0,"Isi Dulu"))))</f>
        <v>Isi Tujuan</v>
      </c>
      <c r="M74" s="849"/>
      <c r="N74" s="852"/>
    </row>
    <row r="75" spans="2:14" ht="15.75">
      <c r="B75" s="838"/>
      <c r="C75" s="841"/>
      <c r="D75" s="859"/>
      <c r="E75" s="862"/>
      <c r="F75" s="569">
        <v>5</v>
      </c>
      <c r="G75" s="570"/>
      <c r="H75" s="599" t="str">
        <f t="shared" si="1"/>
        <v>Belum Diisi</v>
      </c>
      <c r="I75" s="595" t="s">
        <v>26</v>
      </c>
      <c r="J75" s="596" t="str">
        <f>IF($D$71="Y/T","Isi Tujuan",IF($E$71=0,0,IF(I75="Y",1,IF(I75="T",0,"Isi Dulu"))))</f>
        <v>Isi Tujuan</v>
      </c>
      <c r="K75" s="595" t="s">
        <v>26</v>
      </c>
      <c r="L75" s="596" t="str">
        <f>IF($D$71="Y/T","Isi Tujuan",IF($E$71=0,0,IF(K75="Y",1,IF(K75="T",0,"Isi Dulu"))))</f>
        <v>Isi Tujuan</v>
      </c>
      <c r="M75" s="850"/>
      <c r="N75" s="853"/>
    </row>
    <row r="76" spans="2:14" ht="15.75">
      <c r="B76" s="836">
        <v>15</v>
      </c>
      <c r="C76" s="839"/>
      <c r="D76" s="857" t="s">
        <v>26</v>
      </c>
      <c r="E76" s="860" t="str">
        <f>IF(D76="Y",1,IF(D76="T",0,IF(D76="Y/T","Belum diisi","Error")))</f>
        <v>Belum diisi</v>
      </c>
      <c r="F76" s="528">
        <v>1</v>
      </c>
      <c r="G76" s="529"/>
      <c r="H76" s="600" t="str">
        <f t="shared" si="1"/>
        <v>Belum Diisi</v>
      </c>
      <c r="I76" s="590" t="s">
        <v>26</v>
      </c>
      <c r="J76" s="591" t="str">
        <f>IF($D$76="Y/T","Isi Tujuan",IF($E$76=0,0,IF(I76="Y",1,IF(I76="T",0,"Isi Dulu"))))</f>
        <v>Isi Tujuan</v>
      </c>
      <c r="K76" s="590" t="s">
        <v>26</v>
      </c>
      <c r="L76" s="591" t="str">
        <f>IF($D$76="Y/T","Isi Tujuan",IF($E$76=0,0,IF(K76="Y",1,IF(K76="T",0,"Isi Dulu"))))</f>
        <v>Isi Tujuan</v>
      </c>
      <c r="M76" s="848" t="s">
        <v>26</v>
      </c>
      <c r="N76" s="851" t="str">
        <f>IF(M76="Y",1,IF(M76="T",0,IF(M76="Y/T","Belum diisi","Error")))</f>
        <v>Belum diisi</v>
      </c>
    </row>
    <row r="77" spans="2:14" ht="15.75">
      <c r="B77" s="837"/>
      <c r="C77" s="840"/>
      <c r="D77" s="858"/>
      <c r="E77" s="861"/>
      <c r="F77" s="549">
        <v>2</v>
      </c>
      <c r="G77" s="550"/>
      <c r="H77" s="598" t="str">
        <f t="shared" si="1"/>
        <v>Belum Diisi</v>
      </c>
      <c r="I77" s="592" t="s">
        <v>26</v>
      </c>
      <c r="J77" s="593" t="str">
        <f>IF($D$76="Y/T","Isi Tujuan",IF($E$76=0,0,IF(I77="Y",1,IF(I77="T",0,"Isi Dulu"))))</f>
        <v>Isi Tujuan</v>
      </c>
      <c r="K77" s="592" t="s">
        <v>26</v>
      </c>
      <c r="L77" s="593" t="str">
        <f>IF($D$76="Y/T","Isi Tujuan",IF($E$76=0,0,IF(K77="Y",1,IF(K77="T",0,"Isi Dulu"))))</f>
        <v>Isi Tujuan</v>
      </c>
      <c r="M77" s="849"/>
      <c r="N77" s="852"/>
    </row>
    <row r="78" spans="2:14" ht="15.75">
      <c r="B78" s="837"/>
      <c r="C78" s="840"/>
      <c r="D78" s="858"/>
      <c r="E78" s="861"/>
      <c r="F78" s="549">
        <v>3</v>
      </c>
      <c r="G78" s="550"/>
      <c r="H78" s="598" t="str">
        <f t="shared" si="1"/>
        <v>Belum Diisi</v>
      </c>
      <c r="I78" s="592" t="s">
        <v>26</v>
      </c>
      <c r="J78" s="593" t="str">
        <f>IF($D$76="Y/T","Isi Tujuan",IF($E$76=0,0,IF(I78="Y",1,IF(I78="T",0,"Isi Dulu"))))</f>
        <v>Isi Tujuan</v>
      </c>
      <c r="K78" s="592" t="s">
        <v>26</v>
      </c>
      <c r="L78" s="593" t="str">
        <f>IF($D$76="Y/T","Isi Tujuan",IF($E$76=0,0,IF(K78="Y",1,IF(K78="T",0,"Isi Dulu"))))</f>
        <v>Isi Tujuan</v>
      </c>
      <c r="M78" s="849"/>
      <c r="N78" s="852"/>
    </row>
    <row r="79" spans="2:14" ht="15.75">
      <c r="B79" s="837"/>
      <c r="C79" s="840"/>
      <c r="D79" s="858"/>
      <c r="E79" s="861"/>
      <c r="F79" s="549">
        <v>4</v>
      </c>
      <c r="G79" s="550"/>
      <c r="H79" s="598" t="str">
        <f t="shared" si="1"/>
        <v>Belum Diisi</v>
      </c>
      <c r="I79" s="592" t="s">
        <v>26</v>
      </c>
      <c r="J79" s="593" t="str">
        <f>IF($D$76="Y/T","Isi Tujuan",IF($E$76=0,0,IF(I79="Y",1,IF(I79="T",0,"Isi Dulu"))))</f>
        <v>Isi Tujuan</v>
      </c>
      <c r="K79" s="592" t="s">
        <v>26</v>
      </c>
      <c r="L79" s="593" t="str">
        <f>IF($D$76="Y/T","Isi Tujuan",IF($E$76=0,0,IF(K79="Y",1,IF(K79="T",0,"Isi Dulu"))))</f>
        <v>Isi Tujuan</v>
      </c>
      <c r="M79" s="849"/>
      <c r="N79" s="852"/>
    </row>
    <row r="80" spans="2:14" ht="15.75">
      <c r="B80" s="838"/>
      <c r="C80" s="841"/>
      <c r="D80" s="859"/>
      <c r="E80" s="862"/>
      <c r="F80" s="569">
        <v>5</v>
      </c>
      <c r="G80" s="570"/>
      <c r="H80" s="599" t="str">
        <f t="shared" si="1"/>
        <v>Belum Diisi</v>
      </c>
      <c r="I80" s="595" t="s">
        <v>26</v>
      </c>
      <c r="J80" s="596" t="str">
        <f>IF($D$76="Y/T","Isi Tujuan",IF($E$76=0,0,IF(I80="Y",1,IF(I80="T",0,"Isi Dulu"))))</f>
        <v>Isi Tujuan</v>
      </c>
      <c r="K80" s="595" t="s">
        <v>26</v>
      </c>
      <c r="L80" s="596" t="str">
        <f>IF($D$76="Y/T","Isi Tujuan",IF($E$76=0,0,IF(K80="Y",1,IF(K80="T",0,"Isi Dulu"))))</f>
        <v>Isi Tujuan</v>
      </c>
      <c r="M80" s="850"/>
      <c r="N80" s="853"/>
    </row>
    <row r="81" spans="2:14" ht="15.75">
      <c r="B81" s="836">
        <v>16</v>
      </c>
      <c r="C81" s="839"/>
      <c r="D81" s="857" t="s">
        <v>26</v>
      </c>
      <c r="E81" s="860" t="str">
        <f>IF(D81="Y",1,IF(D81="T",0,IF(D81="Y/T","Belum diisi","Error")))</f>
        <v>Belum diisi</v>
      </c>
      <c r="F81" s="528">
        <v>1</v>
      </c>
      <c r="G81" s="529"/>
      <c r="H81" s="600" t="str">
        <f t="shared" si="1"/>
        <v>Belum Diisi</v>
      </c>
      <c r="I81" s="590" t="s">
        <v>26</v>
      </c>
      <c r="J81" s="591" t="str">
        <f>IF($D$81="Y/T","Isi Tujuan",IF($E$81=0,0,IF(I81="Y",1,IF(I81="T",0,"Isi Dulu"))))</f>
        <v>Isi Tujuan</v>
      </c>
      <c r="K81" s="590" t="s">
        <v>26</v>
      </c>
      <c r="L81" s="591" t="str">
        <f>IF($D$81="Y/T","Isi Tujuan",IF($E$81=0,0,IF(K81="Y",1,IF(K81="T",0,"Isi Dulu"))))</f>
        <v>Isi Tujuan</v>
      </c>
      <c r="M81" s="848" t="s">
        <v>26</v>
      </c>
      <c r="N81" s="851" t="str">
        <f>IF(M81="Y",1,IF(M81="T",0,IF(M81="Y/T","Belum diisi","Error")))</f>
        <v>Belum diisi</v>
      </c>
    </row>
    <row r="82" spans="2:14" ht="15.75">
      <c r="B82" s="837"/>
      <c r="C82" s="840"/>
      <c r="D82" s="858"/>
      <c r="E82" s="861"/>
      <c r="F82" s="549">
        <v>2</v>
      </c>
      <c r="G82" s="550"/>
      <c r="H82" s="598" t="str">
        <f t="shared" si="1"/>
        <v>Belum Diisi</v>
      </c>
      <c r="I82" s="592" t="s">
        <v>26</v>
      </c>
      <c r="J82" s="593" t="str">
        <f>IF($D$81="Y/T","Isi Tujuan",IF($E$81=0,0,IF(I82="Y",1,IF(I82="T",0,"Isi Dulu"))))</f>
        <v>Isi Tujuan</v>
      </c>
      <c r="K82" s="592" t="s">
        <v>26</v>
      </c>
      <c r="L82" s="593" t="str">
        <f>IF($D$81="Y/T","Isi Tujuan",IF($E$81=0,0,IF(K82="Y",1,IF(K82="T",0,"Isi Dulu"))))</f>
        <v>Isi Tujuan</v>
      </c>
      <c r="M82" s="849"/>
      <c r="N82" s="852"/>
    </row>
    <row r="83" spans="2:14" ht="15.75">
      <c r="B83" s="837"/>
      <c r="C83" s="840"/>
      <c r="D83" s="858"/>
      <c r="E83" s="861"/>
      <c r="F83" s="549">
        <v>3</v>
      </c>
      <c r="G83" s="550"/>
      <c r="H83" s="598" t="str">
        <f t="shared" si="1"/>
        <v>Belum Diisi</v>
      </c>
      <c r="I83" s="592" t="s">
        <v>26</v>
      </c>
      <c r="J83" s="593" t="str">
        <f>IF($D$81="Y/T","Isi Tujuan",IF($E$81=0,0,IF(I83="Y",1,IF(I83="T",0,"Isi Dulu"))))</f>
        <v>Isi Tujuan</v>
      </c>
      <c r="K83" s="592" t="s">
        <v>26</v>
      </c>
      <c r="L83" s="593" t="str">
        <f>IF($D$81="Y/T","Isi Tujuan",IF($E$81=0,0,IF(K83="Y",1,IF(K83="T",0,"Isi Dulu"))))</f>
        <v>Isi Tujuan</v>
      </c>
      <c r="M83" s="849"/>
      <c r="N83" s="852"/>
    </row>
    <row r="84" spans="2:14" ht="15.75">
      <c r="B84" s="837"/>
      <c r="C84" s="840"/>
      <c r="D84" s="858"/>
      <c r="E84" s="861"/>
      <c r="F84" s="549">
        <v>4</v>
      </c>
      <c r="G84" s="550"/>
      <c r="H84" s="598" t="str">
        <f t="shared" si="1"/>
        <v>Belum Diisi</v>
      </c>
      <c r="I84" s="592" t="s">
        <v>26</v>
      </c>
      <c r="J84" s="593" t="str">
        <f>IF($D$81="Y/T","Isi Tujuan",IF($E$81=0,0,IF(I84="Y",1,IF(I84="T",0,"Isi Dulu"))))</f>
        <v>Isi Tujuan</v>
      </c>
      <c r="K84" s="592" t="s">
        <v>26</v>
      </c>
      <c r="L84" s="593" t="str">
        <f>IF($D$81="Y/T","Isi Tujuan",IF($E$81=0,0,IF(K84="Y",1,IF(K84="T",0,"Isi Dulu"))))</f>
        <v>Isi Tujuan</v>
      </c>
      <c r="M84" s="849"/>
      <c r="N84" s="852"/>
    </row>
    <row r="85" spans="2:14" ht="15.75">
      <c r="B85" s="838"/>
      <c r="C85" s="841"/>
      <c r="D85" s="859"/>
      <c r="E85" s="862"/>
      <c r="F85" s="569">
        <v>5</v>
      </c>
      <c r="G85" s="570"/>
      <c r="H85" s="599" t="str">
        <f t="shared" si="1"/>
        <v>Belum Diisi</v>
      </c>
      <c r="I85" s="595" t="s">
        <v>26</v>
      </c>
      <c r="J85" s="596" t="str">
        <f>IF($D$81="Y/T","Isi Tujuan",IF($E$81=0,0,IF(I85="Y",1,IF(I85="T",0,"Isi Dulu"))))</f>
        <v>Isi Tujuan</v>
      </c>
      <c r="K85" s="595" t="s">
        <v>26</v>
      </c>
      <c r="L85" s="596" t="str">
        <f>IF($D$81="Y/T","Isi Tujuan",IF($E$81=0,0,IF(K85="Y",1,IF(K85="T",0,"Isi Dulu"))))</f>
        <v>Isi Tujuan</v>
      </c>
      <c r="M85" s="850"/>
      <c r="N85" s="853"/>
    </row>
    <row r="86" spans="2:14" ht="15.75">
      <c r="B86" s="836">
        <v>17</v>
      </c>
      <c r="C86" s="839"/>
      <c r="D86" s="857" t="s">
        <v>26</v>
      </c>
      <c r="E86" s="860" t="str">
        <f>IF(D86="Y",1,IF(D86="T",0,IF(D86="Y/T","Belum diisi","Error")))</f>
        <v>Belum diisi</v>
      </c>
      <c r="F86" s="528">
        <v>1</v>
      </c>
      <c r="G86" s="529"/>
      <c r="H86" s="600" t="str">
        <f t="shared" si="1"/>
        <v>Belum Diisi</v>
      </c>
      <c r="I86" s="590" t="s">
        <v>26</v>
      </c>
      <c r="J86" s="591" t="str">
        <f>IF($D$86="Y/T","Isi Tujuan",IF($E$86=0,0,IF(I86="Y",1,IF(I86="T",0,"Isi Dulu"))))</f>
        <v>Isi Tujuan</v>
      </c>
      <c r="K86" s="590" t="s">
        <v>26</v>
      </c>
      <c r="L86" s="591" t="str">
        <f>IF($D$86="Y/T","Isi Tujuan",IF($E$86=0,0,IF(K86="Y",1,IF(K86="T",0,"Isi Dulu"))))</f>
        <v>Isi Tujuan</v>
      </c>
      <c r="M86" s="848" t="s">
        <v>26</v>
      </c>
      <c r="N86" s="851" t="str">
        <f>IF(M86="Y",1,IF(M86="T",0,IF(M86="Y/T","Belum diisi","Error")))</f>
        <v>Belum diisi</v>
      </c>
    </row>
    <row r="87" spans="2:14" ht="15.75">
      <c r="B87" s="837"/>
      <c r="C87" s="840"/>
      <c r="D87" s="858"/>
      <c r="E87" s="861"/>
      <c r="F87" s="549">
        <v>2</v>
      </c>
      <c r="G87" s="550"/>
      <c r="H87" s="598" t="str">
        <f t="shared" si="1"/>
        <v>Belum Diisi</v>
      </c>
      <c r="I87" s="592" t="s">
        <v>26</v>
      </c>
      <c r="J87" s="593" t="str">
        <f>IF($D$86="Y/T","Isi Tujuan",IF($E$86=0,0,IF(I87="Y",1,IF(I87="T",0,"Isi Dulu"))))</f>
        <v>Isi Tujuan</v>
      </c>
      <c r="K87" s="592" t="s">
        <v>26</v>
      </c>
      <c r="L87" s="593" t="str">
        <f>IF($D$86="Y/T","Isi Tujuan",IF($E$86=0,0,IF(K87="Y",1,IF(K87="T",0,"Isi Dulu"))))</f>
        <v>Isi Tujuan</v>
      </c>
      <c r="M87" s="849"/>
      <c r="N87" s="852"/>
    </row>
    <row r="88" spans="2:14" ht="15.75">
      <c r="B88" s="837"/>
      <c r="C88" s="840"/>
      <c r="D88" s="858"/>
      <c r="E88" s="861"/>
      <c r="F88" s="549">
        <v>3</v>
      </c>
      <c r="G88" s="550"/>
      <c r="H88" s="598" t="str">
        <f t="shared" si="1"/>
        <v>Belum Diisi</v>
      </c>
      <c r="I88" s="592" t="s">
        <v>26</v>
      </c>
      <c r="J88" s="593" t="str">
        <f>IF($D$86="Y/T","Isi Tujuan",IF($E$86=0,0,IF(I88="Y",1,IF(I88="T",0,"Isi Dulu"))))</f>
        <v>Isi Tujuan</v>
      </c>
      <c r="K88" s="592" t="s">
        <v>26</v>
      </c>
      <c r="L88" s="593" t="str">
        <f>IF($D$86="Y/T","Isi Tujuan",IF($E$86=0,0,IF(K88="Y",1,IF(K88="T",0,"Isi Dulu"))))</f>
        <v>Isi Tujuan</v>
      </c>
      <c r="M88" s="849"/>
      <c r="N88" s="852"/>
    </row>
    <row r="89" spans="2:14" ht="15.75">
      <c r="B89" s="837"/>
      <c r="C89" s="840"/>
      <c r="D89" s="858"/>
      <c r="E89" s="861"/>
      <c r="F89" s="549">
        <v>4</v>
      </c>
      <c r="G89" s="550"/>
      <c r="H89" s="598" t="str">
        <f t="shared" si="1"/>
        <v>Belum Diisi</v>
      </c>
      <c r="I89" s="592" t="s">
        <v>26</v>
      </c>
      <c r="J89" s="593" t="str">
        <f>IF($D$86="Y/T","Isi Tujuan",IF($E$86=0,0,IF(I89="Y",1,IF(I89="T",0,"Isi Dulu"))))</f>
        <v>Isi Tujuan</v>
      </c>
      <c r="K89" s="592" t="s">
        <v>26</v>
      </c>
      <c r="L89" s="593" t="str">
        <f>IF($D$86="Y/T","Isi Tujuan",IF($E$86=0,0,IF(K89="Y",1,IF(K89="T",0,"Isi Dulu"))))</f>
        <v>Isi Tujuan</v>
      </c>
      <c r="M89" s="849"/>
      <c r="N89" s="852"/>
    </row>
    <row r="90" spans="2:14" ht="15.75">
      <c r="B90" s="838"/>
      <c r="C90" s="841"/>
      <c r="D90" s="859"/>
      <c r="E90" s="862"/>
      <c r="F90" s="569">
        <v>5</v>
      </c>
      <c r="G90" s="570"/>
      <c r="H90" s="599" t="str">
        <f t="shared" si="1"/>
        <v>Belum Diisi</v>
      </c>
      <c r="I90" s="595" t="s">
        <v>26</v>
      </c>
      <c r="J90" s="596" t="str">
        <f>IF($D$86="Y/T","Isi Tujuan",IF($E$86=0,0,IF(I90="Y",1,IF(I90="T",0,"Isi Dulu"))))</f>
        <v>Isi Tujuan</v>
      </c>
      <c r="K90" s="595" t="s">
        <v>26</v>
      </c>
      <c r="L90" s="596" t="str">
        <f>IF($D$86="Y/T","Isi Tujuan",IF($E$86=0,0,IF(K90="Y",1,IF(K90="T",0,"Isi Dulu"))))</f>
        <v>Isi Tujuan</v>
      </c>
      <c r="M90" s="850"/>
      <c r="N90" s="853"/>
    </row>
    <row r="91" spans="2:14" ht="15.75">
      <c r="B91" s="836">
        <v>18</v>
      </c>
      <c r="C91" s="839"/>
      <c r="D91" s="857" t="s">
        <v>26</v>
      </c>
      <c r="E91" s="860" t="str">
        <f>IF(D91="Y",1,IF(D91="T",0,IF(D91="Y/T","Belum diisi","Error")))</f>
        <v>Belum diisi</v>
      </c>
      <c r="F91" s="528">
        <v>1</v>
      </c>
      <c r="G91" s="529"/>
      <c r="H91" s="600" t="str">
        <f t="shared" si="1"/>
        <v>Belum Diisi</v>
      </c>
      <c r="I91" s="590" t="s">
        <v>26</v>
      </c>
      <c r="J91" s="591" t="str">
        <f>IF($D$91="Y/T","Isi Tujuan",IF($E$91=0,0,IF(I91="Y",1,IF(I91="T",0,"Isi Dulu"))))</f>
        <v>Isi Tujuan</v>
      </c>
      <c r="K91" s="590" t="s">
        <v>26</v>
      </c>
      <c r="L91" s="591" t="str">
        <f>IF($D$91="Y/T","Isi Tujuan",IF($E$91=0,0,IF(K91="Y",1,IF(K91="T",0,"Isi Dulu"))))</f>
        <v>Isi Tujuan</v>
      </c>
      <c r="M91" s="848" t="s">
        <v>26</v>
      </c>
      <c r="N91" s="851" t="str">
        <f>IF(M91="Y",1,IF(M91="T",0,IF(M91="Y/T","Belum diisi","Error")))</f>
        <v>Belum diisi</v>
      </c>
    </row>
    <row r="92" spans="2:14" ht="15.75">
      <c r="B92" s="837"/>
      <c r="C92" s="840"/>
      <c r="D92" s="858"/>
      <c r="E92" s="861"/>
      <c r="F92" s="549">
        <v>2</v>
      </c>
      <c r="G92" s="550"/>
      <c r="H92" s="598" t="str">
        <f t="shared" si="1"/>
        <v>Belum Diisi</v>
      </c>
      <c r="I92" s="592" t="s">
        <v>26</v>
      </c>
      <c r="J92" s="593" t="str">
        <f>IF($D$91="Y/T","Isi Tujuan",IF($E$91=0,0,IF(I92="Y",1,IF(I92="T",0,"Isi Dulu"))))</f>
        <v>Isi Tujuan</v>
      </c>
      <c r="K92" s="592" t="s">
        <v>26</v>
      </c>
      <c r="L92" s="593" t="str">
        <f>IF($D$91="Y/T","Isi Tujuan",IF($E$91=0,0,IF(K92="Y",1,IF(K92="T",0,"Isi Dulu"))))</f>
        <v>Isi Tujuan</v>
      </c>
      <c r="M92" s="849"/>
      <c r="N92" s="852"/>
    </row>
    <row r="93" spans="2:14" ht="15.75">
      <c r="B93" s="837"/>
      <c r="C93" s="840"/>
      <c r="D93" s="858"/>
      <c r="E93" s="861"/>
      <c r="F93" s="549">
        <v>3</v>
      </c>
      <c r="G93" s="550"/>
      <c r="H93" s="598" t="str">
        <f t="shared" si="1"/>
        <v>Belum Diisi</v>
      </c>
      <c r="I93" s="592" t="s">
        <v>26</v>
      </c>
      <c r="J93" s="593" t="str">
        <f>IF($D$91="Y/T","Isi Tujuan",IF($E$91=0,0,IF(I93="Y",1,IF(I93="T",0,"Isi Dulu"))))</f>
        <v>Isi Tujuan</v>
      </c>
      <c r="K93" s="592" t="s">
        <v>26</v>
      </c>
      <c r="L93" s="593" t="str">
        <f>IF($D$91="Y/T","Isi Tujuan",IF($E$91=0,0,IF(K93="Y",1,IF(K93="T",0,"Isi Dulu"))))</f>
        <v>Isi Tujuan</v>
      </c>
      <c r="M93" s="849"/>
      <c r="N93" s="852"/>
    </row>
    <row r="94" spans="2:14" ht="15.75">
      <c r="B94" s="837"/>
      <c r="C94" s="840"/>
      <c r="D94" s="858"/>
      <c r="E94" s="861"/>
      <c r="F94" s="549">
        <v>4</v>
      </c>
      <c r="G94" s="550"/>
      <c r="H94" s="598" t="str">
        <f t="shared" si="1"/>
        <v>Belum Diisi</v>
      </c>
      <c r="I94" s="592" t="s">
        <v>26</v>
      </c>
      <c r="J94" s="593" t="str">
        <f>IF($D$91="Y/T","Isi Tujuan",IF($E$91=0,0,IF(I94="Y",1,IF(I94="T",0,"Isi Dulu"))))</f>
        <v>Isi Tujuan</v>
      </c>
      <c r="K94" s="592" t="s">
        <v>26</v>
      </c>
      <c r="L94" s="593" t="str">
        <f>IF($D$91="Y/T","Isi Tujuan",IF($E$91=0,0,IF(K94="Y",1,IF(K94="T",0,"Isi Dulu"))))</f>
        <v>Isi Tujuan</v>
      </c>
      <c r="M94" s="849"/>
      <c r="N94" s="852"/>
    </row>
    <row r="95" spans="2:14" ht="15.75">
      <c r="B95" s="838"/>
      <c r="C95" s="841"/>
      <c r="D95" s="859"/>
      <c r="E95" s="862"/>
      <c r="F95" s="569">
        <v>5</v>
      </c>
      <c r="G95" s="570"/>
      <c r="H95" s="599" t="str">
        <f t="shared" si="1"/>
        <v>Belum Diisi</v>
      </c>
      <c r="I95" s="595" t="s">
        <v>26</v>
      </c>
      <c r="J95" s="596" t="str">
        <f>IF($D$91="Y/T","Isi Tujuan",IF($E$91=0,0,IF(I95="Y",1,IF(I95="T",0,"Isi Dulu"))))</f>
        <v>Isi Tujuan</v>
      </c>
      <c r="K95" s="595" t="s">
        <v>26</v>
      </c>
      <c r="L95" s="596" t="str">
        <f>IF($D$91="Y/T","Isi Tujuan",IF($E$91=0,0,IF(K95="Y",1,IF(K95="T",0,"Isi Dulu"))))</f>
        <v>Isi Tujuan</v>
      </c>
      <c r="M95" s="850"/>
      <c r="N95" s="853"/>
    </row>
    <row r="96" spans="2:14" ht="15.75">
      <c r="B96" s="836">
        <v>19</v>
      </c>
      <c r="C96" s="839"/>
      <c r="D96" s="857" t="s">
        <v>26</v>
      </c>
      <c r="E96" s="860" t="str">
        <f>IF(D96="Y",1,IF(D96="T",0,IF(D96="Y/T","Belum diisi","Error")))</f>
        <v>Belum diisi</v>
      </c>
      <c r="F96" s="528">
        <v>1</v>
      </c>
      <c r="G96" s="529"/>
      <c r="H96" s="600" t="str">
        <f t="shared" si="1"/>
        <v>Belum Diisi</v>
      </c>
      <c r="I96" s="590" t="s">
        <v>26</v>
      </c>
      <c r="J96" s="591" t="str">
        <f>IF($D$96="Y/T","Isi Tujuan",IF($E$96=0,0,IF(I96="Y",1,IF(I96="T",0,"Isi Dulu"))))</f>
        <v>Isi Tujuan</v>
      </c>
      <c r="K96" s="590" t="s">
        <v>26</v>
      </c>
      <c r="L96" s="591" t="str">
        <f>IF($D$96="Y/T","Isi Tujuan",IF($E$96=0,0,IF(K96="Y",1,IF(K96="T",0,"Isi Dulu"))))</f>
        <v>Isi Tujuan</v>
      </c>
      <c r="M96" s="848" t="s">
        <v>26</v>
      </c>
      <c r="N96" s="851" t="str">
        <f>IF(M96="Y",1,IF(M96="T",0,IF(M96="Y/T","Belum diisi","Error")))</f>
        <v>Belum diisi</v>
      </c>
    </row>
    <row r="97" spans="2:18" ht="15.75">
      <c r="B97" s="837"/>
      <c r="C97" s="840"/>
      <c r="D97" s="858"/>
      <c r="E97" s="861"/>
      <c r="F97" s="549">
        <v>2</v>
      </c>
      <c r="G97" s="550"/>
      <c r="H97" s="598" t="str">
        <f t="shared" si="1"/>
        <v>Belum Diisi</v>
      </c>
      <c r="I97" s="592" t="s">
        <v>26</v>
      </c>
      <c r="J97" s="593" t="str">
        <f>IF($D$96="Y/T","Isi Tujuan",IF($E$96=0,0,IF(I97="Y",1,IF(I97="T",0,"Isi Dulu"))))</f>
        <v>Isi Tujuan</v>
      </c>
      <c r="K97" s="592" t="s">
        <v>26</v>
      </c>
      <c r="L97" s="593" t="str">
        <f>IF($D$96="Y/T","Isi Tujuan",IF($E$96=0,0,IF(K97="Y",1,IF(K97="T",0,"Isi Dulu"))))</f>
        <v>Isi Tujuan</v>
      </c>
      <c r="M97" s="849"/>
      <c r="N97" s="852"/>
    </row>
    <row r="98" spans="2:18" ht="15.75">
      <c r="B98" s="837"/>
      <c r="C98" s="840"/>
      <c r="D98" s="858"/>
      <c r="E98" s="861"/>
      <c r="F98" s="549">
        <v>3</v>
      </c>
      <c r="G98" s="550"/>
      <c r="H98" s="598" t="str">
        <f t="shared" si="1"/>
        <v>Belum Diisi</v>
      </c>
      <c r="I98" s="592" t="s">
        <v>26</v>
      </c>
      <c r="J98" s="593" t="str">
        <f>IF($D$96="Y/T","Isi Tujuan",IF($E$96=0,0,IF(I98="Y",1,IF(I98="T",0,"Isi Dulu"))))</f>
        <v>Isi Tujuan</v>
      </c>
      <c r="K98" s="592" t="s">
        <v>26</v>
      </c>
      <c r="L98" s="593" t="str">
        <f>IF($D$96="Y/T","Isi Tujuan",IF($E$96=0,0,IF(K98="Y",1,IF(K98="T",0,"Isi Dulu"))))</f>
        <v>Isi Tujuan</v>
      </c>
      <c r="M98" s="849"/>
      <c r="N98" s="852"/>
    </row>
    <row r="99" spans="2:18" ht="15.75">
      <c r="B99" s="837"/>
      <c r="C99" s="840"/>
      <c r="D99" s="858"/>
      <c r="E99" s="861"/>
      <c r="F99" s="549">
        <v>4</v>
      </c>
      <c r="G99" s="550"/>
      <c r="H99" s="598" t="str">
        <f t="shared" si="1"/>
        <v>Belum Diisi</v>
      </c>
      <c r="I99" s="592" t="s">
        <v>26</v>
      </c>
      <c r="J99" s="593" t="str">
        <f>IF($D$96="Y/T","Isi Tujuan",IF($E$96=0,0,IF(I99="Y",1,IF(I99="T",0,"Isi Dulu"))))</f>
        <v>Isi Tujuan</v>
      </c>
      <c r="K99" s="592" t="s">
        <v>26</v>
      </c>
      <c r="L99" s="593" t="str">
        <f>IF($D$96="Y/T","Isi Tujuan",IF($E$96=0,0,IF(K99="Y",1,IF(K99="T",0,"Isi Dulu"))))</f>
        <v>Isi Tujuan</v>
      </c>
      <c r="M99" s="849"/>
      <c r="N99" s="852"/>
    </row>
    <row r="100" spans="2:18" ht="15.75">
      <c r="B100" s="838"/>
      <c r="C100" s="841"/>
      <c r="D100" s="859"/>
      <c r="E100" s="862"/>
      <c r="F100" s="569">
        <v>5</v>
      </c>
      <c r="G100" s="570"/>
      <c r="H100" s="599" t="str">
        <f t="shared" si="1"/>
        <v>Belum Diisi</v>
      </c>
      <c r="I100" s="595" t="s">
        <v>26</v>
      </c>
      <c r="J100" s="596" t="str">
        <f>IF($D$96="Y/T","Isi Tujuan",IF($E$96=0,0,IF(I100="Y",1,IF(I100="T",0,"Isi Dulu"))))</f>
        <v>Isi Tujuan</v>
      </c>
      <c r="K100" s="595" t="s">
        <v>26</v>
      </c>
      <c r="L100" s="596" t="str">
        <f>IF($D$96="Y/T","Isi Tujuan",IF($E$96=0,0,IF(K100="Y",1,IF(K100="T",0,"Isi Dulu"))))</f>
        <v>Isi Tujuan</v>
      </c>
      <c r="M100" s="850"/>
      <c r="N100" s="853"/>
    </row>
    <row r="101" spans="2:18" ht="15.75">
      <c r="B101" s="836">
        <v>20</v>
      </c>
      <c r="C101" s="839"/>
      <c r="D101" s="857" t="s">
        <v>26</v>
      </c>
      <c r="E101" s="860" t="str">
        <f>IF(D101="Y",1,IF(D101="T",0,IF(D101="Y/T","Belum diisi","Error")))</f>
        <v>Belum diisi</v>
      </c>
      <c r="F101" s="528">
        <v>1</v>
      </c>
      <c r="G101" s="529"/>
      <c r="H101" s="600" t="str">
        <f t="shared" si="1"/>
        <v>Belum Diisi</v>
      </c>
      <c r="I101" s="590" t="s">
        <v>26</v>
      </c>
      <c r="J101" s="591" t="str">
        <f>IF($D$101="Y/T","Isi Tujuan",IF($E$101=0,0,IF(I101="Y",1,IF(I101="T",0,"Isi Dulu"))))</f>
        <v>Isi Tujuan</v>
      </c>
      <c r="K101" s="590" t="s">
        <v>26</v>
      </c>
      <c r="L101" s="591" t="str">
        <f>IF($D$101="Y/T","Isi Tujuan",IF($E$101=0,0,IF(K101="Y",1,IF(K101="T",0,"Isi Dulu"))))</f>
        <v>Isi Tujuan</v>
      </c>
      <c r="M101" s="848" t="s">
        <v>26</v>
      </c>
      <c r="N101" s="851" t="str">
        <f>IF(M101="Y",1,IF(M101="T",0,IF(M101="Y/T","Belum diisi","Error")))</f>
        <v>Belum diisi</v>
      </c>
    </row>
    <row r="102" spans="2:18" ht="15.75">
      <c r="B102" s="837"/>
      <c r="C102" s="840"/>
      <c r="D102" s="858"/>
      <c r="E102" s="861"/>
      <c r="F102" s="549">
        <v>2</v>
      </c>
      <c r="G102" s="550"/>
      <c r="H102" s="598" t="str">
        <f t="shared" si="1"/>
        <v>Belum Diisi</v>
      </c>
      <c r="I102" s="592" t="s">
        <v>26</v>
      </c>
      <c r="J102" s="593" t="str">
        <f>IF($D$101="Y/T","Isi Tujuan",IF($E$101=0,0,IF(I102="Y",1,IF(I102="T",0,"Isi Dulu"))))</f>
        <v>Isi Tujuan</v>
      </c>
      <c r="K102" s="592" t="s">
        <v>26</v>
      </c>
      <c r="L102" s="593" t="str">
        <f>IF($D$101="Y/T","Isi Tujuan",IF($E$101=0,0,IF(K102="Y",1,IF(K102="T",0,"Isi Dulu"))))</f>
        <v>Isi Tujuan</v>
      </c>
      <c r="M102" s="849"/>
      <c r="N102" s="852"/>
    </row>
    <row r="103" spans="2:18" ht="15.75">
      <c r="B103" s="837"/>
      <c r="C103" s="840"/>
      <c r="D103" s="858"/>
      <c r="E103" s="861"/>
      <c r="F103" s="549">
        <v>3</v>
      </c>
      <c r="G103" s="550"/>
      <c r="H103" s="598" t="str">
        <f t="shared" si="1"/>
        <v>Belum Diisi</v>
      </c>
      <c r="I103" s="592" t="s">
        <v>26</v>
      </c>
      <c r="J103" s="593" t="str">
        <f>IF($D$101="Y/T","Isi Tujuan",IF($E$101=0,0,IF(I103="Y",1,IF(I103="T",0,"Isi Dulu"))))</f>
        <v>Isi Tujuan</v>
      </c>
      <c r="K103" s="592" t="s">
        <v>26</v>
      </c>
      <c r="L103" s="593" t="str">
        <f>IF($D$101="Y/T","Isi Tujuan",IF($E$101=0,0,IF(K103="Y",1,IF(K103="T",0,"Isi Dulu"))))</f>
        <v>Isi Tujuan</v>
      </c>
      <c r="M103" s="849"/>
      <c r="N103" s="852"/>
    </row>
    <row r="104" spans="2:18" ht="15.75">
      <c r="B104" s="837"/>
      <c r="C104" s="840"/>
      <c r="D104" s="858"/>
      <c r="E104" s="861"/>
      <c r="F104" s="549">
        <v>4</v>
      </c>
      <c r="G104" s="550"/>
      <c r="H104" s="598" t="str">
        <f t="shared" si="1"/>
        <v>Belum Diisi</v>
      </c>
      <c r="I104" s="592" t="s">
        <v>26</v>
      </c>
      <c r="J104" s="593" t="str">
        <f>IF($D$101="Y/T","Isi Tujuan",IF($E$101=0,0,IF(I104="Y",1,IF(I104="T",0,"Isi Dulu"))))</f>
        <v>Isi Tujuan</v>
      </c>
      <c r="K104" s="592" t="s">
        <v>26</v>
      </c>
      <c r="L104" s="593" t="str">
        <f>IF($D$101="Y/T","Isi Tujuan",IF($E$101=0,0,IF(K104="Y",1,IF(K104="T",0,"Isi Dulu"))))</f>
        <v>Isi Tujuan</v>
      </c>
      <c r="M104" s="849"/>
      <c r="N104" s="852"/>
    </row>
    <row r="105" spans="2:18" ht="15.75">
      <c r="B105" s="838"/>
      <c r="C105" s="841"/>
      <c r="D105" s="859"/>
      <c r="E105" s="862"/>
      <c r="F105" s="569">
        <v>5</v>
      </c>
      <c r="G105" s="570"/>
      <c r="H105" s="599" t="str">
        <f t="shared" si="1"/>
        <v>Belum Diisi</v>
      </c>
      <c r="I105" s="595" t="s">
        <v>26</v>
      </c>
      <c r="J105" s="596" t="str">
        <f>IF($D$101="Y/T","Isi Tujuan",IF($E$101=0,0,IF(I105="Y",1,IF(I105="T",0,"Isi Dulu"))))</f>
        <v>Isi Tujuan</v>
      </c>
      <c r="K105" s="595" t="s">
        <v>26</v>
      </c>
      <c r="L105" s="596" t="str">
        <f>IF($D$101="Y/T","Isi Tujuan",IF($E$101=0,0,IF(K105="Y",1,IF(K105="T",0,"Isi Dulu"))))</f>
        <v>Isi Tujuan</v>
      </c>
      <c r="M105" s="850"/>
      <c r="N105" s="853"/>
    </row>
    <row r="106" spans="2:18" s="527" customFormat="1" ht="15.75">
      <c r="B106" s="601"/>
      <c r="C106" s="581"/>
      <c r="D106" s="582"/>
      <c r="E106" s="602" t="e">
        <f>AVERAGE(E6:E105)</f>
        <v>#DIV/0!</v>
      </c>
      <c r="F106" s="603"/>
      <c r="G106" s="583"/>
      <c r="H106" s="602" t="e">
        <f>(IF($D6="Y/T",0,AVERAGE(H6:H10))+IF($D11="Y/T",0,AVERAGE(H11:H15))+IF($D16="Y/T",0,AVERAGE(H16:H20))+IF($D21="Y/T",0,AVERAGE(H21:H25))+IF($D26="Y/T",0,AVERAGE(H26:H30))+IF($D31="Y/T",0,AVERAGE(H31:H35))+IF($D36="Y/T",0,AVERAGE(H36:H40))+IF($D41="Y/T",0,AVERAGE(H41:H45))+IF($D46="Y/T",0,AVERAGE(H46:H50))+IF($D51="Y/T",0,AVERAGE(H51:H55))+IF($D56="Y/T",0,AVERAGE(H56:H60))+IF($D61="Y/T",0,AVERAGE(H61:H65))+IF($D66="Y/T",0,AVERAGE(H66:H70))+IF($D71="Y/T",0,AVERAGE(H71:H75))+IF($D76="Y/T",0,AVERAGE(H76:H80))+IF($D81="Y/T",0,AVERAGE(H81:H85))+IF($D86="Y/T",0,AVERAGE(H86:H90))+IF($D91="Y/T",0,AVERAGE(H91:H95))+IF($D96="Y/T",0,AVERAGE(H96:H100))+IF($D101="Y/T",0,AVERAGE(H101:H105)))/(COUNTIF($D6:$D105,"Y")+COUNTIF($D6:$D105,"T"))</f>
        <v>#DIV/0!</v>
      </c>
      <c r="I106" s="582"/>
      <c r="J106" s="602" t="e">
        <f>(IF($D6="Y/T",0,AVERAGE(J6:J10))+IF($D11="Y/T",0,AVERAGE(J11:J15))+IF($D16="Y/T",0,AVERAGE(J16:J20))+IF($D21="Y/T",0,AVERAGE(J21:J25))+IF($D26="Y/T",0,AVERAGE(J26:J30))+IF($D31="Y/T",0,AVERAGE(J31:J35))+IF($D36="Y/T",0,AVERAGE(J36:J40))+IF($D41="Y/T",0,AVERAGE(J41:J45))+IF($D46="Y/T",0,AVERAGE(J46:J50))+IF($D51="Y/T",0,AVERAGE(J51:J55))+IF($D56="Y/T",0,AVERAGE(J56:J60))+IF($D61="Y/T",0,AVERAGE(J61:J65))+IF($D66="Y/T",0,AVERAGE(J66:J70))+IF($D71="Y/T",0,AVERAGE(J71:J75))+IF($D76="Y/T",0,AVERAGE(J76:J80))+IF($D81="Y/T",0,AVERAGE(J81:J85))+IF($D86="Y/T",0,AVERAGE(J86:J90))+IF($D91="Y/T",0,AVERAGE(J91:J95))+IF($D96="Y/T",0,AVERAGE(J96:J100))+IF($D101="Y/T",0,AVERAGE(J101:J105)))/(COUNTIF($D6:$D105,"Y")+COUNTIF($D6:$D105,"T"))</f>
        <v>#DIV/0!</v>
      </c>
      <c r="K106" s="582"/>
      <c r="L106" s="602" t="e">
        <f>(IF($D6="Y/T",0,AVERAGE(L6:L10))+IF($D11="Y/T",0,AVERAGE(L11:L15))+IF($D16="Y/T",0,AVERAGE(L16:L20))+IF($D21="Y/T",0,AVERAGE(L21:L25))+IF($D26="Y/T",0,AVERAGE(L26:L30))+IF($D31="Y/T",0,AVERAGE(L31:L35))+IF($D36="Y/T",0,AVERAGE(L36:L40))+IF($D41="Y/T",0,AVERAGE(L41:L45))+IF($D46="Y/T",0,AVERAGE(L46:L50))+IF($D51="Y/T",0,AVERAGE(L51:L55))+IF($D56="Y/T",0,AVERAGE(L56:L60))+IF($D61="Y/T",0,AVERAGE(L61:L65))+IF($D66="Y/T",0,AVERAGE(L66:L70))+IF($D71="Y/T",0,AVERAGE(L71:L75))+IF($D76="Y/T",0,AVERAGE(L76:L80))+IF($D81="Y/T",0,AVERAGE(L81:L85))+IF($D86="Y/T",0,AVERAGE(L86:L90))+IF($D91="Y/T",0,AVERAGE(L91:L95))+IF($D96="Y/T",0,AVERAGE(L96:L100))+IF($D101="Y/T",0,AVERAGE(L101:L105)))/(COUNTIF($D6:$D105,"Y")+COUNTIF($D6:$D105,"T"))</f>
        <v>#DIV/0!</v>
      </c>
      <c r="M106" s="582"/>
      <c r="N106" s="602" t="e">
        <f>AVERAGE(N6:N105)</f>
        <v>#DIV/0!</v>
      </c>
    </row>
    <row r="107" spans="2:18" s="527" customFormat="1" ht="15.75">
      <c r="B107" s="864" t="s">
        <v>508</v>
      </c>
      <c r="C107" s="865"/>
      <c r="D107" s="865"/>
      <c r="E107" s="865"/>
      <c r="F107" s="865"/>
      <c r="G107" s="865"/>
      <c r="H107" s="865"/>
      <c r="I107" s="865"/>
      <c r="J107" s="866"/>
      <c r="K107" s="604"/>
      <c r="L107" s="604"/>
      <c r="M107" s="604"/>
      <c r="N107" s="604"/>
      <c r="O107" s="517"/>
      <c r="P107" s="517"/>
      <c r="Q107" s="517"/>
      <c r="R107" s="517"/>
    </row>
    <row r="108" spans="2:18" s="527" customFormat="1" ht="15.75">
      <c r="B108" s="836">
        <v>1</v>
      </c>
      <c r="C108" s="839"/>
      <c r="D108" s="857" t="s">
        <v>26</v>
      </c>
      <c r="E108" s="854" t="str">
        <f>IF(D108="Y",1,IF(D108="T",0,IF(D108="Y/T","Belum diisi","Error")))</f>
        <v>Belum diisi</v>
      </c>
      <c r="F108" s="528">
        <v>1</v>
      </c>
      <c r="G108" s="529"/>
      <c r="H108" s="589" t="str">
        <f t="shared" ref="H108:H171" si="2">IF(OR(J108="Isi Dulu",L108="Isi Dulu",J108="Isi Sasaran",L108="Isi Sasaran"),"Belum Diisi",IF(SUM(J108,L108)=2,1,IF(SUM(J108,L108)=1,0,IF(SUM(J108,L108)=0,0,"Error"))))</f>
        <v>Belum Diisi</v>
      </c>
      <c r="I108" s="590" t="s">
        <v>26</v>
      </c>
      <c r="J108" s="591" t="str">
        <f>IF($D$108="Y/T","Isi Sasaran",IF($E$108=0,0,IF(I108="Y",1,IF(I108="T",0,"Isi Dulu"))))</f>
        <v>Isi Sasaran</v>
      </c>
      <c r="K108" s="590" t="s">
        <v>26</v>
      </c>
      <c r="L108" s="591" t="str">
        <f>IF($D$108="Y/T","Isi Sasaran",IF($E$108=0,0,IF(K108="Y",1,IF(K108="T",0,"Isi Dulu"))))</f>
        <v>Isi Sasaran</v>
      </c>
      <c r="M108" s="848" t="s">
        <v>26</v>
      </c>
      <c r="N108" s="851" t="str">
        <f>IF(M108="Y",1,IF(M108="T",0,IF(M108="Y/T","Belum diisi","Error")))</f>
        <v>Belum diisi</v>
      </c>
      <c r="O108" s="517"/>
      <c r="P108" s="517"/>
      <c r="Q108" s="517"/>
      <c r="R108" s="517"/>
    </row>
    <row r="109" spans="2:18" s="527" customFormat="1" ht="15.75">
      <c r="B109" s="837"/>
      <c r="C109" s="840"/>
      <c r="D109" s="858"/>
      <c r="E109" s="855"/>
      <c r="F109" s="549">
        <v>2</v>
      </c>
      <c r="G109" s="550"/>
      <c r="H109" s="589" t="str">
        <f t="shared" si="2"/>
        <v>Belum Diisi</v>
      </c>
      <c r="I109" s="592" t="s">
        <v>26</v>
      </c>
      <c r="J109" s="593" t="str">
        <f>IF($D$108="Y/T","Isi Sasaran",IF($E$108=0,0,IF(I109="Y",1,IF(I109="T",0,"Isi Dulu"))))</f>
        <v>Isi Sasaran</v>
      </c>
      <c r="K109" s="592" t="s">
        <v>26</v>
      </c>
      <c r="L109" s="593" t="str">
        <f>IF($D$108="Y/T","Isi Sasaran",IF($E$108=0,0,IF(K109="Y",1,IF(K109="T",0,"Isi Dulu"))))</f>
        <v>Isi Sasaran</v>
      </c>
      <c r="M109" s="849"/>
      <c r="N109" s="852"/>
      <c r="O109" s="517"/>
      <c r="P109" s="517"/>
      <c r="Q109" s="517"/>
      <c r="R109" s="517"/>
    </row>
    <row r="110" spans="2:18" s="527" customFormat="1" ht="15.75">
      <c r="B110" s="837"/>
      <c r="C110" s="840"/>
      <c r="D110" s="858"/>
      <c r="E110" s="855"/>
      <c r="F110" s="549">
        <v>3</v>
      </c>
      <c r="G110" s="550"/>
      <c r="H110" s="589" t="str">
        <f t="shared" si="2"/>
        <v>Belum Diisi</v>
      </c>
      <c r="I110" s="592" t="s">
        <v>26</v>
      </c>
      <c r="J110" s="593" t="str">
        <f>IF($D$108="Y/T","Isi Sasaran",IF($E$108=0,0,IF(I110="Y",1,IF(I110="T",0,"Isi Dulu"))))</f>
        <v>Isi Sasaran</v>
      </c>
      <c r="K110" s="592" t="s">
        <v>26</v>
      </c>
      <c r="L110" s="593" t="str">
        <f>IF($D$108="Y/T","Isi Sasaran",IF($E$108=0,0,IF(K110="Y",1,IF(K110="T",0,"Isi Dulu"))))</f>
        <v>Isi Sasaran</v>
      </c>
      <c r="M110" s="849"/>
      <c r="N110" s="852"/>
      <c r="O110" s="517"/>
      <c r="P110" s="517"/>
      <c r="Q110" s="517"/>
      <c r="R110" s="517"/>
    </row>
    <row r="111" spans="2:18" s="527" customFormat="1" ht="15.75">
      <c r="B111" s="837"/>
      <c r="C111" s="840"/>
      <c r="D111" s="858"/>
      <c r="E111" s="855"/>
      <c r="F111" s="549">
        <v>4</v>
      </c>
      <c r="G111" s="550"/>
      <c r="H111" s="589" t="str">
        <f t="shared" si="2"/>
        <v>Belum Diisi</v>
      </c>
      <c r="I111" s="592" t="s">
        <v>26</v>
      </c>
      <c r="J111" s="593" t="str">
        <f>IF($D$108="Y/T","Isi Sasaran",IF($E$108=0,0,IF(I111="Y",1,IF(I111="T",0,"Isi Dulu"))))</f>
        <v>Isi Sasaran</v>
      </c>
      <c r="K111" s="592" t="s">
        <v>26</v>
      </c>
      <c r="L111" s="593" t="str">
        <f>IF($D$108="Y/T","Isi Sasaran",IF($E$108=0,0,IF(K111="Y",1,IF(K111="T",0,"Isi Dulu"))))</f>
        <v>Isi Sasaran</v>
      </c>
      <c r="M111" s="849"/>
      <c r="N111" s="852"/>
      <c r="O111" s="517"/>
      <c r="P111" s="517"/>
      <c r="Q111" s="517"/>
      <c r="R111" s="517"/>
    </row>
    <row r="112" spans="2:18" s="527" customFormat="1" ht="15.75">
      <c r="B112" s="838"/>
      <c r="C112" s="841"/>
      <c r="D112" s="859"/>
      <c r="E112" s="856"/>
      <c r="F112" s="569">
        <v>5</v>
      </c>
      <c r="G112" s="570"/>
      <c r="H112" s="594" t="str">
        <f t="shared" si="2"/>
        <v>Belum Diisi</v>
      </c>
      <c r="I112" s="595" t="s">
        <v>26</v>
      </c>
      <c r="J112" s="596" t="str">
        <f>IF($D$108="Y/T","Isi Sasaran",IF($E$108=0,0,IF(I112="Y",1,IF(I112="T",0,"Isi Dulu"))))</f>
        <v>Isi Sasaran</v>
      </c>
      <c r="K112" s="595" t="s">
        <v>26</v>
      </c>
      <c r="L112" s="596" t="str">
        <f>IF($D$108="Y/T","Isi Sasaran",IF($E$108=0,0,IF(K112="Y",1,IF(K112="T",0,"Isi Dulu"))))</f>
        <v>Isi Sasaran</v>
      </c>
      <c r="M112" s="850"/>
      <c r="N112" s="853"/>
      <c r="O112" s="517"/>
      <c r="P112" s="517"/>
      <c r="Q112" s="517"/>
      <c r="R112" s="517"/>
    </row>
    <row r="113" spans="2:18" s="527" customFormat="1" ht="15.75">
      <c r="B113" s="836">
        <v>2</v>
      </c>
      <c r="C113" s="839"/>
      <c r="D113" s="857" t="s">
        <v>26</v>
      </c>
      <c r="E113" s="854" t="str">
        <f>IF(D113="Y",1,IF(D113="T",0,IF(D113="Y/T","Belum diisi","Error")))</f>
        <v>Belum diisi</v>
      </c>
      <c r="F113" s="528">
        <v>1</v>
      </c>
      <c r="G113" s="529"/>
      <c r="H113" s="597" t="str">
        <f t="shared" si="2"/>
        <v>Belum Diisi</v>
      </c>
      <c r="I113" s="590" t="s">
        <v>26</v>
      </c>
      <c r="J113" s="591" t="str">
        <f>IF($D$113="Y/T","Isi Sasaran",IF($E$113=0,0,IF(I113="Y",1,IF(I113="T",0,"Isi Dulu"))))</f>
        <v>Isi Sasaran</v>
      </c>
      <c r="K113" s="590" t="s">
        <v>26</v>
      </c>
      <c r="L113" s="591" t="str">
        <f>IF($D$113="Y/T","Isi Sasaran",IF($E$113=0,0,IF(K113="Y",1,IF(K113="T",0,"Isi Dulu"))))</f>
        <v>Isi Sasaran</v>
      </c>
      <c r="M113" s="848" t="s">
        <v>26</v>
      </c>
      <c r="N113" s="851" t="str">
        <f>IF(M113="Y",1,IF(M113="T",0,IF(M113="Y/T","Belum diisi","Error")))</f>
        <v>Belum diisi</v>
      </c>
      <c r="O113" s="517"/>
      <c r="P113" s="517"/>
      <c r="Q113" s="517"/>
      <c r="R113" s="517"/>
    </row>
    <row r="114" spans="2:18" s="527" customFormat="1" ht="15.75">
      <c r="B114" s="837"/>
      <c r="C114" s="840"/>
      <c r="D114" s="858"/>
      <c r="E114" s="855"/>
      <c r="F114" s="549">
        <v>2</v>
      </c>
      <c r="G114" s="550"/>
      <c r="H114" s="598" t="str">
        <f t="shared" si="2"/>
        <v>Belum Diisi</v>
      </c>
      <c r="I114" s="592" t="s">
        <v>26</v>
      </c>
      <c r="J114" s="593" t="str">
        <f>IF($D$113="Y/T","Isi Sasaran",IF($E$113=0,0,IF(I114="Y",1,IF(I114="T",0,"Isi Dulu"))))</f>
        <v>Isi Sasaran</v>
      </c>
      <c r="K114" s="592" t="s">
        <v>26</v>
      </c>
      <c r="L114" s="593" t="str">
        <f>IF($D$113="Y/T","Isi Sasaran",IF($E$113=0,0,IF(K114="Y",1,IF(K114="T",0,"Isi Dulu"))))</f>
        <v>Isi Sasaran</v>
      </c>
      <c r="M114" s="849"/>
      <c r="N114" s="852"/>
      <c r="O114" s="517"/>
      <c r="P114" s="517"/>
      <c r="Q114" s="517"/>
      <c r="R114" s="517"/>
    </row>
    <row r="115" spans="2:18" s="527" customFormat="1" ht="15.75">
      <c r="B115" s="837"/>
      <c r="C115" s="840"/>
      <c r="D115" s="858"/>
      <c r="E115" s="855"/>
      <c r="F115" s="549">
        <v>3</v>
      </c>
      <c r="G115" s="550"/>
      <c r="H115" s="598" t="str">
        <f t="shared" si="2"/>
        <v>Belum Diisi</v>
      </c>
      <c r="I115" s="592" t="s">
        <v>26</v>
      </c>
      <c r="J115" s="593" t="str">
        <f>IF($D$113="Y/T","Isi Sasaran",IF($E$113=0,0,IF(I115="Y",1,IF(I115="T",0,"Isi Dulu"))))</f>
        <v>Isi Sasaran</v>
      </c>
      <c r="K115" s="592" t="s">
        <v>26</v>
      </c>
      <c r="L115" s="593" t="str">
        <f>IF($D$113="Y/T","Isi Sasaran",IF($E$113=0,0,IF(K115="Y",1,IF(K115="T",0,"Isi Dulu"))))</f>
        <v>Isi Sasaran</v>
      </c>
      <c r="M115" s="849"/>
      <c r="N115" s="852"/>
      <c r="O115" s="517"/>
      <c r="P115" s="517"/>
      <c r="Q115" s="517"/>
      <c r="R115" s="517"/>
    </row>
    <row r="116" spans="2:18" s="527" customFormat="1" ht="15.75">
      <c r="B116" s="837"/>
      <c r="C116" s="840"/>
      <c r="D116" s="858"/>
      <c r="E116" s="855"/>
      <c r="F116" s="549">
        <v>4</v>
      </c>
      <c r="G116" s="550"/>
      <c r="H116" s="598" t="str">
        <f t="shared" si="2"/>
        <v>Belum Diisi</v>
      </c>
      <c r="I116" s="592" t="s">
        <v>26</v>
      </c>
      <c r="J116" s="593" t="str">
        <f>IF($D$113="Y/T","Isi Sasaran",IF($E$113=0,0,IF(I116="Y",1,IF(I116="T",0,"Isi Dulu"))))</f>
        <v>Isi Sasaran</v>
      </c>
      <c r="K116" s="592" t="s">
        <v>26</v>
      </c>
      <c r="L116" s="593" t="str">
        <f>IF($D$113="Y/T","Isi Sasaran",IF($E$113=0,0,IF(K116="Y",1,IF(K116="T",0,"Isi Dulu"))))</f>
        <v>Isi Sasaran</v>
      </c>
      <c r="M116" s="849"/>
      <c r="N116" s="852"/>
      <c r="O116" s="517"/>
      <c r="P116" s="517"/>
      <c r="Q116" s="517"/>
      <c r="R116" s="517"/>
    </row>
    <row r="117" spans="2:18" s="527" customFormat="1" ht="15.75">
      <c r="B117" s="838"/>
      <c r="C117" s="841"/>
      <c r="D117" s="859"/>
      <c r="E117" s="856"/>
      <c r="F117" s="569">
        <v>5</v>
      </c>
      <c r="G117" s="570"/>
      <c r="H117" s="599" t="str">
        <f t="shared" si="2"/>
        <v>Belum Diisi</v>
      </c>
      <c r="I117" s="595" t="s">
        <v>26</v>
      </c>
      <c r="J117" s="596" t="str">
        <f>IF($D$113="Y/T","Isi Sasaran",IF($E$113=0,0,IF(I117="Y",1,IF(I117="T",0,"Isi Dulu"))))</f>
        <v>Isi Sasaran</v>
      </c>
      <c r="K117" s="595" t="s">
        <v>26</v>
      </c>
      <c r="L117" s="596" t="str">
        <f>IF($D$113="Y/T","Isi Sasaran",IF($E$113=0,0,IF(K117="Y",1,IF(K117="T",0,"Isi Dulu"))))</f>
        <v>Isi Sasaran</v>
      </c>
      <c r="M117" s="850"/>
      <c r="N117" s="853"/>
      <c r="O117" s="517"/>
      <c r="P117" s="517"/>
      <c r="Q117" s="517"/>
      <c r="R117" s="517"/>
    </row>
    <row r="118" spans="2:18" s="527" customFormat="1" ht="15.75">
      <c r="B118" s="836">
        <v>3</v>
      </c>
      <c r="C118" s="839"/>
      <c r="D118" s="857" t="s">
        <v>26</v>
      </c>
      <c r="E118" s="854" t="str">
        <f>IF(D118="Y",1,IF(D118="T",0,IF(D118="Y/T","Belum diisi","Error")))</f>
        <v>Belum diisi</v>
      </c>
      <c r="F118" s="528">
        <v>1</v>
      </c>
      <c r="G118" s="529"/>
      <c r="H118" s="600" t="str">
        <f t="shared" si="2"/>
        <v>Belum Diisi</v>
      </c>
      <c r="I118" s="590" t="s">
        <v>26</v>
      </c>
      <c r="J118" s="591" t="str">
        <f>IF($D$118="Y/T","Isi Sasaran",IF($E$118=0,0,IF(I118="Y",1,IF(I118="T",0,"Isi Dulu"))))</f>
        <v>Isi Sasaran</v>
      </c>
      <c r="K118" s="590" t="s">
        <v>26</v>
      </c>
      <c r="L118" s="591" t="str">
        <f>IF($D$118="Y/T","Isi Sasaran",IF($E$118=0,0,IF(K118="Y",1,IF(K118="T",0,"Isi Dulu"))))</f>
        <v>Isi Sasaran</v>
      </c>
      <c r="M118" s="848" t="s">
        <v>26</v>
      </c>
      <c r="N118" s="851" t="str">
        <f>IF(M118="Y",1,IF(M118="T",0,IF(M118="Y/T","Belum diisi","Error")))</f>
        <v>Belum diisi</v>
      </c>
      <c r="O118" s="517"/>
      <c r="P118" s="517"/>
      <c r="Q118" s="517"/>
      <c r="R118" s="517"/>
    </row>
    <row r="119" spans="2:18" s="527" customFormat="1" ht="15.75">
      <c r="B119" s="837"/>
      <c r="C119" s="840"/>
      <c r="D119" s="858"/>
      <c r="E119" s="855"/>
      <c r="F119" s="549">
        <v>2</v>
      </c>
      <c r="G119" s="550"/>
      <c r="H119" s="598" t="str">
        <f t="shared" si="2"/>
        <v>Belum Diisi</v>
      </c>
      <c r="I119" s="592" t="s">
        <v>26</v>
      </c>
      <c r="J119" s="593" t="str">
        <f>IF($D$118="Y/T","Isi Sasaran",IF($E$118=0,0,IF(I119="Y",1,IF(I119="T",0,"Isi Dulu"))))</f>
        <v>Isi Sasaran</v>
      </c>
      <c r="K119" s="592" t="s">
        <v>26</v>
      </c>
      <c r="L119" s="593" t="str">
        <f>IF($D$118="Y/T","Isi Sasaran",IF($E$118=0,0,IF(K119="Y",1,IF(K119="T",0,"Isi Dulu"))))</f>
        <v>Isi Sasaran</v>
      </c>
      <c r="M119" s="849"/>
      <c r="N119" s="852"/>
      <c r="O119" s="517"/>
      <c r="P119" s="517"/>
      <c r="Q119" s="517"/>
      <c r="R119" s="517"/>
    </row>
    <row r="120" spans="2:18" s="527" customFormat="1" ht="15.75">
      <c r="B120" s="837"/>
      <c r="C120" s="840"/>
      <c r="D120" s="858"/>
      <c r="E120" s="855"/>
      <c r="F120" s="549">
        <v>3</v>
      </c>
      <c r="G120" s="550"/>
      <c r="H120" s="598" t="str">
        <f t="shared" si="2"/>
        <v>Belum Diisi</v>
      </c>
      <c r="I120" s="592" t="s">
        <v>26</v>
      </c>
      <c r="J120" s="593" t="str">
        <f>IF($D$118="Y/T","Isi Sasaran",IF($E$118=0,0,IF(I120="Y",1,IF(I120="T",0,"Isi Dulu"))))</f>
        <v>Isi Sasaran</v>
      </c>
      <c r="K120" s="592" t="s">
        <v>26</v>
      </c>
      <c r="L120" s="593" t="str">
        <f>IF($D$118="Y/T","Isi Sasaran",IF($E$118=0,0,IF(K120="Y",1,IF(K120="T",0,"Isi Dulu"))))</f>
        <v>Isi Sasaran</v>
      </c>
      <c r="M120" s="849"/>
      <c r="N120" s="852"/>
      <c r="O120" s="517"/>
      <c r="P120" s="517"/>
      <c r="Q120" s="517"/>
      <c r="R120" s="517"/>
    </row>
    <row r="121" spans="2:18" s="527" customFormat="1" ht="15.75">
      <c r="B121" s="837"/>
      <c r="C121" s="840"/>
      <c r="D121" s="858"/>
      <c r="E121" s="855"/>
      <c r="F121" s="549">
        <v>4</v>
      </c>
      <c r="G121" s="550"/>
      <c r="H121" s="598" t="str">
        <f t="shared" si="2"/>
        <v>Belum Diisi</v>
      </c>
      <c r="I121" s="592" t="s">
        <v>26</v>
      </c>
      <c r="J121" s="593" t="str">
        <f>IF($D$118="Y/T","Isi Sasaran",IF($E$118=0,0,IF(I121="Y",1,IF(I121="T",0,"Isi Dulu"))))</f>
        <v>Isi Sasaran</v>
      </c>
      <c r="K121" s="592" t="s">
        <v>26</v>
      </c>
      <c r="L121" s="593" t="str">
        <f>IF($D$118="Y/T","Isi Sasaran",IF($E$118=0,0,IF(K121="Y",1,IF(K121="T",0,"Isi Dulu"))))</f>
        <v>Isi Sasaran</v>
      </c>
      <c r="M121" s="849"/>
      <c r="N121" s="852"/>
      <c r="O121" s="517"/>
      <c r="P121" s="517"/>
      <c r="Q121" s="517"/>
      <c r="R121" s="517"/>
    </row>
    <row r="122" spans="2:18" s="527" customFormat="1" ht="15.75">
      <c r="B122" s="838"/>
      <c r="C122" s="841"/>
      <c r="D122" s="859"/>
      <c r="E122" s="856"/>
      <c r="F122" s="569">
        <v>5</v>
      </c>
      <c r="G122" s="570"/>
      <c r="H122" s="599" t="str">
        <f t="shared" si="2"/>
        <v>Belum Diisi</v>
      </c>
      <c r="I122" s="595" t="s">
        <v>26</v>
      </c>
      <c r="J122" s="596" t="str">
        <f>IF($D$118="Y/T","Isi Sasaran",IF($E$118=0,0,IF(I122="Y",1,IF(I122="T",0,"Isi Dulu"))))</f>
        <v>Isi Sasaran</v>
      </c>
      <c r="K122" s="595" t="s">
        <v>26</v>
      </c>
      <c r="L122" s="596" t="str">
        <f>IF($D$118="Y/T","Isi Sasaran",IF($E$118=0,0,IF(K122="Y",1,IF(K122="T",0,"Isi Dulu"))))</f>
        <v>Isi Sasaran</v>
      </c>
      <c r="M122" s="850"/>
      <c r="N122" s="853"/>
      <c r="O122" s="517"/>
      <c r="P122" s="517"/>
      <c r="Q122" s="517"/>
      <c r="R122" s="517"/>
    </row>
    <row r="123" spans="2:18" s="527" customFormat="1" ht="15.75">
      <c r="B123" s="836">
        <v>4</v>
      </c>
      <c r="C123" s="839"/>
      <c r="D123" s="857" t="s">
        <v>26</v>
      </c>
      <c r="E123" s="854" t="str">
        <f>IF(D123="Y",1,IF(D123="T",0,IF(D123="Y/T","Belum diisi","Error")))</f>
        <v>Belum diisi</v>
      </c>
      <c r="F123" s="528">
        <v>1</v>
      </c>
      <c r="G123" s="529"/>
      <c r="H123" s="600" t="str">
        <f t="shared" si="2"/>
        <v>Belum Diisi</v>
      </c>
      <c r="I123" s="590" t="s">
        <v>26</v>
      </c>
      <c r="J123" s="591" t="str">
        <f>IF($D$123="Y/T","Isi Sasaran",IF($E$123=0,0,IF(I123="Y",1,IF(I123="T",0,"Isi Dulu"))))</f>
        <v>Isi Sasaran</v>
      </c>
      <c r="K123" s="590" t="s">
        <v>26</v>
      </c>
      <c r="L123" s="591" t="str">
        <f>IF($D$123="Y/T","Isi Sasaran",IF($E$123=0,0,IF(K123="Y",1,IF(K123="T",0,"Isi Dulu"))))</f>
        <v>Isi Sasaran</v>
      </c>
      <c r="M123" s="848" t="s">
        <v>26</v>
      </c>
      <c r="N123" s="851" t="str">
        <f>IF(M123="Y",1,IF(M123="T",0,IF(M123="Y/T","Belum diisi","Error")))</f>
        <v>Belum diisi</v>
      </c>
      <c r="O123" s="517"/>
      <c r="P123" s="517"/>
      <c r="Q123" s="517"/>
      <c r="R123" s="517"/>
    </row>
    <row r="124" spans="2:18" s="527" customFormat="1" ht="15.75">
      <c r="B124" s="837"/>
      <c r="C124" s="840"/>
      <c r="D124" s="858"/>
      <c r="E124" s="855"/>
      <c r="F124" s="549">
        <v>2</v>
      </c>
      <c r="G124" s="550"/>
      <c r="H124" s="598" t="str">
        <f t="shared" si="2"/>
        <v>Belum Diisi</v>
      </c>
      <c r="I124" s="592" t="s">
        <v>26</v>
      </c>
      <c r="J124" s="593" t="str">
        <f>IF($D$123="Y/T","Isi Sasaran",IF($E$123=0,0,IF(I124="Y",1,IF(I124="T",0,"Isi Dulu"))))</f>
        <v>Isi Sasaran</v>
      </c>
      <c r="K124" s="592" t="s">
        <v>26</v>
      </c>
      <c r="L124" s="593" t="str">
        <f>IF($D$123="Y/T","Isi Sasaran",IF($E$123=0,0,IF(K124="Y",1,IF(K124="T",0,"Isi Dulu"))))</f>
        <v>Isi Sasaran</v>
      </c>
      <c r="M124" s="849"/>
      <c r="N124" s="852"/>
      <c r="O124" s="517"/>
      <c r="P124" s="517"/>
      <c r="Q124" s="517"/>
      <c r="R124" s="517"/>
    </row>
    <row r="125" spans="2:18" s="527" customFormat="1" ht="15.75">
      <c r="B125" s="837"/>
      <c r="C125" s="840"/>
      <c r="D125" s="858"/>
      <c r="E125" s="855"/>
      <c r="F125" s="549">
        <v>3</v>
      </c>
      <c r="G125" s="550"/>
      <c r="H125" s="598" t="str">
        <f t="shared" si="2"/>
        <v>Belum Diisi</v>
      </c>
      <c r="I125" s="592" t="s">
        <v>26</v>
      </c>
      <c r="J125" s="593" t="str">
        <f>IF($D$123="Y/T","Isi Sasaran",IF($E$123=0,0,IF(I125="Y",1,IF(I125="T",0,"Isi Dulu"))))</f>
        <v>Isi Sasaran</v>
      </c>
      <c r="K125" s="592" t="s">
        <v>26</v>
      </c>
      <c r="L125" s="593" t="str">
        <f>IF($D$123="Y/T","Isi Sasaran",IF($E$123=0,0,IF(K125="Y",1,IF(K125="T",0,"Isi Dulu"))))</f>
        <v>Isi Sasaran</v>
      </c>
      <c r="M125" s="849"/>
      <c r="N125" s="852"/>
      <c r="O125" s="517"/>
      <c r="P125" s="517"/>
      <c r="Q125" s="517"/>
      <c r="R125" s="517"/>
    </row>
    <row r="126" spans="2:18" s="527" customFormat="1" ht="15.75">
      <c r="B126" s="837"/>
      <c r="C126" s="840"/>
      <c r="D126" s="858"/>
      <c r="E126" s="855"/>
      <c r="F126" s="549">
        <v>4</v>
      </c>
      <c r="G126" s="550"/>
      <c r="H126" s="598" t="str">
        <f t="shared" si="2"/>
        <v>Belum Diisi</v>
      </c>
      <c r="I126" s="592" t="s">
        <v>26</v>
      </c>
      <c r="J126" s="593" t="str">
        <f>IF($D$123="Y/T","Isi Sasaran",IF($E$123=0,0,IF(I126="Y",1,IF(I126="T",0,"Isi Dulu"))))</f>
        <v>Isi Sasaran</v>
      </c>
      <c r="K126" s="592" t="s">
        <v>26</v>
      </c>
      <c r="L126" s="593" t="str">
        <f>IF($D$123="Y/T","Isi Sasaran",IF($E$123=0,0,IF(K126="Y",1,IF(K126="T",0,"Isi Dulu"))))</f>
        <v>Isi Sasaran</v>
      </c>
      <c r="M126" s="849"/>
      <c r="N126" s="852"/>
      <c r="O126" s="517"/>
      <c r="P126" s="517"/>
      <c r="Q126" s="517"/>
      <c r="R126" s="517"/>
    </row>
    <row r="127" spans="2:18" s="527" customFormat="1" ht="15.75">
      <c r="B127" s="838"/>
      <c r="C127" s="841"/>
      <c r="D127" s="859"/>
      <c r="E127" s="856"/>
      <c r="F127" s="569">
        <v>5</v>
      </c>
      <c r="G127" s="570"/>
      <c r="H127" s="599" t="str">
        <f t="shared" si="2"/>
        <v>Belum Diisi</v>
      </c>
      <c r="I127" s="595" t="s">
        <v>26</v>
      </c>
      <c r="J127" s="596" t="str">
        <f>IF($D$123="Y/T","Isi Sasaran",IF($E$123=0,0,IF(I127="Y",1,IF(I127="T",0,"Isi Dulu"))))</f>
        <v>Isi Sasaran</v>
      </c>
      <c r="K127" s="595" t="s">
        <v>26</v>
      </c>
      <c r="L127" s="596" t="str">
        <f>IF($D$123="Y/T","Isi Sasaran",IF($E$123=0,0,IF(K127="Y",1,IF(K127="T",0,"Isi Dulu"))))</f>
        <v>Isi Sasaran</v>
      </c>
      <c r="M127" s="850"/>
      <c r="N127" s="853"/>
      <c r="O127" s="517"/>
      <c r="P127" s="517"/>
      <c r="Q127" s="517"/>
      <c r="R127" s="517"/>
    </row>
    <row r="128" spans="2:18" s="527" customFormat="1" ht="15.75">
      <c r="B128" s="836">
        <v>5</v>
      </c>
      <c r="C128" s="839"/>
      <c r="D128" s="857" t="s">
        <v>26</v>
      </c>
      <c r="E128" s="854" t="str">
        <f>IF(D128="Y",1,IF(D128="T",0,IF(D128="Y/T","Belum diisi","Error")))</f>
        <v>Belum diisi</v>
      </c>
      <c r="F128" s="528">
        <v>1</v>
      </c>
      <c r="G128" s="529"/>
      <c r="H128" s="600" t="str">
        <f t="shared" si="2"/>
        <v>Belum Diisi</v>
      </c>
      <c r="I128" s="590" t="s">
        <v>26</v>
      </c>
      <c r="J128" s="591" t="str">
        <f>IF($D$128="Y/T","Isi Sasaran",IF($E$128=0,0,IF(I128="Y",1,IF(I128="T",0,"Isi Dulu"))))</f>
        <v>Isi Sasaran</v>
      </c>
      <c r="K128" s="590" t="s">
        <v>26</v>
      </c>
      <c r="L128" s="591" t="str">
        <f>IF($D$128="Y/T","Isi Sasaran",IF($E$128=0,0,IF(K128="Y",1,IF(K128="T",0,"Isi Dulu"))))</f>
        <v>Isi Sasaran</v>
      </c>
      <c r="M128" s="848" t="s">
        <v>26</v>
      </c>
      <c r="N128" s="851" t="str">
        <f>IF(M128="Y",1,IF(M128="T",0,IF(M128="Y/T","Belum diisi","Error")))</f>
        <v>Belum diisi</v>
      </c>
      <c r="O128" s="517"/>
      <c r="P128" s="517"/>
      <c r="Q128" s="517"/>
      <c r="R128" s="517"/>
    </row>
    <row r="129" spans="2:18" s="527" customFormat="1" ht="15.75">
      <c r="B129" s="837"/>
      <c r="C129" s="840"/>
      <c r="D129" s="858"/>
      <c r="E129" s="855"/>
      <c r="F129" s="549">
        <v>2</v>
      </c>
      <c r="G129" s="550"/>
      <c r="H129" s="598" t="str">
        <f t="shared" si="2"/>
        <v>Belum Diisi</v>
      </c>
      <c r="I129" s="592" t="s">
        <v>26</v>
      </c>
      <c r="J129" s="593" t="str">
        <f>IF($D$128="Y/T","Isi Sasaran",IF($E$128=0,0,IF(I129="Y",1,IF(I129="T",0,"Isi Dulu"))))</f>
        <v>Isi Sasaran</v>
      </c>
      <c r="K129" s="592" t="s">
        <v>26</v>
      </c>
      <c r="L129" s="593" t="str">
        <f>IF($D$128="Y/T","Isi Sasaran",IF($E$128=0,0,IF(K129="Y",1,IF(K129="T",0,"Isi Dulu"))))</f>
        <v>Isi Sasaran</v>
      </c>
      <c r="M129" s="849"/>
      <c r="N129" s="852"/>
      <c r="O129" s="517"/>
      <c r="P129" s="517"/>
      <c r="Q129" s="517"/>
      <c r="R129" s="517"/>
    </row>
    <row r="130" spans="2:18" s="527" customFormat="1" ht="15.75">
      <c r="B130" s="837"/>
      <c r="C130" s="840"/>
      <c r="D130" s="858"/>
      <c r="E130" s="855"/>
      <c r="F130" s="549">
        <v>3</v>
      </c>
      <c r="G130" s="550"/>
      <c r="H130" s="598" t="str">
        <f t="shared" si="2"/>
        <v>Belum Diisi</v>
      </c>
      <c r="I130" s="592" t="s">
        <v>26</v>
      </c>
      <c r="J130" s="593" t="str">
        <f>IF($D$128="Y/T","Isi Sasaran",IF($E$128=0,0,IF(I130="Y",1,IF(I130="T",0,"Isi Dulu"))))</f>
        <v>Isi Sasaran</v>
      </c>
      <c r="K130" s="592" t="s">
        <v>26</v>
      </c>
      <c r="L130" s="593" t="str">
        <f>IF($D$128="Y/T","Isi Sasaran",IF($E$128=0,0,IF(K130="Y",1,IF(K130="T",0,"Isi Dulu"))))</f>
        <v>Isi Sasaran</v>
      </c>
      <c r="M130" s="849"/>
      <c r="N130" s="852"/>
      <c r="O130" s="517"/>
      <c r="P130" s="517"/>
      <c r="Q130" s="517"/>
      <c r="R130" s="517"/>
    </row>
    <row r="131" spans="2:18" s="527" customFormat="1" ht="15.75">
      <c r="B131" s="837"/>
      <c r="C131" s="840"/>
      <c r="D131" s="858"/>
      <c r="E131" s="855"/>
      <c r="F131" s="549">
        <v>4</v>
      </c>
      <c r="G131" s="550"/>
      <c r="H131" s="598" t="str">
        <f t="shared" si="2"/>
        <v>Belum Diisi</v>
      </c>
      <c r="I131" s="592" t="s">
        <v>26</v>
      </c>
      <c r="J131" s="593" t="str">
        <f>IF($D$128="Y/T","Isi Sasaran",IF($E$128=0,0,IF(I131="Y",1,IF(I131="T",0,"Isi Dulu"))))</f>
        <v>Isi Sasaran</v>
      </c>
      <c r="K131" s="592" t="s">
        <v>26</v>
      </c>
      <c r="L131" s="593" t="str">
        <f>IF($D$128="Y/T","Isi Sasaran",IF($E$128=0,0,IF(K131="Y",1,IF(K131="T",0,"Isi Dulu"))))</f>
        <v>Isi Sasaran</v>
      </c>
      <c r="M131" s="849"/>
      <c r="N131" s="852"/>
      <c r="O131" s="517"/>
      <c r="P131" s="517"/>
      <c r="Q131" s="517"/>
      <c r="R131" s="517"/>
    </row>
    <row r="132" spans="2:18" s="527" customFormat="1" ht="15.75">
      <c r="B132" s="838"/>
      <c r="C132" s="841"/>
      <c r="D132" s="859"/>
      <c r="E132" s="856"/>
      <c r="F132" s="569">
        <v>5</v>
      </c>
      <c r="G132" s="570"/>
      <c r="H132" s="599" t="str">
        <f t="shared" si="2"/>
        <v>Belum Diisi</v>
      </c>
      <c r="I132" s="595" t="s">
        <v>26</v>
      </c>
      <c r="J132" s="596" t="str">
        <f>IF($D$128="Y/T","Isi Sasaran",IF($E$128=0,0,IF(I132="Y",1,IF(I132="T",0,"Isi Dulu"))))</f>
        <v>Isi Sasaran</v>
      </c>
      <c r="K132" s="595" t="s">
        <v>26</v>
      </c>
      <c r="L132" s="596" t="str">
        <f>IF($D$128="Y/T","Isi Sasaran",IF($E$128=0,0,IF(K132="Y",1,IF(K132="T",0,"Isi Dulu"))))</f>
        <v>Isi Sasaran</v>
      </c>
      <c r="M132" s="850"/>
      <c r="N132" s="853"/>
      <c r="O132" s="517"/>
      <c r="P132" s="517"/>
      <c r="Q132" s="517"/>
      <c r="R132" s="517"/>
    </row>
    <row r="133" spans="2:18" s="527" customFormat="1" ht="15.75">
      <c r="B133" s="836">
        <v>6</v>
      </c>
      <c r="C133" s="839"/>
      <c r="D133" s="857" t="s">
        <v>26</v>
      </c>
      <c r="E133" s="854" t="str">
        <f>IF(D133="Y",1,IF(D133="T",0,IF(D133="Y/T","Belum diisi","Error")))</f>
        <v>Belum diisi</v>
      </c>
      <c r="F133" s="528">
        <v>1</v>
      </c>
      <c r="G133" s="529"/>
      <c r="H133" s="600" t="str">
        <f t="shared" si="2"/>
        <v>Belum Diisi</v>
      </c>
      <c r="I133" s="590" t="s">
        <v>26</v>
      </c>
      <c r="J133" s="591" t="str">
        <f>IF($D$133="Y/T","Isi Sasaran",IF($E$133=0,0,IF(I133="Y",1,IF(I133="T",0,"Isi Dulu"))))</f>
        <v>Isi Sasaran</v>
      </c>
      <c r="K133" s="590" t="s">
        <v>26</v>
      </c>
      <c r="L133" s="591" t="str">
        <f>IF($D$133="Y/T","Isi Sasaran",IF($E$133=0,0,IF(K133="Y",1,IF(K133="T",0,"Isi Dulu"))))</f>
        <v>Isi Sasaran</v>
      </c>
      <c r="M133" s="848" t="s">
        <v>26</v>
      </c>
      <c r="N133" s="851" t="str">
        <f>IF(M133="Y",1,IF(M133="T",0,IF(M133="Y/T","Belum diisi","Error")))</f>
        <v>Belum diisi</v>
      </c>
      <c r="O133" s="517"/>
      <c r="P133" s="517"/>
      <c r="Q133" s="517"/>
      <c r="R133" s="517"/>
    </row>
    <row r="134" spans="2:18" s="527" customFormat="1" ht="15.75">
      <c r="B134" s="837"/>
      <c r="C134" s="840"/>
      <c r="D134" s="858"/>
      <c r="E134" s="855"/>
      <c r="F134" s="549">
        <v>2</v>
      </c>
      <c r="G134" s="550"/>
      <c r="H134" s="598" t="str">
        <f t="shared" si="2"/>
        <v>Belum Diisi</v>
      </c>
      <c r="I134" s="592" t="s">
        <v>26</v>
      </c>
      <c r="J134" s="593" t="str">
        <f>IF($D$133="Y/T","Isi Sasaran",IF($E$133=0,0,IF(I134="Y",1,IF(I134="T",0,"Isi Dulu"))))</f>
        <v>Isi Sasaran</v>
      </c>
      <c r="K134" s="592" t="s">
        <v>26</v>
      </c>
      <c r="L134" s="593" t="str">
        <f>IF($D$133="Y/T","Isi Sasaran",IF($E$133=0,0,IF(K134="Y",1,IF(K134="T",0,"Isi Dulu"))))</f>
        <v>Isi Sasaran</v>
      </c>
      <c r="M134" s="849"/>
      <c r="N134" s="852"/>
      <c r="O134" s="517"/>
      <c r="P134" s="517"/>
      <c r="Q134" s="517"/>
      <c r="R134" s="517"/>
    </row>
    <row r="135" spans="2:18" s="527" customFormat="1" ht="15.75">
      <c r="B135" s="837"/>
      <c r="C135" s="840"/>
      <c r="D135" s="858"/>
      <c r="E135" s="855"/>
      <c r="F135" s="549">
        <v>3</v>
      </c>
      <c r="G135" s="550"/>
      <c r="H135" s="598" t="str">
        <f t="shared" si="2"/>
        <v>Belum Diisi</v>
      </c>
      <c r="I135" s="592" t="s">
        <v>26</v>
      </c>
      <c r="J135" s="593" t="str">
        <f>IF($D$133="Y/T","Isi Sasaran",IF($E$133=0,0,IF(I135="Y",1,IF(I135="T",0,"Isi Dulu"))))</f>
        <v>Isi Sasaran</v>
      </c>
      <c r="K135" s="592" t="s">
        <v>26</v>
      </c>
      <c r="L135" s="593" t="str">
        <f>IF($D$133="Y/T","Isi Sasaran",IF($E$133=0,0,IF(K135="Y",1,IF(K135="T",0,"Isi Dulu"))))</f>
        <v>Isi Sasaran</v>
      </c>
      <c r="M135" s="849"/>
      <c r="N135" s="852"/>
      <c r="O135" s="517"/>
      <c r="P135" s="517"/>
      <c r="Q135" s="517"/>
      <c r="R135" s="517"/>
    </row>
    <row r="136" spans="2:18" s="527" customFormat="1" ht="15.75">
      <c r="B136" s="837"/>
      <c r="C136" s="840"/>
      <c r="D136" s="858"/>
      <c r="E136" s="855"/>
      <c r="F136" s="549">
        <v>4</v>
      </c>
      <c r="G136" s="550"/>
      <c r="H136" s="598" t="str">
        <f t="shared" si="2"/>
        <v>Belum Diisi</v>
      </c>
      <c r="I136" s="592" t="s">
        <v>26</v>
      </c>
      <c r="J136" s="593" t="str">
        <f>IF($D$133="Y/T","Isi Sasaran",IF($E$133=0,0,IF(I136="Y",1,IF(I136="T",0,"Isi Dulu"))))</f>
        <v>Isi Sasaran</v>
      </c>
      <c r="K136" s="592" t="s">
        <v>26</v>
      </c>
      <c r="L136" s="593" t="str">
        <f>IF($D$133="Y/T","Isi Sasaran",IF($E$133=0,0,IF(K136="Y",1,IF(K136="T",0,"Isi Dulu"))))</f>
        <v>Isi Sasaran</v>
      </c>
      <c r="M136" s="849"/>
      <c r="N136" s="852"/>
      <c r="O136" s="517"/>
      <c r="P136" s="517"/>
      <c r="Q136" s="517"/>
      <c r="R136" s="517"/>
    </row>
    <row r="137" spans="2:18" s="527" customFormat="1" ht="15.75">
      <c r="B137" s="838"/>
      <c r="C137" s="841"/>
      <c r="D137" s="859"/>
      <c r="E137" s="856"/>
      <c r="F137" s="569">
        <v>5</v>
      </c>
      <c r="G137" s="570"/>
      <c r="H137" s="599" t="str">
        <f t="shared" si="2"/>
        <v>Belum Diisi</v>
      </c>
      <c r="I137" s="595" t="s">
        <v>26</v>
      </c>
      <c r="J137" s="596" t="str">
        <f>IF($D$133="Y/T","Isi Sasaran",IF($E$133=0,0,IF(I137="Y",1,IF(I137="T",0,"Isi Dulu"))))</f>
        <v>Isi Sasaran</v>
      </c>
      <c r="K137" s="595" t="s">
        <v>26</v>
      </c>
      <c r="L137" s="596" t="str">
        <f>IF($D$133="Y/T","Isi Sasaran",IF($E$133=0,0,IF(K137="Y",1,IF(K137="T",0,"Isi Dulu"))))</f>
        <v>Isi Sasaran</v>
      </c>
      <c r="M137" s="850"/>
      <c r="N137" s="853"/>
      <c r="O137" s="517"/>
      <c r="P137" s="517"/>
      <c r="Q137" s="517"/>
      <c r="R137" s="517"/>
    </row>
    <row r="138" spans="2:18" s="527" customFormat="1" ht="15.75">
      <c r="B138" s="836">
        <v>7</v>
      </c>
      <c r="C138" s="839"/>
      <c r="D138" s="857" t="s">
        <v>26</v>
      </c>
      <c r="E138" s="854" t="str">
        <f>IF(D138="Y",1,IF(D138="T",0,IF(D138="Y/T","Belum diisi","Error")))</f>
        <v>Belum diisi</v>
      </c>
      <c r="F138" s="528">
        <v>1</v>
      </c>
      <c r="G138" s="529"/>
      <c r="H138" s="600" t="str">
        <f t="shared" si="2"/>
        <v>Belum Diisi</v>
      </c>
      <c r="I138" s="590" t="s">
        <v>26</v>
      </c>
      <c r="J138" s="591" t="str">
        <f>IF($D$138="Y/T","Isi Sasaran",IF($E$138=0,0,IF(I138="Y",1,IF(I138="T",0,"Isi Dulu"))))</f>
        <v>Isi Sasaran</v>
      </c>
      <c r="K138" s="590" t="s">
        <v>26</v>
      </c>
      <c r="L138" s="591" t="str">
        <f>IF($D$138="Y/T","Isi Sasaran",IF($E$138=0,0,IF(K138="Y",1,IF(K138="T",0,"Isi Dulu"))))</f>
        <v>Isi Sasaran</v>
      </c>
      <c r="M138" s="848" t="s">
        <v>26</v>
      </c>
      <c r="N138" s="851" t="str">
        <f>IF(M138="Y",1,IF(M138="T",0,IF(M138="Y/T","Belum diisi","Error")))</f>
        <v>Belum diisi</v>
      </c>
      <c r="O138" s="517"/>
      <c r="P138" s="517"/>
      <c r="Q138" s="517"/>
      <c r="R138" s="517"/>
    </row>
    <row r="139" spans="2:18" s="527" customFormat="1" ht="15.75">
      <c r="B139" s="837"/>
      <c r="C139" s="840"/>
      <c r="D139" s="858"/>
      <c r="E139" s="855"/>
      <c r="F139" s="549">
        <v>2</v>
      </c>
      <c r="G139" s="550"/>
      <c r="H139" s="598" t="str">
        <f t="shared" si="2"/>
        <v>Belum Diisi</v>
      </c>
      <c r="I139" s="592" t="s">
        <v>26</v>
      </c>
      <c r="J139" s="593" t="str">
        <f>IF($D$138="Y/T","Isi Sasaran",IF($E$138=0,0,IF(I139="Y",1,IF(I139="T",0,"Isi Dulu"))))</f>
        <v>Isi Sasaran</v>
      </c>
      <c r="K139" s="592" t="s">
        <v>26</v>
      </c>
      <c r="L139" s="593" t="str">
        <f>IF($D$138="Y/T","Isi Sasaran",IF($E$138=0,0,IF(K139="Y",1,IF(K139="T",0,"Isi Dulu"))))</f>
        <v>Isi Sasaran</v>
      </c>
      <c r="M139" s="849"/>
      <c r="N139" s="852"/>
      <c r="O139" s="517"/>
      <c r="P139" s="517"/>
      <c r="Q139" s="517"/>
      <c r="R139" s="517"/>
    </row>
    <row r="140" spans="2:18" s="527" customFormat="1" ht="15.75">
      <c r="B140" s="837"/>
      <c r="C140" s="840"/>
      <c r="D140" s="858"/>
      <c r="E140" s="855"/>
      <c r="F140" s="549">
        <v>3</v>
      </c>
      <c r="G140" s="550"/>
      <c r="H140" s="598" t="str">
        <f t="shared" si="2"/>
        <v>Belum Diisi</v>
      </c>
      <c r="I140" s="592" t="s">
        <v>26</v>
      </c>
      <c r="J140" s="593" t="str">
        <f>IF($D$138="Y/T","Isi Sasaran",IF($E$138=0,0,IF(I140="Y",1,IF(I140="T",0,"Isi Dulu"))))</f>
        <v>Isi Sasaran</v>
      </c>
      <c r="K140" s="592" t="s">
        <v>26</v>
      </c>
      <c r="L140" s="593" t="str">
        <f>IF($D$138="Y/T","Isi Sasaran",IF($E$138=0,0,IF(K140="Y",1,IF(K140="T",0,"Isi Dulu"))))</f>
        <v>Isi Sasaran</v>
      </c>
      <c r="M140" s="849"/>
      <c r="N140" s="852"/>
      <c r="O140" s="517"/>
      <c r="P140" s="517"/>
      <c r="Q140" s="517"/>
      <c r="R140" s="517"/>
    </row>
    <row r="141" spans="2:18" s="527" customFormat="1" ht="15.75">
      <c r="B141" s="837"/>
      <c r="C141" s="840"/>
      <c r="D141" s="858"/>
      <c r="E141" s="855"/>
      <c r="F141" s="549">
        <v>4</v>
      </c>
      <c r="G141" s="550"/>
      <c r="H141" s="598" t="str">
        <f t="shared" si="2"/>
        <v>Belum Diisi</v>
      </c>
      <c r="I141" s="592" t="s">
        <v>26</v>
      </c>
      <c r="J141" s="593" t="str">
        <f>IF($D$138="Y/T","Isi Sasaran",IF($E$138=0,0,IF(I141="Y",1,IF(I141="T",0,"Isi Dulu"))))</f>
        <v>Isi Sasaran</v>
      </c>
      <c r="K141" s="592" t="s">
        <v>26</v>
      </c>
      <c r="L141" s="593" t="str">
        <f>IF($D$138="Y/T","Isi Sasaran",IF($E$138=0,0,IF(K141="Y",1,IF(K141="T",0,"Isi Dulu"))))</f>
        <v>Isi Sasaran</v>
      </c>
      <c r="M141" s="849"/>
      <c r="N141" s="852"/>
      <c r="O141" s="517"/>
      <c r="P141" s="517"/>
      <c r="Q141" s="517"/>
      <c r="R141" s="517"/>
    </row>
    <row r="142" spans="2:18" s="527" customFormat="1" ht="15.75">
      <c r="B142" s="838"/>
      <c r="C142" s="841"/>
      <c r="D142" s="859"/>
      <c r="E142" s="856"/>
      <c r="F142" s="569">
        <v>5</v>
      </c>
      <c r="G142" s="570"/>
      <c r="H142" s="599" t="str">
        <f t="shared" si="2"/>
        <v>Belum Diisi</v>
      </c>
      <c r="I142" s="595" t="s">
        <v>26</v>
      </c>
      <c r="J142" s="596" t="str">
        <f>IF($D$138="Y/T","Isi Sasaran",IF($E$138=0,0,IF(I142="Y",1,IF(I142="T",0,"Isi Dulu"))))</f>
        <v>Isi Sasaran</v>
      </c>
      <c r="K142" s="595" t="s">
        <v>26</v>
      </c>
      <c r="L142" s="596" t="str">
        <f>IF($D$138="Y/T","Isi Sasaran",IF($E$138=0,0,IF(K142="Y",1,IF(K142="T",0,"Isi Dulu"))))</f>
        <v>Isi Sasaran</v>
      </c>
      <c r="M142" s="850"/>
      <c r="N142" s="853"/>
      <c r="O142" s="517"/>
      <c r="P142" s="517"/>
      <c r="Q142" s="517"/>
      <c r="R142" s="517"/>
    </row>
    <row r="143" spans="2:18" s="527" customFormat="1" ht="15.75">
      <c r="B143" s="836">
        <v>8</v>
      </c>
      <c r="C143" s="839"/>
      <c r="D143" s="857" t="s">
        <v>26</v>
      </c>
      <c r="E143" s="854" t="str">
        <f>IF(D143="Y",1,IF(D143="T",0,IF(D143="Y/T","Belum diisi","Error")))</f>
        <v>Belum diisi</v>
      </c>
      <c r="F143" s="528">
        <v>1</v>
      </c>
      <c r="G143" s="529"/>
      <c r="H143" s="600" t="str">
        <f t="shared" si="2"/>
        <v>Belum Diisi</v>
      </c>
      <c r="I143" s="590" t="s">
        <v>26</v>
      </c>
      <c r="J143" s="591" t="str">
        <f>IF($D$143="Y/T","Isi Sasaran",IF($E$143=0,0,IF(I143="Y",1,IF(I143="T",0,"Isi Dulu"))))</f>
        <v>Isi Sasaran</v>
      </c>
      <c r="K143" s="590" t="s">
        <v>26</v>
      </c>
      <c r="L143" s="591" t="str">
        <f>IF($D$143="Y/T","Isi Sasaran",IF($E$143=0,0,IF(K143="Y",1,IF(K143="T",0,"Isi Dulu"))))</f>
        <v>Isi Sasaran</v>
      </c>
      <c r="M143" s="848" t="s">
        <v>26</v>
      </c>
      <c r="N143" s="851" t="str">
        <f>IF(M143="Y",1,IF(M143="T",0,IF(M143="Y/T","Belum diisi","Error")))</f>
        <v>Belum diisi</v>
      </c>
      <c r="O143" s="517"/>
      <c r="P143" s="517"/>
      <c r="Q143" s="517"/>
      <c r="R143" s="517"/>
    </row>
    <row r="144" spans="2:18" s="527" customFormat="1" ht="15.75">
      <c r="B144" s="837"/>
      <c r="C144" s="840"/>
      <c r="D144" s="858"/>
      <c r="E144" s="855"/>
      <c r="F144" s="549">
        <v>2</v>
      </c>
      <c r="G144" s="550"/>
      <c r="H144" s="598" t="str">
        <f t="shared" si="2"/>
        <v>Belum Diisi</v>
      </c>
      <c r="I144" s="592" t="s">
        <v>26</v>
      </c>
      <c r="J144" s="593" t="str">
        <f>IF($D$143="Y/T","Isi Sasaran",IF($E$143=0,0,IF(I144="Y",1,IF(I144="T",0,"Isi Dulu"))))</f>
        <v>Isi Sasaran</v>
      </c>
      <c r="K144" s="592" t="s">
        <v>26</v>
      </c>
      <c r="L144" s="593" t="str">
        <f>IF($D$143="Y/T","Isi Sasaran",IF($E$143=0,0,IF(K144="Y",1,IF(K144="T",0,"Isi Dulu"))))</f>
        <v>Isi Sasaran</v>
      </c>
      <c r="M144" s="849"/>
      <c r="N144" s="852"/>
      <c r="O144" s="517"/>
      <c r="P144" s="517"/>
      <c r="Q144" s="517"/>
      <c r="R144" s="517"/>
    </row>
    <row r="145" spans="2:18" s="527" customFormat="1" ht="15.75">
      <c r="B145" s="837"/>
      <c r="C145" s="840"/>
      <c r="D145" s="858"/>
      <c r="E145" s="855"/>
      <c r="F145" s="549">
        <v>3</v>
      </c>
      <c r="G145" s="550"/>
      <c r="H145" s="598" t="str">
        <f t="shared" si="2"/>
        <v>Belum Diisi</v>
      </c>
      <c r="I145" s="592" t="s">
        <v>26</v>
      </c>
      <c r="J145" s="593" t="str">
        <f>IF($D$143="Y/T","Isi Sasaran",IF($E$143=0,0,IF(I145="Y",1,IF(I145="T",0,"Isi Dulu"))))</f>
        <v>Isi Sasaran</v>
      </c>
      <c r="K145" s="592" t="s">
        <v>26</v>
      </c>
      <c r="L145" s="593" t="str">
        <f>IF($D$143="Y/T","Isi Sasaran",IF($E$143=0,0,IF(K145="Y",1,IF(K145="T",0,"Isi Dulu"))))</f>
        <v>Isi Sasaran</v>
      </c>
      <c r="M145" s="849"/>
      <c r="N145" s="852"/>
      <c r="O145" s="517"/>
      <c r="P145" s="517"/>
      <c r="Q145" s="517"/>
      <c r="R145" s="517"/>
    </row>
    <row r="146" spans="2:18" s="527" customFormat="1" ht="15.75">
      <c r="B146" s="837"/>
      <c r="C146" s="840"/>
      <c r="D146" s="858"/>
      <c r="E146" s="855"/>
      <c r="F146" s="549">
        <v>4</v>
      </c>
      <c r="G146" s="550"/>
      <c r="H146" s="598" t="str">
        <f t="shared" si="2"/>
        <v>Belum Diisi</v>
      </c>
      <c r="I146" s="592" t="s">
        <v>26</v>
      </c>
      <c r="J146" s="593" t="str">
        <f>IF($D$143="Y/T","Isi Sasaran",IF($E$143=0,0,IF(I146="Y",1,IF(I146="T",0,"Isi Dulu"))))</f>
        <v>Isi Sasaran</v>
      </c>
      <c r="K146" s="592" t="s">
        <v>26</v>
      </c>
      <c r="L146" s="593" t="str">
        <f>IF($D$143="Y/T","Isi Sasaran",IF($E$143=0,0,IF(K146="Y",1,IF(K146="T",0,"Isi Dulu"))))</f>
        <v>Isi Sasaran</v>
      </c>
      <c r="M146" s="849"/>
      <c r="N146" s="852"/>
      <c r="O146" s="517"/>
      <c r="P146" s="517"/>
      <c r="Q146" s="517"/>
      <c r="R146" s="517"/>
    </row>
    <row r="147" spans="2:18" s="527" customFormat="1" ht="15.75">
      <c r="B147" s="838"/>
      <c r="C147" s="841"/>
      <c r="D147" s="859"/>
      <c r="E147" s="856"/>
      <c r="F147" s="569">
        <v>5</v>
      </c>
      <c r="G147" s="570"/>
      <c r="H147" s="599" t="str">
        <f t="shared" si="2"/>
        <v>Belum Diisi</v>
      </c>
      <c r="I147" s="595" t="s">
        <v>26</v>
      </c>
      <c r="J147" s="596" t="str">
        <f>IF($D$143="Y/T","Isi Sasaran",IF($E$143=0,0,IF(I147="Y",1,IF(I147="T",0,"Isi Dulu"))))</f>
        <v>Isi Sasaran</v>
      </c>
      <c r="K147" s="595" t="s">
        <v>26</v>
      </c>
      <c r="L147" s="596" t="str">
        <f>IF($D$143="Y/T","Isi Sasaran",IF($E$143=0,0,IF(K147="Y",1,IF(K147="T",0,"Isi Dulu"))))</f>
        <v>Isi Sasaran</v>
      </c>
      <c r="M147" s="850"/>
      <c r="N147" s="853"/>
      <c r="O147" s="517"/>
      <c r="P147" s="517"/>
      <c r="Q147" s="517"/>
      <c r="R147" s="517"/>
    </row>
    <row r="148" spans="2:18" s="527" customFormat="1" ht="15.75">
      <c r="B148" s="836">
        <v>9</v>
      </c>
      <c r="C148" s="839"/>
      <c r="D148" s="857" t="s">
        <v>26</v>
      </c>
      <c r="E148" s="854" t="str">
        <f>IF(D148="Y",1,IF(D148="T",0,IF(D148="Y/T","Belum diisi","Error")))</f>
        <v>Belum diisi</v>
      </c>
      <c r="F148" s="528">
        <v>1</v>
      </c>
      <c r="G148" s="529"/>
      <c r="H148" s="600" t="str">
        <f t="shared" si="2"/>
        <v>Belum Diisi</v>
      </c>
      <c r="I148" s="590" t="s">
        <v>26</v>
      </c>
      <c r="J148" s="591" t="str">
        <f>IF($D$148="Y/T","Isi Sasaran",IF($E$148=0,0,IF(I148="Y",1,IF(I148="T",0,"Isi Dulu"))))</f>
        <v>Isi Sasaran</v>
      </c>
      <c r="K148" s="590" t="s">
        <v>26</v>
      </c>
      <c r="L148" s="591" t="str">
        <f>IF($D$148="Y/T","Isi Sasaran",IF($E$148=0,0,IF(K148="Y",1,IF(K148="T",0,"Isi Dulu"))))</f>
        <v>Isi Sasaran</v>
      </c>
      <c r="M148" s="848" t="s">
        <v>26</v>
      </c>
      <c r="N148" s="851" t="str">
        <f>IF(M148="Y",1,IF(M148="T",0,IF(M148="Y/T","Belum diisi","Error")))</f>
        <v>Belum diisi</v>
      </c>
      <c r="O148" s="517"/>
      <c r="P148" s="517"/>
      <c r="Q148" s="517"/>
      <c r="R148" s="517"/>
    </row>
    <row r="149" spans="2:18" s="527" customFormat="1" ht="15.75">
      <c r="B149" s="837"/>
      <c r="C149" s="840"/>
      <c r="D149" s="858"/>
      <c r="E149" s="855"/>
      <c r="F149" s="549">
        <v>2</v>
      </c>
      <c r="G149" s="550"/>
      <c r="H149" s="598" t="str">
        <f t="shared" si="2"/>
        <v>Belum Diisi</v>
      </c>
      <c r="I149" s="592" t="s">
        <v>26</v>
      </c>
      <c r="J149" s="593" t="str">
        <f>IF($D$148="Y/T","Isi Sasaran",IF($E$148=0,0,IF(I149="Y",1,IF(I149="T",0,"Isi Dulu"))))</f>
        <v>Isi Sasaran</v>
      </c>
      <c r="K149" s="592" t="s">
        <v>26</v>
      </c>
      <c r="L149" s="593" t="str">
        <f>IF($D$148="Y/T","Isi Sasaran",IF($E$148=0,0,IF(K149="Y",1,IF(K149="T",0,"Isi Dulu"))))</f>
        <v>Isi Sasaran</v>
      </c>
      <c r="M149" s="849"/>
      <c r="N149" s="852"/>
      <c r="O149" s="517"/>
      <c r="P149" s="517"/>
      <c r="Q149" s="517"/>
      <c r="R149" s="517"/>
    </row>
    <row r="150" spans="2:18" s="527" customFormat="1" ht="15.75">
      <c r="B150" s="837"/>
      <c r="C150" s="840"/>
      <c r="D150" s="858"/>
      <c r="E150" s="855"/>
      <c r="F150" s="549">
        <v>3</v>
      </c>
      <c r="G150" s="550"/>
      <c r="H150" s="598" t="str">
        <f t="shared" si="2"/>
        <v>Belum Diisi</v>
      </c>
      <c r="I150" s="592" t="s">
        <v>26</v>
      </c>
      <c r="J150" s="593" t="str">
        <f>IF($D$148="Y/T","Isi Sasaran",IF($E$148=0,0,IF(I150="Y",1,IF(I150="T",0,"Isi Dulu"))))</f>
        <v>Isi Sasaran</v>
      </c>
      <c r="K150" s="592" t="s">
        <v>26</v>
      </c>
      <c r="L150" s="593" t="str">
        <f>IF($D$148="Y/T","Isi Sasaran",IF($E$148=0,0,IF(K150="Y",1,IF(K150="T",0,"Isi Dulu"))))</f>
        <v>Isi Sasaran</v>
      </c>
      <c r="M150" s="849"/>
      <c r="N150" s="852"/>
      <c r="O150" s="517"/>
      <c r="P150" s="517"/>
      <c r="Q150" s="517"/>
      <c r="R150" s="517"/>
    </row>
    <row r="151" spans="2:18" s="527" customFormat="1" ht="15.75">
      <c r="B151" s="837"/>
      <c r="C151" s="840"/>
      <c r="D151" s="858"/>
      <c r="E151" s="855"/>
      <c r="F151" s="549">
        <v>4</v>
      </c>
      <c r="G151" s="550"/>
      <c r="H151" s="598" t="str">
        <f t="shared" si="2"/>
        <v>Belum Diisi</v>
      </c>
      <c r="I151" s="592" t="s">
        <v>26</v>
      </c>
      <c r="J151" s="593" t="str">
        <f>IF($D$148="Y/T","Isi Sasaran",IF($E$148=0,0,IF(I151="Y",1,IF(I151="T",0,"Isi Dulu"))))</f>
        <v>Isi Sasaran</v>
      </c>
      <c r="K151" s="592" t="s">
        <v>26</v>
      </c>
      <c r="L151" s="593" t="str">
        <f>IF($D$148="Y/T","Isi Sasaran",IF($E$148=0,0,IF(K151="Y",1,IF(K151="T",0,"Isi Dulu"))))</f>
        <v>Isi Sasaran</v>
      </c>
      <c r="M151" s="849"/>
      <c r="N151" s="852"/>
      <c r="O151" s="517"/>
      <c r="P151" s="517"/>
      <c r="Q151" s="517"/>
      <c r="R151" s="517"/>
    </row>
    <row r="152" spans="2:18" s="527" customFormat="1" ht="15.75">
      <c r="B152" s="838"/>
      <c r="C152" s="841"/>
      <c r="D152" s="859"/>
      <c r="E152" s="856"/>
      <c r="F152" s="569">
        <v>5</v>
      </c>
      <c r="G152" s="570"/>
      <c r="H152" s="599" t="str">
        <f t="shared" si="2"/>
        <v>Belum Diisi</v>
      </c>
      <c r="I152" s="595" t="s">
        <v>26</v>
      </c>
      <c r="J152" s="596" t="str">
        <f>IF($D$148="Y/T","Isi Sasaran",IF($E$148=0,0,IF(I152="Y",1,IF(I152="T",0,"Isi Dulu"))))</f>
        <v>Isi Sasaran</v>
      </c>
      <c r="K152" s="595" t="s">
        <v>26</v>
      </c>
      <c r="L152" s="596" t="str">
        <f>IF($D$148="Y/T","Isi Sasaran",IF($E$148=0,0,IF(K152="Y",1,IF(K152="T",0,"Isi Dulu"))))</f>
        <v>Isi Sasaran</v>
      </c>
      <c r="M152" s="850"/>
      <c r="N152" s="853"/>
      <c r="O152" s="517"/>
      <c r="P152" s="517"/>
      <c r="Q152" s="517"/>
      <c r="R152" s="517"/>
    </row>
    <row r="153" spans="2:18" s="527" customFormat="1" ht="15.75">
      <c r="B153" s="836">
        <v>10</v>
      </c>
      <c r="C153" s="839"/>
      <c r="D153" s="857" t="s">
        <v>26</v>
      </c>
      <c r="E153" s="854" t="str">
        <f>IF(D153="Y",1,IF(D153="T",0,IF(D153="Y/T","Belum diisi","Error")))</f>
        <v>Belum diisi</v>
      </c>
      <c r="F153" s="528">
        <v>1</v>
      </c>
      <c r="G153" s="529"/>
      <c r="H153" s="600" t="str">
        <f t="shared" si="2"/>
        <v>Belum Diisi</v>
      </c>
      <c r="I153" s="590" t="s">
        <v>26</v>
      </c>
      <c r="J153" s="591" t="str">
        <f>IF($D$153="Y/T","Isi Sasaran",IF($E$153=0,0,IF(I153="Y",1,IF(I153="T",0,"Isi Dulu"))))</f>
        <v>Isi Sasaran</v>
      </c>
      <c r="K153" s="590" t="s">
        <v>26</v>
      </c>
      <c r="L153" s="591" t="str">
        <f>IF($D$153="Y/T","Isi Sasaran",IF($E$153=0,0,IF(K153="Y",1,IF(K153="T",0,"Isi Dulu"))))</f>
        <v>Isi Sasaran</v>
      </c>
      <c r="M153" s="848" t="s">
        <v>26</v>
      </c>
      <c r="N153" s="851" t="str">
        <f>IF(M153="Y",1,IF(M153="T",0,IF(M153="Y/T","Belum diisi","Error")))</f>
        <v>Belum diisi</v>
      </c>
      <c r="O153" s="517"/>
      <c r="P153" s="517"/>
      <c r="Q153" s="517"/>
      <c r="R153" s="517"/>
    </row>
    <row r="154" spans="2:18" s="527" customFormat="1" ht="15.75">
      <c r="B154" s="837"/>
      <c r="C154" s="840"/>
      <c r="D154" s="858"/>
      <c r="E154" s="855"/>
      <c r="F154" s="549">
        <v>2</v>
      </c>
      <c r="G154" s="550"/>
      <c r="H154" s="598" t="str">
        <f t="shared" si="2"/>
        <v>Belum Diisi</v>
      </c>
      <c r="I154" s="592" t="s">
        <v>26</v>
      </c>
      <c r="J154" s="593" t="str">
        <f>IF($D$153="Y/T","Isi Sasaran",IF($E$153=0,0,IF(I154="Y",1,IF(I154="T",0,"Isi Dulu"))))</f>
        <v>Isi Sasaran</v>
      </c>
      <c r="K154" s="592" t="s">
        <v>26</v>
      </c>
      <c r="L154" s="593" t="str">
        <f>IF($D$153="Y/T","Isi Sasaran",IF($E$153=0,0,IF(K154="Y",1,IF(K154="T",0,"Isi Dulu"))))</f>
        <v>Isi Sasaran</v>
      </c>
      <c r="M154" s="849"/>
      <c r="N154" s="852"/>
      <c r="O154" s="517"/>
      <c r="P154" s="517"/>
      <c r="Q154" s="517"/>
      <c r="R154" s="517"/>
    </row>
    <row r="155" spans="2:18" s="527" customFormat="1" ht="15.75">
      <c r="B155" s="837"/>
      <c r="C155" s="840"/>
      <c r="D155" s="858"/>
      <c r="E155" s="855"/>
      <c r="F155" s="549">
        <v>3</v>
      </c>
      <c r="G155" s="550"/>
      <c r="H155" s="598" t="str">
        <f t="shared" si="2"/>
        <v>Belum Diisi</v>
      </c>
      <c r="I155" s="592" t="s">
        <v>26</v>
      </c>
      <c r="J155" s="593" t="str">
        <f>IF($D$153="Y/T","Isi Sasaran",IF($E$153=0,0,IF(I155="Y",1,IF(I155="T",0,"Isi Dulu"))))</f>
        <v>Isi Sasaran</v>
      </c>
      <c r="K155" s="592" t="s">
        <v>26</v>
      </c>
      <c r="L155" s="593" t="str">
        <f>IF($D$153="Y/T","Isi Sasaran",IF($E$153=0,0,IF(K155="Y",1,IF(K155="T",0,"Isi Dulu"))))</f>
        <v>Isi Sasaran</v>
      </c>
      <c r="M155" s="849"/>
      <c r="N155" s="852"/>
      <c r="O155" s="517"/>
      <c r="P155" s="517"/>
      <c r="Q155" s="517"/>
      <c r="R155" s="517"/>
    </row>
    <row r="156" spans="2:18" s="527" customFormat="1" ht="15.75">
      <c r="B156" s="837"/>
      <c r="C156" s="840"/>
      <c r="D156" s="858"/>
      <c r="E156" s="855"/>
      <c r="F156" s="549">
        <v>4</v>
      </c>
      <c r="G156" s="550"/>
      <c r="H156" s="598" t="str">
        <f t="shared" si="2"/>
        <v>Belum Diisi</v>
      </c>
      <c r="I156" s="592" t="s">
        <v>26</v>
      </c>
      <c r="J156" s="593" t="str">
        <f>IF($D$153="Y/T","Isi Sasaran",IF($E$153=0,0,IF(I156="Y",1,IF(I156="T",0,"Isi Dulu"))))</f>
        <v>Isi Sasaran</v>
      </c>
      <c r="K156" s="592" t="s">
        <v>26</v>
      </c>
      <c r="L156" s="593" t="str">
        <f>IF($D$153="Y/T","Isi Sasaran",IF($E$153=0,0,IF(K156="Y",1,IF(K156="T",0,"Isi Dulu"))))</f>
        <v>Isi Sasaran</v>
      </c>
      <c r="M156" s="849"/>
      <c r="N156" s="852"/>
      <c r="O156" s="517"/>
      <c r="P156" s="517"/>
      <c r="Q156" s="517"/>
      <c r="R156" s="517"/>
    </row>
    <row r="157" spans="2:18" s="527" customFormat="1" ht="15.75">
      <c r="B157" s="838"/>
      <c r="C157" s="841"/>
      <c r="D157" s="859"/>
      <c r="E157" s="856"/>
      <c r="F157" s="569">
        <v>5</v>
      </c>
      <c r="G157" s="570"/>
      <c r="H157" s="599" t="str">
        <f t="shared" si="2"/>
        <v>Belum Diisi</v>
      </c>
      <c r="I157" s="595" t="s">
        <v>26</v>
      </c>
      <c r="J157" s="596" t="str">
        <f>IF($D$153="Y/T","Isi Sasaran",IF($E$153=0,0,IF(I157="Y",1,IF(I157="T",0,"Isi Dulu"))))</f>
        <v>Isi Sasaran</v>
      </c>
      <c r="K157" s="595" t="s">
        <v>26</v>
      </c>
      <c r="L157" s="596" t="str">
        <f>IF($D$153="Y/T","Isi Sasaran",IF($E$153=0,0,IF(K157="Y",1,IF(K157="T",0,"Isi Dulu"))))</f>
        <v>Isi Sasaran</v>
      </c>
      <c r="M157" s="850"/>
      <c r="N157" s="853"/>
      <c r="O157" s="517"/>
      <c r="P157" s="517"/>
      <c r="Q157" s="517"/>
      <c r="R157" s="517"/>
    </row>
    <row r="158" spans="2:18" s="527" customFormat="1" ht="15.75">
      <c r="B158" s="836">
        <v>11</v>
      </c>
      <c r="C158" s="839"/>
      <c r="D158" s="857" t="s">
        <v>26</v>
      </c>
      <c r="E158" s="854" t="str">
        <f>IF(D158="Y",1,IF(D158="T",0,IF(D158="Y/T","Belum diisi","Error")))</f>
        <v>Belum diisi</v>
      </c>
      <c r="F158" s="528">
        <v>1</v>
      </c>
      <c r="G158" s="529"/>
      <c r="H158" s="600" t="str">
        <f t="shared" si="2"/>
        <v>Belum Diisi</v>
      </c>
      <c r="I158" s="590" t="s">
        <v>26</v>
      </c>
      <c r="J158" s="591" t="str">
        <f>IF($D$158="Y/T","Isi Sasaran",IF($E$158=0,0,IF(I158="Y",1,IF(I158="T",0,"Isi Dulu"))))</f>
        <v>Isi Sasaran</v>
      </c>
      <c r="K158" s="590" t="s">
        <v>26</v>
      </c>
      <c r="L158" s="591" t="str">
        <f>IF($D$158="Y/T","Isi Sasaran",IF($E$158=0,0,IF(K158="Y",1,IF(K158="T",0,"Isi Dulu"))))</f>
        <v>Isi Sasaran</v>
      </c>
      <c r="M158" s="848" t="s">
        <v>26</v>
      </c>
      <c r="N158" s="851" t="str">
        <f>IF(M158="Y",1,IF(M158="T",0,IF(M158="Y/T","Belum diisi","Error")))</f>
        <v>Belum diisi</v>
      </c>
      <c r="O158" s="517"/>
      <c r="P158" s="517"/>
      <c r="Q158" s="517"/>
      <c r="R158" s="517"/>
    </row>
    <row r="159" spans="2:18" s="527" customFormat="1" ht="15.75">
      <c r="B159" s="837"/>
      <c r="C159" s="840"/>
      <c r="D159" s="858"/>
      <c r="E159" s="855"/>
      <c r="F159" s="549">
        <v>2</v>
      </c>
      <c r="G159" s="550"/>
      <c r="H159" s="598" t="str">
        <f t="shared" si="2"/>
        <v>Belum Diisi</v>
      </c>
      <c r="I159" s="592" t="s">
        <v>26</v>
      </c>
      <c r="J159" s="593" t="str">
        <f>IF($D$158="Y/T","Isi Sasaran",IF($E$158=0,0,IF(I159="Y",1,IF(I159="T",0,"Isi Dulu"))))</f>
        <v>Isi Sasaran</v>
      </c>
      <c r="K159" s="592" t="s">
        <v>26</v>
      </c>
      <c r="L159" s="593" t="str">
        <f>IF($D$158="Y/T","Isi Sasaran",IF($E$158=0,0,IF(K159="Y",1,IF(K159="T",0,"Isi Dulu"))))</f>
        <v>Isi Sasaran</v>
      </c>
      <c r="M159" s="849"/>
      <c r="N159" s="852"/>
      <c r="O159" s="517"/>
      <c r="P159" s="517"/>
      <c r="Q159" s="517"/>
      <c r="R159" s="517"/>
    </row>
    <row r="160" spans="2:18" s="527" customFormat="1" ht="15.75">
      <c r="B160" s="837"/>
      <c r="C160" s="840"/>
      <c r="D160" s="858"/>
      <c r="E160" s="855"/>
      <c r="F160" s="549">
        <v>3</v>
      </c>
      <c r="G160" s="550"/>
      <c r="H160" s="598" t="str">
        <f t="shared" si="2"/>
        <v>Belum Diisi</v>
      </c>
      <c r="I160" s="592" t="s">
        <v>26</v>
      </c>
      <c r="J160" s="593" t="str">
        <f>IF($D$158="Y/T","Isi Sasaran",IF($E$158=0,0,IF(I160="Y",1,IF(I160="T",0,"Isi Dulu"))))</f>
        <v>Isi Sasaran</v>
      </c>
      <c r="K160" s="592" t="s">
        <v>26</v>
      </c>
      <c r="L160" s="593" t="str">
        <f>IF($D$158="Y/T","Isi Sasaran",IF($E$158=0,0,IF(K160="Y",1,IF(K160="T",0,"Isi Dulu"))))</f>
        <v>Isi Sasaran</v>
      </c>
      <c r="M160" s="849"/>
      <c r="N160" s="852"/>
      <c r="O160" s="517"/>
      <c r="P160" s="517"/>
      <c r="Q160" s="517"/>
      <c r="R160" s="517"/>
    </row>
    <row r="161" spans="2:18" s="527" customFormat="1" ht="15.75">
      <c r="B161" s="837"/>
      <c r="C161" s="840"/>
      <c r="D161" s="858"/>
      <c r="E161" s="855"/>
      <c r="F161" s="549">
        <v>4</v>
      </c>
      <c r="G161" s="550"/>
      <c r="H161" s="598" t="str">
        <f t="shared" si="2"/>
        <v>Belum Diisi</v>
      </c>
      <c r="I161" s="592" t="s">
        <v>26</v>
      </c>
      <c r="J161" s="593" t="str">
        <f>IF($D$158="Y/T","Isi Sasaran",IF($E$158=0,0,IF(I161="Y",1,IF(I161="T",0,"Isi Dulu"))))</f>
        <v>Isi Sasaran</v>
      </c>
      <c r="K161" s="592" t="s">
        <v>26</v>
      </c>
      <c r="L161" s="593" t="str">
        <f>IF($D$158="Y/T","Isi Sasaran",IF($E$158=0,0,IF(K161="Y",1,IF(K161="T",0,"Isi Dulu"))))</f>
        <v>Isi Sasaran</v>
      </c>
      <c r="M161" s="849"/>
      <c r="N161" s="852"/>
      <c r="O161" s="517"/>
      <c r="P161" s="517"/>
      <c r="Q161" s="517"/>
      <c r="R161" s="517"/>
    </row>
    <row r="162" spans="2:18" s="527" customFormat="1" ht="15.75">
      <c r="B162" s="838"/>
      <c r="C162" s="841"/>
      <c r="D162" s="859"/>
      <c r="E162" s="856"/>
      <c r="F162" s="569">
        <v>5</v>
      </c>
      <c r="G162" s="570"/>
      <c r="H162" s="599" t="str">
        <f t="shared" si="2"/>
        <v>Belum Diisi</v>
      </c>
      <c r="I162" s="595" t="s">
        <v>26</v>
      </c>
      <c r="J162" s="596" t="str">
        <f>IF($D$158="Y/T","Isi Sasaran",IF($E$158=0,0,IF(I162="Y",1,IF(I162="T",0,"Isi Dulu"))))</f>
        <v>Isi Sasaran</v>
      </c>
      <c r="K162" s="595" t="s">
        <v>26</v>
      </c>
      <c r="L162" s="596" t="str">
        <f>IF($D$158="Y/T","Isi Sasaran",IF($E$158=0,0,IF(K162="Y",1,IF(K162="T",0,"Isi Dulu"))))</f>
        <v>Isi Sasaran</v>
      </c>
      <c r="M162" s="850"/>
      <c r="N162" s="853"/>
      <c r="O162" s="517"/>
      <c r="P162" s="517"/>
      <c r="Q162" s="517"/>
      <c r="R162" s="517"/>
    </row>
    <row r="163" spans="2:18" s="527" customFormat="1" ht="15.75">
      <c r="B163" s="836">
        <v>12</v>
      </c>
      <c r="C163" s="839"/>
      <c r="D163" s="857" t="s">
        <v>26</v>
      </c>
      <c r="E163" s="854" t="str">
        <f>IF(D163="Y",1,IF(D163="T",0,IF(D163="Y/T","Belum diisi","Error")))</f>
        <v>Belum diisi</v>
      </c>
      <c r="F163" s="528">
        <v>1</v>
      </c>
      <c r="G163" s="529"/>
      <c r="H163" s="600" t="str">
        <f t="shared" si="2"/>
        <v>Belum Diisi</v>
      </c>
      <c r="I163" s="590" t="s">
        <v>26</v>
      </c>
      <c r="J163" s="591" t="str">
        <f>IF($D$163="Y/T","Isi Sasaran",IF($E$163=0,0,IF(I163="Y",1,IF(I163="T",0,"Isi Dulu"))))</f>
        <v>Isi Sasaran</v>
      </c>
      <c r="K163" s="590" t="s">
        <v>26</v>
      </c>
      <c r="L163" s="591" t="str">
        <f>IF($D$163="Y/T","Isi Sasaran",IF($E$163=0,0,IF(K163="Y",1,IF(K163="T",0,"Isi Dulu"))))</f>
        <v>Isi Sasaran</v>
      </c>
      <c r="M163" s="848" t="s">
        <v>26</v>
      </c>
      <c r="N163" s="851" t="str">
        <f>IF(M163="Y",1,IF(M163="T",0,IF(M163="Y/T","Belum diisi","Error")))</f>
        <v>Belum diisi</v>
      </c>
      <c r="O163" s="517"/>
      <c r="P163" s="517"/>
      <c r="Q163" s="517"/>
      <c r="R163" s="517"/>
    </row>
    <row r="164" spans="2:18" s="527" customFormat="1" ht="15.75">
      <c r="B164" s="837"/>
      <c r="C164" s="840"/>
      <c r="D164" s="858"/>
      <c r="E164" s="855"/>
      <c r="F164" s="549">
        <v>2</v>
      </c>
      <c r="G164" s="550"/>
      <c r="H164" s="598" t="str">
        <f t="shared" si="2"/>
        <v>Belum Diisi</v>
      </c>
      <c r="I164" s="592" t="s">
        <v>26</v>
      </c>
      <c r="J164" s="593" t="str">
        <f>IF($D$163="Y/T","Isi Sasaran",IF($E$163=0,0,IF(I164="Y",1,IF(I164="T",0,"Isi Dulu"))))</f>
        <v>Isi Sasaran</v>
      </c>
      <c r="K164" s="592" t="s">
        <v>26</v>
      </c>
      <c r="L164" s="593" t="str">
        <f>IF($D$163="Y/T","Isi Sasaran",IF($E$163=0,0,IF(K164="Y",1,IF(K164="T",0,"Isi Dulu"))))</f>
        <v>Isi Sasaran</v>
      </c>
      <c r="M164" s="849"/>
      <c r="N164" s="852"/>
      <c r="O164" s="517"/>
      <c r="P164" s="517"/>
      <c r="Q164" s="517"/>
      <c r="R164" s="517"/>
    </row>
    <row r="165" spans="2:18" s="527" customFormat="1" ht="15.75">
      <c r="B165" s="837"/>
      <c r="C165" s="840"/>
      <c r="D165" s="858"/>
      <c r="E165" s="855"/>
      <c r="F165" s="549">
        <v>3</v>
      </c>
      <c r="G165" s="550"/>
      <c r="H165" s="598" t="str">
        <f t="shared" si="2"/>
        <v>Belum Diisi</v>
      </c>
      <c r="I165" s="592" t="s">
        <v>26</v>
      </c>
      <c r="J165" s="593" t="str">
        <f>IF($D$163="Y/T","Isi Sasaran",IF($E$163=0,0,IF(I165="Y",1,IF(I165="T",0,"Isi Dulu"))))</f>
        <v>Isi Sasaran</v>
      </c>
      <c r="K165" s="592" t="s">
        <v>26</v>
      </c>
      <c r="L165" s="593" t="str">
        <f>IF($D$163="Y/T","Isi Sasaran",IF($E$163=0,0,IF(K165="Y",1,IF(K165="T",0,"Isi Dulu"))))</f>
        <v>Isi Sasaran</v>
      </c>
      <c r="M165" s="849"/>
      <c r="N165" s="852"/>
      <c r="O165" s="517"/>
      <c r="P165" s="517"/>
      <c r="Q165" s="517"/>
      <c r="R165" s="517"/>
    </row>
    <row r="166" spans="2:18" s="527" customFormat="1" ht="15.75">
      <c r="B166" s="837"/>
      <c r="C166" s="840"/>
      <c r="D166" s="858"/>
      <c r="E166" s="855"/>
      <c r="F166" s="549">
        <v>4</v>
      </c>
      <c r="G166" s="550"/>
      <c r="H166" s="598" t="str">
        <f t="shared" si="2"/>
        <v>Belum Diisi</v>
      </c>
      <c r="I166" s="592" t="s">
        <v>26</v>
      </c>
      <c r="J166" s="593" t="str">
        <f>IF($D$163="Y/T","Isi Sasaran",IF($E$163=0,0,IF(I166="Y",1,IF(I166="T",0,"Isi Dulu"))))</f>
        <v>Isi Sasaran</v>
      </c>
      <c r="K166" s="592" t="s">
        <v>26</v>
      </c>
      <c r="L166" s="593" t="str">
        <f>IF($D$163="Y/T","Isi Sasaran",IF($E$163=0,0,IF(K166="Y",1,IF(K166="T",0,"Isi Dulu"))))</f>
        <v>Isi Sasaran</v>
      </c>
      <c r="M166" s="849"/>
      <c r="N166" s="852"/>
      <c r="O166" s="517"/>
      <c r="P166" s="517"/>
      <c r="Q166" s="517"/>
      <c r="R166" s="517"/>
    </row>
    <row r="167" spans="2:18" s="527" customFormat="1" ht="15.75">
      <c r="B167" s="838"/>
      <c r="C167" s="841"/>
      <c r="D167" s="859"/>
      <c r="E167" s="856"/>
      <c r="F167" s="569">
        <v>5</v>
      </c>
      <c r="G167" s="570"/>
      <c r="H167" s="599" t="str">
        <f t="shared" si="2"/>
        <v>Belum Diisi</v>
      </c>
      <c r="I167" s="595" t="s">
        <v>26</v>
      </c>
      <c r="J167" s="596" t="str">
        <f>IF($D$163="Y/T","Isi Sasaran",IF($E$163=0,0,IF(I167="Y",1,IF(I167="T",0,"Isi Dulu"))))</f>
        <v>Isi Sasaran</v>
      </c>
      <c r="K167" s="595" t="s">
        <v>26</v>
      </c>
      <c r="L167" s="596" t="str">
        <f>IF($D$163="Y/T","Isi Sasaran",IF($E$163=0,0,IF(K167="Y",1,IF(K167="T",0,"Isi Dulu"))))</f>
        <v>Isi Sasaran</v>
      </c>
      <c r="M167" s="850"/>
      <c r="N167" s="853"/>
      <c r="O167" s="517"/>
      <c r="P167" s="517"/>
      <c r="Q167" s="517"/>
      <c r="R167" s="517"/>
    </row>
    <row r="168" spans="2:18" s="527" customFormat="1" ht="15.75">
      <c r="B168" s="836">
        <v>13</v>
      </c>
      <c r="C168" s="839"/>
      <c r="D168" s="857" t="s">
        <v>26</v>
      </c>
      <c r="E168" s="854" t="str">
        <f>IF(D168="Y",1,IF(D168="T",0,IF(D168="Y/T","Belum diisi","Error")))</f>
        <v>Belum diisi</v>
      </c>
      <c r="F168" s="528">
        <v>1</v>
      </c>
      <c r="G168" s="529"/>
      <c r="H168" s="600" t="str">
        <f t="shared" si="2"/>
        <v>Belum Diisi</v>
      </c>
      <c r="I168" s="590" t="s">
        <v>26</v>
      </c>
      <c r="J168" s="591" t="str">
        <f>IF($D$168="Y/T","Isi Sasaran",IF($E$168=0,0,IF(I168="Y",1,IF(I168="T",0,"Isi Dulu"))))</f>
        <v>Isi Sasaran</v>
      </c>
      <c r="K168" s="590" t="s">
        <v>26</v>
      </c>
      <c r="L168" s="591" t="str">
        <f>IF($D$168="Y/T","Isi Sasaran",IF($E$168=0,0,IF(K168="Y",1,IF(K168="T",0,"Isi Dulu"))))</f>
        <v>Isi Sasaran</v>
      </c>
      <c r="M168" s="848" t="s">
        <v>26</v>
      </c>
      <c r="N168" s="851" t="str">
        <f>IF(M168="Y",1,IF(M168="T",0,IF(M168="Y/T","Belum diisi","Error")))</f>
        <v>Belum diisi</v>
      </c>
      <c r="O168" s="517"/>
      <c r="P168" s="517"/>
      <c r="Q168" s="517"/>
      <c r="R168" s="517"/>
    </row>
    <row r="169" spans="2:18" s="527" customFormat="1" ht="15.75">
      <c r="B169" s="837"/>
      <c r="C169" s="840"/>
      <c r="D169" s="858"/>
      <c r="E169" s="855"/>
      <c r="F169" s="549">
        <v>2</v>
      </c>
      <c r="G169" s="550"/>
      <c r="H169" s="598" t="str">
        <f t="shared" si="2"/>
        <v>Belum Diisi</v>
      </c>
      <c r="I169" s="592" t="s">
        <v>26</v>
      </c>
      <c r="J169" s="593" t="str">
        <f>IF($D$168="Y/T","Isi Sasaran",IF($E$168=0,0,IF(I169="Y",1,IF(I169="T",0,"Isi Dulu"))))</f>
        <v>Isi Sasaran</v>
      </c>
      <c r="K169" s="592" t="s">
        <v>26</v>
      </c>
      <c r="L169" s="593" t="str">
        <f>IF($D$168="Y/T","Isi Sasaran",IF($E$168=0,0,IF(K169="Y",1,IF(K169="T",0,"Isi Dulu"))))</f>
        <v>Isi Sasaran</v>
      </c>
      <c r="M169" s="849"/>
      <c r="N169" s="852"/>
      <c r="O169" s="517"/>
      <c r="P169" s="517"/>
      <c r="Q169" s="517"/>
      <c r="R169" s="517"/>
    </row>
    <row r="170" spans="2:18" s="527" customFormat="1" ht="15.75">
      <c r="B170" s="837"/>
      <c r="C170" s="840"/>
      <c r="D170" s="858"/>
      <c r="E170" s="855"/>
      <c r="F170" s="549">
        <v>3</v>
      </c>
      <c r="G170" s="550"/>
      <c r="H170" s="598" t="str">
        <f t="shared" si="2"/>
        <v>Belum Diisi</v>
      </c>
      <c r="I170" s="592" t="s">
        <v>26</v>
      </c>
      <c r="J170" s="593" t="str">
        <f>IF($D$168="Y/T","Isi Sasaran",IF($E$168=0,0,IF(I170="Y",1,IF(I170="T",0,"Isi Dulu"))))</f>
        <v>Isi Sasaran</v>
      </c>
      <c r="K170" s="592" t="s">
        <v>26</v>
      </c>
      <c r="L170" s="593" t="str">
        <f>IF($D$168="Y/T","Isi Sasaran",IF($E$168=0,0,IF(K170="Y",1,IF(K170="T",0,"Isi Dulu"))))</f>
        <v>Isi Sasaran</v>
      </c>
      <c r="M170" s="849"/>
      <c r="N170" s="852"/>
      <c r="O170" s="517"/>
      <c r="P170" s="517"/>
      <c r="Q170" s="517"/>
      <c r="R170" s="517"/>
    </row>
    <row r="171" spans="2:18" s="527" customFormat="1" ht="15.75">
      <c r="B171" s="837"/>
      <c r="C171" s="840"/>
      <c r="D171" s="858"/>
      <c r="E171" s="855"/>
      <c r="F171" s="549">
        <v>4</v>
      </c>
      <c r="G171" s="550"/>
      <c r="H171" s="598" t="str">
        <f t="shared" si="2"/>
        <v>Belum Diisi</v>
      </c>
      <c r="I171" s="592" t="s">
        <v>26</v>
      </c>
      <c r="J171" s="593" t="str">
        <f>IF($D$168="Y/T","Isi Sasaran",IF($E$168=0,0,IF(I171="Y",1,IF(I171="T",0,"Isi Dulu"))))</f>
        <v>Isi Sasaran</v>
      </c>
      <c r="K171" s="592" t="s">
        <v>26</v>
      </c>
      <c r="L171" s="593" t="str">
        <f>IF($D$168="Y/T","Isi Sasaran",IF($E$168=0,0,IF(K171="Y",1,IF(K171="T",0,"Isi Dulu"))))</f>
        <v>Isi Sasaran</v>
      </c>
      <c r="M171" s="849"/>
      <c r="N171" s="852"/>
      <c r="O171" s="517"/>
      <c r="P171" s="517"/>
      <c r="Q171" s="517"/>
      <c r="R171" s="517"/>
    </row>
    <row r="172" spans="2:18" s="527" customFormat="1" ht="15.75">
      <c r="B172" s="838"/>
      <c r="C172" s="841"/>
      <c r="D172" s="859"/>
      <c r="E172" s="856"/>
      <c r="F172" s="569">
        <v>5</v>
      </c>
      <c r="G172" s="570"/>
      <c r="H172" s="599" t="str">
        <f t="shared" ref="H172:H207" si="3">IF(OR(J172="Isi Dulu",L172="Isi Dulu",J172="Isi Sasaran",L172="Isi Sasaran"),"Belum Diisi",IF(SUM(J172,L172)=2,1,IF(SUM(J172,L172)=1,0,IF(SUM(J172,L172)=0,0,"Error"))))</f>
        <v>Belum Diisi</v>
      </c>
      <c r="I172" s="595" t="s">
        <v>26</v>
      </c>
      <c r="J172" s="596" t="str">
        <f>IF($D$168="Y/T","Isi Sasaran",IF($E$168=0,0,IF(I172="Y",1,IF(I172="T",0,"Isi Dulu"))))</f>
        <v>Isi Sasaran</v>
      </c>
      <c r="K172" s="595" t="s">
        <v>26</v>
      </c>
      <c r="L172" s="596" t="str">
        <f>IF($D$168="Y/T","Isi Sasaran",IF($E$168=0,0,IF(K172="Y",1,IF(K172="T",0,"Isi Dulu"))))</f>
        <v>Isi Sasaran</v>
      </c>
      <c r="M172" s="850"/>
      <c r="N172" s="853"/>
      <c r="O172" s="517"/>
      <c r="P172" s="517"/>
      <c r="Q172" s="517"/>
      <c r="R172" s="517"/>
    </row>
    <row r="173" spans="2:18" s="527" customFormat="1" ht="15.75">
      <c r="B173" s="836">
        <v>14</v>
      </c>
      <c r="C173" s="839"/>
      <c r="D173" s="857" t="s">
        <v>26</v>
      </c>
      <c r="E173" s="854" t="str">
        <f>IF(D173="Y",1,IF(D173="T",0,IF(D173="Y/T","Belum diisi","Error")))</f>
        <v>Belum diisi</v>
      </c>
      <c r="F173" s="528">
        <v>1</v>
      </c>
      <c r="G173" s="529"/>
      <c r="H173" s="600" t="str">
        <f t="shared" si="3"/>
        <v>Belum Diisi</v>
      </c>
      <c r="I173" s="590" t="s">
        <v>26</v>
      </c>
      <c r="J173" s="591" t="str">
        <f>IF($D$173="Y/T","Isi Sasaran",IF($E$173=0,0,IF(I173="Y",1,IF(I173="T",0,"Isi Dulu"))))</f>
        <v>Isi Sasaran</v>
      </c>
      <c r="K173" s="590" t="s">
        <v>26</v>
      </c>
      <c r="L173" s="591" t="str">
        <f>IF($D$173="Y/T","Isi Sasaran",IF($E$173=0,0,IF(K173="Y",1,IF(K173="T",0,"Isi Dulu"))))</f>
        <v>Isi Sasaran</v>
      </c>
      <c r="M173" s="848" t="s">
        <v>26</v>
      </c>
      <c r="N173" s="851" t="str">
        <f>IF(M173="Y",1,IF(M173="T",0,IF(M173="Y/T","Belum diisi","Error")))</f>
        <v>Belum diisi</v>
      </c>
      <c r="O173" s="517"/>
      <c r="P173" s="517"/>
      <c r="Q173" s="517"/>
      <c r="R173" s="517"/>
    </row>
    <row r="174" spans="2:18" s="527" customFormat="1" ht="15.75">
      <c r="B174" s="837"/>
      <c r="C174" s="840"/>
      <c r="D174" s="858"/>
      <c r="E174" s="855"/>
      <c r="F174" s="549">
        <v>2</v>
      </c>
      <c r="G174" s="550"/>
      <c r="H174" s="598" t="str">
        <f t="shared" si="3"/>
        <v>Belum Diisi</v>
      </c>
      <c r="I174" s="592" t="s">
        <v>26</v>
      </c>
      <c r="J174" s="593" t="str">
        <f>IF($D$173="Y/T","Isi Sasaran",IF($E$173=0,0,IF(I174="Y",1,IF(I174="T",0,"Isi Dulu"))))</f>
        <v>Isi Sasaran</v>
      </c>
      <c r="K174" s="592" t="s">
        <v>26</v>
      </c>
      <c r="L174" s="593" t="str">
        <f>IF($D$173="Y/T","Isi Sasaran",IF($E$173=0,0,IF(K174="Y",1,IF(K174="T",0,"Isi Dulu"))))</f>
        <v>Isi Sasaran</v>
      </c>
      <c r="M174" s="849"/>
      <c r="N174" s="852"/>
      <c r="O174" s="517"/>
      <c r="P174" s="517"/>
      <c r="Q174" s="517"/>
      <c r="R174" s="517"/>
    </row>
    <row r="175" spans="2:18" s="527" customFormat="1" ht="15.75">
      <c r="B175" s="837"/>
      <c r="C175" s="840"/>
      <c r="D175" s="858"/>
      <c r="E175" s="855"/>
      <c r="F175" s="549">
        <v>3</v>
      </c>
      <c r="G175" s="550"/>
      <c r="H175" s="598" t="str">
        <f t="shared" si="3"/>
        <v>Belum Diisi</v>
      </c>
      <c r="I175" s="592" t="s">
        <v>26</v>
      </c>
      <c r="J175" s="593" t="str">
        <f>IF($D$173="Y/T","Isi Sasaran",IF($E$173=0,0,IF(I175="Y",1,IF(I175="T",0,"Isi Dulu"))))</f>
        <v>Isi Sasaran</v>
      </c>
      <c r="K175" s="592" t="s">
        <v>26</v>
      </c>
      <c r="L175" s="593" t="str">
        <f>IF($D$173="Y/T","Isi Sasaran",IF($E$173=0,0,IF(K175="Y",1,IF(K175="T",0,"Isi Dulu"))))</f>
        <v>Isi Sasaran</v>
      </c>
      <c r="M175" s="849"/>
      <c r="N175" s="852"/>
      <c r="O175" s="517"/>
      <c r="P175" s="517"/>
      <c r="Q175" s="517"/>
      <c r="R175" s="517"/>
    </row>
    <row r="176" spans="2:18" s="527" customFormat="1" ht="15.75">
      <c r="B176" s="837"/>
      <c r="C176" s="840"/>
      <c r="D176" s="858"/>
      <c r="E176" s="855"/>
      <c r="F176" s="549">
        <v>4</v>
      </c>
      <c r="G176" s="550"/>
      <c r="H176" s="598" t="str">
        <f t="shared" si="3"/>
        <v>Belum Diisi</v>
      </c>
      <c r="I176" s="592" t="s">
        <v>26</v>
      </c>
      <c r="J176" s="593" t="str">
        <f>IF($D$173="Y/T","Isi Sasaran",IF($E$173=0,0,IF(I176="Y",1,IF(I176="T",0,"Isi Dulu"))))</f>
        <v>Isi Sasaran</v>
      </c>
      <c r="K176" s="592" t="s">
        <v>26</v>
      </c>
      <c r="L176" s="593" t="str">
        <f>IF($D$173="Y/T","Isi Sasaran",IF($E$173=0,0,IF(K176="Y",1,IF(K176="T",0,"Isi Dulu"))))</f>
        <v>Isi Sasaran</v>
      </c>
      <c r="M176" s="849"/>
      <c r="N176" s="852"/>
      <c r="O176" s="517"/>
      <c r="P176" s="517"/>
      <c r="Q176" s="517"/>
      <c r="R176" s="517"/>
    </row>
    <row r="177" spans="2:18" s="527" customFormat="1" ht="15.75">
      <c r="B177" s="838"/>
      <c r="C177" s="841"/>
      <c r="D177" s="859"/>
      <c r="E177" s="856"/>
      <c r="F177" s="569">
        <v>5</v>
      </c>
      <c r="G177" s="570"/>
      <c r="H177" s="599" t="str">
        <f t="shared" si="3"/>
        <v>Belum Diisi</v>
      </c>
      <c r="I177" s="595" t="s">
        <v>26</v>
      </c>
      <c r="J177" s="596" t="str">
        <f>IF($D$173="Y/T","Isi Sasaran",IF($E$173=0,0,IF(I177="Y",1,IF(I177="T",0,"Isi Dulu"))))</f>
        <v>Isi Sasaran</v>
      </c>
      <c r="K177" s="595" t="s">
        <v>26</v>
      </c>
      <c r="L177" s="596" t="str">
        <f>IF($D$173="Y/T","Isi Sasaran",IF($E$173=0,0,IF(K177="Y",1,IF(K177="T",0,"Isi Dulu"))))</f>
        <v>Isi Sasaran</v>
      </c>
      <c r="M177" s="850"/>
      <c r="N177" s="853"/>
      <c r="O177" s="517"/>
      <c r="P177" s="517"/>
      <c r="Q177" s="517"/>
      <c r="R177" s="517"/>
    </row>
    <row r="178" spans="2:18" s="527" customFormat="1" ht="15.75">
      <c r="B178" s="836">
        <v>15</v>
      </c>
      <c r="C178" s="839"/>
      <c r="D178" s="857" t="s">
        <v>26</v>
      </c>
      <c r="E178" s="854" t="str">
        <f>IF(D178="Y",1,IF(D178="T",0,IF(D178="Y/T","Belum diisi","Error")))</f>
        <v>Belum diisi</v>
      </c>
      <c r="F178" s="528">
        <v>1</v>
      </c>
      <c r="G178" s="529"/>
      <c r="H178" s="600" t="str">
        <f t="shared" si="3"/>
        <v>Belum Diisi</v>
      </c>
      <c r="I178" s="590" t="s">
        <v>26</v>
      </c>
      <c r="J178" s="591" t="str">
        <f>IF($D$178="Y/T","Isi Sasaran",IF($E$178=0,0,IF(I178="Y",1,IF(I178="T",0,"Isi Dulu"))))</f>
        <v>Isi Sasaran</v>
      </c>
      <c r="K178" s="590" t="s">
        <v>26</v>
      </c>
      <c r="L178" s="591" t="str">
        <f>IF($D$178="Y/T","Isi Sasaran",IF($E$178=0,0,IF(K178="Y",1,IF(K178="T",0,"Isi Dulu"))))</f>
        <v>Isi Sasaran</v>
      </c>
      <c r="M178" s="848" t="s">
        <v>26</v>
      </c>
      <c r="N178" s="851" t="str">
        <f>IF(M178="Y",1,IF(M178="T",0,IF(M178="Y/T","Belum diisi","Error")))</f>
        <v>Belum diisi</v>
      </c>
      <c r="O178" s="517"/>
      <c r="P178" s="517"/>
      <c r="Q178" s="517"/>
      <c r="R178" s="517"/>
    </row>
    <row r="179" spans="2:18" s="527" customFormat="1" ht="15.75">
      <c r="B179" s="837"/>
      <c r="C179" s="840"/>
      <c r="D179" s="858"/>
      <c r="E179" s="855"/>
      <c r="F179" s="549">
        <v>2</v>
      </c>
      <c r="G179" s="550"/>
      <c r="H179" s="598" t="str">
        <f t="shared" si="3"/>
        <v>Belum Diisi</v>
      </c>
      <c r="I179" s="592" t="s">
        <v>26</v>
      </c>
      <c r="J179" s="593" t="str">
        <f>IF($D$178="Y/T","Isi Sasaran",IF($E$178=0,0,IF(I179="Y",1,IF(I179="T",0,"Isi Dulu"))))</f>
        <v>Isi Sasaran</v>
      </c>
      <c r="K179" s="592" t="s">
        <v>26</v>
      </c>
      <c r="L179" s="593" t="str">
        <f>IF($D$178="Y/T","Isi Sasaran",IF($E$178=0,0,IF(K179="Y",1,IF(K179="T",0,"Isi Dulu"))))</f>
        <v>Isi Sasaran</v>
      </c>
      <c r="M179" s="849"/>
      <c r="N179" s="852"/>
      <c r="O179" s="517"/>
      <c r="P179" s="517"/>
      <c r="Q179" s="517"/>
      <c r="R179" s="517"/>
    </row>
    <row r="180" spans="2:18" s="527" customFormat="1" ht="15.75">
      <c r="B180" s="837"/>
      <c r="C180" s="840"/>
      <c r="D180" s="858"/>
      <c r="E180" s="855"/>
      <c r="F180" s="549">
        <v>3</v>
      </c>
      <c r="G180" s="550"/>
      <c r="H180" s="598" t="str">
        <f t="shared" si="3"/>
        <v>Belum Diisi</v>
      </c>
      <c r="I180" s="592" t="s">
        <v>26</v>
      </c>
      <c r="J180" s="593" t="str">
        <f>IF($D$178="Y/T","Isi Sasaran",IF($E$178=0,0,IF(I180="Y",1,IF(I180="T",0,"Isi Dulu"))))</f>
        <v>Isi Sasaran</v>
      </c>
      <c r="K180" s="592" t="s">
        <v>26</v>
      </c>
      <c r="L180" s="593" t="str">
        <f>IF($D$178="Y/T","Isi Sasaran",IF($E$178=0,0,IF(K180="Y",1,IF(K180="T",0,"Isi Dulu"))))</f>
        <v>Isi Sasaran</v>
      </c>
      <c r="M180" s="849"/>
      <c r="N180" s="852"/>
      <c r="O180" s="517"/>
      <c r="P180" s="517"/>
      <c r="Q180" s="517"/>
      <c r="R180" s="517"/>
    </row>
    <row r="181" spans="2:18" s="527" customFormat="1" ht="15.75">
      <c r="B181" s="837"/>
      <c r="C181" s="840"/>
      <c r="D181" s="858"/>
      <c r="E181" s="855"/>
      <c r="F181" s="549">
        <v>4</v>
      </c>
      <c r="G181" s="550"/>
      <c r="H181" s="598" t="str">
        <f t="shared" si="3"/>
        <v>Belum Diisi</v>
      </c>
      <c r="I181" s="592" t="s">
        <v>26</v>
      </c>
      <c r="J181" s="593" t="str">
        <f>IF($D$178="Y/T","Isi Sasaran",IF($E$178=0,0,IF(I181="Y",1,IF(I181="T",0,"Isi Dulu"))))</f>
        <v>Isi Sasaran</v>
      </c>
      <c r="K181" s="592" t="s">
        <v>26</v>
      </c>
      <c r="L181" s="593" t="str">
        <f>IF($D$178="Y/T","Isi Sasaran",IF($E$178=0,0,IF(K181="Y",1,IF(K181="T",0,"Isi Dulu"))))</f>
        <v>Isi Sasaran</v>
      </c>
      <c r="M181" s="849"/>
      <c r="N181" s="852"/>
      <c r="O181" s="517"/>
      <c r="P181" s="517"/>
      <c r="Q181" s="517"/>
      <c r="R181" s="517"/>
    </row>
    <row r="182" spans="2:18" s="527" customFormat="1" ht="15.75">
      <c r="B182" s="838"/>
      <c r="C182" s="841"/>
      <c r="D182" s="859"/>
      <c r="E182" s="856"/>
      <c r="F182" s="569">
        <v>5</v>
      </c>
      <c r="G182" s="570"/>
      <c r="H182" s="599" t="str">
        <f t="shared" si="3"/>
        <v>Belum Diisi</v>
      </c>
      <c r="I182" s="595" t="s">
        <v>26</v>
      </c>
      <c r="J182" s="596" t="str">
        <f>IF($D$178="Y/T","Isi Sasaran",IF($E$178=0,0,IF(I182="Y",1,IF(I182="T",0,"Isi Dulu"))))</f>
        <v>Isi Sasaran</v>
      </c>
      <c r="K182" s="595" t="s">
        <v>26</v>
      </c>
      <c r="L182" s="596" t="str">
        <f>IF($D$178="Y/T","Isi Sasaran",IF($E$178=0,0,IF(K182="Y",1,IF(K182="T",0,"Isi Dulu"))))</f>
        <v>Isi Sasaran</v>
      </c>
      <c r="M182" s="850"/>
      <c r="N182" s="853"/>
      <c r="O182" s="517"/>
      <c r="P182" s="517"/>
      <c r="Q182" s="517"/>
      <c r="R182" s="517"/>
    </row>
    <row r="183" spans="2:18" s="527" customFormat="1" ht="15.75">
      <c r="B183" s="836">
        <v>16</v>
      </c>
      <c r="C183" s="839"/>
      <c r="D183" s="857" t="s">
        <v>26</v>
      </c>
      <c r="E183" s="854" t="str">
        <f>IF(D183="Y",1,IF(D183="T",0,IF(D183="Y/T","Belum diisi","Error")))</f>
        <v>Belum diisi</v>
      </c>
      <c r="F183" s="528">
        <v>1</v>
      </c>
      <c r="G183" s="529"/>
      <c r="H183" s="600" t="str">
        <f t="shared" si="3"/>
        <v>Belum Diisi</v>
      </c>
      <c r="I183" s="590" t="s">
        <v>26</v>
      </c>
      <c r="J183" s="591" t="str">
        <f>IF($D$183="Y/T","Isi Sasaran",IF($E$183=0,0,IF(I183="Y",1,IF(I183="T",0,"Isi Dulu"))))</f>
        <v>Isi Sasaran</v>
      </c>
      <c r="K183" s="590" t="s">
        <v>26</v>
      </c>
      <c r="L183" s="591" t="str">
        <f>IF($D$183="Y/T","Isi Sasaran",IF($E$183=0,0,IF(K183="Y",1,IF(K183="T",0,"Isi Dulu"))))</f>
        <v>Isi Sasaran</v>
      </c>
      <c r="M183" s="848" t="s">
        <v>26</v>
      </c>
      <c r="N183" s="851" t="str">
        <f>IF(M183="Y",1,IF(M183="T",0,IF(M183="Y/T","Belum diisi","Error")))</f>
        <v>Belum diisi</v>
      </c>
      <c r="O183" s="517"/>
      <c r="P183" s="517"/>
      <c r="Q183" s="517"/>
      <c r="R183" s="517"/>
    </row>
    <row r="184" spans="2:18" s="527" customFormat="1" ht="15.75">
      <c r="B184" s="837"/>
      <c r="C184" s="840"/>
      <c r="D184" s="858"/>
      <c r="E184" s="855"/>
      <c r="F184" s="549">
        <v>2</v>
      </c>
      <c r="G184" s="550"/>
      <c r="H184" s="598" t="str">
        <f t="shared" si="3"/>
        <v>Belum Diisi</v>
      </c>
      <c r="I184" s="592" t="s">
        <v>26</v>
      </c>
      <c r="J184" s="593" t="str">
        <f>IF($D$183="Y/T","Isi Sasaran",IF($E$183=0,0,IF(I184="Y",1,IF(I184="T",0,"Isi Dulu"))))</f>
        <v>Isi Sasaran</v>
      </c>
      <c r="K184" s="592" t="s">
        <v>26</v>
      </c>
      <c r="L184" s="593" t="str">
        <f>IF($D$183="Y/T","Isi Sasaran",IF($E$183=0,0,IF(K184="Y",1,IF(K184="T",0,"Isi Dulu"))))</f>
        <v>Isi Sasaran</v>
      </c>
      <c r="M184" s="849"/>
      <c r="N184" s="852"/>
      <c r="O184" s="517"/>
      <c r="P184" s="517"/>
      <c r="Q184" s="517"/>
      <c r="R184" s="517"/>
    </row>
    <row r="185" spans="2:18" s="527" customFormat="1" ht="15.75">
      <c r="B185" s="837"/>
      <c r="C185" s="840"/>
      <c r="D185" s="858"/>
      <c r="E185" s="855"/>
      <c r="F185" s="549">
        <v>3</v>
      </c>
      <c r="G185" s="550"/>
      <c r="H185" s="598" t="str">
        <f t="shared" si="3"/>
        <v>Belum Diisi</v>
      </c>
      <c r="I185" s="592" t="s">
        <v>26</v>
      </c>
      <c r="J185" s="593" t="str">
        <f>IF($D$183="Y/T","Isi Sasaran",IF($E$183=0,0,IF(I185="Y",1,IF(I185="T",0,"Isi Dulu"))))</f>
        <v>Isi Sasaran</v>
      </c>
      <c r="K185" s="592" t="s">
        <v>26</v>
      </c>
      <c r="L185" s="593" t="str">
        <f>IF($D$183="Y/T","Isi Sasaran",IF($E$183=0,0,IF(K185="Y",1,IF(K185="T",0,"Isi Dulu"))))</f>
        <v>Isi Sasaran</v>
      </c>
      <c r="M185" s="849"/>
      <c r="N185" s="852"/>
      <c r="O185" s="517"/>
      <c r="P185" s="517"/>
      <c r="Q185" s="517"/>
      <c r="R185" s="517"/>
    </row>
    <row r="186" spans="2:18" s="527" customFormat="1" ht="15.75">
      <c r="B186" s="837"/>
      <c r="C186" s="840"/>
      <c r="D186" s="858"/>
      <c r="E186" s="855"/>
      <c r="F186" s="549">
        <v>4</v>
      </c>
      <c r="G186" s="550"/>
      <c r="H186" s="598" t="str">
        <f t="shared" si="3"/>
        <v>Belum Diisi</v>
      </c>
      <c r="I186" s="592" t="s">
        <v>26</v>
      </c>
      <c r="J186" s="593" t="str">
        <f>IF($D$183="Y/T","Isi Sasaran",IF($E$183=0,0,IF(I186="Y",1,IF(I186="T",0,"Isi Dulu"))))</f>
        <v>Isi Sasaran</v>
      </c>
      <c r="K186" s="592" t="s">
        <v>26</v>
      </c>
      <c r="L186" s="593" t="str">
        <f>IF($D$183="Y/T","Isi Sasaran",IF($E$183=0,0,IF(K186="Y",1,IF(K186="T",0,"Isi Dulu"))))</f>
        <v>Isi Sasaran</v>
      </c>
      <c r="M186" s="849"/>
      <c r="N186" s="852"/>
      <c r="O186" s="517"/>
      <c r="P186" s="517"/>
      <c r="Q186" s="517"/>
      <c r="R186" s="517"/>
    </row>
    <row r="187" spans="2:18" s="527" customFormat="1" ht="15.75">
      <c r="B187" s="838"/>
      <c r="C187" s="841"/>
      <c r="D187" s="859"/>
      <c r="E187" s="856"/>
      <c r="F187" s="569">
        <v>5</v>
      </c>
      <c r="G187" s="570"/>
      <c r="H187" s="599" t="str">
        <f t="shared" si="3"/>
        <v>Belum Diisi</v>
      </c>
      <c r="I187" s="595" t="s">
        <v>26</v>
      </c>
      <c r="J187" s="596" t="str">
        <f>IF($D$183="Y/T","Isi Sasaran",IF($E$183=0,0,IF(I187="Y",1,IF(I187="T",0,"Isi Dulu"))))</f>
        <v>Isi Sasaran</v>
      </c>
      <c r="K187" s="595" t="s">
        <v>26</v>
      </c>
      <c r="L187" s="596" t="str">
        <f>IF($D$183="Y/T","Isi Sasaran",IF($E$183=0,0,IF(K187="Y",1,IF(K187="T",0,"Isi Dulu"))))</f>
        <v>Isi Sasaran</v>
      </c>
      <c r="M187" s="850"/>
      <c r="N187" s="853"/>
      <c r="O187" s="517"/>
      <c r="P187" s="517"/>
      <c r="Q187" s="517"/>
      <c r="R187" s="517"/>
    </row>
    <row r="188" spans="2:18" s="527" customFormat="1" ht="15.75">
      <c r="B188" s="836">
        <v>17</v>
      </c>
      <c r="C188" s="839"/>
      <c r="D188" s="857" t="s">
        <v>26</v>
      </c>
      <c r="E188" s="854" t="str">
        <f>IF(D188="Y",1,IF(D188="T",0,IF(D188="Y/T","Belum diisi","Error")))</f>
        <v>Belum diisi</v>
      </c>
      <c r="F188" s="528">
        <v>1</v>
      </c>
      <c r="G188" s="529"/>
      <c r="H188" s="600" t="str">
        <f t="shared" si="3"/>
        <v>Belum Diisi</v>
      </c>
      <c r="I188" s="590" t="s">
        <v>26</v>
      </c>
      <c r="J188" s="591" t="str">
        <f>IF($D$188="Y/T","Isi Sasaran",IF($E$188=0,0,IF(I188="Y",1,IF(I188="T",0,"Isi Dulu"))))</f>
        <v>Isi Sasaran</v>
      </c>
      <c r="K188" s="590" t="s">
        <v>26</v>
      </c>
      <c r="L188" s="591" t="str">
        <f>IF($D$188="Y/T","Isi Sasaran",IF($E$188=0,0,IF(K188="Y",1,IF(K188="T",0,"Isi Dulu"))))</f>
        <v>Isi Sasaran</v>
      </c>
      <c r="M188" s="848" t="s">
        <v>26</v>
      </c>
      <c r="N188" s="851" t="str">
        <f>IF(M188="Y",1,IF(M188="T",0,IF(M188="Y/T","Belum diisi","Error")))</f>
        <v>Belum diisi</v>
      </c>
      <c r="O188" s="517"/>
      <c r="P188" s="517"/>
      <c r="Q188" s="517"/>
      <c r="R188" s="517"/>
    </row>
    <row r="189" spans="2:18" s="527" customFormat="1" ht="15.75">
      <c r="B189" s="837"/>
      <c r="C189" s="840"/>
      <c r="D189" s="858"/>
      <c r="E189" s="855"/>
      <c r="F189" s="549">
        <v>2</v>
      </c>
      <c r="G189" s="550"/>
      <c r="H189" s="598" t="str">
        <f t="shared" si="3"/>
        <v>Belum Diisi</v>
      </c>
      <c r="I189" s="592" t="s">
        <v>26</v>
      </c>
      <c r="J189" s="593" t="str">
        <f>IF($D$188="Y/T","Isi Sasaran",IF($E$188=0,0,IF(I189="Y",1,IF(I189="T",0,"Isi Dulu"))))</f>
        <v>Isi Sasaran</v>
      </c>
      <c r="K189" s="592" t="s">
        <v>26</v>
      </c>
      <c r="L189" s="593" t="str">
        <f>IF($D$188="Y/T","Isi Sasaran",IF($E$188=0,0,IF(K189="Y",1,IF(K189="T",0,"Isi Dulu"))))</f>
        <v>Isi Sasaran</v>
      </c>
      <c r="M189" s="849"/>
      <c r="N189" s="852"/>
      <c r="O189" s="517"/>
      <c r="P189" s="517"/>
      <c r="Q189" s="517"/>
      <c r="R189" s="517"/>
    </row>
    <row r="190" spans="2:18" s="527" customFormat="1" ht="15.75">
      <c r="B190" s="837"/>
      <c r="C190" s="840"/>
      <c r="D190" s="858"/>
      <c r="E190" s="855"/>
      <c r="F190" s="549">
        <v>3</v>
      </c>
      <c r="G190" s="550"/>
      <c r="H190" s="598" t="str">
        <f t="shared" si="3"/>
        <v>Belum Diisi</v>
      </c>
      <c r="I190" s="592" t="s">
        <v>26</v>
      </c>
      <c r="J190" s="593" t="str">
        <f>IF($D$188="Y/T","Isi Sasaran",IF($E$188=0,0,IF(I190="Y",1,IF(I190="T",0,"Isi Dulu"))))</f>
        <v>Isi Sasaran</v>
      </c>
      <c r="K190" s="592" t="s">
        <v>26</v>
      </c>
      <c r="L190" s="593" t="str">
        <f>IF($D$188="Y/T","Isi Sasaran",IF($E$188=0,0,IF(K190="Y",1,IF(K190="T",0,"Isi Dulu"))))</f>
        <v>Isi Sasaran</v>
      </c>
      <c r="M190" s="849"/>
      <c r="N190" s="852"/>
      <c r="O190" s="517"/>
      <c r="P190" s="517"/>
      <c r="Q190" s="517"/>
      <c r="R190" s="517"/>
    </row>
    <row r="191" spans="2:18" s="527" customFormat="1" ht="15.75">
      <c r="B191" s="837"/>
      <c r="C191" s="840"/>
      <c r="D191" s="858"/>
      <c r="E191" s="855"/>
      <c r="F191" s="549">
        <v>4</v>
      </c>
      <c r="G191" s="550"/>
      <c r="H191" s="598" t="str">
        <f t="shared" si="3"/>
        <v>Belum Diisi</v>
      </c>
      <c r="I191" s="592" t="s">
        <v>26</v>
      </c>
      <c r="J191" s="593" t="str">
        <f>IF($D$188="Y/T","Isi Sasaran",IF($E$188=0,0,IF(I191="Y",1,IF(I191="T",0,"Isi Dulu"))))</f>
        <v>Isi Sasaran</v>
      </c>
      <c r="K191" s="592" t="s">
        <v>26</v>
      </c>
      <c r="L191" s="593" t="str">
        <f>IF($D$188="Y/T","Isi Sasaran",IF($E$188=0,0,IF(K191="Y",1,IF(K191="T",0,"Isi Dulu"))))</f>
        <v>Isi Sasaran</v>
      </c>
      <c r="M191" s="849"/>
      <c r="N191" s="852"/>
      <c r="O191" s="517"/>
      <c r="P191" s="517"/>
      <c r="Q191" s="517"/>
      <c r="R191" s="517"/>
    </row>
    <row r="192" spans="2:18" s="527" customFormat="1" ht="15.75">
      <c r="B192" s="838"/>
      <c r="C192" s="841"/>
      <c r="D192" s="859"/>
      <c r="E192" s="856"/>
      <c r="F192" s="569">
        <v>5</v>
      </c>
      <c r="G192" s="570"/>
      <c r="H192" s="599" t="str">
        <f t="shared" si="3"/>
        <v>Belum Diisi</v>
      </c>
      <c r="I192" s="595" t="s">
        <v>26</v>
      </c>
      <c r="J192" s="596" t="str">
        <f>IF($D$188="Y/T","Isi Sasaran",IF($E$188=0,0,IF(I192="Y",1,IF(I192="T",0,"Isi Dulu"))))</f>
        <v>Isi Sasaran</v>
      </c>
      <c r="K192" s="595" t="s">
        <v>26</v>
      </c>
      <c r="L192" s="596" t="str">
        <f>IF($D$188="Y/T","Isi Sasaran",IF($E$188=0,0,IF(K192="Y",1,IF(K192="T",0,"Isi Dulu"))))</f>
        <v>Isi Sasaran</v>
      </c>
      <c r="M192" s="850"/>
      <c r="N192" s="853"/>
      <c r="O192" s="517"/>
      <c r="P192" s="517"/>
      <c r="Q192" s="517"/>
      <c r="R192" s="517"/>
    </row>
    <row r="193" spans="2:18" s="527" customFormat="1" ht="15.75">
      <c r="B193" s="836">
        <v>18</v>
      </c>
      <c r="C193" s="839"/>
      <c r="D193" s="857" t="s">
        <v>26</v>
      </c>
      <c r="E193" s="854" t="str">
        <f>IF(D193="Y",1,IF(D193="T",0,IF(D193="Y/T","Belum diisi","Error")))</f>
        <v>Belum diisi</v>
      </c>
      <c r="F193" s="528">
        <v>1</v>
      </c>
      <c r="G193" s="529"/>
      <c r="H193" s="600" t="str">
        <f t="shared" si="3"/>
        <v>Belum Diisi</v>
      </c>
      <c r="I193" s="590" t="s">
        <v>26</v>
      </c>
      <c r="J193" s="591" t="str">
        <f>IF($D$193="Y/T","Isi Sasaran",IF($E$193=0,0,IF(I193="Y",1,IF(I193="T",0,"Isi Dulu"))))</f>
        <v>Isi Sasaran</v>
      </c>
      <c r="K193" s="590" t="s">
        <v>26</v>
      </c>
      <c r="L193" s="591" t="str">
        <f>IF($D$193="Y/T","Isi Sasaran",IF($E$193=0,0,IF(K193="Y",1,IF(K193="T",0,"Isi Dulu"))))</f>
        <v>Isi Sasaran</v>
      </c>
      <c r="M193" s="848" t="s">
        <v>26</v>
      </c>
      <c r="N193" s="851" t="str">
        <f>IF(M193="Y",1,IF(M193="T",0,IF(M193="Y/T","Belum diisi","Error")))</f>
        <v>Belum diisi</v>
      </c>
      <c r="O193" s="517"/>
      <c r="P193" s="517"/>
      <c r="Q193" s="517"/>
      <c r="R193" s="517"/>
    </row>
    <row r="194" spans="2:18" s="527" customFormat="1" ht="15.75">
      <c r="B194" s="837"/>
      <c r="C194" s="840"/>
      <c r="D194" s="858"/>
      <c r="E194" s="855"/>
      <c r="F194" s="549">
        <v>2</v>
      </c>
      <c r="G194" s="550"/>
      <c r="H194" s="598" t="str">
        <f t="shared" si="3"/>
        <v>Belum Diisi</v>
      </c>
      <c r="I194" s="592" t="s">
        <v>26</v>
      </c>
      <c r="J194" s="593" t="str">
        <f>IF($D$193="Y/T","Isi Sasaran",IF($E$193=0,0,IF(I194="Y",1,IF(I194="T",0,"Isi Dulu"))))</f>
        <v>Isi Sasaran</v>
      </c>
      <c r="K194" s="592" t="s">
        <v>26</v>
      </c>
      <c r="L194" s="593" t="str">
        <f>IF($D$193="Y/T","Isi Sasaran",IF($E$193=0,0,IF(K194="Y",1,IF(K194="T",0,"Isi Dulu"))))</f>
        <v>Isi Sasaran</v>
      </c>
      <c r="M194" s="849"/>
      <c r="N194" s="852"/>
      <c r="O194" s="517"/>
      <c r="P194" s="517"/>
      <c r="Q194" s="517"/>
      <c r="R194" s="517"/>
    </row>
    <row r="195" spans="2:18" s="527" customFormat="1" ht="15.75">
      <c r="B195" s="837"/>
      <c r="C195" s="840"/>
      <c r="D195" s="858"/>
      <c r="E195" s="855"/>
      <c r="F195" s="549">
        <v>3</v>
      </c>
      <c r="G195" s="550"/>
      <c r="H195" s="598" t="str">
        <f t="shared" si="3"/>
        <v>Belum Diisi</v>
      </c>
      <c r="I195" s="592" t="s">
        <v>26</v>
      </c>
      <c r="J195" s="593" t="str">
        <f>IF($D$193="Y/T","Isi Sasaran",IF($E$193=0,0,IF(I195="Y",1,IF(I195="T",0,"Isi Dulu"))))</f>
        <v>Isi Sasaran</v>
      </c>
      <c r="K195" s="592" t="s">
        <v>26</v>
      </c>
      <c r="L195" s="593" t="str">
        <f>IF($D$193="Y/T","Isi Sasaran",IF($E$193=0,0,IF(K195="Y",1,IF(K195="T",0,"Isi Dulu"))))</f>
        <v>Isi Sasaran</v>
      </c>
      <c r="M195" s="849"/>
      <c r="N195" s="852"/>
      <c r="O195" s="517"/>
      <c r="P195" s="517"/>
      <c r="Q195" s="517"/>
      <c r="R195" s="517"/>
    </row>
    <row r="196" spans="2:18" s="527" customFormat="1" ht="15.75">
      <c r="B196" s="837"/>
      <c r="C196" s="840"/>
      <c r="D196" s="858"/>
      <c r="E196" s="855"/>
      <c r="F196" s="549">
        <v>4</v>
      </c>
      <c r="G196" s="550"/>
      <c r="H196" s="598" t="str">
        <f t="shared" si="3"/>
        <v>Belum Diisi</v>
      </c>
      <c r="I196" s="592" t="s">
        <v>26</v>
      </c>
      <c r="J196" s="593" t="str">
        <f>IF($D$193="Y/T","Isi Sasaran",IF($E$193=0,0,IF(I196="Y",1,IF(I196="T",0,"Isi Dulu"))))</f>
        <v>Isi Sasaran</v>
      </c>
      <c r="K196" s="592" t="s">
        <v>26</v>
      </c>
      <c r="L196" s="593" t="str">
        <f>IF($D$193="Y/T","Isi Sasaran",IF($E$193=0,0,IF(K196="Y",1,IF(K196="T",0,"Isi Dulu"))))</f>
        <v>Isi Sasaran</v>
      </c>
      <c r="M196" s="849"/>
      <c r="N196" s="852"/>
      <c r="O196" s="517"/>
      <c r="P196" s="517"/>
      <c r="Q196" s="517"/>
      <c r="R196" s="517"/>
    </row>
    <row r="197" spans="2:18" s="527" customFormat="1" ht="15.75">
      <c r="B197" s="838"/>
      <c r="C197" s="841"/>
      <c r="D197" s="859"/>
      <c r="E197" s="856"/>
      <c r="F197" s="569">
        <v>5</v>
      </c>
      <c r="G197" s="570"/>
      <c r="H197" s="599" t="str">
        <f t="shared" si="3"/>
        <v>Belum Diisi</v>
      </c>
      <c r="I197" s="595" t="s">
        <v>26</v>
      </c>
      <c r="J197" s="596" t="str">
        <f>IF($D$193="Y/T","Isi Sasaran",IF($E$193=0,0,IF(I197="Y",1,IF(I197="T",0,"Isi Dulu"))))</f>
        <v>Isi Sasaran</v>
      </c>
      <c r="K197" s="595" t="s">
        <v>26</v>
      </c>
      <c r="L197" s="596" t="str">
        <f>IF($D$193="Y/T","Isi Sasaran",IF($E$193=0,0,IF(K197="Y",1,IF(K197="T",0,"Isi Dulu"))))</f>
        <v>Isi Sasaran</v>
      </c>
      <c r="M197" s="850"/>
      <c r="N197" s="853"/>
      <c r="O197" s="517"/>
      <c r="P197" s="517"/>
      <c r="Q197" s="517"/>
      <c r="R197" s="517"/>
    </row>
    <row r="198" spans="2:18" s="527" customFormat="1" ht="15.75">
      <c r="B198" s="836">
        <v>19</v>
      </c>
      <c r="C198" s="839"/>
      <c r="D198" s="857" t="s">
        <v>26</v>
      </c>
      <c r="E198" s="854" t="str">
        <f>IF(D198="Y",1,IF(D198="T",0,IF(D198="Y/T","Belum diisi","Error")))</f>
        <v>Belum diisi</v>
      </c>
      <c r="F198" s="528">
        <v>1</v>
      </c>
      <c r="G198" s="529"/>
      <c r="H198" s="600" t="str">
        <f t="shared" si="3"/>
        <v>Belum Diisi</v>
      </c>
      <c r="I198" s="590" t="s">
        <v>26</v>
      </c>
      <c r="J198" s="591" t="str">
        <f>IF($D$198="Y/T","Isi Sasaran",IF($E$198=0,0,IF(I198="Y",1,IF(I198="T",0,"Isi Dulu"))))</f>
        <v>Isi Sasaran</v>
      </c>
      <c r="K198" s="590" t="s">
        <v>26</v>
      </c>
      <c r="L198" s="591" t="str">
        <f>IF($D$198="Y/T","Isi Sasaran",IF($E$198=0,0,IF(K198="Y",1,IF(K198="T",0,"Isi Dulu"))))</f>
        <v>Isi Sasaran</v>
      </c>
      <c r="M198" s="848" t="s">
        <v>26</v>
      </c>
      <c r="N198" s="851" t="str">
        <f>IF(M198="Y",1,IF(M198="T",0,IF(M198="Y/T","Belum diisi","Error")))</f>
        <v>Belum diisi</v>
      </c>
      <c r="O198" s="517"/>
      <c r="P198" s="517"/>
      <c r="Q198" s="517"/>
      <c r="R198" s="517"/>
    </row>
    <row r="199" spans="2:18" s="527" customFormat="1" ht="15.75">
      <c r="B199" s="837"/>
      <c r="C199" s="840"/>
      <c r="D199" s="858"/>
      <c r="E199" s="855"/>
      <c r="F199" s="549">
        <v>2</v>
      </c>
      <c r="G199" s="550"/>
      <c r="H199" s="598" t="str">
        <f t="shared" si="3"/>
        <v>Belum Diisi</v>
      </c>
      <c r="I199" s="592" t="s">
        <v>26</v>
      </c>
      <c r="J199" s="593" t="str">
        <f>IF($D$198="Y/T","Isi Sasaran",IF($E$198=0,0,IF(I199="Y",1,IF(I199="T",0,"Isi Dulu"))))</f>
        <v>Isi Sasaran</v>
      </c>
      <c r="K199" s="592" t="s">
        <v>26</v>
      </c>
      <c r="L199" s="593" t="str">
        <f>IF($D$198="Y/T","Isi Sasaran",IF($E$198=0,0,IF(K199="Y",1,IF(K199="T",0,"Isi Dulu"))))</f>
        <v>Isi Sasaran</v>
      </c>
      <c r="M199" s="849"/>
      <c r="N199" s="852"/>
      <c r="O199" s="517"/>
      <c r="P199" s="517"/>
      <c r="Q199" s="517"/>
      <c r="R199" s="517"/>
    </row>
    <row r="200" spans="2:18" s="527" customFormat="1" ht="15.75">
      <c r="B200" s="837"/>
      <c r="C200" s="840"/>
      <c r="D200" s="858"/>
      <c r="E200" s="855"/>
      <c r="F200" s="549">
        <v>3</v>
      </c>
      <c r="G200" s="550"/>
      <c r="H200" s="598" t="str">
        <f t="shared" si="3"/>
        <v>Belum Diisi</v>
      </c>
      <c r="I200" s="592" t="s">
        <v>26</v>
      </c>
      <c r="J200" s="593" t="str">
        <f>IF($D$198="Y/T","Isi Sasaran",IF($E$198=0,0,IF(I200="Y",1,IF(I200="T",0,"Isi Dulu"))))</f>
        <v>Isi Sasaran</v>
      </c>
      <c r="K200" s="592" t="s">
        <v>26</v>
      </c>
      <c r="L200" s="593" t="str">
        <f>IF($D$198="Y/T","Isi Sasaran",IF($E$198=0,0,IF(K200="Y",1,IF(K200="T",0,"Isi Dulu"))))</f>
        <v>Isi Sasaran</v>
      </c>
      <c r="M200" s="849"/>
      <c r="N200" s="852"/>
      <c r="O200" s="517"/>
      <c r="P200" s="517"/>
      <c r="Q200" s="517"/>
      <c r="R200" s="517"/>
    </row>
    <row r="201" spans="2:18" s="527" customFormat="1" ht="15.75">
      <c r="B201" s="837"/>
      <c r="C201" s="840"/>
      <c r="D201" s="858"/>
      <c r="E201" s="855"/>
      <c r="F201" s="549">
        <v>4</v>
      </c>
      <c r="G201" s="550"/>
      <c r="H201" s="598" t="str">
        <f t="shared" si="3"/>
        <v>Belum Diisi</v>
      </c>
      <c r="I201" s="592" t="s">
        <v>26</v>
      </c>
      <c r="J201" s="593" t="str">
        <f>IF($D$198="Y/T","Isi Sasaran",IF($E$198=0,0,IF(I201="Y",1,IF(I201="T",0,"Isi Dulu"))))</f>
        <v>Isi Sasaran</v>
      </c>
      <c r="K201" s="592" t="s">
        <v>26</v>
      </c>
      <c r="L201" s="593" t="str">
        <f>IF($D$198="Y/T","Isi Sasaran",IF($E$198=0,0,IF(K201="Y",1,IF(K201="T",0,"Isi Dulu"))))</f>
        <v>Isi Sasaran</v>
      </c>
      <c r="M201" s="849"/>
      <c r="N201" s="852"/>
      <c r="O201" s="517"/>
      <c r="P201" s="517"/>
      <c r="Q201" s="517"/>
      <c r="R201" s="517"/>
    </row>
    <row r="202" spans="2:18" s="527" customFormat="1" ht="15.75">
      <c r="B202" s="838"/>
      <c r="C202" s="841"/>
      <c r="D202" s="859"/>
      <c r="E202" s="856"/>
      <c r="F202" s="569">
        <v>5</v>
      </c>
      <c r="G202" s="570"/>
      <c r="H202" s="599" t="str">
        <f t="shared" si="3"/>
        <v>Belum Diisi</v>
      </c>
      <c r="I202" s="595" t="s">
        <v>26</v>
      </c>
      <c r="J202" s="596" t="str">
        <f>IF($D$198="Y/T","Isi Sasaran",IF($E$198=0,0,IF(I202="Y",1,IF(I202="T",0,"Isi Dulu"))))</f>
        <v>Isi Sasaran</v>
      </c>
      <c r="K202" s="595" t="s">
        <v>26</v>
      </c>
      <c r="L202" s="596" t="str">
        <f>IF($D$198="Y/T","Isi Sasaran",IF($E$198=0,0,IF(K202="Y",1,IF(K202="T",0,"Isi Dulu"))))</f>
        <v>Isi Sasaran</v>
      </c>
      <c r="M202" s="850"/>
      <c r="N202" s="853"/>
      <c r="O202" s="517"/>
      <c r="P202" s="517"/>
      <c r="Q202" s="517"/>
      <c r="R202" s="517"/>
    </row>
    <row r="203" spans="2:18" s="527" customFormat="1" ht="15.75">
      <c r="B203" s="836">
        <v>20</v>
      </c>
      <c r="C203" s="839"/>
      <c r="D203" s="857" t="s">
        <v>26</v>
      </c>
      <c r="E203" s="854" t="str">
        <f>IF(D203="Y",1,IF(D203="T",0,IF(D203="Y/T","Belum diisi","Error")))</f>
        <v>Belum diisi</v>
      </c>
      <c r="F203" s="528">
        <v>1</v>
      </c>
      <c r="G203" s="529"/>
      <c r="H203" s="600" t="str">
        <f t="shared" si="3"/>
        <v>Belum Diisi</v>
      </c>
      <c r="I203" s="590" t="s">
        <v>26</v>
      </c>
      <c r="J203" s="591" t="str">
        <f>IF($D$203="Y/T","Isi Sasaran",IF($E$203=0,0,IF(I203="Y",1,IF(I203="T",0,"Isi Dulu"))))</f>
        <v>Isi Sasaran</v>
      </c>
      <c r="K203" s="590" t="s">
        <v>26</v>
      </c>
      <c r="L203" s="591" t="str">
        <f>IF($D$203="Y/T","Isi Sasaran",IF($E$203=0,0,IF(K203="Y",1,IF(K203="T",0,"Isi Dulu"))))</f>
        <v>Isi Sasaran</v>
      </c>
      <c r="M203" s="848" t="s">
        <v>26</v>
      </c>
      <c r="N203" s="851" t="str">
        <f>IF(M203="Y",1,IF(M203="T",0,IF(M203="Y/T","Belum diisi","Error")))</f>
        <v>Belum diisi</v>
      </c>
      <c r="O203" s="517"/>
      <c r="P203" s="517"/>
      <c r="Q203" s="517"/>
      <c r="R203" s="517"/>
    </row>
    <row r="204" spans="2:18" s="527" customFormat="1" ht="15.75">
      <c r="B204" s="837"/>
      <c r="C204" s="840"/>
      <c r="D204" s="858"/>
      <c r="E204" s="855"/>
      <c r="F204" s="549">
        <v>2</v>
      </c>
      <c r="G204" s="550"/>
      <c r="H204" s="598" t="str">
        <f t="shared" si="3"/>
        <v>Belum Diisi</v>
      </c>
      <c r="I204" s="592" t="s">
        <v>26</v>
      </c>
      <c r="J204" s="593" t="str">
        <f>IF($D$203="Y/T","Isi Sasaran",IF($E$203=0,0,IF(I204="Y",1,IF(I204="T",0,"Isi Dulu"))))</f>
        <v>Isi Sasaran</v>
      </c>
      <c r="K204" s="592" t="s">
        <v>26</v>
      </c>
      <c r="L204" s="593" t="str">
        <f>IF($D$203="Y/T","Isi Sasaran",IF($E$203=0,0,IF(K204="Y",1,IF(K204="T",0,"Isi Dulu"))))</f>
        <v>Isi Sasaran</v>
      </c>
      <c r="M204" s="849"/>
      <c r="N204" s="852"/>
      <c r="O204" s="517"/>
      <c r="P204" s="517"/>
      <c r="Q204" s="517"/>
      <c r="R204" s="517"/>
    </row>
    <row r="205" spans="2:18" s="527" customFormat="1" ht="15.75">
      <c r="B205" s="837"/>
      <c r="C205" s="840"/>
      <c r="D205" s="858"/>
      <c r="E205" s="855"/>
      <c r="F205" s="549">
        <v>3</v>
      </c>
      <c r="G205" s="550"/>
      <c r="H205" s="598" t="str">
        <f t="shared" si="3"/>
        <v>Belum Diisi</v>
      </c>
      <c r="I205" s="592" t="s">
        <v>26</v>
      </c>
      <c r="J205" s="593" t="str">
        <f>IF($D$203="Y/T","Isi Sasaran",IF($E$203=0,0,IF(I205="Y",1,IF(I205="T",0,"Isi Dulu"))))</f>
        <v>Isi Sasaran</v>
      </c>
      <c r="K205" s="592" t="s">
        <v>26</v>
      </c>
      <c r="L205" s="593" t="str">
        <f>IF($D$203="Y/T","Isi Sasaran",IF($E$203=0,0,IF(K205="Y",1,IF(K205="T",0,"Isi Dulu"))))</f>
        <v>Isi Sasaran</v>
      </c>
      <c r="M205" s="849"/>
      <c r="N205" s="852"/>
      <c r="O205" s="517"/>
      <c r="P205" s="517"/>
      <c r="Q205" s="517"/>
      <c r="R205" s="517"/>
    </row>
    <row r="206" spans="2:18" s="527" customFormat="1" ht="15.75">
      <c r="B206" s="837"/>
      <c r="C206" s="840"/>
      <c r="D206" s="858"/>
      <c r="E206" s="855"/>
      <c r="F206" s="549">
        <v>4</v>
      </c>
      <c r="G206" s="550"/>
      <c r="H206" s="598" t="str">
        <f t="shared" si="3"/>
        <v>Belum Diisi</v>
      </c>
      <c r="I206" s="592" t="s">
        <v>26</v>
      </c>
      <c r="J206" s="593" t="str">
        <f>IF($D$203="Y/T","Isi Sasaran",IF($E$203=0,0,IF(I206="Y",1,IF(I206="T",0,"Isi Dulu"))))</f>
        <v>Isi Sasaran</v>
      </c>
      <c r="K206" s="592" t="s">
        <v>26</v>
      </c>
      <c r="L206" s="593" t="str">
        <f>IF($D$203="Y/T","Isi Sasaran",IF($E$203=0,0,IF(K206="Y",1,IF(K206="T",0,"Isi Dulu"))))</f>
        <v>Isi Sasaran</v>
      </c>
      <c r="M206" s="849"/>
      <c r="N206" s="852"/>
      <c r="O206" s="517"/>
      <c r="P206" s="517"/>
      <c r="Q206" s="517"/>
      <c r="R206" s="517"/>
    </row>
    <row r="207" spans="2:18" s="527" customFormat="1" ht="15.75">
      <c r="B207" s="838"/>
      <c r="C207" s="841"/>
      <c r="D207" s="859"/>
      <c r="E207" s="856"/>
      <c r="F207" s="569">
        <v>5</v>
      </c>
      <c r="G207" s="570"/>
      <c r="H207" s="599" t="str">
        <f t="shared" si="3"/>
        <v>Belum Diisi</v>
      </c>
      <c r="I207" s="595" t="s">
        <v>26</v>
      </c>
      <c r="J207" s="596" t="str">
        <f>IF($D$203="Y/T","Isi Sasaran",IF($E$203=0,0,IF(I207="Y",1,IF(I207="T",0,"Isi Dulu"))))</f>
        <v>Isi Sasaran</v>
      </c>
      <c r="K207" s="595" t="s">
        <v>26</v>
      </c>
      <c r="L207" s="596" t="str">
        <f>IF($D$203="Y/T","Isi Sasaran",IF($E$203=0,0,IF(K207="Y",1,IF(K207="T",0,"Isi Dulu"))))</f>
        <v>Isi Sasaran</v>
      </c>
      <c r="M207" s="850"/>
      <c r="N207" s="853"/>
      <c r="O207" s="517"/>
      <c r="P207" s="517"/>
      <c r="Q207" s="517"/>
      <c r="R207" s="517"/>
    </row>
    <row r="208" spans="2:18" s="527" customFormat="1" ht="15.75">
      <c r="B208" s="580"/>
      <c r="C208" s="581"/>
      <c r="D208" s="582"/>
      <c r="E208" s="605" t="e">
        <f>AVERAGE(E108:E207)</f>
        <v>#DIV/0!</v>
      </c>
      <c r="F208" s="580"/>
      <c r="G208" s="583"/>
      <c r="H208" s="602" t="e">
        <f>(IF($D108="Y/T",0,AVERAGE(H108:H112))+IF($D113="Y/T",0,AVERAGE(H113:H117))+IF($D118="Y/T",0,AVERAGE(H118:H122))+IF($D123="Y/T",0,AVERAGE(H123:H127))+IF($D128="Y/T",0,AVERAGE(H128:H132))+IF($D133="Y/T",0,AVERAGE(H133:H137))+IF($D138="Y/T",0,AVERAGE(H138:H142))+IF($D143="Y/T",0,AVERAGE(H143:H147))+IF($D148="Y/T",0,AVERAGE(H148:H152))+IF($D153="Y/T",0,AVERAGE(H153:H157))+IF($D158="Y/T",0,AVERAGE(H158:H162))+IF($D163="Y/T",0,AVERAGE(H163:H167))+IF($D168="Y/T",0,AVERAGE(H168:H172))+IF($D173="Y/T",0,AVERAGE(H173:H177))+IF($D178="Y/T",0,AVERAGE(H178:H182))+IF($D183="Y/T",0,AVERAGE(H183:H187))+IF($D188="Y/T",0,AVERAGE(H188:H192))+IF($D193="Y/T",0,AVERAGE(H193:H197))+IF($D198="Y/T",0,AVERAGE(H198:H202))+IF($D203="Y/T",0,AVERAGE(H203:H207)))/(COUNTIF($D108:$D207,"Y")+COUNTIF($D108:$D207,"T"))</f>
        <v>#DIV/0!</v>
      </c>
      <c r="I208" s="582"/>
      <c r="J208" s="602" t="e">
        <f>(IF($D108="Y/T",0,AVERAGE(J108:J112))+IF($D113="Y/T",0,AVERAGE(J113:J117))+IF($D118="Y/T",0,AVERAGE(J118:J122))+IF($D123="Y/T",0,AVERAGE(J123:J127))+IF($D128="Y/T",0,AVERAGE(J128:J132))+IF($D133="Y/T",0,AVERAGE(J133:J137))+IF($D138="Y/T",0,AVERAGE(J138:J142))+IF($D143="Y/T",0,AVERAGE(J143:J147))+IF($D148="Y/T",0,AVERAGE(J148:J152))+IF($D153="Y/T",0,AVERAGE(J153:J157))+IF($D158="Y/T",0,AVERAGE(J158:J162))+IF($D163="Y/T",0,AVERAGE(J163:J167))+IF($D168="Y/T",0,AVERAGE(J168:J172))+IF($D173="Y/T",0,AVERAGE(J173:J177))+IF($D178="Y/T",0,AVERAGE(J178:J182))+IF($D183="Y/T",0,AVERAGE(J183:J187))+IF($D188="Y/T",0,AVERAGE(J188:J192))+IF($D193="Y/T",0,AVERAGE(J193:J197))+IF($D198="Y/T",0,AVERAGE(J198:J202))+IF($D203="Y/T",0,AVERAGE(J203:J207)))/(COUNTIF($D108:$D207,"Y")+COUNTIF($D108:$D207,"T"))</f>
        <v>#DIV/0!</v>
      </c>
      <c r="K208" s="582"/>
      <c r="L208" s="602" t="e">
        <f>(IF($D108="Y/T",0,AVERAGE(L108:L112))+IF($D113="Y/T",0,AVERAGE(L113:L117))+IF($D118="Y/T",0,AVERAGE(L118:L122))+IF($D123="Y/T",0,AVERAGE(L123:L127))+IF($D128="Y/T",0,AVERAGE(L128:L132))+IF($D133="Y/T",0,AVERAGE(L133:L137))+IF($D138="Y/T",0,AVERAGE(L138:L142))+IF($D143="Y/T",0,AVERAGE(L143:L147))+IF($D148="Y/T",0,AVERAGE(L148:L152))+IF($D153="Y/T",0,AVERAGE(L153:L157))+IF($D158="Y/T",0,AVERAGE(L158:L162))+IF($D163="Y/T",0,AVERAGE(L163:L167))+IF($D168="Y/T",0,AVERAGE(L168:L172))+IF($D173="Y/T",0,AVERAGE(L173:L177))+IF($D178="Y/T",0,AVERAGE(L178:L182))+IF($D183="Y/T",0,AVERAGE(L183:L187))+IF($D188="Y/T",0,AVERAGE(L188:L192))+IF($D193="Y/T",0,AVERAGE(L193:L197))+IF($D198="Y/T",0,AVERAGE(L198:L202))+IF($D203="Y/T",0,AVERAGE(L203:L207)))/(COUNTIF($D108:$D207,"Y")+COUNTIF($D108:$D207,"T"))</f>
        <v>#DIV/0!</v>
      </c>
      <c r="M208" s="606"/>
      <c r="N208" s="602" t="e">
        <f>AVERAGE(N108:N207)</f>
        <v>#DIV/0!</v>
      </c>
      <c r="O208" s="517"/>
      <c r="P208" s="517"/>
      <c r="Q208" s="517"/>
      <c r="R208" s="517"/>
    </row>
    <row r="209" spans="2:18" s="527" customFormat="1" ht="15.75">
      <c r="B209" s="865" t="s">
        <v>507</v>
      </c>
      <c r="C209" s="865"/>
      <c r="D209" s="865"/>
      <c r="E209" s="865"/>
      <c r="F209" s="865"/>
      <c r="G209" s="865"/>
      <c r="H209" s="865"/>
      <c r="I209" s="865"/>
      <c r="J209" s="865"/>
      <c r="K209" s="865"/>
      <c r="L209" s="865"/>
      <c r="M209" s="865"/>
      <c r="N209" s="866"/>
      <c r="O209" s="517"/>
      <c r="P209" s="517"/>
      <c r="Q209" s="517"/>
      <c r="R209" s="517"/>
    </row>
    <row r="210" spans="2:18" s="527" customFormat="1" ht="15.75">
      <c r="B210" s="836">
        <v>1</v>
      </c>
      <c r="C210" s="839"/>
      <c r="D210" s="857" t="s">
        <v>26</v>
      </c>
      <c r="E210" s="854" t="str">
        <f>IF(D210="Y",1,IF(D210="T",0,IF(D210="Y/T","Belum diisi","Error")))</f>
        <v>Belum diisi</v>
      </c>
      <c r="F210" s="528">
        <v>1</v>
      </c>
      <c r="G210" s="529"/>
      <c r="H210" s="589" t="str">
        <f>IF(OR(J210="Isi Dulu",L210="Isi Dulu",J210="Isi Sasaran",L210="Isi Sasaran"),"Belum Diisi",IF(SUM(J210,L210)=2,1,IF(SUM(J210,L210)=1,0,IF(SUM(J210,L210)=0,0,"Error"))))</f>
        <v>Belum Diisi</v>
      </c>
      <c r="I210" s="590" t="s">
        <v>26</v>
      </c>
      <c r="J210" s="591" t="str">
        <f>IF($D$210="Y/T","Isi Sasaran",IF($E$210=0,0,IF(I210="Y",1,IF(I210="T",0,"Isi Dulu"))))</f>
        <v>Isi Sasaran</v>
      </c>
      <c r="K210" s="590" t="s">
        <v>26</v>
      </c>
      <c r="L210" s="591" t="str">
        <f>IF($D$210="Y/T","Isi Sasaran",IF($E$210=0,0,IF(K210="Y",1,IF(K210="T",0,"Isi Dulu"))))</f>
        <v>Isi Sasaran</v>
      </c>
      <c r="M210" s="848" t="s">
        <v>26</v>
      </c>
      <c r="N210" s="851" t="str">
        <f>IF(M210="Y",1,IF(M210="T",0,IF(M210="Y/T","Belum diisi","Error")))</f>
        <v>Belum diisi</v>
      </c>
      <c r="O210" s="517"/>
      <c r="P210" s="517"/>
      <c r="Q210" s="517"/>
      <c r="R210" s="517"/>
    </row>
    <row r="211" spans="2:18" s="527" customFormat="1" ht="15.75">
      <c r="B211" s="837"/>
      <c r="C211" s="840"/>
      <c r="D211" s="858"/>
      <c r="E211" s="855"/>
      <c r="F211" s="549">
        <v>2</v>
      </c>
      <c r="G211" s="550"/>
      <c r="H211" s="589" t="str">
        <f t="shared" ref="H211:H274" si="4">IF(OR(J211="Isi Dulu",L211="Isi Dulu",J211="Isi Sasaran",L211="Isi Sasaran"),"Belum Diisi",IF(SUM(J211,L211)=2,1,IF(SUM(J211,L211)=1,0,IF(SUM(J211,L211)=0,0,"Error"))))</f>
        <v>Belum Diisi</v>
      </c>
      <c r="I211" s="592" t="s">
        <v>26</v>
      </c>
      <c r="J211" s="593" t="str">
        <f>IF($D$210="Y/T","Isi Sasaran",IF($E$210=0,0,IF(I211="Y",1,IF(I211="T",0,"Isi Dulu"))))</f>
        <v>Isi Sasaran</v>
      </c>
      <c r="K211" s="592" t="s">
        <v>26</v>
      </c>
      <c r="L211" s="593" t="str">
        <f>IF($D$210="Y/T","Isi Sasaran",IF($E$210=0,0,IF(K211="Y",1,IF(K211="T",0,"Isi Dulu"))))</f>
        <v>Isi Sasaran</v>
      </c>
      <c r="M211" s="849"/>
      <c r="N211" s="852"/>
      <c r="O211" s="517"/>
      <c r="P211" s="517"/>
      <c r="Q211" s="517"/>
      <c r="R211" s="517"/>
    </row>
    <row r="212" spans="2:18" s="527" customFormat="1" ht="15.75">
      <c r="B212" s="837"/>
      <c r="C212" s="840"/>
      <c r="D212" s="858"/>
      <c r="E212" s="855"/>
      <c r="F212" s="549">
        <v>3</v>
      </c>
      <c r="G212" s="550"/>
      <c r="H212" s="589" t="str">
        <f t="shared" si="4"/>
        <v>Belum Diisi</v>
      </c>
      <c r="I212" s="592" t="s">
        <v>26</v>
      </c>
      <c r="J212" s="593" t="str">
        <f>IF($D$210="Y/T","Isi Sasaran",IF($E$210=0,0,IF(I212="Y",1,IF(I212="T",0,"Isi Dulu"))))</f>
        <v>Isi Sasaran</v>
      </c>
      <c r="K212" s="592" t="s">
        <v>26</v>
      </c>
      <c r="L212" s="593" t="str">
        <f>IF($D$210="Y/T","Isi Sasaran",IF($E$210=0,0,IF(K212="Y",1,IF(K212="T",0,"Isi Dulu"))))</f>
        <v>Isi Sasaran</v>
      </c>
      <c r="M212" s="849"/>
      <c r="N212" s="852"/>
      <c r="O212" s="517"/>
      <c r="P212" s="517"/>
      <c r="Q212" s="517"/>
      <c r="R212" s="517"/>
    </row>
    <row r="213" spans="2:18" s="527" customFormat="1" ht="15.75">
      <c r="B213" s="837"/>
      <c r="C213" s="840"/>
      <c r="D213" s="858"/>
      <c r="E213" s="855"/>
      <c r="F213" s="549">
        <v>4</v>
      </c>
      <c r="G213" s="550"/>
      <c r="H213" s="589" t="str">
        <f t="shared" si="4"/>
        <v>Belum Diisi</v>
      </c>
      <c r="I213" s="592" t="s">
        <v>26</v>
      </c>
      <c r="J213" s="593" t="str">
        <f>IF($D$210="Y/T","Isi Sasaran",IF($E$210=0,0,IF(I213="Y",1,IF(I213="T",0,"Isi Dulu"))))</f>
        <v>Isi Sasaran</v>
      </c>
      <c r="K213" s="592" t="s">
        <v>26</v>
      </c>
      <c r="L213" s="593" t="str">
        <f>IF($D$210="Y/T","Isi Sasaran",IF($E$210=0,0,IF(K213="Y",1,IF(K213="T",0,"Isi Dulu"))))</f>
        <v>Isi Sasaran</v>
      </c>
      <c r="M213" s="849"/>
      <c r="N213" s="852"/>
      <c r="O213" s="517"/>
      <c r="P213" s="517"/>
      <c r="Q213" s="517"/>
      <c r="R213" s="517"/>
    </row>
    <row r="214" spans="2:18" s="527" customFormat="1" ht="15.75">
      <c r="B214" s="838"/>
      <c r="C214" s="841"/>
      <c r="D214" s="859"/>
      <c r="E214" s="856"/>
      <c r="F214" s="569">
        <v>5</v>
      </c>
      <c r="G214" s="570"/>
      <c r="H214" s="594" t="str">
        <f t="shared" si="4"/>
        <v>Belum Diisi</v>
      </c>
      <c r="I214" s="595" t="s">
        <v>26</v>
      </c>
      <c r="J214" s="596" t="str">
        <f>IF($D$210="Y/T","Isi Sasaran",IF($E$210=0,0,IF(I214="Y",1,IF(I214="T",0,"Isi Dulu"))))</f>
        <v>Isi Sasaran</v>
      </c>
      <c r="K214" s="595" t="s">
        <v>26</v>
      </c>
      <c r="L214" s="596" t="str">
        <f>IF($D$210="Y/T","Isi Sasaran",IF($E$210=0,0,IF(K214="Y",1,IF(K214="T",0,"Isi Dulu"))))</f>
        <v>Isi Sasaran</v>
      </c>
      <c r="M214" s="850"/>
      <c r="N214" s="853"/>
      <c r="O214" s="517"/>
      <c r="P214" s="517"/>
      <c r="Q214" s="517"/>
      <c r="R214" s="517"/>
    </row>
    <row r="215" spans="2:18" s="527" customFormat="1" ht="15.75">
      <c r="B215" s="836">
        <v>2</v>
      </c>
      <c r="C215" s="839"/>
      <c r="D215" s="857" t="s">
        <v>26</v>
      </c>
      <c r="E215" s="854" t="str">
        <f>IF(D215="Y",1,IF(D215="T",0,IF(D215="Y/T","Belum diisi","Error")))</f>
        <v>Belum diisi</v>
      </c>
      <c r="F215" s="528">
        <v>1</v>
      </c>
      <c r="G215" s="529"/>
      <c r="H215" s="597" t="str">
        <f t="shared" si="4"/>
        <v>Belum Diisi</v>
      </c>
      <c r="I215" s="590" t="s">
        <v>26</v>
      </c>
      <c r="J215" s="591" t="str">
        <f>IF($D$215="Y/T","Isi Sasaran",IF($E$215=0,0,IF(I215="Y",1,IF(I215="T",0,"Isi Dulu"))))</f>
        <v>Isi Sasaran</v>
      </c>
      <c r="K215" s="590" t="s">
        <v>26</v>
      </c>
      <c r="L215" s="591" t="str">
        <f>IF($D$215="Y/T","Isi Sasaran",IF($E$215=0,0,IF(K215="Y",1,IF(K215="T",0,"Isi Dulu"))))</f>
        <v>Isi Sasaran</v>
      </c>
      <c r="M215" s="848" t="s">
        <v>26</v>
      </c>
      <c r="N215" s="851" t="str">
        <f>IF(M215="Y",1,IF(M215="T",0,IF(M215="Y/T","Belum diisi","Error")))</f>
        <v>Belum diisi</v>
      </c>
      <c r="O215" s="517"/>
      <c r="P215" s="517"/>
      <c r="Q215" s="517"/>
      <c r="R215" s="517"/>
    </row>
    <row r="216" spans="2:18" s="527" customFormat="1" ht="15.75">
      <c r="B216" s="837"/>
      <c r="C216" s="840"/>
      <c r="D216" s="858"/>
      <c r="E216" s="855"/>
      <c r="F216" s="549">
        <v>2</v>
      </c>
      <c r="G216" s="550"/>
      <c r="H216" s="598" t="str">
        <f t="shared" si="4"/>
        <v>Belum Diisi</v>
      </c>
      <c r="I216" s="592" t="s">
        <v>26</v>
      </c>
      <c r="J216" s="593" t="str">
        <f>IF($D$215="Y/T","Isi Sasaran",IF($E$215=0,0,IF(I216="Y",1,IF(I216="T",0,"Isi Dulu"))))</f>
        <v>Isi Sasaran</v>
      </c>
      <c r="K216" s="592" t="s">
        <v>26</v>
      </c>
      <c r="L216" s="593" t="str">
        <f>IF($D$215="Y/T","Isi Sasaran",IF($E$215=0,0,IF(K216="Y",1,IF(K216="T",0,"Isi Dulu"))))</f>
        <v>Isi Sasaran</v>
      </c>
      <c r="M216" s="849"/>
      <c r="N216" s="852"/>
      <c r="O216" s="517"/>
      <c r="P216" s="517"/>
      <c r="Q216" s="517"/>
      <c r="R216" s="517"/>
    </row>
    <row r="217" spans="2:18" s="527" customFormat="1" ht="15.75">
      <c r="B217" s="837"/>
      <c r="C217" s="840"/>
      <c r="D217" s="858"/>
      <c r="E217" s="855"/>
      <c r="F217" s="549">
        <v>3</v>
      </c>
      <c r="G217" s="550"/>
      <c r="H217" s="598" t="str">
        <f t="shared" si="4"/>
        <v>Belum Diisi</v>
      </c>
      <c r="I217" s="592" t="s">
        <v>26</v>
      </c>
      <c r="J217" s="593" t="str">
        <f>IF($D$215="Y/T","Isi Sasaran",IF($E$215=0,0,IF(I217="Y",1,IF(I217="T",0,"Isi Dulu"))))</f>
        <v>Isi Sasaran</v>
      </c>
      <c r="K217" s="592" t="s">
        <v>26</v>
      </c>
      <c r="L217" s="593" t="str">
        <f>IF($D$215="Y/T","Isi Sasaran",IF($E$215=0,0,IF(K217="Y",1,IF(K217="T",0,"Isi Dulu"))))</f>
        <v>Isi Sasaran</v>
      </c>
      <c r="M217" s="849"/>
      <c r="N217" s="852"/>
      <c r="O217" s="517"/>
      <c r="P217" s="517"/>
      <c r="Q217" s="517"/>
      <c r="R217" s="517"/>
    </row>
    <row r="218" spans="2:18" s="527" customFormat="1" ht="15.75">
      <c r="B218" s="837"/>
      <c r="C218" s="840"/>
      <c r="D218" s="858"/>
      <c r="E218" s="855"/>
      <c r="F218" s="549">
        <v>4</v>
      </c>
      <c r="G218" s="550"/>
      <c r="H218" s="598" t="str">
        <f t="shared" si="4"/>
        <v>Belum Diisi</v>
      </c>
      <c r="I218" s="592" t="s">
        <v>26</v>
      </c>
      <c r="J218" s="593" t="str">
        <f>IF($D$215="Y/T","Isi Sasaran",IF($E$215=0,0,IF(I218="Y",1,IF(I218="T",0,"Isi Dulu"))))</f>
        <v>Isi Sasaran</v>
      </c>
      <c r="K218" s="592" t="s">
        <v>26</v>
      </c>
      <c r="L218" s="593" t="str">
        <f>IF($D$215="Y/T","Isi Sasaran",IF($E$215=0,0,IF(K218="Y",1,IF(K218="T",0,"Isi Dulu"))))</f>
        <v>Isi Sasaran</v>
      </c>
      <c r="M218" s="849"/>
      <c r="N218" s="852"/>
      <c r="O218" s="517"/>
      <c r="P218" s="517"/>
      <c r="Q218" s="517"/>
      <c r="R218" s="517"/>
    </row>
    <row r="219" spans="2:18" s="527" customFormat="1" ht="15.75">
      <c r="B219" s="838"/>
      <c r="C219" s="841"/>
      <c r="D219" s="859"/>
      <c r="E219" s="856"/>
      <c r="F219" s="569">
        <v>5</v>
      </c>
      <c r="G219" s="570"/>
      <c r="H219" s="599" t="str">
        <f t="shared" si="4"/>
        <v>Belum Diisi</v>
      </c>
      <c r="I219" s="595" t="s">
        <v>26</v>
      </c>
      <c r="J219" s="596" t="str">
        <f>IF($D$215="Y/T","Isi Sasaran",IF($E$215=0,0,IF(I219="Y",1,IF(I219="T",0,"Isi Dulu"))))</f>
        <v>Isi Sasaran</v>
      </c>
      <c r="K219" s="595" t="s">
        <v>26</v>
      </c>
      <c r="L219" s="596" t="str">
        <f>IF($D$215="Y/T","Isi Sasaran",IF($E$215=0,0,IF(K219="Y",1,IF(K219="T",0,"Isi Dulu"))))</f>
        <v>Isi Sasaran</v>
      </c>
      <c r="M219" s="850"/>
      <c r="N219" s="853"/>
      <c r="O219" s="517"/>
      <c r="P219" s="517"/>
      <c r="Q219" s="517"/>
      <c r="R219" s="517"/>
    </row>
    <row r="220" spans="2:18" s="527" customFormat="1" ht="15.75">
      <c r="B220" s="836">
        <v>3</v>
      </c>
      <c r="C220" s="839"/>
      <c r="D220" s="857" t="s">
        <v>26</v>
      </c>
      <c r="E220" s="854" t="str">
        <f>IF(D220="Y",1,IF(D220="T",0,IF(D220="Y/T","Belum diisi","Error")))</f>
        <v>Belum diisi</v>
      </c>
      <c r="F220" s="528">
        <v>1</v>
      </c>
      <c r="G220" s="529"/>
      <c r="H220" s="600" t="str">
        <f t="shared" si="4"/>
        <v>Belum Diisi</v>
      </c>
      <c r="I220" s="590" t="s">
        <v>26</v>
      </c>
      <c r="J220" s="591" t="str">
        <f>IF($D$220="Y/T","Isi Sasaran",IF($E$220=0,0,IF(I220="Y",1,IF(I220="T",0,"Isi Dulu"))))</f>
        <v>Isi Sasaran</v>
      </c>
      <c r="K220" s="590" t="s">
        <v>26</v>
      </c>
      <c r="L220" s="591" t="str">
        <f>IF($D$220="Y/T","Isi Sasaran",IF($E$220=0,0,IF(K220="Y",1,IF(K220="T",0,"Isi Dulu"))))</f>
        <v>Isi Sasaran</v>
      </c>
      <c r="M220" s="848" t="s">
        <v>26</v>
      </c>
      <c r="N220" s="851" t="str">
        <f>IF(M220="Y",1,IF(M220="T",0,IF(M220="Y/T","Belum diisi","Error")))</f>
        <v>Belum diisi</v>
      </c>
      <c r="O220" s="517"/>
      <c r="P220" s="517"/>
      <c r="Q220" s="517"/>
      <c r="R220" s="517"/>
    </row>
    <row r="221" spans="2:18" s="527" customFormat="1" ht="15.75">
      <c r="B221" s="837"/>
      <c r="C221" s="840"/>
      <c r="D221" s="858"/>
      <c r="E221" s="855"/>
      <c r="F221" s="549">
        <v>2</v>
      </c>
      <c r="G221" s="550"/>
      <c r="H221" s="598" t="str">
        <f t="shared" si="4"/>
        <v>Belum Diisi</v>
      </c>
      <c r="I221" s="592" t="s">
        <v>26</v>
      </c>
      <c r="J221" s="593" t="str">
        <f>IF($D$220="Y/T","Isi Sasaran",IF($E$220=0,0,IF(I221="Y",1,IF(I221="T",0,"Isi Dulu"))))</f>
        <v>Isi Sasaran</v>
      </c>
      <c r="K221" s="592" t="s">
        <v>26</v>
      </c>
      <c r="L221" s="593" t="str">
        <f>IF($D$220="Y/T","Isi Sasaran",IF($E$220=0,0,IF(K221="Y",1,IF(K221="T",0,"Isi Dulu"))))</f>
        <v>Isi Sasaran</v>
      </c>
      <c r="M221" s="849"/>
      <c r="N221" s="852"/>
      <c r="O221" s="517"/>
      <c r="P221" s="517"/>
      <c r="Q221" s="517"/>
      <c r="R221" s="517"/>
    </row>
    <row r="222" spans="2:18" s="527" customFormat="1" ht="15.75">
      <c r="B222" s="837"/>
      <c r="C222" s="840"/>
      <c r="D222" s="858"/>
      <c r="E222" s="855"/>
      <c r="F222" s="549">
        <v>3</v>
      </c>
      <c r="G222" s="550"/>
      <c r="H222" s="598" t="str">
        <f t="shared" si="4"/>
        <v>Belum Diisi</v>
      </c>
      <c r="I222" s="592" t="s">
        <v>26</v>
      </c>
      <c r="J222" s="593" t="str">
        <f>IF($D$220="Y/T","Isi Sasaran",IF($E$220=0,0,IF(I222="Y",1,IF(I222="T",0,"Isi Dulu"))))</f>
        <v>Isi Sasaran</v>
      </c>
      <c r="K222" s="592" t="s">
        <v>26</v>
      </c>
      <c r="L222" s="593" t="str">
        <f>IF($D$220="Y/T","Isi Sasaran",IF($E$220=0,0,IF(K222="Y",1,IF(K222="T",0,"Isi Dulu"))))</f>
        <v>Isi Sasaran</v>
      </c>
      <c r="M222" s="849"/>
      <c r="N222" s="852"/>
      <c r="O222" s="517"/>
      <c r="P222" s="517"/>
      <c r="Q222" s="517"/>
      <c r="R222" s="517"/>
    </row>
    <row r="223" spans="2:18" s="527" customFormat="1" ht="15.75">
      <c r="B223" s="837"/>
      <c r="C223" s="840"/>
      <c r="D223" s="858"/>
      <c r="E223" s="855"/>
      <c r="F223" s="549">
        <v>4</v>
      </c>
      <c r="G223" s="550"/>
      <c r="H223" s="598" t="str">
        <f t="shared" si="4"/>
        <v>Belum Diisi</v>
      </c>
      <c r="I223" s="592" t="s">
        <v>26</v>
      </c>
      <c r="J223" s="593" t="str">
        <f>IF($D$220="Y/T","Isi Sasaran",IF($E$220=0,0,IF(I223="Y",1,IF(I223="T",0,"Isi Dulu"))))</f>
        <v>Isi Sasaran</v>
      </c>
      <c r="K223" s="592" t="s">
        <v>26</v>
      </c>
      <c r="L223" s="593" t="str">
        <f>IF($D$220="Y/T","Isi Sasaran",IF($E$220=0,0,IF(K223="Y",1,IF(K223="T",0,"Isi Dulu"))))</f>
        <v>Isi Sasaran</v>
      </c>
      <c r="M223" s="849"/>
      <c r="N223" s="852"/>
      <c r="O223" s="517"/>
      <c r="P223" s="517"/>
      <c r="Q223" s="517"/>
      <c r="R223" s="517"/>
    </row>
    <row r="224" spans="2:18" s="527" customFormat="1" ht="15.75">
      <c r="B224" s="838"/>
      <c r="C224" s="841"/>
      <c r="D224" s="859"/>
      <c r="E224" s="856"/>
      <c r="F224" s="569">
        <v>5</v>
      </c>
      <c r="G224" s="570"/>
      <c r="H224" s="599" t="str">
        <f t="shared" si="4"/>
        <v>Belum Diisi</v>
      </c>
      <c r="I224" s="595" t="s">
        <v>26</v>
      </c>
      <c r="J224" s="596" t="str">
        <f>IF($D$220="Y/T","Isi Sasaran",IF($E$220=0,0,IF(I224="Y",1,IF(I224="T",0,"Isi Dulu"))))</f>
        <v>Isi Sasaran</v>
      </c>
      <c r="K224" s="595" t="s">
        <v>26</v>
      </c>
      <c r="L224" s="596" t="str">
        <f>IF($D$220="Y/T","Isi Sasaran",IF($E$220=0,0,IF(K224="Y",1,IF(K224="T",0,"Isi Dulu"))))</f>
        <v>Isi Sasaran</v>
      </c>
      <c r="M224" s="850"/>
      <c r="N224" s="853"/>
      <c r="O224" s="517"/>
      <c r="P224" s="517"/>
      <c r="Q224" s="517"/>
      <c r="R224" s="517"/>
    </row>
    <row r="225" spans="2:18" s="527" customFormat="1" ht="15.75">
      <c r="B225" s="836">
        <v>4</v>
      </c>
      <c r="C225" s="839"/>
      <c r="D225" s="857" t="s">
        <v>26</v>
      </c>
      <c r="E225" s="854" t="str">
        <f>IF(D225="Y",1,IF(D225="T",0,IF(D225="Y/T","Belum diisi","Error")))</f>
        <v>Belum diisi</v>
      </c>
      <c r="F225" s="528">
        <v>1</v>
      </c>
      <c r="G225" s="529"/>
      <c r="H225" s="600" t="str">
        <f t="shared" si="4"/>
        <v>Belum Diisi</v>
      </c>
      <c r="I225" s="590" t="s">
        <v>26</v>
      </c>
      <c r="J225" s="591" t="str">
        <f>IF($D$225="Y/T","Isi Sasaran",IF($E$225=0,0,IF(I225="Y",1,IF(I225="T",0,"Isi Dulu"))))</f>
        <v>Isi Sasaran</v>
      </c>
      <c r="K225" s="590" t="s">
        <v>26</v>
      </c>
      <c r="L225" s="591" t="str">
        <f>IF($D$225="Y/T","Isi Sasaran",IF($E$225=0,0,IF(K225="Y",1,IF(K225="T",0,"Isi Dulu"))))</f>
        <v>Isi Sasaran</v>
      </c>
      <c r="M225" s="848" t="s">
        <v>26</v>
      </c>
      <c r="N225" s="851" t="str">
        <f>IF(M225="Y",1,IF(M225="T",0,IF(M225="Y/T","Belum diisi","Error")))</f>
        <v>Belum diisi</v>
      </c>
      <c r="O225" s="517"/>
      <c r="P225" s="517"/>
      <c r="Q225" s="517"/>
      <c r="R225" s="517"/>
    </row>
    <row r="226" spans="2:18" s="527" customFormat="1" ht="15.75">
      <c r="B226" s="837"/>
      <c r="C226" s="840"/>
      <c r="D226" s="858"/>
      <c r="E226" s="855"/>
      <c r="F226" s="549">
        <v>2</v>
      </c>
      <c r="G226" s="550"/>
      <c r="H226" s="598" t="str">
        <f t="shared" si="4"/>
        <v>Belum Diisi</v>
      </c>
      <c r="I226" s="592" t="s">
        <v>26</v>
      </c>
      <c r="J226" s="593" t="str">
        <f>IF($D$225="Y/T","Isi Sasaran",IF($E$225=0,0,IF(I226="Y",1,IF(I226="T",0,"Isi Dulu"))))</f>
        <v>Isi Sasaran</v>
      </c>
      <c r="K226" s="592" t="s">
        <v>26</v>
      </c>
      <c r="L226" s="593" t="str">
        <f>IF($D$225="Y/T","Isi Sasaran",IF($E$225=0,0,IF(K226="Y",1,IF(K226="T",0,"Isi Dulu"))))</f>
        <v>Isi Sasaran</v>
      </c>
      <c r="M226" s="849"/>
      <c r="N226" s="852"/>
      <c r="O226" s="517"/>
      <c r="P226" s="517"/>
      <c r="Q226" s="517"/>
      <c r="R226" s="517"/>
    </row>
    <row r="227" spans="2:18" s="527" customFormat="1" ht="15.75">
      <c r="B227" s="837"/>
      <c r="C227" s="840"/>
      <c r="D227" s="858"/>
      <c r="E227" s="855"/>
      <c r="F227" s="549">
        <v>3</v>
      </c>
      <c r="G227" s="550"/>
      <c r="H227" s="598" t="str">
        <f t="shared" si="4"/>
        <v>Belum Diisi</v>
      </c>
      <c r="I227" s="592" t="s">
        <v>26</v>
      </c>
      <c r="J227" s="593" t="str">
        <f>IF($D$225="Y/T","Isi Sasaran",IF($E$225=0,0,IF(I227="Y",1,IF(I227="T",0,"Isi Dulu"))))</f>
        <v>Isi Sasaran</v>
      </c>
      <c r="K227" s="592" t="s">
        <v>26</v>
      </c>
      <c r="L227" s="593" t="str">
        <f>IF($D$225="Y/T","Isi Sasaran",IF($E$225=0,0,IF(K227="Y",1,IF(K227="T",0,"Isi Dulu"))))</f>
        <v>Isi Sasaran</v>
      </c>
      <c r="M227" s="849"/>
      <c r="N227" s="852"/>
      <c r="O227" s="517"/>
      <c r="P227" s="517"/>
      <c r="Q227" s="517"/>
      <c r="R227" s="517"/>
    </row>
    <row r="228" spans="2:18" s="527" customFormat="1" ht="15.75">
      <c r="B228" s="837"/>
      <c r="C228" s="840"/>
      <c r="D228" s="858"/>
      <c r="E228" s="855"/>
      <c r="F228" s="549">
        <v>4</v>
      </c>
      <c r="G228" s="550"/>
      <c r="H228" s="598" t="str">
        <f t="shared" si="4"/>
        <v>Belum Diisi</v>
      </c>
      <c r="I228" s="592" t="s">
        <v>26</v>
      </c>
      <c r="J228" s="593" t="str">
        <f>IF($D$225="Y/T","Isi Sasaran",IF($E$225=0,0,IF(I228="Y",1,IF(I228="T",0,"Isi Dulu"))))</f>
        <v>Isi Sasaran</v>
      </c>
      <c r="K228" s="592" t="s">
        <v>26</v>
      </c>
      <c r="L228" s="593" t="str">
        <f>IF($D$225="Y/T","Isi Sasaran",IF($E$225=0,0,IF(K228="Y",1,IF(K228="T",0,"Isi Dulu"))))</f>
        <v>Isi Sasaran</v>
      </c>
      <c r="M228" s="849"/>
      <c r="N228" s="852"/>
      <c r="O228" s="517"/>
      <c r="P228" s="517"/>
      <c r="Q228" s="517"/>
      <c r="R228" s="517"/>
    </row>
    <row r="229" spans="2:18" s="527" customFormat="1" ht="15.75">
      <c r="B229" s="838"/>
      <c r="C229" s="841"/>
      <c r="D229" s="859"/>
      <c r="E229" s="856"/>
      <c r="F229" s="569">
        <v>5</v>
      </c>
      <c r="G229" s="570"/>
      <c r="H229" s="599" t="str">
        <f t="shared" si="4"/>
        <v>Belum Diisi</v>
      </c>
      <c r="I229" s="595" t="s">
        <v>26</v>
      </c>
      <c r="J229" s="596" t="str">
        <f>IF($D$225="Y/T","Isi Sasaran",IF($E$225=0,0,IF(I229="Y",1,IF(I229="T",0,"Isi Dulu"))))</f>
        <v>Isi Sasaran</v>
      </c>
      <c r="K229" s="595" t="s">
        <v>26</v>
      </c>
      <c r="L229" s="596" t="str">
        <f>IF($D$225="Y/T","Isi Sasaran",IF($E$225=0,0,IF(K229="Y",1,IF(K229="T",0,"Isi Dulu"))))</f>
        <v>Isi Sasaran</v>
      </c>
      <c r="M229" s="850"/>
      <c r="N229" s="853"/>
      <c r="O229" s="517"/>
      <c r="P229" s="517"/>
      <c r="Q229" s="517"/>
      <c r="R229" s="517"/>
    </row>
    <row r="230" spans="2:18" s="527" customFormat="1" ht="15.75">
      <c r="B230" s="836">
        <v>5</v>
      </c>
      <c r="C230" s="839"/>
      <c r="D230" s="857" t="s">
        <v>26</v>
      </c>
      <c r="E230" s="854" t="str">
        <f>IF(D230="Y",1,IF(D230="T",0,IF(D230="Y/T","Belum diisi","Error")))</f>
        <v>Belum diisi</v>
      </c>
      <c r="F230" s="528">
        <v>1</v>
      </c>
      <c r="G230" s="529"/>
      <c r="H230" s="600" t="str">
        <f t="shared" si="4"/>
        <v>Belum Diisi</v>
      </c>
      <c r="I230" s="590" t="s">
        <v>26</v>
      </c>
      <c r="J230" s="591" t="str">
        <f>IF($D$230="Y/T","Isi Sasaran",IF($E$230=0,0,IF(I230="Y",1,IF(I230="T",0,"Isi Dulu"))))</f>
        <v>Isi Sasaran</v>
      </c>
      <c r="K230" s="590" t="s">
        <v>26</v>
      </c>
      <c r="L230" s="591" t="str">
        <f>IF($D$230="Y/T","Isi Sasaran",IF($E$230=0,0,IF(K230="Y",1,IF(K230="T",0,"Isi Dulu"))))</f>
        <v>Isi Sasaran</v>
      </c>
      <c r="M230" s="848" t="s">
        <v>26</v>
      </c>
      <c r="N230" s="851" t="str">
        <f>IF(M230="Y",1,IF(M230="T",0,IF(M230="Y/T","Belum diisi","Error")))</f>
        <v>Belum diisi</v>
      </c>
      <c r="O230" s="517"/>
      <c r="P230" s="517"/>
      <c r="Q230" s="517"/>
      <c r="R230" s="517"/>
    </row>
    <row r="231" spans="2:18" s="527" customFormat="1" ht="15.75">
      <c r="B231" s="837"/>
      <c r="C231" s="840"/>
      <c r="D231" s="858"/>
      <c r="E231" s="855"/>
      <c r="F231" s="549">
        <v>2</v>
      </c>
      <c r="G231" s="550"/>
      <c r="H231" s="598" t="str">
        <f t="shared" si="4"/>
        <v>Belum Diisi</v>
      </c>
      <c r="I231" s="592" t="s">
        <v>26</v>
      </c>
      <c r="J231" s="593" t="str">
        <f>IF($D$230="Y/T","Isi Sasaran",IF($E$230=0,0,IF(I231="Y",1,IF(I231="T",0,"Isi Dulu"))))</f>
        <v>Isi Sasaran</v>
      </c>
      <c r="K231" s="592" t="s">
        <v>26</v>
      </c>
      <c r="L231" s="593" t="str">
        <f>IF($D$230="Y/T","Isi Sasaran",IF($E$230=0,0,IF(K231="Y",1,IF(K231="T",0,"Isi Dulu"))))</f>
        <v>Isi Sasaran</v>
      </c>
      <c r="M231" s="849"/>
      <c r="N231" s="852"/>
      <c r="O231" s="517"/>
      <c r="P231" s="517"/>
      <c r="Q231" s="517"/>
      <c r="R231" s="517"/>
    </row>
    <row r="232" spans="2:18" s="527" customFormat="1" ht="15.75">
      <c r="B232" s="837"/>
      <c r="C232" s="840"/>
      <c r="D232" s="858"/>
      <c r="E232" s="855"/>
      <c r="F232" s="549">
        <v>3</v>
      </c>
      <c r="G232" s="550"/>
      <c r="H232" s="598" t="str">
        <f t="shared" si="4"/>
        <v>Belum Diisi</v>
      </c>
      <c r="I232" s="592" t="s">
        <v>26</v>
      </c>
      <c r="J232" s="593" t="str">
        <f>IF($D$230="Y/T","Isi Sasaran",IF($E$230=0,0,IF(I232="Y",1,IF(I232="T",0,"Isi Dulu"))))</f>
        <v>Isi Sasaran</v>
      </c>
      <c r="K232" s="592" t="s">
        <v>26</v>
      </c>
      <c r="L232" s="593" t="str">
        <f>IF($D$230="Y/T","Isi Sasaran",IF($E$230=0,0,IF(K232="Y",1,IF(K232="T",0,"Isi Dulu"))))</f>
        <v>Isi Sasaran</v>
      </c>
      <c r="M232" s="849"/>
      <c r="N232" s="852"/>
      <c r="O232" s="517"/>
      <c r="P232" s="517"/>
      <c r="Q232" s="517"/>
      <c r="R232" s="517"/>
    </row>
    <row r="233" spans="2:18" s="527" customFormat="1" ht="15.75">
      <c r="B233" s="837"/>
      <c r="C233" s="840"/>
      <c r="D233" s="858"/>
      <c r="E233" s="855"/>
      <c r="F233" s="549">
        <v>4</v>
      </c>
      <c r="G233" s="550"/>
      <c r="H233" s="598" t="str">
        <f t="shared" si="4"/>
        <v>Belum Diisi</v>
      </c>
      <c r="I233" s="592" t="s">
        <v>26</v>
      </c>
      <c r="J233" s="593" t="str">
        <f>IF($D$230="Y/T","Isi Sasaran",IF($E$230=0,0,IF(I233="Y",1,IF(I233="T",0,"Isi Dulu"))))</f>
        <v>Isi Sasaran</v>
      </c>
      <c r="K233" s="592" t="s">
        <v>26</v>
      </c>
      <c r="L233" s="593" t="str">
        <f>IF($D$230="Y/T","Isi Sasaran",IF($E$230=0,0,IF(K233="Y",1,IF(K233="T",0,"Isi Dulu"))))</f>
        <v>Isi Sasaran</v>
      </c>
      <c r="M233" s="849"/>
      <c r="N233" s="852"/>
      <c r="O233" s="517"/>
      <c r="P233" s="517"/>
      <c r="Q233" s="517"/>
      <c r="R233" s="517"/>
    </row>
    <row r="234" spans="2:18" s="527" customFormat="1" ht="15.75">
      <c r="B234" s="838"/>
      <c r="C234" s="841"/>
      <c r="D234" s="859"/>
      <c r="E234" s="856"/>
      <c r="F234" s="569">
        <v>5</v>
      </c>
      <c r="G234" s="570"/>
      <c r="H234" s="599" t="str">
        <f t="shared" si="4"/>
        <v>Belum Diisi</v>
      </c>
      <c r="I234" s="595" t="s">
        <v>26</v>
      </c>
      <c r="J234" s="596" t="str">
        <f>IF($D$230="Y/T","Isi Sasaran",IF($E$230=0,0,IF(I234="Y",1,IF(I234="T",0,"Isi Dulu"))))</f>
        <v>Isi Sasaran</v>
      </c>
      <c r="K234" s="595" t="s">
        <v>26</v>
      </c>
      <c r="L234" s="596" t="str">
        <f>IF($D$230="Y/T","Isi Sasaran",IF($E$230=0,0,IF(K234="Y",1,IF(K234="T",0,"Isi Dulu"))))</f>
        <v>Isi Sasaran</v>
      </c>
      <c r="M234" s="850"/>
      <c r="N234" s="853"/>
      <c r="O234" s="517"/>
      <c r="P234" s="517"/>
      <c r="Q234" s="517"/>
      <c r="R234" s="517"/>
    </row>
    <row r="235" spans="2:18" s="527" customFormat="1" ht="15.75">
      <c r="B235" s="836">
        <v>6</v>
      </c>
      <c r="C235" s="839"/>
      <c r="D235" s="857" t="s">
        <v>26</v>
      </c>
      <c r="E235" s="854" t="str">
        <f>IF(D235="Y",1,IF(D235="T",0,IF(D235="Y/T","Belum diisi","Error")))</f>
        <v>Belum diisi</v>
      </c>
      <c r="F235" s="528">
        <v>1</v>
      </c>
      <c r="G235" s="529"/>
      <c r="H235" s="600" t="str">
        <f t="shared" si="4"/>
        <v>Belum Diisi</v>
      </c>
      <c r="I235" s="590" t="s">
        <v>26</v>
      </c>
      <c r="J235" s="591" t="str">
        <f>IF($D$235="Y/T","Isi Sasaran",IF($E$235=0,0,IF(I235="Y",1,IF(I235="T",0,"Isi Dulu"))))</f>
        <v>Isi Sasaran</v>
      </c>
      <c r="K235" s="590" t="s">
        <v>26</v>
      </c>
      <c r="L235" s="591" t="str">
        <f>IF($D$235="Y/T","Isi Sasaran",IF($E$235=0,0,IF(K235="Y",1,IF(K235="T",0,"Isi Dulu"))))</f>
        <v>Isi Sasaran</v>
      </c>
      <c r="M235" s="848" t="s">
        <v>26</v>
      </c>
      <c r="N235" s="851" t="str">
        <f>IF(M235="Y",1,IF(M235="T",0,IF(M235="Y/T","Belum diisi","Error")))</f>
        <v>Belum diisi</v>
      </c>
      <c r="O235" s="517"/>
      <c r="P235" s="517"/>
      <c r="Q235" s="517"/>
      <c r="R235" s="517"/>
    </row>
    <row r="236" spans="2:18" s="527" customFormat="1" ht="15.75">
      <c r="B236" s="837"/>
      <c r="C236" s="840"/>
      <c r="D236" s="858"/>
      <c r="E236" s="855"/>
      <c r="F236" s="549">
        <v>2</v>
      </c>
      <c r="G236" s="550"/>
      <c r="H236" s="598" t="str">
        <f t="shared" si="4"/>
        <v>Belum Diisi</v>
      </c>
      <c r="I236" s="592" t="s">
        <v>26</v>
      </c>
      <c r="J236" s="593" t="str">
        <f>IF($D$235="Y/T","Isi Sasaran",IF($E$235=0,0,IF(I236="Y",1,IF(I236="T",0,"Isi Dulu"))))</f>
        <v>Isi Sasaran</v>
      </c>
      <c r="K236" s="592" t="s">
        <v>26</v>
      </c>
      <c r="L236" s="593" t="str">
        <f>IF($D$235="Y/T","Isi Sasaran",IF($E$235=0,0,IF(K236="Y",1,IF(K236="T",0,"Isi Dulu"))))</f>
        <v>Isi Sasaran</v>
      </c>
      <c r="M236" s="849"/>
      <c r="N236" s="852"/>
      <c r="O236" s="517"/>
      <c r="P236" s="517"/>
      <c r="Q236" s="517"/>
      <c r="R236" s="517"/>
    </row>
    <row r="237" spans="2:18" s="527" customFormat="1" ht="15.75">
      <c r="B237" s="837"/>
      <c r="C237" s="840"/>
      <c r="D237" s="858"/>
      <c r="E237" s="855"/>
      <c r="F237" s="549">
        <v>3</v>
      </c>
      <c r="G237" s="550"/>
      <c r="H237" s="598" t="str">
        <f t="shared" si="4"/>
        <v>Belum Diisi</v>
      </c>
      <c r="I237" s="592" t="s">
        <v>26</v>
      </c>
      <c r="J237" s="593" t="str">
        <f>IF($D$235="Y/T","Isi Sasaran",IF($E$235=0,0,IF(I237="Y",1,IF(I237="T",0,"Isi Dulu"))))</f>
        <v>Isi Sasaran</v>
      </c>
      <c r="K237" s="592" t="s">
        <v>26</v>
      </c>
      <c r="L237" s="593" t="str">
        <f>IF($D$235="Y/T","Isi Sasaran",IF($E$235=0,0,IF(K237="Y",1,IF(K237="T",0,"Isi Dulu"))))</f>
        <v>Isi Sasaran</v>
      </c>
      <c r="M237" s="849"/>
      <c r="N237" s="852"/>
      <c r="O237" s="517"/>
      <c r="P237" s="517"/>
      <c r="Q237" s="517"/>
      <c r="R237" s="517"/>
    </row>
    <row r="238" spans="2:18" s="527" customFormat="1" ht="15.75">
      <c r="B238" s="837"/>
      <c r="C238" s="840"/>
      <c r="D238" s="858"/>
      <c r="E238" s="855"/>
      <c r="F238" s="549">
        <v>4</v>
      </c>
      <c r="G238" s="550"/>
      <c r="H238" s="598" t="str">
        <f t="shared" si="4"/>
        <v>Belum Diisi</v>
      </c>
      <c r="I238" s="592" t="s">
        <v>26</v>
      </c>
      <c r="J238" s="593" t="str">
        <f>IF($D$235="Y/T","Isi Sasaran",IF($E$235=0,0,IF(I238="Y",1,IF(I238="T",0,"Isi Dulu"))))</f>
        <v>Isi Sasaran</v>
      </c>
      <c r="K238" s="592" t="s">
        <v>26</v>
      </c>
      <c r="L238" s="593" t="str">
        <f>IF($D$235="Y/T","Isi Sasaran",IF($E$235=0,0,IF(K238="Y",1,IF(K238="T",0,"Isi Dulu"))))</f>
        <v>Isi Sasaran</v>
      </c>
      <c r="M238" s="849"/>
      <c r="N238" s="852"/>
      <c r="O238" s="517"/>
      <c r="P238" s="517"/>
      <c r="Q238" s="517"/>
      <c r="R238" s="517"/>
    </row>
    <row r="239" spans="2:18" s="527" customFormat="1" ht="15.75">
      <c r="B239" s="838"/>
      <c r="C239" s="841"/>
      <c r="D239" s="859"/>
      <c r="E239" s="856"/>
      <c r="F239" s="569">
        <v>5</v>
      </c>
      <c r="G239" s="570"/>
      <c r="H239" s="599" t="str">
        <f t="shared" si="4"/>
        <v>Belum Diisi</v>
      </c>
      <c r="I239" s="595" t="s">
        <v>26</v>
      </c>
      <c r="J239" s="596" t="str">
        <f>IF($D$235="Y/T","Isi Sasaran",IF($E$235=0,0,IF(I239="Y",1,IF(I239="T",0,"Isi Dulu"))))</f>
        <v>Isi Sasaran</v>
      </c>
      <c r="K239" s="595" t="s">
        <v>26</v>
      </c>
      <c r="L239" s="596" t="str">
        <f>IF($D$235="Y/T","Isi Sasaran",IF($E$235=0,0,IF(K239="Y",1,IF(K239="T",0,"Isi Dulu"))))</f>
        <v>Isi Sasaran</v>
      </c>
      <c r="M239" s="850"/>
      <c r="N239" s="853"/>
      <c r="O239" s="517"/>
      <c r="P239" s="517"/>
      <c r="Q239" s="517"/>
      <c r="R239" s="517"/>
    </row>
    <row r="240" spans="2:18" s="527" customFormat="1" ht="15.75">
      <c r="B240" s="836">
        <v>7</v>
      </c>
      <c r="C240" s="839"/>
      <c r="D240" s="857" t="s">
        <v>26</v>
      </c>
      <c r="E240" s="854" t="str">
        <f>IF(D240="Y",1,IF(D240="T",0,IF(D240="Y/T","Belum diisi","Error")))</f>
        <v>Belum diisi</v>
      </c>
      <c r="F240" s="528">
        <v>1</v>
      </c>
      <c r="G240" s="529"/>
      <c r="H240" s="600" t="str">
        <f t="shared" si="4"/>
        <v>Belum Diisi</v>
      </c>
      <c r="I240" s="590" t="s">
        <v>26</v>
      </c>
      <c r="J240" s="591" t="str">
        <f>IF($D$240="Y/T","Isi Sasaran",IF($E$240=0,0,IF(I240="Y",1,IF(I240="T",0,"Isi Dulu"))))</f>
        <v>Isi Sasaran</v>
      </c>
      <c r="K240" s="590" t="s">
        <v>26</v>
      </c>
      <c r="L240" s="591" t="str">
        <f>IF($D$240="Y/T","Isi Sasaran",IF($E$240=0,0,IF(K240="Y",1,IF(K240="T",0,"Isi Dulu"))))</f>
        <v>Isi Sasaran</v>
      </c>
      <c r="M240" s="848" t="s">
        <v>26</v>
      </c>
      <c r="N240" s="851" t="str">
        <f>IF(M240="Y",1,IF(M240="T",0,IF(M240="Y/T","Belum diisi","Error")))</f>
        <v>Belum diisi</v>
      </c>
      <c r="O240" s="517"/>
      <c r="P240" s="517"/>
      <c r="Q240" s="517"/>
      <c r="R240" s="517"/>
    </row>
    <row r="241" spans="2:18" s="527" customFormat="1" ht="15.75">
      <c r="B241" s="837"/>
      <c r="C241" s="840"/>
      <c r="D241" s="858"/>
      <c r="E241" s="855"/>
      <c r="F241" s="549">
        <v>2</v>
      </c>
      <c r="G241" s="550"/>
      <c r="H241" s="598" t="str">
        <f t="shared" si="4"/>
        <v>Belum Diisi</v>
      </c>
      <c r="I241" s="592" t="s">
        <v>26</v>
      </c>
      <c r="J241" s="593" t="str">
        <f>IF($D$240="Y/T","Isi Sasaran",IF($E$240=0,0,IF(I241="Y",1,IF(I241="T",0,"Isi Dulu"))))</f>
        <v>Isi Sasaran</v>
      </c>
      <c r="K241" s="592" t="s">
        <v>26</v>
      </c>
      <c r="L241" s="593" t="str">
        <f>IF($D$240="Y/T","Isi Sasaran",IF($E$240=0,0,IF(K241="Y",1,IF(K241="T",0,"Isi Dulu"))))</f>
        <v>Isi Sasaran</v>
      </c>
      <c r="M241" s="849"/>
      <c r="N241" s="852"/>
      <c r="O241" s="517"/>
      <c r="P241" s="517"/>
      <c r="Q241" s="517"/>
      <c r="R241" s="517"/>
    </row>
    <row r="242" spans="2:18" s="527" customFormat="1" ht="15.75">
      <c r="B242" s="837"/>
      <c r="C242" s="840"/>
      <c r="D242" s="858"/>
      <c r="E242" s="855"/>
      <c r="F242" s="549">
        <v>3</v>
      </c>
      <c r="G242" s="550"/>
      <c r="H242" s="598" t="str">
        <f t="shared" si="4"/>
        <v>Belum Diisi</v>
      </c>
      <c r="I242" s="592" t="s">
        <v>26</v>
      </c>
      <c r="J242" s="593" t="str">
        <f>IF($D$240="Y/T","Isi Sasaran",IF($E$240=0,0,IF(I242="Y",1,IF(I242="T",0,"Isi Dulu"))))</f>
        <v>Isi Sasaran</v>
      </c>
      <c r="K242" s="592" t="s">
        <v>26</v>
      </c>
      <c r="L242" s="593" t="str">
        <f>IF($D$240="Y/T","Isi Sasaran",IF($E$240=0,0,IF(K242="Y",1,IF(K242="T",0,"Isi Dulu"))))</f>
        <v>Isi Sasaran</v>
      </c>
      <c r="M242" s="849"/>
      <c r="N242" s="852"/>
      <c r="O242" s="517"/>
      <c r="P242" s="517"/>
      <c r="Q242" s="517"/>
      <c r="R242" s="517"/>
    </row>
    <row r="243" spans="2:18" s="527" customFormat="1" ht="15.75">
      <c r="B243" s="837"/>
      <c r="C243" s="840"/>
      <c r="D243" s="858"/>
      <c r="E243" s="855"/>
      <c r="F243" s="549">
        <v>4</v>
      </c>
      <c r="G243" s="550"/>
      <c r="H243" s="598" t="str">
        <f t="shared" si="4"/>
        <v>Belum Diisi</v>
      </c>
      <c r="I243" s="592" t="s">
        <v>26</v>
      </c>
      <c r="J243" s="593" t="str">
        <f>IF($D$240="Y/T","Isi Sasaran",IF($E$240=0,0,IF(I243="Y",1,IF(I243="T",0,"Isi Dulu"))))</f>
        <v>Isi Sasaran</v>
      </c>
      <c r="K243" s="592" t="s">
        <v>26</v>
      </c>
      <c r="L243" s="593" t="str">
        <f>IF($D$240="Y/T","Isi Sasaran",IF($E$240=0,0,IF(K243="Y",1,IF(K243="T",0,"Isi Dulu"))))</f>
        <v>Isi Sasaran</v>
      </c>
      <c r="M243" s="849"/>
      <c r="N243" s="852"/>
      <c r="O243" s="517"/>
      <c r="P243" s="517"/>
      <c r="Q243" s="517"/>
      <c r="R243" s="517"/>
    </row>
    <row r="244" spans="2:18" s="527" customFormat="1" ht="15.75">
      <c r="B244" s="838"/>
      <c r="C244" s="841"/>
      <c r="D244" s="859"/>
      <c r="E244" s="856"/>
      <c r="F244" s="569">
        <v>5</v>
      </c>
      <c r="G244" s="570"/>
      <c r="H244" s="599" t="str">
        <f t="shared" si="4"/>
        <v>Belum Diisi</v>
      </c>
      <c r="I244" s="595" t="s">
        <v>26</v>
      </c>
      <c r="J244" s="596" t="str">
        <f>IF($D$240="Y/T","Isi Sasaran",IF($E$240=0,0,IF(I244="Y",1,IF(I244="T",0,"Isi Dulu"))))</f>
        <v>Isi Sasaran</v>
      </c>
      <c r="K244" s="595" t="s">
        <v>26</v>
      </c>
      <c r="L244" s="596" t="str">
        <f>IF($D$240="Y/T","Isi Sasaran",IF($E$240=0,0,IF(K244="Y",1,IF(K244="T",0,"Isi Dulu"))))</f>
        <v>Isi Sasaran</v>
      </c>
      <c r="M244" s="850"/>
      <c r="N244" s="853"/>
      <c r="O244" s="517"/>
      <c r="P244" s="517"/>
      <c r="Q244" s="517"/>
      <c r="R244" s="517"/>
    </row>
    <row r="245" spans="2:18" s="527" customFormat="1" ht="15.75">
      <c r="B245" s="836">
        <v>8</v>
      </c>
      <c r="C245" s="839"/>
      <c r="D245" s="857" t="s">
        <v>26</v>
      </c>
      <c r="E245" s="854" t="str">
        <f>IF(D245="Y",1,IF(D245="T",0,IF(D245="Y/T","Belum diisi","Error")))</f>
        <v>Belum diisi</v>
      </c>
      <c r="F245" s="528">
        <v>1</v>
      </c>
      <c r="G245" s="529"/>
      <c r="H245" s="600" t="str">
        <f t="shared" si="4"/>
        <v>Belum Diisi</v>
      </c>
      <c r="I245" s="590" t="s">
        <v>26</v>
      </c>
      <c r="J245" s="591" t="str">
        <f>IF($D$245="Y/T","Isi Sasaran",IF($E$245=0,0,IF(I245="Y",1,IF(I245="T",0,"Isi Dulu"))))</f>
        <v>Isi Sasaran</v>
      </c>
      <c r="K245" s="590" t="s">
        <v>26</v>
      </c>
      <c r="L245" s="591" t="str">
        <f>IF($D$245="Y/T","Isi Sasaran",IF($E$245=0,0,IF(K245="Y",1,IF(K245="T",0,"Isi Dulu"))))</f>
        <v>Isi Sasaran</v>
      </c>
      <c r="M245" s="848" t="s">
        <v>26</v>
      </c>
      <c r="N245" s="851" t="str">
        <f>IF(M245="Y",1,IF(M245="T",0,IF(M245="Y/T","Belum diisi","Error")))</f>
        <v>Belum diisi</v>
      </c>
      <c r="O245" s="517"/>
      <c r="P245" s="517"/>
      <c r="Q245" s="517"/>
      <c r="R245" s="517"/>
    </row>
    <row r="246" spans="2:18" s="527" customFormat="1" ht="15.75">
      <c r="B246" s="837"/>
      <c r="C246" s="840"/>
      <c r="D246" s="858"/>
      <c r="E246" s="855"/>
      <c r="F246" s="549">
        <v>2</v>
      </c>
      <c r="G246" s="550"/>
      <c r="H246" s="598" t="str">
        <f t="shared" si="4"/>
        <v>Belum Diisi</v>
      </c>
      <c r="I246" s="592" t="s">
        <v>26</v>
      </c>
      <c r="J246" s="593" t="str">
        <f>IF($D$245="Y/T","Isi Sasaran",IF($E$245=0,0,IF(I246="Y",1,IF(I246="T",0,"Isi Dulu"))))</f>
        <v>Isi Sasaran</v>
      </c>
      <c r="K246" s="592" t="s">
        <v>26</v>
      </c>
      <c r="L246" s="593" t="str">
        <f>IF($D$245="Y/T","Isi Sasaran",IF($E$245=0,0,IF(K246="Y",1,IF(K246="T",0,"Isi Dulu"))))</f>
        <v>Isi Sasaran</v>
      </c>
      <c r="M246" s="849"/>
      <c r="N246" s="852"/>
      <c r="O246" s="517"/>
      <c r="P246" s="517"/>
      <c r="Q246" s="517"/>
      <c r="R246" s="517"/>
    </row>
    <row r="247" spans="2:18" s="527" customFormat="1" ht="15.75">
      <c r="B247" s="837"/>
      <c r="C247" s="840"/>
      <c r="D247" s="858"/>
      <c r="E247" s="855"/>
      <c r="F247" s="549">
        <v>3</v>
      </c>
      <c r="G247" s="550"/>
      <c r="H247" s="598" t="str">
        <f t="shared" si="4"/>
        <v>Belum Diisi</v>
      </c>
      <c r="I247" s="592" t="s">
        <v>26</v>
      </c>
      <c r="J247" s="593" t="str">
        <f>IF($D$245="Y/T","Isi Sasaran",IF($E$245=0,0,IF(I247="Y",1,IF(I247="T",0,"Isi Dulu"))))</f>
        <v>Isi Sasaran</v>
      </c>
      <c r="K247" s="592" t="s">
        <v>26</v>
      </c>
      <c r="L247" s="593" t="str">
        <f>IF($D$245="Y/T","Isi Sasaran",IF($E$245=0,0,IF(K247="Y",1,IF(K247="T",0,"Isi Dulu"))))</f>
        <v>Isi Sasaran</v>
      </c>
      <c r="M247" s="849"/>
      <c r="N247" s="852"/>
      <c r="O247" s="517"/>
      <c r="P247" s="517"/>
      <c r="Q247" s="517"/>
      <c r="R247" s="517"/>
    </row>
    <row r="248" spans="2:18" s="527" customFormat="1" ht="15.75">
      <c r="B248" s="837"/>
      <c r="C248" s="840"/>
      <c r="D248" s="858"/>
      <c r="E248" s="855"/>
      <c r="F248" s="549">
        <v>4</v>
      </c>
      <c r="G248" s="550"/>
      <c r="H248" s="598" t="str">
        <f t="shared" si="4"/>
        <v>Belum Diisi</v>
      </c>
      <c r="I248" s="592" t="s">
        <v>26</v>
      </c>
      <c r="J248" s="593" t="str">
        <f>IF($D$245="Y/T","Isi Sasaran",IF($E$245=0,0,IF(I248="Y",1,IF(I248="T",0,"Isi Dulu"))))</f>
        <v>Isi Sasaran</v>
      </c>
      <c r="K248" s="592" t="s">
        <v>26</v>
      </c>
      <c r="L248" s="593" t="str">
        <f>IF($D$245="Y/T","Isi Sasaran",IF($E$245=0,0,IF(K248="Y",1,IF(K248="T",0,"Isi Dulu"))))</f>
        <v>Isi Sasaran</v>
      </c>
      <c r="M248" s="849"/>
      <c r="N248" s="852"/>
      <c r="O248" s="517"/>
      <c r="P248" s="517"/>
      <c r="Q248" s="517"/>
      <c r="R248" s="517"/>
    </row>
    <row r="249" spans="2:18" s="527" customFormat="1" ht="15.75">
      <c r="B249" s="838"/>
      <c r="C249" s="841"/>
      <c r="D249" s="859"/>
      <c r="E249" s="856"/>
      <c r="F249" s="569">
        <v>5</v>
      </c>
      <c r="G249" s="570"/>
      <c r="H249" s="599" t="str">
        <f t="shared" si="4"/>
        <v>Belum Diisi</v>
      </c>
      <c r="I249" s="595" t="s">
        <v>26</v>
      </c>
      <c r="J249" s="596" t="str">
        <f>IF($D$245="Y/T","Isi Sasaran",IF($E$245=0,0,IF(I249="Y",1,IF(I249="T",0,"Isi Dulu"))))</f>
        <v>Isi Sasaran</v>
      </c>
      <c r="K249" s="595" t="s">
        <v>26</v>
      </c>
      <c r="L249" s="596" t="str">
        <f>IF($D$245="Y/T","Isi Sasaran",IF($E$245=0,0,IF(K249="Y",1,IF(K249="T",0,"Isi Dulu"))))</f>
        <v>Isi Sasaran</v>
      </c>
      <c r="M249" s="850"/>
      <c r="N249" s="853"/>
      <c r="O249" s="517"/>
      <c r="P249" s="517"/>
      <c r="Q249" s="517"/>
      <c r="R249" s="517"/>
    </row>
    <row r="250" spans="2:18" s="527" customFormat="1" ht="15.75">
      <c r="B250" s="836">
        <v>9</v>
      </c>
      <c r="C250" s="839"/>
      <c r="D250" s="857" t="s">
        <v>26</v>
      </c>
      <c r="E250" s="854" t="str">
        <f>IF(D250="Y",1,IF(D250="T",0,IF(D250="Y/T","Belum diisi","Error")))</f>
        <v>Belum diisi</v>
      </c>
      <c r="F250" s="528">
        <v>1</v>
      </c>
      <c r="G250" s="529"/>
      <c r="H250" s="600" t="str">
        <f t="shared" si="4"/>
        <v>Belum Diisi</v>
      </c>
      <c r="I250" s="590" t="s">
        <v>26</v>
      </c>
      <c r="J250" s="591" t="str">
        <f>IF($D$250="Y/T","Isi Sasaran",IF($E$250=0,0,IF(I250="Y",1,IF(I250="T",0,"Isi Dulu"))))</f>
        <v>Isi Sasaran</v>
      </c>
      <c r="K250" s="590" t="s">
        <v>26</v>
      </c>
      <c r="L250" s="591" t="str">
        <f>IF($D$250="Y/T","Isi Sasaran",IF($E$250=0,0,IF(K250="Y",1,IF(K250="T",0,"Isi Dulu"))))</f>
        <v>Isi Sasaran</v>
      </c>
      <c r="M250" s="848" t="s">
        <v>26</v>
      </c>
      <c r="N250" s="851" t="str">
        <f>IF(M250="Y",1,IF(M250="T",0,IF(M250="Y/T","Belum diisi","Error")))</f>
        <v>Belum diisi</v>
      </c>
      <c r="O250" s="517"/>
      <c r="P250" s="517"/>
      <c r="Q250" s="517"/>
      <c r="R250" s="517"/>
    </row>
    <row r="251" spans="2:18" s="527" customFormat="1" ht="15.75">
      <c r="B251" s="837"/>
      <c r="C251" s="840"/>
      <c r="D251" s="858"/>
      <c r="E251" s="855"/>
      <c r="F251" s="549">
        <v>2</v>
      </c>
      <c r="G251" s="550"/>
      <c r="H251" s="598" t="str">
        <f t="shared" si="4"/>
        <v>Belum Diisi</v>
      </c>
      <c r="I251" s="592" t="s">
        <v>26</v>
      </c>
      <c r="J251" s="593" t="str">
        <f>IF($D$250="Y/T","Isi Sasaran",IF($E$250=0,0,IF(I251="Y",1,IF(I251="T",0,"Isi Dulu"))))</f>
        <v>Isi Sasaran</v>
      </c>
      <c r="K251" s="592" t="s">
        <v>26</v>
      </c>
      <c r="L251" s="593" t="str">
        <f>IF($D$250="Y/T","Isi Sasaran",IF($E$250=0,0,IF(K251="Y",1,IF(K251="T",0,"Isi Dulu"))))</f>
        <v>Isi Sasaran</v>
      </c>
      <c r="M251" s="849"/>
      <c r="N251" s="852"/>
      <c r="O251" s="517"/>
      <c r="P251" s="517"/>
      <c r="Q251" s="517"/>
      <c r="R251" s="517"/>
    </row>
    <row r="252" spans="2:18" s="527" customFormat="1" ht="15.75">
      <c r="B252" s="837"/>
      <c r="C252" s="840"/>
      <c r="D252" s="858"/>
      <c r="E252" s="855"/>
      <c r="F252" s="549">
        <v>3</v>
      </c>
      <c r="G252" s="550"/>
      <c r="H252" s="598" t="str">
        <f t="shared" si="4"/>
        <v>Belum Diisi</v>
      </c>
      <c r="I252" s="592" t="s">
        <v>26</v>
      </c>
      <c r="J252" s="593" t="str">
        <f>IF($D$250="Y/T","Isi Sasaran",IF($E$250=0,0,IF(I252="Y",1,IF(I252="T",0,"Isi Dulu"))))</f>
        <v>Isi Sasaran</v>
      </c>
      <c r="K252" s="592" t="s">
        <v>26</v>
      </c>
      <c r="L252" s="593" t="str">
        <f>IF($D$250="Y/T","Isi Sasaran",IF($E$250=0,0,IF(K252="Y",1,IF(K252="T",0,"Isi Dulu"))))</f>
        <v>Isi Sasaran</v>
      </c>
      <c r="M252" s="849"/>
      <c r="N252" s="852"/>
      <c r="O252" s="517"/>
      <c r="P252" s="517"/>
      <c r="Q252" s="517"/>
      <c r="R252" s="517"/>
    </row>
    <row r="253" spans="2:18" s="527" customFormat="1" ht="15.75">
      <c r="B253" s="837"/>
      <c r="C253" s="840"/>
      <c r="D253" s="858"/>
      <c r="E253" s="855"/>
      <c r="F253" s="549">
        <v>4</v>
      </c>
      <c r="G253" s="550"/>
      <c r="H253" s="598" t="str">
        <f t="shared" si="4"/>
        <v>Belum Diisi</v>
      </c>
      <c r="I253" s="592" t="s">
        <v>26</v>
      </c>
      <c r="J253" s="593" t="str">
        <f>IF($D$250="Y/T","Isi Sasaran",IF($E$250=0,0,IF(I253="Y",1,IF(I253="T",0,"Isi Dulu"))))</f>
        <v>Isi Sasaran</v>
      </c>
      <c r="K253" s="592" t="s">
        <v>26</v>
      </c>
      <c r="L253" s="593" t="str">
        <f>IF($D$250="Y/T","Isi Sasaran",IF($E$250=0,0,IF(K253="Y",1,IF(K253="T",0,"Isi Dulu"))))</f>
        <v>Isi Sasaran</v>
      </c>
      <c r="M253" s="849"/>
      <c r="N253" s="852"/>
      <c r="O253" s="517"/>
      <c r="P253" s="517"/>
      <c r="Q253" s="517"/>
      <c r="R253" s="517"/>
    </row>
    <row r="254" spans="2:18" s="527" customFormat="1" ht="15.75">
      <c r="B254" s="838"/>
      <c r="C254" s="841"/>
      <c r="D254" s="859"/>
      <c r="E254" s="856"/>
      <c r="F254" s="569">
        <v>5</v>
      </c>
      <c r="G254" s="570"/>
      <c r="H254" s="599" t="str">
        <f t="shared" si="4"/>
        <v>Belum Diisi</v>
      </c>
      <c r="I254" s="595" t="s">
        <v>26</v>
      </c>
      <c r="J254" s="596" t="str">
        <f>IF($D$250="Y/T","Isi Sasaran",IF($E$250=0,0,IF(I254="Y",1,IF(I254="T",0,"Isi Dulu"))))</f>
        <v>Isi Sasaran</v>
      </c>
      <c r="K254" s="595" t="s">
        <v>26</v>
      </c>
      <c r="L254" s="596" t="str">
        <f>IF($D$250="Y/T","Isi Sasaran",IF($E$250=0,0,IF(K254="Y",1,IF(K254="T",0,"Isi Dulu"))))</f>
        <v>Isi Sasaran</v>
      </c>
      <c r="M254" s="850"/>
      <c r="N254" s="853"/>
      <c r="O254" s="517"/>
      <c r="P254" s="517"/>
      <c r="Q254" s="517"/>
      <c r="R254" s="517"/>
    </row>
    <row r="255" spans="2:18" s="527" customFormat="1" ht="15.75">
      <c r="B255" s="836">
        <v>10</v>
      </c>
      <c r="C255" s="839"/>
      <c r="D255" s="857" t="s">
        <v>26</v>
      </c>
      <c r="E255" s="854" t="str">
        <f>IF(D255="Y",1,IF(D255="T",0,IF(D255="Y/T","Belum diisi","Error")))</f>
        <v>Belum diisi</v>
      </c>
      <c r="F255" s="528">
        <v>1</v>
      </c>
      <c r="G255" s="529"/>
      <c r="H255" s="600" t="str">
        <f t="shared" si="4"/>
        <v>Belum Diisi</v>
      </c>
      <c r="I255" s="590" t="s">
        <v>26</v>
      </c>
      <c r="J255" s="591" t="str">
        <f>IF($D$255="Y/T","Isi Sasaran",IF($E$255=0,0,IF(I255="Y",1,IF(I255="T",0,"Isi Dulu"))))</f>
        <v>Isi Sasaran</v>
      </c>
      <c r="K255" s="590" t="s">
        <v>26</v>
      </c>
      <c r="L255" s="591" t="str">
        <f>IF($D$255="Y/T","Isi Sasaran",IF($E$255=0,0,IF(K255="Y",1,IF(K255="T",0,"Isi Dulu"))))</f>
        <v>Isi Sasaran</v>
      </c>
      <c r="M255" s="848" t="s">
        <v>26</v>
      </c>
      <c r="N255" s="851" t="str">
        <f>IF(M255="Y",1,IF(M255="T",0,IF(M255="Y/T","Belum diisi","Error")))</f>
        <v>Belum diisi</v>
      </c>
      <c r="O255" s="517"/>
      <c r="P255" s="517"/>
      <c r="Q255" s="517"/>
      <c r="R255" s="517"/>
    </row>
    <row r="256" spans="2:18" s="527" customFormat="1" ht="15.75">
      <c r="B256" s="837"/>
      <c r="C256" s="840"/>
      <c r="D256" s="858"/>
      <c r="E256" s="855"/>
      <c r="F256" s="549">
        <v>2</v>
      </c>
      <c r="G256" s="550"/>
      <c r="H256" s="598" t="str">
        <f t="shared" si="4"/>
        <v>Belum Diisi</v>
      </c>
      <c r="I256" s="592" t="s">
        <v>26</v>
      </c>
      <c r="J256" s="593" t="str">
        <f>IF($D$255="Y/T","Isi Sasaran",IF($E$255=0,0,IF(I256="Y",1,IF(I256="T",0,"Isi Dulu"))))</f>
        <v>Isi Sasaran</v>
      </c>
      <c r="K256" s="592" t="s">
        <v>26</v>
      </c>
      <c r="L256" s="593" t="str">
        <f>IF($D$255="Y/T","Isi Sasaran",IF($E$255=0,0,IF(K256="Y",1,IF(K256="T",0,"Isi Dulu"))))</f>
        <v>Isi Sasaran</v>
      </c>
      <c r="M256" s="849"/>
      <c r="N256" s="852"/>
      <c r="O256" s="517"/>
      <c r="P256" s="517"/>
      <c r="Q256" s="517"/>
      <c r="R256" s="517"/>
    </row>
    <row r="257" spans="2:18" s="527" customFormat="1" ht="15.75">
      <c r="B257" s="837"/>
      <c r="C257" s="840"/>
      <c r="D257" s="858"/>
      <c r="E257" s="855"/>
      <c r="F257" s="549">
        <v>3</v>
      </c>
      <c r="G257" s="550"/>
      <c r="H257" s="598" t="str">
        <f t="shared" si="4"/>
        <v>Belum Diisi</v>
      </c>
      <c r="I257" s="592" t="s">
        <v>26</v>
      </c>
      <c r="J257" s="593" t="str">
        <f>IF($D$255="Y/T","Isi Sasaran",IF($E$255=0,0,IF(I257="Y",1,IF(I257="T",0,"Isi Dulu"))))</f>
        <v>Isi Sasaran</v>
      </c>
      <c r="K257" s="592" t="s">
        <v>26</v>
      </c>
      <c r="L257" s="593" t="str">
        <f>IF($D$255="Y/T","Isi Sasaran",IF($E$255=0,0,IF(K257="Y",1,IF(K257="T",0,"Isi Dulu"))))</f>
        <v>Isi Sasaran</v>
      </c>
      <c r="M257" s="849"/>
      <c r="N257" s="852"/>
      <c r="O257" s="517"/>
      <c r="P257" s="517"/>
      <c r="Q257" s="517"/>
      <c r="R257" s="517"/>
    </row>
    <row r="258" spans="2:18" s="527" customFormat="1" ht="15.75">
      <c r="B258" s="837"/>
      <c r="C258" s="840"/>
      <c r="D258" s="858"/>
      <c r="E258" s="855"/>
      <c r="F258" s="549">
        <v>4</v>
      </c>
      <c r="G258" s="550"/>
      <c r="H258" s="598" t="str">
        <f t="shared" si="4"/>
        <v>Belum Diisi</v>
      </c>
      <c r="I258" s="592" t="s">
        <v>26</v>
      </c>
      <c r="J258" s="593" t="str">
        <f>IF($D$255="Y/T","Isi Sasaran",IF($E$255=0,0,IF(I258="Y",1,IF(I258="T",0,"Isi Dulu"))))</f>
        <v>Isi Sasaran</v>
      </c>
      <c r="K258" s="592" t="s">
        <v>26</v>
      </c>
      <c r="L258" s="593" t="str">
        <f>IF($D$255="Y/T","Isi Sasaran",IF($E$255=0,0,IF(K258="Y",1,IF(K258="T",0,"Isi Dulu"))))</f>
        <v>Isi Sasaran</v>
      </c>
      <c r="M258" s="849"/>
      <c r="N258" s="852"/>
      <c r="O258" s="517"/>
      <c r="P258" s="517"/>
      <c r="Q258" s="517"/>
      <c r="R258" s="517"/>
    </row>
    <row r="259" spans="2:18" s="527" customFormat="1" ht="15.75">
      <c r="B259" s="838"/>
      <c r="C259" s="841"/>
      <c r="D259" s="859"/>
      <c r="E259" s="856"/>
      <c r="F259" s="569">
        <v>5</v>
      </c>
      <c r="G259" s="570"/>
      <c r="H259" s="599" t="str">
        <f t="shared" si="4"/>
        <v>Belum Diisi</v>
      </c>
      <c r="I259" s="595" t="s">
        <v>26</v>
      </c>
      <c r="J259" s="596" t="str">
        <f>IF($D$255="Y/T","Isi Sasaran",IF($E$255=0,0,IF(I259="Y",1,IF(I259="T",0,"Isi Dulu"))))</f>
        <v>Isi Sasaran</v>
      </c>
      <c r="K259" s="595" t="s">
        <v>26</v>
      </c>
      <c r="L259" s="596" t="str">
        <f>IF($D$255="Y/T","Isi Sasaran",IF($E$255=0,0,IF(K259="Y",1,IF(K259="T",0,"Isi Dulu"))))</f>
        <v>Isi Sasaran</v>
      </c>
      <c r="M259" s="850"/>
      <c r="N259" s="853"/>
      <c r="O259" s="517"/>
      <c r="P259" s="517"/>
      <c r="Q259" s="517"/>
      <c r="R259" s="517"/>
    </row>
    <row r="260" spans="2:18" s="527" customFormat="1" ht="15.75">
      <c r="B260" s="836">
        <v>11</v>
      </c>
      <c r="C260" s="839"/>
      <c r="D260" s="857" t="s">
        <v>26</v>
      </c>
      <c r="E260" s="854" t="str">
        <f>IF(D260="Y",1,IF(D260="T",0,IF(D260="Y/T","Belum diisi","Error")))</f>
        <v>Belum diisi</v>
      </c>
      <c r="F260" s="528">
        <v>1</v>
      </c>
      <c r="G260" s="529"/>
      <c r="H260" s="600" t="str">
        <f t="shared" si="4"/>
        <v>Belum Diisi</v>
      </c>
      <c r="I260" s="590" t="s">
        <v>26</v>
      </c>
      <c r="J260" s="591" t="str">
        <f>IF($D$260="Y/T","Isi Sasaran",IF($E$260=0,0,IF(I260="Y",1,IF(I260="T",0,"Isi Dulu"))))</f>
        <v>Isi Sasaran</v>
      </c>
      <c r="K260" s="590" t="s">
        <v>26</v>
      </c>
      <c r="L260" s="591" t="str">
        <f>IF($D$260="Y/T","Isi Sasaran",IF($E$260=0,0,IF(K260="Y",1,IF(K260="T",0,"Isi Dulu"))))</f>
        <v>Isi Sasaran</v>
      </c>
      <c r="M260" s="848" t="s">
        <v>26</v>
      </c>
      <c r="N260" s="851" t="str">
        <f>IF(M260="Y",1,IF(M260="T",0,IF(M260="Y/T","Belum diisi","Error")))</f>
        <v>Belum diisi</v>
      </c>
      <c r="O260" s="517"/>
      <c r="P260" s="517"/>
      <c r="Q260" s="517"/>
      <c r="R260" s="517"/>
    </row>
    <row r="261" spans="2:18" s="527" customFormat="1" ht="15.75">
      <c r="B261" s="837"/>
      <c r="C261" s="840"/>
      <c r="D261" s="858"/>
      <c r="E261" s="855"/>
      <c r="F261" s="549">
        <v>2</v>
      </c>
      <c r="G261" s="550"/>
      <c r="H261" s="598" t="str">
        <f t="shared" si="4"/>
        <v>Belum Diisi</v>
      </c>
      <c r="I261" s="592" t="s">
        <v>26</v>
      </c>
      <c r="J261" s="593" t="str">
        <f>IF($D$260="Y/T","Isi Sasaran",IF($E$260=0,0,IF(I261="Y",1,IF(I261="T",0,"Isi Dulu"))))</f>
        <v>Isi Sasaran</v>
      </c>
      <c r="K261" s="592" t="s">
        <v>26</v>
      </c>
      <c r="L261" s="593" t="str">
        <f>IF($D$260="Y/T","Isi Sasaran",IF($E$260=0,0,IF(K261="Y",1,IF(K261="T",0,"Isi Dulu"))))</f>
        <v>Isi Sasaran</v>
      </c>
      <c r="M261" s="849"/>
      <c r="N261" s="852"/>
      <c r="O261" s="517"/>
      <c r="P261" s="517"/>
      <c r="Q261" s="517"/>
      <c r="R261" s="517"/>
    </row>
    <row r="262" spans="2:18" s="527" customFormat="1" ht="15.75">
      <c r="B262" s="837"/>
      <c r="C262" s="840"/>
      <c r="D262" s="858"/>
      <c r="E262" s="855"/>
      <c r="F262" s="549">
        <v>3</v>
      </c>
      <c r="G262" s="550"/>
      <c r="H262" s="598" t="str">
        <f t="shared" si="4"/>
        <v>Belum Diisi</v>
      </c>
      <c r="I262" s="592" t="s">
        <v>26</v>
      </c>
      <c r="J262" s="593" t="str">
        <f>IF($D$260="Y/T","Isi Sasaran",IF($E$260=0,0,IF(I262="Y",1,IF(I262="T",0,"Isi Dulu"))))</f>
        <v>Isi Sasaran</v>
      </c>
      <c r="K262" s="592" t="s">
        <v>26</v>
      </c>
      <c r="L262" s="593" t="str">
        <f>IF($D$260="Y/T","Isi Sasaran",IF($E$260=0,0,IF(K262="Y",1,IF(K262="T",0,"Isi Dulu"))))</f>
        <v>Isi Sasaran</v>
      </c>
      <c r="M262" s="849"/>
      <c r="N262" s="852"/>
      <c r="O262" s="517"/>
      <c r="P262" s="517"/>
      <c r="Q262" s="517"/>
      <c r="R262" s="517"/>
    </row>
    <row r="263" spans="2:18" s="527" customFormat="1" ht="15.75">
      <c r="B263" s="837"/>
      <c r="C263" s="840"/>
      <c r="D263" s="858"/>
      <c r="E263" s="855"/>
      <c r="F263" s="549">
        <v>4</v>
      </c>
      <c r="G263" s="550"/>
      <c r="H263" s="598" t="str">
        <f t="shared" si="4"/>
        <v>Belum Diisi</v>
      </c>
      <c r="I263" s="592" t="s">
        <v>26</v>
      </c>
      <c r="J263" s="593" t="str">
        <f>IF($D$260="Y/T","Isi Sasaran",IF($E$260=0,0,IF(I263="Y",1,IF(I263="T",0,"Isi Dulu"))))</f>
        <v>Isi Sasaran</v>
      </c>
      <c r="K263" s="592" t="s">
        <v>26</v>
      </c>
      <c r="L263" s="593" t="str">
        <f>IF($D$260="Y/T","Isi Sasaran",IF($E$260=0,0,IF(K263="Y",1,IF(K263="T",0,"Isi Dulu"))))</f>
        <v>Isi Sasaran</v>
      </c>
      <c r="M263" s="849"/>
      <c r="N263" s="852"/>
      <c r="O263" s="517"/>
      <c r="P263" s="517"/>
      <c r="Q263" s="517"/>
      <c r="R263" s="517"/>
    </row>
    <row r="264" spans="2:18" s="527" customFormat="1" ht="15.75">
      <c r="B264" s="838"/>
      <c r="C264" s="841"/>
      <c r="D264" s="859"/>
      <c r="E264" s="856"/>
      <c r="F264" s="569">
        <v>5</v>
      </c>
      <c r="G264" s="570"/>
      <c r="H264" s="599" t="str">
        <f t="shared" si="4"/>
        <v>Belum Diisi</v>
      </c>
      <c r="I264" s="595" t="s">
        <v>26</v>
      </c>
      <c r="J264" s="596" t="str">
        <f>IF($D$260="Y/T","Isi Sasaran",IF($E$260=0,0,IF(I264="Y",1,IF(I264="T",0,"Isi Dulu"))))</f>
        <v>Isi Sasaran</v>
      </c>
      <c r="K264" s="595" t="s">
        <v>26</v>
      </c>
      <c r="L264" s="596" t="str">
        <f>IF($D$260="Y/T","Isi Sasaran",IF($E$260=0,0,IF(K264="Y",1,IF(K264="T",0,"Isi Dulu"))))</f>
        <v>Isi Sasaran</v>
      </c>
      <c r="M264" s="850"/>
      <c r="N264" s="853"/>
      <c r="O264" s="517"/>
      <c r="P264" s="517"/>
      <c r="Q264" s="517"/>
      <c r="R264" s="517"/>
    </row>
    <row r="265" spans="2:18" s="527" customFormat="1" ht="15.75">
      <c r="B265" s="836">
        <v>12</v>
      </c>
      <c r="C265" s="839"/>
      <c r="D265" s="857" t="s">
        <v>26</v>
      </c>
      <c r="E265" s="854" t="str">
        <f>IF(D265="Y",1,IF(D265="T",0,IF(D265="Y/T","Belum diisi","Error")))</f>
        <v>Belum diisi</v>
      </c>
      <c r="F265" s="528">
        <v>1</v>
      </c>
      <c r="G265" s="529"/>
      <c r="H265" s="600" t="str">
        <f t="shared" si="4"/>
        <v>Belum Diisi</v>
      </c>
      <c r="I265" s="590" t="s">
        <v>26</v>
      </c>
      <c r="J265" s="591" t="str">
        <f>IF($D$265="Y/T","Isi Sasaran",IF($E$265=0,0,IF(I265="Y",1,IF(I265="T",0,"Isi Dulu"))))</f>
        <v>Isi Sasaran</v>
      </c>
      <c r="K265" s="590" t="s">
        <v>26</v>
      </c>
      <c r="L265" s="591" t="str">
        <f>IF($D$265="Y/T","Isi Sasaran",IF($E$265=0,0,IF(K265="Y",1,IF(K265="T",0,"Isi Dulu"))))</f>
        <v>Isi Sasaran</v>
      </c>
      <c r="M265" s="848" t="s">
        <v>26</v>
      </c>
      <c r="N265" s="851" t="str">
        <f>IF(M265="Y",1,IF(M265="T",0,IF(M265="Y/T","Belum diisi","Error")))</f>
        <v>Belum diisi</v>
      </c>
      <c r="O265" s="517"/>
      <c r="P265" s="517"/>
      <c r="Q265" s="517"/>
      <c r="R265" s="517"/>
    </row>
    <row r="266" spans="2:18" s="527" customFormat="1" ht="15.75">
      <c r="B266" s="837"/>
      <c r="C266" s="840"/>
      <c r="D266" s="858"/>
      <c r="E266" s="855"/>
      <c r="F266" s="549">
        <v>2</v>
      </c>
      <c r="G266" s="550"/>
      <c r="H266" s="598" t="str">
        <f t="shared" si="4"/>
        <v>Belum Diisi</v>
      </c>
      <c r="I266" s="592" t="s">
        <v>26</v>
      </c>
      <c r="J266" s="593" t="str">
        <f>IF($D$265="Y/T","Isi Sasaran",IF($E$265=0,0,IF(I266="Y",1,IF(I266="T",0,"Isi Dulu"))))</f>
        <v>Isi Sasaran</v>
      </c>
      <c r="K266" s="592" t="s">
        <v>26</v>
      </c>
      <c r="L266" s="593" t="str">
        <f>IF($D$265="Y/T","Isi Sasaran",IF($E$265=0,0,IF(K266="Y",1,IF(K266="T",0,"Isi Dulu"))))</f>
        <v>Isi Sasaran</v>
      </c>
      <c r="M266" s="849"/>
      <c r="N266" s="852"/>
      <c r="O266" s="517"/>
      <c r="P266" s="517"/>
      <c r="Q266" s="517"/>
      <c r="R266" s="517"/>
    </row>
    <row r="267" spans="2:18" s="527" customFormat="1" ht="15.75">
      <c r="B267" s="837"/>
      <c r="C267" s="840"/>
      <c r="D267" s="858"/>
      <c r="E267" s="855"/>
      <c r="F267" s="549">
        <v>3</v>
      </c>
      <c r="G267" s="550"/>
      <c r="H267" s="598" t="str">
        <f t="shared" si="4"/>
        <v>Belum Diisi</v>
      </c>
      <c r="I267" s="592" t="s">
        <v>26</v>
      </c>
      <c r="J267" s="593" t="str">
        <f>IF($D$265="Y/T","Isi Sasaran",IF($E$265=0,0,IF(I267="Y",1,IF(I267="T",0,"Isi Dulu"))))</f>
        <v>Isi Sasaran</v>
      </c>
      <c r="K267" s="592" t="s">
        <v>26</v>
      </c>
      <c r="L267" s="593" t="str">
        <f>IF($D$265="Y/T","Isi Sasaran",IF($E$265=0,0,IF(K267="Y",1,IF(K267="T",0,"Isi Dulu"))))</f>
        <v>Isi Sasaran</v>
      </c>
      <c r="M267" s="849"/>
      <c r="N267" s="852"/>
      <c r="O267" s="517"/>
      <c r="P267" s="517"/>
      <c r="Q267" s="517"/>
      <c r="R267" s="517"/>
    </row>
    <row r="268" spans="2:18" s="527" customFormat="1" ht="15.75">
      <c r="B268" s="837"/>
      <c r="C268" s="840"/>
      <c r="D268" s="858"/>
      <c r="E268" s="855"/>
      <c r="F268" s="549">
        <v>4</v>
      </c>
      <c r="G268" s="550"/>
      <c r="H268" s="598" t="str">
        <f t="shared" si="4"/>
        <v>Belum Diisi</v>
      </c>
      <c r="I268" s="592" t="s">
        <v>26</v>
      </c>
      <c r="J268" s="593" t="str">
        <f>IF($D$265="Y/T","Isi Sasaran",IF($E$265=0,0,IF(I268="Y",1,IF(I268="T",0,"Isi Dulu"))))</f>
        <v>Isi Sasaran</v>
      </c>
      <c r="K268" s="592" t="s">
        <v>26</v>
      </c>
      <c r="L268" s="593" t="str">
        <f>IF($D$265="Y/T","Isi Sasaran",IF($E$265=0,0,IF(K268="Y",1,IF(K268="T",0,"Isi Dulu"))))</f>
        <v>Isi Sasaran</v>
      </c>
      <c r="M268" s="849"/>
      <c r="N268" s="852"/>
      <c r="O268" s="517"/>
      <c r="P268" s="517"/>
      <c r="Q268" s="517"/>
      <c r="R268" s="517"/>
    </row>
    <row r="269" spans="2:18" s="527" customFormat="1" ht="15.75">
      <c r="B269" s="838"/>
      <c r="C269" s="841"/>
      <c r="D269" s="859"/>
      <c r="E269" s="856"/>
      <c r="F269" s="569">
        <v>5</v>
      </c>
      <c r="G269" s="570"/>
      <c r="H269" s="599" t="str">
        <f t="shared" si="4"/>
        <v>Belum Diisi</v>
      </c>
      <c r="I269" s="595" t="s">
        <v>26</v>
      </c>
      <c r="J269" s="596" t="str">
        <f>IF($D$265="Y/T","Isi Sasaran",IF($E$265=0,0,IF(I269="Y",1,IF(I269="T",0,"Isi Dulu"))))</f>
        <v>Isi Sasaran</v>
      </c>
      <c r="K269" s="595" t="s">
        <v>26</v>
      </c>
      <c r="L269" s="596" t="str">
        <f>IF($D$265="Y/T","Isi Sasaran",IF($E$265=0,0,IF(K269="Y",1,IF(K269="T",0,"Isi Dulu"))))</f>
        <v>Isi Sasaran</v>
      </c>
      <c r="M269" s="850"/>
      <c r="N269" s="853"/>
      <c r="O269" s="517"/>
      <c r="P269" s="517"/>
      <c r="Q269" s="517"/>
      <c r="R269" s="517"/>
    </row>
    <row r="270" spans="2:18" s="527" customFormat="1" ht="15.75">
      <c r="B270" s="836">
        <v>13</v>
      </c>
      <c r="C270" s="839"/>
      <c r="D270" s="857" t="s">
        <v>26</v>
      </c>
      <c r="E270" s="854" t="str">
        <f>IF(D270="Y",1,IF(D270="T",0,IF(D270="Y/T","Belum diisi","Error")))</f>
        <v>Belum diisi</v>
      </c>
      <c r="F270" s="528">
        <v>1</v>
      </c>
      <c r="G270" s="529"/>
      <c r="H270" s="600" t="str">
        <f t="shared" si="4"/>
        <v>Belum Diisi</v>
      </c>
      <c r="I270" s="590" t="s">
        <v>26</v>
      </c>
      <c r="J270" s="591" t="str">
        <f>IF($D$270="Y/T","Isi Sasaran",IF($E$270=0,0,IF(I270="Y",1,IF(I270="T",0,"Isi Dulu"))))</f>
        <v>Isi Sasaran</v>
      </c>
      <c r="K270" s="590" t="s">
        <v>26</v>
      </c>
      <c r="L270" s="591" t="str">
        <f>IF($D$270="Y/T","Isi Sasaran",IF($E$270=0,0,IF(K270="Y",1,IF(K270="T",0,"Isi Dulu"))))</f>
        <v>Isi Sasaran</v>
      </c>
      <c r="M270" s="848" t="s">
        <v>26</v>
      </c>
      <c r="N270" s="851" t="str">
        <f>IF(M270="Y",1,IF(M270="T",0,IF(M270="Y/T","Belum diisi","Error")))</f>
        <v>Belum diisi</v>
      </c>
      <c r="O270" s="517"/>
      <c r="P270" s="517"/>
      <c r="Q270" s="517"/>
      <c r="R270" s="517"/>
    </row>
    <row r="271" spans="2:18" s="527" customFormat="1" ht="15.75">
      <c r="B271" s="837"/>
      <c r="C271" s="840"/>
      <c r="D271" s="858"/>
      <c r="E271" s="855"/>
      <c r="F271" s="549">
        <v>2</v>
      </c>
      <c r="G271" s="550"/>
      <c r="H271" s="598" t="str">
        <f t="shared" si="4"/>
        <v>Belum Diisi</v>
      </c>
      <c r="I271" s="592" t="s">
        <v>26</v>
      </c>
      <c r="J271" s="593" t="str">
        <f>IF($D$270="Y/T","Isi Sasaran",IF($E$270=0,0,IF(I271="Y",1,IF(I271="T",0,"Isi Dulu"))))</f>
        <v>Isi Sasaran</v>
      </c>
      <c r="K271" s="592" t="s">
        <v>26</v>
      </c>
      <c r="L271" s="593" t="str">
        <f>IF($D$270="Y/T","Isi Sasaran",IF($E$270=0,0,IF(K271="Y",1,IF(K271="T",0,"Isi Dulu"))))</f>
        <v>Isi Sasaran</v>
      </c>
      <c r="M271" s="849"/>
      <c r="N271" s="852"/>
      <c r="O271" s="517"/>
      <c r="P271" s="517"/>
      <c r="Q271" s="517"/>
      <c r="R271" s="517"/>
    </row>
    <row r="272" spans="2:18" s="527" customFormat="1" ht="15.75">
      <c r="B272" s="837"/>
      <c r="C272" s="840"/>
      <c r="D272" s="858"/>
      <c r="E272" s="855"/>
      <c r="F272" s="549">
        <v>3</v>
      </c>
      <c r="G272" s="550"/>
      <c r="H272" s="598" t="str">
        <f t="shared" si="4"/>
        <v>Belum Diisi</v>
      </c>
      <c r="I272" s="592" t="s">
        <v>26</v>
      </c>
      <c r="J272" s="593" t="str">
        <f>IF($D$270="Y/T","Isi Sasaran",IF($E$270=0,0,IF(I272="Y",1,IF(I272="T",0,"Isi Dulu"))))</f>
        <v>Isi Sasaran</v>
      </c>
      <c r="K272" s="592" t="s">
        <v>26</v>
      </c>
      <c r="L272" s="593" t="str">
        <f>IF($D$270="Y/T","Isi Sasaran",IF($E$270=0,0,IF(K272="Y",1,IF(K272="T",0,"Isi Dulu"))))</f>
        <v>Isi Sasaran</v>
      </c>
      <c r="M272" s="849"/>
      <c r="N272" s="852"/>
      <c r="O272" s="517"/>
      <c r="P272" s="517"/>
      <c r="Q272" s="517"/>
      <c r="R272" s="517"/>
    </row>
    <row r="273" spans="2:18" s="527" customFormat="1" ht="15.75">
      <c r="B273" s="837"/>
      <c r="C273" s="840"/>
      <c r="D273" s="858"/>
      <c r="E273" s="855"/>
      <c r="F273" s="549">
        <v>4</v>
      </c>
      <c r="G273" s="550"/>
      <c r="H273" s="598" t="str">
        <f t="shared" si="4"/>
        <v>Belum Diisi</v>
      </c>
      <c r="I273" s="592" t="s">
        <v>26</v>
      </c>
      <c r="J273" s="593" t="str">
        <f>IF($D$270="Y/T","Isi Sasaran",IF($E$270=0,0,IF(I273="Y",1,IF(I273="T",0,"Isi Dulu"))))</f>
        <v>Isi Sasaran</v>
      </c>
      <c r="K273" s="592" t="s">
        <v>26</v>
      </c>
      <c r="L273" s="593" t="str">
        <f>IF($D$270="Y/T","Isi Sasaran",IF($E$270=0,0,IF(K273="Y",1,IF(K273="T",0,"Isi Dulu"))))</f>
        <v>Isi Sasaran</v>
      </c>
      <c r="M273" s="849"/>
      <c r="N273" s="852"/>
      <c r="O273" s="517"/>
      <c r="P273" s="517"/>
      <c r="Q273" s="517"/>
      <c r="R273" s="517"/>
    </row>
    <row r="274" spans="2:18" s="527" customFormat="1" ht="15.75">
      <c r="B274" s="838"/>
      <c r="C274" s="841"/>
      <c r="D274" s="859"/>
      <c r="E274" s="856"/>
      <c r="F274" s="569">
        <v>5</v>
      </c>
      <c r="G274" s="570"/>
      <c r="H274" s="599" t="str">
        <f t="shared" si="4"/>
        <v>Belum Diisi</v>
      </c>
      <c r="I274" s="595" t="s">
        <v>26</v>
      </c>
      <c r="J274" s="596" t="str">
        <f>IF($D$270="Y/T","Isi Sasaran",IF($E$270=0,0,IF(I274="Y",1,IF(I274="T",0,"Isi Dulu"))))</f>
        <v>Isi Sasaran</v>
      </c>
      <c r="K274" s="595" t="s">
        <v>26</v>
      </c>
      <c r="L274" s="596" t="str">
        <f>IF($D$270="Y/T","Isi Sasaran",IF($E$270=0,0,IF(K274="Y",1,IF(K274="T",0,"Isi Dulu"))))</f>
        <v>Isi Sasaran</v>
      </c>
      <c r="M274" s="850"/>
      <c r="N274" s="853"/>
      <c r="O274" s="517"/>
      <c r="P274" s="517"/>
      <c r="Q274" s="517"/>
      <c r="R274" s="517"/>
    </row>
    <row r="275" spans="2:18" s="527" customFormat="1" ht="15.75">
      <c r="B275" s="836">
        <v>14</v>
      </c>
      <c r="C275" s="839"/>
      <c r="D275" s="857" t="s">
        <v>26</v>
      </c>
      <c r="E275" s="854" t="str">
        <f>IF(D275="Y",1,IF(D275="T",0,IF(D275="Y/T","Belum diisi","Error")))</f>
        <v>Belum diisi</v>
      </c>
      <c r="F275" s="528">
        <v>1</v>
      </c>
      <c r="G275" s="529"/>
      <c r="H275" s="600" t="str">
        <f t="shared" ref="H275:H309" si="5">IF(OR(J275="Isi Dulu",L275="Isi Dulu",J275="Isi Sasaran",L275="Isi Sasaran"),"Belum Diisi",IF(SUM(J275,L275)=2,1,IF(SUM(J275,L275)=1,0,IF(SUM(J275,L275)=0,0,"Error"))))</f>
        <v>Belum Diisi</v>
      </c>
      <c r="I275" s="590" t="s">
        <v>26</v>
      </c>
      <c r="J275" s="591" t="str">
        <f>IF($D$275="Y/T","Isi Sasaran",IF($E$275=0,0,IF(I275="Y",1,IF(I275="T",0,"Isi Dulu"))))</f>
        <v>Isi Sasaran</v>
      </c>
      <c r="K275" s="590" t="s">
        <v>26</v>
      </c>
      <c r="L275" s="591" t="str">
        <f>IF($D$275="Y/T","Isi Sasaran",IF($E$275=0,0,IF(K275="Y",1,IF(K275="T",0,"Isi Dulu"))))</f>
        <v>Isi Sasaran</v>
      </c>
      <c r="M275" s="848" t="s">
        <v>26</v>
      </c>
      <c r="N275" s="851" t="str">
        <f>IF(M275="Y",1,IF(M275="T",0,IF(M275="Y/T","Belum diisi","Error")))</f>
        <v>Belum diisi</v>
      </c>
      <c r="O275" s="517"/>
      <c r="P275" s="517"/>
      <c r="Q275" s="517"/>
      <c r="R275" s="517"/>
    </row>
    <row r="276" spans="2:18" s="527" customFormat="1" ht="15.75">
      <c r="B276" s="837"/>
      <c r="C276" s="840"/>
      <c r="D276" s="858"/>
      <c r="E276" s="855"/>
      <c r="F276" s="549">
        <v>2</v>
      </c>
      <c r="G276" s="550"/>
      <c r="H276" s="598" t="str">
        <f t="shared" si="5"/>
        <v>Belum Diisi</v>
      </c>
      <c r="I276" s="592" t="s">
        <v>26</v>
      </c>
      <c r="J276" s="593" t="str">
        <f>IF($D$275="Y/T","Isi Sasaran",IF($E$275=0,0,IF(I276="Y",1,IF(I276="T",0,"Isi Dulu"))))</f>
        <v>Isi Sasaran</v>
      </c>
      <c r="K276" s="592" t="s">
        <v>26</v>
      </c>
      <c r="L276" s="593" t="str">
        <f>IF($D$275="Y/T","Isi Sasaran",IF($E$275=0,0,IF(K276="Y",1,IF(K276="T",0,"Isi Dulu"))))</f>
        <v>Isi Sasaran</v>
      </c>
      <c r="M276" s="849"/>
      <c r="N276" s="852"/>
      <c r="O276" s="517"/>
      <c r="P276" s="517"/>
      <c r="Q276" s="517"/>
      <c r="R276" s="517"/>
    </row>
    <row r="277" spans="2:18" s="527" customFormat="1" ht="15.75">
      <c r="B277" s="837"/>
      <c r="C277" s="840"/>
      <c r="D277" s="858"/>
      <c r="E277" s="855"/>
      <c r="F277" s="549">
        <v>3</v>
      </c>
      <c r="G277" s="550"/>
      <c r="H277" s="598" t="str">
        <f t="shared" si="5"/>
        <v>Belum Diisi</v>
      </c>
      <c r="I277" s="592" t="s">
        <v>26</v>
      </c>
      <c r="J277" s="593" t="str">
        <f>IF($D$275="Y/T","Isi Sasaran",IF($E$275=0,0,IF(I277="Y",1,IF(I277="T",0,"Isi Dulu"))))</f>
        <v>Isi Sasaran</v>
      </c>
      <c r="K277" s="592" t="s">
        <v>26</v>
      </c>
      <c r="L277" s="593" t="str">
        <f>IF($D$275="Y/T","Isi Sasaran",IF($E$275=0,0,IF(K277="Y",1,IF(K277="T",0,"Isi Dulu"))))</f>
        <v>Isi Sasaran</v>
      </c>
      <c r="M277" s="849"/>
      <c r="N277" s="852"/>
      <c r="O277" s="517"/>
      <c r="P277" s="517"/>
      <c r="Q277" s="517"/>
      <c r="R277" s="517"/>
    </row>
    <row r="278" spans="2:18" s="527" customFormat="1" ht="15.75">
      <c r="B278" s="837"/>
      <c r="C278" s="840"/>
      <c r="D278" s="858"/>
      <c r="E278" s="855"/>
      <c r="F278" s="549">
        <v>4</v>
      </c>
      <c r="G278" s="550"/>
      <c r="H278" s="598" t="str">
        <f t="shared" si="5"/>
        <v>Belum Diisi</v>
      </c>
      <c r="I278" s="592" t="s">
        <v>26</v>
      </c>
      <c r="J278" s="593" t="str">
        <f>IF($D$275="Y/T","Isi Sasaran",IF($E$275=0,0,IF(I278="Y",1,IF(I278="T",0,"Isi Dulu"))))</f>
        <v>Isi Sasaran</v>
      </c>
      <c r="K278" s="592" t="s">
        <v>26</v>
      </c>
      <c r="L278" s="593" t="str">
        <f>IF($D$275="Y/T","Isi Sasaran",IF($E$275=0,0,IF(K278="Y",1,IF(K278="T",0,"Isi Dulu"))))</f>
        <v>Isi Sasaran</v>
      </c>
      <c r="M278" s="849"/>
      <c r="N278" s="852"/>
      <c r="O278" s="517"/>
      <c r="P278" s="517"/>
      <c r="Q278" s="517"/>
      <c r="R278" s="517"/>
    </row>
    <row r="279" spans="2:18" s="527" customFormat="1" ht="15.75">
      <c r="B279" s="838"/>
      <c r="C279" s="841"/>
      <c r="D279" s="859"/>
      <c r="E279" s="856"/>
      <c r="F279" s="569">
        <v>5</v>
      </c>
      <c r="G279" s="570"/>
      <c r="H279" s="599" t="str">
        <f t="shared" si="5"/>
        <v>Belum Diisi</v>
      </c>
      <c r="I279" s="595" t="s">
        <v>26</v>
      </c>
      <c r="J279" s="596" t="str">
        <f>IF($D$275="Y/T","Isi Sasaran",IF($E$275=0,0,IF(I279="Y",1,IF(I279="T",0,"Isi Dulu"))))</f>
        <v>Isi Sasaran</v>
      </c>
      <c r="K279" s="595" t="s">
        <v>26</v>
      </c>
      <c r="L279" s="596" t="str">
        <f>IF($D$275="Y/T","Isi Sasaran",IF($E$275=0,0,IF(K279="Y",1,IF(K279="T",0,"Isi Dulu"))))</f>
        <v>Isi Sasaran</v>
      </c>
      <c r="M279" s="850"/>
      <c r="N279" s="853"/>
      <c r="O279" s="517"/>
      <c r="P279" s="517"/>
      <c r="Q279" s="517"/>
      <c r="R279" s="517"/>
    </row>
    <row r="280" spans="2:18" s="527" customFormat="1" ht="15.75">
      <c r="B280" s="836">
        <v>15</v>
      </c>
      <c r="C280" s="839"/>
      <c r="D280" s="857" t="s">
        <v>26</v>
      </c>
      <c r="E280" s="854" t="str">
        <f>IF(D280="Y",1,IF(D280="T",0,IF(D280="Y/T","Belum diisi","Error")))</f>
        <v>Belum diisi</v>
      </c>
      <c r="F280" s="528">
        <v>1</v>
      </c>
      <c r="G280" s="529"/>
      <c r="H280" s="600" t="str">
        <f t="shared" si="5"/>
        <v>Belum Diisi</v>
      </c>
      <c r="I280" s="590" t="s">
        <v>26</v>
      </c>
      <c r="J280" s="591" t="str">
        <f>IF($D$280="Y/T","Isi Sasaran",IF($E$280=0,0,IF(I280="Y",1,IF(I280="T",0,"Isi Dulu"))))</f>
        <v>Isi Sasaran</v>
      </c>
      <c r="K280" s="590" t="s">
        <v>26</v>
      </c>
      <c r="L280" s="591" t="str">
        <f>IF($D$280="Y/T","Isi Sasaran",IF($E$280=0,0,IF(K280="Y",1,IF(K280="T",0,"Isi Dulu"))))</f>
        <v>Isi Sasaran</v>
      </c>
      <c r="M280" s="848" t="s">
        <v>26</v>
      </c>
      <c r="N280" s="851" t="str">
        <f>IF(M280="Y",1,IF(M280="T",0,IF(M280="Y/T","Belum diisi","Error")))</f>
        <v>Belum diisi</v>
      </c>
      <c r="O280" s="517"/>
      <c r="P280" s="517"/>
      <c r="Q280" s="517"/>
      <c r="R280" s="517"/>
    </row>
    <row r="281" spans="2:18" s="527" customFormat="1" ht="15.75">
      <c r="B281" s="837"/>
      <c r="C281" s="840"/>
      <c r="D281" s="858"/>
      <c r="E281" s="855"/>
      <c r="F281" s="549">
        <v>2</v>
      </c>
      <c r="G281" s="550"/>
      <c r="H281" s="598" t="str">
        <f t="shared" si="5"/>
        <v>Belum Diisi</v>
      </c>
      <c r="I281" s="592" t="s">
        <v>26</v>
      </c>
      <c r="J281" s="593" t="str">
        <f>IF($D$280="Y/T","Isi Sasaran",IF($E$280=0,0,IF(I281="Y",1,IF(I281="T",0,"Isi Dulu"))))</f>
        <v>Isi Sasaran</v>
      </c>
      <c r="K281" s="592" t="s">
        <v>26</v>
      </c>
      <c r="L281" s="593" t="str">
        <f>IF($D$280="Y/T","Isi Sasaran",IF($E$280=0,0,IF(K281="Y",1,IF(K281="T",0,"Isi Dulu"))))</f>
        <v>Isi Sasaran</v>
      </c>
      <c r="M281" s="849"/>
      <c r="N281" s="852"/>
      <c r="O281" s="517"/>
      <c r="P281" s="517"/>
      <c r="Q281" s="517"/>
      <c r="R281" s="517"/>
    </row>
    <row r="282" spans="2:18" s="527" customFormat="1" ht="15.75">
      <c r="B282" s="837"/>
      <c r="C282" s="840"/>
      <c r="D282" s="858"/>
      <c r="E282" s="855"/>
      <c r="F282" s="549">
        <v>3</v>
      </c>
      <c r="G282" s="550"/>
      <c r="H282" s="598" t="str">
        <f t="shared" si="5"/>
        <v>Belum Diisi</v>
      </c>
      <c r="I282" s="592" t="s">
        <v>26</v>
      </c>
      <c r="J282" s="593" t="str">
        <f>IF($D$280="Y/T","Isi Sasaran",IF($E$280=0,0,IF(I282="Y",1,IF(I282="T",0,"Isi Dulu"))))</f>
        <v>Isi Sasaran</v>
      </c>
      <c r="K282" s="592" t="s">
        <v>26</v>
      </c>
      <c r="L282" s="593" t="str">
        <f>IF($D$280="Y/T","Isi Sasaran",IF($E$280=0,0,IF(K282="Y",1,IF(K282="T",0,"Isi Dulu"))))</f>
        <v>Isi Sasaran</v>
      </c>
      <c r="M282" s="849"/>
      <c r="N282" s="852"/>
      <c r="O282" s="517"/>
      <c r="P282" s="517"/>
      <c r="Q282" s="517"/>
      <c r="R282" s="517"/>
    </row>
    <row r="283" spans="2:18" s="527" customFormat="1" ht="15.75">
      <c r="B283" s="837"/>
      <c r="C283" s="840"/>
      <c r="D283" s="858"/>
      <c r="E283" s="855"/>
      <c r="F283" s="549">
        <v>4</v>
      </c>
      <c r="G283" s="550"/>
      <c r="H283" s="598" t="str">
        <f t="shared" si="5"/>
        <v>Belum Diisi</v>
      </c>
      <c r="I283" s="592" t="s">
        <v>26</v>
      </c>
      <c r="J283" s="593" t="str">
        <f>IF($D$280="Y/T","Isi Sasaran",IF($E$280=0,0,IF(I283="Y",1,IF(I283="T",0,"Isi Dulu"))))</f>
        <v>Isi Sasaran</v>
      </c>
      <c r="K283" s="592" t="s">
        <v>26</v>
      </c>
      <c r="L283" s="593" t="str">
        <f>IF($D$280="Y/T","Isi Sasaran",IF($E$280=0,0,IF(K283="Y",1,IF(K283="T",0,"Isi Dulu"))))</f>
        <v>Isi Sasaran</v>
      </c>
      <c r="M283" s="849"/>
      <c r="N283" s="852"/>
      <c r="O283" s="517"/>
      <c r="P283" s="517"/>
      <c r="Q283" s="517"/>
      <c r="R283" s="517"/>
    </row>
    <row r="284" spans="2:18" s="527" customFormat="1" ht="15.75">
      <c r="B284" s="838"/>
      <c r="C284" s="841"/>
      <c r="D284" s="859"/>
      <c r="E284" s="856"/>
      <c r="F284" s="569">
        <v>5</v>
      </c>
      <c r="G284" s="570"/>
      <c r="H284" s="599" t="str">
        <f t="shared" si="5"/>
        <v>Belum Diisi</v>
      </c>
      <c r="I284" s="595" t="s">
        <v>26</v>
      </c>
      <c r="J284" s="596" t="str">
        <f>IF($D$280="Y/T","Isi Sasaran",IF($E$280=0,0,IF(I284="Y",1,IF(I284="T",0,"Isi Dulu"))))</f>
        <v>Isi Sasaran</v>
      </c>
      <c r="K284" s="595" t="s">
        <v>26</v>
      </c>
      <c r="L284" s="596" t="str">
        <f>IF($D$280="Y/T","Isi Sasaran",IF($E$280=0,0,IF(K284="Y",1,IF(K284="T",0,"Isi Dulu"))))</f>
        <v>Isi Sasaran</v>
      </c>
      <c r="M284" s="850"/>
      <c r="N284" s="853"/>
      <c r="O284" s="517"/>
      <c r="P284" s="517"/>
      <c r="Q284" s="517"/>
      <c r="R284" s="517"/>
    </row>
    <row r="285" spans="2:18" s="527" customFormat="1" ht="15.75">
      <c r="B285" s="836">
        <v>16</v>
      </c>
      <c r="C285" s="839"/>
      <c r="D285" s="857" t="s">
        <v>26</v>
      </c>
      <c r="E285" s="854" t="str">
        <f>IF(D285="Y",1,IF(D285="T",0,IF(D285="Y/T","Belum diisi","Error")))</f>
        <v>Belum diisi</v>
      </c>
      <c r="F285" s="528">
        <v>1</v>
      </c>
      <c r="G285" s="529"/>
      <c r="H285" s="600" t="str">
        <f t="shared" si="5"/>
        <v>Belum Diisi</v>
      </c>
      <c r="I285" s="590" t="s">
        <v>26</v>
      </c>
      <c r="J285" s="591" t="str">
        <f>IF($D$285="Y/T","Isi Sasaran",IF($E$285=0,0,IF(I285="Y",1,IF(I285="T",0,"Isi Dulu"))))</f>
        <v>Isi Sasaran</v>
      </c>
      <c r="K285" s="590" t="s">
        <v>26</v>
      </c>
      <c r="L285" s="591" t="str">
        <f>IF($D$285="Y/T","Isi Sasaran",IF($E$285=0,0,IF(K285="Y",1,IF(K285="T",0,"Isi Dulu"))))</f>
        <v>Isi Sasaran</v>
      </c>
      <c r="M285" s="848" t="s">
        <v>26</v>
      </c>
      <c r="N285" s="851" t="str">
        <f>IF(M285="Y",1,IF(M285="T",0,IF(M285="Y/T","Belum diisi","Error")))</f>
        <v>Belum diisi</v>
      </c>
      <c r="O285" s="517"/>
      <c r="P285" s="517"/>
      <c r="Q285" s="517"/>
      <c r="R285" s="517"/>
    </row>
    <row r="286" spans="2:18" s="527" customFormat="1" ht="15.75">
      <c r="B286" s="837"/>
      <c r="C286" s="840"/>
      <c r="D286" s="858"/>
      <c r="E286" s="855"/>
      <c r="F286" s="549">
        <v>2</v>
      </c>
      <c r="G286" s="550"/>
      <c r="H286" s="598" t="str">
        <f t="shared" si="5"/>
        <v>Belum Diisi</v>
      </c>
      <c r="I286" s="592" t="s">
        <v>26</v>
      </c>
      <c r="J286" s="593" t="str">
        <f>IF($D$285="Y/T","Isi Sasaran",IF($E$285=0,0,IF(I286="Y",1,IF(I286="T",0,"Isi Dulu"))))</f>
        <v>Isi Sasaran</v>
      </c>
      <c r="K286" s="592" t="s">
        <v>26</v>
      </c>
      <c r="L286" s="593" t="str">
        <f>IF($D$285="Y/T","Isi Sasaran",IF($E$285=0,0,IF(K286="Y",1,IF(K286="T",0,"Isi Dulu"))))</f>
        <v>Isi Sasaran</v>
      </c>
      <c r="M286" s="849"/>
      <c r="N286" s="852"/>
      <c r="O286" s="517"/>
      <c r="P286" s="517"/>
      <c r="Q286" s="517"/>
      <c r="R286" s="517"/>
    </row>
    <row r="287" spans="2:18" s="527" customFormat="1" ht="15.75">
      <c r="B287" s="837"/>
      <c r="C287" s="840"/>
      <c r="D287" s="858"/>
      <c r="E287" s="855"/>
      <c r="F287" s="549">
        <v>3</v>
      </c>
      <c r="G287" s="550"/>
      <c r="H287" s="598" t="str">
        <f t="shared" si="5"/>
        <v>Belum Diisi</v>
      </c>
      <c r="I287" s="592" t="s">
        <v>26</v>
      </c>
      <c r="J287" s="593" t="str">
        <f>IF($D$285="Y/T","Isi Sasaran",IF($E$285=0,0,IF(I287="Y",1,IF(I287="T",0,"Isi Dulu"))))</f>
        <v>Isi Sasaran</v>
      </c>
      <c r="K287" s="592" t="s">
        <v>26</v>
      </c>
      <c r="L287" s="593" t="str">
        <f>IF($D$285="Y/T","Isi Sasaran",IF($E$285=0,0,IF(K287="Y",1,IF(K287="T",0,"Isi Dulu"))))</f>
        <v>Isi Sasaran</v>
      </c>
      <c r="M287" s="849"/>
      <c r="N287" s="852"/>
      <c r="O287" s="517"/>
      <c r="P287" s="517"/>
      <c r="Q287" s="517"/>
      <c r="R287" s="517"/>
    </row>
    <row r="288" spans="2:18" s="527" customFormat="1" ht="15.75">
      <c r="B288" s="837"/>
      <c r="C288" s="840"/>
      <c r="D288" s="858"/>
      <c r="E288" s="855"/>
      <c r="F288" s="549">
        <v>4</v>
      </c>
      <c r="G288" s="550"/>
      <c r="H288" s="598" t="str">
        <f t="shared" si="5"/>
        <v>Belum Diisi</v>
      </c>
      <c r="I288" s="592" t="s">
        <v>26</v>
      </c>
      <c r="J288" s="593" t="str">
        <f>IF($D$285="Y/T","Isi Sasaran",IF($E$285=0,0,IF(I288="Y",1,IF(I288="T",0,"Isi Dulu"))))</f>
        <v>Isi Sasaran</v>
      </c>
      <c r="K288" s="592" t="s">
        <v>26</v>
      </c>
      <c r="L288" s="593" t="str">
        <f>IF($D$285="Y/T","Isi Sasaran",IF($E$285=0,0,IF(K288="Y",1,IF(K288="T",0,"Isi Dulu"))))</f>
        <v>Isi Sasaran</v>
      </c>
      <c r="M288" s="849"/>
      <c r="N288" s="852"/>
      <c r="O288" s="517"/>
      <c r="P288" s="517"/>
      <c r="Q288" s="517"/>
      <c r="R288" s="517"/>
    </row>
    <row r="289" spans="2:18" s="527" customFormat="1" ht="15.75">
      <c r="B289" s="838"/>
      <c r="C289" s="841"/>
      <c r="D289" s="859"/>
      <c r="E289" s="856"/>
      <c r="F289" s="569">
        <v>5</v>
      </c>
      <c r="G289" s="570"/>
      <c r="H289" s="599" t="str">
        <f t="shared" si="5"/>
        <v>Belum Diisi</v>
      </c>
      <c r="I289" s="595" t="s">
        <v>26</v>
      </c>
      <c r="J289" s="596" t="str">
        <f>IF($D$285="Y/T","Isi Sasaran",IF($E$285=0,0,IF(I289="Y",1,IF(I289="T",0,"Isi Dulu"))))</f>
        <v>Isi Sasaran</v>
      </c>
      <c r="K289" s="595" t="s">
        <v>26</v>
      </c>
      <c r="L289" s="596" t="str">
        <f>IF($D$285="Y/T","Isi Sasaran",IF($E$285=0,0,IF(K289="Y",1,IF(K289="T",0,"Isi Dulu"))))</f>
        <v>Isi Sasaran</v>
      </c>
      <c r="M289" s="850"/>
      <c r="N289" s="853"/>
      <c r="O289" s="517"/>
      <c r="P289" s="517"/>
      <c r="Q289" s="517"/>
      <c r="R289" s="517"/>
    </row>
    <row r="290" spans="2:18" s="527" customFormat="1" ht="15.75">
      <c r="B290" s="836">
        <v>17</v>
      </c>
      <c r="C290" s="839"/>
      <c r="D290" s="857" t="s">
        <v>26</v>
      </c>
      <c r="E290" s="854" t="str">
        <f>IF(D290="Y",1,IF(D290="T",0,IF(D290="Y/T","Belum diisi","Error")))</f>
        <v>Belum diisi</v>
      </c>
      <c r="F290" s="528">
        <v>1</v>
      </c>
      <c r="G290" s="529"/>
      <c r="H290" s="600" t="str">
        <f t="shared" si="5"/>
        <v>Belum Diisi</v>
      </c>
      <c r="I290" s="590" t="s">
        <v>26</v>
      </c>
      <c r="J290" s="591" t="str">
        <f>IF($D$290="Y/T","Isi Sasaran",IF($E$290=0,0,IF(I290="Y",1,IF(I290="T",0,"Isi Dulu"))))</f>
        <v>Isi Sasaran</v>
      </c>
      <c r="K290" s="590" t="s">
        <v>26</v>
      </c>
      <c r="L290" s="591" t="str">
        <f>IF($D$290="Y/T","Isi Sasaran",IF($E$290=0,0,IF(K290="Y",1,IF(K290="T",0,"Isi Dulu"))))</f>
        <v>Isi Sasaran</v>
      </c>
      <c r="M290" s="848" t="s">
        <v>26</v>
      </c>
      <c r="N290" s="851" t="str">
        <f>IF(M290="Y",1,IF(M290="T",0,IF(M290="Y/T","Belum diisi","Error")))</f>
        <v>Belum diisi</v>
      </c>
      <c r="O290" s="517"/>
      <c r="P290" s="517"/>
      <c r="Q290" s="517"/>
      <c r="R290" s="517"/>
    </row>
    <row r="291" spans="2:18" s="527" customFormat="1" ht="15.75">
      <c r="B291" s="837"/>
      <c r="C291" s="840"/>
      <c r="D291" s="858"/>
      <c r="E291" s="855"/>
      <c r="F291" s="549">
        <v>2</v>
      </c>
      <c r="G291" s="550"/>
      <c r="H291" s="598" t="str">
        <f t="shared" si="5"/>
        <v>Belum Diisi</v>
      </c>
      <c r="I291" s="592" t="s">
        <v>26</v>
      </c>
      <c r="J291" s="593" t="str">
        <f>IF($D$290="Y/T","Isi Sasaran",IF($E$290=0,0,IF(I291="Y",1,IF(I291="T",0,"Isi Dulu"))))</f>
        <v>Isi Sasaran</v>
      </c>
      <c r="K291" s="592" t="s">
        <v>26</v>
      </c>
      <c r="L291" s="593" t="str">
        <f>IF($D$290="Y/T","Isi Sasaran",IF($E$290=0,0,IF(K291="Y",1,IF(K291="T",0,"Isi Dulu"))))</f>
        <v>Isi Sasaran</v>
      </c>
      <c r="M291" s="849"/>
      <c r="N291" s="852"/>
      <c r="O291" s="517"/>
      <c r="P291" s="517"/>
      <c r="Q291" s="517"/>
      <c r="R291" s="517"/>
    </row>
    <row r="292" spans="2:18" s="527" customFormat="1" ht="15.75">
      <c r="B292" s="837"/>
      <c r="C292" s="840"/>
      <c r="D292" s="858"/>
      <c r="E292" s="855"/>
      <c r="F292" s="549">
        <v>3</v>
      </c>
      <c r="G292" s="550"/>
      <c r="H292" s="598" t="str">
        <f t="shared" si="5"/>
        <v>Belum Diisi</v>
      </c>
      <c r="I292" s="592" t="s">
        <v>26</v>
      </c>
      <c r="J292" s="593" t="str">
        <f>IF($D$290="Y/T","Isi Sasaran",IF($E$290=0,0,IF(I292="Y",1,IF(I292="T",0,"Isi Dulu"))))</f>
        <v>Isi Sasaran</v>
      </c>
      <c r="K292" s="592" t="s">
        <v>26</v>
      </c>
      <c r="L292" s="593" t="str">
        <f>IF($D$290="Y/T","Isi Sasaran",IF($E$290=0,0,IF(K292="Y",1,IF(K292="T",0,"Isi Dulu"))))</f>
        <v>Isi Sasaran</v>
      </c>
      <c r="M292" s="849"/>
      <c r="N292" s="852"/>
      <c r="O292" s="517"/>
      <c r="P292" s="517"/>
      <c r="Q292" s="517"/>
      <c r="R292" s="517"/>
    </row>
    <row r="293" spans="2:18" s="527" customFormat="1" ht="15.75">
      <c r="B293" s="837"/>
      <c r="C293" s="840"/>
      <c r="D293" s="858"/>
      <c r="E293" s="855"/>
      <c r="F293" s="549">
        <v>4</v>
      </c>
      <c r="G293" s="550"/>
      <c r="H293" s="598" t="str">
        <f t="shared" si="5"/>
        <v>Belum Diisi</v>
      </c>
      <c r="I293" s="592" t="s">
        <v>26</v>
      </c>
      <c r="J293" s="593" t="str">
        <f>IF($D$290="Y/T","Isi Sasaran",IF($E$290=0,0,IF(I293="Y",1,IF(I293="T",0,"Isi Dulu"))))</f>
        <v>Isi Sasaran</v>
      </c>
      <c r="K293" s="592" t="s">
        <v>26</v>
      </c>
      <c r="L293" s="593" t="str">
        <f>IF($D$290="Y/T","Isi Sasaran",IF($E$290=0,0,IF(K293="Y",1,IF(K293="T",0,"Isi Dulu"))))</f>
        <v>Isi Sasaran</v>
      </c>
      <c r="M293" s="849"/>
      <c r="N293" s="852"/>
      <c r="O293" s="517"/>
      <c r="P293" s="517"/>
      <c r="Q293" s="517"/>
      <c r="R293" s="517"/>
    </row>
    <row r="294" spans="2:18" s="527" customFormat="1" ht="15.75">
      <c r="B294" s="838"/>
      <c r="C294" s="841"/>
      <c r="D294" s="859"/>
      <c r="E294" s="856"/>
      <c r="F294" s="569">
        <v>5</v>
      </c>
      <c r="G294" s="570"/>
      <c r="H294" s="599" t="str">
        <f t="shared" si="5"/>
        <v>Belum Diisi</v>
      </c>
      <c r="I294" s="595" t="s">
        <v>26</v>
      </c>
      <c r="J294" s="596" t="str">
        <f>IF($D$290="Y/T","Isi Sasaran",IF($E$290=0,0,IF(I294="Y",1,IF(I294="T",0,"Isi Dulu"))))</f>
        <v>Isi Sasaran</v>
      </c>
      <c r="K294" s="595" t="s">
        <v>26</v>
      </c>
      <c r="L294" s="596" t="str">
        <f>IF($D$290="Y/T","Isi Sasaran",IF($E$290=0,0,IF(K294="Y",1,IF(K294="T",0,"Isi Dulu"))))</f>
        <v>Isi Sasaran</v>
      </c>
      <c r="M294" s="850"/>
      <c r="N294" s="853"/>
      <c r="O294" s="517"/>
      <c r="P294" s="517"/>
      <c r="Q294" s="517"/>
      <c r="R294" s="517"/>
    </row>
    <row r="295" spans="2:18" s="527" customFormat="1" ht="15.75">
      <c r="B295" s="836">
        <v>18</v>
      </c>
      <c r="C295" s="839"/>
      <c r="D295" s="857" t="s">
        <v>26</v>
      </c>
      <c r="E295" s="854" t="str">
        <f>IF(D295="Y",1,IF(D295="T",0,IF(D295="Y/T","Belum diisi","Error")))</f>
        <v>Belum diisi</v>
      </c>
      <c r="F295" s="528">
        <v>1</v>
      </c>
      <c r="G295" s="529"/>
      <c r="H295" s="600" t="str">
        <f t="shared" si="5"/>
        <v>Belum Diisi</v>
      </c>
      <c r="I295" s="590" t="s">
        <v>26</v>
      </c>
      <c r="J295" s="591" t="str">
        <f>IF($D$295="Y/T","Isi Sasaran",IF($E$295=0,0,IF(I295="Y",1,IF(I295="T",0,"Isi Dulu"))))</f>
        <v>Isi Sasaran</v>
      </c>
      <c r="K295" s="590" t="s">
        <v>26</v>
      </c>
      <c r="L295" s="591" t="str">
        <f>IF($D$295="Y/T","Isi Sasaran",IF($E$295=0,0,IF(K295="Y",1,IF(K295="T",0,"Isi Dulu"))))</f>
        <v>Isi Sasaran</v>
      </c>
      <c r="M295" s="848" t="s">
        <v>26</v>
      </c>
      <c r="N295" s="851" t="str">
        <f>IF(M295="Y",1,IF(M295="T",0,IF(M295="Y/T","Belum diisi","Error")))</f>
        <v>Belum diisi</v>
      </c>
      <c r="O295" s="517"/>
      <c r="P295" s="517"/>
      <c r="Q295" s="517"/>
      <c r="R295" s="517"/>
    </row>
    <row r="296" spans="2:18" s="527" customFormat="1" ht="15.75">
      <c r="B296" s="837"/>
      <c r="C296" s="840"/>
      <c r="D296" s="858"/>
      <c r="E296" s="855"/>
      <c r="F296" s="549">
        <v>2</v>
      </c>
      <c r="G296" s="550"/>
      <c r="H296" s="598" t="str">
        <f t="shared" si="5"/>
        <v>Belum Diisi</v>
      </c>
      <c r="I296" s="592" t="s">
        <v>26</v>
      </c>
      <c r="J296" s="593" t="str">
        <f>IF($D$295="Y/T","Isi Sasaran",IF($E$295=0,0,IF(I296="Y",1,IF(I296="T",0,"Isi Dulu"))))</f>
        <v>Isi Sasaran</v>
      </c>
      <c r="K296" s="592" t="s">
        <v>26</v>
      </c>
      <c r="L296" s="593" t="str">
        <f>IF($D$295="Y/T","Isi Sasaran",IF($E$295=0,0,IF(K296="Y",1,IF(K296="T",0,"Isi Dulu"))))</f>
        <v>Isi Sasaran</v>
      </c>
      <c r="M296" s="849"/>
      <c r="N296" s="852"/>
      <c r="O296" s="517"/>
      <c r="P296" s="517"/>
      <c r="Q296" s="517"/>
      <c r="R296" s="517"/>
    </row>
    <row r="297" spans="2:18" s="527" customFormat="1" ht="15.75">
      <c r="B297" s="837"/>
      <c r="C297" s="840"/>
      <c r="D297" s="858"/>
      <c r="E297" s="855"/>
      <c r="F297" s="549">
        <v>3</v>
      </c>
      <c r="G297" s="550"/>
      <c r="H297" s="598" t="str">
        <f t="shared" si="5"/>
        <v>Belum Diisi</v>
      </c>
      <c r="I297" s="592" t="s">
        <v>26</v>
      </c>
      <c r="J297" s="593" t="str">
        <f>IF($D$295="Y/T","Isi Sasaran",IF($E$295=0,0,IF(I297="Y",1,IF(I297="T",0,"Isi Dulu"))))</f>
        <v>Isi Sasaran</v>
      </c>
      <c r="K297" s="592" t="s">
        <v>26</v>
      </c>
      <c r="L297" s="593" t="str">
        <f>IF($D$295="Y/T","Isi Sasaran",IF($E$295=0,0,IF(K297="Y",1,IF(K297="T",0,"Isi Dulu"))))</f>
        <v>Isi Sasaran</v>
      </c>
      <c r="M297" s="849"/>
      <c r="N297" s="852"/>
      <c r="O297" s="517"/>
      <c r="P297" s="517"/>
      <c r="Q297" s="517"/>
      <c r="R297" s="517"/>
    </row>
    <row r="298" spans="2:18" s="527" customFormat="1" ht="15.75">
      <c r="B298" s="837"/>
      <c r="C298" s="840"/>
      <c r="D298" s="858"/>
      <c r="E298" s="855"/>
      <c r="F298" s="549">
        <v>4</v>
      </c>
      <c r="G298" s="550"/>
      <c r="H298" s="598" t="str">
        <f t="shared" si="5"/>
        <v>Belum Diisi</v>
      </c>
      <c r="I298" s="592" t="s">
        <v>26</v>
      </c>
      <c r="J298" s="593" t="str">
        <f>IF($D$295="Y/T","Isi Sasaran",IF($E$295=0,0,IF(I298="Y",1,IF(I298="T",0,"Isi Dulu"))))</f>
        <v>Isi Sasaran</v>
      </c>
      <c r="K298" s="592" t="s">
        <v>26</v>
      </c>
      <c r="L298" s="593" t="str">
        <f>IF($D$295="Y/T","Isi Sasaran",IF($E$295=0,0,IF(K298="Y",1,IF(K298="T",0,"Isi Dulu"))))</f>
        <v>Isi Sasaran</v>
      </c>
      <c r="M298" s="849"/>
      <c r="N298" s="852"/>
      <c r="O298" s="517"/>
      <c r="P298" s="517"/>
      <c r="Q298" s="517"/>
      <c r="R298" s="517"/>
    </row>
    <row r="299" spans="2:18" s="527" customFormat="1" ht="15.75">
      <c r="B299" s="838"/>
      <c r="C299" s="841"/>
      <c r="D299" s="859"/>
      <c r="E299" s="856"/>
      <c r="F299" s="569">
        <v>5</v>
      </c>
      <c r="G299" s="570"/>
      <c r="H299" s="599" t="str">
        <f t="shared" si="5"/>
        <v>Belum Diisi</v>
      </c>
      <c r="I299" s="595" t="s">
        <v>26</v>
      </c>
      <c r="J299" s="596" t="str">
        <f>IF($D$295="Y/T","Isi Sasaran",IF($E$295=0,0,IF(I299="Y",1,IF(I299="T",0,"Isi Dulu"))))</f>
        <v>Isi Sasaran</v>
      </c>
      <c r="K299" s="595" t="s">
        <v>26</v>
      </c>
      <c r="L299" s="596" t="str">
        <f>IF($D$295="Y/T","Isi Sasaran",IF($E$295=0,0,IF(K299="Y",1,IF(K299="T",0,"Isi Dulu"))))</f>
        <v>Isi Sasaran</v>
      </c>
      <c r="M299" s="850"/>
      <c r="N299" s="853"/>
      <c r="O299" s="517"/>
      <c r="P299" s="517"/>
      <c r="Q299" s="517"/>
      <c r="R299" s="517"/>
    </row>
    <row r="300" spans="2:18" s="527" customFormat="1" ht="15.75">
      <c r="B300" s="836">
        <v>19</v>
      </c>
      <c r="C300" s="839"/>
      <c r="D300" s="857" t="s">
        <v>26</v>
      </c>
      <c r="E300" s="854" t="str">
        <f>IF(D300="Y",1,IF(D300="T",0,IF(D300="Y/T","Belum diisi","Error")))</f>
        <v>Belum diisi</v>
      </c>
      <c r="F300" s="528">
        <v>1</v>
      </c>
      <c r="G300" s="529"/>
      <c r="H300" s="600" t="str">
        <f t="shared" si="5"/>
        <v>Belum Diisi</v>
      </c>
      <c r="I300" s="590" t="s">
        <v>26</v>
      </c>
      <c r="J300" s="591" t="str">
        <f>IF($D$300="Y/T","Isi Sasaran",IF($E$300=0,0,IF(I300="Y",1,IF(I300="T",0,"Isi Dulu"))))</f>
        <v>Isi Sasaran</v>
      </c>
      <c r="K300" s="590" t="s">
        <v>26</v>
      </c>
      <c r="L300" s="591" t="str">
        <f>IF($D$300="Y/T","Isi Sasaran",IF($E$300=0,0,IF(K300="Y",1,IF(K300="T",0,"Isi Dulu"))))</f>
        <v>Isi Sasaran</v>
      </c>
      <c r="M300" s="848" t="s">
        <v>26</v>
      </c>
      <c r="N300" s="851" t="str">
        <f>IF(M300="Y",1,IF(M300="T",0,IF(M300="Y/T","Belum diisi","Error")))</f>
        <v>Belum diisi</v>
      </c>
      <c r="O300" s="517"/>
      <c r="P300" s="517"/>
      <c r="Q300" s="517"/>
      <c r="R300" s="517"/>
    </row>
    <row r="301" spans="2:18" s="527" customFormat="1" ht="15.75">
      <c r="B301" s="837"/>
      <c r="C301" s="840"/>
      <c r="D301" s="858"/>
      <c r="E301" s="855"/>
      <c r="F301" s="549">
        <v>2</v>
      </c>
      <c r="G301" s="550"/>
      <c r="H301" s="598" t="str">
        <f t="shared" si="5"/>
        <v>Belum Diisi</v>
      </c>
      <c r="I301" s="592" t="s">
        <v>26</v>
      </c>
      <c r="J301" s="593" t="str">
        <f>IF($D$300="Y/T","Isi Sasaran",IF($E$300=0,0,IF(I301="Y",1,IF(I301="T",0,"Isi Dulu"))))</f>
        <v>Isi Sasaran</v>
      </c>
      <c r="K301" s="592" t="s">
        <v>26</v>
      </c>
      <c r="L301" s="593" t="str">
        <f>IF($D$300="Y/T","Isi Sasaran",IF($E$300=0,0,IF(K301="Y",1,IF(K301="T",0,"Isi Dulu"))))</f>
        <v>Isi Sasaran</v>
      </c>
      <c r="M301" s="849"/>
      <c r="N301" s="852"/>
      <c r="O301" s="517"/>
      <c r="P301" s="517"/>
      <c r="Q301" s="517"/>
      <c r="R301" s="517"/>
    </row>
    <row r="302" spans="2:18" s="527" customFormat="1" ht="15.75">
      <c r="B302" s="837"/>
      <c r="C302" s="840"/>
      <c r="D302" s="858"/>
      <c r="E302" s="855"/>
      <c r="F302" s="549">
        <v>3</v>
      </c>
      <c r="G302" s="550"/>
      <c r="H302" s="598" t="str">
        <f t="shared" si="5"/>
        <v>Belum Diisi</v>
      </c>
      <c r="I302" s="592" t="s">
        <v>26</v>
      </c>
      <c r="J302" s="593" t="str">
        <f>IF($D$300="Y/T","Isi Sasaran",IF($E$300=0,0,IF(I302="Y",1,IF(I302="T",0,"Isi Dulu"))))</f>
        <v>Isi Sasaran</v>
      </c>
      <c r="K302" s="592" t="s">
        <v>26</v>
      </c>
      <c r="L302" s="593" t="str">
        <f>IF($D$300="Y/T","Isi Sasaran",IF($E$300=0,0,IF(K302="Y",1,IF(K302="T",0,"Isi Dulu"))))</f>
        <v>Isi Sasaran</v>
      </c>
      <c r="M302" s="849"/>
      <c r="N302" s="852"/>
      <c r="O302" s="517"/>
      <c r="P302" s="517"/>
      <c r="Q302" s="517"/>
      <c r="R302" s="517"/>
    </row>
    <row r="303" spans="2:18" s="527" customFormat="1" ht="15.75">
      <c r="B303" s="837"/>
      <c r="C303" s="840"/>
      <c r="D303" s="858"/>
      <c r="E303" s="855"/>
      <c r="F303" s="549">
        <v>4</v>
      </c>
      <c r="G303" s="550"/>
      <c r="H303" s="598" t="str">
        <f t="shared" si="5"/>
        <v>Belum Diisi</v>
      </c>
      <c r="I303" s="592" t="s">
        <v>26</v>
      </c>
      <c r="J303" s="593" t="str">
        <f>IF($D$300="Y/T","Isi Sasaran",IF($E$300=0,0,IF(I303="Y",1,IF(I303="T",0,"Isi Dulu"))))</f>
        <v>Isi Sasaran</v>
      </c>
      <c r="K303" s="592" t="s">
        <v>26</v>
      </c>
      <c r="L303" s="593" t="str">
        <f>IF($D$300="Y/T","Isi Sasaran",IF($E$300=0,0,IF(K303="Y",1,IF(K303="T",0,"Isi Dulu"))))</f>
        <v>Isi Sasaran</v>
      </c>
      <c r="M303" s="849"/>
      <c r="N303" s="852"/>
      <c r="O303" s="517"/>
      <c r="P303" s="517"/>
      <c r="Q303" s="517"/>
      <c r="R303" s="517"/>
    </row>
    <row r="304" spans="2:18" s="527" customFormat="1" ht="15.75">
      <c r="B304" s="838"/>
      <c r="C304" s="841"/>
      <c r="D304" s="859"/>
      <c r="E304" s="856"/>
      <c r="F304" s="569">
        <v>5</v>
      </c>
      <c r="G304" s="570"/>
      <c r="H304" s="599" t="str">
        <f t="shared" si="5"/>
        <v>Belum Diisi</v>
      </c>
      <c r="I304" s="595" t="s">
        <v>26</v>
      </c>
      <c r="J304" s="596" t="str">
        <f>IF($D$300="Y/T","Isi Sasaran",IF($E$300=0,0,IF(I304="Y",1,IF(I304="T",0,"Isi Dulu"))))</f>
        <v>Isi Sasaran</v>
      </c>
      <c r="K304" s="595" t="s">
        <v>26</v>
      </c>
      <c r="L304" s="596" t="str">
        <f>IF($D$300="Y/T","Isi Sasaran",IF($E$300=0,0,IF(K304="Y",1,IF(K304="T",0,"Isi Dulu"))))</f>
        <v>Isi Sasaran</v>
      </c>
      <c r="M304" s="850"/>
      <c r="N304" s="853"/>
      <c r="O304" s="517"/>
      <c r="P304" s="517"/>
      <c r="Q304" s="517"/>
      <c r="R304" s="517"/>
    </row>
    <row r="305" spans="2:18" s="527" customFormat="1" ht="15.75">
      <c r="B305" s="836">
        <v>20</v>
      </c>
      <c r="C305" s="839"/>
      <c r="D305" s="857" t="s">
        <v>26</v>
      </c>
      <c r="E305" s="854" t="str">
        <f>IF(D305="Y",1,IF(D305="T",0,IF(D305="Y/T","Belum diisi","Error")))</f>
        <v>Belum diisi</v>
      </c>
      <c r="F305" s="528">
        <v>1</v>
      </c>
      <c r="G305" s="529"/>
      <c r="H305" s="600" t="str">
        <f t="shared" si="5"/>
        <v>Belum Diisi</v>
      </c>
      <c r="I305" s="590" t="s">
        <v>26</v>
      </c>
      <c r="J305" s="591" t="str">
        <f>IF($D$305="Y/T","Isi Sasaran",IF($E$305=0,0,IF(I305="Y",1,IF(I305="T",0,"Isi Dulu"))))</f>
        <v>Isi Sasaran</v>
      </c>
      <c r="K305" s="590" t="s">
        <v>26</v>
      </c>
      <c r="L305" s="591" t="str">
        <f>IF($D$305="Y/T","Isi Sasaran",IF($E$305=0,0,IF(K305="Y",1,IF(K305="T",0,"Isi Dulu"))))</f>
        <v>Isi Sasaran</v>
      </c>
      <c r="M305" s="848" t="s">
        <v>26</v>
      </c>
      <c r="N305" s="851" t="str">
        <f>IF(M305="Y",1,IF(M305="T",0,IF(M305="Y/T","Belum diisi","Error")))</f>
        <v>Belum diisi</v>
      </c>
      <c r="O305" s="517"/>
      <c r="P305" s="517"/>
      <c r="Q305" s="517"/>
      <c r="R305" s="517"/>
    </row>
    <row r="306" spans="2:18" s="527" customFormat="1" ht="15.75">
      <c r="B306" s="837"/>
      <c r="C306" s="840"/>
      <c r="D306" s="858"/>
      <c r="E306" s="855"/>
      <c r="F306" s="549">
        <v>2</v>
      </c>
      <c r="G306" s="550"/>
      <c r="H306" s="598" t="str">
        <f t="shared" si="5"/>
        <v>Belum Diisi</v>
      </c>
      <c r="I306" s="592" t="s">
        <v>26</v>
      </c>
      <c r="J306" s="593" t="str">
        <f>IF($D$305="Y/T","Isi Sasaran",IF($E$305=0,0,IF(I306="Y",1,IF(I306="T",0,"Isi Dulu"))))</f>
        <v>Isi Sasaran</v>
      </c>
      <c r="K306" s="592" t="s">
        <v>26</v>
      </c>
      <c r="L306" s="593" t="str">
        <f>IF($D$305="Y/T","Isi Sasaran",IF($E$305=0,0,IF(K306="Y",1,IF(K306="T",0,"Isi Dulu"))))</f>
        <v>Isi Sasaran</v>
      </c>
      <c r="M306" s="849"/>
      <c r="N306" s="852"/>
      <c r="O306" s="517"/>
      <c r="P306" s="517"/>
      <c r="Q306" s="517"/>
      <c r="R306" s="517"/>
    </row>
    <row r="307" spans="2:18" s="527" customFormat="1" ht="15.75">
      <c r="B307" s="837"/>
      <c r="C307" s="840"/>
      <c r="D307" s="858"/>
      <c r="E307" s="855"/>
      <c r="F307" s="549">
        <v>3</v>
      </c>
      <c r="G307" s="550"/>
      <c r="H307" s="598" t="str">
        <f t="shared" si="5"/>
        <v>Belum Diisi</v>
      </c>
      <c r="I307" s="592" t="s">
        <v>26</v>
      </c>
      <c r="J307" s="593" t="str">
        <f>IF($D$305="Y/T","Isi Sasaran",IF($E$305=0,0,IF(I307="Y",1,IF(I307="T",0,"Isi Dulu"))))</f>
        <v>Isi Sasaran</v>
      </c>
      <c r="K307" s="592" t="s">
        <v>26</v>
      </c>
      <c r="L307" s="593" t="str">
        <f>IF($D$305="Y/T","Isi Sasaran",IF($E$305=0,0,IF(K307="Y",1,IF(K307="T",0,"Isi Dulu"))))</f>
        <v>Isi Sasaran</v>
      </c>
      <c r="M307" s="849"/>
      <c r="N307" s="852"/>
      <c r="O307" s="517"/>
      <c r="P307" s="517"/>
      <c r="Q307" s="517"/>
      <c r="R307" s="517"/>
    </row>
    <row r="308" spans="2:18" s="527" customFormat="1" ht="15.75">
      <c r="B308" s="837"/>
      <c r="C308" s="840"/>
      <c r="D308" s="858"/>
      <c r="E308" s="855"/>
      <c r="F308" s="549">
        <v>4</v>
      </c>
      <c r="G308" s="550"/>
      <c r="H308" s="598" t="str">
        <f t="shared" si="5"/>
        <v>Belum Diisi</v>
      </c>
      <c r="I308" s="592" t="s">
        <v>26</v>
      </c>
      <c r="J308" s="593" t="str">
        <f>IF($D$305="Y/T","Isi Sasaran",IF($E$305=0,0,IF(I308="Y",1,IF(I308="T",0,"Isi Dulu"))))</f>
        <v>Isi Sasaran</v>
      </c>
      <c r="K308" s="592" t="s">
        <v>26</v>
      </c>
      <c r="L308" s="593" t="str">
        <f>IF($D$305="Y/T","Isi Sasaran",IF($E$305=0,0,IF(K308="Y",1,IF(K308="T",0,"Isi Dulu"))))</f>
        <v>Isi Sasaran</v>
      </c>
      <c r="M308" s="849"/>
      <c r="N308" s="852"/>
      <c r="O308" s="517"/>
      <c r="P308" s="517"/>
      <c r="Q308" s="517"/>
      <c r="R308" s="517"/>
    </row>
    <row r="309" spans="2:18" s="527" customFormat="1" ht="15.75">
      <c r="B309" s="838"/>
      <c r="C309" s="841"/>
      <c r="D309" s="859"/>
      <c r="E309" s="856"/>
      <c r="F309" s="569">
        <v>5</v>
      </c>
      <c r="G309" s="570"/>
      <c r="H309" s="599" t="str">
        <f t="shared" si="5"/>
        <v>Belum Diisi</v>
      </c>
      <c r="I309" s="595" t="s">
        <v>26</v>
      </c>
      <c r="J309" s="596" t="str">
        <f>IF($D$305="Y/T","Isi Sasaran",IF($E$305=0,0,IF(I309="Y",1,IF(I309="T",0,"Isi Dulu"))))</f>
        <v>Isi Sasaran</v>
      </c>
      <c r="K309" s="595" t="s">
        <v>26</v>
      </c>
      <c r="L309" s="596" t="str">
        <f>IF($D$305="Y/T","Isi Sasaran",IF($E$305=0,0,IF(K309="Y",1,IF(K309="T",0,"Isi Dulu"))))</f>
        <v>Isi Sasaran</v>
      </c>
      <c r="M309" s="850"/>
      <c r="N309" s="853"/>
      <c r="O309" s="517"/>
      <c r="P309" s="517"/>
      <c r="Q309" s="517"/>
      <c r="R309" s="517"/>
    </row>
    <row r="310" spans="2:18" ht="15.75">
      <c r="B310" s="580"/>
      <c r="C310" s="581"/>
      <c r="D310" s="582"/>
      <c r="E310" s="602" t="e">
        <f>AVERAGE(E210:E309)</f>
        <v>#DIV/0!</v>
      </c>
      <c r="F310" s="583"/>
      <c r="G310" s="583"/>
      <c r="H310" s="602" t="e">
        <f>(IF($D210="Y/T",0,AVERAGE(H210:H214))+IF($D215="Y/T",0,AVERAGE(H215:H219))+IF($D220="Y/T",0,AVERAGE(H220:H224))+IF($D225="Y/T",0,AVERAGE(H225:H229))+IF($D230="Y/T",0,AVERAGE(H230:H234))+IF($D235="Y/T",0,AVERAGE(H235:H239))+IF($D240="Y/T",0,AVERAGE(H240:H244))+IF($D245="Y/T",0,AVERAGE(H245:H249))+IF($D250="Y/T",0,AVERAGE(H250:H254))+IF($D255="Y/T",0,AVERAGE(H255:H259))+IF($D260="Y/T",0,AVERAGE(H260:H264))+IF($D265="Y/T",0,AVERAGE(H265:H269))+IF($D270="Y/T",0,AVERAGE(H270:H274))+IF($D275="Y/T",0,AVERAGE(H275:H279))+IF($D280="Y/T",0,AVERAGE(H280:H284))+IF($D285="Y/T",0,AVERAGE(H285:H289))+IF($D290="Y/T",0,AVERAGE(H290:H294))+IF($D295="Y/T",0,AVERAGE(H295:H299))+IF($D300="Y/T",0,AVERAGE(H300:H304))+IF($D305="Y/T",0,AVERAGE(H305:H309)))/(COUNTIF($D210:$D309,"Y")+COUNTIF($D210:$D309,"T"))</f>
        <v>#DIV/0!</v>
      </c>
      <c r="I310" s="582"/>
      <c r="J310" s="602" t="e">
        <f>(IF($D210="Y/T",0,AVERAGE(J210:J214))+IF($D215="Y/T",0,AVERAGE(J215:J219))+IF($D220="Y/T",0,AVERAGE(J220:J224))+IF($D225="Y/T",0,AVERAGE(J225:J229))+IF($D230="Y/T",0,AVERAGE(J230:J234))+IF($D235="Y/T",0,AVERAGE(J235:J239))+IF($D240="Y/T",0,AVERAGE(J240:J244))+IF($D245="Y/T",0,AVERAGE(J245:J249))+IF($D250="Y/T",0,AVERAGE(J250:J254))+IF($D255="Y/T",0,AVERAGE(J255:J259))+IF($D260="Y/T",0,AVERAGE(J260:J264))+IF($D265="Y/T",0,AVERAGE(J265:J269))+IF($D270="Y/T",0,AVERAGE(J270:J274))+IF($D275="Y/T",0,AVERAGE(J275:J279))+IF($D280="Y/T",0,AVERAGE(J280:J284))+IF($D285="Y/T",0,AVERAGE(J285:J289))+IF($D290="Y/T",0,AVERAGE(J290:J294))+IF($D295="Y/T",0,AVERAGE(J295:J299))+IF($D300="Y/T",0,AVERAGE(J300:J304))+IF($D305="Y/T",0,AVERAGE(J305:J309)))/(COUNTIF($D210:$D309,"Y")+COUNTIF($D210:$D309,"T"))</f>
        <v>#DIV/0!</v>
      </c>
      <c r="K310" s="582"/>
      <c r="L310" s="602" t="e">
        <f>(IF($D210="Y/T",0,AVERAGE(L210:L214))+IF($D215="Y/T",0,AVERAGE(L215:L219))+IF($D220="Y/T",0,AVERAGE(L220:L224))+IF($D225="Y/T",0,AVERAGE(L225:L229))+IF($D230="Y/T",0,AVERAGE(L230:L234))+IF($D235="Y/T",0,AVERAGE(L235:L239))+IF($D240="Y/T",0,AVERAGE(L240:L244))+IF($D245="Y/T",0,AVERAGE(L245:L249))+IF($D250="Y/T",0,AVERAGE(L250:L254))+IF($D255="Y/T",0,AVERAGE(L255:L259))+IF($D260="Y/T",0,AVERAGE(L260:L264))+IF($D265="Y/T",0,AVERAGE(L265:L269))+IF($D270="Y/T",0,AVERAGE(L270:L274))+IF($D275="Y/T",0,AVERAGE(L275:L279))+IF($D280="Y/T",0,AVERAGE(L280:L284))+IF($D285="Y/T",0,AVERAGE(L285:L289))+IF($D290="Y/T",0,AVERAGE(L290:L294))+IF($D295="Y/T",0,AVERAGE(L295:L299))+IF($D300="Y/T",0,AVERAGE(L300:L304))+IF($D305="Y/T",0,AVERAGE(L305:L309)))/(COUNTIF($D210:$D309,"Y")+COUNTIF($D210:$D309,"T"))</f>
        <v>#DIV/0!</v>
      </c>
      <c r="M310" s="606"/>
      <c r="N310" s="602" t="e">
        <f>AVERAGE(N210:N309)</f>
        <v>#DIV/0!</v>
      </c>
    </row>
    <row r="311" spans="2:18" ht="15.75">
      <c r="B311" s="865" t="s">
        <v>434</v>
      </c>
      <c r="C311" s="865"/>
      <c r="D311" s="865"/>
      <c r="E311" s="865"/>
      <c r="F311" s="865"/>
      <c r="G311" s="865"/>
      <c r="H311" s="865"/>
      <c r="I311" s="865"/>
      <c r="J311" s="865"/>
      <c r="K311" s="865"/>
      <c r="L311" s="865"/>
      <c r="M311" s="865"/>
      <c r="N311" s="866"/>
    </row>
    <row r="312" spans="2:18" ht="15.75">
      <c r="B312" s="836">
        <v>1</v>
      </c>
      <c r="C312" s="839"/>
      <c r="D312" s="857" t="s">
        <v>26</v>
      </c>
      <c r="E312" s="854" t="str">
        <f>IF(D312="Y",1,IF(D312="T",0,IF(D312="Y/T","Belum diisi","Error")))</f>
        <v>Belum diisi</v>
      </c>
      <c r="F312" s="528">
        <v>1</v>
      </c>
      <c r="G312" s="529"/>
      <c r="H312" s="589" t="str">
        <f t="shared" ref="H312:H375" si="6">IF(OR(J312="Isi Dulu",L312="Isi Dulu",J312="Isi Sasaran",L312="Isi Sasaran"),"Belum Diisi",IF(SUM(J312,L312)=2,1,IF(SUM(J312,L312)=1,0,IF(SUM(J312,L312)=0,0,"Error"))))</f>
        <v>Belum Diisi</v>
      </c>
      <c r="I312" s="590" t="s">
        <v>26</v>
      </c>
      <c r="J312" s="591" t="str">
        <f>IF($D$312="Y/T","Isi Sasaran",IF($E$312=0,0,IF(I312="Y",1,IF(I312="T",0,"Isi Dulu"))))</f>
        <v>Isi Sasaran</v>
      </c>
      <c r="K312" s="590" t="s">
        <v>26</v>
      </c>
      <c r="L312" s="591" t="str">
        <f>IF($D$312="Y/T","Isi Sasaran",IF($E$312=0,0,IF(K312="Y",1,IF(K312="T",0,"Isi Dulu"))))</f>
        <v>Isi Sasaran</v>
      </c>
      <c r="M312" s="848" t="s">
        <v>26</v>
      </c>
      <c r="N312" s="851" t="str">
        <f>IF(M312="Y",1,IF(M312="T",0,IF(M312="Y/T","Belum diisi","Error")))</f>
        <v>Belum diisi</v>
      </c>
    </row>
    <row r="313" spans="2:18" ht="15.75">
      <c r="B313" s="837"/>
      <c r="C313" s="840"/>
      <c r="D313" s="858"/>
      <c r="E313" s="855"/>
      <c r="F313" s="549">
        <v>2</v>
      </c>
      <c r="G313" s="550"/>
      <c r="H313" s="589" t="str">
        <f t="shared" si="6"/>
        <v>Belum Diisi</v>
      </c>
      <c r="I313" s="592" t="s">
        <v>26</v>
      </c>
      <c r="J313" s="593" t="str">
        <f>IF($D$312="Y/T","Isi Sasaran",IF($E$312=0,0,IF(I313="Y",1,IF(I313="T",0,"Isi Dulu"))))</f>
        <v>Isi Sasaran</v>
      </c>
      <c r="K313" s="592" t="s">
        <v>26</v>
      </c>
      <c r="L313" s="593" t="str">
        <f>IF($D$312="Y/T","Isi Sasaran",IF($E$312=0,0,IF(K313="Y",1,IF(K313="T",0,"Isi Dulu"))))</f>
        <v>Isi Sasaran</v>
      </c>
      <c r="M313" s="849"/>
      <c r="N313" s="852"/>
    </row>
    <row r="314" spans="2:18" ht="15.75">
      <c r="B314" s="837"/>
      <c r="C314" s="840"/>
      <c r="D314" s="858"/>
      <c r="E314" s="855"/>
      <c r="F314" s="549">
        <v>3</v>
      </c>
      <c r="G314" s="550"/>
      <c r="H314" s="589" t="str">
        <f t="shared" si="6"/>
        <v>Belum Diisi</v>
      </c>
      <c r="I314" s="592" t="s">
        <v>26</v>
      </c>
      <c r="J314" s="593" t="str">
        <f>IF($D$312="Y/T","Isi Sasaran",IF($E$312=0,0,IF(I314="Y",1,IF(I314="T",0,"Isi Dulu"))))</f>
        <v>Isi Sasaran</v>
      </c>
      <c r="K314" s="592" t="s">
        <v>26</v>
      </c>
      <c r="L314" s="593" t="str">
        <f>IF($D$312="Y/T","Isi Sasaran",IF($E$312=0,0,IF(K314="Y",1,IF(K314="T",0,"Isi Dulu"))))</f>
        <v>Isi Sasaran</v>
      </c>
      <c r="M314" s="849"/>
      <c r="N314" s="852"/>
    </row>
    <row r="315" spans="2:18" ht="15.75">
      <c r="B315" s="837"/>
      <c r="C315" s="840"/>
      <c r="D315" s="858"/>
      <c r="E315" s="855"/>
      <c r="F315" s="549">
        <v>4</v>
      </c>
      <c r="G315" s="550"/>
      <c r="H315" s="589" t="str">
        <f t="shared" si="6"/>
        <v>Belum Diisi</v>
      </c>
      <c r="I315" s="592" t="s">
        <v>26</v>
      </c>
      <c r="J315" s="593" t="str">
        <f>IF($D$312="Y/T","Isi Sasaran",IF($E$312=0,0,IF(I315="Y",1,IF(I315="T",0,"Isi Dulu"))))</f>
        <v>Isi Sasaran</v>
      </c>
      <c r="K315" s="592" t="s">
        <v>26</v>
      </c>
      <c r="L315" s="593" t="str">
        <f>IF($D$312="Y/T","Isi Sasaran",IF($E$312=0,0,IF(K315="Y",1,IF(K315="T",0,"Isi Dulu"))))</f>
        <v>Isi Sasaran</v>
      </c>
      <c r="M315" s="849"/>
      <c r="N315" s="852"/>
    </row>
    <row r="316" spans="2:18" ht="15.75">
      <c r="B316" s="838"/>
      <c r="C316" s="841"/>
      <c r="D316" s="859"/>
      <c r="E316" s="856"/>
      <c r="F316" s="569">
        <v>5</v>
      </c>
      <c r="G316" s="570"/>
      <c r="H316" s="594" t="str">
        <f t="shared" si="6"/>
        <v>Belum Diisi</v>
      </c>
      <c r="I316" s="595" t="s">
        <v>26</v>
      </c>
      <c r="J316" s="596" t="str">
        <f>IF($D$312="Y/T","Isi Sasaran",IF($E$312=0,0,IF(I316="Y",1,IF(I316="T",0,"Isi Dulu"))))</f>
        <v>Isi Sasaran</v>
      </c>
      <c r="K316" s="595" t="s">
        <v>26</v>
      </c>
      <c r="L316" s="596" t="str">
        <f>IF($D$312="Y/T","Isi Sasaran",IF($E$312=0,0,IF(K316="Y",1,IF(K316="T",0,"Isi Dulu"))))</f>
        <v>Isi Sasaran</v>
      </c>
      <c r="M316" s="850"/>
      <c r="N316" s="853"/>
    </row>
    <row r="317" spans="2:18" ht="15.75">
      <c r="B317" s="836">
        <v>2</v>
      </c>
      <c r="C317" s="839"/>
      <c r="D317" s="857" t="s">
        <v>26</v>
      </c>
      <c r="E317" s="854" t="str">
        <f>IF(D317="Y",1,IF(D317="T",0,IF(D317="Y/T","Belum diisi","Error")))</f>
        <v>Belum diisi</v>
      </c>
      <c r="F317" s="528">
        <v>1</v>
      </c>
      <c r="G317" s="529"/>
      <c r="H317" s="597" t="str">
        <f t="shared" si="6"/>
        <v>Belum Diisi</v>
      </c>
      <c r="I317" s="590" t="s">
        <v>26</v>
      </c>
      <c r="J317" s="591" t="str">
        <f>IF($D$317="Y/T","Isi Sasaran",IF($E$317=0,0,IF(I317="Y",1,IF(I317="T",0,"Isi Dulu"))))</f>
        <v>Isi Sasaran</v>
      </c>
      <c r="K317" s="590" t="s">
        <v>26</v>
      </c>
      <c r="L317" s="591" t="str">
        <f>IF($D$317="Y/T","Isi Sasaran",IF($E$317=0,0,IF(K317="Y",1,IF(K317="T",0,"Isi Dulu"))))</f>
        <v>Isi Sasaran</v>
      </c>
      <c r="M317" s="848" t="s">
        <v>26</v>
      </c>
      <c r="N317" s="851" t="str">
        <f>IF(M317="Y",1,IF(M317="T",0,IF(M317="Y/T","Belum diisi","Error")))</f>
        <v>Belum diisi</v>
      </c>
    </row>
    <row r="318" spans="2:18" ht="15.75">
      <c r="B318" s="837"/>
      <c r="C318" s="840"/>
      <c r="D318" s="858"/>
      <c r="E318" s="855"/>
      <c r="F318" s="549">
        <v>2</v>
      </c>
      <c r="G318" s="550"/>
      <c r="H318" s="598" t="str">
        <f t="shared" si="6"/>
        <v>Belum Diisi</v>
      </c>
      <c r="I318" s="592" t="s">
        <v>26</v>
      </c>
      <c r="J318" s="593" t="str">
        <f>IF($D$317="Y/T","Isi Sasaran",IF($E$317=0,0,IF(I318="Y",1,IF(I318="T",0,"Isi Dulu"))))</f>
        <v>Isi Sasaran</v>
      </c>
      <c r="K318" s="592" t="s">
        <v>26</v>
      </c>
      <c r="L318" s="593" t="str">
        <f>IF($D$317="Y/T","Isi Sasaran",IF($E$317=0,0,IF(K318="Y",1,IF(K318="T",0,"Isi Dulu"))))</f>
        <v>Isi Sasaran</v>
      </c>
      <c r="M318" s="849"/>
      <c r="N318" s="852"/>
    </row>
    <row r="319" spans="2:18" ht="15.75">
      <c r="B319" s="837"/>
      <c r="C319" s="840"/>
      <c r="D319" s="858"/>
      <c r="E319" s="855"/>
      <c r="F319" s="549">
        <v>3</v>
      </c>
      <c r="G319" s="550"/>
      <c r="H319" s="598" t="str">
        <f t="shared" si="6"/>
        <v>Belum Diisi</v>
      </c>
      <c r="I319" s="592" t="s">
        <v>26</v>
      </c>
      <c r="J319" s="593" t="str">
        <f>IF($D$317="Y/T","Isi Sasaran",IF($E$317=0,0,IF(I319="Y",1,IF(I319="T",0,"Isi Dulu"))))</f>
        <v>Isi Sasaran</v>
      </c>
      <c r="K319" s="592" t="s">
        <v>26</v>
      </c>
      <c r="L319" s="593" t="str">
        <f>IF($D$317="Y/T","Isi Sasaran",IF($E$317=0,0,IF(K319="Y",1,IF(K319="T",0,"Isi Dulu"))))</f>
        <v>Isi Sasaran</v>
      </c>
      <c r="M319" s="849"/>
      <c r="N319" s="852"/>
    </row>
    <row r="320" spans="2:18" ht="15.75">
      <c r="B320" s="837"/>
      <c r="C320" s="840"/>
      <c r="D320" s="858"/>
      <c r="E320" s="855"/>
      <c r="F320" s="549">
        <v>4</v>
      </c>
      <c r="G320" s="550"/>
      <c r="H320" s="598" t="str">
        <f t="shared" si="6"/>
        <v>Belum Diisi</v>
      </c>
      <c r="I320" s="592" t="s">
        <v>26</v>
      </c>
      <c r="J320" s="593" t="str">
        <f>IF($D$317="Y/T","Isi Sasaran",IF($E$317=0,0,IF(I320="Y",1,IF(I320="T",0,"Isi Dulu"))))</f>
        <v>Isi Sasaran</v>
      </c>
      <c r="K320" s="592" t="s">
        <v>26</v>
      </c>
      <c r="L320" s="593" t="str">
        <f>IF($D$317="Y/T","Isi Sasaran",IF($E$317=0,0,IF(K320="Y",1,IF(K320="T",0,"Isi Dulu"))))</f>
        <v>Isi Sasaran</v>
      </c>
      <c r="M320" s="849"/>
      <c r="N320" s="852"/>
    </row>
    <row r="321" spans="2:14" ht="15.75">
      <c r="B321" s="838"/>
      <c r="C321" s="841"/>
      <c r="D321" s="859"/>
      <c r="E321" s="856"/>
      <c r="F321" s="569">
        <v>5</v>
      </c>
      <c r="G321" s="570"/>
      <c r="H321" s="599" t="str">
        <f t="shared" si="6"/>
        <v>Belum Diisi</v>
      </c>
      <c r="I321" s="595" t="s">
        <v>26</v>
      </c>
      <c r="J321" s="596" t="str">
        <f>IF($D$317="Y/T","Isi Sasaran",IF($E$317=0,0,IF(I321="Y",1,IF(I321="T",0,"Isi Dulu"))))</f>
        <v>Isi Sasaran</v>
      </c>
      <c r="K321" s="595" t="s">
        <v>26</v>
      </c>
      <c r="L321" s="596" t="str">
        <f>IF($D$317="Y/T","Isi Sasaran",IF($E$317=0,0,IF(K321="Y",1,IF(K321="T",0,"Isi Dulu"))))</f>
        <v>Isi Sasaran</v>
      </c>
      <c r="M321" s="850"/>
      <c r="N321" s="853"/>
    </row>
    <row r="322" spans="2:14" ht="15.75">
      <c r="B322" s="836">
        <v>3</v>
      </c>
      <c r="C322" s="839"/>
      <c r="D322" s="857" t="s">
        <v>26</v>
      </c>
      <c r="E322" s="854" t="str">
        <f>IF(D322="Y",1,IF(D322="T",0,IF(D322="Y/T","Belum diisi","Error")))</f>
        <v>Belum diisi</v>
      </c>
      <c r="F322" s="528">
        <v>1</v>
      </c>
      <c r="G322" s="529"/>
      <c r="H322" s="600" t="str">
        <f t="shared" si="6"/>
        <v>Belum Diisi</v>
      </c>
      <c r="I322" s="590" t="s">
        <v>26</v>
      </c>
      <c r="J322" s="591" t="str">
        <f>IF($D$322="Y/T","Isi Sasaran",IF($E$322=0,0,IF(I322="Y",1,IF(I322="T",0,"Isi Dulu"))))</f>
        <v>Isi Sasaran</v>
      </c>
      <c r="K322" s="590" t="s">
        <v>26</v>
      </c>
      <c r="L322" s="591" t="str">
        <f>IF($D$322="Y/T","Isi Sasaran",IF($E$322=0,0,IF(K322="Y",1,IF(K322="T",0,"Isi Dulu"))))</f>
        <v>Isi Sasaran</v>
      </c>
      <c r="M322" s="848" t="s">
        <v>26</v>
      </c>
      <c r="N322" s="851" t="str">
        <f>IF(M322="Y",1,IF(M322="T",0,IF(M322="Y/T","Belum diisi","Error")))</f>
        <v>Belum diisi</v>
      </c>
    </row>
    <row r="323" spans="2:14" ht="15.75">
      <c r="B323" s="837"/>
      <c r="C323" s="840"/>
      <c r="D323" s="858"/>
      <c r="E323" s="855"/>
      <c r="F323" s="549">
        <v>2</v>
      </c>
      <c r="G323" s="550"/>
      <c r="H323" s="598" t="str">
        <f t="shared" si="6"/>
        <v>Belum Diisi</v>
      </c>
      <c r="I323" s="592" t="s">
        <v>26</v>
      </c>
      <c r="J323" s="593" t="str">
        <f>IF($D$322="Y/T","Isi Sasaran",IF($E$322=0,0,IF(I323="Y",1,IF(I323="T",0,"Isi Dulu"))))</f>
        <v>Isi Sasaran</v>
      </c>
      <c r="K323" s="592" t="s">
        <v>26</v>
      </c>
      <c r="L323" s="593" t="str">
        <f>IF($D$322="Y/T","Isi Sasaran",IF($E$322=0,0,IF(K323="Y",1,IF(K323="T",0,"Isi Dulu"))))</f>
        <v>Isi Sasaran</v>
      </c>
      <c r="M323" s="849"/>
      <c r="N323" s="852"/>
    </row>
    <row r="324" spans="2:14" ht="15.75">
      <c r="B324" s="837"/>
      <c r="C324" s="840"/>
      <c r="D324" s="858"/>
      <c r="E324" s="855"/>
      <c r="F324" s="549">
        <v>3</v>
      </c>
      <c r="G324" s="550"/>
      <c r="H324" s="598" t="str">
        <f t="shared" si="6"/>
        <v>Belum Diisi</v>
      </c>
      <c r="I324" s="592" t="s">
        <v>26</v>
      </c>
      <c r="J324" s="593" t="str">
        <f>IF($D$322="Y/T","Isi Sasaran",IF($E$322=0,0,IF(I324="Y",1,IF(I324="T",0,"Isi Dulu"))))</f>
        <v>Isi Sasaran</v>
      </c>
      <c r="K324" s="592" t="s">
        <v>26</v>
      </c>
      <c r="L324" s="593" t="str">
        <f>IF($D$322="Y/T","Isi Sasaran",IF($E$322=0,0,IF(K324="Y",1,IF(K324="T",0,"Isi Dulu"))))</f>
        <v>Isi Sasaran</v>
      </c>
      <c r="M324" s="849"/>
      <c r="N324" s="852"/>
    </row>
    <row r="325" spans="2:14" ht="15.75">
      <c r="B325" s="837"/>
      <c r="C325" s="840"/>
      <c r="D325" s="858"/>
      <c r="E325" s="855"/>
      <c r="F325" s="549">
        <v>4</v>
      </c>
      <c r="G325" s="550"/>
      <c r="H325" s="598" t="str">
        <f t="shared" si="6"/>
        <v>Belum Diisi</v>
      </c>
      <c r="I325" s="592" t="s">
        <v>26</v>
      </c>
      <c r="J325" s="593" t="str">
        <f>IF($D$322="Y/T","Isi Sasaran",IF($E$322=0,0,IF(I325="Y",1,IF(I325="T",0,"Isi Dulu"))))</f>
        <v>Isi Sasaran</v>
      </c>
      <c r="K325" s="592" t="s">
        <v>26</v>
      </c>
      <c r="L325" s="593" t="str">
        <f>IF($D$322="Y/T","Isi Sasaran",IF($E$322=0,0,IF(K325="Y",1,IF(K325="T",0,"Isi Dulu"))))</f>
        <v>Isi Sasaran</v>
      </c>
      <c r="M325" s="849"/>
      <c r="N325" s="852"/>
    </row>
    <row r="326" spans="2:14" ht="15.75">
      <c r="B326" s="838"/>
      <c r="C326" s="841"/>
      <c r="D326" s="859"/>
      <c r="E326" s="856"/>
      <c r="F326" s="569">
        <v>5</v>
      </c>
      <c r="G326" s="570"/>
      <c r="H326" s="599" t="str">
        <f t="shared" si="6"/>
        <v>Belum Diisi</v>
      </c>
      <c r="I326" s="595" t="s">
        <v>26</v>
      </c>
      <c r="J326" s="596" t="str">
        <f>IF($D$322="Y/T","Isi Sasaran",IF($E$322=0,0,IF(I326="Y",1,IF(I326="T",0,"Isi Dulu"))))</f>
        <v>Isi Sasaran</v>
      </c>
      <c r="K326" s="595" t="s">
        <v>26</v>
      </c>
      <c r="L326" s="596" t="str">
        <f>IF($D$322="Y/T","Isi Sasaran",IF($E$322=0,0,IF(K326="Y",1,IF(K326="T",0,"Isi Dulu"))))</f>
        <v>Isi Sasaran</v>
      </c>
      <c r="M326" s="850"/>
      <c r="N326" s="853"/>
    </row>
    <row r="327" spans="2:14" ht="15.75">
      <c r="B327" s="836">
        <v>4</v>
      </c>
      <c r="C327" s="839"/>
      <c r="D327" s="857" t="s">
        <v>26</v>
      </c>
      <c r="E327" s="854" t="str">
        <f>IF(D327="Y",1,IF(D327="T",0,IF(D327="Y/T","Belum diisi","Error")))</f>
        <v>Belum diisi</v>
      </c>
      <c r="F327" s="528">
        <v>1</v>
      </c>
      <c r="G327" s="529"/>
      <c r="H327" s="600" t="str">
        <f t="shared" si="6"/>
        <v>Belum Diisi</v>
      </c>
      <c r="I327" s="590" t="s">
        <v>26</v>
      </c>
      <c r="J327" s="591" t="str">
        <f>IF($D$327="Y/T","Isi Sasaran",IF($E$327=0,0,IF(I327="Y",1,IF(I327="T",0,"Isi Dulu"))))</f>
        <v>Isi Sasaran</v>
      </c>
      <c r="K327" s="590" t="s">
        <v>26</v>
      </c>
      <c r="L327" s="591" t="str">
        <f>IF($D$327="Y/T","Isi Sasaran",IF($E$327=0,0,IF(K327="Y",1,IF(K327="T",0,"Isi Dulu"))))</f>
        <v>Isi Sasaran</v>
      </c>
      <c r="M327" s="848" t="s">
        <v>26</v>
      </c>
      <c r="N327" s="851" t="str">
        <f>IF(M327="Y",1,IF(M327="T",0,IF(M327="Y/T","Belum diisi","Error")))</f>
        <v>Belum diisi</v>
      </c>
    </row>
    <row r="328" spans="2:14" ht="15.75">
      <c r="B328" s="837"/>
      <c r="C328" s="840"/>
      <c r="D328" s="858"/>
      <c r="E328" s="855"/>
      <c r="F328" s="549">
        <v>2</v>
      </c>
      <c r="G328" s="550"/>
      <c r="H328" s="598" t="str">
        <f t="shared" si="6"/>
        <v>Belum Diisi</v>
      </c>
      <c r="I328" s="592" t="s">
        <v>26</v>
      </c>
      <c r="J328" s="593" t="str">
        <f>IF($D$327="Y/T","Isi Sasaran",IF($E$327=0,0,IF(I328="Y",1,IF(I328="T",0,"Isi Dulu"))))</f>
        <v>Isi Sasaran</v>
      </c>
      <c r="K328" s="592" t="s">
        <v>26</v>
      </c>
      <c r="L328" s="593" t="str">
        <f>IF($D$327="Y/T","Isi Sasaran",IF($E$327=0,0,IF(K328="Y",1,IF(K328="T",0,"Isi Dulu"))))</f>
        <v>Isi Sasaran</v>
      </c>
      <c r="M328" s="849"/>
      <c r="N328" s="852"/>
    </row>
    <row r="329" spans="2:14" ht="15.75">
      <c r="B329" s="837"/>
      <c r="C329" s="840"/>
      <c r="D329" s="858"/>
      <c r="E329" s="855"/>
      <c r="F329" s="549">
        <v>3</v>
      </c>
      <c r="G329" s="550"/>
      <c r="H329" s="598" t="str">
        <f t="shared" si="6"/>
        <v>Belum Diisi</v>
      </c>
      <c r="I329" s="592" t="s">
        <v>26</v>
      </c>
      <c r="J329" s="593" t="str">
        <f>IF($D$327="Y/T","Isi Sasaran",IF($E$327=0,0,IF(I329="Y",1,IF(I329="T",0,"Isi Dulu"))))</f>
        <v>Isi Sasaran</v>
      </c>
      <c r="K329" s="592" t="s">
        <v>26</v>
      </c>
      <c r="L329" s="593" t="str">
        <f>IF($D$327="Y/T","Isi Sasaran",IF($E$327=0,0,IF(K329="Y",1,IF(K329="T",0,"Isi Dulu"))))</f>
        <v>Isi Sasaran</v>
      </c>
      <c r="M329" s="849"/>
      <c r="N329" s="852"/>
    </row>
    <row r="330" spans="2:14" ht="15.75">
      <c r="B330" s="837"/>
      <c r="C330" s="840"/>
      <c r="D330" s="858"/>
      <c r="E330" s="855"/>
      <c r="F330" s="549">
        <v>4</v>
      </c>
      <c r="G330" s="550"/>
      <c r="H330" s="598" t="str">
        <f t="shared" si="6"/>
        <v>Belum Diisi</v>
      </c>
      <c r="I330" s="592" t="s">
        <v>26</v>
      </c>
      <c r="J330" s="593" t="str">
        <f>IF($D$327="Y/T","Isi Sasaran",IF($E$327=0,0,IF(I330="Y",1,IF(I330="T",0,"Isi Dulu"))))</f>
        <v>Isi Sasaran</v>
      </c>
      <c r="K330" s="592" t="s">
        <v>26</v>
      </c>
      <c r="L330" s="593" t="str">
        <f>IF($D$327="Y/T","Isi Sasaran",IF($E$327=0,0,IF(K330="Y",1,IF(K330="T",0,"Isi Dulu"))))</f>
        <v>Isi Sasaran</v>
      </c>
      <c r="M330" s="849"/>
      <c r="N330" s="852"/>
    </row>
    <row r="331" spans="2:14" ht="15.75">
      <c r="B331" s="838"/>
      <c r="C331" s="841"/>
      <c r="D331" s="859"/>
      <c r="E331" s="856"/>
      <c r="F331" s="569">
        <v>5</v>
      </c>
      <c r="G331" s="570"/>
      <c r="H331" s="599" t="str">
        <f t="shared" si="6"/>
        <v>Belum Diisi</v>
      </c>
      <c r="I331" s="595" t="s">
        <v>26</v>
      </c>
      <c r="J331" s="596" t="str">
        <f>IF($D$327="Y/T","Isi Sasaran",IF($E$327=0,0,IF(I331="Y",1,IF(I331="T",0,"Isi Dulu"))))</f>
        <v>Isi Sasaran</v>
      </c>
      <c r="K331" s="595" t="s">
        <v>26</v>
      </c>
      <c r="L331" s="596" t="str">
        <f>IF($D$327="Y/T","Isi Sasaran",IF($E$327=0,0,IF(K331="Y",1,IF(K331="T",0,"Isi Dulu"))))</f>
        <v>Isi Sasaran</v>
      </c>
      <c r="M331" s="850"/>
      <c r="N331" s="853"/>
    </row>
    <row r="332" spans="2:14" ht="15.75">
      <c r="B332" s="836">
        <v>5</v>
      </c>
      <c r="C332" s="839"/>
      <c r="D332" s="857" t="s">
        <v>26</v>
      </c>
      <c r="E332" s="854" t="str">
        <f>IF(D332="Y",1,IF(D332="T",0,IF(D332="Y/T","Belum diisi","Error")))</f>
        <v>Belum diisi</v>
      </c>
      <c r="F332" s="528">
        <v>1</v>
      </c>
      <c r="G332" s="529"/>
      <c r="H332" s="600" t="str">
        <f t="shared" si="6"/>
        <v>Belum Diisi</v>
      </c>
      <c r="I332" s="590" t="s">
        <v>26</v>
      </c>
      <c r="J332" s="591" t="str">
        <f>IF($D$332="Y/T","Isi Sasaran",IF($E$332=0,0,IF(I332="Y",1,IF(I332="T",0,"Isi Dulu"))))</f>
        <v>Isi Sasaran</v>
      </c>
      <c r="K332" s="590" t="s">
        <v>26</v>
      </c>
      <c r="L332" s="591" t="str">
        <f>IF($D$332="Y/T","Isi Sasaran",IF($E$332=0,0,IF(K332="Y",1,IF(K332="T",0,"Isi Dulu"))))</f>
        <v>Isi Sasaran</v>
      </c>
      <c r="M332" s="848" t="s">
        <v>26</v>
      </c>
      <c r="N332" s="851" t="str">
        <f>IF(M332="Y",1,IF(M332="T",0,IF(M332="Y/T","Belum diisi","Error")))</f>
        <v>Belum diisi</v>
      </c>
    </row>
    <row r="333" spans="2:14" ht="15.75">
      <c r="B333" s="837"/>
      <c r="C333" s="840"/>
      <c r="D333" s="858"/>
      <c r="E333" s="855"/>
      <c r="F333" s="549">
        <v>2</v>
      </c>
      <c r="G333" s="550"/>
      <c r="H333" s="598" t="str">
        <f t="shared" si="6"/>
        <v>Belum Diisi</v>
      </c>
      <c r="I333" s="592" t="s">
        <v>26</v>
      </c>
      <c r="J333" s="593" t="str">
        <f>IF($D$332="Y/T","Isi Sasaran",IF($E$332=0,0,IF(I333="Y",1,IF(I333="T",0,"Isi Dulu"))))</f>
        <v>Isi Sasaran</v>
      </c>
      <c r="K333" s="592" t="s">
        <v>26</v>
      </c>
      <c r="L333" s="593" t="str">
        <f>IF($D$332="Y/T","Isi Sasaran",IF($E$332=0,0,IF(K333="Y",1,IF(K333="T",0,"Isi Dulu"))))</f>
        <v>Isi Sasaran</v>
      </c>
      <c r="M333" s="849"/>
      <c r="N333" s="852"/>
    </row>
    <row r="334" spans="2:14" ht="15.75">
      <c r="B334" s="837"/>
      <c r="C334" s="840"/>
      <c r="D334" s="858"/>
      <c r="E334" s="855"/>
      <c r="F334" s="549">
        <v>3</v>
      </c>
      <c r="G334" s="550"/>
      <c r="H334" s="598" t="str">
        <f t="shared" si="6"/>
        <v>Belum Diisi</v>
      </c>
      <c r="I334" s="592" t="s">
        <v>26</v>
      </c>
      <c r="J334" s="593" t="str">
        <f>IF($D$332="Y/T","Isi Sasaran",IF($E$332=0,0,IF(I334="Y",1,IF(I334="T",0,"Isi Dulu"))))</f>
        <v>Isi Sasaran</v>
      </c>
      <c r="K334" s="592" t="s">
        <v>26</v>
      </c>
      <c r="L334" s="593" t="str">
        <f>IF($D$332="Y/T","Isi Sasaran",IF($E$332=0,0,IF(K334="Y",1,IF(K334="T",0,"Isi Dulu"))))</f>
        <v>Isi Sasaran</v>
      </c>
      <c r="M334" s="849"/>
      <c r="N334" s="852"/>
    </row>
    <row r="335" spans="2:14" ht="15.75">
      <c r="B335" s="837"/>
      <c r="C335" s="840"/>
      <c r="D335" s="858"/>
      <c r="E335" s="855"/>
      <c r="F335" s="549">
        <v>4</v>
      </c>
      <c r="G335" s="550"/>
      <c r="H335" s="598" t="str">
        <f t="shared" si="6"/>
        <v>Belum Diisi</v>
      </c>
      <c r="I335" s="592" t="s">
        <v>26</v>
      </c>
      <c r="J335" s="593" t="str">
        <f>IF($D$332="Y/T","Isi Sasaran",IF($E$332=0,0,IF(I335="Y",1,IF(I335="T",0,"Isi Dulu"))))</f>
        <v>Isi Sasaran</v>
      </c>
      <c r="K335" s="592" t="s">
        <v>26</v>
      </c>
      <c r="L335" s="593" t="str">
        <f>IF($D$332="Y/T","Isi Sasaran",IF($E$332=0,0,IF(K335="Y",1,IF(K335="T",0,"Isi Dulu"))))</f>
        <v>Isi Sasaran</v>
      </c>
      <c r="M335" s="849"/>
      <c r="N335" s="852"/>
    </row>
    <row r="336" spans="2:14" ht="15.75">
      <c r="B336" s="838"/>
      <c r="C336" s="841"/>
      <c r="D336" s="859"/>
      <c r="E336" s="856"/>
      <c r="F336" s="569">
        <v>5</v>
      </c>
      <c r="G336" s="570"/>
      <c r="H336" s="599" t="str">
        <f t="shared" si="6"/>
        <v>Belum Diisi</v>
      </c>
      <c r="I336" s="595" t="s">
        <v>26</v>
      </c>
      <c r="J336" s="596" t="str">
        <f>IF($D$332="Y/T","Isi Sasaran",IF($E$332=0,0,IF(I336="Y",1,IF(I336="T",0,"Isi Dulu"))))</f>
        <v>Isi Sasaran</v>
      </c>
      <c r="K336" s="595" t="s">
        <v>26</v>
      </c>
      <c r="L336" s="596" t="str">
        <f>IF($D$332="Y/T","Isi Sasaran",IF($E$332=0,0,IF(K336="Y",1,IF(K336="T",0,"Isi Dulu"))))</f>
        <v>Isi Sasaran</v>
      </c>
      <c r="M336" s="850"/>
      <c r="N336" s="853"/>
    </row>
    <row r="337" spans="2:14" ht="15.75">
      <c r="B337" s="836">
        <v>6</v>
      </c>
      <c r="C337" s="839"/>
      <c r="D337" s="857" t="s">
        <v>26</v>
      </c>
      <c r="E337" s="854" t="str">
        <f>IF(D337="Y",1,IF(D337="T",0,IF(D337="Y/T","Belum diisi","Error")))</f>
        <v>Belum diisi</v>
      </c>
      <c r="F337" s="528">
        <v>1</v>
      </c>
      <c r="G337" s="529"/>
      <c r="H337" s="600" t="str">
        <f t="shared" si="6"/>
        <v>Belum Diisi</v>
      </c>
      <c r="I337" s="590" t="s">
        <v>26</v>
      </c>
      <c r="J337" s="591" t="str">
        <f>IF($D$337="Y/T","Isi Sasaran",IF($E$337=0,0,IF(I337="Y",1,IF(I337="T",0,"Isi Dulu"))))</f>
        <v>Isi Sasaran</v>
      </c>
      <c r="K337" s="590" t="s">
        <v>26</v>
      </c>
      <c r="L337" s="591" t="str">
        <f>IF($D$337="Y/T","Isi Sasaran",IF($E$337=0,0,IF(K337="Y",1,IF(K337="T",0,"Isi Dulu"))))</f>
        <v>Isi Sasaran</v>
      </c>
      <c r="M337" s="848" t="s">
        <v>26</v>
      </c>
      <c r="N337" s="851" t="str">
        <f>IF(M337="Y",1,IF(M337="T",0,IF(M337="Y/T","Belum diisi","Error")))</f>
        <v>Belum diisi</v>
      </c>
    </row>
    <row r="338" spans="2:14" ht="15.75">
      <c r="B338" s="837"/>
      <c r="C338" s="840"/>
      <c r="D338" s="858"/>
      <c r="E338" s="855"/>
      <c r="F338" s="549">
        <v>2</v>
      </c>
      <c r="G338" s="550"/>
      <c r="H338" s="598" t="str">
        <f t="shared" si="6"/>
        <v>Belum Diisi</v>
      </c>
      <c r="I338" s="592" t="s">
        <v>26</v>
      </c>
      <c r="J338" s="593" t="str">
        <f>IF($D$337="Y/T","Isi Sasaran",IF($E$337=0,0,IF(I338="Y",1,IF(I338="T",0,"Isi Dulu"))))</f>
        <v>Isi Sasaran</v>
      </c>
      <c r="K338" s="592" t="s">
        <v>26</v>
      </c>
      <c r="L338" s="593" t="str">
        <f>IF($D$337="Y/T","Isi Sasaran",IF($E$337=0,0,IF(K338="Y",1,IF(K338="T",0,"Isi Dulu"))))</f>
        <v>Isi Sasaran</v>
      </c>
      <c r="M338" s="849"/>
      <c r="N338" s="852"/>
    </row>
    <row r="339" spans="2:14" ht="15.75">
      <c r="B339" s="837"/>
      <c r="C339" s="840"/>
      <c r="D339" s="858"/>
      <c r="E339" s="855"/>
      <c r="F339" s="549">
        <v>3</v>
      </c>
      <c r="G339" s="550"/>
      <c r="H339" s="598" t="str">
        <f t="shared" si="6"/>
        <v>Belum Diisi</v>
      </c>
      <c r="I339" s="592" t="s">
        <v>26</v>
      </c>
      <c r="J339" s="593" t="str">
        <f>IF($D$337="Y/T","Isi Sasaran",IF($E$337=0,0,IF(I339="Y",1,IF(I339="T",0,"Isi Dulu"))))</f>
        <v>Isi Sasaran</v>
      </c>
      <c r="K339" s="592" t="s">
        <v>26</v>
      </c>
      <c r="L339" s="593" t="str">
        <f>IF($D$337="Y/T","Isi Sasaran",IF($E$337=0,0,IF(K339="Y",1,IF(K339="T",0,"Isi Dulu"))))</f>
        <v>Isi Sasaran</v>
      </c>
      <c r="M339" s="849"/>
      <c r="N339" s="852"/>
    </row>
    <row r="340" spans="2:14" ht="15.75">
      <c r="B340" s="837"/>
      <c r="C340" s="840"/>
      <c r="D340" s="858"/>
      <c r="E340" s="855"/>
      <c r="F340" s="549">
        <v>4</v>
      </c>
      <c r="G340" s="550"/>
      <c r="H340" s="598" t="str">
        <f t="shared" si="6"/>
        <v>Belum Diisi</v>
      </c>
      <c r="I340" s="592" t="s">
        <v>26</v>
      </c>
      <c r="J340" s="593" t="str">
        <f>IF($D$337="Y/T","Isi Sasaran",IF($E$337=0,0,IF(I340="Y",1,IF(I340="T",0,"Isi Dulu"))))</f>
        <v>Isi Sasaran</v>
      </c>
      <c r="K340" s="592" t="s">
        <v>26</v>
      </c>
      <c r="L340" s="593" t="str">
        <f>IF($D$337="Y/T","Isi Sasaran",IF($E$337=0,0,IF(K340="Y",1,IF(K340="T",0,"Isi Dulu"))))</f>
        <v>Isi Sasaran</v>
      </c>
      <c r="M340" s="849"/>
      <c r="N340" s="852"/>
    </row>
    <row r="341" spans="2:14" ht="15.75">
      <c r="B341" s="838"/>
      <c r="C341" s="841"/>
      <c r="D341" s="859"/>
      <c r="E341" s="856"/>
      <c r="F341" s="569">
        <v>5</v>
      </c>
      <c r="G341" s="570"/>
      <c r="H341" s="599" t="str">
        <f t="shared" si="6"/>
        <v>Belum Diisi</v>
      </c>
      <c r="I341" s="595" t="s">
        <v>26</v>
      </c>
      <c r="J341" s="596" t="str">
        <f>IF($D$337="Y/T","Isi Sasaran",IF($E$337=0,0,IF(I341="Y",1,IF(I341="T",0,"Isi Dulu"))))</f>
        <v>Isi Sasaran</v>
      </c>
      <c r="K341" s="595" t="s">
        <v>26</v>
      </c>
      <c r="L341" s="596" t="str">
        <f>IF($D$337="Y/T","Isi Sasaran",IF($E$337=0,0,IF(K341="Y",1,IF(K341="T",0,"Isi Dulu"))))</f>
        <v>Isi Sasaran</v>
      </c>
      <c r="M341" s="850"/>
      <c r="N341" s="853"/>
    </row>
    <row r="342" spans="2:14" ht="15.75">
      <c r="B342" s="836">
        <v>7</v>
      </c>
      <c r="C342" s="839"/>
      <c r="D342" s="857" t="s">
        <v>26</v>
      </c>
      <c r="E342" s="854" t="str">
        <f>IF(D342="Y",1,IF(D342="T",0,IF(D342="Y/T","Belum diisi","Error")))</f>
        <v>Belum diisi</v>
      </c>
      <c r="F342" s="528">
        <v>1</v>
      </c>
      <c r="G342" s="529"/>
      <c r="H342" s="600" t="str">
        <f t="shared" si="6"/>
        <v>Belum Diisi</v>
      </c>
      <c r="I342" s="590" t="s">
        <v>26</v>
      </c>
      <c r="J342" s="591" t="str">
        <f>IF($D$342="Y/T","Isi Sasaran",IF($E$342=0,0,IF(I342="Y",1,IF(I342="T",0,"Isi Dulu"))))</f>
        <v>Isi Sasaran</v>
      </c>
      <c r="K342" s="590" t="s">
        <v>26</v>
      </c>
      <c r="L342" s="591" t="str">
        <f>IF($D$342="Y/T","Isi Sasaran",IF($E$342=0,0,IF(K342="Y",1,IF(K342="T",0,"Isi Dulu"))))</f>
        <v>Isi Sasaran</v>
      </c>
      <c r="M342" s="848" t="s">
        <v>26</v>
      </c>
      <c r="N342" s="851" t="str">
        <f>IF(M342="Y",1,IF(M342="T",0,IF(M342="Y/T","Belum diisi","Error")))</f>
        <v>Belum diisi</v>
      </c>
    </row>
    <row r="343" spans="2:14" ht="15.75">
      <c r="B343" s="837"/>
      <c r="C343" s="840"/>
      <c r="D343" s="858"/>
      <c r="E343" s="855"/>
      <c r="F343" s="549">
        <v>2</v>
      </c>
      <c r="G343" s="550"/>
      <c r="H343" s="598" t="str">
        <f t="shared" si="6"/>
        <v>Belum Diisi</v>
      </c>
      <c r="I343" s="592" t="s">
        <v>26</v>
      </c>
      <c r="J343" s="593" t="str">
        <f>IF($D$342="Y/T","Isi Sasaran",IF($E$342=0,0,IF(I343="Y",1,IF(I343="T",0,"Isi Dulu"))))</f>
        <v>Isi Sasaran</v>
      </c>
      <c r="K343" s="592" t="s">
        <v>26</v>
      </c>
      <c r="L343" s="593" t="str">
        <f>IF($D$342="Y/T","Isi Sasaran",IF($E$342=0,0,IF(K343="Y",1,IF(K343="T",0,"Isi Dulu"))))</f>
        <v>Isi Sasaran</v>
      </c>
      <c r="M343" s="849"/>
      <c r="N343" s="852"/>
    </row>
    <row r="344" spans="2:14" ht="15.75">
      <c r="B344" s="837"/>
      <c r="C344" s="840"/>
      <c r="D344" s="858"/>
      <c r="E344" s="855"/>
      <c r="F344" s="549">
        <v>3</v>
      </c>
      <c r="G344" s="550"/>
      <c r="H344" s="598" t="str">
        <f t="shared" si="6"/>
        <v>Belum Diisi</v>
      </c>
      <c r="I344" s="592" t="s">
        <v>26</v>
      </c>
      <c r="J344" s="593" t="str">
        <f>IF($D$342="Y/T","Isi Sasaran",IF($E$342=0,0,IF(I344="Y",1,IF(I344="T",0,"Isi Dulu"))))</f>
        <v>Isi Sasaran</v>
      </c>
      <c r="K344" s="592" t="s">
        <v>26</v>
      </c>
      <c r="L344" s="593" t="str">
        <f>IF($D$342="Y/T","Isi Sasaran",IF($E$342=0,0,IF(K344="Y",1,IF(K344="T",0,"Isi Dulu"))))</f>
        <v>Isi Sasaran</v>
      </c>
      <c r="M344" s="849"/>
      <c r="N344" s="852"/>
    </row>
    <row r="345" spans="2:14" ht="15.75">
      <c r="B345" s="837"/>
      <c r="C345" s="840"/>
      <c r="D345" s="858"/>
      <c r="E345" s="855"/>
      <c r="F345" s="549">
        <v>4</v>
      </c>
      <c r="G345" s="550"/>
      <c r="H345" s="598" t="str">
        <f t="shared" si="6"/>
        <v>Belum Diisi</v>
      </c>
      <c r="I345" s="592" t="s">
        <v>26</v>
      </c>
      <c r="J345" s="593" t="str">
        <f>IF($D$342="Y/T","Isi Sasaran",IF($E$342=0,0,IF(I345="Y",1,IF(I345="T",0,"Isi Dulu"))))</f>
        <v>Isi Sasaran</v>
      </c>
      <c r="K345" s="592" t="s">
        <v>26</v>
      </c>
      <c r="L345" s="593" t="str">
        <f>IF($D$342="Y/T","Isi Sasaran",IF($E$342=0,0,IF(K345="Y",1,IF(K345="T",0,"Isi Dulu"))))</f>
        <v>Isi Sasaran</v>
      </c>
      <c r="M345" s="849"/>
      <c r="N345" s="852"/>
    </row>
    <row r="346" spans="2:14" ht="15.75">
      <c r="B346" s="838"/>
      <c r="C346" s="841"/>
      <c r="D346" s="859"/>
      <c r="E346" s="856"/>
      <c r="F346" s="569">
        <v>5</v>
      </c>
      <c r="G346" s="570"/>
      <c r="H346" s="599" t="str">
        <f t="shared" si="6"/>
        <v>Belum Diisi</v>
      </c>
      <c r="I346" s="595" t="s">
        <v>26</v>
      </c>
      <c r="J346" s="596" t="str">
        <f>IF($D$342="Y/T","Isi Sasaran",IF($E$342=0,0,IF(I346="Y",1,IF(I346="T",0,"Isi Dulu"))))</f>
        <v>Isi Sasaran</v>
      </c>
      <c r="K346" s="595" t="s">
        <v>26</v>
      </c>
      <c r="L346" s="596" t="str">
        <f>IF($D$342="Y/T","Isi Sasaran",IF($E$342=0,0,IF(K346="Y",1,IF(K346="T",0,"Isi Dulu"))))</f>
        <v>Isi Sasaran</v>
      </c>
      <c r="M346" s="850"/>
      <c r="N346" s="853"/>
    </row>
    <row r="347" spans="2:14" ht="15.75">
      <c r="B347" s="836">
        <v>8</v>
      </c>
      <c r="C347" s="839"/>
      <c r="D347" s="857" t="s">
        <v>26</v>
      </c>
      <c r="E347" s="854" t="str">
        <f>IF(D347="Y",1,IF(D347="T",0,IF(D347="Y/T","Belum diisi","Error")))</f>
        <v>Belum diisi</v>
      </c>
      <c r="F347" s="528">
        <v>1</v>
      </c>
      <c r="G347" s="529"/>
      <c r="H347" s="600" t="str">
        <f t="shared" si="6"/>
        <v>Belum Diisi</v>
      </c>
      <c r="I347" s="590" t="s">
        <v>26</v>
      </c>
      <c r="J347" s="591" t="str">
        <f>IF($D$347="Y/T","Isi Sasaran",IF($E$347=0,0,IF(I347="Y",1,IF(I347="T",0,"Isi Dulu"))))</f>
        <v>Isi Sasaran</v>
      </c>
      <c r="K347" s="590" t="s">
        <v>26</v>
      </c>
      <c r="L347" s="591" t="str">
        <f>IF($D$347="Y/T","Isi Sasaran",IF($E$347=0,0,IF(K347="Y",1,IF(K347="T",0,"Isi Dulu"))))</f>
        <v>Isi Sasaran</v>
      </c>
      <c r="M347" s="848" t="s">
        <v>26</v>
      </c>
      <c r="N347" s="851" t="str">
        <f>IF(M347="Y",1,IF(M347="T",0,IF(M347="Y/T","Belum diisi","Error")))</f>
        <v>Belum diisi</v>
      </c>
    </row>
    <row r="348" spans="2:14" ht="15.75">
      <c r="B348" s="837"/>
      <c r="C348" s="840"/>
      <c r="D348" s="858"/>
      <c r="E348" s="855"/>
      <c r="F348" s="549">
        <v>2</v>
      </c>
      <c r="G348" s="550"/>
      <c r="H348" s="598" t="str">
        <f t="shared" si="6"/>
        <v>Belum Diisi</v>
      </c>
      <c r="I348" s="592" t="s">
        <v>26</v>
      </c>
      <c r="J348" s="593" t="str">
        <f>IF($D$347="Y/T","Isi Sasaran",IF($E$347=0,0,IF(I348="Y",1,IF(I348="T",0,"Isi Dulu"))))</f>
        <v>Isi Sasaran</v>
      </c>
      <c r="K348" s="592" t="s">
        <v>26</v>
      </c>
      <c r="L348" s="593" t="str">
        <f>IF($D$347="Y/T","Isi Sasaran",IF($E$347=0,0,IF(K348="Y",1,IF(K348="T",0,"Isi Dulu"))))</f>
        <v>Isi Sasaran</v>
      </c>
      <c r="M348" s="849"/>
      <c r="N348" s="852"/>
    </row>
    <row r="349" spans="2:14" ht="15.75">
      <c r="B349" s="837"/>
      <c r="C349" s="840"/>
      <c r="D349" s="858"/>
      <c r="E349" s="855"/>
      <c r="F349" s="549">
        <v>3</v>
      </c>
      <c r="G349" s="550"/>
      <c r="H349" s="598" t="str">
        <f t="shared" si="6"/>
        <v>Belum Diisi</v>
      </c>
      <c r="I349" s="592" t="s">
        <v>26</v>
      </c>
      <c r="J349" s="593" t="str">
        <f>IF($D$347="Y/T","Isi Sasaran",IF($E$347=0,0,IF(I349="Y",1,IF(I349="T",0,"Isi Dulu"))))</f>
        <v>Isi Sasaran</v>
      </c>
      <c r="K349" s="592" t="s">
        <v>26</v>
      </c>
      <c r="L349" s="593" t="str">
        <f>IF($D$347="Y/T","Isi Sasaran",IF($E$347=0,0,IF(K349="Y",1,IF(K349="T",0,"Isi Dulu"))))</f>
        <v>Isi Sasaran</v>
      </c>
      <c r="M349" s="849"/>
      <c r="N349" s="852"/>
    </row>
    <row r="350" spans="2:14" ht="15.75">
      <c r="B350" s="837"/>
      <c r="C350" s="840"/>
      <c r="D350" s="858"/>
      <c r="E350" s="855"/>
      <c r="F350" s="549">
        <v>4</v>
      </c>
      <c r="G350" s="550"/>
      <c r="H350" s="598" t="str">
        <f t="shared" si="6"/>
        <v>Belum Diisi</v>
      </c>
      <c r="I350" s="592" t="s">
        <v>26</v>
      </c>
      <c r="J350" s="593" t="str">
        <f>IF($D$347="Y/T","Isi Sasaran",IF($E$347=0,0,IF(I350="Y",1,IF(I350="T",0,"Isi Dulu"))))</f>
        <v>Isi Sasaran</v>
      </c>
      <c r="K350" s="592" t="s">
        <v>26</v>
      </c>
      <c r="L350" s="593" t="str">
        <f>IF($D$347="Y/T","Isi Sasaran",IF($E$347=0,0,IF(K350="Y",1,IF(K350="T",0,"Isi Dulu"))))</f>
        <v>Isi Sasaran</v>
      </c>
      <c r="M350" s="849"/>
      <c r="N350" s="852"/>
    </row>
    <row r="351" spans="2:14" ht="15.75">
      <c r="B351" s="838"/>
      <c r="C351" s="841"/>
      <c r="D351" s="859"/>
      <c r="E351" s="856"/>
      <c r="F351" s="569">
        <v>5</v>
      </c>
      <c r="G351" s="570"/>
      <c r="H351" s="599" t="str">
        <f t="shared" si="6"/>
        <v>Belum Diisi</v>
      </c>
      <c r="I351" s="595" t="s">
        <v>26</v>
      </c>
      <c r="J351" s="596" t="str">
        <f>IF($D$347="Y/T","Isi Sasaran",IF($E$347=0,0,IF(I351="Y",1,IF(I351="T",0,"Isi Dulu"))))</f>
        <v>Isi Sasaran</v>
      </c>
      <c r="K351" s="595" t="s">
        <v>26</v>
      </c>
      <c r="L351" s="596" t="str">
        <f>IF($D$347="Y/T","Isi Sasaran",IF($E$347=0,0,IF(K351="Y",1,IF(K351="T",0,"Isi Dulu"))))</f>
        <v>Isi Sasaran</v>
      </c>
      <c r="M351" s="850"/>
      <c r="N351" s="853"/>
    </row>
    <row r="352" spans="2:14" ht="15.75">
      <c r="B352" s="836">
        <v>9</v>
      </c>
      <c r="C352" s="839"/>
      <c r="D352" s="857" t="s">
        <v>26</v>
      </c>
      <c r="E352" s="854" t="str">
        <f>IF(D352="Y",1,IF(D352="T",0,IF(D352="Y/T","Belum diisi","Error")))</f>
        <v>Belum diisi</v>
      </c>
      <c r="F352" s="528">
        <v>1</v>
      </c>
      <c r="G352" s="529"/>
      <c r="H352" s="600" t="str">
        <f t="shared" si="6"/>
        <v>Belum Diisi</v>
      </c>
      <c r="I352" s="590" t="s">
        <v>26</v>
      </c>
      <c r="J352" s="591" t="str">
        <f>IF($D$352="Y/T","Isi Sasaran",IF($E$352=0,0,IF(I352="Y",1,IF(I352="T",0,"Isi Dulu"))))</f>
        <v>Isi Sasaran</v>
      </c>
      <c r="K352" s="590" t="s">
        <v>26</v>
      </c>
      <c r="L352" s="591" t="str">
        <f>IF($D$352="Y/T","Isi Sasaran",IF($E$352=0,0,IF(K352="Y",1,IF(K352="T",0,"Isi Dulu"))))</f>
        <v>Isi Sasaran</v>
      </c>
      <c r="M352" s="848" t="s">
        <v>26</v>
      </c>
      <c r="N352" s="851" t="str">
        <f>IF(M352="Y",1,IF(M352="T",0,IF(M352="Y/T","Belum diisi","Error")))</f>
        <v>Belum diisi</v>
      </c>
    </row>
    <row r="353" spans="2:14" ht="15.75">
      <c r="B353" s="837"/>
      <c r="C353" s="840"/>
      <c r="D353" s="858"/>
      <c r="E353" s="855"/>
      <c r="F353" s="549">
        <v>2</v>
      </c>
      <c r="G353" s="550"/>
      <c r="H353" s="598" t="str">
        <f t="shared" si="6"/>
        <v>Belum Diisi</v>
      </c>
      <c r="I353" s="592" t="s">
        <v>26</v>
      </c>
      <c r="J353" s="593" t="str">
        <f>IF($D$352="Y/T","Isi Sasaran",IF($E$352=0,0,IF(I353="Y",1,IF(I353="T",0,"Isi Dulu"))))</f>
        <v>Isi Sasaran</v>
      </c>
      <c r="K353" s="592" t="s">
        <v>26</v>
      </c>
      <c r="L353" s="593" t="str">
        <f>IF($D$352="Y/T","Isi Sasaran",IF($E$352=0,0,IF(K353="Y",1,IF(K353="T",0,"Isi Dulu"))))</f>
        <v>Isi Sasaran</v>
      </c>
      <c r="M353" s="849"/>
      <c r="N353" s="852"/>
    </row>
    <row r="354" spans="2:14" ht="15.75">
      <c r="B354" s="837"/>
      <c r="C354" s="840"/>
      <c r="D354" s="858"/>
      <c r="E354" s="855"/>
      <c r="F354" s="549">
        <v>3</v>
      </c>
      <c r="G354" s="550"/>
      <c r="H354" s="598" t="str">
        <f t="shared" si="6"/>
        <v>Belum Diisi</v>
      </c>
      <c r="I354" s="592" t="s">
        <v>26</v>
      </c>
      <c r="J354" s="593" t="str">
        <f>IF($D$352="Y/T","Isi Sasaran",IF($E$352=0,0,IF(I354="Y",1,IF(I354="T",0,"Isi Dulu"))))</f>
        <v>Isi Sasaran</v>
      </c>
      <c r="K354" s="592" t="s">
        <v>26</v>
      </c>
      <c r="L354" s="593" t="str">
        <f>IF($D$352="Y/T","Isi Sasaran",IF($E$352=0,0,IF(K354="Y",1,IF(K354="T",0,"Isi Dulu"))))</f>
        <v>Isi Sasaran</v>
      </c>
      <c r="M354" s="849"/>
      <c r="N354" s="852"/>
    </row>
    <row r="355" spans="2:14" ht="15.75">
      <c r="B355" s="837"/>
      <c r="C355" s="840"/>
      <c r="D355" s="858"/>
      <c r="E355" s="855"/>
      <c r="F355" s="549">
        <v>4</v>
      </c>
      <c r="G355" s="550"/>
      <c r="H355" s="598" t="str">
        <f t="shared" si="6"/>
        <v>Belum Diisi</v>
      </c>
      <c r="I355" s="592" t="s">
        <v>26</v>
      </c>
      <c r="J355" s="593" t="str">
        <f>IF($D$352="Y/T","Isi Sasaran",IF($E$352=0,0,IF(I355="Y",1,IF(I355="T",0,"Isi Dulu"))))</f>
        <v>Isi Sasaran</v>
      </c>
      <c r="K355" s="592" t="s">
        <v>26</v>
      </c>
      <c r="L355" s="593" t="str">
        <f>IF($D$352="Y/T","Isi Sasaran",IF($E$352=0,0,IF(K355="Y",1,IF(K355="T",0,"Isi Dulu"))))</f>
        <v>Isi Sasaran</v>
      </c>
      <c r="M355" s="849"/>
      <c r="N355" s="852"/>
    </row>
    <row r="356" spans="2:14" ht="15.75">
      <c r="B356" s="838"/>
      <c r="C356" s="841"/>
      <c r="D356" s="859"/>
      <c r="E356" s="856"/>
      <c r="F356" s="569">
        <v>5</v>
      </c>
      <c r="G356" s="570"/>
      <c r="H356" s="599" t="str">
        <f t="shared" si="6"/>
        <v>Belum Diisi</v>
      </c>
      <c r="I356" s="595" t="s">
        <v>26</v>
      </c>
      <c r="J356" s="596" t="str">
        <f>IF($D$352="Y/T","Isi Sasaran",IF($E$352=0,0,IF(I356="Y",1,IF(I356="T",0,"Isi Dulu"))))</f>
        <v>Isi Sasaran</v>
      </c>
      <c r="K356" s="595" t="s">
        <v>26</v>
      </c>
      <c r="L356" s="596" t="str">
        <f>IF($D$352="Y/T","Isi Sasaran",IF($E$352=0,0,IF(K356="Y",1,IF(K356="T",0,"Isi Dulu"))))</f>
        <v>Isi Sasaran</v>
      </c>
      <c r="M356" s="850"/>
      <c r="N356" s="853"/>
    </row>
    <row r="357" spans="2:14" ht="15.75">
      <c r="B357" s="836">
        <v>10</v>
      </c>
      <c r="C357" s="839"/>
      <c r="D357" s="857" t="s">
        <v>26</v>
      </c>
      <c r="E357" s="854" t="str">
        <f>IF(D357="Y",1,IF(D357="T",0,IF(D357="Y/T","Belum diisi","Error")))</f>
        <v>Belum diisi</v>
      </c>
      <c r="F357" s="528">
        <v>1</v>
      </c>
      <c r="G357" s="529"/>
      <c r="H357" s="600" t="str">
        <f t="shared" si="6"/>
        <v>Belum Diisi</v>
      </c>
      <c r="I357" s="590" t="s">
        <v>26</v>
      </c>
      <c r="J357" s="591" t="str">
        <f>IF($D$357="Y/T","Isi Sasaran",IF($E$357=0,0,IF(I357="Y",1,IF(I357="T",0,"Isi Dulu"))))</f>
        <v>Isi Sasaran</v>
      </c>
      <c r="K357" s="590" t="s">
        <v>26</v>
      </c>
      <c r="L357" s="591" t="str">
        <f>IF($D$357="Y/T","Isi Sasaran",IF($E$357=0,0,IF(K357="Y",1,IF(K357="T",0,"Isi Dulu"))))</f>
        <v>Isi Sasaran</v>
      </c>
      <c r="M357" s="848" t="s">
        <v>26</v>
      </c>
      <c r="N357" s="851" t="str">
        <f>IF(M357="Y",1,IF(M357="T",0,IF(M357="Y/T","Belum diisi","Error")))</f>
        <v>Belum diisi</v>
      </c>
    </row>
    <row r="358" spans="2:14" ht="15.75">
      <c r="B358" s="837"/>
      <c r="C358" s="840"/>
      <c r="D358" s="858"/>
      <c r="E358" s="855"/>
      <c r="F358" s="549">
        <v>2</v>
      </c>
      <c r="G358" s="550"/>
      <c r="H358" s="598" t="str">
        <f t="shared" si="6"/>
        <v>Belum Diisi</v>
      </c>
      <c r="I358" s="592" t="s">
        <v>26</v>
      </c>
      <c r="J358" s="593" t="str">
        <f>IF($D$357="Y/T","Isi Sasaran",IF($E$357=0,0,IF(I358="Y",1,IF(I358="T",0,"Isi Dulu"))))</f>
        <v>Isi Sasaran</v>
      </c>
      <c r="K358" s="592" t="s">
        <v>26</v>
      </c>
      <c r="L358" s="593" t="str">
        <f>IF($D$357="Y/T","Isi Sasaran",IF($E$357=0,0,IF(K358="Y",1,IF(K358="T",0,"Isi Dulu"))))</f>
        <v>Isi Sasaran</v>
      </c>
      <c r="M358" s="849"/>
      <c r="N358" s="852"/>
    </row>
    <row r="359" spans="2:14" ht="15.75">
      <c r="B359" s="837"/>
      <c r="C359" s="840"/>
      <c r="D359" s="858"/>
      <c r="E359" s="855"/>
      <c r="F359" s="549">
        <v>3</v>
      </c>
      <c r="G359" s="550"/>
      <c r="H359" s="598" t="str">
        <f t="shared" si="6"/>
        <v>Belum Diisi</v>
      </c>
      <c r="I359" s="592" t="s">
        <v>26</v>
      </c>
      <c r="J359" s="593" t="str">
        <f>IF($D$357="Y/T","Isi Sasaran",IF($E$357=0,0,IF(I359="Y",1,IF(I359="T",0,"Isi Dulu"))))</f>
        <v>Isi Sasaran</v>
      </c>
      <c r="K359" s="592" t="s">
        <v>26</v>
      </c>
      <c r="L359" s="593" t="str">
        <f>IF($D$357="Y/T","Isi Sasaran",IF($E$357=0,0,IF(K359="Y",1,IF(K359="T",0,"Isi Dulu"))))</f>
        <v>Isi Sasaran</v>
      </c>
      <c r="M359" s="849"/>
      <c r="N359" s="852"/>
    </row>
    <row r="360" spans="2:14" ht="15.75">
      <c r="B360" s="837"/>
      <c r="C360" s="840"/>
      <c r="D360" s="858"/>
      <c r="E360" s="855"/>
      <c r="F360" s="549">
        <v>4</v>
      </c>
      <c r="G360" s="550"/>
      <c r="H360" s="598" t="str">
        <f t="shared" si="6"/>
        <v>Belum Diisi</v>
      </c>
      <c r="I360" s="592" t="s">
        <v>26</v>
      </c>
      <c r="J360" s="593" t="str">
        <f>IF($D$357="Y/T","Isi Sasaran",IF($E$357=0,0,IF(I360="Y",1,IF(I360="T",0,"Isi Dulu"))))</f>
        <v>Isi Sasaran</v>
      </c>
      <c r="K360" s="592" t="s">
        <v>26</v>
      </c>
      <c r="L360" s="593" t="str">
        <f>IF($D$357="Y/T","Isi Sasaran",IF($E$357=0,0,IF(K360="Y",1,IF(K360="T",0,"Isi Dulu"))))</f>
        <v>Isi Sasaran</v>
      </c>
      <c r="M360" s="849"/>
      <c r="N360" s="852"/>
    </row>
    <row r="361" spans="2:14" ht="15.75">
      <c r="B361" s="838"/>
      <c r="C361" s="841"/>
      <c r="D361" s="859"/>
      <c r="E361" s="856"/>
      <c r="F361" s="569">
        <v>5</v>
      </c>
      <c r="G361" s="570"/>
      <c r="H361" s="599" t="str">
        <f t="shared" si="6"/>
        <v>Belum Diisi</v>
      </c>
      <c r="I361" s="595" t="s">
        <v>26</v>
      </c>
      <c r="J361" s="596" t="str">
        <f>IF($D$357="Y/T","Isi Sasaran",IF($E$357=0,0,IF(I361="Y",1,IF(I361="T",0,"Isi Dulu"))))</f>
        <v>Isi Sasaran</v>
      </c>
      <c r="K361" s="595" t="s">
        <v>26</v>
      </c>
      <c r="L361" s="596" t="str">
        <f>IF($D$357="Y/T","Isi Sasaran",IF($E$357=0,0,IF(K361="Y",1,IF(K361="T",0,"Isi Dulu"))))</f>
        <v>Isi Sasaran</v>
      </c>
      <c r="M361" s="850"/>
      <c r="N361" s="853"/>
    </row>
    <row r="362" spans="2:14" ht="15.75">
      <c r="B362" s="836">
        <v>11</v>
      </c>
      <c r="C362" s="839"/>
      <c r="D362" s="857" t="s">
        <v>26</v>
      </c>
      <c r="E362" s="854" t="str">
        <f>IF(D362="Y",1,IF(D362="T",0,IF(D362="Y/T","Belum diisi","Error")))</f>
        <v>Belum diisi</v>
      </c>
      <c r="F362" s="528">
        <v>1</v>
      </c>
      <c r="G362" s="529"/>
      <c r="H362" s="600" t="str">
        <f t="shared" si="6"/>
        <v>Belum Diisi</v>
      </c>
      <c r="I362" s="590" t="s">
        <v>26</v>
      </c>
      <c r="J362" s="591" t="str">
        <f>IF($D$362="Y/T","Isi Sasaran",IF($E$362=0,0,IF(I362="Y",1,IF(I362="T",0,"Isi Dulu"))))</f>
        <v>Isi Sasaran</v>
      </c>
      <c r="K362" s="590" t="s">
        <v>26</v>
      </c>
      <c r="L362" s="591" t="str">
        <f>IF($D$362="Y/T","Isi Sasaran",IF($E$362=0,0,IF(K362="Y",1,IF(K362="T",0,"Isi Dulu"))))</f>
        <v>Isi Sasaran</v>
      </c>
      <c r="M362" s="848" t="s">
        <v>26</v>
      </c>
      <c r="N362" s="851" t="str">
        <f>IF(M362="Y",1,IF(M362="T",0,IF(M362="Y/T","Belum diisi","Error")))</f>
        <v>Belum diisi</v>
      </c>
    </row>
    <row r="363" spans="2:14" ht="15.75">
      <c r="B363" s="837"/>
      <c r="C363" s="840"/>
      <c r="D363" s="858"/>
      <c r="E363" s="855"/>
      <c r="F363" s="549">
        <v>2</v>
      </c>
      <c r="G363" s="550"/>
      <c r="H363" s="598" t="str">
        <f t="shared" si="6"/>
        <v>Belum Diisi</v>
      </c>
      <c r="I363" s="592" t="s">
        <v>26</v>
      </c>
      <c r="J363" s="593" t="str">
        <f>IF($D$362="Y/T","Isi Sasaran",IF($E$362=0,0,IF(I363="Y",1,IF(I363="T",0,"Isi Dulu"))))</f>
        <v>Isi Sasaran</v>
      </c>
      <c r="K363" s="592" t="s">
        <v>26</v>
      </c>
      <c r="L363" s="593" t="str">
        <f>IF($D$362="Y/T","Isi Sasaran",IF($E$362=0,0,IF(K363="Y",1,IF(K363="T",0,"Isi Dulu"))))</f>
        <v>Isi Sasaran</v>
      </c>
      <c r="M363" s="849"/>
      <c r="N363" s="852"/>
    </row>
    <row r="364" spans="2:14" ht="15.75">
      <c r="B364" s="837"/>
      <c r="C364" s="840"/>
      <c r="D364" s="858"/>
      <c r="E364" s="855"/>
      <c r="F364" s="549">
        <v>3</v>
      </c>
      <c r="G364" s="550"/>
      <c r="H364" s="598" t="str">
        <f t="shared" si="6"/>
        <v>Belum Diisi</v>
      </c>
      <c r="I364" s="592" t="s">
        <v>26</v>
      </c>
      <c r="J364" s="593" t="str">
        <f>IF($D$362="Y/T","Isi Sasaran",IF($E$362=0,0,IF(I364="Y",1,IF(I364="T",0,"Isi Dulu"))))</f>
        <v>Isi Sasaran</v>
      </c>
      <c r="K364" s="592" t="s">
        <v>26</v>
      </c>
      <c r="L364" s="593" t="str">
        <f>IF($D$362="Y/T","Isi Sasaran",IF($E$362=0,0,IF(K364="Y",1,IF(K364="T",0,"Isi Dulu"))))</f>
        <v>Isi Sasaran</v>
      </c>
      <c r="M364" s="849"/>
      <c r="N364" s="852"/>
    </row>
    <row r="365" spans="2:14" ht="15.75">
      <c r="B365" s="837"/>
      <c r="C365" s="840"/>
      <c r="D365" s="858"/>
      <c r="E365" s="855"/>
      <c r="F365" s="549">
        <v>4</v>
      </c>
      <c r="G365" s="550"/>
      <c r="H365" s="598" t="str">
        <f t="shared" si="6"/>
        <v>Belum Diisi</v>
      </c>
      <c r="I365" s="592" t="s">
        <v>26</v>
      </c>
      <c r="J365" s="593" t="str">
        <f>IF($D$362="Y/T","Isi Sasaran",IF($E$362=0,0,IF(I365="Y",1,IF(I365="T",0,"Isi Dulu"))))</f>
        <v>Isi Sasaran</v>
      </c>
      <c r="K365" s="592" t="s">
        <v>26</v>
      </c>
      <c r="L365" s="593" t="str">
        <f>IF($D$362="Y/T","Isi Sasaran",IF($E$362=0,0,IF(K365="Y",1,IF(K365="T",0,"Isi Dulu"))))</f>
        <v>Isi Sasaran</v>
      </c>
      <c r="M365" s="849"/>
      <c r="N365" s="852"/>
    </row>
    <row r="366" spans="2:14" ht="15.75">
      <c r="B366" s="838"/>
      <c r="C366" s="841"/>
      <c r="D366" s="859"/>
      <c r="E366" s="856"/>
      <c r="F366" s="569">
        <v>5</v>
      </c>
      <c r="G366" s="570"/>
      <c r="H366" s="599" t="str">
        <f t="shared" si="6"/>
        <v>Belum Diisi</v>
      </c>
      <c r="I366" s="595" t="s">
        <v>26</v>
      </c>
      <c r="J366" s="596" t="str">
        <f>IF($D$362="Y/T","Isi Sasaran",IF($E$362=0,0,IF(I366="Y",1,IF(I366="T",0,"Isi Dulu"))))</f>
        <v>Isi Sasaran</v>
      </c>
      <c r="K366" s="595" t="s">
        <v>26</v>
      </c>
      <c r="L366" s="596" t="str">
        <f>IF($D$362="Y/T","Isi Sasaran",IF($E$362=0,0,IF(K366="Y",1,IF(K366="T",0,"Isi Dulu"))))</f>
        <v>Isi Sasaran</v>
      </c>
      <c r="M366" s="850"/>
      <c r="N366" s="853"/>
    </row>
    <row r="367" spans="2:14" ht="15.75">
      <c r="B367" s="836">
        <v>12</v>
      </c>
      <c r="C367" s="839"/>
      <c r="D367" s="857" t="s">
        <v>26</v>
      </c>
      <c r="E367" s="854" t="str">
        <f>IF(D367="Y",1,IF(D367="T",0,IF(D367="Y/T","Belum diisi","Error")))</f>
        <v>Belum diisi</v>
      </c>
      <c r="F367" s="528">
        <v>1</v>
      </c>
      <c r="G367" s="529"/>
      <c r="H367" s="600" t="str">
        <f t="shared" si="6"/>
        <v>Belum Diisi</v>
      </c>
      <c r="I367" s="590" t="s">
        <v>26</v>
      </c>
      <c r="J367" s="591" t="str">
        <f>IF($D$367="Y/T","Isi Sasaran",IF($E$367=0,0,IF(I367="Y",1,IF(I367="T",0,"Isi Dulu"))))</f>
        <v>Isi Sasaran</v>
      </c>
      <c r="K367" s="590" t="s">
        <v>26</v>
      </c>
      <c r="L367" s="591" t="str">
        <f>IF($D$367="Y/T","Isi Sasaran",IF($E$367=0,0,IF(K367="Y",1,IF(K367="T",0,"Isi Dulu"))))</f>
        <v>Isi Sasaran</v>
      </c>
      <c r="M367" s="848" t="s">
        <v>26</v>
      </c>
      <c r="N367" s="851" t="str">
        <f>IF(M367="Y",1,IF(M367="T",0,IF(M367="Y/T","Belum diisi","Error")))</f>
        <v>Belum diisi</v>
      </c>
    </row>
    <row r="368" spans="2:14" ht="15.75">
      <c r="B368" s="837"/>
      <c r="C368" s="840"/>
      <c r="D368" s="858"/>
      <c r="E368" s="855"/>
      <c r="F368" s="549">
        <v>2</v>
      </c>
      <c r="G368" s="550"/>
      <c r="H368" s="598" t="str">
        <f t="shared" si="6"/>
        <v>Belum Diisi</v>
      </c>
      <c r="I368" s="592" t="s">
        <v>26</v>
      </c>
      <c r="J368" s="593" t="str">
        <f>IF($D$367="Y/T","Isi Sasaran",IF($E$367=0,0,IF(I368="Y",1,IF(I368="T",0,"Isi Dulu"))))</f>
        <v>Isi Sasaran</v>
      </c>
      <c r="K368" s="592" t="s">
        <v>26</v>
      </c>
      <c r="L368" s="593" t="str">
        <f>IF($D$367="Y/T","Isi Sasaran",IF($E$367=0,0,IF(K368="Y",1,IF(K368="T",0,"Isi Dulu"))))</f>
        <v>Isi Sasaran</v>
      </c>
      <c r="M368" s="849"/>
      <c r="N368" s="852"/>
    </row>
    <row r="369" spans="2:14" ht="15.75">
      <c r="B369" s="837"/>
      <c r="C369" s="840"/>
      <c r="D369" s="858"/>
      <c r="E369" s="855"/>
      <c r="F369" s="549">
        <v>3</v>
      </c>
      <c r="G369" s="550"/>
      <c r="H369" s="598" t="str">
        <f t="shared" si="6"/>
        <v>Belum Diisi</v>
      </c>
      <c r="I369" s="592" t="s">
        <v>26</v>
      </c>
      <c r="J369" s="593" t="str">
        <f>IF($D$367="Y/T","Isi Sasaran",IF($E$367=0,0,IF(I369="Y",1,IF(I369="T",0,"Isi Dulu"))))</f>
        <v>Isi Sasaran</v>
      </c>
      <c r="K369" s="592" t="s">
        <v>26</v>
      </c>
      <c r="L369" s="593" t="str">
        <f>IF($D$367="Y/T","Isi Sasaran",IF($E$367=0,0,IF(K369="Y",1,IF(K369="T",0,"Isi Dulu"))))</f>
        <v>Isi Sasaran</v>
      </c>
      <c r="M369" s="849"/>
      <c r="N369" s="852"/>
    </row>
    <row r="370" spans="2:14" ht="15.75">
      <c r="B370" s="837"/>
      <c r="C370" s="840"/>
      <c r="D370" s="858"/>
      <c r="E370" s="855"/>
      <c r="F370" s="549">
        <v>4</v>
      </c>
      <c r="G370" s="550"/>
      <c r="H370" s="598" t="str">
        <f t="shared" si="6"/>
        <v>Belum Diisi</v>
      </c>
      <c r="I370" s="592" t="s">
        <v>26</v>
      </c>
      <c r="J370" s="593" t="str">
        <f>IF($D$367="Y/T","Isi Sasaran",IF($E$367=0,0,IF(I370="Y",1,IF(I370="T",0,"Isi Dulu"))))</f>
        <v>Isi Sasaran</v>
      </c>
      <c r="K370" s="592" t="s">
        <v>26</v>
      </c>
      <c r="L370" s="593" t="str">
        <f>IF($D$367="Y/T","Isi Sasaran",IF($E$367=0,0,IF(K370="Y",1,IF(K370="T",0,"Isi Dulu"))))</f>
        <v>Isi Sasaran</v>
      </c>
      <c r="M370" s="849"/>
      <c r="N370" s="852"/>
    </row>
    <row r="371" spans="2:14" ht="15.75">
      <c r="B371" s="838"/>
      <c r="C371" s="841"/>
      <c r="D371" s="859"/>
      <c r="E371" s="856"/>
      <c r="F371" s="569">
        <v>5</v>
      </c>
      <c r="G371" s="570"/>
      <c r="H371" s="599" t="str">
        <f t="shared" si="6"/>
        <v>Belum Diisi</v>
      </c>
      <c r="I371" s="595" t="s">
        <v>26</v>
      </c>
      <c r="J371" s="596" t="str">
        <f>IF($D$367="Y/T","Isi Sasaran",IF($E$367=0,0,IF(I371="Y",1,IF(I371="T",0,"Isi Dulu"))))</f>
        <v>Isi Sasaran</v>
      </c>
      <c r="K371" s="595" t="s">
        <v>26</v>
      </c>
      <c r="L371" s="596" t="str">
        <f>IF($D$367="Y/T","Isi Sasaran",IF($E$367=0,0,IF(K371="Y",1,IF(K371="T",0,"Isi Dulu"))))</f>
        <v>Isi Sasaran</v>
      </c>
      <c r="M371" s="850"/>
      <c r="N371" s="853"/>
    </row>
    <row r="372" spans="2:14" ht="15.75">
      <c r="B372" s="836">
        <v>13</v>
      </c>
      <c r="C372" s="839"/>
      <c r="D372" s="857" t="s">
        <v>26</v>
      </c>
      <c r="E372" s="854" t="str">
        <f>IF(D372="Y",1,IF(D372="T",0,IF(D372="Y/T","Belum diisi","Error")))</f>
        <v>Belum diisi</v>
      </c>
      <c r="F372" s="528">
        <v>1</v>
      </c>
      <c r="G372" s="529"/>
      <c r="H372" s="600" t="str">
        <f t="shared" si="6"/>
        <v>Belum Diisi</v>
      </c>
      <c r="I372" s="590" t="s">
        <v>26</v>
      </c>
      <c r="J372" s="591" t="str">
        <f>IF($D$372="Y/T","Isi Sasaran",IF($E$372=0,0,IF(I372="Y",1,IF(I372="T",0,"Isi Dulu"))))</f>
        <v>Isi Sasaran</v>
      </c>
      <c r="K372" s="590" t="s">
        <v>26</v>
      </c>
      <c r="L372" s="591" t="str">
        <f>IF($D$372="Y/T","Isi Sasaran",IF($E$372=0,0,IF(K372="Y",1,IF(K372="T",0,"Isi Dulu"))))</f>
        <v>Isi Sasaran</v>
      </c>
      <c r="M372" s="848" t="s">
        <v>26</v>
      </c>
      <c r="N372" s="851" t="str">
        <f>IF(M372="Y",1,IF(M372="T",0,IF(M372="Y/T","Belum diisi","Error")))</f>
        <v>Belum diisi</v>
      </c>
    </row>
    <row r="373" spans="2:14" ht="15.75">
      <c r="B373" s="837"/>
      <c r="C373" s="840"/>
      <c r="D373" s="858"/>
      <c r="E373" s="855"/>
      <c r="F373" s="549">
        <v>2</v>
      </c>
      <c r="G373" s="550"/>
      <c r="H373" s="598" t="str">
        <f t="shared" si="6"/>
        <v>Belum Diisi</v>
      </c>
      <c r="I373" s="592" t="s">
        <v>26</v>
      </c>
      <c r="J373" s="593" t="str">
        <f>IF($D$372="Y/T","Isi Sasaran",IF($E$372=0,0,IF(I373="Y",1,IF(I373="T",0,"Isi Dulu"))))</f>
        <v>Isi Sasaran</v>
      </c>
      <c r="K373" s="592" t="s">
        <v>26</v>
      </c>
      <c r="L373" s="593" t="str">
        <f>IF($D$372="Y/T","Isi Sasaran",IF($E$372=0,0,IF(K373="Y",1,IF(K373="T",0,"Isi Dulu"))))</f>
        <v>Isi Sasaran</v>
      </c>
      <c r="M373" s="849"/>
      <c r="N373" s="852"/>
    </row>
    <row r="374" spans="2:14" ht="15.75">
      <c r="B374" s="837"/>
      <c r="C374" s="840"/>
      <c r="D374" s="858"/>
      <c r="E374" s="855"/>
      <c r="F374" s="549">
        <v>3</v>
      </c>
      <c r="G374" s="550"/>
      <c r="H374" s="598" t="str">
        <f t="shared" si="6"/>
        <v>Belum Diisi</v>
      </c>
      <c r="I374" s="592" t="s">
        <v>26</v>
      </c>
      <c r="J374" s="593" t="str">
        <f>IF($D$372="Y/T","Isi Sasaran",IF($E$372=0,0,IF(I374="Y",1,IF(I374="T",0,"Isi Dulu"))))</f>
        <v>Isi Sasaran</v>
      </c>
      <c r="K374" s="592" t="s">
        <v>26</v>
      </c>
      <c r="L374" s="593" t="str">
        <f>IF($D$372="Y/T","Isi Sasaran",IF($E$372=0,0,IF(K374="Y",1,IF(K374="T",0,"Isi Dulu"))))</f>
        <v>Isi Sasaran</v>
      </c>
      <c r="M374" s="849"/>
      <c r="N374" s="852"/>
    </row>
    <row r="375" spans="2:14" ht="15.75">
      <c r="B375" s="837"/>
      <c r="C375" s="840"/>
      <c r="D375" s="858"/>
      <c r="E375" s="855"/>
      <c r="F375" s="549">
        <v>4</v>
      </c>
      <c r="G375" s="550"/>
      <c r="H375" s="598" t="str">
        <f t="shared" si="6"/>
        <v>Belum Diisi</v>
      </c>
      <c r="I375" s="592" t="s">
        <v>26</v>
      </c>
      <c r="J375" s="593" t="str">
        <f>IF($D$372="Y/T","Isi Sasaran",IF($E$372=0,0,IF(I375="Y",1,IF(I375="T",0,"Isi Dulu"))))</f>
        <v>Isi Sasaran</v>
      </c>
      <c r="K375" s="592" t="s">
        <v>26</v>
      </c>
      <c r="L375" s="593" t="str">
        <f>IF($D$372="Y/T","Isi Sasaran",IF($E$372=0,0,IF(K375="Y",1,IF(K375="T",0,"Isi Dulu"))))</f>
        <v>Isi Sasaran</v>
      </c>
      <c r="M375" s="849"/>
      <c r="N375" s="852"/>
    </row>
    <row r="376" spans="2:14" ht="15.75">
      <c r="B376" s="838"/>
      <c r="C376" s="841"/>
      <c r="D376" s="859"/>
      <c r="E376" s="856"/>
      <c r="F376" s="569">
        <v>5</v>
      </c>
      <c r="G376" s="570"/>
      <c r="H376" s="599" t="str">
        <f t="shared" ref="H376:H411" si="7">IF(OR(J376="Isi Dulu",L376="Isi Dulu",J376="Isi Sasaran",L376="Isi Sasaran"),"Belum Diisi",IF(SUM(J376,L376)=2,1,IF(SUM(J376,L376)=1,0,IF(SUM(J376,L376)=0,0,"Error"))))</f>
        <v>Belum Diisi</v>
      </c>
      <c r="I376" s="595" t="s">
        <v>26</v>
      </c>
      <c r="J376" s="596" t="str">
        <f>IF($D$372="Y/T","Isi Sasaran",IF($E$372=0,0,IF(I376="Y",1,IF(I376="T",0,"Isi Dulu"))))</f>
        <v>Isi Sasaran</v>
      </c>
      <c r="K376" s="595" t="s">
        <v>26</v>
      </c>
      <c r="L376" s="596" t="str">
        <f>IF($D$372="Y/T","Isi Sasaran",IF($E$372=0,0,IF(K376="Y",1,IF(K376="T",0,"Isi Dulu"))))</f>
        <v>Isi Sasaran</v>
      </c>
      <c r="M376" s="850"/>
      <c r="N376" s="853"/>
    </row>
    <row r="377" spans="2:14" ht="15.75">
      <c r="B377" s="836">
        <v>14</v>
      </c>
      <c r="C377" s="839"/>
      <c r="D377" s="857" t="s">
        <v>26</v>
      </c>
      <c r="E377" s="854" t="str">
        <f>IF(D377="Y",1,IF(D377="T",0,IF(D377="Y/T","Belum diisi","Error")))</f>
        <v>Belum diisi</v>
      </c>
      <c r="F377" s="528">
        <v>1</v>
      </c>
      <c r="G377" s="529"/>
      <c r="H377" s="600" t="str">
        <f t="shared" si="7"/>
        <v>Belum Diisi</v>
      </c>
      <c r="I377" s="590" t="s">
        <v>26</v>
      </c>
      <c r="J377" s="591" t="str">
        <f>IF($D$377="Y/T","Isi Sasaran",IF($E$377=0,0,IF(I377="Y",1,IF(I377="T",0,"Isi Dulu"))))</f>
        <v>Isi Sasaran</v>
      </c>
      <c r="K377" s="590" t="s">
        <v>26</v>
      </c>
      <c r="L377" s="591" t="str">
        <f>IF($D$377="Y/T","Isi Sasaran",IF($E$377=0,0,IF(K377="Y",1,IF(K377="T",0,"Isi Dulu"))))</f>
        <v>Isi Sasaran</v>
      </c>
      <c r="M377" s="848" t="s">
        <v>26</v>
      </c>
      <c r="N377" s="851" t="str">
        <f>IF(M377="Y",1,IF(M377="T",0,IF(M377="Y/T","Belum diisi","Error")))</f>
        <v>Belum diisi</v>
      </c>
    </row>
    <row r="378" spans="2:14" ht="15.75">
      <c r="B378" s="837"/>
      <c r="C378" s="840"/>
      <c r="D378" s="858"/>
      <c r="E378" s="855"/>
      <c r="F378" s="549">
        <v>2</v>
      </c>
      <c r="G378" s="550"/>
      <c r="H378" s="598" t="str">
        <f t="shared" si="7"/>
        <v>Belum Diisi</v>
      </c>
      <c r="I378" s="592" t="s">
        <v>26</v>
      </c>
      <c r="J378" s="593" t="str">
        <f>IF($D$377="Y/T","Isi Sasaran",IF($E$377=0,0,IF(I378="Y",1,IF(I378="T",0,"Isi Dulu"))))</f>
        <v>Isi Sasaran</v>
      </c>
      <c r="K378" s="592" t="s">
        <v>26</v>
      </c>
      <c r="L378" s="593" t="str">
        <f>IF($D$377="Y/T","Isi Sasaran",IF($E$377=0,0,IF(K378="Y",1,IF(K378="T",0,"Isi Dulu"))))</f>
        <v>Isi Sasaran</v>
      </c>
      <c r="M378" s="849"/>
      <c r="N378" s="852"/>
    </row>
    <row r="379" spans="2:14" ht="15.75">
      <c r="B379" s="837"/>
      <c r="C379" s="840"/>
      <c r="D379" s="858"/>
      <c r="E379" s="855"/>
      <c r="F379" s="549">
        <v>3</v>
      </c>
      <c r="G379" s="550"/>
      <c r="H379" s="598" t="str">
        <f t="shared" si="7"/>
        <v>Belum Diisi</v>
      </c>
      <c r="I379" s="592" t="s">
        <v>26</v>
      </c>
      <c r="J379" s="593" t="str">
        <f>IF($D$377="Y/T","Isi Sasaran",IF($E$377=0,0,IF(I379="Y",1,IF(I379="T",0,"Isi Dulu"))))</f>
        <v>Isi Sasaran</v>
      </c>
      <c r="K379" s="592" t="s">
        <v>26</v>
      </c>
      <c r="L379" s="593" t="str">
        <f>IF($D$377="Y/T","Isi Sasaran",IF($E$377=0,0,IF(K379="Y",1,IF(K379="T",0,"Isi Dulu"))))</f>
        <v>Isi Sasaran</v>
      </c>
      <c r="M379" s="849"/>
      <c r="N379" s="852"/>
    </row>
    <row r="380" spans="2:14" ht="15.75">
      <c r="B380" s="837"/>
      <c r="C380" s="840"/>
      <c r="D380" s="858"/>
      <c r="E380" s="855"/>
      <c r="F380" s="549">
        <v>4</v>
      </c>
      <c r="G380" s="550"/>
      <c r="H380" s="598" t="str">
        <f t="shared" si="7"/>
        <v>Belum Diisi</v>
      </c>
      <c r="I380" s="592" t="s">
        <v>26</v>
      </c>
      <c r="J380" s="593" t="str">
        <f>IF($D$377="Y/T","Isi Sasaran",IF($E$377=0,0,IF(I380="Y",1,IF(I380="T",0,"Isi Dulu"))))</f>
        <v>Isi Sasaran</v>
      </c>
      <c r="K380" s="592" t="s">
        <v>26</v>
      </c>
      <c r="L380" s="593" t="str">
        <f>IF($D$377="Y/T","Isi Sasaran",IF($E$377=0,0,IF(K380="Y",1,IF(K380="T",0,"Isi Dulu"))))</f>
        <v>Isi Sasaran</v>
      </c>
      <c r="M380" s="849"/>
      <c r="N380" s="852"/>
    </row>
    <row r="381" spans="2:14" ht="15.75">
      <c r="B381" s="838"/>
      <c r="C381" s="841"/>
      <c r="D381" s="859"/>
      <c r="E381" s="856"/>
      <c r="F381" s="569">
        <v>5</v>
      </c>
      <c r="G381" s="570"/>
      <c r="H381" s="599" t="str">
        <f t="shared" si="7"/>
        <v>Belum Diisi</v>
      </c>
      <c r="I381" s="595" t="s">
        <v>26</v>
      </c>
      <c r="J381" s="596" t="str">
        <f>IF($D$377="Y/T","Isi Sasaran",IF($E$377=0,0,IF(I381="Y",1,IF(I381="T",0,"Isi Dulu"))))</f>
        <v>Isi Sasaran</v>
      </c>
      <c r="K381" s="595" t="s">
        <v>26</v>
      </c>
      <c r="L381" s="596" t="str">
        <f>IF($D$377="Y/T","Isi Sasaran",IF($E$377=0,0,IF(K381="Y",1,IF(K381="T",0,"Isi Dulu"))))</f>
        <v>Isi Sasaran</v>
      </c>
      <c r="M381" s="850"/>
      <c r="N381" s="853"/>
    </row>
    <row r="382" spans="2:14" ht="15.75">
      <c r="B382" s="836">
        <v>15</v>
      </c>
      <c r="C382" s="839"/>
      <c r="D382" s="857" t="s">
        <v>26</v>
      </c>
      <c r="E382" s="854" t="str">
        <f>IF(D382="Y",1,IF(D382="T",0,IF(D382="Y/T","Belum diisi","Error")))</f>
        <v>Belum diisi</v>
      </c>
      <c r="F382" s="528">
        <v>1</v>
      </c>
      <c r="G382" s="529"/>
      <c r="H382" s="600" t="str">
        <f t="shared" si="7"/>
        <v>Belum Diisi</v>
      </c>
      <c r="I382" s="590" t="s">
        <v>26</v>
      </c>
      <c r="J382" s="591" t="str">
        <f>IF($D$382="Y/T","Isi Sasaran",IF($E$382=0,0,IF(I382="Y",1,IF(I382="T",0,"Isi Dulu"))))</f>
        <v>Isi Sasaran</v>
      </c>
      <c r="K382" s="590" t="s">
        <v>26</v>
      </c>
      <c r="L382" s="591" t="str">
        <f>IF($D$382="Y/T","Isi Sasaran",IF($E$382=0,0,IF(K382="Y",1,IF(K382="T",0,"Isi Dulu"))))</f>
        <v>Isi Sasaran</v>
      </c>
      <c r="M382" s="848" t="s">
        <v>26</v>
      </c>
      <c r="N382" s="851" t="str">
        <f>IF(M382="Y",1,IF(M382="T",0,IF(M382="Y/T","Belum diisi","Error")))</f>
        <v>Belum diisi</v>
      </c>
    </row>
    <row r="383" spans="2:14" ht="15.75">
      <c r="B383" s="837"/>
      <c r="C383" s="840"/>
      <c r="D383" s="858"/>
      <c r="E383" s="855"/>
      <c r="F383" s="549">
        <v>2</v>
      </c>
      <c r="G383" s="550"/>
      <c r="H383" s="598" t="str">
        <f t="shared" si="7"/>
        <v>Belum Diisi</v>
      </c>
      <c r="I383" s="592" t="s">
        <v>26</v>
      </c>
      <c r="J383" s="593" t="str">
        <f>IF($D$382="Y/T","Isi Sasaran",IF($E$382=0,0,IF(I383="Y",1,IF(I383="T",0,"Isi Dulu"))))</f>
        <v>Isi Sasaran</v>
      </c>
      <c r="K383" s="592" t="s">
        <v>26</v>
      </c>
      <c r="L383" s="593" t="str">
        <f>IF($D$382="Y/T","Isi Sasaran",IF($E$382=0,0,IF(K383="Y",1,IF(K383="T",0,"Isi Dulu"))))</f>
        <v>Isi Sasaran</v>
      </c>
      <c r="M383" s="849"/>
      <c r="N383" s="852"/>
    </row>
    <row r="384" spans="2:14" ht="15.75">
      <c r="B384" s="837"/>
      <c r="C384" s="840"/>
      <c r="D384" s="858"/>
      <c r="E384" s="855"/>
      <c r="F384" s="549">
        <v>3</v>
      </c>
      <c r="G384" s="550"/>
      <c r="H384" s="598" t="str">
        <f t="shared" si="7"/>
        <v>Belum Diisi</v>
      </c>
      <c r="I384" s="592" t="s">
        <v>26</v>
      </c>
      <c r="J384" s="593" t="str">
        <f>IF($D$382="Y/T","Isi Sasaran",IF($E$382=0,0,IF(I384="Y",1,IF(I384="T",0,"Isi Dulu"))))</f>
        <v>Isi Sasaran</v>
      </c>
      <c r="K384" s="592" t="s">
        <v>26</v>
      </c>
      <c r="L384" s="593" t="str">
        <f>IF($D$382="Y/T","Isi Sasaran",IF($E$382=0,0,IF(K384="Y",1,IF(K384="T",0,"Isi Dulu"))))</f>
        <v>Isi Sasaran</v>
      </c>
      <c r="M384" s="849"/>
      <c r="N384" s="852"/>
    </row>
    <row r="385" spans="2:14" ht="15.75">
      <c r="B385" s="837"/>
      <c r="C385" s="840"/>
      <c r="D385" s="858"/>
      <c r="E385" s="855"/>
      <c r="F385" s="549">
        <v>4</v>
      </c>
      <c r="G385" s="550"/>
      <c r="H385" s="598" t="str">
        <f t="shared" si="7"/>
        <v>Belum Diisi</v>
      </c>
      <c r="I385" s="592" t="s">
        <v>26</v>
      </c>
      <c r="J385" s="593" t="str">
        <f>IF($D$382="Y/T","Isi Sasaran",IF($E$382=0,0,IF(I385="Y",1,IF(I385="T",0,"Isi Dulu"))))</f>
        <v>Isi Sasaran</v>
      </c>
      <c r="K385" s="592" t="s">
        <v>26</v>
      </c>
      <c r="L385" s="593" t="str">
        <f>IF($D$382="Y/T","Isi Sasaran",IF($E$382=0,0,IF(K385="Y",1,IF(K385="T",0,"Isi Dulu"))))</f>
        <v>Isi Sasaran</v>
      </c>
      <c r="M385" s="849"/>
      <c r="N385" s="852"/>
    </row>
    <row r="386" spans="2:14" ht="15.75">
      <c r="B386" s="838"/>
      <c r="C386" s="841"/>
      <c r="D386" s="859"/>
      <c r="E386" s="856"/>
      <c r="F386" s="569">
        <v>5</v>
      </c>
      <c r="G386" s="570"/>
      <c r="H386" s="599" t="str">
        <f t="shared" si="7"/>
        <v>Belum Diisi</v>
      </c>
      <c r="I386" s="595" t="s">
        <v>26</v>
      </c>
      <c r="J386" s="596" t="str">
        <f>IF($D$382="Y/T","Isi Sasaran",IF($E$382=0,0,IF(I386="Y",1,IF(I386="T",0,"Isi Dulu"))))</f>
        <v>Isi Sasaran</v>
      </c>
      <c r="K386" s="595" t="s">
        <v>26</v>
      </c>
      <c r="L386" s="596" t="str">
        <f>IF($D$382="Y/T","Isi Sasaran",IF($E$382=0,0,IF(K386="Y",1,IF(K386="T",0,"Isi Dulu"))))</f>
        <v>Isi Sasaran</v>
      </c>
      <c r="M386" s="850"/>
      <c r="N386" s="853"/>
    </row>
    <row r="387" spans="2:14" ht="15.75">
      <c r="B387" s="836">
        <v>16</v>
      </c>
      <c r="C387" s="839"/>
      <c r="D387" s="857" t="s">
        <v>26</v>
      </c>
      <c r="E387" s="854" t="str">
        <f>IF(D387="Y",1,IF(D387="T",0,IF(D387="Y/T","Belum diisi","Error")))</f>
        <v>Belum diisi</v>
      </c>
      <c r="F387" s="528">
        <v>1</v>
      </c>
      <c r="G387" s="529"/>
      <c r="H387" s="600" t="str">
        <f t="shared" si="7"/>
        <v>Belum Diisi</v>
      </c>
      <c r="I387" s="590" t="s">
        <v>26</v>
      </c>
      <c r="J387" s="591" t="str">
        <f>IF($D$387="Y/T","Isi Sasaran",IF($E$387=0,0,IF(I387="Y",1,IF(I387="T",0,"Isi Dulu"))))</f>
        <v>Isi Sasaran</v>
      </c>
      <c r="K387" s="590" t="s">
        <v>26</v>
      </c>
      <c r="L387" s="591" t="str">
        <f>IF($D$387="Y/T","Isi Sasaran",IF($E$387=0,0,IF(K387="Y",1,IF(K387="T",0,"Isi Dulu"))))</f>
        <v>Isi Sasaran</v>
      </c>
      <c r="M387" s="848" t="s">
        <v>26</v>
      </c>
      <c r="N387" s="851" t="str">
        <f>IF(M387="Y",1,IF(M387="T",0,IF(M387="Y/T","Belum diisi","Error")))</f>
        <v>Belum diisi</v>
      </c>
    </row>
    <row r="388" spans="2:14" ht="15.75">
      <c r="B388" s="837"/>
      <c r="C388" s="840"/>
      <c r="D388" s="858"/>
      <c r="E388" s="855"/>
      <c r="F388" s="549">
        <v>2</v>
      </c>
      <c r="G388" s="550"/>
      <c r="H388" s="598" t="str">
        <f t="shared" si="7"/>
        <v>Belum Diisi</v>
      </c>
      <c r="I388" s="592" t="s">
        <v>26</v>
      </c>
      <c r="J388" s="593" t="str">
        <f>IF($D$387="Y/T","Isi Sasaran",IF($E$387=0,0,IF(I388="Y",1,IF(I388="T",0,"Isi Dulu"))))</f>
        <v>Isi Sasaran</v>
      </c>
      <c r="K388" s="592" t="s">
        <v>26</v>
      </c>
      <c r="L388" s="593" t="str">
        <f>IF($D$387="Y/T","Isi Sasaran",IF($E$387=0,0,IF(K388="Y",1,IF(K388="T",0,"Isi Dulu"))))</f>
        <v>Isi Sasaran</v>
      </c>
      <c r="M388" s="849"/>
      <c r="N388" s="852"/>
    </row>
    <row r="389" spans="2:14" ht="15.75">
      <c r="B389" s="837"/>
      <c r="C389" s="840"/>
      <c r="D389" s="858"/>
      <c r="E389" s="855"/>
      <c r="F389" s="549">
        <v>3</v>
      </c>
      <c r="G389" s="550"/>
      <c r="H389" s="598" t="str">
        <f t="shared" si="7"/>
        <v>Belum Diisi</v>
      </c>
      <c r="I389" s="592" t="s">
        <v>26</v>
      </c>
      <c r="J389" s="593" t="str">
        <f>IF($D$387="Y/T","Isi Sasaran",IF($E$387=0,0,IF(I389="Y",1,IF(I389="T",0,"Isi Dulu"))))</f>
        <v>Isi Sasaran</v>
      </c>
      <c r="K389" s="592" t="s">
        <v>26</v>
      </c>
      <c r="L389" s="593" t="str">
        <f>IF($D$387="Y/T","Isi Sasaran",IF($E$387=0,0,IF(K389="Y",1,IF(K389="T",0,"Isi Dulu"))))</f>
        <v>Isi Sasaran</v>
      </c>
      <c r="M389" s="849"/>
      <c r="N389" s="852"/>
    </row>
    <row r="390" spans="2:14" ht="15.75">
      <c r="B390" s="837"/>
      <c r="C390" s="840"/>
      <c r="D390" s="858"/>
      <c r="E390" s="855"/>
      <c r="F390" s="549">
        <v>4</v>
      </c>
      <c r="G390" s="550"/>
      <c r="H390" s="598" t="str">
        <f t="shared" si="7"/>
        <v>Belum Diisi</v>
      </c>
      <c r="I390" s="592" t="s">
        <v>26</v>
      </c>
      <c r="J390" s="593" t="str">
        <f>IF($D$387="Y/T","Isi Sasaran",IF($E$387=0,0,IF(I390="Y",1,IF(I390="T",0,"Isi Dulu"))))</f>
        <v>Isi Sasaran</v>
      </c>
      <c r="K390" s="592" t="s">
        <v>26</v>
      </c>
      <c r="L390" s="593" t="str">
        <f>IF($D$387="Y/T","Isi Sasaran",IF($E$387=0,0,IF(K390="Y",1,IF(K390="T",0,"Isi Dulu"))))</f>
        <v>Isi Sasaran</v>
      </c>
      <c r="M390" s="849"/>
      <c r="N390" s="852"/>
    </row>
    <row r="391" spans="2:14" ht="15.75">
      <c r="B391" s="838"/>
      <c r="C391" s="841"/>
      <c r="D391" s="859"/>
      <c r="E391" s="856"/>
      <c r="F391" s="569">
        <v>5</v>
      </c>
      <c r="G391" s="570"/>
      <c r="H391" s="599" t="str">
        <f t="shared" si="7"/>
        <v>Belum Diisi</v>
      </c>
      <c r="I391" s="595" t="s">
        <v>26</v>
      </c>
      <c r="J391" s="596" t="str">
        <f>IF($D$387="Y/T","Isi Sasaran",IF($E$387=0,0,IF(I391="Y",1,IF(I391="T",0,"Isi Dulu"))))</f>
        <v>Isi Sasaran</v>
      </c>
      <c r="K391" s="595" t="s">
        <v>26</v>
      </c>
      <c r="L391" s="596" t="str">
        <f>IF($D$387="Y/T","Isi Sasaran",IF($E$387=0,0,IF(K391="Y",1,IF(K391="T",0,"Isi Dulu"))))</f>
        <v>Isi Sasaran</v>
      </c>
      <c r="M391" s="850"/>
      <c r="N391" s="853"/>
    </row>
    <row r="392" spans="2:14" ht="15.75">
      <c r="B392" s="836">
        <v>17</v>
      </c>
      <c r="C392" s="839"/>
      <c r="D392" s="857" t="s">
        <v>26</v>
      </c>
      <c r="E392" s="854" t="str">
        <f>IF(D392="Y",1,IF(D392="T",0,IF(D392="Y/T","Belum diisi","Error")))</f>
        <v>Belum diisi</v>
      </c>
      <c r="F392" s="528">
        <v>1</v>
      </c>
      <c r="G392" s="529"/>
      <c r="H392" s="600" t="str">
        <f t="shared" si="7"/>
        <v>Belum Diisi</v>
      </c>
      <c r="I392" s="590" t="s">
        <v>26</v>
      </c>
      <c r="J392" s="591" t="str">
        <f>IF($D$392="Y/T","Isi Sasaran",IF($E$392=0,0,IF(I392="Y",1,IF(I392="T",0,"Isi Dulu"))))</f>
        <v>Isi Sasaran</v>
      </c>
      <c r="K392" s="590" t="s">
        <v>26</v>
      </c>
      <c r="L392" s="591" t="str">
        <f>IF($D$392="Y/T","Isi Sasaran",IF($E$392=0,0,IF(K392="Y",1,IF(K392="T",0,"Isi Dulu"))))</f>
        <v>Isi Sasaran</v>
      </c>
      <c r="M392" s="848" t="s">
        <v>26</v>
      </c>
      <c r="N392" s="851" t="str">
        <f>IF(M392="Y",1,IF(M392="T",0,IF(M392="Y/T","Belum diisi","Error")))</f>
        <v>Belum diisi</v>
      </c>
    </row>
    <row r="393" spans="2:14" ht="15.75">
      <c r="B393" s="837"/>
      <c r="C393" s="840"/>
      <c r="D393" s="858"/>
      <c r="E393" s="855"/>
      <c r="F393" s="549">
        <v>2</v>
      </c>
      <c r="G393" s="550"/>
      <c r="H393" s="598" t="str">
        <f t="shared" si="7"/>
        <v>Belum Diisi</v>
      </c>
      <c r="I393" s="592" t="s">
        <v>26</v>
      </c>
      <c r="J393" s="593" t="str">
        <f>IF($D$392="Y/T","Isi Sasaran",IF($E$392=0,0,IF(I393="Y",1,IF(I393="T",0,"Isi Dulu"))))</f>
        <v>Isi Sasaran</v>
      </c>
      <c r="K393" s="592" t="s">
        <v>26</v>
      </c>
      <c r="L393" s="593" t="str">
        <f>IF($D$392="Y/T","Isi Sasaran",IF($E$392=0,0,IF(K393="Y",1,IF(K393="T",0,"Isi Dulu"))))</f>
        <v>Isi Sasaran</v>
      </c>
      <c r="M393" s="849"/>
      <c r="N393" s="852"/>
    </row>
    <row r="394" spans="2:14" ht="15.75">
      <c r="B394" s="837"/>
      <c r="C394" s="840"/>
      <c r="D394" s="858"/>
      <c r="E394" s="855"/>
      <c r="F394" s="549">
        <v>3</v>
      </c>
      <c r="G394" s="550"/>
      <c r="H394" s="598" t="str">
        <f t="shared" si="7"/>
        <v>Belum Diisi</v>
      </c>
      <c r="I394" s="592" t="s">
        <v>26</v>
      </c>
      <c r="J394" s="593" t="str">
        <f>IF($D$392="Y/T","Isi Sasaran",IF($E$392=0,0,IF(I394="Y",1,IF(I394="T",0,"Isi Dulu"))))</f>
        <v>Isi Sasaran</v>
      </c>
      <c r="K394" s="592" t="s">
        <v>26</v>
      </c>
      <c r="L394" s="593" t="str">
        <f>IF($D$392="Y/T","Isi Sasaran",IF($E$392=0,0,IF(K394="Y",1,IF(K394="T",0,"Isi Dulu"))))</f>
        <v>Isi Sasaran</v>
      </c>
      <c r="M394" s="849"/>
      <c r="N394" s="852"/>
    </row>
    <row r="395" spans="2:14" ht="15.75">
      <c r="B395" s="837"/>
      <c r="C395" s="840"/>
      <c r="D395" s="858"/>
      <c r="E395" s="855"/>
      <c r="F395" s="549">
        <v>4</v>
      </c>
      <c r="G395" s="550"/>
      <c r="H395" s="598" t="str">
        <f t="shared" si="7"/>
        <v>Belum Diisi</v>
      </c>
      <c r="I395" s="592" t="s">
        <v>26</v>
      </c>
      <c r="J395" s="593" t="str">
        <f>IF($D$392="Y/T","Isi Sasaran",IF($E$392=0,0,IF(I395="Y",1,IF(I395="T",0,"Isi Dulu"))))</f>
        <v>Isi Sasaran</v>
      </c>
      <c r="K395" s="592" t="s">
        <v>26</v>
      </c>
      <c r="L395" s="593" t="str">
        <f>IF($D$392="Y/T","Isi Sasaran",IF($E$392=0,0,IF(K395="Y",1,IF(K395="T",0,"Isi Dulu"))))</f>
        <v>Isi Sasaran</v>
      </c>
      <c r="M395" s="849"/>
      <c r="N395" s="852"/>
    </row>
    <row r="396" spans="2:14" ht="15.75">
      <c r="B396" s="838"/>
      <c r="C396" s="841"/>
      <c r="D396" s="859"/>
      <c r="E396" s="856"/>
      <c r="F396" s="569">
        <v>5</v>
      </c>
      <c r="G396" s="570"/>
      <c r="H396" s="599" t="str">
        <f t="shared" si="7"/>
        <v>Belum Diisi</v>
      </c>
      <c r="I396" s="595" t="s">
        <v>26</v>
      </c>
      <c r="J396" s="596" t="str">
        <f>IF($D$392="Y/T","Isi Sasaran",IF($E$392=0,0,IF(I396="Y",1,IF(I396="T",0,"Isi Dulu"))))</f>
        <v>Isi Sasaran</v>
      </c>
      <c r="K396" s="595" t="s">
        <v>26</v>
      </c>
      <c r="L396" s="596" t="str">
        <f>IF($D$392="Y/T","Isi Sasaran",IF($E$392=0,0,IF(K396="Y",1,IF(K396="T",0,"Isi Dulu"))))</f>
        <v>Isi Sasaran</v>
      </c>
      <c r="M396" s="850"/>
      <c r="N396" s="853"/>
    </row>
    <row r="397" spans="2:14" ht="15.75">
      <c r="B397" s="836">
        <v>18</v>
      </c>
      <c r="C397" s="839"/>
      <c r="D397" s="857" t="s">
        <v>26</v>
      </c>
      <c r="E397" s="854" t="str">
        <f>IF(D397="Y",1,IF(D397="T",0,IF(D397="Y/T","Belum diisi","Error")))</f>
        <v>Belum diisi</v>
      </c>
      <c r="F397" s="528">
        <v>1</v>
      </c>
      <c r="G397" s="529"/>
      <c r="H397" s="600" t="str">
        <f t="shared" si="7"/>
        <v>Belum Diisi</v>
      </c>
      <c r="I397" s="590" t="s">
        <v>26</v>
      </c>
      <c r="J397" s="591" t="str">
        <f>IF($D$397="Y/T","Isi Sasaran",IF($E$397=0,0,IF(I397="Y",1,IF(I397="T",0,"Isi Dulu"))))</f>
        <v>Isi Sasaran</v>
      </c>
      <c r="K397" s="590" t="s">
        <v>26</v>
      </c>
      <c r="L397" s="591" t="str">
        <f>IF($D$397="Y/T","Isi Sasaran",IF($E$397=0,0,IF(K397="Y",1,IF(K397="T",0,"Isi Dulu"))))</f>
        <v>Isi Sasaran</v>
      </c>
      <c r="M397" s="848" t="s">
        <v>26</v>
      </c>
      <c r="N397" s="851" t="str">
        <f>IF(M397="Y",1,IF(M397="T",0,IF(M397="Y/T","Belum diisi","Error")))</f>
        <v>Belum diisi</v>
      </c>
    </row>
    <row r="398" spans="2:14" ht="15.75">
      <c r="B398" s="837"/>
      <c r="C398" s="840"/>
      <c r="D398" s="858"/>
      <c r="E398" s="855"/>
      <c r="F398" s="549">
        <v>2</v>
      </c>
      <c r="G398" s="550"/>
      <c r="H398" s="598" t="str">
        <f t="shared" si="7"/>
        <v>Belum Diisi</v>
      </c>
      <c r="I398" s="592" t="s">
        <v>26</v>
      </c>
      <c r="J398" s="593" t="str">
        <f>IF($D$397="Y/T","Isi Sasaran",IF($E$397=0,0,IF(I398="Y",1,IF(I398="T",0,"Isi Dulu"))))</f>
        <v>Isi Sasaran</v>
      </c>
      <c r="K398" s="592" t="s">
        <v>26</v>
      </c>
      <c r="L398" s="593" t="str">
        <f>IF($D$397="Y/T","Isi Sasaran",IF($E$397=0,0,IF(K398="Y",1,IF(K398="T",0,"Isi Dulu"))))</f>
        <v>Isi Sasaran</v>
      </c>
      <c r="M398" s="849"/>
      <c r="N398" s="852"/>
    </row>
    <row r="399" spans="2:14" ht="15.75">
      <c r="B399" s="837"/>
      <c r="C399" s="840"/>
      <c r="D399" s="858"/>
      <c r="E399" s="855"/>
      <c r="F399" s="549">
        <v>3</v>
      </c>
      <c r="G399" s="550"/>
      <c r="H399" s="598" t="str">
        <f t="shared" si="7"/>
        <v>Belum Diisi</v>
      </c>
      <c r="I399" s="592" t="s">
        <v>26</v>
      </c>
      <c r="J399" s="593" t="str">
        <f>IF($D$397="Y/T","Isi Sasaran",IF($E$397=0,0,IF(I399="Y",1,IF(I399="T",0,"Isi Dulu"))))</f>
        <v>Isi Sasaran</v>
      </c>
      <c r="K399" s="592" t="s">
        <v>26</v>
      </c>
      <c r="L399" s="593" t="str">
        <f>IF($D$397="Y/T","Isi Sasaran",IF($E$397=0,0,IF(K399="Y",1,IF(K399="T",0,"Isi Dulu"))))</f>
        <v>Isi Sasaran</v>
      </c>
      <c r="M399" s="849"/>
      <c r="N399" s="852"/>
    </row>
    <row r="400" spans="2:14" ht="15.75">
      <c r="B400" s="837"/>
      <c r="C400" s="840"/>
      <c r="D400" s="858"/>
      <c r="E400" s="855"/>
      <c r="F400" s="549">
        <v>4</v>
      </c>
      <c r="G400" s="550"/>
      <c r="H400" s="598" t="str">
        <f t="shared" si="7"/>
        <v>Belum Diisi</v>
      </c>
      <c r="I400" s="592" t="s">
        <v>26</v>
      </c>
      <c r="J400" s="593" t="str">
        <f>IF($D$397="Y/T","Isi Sasaran",IF($E$397=0,0,IF(I400="Y",1,IF(I400="T",0,"Isi Dulu"))))</f>
        <v>Isi Sasaran</v>
      </c>
      <c r="K400" s="592" t="s">
        <v>26</v>
      </c>
      <c r="L400" s="593" t="str">
        <f>IF($D$397="Y/T","Isi Sasaran",IF($E$397=0,0,IF(K400="Y",1,IF(K400="T",0,"Isi Dulu"))))</f>
        <v>Isi Sasaran</v>
      </c>
      <c r="M400" s="849"/>
      <c r="N400" s="852"/>
    </row>
    <row r="401" spans="2:14" ht="15.75">
      <c r="B401" s="838"/>
      <c r="C401" s="841"/>
      <c r="D401" s="859"/>
      <c r="E401" s="856"/>
      <c r="F401" s="569">
        <v>5</v>
      </c>
      <c r="G401" s="570"/>
      <c r="H401" s="599" t="str">
        <f t="shared" si="7"/>
        <v>Belum Diisi</v>
      </c>
      <c r="I401" s="595" t="s">
        <v>26</v>
      </c>
      <c r="J401" s="596" t="str">
        <f>IF($D$397="Y/T","Isi Sasaran",IF($E$397=0,0,IF(I401="Y",1,IF(I401="T",0,"Isi Dulu"))))</f>
        <v>Isi Sasaran</v>
      </c>
      <c r="K401" s="595" t="s">
        <v>26</v>
      </c>
      <c r="L401" s="596" t="str">
        <f>IF($D$397="Y/T","Isi Sasaran",IF($E$397=0,0,IF(K401="Y",1,IF(K401="T",0,"Isi Dulu"))))</f>
        <v>Isi Sasaran</v>
      </c>
      <c r="M401" s="850"/>
      <c r="N401" s="853"/>
    </row>
    <row r="402" spans="2:14" ht="15.75">
      <c r="B402" s="836">
        <v>19</v>
      </c>
      <c r="C402" s="839"/>
      <c r="D402" s="857" t="s">
        <v>26</v>
      </c>
      <c r="E402" s="854" t="str">
        <f>IF(D402="Y",1,IF(D402="T",0,IF(D402="Y/T","Belum diisi","Error")))</f>
        <v>Belum diisi</v>
      </c>
      <c r="F402" s="528">
        <v>1</v>
      </c>
      <c r="G402" s="529"/>
      <c r="H402" s="600" t="str">
        <f t="shared" si="7"/>
        <v>Belum Diisi</v>
      </c>
      <c r="I402" s="590" t="s">
        <v>26</v>
      </c>
      <c r="J402" s="591" t="str">
        <f>IF($D$402="Y/T","Isi Sasaran",IF($E$402=0,0,IF(I402="Y",1,IF(I402="T",0,"Isi Dulu"))))</f>
        <v>Isi Sasaran</v>
      </c>
      <c r="K402" s="590" t="s">
        <v>26</v>
      </c>
      <c r="L402" s="591" t="str">
        <f>IF($D$402="Y/T","Isi Sasaran",IF($E$402=0,0,IF(K402="Y",1,IF(K402="T",0,"Isi Dulu"))))</f>
        <v>Isi Sasaran</v>
      </c>
      <c r="M402" s="848" t="s">
        <v>26</v>
      </c>
      <c r="N402" s="851" t="str">
        <f>IF(M402="Y",1,IF(M402="T",0,IF(M402="Y/T","Belum diisi","Error")))</f>
        <v>Belum diisi</v>
      </c>
    </row>
    <row r="403" spans="2:14" ht="15.75">
      <c r="B403" s="837"/>
      <c r="C403" s="840"/>
      <c r="D403" s="858"/>
      <c r="E403" s="855"/>
      <c r="F403" s="549">
        <v>2</v>
      </c>
      <c r="G403" s="550"/>
      <c r="H403" s="598" t="str">
        <f t="shared" si="7"/>
        <v>Belum Diisi</v>
      </c>
      <c r="I403" s="592" t="s">
        <v>26</v>
      </c>
      <c r="J403" s="593" t="str">
        <f>IF($D$402="Y/T","Isi Sasaran",IF($E$402=0,0,IF(I403="Y",1,IF(I403="T",0,"Isi Dulu"))))</f>
        <v>Isi Sasaran</v>
      </c>
      <c r="K403" s="592" t="s">
        <v>26</v>
      </c>
      <c r="L403" s="593" t="str">
        <f>IF($D$402="Y/T","Isi Sasaran",IF($E$402=0,0,IF(K403="Y",1,IF(K403="T",0,"Isi Dulu"))))</f>
        <v>Isi Sasaran</v>
      </c>
      <c r="M403" s="849"/>
      <c r="N403" s="852"/>
    </row>
    <row r="404" spans="2:14" ht="15.75">
      <c r="B404" s="837"/>
      <c r="C404" s="840"/>
      <c r="D404" s="858"/>
      <c r="E404" s="855"/>
      <c r="F404" s="549">
        <v>3</v>
      </c>
      <c r="G404" s="550"/>
      <c r="H404" s="598" t="str">
        <f t="shared" si="7"/>
        <v>Belum Diisi</v>
      </c>
      <c r="I404" s="592" t="s">
        <v>26</v>
      </c>
      <c r="J404" s="593" t="str">
        <f>IF($D$402="Y/T","Isi Sasaran",IF($E$402=0,0,IF(I404="Y",1,IF(I404="T",0,"Isi Dulu"))))</f>
        <v>Isi Sasaran</v>
      </c>
      <c r="K404" s="592" t="s">
        <v>26</v>
      </c>
      <c r="L404" s="593" t="str">
        <f>IF($D$402="Y/T","Isi Sasaran",IF($E$402=0,0,IF(K404="Y",1,IF(K404="T",0,"Isi Dulu"))))</f>
        <v>Isi Sasaran</v>
      </c>
      <c r="M404" s="849"/>
      <c r="N404" s="852"/>
    </row>
    <row r="405" spans="2:14" ht="15.75">
      <c r="B405" s="837"/>
      <c r="C405" s="840"/>
      <c r="D405" s="858"/>
      <c r="E405" s="855"/>
      <c r="F405" s="549">
        <v>4</v>
      </c>
      <c r="G405" s="550"/>
      <c r="H405" s="598" t="str">
        <f t="shared" si="7"/>
        <v>Belum Diisi</v>
      </c>
      <c r="I405" s="592" t="s">
        <v>26</v>
      </c>
      <c r="J405" s="593" t="str">
        <f>IF($D$402="Y/T","Isi Sasaran",IF($E$402=0,0,IF(I405="Y",1,IF(I405="T",0,"Isi Dulu"))))</f>
        <v>Isi Sasaran</v>
      </c>
      <c r="K405" s="592" t="s">
        <v>26</v>
      </c>
      <c r="L405" s="593" t="str">
        <f>IF($D$402="Y/T","Isi Sasaran",IF($E$402=0,0,IF(K405="Y",1,IF(K405="T",0,"Isi Dulu"))))</f>
        <v>Isi Sasaran</v>
      </c>
      <c r="M405" s="849"/>
      <c r="N405" s="852"/>
    </row>
    <row r="406" spans="2:14" ht="15.75">
      <c r="B406" s="838"/>
      <c r="C406" s="841"/>
      <c r="D406" s="859"/>
      <c r="E406" s="856"/>
      <c r="F406" s="569">
        <v>5</v>
      </c>
      <c r="G406" s="570"/>
      <c r="H406" s="599" t="str">
        <f t="shared" si="7"/>
        <v>Belum Diisi</v>
      </c>
      <c r="I406" s="595" t="s">
        <v>26</v>
      </c>
      <c r="J406" s="596" t="str">
        <f>IF($D$402="Y/T","Isi Sasaran",IF($E$402=0,0,IF(I406="Y",1,IF(I406="T",0,"Isi Dulu"))))</f>
        <v>Isi Sasaran</v>
      </c>
      <c r="K406" s="595" t="s">
        <v>26</v>
      </c>
      <c r="L406" s="596" t="str">
        <f>IF($D$402="Y/T","Isi Sasaran",IF($E$402=0,0,IF(K406="Y",1,IF(K406="T",0,"Isi Dulu"))))</f>
        <v>Isi Sasaran</v>
      </c>
      <c r="M406" s="850"/>
      <c r="N406" s="853"/>
    </row>
    <row r="407" spans="2:14" ht="15.75">
      <c r="B407" s="836">
        <v>20</v>
      </c>
      <c r="C407" s="839"/>
      <c r="D407" s="857" t="s">
        <v>26</v>
      </c>
      <c r="E407" s="854" t="str">
        <f>IF(D407="Y",1,IF(D407="T",0,IF(D407="Y/T","Belum diisi","Error")))</f>
        <v>Belum diisi</v>
      </c>
      <c r="F407" s="528">
        <v>1</v>
      </c>
      <c r="G407" s="529"/>
      <c r="H407" s="600" t="str">
        <f t="shared" si="7"/>
        <v>Belum Diisi</v>
      </c>
      <c r="I407" s="590" t="s">
        <v>26</v>
      </c>
      <c r="J407" s="591" t="str">
        <f>IF($D$407="Y/T","Isi Sasaran",IF($E$407=0,0,IF(I407="Y",1,IF(I407="T",0,"Isi Dulu"))))</f>
        <v>Isi Sasaran</v>
      </c>
      <c r="K407" s="590" t="s">
        <v>26</v>
      </c>
      <c r="L407" s="591" t="str">
        <f>IF($D$407="Y/T","Isi Sasaran",IF($E$407=0,0,IF(K407="Y",1,IF(K407="T",0,"Isi Dulu"))))</f>
        <v>Isi Sasaran</v>
      </c>
      <c r="M407" s="848" t="s">
        <v>26</v>
      </c>
      <c r="N407" s="851" t="str">
        <f>IF(M407="Y",1,IF(M407="T",0,IF(M407="Y/T","Belum diisi","Error")))</f>
        <v>Belum diisi</v>
      </c>
    </row>
    <row r="408" spans="2:14" ht="15.75">
      <c r="B408" s="837"/>
      <c r="C408" s="840"/>
      <c r="D408" s="858"/>
      <c r="E408" s="855"/>
      <c r="F408" s="549">
        <v>2</v>
      </c>
      <c r="G408" s="550"/>
      <c r="H408" s="598" t="str">
        <f t="shared" si="7"/>
        <v>Belum Diisi</v>
      </c>
      <c r="I408" s="592" t="s">
        <v>26</v>
      </c>
      <c r="J408" s="593" t="str">
        <f>IF($D$407="Y/T","Isi Sasaran",IF($E$407=0,0,IF(I408="Y",1,IF(I408="T",0,"Isi Dulu"))))</f>
        <v>Isi Sasaran</v>
      </c>
      <c r="K408" s="592" t="s">
        <v>26</v>
      </c>
      <c r="L408" s="593" t="str">
        <f>IF($D$407="Y/T","Isi Sasaran",IF($E$407=0,0,IF(K408="Y",1,IF(K408="T",0,"Isi Dulu"))))</f>
        <v>Isi Sasaran</v>
      </c>
      <c r="M408" s="849"/>
      <c r="N408" s="852"/>
    </row>
    <row r="409" spans="2:14" ht="15.75">
      <c r="B409" s="837"/>
      <c r="C409" s="840"/>
      <c r="D409" s="858"/>
      <c r="E409" s="855"/>
      <c r="F409" s="549">
        <v>3</v>
      </c>
      <c r="G409" s="550"/>
      <c r="H409" s="598" t="str">
        <f t="shared" si="7"/>
        <v>Belum Diisi</v>
      </c>
      <c r="I409" s="592" t="s">
        <v>26</v>
      </c>
      <c r="J409" s="593" t="str">
        <f>IF($D$407="Y/T","Isi Sasaran",IF($E$407=0,0,IF(I409="Y",1,IF(I409="T",0,"Isi Dulu"))))</f>
        <v>Isi Sasaran</v>
      </c>
      <c r="K409" s="592" t="s">
        <v>26</v>
      </c>
      <c r="L409" s="593" t="str">
        <f>IF($D$407="Y/T","Isi Sasaran",IF($E$407=0,0,IF(K409="Y",1,IF(K409="T",0,"Isi Dulu"))))</f>
        <v>Isi Sasaran</v>
      </c>
      <c r="M409" s="849"/>
      <c r="N409" s="852"/>
    </row>
    <row r="410" spans="2:14" ht="15.75">
      <c r="B410" s="837"/>
      <c r="C410" s="840"/>
      <c r="D410" s="858"/>
      <c r="E410" s="855"/>
      <c r="F410" s="549">
        <v>4</v>
      </c>
      <c r="G410" s="550"/>
      <c r="H410" s="598" t="str">
        <f t="shared" si="7"/>
        <v>Belum Diisi</v>
      </c>
      <c r="I410" s="592" t="s">
        <v>26</v>
      </c>
      <c r="J410" s="593" t="str">
        <f>IF($D$407="Y/T","Isi Sasaran",IF($E$407=0,0,IF(I410="Y",1,IF(I410="T",0,"Isi Dulu"))))</f>
        <v>Isi Sasaran</v>
      </c>
      <c r="K410" s="592" t="s">
        <v>26</v>
      </c>
      <c r="L410" s="593" t="str">
        <f>IF($D$407="Y/T","Isi Sasaran",IF($E$407=0,0,IF(K410="Y",1,IF(K410="T",0,"Isi Dulu"))))</f>
        <v>Isi Sasaran</v>
      </c>
      <c r="M410" s="849"/>
      <c r="N410" s="852"/>
    </row>
    <row r="411" spans="2:14" ht="15.75">
      <c r="B411" s="838"/>
      <c r="C411" s="841"/>
      <c r="D411" s="859"/>
      <c r="E411" s="856"/>
      <c r="F411" s="569">
        <v>5</v>
      </c>
      <c r="G411" s="570"/>
      <c r="H411" s="599" t="str">
        <f t="shared" si="7"/>
        <v>Belum Diisi</v>
      </c>
      <c r="I411" s="595" t="s">
        <v>26</v>
      </c>
      <c r="J411" s="596" t="str">
        <f>IF($D$407="Y/T","Isi Sasaran",IF($E$407=0,0,IF(I411="Y",1,IF(I411="T",0,"Isi Dulu"))))</f>
        <v>Isi Sasaran</v>
      </c>
      <c r="K411" s="595" t="s">
        <v>26</v>
      </c>
      <c r="L411" s="596" t="str">
        <f>IF($D$407="Y/T","Isi Sasaran",IF($E$407=0,0,IF(K411="Y",1,IF(K411="T",0,"Isi Dulu"))))</f>
        <v>Isi Sasaran</v>
      </c>
      <c r="M411" s="850"/>
      <c r="N411" s="853"/>
    </row>
    <row r="412" spans="2:14" ht="15.75">
      <c r="B412" s="580"/>
      <c r="C412" s="581"/>
      <c r="D412" s="582"/>
      <c r="E412" s="602" t="e">
        <f>AVERAGE(E312:E411)</f>
        <v>#DIV/0!</v>
      </c>
      <c r="F412" s="583"/>
      <c r="G412" s="583"/>
      <c r="H412" s="602" t="e">
        <f>(IF($D312="Y/T",0,AVERAGE(H312:H316))+IF($D317="Y/T",0,AVERAGE(H317:H321))+IF($D322="Y/T",0,AVERAGE(H322:H326))+IF($D327="Y/T",0,AVERAGE(H327:H331))+IF($D332="Y/T",0,AVERAGE(H332:H336))+IF($D337="Y/T",0,AVERAGE(H337:H341))+IF($D342="Y/T",0,AVERAGE(H342:H346))+IF($D347="Y/T",0,AVERAGE(H347:H351))+IF($D352="Y/T",0,AVERAGE(H352:H356))+IF($D357="Y/T",0,AVERAGE(H357:H361))+IF($D362="Y/T",0,AVERAGE(H362:H366))+IF($D367="Y/T",0,AVERAGE(H367:H371))+IF($D372="Y/T",0,AVERAGE(H372:H376))+IF($D377="Y/T",0,AVERAGE(H377:H381))+IF($D382="Y/T",0,AVERAGE(H382:H386))+IF($D387="Y/T",0,AVERAGE(H387:H391))+IF($D392="Y/T",0,AVERAGE(H392:H396))+IF($D397="Y/T",0,AVERAGE(H397:H401))+IF($D402="Y/T",0,AVERAGE(H402:H406))+IF($D407="Y/T",0,AVERAGE(H407:H411)))/(COUNTIF($D312:$D411,"Y")+COUNTIF($D312:$D411,"T"))</f>
        <v>#DIV/0!</v>
      </c>
      <c r="I412" s="582"/>
      <c r="J412" s="602" t="e">
        <f>(IF($D312="Y/T",0,AVERAGE(J312:J316))+IF($D317="Y/T",0,AVERAGE(J317:J321))+IF($D322="Y/T",0,AVERAGE(J322:J326))+IF($D327="Y/T",0,AVERAGE(J327:J331))+IF($D332="Y/T",0,AVERAGE(J332:J336))+IF($D337="Y/T",0,AVERAGE(J337:J341))+IF($D342="Y/T",0,AVERAGE(J342:J346))+IF($D347="Y/T",0,AVERAGE(J347:J351))+IF($D352="Y/T",0,AVERAGE(J352:J356))+IF($D357="Y/T",0,AVERAGE(J357:J361))+IF($D362="Y/T",0,AVERAGE(J362:J366))+IF($D367="Y/T",0,AVERAGE(J367:J371))+IF($D372="Y/T",0,AVERAGE(J372:J376))+IF($D377="Y/T",0,AVERAGE(J377:J381))+IF($D382="Y/T",0,AVERAGE(J382:J386))+IF($D387="Y/T",0,AVERAGE(J387:J391))+IF($D392="Y/T",0,AVERAGE(J392:J396))+IF($D397="Y/T",0,AVERAGE(J397:J401))+IF($D402="Y/T",0,AVERAGE(J402:J406))+IF($D407="Y/T",0,AVERAGE(J407:J411)))/(COUNTIF($D312:$D411,"Y")+COUNTIF($D312:$D411,"T"))</f>
        <v>#DIV/0!</v>
      </c>
      <c r="K412" s="582"/>
      <c r="L412" s="602" t="e">
        <f>(IF($D312="Y/T",0,AVERAGE(L312:L316))+IF($D317="Y/T",0,AVERAGE(L317:L321))+IF($D322="Y/T",0,AVERAGE(L322:L326))+IF($D327="Y/T",0,AVERAGE(L327:L331))+IF($D332="Y/T",0,AVERAGE(L332:L336))+IF($D337="Y/T",0,AVERAGE(L337:L341))+IF($D342="Y/T",0,AVERAGE(L342:L346))+IF($D347="Y/T",0,AVERAGE(L347:L351))+IF($D352="Y/T",0,AVERAGE(L352:L356))+IF($D357="Y/T",0,AVERAGE(L357:L361))+IF($D362="Y/T",0,AVERAGE(L362:L366))+IF($D367="Y/T",0,AVERAGE(L367:L371))+IF($D372="Y/T",0,AVERAGE(L372:L376))+IF($D377="Y/T",0,AVERAGE(L377:L381))+IF($D382="Y/T",0,AVERAGE(L382:L386))+IF($D387="Y/T",0,AVERAGE(L387:L391))+IF($D392="Y/T",0,AVERAGE(L392:L396))+IF($D397="Y/T",0,AVERAGE(L397:L401))+IF($D402="Y/T",0,AVERAGE(L402:L406))+IF($D407="Y/T",0,AVERAGE(L407:L411)))/(COUNTIF($D312:$D411,"Y")+COUNTIF($D312:$D411,"T"))</f>
        <v>#DIV/0!</v>
      </c>
      <c r="M412" s="606"/>
      <c r="N412" s="602" t="e">
        <f>AVERAGE(N312:N411)</f>
        <v>#DIV/0!</v>
      </c>
    </row>
  </sheetData>
  <mergeCells count="496">
    <mergeCell ref="M337:M341"/>
    <mergeCell ref="E342:E346"/>
    <mergeCell ref="B327:B331"/>
    <mergeCell ref="C327:C331"/>
    <mergeCell ref="B285:B289"/>
    <mergeCell ref="M290:M294"/>
    <mergeCell ref="E300:E304"/>
    <mergeCell ref="N317:N321"/>
    <mergeCell ref="C300:C304"/>
    <mergeCell ref="B305:B309"/>
    <mergeCell ref="C285:C289"/>
    <mergeCell ref="M285:M289"/>
    <mergeCell ref="D295:D299"/>
    <mergeCell ref="M322:M326"/>
    <mergeCell ref="C312:C316"/>
    <mergeCell ref="B317:B321"/>
    <mergeCell ref="D322:D326"/>
    <mergeCell ref="E322:E326"/>
    <mergeCell ref="C317:C321"/>
    <mergeCell ref="E312:E316"/>
    <mergeCell ref="C322:C326"/>
    <mergeCell ref="N235:N239"/>
    <mergeCell ref="D312:D316"/>
    <mergeCell ref="D260:D264"/>
    <mergeCell ref="N250:N254"/>
    <mergeCell ref="C250:C254"/>
    <mergeCell ref="M260:M264"/>
    <mergeCell ref="B265:B269"/>
    <mergeCell ref="D255:D259"/>
    <mergeCell ref="M255:M259"/>
    <mergeCell ref="N255:N259"/>
    <mergeCell ref="M300:M304"/>
    <mergeCell ref="B260:B264"/>
    <mergeCell ref="D275:D279"/>
    <mergeCell ref="E265:E269"/>
    <mergeCell ref="E285:E289"/>
    <mergeCell ref="D290:D294"/>
    <mergeCell ref="E290:E294"/>
    <mergeCell ref="N285:N289"/>
    <mergeCell ref="N280:N284"/>
    <mergeCell ref="M295:M299"/>
    <mergeCell ref="B280:B284"/>
    <mergeCell ref="E280:E284"/>
    <mergeCell ref="C280:C284"/>
    <mergeCell ref="M270:M274"/>
    <mergeCell ref="N260:N264"/>
    <mergeCell ref="E270:E274"/>
    <mergeCell ref="D265:D269"/>
    <mergeCell ref="C260:C264"/>
    <mergeCell ref="B270:B274"/>
    <mergeCell ref="C290:C294"/>
    <mergeCell ref="B295:B299"/>
    <mergeCell ref="N295:N299"/>
    <mergeCell ref="D240:D244"/>
    <mergeCell ref="E240:E244"/>
    <mergeCell ref="N275:N279"/>
    <mergeCell ref="D280:D284"/>
    <mergeCell ref="B290:B294"/>
    <mergeCell ref="M280:M284"/>
    <mergeCell ref="E275:E279"/>
    <mergeCell ref="N240:N244"/>
    <mergeCell ref="B240:B244"/>
    <mergeCell ref="C225:C229"/>
    <mergeCell ref="N220:N224"/>
    <mergeCell ref="M198:M202"/>
    <mergeCell ref="N128:N132"/>
    <mergeCell ref="C133:C137"/>
    <mergeCell ref="M138:M142"/>
    <mergeCell ref="C148:C152"/>
    <mergeCell ref="E143:E147"/>
    <mergeCell ref="D138:D142"/>
    <mergeCell ref="C193:C197"/>
    <mergeCell ref="C203:C207"/>
    <mergeCell ref="M193:M197"/>
    <mergeCell ref="E193:E197"/>
    <mergeCell ref="D193:D197"/>
    <mergeCell ref="M210:M214"/>
    <mergeCell ref="D198:D202"/>
    <mergeCell ref="N133:N137"/>
    <mergeCell ref="N148:N152"/>
    <mergeCell ref="E158:E162"/>
    <mergeCell ref="D183:D187"/>
    <mergeCell ref="M133:M137"/>
    <mergeCell ref="M225:M229"/>
    <mergeCell ref="N225:N229"/>
    <mergeCell ref="B377:B381"/>
    <mergeCell ref="E382:E386"/>
    <mergeCell ref="D387:D391"/>
    <mergeCell ref="E377:E381"/>
    <mergeCell ref="D377:D381"/>
    <mergeCell ref="D382:D386"/>
    <mergeCell ref="E387:E391"/>
    <mergeCell ref="M382:M386"/>
    <mergeCell ref="N387:N391"/>
    <mergeCell ref="B382:B386"/>
    <mergeCell ref="M377:M381"/>
    <mergeCell ref="N377:N381"/>
    <mergeCell ref="C387:C391"/>
    <mergeCell ref="M387:M391"/>
    <mergeCell ref="B387:B391"/>
    <mergeCell ref="C382:C386"/>
    <mergeCell ref="N382:N386"/>
    <mergeCell ref="C377:C381"/>
    <mergeCell ref="B347:B351"/>
    <mergeCell ref="N352:N356"/>
    <mergeCell ref="E357:E361"/>
    <mergeCell ref="N300:N304"/>
    <mergeCell ref="D300:D304"/>
    <mergeCell ref="E305:E309"/>
    <mergeCell ref="N362:N366"/>
    <mergeCell ref="D352:D356"/>
    <mergeCell ref="B357:B361"/>
    <mergeCell ref="B322:B326"/>
    <mergeCell ref="M327:M331"/>
    <mergeCell ref="B342:B346"/>
    <mergeCell ref="B337:B341"/>
    <mergeCell ref="M312:M316"/>
    <mergeCell ref="B312:B316"/>
    <mergeCell ref="E317:E321"/>
    <mergeCell ref="N312:N316"/>
    <mergeCell ref="N327:N331"/>
    <mergeCell ref="D332:D336"/>
    <mergeCell ref="N322:N326"/>
    <mergeCell ref="D337:D341"/>
    <mergeCell ref="D327:D331"/>
    <mergeCell ref="E327:E331"/>
    <mergeCell ref="B332:B336"/>
    <mergeCell ref="B397:B401"/>
    <mergeCell ref="M402:M406"/>
    <mergeCell ref="C407:C411"/>
    <mergeCell ref="C402:C406"/>
    <mergeCell ref="B407:B411"/>
    <mergeCell ref="N392:N396"/>
    <mergeCell ref="E407:E411"/>
    <mergeCell ref="C397:C401"/>
    <mergeCell ref="B402:B406"/>
    <mergeCell ref="M392:M396"/>
    <mergeCell ref="D392:D396"/>
    <mergeCell ref="D407:D411"/>
    <mergeCell ref="N397:N401"/>
    <mergeCell ref="M397:M401"/>
    <mergeCell ref="E402:E406"/>
    <mergeCell ref="D402:D406"/>
    <mergeCell ref="E397:E401"/>
    <mergeCell ref="N407:N411"/>
    <mergeCell ref="N402:N406"/>
    <mergeCell ref="M407:M411"/>
    <mergeCell ref="B392:B396"/>
    <mergeCell ref="E392:E396"/>
    <mergeCell ref="C392:C396"/>
    <mergeCell ref="D397:D401"/>
    <mergeCell ref="N372:N376"/>
    <mergeCell ref="C362:C366"/>
    <mergeCell ref="B362:B366"/>
    <mergeCell ref="D362:D366"/>
    <mergeCell ref="E362:E366"/>
    <mergeCell ref="M362:M366"/>
    <mergeCell ref="M357:M361"/>
    <mergeCell ref="E337:E341"/>
    <mergeCell ref="N342:N346"/>
    <mergeCell ref="D342:D346"/>
    <mergeCell ref="C342:C346"/>
    <mergeCell ref="M347:M351"/>
    <mergeCell ref="C357:C361"/>
    <mergeCell ref="E352:E356"/>
    <mergeCell ref="B352:B356"/>
    <mergeCell ref="B367:B371"/>
    <mergeCell ref="N367:N371"/>
    <mergeCell ref="D367:D371"/>
    <mergeCell ref="B372:B376"/>
    <mergeCell ref="C372:C376"/>
    <mergeCell ref="M372:M376"/>
    <mergeCell ref="D372:D376"/>
    <mergeCell ref="E372:E376"/>
    <mergeCell ref="M367:M371"/>
    <mergeCell ref="C367:C371"/>
    <mergeCell ref="E367:E371"/>
    <mergeCell ref="B215:B219"/>
    <mergeCell ref="N230:N234"/>
    <mergeCell ref="E245:E249"/>
    <mergeCell ref="B230:B234"/>
    <mergeCell ref="C188:C192"/>
    <mergeCell ref="N193:N197"/>
    <mergeCell ref="D203:D207"/>
    <mergeCell ref="D347:D351"/>
    <mergeCell ref="C337:C341"/>
    <mergeCell ref="C347:C351"/>
    <mergeCell ref="M352:M356"/>
    <mergeCell ref="D357:D361"/>
    <mergeCell ref="E347:E351"/>
    <mergeCell ref="C352:C356"/>
    <mergeCell ref="M332:M336"/>
    <mergeCell ref="N347:N351"/>
    <mergeCell ref="C332:C336"/>
    <mergeCell ref="N337:N341"/>
    <mergeCell ref="E332:E336"/>
    <mergeCell ref="N357:N361"/>
    <mergeCell ref="M342:M346"/>
    <mergeCell ref="N332:N336"/>
    <mergeCell ref="N123:N127"/>
    <mergeCell ref="D123:D127"/>
    <mergeCell ref="N245:N249"/>
    <mergeCell ref="N210:N214"/>
    <mergeCell ref="B210:B214"/>
    <mergeCell ref="D215:D219"/>
    <mergeCell ref="D210:D214"/>
    <mergeCell ref="E210:E214"/>
    <mergeCell ref="E215:E219"/>
    <mergeCell ref="B209:N209"/>
    <mergeCell ref="E220:E224"/>
    <mergeCell ref="B198:B202"/>
    <mergeCell ref="M203:M207"/>
    <mergeCell ref="C215:C219"/>
    <mergeCell ref="N203:N207"/>
    <mergeCell ref="N188:N192"/>
    <mergeCell ref="E198:E202"/>
    <mergeCell ref="D173:D177"/>
    <mergeCell ref="M163:M167"/>
    <mergeCell ref="B163:B167"/>
    <mergeCell ref="M230:M234"/>
    <mergeCell ref="B225:B229"/>
    <mergeCell ref="D235:D239"/>
    <mergeCell ref="M220:M224"/>
    <mergeCell ref="N86:N90"/>
    <mergeCell ref="E96:E100"/>
    <mergeCell ref="C81:C85"/>
    <mergeCell ref="M173:M177"/>
    <mergeCell ref="B173:B177"/>
    <mergeCell ref="C168:C172"/>
    <mergeCell ref="N138:N142"/>
    <mergeCell ref="C128:C132"/>
    <mergeCell ref="M128:M132"/>
    <mergeCell ref="D133:D137"/>
    <mergeCell ref="E133:E137"/>
    <mergeCell ref="E128:E132"/>
    <mergeCell ref="B153:B157"/>
    <mergeCell ref="N158:N162"/>
    <mergeCell ref="D168:D172"/>
    <mergeCell ref="D163:D167"/>
    <mergeCell ref="E163:E167"/>
    <mergeCell ref="E168:E172"/>
    <mergeCell ref="B128:B132"/>
    <mergeCell ref="M81:M85"/>
    <mergeCell ref="E113:E117"/>
    <mergeCell ref="C96:C100"/>
    <mergeCell ref="D86:D90"/>
    <mergeCell ref="D101:D105"/>
    <mergeCell ref="C235:C239"/>
    <mergeCell ref="E225:E229"/>
    <mergeCell ref="C305:C309"/>
    <mergeCell ref="B311:N311"/>
    <mergeCell ref="D285:D289"/>
    <mergeCell ref="M275:M279"/>
    <mergeCell ref="B275:B279"/>
    <mergeCell ref="C270:C274"/>
    <mergeCell ref="D270:D274"/>
    <mergeCell ref="B235:B239"/>
    <mergeCell ref="E235:E239"/>
    <mergeCell ref="C295:C299"/>
    <mergeCell ref="E295:E299"/>
    <mergeCell ref="C230:C234"/>
    <mergeCell ref="M235:M239"/>
    <mergeCell ref="D245:D249"/>
    <mergeCell ref="M240:M244"/>
    <mergeCell ref="C245:C249"/>
    <mergeCell ref="M265:M269"/>
    <mergeCell ref="D250:D254"/>
    <mergeCell ref="C265:C269"/>
    <mergeCell ref="C275:C279"/>
    <mergeCell ref="D305:D309"/>
    <mergeCell ref="D230:D234"/>
    <mergeCell ref="G3:G4"/>
    <mergeCell ref="N101:N105"/>
    <mergeCell ref="B51:B55"/>
    <mergeCell ref="M61:M65"/>
    <mergeCell ref="E66:E70"/>
    <mergeCell ref="D56:D60"/>
    <mergeCell ref="N56:N60"/>
    <mergeCell ref="N96:N100"/>
    <mergeCell ref="C91:C95"/>
    <mergeCell ref="E101:E105"/>
    <mergeCell ref="M91:M95"/>
    <mergeCell ref="N91:N95"/>
    <mergeCell ref="E56:E60"/>
    <mergeCell ref="M51:M55"/>
    <mergeCell ref="E51:E55"/>
    <mergeCell ref="M101:M105"/>
    <mergeCell ref="B96:B100"/>
    <mergeCell ref="E76:E80"/>
    <mergeCell ref="M86:M90"/>
    <mergeCell ref="D96:D100"/>
    <mergeCell ref="B91:B95"/>
    <mergeCell ref="B81:B85"/>
    <mergeCell ref="N66:N70"/>
    <mergeCell ref="M96:M100"/>
    <mergeCell ref="K4:L4"/>
    <mergeCell ref="E16:E20"/>
    <mergeCell ref="B11:B15"/>
    <mergeCell ref="N11:N15"/>
    <mergeCell ref="M31:M35"/>
    <mergeCell ref="E41:E45"/>
    <mergeCell ref="D36:D40"/>
    <mergeCell ref="D31:D35"/>
    <mergeCell ref="B31:B35"/>
    <mergeCell ref="B26:B30"/>
    <mergeCell ref="D16:D20"/>
    <mergeCell ref="M4:N4"/>
    <mergeCell ref="B6:B10"/>
    <mergeCell ref="N41:N45"/>
    <mergeCell ref="M26:M30"/>
    <mergeCell ref="C16:C20"/>
    <mergeCell ref="D26:D30"/>
    <mergeCell ref="E21:E25"/>
    <mergeCell ref="C21:C25"/>
    <mergeCell ref="B41:B45"/>
    <mergeCell ref="N6:N10"/>
    <mergeCell ref="D11:D15"/>
    <mergeCell ref="H3:H4"/>
    <mergeCell ref="F3:F4"/>
    <mergeCell ref="N46:N50"/>
    <mergeCell ref="D91:D95"/>
    <mergeCell ref="D51:D55"/>
    <mergeCell ref="M46:M50"/>
    <mergeCell ref="B1:N1"/>
    <mergeCell ref="N153:N157"/>
    <mergeCell ref="D143:D147"/>
    <mergeCell ref="B148:B152"/>
    <mergeCell ref="N118:N122"/>
    <mergeCell ref="B108:B112"/>
    <mergeCell ref="M123:M127"/>
    <mergeCell ref="D113:D117"/>
    <mergeCell ref="N113:N117"/>
    <mergeCell ref="E86:E90"/>
    <mergeCell ref="B76:B80"/>
    <mergeCell ref="D76:D80"/>
    <mergeCell ref="C86:C90"/>
    <mergeCell ref="E81:E85"/>
    <mergeCell ref="D81:D85"/>
    <mergeCell ref="B138:B142"/>
    <mergeCell ref="N143:N147"/>
    <mergeCell ref="E148:E152"/>
    <mergeCell ref="B133:B137"/>
    <mergeCell ref="B86:B90"/>
    <mergeCell ref="M66:M70"/>
    <mergeCell ref="C51:C55"/>
    <mergeCell ref="B56:B60"/>
    <mergeCell ref="N51:N55"/>
    <mergeCell ref="N61:N65"/>
    <mergeCell ref="D71:D75"/>
    <mergeCell ref="C56:C60"/>
    <mergeCell ref="B66:B70"/>
    <mergeCell ref="N81:N85"/>
    <mergeCell ref="C76:C80"/>
    <mergeCell ref="M76:M80"/>
    <mergeCell ref="N76:N80"/>
    <mergeCell ref="M71:M75"/>
    <mergeCell ref="N71:N75"/>
    <mergeCell ref="C71:C75"/>
    <mergeCell ref="M56:M60"/>
    <mergeCell ref="E71:E75"/>
    <mergeCell ref="D66:D70"/>
    <mergeCell ref="B61:B65"/>
    <mergeCell ref="C61:C65"/>
    <mergeCell ref="D61:D65"/>
    <mergeCell ref="E61:E65"/>
    <mergeCell ref="C66:C70"/>
    <mergeCell ref="D46:D50"/>
    <mergeCell ref="C46:C50"/>
    <mergeCell ref="B36:B40"/>
    <mergeCell ref="C31:C35"/>
    <mergeCell ref="B21:B25"/>
    <mergeCell ref="M36:M40"/>
    <mergeCell ref="C36:C40"/>
    <mergeCell ref="M41:M45"/>
    <mergeCell ref="E36:E40"/>
    <mergeCell ref="C41:C45"/>
    <mergeCell ref="B46:B50"/>
    <mergeCell ref="E46:E50"/>
    <mergeCell ref="B2:N2"/>
    <mergeCell ref="E11:E15"/>
    <mergeCell ref="D41:D45"/>
    <mergeCell ref="N31:N35"/>
    <mergeCell ref="E26:E30"/>
    <mergeCell ref="C26:C30"/>
    <mergeCell ref="M11:M15"/>
    <mergeCell ref="D3:E4"/>
    <mergeCell ref="B5:N5"/>
    <mergeCell ref="E31:E35"/>
    <mergeCell ref="M16:M20"/>
    <mergeCell ref="B16:B20"/>
    <mergeCell ref="N21:N25"/>
    <mergeCell ref="N36:N40"/>
    <mergeCell ref="D21:D25"/>
    <mergeCell ref="M21:M25"/>
    <mergeCell ref="C11:C15"/>
    <mergeCell ref="C6:C10"/>
    <mergeCell ref="D6:D10"/>
    <mergeCell ref="E6:E10"/>
    <mergeCell ref="M6:M10"/>
    <mergeCell ref="N16:N20"/>
    <mergeCell ref="B3:B4"/>
    <mergeCell ref="C3:C4"/>
    <mergeCell ref="I3:N3"/>
    <mergeCell ref="I4:J4"/>
    <mergeCell ref="B300:B304"/>
    <mergeCell ref="M317:M321"/>
    <mergeCell ref="N305:N309"/>
    <mergeCell ref="D317:D321"/>
    <mergeCell ref="M305:M309"/>
    <mergeCell ref="M245:M249"/>
    <mergeCell ref="C255:C259"/>
    <mergeCell ref="M250:M254"/>
    <mergeCell ref="E250:E254"/>
    <mergeCell ref="E255:E259"/>
    <mergeCell ref="B250:B254"/>
    <mergeCell ref="D225:D229"/>
    <mergeCell ref="M215:M219"/>
    <mergeCell ref="B220:B224"/>
    <mergeCell ref="N168:N172"/>
    <mergeCell ref="C163:C167"/>
    <mergeCell ref="C173:C177"/>
    <mergeCell ref="N215:N219"/>
    <mergeCell ref="C210:C214"/>
    <mergeCell ref="D220:D224"/>
    <mergeCell ref="N198:N202"/>
    <mergeCell ref="B71:B75"/>
    <mergeCell ref="E91:E95"/>
    <mergeCell ref="B107:J107"/>
    <mergeCell ref="B203:B207"/>
    <mergeCell ref="D118:D122"/>
    <mergeCell ref="B101:B105"/>
    <mergeCell ref="E108:E112"/>
    <mergeCell ref="C101:C105"/>
    <mergeCell ref="C113:C117"/>
    <mergeCell ref="D108:D112"/>
    <mergeCell ref="B183:B187"/>
    <mergeCell ref="B123:B127"/>
    <mergeCell ref="M148:M152"/>
    <mergeCell ref="D128:D132"/>
    <mergeCell ref="E118:E122"/>
    <mergeCell ref="C108:C112"/>
    <mergeCell ref="M113:M117"/>
    <mergeCell ref="M108:M112"/>
    <mergeCell ref="B178:B182"/>
    <mergeCell ref="E178:E182"/>
    <mergeCell ref="C178:C182"/>
    <mergeCell ref="C118:C122"/>
    <mergeCell ref="B118:B122"/>
    <mergeCell ref="N108:N112"/>
    <mergeCell ref="E123:E127"/>
    <mergeCell ref="B143:B147"/>
    <mergeCell ref="N290:N294"/>
    <mergeCell ref="E260:E264"/>
    <mergeCell ref="C240:C244"/>
    <mergeCell ref="B255:B259"/>
    <mergeCell ref="B188:B192"/>
    <mergeCell ref="M188:M192"/>
    <mergeCell ref="E203:E207"/>
    <mergeCell ref="M158:M162"/>
    <mergeCell ref="C153:C157"/>
    <mergeCell ref="M153:M157"/>
    <mergeCell ref="D158:D162"/>
    <mergeCell ref="C158:C162"/>
    <mergeCell ref="E153:E157"/>
    <mergeCell ref="D178:D182"/>
    <mergeCell ref="M168:M172"/>
    <mergeCell ref="N173:N177"/>
    <mergeCell ref="B168:B172"/>
    <mergeCell ref="B193:B197"/>
    <mergeCell ref="M178:M182"/>
    <mergeCell ref="E173:E177"/>
    <mergeCell ref="N270:N274"/>
    <mergeCell ref="N26:N30"/>
    <mergeCell ref="N265:N269"/>
    <mergeCell ref="B245:B249"/>
    <mergeCell ref="E230:E234"/>
    <mergeCell ref="C220:C224"/>
    <mergeCell ref="N163:N167"/>
    <mergeCell ref="D153:D157"/>
    <mergeCell ref="B158:B162"/>
    <mergeCell ref="B113:B117"/>
    <mergeCell ref="M118:M122"/>
    <mergeCell ref="C123:C127"/>
    <mergeCell ref="C183:C187"/>
    <mergeCell ref="M183:M187"/>
    <mergeCell ref="C198:C202"/>
    <mergeCell ref="E183:E187"/>
    <mergeCell ref="D188:D192"/>
    <mergeCell ref="E188:E192"/>
    <mergeCell ref="N183:N187"/>
    <mergeCell ref="N178:N182"/>
    <mergeCell ref="C138:C142"/>
    <mergeCell ref="M143:M147"/>
    <mergeCell ref="D148:D152"/>
    <mergeCell ref="E138:E142"/>
    <mergeCell ref="C143:C147"/>
  </mergeCells>
  <dataValidations count="92">
    <dataValidation type="list" allowBlank="1" showInputMessage="1" showErrorMessage="1" sqref="D11">
      <formula1>"Y,T,Y/T"</formula1>
    </dataValidation>
    <dataValidation type="list" allowBlank="1" showInputMessage="1" showErrorMessage="1" sqref="D46">
      <formula1>"Y,T,Y/T"</formula1>
    </dataValidation>
    <dataValidation type="list" allowBlank="1" showInputMessage="1" showErrorMessage="1" sqref="D36">
      <formula1>"Y,T,Y/T"</formula1>
    </dataValidation>
    <dataValidation type="list" allowBlank="1" showInputMessage="1" showErrorMessage="1" sqref="D26">
      <formula1>"Y,T,Y/T"</formula1>
    </dataValidation>
    <dataValidation type="list" allowBlank="1" showInputMessage="1" showErrorMessage="1" sqref="D6">
      <formula1>"Y,T,Y/T"</formula1>
    </dataValidation>
    <dataValidation type="list" allowBlank="1" showInputMessage="1" showErrorMessage="1" sqref="D153">
      <formula1>"Y,T,Y/T"</formula1>
    </dataValidation>
    <dataValidation type="list" allowBlank="1" showInputMessage="1" showErrorMessage="1" sqref="D210">
      <formula1>"Y,T,Y/T"</formula1>
    </dataValidation>
    <dataValidation type="list" allowBlank="1" showInputMessage="1" showErrorMessage="1" sqref="D31">
      <formula1>"Y,T,Y/T"</formula1>
    </dataValidation>
    <dataValidation type="list" allowBlank="1" showInputMessage="1" showErrorMessage="1" sqref="D96">
      <formula1>"Y,T,Y/T"</formula1>
    </dataValidation>
    <dataValidation type="list" allowBlank="1" showInputMessage="1" showErrorMessage="1" sqref="I108:I207">
      <formula1>"Y,T,Y/T"</formula1>
    </dataValidation>
    <dataValidation type="list" allowBlank="1" showInputMessage="1" showErrorMessage="1" sqref="K6:K105">
      <formula1>"Y,T,Y/T"</formula1>
    </dataValidation>
    <dataValidation type="list" allowBlank="1" showInputMessage="1" showErrorMessage="1" sqref="I6:I105">
      <formula1>"Y,T,Y/T"</formula1>
    </dataValidation>
    <dataValidation type="list" allowBlank="1" showInputMessage="1" showErrorMessage="1" sqref="M6:M105">
      <formula1>"Y,T,Y/T"</formula1>
    </dataValidation>
    <dataValidation type="list" allowBlank="1" showInputMessage="1" showErrorMessage="1" sqref="K210:K309">
      <formula1>"Y,T,Y/T"</formula1>
    </dataValidation>
    <dataValidation type="list" allowBlank="1" showInputMessage="1" showErrorMessage="1" sqref="I210:I309">
      <formula1>"Y,T,Y/T"</formula1>
    </dataValidation>
    <dataValidation type="list" allowBlank="1" showInputMessage="1" showErrorMessage="1" sqref="M312:M411">
      <formula1>"Y,T,Y/T"</formula1>
    </dataValidation>
    <dataValidation type="list" allowBlank="1" showInputMessage="1" showErrorMessage="1" sqref="D16">
      <formula1>"Y,T,Y/T"</formula1>
    </dataValidation>
    <dataValidation type="list" allowBlank="1" showInputMessage="1" showErrorMessage="1" sqref="D66">
      <formula1>"Y,T,Y/T"</formula1>
    </dataValidation>
    <dataValidation type="list" allowBlank="1" showInputMessage="1" showErrorMessage="1" sqref="D56">
      <formula1>"Y,T,Y/T"</formula1>
    </dataValidation>
    <dataValidation type="list" allowBlank="1" showInputMessage="1" showErrorMessage="1" sqref="D41">
      <formula1>"Y,T,Y/T"</formula1>
    </dataValidation>
    <dataValidation type="list" allowBlank="1" showInputMessage="1" showErrorMessage="1" sqref="D332">
      <formula1>"Y,T,Y/T"</formula1>
    </dataValidation>
    <dataValidation type="list" allowBlank="1" showInputMessage="1" showErrorMessage="1" sqref="D402">
      <formula1>"Y,T,Y/T"</formula1>
    </dataValidation>
    <dataValidation type="list" allowBlank="1" showInputMessage="1" showErrorMessage="1" sqref="D392">
      <formula1>"Y,T,Y/T"</formula1>
    </dataValidation>
    <dataValidation type="list" allowBlank="1" showInputMessage="1" showErrorMessage="1" sqref="D367">
      <formula1>"Y,T,Y/T"</formula1>
    </dataValidation>
    <dataValidation type="list" allowBlank="1" showInputMessage="1" showErrorMessage="1" sqref="I312:I411">
      <formula1>"Y,T,Y/T"</formula1>
    </dataValidation>
    <dataValidation type="list" allowBlank="1" showInputMessage="1" showErrorMessage="1" sqref="K312:K411">
      <formula1>"Y,T,Y/T"</formula1>
    </dataValidation>
    <dataValidation type="list" allowBlank="1" showInputMessage="1" showErrorMessage="1" sqref="D215">
      <formula1>"Y,T,Y/T"</formula1>
    </dataValidation>
    <dataValidation type="list" allowBlank="1" showInputMessage="1" showErrorMessage="1" sqref="D270">
      <formula1>"Y,T,Y/T"</formula1>
    </dataValidation>
    <dataValidation type="list" allowBlank="1" showInputMessage="1" showErrorMessage="1" sqref="D295">
      <formula1>"Y,T,Y/T"</formula1>
    </dataValidation>
    <dataValidation type="list" allowBlank="1" showInputMessage="1" showErrorMessage="1" sqref="D352">
      <formula1>"Y,T,Y/T"</formula1>
    </dataValidation>
    <dataValidation type="list" allowBlank="1" showInputMessage="1" showErrorMessage="1" sqref="D250">
      <formula1>"Y,T,Y/T"</formula1>
    </dataValidation>
    <dataValidation type="list" allowBlank="1" showInputMessage="1" showErrorMessage="1" sqref="D322">
      <formula1>"Y,T,Y/T"</formula1>
    </dataValidation>
    <dataValidation type="list" allowBlank="1" showInputMessage="1" showErrorMessage="1" sqref="D312">
      <formula1>"Y,T,Y/T"</formula1>
    </dataValidation>
    <dataValidation type="list" allowBlank="1" showInputMessage="1" showErrorMessage="1" sqref="D285">
      <formula1>"Y,T,Y/T"</formula1>
    </dataValidation>
    <dataValidation type="list" allowBlank="1" showInputMessage="1" showErrorMessage="1" sqref="D245">
      <formula1>"Y,T,Y/T"</formula1>
    </dataValidation>
    <dataValidation type="list" allowBlank="1" showInputMessage="1" showErrorMessage="1" sqref="D300">
      <formula1>"Y,T,Y/T"</formula1>
    </dataValidation>
    <dataValidation type="list" allowBlank="1" showInputMessage="1" showErrorMessage="1" sqref="D265">
      <formula1>"Y,T,Y/T"</formula1>
    </dataValidation>
    <dataValidation type="list" allowBlank="1" showInputMessage="1" showErrorMessage="1" sqref="D275">
      <formula1>"Y,T,Y/T"</formula1>
    </dataValidation>
    <dataValidation type="list" allowBlank="1" showInputMessage="1" showErrorMessage="1" sqref="D235">
      <formula1>"Y,T,Y/T"</formula1>
    </dataValidation>
    <dataValidation type="list" allowBlank="1" showInputMessage="1" showErrorMessage="1" sqref="D290">
      <formula1>"Y,T,Y/T"</formula1>
    </dataValidation>
    <dataValidation type="list" allowBlank="1" showInputMessage="1" showErrorMessage="1" sqref="D317">
      <formula1>"Y,T,Y/T"</formula1>
    </dataValidation>
    <dataValidation type="list" allowBlank="1" showInputMessage="1" showErrorMessage="1" sqref="D372">
      <formula1>"Y,T,Y/T"</formula1>
    </dataValidation>
    <dataValidation type="list" allowBlank="1" showInputMessage="1" showErrorMessage="1" sqref="D407">
      <formula1>"Y,T,Y/T"</formula1>
    </dataValidation>
    <dataValidation type="list" allowBlank="1" showInputMessage="1" showErrorMessage="1" sqref="D337">
      <formula1>"Y,T,Y/T"</formula1>
    </dataValidation>
    <dataValidation type="list" allowBlank="1" showInputMessage="1" showErrorMessage="1" sqref="D397">
      <formula1>"Y,T,Y/T"</formula1>
    </dataValidation>
    <dataValidation type="list" allowBlank="1" showInputMessage="1" showErrorMessage="1" sqref="D377">
      <formula1>"Y,T,Y/T"</formula1>
    </dataValidation>
    <dataValidation type="list" allowBlank="1" showInputMessage="1" showErrorMessage="1" sqref="D387">
      <formula1>"Y,T,Y/T"</formula1>
    </dataValidation>
    <dataValidation type="list" allowBlank="1" showInputMessage="1" showErrorMessage="1" sqref="D51">
      <formula1>"Y,T,Y/T"</formula1>
    </dataValidation>
    <dataValidation type="list" allowBlank="1" showInputMessage="1" showErrorMessage="1" sqref="K108:K207">
      <formula1>"Y,T,Y/T"</formula1>
    </dataValidation>
    <dataValidation type="list" allowBlank="1" showInputMessage="1" showErrorMessage="1" sqref="D91">
      <formula1>"Y,T,Y/T"</formula1>
    </dataValidation>
    <dataValidation type="list" allowBlank="1" showInputMessage="1" showErrorMessage="1" sqref="D81">
      <formula1>"Y,T,Y/T"</formula1>
    </dataValidation>
    <dataValidation type="list" allowBlank="1" showInputMessage="1" showErrorMessage="1" sqref="D76">
      <formula1>"Y,T,Y/T"</formula1>
    </dataValidation>
    <dataValidation type="list" allowBlank="1" showInputMessage="1" showErrorMessage="1" sqref="D71">
      <formula1>"Y,T,Y/T"</formula1>
    </dataValidation>
    <dataValidation type="list" allowBlank="1" showInputMessage="1" showErrorMessage="1" sqref="D101">
      <formula1>"Y,T,Y/T"</formula1>
    </dataValidation>
    <dataValidation type="list" allowBlank="1" showInputMessage="1" showErrorMessage="1" sqref="D21">
      <formula1>"Y,T,Y/T"</formula1>
    </dataValidation>
    <dataValidation type="list" allowBlank="1" showInputMessage="1" showErrorMessage="1" sqref="D138">
      <formula1>"Y,T,Y/T"</formula1>
    </dataValidation>
    <dataValidation type="list" allowBlank="1" showInputMessage="1" showErrorMessage="1" sqref="M108:M207">
      <formula1>"Y,T,Y/T"</formula1>
    </dataValidation>
    <dataValidation type="list" allowBlank="1" showInputMessage="1" showErrorMessage="1" sqref="D61">
      <formula1>"Y,T,Y/T"</formula1>
    </dataValidation>
    <dataValidation type="list" allowBlank="1" showInputMessage="1" showErrorMessage="1" sqref="M210:M309">
      <formula1>"Y,T,Y/T"</formula1>
    </dataValidation>
    <dataValidation type="list" allowBlank="1" showInputMessage="1" showErrorMessage="1" sqref="D163">
      <formula1>"Y,T,Y/T"</formula1>
    </dataValidation>
    <dataValidation type="list" allowBlank="1" showInputMessage="1" showErrorMessage="1" sqref="D220">
      <formula1>"Y,T,Y/T"</formula1>
    </dataValidation>
    <dataValidation type="list" allowBlank="1" showInputMessage="1" showErrorMessage="1" sqref="D183">
      <formula1>"Y,T,Y/T"</formula1>
    </dataValidation>
    <dataValidation type="list" allowBlank="1" showInputMessage="1" showErrorMessage="1" sqref="D193">
      <formula1>"Y,T,Y/T"</formula1>
    </dataValidation>
    <dataValidation type="list" allowBlank="1" showInputMessage="1" showErrorMessage="1" sqref="D327">
      <formula1>"Y,T,Y/T"</formula1>
    </dataValidation>
    <dataValidation type="list" allowBlank="1" showInputMessage="1" showErrorMessage="1" sqref="D382">
      <formula1>"Y,T,Y/T"</formula1>
    </dataValidation>
    <dataValidation type="list" allowBlank="1" showInputMessage="1" showErrorMessage="1" sqref="D347">
      <formula1>"Y,T,Y/T"</formula1>
    </dataValidation>
    <dataValidation type="list" allowBlank="1" showInputMessage="1" showErrorMessage="1" sqref="D357">
      <formula1>"Y,T,Y/T"</formula1>
    </dataValidation>
    <dataValidation type="list" allowBlank="1" showInputMessage="1" showErrorMessage="1" sqref="D143">
      <formula1>"Y,T,Y/T"</formula1>
    </dataValidation>
    <dataValidation type="list" allowBlank="1" showInputMessage="1" showErrorMessage="1" sqref="D198">
      <formula1>"Y,T,Y/T"</formula1>
    </dataValidation>
    <dataValidation type="list" allowBlank="1" showInputMessage="1" showErrorMessage="1" sqref="D305">
      <formula1>"Y,T,Y/T"</formula1>
    </dataValidation>
    <dataValidation type="list" allowBlank="1" showInputMessage="1" showErrorMessage="1" sqref="D362">
      <formula1>"Y,T,Y/T"</formula1>
    </dataValidation>
    <dataValidation type="list" allowBlank="1" showInputMessage="1" showErrorMessage="1" sqref="D118">
      <formula1>"Y,T,Y/T"</formula1>
    </dataValidation>
    <dataValidation type="list" allowBlank="1" showInputMessage="1" showErrorMessage="1" sqref="D178">
      <formula1>"Y,T,Y/T"</formula1>
    </dataValidation>
    <dataValidation type="list" allowBlank="1" showInputMessage="1" showErrorMessage="1" sqref="D255">
      <formula1>"Y,T,Y/T"</formula1>
    </dataValidation>
    <dataValidation type="list" allowBlank="1" showInputMessage="1" showErrorMessage="1" sqref="D342">
      <formula1>"Y,T,Y/T"</formula1>
    </dataValidation>
    <dataValidation type="list" allowBlank="1" showInputMessage="1" showErrorMessage="1" sqref="D113">
      <formula1>"Y,T,Y/T"</formula1>
    </dataValidation>
    <dataValidation type="list" allowBlank="1" showInputMessage="1" showErrorMessage="1" sqref="D158">
      <formula1>"Y,T,Y/T"</formula1>
    </dataValidation>
    <dataValidation type="list" allowBlank="1" showInputMessage="1" showErrorMessage="1" sqref="D133">
      <formula1>"Y,T,Y/T"</formula1>
    </dataValidation>
    <dataValidation type="list" allowBlank="1" showInputMessage="1" showErrorMessage="1" sqref="D123">
      <formula1>"Y,T,Y/T"</formula1>
    </dataValidation>
    <dataValidation type="list" allowBlank="1" showInputMessage="1" showErrorMessage="1" sqref="D108">
      <formula1>"Y,T,Y/T"</formula1>
    </dataValidation>
    <dataValidation type="list" allowBlank="1" showInputMessage="1" showErrorMessage="1" sqref="D225">
      <formula1>"Y,T,Y/T"</formula1>
    </dataValidation>
    <dataValidation type="list" allowBlank="1" showInputMessage="1" showErrorMessage="1" sqref="D280">
      <formula1>"Y,T,Y/T"</formula1>
    </dataValidation>
    <dataValidation type="list" allowBlank="1" showInputMessage="1" showErrorMessage="1" sqref="D128">
      <formula1>"Y,T,Y/T"</formula1>
    </dataValidation>
    <dataValidation type="list" allowBlank="1" showInputMessage="1" showErrorMessage="1" sqref="D188">
      <formula1>"Y,T,Y/T"</formula1>
    </dataValidation>
    <dataValidation type="list" allowBlank="1" showInputMessage="1" showErrorMessage="1" sqref="D168">
      <formula1>"Y,T,Y/T"</formula1>
    </dataValidation>
    <dataValidation type="list" allowBlank="1" showInputMessage="1" showErrorMessage="1" sqref="D240">
      <formula1>"Y,T,Y/T"</formula1>
    </dataValidation>
    <dataValidation type="list" allowBlank="1" showInputMessage="1" showErrorMessage="1" sqref="D230">
      <formula1>"Y,T,Y/T"</formula1>
    </dataValidation>
    <dataValidation type="list" allowBlank="1" showInputMessage="1" showErrorMessage="1" sqref="D203">
      <formula1>"Y,T,Y/T"</formula1>
    </dataValidation>
    <dataValidation type="list" allowBlank="1" showInputMessage="1" showErrorMessage="1" sqref="D86">
      <formula1>"Y,T,Y/T"</formula1>
    </dataValidation>
    <dataValidation type="list" allowBlank="1" showInputMessage="1" showErrorMessage="1" sqref="D148">
      <formula1>"Y,T,Y/T"</formula1>
    </dataValidation>
    <dataValidation type="list" allowBlank="1" showInputMessage="1" showErrorMessage="1" sqref="D173">
      <formula1>"Y,T,Y/T"</formula1>
    </dataValidation>
    <dataValidation type="list" allowBlank="1" showInputMessage="1" showErrorMessage="1" sqref="D260">
      <formula1>"Y,T,Y/T"</formula1>
    </dataValidation>
  </dataValidations>
  <pageMargins left="0.25" right="0.25" top="0.75" bottom="0.75" header="0.3" footer="0.3"/>
  <pageSetup paperSize="9" scale="2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519"/>
  <sheetViews>
    <sheetView workbookViewId="0">
      <pane xSplit="3" ySplit="3" topLeftCell="AD4" activePane="bottomRight" state="frozen"/>
      <selection pane="topRight"/>
      <selection pane="bottomLeft"/>
      <selection pane="bottomRight" activeCell="AL5" sqref="AL5"/>
    </sheetView>
  </sheetViews>
  <sheetFormatPr defaultColWidth="8.85546875" defaultRowHeight="12.75"/>
  <cols>
    <col min="1" max="1" width="3.140625" style="47" customWidth="1"/>
    <col min="2" max="2" width="6.42578125" style="48" customWidth="1"/>
    <col min="3" max="3" width="24.140625" style="49" customWidth="1"/>
    <col min="4" max="4" width="8.42578125" style="50" customWidth="1"/>
    <col min="5" max="5" width="9.140625" style="50" customWidth="1"/>
    <col min="6" max="7" width="9.42578125" style="50" customWidth="1"/>
    <col min="8" max="8" width="8.42578125" style="50" customWidth="1"/>
    <col min="9" max="9" width="9.140625" style="50" customWidth="1"/>
    <col min="10" max="10" width="8.42578125" style="50" customWidth="1"/>
    <col min="11" max="11" width="9.140625" style="50" customWidth="1"/>
    <col min="12" max="12" width="8.42578125" style="50" customWidth="1"/>
    <col min="13" max="13" width="9.140625" style="50" customWidth="1"/>
    <col min="14" max="14" width="8.42578125" style="50" customWidth="1"/>
    <col min="15" max="15" width="9.140625" style="50" customWidth="1"/>
    <col min="16" max="16" width="8.42578125" style="50" customWidth="1"/>
    <col min="17" max="17" width="9.140625" style="50" customWidth="1"/>
    <col min="18" max="18" width="8.42578125" style="50" customWidth="1"/>
    <col min="19" max="19" width="9.140625" style="50" customWidth="1"/>
    <col min="20" max="20" width="8.42578125" style="50" customWidth="1"/>
    <col min="21" max="21" width="9.140625" style="50" customWidth="1"/>
    <col min="22" max="22" width="8.42578125" style="50" customWidth="1"/>
    <col min="23" max="23" width="9.140625" style="50" customWidth="1"/>
    <col min="24" max="24" width="8.42578125" style="50" customWidth="1"/>
    <col min="25" max="25" width="9.140625" style="50" customWidth="1"/>
    <col min="26" max="26" width="8.42578125" style="50" customWidth="1"/>
    <col min="27" max="27" width="9.140625" style="50" customWidth="1"/>
    <col min="28" max="28" width="8.42578125" style="50" customWidth="1"/>
    <col min="29" max="29" width="9.140625" style="50" customWidth="1"/>
    <col min="30" max="30" width="8.42578125" style="50" customWidth="1"/>
    <col min="31" max="31" width="9.140625" style="50" customWidth="1"/>
    <col min="32" max="32" width="8.42578125" style="50" customWidth="1"/>
    <col min="33" max="33" width="9.140625" style="50" customWidth="1"/>
    <col min="34" max="34" width="8.42578125" style="50" customWidth="1"/>
    <col min="35" max="35" width="9.140625" style="50" customWidth="1"/>
    <col min="36" max="36" width="8.42578125" style="50" customWidth="1"/>
    <col min="37" max="37" width="9.140625" style="50" customWidth="1"/>
    <col min="38" max="38" width="8.42578125" style="50" customWidth="1"/>
    <col min="39" max="39" width="9.140625" style="50" customWidth="1"/>
    <col min="40" max="40" width="8.42578125" style="50" customWidth="1"/>
    <col min="41" max="41" width="9.140625" style="50" customWidth="1"/>
    <col min="42" max="42" width="8.42578125" style="50" customWidth="1"/>
    <col min="43" max="45" width="9.140625" style="50" customWidth="1"/>
    <col min="46" max="46" width="8.42578125" style="50" customWidth="1"/>
    <col min="47" max="47" width="9.140625" style="50" customWidth="1"/>
    <col min="48" max="48" width="8.42578125" style="50" customWidth="1"/>
    <col min="49" max="49" width="9.140625" style="50" customWidth="1"/>
    <col min="50" max="16384" width="8.85546875" style="50"/>
  </cols>
  <sheetData>
    <row r="1" spans="1:49">
      <c r="A1" s="47">
        <v>1</v>
      </c>
      <c r="B1" s="636" t="s">
        <v>692</v>
      </c>
      <c r="C1" s="636" t="s">
        <v>693</v>
      </c>
      <c r="D1" s="644" t="s">
        <v>694</v>
      </c>
      <c r="E1" s="645"/>
      <c r="F1" s="645"/>
      <c r="G1" s="645"/>
      <c r="H1" s="645"/>
      <c r="I1" s="645"/>
      <c r="J1" s="645"/>
      <c r="K1" s="645"/>
      <c r="L1" s="645"/>
      <c r="M1" s="645"/>
      <c r="N1" s="645"/>
      <c r="O1" s="645"/>
      <c r="P1" s="645"/>
      <c r="Q1" s="645"/>
      <c r="R1" s="645"/>
      <c r="S1" s="646"/>
      <c r="T1" s="647" t="s">
        <v>695</v>
      </c>
      <c r="U1" s="648"/>
      <c r="V1" s="648"/>
      <c r="W1" s="648"/>
      <c r="X1" s="648"/>
      <c r="Y1" s="648"/>
      <c r="Z1" s="648"/>
      <c r="AA1" s="648"/>
      <c r="AB1" s="648"/>
      <c r="AC1" s="649"/>
      <c r="AD1" s="657" t="s">
        <v>696</v>
      </c>
      <c r="AE1" s="658"/>
      <c r="AF1" s="658"/>
      <c r="AG1" s="658"/>
      <c r="AH1" s="658"/>
      <c r="AI1" s="659"/>
      <c r="AJ1" s="654" t="s">
        <v>697</v>
      </c>
      <c r="AK1" s="655"/>
      <c r="AL1" s="655"/>
      <c r="AM1" s="655"/>
      <c r="AN1" s="655"/>
      <c r="AO1" s="656"/>
      <c r="AP1" s="633" t="s">
        <v>698</v>
      </c>
      <c r="AQ1" s="633"/>
      <c r="AR1" s="633"/>
      <c r="AS1" s="633"/>
      <c r="AT1" s="633"/>
      <c r="AU1" s="633"/>
      <c r="AV1" s="633"/>
      <c r="AW1" s="633"/>
    </row>
    <row r="2" spans="1:49" s="51" customFormat="1" ht="50.25" customHeight="1">
      <c r="A2" s="51">
        <v>2</v>
      </c>
      <c r="B2" s="636"/>
      <c r="C2" s="636"/>
      <c r="D2" s="638" t="s">
        <v>699</v>
      </c>
      <c r="E2" s="639"/>
      <c r="F2" s="638" t="s">
        <v>700</v>
      </c>
      <c r="G2" s="639"/>
      <c r="H2" s="638" t="s">
        <v>701</v>
      </c>
      <c r="I2" s="639"/>
      <c r="J2" s="638" t="s">
        <v>1346</v>
      </c>
      <c r="K2" s="639"/>
      <c r="L2" s="638" t="s">
        <v>703</v>
      </c>
      <c r="M2" s="639"/>
      <c r="N2" s="638" t="s">
        <v>704</v>
      </c>
      <c r="O2" s="639"/>
      <c r="P2" s="638" t="s">
        <v>705</v>
      </c>
      <c r="Q2" s="639"/>
      <c r="R2" s="638" t="s">
        <v>1347</v>
      </c>
      <c r="S2" s="639"/>
      <c r="T2" s="650" t="s">
        <v>1348</v>
      </c>
      <c r="U2" s="651"/>
      <c r="V2" s="650" t="s">
        <v>1349</v>
      </c>
      <c r="W2" s="651"/>
      <c r="X2" s="650" t="s">
        <v>1350</v>
      </c>
      <c r="Y2" s="651"/>
      <c r="Z2" s="650" t="s">
        <v>1351</v>
      </c>
      <c r="AA2" s="651"/>
      <c r="AB2" s="650" t="s">
        <v>1352</v>
      </c>
      <c r="AC2" s="651"/>
      <c r="AD2" s="652" t="s">
        <v>711</v>
      </c>
      <c r="AE2" s="653"/>
      <c r="AF2" s="652" t="s">
        <v>1353</v>
      </c>
      <c r="AG2" s="653"/>
      <c r="AH2" s="652" t="s">
        <v>713</v>
      </c>
      <c r="AI2" s="653"/>
      <c r="AJ2" s="642" t="s">
        <v>714</v>
      </c>
      <c r="AK2" s="643"/>
      <c r="AL2" s="642" t="s">
        <v>715</v>
      </c>
      <c r="AM2" s="643"/>
      <c r="AN2" s="642" t="s">
        <v>716</v>
      </c>
      <c r="AO2" s="643"/>
      <c r="AP2" s="640" t="s">
        <v>1354</v>
      </c>
      <c r="AQ2" s="641"/>
      <c r="AR2" s="640" t="s">
        <v>1359</v>
      </c>
      <c r="AS2" s="641"/>
      <c r="AT2" s="640" t="s">
        <v>1355</v>
      </c>
      <c r="AU2" s="641"/>
      <c r="AV2" s="640" t="s">
        <v>1356</v>
      </c>
      <c r="AW2" s="641"/>
    </row>
    <row r="3" spans="1:49" s="52" customFormat="1">
      <c r="A3" s="53">
        <v>3</v>
      </c>
      <c r="B3" s="12"/>
      <c r="C3" s="12"/>
      <c r="D3" s="13" t="s">
        <v>1357</v>
      </c>
      <c r="E3" s="13" t="s">
        <v>1358</v>
      </c>
      <c r="F3" s="13" t="s">
        <v>1357</v>
      </c>
      <c r="G3" s="13" t="s">
        <v>1358</v>
      </c>
      <c r="H3" s="13" t="s">
        <v>1357</v>
      </c>
      <c r="I3" s="13" t="s">
        <v>1358</v>
      </c>
      <c r="J3" s="13" t="s">
        <v>1357</v>
      </c>
      <c r="K3" s="13" t="s">
        <v>1358</v>
      </c>
      <c r="L3" s="13" t="s">
        <v>1357</v>
      </c>
      <c r="M3" s="13" t="s">
        <v>1358</v>
      </c>
      <c r="N3" s="13" t="s">
        <v>1357</v>
      </c>
      <c r="O3" s="13" t="s">
        <v>1358</v>
      </c>
      <c r="P3" s="13" t="s">
        <v>1357</v>
      </c>
      <c r="Q3" s="13" t="s">
        <v>1358</v>
      </c>
      <c r="R3" s="13" t="s">
        <v>1357</v>
      </c>
      <c r="S3" s="13" t="s">
        <v>1358</v>
      </c>
      <c r="T3" s="13" t="s">
        <v>1357</v>
      </c>
      <c r="U3" s="13" t="s">
        <v>1358</v>
      </c>
      <c r="V3" s="13" t="s">
        <v>1357</v>
      </c>
      <c r="W3" s="13" t="s">
        <v>1358</v>
      </c>
      <c r="X3" s="13" t="s">
        <v>1357</v>
      </c>
      <c r="Y3" s="13" t="s">
        <v>1358</v>
      </c>
      <c r="Z3" s="13" t="s">
        <v>1357</v>
      </c>
      <c r="AA3" s="13" t="s">
        <v>1358</v>
      </c>
      <c r="AB3" s="13" t="s">
        <v>1357</v>
      </c>
      <c r="AC3" s="13" t="s">
        <v>1358</v>
      </c>
      <c r="AD3" s="13" t="s">
        <v>1357</v>
      </c>
      <c r="AE3" s="13" t="s">
        <v>1358</v>
      </c>
      <c r="AF3" s="13" t="s">
        <v>1357</v>
      </c>
      <c r="AG3" s="13" t="s">
        <v>1358</v>
      </c>
      <c r="AH3" s="13" t="s">
        <v>1357</v>
      </c>
      <c r="AI3" s="13" t="s">
        <v>1358</v>
      </c>
      <c r="AJ3" s="13" t="s">
        <v>1357</v>
      </c>
      <c r="AK3" s="13" t="s">
        <v>1358</v>
      </c>
      <c r="AL3" s="13" t="s">
        <v>1357</v>
      </c>
      <c r="AM3" s="13" t="s">
        <v>1358</v>
      </c>
      <c r="AN3" s="13" t="s">
        <v>1357</v>
      </c>
      <c r="AO3" s="13" t="s">
        <v>1358</v>
      </c>
      <c r="AP3" s="13" t="s">
        <v>1357</v>
      </c>
      <c r="AQ3" s="13" t="s">
        <v>1358</v>
      </c>
      <c r="AR3" s="13" t="s">
        <v>1357</v>
      </c>
      <c r="AS3" s="13" t="s">
        <v>1358</v>
      </c>
      <c r="AT3" s="13" t="s">
        <v>1357</v>
      </c>
      <c r="AU3" s="13" t="s">
        <v>1358</v>
      </c>
      <c r="AV3" s="13" t="s">
        <v>1357</v>
      </c>
      <c r="AW3" s="13" t="s">
        <v>1358</v>
      </c>
    </row>
    <row r="4" spans="1:49" s="51" customFormat="1">
      <c r="A4" s="51">
        <v>4</v>
      </c>
      <c r="B4" s="29" t="s">
        <v>721</v>
      </c>
      <c r="C4" s="30" t="s">
        <v>722</v>
      </c>
      <c r="D4" s="15">
        <f>MIN('Kab-Kot'!$E$4:$E$26)</f>
        <v>0</v>
      </c>
      <c r="E4" s="15">
        <f>MAX('Kab-Kot'!$E$4:$E$26)</f>
        <v>9</v>
      </c>
      <c r="F4" s="15">
        <f>MIN('Kab-Kot'!$F$4:$F$26)</f>
        <v>0</v>
      </c>
      <c r="G4" s="15">
        <f>MAX('Kab-Kot'!$F$4:$F$26)</f>
        <v>74</v>
      </c>
      <c r="H4" s="15">
        <f>MIN('Kab-Kot'!$G$4:$G$26)</f>
        <v>0</v>
      </c>
      <c r="I4" s="15">
        <f>MAX('Kab-Kot'!$G$4:$G$26)</f>
        <v>8</v>
      </c>
      <c r="J4" s="15">
        <f>MAX('Kab-Kot'!$H$4:$H$26)</f>
        <v>82.08</v>
      </c>
      <c r="K4" s="15">
        <f>MIN('Kab-Kot'!$H$4:$H$26)</f>
        <v>44.57</v>
      </c>
      <c r="L4" s="15">
        <f>MIN('Kab-Kot'!$I$4:$I$26)</f>
        <v>0</v>
      </c>
      <c r="M4" s="15">
        <f>MAX('Kab-Kot'!$I$4:$I$26)</f>
        <v>10</v>
      </c>
      <c r="N4" s="15">
        <f>MIN('Kab-Kot'!$J$4:$J$26)</f>
        <v>0</v>
      </c>
      <c r="O4" s="15">
        <f>MAX('Kab-Kot'!$J$4:$J$26)</f>
        <v>28</v>
      </c>
      <c r="P4" s="15">
        <f>MIN('Kab-Kot'!$K$4:$K$26)</f>
        <v>0</v>
      </c>
      <c r="Q4" s="15">
        <f>MAX('Kab-Kot'!$K$4:$K$26)</f>
        <v>127</v>
      </c>
      <c r="R4" s="15">
        <f>MAX('Kab-Kot'!$L$4:$L$26)</f>
        <v>71.14</v>
      </c>
      <c r="S4" s="15">
        <f>MIN('Kab-Kot'!$L$4:$L$26)</f>
        <v>63.56</v>
      </c>
      <c r="T4" s="15">
        <f>MAX('Kab-Kot'!$M$4:$M$26)</f>
        <v>100</v>
      </c>
      <c r="U4" s="15">
        <f>MIN('Kab-Kot'!$M$4:$M$26)</f>
        <v>88.19</v>
      </c>
      <c r="V4" s="15">
        <f>MAX('Kab-Kot'!$N$4:$N$26)</f>
        <v>120.21627889932431</v>
      </c>
      <c r="W4" s="15">
        <f>MIN('Kab-Kot'!$N$4:$N$26)</f>
        <v>105.63628297219252</v>
      </c>
      <c r="X4" s="15">
        <f>MAX('Kab-Kot'!$O$4:$O$26)</f>
        <v>105.84960005795307</v>
      </c>
      <c r="Y4" s="15">
        <f>MIN('Kab-Kot'!$O$4:$O$26)</f>
        <v>85.820868679347385</v>
      </c>
      <c r="Z4" s="15">
        <f>MAX('Kab-Kot'!$P$4:$P$26)</f>
        <v>106.69383638821104</v>
      </c>
      <c r="AA4" s="15">
        <f>MIN('Kab-Kot'!$P$4:$P$26)</f>
        <v>68.269648288698676</v>
      </c>
      <c r="AB4" s="15">
        <f>MAX('Kab-Kot'!$Q$4:$Q$26)</f>
        <v>100</v>
      </c>
      <c r="AC4" s="15">
        <f>MIN('Kab-Kot'!$Q$4:$Q$26)</f>
        <v>78.53</v>
      </c>
      <c r="AD4" s="15">
        <f>MIN('Kab-Kot'!$R$4:$R$26)</f>
        <v>1.058001869352996</v>
      </c>
      <c r="AE4" s="15">
        <f>MAX('Kab-Kot'!$R$4:$R$26)</f>
        <v>55.26</v>
      </c>
      <c r="AF4" s="15">
        <f>MAX('Kab-Kot'!$S$4:$S$26)</f>
        <v>79.48982540141165</v>
      </c>
      <c r="AG4" s="15">
        <f>MIN('Kab-Kot'!$S$4:$S$26)</f>
        <v>53.406853777940377</v>
      </c>
      <c r="AH4" s="15">
        <f>MIN('Kab-Kot'!$T$4:$T$26)</f>
        <v>20.88</v>
      </c>
      <c r="AI4" s="15">
        <f>MAX('Kab-Kot'!$T$4:$T$26)</f>
        <v>51.97</v>
      </c>
      <c r="AJ4" s="15">
        <f>MIN('Kab-Kot'!$U$4:$U$26)</f>
        <v>7.44</v>
      </c>
      <c r="AK4" s="15">
        <f>MAX('Kab-Kot'!$U$4:$U$26)</f>
        <v>22.11</v>
      </c>
      <c r="AL4" s="15">
        <f>MIN('Kab-Kot'!$V$4:$V$26)</f>
        <v>1.54</v>
      </c>
      <c r="AM4" s="15">
        <f>MAX('Kab-Kot'!$V$4:$V$26)</f>
        <v>5.94</v>
      </c>
      <c r="AN4" s="15">
        <f>MIN('Kab-Kot'!$W$4:$W$26)</f>
        <v>0.37</v>
      </c>
      <c r="AO4" s="15">
        <f>MAX('Kab-Kot'!$W$4:$W$26)</f>
        <v>2.15</v>
      </c>
      <c r="AP4" s="15">
        <f>MAX('Kab-Kot'!$X$4:$X$26)</f>
        <v>16731.208354997332</v>
      </c>
      <c r="AQ4" s="15">
        <f>MIN('Kab-Kot'!$X$4:$X$26)</f>
        <v>1156.8782087602788</v>
      </c>
      <c r="AR4" s="15">
        <f>MAX('Kab-Kot'!$Y$4:$Y$26)</f>
        <v>61.991146784671884</v>
      </c>
      <c r="AS4" s="15">
        <f>MIN('Kab-Kot'!$Y$4:$Y$26)</f>
        <v>16.759170495051112</v>
      </c>
      <c r="AT4" s="15">
        <f>MAX('Kab-Kot'!$Z$4:$Z$26)</f>
        <v>15347.960965444789</v>
      </c>
      <c r="AU4" s="15">
        <f>MIN('Kab-Kot'!$Z$4:$Z$26)</f>
        <v>957.23859999171373</v>
      </c>
      <c r="AV4" s="15">
        <f>MAX('Kab-Kot'!$AA$4:$AA$26)</f>
        <v>6.311391799332867</v>
      </c>
      <c r="AW4" s="15">
        <f>MIN('Kab-Kot'!$AA$4:$AA$26)</f>
        <v>-1.3490374293355245</v>
      </c>
    </row>
    <row r="5" spans="1:49">
      <c r="A5" s="47">
        <v>5</v>
      </c>
      <c r="B5" s="29" t="s">
        <v>723</v>
      </c>
      <c r="C5" s="30" t="s">
        <v>724</v>
      </c>
      <c r="D5" s="15">
        <f>MIN('[1]2'!$E$485:$E$517)</f>
        <v>0</v>
      </c>
      <c r="E5" s="15">
        <f>MAX('Kab-Kot'!$E$485:$E$517)</f>
        <v>68</v>
      </c>
      <c r="F5" s="15">
        <f>MIN('Kab-Kot'!$F$485:$F$517)</f>
        <v>0</v>
      </c>
      <c r="G5" s="15">
        <f>MAX('Kab-Kot'!$F$485:$F$517)</f>
        <v>31</v>
      </c>
      <c r="H5" s="15">
        <f>MIN('Kab-Kot'!$G$485:$G$517)</f>
        <v>0</v>
      </c>
      <c r="I5" s="15">
        <f>MAX('Kab-Kot'!$G$485:$G$517)</f>
        <v>5</v>
      </c>
      <c r="J5" s="15">
        <f>MAX('Kab-Kot'!$H$485:$H$517)</f>
        <v>98.25</v>
      </c>
      <c r="K5" s="15">
        <f>MIN('Kab-Kot'!$H$485:$H$517)</f>
        <v>42.53</v>
      </c>
      <c r="L5" s="15">
        <f>MIN('Kab-Kot'!$I$485:$I$517)</f>
        <v>0</v>
      </c>
      <c r="M5" s="15">
        <f>MAX('Kab-Kot'!$I$485:$I$517)</f>
        <v>30</v>
      </c>
      <c r="N5" s="15">
        <f>MIN('Kab-Kot'!$J$485:$J$517)</f>
        <v>0</v>
      </c>
      <c r="O5" s="15">
        <f>MAX('Kab-Kot'!$J$485:$J$517)</f>
        <v>269</v>
      </c>
      <c r="P5" s="15">
        <f>MIN('Kab-Kot'!$K$485:$K$517)</f>
        <v>0</v>
      </c>
      <c r="Q5" s="15">
        <f>MAX('Kab-Kot'!$K$485:$K$517)</f>
        <v>315</v>
      </c>
      <c r="R5" s="15">
        <f>MAX('Kab-Kot'!$L$485:$L$517)</f>
        <v>72.63</v>
      </c>
      <c r="S5" s="15">
        <f>MIN('Kab-Kot'!$L$485:$L$517)</f>
        <v>61.97</v>
      </c>
      <c r="T5" s="15">
        <f>MAX('Kab-Kot'!$M$485:$M$517)</f>
        <v>100</v>
      </c>
      <c r="U5" s="15">
        <f>MIN('Kab-Kot'!$M$485:$M$517)</f>
        <v>97.824034184611406</v>
      </c>
      <c r="V5" s="15">
        <f>MAX('Kab-Kot'!$N$485:$N$517)</f>
        <v>118.50689033259884</v>
      </c>
      <c r="W5" s="15">
        <f>MIN('Kab-Kot'!$N$485:$N$517)</f>
        <v>104.30806458205618</v>
      </c>
      <c r="X5" s="15">
        <f>MAX('Kab-Kot'!$O$485:$O$517)</f>
        <v>103.23181216098074</v>
      </c>
      <c r="Y5" s="15">
        <f>MIN('Kab-Kot'!$O$485:$O$517)</f>
        <v>77.638594965620385</v>
      </c>
      <c r="Z5" s="15">
        <f>MAX('Kab-Kot'!$P$485:$P$517)</f>
        <v>112.77693328704818</v>
      </c>
      <c r="AA5" s="15">
        <f>MIN('Kab-Kot'!$P$485:$P$517)</f>
        <v>74.570751510292098</v>
      </c>
      <c r="AB5" s="15">
        <f>MAX('Kab-Kot'!$Q$485:$Q$517)</f>
        <v>100</v>
      </c>
      <c r="AC5" s="15">
        <f>MIN('Kab-Kot'!$Q$485:$Q$517)</f>
        <v>71.564340485993839</v>
      </c>
      <c r="AD5" s="15">
        <f>MIN('Kab-Kot'!$R$485:$R$517)</f>
        <v>0.31497603443216277</v>
      </c>
      <c r="AE5" s="15">
        <f>MAX('Kab-Kot'!$R$485:$R$517)</f>
        <v>9.7259207669302317</v>
      </c>
      <c r="AF5" s="15">
        <f>MAX('Kab-Kot'!$S$485:$S$517)</f>
        <v>90.52667462076019</v>
      </c>
      <c r="AG5" s="15">
        <f>MIN('Kab-Kot'!$S$485:$S$517)</f>
        <v>56.150388230486314</v>
      </c>
      <c r="AH5" s="15">
        <f>MIN('Kab-Kot'!$T$485:$T$517)</f>
        <v>0.9</v>
      </c>
      <c r="AI5" s="15">
        <f>MAX('Kab-Kot'!$T$485:$T$517)</f>
        <v>62.53</v>
      </c>
      <c r="AJ5" s="15">
        <f>MIN('Kab-Kot'!$U$485:$U$517)</f>
        <v>4.62</v>
      </c>
      <c r="AK5" s="15">
        <f>MAX('Kab-Kot'!$U$485:$U$517)</f>
        <v>29.06</v>
      </c>
      <c r="AL5" s="15">
        <f>MIN('Kab-Kot'!$V$485:$V$517)</f>
        <v>0.47</v>
      </c>
      <c r="AM5" s="15">
        <f>MAX('Kab-Kot'!$V$485:$V$517)</f>
        <v>5.3</v>
      </c>
      <c r="AN5" s="15">
        <f>MIN('Kab-Kot'!$W$485:$W$517)</f>
        <v>7.0000000000000007E-2</v>
      </c>
      <c r="AO5" s="15">
        <f>MAX('Kab-Kot'!$W$485:$W$517)</f>
        <v>1.38</v>
      </c>
      <c r="AP5" s="15">
        <f>MAX('Kab-Kot'!$X$485:$X$517)</f>
        <v>186049.03660012578</v>
      </c>
      <c r="AQ5" s="15">
        <f>MIN('Kab-Kot'!$X$485:$X$517)</f>
        <v>911.08725733360882</v>
      </c>
      <c r="AR5" s="15">
        <f>MAX('Kab-Kot'!$Y$485:$Y$517)</f>
        <v>83.452215386383187</v>
      </c>
      <c r="AS5" s="15">
        <f>MIN('Kab-Kot'!$Y$485:$Y$517)</f>
        <v>16.600241436015668</v>
      </c>
      <c r="AT5" s="15">
        <f>MAX('Kab-Kot'!$Z$485:$Z$517)</f>
        <v>132062.86351531057</v>
      </c>
      <c r="AU5" s="15">
        <f>MIN('Kab-Kot'!$Z$485:$Z$517)</f>
        <v>717.89116764139646</v>
      </c>
      <c r="AV5" s="15">
        <f>MAX('Kab-Kot'!$AA$485:$AA$517)</f>
        <v>6.270971617295487</v>
      </c>
      <c r="AW5" s="15">
        <f>MIN('Kab-Kot'!$AA$485:$AA$517)</f>
        <v>4.12193309467348</v>
      </c>
    </row>
    <row r="6" spans="1:49">
      <c r="A6" s="51">
        <v>6</v>
      </c>
      <c r="B6" s="29" t="s">
        <v>725</v>
      </c>
      <c r="C6" s="30" t="s">
        <v>726</v>
      </c>
      <c r="D6" s="15">
        <f>MIN('Kab-Kot'!$E$449:$E$467)</f>
        <v>3</v>
      </c>
      <c r="E6" s="15">
        <f>MAX('Kab-Kot'!$E$449:$E$467)</f>
        <v>53</v>
      </c>
      <c r="F6" s="15">
        <f>MIN('Kab-Kot'!$F$449:$F$467)</f>
        <v>0</v>
      </c>
      <c r="G6" s="15">
        <f>MAX('Kab-Kot'!$F$449:$F$467)</f>
        <v>54</v>
      </c>
      <c r="H6" s="15">
        <f>MIN('Kab-Kot'!$G$449:$G$467)</f>
        <v>0</v>
      </c>
      <c r="I6" s="15">
        <f>MAX('Kab-Kot'!$G$449:$G$467)</f>
        <v>9</v>
      </c>
      <c r="J6" s="15">
        <f>MAX('Kab-Kot'!$H$449:$H$467)</f>
        <v>87.67</v>
      </c>
      <c r="K6" s="15">
        <f>MIN('Kab-Kot'!$H$449:$H$467)</f>
        <v>0</v>
      </c>
      <c r="L6" s="15">
        <f>MIN('Kab-Kot'!$I$449:$I$467)</f>
        <v>0</v>
      </c>
      <c r="M6" s="15">
        <f>MAX('Kab-Kot'!$I$449:$I$467)</f>
        <v>38</v>
      </c>
      <c r="N6" s="15">
        <f>MIN('Kab-Kot'!$J$449:$J$467)</f>
        <v>0</v>
      </c>
      <c r="O6" s="15">
        <f>MAX('Kab-Kot'!$J$449:$J$467)</f>
        <v>172</v>
      </c>
      <c r="P6" s="15">
        <f>MIN('Kab-Kot'!$K$449:$K$467)</f>
        <v>0</v>
      </c>
      <c r="Q6" s="15">
        <f>MAX('Kab-Kot'!$K$449:$K$467)</f>
        <v>453</v>
      </c>
      <c r="R6" s="15">
        <f>MAX('Kab-Kot'!$L$449:$L$467)</f>
        <v>73.69</v>
      </c>
      <c r="S6" s="15">
        <f>MIN('Kab-Kot'!$L$449:$L$467)</f>
        <v>64.37</v>
      </c>
      <c r="T6" s="15">
        <f>MAX('Kab-Kot'!$M$449:$M$467)</f>
        <v>100</v>
      </c>
      <c r="U6" s="15">
        <f>MIN('Kab-Kot'!$M$449:$M$467)</f>
        <v>99.088299884780824</v>
      </c>
      <c r="V6" s="15">
        <f>MAX('Kab-Kot'!$N$449:$N$467)</f>
        <v>116.94420591573069</v>
      </c>
      <c r="W6" s="15">
        <f>MIN('Kab-Kot'!$N$449:$N$467)</f>
        <v>102.94101236597896</v>
      </c>
      <c r="X6" s="15">
        <f>MAX('Kab-Kot'!$O$449:$O$467)</f>
        <v>102.42677309803408</v>
      </c>
      <c r="Y6" s="15">
        <f>MIN('Kab-Kot'!$O$449:$O$467)</f>
        <v>81.033027864798783</v>
      </c>
      <c r="Z6" s="15">
        <f>MAX('Kab-Kot'!$P$449:$P$467)</f>
        <v>110.41459880671367</v>
      </c>
      <c r="AA6" s="15">
        <f>MIN('Kab-Kot'!$P$449:$P$467)</f>
        <v>67.291167900244702</v>
      </c>
      <c r="AB6" s="15">
        <f>MAX('Kab-Kot'!$Q$449:$Q$467)</f>
        <v>100</v>
      </c>
      <c r="AC6" s="15">
        <f>MIN('Kab-Kot'!$Q$449:$Q$467)</f>
        <v>65.744232035102996</v>
      </c>
      <c r="AD6" s="15">
        <f>MIN('Kab-Kot'!$R$449:$R$467)</f>
        <v>1.9561726859494786</v>
      </c>
      <c r="AE6" s="15">
        <f>MAX('Kab-Kot'!$R$449:$R$467)</f>
        <v>9.4373229495305502</v>
      </c>
      <c r="AF6" s="15">
        <f>MAX('Kab-Kot'!$S$449:$S$467)</f>
        <v>77.945038867638502</v>
      </c>
      <c r="AG6" s="15">
        <f>MIN('Kab-Kot'!$S$449:$S$467)</f>
        <v>61.150249701632617</v>
      </c>
      <c r="AH6" s="15">
        <f>MIN('Kab-Kot'!$T$449:$T$467)</f>
        <v>9.1300000000000008</v>
      </c>
      <c r="AI6" s="15">
        <f>MAX('Kab-Kot'!$T$449:$T$467)</f>
        <v>56.04</v>
      </c>
      <c r="AJ6" s="15">
        <f>MIN('Kab-Kot'!$U$449:$U$467)</f>
        <v>2.0099999999999998</v>
      </c>
      <c r="AK6" s="15">
        <f>MAX('Kab-Kot'!$U$449:$U$467)</f>
        <v>14.67</v>
      </c>
      <c r="AL6" s="15">
        <f>MIN('Kab-Kot'!$V$449:$V$467)</f>
        <v>0.28999999999999998</v>
      </c>
      <c r="AM6" s="15">
        <f>MAX('Kab-Kot'!$V$449:$V$467)</f>
        <v>2.58</v>
      </c>
      <c r="AN6" s="15">
        <f>MIN('Kab-Kot'!$W$449:$W$467)</f>
        <v>7.0000000000000007E-2</v>
      </c>
      <c r="AO6" s="15">
        <f>MAX('Kab-Kot'!$W$449:$W$467)</f>
        <v>0.7</v>
      </c>
      <c r="AP6" s="15">
        <f>MAX('Kab-Kot'!$X$449:$X$467)</f>
        <v>49296.193377430784</v>
      </c>
      <c r="AQ6" s="15">
        <f>MIN('Kab-Kot'!$X$449:$X$467)</f>
        <v>2773.914990238884</v>
      </c>
      <c r="AR6" s="15">
        <f>MAX('Kab-Kot'!$Y$449:$Y$467)</f>
        <v>54.12173289100906</v>
      </c>
      <c r="AS6" s="15">
        <f>MIN('Kab-Kot'!$Y$449:$Y$467)</f>
        <v>23.545244280880649</v>
      </c>
      <c r="AT6" s="15">
        <f>MAX('Kab-Kot'!$Z$449:$Z$467)</f>
        <v>37358.31979301176</v>
      </c>
      <c r="AU6" s="15">
        <f>MIN('Kab-Kot'!$Z$449:$Z$467)</f>
        <v>2185.791565071198</v>
      </c>
      <c r="AV6" s="15">
        <f>MAX('Kab-Kot'!$AA$449:$AA$467)</f>
        <v>6.2059638414922347</v>
      </c>
      <c r="AW6" s="15">
        <f>MIN('Kab-Kot'!$AA$449:$AA$467)</f>
        <v>5.0105911449964253</v>
      </c>
    </row>
    <row r="7" spans="1:49">
      <c r="A7" s="47">
        <v>7</v>
      </c>
      <c r="B7" s="29" t="s">
        <v>727</v>
      </c>
      <c r="C7" s="30" t="s">
        <v>728</v>
      </c>
      <c r="D7" s="15">
        <f>MIN('Kab-Kot'!$E$362:$E$373)</f>
        <v>1</v>
      </c>
      <c r="E7" s="15">
        <f>MAX('Kab-Kot'!$E$362:$E$373)</f>
        <v>27881</v>
      </c>
      <c r="F7" s="15">
        <f>MIN('Kab-Kot'!$F$362:$F$373)</f>
        <v>0</v>
      </c>
      <c r="G7" s="15">
        <f>MAX('Kab-Kot'!$F$362:$F$373)</f>
        <v>99</v>
      </c>
      <c r="H7" s="15">
        <f>MIN('Kab-Kot'!$G$362:$G$373)</f>
        <v>1</v>
      </c>
      <c r="I7" s="15">
        <f>MAX('Kab-Kot'!$G$362:$G$373)</f>
        <v>12</v>
      </c>
      <c r="J7" s="15">
        <f>MAX('Kab-Kot'!$H$362:$H$373)</f>
        <v>82.02</v>
      </c>
      <c r="K7" s="15">
        <f>MIN('Kab-Kot'!$H$362:$H$373)</f>
        <v>58.01</v>
      </c>
      <c r="L7" s="15">
        <f>MIN('Kab-Kot'!$I$362:$I$373)</f>
        <v>0</v>
      </c>
      <c r="M7" s="15">
        <f>MAX('Kab-Kot'!$I$362:$I$373)</f>
        <v>39</v>
      </c>
      <c r="N7" s="15">
        <f>MIN('Kab-Kot'!$J$362:$J$373)</f>
        <v>0</v>
      </c>
      <c r="O7" s="15">
        <f>MAX('Kab-Kot'!$J$362:$J$373)</f>
        <v>200</v>
      </c>
      <c r="P7" s="15">
        <f>MIN('Kab-Kot'!$K$362:$K$373)</f>
        <v>0</v>
      </c>
      <c r="Q7" s="15">
        <f>MAX('Kab-Kot'!$K$362:$K$373)</f>
        <v>405</v>
      </c>
      <c r="R7" s="15">
        <f>MAX('Kab-Kot'!$L$362:$L$373)</f>
        <v>71.75</v>
      </c>
      <c r="S7" s="15">
        <f>MIN('Kab-Kot'!$L$362:$L$373)</f>
        <v>66.989999999999995</v>
      </c>
      <c r="T7" s="15">
        <f>MAX('Kab-Kot'!$M$362:$M$373)</f>
        <v>100</v>
      </c>
      <c r="U7" s="15">
        <f>MIN('Kab-Kot'!$M$362:$M$373)</f>
        <v>99.175606308482287</v>
      </c>
      <c r="V7" s="15">
        <f>MAX('Kab-Kot'!$N$362:$N$373)</f>
        <v>117.14577316882485</v>
      </c>
      <c r="W7" s="15">
        <f>MIN('Kab-Kot'!$N$362:$N$373)</f>
        <v>101.72720433621265</v>
      </c>
      <c r="X7" s="15">
        <f>MAX('Kab-Kot'!$O$362:$O$373)</f>
        <v>100.84651827366467</v>
      </c>
      <c r="Y7" s="15">
        <f>MIN('Kab-Kot'!$O$362:$O$373)</f>
        <v>76.744937844058697</v>
      </c>
      <c r="Z7" s="15">
        <f>MAX('Kab-Kot'!$P$362:$P$373)</f>
        <v>98.070873169739457</v>
      </c>
      <c r="AA7" s="15">
        <f>MIN('Kab-Kot'!$P$362:$P$373)</f>
        <v>67.183740867010883</v>
      </c>
      <c r="AB7" s="15">
        <f>MAX('Kab-Kot'!$Q$362:$Q$373)</f>
        <v>96.358057192510273</v>
      </c>
      <c r="AC7" s="15">
        <f>MIN('Kab-Kot'!$Q$362:$Q$373)</f>
        <v>80.03870569194001</v>
      </c>
      <c r="AD7" s="15">
        <f>MIN('Kab-Kot'!$R$362:$R$373)</f>
        <v>3.5489228664940651</v>
      </c>
      <c r="AE7" s="15">
        <f>MAX('Kab-Kot'!$R$362:$R$373)</f>
        <v>8.9428377701129094</v>
      </c>
      <c r="AF7" s="15">
        <f>MAX('Kab-Kot'!$S$362:$S$373)</f>
        <v>68.057222456788935</v>
      </c>
      <c r="AG7" s="15">
        <f>MIN('Kab-Kot'!$S$362:$S$373)</f>
        <v>60.632164191822724</v>
      </c>
      <c r="AH7" s="15">
        <f>MIN('Kab-Kot'!$T$362:$T$373)</f>
        <v>30.97</v>
      </c>
      <c r="AI7" s="15">
        <f>MAX('Kab-Kot'!$T$362:$T$373)</f>
        <v>51.18</v>
      </c>
      <c r="AJ7" s="15">
        <f>MIN('Kab-Kot'!$U$362:$U$373)</f>
        <v>3.05</v>
      </c>
      <c r="AK7" s="15">
        <f>MAX('Kab-Kot'!$U$362:$U$373)</f>
        <v>28.99</v>
      </c>
      <c r="AL7" s="15">
        <f>MIN('Kab-Kot'!$V$362:$V$373)</f>
        <v>0.61</v>
      </c>
      <c r="AM7" s="15">
        <f>MAX('Kab-Kot'!$V$362:$V$373)</f>
        <v>6.51</v>
      </c>
      <c r="AN7" s="15">
        <f>MIN('Kab-Kot'!$W$362:$W$373)</f>
        <v>0.16</v>
      </c>
      <c r="AO7" s="15">
        <f>MAX('Kab-Kot'!$W$362:$W$373)</f>
        <v>2.2000000000000002</v>
      </c>
      <c r="AP7" s="15">
        <f>MAX('Kab-Kot'!$X$362:$X$373)</f>
        <v>132313.99525965189</v>
      </c>
      <c r="AQ7" s="15">
        <f>MIN('Kab-Kot'!$X$362:$X$373)</f>
        <v>16046.158333915979</v>
      </c>
      <c r="AR7" s="15">
        <f>MAX('Kab-Kot'!$Y$362:$Y$373)</f>
        <v>239.83699925437597</v>
      </c>
      <c r="AS7" s="15">
        <f>MIN('Kab-Kot'!$Y$362:$Y$373)</f>
        <v>47.771142948027254</v>
      </c>
      <c r="AT7" s="15">
        <f>MAX('Kab-Kot'!$Z$362:$Z$373)</f>
        <v>80656.262963868794</v>
      </c>
      <c r="AU7" s="15">
        <f>MIN('Kab-Kot'!$Z$362:$Z$373)</f>
        <v>11453.445596749038</v>
      </c>
      <c r="AV7" s="15">
        <f>MAX('Kab-Kot'!$AA$362:$AA$373)</f>
        <v>5.959379619468379</v>
      </c>
      <c r="AW7" s="15">
        <f>MIN('Kab-Kot'!$AA$362:$AA$373)</f>
        <v>-2.4440262508949928</v>
      </c>
    </row>
    <row r="8" spans="1:49">
      <c r="A8" s="47">
        <v>8</v>
      </c>
      <c r="B8" s="29" t="s">
        <v>729</v>
      </c>
      <c r="C8" s="30" t="s">
        <v>730</v>
      </c>
      <c r="D8" s="15">
        <f>MIN('Kab-Kot'!$E$71:$E$81)</f>
        <v>0</v>
      </c>
      <c r="E8" s="15">
        <f>MAX('Kab-Kot'!$E$71:$E$81)</f>
        <v>6</v>
      </c>
      <c r="F8" s="15">
        <f>MIN('Kab-Kot'!$F$71:$F$81)</f>
        <v>0</v>
      </c>
      <c r="G8" s="15">
        <f>MAX('Kab-Kot'!$F$71:$F$81)</f>
        <v>12</v>
      </c>
      <c r="H8" s="15">
        <f>MIN('Kab-Kot'!$G$71:$G$81)</f>
        <v>0</v>
      </c>
      <c r="I8" s="15">
        <f>MAX('Kab-Kot'!$G$71:$G$81)</f>
        <v>3</v>
      </c>
      <c r="J8" s="15">
        <f>MAX('Kab-Kot'!$H$71:$H$81)</f>
        <v>90.06</v>
      </c>
      <c r="K8" s="15">
        <f>MIN('Kab-Kot'!$H$71:$H$81)</f>
        <v>54.75</v>
      </c>
      <c r="L8" s="15">
        <f>MIN('Kab-Kot'!$I$71:$I$81)</f>
        <v>0</v>
      </c>
      <c r="M8" s="15">
        <f>MAX('Kab-Kot'!$I$71:$I$81)</f>
        <v>8</v>
      </c>
      <c r="N8" s="15">
        <f>MIN('Kab-Kot'!$J$71:$J$81)</f>
        <v>0</v>
      </c>
      <c r="O8" s="15">
        <f>MAX('Kab-Kot'!$J$71:$J$81)</f>
        <v>97</v>
      </c>
      <c r="P8" s="15">
        <f>MIN('Kab-Kot'!$K$71:$K$81)</f>
        <v>0</v>
      </c>
      <c r="Q8" s="15">
        <f>MAX('Kab-Kot'!$K$71:$K$81)</f>
        <v>147</v>
      </c>
      <c r="R8" s="15">
        <f>MAX('Kab-Kot'!$L$71:$L$81)</f>
        <v>72.33</v>
      </c>
      <c r="S8" s="15">
        <f>MIN('Kab-Kot'!$L$71:$L$81)</f>
        <v>65.69</v>
      </c>
      <c r="T8" s="15">
        <f>MAX('Kab-Kot'!$M$71:$M$81)</f>
        <v>100</v>
      </c>
      <c r="U8" s="15">
        <f>MIN('Kab-Kot'!$M$71:$M$81)</f>
        <v>99.170773713481935</v>
      </c>
      <c r="V8" s="15">
        <f>MAX('Kab-Kot'!$N$71:$N$81)</f>
        <v>119.72796726889203</v>
      </c>
      <c r="W8" s="15">
        <f>MIN('Kab-Kot'!$N$71:$N$81)</f>
        <v>107.71006053204992</v>
      </c>
      <c r="X8" s="15">
        <f>MAX('Kab-Kot'!$O$71:$O$81)</f>
        <v>98.768937417052399</v>
      </c>
      <c r="Y8" s="15">
        <f>MIN('Kab-Kot'!$O$71:$O$81)</f>
        <v>73.494186905103447</v>
      </c>
      <c r="Z8" s="15">
        <f>MAX('Kab-Kot'!$P$71:$P$81)</f>
        <v>102.52474375108255</v>
      </c>
      <c r="AA8" s="15">
        <f>MIN('Kab-Kot'!$P$71:$P$81)</f>
        <v>67.436848852853089</v>
      </c>
      <c r="AB8" s="15">
        <f>MAX('Kab-Kot'!$Q$71:$Q$81)</f>
        <v>95.763036910437464</v>
      </c>
      <c r="AC8" s="15">
        <f>MIN('Kab-Kot'!$Q$71:$Q$81)</f>
        <v>75.34358157238637</v>
      </c>
      <c r="AD8" s="15">
        <f>MIN('Kab-Kot'!$R$71:$R$81)</f>
        <v>1.9823065898455714</v>
      </c>
      <c r="AE8" s="15">
        <f>MAX('Kab-Kot'!$R$71:$R$81)</f>
        <v>5.5468315388461296</v>
      </c>
      <c r="AF8" s="15">
        <f>MAX('Kab-Kot'!$S$71:$S$81)</f>
        <v>75.970779989777981</v>
      </c>
      <c r="AG8" s="15">
        <f>MIN('Kab-Kot'!$S$71:$S$81)</f>
        <v>62.303432422548454</v>
      </c>
      <c r="AH8" s="15">
        <f>MIN('Kab-Kot'!$T$71:$T$81)</f>
        <v>30.22</v>
      </c>
      <c r="AI8" s="15">
        <f>MAX('Kab-Kot'!$T$71:$T$81)</f>
        <v>45.07</v>
      </c>
      <c r="AJ8" s="15">
        <f>MIN('Kab-Kot'!$U$71:$U$81)</f>
        <v>2.78</v>
      </c>
      <c r="AK8" s="15">
        <f>MAX('Kab-Kot'!$U$71:$U$81)</f>
        <v>12.58</v>
      </c>
      <c r="AL8" s="15">
        <f>MIN('Kab-Kot'!$V$71:$V$81)</f>
        <v>0.23</v>
      </c>
      <c r="AM8" s="15">
        <f>MAX('Kab-Kot'!$V$71:$V$81)</f>
        <v>2.98</v>
      </c>
      <c r="AN8" s="15">
        <f>MIN('Kab-Kot'!$W$71:$W$81)</f>
        <v>0.03</v>
      </c>
      <c r="AO8" s="15">
        <f>MAX('Kab-Kot'!$W$71:$W$81)</f>
        <v>1.05</v>
      </c>
      <c r="AP8" s="15">
        <f>MAX('Kab-Kot'!$X$71:$X$81)</f>
        <v>31443.365815123536</v>
      </c>
      <c r="AQ8" s="15">
        <f>MIN('Kab-Kot'!$X$71:$X$81)</f>
        <v>5731.4795909389759</v>
      </c>
      <c r="AR8" s="15">
        <f>MAX('Kab-Kot'!$Y$71:$Y$81)</f>
        <v>99.249602492096344</v>
      </c>
      <c r="AS8" s="15">
        <f>MIN('Kab-Kot'!$Y$71:$Y$81)</f>
        <v>32.589511462742472</v>
      </c>
      <c r="AT8" s="15">
        <f>MAX('Kab-Kot'!$Z$71:$Z$81)</f>
        <v>26245.198485423716</v>
      </c>
      <c r="AU8" s="15">
        <f>MIN('Kab-Kot'!$Z$71:$Z$81)</f>
        <v>3946.4671073398349</v>
      </c>
      <c r="AV8" s="15">
        <f>MAX('Kab-Kot'!$AA$71:$AA$81)</f>
        <v>6.8121226121059095</v>
      </c>
      <c r="AW8" s="15">
        <f>MIN('Kab-Kot'!$AA$71:$AA$81)</f>
        <v>2.6990949042568104</v>
      </c>
    </row>
    <row r="9" spans="1:49">
      <c r="A9" s="51">
        <v>9</v>
      </c>
      <c r="B9" s="29" t="s">
        <v>731</v>
      </c>
      <c r="C9" s="30" t="s">
        <v>732</v>
      </c>
      <c r="D9" s="15">
        <f>MIN('Kab-Kot'!$E$468:$E$484)</f>
        <v>0</v>
      </c>
      <c r="E9" s="15">
        <f>MAX('Kab-Kot'!$E$468:$E$484)</f>
        <v>37</v>
      </c>
      <c r="F9" s="15">
        <f>MIN('Kab-Kot'!$F$468:$F$484)</f>
        <v>0</v>
      </c>
      <c r="G9" s="15">
        <f>MAX('Kab-Kot'!$F$468:$F$484)</f>
        <v>109</v>
      </c>
      <c r="H9" s="15">
        <f>MIN('Kab-Kot'!$G$468:$G$484)</f>
        <v>0</v>
      </c>
      <c r="I9" s="15">
        <f>MAX('Kab-Kot'!$G$468:$G$484)</f>
        <v>8</v>
      </c>
      <c r="J9" s="15">
        <f>MAX('Kab-Kot'!$H$468:$H$484)</f>
        <v>92.35</v>
      </c>
      <c r="K9" s="15">
        <f>MIN('Kab-Kot'!$H$468:$H$484)</f>
        <v>0</v>
      </c>
      <c r="L9" s="15">
        <f>MIN('Kab-Kot'!$I$468:$I$484)</f>
        <v>0</v>
      </c>
      <c r="M9" s="15">
        <f>MAX('Kab-Kot'!$I$468:$I$484)</f>
        <v>19</v>
      </c>
      <c r="N9" s="15">
        <f>MIN('Kab-Kot'!$J$468:$J$484)</f>
        <v>0</v>
      </c>
      <c r="O9" s="15">
        <f>MAX('Kab-Kot'!$J$468:$J$484)</f>
        <v>416</v>
      </c>
      <c r="P9" s="15">
        <f>MIN('Kab-Kot'!$K$468:$K$484)</f>
        <v>0</v>
      </c>
      <c r="Q9" s="15">
        <f>MAX('Kab-Kot'!$K$468:$K$484)</f>
        <v>564</v>
      </c>
      <c r="R9" s="15">
        <f>MAX('Kab-Kot'!$L$468:$L$484)</f>
        <v>70.099999999999994</v>
      </c>
      <c r="S9" s="15">
        <f>MIN('Kab-Kot'!$L$468:$L$484)</f>
        <v>64.319999999999993</v>
      </c>
      <c r="T9" s="15">
        <f>MAX('Kab-Kot'!$M$468:$M$484)</f>
        <v>100</v>
      </c>
      <c r="U9" s="15">
        <f>MIN('Kab-Kot'!$M$468:$M$484)</f>
        <v>99.591258361079312</v>
      </c>
      <c r="V9" s="15">
        <f>MAX('Kab-Kot'!$N$468:$N$484)</f>
        <v>121.52892218472769</v>
      </c>
      <c r="W9" s="15">
        <f>MIN('Kab-Kot'!$N$468:$N$484)</f>
        <v>107.82677330473132</v>
      </c>
      <c r="X9" s="15">
        <f>MAX('Kab-Kot'!$O$468:$O$484)</f>
        <v>98.31055772962867</v>
      </c>
      <c r="Y9" s="15">
        <f>MIN('Kab-Kot'!$O$468:$O$484)</f>
        <v>81.003038600183999</v>
      </c>
      <c r="Z9" s="15">
        <f>MAX('Kab-Kot'!$P$468:$P$484)</f>
        <v>104.58686797094462</v>
      </c>
      <c r="AA9" s="15">
        <f>MIN('Kab-Kot'!$P$468:$P$484)</f>
        <v>64.239009186953254</v>
      </c>
      <c r="AB9" s="15">
        <f>MAX('Kab-Kot'!$Q$468:$Q$484)</f>
        <v>96.012347698118589</v>
      </c>
      <c r="AC9" s="15">
        <f>MIN('Kab-Kot'!$Q$468:$Q$484)</f>
        <v>69.360111224895377</v>
      </c>
      <c r="AD9" s="15">
        <f>MIN('Kab-Kot'!$R$468:$R$484)</f>
        <v>2.3535675005265251</v>
      </c>
      <c r="AE9" s="15">
        <f>MAX('Kab-Kot'!$R$468:$R$484)</f>
        <v>8.1951559105439831</v>
      </c>
      <c r="AF9" s="15">
        <f>MAX('Kab-Kot'!$S$468:$S$484)</f>
        <v>79.410995075766593</v>
      </c>
      <c r="AG9" s="15">
        <f>MIN('Kab-Kot'!$S$468:$S$484)</f>
        <v>62.27294018377394</v>
      </c>
      <c r="AH9" s="15">
        <f>MIN('Kab-Kot'!$T$468:$T$484)</f>
        <v>0</v>
      </c>
      <c r="AI9" s="15">
        <f>MAX('Kab-Kot'!$T$468:$T$484)</f>
        <v>44.94</v>
      </c>
      <c r="AJ9" s="15">
        <f>MIN('Kab-Kot'!$U$468:$U$484)</f>
        <v>8.89</v>
      </c>
      <c r="AK9" s="15">
        <f>MAX('Kab-Kot'!$U$468:$U$484)</f>
        <v>19.489999999999998</v>
      </c>
      <c r="AL9" s="15">
        <f>MIN('Kab-Kot'!$V$468:$V$484)</f>
        <v>1.0900000000000001</v>
      </c>
      <c r="AM9" s="15">
        <f>MAX('Kab-Kot'!$V$468:$V$484)</f>
        <v>3.28</v>
      </c>
      <c r="AN9" s="15">
        <f>MIN('Kab-Kot'!$W$468:$W$484)</f>
        <v>0.2</v>
      </c>
      <c r="AO9" s="15">
        <f>MAX('Kab-Kot'!$W$468:$W$484)</f>
        <v>0.78</v>
      </c>
      <c r="AP9" s="15">
        <f>MAX('Kab-Kot'!$X$468:$X$484)</f>
        <v>118769.86</v>
      </c>
      <c r="AQ9" s="15">
        <f>MIN('Kab-Kot'!$X$468:$X$484)</f>
        <v>2419.2622999999999</v>
      </c>
      <c r="AR9" s="15">
        <f>MAX('Kab-Kot'!$Y$468:$Y$484)</f>
        <v>89.263026110572284</v>
      </c>
      <c r="AS9" s="15">
        <f>MIN('Kab-Kot'!$Y$468:$Y$484)</f>
        <v>17.231766089133611</v>
      </c>
      <c r="AT9" s="15">
        <f>MAX('Kab-Kot'!$Z$468:$Z$484)</f>
        <v>87088.353900000016</v>
      </c>
      <c r="AU9" s="15">
        <f>MIN('Kab-Kot'!$Z$468:$Z$484)</f>
        <v>1974.6143999999999</v>
      </c>
      <c r="AV9" s="15">
        <f>MAX('Kab-Kot'!$AA$468:$AA$484)</f>
        <v>6.8068309514951864</v>
      </c>
      <c r="AW9" s="15">
        <f>MIN('Kab-Kot'!$AA$468:$AA$484)</f>
        <v>2.4118290725422042</v>
      </c>
    </row>
    <row r="10" spans="1:49">
      <c r="A10" s="47">
        <v>10</v>
      </c>
      <c r="B10" s="29" t="s">
        <v>733</v>
      </c>
      <c r="C10" s="30" t="s">
        <v>734</v>
      </c>
      <c r="D10" s="15">
        <f>MIN('Kab-Kot'!$E$44:$E$53)</f>
        <v>0</v>
      </c>
      <c r="E10" s="15">
        <f>MAX('Kab-Kot'!$E$44:$E$53)</f>
        <v>8</v>
      </c>
      <c r="F10" s="15">
        <f>MIN('Kab-Kot'!$F$44:$F$53)</f>
        <v>3</v>
      </c>
      <c r="G10" s="15">
        <f>MAX('Kab-Kot'!$F$44:$F$53)</f>
        <v>15</v>
      </c>
      <c r="H10" s="15">
        <f>MIN('Kab-Kot'!$G$44:$G$53)</f>
        <v>0</v>
      </c>
      <c r="I10" s="15">
        <f>MAX('Kab-Kot'!$G$44:$G$53)</f>
        <v>6870</v>
      </c>
      <c r="J10" s="15">
        <f>MAX('Kab-Kot'!$H$44:$H$53)</f>
        <v>87.72</v>
      </c>
      <c r="K10" s="15">
        <f>MIN('Kab-Kot'!$H$44:$H$53)</f>
        <v>55.53</v>
      </c>
      <c r="L10" s="15">
        <f>MIN('Kab-Kot'!$I$44:$I$53)</f>
        <v>0</v>
      </c>
      <c r="M10" s="15">
        <f>MAX('Kab-Kot'!$I$44:$I$53)</f>
        <v>10</v>
      </c>
      <c r="N10" s="15">
        <f>MIN('Kab-Kot'!$J$44:$J$53)</f>
        <v>0</v>
      </c>
      <c r="O10" s="15">
        <f>MAX('Kab-Kot'!$J$44:$J$53)</f>
        <v>604</v>
      </c>
      <c r="P10" s="15">
        <f>MIN('Kab-Kot'!$K$44:$K$53)</f>
        <v>0</v>
      </c>
      <c r="Q10" s="15">
        <f>MAX('Kab-Kot'!$K$44:$K$53)</f>
        <v>169</v>
      </c>
      <c r="R10" s="15">
        <f>MAX('Kab-Kot'!$L$44:$L$53)</f>
        <v>69.52</v>
      </c>
      <c r="S10" s="15">
        <f>MIN('Kab-Kot'!$L$44:$L$53)</f>
        <v>62.46</v>
      </c>
      <c r="T10" s="15">
        <f>MAX('Kab-Kot'!$M$44:$M$53)</f>
        <v>100</v>
      </c>
      <c r="U10" s="15">
        <f>MIN('Kab-Kot'!$M$44:$M$53)</f>
        <v>99.499351078925883</v>
      </c>
      <c r="V10" s="15">
        <f>MAX('Kab-Kot'!$N$44:$N$53)</f>
        <v>122.25080504617789</v>
      </c>
      <c r="W10" s="15">
        <f>MIN('Kab-Kot'!$N$44:$N$53)</f>
        <v>107.42757033669108</v>
      </c>
      <c r="X10" s="15">
        <f>MAX('Kab-Kot'!$O$44:$O$53)</f>
        <v>98.210232038347485</v>
      </c>
      <c r="Y10" s="15">
        <f>MIN('Kab-Kot'!$O$44:$O$53)</f>
        <v>77.116531625748223</v>
      </c>
      <c r="Z10" s="15">
        <f>MAX('Kab-Kot'!$P$44:$P$53)</f>
        <v>102.44396250657158</v>
      </c>
      <c r="AA10" s="15">
        <f>MIN('Kab-Kot'!$P$44:$P$53)</f>
        <v>79.673476242001698</v>
      </c>
      <c r="AB10" s="15">
        <f>MAX('Kab-Kot'!$Q$44:$Q$53)</f>
        <v>94.907217506640194</v>
      </c>
      <c r="AC10" s="15">
        <f>MIN('Kab-Kot'!$Q$44:$Q$53)</f>
        <v>54.103086165226443</v>
      </c>
      <c r="AD10" s="15">
        <f>MIN('Kab-Kot'!$R$44:$R$53)</f>
        <v>1.8952881253093614</v>
      </c>
      <c r="AE10" s="15">
        <f>MAX('Kab-Kot'!$R$44:$R$53)</f>
        <v>6.6137903085740746</v>
      </c>
      <c r="AF10" s="15">
        <f>MAX('Kab-Kot'!$S$44:$S$53)</f>
        <v>76.703717000901221</v>
      </c>
      <c r="AG10" s="15">
        <f>MIN('Kab-Kot'!$S$44:$S$53)</f>
        <v>60.552300246620561</v>
      </c>
      <c r="AH10" s="15">
        <f>MIN('Kab-Kot'!$T$44:$T$53)</f>
        <v>18.53</v>
      </c>
      <c r="AI10" s="15">
        <f>MAX('Kab-Kot'!$T$44:$T$53)</f>
        <v>40.18</v>
      </c>
      <c r="AJ10" s="15">
        <f>MIN('Kab-Kot'!$U$44:$U$53)</f>
        <v>8.41</v>
      </c>
      <c r="AK10" s="15">
        <f>MAX('Kab-Kot'!$U$44:$U$53)</f>
        <v>21.54</v>
      </c>
      <c r="AL10" s="15">
        <f>MIN('Kab-Kot'!$V$44:$V$53)</f>
        <v>1.42</v>
      </c>
      <c r="AM10" s="15">
        <f>MAX('Kab-Kot'!$V$44:$V$53)</f>
        <v>4.6900000000000004</v>
      </c>
      <c r="AN10" s="15">
        <f>MIN('Kab-Kot'!$W$44:$W$53)</f>
        <v>0.34</v>
      </c>
      <c r="AO10" s="15">
        <f>MAX('Kab-Kot'!$W$44:$W$53)</f>
        <v>1.55</v>
      </c>
      <c r="AP10" s="15">
        <f>MAX('Kab-Kot'!$X$44:$X$53)</f>
        <v>17510.869503156493</v>
      </c>
      <c r="AQ10" s="15">
        <f>MIN('Kab-Kot'!$X$44:$X$53)</f>
        <v>2593.8984389559664</v>
      </c>
      <c r="AR10" s="15">
        <f>MAX('Kab-Kot'!$Y$44:$Y$53)</f>
        <v>48.710581446825749</v>
      </c>
      <c r="AS10" s="15">
        <f>MIN('Kab-Kot'!$Y$44:$Y$53)</f>
        <v>18.647260183262958</v>
      </c>
      <c r="AT10" s="15">
        <f>MAX('Kab-Kot'!$Z$44:$Z$53)</f>
        <v>13087.565447405241</v>
      </c>
      <c r="AU10" s="15">
        <f>MIN('Kab-Kot'!$Z$44:$Z$53)</f>
        <v>1836.451743779696</v>
      </c>
      <c r="AV10" s="15">
        <f>MAX('Kab-Kot'!$AA$44:$AA$53)</f>
        <v>6.1696193610857506</v>
      </c>
      <c r="AW10" s="15">
        <f>MIN('Kab-Kot'!$AA$44:$AA$53)</f>
        <v>5.0107737538922663</v>
      </c>
    </row>
    <row r="11" spans="1:49">
      <c r="A11" s="51">
        <v>11</v>
      </c>
      <c r="B11" s="29" t="s">
        <v>735</v>
      </c>
      <c r="C11" s="30" t="s">
        <v>736</v>
      </c>
      <c r="D11" s="15">
        <f>MIN('Kab-Kot'!$E$252:$E$266)</f>
        <v>0</v>
      </c>
      <c r="E11" s="15">
        <f>MAX('Kab-Kot'!$E$252:$E$266)</f>
        <v>115260</v>
      </c>
      <c r="F11" s="15">
        <f>MIN('Kab-Kot'!$F$252:$F$266)</f>
        <v>0</v>
      </c>
      <c r="G11" s="15">
        <f>MAX('Kab-Kot'!$F$252:$F$266)</f>
        <v>1137</v>
      </c>
      <c r="H11" s="15">
        <f>MIN('Kab-Kot'!$G$252:$G$266)</f>
        <v>0</v>
      </c>
      <c r="I11" s="15">
        <f>MAX('Kab-Kot'!$G$252:$G$266)</f>
        <v>17</v>
      </c>
      <c r="J11" s="15">
        <f>MAX('Kab-Kot'!$H$252:$H$266)</f>
        <v>90.01</v>
      </c>
      <c r="K11" s="15">
        <f>MIN('Kab-Kot'!$H$252:$H$266)</f>
        <v>0</v>
      </c>
      <c r="L11" s="15">
        <f>MIN('Kab-Kot'!$I$252:$I$266)</f>
        <v>0</v>
      </c>
      <c r="M11" s="15">
        <f>MAX('Kab-Kot'!$I$252:$I$266)</f>
        <v>2476</v>
      </c>
      <c r="N11" s="15">
        <f>MIN('Kab-Kot'!$J$252:$J$266)</f>
        <v>0</v>
      </c>
      <c r="O11" s="15">
        <f>MAX('Kab-Kot'!$J$252:$J$266)</f>
        <v>961</v>
      </c>
      <c r="P11" s="15">
        <f>MIN('Kab-Kot'!$K$252:$K$266)</f>
        <v>0</v>
      </c>
      <c r="Q11" s="15">
        <f>MAX('Kab-Kot'!$K$252:$K$266)</f>
        <v>614</v>
      </c>
      <c r="R11" s="15">
        <f>MAX('Kab-Kot'!$L$252:$L$266)</f>
        <v>71.13</v>
      </c>
      <c r="S11" s="15">
        <f>MIN('Kab-Kot'!$L$252:$L$266)</f>
        <v>62.54</v>
      </c>
      <c r="T11" s="15">
        <f>MAX('Kab-Kot'!$M$252:$M$266)</f>
        <v>100</v>
      </c>
      <c r="U11" s="15">
        <f>MIN('Kab-Kot'!$M$252:$M$266)</f>
        <v>98.928711421580402</v>
      </c>
      <c r="V11" s="15">
        <f>MAX('Kab-Kot'!$N$252:$N$266)</f>
        <v>114.38465506039537</v>
      </c>
      <c r="W11" s="15">
        <f>MIN('Kab-Kot'!$N$252:$N$266)</f>
        <v>104.24504594340267</v>
      </c>
      <c r="X11" s="15">
        <f>MAX('Kab-Kot'!$O$252:$O$266)</f>
        <v>98.779526317759121</v>
      </c>
      <c r="Y11" s="15">
        <f>MIN('Kab-Kot'!$O$252:$O$266)</f>
        <v>80.794700692104399</v>
      </c>
      <c r="Z11" s="15">
        <f>MAX('Kab-Kot'!$P$252:$P$266)</f>
        <v>100.79442576077373</v>
      </c>
      <c r="AA11" s="15">
        <f>MIN('Kab-Kot'!$P$252:$P$266)</f>
        <v>69.24619109184836</v>
      </c>
      <c r="AB11" s="15">
        <f>MAX('Kab-Kot'!$Q$252:$Q$266)</f>
        <v>99.969022914771202</v>
      </c>
      <c r="AC11" s="15">
        <f>MIN('Kab-Kot'!$Q$252:$Q$266)</f>
        <v>75.389968891371666</v>
      </c>
      <c r="AD11" s="15">
        <f>MIN('Kab-Kot'!$R$252:$R$266)</f>
        <v>0.64626228150781073</v>
      </c>
      <c r="AE11" s="15">
        <f>MAX('Kab-Kot'!$R$252:$R$266)</f>
        <v>8.0981134134644659</v>
      </c>
      <c r="AF11" s="15">
        <f>MAX('Kab-Kot'!$S$252:$S$266)</f>
        <v>80.783728964258913</v>
      </c>
      <c r="AG11" s="15">
        <f>MIN('Kab-Kot'!$S$252:$S$266)</f>
        <v>62.307717510607276</v>
      </c>
      <c r="AH11" s="15">
        <f>MIN('Kab-Kot'!$T$252:$T$266)</f>
        <v>0</v>
      </c>
      <c r="AI11" s="15">
        <f>MAX('Kab-Kot'!$T$252:$T$266)</f>
        <v>41.97</v>
      </c>
      <c r="AJ11" s="15">
        <f>MIN('Kab-Kot'!$U$252:$U$266)</f>
        <v>7.66</v>
      </c>
      <c r="AK11" s="15">
        <f>MAX('Kab-Kot'!$U$252:$U$266)</f>
        <v>21.55</v>
      </c>
      <c r="AL11" s="15">
        <f>MIN('Kab-Kot'!$V$252:$V$266)</f>
        <v>1.08</v>
      </c>
      <c r="AM11" s="15">
        <f>MAX('Kab-Kot'!$V$252:$V$266)</f>
        <v>4.1900000000000004</v>
      </c>
      <c r="AN11" s="15">
        <f>MIN('Kab-Kot'!$W$252:$W$266)</f>
        <v>0.21</v>
      </c>
      <c r="AO11" s="15">
        <f>MAX('Kab-Kot'!$W$252:$W$266)</f>
        <v>1.1499999999999999</v>
      </c>
      <c r="AP11" s="15">
        <f>MAX('Kab-Kot'!$X$252:$X$266)</f>
        <v>55173.071029223014</v>
      </c>
      <c r="AQ11" s="15">
        <f>MIN('Kab-Kot'!$X$252:$X$266)</f>
        <v>3589.6355445867143</v>
      </c>
      <c r="AR11" s="15">
        <f>MAX('Kab-Kot'!$Y$252:$Y$266)</f>
        <v>44.843789397408059</v>
      </c>
      <c r="AS11" s="15">
        <f>MIN('Kab-Kot'!$Y$252:$Y$266)</f>
        <v>19.083922853331632</v>
      </c>
      <c r="AT11" s="15">
        <f>MAX('Kab-Kot'!$Z$252:$Z$266)</f>
        <v>40950.574185396945</v>
      </c>
      <c r="AU11" s="15">
        <f>MIN('Kab-Kot'!$Z$252:$Z$266)</f>
        <v>2654.7810755883388</v>
      </c>
      <c r="AV11" s="15">
        <f>MAX('Kab-Kot'!$AA$252:$AA$266)</f>
        <v>6.4309807699469417</v>
      </c>
      <c r="AW11" s="15">
        <f>MIN('Kab-Kot'!$AA$252:$AA$266)</f>
        <v>4.195459410971992</v>
      </c>
    </row>
    <row r="12" spans="1:49">
      <c r="A12" s="47">
        <v>12</v>
      </c>
      <c r="B12" s="29" t="s">
        <v>737</v>
      </c>
      <c r="C12" s="30" t="s">
        <v>738</v>
      </c>
      <c r="D12" s="15">
        <f>MIN('Kab-Kot'!$E$238:$E$244)</f>
        <v>0</v>
      </c>
      <c r="E12" s="15">
        <f>MAX('Kab-Kot'!$E$238:$E$244)</f>
        <v>7</v>
      </c>
      <c r="F12" s="15">
        <f>MIN('Kab-Kot'!$F$238:$F$244)</f>
        <v>0</v>
      </c>
      <c r="G12" s="15">
        <f>MAX('Kab-Kot'!$F$238:$F$244)</f>
        <v>14</v>
      </c>
      <c r="H12" s="15">
        <f>MIN('Kab-Kot'!$G$238:$G$244)</f>
        <v>0</v>
      </c>
      <c r="I12" s="15">
        <f>MAX('Kab-Kot'!$G$238:$G$244)</f>
        <v>2</v>
      </c>
      <c r="J12" s="15">
        <f>MAX('Kab-Kot'!$H$238:$H$244)</f>
        <v>84.25</v>
      </c>
      <c r="K12" s="15">
        <f>MIN('Kab-Kot'!$H$238:$H$244)</f>
        <v>57.82</v>
      </c>
      <c r="L12" s="15">
        <f>MIN('Kab-Kot'!$I$238:$I$244)</f>
        <v>0</v>
      </c>
      <c r="M12" s="15">
        <f>MAX('Kab-Kot'!$I$238:$I$244)</f>
        <v>6</v>
      </c>
      <c r="N12" s="15">
        <f>MIN('Kab-Kot'!$J$238:$J$244)</f>
        <v>0</v>
      </c>
      <c r="O12" s="15">
        <f>MAX('Kab-Kot'!$J$238:$J$244)</f>
        <v>40</v>
      </c>
      <c r="P12" s="15">
        <f>MIN('Kab-Kot'!$K$238:$K$244)</f>
        <v>0</v>
      </c>
      <c r="Q12" s="15">
        <f>MAX('Kab-Kot'!$K$238:$K$244)</f>
        <v>13267</v>
      </c>
      <c r="R12" s="15">
        <f>MAX('Kab-Kot'!$L$238:$L$244)</f>
        <v>72.64</v>
      </c>
      <c r="S12" s="15">
        <f>MIN('Kab-Kot'!$L$238:$L$244)</f>
        <v>67.13</v>
      </c>
      <c r="T12" s="15">
        <f>MAX('Kab-Kot'!$M$238:$M$244)</f>
        <v>100</v>
      </c>
      <c r="U12" s="15">
        <f>MIN('Kab-Kot'!$M$238:$M$244)</f>
        <v>99.106590386609099</v>
      </c>
      <c r="V12" s="15">
        <f>MAX('Kab-Kot'!$N$238:$N$244)</f>
        <v>115.78618131374039</v>
      </c>
      <c r="W12" s="15">
        <f>MIN('Kab-Kot'!$N$238:$N$244)</f>
        <v>103.35514885070154</v>
      </c>
      <c r="X12" s="15">
        <f>MAX('Kab-Kot'!$O$238:$O$244)</f>
        <v>100.96111715306031</v>
      </c>
      <c r="Y12" s="15">
        <f>MIN('Kab-Kot'!$O$238:$O$244)</f>
        <v>69.450572108910094</v>
      </c>
      <c r="Z12" s="15">
        <f>MAX('Kab-Kot'!$P$238:$P$244)</f>
        <v>96.91216915822379</v>
      </c>
      <c r="AA12" s="15">
        <f>MIN('Kab-Kot'!$P$238:$P$244)</f>
        <v>62.749301608682593</v>
      </c>
      <c r="AB12" s="15">
        <f>MAX('Kab-Kot'!$Q$238:$Q$244)</f>
        <v>88.581758713530434</v>
      </c>
      <c r="AC12" s="15">
        <f>MIN('Kab-Kot'!$Q$238:$Q$244)</f>
        <v>77.623358132264457</v>
      </c>
      <c r="AD12" s="15">
        <f>MIN('Kab-Kot'!$R$238:$R$244)</f>
        <v>2.5692556668535342</v>
      </c>
      <c r="AE12" s="15">
        <f>MAX('Kab-Kot'!$R$238:$R$244)</f>
        <v>5.797220370275399</v>
      </c>
      <c r="AF12" s="15">
        <f>MAX('Kab-Kot'!$S$238:$S$244)</f>
        <v>69.289232212482773</v>
      </c>
      <c r="AG12" s="15">
        <f>MIN('Kab-Kot'!$S$238:$S$244)</f>
        <v>63.42004436378302</v>
      </c>
      <c r="AH12" s="15">
        <f>MIN('Kab-Kot'!$T$238:$T$244)</f>
        <v>28.81</v>
      </c>
      <c r="AI12" s="15">
        <f>MAX('Kab-Kot'!$T$238:$T$244)</f>
        <v>41.49</v>
      </c>
      <c r="AJ12" s="15">
        <f>MIN('Kab-Kot'!$U$238:$U$244)</f>
        <v>2.98</v>
      </c>
      <c r="AK12" s="15">
        <f>MAX('Kab-Kot'!$U$238:$U$244)</f>
        <v>7.77</v>
      </c>
      <c r="AL12" s="15">
        <f>MIN('Kab-Kot'!$V$238:$V$244)</f>
        <v>0.16</v>
      </c>
      <c r="AM12" s="15">
        <f>MAX('Kab-Kot'!$V$238:$V$244)</f>
        <v>1.1399999999999999</v>
      </c>
      <c r="AN12" s="15">
        <f>MIN('Kab-Kot'!$W$238:$W$244)</f>
        <v>0.01</v>
      </c>
      <c r="AO12" s="15">
        <f>MAX('Kab-Kot'!$W$238:$W$244)</f>
        <v>0.23</v>
      </c>
      <c r="AP12" s="15">
        <f>MAX('Kab-Kot'!$X$238:$X$244)</f>
        <v>12259.556930283556</v>
      </c>
      <c r="AQ12" s="15">
        <f>MIN('Kab-Kot'!$X$238:$X$244)</f>
        <v>6606.2818710773463</v>
      </c>
      <c r="AR12" s="15">
        <f>MAX('Kab-Kot'!$Y$238:$Y$244)</f>
        <v>61.088860747660775</v>
      </c>
      <c r="AS12" s="15">
        <f>MIN('Kab-Kot'!$Y$238:$Y$244)</f>
        <v>37.108627532482046</v>
      </c>
      <c r="AT12" s="15">
        <f>MAX('Kab-Kot'!$Z$238:$Z$244)</f>
        <v>9152.5371057243719</v>
      </c>
      <c r="AU12" s="15">
        <f>MIN('Kab-Kot'!$Z$238:$Z$244)</f>
        <v>4870.6792530503835</v>
      </c>
      <c r="AV12" s="15">
        <f>MAX('Kab-Kot'!$AA$238:$AA$244)</f>
        <v>5.1747084579537557</v>
      </c>
      <c r="AW12" s="15">
        <f>MIN('Kab-Kot'!$AA$238:$AA$244)</f>
        <v>2.966117080110493</v>
      </c>
    </row>
    <row r="13" spans="1:49">
      <c r="A13" s="51">
        <v>13</v>
      </c>
      <c r="B13" s="29" t="s">
        <v>739</v>
      </c>
      <c r="C13" s="30" t="s">
        <v>740</v>
      </c>
      <c r="D13" s="15">
        <f>MIN('Kab-Kot'!$E$245:$E$251)</f>
        <v>0</v>
      </c>
      <c r="E13" s="15">
        <f>MAX('Kab-Kot'!$E$245:$E$251)</f>
        <v>39366</v>
      </c>
      <c r="F13" s="15">
        <f>MIN('Kab-Kot'!$F$245:$F$251)</f>
        <v>1</v>
      </c>
      <c r="G13" s="15">
        <f>MAX('Kab-Kot'!$F$245:$F$251)</f>
        <v>57</v>
      </c>
      <c r="H13" s="15">
        <f>MIN('Kab-Kot'!$G$245:$G$251)</f>
        <v>0</v>
      </c>
      <c r="I13" s="15">
        <f>MAX('Kab-Kot'!$G$245:$G$251)</f>
        <v>24</v>
      </c>
      <c r="J13" s="15">
        <f>MAX('Kab-Kot'!$H$245:$H$251)</f>
        <v>84.65</v>
      </c>
      <c r="K13" s="15">
        <f>MIN('Kab-Kot'!$H$245:$H$251)</f>
        <v>57.83</v>
      </c>
      <c r="L13" s="15">
        <f>MIN('Kab-Kot'!$I$245:$I$251)</f>
        <v>0</v>
      </c>
      <c r="M13" s="15">
        <f>MAX('Kab-Kot'!$I$245:$I$251)</f>
        <v>144</v>
      </c>
      <c r="N13" s="15">
        <f>MIN('Kab-Kot'!$J$245:$J$251)</f>
        <v>0</v>
      </c>
      <c r="O13" s="15">
        <f>MAX('Kab-Kot'!$J$245:$J$251)</f>
        <v>49</v>
      </c>
      <c r="P13" s="15">
        <f>MIN('Kab-Kot'!$K$245:$K$251)</f>
        <v>0</v>
      </c>
      <c r="Q13" s="15">
        <f>MAX('Kab-Kot'!$K$245:$K$251)</f>
        <v>310</v>
      </c>
      <c r="R13" s="15">
        <f>MAX('Kab-Kot'!$L$245:$L$251)</f>
        <v>73.19</v>
      </c>
      <c r="S13" s="15">
        <f>MIN('Kab-Kot'!$L$245:$L$251)</f>
        <v>61.14</v>
      </c>
      <c r="T13" s="15">
        <f>MAX('Kab-Kot'!$M$245:$M$251)</f>
        <v>100</v>
      </c>
      <c r="U13" s="15">
        <f>MIN('Kab-Kot'!$M$245:$M$251)</f>
        <v>99.542124295470941</v>
      </c>
      <c r="V13" s="15">
        <f>MAX('Kab-Kot'!$N$245:$N$251)</f>
        <v>116.13187952685797</v>
      </c>
      <c r="W13" s="15">
        <f>MIN('Kab-Kot'!$N$245:$N$251)</f>
        <v>101.85481154934675</v>
      </c>
      <c r="X13" s="15">
        <f>MAX('Kab-Kot'!$O$245:$O$251)</f>
        <v>95.717108939986772</v>
      </c>
      <c r="Y13" s="15">
        <f>MIN('Kab-Kot'!$O$245:$O$251)</f>
        <v>77.355971426797637</v>
      </c>
      <c r="Z13" s="15">
        <f>MAX('Kab-Kot'!$P$245:$P$251)</f>
        <v>100.49001735890486</v>
      </c>
      <c r="AA13" s="15">
        <f>MIN('Kab-Kot'!$P$245:$P$251)</f>
        <v>84.500005294341975</v>
      </c>
      <c r="AB13" s="15">
        <f>MAX('Kab-Kot'!$Q$245:$Q$251)</f>
        <v>100</v>
      </c>
      <c r="AC13" s="15">
        <f>MIN('Kab-Kot'!$Q$245:$Q$251)</f>
        <v>84.672510532489312</v>
      </c>
      <c r="AD13" s="15">
        <f>MIN('Kab-Kot'!$R$245:$R$251)</f>
        <v>3.2254901960784315</v>
      </c>
      <c r="AE13" s="15">
        <f>MAX('Kab-Kot'!$R$245:$R$251)</f>
        <v>8.0764798014125709</v>
      </c>
      <c r="AF13" s="15">
        <f>MAX('Kab-Kot'!$S$245:$S$251)</f>
        <v>71.546843493097569</v>
      </c>
      <c r="AG13" s="15">
        <f>MIN('Kab-Kot'!$S$245:$S$251)</f>
        <v>62.192611652269804</v>
      </c>
      <c r="AH13" s="15">
        <f>MIN('Kab-Kot'!$T$245:$T$251)</f>
        <v>38.75</v>
      </c>
      <c r="AI13" s="15">
        <f>MAX('Kab-Kot'!$T$245:$T$251)</f>
        <v>49.13</v>
      </c>
      <c r="AJ13" s="15">
        <f>MIN('Kab-Kot'!$U$245:$U$251)</f>
        <v>4.6399999999999997</v>
      </c>
      <c r="AK13" s="15">
        <f>MAX('Kab-Kot'!$U$245:$U$251)</f>
        <v>13.84</v>
      </c>
      <c r="AL13" s="15">
        <f>MIN('Kab-Kot'!$V$245:$V$251)</f>
        <v>0.43</v>
      </c>
      <c r="AM13" s="15">
        <f>MAX('Kab-Kot'!$V$245:$V$251)</f>
        <v>1.76</v>
      </c>
      <c r="AN13" s="15">
        <f>MIN('Kab-Kot'!$W$245:$W$251)</f>
        <v>0.06</v>
      </c>
      <c r="AO13" s="15">
        <f>MAX('Kab-Kot'!$W$245:$W$251)</f>
        <v>0.48</v>
      </c>
      <c r="AP13" s="15">
        <f>MAX('Kab-Kot'!$X$245:$X$251)</f>
        <v>130734.76893843108</v>
      </c>
      <c r="AQ13" s="15">
        <f>MIN('Kab-Kot'!$X$245:$X$251)</f>
        <v>3283.6340851476098</v>
      </c>
      <c r="AR13" s="15">
        <f>MAX('Kab-Kot'!$Y$245:$Y$251)</f>
        <v>414.22190242820557</v>
      </c>
      <c r="AS13" s="15">
        <f>MIN('Kab-Kot'!$Y$245:$Y$251)</f>
        <v>36.90679080989996</v>
      </c>
      <c r="AT13" s="15">
        <f>MAX('Kab-Kot'!$Z$245:$Z$251)</f>
        <v>95354.800375332692</v>
      </c>
      <c r="AU13" s="15">
        <f>MIN('Kab-Kot'!$Z$245:$Z$251)</f>
        <v>2528.5216780138448</v>
      </c>
      <c r="AV13" s="15">
        <f>MAX('Kab-Kot'!$AA$245:$AA$251)</f>
        <v>6.1804279080442939</v>
      </c>
      <c r="AW13" s="15">
        <f>MIN('Kab-Kot'!$AA$245:$AA$251)</f>
        <v>2.9075865918393333</v>
      </c>
    </row>
    <row r="14" spans="1:49">
      <c r="A14" s="47">
        <v>14</v>
      </c>
      <c r="B14" s="29" t="s">
        <v>741</v>
      </c>
      <c r="C14" s="54" t="s">
        <v>742</v>
      </c>
      <c r="D14" s="15">
        <f>MIN('Kab-Kot'!$E$59:$E$64)</f>
        <v>0</v>
      </c>
      <c r="E14" s="15">
        <f>MAX('Kab-Kot'!$E$59:$E$64)</f>
        <v>140</v>
      </c>
      <c r="F14" s="15">
        <f>MIN('Kab-Kot'!$F$59:$F$64)</f>
        <v>0</v>
      </c>
      <c r="G14" s="15">
        <f>MAX('Kab-Kot'!$F$59:$F$64)</f>
        <v>16</v>
      </c>
      <c r="H14" s="15">
        <f>MIN('Kab-Kot'!$G$59:$G$64)</f>
        <v>0</v>
      </c>
      <c r="I14" s="15">
        <f>MAX('Kab-Kot'!$G$59:$G$64)</f>
        <v>3</v>
      </c>
      <c r="J14" s="15">
        <f>MAX('Kab-Kot'!$H$59:$H$64)</f>
        <v>91.34</v>
      </c>
      <c r="K14" s="15">
        <f>MIN('Kab-Kot'!$H$59:$H$64)</f>
        <v>69.23</v>
      </c>
      <c r="L14" s="15">
        <f>MIN('Kab-Kot'!$I$59:$I$64)</f>
        <v>0</v>
      </c>
      <c r="M14" s="15">
        <f>MAX('Kab-Kot'!$I$59:$I$64)</f>
        <v>2286</v>
      </c>
      <c r="N14" s="15">
        <f>MIN('Kab-Kot'!$J$59:$J$64)</f>
        <v>0</v>
      </c>
      <c r="O14" s="15">
        <f>MAX('Kab-Kot'!$J$59:$J$64)</f>
        <v>1</v>
      </c>
      <c r="P14" s="15">
        <f>MIN('Kab-Kot'!$K$59:$K$64)</f>
        <v>0</v>
      </c>
      <c r="Q14" s="15">
        <f>MAX('Kab-Kot'!$K$59:$K$64)</f>
        <v>381</v>
      </c>
      <c r="R14" s="15">
        <f>MAX('Kab-Kot'!$L$59:$L$64)</f>
        <v>74.180000000000007</v>
      </c>
      <c r="S14" s="15">
        <f>MIN('Kab-Kot'!$L$59:$L$64)</f>
        <v>68.040000000000006</v>
      </c>
      <c r="T14" s="15">
        <f>MAX('Kab-Kot'!$M$59:$M$64)</f>
        <v>100</v>
      </c>
      <c r="U14" s="15">
        <f>MIN('Kab-Kot'!$M$59:$M$64)</f>
        <v>98.915217918087521</v>
      </c>
      <c r="V14" s="15">
        <f>MAX('Kab-Kot'!$N$59:$N$64)</f>
        <v>112.31275188613139</v>
      </c>
      <c r="W14" s="15">
        <f>MIN('Kab-Kot'!$N$59:$N$64)</f>
        <v>100.9064380875476</v>
      </c>
      <c r="X14" s="15">
        <f>MAX('Kab-Kot'!$O$59:$O$64)</f>
        <v>101.94403913720981</v>
      </c>
      <c r="Y14" s="15">
        <f>MIN('Kab-Kot'!$O$59:$O$64)</f>
        <v>87.022809051356774</v>
      </c>
      <c r="Z14" s="15">
        <f>MAX('Kab-Kot'!$P$59:$P$64)</f>
        <v>107.96789774887752</v>
      </c>
      <c r="AA14" s="15">
        <f>MIN('Kab-Kot'!$P$59:$P$64)</f>
        <v>74.130015634911658</v>
      </c>
      <c r="AB14" s="15">
        <f>MAX('Kab-Kot'!$Q$59:$Q$64)</f>
        <v>100</v>
      </c>
      <c r="AC14" s="15">
        <f>MIN('Kab-Kot'!$Q$59:$Q$64)</f>
        <v>73.473924416022982</v>
      </c>
      <c r="AD14" s="15">
        <f>MIN('Kab-Kot'!$R$59:$R$64)</f>
        <v>6.4026476294771957</v>
      </c>
      <c r="AE14" s="15">
        <f>MAX('Kab-Kot'!$R$59:$R$64)</f>
        <v>7.7996058967424258</v>
      </c>
      <c r="AF14" s="15">
        <f>MAX('Kab-Kot'!$S$59:$S$64)</f>
        <v>67.504295117325498</v>
      </c>
      <c r="AG14" s="15">
        <f>MIN('Kab-Kot'!$S$59:$S$64)</f>
        <v>55.479197622585438</v>
      </c>
      <c r="AH14" s="15">
        <f>MIN('Kab-Kot'!$T$59:$T$64)</f>
        <v>38.33</v>
      </c>
      <c r="AI14" s="15">
        <f>MAX('Kab-Kot'!$T$59:$T$64)</f>
        <v>59.14</v>
      </c>
      <c r="AJ14" s="15">
        <f>MIN('Kab-Kot'!$U$59:$U$64)</f>
        <v>3.14</v>
      </c>
      <c r="AK14" s="15">
        <f>MAX('Kab-Kot'!$U$59:$U$64)</f>
        <v>12.98</v>
      </c>
      <c r="AL14" s="15">
        <f>MIN('Kab-Kot'!$V$59:$V$64)</f>
        <v>0.33</v>
      </c>
      <c r="AM14" s="15">
        <f>MAX('Kab-Kot'!$V$59:$V$64)</f>
        <v>2.09</v>
      </c>
      <c r="AN14" s="15">
        <f>MIN('Kab-Kot'!$W$59:$W$64)</f>
        <v>0.06</v>
      </c>
      <c r="AO14" s="15">
        <f>MAX('Kab-Kot'!$W$59:$W$64)</f>
        <v>0.54</v>
      </c>
      <c r="AP14" s="15">
        <f>MAX('Kab-Kot'!$X$59:$X$64)</f>
        <v>532943.24022231554</v>
      </c>
      <c r="AQ14" s="15">
        <f>MIN('Kab-Kot'!$X$59:$X$64)</f>
        <v>6542.4339544096629</v>
      </c>
      <c r="AR14" s="15">
        <f>MAX('Kab-Kot'!$Y$59:$Y$64)</f>
        <v>580.70380540135545</v>
      </c>
      <c r="AS14" s="15">
        <f>MIN('Kab-Kot'!$Y$59:$Y$64)</f>
        <v>132.77587432378624</v>
      </c>
      <c r="AT14" s="15">
        <f>MAX('Kab-Kot'!$Z$59:$Z$64)</f>
        <v>377965.88227568415</v>
      </c>
      <c r="AU14" s="15">
        <f>MIN('Kab-Kot'!$Z$59:$Z$64)</f>
        <v>3828.1922160217337</v>
      </c>
      <c r="AV14" s="15">
        <f>MAX('Kab-Kot'!$AA$59:$AA$64)</f>
        <v>6.4850532294169057</v>
      </c>
      <c r="AW14" s="15">
        <f>MIN('Kab-Kot'!$AA$59:$AA$64)</f>
        <v>0.53626187385866331</v>
      </c>
    </row>
    <row r="15" spans="1:49">
      <c r="A15" s="47">
        <v>15</v>
      </c>
      <c r="B15" s="29" t="s">
        <v>743</v>
      </c>
      <c r="C15" s="54" t="s">
        <v>744</v>
      </c>
      <c r="D15" s="15">
        <f>MIN('Kab-Kot'!$E$82:$E$108)</f>
        <v>0</v>
      </c>
      <c r="E15" s="15">
        <f>MAX('Kab-Kot'!$E$82:$E$108)</f>
        <v>184306</v>
      </c>
      <c r="F15" s="15">
        <f>MIN('Kab-Kot'!$F$82:$F$108)</f>
        <v>0</v>
      </c>
      <c r="G15" s="15">
        <f>MAX('Kab-Kot'!$F$82:$F$108)</f>
        <v>103</v>
      </c>
      <c r="H15" s="15">
        <f>MIN('Kab-Kot'!$G$82:$G$108)</f>
        <v>0</v>
      </c>
      <c r="I15" s="15">
        <f>MAX('Kab-Kot'!$G$82:$G$108)</f>
        <v>36</v>
      </c>
      <c r="J15" s="15">
        <f>MAX('Kab-Kot'!$H$82:$H$108)</f>
        <v>97.39</v>
      </c>
      <c r="K15" s="15">
        <f>MIN('Kab-Kot'!$H$82:$H$108)</f>
        <v>0</v>
      </c>
      <c r="L15" s="15">
        <f>MIN('Kab-Kot'!$I$82:$I$108)</f>
        <v>0</v>
      </c>
      <c r="M15" s="15">
        <f>MAX('Kab-Kot'!$I$82:$I$108)</f>
        <v>38</v>
      </c>
      <c r="N15" s="15">
        <f>MIN('Kab-Kot'!$J$82:$J$108)</f>
        <v>0</v>
      </c>
      <c r="O15" s="15">
        <f>MAX('Kab-Kot'!$J$82:$J$108)</f>
        <v>26</v>
      </c>
      <c r="P15" s="15">
        <f>MIN('Kab-Kot'!$K$82:$K$108)</f>
        <v>0</v>
      </c>
      <c r="Q15" s="15">
        <f>MAX('Kab-Kot'!$K$82:$K$108)</f>
        <v>1871</v>
      </c>
      <c r="R15" s="15">
        <f>MAX('Kab-Kot'!$L$82:$L$108)</f>
        <v>74.63</v>
      </c>
      <c r="S15" s="15">
        <f>MIN('Kab-Kot'!$L$82:$L$108)</f>
        <v>68.709999999999994</v>
      </c>
      <c r="T15" s="15">
        <f>MAX('Kab-Kot'!$M$82:$M$108)</f>
        <v>100</v>
      </c>
      <c r="U15" s="15">
        <f>MIN('Kab-Kot'!$M$82:$M$108)</f>
        <v>98.912336712179808</v>
      </c>
      <c r="V15" s="15">
        <f>MAX('Kab-Kot'!$N$82:$N$108)</f>
        <v>112.01824070033133</v>
      </c>
      <c r="W15" s="15">
        <f>MIN('Kab-Kot'!$N$82:$N$108)</f>
        <v>102.21238181591217</v>
      </c>
      <c r="X15" s="15">
        <f>MAX('Kab-Kot'!$O$82:$O$108)</f>
        <v>101.86434639127755</v>
      </c>
      <c r="Y15" s="15">
        <f>MIN('Kab-Kot'!$O$82:$O$108)</f>
        <v>77.848548151615091</v>
      </c>
      <c r="Z15" s="15">
        <f>MAX('Kab-Kot'!$P$82:$P$108)</f>
        <v>103.32307853959138</v>
      </c>
      <c r="AA15" s="15">
        <f>MIN('Kab-Kot'!$P$82:$P$108)</f>
        <v>54.422703805667773</v>
      </c>
      <c r="AB15" s="15">
        <f>MAX('Kab-Kot'!$Q$82:$Q$108)</f>
        <v>94.734385239240837</v>
      </c>
      <c r="AC15" s="15">
        <f>MIN('Kab-Kot'!$Q$82:$Q$108)</f>
        <v>70.316760408313371</v>
      </c>
      <c r="AD15" s="15">
        <f>MIN('Kab-Kot'!$R$82:$R$108)</f>
        <v>3.3405552683195046</v>
      </c>
      <c r="AE15" s="15">
        <f>MAX('Kab-Kot'!$R$82:$R$108)</f>
        <v>10.966603165718393</v>
      </c>
      <c r="AF15" s="15">
        <f>MAX('Kab-Kot'!$S$82:$S$108)</f>
        <v>79.882389961845561</v>
      </c>
      <c r="AG15" s="15">
        <f>MIN('Kab-Kot'!$S$82:$S$108)</f>
        <v>57.690906504906934</v>
      </c>
      <c r="AH15" s="15">
        <f>MIN('Kab-Kot'!$T$82:$T$108)</f>
        <v>0</v>
      </c>
      <c r="AI15" s="15">
        <f>MAX('Kab-Kot'!$T$82:$T$108)</f>
        <v>53.42</v>
      </c>
      <c r="AJ15" s="15">
        <f>MIN('Kab-Kot'!$U$82:$U$108)</f>
        <v>2.34</v>
      </c>
      <c r="AK15" s="15">
        <f>MAX('Kab-Kot'!$U$82:$U$108)</f>
        <v>14.8</v>
      </c>
      <c r="AL15" s="15">
        <f>MIN('Kab-Kot'!$V$82:$V$108)</f>
        <v>0.25</v>
      </c>
      <c r="AM15" s="15">
        <f>MAX('Kab-Kot'!$V$82:$V$108)</f>
        <v>2.34</v>
      </c>
      <c r="AN15" s="15">
        <f>MIN('Kab-Kot'!$W$82:$W$108)</f>
        <v>0.06</v>
      </c>
      <c r="AO15" s="15">
        <f>MAX('Kab-Kot'!$W$82:$W$108)</f>
        <v>0.71</v>
      </c>
      <c r="AP15" s="15">
        <f>MAX('Kab-Kot'!$X$82:$X$108)</f>
        <v>262055.42159003488</v>
      </c>
      <c r="AQ15" s="15">
        <f>MIN('Kab-Kot'!$X$82:$X$108)</f>
        <v>3611.4024130556063</v>
      </c>
      <c r="AR15" s="15">
        <f>MAX('Kab-Kot'!$Y$82:$Y$108)</f>
        <v>87.143583528150003</v>
      </c>
      <c r="AS15" s="15">
        <f>MIN('Kab-Kot'!$Y$82:$Y$108)</f>
        <v>15.719846054818062</v>
      </c>
      <c r="AT15" s="15">
        <f>MAX('Kab-Kot'!$Z$82:$Z$108)</f>
        <v>215983.05449556577</v>
      </c>
      <c r="AU15" s="15">
        <f>MIN('Kab-Kot'!$Z$82:$Z$108)</f>
        <v>2778.0710033065616</v>
      </c>
      <c r="AV15" s="15">
        <f>MAX('Kab-Kot'!$AA$82:$AA$108)</f>
        <v>7.78675191699962</v>
      </c>
      <c r="AW15" s="15">
        <f>MIN('Kab-Kot'!$AA$82:$AA$108)</f>
        <v>7.5679774724306981E-2</v>
      </c>
    </row>
    <row r="16" spans="1:49">
      <c r="A16" s="51">
        <v>16</v>
      </c>
      <c r="B16" s="29" t="s">
        <v>745</v>
      </c>
      <c r="C16" s="54" t="s">
        <v>746</v>
      </c>
      <c r="D16" s="15">
        <f>MIN('Kab-Kot'!$E$109:$E$143)</f>
        <v>0</v>
      </c>
      <c r="E16" s="15">
        <f>MAX('Kab-Kot'!$E$109:$E$143)</f>
        <v>495</v>
      </c>
      <c r="F16" s="15">
        <f>MIN('Kab-Kot'!$F$109:$F$143)</f>
        <v>0</v>
      </c>
      <c r="G16" s="15">
        <f>MAX('Kab-Kot'!$F$109:$F$143)</f>
        <v>142</v>
      </c>
      <c r="H16" s="15">
        <f>MIN('Kab-Kot'!$G$109:$G$143)</f>
        <v>0</v>
      </c>
      <c r="I16" s="15">
        <f>MAX('Kab-Kot'!$G$109:$G$143)</f>
        <v>24</v>
      </c>
      <c r="J16" s="15">
        <f>MAX('Kab-Kot'!$H$109:$H$143)</f>
        <v>76.75</v>
      </c>
      <c r="K16" s="15">
        <f>MIN('Kab-Kot'!$H$109:$H$143)</f>
        <v>0</v>
      </c>
      <c r="L16" s="15">
        <f>MIN('Kab-Kot'!$I$109:$I$143)</f>
        <v>0</v>
      </c>
      <c r="M16" s="15">
        <f>MAX('Kab-Kot'!$I$109:$I$143)</f>
        <v>63</v>
      </c>
      <c r="N16" s="15">
        <f>MIN('Kab-Kot'!$J$109:$J$143)</f>
        <v>0</v>
      </c>
      <c r="O16" s="15">
        <f>MAX('Kab-Kot'!$J$109:$J$143)</f>
        <v>31</v>
      </c>
      <c r="P16" s="15">
        <f>MIN('Kab-Kot'!$K$109:$K$143)</f>
        <v>0</v>
      </c>
      <c r="Q16" s="15">
        <f>MAX('Kab-Kot'!$K$109:$K$143)</f>
        <v>720</v>
      </c>
      <c r="R16" s="15">
        <f>MAX('Kab-Kot'!$L$109:$L$143)</f>
        <v>77.489999999999995</v>
      </c>
      <c r="S16" s="15">
        <f>MIN('Kab-Kot'!$L$109:$L$143)</f>
        <v>68.61</v>
      </c>
      <c r="T16" s="15">
        <f>MAX('Kab-Kot'!$M$109:$M$143)</f>
        <v>100</v>
      </c>
      <c r="U16" s="15">
        <f>MIN('Kab-Kot'!$M$109:$M$143)</f>
        <v>99.386183589126205</v>
      </c>
      <c r="V16" s="15">
        <f>MAX('Kab-Kot'!$N$109:$N$143)</f>
        <v>115.08072062691474</v>
      </c>
      <c r="W16" s="15">
        <f>MIN('Kab-Kot'!$N$109:$N$143)</f>
        <v>101.62731501354239</v>
      </c>
      <c r="X16" s="15">
        <f>MAX('Kab-Kot'!$O$109:$O$143)</f>
        <v>103.86999625280224</v>
      </c>
      <c r="Y16" s="15">
        <f>MIN('Kab-Kot'!$O$109:$O$143)</f>
        <v>80.792487355973577</v>
      </c>
      <c r="Z16" s="15">
        <f>MAX('Kab-Kot'!$P$109:$P$143)</f>
        <v>109.60828790046881</v>
      </c>
      <c r="AA16" s="15">
        <f>MIN('Kab-Kot'!$P$109:$P$143)</f>
        <v>52.983123111306654</v>
      </c>
      <c r="AB16" s="15">
        <f>MAX('Kab-Kot'!$Q$109:$Q$143)</f>
        <v>96.979466974660795</v>
      </c>
      <c r="AC16" s="15">
        <f>MIN('Kab-Kot'!$Q$109:$Q$143)</f>
        <v>67.601096424607604</v>
      </c>
      <c r="AD16" s="15">
        <f>MIN('Kab-Kot'!$R$109:$R$143)</f>
        <v>1.7787961047346712</v>
      </c>
      <c r="AE16" s="15">
        <f>MAX('Kab-Kot'!$R$109:$R$143)</f>
        <v>8.189295792714212</v>
      </c>
      <c r="AF16" s="15">
        <f>MAX('Kab-Kot'!$S$109:$S$143)</f>
        <v>76.368215216130636</v>
      </c>
      <c r="AG16" s="15">
        <f>MIN('Kab-Kot'!$S$109:$S$143)</f>
        <v>64.483208518499026</v>
      </c>
      <c r="AH16" s="15">
        <f>MIN('Kab-Kot'!$T$109:$T$143)</f>
        <v>21.5</v>
      </c>
      <c r="AI16" s="15">
        <f>MAX('Kab-Kot'!$T$109:$T$143)</f>
        <v>53.76</v>
      </c>
      <c r="AJ16" s="15">
        <f>MIN('Kab-Kot'!$U$109:$U$143)</f>
        <v>4.62</v>
      </c>
      <c r="AK16" s="15">
        <f>MAX('Kab-Kot'!$U$109:$U$143)</f>
        <v>20.32</v>
      </c>
      <c r="AL16" s="15">
        <f>MIN('Kab-Kot'!$V$109:$V$143)</f>
        <v>0.54</v>
      </c>
      <c r="AM16" s="15">
        <f>MAX('Kab-Kot'!$V$109:$V$143)</f>
        <v>3.85</v>
      </c>
      <c r="AN16" s="15">
        <f>MIN('Kab-Kot'!$W$109:$W$143)</f>
        <v>0.12</v>
      </c>
      <c r="AO16" s="15">
        <f>MAX('Kab-Kot'!$W$109:$W$143)</f>
        <v>1.1000000000000001</v>
      </c>
      <c r="AP16" s="15">
        <f>MAX('Kab-Kot'!$X$109:$X$143)</f>
        <v>145993.67640464864</v>
      </c>
      <c r="AQ16" s="15">
        <f>MIN('Kab-Kot'!$X$109:$X$143)</f>
        <v>7015.3800835578304</v>
      </c>
      <c r="AR16" s="15">
        <f>MAX('Kab-Kot'!$Y$109:$Y$143)</f>
        <v>107.13101727462886</v>
      </c>
      <c r="AS16" s="15">
        <f>MIN('Kab-Kot'!$Y$109:$Y$143)</f>
        <v>15.500832596868804</v>
      </c>
      <c r="AT16" s="15">
        <f>MAX('Kab-Kot'!$Z$109:$Z$143)</f>
        <v>115298.16685742246</v>
      </c>
      <c r="AU16" s="15">
        <f>MIN('Kab-Kot'!$Z$109:$Z$143)</f>
        <v>5518.6845314280345</v>
      </c>
      <c r="AV16" s="15">
        <f>MAX('Kab-Kot'!$AA$109:$AA$143)</f>
        <v>23.526673389143113</v>
      </c>
      <c r="AW16" s="15">
        <f>MIN('Kab-Kot'!$AA$109:$AA$143)</f>
        <v>2.5329288147339213</v>
      </c>
    </row>
    <row r="17" spans="1:49">
      <c r="A17" s="47">
        <v>17</v>
      </c>
      <c r="B17" s="29" t="s">
        <v>747</v>
      </c>
      <c r="C17" s="54" t="s">
        <v>1340</v>
      </c>
      <c r="D17" s="15">
        <f>MIN('Kab-Kot'!$E$54:$E$58)</f>
        <v>0</v>
      </c>
      <c r="E17" s="15">
        <f>MAX('Kab-Kot'!$E$54:$E$58)</f>
        <v>0</v>
      </c>
      <c r="F17" s="15">
        <f>MIN('Kab-Kot'!$F$54:$F$58)</f>
        <v>0</v>
      </c>
      <c r="G17" s="15">
        <f>MAX('Kab-Kot'!$F$54:$F$58)</f>
        <v>13</v>
      </c>
      <c r="H17" s="15">
        <f>MIN('Kab-Kot'!$G$54:$G$58)</f>
        <v>0</v>
      </c>
      <c r="I17" s="15">
        <f>MAX('Kab-Kot'!$G$54:$G$58)</f>
        <v>0</v>
      </c>
      <c r="J17" s="15">
        <f>MAX('Kab-Kot'!$H$54:$H$58)</f>
        <v>68.2</v>
      </c>
      <c r="K17" s="15">
        <f>MIN('Kab-Kot'!$H$54:$H$58)</f>
        <v>63.01</v>
      </c>
      <c r="L17" s="15">
        <f>MIN('Kab-Kot'!$I$54:$I$58)</f>
        <v>0</v>
      </c>
      <c r="M17" s="15">
        <f>MAX('Kab-Kot'!$I$54:$I$58)</f>
        <v>50</v>
      </c>
      <c r="N17" s="15">
        <f>MIN('Kab-Kot'!$J$54:$J$58)</f>
        <v>0</v>
      </c>
      <c r="O17" s="15">
        <f>MAX('Kab-Kot'!$J$54:$J$58)</f>
        <v>0</v>
      </c>
      <c r="P17" s="15">
        <f>MIN('Kab-Kot'!$K$54:$K$58)</f>
        <v>0</v>
      </c>
      <c r="Q17" s="15">
        <f>MAX('Kab-Kot'!$K$54:$K$58)</f>
        <v>150</v>
      </c>
      <c r="R17" s="15">
        <f>MAX('Kab-Kot'!$L$54:$L$58)</f>
        <v>75.06</v>
      </c>
      <c r="S17" s="15">
        <f>MIN('Kab-Kot'!$L$54:$L$58)</f>
        <v>73.56</v>
      </c>
      <c r="T17" s="15">
        <f>MAX('Kab-Kot'!$M$54:$M$58)</f>
        <v>100</v>
      </c>
      <c r="U17" s="15">
        <f>MIN('Kab-Kot'!$M$54:$M$58)</f>
        <v>99.556812946249977</v>
      </c>
      <c r="V17" s="15">
        <f>MAX('Kab-Kot'!$N$54:$N$58)</f>
        <v>108.25395697882816</v>
      </c>
      <c r="W17" s="15">
        <f>MIN('Kab-Kot'!$N$54:$N$58)</f>
        <v>104.1247666008037</v>
      </c>
      <c r="X17" s="15">
        <f>MAX('Kab-Kot'!$O$54:$O$58)</f>
        <v>103.5866483932073</v>
      </c>
      <c r="Y17" s="15">
        <f>MIN('Kab-Kot'!$O$54:$O$58)</f>
        <v>86.155418926019323</v>
      </c>
      <c r="Z17" s="15">
        <f>MAX('Kab-Kot'!$P$54:$P$58)</f>
        <v>113.2758844946444</v>
      </c>
      <c r="AA17" s="15">
        <f>MIN('Kab-Kot'!$P$54:$P$58)</f>
        <v>72.7149443613649</v>
      </c>
      <c r="AB17" s="15">
        <f>MAX('Kab-Kot'!$Q$54:$Q$58)</f>
        <v>97.895694524535401</v>
      </c>
      <c r="AC17" s="15">
        <f>MIN('Kab-Kot'!$Q$54:$Q$58)</f>
        <v>81.427002367778982</v>
      </c>
      <c r="AD17" s="15">
        <f>MIN('Kab-Kot'!$R$54:$R$58)</f>
        <v>1.6496847320921308</v>
      </c>
      <c r="AE17" s="15">
        <f>MAX('Kab-Kot'!$R$54:$R$58)</f>
        <v>5.0761511557110035</v>
      </c>
      <c r="AF17" s="15">
        <f>MAX('Kab-Kot'!$S$54:$S$58)</f>
        <v>74.611625145383002</v>
      </c>
      <c r="AG17" s="15">
        <f>MIN('Kab-Kot'!$S$54:$S$58)</f>
        <v>65.720828209838871</v>
      </c>
      <c r="AH17" s="15">
        <f>MIN('Kab-Kot'!$T$54:$T$58)</f>
        <v>22.01</v>
      </c>
      <c r="AI17" s="15">
        <f>MAX('Kab-Kot'!$T$54:$T$58)</f>
        <v>34.65</v>
      </c>
      <c r="AJ17" s="15">
        <f>MIN('Kab-Kot'!$U$54:$U$58)</f>
        <v>7.64</v>
      </c>
      <c r="AK17" s="15">
        <f>MAX('Kab-Kot'!$U$54:$U$58)</f>
        <v>20.03</v>
      </c>
      <c r="AL17" s="15">
        <f>MIN('Kab-Kot'!$V$54:$V$58)</f>
        <v>1.23</v>
      </c>
      <c r="AM17" s="15">
        <f>MAX('Kab-Kot'!$V$54:$V$58)</f>
        <v>3.36</v>
      </c>
      <c r="AN17" s="15">
        <f>MIN('Kab-Kot'!$W$54:$W$58)</f>
        <v>0.28000000000000003</v>
      </c>
      <c r="AO17" s="15">
        <f>MAX('Kab-Kot'!$W$54:$W$58)</f>
        <v>0.79</v>
      </c>
      <c r="AP17" s="15">
        <f>MAX('Kab-Kot'!$X$54:$X$58)</f>
        <v>36991.415109850896</v>
      </c>
      <c r="AQ17" s="15">
        <f>MIN('Kab-Kot'!$X$54:$X$58)</f>
        <v>8312.4546178851633</v>
      </c>
      <c r="AR17" s="15">
        <f>MAX('Kab-Kot'!$Y$54:$Y$58)</f>
        <v>69.218903496303014</v>
      </c>
      <c r="AS17" s="15">
        <f>MIN('Kab-Kot'!$Y$54:$Y$58)</f>
        <v>19.94910907784854</v>
      </c>
      <c r="AT17" s="15">
        <f>MAX('Kab-Kot'!$Z$54:$Z$58)</f>
        <v>29573.894960171951</v>
      </c>
      <c r="AU17" s="15">
        <f>MIN('Kab-Kot'!$Z$54:$Z$58)</f>
        <v>6580.7769690872483</v>
      </c>
      <c r="AV17" s="15">
        <f>MAX('Kab-Kot'!$AA$54:$AA$58)</f>
        <v>5.2526433432956878</v>
      </c>
      <c r="AW17" s="15">
        <f>MIN('Kab-Kot'!$AA$54:$AA$58)</f>
        <v>4.7594863867396242</v>
      </c>
    </row>
    <row r="18" spans="1:49">
      <c r="A18" s="51">
        <v>18</v>
      </c>
      <c r="B18" s="29" t="s">
        <v>748</v>
      </c>
      <c r="C18" s="54" t="s">
        <v>749</v>
      </c>
      <c r="D18" s="15">
        <f>MIN('Kab-Kot'!$E$144:$E$181)</f>
        <v>0</v>
      </c>
      <c r="E18" s="15">
        <f>MAX('Kab-Kot'!$E$144:$E$181)</f>
        <v>433</v>
      </c>
      <c r="F18" s="15">
        <f>MIN('Kab-Kot'!$F$144:$F$181)</f>
        <v>0</v>
      </c>
      <c r="G18" s="15">
        <f>MAX('Kab-Kot'!$F$144:$F$181)</f>
        <v>86</v>
      </c>
      <c r="H18" s="15">
        <f>MIN('Kab-Kot'!$G$144:$G$181)</f>
        <v>0</v>
      </c>
      <c r="I18" s="15">
        <f>MAX('Kab-Kot'!$G$144:$G$181)</f>
        <v>14</v>
      </c>
      <c r="J18" s="15">
        <f>MAX('Kab-Kot'!$H$144:$H$181)</f>
        <v>91.31</v>
      </c>
      <c r="K18" s="15">
        <f>MIN('Kab-Kot'!$H$144:$H$181)</f>
        <v>38.65</v>
      </c>
      <c r="L18" s="15">
        <f>MIN('Kab-Kot'!$I$144:$I$181)</f>
        <v>0</v>
      </c>
      <c r="M18" s="15">
        <f>MAX('Kab-Kot'!$I$144:$I$181)</f>
        <v>39</v>
      </c>
      <c r="N18" s="15">
        <f>MIN('Kab-Kot'!$J$144:$J$181)</f>
        <v>0</v>
      </c>
      <c r="O18" s="15">
        <f>MAX('Kab-Kot'!$J$144:$J$181)</f>
        <v>16</v>
      </c>
      <c r="P18" s="15">
        <f>MIN('Kab-Kot'!$K$144:$K$181)</f>
        <v>0</v>
      </c>
      <c r="Q18" s="15">
        <f>MAX('Kab-Kot'!$K$144:$K$181)</f>
        <v>558</v>
      </c>
      <c r="R18" s="15">
        <f>MAX('Kab-Kot'!$L$144:$L$181)</f>
        <v>73.88</v>
      </c>
      <c r="S18" s="15">
        <f>MIN('Kab-Kot'!$L$144:$L$181)</f>
        <v>66.040000000000006</v>
      </c>
      <c r="T18" s="15">
        <f>MAX('Kab-Kot'!$M$144:$M$181)</f>
        <v>100</v>
      </c>
      <c r="U18" s="15">
        <f>MIN('Kab-Kot'!$M$144:$M$181)</f>
        <v>98.334336165262016</v>
      </c>
      <c r="V18" s="15">
        <f>MAX('Kab-Kot'!$N$144:$N$181)</f>
        <v>118.10345449834084</v>
      </c>
      <c r="W18" s="15">
        <f>MIN('Kab-Kot'!$N$144:$N$181)</f>
        <v>100.24171658933645</v>
      </c>
      <c r="X18" s="15">
        <f>MAX('Kab-Kot'!$O$144:$O$181)</f>
        <v>100.80903696766308</v>
      </c>
      <c r="Y18" s="15">
        <f>MIN('Kab-Kot'!$O$144:$O$181)</f>
        <v>81.178411644136332</v>
      </c>
      <c r="Z18" s="15">
        <f>MAX('Kab-Kot'!$P$144:$P$181)</f>
        <v>119.09753498121822</v>
      </c>
      <c r="AA18" s="15">
        <f>MIN('Kab-Kot'!$P$144:$P$181)</f>
        <v>50.473935150639328</v>
      </c>
      <c r="AB18" s="15">
        <f>MAX('Kab-Kot'!$Q$144:$Q$181)</f>
        <v>98.185802826018218</v>
      </c>
      <c r="AC18" s="15">
        <f>MIN('Kab-Kot'!$Q$144:$Q$181)</f>
        <v>47.828654777979736</v>
      </c>
      <c r="AD18" s="15">
        <f>MIN('Kab-Kot'!$R$144:$R$181)</f>
        <v>0.8549725795646792</v>
      </c>
      <c r="AE18" s="15">
        <f>MAX('Kab-Kot'!$R$144:$R$181)</f>
        <v>7.2213256289006518</v>
      </c>
      <c r="AF18" s="15">
        <f>MAX('Kab-Kot'!$S$144:$S$181)</f>
        <v>79.478942001389726</v>
      </c>
      <c r="AG18" s="15">
        <f>MIN('Kab-Kot'!$S$144:$S$181)</f>
        <v>61.976652988569903</v>
      </c>
      <c r="AH18" s="15">
        <f>MIN('Kab-Kot'!$T$144:$T$181)</f>
        <v>16.989999999999998</v>
      </c>
      <c r="AI18" s="15">
        <f>MAX('Kab-Kot'!$T$144:$T$181)</f>
        <v>49.57</v>
      </c>
      <c r="AJ18" s="15">
        <f>MIN('Kab-Kot'!$U$144:$U$181)</f>
        <v>4.17</v>
      </c>
      <c r="AK18" s="15">
        <f>MAX('Kab-Kot'!$U$144:$U$181)</f>
        <v>23.56</v>
      </c>
      <c r="AL18" s="15">
        <f>MIN('Kab-Kot'!$V$144:$V$181)</f>
        <v>0.56000000000000005</v>
      </c>
      <c r="AM18" s="15">
        <f>MAX('Kab-Kot'!$V$144:$V$181)</f>
        <v>3.49</v>
      </c>
      <c r="AN18" s="15">
        <f>MIN('Kab-Kot'!$W$144:$W$181)</f>
        <v>0.09</v>
      </c>
      <c r="AO18" s="15">
        <f>MAX('Kab-Kot'!$W$144:$W$181)</f>
        <v>0.91</v>
      </c>
      <c r="AP18" s="15">
        <f>MAX('Kab-Kot'!$X$144:$X$181)</f>
        <v>451486.79101530224</v>
      </c>
      <c r="AQ18" s="15">
        <f>MIN('Kab-Kot'!$X$144:$X$181)</f>
        <v>5332.2867249526807</v>
      </c>
      <c r="AR18" s="15">
        <f>MAX('Kab-Kot'!$Y$144:$Y$181)</f>
        <v>379.22023750078961</v>
      </c>
      <c r="AS18" s="15">
        <f>MIN('Kab-Kot'!$Y$144:$Y$181)</f>
        <v>15.833755154602693</v>
      </c>
      <c r="AT18" s="15">
        <f>MAX('Kab-Kot'!$Z$144:$Z$181)</f>
        <v>343652.59500800224</v>
      </c>
      <c r="AU18" s="15">
        <f>MIN('Kab-Kot'!$Z$144:$Z$181)</f>
        <v>4079.2588391990885</v>
      </c>
      <c r="AV18" s="15">
        <f>MAX('Kab-Kot'!$AA$144:$AA$181)</f>
        <v>21.953406018702395</v>
      </c>
      <c r="AW18" s="15">
        <f>MIN('Kab-Kot'!$AA$144:$AA$181)</f>
        <v>0.66128335363467272</v>
      </c>
    </row>
    <row r="19" spans="1:49">
      <c r="A19" s="47">
        <v>19</v>
      </c>
      <c r="B19" s="29" t="s">
        <v>750</v>
      </c>
      <c r="C19" s="54" t="s">
        <v>751</v>
      </c>
      <c r="D19" s="15">
        <f>MIN('Kab-Kot'!$E$36:$E$43)</f>
        <v>0</v>
      </c>
      <c r="E19" s="15">
        <f>MAX('Kab-Kot'!$E$36:$E$43)</f>
        <v>1460</v>
      </c>
      <c r="F19" s="15">
        <f>MIN('Kab-Kot'!$F$36:$F$43)</f>
        <v>0</v>
      </c>
      <c r="G19" s="15">
        <f>MAX('Kab-Kot'!$F$36:$F$43)</f>
        <v>245</v>
      </c>
      <c r="H19" s="15">
        <f>MIN('Kab-Kot'!$G$36:$G$43)</f>
        <v>0</v>
      </c>
      <c r="I19" s="15">
        <f>MAX('Kab-Kot'!$G$36:$G$43)</f>
        <v>31</v>
      </c>
      <c r="J19" s="15">
        <f>MAX('Kab-Kot'!$H$36:$H$43)</f>
        <v>88.3</v>
      </c>
      <c r="K19" s="15">
        <f>MIN('Kab-Kot'!$H$36:$H$43)</f>
        <v>58.94</v>
      </c>
      <c r="L19" s="15">
        <f>MIN('Kab-Kot'!$I$36:$I$43)</f>
        <v>0</v>
      </c>
      <c r="M19" s="15">
        <f>MAX('Kab-Kot'!$I$36:$I$43)</f>
        <v>15</v>
      </c>
      <c r="N19" s="15">
        <f>MIN('Kab-Kot'!$J$36:$J$43)</f>
        <v>0</v>
      </c>
      <c r="O19" s="15">
        <f>MAX('Kab-Kot'!$J$36:$J$43)</f>
        <v>3</v>
      </c>
      <c r="P19" s="15">
        <f>MIN('Kab-Kot'!$K$36:$K$43)</f>
        <v>0</v>
      </c>
      <c r="Q19" s="15">
        <f>MAX('Kab-Kot'!$K$36:$K$43)</f>
        <v>420</v>
      </c>
      <c r="R19" s="15">
        <f>MAX('Kab-Kot'!$L$36:$L$43)</f>
        <v>72.16</v>
      </c>
      <c r="S19" s="15">
        <f>MIN('Kab-Kot'!$L$36:$L$43)</f>
        <v>64.02</v>
      </c>
      <c r="T19" s="15">
        <f>MAX('Kab-Kot'!$M$36:$M$43)</f>
        <v>100</v>
      </c>
      <c r="U19" s="15">
        <f>MIN('Kab-Kot'!$M$36:$M$43)</f>
        <v>99.902802268375794</v>
      </c>
      <c r="V19" s="15">
        <f>MAX('Kab-Kot'!$N$36:$N$43)</f>
        <v>113.42614466567873</v>
      </c>
      <c r="W19" s="15">
        <f>MIN('Kab-Kot'!$N$36:$N$43)</f>
        <v>103.3561414963542</v>
      </c>
      <c r="X19" s="15">
        <f>MAX('Kab-Kot'!$O$36:$O$43)</f>
        <v>96.154085453479993</v>
      </c>
      <c r="Y19" s="15">
        <f>MIN('Kab-Kot'!$O$36:$O$43)</f>
        <v>82.250273566420404</v>
      </c>
      <c r="Z19" s="15">
        <f>MAX('Kab-Kot'!$P$36:$P$43)</f>
        <v>92.65330713614965</v>
      </c>
      <c r="AA19" s="15">
        <f>MIN('Kab-Kot'!$P$36:$P$43)</f>
        <v>53.964781685212813</v>
      </c>
      <c r="AB19" s="15">
        <f>MAX('Kab-Kot'!$Q$36:$Q$43)</f>
        <v>89.358249297836892</v>
      </c>
      <c r="AC19" s="15">
        <f>MIN('Kab-Kot'!$Q$36:$Q$43)</f>
        <v>51.874916277988433</v>
      </c>
      <c r="AD19" s="15">
        <f>MIN('Kab-Kot'!$R$36:$R$43)</f>
        <v>6.830006194728977</v>
      </c>
      <c r="AE19" s="15">
        <f>MAX('Kab-Kot'!$R$36:$R$43)</f>
        <v>12.995999051108024</v>
      </c>
      <c r="AF19" s="15">
        <f>MAX('Kab-Kot'!$S$36:$S$43)</f>
        <v>65.264833529040644</v>
      </c>
      <c r="AG19" s="15">
        <f>MIN('Kab-Kot'!$S$36:$S$43)</f>
        <v>57.017447169712639</v>
      </c>
      <c r="AH19" s="15">
        <f>MIN('Kab-Kot'!$T$36:$T$43)</f>
        <v>35.92</v>
      </c>
      <c r="AI19" s="15">
        <f>MAX('Kab-Kot'!$T$36:$T$43)</f>
        <v>57.53</v>
      </c>
      <c r="AJ19" s="15">
        <f>MIN('Kab-Kot'!$U$36:$U$43)</f>
        <v>1.76</v>
      </c>
      <c r="AK19" s="15">
        <f>MAX('Kab-Kot'!$U$36:$U$43)</f>
        <v>9.74</v>
      </c>
      <c r="AL19" s="15">
        <f>MIN('Kab-Kot'!$V$36:$V$43)</f>
        <v>0.3</v>
      </c>
      <c r="AM19" s="15">
        <f>MAX('Kab-Kot'!$V$36:$V$43)</f>
        <v>1.25</v>
      </c>
      <c r="AN19" s="15">
        <f>MIN('Kab-Kot'!$W$36:$W$43)</f>
        <v>7.0000000000000007E-2</v>
      </c>
      <c r="AO19" s="15">
        <f>MAX('Kab-Kot'!$W$36:$W$43)</f>
        <v>0.25</v>
      </c>
      <c r="AP19" s="15">
        <f>MAX('Kab-Kot'!$X$36:$X$43)</f>
        <v>136085.43794631455</v>
      </c>
      <c r="AQ19" s="15">
        <f>MIN('Kab-Kot'!$X$36:$X$43)</f>
        <v>22168.666572093665</v>
      </c>
      <c r="AR19" s="15">
        <f>MAX('Kab-Kot'!$Y$36:$Y$43)</f>
        <v>196.84315261297778</v>
      </c>
      <c r="AS19" s="15">
        <f>MIN('Kab-Kot'!$Y$36:$Y$43)</f>
        <v>17.607970810315145</v>
      </c>
      <c r="AT19" s="15">
        <f>MAX('Kab-Kot'!$Z$36:$Z$43)</f>
        <v>95621.889523718419</v>
      </c>
      <c r="AU19" s="15">
        <f>MIN('Kab-Kot'!$Z$36:$Z$43)</f>
        <v>16875.50663685731</v>
      </c>
      <c r="AV19" s="15">
        <f>MAX('Kab-Kot'!$AA$36:$AA$43)</f>
        <v>6.9771646097621272</v>
      </c>
      <c r="AW19" s="15">
        <f>MIN('Kab-Kot'!$AA$36:$AA$43)</f>
        <v>5.0006249073237399</v>
      </c>
    </row>
    <row r="20" spans="1:49">
      <c r="A20" s="51">
        <v>20</v>
      </c>
      <c r="B20" s="29" t="s">
        <v>752</v>
      </c>
      <c r="C20" s="54" t="s">
        <v>753</v>
      </c>
      <c r="D20" s="15">
        <f>MIN('Kab-Kot'!$E$27:$E$35)</f>
        <v>0</v>
      </c>
      <c r="E20" s="15">
        <f>MAX('Kab-Kot'!$E$27:$E$35)</f>
        <v>18</v>
      </c>
      <c r="F20" s="15">
        <f>MIN('Kab-Kot'!$F$27:$F$35)</f>
        <v>0</v>
      </c>
      <c r="G20" s="15">
        <f>MAX('Kab-Kot'!$F$27:$F$35)</f>
        <v>39</v>
      </c>
      <c r="H20" s="15">
        <f>MIN('Kab-Kot'!$G$27:$G$35)</f>
        <v>0</v>
      </c>
      <c r="I20" s="15">
        <f>MAX('Kab-Kot'!$G$27:$G$35)</f>
        <v>6</v>
      </c>
      <c r="J20" s="15">
        <f>MAX('Kab-Kot'!$H$27:$H$35)</f>
        <v>88.95</v>
      </c>
      <c r="K20" s="15">
        <f>MIN('Kab-Kot'!$H$27:$H$35)</f>
        <v>48.58</v>
      </c>
      <c r="L20" s="15">
        <f>MIN('Kab-Kot'!$I$27:$I$35)</f>
        <v>2</v>
      </c>
      <c r="M20" s="15">
        <f>MAX('Kab-Kot'!$I$27:$I$35)</f>
        <v>160</v>
      </c>
      <c r="N20" s="15">
        <f>MIN('Kab-Kot'!$J$27:$J$35)</f>
        <v>0</v>
      </c>
      <c r="O20" s="15">
        <f>MAX('Kab-Kot'!$J$27:$J$35)</f>
        <v>0</v>
      </c>
      <c r="P20" s="15">
        <f>MIN('Kab-Kot'!$K$27:$K$35)</f>
        <v>0</v>
      </c>
      <c r="Q20" s="15">
        <f>MAX('Kab-Kot'!$K$27:$K$35)</f>
        <v>362</v>
      </c>
      <c r="R20" s="15">
        <f>MAX('Kab-Kot'!$L$27:$L$35)</f>
        <v>74.53</v>
      </c>
      <c r="S20" s="15">
        <f>MIN('Kab-Kot'!$L$27:$L$35)</f>
        <v>69.83</v>
      </c>
      <c r="T20" s="15">
        <f>MAX('Kab-Kot'!$M$27:$M$35)</f>
        <v>100</v>
      </c>
      <c r="U20" s="15">
        <f>MIN('Kab-Kot'!$M$27:$M$35)</f>
        <v>98.27374723988612</v>
      </c>
      <c r="V20" s="15">
        <f>MAX('Kab-Kot'!$N$27:$N$35)</f>
        <v>108.65858984609815</v>
      </c>
      <c r="W20" s="15">
        <f>MIN('Kab-Kot'!$N$27:$N$35)</f>
        <v>96.398779665244021</v>
      </c>
      <c r="X20" s="15">
        <f>MAX('Kab-Kot'!$O$27:$O$35)</f>
        <v>106.38828210865961</v>
      </c>
      <c r="Y20" s="15">
        <f>MIN('Kab-Kot'!$O$27:$O$35)</f>
        <v>86.704292925777736</v>
      </c>
      <c r="Z20" s="15">
        <f>MAX('Kab-Kot'!$P$27:$P$35)</f>
        <v>100.97001037030581</v>
      </c>
      <c r="AA20" s="15">
        <f>MIN('Kab-Kot'!$P$27:$P$35)</f>
        <v>74.186161314087698</v>
      </c>
      <c r="AB20" s="15">
        <f>MAX('Kab-Kot'!$Q$27:$Q$35)</f>
        <v>96.305352539999234</v>
      </c>
      <c r="AC20" s="15">
        <f>MIN('Kab-Kot'!$Q$27:$Q$35)</f>
        <v>76.344265513316202</v>
      </c>
      <c r="AD20" s="15">
        <f>MIN('Kab-Kot'!$R$27:$R$35)</f>
        <v>0.47889978707808301</v>
      </c>
      <c r="AE20" s="15">
        <f>MAX('Kab-Kot'!$R$27:$R$35)</f>
        <v>2.6298584772971978</v>
      </c>
      <c r="AF20" s="15">
        <f>MAX('Kab-Kot'!$S$27:$S$35)</f>
        <v>84.135067192932993</v>
      </c>
      <c r="AG20" s="15">
        <f>MIN('Kab-Kot'!$S$27:$S$35)</f>
        <v>70.428350881778755</v>
      </c>
      <c r="AH20" s="15">
        <f>MIN('Kab-Kot'!$T$27:$T$35)</f>
        <v>8.81</v>
      </c>
      <c r="AI20" s="15">
        <f>MAX('Kab-Kot'!$T$27:$T$35)</f>
        <v>31.2</v>
      </c>
      <c r="AJ20" s="15">
        <f>MIN('Kab-Kot'!$U$27:$U$35)</f>
        <v>2.06</v>
      </c>
      <c r="AK20" s="15">
        <f>MAX('Kab-Kot'!$U$27:$U$35)</f>
        <v>6.55</v>
      </c>
      <c r="AL20" s="15">
        <f>MIN('Kab-Kot'!$V$27:$V$35)</f>
        <v>0.21</v>
      </c>
      <c r="AM20" s="15">
        <f>MAX('Kab-Kot'!$V$27:$V$35)</f>
        <v>0.87</v>
      </c>
      <c r="AN20" s="15">
        <f>MIN('Kab-Kot'!$W$27:$W$35)</f>
        <v>0.04</v>
      </c>
      <c r="AO20" s="15">
        <f>MAX('Kab-Kot'!$W$27:$W$35)</f>
        <v>0.19</v>
      </c>
      <c r="AP20" s="15">
        <f>MAX('Kab-Kot'!$X$27:$X$35)</f>
        <v>46147.882892291345</v>
      </c>
      <c r="AQ20" s="15">
        <f>MIN('Kab-Kot'!$X$27:$X$35)</f>
        <v>5537.4634698893251</v>
      </c>
      <c r="AR20" s="15">
        <f>MAX('Kab-Kot'!$Y$27:$Y$35)</f>
        <v>73.248980010430486</v>
      </c>
      <c r="AS20" s="15">
        <f>MIN('Kab-Kot'!$Y$27:$Y$35)</f>
        <v>24.740810520506862</v>
      </c>
      <c r="AT20" s="15">
        <f>MAX('Kab-Kot'!$Z$27:$Z$35)</f>
        <v>31160.58459411309</v>
      </c>
      <c r="AU20" s="15">
        <f>MIN('Kab-Kot'!$Z$27:$Z$35)</f>
        <v>3917.9628074553143</v>
      </c>
      <c r="AV20" s="15">
        <f>MAX('Kab-Kot'!$AA$27:$AA$35)</f>
        <v>6.7857184946030316</v>
      </c>
      <c r="AW20" s="15">
        <f>MIN('Kab-Kot'!$AA$27:$AA$35)</f>
        <v>5.9205002246525424</v>
      </c>
    </row>
    <row r="21" spans="1:49">
      <c r="A21" s="47">
        <v>21</v>
      </c>
      <c r="B21" s="29" t="s">
        <v>754</v>
      </c>
      <c r="C21" s="54" t="s">
        <v>755</v>
      </c>
      <c r="D21" s="15">
        <f>MIN('Kab-Kot'!$E$288:$E$297)</f>
        <v>0</v>
      </c>
      <c r="E21" s="15">
        <f>MAX('Kab-Kot'!$E$288:$E$297)</f>
        <v>129879</v>
      </c>
      <c r="F21" s="15">
        <f>MIN('Kab-Kot'!$F$288:$F$297)</f>
        <v>2</v>
      </c>
      <c r="G21" s="15">
        <f>MAX('Kab-Kot'!$F$288:$F$297)</f>
        <v>203</v>
      </c>
      <c r="H21" s="15">
        <f>MIN('Kab-Kot'!$G$288:$G$297)</f>
        <v>0</v>
      </c>
      <c r="I21" s="15">
        <f>MAX('Kab-Kot'!$G$288:$G$297)</f>
        <v>10</v>
      </c>
      <c r="J21" s="15">
        <f>MAX('Kab-Kot'!$H$288:$H$297)</f>
        <v>73.47</v>
      </c>
      <c r="K21" s="15">
        <f>MIN('Kab-Kot'!$H$288:$H$297)</f>
        <v>65.55</v>
      </c>
      <c r="L21" s="15">
        <f>MIN('Kab-Kot'!$I$288:$I$297)</f>
        <v>0</v>
      </c>
      <c r="M21" s="15">
        <f>MAX('Kab-Kot'!$I$288:$I$297)</f>
        <v>8</v>
      </c>
      <c r="N21" s="15">
        <f>MIN('Kab-Kot'!$J$288:$J$297)</f>
        <v>2</v>
      </c>
      <c r="O21" s="15">
        <f>MAX('Kab-Kot'!$J$288:$J$297)</f>
        <v>488</v>
      </c>
      <c r="P21" s="15">
        <f>MIN('Kab-Kot'!$K$288:$K$297)</f>
        <v>0</v>
      </c>
      <c r="Q21" s="15">
        <f>MAX('Kab-Kot'!$K$288:$K$297)</f>
        <v>308</v>
      </c>
      <c r="R21" s="15">
        <f>MAX('Kab-Kot'!$L$288:$L$297)</f>
        <v>70.98</v>
      </c>
      <c r="S21" s="15">
        <f>MIN('Kab-Kot'!$L$288:$L$297)</f>
        <v>65.010000000000005</v>
      </c>
      <c r="T21" s="15">
        <f>MAX('Kab-Kot'!$M$288:$M$297)</f>
        <v>100</v>
      </c>
      <c r="U21" s="15">
        <f>MIN('Kab-Kot'!$M$288:$M$297)</f>
        <v>99.027766937721836</v>
      </c>
      <c r="V21" s="15">
        <f>MAX('Kab-Kot'!$N$288:$N$297)</f>
        <v>117.90358087605897</v>
      </c>
      <c r="W21" s="15">
        <f>MIN('Kab-Kot'!$N$288:$N$297)</f>
        <v>103.57525088703854</v>
      </c>
      <c r="X21" s="15">
        <f>MAX('Kab-Kot'!$O$288:$O$297)</f>
        <v>100.27134924238541</v>
      </c>
      <c r="Y21" s="15">
        <f>MIN('Kab-Kot'!$O$288:$O$297)</f>
        <v>85.954051595554731</v>
      </c>
      <c r="Z21" s="15">
        <f>MAX('Kab-Kot'!$P$288:$P$297)</f>
        <v>105.81244733035982</v>
      </c>
      <c r="AA21" s="15">
        <f>MIN('Kab-Kot'!$P$288:$P$297)</f>
        <v>80.740292148211282</v>
      </c>
      <c r="AB21" s="15">
        <f>MAX('Kab-Kot'!$Q$288:$Q$297)</f>
        <v>98.541992817017473</v>
      </c>
      <c r="AC21" s="15">
        <f>MIN('Kab-Kot'!$Q$288:$Q$297)</f>
        <v>75.009847714025071</v>
      </c>
      <c r="AD21" s="15">
        <f>MIN('Kab-Kot'!$R$288:$R$297)</f>
        <v>1.5500994067919893</v>
      </c>
      <c r="AE21" s="15">
        <f>MAX('Kab-Kot'!$R$288:$R$297)</f>
        <v>5.3467834641810059</v>
      </c>
      <c r="AF21" s="15">
        <f>MAX('Kab-Kot'!$S$288:$S$297)</f>
        <v>76.181035703511242</v>
      </c>
      <c r="AG21" s="15">
        <f>MIN('Kab-Kot'!$S$288:$S$297)</f>
        <v>62.401964265784635</v>
      </c>
      <c r="AH21" s="15">
        <f>MIN('Kab-Kot'!$T$288:$T$297)</f>
        <v>28.77</v>
      </c>
      <c r="AI21" s="15">
        <f>MAX('Kab-Kot'!$T$288:$T$297)</f>
        <v>39.700000000000003</v>
      </c>
      <c r="AJ21" s="15">
        <f>MIN('Kab-Kot'!$U$288:$U$297)</f>
        <v>9.27</v>
      </c>
      <c r="AK21" s="15">
        <f>MAX('Kab-Kot'!$U$288:$U$297)</f>
        <v>32.06</v>
      </c>
      <c r="AL21" s="15">
        <f>MIN('Kab-Kot'!$V$288:$V$297)</f>
        <v>1.3</v>
      </c>
      <c r="AM21" s="15">
        <f>MAX('Kab-Kot'!$V$288:$V$297)</f>
        <v>7.63</v>
      </c>
      <c r="AN21" s="15">
        <f>MIN('Kab-Kot'!$W$288:$W$297)</f>
        <v>0.31</v>
      </c>
      <c r="AO21" s="15">
        <f>MAX('Kab-Kot'!$W$288:$W$297)</f>
        <v>2.57</v>
      </c>
      <c r="AP21" s="15">
        <f>MAX('Kab-Kot'!$X$288:$X$297)</f>
        <v>25890.724658996649</v>
      </c>
      <c r="AQ21" s="15">
        <f>MIN('Kab-Kot'!$X$288:$X$297)</f>
        <v>3302.9314805380868</v>
      </c>
      <c r="AR21" s="15">
        <f>MAX('Kab-Kot'!$Y$288:$Y$297)</f>
        <v>188.88412410263695</v>
      </c>
      <c r="AS21" s="15">
        <f>MIN('Kab-Kot'!$Y$288:$Y$297)</f>
        <v>13.669026307775066</v>
      </c>
      <c r="AT21" s="15">
        <f>MAX('Kab-Kot'!$Z$288:$Z$297)</f>
        <v>24563.159491143928</v>
      </c>
      <c r="AU21" s="15">
        <f>MIN('Kab-Kot'!$Z$288:$Z$297)</f>
        <v>2579.6035714754184</v>
      </c>
      <c r="AV21" s="15">
        <f>MAX('Kab-Kot'!$AA$288:$AA$297)</f>
        <v>8.0589362675038245</v>
      </c>
      <c r="AW21" s="15">
        <f>MIN('Kab-Kot'!$AA$288:$AA$297)</f>
        <v>4.6930315653299459</v>
      </c>
    </row>
    <row r="22" spans="1:49">
      <c r="A22" s="47">
        <v>22</v>
      </c>
      <c r="B22" s="29" t="s">
        <v>756</v>
      </c>
      <c r="C22" s="54" t="s">
        <v>757</v>
      </c>
      <c r="D22" s="15">
        <f>MIN('Kab-Kot'!$E$298:$E$319)</f>
        <v>0</v>
      </c>
      <c r="E22" s="15">
        <f>MAX('Kab-Kot'!$E$298:$E$319)</f>
        <v>20379</v>
      </c>
      <c r="F22" s="15">
        <f>MIN('Kab-Kot'!$F$298:$F$319)</f>
        <v>0</v>
      </c>
      <c r="G22" s="15">
        <f>MAX('Kab-Kot'!$F$298:$F$319)</f>
        <v>37</v>
      </c>
      <c r="H22" s="15">
        <f>MIN('Kab-Kot'!$G$298:$G$319)</f>
        <v>0</v>
      </c>
      <c r="I22" s="15">
        <f>MAX('Kab-Kot'!$G$298:$G$319)</f>
        <v>3</v>
      </c>
      <c r="J22" s="15">
        <f>MAX('Kab-Kot'!$H$298:$H$319)</f>
        <v>89.53</v>
      </c>
      <c r="K22" s="15">
        <f>MIN('Kab-Kot'!$H$298:$H$319)</f>
        <v>0</v>
      </c>
      <c r="L22" s="15">
        <f>MIN('Kab-Kot'!$I$298:$I$319)</f>
        <v>0</v>
      </c>
      <c r="M22" s="15">
        <f>MAX('Kab-Kot'!$I$298:$I$319)</f>
        <v>3</v>
      </c>
      <c r="N22" s="15">
        <f>MIN('Kab-Kot'!$J$298:$J$319)</f>
        <v>0</v>
      </c>
      <c r="O22" s="15">
        <f>MAX('Kab-Kot'!$J$298:$J$319)</f>
        <v>914</v>
      </c>
      <c r="P22" s="15">
        <f>MIN('Kab-Kot'!$K$298:$K$319)</f>
        <v>0</v>
      </c>
      <c r="Q22" s="15">
        <f>MAX('Kab-Kot'!$K$298:$K$319)</f>
        <v>0</v>
      </c>
      <c r="R22" s="15">
        <f>MAX('Kab-Kot'!$L$298:$L$319)</f>
        <v>68.58</v>
      </c>
      <c r="S22" s="15">
        <f>MIN('Kab-Kot'!$L$298:$L$319)</f>
        <v>59</v>
      </c>
      <c r="T22" s="15">
        <f>MAX('Kab-Kot'!$M$298:$M$319)</f>
        <v>100</v>
      </c>
      <c r="U22" s="15">
        <f>MIN('Kab-Kot'!$M$298:$M$319)</f>
        <v>94.791948749254857</v>
      </c>
      <c r="V22" s="15">
        <f>MAX('Kab-Kot'!$N$298:$N$319)</f>
        <v>124.02493436971929</v>
      </c>
      <c r="W22" s="15">
        <f>MIN('Kab-Kot'!$N$298:$N$319)</f>
        <v>105.12511117728334</v>
      </c>
      <c r="X22" s="15">
        <f>MAX('Kab-Kot'!$O$298:$O$319)</f>
        <v>110.0024283844262</v>
      </c>
      <c r="Y22" s="15">
        <f>MIN('Kab-Kot'!$O$298:$O$319)</f>
        <v>75.928788686516285</v>
      </c>
      <c r="Z22" s="15">
        <f>MAX('Kab-Kot'!$P$298:$P$319)</f>
        <v>100.72663945955343</v>
      </c>
      <c r="AA22" s="15">
        <f>MIN('Kab-Kot'!$P$298:$P$319)</f>
        <v>57.990859417353015</v>
      </c>
      <c r="AB22" s="15">
        <f>MAX('Kab-Kot'!$Q$298:$Q$319)</f>
        <v>96.828370166071153</v>
      </c>
      <c r="AC22" s="15">
        <f>MIN('Kab-Kot'!$Q$298:$Q$319)</f>
        <v>74.760373048655879</v>
      </c>
      <c r="AD22" s="15">
        <f>MIN('Kab-Kot'!$R$298:$R$319)</f>
        <v>0.49727354649441879</v>
      </c>
      <c r="AE22" s="15">
        <f>MAX('Kab-Kot'!$R$298:$R$319)</f>
        <v>12.498259644354844</v>
      </c>
      <c r="AF22" s="15">
        <f>MAX('Kab-Kot'!$S$298:$S$319)</f>
        <v>86.437574978821146</v>
      </c>
      <c r="AG22" s="15">
        <f>MIN('Kab-Kot'!$S$298:$S$319)</f>
        <v>56.408786572502976</v>
      </c>
      <c r="AH22" s="15">
        <f>MIN('Kab-Kot'!$T$298:$T$319)</f>
        <v>0</v>
      </c>
      <c r="AI22" s="15">
        <f>MAX('Kab-Kot'!$T$298:$T$319)</f>
        <v>45.11</v>
      </c>
      <c r="AJ22" s="15">
        <f>MIN('Kab-Kot'!$U$298:$U$319)</f>
        <v>9.81</v>
      </c>
      <c r="AK22" s="15">
        <f>MAX('Kab-Kot'!$U$298:$U$319)</f>
        <v>36.01</v>
      </c>
      <c r="AL22" s="15">
        <f>MIN('Kab-Kot'!$V$298:$V$319)</f>
        <v>1.1599999999999999</v>
      </c>
      <c r="AM22" s="15">
        <f>MAX('Kab-Kot'!$V$298:$V$319)</f>
        <v>8.08</v>
      </c>
      <c r="AN22" s="15">
        <f>MIN('Kab-Kot'!$W$298:$W$319)</f>
        <v>0.23</v>
      </c>
      <c r="AO22" s="15">
        <f>MAX('Kab-Kot'!$W$298:$W$319)</f>
        <v>2.67</v>
      </c>
      <c r="AP22" s="15">
        <f>MAX('Kab-Kot'!$X$298:$X$319)</f>
        <v>18892.468213456716</v>
      </c>
      <c r="AQ22" s="15">
        <f>MIN('Kab-Kot'!$X$298:$X$319)</f>
        <v>916.98500984200155</v>
      </c>
      <c r="AR22" s="15">
        <f>MAX('Kab-Kot'!$Y$298:$Y$319)</f>
        <v>46.962778255909271</v>
      </c>
      <c r="AS22" s="15">
        <f>MIN('Kab-Kot'!$Y$298:$Y$319)</f>
        <v>9.0123498424974802</v>
      </c>
      <c r="AT22" s="15">
        <f>MAX('Kab-Kot'!$Z$298:$Z$319)</f>
        <v>13826.71101782366</v>
      </c>
      <c r="AU22" s="15">
        <f>MIN('Kab-Kot'!$Z$298:$Z$319)</f>
        <v>648.71601188080342</v>
      </c>
      <c r="AV22" s="15">
        <f>MAX('Kab-Kot'!$AA$298:$AA$319)</f>
        <v>6.7409042665473606</v>
      </c>
      <c r="AW22" s="15">
        <f>MIN('Kab-Kot'!$AA$298:$AA$319)</f>
        <v>4.5500230131096515</v>
      </c>
    </row>
    <row r="23" spans="1:49">
      <c r="A23" s="51">
        <v>23</v>
      </c>
      <c r="B23" s="29" t="s">
        <v>758</v>
      </c>
      <c r="C23" s="54" t="s">
        <v>759</v>
      </c>
      <c r="D23" s="15">
        <f>MIN('Kab-Kot'!$E$182:$E$195)</f>
        <v>0</v>
      </c>
      <c r="E23" s="15">
        <f>MAX('Kab-Kot'!$E$182:$E$195)</f>
        <v>20</v>
      </c>
      <c r="F23" s="15">
        <f>MIN('Kab-Kot'!$F$182:$F$195)</f>
        <v>0</v>
      </c>
      <c r="G23" s="15">
        <f>MAX('Kab-Kot'!$F$182:$F$195)</f>
        <v>30</v>
      </c>
      <c r="H23" s="15">
        <f>MIN('Kab-Kot'!$G$182:$G$195)</f>
        <v>0</v>
      </c>
      <c r="I23" s="15">
        <f>MAX('Kab-Kot'!$G$182:$G$195)</f>
        <v>5</v>
      </c>
      <c r="J23" s="15">
        <f>MAX('Kab-Kot'!$H$182:$H$195)</f>
        <v>95.39</v>
      </c>
      <c r="K23" s="15">
        <f>MIN('Kab-Kot'!$H$182:$H$195)</f>
        <v>49.94</v>
      </c>
      <c r="L23" s="15">
        <f>MIN('Kab-Kot'!$I$182:$I$195)</f>
        <v>0</v>
      </c>
      <c r="M23" s="15">
        <f>MAX('Kab-Kot'!$I$182:$I$195)</f>
        <v>24</v>
      </c>
      <c r="N23" s="15">
        <f>MIN('Kab-Kot'!$J$182:$J$195)</f>
        <v>0</v>
      </c>
      <c r="O23" s="15">
        <f>MAX('Kab-Kot'!$J$182:$J$195)</f>
        <v>25</v>
      </c>
      <c r="P23" s="15">
        <f>MIN('Kab-Kot'!$K$182:$K$195)</f>
        <v>0</v>
      </c>
      <c r="Q23" s="15">
        <f>MAX('Kab-Kot'!$K$182:$K$195)</f>
        <v>559</v>
      </c>
      <c r="R23" s="15">
        <f>MAX('Kab-Kot'!$L$182:$L$195)</f>
        <v>73.040000000000006</v>
      </c>
      <c r="S23" s="15">
        <f>MIN('Kab-Kot'!$L$182:$L$195)</f>
        <v>67.459999999999994</v>
      </c>
      <c r="T23" s="15">
        <f>MAX('Kab-Kot'!$M$182:$M$195)</f>
        <v>100</v>
      </c>
      <c r="U23" s="15">
        <f>MIN('Kab-Kot'!$M$182:$M$195)</f>
        <v>98.811035128822056</v>
      </c>
      <c r="V23" s="15">
        <f>MAX('Kab-Kot'!$N$182:$N$195)</f>
        <v>119.90789406736285</v>
      </c>
      <c r="W23" s="15">
        <f>MIN('Kab-Kot'!$N$182:$N$195)</f>
        <v>108.37647983406143</v>
      </c>
      <c r="X23" s="15">
        <f>MAX('Kab-Kot'!$O$182:$O$195)</f>
        <v>96.539125339038321</v>
      </c>
      <c r="Y23" s="15">
        <f>MIN('Kab-Kot'!$O$182:$O$195)</f>
        <v>66.212573755247988</v>
      </c>
      <c r="Z23" s="15">
        <f>MAX('Kab-Kot'!$P$182:$P$195)</f>
        <v>96.266758444785197</v>
      </c>
      <c r="AA23" s="15">
        <f>MIN('Kab-Kot'!$P$182:$P$195)</f>
        <v>65.896796392873654</v>
      </c>
      <c r="AB23" s="15">
        <f>MAX('Kab-Kot'!$Q$182:$Q$195)</f>
        <v>92.104881251954538</v>
      </c>
      <c r="AC23" s="15">
        <f>MIN('Kab-Kot'!$Q$182:$Q$195)</f>
        <v>65.184198454787634</v>
      </c>
      <c r="AD23" s="15">
        <f>MIN('Kab-Kot'!$R$182:$R$195)</f>
        <v>0.64160843702106662</v>
      </c>
      <c r="AE23" s="15">
        <f>MAX('Kab-Kot'!$R$182:$R$195)</f>
        <v>9.3639409872613601</v>
      </c>
      <c r="AF23" s="15">
        <f>MAX('Kab-Kot'!$S$182:$S$195)</f>
        <v>82.034180020456873</v>
      </c>
      <c r="AG23" s="15">
        <f>MIN('Kab-Kot'!$S$182:$S$195)</f>
        <v>59.694718927690339</v>
      </c>
      <c r="AH23" s="15">
        <f>MIN('Kab-Kot'!$T$182:$T$195)</f>
        <v>16.59</v>
      </c>
      <c r="AI23" s="15">
        <f>MAX('Kab-Kot'!$T$182:$T$195)</f>
        <v>47.83</v>
      </c>
      <c r="AJ23" s="15">
        <f>MIN('Kab-Kot'!$U$182:$U$195)</f>
        <v>4.5199999999999996</v>
      </c>
      <c r="AK23" s="15">
        <f>MAX('Kab-Kot'!$U$182:$U$195)</f>
        <v>12.54</v>
      </c>
      <c r="AL23" s="15">
        <f>MIN('Kab-Kot'!$V$182:$V$195)</f>
        <v>0.49</v>
      </c>
      <c r="AM23" s="15">
        <f>MAX('Kab-Kot'!$V$182:$V$195)</f>
        <v>2.06</v>
      </c>
      <c r="AN23" s="15">
        <f>MIN('Kab-Kot'!$W$182:$W$195)</f>
        <v>0.09</v>
      </c>
      <c r="AO23" s="15">
        <f>MAX('Kab-Kot'!$W$182:$W$195)</f>
        <v>0.5</v>
      </c>
      <c r="AP23" s="15">
        <f>MAX('Kab-Kot'!$X$182:$X$195)</f>
        <v>30480.089315128524</v>
      </c>
      <c r="AQ23" s="15">
        <f>MIN('Kab-Kot'!$X$182:$X$195)</f>
        <v>3152.560953183433</v>
      </c>
      <c r="AR23" s="15">
        <f>MAX('Kab-Kot'!$Y$182:$Y$195)</f>
        <v>49.363746119383677</v>
      </c>
      <c r="AS23" s="15">
        <f>MIN('Kab-Kot'!$Y$182:$Y$195)</f>
        <v>20.119903352215907</v>
      </c>
      <c r="AT23" s="15">
        <f>MAX('Kab-Kot'!$Z$182:$Z$195)</f>
        <v>21806.188993487049</v>
      </c>
      <c r="AU23" s="15">
        <f>MIN('Kab-Kot'!$Z$182:$Z$195)</f>
        <v>2185.4649401568436</v>
      </c>
      <c r="AV23" s="15">
        <f>MAX('Kab-Kot'!$AA$182:$AA$195)</f>
        <v>7.9741811569722358</v>
      </c>
      <c r="AW23" s="15">
        <f>MIN('Kab-Kot'!$AA$182:$AA$195)</f>
        <v>4.7503460995861957</v>
      </c>
    </row>
    <row r="24" spans="1:49">
      <c r="A24" s="47">
        <v>24</v>
      </c>
      <c r="B24" s="29" t="s">
        <v>760</v>
      </c>
      <c r="C24" s="54" t="s">
        <v>761</v>
      </c>
      <c r="D24" s="15">
        <f>MIN('Kab-Kot'!$E$209:$E$222)</f>
        <v>0</v>
      </c>
      <c r="E24" s="15">
        <f>MAX('Kab-Kot'!$E$209:$E$222)</f>
        <v>2</v>
      </c>
      <c r="F24" s="15">
        <f>MIN('Kab-Kot'!$F$209:$F$222)</f>
        <v>0</v>
      </c>
      <c r="G24" s="15">
        <f>MAX('Kab-Kot'!$F$209:$F$222)</f>
        <v>24</v>
      </c>
      <c r="H24" s="15">
        <f>MIN('Kab-Kot'!$G$209:$G$222)</f>
        <v>0</v>
      </c>
      <c r="I24" s="15">
        <f>MAX('Kab-Kot'!$G$209:$G$222)</f>
        <v>3</v>
      </c>
      <c r="J24" s="15">
        <f>MAX('Kab-Kot'!$H$209:$H$222)</f>
        <v>100</v>
      </c>
      <c r="K24" s="15">
        <f>MIN('Kab-Kot'!$H$209:$H$222)</f>
        <v>63.47</v>
      </c>
      <c r="L24" s="15">
        <f>MIN('Kab-Kot'!$I$209:$I$222)</f>
        <v>0</v>
      </c>
      <c r="M24" s="15">
        <f>MAX('Kab-Kot'!$I$209:$I$222)</f>
        <v>7</v>
      </c>
      <c r="N24" s="15">
        <f>MIN('Kab-Kot'!$J$209:$J$222)</f>
        <v>0</v>
      </c>
      <c r="O24" s="15">
        <f>MAX('Kab-Kot'!$J$209:$J$222)</f>
        <v>196</v>
      </c>
      <c r="P24" s="15">
        <f>MIN('Kab-Kot'!$K$209:$K$222)</f>
        <v>0</v>
      </c>
      <c r="Q24" s="15">
        <f>MAX('Kab-Kot'!$K$209:$K$222)</f>
        <v>140</v>
      </c>
      <c r="R24" s="15">
        <f>MAX('Kab-Kot'!$L$209:$L$222)</f>
        <v>73.13</v>
      </c>
      <c r="S24" s="15">
        <f>MIN('Kab-Kot'!$L$209:$L$222)</f>
        <v>65.53</v>
      </c>
      <c r="T24" s="15">
        <f>MAX('Kab-Kot'!$M$209:$M$222)</f>
        <v>100</v>
      </c>
      <c r="U24" s="15">
        <f>MIN('Kab-Kot'!$M$209:$M$222)</f>
        <v>99.619223612317057</v>
      </c>
      <c r="V24" s="15">
        <f>MAX('Kab-Kot'!$N$209:$N$222)</f>
        <v>117.58867323149052</v>
      </c>
      <c r="W24" s="15">
        <f>MIN('Kab-Kot'!$N$209:$N$222)</f>
        <v>105.51039869163874</v>
      </c>
      <c r="X24" s="15">
        <f>MAX('Kab-Kot'!$O$209:$O$222)</f>
        <v>105.05955127274788</v>
      </c>
      <c r="Y24" s="15">
        <f>MIN('Kab-Kot'!$O$209:$O$222)</f>
        <v>77.827029004878042</v>
      </c>
      <c r="Z24" s="15">
        <f>MAX('Kab-Kot'!$P$209:$P$222)</f>
        <v>102.3695901193129</v>
      </c>
      <c r="AA24" s="15">
        <f>MIN('Kab-Kot'!$P$209:$P$222)</f>
        <v>62.441379909825777</v>
      </c>
      <c r="AB24" s="15">
        <f>MAX('Kab-Kot'!$Q$209:$Q$222)</f>
        <v>92.15183042666348</v>
      </c>
      <c r="AC24" s="15">
        <f>MIN('Kab-Kot'!$Q$209:$Q$222)</f>
        <v>66.57311222045918</v>
      </c>
      <c r="AD24" s="15">
        <f>MIN('Kab-Kot'!$R$209:$R$222)</f>
        <v>1.1665967268149391</v>
      </c>
      <c r="AE24" s="15">
        <f>MAX('Kab-Kot'!$R$209:$R$222)</f>
        <v>7.2625180539571952</v>
      </c>
      <c r="AF24" s="15">
        <f>MAX('Kab-Kot'!$S$209:$S$222)</f>
        <v>74.867419006208053</v>
      </c>
      <c r="AG24" s="15">
        <f>MIN('Kab-Kot'!$S$209:$S$222)</f>
        <v>61.711856498522479</v>
      </c>
      <c r="AH24" s="15">
        <f>MIN('Kab-Kot'!$T$209:$T$222)</f>
        <v>8.31</v>
      </c>
      <c r="AI24" s="15">
        <f>MAX('Kab-Kot'!$T$209:$T$222)</f>
        <v>47.73</v>
      </c>
      <c r="AJ24" s="15">
        <f>MIN('Kab-Kot'!$U$209:$U$222)</f>
        <v>3.36</v>
      </c>
      <c r="AK24" s="15">
        <f>MAX('Kab-Kot'!$U$209:$U$222)</f>
        <v>7.46</v>
      </c>
      <c r="AL24" s="15">
        <f>MIN('Kab-Kot'!$V$209:$V$222)</f>
        <v>0.38</v>
      </c>
      <c r="AM24" s="15">
        <f>MAX('Kab-Kot'!$V$209:$V$222)</f>
        <v>0.99</v>
      </c>
      <c r="AN24" s="15">
        <f>MIN('Kab-Kot'!$W$209:$W$222)</f>
        <v>0.08</v>
      </c>
      <c r="AO24" s="15">
        <f>MAX('Kab-Kot'!$W$209:$W$222)</f>
        <v>0.27</v>
      </c>
      <c r="AP24" s="15">
        <f>MAX('Kab-Kot'!$X$209:$X$222)</f>
        <v>19549.71900268472</v>
      </c>
      <c r="AQ24" s="15">
        <f>MIN('Kab-Kot'!$X$209:$X$222)</f>
        <v>3195.52985669908</v>
      </c>
      <c r="AR24" s="15">
        <f>MAX('Kab-Kot'!$Y$209:$Y$222)</f>
        <v>57.311860301473708</v>
      </c>
      <c r="AS24" s="15">
        <f>MIN('Kab-Kot'!$Y$209:$Y$222)</f>
        <v>32.082271499532091</v>
      </c>
      <c r="AT24" s="15">
        <f>MAX('Kab-Kot'!$Z$209:$Z$222)</f>
        <v>14936.278222559353</v>
      </c>
      <c r="AU24" s="15">
        <f>MIN('Kab-Kot'!$Z$209:$Z$222)</f>
        <v>2382.3398965656006</v>
      </c>
      <c r="AV24" s="15">
        <f>MAX('Kab-Kot'!$AA$209:$AA$222)</f>
        <v>7.9547997090851936</v>
      </c>
      <c r="AW24" s="15">
        <f>MIN('Kab-Kot'!$AA$209:$AA$222)</f>
        <v>5.01681557957005</v>
      </c>
    </row>
    <row r="25" spans="1:49">
      <c r="A25" s="51">
        <v>25</v>
      </c>
      <c r="B25" s="29" t="s">
        <v>762</v>
      </c>
      <c r="C25" s="54" t="s">
        <v>763</v>
      </c>
      <c r="D25" s="15">
        <f>MIN('Kab-Kot'!$E$196:$E$208)</f>
        <v>0</v>
      </c>
      <c r="E25" s="15">
        <f>MAX('Kab-Kot'!$E$196:$E$208)</f>
        <v>5</v>
      </c>
      <c r="F25" s="15">
        <f>MIN('Kab-Kot'!$F$196:$F$208)</f>
        <v>0</v>
      </c>
      <c r="G25" s="15">
        <f>MAX('Kab-Kot'!$F$196:$F$208)</f>
        <v>34</v>
      </c>
      <c r="H25" s="15">
        <f>MIN('Kab-Kot'!$G$196:$G$208)</f>
        <v>0</v>
      </c>
      <c r="I25" s="15">
        <f>MAX('Kab-Kot'!$G$196:$G$208)</f>
        <v>3</v>
      </c>
      <c r="J25" s="15">
        <f>MAX('Kab-Kot'!$H$196:$H$208)</f>
        <v>94.15</v>
      </c>
      <c r="K25" s="15">
        <f>MIN('Kab-Kot'!$H$196:$H$208)</f>
        <v>58.3</v>
      </c>
      <c r="L25" s="15">
        <f>MIN('Kab-Kot'!$I$196:$I$208)</f>
        <v>0</v>
      </c>
      <c r="M25" s="15">
        <f>MAX('Kab-Kot'!$I$196:$I$208)</f>
        <v>3</v>
      </c>
      <c r="N25" s="15">
        <f>MIN('Kab-Kot'!$J$196:$J$208)</f>
        <v>0</v>
      </c>
      <c r="O25" s="15">
        <f>MAX('Kab-Kot'!$J$196:$J$208)</f>
        <v>101</v>
      </c>
      <c r="P25" s="15">
        <f>MIN('Kab-Kot'!$K$196:$K$208)</f>
        <v>0</v>
      </c>
      <c r="Q25" s="15">
        <f>MAX('Kab-Kot'!$K$196:$K$208)</f>
        <v>258</v>
      </c>
      <c r="R25" s="15">
        <f>MAX('Kab-Kot'!$L$196:$L$208)</f>
        <v>71.5</v>
      </c>
      <c r="S25" s="15">
        <f>MIN('Kab-Kot'!$L$196:$L$208)</f>
        <v>62.94</v>
      </c>
      <c r="T25" s="15">
        <f>MAX('Kab-Kot'!$M$196:$M$208)</f>
        <v>100</v>
      </c>
      <c r="U25" s="15">
        <f>MIN('Kab-Kot'!$M$196:$M$208)</f>
        <v>99.657987915445503</v>
      </c>
      <c r="V25" s="15">
        <f>MAX('Kab-Kot'!$N$196:$N$208)</f>
        <v>118.56200327636448</v>
      </c>
      <c r="W25" s="15">
        <f>MIN('Kab-Kot'!$N$196:$N$208)</f>
        <v>106.51858221261163</v>
      </c>
      <c r="X25" s="15">
        <f>MAX('Kab-Kot'!$O$196:$O$208)</f>
        <v>91.999708264339759</v>
      </c>
      <c r="Y25" s="15">
        <f>MIN('Kab-Kot'!$O$196:$O$208)</f>
        <v>76.418279007680781</v>
      </c>
      <c r="Z25" s="15">
        <f>MAX('Kab-Kot'!$P$196:$P$208)</f>
        <v>91.987033329479033</v>
      </c>
      <c r="AA25" s="15">
        <f>MIN('Kab-Kot'!$P$196:$P$208)</f>
        <v>57.813917923991156</v>
      </c>
      <c r="AB25" s="15">
        <f>MAX('Kab-Kot'!$Q$196:$Q$208)</f>
        <v>98.969915595367581</v>
      </c>
      <c r="AC25" s="15">
        <f>MIN('Kab-Kot'!$Q$196:$Q$208)</f>
        <v>69.731251143699126</v>
      </c>
      <c r="AD25" s="15">
        <f>MIN('Kab-Kot'!$R$196:$R$208)</f>
        <v>1.8986180319306618</v>
      </c>
      <c r="AE25" s="15">
        <f>MAX('Kab-Kot'!$R$196:$R$208)</f>
        <v>8.8681886711178119</v>
      </c>
      <c r="AF25" s="15">
        <f>MAX('Kab-Kot'!$S$196:$S$208)</f>
        <v>79.025690795711881</v>
      </c>
      <c r="AG25" s="15">
        <f>MIN('Kab-Kot'!$S$196:$S$208)</f>
        <v>60.978342458495227</v>
      </c>
      <c r="AH25" s="15">
        <f>MIN('Kab-Kot'!$T$196:$T$208)</f>
        <v>23.7</v>
      </c>
      <c r="AI25" s="15">
        <f>MAX('Kab-Kot'!$T$196:$T$208)</f>
        <v>52.64</v>
      </c>
      <c r="AJ25" s="15">
        <f>MIN('Kab-Kot'!$U$196:$U$208)</f>
        <v>2.96</v>
      </c>
      <c r="AK25" s="15">
        <f>MAX('Kab-Kot'!$U$196:$U$208)</f>
        <v>6.65</v>
      </c>
      <c r="AL25" s="15">
        <f>MIN('Kab-Kot'!$V$196:$V$208)</f>
        <v>0.31</v>
      </c>
      <c r="AM25" s="15">
        <f>MAX('Kab-Kot'!$V$196:$V$208)</f>
        <v>1.22</v>
      </c>
      <c r="AN25" s="15">
        <f>MIN('Kab-Kot'!$W$196:$W$208)</f>
        <v>0.05</v>
      </c>
      <c r="AO25" s="15">
        <f>MAX('Kab-Kot'!$W$196:$W$208)</f>
        <v>0.28000000000000003</v>
      </c>
      <c r="AP25" s="15">
        <f>MAX('Kab-Kot'!$X$196:$X$208)</f>
        <v>25326.473510392545</v>
      </c>
      <c r="AQ25" s="15">
        <f>MIN('Kab-Kot'!$X$196:$X$208)</f>
        <v>3877.1879148784301</v>
      </c>
      <c r="AR25" s="15">
        <f>MAX('Kab-Kot'!$Y$196:$Y$208)</f>
        <v>75.148327462857083</v>
      </c>
      <c r="AS25" s="15">
        <f>MIN('Kab-Kot'!$Y$196:$Y$208)</f>
        <v>16.965920652517109</v>
      </c>
      <c r="AT25" s="15">
        <f>MAX('Kab-Kot'!$Z$196:$Z$208)</f>
        <v>18612.024890775214</v>
      </c>
      <c r="AU25" s="15">
        <f>MIN('Kab-Kot'!$Z$196:$Z$208)</f>
        <v>2817.6244956296218</v>
      </c>
      <c r="AV25" s="15">
        <f>MAX('Kab-Kot'!$AA$196:$AA$208)</f>
        <v>6.9459685142566343</v>
      </c>
      <c r="AW25" s="15">
        <f>MIN('Kab-Kot'!$AA$196:$AA$208)</f>
        <v>2.5340236513758043</v>
      </c>
    </row>
    <row r="26" spans="1:49">
      <c r="A26" s="47">
        <v>26</v>
      </c>
      <c r="B26" s="29" t="s">
        <v>764</v>
      </c>
      <c r="C26" s="54" t="s">
        <v>765</v>
      </c>
      <c r="D26" s="15">
        <f>MIN('Kab-Kot'!$E$223:$E$232)</f>
        <v>0</v>
      </c>
      <c r="E26" s="15">
        <f>MAX('Kab-Kot'!$E$223:$E$232)</f>
        <v>2</v>
      </c>
      <c r="F26" s="15">
        <f>MIN('Kab-Kot'!$F$223:$F$232)</f>
        <v>0</v>
      </c>
      <c r="G26" s="15">
        <f>MAX('Kab-Kot'!$F$223:$F$232)</f>
        <v>10</v>
      </c>
      <c r="H26" s="15">
        <f>MIN('Kab-Kot'!$G$223:$G$232)</f>
        <v>0</v>
      </c>
      <c r="I26" s="15">
        <f>MAX('Kab-Kot'!$G$223:$G$232)</f>
        <v>2</v>
      </c>
      <c r="J26" s="15">
        <f>MAX('Kab-Kot'!$H$223:$H$232)</f>
        <v>94.76</v>
      </c>
      <c r="K26" s="15">
        <f>MIN('Kab-Kot'!$H$223:$H$232)</f>
        <v>0</v>
      </c>
      <c r="L26" s="15">
        <f>MIN('Kab-Kot'!$I$223:$I$232)</f>
        <v>0</v>
      </c>
      <c r="M26" s="15">
        <f>MAX('Kab-Kot'!$I$223:$I$232)</f>
        <v>8</v>
      </c>
      <c r="N26" s="15">
        <f>MIN('Kab-Kot'!$J$223:$J$232)</f>
        <v>0</v>
      </c>
      <c r="O26" s="15">
        <f>MAX('Kab-Kot'!$J$223:$J$232)</f>
        <v>5</v>
      </c>
      <c r="P26" s="15">
        <f>MIN('Kab-Kot'!$K$223:$K$232)</f>
        <v>0</v>
      </c>
      <c r="Q26" s="15">
        <f>MAX('Kab-Kot'!$K$223:$K$232)</f>
        <v>0</v>
      </c>
      <c r="R26" s="15">
        <f>MAX('Kab-Kot'!$L$223:$L$232)</f>
        <v>73.97</v>
      </c>
      <c r="S26" s="15">
        <f>MIN('Kab-Kot'!$L$223:$L$232)</f>
        <v>70.819999999999993</v>
      </c>
      <c r="T26" s="15">
        <f>MAX('Kab-Kot'!$M$223:$M$232)</f>
        <v>100</v>
      </c>
      <c r="U26" s="15">
        <f>MIN('Kab-Kot'!$M$223:$M$232)</f>
        <v>99.107590044998616</v>
      </c>
      <c r="V26" s="15">
        <f>MAX('Kab-Kot'!$N$223:$N$232)</f>
        <v>115.66188292698637</v>
      </c>
      <c r="W26" s="15">
        <f>MIN('Kab-Kot'!$N$223:$N$232)</f>
        <v>105.8953248341078</v>
      </c>
      <c r="X26" s="15">
        <f>MAX('Kab-Kot'!$O$223:$O$232)</f>
        <v>101.61549195390167</v>
      </c>
      <c r="Y26" s="15">
        <f>MIN('Kab-Kot'!$O$223:$O$232)</f>
        <v>82.178883884123749</v>
      </c>
      <c r="Z26" s="15">
        <f>MAX('Kab-Kot'!$P$223:$P$232)</f>
        <v>103.72990219003242</v>
      </c>
      <c r="AA26" s="15">
        <f>MIN('Kab-Kot'!$P$223:$P$232)</f>
        <v>79.310141990993131</v>
      </c>
      <c r="AB26" s="15">
        <f>MAX('Kab-Kot'!$Q$223:$Q$232)</f>
        <v>98.679151562860497</v>
      </c>
      <c r="AC26" s="15">
        <f>MIN('Kab-Kot'!$Q$223:$Q$232)</f>
        <v>84.867154238450752</v>
      </c>
      <c r="AD26" s="15">
        <f>MIN('Kab-Kot'!$R$223:$R$232)</f>
        <v>4.6062863963540348</v>
      </c>
      <c r="AE26" s="15">
        <f>MAX('Kab-Kot'!$R$223:$R$232)</f>
        <v>12.444467270999718</v>
      </c>
      <c r="AF26" s="15">
        <f>MAX('Kab-Kot'!$S$223:$S$232)</f>
        <v>77.121990803354066</v>
      </c>
      <c r="AG26" s="15">
        <f>MIN('Kab-Kot'!$S$223:$S$232)</f>
        <v>61.001884310449043</v>
      </c>
      <c r="AH26" s="15">
        <f>MIN('Kab-Kot'!$T$223:$T$232)</f>
        <v>0</v>
      </c>
      <c r="AI26" s="15">
        <f>MAX('Kab-Kot'!$T$223:$T$232)</f>
        <v>52.23</v>
      </c>
      <c r="AJ26" s="15">
        <f>MIN('Kab-Kot'!$U$223:$U$232)</f>
        <v>2.82</v>
      </c>
      <c r="AK26" s="15">
        <f>MAX('Kab-Kot'!$U$223:$U$232)</f>
        <v>11.29</v>
      </c>
      <c r="AL26" s="15">
        <f>MIN('Kab-Kot'!$V$223:$V$232)</f>
        <v>0.23</v>
      </c>
      <c r="AM26" s="15">
        <f>MAX('Kab-Kot'!$V$223:$V$232)</f>
        <v>1.5</v>
      </c>
      <c r="AN26" s="15">
        <f>MIN('Kab-Kot'!$W$223:$W$232)</f>
        <v>0.03</v>
      </c>
      <c r="AO26" s="15">
        <f>MAX('Kab-Kot'!$W$223:$W$232)</f>
        <v>0.44</v>
      </c>
      <c r="AP26" s="15">
        <f>MAX('Kab-Kot'!$X$223:$X$232)</f>
        <v>127831.31447803634</v>
      </c>
      <c r="AQ26" s="15">
        <f>MIN('Kab-Kot'!$X$223:$X$232)</f>
        <v>2105.9990534829572</v>
      </c>
      <c r="AR26" s="15">
        <f>MAX('Kab-Kot'!$Y$223:$Y$232)</f>
        <v>323.22439180159665</v>
      </c>
      <c r="AS26" s="15">
        <f>MIN('Kab-Kot'!$Y$223:$Y$232)</f>
        <v>48.442711277408613</v>
      </c>
      <c r="AT26" s="15">
        <f>MAX('Kab-Kot'!$Z$223:$Z$232)</f>
        <v>117460.84380737061</v>
      </c>
      <c r="AU26" s="15">
        <f>MIN('Kab-Kot'!$Z$223:$Z$232)</f>
        <v>1523.6517769960742</v>
      </c>
      <c r="AV26" s="15">
        <f>MAX('Kab-Kot'!$AA$223:$AA$232)</f>
        <v>4.761250497550563</v>
      </c>
      <c r="AW26" s="15">
        <f>MIN('Kab-Kot'!$AA$223:$AA$232)</f>
        <v>-4.7850183005703144</v>
      </c>
    </row>
    <row r="27" spans="1:49">
      <c r="A27" s="47">
        <v>28</v>
      </c>
      <c r="B27" s="29" t="s">
        <v>766</v>
      </c>
      <c r="C27" s="54" t="s">
        <v>767</v>
      </c>
      <c r="D27" s="15">
        <f>MIN('Kab-Kot'!$E$434:$E$448)</f>
        <v>0</v>
      </c>
      <c r="E27" s="15">
        <f>MAX('Kab-Kot'!$E$434:$E$448)</f>
        <v>1</v>
      </c>
      <c r="F27" s="15">
        <f>MIN('Kab-Kot'!$F$434:$F$448)</f>
        <v>0</v>
      </c>
      <c r="G27" s="15">
        <f>MAX('Kab-Kot'!$F$434:$F$448)</f>
        <v>3</v>
      </c>
      <c r="H27" s="15">
        <f>MIN('Kab-Kot'!$G$434:$G$448)</f>
        <v>0</v>
      </c>
      <c r="I27" s="15">
        <f>MAX('Kab-Kot'!$G$434:$G$448)</f>
        <v>2</v>
      </c>
      <c r="J27" s="15">
        <f>MAX('Kab-Kot'!$H$434:$H$448)</f>
        <v>90.81</v>
      </c>
      <c r="K27" s="15">
        <f>MIN('Kab-Kot'!$H$434:$H$448)</f>
        <v>68.78</v>
      </c>
      <c r="L27" s="15">
        <f>MIN('Kab-Kot'!$I$434:$I$448)</f>
        <v>0</v>
      </c>
      <c r="M27" s="15">
        <f>MAX('Kab-Kot'!$I$434:$I$448)</f>
        <v>0</v>
      </c>
      <c r="N27" s="15">
        <f>MIN('Kab-Kot'!$J$434:$J$448)</f>
        <v>0</v>
      </c>
      <c r="O27" s="15">
        <f>MAX('Kab-Kot'!$J$434:$J$448)</f>
        <v>4</v>
      </c>
      <c r="P27" s="15">
        <f>MIN('Kab-Kot'!$K$434:$K$448)</f>
        <v>0</v>
      </c>
      <c r="Q27" s="15">
        <f>MAX('Kab-Kot'!$K$434:$K$448)</f>
        <v>0</v>
      </c>
      <c r="R27" s="15">
        <f>MAX('Kab-Kot'!$L$434:$L$448)</f>
        <v>71.34</v>
      </c>
      <c r="S27" s="15">
        <f>MIN('Kab-Kot'!$L$434:$L$448)</f>
        <v>64.03</v>
      </c>
      <c r="T27" s="15">
        <f>MAX('Kab-Kot'!$M$434:$M$448)</f>
        <v>100</v>
      </c>
      <c r="U27" s="15">
        <f>MIN('Kab-Kot'!$M$434:$M$448)</f>
        <v>99.449279902871723</v>
      </c>
      <c r="V27" s="15">
        <f>MAX('Kab-Kot'!$N$434:$N$448)</f>
        <v>119.08787491271377</v>
      </c>
      <c r="W27" s="15">
        <f>MIN('Kab-Kot'!$N$434:$N$448)</f>
        <v>100.11349679024177</v>
      </c>
      <c r="X27" s="15">
        <f>MAX('Kab-Kot'!$O$434:$O$448)</f>
        <v>102.75469999010507</v>
      </c>
      <c r="Y27" s="15">
        <f>MIN('Kab-Kot'!$O$434:$O$448)</f>
        <v>74.036468295204585</v>
      </c>
      <c r="Z27" s="15">
        <f>MAX('Kab-Kot'!$P$434:$P$448)</f>
        <v>106.88432535411134</v>
      </c>
      <c r="AA27" s="15">
        <f>MIN('Kab-Kot'!$P$434:$P$448)</f>
        <v>62.843369780311832</v>
      </c>
      <c r="AB27" s="15">
        <f>MAX('Kab-Kot'!$Q$434:$Q$448)</f>
        <v>96.426840739604557</v>
      </c>
      <c r="AC27" s="15">
        <f>MIN('Kab-Kot'!$Q$434:$Q$448)</f>
        <v>69.589609085624957</v>
      </c>
      <c r="AD27" s="15">
        <f>MIN('Kab-Kot'!$R$434:$R$448)</f>
        <v>2.8569454520330257</v>
      </c>
      <c r="AE27" s="15">
        <f>MAX('Kab-Kot'!$R$434:$R$448)</f>
        <v>9.8471463906714849</v>
      </c>
      <c r="AF27" s="15">
        <f>MAX('Kab-Kot'!$S$434:$S$448)</f>
        <v>68.321255136346664</v>
      </c>
      <c r="AG27" s="15">
        <f>MIN('Kab-Kot'!$S$434:$S$448)</f>
        <v>56.552848882557328</v>
      </c>
      <c r="AH27" s="15">
        <f>MIN('Kab-Kot'!$T$434:$T$448)</f>
        <v>42.88</v>
      </c>
      <c r="AI27" s="15">
        <f>MAX('Kab-Kot'!$T$434:$T$448)</f>
        <v>53.71</v>
      </c>
      <c r="AJ27" s="15">
        <f>MIN('Kab-Kot'!$U$434:$U$448)</f>
        <v>5.46</v>
      </c>
      <c r="AK27" s="15">
        <f>MAX('Kab-Kot'!$U$434:$U$448)</f>
        <v>14.16</v>
      </c>
      <c r="AL27" s="15">
        <f>MIN('Kab-Kot'!$V$434:$V$448)</f>
        <v>0.67</v>
      </c>
      <c r="AM27" s="15">
        <f>MAX('Kab-Kot'!$V$434:$V$448)</f>
        <v>2.4700000000000002</v>
      </c>
      <c r="AN27" s="15">
        <f>MIN('Kab-Kot'!$W$434:$W$448)</f>
        <v>0.17</v>
      </c>
      <c r="AO27" s="15">
        <f>MAX('Kab-Kot'!$W$434:$W$448)</f>
        <v>0.6</v>
      </c>
      <c r="AP27" s="15">
        <f>MAX('Kab-Kot'!$X$434:$X$448)</f>
        <v>28354.669332023564</v>
      </c>
      <c r="AQ27" s="15">
        <f>MIN('Kab-Kot'!$X$434:$X$448)</f>
        <v>1576.8840924862636</v>
      </c>
      <c r="AR27" s="15">
        <f>MAX('Kab-Kot'!$Y$434:$Y$448)</f>
        <v>66.263780671510958</v>
      </c>
      <c r="AS27" s="15">
        <f>MIN('Kab-Kot'!$Y$434:$Y$448)</f>
        <v>19.7422150158493</v>
      </c>
      <c r="AT27" s="15">
        <f>MAX('Kab-Kot'!$Z$434:$Z$448)</f>
        <v>21193.899865963027</v>
      </c>
      <c r="AU27" s="15">
        <f>MIN('Kab-Kot'!$Z$434:$Z$448)</f>
        <v>1103.2348120391835</v>
      </c>
      <c r="AV27" s="15">
        <f>MAX('Kab-Kot'!$AA$434:$AA$448)</f>
        <v>7.1850132818175609</v>
      </c>
      <c r="AW27" s="15">
        <f>MIN('Kab-Kot'!$AA$434:$AA$448)</f>
        <v>4.1069553570255266</v>
      </c>
    </row>
    <row r="28" spans="1:49">
      <c r="A28" s="47">
        <v>29</v>
      </c>
      <c r="B28" s="29" t="s">
        <v>768</v>
      </c>
      <c r="C28" s="54" t="s">
        <v>769</v>
      </c>
      <c r="D28" s="15">
        <f>MIN('Kab-Kot'!$E$404:$E$416)</f>
        <v>0</v>
      </c>
      <c r="E28" s="15">
        <f>MAX('Kab-Kot'!$E$404:$E$416)</f>
        <v>48</v>
      </c>
      <c r="F28" s="15">
        <f>MIN('Kab-Kot'!$F$404:$F$416)</f>
        <v>0</v>
      </c>
      <c r="G28" s="15">
        <f>MAX('Kab-Kot'!$F$404:$F$416)</f>
        <v>35</v>
      </c>
      <c r="H28" s="15">
        <f>MIN('Kab-Kot'!$G$404:$G$416)</f>
        <v>0</v>
      </c>
      <c r="I28" s="15">
        <f>MAX('Kab-Kot'!$G$404:$G$416)</f>
        <v>11</v>
      </c>
      <c r="J28" s="15">
        <f>MAX('Kab-Kot'!$H$404:$H$416)</f>
        <v>83.48</v>
      </c>
      <c r="K28" s="15">
        <f>MIN('Kab-Kot'!$H$404:$H$416)</f>
        <v>0</v>
      </c>
      <c r="L28" s="15">
        <f>MIN('Kab-Kot'!$I$404:$I$416)</f>
        <v>0</v>
      </c>
      <c r="M28" s="15">
        <f>MAX('Kab-Kot'!$I$404:$I$416)</f>
        <v>13</v>
      </c>
      <c r="N28" s="15">
        <f>MIN('Kab-Kot'!$J$404:$J$416)</f>
        <v>0</v>
      </c>
      <c r="O28" s="15">
        <f>MAX('Kab-Kot'!$J$404:$J$416)</f>
        <v>181</v>
      </c>
      <c r="P28" s="15">
        <f>MIN('Kab-Kot'!$K$404:$K$416)</f>
        <v>0</v>
      </c>
      <c r="Q28" s="15">
        <f>MAX('Kab-Kot'!$K$404:$K$416)</f>
        <v>1073</v>
      </c>
      <c r="R28" s="15">
        <f>MAX('Kab-Kot'!$L$404:$L$416)</f>
        <v>70.16</v>
      </c>
      <c r="S28" s="15">
        <f>MIN('Kab-Kot'!$L$404:$L$416)</f>
        <v>63.19</v>
      </c>
      <c r="T28" s="15">
        <f>MAX('Kab-Kot'!$M$404:$M$416)</f>
        <v>100</v>
      </c>
      <c r="U28" s="15">
        <f>MIN('Kab-Kot'!$M$404:$M$416)</f>
        <v>98.379174913757851</v>
      </c>
      <c r="V28" s="15">
        <f>MAX('Kab-Kot'!$N$404:$N$416)</f>
        <v>109.764161112612</v>
      </c>
      <c r="W28" s="15">
        <f>MIN('Kab-Kot'!$N$404:$N$416)</f>
        <v>95.798181343126402</v>
      </c>
      <c r="X28" s="15">
        <f>MAX('Kab-Kot'!$O$404:$O$416)</f>
        <v>106.94211545475041</v>
      </c>
      <c r="Y28" s="15">
        <f>MIN('Kab-Kot'!$O$404:$O$416)</f>
        <v>86.448504278975975</v>
      </c>
      <c r="Z28" s="15">
        <f>MAX('Kab-Kot'!$P$404:$P$416)</f>
        <v>97.487906904437423</v>
      </c>
      <c r="AA28" s="15">
        <f>MIN('Kab-Kot'!$P$404:$P$416)</f>
        <v>68.654245368381865</v>
      </c>
      <c r="AB28" s="15">
        <f>MAX('Kab-Kot'!$Q$404:$Q$416)</f>
        <v>97.315458226659217</v>
      </c>
      <c r="AC28" s="15">
        <f>MIN('Kab-Kot'!$Q$404:$Q$416)</f>
        <v>79.634326294688066</v>
      </c>
      <c r="AD28" s="15">
        <f>MIN('Kab-Kot'!$R$404:$R$416)</f>
        <v>2.0011435105774726</v>
      </c>
      <c r="AE28" s="15">
        <f>MAX('Kab-Kot'!$R$404:$R$416)</f>
        <v>6.5611299257042344</v>
      </c>
      <c r="AF28" s="15">
        <f>MAX('Kab-Kot'!$S$404:$S$416)</f>
        <v>76.83526789145975</v>
      </c>
      <c r="AG28" s="15">
        <f>MIN('Kab-Kot'!$S$404:$S$416)</f>
        <v>60.333294779859671</v>
      </c>
      <c r="AH28" s="15">
        <f>MIN('Kab-Kot'!$T$404:$T$416)</f>
        <v>0</v>
      </c>
      <c r="AI28" s="15">
        <f>MAX('Kab-Kot'!$T$404:$T$416)</f>
        <v>43.48</v>
      </c>
      <c r="AJ28" s="15">
        <f>MIN('Kab-Kot'!$U$404:$U$416)</f>
        <v>6.74</v>
      </c>
      <c r="AK28" s="15">
        <f>MAX('Kab-Kot'!$U$404:$U$416)</f>
        <v>18.170000000000002</v>
      </c>
      <c r="AL28" s="15">
        <f>MIN('Kab-Kot'!$V$404:$V$416)</f>
        <v>1.02</v>
      </c>
      <c r="AM28" s="15">
        <f>MAX('Kab-Kot'!$V$404:$V$416)</f>
        <v>3.17</v>
      </c>
      <c r="AN28" s="15">
        <f>MIN('Kab-Kot'!$W$404:$W$416)</f>
        <v>0.24</v>
      </c>
      <c r="AO28" s="15">
        <f>MAX('Kab-Kot'!$W$404:$W$416)</f>
        <v>1.05</v>
      </c>
      <c r="AP28" s="15">
        <f>MAX('Kab-Kot'!$X$404:$X$416)</f>
        <v>20900.901997990106</v>
      </c>
      <c r="AQ28" s="15">
        <f>MIN('Kab-Kot'!$X$404:$X$416)</f>
        <v>1850.4870436691092</v>
      </c>
      <c r="AR28" s="15">
        <f>MAX('Kab-Kot'!$Y$404:$Y$416)</f>
        <v>127.30696862561273</v>
      </c>
      <c r="AS28" s="15">
        <f>MIN('Kab-Kot'!$Y$404:$Y$416)</f>
        <v>25.787308471688185</v>
      </c>
      <c r="AT28" s="15">
        <f>MAX('Kab-Kot'!$Z$404:$Z$416)</f>
        <v>15974.477059939652</v>
      </c>
      <c r="AU28" s="15">
        <f>MIN('Kab-Kot'!$Z$404:$Z$416)</f>
        <v>1459.5288990564559</v>
      </c>
      <c r="AV28" s="15">
        <f>MAX('Kab-Kot'!$AA$404:$AA$416)</f>
        <v>37.118752047474999</v>
      </c>
      <c r="AW28" s="15">
        <f>MIN('Kab-Kot'!$AA$404:$AA$416)</f>
        <v>3.6398901518410014</v>
      </c>
    </row>
    <row r="29" spans="1:49">
      <c r="A29" s="51">
        <v>30</v>
      </c>
      <c r="B29" s="29" t="s">
        <v>770</v>
      </c>
      <c r="C29" s="54" t="s">
        <v>771</v>
      </c>
      <c r="D29" s="15">
        <f>MIN('Kab-Kot'!$E$380:$E$403)</f>
        <v>0</v>
      </c>
      <c r="E29" s="15">
        <f>MAX('Kab-Kot'!$E$380:$E$403)</f>
        <v>128425</v>
      </c>
      <c r="F29" s="15">
        <f>MIN('Kab-Kot'!$F$380:$F$403)</f>
        <v>0</v>
      </c>
      <c r="G29" s="15">
        <f>MAX('Kab-Kot'!$F$380:$F$403)</f>
        <v>36</v>
      </c>
      <c r="H29" s="15">
        <f>MIN('Kab-Kot'!$G$380:$G$403)</f>
        <v>0</v>
      </c>
      <c r="I29" s="15">
        <f>MAX('Kab-Kot'!$G$380:$G$403)</f>
        <v>5</v>
      </c>
      <c r="J29" s="15">
        <f>MAX('Kab-Kot'!$H$380:$H$403)</f>
        <v>83.71</v>
      </c>
      <c r="K29" s="15">
        <f>MIN('Kab-Kot'!$H$380:$H$403)</f>
        <v>34.74</v>
      </c>
      <c r="L29" s="15">
        <f>MIN('Kab-Kot'!$I$380:$I$403)</f>
        <v>0</v>
      </c>
      <c r="M29" s="15">
        <f>MAX('Kab-Kot'!$I$380:$I$403)</f>
        <v>7</v>
      </c>
      <c r="N29" s="15">
        <f>MIN('Kab-Kot'!$J$380:$J$403)</f>
        <v>0</v>
      </c>
      <c r="O29" s="15">
        <f>MAX('Kab-Kot'!$J$380:$J$403)</f>
        <v>56</v>
      </c>
      <c r="P29" s="15">
        <f>MIN('Kab-Kot'!$K$380:$K$403)</f>
        <v>0</v>
      </c>
      <c r="Q29" s="15">
        <f>MAX('Kab-Kot'!$K$380:$K$403)</f>
        <v>940</v>
      </c>
      <c r="R29" s="15">
        <f>MAX('Kab-Kot'!$L$380:$L$403)</f>
        <v>72.94</v>
      </c>
      <c r="S29" s="15">
        <f>MIN('Kab-Kot'!$L$380:$L$403)</f>
        <v>65.650000000000006</v>
      </c>
      <c r="T29" s="15">
        <f>MAX('Kab-Kot'!$M$380:$M$403)</f>
        <v>100</v>
      </c>
      <c r="U29" s="15">
        <f>MIN('Kab-Kot'!$M$380:$M$403)</f>
        <v>96.704149819858898</v>
      </c>
      <c r="V29" s="15">
        <f>MAX('Kab-Kot'!$N$380:$N$403)</f>
        <v>124.46276161954385</v>
      </c>
      <c r="W29" s="15">
        <f>MIN('Kab-Kot'!$N$380:$N$403)</f>
        <v>104.74875941778437</v>
      </c>
      <c r="X29" s="15">
        <f>MAX('Kab-Kot'!$O$380:$O$403)</f>
        <v>96.882092082356124</v>
      </c>
      <c r="Y29" s="15">
        <f>MIN('Kab-Kot'!$O$380:$O$403)</f>
        <v>67.758147140982857</v>
      </c>
      <c r="Z29" s="15">
        <f>MAX('Kab-Kot'!$P$380:$P$403)</f>
        <v>95.306254030486187</v>
      </c>
      <c r="AA29" s="15">
        <f>MIN('Kab-Kot'!$P$380:$P$403)</f>
        <v>65.240957624093838</v>
      </c>
      <c r="AB29" s="15">
        <f>MAX('Kab-Kot'!$Q$380:$Q$403)</f>
        <v>97.348425773151433</v>
      </c>
      <c r="AC29" s="15">
        <f>MIN('Kab-Kot'!$Q$380:$Q$403)</f>
        <v>71.059263187479019</v>
      </c>
      <c r="AD29" s="15">
        <f>MIN('Kab-Kot'!$R$380:$R$403)</f>
        <v>1.8660242365084474</v>
      </c>
      <c r="AE29" s="15">
        <f>MAX('Kab-Kot'!$R$380:$R$403)</f>
        <v>10.96436086444424</v>
      </c>
      <c r="AF29" s="15">
        <f>MAX('Kab-Kot'!$S$380:$S$403)</f>
        <v>77.702858588790406</v>
      </c>
      <c r="AG29" s="15">
        <f>MIN('Kab-Kot'!$S$380:$S$403)</f>
        <v>49.170491456820073</v>
      </c>
      <c r="AH29" s="15">
        <f>MIN('Kab-Kot'!$T$380:$T$403)</f>
        <v>28.46</v>
      </c>
      <c r="AI29" s="15">
        <f>MAX('Kab-Kot'!$T$380:$T$403)</f>
        <v>57.09</v>
      </c>
      <c r="AJ29" s="15">
        <f>MIN('Kab-Kot'!$U$380:$U$403)</f>
        <v>4.59</v>
      </c>
      <c r="AK29" s="15">
        <f>MAX('Kab-Kot'!$U$380:$U$403)</f>
        <v>16.22</v>
      </c>
      <c r="AL29" s="15">
        <f>MIN('Kab-Kot'!$V$380:$V$403)</f>
        <v>0.64</v>
      </c>
      <c r="AM29" s="15">
        <f>MAX('Kab-Kot'!$V$380:$V$403)</f>
        <v>3.74</v>
      </c>
      <c r="AN29" s="15">
        <f>MIN('Kab-Kot'!$W$380:$W$403)</f>
        <v>0.13</v>
      </c>
      <c r="AO29" s="15">
        <f>MAX('Kab-Kot'!$W$380:$W$403)</f>
        <v>1.42</v>
      </c>
      <c r="AP29" s="15">
        <f>MAX('Kab-Kot'!$X$380:$X$403)</f>
        <v>127623.1717158</v>
      </c>
      <c r="AQ29" s="15">
        <f>MIN('Kab-Kot'!$X$380:$X$403)</f>
        <v>4685.98453591621</v>
      </c>
      <c r="AR29" s="15">
        <f>MAX('Kab-Kot'!$Y$380:$Y$403)</f>
        <v>86.842055575492935</v>
      </c>
      <c r="AS29" s="15">
        <f>MIN('Kab-Kot'!$Y$380:$Y$403)</f>
        <v>21.07961254866526</v>
      </c>
      <c r="AT29" s="15">
        <f>MAX('Kab-Kot'!$Z$380:$Z$403)</f>
        <v>95836.984761411935</v>
      </c>
      <c r="AU29" s="15">
        <f>MIN('Kab-Kot'!$Z$380:$Z$403)</f>
        <v>2924.2640783641341</v>
      </c>
      <c r="AV29" s="15">
        <f>MAX('Kab-Kot'!$AA$380:$AA$403)</f>
        <v>9.6068951913554059</v>
      </c>
      <c r="AW29" s="15">
        <f>MIN('Kab-Kot'!$AA$380:$AA$403)</f>
        <v>1.6163447117407657</v>
      </c>
    </row>
    <row r="30" spans="1:49">
      <c r="A30" s="47">
        <v>31</v>
      </c>
      <c r="B30" s="29" t="s">
        <v>772</v>
      </c>
      <c r="C30" s="54" t="s">
        <v>773</v>
      </c>
      <c r="D30" s="15">
        <f>MIN('Kab-Kot'!$E$417:$E$433)</f>
        <v>0</v>
      </c>
      <c r="E30" s="15">
        <f>MAX('Kab-Kot'!$E$417:$E$433)</f>
        <v>23</v>
      </c>
      <c r="F30" s="15">
        <f>MIN('Kab-Kot'!$F$417:$F$433)</f>
        <v>0</v>
      </c>
      <c r="G30" s="15">
        <f>MAX('Kab-Kot'!$F$417:$F$433)</f>
        <v>34</v>
      </c>
      <c r="H30" s="15">
        <f>MIN('Kab-Kot'!$G$417:$G$433)</f>
        <v>0</v>
      </c>
      <c r="I30" s="15">
        <f>MAX('Kab-Kot'!$G$417:$G$433)</f>
        <v>4</v>
      </c>
      <c r="J30" s="15">
        <f>MAX('Kab-Kot'!$H$417:$H$433)</f>
        <v>83.46</v>
      </c>
      <c r="K30" s="15">
        <f>MIN('Kab-Kot'!$H$417:$H$433)</f>
        <v>0</v>
      </c>
      <c r="L30" s="15">
        <f>MIN('Kab-Kot'!$I$417:$I$433)</f>
        <v>0</v>
      </c>
      <c r="M30" s="15">
        <f>MAX('Kab-Kot'!$I$417:$I$433)</f>
        <v>20</v>
      </c>
      <c r="N30" s="15">
        <f>MIN('Kab-Kot'!$J$417:$J$433)</f>
        <v>1</v>
      </c>
      <c r="O30" s="15">
        <f>MAX('Kab-Kot'!$J$417:$J$433)</f>
        <v>749</v>
      </c>
      <c r="P30" s="15">
        <f>MIN('Kab-Kot'!$K$417:$K$433)</f>
        <v>0</v>
      </c>
      <c r="Q30" s="15">
        <f>MAX('Kab-Kot'!$K$417:$K$433)</f>
        <v>335</v>
      </c>
      <c r="R30" s="15">
        <f>MAX('Kab-Kot'!$L$417:$L$433)</f>
        <v>73.02</v>
      </c>
      <c r="S30" s="15">
        <f>MIN('Kab-Kot'!$L$417:$L$433)</f>
        <v>67.17</v>
      </c>
      <c r="T30" s="15">
        <f>MAX('Kab-Kot'!$M$417:$M$433)</f>
        <v>100</v>
      </c>
      <c r="U30" s="15">
        <f>MIN('Kab-Kot'!$M$417:$M$433)</f>
        <v>99.1172876138655</v>
      </c>
      <c r="V30" s="15">
        <f>MAX('Kab-Kot'!$N$417:$N$433)</f>
        <v>118.78252216526005</v>
      </c>
      <c r="W30" s="15">
        <f>MIN('Kab-Kot'!$N$417:$N$433)</f>
        <v>89.914460223783749</v>
      </c>
      <c r="X30" s="15">
        <f>MAX('Kab-Kot'!$O$417:$O$433)</f>
        <v>109.49966835799565</v>
      </c>
      <c r="Y30" s="15">
        <f>MIN('Kab-Kot'!$O$417:$O$433)</f>
        <v>75.90052467909392</v>
      </c>
      <c r="Z30" s="15">
        <f>MAX('Kab-Kot'!$P$417:$P$433)</f>
        <v>98.498816596126687</v>
      </c>
      <c r="AA30" s="15">
        <f>MIN('Kab-Kot'!$P$417:$P$433)</f>
        <v>63.936983819157724</v>
      </c>
      <c r="AB30" s="15">
        <f>MAX('Kab-Kot'!$Q$417:$Q$433)</f>
        <v>100</v>
      </c>
      <c r="AC30" s="15">
        <f>MIN('Kab-Kot'!$Q$417:$Q$433)</f>
        <v>74.318982829023724</v>
      </c>
      <c r="AD30" s="15">
        <f>MIN('Kab-Kot'!$R$417:$R$433)</f>
        <v>0.47168210662051652</v>
      </c>
      <c r="AE30" s="15">
        <f>MAX('Kab-Kot'!$R$417:$R$433)</f>
        <v>7.2238028355001749</v>
      </c>
      <c r="AF30" s="15">
        <f>MAX('Kab-Kot'!$S$417:$S$433)</f>
        <v>81.0558763241484</v>
      </c>
      <c r="AG30" s="15">
        <f>MIN('Kab-Kot'!$S$417:$S$433)</f>
        <v>57.443223700375576</v>
      </c>
      <c r="AH30" s="15">
        <f>MIN('Kab-Kot'!$T$417:$T$433)</f>
        <v>0</v>
      </c>
      <c r="AI30" s="15">
        <f>MAX('Kab-Kot'!$T$417:$T$433)</f>
        <v>40.96</v>
      </c>
      <c r="AJ30" s="15">
        <f>MIN('Kab-Kot'!$U$417:$U$433)</f>
        <v>5.01</v>
      </c>
      <c r="AK30" s="15">
        <f>MAX('Kab-Kot'!$U$417:$U$433)</f>
        <v>18.350000000000001</v>
      </c>
      <c r="AL30" s="15">
        <f>MIN('Kab-Kot'!$V$417:$V$433)</f>
        <v>0.75</v>
      </c>
      <c r="AM30" s="15">
        <f>MAX('Kab-Kot'!$V$417:$V$433)</f>
        <v>3.37</v>
      </c>
      <c r="AN30" s="15">
        <f>MIN('Kab-Kot'!$W$417:$W$433)</f>
        <v>0.16</v>
      </c>
      <c r="AO30" s="15">
        <f>MAX('Kab-Kot'!$W$417:$W$433)</f>
        <v>1.02</v>
      </c>
      <c r="AP30" s="15">
        <f>MAX('Kab-Kot'!$X$417:$X$433)</f>
        <v>18367.826923780358</v>
      </c>
      <c r="AQ30" s="15">
        <f>MIN('Kab-Kot'!$X$417:$X$433)</f>
        <v>1042.1548548415055</v>
      </c>
      <c r="AR30" s="15">
        <f>MAX('Kab-Kot'!$Y$417:$Y$433)</f>
        <v>74.388367489532385</v>
      </c>
      <c r="AS30" s="15">
        <f>MIN('Kab-Kot'!$Y$417:$Y$433)</f>
        <v>19.963297898543516</v>
      </c>
      <c r="AT30" s="15">
        <f>MAX('Kab-Kot'!$Z$417:$Z$433)</f>
        <v>15174.393895837633</v>
      </c>
      <c r="AU30" s="15">
        <f>MIN('Kab-Kot'!$Z$417:$Z$433)</f>
        <v>852.99225400743194</v>
      </c>
      <c r="AV30" s="15">
        <f>MAX('Kab-Kot'!$AA$417:$AA$433)</f>
        <v>9.0011495916093622</v>
      </c>
      <c r="AW30" s="15">
        <f>MIN('Kab-Kot'!$AA$417:$AA$433)</f>
        <v>3.7430293968946131</v>
      </c>
    </row>
    <row r="31" spans="1:49">
      <c r="A31" s="51">
        <v>32</v>
      </c>
      <c r="B31" s="29" t="s">
        <v>774</v>
      </c>
      <c r="C31" s="54" t="s">
        <v>775</v>
      </c>
      <c r="D31" s="15">
        <f>MIN('Kab-Kot'!$E$65:$E$70)</f>
        <v>0</v>
      </c>
      <c r="E31" s="15">
        <f>MAX('Kab-Kot'!$E$65:$E$70)</f>
        <v>14</v>
      </c>
      <c r="F31" s="15">
        <f>MIN('Kab-Kot'!$F$65:$F$70)</f>
        <v>0</v>
      </c>
      <c r="G31" s="15">
        <f>MAX('Kab-Kot'!$F$65:$F$70)</f>
        <v>8</v>
      </c>
      <c r="H31" s="15">
        <f>MIN('Kab-Kot'!$G$65:$G$70)</f>
        <v>0</v>
      </c>
      <c r="I31" s="15">
        <f>MAX('Kab-Kot'!$G$65:$G$70)</f>
        <v>2</v>
      </c>
      <c r="J31" s="15">
        <f>MAX('Kab-Kot'!$H$65:$H$70)</f>
        <v>88.11</v>
      </c>
      <c r="K31" s="15">
        <f>MIN('Kab-Kot'!$H$65:$H$70)</f>
        <v>75.459999999999994</v>
      </c>
      <c r="L31" s="15">
        <f>MIN('Kab-Kot'!$I$65:$I$70)</f>
        <v>0</v>
      </c>
      <c r="M31" s="15">
        <f>MAX('Kab-Kot'!$I$65:$I$70)</f>
        <v>179</v>
      </c>
      <c r="N31" s="15">
        <f>MIN('Kab-Kot'!$J$65:$J$70)</f>
        <v>0</v>
      </c>
      <c r="O31" s="15">
        <f>MAX('Kab-Kot'!$J$65:$J$70)</f>
        <v>6</v>
      </c>
      <c r="P31" s="15">
        <f>MIN('Kab-Kot'!$K$65:$K$70)</f>
        <v>0</v>
      </c>
      <c r="Q31" s="15">
        <f>MAX('Kab-Kot'!$K$65:$K$70)</f>
        <v>92</v>
      </c>
      <c r="R31" s="15">
        <f>MAX('Kab-Kot'!$L$65:$L$70)</f>
        <v>71.790000000000006</v>
      </c>
      <c r="S31" s="15">
        <f>MIN('Kab-Kot'!$L$65:$L$70)</f>
        <v>62.86</v>
      </c>
      <c r="T31" s="15">
        <f>MAX('Kab-Kot'!$M$65:$M$70)</f>
        <v>100</v>
      </c>
      <c r="U31" s="15">
        <f>MIN('Kab-Kot'!$M$65:$M$70)</f>
        <v>99.451173828236151</v>
      </c>
      <c r="V31" s="15">
        <f>MAX('Kab-Kot'!$N$65:$N$70)</f>
        <v>118.41474581594827</v>
      </c>
      <c r="W31" s="15">
        <f>MIN('Kab-Kot'!$N$65:$N$70)</f>
        <v>105.42851570984399</v>
      </c>
      <c r="X31" s="15">
        <f>MAX('Kab-Kot'!$O$65:$O$70)</f>
        <v>87.691619353350859</v>
      </c>
      <c r="Y31" s="15">
        <f>MIN('Kab-Kot'!$O$65:$O$70)</f>
        <v>75.176133643608864</v>
      </c>
      <c r="Z31" s="15">
        <f>MAX('Kab-Kot'!$P$65:$P$70)</f>
        <v>88.174664446457186</v>
      </c>
      <c r="AA31" s="15">
        <f>MIN('Kab-Kot'!$P$65:$P$70)</f>
        <v>70.826711409410365</v>
      </c>
      <c r="AB31" s="15">
        <f>MAX('Kab-Kot'!$Q$65:$Q$70)</f>
        <v>92.938009391852916</v>
      </c>
      <c r="AC31" s="15">
        <f>MIN('Kab-Kot'!$Q$65:$Q$70)</f>
        <v>84.246468666407765</v>
      </c>
      <c r="AD31" s="15">
        <f>MIN('Kab-Kot'!$R$65:$R$70)</f>
        <v>2.7049746314809808</v>
      </c>
      <c r="AE31" s="15">
        <f>MAX('Kab-Kot'!$R$65:$R$70)</f>
        <v>5.4981500098458858</v>
      </c>
      <c r="AF31" s="15">
        <f>MAX('Kab-Kot'!$S$65:$S$70)</f>
        <v>70.550461163537392</v>
      </c>
      <c r="AG31" s="15">
        <f>MIN('Kab-Kot'!$S$65:$S$70)</f>
        <v>60.665333735727579</v>
      </c>
      <c r="AH31" s="15">
        <f>MIN('Kab-Kot'!$T$65:$T$70)</f>
        <v>29.85</v>
      </c>
      <c r="AI31" s="15">
        <f>MAX('Kab-Kot'!$T$65:$T$70)</f>
        <v>43.07</v>
      </c>
      <c r="AJ31" s="15">
        <f>MIN('Kab-Kot'!$U$65:$U$70)</f>
        <v>5.7</v>
      </c>
      <c r="AK31" s="15">
        <f>MAX('Kab-Kot'!$U$65:$U$70)</f>
        <v>21.85</v>
      </c>
      <c r="AL31" s="15">
        <f>MIN('Kab-Kot'!$V$65:$V$70)</f>
        <v>0.6</v>
      </c>
      <c r="AM31" s="15">
        <f>MAX('Kab-Kot'!$V$65:$V$70)</f>
        <v>5</v>
      </c>
      <c r="AN31" s="15">
        <f>MIN('Kab-Kot'!$W$65:$W$70)</f>
        <v>0.14000000000000001</v>
      </c>
      <c r="AO31" s="15">
        <f>MAX('Kab-Kot'!$W$65:$W$70)</f>
        <v>1.88</v>
      </c>
      <c r="AP31" s="15">
        <f>MAX('Kab-Kot'!$X$65:$X$70)</f>
        <v>9994.5747505650888</v>
      </c>
      <c r="AQ31" s="15">
        <f>MIN('Kab-Kot'!$X$65:$X$70)</f>
        <v>2561.0683952894815</v>
      </c>
      <c r="AR31" s="15">
        <f>MAX('Kab-Kot'!$Y$65:$Y$70)</f>
        <v>34.036907304714383</v>
      </c>
      <c r="AS31" s="15">
        <f>MIN('Kab-Kot'!$Y$65:$Y$70)</f>
        <v>22.60611431173518</v>
      </c>
      <c r="AT31" s="15">
        <f>MAX('Kab-Kot'!$Z$65:$Z$70)</f>
        <v>7362.6090812900657</v>
      </c>
      <c r="AU31" s="15">
        <f>MIN('Kab-Kot'!$Z$65:$Z$70)</f>
        <v>1896.4246786693</v>
      </c>
      <c r="AV31" s="15">
        <f>MAX('Kab-Kot'!$AA$65:$AA$70)</f>
        <v>7.4118928697000115</v>
      </c>
      <c r="AW31" s="15">
        <f>MIN('Kab-Kot'!$AA$65:$AA$70)</f>
        <v>6.2857033759487138</v>
      </c>
    </row>
    <row r="32" spans="1:49">
      <c r="A32" s="47">
        <v>33</v>
      </c>
      <c r="B32" s="29" t="s">
        <v>776</v>
      </c>
      <c r="C32" s="54" t="s">
        <v>777</v>
      </c>
      <c r="D32" s="15">
        <f>MIN('Kab-Kot'!$E$374:$E$379)</f>
        <v>4</v>
      </c>
      <c r="E32" s="15">
        <f>MAX('Kab-Kot'!$E$374:$E$379)</f>
        <v>37</v>
      </c>
      <c r="F32" s="15">
        <f>MIN('Kab-Kot'!$F$374:$F$379)</f>
        <v>6</v>
      </c>
      <c r="G32" s="15">
        <f>MAX('Kab-Kot'!$F$374:$F$379)</f>
        <v>35</v>
      </c>
      <c r="H32" s="15">
        <f>MIN('Kab-Kot'!$G$374:$G$379)</f>
        <v>1</v>
      </c>
      <c r="I32" s="15">
        <f>MAX('Kab-Kot'!$G$374:$G$379)</f>
        <v>7</v>
      </c>
      <c r="J32" s="15">
        <f>MAX('Kab-Kot'!$H$374:$H$379)</f>
        <v>73.209999999999994</v>
      </c>
      <c r="K32" s="15">
        <f>MIN('Kab-Kot'!$H$374:$H$379)</f>
        <v>0</v>
      </c>
      <c r="L32" s="15">
        <f>MIN('Kab-Kot'!$I$374:$I$379)</f>
        <v>0</v>
      </c>
      <c r="M32" s="15">
        <f>MAX('Kab-Kot'!$I$374:$I$379)</f>
        <v>2</v>
      </c>
      <c r="N32" s="15">
        <f>MIN('Kab-Kot'!$J$374:$J$379)</f>
        <v>6</v>
      </c>
      <c r="O32" s="15">
        <f>MAX('Kab-Kot'!$J$374:$J$379)</f>
        <v>43</v>
      </c>
      <c r="P32" s="15">
        <f>MIN('Kab-Kot'!$K$374:$K$379)</f>
        <v>25</v>
      </c>
      <c r="Q32" s="15">
        <f>MAX('Kab-Kot'!$K$374:$K$379)</f>
        <v>281</v>
      </c>
      <c r="R32" s="15">
        <f>MAX('Kab-Kot'!$L$374:$L$379)</f>
        <v>70.48</v>
      </c>
      <c r="S32" s="15">
        <f>MIN('Kab-Kot'!$L$374:$L$379)</f>
        <v>60.79</v>
      </c>
      <c r="T32" s="15">
        <f>MAX('Kab-Kot'!$M$374:$M$379)</f>
        <v>100</v>
      </c>
      <c r="U32" s="15">
        <f>MIN('Kab-Kot'!$M$374:$M$379)</f>
        <v>98.656930342105582</v>
      </c>
      <c r="V32" s="15">
        <f>MAX('Kab-Kot'!$N$374:$N$379)</f>
        <v>117.74821962610771</v>
      </c>
      <c r="W32" s="15">
        <f>MIN('Kab-Kot'!$N$374:$N$379)</f>
        <v>106.52016521574805</v>
      </c>
      <c r="X32" s="15">
        <f>MAX('Kab-Kot'!$O$374:$O$379)</f>
        <v>93.964703430089614</v>
      </c>
      <c r="Y32" s="15">
        <f>MIN('Kab-Kot'!$O$374:$O$379)</f>
        <v>74.717050094886758</v>
      </c>
      <c r="Z32" s="15">
        <f>MAX('Kab-Kot'!$P$374:$P$379)</f>
        <v>85.620155150831891</v>
      </c>
      <c r="AA32" s="15">
        <f>MIN('Kab-Kot'!$P$374:$P$379)</f>
        <v>72.712798034908388</v>
      </c>
      <c r="AB32" s="15">
        <f>MAX('Kab-Kot'!$Q$374:$Q$379)</f>
        <v>85.473739595779762</v>
      </c>
      <c r="AC32" s="15">
        <f>MIN('Kab-Kot'!$Q$374:$Q$379)</f>
        <v>82.320132922016057</v>
      </c>
      <c r="AD32" s="15">
        <f>MIN('Kab-Kot'!$R$374:$R$379)</f>
        <v>2.3959449628835823</v>
      </c>
      <c r="AE32" s="15">
        <f>MAX('Kab-Kot'!$R$374:$R$379)</f>
        <v>3.9366223388628843</v>
      </c>
      <c r="AF32" s="15">
        <f>MAX('Kab-Kot'!$S$374:$S$379)</f>
        <v>74.979135942197985</v>
      </c>
      <c r="AG32" s="15">
        <f>MIN('Kab-Kot'!$S$374:$S$379)</f>
        <v>61.598146171270862</v>
      </c>
      <c r="AH32" s="15">
        <f>MIN('Kab-Kot'!$T$374:$T$379)</f>
        <v>0</v>
      </c>
      <c r="AI32" s="15">
        <f>MAX('Kab-Kot'!$T$374:$T$379)</f>
        <v>38.01</v>
      </c>
      <c r="AJ32" s="15">
        <f>MIN('Kab-Kot'!$U$374:$U$379)</f>
        <v>4.84</v>
      </c>
      <c r="AK32" s="15">
        <f>MAX('Kab-Kot'!$U$374:$U$379)</f>
        <v>16.05</v>
      </c>
      <c r="AL32" s="15">
        <f>MIN('Kab-Kot'!$V$374:$V$379)</f>
        <v>0.44</v>
      </c>
      <c r="AM32" s="15">
        <f>MAX('Kab-Kot'!$V$374:$V$379)</f>
        <v>2.2799999999999998</v>
      </c>
      <c r="AN32" s="15">
        <f>MIN('Kab-Kot'!$W$374:$W$379)</f>
        <v>0.04</v>
      </c>
      <c r="AO32" s="15">
        <f>MAX('Kab-Kot'!$W$374:$W$379)</f>
        <v>0.56000000000000005</v>
      </c>
      <c r="AP32" s="15">
        <f>MAX('Kab-Kot'!$X$374:$X$379)</f>
        <v>10369.882869359255</v>
      </c>
      <c r="AQ32" s="15">
        <f>MIN('Kab-Kot'!$X$374:$X$379)</f>
        <v>2334.3293509739101</v>
      </c>
      <c r="AR32" s="15">
        <f>MAX('Kab-Kot'!$Y$374:$Y$379)</f>
        <v>49.966331719239008</v>
      </c>
      <c r="AS32" s="15">
        <f>MIN('Kab-Kot'!$Y$374:$Y$379)</f>
        <v>15.067285566582392</v>
      </c>
      <c r="AT32" s="15">
        <f>MAX('Kab-Kot'!$Z$374:$Z$379)</f>
        <v>7797.4053699675751</v>
      </c>
      <c r="AU32" s="15">
        <f>MIN('Kab-Kot'!$Z$374:$Z$379)</f>
        <v>1881.9597393204658</v>
      </c>
      <c r="AV32" s="15">
        <f>MAX('Kab-Kot'!$AA$374:$AA$379)</f>
        <v>7.9134939089080376</v>
      </c>
      <c r="AW32" s="15">
        <f>MIN('Kab-Kot'!$AA$374:$AA$379)</f>
        <v>4.0254866821771031</v>
      </c>
    </row>
    <row r="33" spans="1:49">
      <c r="A33" s="51">
        <v>34</v>
      </c>
      <c r="B33" s="29" t="s">
        <v>778</v>
      </c>
      <c r="C33" s="54" t="s">
        <v>779</v>
      </c>
      <c r="D33" s="15">
        <f>MIN('Kab-Kot'!$E$267:$E$277)</f>
        <v>0</v>
      </c>
      <c r="E33" s="15">
        <f>MAX('Kab-Kot'!$E$267:$E$277)</f>
        <v>31</v>
      </c>
      <c r="F33" s="15">
        <f>MIN('Kab-Kot'!$F$267:$F$277)</f>
        <v>0</v>
      </c>
      <c r="G33" s="15">
        <f>MAX('Kab-Kot'!$F$267:$F$277)</f>
        <v>23</v>
      </c>
      <c r="H33" s="15">
        <f>MIN('Kab-Kot'!$G$267:$G$277)</f>
        <v>0</v>
      </c>
      <c r="I33" s="15">
        <f>MAX('Kab-Kot'!$G$267:$G$277)</f>
        <v>2</v>
      </c>
      <c r="J33" s="15">
        <f>MAX('Kab-Kot'!$H$267:$H$277)</f>
        <v>56.75</v>
      </c>
      <c r="K33" s="15">
        <f>MIN('Kab-Kot'!$H$267:$H$277)</f>
        <v>17.52</v>
      </c>
      <c r="L33" s="15">
        <f>MIN('Kab-Kot'!$I$267:$I$277)</f>
        <v>0</v>
      </c>
      <c r="M33" s="15">
        <f>MAX('Kab-Kot'!$I$267:$I$277)</f>
        <v>32</v>
      </c>
      <c r="N33" s="15">
        <f>MIN('Kab-Kot'!$J$267:$J$277)</f>
        <v>0</v>
      </c>
      <c r="O33" s="15">
        <f>MAX('Kab-Kot'!$J$267:$J$277)</f>
        <v>448</v>
      </c>
      <c r="P33" s="15">
        <f>MIN('Kab-Kot'!$K$267:$K$277)</f>
        <v>0</v>
      </c>
      <c r="Q33" s="15">
        <f>MAX('Kab-Kot'!$K$267:$K$277)</f>
        <v>91</v>
      </c>
      <c r="R33" s="15">
        <f>MAX('Kab-Kot'!$L$267:$L$277)</f>
        <v>69.92</v>
      </c>
      <c r="S33" s="15">
        <f>MIN('Kab-Kot'!$L$267:$L$277)</f>
        <v>58.56</v>
      </c>
      <c r="T33" s="15">
        <f>MAX('Kab-Kot'!$M$267:$M$277)</f>
        <v>100</v>
      </c>
      <c r="U33" s="15">
        <f>MIN('Kab-Kot'!$M$267:$M$277)</f>
        <v>99.126041951827318</v>
      </c>
      <c r="V33" s="15">
        <f>MAX('Kab-Kot'!$N$267:$N$277)</f>
        <v>122.19602269385095</v>
      </c>
      <c r="W33" s="15">
        <f>MIN('Kab-Kot'!$N$267:$N$277)</f>
        <v>100.3922798351966</v>
      </c>
      <c r="X33" s="15">
        <f>MAX('Kab-Kot'!$O$267:$O$277)</f>
        <v>109.39406970092026</v>
      </c>
      <c r="Y33" s="15">
        <f>MIN('Kab-Kot'!$O$267:$O$277)</f>
        <v>79.896741622515464</v>
      </c>
      <c r="Z33" s="15">
        <f>MAX('Kab-Kot'!$P$267:$P$277)</f>
        <v>98.936544923574516</v>
      </c>
      <c r="AA33" s="15">
        <f>MIN('Kab-Kot'!$P$267:$P$277)</f>
        <v>69.420651593113107</v>
      </c>
      <c r="AB33" s="15">
        <f>MAX('Kab-Kot'!$Q$267:$Q$277)</f>
        <v>99.058763531806306</v>
      </c>
      <c r="AC33" s="15">
        <f>MIN('Kab-Kot'!$Q$267:$Q$277)</f>
        <v>71.791158248289918</v>
      </c>
      <c r="AD33" s="15">
        <f>MIN('Kab-Kot'!$R$267:$R$277)</f>
        <v>3.449408672798949</v>
      </c>
      <c r="AE33" s="15">
        <f>MAX('Kab-Kot'!$R$267:$R$277)</f>
        <v>16.498266833837302</v>
      </c>
      <c r="AF33" s="15">
        <f>MAX('Kab-Kot'!$S$267:$S$277)</f>
        <v>67.042206310928194</v>
      </c>
      <c r="AG33" s="15">
        <f>MIN('Kab-Kot'!$S$267:$S$277)</f>
        <v>54.577330705327199</v>
      </c>
      <c r="AH33" s="15">
        <f>MIN('Kab-Kot'!$T$267:$T$277)</f>
        <v>21.64</v>
      </c>
      <c r="AI33" s="15">
        <f>MAX('Kab-Kot'!$T$267:$T$277)</f>
        <v>64.900000000000006</v>
      </c>
      <c r="AJ33" s="15">
        <f>MIN('Kab-Kot'!$U$267:$U$277)</f>
        <v>4.46</v>
      </c>
      <c r="AK33" s="15">
        <f>MAX('Kab-Kot'!$U$267:$U$277)</f>
        <v>30.18</v>
      </c>
      <c r="AL33" s="15">
        <f>MIN('Kab-Kot'!$V$267:$V$277)</f>
        <v>0.42</v>
      </c>
      <c r="AM33" s="15">
        <f>MAX('Kab-Kot'!$V$267:$V$277)</f>
        <v>6.51</v>
      </c>
      <c r="AN33" s="15">
        <f>MIN('Kab-Kot'!$W$267:$W$277)</f>
        <v>0.08</v>
      </c>
      <c r="AO33" s="15">
        <f>MAX('Kab-Kot'!$W$267:$W$277)</f>
        <v>1.89</v>
      </c>
      <c r="AP33" s="15">
        <f>MAX('Kab-Kot'!$X$267:$X$277)</f>
        <v>12045.480717172379</v>
      </c>
      <c r="AQ33" s="15">
        <f>MIN('Kab-Kot'!$X$267:$X$277)</f>
        <v>1112.0239328705354</v>
      </c>
      <c r="AR33" s="15">
        <f>MAX('Kab-Kot'!$Y$267:$Y$277)</f>
        <v>30.414565704124946</v>
      </c>
      <c r="AS33" s="15">
        <f>MIN('Kab-Kot'!$Y$267:$Y$277)</f>
        <v>14.443669655870089</v>
      </c>
      <c r="AT33" s="15">
        <f>MAX('Kab-Kot'!$Z$267:$Z$277)</f>
        <v>8701.0038162704623</v>
      </c>
      <c r="AU33" s="15">
        <f>MIN('Kab-Kot'!$Z$267:$Z$277)</f>
        <v>748.10882708113104</v>
      </c>
      <c r="AV33" s="15">
        <f>MAX('Kab-Kot'!$AA$267:$AA$277)</f>
        <v>6.0727028446446241</v>
      </c>
      <c r="AW33" s="15">
        <f>MIN('Kab-Kot'!$AA$267:$AA$277)</f>
        <v>5.0333714454364582</v>
      </c>
    </row>
    <row r="34" spans="1:49">
      <c r="A34" s="47">
        <v>35</v>
      </c>
      <c r="B34" s="29" t="s">
        <v>780</v>
      </c>
      <c r="C34" s="54" t="s">
        <v>781</v>
      </c>
      <c r="D34" s="15">
        <f>MIN('Kab-Kot'!$E$278:$E$287)</f>
        <v>0</v>
      </c>
      <c r="E34" s="15">
        <f>MAX('Kab-Kot'!$E$278:$E$287)</f>
        <v>17515</v>
      </c>
      <c r="F34" s="15">
        <f>MIN('Kab-Kot'!$F$278:$F$287)</f>
        <v>0</v>
      </c>
      <c r="G34" s="15">
        <f>MAX('Kab-Kot'!$F$278:$F$287)</f>
        <v>102</v>
      </c>
      <c r="H34" s="15">
        <f>MIN('Kab-Kot'!$G$278:$G$287)</f>
        <v>0</v>
      </c>
      <c r="I34" s="15">
        <f>MAX('Kab-Kot'!$G$278:$G$287)</f>
        <v>5</v>
      </c>
      <c r="J34" s="15">
        <f>MAX('Kab-Kot'!$H$278:$H$287)</f>
        <v>88.95</v>
      </c>
      <c r="K34" s="15">
        <f>MIN('Kab-Kot'!$H$278:$H$287)</f>
        <v>0</v>
      </c>
      <c r="L34" s="15">
        <f>MIN('Kab-Kot'!$I$278:$I$287)</f>
        <v>0</v>
      </c>
      <c r="M34" s="15">
        <f>MAX('Kab-Kot'!$I$278:$I$287)</f>
        <v>45</v>
      </c>
      <c r="N34" s="15">
        <f>MIN('Kab-Kot'!$J$278:$J$287)</f>
        <v>0</v>
      </c>
      <c r="O34" s="15">
        <f>MAX('Kab-Kot'!$J$278:$J$287)</f>
        <v>458</v>
      </c>
      <c r="P34" s="15">
        <f>MIN('Kab-Kot'!$K$278:$K$287)</f>
        <v>0</v>
      </c>
      <c r="Q34" s="15">
        <f>MAX('Kab-Kot'!$K$278:$K$287)</f>
        <v>201</v>
      </c>
      <c r="R34" s="15">
        <f>MAX('Kab-Kot'!$L$278:$L$287)</f>
        <v>70.27</v>
      </c>
      <c r="S34" s="15">
        <f>MIN('Kab-Kot'!$L$278:$L$287)</f>
        <v>61.32</v>
      </c>
      <c r="T34" s="15">
        <f>MAX('Kab-Kot'!$M$278:$M$287)</f>
        <v>100</v>
      </c>
      <c r="U34" s="15">
        <f>MIN('Kab-Kot'!$M$278:$M$287)</f>
        <v>98.144026173161137</v>
      </c>
      <c r="V34" s="15">
        <f>MAX('Kab-Kot'!$N$278:$N$287)</f>
        <v>123.66654579674884</v>
      </c>
      <c r="W34" s="15">
        <f>MIN('Kab-Kot'!$N$278:$N$287)</f>
        <v>106.43886211363296</v>
      </c>
      <c r="X34" s="15">
        <f>MAX('Kab-Kot'!$O$278:$O$287)</f>
        <v>97.771365916535331</v>
      </c>
      <c r="Y34" s="15">
        <f>MIN('Kab-Kot'!$O$278:$O$287)</f>
        <v>78.807643880870586</v>
      </c>
      <c r="Z34" s="15">
        <f>MAX('Kab-Kot'!$P$278:$P$287)</f>
        <v>112.01138787401941</v>
      </c>
      <c r="AA34" s="15">
        <f>MIN('Kab-Kot'!$P$278:$P$287)</f>
        <v>76.724424328601501</v>
      </c>
      <c r="AB34" s="15">
        <f>MAX('Kab-Kot'!$Q$278:$Q$287)</f>
        <v>93.092527014737385</v>
      </c>
      <c r="AC34" s="15">
        <f>MIN('Kab-Kot'!$Q$278:$Q$287)</f>
        <v>67.70088831536853</v>
      </c>
      <c r="AD34" s="15">
        <f>MIN('Kab-Kot'!$R$278:$R$287)</f>
        <v>2.188615442419688</v>
      </c>
      <c r="AE34" s="15">
        <f>MAX('Kab-Kot'!$R$278:$R$287)</f>
        <v>7.7094583537882508</v>
      </c>
      <c r="AF34" s="15">
        <f>MAX('Kab-Kot'!$S$278:$S$287)</f>
        <v>71.363734243262485</v>
      </c>
      <c r="AG34" s="15">
        <f>MIN('Kab-Kot'!$S$278:$S$287)</f>
        <v>59.041695092098401</v>
      </c>
      <c r="AH34" s="15">
        <f>MIN('Kab-Kot'!$T$278:$T$287)</f>
        <v>0</v>
      </c>
      <c r="AI34" s="15">
        <f>MAX('Kab-Kot'!$T$278:$T$287)</f>
        <v>54.09</v>
      </c>
      <c r="AJ34" s="15">
        <f>MIN('Kab-Kot'!$U$278:$U$287)</f>
        <v>2.73</v>
      </c>
      <c r="AK34" s="15">
        <f>MAX('Kab-Kot'!$U$278:$U$287)</f>
        <v>15.25</v>
      </c>
      <c r="AL34" s="15">
        <f>MIN('Kab-Kot'!$V$278:$V$287)</f>
        <v>0.37</v>
      </c>
      <c r="AM34" s="15">
        <f>MAX('Kab-Kot'!$V$278:$V$287)</f>
        <v>4.07</v>
      </c>
      <c r="AN34" s="15">
        <f>MIN('Kab-Kot'!$W$278:$W$287)</f>
        <v>0.04</v>
      </c>
      <c r="AO34" s="15">
        <f>MAX('Kab-Kot'!$W$278:$W$287)</f>
        <v>1.51</v>
      </c>
      <c r="AP34" s="15">
        <f>MAX('Kab-Kot'!$X$278:$X$287)</f>
        <v>7877.1321174139312</v>
      </c>
      <c r="AQ34" s="15">
        <f>MIN('Kab-Kot'!$X$278:$X$287)</f>
        <v>1066.0959423993388</v>
      </c>
      <c r="AR34" s="15">
        <f>MAX('Kab-Kot'!$Y$278:$Y$287)</f>
        <v>36.12899314498106</v>
      </c>
      <c r="AS34" s="15">
        <f>MIN('Kab-Kot'!$Y$278:$Y$287)</f>
        <v>15.84238680644377</v>
      </c>
      <c r="AT34" s="15">
        <f>MAX('Kab-Kot'!$Z$278:$Z$287)</f>
        <v>5787.2694290697182</v>
      </c>
      <c r="AU34" s="15">
        <f>MIN('Kab-Kot'!$Z$278:$Z$287)</f>
        <v>767.88493945407197</v>
      </c>
      <c r="AV34" s="15">
        <f>MAX('Kab-Kot'!$AA$278:$AA$287)</f>
        <v>11.245873013734979</v>
      </c>
      <c r="AW34" s="15">
        <f>MIN('Kab-Kot'!$AA$278:$AA$287)</f>
        <v>4.0285465262293201</v>
      </c>
    </row>
    <row r="35" spans="1:49">
      <c r="A35" s="47">
        <v>36</v>
      </c>
      <c r="B35" s="29" t="s">
        <v>782</v>
      </c>
      <c r="C35" s="54" t="s">
        <v>783</v>
      </c>
      <c r="D35" s="15">
        <f>MIN('Kab-Kot'!$E$349:$E$361)</f>
        <v>0</v>
      </c>
      <c r="E35" s="15">
        <f>MAX('Kab-Kot'!$E$349:$E$361)</f>
        <v>0</v>
      </c>
      <c r="F35" s="15">
        <f>MIN('Kab-Kot'!$F$349:$F$361)</f>
        <v>0</v>
      </c>
      <c r="G35" s="15">
        <f>MAX('Kab-Kot'!$F$349:$F$361)</f>
        <v>0</v>
      </c>
      <c r="H35" s="15">
        <f>MIN('Kab-Kot'!$G$349:$G$361)</f>
        <v>0</v>
      </c>
      <c r="I35" s="15">
        <f>MAX('Kab-Kot'!$G$349:$G$361)</f>
        <v>0</v>
      </c>
      <c r="J35" s="15">
        <f>MAX('Kab-Kot'!$H$349:$H$361)</f>
        <v>71.84</v>
      </c>
      <c r="K35" s="15">
        <f>MIN('Kab-Kot'!$H$349:$H$361)</f>
        <v>0</v>
      </c>
      <c r="L35" s="15">
        <f>MIN('Kab-Kot'!$I$349:$I$361)</f>
        <v>0</v>
      </c>
      <c r="M35" s="15">
        <f>MAX('Kab-Kot'!$I$349:$I$361)</f>
        <v>0</v>
      </c>
      <c r="N35" s="15">
        <f>MIN('Kab-Kot'!$J$349:$J$361)</f>
        <v>0</v>
      </c>
      <c r="O35" s="15">
        <f>MAX('Kab-Kot'!$J$349:$J$361)</f>
        <v>0</v>
      </c>
      <c r="P35" s="15">
        <f>MIN('Kab-Kot'!$K$349:$K$361)</f>
        <v>0</v>
      </c>
      <c r="Q35" s="15">
        <f>MAX('Kab-Kot'!$K$349:$K$361)</f>
        <v>0</v>
      </c>
      <c r="R35" s="15">
        <f>MAX('Kab-Kot'!$L$349:$L$361)</f>
        <v>69.67</v>
      </c>
      <c r="S35" s="15">
        <f>MIN('Kab-Kot'!$L$349:$L$361)</f>
        <v>59.26</v>
      </c>
      <c r="T35" s="15">
        <f>MAX('Kab-Kot'!$M$349:$M$361)</f>
        <v>100</v>
      </c>
      <c r="U35" s="15">
        <f>MIN('Kab-Kot'!$M$349:$M$361)</f>
        <v>91.771671481833465</v>
      </c>
      <c r="V35" s="15">
        <f>MAX('Kab-Kot'!$N$349:$N$361)</f>
        <v>123.78056677911205</v>
      </c>
      <c r="W35" s="15">
        <f>MIN('Kab-Kot'!$N$349:$N$361)</f>
        <v>104.56810463946348</v>
      </c>
      <c r="X35" s="15">
        <f>MAX('Kab-Kot'!$O$349:$O$361)</f>
        <v>109.73297090064</v>
      </c>
      <c r="Y35" s="15">
        <f>MIN('Kab-Kot'!$O$349:$O$361)</f>
        <v>73.830631080338975</v>
      </c>
      <c r="Z35" s="15">
        <f>MAX('Kab-Kot'!$P$349:$P$361)</f>
        <v>113.7193764937589</v>
      </c>
      <c r="AA35" s="15">
        <f>MIN('Kab-Kot'!$P$349:$P$361)</f>
        <v>48.168118330389859</v>
      </c>
      <c r="AB35" s="15">
        <f>MAX('Kab-Kot'!$Q$349:$Q$361)</f>
        <v>100</v>
      </c>
      <c r="AC35" s="15">
        <f>MIN('Kab-Kot'!$Q$349:$Q$361)</f>
        <v>69.630074380966818</v>
      </c>
      <c r="AD35" s="15">
        <f>MIN('Kab-Kot'!$R$349:$R$361)</f>
        <v>0.43720789989446707</v>
      </c>
      <c r="AE35" s="15">
        <f>MAX('Kab-Kot'!$R$349:$R$361)</f>
        <v>13.539602073486812</v>
      </c>
      <c r="AF35" s="15">
        <f>MAX('Kab-Kot'!$S$349:$S$361)</f>
        <v>88.885718362105862</v>
      </c>
      <c r="AG35" s="15">
        <f>MIN('Kab-Kot'!$S$349:$S$361)</f>
        <v>56.968963099866166</v>
      </c>
      <c r="AH35" s="15">
        <f>MIN('Kab-Kot'!$T$349:$T$361)</f>
        <v>0</v>
      </c>
      <c r="AI35" s="15">
        <f>MAX('Kab-Kot'!$T$349:$T$361)</f>
        <v>48</v>
      </c>
      <c r="AJ35" s="15">
        <f>MIN('Kab-Kot'!$U$349:$U$361)</f>
        <v>17.22</v>
      </c>
      <c r="AK35" s="15">
        <f>MAX('Kab-Kot'!$U$349:$U$361)</f>
        <v>39.229999999999997</v>
      </c>
      <c r="AL35" s="15">
        <f>MIN('Kab-Kot'!$V$349:$V$361)</f>
        <v>2.35</v>
      </c>
      <c r="AM35" s="15">
        <f>MAX('Kab-Kot'!$V$349:$V$361)</f>
        <v>14.11</v>
      </c>
      <c r="AN35" s="15">
        <f>MIN('Kab-Kot'!$W$349:$W$361)</f>
        <v>0.48</v>
      </c>
      <c r="AO35" s="15">
        <f>MAX('Kab-Kot'!$W$349:$W$361)</f>
        <v>7.36</v>
      </c>
      <c r="AP35" s="15">
        <f>MAX('Kab-Kot'!$X$349:$X$361)</f>
        <v>24647.10761938175</v>
      </c>
      <c r="AQ35" s="15">
        <f>MIN('Kab-Kot'!$X$349:$X$361)</f>
        <v>157.02548945388867</v>
      </c>
      <c r="AR35" s="15">
        <f>MAX('Kab-Kot'!$Y$349:$Y$361)</f>
        <v>408.0646956851283</v>
      </c>
      <c r="AS35" s="15">
        <f>MIN('Kab-Kot'!$Y$349:$Y$361)</f>
        <v>5.4337839799947636</v>
      </c>
      <c r="AT35" s="15">
        <f>MAX('Kab-Kot'!$Z$349:$Z$361)</f>
        <v>23018.342304278391</v>
      </c>
      <c r="AU35" s="15">
        <f>MIN('Kab-Kot'!$Z$349:$Z$361)</f>
        <v>116.58816262136988</v>
      </c>
      <c r="AV35" s="15">
        <f>MAX('Kab-Kot'!$AA$349:$AA$361)</f>
        <v>9.2970575093179519</v>
      </c>
      <c r="AW35" s="15">
        <f>MIN('Kab-Kot'!$AA$349:$AA$361)</f>
        <v>0.93242719294694609</v>
      </c>
    </row>
    <row r="36" spans="1:49">
      <c r="A36" s="51">
        <v>37</v>
      </c>
      <c r="B36" s="29" t="s">
        <v>784</v>
      </c>
      <c r="C36" s="54" t="s">
        <v>785</v>
      </c>
      <c r="D36" s="15">
        <f>MIN('Kab-Kot'!$E$320:$E$348)</f>
        <v>0</v>
      </c>
      <c r="E36" s="15">
        <f>MAX('Kab-Kot'!$E$320:$E$348)</f>
        <v>266</v>
      </c>
      <c r="F36" s="15">
        <f>MIN('Kab-Kot'!$F$320:$F$348)</f>
        <v>0</v>
      </c>
      <c r="G36" s="15">
        <f>MAX('Kab-Kot'!$F$320:$F$348)</f>
        <v>14</v>
      </c>
      <c r="H36" s="15">
        <f>MIN('Kab-Kot'!$G$320:$G$348)</f>
        <v>0</v>
      </c>
      <c r="I36" s="15">
        <f>MAX('Kab-Kot'!$G$320:$G$348)</f>
        <v>5</v>
      </c>
      <c r="J36" s="15">
        <f>MAX('Kab-Kot'!$H$320:$H$348)</f>
        <v>90.59</v>
      </c>
      <c r="K36" s="15">
        <f>MIN('Kab-Kot'!$H$320:$H$348)</f>
        <v>0</v>
      </c>
      <c r="L36" s="15">
        <f>MIN('Kab-Kot'!$I$320:$I$348)</f>
        <v>0</v>
      </c>
      <c r="M36" s="15">
        <f>MAX('Kab-Kot'!$I$320:$I$348)</f>
        <v>338</v>
      </c>
      <c r="N36" s="15">
        <f>MIN('Kab-Kot'!$J$320:$J$348)</f>
        <v>0</v>
      </c>
      <c r="O36" s="15">
        <f>MAX('Kab-Kot'!$J$320:$J$348)</f>
        <v>6932</v>
      </c>
      <c r="P36" s="15">
        <f>MIN('Kab-Kot'!$K$320:$K$348)</f>
        <v>0</v>
      </c>
      <c r="Q36" s="15">
        <f>MAX('Kab-Kot'!$K$320:$K$348)</f>
        <v>253</v>
      </c>
      <c r="R36" s="15">
        <f>MAX('Kab-Kot'!$L$320:$L$348)</f>
        <v>71.930000000000007</v>
      </c>
      <c r="S36" s="15">
        <f>MIN('Kab-Kot'!$L$320:$L$348)</f>
        <v>54.6</v>
      </c>
      <c r="T36" s="15">
        <f>MAX('Kab-Kot'!$M$320:$M$348)</f>
        <v>100</v>
      </c>
      <c r="U36" s="15">
        <f>MIN('Kab-Kot'!$M$320:$M$348)</f>
        <v>49.729267851222602</v>
      </c>
      <c r="V36" s="15">
        <f>MAX('Kab-Kot'!$N$320:$N$348)</f>
        <v>119.10725059354317</v>
      </c>
      <c r="W36" s="15">
        <f>MIN('Kab-Kot'!$N$320:$N$348)</f>
        <v>58.816374381934175</v>
      </c>
      <c r="X36" s="15">
        <f>MAX('Kab-Kot'!$O$320:$O$348)</f>
        <v>125.32037622170027</v>
      </c>
      <c r="Y36" s="15">
        <f>MIN('Kab-Kot'!$O$320:$O$348)</f>
        <v>35.709380417342103</v>
      </c>
      <c r="Z36" s="15">
        <f>MAX('Kab-Kot'!$P$320:$P$348)</f>
        <v>131.83394917749717</v>
      </c>
      <c r="AA36" s="15">
        <f>MIN('Kab-Kot'!$P$320:$P$348)</f>
        <v>12.691113782952826</v>
      </c>
      <c r="AB36" s="15">
        <f>MAX('Kab-Kot'!$Q$320:$Q$348)</f>
        <v>98.170677744319306</v>
      </c>
      <c r="AC36" s="15">
        <f>MIN('Kab-Kot'!$Q$320:$Q$348)</f>
        <v>21.201425946913119</v>
      </c>
      <c r="AD36" s="15">
        <f>MIN('Kab-Kot'!$R$320:$R$348)</f>
        <v>0</v>
      </c>
      <c r="AE36" s="15">
        <f>MAX('Kab-Kot'!$R$320:$R$348)</f>
        <v>13.386593533257814</v>
      </c>
      <c r="AF36" s="15">
        <f>MAX('Kab-Kot'!$S$320:$S$348)</f>
        <v>95.441402645339892</v>
      </c>
      <c r="AG36" s="15">
        <f>MIN('Kab-Kot'!$S$320:$S$348)</f>
        <v>54.949862367282741</v>
      </c>
      <c r="AH36" s="15">
        <f>MIN('Kab-Kot'!$T$320:$T$348)</f>
        <v>0</v>
      </c>
      <c r="AI36" s="15">
        <f>MAX('Kab-Kot'!$T$320:$T$348)</f>
        <v>63.39</v>
      </c>
      <c r="AJ36" s="15">
        <f>MIN('Kab-Kot'!$U$320:$U$348)</f>
        <v>10.81</v>
      </c>
      <c r="AK36" s="15">
        <f>MAX('Kab-Kot'!$U$320:$U$348)</f>
        <v>43.63</v>
      </c>
      <c r="AL36" s="15">
        <f>MIN('Kab-Kot'!$V$320:$V$348)</f>
        <v>2.11</v>
      </c>
      <c r="AM36" s="15">
        <f>MAX('Kab-Kot'!$V$320:$V$348)</f>
        <v>14.58</v>
      </c>
      <c r="AN36" s="15">
        <f>MIN('Kab-Kot'!$W$320:$W$348)</f>
        <v>0.28000000000000003</v>
      </c>
      <c r="AO36" s="15">
        <f>MAX('Kab-Kot'!$W$320:$W$348)</f>
        <v>6.81</v>
      </c>
      <c r="AP36" s="15">
        <f>MAX('Kab-Kot'!$X$320:$X$348)</f>
        <v>69273.322822075788</v>
      </c>
      <c r="AQ36" s="15">
        <f>MIN('Kab-Kot'!$X$320:$X$348)</f>
        <v>830.38468257611214</v>
      </c>
      <c r="AR36" s="15">
        <f>MAX('Kab-Kot'!$Y$320:$Y$348)</f>
        <v>336.94725363501215</v>
      </c>
      <c r="AS36" s="15">
        <f>MIN('Kab-Kot'!$Y$320:$Y$348)</f>
        <v>7.9099317195368206</v>
      </c>
      <c r="AT36" s="15">
        <f>MAX('Kab-Kot'!$Z$320:$Z$348)</f>
        <v>64562.351906726653</v>
      </c>
      <c r="AU36" s="15">
        <f>MIN('Kab-Kot'!$Z$320:$Z$348)</f>
        <v>640.68490671619338</v>
      </c>
      <c r="AV36" s="15">
        <f>MAX('Kab-Kot'!$AA$320:$AA$348)</f>
        <v>12.842599270332016</v>
      </c>
      <c r="AW36" s="15">
        <f>MIN('Kab-Kot'!$AA$320:$AA$348)</f>
        <v>4.0733311451148779</v>
      </c>
    </row>
    <row r="37" spans="1:49">
      <c r="A37" s="51">
        <v>27</v>
      </c>
      <c r="B37" s="29" t="s">
        <v>786</v>
      </c>
      <c r="C37" s="55" t="s">
        <v>787</v>
      </c>
      <c r="D37" s="15">
        <f>MIN('Kab-Kot'!$E$233:$E$237)</f>
        <v>0</v>
      </c>
      <c r="E37" s="15">
        <f>MAX('Kab-Kot'!$E$233:$E$237)</f>
        <v>0</v>
      </c>
      <c r="F37" s="15">
        <f>MIN('Kab-Kot'!$F$233:$F$237)</f>
        <v>0</v>
      </c>
      <c r="G37" s="15">
        <f>MAX('Kab-Kot'!$F$233:$F$237)</f>
        <v>0</v>
      </c>
      <c r="H37" s="15">
        <f>MIN('Kab-Kot'!$G$233:$G$237)</f>
        <v>0</v>
      </c>
      <c r="I37" s="15">
        <f>MAX('Kab-Kot'!$G$233:$G$237)</f>
        <v>0</v>
      </c>
      <c r="J37" s="15">
        <f>MAX('Kab-Kot'!$H$233:$H$237)</f>
        <v>92.38</v>
      </c>
      <c r="K37" s="15">
        <f>MIN('Kab-Kot'!$H$233:$H$237)</f>
        <v>68.06</v>
      </c>
      <c r="L37" s="15">
        <f>MIN('Kab-Kot'!$I$233:$I$237)</f>
        <v>0</v>
      </c>
      <c r="M37" s="15">
        <f>MAX('Kab-Kot'!$I$233:$I$237)</f>
        <v>0</v>
      </c>
      <c r="N37" s="15">
        <f>MIN('Kab-Kot'!$J$233:$J$237)</f>
        <v>0</v>
      </c>
      <c r="O37" s="15">
        <f>MAX('Kab-Kot'!$J$233:$J$237)</f>
        <v>0</v>
      </c>
      <c r="P37" s="15">
        <f>MIN('Kab-Kot'!$K$233:$K$237)</f>
        <v>0</v>
      </c>
      <c r="Q37" s="15">
        <f>MAX('Kab-Kot'!$K$233:$K$237)</f>
        <v>0</v>
      </c>
      <c r="R37" s="15">
        <f>MAX('Kab-Kot'!$L$233:$L$237)</f>
        <v>73.849999999999994</v>
      </c>
      <c r="S37" s="15">
        <f>MIN('Kab-Kot'!$L$233:$L$237)</f>
        <v>71.25</v>
      </c>
      <c r="T37" s="15">
        <f>MAX('Kab-Kot'!$M$233:$M$237)</f>
        <v>100</v>
      </c>
      <c r="U37" s="15">
        <f>MIN('Kab-Kot'!$M$233:$M$237)</f>
        <v>98.576768709235665</v>
      </c>
      <c r="V37" s="15">
        <f>MAX('Kab-Kot'!$N$233:$N$237)</f>
        <v>105.23377789631803</v>
      </c>
      <c r="W37" s="15">
        <f>MIN('Kab-Kot'!$N$233:$N$237)</f>
        <v>102.34454640269459</v>
      </c>
      <c r="X37" s="15">
        <f>MAX('Kab-Kot'!$O$233:$O$237)</f>
        <v>106.34601261408176</v>
      </c>
      <c r="Y37" s="15">
        <f>MIN('Kab-Kot'!$O$233:$O$237)</f>
        <v>93.528675241670953</v>
      </c>
      <c r="Z37" s="15">
        <f>MAX('Kab-Kot'!$P$233:$P$237)</f>
        <v>96.819317819538981</v>
      </c>
      <c r="AA37" s="15">
        <f>MIN('Kab-Kot'!$P$233:$P$237)</f>
        <v>53.395938013047861</v>
      </c>
      <c r="AB37" s="15">
        <f>MAX('Kab-Kot'!$Q$233:$Q$237)</f>
        <v>97.581429294290203</v>
      </c>
      <c r="AC37" s="15">
        <f>MIN('Kab-Kot'!$Q$233:$Q$237)</f>
        <v>87.928850286487489</v>
      </c>
      <c r="AD37" s="15">
        <f>MIN('Kab-Kot'!$R$233:$R$237)</f>
        <v>2.6834270797725224</v>
      </c>
      <c r="AE37" s="15">
        <f>MAX('Kab-Kot'!$R$233:$R$237)</f>
        <v>7.242635733027396</v>
      </c>
      <c r="AF37" s="15">
        <f>MAX('Kab-Kot'!$S$233:$S$237)</f>
        <v>71.883215718832162</v>
      </c>
      <c r="AG37" s="15">
        <f>MIN('Kab-Kot'!$S$233:$S$237)</f>
        <v>63.718921313472507</v>
      </c>
      <c r="AH37" s="15">
        <f>MIN('Kab-Kot'!$T$233:$T$237)</f>
        <v>23.79</v>
      </c>
      <c r="AI37" s="15">
        <f>MAX('Kab-Kot'!$T$233:$T$237)</f>
        <v>61.63</v>
      </c>
      <c r="AJ37" s="15">
        <f>MIN('Kab-Kot'!$U$233:$U$237)</f>
        <v>6.22</v>
      </c>
      <c r="AK37" s="15">
        <f>MAX('Kab-Kot'!$U$233:$U$237)</f>
        <v>9.93</v>
      </c>
      <c r="AL37" s="15">
        <f>MIN('Kab-Kot'!$V$233:$V$237)</f>
        <v>0.47</v>
      </c>
      <c r="AM37" s="15">
        <f>MAX('Kab-Kot'!$V$233:$V$237)</f>
        <v>1.53</v>
      </c>
      <c r="AN37" s="15">
        <f>MIN('Kab-Kot'!$W$233:$W$237)</f>
        <v>0.08</v>
      </c>
      <c r="AO37" s="15">
        <f>MAX('Kab-Kot'!$W$233:$W$237)</f>
        <v>0.5</v>
      </c>
      <c r="AP37" s="15">
        <f>MAX('Kab-Kot'!$X$233:$X$237)</f>
        <v>24121.851064986353</v>
      </c>
      <c r="AQ37" s="15">
        <f>MIN('Kab-Kot'!$X$233:$X$237)</f>
        <v>4222.2312011828117</v>
      </c>
      <c r="AR37" s="15">
        <f>MAX('Kab-Kot'!$Y$233:$Y$237)</f>
        <v>179.69235226551524</v>
      </c>
      <c r="AS37" s="15">
        <f>MIN('Kab-Kot'!$Y$233:$Y$237)</f>
        <v>89.91771536353329</v>
      </c>
      <c r="AT37" s="15">
        <f>MAX('Kab-Kot'!$Z$233:$Z$237)</f>
        <v>17764.223287744491</v>
      </c>
      <c r="AU37" s="15">
        <f>MIN('Kab-Kot'!$Z$233:$Z$237)</f>
        <v>3262.6040563047018</v>
      </c>
      <c r="AV37" s="15">
        <f>MAX('Kab-Kot'!$AA$233:$AA$237)</f>
        <v>5.79910218502215</v>
      </c>
      <c r="AW37" s="15">
        <f>MIN('Kab-Kot'!$AA$233:$AA$237)</f>
        <v>0.85303740761047209</v>
      </c>
    </row>
    <row r="38" spans="1:49">
      <c r="B38"/>
      <c r="C38" s="56"/>
    </row>
    <row r="39" spans="1:49">
      <c r="B39"/>
      <c r="C39"/>
    </row>
    <row r="40" spans="1:49">
      <c r="B40"/>
      <c r="C40"/>
    </row>
    <row r="41" spans="1:49">
      <c r="B41"/>
      <c r="C41"/>
    </row>
    <row r="42" spans="1:49">
      <c r="B42"/>
      <c r="C42"/>
    </row>
    <row r="43" spans="1:49">
      <c r="B43"/>
      <c r="C43"/>
    </row>
    <row r="44" spans="1:49">
      <c r="B44"/>
      <c r="C44"/>
    </row>
    <row r="45" spans="1:49">
      <c r="B45"/>
      <c r="C45"/>
    </row>
    <row r="46" spans="1:49">
      <c r="B46"/>
      <c r="C46"/>
    </row>
    <row r="47" spans="1:49">
      <c r="B47"/>
      <c r="C47"/>
    </row>
    <row r="48" spans="1:49">
      <c r="B48"/>
      <c r="C48"/>
    </row>
    <row r="49" spans="2:3">
      <c r="B49"/>
      <c r="C49"/>
    </row>
    <row r="50" spans="2:3">
      <c r="B50"/>
      <c r="C50"/>
    </row>
    <row r="51" spans="2:3">
      <c r="B51"/>
      <c r="C51"/>
    </row>
    <row r="52" spans="2:3">
      <c r="B52"/>
      <c r="C52"/>
    </row>
    <row r="53" spans="2:3">
      <c r="B53"/>
      <c r="C53"/>
    </row>
    <row r="54" spans="2:3">
      <c r="B54"/>
      <c r="C54"/>
    </row>
    <row r="55" spans="2:3">
      <c r="B55"/>
      <c r="C55"/>
    </row>
    <row r="56" spans="2:3">
      <c r="B56"/>
      <c r="C56"/>
    </row>
    <row r="57" spans="2:3">
      <c r="B57"/>
      <c r="C57"/>
    </row>
    <row r="58" spans="2:3">
      <c r="B58"/>
      <c r="C58"/>
    </row>
    <row r="59" spans="2:3">
      <c r="B59"/>
      <c r="C59"/>
    </row>
    <row r="60" spans="2:3">
      <c r="B60"/>
      <c r="C60"/>
    </row>
    <row r="61" spans="2:3">
      <c r="B61"/>
      <c r="C61"/>
    </row>
    <row r="62" spans="2:3">
      <c r="B62"/>
      <c r="C62"/>
    </row>
    <row r="63" spans="2:3">
      <c r="B63"/>
      <c r="C63"/>
    </row>
    <row r="64" spans="2:3">
      <c r="B64"/>
      <c r="C64"/>
    </row>
    <row r="65" spans="2:3">
      <c r="B65"/>
      <c r="C65"/>
    </row>
    <row r="66" spans="2:3">
      <c r="B66"/>
      <c r="C66"/>
    </row>
    <row r="67" spans="2:3">
      <c r="B67"/>
      <c r="C67"/>
    </row>
    <row r="68" spans="2:3">
      <c r="B68"/>
      <c r="C68"/>
    </row>
    <row r="69" spans="2:3">
      <c r="B69"/>
      <c r="C69"/>
    </row>
    <row r="70" spans="2:3">
      <c r="B70"/>
      <c r="C70"/>
    </row>
    <row r="71" spans="2:3">
      <c r="B71"/>
      <c r="C71"/>
    </row>
    <row r="72" spans="2:3">
      <c r="B72"/>
      <c r="C72"/>
    </row>
    <row r="73" spans="2:3">
      <c r="B73"/>
      <c r="C73"/>
    </row>
    <row r="74" spans="2:3">
      <c r="B74"/>
      <c r="C74"/>
    </row>
    <row r="75" spans="2:3">
      <c r="B75"/>
      <c r="C75"/>
    </row>
    <row r="76" spans="2:3">
      <c r="B76"/>
      <c r="C76"/>
    </row>
    <row r="77" spans="2:3">
      <c r="B77"/>
      <c r="C77"/>
    </row>
    <row r="78" spans="2:3">
      <c r="B78"/>
      <c r="C78"/>
    </row>
    <row r="79" spans="2:3">
      <c r="B79"/>
      <c r="C79"/>
    </row>
    <row r="80" spans="2:3">
      <c r="B80"/>
      <c r="C80"/>
    </row>
    <row r="81" spans="2:3">
      <c r="B81"/>
      <c r="C81"/>
    </row>
    <row r="82" spans="2:3">
      <c r="B82"/>
      <c r="C82"/>
    </row>
    <row r="83" spans="2:3">
      <c r="B83"/>
      <c r="C83"/>
    </row>
    <row r="84" spans="2:3">
      <c r="B84"/>
      <c r="C84"/>
    </row>
    <row r="85" spans="2:3">
      <c r="B85"/>
      <c r="C85"/>
    </row>
    <row r="86" spans="2:3">
      <c r="B86"/>
      <c r="C86"/>
    </row>
    <row r="87" spans="2:3">
      <c r="B87"/>
      <c r="C87"/>
    </row>
    <row r="88" spans="2:3">
      <c r="B88"/>
      <c r="C88"/>
    </row>
    <row r="89" spans="2:3">
      <c r="B89"/>
      <c r="C89"/>
    </row>
    <row r="90" spans="2:3">
      <c r="B90"/>
      <c r="C90"/>
    </row>
    <row r="91" spans="2:3">
      <c r="B91"/>
      <c r="C91"/>
    </row>
    <row r="92" spans="2:3">
      <c r="B92"/>
      <c r="C92"/>
    </row>
    <row r="93" spans="2:3">
      <c r="B93"/>
      <c r="C93"/>
    </row>
    <row r="94" spans="2:3">
      <c r="B94"/>
      <c r="C94"/>
    </row>
    <row r="95" spans="2:3">
      <c r="B95"/>
      <c r="C95"/>
    </row>
    <row r="96" spans="2:3">
      <c r="B96"/>
      <c r="C96"/>
    </row>
    <row r="97" spans="2:3">
      <c r="B97"/>
      <c r="C97"/>
    </row>
    <row r="98" spans="2:3">
      <c r="B98"/>
      <c r="C98"/>
    </row>
    <row r="99" spans="2:3">
      <c r="B99"/>
      <c r="C99"/>
    </row>
    <row r="100" spans="2:3">
      <c r="B100"/>
      <c r="C100"/>
    </row>
    <row r="101" spans="2:3">
      <c r="B101"/>
      <c r="C101"/>
    </row>
    <row r="102" spans="2:3">
      <c r="B102"/>
      <c r="C102"/>
    </row>
    <row r="103" spans="2:3">
      <c r="B103"/>
      <c r="C103"/>
    </row>
    <row r="104" spans="2:3">
      <c r="B104"/>
      <c r="C104"/>
    </row>
    <row r="105" spans="2:3">
      <c r="B105"/>
      <c r="C105"/>
    </row>
    <row r="106" spans="2:3">
      <c r="B106"/>
      <c r="C106"/>
    </row>
    <row r="107" spans="2:3">
      <c r="B107"/>
      <c r="C107"/>
    </row>
    <row r="108" spans="2:3">
      <c r="B108"/>
      <c r="C108"/>
    </row>
    <row r="109" spans="2:3">
      <c r="B109"/>
      <c r="C109"/>
    </row>
    <row r="110" spans="2:3">
      <c r="B110"/>
      <c r="C110"/>
    </row>
    <row r="111" spans="2:3">
      <c r="B111"/>
      <c r="C111"/>
    </row>
    <row r="112" spans="2:3">
      <c r="B112"/>
      <c r="C112"/>
    </row>
    <row r="113" spans="2:3">
      <c r="B113"/>
      <c r="C113"/>
    </row>
    <row r="114" spans="2:3">
      <c r="B114"/>
      <c r="C114"/>
    </row>
    <row r="115" spans="2:3">
      <c r="B115"/>
      <c r="C115"/>
    </row>
    <row r="116" spans="2:3">
      <c r="B116"/>
      <c r="C116"/>
    </row>
    <row r="117" spans="2:3">
      <c r="B117"/>
      <c r="C117"/>
    </row>
    <row r="118" spans="2:3">
      <c r="B118"/>
      <c r="C118"/>
    </row>
    <row r="119" spans="2:3">
      <c r="B119"/>
      <c r="C119"/>
    </row>
    <row r="120" spans="2:3">
      <c r="B120"/>
      <c r="C120"/>
    </row>
    <row r="121" spans="2:3">
      <c r="B121"/>
      <c r="C121"/>
    </row>
    <row r="122" spans="2:3">
      <c r="B122"/>
      <c r="C122"/>
    </row>
    <row r="123" spans="2:3">
      <c r="B123"/>
      <c r="C123"/>
    </row>
    <row r="124" spans="2:3">
      <c r="B124"/>
      <c r="C124"/>
    </row>
    <row r="125" spans="2:3">
      <c r="B125"/>
      <c r="C125"/>
    </row>
    <row r="126" spans="2:3">
      <c r="B126"/>
      <c r="C126"/>
    </row>
    <row r="127" spans="2:3">
      <c r="B127"/>
      <c r="C127"/>
    </row>
    <row r="128" spans="2:3">
      <c r="B128"/>
      <c r="C128"/>
    </row>
    <row r="129" spans="2:3">
      <c r="B129"/>
      <c r="C129"/>
    </row>
    <row r="130" spans="2:3">
      <c r="B130"/>
      <c r="C130"/>
    </row>
    <row r="131" spans="2:3">
      <c r="B131"/>
      <c r="C131"/>
    </row>
    <row r="132" spans="2:3">
      <c r="B132"/>
      <c r="C132"/>
    </row>
    <row r="133" spans="2:3">
      <c r="B133"/>
      <c r="C133"/>
    </row>
    <row r="134" spans="2:3">
      <c r="B134"/>
      <c r="C134"/>
    </row>
    <row r="135" spans="2:3">
      <c r="B135"/>
      <c r="C135"/>
    </row>
    <row r="136" spans="2:3">
      <c r="B136"/>
      <c r="C136"/>
    </row>
    <row r="137" spans="2:3">
      <c r="B137"/>
      <c r="C137"/>
    </row>
    <row r="138" spans="2:3">
      <c r="B138"/>
      <c r="C138"/>
    </row>
    <row r="139" spans="2:3">
      <c r="B139"/>
      <c r="C139"/>
    </row>
    <row r="140" spans="2:3">
      <c r="B140"/>
      <c r="C140"/>
    </row>
    <row r="141" spans="2:3">
      <c r="B141"/>
      <c r="C141"/>
    </row>
    <row r="142" spans="2:3">
      <c r="B142"/>
      <c r="C142"/>
    </row>
    <row r="143" spans="2:3">
      <c r="B143"/>
      <c r="C143"/>
    </row>
    <row r="144" spans="2:3">
      <c r="B144"/>
      <c r="C144"/>
    </row>
    <row r="145" spans="2:3">
      <c r="B145"/>
      <c r="C145"/>
    </row>
    <row r="146" spans="2:3">
      <c r="B146"/>
      <c r="C146"/>
    </row>
    <row r="147" spans="2:3">
      <c r="B147"/>
      <c r="C147"/>
    </row>
    <row r="148" spans="2:3">
      <c r="B148"/>
      <c r="C148"/>
    </row>
    <row r="149" spans="2:3">
      <c r="B149"/>
      <c r="C149"/>
    </row>
    <row r="150" spans="2:3">
      <c r="B150"/>
      <c r="C150"/>
    </row>
    <row r="151" spans="2:3">
      <c r="B151"/>
      <c r="C151"/>
    </row>
    <row r="152" spans="2:3">
      <c r="B152"/>
      <c r="C152"/>
    </row>
    <row r="153" spans="2:3">
      <c r="B153"/>
      <c r="C153"/>
    </row>
    <row r="154" spans="2:3">
      <c r="B154"/>
      <c r="C154"/>
    </row>
    <row r="155" spans="2:3">
      <c r="B155"/>
      <c r="C155"/>
    </row>
    <row r="156" spans="2:3">
      <c r="B156"/>
      <c r="C156"/>
    </row>
    <row r="157" spans="2:3">
      <c r="B157"/>
      <c r="C157"/>
    </row>
    <row r="158" spans="2:3">
      <c r="B158"/>
      <c r="C158"/>
    </row>
    <row r="159" spans="2:3">
      <c r="B159"/>
      <c r="C159"/>
    </row>
    <row r="160" spans="2:3">
      <c r="B160"/>
      <c r="C160"/>
    </row>
    <row r="161" spans="2:3">
      <c r="B161"/>
      <c r="C161"/>
    </row>
    <row r="162" spans="2:3">
      <c r="B162"/>
      <c r="C162"/>
    </row>
    <row r="163" spans="2:3">
      <c r="B163"/>
      <c r="C163"/>
    </row>
    <row r="164" spans="2:3">
      <c r="B164"/>
      <c r="C164"/>
    </row>
    <row r="165" spans="2:3">
      <c r="B165"/>
      <c r="C165"/>
    </row>
    <row r="166" spans="2:3">
      <c r="B166"/>
      <c r="C166"/>
    </row>
    <row r="167" spans="2:3">
      <c r="B167"/>
      <c r="C167"/>
    </row>
    <row r="168" spans="2:3">
      <c r="B168"/>
      <c r="C168"/>
    </row>
    <row r="169" spans="2:3">
      <c r="B169"/>
      <c r="C169"/>
    </row>
    <row r="170" spans="2:3">
      <c r="B170"/>
      <c r="C170"/>
    </row>
    <row r="171" spans="2:3">
      <c r="B171"/>
      <c r="C171"/>
    </row>
    <row r="172" spans="2:3">
      <c r="B172"/>
      <c r="C172"/>
    </row>
    <row r="173" spans="2:3">
      <c r="B173"/>
      <c r="C173"/>
    </row>
    <row r="174" spans="2:3">
      <c r="B174"/>
      <c r="C174"/>
    </row>
    <row r="175" spans="2:3">
      <c r="B175"/>
      <c r="C175"/>
    </row>
    <row r="176" spans="2:3">
      <c r="B176"/>
      <c r="C176"/>
    </row>
    <row r="177" spans="2:3">
      <c r="B177"/>
      <c r="C177"/>
    </row>
    <row r="178" spans="2:3">
      <c r="B178"/>
      <c r="C178"/>
    </row>
    <row r="179" spans="2:3">
      <c r="B179"/>
      <c r="C179"/>
    </row>
    <row r="180" spans="2:3">
      <c r="B180"/>
      <c r="C180"/>
    </row>
    <row r="181" spans="2:3">
      <c r="B181"/>
      <c r="C181"/>
    </row>
    <row r="182" spans="2:3">
      <c r="B182"/>
      <c r="C182"/>
    </row>
    <row r="183" spans="2:3">
      <c r="B183"/>
      <c r="C183"/>
    </row>
    <row r="184" spans="2:3">
      <c r="B184"/>
      <c r="C184"/>
    </row>
    <row r="185" spans="2:3">
      <c r="B185"/>
      <c r="C185"/>
    </row>
    <row r="186" spans="2:3">
      <c r="B186"/>
      <c r="C186"/>
    </row>
    <row r="187" spans="2:3">
      <c r="B187"/>
      <c r="C187"/>
    </row>
    <row r="188" spans="2:3">
      <c r="B188"/>
      <c r="C188"/>
    </row>
    <row r="189" spans="2:3">
      <c r="B189"/>
      <c r="C189"/>
    </row>
    <row r="190" spans="2:3">
      <c r="B190"/>
      <c r="C190"/>
    </row>
    <row r="191" spans="2:3">
      <c r="B191"/>
      <c r="C191"/>
    </row>
    <row r="192" spans="2:3">
      <c r="B192"/>
      <c r="C192"/>
    </row>
    <row r="193" spans="2:3">
      <c r="B193"/>
      <c r="C193"/>
    </row>
    <row r="194" spans="2:3">
      <c r="B194"/>
      <c r="C194"/>
    </row>
    <row r="195" spans="2:3">
      <c r="B195"/>
      <c r="C195"/>
    </row>
    <row r="196" spans="2:3">
      <c r="B196"/>
      <c r="C196"/>
    </row>
    <row r="197" spans="2:3">
      <c r="B197"/>
      <c r="C197"/>
    </row>
    <row r="198" spans="2:3">
      <c r="B198"/>
      <c r="C198"/>
    </row>
    <row r="199" spans="2:3">
      <c r="B199"/>
      <c r="C199"/>
    </row>
    <row r="200" spans="2:3">
      <c r="B200"/>
      <c r="C200"/>
    </row>
    <row r="201" spans="2:3">
      <c r="B201"/>
      <c r="C201"/>
    </row>
    <row r="202" spans="2:3">
      <c r="B202"/>
      <c r="C202"/>
    </row>
    <row r="203" spans="2:3">
      <c r="B203"/>
      <c r="C203"/>
    </row>
    <row r="204" spans="2:3">
      <c r="B204"/>
      <c r="C204"/>
    </row>
    <row r="205" spans="2:3">
      <c r="B205"/>
      <c r="C205"/>
    </row>
    <row r="206" spans="2:3">
      <c r="B206"/>
      <c r="C206"/>
    </row>
    <row r="207" spans="2:3">
      <c r="B207"/>
      <c r="C207"/>
    </row>
    <row r="208" spans="2:3">
      <c r="B208"/>
      <c r="C208"/>
    </row>
    <row r="209" spans="2:3">
      <c r="B209"/>
      <c r="C209"/>
    </row>
    <row r="210" spans="2:3">
      <c r="B210"/>
      <c r="C210"/>
    </row>
    <row r="211" spans="2:3">
      <c r="B211"/>
      <c r="C211"/>
    </row>
    <row r="212" spans="2:3">
      <c r="B212"/>
      <c r="C212"/>
    </row>
    <row r="213" spans="2:3">
      <c r="B213"/>
      <c r="C213"/>
    </row>
    <row r="214" spans="2:3">
      <c r="B214"/>
      <c r="C214"/>
    </row>
    <row r="215" spans="2:3">
      <c r="B215"/>
      <c r="C215"/>
    </row>
    <row r="216" spans="2:3">
      <c r="B216"/>
      <c r="C216"/>
    </row>
    <row r="217" spans="2:3">
      <c r="B217"/>
      <c r="C217"/>
    </row>
    <row r="218" spans="2:3">
      <c r="B218"/>
      <c r="C218"/>
    </row>
    <row r="219" spans="2:3">
      <c r="B219"/>
      <c r="C219"/>
    </row>
    <row r="220" spans="2:3">
      <c r="B220"/>
      <c r="C220"/>
    </row>
    <row r="221" spans="2:3">
      <c r="B221"/>
      <c r="C221"/>
    </row>
    <row r="222" spans="2:3">
      <c r="B222"/>
      <c r="C222"/>
    </row>
    <row r="223" spans="2:3">
      <c r="B223"/>
      <c r="C223"/>
    </row>
    <row r="224" spans="2:3">
      <c r="B224"/>
      <c r="C224"/>
    </row>
    <row r="225" spans="2:3">
      <c r="B225"/>
      <c r="C225"/>
    </row>
    <row r="226" spans="2:3">
      <c r="B226"/>
      <c r="C226"/>
    </row>
    <row r="227" spans="2:3">
      <c r="B227"/>
      <c r="C227"/>
    </row>
    <row r="228" spans="2:3">
      <c r="B228"/>
      <c r="C228"/>
    </row>
    <row r="229" spans="2:3">
      <c r="B229"/>
      <c r="C229"/>
    </row>
    <row r="230" spans="2:3">
      <c r="B230"/>
      <c r="C230"/>
    </row>
    <row r="231" spans="2:3">
      <c r="B231"/>
      <c r="C231"/>
    </row>
    <row r="232" spans="2:3">
      <c r="B232"/>
      <c r="C232"/>
    </row>
    <row r="233" spans="2:3">
      <c r="B233"/>
      <c r="C233"/>
    </row>
    <row r="234" spans="2:3">
      <c r="B234"/>
      <c r="C234"/>
    </row>
    <row r="235" spans="2:3">
      <c r="B235"/>
      <c r="C235"/>
    </row>
    <row r="236" spans="2:3">
      <c r="B236"/>
      <c r="C236"/>
    </row>
    <row r="237" spans="2:3">
      <c r="B237"/>
      <c r="C237"/>
    </row>
    <row r="238" spans="2:3">
      <c r="B238"/>
      <c r="C238"/>
    </row>
    <row r="239" spans="2:3">
      <c r="B239"/>
      <c r="C239"/>
    </row>
    <row r="240" spans="2:3">
      <c r="B240"/>
      <c r="C240"/>
    </row>
    <row r="241" spans="2:3">
      <c r="B241"/>
      <c r="C241"/>
    </row>
    <row r="242" spans="2:3">
      <c r="B242"/>
      <c r="C242"/>
    </row>
    <row r="243" spans="2:3">
      <c r="B243"/>
      <c r="C243"/>
    </row>
    <row r="244" spans="2:3">
      <c r="B244"/>
      <c r="C244"/>
    </row>
    <row r="245" spans="2:3">
      <c r="B245"/>
      <c r="C245"/>
    </row>
    <row r="246" spans="2:3">
      <c r="B246"/>
      <c r="C246"/>
    </row>
    <row r="247" spans="2:3">
      <c r="B247"/>
      <c r="C247"/>
    </row>
    <row r="248" spans="2:3">
      <c r="B248"/>
      <c r="C248"/>
    </row>
    <row r="249" spans="2:3">
      <c r="B249"/>
      <c r="C249"/>
    </row>
    <row r="250" spans="2:3">
      <c r="B250"/>
      <c r="C250"/>
    </row>
    <row r="251" spans="2:3">
      <c r="B251"/>
      <c r="C251"/>
    </row>
    <row r="252" spans="2:3">
      <c r="B252"/>
      <c r="C252"/>
    </row>
    <row r="253" spans="2:3">
      <c r="B253"/>
      <c r="C253"/>
    </row>
    <row r="254" spans="2:3">
      <c r="B254"/>
      <c r="C254"/>
    </row>
    <row r="255" spans="2:3">
      <c r="B255"/>
      <c r="C255"/>
    </row>
    <row r="256" spans="2:3">
      <c r="B256"/>
      <c r="C256"/>
    </row>
    <row r="257" spans="2:3">
      <c r="B257"/>
      <c r="C257"/>
    </row>
    <row r="258" spans="2:3">
      <c r="B258"/>
      <c r="C258"/>
    </row>
    <row r="259" spans="2:3">
      <c r="B259"/>
      <c r="C259"/>
    </row>
    <row r="260" spans="2:3">
      <c r="B260"/>
      <c r="C260"/>
    </row>
    <row r="261" spans="2:3">
      <c r="B261"/>
      <c r="C261"/>
    </row>
    <row r="262" spans="2:3">
      <c r="B262"/>
      <c r="C262"/>
    </row>
    <row r="263" spans="2:3">
      <c r="B263"/>
      <c r="C263"/>
    </row>
    <row r="264" spans="2:3">
      <c r="B264"/>
      <c r="C264"/>
    </row>
    <row r="265" spans="2:3">
      <c r="B265"/>
      <c r="C265"/>
    </row>
    <row r="266" spans="2:3">
      <c r="B266"/>
      <c r="C266"/>
    </row>
    <row r="267" spans="2:3">
      <c r="B267"/>
      <c r="C267"/>
    </row>
    <row r="268" spans="2:3">
      <c r="B268"/>
      <c r="C268"/>
    </row>
    <row r="269" spans="2:3">
      <c r="B269"/>
      <c r="C269"/>
    </row>
    <row r="270" spans="2:3">
      <c r="B270"/>
      <c r="C270"/>
    </row>
    <row r="271" spans="2:3">
      <c r="B271"/>
      <c r="C271"/>
    </row>
    <row r="272" spans="2:3">
      <c r="B272"/>
      <c r="C272"/>
    </row>
    <row r="273" spans="2:3">
      <c r="B273"/>
      <c r="C273"/>
    </row>
    <row r="274" spans="2:3">
      <c r="B274"/>
      <c r="C274"/>
    </row>
    <row r="275" spans="2:3">
      <c r="B275"/>
      <c r="C275"/>
    </row>
    <row r="276" spans="2:3">
      <c r="B276"/>
      <c r="C276"/>
    </row>
    <row r="277" spans="2:3">
      <c r="B277"/>
      <c r="C277"/>
    </row>
    <row r="278" spans="2:3">
      <c r="B278"/>
      <c r="C278"/>
    </row>
    <row r="279" spans="2:3">
      <c r="B279"/>
      <c r="C279"/>
    </row>
    <row r="280" spans="2:3">
      <c r="B280"/>
      <c r="C280"/>
    </row>
    <row r="281" spans="2:3">
      <c r="B281"/>
      <c r="C281"/>
    </row>
    <row r="282" spans="2:3">
      <c r="B282"/>
      <c r="C282"/>
    </row>
    <row r="283" spans="2:3">
      <c r="B283"/>
      <c r="C283"/>
    </row>
    <row r="284" spans="2:3">
      <c r="B284"/>
      <c r="C284"/>
    </row>
    <row r="285" spans="2:3">
      <c r="B285"/>
      <c r="C285"/>
    </row>
    <row r="286" spans="2:3">
      <c r="B286"/>
      <c r="C286"/>
    </row>
    <row r="287" spans="2:3">
      <c r="B287"/>
      <c r="C287"/>
    </row>
    <row r="288" spans="2:3">
      <c r="B288"/>
      <c r="C288"/>
    </row>
    <row r="289" spans="2:3">
      <c r="B289"/>
      <c r="C289"/>
    </row>
    <row r="290" spans="2:3">
      <c r="B290"/>
      <c r="C290"/>
    </row>
    <row r="291" spans="2:3">
      <c r="B291"/>
      <c r="C291"/>
    </row>
    <row r="292" spans="2:3">
      <c r="B292"/>
      <c r="C292"/>
    </row>
    <row r="293" spans="2:3">
      <c r="B293"/>
      <c r="C293"/>
    </row>
    <row r="294" spans="2:3">
      <c r="B294"/>
      <c r="C294"/>
    </row>
    <row r="295" spans="2:3">
      <c r="B295"/>
      <c r="C295"/>
    </row>
    <row r="296" spans="2:3">
      <c r="B296"/>
      <c r="C296"/>
    </row>
    <row r="297" spans="2:3">
      <c r="B297"/>
      <c r="C297"/>
    </row>
    <row r="298" spans="2:3">
      <c r="B298"/>
      <c r="C298"/>
    </row>
    <row r="299" spans="2:3">
      <c r="B299"/>
      <c r="C299"/>
    </row>
    <row r="300" spans="2:3">
      <c r="B300"/>
      <c r="C300"/>
    </row>
    <row r="301" spans="2:3">
      <c r="B301"/>
      <c r="C301"/>
    </row>
    <row r="302" spans="2:3">
      <c r="B302"/>
      <c r="C302"/>
    </row>
    <row r="303" spans="2:3">
      <c r="B303"/>
      <c r="C303"/>
    </row>
    <row r="304" spans="2:3">
      <c r="B304"/>
      <c r="C304"/>
    </row>
    <row r="305" spans="2:3">
      <c r="B305"/>
      <c r="C305"/>
    </row>
    <row r="306" spans="2:3">
      <c r="B306"/>
      <c r="C306"/>
    </row>
    <row r="307" spans="2:3">
      <c r="B307"/>
      <c r="C307"/>
    </row>
    <row r="308" spans="2:3">
      <c r="B308"/>
      <c r="C308"/>
    </row>
    <row r="309" spans="2:3">
      <c r="B309"/>
      <c r="C309"/>
    </row>
    <row r="310" spans="2:3">
      <c r="B310"/>
      <c r="C310"/>
    </row>
    <row r="311" spans="2:3">
      <c r="B311"/>
      <c r="C311"/>
    </row>
    <row r="312" spans="2:3">
      <c r="B312"/>
      <c r="C312"/>
    </row>
    <row r="313" spans="2:3">
      <c r="B313"/>
      <c r="C313"/>
    </row>
    <row r="314" spans="2:3">
      <c r="B314"/>
      <c r="C314"/>
    </row>
    <row r="315" spans="2:3">
      <c r="B315"/>
      <c r="C315"/>
    </row>
    <row r="316" spans="2:3">
      <c r="B316"/>
      <c r="C316"/>
    </row>
    <row r="317" spans="2:3">
      <c r="B317"/>
      <c r="C317"/>
    </row>
    <row r="318" spans="2:3">
      <c r="B318"/>
      <c r="C318"/>
    </row>
    <row r="319" spans="2:3">
      <c r="B319"/>
      <c r="C319"/>
    </row>
    <row r="320" spans="2:3">
      <c r="B320"/>
      <c r="C320"/>
    </row>
    <row r="321" spans="2:3">
      <c r="B321"/>
      <c r="C321"/>
    </row>
    <row r="322" spans="2:3">
      <c r="B322"/>
      <c r="C322"/>
    </row>
    <row r="323" spans="2:3">
      <c r="B323"/>
      <c r="C323"/>
    </row>
    <row r="324" spans="2:3">
      <c r="B324"/>
      <c r="C324"/>
    </row>
    <row r="325" spans="2:3">
      <c r="B325"/>
      <c r="C325"/>
    </row>
    <row r="326" spans="2:3">
      <c r="B326"/>
      <c r="C326"/>
    </row>
    <row r="327" spans="2:3">
      <c r="B327"/>
      <c r="C327"/>
    </row>
    <row r="328" spans="2:3">
      <c r="B328"/>
      <c r="C328"/>
    </row>
    <row r="329" spans="2:3">
      <c r="B329"/>
      <c r="C329"/>
    </row>
    <row r="330" spans="2:3">
      <c r="B330"/>
      <c r="C330"/>
    </row>
    <row r="331" spans="2:3">
      <c r="B331"/>
      <c r="C331"/>
    </row>
    <row r="332" spans="2:3">
      <c r="B332"/>
      <c r="C332"/>
    </row>
    <row r="333" spans="2:3">
      <c r="B333"/>
      <c r="C333"/>
    </row>
    <row r="334" spans="2:3">
      <c r="B334"/>
      <c r="C334"/>
    </row>
    <row r="335" spans="2:3">
      <c r="B335"/>
      <c r="C335"/>
    </row>
    <row r="336" spans="2:3">
      <c r="B336"/>
      <c r="C336"/>
    </row>
    <row r="337" spans="2:3">
      <c r="B337"/>
      <c r="C337"/>
    </row>
    <row r="338" spans="2:3">
      <c r="B338"/>
      <c r="C338"/>
    </row>
    <row r="339" spans="2:3">
      <c r="B339"/>
      <c r="C339"/>
    </row>
    <row r="340" spans="2:3">
      <c r="B340"/>
      <c r="C340"/>
    </row>
    <row r="341" spans="2:3">
      <c r="B341"/>
      <c r="C341"/>
    </row>
    <row r="342" spans="2:3">
      <c r="B342"/>
      <c r="C342"/>
    </row>
    <row r="343" spans="2:3">
      <c r="B343"/>
      <c r="C343"/>
    </row>
    <row r="344" spans="2:3">
      <c r="B344"/>
      <c r="C344"/>
    </row>
    <row r="345" spans="2:3">
      <c r="B345"/>
      <c r="C345"/>
    </row>
    <row r="346" spans="2:3">
      <c r="B346"/>
      <c r="C346"/>
    </row>
    <row r="347" spans="2:3">
      <c r="B347"/>
      <c r="C347"/>
    </row>
    <row r="348" spans="2:3">
      <c r="B348"/>
      <c r="C348"/>
    </row>
    <row r="349" spans="2:3">
      <c r="B349"/>
      <c r="C349"/>
    </row>
    <row r="350" spans="2:3">
      <c r="B350"/>
      <c r="C350"/>
    </row>
    <row r="351" spans="2:3">
      <c r="B351"/>
      <c r="C351"/>
    </row>
    <row r="352" spans="2:3">
      <c r="B352"/>
      <c r="C352"/>
    </row>
    <row r="353" spans="2:3">
      <c r="B353"/>
      <c r="C353"/>
    </row>
    <row r="354" spans="2:3">
      <c r="B354"/>
      <c r="C354"/>
    </row>
    <row r="355" spans="2:3">
      <c r="B355"/>
      <c r="C355"/>
    </row>
    <row r="356" spans="2:3">
      <c r="B356"/>
      <c r="C356"/>
    </row>
    <row r="357" spans="2:3">
      <c r="B357"/>
      <c r="C357"/>
    </row>
    <row r="358" spans="2:3">
      <c r="B358"/>
      <c r="C358"/>
    </row>
    <row r="359" spans="2:3">
      <c r="B359"/>
      <c r="C359"/>
    </row>
    <row r="360" spans="2:3">
      <c r="B360"/>
      <c r="C360"/>
    </row>
    <row r="361" spans="2:3">
      <c r="B361"/>
      <c r="C361"/>
    </row>
    <row r="362" spans="2:3">
      <c r="B362"/>
      <c r="C362"/>
    </row>
    <row r="363" spans="2:3">
      <c r="B363"/>
      <c r="C363"/>
    </row>
    <row r="364" spans="2:3">
      <c r="B364"/>
      <c r="C364"/>
    </row>
    <row r="365" spans="2:3">
      <c r="B365"/>
      <c r="C365"/>
    </row>
    <row r="366" spans="2:3">
      <c r="B366"/>
      <c r="C366"/>
    </row>
    <row r="367" spans="2:3">
      <c r="B367"/>
      <c r="C367"/>
    </row>
    <row r="368" spans="2:3">
      <c r="B368"/>
      <c r="C368"/>
    </row>
    <row r="369" spans="2:3">
      <c r="B369"/>
      <c r="C369"/>
    </row>
    <row r="370" spans="2:3">
      <c r="B370"/>
      <c r="C370"/>
    </row>
    <row r="371" spans="2:3">
      <c r="B371"/>
      <c r="C371"/>
    </row>
    <row r="372" spans="2:3">
      <c r="B372"/>
      <c r="C372"/>
    </row>
    <row r="373" spans="2:3">
      <c r="B373"/>
      <c r="C373"/>
    </row>
    <row r="374" spans="2:3">
      <c r="B374"/>
      <c r="C374"/>
    </row>
    <row r="375" spans="2:3">
      <c r="B375"/>
      <c r="C375"/>
    </row>
    <row r="376" spans="2:3">
      <c r="B376"/>
      <c r="C376"/>
    </row>
    <row r="377" spans="2:3">
      <c r="B377"/>
      <c r="C377"/>
    </row>
    <row r="378" spans="2:3">
      <c r="B378"/>
      <c r="C378"/>
    </row>
    <row r="379" spans="2:3">
      <c r="B379"/>
      <c r="C379"/>
    </row>
    <row r="380" spans="2:3">
      <c r="B380"/>
      <c r="C380"/>
    </row>
    <row r="381" spans="2:3">
      <c r="B381"/>
      <c r="C381"/>
    </row>
    <row r="382" spans="2:3">
      <c r="B382"/>
      <c r="C382"/>
    </row>
    <row r="383" spans="2:3">
      <c r="B383"/>
      <c r="C383"/>
    </row>
    <row r="384" spans="2:3">
      <c r="B384"/>
      <c r="C384"/>
    </row>
    <row r="385" spans="2:3">
      <c r="B385"/>
      <c r="C385"/>
    </row>
    <row r="386" spans="2:3">
      <c r="B386"/>
      <c r="C386"/>
    </row>
    <row r="387" spans="2:3">
      <c r="B387"/>
      <c r="C387"/>
    </row>
    <row r="388" spans="2:3">
      <c r="B388"/>
      <c r="C388"/>
    </row>
    <row r="389" spans="2:3">
      <c r="B389"/>
      <c r="C389"/>
    </row>
    <row r="390" spans="2:3">
      <c r="B390"/>
      <c r="C390"/>
    </row>
    <row r="391" spans="2:3">
      <c r="B391"/>
      <c r="C391"/>
    </row>
    <row r="392" spans="2:3">
      <c r="B392"/>
      <c r="C392"/>
    </row>
    <row r="393" spans="2:3">
      <c r="B393"/>
      <c r="C393"/>
    </row>
    <row r="394" spans="2:3">
      <c r="B394"/>
      <c r="C394"/>
    </row>
    <row r="395" spans="2:3">
      <c r="B395"/>
      <c r="C395"/>
    </row>
    <row r="396" spans="2:3">
      <c r="B396"/>
      <c r="C396"/>
    </row>
    <row r="397" spans="2:3">
      <c r="B397"/>
      <c r="C397"/>
    </row>
    <row r="398" spans="2:3">
      <c r="B398"/>
      <c r="C398"/>
    </row>
    <row r="399" spans="2:3">
      <c r="B399"/>
      <c r="C399"/>
    </row>
    <row r="400" spans="2:3">
      <c r="B400"/>
      <c r="C400"/>
    </row>
    <row r="401" spans="2:3">
      <c r="B401"/>
      <c r="C401"/>
    </row>
    <row r="402" spans="2:3">
      <c r="B402"/>
      <c r="C402"/>
    </row>
    <row r="403" spans="2:3">
      <c r="B403"/>
      <c r="C403"/>
    </row>
    <row r="404" spans="2:3">
      <c r="B404"/>
      <c r="C404"/>
    </row>
    <row r="405" spans="2:3">
      <c r="B405"/>
      <c r="C405"/>
    </row>
    <row r="406" spans="2:3">
      <c r="B406"/>
      <c r="C406"/>
    </row>
    <row r="407" spans="2:3">
      <c r="B407"/>
      <c r="C407"/>
    </row>
    <row r="408" spans="2:3">
      <c r="B408"/>
      <c r="C408"/>
    </row>
    <row r="409" spans="2:3">
      <c r="B409"/>
      <c r="C409"/>
    </row>
    <row r="410" spans="2:3">
      <c r="B410"/>
      <c r="C410"/>
    </row>
    <row r="411" spans="2:3">
      <c r="B411"/>
      <c r="C411"/>
    </row>
    <row r="412" spans="2:3">
      <c r="B412"/>
      <c r="C412"/>
    </row>
    <row r="413" spans="2:3">
      <c r="B413"/>
      <c r="C413"/>
    </row>
    <row r="414" spans="2:3">
      <c r="B414"/>
      <c r="C414"/>
    </row>
    <row r="415" spans="2:3">
      <c r="B415"/>
      <c r="C415"/>
    </row>
    <row r="416" spans="2:3">
      <c r="B416"/>
      <c r="C416"/>
    </row>
    <row r="417" spans="2:3">
      <c r="B417"/>
      <c r="C417"/>
    </row>
    <row r="418" spans="2:3">
      <c r="B418"/>
      <c r="C418"/>
    </row>
    <row r="419" spans="2:3">
      <c r="B419"/>
      <c r="C419"/>
    </row>
    <row r="420" spans="2:3">
      <c r="B420"/>
      <c r="C420"/>
    </row>
    <row r="421" spans="2:3">
      <c r="B421"/>
      <c r="C421"/>
    </row>
    <row r="422" spans="2:3">
      <c r="B422"/>
      <c r="C422"/>
    </row>
    <row r="423" spans="2:3">
      <c r="B423"/>
      <c r="C423"/>
    </row>
    <row r="424" spans="2:3">
      <c r="B424"/>
      <c r="C424"/>
    </row>
    <row r="425" spans="2:3">
      <c r="B425"/>
      <c r="C425"/>
    </row>
    <row r="426" spans="2:3">
      <c r="B426"/>
      <c r="C426"/>
    </row>
    <row r="427" spans="2:3">
      <c r="B427"/>
      <c r="C427"/>
    </row>
    <row r="428" spans="2:3">
      <c r="B428"/>
      <c r="C428"/>
    </row>
    <row r="429" spans="2:3">
      <c r="B429"/>
      <c r="C429"/>
    </row>
    <row r="430" spans="2:3">
      <c r="B430"/>
      <c r="C430"/>
    </row>
    <row r="431" spans="2:3">
      <c r="B431"/>
      <c r="C431"/>
    </row>
    <row r="432" spans="2:3">
      <c r="B432"/>
      <c r="C432"/>
    </row>
    <row r="433" spans="2:3">
      <c r="B433"/>
      <c r="C433"/>
    </row>
    <row r="434" spans="2:3">
      <c r="B434"/>
      <c r="C434"/>
    </row>
    <row r="435" spans="2:3">
      <c r="B435"/>
      <c r="C435"/>
    </row>
    <row r="436" spans="2:3">
      <c r="B436"/>
      <c r="C436"/>
    </row>
    <row r="437" spans="2:3">
      <c r="B437"/>
      <c r="C437"/>
    </row>
    <row r="438" spans="2:3">
      <c r="B438"/>
      <c r="C438"/>
    </row>
    <row r="439" spans="2:3">
      <c r="B439"/>
      <c r="C439"/>
    </row>
    <row r="440" spans="2:3">
      <c r="B440"/>
      <c r="C440"/>
    </row>
    <row r="441" spans="2:3">
      <c r="B441"/>
      <c r="C441"/>
    </row>
    <row r="442" spans="2:3">
      <c r="B442"/>
      <c r="C442"/>
    </row>
    <row r="443" spans="2:3">
      <c r="B443"/>
      <c r="C443"/>
    </row>
    <row r="444" spans="2:3">
      <c r="B444"/>
      <c r="C444"/>
    </row>
    <row r="445" spans="2:3">
      <c r="B445"/>
      <c r="C445"/>
    </row>
    <row r="446" spans="2:3">
      <c r="B446"/>
      <c r="C446"/>
    </row>
    <row r="447" spans="2:3">
      <c r="B447"/>
      <c r="C447"/>
    </row>
    <row r="448" spans="2:3">
      <c r="B448"/>
      <c r="C448"/>
    </row>
    <row r="449" spans="2:3">
      <c r="B449"/>
      <c r="C449"/>
    </row>
    <row r="450" spans="2:3">
      <c r="B450"/>
      <c r="C450"/>
    </row>
    <row r="451" spans="2:3">
      <c r="B451"/>
      <c r="C451"/>
    </row>
    <row r="452" spans="2:3">
      <c r="B452"/>
      <c r="C452"/>
    </row>
    <row r="453" spans="2:3">
      <c r="B453"/>
      <c r="C453"/>
    </row>
    <row r="454" spans="2:3">
      <c r="B454"/>
      <c r="C454"/>
    </row>
    <row r="455" spans="2:3">
      <c r="B455"/>
      <c r="C455"/>
    </row>
    <row r="456" spans="2:3">
      <c r="B456"/>
      <c r="C456"/>
    </row>
    <row r="457" spans="2:3">
      <c r="B457"/>
      <c r="C457"/>
    </row>
    <row r="458" spans="2:3">
      <c r="B458"/>
      <c r="C458"/>
    </row>
    <row r="459" spans="2:3">
      <c r="B459"/>
      <c r="C459"/>
    </row>
    <row r="460" spans="2:3">
      <c r="B460"/>
      <c r="C460"/>
    </row>
    <row r="461" spans="2:3">
      <c r="B461"/>
      <c r="C461"/>
    </row>
    <row r="462" spans="2:3">
      <c r="B462"/>
      <c r="C462"/>
    </row>
    <row r="463" spans="2:3">
      <c r="B463"/>
      <c r="C463"/>
    </row>
    <row r="464" spans="2:3">
      <c r="B464"/>
      <c r="C464"/>
    </row>
    <row r="465" spans="2:3">
      <c r="B465"/>
      <c r="C465"/>
    </row>
    <row r="466" spans="2:3">
      <c r="B466"/>
      <c r="C466"/>
    </row>
    <row r="467" spans="2:3">
      <c r="B467"/>
      <c r="C467"/>
    </row>
    <row r="468" spans="2:3">
      <c r="B468"/>
      <c r="C468"/>
    </row>
    <row r="469" spans="2:3">
      <c r="B469"/>
      <c r="C469"/>
    </row>
    <row r="470" spans="2:3">
      <c r="B470"/>
      <c r="C470"/>
    </row>
    <row r="471" spans="2:3">
      <c r="B471"/>
      <c r="C471"/>
    </row>
    <row r="472" spans="2:3">
      <c r="B472"/>
      <c r="C472"/>
    </row>
    <row r="473" spans="2:3">
      <c r="B473"/>
      <c r="C473"/>
    </row>
    <row r="474" spans="2:3">
      <c r="B474"/>
      <c r="C474"/>
    </row>
    <row r="475" spans="2:3">
      <c r="B475"/>
      <c r="C475"/>
    </row>
    <row r="476" spans="2:3">
      <c r="B476"/>
      <c r="C476"/>
    </row>
    <row r="477" spans="2:3">
      <c r="B477"/>
      <c r="C477"/>
    </row>
    <row r="478" spans="2:3">
      <c r="B478"/>
      <c r="C478"/>
    </row>
    <row r="479" spans="2:3">
      <c r="B479"/>
      <c r="C479"/>
    </row>
    <row r="480" spans="2:3">
      <c r="B480"/>
      <c r="C480"/>
    </row>
    <row r="481" spans="2:3">
      <c r="B481"/>
      <c r="C481"/>
    </row>
    <row r="482" spans="2:3">
      <c r="B482"/>
      <c r="C482"/>
    </row>
    <row r="483" spans="2:3">
      <c r="B483"/>
      <c r="C483"/>
    </row>
    <row r="484" spans="2:3">
      <c r="B484"/>
      <c r="C484"/>
    </row>
    <row r="485" spans="2:3">
      <c r="B485"/>
      <c r="C485"/>
    </row>
    <row r="486" spans="2:3">
      <c r="B486"/>
      <c r="C486"/>
    </row>
    <row r="487" spans="2:3">
      <c r="B487"/>
      <c r="C487"/>
    </row>
    <row r="488" spans="2:3">
      <c r="B488"/>
      <c r="C488"/>
    </row>
    <row r="489" spans="2:3">
      <c r="B489"/>
      <c r="C489"/>
    </row>
    <row r="490" spans="2:3">
      <c r="B490"/>
      <c r="C490"/>
    </row>
    <row r="491" spans="2:3">
      <c r="B491"/>
      <c r="C491"/>
    </row>
    <row r="492" spans="2:3">
      <c r="B492"/>
      <c r="C492"/>
    </row>
    <row r="493" spans="2:3">
      <c r="B493"/>
      <c r="C493"/>
    </row>
    <row r="494" spans="2:3">
      <c r="B494"/>
      <c r="C494"/>
    </row>
    <row r="495" spans="2:3">
      <c r="B495"/>
      <c r="C495"/>
    </row>
    <row r="496" spans="2:3">
      <c r="B496"/>
      <c r="C496"/>
    </row>
    <row r="497" spans="2:3">
      <c r="B497"/>
      <c r="C497"/>
    </row>
    <row r="498" spans="2:3">
      <c r="B498"/>
      <c r="C498"/>
    </row>
    <row r="499" spans="2:3">
      <c r="B499"/>
      <c r="C499"/>
    </row>
    <row r="500" spans="2:3">
      <c r="B500"/>
      <c r="C500"/>
    </row>
    <row r="501" spans="2:3">
      <c r="B501"/>
      <c r="C501"/>
    </row>
    <row r="502" spans="2:3">
      <c r="B502"/>
      <c r="C502"/>
    </row>
    <row r="503" spans="2:3">
      <c r="B503"/>
      <c r="C503"/>
    </row>
    <row r="504" spans="2:3">
      <c r="B504"/>
      <c r="C504"/>
    </row>
    <row r="505" spans="2:3">
      <c r="B505"/>
      <c r="C505"/>
    </row>
    <row r="506" spans="2:3">
      <c r="B506"/>
      <c r="C506"/>
    </row>
    <row r="507" spans="2:3">
      <c r="B507"/>
      <c r="C507"/>
    </row>
    <row r="508" spans="2:3">
      <c r="B508"/>
      <c r="C508"/>
    </row>
    <row r="509" spans="2:3">
      <c r="B509"/>
      <c r="C509"/>
    </row>
    <row r="510" spans="2:3">
      <c r="B510"/>
      <c r="C510"/>
    </row>
    <row r="511" spans="2:3">
      <c r="B511"/>
      <c r="C511"/>
    </row>
    <row r="512" spans="2:3">
      <c r="B512"/>
      <c r="C512"/>
    </row>
    <row r="513" spans="2:3">
      <c r="B513"/>
      <c r="C513"/>
    </row>
    <row r="514" spans="2:3">
      <c r="B514"/>
      <c r="C514"/>
    </row>
    <row r="515" spans="2:3">
      <c r="B515"/>
      <c r="C515"/>
    </row>
    <row r="516" spans="2:3">
      <c r="B516"/>
      <c r="C516"/>
    </row>
    <row r="517" spans="2:3">
      <c r="B517"/>
      <c r="C517"/>
    </row>
    <row r="518" spans="2:3">
      <c r="B518"/>
      <c r="C518"/>
    </row>
    <row r="519" spans="2:3">
      <c r="B519"/>
      <c r="C519"/>
    </row>
  </sheetData>
  <autoFilter ref="A3:AW3"/>
  <mergeCells count="30">
    <mergeCell ref="AD1:AI1"/>
    <mergeCell ref="V2:W2"/>
    <mergeCell ref="X2:Y2"/>
    <mergeCell ref="AF2:AG2"/>
    <mergeCell ref="AH2:AI2"/>
    <mergeCell ref="AP1:AW1"/>
    <mergeCell ref="B1:B2"/>
    <mergeCell ref="D1:S1"/>
    <mergeCell ref="T1:AC1"/>
    <mergeCell ref="AJ2:AK2"/>
    <mergeCell ref="AB2:AC2"/>
    <mergeCell ref="Z2:AA2"/>
    <mergeCell ref="AD2:AE2"/>
    <mergeCell ref="AJ1:AO1"/>
    <mergeCell ref="C1:C2"/>
    <mergeCell ref="P2:Q2"/>
    <mergeCell ref="D2:E2"/>
    <mergeCell ref="T2:U2"/>
    <mergeCell ref="N2:O2"/>
    <mergeCell ref="L2:M2"/>
    <mergeCell ref="AL2:AM2"/>
    <mergeCell ref="F2:G2"/>
    <mergeCell ref="AT2:AU2"/>
    <mergeCell ref="AV2:AW2"/>
    <mergeCell ref="J2:K2"/>
    <mergeCell ref="H2:I2"/>
    <mergeCell ref="R2:S2"/>
    <mergeCell ref="AR2:AS2"/>
    <mergeCell ref="AP2:AQ2"/>
    <mergeCell ref="AN2:AO2"/>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412"/>
  <sheetViews>
    <sheetView topLeftCell="B1" zoomScale="50" workbookViewId="0">
      <pane ySplit="4" topLeftCell="A389" activePane="bottomLeft" state="frozen"/>
      <selection pane="bottomLeft" activeCell="H412" sqref="H412:L412"/>
    </sheetView>
  </sheetViews>
  <sheetFormatPr defaultColWidth="12.5703125" defaultRowHeight="12.75"/>
  <cols>
    <col min="1" max="1" width="6.42578125" style="517" hidden="1" customWidth="1"/>
    <col min="2" max="2" width="4.5703125" style="587" customWidth="1"/>
    <col min="3" max="3" width="46.5703125" style="517" customWidth="1"/>
    <col min="4" max="4" width="4.140625" style="517" customWidth="1"/>
    <col min="5" max="5" width="14.42578125" style="517" customWidth="1"/>
    <col min="6" max="6" width="4.5703125" style="517" customWidth="1"/>
    <col min="7" max="7" width="47.42578125" style="518" customWidth="1"/>
    <col min="8" max="8" width="26.5703125" style="517" customWidth="1"/>
    <col min="9" max="9" width="4.42578125" style="517" customWidth="1"/>
    <col min="10" max="10" width="16" style="517" customWidth="1"/>
    <col min="11" max="11" width="4.42578125" style="517" customWidth="1"/>
    <col min="12" max="12" width="12.42578125" style="517" customWidth="1"/>
    <col min="13" max="13" width="4.42578125" style="517" customWidth="1"/>
    <col min="14" max="14" width="11.42578125" style="517" customWidth="1"/>
    <col min="15" max="16384" width="12.5703125" style="517"/>
  </cols>
  <sheetData>
    <row r="1" spans="2:14" s="520" customFormat="1" ht="15.75">
      <c r="B1" s="868" t="s">
        <v>33</v>
      </c>
      <c r="C1" s="868"/>
      <c r="D1" s="868"/>
      <c r="E1" s="868"/>
      <c r="F1" s="868"/>
      <c r="G1" s="868"/>
      <c r="H1" s="868"/>
      <c r="I1" s="868"/>
      <c r="J1" s="868"/>
      <c r="K1" s="868"/>
      <c r="L1" s="868"/>
      <c r="M1" s="868"/>
      <c r="N1" s="868"/>
    </row>
    <row r="2" spans="2:14" s="520" customFormat="1" ht="15.75">
      <c r="B2" s="867" t="s">
        <v>671</v>
      </c>
      <c r="C2" s="867"/>
      <c r="D2" s="867"/>
      <c r="E2" s="867"/>
      <c r="F2" s="867"/>
      <c r="G2" s="867"/>
      <c r="H2" s="867"/>
      <c r="I2" s="867"/>
      <c r="J2" s="867"/>
      <c r="K2" s="867"/>
      <c r="L2" s="867"/>
      <c r="M2" s="867"/>
      <c r="N2" s="867"/>
    </row>
    <row r="3" spans="2:14" s="588" customFormat="1" ht="15.75">
      <c r="B3" s="863" t="s">
        <v>23</v>
      </c>
      <c r="C3" s="863" t="s">
        <v>503</v>
      </c>
      <c r="D3" s="869" t="s">
        <v>339</v>
      </c>
      <c r="E3" s="870"/>
      <c r="F3" s="863" t="s">
        <v>23</v>
      </c>
      <c r="G3" s="863" t="s">
        <v>504</v>
      </c>
      <c r="H3" s="863" t="s">
        <v>505</v>
      </c>
      <c r="I3" s="863" t="s">
        <v>506</v>
      </c>
      <c r="J3" s="863"/>
      <c r="K3" s="863"/>
      <c r="L3" s="863"/>
      <c r="M3" s="863"/>
      <c r="N3" s="863"/>
    </row>
    <row r="4" spans="2:14" s="588" customFormat="1" ht="15.75">
      <c r="B4" s="863"/>
      <c r="C4" s="863"/>
      <c r="D4" s="871"/>
      <c r="E4" s="872"/>
      <c r="F4" s="863"/>
      <c r="G4" s="863"/>
      <c r="H4" s="863"/>
      <c r="I4" s="863" t="s">
        <v>4</v>
      </c>
      <c r="J4" s="863"/>
      <c r="K4" s="863" t="s">
        <v>3</v>
      </c>
      <c r="L4" s="863"/>
      <c r="M4" s="863" t="s">
        <v>52</v>
      </c>
      <c r="N4" s="863"/>
    </row>
    <row r="5" spans="2:14" s="520" customFormat="1" ht="15.75">
      <c r="B5" s="864" t="s">
        <v>509</v>
      </c>
      <c r="C5" s="865"/>
      <c r="D5" s="865"/>
      <c r="E5" s="865"/>
      <c r="F5" s="865"/>
      <c r="G5" s="865"/>
      <c r="H5" s="865"/>
      <c r="I5" s="865"/>
      <c r="J5" s="865"/>
      <c r="K5" s="865"/>
      <c r="L5" s="865"/>
      <c r="M5" s="865"/>
      <c r="N5" s="866"/>
    </row>
    <row r="6" spans="2:14" ht="15.75">
      <c r="B6" s="836">
        <v>1</v>
      </c>
      <c r="C6" s="839"/>
      <c r="D6" s="857" t="s">
        <v>26</v>
      </c>
      <c r="E6" s="860" t="str">
        <f>IF(D6="Y",1,IF(D6="T",0,IF(D6="Y/T","Belum diisi","Error")))</f>
        <v>Belum diisi</v>
      </c>
      <c r="F6" s="528">
        <v>1</v>
      </c>
      <c r="G6" s="529"/>
      <c r="H6" s="589" t="str">
        <f t="shared" ref="H6:H69" si="0">IF(OR(J6="Isi Dulu",L6="Isi Dulu",J6="Isi Tujuan",L6="Isi Tujuan"),"Belum Diisi",IF(SUM(J6,L6)=2,1,IF(SUM(J6,L6)=1,0,IF(SUM(J6,L6)=0,0,"Error"))))</f>
        <v>Belum Diisi</v>
      </c>
      <c r="I6" s="590" t="s">
        <v>26</v>
      </c>
      <c r="J6" s="591" t="str">
        <f>IF($D$6="Y/T","Isi Tujuan",IF($E$6=0,0,IF(I6="Y",1,IF(I6="T",0,"Isi Dulu"))))</f>
        <v>Isi Tujuan</v>
      </c>
      <c r="K6" s="590" t="s">
        <v>26</v>
      </c>
      <c r="L6" s="591" t="str">
        <f>IF($D$6="Y/T","Isi Tujuan",IF($E$6=0,0,IF(K6="Y",1,IF(K6="T",0,"Isi Dulu"))))</f>
        <v>Isi Tujuan</v>
      </c>
      <c r="M6" s="848" t="s">
        <v>26</v>
      </c>
      <c r="N6" s="851" t="str">
        <f>IF(M6="Y",1,IF(M6="T",0,IF(M6="Y/T","Belum diisi","Error")))</f>
        <v>Belum diisi</v>
      </c>
    </row>
    <row r="7" spans="2:14" ht="15.75">
      <c r="B7" s="837"/>
      <c r="C7" s="840"/>
      <c r="D7" s="858"/>
      <c r="E7" s="861"/>
      <c r="F7" s="549">
        <v>2</v>
      </c>
      <c r="G7" s="550"/>
      <c r="H7" s="589" t="str">
        <f t="shared" si="0"/>
        <v>Belum Diisi</v>
      </c>
      <c r="I7" s="592" t="s">
        <v>26</v>
      </c>
      <c r="J7" s="593" t="str">
        <f>IF($D$6="Y/T","Isi Tujuan",IF($E$6=0,0,IF(I7="Y",1,IF(I7="T",0,"Isi Dulu"))))</f>
        <v>Isi Tujuan</v>
      </c>
      <c r="K7" s="592" t="s">
        <v>26</v>
      </c>
      <c r="L7" s="593" t="str">
        <f>IF($D$6="Y/T","Isi Tujuan",IF($E$6=0,0,IF(K7="Y",1,IF(K7="T",0,"Isi Dulu"))))</f>
        <v>Isi Tujuan</v>
      </c>
      <c r="M7" s="849"/>
      <c r="N7" s="852"/>
    </row>
    <row r="8" spans="2:14" ht="15.75">
      <c r="B8" s="837"/>
      <c r="C8" s="840"/>
      <c r="D8" s="858"/>
      <c r="E8" s="861"/>
      <c r="F8" s="549">
        <v>3</v>
      </c>
      <c r="G8" s="550"/>
      <c r="H8" s="589" t="str">
        <f t="shared" si="0"/>
        <v>Belum Diisi</v>
      </c>
      <c r="I8" s="592" t="s">
        <v>26</v>
      </c>
      <c r="J8" s="593" t="str">
        <f>IF($D$6="Y/T","Isi Tujuan",IF($E$6=0,0,IF(I8="Y",1,IF(I8="T",0,"Isi Dulu"))))</f>
        <v>Isi Tujuan</v>
      </c>
      <c r="K8" s="592" t="s">
        <v>26</v>
      </c>
      <c r="L8" s="593" t="str">
        <f>IF($D$6="Y/T","Isi Tujuan",IF($E$6=0,0,IF(K8="Y",1,IF(K8="T",0,"Isi Dulu"))))</f>
        <v>Isi Tujuan</v>
      </c>
      <c r="M8" s="849"/>
      <c r="N8" s="852"/>
    </row>
    <row r="9" spans="2:14" ht="15.75">
      <c r="B9" s="837"/>
      <c r="C9" s="840"/>
      <c r="D9" s="858"/>
      <c r="E9" s="861"/>
      <c r="F9" s="549">
        <v>4</v>
      </c>
      <c r="G9" s="550"/>
      <c r="H9" s="589" t="str">
        <f t="shared" si="0"/>
        <v>Belum Diisi</v>
      </c>
      <c r="I9" s="592" t="s">
        <v>26</v>
      </c>
      <c r="J9" s="593" t="str">
        <f>IF($D$6="Y/T","Isi Tujuan",IF($E$6=0,0,IF(I9="Y",1,IF(I9="T",0,"Isi Dulu"))))</f>
        <v>Isi Tujuan</v>
      </c>
      <c r="K9" s="592" t="s">
        <v>26</v>
      </c>
      <c r="L9" s="593" t="str">
        <f>IF($D$6="Y/T","Isi Tujuan",IF($E$6=0,0,IF(K9="Y",1,IF(K9="T",0,"Isi Dulu"))))</f>
        <v>Isi Tujuan</v>
      </c>
      <c r="M9" s="849"/>
      <c r="N9" s="852"/>
    </row>
    <row r="10" spans="2:14" ht="15.75">
      <c r="B10" s="838"/>
      <c r="C10" s="841"/>
      <c r="D10" s="859"/>
      <c r="E10" s="862"/>
      <c r="F10" s="569">
        <v>5</v>
      </c>
      <c r="G10" s="570"/>
      <c r="H10" s="594" t="str">
        <f t="shared" si="0"/>
        <v>Belum Diisi</v>
      </c>
      <c r="I10" s="595" t="s">
        <v>26</v>
      </c>
      <c r="J10" s="596" t="str">
        <f>IF($D$6="Y/T","Isi Tujuan",IF($E$6=0,0,IF(I10="Y",1,IF(I10="T",0,"Isi Dulu"))))</f>
        <v>Isi Tujuan</v>
      </c>
      <c r="K10" s="595" t="s">
        <v>26</v>
      </c>
      <c r="L10" s="596" t="str">
        <f>IF($D$6="Y/T","Isi Tujuan",IF($E$6=0,0,IF(K10="Y",1,IF(K10="T",0,"Isi Dulu"))))</f>
        <v>Isi Tujuan</v>
      </c>
      <c r="M10" s="850"/>
      <c r="N10" s="853"/>
    </row>
    <row r="11" spans="2:14" ht="15.75">
      <c r="B11" s="836">
        <v>2</v>
      </c>
      <c r="C11" s="839"/>
      <c r="D11" s="857" t="s">
        <v>26</v>
      </c>
      <c r="E11" s="860" t="str">
        <f>IF(D11="Y",1,IF(D11="T",0,IF(D11="Y/T","Belum diisi","Error")))</f>
        <v>Belum diisi</v>
      </c>
      <c r="F11" s="528">
        <v>1</v>
      </c>
      <c r="G11" s="529"/>
      <c r="H11" s="597" t="str">
        <f t="shared" si="0"/>
        <v>Belum Diisi</v>
      </c>
      <c r="I11" s="590" t="s">
        <v>26</v>
      </c>
      <c r="J11" s="591" t="str">
        <f>IF($D$11="Y/T","Isi Tujuan",IF($E$11=0,0,IF(I11="Y",1,IF(I11="T",0,"Isi Dulu"))))</f>
        <v>Isi Tujuan</v>
      </c>
      <c r="K11" s="590" t="s">
        <v>26</v>
      </c>
      <c r="L11" s="591" t="str">
        <f>IF($D$11="Y/T","Isi Tujuan",IF($E$11=0,0,IF(K11="Y",1,IF(K11="T",0,"Isi Dulu"))))</f>
        <v>Isi Tujuan</v>
      </c>
      <c r="M11" s="848" t="s">
        <v>26</v>
      </c>
      <c r="N11" s="851" t="str">
        <f>IF(M11="Y",1,IF(M11="T",0,IF(M11="Y/T","Belum diisi","Error")))</f>
        <v>Belum diisi</v>
      </c>
    </row>
    <row r="12" spans="2:14" ht="15.75">
      <c r="B12" s="837"/>
      <c r="C12" s="840"/>
      <c r="D12" s="858"/>
      <c r="E12" s="861"/>
      <c r="F12" s="549">
        <v>2</v>
      </c>
      <c r="G12" s="550"/>
      <c r="H12" s="598" t="str">
        <f t="shared" si="0"/>
        <v>Belum Diisi</v>
      </c>
      <c r="I12" s="592" t="s">
        <v>26</v>
      </c>
      <c r="J12" s="593" t="str">
        <f>IF($D$11="Y/T","Isi Tujuan",IF($E$11=0,0,IF(I12="Y",1,IF(I12="T",0,"Isi Dulu"))))</f>
        <v>Isi Tujuan</v>
      </c>
      <c r="K12" s="592" t="s">
        <v>26</v>
      </c>
      <c r="L12" s="593" t="str">
        <f>IF($D$11="Y/T","Isi Tujuan",IF($E$11=0,0,IF(K12="Y",1,IF(K12="T",0,"Isi Dulu"))))</f>
        <v>Isi Tujuan</v>
      </c>
      <c r="M12" s="849"/>
      <c r="N12" s="852"/>
    </row>
    <row r="13" spans="2:14" ht="15.75">
      <c r="B13" s="837"/>
      <c r="C13" s="840"/>
      <c r="D13" s="858"/>
      <c r="E13" s="861"/>
      <c r="F13" s="549">
        <v>3</v>
      </c>
      <c r="G13" s="550"/>
      <c r="H13" s="598" t="str">
        <f t="shared" si="0"/>
        <v>Belum Diisi</v>
      </c>
      <c r="I13" s="592" t="s">
        <v>26</v>
      </c>
      <c r="J13" s="593" t="str">
        <f>IF($D$11="Y/T","Isi Tujuan",IF($E$11=0,0,IF(I13="Y",1,IF(I13="T",0,"Isi Dulu"))))</f>
        <v>Isi Tujuan</v>
      </c>
      <c r="K13" s="592" t="s">
        <v>26</v>
      </c>
      <c r="L13" s="593" t="str">
        <f>IF($D$11="Y/T","Isi Tujuan",IF($E$11=0,0,IF(K13="Y",1,IF(K13="T",0,"Isi Dulu"))))</f>
        <v>Isi Tujuan</v>
      </c>
      <c r="M13" s="849"/>
      <c r="N13" s="852"/>
    </row>
    <row r="14" spans="2:14" ht="15.75">
      <c r="B14" s="837"/>
      <c r="C14" s="840"/>
      <c r="D14" s="858"/>
      <c r="E14" s="861"/>
      <c r="F14" s="549">
        <v>4</v>
      </c>
      <c r="G14" s="550"/>
      <c r="H14" s="598" t="str">
        <f t="shared" si="0"/>
        <v>Belum Diisi</v>
      </c>
      <c r="I14" s="592" t="s">
        <v>26</v>
      </c>
      <c r="J14" s="593" t="str">
        <f>IF($D$11="Y/T","Isi Tujuan",IF($E$11=0,0,IF(I14="Y",1,IF(I14="T",0,"Isi Dulu"))))</f>
        <v>Isi Tujuan</v>
      </c>
      <c r="K14" s="592" t="s">
        <v>26</v>
      </c>
      <c r="L14" s="593" t="str">
        <f>IF($D$11="Y/T","Isi Tujuan",IF($E$11=0,0,IF(K14="Y",1,IF(K14="T",0,"Isi Dulu"))))</f>
        <v>Isi Tujuan</v>
      </c>
      <c r="M14" s="849"/>
      <c r="N14" s="852"/>
    </row>
    <row r="15" spans="2:14" ht="15.75">
      <c r="B15" s="838"/>
      <c r="C15" s="841"/>
      <c r="D15" s="859"/>
      <c r="E15" s="862"/>
      <c r="F15" s="569">
        <v>5</v>
      </c>
      <c r="G15" s="570"/>
      <c r="H15" s="599" t="str">
        <f t="shared" si="0"/>
        <v>Belum Diisi</v>
      </c>
      <c r="I15" s="595" t="s">
        <v>26</v>
      </c>
      <c r="J15" s="596" t="str">
        <f>IF($D$11="Y/T","Isi Tujuan",IF($E$11=0,0,IF(I15="Y",1,IF(I15="T",0,"Isi Dulu"))))</f>
        <v>Isi Tujuan</v>
      </c>
      <c r="K15" s="595" t="s">
        <v>26</v>
      </c>
      <c r="L15" s="596" t="str">
        <f>IF($D$11="Y/T","Isi Tujuan",IF($E$11=0,0,IF(K15="Y",1,IF(K15="T",0,"Isi Dulu"))))</f>
        <v>Isi Tujuan</v>
      </c>
      <c r="M15" s="850"/>
      <c r="N15" s="853"/>
    </row>
    <row r="16" spans="2:14" ht="15.75">
      <c r="B16" s="836">
        <v>3</v>
      </c>
      <c r="C16" s="839"/>
      <c r="D16" s="857" t="s">
        <v>26</v>
      </c>
      <c r="E16" s="860" t="str">
        <f>IF(D16="Y",1,IF(D16="T",0,IF(D16="Y/T","Belum diisi","Error")))</f>
        <v>Belum diisi</v>
      </c>
      <c r="F16" s="528">
        <v>1</v>
      </c>
      <c r="G16" s="529"/>
      <c r="H16" s="600" t="str">
        <f t="shared" si="0"/>
        <v>Belum Diisi</v>
      </c>
      <c r="I16" s="590" t="s">
        <v>26</v>
      </c>
      <c r="J16" s="591" t="str">
        <f>IF($D$16="Y/T","Isi Tujuan",IF($E$16=0,0,IF(I16="Y",1,IF(I16="T",0,"Isi Dulu"))))</f>
        <v>Isi Tujuan</v>
      </c>
      <c r="K16" s="590" t="s">
        <v>26</v>
      </c>
      <c r="L16" s="591" t="str">
        <f>IF($D$16="Y/T","Isi Tujuan",IF($E$16=0,0,IF(K16="Y",1,IF(K16="T",0,"Isi Dulu"))))</f>
        <v>Isi Tujuan</v>
      </c>
      <c r="M16" s="848" t="s">
        <v>26</v>
      </c>
      <c r="N16" s="851" t="str">
        <f>IF(M16="Y",1,IF(M16="T",0,IF(M16="Y/T","Belum diisi","Error")))</f>
        <v>Belum diisi</v>
      </c>
    </row>
    <row r="17" spans="2:14" ht="15.75">
      <c r="B17" s="837"/>
      <c r="C17" s="840"/>
      <c r="D17" s="858"/>
      <c r="E17" s="861"/>
      <c r="F17" s="549">
        <v>2</v>
      </c>
      <c r="G17" s="550"/>
      <c r="H17" s="598" t="str">
        <f t="shared" si="0"/>
        <v>Belum Diisi</v>
      </c>
      <c r="I17" s="592" t="s">
        <v>26</v>
      </c>
      <c r="J17" s="593" t="str">
        <f>IF($D$16="Y/T","Isi Tujuan",IF($E$16=0,0,IF(I17="Y",1,IF(I17="T",0,"Isi Dulu"))))</f>
        <v>Isi Tujuan</v>
      </c>
      <c r="K17" s="592" t="s">
        <v>26</v>
      </c>
      <c r="L17" s="593" t="str">
        <f>IF($D$16="Y/T","Isi Tujuan",IF($E$16=0,0,IF(K17="Y",1,IF(K17="T",0,"Isi Dulu"))))</f>
        <v>Isi Tujuan</v>
      </c>
      <c r="M17" s="849"/>
      <c r="N17" s="852"/>
    </row>
    <row r="18" spans="2:14" ht="15.75">
      <c r="B18" s="837"/>
      <c r="C18" s="840"/>
      <c r="D18" s="858"/>
      <c r="E18" s="861"/>
      <c r="F18" s="549">
        <v>3</v>
      </c>
      <c r="G18" s="550"/>
      <c r="H18" s="598" t="str">
        <f t="shared" si="0"/>
        <v>Belum Diisi</v>
      </c>
      <c r="I18" s="592" t="s">
        <v>26</v>
      </c>
      <c r="J18" s="593" t="str">
        <f>IF($D$16="Y/T","Isi Tujuan",IF($E$16=0,0,IF(I18="Y",1,IF(I18="T",0,"Isi Dulu"))))</f>
        <v>Isi Tujuan</v>
      </c>
      <c r="K18" s="592" t="s">
        <v>26</v>
      </c>
      <c r="L18" s="593" t="str">
        <f>IF($D$16="Y/T","Isi Tujuan",IF($E$16=0,0,IF(K18="Y",1,IF(K18="T",0,"Isi Dulu"))))</f>
        <v>Isi Tujuan</v>
      </c>
      <c r="M18" s="849"/>
      <c r="N18" s="852"/>
    </row>
    <row r="19" spans="2:14" ht="15.75">
      <c r="B19" s="837"/>
      <c r="C19" s="840"/>
      <c r="D19" s="858"/>
      <c r="E19" s="861"/>
      <c r="F19" s="549">
        <v>4</v>
      </c>
      <c r="G19" s="550"/>
      <c r="H19" s="598" t="str">
        <f t="shared" si="0"/>
        <v>Belum Diisi</v>
      </c>
      <c r="I19" s="592" t="s">
        <v>26</v>
      </c>
      <c r="J19" s="593" t="str">
        <f>IF($D$16="Y/T","Isi Tujuan",IF($E$16=0,0,IF(I19="Y",1,IF(I19="T",0,"Isi Dulu"))))</f>
        <v>Isi Tujuan</v>
      </c>
      <c r="K19" s="592" t="s">
        <v>26</v>
      </c>
      <c r="L19" s="593" t="str">
        <f>IF($D$16="Y/T","Isi Tujuan",IF($E$16=0,0,IF(K19="Y",1,IF(K19="T",0,"Isi Dulu"))))</f>
        <v>Isi Tujuan</v>
      </c>
      <c r="M19" s="849"/>
      <c r="N19" s="852"/>
    </row>
    <row r="20" spans="2:14" ht="15.75">
      <c r="B20" s="838"/>
      <c r="C20" s="841"/>
      <c r="D20" s="859"/>
      <c r="E20" s="862"/>
      <c r="F20" s="569">
        <v>5</v>
      </c>
      <c r="G20" s="570"/>
      <c r="H20" s="599" t="str">
        <f t="shared" si="0"/>
        <v>Belum Diisi</v>
      </c>
      <c r="I20" s="595" t="s">
        <v>26</v>
      </c>
      <c r="J20" s="596" t="str">
        <f>IF($D$16="Y/T","Isi Tujuan",IF($E$16=0,0,IF(I20="Y",1,IF(I20="T",0,"Isi Dulu"))))</f>
        <v>Isi Tujuan</v>
      </c>
      <c r="K20" s="595" t="s">
        <v>26</v>
      </c>
      <c r="L20" s="596" t="str">
        <f>IF($D$16="Y/T","Isi Tujuan",IF($E$16=0,0,IF(K20="Y",1,IF(K20="T",0,"Isi Dulu"))))</f>
        <v>Isi Tujuan</v>
      </c>
      <c r="M20" s="850"/>
      <c r="N20" s="853"/>
    </row>
    <row r="21" spans="2:14" ht="15.75">
      <c r="B21" s="836">
        <v>4</v>
      </c>
      <c r="C21" s="839"/>
      <c r="D21" s="857" t="s">
        <v>26</v>
      </c>
      <c r="E21" s="860" t="str">
        <f>IF(D21="Y",1,IF(D21="T",0,IF(D21="Y/T","Belum diisi","Error")))</f>
        <v>Belum diisi</v>
      </c>
      <c r="F21" s="528">
        <v>1</v>
      </c>
      <c r="G21" s="529"/>
      <c r="H21" s="600" t="str">
        <f t="shared" si="0"/>
        <v>Belum Diisi</v>
      </c>
      <c r="I21" s="590" t="s">
        <v>26</v>
      </c>
      <c r="J21" s="591" t="str">
        <f>IF($D$21="Y/T","Isi Tujuan",IF($E$21=0,0,IF(I21="Y",1,IF(I21="T",0,"Isi Dulu"))))</f>
        <v>Isi Tujuan</v>
      </c>
      <c r="K21" s="590" t="s">
        <v>26</v>
      </c>
      <c r="L21" s="591" t="str">
        <f>IF($D$21="Y/T","Isi Tujuan",IF($E$21=0,0,IF(K21="Y",1,IF(K21="T",0,"Isi Dulu"))))</f>
        <v>Isi Tujuan</v>
      </c>
      <c r="M21" s="848" t="s">
        <v>26</v>
      </c>
      <c r="N21" s="851" t="str">
        <f>IF(M21="Y",1,IF(M21="T",0,IF(M21="Y/T","Belum diisi","Error")))</f>
        <v>Belum diisi</v>
      </c>
    </row>
    <row r="22" spans="2:14" ht="15.75">
      <c r="B22" s="837"/>
      <c r="C22" s="840"/>
      <c r="D22" s="858"/>
      <c r="E22" s="861"/>
      <c r="F22" s="549">
        <v>2</v>
      </c>
      <c r="G22" s="550"/>
      <c r="H22" s="598" t="str">
        <f t="shared" si="0"/>
        <v>Belum Diisi</v>
      </c>
      <c r="I22" s="592" t="s">
        <v>26</v>
      </c>
      <c r="J22" s="593" t="str">
        <f>IF($D$21="Y/T","Isi Tujuan",IF($E$21=0,0,IF(I22="Y",1,IF(I22="T",0,"Isi Dulu"))))</f>
        <v>Isi Tujuan</v>
      </c>
      <c r="K22" s="592" t="s">
        <v>26</v>
      </c>
      <c r="L22" s="593" t="str">
        <f>IF($D$21="Y/T","Isi Tujuan",IF($E$21=0,0,IF(K22="Y",1,IF(K22="T",0,"Isi Dulu"))))</f>
        <v>Isi Tujuan</v>
      </c>
      <c r="M22" s="849"/>
      <c r="N22" s="852"/>
    </row>
    <row r="23" spans="2:14" ht="15.75">
      <c r="B23" s="837"/>
      <c r="C23" s="840"/>
      <c r="D23" s="858"/>
      <c r="E23" s="861"/>
      <c r="F23" s="549">
        <v>3</v>
      </c>
      <c r="G23" s="550"/>
      <c r="H23" s="598" t="str">
        <f t="shared" si="0"/>
        <v>Belum Diisi</v>
      </c>
      <c r="I23" s="592" t="s">
        <v>26</v>
      </c>
      <c r="J23" s="593" t="str">
        <f>IF($D$21="Y/T","Isi Tujuan",IF($E$21=0,0,IF(I23="Y",1,IF(I23="T",0,"Isi Dulu"))))</f>
        <v>Isi Tujuan</v>
      </c>
      <c r="K23" s="592" t="s">
        <v>26</v>
      </c>
      <c r="L23" s="593" t="str">
        <f>IF($D$21="Y/T","Isi Tujuan",IF($E$21=0,0,IF(K23="Y",1,IF(K23="T",0,"Isi Dulu"))))</f>
        <v>Isi Tujuan</v>
      </c>
      <c r="M23" s="849"/>
      <c r="N23" s="852"/>
    </row>
    <row r="24" spans="2:14" ht="15.75">
      <c r="B24" s="837"/>
      <c r="C24" s="840"/>
      <c r="D24" s="858"/>
      <c r="E24" s="861"/>
      <c r="F24" s="549">
        <v>4</v>
      </c>
      <c r="G24" s="550"/>
      <c r="H24" s="598" t="str">
        <f t="shared" si="0"/>
        <v>Belum Diisi</v>
      </c>
      <c r="I24" s="592" t="s">
        <v>26</v>
      </c>
      <c r="J24" s="593" t="str">
        <f>IF($D$21="Y/T","Isi Tujuan",IF($E$21=0,0,IF(I24="Y",1,IF(I24="T",0,"Isi Dulu"))))</f>
        <v>Isi Tujuan</v>
      </c>
      <c r="K24" s="592" t="s">
        <v>26</v>
      </c>
      <c r="L24" s="593" t="str">
        <f>IF($D$21="Y/T","Isi Tujuan",IF($E$21=0,0,IF(K24="Y",1,IF(K24="T",0,"Isi Dulu"))))</f>
        <v>Isi Tujuan</v>
      </c>
      <c r="M24" s="849"/>
      <c r="N24" s="852"/>
    </row>
    <row r="25" spans="2:14" ht="15.75">
      <c r="B25" s="838"/>
      <c r="C25" s="841"/>
      <c r="D25" s="859"/>
      <c r="E25" s="862"/>
      <c r="F25" s="569">
        <v>5</v>
      </c>
      <c r="G25" s="570"/>
      <c r="H25" s="599" t="str">
        <f t="shared" si="0"/>
        <v>Belum Diisi</v>
      </c>
      <c r="I25" s="595" t="s">
        <v>26</v>
      </c>
      <c r="J25" s="596" t="str">
        <f>IF($D$21="Y/T","Isi Tujuan",IF($E$21=0,0,IF(I25="Y",1,IF(I25="T",0,"Isi Dulu"))))</f>
        <v>Isi Tujuan</v>
      </c>
      <c r="K25" s="595" t="s">
        <v>26</v>
      </c>
      <c r="L25" s="596" t="str">
        <f>IF($D$21="Y/T","Isi Tujuan",IF($E$21=0,0,IF(K25="Y",1,IF(K25="T",0,"Isi Dulu"))))</f>
        <v>Isi Tujuan</v>
      </c>
      <c r="M25" s="850"/>
      <c r="N25" s="853"/>
    </row>
    <row r="26" spans="2:14" ht="15.75">
      <c r="B26" s="836">
        <v>5</v>
      </c>
      <c r="C26" s="839"/>
      <c r="D26" s="857" t="s">
        <v>26</v>
      </c>
      <c r="E26" s="860" t="str">
        <f>IF(D26="Y",1,IF(D26="T",0,IF(D26="Y/T","Belum diisi","Error")))</f>
        <v>Belum diisi</v>
      </c>
      <c r="F26" s="528">
        <v>1</v>
      </c>
      <c r="G26" s="529"/>
      <c r="H26" s="600" t="str">
        <f t="shared" si="0"/>
        <v>Belum Diisi</v>
      </c>
      <c r="I26" s="590" t="s">
        <v>26</v>
      </c>
      <c r="J26" s="591" t="str">
        <f>IF($D$26="Y/T","Isi Tujuan",IF($E$26=0,0,IF(I26="Y",1,IF(I26="T",0,"Isi Dulu"))))</f>
        <v>Isi Tujuan</v>
      </c>
      <c r="K26" s="590" t="s">
        <v>26</v>
      </c>
      <c r="L26" s="591" t="str">
        <f>IF($D$26="Y/T","Isi Tujuan",IF($E$26=0,0,IF(K26="Y",1,IF(K26="T",0,"Isi Dulu"))))</f>
        <v>Isi Tujuan</v>
      </c>
      <c r="M26" s="848" t="s">
        <v>26</v>
      </c>
      <c r="N26" s="851" t="str">
        <f>IF(M26="Y",1,IF(M26="T",0,IF(M26="Y/T","Belum diisi","Error")))</f>
        <v>Belum diisi</v>
      </c>
    </row>
    <row r="27" spans="2:14" ht="15.75">
      <c r="B27" s="837"/>
      <c r="C27" s="840"/>
      <c r="D27" s="858"/>
      <c r="E27" s="861"/>
      <c r="F27" s="549">
        <v>2</v>
      </c>
      <c r="G27" s="550"/>
      <c r="H27" s="598" t="str">
        <f t="shared" si="0"/>
        <v>Belum Diisi</v>
      </c>
      <c r="I27" s="592" t="s">
        <v>26</v>
      </c>
      <c r="J27" s="593" t="str">
        <f>IF($D$26="Y/T","Isi Tujuan",IF($E$26=0,0,IF(I27="Y",1,IF(I27="T",0,"Isi Dulu"))))</f>
        <v>Isi Tujuan</v>
      </c>
      <c r="K27" s="592" t="s">
        <v>26</v>
      </c>
      <c r="L27" s="593" t="str">
        <f>IF($D$26="Y/T","Isi Tujuan",IF($E$26=0,0,IF(K27="Y",1,IF(K27="T",0,"Isi Dulu"))))</f>
        <v>Isi Tujuan</v>
      </c>
      <c r="M27" s="849"/>
      <c r="N27" s="852"/>
    </row>
    <row r="28" spans="2:14" ht="15.75">
      <c r="B28" s="837"/>
      <c r="C28" s="840"/>
      <c r="D28" s="858"/>
      <c r="E28" s="861"/>
      <c r="F28" s="549">
        <v>3</v>
      </c>
      <c r="G28" s="550"/>
      <c r="H28" s="598" t="str">
        <f t="shared" si="0"/>
        <v>Belum Diisi</v>
      </c>
      <c r="I28" s="592" t="s">
        <v>26</v>
      </c>
      <c r="J28" s="593" t="str">
        <f>IF($D$26="Y/T","Isi Tujuan",IF($E$26=0,0,IF(I28="Y",1,IF(I28="T",0,"Isi Dulu"))))</f>
        <v>Isi Tujuan</v>
      </c>
      <c r="K28" s="592" t="s">
        <v>26</v>
      </c>
      <c r="L28" s="593" t="str">
        <f>IF($D$26="Y/T","Isi Tujuan",IF($E$26=0,0,IF(K28="Y",1,IF(K28="T",0,"Isi Dulu"))))</f>
        <v>Isi Tujuan</v>
      </c>
      <c r="M28" s="849"/>
      <c r="N28" s="852"/>
    </row>
    <row r="29" spans="2:14" ht="15.75">
      <c r="B29" s="837"/>
      <c r="C29" s="840"/>
      <c r="D29" s="858"/>
      <c r="E29" s="861"/>
      <c r="F29" s="549">
        <v>4</v>
      </c>
      <c r="G29" s="550"/>
      <c r="H29" s="598" t="str">
        <f t="shared" si="0"/>
        <v>Belum Diisi</v>
      </c>
      <c r="I29" s="592" t="s">
        <v>26</v>
      </c>
      <c r="J29" s="593" t="str">
        <f>IF($D$26="Y/T","Isi Tujuan",IF($E$26=0,0,IF(I29="Y",1,IF(I29="T",0,"Isi Dulu"))))</f>
        <v>Isi Tujuan</v>
      </c>
      <c r="K29" s="592" t="s">
        <v>26</v>
      </c>
      <c r="L29" s="593" t="str">
        <f>IF($D$26="Y/T","Isi Tujuan",IF($E$26=0,0,IF(K29="Y",1,IF(K29="T",0,"Isi Dulu"))))</f>
        <v>Isi Tujuan</v>
      </c>
      <c r="M29" s="849"/>
      <c r="N29" s="852"/>
    </row>
    <row r="30" spans="2:14" ht="15.75">
      <c r="B30" s="838"/>
      <c r="C30" s="841"/>
      <c r="D30" s="859"/>
      <c r="E30" s="862"/>
      <c r="F30" s="569">
        <v>5</v>
      </c>
      <c r="G30" s="570"/>
      <c r="H30" s="599" t="str">
        <f t="shared" si="0"/>
        <v>Belum Diisi</v>
      </c>
      <c r="I30" s="595" t="s">
        <v>26</v>
      </c>
      <c r="J30" s="596" t="str">
        <f>IF($D$26="Y/T","Isi Tujuan",IF($E$26=0,0,IF(I30="Y",1,IF(I30="T",0,"Isi Dulu"))))</f>
        <v>Isi Tujuan</v>
      </c>
      <c r="K30" s="595" t="s">
        <v>26</v>
      </c>
      <c r="L30" s="596" t="str">
        <f>IF($D$26="Y/T","Isi Tujuan",IF($E$26=0,0,IF(K30="Y",1,IF(K30="T",0,"Isi Dulu"))))</f>
        <v>Isi Tujuan</v>
      </c>
      <c r="M30" s="850"/>
      <c r="N30" s="853"/>
    </row>
    <row r="31" spans="2:14" ht="15.75">
      <c r="B31" s="836">
        <v>6</v>
      </c>
      <c r="C31" s="839"/>
      <c r="D31" s="857" t="s">
        <v>26</v>
      </c>
      <c r="E31" s="860" t="str">
        <f>IF(D31="Y",1,IF(D31="T",0,IF(D31="Y/T","Belum diisi","Error")))</f>
        <v>Belum diisi</v>
      </c>
      <c r="F31" s="528">
        <v>1</v>
      </c>
      <c r="G31" s="529"/>
      <c r="H31" s="600" t="str">
        <f t="shared" si="0"/>
        <v>Belum Diisi</v>
      </c>
      <c r="I31" s="590" t="s">
        <v>26</v>
      </c>
      <c r="J31" s="591" t="str">
        <f>IF($D$31="Y/T","Isi Tujuan",IF($E$31=0,0,IF(I31="Y",1,IF(I31="T",0,"Isi Dulu"))))</f>
        <v>Isi Tujuan</v>
      </c>
      <c r="K31" s="590" t="s">
        <v>26</v>
      </c>
      <c r="L31" s="591" t="str">
        <f>IF($D$31="Y/T","Isi Tujuan",IF($E$31=0,0,IF(K31="Y",1,IF(K31="T",0,"Isi Dulu"))))</f>
        <v>Isi Tujuan</v>
      </c>
      <c r="M31" s="848" t="s">
        <v>26</v>
      </c>
      <c r="N31" s="851" t="str">
        <f>IF(M31="Y",1,IF(M31="T",0,IF(M31="Y/T","Belum diisi","Error")))</f>
        <v>Belum diisi</v>
      </c>
    </row>
    <row r="32" spans="2:14" ht="15.75">
      <c r="B32" s="837"/>
      <c r="C32" s="840"/>
      <c r="D32" s="858"/>
      <c r="E32" s="861"/>
      <c r="F32" s="549">
        <v>2</v>
      </c>
      <c r="G32" s="550"/>
      <c r="H32" s="598" t="str">
        <f t="shared" si="0"/>
        <v>Belum Diisi</v>
      </c>
      <c r="I32" s="592" t="s">
        <v>26</v>
      </c>
      <c r="J32" s="593" t="str">
        <f>IF($D$31="Y/T","Isi Tujuan",IF($E$31=0,0,IF(I32="Y",1,IF(I32="T",0,"Isi Dulu"))))</f>
        <v>Isi Tujuan</v>
      </c>
      <c r="K32" s="592" t="s">
        <v>26</v>
      </c>
      <c r="L32" s="593" t="str">
        <f>IF($D$31="Y/T","Isi Tujuan",IF($E$31=0,0,IF(K32="Y",1,IF(K32="T",0,"Isi Dulu"))))</f>
        <v>Isi Tujuan</v>
      </c>
      <c r="M32" s="849"/>
      <c r="N32" s="852"/>
    </row>
    <row r="33" spans="2:14" ht="15.75">
      <c r="B33" s="837"/>
      <c r="C33" s="840"/>
      <c r="D33" s="858"/>
      <c r="E33" s="861"/>
      <c r="F33" s="549">
        <v>3</v>
      </c>
      <c r="G33" s="550"/>
      <c r="H33" s="598" t="str">
        <f t="shared" si="0"/>
        <v>Belum Diisi</v>
      </c>
      <c r="I33" s="592" t="s">
        <v>26</v>
      </c>
      <c r="J33" s="593" t="str">
        <f>IF($D$31="Y/T","Isi Tujuan",IF($E$31=0,0,IF(I33="Y",1,IF(I33="T",0,"Isi Dulu"))))</f>
        <v>Isi Tujuan</v>
      </c>
      <c r="K33" s="592" t="s">
        <v>26</v>
      </c>
      <c r="L33" s="593" t="str">
        <f>IF($D$31="Y/T","Isi Tujuan",IF($E$31=0,0,IF(K33="Y",1,IF(K33="T",0,"Isi Dulu"))))</f>
        <v>Isi Tujuan</v>
      </c>
      <c r="M33" s="849"/>
      <c r="N33" s="852"/>
    </row>
    <row r="34" spans="2:14" ht="15.75">
      <c r="B34" s="837"/>
      <c r="C34" s="840"/>
      <c r="D34" s="858"/>
      <c r="E34" s="861"/>
      <c r="F34" s="549">
        <v>4</v>
      </c>
      <c r="G34" s="550"/>
      <c r="H34" s="598" t="str">
        <f t="shared" si="0"/>
        <v>Belum Diisi</v>
      </c>
      <c r="I34" s="592" t="s">
        <v>26</v>
      </c>
      <c r="J34" s="593" t="str">
        <f>IF($D$31="Y/T","Isi Tujuan",IF($E$31=0,0,IF(I34="Y",1,IF(I34="T",0,"Isi Dulu"))))</f>
        <v>Isi Tujuan</v>
      </c>
      <c r="K34" s="592" t="s">
        <v>26</v>
      </c>
      <c r="L34" s="593" t="str">
        <f>IF($D$31="Y/T","Isi Tujuan",IF($E$31=0,0,IF(K34="Y",1,IF(K34="T",0,"Isi Dulu"))))</f>
        <v>Isi Tujuan</v>
      </c>
      <c r="M34" s="849"/>
      <c r="N34" s="852"/>
    </row>
    <row r="35" spans="2:14" ht="15.75">
      <c r="B35" s="838"/>
      <c r="C35" s="841"/>
      <c r="D35" s="859"/>
      <c r="E35" s="862"/>
      <c r="F35" s="569">
        <v>5</v>
      </c>
      <c r="G35" s="570"/>
      <c r="H35" s="599" t="str">
        <f t="shared" si="0"/>
        <v>Belum Diisi</v>
      </c>
      <c r="I35" s="595" t="s">
        <v>26</v>
      </c>
      <c r="J35" s="596" t="str">
        <f>IF($D$31="Y/T","Isi Tujuan",IF($E$31=0,0,IF(I35="Y",1,IF(I35="T",0,"Isi Dulu"))))</f>
        <v>Isi Tujuan</v>
      </c>
      <c r="K35" s="595" t="s">
        <v>26</v>
      </c>
      <c r="L35" s="596" t="str">
        <f>IF($D$31="Y/T","Isi Tujuan",IF($E$31=0,0,IF(K35="Y",1,IF(K35="T",0,"Isi Dulu"))))</f>
        <v>Isi Tujuan</v>
      </c>
      <c r="M35" s="850"/>
      <c r="N35" s="853"/>
    </row>
    <row r="36" spans="2:14" ht="15.75">
      <c r="B36" s="836">
        <v>7</v>
      </c>
      <c r="C36" s="839"/>
      <c r="D36" s="857" t="s">
        <v>26</v>
      </c>
      <c r="E36" s="860" t="str">
        <f>IF(D36="Y",1,IF(D36="T",0,IF(D36="Y/T","Belum diisi","Error")))</f>
        <v>Belum diisi</v>
      </c>
      <c r="F36" s="528">
        <v>1</v>
      </c>
      <c r="G36" s="529"/>
      <c r="H36" s="600" t="str">
        <f t="shared" si="0"/>
        <v>Belum Diisi</v>
      </c>
      <c r="I36" s="590" t="s">
        <v>26</v>
      </c>
      <c r="J36" s="591" t="str">
        <f>IF($D$36="Y/T","Isi Tujuan",IF($E$36=0,0,IF(I36="Y",1,IF(I36="T",0,"Isi Dulu"))))</f>
        <v>Isi Tujuan</v>
      </c>
      <c r="K36" s="590" t="s">
        <v>26</v>
      </c>
      <c r="L36" s="591" t="str">
        <f>IF($D$36="Y/T","Isi Tujuan",IF($E$36=0,0,IF(K36="Y",1,IF(K36="T",0,"Isi Dulu"))))</f>
        <v>Isi Tujuan</v>
      </c>
      <c r="M36" s="848" t="s">
        <v>26</v>
      </c>
      <c r="N36" s="851" t="str">
        <f>IF(M36="Y",1,IF(M36="T",0,IF(M36="Y/T","Belum diisi","Error")))</f>
        <v>Belum diisi</v>
      </c>
    </row>
    <row r="37" spans="2:14" ht="15.75">
      <c r="B37" s="837"/>
      <c r="C37" s="840"/>
      <c r="D37" s="858"/>
      <c r="E37" s="861"/>
      <c r="F37" s="549">
        <v>2</v>
      </c>
      <c r="G37" s="550"/>
      <c r="H37" s="598" t="str">
        <f t="shared" si="0"/>
        <v>Belum Diisi</v>
      </c>
      <c r="I37" s="592" t="s">
        <v>26</v>
      </c>
      <c r="J37" s="593" t="str">
        <f>IF($D$36="Y/T","Isi Tujuan",IF($E$36=0,0,IF(I37="Y",1,IF(I37="T",0,"Isi Dulu"))))</f>
        <v>Isi Tujuan</v>
      </c>
      <c r="K37" s="592" t="s">
        <v>26</v>
      </c>
      <c r="L37" s="593" t="str">
        <f>IF($D$36="Y/T","Isi Tujuan",IF($E$36=0,0,IF(K37="Y",1,IF(K37="T",0,"Isi Dulu"))))</f>
        <v>Isi Tujuan</v>
      </c>
      <c r="M37" s="849"/>
      <c r="N37" s="852"/>
    </row>
    <row r="38" spans="2:14" ht="15.75">
      <c r="B38" s="837"/>
      <c r="C38" s="840"/>
      <c r="D38" s="858"/>
      <c r="E38" s="861"/>
      <c r="F38" s="549">
        <v>3</v>
      </c>
      <c r="G38" s="550"/>
      <c r="H38" s="598" t="str">
        <f t="shared" si="0"/>
        <v>Belum Diisi</v>
      </c>
      <c r="I38" s="592" t="s">
        <v>26</v>
      </c>
      <c r="J38" s="593" t="str">
        <f>IF($D$36="Y/T","Isi Tujuan",IF($E$36=0,0,IF(I38="Y",1,IF(I38="T",0,"Isi Dulu"))))</f>
        <v>Isi Tujuan</v>
      </c>
      <c r="K38" s="592" t="s">
        <v>26</v>
      </c>
      <c r="L38" s="593" t="str">
        <f>IF($D$36="Y/T","Isi Tujuan",IF($E$36=0,0,IF(K38="Y",1,IF(K38="T",0,"Isi Dulu"))))</f>
        <v>Isi Tujuan</v>
      </c>
      <c r="M38" s="849"/>
      <c r="N38" s="852"/>
    </row>
    <row r="39" spans="2:14" ht="15.75">
      <c r="B39" s="837"/>
      <c r="C39" s="840"/>
      <c r="D39" s="858"/>
      <c r="E39" s="861"/>
      <c r="F39" s="549">
        <v>4</v>
      </c>
      <c r="G39" s="550"/>
      <c r="H39" s="598" t="str">
        <f t="shared" si="0"/>
        <v>Belum Diisi</v>
      </c>
      <c r="I39" s="592" t="s">
        <v>26</v>
      </c>
      <c r="J39" s="593" t="str">
        <f>IF($D$36="Y/T","Isi Tujuan",IF($E$36=0,0,IF(I39="Y",1,IF(I39="T",0,"Isi Dulu"))))</f>
        <v>Isi Tujuan</v>
      </c>
      <c r="K39" s="592" t="s">
        <v>26</v>
      </c>
      <c r="L39" s="593" t="str">
        <f>IF($D$36="Y/T","Isi Tujuan",IF($E$36=0,0,IF(K39="Y",1,IF(K39="T",0,"Isi Dulu"))))</f>
        <v>Isi Tujuan</v>
      </c>
      <c r="M39" s="849"/>
      <c r="N39" s="852"/>
    </row>
    <row r="40" spans="2:14" ht="15.75">
      <c r="B40" s="838"/>
      <c r="C40" s="841"/>
      <c r="D40" s="859"/>
      <c r="E40" s="862"/>
      <c r="F40" s="569">
        <v>5</v>
      </c>
      <c r="G40" s="570"/>
      <c r="H40" s="599" t="str">
        <f t="shared" si="0"/>
        <v>Belum Diisi</v>
      </c>
      <c r="I40" s="595" t="s">
        <v>26</v>
      </c>
      <c r="J40" s="596" t="str">
        <f>IF($D$36="Y/T","Isi Tujuan",IF($E$36=0,0,IF(I40="Y",1,IF(I40="T",0,"Isi Dulu"))))</f>
        <v>Isi Tujuan</v>
      </c>
      <c r="K40" s="595" t="s">
        <v>26</v>
      </c>
      <c r="L40" s="596" t="str">
        <f>IF($D$36="Y/T","Isi Tujuan",IF($E$36=0,0,IF(K40="Y",1,IF(K40="T",0,"Isi Dulu"))))</f>
        <v>Isi Tujuan</v>
      </c>
      <c r="M40" s="850"/>
      <c r="N40" s="853"/>
    </row>
    <row r="41" spans="2:14" ht="15.75">
      <c r="B41" s="836">
        <v>8</v>
      </c>
      <c r="C41" s="839"/>
      <c r="D41" s="857" t="s">
        <v>26</v>
      </c>
      <c r="E41" s="860" t="str">
        <f>IF(D41="Y",1,IF(D41="T",0,IF(D41="Y/T","Belum diisi","Error")))</f>
        <v>Belum diisi</v>
      </c>
      <c r="F41" s="528">
        <v>1</v>
      </c>
      <c r="G41" s="529"/>
      <c r="H41" s="600" t="str">
        <f t="shared" si="0"/>
        <v>Belum Diisi</v>
      </c>
      <c r="I41" s="590" t="s">
        <v>26</v>
      </c>
      <c r="J41" s="591" t="str">
        <f>IF($D$41="Y/T","Isi Tujuan",IF($E$41=0,0,IF(I41="Y",1,IF(I41="T",0,"Isi Dulu"))))</f>
        <v>Isi Tujuan</v>
      </c>
      <c r="K41" s="590" t="s">
        <v>26</v>
      </c>
      <c r="L41" s="591" t="str">
        <f>IF($D$41="Y/T","Isi Tujuan",IF($E$41=0,0,IF(K41="Y",1,IF(K41="T",0,"Isi Dulu"))))</f>
        <v>Isi Tujuan</v>
      </c>
      <c r="M41" s="848" t="s">
        <v>26</v>
      </c>
      <c r="N41" s="851" t="str">
        <f>IF(M41="Y",1,IF(M41="T",0,IF(M41="Y/T","Belum diisi","Error")))</f>
        <v>Belum diisi</v>
      </c>
    </row>
    <row r="42" spans="2:14" ht="15.75">
      <c r="B42" s="837"/>
      <c r="C42" s="840"/>
      <c r="D42" s="858"/>
      <c r="E42" s="861"/>
      <c r="F42" s="549">
        <v>2</v>
      </c>
      <c r="G42" s="550"/>
      <c r="H42" s="598" t="str">
        <f t="shared" si="0"/>
        <v>Belum Diisi</v>
      </c>
      <c r="I42" s="592" t="s">
        <v>26</v>
      </c>
      <c r="J42" s="593" t="str">
        <f>IF($D$41="Y/T","Isi Tujuan",IF($E$41=0,0,IF(I42="Y",1,IF(I42="T",0,"Isi Dulu"))))</f>
        <v>Isi Tujuan</v>
      </c>
      <c r="K42" s="592" t="s">
        <v>26</v>
      </c>
      <c r="L42" s="593" t="str">
        <f>IF($D$41="Y/T","Isi Tujuan",IF($E$41=0,0,IF(K42="Y",1,IF(K42="T",0,"Isi Dulu"))))</f>
        <v>Isi Tujuan</v>
      </c>
      <c r="M42" s="849"/>
      <c r="N42" s="852"/>
    </row>
    <row r="43" spans="2:14" ht="15.75">
      <c r="B43" s="837"/>
      <c r="C43" s="840"/>
      <c r="D43" s="858"/>
      <c r="E43" s="861"/>
      <c r="F43" s="549">
        <v>3</v>
      </c>
      <c r="G43" s="550"/>
      <c r="H43" s="598" t="str">
        <f t="shared" si="0"/>
        <v>Belum Diisi</v>
      </c>
      <c r="I43" s="592" t="s">
        <v>26</v>
      </c>
      <c r="J43" s="593" t="str">
        <f>IF($D$41="Y/T","Isi Tujuan",IF($E$41=0,0,IF(I43="Y",1,IF(I43="T",0,"Isi Dulu"))))</f>
        <v>Isi Tujuan</v>
      </c>
      <c r="K43" s="592" t="s">
        <v>26</v>
      </c>
      <c r="L43" s="593" t="str">
        <f>IF($D$41="Y/T","Isi Tujuan",IF($E$41=0,0,IF(K43="Y",1,IF(K43="T",0,"Isi Dulu"))))</f>
        <v>Isi Tujuan</v>
      </c>
      <c r="M43" s="849"/>
      <c r="N43" s="852"/>
    </row>
    <row r="44" spans="2:14" ht="15.75">
      <c r="B44" s="837"/>
      <c r="C44" s="840"/>
      <c r="D44" s="858"/>
      <c r="E44" s="861"/>
      <c r="F44" s="549">
        <v>4</v>
      </c>
      <c r="G44" s="550"/>
      <c r="H44" s="598" t="str">
        <f t="shared" si="0"/>
        <v>Belum Diisi</v>
      </c>
      <c r="I44" s="592" t="s">
        <v>26</v>
      </c>
      <c r="J44" s="593" t="str">
        <f>IF($D$41="Y/T","Isi Tujuan",IF($E$41=0,0,IF(I44="Y",1,IF(I44="T",0,"Isi Dulu"))))</f>
        <v>Isi Tujuan</v>
      </c>
      <c r="K44" s="592" t="s">
        <v>26</v>
      </c>
      <c r="L44" s="593" t="str">
        <f>IF($D$41="Y/T","Isi Tujuan",IF($E$41=0,0,IF(K44="Y",1,IF(K44="T",0,"Isi Dulu"))))</f>
        <v>Isi Tujuan</v>
      </c>
      <c r="M44" s="849"/>
      <c r="N44" s="852"/>
    </row>
    <row r="45" spans="2:14" ht="15.75">
      <c r="B45" s="838"/>
      <c r="C45" s="841"/>
      <c r="D45" s="859"/>
      <c r="E45" s="862"/>
      <c r="F45" s="569">
        <v>5</v>
      </c>
      <c r="G45" s="570"/>
      <c r="H45" s="599" t="str">
        <f t="shared" si="0"/>
        <v>Belum Diisi</v>
      </c>
      <c r="I45" s="595" t="s">
        <v>26</v>
      </c>
      <c r="J45" s="596" t="str">
        <f>IF($D$41="Y/T","Isi Tujuan",IF($E$41=0,0,IF(I45="Y",1,IF(I45="T",0,"Isi Dulu"))))</f>
        <v>Isi Tujuan</v>
      </c>
      <c r="K45" s="595" t="s">
        <v>26</v>
      </c>
      <c r="L45" s="596" t="str">
        <f>IF($D$41="Y/T","Isi Tujuan",IF($E$41=0,0,IF(K45="Y",1,IF(K45="T",0,"Isi Dulu"))))</f>
        <v>Isi Tujuan</v>
      </c>
      <c r="M45" s="850"/>
      <c r="N45" s="853"/>
    </row>
    <row r="46" spans="2:14" ht="15.75">
      <c r="B46" s="836">
        <v>9</v>
      </c>
      <c r="C46" s="839"/>
      <c r="D46" s="857" t="s">
        <v>26</v>
      </c>
      <c r="E46" s="860" t="str">
        <f>IF(D46="Y",1,IF(D46="T",0,IF(D46="Y/T","Belum diisi","Error")))</f>
        <v>Belum diisi</v>
      </c>
      <c r="F46" s="528">
        <v>1</v>
      </c>
      <c r="G46" s="529"/>
      <c r="H46" s="600" t="str">
        <f t="shared" si="0"/>
        <v>Belum Diisi</v>
      </c>
      <c r="I46" s="590" t="s">
        <v>26</v>
      </c>
      <c r="J46" s="591" t="str">
        <f>IF($D$46="Y/T","Isi Tujuan",IF($E$46=0,0,IF(I46="Y",1,IF(I46="T",0,"Isi Dulu"))))</f>
        <v>Isi Tujuan</v>
      </c>
      <c r="K46" s="590" t="s">
        <v>26</v>
      </c>
      <c r="L46" s="591" t="str">
        <f>IF($D$46="Y/T","Isi Tujuan",IF($E$46=0,0,IF(K46="Y",1,IF(K46="T",0,"Isi Dulu"))))</f>
        <v>Isi Tujuan</v>
      </c>
      <c r="M46" s="848" t="s">
        <v>26</v>
      </c>
      <c r="N46" s="851" t="str">
        <f>IF(M46="Y",1,IF(M46="T",0,IF(M46="Y/T","Belum diisi","Error")))</f>
        <v>Belum diisi</v>
      </c>
    </row>
    <row r="47" spans="2:14" ht="15.75">
      <c r="B47" s="837"/>
      <c r="C47" s="840"/>
      <c r="D47" s="858"/>
      <c r="E47" s="861"/>
      <c r="F47" s="549">
        <v>2</v>
      </c>
      <c r="G47" s="550"/>
      <c r="H47" s="598" t="str">
        <f t="shared" si="0"/>
        <v>Belum Diisi</v>
      </c>
      <c r="I47" s="592" t="s">
        <v>26</v>
      </c>
      <c r="J47" s="593" t="str">
        <f>IF($D$46="Y/T","Isi Tujuan",IF($E$46=0,0,IF(I47="Y",1,IF(I47="T",0,"Isi Dulu"))))</f>
        <v>Isi Tujuan</v>
      </c>
      <c r="K47" s="592" t="s">
        <v>26</v>
      </c>
      <c r="L47" s="593" t="str">
        <f>IF($D$46="Y/T","Isi Tujuan",IF($E$46=0,0,IF(K47="Y",1,IF(K47="T",0,"Isi Dulu"))))</f>
        <v>Isi Tujuan</v>
      </c>
      <c r="M47" s="849"/>
      <c r="N47" s="852"/>
    </row>
    <row r="48" spans="2:14" ht="15.75">
      <c r="B48" s="837"/>
      <c r="C48" s="840"/>
      <c r="D48" s="858"/>
      <c r="E48" s="861"/>
      <c r="F48" s="549">
        <v>3</v>
      </c>
      <c r="G48" s="550"/>
      <c r="H48" s="598" t="str">
        <f t="shared" si="0"/>
        <v>Belum Diisi</v>
      </c>
      <c r="I48" s="592" t="s">
        <v>26</v>
      </c>
      <c r="J48" s="593" t="str">
        <f>IF($D$46="Y/T","Isi Tujuan",IF($E$46=0,0,IF(I48="Y",1,IF(I48="T",0,"Isi Dulu"))))</f>
        <v>Isi Tujuan</v>
      </c>
      <c r="K48" s="592" t="s">
        <v>26</v>
      </c>
      <c r="L48" s="593" t="str">
        <f>IF($D$46="Y/T","Isi Tujuan",IF($E$46=0,0,IF(K48="Y",1,IF(K48="T",0,"Isi Dulu"))))</f>
        <v>Isi Tujuan</v>
      </c>
      <c r="M48" s="849"/>
      <c r="N48" s="852"/>
    </row>
    <row r="49" spans="2:14" ht="15.75">
      <c r="B49" s="837"/>
      <c r="C49" s="840"/>
      <c r="D49" s="858"/>
      <c r="E49" s="861"/>
      <c r="F49" s="549">
        <v>4</v>
      </c>
      <c r="G49" s="550"/>
      <c r="H49" s="598" t="str">
        <f t="shared" si="0"/>
        <v>Belum Diisi</v>
      </c>
      <c r="I49" s="592" t="s">
        <v>26</v>
      </c>
      <c r="J49" s="593" t="str">
        <f>IF($D$46="Y/T","Isi Tujuan",IF($E$46=0,0,IF(I49="Y",1,IF(I49="T",0,"Isi Dulu"))))</f>
        <v>Isi Tujuan</v>
      </c>
      <c r="K49" s="592" t="s">
        <v>26</v>
      </c>
      <c r="L49" s="593" t="str">
        <f>IF($D$46="Y/T","Isi Tujuan",IF($E$46=0,0,IF(K49="Y",1,IF(K49="T",0,"Isi Dulu"))))</f>
        <v>Isi Tujuan</v>
      </c>
      <c r="M49" s="849"/>
      <c r="N49" s="852"/>
    </row>
    <row r="50" spans="2:14" ht="15.75">
      <c r="B50" s="838"/>
      <c r="C50" s="841"/>
      <c r="D50" s="859"/>
      <c r="E50" s="862"/>
      <c r="F50" s="569">
        <v>5</v>
      </c>
      <c r="G50" s="570"/>
      <c r="H50" s="599" t="str">
        <f t="shared" si="0"/>
        <v>Belum Diisi</v>
      </c>
      <c r="I50" s="595" t="s">
        <v>26</v>
      </c>
      <c r="J50" s="596" t="str">
        <f>IF($D$46="Y/T","Isi Tujuan",IF($E$46=0,0,IF(I50="Y",1,IF(I50="T",0,"Isi Dulu"))))</f>
        <v>Isi Tujuan</v>
      </c>
      <c r="K50" s="595" t="s">
        <v>26</v>
      </c>
      <c r="L50" s="596" t="str">
        <f>IF($D$46="Y/T","Isi Tujuan",IF($E$46=0,0,IF(K50="Y",1,IF(K50="T",0,"Isi Dulu"))))</f>
        <v>Isi Tujuan</v>
      </c>
      <c r="M50" s="850"/>
      <c r="N50" s="853"/>
    </row>
    <row r="51" spans="2:14" ht="15.75">
      <c r="B51" s="836">
        <v>10</v>
      </c>
      <c r="C51" s="839"/>
      <c r="D51" s="857" t="s">
        <v>26</v>
      </c>
      <c r="E51" s="860" t="str">
        <f>IF(D51="Y",1,IF(D51="T",0,IF(D51="Y/T","Belum diisi","Error")))</f>
        <v>Belum diisi</v>
      </c>
      <c r="F51" s="528">
        <v>1</v>
      </c>
      <c r="G51" s="529"/>
      <c r="H51" s="600" t="str">
        <f t="shared" si="0"/>
        <v>Belum Diisi</v>
      </c>
      <c r="I51" s="590" t="s">
        <v>26</v>
      </c>
      <c r="J51" s="591" t="str">
        <f>IF($D$51="Y/T","Isi Tujuan",IF($E$51=0,0,IF(I51="Y",1,IF(I51="T",0,"Isi Dulu"))))</f>
        <v>Isi Tujuan</v>
      </c>
      <c r="K51" s="590" t="s">
        <v>26</v>
      </c>
      <c r="L51" s="591" t="str">
        <f>IF($D$51="Y/T","Isi Tujuan",IF($E$51=0,0,IF(K51="Y",1,IF(K51="T",0,"Isi Dulu"))))</f>
        <v>Isi Tujuan</v>
      </c>
      <c r="M51" s="848" t="s">
        <v>26</v>
      </c>
      <c r="N51" s="851" t="str">
        <f>IF(M51="Y",1,IF(M51="T",0,IF(M51="Y/T","Belum diisi","Error")))</f>
        <v>Belum diisi</v>
      </c>
    </row>
    <row r="52" spans="2:14" ht="15.75">
      <c r="B52" s="837"/>
      <c r="C52" s="840"/>
      <c r="D52" s="858"/>
      <c r="E52" s="861"/>
      <c r="F52" s="549">
        <v>2</v>
      </c>
      <c r="G52" s="550"/>
      <c r="H52" s="598" t="str">
        <f t="shared" si="0"/>
        <v>Belum Diisi</v>
      </c>
      <c r="I52" s="592" t="s">
        <v>26</v>
      </c>
      <c r="J52" s="593" t="str">
        <f>IF($D$51="Y/T","Isi Tujuan",IF($E$51=0,0,IF(I52="Y",1,IF(I52="T",0,"Isi Dulu"))))</f>
        <v>Isi Tujuan</v>
      </c>
      <c r="K52" s="592" t="s">
        <v>26</v>
      </c>
      <c r="L52" s="593" t="str">
        <f>IF($D$51="Y/T","Isi Tujuan",IF($E$51=0,0,IF(K52="Y",1,IF(K52="T",0,"Isi Dulu"))))</f>
        <v>Isi Tujuan</v>
      </c>
      <c r="M52" s="849"/>
      <c r="N52" s="852"/>
    </row>
    <row r="53" spans="2:14" ht="15.75">
      <c r="B53" s="837"/>
      <c r="C53" s="840"/>
      <c r="D53" s="858"/>
      <c r="E53" s="861"/>
      <c r="F53" s="549">
        <v>3</v>
      </c>
      <c r="G53" s="550"/>
      <c r="H53" s="598" t="str">
        <f t="shared" si="0"/>
        <v>Belum Diisi</v>
      </c>
      <c r="I53" s="592" t="s">
        <v>26</v>
      </c>
      <c r="J53" s="593" t="str">
        <f>IF($D$51="Y/T","Isi Tujuan",IF($E$51=0,0,IF(I53="Y",1,IF(I53="T",0,"Isi Dulu"))))</f>
        <v>Isi Tujuan</v>
      </c>
      <c r="K53" s="592" t="s">
        <v>26</v>
      </c>
      <c r="L53" s="593" t="str">
        <f>IF($D$51="Y/T","Isi Tujuan",IF($E$51=0,0,IF(K53="Y",1,IF(K53="T",0,"Isi Dulu"))))</f>
        <v>Isi Tujuan</v>
      </c>
      <c r="M53" s="849"/>
      <c r="N53" s="852"/>
    </row>
    <row r="54" spans="2:14" ht="15.75">
      <c r="B54" s="837"/>
      <c r="C54" s="840"/>
      <c r="D54" s="858"/>
      <c r="E54" s="861"/>
      <c r="F54" s="549">
        <v>4</v>
      </c>
      <c r="G54" s="550"/>
      <c r="H54" s="598" t="str">
        <f t="shared" si="0"/>
        <v>Belum Diisi</v>
      </c>
      <c r="I54" s="592" t="s">
        <v>26</v>
      </c>
      <c r="J54" s="593" t="str">
        <f>IF($D$51="Y/T","Isi Tujuan",IF($E$51=0,0,IF(I54="Y",1,IF(I54="T",0,"Isi Dulu"))))</f>
        <v>Isi Tujuan</v>
      </c>
      <c r="K54" s="592" t="s">
        <v>26</v>
      </c>
      <c r="L54" s="593" t="str">
        <f>IF($D$51="Y/T","Isi Tujuan",IF($E$51=0,0,IF(K54="Y",1,IF(K54="T",0,"Isi Dulu"))))</f>
        <v>Isi Tujuan</v>
      </c>
      <c r="M54" s="849"/>
      <c r="N54" s="852"/>
    </row>
    <row r="55" spans="2:14" ht="15.75">
      <c r="B55" s="838"/>
      <c r="C55" s="841"/>
      <c r="D55" s="859"/>
      <c r="E55" s="862"/>
      <c r="F55" s="569">
        <v>5</v>
      </c>
      <c r="G55" s="570"/>
      <c r="H55" s="599" t="str">
        <f t="shared" si="0"/>
        <v>Belum Diisi</v>
      </c>
      <c r="I55" s="595" t="s">
        <v>26</v>
      </c>
      <c r="J55" s="596" t="str">
        <f>IF($D$51="Y/T","Isi Tujuan",IF($E$51=0,0,IF(I55="Y",1,IF(I55="T",0,"Isi Dulu"))))</f>
        <v>Isi Tujuan</v>
      </c>
      <c r="K55" s="595" t="s">
        <v>26</v>
      </c>
      <c r="L55" s="596" t="str">
        <f>IF($D$51="Y/T","Isi Tujuan",IF($E$51=0,0,IF(K55="Y",1,IF(K55="T",0,"Isi Dulu"))))</f>
        <v>Isi Tujuan</v>
      </c>
      <c r="M55" s="850"/>
      <c r="N55" s="853"/>
    </row>
    <row r="56" spans="2:14" ht="15.75">
      <c r="B56" s="836">
        <v>11</v>
      </c>
      <c r="C56" s="839"/>
      <c r="D56" s="857" t="s">
        <v>26</v>
      </c>
      <c r="E56" s="860" t="str">
        <f>IF(D56="Y",1,IF(D56="T",0,IF(D56="Y/T","Belum diisi","Error")))</f>
        <v>Belum diisi</v>
      </c>
      <c r="F56" s="528">
        <v>1</v>
      </c>
      <c r="G56" s="529"/>
      <c r="H56" s="600" t="str">
        <f t="shared" si="0"/>
        <v>Belum Diisi</v>
      </c>
      <c r="I56" s="590" t="s">
        <v>26</v>
      </c>
      <c r="J56" s="591" t="str">
        <f>IF($D$56="Y/T","Isi Tujuan",IF($E$56=0,0,IF(I56="Y",1,IF(I56="T",0,"Isi Dulu"))))</f>
        <v>Isi Tujuan</v>
      </c>
      <c r="K56" s="590" t="s">
        <v>26</v>
      </c>
      <c r="L56" s="591" t="str">
        <f>IF($D$56="Y/T","Isi Tujuan",IF($E$56=0,0,IF(K56="Y",1,IF(K56="T",0,"Isi Dulu"))))</f>
        <v>Isi Tujuan</v>
      </c>
      <c r="M56" s="848" t="s">
        <v>26</v>
      </c>
      <c r="N56" s="851" t="str">
        <f>IF(M56="Y",1,IF(M56="T",0,IF(M56="Y/T","Belum diisi","Error")))</f>
        <v>Belum diisi</v>
      </c>
    </row>
    <row r="57" spans="2:14" ht="15.75">
      <c r="B57" s="837"/>
      <c r="C57" s="840"/>
      <c r="D57" s="858"/>
      <c r="E57" s="861"/>
      <c r="F57" s="549">
        <v>2</v>
      </c>
      <c r="G57" s="550"/>
      <c r="H57" s="598" t="str">
        <f t="shared" si="0"/>
        <v>Belum Diisi</v>
      </c>
      <c r="I57" s="592" t="s">
        <v>26</v>
      </c>
      <c r="J57" s="593" t="str">
        <f>IF($D$56="Y/T","Isi Tujuan",IF($E$56=0,0,IF(I57="Y",1,IF(I57="T",0,"Isi Dulu"))))</f>
        <v>Isi Tujuan</v>
      </c>
      <c r="K57" s="592" t="s">
        <v>26</v>
      </c>
      <c r="L57" s="593" t="str">
        <f>IF($D$56="Y/T","Isi Tujuan",IF($E$56=0,0,IF(K57="Y",1,IF(K57="T",0,"Isi Dulu"))))</f>
        <v>Isi Tujuan</v>
      </c>
      <c r="M57" s="849"/>
      <c r="N57" s="852"/>
    </row>
    <row r="58" spans="2:14" ht="15.75">
      <c r="B58" s="837"/>
      <c r="C58" s="840"/>
      <c r="D58" s="858"/>
      <c r="E58" s="861"/>
      <c r="F58" s="549">
        <v>3</v>
      </c>
      <c r="G58" s="550"/>
      <c r="H58" s="598" t="str">
        <f t="shared" si="0"/>
        <v>Belum Diisi</v>
      </c>
      <c r="I58" s="592" t="s">
        <v>26</v>
      </c>
      <c r="J58" s="593" t="str">
        <f>IF($D$56="Y/T","Isi Tujuan",IF($E$56=0,0,IF(I58="Y",1,IF(I58="T",0,"Isi Dulu"))))</f>
        <v>Isi Tujuan</v>
      </c>
      <c r="K58" s="592" t="s">
        <v>26</v>
      </c>
      <c r="L58" s="593" t="str">
        <f>IF($D$56="Y/T","Isi Tujuan",IF($E$56=0,0,IF(K58="Y",1,IF(K58="T",0,"Isi Dulu"))))</f>
        <v>Isi Tujuan</v>
      </c>
      <c r="M58" s="849"/>
      <c r="N58" s="852"/>
    </row>
    <row r="59" spans="2:14" ht="15.75">
      <c r="B59" s="837"/>
      <c r="C59" s="840"/>
      <c r="D59" s="858"/>
      <c r="E59" s="861"/>
      <c r="F59" s="549">
        <v>4</v>
      </c>
      <c r="G59" s="550"/>
      <c r="H59" s="598" t="str">
        <f t="shared" si="0"/>
        <v>Belum Diisi</v>
      </c>
      <c r="I59" s="592" t="s">
        <v>26</v>
      </c>
      <c r="J59" s="593" t="str">
        <f>IF($D$56="Y/T","Isi Tujuan",IF($E$56=0,0,IF(I59="Y",1,IF(I59="T",0,"Isi Dulu"))))</f>
        <v>Isi Tujuan</v>
      </c>
      <c r="K59" s="592" t="s">
        <v>26</v>
      </c>
      <c r="L59" s="593" t="str">
        <f>IF($D$56="Y/T","Isi Tujuan",IF($E$56=0,0,IF(K59="Y",1,IF(K59="T",0,"Isi Dulu"))))</f>
        <v>Isi Tujuan</v>
      </c>
      <c r="M59" s="849"/>
      <c r="N59" s="852"/>
    </row>
    <row r="60" spans="2:14" ht="15.75">
      <c r="B60" s="838"/>
      <c r="C60" s="841"/>
      <c r="D60" s="859"/>
      <c r="E60" s="862"/>
      <c r="F60" s="569">
        <v>5</v>
      </c>
      <c r="G60" s="570"/>
      <c r="H60" s="599" t="str">
        <f t="shared" si="0"/>
        <v>Belum Diisi</v>
      </c>
      <c r="I60" s="595" t="s">
        <v>26</v>
      </c>
      <c r="J60" s="596" t="str">
        <f>IF($D$56="Y/T","Isi Tujuan",IF($E$56=0,0,IF(I60="Y",1,IF(I60="T",0,"Isi Dulu"))))</f>
        <v>Isi Tujuan</v>
      </c>
      <c r="K60" s="595" t="s">
        <v>26</v>
      </c>
      <c r="L60" s="596" t="str">
        <f>IF($D$56="Y/T","Isi Tujuan",IF($E$56=0,0,IF(K60="Y",1,IF(K60="T",0,"Isi Dulu"))))</f>
        <v>Isi Tujuan</v>
      </c>
      <c r="M60" s="850"/>
      <c r="N60" s="853"/>
    </row>
    <row r="61" spans="2:14" ht="15.75">
      <c r="B61" s="836">
        <v>12</v>
      </c>
      <c r="C61" s="839"/>
      <c r="D61" s="857" t="s">
        <v>26</v>
      </c>
      <c r="E61" s="860" t="str">
        <f>IF(D61="Y",1,IF(D61="T",0,IF(D61="Y/T","Belum diisi","Error")))</f>
        <v>Belum diisi</v>
      </c>
      <c r="F61" s="528">
        <v>1</v>
      </c>
      <c r="G61" s="529"/>
      <c r="H61" s="600" t="str">
        <f t="shared" si="0"/>
        <v>Belum Diisi</v>
      </c>
      <c r="I61" s="590" t="s">
        <v>26</v>
      </c>
      <c r="J61" s="591" t="str">
        <f>IF($D$61="Y/T","Isi Tujuan",IF($E$61=0,0,IF(I61="Y",1,IF(I61="T",0,"Isi Dulu"))))</f>
        <v>Isi Tujuan</v>
      </c>
      <c r="K61" s="590" t="s">
        <v>26</v>
      </c>
      <c r="L61" s="591" t="str">
        <f>IF($D$61="Y/T","Isi Tujuan",IF($E$61=0,0,IF(K61="Y",1,IF(K61="T",0,"Isi Dulu"))))</f>
        <v>Isi Tujuan</v>
      </c>
      <c r="M61" s="848" t="s">
        <v>26</v>
      </c>
      <c r="N61" s="851" t="str">
        <f>IF(M61="Y",1,IF(M61="T",0,IF(M61="Y/T","Belum diisi","Error")))</f>
        <v>Belum diisi</v>
      </c>
    </row>
    <row r="62" spans="2:14" ht="15.75">
      <c r="B62" s="837"/>
      <c r="C62" s="840"/>
      <c r="D62" s="858"/>
      <c r="E62" s="861"/>
      <c r="F62" s="549">
        <v>2</v>
      </c>
      <c r="G62" s="550"/>
      <c r="H62" s="598" t="str">
        <f t="shared" si="0"/>
        <v>Belum Diisi</v>
      </c>
      <c r="I62" s="592" t="s">
        <v>26</v>
      </c>
      <c r="J62" s="593" t="str">
        <f>IF($D$61="Y/T","Isi Tujuan",IF($E$61=0,0,IF(I62="Y",1,IF(I62="T",0,"Isi Dulu"))))</f>
        <v>Isi Tujuan</v>
      </c>
      <c r="K62" s="592" t="s">
        <v>26</v>
      </c>
      <c r="L62" s="593" t="str">
        <f>IF($D$61="Y/T","Isi Tujuan",IF($E$61=0,0,IF(K62="Y",1,IF(K62="T",0,"Isi Dulu"))))</f>
        <v>Isi Tujuan</v>
      </c>
      <c r="M62" s="849"/>
      <c r="N62" s="852"/>
    </row>
    <row r="63" spans="2:14" ht="15.75">
      <c r="B63" s="837"/>
      <c r="C63" s="840"/>
      <c r="D63" s="858"/>
      <c r="E63" s="861"/>
      <c r="F63" s="549">
        <v>3</v>
      </c>
      <c r="G63" s="550"/>
      <c r="H63" s="598" t="str">
        <f t="shared" si="0"/>
        <v>Belum Diisi</v>
      </c>
      <c r="I63" s="592" t="s">
        <v>26</v>
      </c>
      <c r="J63" s="593" t="str">
        <f>IF($D$61="Y/T","Isi Tujuan",IF($E$61=0,0,IF(I63="Y",1,IF(I63="T",0,"Isi Dulu"))))</f>
        <v>Isi Tujuan</v>
      </c>
      <c r="K63" s="592" t="s">
        <v>26</v>
      </c>
      <c r="L63" s="593" t="str">
        <f>IF($D$61="Y/T","Isi Tujuan",IF($E$61=0,0,IF(K63="Y",1,IF(K63="T",0,"Isi Dulu"))))</f>
        <v>Isi Tujuan</v>
      </c>
      <c r="M63" s="849"/>
      <c r="N63" s="852"/>
    </row>
    <row r="64" spans="2:14" ht="15.75">
      <c r="B64" s="837"/>
      <c r="C64" s="840"/>
      <c r="D64" s="858"/>
      <c r="E64" s="861"/>
      <c r="F64" s="549">
        <v>4</v>
      </c>
      <c r="G64" s="550"/>
      <c r="H64" s="598" t="str">
        <f t="shared" si="0"/>
        <v>Belum Diisi</v>
      </c>
      <c r="I64" s="592" t="s">
        <v>26</v>
      </c>
      <c r="J64" s="593" t="str">
        <f>IF($D$61="Y/T","Isi Tujuan",IF($E$61=0,0,IF(I64="Y",1,IF(I64="T",0,"Isi Dulu"))))</f>
        <v>Isi Tujuan</v>
      </c>
      <c r="K64" s="592" t="s">
        <v>26</v>
      </c>
      <c r="L64" s="593" t="str">
        <f>IF($D$61="Y/T","Isi Tujuan",IF($E$61=0,0,IF(K64="Y",1,IF(K64="T",0,"Isi Dulu"))))</f>
        <v>Isi Tujuan</v>
      </c>
      <c r="M64" s="849"/>
      <c r="N64" s="852"/>
    </row>
    <row r="65" spans="2:14" ht="15.75">
      <c r="B65" s="838"/>
      <c r="C65" s="841"/>
      <c r="D65" s="859"/>
      <c r="E65" s="862"/>
      <c r="F65" s="569">
        <v>5</v>
      </c>
      <c r="G65" s="570"/>
      <c r="H65" s="599" t="str">
        <f t="shared" si="0"/>
        <v>Belum Diisi</v>
      </c>
      <c r="I65" s="595" t="s">
        <v>26</v>
      </c>
      <c r="J65" s="596" t="str">
        <f>IF($D$61="Y/T","Isi Tujuan",IF($E$61=0,0,IF(I65="Y",1,IF(I65="T",0,"Isi Dulu"))))</f>
        <v>Isi Tujuan</v>
      </c>
      <c r="K65" s="595" t="s">
        <v>26</v>
      </c>
      <c r="L65" s="596" t="str">
        <f>IF($D$61="Y/T","Isi Tujuan",IF($E$61=0,0,IF(K65="Y",1,IF(K65="T",0,"Isi Dulu"))))</f>
        <v>Isi Tujuan</v>
      </c>
      <c r="M65" s="850"/>
      <c r="N65" s="853"/>
    </row>
    <row r="66" spans="2:14" ht="15.75">
      <c r="B66" s="836">
        <v>13</v>
      </c>
      <c r="C66" s="839"/>
      <c r="D66" s="857" t="s">
        <v>26</v>
      </c>
      <c r="E66" s="860" t="str">
        <f>IF(D66="Y",1,IF(D66="T",0,IF(D66="Y/T","Belum diisi","Error")))</f>
        <v>Belum diisi</v>
      </c>
      <c r="F66" s="528">
        <v>1</v>
      </c>
      <c r="G66" s="529"/>
      <c r="H66" s="600" t="str">
        <f t="shared" si="0"/>
        <v>Belum Diisi</v>
      </c>
      <c r="I66" s="590" t="s">
        <v>26</v>
      </c>
      <c r="J66" s="591" t="str">
        <f>IF($D$66="Y/T","Isi Tujuan",IF($E$66=0,0,IF(I66="Y",1,IF(I66="T",0,"Isi Dulu"))))</f>
        <v>Isi Tujuan</v>
      </c>
      <c r="K66" s="590" t="s">
        <v>26</v>
      </c>
      <c r="L66" s="591" t="str">
        <f>IF($D$66="Y/T","Isi Tujuan",IF($E$66=0,0,IF(K66="Y",1,IF(K66="T",0,"Isi Dulu"))))</f>
        <v>Isi Tujuan</v>
      </c>
      <c r="M66" s="848" t="s">
        <v>26</v>
      </c>
      <c r="N66" s="851" t="str">
        <f>IF(M66="Y",1,IF(M66="T",0,IF(M66="Y/T","Belum diisi","Error")))</f>
        <v>Belum diisi</v>
      </c>
    </row>
    <row r="67" spans="2:14" ht="15.75">
      <c r="B67" s="837"/>
      <c r="C67" s="840"/>
      <c r="D67" s="858"/>
      <c r="E67" s="861"/>
      <c r="F67" s="549">
        <v>2</v>
      </c>
      <c r="G67" s="550"/>
      <c r="H67" s="598" t="str">
        <f t="shared" si="0"/>
        <v>Belum Diisi</v>
      </c>
      <c r="I67" s="592" t="s">
        <v>26</v>
      </c>
      <c r="J67" s="593" t="str">
        <f>IF($D$66="Y/T","Isi Tujuan",IF($E$66=0,0,IF(I67="Y",1,IF(I67="T",0,"Isi Dulu"))))</f>
        <v>Isi Tujuan</v>
      </c>
      <c r="K67" s="592" t="s">
        <v>26</v>
      </c>
      <c r="L67" s="593" t="str">
        <f>IF($D$66="Y/T","Isi Tujuan",IF($E$66=0,0,IF(K67="Y",1,IF(K67="T",0,"Isi Dulu"))))</f>
        <v>Isi Tujuan</v>
      </c>
      <c r="M67" s="849"/>
      <c r="N67" s="852"/>
    </row>
    <row r="68" spans="2:14" ht="15.75">
      <c r="B68" s="837"/>
      <c r="C68" s="840"/>
      <c r="D68" s="858"/>
      <c r="E68" s="861"/>
      <c r="F68" s="549">
        <v>3</v>
      </c>
      <c r="G68" s="550"/>
      <c r="H68" s="598" t="str">
        <f t="shared" si="0"/>
        <v>Belum Diisi</v>
      </c>
      <c r="I68" s="592" t="s">
        <v>26</v>
      </c>
      <c r="J68" s="593" t="str">
        <f>IF($D$66="Y/T","Isi Tujuan",IF($E$66=0,0,IF(I68="Y",1,IF(I68="T",0,"Isi Dulu"))))</f>
        <v>Isi Tujuan</v>
      </c>
      <c r="K68" s="592" t="s">
        <v>26</v>
      </c>
      <c r="L68" s="593" t="str">
        <f>IF($D$66="Y/T","Isi Tujuan",IF($E$66=0,0,IF(K68="Y",1,IF(K68="T",0,"Isi Dulu"))))</f>
        <v>Isi Tujuan</v>
      </c>
      <c r="M68" s="849"/>
      <c r="N68" s="852"/>
    </row>
    <row r="69" spans="2:14" ht="15.75">
      <c r="B69" s="837"/>
      <c r="C69" s="840"/>
      <c r="D69" s="858"/>
      <c r="E69" s="861"/>
      <c r="F69" s="549">
        <v>4</v>
      </c>
      <c r="G69" s="550"/>
      <c r="H69" s="598" t="str">
        <f t="shared" si="0"/>
        <v>Belum Diisi</v>
      </c>
      <c r="I69" s="592" t="s">
        <v>26</v>
      </c>
      <c r="J69" s="593" t="str">
        <f>IF($D$66="Y/T","Isi Tujuan",IF($E$66=0,0,IF(I69="Y",1,IF(I69="T",0,"Isi Dulu"))))</f>
        <v>Isi Tujuan</v>
      </c>
      <c r="K69" s="592" t="s">
        <v>26</v>
      </c>
      <c r="L69" s="593" t="str">
        <f>IF($D$66="Y/T","Isi Tujuan",IF($E$66=0,0,IF(K69="Y",1,IF(K69="T",0,"Isi Dulu"))))</f>
        <v>Isi Tujuan</v>
      </c>
      <c r="M69" s="849"/>
      <c r="N69" s="852"/>
    </row>
    <row r="70" spans="2:14" ht="15.75">
      <c r="B70" s="838"/>
      <c r="C70" s="841"/>
      <c r="D70" s="859"/>
      <c r="E70" s="862"/>
      <c r="F70" s="569">
        <v>5</v>
      </c>
      <c r="G70" s="570"/>
      <c r="H70" s="599" t="str">
        <f t="shared" ref="H70:H105" si="1">IF(OR(J70="Isi Dulu",L70="Isi Dulu",J70="Isi Tujuan",L70="Isi Tujuan"),"Belum Diisi",IF(SUM(J70,L70)=2,1,IF(SUM(J70,L70)=1,0,IF(SUM(J70,L70)=0,0,"Error"))))</f>
        <v>Belum Diisi</v>
      </c>
      <c r="I70" s="595" t="s">
        <v>26</v>
      </c>
      <c r="J70" s="596" t="str">
        <f>IF($D$66="Y/T","Isi Tujuan",IF($E$66=0,0,IF(I70="Y",1,IF(I70="T",0,"Isi Dulu"))))</f>
        <v>Isi Tujuan</v>
      </c>
      <c r="K70" s="595" t="s">
        <v>26</v>
      </c>
      <c r="L70" s="596" t="str">
        <f>IF($D$66="Y/T","Isi Tujuan",IF($E$66=0,0,IF(K70="Y",1,IF(K70="T",0,"Isi Dulu"))))</f>
        <v>Isi Tujuan</v>
      </c>
      <c r="M70" s="850"/>
      <c r="N70" s="853"/>
    </row>
    <row r="71" spans="2:14" ht="15.75">
      <c r="B71" s="836">
        <v>14</v>
      </c>
      <c r="C71" s="839"/>
      <c r="D71" s="857" t="s">
        <v>26</v>
      </c>
      <c r="E71" s="860" t="str">
        <f>IF(D71="Y",1,IF(D71="T",0,IF(D71="Y/T","Belum diisi","Error")))</f>
        <v>Belum diisi</v>
      </c>
      <c r="F71" s="528">
        <v>1</v>
      </c>
      <c r="G71" s="529"/>
      <c r="H71" s="600" t="str">
        <f t="shared" si="1"/>
        <v>Belum Diisi</v>
      </c>
      <c r="I71" s="590" t="s">
        <v>26</v>
      </c>
      <c r="J71" s="591" t="str">
        <f>IF($D$71="Y/T","Isi Tujuan",IF($E$71=0,0,IF(I71="Y",1,IF(I71="T",0,"Isi Dulu"))))</f>
        <v>Isi Tujuan</v>
      </c>
      <c r="K71" s="590" t="s">
        <v>26</v>
      </c>
      <c r="L71" s="591" t="str">
        <f>IF($D$71="Y/T","Isi Tujuan",IF($E$71=0,0,IF(K71="Y",1,IF(K71="T",0,"Isi Dulu"))))</f>
        <v>Isi Tujuan</v>
      </c>
      <c r="M71" s="848" t="s">
        <v>26</v>
      </c>
      <c r="N71" s="851" t="str">
        <f>IF(M71="Y",1,IF(M71="T",0,IF(M71="Y/T","Belum diisi","Error")))</f>
        <v>Belum diisi</v>
      </c>
    </row>
    <row r="72" spans="2:14" ht="15.75">
      <c r="B72" s="837"/>
      <c r="C72" s="840"/>
      <c r="D72" s="858"/>
      <c r="E72" s="861"/>
      <c r="F72" s="549">
        <v>2</v>
      </c>
      <c r="G72" s="550"/>
      <c r="H72" s="598" t="str">
        <f t="shared" si="1"/>
        <v>Belum Diisi</v>
      </c>
      <c r="I72" s="592" t="s">
        <v>26</v>
      </c>
      <c r="J72" s="593" t="str">
        <f>IF($D$71="Y/T","Isi Tujuan",IF($E$71=0,0,IF(I72="Y",1,IF(I72="T",0,"Isi Dulu"))))</f>
        <v>Isi Tujuan</v>
      </c>
      <c r="K72" s="592" t="s">
        <v>26</v>
      </c>
      <c r="L72" s="593" t="str">
        <f>IF($D$71="Y/T","Isi Tujuan",IF($E$71=0,0,IF(K72="Y",1,IF(K72="T",0,"Isi Dulu"))))</f>
        <v>Isi Tujuan</v>
      </c>
      <c r="M72" s="849"/>
      <c r="N72" s="852"/>
    </row>
    <row r="73" spans="2:14" ht="15.75">
      <c r="B73" s="837"/>
      <c r="C73" s="840"/>
      <c r="D73" s="858"/>
      <c r="E73" s="861"/>
      <c r="F73" s="549">
        <v>3</v>
      </c>
      <c r="G73" s="550"/>
      <c r="H73" s="598" t="str">
        <f t="shared" si="1"/>
        <v>Belum Diisi</v>
      </c>
      <c r="I73" s="592" t="s">
        <v>26</v>
      </c>
      <c r="J73" s="593" t="str">
        <f>IF($D$71="Y/T","Isi Tujuan",IF($E$71=0,0,IF(I73="Y",1,IF(I73="T",0,"Isi Dulu"))))</f>
        <v>Isi Tujuan</v>
      </c>
      <c r="K73" s="592" t="s">
        <v>26</v>
      </c>
      <c r="L73" s="593" t="str">
        <f>IF($D$71="Y/T","Isi Tujuan",IF($E$71=0,0,IF(K73="Y",1,IF(K73="T",0,"Isi Dulu"))))</f>
        <v>Isi Tujuan</v>
      </c>
      <c r="M73" s="849"/>
      <c r="N73" s="852"/>
    </row>
    <row r="74" spans="2:14" ht="15.75">
      <c r="B74" s="837"/>
      <c r="C74" s="840"/>
      <c r="D74" s="858"/>
      <c r="E74" s="861"/>
      <c r="F74" s="549">
        <v>4</v>
      </c>
      <c r="G74" s="550"/>
      <c r="H74" s="598" t="str">
        <f t="shared" si="1"/>
        <v>Belum Diisi</v>
      </c>
      <c r="I74" s="592" t="s">
        <v>26</v>
      </c>
      <c r="J74" s="593" t="str">
        <f>IF($D$71="Y/T","Isi Tujuan",IF($E$71=0,0,IF(I74="Y",1,IF(I74="T",0,"Isi Dulu"))))</f>
        <v>Isi Tujuan</v>
      </c>
      <c r="K74" s="592" t="s">
        <v>26</v>
      </c>
      <c r="L74" s="593" t="str">
        <f>IF($D$71="Y/T","Isi Tujuan",IF($E$71=0,0,IF(K74="Y",1,IF(K74="T",0,"Isi Dulu"))))</f>
        <v>Isi Tujuan</v>
      </c>
      <c r="M74" s="849"/>
      <c r="N74" s="852"/>
    </row>
    <row r="75" spans="2:14" ht="15.75">
      <c r="B75" s="838"/>
      <c r="C75" s="841"/>
      <c r="D75" s="859"/>
      <c r="E75" s="862"/>
      <c r="F75" s="569">
        <v>5</v>
      </c>
      <c r="G75" s="570"/>
      <c r="H75" s="599" t="str">
        <f t="shared" si="1"/>
        <v>Belum Diisi</v>
      </c>
      <c r="I75" s="595" t="s">
        <v>26</v>
      </c>
      <c r="J75" s="596" t="str">
        <f>IF($D$71="Y/T","Isi Tujuan",IF($E$71=0,0,IF(I75="Y",1,IF(I75="T",0,"Isi Dulu"))))</f>
        <v>Isi Tujuan</v>
      </c>
      <c r="K75" s="595" t="s">
        <v>26</v>
      </c>
      <c r="L75" s="596" t="str">
        <f>IF($D$71="Y/T","Isi Tujuan",IF($E$71=0,0,IF(K75="Y",1,IF(K75="T",0,"Isi Dulu"))))</f>
        <v>Isi Tujuan</v>
      </c>
      <c r="M75" s="850"/>
      <c r="N75" s="853"/>
    </row>
    <row r="76" spans="2:14" ht="15.75">
      <c r="B76" s="836">
        <v>15</v>
      </c>
      <c r="C76" s="839"/>
      <c r="D76" s="857" t="s">
        <v>26</v>
      </c>
      <c r="E76" s="860" t="str">
        <f>IF(D76="Y",1,IF(D76="T",0,IF(D76="Y/T","Belum diisi","Error")))</f>
        <v>Belum diisi</v>
      </c>
      <c r="F76" s="528">
        <v>1</v>
      </c>
      <c r="G76" s="529"/>
      <c r="H76" s="600" t="str">
        <f t="shared" si="1"/>
        <v>Belum Diisi</v>
      </c>
      <c r="I76" s="590" t="s">
        <v>26</v>
      </c>
      <c r="J76" s="591" t="str">
        <f>IF($D$76="Y/T","Isi Tujuan",IF($E$76=0,0,IF(I76="Y",1,IF(I76="T",0,"Isi Dulu"))))</f>
        <v>Isi Tujuan</v>
      </c>
      <c r="K76" s="590" t="s">
        <v>26</v>
      </c>
      <c r="L76" s="591" t="str">
        <f>IF($D$76="Y/T","Isi Tujuan",IF($E$76=0,0,IF(K76="Y",1,IF(K76="T",0,"Isi Dulu"))))</f>
        <v>Isi Tujuan</v>
      </c>
      <c r="M76" s="848" t="s">
        <v>26</v>
      </c>
      <c r="N76" s="851" t="str">
        <f>IF(M76="Y",1,IF(M76="T",0,IF(M76="Y/T","Belum diisi","Error")))</f>
        <v>Belum diisi</v>
      </c>
    </row>
    <row r="77" spans="2:14" ht="15.75">
      <c r="B77" s="837"/>
      <c r="C77" s="840"/>
      <c r="D77" s="858"/>
      <c r="E77" s="861"/>
      <c r="F77" s="549">
        <v>2</v>
      </c>
      <c r="G77" s="550"/>
      <c r="H77" s="598" t="str">
        <f t="shared" si="1"/>
        <v>Belum Diisi</v>
      </c>
      <c r="I77" s="592" t="s">
        <v>26</v>
      </c>
      <c r="J77" s="593" t="str">
        <f>IF($D$76="Y/T","Isi Tujuan",IF($E$76=0,0,IF(I77="Y",1,IF(I77="T",0,"Isi Dulu"))))</f>
        <v>Isi Tujuan</v>
      </c>
      <c r="K77" s="592" t="s">
        <v>26</v>
      </c>
      <c r="L77" s="593" t="str">
        <f>IF($D$76="Y/T","Isi Tujuan",IF($E$76=0,0,IF(K77="Y",1,IF(K77="T",0,"Isi Dulu"))))</f>
        <v>Isi Tujuan</v>
      </c>
      <c r="M77" s="849"/>
      <c r="N77" s="852"/>
    </row>
    <row r="78" spans="2:14" ht="15.75">
      <c r="B78" s="837"/>
      <c r="C78" s="840"/>
      <c r="D78" s="858"/>
      <c r="E78" s="861"/>
      <c r="F78" s="549">
        <v>3</v>
      </c>
      <c r="G78" s="550"/>
      <c r="H78" s="598" t="str">
        <f t="shared" si="1"/>
        <v>Belum Diisi</v>
      </c>
      <c r="I78" s="592" t="s">
        <v>26</v>
      </c>
      <c r="J78" s="593" t="str">
        <f>IF($D$76="Y/T","Isi Tujuan",IF($E$76=0,0,IF(I78="Y",1,IF(I78="T",0,"Isi Dulu"))))</f>
        <v>Isi Tujuan</v>
      </c>
      <c r="K78" s="592" t="s">
        <v>26</v>
      </c>
      <c r="L78" s="593" t="str">
        <f>IF($D$76="Y/T","Isi Tujuan",IF($E$76=0,0,IF(K78="Y",1,IF(K78="T",0,"Isi Dulu"))))</f>
        <v>Isi Tujuan</v>
      </c>
      <c r="M78" s="849"/>
      <c r="N78" s="852"/>
    </row>
    <row r="79" spans="2:14" ht="15.75">
      <c r="B79" s="837"/>
      <c r="C79" s="840"/>
      <c r="D79" s="858"/>
      <c r="E79" s="861"/>
      <c r="F79" s="549">
        <v>4</v>
      </c>
      <c r="G79" s="550"/>
      <c r="H79" s="598" t="str">
        <f t="shared" si="1"/>
        <v>Belum Diisi</v>
      </c>
      <c r="I79" s="592" t="s">
        <v>26</v>
      </c>
      <c r="J79" s="593" t="str">
        <f>IF($D$76="Y/T","Isi Tujuan",IF($E$76=0,0,IF(I79="Y",1,IF(I79="T",0,"Isi Dulu"))))</f>
        <v>Isi Tujuan</v>
      </c>
      <c r="K79" s="592" t="s">
        <v>26</v>
      </c>
      <c r="L79" s="593" t="str">
        <f>IF($D$76="Y/T","Isi Tujuan",IF($E$76=0,0,IF(K79="Y",1,IF(K79="T",0,"Isi Dulu"))))</f>
        <v>Isi Tujuan</v>
      </c>
      <c r="M79" s="849"/>
      <c r="N79" s="852"/>
    </row>
    <row r="80" spans="2:14" ht="15.75">
      <c r="B80" s="838"/>
      <c r="C80" s="841"/>
      <c r="D80" s="859"/>
      <c r="E80" s="862"/>
      <c r="F80" s="569">
        <v>5</v>
      </c>
      <c r="G80" s="570"/>
      <c r="H80" s="599" t="str">
        <f t="shared" si="1"/>
        <v>Belum Diisi</v>
      </c>
      <c r="I80" s="595" t="s">
        <v>26</v>
      </c>
      <c r="J80" s="596" t="str">
        <f>IF($D$76="Y/T","Isi Tujuan",IF($E$76=0,0,IF(I80="Y",1,IF(I80="T",0,"Isi Dulu"))))</f>
        <v>Isi Tujuan</v>
      </c>
      <c r="K80" s="595" t="s">
        <v>26</v>
      </c>
      <c r="L80" s="596" t="str">
        <f>IF($D$76="Y/T","Isi Tujuan",IF($E$76=0,0,IF(K80="Y",1,IF(K80="T",0,"Isi Dulu"))))</f>
        <v>Isi Tujuan</v>
      </c>
      <c r="M80" s="850"/>
      <c r="N80" s="853"/>
    </row>
    <row r="81" spans="2:14" ht="15.75">
      <c r="B81" s="836">
        <v>16</v>
      </c>
      <c r="C81" s="839"/>
      <c r="D81" s="857" t="s">
        <v>26</v>
      </c>
      <c r="E81" s="860" t="str">
        <f>IF(D81="Y",1,IF(D81="T",0,IF(D81="Y/T","Belum diisi","Error")))</f>
        <v>Belum diisi</v>
      </c>
      <c r="F81" s="528">
        <v>1</v>
      </c>
      <c r="G81" s="529"/>
      <c r="H81" s="600" t="str">
        <f t="shared" si="1"/>
        <v>Belum Diisi</v>
      </c>
      <c r="I81" s="590" t="s">
        <v>26</v>
      </c>
      <c r="J81" s="591" t="str">
        <f>IF($D$81="Y/T","Isi Tujuan",IF($E$81=0,0,IF(I81="Y",1,IF(I81="T",0,"Isi Dulu"))))</f>
        <v>Isi Tujuan</v>
      </c>
      <c r="K81" s="590" t="s">
        <v>26</v>
      </c>
      <c r="L81" s="591" t="str">
        <f>IF($D$81="Y/T","Isi Tujuan",IF($E$81=0,0,IF(K81="Y",1,IF(K81="T",0,"Isi Dulu"))))</f>
        <v>Isi Tujuan</v>
      </c>
      <c r="M81" s="848" t="s">
        <v>26</v>
      </c>
      <c r="N81" s="851" t="str">
        <f>IF(M81="Y",1,IF(M81="T",0,IF(M81="Y/T","Belum diisi","Error")))</f>
        <v>Belum diisi</v>
      </c>
    </row>
    <row r="82" spans="2:14" ht="15.75">
      <c r="B82" s="837"/>
      <c r="C82" s="840"/>
      <c r="D82" s="858"/>
      <c r="E82" s="861"/>
      <c r="F82" s="549">
        <v>2</v>
      </c>
      <c r="G82" s="550"/>
      <c r="H82" s="598" t="str">
        <f t="shared" si="1"/>
        <v>Belum Diisi</v>
      </c>
      <c r="I82" s="592" t="s">
        <v>26</v>
      </c>
      <c r="J82" s="593" t="str">
        <f>IF($D$81="Y/T","Isi Tujuan",IF($E$81=0,0,IF(I82="Y",1,IF(I82="T",0,"Isi Dulu"))))</f>
        <v>Isi Tujuan</v>
      </c>
      <c r="K82" s="592" t="s">
        <v>26</v>
      </c>
      <c r="L82" s="593" t="str">
        <f>IF($D$81="Y/T","Isi Tujuan",IF($E$81=0,0,IF(K82="Y",1,IF(K82="T",0,"Isi Dulu"))))</f>
        <v>Isi Tujuan</v>
      </c>
      <c r="M82" s="849"/>
      <c r="N82" s="852"/>
    </row>
    <row r="83" spans="2:14" ht="15.75">
      <c r="B83" s="837"/>
      <c r="C83" s="840"/>
      <c r="D83" s="858"/>
      <c r="E83" s="861"/>
      <c r="F83" s="549">
        <v>3</v>
      </c>
      <c r="G83" s="550"/>
      <c r="H83" s="598" t="str">
        <f t="shared" si="1"/>
        <v>Belum Diisi</v>
      </c>
      <c r="I83" s="592" t="s">
        <v>26</v>
      </c>
      <c r="J83" s="593" t="str">
        <f>IF($D$81="Y/T","Isi Tujuan",IF($E$81=0,0,IF(I83="Y",1,IF(I83="T",0,"Isi Dulu"))))</f>
        <v>Isi Tujuan</v>
      </c>
      <c r="K83" s="592" t="s">
        <v>26</v>
      </c>
      <c r="L83" s="593" t="str">
        <f>IF($D$81="Y/T","Isi Tujuan",IF($E$81=0,0,IF(K83="Y",1,IF(K83="T",0,"Isi Dulu"))))</f>
        <v>Isi Tujuan</v>
      </c>
      <c r="M83" s="849"/>
      <c r="N83" s="852"/>
    </row>
    <row r="84" spans="2:14" ht="15.75">
      <c r="B84" s="837"/>
      <c r="C84" s="840"/>
      <c r="D84" s="858"/>
      <c r="E84" s="861"/>
      <c r="F84" s="549">
        <v>4</v>
      </c>
      <c r="G84" s="550"/>
      <c r="H84" s="598" t="str">
        <f t="shared" si="1"/>
        <v>Belum Diisi</v>
      </c>
      <c r="I84" s="592" t="s">
        <v>26</v>
      </c>
      <c r="J84" s="593" t="str">
        <f>IF($D$81="Y/T","Isi Tujuan",IF($E$81=0,0,IF(I84="Y",1,IF(I84="T",0,"Isi Dulu"))))</f>
        <v>Isi Tujuan</v>
      </c>
      <c r="K84" s="592" t="s">
        <v>26</v>
      </c>
      <c r="L84" s="593" t="str">
        <f>IF($D$81="Y/T","Isi Tujuan",IF($E$81=0,0,IF(K84="Y",1,IF(K84="T",0,"Isi Dulu"))))</f>
        <v>Isi Tujuan</v>
      </c>
      <c r="M84" s="849"/>
      <c r="N84" s="852"/>
    </row>
    <row r="85" spans="2:14" ht="15.75">
      <c r="B85" s="838"/>
      <c r="C85" s="841"/>
      <c r="D85" s="859"/>
      <c r="E85" s="862"/>
      <c r="F85" s="569">
        <v>5</v>
      </c>
      <c r="G85" s="570"/>
      <c r="H85" s="599" t="str">
        <f t="shared" si="1"/>
        <v>Belum Diisi</v>
      </c>
      <c r="I85" s="595" t="s">
        <v>26</v>
      </c>
      <c r="J85" s="596" t="str">
        <f>IF($D$81="Y/T","Isi Tujuan",IF($E$81=0,0,IF(I85="Y",1,IF(I85="T",0,"Isi Dulu"))))</f>
        <v>Isi Tujuan</v>
      </c>
      <c r="K85" s="595" t="s">
        <v>26</v>
      </c>
      <c r="L85" s="596" t="str">
        <f>IF($D$81="Y/T","Isi Tujuan",IF($E$81=0,0,IF(K85="Y",1,IF(K85="T",0,"Isi Dulu"))))</f>
        <v>Isi Tujuan</v>
      </c>
      <c r="M85" s="850"/>
      <c r="N85" s="853"/>
    </row>
    <row r="86" spans="2:14" ht="15.75">
      <c r="B86" s="836">
        <v>17</v>
      </c>
      <c r="C86" s="839"/>
      <c r="D86" s="857" t="s">
        <v>26</v>
      </c>
      <c r="E86" s="860" t="str">
        <f>IF(D86="Y",1,IF(D86="T",0,IF(D86="Y/T","Belum diisi","Error")))</f>
        <v>Belum diisi</v>
      </c>
      <c r="F86" s="528">
        <v>1</v>
      </c>
      <c r="G86" s="529"/>
      <c r="H86" s="600" t="str">
        <f t="shared" si="1"/>
        <v>Belum Diisi</v>
      </c>
      <c r="I86" s="590" t="s">
        <v>26</v>
      </c>
      <c r="J86" s="591" t="str">
        <f>IF($D$86="Y/T","Isi Tujuan",IF($E$86=0,0,IF(I86="Y",1,IF(I86="T",0,"Isi Dulu"))))</f>
        <v>Isi Tujuan</v>
      </c>
      <c r="K86" s="590" t="s">
        <v>26</v>
      </c>
      <c r="L86" s="591" t="str">
        <f>IF($D$86="Y/T","Isi Tujuan",IF($E$86=0,0,IF(K86="Y",1,IF(K86="T",0,"Isi Dulu"))))</f>
        <v>Isi Tujuan</v>
      </c>
      <c r="M86" s="848" t="s">
        <v>26</v>
      </c>
      <c r="N86" s="851" t="str">
        <f>IF(M86="Y",1,IF(M86="T",0,IF(M86="Y/T","Belum diisi","Error")))</f>
        <v>Belum diisi</v>
      </c>
    </row>
    <row r="87" spans="2:14" ht="15.75">
      <c r="B87" s="837"/>
      <c r="C87" s="840"/>
      <c r="D87" s="858"/>
      <c r="E87" s="861"/>
      <c r="F87" s="549">
        <v>2</v>
      </c>
      <c r="G87" s="550"/>
      <c r="H87" s="598" t="str">
        <f t="shared" si="1"/>
        <v>Belum Diisi</v>
      </c>
      <c r="I87" s="592" t="s">
        <v>26</v>
      </c>
      <c r="J87" s="593" t="str">
        <f>IF($D$86="Y/T","Isi Tujuan",IF($E$86=0,0,IF(I87="Y",1,IF(I87="T",0,"Isi Dulu"))))</f>
        <v>Isi Tujuan</v>
      </c>
      <c r="K87" s="592" t="s">
        <v>26</v>
      </c>
      <c r="L87" s="593" t="str">
        <f>IF($D$86="Y/T","Isi Tujuan",IF($E$86=0,0,IF(K87="Y",1,IF(K87="T",0,"Isi Dulu"))))</f>
        <v>Isi Tujuan</v>
      </c>
      <c r="M87" s="849"/>
      <c r="N87" s="852"/>
    </row>
    <row r="88" spans="2:14" ht="15.75">
      <c r="B88" s="837"/>
      <c r="C88" s="840"/>
      <c r="D88" s="858"/>
      <c r="E88" s="861"/>
      <c r="F88" s="549">
        <v>3</v>
      </c>
      <c r="G88" s="550"/>
      <c r="H88" s="598" t="str">
        <f t="shared" si="1"/>
        <v>Belum Diisi</v>
      </c>
      <c r="I88" s="592" t="s">
        <v>26</v>
      </c>
      <c r="J88" s="593" t="str">
        <f>IF($D$86="Y/T","Isi Tujuan",IF($E$86=0,0,IF(I88="Y",1,IF(I88="T",0,"Isi Dulu"))))</f>
        <v>Isi Tujuan</v>
      </c>
      <c r="K88" s="592" t="s">
        <v>26</v>
      </c>
      <c r="L88" s="593" t="str">
        <f>IF($D$86="Y/T","Isi Tujuan",IF($E$86=0,0,IF(K88="Y",1,IF(K88="T",0,"Isi Dulu"))))</f>
        <v>Isi Tujuan</v>
      </c>
      <c r="M88" s="849"/>
      <c r="N88" s="852"/>
    </row>
    <row r="89" spans="2:14" ht="15.75">
      <c r="B89" s="837"/>
      <c r="C89" s="840"/>
      <c r="D89" s="858"/>
      <c r="E89" s="861"/>
      <c r="F89" s="549">
        <v>4</v>
      </c>
      <c r="G89" s="550"/>
      <c r="H89" s="598" t="str">
        <f t="shared" si="1"/>
        <v>Belum Diisi</v>
      </c>
      <c r="I89" s="592" t="s">
        <v>26</v>
      </c>
      <c r="J89" s="593" t="str">
        <f>IF($D$86="Y/T","Isi Tujuan",IF($E$86=0,0,IF(I89="Y",1,IF(I89="T",0,"Isi Dulu"))))</f>
        <v>Isi Tujuan</v>
      </c>
      <c r="K89" s="592" t="s">
        <v>26</v>
      </c>
      <c r="L89" s="593" t="str">
        <f>IF($D$86="Y/T","Isi Tujuan",IF($E$86=0,0,IF(K89="Y",1,IF(K89="T",0,"Isi Dulu"))))</f>
        <v>Isi Tujuan</v>
      </c>
      <c r="M89" s="849"/>
      <c r="N89" s="852"/>
    </row>
    <row r="90" spans="2:14" ht="15.75">
      <c r="B90" s="838"/>
      <c r="C90" s="841"/>
      <c r="D90" s="859"/>
      <c r="E90" s="862"/>
      <c r="F90" s="569">
        <v>5</v>
      </c>
      <c r="G90" s="570"/>
      <c r="H90" s="599" t="str">
        <f t="shared" si="1"/>
        <v>Belum Diisi</v>
      </c>
      <c r="I90" s="595" t="s">
        <v>26</v>
      </c>
      <c r="J90" s="596" t="str">
        <f>IF($D$86="Y/T","Isi Tujuan",IF($E$86=0,0,IF(I90="Y",1,IF(I90="T",0,"Isi Dulu"))))</f>
        <v>Isi Tujuan</v>
      </c>
      <c r="K90" s="595" t="s">
        <v>26</v>
      </c>
      <c r="L90" s="596" t="str">
        <f>IF($D$86="Y/T","Isi Tujuan",IF($E$86=0,0,IF(K90="Y",1,IF(K90="T",0,"Isi Dulu"))))</f>
        <v>Isi Tujuan</v>
      </c>
      <c r="M90" s="850"/>
      <c r="N90" s="853"/>
    </row>
    <row r="91" spans="2:14" ht="15.75">
      <c r="B91" s="836">
        <v>18</v>
      </c>
      <c r="C91" s="839"/>
      <c r="D91" s="857" t="s">
        <v>26</v>
      </c>
      <c r="E91" s="860" t="str">
        <f>IF(D91="Y",1,IF(D91="T",0,IF(D91="Y/T","Belum diisi","Error")))</f>
        <v>Belum diisi</v>
      </c>
      <c r="F91" s="528">
        <v>1</v>
      </c>
      <c r="G91" s="529"/>
      <c r="H91" s="600" t="str">
        <f t="shared" si="1"/>
        <v>Belum Diisi</v>
      </c>
      <c r="I91" s="590" t="s">
        <v>26</v>
      </c>
      <c r="J91" s="591" t="str">
        <f>IF($D$91="Y/T","Isi Tujuan",IF($E$91=0,0,IF(I91="Y",1,IF(I91="T",0,"Isi Dulu"))))</f>
        <v>Isi Tujuan</v>
      </c>
      <c r="K91" s="590" t="s">
        <v>26</v>
      </c>
      <c r="L91" s="591" t="str">
        <f>IF($D$91="Y/T","Isi Tujuan",IF($E$91=0,0,IF(K91="Y",1,IF(K91="T",0,"Isi Dulu"))))</f>
        <v>Isi Tujuan</v>
      </c>
      <c r="M91" s="848" t="s">
        <v>26</v>
      </c>
      <c r="N91" s="851" t="str">
        <f>IF(M91="Y",1,IF(M91="T",0,IF(M91="Y/T","Belum diisi","Error")))</f>
        <v>Belum diisi</v>
      </c>
    </row>
    <row r="92" spans="2:14" ht="15.75">
      <c r="B92" s="837"/>
      <c r="C92" s="840"/>
      <c r="D92" s="858"/>
      <c r="E92" s="861"/>
      <c r="F92" s="549">
        <v>2</v>
      </c>
      <c r="G92" s="550"/>
      <c r="H92" s="598" t="str">
        <f t="shared" si="1"/>
        <v>Belum Diisi</v>
      </c>
      <c r="I92" s="592" t="s">
        <v>26</v>
      </c>
      <c r="J92" s="593" t="str">
        <f>IF($D$91="Y/T","Isi Tujuan",IF($E$91=0,0,IF(I92="Y",1,IF(I92="T",0,"Isi Dulu"))))</f>
        <v>Isi Tujuan</v>
      </c>
      <c r="K92" s="592" t="s">
        <v>26</v>
      </c>
      <c r="L92" s="593" t="str">
        <f>IF($D$91="Y/T","Isi Tujuan",IF($E$91=0,0,IF(K92="Y",1,IF(K92="T",0,"Isi Dulu"))))</f>
        <v>Isi Tujuan</v>
      </c>
      <c r="M92" s="849"/>
      <c r="N92" s="852"/>
    </row>
    <row r="93" spans="2:14" ht="15.75">
      <c r="B93" s="837"/>
      <c r="C93" s="840"/>
      <c r="D93" s="858"/>
      <c r="E93" s="861"/>
      <c r="F93" s="549">
        <v>3</v>
      </c>
      <c r="G93" s="550"/>
      <c r="H93" s="598" t="str">
        <f t="shared" si="1"/>
        <v>Belum Diisi</v>
      </c>
      <c r="I93" s="592" t="s">
        <v>26</v>
      </c>
      <c r="J93" s="593" t="str">
        <f>IF($D$91="Y/T","Isi Tujuan",IF($E$91=0,0,IF(I93="Y",1,IF(I93="T",0,"Isi Dulu"))))</f>
        <v>Isi Tujuan</v>
      </c>
      <c r="K93" s="592" t="s">
        <v>26</v>
      </c>
      <c r="L93" s="593" t="str">
        <f>IF($D$91="Y/T","Isi Tujuan",IF($E$91=0,0,IF(K93="Y",1,IF(K93="T",0,"Isi Dulu"))))</f>
        <v>Isi Tujuan</v>
      </c>
      <c r="M93" s="849"/>
      <c r="N93" s="852"/>
    </row>
    <row r="94" spans="2:14" ht="15.75">
      <c r="B94" s="837"/>
      <c r="C94" s="840"/>
      <c r="D94" s="858"/>
      <c r="E94" s="861"/>
      <c r="F94" s="549">
        <v>4</v>
      </c>
      <c r="G94" s="550"/>
      <c r="H94" s="598" t="str">
        <f t="shared" si="1"/>
        <v>Belum Diisi</v>
      </c>
      <c r="I94" s="592" t="s">
        <v>26</v>
      </c>
      <c r="J94" s="593" t="str">
        <f>IF($D$91="Y/T","Isi Tujuan",IF($E$91=0,0,IF(I94="Y",1,IF(I94="T",0,"Isi Dulu"))))</f>
        <v>Isi Tujuan</v>
      </c>
      <c r="K94" s="592" t="s">
        <v>26</v>
      </c>
      <c r="L94" s="593" t="str">
        <f>IF($D$91="Y/T","Isi Tujuan",IF($E$91=0,0,IF(K94="Y",1,IF(K94="T",0,"Isi Dulu"))))</f>
        <v>Isi Tujuan</v>
      </c>
      <c r="M94" s="849"/>
      <c r="N94" s="852"/>
    </row>
    <row r="95" spans="2:14" ht="15.75">
      <c r="B95" s="838"/>
      <c r="C95" s="841"/>
      <c r="D95" s="859"/>
      <c r="E95" s="862"/>
      <c r="F95" s="569">
        <v>5</v>
      </c>
      <c r="G95" s="570"/>
      <c r="H95" s="599" t="str">
        <f t="shared" si="1"/>
        <v>Belum Diisi</v>
      </c>
      <c r="I95" s="595" t="s">
        <v>26</v>
      </c>
      <c r="J95" s="596" t="str">
        <f>IF($D$91="Y/T","Isi Tujuan",IF($E$91=0,0,IF(I95="Y",1,IF(I95="T",0,"Isi Dulu"))))</f>
        <v>Isi Tujuan</v>
      </c>
      <c r="K95" s="595" t="s">
        <v>26</v>
      </c>
      <c r="L95" s="596" t="str">
        <f>IF($D$91="Y/T","Isi Tujuan",IF($E$91=0,0,IF(K95="Y",1,IF(K95="T",0,"Isi Dulu"))))</f>
        <v>Isi Tujuan</v>
      </c>
      <c r="M95" s="850"/>
      <c r="N95" s="853"/>
    </row>
    <row r="96" spans="2:14" ht="15.75">
      <c r="B96" s="836">
        <v>19</v>
      </c>
      <c r="C96" s="839"/>
      <c r="D96" s="857" t="s">
        <v>26</v>
      </c>
      <c r="E96" s="860" t="str">
        <f>IF(D96="Y",1,IF(D96="T",0,IF(D96="Y/T","Belum diisi","Error")))</f>
        <v>Belum diisi</v>
      </c>
      <c r="F96" s="528">
        <v>1</v>
      </c>
      <c r="G96" s="529"/>
      <c r="H96" s="600" t="str">
        <f t="shared" si="1"/>
        <v>Belum Diisi</v>
      </c>
      <c r="I96" s="590" t="s">
        <v>26</v>
      </c>
      <c r="J96" s="591" t="str">
        <f>IF($D$96="Y/T","Isi Tujuan",IF($E$96=0,0,IF(I96="Y",1,IF(I96="T",0,"Isi Dulu"))))</f>
        <v>Isi Tujuan</v>
      </c>
      <c r="K96" s="590" t="s">
        <v>26</v>
      </c>
      <c r="L96" s="591" t="str">
        <f>IF($D$96="Y/T","Isi Tujuan",IF($E$96=0,0,IF(K96="Y",1,IF(K96="T",0,"Isi Dulu"))))</f>
        <v>Isi Tujuan</v>
      </c>
      <c r="M96" s="848" t="s">
        <v>26</v>
      </c>
      <c r="N96" s="851" t="str">
        <f>IF(M96="Y",1,IF(M96="T",0,IF(M96="Y/T","Belum diisi","Error")))</f>
        <v>Belum diisi</v>
      </c>
    </row>
    <row r="97" spans="2:18" ht="15.75">
      <c r="B97" s="837"/>
      <c r="C97" s="840"/>
      <c r="D97" s="858"/>
      <c r="E97" s="861"/>
      <c r="F97" s="549">
        <v>2</v>
      </c>
      <c r="G97" s="550"/>
      <c r="H97" s="598" t="str">
        <f t="shared" si="1"/>
        <v>Belum Diisi</v>
      </c>
      <c r="I97" s="592" t="s">
        <v>26</v>
      </c>
      <c r="J97" s="593" t="str">
        <f>IF($D$96="Y/T","Isi Tujuan",IF($E$96=0,0,IF(I97="Y",1,IF(I97="T",0,"Isi Dulu"))))</f>
        <v>Isi Tujuan</v>
      </c>
      <c r="K97" s="592" t="s">
        <v>26</v>
      </c>
      <c r="L97" s="593" t="str">
        <f>IF($D$96="Y/T","Isi Tujuan",IF($E$96=0,0,IF(K97="Y",1,IF(K97="T",0,"Isi Dulu"))))</f>
        <v>Isi Tujuan</v>
      </c>
      <c r="M97" s="849"/>
      <c r="N97" s="852"/>
    </row>
    <row r="98" spans="2:18" ht="15.75">
      <c r="B98" s="837"/>
      <c r="C98" s="840"/>
      <c r="D98" s="858"/>
      <c r="E98" s="861"/>
      <c r="F98" s="549">
        <v>3</v>
      </c>
      <c r="G98" s="550"/>
      <c r="H98" s="598" t="str">
        <f t="shared" si="1"/>
        <v>Belum Diisi</v>
      </c>
      <c r="I98" s="592" t="s">
        <v>26</v>
      </c>
      <c r="J98" s="593" t="str">
        <f>IF($D$96="Y/T","Isi Tujuan",IF($E$96=0,0,IF(I98="Y",1,IF(I98="T",0,"Isi Dulu"))))</f>
        <v>Isi Tujuan</v>
      </c>
      <c r="K98" s="592" t="s">
        <v>26</v>
      </c>
      <c r="L98" s="593" t="str">
        <f>IF($D$96="Y/T","Isi Tujuan",IF($E$96=0,0,IF(K98="Y",1,IF(K98="T",0,"Isi Dulu"))))</f>
        <v>Isi Tujuan</v>
      </c>
      <c r="M98" s="849"/>
      <c r="N98" s="852"/>
    </row>
    <row r="99" spans="2:18" ht="15.75">
      <c r="B99" s="837"/>
      <c r="C99" s="840"/>
      <c r="D99" s="858"/>
      <c r="E99" s="861"/>
      <c r="F99" s="549">
        <v>4</v>
      </c>
      <c r="G99" s="550"/>
      <c r="H99" s="598" t="str">
        <f t="shared" si="1"/>
        <v>Belum Diisi</v>
      </c>
      <c r="I99" s="592" t="s">
        <v>26</v>
      </c>
      <c r="J99" s="593" t="str">
        <f>IF($D$96="Y/T","Isi Tujuan",IF($E$96=0,0,IF(I99="Y",1,IF(I99="T",0,"Isi Dulu"))))</f>
        <v>Isi Tujuan</v>
      </c>
      <c r="K99" s="592" t="s">
        <v>26</v>
      </c>
      <c r="L99" s="593" t="str">
        <f>IF($D$96="Y/T","Isi Tujuan",IF($E$96=0,0,IF(K99="Y",1,IF(K99="T",0,"Isi Dulu"))))</f>
        <v>Isi Tujuan</v>
      </c>
      <c r="M99" s="849"/>
      <c r="N99" s="852"/>
    </row>
    <row r="100" spans="2:18" ht="15.75">
      <c r="B100" s="838"/>
      <c r="C100" s="841"/>
      <c r="D100" s="859"/>
      <c r="E100" s="862"/>
      <c r="F100" s="569">
        <v>5</v>
      </c>
      <c r="G100" s="570"/>
      <c r="H100" s="599" t="str">
        <f t="shared" si="1"/>
        <v>Belum Diisi</v>
      </c>
      <c r="I100" s="595" t="s">
        <v>26</v>
      </c>
      <c r="J100" s="596" t="str">
        <f>IF($D$96="Y/T","Isi Tujuan",IF($E$96=0,0,IF(I100="Y",1,IF(I100="T",0,"Isi Dulu"))))</f>
        <v>Isi Tujuan</v>
      </c>
      <c r="K100" s="595" t="s">
        <v>26</v>
      </c>
      <c r="L100" s="596" t="str">
        <f>IF($D$96="Y/T","Isi Tujuan",IF($E$96=0,0,IF(K100="Y",1,IF(K100="T",0,"Isi Dulu"))))</f>
        <v>Isi Tujuan</v>
      </c>
      <c r="M100" s="850"/>
      <c r="N100" s="853"/>
    </row>
    <row r="101" spans="2:18" ht="15.75">
      <c r="B101" s="836">
        <v>20</v>
      </c>
      <c r="C101" s="839"/>
      <c r="D101" s="857" t="s">
        <v>26</v>
      </c>
      <c r="E101" s="860" t="str">
        <f>IF(D101="Y",1,IF(D101="T",0,IF(D101="Y/T","Belum diisi","Error")))</f>
        <v>Belum diisi</v>
      </c>
      <c r="F101" s="528">
        <v>1</v>
      </c>
      <c r="G101" s="529"/>
      <c r="H101" s="600" t="str">
        <f t="shared" si="1"/>
        <v>Belum Diisi</v>
      </c>
      <c r="I101" s="590" t="s">
        <v>26</v>
      </c>
      <c r="J101" s="591" t="str">
        <f>IF($D$101="Y/T","Isi Tujuan",IF($E$101=0,0,IF(I101="Y",1,IF(I101="T",0,"Isi Dulu"))))</f>
        <v>Isi Tujuan</v>
      </c>
      <c r="K101" s="590" t="s">
        <v>26</v>
      </c>
      <c r="L101" s="591" t="str">
        <f>IF($D$101="Y/T","Isi Tujuan",IF($E$101=0,0,IF(K101="Y",1,IF(K101="T",0,"Isi Dulu"))))</f>
        <v>Isi Tujuan</v>
      </c>
      <c r="M101" s="848" t="s">
        <v>26</v>
      </c>
      <c r="N101" s="851" t="str">
        <f>IF(M101="Y",1,IF(M101="T",0,IF(M101="Y/T","Belum diisi","Error")))</f>
        <v>Belum diisi</v>
      </c>
    </row>
    <row r="102" spans="2:18" ht="15.75">
      <c r="B102" s="837"/>
      <c r="C102" s="840"/>
      <c r="D102" s="858"/>
      <c r="E102" s="861"/>
      <c r="F102" s="549">
        <v>2</v>
      </c>
      <c r="G102" s="550"/>
      <c r="H102" s="598" t="str">
        <f t="shared" si="1"/>
        <v>Belum Diisi</v>
      </c>
      <c r="I102" s="592" t="s">
        <v>26</v>
      </c>
      <c r="J102" s="593" t="str">
        <f>IF($D$101="Y/T","Isi Tujuan",IF($E$101=0,0,IF(I102="Y",1,IF(I102="T",0,"Isi Dulu"))))</f>
        <v>Isi Tujuan</v>
      </c>
      <c r="K102" s="592" t="s">
        <v>26</v>
      </c>
      <c r="L102" s="593" t="str">
        <f>IF($D$101="Y/T","Isi Tujuan",IF($E$101=0,0,IF(K102="Y",1,IF(K102="T",0,"Isi Dulu"))))</f>
        <v>Isi Tujuan</v>
      </c>
      <c r="M102" s="849"/>
      <c r="N102" s="852"/>
    </row>
    <row r="103" spans="2:18" ht="15.75">
      <c r="B103" s="837"/>
      <c r="C103" s="840"/>
      <c r="D103" s="858"/>
      <c r="E103" s="861"/>
      <c r="F103" s="549">
        <v>3</v>
      </c>
      <c r="G103" s="550"/>
      <c r="H103" s="598" t="str">
        <f t="shared" si="1"/>
        <v>Belum Diisi</v>
      </c>
      <c r="I103" s="592" t="s">
        <v>26</v>
      </c>
      <c r="J103" s="593" t="str">
        <f>IF($D$101="Y/T","Isi Tujuan",IF($E$101=0,0,IF(I103="Y",1,IF(I103="T",0,"Isi Dulu"))))</f>
        <v>Isi Tujuan</v>
      </c>
      <c r="K103" s="592" t="s">
        <v>26</v>
      </c>
      <c r="L103" s="593" t="str">
        <f>IF($D$101="Y/T","Isi Tujuan",IF($E$101=0,0,IF(K103="Y",1,IF(K103="T",0,"Isi Dulu"))))</f>
        <v>Isi Tujuan</v>
      </c>
      <c r="M103" s="849"/>
      <c r="N103" s="852"/>
    </row>
    <row r="104" spans="2:18" ht="15.75">
      <c r="B104" s="837"/>
      <c r="C104" s="840"/>
      <c r="D104" s="858"/>
      <c r="E104" s="861"/>
      <c r="F104" s="549">
        <v>4</v>
      </c>
      <c r="G104" s="550"/>
      <c r="H104" s="598" t="str">
        <f t="shared" si="1"/>
        <v>Belum Diisi</v>
      </c>
      <c r="I104" s="592" t="s">
        <v>26</v>
      </c>
      <c r="J104" s="593" t="str">
        <f>IF($D$101="Y/T","Isi Tujuan",IF($E$101=0,0,IF(I104="Y",1,IF(I104="T",0,"Isi Dulu"))))</f>
        <v>Isi Tujuan</v>
      </c>
      <c r="K104" s="592" t="s">
        <v>26</v>
      </c>
      <c r="L104" s="593" t="str">
        <f>IF($D$101="Y/T","Isi Tujuan",IF($E$101=0,0,IF(K104="Y",1,IF(K104="T",0,"Isi Dulu"))))</f>
        <v>Isi Tujuan</v>
      </c>
      <c r="M104" s="849"/>
      <c r="N104" s="852"/>
    </row>
    <row r="105" spans="2:18" ht="15.75">
      <c r="B105" s="838"/>
      <c r="C105" s="841"/>
      <c r="D105" s="859"/>
      <c r="E105" s="862"/>
      <c r="F105" s="569">
        <v>5</v>
      </c>
      <c r="G105" s="570"/>
      <c r="H105" s="599" t="str">
        <f t="shared" si="1"/>
        <v>Belum Diisi</v>
      </c>
      <c r="I105" s="595" t="s">
        <v>26</v>
      </c>
      <c r="J105" s="596" t="str">
        <f>IF($D$101="Y/T","Isi Tujuan",IF($E$101=0,0,IF(I105="Y",1,IF(I105="T",0,"Isi Dulu"))))</f>
        <v>Isi Tujuan</v>
      </c>
      <c r="K105" s="595" t="s">
        <v>26</v>
      </c>
      <c r="L105" s="596" t="str">
        <f>IF($D$101="Y/T","Isi Tujuan",IF($E$101=0,0,IF(K105="Y",1,IF(K105="T",0,"Isi Dulu"))))</f>
        <v>Isi Tujuan</v>
      </c>
      <c r="M105" s="850"/>
      <c r="N105" s="853"/>
    </row>
    <row r="106" spans="2:18" s="527" customFormat="1" ht="15.75">
      <c r="B106" s="601"/>
      <c r="C106" s="581"/>
      <c r="D106" s="582"/>
      <c r="E106" s="602" t="e">
        <f>AVERAGE(E6:E105)</f>
        <v>#DIV/0!</v>
      </c>
      <c r="F106" s="603"/>
      <c r="G106" s="583"/>
      <c r="H106" s="602" t="e">
        <f>(IF($D6="Y/T",0,AVERAGE(H6:H10))+IF($D11="Y/T",0,AVERAGE(H11:H15))+IF($D16="Y/T",0,AVERAGE(H16:H20))+IF($D21="Y/T",0,AVERAGE(H21:H25))+IF($D26="Y/T",0,AVERAGE(H26:H30))+IF($D31="Y/T",0,AVERAGE(H31:H35))+IF($D36="Y/T",0,AVERAGE(H36:H40))+IF($D41="Y/T",0,AVERAGE(H41:H45))+IF($D46="Y/T",0,AVERAGE(H46:H50))+IF($D51="Y/T",0,AVERAGE(H51:H55))+IF($D56="Y/T",0,AVERAGE(H56:H60))+IF($D61="Y/T",0,AVERAGE(H61:H65))+IF($D66="Y/T",0,AVERAGE(H66:H70))+IF($D71="Y/T",0,AVERAGE(H71:H75))+IF($D76="Y/T",0,AVERAGE(H76:H80))+IF($D81="Y/T",0,AVERAGE(H81:H85))+IF($D86="Y/T",0,AVERAGE(H86:H90))+IF($D91="Y/T",0,AVERAGE(H91:H95))+IF($D96="Y/T",0,AVERAGE(H96:H100))+IF($D101="Y/T",0,AVERAGE(H101:H105)))/(COUNTIF($D6:$D105,"Y")+COUNTIF($D6:$D105,"T"))</f>
        <v>#DIV/0!</v>
      </c>
      <c r="I106" s="582"/>
      <c r="J106" s="602" t="e">
        <f>(IF($D6="Y/T",0,AVERAGE(J6:J10))+IF($D11="Y/T",0,AVERAGE(J11:J15))+IF($D16="Y/T",0,AVERAGE(J16:J20))+IF($D21="Y/T",0,AVERAGE(J21:J25))+IF($D26="Y/T",0,AVERAGE(J26:J30))+IF($D31="Y/T",0,AVERAGE(J31:J35))+IF($D36="Y/T",0,AVERAGE(J36:J40))+IF($D41="Y/T",0,AVERAGE(J41:J45))+IF($D46="Y/T",0,AVERAGE(J46:J50))+IF($D51="Y/T",0,AVERAGE(J51:J55))+IF($D56="Y/T",0,AVERAGE(J56:J60))+IF($D61="Y/T",0,AVERAGE(J61:J65))+IF($D66="Y/T",0,AVERAGE(J66:J70))+IF($D71="Y/T",0,AVERAGE(J71:J75))+IF($D76="Y/T",0,AVERAGE(J76:J80))+IF($D81="Y/T",0,AVERAGE(J81:J85))+IF($D86="Y/T",0,AVERAGE(J86:J90))+IF($D91="Y/T",0,AVERAGE(J91:J95))+IF($D96="Y/T",0,AVERAGE(J96:J100))+IF($D101="Y/T",0,AVERAGE(J101:J105)))/(COUNTIF($D6:$D105,"Y")+COUNTIF($D6:$D105,"T"))</f>
        <v>#DIV/0!</v>
      </c>
      <c r="K106" s="582"/>
      <c r="L106" s="602" t="e">
        <f>(IF($D6="Y/T",0,AVERAGE(L6:L10))+IF($D11="Y/T",0,AVERAGE(L11:L15))+IF($D16="Y/T",0,AVERAGE(L16:L20))+IF($D21="Y/T",0,AVERAGE(L21:L25))+IF($D26="Y/T",0,AVERAGE(L26:L30))+IF($D31="Y/T",0,AVERAGE(L31:L35))+IF($D36="Y/T",0,AVERAGE(L36:L40))+IF($D41="Y/T",0,AVERAGE(L41:L45))+IF($D46="Y/T",0,AVERAGE(L46:L50))+IF($D51="Y/T",0,AVERAGE(L51:L55))+IF($D56="Y/T",0,AVERAGE(L56:L60))+IF($D61="Y/T",0,AVERAGE(L61:L65))+IF($D66="Y/T",0,AVERAGE(L66:L70))+IF($D71="Y/T",0,AVERAGE(L71:L75))+IF($D76="Y/T",0,AVERAGE(L76:L80))+IF($D81="Y/T",0,AVERAGE(L81:L85))+IF($D86="Y/T",0,AVERAGE(L86:L90))+IF($D91="Y/T",0,AVERAGE(L91:L95))+IF($D96="Y/T",0,AVERAGE(L96:L100))+IF($D101="Y/T",0,AVERAGE(L101:L105)))/(COUNTIF($D6:$D105,"Y")+COUNTIF($D6:$D105,"T"))</f>
        <v>#DIV/0!</v>
      </c>
      <c r="M106" s="582"/>
      <c r="N106" s="602" t="e">
        <f>AVERAGE(N6:N105)</f>
        <v>#DIV/0!</v>
      </c>
    </row>
    <row r="107" spans="2:18" s="527" customFormat="1" ht="15.75">
      <c r="B107" s="864" t="s">
        <v>508</v>
      </c>
      <c r="C107" s="865"/>
      <c r="D107" s="865"/>
      <c r="E107" s="865"/>
      <c r="F107" s="865"/>
      <c r="G107" s="865"/>
      <c r="H107" s="865"/>
      <c r="I107" s="865"/>
      <c r="J107" s="866"/>
      <c r="K107" s="604"/>
      <c r="L107" s="604"/>
      <c r="M107" s="604"/>
      <c r="N107" s="604"/>
      <c r="O107" s="517"/>
      <c r="P107" s="517"/>
      <c r="Q107" s="517"/>
      <c r="R107" s="517"/>
    </row>
    <row r="108" spans="2:18" s="527" customFormat="1" ht="15.75">
      <c r="B108" s="836">
        <v>1</v>
      </c>
      <c r="C108" s="839"/>
      <c r="D108" s="857" t="s">
        <v>26</v>
      </c>
      <c r="E108" s="854" t="str">
        <f>IF(D108="Y",1,IF(D108="T",0,IF(D108="Y/T","Belum diisi","Error")))</f>
        <v>Belum diisi</v>
      </c>
      <c r="F108" s="528">
        <v>1</v>
      </c>
      <c r="G108" s="529"/>
      <c r="H108" s="589" t="str">
        <f t="shared" ref="H108:H171" si="2">IF(OR(J108="Isi Dulu",L108="Isi Dulu",J108="Isi Sasaran",L108="Isi Sasaran"),"Belum Diisi",IF(SUM(J108,L108)=2,1,IF(SUM(J108,L108)=1,0,IF(SUM(J108,L108)=0,0,"Error"))))</f>
        <v>Belum Diisi</v>
      </c>
      <c r="I108" s="590" t="s">
        <v>26</v>
      </c>
      <c r="J108" s="591" t="str">
        <f>IF($D$108="Y/T","Isi Sasaran",IF($E$108=0,0,IF(I108="Y",1,IF(I108="T",0,"Isi Dulu"))))</f>
        <v>Isi Sasaran</v>
      </c>
      <c r="K108" s="590" t="s">
        <v>26</v>
      </c>
      <c r="L108" s="591" t="str">
        <f>IF($D$108="Y/T","Isi Sasaran",IF($E$108=0,0,IF(K108="Y",1,IF(K108="T",0,"Isi Dulu"))))</f>
        <v>Isi Sasaran</v>
      </c>
      <c r="M108" s="848" t="s">
        <v>26</v>
      </c>
      <c r="N108" s="851" t="str">
        <f>IF(M108="Y",1,IF(M108="T",0,IF(M108="Y/T","Belum diisi","Error")))</f>
        <v>Belum diisi</v>
      </c>
      <c r="O108" s="517"/>
      <c r="P108" s="517"/>
      <c r="Q108" s="517"/>
      <c r="R108" s="517"/>
    </row>
    <row r="109" spans="2:18" s="527" customFormat="1" ht="15.75">
      <c r="B109" s="837"/>
      <c r="C109" s="840"/>
      <c r="D109" s="858"/>
      <c r="E109" s="855"/>
      <c r="F109" s="549">
        <v>2</v>
      </c>
      <c r="G109" s="550"/>
      <c r="H109" s="589" t="str">
        <f t="shared" si="2"/>
        <v>Belum Diisi</v>
      </c>
      <c r="I109" s="592" t="s">
        <v>26</v>
      </c>
      <c r="J109" s="593" t="str">
        <f>IF($D$108="Y/T","Isi Sasaran",IF($E$108=0,0,IF(I109="Y",1,IF(I109="T",0,"Isi Dulu"))))</f>
        <v>Isi Sasaran</v>
      </c>
      <c r="K109" s="592" t="s">
        <v>26</v>
      </c>
      <c r="L109" s="593" t="str">
        <f>IF($D$108="Y/T","Isi Sasaran",IF($E$108=0,0,IF(K109="Y",1,IF(K109="T",0,"Isi Dulu"))))</f>
        <v>Isi Sasaran</v>
      </c>
      <c r="M109" s="849"/>
      <c r="N109" s="852"/>
      <c r="O109" s="517"/>
      <c r="P109" s="517"/>
      <c r="Q109" s="517"/>
      <c r="R109" s="517"/>
    </row>
    <row r="110" spans="2:18" s="527" customFormat="1" ht="15.75">
      <c r="B110" s="837"/>
      <c r="C110" s="840"/>
      <c r="D110" s="858"/>
      <c r="E110" s="855"/>
      <c r="F110" s="549">
        <v>3</v>
      </c>
      <c r="G110" s="550"/>
      <c r="H110" s="589" t="str">
        <f t="shared" si="2"/>
        <v>Belum Diisi</v>
      </c>
      <c r="I110" s="592" t="s">
        <v>26</v>
      </c>
      <c r="J110" s="593" t="str">
        <f>IF($D$108="Y/T","Isi Sasaran",IF($E$108=0,0,IF(I110="Y",1,IF(I110="T",0,"Isi Dulu"))))</f>
        <v>Isi Sasaran</v>
      </c>
      <c r="K110" s="592" t="s">
        <v>26</v>
      </c>
      <c r="L110" s="593" t="str">
        <f>IF($D$108="Y/T","Isi Sasaran",IF($E$108=0,0,IF(K110="Y",1,IF(K110="T",0,"Isi Dulu"))))</f>
        <v>Isi Sasaran</v>
      </c>
      <c r="M110" s="849"/>
      <c r="N110" s="852"/>
      <c r="O110" s="517"/>
      <c r="P110" s="517"/>
      <c r="Q110" s="517"/>
      <c r="R110" s="517"/>
    </row>
    <row r="111" spans="2:18" s="527" customFormat="1" ht="15.75">
      <c r="B111" s="837"/>
      <c r="C111" s="840"/>
      <c r="D111" s="858"/>
      <c r="E111" s="855"/>
      <c r="F111" s="549">
        <v>4</v>
      </c>
      <c r="G111" s="550"/>
      <c r="H111" s="589" t="str">
        <f t="shared" si="2"/>
        <v>Belum Diisi</v>
      </c>
      <c r="I111" s="592" t="s">
        <v>26</v>
      </c>
      <c r="J111" s="593" t="str">
        <f>IF($D$108="Y/T","Isi Sasaran",IF($E$108=0,0,IF(I111="Y",1,IF(I111="T",0,"Isi Dulu"))))</f>
        <v>Isi Sasaran</v>
      </c>
      <c r="K111" s="592" t="s">
        <v>26</v>
      </c>
      <c r="L111" s="593" t="str">
        <f>IF($D$108="Y/T","Isi Sasaran",IF($E$108=0,0,IF(K111="Y",1,IF(K111="T",0,"Isi Dulu"))))</f>
        <v>Isi Sasaran</v>
      </c>
      <c r="M111" s="849"/>
      <c r="N111" s="852"/>
      <c r="O111" s="517"/>
      <c r="P111" s="517"/>
      <c r="Q111" s="517"/>
      <c r="R111" s="517"/>
    </row>
    <row r="112" spans="2:18" s="527" customFormat="1" ht="15.75">
      <c r="B112" s="838"/>
      <c r="C112" s="841"/>
      <c r="D112" s="859"/>
      <c r="E112" s="856"/>
      <c r="F112" s="569">
        <v>5</v>
      </c>
      <c r="G112" s="570"/>
      <c r="H112" s="594" t="str">
        <f t="shared" si="2"/>
        <v>Belum Diisi</v>
      </c>
      <c r="I112" s="595" t="s">
        <v>26</v>
      </c>
      <c r="J112" s="596" t="str">
        <f>IF($D$108="Y/T","Isi Sasaran",IF($E$108=0,0,IF(I112="Y",1,IF(I112="T",0,"Isi Dulu"))))</f>
        <v>Isi Sasaran</v>
      </c>
      <c r="K112" s="595" t="s">
        <v>26</v>
      </c>
      <c r="L112" s="596" t="str">
        <f>IF($D$108="Y/T","Isi Sasaran",IF($E$108=0,0,IF(K112="Y",1,IF(K112="T",0,"Isi Dulu"))))</f>
        <v>Isi Sasaran</v>
      </c>
      <c r="M112" s="850"/>
      <c r="N112" s="853"/>
      <c r="O112" s="517"/>
      <c r="P112" s="517"/>
      <c r="Q112" s="517"/>
      <c r="R112" s="517"/>
    </row>
    <row r="113" spans="2:18" s="527" customFormat="1" ht="15.75">
      <c r="B113" s="836">
        <v>2</v>
      </c>
      <c r="C113" s="839"/>
      <c r="D113" s="857" t="s">
        <v>26</v>
      </c>
      <c r="E113" s="854" t="str">
        <f>IF(D113="Y",1,IF(D113="T",0,IF(D113="Y/T","Belum diisi","Error")))</f>
        <v>Belum diisi</v>
      </c>
      <c r="F113" s="528">
        <v>1</v>
      </c>
      <c r="G113" s="529"/>
      <c r="H113" s="597" t="str">
        <f t="shared" si="2"/>
        <v>Belum Diisi</v>
      </c>
      <c r="I113" s="590" t="s">
        <v>26</v>
      </c>
      <c r="J113" s="591" t="str">
        <f>IF($D$113="Y/T","Isi Sasaran",IF($E$113=0,0,IF(I113="Y",1,IF(I113="T",0,"Isi Dulu"))))</f>
        <v>Isi Sasaran</v>
      </c>
      <c r="K113" s="590" t="s">
        <v>26</v>
      </c>
      <c r="L113" s="591" t="str">
        <f>IF($D$113="Y/T","Isi Sasaran",IF($E$113=0,0,IF(K113="Y",1,IF(K113="T",0,"Isi Dulu"))))</f>
        <v>Isi Sasaran</v>
      </c>
      <c r="M113" s="848" t="s">
        <v>26</v>
      </c>
      <c r="N113" s="851" t="str">
        <f>IF(M113="Y",1,IF(M113="T",0,IF(M113="Y/T","Belum diisi","Error")))</f>
        <v>Belum diisi</v>
      </c>
      <c r="O113" s="517"/>
      <c r="P113" s="517"/>
      <c r="Q113" s="517"/>
      <c r="R113" s="517"/>
    </row>
    <row r="114" spans="2:18" s="527" customFormat="1" ht="15.75">
      <c r="B114" s="837"/>
      <c r="C114" s="840"/>
      <c r="D114" s="858"/>
      <c r="E114" s="855"/>
      <c r="F114" s="549">
        <v>2</v>
      </c>
      <c r="G114" s="550"/>
      <c r="H114" s="598" t="str">
        <f t="shared" si="2"/>
        <v>Belum Diisi</v>
      </c>
      <c r="I114" s="592" t="s">
        <v>26</v>
      </c>
      <c r="J114" s="593" t="str">
        <f>IF($D$113="Y/T","Isi Sasaran",IF($E$113=0,0,IF(I114="Y",1,IF(I114="T",0,"Isi Dulu"))))</f>
        <v>Isi Sasaran</v>
      </c>
      <c r="K114" s="592" t="s">
        <v>26</v>
      </c>
      <c r="L114" s="593" t="str">
        <f>IF($D$113="Y/T","Isi Sasaran",IF($E$113=0,0,IF(K114="Y",1,IF(K114="T",0,"Isi Dulu"))))</f>
        <v>Isi Sasaran</v>
      </c>
      <c r="M114" s="849"/>
      <c r="N114" s="852"/>
      <c r="O114" s="517"/>
      <c r="P114" s="517"/>
      <c r="Q114" s="517"/>
      <c r="R114" s="517"/>
    </row>
    <row r="115" spans="2:18" s="527" customFormat="1" ht="15.75">
      <c r="B115" s="837"/>
      <c r="C115" s="840"/>
      <c r="D115" s="858"/>
      <c r="E115" s="855"/>
      <c r="F115" s="549">
        <v>3</v>
      </c>
      <c r="G115" s="550"/>
      <c r="H115" s="598" t="str">
        <f t="shared" si="2"/>
        <v>Belum Diisi</v>
      </c>
      <c r="I115" s="592" t="s">
        <v>26</v>
      </c>
      <c r="J115" s="593" t="str">
        <f>IF($D$113="Y/T","Isi Sasaran",IF($E$113=0,0,IF(I115="Y",1,IF(I115="T",0,"Isi Dulu"))))</f>
        <v>Isi Sasaran</v>
      </c>
      <c r="K115" s="592" t="s">
        <v>26</v>
      </c>
      <c r="L115" s="593" t="str">
        <f>IF($D$113="Y/T","Isi Sasaran",IF($E$113=0,0,IF(K115="Y",1,IF(K115="T",0,"Isi Dulu"))))</f>
        <v>Isi Sasaran</v>
      </c>
      <c r="M115" s="849"/>
      <c r="N115" s="852"/>
      <c r="O115" s="517"/>
      <c r="P115" s="517"/>
      <c r="Q115" s="517"/>
      <c r="R115" s="517"/>
    </row>
    <row r="116" spans="2:18" s="527" customFormat="1" ht="15.75">
      <c r="B116" s="837"/>
      <c r="C116" s="840"/>
      <c r="D116" s="858"/>
      <c r="E116" s="855"/>
      <c r="F116" s="549">
        <v>4</v>
      </c>
      <c r="G116" s="550"/>
      <c r="H116" s="598" t="str">
        <f t="shared" si="2"/>
        <v>Belum Diisi</v>
      </c>
      <c r="I116" s="592" t="s">
        <v>26</v>
      </c>
      <c r="J116" s="593" t="str">
        <f>IF($D$113="Y/T","Isi Sasaran",IF($E$113=0,0,IF(I116="Y",1,IF(I116="T",0,"Isi Dulu"))))</f>
        <v>Isi Sasaran</v>
      </c>
      <c r="K116" s="592" t="s">
        <v>26</v>
      </c>
      <c r="L116" s="593" t="str">
        <f>IF($D$113="Y/T","Isi Sasaran",IF($E$113=0,0,IF(K116="Y",1,IF(K116="T",0,"Isi Dulu"))))</f>
        <v>Isi Sasaran</v>
      </c>
      <c r="M116" s="849"/>
      <c r="N116" s="852"/>
      <c r="O116" s="517"/>
      <c r="P116" s="517"/>
      <c r="Q116" s="517"/>
      <c r="R116" s="517"/>
    </row>
    <row r="117" spans="2:18" s="527" customFormat="1" ht="15.75">
      <c r="B117" s="838"/>
      <c r="C117" s="841"/>
      <c r="D117" s="859"/>
      <c r="E117" s="856"/>
      <c r="F117" s="569">
        <v>5</v>
      </c>
      <c r="G117" s="570"/>
      <c r="H117" s="599" t="str">
        <f t="shared" si="2"/>
        <v>Belum Diisi</v>
      </c>
      <c r="I117" s="595" t="s">
        <v>26</v>
      </c>
      <c r="J117" s="596" t="str">
        <f>IF($D$113="Y/T","Isi Sasaran",IF($E$113=0,0,IF(I117="Y",1,IF(I117="T",0,"Isi Dulu"))))</f>
        <v>Isi Sasaran</v>
      </c>
      <c r="K117" s="595" t="s">
        <v>26</v>
      </c>
      <c r="L117" s="596" t="str">
        <f>IF($D$113="Y/T","Isi Sasaran",IF($E$113=0,0,IF(K117="Y",1,IF(K117="T",0,"Isi Dulu"))))</f>
        <v>Isi Sasaran</v>
      </c>
      <c r="M117" s="850"/>
      <c r="N117" s="853"/>
      <c r="O117" s="517"/>
      <c r="P117" s="517"/>
      <c r="Q117" s="517"/>
      <c r="R117" s="517"/>
    </row>
    <row r="118" spans="2:18" s="527" customFormat="1" ht="15.75">
      <c r="B118" s="836">
        <v>3</v>
      </c>
      <c r="C118" s="839"/>
      <c r="D118" s="857" t="s">
        <v>26</v>
      </c>
      <c r="E118" s="854" t="str">
        <f>IF(D118="Y",1,IF(D118="T",0,IF(D118="Y/T","Belum diisi","Error")))</f>
        <v>Belum diisi</v>
      </c>
      <c r="F118" s="528">
        <v>1</v>
      </c>
      <c r="G118" s="529"/>
      <c r="H118" s="600" t="str">
        <f t="shared" si="2"/>
        <v>Belum Diisi</v>
      </c>
      <c r="I118" s="590" t="s">
        <v>26</v>
      </c>
      <c r="J118" s="591" t="str">
        <f>IF($D$118="Y/T","Isi Sasaran",IF($E$118=0,0,IF(I118="Y",1,IF(I118="T",0,"Isi Dulu"))))</f>
        <v>Isi Sasaran</v>
      </c>
      <c r="K118" s="590" t="s">
        <v>26</v>
      </c>
      <c r="L118" s="591" t="str">
        <f>IF($D$118="Y/T","Isi Sasaran",IF($E$118=0,0,IF(K118="Y",1,IF(K118="T",0,"Isi Dulu"))))</f>
        <v>Isi Sasaran</v>
      </c>
      <c r="M118" s="848" t="s">
        <v>26</v>
      </c>
      <c r="N118" s="851" t="str">
        <f>IF(M118="Y",1,IF(M118="T",0,IF(M118="Y/T","Belum diisi","Error")))</f>
        <v>Belum diisi</v>
      </c>
      <c r="O118" s="517"/>
      <c r="P118" s="517"/>
      <c r="Q118" s="517"/>
      <c r="R118" s="517"/>
    </row>
    <row r="119" spans="2:18" s="527" customFormat="1" ht="15.75">
      <c r="B119" s="837"/>
      <c r="C119" s="840"/>
      <c r="D119" s="858"/>
      <c r="E119" s="855"/>
      <c r="F119" s="549">
        <v>2</v>
      </c>
      <c r="G119" s="550"/>
      <c r="H119" s="598" t="str">
        <f t="shared" si="2"/>
        <v>Belum Diisi</v>
      </c>
      <c r="I119" s="592" t="s">
        <v>26</v>
      </c>
      <c r="J119" s="593" t="str">
        <f>IF($D$118="Y/T","Isi Sasaran",IF($E$118=0,0,IF(I119="Y",1,IF(I119="T",0,"Isi Dulu"))))</f>
        <v>Isi Sasaran</v>
      </c>
      <c r="K119" s="592" t="s">
        <v>26</v>
      </c>
      <c r="L119" s="593" t="str">
        <f>IF($D$118="Y/T","Isi Sasaran",IF($E$118=0,0,IF(K119="Y",1,IF(K119="T",0,"Isi Dulu"))))</f>
        <v>Isi Sasaran</v>
      </c>
      <c r="M119" s="849"/>
      <c r="N119" s="852"/>
      <c r="O119" s="517"/>
      <c r="P119" s="517"/>
      <c r="Q119" s="517"/>
      <c r="R119" s="517"/>
    </row>
    <row r="120" spans="2:18" s="527" customFormat="1" ht="15.75">
      <c r="B120" s="837"/>
      <c r="C120" s="840"/>
      <c r="D120" s="858"/>
      <c r="E120" s="855"/>
      <c r="F120" s="549">
        <v>3</v>
      </c>
      <c r="G120" s="550"/>
      <c r="H120" s="598" t="str">
        <f t="shared" si="2"/>
        <v>Belum Diisi</v>
      </c>
      <c r="I120" s="592" t="s">
        <v>26</v>
      </c>
      <c r="J120" s="593" t="str">
        <f>IF($D$118="Y/T","Isi Sasaran",IF($E$118=0,0,IF(I120="Y",1,IF(I120="T",0,"Isi Dulu"))))</f>
        <v>Isi Sasaran</v>
      </c>
      <c r="K120" s="592" t="s">
        <v>26</v>
      </c>
      <c r="L120" s="593" t="str">
        <f>IF($D$118="Y/T","Isi Sasaran",IF($E$118=0,0,IF(K120="Y",1,IF(K120="T",0,"Isi Dulu"))))</f>
        <v>Isi Sasaran</v>
      </c>
      <c r="M120" s="849"/>
      <c r="N120" s="852"/>
      <c r="O120" s="517"/>
      <c r="P120" s="517"/>
      <c r="Q120" s="517"/>
      <c r="R120" s="517"/>
    </row>
    <row r="121" spans="2:18" s="527" customFormat="1" ht="15.75">
      <c r="B121" s="837"/>
      <c r="C121" s="840"/>
      <c r="D121" s="858"/>
      <c r="E121" s="855"/>
      <c r="F121" s="549">
        <v>4</v>
      </c>
      <c r="G121" s="550"/>
      <c r="H121" s="598" t="str">
        <f t="shared" si="2"/>
        <v>Belum Diisi</v>
      </c>
      <c r="I121" s="592" t="s">
        <v>26</v>
      </c>
      <c r="J121" s="593" t="str">
        <f>IF($D$118="Y/T","Isi Sasaran",IF($E$118=0,0,IF(I121="Y",1,IF(I121="T",0,"Isi Dulu"))))</f>
        <v>Isi Sasaran</v>
      </c>
      <c r="K121" s="592" t="s">
        <v>26</v>
      </c>
      <c r="L121" s="593" t="str">
        <f>IF($D$118="Y/T","Isi Sasaran",IF($E$118=0,0,IF(K121="Y",1,IF(K121="T",0,"Isi Dulu"))))</f>
        <v>Isi Sasaran</v>
      </c>
      <c r="M121" s="849"/>
      <c r="N121" s="852"/>
      <c r="O121" s="517"/>
      <c r="P121" s="517"/>
      <c r="Q121" s="517"/>
      <c r="R121" s="517"/>
    </row>
    <row r="122" spans="2:18" s="527" customFormat="1" ht="15.75">
      <c r="B122" s="838"/>
      <c r="C122" s="841"/>
      <c r="D122" s="859"/>
      <c r="E122" s="856"/>
      <c r="F122" s="569">
        <v>5</v>
      </c>
      <c r="G122" s="570"/>
      <c r="H122" s="599" t="str">
        <f t="shared" si="2"/>
        <v>Belum Diisi</v>
      </c>
      <c r="I122" s="595" t="s">
        <v>26</v>
      </c>
      <c r="J122" s="596" t="str">
        <f>IF($D$118="Y/T","Isi Sasaran",IF($E$118=0,0,IF(I122="Y",1,IF(I122="T",0,"Isi Dulu"))))</f>
        <v>Isi Sasaran</v>
      </c>
      <c r="K122" s="595" t="s">
        <v>26</v>
      </c>
      <c r="L122" s="596" t="str">
        <f>IF($D$118="Y/T","Isi Sasaran",IF($E$118=0,0,IF(K122="Y",1,IF(K122="T",0,"Isi Dulu"))))</f>
        <v>Isi Sasaran</v>
      </c>
      <c r="M122" s="850"/>
      <c r="N122" s="853"/>
      <c r="O122" s="517"/>
      <c r="P122" s="517"/>
      <c r="Q122" s="517"/>
      <c r="R122" s="517"/>
    </row>
    <row r="123" spans="2:18" s="527" customFormat="1" ht="15.75">
      <c r="B123" s="836">
        <v>4</v>
      </c>
      <c r="C123" s="839"/>
      <c r="D123" s="857" t="s">
        <v>26</v>
      </c>
      <c r="E123" s="854" t="str">
        <f>IF(D123="Y",1,IF(D123="T",0,IF(D123="Y/T","Belum diisi","Error")))</f>
        <v>Belum diisi</v>
      </c>
      <c r="F123" s="528">
        <v>1</v>
      </c>
      <c r="G123" s="529"/>
      <c r="H123" s="600" t="str">
        <f t="shared" si="2"/>
        <v>Belum Diisi</v>
      </c>
      <c r="I123" s="590" t="s">
        <v>26</v>
      </c>
      <c r="J123" s="591" t="str">
        <f>IF($D$123="Y/T","Isi Sasaran",IF($E$123=0,0,IF(I123="Y",1,IF(I123="T",0,"Isi Dulu"))))</f>
        <v>Isi Sasaran</v>
      </c>
      <c r="K123" s="590" t="s">
        <v>26</v>
      </c>
      <c r="L123" s="591" t="str">
        <f>IF($D$123="Y/T","Isi Sasaran",IF($E$123=0,0,IF(K123="Y",1,IF(K123="T",0,"Isi Dulu"))))</f>
        <v>Isi Sasaran</v>
      </c>
      <c r="M123" s="848" t="s">
        <v>26</v>
      </c>
      <c r="N123" s="851" t="str">
        <f>IF(M123="Y",1,IF(M123="T",0,IF(M123="Y/T","Belum diisi","Error")))</f>
        <v>Belum diisi</v>
      </c>
      <c r="O123" s="517"/>
      <c r="P123" s="517"/>
      <c r="Q123" s="517"/>
      <c r="R123" s="517"/>
    </row>
    <row r="124" spans="2:18" s="527" customFormat="1" ht="15.75">
      <c r="B124" s="837"/>
      <c r="C124" s="840"/>
      <c r="D124" s="858"/>
      <c r="E124" s="855"/>
      <c r="F124" s="549">
        <v>2</v>
      </c>
      <c r="G124" s="550"/>
      <c r="H124" s="598" t="str">
        <f t="shared" si="2"/>
        <v>Belum Diisi</v>
      </c>
      <c r="I124" s="592" t="s">
        <v>26</v>
      </c>
      <c r="J124" s="593" t="str">
        <f>IF($D$123="Y/T","Isi Sasaran",IF($E$123=0,0,IF(I124="Y",1,IF(I124="T",0,"Isi Dulu"))))</f>
        <v>Isi Sasaran</v>
      </c>
      <c r="K124" s="592" t="s">
        <v>26</v>
      </c>
      <c r="L124" s="593" t="str">
        <f>IF($D$123="Y/T","Isi Sasaran",IF($E$123=0,0,IF(K124="Y",1,IF(K124="T",0,"Isi Dulu"))))</f>
        <v>Isi Sasaran</v>
      </c>
      <c r="M124" s="849"/>
      <c r="N124" s="852"/>
      <c r="O124" s="517"/>
      <c r="P124" s="517"/>
      <c r="Q124" s="517"/>
      <c r="R124" s="517"/>
    </row>
    <row r="125" spans="2:18" s="527" customFormat="1" ht="15.75">
      <c r="B125" s="837"/>
      <c r="C125" s="840"/>
      <c r="D125" s="858"/>
      <c r="E125" s="855"/>
      <c r="F125" s="549">
        <v>3</v>
      </c>
      <c r="G125" s="550"/>
      <c r="H125" s="598" t="str">
        <f t="shared" si="2"/>
        <v>Belum Diisi</v>
      </c>
      <c r="I125" s="592" t="s">
        <v>26</v>
      </c>
      <c r="J125" s="593" t="str">
        <f>IF($D$123="Y/T","Isi Sasaran",IF($E$123=0,0,IF(I125="Y",1,IF(I125="T",0,"Isi Dulu"))))</f>
        <v>Isi Sasaran</v>
      </c>
      <c r="K125" s="592" t="s">
        <v>26</v>
      </c>
      <c r="L125" s="593" t="str">
        <f>IF($D$123="Y/T","Isi Sasaran",IF($E$123=0,0,IF(K125="Y",1,IF(K125="T",0,"Isi Dulu"))))</f>
        <v>Isi Sasaran</v>
      </c>
      <c r="M125" s="849"/>
      <c r="N125" s="852"/>
      <c r="O125" s="517"/>
      <c r="P125" s="517"/>
      <c r="Q125" s="517"/>
      <c r="R125" s="517"/>
    </row>
    <row r="126" spans="2:18" s="527" customFormat="1" ht="15.75">
      <c r="B126" s="837"/>
      <c r="C126" s="840"/>
      <c r="D126" s="858"/>
      <c r="E126" s="855"/>
      <c r="F126" s="549">
        <v>4</v>
      </c>
      <c r="G126" s="550"/>
      <c r="H126" s="598" t="str">
        <f t="shared" si="2"/>
        <v>Belum Diisi</v>
      </c>
      <c r="I126" s="592" t="s">
        <v>26</v>
      </c>
      <c r="J126" s="593" t="str">
        <f>IF($D$123="Y/T","Isi Sasaran",IF($E$123=0,0,IF(I126="Y",1,IF(I126="T",0,"Isi Dulu"))))</f>
        <v>Isi Sasaran</v>
      </c>
      <c r="K126" s="592" t="s">
        <v>26</v>
      </c>
      <c r="L126" s="593" t="str">
        <f>IF($D$123="Y/T","Isi Sasaran",IF($E$123=0,0,IF(K126="Y",1,IF(K126="T",0,"Isi Dulu"))))</f>
        <v>Isi Sasaran</v>
      </c>
      <c r="M126" s="849"/>
      <c r="N126" s="852"/>
      <c r="O126" s="517"/>
      <c r="P126" s="517"/>
      <c r="Q126" s="517"/>
      <c r="R126" s="517"/>
    </row>
    <row r="127" spans="2:18" s="527" customFormat="1" ht="15.75">
      <c r="B127" s="838"/>
      <c r="C127" s="841"/>
      <c r="D127" s="859"/>
      <c r="E127" s="856"/>
      <c r="F127" s="569">
        <v>5</v>
      </c>
      <c r="G127" s="570"/>
      <c r="H127" s="599" t="str">
        <f t="shared" si="2"/>
        <v>Belum Diisi</v>
      </c>
      <c r="I127" s="595" t="s">
        <v>26</v>
      </c>
      <c r="J127" s="596" t="str">
        <f>IF($D$123="Y/T","Isi Sasaran",IF($E$123=0,0,IF(I127="Y",1,IF(I127="T",0,"Isi Dulu"))))</f>
        <v>Isi Sasaran</v>
      </c>
      <c r="K127" s="595" t="s">
        <v>26</v>
      </c>
      <c r="L127" s="596" t="str">
        <f>IF($D$123="Y/T","Isi Sasaran",IF($E$123=0,0,IF(K127="Y",1,IF(K127="T",0,"Isi Dulu"))))</f>
        <v>Isi Sasaran</v>
      </c>
      <c r="M127" s="850"/>
      <c r="N127" s="853"/>
      <c r="O127" s="517"/>
      <c r="P127" s="517"/>
      <c r="Q127" s="517"/>
      <c r="R127" s="517"/>
    </row>
    <row r="128" spans="2:18" s="527" customFormat="1" ht="15.75">
      <c r="B128" s="836">
        <v>5</v>
      </c>
      <c r="C128" s="839"/>
      <c r="D128" s="857" t="s">
        <v>26</v>
      </c>
      <c r="E128" s="854" t="str">
        <f>IF(D128="Y",1,IF(D128="T",0,IF(D128="Y/T","Belum diisi","Error")))</f>
        <v>Belum diisi</v>
      </c>
      <c r="F128" s="528">
        <v>1</v>
      </c>
      <c r="G128" s="529"/>
      <c r="H128" s="600" t="str">
        <f t="shared" si="2"/>
        <v>Belum Diisi</v>
      </c>
      <c r="I128" s="590" t="s">
        <v>26</v>
      </c>
      <c r="J128" s="591" t="str">
        <f>IF($D$128="Y/T","Isi Sasaran",IF($E$128=0,0,IF(I128="Y",1,IF(I128="T",0,"Isi Dulu"))))</f>
        <v>Isi Sasaran</v>
      </c>
      <c r="K128" s="590" t="s">
        <v>26</v>
      </c>
      <c r="L128" s="591" t="str">
        <f>IF($D$128="Y/T","Isi Sasaran",IF($E$128=0,0,IF(K128="Y",1,IF(K128="T",0,"Isi Dulu"))))</f>
        <v>Isi Sasaran</v>
      </c>
      <c r="M128" s="848" t="s">
        <v>26</v>
      </c>
      <c r="N128" s="851" t="str">
        <f>IF(M128="Y",1,IF(M128="T",0,IF(M128="Y/T","Belum diisi","Error")))</f>
        <v>Belum diisi</v>
      </c>
      <c r="O128" s="517"/>
      <c r="P128" s="517"/>
      <c r="Q128" s="517"/>
      <c r="R128" s="517"/>
    </row>
    <row r="129" spans="2:18" s="527" customFormat="1" ht="15.75">
      <c r="B129" s="837"/>
      <c r="C129" s="840"/>
      <c r="D129" s="858"/>
      <c r="E129" s="855"/>
      <c r="F129" s="549">
        <v>2</v>
      </c>
      <c r="G129" s="550"/>
      <c r="H129" s="598" t="str">
        <f t="shared" si="2"/>
        <v>Belum Diisi</v>
      </c>
      <c r="I129" s="592" t="s">
        <v>26</v>
      </c>
      <c r="J129" s="593" t="str">
        <f>IF($D$128="Y/T","Isi Sasaran",IF($E$128=0,0,IF(I129="Y",1,IF(I129="T",0,"Isi Dulu"))))</f>
        <v>Isi Sasaran</v>
      </c>
      <c r="K129" s="592" t="s">
        <v>26</v>
      </c>
      <c r="L129" s="593" t="str">
        <f>IF($D$128="Y/T","Isi Sasaran",IF($E$128=0,0,IF(K129="Y",1,IF(K129="T",0,"Isi Dulu"))))</f>
        <v>Isi Sasaran</v>
      </c>
      <c r="M129" s="849"/>
      <c r="N129" s="852"/>
      <c r="O129" s="517"/>
      <c r="P129" s="517"/>
      <c r="Q129" s="517"/>
      <c r="R129" s="517"/>
    </row>
    <row r="130" spans="2:18" s="527" customFormat="1" ht="15.75">
      <c r="B130" s="837"/>
      <c r="C130" s="840"/>
      <c r="D130" s="858"/>
      <c r="E130" s="855"/>
      <c r="F130" s="549">
        <v>3</v>
      </c>
      <c r="G130" s="550"/>
      <c r="H130" s="598" t="str">
        <f t="shared" si="2"/>
        <v>Belum Diisi</v>
      </c>
      <c r="I130" s="592" t="s">
        <v>26</v>
      </c>
      <c r="J130" s="593" t="str">
        <f>IF($D$128="Y/T","Isi Sasaran",IF($E$128=0,0,IF(I130="Y",1,IF(I130="T",0,"Isi Dulu"))))</f>
        <v>Isi Sasaran</v>
      </c>
      <c r="K130" s="592" t="s">
        <v>26</v>
      </c>
      <c r="L130" s="593" t="str">
        <f>IF($D$128="Y/T","Isi Sasaran",IF($E$128=0,0,IF(K130="Y",1,IF(K130="T",0,"Isi Dulu"))))</f>
        <v>Isi Sasaran</v>
      </c>
      <c r="M130" s="849"/>
      <c r="N130" s="852"/>
      <c r="O130" s="517"/>
      <c r="P130" s="517"/>
      <c r="Q130" s="517"/>
      <c r="R130" s="517"/>
    </row>
    <row r="131" spans="2:18" s="527" customFormat="1" ht="15.75">
      <c r="B131" s="837"/>
      <c r="C131" s="840"/>
      <c r="D131" s="858"/>
      <c r="E131" s="855"/>
      <c r="F131" s="549">
        <v>4</v>
      </c>
      <c r="G131" s="550"/>
      <c r="H131" s="598" t="str">
        <f t="shared" si="2"/>
        <v>Belum Diisi</v>
      </c>
      <c r="I131" s="592" t="s">
        <v>26</v>
      </c>
      <c r="J131" s="593" t="str">
        <f>IF($D$128="Y/T","Isi Sasaran",IF($E$128=0,0,IF(I131="Y",1,IF(I131="T",0,"Isi Dulu"))))</f>
        <v>Isi Sasaran</v>
      </c>
      <c r="K131" s="592" t="s">
        <v>26</v>
      </c>
      <c r="L131" s="593" t="str">
        <f>IF($D$128="Y/T","Isi Sasaran",IF($E$128=0,0,IF(K131="Y",1,IF(K131="T",0,"Isi Dulu"))))</f>
        <v>Isi Sasaran</v>
      </c>
      <c r="M131" s="849"/>
      <c r="N131" s="852"/>
      <c r="O131" s="517"/>
      <c r="P131" s="517"/>
      <c r="Q131" s="517"/>
      <c r="R131" s="517"/>
    </row>
    <row r="132" spans="2:18" s="527" customFormat="1" ht="15.75">
      <c r="B132" s="838"/>
      <c r="C132" s="841"/>
      <c r="D132" s="859"/>
      <c r="E132" s="856"/>
      <c r="F132" s="569">
        <v>5</v>
      </c>
      <c r="G132" s="570"/>
      <c r="H132" s="599" t="str">
        <f t="shared" si="2"/>
        <v>Belum Diisi</v>
      </c>
      <c r="I132" s="595" t="s">
        <v>26</v>
      </c>
      <c r="J132" s="596" t="str">
        <f>IF($D$128="Y/T","Isi Sasaran",IF($E$128=0,0,IF(I132="Y",1,IF(I132="T",0,"Isi Dulu"))))</f>
        <v>Isi Sasaran</v>
      </c>
      <c r="K132" s="595" t="s">
        <v>26</v>
      </c>
      <c r="L132" s="596" t="str">
        <f>IF($D$128="Y/T","Isi Sasaran",IF($E$128=0,0,IF(K132="Y",1,IF(K132="T",0,"Isi Dulu"))))</f>
        <v>Isi Sasaran</v>
      </c>
      <c r="M132" s="850"/>
      <c r="N132" s="853"/>
      <c r="O132" s="517"/>
      <c r="P132" s="517"/>
      <c r="Q132" s="517"/>
      <c r="R132" s="517"/>
    </row>
    <row r="133" spans="2:18" s="527" customFormat="1" ht="15.75">
      <c r="B133" s="836">
        <v>6</v>
      </c>
      <c r="C133" s="839"/>
      <c r="D133" s="857" t="s">
        <v>26</v>
      </c>
      <c r="E133" s="854" t="str">
        <f>IF(D133="Y",1,IF(D133="T",0,IF(D133="Y/T","Belum diisi","Error")))</f>
        <v>Belum diisi</v>
      </c>
      <c r="F133" s="528">
        <v>1</v>
      </c>
      <c r="G133" s="529"/>
      <c r="H133" s="600" t="str">
        <f t="shared" si="2"/>
        <v>Belum Diisi</v>
      </c>
      <c r="I133" s="590" t="s">
        <v>26</v>
      </c>
      <c r="J133" s="591" t="str">
        <f>IF($D$133="Y/T","Isi Sasaran",IF($E$133=0,0,IF(I133="Y",1,IF(I133="T",0,"Isi Dulu"))))</f>
        <v>Isi Sasaran</v>
      </c>
      <c r="K133" s="590" t="s">
        <v>26</v>
      </c>
      <c r="L133" s="591" t="str">
        <f>IF($D$133="Y/T","Isi Sasaran",IF($E$133=0,0,IF(K133="Y",1,IF(K133="T",0,"Isi Dulu"))))</f>
        <v>Isi Sasaran</v>
      </c>
      <c r="M133" s="848" t="s">
        <v>26</v>
      </c>
      <c r="N133" s="851" t="str">
        <f>IF(M133="Y",1,IF(M133="T",0,IF(M133="Y/T","Belum diisi","Error")))</f>
        <v>Belum diisi</v>
      </c>
      <c r="O133" s="517"/>
      <c r="P133" s="517"/>
      <c r="Q133" s="517"/>
      <c r="R133" s="517"/>
    </row>
    <row r="134" spans="2:18" s="527" customFormat="1" ht="15.75">
      <c r="B134" s="837"/>
      <c r="C134" s="840"/>
      <c r="D134" s="858"/>
      <c r="E134" s="855"/>
      <c r="F134" s="549">
        <v>2</v>
      </c>
      <c r="G134" s="550"/>
      <c r="H134" s="598" t="str">
        <f t="shared" si="2"/>
        <v>Belum Diisi</v>
      </c>
      <c r="I134" s="592" t="s">
        <v>26</v>
      </c>
      <c r="J134" s="593" t="str">
        <f>IF($D$133="Y/T","Isi Sasaran",IF($E$133=0,0,IF(I134="Y",1,IF(I134="T",0,"Isi Dulu"))))</f>
        <v>Isi Sasaran</v>
      </c>
      <c r="K134" s="592" t="s">
        <v>26</v>
      </c>
      <c r="L134" s="593" t="str">
        <f>IF($D$133="Y/T","Isi Sasaran",IF($E$133=0,0,IF(K134="Y",1,IF(K134="T",0,"Isi Dulu"))))</f>
        <v>Isi Sasaran</v>
      </c>
      <c r="M134" s="849"/>
      <c r="N134" s="852"/>
      <c r="O134" s="517"/>
      <c r="P134" s="517"/>
      <c r="Q134" s="517"/>
      <c r="R134" s="517"/>
    </row>
    <row r="135" spans="2:18" s="527" customFormat="1" ht="15.75">
      <c r="B135" s="837"/>
      <c r="C135" s="840"/>
      <c r="D135" s="858"/>
      <c r="E135" s="855"/>
      <c r="F135" s="549">
        <v>3</v>
      </c>
      <c r="G135" s="550"/>
      <c r="H135" s="598" t="str">
        <f t="shared" si="2"/>
        <v>Belum Diisi</v>
      </c>
      <c r="I135" s="592" t="s">
        <v>26</v>
      </c>
      <c r="J135" s="593" t="str">
        <f>IF($D$133="Y/T","Isi Sasaran",IF($E$133=0,0,IF(I135="Y",1,IF(I135="T",0,"Isi Dulu"))))</f>
        <v>Isi Sasaran</v>
      </c>
      <c r="K135" s="592" t="s">
        <v>26</v>
      </c>
      <c r="L135" s="593" t="str">
        <f>IF($D$133="Y/T","Isi Sasaran",IF($E$133=0,0,IF(K135="Y",1,IF(K135="T",0,"Isi Dulu"))))</f>
        <v>Isi Sasaran</v>
      </c>
      <c r="M135" s="849"/>
      <c r="N135" s="852"/>
      <c r="O135" s="517"/>
      <c r="P135" s="517"/>
      <c r="Q135" s="517"/>
      <c r="R135" s="517"/>
    </row>
    <row r="136" spans="2:18" s="527" customFormat="1" ht="15.75">
      <c r="B136" s="837"/>
      <c r="C136" s="840"/>
      <c r="D136" s="858"/>
      <c r="E136" s="855"/>
      <c r="F136" s="549">
        <v>4</v>
      </c>
      <c r="G136" s="550"/>
      <c r="H136" s="598" t="str">
        <f t="shared" si="2"/>
        <v>Belum Diisi</v>
      </c>
      <c r="I136" s="592" t="s">
        <v>26</v>
      </c>
      <c r="J136" s="593" t="str">
        <f>IF($D$133="Y/T","Isi Sasaran",IF($E$133=0,0,IF(I136="Y",1,IF(I136="T",0,"Isi Dulu"))))</f>
        <v>Isi Sasaran</v>
      </c>
      <c r="K136" s="592" t="s">
        <v>26</v>
      </c>
      <c r="L136" s="593" t="str">
        <f>IF($D$133="Y/T","Isi Sasaran",IF($E$133=0,0,IF(K136="Y",1,IF(K136="T",0,"Isi Dulu"))))</f>
        <v>Isi Sasaran</v>
      </c>
      <c r="M136" s="849"/>
      <c r="N136" s="852"/>
      <c r="O136" s="517"/>
      <c r="P136" s="517"/>
      <c r="Q136" s="517"/>
      <c r="R136" s="517"/>
    </row>
    <row r="137" spans="2:18" s="527" customFormat="1" ht="15.75">
      <c r="B137" s="838"/>
      <c r="C137" s="841"/>
      <c r="D137" s="859"/>
      <c r="E137" s="856"/>
      <c r="F137" s="569">
        <v>5</v>
      </c>
      <c r="G137" s="570"/>
      <c r="H137" s="599" t="str">
        <f t="shared" si="2"/>
        <v>Belum Diisi</v>
      </c>
      <c r="I137" s="595" t="s">
        <v>26</v>
      </c>
      <c r="J137" s="596" t="str">
        <f>IF($D$133="Y/T","Isi Sasaran",IF($E$133=0,0,IF(I137="Y",1,IF(I137="T",0,"Isi Dulu"))))</f>
        <v>Isi Sasaran</v>
      </c>
      <c r="K137" s="595" t="s">
        <v>26</v>
      </c>
      <c r="L137" s="596" t="str">
        <f>IF($D$133="Y/T","Isi Sasaran",IF($E$133=0,0,IF(K137="Y",1,IF(K137="T",0,"Isi Dulu"))))</f>
        <v>Isi Sasaran</v>
      </c>
      <c r="M137" s="850"/>
      <c r="N137" s="853"/>
      <c r="O137" s="517"/>
      <c r="P137" s="517"/>
      <c r="Q137" s="517"/>
      <c r="R137" s="517"/>
    </row>
    <row r="138" spans="2:18" s="527" customFormat="1" ht="15.75">
      <c r="B138" s="836">
        <v>7</v>
      </c>
      <c r="C138" s="839"/>
      <c r="D138" s="857" t="s">
        <v>26</v>
      </c>
      <c r="E138" s="854" t="str">
        <f>IF(D138="Y",1,IF(D138="T",0,IF(D138="Y/T","Belum diisi","Error")))</f>
        <v>Belum diisi</v>
      </c>
      <c r="F138" s="528">
        <v>1</v>
      </c>
      <c r="G138" s="529"/>
      <c r="H138" s="600" t="str">
        <f t="shared" si="2"/>
        <v>Belum Diisi</v>
      </c>
      <c r="I138" s="590" t="s">
        <v>26</v>
      </c>
      <c r="J138" s="591" t="str">
        <f>IF($D$138="Y/T","Isi Sasaran",IF($E$138=0,0,IF(I138="Y",1,IF(I138="T",0,"Isi Dulu"))))</f>
        <v>Isi Sasaran</v>
      </c>
      <c r="K138" s="590" t="s">
        <v>26</v>
      </c>
      <c r="L138" s="591" t="str">
        <f>IF($D$138="Y/T","Isi Sasaran",IF($E$138=0,0,IF(K138="Y",1,IF(K138="T",0,"Isi Dulu"))))</f>
        <v>Isi Sasaran</v>
      </c>
      <c r="M138" s="848" t="s">
        <v>26</v>
      </c>
      <c r="N138" s="851" t="str">
        <f>IF(M138="Y",1,IF(M138="T",0,IF(M138="Y/T","Belum diisi","Error")))</f>
        <v>Belum diisi</v>
      </c>
      <c r="O138" s="517"/>
      <c r="P138" s="517"/>
      <c r="Q138" s="517"/>
      <c r="R138" s="517"/>
    </row>
    <row r="139" spans="2:18" s="527" customFormat="1" ht="15.75">
      <c r="B139" s="837"/>
      <c r="C139" s="840"/>
      <c r="D139" s="858"/>
      <c r="E139" s="855"/>
      <c r="F139" s="549">
        <v>2</v>
      </c>
      <c r="G139" s="550"/>
      <c r="H139" s="598" t="str">
        <f t="shared" si="2"/>
        <v>Belum Diisi</v>
      </c>
      <c r="I139" s="592" t="s">
        <v>26</v>
      </c>
      <c r="J139" s="593" t="str">
        <f>IF($D$138="Y/T","Isi Sasaran",IF($E$138=0,0,IF(I139="Y",1,IF(I139="T",0,"Isi Dulu"))))</f>
        <v>Isi Sasaran</v>
      </c>
      <c r="K139" s="592" t="s">
        <v>26</v>
      </c>
      <c r="L139" s="593" t="str">
        <f>IF($D$138="Y/T","Isi Sasaran",IF($E$138=0,0,IF(K139="Y",1,IF(K139="T",0,"Isi Dulu"))))</f>
        <v>Isi Sasaran</v>
      </c>
      <c r="M139" s="849"/>
      <c r="N139" s="852"/>
      <c r="O139" s="517"/>
      <c r="P139" s="517"/>
      <c r="Q139" s="517"/>
      <c r="R139" s="517"/>
    </row>
    <row r="140" spans="2:18" s="527" customFormat="1" ht="15.75">
      <c r="B140" s="837"/>
      <c r="C140" s="840"/>
      <c r="D140" s="858"/>
      <c r="E140" s="855"/>
      <c r="F140" s="549">
        <v>3</v>
      </c>
      <c r="G140" s="550"/>
      <c r="H140" s="598" t="str">
        <f t="shared" si="2"/>
        <v>Belum Diisi</v>
      </c>
      <c r="I140" s="592" t="s">
        <v>26</v>
      </c>
      <c r="J140" s="593" t="str">
        <f>IF($D$138="Y/T","Isi Sasaran",IF($E$138=0,0,IF(I140="Y",1,IF(I140="T",0,"Isi Dulu"))))</f>
        <v>Isi Sasaran</v>
      </c>
      <c r="K140" s="592" t="s">
        <v>26</v>
      </c>
      <c r="L140" s="593" t="str">
        <f>IF($D$138="Y/T","Isi Sasaran",IF($E$138=0,0,IF(K140="Y",1,IF(K140="T",0,"Isi Dulu"))))</f>
        <v>Isi Sasaran</v>
      </c>
      <c r="M140" s="849"/>
      <c r="N140" s="852"/>
      <c r="O140" s="517"/>
      <c r="P140" s="517"/>
      <c r="Q140" s="517"/>
      <c r="R140" s="517"/>
    </row>
    <row r="141" spans="2:18" s="527" customFormat="1" ht="15.75">
      <c r="B141" s="837"/>
      <c r="C141" s="840"/>
      <c r="D141" s="858"/>
      <c r="E141" s="855"/>
      <c r="F141" s="549">
        <v>4</v>
      </c>
      <c r="G141" s="550"/>
      <c r="H141" s="598" t="str">
        <f t="shared" si="2"/>
        <v>Belum Diisi</v>
      </c>
      <c r="I141" s="592" t="s">
        <v>26</v>
      </c>
      <c r="J141" s="593" t="str">
        <f>IF($D$138="Y/T","Isi Sasaran",IF($E$138=0,0,IF(I141="Y",1,IF(I141="T",0,"Isi Dulu"))))</f>
        <v>Isi Sasaran</v>
      </c>
      <c r="K141" s="592" t="s">
        <v>26</v>
      </c>
      <c r="L141" s="593" t="str">
        <f>IF($D$138="Y/T","Isi Sasaran",IF($E$138=0,0,IF(K141="Y",1,IF(K141="T",0,"Isi Dulu"))))</f>
        <v>Isi Sasaran</v>
      </c>
      <c r="M141" s="849"/>
      <c r="N141" s="852"/>
      <c r="O141" s="517"/>
      <c r="P141" s="517"/>
      <c r="Q141" s="517"/>
      <c r="R141" s="517"/>
    </row>
    <row r="142" spans="2:18" s="527" customFormat="1" ht="15.75">
      <c r="B142" s="838"/>
      <c r="C142" s="841"/>
      <c r="D142" s="859"/>
      <c r="E142" s="856"/>
      <c r="F142" s="569">
        <v>5</v>
      </c>
      <c r="G142" s="570"/>
      <c r="H142" s="599" t="str">
        <f t="shared" si="2"/>
        <v>Belum Diisi</v>
      </c>
      <c r="I142" s="595" t="s">
        <v>26</v>
      </c>
      <c r="J142" s="596" t="str">
        <f>IF($D$138="Y/T","Isi Sasaran",IF($E$138=0,0,IF(I142="Y",1,IF(I142="T",0,"Isi Dulu"))))</f>
        <v>Isi Sasaran</v>
      </c>
      <c r="K142" s="595" t="s">
        <v>26</v>
      </c>
      <c r="L142" s="596" t="str">
        <f>IF($D$138="Y/T","Isi Sasaran",IF($E$138=0,0,IF(K142="Y",1,IF(K142="T",0,"Isi Dulu"))))</f>
        <v>Isi Sasaran</v>
      </c>
      <c r="M142" s="850"/>
      <c r="N142" s="853"/>
      <c r="O142" s="517"/>
      <c r="P142" s="517"/>
      <c r="Q142" s="517"/>
      <c r="R142" s="517"/>
    </row>
    <row r="143" spans="2:18" s="527" customFormat="1" ht="15.75">
      <c r="B143" s="836">
        <v>8</v>
      </c>
      <c r="C143" s="839"/>
      <c r="D143" s="857" t="s">
        <v>26</v>
      </c>
      <c r="E143" s="854" t="str">
        <f>IF(D143="Y",1,IF(D143="T",0,IF(D143="Y/T","Belum diisi","Error")))</f>
        <v>Belum diisi</v>
      </c>
      <c r="F143" s="528">
        <v>1</v>
      </c>
      <c r="G143" s="529"/>
      <c r="H143" s="600" t="str">
        <f t="shared" si="2"/>
        <v>Belum Diisi</v>
      </c>
      <c r="I143" s="590" t="s">
        <v>26</v>
      </c>
      <c r="J143" s="591" t="str">
        <f>IF($D$143="Y/T","Isi Sasaran",IF($E$143=0,0,IF(I143="Y",1,IF(I143="T",0,"Isi Dulu"))))</f>
        <v>Isi Sasaran</v>
      </c>
      <c r="K143" s="590" t="s">
        <v>26</v>
      </c>
      <c r="L143" s="591" t="str">
        <f>IF($D$143="Y/T","Isi Sasaran",IF($E$143=0,0,IF(K143="Y",1,IF(K143="T",0,"Isi Dulu"))))</f>
        <v>Isi Sasaran</v>
      </c>
      <c r="M143" s="848" t="s">
        <v>26</v>
      </c>
      <c r="N143" s="851" t="str">
        <f>IF(M143="Y",1,IF(M143="T",0,IF(M143="Y/T","Belum diisi","Error")))</f>
        <v>Belum diisi</v>
      </c>
      <c r="O143" s="517"/>
      <c r="P143" s="517"/>
      <c r="Q143" s="517"/>
      <c r="R143" s="517"/>
    </row>
    <row r="144" spans="2:18" s="527" customFormat="1" ht="15.75">
      <c r="B144" s="837"/>
      <c r="C144" s="840"/>
      <c r="D144" s="858"/>
      <c r="E144" s="855"/>
      <c r="F144" s="549">
        <v>2</v>
      </c>
      <c r="G144" s="550"/>
      <c r="H144" s="598" t="str">
        <f t="shared" si="2"/>
        <v>Belum Diisi</v>
      </c>
      <c r="I144" s="592" t="s">
        <v>26</v>
      </c>
      <c r="J144" s="593" t="str">
        <f>IF($D$143="Y/T","Isi Sasaran",IF($E$143=0,0,IF(I144="Y",1,IF(I144="T",0,"Isi Dulu"))))</f>
        <v>Isi Sasaran</v>
      </c>
      <c r="K144" s="592" t="s">
        <v>26</v>
      </c>
      <c r="L144" s="593" t="str">
        <f>IF($D$143="Y/T","Isi Sasaran",IF($E$143=0,0,IF(K144="Y",1,IF(K144="T",0,"Isi Dulu"))))</f>
        <v>Isi Sasaran</v>
      </c>
      <c r="M144" s="849"/>
      <c r="N144" s="852"/>
      <c r="O144" s="517"/>
      <c r="P144" s="517"/>
      <c r="Q144" s="517"/>
      <c r="R144" s="517"/>
    </row>
    <row r="145" spans="2:18" s="527" customFormat="1" ht="15.75">
      <c r="B145" s="837"/>
      <c r="C145" s="840"/>
      <c r="D145" s="858"/>
      <c r="E145" s="855"/>
      <c r="F145" s="549">
        <v>3</v>
      </c>
      <c r="G145" s="550"/>
      <c r="H145" s="598" t="str">
        <f t="shared" si="2"/>
        <v>Belum Diisi</v>
      </c>
      <c r="I145" s="592" t="s">
        <v>26</v>
      </c>
      <c r="J145" s="593" t="str">
        <f>IF($D$143="Y/T","Isi Sasaran",IF($E$143=0,0,IF(I145="Y",1,IF(I145="T",0,"Isi Dulu"))))</f>
        <v>Isi Sasaran</v>
      </c>
      <c r="K145" s="592" t="s">
        <v>26</v>
      </c>
      <c r="L145" s="593" t="str">
        <f>IF($D$143="Y/T","Isi Sasaran",IF($E$143=0,0,IF(K145="Y",1,IF(K145="T",0,"Isi Dulu"))))</f>
        <v>Isi Sasaran</v>
      </c>
      <c r="M145" s="849"/>
      <c r="N145" s="852"/>
      <c r="O145" s="517"/>
      <c r="P145" s="517"/>
      <c r="Q145" s="517"/>
      <c r="R145" s="517"/>
    </row>
    <row r="146" spans="2:18" s="527" customFormat="1" ht="15.75">
      <c r="B146" s="837"/>
      <c r="C146" s="840"/>
      <c r="D146" s="858"/>
      <c r="E146" s="855"/>
      <c r="F146" s="549">
        <v>4</v>
      </c>
      <c r="G146" s="550"/>
      <c r="H146" s="598" t="str">
        <f t="shared" si="2"/>
        <v>Belum Diisi</v>
      </c>
      <c r="I146" s="592" t="s">
        <v>26</v>
      </c>
      <c r="J146" s="593" t="str">
        <f>IF($D$143="Y/T","Isi Sasaran",IF($E$143=0,0,IF(I146="Y",1,IF(I146="T",0,"Isi Dulu"))))</f>
        <v>Isi Sasaran</v>
      </c>
      <c r="K146" s="592" t="s">
        <v>26</v>
      </c>
      <c r="L146" s="593" t="str">
        <f>IF($D$143="Y/T","Isi Sasaran",IF($E$143=0,0,IF(K146="Y",1,IF(K146="T",0,"Isi Dulu"))))</f>
        <v>Isi Sasaran</v>
      </c>
      <c r="M146" s="849"/>
      <c r="N146" s="852"/>
      <c r="O146" s="517"/>
      <c r="P146" s="517"/>
      <c r="Q146" s="517"/>
      <c r="R146" s="517"/>
    </row>
    <row r="147" spans="2:18" s="527" customFormat="1" ht="15.75">
      <c r="B147" s="838"/>
      <c r="C147" s="841"/>
      <c r="D147" s="859"/>
      <c r="E147" s="856"/>
      <c r="F147" s="569">
        <v>5</v>
      </c>
      <c r="G147" s="570"/>
      <c r="H147" s="599" t="str">
        <f t="shared" si="2"/>
        <v>Belum Diisi</v>
      </c>
      <c r="I147" s="595" t="s">
        <v>26</v>
      </c>
      <c r="J147" s="596" t="str">
        <f>IF($D$143="Y/T","Isi Sasaran",IF($E$143=0,0,IF(I147="Y",1,IF(I147="T",0,"Isi Dulu"))))</f>
        <v>Isi Sasaran</v>
      </c>
      <c r="K147" s="595" t="s">
        <v>26</v>
      </c>
      <c r="L147" s="596" t="str">
        <f>IF($D$143="Y/T","Isi Sasaran",IF($E$143=0,0,IF(K147="Y",1,IF(K147="T",0,"Isi Dulu"))))</f>
        <v>Isi Sasaran</v>
      </c>
      <c r="M147" s="850"/>
      <c r="N147" s="853"/>
      <c r="O147" s="517"/>
      <c r="P147" s="517"/>
      <c r="Q147" s="517"/>
      <c r="R147" s="517"/>
    </row>
    <row r="148" spans="2:18" s="527" customFormat="1" ht="15.75">
      <c r="B148" s="836">
        <v>9</v>
      </c>
      <c r="C148" s="839"/>
      <c r="D148" s="857" t="s">
        <v>26</v>
      </c>
      <c r="E148" s="854" t="str">
        <f>IF(D148="Y",1,IF(D148="T",0,IF(D148="Y/T","Belum diisi","Error")))</f>
        <v>Belum diisi</v>
      </c>
      <c r="F148" s="528">
        <v>1</v>
      </c>
      <c r="G148" s="529"/>
      <c r="H148" s="600" t="str">
        <f t="shared" si="2"/>
        <v>Belum Diisi</v>
      </c>
      <c r="I148" s="590" t="s">
        <v>26</v>
      </c>
      <c r="J148" s="591" t="str">
        <f>IF($D$148="Y/T","Isi Sasaran",IF($E$148=0,0,IF(I148="Y",1,IF(I148="T",0,"Isi Dulu"))))</f>
        <v>Isi Sasaran</v>
      </c>
      <c r="K148" s="590" t="s">
        <v>26</v>
      </c>
      <c r="L148" s="591" t="str">
        <f>IF($D$148="Y/T","Isi Sasaran",IF($E$148=0,0,IF(K148="Y",1,IF(K148="T",0,"Isi Dulu"))))</f>
        <v>Isi Sasaran</v>
      </c>
      <c r="M148" s="848" t="s">
        <v>26</v>
      </c>
      <c r="N148" s="851" t="str">
        <f>IF(M148="Y",1,IF(M148="T",0,IF(M148="Y/T","Belum diisi","Error")))</f>
        <v>Belum diisi</v>
      </c>
      <c r="O148" s="517"/>
      <c r="P148" s="517"/>
      <c r="Q148" s="517"/>
      <c r="R148" s="517"/>
    </row>
    <row r="149" spans="2:18" s="527" customFormat="1" ht="15.75">
      <c r="B149" s="837"/>
      <c r="C149" s="840"/>
      <c r="D149" s="858"/>
      <c r="E149" s="855"/>
      <c r="F149" s="549">
        <v>2</v>
      </c>
      <c r="G149" s="550"/>
      <c r="H149" s="598" t="str">
        <f t="shared" si="2"/>
        <v>Belum Diisi</v>
      </c>
      <c r="I149" s="592" t="s">
        <v>26</v>
      </c>
      <c r="J149" s="593" t="str">
        <f>IF($D$148="Y/T","Isi Sasaran",IF($E$148=0,0,IF(I149="Y",1,IF(I149="T",0,"Isi Dulu"))))</f>
        <v>Isi Sasaran</v>
      </c>
      <c r="K149" s="592" t="s">
        <v>26</v>
      </c>
      <c r="L149" s="593" t="str">
        <f>IF($D$148="Y/T","Isi Sasaran",IF($E$148=0,0,IF(K149="Y",1,IF(K149="T",0,"Isi Dulu"))))</f>
        <v>Isi Sasaran</v>
      </c>
      <c r="M149" s="849"/>
      <c r="N149" s="852"/>
      <c r="O149" s="517"/>
      <c r="P149" s="517"/>
      <c r="Q149" s="517"/>
      <c r="R149" s="517"/>
    </row>
    <row r="150" spans="2:18" s="527" customFormat="1" ht="15.75">
      <c r="B150" s="837"/>
      <c r="C150" s="840"/>
      <c r="D150" s="858"/>
      <c r="E150" s="855"/>
      <c r="F150" s="549">
        <v>3</v>
      </c>
      <c r="G150" s="550"/>
      <c r="H150" s="598" t="str">
        <f t="shared" si="2"/>
        <v>Belum Diisi</v>
      </c>
      <c r="I150" s="592" t="s">
        <v>26</v>
      </c>
      <c r="J150" s="593" t="str">
        <f>IF($D$148="Y/T","Isi Sasaran",IF($E$148=0,0,IF(I150="Y",1,IF(I150="T",0,"Isi Dulu"))))</f>
        <v>Isi Sasaran</v>
      </c>
      <c r="K150" s="592" t="s">
        <v>26</v>
      </c>
      <c r="L150" s="593" t="str">
        <f>IF($D$148="Y/T","Isi Sasaran",IF($E$148=0,0,IF(K150="Y",1,IF(K150="T",0,"Isi Dulu"))))</f>
        <v>Isi Sasaran</v>
      </c>
      <c r="M150" s="849"/>
      <c r="N150" s="852"/>
      <c r="O150" s="517"/>
      <c r="P150" s="517"/>
      <c r="Q150" s="517"/>
      <c r="R150" s="517"/>
    </row>
    <row r="151" spans="2:18" s="527" customFormat="1" ht="15.75">
      <c r="B151" s="837"/>
      <c r="C151" s="840"/>
      <c r="D151" s="858"/>
      <c r="E151" s="855"/>
      <c r="F151" s="549">
        <v>4</v>
      </c>
      <c r="G151" s="550"/>
      <c r="H151" s="598" t="str">
        <f t="shared" si="2"/>
        <v>Belum Diisi</v>
      </c>
      <c r="I151" s="592" t="s">
        <v>26</v>
      </c>
      <c r="J151" s="593" t="str">
        <f>IF($D$148="Y/T","Isi Sasaran",IF($E$148=0,0,IF(I151="Y",1,IF(I151="T",0,"Isi Dulu"))))</f>
        <v>Isi Sasaran</v>
      </c>
      <c r="K151" s="592" t="s">
        <v>26</v>
      </c>
      <c r="L151" s="593" t="str">
        <f>IF($D$148="Y/T","Isi Sasaran",IF($E$148=0,0,IF(K151="Y",1,IF(K151="T",0,"Isi Dulu"))))</f>
        <v>Isi Sasaran</v>
      </c>
      <c r="M151" s="849"/>
      <c r="N151" s="852"/>
      <c r="O151" s="517"/>
      <c r="P151" s="517"/>
      <c r="Q151" s="517"/>
      <c r="R151" s="517"/>
    </row>
    <row r="152" spans="2:18" s="527" customFormat="1" ht="15.75">
      <c r="B152" s="838"/>
      <c r="C152" s="841"/>
      <c r="D152" s="859"/>
      <c r="E152" s="856"/>
      <c r="F152" s="569">
        <v>5</v>
      </c>
      <c r="G152" s="570"/>
      <c r="H152" s="599" t="str">
        <f t="shared" si="2"/>
        <v>Belum Diisi</v>
      </c>
      <c r="I152" s="595" t="s">
        <v>26</v>
      </c>
      <c r="J152" s="596" t="str">
        <f>IF($D$148="Y/T","Isi Sasaran",IF($E$148=0,0,IF(I152="Y",1,IF(I152="T",0,"Isi Dulu"))))</f>
        <v>Isi Sasaran</v>
      </c>
      <c r="K152" s="595" t="s">
        <v>26</v>
      </c>
      <c r="L152" s="596" t="str">
        <f>IF($D$148="Y/T","Isi Sasaran",IF($E$148=0,0,IF(K152="Y",1,IF(K152="T",0,"Isi Dulu"))))</f>
        <v>Isi Sasaran</v>
      </c>
      <c r="M152" s="850"/>
      <c r="N152" s="853"/>
      <c r="O152" s="517"/>
      <c r="P152" s="517"/>
      <c r="Q152" s="517"/>
      <c r="R152" s="517"/>
    </row>
    <row r="153" spans="2:18" s="527" customFormat="1" ht="15.75">
      <c r="B153" s="836">
        <v>10</v>
      </c>
      <c r="C153" s="839"/>
      <c r="D153" s="857" t="s">
        <v>26</v>
      </c>
      <c r="E153" s="854" t="str">
        <f>IF(D153="Y",1,IF(D153="T",0,IF(D153="Y/T","Belum diisi","Error")))</f>
        <v>Belum diisi</v>
      </c>
      <c r="F153" s="528">
        <v>1</v>
      </c>
      <c r="G153" s="529"/>
      <c r="H153" s="600" t="str">
        <f t="shared" si="2"/>
        <v>Belum Diisi</v>
      </c>
      <c r="I153" s="590" t="s">
        <v>26</v>
      </c>
      <c r="J153" s="591" t="str">
        <f>IF($D$153="Y/T","Isi Sasaran",IF($E$153=0,0,IF(I153="Y",1,IF(I153="T",0,"Isi Dulu"))))</f>
        <v>Isi Sasaran</v>
      </c>
      <c r="K153" s="590" t="s">
        <v>26</v>
      </c>
      <c r="L153" s="591" t="str">
        <f>IF($D$153="Y/T","Isi Sasaran",IF($E$153=0,0,IF(K153="Y",1,IF(K153="T",0,"Isi Dulu"))))</f>
        <v>Isi Sasaran</v>
      </c>
      <c r="M153" s="848" t="s">
        <v>26</v>
      </c>
      <c r="N153" s="851" t="str">
        <f>IF(M153="Y",1,IF(M153="T",0,IF(M153="Y/T","Belum diisi","Error")))</f>
        <v>Belum diisi</v>
      </c>
      <c r="O153" s="517"/>
      <c r="P153" s="517"/>
      <c r="Q153" s="517"/>
      <c r="R153" s="517"/>
    </row>
    <row r="154" spans="2:18" s="527" customFormat="1" ht="15.75">
      <c r="B154" s="837"/>
      <c r="C154" s="840"/>
      <c r="D154" s="858"/>
      <c r="E154" s="855"/>
      <c r="F154" s="549">
        <v>2</v>
      </c>
      <c r="G154" s="550"/>
      <c r="H154" s="598" t="str">
        <f t="shared" si="2"/>
        <v>Belum Diisi</v>
      </c>
      <c r="I154" s="592" t="s">
        <v>26</v>
      </c>
      <c r="J154" s="593" t="str">
        <f>IF($D$153="Y/T","Isi Sasaran",IF($E$153=0,0,IF(I154="Y",1,IF(I154="T",0,"Isi Dulu"))))</f>
        <v>Isi Sasaran</v>
      </c>
      <c r="K154" s="592" t="s">
        <v>26</v>
      </c>
      <c r="L154" s="593" t="str">
        <f>IF($D$153="Y/T","Isi Sasaran",IF($E$153=0,0,IF(K154="Y",1,IF(K154="T",0,"Isi Dulu"))))</f>
        <v>Isi Sasaran</v>
      </c>
      <c r="M154" s="849"/>
      <c r="N154" s="852"/>
      <c r="O154" s="517"/>
      <c r="P154" s="517"/>
      <c r="Q154" s="517"/>
      <c r="R154" s="517"/>
    </row>
    <row r="155" spans="2:18" s="527" customFormat="1" ht="15.75">
      <c r="B155" s="837"/>
      <c r="C155" s="840"/>
      <c r="D155" s="858"/>
      <c r="E155" s="855"/>
      <c r="F155" s="549">
        <v>3</v>
      </c>
      <c r="G155" s="550"/>
      <c r="H155" s="598" t="str">
        <f t="shared" si="2"/>
        <v>Belum Diisi</v>
      </c>
      <c r="I155" s="592" t="s">
        <v>26</v>
      </c>
      <c r="J155" s="593" t="str">
        <f>IF($D$153="Y/T","Isi Sasaran",IF($E$153=0,0,IF(I155="Y",1,IF(I155="T",0,"Isi Dulu"))))</f>
        <v>Isi Sasaran</v>
      </c>
      <c r="K155" s="592" t="s">
        <v>26</v>
      </c>
      <c r="L155" s="593" t="str">
        <f>IF($D$153="Y/T","Isi Sasaran",IF($E$153=0,0,IF(K155="Y",1,IF(K155="T",0,"Isi Dulu"))))</f>
        <v>Isi Sasaran</v>
      </c>
      <c r="M155" s="849"/>
      <c r="N155" s="852"/>
      <c r="O155" s="517"/>
      <c r="P155" s="517"/>
      <c r="Q155" s="517"/>
      <c r="R155" s="517"/>
    </row>
    <row r="156" spans="2:18" s="527" customFormat="1" ht="15.75">
      <c r="B156" s="837"/>
      <c r="C156" s="840"/>
      <c r="D156" s="858"/>
      <c r="E156" s="855"/>
      <c r="F156" s="549">
        <v>4</v>
      </c>
      <c r="G156" s="550"/>
      <c r="H156" s="598" t="str">
        <f t="shared" si="2"/>
        <v>Belum Diisi</v>
      </c>
      <c r="I156" s="592" t="s">
        <v>26</v>
      </c>
      <c r="J156" s="593" t="str">
        <f>IF($D$153="Y/T","Isi Sasaran",IF($E$153=0,0,IF(I156="Y",1,IF(I156="T",0,"Isi Dulu"))))</f>
        <v>Isi Sasaran</v>
      </c>
      <c r="K156" s="592" t="s">
        <v>26</v>
      </c>
      <c r="L156" s="593" t="str">
        <f>IF($D$153="Y/T","Isi Sasaran",IF($E$153=0,0,IF(K156="Y",1,IF(K156="T",0,"Isi Dulu"))))</f>
        <v>Isi Sasaran</v>
      </c>
      <c r="M156" s="849"/>
      <c r="N156" s="852"/>
      <c r="O156" s="517"/>
      <c r="P156" s="517"/>
      <c r="Q156" s="517"/>
      <c r="R156" s="517"/>
    </row>
    <row r="157" spans="2:18" s="527" customFormat="1" ht="15.75">
      <c r="B157" s="838"/>
      <c r="C157" s="841"/>
      <c r="D157" s="859"/>
      <c r="E157" s="856"/>
      <c r="F157" s="569">
        <v>5</v>
      </c>
      <c r="G157" s="570"/>
      <c r="H157" s="599" t="str">
        <f t="shared" si="2"/>
        <v>Belum Diisi</v>
      </c>
      <c r="I157" s="595" t="s">
        <v>26</v>
      </c>
      <c r="J157" s="596" t="str">
        <f>IF($D$153="Y/T","Isi Sasaran",IF($E$153=0,0,IF(I157="Y",1,IF(I157="T",0,"Isi Dulu"))))</f>
        <v>Isi Sasaran</v>
      </c>
      <c r="K157" s="595" t="s">
        <v>26</v>
      </c>
      <c r="L157" s="596" t="str">
        <f>IF($D$153="Y/T","Isi Sasaran",IF($E$153=0,0,IF(K157="Y",1,IF(K157="T",0,"Isi Dulu"))))</f>
        <v>Isi Sasaran</v>
      </c>
      <c r="M157" s="850"/>
      <c r="N157" s="853"/>
      <c r="O157" s="517"/>
      <c r="P157" s="517"/>
      <c r="Q157" s="517"/>
      <c r="R157" s="517"/>
    </row>
    <row r="158" spans="2:18" s="527" customFormat="1" ht="15.75">
      <c r="B158" s="836">
        <v>11</v>
      </c>
      <c r="C158" s="839"/>
      <c r="D158" s="857" t="s">
        <v>26</v>
      </c>
      <c r="E158" s="854" t="str">
        <f>IF(D158="Y",1,IF(D158="T",0,IF(D158="Y/T","Belum diisi","Error")))</f>
        <v>Belum diisi</v>
      </c>
      <c r="F158" s="528">
        <v>1</v>
      </c>
      <c r="G158" s="529"/>
      <c r="H158" s="600" t="str">
        <f t="shared" si="2"/>
        <v>Belum Diisi</v>
      </c>
      <c r="I158" s="590" t="s">
        <v>26</v>
      </c>
      <c r="J158" s="591" t="str">
        <f>IF($D$158="Y/T","Isi Sasaran",IF($E$158=0,0,IF(I158="Y",1,IF(I158="T",0,"Isi Dulu"))))</f>
        <v>Isi Sasaran</v>
      </c>
      <c r="K158" s="590" t="s">
        <v>26</v>
      </c>
      <c r="L158" s="591" t="str">
        <f>IF($D$158="Y/T","Isi Sasaran",IF($E$158=0,0,IF(K158="Y",1,IF(K158="T",0,"Isi Dulu"))))</f>
        <v>Isi Sasaran</v>
      </c>
      <c r="M158" s="848" t="s">
        <v>26</v>
      </c>
      <c r="N158" s="851" t="str">
        <f>IF(M158="Y",1,IF(M158="T",0,IF(M158="Y/T","Belum diisi","Error")))</f>
        <v>Belum diisi</v>
      </c>
      <c r="O158" s="517"/>
      <c r="P158" s="517"/>
      <c r="Q158" s="517"/>
      <c r="R158" s="517"/>
    </row>
    <row r="159" spans="2:18" s="527" customFormat="1" ht="15.75">
      <c r="B159" s="837"/>
      <c r="C159" s="840"/>
      <c r="D159" s="858"/>
      <c r="E159" s="855"/>
      <c r="F159" s="549">
        <v>2</v>
      </c>
      <c r="G159" s="550"/>
      <c r="H159" s="598" t="str">
        <f t="shared" si="2"/>
        <v>Belum Diisi</v>
      </c>
      <c r="I159" s="592" t="s">
        <v>26</v>
      </c>
      <c r="J159" s="593" t="str">
        <f>IF($D$158="Y/T","Isi Sasaran",IF($E$158=0,0,IF(I159="Y",1,IF(I159="T",0,"Isi Dulu"))))</f>
        <v>Isi Sasaran</v>
      </c>
      <c r="K159" s="592" t="s">
        <v>26</v>
      </c>
      <c r="L159" s="593" t="str">
        <f>IF($D$158="Y/T","Isi Sasaran",IF($E$158=0,0,IF(K159="Y",1,IF(K159="T",0,"Isi Dulu"))))</f>
        <v>Isi Sasaran</v>
      </c>
      <c r="M159" s="849"/>
      <c r="N159" s="852"/>
      <c r="O159" s="517"/>
      <c r="P159" s="517"/>
      <c r="Q159" s="517"/>
      <c r="R159" s="517"/>
    </row>
    <row r="160" spans="2:18" s="527" customFormat="1" ht="15.75">
      <c r="B160" s="837"/>
      <c r="C160" s="840"/>
      <c r="D160" s="858"/>
      <c r="E160" s="855"/>
      <c r="F160" s="549">
        <v>3</v>
      </c>
      <c r="G160" s="550"/>
      <c r="H160" s="598" t="str">
        <f t="shared" si="2"/>
        <v>Belum Diisi</v>
      </c>
      <c r="I160" s="592" t="s">
        <v>26</v>
      </c>
      <c r="J160" s="593" t="str">
        <f>IF($D$158="Y/T","Isi Sasaran",IF($E$158=0,0,IF(I160="Y",1,IF(I160="T",0,"Isi Dulu"))))</f>
        <v>Isi Sasaran</v>
      </c>
      <c r="K160" s="592" t="s">
        <v>26</v>
      </c>
      <c r="L160" s="593" t="str">
        <f>IF($D$158="Y/T","Isi Sasaran",IF($E$158=0,0,IF(K160="Y",1,IF(K160="T",0,"Isi Dulu"))))</f>
        <v>Isi Sasaran</v>
      </c>
      <c r="M160" s="849"/>
      <c r="N160" s="852"/>
      <c r="O160" s="517"/>
      <c r="P160" s="517"/>
      <c r="Q160" s="517"/>
      <c r="R160" s="517"/>
    </row>
    <row r="161" spans="2:18" s="527" customFormat="1" ht="15.75">
      <c r="B161" s="837"/>
      <c r="C161" s="840"/>
      <c r="D161" s="858"/>
      <c r="E161" s="855"/>
      <c r="F161" s="549">
        <v>4</v>
      </c>
      <c r="G161" s="550"/>
      <c r="H161" s="598" t="str">
        <f t="shared" si="2"/>
        <v>Belum Diisi</v>
      </c>
      <c r="I161" s="592" t="s">
        <v>26</v>
      </c>
      <c r="J161" s="593" t="str">
        <f>IF($D$158="Y/T","Isi Sasaran",IF($E$158=0,0,IF(I161="Y",1,IF(I161="T",0,"Isi Dulu"))))</f>
        <v>Isi Sasaran</v>
      </c>
      <c r="K161" s="592" t="s">
        <v>26</v>
      </c>
      <c r="L161" s="593" t="str">
        <f>IF($D$158="Y/T","Isi Sasaran",IF($E$158=0,0,IF(K161="Y",1,IF(K161="T",0,"Isi Dulu"))))</f>
        <v>Isi Sasaran</v>
      </c>
      <c r="M161" s="849"/>
      <c r="N161" s="852"/>
      <c r="O161" s="517"/>
      <c r="P161" s="517"/>
      <c r="Q161" s="517"/>
      <c r="R161" s="517"/>
    </row>
    <row r="162" spans="2:18" s="527" customFormat="1" ht="15.75">
      <c r="B162" s="838"/>
      <c r="C162" s="841"/>
      <c r="D162" s="859"/>
      <c r="E162" s="856"/>
      <c r="F162" s="569">
        <v>5</v>
      </c>
      <c r="G162" s="570"/>
      <c r="H162" s="599" t="str">
        <f t="shared" si="2"/>
        <v>Belum Diisi</v>
      </c>
      <c r="I162" s="595" t="s">
        <v>26</v>
      </c>
      <c r="J162" s="596" t="str">
        <f>IF($D$158="Y/T","Isi Sasaran",IF($E$158=0,0,IF(I162="Y",1,IF(I162="T",0,"Isi Dulu"))))</f>
        <v>Isi Sasaran</v>
      </c>
      <c r="K162" s="595" t="s">
        <v>26</v>
      </c>
      <c r="L162" s="596" t="str">
        <f>IF($D$158="Y/T","Isi Sasaran",IF($E$158=0,0,IF(K162="Y",1,IF(K162="T",0,"Isi Dulu"))))</f>
        <v>Isi Sasaran</v>
      </c>
      <c r="M162" s="850"/>
      <c r="N162" s="853"/>
      <c r="O162" s="517"/>
      <c r="P162" s="517"/>
      <c r="Q162" s="517"/>
      <c r="R162" s="517"/>
    </row>
    <row r="163" spans="2:18" s="527" customFormat="1" ht="15.75">
      <c r="B163" s="836">
        <v>12</v>
      </c>
      <c r="C163" s="839"/>
      <c r="D163" s="857" t="s">
        <v>26</v>
      </c>
      <c r="E163" s="854" t="str">
        <f>IF(D163="Y",1,IF(D163="T",0,IF(D163="Y/T","Belum diisi","Error")))</f>
        <v>Belum diisi</v>
      </c>
      <c r="F163" s="528">
        <v>1</v>
      </c>
      <c r="G163" s="529"/>
      <c r="H163" s="600" t="str">
        <f t="shared" si="2"/>
        <v>Belum Diisi</v>
      </c>
      <c r="I163" s="590" t="s">
        <v>26</v>
      </c>
      <c r="J163" s="591" t="str">
        <f>IF($D$163="Y/T","Isi Sasaran",IF($E$163=0,0,IF(I163="Y",1,IF(I163="T",0,"Isi Dulu"))))</f>
        <v>Isi Sasaran</v>
      </c>
      <c r="K163" s="590" t="s">
        <v>26</v>
      </c>
      <c r="L163" s="591" t="str">
        <f>IF($D$163="Y/T","Isi Sasaran",IF($E$163=0,0,IF(K163="Y",1,IF(K163="T",0,"Isi Dulu"))))</f>
        <v>Isi Sasaran</v>
      </c>
      <c r="M163" s="848" t="s">
        <v>26</v>
      </c>
      <c r="N163" s="851" t="str">
        <f>IF(M163="Y",1,IF(M163="T",0,IF(M163="Y/T","Belum diisi","Error")))</f>
        <v>Belum diisi</v>
      </c>
      <c r="O163" s="517"/>
      <c r="P163" s="517"/>
      <c r="Q163" s="517"/>
      <c r="R163" s="517"/>
    </row>
    <row r="164" spans="2:18" s="527" customFormat="1" ht="15.75">
      <c r="B164" s="837"/>
      <c r="C164" s="840"/>
      <c r="D164" s="858"/>
      <c r="E164" s="855"/>
      <c r="F164" s="549">
        <v>2</v>
      </c>
      <c r="G164" s="550"/>
      <c r="H164" s="598" t="str">
        <f t="shared" si="2"/>
        <v>Belum Diisi</v>
      </c>
      <c r="I164" s="592" t="s">
        <v>26</v>
      </c>
      <c r="J164" s="593" t="str">
        <f>IF($D$163="Y/T","Isi Sasaran",IF($E$163=0,0,IF(I164="Y",1,IF(I164="T",0,"Isi Dulu"))))</f>
        <v>Isi Sasaran</v>
      </c>
      <c r="K164" s="592" t="s">
        <v>26</v>
      </c>
      <c r="L164" s="593" t="str">
        <f>IF($D$163="Y/T","Isi Sasaran",IF($E$163=0,0,IF(K164="Y",1,IF(K164="T",0,"Isi Dulu"))))</f>
        <v>Isi Sasaran</v>
      </c>
      <c r="M164" s="849"/>
      <c r="N164" s="852"/>
      <c r="O164" s="517"/>
      <c r="P164" s="517"/>
      <c r="Q164" s="517"/>
      <c r="R164" s="517"/>
    </row>
    <row r="165" spans="2:18" s="527" customFormat="1" ht="15.75">
      <c r="B165" s="837"/>
      <c r="C165" s="840"/>
      <c r="D165" s="858"/>
      <c r="E165" s="855"/>
      <c r="F165" s="549">
        <v>3</v>
      </c>
      <c r="G165" s="550"/>
      <c r="H165" s="598" t="str">
        <f t="shared" si="2"/>
        <v>Belum Diisi</v>
      </c>
      <c r="I165" s="592" t="s">
        <v>26</v>
      </c>
      <c r="J165" s="593" t="str">
        <f>IF($D$163="Y/T","Isi Sasaran",IF($E$163=0,0,IF(I165="Y",1,IF(I165="T",0,"Isi Dulu"))))</f>
        <v>Isi Sasaran</v>
      </c>
      <c r="K165" s="592" t="s">
        <v>26</v>
      </c>
      <c r="L165" s="593" t="str">
        <f>IF($D$163="Y/T","Isi Sasaran",IF($E$163=0,0,IF(K165="Y",1,IF(K165="T",0,"Isi Dulu"))))</f>
        <v>Isi Sasaran</v>
      </c>
      <c r="M165" s="849"/>
      <c r="N165" s="852"/>
      <c r="O165" s="517"/>
      <c r="P165" s="517"/>
      <c r="Q165" s="517"/>
      <c r="R165" s="517"/>
    </row>
    <row r="166" spans="2:18" s="527" customFormat="1" ht="15.75">
      <c r="B166" s="837"/>
      <c r="C166" s="840"/>
      <c r="D166" s="858"/>
      <c r="E166" s="855"/>
      <c r="F166" s="549">
        <v>4</v>
      </c>
      <c r="G166" s="550"/>
      <c r="H166" s="598" t="str">
        <f t="shared" si="2"/>
        <v>Belum Diisi</v>
      </c>
      <c r="I166" s="592" t="s">
        <v>26</v>
      </c>
      <c r="J166" s="593" t="str">
        <f>IF($D$163="Y/T","Isi Sasaran",IF($E$163=0,0,IF(I166="Y",1,IF(I166="T",0,"Isi Dulu"))))</f>
        <v>Isi Sasaran</v>
      </c>
      <c r="K166" s="592" t="s">
        <v>26</v>
      </c>
      <c r="L166" s="593" t="str">
        <f>IF($D$163="Y/T","Isi Sasaran",IF($E$163=0,0,IF(K166="Y",1,IF(K166="T",0,"Isi Dulu"))))</f>
        <v>Isi Sasaran</v>
      </c>
      <c r="M166" s="849"/>
      <c r="N166" s="852"/>
      <c r="O166" s="517"/>
      <c r="P166" s="517"/>
      <c r="Q166" s="517"/>
      <c r="R166" s="517"/>
    </row>
    <row r="167" spans="2:18" s="527" customFormat="1" ht="15.75">
      <c r="B167" s="838"/>
      <c r="C167" s="841"/>
      <c r="D167" s="859"/>
      <c r="E167" s="856"/>
      <c r="F167" s="569">
        <v>5</v>
      </c>
      <c r="G167" s="570"/>
      <c r="H167" s="599" t="str">
        <f t="shared" si="2"/>
        <v>Belum Diisi</v>
      </c>
      <c r="I167" s="595" t="s">
        <v>26</v>
      </c>
      <c r="J167" s="596" t="str">
        <f>IF($D$163="Y/T","Isi Sasaran",IF($E$163=0,0,IF(I167="Y",1,IF(I167="T",0,"Isi Dulu"))))</f>
        <v>Isi Sasaran</v>
      </c>
      <c r="K167" s="595" t="s">
        <v>26</v>
      </c>
      <c r="L167" s="596" t="str">
        <f>IF($D$163="Y/T","Isi Sasaran",IF($E$163=0,0,IF(K167="Y",1,IF(K167="T",0,"Isi Dulu"))))</f>
        <v>Isi Sasaran</v>
      </c>
      <c r="M167" s="850"/>
      <c r="N167" s="853"/>
      <c r="O167" s="517"/>
      <c r="P167" s="517"/>
      <c r="Q167" s="517"/>
      <c r="R167" s="517"/>
    </row>
    <row r="168" spans="2:18" s="527" customFormat="1" ht="15.75">
      <c r="B168" s="836">
        <v>13</v>
      </c>
      <c r="C168" s="839"/>
      <c r="D168" s="857" t="s">
        <v>26</v>
      </c>
      <c r="E168" s="854" t="str">
        <f>IF(D168="Y",1,IF(D168="T",0,IF(D168="Y/T","Belum diisi","Error")))</f>
        <v>Belum diisi</v>
      </c>
      <c r="F168" s="528">
        <v>1</v>
      </c>
      <c r="G168" s="529"/>
      <c r="H168" s="600" t="str">
        <f t="shared" si="2"/>
        <v>Belum Diisi</v>
      </c>
      <c r="I168" s="590" t="s">
        <v>26</v>
      </c>
      <c r="J168" s="591" t="str">
        <f>IF($D$168="Y/T","Isi Sasaran",IF($E$168=0,0,IF(I168="Y",1,IF(I168="T",0,"Isi Dulu"))))</f>
        <v>Isi Sasaran</v>
      </c>
      <c r="K168" s="590" t="s">
        <v>26</v>
      </c>
      <c r="L168" s="591" t="str">
        <f>IF($D$168="Y/T","Isi Sasaran",IF($E$168=0,0,IF(K168="Y",1,IF(K168="T",0,"Isi Dulu"))))</f>
        <v>Isi Sasaran</v>
      </c>
      <c r="M168" s="848" t="s">
        <v>26</v>
      </c>
      <c r="N168" s="851" t="str">
        <f>IF(M168="Y",1,IF(M168="T",0,IF(M168="Y/T","Belum diisi","Error")))</f>
        <v>Belum diisi</v>
      </c>
      <c r="O168" s="517"/>
      <c r="P168" s="517"/>
      <c r="Q168" s="517"/>
      <c r="R168" s="517"/>
    </row>
    <row r="169" spans="2:18" s="527" customFormat="1" ht="15.75">
      <c r="B169" s="837"/>
      <c r="C169" s="840"/>
      <c r="D169" s="858"/>
      <c r="E169" s="855"/>
      <c r="F169" s="549">
        <v>2</v>
      </c>
      <c r="G169" s="550"/>
      <c r="H169" s="598" t="str">
        <f t="shared" si="2"/>
        <v>Belum Diisi</v>
      </c>
      <c r="I169" s="592" t="s">
        <v>26</v>
      </c>
      <c r="J169" s="593" t="str">
        <f>IF($D$168="Y/T","Isi Sasaran",IF($E$168=0,0,IF(I169="Y",1,IF(I169="T",0,"Isi Dulu"))))</f>
        <v>Isi Sasaran</v>
      </c>
      <c r="K169" s="592" t="s">
        <v>26</v>
      </c>
      <c r="L169" s="593" t="str">
        <f>IF($D$168="Y/T","Isi Sasaran",IF($E$168=0,0,IF(K169="Y",1,IF(K169="T",0,"Isi Dulu"))))</f>
        <v>Isi Sasaran</v>
      </c>
      <c r="M169" s="849"/>
      <c r="N169" s="852"/>
      <c r="O169" s="517"/>
      <c r="P169" s="517"/>
      <c r="Q169" s="517"/>
      <c r="R169" s="517"/>
    </row>
    <row r="170" spans="2:18" s="527" customFormat="1" ht="15.75">
      <c r="B170" s="837"/>
      <c r="C170" s="840"/>
      <c r="D170" s="858"/>
      <c r="E170" s="855"/>
      <c r="F170" s="549">
        <v>3</v>
      </c>
      <c r="G170" s="550"/>
      <c r="H170" s="598" t="str">
        <f t="shared" si="2"/>
        <v>Belum Diisi</v>
      </c>
      <c r="I170" s="592" t="s">
        <v>26</v>
      </c>
      <c r="J170" s="593" t="str">
        <f>IF($D$168="Y/T","Isi Sasaran",IF($E$168=0,0,IF(I170="Y",1,IF(I170="T",0,"Isi Dulu"))))</f>
        <v>Isi Sasaran</v>
      </c>
      <c r="K170" s="592" t="s">
        <v>26</v>
      </c>
      <c r="L170" s="593" t="str">
        <f>IF($D$168="Y/T","Isi Sasaran",IF($E$168=0,0,IF(K170="Y",1,IF(K170="T",0,"Isi Dulu"))))</f>
        <v>Isi Sasaran</v>
      </c>
      <c r="M170" s="849"/>
      <c r="N170" s="852"/>
      <c r="O170" s="517"/>
      <c r="P170" s="517"/>
      <c r="Q170" s="517"/>
      <c r="R170" s="517"/>
    </row>
    <row r="171" spans="2:18" s="527" customFormat="1" ht="15.75">
      <c r="B171" s="837"/>
      <c r="C171" s="840"/>
      <c r="D171" s="858"/>
      <c r="E171" s="855"/>
      <c r="F171" s="549">
        <v>4</v>
      </c>
      <c r="G171" s="550"/>
      <c r="H171" s="598" t="str">
        <f t="shared" si="2"/>
        <v>Belum Diisi</v>
      </c>
      <c r="I171" s="592" t="s">
        <v>26</v>
      </c>
      <c r="J171" s="593" t="str">
        <f>IF($D$168="Y/T","Isi Sasaran",IF($E$168=0,0,IF(I171="Y",1,IF(I171="T",0,"Isi Dulu"))))</f>
        <v>Isi Sasaran</v>
      </c>
      <c r="K171" s="592" t="s">
        <v>26</v>
      </c>
      <c r="L171" s="593" t="str">
        <f>IF($D$168="Y/T","Isi Sasaran",IF($E$168=0,0,IF(K171="Y",1,IF(K171="T",0,"Isi Dulu"))))</f>
        <v>Isi Sasaran</v>
      </c>
      <c r="M171" s="849"/>
      <c r="N171" s="852"/>
      <c r="O171" s="517"/>
      <c r="P171" s="517"/>
      <c r="Q171" s="517"/>
      <c r="R171" s="517"/>
    </row>
    <row r="172" spans="2:18" s="527" customFormat="1" ht="15.75">
      <c r="B172" s="838"/>
      <c r="C172" s="841"/>
      <c r="D172" s="859"/>
      <c r="E172" s="856"/>
      <c r="F172" s="569">
        <v>5</v>
      </c>
      <c r="G172" s="570"/>
      <c r="H172" s="599" t="str">
        <f t="shared" ref="H172:H207" si="3">IF(OR(J172="Isi Dulu",L172="Isi Dulu",J172="Isi Sasaran",L172="Isi Sasaran"),"Belum Diisi",IF(SUM(J172,L172)=2,1,IF(SUM(J172,L172)=1,0,IF(SUM(J172,L172)=0,0,"Error"))))</f>
        <v>Belum Diisi</v>
      </c>
      <c r="I172" s="595" t="s">
        <v>26</v>
      </c>
      <c r="J172" s="596" t="str">
        <f>IF($D$168="Y/T","Isi Sasaran",IF($E$168=0,0,IF(I172="Y",1,IF(I172="T",0,"Isi Dulu"))))</f>
        <v>Isi Sasaran</v>
      </c>
      <c r="K172" s="595" t="s">
        <v>26</v>
      </c>
      <c r="L172" s="596" t="str">
        <f>IF($D$168="Y/T","Isi Sasaran",IF($E$168=0,0,IF(K172="Y",1,IF(K172="T",0,"Isi Dulu"))))</f>
        <v>Isi Sasaran</v>
      </c>
      <c r="M172" s="850"/>
      <c r="N172" s="853"/>
      <c r="O172" s="517"/>
      <c r="P172" s="517"/>
      <c r="Q172" s="517"/>
      <c r="R172" s="517"/>
    </row>
    <row r="173" spans="2:18" s="527" customFormat="1" ht="15.75">
      <c r="B173" s="836">
        <v>14</v>
      </c>
      <c r="C173" s="839"/>
      <c r="D173" s="857" t="s">
        <v>26</v>
      </c>
      <c r="E173" s="854" t="str">
        <f>IF(D173="Y",1,IF(D173="T",0,IF(D173="Y/T","Belum diisi","Error")))</f>
        <v>Belum diisi</v>
      </c>
      <c r="F173" s="528">
        <v>1</v>
      </c>
      <c r="G173" s="529"/>
      <c r="H173" s="600" t="str">
        <f t="shared" si="3"/>
        <v>Belum Diisi</v>
      </c>
      <c r="I173" s="590" t="s">
        <v>26</v>
      </c>
      <c r="J173" s="591" t="str">
        <f>IF($D$173="Y/T","Isi Sasaran",IF($E$173=0,0,IF(I173="Y",1,IF(I173="T",0,"Isi Dulu"))))</f>
        <v>Isi Sasaran</v>
      </c>
      <c r="K173" s="590" t="s">
        <v>26</v>
      </c>
      <c r="L173" s="591" t="str">
        <f>IF($D$173="Y/T","Isi Sasaran",IF($E$173=0,0,IF(K173="Y",1,IF(K173="T",0,"Isi Dulu"))))</f>
        <v>Isi Sasaran</v>
      </c>
      <c r="M173" s="848" t="s">
        <v>26</v>
      </c>
      <c r="N173" s="851" t="str">
        <f>IF(M173="Y",1,IF(M173="T",0,IF(M173="Y/T","Belum diisi","Error")))</f>
        <v>Belum diisi</v>
      </c>
      <c r="O173" s="517"/>
      <c r="P173" s="517"/>
      <c r="Q173" s="517"/>
      <c r="R173" s="517"/>
    </row>
    <row r="174" spans="2:18" s="527" customFormat="1" ht="15.75">
      <c r="B174" s="837"/>
      <c r="C174" s="840"/>
      <c r="D174" s="858"/>
      <c r="E174" s="855"/>
      <c r="F174" s="549">
        <v>2</v>
      </c>
      <c r="G174" s="550"/>
      <c r="H174" s="598" t="str">
        <f t="shared" si="3"/>
        <v>Belum Diisi</v>
      </c>
      <c r="I174" s="592" t="s">
        <v>26</v>
      </c>
      <c r="J174" s="593" t="str">
        <f>IF($D$173="Y/T","Isi Sasaran",IF($E$173=0,0,IF(I174="Y",1,IF(I174="T",0,"Isi Dulu"))))</f>
        <v>Isi Sasaran</v>
      </c>
      <c r="K174" s="592" t="s">
        <v>26</v>
      </c>
      <c r="L174" s="593" t="str">
        <f>IF($D$173="Y/T","Isi Sasaran",IF($E$173=0,0,IF(K174="Y",1,IF(K174="T",0,"Isi Dulu"))))</f>
        <v>Isi Sasaran</v>
      </c>
      <c r="M174" s="849"/>
      <c r="N174" s="852"/>
      <c r="O174" s="517"/>
      <c r="P174" s="517"/>
      <c r="Q174" s="517"/>
      <c r="R174" s="517"/>
    </row>
    <row r="175" spans="2:18" s="527" customFormat="1" ht="15.75">
      <c r="B175" s="837"/>
      <c r="C175" s="840"/>
      <c r="D175" s="858"/>
      <c r="E175" s="855"/>
      <c r="F175" s="549">
        <v>3</v>
      </c>
      <c r="G175" s="550"/>
      <c r="H175" s="598" t="str">
        <f t="shared" si="3"/>
        <v>Belum Diisi</v>
      </c>
      <c r="I175" s="592" t="s">
        <v>26</v>
      </c>
      <c r="J175" s="593" t="str">
        <f>IF($D$173="Y/T","Isi Sasaran",IF($E$173=0,0,IF(I175="Y",1,IF(I175="T",0,"Isi Dulu"))))</f>
        <v>Isi Sasaran</v>
      </c>
      <c r="K175" s="592" t="s">
        <v>26</v>
      </c>
      <c r="L175" s="593" t="str">
        <f>IF($D$173="Y/T","Isi Sasaran",IF($E$173=0,0,IF(K175="Y",1,IF(K175="T",0,"Isi Dulu"))))</f>
        <v>Isi Sasaran</v>
      </c>
      <c r="M175" s="849"/>
      <c r="N175" s="852"/>
      <c r="O175" s="517"/>
      <c r="P175" s="517"/>
      <c r="Q175" s="517"/>
      <c r="R175" s="517"/>
    </row>
    <row r="176" spans="2:18" s="527" customFormat="1" ht="15.75">
      <c r="B176" s="837"/>
      <c r="C176" s="840"/>
      <c r="D176" s="858"/>
      <c r="E176" s="855"/>
      <c r="F176" s="549">
        <v>4</v>
      </c>
      <c r="G176" s="550"/>
      <c r="H176" s="598" t="str">
        <f t="shared" si="3"/>
        <v>Belum Diisi</v>
      </c>
      <c r="I176" s="592" t="s">
        <v>26</v>
      </c>
      <c r="J176" s="593" t="str">
        <f>IF($D$173="Y/T","Isi Sasaran",IF($E$173=0,0,IF(I176="Y",1,IF(I176="T",0,"Isi Dulu"))))</f>
        <v>Isi Sasaran</v>
      </c>
      <c r="K176" s="592" t="s">
        <v>26</v>
      </c>
      <c r="L176" s="593" t="str">
        <f>IF($D$173="Y/T","Isi Sasaran",IF($E$173=0,0,IF(K176="Y",1,IF(K176="T",0,"Isi Dulu"))))</f>
        <v>Isi Sasaran</v>
      </c>
      <c r="M176" s="849"/>
      <c r="N176" s="852"/>
      <c r="O176" s="517"/>
      <c r="P176" s="517"/>
      <c r="Q176" s="517"/>
      <c r="R176" s="517"/>
    </row>
    <row r="177" spans="2:18" s="527" customFormat="1" ht="15.75">
      <c r="B177" s="838"/>
      <c r="C177" s="841"/>
      <c r="D177" s="859"/>
      <c r="E177" s="856"/>
      <c r="F177" s="569">
        <v>5</v>
      </c>
      <c r="G177" s="570"/>
      <c r="H177" s="599" t="str">
        <f t="shared" si="3"/>
        <v>Belum Diisi</v>
      </c>
      <c r="I177" s="595" t="s">
        <v>26</v>
      </c>
      <c r="J177" s="596" t="str">
        <f>IF($D$173="Y/T","Isi Sasaran",IF($E$173=0,0,IF(I177="Y",1,IF(I177="T",0,"Isi Dulu"))))</f>
        <v>Isi Sasaran</v>
      </c>
      <c r="K177" s="595" t="s">
        <v>26</v>
      </c>
      <c r="L177" s="596" t="str">
        <f>IF($D$173="Y/T","Isi Sasaran",IF($E$173=0,0,IF(K177="Y",1,IF(K177="T",0,"Isi Dulu"))))</f>
        <v>Isi Sasaran</v>
      </c>
      <c r="M177" s="850"/>
      <c r="N177" s="853"/>
      <c r="O177" s="517"/>
      <c r="P177" s="517"/>
      <c r="Q177" s="517"/>
      <c r="R177" s="517"/>
    </row>
    <row r="178" spans="2:18" s="527" customFormat="1" ht="15.75">
      <c r="B178" s="836">
        <v>15</v>
      </c>
      <c r="C178" s="839"/>
      <c r="D178" s="857" t="s">
        <v>26</v>
      </c>
      <c r="E178" s="854" t="str">
        <f>IF(D178="Y",1,IF(D178="T",0,IF(D178="Y/T","Belum diisi","Error")))</f>
        <v>Belum diisi</v>
      </c>
      <c r="F178" s="528">
        <v>1</v>
      </c>
      <c r="G178" s="529"/>
      <c r="H178" s="600" t="str">
        <f t="shared" si="3"/>
        <v>Belum Diisi</v>
      </c>
      <c r="I178" s="590" t="s">
        <v>26</v>
      </c>
      <c r="J178" s="591" t="str">
        <f>IF($D$178="Y/T","Isi Sasaran",IF($E$178=0,0,IF(I178="Y",1,IF(I178="T",0,"Isi Dulu"))))</f>
        <v>Isi Sasaran</v>
      </c>
      <c r="K178" s="590" t="s">
        <v>26</v>
      </c>
      <c r="L178" s="591" t="str">
        <f>IF($D$178="Y/T","Isi Sasaran",IF($E$178=0,0,IF(K178="Y",1,IF(K178="T",0,"Isi Dulu"))))</f>
        <v>Isi Sasaran</v>
      </c>
      <c r="M178" s="848" t="s">
        <v>26</v>
      </c>
      <c r="N178" s="851" t="str">
        <f>IF(M178="Y",1,IF(M178="T",0,IF(M178="Y/T","Belum diisi","Error")))</f>
        <v>Belum diisi</v>
      </c>
      <c r="O178" s="517"/>
      <c r="P178" s="517"/>
      <c r="Q178" s="517"/>
      <c r="R178" s="517"/>
    </row>
    <row r="179" spans="2:18" s="527" customFormat="1" ht="15.75">
      <c r="B179" s="837"/>
      <c r="C179" s="840"/>
      <c r="D179" s="858"/>
      <c r="E179" s="855"/>
      <c r="F179" s="549">
        <v>2</v>
      </c>
      <c r="G179" s="550"/>
      <c r="H179" s="598" t="str">
        <f t="shared" si="3"/>
        <v>Belum Diisi</v>
      </c>
      <c r="I179" s="592" t="s">
        <v>26</v>
      </c>
      <c r="J179" s="593" t="str">
        <f>IF($D$178="Y/T","Isi Sasaran",IF($E$178=0,0,IF(I179="Y",1,IF(I179="T",0,"Isi Dulu"))))</f>
        <v>Isi Sasaran</v>
      </c>
      <c r="K179" s="592" t="s">
        <v>26</v>
      </c>
      <c r="L179" s="593" t="str">
        <f>IF($D$178="Y/T","Isi Sasaran",IF($E$178=0,0,IF(K179="Y",1,IF(K179="T",0,"Isi Dulu"))))</f>
        <v>Isi Sasaran</v>
      </c>
      <c r="M179" s="849"/>
      <c r="N179" s="852"/>
      <c r="O179" s="517"/>
      <c r="P179" s="517"/>
      <c r="Q179" s="517"/>
      <c r="R179" s="517"/>
    </row>
    <row r="180" spans="2:18" s="527" customFormat="1" ht="15.75">
      <c r="B180" s="837"/>
      <c r="C180" s="840"/>
      <c r="D180" s="858"/>
      <c r="E180" s="855"/>
      <c r="F180" s="549">
        <v>3</v>
      </c>
      <c r="G180" s="550"/>
      <c r="H180" s="598" t="str">
        <f t="shared" si="3"/>
        <v>Belum Diisi</v>
      </c>
      <c r="I180" s="592" t="s">
        <v>26</v>
      </c>
      <c r="J180" s="593" t="str">
        <f>IF($D$178="Y/T","Isi Sasaran",IF($E$178=0,0,IF(I180="Y",1,IF(I180="T",0,"Isi Dulu"))))</f>
        <v>Isi Sasaran</v>
      </c>
      <c r="K180" s="592" t="s">
        <v>26</v>
      </c>
      <c r="L180" s="593" t="str">
        <f>IF($D$178="Y/T","Isi Sasaran",IF($E$178=0,0,IF(K180="Y",1,IF(K180="T",0,"Isi Dulu"))))</f>
        <v>Isi Sasaran</v>
      </c>
      <c r="M180" s="849"/>
      <c r="N180" s="852"/>
      <c r="O180" s="517"/>
      <c r="P180" s="517"/>
      <c r="Q180" s="517"/>
      <c r="R180" s="517"/>
    </row>
    <row r="181" spans="2:18" s="527" customFormat="1" ht="15.75">
      <c r="B181" s="837"/>
      <c r="C181" s="840"/>
      <c r="D181" s="858"/>
      <c r="E181" s="855"/>
      <c r="F181" s="549">
        <v>4</v>
      </c>
      <c r="G181" s="550"/>
      <c r="H181" s="598" t="str">
        <f t="shared" si="3"/>
        <v>Belum Diisi</v>
      </c>
      <c r="I181" s="592" t="s">
        <v>26</v>
      </c>
      <c r="J181" s="593" t="str">
        <f>IF($D$178="Y/T","Isi Sasaran",IF($E$178=0,0,IF(I181="Y",1,IF(I181="T",0,"Isi Dulu"))))</f>
        <v>Isi Sasaran</v>
      </c>
      <c r="K181" s="592" t="s">
        <v>26</v>
      </c>
      <c r="L181" s="593" t="str">
        <f>IF($D$178="Y/T","Isi Sasaran",IF($E$178=0,0,IF(K181="Y",1,IF(K181="T",0,"Isi Dulu"))))</f>
        <v>Isi Sasaran</v>
      </c>
      <c r="M181" s="849"/>
      <c r="N181" s="852"/>
      <c r="O181" s="517"/>
      <c r="P181" s="517"/>
      <c r="Q181" s="517"/>
      <c r="R181" s="517"/>
    </row>
    <row r="182" spans="2:18" s="527" customFormat="1" ht="15.75">
      <c r="B182" s="838"/>
      <c r="C182" s="841"/>
      <c r="D182" s="859"/>
      <c r="E182" s="856"/>
      <c r="F182" s="569">
        <v>5</v>
      </c>
      <c r="G182" s="570"/>
      <c r="H182" s="599" t="str">
        <f t="shared" si="3"/>
        <v>Belum Diisi</v>
      </c>
      <c r="I182" s="595" t="s">
        <v>26</v>
      </c>
      <c r="J182" s="596" t="str">
        <f>IF($D$178="Y/T","Isi Sasaran",IF($E$178=0,0,IF(I182="Y",1,IF(I182="T",0,"Isi Dulu"))))</f>
        <v>Isi Sasaran</v>
      </c>
      <c r="K182" s="595" t="s">
        <v>26</v>
      </c>
      <c r="L182" s="596" t="str">
        <f>IF($D$178="Y/T","Isi Sasaran",IF($E$178=0,0,IF(K182="Y",1,IF(K182="T",0,"Isi Dulu"))))</f>
        <v>Isi Sasaran</v>
      </c>
      <c r="M182" s="850"/>
      <c r="N182" s="853"/>
      <c r="O182" s="517"/>
      <c r="P182" s="517"/>
      <c r="Q182" s="517"/>
      <c r="R182" s="517"/>
    </row>
    <row r="183" spans="2:18" s="527" customFormat="1" ht="15.75">
      <c r="B183" s="836">
        <v>16</v>
      </c>
      <c r="C183" s="839"/>
      <c r="D183" s="857" t="s">
        <v>26</v>
      </c>
      <c r="E183" s="854" t="str">
        <f>IF(D183="Y",1,IF(D183="T",0,IF(D183="Y/T","Belum diisi","Error")))</f>
        <v>Belum diisi</v>
      </c>
      <c r="F183" s="528">
        <v>1</v>
      </c>
      <c r="G183" s="529"/>
      <c r="H183" s="600" t="str">
        <f t="shared" si="3"/>
        <v>Belum Diisi</v>
      </c>
      <c r="I183" s="590" t="s">
        <v>26</v>
      </c>
      <c r="J183" s="591" t="str">
        <f>IF($D$183="Y/T","Isi Sasaran",IF($E$183=0,0,IF(I183="Y",1,IF(I183="T",0,"Isi Dulu"))))</f>
        <v>Isi Sasaran</v>
      </c>
      <c r="K183" s="590" t="s">
        <v>26</v>
      </c>
      <c r="L183" s="591" t="str">
        <f>IF($D$183="Y/T","Isi Sasaran",IF($E$183=0,0,IF(K183="Y",1,IF(K183="T",0,"Isi Dulu"))))</f>
        <v>Isi Sasaran</v>
      </c>
      <c r="M183" s="848" t="s">
        <v>26</v>
      </c>
      <c r="N183" s="851" t="str">
        <f>IF(M183="Y",1,IF(M183="T",0,IF(M183="Y/T","Belum diisi","Error")))</f>
        <v>Belum diisi</v>
      </c>
      <c r="O183" s="517"/>
      <c r="P183" s="517"/>
      <c r="Q183" s="517"/>
      <c r="R183" s="517"/>
    </row>
    <row r="184" spans="2:18" s="527" customFormat="1" ht="15.75">
      <c r="B184" s="837"/>
      <c r="C184" s="840"/>
      <c r="D184" s="858"/>
      <c r="E184" s="855"/>
      <c r="F184" s="549">
        <v>2</v>
      </c>
      <c r="G184" s="550"/>
      <c r="H184" s="598" t="str">
        <f t="shared" si="3"/>
        <v>Belum Diisi</v>
      </c>
      <c r="I184" s="592" t="s">
        <v>26</v>
      </c>
      <c r="J184" s="593" t="str">
        <f>IF($D$183="Y/T","Isi Sasaran",IF($E$183=0,0,IF(I184="Y",1,IF(I184="T",0,"Isi Dulu"))))</f>
        <v>Isi Sasaran</v>
      </c>
      <c r="K184" s="592" t="s">
        <v>26</v>
      </c>
      <c r="L184" s="593" t="str">
        <f>IF($D$183="Y/T","Isi Sasaran",IF($E$183=0,0,IF(K184="Y",1,IF(K184="T",0,"Isi Dulu"))))</f>
        <v>Isi Sasaran</v>
      </c>
      <c r="M184" s="849"/>
      <c r="N184" s="852"/>
      <c r="O184" s="517"/>
      <c r="P184" s="517"/>
      <c r="Q184" s="517"/>
      <c r="R184" s="517"/>
    </row>
    <row r="185" spans="2:18" s="527" customFormat="1" ht="15.75">
      <c r="B185" s="837"/>
      <c r="C185" s="840"/>
      <c r="D185" s="858"/>
      <c r="E185" s="855"/>
      <c r="F185" s="549">
        <v>3</v>
      </c>
      <c r="G185" s="550"/>
      <c r="H185" s="598" t="str">
        <f t="shared" si="3"/>
        <v>Belum Diisi</v>
      </c>
      <c r="I185" s="592" t="s">
        <v>26</v>
      </c>
      <c r="J185" s="593" t="str">
        <f>IF($D$183="Y/T","Isi Sasaran",IF($E$183=0,0,IF(I185="Y",1,IF(I185="T",0,"Isi Dulu"))))</f>
        <v>Isi Sasaran</v>
      </c>
      <c r="K185" s="592" t="s">
        <v>26</v>
      </c>
      <c r="L185" s="593" t="str">
        <f>IF($D$183="Y/T","Isi Sasaran",IF($E$183=0,0,IF(K185="Y",1,IF(K185="T",0,"Isi Dulu"))))</f>
        <v>Isi Sasaran</v>
      </c>
      <c r="M185" s="849"/>
      <c r="N185" s="852"/>
      <c r="O185" s="517"/>
      <c r="P185" s="517"/>
      <c r="Q185" s="517"/>
      <c r="R185" s="517"/>
    </row>
    <row r="186" spans="2:18" s="527" customFormat="1" ht="15.75">
      <c r="B186" s="837"/>
      <c r="C186" s="840"/>
      <c r="D186" s="858"/>
      <c r="E186" s="855"/>
      <c r="F186" s="549">
        <v>4</v>
      </c>
      <c r="G186" s="550"/>
      <c r="H186" s="598" t="str">
        <f t="shared" si="3"/>
        <v>Belum Diisi</v>
      </c>
      <c r="I186" s="592" t="s">
        <v>26</v>
      </c>
      <c r="J186" s="593" t="str">
        <f>IF($D$183="Y/T","Isi Sasaran",IF($E$183=0,0,IF(I186="Y",1,IF(I186="T",0,"Isi Dulu"))))</f>
        <v>Isi Sasaran</v>
      </c>
      <c r="K186" s="592" t="s">
        <v>26</v>
      </c>
      <c r="L186" s="593" t="str">
        <f>IF($D$183="Y/T","Isi Sasaran",IF($E$183=0,0,IF(K186="Y",1,IF(K186="T",0,"Isi Dulu"))))</f>
        <v>Isi Sasaran</v>
      </c>
      <c r="M186" s="849"/>
      <c r="N186" s="852"/>
      <c r="O186" s="517"/>
      <c r="P186" s="517"/>
      <c r="Q186" s="517"/>
      <c r="R186" s="517"/>
    </row>
    <row r="187" spans="2:18" s="527" customFormat="1" ht="15.75">
      <c r="B187" s="838"/>
      <c r="C187" s="841"/>
      <c r="D187" s="859"/>
      <c r="E187" s="856"/>
      <c r="F187" s="569">
        <v>5</v>
      </c>
      <c r="G187" s="570"/>
      <c r="H187" s="599" t="str">
        <f t="shared" si="3"/>
        <v>Belum Diisi</v>
      </c>
      <c r="I187" s="595" t="s">
        <v>26</v>
      </c>
      <c r="J187" s="596" t="str">
        <f>IF($D$183="Y/T","Isi Sasaran",IF($E$183=0,0,IF(I187="Y",1,IF(I187="T",0,"Isi Dulu"))))</f>
        <v>Isi Sasaran</v>
      </c>
      <c r="K187" s="595" t="s">
        <v>26</v>
      </c>
      <c r="L187" s="596" t="str">
        <f>IF($D$183="Y/T","Isi Sasaran",IF($E$183=0,0,IF(K187="Y",1,IF(K187="T",0,"Isi Dulu"))))</f>
        <v>Isi Sasaran</v>
      </c>
      <c r="M187" s="850"/>
      <c r="N187" s="853"/>
      <c r="O187" s="517"/>
      <c r="P187" s="517"/>
      <c r="Q187" s="517"/>
      <c r="R187" s="517"/>
    </row>
    <row r="188" spans="2:18" s="527" customFormat="1" ht="15.75">
      <c r="B188" s="836">
        <v>17</v>
      </c>
      <c r="C188" s="839"/>
      <c r="D188" s="857" t="s">
        <v>26</v>
      </c>
      <c r="E188" s="854" t="str">
        <f>IF(D188="Y",1,IF(D188="T",0,IF(D188="Y/T","Belum diisi","Error")))</f>
        <v>Belum diisi</v>
      </c>
      <c r="F188" s="528">
        <v>1</v>
      </c>
      <c r="G188" s="529"/>
      <c r="H188" s="600" t="str">
        <f t="shared" si="3"/>
        <v>Belum Diisi</v>
      </c>
      <c r="I188" s="590" t="s">
        <v>26</v>
      </c>
      <c r="J188" s="591" t="str">
        <f>IF($D$188="Y/T","Isi Sasaran",IF($E$188=0,0,IF(I188="Y",1,IF(I188="T",0,"Isi Dulu"))))</f>
        <v>Isi Sasaran</v>
      </c>
      <c r="K188" s="590" t="s">
        <v>26</v>
      </c>
      <c r="L188" s="591" t="str">
        <f>IF($D$188="Y/T","Isi Sasaran",IF($E$188=0,0,IF(K188="Y",1,IF(K188="T",0,"Isi Dulu"))))</f>
        <v>Isi Sasaran</v>
      </c>
      <c r="M188" s="848" t="s">
        <v>26</v>
      </c>
      <c r="N188" s="851" t="str">
        <f>IF(M188="Y",1,IF(M188="T",0,IF(M188="Y/T","Belum diisi","Error")))</f>
        <v>Belum diisi</v>
      </c>
      <c r="O188" s="517"/>
      <c r="P188" s="517"/>
      <c r="Q188" s="517"/>
      <c r="R188" s="517"/>
    </row>
    <row r="189" spans="2:18" s="527" customFormat="1" ht="15.75">
      <c r="B189" s="837"/>
      <c r="C189" s="840"/>
      <c r="D189" s="858"/>
      <c r="E189" s="855"/>
      <c r="F189" s="549">
        <v>2</v>
      </c>
      <c r="G189" s="550"/>
      <c r="H189" s="598" t="str">
        <f t="shared" si="3"/>
        <v>Belum Diisi</v>
      </c>
      <c r="I189" s="592" t="s">
        <v>26</v>
      </c>
      <c r="J189" s="593" t="str">
        <f>IF($D$188="Y/T","Isi Sasaran",IF($E$188=0,0,IF(I189="Y",1,IF(I189="T",0,"Isi Dulu"))))</f>
        <v>Isi Sasaran</v>
      </c>
      <c r="K189" s="592" t="s">
        <v>26</v>
      </c>
      <c r="L189" s="593" t="str">
        <f>IF($D$188="Y/T","Isi Sasaran",IF($E$188=0,0,IF(K189="Y",1,IF(K189="T",0,"Isi Dulu"))))</f>
        <v>Isi Sasaran</v>
      </c>
      <c r="M189" s="849"/>
      <c r="N189" s="852"/>
      <c r="O189" s="517"/>
      <c r="P189" s="517"/>
      <c r="Q189" s="517"/>
      <c r="R189" s="517"/>
    </row>
    <row r="190" spans="2:18" s="527" customFormat="1" ht="15.75">
      <c r="B190" s="837"/>
      <c r="C190" s="840"/>
      <c r="D190" s="858"/>
      <c r="E190" s="855"/>
      <c r="F190" s="549">
        <v>3</v>
      </c>
      <c r="G190" s="550"/>
      <c r="H190" s="598" t="str">
        <f t="shared" si="3"/>
        <v>Belum Diisi</v>
      </c>
      <c r="I190" s="592" t="s">
        <v>26</v>
      </c>
      <c r="J190" s="593" t="str">
        <f>IF($D$188="Y/T","Isi Sasaran",IF($E$188=0,0,IF(I190="Y",1,IF(I190="T",0,"Isi Dulu"))))</f>
        <v>Isi Sasaran</v>
      </c>
      <c r="K190" s="592" t="s">
        <v>26</v>
      </c>
      <c r="L190" s="593" t="str">
        <f>IF($D$188="Y/T","Isi Sasaran",IF($E$188=0,0,IF(K190="Y",1,IF(K190="T",0,"Isi Dulu"))))</f>
        <v>Isi Sasaran</v>
      </c>
      <c r="M190" s="849"/>
      <c r="N190" s="852"/>
      <c r="O190" s="517"/>
      <c r="P190" s="517"/>
      <c r="Q190" s="517"/>
      <c r="R190" s="517"/>
    </row>
    <row r="191" spans="2:18" s="527" customFormat="1" ht="15.75">
      <c r="B191" s="837"/>
      <c r="C191" s="840"/>
      <c r="D191" s="858"/>
      <c r="E191" s="855"/>
      <c r="F191" s="549">
        <v>4</v>
      </c>
      <c r="G191" s="550"/>
      <c r="H191" s="598" t="str">
        <f t="shared" si="3"/>
        <v>Belum Diisi</v>
      </c>
      <c r="I191" s="592" t="s">
        <v>26</v>
      </c>
      <c r="J191" s="593" t="str">
        <f>IF($D$188="Y/T","Isi Sasaran",IF($E$188=0,0,IF(I191="Y",1,IF(I191="T",0,"Isi Dulu"))))</f>
        <v>Isi Sasaran</v>
      </c>
      <c r="K191" s="592" t="s">
        <v>26</v>
      </c>
      <c r="L191" s="593" t="str">
        <f>IF($D$188="Y/T","Isi Sasaran",IF($E$188=0,0,IF(K191="Y",1,IF(K191="T",0,"Isi Dulu"))))</f>
        <v>Isi Sasaran</v>
      </c>
      <c r="M191" s="849"/>
      <c r="N191" s="852"/>
      <c r="O191" s="517"/>
      <c r="P191" s="517"/>
      <c r="Q191" s="517"/>
      <c r="R191" s="517"/>
    </row>
    <row r="192" spans="2:18" s="527" customFormat="1" ht="15.75">
      <c r="B192" s="838"/>
      <c r="C192" s="841"/>
      <c r="D192" s="859"/>
      <c r="E192" s="856"/>
      <c r="F192" s="569">
        <v>5</v>
      </c>
      <c r="G192" s="570"/>
      <c r="H192" s="599" t="str">
        <f t="shared" si="3"/>
        <v>Belum Diisi</v>
      </c>
      <c r="I192" s="595" t="s">
        <v>26</v>
      </c>
      <c r="J192" s="596" t="str">
        <f>IF($D$188="Y/T","Isi Sasaran",IF($E$188=0,0,IF(I192="Y",1,IF(I192="T",0,"Isi Dulu"))))</f>
        <v>Isi Sasaran</v>
      </c>
      <c r="K192" s="595" t="s">
        <v>26</v>
      </c>
      <c r="L192" s="596" t="str">
        <f>IF($D$188="Y/T","Isi Sasaran",IF($E$188=0,0,IF(K192="Y",1,IF(K192="T",0,"Isi Dulu"))))</f>
        <v>Isi Sasaran</v>
      </c>
      <c r="M192" s="850"/>
      <c r="N192" s="853"/>
      <c r="O192" s="517"/>
      <c r="P192" s="517"/>
      <c r="Q192" s="517"/>
      <c r="R192" s="517"/>
    </row>
    <row r="193" spans="2:18" s="527" customFormat="1" ht="15.75">
      <c r="B193" s="836">
        <v>18</v>
      </c>
      <c r="C193" s="839"/>
      <c r="D193" s="857" t="s">
        <v>26</v>
      </c>
      <c r="E193" s="854" t="str">
        <f>IF(D193="Y",1,IF(D193="T",0,IF(D193="Y/T","Belum diisi","Error")))</f>
        <v>Belum diisi</v>
      </c>
      <c r="F193" s="528">
        <v>1</v>
      </c>
      <c r="G193" s="529"/>
      <c r="H193" s="600" t="str">
        <f t="shared" si="3"/>
        <v>Belum Diisi</v>
      </c>
      <c r="I193" s="590" t="s">
        <v>26</v>
      </c>
      <c r="J193" s="591" t="str">
        <f>IF($D$193="Y/T","Isi Sasaran",IF($E$193=0,0,IF(I193="Y",1,IF(I193="T",0,"Isi Dulu"))))</f>
        <v>Isi Sasaran</v>
      </c>
      <c r="K193" s="590" t="s">
        <v>26</v>
      </c>
      <c r="L193" s="591" t="str">
        <f>IF($D$193="Y/T","Isi Sasaran",IF($E$193=0,0,IF(K193="Y",1,IF(K193="T",0,"Isi Dulu"))))</f>
        <v>Isi Sasaran</v>
      </c>
      <c r="M193" s="848" t="s">
        <v>26</v>
      </c>
      <c r="N193" s="851" t="str">
        <f>IF(M193="Y",1,IF(M193="T",0,IF(M193="Y/T","Belum diisi","Error")))</f>
        <v>Belum diisi</v>
      </c>
      <c r="O193" s="517"/>
      <c r="P193" s="517"/>
      <c r="Q193" s="517"/>
      <c r="R193" s="517"/>
    </row>
    <row r="194" spans="2:18" s="527" customFormat="1" ht="15.75">
      <c r="B194" s="837"/>
      <c r="C194" s="840"/>
      <c r="D194" s="858"/>
      <c r="E194" s="855"/>
      <c r="F194" s="549">
        <v>2</v>
      </c>
      <c r="G194" s="550"/>
      <c r="H194" s="598" t="str">
        <f t="shared" si="3"/>
        <v>Belum Diisi</v>
      </c>
      <c r="I194" s="592" t="s">
        <v>26</v>
      </c>
      <c r="J194" s="593" t="str">
        <f>IF($D$193="Y/T","Isi Sasaran",IF($E$193=0,0,IF(I194="Y",1,IF(I194="T",0,"Isi Dulu"))))</f>
        <v>Isi Sasaran</v>
      </c>
      <c r="K194" s="592" t="s">
        <v>26</v>
      </c>
      <c r="L194" s="593" t="str">
        <f>IF($D$193="Y/T","Isi Sasaran",IF($E$193=0,0,IF(K194="Y",1,IF(K194="T",0,"Isi Dulu"))))</f>
        <v>Isi Sasaran</v>
      </c>
      <c r="M194" s="849"/>
      <c r="N194" s="852"/>
      <c r="O194" s="517"/>
      <c r="P194" s="517"/>
      <c r="Q194" s="517"/>
      <c r="R194" s="517"/>
    </row>
    <row r="195" spans="2:18" s="527" customFormat="1" ht="15.75">
      <c r="B195" s="837"/>
      <c r="C195" s="840"/>
      <c r="D195" s="858"/>
      <c r="E195" s="855"/>
      <c r="F195" s="549">
        <v>3</v>
      </c>
      <c r="G195" s="550"/>
      <c r="H195" s="598" t="str">
        <f t="shared" si="3"/>
        <v>Belum Diisi</v>
      </c>
      <c r="I195" s="592" t="s">
        <v>26</v>
      </c>
      <c r="J195" s="593" t="str">
        <f>IF($D$193="Y/T","Isi Sasaran",IF($E$193=0,0,IF(I195="Y",1,IF(I195="T",0,"Isi Dulu"))))</f>
        <v>Isi Sasaran</v>
      </c>
      <c r="K195" s="592" t="s">
        <v>26</v>
      </c>
      <c r="L195" s="593" t="str">
        <f>IF($D$193="Y/T","Isi Sasaran",IF($E$193=0,0,IF(K195="Y",1,IF(K195="T",0,"Isi Dulu"))))</f>
        <v>Isi Sasaran</v>
      </c>
      <c r="M195" s="849"/>
      <c r="N195" s="852"/>
      <c r="O195" s="517"/>
      <c r="P195" s="517"/>
      <c r="Q195" s="517"/>
      <c r="R195" s="517"/>
    </row>
    <row r="196" spans="2:18" s="527" customFormat="1" ht="15.75">
      <c r="B196" s="837"/>
      <c r="C196" s="840"/>
      <c r="D196" s="858"/>
      <c r="E196" s="855"/>
      <c r="F196" s="549">
        <v>4</v>
      </c>
      <c r="G196" s="550"/>
      <c r="H196" s="598" t="str">
        <f t="shared" si="3"/>
        <v>Belum Diisi</v>
      </c>
      <c r="I196" s="592" t="s">
        <v>26</v>
      </c>
      <c r="J196" s="593" t="str">
        <f>IF($D$193="Y/T","Isi Sasaran",IF($E$193=0,0,IF(I196="Y",1,IF(I196="T",0,"Isi Dulu"))))</f>
        <v>Isi Sasaran</v>
      </c>
      <c r="K196" s="592" t="s">
        <v>26</v>
      </c>
      <c r="L196" s="593" t="str">
        <f>IF($D$193="Y/T","Isi Sasaran",IF($E$193=0,0,IF(K196="Y",1,IF(K196="T",0,"Isi Dulu"))))</f>
        <v>Isi Sasaran</v>
      </c>
      <c r="M196" s="849"/>
      <c r="N196" s="852"/>
      <c r="O196" s="517"/>
      <c r="P196" s="517"/>
      <c r="Q196" s="517"/>
      <c r="R196" s="517"/>
    </row>
    <row r="197" spans="2:18" s="527" customFormat="1" ht="15.75">
      <c r="B197" s="838"/>
      <c r="C197" s="841"/>
      <c r="D197" s="859"/>
      <c r="E197" s="856"/>
      <c r="F197" s="569">
        <v>5</v>
      </c>
      <c r="G197" s="570"/>
      <c r="H197" s="599" t="str">
        <f t="shared" si="3"/>
        <v>Belum Diisi</v>
      </c>
      <c r="I197" s="595" t="s">
        <v>26</v>
      </c>
      <c r="J197" s="596" t="str">
        <f>IF($D$193="Y/T","Isi Sasaran",IF($E$193=0,0,IF(I197="Y",1,IF(I197="T",0,"Isi Dulu"))))</f>
        <v>Isi Sasaran</v>
      </c>
      <c r="K197" s="595" t="s">
        <v>26</v>
      </c>
      <c r="L197" s="596" t="str">
        <f>IF($D$193="Y/T","Isi Sasaran",IF($E$193=0,0,IF(K197="Y",1,IF(K197="T",0,"Isi Dulu"))))</f>
        <v>Isi Sasaran</v>
      </c>
      <c r="M197" s="850"/>
      <c r="N197" s="853"/>
      <c r="O197" s="517"/>
      <c r="P197" s="517"/>
      <c r="Q197" s="517"/>
      <c r="R197" s="517"/>
    </row>
    <row r="198" spans="2:18" s="527" customFormat="1" ht="15.75">
      <c r="B198" s="836">
        <v>19</v>
      </c>
      <c r="C198" s="839"/>
      <c r="D198" s="857" t="s">
        <v>26</v>
      </c>
      <c r="E198" s="854" t="str">
        <f>IF(D198="Y",1,IF(D198="T",0,IF(D198="Y/T","Belum diisi","Error")))</f>
        <v>Belum diisi</v>
      </c>
      <c r="F198" s="528">
        <v>1</v>
      </c>
      <c r="G198" s="529"/>
      <c r="H198" s="600" t="str">
        <f t="shared" si="3"/>
        <v>Belum Diisi</v>
      </c>
      <c r="I198" s="590" t="s">
        <v>26</v>
      </c>
      <c r="J198" s="591" t="str">
        <f>IF($D$198="Y/T","Isi Sasaran",IF($E$198=0,0,IF(I198="Y",1,IF(I198="T",0,"Isi Dulu"))))</f>
        <v>Isi Sasaran</v>
      </c>
      <c r="K198" s="590" t="s">
        <v>26</v>
      </c>
      <c r="L198" s="591" t="str">
        <f>IF($D$198="Y/T","Isi Sasaran",IF($E$198=0,0,IF(K198="Y",1,IF(K198="T",0,"Isi Dulu"))))</f>
        <v>Isi Sasaran</v>
      </c>
      <c r="M198" s="848" t="s">
        <v>26</v>
      </c>
      <c r="N198" s="851" t="str">
        <f>IF(M198="Y",1,IF(M198="T",0,IF(M198="Y/T","Belum diisi","Error")))</f>
        <v>Belum diisi</v>
      </c>
      <c r="O198" s="517"/>
      <c r="P198" s="517"/>
      <c r="Q198" s="517"/>
      <c r="R198" s="517"/>
    </row>
    <row r="199" spans="2:18" s="527" customFormat="1" ht="15.75">
      <c r="B199" s="837"/>
      <c r="C199" s="840"/>
      <c r="D199" s="858"/>
      <c r="E199" s="855"/>
      <c r="F199" s="549">
        <v>2</v>
      </c>
      <c r="G199" s="550"/>
      <c r="H199" s="598" t="str">
        <f t="shared" si="3"/>
        <v>Belum Diisi</v>
      </c>
      <c r="I199" s="592" t="s">
        <v>26</v>
      </c>
      <c r="J199" s="593" t="str">
        <f>IF($D$198="Y/T","Isi Sasaran",IF($E$198=0,0,IF(I199="Y",1,IF(I199="T",0,"Isi Dulu"))))</f>
        <v>Isi Sasaran</v>
      </c>
      <c r="K199" s="592" t="s">
        <v>26</v>
      </c>
      <c r="L199" s="593" t="str">
        <f>IF($D$198="Y/T","Isi Sasaran",IF($E$198=0,0,IF(K199="Y",1,IF(K199="T",0,"Isi Dulu"))))</f>
        <v>Isi Sasaran</v>
      </c>
      <c r="M199" s="849"/>
      <c r="N199" s="852"/>
      <c r="O199" s="517"/>
      <c r="P199" s="517"/>
      <c r="Q199" s="517"/>
      <c r="R199" s="517"/>
    </row>
    <row r="200" spans="2:18" s="527" customFormat="1" ht="15.75">
      <c r="B200" s="837"/>
      <c r="C200" s="840"/>
      <c r="D200" s="858"/>
      <c r="E200" s="855"/>
      <c r="F200" s="549">
        <v>3</v>
      </c>
      <c r="G200" s="550"/>
      <c r="H200" s="598" t="str">
        <f t="shared" si="3"/>
        <v>Belum Diisi</v>
      </c>
      <c r="I200" s="592" t="s">
        <v>26</v>
      </c>
      <c r="J200" s="593" t="str">
        <f>IF($D$198="Y/T","Isi Sasaran",IF($E$198=0,0,IF(I200="Y",1,IF(I200="T",0,"Isi Dulu"))))</f>
        <v>Isi Sasaran</v>
      </c>
      <c r="K200" s="592" t="s">
        <v>26</v>
      </c>
      <c r="L200" s="593" t="str">
        <f>IF($D$198="Y/T","Isi Sasaran",IF($E$198=0,0,IF(K200="Y",1,IF(K200="T",0,"Isi Dulu"))))</f>
        <v>Isi Sasaran</v>
      </c>
      <c r="M200" s="849"/>
      <c r="N200" s="852"/>
      <c r="O200" s="517"/>
      <c r="P200" s="517"/>
      <c r="Q200" s="517"/>
      <c r="R200" s="517"/>
    </row>
    <row r="201" spans="2:18" s="527" customFormat="1" ht="15.75">
      <c r="B201" s="837"/>
      <c r="C201" s="840"/>
      <c r="D201" s="858"/>
      <c r="E201" s="855"/>
      <c r="F201" s="549">
        <v>4</v>
      </c>
      <c r="G201" s="550"/>
      <c r="H201" s="598" t="str">
        <f t="shared" si="3"/>
        <v>Belum Diisi</v>
      </c>
      <c r="I201" s="592" t="s">
        <v>26</v>
      </c>
      <c r="J201" s="593" t="str">
        <f>IF($D$198="Y/T","Isi Sasaran",IF($E$198=0,0,IF(I201="Y",1,IF(I201="T",0,"Isi Dulu"))))</f>
        <v>Isi Sasaran</v>
      </c>
      <c r="K201" s="592" t="s">
        <v>26</v>
      </c>
      <c r="L201" s="593" t="str">
        <f>IF($D$198="Y/T","Isi Sasaran",IF($E$198=0,0,IF(K201="Y",1,IF(K201="T",0,"Isi Dulu"))))</f>
        <v>Isi Sasaran</v>
      </c>
      <c r="M201" s="849"/>
      <c r="N201" s="852"/>
      <c r="O201" s="517"/>
      <c r="P201" s="517"/>
      <c r="Q201" s="517"/>
      <c r="R201" s="517"/>
    </row>
    <row r="202" spans="2:18" s="527" customFormat="1" ht="15.75">
      <c r="B202" s="838"/>
      <c r="C202" s="841"/>
      <c r="D202" s="859"/>
      <c r="E202" s="856"/>
      <c r="F202" s="569">
        <v>5</v>
      </c>
      <c r="G202" s="570"/>
      <c r="H202" s="599" t="str">
        <f t="shared" si="3"/>
        <v>Belum Diisi</v>
      </c>
      <c r="I202" s="595" t="s">
        <v>26</v>
      </c>
      <c r="J202" s="596" t="str">
        <f>IF($D$198="Y/T","Isi Sasaran",IF($E$198=0,0,IF(I202="Y",1,IF(I202="T",0,"Isi Dulu"))))</f>
        <v>Isi Sasaran</v>
      </c>
      <c r="K202" s="595" t="s">
        <v>26</v>
      </c>
      <c r="L202" s="596" t="str">
        <f>IF($D$198="Y/T","Isi Sasaran",IF($E$198=0,0,IF(K202="Y",1,IF(K202="T",0,"Isi Dulu"))))</f>
        <v>Isi Sasaran</v>
      </c>
      <c r="M202" s="850"/>
      <c r="N202" s="853"/>
      <c r="O202" s="517"/>
      <c r="P202" s="517"/>
      <c r="Q202" s="517"/>
      <c r="R202" s="517"/>
    </row>
    <row r="203" spans="2:18" s="527" customFormat="1" ht="15.75">
      <c r="B203" s="836">
        <v>20</v>
      </c>
      <c r="C203" s="839"/>
      <c r="D203" s="857" t="s">
        <v>26</v>
      </c>
      <c r="E203" s="854" t="str">
        <f>IF(D203="Y",1,IF(D203="T",0,IF(D203="Y/T","Belum diisi","Error")))</f>
        <v>Belum diisi</v>
      </c>
      <c r="F203" s="528">
        <v>1</v>
      </c>
      <c r="G203" s="529"/>
      <c r="H203" s="600" t="str">
        <f t="shared" si="3"/>
        <v>Belum Diisi</v>
      </c>
      <c r="I203" s="590" t="s">
        <v>26</v>
      </c>
      <c r="J203" s="591" t="str">
        <f>IF($D$203="Y/T","Isi Sasaran",IF($E$203=0,0,IF(I203="Y",1,IF(I203="T",0,"Isi Dulu"))))</f>
        <v>Isi Sasaran</v>
      </c>
      <c r="K203" s="590" t="s">
        <v>26</v>
      </c>
      <c r="L203" s="591" t="str">
        <f>IF($D$203="Y/T","Isi Sasaran",IF($E$203=0,0,IF(K203="Y",1,IF(K203="T",0,"Isi Dulu"))))</f>
        <v>Isi Sasaran</v>
      </c>
      <c r="M203" s="848" t="s">
        <v>26</v>
      </c>
      <c r="N203" s="851" t="str">
        <f>IF(M203="Y",1,IF(M203="T",0,IF(M203="Y/T","Belum diisi","Error")))</f>
        <v>Belum diisi</v>
      </c>
      <c r="O203" s="517"/>
      <c r="P203" s="517"/>
      <c r="Q203" s="517"/>
      <c r="R203" s="517"/>
    </row>
    <row r="204" spans="2:18" s="527" customFormat="1" ht="15.75">
      <c r="B204" s="837"/>
      <c r="C204" s="840"/>
      <c r="D204" s="858"/>
      <c r="E204" s="855"/>
      <c r="F204" s="549">
        <v>2</v>
      </c>
      <c r="G204" s="550"/>
      <c r="H204" s="598" t="str">
        <f t="shared" si="3"/>
        <v>Belum Diisi</v>
      </c>
      <c r="I204" s="592" t="s">
        <v>26</v>
      </c>
      <c r="J204" s="593" t="str">
        <f>IF($D$203="Y/T","Isi Sasaran",IF($E$203=0,0,IF(I204="Y",1,IF(I204="T",0,"Isi Dulu"))))</f>
        <v>Isi Sasaran</v>
      </c>
      <c r="K204" s="592" t="s">
        <v>26</v>
      </c>
      <c r="L204" s="593" t="str">
        <f>IF($D$203="Y/T","Isi Sasaran",IF($E$203=0,0,IF(K204="Y",1,IF(K204="T",0,"Isi Dulu"))))</f>
        <v>Isi Sasaran</v>
      </c>
      <c r="M204" s="849"/>
      <c r="N204" s="852"/>
      <c r="O204" s="517"/>
      <c r="P204" s="517"/>
      <c r="Q204" s="517"/>
      <c r="R204" s="517"/>
    </row>
    <row r="205" spans="2:18" s="527" customFormat="1" ht="15.75">
      <c r="B205" s="837"/>
      <c r="C205" s="840"/>
      <c r="D205" s="858"/>
      <c r="E205" s="855"/>
      <c r="F205" s="549">
        <v>3</v>
      </c>
      <c r="G205" s="550"/>
      <c r="H205" s="598" t="str">
        <f t="shared" si="3"/>
        <v>Belum Diisi</v>
      </c>
      <c r="I205" s="592" t="s">
        <v>26</v>
      </c>
      <c r="J205" s="593" t="str">
        <f>IF($D$203="Y/T","Isi Sasaran",IF($E$203=0,0,IF(I205="Y",1,IF(I205="T",0,"Isi Dulu"))))</f>
        <v>Isi Sasaran</v>
      </c>
      <c r="K205" s="592" t="s">
        <v>26</v>
      </c>
      <c r="L205" s="593" t="str">
        <f>IF($D$203="Y/T","Isi Sasaran",IF($E$203=0,0,IF(K205="Y",1,IF(K205="T",0,"Isi Dulu"))))</f>
        <v>Isi Sasaran</v>
      </c>
      <c r="M205" s="849"/>
      <c r="N205" s="852"/>
      <c r="O205" s="517"/>
      <c r="P205" s="517"/>
      <c r="Q205" s="517"/>
      <c r="R205" s="517"/>
    </row>
    <row r="206" spans="2:18" s="527" customFormat="1" ht="15.75">
      <c r="B206" s="837"/>
      <c r="C206" s="840"/>
      <c r="D206" s="858"/>
      <c r="E206" s="855"/>
      <c r="F206" s="549">
        <v>4</v>
      </c>
      <c r="G206" s="550"/>
      <c r="H206" s="598" t="str">
        <f t="shared" si="3"/>
        <v>Belum Diisi</v>
      </c>
      <c r="I206" s="592" t="s">
        <v>26</v>
      </c>
      <c r="J206" s="593" t="str">
        <f>IF($D$203="Y/T","Isi Sasaran",IF($E$203=0,0,IF(I206="Y",1,IF(I206="T",0,"Isi Dulu"))))</f>
        <v>Isi Sasaran</v>
      </c>
      <c r="K206" s="592" t="s">
        <v>26</v>
      </c>
      <c r="L206" s="593" t="str">
        <f>IF($D$203="Y/T","Isi Sasaran",IF($E$203=0,0,IF(K206="Y",1,IF(K206="T",0,"Isi Dulu"))))</f>
        <v>Isi Sasaran</v>
      </c>
      <c r="M206" s="849"/>
      <c r="N206" s="852"/>
      <c r="O206" s="517"/>
      <c r="P206" s="517"/>
      <c r="Q206" s="517"/>
      <c r="R206" s="517"/>
    </row>
    <row r="207" spans="2:18" s="527" customFormat="1" ht="15.75">
      <c r="B207" s="838"/>
      <c r="C207" s="841"/>
      <c r="D207" s="859"/>
      <c r="E207" s="856"/>
      <c r="F207" s="569">
        <v>5</v>
      </c>
      <c r="G207" s="570"/>
      <c r="H207" s="599" t="str">
        <f t="shared" si="3"/>
        <v>Belum Diisi</v>
      </c>
      <c r="I207" s="595" t="s">
        <v>26</v>
      </c>
      <c r="J207" s="596" t="str">
        <f>IF($D$203="Y/T","Isi Sasaran",IF($E$203=0,0,IF(I207="Y",1,IF(I207="T",0,"Isi Dulu"))))</f>
        <v>Isi Sasaran</v>
      </c>
      <c r="K207" s="595" t="s">
        <v>26</v>
      </c>
      <c r="L207" s="596" t="str">
        <f>IF($D$203="Y/T","Isi Sasaran",IF($E$203=0,0,IF(K207="Y",1,IF(K207="T",0,"Isi Dulu"))))</f>
        <v>Isi Sasaran</v>
      </c>
      <c r="M207" s="850"/>
      <c r="N207" s="853"/>
      <c r="O207" s="517"/>
      <c r="P207" s="517"/>
      <c r="Q207" s="517"/>
      <c r="R207" s="517"/>
    </row>
    <row r="208" spans="2:18" s="527" customFormat="1" ht="15.75">
      <c r="B208" s="580"/>
      <c r="C208" s="581"/>
      <c r="D208" s="582"/>
      <c r="E208" s="605" t="e">
        <f>AVERAGE(E108:E207)</f>
        <v>#DIV/0!</v>
      </c>
      <c r="F208" s="580"/>
      <c r="G208" s="583"/>
      <c r="H208" s="602" t="e">
        <f>(IF($D108="Y/T",0,AVERAGE(H108:H112))+IF($D113="Y/T",0,AVERAGE(H113:H117))+IF($D118="Y/T",0,AVERAGE(H118:H122))+IF($D123="Y/T",0,AVERAGE(H123:H127))+IF($D128="Y/T",0,AVERAGE(H128:H132))+IF($D133="Y/T",0,AVERAGE(H133:H137))+IF($D138="Y/T",0,AVERAGE(H138:H142))+IF($D143="Y/T",0,AVERAGE(H143:H147))+IF($D148="Y/T",0,AVERAGE(H148:H152))+IF($D153="Y/T",0,AVERAGE(H153:H157))+IF($D158="Y/T",0,AVERAGE(H158:H162))+IF($D163="Y/T",0,AVERAGE(H163:H167))+IF($D168="Y/T",0,AVERAGE(H168:H172))+IF($D173="Y/T",0,AVERAGE(H173:H177))+IF($D178="Y/T",0,AVERAGE(H178:H182))+IF($D183="Y/T",0,AVERAGE(H183:H187))+IF($D188="Y/T",0,AVERAGE(H188:H192))+IF($D193="Y/T",0,AVERAGE(H193:H197))+IF($D198="Y/T",0,AVERAGE(H198:H202))+IF($D203="Y/T",0,AVERAGE(H203:H207)))/(COUNTIF($D108:$D207,"Y")+COUNTIF($D108:$D207,"T"))</f>
        <v>#DIV/0!</v>
      </c>
      <c r="I208" s="582"/>
      <c r="J208" s="602" t="e">
        <f>(IF($D108="Y/T",0,AVERAGE(J108:J112))+IF($D113="Y/T",0,AVERAGE(J113:J117))+IF($D118="Y/T",0,AVERAGE(J118:J122))+IF($D123="Y/T",0,AVERAGE(J123:J127))+IF($D128="Y/T",0,AVERAGE(J128:J132))+IF($D133="Y/T",0,AVERAGE(J133:J137))+IF($D138="Y/T",0,AVERAGE(J138:J142))+IF($D143="Y/T",0,AVERAGE(J143:J147))+IF($D148="Y/T",0,AVERAGE(J148:J152))+IF($D153="Y/T",0,AVERAGE(J153:J157))+IF($D158="Y/T",0,AVERAGE(J158:J162))+IF($D163="Y/T",0,AVERAGE(J163:J167))+IF($D168="Y/T",0,AVERAGE(J168:J172))+IF($D173="Y/T",0,AVERAGE(J173:J177))+IF($D178="Y/T",0,AVERAGE(J178:J182))+IF($D183="Y/T",0,AVERAGE(J183:J187))+IF($D188="Y/T",0,AVERAGE(J188:J192))+IF($D193="Y/T",0,AVERAGE(J193:J197))+IF($D198="Y/T",0,AVERAGE(J198:J202))+IF($D203="Y/T",0,AVERAGE(J203:J207)))/(COUNTIF($D108:$D207,"Y")+COUNTIF($D108:$D207,"T"))</f>
        <v>#DIV/0!</v>
      </c>
      <c r="K208" s="582"/>
      <c r="L208" s="602" t="e">
        <f>(IF($D108="Y/T",0,AVERAGE(L108:L112))+IF($D113="Y/T",0,AVERAGE(L113:L117))+IF($D118="Y/T",0,AVERAGE(L118:L122))+IF($D123="Y/T",0,AVERAGE(L123:L127))+IF($D128="Y/T",0,AVERAGE(L128:L132))+IF($D133="Y/T",0,AVERAGE(L133:L137))+IF($D138="Y/T",0,AVERAGE(L138:L142))+IF($D143="Y/T",0,AVERAGE(L143:L147))+IF($D148="Y/T",0,AVERAGE(L148:L152))+IF($D153="Y/T",0,AVERAGE(L153:L157))+IF($D158="Y/T",0,AVERAGE(L158:L162))+IF($D163="Y/T",0,AVERAGE(L163:L167))+IF($D168="Y/T",0,AVERAGE(L168:L172))+IF($D173="Y/T",0,AVERAGE(L173:L177))+IF($D178="Y/T",0,AVERAGE(L178:L182))+IF($D183="Y/T",0,AVERAGE(L183:L187))+IF($D188="Y/T",0,AVERAGE(L188:L192))+IF($D193="Y/T",0,AVERAGE(L193:L197))+IF($D198="Y/T",0,AVERAGE(L198:L202))+IF($D203="Y/T",0,AVERAGE(L203:L207)))/(COUNTIF($D108:$D207,"Y")+COUNTIF($D108:$D207,"T"))</f>
        <v>#DIV/0!</v>
      </c>
      <c r="M208" s="606"/>
      <c r="N208" s="602" t="e">
        <f>AVERAGE(N108:N207)</f>
        <v>#DIV/0!</v>
      </c>
      <c r="O208" s="517"/>
      <c r="P208" s="517"/>
      <c r="Q208" s="517"/>
      <c r="R208" s="517"/>
    </row>
    <row r="209" spans="2:18" s="527" customFormat="1" ht="15.75">
      <c r="B209" s="865" t="s">
        <v>507</v>
      </c>
      <c r="C209" s="865"/>
      <c r="D209" s="865"/>
      <c r="E209" s="865"/>
      <c r="F209" s="865"/>
      <c r="G209" s="865"/>
      <c r="H209" s="865"/>
      <c r="I209" s="865"/>
      <c r="J209" s="865"/>
      <c r="K209" s="865"/>
      <c r="L209" s="865"/>
      <c r="M209" s="865"/>
      <c r="N209" s="866"/>
      <c r="O209" s="517"/>
      <c r="P209" s="517"/>
      <c r="Q209" s="517"/>
      <c r="R209" s="517"/>
    </row>
    <row r="210" spans="2:18" s="527" customFormat="1" ht="15.75">
      <c r="B210" s="836">
        <v>1</v>
      </c>
      <c r="C210" s="839"/>
      <c r="D210" s="857" t="s">
        <v>26</v>
      </c>
      <c r="E210" s="854" t="str">
        <f>IF(D210="Y",1,IF(D210="T",0,IF(D210="Y/T","Belum diisi","Error")))</f>
        <v>Belum diisi</v>
      </c>
      <c r="F210" s="528">
        <v>1</v>
      </c>
      <c r="G210" s="529"/>
      <c r="H210" s="589" t="str">
        <f>IF(OR(J210="Isi Dulu",L210="Isi Dulu",J210="Isi Sasaran",L210="Isi Sasaran"),"Belum Diisi",IF(SUM(J210,L210)=2,1,IF(SUM(J210,L210)=1,0,IF(SUM(J210,L210)=0,0,"Error"))))</f>
        <v>Belum Diisi</v>
      </c>
      <c r="I210" s="590" t="s">
        <v>26</v>
      </c>
      <c r="J210" s="591" t="str">
        <f>IF($D$210="Y/T","Isi Sasaran",IF($E$210=0,0,IF(I210="Y",1,IF(I210="T",0,"Isi Dulu"))))</f>
        <v>Isi Sasaran</v>
      </c>
      <c r="K210" s="590" t="s">
        <v>26</v>
      </c>
      <c r="L210" s="591" t="str">
        <f>IF($D$210="Y/T","Isi Sasaran",IF($E$210=0,0,IF(K210="Y",1,IF(K210="T",0,"Isi Dulu"))))</f>
        <v>Isi Sasaran</v>
      </c>
      <c r="M210" s="848" t="s">
        <v>26</v>
      </c>
      <c r="N210" s="851" t="str">
        <f>IF(M210="Y",1,IF(M210="T",0,IF(M210="Y/T","Belum diisi","Error")))</f>
        <v>Belum diisi</v>
      </c>
      <c r="O210" s="517"/>
      <c r="P210" s="517"/>
      <c r="Q210" s="517"/>
      <c r="R210" s="517"/>
    </row>
    <row r="211" spans="2:18" s="527" customFormat="1" ht="15.75">
      <c r="B211" s="837"/>
      <c r="C211" s="840"/>
      <c r="D211" s="858"/>
      <c r="E211" s="855"/>
      <c r="F211" s="549">
        <v>2</v>
      </c>
      <c r="G211" s="550"/>
      <c r="H211" s="589" t="str">
        <f t="shared" ref="H211:H274" si="4">IF(OR(J211="Isi Dulu",L211="Isi Dulu",J211="Isi Sasaran",L211="Isi Sasaran"),"Belum Diisi",IF(SUM(J211,L211)=2,1,IF(SUM(J211,L211)=1,0,IF(SUM(J211,L211)=0,0,"Error"))))</f>
        <v>Belum Diisi</v>
      </c>
      <c r="I211" s="592" t="s">
        <v>26</v>
      </c>
      <c r="J211" s="593" t="str">
        <f>IF($D$210="Y/T","Isi Sasaran",IF($E$210=0,0,IF(I211="Y",1,IF(I211="T",0,"Isi Dulu"))))</f>
        <v>Isi Sasaran</v>
      </c>
      <c r="K211" s="592" t="s">
        <v>26</v>
      </c>
      <c r="L211" s="593" t="str">
        <f>IF($D$210="Y/T","Isi Sasaran",IF($E$210=0,0,IF(K211="Y",1,IF(K211="T",0,"Isi Dulu"))))</f>
        <v>Isi Sasaran</v>
      </c>
      <c r="M211" s="849"/>
      <c r="N211" s="852"/>
      <c r="O211" s="517"/>
      <c r="P211" s="517"/>
      <c r="Q211" s="517"/>
      <c r="R211" s="517"/>
    </row>
    <row r="212" spans="2:18" s="527" customFormat="1" ht="15.75">
      <c r="B212" s="837"/>
      <c r="C212" s="840"/>
      <c r="D212" s="858"/>
      <c r="E212" s="855"/>
      <c r="F212" s="549">
        <v>3</v>
      </c>
      <c r="G212" s="550"/>
      <c r="H212" s="589" t="str">
        <f t="shared" si="4"/>
        <v>Belum Diisi</v>
      </c>
      <c r="I212" s="592" t="s">
        <v>26</v>
      </c>
      <c r="J212" s="593" t="str">
        <f>IF($D$210="Y/T","Isi Sasaran",IF($E$210=0,0,IF(I212="Y",1,IF(I212="T",0,"Isi Dulu"))))</f>
        <v>Isi Sasaran</v>
      </c>
      <c r="K212" s="592" t="s">
        <v>26</v>
      </c>
      <c r="L212" s="593" t="str">
        <f>IF($D$210="Y/T","Isi Sasaran",IF($E$210=0,0,IF(K212="Y",1,IF(K212="T",0,"Isi Dulu"))))</f>
        <v>Isi Sasaran</v>
      </c>
      <c r="M212" s="849"/>
      <c r="N212" s="852"/>
      <c r="O212" s="517"/>
      <c r="P212" s="517"/>
      <c r="Q212" s="517"/>
      <c r="R212" s="517"/>
    </row>
    <row r="213" spans="2:18" s="527" customFormat="1" ht="15.75">
      <c r="B213" s="837"/>
      <c r="C213" s="840"/>
      <c r="D213" s="858"/>
      <c r="E213" s="855"/>
      <c r="F213" s="549">
        <v>4</v>
      </c>
      <c r="G213" s="550"/>
      <c r="H213" s="589" t="str">
        <f t="shared" si="4"/>
        <v>Belum Diisi</v>
      </c>
      <c r="I213" s="592" t="s">
        <v>26</v>
      </c>
      <c r="J213" s="593" t="str">
        <f>IF($D$210="Y/T","Isi Sasaran",IF($E$210=0,0,IF(I213="Y",1,IF(I213="T",0,"Isi Dulu"))))</f>
        <v>Isi Sasaran</v>
      </c>
      <c r="K213" s="592" t="s">
        <v>26</v>
      </c>
      <c r="L213" s="593" t="str">
        <f>IF($D$210="Y/T","Isi Sasaran",IF($E$210=0,0,IF(K213="Y",1,IF(K213="T",0,"Isi Dulu"))))</f>
        <v>Isi Sasaran</v>
      </c>
      <c r="M213" s="849"/>
      <c r="N213" s="852"/>
      <c r="O213" s="517"/>
      <c r="P213" s="517"/>
      <c r="Q213" s="517"/>
      <c r="R213" s="517"/>
    </row>
    <row r="214" spans="2:18" s="527" customFormat="1" ht="15.75">
      <c r="B214" s="838"/>
      <c r="C214" s="841"/>
      <c r="D214" s="859"/>
      <c r="E214" s="856"/>
      <c r="F214" s="569">
        <v>5</v>
      </c>
      <c r="G214" s="570"/>
      <c r="H214" s="594" t="str">
        <f t="shared" si="4"/>
        <v>Belum Diisi</v>
      </c>
      <c r="I214" s="595" t="s">
        <v>26</v>
      </c>
      <c r="J214" s="596" t="str">
        <f>IF($D$210="Y/T","Isi Sasaran",IF($E$210=0,0,IF(I214="Y",1,IF(I214="T",0,"Isi Dulu"))))</f>
        <v>Isi Sasaran</v>
      </c>
      <c r="K214" s="595" t="s">
        <v>26</v>
      </c>
      <c r="L214" s="596" t="str">
        <f>IF($D$210="Y/T","Isi Sasaran",IF($E$210=0,0,IF(K214="Y",1,IF(K214="T",0,"Isi Dulu"))))</f>
        <v>Isi Sasaran</v>
      </c>
      <c r="M214" s="850"/>
      <c r="N214" s="853"/>
      <c r="O214" s="517"/>
      <c r="P214" s="517"/>
      <c r="Q214" s="517"/>
      <c r="R214" s="517"/>
    </row>
    <row r="215" spans="2:18" s="527" customFormat="1" ht="15.75">
      <c r="B215" s="836">
        <v>2</v>
      </c>
      <c r="C215" s="839"/>
      <c r="D215" s="857" t="s">
        <v>26</v>
      </c>
      <c r="E215" s="854" t="str">
        <f>IF(D215="Y",1,IF(D215="T",0,IF(D215="Y/T","Belum diisi","Error")))</f>
        <v>Belum diisi</v>
      </c>
      <c r="F215" s="528">
        <v>1</v>
      </c>
      <c r="G215" s="529"/>
      <c r="H215" s="597" t="str">
        <f t="shared" si="4"/>
        <v>Belum Diisi</v>
      </c>
      <c r="I215" s="590" t="s">
        <v>26</v>
      </c>
      <c r="J215" s="591" t="str">
        <f>IF($D$215="Y/T","Isi Sasaran",IF($E$215=0,0,IF(I215="Y",1,IF(I215="T",0,"Isi Dulu"))))</f>
        <v>Isi Sasaran</v>
      </c>
      <c r="K215" s="590" t="s">
        <v>26</v>
      </c>
      <c r="L215" s="591" t="str">
        <f>IF($D$215="Y/T","Isi Sasaran",IF($E$215=0,0,IF(K215="Y",1,IF(K215="T",0,"Isi Dulu"))))</f>
        <v>Isi Sasaran</v>
      </c>
      <c r="M215" s="848" t="s">
        <v>26</v>
      </c>
      <c r="N215" s="851" t="str">
        <f>IF(M215="Y",1,IF(M215="T",0,IF(M215="Y/T","Belum diisi","Error")))</f>
        <v>Belum diisi</v>
      </c>
      <c r="O215" s="517"/>
      <c r="P215" s="517"/>
      <c r="Q215" s="517"/>
      <c r="R215" s="517"/>
    </row>
    <row r="216" spans="2:18" s="527" customFormat="1" ht="15.75">
      <c r="B216" s="837"/>
      <c r="C216" s="840"/>
      <c r="D216" s="858"/>
      <c r="E216" s="855"/>
      <c r="F216" s="549">
        <v>2</v>
      </c>
      <c r="G216" s="550"/>
      <c r="H216" s="598" t="str">
        <f t="shared" si="4"/>
        <v>Belum Diisi</v>
      </c>
      <c r="I216" s="592" t="s">
        <v>26</v>
      </c>
      <c r="J216" s="593" t="str">
        <f>IF($D$215="Y/T","Isi Sasaran",IF($E$215=0,0,IF(I216="Y",1,IF(I216="T",0,"Isi Dulu"))))</f>
        <v>Isi Sasaran</v>
      </c>
      <c r="K216" s="592" t="s">
        <v>26</v>
      </c>
      <c r="L216" s="593" t="str">
        <f>IF($D$215="Y/T","Isi Sasaran",IF($E$215=0,0,IF(K216="Y",1,IF(K216="T",0,"Isi Dulu"))))</f>
        <v>Isi Sasaran</v>
      </c>
      <c r="M216" s="849"/>
      <c r="N216" s="852"/>
      <c r="O216" s="517"/>
      <c r="P216" s="517"/>
      <c r="Q216" s="517"/>
      <c r="R216" s="517"/>
    </row>
    <row r="217" spans="2:18" s="527" customFormat="1" ht="15.75">
      <c r="B217" s="837"/>
      <c r="C217" s="840"/>
      <c r="D217" s="858"/>
      <c r="E217" s="855"/>
      <c r="F217" s="549">
        <v>3</v>
      </c>
      <c r="G217" s="550"/>
      <c r="H217" s="598" t="str">
        <f t="shared" si="4"/>
        <v>Belum Diisi</v>
      </c>
      <c r="I217" s="592" t="s">
        <v>26</v>
      </c>
      <c r="J217" s="593" t="str">
        <f>IF($D$215="Y/T","Isi Sasaran",IF($E$215=0,0,IF(I217="Y",1,IF(I217="T",0,"Isi Dulu"))))</f>
        <v>Isi Sasaran</v>
      </c>
      <c r="K217" s="592" t="s">
        <v>26</v>
      </c>
      <c r="L217" s="593" t="str">
        <f>IF($D$215="Y/T","Isi Sasaran",IF($E$215=0,0,IF(K217="Y",1,IF(K217="T",0,"Isi Dulu"))))</f>
        <v>Isi Sasaran</v>
      </c>
      <c r="M217" s="849"/>
      <c r="N217" s="852"/>
      <c r="O217" s="517"/>
      <c r="P217" s="517"/>
      <c r="Q217" s="517"/>
      <c r="R217" s="517"/>
    </row>
    <row r="218" spans="2:18" s="527" customFormat="1" ht="15.75">
      <c r="B218" s="837"/>
      <c r="C218" s="840"/>
      <c r="D218" s="858"/>
      <c r="E218" s="855"/>
      <c r="F218" s="549">
        <v>4</v>
      </c>
      <c r="G218" s="550"/>
      <c r="H218" s="598" t="str">
        <f t="shared" si="4"/>
        <v>Belum Diisi</v>
      </c>
      <c r="I218" s="592" t="s">
        <v>26</v>
      </c>
      <c r="J218" s="593" t="str">
        <f>IF($D$215="Y/T","Isi Sasaran",IF($E$215=0,0,IF(I218="Y",1,IF(I218="T",0,"Isi Dulu"))))</f>
        <v>Isi Sasaran</v>
      </c>
      <c r="K218" s="592" t="s">
        <v>26</v>
      </c>
      <c r="L218" s="593" t="str">
        <f>IF($D$215="Y/T","Isi Sasaran",IF($E$215=0,0,IF(K218="Y",1,IF(K218="T",0,"Isi Dulu"))))</f>
        <v>Isi Sasaran</v>
      </c>
      <c r="M218" s="849"/>
      <c r="N218" s="852"/>
      <c r="O218" s="517"/>
      <c r="P218" s="517"/>
      <c r="Q218" s="517"/>
      <c r="R218" s="517"/>
    </row>
    <row r="219" spans="2:18" s="527" customFormat="1" ht="15.75">
      <c r="B219" s="838"/>
      <c r="C219" s="841"/>
      <c r="D219" s="859"/>
      <c r="E219" s="856"/>
      <c r="F219" s="569">
        <v>5</v>
      </c>
      <c r="G219" s="570"/>
      <c r="H219" s="599" t="str">
        <f t="shared" si="4"/>
        <v>Belum Diisi</v>
      </c>
      <c r="I219" s="595" t="s">
        <v>26</v>
      </c>
      <c r="J219" s="596" t="str">
        <f>IF($D$215="Y/T","Isi Sasaran",IF($E$215=0,0,IF(I219="Y",1,IF(I219="T",0,"Isi Dulu"))))</f>
        <v>Isi Sasaran</v>
      </c>
      <c r="K219" s="595" t="s">
        <v>26</v>
      </c>
      <c r="L219" s="596" t="str">
        <f>IF($D$215="Y/T","Isi Sasaran",IF($E$215=0,0,IF(K219="Y",1,IF(K219="T",0,"Isi Dulu"))))</f>
        <v>Isi Sasaran</v>
      </c>
      <c r="M219" s="850"/>
      <c r="N219" s="853"/>
      <c r="O219" s="517"/>
      <c r="P219" s="517"/>
      <c r="Q219" s="517"/>
      <c r="R219" s="517"/>
    </row>
    <row r="220" spans="2:18" s="527" customFormat="1" ht="15.75">
      <c r="B220" s="836">
        <v>3</v>
      </c>
      <c r="C220" s="839"/>
      <c r="D220" s="857" t="s">
        <v>26</v>
      </c>
      <c r="E220" s="854" t="str">
        <f>IF(D220="Y",1,IF(D220="T",0,IF(D220="Y/T","Belum diisi","Error")))</f>
        <v>Belum diisi</v>
      </c>
      <c r="F220" s="528">
        <v>1</v>
      </c>
      <c r="G220" s="529"/>
      <c r="H220" s="600" t="str">
        <f t="shared" si="4"/>
        <v>Belum Diisi</v>
      </c>
      <c r="I220" s="590" t="s">
        <v>26</v>
      </c>
      <c r="J220" s="591" t="str">
        <f>IF($D$220="Y/T","Isi Sasaran",IF($E$220=0,0,IF(I220="Y",1,IF(I220="T",0,"Isi Dulu"))))</f>
        <v>Isi Sasaran</v>
      </c>
      <c r="K220" s="590" t="s">
        <v>26</v>
      </c>
      <c r="L220" s="591" t="str">
        <f>IF($D$220="Y/T","Isi Sasaran",IF($E$220=0,0,IF(K220="Y",1,IF(K220="T",0,"Isi Dulu"))))</f>
        <v>Isi Sasaran</v>
      </c>
      <c r="M220" s="848" t="s">
        <v>26</v>
      </c>
      <c r="N220" s="851" t="str">
        <f>IF(M220="Y",1,IF(M220="T",0,IF(M220="Y/T","Belum diisi","Error")))</f>
        <v>Belum diisi</v>
      </c>
      <c r="O220" s="517"/>
      <c r="P220" s="517"/>
      <c r="Q220" s="517"/>
      <c r="R220" s="517"/>
    </row>
    <row r="221" spans="2:18" s="527" customFormat="1" ht="15.75">
      <c r="B221" s="837"/>
      <c r="C221" s="840"/>
      <c r="D221" s="858"/>
      <c r="E221" s="855"/>
      <c r="F221" s="549">
        <v>2</v>
      </c>
      <c r="G221" s="550"/>
      <c r="H221" s="598" t="str">
        <f t="shared" si="4"/>
        <v>Belum Diisi</v>
      </c>
      <c r="I221" s="592" t="s">
        <v>26</v>
      </c>
      <c r="J221" s="593" t="str">
        <f>IF($D$220="Y/T","Isi Sasaran",IF($E$220=0,0,IF(I221="Y",1,IF(I221="T",0,"Isi Dulu"))))</f>
        <v>Isi Sasaran</v>
      </c>
      <c r="K221" s="592" t="s">
        <v>26</v>
      </c>
      <c r="L221" s="593" t="str">
        <f>IF($D$220="Y/T","Isi Sasaran",IF($E$220=0,0,IF(K221="Y",1,IF(K221="T",0,"Isi Dulu"))))</f>
        <v>Isi Sasaran</v>
      </c>
      <c r="M221" s="849"/>
      <c r="N221" s="852"/>
      <c r="O221" s="517"/>
      <c r="P221" s="517"/>
      <c r="Q221" s="517"/>
      <c r="R221" s="517"/>
    </row>
    <row r="222" spans="2:18" s="527" customFormat="1" ht="15.75">
      <c r="B222" s="837"/>
      <c r="C222" s="840"/>
      <c r="D222" s="858"/>
      <c r="E222" s="855"/>
      <c r="F222" s="549">
        <v>3</v>
      </c>
      <c r="G222" s="550"/>
      <c r="H222" s="598" t="str">
        <f t="shared" si="4"/>
        <v>Belum Diisi</v>
      </c>
      <c r="I222" s="592" t="s">
        <v>26</v>
      </c>
      <c r="J222" s="593" t="str">
        <f>IF($D$220="Y/T","Isi Sasaran",IF($E$220=0,0,IF(I222="Y",1,IF(I222="T",0,"Isi Dulu"))))</f>
        <v>Isi Sasaran</v>
      </c>
      <c r="K222" s="592" t="s">
        <v>26</v>
      </c>
      <c r="L222" s="593" t="str">
        <f>IF($D$220="Y/T","Isi Sasaran",IF($E$220=0,0,IF(K222="Y",1,IF(K222="T",0,"Isi Dulu"))))</f>
        <v>Isi Sasaran</v>
      </c>
      <c r="M222" s="849"/>
      <c r="N222" s="852"/>
      <c r="O222" s="517"/>
      <c r="P222" s="517"/>
      <c r="Q222" s="517"/>
      <c r="R222" s="517"/>
    </row>
    <row r="223" spans="2:18" s="527" customFormat="1" ht="15.75">
      <c r="B223" s="837"/>
      <c r="C223" s="840"/>
      <c r="D223" s="858"/>
      <c r="E223" s="855"/>
      <c r="F223" s="549">
        <v>4</v>
      </c>
      <c r="G223" s="550"/>
      <c r="H223" s="598" t="str">
        <f t="shared" si="4"/>
        <v>Belum Diisi</v>
      </c>
      <c r="I223" s="592" t="s">
        <v>26</v>
      </c>
      <c r="J223" s="593" t="str">
        <f>IF($D$220="Y/T","Isi Sasaran",IF($E$220=0,0,IF(I223="Y",1,IF(I223="T",0,"Isi Dulu"))))</f>
        <v>Isi Sasaran</v>
      </c>
      <c r="K223" s="592" t="s">
        <v>26</v>
      </c>
      <c r="L223" s="593" t="str">
        <f>IF($D$220="Y/T","Isi Sasaran",IF($E$220=0,0,IF(K223="Y",1,IF(K223="T",0,"Isi Dulu"))))</f>
        <v>Isi Sasaran</v>
      </c>
      <c r="M223" s="849"/>
      <c r="N223" s="852"/>
      <c r="O223" s="517"/>
      <c r="P223" s="517"/>
      <c r="Q223" s="517"/>
      <c r="R223" s="517"/>
    </row>
    <row r="224" spans="2:18" s="527" customFormat="1" ht="15.75">
      <c r="B224" s="838"/>
      <c r="C224" s="841"/>
      <c r="D224" s="859"/>
      <c r="E224" s="856"/>
      <c r="F224" s="569">
        <v>5</v>
      </c>
      <c r="G224" s="570"/>
      <c r="H224" s="599" t="str">
        <f t="shared" si="4"/>
        <v>Belum Diisi</v>
      </c>
      <c r="I224" s="595" t="s">
        <v>26</v>
      </c>
      <c r="J224" s="596" t="str">
        <f>IF($D$220="Y/T","Isi Sasaran",IF($E$220=0,0,IF(I224="Y",1,IF(I224="T",0,"Isi Dulu"))))</f>
        <v>Isi Sasaran</v>
      </c>
      <c r="K224" s="595" t="s">
        <v>26</v>
      </c>
      <c r="L224" s="596" t="str">
        <f>IF($D$220="Y/T","Isi Sasaran",IF($E$220=0,0,IF(K224="Y",1,IF(K224="T",0,"Isi Dulu"))))</f>
        <v>Isi Sasaran</v>
      </c>
      <c r="M224" s="850"/>
      <c r="N224" s="853"/>
      <c r="O224" s="517"/>
      <c r="P224" s="517"/>
      <c r="Q224" s="517"/>
      <c r="R224" s="517"/>
    </row>
    <row r="225" spans="2:18" s="527" customFormat="1" ht="15.75">
      <c r="B225" s="836">
        <v>4</v>
      </c>
      <c r="C225" s="839"/>
      <c r="D225" s="857" t="s">
        <v>26</v>
      </c>
      <c r="E225" s="854" t="str">
        <f>IF(D225="Y",1,IF(D225="T",0,IF(D225="Y/T","Belum diisi","Error")))</f>
        <v>Belum diisi</v>
      </c>
      <c r="F225" s="528">
        <v>1</v>
      </c>
      <c r="G225" s="529"/>
      <c r="H225" s="600" t="str">
        <f t="shared" si="4"/>
        <v>Belum Diisi</v>
      </c>
      <c r="I225" s="590" t="s">
        <v>26</v>
      </c>
      <c r="J225" s="591" t="str">
        <f>IF($D$225="Y/T","Isi Sasaran",IF($E$225=0,0,IF(I225="Y",1,IF(I225="T",0,"Isi Dulu"))))</f>
        <v>Isi Sasaran</v>
      </c>
      <c r="K225" s="590" t="s">
        <v>26</v>
      </c>
      <c r="L225" s="591" t="str">
        <f>IF($D$225="Y/T","Isi Sasaran",IF($E$225=0,0,IF(K225="Y",1,IF(K225="T",0,"Isi Dulu"))))</f>
        <v>Isi Sasaran</v>
      </c>
      <c r="M225" s="848" t="s">
        <v>26</v>
      </c>
      <c r="N225" s="851" t="str">
        <f>IF(M225="Y",1,IF(M225="T",0,IF(M225="Y/T","Belum diisi","Error")))</f>
        <v>Belum diisi</v>
      </c>
      <c r="O225" s="517"/>
      <c r="P225" s="517"/>
      <c r="Q225" s="517"/>
      <c r="R225" s="517"/>
    </row>
    <row r="226" spans="2:18" s="527" customFormat="1" ht="15.75">
      <c r="B226" s="837"/>
      <c r="C226" s="840"/>
      <c r="D226" s="858"/>
      <c r="E226" s="855"/>
      <c r="F226" s="549">
        <v>2</v>
      </c>
      <c r="G226" s="550"/>
      <c r="H226" s="598" t="str">
        <f t="shared" si="4"/>
        <v>Belum Diisi</v>
      </c>
      <c r="I226" s="592" t="s">
        <v>26</v>
      </c>
      <c r="J226" s="593" t="str">
        <f>IF($D$225="Y/T","Isi Sasaran",IF($E$225=0,0,IF(I226="Y",1,IF(I226="T",0,"Isi Dulu"))))</f>
        <v>Isi Sasaran</v>
      </c>
      <c r="K226" s="592" t="s">
        <v>26</v>
      </c>
      <c r="L226" s="593" t="str">
        <f>IF($D$225="Y/T","Isi Sasaran",IF($E$225=0,0,IF(K226="Y",1,IF(K226="T",0,"Isi Dulu"))))</f>
        <v>Isi Sasaran</v>
      </c>
      <c r="M226" s="849"/>
      <c r="N226" s="852"/>
      <c r="O226" s="517"/>
      <c r="P226" s="517"/>
      <c r="Q226" s="517"/>
      <c r="R226" s="517"/>
    </row>
    <row r="227" spans="2:18" s="527" customFormat="1" ht="15.75">
      <c r="B227" s="837"/>
      <c r="C227" s="840"/>
      <c r="D227" s="858"/>
      <c r="E227" s="855"/>
      <c r="F227" s="549">
        <v>3</v>
      </c>
      <c r="G227" s="550"/>
      <c r="H227" s="598" t="str">
        <f t="shared" si="4"/>
        <v>Belum Diisi</v>
      </c>
      <c r="I227" s="592" t="s">
        <v>26</v>
      </c>
      <c r="J227" s="593" t="str">
        <f>IF($D$225="Y/T","Isi Sasaran",IF($E$225=0,0,IF(I227="Y",1,IF(I227="T",0,"Isi Dulu"))))</f>
        <v>Isi Sasaran</v>
      </c>
      <c r="K227" s="592" t="s">
        <v>26</v>
      </c>
      <c r="L227" s="593" t="str">
        <f>IF($D$225="Y/T","Isi Sasaran",IF($E$225=0,0,IF(K227="Y",1,IF(K227="T",0,"Isi Dulu"))))</f>
        <v>Isi Sasaran</v>
      </c>
      <c r="M227" s="849"/>
      <c r="N227" s="852"/>
      <c r="O227" s="517"/>
      <c r="P227" s="517"/>
      <c r="Q227" s="517"/>
      <c r="R227" s="517"/>
    </row>
    <row r="228" spans="2:18" s="527" customFormat="1" ht="15.75">
      <c r="B228" s="837"/>
      <c r="C228" s="840"/>
      <c r="D228" s="858"/>
      <c r="E228" s="855"/>
      <c r="F228" s="549">
        <v>4</v>
      </c>
      <c r="G228" s="550"/>
      <c r="H228" s="598" t="str">
        <f t="shared" si="4"/>
        <v>Belum Diisi</v>
      </c>
      <c r="I228" s="592" t="s">
        <v>26</v>
      </c>
      <c r="J228" s="593" t="str">
        <f>IF($D$225="Y/T","Isi Sasaran",IF($E$225=0,0,IF(I228="Y",1,IF(I228="T",0,"Isi Dulu"))))</f>
        <v>Isi Sasaran</v>
      </c>
      <c r="K228" s="592" t="s">
        <v>26</v>
      </c>
      <c r="L228" s="593" t="str">
        <f>IF($D$225="Y/T","Isi Sasaran",IF($E$225=0,0,IF(K228="Y",1,IF(K228="T",0,"Isi Dulu"))))</f>
        <v>Isi Sasaran</v>
      </c>
      <c r="M228" s="849"/>
      <c r="N228" s="852"/>
      <c r="O228" s="517"/>
      <c r="P228" s="517"/>
      <c r="Q228" s="517"/>
      <c r="R228" s="517"/>
    </row>
    <row r="229" spans="2:18" s="527" customFormat="1" ht="15.75">
      <c r="B229" s="838"/>
      <c r="C229" s="841"/>
      <c r="D229" s="859"/>
      <c r="E229" s="856"/>
      <c r="F229" s="569">
        <v>5</v>
      </c>
      <c r="G229" s="570"/>
      <c r="H229" s="599" t="str">
        <f t="shared" si="4"/>
        <v>Belum Diisi</v>
      </c>
      <c r="I229" s="595" t="s">
        <v>26</v>
      </c>
      <c r="J229" s="596" t="str">
        <f>IF($D$225="Y/T","Isi Sasaran",IF($E$225=0,0,IF(I229="Y",1,IF(I229="T",0,"Isi Dulu"))))</f>
        <v>Isi Sasaran</v>
      </c>
      <c r="K229" s="595" t="s">
        <v>26</v>
      </c>
      <c r="L229" s="596" t="str">
        <f>IF($D$225="Y/T","Isi Sasaran",IF($E$225=0,0,IF(K229="Y",1,IF(K229="T",0,"Isi Dulu"))))</f>
        <v>Isi Sasaran</v>
      </c>
      <c r="M229" s="850"/>
      <c r="N229" s="853"/>
      <c r="O229" s="517"/>
      <c r="P229" s="517"/>
      <c r="Q229" s="517"/>
      <c r="R229" s="517"/>
    </row>
    <row r="230" spans="2:18" s="527" customFormat="1" ht="15.75">
      <c r="B230" s="836">
        <v>5</v>
      </c>
      <c r="C230" s="839"/>
      <c r="D230" s="857" t="s">
        <v>26</v>
      </c>
      <c r="E230" s="854" t="str">
        <f>IF(D230="Y",1,IF(D230="T",0,IF(D230="Y/T","Belum diisi","Error")))</f>
        <v>Belum diisi</v>
      </c>
      <c r="F230" s="528">
        <v>1</v>
      </c>
      <c r="G230" s="529"/>
      <c r="H230" s="600" t="str">
        <f t="shared" si="4"/>
        <v>Belum Diisi</v>
      </c>
      <c r="I230" s="590" t="s">
        <v>26</v>
      </c>
      <c r="J230" s="591" t="str">
        <f>IF($D$230="Y/T","Isi Sasaran",IF($E$230=0,0,IF(I230="Y",1,IF(I230="T",0,"Isi Dulu"))))</f>
        <v>Isi Sasaran</v>
      </c>
      <c r="K230" s="590" t="s">
        <v>26</v>
      </c>
      <c r="L230" s="591" t="str">
        <f>IF($D$230="Y/T","Isi Sasaran",IF($E$230=0,0,IF(K230="Y",1,IF(K230="T",0,"Isi Dulu"))))</f>
        <v>Isi Sasaran</v>
      </c>
      <c r="M230" s="848" t="s">
        <v>26</v>
      </c>
      <c r="N230" s="851" t="str">
        <f>IF(M230="Y",1,IF(M230="T",0,IF(M230="Y/T","Belum diisi","Error")))</f>
        <v>Belum diisi</v>
      </c>
      <c r="O230" s="517"/>
      <c r="P230" s="517"/>
      <c r="Q230" s="517"/>
      <c r="R230" s="517"/>
    </row>
    <row r="231" spans="2:18" s="527" customFormat="1" ht="15.75">
      <c r="B231" s="837"/>
      <c r="C231" s="840"/>
      <c r="D231" s="858"/>
      <c r="E231" s="855"/>
      <c r="F231" s="549">
        <v>2</v>
      </c>
      <c r="G231" s="550"/>
      <c r="H231" s="598" t="str">
        <f t="shared" si="4"/>
        <v>Belum Diisi</v>
      </c>
      <c r="I231" s="592" t="s">
        <v>26</v>
      </c>
      <c r="J231" s="593" t="str">
        <f>IF($D$230="Y/T","Isi Sasaran",IF($E$230=0,0,IF(I231="Y",1,IF(I231="T",0,"Isi Dulu"))))</f>
        <v>Isi Sasaran</v>
      </c>
      <c r="K231" s="592" t="s">
        <v>26</v>
      </c>
      <c r="L231" s="593" t="str">
        <f>IF($D$230="Y/T","Isi Sasaran",IF($E$230=0,0,IF(K231="Y",1,IF(K231="T",0,"Isi Dulu"))))</f>
        <v>Isi Sasaran</v>
      </c>
      <c r="M231" s="849"/>
      <c r="N231" s="852"/>
      <c r="O231" s="517"/>
      <c r="P231" s="517"/>
      <c r="Q231" s="517"/>
      <c r="R231" s="517"/>
    </row>
    <row r="232" spans="2:18" s="527" customFormat="1" ht="15.75">
      <c r="B232" s="837"/>
      <c r="C232" s="840"/>
      <c r="D232" s="858"/>
      <c r="E232" s="855"/>
      <c r="F232" s="549">
        <v>3</v>
      </c>
      <c r="G232" s="550"/>
      <c r="H232" s="598" t="str">
        <f t="shared" si="4"/>
        <v>Belum Diisi</v>
      </c>
      <c r="I232" s="592" t="s">
        <v>26</v>
      </c>
      <c r="J232" s="593" t="str">
        <f>IF($D$230="Y/T","Isi Sasaran",IF($E$230=0,0,IF(I232="Y",1,IF(I232="T",0,"Isi Dulu"))))</f>
        <v>Isi Sasaran</v>
      </c>
      <c r="K232" s="592" t="s">
        <v>26</v>
      </c>
      <c r="L232" s="593" t="str">
        <f>IF($D$230="Y/T","Isi Sasaran",IF($E$230=0,0,IF(K232="Y",1,IF(K232="T",0,"Isi Dulu"))))</f>
        <v>Isi Sasaran</v>
      </c>
      <c r="M232" s="849"/>
      <c r="N232" s="852"/>
      <c r="O232" s="517"/>
      <c r="P232" s="517"/>
      <c r="Q232" s="517"/>
      <c r="R232" s="517"/>
    </row>
    <row r="233" spans="2:18" s="527" customFormat="1" ht="15.75">
      <c r="B233" s="837"/>
      <c r="C233" s="840"/>
      <c r="D233" s="858"/>
      <c r="E233" s="855"/>
      <c r="F233" s="549">
        <v>4</v>
      </c>
      <c r="G233" s="550"/>
      <c r="H233" s="598" t="str">
        <f t="shared" si="4"/>
        <v>Belum Diisi</v>
      </c>
      <c r="I233" s="592" t="s">
        <v>26</v>
      </c>
      <c r="J233" s="593" t="str">
        <f>IF($D$230="Y/T","Isi Sasaran",IF($E$230=0,0,IF(I233="Y",1,IF(I233="T",0,"Isi Dulu"))))</f>
        <v>Isi Sasaran</v>
      </c>
      <c r="K233" s="592" t="s">
        <v>26</v>
      </c>
      <c r="L233" s="593" t="str">
        <f>IF($D$230="Y/T","Isi Sasaran",IF($E$230=0,0,IF(K233="Y",1,IF(K233="T",0,"Isi Dulu"))))</f>
        <v>Isi Sasaran</v>
      </c>
      <c r="M233" s="849"/>
      <c r="N233" s="852"/>
      <c r="O233" s="517"/>
      <c r="P233" s="517"/>
      <c r="Q233" s="517"/>
      <c r="R233" s="517"/>
    </row>
    <row r="234" spans="2:18" s="527" customFormat="1" ht="15.75">
      <c r="B234" s="838"/>
      <c r="C234" s="841"/>
      <c r="D234" s="859"/>
      <c r="E234" s="856"/>
      <c r="F234" s="569">
        <v>5</v>
      </c>
      <c r="G234" s="570"/>
      <c r="H234" s="599" t="str">
        <f t="shared" si="4"/>
        <v>Belum Diisi</v>
      </c>
      <c r="I234" s="595" t="s">
        <v>26</v>
      </c>
      <c r="J234" s="596" t="str">
        <f>IF($D$230="Y/T","Isi Sasaran",IF($E$230=0,0,IF(I234="Y",1,IF(I234="T",0,"Isi Dulu"))))</f>
        <v>Isi Sasaran</v>
      </c>
      <c r="K234" s="595" t="s">
        <v>26</v>
      </c>
      <c r="L234" s="596" t="str">
        <f>IF($D$230="Y/T","Isi Sasaran",IF($E$230=0,0,IF(K234="Y",1,IF(K234="T",0,"Isi Dulu"))))</f>
        <v>Isi Sasaran</v>
      </c>
      <c r="M234" s="850"/>
      <c r="N234" s="853"/>
      <c r="O234" s="517"/>
      <c r="P234" s="517"/>
      <c r="Q234" s="517"/>
      <c r="R234" s="517"/>
    </row>
    <row r="235" spans="2:18" s="527" customFormat="1" ht="15.75">
      <c r="B235" s="836">
        <v>6</v>
      </c>
      <c r="C235" s="839"/>
      <c r="D235" s="857" t="s">
        <v>26</v>
      </c>
      <c r="E235" s="854" t="str">
        <f>IF(D235="Y",1,IF(D235="T",0,IF(D235="Y/T","Belum diisi","Error")))</f>
        <v>Belum diisi</v>
      </c>
      <c r="F235" s="528">
        <v>1</v>
      </c>
      <c r="G235" s="529"/>
      <c r="H235" s="600" t="str">
        <f t="shared" si="4"/>
        <v>Belum Diisi</v>
      </c>
      <c r="I235" s="590" t="s">
        <v>26</v>
      </c>
      <c r="J235" s="591" t="str">
        <f>IF($D$235="Y/T","Isi Sasaran",IF($E$235=0,0,IF(I235="Y",1,IF(I235="T",0,"Isi Dulu"))))</f>
        <v>Isi Sasaran</v>
      </c>
      <c r="K235" s="590" t="s">
        <v>26</v>
      </c>
      <c r="L235" s="591" t="str">
        <f>IF($D$235="Y/T","Isi Sasaran",IF($E$235=0,0,IF(K235="Y",1,IF(K235="T",0,"Isi Dulu"))))</f>
        <v>Isi Sasaran</v>
      </c>
      <c r="M235" s="848" t="s">
        <v>26</v>
      </c>
      <c r="N235" s="851" t="str">
        <f>IF(M235="Y",1,IF(M235="T",0,IF(M235="Y/T","Belum diisi","Error")))</f>
        <v>Belum diisi</v>
      </c>
      <c r="O235" s="517"/>
      <c r="P235" s="517"/>
      <c r="Q235" s="517"/>
      <c r="R235" s="517"/>
    </row>
    <row r="236" spans="2:18" s="527" customFormat="1" ht="15.75">
      <c r="B236" s="837"/>
      <c r="C236" s="840"/>
      <c r="D236" s="858"/>
      <c r="E236" s="855"/>
      <c r="F236" s="549">
        <v>2</v>
      </c>
      <c r="G236" s="550"/>
      <c r="H236" s="598" t="str">
        <f t="shared" si="4"/>
        <v>Belum Diisi</v>
      </c>
      <c r="I236" s="592" t="s">
        <v>26</v>
      </c>
      <c r="J236" s="593" t="str">
        <f>IF($D$235="Y/T","Isi Sasaran",IF($E$235=0,0,IF(I236="Y",1,IF(I236="T",0,"Isi Dulu"))))</f>
        <v>Isi Sasaran</v>
      </c>
      <c r="K236" s="592" t="s">
        <v>26</v>
      </c>
      <c r="L236" s="593" t="str">
        <f>IF($D$235="Y/T","Isi Sasaran",IF($E$235=0,0,IF(K236="Y",1,IF(K236="T",0,"Isi Dulu"))))</f>
        <v>Isi Sasaran</v>
      </c>
      <c r="M236" s="849"/>
      <c r="N236" s="852"/>
      <c r="O236" s="517"/>
      <c r="P236" s="517"/>
      <c r="Q236" s="517"/>
      <c r="R236" s="517"/>
    </row>
    <row r="237" spans="2:18" s="527" customFormat="1" ht="15.75">
      <c r="B237" s="837"/>
      <c r="C237" s="840"/>
      <c r="D237" s="858"/>
      <c r="E237" s="855"/>
      <c r="F237" s="549">
        <v>3</v>
      </c>
      <c r="G237" s="550"/>
      <c r="H237" s="598" t="str">
        <f t="shared" si="4"/>
        <v>Belum Diisi</v>
      </c>
      <c r="I237" s="592" t="s">
        <v>26</v>
      </c>
      <c r="J237" s="593" t="str">
        <f>IF($D$235="Y/T","Isi Sasaran",IF($E$235=0,0,IF(I237="Y",1,IF(I237="T",0,"Isi Dulu"))))</f>
        <v>Isi Sasaran</v>
      </c>
      <c r="K237" s="592" t="s">
        <v>26</v>
      </c>
      <c r="L237" s="593" t="str">
        <f>IF($D$235="Y/T","Isi Sasaran",IF($E$235=0,0,IF(K237="Y",1,IF(K237="T",0,"Isi Dulu"))))</f>
        <v>Isi Sasaran</v>
      </c>
      <c r="M237" s="849"/>
      <c r="N237" s="852"/>
      <c r="O237" s="517"/>
      <c r="P237" s="517"/>
      <c r="Q237" s="517"/>
      <c r="R237" s="517"/>
    </row>
    <row r="238" spans="2:18" s="527" customFormat="1" ht="15.75">
      <c r="B238" s="837"/>
      <c r="C238" s="840"/>
      <c r="D238" s="858"/>
      <c r="E238" s="855"/>
      <c r="F238" s="549">
        <v>4</v>
      </c>
      <c r="G238" s="550"/>
      <c r="H238" s="598" t="str">
        <f t="shared" si="4"/>
        <v>Belum Diisi</v>
      </c>
      <c r="I238" s="592" t="s">
        <v>26</v>
      </c>
      <c r="J238" s="593" t="str">
        <f>IF($D$235="Y/T","Isi Sasaran",IF($E$235=0,0,IF(I238="Y",1,IF(I238="T",0,"Isi Dulu"))))</f>
        <v>Isi Sasaran</v>
      </c>
      <c r="K238" s="592" t="s">
        <v>26</v>
      </c>
      <c r="L238" s="593" t="str">
        <f>IF($D$235="Y/T","Isi Sasaran",IF($E$235=0,0,IF(K238="Y",1,IF(K238="T",0,"Isi Dulu"))))</f>
        <v>Isi Sasaran</v>
      </c>
      <c r="M238" s="849"/>
      <c r="N238" s="852"/>
      <c r="O238" s="517"/>
      <c r="P238" s="517"/>
      <c r="Q238" s="517"/>
      <c r="R238" s="517"/>
    </row>
    <row r="239" spans="2:18" s="527" customFormat="1" ht="15.75">
      <c r="B239" s="838"/>
      <c r="C239" s="841"/>
      <c r="D239" s="859"/>
      <c r="E239" s="856"/>
      <c r="F239" s="569">
        <v>5</v>
      </c>
      <c r="G239" s="570"/>
      <c r="H239" s="599" t="str">
        <f t="shared" si="4"/>
        <v>Belum Diisi</v>
      </c>
      <c r="I239" s="595" t="s">
        <v>26</v>
      </c>
      <c r="J239" s="596" t="str">
        <f>IF($D$235="Y/T","Isi Sasaran",IF($E$235=0,0,IF(I239="Y",1,IF(I239="T",0,"Isi Dulu"))))</f>
        <v>Isi Sasaran</v>
      </c>
      <c r="K239" s="595" t="s">
        <v>26</v>
      </c>
      <c r="L239" s="596" t="str">
        <f>IF($D$235="Y/T","Isi Sasaran",IF($E$235=0,0,IF(K239="Y",1,IF(K239="T",0,"Isi Dulu"))))</f>
        <v>Isi Sasaran</v>
      </c>
      <c r="M239" s="850"/>
      <c r="N239" s="853"/>
      <c r="O239" s="517"/>
      <c r="P239" s="517"/>
      <c r="Q239" s="517"/>
      <c r="R239" s="517"/>
    </row>
    <row r="240" spans="2:18" s="527" customFormat="1" ht="15.75">
      <c r="B240" s="836">
        <v>7</v>
      </c>
      <c r="C240" s="839"/>
      <c r="D240" s="857" t="s">
        <v>26</v>
      </c>
      <c r="E240" s="854" t="str">
        <f>IF(D240="Y",1,IF(D240="T",0,IF(D240="Y/T","Belum diisi","Error")))</f>
        <v>Belum diisi</v>
      </c>
      <c r="F240" s="528">
        <v>1</v>
      </c>
      <c r="G240" s="529"/>
      <c r="H240" s="600" t="str">
        <f t="shared" si="4"/>
        <v>Belum Diisi</v>
      </c>
      <c r="I240" s="590" t="s">
        <v>26</v>
      </c>
      <c r="J240" s="591" t="str">
        <f>IF($D$240="Y/T","Isi Sasaran",IF($E$240=0,0,IF(I240="Y",1,IF(I240="T",0,"Isi Dulu"))))</f>
        <v>Isi Sasaran</v>
      </c>
      <c r="K240" s="590" t="s">
        <v>26</v>
      </c>
      <c r="L240" s="591" t="str">
        <f>IF($D$240="Y/T","Isi Sasaran",IF($E$240=0,0,IF(K240="Y",1,IF(K240="T",0,"Isi Dulu"))))</f>
        <v>Isi Sasaran</v>
      </c>
      <c r="M240" s="848" t="s">
        <v>26</v>
      </c>
      <c r="N240" s="851" t="str">
        <f>IF(M240="Y",1,IF(M240="T",0,IF(M240="Y/T","Belum diisi","Error")))</f>
        <v>Belum diisi</v>
      </c>
      <c r="O240" s="517"/>
      <c r="P240" s="517"/>
      <c r="Q240" s="517"/>
      <c r="R240" s="517"/>
    </row>
    <row r="241" spans="2:18" s="527" customFormat="1" ht="15.75">
      <c r="B241" s="837"/>
      <c r="C241" s="840"/>
      <c r="D241" s="858"/>
      <c r="E241" s="855"/>
      <c r="F241" s="549">
        <v>2</v>
      </c>
      <c r="G241" s="550"/>
      <c r="H241" s="598" t="str">
        <f t="shared" si="4"/>
        <v>Belum Diisi</v>
      </c>
      <c r="I241" s="592" t="s">
        <v>26</v>
      </c>
      <c r="J241" s="593" t="str">
        <f>IF($D$240="Y/T","Isi Sasaran",IF($E$240=0,0,IF(I241="Y",1,IF(I241="T",0,"Isi Dulu"))))</f>
        <v>Isi Sasaran</v>
      </c>
      <c r="K241" s="592" t="s">
        <v>26</v>
      </c>
      <c r="L241" s="593" t="str">
        <f>IF($D$240="Y/T","Isi Sasaran",IF($E$240=0,0,IF(K241="Y",1,IF(K241="T",0,"Isi Dulu"))))</f>
        <v>Isi Sasaran</v>
      </c>
      <c r="M241" s="849"/>
      <c r="N241" s="852"/>
      <c r="O241" s="517"/>
      <c r="P241" s="517"/>
      <c r="Q241" s="517"/>
      <c r="R241" s="517"/>
    </row>
    <row r="242" spans="2:18" s="527" customFormat="1" ht="15.75">
      <c r="B242" s="837"/>
      <c r="C242" s="840"/>
      <c r="D242" s="858"/>
      <c r="E242" s="855"/>
      <c r="F242" s="549">
        <v>3</v>
      </c>
      <c r="G242" s="550"/>
      <c r="H242" s="598" t="str">
        <f t="shared" si="4"/>
        <v>Belum Diisi</v>
      </c>
      <c r="I242" s="592" t="s">
        <v>26</v>
      </c>
      <c r="J242" s="593" t="str">
        <f>IF($D$240="Y/T","Isi Sasaran",IF($E$240=0,0,IF(I242="Y",1,IF(I242="T",0,"Isi Dulu"))))</f>
        <v>Isi Sasaran</v>
      </c>
      <c r="K242" s="592" t="s">
        <v>26</v>
      </c>
      <c r="L242" s="593" t="str">
        <f>IF($D$240="Y/T","Isi Sasaran",IF($E$240=0,0,IF(K242="Y",1,IF(K242="T",0,"Isi Dulu"))))</f>
        <v>Isi Sasaran</v>
      </c>
      <c r="M242" s="849"/>
      <c r="N242" s="852"/>
      <c r="O242" s="517"/>
      <c r="P242" s="517"/>
      <c r="Q242" s="517"/>
      <c r="R242" s="517"/>
    </row>
    <row r="243" spans="2:18" s="527" customFormat="1" ht="15.75">
      <c r="B243" s="837"/>
      <c r="C243" s="840"/>
      <c r="D243" s="858"/>
      <c r="E243" s="855"/>
      <c r="F243" s="549">
        <v>4</v>
      </c>
      <c r="G243" s="550"/>
      <c r="H243" s="598" t="str">
        <f t="shared" si="4"/>
        <v>Belum Diisi</v>
      </c>
      <c r="I243" s="592" t="s">
        <v>26</v>
      </c>
      <c r="J243" s="593" t="str">
        <f>IF($D$240="Y/T","Isi Sasaran",IF($E$240=0,0,IF(I243="Y",1,IF(I243="T",0,"Isi Dulu"))))</f>
        <v>Isi Sasaran</v>
      </c>
      <c r="K243" s="592" t="s">
        <v>26</v>
      </c>
      <c r="L243" s="593" t="str">
        <f>IF($D$240="Y/T","Isi Sasaran",IF($E$240=0,0,IF(K243="Y",1,IF(K243="T",0,"Isi Dulu"))))</f>
        <v>Isi Sasaran</v>
      </c>
      <c r="M243" s="849"/>
      <c r="N243" s="852"/>
      <c r="O243" s="517"/>
      <c r="P243" s="517"/>
      <c r="Q243" s="517"/>
      <c r="R243" s="517"/>
    </row>
    <row r="244" spans="2:18" s="527" customFormat="1" ht="15.75">
      <c r="B244" s="838"/>
      <c r="C244" s="841"/>
      <c r="D244" s="859"/>
      <c r="E244" s="856"/>
      <c r="F244" s="569">
        <v>5</v>
      </c>
      <c r="G244" s="570"/>
      <c r="H244" s="599" t="str">
        <f t="shared" si="4"/>
        <v>Belum Diisi</v>
      </c>
      <c r="I244" s="595" t="s">
        <v>26</v>
      </c>
      <c r="J244" s="596" t="str">
        <f>IF($D$240="Y/T","Isi Sasaran",IF($E$240=0,0,IF(I244="Y",1,IF(I244="T",0,"Isi Dulu"))))</f>
        <v>Isi Sasaran</v>
      </c>
      <c r="K244" s="595" t="s">
        <v>26</v>
      </c>
      <c r="L244" s="596" t="str">
        <f>IF($D$240="Y/T","Isi Sasaran",IF($E$240=0,0,IF(K244="Y",1,IF(K244="T",0,"Isi Dulu"))))</f>
        <v>Isi Sasaran</v>
      </c>
      <c r="M244" s="850"/>
      <c r="N244" s="853"/>
      <c r="O244" s="517"/>
      <c r="P244" s="517"/>
      <c r="Q244" s="517"/>
      <c r="R244" s="517"/>
    </row>
    <row r="245" spans="2:18" s="527" customFormat="1" ht="15.75">
      <c r="B245" s="836">
        <v>8</v>
      </c>
      <c r="C245" s="839"/>
      <c r="D245" s="857" t="s">
        <v>26</v>
      </c>
      <c r="E245" s="854" t="str">
        <f>IF(D245="Y",1,IF(D245="T",0,IF(D245="Y/T","Belum diisi","Error")))</f>
        <v>Belum diisi</v>
      </c>
      <c r="F245" s="528">
        <v>1</v>
      </c>
      <c r="G245" s="529"/>
      <c r="H245" s="600" t="str">
        <f t="shared" si="4"/>
        <v>Belum Diisi</v>
      </c>
      <c r="I245" s="590" t="s">
        <v>26</v>
      </c>
      <c r="J245" s="591" t="str">
        <f>IF($D$245="Y/T","Isi Sasaran",IF($E$245=0,0,IF(I245="Y",1,IF(I245="T",0,"Isi Dulu"))))</f>
        <v>Isi Sasaran</v>
      </c>
      <c r="K245" s="590" t="s">
        <v>26</v>
      </c>
      <c r="L245" s="591" t="str">
        <f>IF($D$245="Y/T","Isi Sasaran",IF($E$245=0,0,IF(K245="Y",1,IF(K245="T",0,"Isi Dulu"))))</f>
        <v>Isi Sasaran</v>
      </c>
      <c r="M245" s="848" t="s">
        <v>26</v>
      </c>
      <c r="N245" s="851" t="str">
        <f>IF(M245="Y",1,IF(M245="T",0,IF(M245="Y/T","Belum diisi","Error")))</f>
        <v>Belum diisi</v>
      </c>
      <c r="O245" s="517"/>
      <c r="P245" s="517"/>
      <c r="Q245" s="517"/>
      <c r="R245" s="517"/>
    </row>
    <row r="246" spans="2:18" s="527" customFormat="1" ht="15.75">
      <c r="B246" s="837"/>
      <c r="C246" s="840"/>
      <c r="D246" s="858"/>
      <c r="E246" s="855"/>
      <c r="F246" s="549">
        <v>2</v>
      </c>
      <c r="G246" s="550"/>
      <c r="H246" s="598" t="str">
        <f t="shared" si="4"/>
        <v>Belum Diisi</v>
      </c>
      <c r="I246" s="592" t="s">
        <v>26</v>
      </c>
      <c r="J246" s="593" t="str">
        <f>IF($D$245="Y/T","Isi Sasaran",IF($E$245=0,0,IF(I246="Y",1,IF(I246="T",0,"Isi Dulu"))))</f>
        <v>Isi Sasaran</v>
      </c>
      <c r="K246" s="592" t="s">
        <v>26</v>
      </c>
      <c r="L246" s="593" t="str">
        <f>IF($D$245="Y/T","Isi Sasaran",IF($E$245=0,0,IF(K246="Y",1,IF(K246="T",0,"Isi Dulu"))))</f>
        <v>Isi Sasaran</v>
      </c>
      <c r="M246" s="849"/>
      <c r="N246" s="852"/>
      <c r="O246" s="517"/>
      <c r="P246" s="517"/>
      <c r="Q246" s="517"/>
      <c r="R246" s="517"/>
    </row>
    <row r="247" spans="2:18" s="527" customFormat="1" ht="15.75">
      <c r="B247" s="837"/>
      <c r="C247" s="840"/>
      <c r="D247" s="858"/>
      <c r="E247" s="855"/>
      <c r="F247" s="549">
        <v>3</v>
      </c>
      <c r="G247" s="550"/>
      <c r="H247" s="598" t="str">
        <f t="shared" si="4"/>
        <v>Belum Diisi</v>
      </c>
      <c r="I247" s="592" t="s">
        <v>26</v>
      </c>
      <c r="J247" s="593" t="str">
        <f>IF($D$245="Y/T","Isi Sasaran",IF($E$245=0,0,IF(I247="Y",1,IF(I247="T",0,"Isi Dulu"))))</f>
        <v>Isi Sasaran</v>
      </c>
      <c r="K247" s="592" t="s">
        <v>26</v>
      </c>
      <c r="L247" s="593" t="str">
        <f>IF($D$245="Y/T","Isi Sasaran",IF($E$245=0,0,IF(K247="Y",1,IF(K247="T",0,"Isi Dulu"))))</f>
        <v>Isi Sasaran</v>
      </c>
      <c r="M247" s="849"/>
      <c r="N247" s="852"/>
      <c r="O247" s="517"/>
      <c r="P247" s="517"/>
      <c r="Q247" s="517"/>
      <c r="R247" s="517"/>
    </row>
    <row r="248" spans="2:18" s="527" customFormat="1" ht="15.75">
      <c r="B248" s="837"/>
      <c r="C248" s="840"/>
      <c r="D248" s="858"/>
      <c r="E248" s="855"/>
      <c r="F248" s="549">
        <v>4</v>
      </c>
      <c r="G248" s="550"/>
      <c r="H248" s="598" t="str">
        <f t="shared" si="4"/>
        <v>Belum Diisi</v>
      </c>
      <c r="I248" s="592" t="s">
        <v>26</v>
      </c>
      <c r="J248" s="593" t="str">
        <f>IF($D$245="Y/T","Isi Sasaran",IF($E$245=0,0,IF(I248="Y",1,IF(I248="T",0,"Isi Dulu"))))</f>
        <v>Isi Sasaran</v>
      </c>
      <c r="K248" s="592" t="s">
        <v>26</v>
      </c>
      <c r="L248" s="593" t="str">
        <f>IF($D$245="Y/T","Isi Sasaran",IF($E$245=0,0,IF(K248="Y",1,IF(K248="T",0,"Isi Dulu"))))</f>
        <v>Isi Sasaran</v>
      </c>
      <c r="M248" s="849"/>
      <c r="N248" s="852"/>
      <c r="O248" s="517"/>
      <c r="P248" s="517"/>
      <c r="Q248" s="517"/>
      <c r="R248" s="517"/>
    </row>
    <row r="249" spans="2:18" s="527" customFormat="1" ht="15.75">
      <c r="B249" s="838"/>
      <c r="C249" s="841"/>
      <c r="D249" s="859"/>
      <c r="E249" s="856"/>
      <c r="F249" s="569">
        <v>5</v>
      </c>
      <c r="G249" s="570"/>
      <c r="H249" s="599" t="str">
        <f t="shared" si="4"/>
        <v>Belum Diisi</v>
      </c>
      <c r="I249" s="595" t="s">
        <v>26</v>
      </c>
      <c r="J249" s="596" t="str">
        <f>IF($D$245="Y/T","Isi Sasaran",IF($E$245=0,0,IF(I249="Y",1,IF(I249="T",0,"Isi Dulu"))))</f>
        <v>Isi Sasaran</v>
      </c>
      <c r="K249" s="595" t="s">
        <v>26</v>
      </c>
      <c r="L249" s="596" t="str">
        <f>IF($D$245="Y/T","Isi Sasaran",IF($E$245=0,0,IF(K249="Y",1,IF(K249="T",0,"Isi Dulu"))))</f>
        <v>Isi Sasaran</v>
      </c>
      <c r="M249" s="850"/>
      <c r="N249" s="853"/>
      <c r="O249" s="517"/>
      <c r="P249" s="517"/>
      <c r="Q249" s="517"/>
      <c r="R249" s="517"/>
    </row>
    <row r="250" spans="2:18" s="527" customFormat="1" ht="15.75">
      <c r="B250" s="836">
        <v>9</v>
      </c>
      <c r="C250" s="839"/>
      <c r="D250" s="857" t="s">
        <v>26</v>
      </c>
      <c r="E250" s="854" t="str">
        <f>IF(D250="Y",1,IF(D250="T",0,IF(D250="Y/T","Belum diisi","Error")))</f>
        <v>Belum diisi</v>
      </c>
      <c r="F250" s="528">
        <v>1</v>
      </c>
      <c r="G250" s="529"/>
      <c r="H250" s="600" t="str">
        <f t="shared" si="4"/>
        <v>Belum Diisi</v>
      </c>
      <c r="I250" s="590" t="s">
        <v>26</v>
      </c>
      <c r="J250" s="591" t="str">
        <f>IF($D$250="Y/T","Isi Sasaran",IF($E$250=0,0,IF(I250="Y",1,IF(I250="T",0,"Isi Dulu"))))</f>
        <v>Isi Sasaran</v>
      </c>
      <c r="K250" s="590" t="s">
        <v>26</v>
      </c>
      <c r="L250" s="591" t="str">
        <f>IF($D$250="Y/T","Isi Sasaran",IF($E$250=0,0,IF(K250="Y",1,IF(K250="T",0,"Isi Dulu"))))</f>
        <v>Isi Sasaran</v>
      </c>
      <c r="M250" s="848" t="s">
        <v>26</v>
      </c>
      <c r="N250" s="851" t="str">
        <f>IF(M250="Y",1,IF(M250="T",0,IF(M250="Y/T","Belum diisi","Error")))</f>
        <v>Belum diisi</v>
      </c>
      <c r="O250" s="517"/>
      <c r="P250" s="517"/>
      <c r="Q250" s="517"/>
      <c r="R250" s="517"/>
    </row>
    <row r="251" spans="2:18" s="527" customFormat="1" ht="15.75">
      <c r="B251" s="837"/>
      <c r="C251" s="840"/>
      <c r="D251" s="858"/>
      <c r="E251" s="855"/>
      <c r="F251" s="549">
        <v>2</v>
      </c>
      <c r="G251" s="550"/>
      <c r="H251" s="598" t="str">
        <f t="shared" si="4"/>
        <v>Belum Diisi</v>
      </c>
      <c r="I251" s="592" t="s">
        <v>26</v>
      </c>
      <c r="J251" s="593" t="str">
        <f>IF($D$250="Y/T","Isi Sasaran",IF($E$250=0,0,IF(I251="Y",1,IF(I251="T",0,"Isi Dulu"))))</f>
        <v>Isi Sasaran</v>
      </c>
      <c r="K251" s="592" t="s">
        <v>26</v>
      </c>
      <c r="L251" s="593" t="str">
        <f>IF($D$250="Y/T","Isi Sasaran",IF($E$250=0,0,IF(K251="Y",1,IF(K251="T",0,"Isi Dulu"))))</f>
        <v>Isi Sasaran</v>
      </c>
      <c r="M251" s="849"/>
      <c r="N251" s="852"/>
      <c r="O251" s="517"/>
      <c r="P251" s="517"/>
      <c r="Q251" s="517"/>
      <c r="R251" s="517"/>
    </row>
    <row r="252" spans="2:18" s="527" customFormat="1" ht="15.75">
      <c r="B252" s="837"/>
      <c r="C252" s="840"/>
      <c r="D252" s="858"/>
      <c r="E252" s="855"/>
      <c r="F252" s="549">
        <v>3</v>
      </c>
      <c r="G252" s="550"/>
      <c r="H252" s="598" t="str">
        <f t="shared" si="4"/>
        <v>Belum Diisi</v>
      </c>
      <c r="I252" s="592" t="s">
        <v>26</v>
      </c>
      <c r="J252" s="593" t="str">
        <f>IF($D$250="Y/T","Isi Sasaran",IF($E$250=0,0,IF(I252="Y",1,IF(I252="T",0,"Isi Dulu"))))</f>
        <v>Isi Sasaran</v>
      </c>
      <c r="K252" s="592" t="s">
        <v>26</v>
      </c>
      <c r="L252" s="593" t="str">
        <f>IF($D$250="Y/T","Isi Sasaran",IF($E$250=0,0,IF(K252="Y",1,IF(K252="T",0,"Isi Dulu"))))</f>
        <v>Isi Sasaran</v>
      </c>
      <c r="M252" s="849"/>
      <c r="N252" s="852"/>
      <c r="O252" s="517"/>
      <c r="P252" s="517"/>
      <c r="Q252" s="517"/>
      <c r="R252" s="517"/>
    </row>
    <row r="253" spans="2:18" s="527" customFormat="1" ht="15.75">
      <c r="B253" s="837"/>
      <c r="C253" s="840"/>
      <c r="D253" s="858"/>
      <c r="E253" s="855"/>
      <c r="F253" s="549">
        <v>4</v>
      </c>
      <c r="G253" s="550"/>
      <c r="H253" s="598" t="str">
        <f t="shared" si="4"/>
        <v>Belum Diisi</v>
      </c>
      <c r="I253" s="592" t="s">
        <v>26</v>
      </c>
      <c r="J253" s="593" t="str">
        <f>IF($D$250="Y/T","Isi Sasaran",IF($E$250=0,0,IF(I253="Y",1,IF(I253="T",0,"Isi Dulu"))))</f>
        <v>Isi Sasaran</v>
      </c>
      <c r="K253" s="592" t="s">
        <v>26</v>
      </c>
      <c r="L253" s="593" t="str">
        <f>IF($D$250="Y/T","Isi Sasaran",IF($E$250=0,0,IF(K253="Y",1,IF(K253="T",0,"Isi Dulu"))))</f>
        <v>Isi Sasaran</v>
      </c>
      <c r="M253" s="849"/>
      <c r="N253" s="852"/>
      <c r="O253" s="517"/>
      <c r="P253" s="517"/>
      <c r="Q253" s="517"/>
      <c r="R253" s="517"/>
    </row>
    <row r="254" spans="2:18" s="527" customFormat="1" ht="15.75">
      <c r="B254" s="838"/>
      <c r="C254" s="841"/>
      <c r="D254" s="859"/>
      <c r="E254" s="856"/>
      <c r="F254" s="569">
        <v>5</v>
      </c>
      <c r="G254" s="570"/>
      <c r="H254" s="599" t="str">
        <f t="shared" si="4"/>
        <v>Belum Diisi</v>
      </c>
      <c r="I254" s="595" t="s">
        <v>26</v>
      </c>
      <c r="J254" s="596" t="str">
        <f>IF($D$250="Y/T","Isi Sasaran",IF($E$250=0,0,IF(I254="Y",1,IF(I254="T",0,"Isi Dulu"))))</f>
        <v>Isi Sasaran</v>
      </c>
      <c r="K254" s="595" t="s">
        <v>26</v>
      </c>
      <c r="L254" s="596" t="str">
        <f>IF($D$250="Y/T","Isi Sasaran",IF($E$250=0,0,IF(K254="Y",1,IF(K254="T",0,"Isi Dulu"))))</f>
        <v>Isi Sasaran</v>
      </c>
      <c r="M254" s="850"/>
      <c r="N254" s="853"/>
      <c r="O254" s="517"/>
      <c r="P254" s="517"/>
      <c r="Q254" s="517"/>
      <c r="R254" s="517"/>
    </row>
    <row r="255" spans="2:18" s="527" customFormat="1" ht="15.75">
      <c r="B255" s="836">
        <v>10</v>
      </c>
      <c r="C255" s="839"/>
      <c r="D255" s="857" t="s">
        <v>26</v>
      </c>
      <c r="E255" s="854" t="str">
        <f>IF(D255="Y",1,IF(D255="T",0,IF(D255="Y/T","Belum diisi","Error")))</f>
        <v>Belum diisi</v>
      </c>
      <c r="F255" s="528">
        <v>1</v>
      </c>
      <c r="G255" s="529"/>
      <c r="H255" s="600" t="str">
        <f t="shared" si="4"/>
        <v>Belum Diisi</v>
      </c>
      <c r="I255" s="590" t="s">
        <v>26</v>
      </c>
      <c r="J255" s="591" t="str">
        <f>IF($D$255="Y/T","Isi Sasaran",IF($E$255=0,0,IF(I255="Y",1,IF(I255="T",0,"Isi Dulu"))))</f>
        <v>Isi Sasaran</v>
      </c>
      <c r="K255" s="590" t="s">
        <v>26</v>
      </c>
      <c r="L255" s="591" t="str">
        <f>IF($D$255="Y/T","Isi Sasaran",IF($E$255=0,0,IF(K255="Y",1,IF(K255="T",0,"Isi Dulu"))))</f>
        <v>Isi Sasaran</v>
      </c>
      <c r="M255" s="848" t="s">
        <v>26</v>
      </c>
      <c r="N255" s="851" t="str">
        <f>IF(M255="Y",1,IF(M255="T",0,IF(M255="Y/T","Belum diisi","Error")))</f>
        <v>Belum diisi</v>
      </c>
      <c r="O255" s="517"/>
      <c r="P255" s="517"/>
      <c r="Q255" s="517"/>
      <c r="R255" s="517"/>
    </row>
    <row r="256" spans="2:18" s="527" customFormat="1" ht="15.75">
      <c r="B256" s="837"/>
      <c r="C256" s="840"/>
      <c r="D256" s="858"/>
      <c r="E256" s="855"/>
      <c r="F256" s="549">
        <v>2</v>
      </c>
      <c r="G256" s="550"/>
      <c r="H256" s="598" t="str">
        <f t="shared" si="4"/>
        <v>Belum Diisi</v>
      </c>
      <c r="I256" s="592" t="s">
        <v>26</v>
      </c>
      <c r="J256" s="593" t="str">
        <f>IF($D$255="Y/T","Isi Sasaran",IF($E$255=0,0,IF(I256="Y",1,IF(I256="T",0,"Isi Dulu"))))</f>
        <v>Isi Sasaran</v>
      </c>
      <c r="K256" s="592" t="s">
        <v>26</v>
      </c>
      <c r="L256" s="593" t="str">
        <f>IF($D$255="Y/T","Isi Sasaran",IF($E$255=0,0,IF(K256="Y",1,IF(K256="T",0,"Isi Dulu"))))</f>
        <v>Isi Sasaran</v>
      </c>
      <c r="M256" s="849"/>
      <c r="N256" s="852"/>
      <c r="O256" s="517"/>
      <c r="P256" s="517"/>
      <c r="Q256" s="517"/>
      <c r="R256" s="517"/>
    </row>
    <row r="257" spans="2:18" s="527" customFormat="1" ht="15.75">
      <c r="B257" s="837"/>
      <c r="C257" s="840"/>
      <c r="D257" s="858"/>
      <c r="E257" s="855"/>
      <c r="F257" s="549">
        <v>3</v>
      </c>
      <c r="G257" s="550"/>
      <c r="H257" s="598" t="str">
        <f t="shared" si="4"/>
        <v>Belum Diisi</v>
      </c>
      <c r="I257" s="592" t="s">
        <v>26</v>
      </c>
      <c r="J257" s="593" t="str">
        <f>IF($D$255="Y/T","Isi Sasaran",IF($E$255=0,0,IF(I257="Y",1,IF(I257="T",0,"Isi Dulu"))))</f>
        <v>Isi Sasaran</v>
      </c>
      <c r="K257" s="592" t="s">
        <v>26</v>
      </c>
      <c r="L257" s="593" t="str">
        <f>IF($D$255="Y/T","Isi Sasaran",IF($E$255=0,0,IF(K257="Y",1,IF(K257="T",0,"Isi Dulu"))))</f>
        <v>Isi Sasaran</v>
      </c>
      <c r="M257" s="849"/>
      <c r="N257" s="852"/>
      <c r="O257" s="517"/>
      <c r="P257" s="517"/>
      <c r="Q257" s="517"/>
      <c r="R257" s="517"/>
    </row>
    <row r="258" spans="2:18" s="527" customFormat="1" ht="15.75">
      <c r="B258" s="837"/>
      <c r="C258" s="840"/>
      <c r="D258" s="858"/>
      <c r="E258" s="855"/>
      <c r="F258" s="549">
        <v>4</v>
      </c>
      <c r="G258" s="550"/>
      <c r="H258" s="598" t="str">
        <f t="shared" si="4"/>
        <v>Belum Diisi</v>
      </c>
      <c r="I258" s="592" t="s">
        <v>26</v>
      </c>
      <c r="J258" s="593" t="str">
        <f>IF($D$255="Y/T","Isi Sasaran",IF($E$255=0,0,IF(I258="Y",1,IF(I258="T",0,"Isi Dulu"))))</f>
        <v>Isi Sasaran</v>
      </c>
      <c r="K258" s="592" t="s">
        <v>26</v>
      </c>
      <c r="L258" s="593" t="str">
        <f>IF($D$255="Y/T","Isi Sasaran",IF($E$255=0,0,IF(K258="Y",1,IF(K258="T",0,"Isi Dulu"))))</f>
        <v>Isi Sasaran</v>
      </c>
      <c r="M258" s="849"/>
      <c r="N258" s="852"/>
      <c r="O258" s="517"/>
      <c r="P258" s="517"/>
      <c r="Q258" s="517"/>
      <c r="R258" s="517"/>
    </row>
    <row r="259" spans="2:18" s="527" customFormat="1" ht="15.75">
      <c r="B259" s="838"/>
      <c r="C259" s="841"/>
      <c r="D259" s="859"/>
      <c r="E259" s="856"/>
      <c r="F259" s="569">
        <v>5</v>
      </c>
      <c r="G259" s="570"/>
      <c r="H259" s="599" t="str">
        <f t="shared" si="4"/>
        <v>Belum Diisi</v>
      </c>
      <c r="I259" s="595" t="s">
        <v>26</v>
      </c>
      <c r="J259" s="596" t="str">
        <f>IF($D$255="Y/T","Isi Sasaran",IF($E$255=0,0,IF(I259="Y",1,IF(I259="T",0,"Isi Dulu"))))</f>
        <v>Isi Sasaran</v>
      </c>
      <c r="K259" s="595" t="s">
        <v>26</v>
      </c>
      <c r="L259" s="596" t="str">
        <f>IF($D$255="Y/T","Isi Sasaran",IF($E$255=0,0,IF(K259="Y",1,IF(K259="T",0,"Isi Dulu"))))</f>
        <v>Isi Sasaran</v>
      </c>
      <c r="M259" s="850"/>
      <c r="N259" s="853"/>
      <c r="O259" s="517"/>
      <c r="P259" s="517"/>
      <c r="Q259" s="517"/>
      <c r="R259" s="517"/>
    </row>
    <row r="260" spans="2:18" s="527" customFormat="1" ht="15.75">
      <c r="B260" s="836">
        <v>11</v>
      </c>
      <c r="C260" s="839"/>
      <c r="D260" s="857" t="s">
        <v>26</v>
      </c>
      <c r="E260" s="854" t="str">
        <f>IF(D260="Y",1,IF(D260="T",0,IF(D260="Y/T","Belum diisi","Error")))</f>
        <v>Belum diisi</v>
      </c>
      <c r="F260" s="528">
        <v>1</v>
      </c>
      <c r="G260" s="529"/>
      <c r="H260" s="600" t="str">
        <f t="shared" si="4"/>
        <v>Belum Diisi</v>
      </c>
      <c r="I260" s="590" t="s">
        <v>26</v>
      </c>
      <c r="J260" s="591" t="str">
        <f>IF($D$260="Y/T","Isi Sasaran",IF($E$260=0,0,IF(I260="Y",1,IF(I260="T",0,"Isi Dulu"))))</f>
        <v>Isi Sasaran</v>
      </c>
      <c r="K260" s="590" t="s">
        <v>26</v>
      </c>
      <c r="L260" s="591" t="str">
        <f>IF($D$260="Y/T","Isi Sasaran",IF($E$260=0,0,IF(K260="Y",1,IF(K260="T",0,"Isi Dulu"))))</f>
        <v>Isi Sasaran</v>
      </c>
      <c r="M260" s="848" t="s">
        <v>26</v>
      </c>
      <c r="N260" s="851" t="str">
        <f>IF(M260="Y",1,IF(M260="T",0,IF(M260="Y/T","Belum diisi","Error")))</f>
        <v>Belum diisi</v>
      </c>
      <c r="O260" s="517"/>
      <c r="P260" s="517"/>
      <c r="Q260" s="517"/>
      <c r="R260" s="517"/>
    </row>
    <row r="261" spans="2:18" s="527" customFormat="1" ht="15.75">
      <c r="B261" s="837"/>
      <c r="C261" s="840"/>
      <c r="D261" s="858"/>
      <c r="E261" s="855"/>
      <c r="F261" s="549">
        <v>2</v>
      </c>
      <c r="G261" s="550"/>
      <c r="H261" s="598" t="str">
        <f t="shared" si="4"/>
        <v>Belum Diisi</v>
      </c>
      <c r="I261" s="592" t="s">
        <v>26</v>
      </c>
      <c r="J261" s="593" t="str">
        <f>IF($D$260="Y/T","Isi Sasaran",IF($E$260=0,0,IF(I261="Y",1,IF(I261="T",0,"Isi Dulu"))))</f>
        <v>Isi Sasaran</v>
      </c>
      <c r="K261" s="592" t="s">
        <v>26</v>
      </c>
      <c r="L261" s="593" t="str">
        <f>IF($D$260="Y/T","Isi Sasaran",IF($E$260=0,0,IF(K261="Y",1,IF(K261="T",0,"Isi Dulu"))))</f>
        <v>Isi Sasaran</v>
      </c>
      <c r="M261" s="849"/>
      <c r="N261" s="852"/>
      <c r="O261" s="517"/>
      <c r="P261" s="517"/>
      <c r="Q261" s="517"/>
      <c r="R261" s="517"/>
    </row>
    <row r="262" spans="2:18" s="527" customFormat="1" ht="15.75">
      <c r="B262" s="837"/>
      <c r="C262" s="840"/>
      <c r="D262" s="858"/>
      <c r="E262" s="855"/>
      <c r="F262" s="549">
        <v>3</v>
      </c>
      <c r="G262" s="550"/>
      <c r="H262" s="598" t="str">
        <f t="shared" si="4"/>
        <v>Belum Diisi</v>
      </c>
      <c r="I262" s="592" t="s">
        <v>26</v>
      </c>
      <c r="J262" s="593" t="str">
        <f>IF($D$260="Y/T","Isi Sasaran",IF($E$260=0,0,IF(I262="Y",1,IF(I262="T",0,"Isi Dulu"))))</f>
        <v>Isi Sasaran</v>
      </c>
      <c r="K262" s="592" t="s">
        <v>26</v>
      </c>
      <c r="L262" s="593" t="str">
        <f>IF($D$260="Y/T","Isi Sasaran",IF($E$260=0,0,IF(K262="Y",1,IF(K262="T",0,"Isi Dulu"))))</f>
        <v>Isi Sasaran</v>
      </c>
      <c r="M262" s="849"/>
      <c r="N262" s="852"/>
      <c r="O262" s="517"/>
      <c r="P262" s="517"/>
      <c r="Q262" s="517"/>
      <c r="R262" s="517"/>
    </row>
    <row r="263" spans="2:18" s="527" customFormat="1" ht="15.75">
      <c r="B263" s="837"/>
      <c r="C263" s="840"/>
      <c r="D263" s="858"/>
      <c r="E263" s="855"/>
      <c r="F263" s="549">
        <v>4</v>
      </c>
      <c r="G263" s="550"/>
      <c r="H263" s="598" t="str">
        <f t="shared" si="4"/>
        <v>Belum Diisi</v>
      </c>
      <c r="I263" s="592" t="s">
        <v>26</v>
      </c>
      <c r="J263" s="593" t="str">
        <f>IF($D$260="Y/T","Isi Sasaran",IF($E$260=0,0,IF(I263="Y",1,IF(I263="T",0,"Isi Dulu"))))</f>
        <v>Isi Sasaran</v>
      </c>
      <c r="K263" s="592" t="s">
        <v>26</v>
      </c>
      <c r="L263" s="593" t="str">
        <f>IF($D$260="Y/T","Isi Sasaran",IF($E$260=0,0,IF(K263="Y",1,IF(K263="T",0,"Isi Dulu"))))</f>
        <v>Isi Sasaran</v>
      </c>
      <c r="M263" s="849"/>
      <c r="N263" s="852"/>
      <c r="O263" s="517"/>
      <c r="P263" s="517"/>
      <c r="Q263" s="517"/>
      <c r="R263" s="517"/>
    </row>
    <row r="264" spans="2:18" s="527" customFormat="1" ht="15.75">
      <c r="B264" s="838"/>
      <c r="C264" s="841"/>
      <c r="D264" s="859"/>
      <c r="E264" s="856"/>
      <c r="F264" s="569">
        <v>5</v>
      </c>
      <c r="G264" s="570"/>
      <c r="H264" s="599" t="str">
        <f t="shared" si="4"/>
        <v>Belum Diisi</v>
      </c>
      <c r="I264" s="595" t="s">
        <v>26</v>
      </c>
      <c r="J264" s="596" t="str">
        <f>IF($D$260="Y/T","Isi Sasaran",IF($E$260=0,0,IF(I264="Y",1,IF(I264="T",0,"Isi Dulu"))))</f>
        <v>Isi Sasaran</v>
      </c>
      <c r="K264" s="595" t="s">
        <v>26</v>
      </c>
      <c r="L264" s="596" t="str">
        <f>IF($D$260="Y/T","Isi Sasaran",IF($E$260=0,0,IF(K264="Y",1,IF(K264="T",0,"Isi Dulu"))))</f>
        <v>Isi Sasaran</v>
      </c>
      <c r="M264" s="850"/>
      <c r="N264" s="853"/>
      <c r="O264" s="517"/>
      <c r="P264" s="517"/>
      <c r="Q264" s="517"/>
      <c r="R264" s="517"/>
    </row>
    <row r="265" spans="2:18" s="527" customFormat="1" ht="15.75">
      <c r="B265" s="836">
        <v>12</v>
      </c>
      <c r="C265" s="839"/>
      <c r="D265" s="857" t="s">
        <v>26</v>
      </c>
      <c r="E265" s="854" t="str">
        <f>IF(D265="Y",1,IF(D265="T",0,IF(D265="Y/T","Belum diisi","Error")))</f>
        <v>Belum diisi</v>
      </c>
      <c r="F265" s="528">
        <v>1</v>
      </c>
      <c r="G265" s="529"/>
      <c r="H265" s="600" t="str">
        <f t="shared" si="4"/>
        <v>Belum Diisi</v>
      </c>
      <c r="I265" s="590" t="s">
        <v>26</v>
      </c>
      <c r="J265" s="591" t="str">
        <f>IF($D$265="Y/T","Isi Sasaran",IF($E$265=0,0,IF(I265="Y",1,IF(I265="T",0,"Isi Dulu"))))</f>
        <v>Isi Sasaran</v>
      </c>
      <c r="K265" s="590" t="s">
        <v>26</v>
      </c>
      <c r="L265" s="591" t="str">
        <f>IF($D$265="Y/T","Isi Sasaran",IF($E$265=0,0,IF(K265="Y",1,IF(K265="T",0,"Isi Dulu"))))</f>
        <v>Isi Sasaran</v>
      </c>
      <c r="M265" s="848" t="s">
        <v>26</v>
      </c>
      <c r="N265" s="851" t="str">
        <f>IF(M265="Y",1,IF(M265="T",0,IF(M265="Y/T","Belum diisi","Error")))</f>
        <v>Belum diisi</v>
      </c>
      <c r="O265" s="517"/>
      <c r="P265" s="517"/>
      <c r="Q265" s="517"/>
      <c r="R265" s="517"/>
    </row>
    <row r="266" spans="2:18" s="527" customFormat="1" ht="15.75">
      <c r="B266" s="837"/>
      <c r="C266" s="840"/>
      <c r="D266" s="858"/>
      <c r="E266" s="855"/>
      <c r="F266" s="549">
        <v>2</v>
      </c>
      <c r="G266" s="550"/>
      <c r="H266" s="598" t="str">
        <f t="shared" si="4"/>
        <v>Belum Diisi</v>
      </c>
      <c r="I266" s="592" t="s">
        <v>26</v>
      </c>
      <c r="J266" s="593" t="str">
        <f>IF($D$265="Y/T","Isi Sasaran",IF($E$265=0,0,IF(I266="Y",1,IF(I266="T",0,"Isi Dulu"))))</f>
        <v>Isi Sasaran</v>
      </c>
      <c r="K266" s="592" t="s">
        <v>26</v>
      </c>
      <c r="L266" s="593" t="str">
        <f>IF($D$265="Y/T","Isi Sasaran",IF($E$265=0,0,IF(K266="Y",1,IF(K266="T",0,"Isi Dulu"))))</f>
        <v>Isi Sasaran</v>
      </c>
      <c r="M266" s="849"/>
      <c r="N266" s="852"/>
      <c r="O266" s="517"/>
      <c r="P266" s="517"/>
      <c r="Q266" s="517"/>
      <c r="R266" s="517"/>
    </row>
    <row r="267" spans="2:18" s="527" customFormat="1" ht="15.75">
      <c r="B267" s="837"/>
      <c r="C267" s="840"/>
      <c r="D267" s="858"/>
      <c r="E267" s="855"/>
      <c r="F267" s="549">
        <v>3</v>
      </c>
      <c r="G267" s="550"/>
      <c r="H267" s="598" t="str">
        <f t="shared" si="4"/>
        <v>Belum Diisi</v>
      </c>
      <c r="I267" s="592" t="s">
        <v>26</v>
      </c>
      <c r="J267" s="593" t="str">
        <f>IF($D$265="Y/T","Isi Sasaran",IF($E$265=0,0,IF(I267="Y",1,IF(I267="T",0,"Isi Dulu"))))</f>
        <v>Isi Sasaran</v>
      </c>
      <c r="K267" s="592" t="s">
        <v>26</v>
      </c>
      <c r="L267" s="593" t="str">
        <f>IF($D$265="Y/T","Isi Sasaran",IF($E$265=0,0,IF(K267="Y",1,IF(K267="T",0,"Isi Dulu"))))</f>
        <v>Isi Sasaran</v>
      </c>
      <c r="M267" s="849"/>
      <c r="N267" s="852"/>
      <c r="O267" s="517"/>
      <c r="P267" s="517"/>
      <c r="Q267" s="517"/>
      <c r="R267" s="517"/>
    </row>
    <row r="268" spans="2:18" s="527" customFormat="1" ht="15.75">
      <c r="B268" s="837"/>
      <c r="C268" s="840"/>
      <c r="D268" s="858"/>
      <c r="E268" s="855"/>
      <c r="F268" s="549">
        <v>4</v>
      </c>
      <c r="G268" s="550"/>
      <c r="H268" s="598" t="str">
        <f t="shared" si="4"/>
        <v>Belum Diisi</v>
      </c>
      <c r="I268" s="592" t="s">
        <v>26</v>
      </c>
      <c r="J268" s="593" t="str">
        <f>IF($D$265="Y/T","Isi Sasaran",IF($E$265=0,0,IF(I268="Y",1,IF(I268="T",0,"Isi Dulu"))))</f>
        <v>Isi Sasaran</v>
      </c>
      <c r="K268" s="592" t="s">
        <v>26</v>
      </c>
      <c r="L268" s="593" t="str">
        <f>IF($D$265="Y/T","Isi Sasaran",IF($E$265=0,0,IF(K268="Y",1,IF(K268="T",0,"Isi Dulu"))))</f>
        <v>Isi Sasaran</v>
      </c>
      <c r="M268" s="849"/>
      <c r="N268" s="852"/>
      <c r="O268" s="517"/>
      <c r="P268" s="517"/>
      <c r="Q268" s="517"/>
      <c r="R268" s="517"/>
    </row>
    <row r="269" spans="2:18" s="527" customFormat="1" ht="15.75">
      <c r="B269" s="838"/>
      <c r="C269" s="841"/>
      <c r="D269" s="859"/>
      <c r="E269" s="856"/>
      <c r="F269" s="569">
        <v>5</v>
      </c>
      <c r="G269" s="570"/>
      <c r="H269" s="599" t="str">
        <f t="shared" si="4"/>
        <v>Belum Diisi</v>
      </c>
      <c r="I269" s="595" t="s">
        <v>26</v>
      </c>
      <c r="J269" s="596" t="str">
        <f>IF($D$265="Y/T","Isi Sasaran",IF($E$265=0,0,IF(I269="Y",1,IF(I269="T",0,"Isi Dulu"))))</f>
        <v>Isi Sasaran</v>
      </c>
      <c r="K269" s="595" t="s">
        <v>26</v>
      </c>
      <c r="L269" s="596" t="str">
        <f>IF($D$265="Y/T","Isi Sasaran",IF($E$265=0,0,IF(K269="Y",1,IF(K269="T",0,"Isi Dulu"))))</f>
        <v>Isi Sasaran</v>
      </c>
      <c r="M269" s="850"/>
      <c r="N269" s="853"/>
      <c r="O269" s="517"/>
      <c r="P269" s="517"/>
      <c r="Q269" s="517"/>
      <c r="R269" s="517"/>
    </row>
    <row r="270" spans="2:18" s="527" customFormat="1" ht="15.75">
      <c r="B270" s="836">
        <v>13</v>
      </c>
      <c r="C270" s="839"/>
      <c r="D270" s="857" t="s">
        <v>26</v>
      </c>
      <c r="E270" s="854" t="str">
        <f>IF(D270="Y",1,IF(D270="T",0,IF(D270="Y/T","Belum diisi","Error")))</f>
        <v>Belum diisi</v>
      </c>
      <c r="F270" s="528">
        <v>1</v>
      </c>
      <c r="G270" s="529"/>
      <c r="H270" s="600" t="str">
        <f t="shared" si="4"/>
        <v>Belum Diisi</v>
      </c>
      <c r="I270" s="590" t="s">
        <v>26</v>
      </c>
      <c r="J270" s="591" t="str">
        <f>IF($D$270="Y/T","Isi Sasaran",IF($E$270=0,0,IF(I270="Y",1,IF(I270="T",0,"Isi Dulu"))))</f>
        <v>Isi Sasaran</v>
      </c>
      <c r="K270" s="590" t="s">
        <v>26</v>
      </c>
      <c r="L270" s="591" t="str">
        <f>IF($D$270="Y/T","Isi Sasaran",IF($E$270=0,0,IF(K270="Y",1,IF(K270="T",0,"Isi Dulu"))))</f>
        <v>Isi Sasaran</v>
      </c>
      <c r="M270" s="848" t="s">
        <v>26</v>
      </c>
      <c r="N270" s="851" t="str">
        <f>IF(M270="Y",1,IF(M270="T",0,IF(M270="Y/T","Belum diisi","Error")))</f>
        <v>Belum diisi</v>
      </c>
      <c r="O270" s="517"/>
      <c r="P270" s="517"/>
      <c r="Q270" s="517"/>
      <c r="R270" s="517"/>
    </row>
    <row r="271" spans="2:18" s="527" customFormat="1" ht="15.75">
      <c r="B271" s="837"/>
      <c r="C271" s="840"/>
      <c r="D271" s="858"/>
      <c r="E271" s="855"/>
      <c r="F271" s="549">
        <v>2</v>
      </c>
      <c r="G271" s="550"/>
      <c r="H271" s="598" t="str">
        <f t="shared" si="4"/>
        <v>Belum Diisi</v>
      </c>
      <c r="I271" s="592" t="s">
        <v>26</v>
      </c>
      <c r="J271" s="593" t="str">
        <f>IF($D$270="Y/T","Isi Sasaran",IF($E$270=0,0,IF(I271="Y",1,IF(I271="T",0,"Isi Dulu"))))</f>
        <v>Isi Sasaran</v>
      </c>
      <c r="K271" s="592" t="s">
        <v>26</v>
      </c>
      <c r="L271" s="593" t="str">
        <f>IF($D$270="Y/T","Isi Sasaran",IF($E$270=0,0,IF(K271="Y",1,IF(K271="T",0,"Isi Dulu"))))</f>
        <v>Isi Sasaran</v>
      </c>
      <c r="M271" s="849"/>
      <c r="N271" s="852"/>
      <c r="O271" s="517"/>
      <c r="P271" s="517"/>
      <c r="Q271" s="517"/>
      <c r="R271" s="517"/>
    </row>
    <row r="272" spans="2:18" s="527" customFormat="1" ht="15.75">
      <c r="B272" s="837"/>
      <c r="C272" s="840"/>
      <c r="D272" s="858"/>
      <c r="E272" s="855"/>
      <c r="F272" s="549">
        <v>3</v>
      </c>
      <c r="G272" s="550"/>
      <c r="H272" s="598" t="str">
        <f t="shared" si="4"/>
        <v>Belum Diisi</v>
      </c>
      <c r="I272" s="592" t="s">
        <v>26</v>
      </c>
      <c r="J272" s="593" t="str">
        <f>IF($D$270="Y/T","Isi Sasaran",IF($E$270=0,0,IF(I272="Y",1,IF(I272="T",0,"Isi Dulu"))))</f>
        <v>Isi Sasaran</v>
      </c>
      <c r="K272" s="592" t="s">
        <v>26</v>
      </c>
      <c r="L272" s="593" t="str">
        <f>IF($D$270="Y/T","Isi Sasaran",IF($E$270=0,0,IF(K272="Y",1,IF(K272="T",0,"Isi Dulu"))))</f>
        <v>Isi Sasaran</v>
      </c>
      <c r="M272" s="849"/>
      <c r="N272" s="852"/>
      <c r="O272" s="517"/>
      <c r="P272" s="517"/>
      <c r="Q272" s="517"/>
      <c r="R272" s="517"/>
    </row>
    <row r="273" spans="2:18" s="527" customFormat="1" ht="15.75">
      <c r="B273" s="837"/>
      <c r="C273" s="840"/>
      <c r="D273" s="858"/>
      <c r="E273" s="855"/>
      <c r="F273" s="549">
        <v>4</v>
      </c>
      <c r="G273" s="550"/>
      <c r="H273" s="598" t="str">
        <f t="shared" si="4"/>
        <v>Belum Diisi</v>
      </c>
      <c r="I273" s="592" t="s">
        <v>26</v>
      </c>
      <c r="J273" s="593" t="str">
        <f>IF($D$270="Y/T","Isi Sasaran",IF($E$270=0,0,IF(I273="Y",1,IF(I273="T",0,"Isi Dulu"))))</f>
        <v>Isi Sasaran</v>
      </c>
      <c r="K273" s="592" t="s">
        <v>26</v>
      </c>
      <c r="L273" s="593" t="str">
        <f>IF($D$270="Y/T","Isi Sasaran",IF($E$270=0,0,IF(K273="Y",1,IF(K273="T",0,"Isi Dulu"))))</f>
        <v>Isi Sasaran</v>
      </c>
      <c r="M273" s="849"/>
      <c r="N273" s="852"/>
      <c r="O273" s="517"/>
      <c r="P273" s="517"/>
      <c r="Q273" s="517"/>
      <c r="R273" s="517"/>
    </row>
    <row r="274" spans="2:18" s="527" customFormat="1" ht="15.75">
      <c r="B274" s="838"/>
      <c r="C274" s="841"/>
      <c r="D274" s="859"/>
      <c r="E274" s="856"/>
      <c r="F274" s="569">
        <v>5</v>
      </c>
      <c r="G274" s="570"/>
      <c r="H274" s="599" t="str">
        <f t="shared" si="4"/>
        <v>Belum Diisi</v>
      </c>
      <c r="I274" s="595" t="s">
        <v>26</v>
      </c>
      <c r="J274" s="596" t="str">
        <f>IF($D$270="Y/T","Isi Sasaran",IF($E$270=0,0,IF(I274="Y",1,IF(I274="T",0,"Isi Dulu"))))</f>
        <v>Isi Sasaran</v>
      </c>
      <c r="K274" s="595" t="s">
        <v>26</v>
      </c>
      <c r="L274" s="596" t="str">
        <f>IF($D$270="Y/T","Isi Sasaran",IF($E$270=0,0,IF(K274="Y",1,IF(K274="T",0,"Isi Dulu"))))</f>
        <v>Isi Sasaran</v>
      </c>
      <c r="M274" s="850"/>
      <c r="N274" s="853"/>
      <c r="O274" s="517"/>
      <c r="P274" s="517"/>
      <c r="Q274" s="517"/>
      <c r="R274" s="517"/>
    </row>
    <row r="275" spans="2:18" s="527" customFormat="1" ht="15.75">
      <c r="B275" s="836">
        <v>14</v>
      </c>
      <c r="C275" s="839"/>
      <c r="D275" s="857" t="s">
        <v>26</v>
      </c>
      <c r="E275" s="854" t="str">
        <f>IF(D275="Y",1,IF(D275="T",0,IF(D275="Y/T","Belum diisi","Error")))</f>
        <v>Belum diisi</v>
      </c>
      <c r="F275" s="528">
        <v>1</v>
      </c>
      <c r="G275" s="529"/>
      <c r="H275" s="600" t="str">
        <f t="shared" ref="H275:H309" si="5">IF(OR(J275="Isi Dulu",L275="Isi Dulu",J275="Isi Sasaran",L275="Isi Sasaran"),"Belum Diisi",IF(SUM(J275,L275)=2,1,IF(SUM(J275,L275)=1,0,IF(SUM(J275,L275)=0,0,"Error"))))</f>
        <v>Belum Diisi</v>
      </c>
      <c r="I275" s="590" t="s">
        <v>26</v>
      </c>
      <c r="J275" s="591" t="str">
        <f>IF($D$275="Y/T","Isi Sasaran",IF($E$275=0,0,IF(I275="Y",1,IF(I275="T",0,"Isi Dulu"))))</f>
        <v>Isi Sasaran</v>
      </c>
      <c r="K275" s="590" t="s">
        <v>26</v>
      </c>
      <c r="L275" s="591" t="str">
        <f>IF($D$275="Y/T","Isi Sasaran",IF($E$275=0,0,IF(K275="Y",1,IF(K275="T",0,"Isi Dulu"))))</f>
        <v>Isi Sasaran</v>
      </c>
      <c r="M275" s="848" t="s">
        <v>26</v>
      </c>
      <c r="N275" s="851" t="str">
        <f>IF(M275="Y",1,IF(M275="T",0,IF(M275="Y/T","Belum diisi","Error")))</f>
        <v>Belum diisi</v>
      </c>
      <c r="O275" s="517"/>
      <c r="P275" s="517"/>
      <c r="Q275" s="517"/>
      <c r="R275" s="517"/>
    </row>
    <row r="276" spans="2:18" s="527" customFormat="1" ht="15.75">
      <c r="B276" s="837"/>
      <c r="C276" s="840"/>
      <c r="D276" s="858"/>
      <c r="E276" s="855"/>
      <c r="F276" s="549">
        <v>2</v>
      </c>
      <c r="G276" s="550"/>
      <c r="H276" s="598" t="str">
        <f t="shared" si="5"/>
        <v>Belum Diisi</v>
      </c>
      <c r="I276" s="592" t="s">
        <v>26</v>
      </c>
      <c r="J276" s="593" t="str">
        <f>IF($D$275="Y/T","Isi Sasaran",IF($E$275=0,0,IF(I276="Y",1,IF(I276="T",0,"Isi Dulu"))))</f>
        <v>Isi Sasaran</v>
      </c>
      <c r="K276" s="592" t="s">
        <v>26</v>
      </c>
      <c r="L276" s="593" t="str">
        <f>IF($D$275="Y/T","Isi Sasaran",IF($E$275=0,0,IF(K276="Y",1,IF(K276="T",0,"Isi Dulu"))))</f>
        <v>Isi Sasaran</v>
      </c>
      <c r="M276" s="849"/>
      <c r="N276" s="852"/>
      <c r="O276" s="517"/>
      <c r="P276" s="517"/>
      <c r="Q276" s="517"/>
      <c r="R276" s="517"/>
    </row>
    <row r="277" spans="2:18" s="527" customFormat="1" ht="15.75">
      <c r="B277" s="837"/>
      <c r="C277" s="840"/>
      <c r="D277" s="858"/>
      <c r="E277" s="855"/>
      <c r="F277" s="549">
        <v>3</v>
      </c>
      <c r="G277" s="550"/>
      <c r="H277" s="598" t="str">
        <f t="shared" si="5"/>
        <v>Belum Diisi</v>
      </c>
      <c r="I277" s="592" t="s">
        <v>26</v>
      </c>
      <c r="J277" s="593" t="str">
        <f>IF($D$275="Y/T","Isi Sasaran",IF($E$275=0,0,IF(I277="Y",1,IF(I277="T",0,"Isi Dulu"))))</f>
        <v>Isi Sasaran</v>
      </c>
      <c r="K277" s="592" t="s">
        <v>26</v>
      </c>
      <c r="L277" s="593" t="str">
        <f>IF($D$275="Y/T","Isi Sasaran",IF($E$275=0,0,IF(K277="Y",1,IF(K277="T",0,"Isi Dulu"))))</f>
        <v>Isi Sasaran</v>
      </c>
      <c r="M277" s="849"/>
      <c r="N277" s="852"/>
      <c r="O277" s="517"/>
      <c r="P277" s="517"/>
      <c r="Q277" s="517"/>
      <c r="R277" s="517"/>
    </row>
    <row r="278" spans="2:18" s="527" customFormat="1" ht="15.75">
      <c r="B278" s="837"/>
      <c r="C278" s="840"/>
      <c r="D278" s="858"/>
      <c r="E278" s="855"/>
      <c r="F278" s="549">
        <v>4</v>
      </c>
      <c r="G278" s="550"/>
      <c r="H278" s="598" t="str">
        <f t="shared" si="5"/>
        <v>Belum Diisi</v>
      </c>
      <c r="I278" s="592" t="s">
        <v>26</v>
      </c>
      <c r="J278" s="593" t="str">
        <f>IF($D$275="Y/T","Isi Sasaran",IF($E$275=0,0,IF(I278="Y",1,IF(I278="T",0,"Isi Dulu"))))</f>
        <v>Isi Sasaran</v>
      </c>
      <c r="K278" s="592" t="s">
        <v>26</v>
      </c>
      <c r="L278" s="593" t="str">
        <f>IF($D$275="Y/T","Isi Sasaran",IF($E$275=0,0,IF(K278="Y",1,IF(K278="T",0,"Isi Dulu"))))</f>
        <v>Isi Sasaran</v>
      </c>
      <c r="M278" s="849"/>
      <c r="N278" s="852"/>
      <c r="O278" s="517"/>
      <c r="P278" s="517"/>
      <c r="Q278" s="517"/>
      <c r="R278" s="517"/>
    </row>
    <row r="279" spans="2:18" s="527" customFormat="1" ht="15.75">
      <c r="B279" s="838"/>
      <c r="C279" s="841"/>
      <c r="D279" s="859"/>
      <c r="E279" s="856"/>
      <c r="F279" s="569">
        <v>5</v>
      </c>
      <c r="G279" s="570"/>
      <c r="H279" s="599" t="str">
        <f t="shared" si="5"/>
        <v>Belum Diisi</v>
      </c>
      <c r="I279" s="595" t="s">
        <v>26</v>
      </c>
      <c r="J279" s="596" t="str">
        <f>IF($D$275="Y/T","Isi Sasaran",IF($E$275=0,0,IF(I279="Y",1,IF(I279="T",0,"Isi Dulu"))))</f>
        <v>Isi Sasaran</v>
      </c>
      <c r="K279" s="595" t="s">
        <v>26</v>
      </c>
      <c r="L279" s="596" t="str">
        <f>IF($D$275="Y/T","Isi Sasaran",IF($E$275=0,0,IF(K279="Y",1,IF(K279="T",0,"Isi Dulu"))))</f>
        <v>Isi Sasaran</v>
      </c>
      <c r="M279" s="850"/>
      <c r="N279" s="853"/>
      <c r="O279" s="517"/>
      <c r="P279" s="517"/>
      <c r="Q279" s="517"/>
      <c r="R279" s="517"/>
    </row>
    <row r="280" spans="2:18" s="527" customFormat="1" ht="15.75">
      <c r="B280" s="836">
        <v>15</v>
      </c>
      <c r="C280" s="839"/>
      <c r="D280" s="857" t="s">
        <v>26</v>
      </c>
      <c r="E280" s="854" t="str">
        <f>IF(D280="Y",1,IF(D280="T",0,IF(D280="Y/T","Belum diisi","Error")))</f>
        <v>Belum diisi</v>
      </c>
      <c r="F280" s="528">
        <v>1</v>
      </c>
      <c r="G280" s="529"/>
      <c r="H280" s="600" t="str">
        <f t="shared" si="5"/>
        <v>Belum Diisi</v>
      </c>
      <c r="I280" s="590" t="s">
        <v>26</v>
      </c>
      <c r="J280" s="591" t="str">
        <f>IF($D$280="Y/T","Isi Sasaran",IF($E$280=0,0,IF(I280="Y",1,IF(I280="T",0,"Isi Dulu"))))</f>
        <v>Isi Sasaran</v>
      </c>
      <c r="K280" s="590" t="s">
        <v>26</v>
      </c>
      <c r="L280" s="591" t="str">
        <f>IF($D$280="Y/T","Isi Sasaran",IF($E$280=0,0,IF(K280="Y",1,IF(K280="T",0,"Isi Dulu"))))</f>
        <v>Isi Sasaran</v>
      </c>
      <c r="M280" s="848" t="s">
        <v>26</v>
      </c>
      <c r="N280" s="851" t="str">
        <f>IF(M280="Y",1,IF(M280="T",0,IF(M280="Y/T","Belum diisi","Error")))</f>
        <v>Belum diisi</v>
      </c>
      <c r="O280" s="517"/>
      <c r="P280" s="517"/>
      <c r="Q280" s="517"/>
      <c r="R280" s="517"/>
    </row>
    <row r="281" spans="2:18" s="527" customFormat="1" ht="15.75">
      <c r="B281" s="837"/>
      <c r="C281" s="840"/>
      <c r="D281" s="858"/>
      <c r="E281" s="855"/>
      <c r="F281" s="549">
        <v>2</v>
      </c>
      <c r="G281" s="550"/>
      <c r="H281" s="598" t="str">
        <f t="shared" si="5"/>
        <v>Belum Diisi</v>
      </c>
      <c r="I281" s="592" t="s">
        <v>26</v>
      </c>
      <c r="J281" s="593" t="str">
        <f>IF($D$280="Y/T","Isi Sasaran",IF($E$280=0,0,IF(I281="Y",1,IF(I281="T",0,"Isi Dulu"))))</f>
        <v>Isi Sasaran</v>
      </c>
      <c r="K281" s="592" t="s">
        <v>26</v>
      </c>
      <c r="L281" s="593" t="str">
        <f>IF($D$280="Y/T","Isi Sasaran",IF($E$280=0,0,IF(K281="Y",1,IF(K281="T",0,"Isi Dulu"))))</f>
        <v>Isi Sasaran</v>
      </c>
      <c r="M281" s="849"/>
      <c r="N281" s="852"/>
      <c r="O281" s="517"/>
      <c r="P281" s="517"/>
      <c r="Q281" s="517"/>
      <c r="R281" s="517"/>
    </row>
    <row r="282" spans="2:18" s="527" customFormat="1" ht="15.75">
      <c r="B282" s="837"/>
      <c r="C282" s="840"/>
      <c r="D282" s="858"/>
      <c r="E282" s="855"/>
      <c r="F282" s="549">
        <v>3</v>
      </c>
      <c r="G282" s="550"/>
      <c r="H282" s="598" t="str">
        <f t="shared" si="5"/>
        <v>Belum Diisi</v>
      </c>
      <c r="I282" s="592" t="s">
        <v>26</v>
      </c>
      <c r="J282" s="593" t="str">
        <f>IF($D$280="Y/T","Isi Sasaran",IF($E$280=0,0,IF(I282="Y",1,IF(I282="T",0,"Isi Dulu"))))</f>
        <v>Isi Sasaran</v>
      </c>
      <c r="K282" s="592" t="s">
        <v>26</v>
      </c>
      <c r="L282" s="593" t="str">
        <f>IF($D$280="Y/T","Isi Sasaran",IF($E$280=0,0,IF(K282="Y",1,IF(K282="T",0,"Isi Dulu"))))</f>
        <v>Isi Sasaran</v>
      </c>
      <c r="M282" s="849"/>
      <c r="N282" s="852"/>
      <c r="O282" s="517"/>
      <c r="P282" s="517"/>
      <c r="Q282" s="517"/>
      <c r="R282" s="517"/>
    </row>
    <row r="283" spans="2:18" s="527" customFormat="1" ht="15.75">
      <c r="B283" s="837"/>
      <c r="C283" s="840"/>
      <c r="D283" s="858"/>
      <c r="E283" s="855"/>
      <c r="F283" s="549">
        <v>4</v>
      </c>
      <c r="G283" s="550"/>
      <c r="H283" s="598" t="str">
        <f t="shared" si="5"/>
        <v>Belum Diisi</v>
      </c>
      <c r="I283" s="592" t="s">
        <v>26</v>
      </c>
      <c r="J283" s="593" t="str">
        <f>IF($D$280="Y/T","Isi Sasaran",IF($E$280=0,0,IF(I283="Y",1,IF(I283="T",0,"Isi Dulu"))))</f>
        <v>Isi Sasaran</v>
      </c>
      <c r="K283" s="592" t="s">
        <v>26</v>
      </c>
      <c r="L283" s="593" t="str">
        <f>IF($D$280="Y/T","Isi Sasaran",IF($E$280=0,0,IF(K283="Y",1,IF(K283="T",0,"Isi Dulu"))))</f>
        <v>Isi Sasaran</v>
      </c>
      <c r="M283" s="849"/>
      <c r="N283" s="852"/>
      <c r="O283" s="517"/>
      <c r="P283" s="517"/>
      <c r="Q283" s="517"/>
      <c r="R283" s="517"/>
    </row>
    <row r="284" spans="2:18" s="527" customFormat="1" ht="15.75">
      <c r="B284" s="838"/>
      <c r="C284" s="841"/>
      <c r="D284" s="859"/>
      <c r="E284" s="856"/>
      <c r="F284" s="569">
        <v>5</v>
      </c>
      <c r="G284" s="570"/>
      <c r="H284" s="599" t="str">
        <f t="shared" si="5"/>
        <v>Belum Diisi</v>
      </c>
      <c r="I284" s="595" t="s">
        <v>26</v>
      </c>
      <c r="J284" s="596" t="str">
        <f>IF($D$280="Y/T","Isi Sasaran",IF($E$280=0,0,IF(I284="Y",1,IF(I284="T",0,"Isi Dulu"))))</f>
        <v>Isi Sasaran</v>
      </c>
      <c r="K284" s="595" t="s">
        <v>26</v>
      </c>
      <c r="L284" s="596" t="str">
        <f>IF($D$280="Y/T","Isi Sasaran",IF($E$280=0,0,IF(K284="Y",1,IF(K284="T",0,"Isi Dulu"))))</f>
        <v>Isi Sasaran</v>
      </c>
      <c r="M284" s="850"/>
      <c r="N284" s="853"/>
      <c r="O284" s="517"/>
      <c r="P284" s="517"/>
      <c r="Q284" s="517"/>
      <c r="R284" s="517"/>
    </row>
    <row r="285" spans="2:18" s="527" customFormat="1" ht="15.75">
      <c r="B285" s="836">
        <v>16</v>
      </c>
      <c r="C285" s="839"/>
      <c r="D285" s="857" t="s">
        <v>26</v>
      </c>
      <c r="E285" s="854" t="str">
        <f>IF(D285="Y",1,IF(D285="T",0,IF(D285="Y/T","Belum diisi","Error")))</f>
        <v>Belum diisi</v>
      </c>
      <c r="F285" s="528">
        <v>1</v>
      </c>
      <c r="G285" s="529"/>
      <c r="H285" s="600" t="str">
        <f t="shared" si="5"/>
        <v>Belum Diisi</v>
      </c>
      <c r="I285" s="590" t="s">
        <v>26</v>
      </c>
      <c r="J285" s="591" t="str">
        <f>IF($D$285="Y/T","Isi Sasaran",IF($E$285=0,0,IF(I285="Y",1,IF(I285="T",0,"Isi Dulu"))))</f>
        <v>Isi Sasaran</v>
      </c>
      <c r="K285" s="590" t="s">
        <v>26</v>
      </c>
      <c r="L285" s="591" t="str">
        <f>IF($D$285="Y/T","Isi Sasaran",IF($E$285=0,0,IF(K285="Y",1,IF(K285="T",0,"Isi Dulu"))))</f>
        <v>Isi Sasaran</v>
      </c>
      <c r="M285" s="848" t="s">
        <v>26</v>
      </c>
      <c r="N285" s="851" t="str">
        <f>IF(M285="Y",1,IF(M285="T",0,IF(M285="Y/T","Belum diisi","Error")))</f>
        <v>Belum diisi</v>
      </c>
      <c r="O285" s="517"/>
      <c r="P285" s="517"/>
      <c r="Q285" s="517"/>
      <c r="R285" s="517"/>
    </row>
    <row r="286" spans="2:18" s="527" customFormat="1" ht="15.75">
      <c r="B286" s="837"/>
      <c r="C286" s="840"/>
      <c r="D286" s="858"/>
      <c r="E286" s="855"/>
      <c r="F286" s="549">
        <v>2</v>
      </c>
      <c r="G286" s="550"/>
      <c r="H286" s="598" t="str">
        <f t="shared" si="5"/>
        <v>Belum Diisi</v>
      </c>
      <c r="I286" s="592" t="s">
        <v>26</v>
      </c>
      <c r="J286" s="593" t="str">
        <f>IF($D$285="Y/T","Isi Sasaran",IF($E$285=0,0,IF(I286="Y",1,IF(I286="T",0,"Isi Dulu"))))</f>
        <v>Isi Sasaran</v>
      </c>
      <c r="K286" s="592" t="s">
        <v>26</v>
      </c>
      <c r="L286" s="593" t="str">
        <f>IF($D$285="Y/T","Isi Sasaran",IF($E$285=0,0,IF(K286="Y",1,IF(K286="T",0,"Isi Dulu"))))</f>
        <v>Isi Sasaran</v>
      </c>
      <c r="M286" s="849"/>
      <c r="N286" s="852"/>
      <c r="O286" s="517"/>
      <c r="P286" s="517"/>
      <c r="Q286" s="517"/>
      <c r="R286" s="517"/>
    </row>
    <row r="287" spans="2:18" s="527" customFormat="1" ht="15.75">
      <c r="B287" s="837"/>
      <c r="C287" s="840"/>
      <c r="D287" s="858"/>
      <c r="E287" s="855"/>
      <c r="F287" s="549">
        <v>3</v>
      </c>
      <c r="G287" s="550"/>
      <c r="H287" s="598" t="str">
        <f t="shared" si="5"/>
        <v>Belum Diisi</v>
      </c>
      <c r="I287" s="592" t="s">
        <v>26</v>
      </c>
      <c r="J287" s="593" t="str">
        <f>IF($D$285="Y/T","Isi Sasaran",IF($E$285=0,0,IF(I287="Y",1,IF(I287="T",0,"Isi Dulu"))))</f>
        <v>Isi Sasaran</v>
      </c>
      <c r="K287" s="592" t="s">
        <v>26</v>
      </c>
      <c r="L287" s="593" t="str">
        <f>IF($D$285="Y/T","Isi Sasaran",IF($E$285=0,0,IF(K287="Y",1,IF(K287="T",0,"Isi Dulu"))))</f>
        <v>Isi Sasaran</v>
      </c>
      <c r="M287" s="849"/>
      <c r="N287" s="852"/>
      <c r="O287" s="517"/>
      <c r="P287" s="517"/>
      <c r="Q287" s="517"/>
      <c r="R287" s="517"/>
    </row>
    <row r="288" spans="2:18" s="527" customFormat="1" ht="15.75">
      <c r="B288" s="837"/>
      <c r="C288" s="840"/>
      <c r="D288" s="858"/>
      <c r="E288" s="855"/>
      <c r="F288" s="549">
        <v>4</v>
      </c>
      <c r="G288" s="550"/>
      <c r="H288" s="598" t="str">
        <f t="shared" si="5"/>
        <v>Belum Diisi</v>
      </c>
      <c r="I288" s="592" t="s">
        <v>26</v>
      </c>
      <c r="J288" s="593" t="str">
        <f>IF($D$285="Y/T","Isi Sasaran",IF($E$285=0,0,IF(I288="Y",1,IF(I288="T",0,"Isi Dulu"))))</f>
        <v>Isi Sasaran</v>
      </c>
      <c r="K288" s="592" t="s">
        <v>26</v>
      </c>
      <c r="L288" s="593" t="str">
        <f>IF($D$285="Y/T","Isi Sasaran",IF($E$285=0,0,IF(K288="Y",1,IF(K288="T",0,"Isi Dulu"))))</f>
        <v>Isi Sasaran</v>
      </c>
      <c r="M288" s="849"/>
      <c r="N288" s="852"/>
      <c r="O288" s="517"/>
      <c r="P288" s="517"/>
      <c r="Q288" s="517"/>
      <c r="R288" s="517"/>
    </row>
    <row r="289" spans="2:18" s="527" customFormat="1" ht="15.75">
      <c r="B289" s="838"/>
      <c r="C289" s="841"/>
      <c r="D289" s="859"/>
      <c r="E289" s="856"/>
      <c r="F289" s="569">
        <v>5</v>
      </c>
      <c r="G289" s="570"/>
      <c r="H289" s="599" t="str">
        <f t="shared" si="5"/>
        <v>Belum Diisi</v>
      </c>
      <c r="I289" s="595" t="s">
        <v>26</v>
      </c>
      <c r="J289" s="596" t="str">
        <f>IF($D$285="Y/T","Isi Sasaran",IF($E$285=0,0,IF(I289="Y",1,IF(I289="T",0,"Isi Dulu"))))</f>
        <v>Isi Sasaran</v>
      </c>
      <c r="K289" s="595" t="s">
        <v>26</v>
      </c>
      <c r="L289" s="596" t="str">
        <f>IF($D$285="Y/T","Isi Sasaran",IF($E$285=0,0,IF(K289="Y",1,IF(K289="T",0,"Isi Dulu"))))</f>
        <v>Isi Sasaran</v>
      </c>
      <c r="M289" s="850"/>
      <c r="N289" s="853"/>
      <c r="O289" s="517"/>
      <c r="P289" s="517"/>
      <c r="Q289" s="517"/>
      <c r="R289" s="517"/>
    </row>
    <row r="290" spans="2:18" s="527" customFormat="1" ht="15.75">
      <c r="B290" s="836">
        <v>17</v>
      </c>
      <c r="C290" s="839"/>
      <c r="D290" s="857" t="s">
        <v>26</v>
      </c>
      <c r="E290" s="854" t="str">
        <f>IF(D290="Y",1,IF(D290="T",0,IF(D290="Y/T","Belum diisi","Error")))</f>
        <v>Belum diisi</v>
      </c>
      <c r="F290" s="528">
        <v>1</v>
      </c>
      <c r="G290" s="529"/>
      <c r="H290" s="600" t="str">
        <f t="shared" si="5"/>
        <v>Belum Diisi</v>
      </c>
      <c r="I290" s="590" t="s">
        <v>26</v>
      </c>
      <c r="J290" s="591" t="str">
        <f>IF($D$290="Y/T","Isi Sasaran",IF($E$290=0,0,IF(I290="Y",1,IF(I290="T",0,"Isi Dulu"))))</f>
        <v>Isi Sasaran</v>
      </c>
      <c r="K290" s="590" t="s">
        <v>26</v>
      </c>
      <c r="L290" s="591" t="str">
        <f>IF($D$290="Y/T","Isi Sasaran",IF($E$290=0,0,IF(K290="Y",1,IF(K290="T",0,"Isi Dulu"))))</f>
        <v>Isi Sasaran</v>
      </c>
      <c r="M290" s="848" t="s">
        <v>26</v>
      </c>
      <c r="N290" s="851" t="str">
        <f>IF(M290="Y",1,IF(M290="T",0,IF(M290="Y/T","Belum diisi","Error")))</f>
        <v>Belum diisi</v>
      </c>
      <c r="O290" s="517"/>
      <c r="P290" s="517"/>
      <c r="Q290" s="517"/>
      <c r="R290" s="517"/>
    </row>
    <row r="291" spans="2:18" s="527" customFormat="1" ht="15.75">
      <c r="B291" s="837"/>
      <c r="C291" s="840"/>
      <c r="D291" s="858"/>
      <c r="E291" s="855"/>
      <c r="F291" s="549">
        <v>2</v>
      </c>
      <c r="G291" s="550"/>
      <c r="H291" s="598" t="str">
        <f t="shared" si="5"/>
        <v>Belum Diisi</v>
      </c>
      <c r="I291" s="592" t="s">
        <v>26</v>
      </c>
      <c r="J291" s="593" t="str">
        <f>IF($D$290="Y/T","Isi Sasaran",IF($E$290=0,0,IF(I291="Y",1,IF(I291="T",0,"Isi Dulu"))))</f>
        <v>Isi Sasaran</v>
      </c>
      <c r="K291" s="592" t="s">
        <v>26</v>
      </c>
      <c r="L291" s="593" t="str">
        <f>IF($D$290="Y/T","Isi Sasaran",IF($E$290=0,0,IF(K291="Y",1,IF(K291="T",0,"Isi Dulu"))))</f>
        <v>Isi Sasaran</v>
      </c>
      <c r="M291" s="849"/>
      <c r="N291" s="852"/>
      <c r="O291" s="517"/>
      <c r="P291" s="517"/>
      <c r="Q291" s="517"/>
      <c r="R291" s="517"/>
    </row>
    <row r="292" spans="2:18" s="527" customFormat="1" ht="15.75">
      <c r="B292" s="837"/>
      <c r="C292" s="840"/>
      <c r="D292" s="858"/>
      <c r="E292" s="855"/>
      <c r="F292" s="549">
        <v>3</v>
      </c>
      <c r="G292" s="550"/>
      <c r="H292" s="598" t="str">
        <f t="shared" si="5"/>
        <v>Belum Diisi</v>
      </c>
      <c r="I292" s="592" t="s">
        <v>26</v>
      </c>
      <c r="J292" s="593" t="str">
        <f>IF($D$290="Y/T","Isi Sasaran",IF($E$290=0,0,IF(I292="Y",1,IF(I292="T",0,"Isi Dulu"))))</f>
        <v>Isi Sasaran</v>
      </c>
      <c r="K292" s="592" t="s">
        <v>26</v>
      </c>
      <c r="L292" s="593" t="str">
        <f>IF($D$290="Y/T","Isi Sasaran",IF($E$290=0,0,IF(K292="Y",1,IF(K292="T",0,"Isi Dulu"))))</f>
        <v>Isi Sasaran</v>
      </c>
      <c r="M292" s="849"/>
      <c r="N292" s="852"/>
      <c r="O292" s="517"/>
      <c r="P292" s="517"/>
      <c r="Q292" s="517"/>
      <c r="R292" s="517"/>
    </row>
    <row r="293" spans="2:18" s="527" customFormat="1" ht="15.75">
      <c r="B293" s="837"/>
      <c r="C293" s="840"/>
      <c r="D293" s="858"/>
      <c r="E293" s="855"/>
      <c r="F293" s="549">
        <v>4</v>
      </c>
      <c r="G293" s="550"/>
      <c r="H293" s="598" t="str">
        <f t="shared" si="5"/>
        <v>Belum Diisi</v>
      </c>
      <c r="I293" s="592" t="s">
        <v>26</v>
      </c>
      <c r="J293" s="593" t="str">
        <f>IF($D$290="Y/T","Isi Sasaran",IF($E$290=0,0,IF(I293="Y",1,IF(I293="T",0,"Isi Dulu"))))</f>
        <v>Isi Sasaran</v>
      </c>
      <c r="K293" s="592" t="s">
        <v>26</v>
      </c>
      <c r="L293" s="593" t="str">
        <f>IF($D$290="Y/T","Isi Sasaran",IF($E$290=0,0,IF(K293="Y",1,IF(K293="T",0,"Isi Dulu"))))</f>
        <v>Isi Sasaran</v>
      </c>
      <c r="M293" s="849"/>
      <c r="N293" s="852"/>
      <c r="O293" s="517"/>
      <c r="P293" s="517"/>
      <c r="Q293" s="517"/>
      <c r="R293" s="517"/>
    </row>
    <row r="294" spans="2:18" s="527" customFormat="1" ht="15.75">
      <c r="B294" s="838"/>
      <c r="C294" s="841"/>
      <c r="D294" s="859"/>
      <c r="E294" s="856"/>
      <c r="F294" s="569">
        <v>5</v>
      </c>
      <c r="G294" s="570"/>
      <c r="H294" s="599" t="str">
        <f t="shared" si="5"/>
        <v>Belum Diisi</v>
      </c>
      <c r="I294" s="595" t="s">
        <v>26</v>
      </c>
      <c r="J294" s="596" t="str">
        <f>IF($D$290="Y/T","Isi Sasaran",IF($E$290=0,0,IF(I294="Y",1,IF(I294="T",0,"Isi Dulu"))))</f>
        <v>Isi Sasaran</v>
      </c>
      <c r="K294" s="595" t="s">
        <v>26</v>
      </c>
      <c r="L294" s="596" t="str">
        <f>IF($D$290="Y/T","Isi Sasaran",IF($E$290=0,0,IF(K294="Y",1,IF(K294="T",0,"Isi Dulu"))))</f>
        <v>Isi Sasaran</v>
      </c>
      <c r="M294" s="850"/>
      <c r="N294" s="853"/>
      <c r="O294" s="517"/>
      <c r="P294" s="517"/>
      <c r="Q294" s="517"/>
      <c r="R294" s="517"/>
    </row>
    <row r="295" spans="2:18" s="527" customFormat="1" ht="15.75">
      <c r="B295" s="836">
        <v>18</v>
      </c>
      <c r="C295" s="839"/>
      <c r="D295" s="857" t="s">
        <v>26</v>
      </c>
      <c r="E295" s="854" t="str">
        <f>IF(D295="Y",1,IF(D295="T",0,IF(D295="Y/T","Belum diisi","Error")))</f>
        <v>Belum diisi</v>
      </c>
      <c r="F295" s="528">
        <v>1</v>
      </c>
      <c r="G295" s="529"/>
      <c r="H295" s="600" t="str">
        <f t="shared" si="5"/>
        <v>Belum Diisi</v>
      </c>
      <c r="I295" s="590" t="s">
        <v>26</v>
      </c>
      <c r="J295" s="591" t="str">
        <f>IF($D$295="Y/T","Isi Sasaran",IF($E$295=0,0,IF(I295="Y",1,IF(I295="T",0,"Isi Dulu"))))</f>
        <v>Isi Sasaran</v>
      </c>
      <c r="K295" s="590" t="s">
        <v>26</v>
      </c>
      <c r="L295" s="591" t="str">
        <f>IF($D$295="Y/T","Isi Sasaran",IF($E$295=0,0,IF(K295="Y",1,IF(K295="T",0,"Isi Dulu"))))</f>
        <v>Isi Sasaran</v>
      </c>
      <c r="M295" s="848" t="s">
        <v>26</v>
      </c>
      <c r="N295" s="851" t="str">
        <f>IF(M295="Y",1,IF(M295="T",0,IF(M295="Y/T","Belum diisi","Error")))</f>
        <v>Belum diisi</v>
      </c>
      <c r="O295" s="517"/>
      <c r="P295" s="517"/>
      <c r="Q295" s="517"/>
      <c r="R295" s="517"/>
    </row>
    <row r="296" spans="2:18" s="527" customFormat="1" ht="15.75">
      <c r="B296" s="837"/>
      <c r="C296" s="840"/>
      <c r="D296" s="858"/>
      <c r="E296" s="855"/>
      <c r="F296" s="549">
        <v>2</v>
      </c>
      <c r="G296" s="550"/>
      <c r="H296" s="598" t="str">
        <f t="shared" si="5"/>
        <v>Belum Diisi</v>
      </c>
      <c r="I296" s="592" t="s">
        <v>26</v>
      </c>
      <c r="J296" s="593" t="str">
        <f>IF($D$295="Y/T","Isi Sasaran",IF($E$295=0,0,IF(I296="Y",1,IF(I296="T",0,"Isi Dulu"))))</f>
        <v>Isi Sasaran</v>
      </c>
      <c r="K296" s="592" t="s">
        <v>26</v>
      </c>
      <c r="L296" s="593" t="str">
        <f>IF($D$295="Y/T","Isi Sasaran",IF($E$295=0,0,IF(K296="Y",1,IF(K296="T",0,"Isi Dulu"))))</f>
        <v>Isi Sasaran</v>
      </c>
      <c r="M296" s="849"/>
      <c r="N296" s="852"/>
      <c r="O296" s="517"/>
      <c r="P296" s="517"/>
      <c r="Q296" s="517"/>
      <c r="R296" s="517"/>
    </row>
    <row r="297" spans="2:18" s="527" customFormat="1" ht="15.75">
      <c r="B297" s="837"/>
      <c r="C297" s="840"/>
      <c r="D297" s="858"/>
      <c r="E297" s="855"/>
      <c r="F297" s="549">
        <v>3</v>
      </c>
      <c r="G297" s="550"/>
      <c r="H297" s="598" t="str">
        <f t="shared" si="5"/>
        <v>Belum Diisi</v>
      </c>
      <c r="I297" s="592" t="s">
        <v>26</v>
      </c>
      <c r="J297" s="593" t="str">
        <f>IF($D$295="Y/T","Isi Sasaran",IF($E$295=0,0,IF(I297="Y",1,IF(I297="T",0,"Isi Dulu"))))</f>
        <v>Isi Sasaran</v>
      </c>
      <c r="K297" s="592" t="s">
        <v>26</v>
      </c>
      <c r="L297" s="593" t="str">
        <f>IF($D$295="Y/T","Isi Sasaran",IF($E$295=0,0,IF(K297="Y",1,IF(K297="T",0,"Isi Dulu"))))</f>
        <v>Isi Sasaran</v>
      </c>
      <c r="M297" s="849"/>
      <c r="N297" s="852"/>
      <c r="O297" s="517"/>
      <c r="P297" s="517"/>
      <c r="Q297" s="517"/>
      <c r="R297" s="517"/>
    </row>
    <row r="298" spans="2:18" s="527" customFormat="1" ht="15.75">
      <c r="B298" s="837"/>
      <c r="C298" s="840"/>
      <c r="D298" s="858"/>
      <c r="E298" s="855"/>
      <c r="F298" s="549">
        <v>4</v>
      </c>
      <c r="G298" s="550"/>
      <c r="H298" s="598" t="str">
        <f t="shared" si="5"/>
        <v>Belum Diisi</v>
      </c>
      <c r="I298" s="592" t="s">
        <v>26</v>
      </c>
      <c r="J298" s="593" t="str">
        <f>IF($D$295="Y/T","Isi Sasaran",IF($E$295=0,0,IF(I298="Y",1,IF(I298="T",0,"Isi Dulu"))))</f>
        <v>Isi Sasaran</v>
      </c>
      <c r="K298" s="592" t="s">
        <v>26</v>
      </c>
      <c r="L298" s="593" t="str">
        <f>IF($D$295="Y/T","Isi Sasaran",IF($E$295=0,0,IF(K298="Y",1,IF(K298="T",0,"Isi Dulu"))))</f>
        <v>Isi Sasaran</v>
      </c>
      <c r="M298" s="849"/>
      <c r="N298" s="852"/>
      <c r="O298" s="517"/>
      <c r="P298" s="517"/>
      <c r="Q298" s="517"/>
      <c r="R298" s="517"/>
    </row>
    <row r="299" spans="2:18" s="527" customFormat="1" ht="15.75">
      <c r="B299" s="838"/>
      <c r="C299" s="841"/>
      <c r="D299" s="859"/>
      <c r="E299" s="856"/>
      <c r="F299" s="569">
        <v>5</v>
      </c>
      <c r="G299" s="570"/>
      <c r="H299" s="599" t="str">
        <f t="shared" si="5"/>
        <v>Belum Diisi</v>
      </c>
      <c r="I299" s="595" t="s">
        <v>26</v>
      </c>
      <c r="J299" s="596" t="str">
        <f>IF($D$295="Y/T","Isi Sasaran",IF($E$295=0,0,IF(I299="Y",1,IF(I299="T",0,"Isi Dulu"))))</f>
        <v>Isi Sasaran</v>
      </c>
      <c r="K299" s="595" t="s">
        <v>26</v>
      </c>
      <c r="L299" s="596" t="str">
        <f>IF($D$295="Y/T","Isi Sasaran",IF($E$295=0,0,IF(K299="Y",1,IF(K299="T",0,"Isi Dulu"))))</f>
        <v>Isi Sasaran</v>
      </c>
      <c r="M299" s="850"/>
      <c r="N299" s="853"/>
      <c r="O299" s="517"/>
      <c r="P299" s="517"/>
      <c r="Q299" s="517"/>
      <c r="R299" s="517"/>
    </row>
    <row r="300" spans="2:18" s="527" customFormat="1" ht="15.75">
      <c r="B300" s="836">
        <v>19</v>
      </c>
      <c r="C300" s="839"/>
      <c r="D300" s="857" t="s">
        <v>26</v>
      </c>
      <c r="E300" s="854" t="str">
        <f>IF(D300="Y",1,IF(D300="T",0,IF(D300="Y/T","Belum diisi","Error")))</f>
        <v>Belum diisi</v>
      </c>
      <c r="F300" s="528">
        <v>1</v>
      </c>
      <c r="G300" s="529"/>
      <c r="H300" s="600" t="str">
        <f t="shared" si="5"/>
        <v>Belum Diisi</v>
      </c>
      <c r="I300" s="590" t="s">
        <v>26</v>
      </c>
      <c r="J300" s="591" t="str">
        <f>IF($D$300="Y/T","Isi Sasaran",IF($E$300=0,0,IF(I300="Y",1,IF(I300="T",0,"Isi Dulu"))))</f>
        <v>Isi Sasaran</v>
      </c>
      <c r="K300" s="590" t="s">
        <v>26</v>
      </c>
      <c r="L300" s="591" t="str">
        <f>IF($D$300="Y/T","Isi Sasaran",IF($E$300=0,0,IF(K300="Y",1,IF(K300="T",0,"Isi Dulu"))))</f>
        <v>Isi Sasaran</v>
      </c>
      <c r="M300" s="848" t="s">
        <v>26</v>
      </c>
      <c r="N300" s="851" t="str">
        <f>IF(M300="Y",1,IF(M300="T",0,IF(M300="Y/T","Belum diisi","Error")))</f>
        <v>Belum diisi</v>
      </c>
      <c r="O300" s="517"/>
      <c r="P300" s="517"/>
      <c r="Q300" s="517"/>
      <c r="R300" s="517"/>
    </row>
    <row r="301" spans="2:18" s="527" customFormat="1" ht="15.75">
      <c r="B301" s="837"/>
      <c r="C301" s="840"/>
      <c r="D301" s="858"/>
      <c r="E301" s="855"/>
      <c r="F301" s="549">
        <v>2</v>
      </c>
      <c r="G301" s="550"/>
      <c r="H301" s="598" t="str">
        <f t="shared" si="5"/>
        <v>Belum Diisi</v>
      </c>
      <c r="I301" s="592" t="s">
        <v>26</v>
      </c>
      <c r="J301" s="593" t="str">
        <f>IF($D$300="Y/T","Isi Sasaran",IF($E$300=0,0,IF(I301="Y",1,IF(I301="T",0,"Isi Dulu"))))</f>
        <v>Isi Sasaran</v>
      </c>
      <c r="K301" s="592" t="s">
        <v>26</v>
      </c>
      <c r="L301" s="593" t="str">
        <f>IF($D$300="Y/T","Isi Sasaran",IF($E$300=0,0,IF(K301="Y",1,IF(K301="T",0,"Isi Dulu"))))</f>
        <v>Isi Sasaran</v>
      </c>
      <c r="M301" s="849"/>
      <c r="N301" s="852"/>
      <c r="O301" s="517"/>
      <c r="P301" s="517"/>
      <c r="Q301" s="517"/>
      <c r="R301" s="517"/>
    </row>
    <row r="302" spans="2:18" s="527" customFormat="1" ht="15.75">
      <c r="B302" s="837"/>
      <c r="C302" s="840"/>
      <c r="D302" s="858"/>
      <c r="E302" s="855"/>
      <c r="F302" s="549">
        <v>3</v>
      </c>
      <c r="G302" s="550"/>
      <c r="H302" s="598" t="str">
        <f t="shared" si="5"/>
        <v>Belum Diisi</v>
      </c>
      <c r="I302" s="592" t="s">
        <v>26</v>
      </c>
      <c r="J302" s="593" t="str">
        <f>IF($D$300="Y/T","Isi Sasaran",IF($E$300=0,0,IF(I302="Y",1,IF(I302="T",0,"Isi Dulu"))))</f>
        <v>Isi Sasaran</v>
      </c>
      <c r="K302" s="592" t="s">
        <v>26</v>
      </c>
      <c r="L302" s="593" t="str">
        <f>IF($D$300="Y/T","Isi Sasaran",IF($E$300=0,0,IF(K302="Y",1,IF(K302="T",0,"Isi Dulu"))))</f>
        <v>Isi Sasaran</v>
      </c>
      <c r="M302" s="849"/>
      <c r="N302" s="852"/>
      <c r="O302" s="517"/>
      <c r="P302" s="517"/>
      <c r="Q302" s="517"/>
      <c r="R302" s="517"/>
    </row>
    <row r="303" spans="2:18" s="527" customFormat="1" ht="15.75">
      <c r="B303" s="837"/>
      <c r="C303" s="840"/>
      <c r="D303" s="858"/>
      <c r="E303" s="855"/>
      <c r="F303" s="549">
        <v>4</v>
      </c>
      <c r="G303" s="550"/>
      <c r="H303" s="598" t="str">
        <f t="shared" si="5"/>
        <v>Belum Diisi</v>
      </c>
      <c r="I303" s="592" t="s">
        <v>26</v>
      </c>
      <c r="J303" s="593" t="str">
        <f>IF($D$300="Y/T","Isi Sasaran",IF($E$300=0,0,IF(I303="Y",1,IF(I303="T",0,"Isi Dulu"))))</f>
        <v>Isi Sasaran</v>
      </c>
      <c r="K303" s="592" t="s">
        <v>26</v>
      </c>
      <c r="L303" s="593" t="str">
        <f>IF($D$300="Y/T","Isi Sasaran",IF($E$300=0,0,IF(K303="Y",1,IF(K303="T",0,"Isi Dulu"))))</f>
        <v>Isi Sasaran</v>
      </c>
      <c r="M303" s="849"/>
      <c r="N303" s="852"/>
      <c r="O303" s="517"/>
      <c r="P303" s="517"/>
      <c r="Q303" s="517"/>
      <c r="R303" s="517"/>
    </row>
    <row r="304" spans="2:18" s="527" customFormat="1" ht="15.75">
      <c r="B304" s="838"/>
      <c r="C304" s="841"/>
      <c r="D304" s="859"/>
      <c r="E304" s="856"/>
      <c r="F304" s="569">
        <v>5</v>
      </c>
      <c r="G304" s="570"/>
      <c r="H304" s="599" t="str">
        <f t="shared" si="5"/>
        <v>Belum Diisi</v>
      </c>
      <c r="I304" s="595" t="s">
        <v>26</v>
      </c>
      <c r="J304" s="596" t="str">
        <f>IF($D$300="Y/T","Isi Sasaran",IF($E$300=0,0,IF(I304="Y",1,IF(I304="T",0,"Isi Dulu"))))</f>
        <v>Isi Sasaran</v>
      </c>
      <c r="K304" s="595" t="s">
        <v>26</v>
      </c>
      <c r="L304" s="596" t="str">
        <f>IF($D$300="Y/T","Isi Sasaran",IF($E$300=0,0,IF(K304="Y",1,IF(K304="T",0,"Isi Dulu"))))</f>
        <v>Isi Sasaran</v>
      </c>
      <c r="M304" s="850"/>
      <c r="N304" s="853"/>
      <c r="O304" s="517"/>
      <c r="P304" s="517"/>
      <c r="Q304" s="517"/>
      <c r="R304" s="517"/>
    </row>
    <row r="305" spans="2:18" s="527" customFormat="1" ht="15.75">
      <c r="B305" s="836">
        <v>20</v>
      </c>
      <c r="C305" s="839"/>
      <c r="D305" s="857" t="s">
        <v>26</v>
      </c>
      <c r="E305" s="854" t="str">
        <f>IF(D305="Y",1,IF(D305="T",0,IF(D305="Y/T","Belum diisi","Error")))</f>
        <v>Belum diisi</v>
      </c>
      <c r="F305" s="528">
        <v>1</v>
      </c>
      <c r="G305" s="529"/>
      <c r="H305" s="600" t="str">
        <f t="shared" si="5"/>
        <v>Belum Diisi</v>
      </c>
      <c r="I305" s="590" t="s">
        <v>26</v>
      </c>
      <c r="J305" s="591" t="str">
        <f>IF($D$305="Y/T","Isi Sasaran",IF($E$305=0,0,IF(I305="Y",1,IF(I305="T",0,"Isi Dulu"))))</f>
        <v>Isi Sasaran</v>
      </c>
      <c r="K305" s="590" t="s">
        <v>26</v>
      </c>
      <c r="L305" s="591" t="str">
        <f>IF($D$305="Y/T","Isi Sasaran",IF($E$305=0,0,IF(K305="Y",1,IF(K305="T",0,"Isi Dulu"))))</f>
        <v>Isi Sasaran</v>
      </c>
      <c r="M305" s="848" t="s">
        <v>26</v>
      </c>
      <c r="N305" s="851" t="str">
        <f>IF(M305="Y",1,IF(M305="T",0,IF(M305="Y/T","Belum diisi","Error")))</f>
        <v>Belum diisi</v>
      </c>
      <c r="O305" s="517"/>
      <c r="P305" s="517"/>
      <c r="Q305" s="517"/>
      <c r="R305" s="517"/>
    </row>
    <row r="306" spans="2:18" s="527" customFormat="1" ht="15.75">
      <c r="B306" s="837"/>
      <c r="C306" s="840"/>
      <c r="D306" s="858"/>
      <c r="E306" s="855"/>
      <c r="F306" s="549">
        <v>2</v>
      </c>
      <c r="G306" s="550"/>
      <c r="H306" s="598" t="str">
        <f t="shared" si="5"/>
        <v>Belum Diisi</v>
      </c>
      <c r="I306" s="592" t="s">
        <v>26</v>
      </c>
      <c r="J306" s="593" t="str">
        <f>IF($D$305="Y/T","Isi Sasaran",IF($E$305=0,0,IF(I306="Y",1,IF(I306="T",0,"Isi Dulu"))))</f>
        <v>Isi Sasaran</v>
      </c>
      <c r="K306" s="592" t="s">
        <v>26</v>
      </c>
      <c r="L306" s="593" t="str">
        <f>IF($D$305="Y/T","Isi Sasaran",IF($E$305=0,0,IF(K306="Y",1,IF(K306="T",0,"Isi Dulu"))))</f>
        <v>Isi Sasaran</v>
      </c>
      <c r="M306" s="849"/>
      <c r="N306" s="852"/>
      <c r="O306" s="517"/>
      <c r="P306" s="517"/>
      <c r="Q306" s="517"/>
      <c r="R306" s="517"/>
    </row>
    <row r="307" spans="2:18" s="527" customFormat="1" ht="15.75">
      <c r="B307" s="837"/>
      <c r="C307" s="840"/>
      <c r="D307" s="858"/>
      <c r="E307" s="855"/>
      <c r="F307" s="549">
        <v>3</v>
      </c>
      <c r="G307" s="550"/>
      <c r="H307" s="598" t="str">
        <f t="shared" si="5"/>
        <v>Belum Diisi</v>
      </c>
      <c r="I307" s="592" t="s">
        <v>26</v>
      </c>
      <c r="J307" s="593" t="str">
        <f>IF($D$305="Y/T","Isi Sasaran",IF($E$305=0,0,IF(I307="Y",1,IF(I307="T",0,"Isi Dulu"))))</f>
        <v>Isi Sasaran</v>
      </c>
      <c r="K307" s="592" t="s">
        <v>26</v>
      </c>
      <c r="L307" s="593" t="str">
        <f>IF($D$305="Y/T","Isi Sasaran",IF($E$305=0,0,IF(K307="Y",1,IF(K307="T",0,"Isi Dulu"))))</f>
        <v>Isi Sasaran</v>
      </c>
      <c r="M307" s="849"/>
      <c r="N307" s="852"/>
      <c r="O307" s="517"/>
      <c r="P307" s="517"/>
      <c r="Q307" s="517"/>
      <c r="R307" s="517"/>
    </row>
    <row r="308" spans="2:18" s="527" customFormat="1" ht="15.75">
      <c r="B308" s="837"/>
      <c r="C308" s="840"/>
      <c r="D308" s="858"/>
      <c r="E308" s="855"/>
      <c r="F308" s="549">
        <v>4</v>
      </c>
      <c r="G308" s="550"/>
      <c r="H308" s="598" t="str">
        <f t="shared" si="5"/>
        <v>Belum Diisi</v>
      </c>
      <c r="I308" s="592" t="s">
        <v>26</v>
      </c>
      <c r="J308" s="593" t="str">
        <f>IF($D$305="Y/T","Isi Sasaran",IF($E$305=0,0,IF(I308="Y",1,IF(I308="T",0,"Isi Dulu"))))</f>
        <v>Isi Sasaran</v>
      </c>
      <c r="K308" s="592" t="s">
        <v>26</v>
      </c>
      <c r="L308" s="593" t="str">
        <f>IF($D$305="Y/T","Isi Sasaran",IF($E$305=0,0,IF(K308="Y",1,IF(K308="T",0,"Isi Dulu"))))</f>
        <v>Isi Sasaran</v>
      </c>
      <c r="M308" s="849"/>
      <c r="N308" s="852"/>
      <c r="O308" s="517"/>
      <c r="P308" s="517"/>
      <c r="Q308" s="517"/>
      <c r="R308" s="517"/>
    </row>
    <row r="309" spans="2:18" s="527" customFormat="1" ht="15.75">
      <c r="B309" s="838"/>
      <c r="C309" s="841"/>
      <c r="D309" s="859"/>
      <c r="E309" s="856"/>
      <c r="F309" s="569">
        <v>5</v>
      </c>
      <c r="G309" s="570"/>
      <c r="H309" s="599" t="str">
        <f t="shared" si="5"/>
        <v>Belum Diisi</v>
      </c>
      <c r="I309" s="595" t="s">
        <v>26</v>
      </c>
      <c r="J309" s="596" t="str">
        <f>IF($D$305="Y/T","Isi Sasaran",IF($E$305=0,0,IF(I309="Y",1,IF(I309="T",0,"Isi Dulu"))))</f>
        <v>Isi Sasaran</v>
      </c>
      <c r="K309" s="595" t="s">
        <v>26</v>
      </c>
      <c r="L309" s="596" t="str">
        <f>IF($D$305="Y/T","Isi Sasaran",IF($E$305=0,0,IF(K309="Y",1,IF(K309="T",0,"Isi Dulu"))))</f>
        <v>Isi Sasaran</v>
      </c>
      <c r="M309" s="850"/>
      <c r="N309" s="853"/>
      <c r="O309" s="517"/>
      <c r="P309" s="517"/>
      <c r="Q309" s="517"/>
      <c r="R309" s="517"/>
    </row>
    <row r="310" spans="2:18" ht="15.75">
      <c r="B310" s="580"/>
      <c r="C310" s="581"/>
      <c r="D310" s="582"/>
      <c r="E310" s="602" t="e">
        <f>AVERAGE(E210:E309)</f>
        <v>#DIV/0!</v>
      </c>
      <c r="F310" s="583"/>
      <c r="G310" s="583"/>
      <c r="H310" s="602" t="e">
        <f>(IF($D210="Y/T",0,AVERAGE(H210:H214))+IF($D215="Y/T",0,AVERAGE(H215:H219))+IF($D220="Y/T",0,AVERAGE(H220:H224))+IF($D225="Y/T",0,AVERAGE(H225:H229))+IF($D230="Y/T",0,AVERAGE(H230:H234))+IF($D235="Y/T",0,AVERAGE(H235:H239))+IF($D240="Y/T",0,AVERAGE(H240:H244))+IF($D245="Y/T",0,AVERAGE(H245:H249))+IF($D250="Y/T",0,AVERAGE(H250:H254))+IF($D255="Y/T",0,AVERAGE(H255:H259))+IF($D260="Y/T",0,AVERAGE(H260:H264))+IF($D265="Y/T",0,AVERAGE(H265:H269))+IF($D270="Y/T",0,AVERAGE(H270:H274))+IF($D275="Y/T",0,AVERAGE(H275:H279))+IF($D280="Y/T",0,AVERAGE(H280:H284))+IF($D285="Y/T",0,AVERAGE(H285:H289))+IF($D290="Y/T",0,AVERAGE(H290:H294))+IF($D295="Y/T",0,AVERAGE(H295:H299))+IF($D300="Y/T",0,AVERAGE(H300:H304))+IF($D305="Y/T",0,AVERAGE(H305:H309)))/(COUNTIF($D210:$D309,"Y")+COUNTIF($D210:$D309,"T"))</f>
        <v>#DIV/0!</v>
      </c>
      <c r="I310" s="582"/>
      <c r="J310" s="602" t="e">
        <f>(IF($D210="Y/T",0,AVERAGE(J210:J214))+IF($D215="Y/T",0,AVERAGE(J215:J219))+IF($D220="Y/T",0,AVERAGE(J220:J224))+IF($D225="Y/T",0,AVERAGE(J225:J229))+IF($D230="Y/T",0,AVERAGE(J230:J234))+IF($D235="Y/T",0,AVERAGE(J235:J239))+IF($D240="Y/T",0,AVERAGE(J240:J244))+IF($D245="Y/T",0,AVERAGE(J245:J249))+IF($D250="Y/T",0,AVERAGE(J250:J254))+IF($D255="Y/T",0,AVERAGE(J255:J259))+IF($D260="Y/T",0,AVERAGE(J260:J264))+IF($D265="Y/T",0,AVERAGE(J265:J269))+IF($D270="Y/T",0,AVERAGE(J270:J274))+IF($D275="Y/T",0,AVERAGE(J275:J279))+IF($D280="Y/T",0,AVERAGE(J280:J284))+IF($D285="Y/T",0,AVERAGE(J285:J289))+IF($D290="Y/T",0,AVERAGE(J290:J294))+IF($D295="Y/T",0,AVERAGE(J295:J299))+IF($D300="Y/T",0,AVERAGE(J300:J304))+IF($D305="Y/T",0,AVERAGE(J305:J309)))/(COUNTIF($D210:$D309,"Y")+COUNTIF($D210:$D309,"T"))</f>
        <v>#DIV/0!</v>
      </c>
      <c r="K310" s="582"/>
      <c r="L310" s="602" t="e">
        <f>(IF($D210="Y/T",0,AVERAGE(L210:L214))+IF($D215="Y/T",0,AVERAGE(L215:L219))+IF($D220="Y/T",0,AVERAGE(L220:L224))+IF($D225="Y/T",0,AVERAGE(L225:L229))+IF($D230="Y/T",0,AVERAGE(L230:L234))+IF($D235="Y/T",0,AVERAGE(L235:L239))+IF($D240="Y/T",0,AVERAGE(L240:L244))+IF($D245="Y/T",0,AVERAGE(L245:L249))+IF($D250="Y/T",0,AVERAGE(L250:L254))+IF($D255="Y/T",0,AVERAGE(L255:L259))+IF($D260="Y/T",0,AVERAGE(L260:L264))+IF($D265="Y/T",0,AVERAGE(L265:L269))+IF($D270="Y/T",0,AVERAGE(L270:L274))+IF($D275="Y/T",0,AVERAGE(L275:L279))+IF($D280="Y/T",0,AVERAGE(L280:L284))+IF($D285="Y/T",0,AVERAGE(L285:L289))+IF($D290="Y/T",0,AVERAGE(L290:L294))+IF($D295="Y/T",0,AVERAGE(L295:L299))+IF($D300="Y/T",0,AVERAGE(L300:L304))+IF($D305="Y/T",0,AVERAGE(L305:L309)))/(COUNTIF($D210:$D309,"Y")+COUNTIF($D210:$D309,"T"))</f>
        <v>#DIV/0!</v>
      </c>
      <c r="M310" s="606"/>
      <c r="N310" s="602" t="e">
        <f>AVERAGE(N210:N309)</f>
        <v>#DIV/0!</v>
      </c>
    </row>
    <row r="311" spans="2:18" ht="15.75">
      <c r="B311" s="865" t="s">
        <v>434</v>
      </c>
      <c r="C311" s="865"/>
      <c r="D311" s="865"/>
      <c r="E311" s="865"/>
      <c r="F311" s="865"/>
      <c r="G311" s="865"/>
      <c r="H311" s="865"/>
      <c r="I311" s="865"/>
      <c r="J311" s="865"/>
      <c r="K311" s="865"/>
      <c r="L311" s="865"/>
      <c r="M311" s="865"/>
      <c r="N311" s="866"/>
    </row>
    <row r="312" spans="2:18" ht="15.75">
      <c r="B312" s="836">
        <v>1</v>
      </c>
      <c r="C312" s="839"/>
      <c r="D312" s="857" t="s">
        <v>26</v>
      </c>
      <c r="E312" s="854" t="str">
        <f>IF(D312="Y",1,IF(D312="T",0,IF(D312="Y/T","Belum diisi","Error")))</f>
        <v>Belum diisi</v>
      </c>
      <c r="F312" s="528">
        <v>1</v>
      </c>
      <c r="G312" s="529"/>
      <c r="H312" s="589" t="str">
        <f t="shared" ref="H312:H375" si="6">IF(OR(J312="Isi Dulu",L312="Isi Dulu",J312="Isi Sasaran",L312="Isi Sasaran"),"Belum Diisi",IF(SUM(J312,L312)=2,1,IF(SUM(J312,L312)=1,0,IF(SUM(J312,L312)=0,0,"Error"))))</f>
        <v>Belum Diisi</v>
      </c>
      <c r="I312" s="590" t="s">
        <v>26</v>
      </c>
      <c r="J312" s="591" t="str">
        <f>IF($D$312="Y/T","Isi Sasaran",IF($E$312=0,0,IF(I312="Y",1,IF(I312="T",0,"Isi Dulu"))))</f>
        <v>Isi Sasaran</v>
      </c>
      <c r="K312" s="590" t="s">
        <v>26</v>
      </c>
      <c r="L312" s="591" t="str">
        <f>IF($D$312="Y/T","Isi Sasaran",IF($E$312=0,0,IF(K312="Y",1,IF(K312="T",0,"Isi Dulu"))))</f>
        <v>Isi Sasaran</v>
      </c>
      <c r="M312" s="848" t="s">
        <v>26</v>
      </c>
      <c r="N312" s="851" t="str">
        <f>IF(M312="Y",1,IF(M312="T",0,IF(M312="Y/T","Belum diisi","Error")))</f>
        <v>Belum diisi</v>
      </c>
    </row>
    <row r="313" spans="2:18" ht="15.75">
      <c r="B313" s="837"/>
      <c r="C313" s="840"/>
      <c r="D313" s="858"/>
      <c r="E313" s="855"/>
      <c r="F313" s="549">
        <v>2</v>
      </c>
      <c r="G313" s="550"/>
      <c r="H313" s="589" t="str">
        <f t="shared" si="6"/>
        <v>Belum Diisi</v>
      </c>
      <c r="I313" s="592" t="s">
        <v>26</v>
      </c>
      <c r="J313" s="593" t="str">
        <f>IF($D$312="Y/T","Isi Sasaran",IF($E$312=0,0,IF(I313="Y",1,IF(I313="T",0,"Isi Dulu"))))</f>
        <v>Isi Sasaran</v>
      </c>
      <c r="K313" s="592" t="s">
        <v>26</v>
      </c>
      <c r="L313" s="593" t="str">
        <f>IF($D$312="Y/T","Isi Sasaran",IF($E$312=0,0,IF(K313="Y",1,IF(K313="T",0,"Isi Dulu"))))</f>
        <v>Isi Sasaran</v>
      </c>
      <c r="M313" s="849"/>
      <c r="N313" s="852"/>
    </row>
    <row r="314" spans="2:18" ht="15.75">
      <c r="B314" s="837"/>
      <c r="C314" s="840"/>
      <c r="D314" s="858"/>
      <c r="E314" s="855"/>
      <c r="F314" s="549">
        <v>3</v>
      </c>
      <c r="G314" s="550"/>
      <c r="H314" s="589" t="str">
        <f t="shared" si="6"/>
        <v>Belum Diisi</v>
      </c>
      <c r="I314" s="592" t="s">
        <v>26</v>
      </c>
      <c r="J314" s="593" t="str">
        <f>IF($D$312="Y/T","Isi Sasaran",IF($E$312=0,0,IF(I314="Y",1,IF(I314="T",0,"Isi Dulu"))))</f>
        <v>Isi Sasaran</v>
      </c>
      <c r="K314" s="592" t="s">
        <v>26</v>
      </c>
      <c r="L314" s="593" t="str">
        <f>IF($D$312="Y/T","Isi Sasaran",IF($E$312=0,0,IF(K314="Y",1,IF(K314="T",0,"Isi Dulu"))))</f>
        <v>Isi Sasaran</v>
      </c>
      <c r="M314" s="849"/>
      <c r="N314" s="852"/>
    </row>
    <row r="315" spans="2:18" ht="15.75">
      <c r="B315" s="837"/>
      <c r="C315" s="840"/>
      <c r="D315" s="858"/>
      <c r="E315" s="855"/>
      <c r="F315" s="549">
        <v>4</v>
      </c>
      <c r="G315" s="550"/>
      <c r="H315" s="589" t="str">
        <f t="shared" si="6"/>
        <v>Belum Diisi</v>
      </c>
      <c r="I315" s="592" t="s">
        <v>26</v>
      </c>
      <c r="J315" s="593" t="str">
        <f>IF($D$312="Y/T","Isi Sasaran",IF($E$312=0,0,IF(I315="Y",1,IF(I315="T",0,"Isi Dulu"))))</f>
        <v>Isi Sasaran</v>
      </c>
      <c r="K315" s="592" t="s">
        <v>26</v>
      </c>
      <c r="L315" s="593" t="str">
        <f>IF($D$312="Y/T","Isi Sasaran",IF($E$312=0,0,IF(K315="Y",1,IF(K315="T",0,"Isi Dulu"))))</f>
        <v>Isi Sasaran</v>
      </c>
      <c r="M315" s="849"/>
      <c r="N315" s="852"/>
    </row>
    <row r="316" spans="2:18" ht="15.75">
      <c r="B316" s="838"/>
      <c r="C316" s="841"/>
      <c r="D316" s="859"/>
      <c r="E316" s="856"/>
      <c r="F316" s="569">
        <v>5</v>
      </c>
      <c r="G316" s="570"/>
      <c r="H316" s="594" t="str">
        <f t="shared" si="6"/>
        <v>Belum Diisi</v>
      </c>
      <c r="I316" s="595" t="s">
        <v>26</v>
      </c>
      <c r="J316" s="596" t="str">
        <f>IF($D$312="Y/T","Isi Sasaran",IF($E$312=0,0,IF(I316="Y",1,IF(I316="T",0,"Isi Dulu"))))</f>
        <v>Isi Sasaran</v>
      </c>
      <c r="K316" s="595" t="s">
        <v>26</v>
      </c>
      <c r="L316" s="596" t="str">
        <f>IF($D$312="Y/T","Isi Sasaran",IF($E$312=0,0,IF(K316="Y",1,IF(K316="T",0,"Isi Dulu"))))</f>
        <v>Isi Sasaran</v>
      </c>
      <c r="M316" s="850"/>
      <c r="N316" s="853"/>
    </row>
    <row r="317" spans="2:18" ht="15.75">
      <c r="B317" s="836">
        <v>2</v>
      </c>
      <c r="C317" s="839"/>
      <c r="D317" s="857" t="s">
        <v>26</v>
      </c>
      <c r="E317" s="854" t="str">
        <f>IF(D317="Y",1,IF(D317="T",0,IF(D317="Y/T","Belum diisi","Error")))</f>
        <v>Belum diisi</v>
      </c>
      <c r="F317" s="528">
        <v>1</v>
      </c>
      <c r="G317" s="529"/>
      <c r="H317" s="597" t="str">
        <f t="shared" si="6"/>
        <v>Belum Diisi</v>
      </c>
      <c r="I317" s="590" t="s">
        <v>26</v>
      </c>
      <c r="J317" s="591" t="str">
        <f>IF($D$317="Y/T","Isi Sasaran",IF($E$317=0,0,IF(I317="Y",1,IF(I317="T",0,"Isi Dulu"))))</f>
        <v>Isi Sasaran</v>
      </c>
      <c r="K317" s="590" t="s">
        <v>26</v>
      </c>
      <c r="L317" s="591" t="str">
        <f>IF($D$317="Y/T","Isi Sasaran",IF($E$317=0,0,IF(K317="Y",1,IF(K317="T",0,"Isi Dulu"))))</f>
        <v>Isi Sasaran</v>
      </c>
      <c r="M317" s="848" t="s">
        <v>26</v>
      </c>
      <c r="N317" s="851" t="str">
        <f>IF(M317="Y",1,IF(M317="T",0,IF(M317="Y/T","Belum diisi","Error")))</f>
        <v>Belum diisi</v>
      </c>
    </row>
    <row r="318" spans="2:18" ht="15.75">
      <c r="B318" s="837"/>
      <c r="C318" s="840"/>
      <c r="D318" s="858"/>
      <c r="E318" s="855"/>
      <c r="F318" s="549">
        <v>2</v>
      </c>
      <c r="G318" s="550"/>
      <c r="H318" s="598" t="str">
        <f t="shared" si="6"/>
        <v>Belum Diisi</v>
      </c>
      <c r="I318" s="592" t="s">
        <v>26</v>
      </c>
      <c r="J318" s="593" t="str">
        <f>IF($D$317="Y/T","Isi Sasaran",IF($E$317=0,0,IF(I318="Y",1,IF(I318="T",0,"Isi Dulu"))))</f>
        <v>Isi Sasaran</v>
      </c>
      <c r="K318" s="592" t="s">
        <v>26</v>
      </c>
      <c r="L318" s="593" t="str">
        <f>IF($D$317="Y/T","Isi Sasaran",IF($E$317=0,0,IF(K318="Y",1,IF(K318="T",0,"Isi Dulu"))))</f>
        <v>Isi Sasaran</v>
      </c>
      <c r="M318" s="849"/>
      <c r="N318" s="852"/>
    </row>
    <row r="319" spans="2:18" ht="15.75">
      <c r="B319" s="837"/>
      <c r="C319" s="840"/>
      <c r="D319" s="858"/>
      <c r="E319" s="855"/>
      <c r="F319" s="549">
        <v>3</v>
      </c>
      <c r="G319" s="550"/>
      <c r="H319" s="598" t="str">
        <f t="shared" si="6"/>
        <v>Belum Diisi</v>
      </c>
      <c r="I319" s="592" t="s">
        <v>26</v>
      </c>
      <c r="J319" s="593" t="str">
        <f>IF($D$317="Y/T","Isi Sasaran",IF($E$317=0,0,IF(I319="Y",1,IF(I319="T",0,"Isi Dulu"))))</f>
        <v>Isi Sasaran</v>
      </c>
      <c r="K319" s="592" t="s">
        <v>26</v>
      </c>
      <c r="L319" s="593" t="str">
        <f>IF($D$317="Y/T","Isi Sasaran",IF($E$317=0,0,IF(K319="Y",1,IF(K319="T",0,"Isi Dulu"))))</f>
        <v>Isi Sasaran</v>
      </c>
      <c r="M319" s="849"/>
      <c r="N319" s="852"/>
    </row>
    <row r="320" spans="2:18" ht="15.75">
      <c r="B320" s="837"/>
      <c r="C320" s="840"/>
      <c r="D320" s="858"/>
      <c r="E320" s="855"/>
      <c r="F320" s="549">
        <v>4</v>
      </c>
      <c r="G320" s="550"/>
      <c r="H320" s="598" t="str">
        <f t="shared" si="6"/>
        <v>Belum Diisi</v>
      </c>
      <c r="I320" s="592" t="s">
        <v>26</v>
      </c>
      <c r="J320" s="593" t="str">
        <f>IF($D$317="Y/T","Isi Sasaran",IF($E$317=0,0,IF(I320="Y",1,IF(I320="T",0,"Isi Dulu"))))</f>
        <v>Isi Sasaran</v>
      </c>
      <c r="K320" s="592" t="s">
        <v>26</v>
      </c>
      <c r="L320" s="593" t="str">
        <f>IF($D$317="Y/T","Isi Sasaran",IF($E$317=0,0,IF(K320="Y",1,IF(K320="T",0,"Isi Dulu"))))</f>
        <v>Isi Sasaran</v>
      </c>
      <c r="M320" s="849"/>
      <c r="N320" s="852"/>
    </row>
    <row r="321" spans="2:14" ht="15.75">
      <c r="B321" s="838"/>
      <c r="C321" s="841"/>
      <c r="D321" s="859"/>
      <c r="E321" s="856"/>
      <c r="F321" s="569">
        <v>5</v>
      </c>
      <c r="G321" s="570"/>
      <c r="H321" s="599" t="str">
        <f t="shared" si="6"/>
        <v>Belum Diisi</v>
      </c>
      <c r="I321" s="595" t="s">
        <v>26</v>
      </c>
      <c r="J321" s="596" t="str">
        <f>IF($D$317="Y/T","Isi Sasaran",IF($E$317=0,0,IF(I321="Y",1,IF(I321="T",0,"Isi Dulu"))))</f>
        <v>Isi Sasaran</v>
      </c>
      <c r="K321" s="595" t="s">
        <v>26</v>
      </c>
      <c r="L321" s="596" t="str">
        <f>IF($D$317="Y/T","Isi Sasaran",IF($E$317=0,0,IF(K321="Y",1,IF(K321="T",0,"Isi Dulu"))))</f>
        <v>Isi Sasaran</v>
      </c>
      <c r="M321" s="850"/>
      <c r="N321" s="853"/>
    </row>
    <row r="322" spans="2:14" ht="15.75">
      <c r="B322" s="836">
        <v>3</v>
      </c>
      <c r="C322" s="839"/>
      <c r="D322" s="857" t="s">
        <v>26</v>
      </c>
      <c r="E322" s="854" t="str">
        <f>IF(D322="Y",1,IF(D322="T",0,IF(D322="Y/T","Belum diisi","Error")))</f>
        <v>Belum diisi</v>
      </c>
      <c r="F322" s="528">
        <v>1</v>
      </c>
      <c r="G322" s="529"/>
      <c r="H322" s="600" t="str">
        <f t="shared" si="6"/>
        <v>Belum Diisi</v>
      </c>
      <c r="I322" s="590" t="s">
        <v>26</v>
      </c>
      <c r="J322" s="591" t="str">
        <f>IF($D$322="Y/T","Isi Sasaran",IF($E$322=0,0,IF(I322="Y",1,IF(I322="T",0,"Isi Dulu"))))</f>
        <v>Isi Sasaran</v>
      </c>
      <c r="K322" s="590" t="s">
        <v>26</v>
      </c>
      <c r="L322" s="591" t="str">
        <f>IF($D$322="Y/T","Isi Sasaran",IF($E$322=0,0,IF(K322="Y",1,IF(K322="T",0,"Isi Dulu"))))</f>
        <v>Isi Sasaran</v>
      </c>
      <c r="M322" s="848" t="s">
        <v>26</v>
      </c>
      <c r="N322" s="851" t="str">
        <f>IF(M322="Y",1,IF(M322="T",0,IF(M322="Y/T","Belum diisi","Error")))</f>
        <v>Belum diisi</v>
      </c>
    </row>
    <row r="323" spans="2:14" ht="15.75">
      <c r="B323" s="837"/>
      <c r="C323" s="840"/>
      <c r="D323" s="858"/>
      <c r="E323" s="855"/>
      <c r="F323" s="549">
        <v>2</v>
      </c>
      <c r="G323" s="550"/>
      <c r="H323" s="598" t="str">
        <f t="shared" si="6"/>
        <v>Belum Diisi</v>
      </c>
      <c r="I323" s="592" t="s">
        <v>26</v>
      </c>
      <c r="J323" s="593" t="str">
        <f>IF($D$322="Y/T","Isi Sasaran",IF($E$322=0,0,IF(I323="Y",1,IF(I323="T",0,"Isi Dulu"))))</f>
        <v>Isi Sasaran</v>
      </c>
      <c r="K323" s="592" t="s">
        <v>26</v>
      </c>
      <c r="L323" s="593" t="str">
        <f>IF($D$322="Y/T","Isi Sasaran",IF($E$322=0,0,IF(K323="Y",1,IF(K323="T",0,"Isi Dulu"))))</f>
        <v>Isi Sasaran</v>
      </c>
      <c r="M323" s="849"/>
      <c r="N323" s="852"/>
    </row>
    <row r="324" spans="2:14" ht="15.75">
      <c r="B324" s="837"/>
      <c r="C324" s="840"/>
      <c r="D324" s="858"/>
      <c r="E324" s="855"/>
      <c r="F324" s="549">
        <v>3</v>
      </c>
      <c r="G324" s="550"/>
      <c r="H324" s="598" t="str">
        <f t="shared" si="6"/>
        <v>Belum Diisi</v>
      </c>
      <c r="I324" s="592" t="s">
        <v>26</v>
      </c>
      <c r="J324" s="593" t="str">
        <f>IF($D$322="Y/T","Isi Sasaran",IF($E$322=0,0,IF(I324="Y",1,IF(I324="T",0,"Isi Dulu"))))</f>
        <v>Isi Sasaran</v>
      </c>
      <c r="K324" s="592" t="s">
        <v>26</v>
      </c>
      <c r="L324" s="593" t="str">
        <f>IF($D$322="Y/T","Isi Sasaran",IF($E$322=0,0,IF(K324="Y",1,IF(K324="T",0,"Isi Dulu"))))</f>
        <v>Isi Sasaran</v>
      </c>
      <c r="M324" s="849"/>
      <c r="N324" s="852"/>
    </row>
    <row r="325" spans="2:14" ht="15.75">
      <c r="B325" s="837"/>
      <c r="C325" s="840"/>
      <c r="D325" s="858"/>
      <c r="E325" s="855"/>
      <c r="F325" s="549">
        <v>4</v>
      </c>
      <c r="G325" s="550"/>
      <c r="H325" s="598" t="str">
        <f t="shared" si="6"/>
        <v>Belum Diisi</v>
      </c>
      <c r="I325" s="592" t="s">
        <v>26</v>
      </c>
      <c r="J325" s="593" t="str">
        <f>IF($D$322="Y/T","Isi Sasaran",IF($E$322=0,0,IF(I325="Y",1,IF(I325="T",0,"Isi Dulu"))))</f>
        <v>Isi Sasaran</v>
      </c>
      <c r="K325" s="592" t="s">
        <v>26</v>
      </c>
      <c r="L325" s="593" t="str">
        <f>IF($D$322="Y/T","Isi Sasaran",IF($E$322=0,0,IF(K325="Y",1,IF(K325="T",0,"Isi Dulu"))))</f>
        <v>Isi Sasaran</v>
      </c>
      <c r="M325" s="849"/>
      <c r="N325" s="852"/>
    </row>
    <row r="326" spans="2:14" ht="15.75">
      <c r="B326" s="838"/>
      <c r="C326" s="841"/>
      <c r="D326" s="859"/>
      <c r="E326" s="856"/>
      <c r="F326" s="569">
        <v>5</v>
      </c>
      <c r="G326" s="570"/>
      <c r="H326" s="599" t="str">
        <f t="shared" si="6"/>
        <v>Belum Diisi</v>
      </c>
      <c r="I326" s="595" t="s">
        <v>26</v>
      </c>
      <c r="J326" s="596" t="str">
        <f>IF($D$322="Y/T","Isi Sasaran",IF($E$322=0,0,IF(I326="Y",1,IF(I326="T",0,"Isi Dulu"))))</f>
        <v>Isi Sasaran</v>
      </c>
      <c r="K326" s="595" t="s">
        <v>26</v>
      </c>
      <c r="L326" s="596" t="str">
        <f>IF($D$322="Y/T","Isi Sasaran",IF($E$322=0,0,IF(K326="Y",1,IF(K326="T",0,"Isi Dulu"))))</f>
        <v>Isi Sasaran</v>
      </c>
      <c r="M326" s="850"/>
      <c r="N326" s="853"/>
    </row>
    <row r="327" spans="2:14" ht="15.75">
      <c r="B327" s="836">
        <v>4</v>
      </c>
      <c r="C327" s="839"/>
      <c r="D327" s="857" t="s">
        <v>26</v>
      </c>
      <c r="E327" s="854" t="str">
        <f>IF(D327="Y",1,IF(D327="T",0,IF(D327="Y/T","Belum diisi","Error")))</f>
        <v>Belum diisi</v>
      </c>
      <c r="F327" s="528">
        <v>1</v>
      </c>
      <c r="G327" s="529"/>
      <c r="H327" s="600" t="str">
        <f t="shared" si="6"/>
        <v>Belum Diisi</v>
      </c>
      <c r="I327" s="590" t="s">
        <v>26</v>
      </c>
      <c r="J327" s="591" t="str">
        <f>IF($D$327="Y/T","Isi Sasaran",IF($E$327=0,0,IF(I327="Y",1,IF(I327="T",0,"Isi Dulu"))))</f>
        <v>Isi Sasaran</v>
      </c>
      <c r="K327" s="590" t="s">
        <v>26</v>
      </c>
      <c r="L327" s="591" t="str">
        <f>IF($D$327="Y/T","Isi Sasaran",IF($E$327=0,0,IF(K327="Y",1,IF(K327="T",0,"Isi Dulu"))))</f>
        <v>Isi Sasaran</v>
      </c>
      <c r="M327" s="848" t="s">
        <v>26</v>
      </c>
      <c r="N327" s="851" t="str">
        <f>IF(M327="Y",1,IF(M327="T",0,IF(M327="Y/T","Belum diisi","Error")))</f>
        <v>Belum diisi</v>
      </c>
    </row>
    <row r="328" spans="2:14" ht="15.75">
      <c r="B328" s="837"/>
      <c r="C328" s="840"/>
      <c r="D328" s="858"/>
      <c r="E328" s="855"/>
      <c r="F328" s="549">
        <v>2</v>
      </c>
      <c r="G328" s="550"/>
      <c r="H328" s="598" t="str">
        <f t="shared" si="6"/>
        <v>Belum Diisi</v>
      </c>
      <c r="I328" s="592" t="s">
        <v>26</v>
      </c>
      <c r="J328" s="593" t="str">
        <f>IF($D$327="Y/T","Isi Sasaran",IF($E$327=0,0,IF(I328="Y",1,IF(I328="T",0,"Isi Dulu"))))</f>
        <v>Isi Sasaran</v>
      </c>
      <c r="K328" s="592" t="s">
        <v>26</v>
      </c>
      <c r="L328" s="593" t="str">
        <f>IF($D$327="Y/T","Isi Sasaran",IF($E$327=0,0,IF(K328="Y",1,IF(K328="T",0,"Isi Dulu"))))</f>
        <v>Isi Sasaran</v>
      </c>
      <c r="M328" s="849"/>
      <c r="N328" s="852"/>
    </row>
    <row r="329" spans="2:14" ht="15.75">
      <c r="B329" s="837"/>
      <c r="C329" s="840"/>
      <c r="D329" s="858"/>
      <c r="E329" s="855"/>
      <c r="F329" s="549">
        <v>3</v>
      </c>
      <c r="G329" s="550"/>
      <c r="H329" s="598" t="str">
        <f t="shared" si="6"/>
        <v>Belum Diisi</v>
      </c>
      <c r="I329" s="592" t="s">
        <v>26</v>
      </c>
      <c r="J329" s="593" t="str">
        <f>IF($D$327="Y/T","Isi Sasaran",IF($E$327=0,0,IF(I329="Y",1,IF(I329="T",0,"Isi Dulu"))))</f>
        <v>Isi Sasaran</v>
      </c>
      <c r="K329" s="592" t="s">
        <v>26</v>
      </c>
      <c r="L329" s="593" t="str">
        <f>IF($D$327="Y/T","Isi Sasaran",IF($E$327=0,0,IF(K329="Y",1,IF(K329="T",0,"Isi Dulu"))))</f>
        <v>Isi Sasaran</v>
      </c>
      <c r="M329" s="849"/>
      <c r="N329" s="852"/>
    </row>
    <row r="330" spans="2:14" ht="15.75">
      <c r="B330" s="837"/>
      <c r="C330" s="840"/>
      <c r="D330" s="858"/>
      <c r="E330" s="855"/>
      <c r="F330" s="549">
        <v>4</v>
      </c>
      <c r="G330" s="550"/>
      <c r="H330" s="598" t="str">
        <f t="shared" si="6"/>
        <v>Belum Diisi</v>
      </c>
      <c r="I330" s="592" t="s">
        <v>26</v>
      </c>
      <c r="J330" s="593" t="str">
        <f>IF($D$327="Y/T","Isi Sasaran",IF($E$327=0,0,IF(I330="Y",1,IF(I330="T",0,"Isi Dulu"))))</f>
        <v>Isi Sasaran</v>
      </c>
      <c r="K330" s="592" t="s">
        <v>26</v>
      </c>
      <c r="L330" s="593" t="str">
        <f>IF($D$327="Y/T","Isi Sasaran",IF($E$327=0,0,IF(K330="Y",1,IF(K330="T",0,"Isi Dulu"))))</f>
        <v>Isi Sasaran</v>
      </c>
      <c r="M330" s="849"/>
      <c r="N330" s="852"/>
    </row>
    <row r="331" spans="2:14" ht="15.75">
      <c r="B331" s="838"/>
      <c r="C331" s="841"/>
      <c r="D331" s="859"/>
      <c r="E331" s="856"/>
      <c r="F331" s="569">
        <v>5</v>
      </c>
      <c r="G331" s="570"/>
      <c r="H331" s="599" t="str">
        <f t="shared" si="6"/>
        <v>Belum Diisi</v>
      </c>
      <c r="I331" s="595" t="s">
        <v>26</v>
      </c>
      <c r="J331" s="596" t="str">
        <f>IF($D$327="Y/T","Isi Sasaran",IF($E$327=0,0,IF(I331="Y",1,IF(I331="T",0,"Isi Dulu"))))</f>
        <v>Isi Sasaran</v>
      </c>
      <c r="K331" s="595" t="s">
        <v>26</v>
      </c>
      <c r="L331" s="596" t="str">
        <f>IF($D$327="Y/T","Isi Sasaran",IF($E$327=0,0,IF(K331="Y",1,IF(K331="T",0,"Isi Dulu"))))</f>
        <v>Isi Sasaran</v>
      </c>
      <c r="M331" s="850"/>
      <c r="N331" s="853"/>
    </row>
    <row r="332" spans="2:14" ht="15.75">
      <c r="B332" s="836">
        <v>5</v>
      </c>
      <c r="C332" s="839"/>
      <c r="D332" s="857" t="s">
        <v>26</v>
      </c>
      <c r="E332" s="854" t="str">
        <f>IF(D332="Y",1,IF(D332="T",0,IF(D332="Y/T","Belum diisi","Error")))</f>
        <v>Belum diisi</v>
      </c>
      <c r="F332" s="528">
        <v>1</v>
      </c>
      <c r="G332" s="529"/>
      <c r="H332" s="600" t="str">
        <f t="shared" si="6"/>
        <v>Belum Diisi</v>
      </c>
      <c r="I332" s="590" t="s">
        <v>26</v>
      </c>
      <c r="J332" s="591" t="str">
        <f>IF($D$332="Y/T","Isi Sasaran",IF($E$332=0,0,IF(I332="Y",1,IF(I332="T",0,"Isi Dulu"))))</f>
        <v>Isi Sasaran</v>
      </c>
      <c r="K332" s="590" t="s">
        <v>26</v>
      </c>
      <c r="L332" s="591" t="str">
        <f>IF($D$332="Y/T","Isi Sasaran",IF($E$332=0,0,IF(K332="Y",1,IF(K332="T",0,"Isi Dulu"))))</f>
        <v>Isi Sasaran</v>
      </c>
      <c r="M332" s="848" t="s">
        <v>26</v>
      </c>
      <c r="N332" s="851" t="str">
        <f>IF(M332="Y",1,IF(M332="T",0,IF(M332="Y/T","Belum diisi","Error")))</f>
        <v>Belum diisi</v>
      </c>
    </row>
    <row r="333" spans="2:14" ht="15.75">
      <c r="B333" s="837"/>
      <c r="C333" s="840"/>
      <c r="D333" s="858"/>
      <c r="E333" s="855"/>
      <c r="F333" s="549">
        <v>2</v>
      </c>
      <c r="G333" s="550"/>
      <c r="H333" s="598" t="str">
        <f t="shared" si="6"/>
        <v>Belum Diisi</v>
      </c>
      <c r="I333" s="592" t="s">
        <v>26</v>
      </c>
      <c r="J333" s="593" t="str">
        <f>IF($D$332="Y/T","Isi Sasaran",IF($E$332=0,0,IF(I333="Y",1,IF(I333="T",0,"Isi Dulu"))))</f>
        <v>Isi Sasaran</v>
      </c>
      <c r="K333" s="592" t="s">
        <v>26</v>
      </c>
      <c r="L333" s="593" t="str">
        <f>IF($D$332="Y/T","Isi Sasaran",IF($E$332=0,0,IF(K333="Y",1,IF(K333="T",0,"Isi Dulu"))))</f>
        <v>Isi Sasaran</v>
      </c>
      <c r="M333" s="849"/>
      <c r="N333" s="852"/>
    </row>
    <row r="334" spans="2:14" ht="15.75">
      <c r="B334" s="837"/>
      <c r="C334" s="840"/>
      <c r="D334" s="858"/>
      <c r="E334" s="855"/>
      <c r="F334" s="549">
        <v>3</v>
      </c>
      <c r="G334" s="550"/>
      <c r="H334" s="598" t="str">
        <f t="shared" si="6"/>
        <v>Belum Diisi</v>
      </c>
      <c r="I334" s="592" t="s">
        <v>26</v>
      </c>
      <c r="J334" s="593" t="str">
        <f>IF($D$332="Y/T","Isi Sasaran",IF($E$332=0,0,IF(I334="Y",1,IF(I334="T",0,"Isi Dulu"))))</f>
        <v>Isi Sasaran</v>
      </c>
      <c r="K334" s="592" t="s">
        <v>26</v>
      </c>
      <c r="L334" s="593" t="str">
        <f>IF($D$332="Y/T","Isi Sasaran",IF($E$332=0,0,IF(K334="Y",1,IF(K334="T",0,"Isi Dulu"))))</f>
        <v>Isi Sasaran</v>
      </c>
      <c r="M334" s="849"/>
      <c r="N334" s="852"/>
    </row>
    <row r="335" spans="2:14" ht="15.75">
      <c r="B335" s="837"/>
      <c r="C335" s="840"/>
      <c r="D335" s="858"/>
      <c r="E335" s="855"/>
      <c r="F335" s="549">
        <v>4</v>
      </c>
      <c r="G335" s="550"/>
      <c r="H335" s="598" t="str">
        <f t="shared" si="6"/>
        <v>Belum Diisi</v>
      </c>
      <c r="I335" s="592" t="s">
        <v>26</v>
      </c>
      <c r="J335" s="593" t="str">
        <f>IF($D$332="Y/T","Isi Sasaran",IF($E$332=0,0,IF(I335="Y",1,IF(I335="T",0,"Isi Dulu"))))</f>
        <v>Isi Sasaran</v>
      </c>
      <c r="K335" s="592" t="s">
        <v>26</v>
      </c>
      <c r="L335" s="593" t="str">
        <f>IF($D$332="Y/T","Isi Sasaran",IF($E$332=0,0,IF(K335="Y",1,IF(K335="T",0,"Isi Dulu"))))</f>
        <v>Isi Sasaran</v>
      </c>
      <c r="M335" s="849"/>
      <c r="N335" s="852"/>
    </row>
    <row r="336" spans="2:14" ht="15.75">
      <c r="B336" s="838"/>
      <c r="C336" s="841"/>
      <c r="D336" s="859"/>
      <c r="E336" s="856"/>
      <c r="F336" s="569">
        <v>5</v>
      </c>
      <c r="G336" s="570"/>
      <c r="H336" s="599" t="str">
        <f t="shared" si="6"/>
        <v>Belum Diisi</v>
      </c>
      <c r="I336" s="595" t="s">
        <v>26</v>
      </c>
      <c r="J336" s="596" t="str">
        <f>IF($D$332="Y/T","Isi Sasaran",IF($E$332=0,0,IF(I336="Y",1,IF(I336="T",0,"Isi Dulu"))))</f>
        <v>Isi Sasaran</v>
      </c>
      <c r="K336" s="595" t="s">
        <v>26</v>
      </c>
      <c r="L336" s="596" t="str">
        <f>IF($D$332="Y/T","Isi Sasaran",IF($E$332=0,0,IF(K336="Y",1,IF(K336="T",0,"Isi Dulu"))))</f>
        <v>Isi Sasaran</v>
      </c>
      <c r="M336" s="850"/>
      <c r="N336" s="853"/>
    </row>
    <row r="337" spans="2:14" ht="15.75">
      <c r="B337" s="836">
        <v>6</v>
      </c>
      <c r="C337" s="839"/>
      <c r="D337" s="857" t="s">
        <v>26</v>
      </c>
      <c r="E337" s="854" t="str">
        <f>IF(D337="Y",1,IF(D337="T",0,IF(D337="Y/T","Belum diisi","Error")))</f>
        <v>Belum diisi</v>
      </c>
      <c r="F337" s="528">
        <v>1</v>
      </c>
      <c r="G337" s="529"/>
      <c r="H337" s="600" t="str">
        <f t="shared" si="6"/>
        <v>Belum Diisi</v>
      </c>
      <c r="I337" s="590" t="s">
        <v>26</v>
      </c>
      <c r="J337" s="591" t="str">
        <f>IF($D$337="Y/T","Isi Sasaran",IF($E$337=0,0,IF(I337="Y",1,IF(I337="T",0,"Isi Dulu"))))</f>
        <v>Isi Sasaran</v>
      </c>
      <c r="K337" s="590" t="s">
        <v>26</v>
      </c>
      <c r="L337" s="591" t="str">
        <f>IF($D$337="Y/T","Isi Sasaran",IF($E$337=0,0,IF(K337="Y",1,IF(K337="T",0,"Isi Dulu"))))</f>
        <v>Isi Sasaran</v>
      </c>
      <c r="M337" s="848" t="s">
        <v>26</v>
      </c>
      <c r="N337" s="851" t="str">
        <f>IF(M337="Y",1,IF(M337="T",0,IF(M337="Y/T","Belum diisi","Error")))</f>
        <v>Belum diisi</v>
      </c>
    </row>
    <row r="338" spans="2:14" ht="15.75">
      <c r="B338" s="837"/>
      <c r="C338" s="840"/>
      <c r="D338" s="858"/>
      <c r="E338" s="855"/>
      <c r="F338" s="549">
        <v>2</v>
      </c>
      <c r="G338" s="550"/>
      <c r="H338" s="598" t="str">
        <f t="shared" si="6"/>
        <v>Belum Diisi</v>
      </c>
      <c r="I338" s="592" t="s">
        <v>26</v>
      </c>
      <c r="J338" s="593" t="str">
        <f>IF($D$337="Y/T","Isi Sasaran",IF($E$337=0,0,IF(I338="Y",1,IF(I338="T",0,"Isi Dulu"))))</f>
        <v>Isi Sasaran</v>
      </c>
      <c r="K338" s="592" t="s">
        <v>26</v>
      </c>
      <c r="L338" s="593" t="str">
        <f>IF($D$337="Y/T","Isi Sasaran",IF($E$337=0,0,IF(K338="Y",1,IF(K338="T",0,"Isi Dulu"))))</f>
        <v>Isi Sasaran</v>
      </c>
      <c r="M338" s="849"/>
      <c r="N338" s="852"/>
    </row>
    <row r="339" spans="2:14" ht="15.75">
      <c r="B339" s="837"/>
      <c r="C339" s="840"/>
      <c r="D339" s="858"/>
      <c r="E339" s="855"/>
      <c r="F339" s="549">
        <v>3</v>
      </c>
      <c r="G339" s="550"/>
      <c r="H339" s="598" t="str">
        <f t="shared" si="6"/>
        <v>Belum Diisi</v>
      </c>
      <c r="I339" s="592" t="s">
        <v>26</v>
      </c>
      <c r="J339" s="593" t="str">
        <f>IF($D$337="Y/T","Isi Sasaran",IF($E$337=0,0,IF(I339="Y",1,IF(I339="T",0,"Isi Dulu"))))</f>
        <v>Isi Sasaran</v>
      </c>
      <c r="K339" s="592" t="s">
        <v>26</v>
      </c>
      <c r="L339" s="593" t="str">
        <f>IF($D$337="Y/T","Isi Sasaran",IF($E$337=0,0,IF(K339="Y",1,IF(K339="T",0,"Isi Dulu"))))</f>
        <v>Isi Sasaran</v>
      </c>
      <c r="M339" s="849"/>
      <c r="N339" s="852"/>
    </row>
    <row r="340" spans="2:14" ht="15.75">
      <c r="B340" s="837"/>
      <c r="C340" s="840"/>
      <c r="D340" s="858"/>
      <c r="E340" s="855"/>
      <c r="F340" s="549">
        <v>4</v>
      </c>
      <c r="G340" s="550"/>
      <c r="H340" s="598" t="str">
        <f t="shared" si="6"/>
        <v>Belum Diisi</v>
      </c>
      <c r="I340" s="592" t="s">
        <v>26</v>
      </c>
      <c r="J340" s="593" t="str">
        <f>IF($D$337="Y/T","Isi Sasaran",IF($E$337=0,0,IF(I340="Y",1,IF(I340="T",0,"Isi Dulu"))))</f>
        <v>Isi Sasaran</v>
      </c>
      <c r="K340" s="592" t="s">
        <v>26</v>
      </c>
      <c r="L340" s="593" t="str">
        <f>IF($D$337="Y/T","Isi Sasaran",IF($E$337=0,0,IF(K340="Y",1,IF(K340="T",0,"Isi Dulu"))))</f>
        <v>Isi Sasaran</v>
      </c>
      <c r="M340" s="849"/>
      <c r="N340" s="852"/>
    </row>
    <row r="341" spans="2:14" ht="15.75">
      <c r="B341" s="838"/>
      <c r="C341" s="841"/>
      <c r="D341" s="859"/>
      <c r="E341" s="856"/>
      <c r="F341" s="569">
        <v>5</v>
      </c>
      <c r="G341" s="570"/>
      <c r="H341" s="599" t="str">
        <f t="shared" si="6"/>
        <v>Belum Diisi</v>
      </c>
      <c r="I341" s="595" t="s">
        <v>26</v>
      </c>
      <c r="J341" s="596" t="str">
        <f>IF($D$337="Y/T","Isi Sasaran",IF($E$337=0,0,IF(I341="Y",1,IF(I341="T",0,"Isi Dulu"))))</f>
        <v>Isi Sasaran</v>
      </c>
      <c r="K341" s="595" t="s">
        <v>26</v>
      </c>
      <c r="L341" s="596" t="str">
        <f>IF($D$337="Y/T","Isi Sasaran",IF($E$337=0,0,IF(K341="Y",1,IF(K341="T",0,"Isi Dulu"))))</f>
        <v>Isi Sasaran</v>
      </c>
      <c r="M341" s="850"/>
      <c r="N341" s="853"/>
    </row>
    <row r="342" spans="2:14" ht="15.75">
      <c r="B342" s="836">
        <v>7</v>
      </c>
      <c r="C342" s="839"/>
      <c r="D342" s="857" t="s">
        <v>26</v>
      </c>
      <c r="E342" s="854" t="str">
        <f>IF(D342="Y",1,IF(D342="T",0,IF(D342="Y/T","Belum diisi","Error")))</f>
        <v>Belum diisi</v>
      </c>
      <c r="F342" s="528">
        <v>1</v>
      </c>
      <c r="G342" s="529"/>
      <c r="H342" s="600" t="str">
        <f t="shared" si="6"/>
        <v>Belum Diisi</v>
      </c>
      <c r="I342" s="590" t="s">
        <v>26</v>
      </c>
      <c r="J342" s="591" t="str">
        <f>IF($D$342="Y/T","Isi Sasaran",IF($E$342=0,0,IF(I342="Y",1,IF(I342="T",0,"Isi Dulu"))))</f>
        <v>Isi Sasaran</v>
      </c>
      <c r="K342" s="590" t="s">
        <v>26</v>
      </c>
      <c r="L342" s="591" t="str">
        <f>IF($D$342="Y/T","Isi Sasaran",IF($E$342=0,0,IF(K342="Y",1,IF(K342="T",0,"Isi Dulu"))))</f>
        <v>Isi Sasaran</v>
      </c>
      <c r="M342" s="848" t="s">
        <v>26</v>
      </c>
      <c r="N342" s="851" t="str">
        <f>IF(M342="Y",1,IF(M342="T",0,IF(M342="Y/T","Belum diisi","Error")))</f>
        <v>Belum diisi</v>
      </c>
    </row>
    <row r="343" spans="2:14" ht="15.75">
      <c r="B343" s="837"/>
      <c r="C343" s="840"/>
      <c r="D343" s="858"/>
      <c r="E343" s="855"/>
      <c r="F343" s="549">
        <v>2</v>
      </c>
      <c r="G343" s="550"/>
      <c r="H343" s="598" t="str">
        <f t="shared" si="6"/>
        <v>Belum Diisi</v>
      </c>
      <c r="I343" s="592" t="s">
        <v>26</v>
      </c>
      <c r="J343" s="593" t="str">
        <f>IF($D$342="Y/T","Isi Sasaran",IF($E$342=0,0,IF(I343="Y",1,IF(I343="T",0,"Isi Dulu"))))</f>
        <v>Isi Sasaran</v>
      </c>
      <c r="K343" s="592" t="s">
        <v>26</v>
      </c>
      <c r="L343" s="593" t="str">
        <f>IF($D$342="Y/T","Isi Sasaran",IF($E$342=0,0,IF(K343="Y",1,IF(K343="T",0,"Isi Dulu"))))</f>
        <v>Isi Sasaran</v>
      </c>
      <c r="M343" s="849"/>
      <c r="N343" s="852"/>
    </row>
    <row r="344" spans="2:14" ht="15.75">
      <c r="B344" s="837"/>
      <c r="C344" s="840"/>
      <c r="D344" s="858"/>
      <c r="E344" s="855"/>
      <c r="F344" s="549">
        <v>3</v>
      </c>
      <c r="G344" s="550"/>
      <c r="H344" s="598" t="str">
        <f t="shared" si="6"/>
        <v>Belum Diisi</v>
      </c>
      <c r="I344" s="592" t="s">
        <v>26</v>
      </c>
      <c r="J344" s="593" t="str">
        <f>IF($D$342="Y/T","Isi Sasaran",IF($E$342=0,0,IF(I344="Y",1,IF(I344="T",0,"Isi Dulu"))))</f>
        <v>Isi Sasaran</v>
      </c>
      <c r="K344" s="592" t="s">
        <v>26</v>
      </c>
      <c r="L344" s="593" t="str">
        <f>IF($D$342="Y/T","Isi Sasaran",IF($E$342=0,0,IF(K344="Y",1,IF(K344="T",0,"Isi Dulu"))))</f>
        <v>Isi Sasaran</v>
      </c>
      <c r="M344" s="849"/>
      <c r="N344" s="852"/>
    </row>
    <row r="345" spans="2:14" ht="15.75">
      <c r="B345" s="837"/>
      <c r="C345" s="840"/>
      <c r="D345" s="858"/>
      <c r="E345" s="855"/>
      <c r="F345" s="549">
        <v>4</v>
      </c>
      <c r="G345" s="550"/>
      <c r="H345" s="598" t="str">
        <f t="shared" si="6"/>
        <v>Belum Diisi</v>
      </c>
      <c r="I345" s="592" t="s">
        <v>26</v>
      </c>
      <c r="J345" s="593" t="str">
        <f>IF($D$342="Y/T","Isi Sasaran",IF($E$342=0,0,IF(I345="Y",1,IF(I345="T",0,"Isi Dulu"))))</f>
        <v>Isi Sasaran</v>
      </c>
      <c r="K345" s="592" t="s">
        <v>26</v>
      </c>
      <c r="L345" s="593" t="str">
        <f>IF($D$342="Y/T","Isi Sasaran",IF($E$342=0,0,IF(K345="Y",1,IF(K345="T",0,"Isi Dulu"))))</f>
        <v>Isi Sasaran</v>
      </c>
      <c r="M345" s="849"/>
      <c r="N345" s="852"/>
    </row>
    <row r="346" spans="2:14" ht="15.75">
      <c r="B346" s="838"/>
      <c r="C346" s="841"/>
      <c r="D346" s="859"/>
      <c r="E346" s="856"/>
      <c r="F346" s="569">
        <v>5</v>
      </c>
      <c r="G346" s="570"/>
      <c r="H346" s="599" t="str">
        <f t="shared" si="6"/>
        <v>Belum Diisi</v>
      </c>
      <c r="I346" s="595" t="s">
        <v>26</v>
      </c>
      <c r="J346" s="596" t="str">
        <f>IF($D$342="Y/T","Isi Sasaran",IF($E$342=0,0,IF(I346="Y",1,IF(I346="T",0,"Isi Dulu"))))</f>
        <v>Isi Sasaran</v>
      </c>
      <c r="K346" s="595" t="s">
        <v>26</v>
      </c>
      <c r="L346" s="596" t="str">
        <f>IF($D$342="Y/T","Isi Sasaran",IF($E$342=0,0,IF(K346="Y",1,IF(K346="T",0,"Isi Dulu"))))</f>
        <v>Isi Sasaran</v>
      </c>
      <c r="M346" s="850"/>
      <c r="N346" s="853"/>
    </row>
    <row r="347" spans="2:14" ht="15.75">
      <c r="B347" s="836">
        <v>8</v>
      </c>
      <c r="C347" s="839"/>
      <c r="D347" s="857" t="s">
        <v>26</v>
      </c>
      <c r="E347" s="854" t="str">
        <f>IF(D347="Y",1,IF(D347="T",0,IF(D347="Y/T","Belum diisi","Error")))</f>
        <v>Belum diisi</v>
      </c>
      <c r="F347" s="528">
        <v>1</v>
      </c>
      <c r="G347" s="529"/>
      <c r="H347" s="600" t="str">
        <f t="shared" si="6"/>
        <v>Belum Diisi</v>
      </c>
      <c r="I347" s="590" t="s">
        <v>26</v>
      </c>
      <c r="J347" s="591" t="str">
        <f>IF($D$347="Y/T","Isi Sasaran",IF($E$347=0,0,IF(I347="Y",1,IF(I347="T",0,"Isi Dulu"))))</f>
        <v>Isi Sasaran</v>
      </c>
      <c r="K347" s="590" t="s">
        <v>26</v>
      </c>
      <c r="L347" s="591" t="str">
        <f>IF($D$347="Y/T","Isi Sasaran",IF($E$347=0,0,IF(K347="Y",1,IF(K347="T",0,"Isi Dulu"))))</f>
        <v>Isi Sasaran</v>
      </c>
      <c r="M347" s="848" t="s">
        <v>26</v>
      </c>
      <c r="N347" s="851" t="str">
        <f>IF(M347="Y",1,IF(M347="T",0,IF(M347="Y/T","Belum diisi","Error")))</f>
        <v>Belum diisi</v>
      </c>
    </row>
    <row r="348" spans="2:14" ht="15.75">
      <c r="B348" s="837"/>
      <c r="C348" s="840"/>
      <c r="D348" s="858"/>
      <c r="E348" s="855"/>
      <c r="F348" s="549">
        <v>2</v>
      </c>
      <c r="G348" s="550"/>
      <c r="H348" s="598" t="str">
        <f t="shared" si="6"/>
        <v>Belum Diisi</v>
      </c>
      <c r="I348" s="592" t="s">
        <v>26</v>
      </c>
      <c r="J348" s="593" t="str">
        <f>IF($D$347="Y/T","Isi Sasaran",IF($E$347=0,0,IF(I348="Y",1,IF(I348="T",0,"Isi Dulu"))))</f>
        <v>Isi Sasaran</v>
      </c>
      <c r="K348" s="592" t="s">
        <v>26</v>
      </c>
      <c r="L348" s="593" t="str">
        <f>IF($D$347="Y/T","Isi Sasaran",IF($E$347=0,0,IF(K348="Y",1,IF(K348="T",0,"Isi Dulu"))))</f>
        <v>Isi Sasaran</v>
      </c>
      <c r="M348" s="849"/>
      <c r="N348" s="852"/>
    </row>
    <row r="349" spans="2:14" ht="15.75">
      <c r="B349" s="837"/>
      <c r="C349" s="840"/>
      <c r="D349" s="858"/>
      <c r="E349" s="855"/>
      <c r="F349" s="549">
        <v>3</v>
      </c>
      <c r="G349" s="550"/>
      <c r="H349" s="598" t="str">
        <f t="shared" si="6"/>
        <v>Belum Diisi</v>
      </c>
      <c r="I349" s="592" t="s">
        <v>26</v>
      </c>
      <c r="J349" s="593" t="str">
        <f>IF($D$347="Y/T","Isi Sasaran",IF($E$347=0,0,IF(I349="Y",1,IF(I349="T",0,"Isi Dulu"))))</f>
        <v>Isi Sasaran</v>
      </c>
      <c r="K349" s="592" t="s">
        <v>26</v>
      </c>
      <c r="L349" s="593" t="str">
        <f>IF($D$347="Y/T","Isi Sasaran",IF($E$347=0,0,IF(K349="Y",1,IF(K349="T",0,"Isi Dulu"))))</f>
        <v>Isi Sasaran</v>
      </c>
      <c r="M349" s="849"/>
      <c r="N349" s="852"/>
    </row>
    <row r="350" spans="2:14" ht="15.75">
      <c r="B350" s="837"/>
      <c r="C350" s="840"/>
      <c r="D350" s="858"/>
      <c r="E350" s="855"/>
      <c r="F350" s="549">
        <v>4</v>
      </c>
      <c r="G350" s="550"/>
      <c r="H350" s="598" t="str">
        <f t="shared" si="6"/>
        <v>Belum Diisi</v>
      </c>
      <c r="I350" s="592" t="s">
        <v>26</v>
      </c>
      <c r="J350" s="593" t="str">
        <f>IF($D$347="Y/T","Isi Sasaran",IF($E$347=0,0,IF(I350="Y",1,IF(I350="T",0,"Isi Dulu"))))</f>
        <v>Isi Sasaran</v>
      </c>
      <c r="K350" s="592" t="s">
        <v>26</v>
      </c>
      <c r="L350" s="593" t="str">
        <f>IF($D$347="Y/T","Isi Sasaran",IF($E$347=0,0,IF(K350="Y",1,IF(K350="T",0,"Isi Dulu"))))</f>
        <v>Isi Sasaran</v>
      </c>
      <c r="M350" s="849"/>
      <c r="N350" s="852"/>
    </row>
    <row r="351" spans="2:14" ht="15.75">
      <c r="B351" s="838"/>
      <c r="C351" s="841"/>
      <c r="D351" s="859"/>
      <c r="E351" s="856"/>
      <c r="F351" s="569">
        <v>5</v>
      </c>
      <c r="G351" s="570"/>
      <c r="H351" s="599" t="str">
        <f t="shared" si="6"/>
        <v>Belum Diisi</v>
      </c>
      <c r="I351" s="595" t="s">
        <v>26</v>
      </c>
      <c r="J351" s="596" t="str">
        <f>IF($D$347="Y/T","Isi Sasaran",IF($E$347=0,0,IF(I351="Y",1,IF(I351="T",0,"Isi Dulu"))))</f>
        <v>Isi Sasaran</v>
      </c>
      <c r="K351" s="595" t="s">
        <v>26</v>
      </c>
      <c r="L351" s="596" t="str">
        <f>IF($D$347="Y/T","Isi Sasaran",IF($E$347=0,0,IF(K351="Y",1,IF(K351="T",0,"Isi Dulu"))))</f>
        <v>Isi Sasaran</v>
      </c>
      <c r="M351" s="850"/>
      <c r="N351" s="853"/>
    </row>
    <row r="352" spans="2:14" ht="15.75">
      <c r="B352" s="836">
        <v>9</v>
      </c>
      <c r="C352" s="839"/>
      <c r="D352" s="857" t="s">
        <v>26</v>
      </c>
      <c r="E352" s="854" t="str">
        <f>IF(D352="Y",1,IF(D352="T",0,IF(D352="Y/T","Belum diisi","Error")))</f>
        <v>Belum diisi</v>
      </c>
      <c r="F352" s="528">
        <v>1</v>
      </c>
      <c r="G352" s="529"/>
      <c r="H352" s="600" t="str">
        <f t="shared" si="6"/>
        <v>Belum Diisi</v>
      </c>
      <c r="I352" s="590" t="s">
        <v>26</v>
      </c>
      <c r="J352" s="591" t="str">
        <f>IF($D$352="Y/T","Isi Sasaran",IF($E$352=0,0,IF(I352="Y",1,IF(I352="T",0,"Isi Dulu"))))</f>
        <v>Isi Sasaran</v>
      </c>
      <c r="K352" s="590" t="s">
        <v>26</v>
      </c>
      <c r="L352" s="591" t="str">
        <f>IF($D$352="Y/T","Isi Sasaran",IF($E$352=0,0,IF(K352="Y",1,IF(K352="T",0,"Isi Dulu"))))</f>
        <v>Isi Sasaran</v>
      </c>
      <c r="M352" s="848" t="s">
        <v>26</v>
      </c>
      <c r="N352" s="851" t="str">
        <f>IF(M352="Y",1,IF(M352="T",0,IF(M352="Y/T","Belum diisi","Error")))</f>
        <v>Belum diisi</v>
      </c>
    </row>
    <row r="353" spans="2:14" ht="15.75">
      <c r="B353" s="837"/>
      <c r="C353" s="840"/>
      <c r="D353" s="858"/>
      <c r="E353" s="855"/>
      <c r="F353" s="549">
        <v>2</v>
      </c>
      <c r="G353" s="550"/>
      <c r="H353" s="598" t="str">
        <f t="shared" si="6"/>
        <v>Belum Diisi</v>
      </c>
      <c r="I353" s="592" t="s">
        <v>26</v>
      </c>
      <c r="J353" s="593" t="str">
        <f>IF($D$352="Y/T","Isi Sasaran",IF($E$352=0,0,IF(I353="Y",1,IF(I353="T",0,"Isi Dulu"))))</f>
        <v>Isi Sasaran</v>
      </c>
      <c r="K353" s="592" t="s">
        <v>26</v>
      </c>
      <c r="L353" s="593" t="str">
        <f>IF($D$352="Y/T","Isi Sasaran",IF($E$352=0,0,IF(K353="Y",1,IF(K353="T",0,"Isi Dulu"))))</f>
        <v>Isi Sasaran</v>
      </c>
      <c r="M353" s="849"/>
      <c r="N353" s="852"/>
    </row>
    <row r="354" spans="2:14" ht="15.75">
      <c r="B354" s="837"/>
      <c r="C354" s="840"/>
      <c r="D354" s="858"/>
      <c r="E354" s="855"/>
      <c r="F354" s="549">
        <v>3</v>
      </c>
      <c r="G354" s="550"/>
      <c r="H354" s="598" t="str">
        <f t="shared" si="6"/>
        <v>Belum Diisi</v>
      </c>
      <c r="I354" s="592" t="s">
        <v>26</v>
      </c>
      <c r="J354" s="593" t="str">
        <f>IF($D$352="Y/T","Isi Sasaran",IF($E$352=0,0,IF(I354="Y",1,IF(I354="T",0,"Isi Dulu"))))</f>
        <v>Isi Sasaran</v>
      </c>
      <c r="K354" s="592" t="s">
        <v>26</v>
      </c>
      <c r="L354" s="593" t="str">
        <f>IF($D$352="Y/T","Isi Sasaran",IF($E$352=0,0,IF(K354="Y",1,IF(K354="T",0,"Isi Dulu"))))</f>
        <v>Isi Sasaran</v>
      </c>
      <c r="M354" s="849"/>
      <c r="N354" s="852"/>
    </row>
    <row r="355" spans="2:14" ht="15.75">
      <c r="B355" s="837"/>
      <c r="C355" s="840"/>
      <c r="D355" s="858"/>
      <c r="E355" s="855"/>
      <c r="F355" s="549">
        <v>4</v>
      </c>
      <c r="G355" s="550"/>
      <c r="H355" s="598" t="str">
        <f t="shared" si="6"/>
        <v>Belum Diisi</v>
      </c>
      <c r="I355" s="592" t="s">
        <v>26</v>
      </c>
      <c r="J355" s="593" t="str">
        <f>IF($D$352="Y/T","Isi Sasaran",IF($E$352=0,0,IF(I355="Y",1,IF(I355="T",0,"Isi Dulu"))))</f>
        <v>Isi Sasaran</v>
      </c>
      <c r="K355" s="592" t="s">
        <v>26</v>
      </c>
      <c r="L355" s="593" t="str">
        <f>IF($D$352="Y/T","Isi Sasaran",IF($E$352=0,0,IF(K355="Y",1,IF(K355="T",0,"Isi Dulu"))))</f>
        <v>Isi Sasaran</v>
      </c>
      <c r="M355" s="849"/>
      <c r="N355" s="852"/>
    </row>
    <row r="356" spans="2:14" ht="15.75">
      <c r="B356" s="838"/>
      <c r="C356" s="841"/>
      <c r="D356" s="859"/>
      <c r="E356" s="856"/>
      <c r="F356" s="569">
        <v>5</v>
      </c>
      <c r="G356" s="570"/>
      <c r="H356" s="599" t="str">
        <f t="shared" si="6"/>
        <v>Belum Diisi</v>
      </c>
      <c r="I356" s="595" t="s">
        <v>26</v>
      </c>
      <c r="J356" s="596" t="str">
        <f>IF($D$352="Y/T","Isi Sasaran",IF($E$352=0,0,IF(I356="Y",1,IF(I356="T",0,"Isi Dulu"))))</f>
        <v>Isi Sasaran</v>
      </c>
      <c r="K356" s="595" t="s">
        <v>26</v>
      </c>
      <c r="L356" s="596" t="str">
        <f>IF($D$352="Y/T","Isi Sasaran",IF($E$352=0,0,IF(K356="Y",1,IF(K356="T",0,"Isi Dulu"))))</f>
        <v>Isi Sasaran</v>
      </c>
      <c r="M356" s="850"/>
      <c r="N356" s="853"/>
    </row>
    <row r="357" spans="2:14" ht="15.75">
      <c r="B357" s="836">
        <v>10</v>
      </c>
      <c r="C357" s="839"/>
      <c r="D357" s="857" t="s">
        <v>26</v>
      </c>
      <c r="E357" s="854" t="str">
        <f>IF(D357="Y",1,IF(D357="T",0,IF(D357="Y/T","Belum diisi","Error")))</f>
        <v>Belum diisi</v>
      </c>
      <c r="F357" s="528">
        <v>1</v>
      </c>
      <c r="G357" s="529"/>
      <c r="H357" s="600" t="str">
        <f t="shared" si="6"/>
        <v>Belum Diisi</v>
      </c>
      <c r="I357" s="590" t="s">
        <v>26</v>
      </c>
      <c r="J357" s="591" t="str">
        <f>IF($D$357="Y/T","Isi Sasaran",IF($E$357=0,0,IF(I357="Y",1,IF(I357="T",0,"Isi Dulu"))))</f>
        <v>Isi Sasaran</v>
      </c>
      <c r="K357" s="590" t="s">
        <v>26</v>
      </c>
      <c r="L357" s="591" t="str">
        <f>IF($D$357="Y/T","Isi Sasaran",IF($E$357=0,0,IF(K357="Y",1,IF(K357="T",0,"Isi Dulu"))))</f>
        <v>Isi Sasaran</v>
      </c>
      <c r="M357" s="848" t="s">
        <v>26</v>
      </c>
      <c r="N357" s="851" t="str">
        <f>IF(M357="Y",1,IF(M357="T",0,IF(M357="Y/T","Belum diisi","Error")))</f>
        <v>Belum diisi</v>
      </c>
    </row>
    <row r="358" spans="2:14" ht="15.75">
      <c r="B358" s="837"/>
      <c r="C358" s="840"/>
      <c r="D358" s="858"/>
      <c r="E358" s="855"/>
      <c r="F358" s="549">
        <v>2</v>
      </c>
      <c r="G358" s="550"/>
      <c r="H358" s="598" t="str">
        <f t="shared" si="6"/>
        <v>Belum Diisi</v>
      </c>
      <c r="I358" s="592" t="s">
        <v>26</v>
      </c>
      <c r="J358" s="593" t="str">
        <f>IF($D$357="Y/T","Isi Sasaran",IF($E$357=0,0,IF(I358="Y",1,IF(I358="T",0,"Isi Dulu"))))</f>
        <v>Isi Sasaran</v>
      </c>
      <c r="K358" s="592" t="s">
        <v>26</v>
      </c>
      <c r="L358" s="593" t="str">
        <f>IF($D$357="Y/T","Isi Sasaran",IF($E$357=0,0,IF(K358="Y",1,IF(K358="T",0,"Isi Dulu"))))</f>
        <v>Isi Sasaran</v>
      </c>
      <c r="M358" s="849"/>
      <c r="N358" s="852"/>
    </row>
    <row r="359" spans="2:14" ht="15.75">
      <c r="B359" s="837"/>
      <c r="C359" s="840"/>
      <c r="D359" s="858"/>
      <c r="E359" s="855"/>
      <c r="F359" s="549">
        <v>3</v>
      </c>
      <c r="G359" s="550"/>
      <c r="H359" s="598" t="str">
        <f t="shared" si="6"/>
        <v>Belum Diisi</v>
      </c>
      <c r="I359" s="592" t="s">
        <v>26</v>
      </c>
      <c r="J359" s="593" t="str">
        <f>IF($D$357="Y/T","Isi Sasaran",IF($E$357=0,0,IF(I359="Y",1,IF(I359="T",0,"Isi Dulu"))))</f>
        <v>Isi Sasaran</v>
      </c>
      <c r="K359" s="592" t="s">
        <v>26</v>
      </c>
      <c r="L359" s="593" t="str">
        <f>IF($D$357="Y/T","Isi Sasaran",IF($E$357=0,0,IF(K359="Y",1,IF(K359="T",0,"Isi Dulu"))))</f>
        <v>Isi Sasaran</v>
      </c>
      <c r="M359" s="849"/>
      <c r="N359" s="852"/>
    </row>
    <row r="360" spans="2:14" ht="15.75">
      <c r="B360" s="837"/>
      <c r="C360" s="840"/>
      <c r="D360" s="858"/>
      <c r="E360" s="855"/>
      <c r="F360" s="549">
        <v>4</v>
      </c>
      <c r="G360" s="550"/>
      <c r="H360" s="598" t="str">
        <f t="shared" si="6"/>
        <v>Belum Diisi</v>
      </c>
      <c r="I360" s="592" t="s">
        <v>26</v>
      </c>
      <c r="J360" s="593" t="str">
        <f>IF($D$357="Y/T","Isi Sasaran",IF($E$357=0,0,IF(I360="Y",1,IF(I360="T",0,"Isi Dulu"))))</f>
        <v>Isi Sasaran</v>
      </c>
      <c r="K360" s="592" t="s">
        <v>26</v>
      </c>
      <c r="L360" s="593" t="str">
        <f>IF($D$357="Y/T","Isi Sasaran",IF($E$357=0,0,IF(K360="Y",1,IF(K360="T",0,"Isi Dulu"))))</f>
        <v>Isi Sasaran</v>
      </c>
      <c r="M360" s="849"/>
      <c r="N360" s="852"/>
    </row>
    <row r="361" spans="2:14" ht="15.75">
      <c r="B361" s="838"/>
      <c r="C361" s="841"/>
      <c r="D361" s="859"/>
      <c r="E361" s="856"/>
      <c r="F361" s="569">
        <v>5</v>
      </c>
      <c r="G361" s="570"/>
      <c r="H361" s="599" t="str">
        <f t="shared" si="6"/>
        <v>Belum Diisi</v>
      </c>
      <c r="I361" s="595" t="s">
        <v>26</v>
      </c>
      <c r="J361" s="596" t="str">
        <f>IF($D$357="Y/T","Isi Sasaran",IF($E$357=0,0,IF(I361="Y",1,IF(I361="T",0,"Isi Dulu"))))</f>
        <v>Isi Sasaran</v>
      </c>
      <c r="K361" s="595" t="s">
        <v>26</v>
      </c>
      <c r="L361" s="596" t="str">
        <f>IF($D$357="Y/T","Isi Sasaran",IF($E$357=0,0,IF(K361="Y",1,IF(K361="T",0,"Isi Dulu"))))</f>
        <v>Isi Sasaran</v>
      </c>
      <c r="M361" s="850"/>
      <c r="N361" s="853"/>
    </row>
    <row r="362" spans="2:14" ht="15.75">
      <c r="B362" s="836">
        <v>11</v>
      </c>
      <c r="C362" s="839"/>
      <c r="D362" s="857" t="s">
        <v>26</v>
      </c>
      <c r="E362" s="854" t="str">
        <f>IF(D362="Y",1,IF(D362="T",0,IF(D362="Y/T","Belum diisi","Error")))</f>
        <v>Belum diisi</v>
      </c>
      <c r="F362" s="528">
        <v>1</v>
      </c>
      <c r="G362" s="529"/>
      <c r="H362" s="600" t="str">
        <f t="shared" si="6"/>
        <v>Belum Diisi</v>
      </c>
      <c r="I362" s="590" t="s">
        <v>26</v>
      </c>
      <c r="J362" s="591" t="str">
        <f>IF($D$362="Y/T","Isi Sasaran",IF($E$362=0,0,IF(I362="Y",1,IF(I362="T",0,"Isi Dulu"))))</f>
        <v>Isi Sasaran</v>
      </c>
      <c r="K362" s="590" t="s">
        <v>26</v>
      </c>
      <c r="L362" s="591" t="str">
        <f>IF($D$362="Y/T","Isi Sasaran",IF($E$362=0,0,IF(K362="Y",1,IF(K362="T",0,"Isi Dulu"))))</f>
        <v>Isi Sasaran</v>
      </c>
      <c r="M362" s="848" t="s">
        <v>26</v>
      </c>
      <c r="N362" s="851" t="str">
        <f>IF(M362="Y",1,IF(M362="T",0,IF(M362="Y/T","Belum diisi","Error")))</f>
        <v>Belum diisi</v>
      </c>
    </row>
    <row r="363" spans="2:14" ht="15.75">
      <c r="B363" s="837"/>
      <c r="C363" s="840"/>
      <c r="D363" s="858"/>
      <c r="E363" s="855"/>
      <c r="F363" s="549">
        <v>2</v>
      </c>
      <c r="G363" s="550"/>
      <c r="H363" s="598" t="str">
        <f t="shared" si="6"/>
        <v>Belum Diisi</v>
      </c>
      <c r="I363" s="592" t="s">
        <v>26</v>
      </c>
      <c r="J363" s="593" t="str">
        <f>IF($D$362="Y/T","Isi Sasaran",IF($E$362=0,0,IF(I363="Y",1,IF(I363="T",0,"Isi Dulu"))))</f>
        <v>Isi Sasaran</v>
      </c>
      <c r="K363" s="592" t="s">
        <v>26</v>
      </c>
      <c r="L363" s="593" t="str">
        <f>IF($D$362="Y/T","Isi Sasaran",IF($E$362=0,0,IF(K363="Y",1,IF(K363="T",0,"Isi Dulu"))))</f>
        <v>Isi Sasaran</v>
      </c>
      <c r="M363" s="849"/>
      <c r="N363" s="852"/>
    </row>
    <row r="364" spans="2:14" ht="15.75">
      <c r="B364" s="837"/>
      <c r="C364" s="840"/>
      <c r="D364" s="858"/>
      <c r="E364" s="855"/>
      <c r="F364" s="549">
        <v>3</v>
      </c>
      <c r="G364" s="550"/>
      <c r="H364" s="598" t="str">
        <f t="shared" si="6"/>
        <v>Belum Diisi</v>
      </c>
      <c r="I364" s="592" t="s">
        <v>26</v>
      </c>
      <c r="J364" s="593" t="str">
        <f>IF($D$362="Y/T","Isi Sasaran",IF($E$362=0,0,IF(I364="Y",1,IF(I364="T",0,"Isi Dulu"))))</f>
        <v>Isi Sasaran</v>
      </c>
      <c r="K364" s="592" t="s">
        <v>26</v>
      </c>
      <c r="L364" s="593" t="str">
        <f>IF($D$362="Y/T","Isi Sasaran",IF($E$362=0,0,IF(K364="Y",1,IF(K364="T",0,"Isi Dulu"))))</f>
        <v>Isi Sasaran</v>
      </c>
      <c r="M364" s="849"/>
      <c r="N364" s="852"/>
    </row>
    <row r="365" spans="2:14" ht="15.75">
      <c r="B365" s="837"/>
      <c r="C365" s="840"/>
      <c r="D365" s="858"/>
      <c r="E365" s="855"/>
      <c r="F365" s="549">
        <v>4</v>
      </c>
      <c r="G365" s="550"/>
      <c r="H365" s="598" t="str">
        <f t="shared" si="6"/>
        <v>Belum Diisi</v>
      </c>
      <c r="I365" s="592" t="s">
        <v>26</v>
      </c>
      <c r="J365" s="593" t="str">
        <f>IF($D$362="Y/T","Isi Sasaran",IF($E$362=0,0,IF(I365="Y",1,IF(I365="T",0,"Isi Dulu"))))</f>
        <v>Isi Sasaran</v>
      </c>
      <c r="K365" s="592" t="s">
        <v>26</v>
      </c>
      <c r="L365" s="593" t="str">
        <f>IF($D$362="Y/T","Isi Sasaran",IF($E$362=0,0,IF(K365="Y",1,IF(K365="T",0,"Isi Dulu"))))</f>
        <v>Isi Sasaran</v>
      </c>
      <c r="M365" s="849"/>
      <c r="N365" s="852"/>
    </row>
    <row r="366" spans="2:14" ht="15.75">
      <c r="B366" s="838"/>
      <c r="C366" s="841"/>
      <c r="D366" s="859"/>
      <c r="E366" s="856"/>
      <c r="F366" s="569">
        <v>5</v>
      </c>
      <c r="G366" s="570"/>
      <c r="H366" s="599" t="str">
        <f t="shared" si="6"/>
        <v>Belum Diisi</v>
      </c>
      <c r="I366" s="595" t="s">
        <v>26</v>
      </c>
      <c r="J366" s="596" t="str">
        <f>IF($D$362="Y/T","Isi Sasaran",IF($E$362=0,0,IF(I366="Y",1,IF(I366="T",0,"Isi Dulu"))))</f>
        <v>Isi Sasaran</v>
      </c>
      <c r="K366" s="595" t="s">
        <v>26</v>
      </c>
      <c r="L366" s="596" t="str">
        <f>IF($D$362="Y/T","Isi Sasaran",IF($E$362=0,0,IF(K366="Y",1,IF(K366="T",0,"Isi Dulu"))))</f>
        <v>Isi Sasaran</v>
      </c>
      <c r="M366" s="850"/>
      <c r="N366" s="853"/>
    </row>
    <row r="367" spans="2:14" ht="15.75">
      <c r="B367" s="836">
        <v>12</v>
      </c>
      <c r="C367" s="839"/>
      <c r="D367" s="857" t="s">
        <v>26</v>
      </c>
      <c r="E367" s="854" t="str">
        <f>IF(D367="Y",1,IF(D367="T",0,IF(D367="Y/T","Belum diisi","Error")))</f>
        <v>Belum diisi</v>
      </c>
      <c r="F367" s="528">
        <v>1</v>
      </c>
      <c r="G367" s="529"/>
      <c r="H367" s="600" t="str">
        <f t="shared" si="6"/>
        <v>Belum Diisi</v>
      </c>
      <c r="I367" s="590" t="s">
        <v>26</v>
      </c>
      <c r="J367" s="591" t="str">
        <f>IF($D$367="Y/T","Isi Sasaran",IF($E$367=0,0,IF(I367="Y",1,IF(I367="T",0,"Isi Dulu"))))</f>
        <v>Isi Sasaran</v>
      </c>
      <c r="K367" s="590" t="s">
        <v>26</v>
      </c>
      <c r="L367" s="591" t="str">
        <f>IF($D$367="Y/T","Isi Sasaran",IF($E$367=0,0,IF(K367="Y",1,IF(K367="T",0,"Isi Dulu"))))</f>
        <v>Isi Sasaran</v>
      </c>
      <c r="M367" s="848" t="s">
        <v>26</v>
      </c>
      <c r="N367" s="851" t="str">
        <f>IF(M367="Y",1,IF(M367="T",0,IF(M367="Y/T","Belum diisi","Error")))</f>
        <v>Belum diisi</v>
      </c>
    </row>
    <row r="368" spans="2:14" ht="15.75">
      <c r="B368" s="837"/>
      <c r="C368" s="840"/>
      <c r="D368" s="858"/>
      <c r="E368" s="855"/>
      <c r="F368" s="549">
        <v>2</v>
      </c>
      <c r="G368" s="550"/>
      <c r="H368" s="598" t="str">
        <f t="shared" si="6"/>
        <v>Belum Diisi</v>
      </c>
      <c r="I368" s="592" t="s">
        <v>26</v>
      </c>
      <c r="J368" s="593" t="str">
        <f>IF($D$367="Y/T","Isi Sasaran",IF($E$367=0,0,IF(I368="Y",1,IF(I368="T",0,"Isi Dulu"))))</f>
        <v>Isi Sasaran</v>
      </c>
      <c r="K368" s="592" t="s">
        <v>26</v>
      </c>
      <c r="L368" s="593" t="str">
        <f>IF($D$367="Y/T","Isi Sasaran",IF($E$367=0,0,IF(K368="Y",1,IF(K368="T",0,"Isi Dulu"))))</f>
        <v>Isi Sasaran</v>
      </c>
      <c r="M368" s="849"/>
      <c r="N368" s="852"/>
    </row>
    <row r="369" spans="2:14" ht="15.75">
      <c r="B369" s="837"/>
      <c r="C369" s="840"/>
      <c r="D369" s="858"/>
      <c r="E369" s="855"/>
      <c r="F369" s="549">
        <v>3</v>
      </c>
      <c r="G369" s="550"/>
      <c r="H369" s="598" t="str">
        <f t="shared" si="6"/>
        <v>Belum Diisi</v>
      </c>
      <c r="I369" s="592" t="s">
        <v>26</v>
      </c>
      <c r="J369" s="593" t="str">
        <f>IF($D$367="Y/T","Isi Sasaran",IF($E$367=0,0,IF(I369="Y",1,IF(I369="T",0,"Isi Dulu"))))</f>
        <v>Isi Sasaran</v>
      </c>
      <c r="K369" s="592" t="s">
        <v>26</v>
      </c>
      <c r="L369" s="593" t="str">
        <f>IF($D$367="Y/T","Isi Sasaran",IF($E$367=0,0,IF(K369="Y",1,IF(K369="T",0,"Isi Dulu"))))</f>
        <v>Isi Sasaran</v>
      </c>
      <c r="M369" s="849"/>
      <c r="N369" s="852"/>
    </row>
    <row r="370" spans="2:14" ht="15.75">
      <c r="B370" s="837"/>
      <c r="C370" s="840"/>
      <c r="D370" s="858"/>
      <c r="E370" s="855"/>
      <c r="F370" s="549">
        <v>4</v>
      </c>
      <c r="G370" s="550"/>
      <c r="H370" s="598" t="str">
        <f t="shared" si="6"/>
        <v>Belum Diisi</v>
      </c>
      <c r="I370" s="592" t="s">
        <v>26</v>
      </c>
      <c r="J370" s="593" t="str">
        <f>IF($D$367="Y/T","Isi Sasaran",IF($E$367=0,0,IF(I370="Y",1,IF(I370="T",0,"Isi Dulu"))))</f>
        <v>Isi Sasaran</v>
      </c>
      <c r="K370" s="592" t="s">
        <v>26</v>
      </c>
      <c r="L370" s="593" t="str">
        <f>IF($D$367="Y/T","Isi Sasaran",IF($E$367=0,0,IF(K370="Y",1,IF(K370="T",0,"Isi Dulu"))))</f>
        <v>Isi Sasaran</v>
      </c>
      <c r="M370" s="849"/>
      <c r="N370" s="852"/>
    </row>
    <row r="371" spans="2:14" ht="15.75">
      <c r="B371" s="838"/>
      <c r="C371" s="841"/>
      <c r="D371" s="859"/>
      <c r="E371" s="856"/>
      <c r="F371" s="569">
        <v>5</v>
      </c>
      <c r="G371" s="570"/>
      <c r="H371" s="599" t="str">
        <f t="shared" si="6"/>
        <v>Belum Diisi</v>
      </c>
      <c r="I371" s="595" t="s">
        <v>26</v>
      </c>
      <c r="J371" s="596" t="str">
        <f>IF($D$367="Y/T","Isi Sasaran",IF($E$367=0,0,IF(I371="Y",1,IF(I371="T",0,"Isi Dulu"))))</f>
        <v>Isi Sasaran</v>
      </c>
      <c r="K371" s="595" t="s">
        <v>26</v>
      </c>
      <c r="L371" s="596" t="str">
        <f>IF($D$367="Y/T","Isi Sasaran",IF($E$367=0,0,IF(K371="Y",1,IF(K371="T",0,"Isi Dulu"))))</f>
        <v>Isi Sasaran</v>
      </c>
      <c r="M371" s="850"/>
      <c r="N371" s="853"/>
    </row>
    <row r="372" spans="2:14" ht="15.75">
      <c r="B372" s="836">
        <v>13</v>
      </c>
      <c r="C372" s="839"/>
      <c r="D372" s="857" t="s">
        <v>26</v>
      </c>
      <c r="E372" s="854" t="str">
        <f>IF(D372="Y",1,IF(D372="T",0,IF(D372="Y/T","Belum diisi","Error")))</f>
        <v>Belum diisi</v>
      </c>
      <c r="F372" s="528">
        <v>1</v>
      </c>
      <c r="G372" s="529"/>
      <c r="H372" s="600" t="str">
        <f t="shared" si="6"/>
        <v>Belum Diisi</v>
      </c>
      <c r="I372" s="590" t="s">
        <v>26</v>
      </c>
      <c r="J372" s="591" t="str">
        <f>IF($D$372="Y/T","Isi Sasaran",IF($E$372=0,0,IF(I372="Y",1,IF(I372="T",0,"Isi Dulu"))))</f>
        <v>Isi Sasaran</v>
      </c>
      <c r="K372" s="590" t="s">
        <v>26</v>
      </c>
      <c r="L372" s="591" t="str">
        <f>IF($D$372="Y/T","Isi Sasaran",IF($E$372=0,0,IF(K372="Y",1,IF(K372="T",0,"Isi Dulu"))))</f>
        <v>Isi Sasaran</v>
      </c>
      <c r="M372" s="848" t="s">
        <v>26</v>
      </c>
      <c r="N372" s="851" t="str">
        <f>IF(M372="Y",1,IF(M372="T",0,IF(M372="Y/T","Belum diisi","Error")))</f>
        <v>Belum diisi</v>
      </c>
    </row>
    <row r="373" spans="2:14" ht="15.75">
      <c r="B373" s="837"/>
      <c r="C373" s="840"/>
      <c r="D373" s="858"/>
      <c r="E373" s="855"/>
      <c r="F373" s="549">
        <v>2</v>
      </c>
      <c r="G373" s="550"/>
      <c r="H373" s="598" t="str">
        <f t="shared" si="6"/>
        <v>Belum Diisi</v>
      </c>
      <c r="I373" s="592" t="s">
        <v>26</v>
      </c>
      <c r="J373" s="593" t="str">
        <f>IF($D$372="Y/T","Isi Sasaran",IF($E$372=0,0,IF(I373="Y",1,IF(I373="T",0,"Isi Dulu"))))</f>
        <v>Isi Sasaran</v>
      </c>
      <c r="K373" s="592" t="s">
        <v>26</v>
      </c>
      <c r="L373" s="593" t="str">
        <f>IF($D$372="Y/T","Isi Sasaran",IF($E$372=0,0,IF(K373="Y",1,IF(K373="T",0,"Isi Dulu"))))</f>
        <v>Isi Sasaran</v>
      </c>
      <c r="M373" s="849"/>
      <c r="N373" s="852"/>
    </row>
    <row r="374" spans="2:14" ht="15.75">
      <c r="B374" s="837"/>
      <c r="C374" s="840"/>
      <c r="D374" s="858"/>
      <c r="E374" s="855"/>
      <c r="F374" s="549">
        <v>3</v>
      </c>
      <c r="G374" s="550"/>
      <c r="H374" s="598" t="str">
        <f t="shared" si="6"/>
        <v>Belum Diisi</v>
      </c>
      <c r="I374" s="592" t="s">
        <v>26</v>
      </c>
      <c r="J374" s="593" t="str">
        <f>IF($D$372="Y/T","Isi Sasaran",IF($E$372=0,0,IF(I374="Y",1,IF(I374="T",0,"Isi Dulu"))))</f>
        <v>Isi Sasaran</v>
      </c>
      <c r="K374" s="592" t="s">
        <v>26</v>
      </c>
      <c r="L374" s="593" t="str">
        <f>IF($D$372="Y/T","Isi Sasaran",IF($E$372=0,0,IF(K374="Y",1,IF(K374="T",0,"Isi Dulu"))))</f>
        <v>Isi Sasaran</v>
      </c>
      <c r="M374" s="849"/>
      <c r="N374" s="852"/>
    </row>
    <row r="375" spans="2:14" ht="15.75">
      <c r="B375" s="837"/>
      <c r="C375" s="840"/>
      <c r="D375" s="858"/>
      <c r="E375" s="855"/>
      <c r="F375" s="549">
        <v>4</v>
      </c>
      <c r="G375" s="550"/>
      <c r="H375" s="598" t="str">
        <f t="shared" si="6"/>
        <v>Belum Diisi</v>
      </c>
      <c r="I375" s="592" t="s">
        <v>26</v>
      </c>
      <c r="J375" s="593" t="str">
        <f>IF($D$372="Y/T","Isi Sasaran",IF($E$372=0,0,IF(I375="Y",1,IF(I375="T",0,"Isi Dulu"))))</f>
        <v>Isi Sasaran</v>
      </c>
      <c r="K375" s="592" t="s">
        <v>26</v>
      </c>
      <c r="L375" s="593" t="str">
        <f>IF($D$372="Y/T","Isi Sasaran",IF($E$372=0,0,IF(K375="Y",1,IF(K375="T",0,"Isi Dulu"))))</f>
        <v>Isi Sasaran</v>
      </c>
      <c r="M375" s="849"/>
      <c r="N375" s="852"/>
    </row>
    <row r="376" spans="2:14" ht="15.75">
      <c r="B376" s="838"/>
      <c r="C376" s="841"/>
      <c r="D376" s="859"/>
      <c r="E376" s="856"/>
      <c r="F376" s="569">
        <v>5</v>
      </c>
      <c r="G376" s="570"/>
      <c r="H376" s="599" t="str">
        <f t="shared" ref="H376:H411" si="7">IF(OR(J376="Isi Dulu",L376="Isi Dulu",J376="Isi Sasaran",L376="Isi Sasaran"),"Belum Diisi",IF(SUM(J376,L376)=2,1,IF(SUM(J376,L376)=1,0,IF(SUM(J376,L376)=0,0,"Error"))))</f>
        <v>Belum Diisi</v>
      </c>
      <c r="I376" s="595" t="s">
        <v>26</v>
      </c>
      <c r="J376" s="596" t="str">
        <f>IF($D$372="Y/T","Isi Sasaran",IF($E$372=0,0,IF(I376="Y",1,IF(I376="T",0,"Isi Dulu"))))</f>
        <v>Isi Sasaran</v>
      </c>
      <c r="K376" s="595" t="s">
        <v>26</v>
      </c>
      <c r="L376" s="596" t="str">
        <f>IF($D$372="Y/T","Isi Sasaran",IF($E$372=0,0,IF(K376="Y",1,IF(K376="T",0,"Isi Dulu"))))</f>
        <v>Isi Sasaran</v>
      </c>
      <c r="M376" s="850"/>
      <c r="N376" s="853"/>
    </row>
    <row r="377" spans="2:14" ht="15.75">
      <c r="B377" s="836">
        <v>14</v>
      </c>
      <c r="C377" s="839"/>
      <c r="D377" s="857" t="s">
        <v>26</v>
      </c>
      <c r="E377" s="854" t="str">
        <f>IF(D377="Y",1,IF(D377="T",0,IF(D377="Y/T","Belum diisi","Error")))</f>
        <v>Belum diisi</v>
      </c>
      <c r="F377" s="528">
        <v>1</v>
      </c>
      <c r="G377" s="529"/>
      <c r="H377" s="600" t="str">
        <f t="shared" si="7"/>
        <v>Belum Diisi</v>
      </c>
      <c r="I377" s="590" t="s">
        <v>26</v>
      </c>
      <c r="J377" s="591" t="str">
        <f>IF($D$377="Y/T","Isi Sasaran",IF($E$377=0,0,IF(I377="Y",1,IF(I377="T",0,"Isi Dulu"))))</f>
        <v>Isi Sasaran</v>
      </c>
      <c r="K377" s="590" t="s">
        <v>26</v>
      </c>
      <c r="L377" s="591" t="str">
        <f>IF($D$377="Y/T","Isi Sasaran",IF($E$377=0,0,IF(K377="Y",1,IF(K377="T",0,"Isi Dulu"))))</f>
        <v>Isi Sasaran</v>
      </c>
      <c r="M377" s="848" t="s">
        <v>26</v>
      </c>
      <c r="N377" s="851" t="str">
        <f>IF(M377="Y",1,IF(M377="T",0,IF(M377="Y/T","Belum diisi","Error")))</f>
        <v>Belum diisi</v>
      </c>
    </row>
    <row r="378" spans="2:14" ht="15.75">
      <c r="B378" s="837"/>
      <c r="C378" s="840"/>
      <c r="D378" s="858"/>
      <c r="E378" s="855"/>
      <c r="F378" s="549">
        <v>2</v>
      </c>
      <c r="G378" s="550"/>
      <c r="H378" s="598" t="str">
        <f t="shared" si="7"/>
        <v>Belum Diisi</v>
      </c>
      <c r="I378" s="592" t="s">
        <v>26</v>
      </c>
      <c r="J378" s="593" t="str">
        <f>IF($D$377="Y/T","Isi Sasaran",IF($E$377=0,0,IF(I378="Y",1,IF(I378="T",0,"Isi Dulu"))))</f>
        <v>Isi Sasaran</v>
      </c>
      <c r="K378" s="592" t="s">
        <v>26</v>
      </c>
      <c r="L378" s="593" t="str">
        <f>IF($D$377="Y/T","Isi Sasaran",IF($E$377=0,0,IF(K378="Y",1,IF(K378="T",0,"Isi Dulu"))))</f>
        <v>Isi Sasaran</v>
      </c>
      <c r="M378" s="849"/>
      <c r="N378" s="852"/>
    </row>
    <row r="379" spans="2:14" ht="15.75">
      <c r="B379" s="837"/>
      <c r="C379" s="840"/>
      <c r="D379" s="858"/>
      <c r="E379" s="855"/>
      <c r="F379" s="549">
        <v>3</v>
      </c>
      <c r="G379" s="550"/>
      <c r="H379" s="598" t="str">
        <f t="shared" si="7"/>
        <v>Belum Diisi</v>
      </c>
      <c r="I379" s="592" t="s">
        <v>26</v>
      </c>
      <c r="J379" s="593" t="str">
        <f>IF($D$377="Y/T","Isi Sasaran",IF($E$377=0,0,IF(I379="Y",1,IF(I379="T",0,"Isi Dulu"))))</f>
        <v>Isi Sasaran</v>
      </c>
      <c r="K379" s="592" t="s">
        <v>26</v>
      </c>
      <c r="L379" s="593" t="str">
        <f>IF($D$377="Y/T","Isi Sasaran",IF($E$377=0,0,IF(K379="Y",1,IF(K379="T",0,"Isi Dulu"))))</f>
        <v>Isi Sasaran</v>
      </c>
      <c r="M379" s="849"/>
      <c r="N379" s="852"/>
    </row>
    <row r="380" spans="2:14" ht="15.75">
      <c r="B380" s="837"/>
      <c r="C380" s="840"/>
      <c r="D380" s="858"/>
      <c r="E380" s="855"/>
      <c r="F380" s="549">
        <v>4</v>
      </c>
      <c r="G380" s="550"/>
      <c r="H380" s="598" t="str">
        <f t="shared" si="7"/>
        <v>Belum Diisi</v>
      </c>
      <c r="I380" s="592" t="s">
        <v>26</v>
      </c>
      <c r="J380" s="593" t="str">
        <f>IF($D$377="Y/T","Isi Sasaran",IF($E$377=0,0,IF(I380="Y",1,IF(I380="T",0,"Isi Dulu"))))</f>
        <v>Isi Sasaran</v>
      </c>
      <c r="K380" s="592" t="s">
        <v>26</v>
      </c>
      <c r="L380" s="593" t="str">
        <f>IF($D$377="Y/T","Isi Sasaran",IF($E$377=0,0,IF(K380="Y",1,IF(K380="T",0,"Isi Dulu"))))</f>
        <v>Isi Sasaran</v>
      </c>
      <c r="M380" s="849"/>
      <c r="N380" s="852"/>
    </row>
    <row r="381" spans="2:14" ht="15.75">
      <c r="B381" s="838"/>
      <c r="C381" s="841"/>
      <c r="D381" s="859"/>
      <c r="E381" s="856"/>
      <c r="F381" s="569">
        <v>5</v>
      </c>
      <c r="G381" s="570"/>
      <c r="H381" s="599" t="str">
        <f t="shared" si="7"/>
        <v>Belum Diisi</v>
      </c>
      <c r="I381" s="595" t="s">
        <v>26</v>
      </c>
      <c r="J381" s="596" t="str">
        <f>IF($D$377="Y/T","Isi Sasaran",IF($E$377=0,0,IF(I381="Y",1,IF(I381="T",0,"Isi Dulu"))))</f>
        <v>Isi Sasaran</v>
      </c>
      <c r="K381" s="595" t="s">
        <v>26</v>
      </c>
      <c r="L381" s="596" t="str">
        <f>IF($D$377="Y/T","Isi Sasaran",IF($E$377=0,0,IF(K381="Y",1,IF(K381="T",0,"Isi Dulu"))))</f>
        <v>Isi Sasaran</v>
      </c>
      <c r="M381" s="850"/>
      <c r="N381" s="853"/>
    </row>
    <row r="382" spans="2:14" ht="15.75">
      <c r="B382" s="836">
        <v>15</v>
      </c>
      <c r="C382" s="839"/>
      <c r="D382" s="857" t="s">
        <v>26</v>
      </c>
      <c r="E382" s="854" t="str">
        <f>IF(D382="Y",1,IF(D382="T",0,IF(D382="Y/T","Belum diisi","Error")))</f>
        <v>Belum diisi</v>
      </c>
      <c r="F382" s="528">
        <v>1</v>
      </c>
      <c r="G382" s="529"/>
      <c r="H382" s="600" t="str">
        <f t="shared" si="7"/>
        <v>Belum Diisi</v>
      </c>
      <c r="I382" s="590" t="s">
        <v>26</v>
      </c>
      <c r="J382" s="591" t="str">
        <f>IF($D$382="Y/T","Isi Sasaran",IF($E$382=0,0,IF(I382="Y",1,IF(I382="T",0,"Isi Dulu"))))</f>
        <v>Isi Sasaran</v>
      </c>
      <c r="K382" s="590" t="s">
        <v>26</v>
      </c>
      <c r="L382" s="591" t="str">
        <f>IF($D$382="Y/T","Isi Sasaran",IF($E$382=0,0,IF(K382="Y",1,IF(K382="T",0,"Isi Dulu"))))</f>
        <v>Isi Sasaran</v>
      </c>
      <c r="M382" s="848" t="s">
        <v>26</v>
      </c>
      <c r="N382" s="851" t="str">
        <f>IF(M382="Y",1,IF(M382="T",0,IF(M382="Y/T","Belum diisi","Error")))</f>
        <v>Belum diisi</v>
      </c>
    </row>
    <row r="383" spans="2:14" ht="15.75">
      <c r="B383" s="837"/>
      <c r="C383" s="840"/>
      <c r="D383" s="858"/>
      <c r="E383" s="855"/>
      <c r="F383" s="549">
        <v>2</v>
      </c>
      <c r="G383" s="550"/>
      <c r="H383" s="598" t="str">
        <f t="shared" si="7"/>
        <v>Belum Diisi</v>
      </c>
      <c r="I383" s="592" t="s">
        <v>26</v>
      </c>
      <c r="J383" s="593" t="str">
        <f>IF($D$382="Y/T","Isi Sasaran",IF($E$382=0,0,IF(I383="Y",1,IF(I383="T",0,"Isi Dulu"))))</f>
        <v>Isi Sasaran</v>
      </c>
      <c r="K383" s="592" t="s">
        <v>26</v>
      </c>
      <c r="L383" s="593" t="str">
        <f>IF($D$382="Y/T","Isi Sasaran",IF($E$382=0,0,IF(K383="Y",1,IF(K383="T",0,"Isi Dulu"))))</f>
        <v>Isi Sasaran</v>
      </c>
      <c r="M383" s="849"/>
      <c r="N383" s="852"/>
    </row>
    <row r="384" spans="2:14" ht="15.75">
      <c r="B384" s="837"/>
      <c r="C384" s="840"/>
      <c r="D384" s="858"/>
      <c r="E384" s="855"/>
      <c r="F384" s="549">
        <v>3</v>
      </c>
      <c r="G384" s="550"/>
      <c r="H384" s="598" t="str">
        <f t="shared" si="7"/>
        <v>Belum Diisi</v>
      </c>
      <c r="I384" s="592" t="s">
        <v>26</v>
      </c>
      <c r="J384" s="593" t="str">
        <f>IF($D$382="Y/T","Isi Sasaran",IF($E$382=0,0,IF(I384="Y",1,IF(I384="T",0,"Isi Dulu"))))</f>
        <v>Isi Sasaran</v>
      </c>
      <c r="K384" s="592" t="s">
        <v>26</v>
      </c>
      <c r="L384" s="593" t="str">
        <f>IF($D$382="Y/T","Isi Sasaran",IF($E$382=0,0,IF(K384="Y",1,IF(K384="T",0,"Isi Dulu"))))</f>
        <v>Isi Sasaran</v>
      </c>
      <c r="M384" s="849"/>
      <c r="N384" s="852"/>
    </row>
    <row r="385" spans="2:14" ht="15.75">
      <c r="B385" s="837"/>
      <c r="C385" s="840"/>
      <c r="D385" s="858"/>
      <c r="E385" s="855"/>
      <c r="F385" s="549">
        <v>4</v>
      </c>
      <c r="G385" s="550"/>
      <c r="H385" s="598" t="str">
        <f t="shared" si="7"/>
        <v>Belum Diisi</v>
      </c>
      <c r="I385" s="592" t="s">
        <v>26</v>
      </c>
      <c r="J385" s="593" t="str">
        <f>IF($D$382="Y/T","Isi Sasaran",IF($E$382=0,0,IF(I385="Y",1,IF(I385="T",0,"Isi Dulu"))))</f>
        <v>Isi Sasaran</v>
      </c>
      <c r="K385" s="592" t="s">
        <v>26</v>
      </c>
      <c r="L385" s="593" t="str">
        <f>IF($D$382="Y/T","Isi Sasaran",IF($E$382=0,0,IF(K385="Y",1,IF(K385="T",0,"Isi Dulu"))))</f>
        <v>Isi Sasaran</v>
      </c>
      <c r="M385" s="849"/>
      <c r="N385" s="852"/>
    </row>
    <row r="386" spans="2:14" ht="15.75">
      <c r="B386" s="838"/>
      <c r="C386" s="841"/>
      <c r="D386" s="859"/>
      <c r="E386" s="856"/>
      <c r="F386" s="569">
        <v>5</v>
      </c>
      <c r="G386" s="570"/>
      <c r="H386" s="599" t="str">
        <f t="shared" si="7"/>
        <v>Belum Diisi</v>
      </c>
      <c r="I386" s="595" t="s">
        <v>26</v>
      </c>
      <c r="J386" s="596" t="str">
        <f>IF($D$382="Y/T","Isi Sasaran",IF($E$382=0,0,IF(I386="Y",1,IF(I386="T",0,"Isi Dulu"))))</f>
        <v>Isi Sasaran</v>
      </c>
      <c r="K386" s="595" t="s">
        <v>26</v>
      </c>
      <c r="L386" s="596" t="str">
        <f>IF($D$382="Y/T","Isi Sasaran",IF($E$382=0,0,IF(K386="Y",1,IF(K386="T",0,"Isi Dulu"))))</f>
        <v>Isi Sasaran</v>
      </c>
      <c r="M386" s="850"/>
      <c r="N386" s="853"/>
    </row>
    <row r="387" spans="2:14" ht="15.75">
      <c r="B387" s="836">
        <v>16</v>
      </c>
      <c r="C387" s="839"/>
      <c r="D387" s="857" t="s">
        <v>26</v>
      </c>
      <c r="E387" s="854" t="str">
        <f>IF(D387="Y",1,IF(D387="T",0,IF(D387="Y/T","Belum diisi","Error")))</f>
        <v>Belum diisi</v>
      </c>
      <c r="F387" s="528">
        <v>1</v>
      </c>
      <c r="G387" s="529"/>
      <c r="H387" s="600" t="str">
        <f t="shared" si="7"/>
        <v>Belum Diisi</v>
      </c>
      <c r="I387" s="590" t="s">
        <v>26</v>
      </c>
      <c r="J387" s="591" t="str">
        <f>IF($D$387="Y/T","Isi Sasaran",IF($E$387=0,0,IF(I387="Y",1,IF(I387="T",0,"Isi Dulu"))))</f>
        <v>Isi Sasaran</v>
      </c>
      <c r="K387" s="590" t="s">
        <v>26</v>
      </c>
      <c r="L387" s="591" t="str">
        <f>IF($D$387="Y/T","Isi Sasaran",IF($E$387=0,0,IF(K387="Y",1,IF(K387="T",0,"Isi Dulu"))))</f>
        <v>Isi Sasaran</v>
      </c>
      <c r="M387" s="848" t="s">
        <v>26</v>
      </c>
      <c r="N387" s="851" t="str">
        <f>IF(M387="Y",1,IF(M387="T",0,IF(M387="Y/T","Belum diisi","Error")))</f>
        <v>Belum diisi</v>
      </c>
    </row>
    <row r="388" spans="2:14" ht="15.75">
      <c r="B388" s="837"/>
      <c r="C388" s="840"/>
      <c r="D388" s="858"/>
      <c r="E388" s="855"/>
      <c r="F388" s="549">
        <v>2</v>
      </c>
      <c r="G388" s="550"/>
      <c r="H388" s="598" t="str">
        <f t="shared" si="7"/>
        <v>Belum Diisi</v>
      </c>
      <c r="I388" s="592" t="s">
        <v>26</v>
      </c>
      <c r="J388" s="593" t="str">
        <f>IF($D$387="Y/T","Isi Sasaran",IF($E$387=0,0,IF(I388="Y",1,IF(I388="T",0,"Isi Dulu"))))</f>
        <v>Isi Sasaran</v>
      </c>
      <c r="K388" s="592" t="s">
        <v>26</v>
      </c>
      <c r="L388" s="593" t="str">
        <f>IF($D$387="Y/T","Isi Sasaran",IF($E$387=0,0,IF(K388="Y",1,IF(K388="T",0,"Isi Dulu"))))</f>
        <v>Isi Sasaran</v>
      </c>
      <c r="M388" s="849"/>
      <c r="N388" s="852"/>
    </row>
    <row r="389" spans="2:14" ht="15.75">
      <c r="B389" s="837"/>
      <c r="C389" s="840"/>
      <c r="D389" s="858"/>
      <c r="E389" s="855"/>
      <c r="F389" s="549">
        <v>3</v>
      </c>
      <c r="G389" s="550"/>
      <c r="H389" s="598" t="str">
        <f t="shared" si="7"/>
        <v>Belum Diisi</v>
      </c>
      <c r="I389" s="592" t="s">
        <v>26</v>
      </c>
      <c r="J389" s="593" t="str">
        <f>IF($D$387="Y/T","Isi Sasaran",IF($E$387=0,0,IF(I389="Y",1,IF(I389="T",0,"Isi Dulu"))))</f>
        <v>Isi Sasaran</v>
      </c>
      <c r="K389" s="592" t="s">
        <v>26</v>
      </c>
      <c r="L389" s="593" t="str">
        <f>IF($D$387="Y/T","Isi Sasaran",IF($E$387=0,0,IF(K389="Y",1,IF(K389="T",0,"Isi Dulu"))))</f>
        <v>Isi Sasaran</v>
      </c>
      <c r="M389" s="849"/>
      <c r="N389" s="852"/>
    </row>
    <row r="390" spans="2:14" ht="15.75">
      <c r="B390" s="837"/>
      <c r="C390" s="840"/>
      <c r="D390" s="858"/>
      <c r="E390" s="855"/>
      <c r="F390" s="549">
        <v>4</v>
      </c>
      <c r="G390" s="550"/>
      <c r="H390" s="598" t="str">
        <f t="shared" si="7"/>
        <v>Belum Diisi</v>
      </c>
      <c r="I390" s="592" t="s">
        <v>26</v>
      </c>
      <c r="J390" s="593" t="str">
        <f>IF($D$387="Y/T","Isi Sasaran",IF($E$387=0,0,IF(I390="Y",1,IF(I390="T",0,"Isi Dulu"))))</f>
        <v>Isi Sasaran</v>
      </c>
      <c r="K390" s="592" t="s">
        <v>26</v>
      </c>
      <c r="L390" s="593" t="str">
        <f>IF($D$387="Y/T","Isi Sasaran",IF($E$387=0,0,IF(K390="Y",1,IF(K390="T",0,"Isi Dulu"))))</f>
        <v>Isi Sasaran</v>
      </c>
      <c r="M390" s="849"/>
      <c r="N390" s="852"/>
    </row>
    <row r="391" spans="2:14" ht="15.75">
      <c r="B391" s="838"/>
      <c r="C391" s="841"/>
      <c r="D391" s="859"/>
      <c r="E391" s="856"/>
      <c r="F391" s="569">
        <v>5</v>
      </c>
      <c r="G391" s="570"/>
      <c r="H391" s="599" t="str">
        <f t="shared" si="7"/>
        <v>Belum Diisi</v>
      </c>
      <c r="I391" s="595" t="s">
        <v>26</v>
      </c>
      <c r="J391" s="596" t="str">
        <f>IF($D$387="Y/T","Isi Sasaran",IF($E$387=0,0,IF(I391="Y",1,IF(I391="T",0,"Isi Dulu"))))</f>
        <v>Isi Sasaran</v>
      </c>
      <c r="K391" s="595" t="s">
        <v>26</v>
      </c>
      <c r="L391" s="596" t="str">
        <f>IF($D$387="Y/T","Isi Sasaran",IF($E$387=0,0,IF(K391="Y",1,IF(K391="T",0,"Isi Dulu"))))</f>
        <v>Isi Sasaran</v>
      </c>
      <c r="M391" s="850"/>
      <c r="N391" s="853"/>
    </row>
    <row r="392" spans="2:14" ht="15.75">
      <c r="B392" s="836">
        <v>17</v>
      </c>
      <c r="C392" s="839"/>
      <c r="D392" s="857" t="s">
        <v>26</v>
      </c>
      <c r="E392" s="854" t="str">
        <f>IF(D392="Y",1,IF(D392="T",0,IF(D392="Y/T","Belum diisi","Error")))</f>
        <v>Belum diisi</v>
      </c>
      <c r="F392" s="528">
        <v>1</v>
      </c>
      <c r="G392" s="529"/>
      <c r="H392" s="600" t="str">
        <f t="shared" si="7"/>
        <v>Belum Diisi</v>
      </c>
      <c r="I392" s="590" t="s">
        <v>26</v>
      </c>
      <c r="J392" s="591" t="str">
        <f>IF($D$392="Y/T","Isi Sasaran",IF($E$392=0,0,IF(I392="Y",1,IF(I392="T",0,"Isi Dulu"))))</f>
        <v>Isi Sasaran</v>
      </c>
      <c r="K392" s="590" t="s">
        <v>26</v>
      </c>
      <c r="L392" s="591" t="str">
        <f>IF($D$392="Y/T","Isi Sasaran",IF($E$392=0,0,IF(K392="Y",1,IF(K392="T",0,"Isi Dulu"))))</f>
        <v>Isi Sasaran</v>
      </c>
      <c r="M392" s="848" t="s">
        <v>26</v>
      </c>
      <c r="N392" s="851" t="str">
        <f>IF(M392="Y",1,IF(M392="T",0,IF(M392="Y/T","Belum diisi","Error")))</f>
        <v>Belum diisi</v>
      </c>
    </row>
    <row r="393" spans="2:14" ht="15.75">
      <c r="B393" s="837"/>
      <c r="C393" s="840"/>
      <c r="D393" s="858"/>
      <c r="E393" s="855"/>
      <c r="F393" s="549">
        <v>2</v>
      </c>
      <c r="G393" s="550"/>
      <c r="H393" s="598" t="str">
        <f t="shared" si="7"/>
        <v>Belum Diisi</v>
      </c>
      <c r="I393" s="592" t="s">
        <v>26</v>
      </c>
      <c r="J393" s="593" t="str">
        <f>IF($D$392="Y/T","Isi Sasaran",IF($E$392=0,0,IF(I393="Y",1,IF(I393="T",0,"Isi Dulu"))))</f>
        <v>Isi Sasaran</v>
      </c>
      <c r="K393" s="592" t="s">
        <v>26</v>
      </c>
      <c r="L393" s="593" t="str">
        <f>IF($D$392="Y/T","Isi Sasaran",IF($E$392=0,0,IF(K393="Y",1,IF(K393="T",0,"Isi Dulu"))))</f>
        <v>Isi Sasaran</v>
      </c>
      <c r="M393" s="849"/>
      <c r="N393" s="852"/>
    </row>
    <row r="394" spans="2:14" ht="15.75">
      <c r="B394" s="837"/>
      <c r="C394" s="840"/>
      <c r="D394" s="858"/>
      <c r="E394" s="855"/>
      <c r="F394" s="549">
        <v>3</v>
      </c>
      <c r="G394" s="550"/>
      <c r="H394" s="598" t="str">
        <f t="shared" si="7"/>
        <v>Belum Diisi</v>
      </c>
      <c r="I394" s="592" t="s">
        <v>26</v>
      </c>
      <c r="J394" s="593" t="str">
        <f>IF($D$392="Y/T","Isi Sasaran",IF($E$392=0,0,IF(I394="Y",1,IF(I394="T",0,"Isi Dulu"))))</f>
        <v>Isi Sasaran</v>
      </c>
      <c r="K394" s="592" t="s">
        <v>26</v>
      </c>
      <c r="L394" s="593" t="str">
        <f>IF($D$392="Y/T","Isi Sasaran",IF($E$392=0,0,IF(K394="Y",1,IF(K394="T",0,"Isi Dulu"))))</f>
        <v>Isi Sasaran</v>
      </c>
      <c r="M394" s="849"/>
      <c r="N394" s="852"/>
    </row>
    <row r="395" spans="2:14" ht="15.75">
      <c r="B395" s="837"/>
      <c r="C395" s="840"/>
      <c r="D395" s="858"/>
      <c r="E395" s="855"/>
      <c r="F395" s="549">
        <v>4</v>
      </c>
      <c r="G395" s="550"/>
      <c r="H395" s="598" t="str">
        <f t="shared" si="7"/>
        <v>Belum Diisi</v>
      </c>
      <c r="I395" s="592" t="s">
        <v>26</v>
      </c>
      <c r="J395" s="593" t="str">
        <f>IF($D$392="Y/T","Isi Sasaran",IF($E$392=0,0,IF(I395="Y",1,IF(I395="T",0,"Isi Dulu"))))</f>
        <v>Isi Sasaran</v>
      </c>
      <c r="K395" s="592" t="s">
        <v>26</v>
      </c>
      <c r="L395" s="593" t="str">
        <f>IF($D$392="Y/T","Isi Sasaran",IF($E$392=0,0,IF(K395="Y",1,IF(K395="T",0,"Isi Dulu"))))</f>
        <v>Isi Sasaran</v>
      </c>
      <c r="M395" s="849"/>
      <c r="N395" s="852"/>
    </row>
    <row r="396" spans="2:14" ht="15.75">
      <c r="B396" s="838"/>
      <c r="C396" s="841"/>
      <c r="D396" s="859"/>
      <c r="E396" s="856"/>
      <c r="F396" s="569">
        <v>5</v>
      </c>
      <c r="G396" s="570"/>
      <c r="H396" s="599" t="str">
        <f t="shared" si="7"/>
        <v>Belum Diisi</v>
      </c>
      <c r="I396" s="595" t="s">
        <v>26</v>
      </c>
      <c r="J396" s="596" t="str">
        <f>IF($D$392="Y/T","Isi Sasaran",IF($E$392=0,0,IF(I396="Y",1,IF(I396="T",0,"Isi Dulu"))))</f>
        <v>Isi Sasaran</v>
      </c>
      <c r="K396" s="595" t="s">
        <v>26</v>
      </c>
      <c r="L396" s="596" t="str">
        <f>IF($D$392="Y/T","Isi Sasaran",IF($E$392=0,0,IF(K396="Y",1,IF(K396="T",0,"Isi Dulu"))))</f>
        <v>Isi Sasaran</v>
      </c>
      <c r="M396" s="850"/>
      <c r="N396" s="853"/>
    </row>
    <row r="397" spans="2:14" ht="15.75">
      <c r="B397" s="836">
        <v>18</v>
      </c>
      <c r="C397" s="839"/>
      <c r="D397" s="857" t="s">
        <v>26</v>
      </c>
      <c r="E397" s="854" t="str">
        <f>IF(D397="Y",1,IF(D397="T",0,IF(D397="Y/T","Belum diisi","Error")))</f>
        <v>Belum diisi</v>
      </c>
      <c r="F397" s="528">
        <v>1</v>
      </c>
      <c r="G397" s="529"/>
      <c r="H397" s="600" t="str">
        <f t="shared" si="7"/>
        <v>Belum Diisi</v>
      </c>
      <c r="I397" s="590" t="s">
        <v>26</v>
      </c>
      <c r="J397" s="591" t="str">
        <f>IF($D$397="Y/T","Isi Sasaran",IF($E$397=0,0,IF(I397="Y",1,IF(I397="T",0,"Isi Dulu"))))</f>
        <v>Isi Sasaran</v>
      </c>
      <c r="K397" s="590" t="s">
        <v>26</v>
      </c>
      <c r="L397" s="591" t="str">
        <f>IF($D$397="Y/T","Isi Sasaran",IF($E$397=0,0,IF(K397="Y",1,IF(K397="T",0,"Isi Dulu"))))</f>
        <v>Isi Sasaran</v>
      </c>
      <c r="M397" s="848" t="s">
        <v>26</v>
      </c>
      <c r="N397" s="851" t="str">
        <f>IF(M397="Y",1,IF(M397="T",0,IF(M397="Y/T","Belum diisi","Error")))</f>
        <v>Belum diisi</v>
      </c>
    </row>
    <row r="398" spans="2:14" ht="15.75">
      <c r="B398" s="837"/>
      <c r="C398" s="840"/>
      <c r="D398" s="858"/>
      <c r="E398" s="855"/>
      <c r="F398" s="549">
        <v>2</v>
      </c>
      <c r="G398" s="550"/>
      <c r="H398" s="598" t="str">
        <f t="shared" si="7"/>
        <v>Belum Diisi</v>
      </c>
      <c r="I398" s="592" t="s">
        <v>26</v>
      </c>
      <c r="J398" s="593" t="str">
        <f>IF($D$397="Y/T","Isi Sasaran",IF($E$397=0,0,IF(I398="Y",1,IF(I398="T",0,"Isi Dulu"))))</f>
        <v>Isi Sasaran</v>
      </c>
      <c r="K398" s="592" t="s">
        <v>26</v>
      </c>
      <c r="L398" s="593" t="str">
        <f>IF($D$397="Y/T","Isi Sasaran",IF($E$397=0,0,IF(K398="Y",1,IF(K398="T",0,"Isi Dulu"))))</f>
        <v>Isi Sasaran</v>
      </c>
      <c r="M398" s="849"/>
      <c r="N398" s="852"/>
    </row>
    <row r="399" spans="2:14" ht="15.75">
      <c r="B399" s="837"/>
      <c r="C399" s="840"/>
      <c r="D399" s="858"/>
      <c r="E399" s="855"/>
      <c r="F399" s="549">
        <v>3</v>
      </c>
      <c r="G399" s="550"/>
      <c r="H399" s="598" t="str">
        <f t="shared" si="7"/>
        <v>Belum Diisi</v>
      </c>
      <c r="I399" s="592" t="s">
        <v>26</v>
      </c>
      <c r="J399" s="593" t="str">
        <f>IF($D$397="Y/T","Isi Sasaran",IF($E$397=0,0,IF(I399="Y",1,IF(I399="T",0,"Isi Dulu"))))</f>
        <v>Isi Sasaran</v>
      </c>
      <c r="K399" s="592" t="s">
        <v>26</v>
      </c>
      <c r="L399" s="593" t="str">
        <f>IF($D$397="Y/T","Isi Sasaran",IF($E$397=0,0,IF(K399="Y",1,IF(K399="T",0,"Isi Dulu"))))</f>
        <v>Isi Sasaran</v>
      </c>
      <c r="M399" s="849"/>
      <c r="N399" s="852"/>
    </row>
    <row r="400" spans="2:14" ht="15.75">
      <c r="B400" s="837"/>
      <c r="C400" s="840"/>
      <c r="D400" s="858"/>
      <c r="E400" s="855"/>
      <c r="F400" s="549">
        <v>4</v>
      </c>
      <c r="G400" s="550"/>
      <c r="H400" s="598" t="str">
        <f t="shared" si="7"/>
        <v>Belum Diisi</v>
      </c>
      <c r="I400" s="592" t="s">
        <v>26</v>
      </c>
      <c r="J400" s="593" t="str">
        <f>IF($D$397="Y/T","Isi Sasaran",IF($E$397=0,0,IF(I400="Y",1,IF(I400="T",0,"Isi Dulu"))))</f>
        <v>Isi Sasaran</v>
      </c>
      <c r="K400" s="592" t="s">
        <v>26</v>
      </c>
      <c r="L400" s="593" t="str">
        <f>IF($D$397="Y/T","Isi Sasaran",IF($E$397=0,0,IF(K400="Y",1,IF(K400="T",0,"Isi Dulu"))))</f>
        <v>Isi Sasaran</v>
      </c>
      <c r="M400" s="849"/>
      <c r="N400" s="852"/>
    </row>
    <row r="401" spans="2:14" ht="15.75">
      <c r="B401" s="838"/>
      <c r="C401" s="841"/>
      <c r="D401" s="859"/>
      <c r="E401" s="856"/>
      <c r="F401" s="569">
        <v>5</v>
      </c>
      <c r="G401" s="570"/>
      <c r="H401" s="599" t="str">
        <f t="shared" si="7"/>
        <v>Belum Diisi</v>
      </c>
      <c r="I401" s="595" t="s">
        <v>26</v>
      </c>
      <c r="J401" s="596" t="str">
        <f>IF($D$397="Y/T","Isi Sasaran",IF($E$397=0,0,IF(I401="Y",1,IF(I401="T",0,"Isi Dulu"))))</f>
        <v>Isi Sasaran</v>
      </c>
      <c r="K401" s="595" t="s">
        <v>26</v>
      </c>
      <c r="L401" s="596" t="str">
        <f>IF($D$397="Y/T","Isi Sasaran",IF($E$397=0,0,IF(K401="Y",1,IF(K401="T",0,"Isi Dulu"))))</f>
        <v>Isi Sasaran</v>
      </c>
      <c r="M401" s="850"/>
      <c r="N401" s="853"/>
    </row>
    <row r="402" spans="2:14" ht="15.75">
      <c r="B402" s="836">
        <v>19</v>
      </c>
      <c r="C402" s="839"/>
      <c r="D402" s="857" t="s">
        <v>26</v>
      </c>
      <c r="E402" s="854" t="str">
        <f>IF(D402="Y",1,IF(D402="T",0,IF(D402="Y/T","Belum diisi","Error")))</f>
        <v>Belum diisi</v>
      </c>
      <c r="F402" s="528">
        <v>1</v>
      </c>
      <c r="G402" s="529"/>
      <c r="H402" s="600" t="str">
        <f t="shared" si="7"/>
        <v>Belum Diisi</v>
      </c>
      <c r="I402" s="590" t="s">
        <v>26</v>
      </c>
      <c r="J402" s="591" t="str">
        <f>IF($D$402="Y/T","Isi Sasaran",IF($E$402=0,0,IF(I402="Y",1,IF(I402="T",0,"Isi Dulu"))))</f>
        <v>Isi Sasaran</v>
      </c>
      <c r="K402" s="590" t="s">
        <v>26</v>
      </c>
      <c r="L402" s="591" t="str">
        <f>IF($D$402="Y/T","Isi Sasaran",IF($E$402=0,0,IF(K402="Y",1,IF(K402="T",0,"Isi Dulu"))))</f>
        <v>Isi Sasaran</v>
      </c>
      <c r="M402" s="848" t="s">
        <v>26</v>
      </c>
      <c r="N402" s="851" t="str">
        <f>IF(M402="Y",1,IF(M402="T",0,IF(M402="Y/T","Belum diisi","Error")))</f>
        <v>Belum diisi</v>
      </c>
    </row>
    <row r="403" spans="2:14" ht="15.75">
      <c r="B403" s="837"/>
      <c r="C403" s="840"/>
      <c r="D403" s="858"/>
      <c r="E403" s="855"/>
      <c r="F403" s="549">
        <v>2</v>
      </c>
      <c r="G403" s="550"/>
      <c r="H403" s="598" t="str">
        <f t="shared" si="7"/>
        <v>Belum Diisi</v>
      </c>
      <c r="I403" s="592" t="s">
        <v>26</v>
      </c>
      <c r="J403" s="593" t="str">
        <f>IF($D$402="Y/T","Isi Sasaran",IF($E$402=0,0,IF(I403="Y",1,IF(I403="T",0,"Isi Dulu"))))</f>
        <v>Isi Sasaran</v>
      </c>
      <c r="K403" s="592" t="s">
        <v>26</v>
      </c>
      <c r="L403" s="593" t="str">
        <f>IF($D$402="Y/T","Isi Sasaran",IF($E$402=0,0,IF(K403="Y",1,IF(K403="T",0,"Isi Dulu"))))</f>
        <v>Isi Sasaran</v>
      </c>
      <c r="M403" s="849"/>
      <c r="N403" s="852"/>
    </row>
    <row r="404" spans="2:14" ht="15.75">
      <c r="B404" s="837"/>
      <c r="C404" s="840"/>
      <c r="D404" s="858"/>
      <c r="E404" s="855"/>
      <c r="F404" s="549">
        <v>3</v>
      </c>
      <c r="G404" s="550"/>
      <c r="H404" s="598" t="str">
        <f t="shared" si="7"/>
        <v>Belum Diisi</v>
      </c>
      <c r="I404" s="592" t="s">
        <v>26</v>
      </c>
      <c r="J404" s="593" t="str">
        <f>IF($D$402="Y/T","Isi Sasaran",IF($E$402=0,0,IF(I404="Y",1,IF(I404="T",0,"Isi Dulu"))))</f>
        <v>Isi Sasaran</v>
      </c>
      <c r="K404" s="592" t="s">
        <v>26</v>
      </c>
      <c r="L404" s="593" t="str">
        <f>IF($D$402="Y/T","Isi Sasaran",IF($E$402=0,0,IF(K404="Y",1,IF(K404="T",0,"Isi Dulu"))))</f>
        <v>Isi Sasaran</v>
      </c>
      <c r="M404" s="849"/>
      <c r="N404" s="852"/>
    </row>
    <row r="405" spans="2:14" ht="15.75">
      <c r="B405" s="837"/>
      <c r="C405" s="840"/>
      <c r="D405" s="858"/>
      <c r="E405" s="855"/>
      <c r="F405" s="549">
        <v>4</v>
      </c>
      <c r="G405" s="550"/>
      <c r="H405" s="598" t="str">
        <f t="shared" si="7"/>
        <v>Belum Diisi</v>
      </c>
      <c r="I405" s="592" t="s">
        <v>26</v>
      </c>
      <c r="J405" s="593" t="str">
        <f>IF($D$402="Y/T","Isi Sasaran",IF($E$402=0,0,IF(I405="Y",1,IF(I405="T",0,"Isi Dulu"))))</f>
        <v>Isi Sasaran</v>
      </c>
      <c r="K405" s="592" t="s">
        <v>26</v>
      </c>
      <c r="L405" s="593" t="str">
        <f>IF($D$402="Y/T","Isi Sasaran",IF($E$402=0,0,IF(K405="Y",1,IF(K405="T",0,"Isi Dulu"))))</f>
        <v>Isi Sasaran</v>
      </c>
      <c r="M405" s="849"/>
      <c r="N405" s="852"/>
    </row>
    <row r="406" spans="2:14" ht="15.75">
      <c r="B406" s="838"/>
      <c r="C406" s="841"/>
      <c r="D406" s="859"/>
      <c r="E406" s="856"/>
      <c r="F406" s="569">
        <v>5</v>
      </c>
      <c r="G406" s="570"/>
      <c r="H406" s="599" t="str">
        <f t="shared" si="7"/>
        <v>Belum Diisi</v>
      </c>
      <c r="I406" s="595" t="s">
        <v>26</v>
      </c>
      <c r="J406" s="596" t="str">
        <f>IF($D$402="Y/T","Isi Sasaran",IF($E$402=0,0,IF(I406="Y",1,IF(I406="T",0,"Isi Dulu"))))</f>
        <v>Isi Sasaran</v>
      </c>
      <c r="K406" s="595" t="s">
        <v>26</v>
      </c>
      <c r="L406" s="596" t="str">
        <f>IF($D$402="Y/T","Isi Sasaran",IF($E$402=0,0,IF(K406="Y",1,IF(K406="T",0,"Isi Dulu"))))</f>
        <v>Isi Sasaran</v>
      </c>
      <c r="M406" s="850"/>
      <c r="N406" s="853"/>
    </row>
    <row r="407" spans="2:14" ht="15.75">
      <c r="B407" s="836">
        <v>20</v>
      </c>
      <c r="C407" s="839"/>
      <c r="D407" s="857" t="s">
        <v>26</v>
      </c>
      <c r="E407" s="854" t="str">
        <f>IF(D407="Y",1,IF(D407="T",0,IF(D407="Y/T","Belum diisi","Error")))</f>
        <v>Belum diisi</v>
      </c>
      <c r="F407" s="528">
        <v>1</v>
      </c>
      <c r="G407" s="529"/>
      <c r="H407" s="600" t="str">
        <f t="shared" si="7"/>
        <v>Belum Diisi</v>
      </c>
      <c r="I407" s="590" t="s">
        <v>26</v>
      </c>
      <c r="J407" s="591" t="str">
        <f>IF($D$407="Y/T","Isi Sasaran",IF($E$407=0,0,IF(I407="Y",1,IF(I407="T",0,"Isi Dulu"))))</f>
        <v>Isi Sasaran</v>
      </c>
      <c r="K407" s="590" t="s">
        <v>26</v>
      </c>
      <c r="L407" s="591" t="str">
        <f>IF($D$407="Y/T","Isi Sasaran",IF($E$407=0,0,IF(K407="Y",1,IF(K407="T",0,"Isi Dulu"))))</f>
        <v>Isi Sasaran</v>
      </c>
      <c r="M407" s="848" t="s">
        <v>26</v>
      </c>
      <c r="N407" s="851" t="str">
        <f>IF(M407="Y",1,IF(M407="T",0,IF(M407="Y/T","Belum diisi","Error")))</f>
        <v>Belum diisi</v>
      </c>
    </row>
    <row r="408" spans="2:14" ht="15.75">
      <c r="B408" s="837"/>
      <c r="C408" s="840"/>
      <c r="D408" s="858"/>
      <c r="E408" s="855"/>
      <c r="F408" s="549">
        <v>2</v>
      </c>
      <c r="G408" s="550"/>
      <c r="H408" s="598" t="str">
        <f t="shared" si="7"/>
        <v>Belum Diisi</v>
      </c>
      <c r="I408" s="592" t="s">
        <v>26</v>
      </c>
      <c r="J408" s="593" t="str">
        <f>IF($D$407="Y/T","Isi Sasaran",IF($E$407=0,0,IF(I408="Y",1,IF(I408="T",0,"Isi Dulu"))))</f>
        <v>Isi Sasaran</v>
      </c>
      <c r="K408" s="592" t="s">
        <v>26</v>
      </c>
      <c r="L408" s="593" t="str">
        <f>IF($D$407="Y/T","Isi Sasaran",IF($E$407=0,0,IF(K408="Y",1,IF(K408="T",0,"Isi Dulu"))))</f>
        <v>Isi Sasaran</v>
      </c>
      <c r="M408" s="849"/>
      <c r="N408" s="852"/>
    </row>
    <row r="409" spans="2:14" ht="15.75">
      <c r="B409" s="837"/>
      <c r="C409" s="840"/>
      <c r="D409" s="858"/>
      <c r="E409" s="855"/>
      <c r="F409" s="549">
        <v>3</v>
      </c>
      <c r="G409" s="550"/>
      <c r="H409" s="598" t="str">
        <f t="shared" si="7"/>
        <v>Belum Diisi</v>
      </c>
      <c r="I409" s="592" t="s">
        <v>26</v>
      </c>
      <c r="J409" s="593" t="str">
        <f>IF($D$407="Y/T","Isi Sasaran",IF($E$407=0,0,IF(I409="Y",1,IF(I409="T",0,"Isi Dulu"))))</f>
        <v>Isi Sasaran</v>
      </c>
      <c r="K409" s="592" t="s">
        <v>26</v>
      </c>
      <c r="L409" s="593" t="str">
        <f>IF($D$407="Y/T","Isi Sasaran",IF($E$407=0,0,IF(K409="Y",1,IF(K409="T",0,"Isi Dulu"))))</f>
        <v>Isi Sasaran</v>
      </c>
      <c r="M409" s="849"/>
      <c r="N409" s="852"/>
    </row>
    <row r="410" spans="2:14" ht="15.75">
      <c r="B410" s="837"/>
      <c r="C410" s="840"/>
      <c r="D410" s="858"/>
      <c r="E410" s="855"/>
      <c r="F410" s="549">
        <v>4</v>
      </c>
      <c r="G410" s="550"/>
      <c r="H410" s="598" t="str">
        <f t="shared" si="7"/>
        <v>Belum Diisi</v>
      </c>
      <c r="I410" s="592" t="s">
        <v>26</v>
      </c>
      <c r="J410" s="593" t="str">
        <f>IF($D$407="Y/T","Isi Sasaran",IF($E$407=0,0,IF(I410="Y",1,IF(I410="T",0,"Isi Dulu"))))</f>
        <v>Isi Sasaran</v>
      </c>
      <c r="K410" s="592" t="s">
        <v>26</v>
      </c>
      <c r="L410" s="593" t="str">
        <f>IF($D$407="Y/T","Isi Sasaran",IF($E$407=0,0,IF(K410="Y",1,IF(K410="T",0,"Isi Dulu"))))</f>
        <v>Isi Sasaran</v>
      </c>
      <c r="M410" s="849"/>
      <c r="N410" s="852"/>
    </row>
    <row r="411" spans="2:14" ht="15.75">
      <c r="B411" s="838"/>
      <c r="C411" s="841"/>
      <c r="D411" s="859"/>
      <c r="E411" s="856"/>
      <c r="F411" s="569">
        <v>5</v>
      </c>
      <c r="G411" s="570"/>
      <c r="H411" s="599" t="str">
        <f t="shared" si="7"/>
        <v>Belum Diisi</v>
      </c>
      <c r="I411" s="595" t="s">
        <v>26</v>
      </c>
      <c r="J411" s="596" t="str">
        <f>IF($D$407="Y/T","Isi Sasaran",IF($E$407=0,0,IF(I411="Y",1,IF(I411="T",0,"Isi Dulu"))))</f>
        <v>Isi Sasaran</v>
      </c>
      <c r="K411" s="595" t="s">
        <v>26</v>
      </c>
      <c r="L411" s="596" t="str">
        <f>IF($D$407="Y/T","Isi Sasaran",IF($E$407=0,0,IF(K411="Y",1,IF(K411="T",0,"Isi Dulu"))))</f>
        <v>Isi Sasaran</v>
      </c>
      <c r="M411" s="850"/>
      <c r="N411" s="853"/>
    </row>
    <row r="412" spans="2:14" ht="15.75">
      <c r="B412" s="580"/>
      <c r="C412" s="581"/>
      <c r="D412" s="582"/>
      <c r="E412" s="602" t="e">
        <f>AVERAGE(E312:E411)</f>
        <v>#DIV/0!</v>
      </c>
      <c r="F412" s="583"/>
      <c r="G412" s="583"/>
      <c r="H412" s="602" t="e">
        <f>(IF($D312="Y/T",0,AVERAGE(H312:H316))+IF($D317="Y/T",0,AVERAGE(H317:H321))+IF($D322="Y/T",0,AVERAGE(H322:H326))+IF($D327="Y/T",0,AVERAGE(H327:H331))+IF($D332="Y/T",0,AVERAGE(H332:H336))+IF($D337="Y/T",0,AVERAGE(H337:H341))+IF($D342="Y/T",0,AVERAGE(H342:H346))+IF($D347="Y/T",0,AVERAGE(H347:H351))+IF($D352="Y/T",0,AVERAGE(H352:H356))+IF($D357="Y/T",0,AVERAGE(H357:H361))+IF($D362="Y/T",0,AVERAGE(H362:H366))+IF($D367="Y/T",0,AVERAGE(H367:H371))+IF($D372="Y/T",0,AVERAGE(H372:H376))+IF($D377="Y/T",0,AVERAGE(H377:H381))+IF($D382="Y/T",0,AVERAGE(H382:H386))+IF($D387="Y/T",0,AVERAGE(H387:H391))+IF($D392="Y/T",0,AVERAGE(H392:H396))+IF($D397="Y/T",0,AVERAGE(H397:H401))+IF($D402="Y/T",0,AVERAGE(H402:H406))+IF($D407="Y/T",0,AVERAGE(H407:H411)))/(COUNTIF($D312:$D411,"Y")+COUNTIF($D312:$D411,"T"))</f>
        <v>#DIV/0!</v>
      </c>
      <c r="I412" s="582"/>
      <c r="J412" s="602" t="e">
        <f>(IF($D312="Y/T",0,AVERAGE(J312:J316))+IF($D317="Y/T",0,AVERAGE(J317:J321))+IF($D322="Y/T",0,AVERAGE(J322:J326))+IF($D327="Y/T",0,AVERAGE(J327:J331))+IF($D332="Y/T",0,AVERAGE(J332:J336))+IF($D337="Y/T",0,AVERAGE(J337:J341))+IF($D342="Y/T",0,AVERAGE(J342:J346))+IF($D347="Y/T",0,AVERAGE(J347:J351))+IF($D352="Y/T",0,AVERAGE(J352:J356))+IF($D357="Y/T",0,AVERAGE(J357:J361))+IF($D362="Y/T",0,AVERAGE(J362:J366))+IF($D367="Y/T",0,AVERAGE(J367:J371))+IF($D372="Y/T",0,AVERAGE(J372:J376))+IF($D377="Y/T",0,AVERAGE(J377:J381))+IF($D382="Y/T",0,AVERAGE(J382:J386))+IF($D387="Y/T",0,AVERAGE(J387:J391))+IF($D392="Y/T",0,AVERAGE(J392:J396))+IF($D397="Y/T",0,AVERAGE(J397:J401))+IF($D402="Y/T",0,AVERAGE(J402:J406))+IF($D407="Y/T",0,AVERAGE(J407:J411)))/(COUNTIF($D312:$D411,"Y")+COUNTIF($D312:$D411,"T"))</f>
        <v>#DIV/0!</v>
      </c>
      <c r="K412" s="582"/>
      <c r="L412" s="602" t="e">
        <f>(IF($D312="Y/T",0,AVERAGE(L312:L316))+IF($D317="Y/T",0,AVERAGE(L317:L321))+IF($D322="Y/T",0,AVERAGE(L322:L326))+IF($D327="Y/T",0,AVERAGE(L327:L331))+IF($D332="Y/T",0,AVERAGE(L332:L336))+IF($D337="Y/T",0,AVERAGE(L337:L341))+IF($D342="Y/T",0,AVERAGE(L342:L346))+IF($D347="Y/T",0,AVERAGE(L347:L351))+IF($D352="Y/T",0,AVERAGE(L352:L356))+IF($D357="Y/T",0,AVERAGE(L357:L361))+IF($D362="Y/T",0,AVERAGE(L362:L366))+IF($D367="Y/T",0,AVERAGE(L367:L371))+IF($D372="Y/T",0,AVERAGE(L372:L376))+IF($D377="Y/T",0,AVERAGE(L377:L381))+IF($D382="Y/T",0,AVERAGE(L382:L386))+IF($D387="Y/T",0,AVERAGE(L387:L391))+IF($D392="Y/T",0,AVERAGE(L392:L396))+IF($D397="Y/T",0,AVERAGE(L397:L401))+IF($D402="Y/T",0,AVERAGE(L402:L406))+IF($D407="Y/T",0,AVERAGE(L407:L411)))/(COUNTIF($D312:$D411,"Y")+COUNTIF($D312:$D411,"T"))</f>
        <v>#DIV/0!</v>
      </c>
      <c r="M412" s="606"/>
      <c r="N412" s="602" t="e">
        <f>AVERAGE(N312:N411)</f>
        <v>#DIV/0!</v>
      </c>
    </row>
  </sheetData>
  <mergeCells count="496">
    <mergeCell ref="M337:M341"/>
    <mergeCell ref="E342:E346"/>
    <mergeCell ref="B327:B331"/>
    <mergeCell ref="C327:C331"/>
    <mergeCell ref="B285:B289"/>
    <mergeCell ref="M290:M294"/>
    <mergeCell ref="E300:E304"/>
    <mergeCell ref="N317:N321"/>
    <mergeCell ref="C300:C304"/>
    <mergeCell ref="B305:B309"/>
    <mergeCell ref="C285:C289"/>
    <mergeCell ref="M285:M289"/>
    <mergeCell ref="D295:D299"/>
    <mergeCell ref="M322:M326"/>
    <mergeCell ref="C312:C316"/>
    <mergeCell ref="B317:B321"/>
    <mergeCell ref="D322:D326"/>
    <mergeCell ref="E322:E326"/>
    <mergeCell ref="C317:C321"/>
    <mergeCell ref="E312:E316"/>
    <mergeCell ref="C322:C326"/>
    <mergeCell ref="N235:N239"/>
    <mergeCell ref="D312:D316"/>
    <mergeCell ref="D260:D264"/>
    <mergeCell ref="N250:N254"/>
    <mergeCell ref="C250:C254"/>
    <mergeCell ref="M260:M264"/>
    <mergeCell ref="B265:B269"/>
    <mergeCell ref="D255:D259"/>
    <mergeCell ref="M255:M259"/>
    <mergeCell ref="N255:N259"/>
    <mergeCell ref="M300:M304"/>
    <mergeCell ref="B260:B264"/>
    <mergeCell ref="D275:D279"/>
    <mergeCell ref="E265:E269"/>
    <mergeCell ref="E285:E289"/>
    <mergeCell ref="D290:D294"/>
    <mergeCell ref="E290:E294"/>
    <mergeCell ref="N285:N289"/>
    <mergeCell ref="N280:N284"/>
    <mergeCell ref="M295:M299"/>
    <mergeCell ref="B280:B284"/>
    <mergeCell ref="E280:E284"/>
    <mergeCell ref="C280:C284"/>
    <mergeCell ref="M270:M274"/>
    <mergeCell ref="N260:N264"/>
    <mergeCell ref="E270:E274"/>
    <mergeCell ref="D265:D269"/>
    <mergeCell ref="C260:C264"/>
    <mergeCell ref="B270:B274"/>
    <mergeCell ref="C290:C294"/>
    <mergeCell ref="B295:B299"/>
    <mergeCell ref="N295:N299"/>
    <mergeCell ref="D240:D244"/>
    <mergeCell ref="E240:E244"/>
    <mergeCell ref="N275:N279"/>
    <mergeCell ref="D280:D284"/>
    <mergeCell ref="B290:B294"/>
    <mergeCell ref="M280:M284"/>
    <mergeCell ref="E275:E279"/>
    <mergeCell ref="N240:N244"/>
    <mergeCell ref="B240:B244"/>
    <mergeCell ref="C225:C229"/>
    <mergeCell ref="N220:N224"/>
    <mergeCell ref="M198:M202"/>
    <mergeCell ref="N128:N132"/>
    <mergeCell ref="C133:C137"/>
    <mergeCell ref="M138:M142"/>
    <mergeCell ref="C148:C152"/>
    <mergeCell ref="E143:E147"/>
    <mergeCell ref="D138:D142"/>
    <mergeCell ref="C193:C197"/>
    <mergeCell ref="C203:C207"/>
    <mergeCell ref="M193:M197"/>
    <mergeCell ref="E193:E197"/>
    <mergeCell ref="D193:D197"/>
    <mergeCell ref="M210:M214"/>
    <mergeCell ref="D198:D202"/>
    <mergeCell ref="N133:N137"/>
    <mergeCell ref="N148:N152"/>
    <mergeCell ref="E158:E162"/>
    <mergeCell ref="D183:D187"/>
    <mergeCell ref="M133:M137"/>
    <mergeCell ref="M225:M229"/>
    <mergeCell ref="N225:N229"/>
    <mergeCell ref="B377:B381"/>
    <mergeCell ref="E382:E386"/>
    <mergeCell ref="D387:D391"/>
    <mergeCell ref="E377:E381"/>
    <mergeCell ref="D377:D381"/>
    <mergeCell ref="D382:D386"/>
    <mergeCell ref="E387:E391"/>
    <mergeCell ref="M382:M386"/>
    <mergeCell ref="N387:N391"/>
    <mergeCell ref="B382:B386"/>
    <mergeCell ref="M377:M381"/>
    <mergeCell ref="N377:N381"/>
    <mergeCell ref="C387:C391"/>
    <mergeCell ref="M387:M391"/>
    <mergeCell ref="B387:B391"/>
    <mergeCell ref="C382:C386"/>
    <mergeCell ref="N382:N386"/>
    <mergeCell ref="C377:C381"/>
    <mergeCell ref="B347:B351"/>
    <mergeCell ref="N352:N356"/>
    <mergeCell ref="E357:E361"/>
    <mergeCell ref="N300:N304"/>
    <mergeCell ref="D300:D304"/>
    <mergeCell ref="E305:E309"/>
    <mergeCell ref="N362:N366"/>
    <mergeCell ref="D352:D356"/>
    <mergeCell ref="B357:B361"/>
    <mergeCell ref="B322:B326"/>
    <mergeCell ref="M327:M331"/>
    <mergeCell ref="B342:B346"/>
    <mergeCell ref="B337:B341"/>
    <mergeCell ref="M312:M316"/>
    <mergeCell ref="B312:B316"/>
    <mergeCell ref="E317:E321"/>
    <mergeCell ref="N312:N316"/>
    <mergeCell ref="N327:N331"/>
    <mergeCell ref="D332:D336"/>
    <mergeCell ref="N322:N326"/>
    <mergeCell ref="D337:D341"/>
    <mergeCell ref="D327:D331"/>
    <mergeCell ref="E327:E331"/>
    <mergeCell ref="B332:B336"/>
    <mergeCell ref="B397:B401"/>
    <mergeCell ref="M402:M406"/>
    <mergeCell ref="C407:C411"/>
    <mergeCell ref="C402:C406"/>
    <mergeCell ref="B407:B411"/>
    <mergeCell ref="N392:N396"/>
    <mergeCell ref="E407:E411"/>
    <mergeCell ref="C397:C401"/>
    <mergeCell ref="B402:B406"/>
    <mergeCell ref="M392:M396"/>
    <mergeCell ref="D392:D396"/>
    <mergeCell ref="D407:D411"/>
    <mergeCell ref="N397:N401"/>
    <mergeCell ref="M397:M401"/>
    <mergeCell ref="E402:E406"/>
    <mergeCell ref="D402:D406"/>
    <mergeCell ref="E397:E401"/>
    <mergeCell ref="N407:N411"/>
    <mergeCell ref="N402:N406"/>
    <mergeCell ref="M407:M411"/>
    <mergeCell ref="B392:B396"/>
    <mergeCell ref="E392:E396"/>
    <mergeCell ref="C392:C396"/>
    <mergeCell ref="D397:D401"/>
    <mergeCell ref="N372:N376"/>
    <mergeCell ref="C362:C366"/>
    <mergeCell ref="B362:B366"/>
    <mergeCell ref="D362:D366"/>
    <mergeCell ref="E362:E366"/>
    <mergeCell ref="M362:M366"/>
    <mergeCell ref="M357:M361"/>
    <mergeCell ref="E337:E341"/>
    <mergeCell ref="N342:N346"/>
    <mergeCell ref="D342:D346"/>
    <mergeCell ref="C342:C346"/>
    <mergeCell ref="M347:M351"/>
    <mergeCell ref="C357:C361"/>
    <mergeCell ref="E352:E356"/>
    <mergeCell ref="B352:B356"/>
    <mergeCell ref="B367:B371"/>
    <mergeCell ref="N367:N371"/>
    <mergeCell ref="D367:D371"/>
    <mergeCell ref="B372:B376"/>
    <mergeCell ref="C372:C376"/>
    <mergeCell ref="M372:M376"/>
    <mergeCell ref="D372:D376"/>
    <mergeCell ref="E372:E376"/>
    <mergeCell ref="M367:M371"/>
    <mergeCell ref="C367:C371"/>
    <mergeCell ref="E367:E371"/>
    <mergeCell ref="B215:B219"/>
    <mergeCell ref="N230:N234"/>
    <mergeCell ref="E245:E249"/>
    <mergeCell ref="B230:B234"/>
    <mergeCell ref="C188:C192"/>
    <mergeCell ref="N193:N197"/>
    <mergeCell ref="D203:D207"/>
    <mergeCell ref="D347:D351"/>
    <mergeCell ref="C337:C341"/>
    <mergeCell ref="C347:C351"/>
    <mergeCell ref="M352:M356"/>
    <mergeCell ref="D357:D361"/>
    <mergeCell ref="E347:E351"/>
    <mergeCell ref="C352:C356"/>
    <mergeCell ref="M332:M336"/>
    <mergeCell ref="N347:N351"/>
    <mergeCell ref="C332:C336"/>
    <mergeCell ref="N337:N341"/>
    <mergeCell ref="E332:E336"/>
    <mergeCell ref="N357:N361"/>
    <mergeCell ref="M342:M346"/>
    <mergeCell ref="N332:N336"/>
    <mergeCell ref="N123:N127"/>
    <mergeCell ref="D123:D127"/>
    <mergeCell ref="N245:N249"/>
    <mergeCell ref="N210:N214"/>
    <mergeCell ref="B210:B214"/>
    <mergeCell ref="D215:D219"/>
    <mergeCell ref="D210:D214"/>
    <mergeCell ref="E210:E214"/>
    <mergeCell ref="E215:E219"/>
    <mergeCell ref="B209:N209"/>
    <mergeCell ref="E220:E224"/>
    <mergeCell ref="B198:B202"/>
    <mergeCell ref="M203:M207"/>
    <mergeCell ref="C215:C219"/>
    <mergeCell ref="N203:N207"/>
    <mergeCell ref="N188:N192"/>
    <mergeCell ref="E198:E202"/>
    <mergeCell ref="D173:D177"/>
    <mergeCell ref="M163:M167"/>
    <mergeCell ref="B163:B167"/>
    <mergeCell ref="M230:M234"/>
    <mergeCell ref="B225:B229"/>
    <mergeCell ref="D235:D239"/>
    <mergeCell ref="M220:M224"/>
    <mergeCell ref="N86:N90"/>
    <mergeCell ref="E96:E100"/>
    <mergeCell ref="C81:C85"/>
    <mergeCell ref="M173:M177"/>
    <mergeCell ref="B173:B177"/>
    <mergeCell ref="C168:C172"/>
    <mergeCell ref="N138:N142"/>
    <mergeCell ref="C128:C132"/>
    <mergeCell ref="M128:M132"/>
    <mergeCell ref="D133:D137"/>
    <mergeCell ref="E133:E137"/>
    <mergeCell ref="E128:E132"/>
    <mergeCell ref="B153:B157"/>
    <mergeCell ref="N158:N162"/>
    <mergeCell ref="D168:D172"/>
    <mergeCell ref="D163:D167"/>
    <mergeCell ref="E163:E167"/>
    <mergeCell ref="E168:E172"/>
    <mergeCell ref="B128:B132"/>
    <mergeCell ref="M81:M85"/>
    <mergeCell ref="E113:E117"/>
    <mergeCell ref="C96:C100"/>
    <mergeCell ref="D86:D90"/>
    <mergeCell ref="D101:D105"/>
    <mergeCell ref="C235:C239"/>
    <mergeCell ref="E225:E229"/>
    <mergeCell ref="C305:C309"/>
    <mergeCell ref="B311:N311"/>
    <mergeCell ref="D285:D289"/>
    <mergeCell ref="M275:M279"/>
    <mergeCell ref="B275:B279"/>
    <mergeCell ref="C270:C274"/>
    <mergeCell ref="D270:D274"/>
    <mergeCell ref="B235:B239"/>
    <mergeCell ref="E235:E239"/>
    <mergeCell ref="C295:C299"/>
    <mergeCell ref="E295:E299"/>
    <mergeCell ref="C230:C234"/>
    <mergeCell ref="M235:M239"/>
    <mergeCell ref="D245:D249"/>
    <mergeCell ref="M240:M244"/>
    <mergeCell ref="C245:C249"/>
    <mergeCell ref="M265:M269"/>
    <mergeCell ref="D250:D254"/>
    <mergeCell ref="C265:C269"/>
    <mergeCell ref="C275:C279"/>
    <mergeCell ref="D305:D309"/>
    <mergeCell ref="D230:D234"/>
    <mergeCell ref="G3:G4"/>
    <mergeCell ref="N101:N105"/>
    <mergeCell ref="B51:B55"/>
    <mergeCell ref="M61:M65"/>
    <mergeCell ref="E66:E70"/>
    <mergeCell ref="D56:D60"/>
    <mergeCell ref="N56:N60"/>
    <mergeCell ref="N96:N100"/>
    <mergeCell ref="C91:C95"/>
    <mergeCell ref="E101:E105"/>
    <mergeCell ref="M91:M95"/>
    <mergeCell ref="N91:N95"/>
    <mergeCell ref="E56:E60"/>
    <mergeCell ref="M51:M55"/>
    <mergeCell ref="E51:E55"/>
    <mergeCell ref="M101:M105"/>
    <mergeCell ref="B96:B100"/>
    <mergeCell ref="E76:E80"/>
    <mergeCell ref="M86:M90"/>
    <mergeCell ref="D96:D100"/>
    <mergeCell ref="B91:B95"/>
    <mergeCell ref="B81:B85"/>
    <mergeCell ref="N66:N70"/>
    <mergeCell ref="M96:M100"/>
    <mergeCell ref="K4:L4"/>
    <mergeCell ref="E16:E20"/>
    <mergeCell ref="B11:B15"/>
    <mergeCell ref="N11:N15"/>
    <mergeCell ref="M31:M35"/>
    <mergeCell ref="E41:E45"/>
    <mergeCell ref="D36:D40"/>
    <mergeCell ref="D31:D35"/>
    <mergeCell ref="B31:B35"/>
    <mergeCell ref="B26:B30"/>
    <mergeCell ref="D16:D20"/>
    <mergeCell ref="M4:N4"/>
    <mergeCell ref="B6:B10"/>
    <mergeCell ref="N41:N45"/>
    <mergeCell ref="M26:M30"/>
    <mergeCell ref="C16:C20"/>
    <mergeCell ref="D26:D30"/>
    <mergeCell ref="E21:E25"/>
    <mergeCell ref="C21:C25"/>
    <mergeCell ref="B41:B45"/>
    <mergeCell ref="N6:N10"/>
    <mergeCell ref="D11:D15"/>
    <mergeCell ref="H3:H4"/>
    <mergeCell ref="F3:F4"/>
    <mergeCell ref="N46:N50"/>
    <mergeCell ref="D91:D95"/>
    <mergeCell ref="D51:D55"/>
    <mergeCell ref="M46:M50"/>
    <mergeCell ref="B1:N1"/>
    <mergeCell ref="N153:N157"/>
    <mergeCell ref="D143:D147"/>
    <mergeCell ref="B148:B152"/>
    <mergeCell ref="N118:N122"/>
    <mergeCell ref="B108:B112"/>
    <mergeCell ref="M123:M127"/>
    <mergeCell ref="D113:D117"/>
    <mergeCell ref="N113:N117"/>
    <mergeCell ref="E86:E90"/>
    <mergeCell ref="B76:B80"/>
    <mergeCell ref="D76:D80"/>
    <mergeCell ref="C86:C90"/>
    <mergeCell ref="E81:E85"/>
    <mergeCell ref="D81:D85"/>
    <mergeCell ref="B138:B142"/>
    <mergeCell ref="N143:N147"/>
    <mergeCell ref="E148:E152"/>
    <mergeCell ref="B133:B137"/>
    <mergeCell ref="B86:B90"/>
    <mergeCell ref="M66:M70"/>
    <mergeCell ref="C51:C55"/>
    <mergeCell ref="B56:B60"/>
    <mergeCell ref="N51:N55"/>
    <mergeCell ref="N61:N65"/>
    <mergeCell ref="D71:D75"/>
    <mergeCell ref="C56:C60"/>
    <mergeCell ref="B66:B70"/>
    <mergeCell ref="N81:N85"/>
    <mergeCell ref="C76:C80"/>
    <mergeCell ref="M76:M80"/>
    <mergeCell ref="N76:N80"/>
    <mergeCell ref="M71:M75"/>
    <mergeCell ref="N71:N75"/>
    <mergeCell ref="C71:C75"/>
    <mergeCell ref="M56:M60"/>
    <mergeCell ref="E71:E75"/>
    <mergeCell ref="D66:D70"/>
    <mergeCell ref="B61:B65"/>
    <mergeCell ref="C61:C65"/>
    <mergeCell ref="D61:D65"/>
    <mergeCell ref="E61:E65"/>
    <mergeCell ref="C66:C70"/>
    <mergeCell ref="D46:D50"/>
    <mergeCell ref="C46:C50"/>
    <mergeCell ref="B36:B40"/>
    <mergeCell ref="C31:C35"/>
    <mergeCell ref="B21:B25"/>
    <mergeCell ref="M36:M40"/>
    <mergeCell ref="C36:C40"/>
    <mergeCell ref="M41:M45"/>
    <mergeCell ref="E36:E40"/>
    <mergeCell ref="C41:C45"/>
    <mergeCell ref="B46:B50"/>
    <mergeCell ref="E46:E50"/>
    <mergeCell ref="B2:N2"/>
    <mergeCell ref="E11:E15"/>
    <mergeCell ref="D41:D45"/>
    <mergeCell ref="N31:N35"/>
    <mergeCell ref="E26:E30"/>
    <mergeCell ref="C26:C30"/>
    <mergeCell ref="M11:M15"/>
    <mergeCell ref="D3:E4"/>
    <mergeCell ref="B5:N5"/>
    <mergeCell ref="E31:E35"/>
    <mergeCell ref="M16:M20"/>
    <mergeCell ref="B16:B20"/>
    <mergeCell ref="N21:N25"/>
    <mergeCell ref="N36:N40"/>
    <mergeCell ref="D21:D25"/>
    <mergeCell ref="M21:M25"/>
    <mergeCell ref="C11:C15"/>
    <mergeCell ref="C6:C10"/>
    <mergeCell ref="D6:D10"/>
    <mergeCell ref="E6:E10"/>
    <mergeCell ref="M6:M10"/>
    <mergeCell ref="N16:N20"/>
    <mergeCell ref="B3:B4"/>
    <mergeCell ref="C3:C4"/>
    <mergeCell ref="I3:N3"/>
    <mergeCell ref="I4:J4"/>
    <mergeCell ref="B300:B304"/>
    <mergeCell ref="M317:M321"/>
    <mergeCell ref="N305:N309"/>
    <mergeCell ref="D317:D321"/>
    <mergeCell ref="M305:M309"/>
    <mergeCell ref="M245:M249"/>
    <mergeCell ref="C255:C259"/>
    <mergeCell ref="M250:M254"/>
    <mergeCell ref="E250:E254"/>
    <mergeCell ref="E255:E259"/>
    <mergeCell ref="B250:B254"/>
    <mergeCell ref="D225:D229"/>
    <mergeCell ref="M215:M219"/>
    <mergeCell ref="B220:B224"/>
    <mergeCell ref="N168:N172"/>
    <mergeCell ref="C163:C167"/>
    <mergeCell ref="C173:C177"/>
    <mergeCell ref="N215:N219"/>
    <mergeCell ref="C210:C214"/>
    <mergeCell ref="D220:D224"/>
    <mergeCell ref="N198:N202"/>
    <mergeCell ref="B71:B75"/>
    <mergeCell ref="E91:E95"/>
    <mergeCell ref="B107:J107"/>
    <mergeCell ref="B203:B207"/>
    <mergeCell ref="D118:D122"/>
    <mergeCell ref="B101:B105"/>
    <mergeCell ref="E108:E112"/>
    <mergeCell ref="C101:C105"/>
    <mergeCell ref="C113:C117"/>
    <mergeCell ref="D108:D112"/>
    <mergeCell ref="B183:B187"/>
    <mergeCell ref="B123:B127"/>
    <mergeCell ref="M148:M152"/>
    <mergeCell ref="D128:D132"/>
    <mergeCell ref="E118:E122"/>
    <mergeCell ref="C108:C112"/>
    <mergeCell ref="M113:M117"/>
    <mergeCell ref="M108:M112"/>
    <mergeCell ref="B178:B182"/>
    <mergeCell ref="E178:E182"/>
    <mergeCell ref="C178:C182"/>
    <mergeCell ref="C118:C122"/>
    <mergeCell ref="B118:B122"/>
    <mergeCell ref="N108:N112"/>
    <mergeCell ref="E123:E127"/>
    <mergeCell ref="B143:B147"/>
    <mergeCell ref="N290:N294"/>
    <mergeCell ref="E260:E264"/>
    <mergeCell ref="C240:C244"/>
    <mergeCell ref="B255:B259"/>
    <mergeCell ref="B188:B192"/>
    <mergeCell ref="M188:M192"/>
    <mergeCell ref="E203:E207"/>
    <mergeCell ref="M158:M162"/>
    <mergeCell ref="C153:C157"/>
    <mergeCell ref="M153:M157"/>
    <mergeCell ref="D158:D162"/>
    <mergeCell ref="C158:C162"/>
    <mergeCell ref="E153:E157"/>
    <mergeCell ref="D178:D182"/>
    <mergeCell ref="M168:M172"/>
    <mergeCell ref="N173:N177"/>
    <mergeCell ref="B168:B172"/>
    <mergeCell ref="B193:B197"/>
    <mergeCell ref="M178:M182"/>
    <mergeCell ref="E173:E177"/>
    <mergeCell ref="N270:N274"/>
    <mergeCell ref="N26:N30"/>
    <mergeCell ref="N265:N269"/>
    <mergeCell ref="B245:B249"/>
    <mergeCell ref="E230:E234"/>
    <mergeCell ref="C220:C224"/>
    <mergeCell ref="N163:N167"/>
    <mergeCell ref="D153:D157"/>
    <mergeCell ref="B158:B162"/>
    <mergeCell ref="B113:B117"/>
    <mergeCell ref="M118:M122"/>
    <mergeCell ref="C123:C127"/>
    <mergeCell ref="C183:C187"/>
    <mergeCell ref="M183:M187"/>
    <mergeCell ref="C198:C202"/>
    <mergeCell ref="E183:E187"/>
    <mergeCell ref="D188:D192"/>
    <mergeCell ref="E188:E192"/>
    <mergeCell ref="N183:N187"/>
    <mergeCell ref="N178:N182"/>
    <mergeCell ref="C138:C142"/>
    <mergeCell ref="M143:M147"/>
    <mergeCell ref="D148:D152"/>
    <mergeCell ref="E138:E142"/>
    <mergeCell ref="C143:C147"/>
  </mergeCells>
  <dataValidations count="92">
    <dataValidation type="list" allowBlank="1" showInputMessage="1" showErrorMessage="1" sqref="D11">
      <formula1>"Y,T,Y/T"</formula1>
    </dataValidation>
    <dataValidation type="list" allowBlank="1" showInputMessage="1" showErrorMessage="1" sqref="D46">
      <formula1>"Y,T,Y/T"</formula1>
    </dataValidation>
    <dataValidation type="list" allowBlank="1" showInputMessage="1" showErrorMessage="1" sqref="D36">
      <formula1>"Y,T,Y/T"</formula1>
    </dataValidation>
    <dataValidation type="list" allowBlank="1" showInputMessage="1" showErrorMessage="1" sqref="D26">
      <formula1>"Y,T,Y/T"</formula1>
    </dataValidation>
    <dataValidation type="list" allowBlank="1" showInputMessage="1" showErrorMessage="1" sqref="D6">
      <formula1>"Y,T,Y/T"</formula1>
    </dataValidation>
    <dataValidation type="list" allowBlank="1" showInputMessage="1" showErrorMessage="1" sqref="D153">
      <formula1>"Y,T,Y/T"</formula1>
    </dataValidation>
    <dataValidation type="list" allowBlank="1" showInputMessage="1" showErrorMessage="1" sqref="D210">
      <formula1>"Y,T,Y/T"</formula1>
    </dataValidation>
    <dataValidation type="list" allowBlank="1" showInputMessage="1" showErrorMessage="1" sqref="D31">
      <formula1>"Y,T,Y/T"</formula1>
    </dataValidation>
    <dataValidation type="list" allowBlank="1" showInputMessage="1" showErrorMessage="1" sqref="D96">
      <formula1>"Y,T,Y/T"</formula1>
    </dataValidation>
    <dataValidation type="list" allowBlank="1" showInputMessage="1" showErrorMessage="1" sqref="I108:I207">
      <formula1>"Y,T,Y/T"</formula1>
    </dataValidation>
    <dataValidation type="list" allowBlank="1" showInputMessage="1" showErrorMessage="1" sqref="K6:K105">
      <formula1>"Y,T,Y/T"</formula1>
    </dataValidation>
    <dataValidation type="list" allowBlank="1" showInputMessage="1" showErrorMessage="1" sqref="I6:I105">
      <formula1>"Y,T,Y/T"</formula1>
    </dataValidation>
    <dataValidation type="list" allowBlank="1" showInputMessage="1" showErrorMessage="1" sqref="M6:M105">
      <formula1>"Y,T,Y/T"</formula1>
    </dataValidation>
    <dataValidation type="list" allowBlank="1" showInputMessage="1" showErrorMessage="1" sqref="K210:K309">
      <formula1>"Y,T,Y/T"</formula1>
    </dataValidation>
    <dataValidation type="list" allowBlank="1" showInputMessage="1" showErrorMessage="1" sqref="I210:I309">
      <formula1>"Y,T,Y/T"</formula1>
    </dataValidation>
    <dataValidation type="list" allowBlank="1" showInputMessage="1" showErrorMessage="1" sqref="M312:M411">
      <formula1>"Y,T,Y/T"</formula1>
    </dataValidation>
    <dataValidation type="list" allowBlank="1" showInputMessage="1" showErrorMessage="1" sqref="D16">
      <formula1>"Y,T,Y/T"</formula1>
    </dataValidation>
    <dataValidation type="list" allowBlank="1" showInputMessage="1" showErrorMessage="1" sqref="D66">
      <formula1>"Y,T,Y/T"</formula1>
    </dataValidation>
    <dataValidation type="list" allowBlank="1" showInputMessage="1" showErrorMessage="1" sqref="D56">
      <formula1>"Y,T,Y/T"</formula1>
    </dataValidation>
    <dataValidation type="list" allowBlank="1" showInputMessage="1" showErrorMessage="1" sqref="D41">
      <formula1>"Y,T,Y/T"</formula1>
    </dataValidation>
    <dataValidation type="list" allowBlank="1" showInputMessage="1" showErrorMessage="1" sqref="D332">
      <formula1>"Y,T,Y/T"</formula1>
    </dataValidation>
    <dataValidation type="list" allowBlank="1" showInputMessage="1" showErrorMessage="1" sqref="D402">
      <formula1>"Y,T,Y/T"</formula1>
    </dataValidation>
    <dataValidation type="list" allowBlank="1" showInputMessage="1" showErrorMessage="1" sqref="D392">
      <formula1>"Y,T,Y/T"</formula1>
    </dataValidation>
    <dataValidation type="list" allowBlank="1" showInputMessage="1" showErrorMessage="1" sqref="D367">
      <formula1>"Y,T,Y/T"</formula1>
    </dataValidation>
    <dataValidation type="list" allowBlank="1" showInputMessage="1" showErrorMessage="1" sqref="I312:I411">
      <formula1>"Y,T,Y/T"</formula1>
    </dataValidation>
    <dataValidation type="list" allowBlank="1" showInputMessage="1" showErrorMessage="1" sqref="K312:K411">
      <formula1>"Y,T,Y/T"</formula1>
    </dataValidation>
    <dataValidation type="list" allowBlank="1" showInputMessage="1" showErrorMessage="1" sqref="D215">
      <formula1>"Y,T,Y/T"</formula1>
    </dataValidation>
    <dataValidation type="list" allowBlank="1" showInputMessage="1" showErrorMessage="1" sqref="D270">
      <formula1>"Y,T,Y/T"</formula1>
    </dataValidation>
    <dataValidation type="list" allowBlank="1" showInputMessage="1" showErrorMessage="1" sqref="D295">
      <formula1>"Y,T,Y/T"</formula1>
    </dataValidation>
    <dataValidation type="list" allowBlank="1" showInputMessage="1" showErrorMessage="1" sqref="D352">
      <formula1>"Y,T,Y/T"</formula1>
    </dataValidation>
    <dataValidation type="list" allowBlank="1" showInputMessage="1" showErrorMessage="1" sqref="D250">
      <formula1>"Y,T,Y/T"</formula1>
    </dataValidation>
    <dataValidation type="list" allowBlank="1" showInputMessage="1" showErrorMessage="1" sqref="D322">
      <formula1>"Y,T,Y/T"</formula1>
    </dataValidation>
    <dataValidation type="list" allowBlank="1" showInputMessage="1" showErrorMessage="1" sqref="D312">
      <formula1>"Y,T,Y/T"</formula1>
    </dataValidation>
    <dataValidation type="list" allowBlank="1" showInputMessage="1" showErrorMessage="1" sqref="D285">
      <formula1>"Y,T,Y/T"</formula1>
    </dataValidation>
    <dataValidation type="list" allowBlank="1" showInputMessage="1" showErrorMessage="1" sqref="D245">
      <formula1>"Y,T,Y/T"</formula1>
    </dataValidation>
    <dataValidation type="list" allowBlank="1" showInputMessage="1" showErrorMessage="1" sqref="D300">
      <formula1>"Y,T,Y/T"</formula1>
    </dataValidation>
    <dataValidation type="list" allowBlank="1" showInputMessage="1" showErrorMessage="1" sqref="D265">
      <formula1>"Y,T,Y/T"</formula1>
    </dataValidation>
    <dataValidation type="list" allowBlank="1" showInputMessage="1" showErrorMessage="1" sqref="D275">
      <formula1>"Y,T,Y/T"</formula1>
    </dataValidation>
    <dataValidation type="list" allowBlank="1" showInputMessage="1" showErrorMessage="1" sqref="D235">
      <formula1>"Y,T,Y/T"</formula1>
    </dataValidation>
    <dataValidation type="list" allowBlank="1" showInputMessage="1" showErrorMessage="1" sqref="D290">
      <formula1>"Y,T,Y/T"</formula1>
    </dataValidation>
    <dataValidation type="list" allowBlank="1" showInputMessage="1" showErrorMessage="1" sqref="D317">
      <formula1>"Y,T,Y/T"</formula1>
    </dataValidation>
    <dataValidation type="list" allowBlank="1" showInputMessage="1" showErrorMessage="1" sqref="D372">
      <formula1>"Y,T,Y/T"</formula1>
    </dataValidation>
    <dataValidation type="list" allowBlank="1" showInputMessage="1" showErrorMessage="1" sqref="D407">
      <formula1>"Y,T,Y/T"</formula1>
    </dataValidation>
    <dataValidation type="list" allowBlank="1" showInputMessage="1" showErrorMessage="1" sqref="D337">
      <formula1>"Y,T,Y/T"</formula1>
    </dataValidation>
    <dataValidation type="list" allowBlank="1" showInputMessage="1" showErrorMessage="1" sqref="D397">
      <formula1>"Y,T,Y/T"</formula1>
    </dataValidation>
    <dataValidation type="list" allowBlank="1" showInputMessage="1" showErrorMessage="1" sqref="D377">
      <formula1>"Y,T,Y/T"</formula1>
    </dataValidation>
    <dataValidation type="list" allowBlank="1" showInputMessage="1" showErrorMessage="1" sqref="D387">
      <formula1>"Y,T,Y/T"</formula1>
    </dataValidation>
    <dataValidation type="list" allowBlank="1" showInputMessage="1" showErrorMessage="1" sqref="D51">
      <formula1>"Y,T,Y/T"</formula1>
    </dataValidation>
    <dataValidation type="list" allowBlank="1" showInputMessage="1" showErrorMessage="1" sqref="K108:K207">
      <formula1>"Y,T,Y/T"</formula1>
    </dataValidation>
    <dataValidation type="list" allowBlank="1" showInputMessage="1" showErrorMessage="1" sqref="D91">
      <formula1>"Y,T,Y/T"</formula1>
    </dataValidation>
    <dataValidation type="list" allowBlank="1" showInputMessage="1" showErrorMessage="1" sqref="D81">
      <formula1>"Y,T,Y/T"</formula1>
    </dataValidation>
    <dataValidation type="list" allowBlank="1" showInputMessage="1" showErrorMessage="1" sqref="D76">
      <formula1>"Y,T,Y/T"</formula1>
    </dataValidation>
    <dataValidation type="list" allowBlank="1" showInputMessage="1" showErrorMessage="1" sqref="D71">
      <formula1>"Y,T,Y/T"</formula1>
    </dataValidation>
    <dataValidation type="list" allowBlank="1" showInputMessage="1" showErrorMessage="1" sqref="D101">
      <formula1>"Y,T,Y/T"</formula1>
    </dataValidation>
    <dataValidation type="list" allowBlank="1" showInputMessage="1" showErrorMessage="1" sqref="D21">
      <formula1>"Y,T,Y/T"</formula1>
    </dataValidation>
    <dataValidation type="list" allowBlank="1" showInputMessage="1" showErrorMessage="1" sqref="D138">
      <formula1>"Y,T,Y/T"</formula1>
    </dataValidation>
    <dataValidation type="list" allowBlank="1" showInputMessage="1" showErrorMessage="1" sqref="M108:M207">
      <formula1>"Y,T,Y/T"</formula1>
    </dataValidation>
    <dataValidation type="list" allowBlank="1" showInputMessage="1" showErrorMessage="1" sqref="D61">
      <formula1>"Y,T,Y/T"</formula1>
    </dataValidation>
    <dataValidation type="list" allowBlank="1" showInputMessage="1" showErrorMessage="1" sqref="M210:M309">
      <formula1>"Y,T,Y/T"</formula1>
    </dataValidation>
    <dataValidation type="list" allowBlank="1" showInputMessage="1" showErrorMessage="1" sqref="D163">
      <formula1>"Y,T,Y/T"</formula1>
    </dataValidation>
    <dataValidation type="list" allowBlank="1" showInputMessage="1" showErrorMessage="1" sqref="D220">
      <formula1>"Y,T,Y/T"</formula1>
    </dataValidation>
    <dataValidation type="list" allowBlank="1" showInputMessage="1" showErrorMessage="1" sqref="D183">
      <formula1>"Y,T,Y/T"</formula1>
    </dataValidation>
    <dataValidation type="list" allowBlank="1" showInputMessage="1" showErrorMessage="1" sqref="D193">
      <formula1>"Y,T,Y/T"</formula1>
    </dataValidation>
    <dataValidation type="list" allowBlank="1" showInputMessage="1" showErrorMessage="1" sqref="D327">
      <formula1>"Y,T,Y/T"</formula1>
    </dataValidation>
    <dataValidation type="list" allowBlank="1" showInputMessage="1" showErrorMessage="1" sqref="D382">
      <formula1>"Y,T,Y/T"</formula1>
    </dataValidation>
    <dataValidation type="list" allowBlank="1" showInputMessage="1" showErrorMessage="1" sqref="D347">
      <formula1>"Y,T,Y/T"</formula1>
    </dataValidation>
    <dataValidation type="list" allowBlank="1" showInputMessage="1" showErrorMessage="1" sqref="D357">
      <formula1>"Y,T,Y/T"</formula1>
    </dataValidation>
    <dataValidation type="list" allowBlank="1" showInputMessage="1" showErrorMessage="1" sqref="D143">
      <formula1>"Y,T,Y/T"</formula1>
    </dataValidation>
    <dataValidation type="list" allowBlank="1" showInputMessage="1" showErrorMessage="1" sqref="D198">
      <formula1>"Y,T,Y/T"</formula1>
    </dataValidation>
    <dataValidation type="list" allowBlank="1" showInputMessage="1" showErrorMessage="1" sqref="D305">
      <formula1>"Y,T,Y/T"</formula1>
    </dataValidation>
    <dataValidation type="list" allowBlank="1" showInputMessage="1" showErrorMessage="1" sqref="D362">
      <formula1>"Y,T,Y/T"</formula1>
    </dataValidation>
    <dataValidation type="list" allowBlank="1" showInputMessage="1" showErrorMessage="1" sqref="D118">
      <formula1>"Y,T,Y/T"</formula1>
    </dataValidation>
    <dataValidation type="list" allowBlank="1" showInputMessage="1" showErrorMessage="1" sqref="D178">
      <formula1>"Y,T,Y/T"</formula1>
    </dataValidation>
    <dataValidation type="list" allowBlank="1" showInputMessage="1" showErrorMessage="1" sqref="D255">
      <formula1>"Y,T,Y/T"</formula1>
    </dataValidation>
    <dataValidation type="list" allowBlank="1" showInputMessage="1" showErrorMessage="1" sqref="D342">
      <formula1>"Y,T,Y/T"</formula1>
    </dataValidation>
    <dataValidation type="list" allowBlank="1" showInputMessage="1" showErrorMessage="1" sqref="D113">
      <formula1>"Y,T,Y/T"</formula1>
    </dataValidation>
    <dataValidation type="list" allowBlank="1" showInputMessage="1" showErrorMessage="1" sqref="D158">
      <formula1>"Y,T,Y/T"</formula1>
    </dataValidation>
    <dataValidation type="list" allowBlank="1" showInputMessage="1" showErrorMessage="1" sqref="D133">
      <formula1>"Y,T,Y/T"</formula1>
    </dataValidation>
    <dataValidation type="list" allowBlank="1" showInputMessage="1" showErrorMessage="1" sqref="D123">
      <formula1>"Y,T,Y/T"</formula1>
    </dataValidation>
    <dataValidation type="list" allowBlank="1" showInputMessage="1" showErrorMessage="1" sqref="D108">
      <formula1>"Y,T,Y/T"</formula1>
    </dataValidation>
    <dataValidation type="list" allowBlank="1" showInputMessage="1" showErrorMessage="1" sqref="D225">
      <formula1>"Y,T,Y/T"</formula1>
    </dataValidation>
    <dataValidation type="list" allowBlank="1" showInputMessage="1" showErrorMessage="1" sqref="D280">
      <formula1>"Y,T,Y/T"</formula1>
    </dataValidation>
    <dataValidation type="list" allowBlank="1" showInputMessage="1" showErrorMessage="1" sqref="D128">
      <formula1>"Y,T,Y/T"</formula1>
    </dataValidation>
    <dataValidation type="list" allowBlank="1" showInputMessage="1" showErrorMessage="1" sqref="D188">
      <formula1>"Y,T,Y/T"</formula1>
    </dataValidation>
    <dataValidation type="list" allowBlank="1" showInputMessage="1" showErrorMessage="1" sqref="D168">
      <formula1>"Y,T,Y/T"</formula1>
    </dataValidation>
    <dataValidation type="list" allowBlank="1" showInputMessage="1" showErrorMessage="1" sqref="D240">
      <formula1>"Y,T,Y/T"</formula1>
    </dataValidation>
    <dataValidation type="list" allowBlank="1" showInputMessage="1" showErrorMessage="1" sqref="D230">
      <formula1>"Y,T,Y/T"</formula1>
    </dataValidation>
    <dataValidation type="list" allowBlank="1" showInputMessage="1" showErrorMessage="1" sqref="D203">
      <formula1>"Y,T,Y/T"</formula1>
    </dataValidation>
    <dataValidation type="list" allowBlank="1" showInputMessage="1" showErrorMessage="1" sqref="D86">
      <formula1>"Y,T,Y/T"</formula1>
    </dataValidation>
    <dataValidation type="list" allowBlank="1" showInputMessage="1" showErrorMessage="1" sqref="D148">
      <formula1>"Y,T,Y/T"</formula1>
    </dataValidation>
    <dataValidation type="list" allowBlank="1" showInputMessage="1" showErrorMessage="1" sqref="D173">
      <formula1>"Y,T,Y/T"</formula1>
    </dataValidation>
    <dataValidation type="list" allowBlank="1" showInputMessage="1" showErrorMessage="1" sqref="D260">
      <formula1>"Y,T,Y/T"</formula1>
    </dataValidation>
  </dataValidations>
  <pageMargins left="0.25" right="0.25" top="0.75" bottom="0.75" header="0.3" footer="0.3"/>
  <pageSetup paperSize="9" scale="28"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412"/>
  <sheetViews>
    <sheetView topLeftCell="B1" zoomScale="50" workbookViewId="0">
      <pane ySplit="4" topLeftCell="A383" activePane="bottomLeft" state="frozen"/>
      <selection pane="bottomLeft" activeCell="H412" sqref="H412:L412"/>
    </sheetView>
  </sheetViews>
  <sheetFormatPr defaultColWidth="12.5703125" defaultRowHeight="12.75"/>
  <cols>
    <col min="1" max="1" width="6.42578125" style="517" hidden="1" customWidth="1"/>
    <col min="2" max="2" width="4.5703125" style="587" customWidth="1"/>
    <col min="3" max="3" width="46.5703125" style="517" customWidth="1"/>
    <col min="4" max="4" width="4.140625" style="517" customWidth="1"/>
    <col min="5" max="5" width="14.42578125" style="517" customWidth="1"/>
    <col min="6" max="6" width="4.5703125" style="517" customWidth="1"/>
    <col min="7" max="7" width="47.42578125" style="518" customWidth="1"/>
    <col min="8" max="8" width="26.5703125" style="517" customWidth="1"/>
    <col min="9" max="9" width="4.42578125" style="517" customWidth="1"/>
    <col min="10" max="10" width="16" style="517" customWidth="1"/>
    <col min="11" max="11" width="4.42578125" style="517" customWidth="1"/>
    <col min="12" max="12" width="12.42578125" style="517" customWidth="1"/>
    <col min="13" max="13" width="4.42578125" style="517" customWidth="1"/>
    <col min="14" max="14" width="11.42578125" style="517" customWidth="1"/>
    <col min="15" max="16384" width="12.5703125" style="517"/>
  </cols>
  <sheetData>
    <row r="1" spans="2:14" s="520" customFormat="1" ht="15.75">
      <c r="B1" s="868" t="s">
        <v>33</v>
      </c>
      <c r="C1" s="868"/>
      <c r="D1" s="868"/>
      <c r="E1" s="868"/>
      <c r="F1" s="868"/>
      <c r="G1" s="868"/>
      <c r="H1" s="868"/>
      <c r="I1" s="868"/>
      <c r="J1" s="868"/>
      <c r="K1" s="868"/>
      <c r="L1" s="868"/>
      <c r="M1" s="868"/>
      <c r="N1" s="868"/>
    </row>
    <row r="2" spans="2:14" s="520" customFormat="1" ht="15.75">
      <c r="B2" s="867" t="s">
        <v>672</v>
      </c>
      <c r="C2" s="867"/>
      <c r="D2" s="867"/>
      <c r="E2" s="867"/>
      <c r="F2" s="867"/>
      <c r="G2" s="867"/>
      <c r="H2" s="867"/>
      <c r="I2" s="867"/>
      <c r="J2" s="867"/>
      <c r="K2" s="867"/>
      <c r="L2" s="867"/>
      <c r="M2" s="867"/>
      <c r="N2" s="867"/>
    </row>
    <row r="3" spans="2:14" s="588" customFormat="1" ht="15.75">
      <c r="B3" s="863" t="s">
        <v>23</v>
      </c>
      <c r="C3" s="863" t="s">
        <v>503</v>
      </c>
      <c r="D3" s="869" t="s">
        <v>339</v>
      </c>
      <c r="E3" s="870"/>
      <c r="F3" s="863" t="s">
        <v>23</v>
      </c>
      <c r="G3" s="863" t="s">
        <v>504</v>
      </c>
      <c r="H3" s="863" t="s">
        <v>505</v>
      </c>
      <c r="I3" s="863" t="s">
        <v>506</v>
      </c>
      <c r="J3" s="863"/>
      <c r="K3" s="863"/>
      <c r="L3" s="863"/>
      <c r="M3" s="863"/>
      <c r="N3" s="863"/>
    </row>
    <row r="4" spans="2:14" s="588" customFormat="1" ht="15.75">
      <c r="B4" s="863"/>
      <c r="C4" s="863"/>
      <c r="D4" s="871"/>
      <c r="E4" s="872"/>
      <c r="F4" s="863"/>
      <c r="G4" s="863"/>
      <c r="H4" s="863"/>
      <c r="I4" s="863" t="s">
        <v>4</v>
      </c>
      <c r="J4" s="863"/>
      <c r="K4" s="863" t="s">
        <v>3</v>
      </c>
      <c r="L4" s="863"/>
      <c r="M4" s="863" t="s">
        <v>52</v>
      </c>
      <c r="N4" s="863"/>
    </row>
    <row r="5" spans="2:14" s="520" customFormat="1" ht="15.75">
      <c r="B5" s="864" t="s">
        <v>509</v>
      </c>
      <c r="C5" s="865"/>
      <c r="D5" s="865"/>
      <c r="E5" s="865"/>
      <c r="F5" s="865"/>
      <c r="G5" s="865"/>
      <c r="H5" s="865"/>
      <c r="I5" s="865"/>
      <c r="J5" s="865"/>
      <c r="K5" s="865"/>
      <c r="L5" s="865"/>
      <c r="M5" s="865"/>
      <c r="N5" s="866"/>
    </row>
    <row r="6" spans="2:14" ht="15.75">
      <c r="B6" s="836">
        <v>1</v>
      </c>
      <c r="C6" s="839"/>
      <c r="D6" s="857" t="s">
        <v>26</v>
      </c>
      <c r="E6" s="860" t="str">
        <f>IF(D6="Y",1,IF(D6="T",0,IF(D6="Y/T","Belum diisi","Error")))</f>
        <v>Belum diisi</v>
      </c>
      <c r="F6" s="528">
        <v>1</v>
      </c>
      <c r="G6" s="529"/>
      <c r="H6" s="589" t="str">
        <f t="shared" ref="H6:H69" si="0">IF(OR(J6="Isi Dulu",L6="Isi Dulu",J6="Isi Tujuan",L6="Isi Tujuan"),"Belum Diisi",IF(SUM(J6,L6)=2,1,IF(SUM(J6,L6)=1,0,IF(SUM(J6,L6)=0,0,"Error"))))</f>
        <v>Belum Diisi</v>
      </c>
      <c r="I6" s="590" t="s">
        <v>26</v>
      </c>
      <c r="J6" s="591" t="str">
        <f>IF($D$6="Y/T","Isi Tujuan",IF($E$6=0,0,IF(I6="Y",1,IF(I6="T",0,"Isi Dulu"))))</f>
        <v>Isi Tujuan</v>
      </c>
      <c r="K6" s="590" t="s">
        <v>26</v>
      </c>
      <c r="L6" s="591" t="str">
        <f>IF($D$6="Y/T","Isi Tujuan",IF($E$6=0,0,IF(K6="Y",1,IF(K6="T",0,"Isi Dulu"))))</f>
        <v>Isi Tujuan</v>
      </c>
      <c r="M6" s="848" t="s">
        <v>26</v>
      </c>
      <c r="N6" s="851" t="str">
        <f>IF(M6="Y",1,IF(M6="T",0,IF(M6="Y/T","Belum diisi","Error")))</f>
        <v>Belum diisi</v>
      </c>
    </row>
    <row r="7" spans="2:14" ht="15.75">
      <c r="B7" s="837"/>
      <c r="C7" s="840"/>
      <c r="D7" s="858"/>
      <c r="E7" s="861"/>
      <c r="F7" s="549">
        <v>2</v>
      </c>
      <c r="G7" s="550"/>
      <c r="H7" s="589" t="str">
        <f t="shared" si="0"/>
        <v>Belum Diisi</v>
      </c>
      <c r="I7" s="592" t="s">
        <v>26</v>
      </c>
      <c r="J7" s="593" t="str">
        <f>IF($D$6="Y/T","Isi Tujuan",IF($E$6=0,0,IF(I7="Y",1,IF(I7="T",0,"Isi Dulu"))))</f>
        <v>Isi Tujuan</v>
      </c>
      <c r="K7" s="592" t="s">
        <v>26</v>
      </c>
      <c r="L7" s="593" t="str">
        <f>IF($D$6="Y/T","Isi Tujuan",IF($E$6=0,0,IF(K7="Y",1,IF(K7="T",0,"Isi Dulu"))))</f>
        <v>Isi Tujuan</v>
      </c>
      <c r="M7" s="849"/>
      <c r="N7" s="852"/>
    </row>
    <row r="8" spans="2:14" ht="15.75">
      <c r="B8" s="837"/>
      <c r="C8" s="840"/>
      <c r="D8" s="858"/>
      <c r="E8" s="861"/>
      <c r="F8" s="549">
        <v>3</v>
      </c>
      <c r="G8" s="550"/>
      <c r="H8" s="589" t="str">
        <f t="shared" si="0"/>
        <v>Belum Diisi</v>
      </c>
      <c r="I8" s="592" t="s">
        <v>26</v>
      </c>
      <c r="J8" s="593" t="str">
        <f>IF($D$6="Y/T","Isi Tujuan",IF($E$6=0,0,IF(I8="Y",1,IF(I8="T",0,"Isi Dulu"))))</f>
        <v>Isi Tujuan</v>
      </c>
      <c r="K8" s="592" t="s">
        <v>26</v>
      </c>
      <c r="L8" s="593" t="str">
        <f>IF($D$6="Y/T","Isi Tujuan",IF($E$6=0,0,IF(K8="Y",1,IF(K8="T",0,"Isi Dulu"))))</f>
        <v>Isi Tujuan</v>
      </c>
      <c r="M8" s="849"/>
      <c r="N8" s="852"/>
    </row>
    <row r="9" spans="2:14" ht="15.75">
      <c r="B9" s="837"/>
      <c r="C9" s="840"/>
      <c r="D9" s="858"/>
      <c r="E9" s="861"/>
      <c r="F9" s="549">
        <v>4</v>
      </c>
      <c r="G9" s="550"/>
      <c r="H9" s="589" t="str">
        <f t="shared" si="0"/>
        <v>Belum Diisi</v>
      </c>
      <c r="I9" s="592" t="s">
        <v>26</v>
      </c>
      <c r="J9" s="593" t="str">
        <f>IF($D$6="Y/T","Isi Tujuan",IF($E$6=0,0,IF(I9="Y",1,IF(I9="T",0,"Isi Dulu"))))</f>
        <v>Isi Tujuan</v>
      </c>
      <c r="K9" s="592" t="s">
        <v>26</v>
      </c>
      <c r="L9" s="593" t="str">
        <f>IF($D$6="Y/T","Isi Tujuan",IF($E$6=0,0,IF(K9="Y",1,IF(K9="T",0,"Isi Dulu"))))</f>
        <v>Isi Tujuan</v>
      </c>
      <c r="M9" s="849"/>
      <c r="N9" s="852"/>
    </row>
    <row r="10" spans="2:14" ht="15.75">
      <c r="B10" s="838"/>
      <c r="C10" s="841"/>
      <c r="D10" s="859"/>
      <c r="E10" s="862"/>
      <c r="F10" s="569">
        <v>5</v>
      </c>
      <c r="G10" s="570"/>
      <c r="H10" s="594" t="str">
        <f t="shared" si="0"/>
        <v>Belum Diisi</v>
      </c>
      <c r="I10" s="595" t="s">
        <v>26</v>
      </c>
      <c r="J10" s="596" t="str">
        <f>IF($D$6="Y/T","Isi Tujuan",IF($E$6=0,0,IF(I10="Y",1,IF(I10="T",0,"Isi Dulu"))))</f>
        <v>Isi Tujuan</v>
      </c>
      <c r="K10" s="595" t="s">
        <v>26</v>
      </c>
      <c r="L10" s="596" t="str">
        <f>IF($D$6="Y/T","Isi Tujuan",IF($E$6=0,0,IF(K10="Y",1,IF(K10="T",0,"Isi Dulu"))))</f>
        <v>Isi Tujuan</v>
      </c>
      <c r="M10" s="850"/>
      <c r="N10" s="853"/>
    </row>
    <row r="11" spans="2:14" ht="15.75">
      <c r="B11" s="836">
        <v>2</v>
      </c>
      <c r="C11" s="839"/>
      <c r="D11" s="857" t="s">
        <v>26</v>
      </c>
      <c r="E11" s="860" t="str">
        <f>IF(D11="Y",1,IF(D11="T",0,IF(D11="Y/T","Belum diisi","Error")))</f>
        <v>Belum diisi</v>
      </c>
      <c r="F11" s="528">
        <v>1</v>
      </c>
      <c r="G11" s="529"/>
      <c r="H11" s="597" t="str">
        <f t="shared" si="0"/>
        <v>Belum Diisi</v>
      </c>
      <c r="I11" s="590" t="s">
        <v>26</v>
      </c>
      <c r="J11" s="591" t="str">
        <f>IF($D$11="Y/T","Isi Tujuan",IF($E$11=0,0,IF(I11="Y",1,IF(I11="T",0,"Isi Dulu"))))</f>
        <v>Isi Tujuan</v>
      </c>
      <c r="K11" s="590" t="s">
        <v>26</v>
      </c>
      <c r="L11" s="591" t="str">
        <f>IF($D$11="Y/T","Isi Tujuan",IF($E$11=0,0,IF(K11="Y",1,IF(K11="T",0,"Isi Dulu"))))</f>
        <v>Isi Tujuan</v>
      </c>
      <c r="M11" s="848" t="s">
        <v>26</v>
      </c>
      <c r="N11" s="851" t="str">
        <f>IF(M11="Y",1,IF(M11="T",0,IF(M11="Y/T","Belum diisi","Error")))</f>
        <v>Belum diisi</v>
      </c>
    </row>
    <row r="12" spans="2:14" ht="15.75">
      <c r="B12" s="837"/>
      <c r="C12" s="840"/>
      <c r="D12" s="858"/>
      <c r="E12" s="861"/>
      <c r="F12" s="549">
        <v>2</v>
      </c>
      <c r="G12" s="550"/>
      <c r="H12" s="598" t="str">
        <f t="shared" si="0"/>
        <v>Belum Diisi</v>
      </c>
      <c r="I12" s="592" t="s">
        <v>26</v>
      </c>
      <c r="J12" s="593" t="str">
        <f>IF($D$11="Y/T","Isi Tujuan",IF($E$11=0,0,IF(I12="Y",1,IF(I12="T",0,"Isi Dulu"))))</f>
        <v>Isi Tujuan</v>
      </c>
      <c r="K12" s="592" t="s">
        <v>26</v>
      </c>
      <c r="L12" s="593" t="str">
        <f>IF($D$11="Y/T","Isi Tujuan",IF($E$11=0,0,IF(K12="Y",1,IF(K12="T",0,"Isi Dulu"))))</f>
        <v>Isi Tujuan</v>
      </c>
      <c r="M12" s="849"/>
      <c r="N12" s="852"/>
    </row>
    <row r="13" spans="2:14" ht="15.75">
      <c r="B13" s="837"/>
      <c r="C13" s="840"/>
      <c r="D13" s="858"/>
      <c r="E13" s="861"/>
      <c r="F13" s="549">
        <v>3</v>
      </c>
      <c r="G13" s="550"/>
      <c r="H13" s="598" t="str">
        <f t="shared" si="0"/>
        <v>Belum Diisi</v>
      </c>
      <c r="I13" s="592" t="s">
        <v>26</v>
      </c>
      <c r="J13" s="593" t="str">
        <f>IF($D$11="Y/T","Isi Tujuan",IF($E$11=0,0,IF(I13="Y",1,IF(I13="T",0,"Isi Dulu"))))</f>
        <v>Isi Tujuan</v>
      </c>
      <c r="K13" s="592" t="s">
        <v>26</v>
      </c>
      <c r="L13" s="593" t="str">
        <f>IF($D$11="Y/T","Isi Tujuan",IF($E$11=0,0,IF(K13="Y",1,IF(K13="T",0,"Isi Dulu"))))</f>
        <v>Isi Tujuan</v>
      </c>
      <c r="M13" s="849"/>
      <c r="N13" s="852"/>
    </row>
    <row r="14" spans="2:14" ht="15.75">
      <c r="B14" s="837"/>
      <c r="C14" s="840"/>
      <c r="D14" s="858"/>
      <c r="E14" s="861"/>
      <c r="F14" s="549">
        <v>4</v>
      </c>
      <c r="G14" s="550"/>
      <c r="H14" s="598" t="str">
        <f t="shared" si="0"/>
        <v>Belum Diisi</v>
      </c>
      <c r="I14" s="592" t="s">
        <v>26</v>
      </c>
      <c r="J14" s="593" t="str">
        <f>IF($D$11="Y/T","Isi Tujuan",IF($E$11=0,0,IF(I14="Y",1,IF(I14="T",0,"Isi Dulu"))))</f>
        <v>Isi Tujuan</v>
      </c>
      <c r="K14" s="592" t="s">
        <v>26</v>
      </c>
      <c r="L14" s="593" t="str">
        <f>IF($D$11="Y/T","Isi Tujuan",IF($E$11=0,0,IF(K14="Y",1,IF(K14="T",0,"Isi Dulu"))))</f>
        <v>Isi Tujuan</v>
      </c>
      <c r="M14" s="849"/>
      <c r="N14" s="852"/>
    </row>
    <row r="15" spans="2:14" ht="15.75">
      <c r="B15" s="838"/>
      <c r="C15" s="841"/>
      <c r="D15" s="859"/>
      <c r="E15" s="862"/>
      <c r="F15" s="569">
        <v>5</v>
      </c>
      <c r="G15" s="570"/>
      <c r="H15" s="599" t="str">
        <f t="shared" si="0"/>
        <v>Belum Diisi</v>
      </c>
      <c r="I15" s="595" t="s">
        <v>26</v>
      </c>
      <c r="J15" s="596" t="str">
        <f>IF($D$11="Y/T","Isi Tujuan",IF($E$11=0,0,IF(I15="Y",1,IF(I15="T",0,"Isi Dulu"))))</f>
        <v>Isi Tujuan</v>
      </c>
      <c r="K15" s="595" t="s">
        <v>26</v>
      </c>
      <c r="L15" s="596" t="str">
        <f>IF($D$11="Y/T","Isi Tujuan",IF($E$11=0,0,IF(K15="Y",1,IF(K15="T",0,"Isi Dulu"))))</f>
        <v>Isi Tujuan</v>
      </c>
      <c r="M15" s="850"/>
      <c r="N15" s="853"/>
    </row>
    <row r="16" spans="2:14" ht="15.75">
      <c r="B16" s="836">
        <v>3</v>
      </c>
      <c r="C16" s="839"/>
      <c r="D16" s="857" t="s">
        <v>26</v>
      </c>
      <c r="E16" s="860" t="str">
        <f>IF(D16="Y",1,IF(D16="T",0,IF(D16="Y/T","Belum diisi","Error")))</f>
        <v>Belum diisi</v>
      </c>
      <c r="F16" s="528">
        <v>1</v>
      </c>
      <c r="G16" s="529"/>
      <c r="H16" s="600" t="str">
        <f t="shared" si="0"/>
        <v>Belum Diisi</v>
      </c>
      <c r="I16" s="590" t="s">
        <v>26</v>
      </c>
      <c r="J16" s="591" t="str">
        <f>IF($D$16="Y/T","Isi Tujuan",IF($E$16=0,0,IF(I16="Y",1,IF(I16="T",0,"Isi Dulu"))))</f>
        <v>Isi Tujuan</v>
      </c>
      <c r="K16" s="590" t="s">
        <v>26</v>
      </c>
      <c r="L16" s="591" t="str">
        <f>IF($D$16="Y/T","Isi Tujuan",IF($E$16=0,0,IF(K16="Y",1,IF(K16="T",0,"Isi Dulu"))))</f>
        <v>Isi Tujuan</v>
      </c>
      <c r="M16" s="848" t="s">
        <v>26</v>
      </c>
      <c r="N16" s="851" t="str">
        <f>IF(M16="Y",1,IF(M16="T",0,IF(M16="Y/T","Belum diisi","Error")))</f>
        <v>Belum diisi</v>
      </c>
    </row>
    <row r="17" spans="2:14" ht="15.75">
      <c r="B17" s="837"/>
      <c r="C17" s="840"/>
      <c r="D17" s="858"/>
      <c r="E17" s="861"/>
      <c r="F17" s="549">
        <v>2</v>
      </c>
      <c r="G17" s="550"/>
      <c r="H17" s="598" t="str">
        <f t="shared" si="0"/>
        <v>Belum Diisi</v>
      </c>
      <c r="I17" s="592" t="s">
        <v>26</v>
      </c>
      <c r="J17" s="593" t="str">
        <f>IF($D$16="Y/T","Isi Tujuan",IF($E$16=0,0,IF(I17="Y",1,IF(I17="T",0,"Isi Dulu"))))</f>
        <v>Isi Tujuan</v>
      </c>
      <c r="K17" s="592" t="s">
        <v>26</v>
      </c>
      <c r="L17" s="593" t="str">
        <f>IF($D$16="Y/T","Isi Tujuan",IF($E$16=0,0,IF(K17="Y",1,IF(K17="T",0,"Isi Dulu"))))</f>
        <v>Isi Tujuan</v>
      </c>
      <c r="M17" s="849"/>
      <c r="N17" s="852"/>
    </row>
    <row r="18" spans="2:14" ht="15.75">
      <c r="B18" s="837"/>
      <c r="C18" s="840"/>
      <c r="D18" s="858"/>
      <c r="E18" s="861"/>
      <c r="F18" s="549">
        <v>3</v>
      </c>
      <c r="G18" s="550"/>
      <c r="H18" s="598" t="str">
        <f t="shared" si="0"/>
        <v>Belum Diisi</v>
      </c>
      <c r="I18" s="592" t="s">
        <v>26</v>
      </c>
      <c r="J18" s="593" t="str">
        <f>IF($D$16="Y/T","Isi Tujuan",IF($E$16=0,0,IF(I18="Y",1,IF(I18="T",0,"Isi Dulu"))))</f>
        <v>Isi Tujuan</v>
      </c>
      <c r="K18" s="592" t="s">
        <v>26</v>
      </c>
      <c r="L18" s="593" t="str">
        <f>IF($D$16="Y/T","Isi Tujuan",IF($E$16=0,0,IF(K18="Y",1,IF(K18="T",0,"Isi Dulu"))))</f>
        <v>Isi Tujuan</v>
      </c>
      <c r="M18" s="849"/>
      <c r="N18" s="852"/>
    </row>
    <row r="19" spans="2:14" ht="15.75">
      <c r="B19" s="837"/>
      <c r="C19" s="840"/>
      <c r="D19" s="858"/>
      <c r="E19" s="861"/>
      <c r="F19" s="549">
        <v>4</v>
      </c>
      <c r="G19" s="550"/>
      <c r="H19" s="598" t="str">
        <f t="shared" si="0"/>
        <v>Belum Diisi</v>
      </c>
      <c r="I19" s="592" t="s">
        <v>26</v>
      </c>
      <c r="J19" s="593" t="str">
        <f>IF($D$16="Y/T","Isi Tujuan",IF($E$16=0,0,IF(I19="Y",1,IF(I19="T",0,"Isi Dulu"))))</f>
        <v>Isi Tujuan</v>
      </c>
      <c r="K19" s="592" t="s">
        <v>26</v>
      </c>
      <c r="L19" s="593" t="str">
        <f>IF($D$16="Y/T","Isi Tujuan",IF($E$16=0,0,IF(K19="Y",1,IF(K19="T",0,"Isi Dulu"))))</f>
        <v>Isi Tujuan</v>
      </c>
      <c r="M19" s="849"/>
      <c r="N19" s="852"/>
    </row>
    <row r="20" spans="2:14" ht="15.75">
      <c r="B20" s="838"/>
      <c r="C20" s="841"/>
      <c r="D20" s="859"/>
      <c r="E20" s="862"/>
      <c r="F20" s="569">
        <v>5</v>
      </c>
      <c r="G20" s="570"/>
      <c r="H20" s="599" t="str">
        <f t="shared" si="0"/>
        <v>Belum Diisi</v>
      </c>
      <c r="I20" s="595" t="s">
        <v>26</v>
      </c>
      <c r="J20" s="596" t="str">
        <f>IF($D$16="Y/T","Isi Tujuan",IF($E$16=0,0,IF(I20="Y",1,IF(I20="T",0,"Isi Dulu"))))</f>
        <v>Isi Tujuan</v>
      </c>
      <c r="K20" s="595" t="s">
        <v>26</v>
      </c>
      <c r="L20" s="596" t="str">
        <f>IF($D$16="Y/T","Isi Tujuan",IF($E$16=0,0,IF(K20="Y",1,IF(K20="T",0,"Isi Dulu"))))</f>
        <v>Isi Tujuan</v>
      </c>
      <c r="M20" s="850"/>
      <c r="N20" s="853"/>
    </row>
    <row r="21" spans="2:14" ht="15.75">
      <c r="B21" s="836">
        <v>4</v>
      </c>
      <c r="C21" s="839"/>
      <c r="D21" s="857" t="s">
        <v>26</v>
      </c>
      <c r="E21" s="860" t="str">
        <f>IF(D21="Y",1,IF(D21="T",0,IF(D21="Y/T","Belum diisi","Error")))</f>
        <v>Belum diisi</v>
      </c>
      <c r="F21" s="528">
        <v>1</v>
      </c>
      <c r="G21" s="529"/>
      <c r="H21" s="600" t="str">
        <f t="shared" si="0"/>
        <v>Belum Diisi</v>
      </c>
      <c r="I21" s="590" t="s">
        <v>26</v>
      </c>
      <c r="J21" s="591" t="str">
        <f>IF($D$21="Y/T","Isi Tujuan",IF($E$21=0,0,IF(I21="Y",1,IF(I21="T",0,"Isi Dulu"))))</f>
        <v>Isi Tujuan</v>
      </c>
      <c r="K21" s="590" t="s">
        <v>26</v>
      </c>
      <c r="L21" s="591" t="str">
        <f>IF($D$21="Y/T","Isi Tujuan",IF($E$21=0,0,IF(K21="Y",1,IF(K21="T",0,"Isi Dulu"))))</f>
        <v>Isi Tujuan</v>
      </c>
      <c r="M21" s="848" t="s">
        <v>26</v>
      </c>
      <c r="N21" s="851" t="str">
        <f>IF(M21="Y",1,IF(M21="T",0,IF(M21="Y/T","Belum diisi","Error")))</f>
        <v>Belum diisi</v>
      </c>
    </row>
    <row r="22" spans="2:14" ht="15.75">
      <c r="B22" s="837"/>
      <c r="C22" s="840"/>
      <c r="D22" s="858"/>
      <c r="E22" s="861"/>
      <c r="F22" s="549">
        <v>2</v>
      </c>
      <c r="G22" s="550"/>
      <c r="H22" s="598" t="str">
        <f t="shared" si="0"/>
        <v>Belum Diisi</v>
      </c>
      <c r="I22" s="592" t="s">
        <v>26</v>
      </c>
      <c r="J22" s="593" t="str">
        <f>IF($D$21="Y/T","Isi Tujuan",IF($E$21=0,0,IF(I22="Y",1,IF(I22="T",0,"Isi Dulu"))))</f>
        <v>Isi Tujuan</v>
      </c>
      <c r="K22" s="592" t="s">
        <v>26</v>
      </c>
      <c r="L22" s="593" t="str">
        <f>IF($D$21="Y/T","Isi Tujuan",IF($E$21=0,0,IF(K22="Y",1,IF(K22="T",0,"Isi Dulu"))))</f>
        <v>Isi Tujuan</v>
      </c>
      <c r="M22" s="849"/>
      <c r="N22" s="852"/>
    </row>
    <row r="23" spans="2:14" ht="15.75">
      <c r="B23" s="837"/>
      <c r="C23" s="840"/>
      <c r="D23" s="858"/>
      <c r="E23" s="861"/>
      <c r="F23" s="549">
        <v>3</v>
      </c>
      <c r="G23" s="550"/>
      <c r="H23" s="598" t="str">
        <f t="shared" si="0"/>
        <v>Belum Diisi</v>
      </c>
      <c r="I23" s="592" t="s">
        <v>26</v>
      </c>
      <c r="J23" s="593" t="str">
        <f>IF($D$21="Y/T","Isi Tujuan",IF($E$21=0,0,IF(I23="Y",1,IF(I23="T",0,"Isi Dulu"))))</f>
        <v>Isi Tujuan</v>
      </c>
      <c r="K23" s="592" t="s">
        <v>26</v>
      </c>
      <c r="L23" s="593" t="str">
        <f>IF($D$21="Y/T","Isi Tujuan",IF($E$21=0,0,IF(K23="Y",1,IF(K23="T",0,"Isi Dulu"))))</f>
        <v>Isi Tujuan</v>
      </c>
      <c r="M23" s="849"/>
      <c r="N23" s="852"/>
    </row>
    <row r="24" spans="2:14" ht="15.75">
      <c r="B24" s="837"/>
      <c r="C24" s="840"/>
      <c r="D24" s="858"/>
      <c r="E24" s="861"/>
      <c r="F24" s="549">
        <v>4</v>
      </c>
      <c r="G24" s="550"/>
      <c r="H24" s="598" t="str">
        <f t="shared" si="0"/>
        <v>Belum Diisi</v>
      </c>
      <c r="I24" s="592" t="s">
        <v>26</v>
      </c>
      <c r="J24" s="593" t="str">
        <f>IF($D$21="Y/T","Isi Tujuan",IF($E$21=0,0,IF(I24="Y",1,IF(I24="T",0,"Isi Dulu"))))</f>
        <v>Isi Tujuan</v>
      </c>
      <c r="K24" s="592" t="s">
        <v>26</v>
      </c>
      <c r="L24" s="593" t="str">
        <f>IF($D$21="Y/T","Isi Tujuan",IF($E$21=0,0,IF(K24="Y",1,IF(K24="T",0,"Isi Dulu"))))</f>
        <v>Isi Tujuan</v>
      </c>
      <c r="M24" s="849"/>
      <c r="N24" s="852"/>
    </row>
    <row r="25" spans="2:14" ht="15.75">
      <c r="B25" s="838"/>
      <c r="C25" s="841"/>
      <c r="D25" s="859"/>
      <c r="E25" s="862"/>
      <c r="F25" s="569">
        <v>5</v>
      </c>
      <c r="G25" s="570"/>
      <c r="H25" s="599" t="str">
        <f t="shared" si="0"/>
        <v>Belum Diisi</v>
      </c>
      <c r="I25" s="595" t="s">
        <v>26</v>
      </c>
      <c r="J25" s="596" t="str">
        <f>IF($D$21="Y/T","Isi Tujuan",IF($E$21=0,0,IF(I25="Y",1,IF(I25="T",0,"Isi Dulu"))))</f>
        <v>Isi Tujuan</v>
      </c>
      <c r="K25" s="595" t="s">
        <v>26</v>
      </c>
      <c r="L25" s="596" t="str">
        <f>IF($D$21="Y/T","Isi Tujuan",IF($E$21=0,0,IF(K25="Y",1,IF(K25="T",0,"Isi Dulu"))))</f>
        <v>Isi Tujuan</v>
      </c>
      <c r="M25" s="850"/>
      <c r="N25" s="853"/>
    </row>
    <row r="26" spans="2:14" ht="15.75">
      <c r="B26" s="836">
        <v>5</v>
      </c>
      <c r="C26" s="839"/>
      <c r="D26" s="857" t="s">
        <v>26</v>
      </c>
      <c r="E26" s="860" t="str">
        <f>IF(D26="Y",1,IF(D26="T",0,IF(D26="Y/T","Belum diisi","Error")))</f>
        <v>Belum diisi</v>
      </c>
      <c r="F26" s="528">
        <v>1</v>
      </c>
      <c r="G26" s="529"/>
      <c r="H26" s="600" t="str">
        <f t="shared" si="0"/>
        <v>Belum Diisi</v>
      </c>
      <c r="I26" s="590" t="s">
        <v>26</v>
      </c>
      <c r="J26" s="591" t="str">
        <f>IF($D$26="Y/T","Isi Tujuan",IF($E$26=0,0,IF(I26="Y",1,IF(I26="T",0,"Isi Dulu"))))</f>
        <v>Isi Tujuan</v>
      </c>
      <c r="K26" s="590" t="s">
        <v>26</v>
      </c>
      <c r="L26" s="591" t="str">
        <f>IF($D$26="Y/T","Isi Tujuan",IF($E$26=0,0,IF(K26="Y",1,IF(K26="T",0,"Isi Dulu"))))</f>
        <v>Isi Tujuan</v>
      </c>
      <c r="M26" s="848" t="s">
        <v>26</v>
      </c>
      <c r="N26" s="851" t="str">
        <f>IF(M26="Y",1,IF(M26="T",0,IF(M26="Y/T","Belum diisi","Error")))</f>
        <v>Belum diisi</v>
      </c>
    </row>
    <row r="27" spans="2:14" ht="15.75">
      <c r="B27" s="837"/>
      <c r="C27" s="840"/>
      <c r="D27" s="858"/>
      <c r="E27" s="861"/>
      <c r="F27" s="549">
        <v>2</v>
      </c>
      <c r="G27" s="550"/>
      <c r="H27" s="598" t="str">
        <f t="shared" si="0"/>
        <v>Belum Diisi</v>
      </c>
      <c r="I27" s="592" t="s">
        <v>26</v>
      </c>
      <c r="J27" s="593" t="str">
        <f>IF($D$26="Y/T","Isi Tujuan",IF($E$26=0,0,IF(I27="Y",1,IF(I27="T",0,"Isi Dulu"))))</f>
        <v>Isi Tujuan</v>
      </c>
      <c r="K27" s="592" t="s">
        <v>26</v>
      </c>
      <c r="L27" s="593" t="str">
        <f>IF($D$26="Y/T","Isi Tujuan",IF($E$26=0,0,IF(K27="Y",1,IF(K27="T",0,"Isi Dulu"))))</f>
        <v>Isi Tujuan</v>
      </c>
      <c r="M27" s="849"/>
      <c r="N27" s="852"/>
    </row>
    <row r="28" spans="2:14" ht="15.75">
      <c r="B28" s="837"/>
      <c r="C28" s="840"/>
      <c r="D28" s="858"/>
      <c r="E28" s="861"/>
      <c r="F28" s="549">
        <v>3</v>
      </c>
      <c r="G28" s="550"/>
      <c r="H28" s="598" t="str">
        <f t="shared" si="0"/>
        <v>Belum Diisi</v>
      </c>
      <c r="I28" s="592" t="s">
        <v>26</v>
      </c>
      <c r="J28" s="593" t="str">
        <f>IF($D$26="Y/T","Isi Tujuan",IF($E$26=0,0,IF(I28="Y",1,IF(I28="T",0,"Isi Dulu"))))</f>
        <v>Isi Tujuan</v>
      </c>
      <c r="K28" s="592" t="s">
        <v>26</v>
      </c>
      <c r="L28" s="593" t="str">
        <f>IF($D$26="Y/T","Isi Tujuan",IF($E$26=0,0,IF(K28="Y",1,IF(K28="T",0,"Isi Dulu"))))</f>
        <v>Isi Tujuan</v>
      </c>
      <c r="M28" s="849"/>
      <c r="N28" s="852"/>
    </row>
    <row r="29" spans="2:14" ht="15.75">
      <c r="B29" s="837"/>
      <c r="C29" s="840"/>
      <c r="D29" s="858"/>
      <c r="E29" s="861"/>
      <c r="F29" s="549">
        <v>4</v>
      </c>
      <c r="G29" s="550"/>
      <c r="H29" s="598" t="str">
        <f t="shared" si="0"/>
        <v>Belum Diisi</v>
      </c>
      <c r="I29" s="592" t="s">
        <v>26</v>
      </c>
      <c r="J29" s="593" t="str">
        <f>IF($D$26="Y/T","Isi Tujuan",IF($E$26=0,0,IF(I29="Y",1,IF(I29="T",0,"Isi Dulu"))))</f>
        <v>Isi Tujuan</v>
      </c>
      <c r="K29" s="592" t="s">
        <v>26</v>
      </c>
      <c r="L29" s="593" t="str">
        <f>IF($D$26="Y/T","Isi Tujuan",IF($E$26=0,0,IF(K29="Y",1,IF(K29="T",0,"Isi Dulu"))))</f>
        <v>Isi Tujuan</v>
      </c>
      <c r="M29" s="849"/>
      <c r="N29" s="852"/>
    </row>
    <row r="30" spans="2:14" ht="15.75">
      <c r="B30" s="838"/>
      <c r="C30" s="841"/>
      <c r="D30" s="859"/>
      <c r="E30" s="862"/>
      <c r="F30" s="569">
        <v>5</v>
      </c>
      <c r="G30" s="570"/>
      <c r="H30" s="599" t="str">
        <f t="shared" si="0"/>
        <v>Belum Diisi</v>
      </c>
      <c r="I30" s="595" t="s">
        <v>26</v>
      </c>
      <c r="J30" s="596" t="str">
        <f>IF($D$26="Y/T","Isi Tujuan",IF($E$26=0,0,IF(I30="Y",1,IF(I30="T",0,"Isi Dulu"))))</f>
        <v>Isi Tujuan</v>
      </c>
      <c r="K30" s="595" t="s">
        <v>26</v>
      </c>
      <c r="L30" s="596" t="str">
        <f>IF($D$26="Y/T","Isi Tujuan",IF($E$26=0,0,IF(K30="Y",1,IF(K30="T",0,"Isi Dulu"))))</f>
        <v>Isi Tujuan</v>
      </c>
      <c r="M30" s="850"/>
      <c r="N30" s="853"/>
    </row>
    <row r="31" spans="2:14" ht="15.75">
      <c r="B31" s="836">
        <v>6</v>
      </c>
      <c r="C31" s="839"/>
      <c r="D31" s="857" t="s">
        <v>26</v>
      </c>
      <c r="E31" s="860" t="str">
        <f>IF(D31="Y",1,IF(D31="T",0,IF(D31="Y/T","Belum diisi","Error")))</f>
        <v>Belum diisi</v>
      </c>
      <c r="F31" s="528">
        <v>1</v>
      </c>
      <c r="G31" s="529"/>
      <c r="H31" s="600" t="str">
        <f t="shared" si="0"/>
        <v>Belum Diisi</v>
      </c>
      <c r="I31" s="590" t="s">
        <v>26</v>
      </c>
      <c r="J31" s="591" t="str">
        <f>IF($D$31="Y/T","Isi Tujuan",IF($E$31=0,0,IF(I31="Y",1,IF(I31="T",0,"Isi Dulu"))))</f>
        <v>Isi Tujuan</v>
      </c>
      <c r="K31" s="590" t="s">
        <v>26</v>
      </c>
      <c r="L31" s="591" t="str">
        <f>IF($D$31="Y/T","Isi Tujuan",IF($E$31=0,0,IF(K31="Y",1,IF(K31="T",0,"Isi Dulu"))))</f>
        <v>Isi Tujuan</v>
      </c>
      <c r="M31" s="848" t="s">
        <v>26</v>
      </c>
      <c r="N31" s="851" t="str">
        <f>IF(M31="Y",1,IF(M31="T",0,IF(M31="Y/T","Belum diisi","Error")))</f>
        <v>Belum diisi</v>
      </c>
    </row>
    <row r="32" spans="2:14" ht="15.75">
      <c r="B32" s="837"/>
      <c r="C32" s="840"/>
      <c r="D32" s="858"/>
      <c r="E32" s="861"/>
      <c r="F32" s="549">
        <v>2</v>
      </c>
      <c r="G32" s="550"/>
      <c r="H32" s="598" t="str">
        <f t="shared" si="0"/>
        <v>Belum Diisi</v>
      </c>
      <c r="I32" s="592" t="s">
        <v>26</v>
      </c>
      <c r="J32" s="593" t="str">
        <f>IF($D$31="Y/T","Isi Tujuan",IF($E$31=0,0,IF(I32="Y",1,IF(I32="T",0,"Isi Dulu"))))</f>
        <v>Isi Tujuan</v>
      </c>
      <c r="K32" s="592" t="s">
        <v>26</v>
      </c>
      <c r="L32" s="593" t="str">
        <f>IF($D$31="Y/T","Isi Tujuan",IF($E$31=0,0,IF(K32="Y",1,IF(K32="T",0,"Isi Dulu"))))</f>
        <v>Isi Tujuan</v>
      </c>
      <c r="M32" s="849"/>
      <c r="N32" s="852"/>
    </row>
    <row r="33" spans="2:14" ht="15.75">
      <c r="B33" s="837"/>
      <c r="C33" s="840"/>
      <c r="D33" s="858"/>
      <c r="E33" s="861"/>
      <c r="F33" s="549">
        <v>3</v>
      </c>
      <c r="G33" s="550"/>
      <c r="H33" s="598" t="str">
        <f t="shared" si="0"/>
        <v>Belum Diisi</v>
      </c>
      <c r="I33" s="592" t="s">
        <v>26</v>
      </c>
      <c r="J33" s="593" t="str">
        <f>IF($D$31="Y/T","Isi Tujuan",IF($E$31=0,0,IF(I33="Y",1,IF(I33="T",0,"Isi Dulu"))))</f>
        <v>Isi Tujuan</v>
      </c>
      <c r="K33" s="592" t="s">
        <v>26</v>
      </c>
      <c r="L33" s="593" t="str">
        <f>IF($D$31="Y/T","Isi Tujuan",IF($E$31=0,0,IF(K33="Y",1,IF(K33="T",0,"Isi Dulu"))))</f>
        <v>Isi Tujuan</v>
      </c>
      <c r="M33" s="849"/>
      <c r="N33" s="852"/>
    </row>
    <row r="34" spans="2:14" ht="15.75">
      <c r="B34" s="837"/>
      <c r="C34" s="840"/>
      <c r="D34" s="858"/>
      <c r="E34" s="861"/>
      <c r="F34" s="549">
        <v>4</v>
      </c>
      <c r="G34" s="550"/>
      <c r="H34" s="598" t="str">
        <f t="shared" si="0"/>
        <v>Belum Diisi</v>
      </c>
      <c r="I34" s="592" t="s">
        <v>26</v>
      </c>
      <c r="J34" s="593" t="str">
        <f>IF($D$31="Y/T","Isi Tujuan",IF($E$31=0,0,IF(I34="Y",1,IF(I34="T",0,"Isi Dulu"))))</f>
        <v>Isi Tujuan</v>
      </c>
      <c r="K34" s="592" t="s">
        <v>26</v>
      </c>
      <c r="L34" s="593" t="str">
        <f>IF($D$31="Y/T","Isi Tujuan",IF($E$31=0,0,IF(K34="Y",1,IF(K34="T",0,"Isi Dulu"))))</f>
        <v>Isi Tujuan</v>
      </c>
      <c r="M34" s="849"/>
      <c r="N34" s="852"/>
    </row>
    <row r="35" spans="2:14" ht="15.75">
      <c r="B35" s="838"/>
      <c r="C35" s="841"/>
      <c r="D35" s="859"/>
      <c r="E35" s="862"/>
      <c r="F35" s="569">
        <v>5</v>
      </c>
      <c r="G35" s="570"/>
      <c r="H35" s="599" t="str">
        <f t="shared" si="0"/>
        <v>Belum Diisi</v>
      </c>
      <c r="I35" s="595" t="s">
        <v>26</v>
      </c>
      <c r="J35" s="596" t="str">
        <f>IF($D$31="Y/T","Isi Tujuan",IF($E$31=0,0,IF(I35="Y",1,IF(I35="T",0,"Isi Dulu"))))</f>
        <v>Isi Tujuan</v>
      </c>
      <c r="K35" s="595" t="s">
        <v>26</v>
      </c>
      <c r="L35" s="596" t="str">
        <f>IF($D$31="Y/T","Isi Tujuan",IF($E$31=0,0,IF(K35="Y",1,IF(K35="T",0,"Isi Dulu"))))</f>
        <v>Isi Tujuan</v>
      </c>
      <c r="M35" s="850"/>
      <c r="N35" s="853"/>
    </row>
    <row r="36" spans="2:14" ht="15.75">
      <c r="B36" s="836">
        <v>7</v>
      </c>
      <c r="C36" s="839"/>
      <c r="D36" s="857" t="s">
        <v>26</v>
      </c>
      <c r="E36" s="860" t="str">
        <f>IF(D36="Y",1,IF(D36="T",0,IF(D36="Y/T","Belum diisi","Error")))</f>
        <v>Belum diisi</v>
      </c>
      <c r="F36" s="528">
        <v>1</v>
      </c>
      <c r="G36" s="529"/>
      <c r="H36" s="600" t="str">
        <f t="shared" si="0"/>
        <v>Belum Diisi</v>
      </c>
      <c r="I36" s="590" t="s">
        <v>26</v>
      </c>
      <c r="J36" s="591" t="str">
        <f>IF($D$36="Y/T","Isi Tujuan",IF($E$36=0,0,IF(I36="Y",1,IF(I36="T",0,"Isi Dulu"))))</f>
        <v>Isi Tujuan</v>
      </c>
      <c r="K36" s="590" t="s">
        <v>26</v>
      </c>
      <c r="L36" s="591" t="str">
        <f>IF($D$36="Y/T","Isi Tujuan",IF($E$36=0,0,IF(K36="Y",1,IF(K36="T",0,"Isi Dulu"))))</f>
        <v>Isi Tujuan</v>
      </c>
      <c r="M36" s="848" t="s">
        <v>26</v>
      </c>
      <c r="N36" s="851" t="str">
        <f>IF(M36="Y",1,IF(M36="T",0,IF(M36="Y/T","Belum diisi","Error")))</f>
        <v>Belum diisi</v>
      </c>
    </row>
    <row r="37" spans="2:14" ht="15.75">
      <c r="B37" s="837"/>
      <c r="C37" s="840"/>
      <c r="D37" s="858"/>
      <c r="E37" s="861"/>
      <c r="F37" s="549">
        <v>2</v>
      </c>
      <c r="G37" s="550"/>
      <c r="H37" s="598" t="str">
        <f t="shared" si="0"/>
        <v>Belum Diisi</v>
      </c>
      <c r="I37" s="592" t="s">
        <v>26</v>
      </c>
      <c r="J37" s="593" t="str">
        <f>IF($D$36="Y/T","Isi Tujuan",IF($E$36=0,0,IF(I37="Y",1,IF(I37="T",0,"Isi Dulu"))))</f>
        <v>Isi Tujuan</v>
      </c>
      <c r="K37" s="592" t="s">
        <v>26</v>
      </c>
      <c r="L37" s="593" t="str">
        <f>IF($D$36="Y/T","Isi Tujuan",IF($E$36=0,0,IF(K37="Y",1,IF(K37="T",0,"Isi Dulu"))))</f>
        <v>Isi Tujuan</v>
      </c>
      <c r="M37" s="849"/>
      <c r="N37" s="852"/>
    </row>
    <row r="38" spans="2:14" ht="15.75">
      <c r="B38" s="837"/>
      <c r="C38" s="840"/>
      <c r="D38" s="858"/>
      <c r="E38" s="861"/>
      <c r="F38" s="549">
        <v>3</v>
      </c>
      <c r="G38" s="550"/>
      <c r="H38" s="598" t="str">
        <f t="shared" si="0"/>
        <v>Belum Diisi</v>
      </c>
      <c r="I38" s="592" t="s">
        <v>26</v>
      </c>
      <c r="J38" s="593" t="str">
        <f>IF($D$36="Y/T","Isi Tujuan",IF($E$36=0,0,IF(I38="Y",1,IF(I38="T",0,"Isi Dulu"))))</f>
        <v>Isi Tujuan</v>
      </c>
      <c r="K38" s="592" t="s">
        <v>26</v>
      </c>
      <c r="L38" s="593" t="str">
        <f>IF($D$36="Y/T","Isi Tujuan",IF($E$36=0,0,IF(K38="Y",1,IF(K38="T",0,"Isi Dulu"))))</f>
        <v>Isi Tujuan</v>
      </c>
      <c r="M38" s="849"/>
      <c r="N38" s="852"/>
    </row>
    <row r="39" spans="2:14" ht="15.75">
      <c r="B39" s="837"/>
      <c r="C39" s="840"/>
      <c r="D39" s="858"/>
      <c r="E39" s="861"/>
      <c r="F39" s="549">
        <v>4</v>
      </c>
      <c r="G39" s="550"/>
      <c r="H39" s="598" t="str">
        <f t="shared" si="0"/>
        <v>Belum Diisi</v>
      </c>
      <c r="I39" s="592" t="s">
        <v>26</v>
      </c>
      <c r="J39" s="593" t="str">
        <f>IF($D$36="Y/T","Isi Tujuan",IF($E$36=0,0,IF(I39="Y",1,IF(I39="T",0,"Isi Dulu"))))</f>
        <v>Isi Tujuan</v>
      </c>
      <c r="K39" s="592" t="s">
        <v>26</v>
      </c>
      <c r="L39" s="593" t="str">
        <f>IF($D$36="Y/T","Isi Tujuan",IF($E$36=0,0,IF(K39="Y",1,IF(K39="T",0,"Isi Dulu"))))</f>
        <v>Isi Tujuan</v>
      </c>
      <c r="M39" s="849"/>
      <c r="N39" s="852"/>
    </row>
    <row r="40" spans="2:14" ht="15.75">
      <c r="B40" s="838"/>
      <c r="C40" s="841"/>
      <c r="D40" s="859"/>
      <c r="E40" s="862"/>
      <c r="F40" s="569">
        <v>5</v>
      </c>
      <c r="G40" s="570"/>
      <c r="H40" s="599" t="str">
        <f t="shared" si="0"/>
        <v>Belum Diisi</v>
      </c>
      <c r="I40" s="595" t="s">
        <v>26</v>
      </c>
      <c r="J40" s="596" t="str">
        <f>IF($D$36="Y/T","Isi Tujuan",IF($E$36=0,0,IF(I40="Y",1,IF(I40="T",0,"Isi Dulu"))))</f>
        <v>Isi Tujuan</v>
      </c>
      <c r="K40" s="595" t="s">
        <v>26</v>
      </c>
      <c r="L40" s="596" t="str">
        <f>IF($D$36="Y/T","Isi Tujuan",IF($E$36=0,0,IF(K40="Y",1,IF(K40="T",0,"Isi Dulu"))))</f>
        <v>Isi Tujuan</v>
      </c>
      <c r="M40" s="850"/>
      <c r="N40" s="853"/>
    </row>
    <row r="41" spans="2:14" ht="15.75">
      <c r="B41" s="836">
        <v>8</v>
      </c>
      <c r="C41" s="839"/>
      <c r="D41" s="857" t="s">
        <v>26</v>
      </c>
      <c r="E41" s="860" t="str">
        <f>IF(D41="Y",1,IF(D41="T",0,IF(D41="Y/T","Belum diisi","Error")))</f>
        <v>Belum diisi</v>
      </c>
      <c r="F41" s="528">
        <v>1</v>
      </c>
      <c r="G41" s="529"/>
      <c r="H41" s="600" t="str">
        <f t="shared" si="0"/>
        <v>Belum Diisi</v>
      </c>
      <c r="I41" s="590" t="s">
        <v>26</v>
      </c>
      <c r="J41" s="591" t="str">
        <f>IF($D$41="Y/T","Isi Tujuan",IF($E$41=0,0,IF(I41="Y",1,IF(I41="T",0,"Isi Dulu"))))</f>
        <v>Isi Tujuan</v>
      </c>
      <c r="K41" s="590" t="s">
        <v>26</v>
      </c>
      <c r="L41" s="591" t="str">
        <f>IF($D$41="Y/T","Isi Tujuan",IF($E$41=0,0,IF(K41="Y",1,IF(K41="T",0,"Isi Dulu"))))</f>
        <v>Isi Tujuan</v>
      </c>
      <c r="M41" s="848" t="s">
        <v>26</v>
      </c>
      <c r="N41" s="851" t="str">
        <f>IF(M41="Y",1,IF(M41="T",0,IF(M41="Y/T","Belum diisi","Error")))</f>
        <v>Belum diisi</v>
      </c>
    </row>
    <row r="42" spans="2:14" ht="15.75">
      <c r="B42" s="837"/>
      <c r="C42" s="840"/>
      <c r="D42" s="858"/>
      <c r="E42" s="861"/>
      <c r="F42" s="549">
        <v>2</v>
      </c>
      <c r="G42" s="550"/>
      <c r="H42" s="598" t="str">
        <f t="shared" si="0"/>
        <v>Belum Diisi</v>
      </c>
      <c r="I42" s="592" t="s">
        <v>26</v>
      </c>
      <c r="J42" s="593" t="str">
        <f>IF($D$41="Y/T","Isi Tujuan",IF($E$41=0,0,IF(I42="Y",1,IF(I42="T",0,"Isi Dulu"))))</f>
        <v>Isi Tujuan</v>
      </c>
      <c r="K42" s="592" t="s">
        <v>26</v>
      </c>
      <c r="L42" s="593" t="str">
        <f>IF($D$41="Y/T","Isi Tujuan",IF($E$41=0,0,IF(K42="Y",1,IF(K42="T",0,"Isi Dulu"))))</f>
        <v>Isi Tujuan</v>
      </c>
      <c r="M42" s="849"/>
      <c r="N42" s="852"/>
    </row>
    <row r="43" spans="2:14" ht="15.75">
      <c r="B43" s="837"/>
      <c r="C43" s="840"/>
      <c r="D43" s="858"/>
      <c r="E43" s="861"/>
      <c r="F43" s="549">
        <v>3</v>
      </c>
      <c r="G43" s="550"/>
      <c r="H43" s="598" t="str">
        <f t="shared" si="0"/>
        <v>Belum Diisi</v>
      </c>
      <c r="I43" s="592" t="s">
        <v>26</v>
      </c>
      <c r="J43" s="593" t="str">
        <f>IF($D$41="Y/T","Isi Tujuan",IF($E$41=0,0,IF(I43="Y",1,IF(I43="T",0,"Isi Dulu"))))</f>
        <v>Isi Tujuan</v>
      </c>
      <c r="K43" s="592" t="s">
        <v>26</v>
      </c>
      <c r="L43" s="593" t="str">
        <f>IF($D$41="Y/T","Isi Tujuan",IF($E$41=0,0,IF(K43="Y",1,IF(K43="T",0,"Isi Dulu"))))</f>
        <v>Isi Tujuan</v>
      </c>
      <c r="M43" s="849"/>
      <c r="N43" s="852"/>
    </row>
    <row r="44" spans="2:14" ht="15.75">
      <c r="B44" s="837"/>
      <c r="C44" s="840"/>
      <c r="D44" s="858"/>
      <c r="E44" s="861"/>
      <c r="F44" s="549">
        <v>4</v>
      </c>
      <c r="G44" s="550"/>
      <c r="H44" s="598" t="str">
        <f t="shared" si="0"/>
        <v>Belum Diisi</v>
      </c>
      <c r="I44" s="592" t="s">
        <v>26</v>
      </c>
      <c r="J44" s="593" t="str">
        <f>IF($D$41="Y/T","Isi Tujuan",IF($E$41=0,0,IF(I44="Y",1,IF(I44="T",0,"Isi Dulu"))))</f>
        <v>Isi Tujuan</v>
      </c>
      <c r="K44" s="592" t="s">
        <v>26</v>
      </c>
      <c r="L44" s="593" t="str">
        <f>IF($D$41="Y/T","Isi Tujuan",IF($E$41=0,0,IF(K44="Y",1,IF(K44="T",0,"Isi Dulu"))))</f>
        <v>Isi Tujuan</v>
      </c>
      <c r="M44" s="849"/>
      <c r="N44" s="852"/>
    </row>
    <row r="45" spans="2:14" ht="15.75">
      <c r="B45" s="838"/>
      <c r="C45" s="841"/>
      <c r="D45" s="859"/>
      <c r="E45" s="862"/>
      <c r="F45" s="569">
        <v>5</v>
      </c>
      <c r="G45" s="570"/>
      <c r="H45" s="599" t="str">
        <f t="shared" si="0"/>
        <v>Belum Diisi</v>
      </c>
      <c r="I45" s="595" t="s">
        <v>26</v>
      </c>
      <c r="J45" s="596" t="str">
        <f>IF($D$41="Y/T","Isi Tujuan",IF($E$41=0,0,IF(I45="Y",1,IF(I45="T",0,"Isi Dulu"))))</f>
        <v>Isi Tujuan</v>
      </c>
      <c r="K45" s="595" t="s">
        <v>26</v>
      </c>
      <c r="L45" s="596" t="str">
        <f>IF($D$41="Y/T","Isi Tujuan",IF($E$41=0,0,IF(K45="Y",1,IF(K45="T",0,"Isi Dulu"))))</f>
        <v>Isi Tujuan</v>
      </c>
      <c r="M45" s="850"/>
      <c r="N45" s="853"/>
    </row>
    <row r="46" spans="2:14" ht="15.75">
      <c r="B46" s="836">
        <v>9</v>
      </c>
      <c r="C46" s="839"/>
      <c r="D46" s="857" t="s">
        <v>26</v>
      </c>
      <c r="E46" s="860" t="str">
        <f>IF(D46="Y",1,IF(D46="T",0,IF(D46="Y/T","Belum diisi","Error")))</f>
        <v>Belum diisi</v>
      </c>
      <c r="F46" s="528">
        <v>1</v>
      </c>
      <c r="G46" s="529"/>
      <c r="H46" s="600" t="str">
        <f t="shared" si="0"/>
        <v>Belum Diisi</v>
      </c>
      <c r="I46" s="590" t="s">
        <v>26</v>
      </c>
      <c r="J46" s="591" t="str">
        <f>IF($D$46="Y/T","Isi Tujuan",IF($E$46=0,0,IF(I46="Y",1,IF(I46="T",0,"Isi Dulu"))))</f>
        <v>Isi Tujuan</v>
      </c>
      <c r="K46" s="590" t="s">
        <v>26</v>
      </c>
      <c r="L46" s="591" t="str">
        <f>IF($D$46="Y/T","Isi Tujuan",IF($E$46=0,0,IF(K46="Y",1,IF(K46="T",0,"Isi Dulu"))))</f>
        <v>Isi Tujuan</v>
      </c>
      <c r="M46" s="848" t="s">
        <v>26</v>
      </c>
      <c r="N46" s="851" t="str">
        <f>IF(M46="Y",1,IF(M46="T",0,IF(M46="Y/T","Belum diisi","Error")))</f>
        <v>Belum diisi</v>
      </c>
    </row>
    <row r="47" spans="2:14" ht="15.75">
      <c r="B47" s="837"/>
      <c r="C47" s="840"/>
      <c r="D47" s="858"/>
      <c r="E47" s="861"/>
      <c r="F47" s="549">
        <v>2</v>
      </c>
      <c r="G47" s="550"/>
      <c r="H47" s="598" t="str">
        <f t="shared" si="0"/>
        <v>Belum Diisi</v>
      </c>
      <c r="I47" s="592" t="s">
        <v>26</v>
      </c>
      <c r="J47" s="593" t="str">
        <f>IF($D$46="Y/T","Isi Tujuan",IF($E$46=0,0,IF(I47="Y",1,IF(I47="T",0,"Isi Dulu"))))</f>
        <v>Isi Tujuan</v>
      </c>
      <c r="K47" s="592" t="s">
        <v>26</v>
      </c>
      <c r="L47" s="593" t="str">
        <f>IF($D$46="Y/T","Isi Tujuan",IF($E$46=0,0,IF(K47="Y",1,IF(K47="T",0,"Isi Dulu"))))</f>
        <v>Isi Tujuan</v>
      </c>
      <c r="M47" s="849"/>
      <c r="N47" s="852"/>
    </row>
    <row r="48" spans="2:14" ht="15.75">
      <c r="B48" s="837"/>
      <c r="C48" s="840"/>
      <c r="D48" s="858"/>
      <c r="E48" s="861"/>
      <c r="F48" s="549">
        <v>3</v>
      </c>
      <c r="G48" s="550"/>
      <c r="H48" s="598" t="str">
        <f t="shared" si="0"/>
        <v>Belum Diisi</v>
      </c>
      <c r="I48" s="592" t="s">
        <v>26</v>
      </c>
      <c r="J48" s="593" t="str">
        <f>IF($D$46="Y/T","Isi Tujuan",IF($E$46=0,0,IF(I48="Y",1,IF(I48="T",0,"Isi Dulu"))))</f>
        <v>Isi Tujuan</v>
      </c>
      <c r="K48" s="592" t="s">
        <v>26</v>
      </c>
      <c r="L48" s="593" t="str">
        <f>IF($D$46="Y/T","Isi Tujuan",IF($E$46=0,0,IF(K48="Y",1,IF(K48="T",0,"Isi Dulu"))))</f>
        <v>Isi Tujuan</v>
      </c>
      <c r="M48" s="849"/>
      <c r="N48" s="852"/>
    </row>
    <row r="49" spans="2:14" ht="15.75">
      <c r="B49" s="837"/>
      <c r="C49" s="840"/>
      <c r="D49" s="858"/>
      <c r="E49" s="861"/>
      <c r="F49" s="549">
        <v>4</v>
      </c>
      <c r="G49" s="550"/>
      <c r="H49" s="598" t="str">
        <f t="shared" si="0"/>
        <v>Belum Diisi</v>
      </c>
      <c r="I49" s="592" t="s">
        <v>26</v>
      </c>
      <c r="J49" s="593" t="str">
        <f>IF($D$46="Y/T","Isi Tujuan",IF($E$46=0,0,IF(I49="Y",1,IF(I49="T",0,"Isi Dulu"))))</f>
        <v>Isi Tujuan</v>
      </c>
      <c r="K49" s="592" t="s">
        <v>26</v>
      </c>
      <c r="L49" s="593" t="str">
        <f>IF($D$46="Y/T","Isi Tujuan",IF($E$46=0,0,IF(K49="Y",1,IF(K49="T",0,"Isi Dulu"))))</f>
        <v>Isi Tujuan</v>
      </c>
      <c r="M49" s="849"/>
      <c r="N49" s="852"/>
    </row>
    <row r="50" spans="2:14" ht="15.75">
      <c r="B50" s="838"/>
      <c r="C50" s="841"/>
      <c r="D50" s="859"/>
      <c r="E50" s="862"/>
      <c r="F50" s="569">
        <v>5</v>
      </c>
      <c r="G50" s="570"/>
      <c r="H50" s="599" t="str">
        <f t="shared" si="0"/>
        <v>Belum Diisi</v>
      </c>
      <c r="I50" s="595" t="s">
        <v>26</v>
      </c>
      <c r="J50" s="596" t="str">
        <f>IF($D$46="Y/T","Isi Tujuan",IF($E$46=0,0,IF(I50="Y",1,IF(I50="T",0,"Isi Dulu"))))</f>
        <v>Isi Tujuan</v>
      </c>
      <c r="K50" s="595" t="s">
        <v>26</v>
      </c>
      <c r="L50" s="596" t="str">
        <f>IF($D$46="Y/T","Isi Tujuan",IF($E$46=0,0,IF(K50="Y",1,IF(K50="T",0,"Isi Dulu"))))</f>
        <v>Isi Tujuan</v>
      </c>
      <c r="M50" s="850"/>
      <c r="N50" s="853"/>
    </row>
    <row r="51" spans="2:14" ht="15.75">
      <c r="B51" s="836">
        <v>10</v>
      </c>
      <c r="C51" s="839"/>
      <c r="D51" s="857" t="s">
        <v>26</v>
      </c>
      <c r="E51" s="860" t="str">
        <f>IF(D51="Y",1,IF(D51="T",0,IF(D51="Y/T","Belum diisi","Error")))</f>
        <v>Belum diisi</v>
      </c>
      <c r="F51" s="528">
        <v>1</v>
      </c>
      <c r="G51" s="529"/>
      <c r="H51" s="600" t="str">
        <f t="shared" si="0"/>
        <v>Belum Diisi</v>
      </c>
      <c r="I51" s="590" t="s">
        <v>26</v>
      </c>
      <c r="J51" s="591" t="str">
        <f>IF($D$51="Y/T","Isi Tujuan",IF($E$51=0,0,IF(I51="Y",1,IF(I51="T",0,"Isi Dulu"))))</f>
        <v>Isi Tujuan</v>
      </c>
      <c r="K51" s="590" t="s">
        <v>26</v>
      </c>
      <c r="L51" s="591" t="str">
        <f>IF($D$51="Y/T","Isi Tujuan",IF($E$51=0,0,IF(K51="Y",1,IF(K51="T",0,"Isi Dulu"))))</f>
        <v>Isi Tujuan</v>
      </c>
      <c r="M51" s="848" t="s">
        <v>26</v>
      </c>
      <c r="N51" s="851" t="str">
        <f>IF(M51="Y",1,IF(M51="T",0,IF(M51="Y/T","Belum diisi","Error")))</f>
        <v>Belum diisi</v>
      </c>
    </row>
    <row r="52" spans="2:14" ht="15.75">
      <c r="B52" s="837"/>
      <c r="C52" s="840"/>
      <c r="D52" s="858"/>
      <c r="E52" s="861"/>
      <c r="F52" s="549">
        <v>2</v>
      </c>
      <c r="G52" s="550"/>
      <c r="H52" s="598" t="str">
        <f t="shared" si="0"/>
        <v>Belum Diisi</v>
      </c>
      <c r="I52" s="592" t="s">
        <v>26</v>
      </c>
      <c r="J52" s="593" t="str">
        <f>IF($D$51="Y/T","Isi Tujuan",IF($E$51=0,0,IF(I52="Y",1,IF(I52="T",0,"Isi Dulu"))))</f>
        <v>Isi Tujuan</v>
      </c>
      <c r="K52" s="592" t="s">
        <v>26</v>
      </c>
      <c r="L52" s="593" t="str">
        <f>IF($D$51="Y/T","Isi Tujuan",IF($E$51=0,0,IF(K52="Y",1,IF(K52="T",0,"Isi Dulu"))))</f>
        <v>Isi Tujuan</v>
      </c>
      <c r="M52" s="849"/>
      <c r="N52" s="852"/>
    </row>
    <row r="53" spans="2:14" ht="15.75">
      <c r="B53" s="837"/>
      <c r="C53" s="840"/>
      <c r="D53" s="858"/>
      <c r="E53" s="861"/>
      <c r="F53" s="549">
        <v>3</v>
      </c>
      <c r="G53" s="550"/>
      <c r="H53" s="598" t="str">
        <f t="shared" si="0"/>
        <v>Belum Diisi</v>
      </c>
      <c r="I53" s="592" t="s">
        <v>26</v>
      </c>
      <c r="J53" s="593" t="str">
        <f>IF($D$51="Y/T","Isi Tujuan",IF($E$51=0,0,IF(I53="Y",1,IF(I53="T",0,"Isi Dulu"))))</f>
        <v>Isi Tujuan</v>
      </c>
      <c r="K53" s="592" t="s">
        <v>26</v>
      </c>
      <c r="L53" s="593" t="str">
        <f>IF($D$51="Y/T","Isi Tujuan",IF($E$51=0,0,IF(K53="Y",1,IF(K53="T",0,"Isi Dulu"))))</f>
        <v>Isi Tujuan</v>
      </c>
      <c r="M53" s="849"/>
      <c r="N53" s="852"/>
    </row>
    <row r="54" spans="2:14" ht="15.75">
      <c r="B54" s="837"/>
      <c r="C54" s="840"/>
      <c r="D54" s="858"/>
      <c r="E54" s="861"/>
      <c r="F54" s="549">
        <v>4</v>
      </c>
      <c r="G54" s="550"/>
      <c r="H54" s="598" t="str">
        <f t="shared" si="0"/>
        <v>Belum Diisi</v>
      </c>
      <c r="I54" s="592" t="s">
        <v>26</v>
      </c>
      <c r="J54" s="593" t="str">
        <f>IF($D$51="Y/T","Isi Tujuan",IF($E$51=0,0,IF(I54="Y",1,IF(I54="T",0,"Isi Dulu"))))</f>
        <v>Isi Tujuan</v>
      </c>
      <c r="K54" s="592" t="s">
        <v>26</v>
      </c>
      <c r="L54" s="593" t="str">
        <f>IF($D$51="Y/T","Isi Tujuan",IF($E$51=0,0,IF(K54="Y",1,IF(K54="T",0,"Isi Dulu"))))</f>
        <v>Isi Tujuan</v>
      </c>
      <c r="M54" s="849"/>
      <c r="N54" s="852"/>
    </row>
    <row r="55" spans="2:14" ht="15.75">
      <c r="B55" s="838"/>
      <c r="C55" s="841"/>
      <c r="D55" s="859"/>
      <c r="E55" s="862"/>
      <c r="F55" s="569">
        <v>5</v>
      </c>
      <c r="G55" s="570"/>
      <c r="H55" s="599" t="str">
        <f t="shared" si="0"/>
        <v>Belum Diisi</v>
      </c>
      <c r="I55" s="595" t="s">
        <v>26</v>
      </c>
      <c r="J55" s="596" t="str">
        <f>IF($D$51="Y/T","Isi Tujuan",IF($E$51=0,0,IF(I55="Y",1,IF(I55="T",0,"Isi Dulu"))))</f>
        <v>Isi Tujuan</v>
      </c>
      <c r="K55" s="595" t="s">
        <v>26</v>
      </c>
      <c r="L55" s="596" t="str">
        <f>IF($D$51="Y/T","Isi Tujuan",IF($E$51=0,0,IF(K55="Y",1,IF(K55="T",0,"Isi Dulu"))))</f>
        <v>Isi Tujuan</v>
      </c>
      <c r="M55" s="850"/>
      <c r="N55" s="853"/>
    </row>
    <row r="56" spans="2:14" ht="15.75">
      <c r="B56" s="836">
        <v>11</v>
      </c>
      <c r="C56" s="839"/>
      <c r="D56" s="857" t="s">
        <v>26</v>
      </c>
      <c r="E56" s="860" t="str">
        <f>IF(D56="Y",1,IF(D56="T",0,IF(D56="Y/T","Belum diisi","Error")))</f>
        <v>Belum diisi</v>
      </c>
      <c r="F56" s="528">
        <v>1</v>
      </c>
      <c r="G56" s="529"/>
      <c r="H56" s="600" t="str">
        <f t="shared" si="0"/>
        <v>Belum Diisi</v>
      </c>
      <c r="I56" s="590" t="s">
        <v>26</v>
      </c>
      <c r="J56" s="591" t="str">
        <f>IF($D$56="Y/T","Isi Tujuan",IF($E$56=0,0,IF(I56="Y",1,IF(I56="T",0,"Isi Dulu"))))</f>
        <v>Isi Tujuan</v>
      </c>
      <c r="K56" s="590" t="s">
        <v>26</v>
      </c>
      <c r="L56" s="591" t="str">
        <f>IF($D$56="Y/T","Isi Tujuan",IF($E$56=0,0,IF(K56="Y",1,IF(K56="T",0,"Isi Dulu"))))</f>
        <v>Isi Tujuan</v>
      </c>
      <c r="M56" s="848" t="s">
        <v>26</v>
      </c>
      <c r="N56" s="851" t="str">
        <f>IF(M56="Y",1,IF(M56="T",0,IF(M56="Y/T","Belum diisi","Error")))</f>
        <v>Belum diisi</v>
      </c>
    </row>
    <row r="57" spans="2:14" ht="15.75">
      <c r="B57" s="837"/>
      <c r="C57" s="840"/>
      <c r="D57" s="858"/>
      <c r="E57" s="861"/>
      <c r="F57" s="549">
        <v>2</v>
      </c>
      <c r="G57" s="550"/>
      <c r="H57" s="598" t="str">
        <f t="shared" si="0"/>
        <v>Belum Diisi</v>
      </c>
      <c r="I57" s="592" t="s">
        <v>26</v>
      </c>
      <c r="J57" s="593" t="str">
        <f>IF($D$56="Y/T","Isi Tujuan",IF($E$56=0,0,IF(I57="Y",1,IF(I57="T",0,"Isi Dulu"))))</f>
        <v>Isi Tujuan</v>
      </c>
      <c r="K57" s="592" t="s">
        <v>26</v>
      </c>
      <c r="L57" s="593" t="str">
        <f>IF($D$56="Y/T","Isi Tujuan",IF($E$56=0,0,IF(K57="Y",1,IF(K57="T",0,"Isi Dulu"))))</f>
        <v>Isi Tujuan</v>
      </c>
      <c r="M57" s="849"/>
      <c r="N57" s="852"/>
    </row>
    <row r="58" spans="2:14" ht="15.75">
      <c r="B58" s="837"/>
      <c r="C58" s="840"/>
      <c r="D58" s="858"/>
      <c r="E58" s="861"/>
      <c r="F58" s="549">
        <v>3</v>
      </c>
      <c r="G58" s="550"/>
      <c r="H58" s="598" t="str">
        <f t="shared" si="0"/>
        <v>Belum Diisi</v>
      </c>
      <c r="I58" s="592" t="s">
        <v>26</v>
      </c>
      <c r="J58" s="593" t="str">
        <f>IF($D$56="Y/T","Isi Tujuan",IF($E$56=0,0,IF(I58="Y",1,IF(I58="T",0,"Isi Dulu"))))</f>
        <v>Isi Tujuan</v>
      </c>
      <c r="K58" s="592" t="s">
        <v>26</v>
      </c>
      <c r="L58" s="593" t="str">
        <f>IF($D$56="Y/T","Isi Tujuan",IF($E$56=0,0,IF(K58="Y",1,IF(K58="T",0,"Isi Dulu"))))</f>
        <v>Isi Tujuan</v>
      </c>
      <c r="M58" s="849"/>
      <c r="N58" s="852"/>
    </row>
    <row r="59" spans="2:14" ht="15.75">
      <c r="B59" s="837"/>
      <c r="C59" s="840"/>
      <c r="D59" s="858"/>
      <c r="E59" s="861"/>
      <c r="F59" s="549">
        <v>4</v>
      </c>
      <c r="G59" s="550"/>
      <c r="H59" s="598" t="str">
        <f t="shared" si="0"/>
        <v>Belum Diisi</v>
      </c>
      <c r="I59" s="592" t="s">
        <v>26</v>
      </c>
      <c r="J59" s="593" t="str">
        <f>IF($D$56="Y/T","Isi Tujuan",IF($E$56=0,0,IF(I59="Y",1,IF(I59="T",0,"Isi Dulu"))))</f>
        <v>Isi Tujuan</v>
      </c>
      <c r="K59" s="592" t="s">
        <v>26</v>
      </c>
      <c r="L59" s="593" t="str">
        <f>IF($D$56="Y/T","Isi Tujuan",IF($E$56=0,0,IF(K59="Y",1,IF(K59="T",0,"Isi Dulu"))))</f>
        <v>Isi Tujuan</v>
      </c>
      <c r="M59" s="849"/>
      <c r="N59" s="852"/>
    </row>
    <row r="60" spans="2:14" ht="15.75">
      <c r="B60" s="838"/>
      <c r="C60" s="841"/>
      <c r="D60" s="859"/>
      <c r="E60" s="862"/>
      <c r="F60" s="569">
        <v>5</v>
      </c>
      <c r="G60" s="570"/>
      <c r="H60" s="599" t="str">
        <f t="shared" si="0"/>
        <v>Belum Diisi</v>
      </c>
      <c r="I60" s="595" t="s">
        <v>26</v>
      </c>
      <c r="J60" s="596" t="str">
        <f>IF($D$56="Y/T","Isi Tujuan",IF($E$56=0,0,IF(I60="Y",1,IF(I60="T",0,"Isi Dulu"))))</f>
        <v>Isi Tujuan</v>
      </c>
      <c r="K60" s="595" t="s">
        <v>26</v>
      </c>
      <c r="L60" s="596" t="str">
        <f>IF($D$56="Y/T","Isi Tujuan",IF($E$56=0,0,IF(K60="Y",1,IF(K60="T",0,"Isi Dulu"))))</f>
        <v>Isi Tujuan</v>
      </c>
      <c r="M60" s="850"/>
      <c r="N60" s="853"/>
    </row>
    <row r="61" spans="2:14" ht="15.75">
      <c r="B61" s="836">
        <v>12</v>
      </c>
      <c r="C61" s="839"/>
      <c r="D61" s="857" t="s">
        <v>26</v>
      </c>
      <c r="E61" s="860" t="str">
        <f>IF(D61="Y",1,IF(D61="T",0,IF(D61="Y/T","Belum diisi","Error")))</f>
        <v>Belum diisi</v>
      </c>
      <c r="F61" s="528">
        <v>1</v>
      </c>
      <c r="G61" s="529"/>
      <c r="H61" s="600" t="str">
        <f t="shared" si="0"/>
        <v>Belum Diisi</v>
      </c>
      <c r="I61" s="590" t="s">
        <v>26</v>
      </c>
      <c r="J61" s="591" t="str">
        <f>IF($D$61="Y/T","Isi Tujuan",IF($E$61=0,0,IF(I61="Y",1,IF(I61="T",0,"Isi Dulu"))))</f>
        <v>Isi Tujuan</v>
      </c>
      <c r="K61" s="590" t="s">
        <v>26</v>
      </c>
      <c r="L61" s="591" t="str">
        <f>IF($D$61="Y/T","Isi Tujuan",IF($E$61=0,0,IF(K61="Y",1,IF(K61="T",0,"Isi Dulu"))))</f>
        <v>Isi Tujuan</v>
      </c>
      <c r="M61" s="848" t="s">
        <v>26</v>
      </c>
      <c r="N61" s="851" t="str">
        <f>IF(M61="Y",1,IF(M61="T",0,IF(M61="Y/T","Belum diisi","Error")))</f>
        <v>Belum diisi</v>
      </c>
    </row>
    <row r="62" spans="2:14" ht="15.75">
      <c r="B62" s="837"/>
      <c r="C62" s="840"/>
      <c r="D62" s="858"/>
      <c r="E62" s="861"/>
      <c r="F62" s="549">
        <v>2</v>
      </c>
      <c r="G62" s="550"/>
      <c r="H62" s="598" t="str">
        <f t="shared" si="0"/>
        <v>Belum Diisi</v>
      </c>
      <c r="I62" s="592" t="s">
        <v>26</v>
      </c>
      <c r="J62" s="593" t="str">
        <f>IF($D$61="Y/T","Isi Tujuan",IF($E$61=0,0,IF(I62="Y",1,IF(I62="T",0,"Isi Dulu"))))</f>
        <v>Isi Tujuan</v>
      </c>
      <c r="K62" s="592" t="s">
        <v>26</v>
      </c>
      <c r="L62" s="593" t="str">
        <f>IF($D$61="Y/T","Isi Tujuan",IF($E$61=0,0,IF(K62="Y",1,IF(K62="T",0,"Isi Dulu"))))</f>
        <v>Isi Tujuan</v>
      </c>
      <c r="M62" s="849"/>
      <c r="N62" s="852"/>
    </row>
    <row r="63" spans="2:14" ht="15.75">
      <c r="B63" s="837"/>
      <c r="C63" s="840"/>
      <c r="D63" s="858"/>
      <c r="E63" s="861"/>
      <c r="F63" s="549">
        <v>3</v>
      </c>
      <c r="G63" s="550"/>
      <c r="H63" s="598" t="str">
        <f t="shared" si="0"/>
        <v>Belum Diisi</v>
      </c>
      <c r="I63" s="592" t="s">
        <v>26</v>
      </c>
      <c r="J63" s="593" t="str">
        <f>IF($D$61="Y/T","Isi Tujuan",IF($E$61=0,0,IF(I63="Y",1,IF(I63="T",0,"Isi Dulu"))))</f>
        <v>Isi Tujuan</v>
      </c>
      <c r="K63" s="592" t="s">
        <v>26</v>
      </c>
      <c r="L63" s="593" t="str">
        <f>IF($D$61="Y/T","Isi Tujuan",IF($E$61=0,0,IF(K63="Y",1,IF(K63="T",0,"Isi Dulu"))))</f>
        <v>Isi Tujuan</v>
      </c>
      <c r="M63" s="849"/>
      <c r="N63" s="852"/>
    </row>
    <row r="64" spans="2:14" ht="15.75">
      <c r="B64" s="837"/>
      <c r="C64" s="840"/>
      <c r="D64" s="858"/>
      <c r="E64" s="861"/>
      <c r="F64" s="549">
        <v>4</v>
      </c>
      <c r="G64" s="550"/>
      <c r="H64" s="598" t="str">
        <f t="shared" si="0"/>
        <v>Belum Diisi</v>
      </c>
      <c r="I64" s="592" t="s">
        <v>26</v>
      </c>
      <c r="J64" s="593" t="str">
        <f>IF($D$61="Y/T","Isi Tujuan",IF($E$61=0,0,IF(I64="Y",1,IF(I64="T",0,"Isi Dulu"))))</f>
        <v>Isi Tujuan</v>
      </c>
      <c r="K64" s="592" t="s">
        <v>26</v>
      </c>
      <c r="L64" s="593" t="str">
        <f>IF($D$61="Y/T","Isi Tujuan",IF($E$61=0,0,IF(K64="Y",1,IF(K64="T",0,"Isi Dulu"))))</f>
        <v>Isi Tujuan</v>
      </c>
      <c r="M64" s="849"/>
      <c r="N64" s="852"/>
    </row>
    <row r="65" spans="2:14" ht="15.75">
      <c r="B65" s="838"/>
      <c r="C65" s="841"/>
      <c r="D65" s="859"/>
      <c r="E65" s="862"/>
      <c r="F65" s="569">
        <v>5</v>
      </c>
      <c r="G65" s="570"/>
      <c r="H65" s="599" t="str">
        <f t="shared" si="0"/>
        <v>Belum Diisi</v>
      </c>
      <c r="I65" s="595" t="s">
        <v>26</v>
      </c>
      <c r="J65" s="596" t="str">
        <f>IF($D$61="Y/T","Isi Tujuan",IF($E$61=0,0,IF(I65="Y",1,IF(I65="T",0,"Isi Dulu"))))</f>
        <v>Isi Tujuan</v>
      </c>
      <c r="K65" s="595" t="s">
        <v>26</v>
      </c>
      <c r="L65" s="596" t="str">
        <f>IF($D$61="Y/T","Isi Tujuan",IF($E$61=0,0,IF(K65="Y",1,IF(K65="T",0,"Isi Dulu"))))</f>
        <v>Isi Tujuan</v>
      </c>
      <c r="M65" s="850"/>
      <c r="N65" s="853"/>
    </row>
    <row r="66" spans="2:14" ht="15.75">
      <c r="B66" s="836">
        <v>13</v>
      </c>
      <c r="C66" s="839"/>
      <c r="D66" s="857" t="s">
        <v>26</v>
      </c>
      <c r="E66" s="860" t="str">
        <f>IF(D66="Y",1,IF(D66="T",0,IF(D66="Y/T","Belum diisi","Error")))</f>
        <v>Belum diisi</v>
      </c>
      <c r="F66" s="528">
        <v>1</v>
      </c>
      <c r="G66" s="529"/>
      <c r="H66" s="600" t="str">
        <f t="shared" si="0"/>
        <v>Belum Diisi</v>
      </c>
      <c r="I66" s="590" t="s">
        <v>26</v>
      </c>
      <c r="J66" s="591" t="str">
        <f>IF($D$66="Y/T","Isi Tujuan",IF($E$66=0,0,IF(I66="Y",1,IF(I66="T",0,"Isi Dulu"))))</f>
        <v>Isi Tujuan</v>
      </c>
      <c r="K66" s="590" t="s">
        <v>26</v>
      </c>
      <c r="L66" s="591" t="str">
        <f>IF($D$66="Y/T","Isi Tujuan",IF($E$66=0,0,IF(K66="Y",1,IF(K66="T",0,"Isi Dulu"))))</f>
        <v>Isi Tujuan</v>
      </c>
      <c r="M66" s="848" t="s">
        <v>26</v>
      </c>
      <c r="N66" s="851" t="str">
        <f>IF(M66="Y",1,IF(M66="T",0,IF(M66="Y/T","Belum diisi","Error")))</f>
        <v>Belum diisi</v>
      </c>
    </row>
    <row r="67" spans="2:14" ht="15.75">
      <c r="B67" s="837"/>
      <c r="C67" s="840"/>
      <c r="D67" s="858"/>
      <c r="E67" s="861"/>
      <c r="F67" s="549">
        <v>2</v>
      </c>
      <c r="G67" s="550"/>
      <c r="H67" s="598" t="str">
        <f t="shared" si="0"/>
        <v>Belum Diisi</v>
      </c>
      <c r="I67" s="592" t="s">
        <v>26</v>
      </c>
      <c r="J67" s="593" t="str">
        <f>IF($D$66="Y/T","Isi Tujuan",IF($E$66=0,0,IF(I67="Y",1,IF(I67="T",0,"Isi Dulu"))))</f>
        <v>Isi Tujuan</v>
      </c>
      <c r="K67" s="592" t="s">
        <v>26</v>
      </c>
      <c r="L67" s="593" t="str">
        <f>IF($D$66="Y/T","Isi Tujuan",IF($E$66=0,0,IF(K67="Y",1,IF(K67="T",0,"Isi Dulu"))))</f>
        <v>Isi Tujuan</v>
      </c>
      <c r="M67" s="849"/>
      <c r="N67" s="852"/>
    </row>
    <row r="68" spans="2:14" ht="15.75">
      <c r="B68" s="837"/>
      <c r="C68" s="840"/>
      <c r="D68" s="858"/>
      <c r="E68" s="861"/>
      <c r="F68" s="549">
        <v>3</v>
      </c>
      <c r="G68" s="550"/>
      <c r="H68" s="598" t="str">
        <f t="shared" si="0"/>
        <v>Belum Diisi</v>
      </c>
      <c r="I68" s="592" t="s">
        <v>26</v>
      </c>
      <c r="J68" s="593" t="str">
        <f>IF($D$66="Y/T","Isi Tujuan",IF($E$66=0,0,IF(I68="Y",1,IF(I68="T",0,"Isi Dulu"))))</f>
        <v>Isi Tujuan</v>
      </c>
      <c r="K68" s="592" t="s">
        <v>26</v>
      </c>
      <c r="L68" s="593" t="str">
        <f>IF($D$66="Y/T","Isi Tujuan",IF($E$66=0,0,IF(K68="Y",1,IF(K68="T",0,"Isi Dulu"))))</f>
        <v>Isi Tujuan</v>
      </c>
      <c r="M68" s="849"/>
      <c r="N68" s="852"/>
    </row>
    <row r="69" spans="2:14" ht="15.75">
      <c r="B69" s="837"/>
      <c r="C69" s="840"/>
      <c r="D69" s="858"/>
      <c r="E69" s="861"/>
      <c r="F69" s="549">
        <v>4</v>
      </c>
      <c r="G69" s="550"/>
      <c r="H69" s="598" t="str">
        <f t="shared" si="0"/>
        <v>Belum Diisi</v>
      </c>
      <c r="I69" s="592" t="s">
        <v>26</v>
      </c>
      <c r="J69" s="593" t="str">
        <f>IF($D$66="Y/T","Isi Tujuan",IF($E$66=0,0,IF(I69="Y",1,IF(I69="T",0,"Isi Dulu"))))</f>
        <v>Isi Tujuan</v>
      </c>
      <c r="K69" s="592" t="s">
        <v>26</v>
      </c>
      <c r="L69" s="593" t="str">
        <f>IF($D$66="Y/T","Isi Tujuan",IF($E$66=0,0,IF(K69="Y",1,IF(K69="T",0,"Isi Dulu"))))</f>
        <v>Isi Tujuan</v>
      </c>
      <c r="M69" s="849"/>
      <c r="N69" s="852"/>
    </row>
    <row r="70" spans="2:14" ht="15.75">
      <c r="B70" s="838"/>
      <c r="C70" s="841"/>
      <c r="D70" s="859"/>
      <c r="E70" s="862"/>
      <c r="F70" s="569">
        <v>5</v>
      </c>
      <c r="G70" s="570"/>
      <c r="H70" s="599" t="str">
        <f t="shared" ref="H70:H105" si="1">IF(OR(J70="Isi Dulu",L70="Isi Dulu",J70="Isi Tujuan",L70="Isi Tujuan"),"Belum Diisi",IF(SUM(J70,L70)=2,1,IF(SUM(J70,L70)=1,0,IF(SUM(J70,L70)=0,0,"Error"))))</f>
        <v>Belum Diisi</v>
      </c>
      <c r="I70" s="595" t="s">
        <v>26</v>
      </c>
      <c r="J70" s="596" t="str">
        <f>IF($D$66="Y/T","Isi Tujuan",IF($E$66=0,0,IF(I70="Y",1,IF(I70="T",0,"Isi Dulu"))))</f>
        <v>Isi Tujuan</v>
      </c>
      <c r="K70" s="595" t="s">
        <v>26</v>
      </c>
      <c r="L70" s="596" t="str">
        <f>IF($D$66="Y/T","Isi Tujuan",IF($E$66=0,0,IF(K70="Y",1,IF(K70="T",0,"Isi Dulu"))))</f>
        <v>Isi Tujuan</v>
      </c>
      <c r="M70" s="850"/>
      <c r="N70" s="853"/>
    </row>
    <row r="71" spans="2:14" ht="15.75">
      <c r="B71" s="836">
        <v>14</v>
      </c>
      <c r="C71" s="839"/>
      <c r="D71" s="857" t="s">
        <v>26</v>
      </c>
      <c r="E71" s="860" t="str">
        <f>IF(D71="Y",1,IF(D71="T",0,IF(D71="Y/T","Belum diisi","Error")))</f>
        <v>Belum diisi</v>
      </c>
      <c r="F71" s="528">
        <v>1</v>
      </c>
      <c r="G71" s="529"/>
      <c r="H71" s="600" t="str">
        <f t="shared" si="1"/>
        <v>Belum Diisi</v>
      </c>
      <c r="I71" s="590" t="s">
        <v>26</v>
      </c>
      <c r="J71" s="591" t="str">
        <f>IF($D$71="Y/T","Isi Tujuan",IF($E$71=0,0,IF(I71="Y",1,IF(I71="T",0,"Isi Dulu"))))</f>
        <v>Isi Tujuan</v>
      </c>
      <c r="K71" s="590" t="s">
        <v>26</v>
      </c>
      <c r="L71" s="591" t="str">
        <f>IF($D$71="Y/T","Isi Tujuan",IF($E$71=0,0,IF(K71="Y",1,IF(K71="T",0,"Isi Dulu"))))</f>
        <v>Isi Tujuan</v>
      </c>
      <c r="M71" s="848" t="s">
        <v>26</v>
      </c>
      <c r="N71" s="851" t="str">
        <f>IF(M71="Y",1,IF(M71="T",0,IF(M71="Y/T","Belum diisi","Error")))</f>
        <v>Belum diisi</v>
      </c>
    </row>
    <row r="72" spans="2:14" ht="15.75">
      <c r="B72" s="837"/>
      <c r="C72" s="840"/>
      <c r="D72" s="858"/>
      <c r="E72" s="861"/>
      <c r="F72" s="549">
        <v>2</v>
      </c>
      <c r="G72" s="550"/>
      <c r="H72" s="598" t="str">
        <f t="shared" si="1"/>
        <v>Belum Diisi</v>
      </c>
      <c r="I72" s="592" t="s">
        <v>26</v>
      </c>
      <c r="J72" s="593" t="str">
        <f>IF($D$71="Y/T","Isi Tujuan",IF($E$71=0,0,IF(I72="Y",1,IF(I72="T",0,"Isi Dulu"))))</f>
        <v>Isi Tujuan</v>
      </c>
      <c r="K72" s="592" t="s">
        <v>26</v>
      </c>
      <c r="L72" s="593" t="str">
        <f>IF($D$71="Y/T","Isi Tujuan",IF($E$71=0,0,IF(K72="Y",1,IF(K72="T",0,"Isi Dulu"))))</f>
        <v>Isi Tujuan</v>
      </c>
      <c r="M72" s="849"/>
      <c r="N72" s="852"/>
    </row>
    <row r="73" spans="2:14" ht="15.75">
      <c r="B73" s="837"/>
      <c r="C73" s="840"/>
      <c r="D73" s="858"/>
      <c r="E73" s="861"/>
      <c r="F73" s="549">
        <v>3</v>
      </c>
      <c r="G73" s="550"/>
      <c r="H73" s="598" t="str">
        <f t="shared" si="1"/>
        <v>Belum Diisi</v>
      </c>
      <c r="I73" s="592" t="s">
        <v>26</v>
      </c>
      <c r="J73" s="593" t="str">
        <f>IF($D$71="Y/T","Isi Tujuan",IF($E$71=0,0,IF(I73="Y",1,IF(I73="T",0,"Isi Dulu"))))</f>
        <v>Isi Tujuan</v>
      </c>
      <c r="K73" s="592" t="s">
        <v>26</v>
      </c>
      <c r="L73" s="593" t="str">
        <f>IF($D$71="Y/T","Isi Tujuan",IF($E$71=0,0,IF(K73="Y",1,IF(K73="T",0,"Isi Dulu"))))</f>
        <v>Isi Tujuan</v>
      </c>
      <c r="M73" s="849"/>
      <c r="N73" s="852"/>
    </row>
    <row r="74" spans="2:14" ht="15.75">
      <c r="B74" s="837"/>
      <c r="C74" s="840"/>
      <c r="D74" s="858"/>
      <c r="E74" s="861"/>
      <c r="F74" s="549">
        <v>4</v>
      </c>
      <c r="G74" s="550"/>
      <c r="H74" s="598" t="str">
        <f t="shared" si="1"/>
        <v>Belum Diisi</v>
      </c>
      <c r="I74" s="592" t="s">
        <v>26</v>
      </c>
      <c r="J74" s="593" t="str">
        <f>IF($D$71="Y/T","Isi Tujuan",IF($E$71=0,0,IF(I74="Y",1,IF(I74="T",0,"Isi Dulu"))))</f>
        <v>Isi Tujuan</v>
      </c>
      <c r="K74" s="592" t="s">
        <v>26</v>
      </c>
      <c r="L74" s="593" t="str">
        <f>IF($D$71="Y/T","Isi Tujuan",IF($E$71=0,0,IF(K74="Y",1,IF(K74="T",0,"Isi Dulu"))))</f>
        <v>Isi Tujuan</v>
      </c>
      <c r="M74" s="849"/>
      <c r="N74" s="852"/>
    </row>
    <row r="75" spans="2:14" ht="15.75">
      <c r="B75" s="838"/>
      <c r="C75" s="841"/>
      <c r="D75" s="859"/>
      <c r="E75" s="862"/>
      <c r="F75" s="569">
        <v>5</v>
      </c>
      <c r="G75" s="570"/>
      <c r="H75" s="599" t="str">
        <f t="shared" si="1"/>
        <v>Belum Diisi</v>
      </c>
      <c r="I75" s="595" t="s">
        <v>26</v>
      </c>
      <c r="J75" s="596" t="str">
        <f>IF($D$71="Y/T","Isi Tujuan",IF($E$71=0,0,IF(I75="Y",1,IF(I75="T",0,"Isi Dulu"))))</f>
        <v>Isi Tujuan</v>
      </c>
      <c r="K75" s="595" t="s">
        <v>26</v>
      </c>
      <c r="L75" s="596" t="str">
        <f>IF($D$71="Y/T","Isi Tujuan",IF($E$71=0,0,IF(K75="Y",1,IF(K75="T",0,"Isi Dulu"))))</f>
        <v>Isi Tujuan</v>
      </c>
      <c r="M75" s="850"/>
      <c r="N75" s="853"/>
    </row>
    <row r="76" spans="2:14" ht="15.75">
      <c r="B76" s="836">
        <v>15</v>
      </c>
      <c r="C76" s="839"/>
      <c r="D76" s="857" t="s">
        <v>26</v>
      </c>
      <c r="E76" s="860" t="str">
        <f>IF(D76="Y",1,IF(D76="T",0,IF(D76="Y/T","Belum diisi","Error")))</f>
        <v>Belum diisi</v>
      </c>
      <c r="F76" s="528">
        <v>1</v>
      </c>
      <c r="G76" s="529"/>
      <c r="H76" s="600" t="str">
        <f t="shared" si="1"/>
        <v>Belum Diisi</v>
      </c>
      <c r="I76" s="590" t="s">
        <v>26</v>
      </c>
      <c r="J76" s="591" t="str">
        <f>IF($D$76="Y/T","Isi Tujuan",IF($E$76=0,0,IF(I76="Y",1,IF(I76="T",0,"Isi Dulu"))))</f>
        <v>Isi Tujuan</v>
      </c>
      <c r="K76" s="590" t="s">
        <v>26</v>
      </c>
      <c r="L76" s="591" t="str">
        <f>IF($D$76="Y/T","Isi Tujuan",IF($E$76=0,0,IF(K76="Y",1,IF(K76="T",0,"Isi Dulu"))))</f>
        <v>Isi Tujuan</v>
      </c>
      <c r="M76" s="848" t="s">
        <v>26</v>
      </c>
      <c r="N76" s="851" t="str">
        <f>IF(M76="Y",1,IF(M76="T",0,IF(M76="Y/T","Belum diisi","Error")))</f>
        <v>Belum diisi</v>
      </c>
    </row>
    <row r="77" spans="2:14" ht="15.75">
      <c r="B77" s="837"/>
      <c r="C77" s="840"/>
      <c r="D77" s="858"/>
      <c r="E77" s="861"/>
      <c r="F77" s="549">
        <v>2</v>
      </c>
      <c r="G77" s="550"/>
      <c r="H77" s="598" t="str">
        <f t="shared" si="1"/>
        <v>Belum Diisi</v>
      </c>
      <c r="I77" s="592" t="s">
        <v>26</v>
      </c>
      <c r="J77" s="593" t="str">
        <f>IF($D$76="Y/T","Isi Tujuan",IF($E$76=0,0,IF(I77="Y",1,IF(I77="T",0,"Isi Dulu"))))</f>
        <v>Isi Tujuan</v>
      </c>
      <c r="K77" s="592" t="s">
        <v>26</v>
      </c>
      <c r="L77" s="593" t="str">
        <f>IF($D$76="Y/T","Isi Tujuan",IF($E$76=0,0,IF(K77="Y",1,IF(K77="T",0,"Isi Dulu"))))</f>
        <v>Isi Tujuan</v>
      </c>
      <c r="M77" s="849"/>
      <c r="N77" s="852"/>
    </row>
    <row r="78" spans="2:14" ht="15.75">
      <c r="B78" s="837"/>
      <c r="C78" s="840"/>
      <c r="D78" s="858"/>
      <c r="E78" s="861"/>
      <c r="F78" s="549">
        <v>3</v>
      </c>
      <c r="G78" s="550"/>
      <c r="H78" s="598" t="str">
        <f t="shared" si="1"/>
        <v>Belum Diisi</v>
      </c>
      <c r="I78" s="592" t="s">
        <v>26</v>
      </c>
      <c r="J78" s="593" t="str">
        <f>IF($D$76="Y/T","Isi Tujuan",IF($E$76=0,0,IF(I78="Y",1,IF(I78="T",0,"Isi Dulu"))))</f>
        <v>Isi Tujuan</v>
      </c>
      <c r="K78" s="592" t="s">
        <v>26</v>
      </c>
      <c r="L78" s="593" t="str">
        <f>IF($D$76="Y/T","Isi Tujuan",IF($E$76=0,0,IF(K78="Y",1,IF(K78="T",0,"Isi Dulu"))))</f>
        <v>Isi Tujuan</v>
      </c>
      <c r="M78" s="849"/>
      <c r="N78" s="852"/>
    </row>
    <row r="79" spans="2:14" ht="15.75">
      <c r="B79" s="837"/>
      <c r="C79" s="840"/>
      <c r="D79" s="858"/>
      <c r="E79" s="861"/>
      <c r="F79" s="549">
        <v>4</v>
      </c>
      <c r="G79" s="550"/>
      <c r="H79" s="598" t="str">
        <f t="shared" si="1"/>
        <v>Belum Diisi</v>
      </c>
      <c r="I79" s="592" t="s">
        <v>26</v>
      </c>
      <c r="J79" s="593" t="str">
        <f>IF($D$76="Y/T","Isi Tujuan",IF($E$76=0,0,IF(I79="Y",1,IF(I79="T",0,"Isi Dulu"))))</f>
        <v>Isi Tujuan</v>
      </c>
      <c r="K79" s="592" t="s">
        <v>26</v>
      </c>
      <c r="L79" s="593" t="str">
        <f>IF($D$76="Y/T","Isi Tujuan",IF($E$76=0,0,IF(K79="Y",1,IF(K79="T",0,"Isi Dulu"))))</f>
        <v>Isi Tujuan</v>
      </c>
      <c r="M79" s="849"/>
      <c r="N79" s="852"/>
    </row>
    <row r="80" spans="2:14" ht="15.75">
      <c r="B80" s="838"/>
      <c r="C80" s="841"/>
      <c r="D80" s="859"/>
      <c r="E80" s="862"/>
      <c r="F80" s="569">
        <v>5</v>
      </c>
      <c r="G80" s="570"/>
      <c r="H80" s="599" t="str">
        <f t="shared" si="1"/>
        <v>Belum Diisi</v>
      </c>
      <c r="I80" s="595" t="s">
        <v>26</v>
      </c>
      <c r="J80" s="596" t="str">
        <f>IF($D$76="Y/T","Isi Tujuan",IF($E$76=0,0,IF(I80="Y",1,IF(I80="T",0,"Isi Dulu"))))</f>
        <v>Isi Tujuan</v>
      </c>
      <c r="K80" s="595" t="s">
        <v>26</v>
      </c>
      <c r="L80" s="596" t="str">
        <f>IF($D$76="Y/T","Isi Tujuan",IF($E$76=0,0,IF(K80="Y",1,IF(K80="T",0,"Isi Dulu"))))</f>
        <v>Isi Tujuan</v>
      </c>
      <c r="M80" s="850"/>
      <c r="N80" s="853"/>
    </row>
    <row r="81" spans="2:14" ht="15.75">
      <c r="B81" s="836">
        <v>16</v>
      </c>
      <c r="C81" s="839"/>
      <c r="D81" s="857" t="s">
        <v>26</v>
      </c>
      <c r="E81" s="860" t="str">
        <f>IF(D81="Y",1,IF(D81="T",0,IF(D81="Y/T","Belum diisi","Error")))</f>
        <v>Belum diisi</v>
      </c>
      <c r="F81" s="528">
        <v>1</v>
      </c>
      <c r="G81" s="529"/>
      <c r="H81" s="600" t="str">
        <f t="shared" si="1"/>
        <v>Belum Diisi</v>
      </c>
      <c r="I81" s="590" t="s">
        <v>26</v>
      </c>
      <c r="J81" s="591" t="str">
        <f>IF($D$81="Y/T","Isi Tujuan",IF($E$81=0,0,IF(I81="Y",1,IF(I81="T",0,"Isi Dulu"))))</f>
        <v>Isi Tujuan</v>
      </c>
      <c r="K81" s="590" t="s">
        <v>26</v>
      </c>
      <c r="L81" s="591" t="str">
        <f>IF($D$81="Y/T","Isi Tujuan",IF($E$81=0,0,IF(K81="Y",1,IF(K81="T",0,"Isi Dulu"))))</f>
        <v>Isi Tujuan</v>
      </c>
      <c r="M81" s="848" t="s">
        <v>26</v>
      </c>
      <c r="N81" s="851" t="str">
        <f>IF(M81="Y",1,IF(M81="T",0,IF(M81="Y/T","Belum diisi","Error")))</f>
        <v>Belum diisi</v>
      </c>
    </row>
    <row r="82" spans="2:14" ht="15.75">
      <c r="B82" s="837"/>
      <c r="C82" s="840"/>
      <c r="D82" s="858"/>
      <c r="E82" s="861"/>
      <c r="F82" s="549">
        <v>2</v>
      </c>
      <c r="G82" s="550"/>
      <c r="H82" s="598" t="str">
        <f t="shared" si="1"/>
        <v>Belum Diisi</v>
      </c>
      <c r="I82" s="592" t="s">
        <v>26</v>
      </c>
      <c r="J82" s="593" t="str">
        <f>IF($D$81="Y/T","Isi Tujuan",IF($E$81=0,0,IF(I82="Y",1,IF(I82="T",0,"Isi Dulu"))))</f>
        <v>Isi Tujuan</v>
      </c>
      <c r="K82" s="592" t="s">
        <v>26</v>
      </c>
      <c r="L82" s="593" t="str">
        <f>IF($D$81="Y/T","Isi Tujuan",IF($E$81=0,0,IF(K82="Y",1,IF(K82="T",0,"Isi Dulu"))))</f>
        <v>Isi Tujuan</v>
      </c>
      <c r="M82" s="849"/>
      <c r="N82" s="852"/>
    </row>
    <row r="83" spans="2:14" ht="15.75">
      <c r="B83" s="837"/>
      <c r="C83" s="840"/>
      <c r="D83" s="858"/>
      <c r="E83" s="861"/>
      <c r="F83" s="549">
        <v>3</v>
      </c>
      <c r="G83" s="550"/>
      <c r="H83" s="598" t="str">
        <f t="shared" si="1"/>
        <v>Belum Diisi</v>
      </c>
      <c r="I83" s="592" t="s">
        <v>26</v>
      </c>
      <c r="J83" s="593" t="str">
        <f>IF($D$81="Y/T","Isi Tujuan",IF($E$81=0,0,IF(I83="Y",1,IF(I83="T",0,"Isi Dulu"))))</f>
        <v>Isi Tujuan</v>
      </c>
      <c r="K83" s="592" t="s">
        <v>26</v>
      </c>
      <c r="L83" s="593" t="str">
        <f>IF($D$81="Y/T","Isi Tujuan",IF($E$81=0,0,IF(K83="Y",1,IF(K83="T",0,"Isi Dulu"))))</f>
        <v>Isi Tujuan</v>
      </c>
      <c r="M83" s="849"/>
      <c r="N83" s="852"/>
    </row>
    <row r="84" spans="2:14" ht="15.75">
      <c r="B84" s="837"/>
      <c r="C84" s="840"/>
      <c r="D84" s="858"/>
      <c r="E84" s="861"/>
      <c r="F84" s="549">
        <v>4</v>
      </c>
      <c r="G84" s="550"/>
      <c r="H84" s="598" t="str">
        <f t="shared" si="1"/>
        <v>Belum Diisi</v>
      </c>
      <c r="I84" s="592" t="s">
        <v>26</v>
      </c>
      <c r="J84" s="593" t="str">
        <f>IF($D$81="Y/T","Isi Tujuan",IF($E$81=0,0,IF(I84="Y",1,IF(I84="T",0,"Isi Dulu"))))</f>
        <v>Isi Tujuan</v>
      </c>
      <c r="K84" s="592" t="s">
        <v>26</v>
      </c>
      <c r="L84" s="593" t="str">
        <f>IF($D$81="Y/T","Isi Tujuan",IF($E$81=0,0,IF(K84="Y",1,IF(K84="T",0,"Isi Dulu"))))</f>
        <v>Isi Tujuan</v>
      </c>
      <c r="M84" s="849"/>
      <c r="N84" s="852"/>
    </row>
    <row r="85" spans="2:14" ht="15.75">
      <c r="B85" s="838"/>
      <c r="C85" s="841"/>
      <c r="D85" s="859"/>
      <c r="E85" s="862"/>
      <c r="F85" s="569">
        <v>5</v>
      </c>
      <c r="G85" s="570"/>
      <c r="H85" s="599" t="str">
        <f t="shared" si="1"/>
        <v>Belum Diisi</v>
      </c>
      <c r="I85" s="595" t="s">
        <v>26</v>
      </c>
      <c r="J85" s="596" t="str">
        <f>IF($D$81="Y/T","Isi Tujuan",IF($E$81=0,0,IF(I85="Y",1,IF(I85="T",0,"Isi Dulu"))))</f>
        <v>Isi Tujuan</v>
      </c>
      <c r="K85" s="595" t="s">
        <v>26</v>
      </c>
      <c r="L85" s="596" t="str">
        <f>IF($D$81="Y/T","Isi Tujuan",IF($E$81=0,0,IF(K85="Y",1,IF(K85="T",0,"Isi Dulu"))))</f>
        <v>Isi Tujuan</v>
      </c>
      <c r="M85" s="850"/>
      <c r="N85" s="853"/>
    </row>
    <row r="86" spans="2:14" ht="15.75">
      <c r="B86" s="836">
        <v>17</v>
      </c>
      <c r="C86" s="839"/>
      <c r="D86" s="857" t="s">
        <v>26</v>
      </c>
      <c r="E86" s="860" t="str">
        <f>IF(D86="Y",1,IF(D86="T",0,IF(D86="Y/T","Belum diisi","Error")))</f>
        <v>Belum diisi</v>
      </c>
      <c r="F86" s="528">
        <v>1</v>
      </c>
      <c r="G86" s="529"/>
      <c r="H86" s="600" t="str">
        <f t="shared" si="1"/>
        <v>Belum Diisi</v>
      </c>
      <c r="I86" s="590" t="s">
        <v>26</v>
      </c>
      <c r="J86" s="591" t="str">
        <f>IF($D$86="Y/T","Isi Tujuan",IF($E$86=0,0,IF(I86="Y",1,IF(I86="T",0,"Isi Dulu"))))</f>
        <v>Isi Tujuan</v>
      </c>
      <c r="K86" s="590" t="s">
        <v>26</v>
      </c>
      <c r="L86" s="591" t="str">
        <f>IF($D$86="Y/T","Isi Tujuan",IF($E$86=0,0,IF(K86="Y",1,IF(K86="T",0,"Isi Dulu"))))</f>
        <v>Isi Tujuan</v>
      </c>
      <c r="M86" s="848" t="s">
        <v>26</v>
      </c>
      <c r="N86" s="851" t="str">
        <f>IF(M86="Y",1,IF(M86="T",0,IF(M86="Y/T","Belum diisi","Error")))</f>
        <v>Belum diisi</v>
      </c>
    </row>
    <row r="87" spans="2:14" ht="15.75">
      <c r="B87" s="837"/>
      <c r="C87" s="840"/>
      <c r="D87" s="858"/>
      <c r="E87" s="861"/>
      <c r="F87" s="549">
        <v>2</v>
      </c>
      <c r="G87" s="550"/>
      <c r="H87" s="598" t="str">
        <f t="shared" si="1"/>
        <v>Belum Diisi</v>
      </c>
      <c r="I87" s="592" t="s">
        <v>26</v>
      </c>
      <c r="J87" s="593" t="str">
        <f>IF($D$86="Y/T","Isi Tujuan",IF($E$86=0,0,IF(I87="Y",1,IF(I87="T",0,"Isi Dulu"))))</f>
        <v>Isi Tujuan</v>
      </c>
      <c r="K87" s="592" t="s">
        <v>26</v>
      </c>
      <c r="L87" s="593" t="str">
        <f>IF($D$86="Y/T","Isi Tujuan",IF($E$86=0,0,IF(K87="Y",1,IF(K87="T",0,"Isi Dulu"))))</f>
        <v>Isi Tujuan</v>
      </c>
      <c r="M87" s="849"/>
      <c r="N87" s="852"/>
    </row>
    <row r="88" spans="2:14" ht="15.75">
      <c r="B88" s="837"/>
      <c r="C88" s="840"/>
      <c r="D88" s="858"/>
      <c r="E88" s="861"/>
      <c r="F88" s="549">
        <v>3</v>
      </c>
      <c r="G88" s="550"/>
      <c r="H88" s="598" t="str">
        <f t="shared" si="1"/>
        <v>Belum Diisi</v>
      </c>
      <c r="I88" s="592" t="s">
        <v>26</v>
      </c>
      <c r="J88" s="593" t="str">
        <f>IF($D$86="Y/T","Isi Tujuan",IF($E$86=0,0,IF(I88="Y",1,IF(I88="T",0,"Isi Dulu"))))</f>
        <v>Isi Tujuan</v>
      </c>
      <c r="K88" s="592" t="s">
        <v>26</v>
      </c>
      <c r="L88" s="593" t="str">
        <f>IF($D$86="Y/T","Isi Tujuan",IF($E$86=0,0,IF(K88="Y",1,IF(K88="T",0,"Isi Dulu"))))</f>
        <v>Isi Tujuan</v>
      </c>
      <c r="M88" s="849"/>
      <c r="N88" s="852"/>
    </row>
    <row r="89" spans="2:14" ht="15.75">
      <c r="B89" s="837"/>
      <c r="C89" s="840"/>
      <c r="D89" s="858"/>
      <c r="E89" s="861"/>
      <c r="F89" s="549">
        <v>4</v>
      </c>
      <c r="G89" s="550"/>
      <c r="H89" s="598" t="str">
        <f t="shared" si="1"/>
        <v>Belum Diisi</v>
      </c>
      <c r="I89" s="592" t="s">
        <v>26</v>
      </c>
      <c r="J89" s="593" t="str">
        <f>IF($D$86="Y/T","Isi Tujuan",IF($E$86=0,0,IF(I89="Y",1,IF(I89="T",0,"Isi Dulu"))))</f>
        <v>Isi Tujuan</v>
      </c>
      <c r="K89" s="592" t="s">
        <v>26</v>
      </c>
      <c r="L89" s="593" t="str">
        <f>IF($D$86="Y/T","Isi Tujuan",IF($E$86=0,0,IF(K89="Y",1,IF(K89="T",0,"Isi Dulu"))))</f>
        <v>Isi Tujuan</v>
      </c>
      <c r="M89" s="849"/>
      <c r="N89" s="852"/>
    </row>
    <row r="90" spans="2:14" ht="15.75">
      <c r="B90" s="838"/>
      <c r="C90" s="841"/>
      <c r="D90" s="859"/>
      <c r="E90" s="862"/>
      <c r="F90" s="569">
        <v>5</v>
      </c>
      <c r="G90" s="570"/>
      <c r="H90" s="599" t="str">
        <f t="shared" si="1"/>
        <v>Belum Diisi</v>
      </c>
      <c r="I90" s="595" t="s">
        <v>26</v>
      </c>
      <c r="J90" s="596" t="str">
        <f>IF($D$86="Y/T","Isi Tujuan",IF($E$86=0,0,IF(I90="Y",1,IF(I90="T",0,"Isi Dulu"))))</f>
        <v>Isi Tujuan</v>
      </c>
      <c r="K90" s="595" t="s">
        <v>26</v>
      </c>
      <c r="L90" s="596" t="str">
        <f>IF($D$86="Y/T","Isi Tujuan",IF($E$86=0,0,IF(K90="Y",1,IF(K90="T",0,"Isi Dulu"))))</f>
        <v>Isi Tujuan</v>
      </c>
      <c r="M90" s="850"/>
      <c r="N90" s="853"/>
    </row>
    <row r="91" spans="2:14" ht="15.75">
      <c r="B91" s="836">
        <v>18</v>
      </c>
      <c r="C91" s="839"/>
      <c r="D91" s="857" t="s">
        <v>26</v>
      </c>
      <c r="E91" s="860" t="str">
        <f>IF(D91="Y",1,IF(D91="T",0,IF(D91="Y/T","Belum diisi","Error")))</f>
        <v>Belum diisi</v>
      </c>
      <c r="F91" s="528">
        <v>1</v>
      </c>
      <c r="G91" s="529"/>
      <c r="H91" s="600" t="str">
        <f t="shared" si="1"/>
        <v>Belum Diisi</v>
      </c>
      <c r="I91" s="590" t="s">
        <v>26</v>
      </c>
      <c r="J91" s="591" t="str">
        <f>IF($D$91="Y/T","Isi Tujuan",IF($E$91=0,0,IF(I91="Y",1,IF(I91="T",0,"Isi Dulu"))))</f>
        <v>Isi Tujuan</v>
      </c>
      <c r="K91" s="590" t="s">
        <v>26</v>
      </c>
      <c r="L91" s="591" t="str">
        <f>IF($D$91="Y/T","Isi Tujuan",IF($E$91=0,0,IF(K91="Y",1,IF(K91="T",0,"Isi Dulu"))))</f>
        <v>Isi Tujuan</v>
      </c>
      <c r="M91" s="848" t="s">
        <v>26</v>
      </c>
      <c r="N91" s="851" t="str">
        <f>IF(M91="Y",1,IF(M91="T",0,IF(M91="Y/T","Belum diisi","Error")))</f>
        <v>Belum diisi</v>
      </c>
    </row>
    <row r="92" spans="2:14" ht="15.75">
      <c r="B92" s="837"/>
      <c r="C92" s="840"/>
      <c r="D92" s="858"/>
      <c r="E92" s="861"/>
      <c r="F92" s="549">
        <v>2</v>
      </c>
      <c r="G92" s="550"/>
      <c r="H92" s="598" t="str">
        <f t="shared" si="1"/>
        <v>Belum Diisi</v>
      </c>
      <c r="I92" s="592" t="s">
        <v>26</v>
      </c>
      <c r="J92" s="593" t="str">
        <f>IF($D$91="Y/T","Isi Tujuan",IF($E$91=0,0,IF(I92="Y",1,IF(I92="T",0,"Isi Dulu"))))</f>
        <v>Isi Tujuan</v>
      </c>
      <c r="K92" s="592" t="s">
        <v>26</v>
      </c>
      <c r="L92" s="593" t="str">
        <f>IF($D$91="Y/T","Isi Tujuan",IF($E$91=0,0,IF(K92="Y",1,IF(K92="T",0,"Isi Dulu"))))</f>
        <v>Isi Tujuan</v>
      </c>
      <c r="M92" s="849"/>
      <c r="N92" s="852"/>
    </row>
    <row r="93" spans="2:14" ht="15.75">
      <c r="B93" s="837"/>
      <c r="C93" s="840"/>
      <c r="D93" s="858"/>
      <c r="E93" s="861"/>
      <c r="F93" s="549">
        <v>3</v>
      </c>
      <c r="G93" s="550"/>
      <c r="H93" s="598" t="str">
        <f t="shared" si="1"/>
        <v>Belum Diisi</v>
      </c>
      <c r="I93" s="592" t="s">
        <v>26</v>
      </c>
      <c r="J93" s="593" t="str">
        <f>IF($D$91="Y/T","Isi Tujuan",IF($E$91=0,0,IF(I93="Y",1,IF(I93="T",0,"Isi Dulu"))))</f>
        <v>Isi Tujuan</v>
      </c>
      <c r="K93" s="592" t="s">
        <v>26</v>
      </c>
      <c r="L93" s="593" t="str">
        <f>IF($D$91="Y/T","Isi Tujuan",IF($E$91=0,0,IF(K93="Y",1,IF(K93="T",0,"Isi Dulu"))))</f>
        <v>Isi Tujuan</v>
      </c>
      <c r="M93" s="849"/>
      <c r="N93" s="852"/>
    </row>
    <row r="94" spans="2:14" ht="15.75">
      <c r="B94" s="837"/>
      <c r="C94" s="840"/>
      <c r="D94" s="858"/>
      <c r="E94" s="861"/>
      <c r="F94" s="549">
        <v>4</v>
      </c>
      <c r="G94" s="550"/>
      <c r="H94" s="598" t="str">
        <f t="shared" si="1"/>
        <v>Belum Diisi</v>
      </c>
      <c r="I94" s="592" t="s">
        <v>26</v>
      </c>
      <c r="J94" s="593" t="str">
        <f>IF($D$91="Y/T","Isi Tujuan",IF($E$91=0,0,IF(I94="Y",1,IF(I94="T",0,"Isi Dulu"))))</f>
        <v>Isi Tujuan</v>
      </c>
      <c r="K94" s="592" t="s">
        <v>26</v>
      </c>
      <c r="L94" s="593" t="str">
        <f>IF($D$91="Y/T","Isi Tujuan",IF($E$91=0,0,IF(K94="Y",1,IF(K94="T",0,"Isi Dulu"))))</f>
        <v>Isi Tujuan</v>
      </c>
      <c r="M94" s="849"/>
      <c r="N94" s="852"/>
    </row>
    <row r="95" spans="2:14" ht="15.75">
      <c r="B95" s="838"/>
      <c r="C95" s="841"/>
      <c r="D95" s="859"/>
      <c r="E95" s="862"/>
      <c r="F95" s="569">
        <v>5</v>
      </c>
      <c r="G95" s="570"/>
      <c r="H95" s="599" t="str">
        <f t="shared" si="1"/>
        <v>Belum Diisi</v>
      </c>
      <c r="I95" s="595" t="s">
        <v>26</v>
      </c>
      <c r="J95" s="596" t="str">
        <f>IF($D$91="Y/T","Isi Tujuan",IF($E$91=0,0,IF(I95="Y",1,IF(I95="T",0,"Isi Dulu"))))</f>
        <v>Isi Tujuan</v>
      </c>
      <c r="K95" s="595" t="s">
        <v>26</v>
      </c>
      <c r="L95" s="596" t="str">
        <f>IF($D$91="Y/T","Isi Tujuan",IF($E$91=0,0,IF(K95="Y",1,IF(K95="T",0,"Isi Dulu"))))</f>
        <v>Isi Tujuan</v>
      </c>
      <c r="M95" s="850"/>
      <c r="N95" s="853"/>
    </row>
    <row r="96" spans="2:14" ht="15.75">
      <c r="B96" s="836">
        <v>19</v>
      </c>
      <c r="C96" s="839"/>
      <c r="D96" s="857" t="s">
        <v>26</v>
      </c>
      <c r="E96" s="860" t="str">
        <f>IF(D96="Y",1,IF(D96="T",0,IF(D96="Y/T","Belum diisi","Error")))</f>
        <v>Belum diisi</v>
      </c>
      <c r="F96" s="528">
        <v>1</v>
      </c>
      <c r="G96" s="529"/>
      <c r="H96" s="600" t="str">
        <f t="shared" si="1"/>
        <v>Belum Diisi</v>
      </c>
      <c r="I96" s="590" t="s">
        <v>26</v>
      </c>
      <c r="J96" s="591" t="str">
        <f>IF($D$96="Y/T","Isi Tujuan",IF($E$96=0,0,IF(I96="Y",1,IF(I96="T",0,"Isi Dulu"))))</f>
        <v>Isi Tujuan</v>
      </c>
      <c r="K96" s="590" t="s">
        <v>26</v>
      </c>
      <c r="L96" s="591" t="str">
        <f>IF($D$96="Y/T","Isi Tujuan",IF($E$96=0,0,IF(K96="Y",1,IF(K96="T",0,"Isi Dulu"))))</f>
        <v>Isi Tujuan</v>
      </c>
      <c r="M96" s="848" t="s">
        <v>26</v>
      </c>
      <c r="N96" s="851" t="str">
        <f>IF(M96="Y",1,IF(M96="T",0,IF(M96="Y/T","Belum diisi","Error")))</f>
        <v>Belum diisi</v>
      </c>
    </row>
    <row r="97" spans="2:18" ht="15.75">
      <c r="B97" s="837"/>
      <c r="C97" s="840"/>
      <c r="D97" s="858"/>
      <c r="E97" s="861"/>
      <c r="F97" s="549">
        <v>2</v>
      </c>
      <c r="G97" s="550"/>
      <c r="H97" s="598" t="str">
        <f t="shared" si="1"/>
        <v>Belum Diisi</v>
      </c>
      <c r="I97" s="592" t="s">
        <v>26</v>
      </c>
      <c r="J97" s="593" t="str">
        <f>IF($D$96="Y/T","Isi Tujuan",IF($E$96=0,0,IF(I97="Y",1,IF(I97="T",0,"Isi Dulu"))))</f>
        <v>Isi Tujuan</v>
      </c>
      <c r="K97" s="592" t="s">
        <v>26</v>
      </c>
      <c r="L97" s="593" t="str">
        <f>IF($D$96="Y/T","Isi Tujuan",IF($E$96=0,0,IF(K97="Y",1,IF(K97="T",0,"Isi Dulu"))))</f>
        <v>Isi Tujuan</v>
      </c>
      <c r="M97" s="849"/>
      <c r="N97" s="852"/>
    </row>
    <row r="98" spans="2:18" ht="15.75">
      <c r="B98" s="837"/>
      <c r="C98" s="840"/>
      <c r="D98" s="858"/>
      <c r="E98" s="861"/>
      <c r="F98" s="549">
        <v>3</v>
      </c>
      <c r="G98" s="550"/>
      <c r="H98" s="598" t="str">
        <f t="shared" si="1"/>
        <v>Belum Diisi</v>
      </c>
      <c r="I98" s="592" t="s">
        <v>26</v>
      </c>
      <c r="J98" s="593" t="str">
        <f>IF($D$96="Y/T","Isi Tujuan",IF($E$96=0,0,IF(I98="Y",1,IF(I98="T",0,"Isi Dulu"))))</f>
        <v>Isi Tujuan</v>
      </c>
      <c r="K98" s="592" t="s">
        <v>26</v>
      </c>
      <c r="L98" s="593" t="str">
        <f>IF($D$96="Y/T","Isi Tujuan",IF($E$96=0,0,IF(K98="Y",1,IF(K98="T",0,"Isi Dulu"))))</f>
        <v>Isi Tujuan</v>
      </c>
      <c r="M98" s="849"/>
      <c r="N98" s="852"/>
    </row>
    <row r="99" spans="2:18" ht="15.75">
      <c r="B99" s="837"/>
      <c r="C99" s="840"/>
      <c r="D99" s="858"/>
      <c r="E99" s="861"/>
      <c r="F99" s="549">
        <v>4</v>
      </c>
      <c r="G99" s="550"/>
      <c r="H99" s="598" t="str">
        <f t="shared" si="1"/>
        <v>Belum Diisi</v>
      </c>
      <c r="I99" s="592" t="s">
        <v>26</v>
      </c>
      <c r="J99" s="593" t="str">
        <f>IF($D$96="Y/T","Isi Tujuan",IF($E$96=0,0,IF(I99="Y",1,IF(I99="T",0,"Isi Dulu"))))</f>
        <v>Isi Tujuan</v>
      </c>
      <c r="K99" s="592" t="s">
        <v>26</v>
      </c>
      <c r="L99" s="593" t="str">
        <f>IF($D$96="Y/T","Isi Tujuan",IF($E$96=0,0,IF(K99="Y",1,IF(K99="T",0,"Isi Dulu"))))</f>
        <v>Isi Tujuan</v>
      </c>
      <c r="M99" s="849"/>
      <c r="N99" s="852"/>
    </row>
    <row r="100" spans="2:18" ht="15.75">
      <c r="B100" s="838"/>
      <c r="C100" s="841"/>
      <c r="D100" s="859"/>
      <c r="E100" s="862"/>
      <c r="F100" s="569">
        <v>5</v>
      </c>
      <c r="G100" s="570"/>
      <c r="H100" s="599" t="str">
        <f t="shared" si="1"/>
        <v>Belum Diisi</v>
      </c>
      <c r="I100" s="595" t="s">
        <v>26</v>
      </c>
      <c r="J100" s="596" t="str">
        <f>IF($D$96="Y/T","Isi Tujuan",IF($E$96=0,0,IF(I100="Y",1,IF(I100="T",0,"Isi Dulu"))))</f>
        <v>Isi Tujuan</v>
      </c>
      <c r="K100" s="595" t="s">
        <v>26</v>
      </c>
      <c r="L100" s="596" t="str">
        <f>IF($D$96="Y/T","Isi Tujuan",IF($E$96=0,0,IF(K100="Y",1,IF(K100="T",0,"Isi Dulu"))))</f>
        <v>Isi Tujuan</v>
      </c>
      <c r="M100" s="850"/>
      <c r="N100" s="853"/>
    </row>
    <row r="101" spans="2:18" ht="15.75">
      <c r="B101" s="836">
        <v>20</v>
      </c>
      <c r="C101" s="839"/>
      <c r="D101" s="857" t="s">
        <v>26</v>
      </c>
      <c r="E101" s="860" t="str">
        <f>IF(D101="Y",1,IF(D101="T",0,IF(D101="Y/T","Belum diisi","Error")))</f>
        <v>Belum diisi</v>
      </c>
      <c r="F101" s="528">
        <v>1</v>
      </c>
      <c r="G101" s="529"/>
      <c r="H101" s="600" t="str">
        <f t="shared" si="1"/>
        <v>Belum Diisi</v>
      </c>
      <c r="I101" s="590" t="s">
        <v>26</v>
      </c>
      <c r="J101" s="591" t="str">
        <f>IF($D$101="Y/T","Isi Tujuan",IF($E$101=0,0,IF(I101="Y",1,IF(I101="T",0,"Isi Dulu"))))</f>
        <v>Isi Tujuan</v>
      </c>
      <c r="K101" s="590" t="s">
        <v>26</v>
      </c>
      <c r="L101" s="591" t="str">
        <f>IF($D$101="Y/T","Isi Tujuan",IF($E$101=0,0,IF(K101="Y",1,IF(K101="T",0,"Isi Dulu"))))</f>
        <v>Isi Tujuan</v>
      </c>
      <c r="M101" s="848" t="s">
        <v>26</v>
      </c>
      <c r="N101" s="851" t="str">
        <f>IF(M101="Y",1,IF(M101="T",0,IF(M101="Y/T","Belum diisi","Error")))</f>
        <v>Belum diisi</v>
      </c>
    </row>
    <row r="102" spans="2:18" ht="15.75">
      <c r="B102" s="837"/>
      <c r="C102" s="840"/>
      <c r="D102" s="858"/>
      <c r="E102" s="861"/>
      <c r="F102" s="549">
        <v>2</v>
      </c>
      <c r="G102" s="550"/>
      <c r="H102" s="598" t="str">
        <f t="shared" si="1"/>
        <v>Belum Diisi</v>
      </c>
      <c r="I102" s="592" t="s">
        <v>26</v>
      </c>
      <c r="J102" s="593" t="str">
        <f>IF($D$101="Y/T","Isi Tujuan",IF($E$101=0,0,IF(I102="Y",1,IF(I102="T",0,"Isi Dulu"))))</f>
        <v>Isi Tujuan</v>
      </c>
      <c r="K102" s="592" t="s">
        <v>26</v>
      </c>
      <c r="L102" s="593" t="str">
        <f>IF($D$101="Y/T","Isi Tujuan",IF($E$101=0,0,IF(K102="Y",1,IF(K102="T",0,"Isi Dulu"))))</f>
        <v>Isi Tujuan</v>
      </c>
      <c r="M102" s="849"/>
      <c r="N102" s="852"/>
    </row>
    <row r="103" spans="2:18" ht="15.75">
      <c r="B103" s="837"/>
      <c r="C103" s="840"/>
      <c r="D103" s="858"/>
      <c r="E103" s="861"/>
      <c r="F103" s="549">
        <v>3</v>
      </c>
      <c r="G103" s="550"/>
      <c r="H103" s="598" t="str">
        <f t="shared" si="1"/>
        <v>Belum Diisi</v>
      </c>
      <c r="I103" s="592" t="s">
        <v>26</v>
      </c>
      <c r="J103" s="593" t="str">
        <f>IF($D$101="Y/T","Isi Tujuan",IF($E$101=0,0,IF(I103="Y",1,IF(I103="T",0,"Isi Dulu"))))</f>
        <v>Isi Tujuan</v>
      </c>
      <c r="K103" s="592" t="s">
        <v>26</v>
      </c>
      <c r="L103" s="593" t="str">
        <f>IF($D$101="Y/T","Isi Tujuan",IF($E$101=0,0,IF(K103="Y",1,IF(K103="T",0,"Isi Dulu"))))</f>
        <v>Isi Tujuan</v>
      </c>
      <c r="M103" s="849"/>
      <c r="N103" s="852"/>
    </row>
    <row r="104" spans="2:18" ht="15.75">
      <c r="B104" s="837"/>
      <c r="C104" s="840"/>
      <c r="D104" s="858"/>
      <c r="E104" s="861"/>
      <c r="F104" s="549">
        <v>4</v>
      </c>
      <c r="G104" s="550"/>
      <c r="H104" s="598" t="str">
        <f t="shared" si="1"/>
        <v>Belum Diisi</v>
      </c>
      <c r="I104" s="592" t="s">
        <v>26</v>
      </c>
      <c r="J104" s="593" t="str">
        <f>IF($D$101="Y/T","Isi Tujuan",IF($E$101=0,0,IF(I104="Y",1,IF(I104="T",0,"Isi Dulu"))))</f>
        <v>Isi Tujuan</v>
      </c>
      <c r="K104" s="592" t="s">
        <v>26</v>
      </c>
      <c r="L104" s="593" t="str">
        <f>IF($D$101="Y/T","Isi Tujuan",IF($E$101=0,0,IF(K104="Y",1,IF(K104="T",0,"Isi Dulu"))))</f>
        <v>Isi Tujuan</v>
      </c>
      <c r="M104" s="849"/>
      <c r="N104" s="852"/>
    </row>
    <row r="105" spans="2:18" ht="15.75">
      <c r="B105" s="838"/>
      <c r="C105" s="841"/>
      <c r="D105" s="859"/>
      <c r="E105" s="862"/>
      <c r="F105" s="569">
        <v>5</v>
      </c>
      <c r="G105" s="570"/>
      <c r="H105" s="599" t="str">
        <f t="shared" si="1"/>
        <v>Belum Diisi</v>
      </c>
      <c r="I105" s="595" t="s">
        <v>26</v>
      </c>
      <c r="J105" s="596" t="str">
        <f>IF($D$101="Y/T","Isi Tujuan",IF($E$101=0,0,IF(I105="Y",1,IF(I105="T",0,"Isi Dulu"))))</f>
        <v>Isi Tujuan</v>
      </c>
      <c r="K105" s="595" t="s">
        <v>26</v>
      </c>
      <c r="L105" s="596" t="str">
        <f>IF($D$101="Y/T","Isi Tujuan",IF($E$101=0,0,IF(K105="Y",1,IF(K105="T",0,"Isi Dulu"))))</f>
        <v>Isi Tujuan</v>
      </c>
      <c r="M105" s="850"/>
      <c r="N105" s="853"/>
    </row>
    <row r="106" spans="2:18" s="527" customFormat="1" ht="15.75">
      <c r="B106" s="601"/>
      <c r="C106" s="581"/>
      <c r="D106" s="582"/>
      <c r="E106" s="602" t="e">
        <f>AVERAGE(E6:E105)</f>
        <v>#DIV/0!</v>
      </c>
      <c r="F106" s="603"/>
      <c r="G106" s="583"/>
      <c r="H106" s="602" t="e">
        <f>(IF($D6="Y/T",0,AVERAGE(H6:H10))+IF($D11="Y/T",0,AVERAGE(H11:H15))+IF($D16="Y/T",0,AVERAGE(H16:H20))+IF($D21="Y/T",0,AVERAGE(H21:H25))+IF($D26="Y/T",0,AVERAGE(H26:H30))+IF($D31="Y/T",0,AVERAGE(H31:H35))+IF($D36="Y/T",0,AVERAGE(H36:H40))+IF($D41="Y/T",0,AVERAGE(H41:H45))+IF($D46="Y/T",0,AVERAGE(H46:H50))+IF($D51="Y/T",0,AVERAGE(H51:H55))+IF($D56="Y/T",0,AVERAGE(H56:H60))+IF($D61="Y/T",0,AVERAGE(H61:H65))+IF($D66="Y/T",0,AVERAGE(H66:H70))+IF($D71="Y/T",0,AVERAGE(H71:H75))+IF($D76="Y/T",0,AVERAGE(H76:H80))+IF($D81="Y/T",0,AVERAGE(H81:H85))+IF($D86="Y/T",0,AVERAGE(H86:H90))+IF($D91="Y/T",0,AVERAGE(H91:H95))+IF($D96="Y/T",0,AVERAGE(H96:H100))+IF($D101="Y/T",0,AVERAGE(H101:H105)))/(COUNTIF($D6:$D105,"Y")+COUNTIF($D6:$D105,"T"))</f>
        <v>#DIV/0!</v>
      </c>
      <c r="I106" s="582"/>
      <c r="J106" s="602" t="e">
        <f>(IF($D6="Y/T",0,AVERAGE(J6:J10))+IF($D11="Y/T",0,AVERAGE(J11:J15))+IF($D16="Y/T",0,AVERAGE(J16:J20))+IF($D21="Y/T",0,AVERAGE(J21:J25))+IF($D26="Y/T",0,AVERAGE(J26:J30))+IF($D31="Y/T",0,AVERAGE(J31:J35))+IF($D36="Y/T",0,AVERAGE(J36:J40))+IF($D41="Y/T",0,AVERAGE(J41:J45))+IF($D46="Y/T",0,AVERAGE(J46:J50))+IF($D51="Y/T",0,AVERAGE(J51:J55))+IF($D56="Y/T",0,AVERAGE(J56:J60))+IF($D61="Y/T",0,AVERAGE(J61:J65))+IF($D66="Y/T",0,AVERAGE(J66:J70))+IF($D71="Y/T",0,AVERAGE(J71:J75))+IF($D76="Y/T",0,AVERAGE(J76:J80))+IF($D81="Y/T",0,AVERAGE(J81:J85))+IF($D86="Y/T",0,AVERAGE(J86:J90))+IF($D91="Y/T",0,AVERAGE(J91:J95))+IF($D96="Y/T",0,AVERAGE(J96:J100))+IF($D101="Y/T",0,AVERAGE(J101:J105)))/(COUNTIF($D6:$D105,"Y")+COUNTIF($D6:$D105,"T"))</f>
        <v>#DIV/0!</v>
      </c>
      <c r="K106" s="582"/>
      <c r="L106" s="602" t="e">
        <f>(IF($D6="Y/T",0,AVERAGE(L6:L10))+IF($D11="Y/T",0,AVERAGE(L11:L15))+IF($D16="Y/T",0,AVERAGE(L16:L20))+IF($D21="Y/T",0,AVERAGE(L21:L25))+IF($D26="Y/T",0,AVERAGE(L26:L30))+IF($D31="Y/T",0,AVERAGE(L31:L35))+IF($D36="Y/T",0,AVERAGE(L36:L40))+IF($D41="Y/T",0,AVERAGE(L41:L45))+IF($D46="Y/T",0,AVERAGE(L46:L50))+IF($D51="Y/T",0,AVERAGE(L51:L55))+IF($D56="Y/T",0,AVERAGE(L56:L60))+IF($D61="Y/T",0,AVERAGE(L61:L65))+IF($D66="Y/T",0,AVERAGE(L66:L70))+IF($D71="Y/T",0,AVERAGE(L71:L75))+IF($D76="Y/T",0,AVERAGE(L76:L80))+IF($D81="Y/T",0,AVERAGE(L81:L85))+IF($D86="Y/T",0,AVERAGE(L86:L90))+IF($D91="Y/T",0,AVERAGE(L91:L95))+IF($D96="Y/T",0,AVERAGE(L96:L100))+IF($D101="Y/T",0,AVERAGE(L101:L105)))/(COUNTIF($D6:$D105,"Y")+COUNTIF($D6:$D105,"T"))</f>
        <v>#DIV/0!</v>
      </c>
      <c r="M106" s="582"/>
      <c r="N106" s="602" t="e">
        <f>AVERAGE(N6:N105)</f>
        <v>#DIV/0!</v>
      </c>
    </row>
    <row r="107" spans="2:18" s="527" customFormat="1" ht="15.75">
      <c r="B107" s="864" t="s">
        <v>508</v>
      </c>
      <c r="C107" s="865"/>
      <c r="D107" s="865"/>
      <c r="E107" s="865"/>
      <c r="F107" s="865"/>
      <c r="G107" s="865"/>
      <c r="H107" s="865"/>
      <c r="I107" s="865"/>
      <c r="J107" s="866"/>
      <c r="K107" s="604"/>
      <c r="L107" s="604"/>
      <c r="M107" s="604"/>
      <c r="N107" s="604"/>
      <c r="O107" s="517"/>
      <c r="P107" s="517"/>
      <c r="Q107" s="517"/>
      <c r="R107" s="517"/>
    </row>
    <row r="108" spans="2:18" s="527" customFormat="1" ht="15.75">
      <c r="B108" s="836">
        <v>1</v>
      </c>
      <c r="C108" s="839"/>
      <c r="D108" s="857" t="s">
        <v>26</v>
      </c>
      <c r="E108" s="854" t="str">
        <f>IF(D108="Y",1,IF(D108="T",0,IF(D108="Y/T","Belum diisi","Error")))</f>
        <v>Belum diisi</v>
      </c>
      <c r="F108" s="528">
        <v>1</v>
      </c>
      <c r="G108" s="529"/>
      <c r="H108" s="589" t="str">
        <f t="shared" ref="H108:H171" si="2">IF(OR(J108="Isi Dulu",L108="Isi Dulu",J108="Isi Sasaran",L108="Isi Sasaran"),"Belum Diisi",IF(SUM(J108,L108)=2,1,IF(SUM(J108,L108)=1,0,IF(SUM(J108,L108)=0,0,"Error"))))</f>
        <v>Belum Diisi</v>
      </c>
      <c r="I108" s="590" t="s">
        <v>26</v>
      </c>
      <c r="J108" s="591" t="str">
        <f>IF($D$108="Y/T","Isi Sasaran",IF($E$108=0,0,IF(I108="Y",1,IF(I108="T",0,"Isi Dulu"))))</f>
        <v>Isi Sasaran</v>
      </c>
      <c r="K108" s="590" t="s">
        <v>26</v>
      </c>
      <c r="L108" s="591" t="str">
        <f>IF($D$108="Y/T","Isi Sasaran",IF($E$108=0,0,IF(K108="Y",1,IF(K108="T",0,"Isi Dulu"))))</f>
        <v>Isi Sasaran</v>
      </c>
      <c r="M108" s="848" t="s">
        <v>26</v>
      </c>
      <c r="N108" s="851" t="str">
        <f>IF(M108="Y",1,IF(M108="T",0,IF(M108="Y/T","Belum diisi","Error")))</f>
        <v>Belum diisi</v>
      </c>
      <c r="O108" s="517"/>
      <c r="P108" s="517"/>
      <c r="Q108" s="517"/>
      <c r="R108" s="517"/>
    </row>
    <row r="109" spans="2:18" s="527" customFormat="1" ht="15.75">
      <c r="B109" s="837"/>
      <c r="C109" s="840"/>
      <c r="D109" s="858"/>
      <c r="E109" s="855"/>
      <c r="F109" s="549">
        <v>2</v>
      </c>
      <c r="G109" s="550"/>
      <c r="H109" s="589" t="str">
        <f t="shared" si="2"/>
        <v>Belum Diisi</v>
      </c>
      <c r="I109" s="592" t="s">
        <v>26</v>
      </c>
      <c r="J109" s="593" t="str">
        <f>IF($D$108="Y/T","Isi Sasaran",IF($E$108=0,0,IF(I109="Y",1,IF(I109="T",0,"Isi Dulu"))))</f>
        <v>Isi Sasaran</v>
      </c>
      <c r="K109" s="592" t="s">
        <v>26</v>
      </c>
      <c r="L109" s="593" t="str">
        <f>IF($D$108="Y/T","Isi Sasaran",IF($E$108=0,0,IF(K109="Y",1,IF(K109="T",0,"Isi Dulu"))))</f>
        <v>Isi Sasaran</v>
      </c>
      <c r="M109" s="849"/>
      <c r="N109" s="852"/>
      <c r="O109" s="517"/>
      <c r="P109" s="517"/>
      <c r="Q109" s="517"/>
      <c r="R109" s="517"/>
    </row>
    <row r="110" spans="2:18" s="527" customFormat="1" ht="15.75">
      <c r="B110" s="837"/>
      <c r="C110" s="840"/>
      <c r="D110" s="858"/>
      <c r="E110" s="855"/>
      <c r="F110" s="549">
        <v>3</v>
      </c>
      <c r="G110" s="550"/>
      <c r="H110" s="589" t="str">
        <f t="shared" si="2"/>
        <v>Belum Diisi</v>
      </c>
      <c r="I110" s="592" t="s">
        <v>26</v>
      </c>
      <c r="J110" s="593" t="str">
        <f>IF($D$108="Y/T","Isi Sasaran",IF($E$108=0,0,IF(I110="Y",1,IF(I110="T",0,"Isi Dulu"))))</f>
        <v>Isi Sasaran</v>
      </c>
      <c r="K110" s="592" t="s">
        <v>26</v>
      </c>
      <c r="L110" s="593" t="str">
        <f>IF($D$108="Y/T","Isi Sasaran",IF($E$108=0,0,IF(K110="Y",1,IF(K110="T",0,"Isi Dulu"))))</f>
        <v>Isi Sasaran</v>
      </c>
      <c r="M110" s="849"/>
      <c r="N110" s="852"/>
      <c r="O110" s="517"/>
      <c r="P110" s="517"/>
      <c r="Q110" s="517"/>
      <c r="R110" s="517"/>
    </row>
    <row r="111" spans="2:18" s="527" customFormat="1" ht="15.75">
      <c r="B111" s="837"/>
      <c r="C111" s="840"/>
      <c r="D111" s="858"/>
      <c r="E111" s="855"/>
      <c r="F111" s="549">
        <v>4</v>
      </c>
      <c r="G111" s="550"/>
      <c r="H111" s="589" t="str">
        <f t="shared" si="2"/>
        <v>Belum Diisi</v>
      </c>
      <c r="I111" s="592" t="s">
        <v>26</v>
      </c>
      <c r="J111" s="593" t="str">
        <f>IF($D$108="Y/T","Isi Sasaran",IF($E$108=0,0,IF(I111="Y",1,IF(I111="T",0,"Isi Dulu"))))</f>
        <v>Isi Sasaran</v>
      </c>
      <c r="K111" s="592" t="s">
        <v>26</v>
      </c>
      <c r="L111" s="593" t="str">
        <f>IF($D$108="Y/T","Isi Sasaran",IF($E$108=0,0,IF(K111="Y",1,IF(K111="T",0,"Isi Dulu"))))</f>
        <v>Isi Sasaran</v>
      </c>
      <c r="M111" s="849"/>
      <c r="N111" s="852"/>
      <c r="O111" s="517"/>
      <c r="P111" s="517"/>
      <c r="Q111" s="517"/>
      <c r="R111" s="517"/>
    </row>
    <row r="112" spans="2:18" s="527" customFormat="1" ht="15.75">
      <c r="B112" s="838"/>
      <c r="C112" s="841"/>
      <c r="D112" s="859"/>
      <c r="E112" s="856"/>
      <c r="F112" s="569">
        <v>5</v>
      </c>
      <c r="G112" s="570"/>
      <c r="H112" s="594" t="str">
        <f t="shared" si="2"/>
        <v>Belum Diisi</v>
      </c>
      <c r="I112" s="595" t="s">
        <v>26</v>
      </c>
      <c r="J112" s="596" t="str">
        <f>IF($D$108="Y/T","Isi Sasaran",IF($E$108=0,0,IF(I112="Y",1,IF(I112="T",0,"Isi Dulu"))))</f>
        <v>Isi Sasaran</v>
      </c>
      <c r="K112" s="595" t="s">
        <v>26</v>
      </c>
      <c r="L112" s="596" t="str">
        <f>IF($D$108="Y/T","Isi Sasaran",IF($E$108=0,0,IF(K112="Y",1,IF(K112="T",0,"Isi Dulu"))))</f>
        <v>Isi Sasaran</v>
      </c>
      <c r="M112" s="850"/>
      <c r="N112" s="853"/>
      <c r="O112" s="517"/>
      <c r="P112" s="517"/>
      <c r="Q112" s="517"/>
      <c r="R112" s="517"/>
    </row>
    <row r="113" spans="2:18" s="527" customFormat="1" ht="15.75">
      <c r="B113" s="836">
        <v>2</v>
      </c>
      <c r="C113" s="839"/>
      <c r="D113" s="857" t="s">
        <v>26</v>
      </c>
      <c r="E113" s="854" t="str">
        <f>IF(D113="Y",1,IF(D113="T",0,IF(D113="Y/T","Belum diisi","Error")))</f>
        <v>Belum diisi</v>
      </c>
      <c r="F113" s="528">
        <v>1</v>
      </c>
      <c r="G113" s="529"/>
      <c r="H113" s="597" t="str">
        <f t="shared" si="2"/>
        <v>Belum Diisi</v>
      </c>
      <c r="I113" s="590" t="s">
        <v>26</v>
      </c>
      <c r="J113" s="591" t="str">
        <f>IF($D$113="Y/T","Isi Sasaran",IF($E$113=0,0,IF(I113="Y",1,IF(I113="T",0,"Isi Dulu"))))</f>
        <v>Isi Sasaran</v>
      </c>
      <c r="K113" s="590" t="s">
        <v>26</v>
      </c>
      <c r="L113" s="591" t="str">
        <f>IF($D$113="Y/T","Isi Sasaran",IF($E$113=0,0,IF(K113="Y",1,IF(K113="T",0,"Isi Dulu"))))</f>
        <v>Isi Sasaran</v>
      </c>
      <c r="M113" s="848" t="s">
        <v>26</v>
      </c>
      <c r="N113" s="851" t="str">
        <f>IF(M113="Y",1,IF(M113="T",0,IF(M113="Y/T","Belum diisi","Error")))</f>
        <v>Belum diisi</v>
      </c>
      <c r="O113" s="517"/>
      <c r="P113" s="517"/>
      <c r="Q113" s="517"/>
      <c r="R113" s="517"/>
    </row>
    <row r="114" spans="2:18" s="527" customFormat="1" ht="15.75">
      <c r="B114" s="837"/>
      <c r="C114" s="840"/>
      <c r="D114" s="858"/>
      <c r="E114" s="855"/>
      <c r="F114" s="549">
        <v>2</v>
      </c>
      <c r="G114" s="550"/>
      <c r="H114" s="598" t="str">
        <f t="shared" si="2"/>
        <v>Belum Diisi</v>
      </c>
      <c r="I114" s="592" t="s">
        <v>26</v>
      </c>
      <c r="J114" s="593" t="str">
        <f>IF($D$113="Y/T","Isi Sasaran",IF($E$113=0,0,IF(I114="Y",1,IF(I114="T",0,"Isi Dulu"))))</f>
        <v>Isi Sasaran</v>
      </c>
      <c r="K114" s="592" t="s">
        <v>26</v>
      </c>
      <c r="L114" s="593" t="str">
        <f>IF($D$113="Y/T","Isi Sasaran",IF($E$113=0,0,IF(K114="Y",1,IF(K114="T",0,"Isi Dulu"))))</f>
        <v>Isi Sasaran</v>
      </c>
      <c r="M114" s="849"/>
      <c r="N114" s="852"/>
      <c r="O114" s="517"/>
      <c r="P114" s="517"/>
      <c r="Q114" s="517"/>
      <c r="R114" s="517"/>
    </row>
    <row r="115" spans="2:18" s="527" customFormat="1" ht="15.75">
      <c r="B115" s="837"/>
      <c r="C115" s="840"/>
      <c r="D115" s="858"/>
      <c r="E115" s="855"/>
      <c r="F115" s="549">
        <v>3</v>
      </c>
      <c r="G115" s="550"/>
      <c r="H115" s="598" t="str">
        <f t="shared" si="2"/>
        <v>Belum Diisi</v>
      </c>
      <c r="I115" s="592" t="s">
        <v>26</v>
      </c>
      <c r="J115" s="593" t="str">
        <f>IF($D$113="Y/T","Isi Sasaran",IF($E$113=0,0,IF(I115="Y",1,IF(I115="T",0,"Isi Dulu"))))</f>
        <v>Isi Sasaran</v>
      </c>
      <c r="K115" s="592" t="s">
        <v>26</v>
      </c>
      <c r="L115" s="593" t="str">
        <f>IF($D$113="Y/T","Isi Sasaran",IF($E$113=0,0,IF(K115="Y",1,IF(K115="T",0,"Isi Dulu"))))</f>
        <v>Isi Sasaran</v>
      </c>
      <c r="M115" s="849"/>
      <c r="N115" s="852"/>
      <c r="O115" s="517"/>
      <c r="P115" s="517"/>
      <c r="Q115" s="517"/>
      <c r="R115" s="517"/>
    </row>
    <row r="116" spans="2:18" s="527" customFormat="1" ht="15.75">
      <c r="B116" s="837"/>
      <c r="C116" s="840"/>
      <c r="D116" s="858"/>
      <c r="E116" s="855"/>
      <c r="F116" s="549">
        <v>4</v>
      </c>
      <c r="G116" s="550"/>
      <c r="H116" s="598" t="str">
        <f t="shared" si="2"/>
        <v>Belum Diisi</v>
      </c>
      <c r="I116" s="592" t="s">
        <v>26</v>
      </c>
      <c r="J116" s="593" t="str">
        <f>IF($D$113="Y/T","Isi Sasaran",IF($E$113=0,0,IF(I116="Y",1,IF(I116="T",0,"Isi Dulu"))))</f>
        <v>Isi Sasaran</v>
      </c>
      <c r="K116" s="592" t="s">
        <v>26</v>
      </c>
      <c r="L116" s="593" t="str">
        <f>IF($D$113="Y/T","Isi Sasaran",IF($E$113=0,0,IF(K116="Y",1,IF(K116="T",0,"Isi Dulu"))))</f>
        <v>Isi Sasaran</v>
      </c>
      <c r="M116" s="849"/>
      <c r="N116" s="852"/>
      <c r="O116" s="517"/>
      <c r="P116" s="517"/>
      <c r="Q116" s="517"/>
      <c r="R116" s="517"/>
    </row>
    <row r="117" spans="2:18" s="527" customFormat="1" ht="15.75">
      <c r="B117" s="838"/>
      <c r="C117" s="841"/>
      <c r="D117" s="859"/>
      <c r="E117" s="856"/>
      <c r="F117" s="569">
        <v>5</v>
      </c>
      <c r="G117" s="570"/>
      <c r="H117" s="599" t="str">
        <f t="shared" si="2"/>
        <v>Belum Diisi</v>
      </c>
      <c r="I117" s="595" t="s">
        <v>26</v>
      </c>
      <c r="J117" s="596" t="str">
        <f>IF($D$113="Y/T","Isi Sasaran",IF($E$113=0,0,IF(I117="Y",1,IF(I117="T",0,"Isi Dulu"))))</f>
        <v>Isi Sasaran</v>
      </c>
      <c r="K117" s="595" t="s">
        <v>26</v>
      </c>
      <c r="L117" s="596" t="str">
        <f>IF($D$113="Y/T","Isi Sasaran",IF($E$113=0,0,IF(K117="Y",1,IF(K117="T",0,"Isi Dulu"))))</f>
        <v>Isi Sasaran</v>
      </c>
      <c r="M117" s="850"/>
      <c r="N117" s="853"/>
      <c r="O117" s="517"/>
      <c r="P117" s="517"/>
      <c r="Q117" s="517"/>
      <c r="R117" s="517"/>
    </row>
    <row r="118" spans="2:18" s="527" customFormat="1" ht="15.75">
      <c r="B118" s="836">
        <v>3</v>
      </c>
      <c r="C118" s="839"/>
      <c r="D118" s="857" t="s">
        <v>26</v>
      </c>
      <c r="E118" s="854" t="str">
        <f>IF(D118="Y",1,IF(D118="T",0,IF(D118="Y/T","Belum diisi","Error")))</f>
        <v>Belum diisi</v>
      </c>
      <c r="F118" s="528">
        <v>1</v>
      </c>
      <c r="G118" s="529"/>
      <c r="H118" s="600" t="str">
        <f t="shared" si="2"/>
        <v>Belum Diisi</v>
      </c>
      <c r="I118" s="590" t="s">
        <v>26</v>
      </c>
      <c r="J118" s="591" t="str">
        <f>IF($D$118="Y/T","Isi Sasaran",IF($E$118=0,0,IF(I118="Y",1,IF(I118="T",0,"Isi Dulu"))))</f>
        <v>Isi Sasaran</v>
      </c>
      <c r="K118" s="590" t="s">
        <v>26</v>
      </c>
      <c r="L118" s="591" t="str">
        <f>IF($D$118="Y/T","Isi Sasaran",IF($E$118=0,0,IF(K118="Y",1,IF(K118="T",0,"Isi Dulu"))))</f>
        <v>Isi Sasaran</v>
      </c>
      <c r="M118" s="848" t="s">
        <v>26</v>
      </c>
      <c r="N118" s="851" t="str">
        <f>IF(M118="Y",1,IF(M118="T",0,IF(M118="Y/T","Belum diisi","Error")))</f>
        <v>Belum diisi</v>
      </c>
      <c r="O118" s="517"/>
      <c r="P118" s="517"/>
      <c r="Q118" s="517"/>
      <c r="R118" s="517"/>
    </row>
    <row r="119" spans="2:18" s="527" customFormat="1" ht="15.75">
      <c r="B119" s="837"/>
      <c r="C119" s="840"/>
      <c r="D119" s="858"/>
      <c r="E119" s="855"/>
      <c r="F119" s="549">
        <v>2</v>
      </c>
      <c r="G119" s="550"/>
      <c r="H119" s="598" t="str">
        <f t="shared" si="2"/>
        <v>Belum Diisi</v>
      </c>
      <c r="I119" s="592" t="s">
        <v>26</v>
      </c>
      <c r="J119" s="593" t="str">
        <f>IF($D$118="Y/T","Isi Sasaran",IF($E$118=0,0,IF(I119="Y",1,IF(I119="T",0,"Isi Dulu"))))</f>
        <v>Isi Sasaran</v>
      </c>
      <c r="K119" s="592" t="s">
        <v>26</v>
      </c>
      <c r="L119" s="593" t="str">
        <f>IF($D$118="Y/T","Isi Sasaran",IF($E$118=0,0,IF(K119="Y",1,IF(K119="T",0,"Isi Dulu"))))</f>
        <v>Isi Sasaran</v>
      </c>
      <c r="M119" s="849"/>
      <c r="N119" s="852"/>
      <c r="O119" s="517"/>
      <c r="P119" s="517"/>
      <c r="Q119" s="517"/>
      <c r="R119" s="517"/>
    </row>
    <row r="120" spans="2:18" s="527" customFormat="1" ht="15.75">
      <c r="B120" s="837"/>
      <c r="C120" s="840"/>
      <c r="D120" s="858"/>
      <c r="E120" s="855"/>
      <c r="F120" s="549">
        <v>3</v>
      </c>
      <c r="G120" s="550"/>
      <c r="H120" s="598" t="str">
        <f t="shared" si="2"/>
        <v>Belum Diisi</v>
      </c>
      <c r="I120" s="592" t="s">
        <v>26</v>
      </c>
      <c r="J120" s="593" t="str">
        <f>IF($D$118="Y/T","Isi Sasaran",IF($E$118=0,0,IF(I120="Y",1,IF(I120="T",0,"Isi Dulu"))))</f>
        <v>Isi Sasaran</v>
      </c>
      <c r="K120" s="592" t="s">
        <v>26</v>
      </c>
      <c r="L120" s="593" t="str">
        <f>IF($D$118="Y/T","Isi Sasaran",IF($E$118=0,0,IF(K120="Y",1,IF(K120="T",0,"Isi Dulu"))))</f>
        <v>Isi Sasaran</v>
      </c>
      <c r="M120" s="849"/>
      <c r="N120" s="852"/>
      <c r="O120" s="517"/>
      <c r="P120" s="517"/>
      <c r="Q120" s="517"/>
      <c r="R120" s="517"/>
    </row>
    <row r="121" spans="2:18" s="527" customFormat="1" ht="15.75">
      <c r="B121" s="837"/>
      <c r="C121" s="840"/>
      <c r="D121" s="858"/>
      <c r="E121" s="855"/>
      <c r="F121" s="549">
        <v>4</v>
      </c>
      <c r="G121" s="550"/>
      <c r="H121" s="598" t="str">
        <f t="shared" si="2"/>
        <v>Belum Diisi</v>
      </c>
      <c r="I121" s="592" t="s">
        <v>26</v>
      </c>
      <c r="J121" s="593" t="str">
        <f>IF($D$118="Y/T","Isi Sasaran",IF($E$118=0,0,IF(I121="Y",1,IF(I121="T",0,"Isi Dulu"))))</f>
        <v>Isi Sasaran</v>
      </c>
      <c r="K121" s="592" t="s">
        <v>26</v>
      </c>
      <c r="L121" s="593" t="str">
        <f>IF($D$118="Y/T","Isi Sasaran",IF($E$118=0,0,IF(K121="Y",1,IF(K121="T",0,"Isi Dulu"))))</f>
        <v>Isi Sasaran</v>
      </c>
      <c r="M121" s="849"/>
      <c r="N121" s="852"/>
      <c r="O121" s="517"/>
      <c r="P121" s="517"/>
      <c r="Q121" s="517"/>
      <c r="R121" s="517"/>
    </row>
    <row r="122" spans="2:18" s="527" customFormat="1" ht="15.75">
      <c r="B122" s="838"/>
      <c r="C122" s="841"/>
      <c r="D122" s="859"/>
      <c r="E122" s="856"/>
      <c r="F122" s="569">
        <v>5</v>
      </c>
      <c r="G122" s="570"/>
      <c r="H122" s="599" t="str">
        <f t="shared" si="2"/>
        <v>Belum Diisi</v>
      </c>
      <c r="I122" s="595" t="s">
        <v>26</v>
      </c>
      <c r="J122" s="596" t="str">
        <f>IF($D$118="Y/T","Isi Sasaran",IF($E$118=0,0,IF(I122="Y",1,IF(I122="T",0,"Isi Dulu"))))</f>
        <v>Isi Sasaran</v>
      </c>
      <c r="K122" s="595" t="s">
        <v>26</v>
      </c>
      <c r="L122" s="596" t="str">
        <f>IF($D$118="Y/T","Isi Sasaran",IF($E$118=0,0,IF(K122="Y",1,IF(K122="T",0,"Isi Dulu"))))</f>
        <v>Isi Sasaran</v>
      </c>
      <c r="M122" s="850"/>
      <c r="N122" s="853"/>
      <c r="O122" s="517"/>
      <c r="P122" s="517"/>
      <c r="Q122" s="517"/>
      <c r="R122" s="517"/>
    </row>
    <row r="123" spans="2:18" s="527" customFormat="1" ht="15.75">
      <c r="B123" s="836">
        <v>4</v>
      </c>
      <c r="C123" s="839"/>
      <c r="D123" s="857" t="s">
        <v>26</v>
      </c>
      <c r="E123" s="854" t="str">
        <f>IF(D123="Y",1,IF(D123="T",0,IF(D123="Y/T","Belum diisi","Error")))</f>
        <v>Belum diisi</v>
      </c>
      <c r="F123" s="528">
        <v>1</v>
      </c>
      <c r="G123" s="529"/>
      <c r="H123" s="600" t="str">
        <f t="shared" si="2"/>
        <v>Belum Diisi</v>
      </c>
      <c r="I123" s="590" t="s">
        <v>26</v>
      </c>
      <c r="J123" s="591" t="str">
        <f>IF($D$123="Y/T","Isi Sasaran",IF($E$123=0,0,IF(I123="Y",1,IF(I123="T",0,"Isi Dulu"))))</f>
        <v>Isi Sasaran</v>
      </c>
      <c r="K123" s="590" t="s">
        <v>26</v>
      </c>
      <c r="L123" s="591" t="str">
        <f>IF($D$123="Y/T","Isi Sasaran",IF($E$123=0,0,IF(K123="Y",1,IF(K123="T",0,"Isi Dulu"))))</f>
        <v>Isi Sasaran</v>
      </c>
      <c r="M123" s="848" t="s">
        <v>26</v>
      </c>
      <c r="N123" s="851" t="str">
        <f>IF(M123="Y",1,IF(M123="T",0,IF(M123="Y/T","Belum diisi","Error")))</f>
        <v>Belum diisi</v>
      </c>
      <c r="O123" s="517"/>
      <c r="P123" s="517"/>
      <c r="Q123" s="517"/>
      <c r="R123" s="517"/>
    </row>
    <row r="124" spans="2:18" s="527" customFormat="1" ht="15.75">
      <c r="B124" s="837"/>
      <c r="C124" s="840"/>
      <c r="D124" s="858"/>
      <c r="E124" s="855"/>
      <c r="F124" s="549">
        <v>2</v>
      </c>
      <c r="G124" s="550"/>
      <c r="H124" s="598" t="str">
        <f t="shared" si="2"/>
        <v>Belum Diisi</v>
      </c>
      <c r="I124" s="592" t="s">
        <v>26</v>
      </c>
      <c r="J124" s="593" t="str">
        <f>IF($D$123="Y/T","Isi Sasaran",IF($E$123=0,0,IF(I124="Y",1,IF(I124="T",0,"Isi Dulu"))))</f>
        <v>Isi Sasaran</v>
      </c>
      <c r="K124" s="592" t="s">
        <v>26</v>
      </c>
      <c r="L124" s="593" t="str">
        <f>IF($D$123="Y/T","Isi Sasaran",IF($E$123=0,0,IF(K124="Y",1,IF(K124="T",0,"Isi Dulu"))))</f>
        <v>Isi Sasaran</v>
      </c>
      <c r="M124" s="849"/>
      <c r="N124" s="852"/>
      <c r="O124" s="517"/>
      <c r="P124" s="517"/>
      <c r="Q124" s="517"/>
      <c r="R124" s="517"/>
    </row>
    <row r="125" spans="2:18" s="527" customFormat="1" ht="15.75">
      <c r="B125" s="837"/>
      <c r="C125" s="840"/>
      <c r="D125" s="858"/>
      <c r="E125" s="855"/>
      <c r="F125" s="549">
        <v>3</v>
      </c>
      <c r="G125" s="550"/>
      <c r="H125" s="598" t="str">
        <f t="shared" si="2"/>
        <v>Belum Diisi</v>
      </c>
      <c r="I125" s="592" t="s">
        <v>26</v>
      </c>
      <c r="J125" s="593" t="str">
        <f>IF($D$123="Y/T","Isi Sasaran",IF($E$123=0,0,IF(I125="Y",1,IF(I125="T",0,"Isi Dulu"))))</f>
        <v>Isi Sasaran</v>
      </c>
      <c r="K125" s="592" t="s">
        <v>26</v>
      </c>
      <c r="L125" s="593" t="str">
        <f>IF($D$123="Y/T","Isi Sasaran",IF($E$123=0,0,IF(K125="Y",1,IF(K125="T",0,"Isi Dulu"))))</f>
        <v>Isi Sasaran</v>
      </c>
      <c r="M125" s="849"/>
      <c r="N125" s="852"/>
      <c r="O125" s="517"/>
      <c r="P125" s="517"/>
      <c r="Q125" s="517"/>
      <c r="R125" s="517"/>
    </row>
    <row r="126" spans="2:18" s="527" customFormat="1" ht="15.75">
      <c r="B126" s="837"/>
      <c r="C126" s="840"/>
      <c r="D126" s="858"/>
      <c r="E126" s="855"/>
      <c r="F126" s="549">
        <v>4</v>
      </c>
      <c r="G126" s="550"/>
      <c r="H126" s="598" t="str">
        <f t="shared" si="2"/>
        <v>Belum Diisi</v>
      </c>
      <c r="I126" s="592" t="s">
        <v>26</v>
      </c>
      <c r="J126" s="593" t="str">
        <f>IF($D$123="Y/T","Isi Sasaran",IF($E$123=0,0,IF(I126="Y",1,IF(I126="T",0,"Isi Dulu"))))</f>
        <v>Isi Sasaran</v>
      </c>
      <c r="K126" s="592" t="s">
        <v>26</v>
      </c>
      <c r="L126" s="593" t="str">
        <f>IF($D$123="Y/T","Isi Sasaran",IF($E$123=0,0,IF(K126="Y",1,IF(K126="T",0,"Isi Dulu"))))</f>
        <v>Isi Sasaran</v>
      </c>
      <c r="M126" s="849"/>
      <c r="N126" s="852"/>
      <c r="O126" s="517"/>
      <c r="P126" s="517"/>
      <c r="Q126" s="517"/>
      <c r="R126" s="517"/>
    </row>
    <row r="127" spans="2:18" s="527" customFormat="1" ht="15.75">
      <c r="B127" s="838"/>
      <c r="C127" s="841"/>
      <c r="D127" s="859"/>
      <c r="E127" s="856"/>
      <c r="F127" s="569">
        <v>5</v>
      </c>
      <c r="G127" s="570"/>
      <c r="H127" s="599" t="str">
        <f t="shared" si="2"/>
        <v>Belum Diisi</v>
      </c>
      <c r="I127" s="595" t="s">
        <v>26</v>
      </c>
      <c r="J127" s="596" t="str">
        <f>IF($D$123="Y/T","Isi Sasaran",IF($E$123=0,0,IF(I127="Y",1,IF(I127="T",0,"Isi Dulu"))))</f>
        <v>Isi Sasaran</v>
      </c>
      <c r="K127" s="595" t="s">
        <v>26</v>
      </c>
      <c r="L127" s="596" t="str">
        <f>IF($D$123="Y/T","Isi Sasaran",IF($E$123=0,0,IF(K127="Y",1,IF(K127="T",0,"Isi Dulu"))))</f>
        <v>Isi Sasaran</v>
      </c>
      <c r="M127" s="850"/>
      <c r="N127" s="853"/>
      <c r="O127" s="517"/>
      <c r="P127" s="517"/>
      <c r="Q127" s="517"/>
      <c r="R127" s="517"/>
    </row>
    <row r="128" spans="2:18" s="527" customFormat="1" ht="15.75">
      <c r="B128" s="836">
        <v>5</v>
      </c>
      <c r="C128" s="839"/>
      <c r="D128" s="857" t="s">
        <v>26</v>
      </c>
      <c r="E128" s="854" t="str">
        <f>IF(D128="Y",1,IF(D128="T",0,IF(D128="Y/T","Belum diisi","Error")))</f>
        <v>Belum diisi</v>
      </c>
      <c r="F128" s="528">
        <v>1</v>
      </c>
      <c r="G128" s="529"/>
      <c r="H128" s="600" t="str">
        <f t="shared" si="2"/>
        <v>Belum Diisi</v>
      </c>
      <c r="I128" s="590" t="s">
        <v>26</v>
      </c>
      <c r="J128" s="591" t="str">
        <f>IF($D$128="Y/T","Isi Sasaran",IF($E$128=0,0,IF(I128="Y",1,IF(I128="T",0,"Isi Dulu"))))</f>
        <v>Isi Sasaran</v>
      </c>
      <c r="K128" s="590" t="s">
        <v>26</v>
      </c>
      <c r="L128" s="591" t="str">
        <f>IF($D$128="Y/T","Isi Sasaran",IF($E$128=0,0,IF(K128="Y",1,IF(K128="T",0,"Isi Dulu"))))</f>
        <v>Isi Sasaran</v>
      </c>
      <c r="M128" s="848" t="s">
        <v>26</v>
      </c>
      <c r="N128" s="851" t="str">
        <f>IF(M128="Y",1,IF(M128="T",0,IF(M128="Y/T","Belum diisi","Error")))</f>
        <v>Belum diisi</v>
      </c>
      <c r="O128" s="517"/>
      <c r="P128" s="517"/>
      <c r="Q128" s="517"/>
      <c r="R128" s="517"/>
    </row>
    <row r="129" spans="2:18" s="527" customFormat="1" ht="15.75">
      <c r="B129" s="837"/>
      <c r="C129" s="840"/>
      <c r="D129" s="858"/>
      <c r="E129" s="855"/>
      <c r="F129" s="549">
        <v>2</v>
      </c>
      <c r="G129" s="550"/>
      <c r="H129" s="598" t="str">
        <f t="shared" si="2"/>
        <v>Belum Diisi</v>
      </c>
      <c r="I129" s="592" t="s">
        <v>26</v>
      </c>
      <c r="J129" s="593" t="str">
        <f>IF($D$128="Y/T","Isi Sasaran",IF($E$128=0,0,IF(I129="Y",1,IF(I129="T",0,"Isi Dulu"))))</f>
        <v>Isi Sasaran</v>
      </c>
      <c r="K129" s="592" t="s">
        <v>26</v>
      </c>
      <c r="L129" s="593" t="str">
        <f>IF($D$128="Y/T","Isi Sasaran",IF($E$128=0,0,IF(K129="Y",1,IF(K129="T",0,"Isi Dulu"))))</f>
        <v>Isi Sasaran</v>
      </c>
      <c r="M129" s="849"/>
      <c r="N129" s="852"/>
      <c r="O129" s="517"/>
      <c r="P129" s="517"/>
      <c r="Q129" s="517"/>
      <c r="R129" s="517"/>
    </row>
    <row r="130" spans="2:18" s="527" customFormat="1" ht="15.75">
      <c r="B130" s="837"/>
      <c r="C130" s="840"/>
      <c r="D130" s="858"/>
      <c r="E130" s="855"/>
      <c r="F130" s="549">
        <v>3</v>
      </c>
      <c r="G130" s="550"/>
      <c r="H130" s="598" t="str">
        <f t="shared" si="2"/>
        <v>Belum Diisi</v>
      </c>
      <c r="I130" s="592" t="s">
        <v>26</v>
      </c>
      <c r="J130" s="593" t="str">
        <f>IF($D$128="Y/T","Isi Sasaran",IF($E$128=0,0,IF(I130="Y",1,IF(I130="T",0,"Isi Dulu"))))</f>
        <v>Isi Sasaran</v>
      </c>
      <c r="K130" s="592" t="s">
        <v>26</v>
      </c>
      <c r="L130" s="593" t="str">
        <f>IF($D$128="Y/T","Isi Sasaran",IF($E$128=0,0,IF(K130="Y",1,IF(K130="T",0,"Isi Dulu"))))</f>
        <v>Isi Sasaran</v>
      </c>
      <c r="M130" s="849"/>
      <c r="N130" s="852"/>
      <c r="O130" s="517"/>
      <c r="P130" s="517"/>
      <c r="Q130" s="517"/>
      <c r="R130" s="517"/>
    </row>
    <row r="131" spans="2:18" s="527" customFormat="1" ht="15.75">
      <c r="B131" s="837"/>
      <c r="C131" s="840"/>
      <c r="D131" s="858"/>
      <c r="E131" s="855"/>
      <c r="F131" s="549">
        <v>4</v>
      </c>
      <c r="G131" s="550"/>
      <c r="H131" s="598" t="str">
        <f t="shared" si="2"/>
        <v>Belum Diisi</v>
      </c>
      <c r="I131" s="592" t="s">
        <v>26</v>
      </c>
      <c r="J131" s="593" t="str">
        <f>IF($D$128="Y/T","Isi Sasaran",IF($E$128=0,0,IF(I131="Y",1,IF(I131="T",0,"Isi Dulu"))))</f>
        <v>Isi Sasaran</v>
      </c>
      <c r="K131" s="592" t="s">
        <v>26</v>
      </c>
      <c r="L131" s="593" t="str">
        <f>IF($D$128="Y/T","Isi Sasaran",IF($E$128=0,0,IF(K131="Y",1,IF(K131="T",0,"Isi Dulu"))))</f>
        <v>Isi Sasaran</v>
      </c>
      <c r="M131" s="849"/>
      <c r="N131" s="852"/>
      <c r="O131" s="517"/>
      <c r="P131" s="517"/>
      <c r="Q131" s="517"/>
      <c r="R131" s="517"/>
    </row>
    <row r="132" spans="2:18" s="527" customFormat="1" ht="15.75">
      <c r="B132" s="838"/>
      <c r="C132" s="841"/>
      <c r="D132" s="859"/>
      <c r="E132" s="856"/>
      <c r="F132" s="569">
        <v>5</v>
      </c>
      <c r="G132" s="570"/>
      <c r="H132" s="599" t="str">
        <f t="shared" si="2"/>
        <v>Belum Diisi</v>
      </c>
      <c r="I132" s="595" t="s">
        <v>26</v>
      </c>
      <c r="J132" s="596" t="str">
        <f>IF($D$128="Y/T","Isi Sasaran",IF($E$128=0,0,IF(I132="Y",1,IF(I132="T",0,"Isi Dulu"))))</f>
        <v>Isi Sasaran</v>
      </c>
      <c r="K132" s="595" t="s">
        <v>26</v>
      </c>
      <c r="L132" s="596" t="str">
        <f>IF($D$128="Y/T","Isi Sasaran",IF($E$128=0,0,IF(K132="Y",1,IF(K132="T",0,"Isi Dulu"))))</f>
        <v>Isi Sasaran</v>
      </c>
      <c r="M132" s="850"/>
      <c r="N132" s="853"/>
      <c r="O132" s="517"/>
      <c r="P132" s="517"/>
      <c r="Q132" s="517"/>
      <c r="R132" s="517"/>
    </row>
    <row r="133" spans="2:18" s="527" customFormat="1" ht="15.75">
      <c r="B133" s="836">
        <v>6</v>
      </c>
      <c r="C133" s="839"/>
      <c r="D133" s="857" t="s">
        <v>26</v>
      </c>
      <c r="E133" s="854" t="str">
        <f>IF(D133="Y",1,IF(D133="T",0,IF(D133="Y/T","Belum diisi","Error")))</f>
        <v>Belum diisi</v>
      </c>
      <c r="F133" s="528">
        <v>1</v>
      </c>
      <c r="G133" s="529"/>
      <c r="H133" s="600" t="str">
        <f t="shared" si="2"/>
        <v>Belum Diisi</v>
      </c>
      <c r="I133" s="590" t="s">
        <v>26</v>
      </c>
      <c r="J133" s="591" t="str">
        <f>IF($D$133="Y/T","Isi Sasaran",IF($E$133=0,0,IF(I133="Y",1,IF(I133="T",0,"Isi Dulu"))))</f>
        <v>Isi Sasaran</v>
      </c>
      <c r="K133" s="590" t="s">
        <v>26</v>
      </c>
      <c r="L133" s="591" t="str">
        <f>IF($D$133="Y/T","Isi Sasaran",IF($E$133=0,0,IF(K133="Y",1,IF(K133="T",0,"Isi Dulu"))))</f>
        <v>Isi Sasaran</v>
      </c>
      <c r="M133" s="848" t="s">
        <v>26</v>
      </c>
      <c r="N133" s="851" t="str">
        <f>IF(M133="Y",1,IF(M133="T",0,IF(M133="Y/T","Belum diisi","Error")))</f>
        <v>Belum diisi</v>
      </c>
      <c r="O133" s="517"/>
      <c r="P133" s="517"/>
      <c r="Q133" s="517"/>
      <c r="R133" s="517"/>
    </row>
    <row r="134" spans="2:18" s="527" customFormat="1" ht="15.75">
      <c r="B134" s="837"/>
      <c r="C134" s="840"/>
      <c r="D134" s="858"/>
      <c r="E134" s="855"/>
      <c r="F134" s="549">
        <v>2</v>
      </c>
      <c r="G134" s="550"/>
      <c r="H134" s="598" t="str">
        <f t="shared" si="2"/>
        <v>Belum Diisi</v>
      </c>
      <c r="I134" s="592" t="s">
        <v>26</v>
      </c>
      <c r="J134" s="593" t="str">
        <f>IF($D$133="Y/T","Isi Sasaran",IF($E$133=0,0,IF(I134="Y",1,IF(I134="T",0,"Isi Dulu"))))</f>
        <v>Isi Sasaran</v>
      </c>
      <c r="K134" s="592" t="s">
        <v>26</v>
      </c>
      <c r="L134" s="593" t="str">
        <f>IF($D$133="Y/T","Isi Sasaran",IF($E$133=0,0,IF(K134="Y",1,IF(K134="T",0,"Isi Dulu"))))</f>
        <v>Isi Sasaran</v>
      </c>
      <c r="M134" s="849"/>
      <c r="N134" s="852"/>
      <c r="O134" s="517"/>
      <c r="P134" s="517"/>
      <c r="Q134" s="517"/>
      <c r="R134" s="517"/>
    </row>
    <row r="135" spans="2:18" s="527" customFormat="1" ht="15.75">
      <c r="B135" s="837"/>
      <c r="C135" s="840"/>
      <c r="D135" s="858"/>
      <c r="E135" s="855"/>
      <c r="F135" s="549">
        <v>3</v>
      </c>
      <c r="G135" s="550"/>
      <c r="H135" s="598" t="str">
        <f t="shared" si="2"/>
        <v>Belum Diisi</v>
      </c>
      <c r="I135" s="592" t="s">
        <v>26</v>
      </c>
      <c r="J135" s="593" t="str">
        <f>IF($D$133="Y/T","Isi Sasaran",IF($E$133=0,0,IF(I135="Y",1,IF(I135="T",0,"Isi Dulu"))))</f>
        <v>Isi Sasaran</v>
      </c>
      <c r="K135" s="592" t="s">
        <v>26</v>
      </c>
      <c r="L135" s="593" t="str">
        <f>IF($D$133="Y/T","Isi Sasaran",IF($E$133=0,0,IF(K135="Y",1,IF(K135="T",0,"Isi Dulu"))))</f>
        <v>Isi Sasaran</v>
      </c>
      <c r="M135" s="849"/>
      <c r="N135" s="852"/>
      <c r="O135" s="517"/>
      <c r="P135" s="517"/>
      <c r="Q135" s="517"/>
      <c r="R135" s="517"/>
    </row>
    <row r="136" spans="2:18" s="527" customFormat="1" ht="15.75">
      <c r="B136" s="837"/>
      <c r="C136" s="840"/>
      <c r="D136" s="858"/>
      <c r="E136" s="855"/>
      <c r="F136" s="549">
        <v>4</v>
      </c>
      <c r="G136" s="550"/>
      <c r="H136" s="598" t="str">
        <f t="shared" si="2"/>
        <v>Belum Diisi</v>
      </c>
      <c r="I136" s="592" t="s">
        <v>26</v>
      </c>
      <c r="J136" s="593" t="str">
        <f>IF($D$133="Y/T","Isi Sasaran",IF($E$133=0,0,IF(I136="Y",1,IF(I136="T",0,"Isi Dulu"))))</f>
        <v>Isi Sasaran</v>
      </c>
      <c r="K136" s="592" t="s">
        <v>26</v>
      </c>
      <c r="L136" s="593" t="str">
        <f>IF($D$133="Y/T","Isi Sasaran",IF($E$133=0,0,IF(K136="Y",1,IF(K136="T",0,"Isi Dulu"))))</f>
        <v>Isi Sasaran</v>
      </c>
      <c r="M136" s="849"/>
      <c r="N136" s="852"/>
      <c r="O136" s="517"/>
      <c r="P136" s="517"/>
      <c r="Q136" s="517"/>
      <c r="R136" s="517"/>
    </row>
    <row r="137" spans="2:18" s="527" customFormat="1" ht="15.75">
      <c r="B137" s="838"/>
      <c r="C137" s="841"/>
      <c r="D137" s="859"/>
      <c r="E137" s="856"/>
      <c r="F137" s="569">
        <v>5</v>
      </c>
      <c r="G137" s="570"/>
      <c r="H137" s="599" t="str">
        <f t="shared" si="2"/>
        <v>Belum Diisi</v>
      </c>
      <c r="I137" s="595" t="s">
        <v>26</v>
      </c>
      <c r="J137" s="596" t="str">
        <f>IF($D$133="Y/T","Isi Sasaran",IF($E$133=0,0,IF(I137="Y",1,IF(I137="T",0,"Isi Dulu"))))</f>
        <v>Isi Sasaran</v>
      </c>
      <c r="K137" s="595" t="s">
        <v>26</v>
      </c>
      <c r="L137" s="596" t="str">
        <f>IF($D$133="Y/T","Isi Sasaran",IF($E$133=0,0,IF(K137="Y",1,IF(K137="T",0,"Isi Dulu"))))</f>
        <v>Isi Sasaran</v>
      </c>
      <c r="M137" s="850"/>
      <c r="N137" s="853"/>
      <c r="O137" s="517"/>
      <c r="P137" s="517"/>
      <c r="Q137" s="517"/>
      <c r="R137" s="517"/>
    </row>
    <row r="138" spans="2:18" s="527" customFormat="1" ht="15.75">
      <c r="B138" s="836">
        <v>7</v>
      </c>
      <c r="C138" s="839"/>
      <c r="D138" s="857" t="s">
        <v>26</v>
      </c>
      <c r="E138" s="854" t="str">
        <f>IF(D138="Y",1,IF(D138="T",0,IF(D138="Y/T","Belum diisi","Error")))</f>
        <v>Belum diisi</v>
      </c>
      <c r="F138" s="528">
        <v>1</v>
      </c>
      <c r="G138" s="529"/>
      <c r="H138" s="600" t="str">
        <f t="shared" si="2"/>
        <v>Belum Diisi</v>
      </c>
      <c r="I138" s="590" t="s">
        <v>26</v>
      </c>
      <c r="J138" s="591" t="str">
        <f>IF($D$138="Y/T","Isi Sasaran",IF($E$138=0,0,IF(I138="Y",1,IF(I138="T",0,"Isi Dulu"))))</f>
        <v>Isi Sasaran</v>
      </c>
      <c r="K138" s="590" t="s">
        <v>26</v>
      </c>
      <c r="L138" s="591" t="str">
        <f>IF($D$138="Y/T","Isi Sasaran",IF($E$138=0,0,IF(K138="Y",1,IF(K138="T",0,"Isi Dulu"))))</f>
        <v>Isi Sasaran</v>
      </c>
      <c r="M138" s="848" t="s">
        <v>26</v>
      </c>
      <c r="N138" s="851" t="str">
        <f>IF(M138="Y",1,IF(M138="T",0,IF(M138="Y/T","Belum diisi","Error")))</f>
        <v>Belum diisi</v>
      </c>
      <c r="O138" s="517"/>
      <c r="P138" s="517"/>
      <c r="Q138" s="517"/>
      <c r="R138" s="517"/>
    </row>
    <row r="139" spans="2:18" s="527" customFormat="1" ht="15.75">
      <c r="B139" s="837"/>
      <c r="C139" s="840"/>
      <c r="D139" s="858"/>
      <c r="E139" s="855"/>
      <c r="F139" s="549">
        <v>2</v>
      </c>
      <c r="G139" s="550"/>
      <c r="H139" s="598" t="str">
        <f t="shared" si="2"/>
        <v>Belum Diisi</v>
      </c>
      <c r="I139" s="592" t="s">
        <v>26</v>
      </c>
      <c r="J139" s="593" t="str">
        <f>IF($D$138="Y/T","Isi Sasaran",IF($E$138=0,0,IF(I139="Y",1,IF(I139="T",0,"Isi Dulu"))))</f>
        <v>Isi Sasaran</v>
      </c>
      <c r="K139" s="592" t="s">
        <v>26</v>
      </c>
      <c r="L139" s="593" t="str">
        <f>IF($D$138="Y/T","Isi Sasaran",IF($E$138=0,0,IF(K139="Y",1,IF(K139="T",0,"Isi Dulu"))))</f>
        <v>Isi Sasaran</v>
      </c>
      <c r="M139" s="849"/>
      <c r="N139" s="852"/>
      <c r="O139" s="517"/>
      <c r="P139" s="517"/>
      <c r="Q139" s="517"/>
      <c r="R139" s="517"/>
    </row>
    <row r="140" spans="2:18" s="527" customFormat="1" ht="15.75">
      <c r="B140" s="837"/>
      <c r="C140" s="840"/>
      <c r="D140" s="858"/>
      <c r="E140" s="855"/>
      <c r="F140" s="549">
        <v>3</v>
      </c>
      <c r="G140" s="550"/>
      <c r="H140" s="598" t="str">
        <f t="shared" si="2"/>
        <v>Belum Diisi</v>
      </c>
      <c r="I140" s="592" t="s">
        <v>26</v>
      </c>
      <c r="J140" s="593" t="str">
        <f>IF($D$138="Y/T","Isi Sasaran",IF($E$138=0,0,IF(I140="Y",1,IF(I140="T",0,"Isi Dulu"))))</f>
        <v>Isi Sasaran</v>
      </c>
      <c r="K140" s="592" t="s">
        <v>26</v>
      </c>
      <c r="L140" s="593" t="str">
        <f>IF($D$138="Y/T","Isi Sasaran",IF($E$138=0,0,IF(K140="Y",1,IF(K140="T",0,"Isi Dulu"))))</f>
        <v>Isi Sasaran</v>
      </c>
      <c r="M140" s="849"/>
      <c r="N140" s="852"/>
      <c r="O140" s="517"/>
      <c r="P140" s="517"/>
      <c r="Q140" s="517"/>
      <c r="R140" s="517"/>
    </row>
    <row r="141" spans="2:18" s="527" customFormat="1" ht="15.75">
      <c r="B141" s="837"/>
      <c r="C141" s="840"/>
      <c r="D141" s="858"/>
      <c r="E141" s="855"/>
      <c r="F141" s="549">
        <v>4</v>
      </c>
      <c r="G141" s="550"/>
      <c r="H141" s="598" t="str">
        <f t="shared" si="2"/>
        <v>Belum Diisi</v>
      </c>
      <c r="I141" s="592" t="s">
        <v>26</v>
      </c>
      <c r="J141" s="593" t="str">
        <f>IF($D$138="Y/T","Isi Sasaran",IF($E$138=0,0,IF(I141="Y",1,IF(I141="T",0,"Isi Dulu"))))</f>
        <v>Isi Sasaran</v>
      </c>
      <c r="K141" s="592" t="s">
        <v>26</v>
      </c>
      <c r="L141" s="593" t="str">
        <f>IF($D$138="Y/T","Isi Sasaran",IF($E$138=0,0,IF(K141="Y",1,IF(K141="T",0,"Isi Dulu"))))</f>
        <v>Isi Sasaran</v>
      </c>
      <c r="M141" s="849"/>
      <c r="N141" s="852"/>
      <c r="O141" s="517"/>
      <c r="P141" s="517"/>
      <c r="Q141" s="517"/>
      <c r="R141" s="517"/>
    </row>
    <row r="142" spans="2:18" s="527" customFormat="1" ht="15.75">
      <c r="B142" s="838"/>
      <c r="C142" s="841"/>
      <c r="D142" s="859"/>
      <c r="E142" s="856"/>
      <c r="F142" s="569">
        <v>5</v>
      </c>
      <c r="G142" s="570"/>
      <c r="H142" s="599" t="str">
        <f t="shared" si="2"/>
        <v>Belum Diisi</v>
      </c>
      <c r="I142" s="595" t="s">
        <v>26</v>
      </c>
      <c r="J142" s="596" t="str">
        <f>IF($D$138="Y/T","Isi Sasaran",IF($E$138=0,0,IF(I142="Y",1,IF(I142="T",0,"Isi Dulu"))))</f>
        <v>Isi Sasaran</v>
      </c>
      <c r="K142" s="595" t="s">
        <v>26</v>
      </c>
      <c r="L142" s="596" t="str">
        <f>IF($D$138="Y/T","Isi Sasaran",IF($E$138=0,0,IF(K142="Y",1,IF(K142="T",0,"Isi Dulu"))))</f>
        <v>Isi Sasaran</v>
      </c>
      <c r="M142" s="850"/>
      <c r="N142" s="853"/>
      <c r="O142" s="517"/>
      <c r="P142" s="517"/>
      <c r="Q142" s="517"/>
      <c r="R142" s="517"/>
    </row>
    <row r="143" spans="2:18" s="527" customFormat="1" ht="15.75">
      <c r="B143" s="836">
        <v>8</v>
      </c>
      <c r="C143" s="839"/>
      <c r="D143" s="857" t="s">
        <v>26</v>
      </c>
      <c r="E143" s="854" t="str">
        <f>IF(D143="Y",1,IF(D143="T",0,IF(D143="Y/T","Belum diisi","Error")))</f>
        <v>Belum diisi</v>
      </c>
      <c r="F143" s="528">
        <v>1</v>
      </c>
      <c r="G143" s="529"/>
      <c r="H143" s="600" t="str">
        <f t="shared" si="2"/>
        <v>Belum Diisi</v>
      </c>
      <c r="I143" s="590" t="s">
        <v>26</v>
      </c>
      <c r="J143" s="591" t="str">
        <f>IF($D$143="Y/T","Isi Sasaran",IF($E$143=0,0,IF(I143="Y",1,IF(I143="T",0,"Isi Dulu"))))</f>
        <v>Isi Sasaran</v>
      </c>
      <c r="K143" s="590" t="s">
        <v>26</v>
      </c>
      <c r="L143" s="591" t="str">
        <f>IF($D$143="Y/T","Isi Sasaran",IF($E$143=0,0,IF(K143="Y",1,IF(K143="T",0,"Isi Dulu"))))</f>
        <v>Isi Sasaran</v>
      </c>
      <c r="M143" s="848" t="s">
        <v>26</v>
      </c>
      <c r="N143" s="851" t="str">
        <f>IF(M143="Y",1,IF(M143="T",0,IF(M143="Y/T","Belum diisi","Error")))</f>
        <v>Belum diisi</v>
      </c>
      <c r="O143" s="517"/>
      <c r="P143" s="517"/>
      <c r="Q143" s="517"/>
      <c r="R143" s="517"/>
    </row>
    <row r="144" spans="2:18" s="527" customFormat="1" ht="15.75">
      <c r="B144" s="837"/>
      <c r="C144" s="840"/>
      <c r="D144" s="858"/>
      <c r="E144" s="855"/>
      <c r="F144" s="549">
        <v>2</v>
      </c>
      <c r="G144" s="550"/>
      <c r="H144" s="598" t="str">
        <f t="shared" si="2"/>
        <v>Belum Diisi</v>
      </c>
      <c r="I144" s="592" t="s">
        <v>26</v>
      </c>
      <c r="J144" s="593" t="str">
        <f>IF($D$143="Y/T","Isi Sasaran",IF($E$143=0,0,IF(I144="Y",1,IF(I144="T",0,"Isi Dulu"))))</f>
        <v>Isi Sasaran</v>
      </c>
      <c r="K144" s="592" t="s">
        <v>26</v>
      </c>
      <c r="L144" s="593" t="str">
        <f>IF($D$143="Y/T","Isi Sasaran",IF($E$143=0,0,IF(K144="Y",1,IF(K144="T",0,"Isi Dulu"))))</f>
        <v>Isi Sasaran</v>
      </c>
      <c r="M144" s="849"/>
      <c r="N144" s="852"/>
      <c r="O144" s="517"/>
      <c r="P144" s="517"/>
      <c r="Q144" s="517"/>
      <c r="R144" s="517"/>
    </row>
    <row r="145" spans="2:18" s="527" customFormat="1" ht="15.75">
      <c r="B145" s="837"/>
      <c r="C145" s="840"/>
      <c r="D145" s="858"/>
      <c r="E145" s="855"/>
      <c r="F145" s="549">
        <v>3</v>
      </c>
      <c r="G145" s="550"/>
      <c r="H145" s="598" t="str">
        <f t="shared" si="2"/>
        <v>Belum Diisi</v>
      </c>
      <c r="I145" s="592" t="s">
        <v>26</v>
      </c>
      <c r="J145" s="593" t="str">
        <f>IF($D$143="Y/T","Isi Sasaran",IF($E$143=0,0,IF(I145="Y",1,IF(I145="T",0,"Isi Dulu"))))</f>
        <v>Isi Sasaran</v>
      </c>
      <c r="K145" s="592" t="s">
        <v>26</v>
      </c>
      <c r="L145" s="593" t="str">
        <f>IF($D$143="Y/T","Isi Sasaran",IF($E$143=0,0,IF(K145="Y",1,IF(K145="T",0,"Isi Dulu"))))</f>
        <v>Isi Sasaran</v>
      </c>
      <c r="M145" s="849"/>
      <c r="N145" s="852"/>
      <c r="O145" s="517"/>
      <c r="P145" s="517"/>
      <c r="Q145" s="517"/>
      <c r="R145" s="517"/>
    </row>
    <row r="146" spans="2:18" s="527" customFormat="1" ht="15.75">
      <c r="B146" s="837"/>
      <c r="C146" s="840"/>
      <c r="D146" s="858"/>
      <c r="E146" s="855"/>
      <c r="F146" s="549">
        <v>4</v>
      </c>
      <c r="G146" s="550"/>
      <c r="H146" s="598" t="str">
        <f t="shared" si="2"/>
        <v>Belum Diisi</v>
      </c>
      <c r="I146" s="592" t="s">
        <v>26</v>
      </c>
      <c r="J146" s="593" t="str">
        <f>IF($D$143="Y/T","Isi Sasaran",IF($E$143=0,0,IF(I146="Y",1,IF(I146="T",0,"Isi Dulu"))))</f>
        <v>Isi Sasaran</v>
      </c>
      <c r="K146" s="592" t="s">
        <v>26</v>
      </c>
      <c r="L146" s="593" t="str">
        <f>IF($D$143="Y/T","Isi Sasaran",IF($E$143=0,0,IF(K146="Y",1,IF(K146="T",0,"Isi Dulu"))))</f>
        <v>Isi Sasaran</v>
      </c>
      <c r="M146" s="849"/>
      <c r="N146" s="852"/>
      <c r="O146" s="517"/>
      <c r="P146" s="517"/>
      <c r="Q146" s="517"/>
      <c r="R146" s="517"/>
    </row>
    <row r="147" spans="2:18" s="527" customFormat="1" ht="15.75">
      <c r="B147" s="838"/>
      <c r="C147" s="841"/>
      <c r="D147" s="859"/>
      <c r="E147" s="856"/>
      <c r="F147" s="569">
        <v>5</v>
      </c>
      <c r="G147" s="570"/>
      <c r="H147" s="599" t="str">
        <f t="shared" si="2"/>
        <v>Belum Diisi</v>
      </c>
      <c r="I147" s="595" t="s">
        <v>26</v>
      </c>
      <c r="J147" s="596" t="str">
        <f>IF($D$143="Y/T","Isi Sasaran",IF($E$143=0,0,IF(I147="Y",1,IF(I147="T",0,"Isi Dulu"))))</f>
        <v>Isi Sasaran</v>
      </c>
      <c r="K147" s="595" t="s">
        <v>26</v>
      </c>
      <c r="L147" s="596" t="str">
        <f>IF($D$143="Y/T","Isi Sasaran",IF($E$143=0,0,IF(K147="Y",1,IF(K147="T",0,"Isi Dulu"))))</f>
        <v>Isi Sasaran</v>
      </c>
      <c r="M147" s="850"/>
      <c r="N147" s="853"/>
      <c r="O147" s="517"/>
      <c r="P147" s="517"/>
      <c r="Q147" s="517"/>
      <c r="R147" s="517"/>
    </row>
    <row r="148" spans="2:18" s="527" customFormat="1" ht="15.75">
      <c r="B148" s="836">
        <v>9</v>
      </c>
      <c r="C148" s="839"/>
      <c r="D148" s="857" t="s">
        <v>26</v>
      </c>
      <c r="E148" s="854" t="str">
        <f>IF(D148="Y",1,IF(D148="T",0,IF(D148="Y/T","Belum diisi","Error")))</f>
        <v>Belum diisi</v>
      </c>
      <c r="F148" s="528">
        <v>1</v>
      </c>
      <c r="G148" s="529"/>
      <c r="H148" s="600" t="str">
        <f t="shared" si="2"/>
        <v>Belum Diisi</v>
      </c>
      <c r="I148" s="590" t="s">
        <v>26</v>
      </c>
      <c r="J148" s="591" t="str">
        <f>IF($D$148="Y/T","Isi Sasaran",IF($E$148=0,0,IF(I148="Y",1,IF(I148="T",0,"Isi Dulu"))))</f>
        <v>Isi Sasaran</v>
      </c>
      <c r="K148" s="590" t="s">
        <v>26</v>
      </c>
      <c r="L148" s="591" t="str">
        <f>IF($D$148="Y/T","Isi Sasaran",IF($E$148=0,0,IF(K148="Y",1,IF(K148="T",0,"Isi Dulu"))))</f>
        <v>Isi Sasaran</v>
      </c>
      <c r="M148" s="848" t="s">
        <v>26</v>
      </c>
      <c r="N148" s="851" t="str">
        <f>IF(M148="Y",1,IF(M148="T",0,IF(M148="Y/T","Belum diisi","Error")))</f>
        <v>Belum diisi</v>
      </c>
      <c r="O148" s="517"/>
      <c r="P148" s="517"/>
      <c r="Q148" s="517"/>
      <c r="R148" s="517"/>
    </row>
    <row r="149" spans="2:18" s="527" customFormat="1" ht="15.75">
      <c r="B149" s="837"/>
      <c r="C149" s="840"/>
      <c r="D149" s="858"/>
      <c r="E149" s="855"/>
      <c r="F149" s="549">
        <v>2</v>
      </c>
      <c r="G149" s="550"/>
      <c r="H149" s="598" t="str">
        <f t="shared" si="2"/>
        <v>Belum Diisi</v>
      </c>
      <c r="I149" s="592" t="s">
        <v>26</v>
      </c>
      <c r="J149" s="593" t="str">
        <f>IF($D$148="Y/T","Isi Sasaran",IF($E$148=0,0,IF(I149="Y",1,IF(I149="T",0,"Isi Dulu"))))</f>
        <v>Isi Sasaran</v>
      </c>
      <c r="K149" s="592" t="s">
        <v>26</v>
      </c>
      <c r="L149" s="593" t="str">
        <f>IF($D$148="Y/T","Isi Sasaran",IF($E$148=0,0,IF(K149="Y",1,IF(K149="T",0,"Isi Dulu"))))</f>
        <v>Isi Sasaran</v>
      </c>
      <c r="M149" s="849"/>
      <c r="N149" s="852"/>
      <c r="O149" s="517"/>
      <c r="P149" s="517"/>
      <c r="Q149" s="517"/>
      <c r="R149" s="517"/>
    </row>
    <row r="150" spans="2:18" s="527" customFormat="1" ht="15.75">
      <c r="B150" s="837"/>
      <c r="C150" s="840"/>
      <c r="D150" s="858"/>
      <c r="E150" s="855"/>
      <c r="F150" s="549">
        <v>3</v>
      </c>
      <c r="G150" s="550"/>
      <c r="H150" s="598" t="str">
        <f t="shared" si="2"/>
        <v>Belum Diisi</v>
      </c>
      <c r="I150" s="592" t="s">
        <v>26</v>
      </c>
      <c r="J150" s="593" t="str">
        <f>IF($D$148="Y/T","Isi Sasaran",IF($E$148=0,0,IF(I150="Y",1,IF(I150="T",0,"Isi Dulu"))))</f>
        <v>Isi Sasaran</v>
      </c>
      <c r="K150" s="592" t="s">
        <v>26</v>
      </c>
      <c r="L150" s="593" t="str">
        <f>IF($D$148="Y/T","Isi Sasaran",IF($E$148=0,0,IF(K150="Y",1,IF(K150="T",0,"Isi Dulu"))))</f>
        <v>Isi Sasaran</v>
      </c>
      <c r="M150" s="849"/>
      <c r="N150" s="852"/>
      <c r="O150" s="517"/>
      <c r="P150" s="517"/>
      <c r="Q150" s="517"/>
      <c r="R150" s="517"/>
    </row>
    <row r="151" spans="2:18" s="527" customFormat="1" ht="15.75">
      <c r="B151" s="837"/>
      <c r="C151" s="840"/>
      <c r="D151" s="858"/>
      <c r="E151" s="855"/>
      <c r="F151" s="549">
        <v>4</v>
      </c>
      <c r="G151" s="550"/>
      <c r="H151" s="598" t="str">
        <f t="shared" si="2"/>
        <v>Belum Diisi</v>
      </c>
      <c r="I151" s="592" t="s">
        <v>26</v>
      </c>
      <c r="J151" s="593" t="str">
        <f>IF($D$148="Y/T","Isi Sasaran",IF($E$148=0,0,IF(I151="Y",1,IF(I151="T",0,"Isi Dulu"))))</f>
        <v>Isi Sasaran</v>
      </c>
      <c r="K151" s="592" t="s">
        <v>26</v>
      </c>
      <c r="L151" s="593" t="str">
        <f>IF($D$148="Y/T","Isi Sasaran",IF($E$148=0,0,IF(K151="Y",1,IF(K151="T",0,"Isi Dulu"))))</f>
        <v>Isi Sasaran</v>
      </c>
      <c r="M151" s="849"/>
      <c r="N151" s="852"/>
      <c r="O151" s="517"/>
      <c r="P151" s="517"/>
      <c r="Q151" s="517"/>
      <c r="R151" s="517"/>
    </row>
    <row r="152" spans="2:18" s="527" customFormat="1" ht="15.75">
      <c r="B152" s="838"/>
      <c r="C152" s="841"/>
      <c r="D152" s="859"/>
      <c r="E152" s="856"/>
      <c r="F152" s="569">
        <v>5</v>
      </c>
      <c r="G152" s="570"/>
      <c r="H152" s="599" t="str">
        <f t="shared" si="2"/>
        <v>Belum Diisi</v>
      </c>
      <c r="I152" s="595" t="s">
        <v>26</v>
      </c>
      <c r="J152" s="596" t="str">
        <f>IF($D$148="Y/T","Isi Sasaran",IF($E$148=0,0,IF(I152="Y",1,IF(I152="T",0,"Isi Dulu"))))</f>
        <v>Isi Sasaran</v>
      </c>
      <c r="K152" s="595" t="s">
        <v>26</v>
      </c>
      <c r="L152" s="596" t="str">
        <f>IF($D$148="Y/T","Isi Sasaran",IF($E$148=0,0,IF(K152="Y",1,IF(K152="T",0,"Isi Dulu"))))</f>
        <v>Isi Sasaran</v>
      </c>
      <c r="M152" s="850"/>
      <c r="N152" s="853"/>
      <c r="O152" s="517"/>
      <c r="P152" s="517"/>
      <c r="Q152" s="517"/>
      <c r="R152" s="517"/>
    </row>
    <row r="153" spans="2:18" s="527" customFormat="1" ht="15.75">
      <c r="B153" s="836">
        <v>10</v>
      </c>
      <c r="C153" s="839"/>
      <c r="D153" s="857" t="s">
        <v>26</v>
      </c>
      <c r="E153" s="854" t="str">
        <f>IF(D153="Y",1,IF(D153="T",0,IF(D153="Y/T","Belum diisi","Error")))</f>
        <v>Belum diisi</v>
      </c>
      <c r="F153" s="528">
        <v>1</v>
      </c>
      <c r="G153" s="529"/>
      <c r="H153" s="600" t="str">
        <f t="shared" si="2"/>
        <v>Belum Diisi</v>
      </c>
      <c r="I153" s="590" t="s">
        <v>26</v>
      </c>
      <c r="J153" s="591" t="str">
        <f>IF($D$153="Y/T","Isi Sasaran",IF($E$153=0,0,IF(I153="Y",1,IF(I153="T",0,"Isi Dulu"))))</f>
        <v>Isi Sasaran</v>
      </c>
      <c r="K153" s="590" t="s">
        <v>26</v>
      </c>
      <c r="L153" s="591" t="str">
        <f>IF($D$153="Y/T","Isi Sasaran",IF($E$153=0,0,IF(K153="Y",1,IF(K153="T",0,"Isi Dulu"))))</f>
        <v>Isi Sasaran</v>
      </c>
      <c r="M153" s="848" t="s">
        <v>26</v>
      </c>
      <c r="N153" s="851" t="str">
        <f>IF(M153="Y",1,IF(M153="T",0,IF(M153="Y/T","Belum diisi","Error")))</f>
        <v>Belum diisi</v>
      </c>
      <c r="O153" s="517"/>
      <c r="P153" s="517"/>
      <c r="Q153" s="517"/>
      <c r="R153" s="517"/>
    </row>
    <row r="154" spans="2:18" s="527" customFormat="1" ht="15.75">
      <c r="B154" s="837"/>
      <c r="C154" s="840"/>
      <c r="D154" s="858"/>
      <c r="E154" s="855"/>
      <c r="F154" s="549">
        <v>2</v>
      </c>
      <c r="G154" s="550"/>
      <c r="H154" s="598" t="str">
        <f t="shared" si="2"/>
        <v>Belum Diisi</v>
      </c>
      <c r="I154" s="592" t="s">
        <v>26</v>
      </c>
      <c r="J154" s="593" t="str">
        <f>IF($D$153="Y/T","Isi Sasaran",IF($E$153=0,0,IF(I154="Y",1,IF(I154="T",0,"Isi Dulu"))))</f>
        <v>Isi Sasaran</v>
      </c>
      <c r="K154" s="592" t="s">
        <v>26</v>
      </c>
      <c r="L154" s="593" t="str">
        <f>IF($D$153="Y/T","Isi Sasaran",IF($E$153=0,0,IF(K154="Y",1,IF(K154="T",0,"Isi Dulu"))))</f>
        <v>Isi Sasaran</v>
      </c>
      <c r="M154" s="849"/>
      <c r="N154" s="852"/>
      <c r="O154" s="517"/>
      <c r="P154" s="517"/>
      <c r="Q154" s="517"/>
      <c r="R154" s="517"/>
    </row>
    <row r="155" spans="2:18" s="527" customFormat="1" ht="15.75">
      <c r="B155" s="837"/>
      <c r="C155" s="840"/>
      <c r="D155" s="858"/>
      <c r="E155" s="855"/>
      <c r="F155" s="549">
        <v>3</v>
      </c>
      <c r="G155" s="550"/>
      <c r="H155" s="598" t="str">
        <f t="shared" si="2"/>
        <v>Belum Diisi</v>
      </c>
      <c r="I155" s="592" t="s">
        <v>26</v>
      </c>
      <c r="J155" s="593" t="str">
        <f>IF($D$153="Y/T","Isi Sasaran",IF($E$153=0,0,IF(I155="Y",1,IF(I155="T",0,"Isi Dulu"))))</f>
        <v>Isi Sasaran</v>
      </c>
      <c r="K155" s="592" t="s">
        <v>26</v>
      </c>
      <c r="L155" s="593" t="str">
        <f>IF($D$153="Y/T","Isi Sasaran",IF($E$153=0,0,IF(K155="Y",1,IF(K155="T",0,"Isi Dulu"))))</f>
        <v>Isi Sasaran</v>
      </c>
      <c r="M155" s="849"/>
      <c r="N155" s="852"/>
      <c r="O155" s="517"/>
      <c r="P155" s="517"/>
      <c r="Q155" s="517"/>
      <c r="R155" s="517"/>
    </row>
    <row r="156" spans="2:18" s="527" customFormat="1" ht="15.75">
      <c r="B156" s="837"/>
      <c r="C156" s="840"/>
      <c r="D156" s="858"/>
      <c r="E156" s="855"/>
      <c r="F156" s="549">
        <v>4</v>
      </c>
      <c r="G156" s="550"/>
      <c r="H156" s="598" t="str">
        <f t="shared" si="2"/>
        <v>Belum Diisi</v>
      </c>
      <c r="I156" s="592" t="s">
        <v>26</v>
      </c>
      <c r="J156" s="593" t="str">
        <f>IF($D$153="Y/T","Isi Sasaran",IF($E$153=0,0,IF(I156="Y",1,IF(I156="T",0,"Isi Dulu"))))</f>
        <v>Isi Sasaran</v>
      </c>
      <c r="K156" s="592" t="s">
        <v>26</v>
      </c>
      <c r="L156" s="593" t="str">
        <f>IF($D$153="Y/T","Isi Sasaran",IF($E$153=0,0,IF(K156="Y",1,IF(K156="T",0,"Isi Dulu"))))</f>
        <v>Isi Sasaran</v>
      </c>
      <c r="M156" s="849"/>
      <c r="N156" s="852"/>
      <c r="O156" s="517"/>
      <c r="P156" s="517"/>
      <c r="Q156" s="517"/>
      <c r="R156" s="517"/>
    </row>
    <row r="157" spans="2:18" s="527" customFormat="1" ht="15.75">
      <c r="B157" s="838"/>
      <c r="C157" s="841"/>
      <c r="D157" s="859"/>
      <c r="E157" s="856"/>
      <c r="F157" s="569">
        <v>5</v>
      </c>
      <c r="G157" s="570"/>
      <c r="H157" s="599" t="str">
        <f t="shared" si="2"/>
        <v>Belum Diisi</v>
      </c>
      <c r="I157" s="595" t="s">
        <v>26</v>
      </c>
      <c r="J157" s="596" t="str">
        <f>IF($D$153="Y/T","Isi Sasaran",IF($E$153=0,0,IF(I157="Y",1,IF(I157="T",0,"Isi Dulu"))))</f>
        <v>Isi Sasaran</v>
      </c>
      <c r="K157" s="595" t="s">
        <v>26</v>
      </c>
      <c r="L157" s="596" t="str">
        <f>IF($D$153="Y/T","Isi Sasaran",IF($E$153=0,0,IF(K157="Y",1,IF(K157="T",0,"Isi Dulu"))))</f>
        <v>Isi Sasaran</v>
      </c>
      <c r="M157" s="850"/>
      <c r="N157" s="853"/>
      <c r="O157" s="517"/>
      <c r="P157" s="517"/>
      <c r="Q157" s="517"/>
      <c r="R157" s="517"/>
    </row>
    <row r="158" spans="2:18" s="527" customFormat="1" ht="15.75">
      <c r="B158" s="836">
        <v>11</v>
      </c>
      <c r="C158" s="839"/>
      <c r="D158" s="857" t="s">
        <v>26</v>
      </c>
      <c r="E158" s="854" t="str">
        <f>IF(D158="Y",1,IF(D158="T",0,IF(D158="Y/T","Belum diisi","Error")))</f>
        <v>Belum diisi</v>
      </c>
      <c r="F158" s="528">
        <v>1</v>
      </c>
      <c r="G158" s="529"/>
      <c r="H158" s="600" t="str">
        <f t="shared" si="2"/>
        <v>Belum Diisi</v>
      </c>
      <c r="I158" s="590" t="s">
        <v>26</v>
      </c>
      <c r="J158" s="591" t="str">
        <f>IF($D$158="Y/T","Isi Sasaran",IF($E$158=0,0,IF(I158="Y",1,IF(I158="T",0,"Isi Dulu"))))</f>
        <v>Isi Sasaran</v>
      </c>
      <c r="K158" s="590" t="s">
        <v>26</v>
      </c>
      <c r="L158" s="591" t="str">
        <f>IF($D$158="Y/T","Isi Sasaran",IF($E$158=0,0,IF(K158="Y",1,IF(K158="T",0,"Isi Dulu"))))</f>
        <v>Isi Sasaran</v>
      </c>
      <c r="M158" s="848" t="s">
        <v>26</v>
      </c>
      <c r="N158" s="851" t="str">
        <f>IF(M158="Y",1,IF(M158="T",0,IF(M158="Y/T","Belum diisi","Error")))</f>
        <v>Belum diisi</v>
      </c>
      <c r="O158" s="517"/>
      <c r="P158" s="517"/>
      <c r="Q158" s="517"/>
      <c r="R158" s="517"/>
    </row>
    <row r="159" spans="2:18" s="527" customFormat="1" ht="15.75">
      <c r="B159" s="837"/>
      <c r="C159" s="840"/>
      <c r="D159" s="858"/>
      <c r="E159" s="855"/>
      <c r="F159" s="549">
        <v>2</v>
      </c>
      <c r="G159" s="550"/>
      <c r="H159" s="598" t="str">
        <f t="shared" si="2"/>
        <v>Belum Diisi</v>
      </c>
      <c r="I159" s="592" t="s">
        <v>26</v>
      </c>
      <c r="J159" s="593" t="str">
        <f>IF($D$158="Y/T","Isi Sasaran",IF($E$158=0,0,IF(I159="Y",1,IF(I159="T",0,"Isi Dulu"))))</f>
        <v>Isi Sasaran</v>
      </c>
      <c r="K159" s="592" t="s">
        <v>26</v>
      </c>
      <c r="L159" s="593" t="str">
        <f>IF($D$158="Y/T","Isi Sasaran",IF($E$158=0,0,IF(K159="Y",1,IF(K159="T",0,"Isi Dulu"))))</f>
        <v>Isi Sasaran</v>
      </c>
      <c r="M159" s="849"/>
      <c r="N159" s="852"/>
      <c r="O159" s="517"/>
      <c r="P159" s="517"/>
      <c r="Q159" s="517"/>
      <c r="R159" s="517"/>
    </row>
    <row r="160" spans="2:18" s="527" customFormat="1" ht="15.75">
      <c r="B160" s="837"/>
      <c r="C160" s="840"/>
      <c r="D160" s="858"/>
      <c r="E160" s="855"/>
      <c r="F160" s="549">
        <v>3</v>
      </c>
      <c r="G160" s="550"/>
      <c r="H160" s="598" t="str">
        <f t="shared" si="2"/>
        <v>Belum Diisi</v>
      </c>
      <c r="I160" s="592" t="s">
        <v>26</v>
      </c>
      <c r="J160" s="593" t="str">
        <f>IF($D$158="Y/T","Isi Sasaran",IF($E$158=0,0,IF(I160="Y",1,IF(I160="T",0,"Isi Dulu"))))</f>
        <v>Isi Sasaran</v>
      </c>
      <c r="K160" s="592" t="s">
        <v>26</v>
      </c>
      <c r="L160" s="593" t="str">
        <f>IF($D$158="Y/T","Isi Sasaran",IF($E$158=0,0,IF(K160="Y",1,IF(K160="T",0,"Isi Dulu"))))</f>
        <v>Isi Sasaran</v>
      </c>
      <c r="M160" s="849"/>
      <c r="N160" s="852"/>
      <c r="O160" s="517"/>
      <c r="P160" s="517"/>
      <c r="Q160" s="517"/>
      <c r="R160" s="517"/>
    </row>
    <row r="161" spans="2:18" s="527" customFormat="1" ht="15.75">
      <c r="B161" s="837"/>
      <c r="C161" s="840"/>
      <c r="D161" s="858"/>
      <c r="E161" s="855"/>
      <c r="F161" s="549">
        <v>4</v>
      </c>
      <c r="G161" s="550"/>
      <c r="H161" s="598" t="str">
        <f t="shared" si="2"/>
        <v>Belum Diisi</v>
      </c>
      <c r="I161" s="592" t="s">
        <v>26</v>
      </c>
      <c r="J161" s="593" t="str">
        <f>IF($D$158="Y/T","Isi Sasaran",IF($E$158=0,0,IF(I161="Y",1,IF(I161="T",0,"Isi Dulu"))))</f>
        <v>Isi Sasaran</v>
      </c>
      <c r="K161" s="592" t="s">
        <v>26</v>
      </c>
      <c r="L161" s="593" t="str">
        <f>IF($D$158="Y/T","Isi Sasaran",IF($E$158=0,0,IF(K161="Y",1,IF(K161="T",0,"Isi Dulu"))))</f>
        <v>Isi Sasaran</v>
      </c>
      <c r="M161" s="849"/>
      <c r="N161" s="852"/>
      <c r="O161" s="517"/>
      <c r="P161" s="517"/>
      <c r="Q161" s="517"/>
      <c r="R161" s="517"/>
    </row>
    <row r="162" spans="2:18" s="527" customFormat="1" ht="15.75">
      <c r="B162" s="838"/>
      <c r="C162" s="841"/>
      <c r="D162" s="859"/>
      <c r="E162" s="856"/>
      <c r="F162" s="569">
        <v>5</v>
      </c>
      <c r="G162" s="570"/>
      <c r="H162" s="599" t="str">
        <f t="shared" si="2"/>
        <v>Belum Diisi</v>
      </c>
      <c r="I162" s="595" t="s">
        <v>26</v>
      </c>
      <c r="J162" s="596" t="str">
        <f>IF($D$158="Y/T","Isi Sasaran",IF($E$158=0,0,IF(I162="Y",1,IF(I162="T",0,"Isi Dulu"))))</f>
        <v>Isi Sasaran</v>
      </c>
      <c r="K162" s="595" t="s">
        <v>26</v>
      </c>
      <c r="L162" s="596" t="str">
        <f>IF($D$158="Y/T","Isi Sasaran",IF($E$158=0,0,IF(K162="Y",1,IF(K162="T",0,"Isi Dulu"))))</f>
        <v>Isi Sasaran</v>
      </c>
      <c r="M162" s="850"/>
      <c r="N162" s="853"/>
      <c r="O162" s="517"/>
      <c r="P162" s="517"/>
      <c r="Q162" s="517"/>
      <c r="R162" s="517"/>
    </row>
    <row r="163" spans="2:18" s="527" customFormat="1" ht="15.75">
      <c r="B163" s="836">
        <v>12</v>
      </c>
      <c r="C163" s="839"/>
      <c r="D163" s="857" t="s">
        <v>26</v>
      </c>
      <c r="E163" s="854" t="str">
        <f>IF(D163="Y",1,IF(D163="T",0,IF(D163="Y/T","Belum diisi","Error")))</f>
        <v>Belum diisi</v>
      </c>
      <c r="F163" s="528">
        <v>1</v>
      </c>
      <c r="G163" s="529"/>
      <c r="H163" s="600" t="str">
        <f t="shared" si="2"/>
        <v>Belum Diisi</v>
      </c>
      <c r="I163" s="590" t="s">
        <v>26</v>
      </c>
      <c r="J163" s="591" t="str">
        <f>IF($D$163="Y/T","Isi Sasaran",IF($E$163=0,0,IF(I163="Y",1,IF(I163="T",0,"Isi Dulu"))))</f>
        <v>Isi Sasaran</v>
      </c>
      <c r="K163" s="590" t="s">
        <v>26</v>
      </c>
      <c r="L163" s="591" t="str">
        <f>IF($D$163="Y/T","Isi Sasaran",IF($E$163=0,0,IF(K163="Y",1,IF(K163="T",0,"Isi Dulu"))))</f>
        <v>Isi Sasaran</v>
      </c>
      <c r="M163" s="848" t="s">
        <v>26</v>
      </c>
      <c r="N163" s="851" t="str">
        <f>IF(M163="Y",1,IF(M163="T",0,IF(M163="Y/T","Belum diisi","Error")))</f>
        <v>Belum diisi</v>
      </c>
      <c r="O163" s="517"/>
      <c r="P163" s="517"/>
      <c r="Q163" s="517"/>
      <c r="R163" s="517"/>
    </row>
    <row r="164" spans="2:18" s="527" customFormat="1" ht="15.75">
      <c r="B164" s="837"/>
      <c r="C164" s="840"/>
      <c r="D164" s="858"/>
      <c r="E164" s="855"/>
      <c r="F164" s="549">
        <v>2</v>
      </c>
      <c r="G164" s="550"/>
      <c r="H164" s="598" t="str">
        <f t="shared" si="2"/>
        <v>Belum Diisi</v>
      </c>
      <c r="I164" s="592" t="s">
        <v>26</v>
      </c>
      <c r="J164" s="593" t="str">
        <f>IF($D$163="Y/T","Isi Sasaran",IF($E$163=0,0,IF(I164="Y",1,IF(I164="T",0,"Isi Dulu"))))</f>
        <v>Isi Sasaran</v>
      </c>
      <c r="K164" s="592" t="s">
        <v>26</v>
      </c>
      <c r="L164" s="593" t="str">
        <f>IF($D$163="Y/T","Isi Sasaran",IF($E$163=0,0,IF(K164="Y",1,IF(K164="T",0,"Isi Dulu"))))</f>
        <v>Isi Sasaran</v>
      </c>
      <c r="M164" s="849"/>
      <c r="N164" s="852"/>
      <c r="O164" s="517"/>
      <c r="P164" s="517"/>
      <c r="Q164" s="517"/>
      <c r="R164" s="517"/>
    </row>
    <row r="165" spans="2:18" s="527" customFormat="1" ht="15.75">
      <c r="B165" s="837"/>
      <c r="C165" s="840"/>
      <c r="D165" s="858"/>
      <c r="E165" s="855"/>
      <c r="F165" s="549">
        <v>3</v>
      </c>
      <c r="G165" s="550"/>
      <c r="H165" s="598" t="str">
        <f t="shared" si="2"/>
        <v>Belum Diisi</v>
      </c>
      <c r="I165" s="592" t="s">
        <v>26</v>
      </c>
      <c r="J165" s="593" t="str">
        <f>IF($D$163="Y/T","Isi Sasaran",IF($E$163=0,0,IF(I165="Y",1,IF(I165="T",0,"Isi Dulu"))))</f>
        <v>Isi Sasaran</v>
      </c>
      <c r="K165" s="592" t="s">
        <v>26</v>
      </c>
      <c r="L165" s="593" t="str">
        <f>IF($D$163="Y/T","Isi Sasaran",IF($E$163=0,0,IF(K165="Y",1,IF(K165="T",0,"Isi Dulu"))))</f>
        <v>Isi Sasaran</v>
      </c>
      <c r="M165" s="849"/>
      <c r="N165" s="852"/>
      <c r="O165" s="517"/>
      <c r="P165" s="517"/>
      <c r="Q165" s="517"/>
      <c r="R165" s="517"/>
    </row>
    <row r="166" spans="2:18" s="527" customFormat="1" ht="15.75">
      <c r="B166" s="837"/>
      <c r="C166" s="840"/>
      <c r="D166" s="858"/>
      <c r="E166" s="855"/>
      <c r="F166" s="549">
        <v>4</v>
      </c>
      <c r="G166" s="550"/>
      <c r="H166" s="598" t="str">
        <f t="shared" si="2"/>
        <v>Belum Diisi</v>
      </c>
      <c r="I166" s="592" t="s">
        <v>26</v>
      </c>
      <c r="J166" s="593" t="str">
        <f>IF($D$163="Y/T","Isi Sasaran",IF($E$163=0,0,IF(I166="Y",1,IF(I166="T",0,"Isi Dulu"))))</f>
        <v>Isi Sasaran</v>
      </c>
      <c r="K166" s="592" t="s">
        <v>26</v>
      </c>
      <c r="L166" s="593" t="str">
        <f>IF($D$163="Y/T","Isi Sasaran",IF($E$163=0,0,IF(K166="Y",1,IF(K166="T",0,"Isi Dulu"))))</f>
        <v>Isi Sasaran</v>
      </c>
      <c r="M166" s="849"/>
      <c r="N166" s="852"/>
      <c r="O166" s="517"/>
      <c r="P166" s="517"/>
      <c r="Q166" s="517"/>
      <c r="R166" s="517"/>
    </row>
    <row r="167" spans="2:18" s="527" customFormat="1" ht="15.75">
      <c r="B167" s="838"/>
      <c r="C167" s="841"/>
      <c r="D167" s="859"/>
      <c r="E167" s="856"/>
      <c r="F167" s="569">
        <v>5</v>
      </c>
      <c r="G167" s="570"/>
      <c r="H167" s="599" t="str">
        <f t="shared" si="2"/>
        <v>Belum Diisi</v>
      </c>
      <c r="I167" s="595" t="s">
        <v>26</v>
      </c>
      <c r="J167" s="596" t="str">
        <f>IF($D$163="Y/T","Isi Sasaran",IF($E$163=0,0,IF(I167="Y",1,IF(I167="T",0,"Isi Dulu"))))</f>
        <v>Isi Sasaran</v>
      </c>
      <c r="K167" s="595" t="s">
        <v>26</v>
      </c>
      <c r="L167" s="596" t="str">
        <f>IF($D$163="Y/T","Isi Sasaran",IF($E$163=0,0,IF(K167="Y",1,IF(K167="T",0,"Isi Dulu"))))</f>
        <v>Isi Sasaran</v>
      </c>
      <c r="M167" s="850"/>
      <c r="N167" s="853"/>
      <c r="O167" s="517"/>
      <c r="P167" s="517"/>
      <c r="Q167" s="517"/>
      <c r="R167" s="517"/>
    </row>
    <row r="168" spans="2:18" s="527" customFormat="1" ht="15.75">
      <c r="B168" s="836">
        <v>13</v>
      </c>
      <c r="C168" s="839"/>
      <c r="D168" s="857" t="s">
        <v>26</v>
      </c>
      <c r="E168" s="854" t="str">
        <f>IF(D168="Y",1,IF(D168="T",0,IF(D168="Y/T","Belum diisi","Error")))</f>
        <v>Belum diisi</v>
      </c>
      <c r="F168" s="528">
        <v>1</v>
      </c>
      <c r="G168" s="529"/>
      <c r="H168" s="600" t="str">
        <f t="shared" si="2"/>
        <v>Belum Diisi</v>
      </c>
      <c r="I168" s="590" t="s">
        <v>26</v>
      </c>
      <c r="J168" s="591" t="str">
        <f>IF($D$168="Y/T","Isi Sasaran",IF($E$168=0,0,IF(I168="Y",1,IF(I168="T",0,"Isi Dulu"))))</f>
        <v>Isi Sasaran</v>
      </c>
      <c r="K168" s="590" t="s">
        <v>26</v>
      </c>
      <c r="L168" s="591" t="str">
        <f>IF($D$168="Y/T","Isi Sasaran",IF($E$168=0,0,IF(K168="Y",1,IF(K168="T",0,"Isi Dulu"))))</f>
        <v>Isi Sasaran</v>
      </c>
      <c r="M168" s="848" t="s">
        <v>26</v>
      </c>
      <c r="N168" s="851" t="str">
        <f>IF(M168="Y",1,IF(M168="T",0,IF(M168="Y/T","Belum diisi","Error")))</f>
        <v>Belum diisi</v>
      </c>
      <c r="O168" s="517"/>
      <c r="P168" s="517"/>
      <c r="Q168" s="517"/>
      <c r="R168" s="517"/>
    </row>
    <row r="169" spans="2:18" s="527" customFormat="1" ht="15.75">
      <c r="B169" s="837"/>
      <c r="C169" s="840"/>
      <c r="D169" s="858"/>
      <c r="E169" s="855"/>
      <c r="F169" s="549">
        <v>2</v>
      </c>
      <c r="G169" s="550"/>
      <c r="H169" s="598" t="str">
        <f t="shared" si="2"/>
        <v>Belum Diisi</v>
      </c>
      <c r="I169" s="592" t="s">
        <v>26</v>
      </c>
      <c r="J169" s="593" t="str">
        <f>IF($D$168="Y/T","Isi Sasaran",IF($E$168=0,0,IF(I169="Y",1,IF(I169="T",0,"Isi Dulu"))))</f>
        <v>Isi Sasaran</v>
      </c>
      <c r="K169" s="592" t="s">
        <v>26</v>
      </c>
      <c r="L169" s="593" t="str">
        <f>IF($D$168="Y/T","Isi Sasaran",IF($E$168=0,0,IF(K169="Y",1,IF(K169="T",0,"Isi Dulu"))))</f>
        <v>Isi Sasaran</v>
      </c>
      <c r="M169" s="849"/>
      <c r="N169" s="852"/>
      <c r="O169" s="517"/>
      <c r="P169" s="517"/>
      <c r="Q169" s="517"/>
      <c r="R169" s="517"/>
    </row>
    <row r="170" spans="2:18" s="527" customFormat="1" ht="15.75">
      <c r="B170" s="837"/>
      <c r="C170" s="840"/>
      <c r="D170" s="858"/>
      <c r="E170" s="855"/>
      <c r="F170" s="549">
        <v>3</v>
      </c>
      <c r="G170" s="550"/>
      <c r="H170" s="598" t="str">
        <f t="shared" si="2"/>
        <v>Belum Diisi</v>
      </c>
      <c r="I170" s="592" t="s">
        <v>26</v>
      </c>
      <c r="J170" s="593" t="str">
        <f>IF($D$168="Y/T","Isi Sasaran",IF($E$168=0,0,IF(I170="Y",1,IF(I170="T",0,"Isi Dulu"))))</f>
        <v>Isi Sasaran</v>
      </c>
      <c r="K170" s="592" t="s">
        <v>26</v>
      </c>
      <c r="L170" s="593" t="str">
        <f>IF($D$168="Y/T","Isi Sasaran",IF($E$168=0,0,IF(K170="Y",1,IF(K170="T",0,"Isi Dulu"))))</f>
        <v>Isi Sasaran</v>
      </c>
      <c r="M170" s="849"/>
      <c r="N170" s="852"/>
      <c r="O170" s="517"/>
      <c r="P170" s="517"/>
      <c r="Q170" s="517"/>
      <c r="R170" s="517"/>
    </row>
    <row r="171" spans="2:18" s="527" customFormat="1" ht="15.75">
      <c r="B171" s="837"/>
      <c r="C171" s="840"/>
      <c r="D171" s="858"/>
      <c r="E171" s="855"/>
      <c r="F171" s="549">
        <v>4</v>
      </c>
      <c r="G171" s="550"/>
      <c r="H171" s="598" t="str">
        <f t="shared" si="2"/>
        <v>Belum Diisi</v>
      </c>
      <c r="I171" s="592" t="s">
        <v>26</v>
      </c>
      <c r="J171" s="593" t="str">
        <f>IF($D$168="Y/T","Isi Sasaran",IF($E$168=0,0,IF(I171="Y",1,IF(I171="T",0,"Isi Dulu"))))</f>
        <v>Isi Sasaran</v>
      </c>
      <c r="K171" s="592" t="s">
        <v>26</v>
      </c>
      <c r="L171" s="593" t="str">
        <f>IF($D$168="Y/T","Isi Sasaran",IF($E$168=0,0,IF(K171="Y",1,IF(K171="T",0,"Isi Dulu"))))</f>
        <v>Isi Sasaran</v>
      </c>
      <c r="M171" s="849"/>
      <c r="N171" s="852"/>
      <c r="O171" s="517"/>
      <c r="P171" s="517"/>
      <c r="Q171" s="517"/>
      <c r="R171" s="517"/>
    </row>
    <row r="172" spans="2:18" s="527" customFormat="1" ht="15.75">
      <c r="B172" s="838"/>
      <c r="C172" s="841"/>
      <c r="D172" s="859"/>
      <c r="E172" s="856"/>
      <c r="F172" s="569">
        <v>5</v>
      </c>
      <c r="G172" s="570"/>
      <c r="H172" s="599" t="str">
        <f t="shared" ref="H172:H207" si="3">IF(OR(J172="Isi Dulu",L172="Isi Dulu",J172="Isi Sasaran",L172="Isi Sasaran"),"Belum Diisi",IF(SUM(J172,L172)=2,1,IF(SUM(J172,L172)=1,0,IF(SUM(J172,L172)=0,0,"Error"))))</f>
        <v>Belum Diisi</v>
      </c>
      <c r="I172" s="595" t="s">
        <v>26</v>
      </c>
      <c r="J172" s="596" t="str">
        <f>IF($D$168="Y/T","Isi Sasaran",IF($E$168=0,0,IF(I172="Y",1,IF(I172="T",0,"Isi Dulu"))))</f>
        <v>Isi Sasaran</v>
      </c>
      <c r="K172" s="595" t="s">
        <v>26</v>
      </c>
      <c r="L172" s="596" t="str">
        <f>IF($D$168="Y/T","Isi Sasaran",IF($E$168=0,0,IF(K172="Y",1,IF(K172="T",0,"Isi Dulu"))))</f>
        <v>Isi Sasaran</v>
      </c>
      <c r="M172" s="850"/>
      <c r="N172" s="853"/>
      <c r="O172" s="517"/>
      <c r="P172" s="517"/>
      <c r="Q172" s="517"/>
      <c r="R172" s="517"/>
    </row>
    <row r="173" spans="2:18" s="527" customFormat="1" ht="15.75">
      <c r="B173" s="836">
        <v>14</v>
      </c>
      <c r="C173" s="839"/>
      <c r="D173" s="857" t="s">
        <v>26</v>
      </c>
      <c r="E173" s="854" t="str">
        <f>IF(D173="Y",1,IF(D173="T",0,IF(D173="Y/T","Belum diisi","Error")))</f>
        <v>Belum diisi</v>
      </c>
      <c r="F173" s="528">
        <v>1</v>
      </c>
      <c r="G173" s="529"/>
      <c r="H173" s="600" t="str">
        <f t="shared" si="3"/>
        <v>Belum Diisi</v>
      </c>
      <c r="I173" s="590" t="s">
        <v>26</v>
      </c>
      <c r="J173" s="591" t="str">
        <f>IF($D$173="Y/T","Isi Sasaran",IF($E$173=0,0,IF(I173="Y",1,IF(I173="T",0,"Isi Dulu"))))</f>
        <v>Isi Sasaran</v>
      </c>
      <c r="K173" s="590" t="s">
        <v>26</v>
      </c>
      <c r="L173" s="591" t="str">
        <f>IF($D$173="Y/T","Isi Sasaran",IF($E$173=0,0,IF(K173="Y",1,IF(K173="T",0,"Isi Dulu"))))</f>
        <v>Isi Sasaran</v>
      </c>
      <c r="M173" s="848" t="s">
        <v>26</v>
      </c>
      <c r="N173" s="851" t="str">
        <f>IF(M173="Y",1,IF(M173="T",0,IF(M173="Y/T","Belum diisi","Error")))</f>
        <v>Belum diisi</v>
      </c>
      <c r="O173" s="517"/>
      <c r="P173" s="517"/>
      <c r="Q173" s="517"/>
      <c r="R173" s="517"/>
    </row>
    <row r="174" spans="2:18" s="527" customFormat="1" ht="15.75">
      <c r="B174" s="837"/>
      <c r="C174" s="840"/>
      <c r="D174" s="858"/>
      <c r="E174" s="855"/>
      <c r="F174" s="549">
        <v>2</v>
      </c>
      <c r="G174" s="550"/>
      <c r="H174" s="598" t="str">
        <f t="shared" si="3"/>
        <v>Belum Diisi</v>
      </c>
      <c r="I174" s="592" t="s">
        <v>26</v>
      </c>
      <c r="J174" s="593" t="str">
        <f>IF($D$173="Y/T","Isi Sasaran",IF($E$173=0,0,IF(I174="Y",1,IF(I174="T",0,"Isi Dulu"))))</f>
        <v>Isi Sasaran</v>
      </c>
      <c r="K174" s="592" t="s">
        <v>26</v>
      </c>
      <c r="L174" s="593" t="str">
        <f>IF($D$173="Y/T","Isi Sasaran",IF($E$173=0,0,IF(K174="Y",1,IF(K174="T",0,"Isi Dulu"))))</f>
        <v>Isi Sasaran</v>
      </c>
      <c r="M174" s="849"/>
      <c r="N174" s="852"/>
      <c r="O174" s="517"/>
      <c r="P174" s="517"/>
      <c r="Q174" s="517"/>
      <c r="R174" s="517"/>
    </row>
    <row r="175" spans="2:18" s="527" customFormat="1" ht="15.75">
      <c r="B175" s="837"/>
      <c r="C175" s="840"/>
      <c r="D175" s="858"/>
      <c r="E175" s="855"/>
      <c r="F175" s="549">
        <v>3</v>
      </c>
      <c r="G175" s="550"/>
      <c r="H175" s="598" t="str">
        <f t="shared" si="3"/>
        <v>Belum Diisi</v>
      </c>
      <c r="I175" s="592" t="s">
        <v>26</v>
      </c>
      <c r="J175" s="593" t="str">
        <f>IF($D$173="Y/T","Isi Sasaran",IF($E$173=0,0,IF(I175="Y",1,IF(I175="T",0,"Isi Dulu"))))</f>
        <v>Isi Sasaran</v>
      </c>
      <c r="K175" s="592" t="s">
        <v>26</v>
      </c>
      <c r="L175" s="593" t="str">
        <f>IF($D$173="Y/T","Isi Sasaran",IF($E$173=0,0,IF(K175="Y",1,IF(K175="T",0,"Isi Dulu"))))</f>
        <v>Isi Sasaran</v>
      </c>
      <c r="M175" s="849"/>
      <c r="N175" s="852"/>
      <c r="O175" s="517"/>
      <c r="P175" s="517"/>
      <c r="Q175" s="517"/>
      <c r="R175" s="517"/>
    </row>
    <row r="176" spans="2:18" s="527" customFormat="1" ht="15.75">
      <c r="B176" s="837"/>
      <c r="C176" s="840"/>
      <c r="D176" s="858"/>
      <c r="E176" s="855"/>
      <c r="F176" s="549">
        <v>4</v>
      </c>
      <c r="G176" s="550"/>
      <c r="H176" s="598" t="str">
        <f t="shared" si="3"/>
        <v>Belum Diisi</v>
      </c>
      <c r="I176" s="592" t="s">
        <v>26</v>
      </c>
      <c r="J176" s="593" t="str">
        <f>IF($D$173="Y/T","Isi Sasaran",IF($E$173=0,0,IF(I176="Y",1,IF(I176="T",0,"Isi Dulu"))))</f>
        <v>Isi Sasaran</v>
      </c>
      <c r="K176" s="592" t="s">
        <v>26</v>
      </c>
      <c r="L176" s="593" t="str">
        <f>IF($D$173="Y/T","Isi Sasaran",IF($E$173=0,0,IF(K176="Y",1,IF(K176="T",0,"Isi Dulu"))))</f>
        <v>Isi Sasaran</v>
      </c>
      <c r="M176" s="849"/>
      <c r="N176" s="852"/>
      <c r="O176" s="517"/>
      <c r="P176" s="517"/>
      <c r="Q176" s="517"/>
      <c r="R176" s="517"/>
    </row>
    <row r="177" spans="2:18" s="527" customFormat="1" ht="15.75">
      <c r="B177" s="838"/>
      <c r="C177" s="841"/>
      <c r="D177" s="859"/>
      <c r="E177" s="856"/>
      <c r="F177" s="569">
        <v>5</v>
      </c>
      <c r="G177" s="570"/>
      <c r="H177" s="599" t="str">
        <f t="shared" si="3"/>
        <v>Belum Diisi</v>
      </c>
      <c r="I177" s="595" t="s">
        <v>26</v>
      </c>
      <c r="J177" s="596" t="str">
        <f>IF($D$173="Y/T","Isi Sasaran",IF($E$173=0,0,IF(I177="Y",1,IF(I177="T",0,"Isi Dulu"))))</f>
        <v>Isi Sasaran</v>
      </c>
      <c r="K177" s="595" t="s">
        <v>26</v>
      </c>
      <c r="L177" s="596" t="str">
        <f>IF($D$173="Y/T","Isi Sasaran",IF($E$173=0,0,IF(K177="Y",1,IF(K177="T",0,"Isi Dulu"))))</f>
        <v>Isi Sasaran</v>
      </c>
      <c r="M177" s="850"/>
      <c r="N177" s="853"/>
      <c r="O177" s="517"/>
      <c r="P177" s="517"/>
      <c r="Q177" s="517"/>
      <c r="R177" s="517"/>
    </row>
    <row r="178" spans="2:18" s="527" customFormat="1" ht="15.75">
      <c r="B178" s="836">
        <v>15</v>
      </c>
      <c r="C178" s="839"/>
      <c r="D178" s="857" t="s">
        <v>26</v>
      </c>
      <c r="E178" s="854" t="str">
        <f>IF(D178="Y",1,IF(D178="T",0,IF(D178="Y/T","Belum diisi","Error")))</f>
        <v>Belum diisi</v>
      </c>
      <c r="F178" s="528">
        <v>1</v>
      </c>
      <c r="G178" s="529"/>
      <c r="H178" s="600" t="str">
        <f t="shared" si="3"/>
        <v>Belum Diisi</v>
      </c>
      <c r="I178" s="590" t="s">
        <v>26</v>
      </c>
      <c r="J178" s="591" t="str">
        <f>IF($D$178="Y/T","Isi Sasaran",IF($E$178=0,0,IF(I178="Y",1,IF(I178="T",0,"Isi Dulu"))))</f>
        <v>Isi Sasaran</v>
      </c>
      <c r="K178" s="590" t="s">
        <v>26</v>
      </c>
      <c r="L178" s="591" t="str">
        <f>IF($D$178="Y/T","Isi Sasaran",IF($E$178=0,0,IF(K178="Y",1,IF(K178="T",0,"Isi Dulu"))))</f>
        <v>Isi Sasaran</v>
      </c>
      <c r="M178" s="848" t="s">
        <v>26</v>
      </c>
      <c r="N178" s="851" t="str">
        <f>IF(M178="Y",1,IF(M178="T",0,IF(M178="Y/T","Belum diisi","Error")))</f>
        <v>Belum diisi</v>
      </c>
      <c r="O178" s="517"/>
      <c r="P178" s="517"/>
      <c r="Q178" s="517"/>
      <c r="R178" s="517"/>
    </row>
    <row r="179" spans="2:18" s="527" customFormat="1" ht="15.75">
      <c r="B179" s="837"/>
      <c r="C179" s="840"/>
      <c r="D179" s="858"/>
      <c r="E179" s="855"/>
      <c r="F179" s="549">
        <v>2</v>
      </c>
      <c r="G179" s="550"/>
      <c r="H179" s="598" t="str">
        <f t="shared" si="3"/>
        <v>Belum Diisi</v>
      </c>
      <c r="I179" s="592" t="s">
        <v>26</v>
      </c>
      <c r="J179" s="593" t="str">
        <f>IF($D$178="Y/T","Isi Sasaran",IF($E$178=0,0,IF(I179="Y",1,IF(I179="T",0,"Isi Dulu"))))</f>
        <v>Isi Sasaran</v>
      </c>
      <c r="K179" s="592" t="s">
        <v>26</v>
      </c>
      <c r="L179" s="593" t="str">
        <f>IF($D$178="Y/T","Isi Sasaran",IF($E$178=0,0,IF(K179="Y",1,IF(K179="T",0,"Isi Dulu"))))</f>
        <v>Isi Sasaran</v>
      </c>
      <c r="M179" s="849"/>
      <c r="N179" s="852"/>
      <c r="O179" s="517"/>
      <c r="P179" s="517"/>
      <c r="Q179" s="517"/>
      <c r="R179" s="517"/>
    </row>
    <row r="180" spans="2:18" s="527" customFormat="1" ht="15.75">
      <c r="B180" s="837"/>
      <c r="C180" s="840"/>
      <c r="D180" s="858"/>
      <c r="E180" s="855"/>
      <c r="F180" s="549">
        <v>3</v>
      </c>
      <c r="G180" s="550"/>
      <c r="H180" s="598" t="str">
        <f t="shared" si="3"/>
        <v>Belum Diisi</v>
      </c>
      <c r="I180" s="592" t="s">
        <v>26</v>
      </c>
      <c r="J180" s="593" t="str">
        <f>IF($D$178="Y/T","Isi Sasaran",IF($E$178=0,0,IF(I180="Y",1,IF(I180="T",0,"Isi Dulu"))))</f>
        <v>Isi Sasaran</v>
      </c>
      <c r="K180" s="592" t="s">
        <v>26</v>
      </c>
      <c r="L180" s="593" t="str">
        <f>IF($D$178="Y/T","Isi Sasaran",IF($E$178=0,0,IF(K180="Y",1,IF(K180="T",0,"Isi Dulu"))))</f>
        <v>Isi Sasaran</v>
      </c>
      <c r="M180" s="849"/>
      <c r="N180" s="852"/>
      <c r="O180" s="517"/>
      <c r="P180" s="517"/>
      <c r="Q180" s="517"/>
      <c r="R180" s="517"/>
    </row>
    <row r="181" spans="2:18" s="527" customFormat="1" ht="15.75">
      <c r="B181" s="837"/>
      <c r="C181" s="840"/>
      <c r="D181" s="858"/>
      <c r="E181" s="855"/>
      <c r="F181" s="549">
        <v>4</v>
      </c>
      <c r="G181" s="550"/>
      <c r="H181" s="598" t="str">
        <f t="shared" si="3"/>
        <v>Belum Diisi</v>
      </c>
      <c r="I181" s="592" t="s">
        <v>26</v>
      </c>
      <c r="J181" s="593" t="str">
        <f>IF($D$178="Y/T","Isi Sasaran",IF($E$178=0,0,IF(I181="Y",1,IF(I181="T",0,"Isi Dulu"))))</f>
        <v>Isi Sasaran</v>
      </c>
      <c r="K181" s="592" t="s">
        <v>26</v>
      </c>
      <c r="L181" s="593" t="str">
        <f>IF($D$178="Y/T","Isi Sasaran",IF($E$178=0,0,IF(K181="Y",1,IF(K181="T",0,"Isi Dulu"))))</f>
        <v>Isi Sasaran</v>
      </c>
      <c r="M181" s="849"/>
      <c r="N181" s="852"/>
      <c r="O181" s="517"/>
      <c r="P181" s="517"/>
      <c r="Q181" s="517"/>
      <c r="R181" s="517"/>
    </row>
    <row r="182" spans="2:18" s="527" customFormat="1" ht="15.75">
      <c r="B182" s="838"/>
      <c r="C182" s="841"/>
      <c r="D182" s="859"/>
      <c r="E182" s="856"/>
      <c r="F182" s="569">
        <v>5</v>
      </c>
      <c r="G182" s="570"/>
      <c r="H182" s="599" t="str">
        <f t="shared" si="3"/>
        <v>Belum Diisi</v>
      </c>
      <c r="I182" s="595" t="s">
        <v>26</v>
      </c>
      <c r="J182" s="596" t="str">
        <f>IF($D$178="Y/T","Isi Sasaran",IF($E$178=0,0,IF(I182="Y",1,IF(I182="T",0,"Isi Dulu"))))</f>
        <v>Isi Sasaran</v>
      </c>
      <c r="K182" s="595" t="s">
        <v>26</v>
      </c>
      <c r="L182" s="596" t="str">
        <f>IF($D$178="Y/T","Isi Sasaran",IF($E$178=0,0,IF(K182="Y",1,IF(K182="T",0,"Isi Dulu"))))</f>
        <v>Isi Sasaran</v>
      </c>
      <c r="M182" s="850"/>
      <c r="N182" s="853"/>
      <c r="O182" s="517"/>
      <c r="P182" s="517"/>
      <c r="Q182" s="517"/>
      <c r="R182" s="517"/>
    </row>
    <row r="183" spans="2:18" s="527" customFormat="1" ht="15.75">
      <c r="B183" s="836">
        <v>16</v>
      </c>
      <c r="C183" s="839"/>
      <c r="D183" s="857" t="s">
        <v>26</v>
      </c>
      <c r="E183" s="854" t="str">
        <f>IF(D183="Y",1,IF(D183="T",0,IF(D183="Y/T","Belum diisi","Error")))</f>
        <v>Belum diisi</v>
      </c>
      <c r="F183" s="528">
        <v>1</v>
      </c>
      <c r="G183" s="529"/>
      <c r="H183" s="600" t="str">
        <f t="shared" si="3"/>
        <v>Belum Diisi</v>
      </c>
      <c r="I183" s="590" t="s">
        <v>26</v>
      </c>
      <c r="J183" s="591" t="str">
        <f>IF($D$183="Y/T","Isi Sasaran",IF($E$183=0,0,IF(I183="Y",1,IF(I183="T",0,"Isi Dulu"))))</f>
        <v>Isi Sasaran</v>
      </c>
      <c r="K183" s="590" t="s">
        <v>26</v>
      </c>
      <c r="L183" s="591" t="str">
        <f>IF($D$183="Y/T","Isi Sasaran",IF($E$183=0,0,IF(K183="Y",1,IF(K183="T",0,"Isi Dulu"))))</f>
        <v>Isi Sasaran</v>
      </c>
      <c r="M183" s="848" t="s">
        <v>26</v>
      </c>
      <c r="N183" s="851" t="str">
        <f>IF(M183="Y",1,IF(M183="T",0,IF(M183="Y/T","Belum diisi","Error")))</f>
        <v>Belum diisi</v>
      </c>
      <c r="O183" s="517"/>
      <c r="P183" s="517"/>
      <c r="Q183" s="517"/>
      <c r="R183" s="517"/>
    </row>
    <row r="184" spans="2:18" s="527" customFormat="1" ht="15.75">
      <c r="B184" s="837"/>
      <c r="C184" s="840"/>
      <c r="D184" s="858"/>
      <c r="E184" s="855"/>
      <c r="F184" s="549">
        <v>2</v>
      </c>
      <c r="G184" s="550"/>
      <c r="H184" s="598" t="str">
        <f t="shared" si="3"/>
        <v>Belum Diisi</v>
      </c>
      <c r="I184" s="592" t="s">
        <v>26</v>
      </c>
      <c r="J184" s="593" t="str">
        <f>IF($D$183="Y/T","Isi Sasaran",IF($E$183=0,0,IF(I184="Y",1,IF(I184="T",0,"Isi Dulu"))))</f>
        <v>Isi Sasaran</v>
      </c>
      <c r="K184" s="592" t="s">
        <v>26</v>
      </c>
      <c r="L184" s="593" t="str">
        <f>IF($D$183="Y/T","Isi Sasaran",IF($E$183=0,0,IF(K184="Y",1,IF(K184="T",0,"Isi Dulu"))))</f>
        <v>Isi Sasaran</v>
      </c>
      <c r="M184" s="849"/>
      <c r="N184" s="852"/>
      <c r="O184" s="517"/>
      <c r="P184" s="517"/>
      <c r="Q184" s="517"/>
      <c r="R184" s="517"/>
    </row>
    <row r="185" spans="2:18" s="527" customFormat="1" ht="15.75">
      <c r="B185" s="837"/>
      <c r="C185" s="840"/>
      <c r="D185" s="858"/>
      <c r="E185" s="855"/>
      <c r="F185" s="549">
        <v>3</v>
      </c>
      <c r="G185" s="550"/>
      <c r="H185" s="598" t="str">
        <f t="shared" si="3"/>
        <v>Belum Diisi</v>
      </c>
      <c r="I185" s="592" t="s">
        <v>26</v>
      </c>
      <c r="J185" s="593" t="str">
        <f>IF($D$183="Y/T","Isi Sasaran",IF($E$183=0,0,IF(I185="Y",1,IF(I185="T",0,"Isi Dulu"))))</f>
        <v>Isi Sasaran</v>
      </c>
      <c r="K185" s="592" t="s">
        <v>26</v>
      </c>
      <c r="L185" s="593" t="str">
        <f>IF($D$183="Y/T","Isi Sasaran",IF($E$183=0,0,IF(K185="Y",1,IF(K185="T",0,"Isi Dulu"))))</f>
        <v>Isi Sasaran</v>
      </c>
      <c r="M185" s="849"/>
      <c r="N185" s="852"/>
      <c r="O185" s="517"/>
      <c r="P185" s="517"/>
      <c r="Q185" s="517"/>
      <c r="R185" s="517"/>
    </row>
    <row r="186" spans="2:18" s="527" customFormat="1" ht="15.75">
      <c r="B186" s="837"/>
      <c r="C186" s="840"/>
      <c r="D186" s="858"/>
      <c r="E186" s="855"/>
      <c r="F186" s="549">
        <v>4</v>
      </c>
      <c r="G186" s="550"/>
      <c r="H186" s="598" t="str">
        <f t="shared" si="3"/>
        <v>Belum Diisi</v>
      </c>
      <c r="I186" s="592" t="s">
        <v>26</v>
      </c>
      <c r="J186" s="593" t="str">
        <f>IF($D$183="Y/T","Isi Sasaran",IF($E$183=0,0,IF(I186="Y",1,IF(I186="T",0,"Isi Dulu"))))</f>
        <v>Isi Sasaran</v>
      </c>
      <c r="K186" s="592" t="s">
        <v>26</v>
      </c>
      <c r="L186" s="593" t="str">
        <f>IF($D$183="Y/T","Isi Sasaran",IF($E$183=0,0,IF(K186="Y",1,IF(K186="T",0,"Isi Dulu"))))</f>
        <v>Isi Sasaran</v>
      </c>
      <c r="M186" s="849"/>
      <c r="N186" s="852"/>
      <c r="O186" s="517"/>
      <c r="P186" s="517"/>
      <c r="Q186" s="517"/>
      <c r="R186" s="517"/>
    </row>
    <row r="187" spans="2:18" s="527" customFormat="1" ht="15.75">
      <c r="B187" s="838"/>
      <c r="C187" s="841"/>
      <c r="D187" s="859"/>
      <c r="E187" s="856"/>
      <c r="F187" s="569">
        <v>5</v>
      </c>
      <c r="G187" s="570"/>
      <c r="H187" s="599" t="str">
        <f t="shared" si="3"/>
        <v>Belum Diisi</v>
      </c>
      <c r="I187" s="595" t="s">
        <v>26</v>
      </c>
      <c r="J187" s="596" t="str">
        <f>IF($D$183="Y/T","Isi Sasaran",IF($E$183=0,0,IF(I187="Y",1,IF(I187="T",0,"Isi Dulu"))))</f>
        <v>Isi Sasaran</v>
      </c>
      <c r="K187" s="595" t="s">
        <v>26</v>
      </c>
      <c r="L187" s="596" t="str">
        <f>IF($D$183="Y/T","Isi Sasaran",IF($E$183=0,0,IF(K187="Y",1,IF(K187="T",0,"Isi Dulu"))))</f>
        <v>Isi Sasaran</v>
      </c>
      <c r="M187" s="850"/>
      <c r="N187" s="853"/>
      <c r="O187" s="517"/>
      <c r="P187" s="517"/>
      <c r="Q187" s="517"/>
      <c r="R187" s="517"/>
    </row>
    <row r="188" spans="2:18" s="527" customFormat="1" ht="15.75">
      <c r="B188" s="836">
        <v>17</v>
      </c>
      <c r="C188" s="839"/>
      <c r="D188" s="857" t="s">
        <v>26</v>
      </c>
      <c r="E188" s="854" t="str">
        <f>IF(D188="Y",1,IF(D188="T",0,IF(D188="Y/T","Belum diisi","Error")))</f>
        <v>Belum diisi</v>
      </c>
      <c r="F188" s="528">
        <v>1</v>
      </c>
      <c r="G188" s="529"/>
      <c r="H188" s="600" t="str">
        <f t="shared" si="3"/>
        <v>Belum Diisi</v>
      </c>
      <c r="I188" s="590" t="s">
        <v>26</v>
      </c>
      <c r="J188" s="591" t="str">
        <f>IF($D$188="Y/T","Isi Sasaran",IF($E$188=0,0,IF(I188="Y",1,IF(I188="T",0,"Isi Dulu"))))</f>
        <v>Isi Sasaran</v>
      </c>
      <c r="K188" s="590" t="s">
        <v>26</v>
      </c>
      <c r="L188" s="591" t="str">
        <f>IF($D$188="Y/T","Isi Sasaran",IF($E$188=0,0,IF(K188="Y",1,IF(K188="T",0,"Isi Dulu"))))</f>
        <v>Isi Sasaran</v>
      </c>
      <c r="M188" s="848" t="s">
        <v>26</v>
      </c>
      <c r="N188" s="851" t="str">
        <f>IF(M188="Y",1,IF(M188="T",0,IF(M188="Y/T","Belum diisi","Error")))</f>
        <v>Belum diisi</v>
      </c>
      <c r="O188" s="517"/>
      <c r="P188" s="517"/>
      <c r="Q188" s="517"/>
      <c r="R188" s="517"/>
    </row>
    <row r="189" spans="2:18" s="527" customFormat="1" ht="15.75">
      <c r="B189" s="837"/>
      <c r="C189" s="840"/>
      <c r="D189" s="858"/>
      <c r="E189" s="855"/>
      <c r="F189" s="549">
        <v>2</v>
      </c>
      <c r="G189" s="550"/>
      <c r="H189" s="598" t="str">
        <f t="shared" si="3"/>
        <v>Belum Diisi</v>
      </c>
      <c r="I189" s="592" t="s">
        <v>26</v>
      </c>
      <c r="J189" s="593" t="str">
        <f>IF($D$188="Y/T","Isi Sasaran",IF($E$188=0,0,IF(I189="Y",1,IF(I189="T",0,"Isi Dulu"))))</f>
        <v>Isi Sasaran</v>
      </c>
      <c r="K189" s="592" t="s">
        <v>26</v>
      </c>
      <c r="L189" s="593" t="str">
        <f>IF($D$188="Y/T","Isi Sasaran",IF($E$188=0,0,IF(K189="Y",1,IF(K189="T",0,"Isi Dulu"))))</f>
        <v>Isi Sasaran</v>
      </c>
      <c r="M189" s="849"/>
      <c r="N189" s="852"/>
      <c r="O189" s="517"/>
      <c r="P189" s="517"/>
      <c r="Q189" s="517"/>
      <c r="R189" s="517"/>
    </row>
    <row r="190" spans="2:18" s="527" customFormat="1" ht="15.75">
      <c r="B190" s="837"/>
      <c r="C190" s="840"/>
      <c r="D190" s="858"/>
      <c r="E190" s="855"/>
      <c r="F190" s="549">
        <v>3</v>
      </c>
      <c r="G190" s="550"/>
      <c r="H190" s="598" t="str">
        <f t="shared" si="3"/>
        <v>Belum Diisi</v>
      </c>
      <c r="I190" s="592" t="s">
        <v>26</v>
      </c>
      <c r="J190" s="593" t="str">
        <f>IF($D$188="Y/T","Isi Sasaran",IF($E$188=0,0,IF(I190="Y",1,IF(I190="T",0,"Isi Dulu"))))</f>
        <v>Isi Sasaran</v>
      </c>
      <c r="K190" s="592" t="s">
        <v>26</v>
      </c>
      <c r="L190" s="593" t="str">
        <f>IF($D$188="Y/T","Isi Sasaran",IF($E$188=0,0,IF(K190="Y",1,IF(K190="T",0,"Isi Dulu"))))</f>
        <v>Isi Sasaran</v>
      </c>
      <c r="M190" s="849"/>
      <c r="N190" s="852"/>
      <c r="O190" s="517"/>
      <c r="P190" s="517"/>
      <c r="Q190" s="517"/>
      <c r="R190" s="517"/>
    </row>
    <row r="191" spans="2:18" s="527" customFormat="1" ht="15.75">
      <c r="B191" s="837"/>
      <c r="C191" s="840"/>
      <c r="D191" s="858"/>
      <c r="E191" s="855"/>
      <c r="F191" s="549">
        <v>4</v>
      </c>
      <c r="G191" s="550"/>
      <c r="H191" s="598" t="str">
        <f t="shared" si="3"/>
        <v>Belum Diisi</v>
      </c>
      <c r="I191" s="592" t="s">
        <v>26</v>
      </c>
      <c r="J191" s="593" t="str">
        <f>IF($D$188="Y/T","Isi Sasaran",IF($E$188=0,0,IF(I191="Y",1,IF(I191="T",0,"Isi Dulu"))))</f>
        <v>Isi Sasaran</v>
      </c>
      <c r="K191" s="592" t="s">
        <v>26</v>
      </c>
      <c r="L191" s="593" t="str">
        <f>IF($D$188="Y/T","Isi Sasaran",IF($E$188=0,0,IF(K191="Y",1,IF(K191="T",0,"Isi Dulu"))))</f>
        <v>Isi Sasaran</v>
      </c>
      <c r="M191" s="849"/>
      <c r="N191" s="852"/>
      <c r="O191" s="517"/>
      <c r="P191" s="517"/>
      <c r="Q191" s="517"/>
      <c r="R191" s="517"/>
    </row>
    <row r="192" spans="2:18" s="527" customFormat="1" ht="15.75">
      <c r="B192" s="838"/>
      <c r="C192" s="841"/>
      <c r="D192" s="859"/>
      <c r="E192" s="856"/>
      <c r="F192" s="569">
        <v>5</v>
      </c>
      <c r="G192" s="570"/>
      <c r="H192" s="599" t="str">
        <f t="shared" si="3"/>
        <v>Belum Diisi</v>
      </c>
      <c r="I192" s="595" t="s">
        <v>26</v>
      </c>
      <c r="J192" s="596" t="str">
        <f>IF($D$188="Y/T","Isi Sasaran",IF($E$188=0,0,IF(I192="Y",1,IF(I192="T",0,"Isi Dulu"))))</f>
        <v>Isi Sasaran</v>
      </c>
      <c r="K192" s="595" t="s">
        <v>26</v>
      </c>
      <c r="L192" s="596" t="str">
        <f>IF($D$188="Y/T","Isi Sasaran",IF($E$188=0,0,IF(K192="Y",1,IF(K192="T",0,"Isi Dulu"))))</f>
        <v>Isi Sasaran</v>
      </c>
      <c r="M192" s="850"/>
      <c r="N192" s="853"/>
      <c r="O192" s="517"/>
      <c r="P192" s="517"/>
      <c r="Q192" s="517"/>
      <c r="R192" s="517"/>
    </row>
    <row r="193" spans="2:18" s="527" customFormat="1" ht="15.75">
      <c r="B193" s="836">
        <v>18</v>
      </c>
      <c r="C193" s="839"/>
      <c r="D193" s="857" t="s">
        <v>26</v>
      </c>
      <c r="E193" s="854" t="str">
        <f>IF(D193="Y",1,IF(D193="T",0,IF(D193="Y/T","Belum diisi","Error")))</f>
        <v>Belum diisi</v>
      </c>
      <c r="F193" s="528">
        <v>1</v>
      </c>
      <c r="G193" s="529"/>
      <c r="H193" s="600" t="str">
        <f t="shared" si="3"/>
        <v>Belum Diisi</v>
      </c>
      <c r="I193" s="590" t="s">
        <v>26</v>
      </c>
      <c r="J193" s="591" t="str">
        <f>IF($D$193="Y/T","Isi Sasaran",IF($E$193=0,0,IF(I193="Y",1,IF(I193="T",0,"Isi Dulu"))))</f>
        <v>Isi Sasaran</v>
      </c>
      <c r="K193" s="590" t="s">
        <v>26</v>
      </c>
      <c r="L193" s="591" t="str">
        <f>IF($D$193="Y/T","Isi Sasaran",IF($E$193=0,0,IF(K193="Y",1,IF(K193="T",0,"Isi Dulu"))))</f>
        <v>Isi Sasaran</v>
      </c>
      <c r="M193" s="848" t="s">
        <v>26</v>
      </c>
      <c r="N193" s="851" t="str">
        <f>IF(M193="Y",1,IF(M193="T",0,IF(M193="Y/T","Belum diisi","Error")))</f>
        <v>Belum diisi</v>
      </c>
      <c r="O193" s="517"/>
      <c r="P193" s="517"/>
      <c r="Q193" s="517"/>
      <c r="R193" s="517"/>
    </row>
    <row r="194" spans="2:18" s="527" customFormat="1" ht="15.75">
      <c r="B194" s="837"/>
      <c r="C194" s="840"/>
      <c r="D194" s="858"/>
      <c r="E194" s="855"/>
      <c r="F194" s="549">
        <v>2</v>
      </c>
      <c r="G194" s="550"/>
      <c r="H194" s="598" t="str">
        <f t="shared" si="3"/>
        <v>Belum Diisi</v>
      </c>
      <c r="I194" s="592" t="s">
        <v>26</v>
      </c>
      <c r="J194" s="593" t="str">
        <f>IF($D$193="Y/T","Isi Sasaran",IF($E$193=0,0,IF(I194="Y",1,IF(I194="T",0,"Isi Dulu"))))</f>
        <v>Isi Sasaran</v>
      </c>
      <c r="K194" s="592" t="s">
        <v>26</v>
      </c>
      <c r="L194" s="593" t="str">
        <f>IF($D$193="Y/T","Isi Sasaran",IF($E$193=0,0,IF(K194="Y",1,IF(K194="T",0,"Isi Dulu"))))</f>
        <v>Isi Sasaran</v>
      </c>
      <c r="M194" s="849"/>
      <c r="N194" s="852"/>
      <c r="O194" s="517"/>
      <c r="P194" s="517"/>
      <c r="Q194" s="517"/>
      <c r="R194" s="517"/>
    </row>
    <row r="195" spans="2:18" s="527" customFormat="1" ht="15.75">
      <c r="B195" s="837"/>
      <c r="C195" s="840"/>
      <c r="D195" s="858"/>
      <c r="E195" s="855"/>
      <c r="F195" s="549">
        <v>3</v>
      </c>
      <c r="G195" s="550"/>
      <c r="H195" s="598" t="str">
        <f t="shared" si="3"/>
        <v>Belum Diisi</v>
      </c>
      <c r="I195" s="592" t="s">
        <v>26</v>
      </c>
      <c r="J195" s="593" t="str">
        <f>IF($D$193="Y/T","Isi Sasaran",IF($E$193=0,0,IF(I195="Y",1,IF(I195="T",0,"Isi Dulu"))))</f>
        <v>Isi Sasaran</v>
      </c>
      <c r="K195" s="592" t="s">
        <v>26</v>
      </c>
      <c r="L195" s="593" t="str">
        <f>IF($D$193="Y/T","Isi Sasaran",IF($E$193=0,0,IF(K195="Y",1,IF(K195="T",0,"Isi Dulu"))))</f>
        <v>Isi Sasaran</v>
      </c>
      <c r="M195" s="849"/>
      <c r="N195" s="852"/>
      <c r="O195" s="517"/>
      <c r="P195" s="517"/>
      <c r="Q195" s="517"/>
      <c r="R195" s="517"/>
    </row>
    <row r="196" spans="2:18" s="527" customFormat="1" ht="15.75">
      <c r="B196" s="837"/>
      <c r="C196" s="840"/>
      <c r="D196" s="858"/>
      <c r="E196" s="855"/>
      <c r="F196" s="549">
        <v>4</v>
      </c>
      <c r="G196" s="550"/>
      <c r="H196" s="598" t="str">
        <f t="shared" si="3"/>
        <v>Belum Diisi</v>
      </c>
      <c r="I196" s="592" t="s">
        <v>26</v>
      </c>
      <c r="J196" s="593" t="str">
        <f>IF($D$193="Y/T","Isi Sasaran",IF($E$193=0,0,IF(I196="Y",1,IF(I196="T",0,"Isi Dulu"))))</f>
        <v>Isi Sasaran</v>
      </c>
      <c r="K196" s="592" t="s">
        <v>26</v>
      </c>
      <c r="L196" s="593" t="str">
        <f>IF($D$193="Y/T","Isi Sasaran",IF($E$193=0,0,IF(K196="Y",1,IF(K196="T",0,"Isi Dulu"))))</f>
        <v>Isi Sasaran</v>
      </c>
      <c r="M196" s="849"/>
      <c r="N196" s="852"/>
      <c r="O196" s="517"/>
      <c r="P196" s="517"/>
      <c r="Q196" s="517"/>
      <c r="R196" s="517"/>
    </row>
    <row r="197" spans="2:18" s="527" customFormat="1" ht="15.75">
      <c r="B197" s="838"/>
      <c r="C197" s="841"/>
      <c r="D197" s="859"/>
      <c r="E197" s="856"/>
      <c r="F197" s="569">
        <v>5</v>
      </c>
      <c r="G197" s="570"/>
      <c r="H197" s="599" t="str">
        <f t="shared" si="3"/>
        <v>Belum Diisi</v>
      </c>
      <c r="I197" s="595" t="s">
        <v>26</v>
      </c>
      <c r="J197" s="596" t="str">
        <f>IF($D$193="Y/T","Isi Sasaran",IF($E$193=0,0,IF(I197="Y",1,IF(I197="T",0,"Isi Dulu"))))</f>
        <v>Isi Sasaran</v>
      </c>
      <c r="K197" s="595" t="s">
        <v>26</v>
      </c>
      <c r="L197" s="596" t="str">
        <f>IF($D$193="Y/T","Isi Sasaran",IF($E$193=0,0,IF(K197="Y",1,IF(K197="T",0,"Isi Dulu"))))</f>
        <v>Isi Sasaran</v>
      </c>
      <c r="M197" s="850"/>
      <c r="N197" s="853"/>
      <c r="O197" s="517"/>
      <c r="P197" s="517"/>
      <c r="Q197" s="517"/>
      <c r="R197" s="517"/>
    </row>
    <row r="198" spans="2:18" s="527" customFormat="1" ht="15.75">
      <c r="B198" s="836">
        <v>19</v>
      </c>
      <c r="C198" s="839"/>
      <c r="D198" s="857" t="s">
        <v>26</v>
      </c>
      <c r="E198" s="854" t="str">
        <f>IF(D198="Y",1,IF(D198="T",0,IF(D198="Y/T","Belum diisi","Error")))</f>
        <v>Belum diisi</v>
      </c>
      <c r="F198" s="528">
        <v>1</v>
      </c>
      <c r="G198" s="529"/>
      <c r="H198" s="600" t="str">
        <f t="shared" si="3"/>
        <v>Belum Diisi</v>
      </c>
      <c r="I198" s="590" t="s">
        <v>26</v>
      </c>
      <c r="J198" s="591" t="str">
        <f>IF($D$198="Y/T","Isi Sasaran",IF($E$198=0,0,IF(I198="Y",1,IF(I198="T",0,"Isi Dulu"))))</f>
        <v>Isi Sasaran</v>
      </c>
      <c r="K198" s="590" t="s">
        <v>26</v>
      </c>
      <c r="L198" s="591" t="str">
        <f>IF($D$198="Y/T","Isi Sasaran",IF($E$198=0,0,IF(K198="Y",1,IF(K198="T",0,"Isi Dulu"))))</f>
        <v>Isi Sasaran</v>
      </c>
      <c r="M198" s="848" t="s">
        <v>26</v>
      </c>
      <c r="N198" s="851" t="str">
        <f>IF(M198="Y",1,IF(M198="T",0,IF(M198="Y/T","Belum diisi","Error")))</f>
        <v>Belum diisi</v>
      </c>
      <c r="O198" s="517"/>
      <c r="P198" s="517"/>
      <c r="Q198" s="517"/>
      <c r="R198" s="517"/>
    </row>
    <row r="199" spans="2:18" s="527" customFormat="1" ht="15.75">
      <c r="B199" s="837"/>
      <c r="C199" s="840"/>
      <c r="D199" s="858"/>
      <c r="E199" s="855"/>
      <c r="F199" s="549">
        <v>2</v>
      </c>
      <c r="G199" s="550"/>
      <c r="H199" s="598" t="str">
        <f t="shared" si="3"/>
        <v>Belum Diisi</v>
      </c>
      <c r="I199" s="592" t="s">
        <v>26</v>
      </c>
      <c r="J199" s="593" t="str">
        <f>IF($D$198="Y/T","Isi Sasaran",IF($E$198=0,0,IF(I199="Y",1,IF(I199="T",0,"Isi Dulu"))))</f>
        <v>Isi Sasaran</v>
      </c>
      <c r="K199" s="592" t="s">
        <v>26</v>
      </c>
      <c r="L199" s="593" t="str">
        <f>IF($D$198="Y/T","Isi Sasaran",IF($E$198=0,0,IF(K199="Y",1,IF(K199="T",0,"Isi Dulu"))))</f>
        <v>Isi Sasaran</v>
      </c>
      <c r="M199" s="849"/>
      <c r="N199" s="852"/>
      <c r="O199" s="517"/>
      <c r="P199" s="517"/>
      <c r="Q199" s="517"/>
      <c r="R199" s="517"/>
    </row>
    <row r="200" spans="2:18" s="527" customFormat="1" ht="15.75">
      <c r="B200" s="837"/>
      <c r="C200" s="840"/>
      <c r="D200" s="858"/>
      <c r="E200" s="855"/>
      <c r="F200" s="549">
        <v>3</v>
      </c>
      <c r="G200" s="550"/>
      <c r="H200" s="598" t="str">
        <f t="shared" si="3"/>
        <v>Belum Diisi</v>
      </c>
      <c r="I200" s="592" t="s">
        <v>26</v>
      </c>
      <c r="J200" s="593" t="str">
        <f>IF($D$198="Y/T","Isi Sasaran",IF($E$198=0,0,IF(I200="Y",1,IF(I200="T",0,"Isi Dulu"))))</f>
        <v>Isi Sasaran</v>
      </c>
      <c r="K200" s="592" t="s">
        <v>26</v>
      </c>
      <c r="L200" s="593" t="str">
        <f>IF($D$198="Y/T","Isi Sasaran",IF($E$198=0,0,IF(K200="Y",1,IF(K200="T",0,"Isi Dulu"))))</f>
        <v>Isi Sasaran</v>
      </c>
      <c r="M200" s="849"/>
      <c r="N200" s="852"/>
      <c r="O200" s="517"/>
      <c r="P200" s="517"/>
      <c r="Q200" s="517"/>
      <c r="R200" s="517"/>
    </row>
    <row r="201" spans="2:18" s="527" customFormat="1" ht="15.75">
      <c r="B201" s="837"/>
      <c r="C201" s="840"/>
      <c r="D201" s="858"/>
      <c r="E201" s="855"/>
      <c r="F201" s="549">
        <v>4</v>
      </c>
      <c r="G201" s="550"/>
      <c r="H201" s="598" t="str">
        <f t="shared" si="3"/>
        <v>Belum Diisi</v>
      </c>
      <c r="I201" s="592" t="s">
        <v>26</v>
      </c>
      <c r="J201" s="593" t="str">
        <f>IF($D$198="Y/T","Isi Sasaran",IF($E$198=0,0,IF(I201="Y",1,IF(I201="T",0,"Isi Dulu"))))</f>
        <v>Isi Sasaran</v>
      </c>
      <c r="K201" s="592" t="s">
        <v>26</v>
      </c>
      <c r="L201" s="593" t="str">
        <f>IF($D$198="Y/T","Isi Sasaran",IF($E$198=0,0,IF(K201="Y",1,IF(K201="T",0,"Isi Dulu"))))</f>
        <v>Isi Sasaran</v>
      </c>
      <c r="M201" s="849"/>
      <c r="N201" s="852"/>
      <c r="O201" s="517"/>
      <c r="P201" s="517"/>
      <c r="Q201" s="517"/>
      <c r="R201" s="517"/>
    </row>
    <row r="202" spans="2:18" s="527" customFormat="1" ht="15.75">
      <c r="B202" s="838"/>
      <c r="C202" s="841"/>
      <c r="D202" s="859"/>
      <c r="E202" s="856"/>
      <c r="F202" s="569">
        <v>5</v>
      </c>
      <c r="G202" s="570"/>
      <c r="H202" s="599" t="str">
        <f t="shared" si="3"/>
        <v>Belum Diisi</v>
      </c>
      <c r="I202" s="595" t="s">
        <v>26</v>
      </c>
      <c r="J202" s="596" t="str">
        <f>IF($D$198="Y/T","Isi Sasaran",IF($E$198=0,0,IF(I202="Y",1,IF(I202="T",0,"Isi Dulu"))))</f>
        <v>Isi Sasaran</v>
      </c>
      <c r="K202" s="595" t="s">
        <v>26</v>
      </c>
      <c r="L202" s="596" t="str">
        <f>IF($D$198="Y/T","Isi Sasaran",IF($E$198=0,0,IF(K202="Y",1,IF(K202="T",0,"Isi Dulu"))))</f>
        <v>Isi Sasaran</v>
      </c>
      <c r="M202" s="850"/>
      <c r="N202" s="853"/>
      <c r="O202" s="517"/>
      <c r="P202" s="517"/>
      <c r="Q202" s="517"/>
      <c r="R202" s="517"/>
    </row>
    <row r="203" spans="2:18" s="527" customFormat="1" ht="15.75">
      <c r="B203" s="836">
        <v>20</v>
      </c>
      <c r="C203" s="839"/>
      <c r="D203" s="857" t="s">
        <v>26</v>
      </c>
      <c r="E203" s="854" t="str">
        <f>IF(D203="Y",1,IF(D203="T",0,IF(D203="Y/T","Belum diisi","Error")))</f>
        <v>Belum diisi</v>
      </c>
      <c r="F203" s="528">
        <v>1</v>
      </c>
      <c r="G203" s="529"/>
      <c r="H203" s="600" t="str">
        <f t="shared" si="3"/>
        <v>Belum Diisi</v>
      </c>
      <c r="I203" s="590" t="s">
        <v>26</v>
      </c>
      <c r="J203" s="591" t="str">
        <f>IF($D$203="Y/T","Isi Sasaran",IF($E$203=0,0,IF(I203="Y",1,IF(I203="T",0,"Isi Dulu"))))</f>
        <v>Isi Sasaran</v>
      </c>
      <c r="K203" s="590" t="s">
        <v>26</v>
      </c>
      <c r="L203" s="591" t="str">
        <f>IF($D$203="Y/T","Isi Sasaran",IF($E$203=0,0,IF(K203="Y",1,IF(K203="T",0,"Isi Dulu"))))</f>
        <v>Isi Sasaran</v>
      </c>
      <c r="M203" s="848" t="s">
        <v>26</v>
      </c>
      <c r="N203" s="851" t="str">
        <f>IF(M203="Y",1,IF(M203="T",0,IF(M203="Y/T","Belum diisi","Error")))</f>
        <v>Belum diisi</v>
      </c>
      <c r="O203" s="517"/>
      <c r="P203" s="517"/>
      <c r="Q203" s="517"/>
      <c r="R203" s="517"/>
    </row>
    <row r="204" spans="2:18" s="527" customFormat="1" ht="15.75">
      <c r="B204" s="837"/>
      <c r="C204" s="840"/>
      <c r="D204" s="858"/>
      <c r="E204" s="855"/>
      <c r="F204" s="549">
        <v>2</v>
      </c>
      <c r="G204" s="550"/>
      <c r="H204" s="598" t="str">
        <f t="shared" si="3"/>
        <v>Belum Diisi</v>
      </c>
      <c r="I204" s="592" t="s">
        <v>26</v>
      </c>
      <c r="J204" s="593" t="str">
        <f>IF($D$203="Y/T","Isi Sasaran",IF($E$203=0,0,IF(I204="Y",1,IF(I204="T",0,"Isi Dulu"))))</f>
        <v>Isi Sasaran</v>
      </c>
      <c r="K204" s="592" t="s">
        <v>26</v>
      </c>
      <c r="L204" s="593" t="str">
        <f>IF($D$203="Y/T","Isi Sasaran",IF($E$203=0,0,IF(K204="Y",1,IF(K204="T",0,"Isi Dulu"))))</f>
        <v>Isi Sasaran</v>
      </c>
      <c r="M204" s="849"/>
      <c r="N204" s="852"/>
      <c r="O204" s="517"/>
      <c r="P204" s="517"/>
      <c r="Q204" s="517"/>
      <c r="R204" s="517"/>
    </row>
    <row r="205" spans="2:18" s="527" customFormat="1" ht="15.75">
      <c r="B205" s="837"/>
      <c r="C205" s="840"/>
      <c r="D205" s="858"/>
      <c r="E205" s="855"/>
      <c r="F205" s="549">
        <v>3</v>
      </c>
      <c r="G205" s="550"/>
      <c r="H205" s="598" t="str">
        <f t="shared" si="3"/>
        <v>Belum Diisi</v>
      </c>
      <c r="I205" s="592" t="s">
        <v>26</v>
      </c>
      <c r="J205" s="593" t="str">
        <f>IF($D$203="Y/T","Isi Sasaran",IF($E$203=0,0,IF(I205="Y",1,IF(I205="T",0,"Isi Dulu"))))</f>
        <v>Isi Sasaran</v>
      </c>
      <c r="K205" s="592" t="s">
        <v>26</v>
      </c>
      <c r="L205" s="593" t="str">
        <f>IF($D$203="Y/T","Isi Sasaran",IF($E$203=0,0,IF(K205="Y",1,IF(K205="T",0,"Isi Dulu"))))</f>
        <v>Isi Sasaran</v>
      </c>
      <c r="M205" s="849"/>
      <c r="N205" s="852"/>
      <c r="O205" s="517"/>
      <c r="P205" s="517"/>
      <c r="Q205" s="517"/>
      <c r="R205" s="517"/>
    </row>
    <row r="206" spans="2:18" s="527" customFormat="1" ht="15.75">
      <c r="B206" s="837"/>
      <c r="C206" s="840"/>
      <c r="D206" s="858"/>
      <c r="E206" s="855"/>
      <c r="F206" s="549">
        <v>4</v>
      </c>
      <c r="G206" s="550"/>
      <c r="H206" s="598" t="str">
        <f t="shared" si="3"/>
        <v>Belum Diisi</v>
      </c>
      <c r="I206" s="592" t="s">
        <v>26</v>
      </c>
      <c r="J206" s="593" t="str">
        <f>IF($D$203="Y/T","Isi Sasaran",IF($E$203=0,0,IF(I206="Y",1,IF(I206="T",0,"Isi Dulu"))))</f>
        <v>Isi Sasaran</v>
      </c>
      <c r="K206" s="592" t="s">
        <v>26</v>
      </c>
      <c r="L206" s="593" t="str">
        <f>IF($D$203="Y/T","Isi Sasaran",IF($E$203=0,0,IF(K206="Y",1,IF(K206="T",0,"Isi Dulu"))))</f>
        <v>Isi Sasaran</v>
      </c>
      <c r="M206" s="849"/>
      <c r="N206" s="852"/>
      <c r="O206" s="517"/>
      <c r="P206" s="517"/>
      <c r="Q206" s="517"/>
      <c r="R206" s="517"/>
    </row>
    <row r="207" spans="2:18" s="527" customFormat="1" ht="15.75">
      <c r="B207" s="838"/>
      <c r="C207" s="841"/>
      <c r="D207" s="859"/>
      <c r="E207" s="856"/>
      <c r="F207" s="569">
        <v>5</v>
      </c>
      <c r="G207" s="570"/>
      <c r="H207" s="599" t="str">
        <f t="shared" si="3"/>
        <v>Belum Diisi</v>
      </c>
      <c r="I207" s="595" t="s">
        <v>26</v>
      </c>
      <c r="J207" s="596" t="str">
        <f>IF($D$203="Y/T","Isi Sasaran",IF($E$203=0,0,IF(I207="Y",1,IF(I207="T",0,"Isi Dulu"))))</f>
        <v>Isi Sasaran</v>
      </c>
      <c r="K207" s="595" t="s">
        <v>26</v>
      </c>
      <c r="L207" s="596" t="str">
        <f>IF($D$203="Y/T","Isi Sasaran",IF($E$203=0,0,IF(K207="Y",1,IF(K207="T",0,"Isi Dulu"))))</f>
        <v>Isi Sasaran</v>
      </c>
      <c r="M207" s="850"/>
      <c r="N207" s="853"/>
      <c r="O207" s="517"/>
      <c r="P207" s="517"/>
      <c r="Q207" s="517"/>
      <c r="R207" s="517"/>
    </row>
    <row r="208" spans="2:18" s="527" customFormat="1" ht="15.75">
      <c r="B208" s="580"/>
      <c r="C208" s="581"/>
      <c r="D208" s="582"/>
      <c r="E208" s="605" t="e">
        <f>AVERAGE(E108:E207)</f>
        <v>#DIV/0!</v>
      </c>
      <c r="F208" s="580"/>
      <c r="G208" s="583"/>
      <c r="H208" s="602" t="e">
        <f>(IF($D108="Y/T",0,AVERAGE(H108:H112))+IF($D113="Y/T",0,AVERAGE(H113:H117))+IF($D118="Y/T",0,AVERAGE(H118:H122))+IF($D123="Y/T",0,AVERAGE(H123:H127))+IF($D128="Y/T",0,AVERAGE(H128:H132))+IF($D133="Y/T",0,AVERAGE(H133:H137))+IF($D138="Y/T",0,AVERAGE(H138:H142))+IF($D143="Y/T",0,AVERAGE(H143:H147))+IF($D148="Y/T",0,AVERAGE(H148:H152))+IF($D153="Y/T",0,AVERAGE(H153:H157))+IF($D158="Y/T",0,AVERAGE(H158:H162))+IF($D163="Y/T",0,AVERAGE(H163:H167))+IF($D168="Y/T",0,AVERAGE(H168:H172))+IF($D173="Y/T",0,AVERAGE(H173:H177))+IF($D178="Y/T",0,AVERAGE(H178:H182))+IF($D183="Y/T",0,AVERAGE(H183:H187))+IF($D188="Y/T",0,AVERAGE(H188:H192))+IF($D193="Y/T",0,AVERAGE(H193:H197))+IF($D198="Y/T",0,AVERAGE(H198:H202))+IF($D203="Y/T",0,AVERAGE(H203:H207)))/(COUNTIF($D108:$D207,"Y")+COUNTIF($D108:$D207,"T"))</f>
        <v>#DIV/0!</v>
      </c>
      <c r="I208" s="582"/>
      <c r="J208" s="602" t="e">
        <f>(IF($D108="Y/T",0,AVERAGE(J108:J112))+IF($D113="Y/T",0,AVERAGE(J113:J117))+IF($D118="Y/T",0,AVERAGE(J118:J122))+IF($D123="Y/T",0,AVERAGE(J123:J127))+IF($D128="Y/T",0,AVERAGE(J128:J132))+IF($D133="Y/T",0,AVERAGE(J133:J137))+IF($D138="Y/T",0,AVERAGE(J138:J142))+IF($D143="Y/T",0,AVERAGE(J143:J147))+IF($D148="Y/T",0,AVERAGE(J148:J152))+IF($D153="Y/T",0,AVERAGE(J153:J157))+IF($D158="Y/T",0,AVERAGE(J158:J162))+IF($D163="Y/T",0,AVERAGE(J163:J167))+IF($D168="Y/T",0,AVERAGE(J168:J172))+IF($D173="Y/T",0,AVERAGE(J173:J177))+IF($D178="Y/T",0,AVERAGE(J178:J182))+IF($D183="Y/T",0,AVERAGE(J183:J187))+IF($D188="Y/T",0,AVERAGE(J188:J192))+IF($D193="Y/T",0,AVERAGE(J193:J197))+IF($D198="Y/T",0,AVERAGE(J198:J202))+IF($D203="Y/T",0,AVERAGE(J203:J207)))/(COUNTIF($D108:$D207,"Y")+COUNTIF($D108:$D207,"T"))</f>
        <v>#DIV/0!</v>
      </c>
      <c r="K208" s="582"/>
      <c r="L208" s="602" t="e">
        <f>(IF($D108="Y/T",0,AVERAGE(L108:L112))+IF($D113="Y/T",0,AVERAGE(L113:L117))+IF($D118="Y/T",0,AVERAGE(L118:L122))+IF($D123="Y/T",0,AVERAGE(L123:L127))+IF($D128="Y/T",0,AVERAGE(L128:L132))+IF($D133="Y/T",0,AVERAGE(L133:L137))+IF($D138="Y/T",0,AVERAGE(L138:L142))+IF($D143="Y/T",0,AVERAGE(L143:L147))+IF($D148="Y/T",0,AVERAGE(L148:L152))+IF($D153="Y/T",0,AVERAGE(L153:L157))+IF($D158="Y/T",0,AVERAGE(L158:L162))+IF($D163="Y/T",0,AVERAGE(L163:L167))+IF($D168="Y/T",0,AVERAGE(L168:L172))+IF($D173="Y/T",0,AVERAGE(L173:L177))+IF($D178="Y/T",0,AVERAGE(L178:L182))+IF($D183="Y/T",0,AVERAGE(L183:L187))+IF($D188="Y/T",0,AVERAGE(L188:L192))+IF($D193="Y/T",0,AVERAGE(L193:L197))+IF($D198="Y/T",0,AVERAGE(L198:L202))+IF($D203="Y/T",0,AVERAGE(L203:L207)))/(COUNTIF($D108:$D207,"Y")+COUNTIF($D108:$D207,"T"))</f>
        <v>#DIV/0!</v>
      </c>
      <c r="M208" s="606"/>
      <c r="N208" s="602" t="e">
        <f>AVERAGE(N108:N207)</f>
        <v>#DIV/0!</v>
      </c>
      <c r="O208" s="517"/>
      <c r="P208" s="517"/>
      <c r="Q208" s="517"/>
      <c r="R208" s="517"/>
    </row>
    <row r="209" spans="2:18" s="527" customFormat="1" ht="15.75">
      <c r="B209" s="865" t="s">
        <v>507</v>
      </c>
      <c r="C209" s="865"/>
      <c r="D209" s="865"/>
      <c r="E209" s="865"/>
      <c r="F209" s="865"/>
      <c r="G209" s="865"/>
      <c r="H209" s="865"/>
      <c r="I209" s="865"/>
      <c r="J209" s="865"/>
      <c r="K209" s="865"/>
      <c r="L209" s="865"/>
      <c r="M209" s="865"/>
      <c r="N209" s="866"/>
      <c r="O209" s="517"/>
      <c r="P209" s="517"/>
      <c r="Q209" s="517"/>
      <c r="R209" s="517"/>
    </row>
    <row r="210" spans="2:18" s="527" customFormat="1" ht="15.75">
      <c r="B210" s="836">
        <v>1</v>
      </c>
      <c r="C210" s="839"/>
      <c r="D210" s="857" t="s">
        <v>26</v>
      </c>
      <c r="E210" s="854" t="str">
        <f>IF(D210="Y",1,IF(D210="T",0,IF(D210="Y/T","Belum diisi","Error")))</f>
        <v>Belum diisi</v>
      </c>
      <c r="F210" s="528">
        <v>1</v>
      </c>
      <c r="G210" s="529"/>
      <c r="H210" s="589" t="str">
        <f>IF(OR(J210="Isi Dulu",L210="Isi Dulu",J210="Isi Sasaran",L210="Isi Sasaran"),"Belum Diisi",IF(SUM(J210,L210)=2,1,IF(SUM(J210,L210)=1,0,IF(SUM(J210,L210)=0,0,"Error"))))</f>
        <v>Belum Diisi</v>
      </c>
      <c r="I210" s="590" t="s">
        <v>26</v>
      </c>
      <c r="J210" s="591" t="str">
        <f>IF($D$210="Y/T","Isi Sasaran",IF($E$210=0,0,IF(I210="Y",1,IF(I210="T",0,"Isi Dulu"))))</f>
        <v>Isi Sasaran</v>
      </c>
      <c r="K210" s="590" t="s">
        <v>26</v>
      </c>
      <c r="L210" s="591" t="str">
        <f>IF($D$210="Y/T","Isi Sasaran",IF($E$210=0,0,IF(K210="Y",1,IF(K210="T",0,"Isi Dulu"))))</f>
        <v>Isi Sasaran</v>
      </c>
      <c r="M210" s="848" t="s">
        <v>26</v>
      </c>
      <c r="N210" s="851" t="str">
        <f>IF(M210="Y",1,IF(M210="T",0,IF(M210="Y/T","Belum diisi","Error")))</f>
        <v>Belum diisi</v>
      </c>
      <c r="O210" s="517"/>
      <c r="P210" s="517"/>
      <c r="Q210" s="517"/>
      <c r="R210" s="517"/>
    </row>
    <row r="211" spans="2:18" s="527" customFormat="1" ht="15.75">
      <c r="B211" s="837"/>
      <c r="C211" s="840"/>
      <c r="D211" s="858"/>
      <c r="E211" s="855"/>
      <c r="F211" s="549">
        <v>2</v>
      </c>
      <c r="G211" s="550"/>
      <c r="H211" s="589" t="str">
        <f t="shared" ref="H211:H274" si="4">IF(OR(J211="Isi Dulu",L211="Isi Dulu",J211="Isi Sasaran",L211="Isi Sasaran"),"Belum Diisi",IF(SUM(J211,L211)=2,1,IF(SUM(J211,L211)=1,0,IF(SUM(J211,L211)=0,0,"Error"))))</f>
        <v>Belum Diisi</v>
      </c>
      <c r="I211" s="592" t="s">
        <v>26</v>
      </c>
      <c r="J211" s="593" t="str">
        <f>IF($D$210="Y/T","Isi Sasaran",IF($E$210=0,0,IF(I211="Y",1,IF(I211="T",0,"Isi Dulu"))))</f>
        <v>Isi Sasaran</v>
      </c>
      <c r="K211" s="592" t="s">
        <v>26</v>
      </c>
      <c r="L211" s="593" t="str">
        <f>IF($D$210="Y/T","Isi Sasaran",IF($E$210=0,0,IF(K211="Y",1,IF(K211="T",0,"Isi Dulu"))))</f>
        <v>Isi Sasaran</v>
      </c>
      <c r="M211" s="849"/>
      <c r="N211" s="852"/>
      <c r="O211" s="517"/>
      <c r="P211" s="517"/>
      <c r="Q211" s="517"/>
      <c r="R211" s="517"/>
    </row>
    <row r="212" spans="2:18" s="527" customFormat="1" ht="15.75">
      <c r="B212" s="837"/>
      <c r="C212" s="840"/>
      <c r="D212" s="858"/>
      <c r="E212" s="855"/>
      <c r="F212" s="549">
        <v>3</v>
      </c>
      <c r="G212" s="550"/>
      <c r="H212" s="589" t="str">
        <f t="shared" si="4"/>
        <v>Belum Diisi</v>
      </c>
      <c r="I212" s="592" t="s">
        <v>26</v>
      </c>
      <c r="J212" s="593" t="str">
        <f>IF($D$210="Y/T","Isi Sasaran",IF($E$210=0,0,IF(I212="Y",1,IF(I212="T",0,"Isi Dulu"))))</f>
        <v>Isi Sasaran</v>
      </c>
      <c r="K212" s="592" t="s">
        <v>26</v>
      </c>
      <c r="L212" s="593" t="str">
        <f>IF($D$210="Y/T","Isi Sasaran",IF($E$210=0,0,IF(K212="Y",1,IF(K212="T",0,"Isi Dulu"))))</f>
        <v>Isi Sasaran</v>
      </c>
      <c r="M212" s="849"/>
      <c r="N212" s="852"/>
      <c r="O212" s="517"/>
      <c r="P212" s="517"/>
      <c r="Q212" s="517"/>
      <c r="R212" s="517"/>
    </row>
    <row r="213" spans="2:18" s="527" customFormat="1" ht="15.75">
      <c r="B213" s="837"/>
      <c r="C213" s="840"/>
      <c r="D213" s="858"/>
      <c r="E213" s="855"/>
      <c r="F213" s="549">
        <v>4</v>
      </c>
      <c r="G213" s="550"/>
      <c r="H213" s="589" t="str">
        <f t="shared" si="4"/>
        <v>Belum Diisi</v>
      </c>
      <c r="I213" s="592" t="s">
        <v>26</v>
      </c>
      <c r="J213" s="593" t="str">
        <f>IF($D$210="Y/T","Isi Sasaran",IF($E$210=0,0,IF(I213="Y",1,IF(I213="T",0,"Isi Dulu"))))</f>
        <v>Isi Sasaran</v>
      </c>
      <c r="K213" s="592" t="s">
        <v>26</v>
      </c>
      <c r="L213" s="593" t="str">
        <f>IF($D$210="Y/T","Isi Sasaran",IF($E$210=0,0,IF(K213="Y",1,IF(K213="T",0,"Isi Dulu"))))</f>
        <v>Isi Sasaran</v>
      </c>
      <c r="M213" s="849"/>
      <c r="N213" s="852"/>
      <c r="O213" s="517"/>
      <c r="P213" s="517"/>
      <c r="Q213" s="517"/>
      <c r="R213" s="517"/>
    </row>
    <row r="214" spans="2:18" s="527" customFormat="1" ht="15.75">
      <c r="B214" s="838"/>
      <c r="C214" s="841"/>
      <c r="D214" s="859"/>
      <c r="E214" s="856"/>
      <c r="F214" s="569">
        <v>5</v>
      </c>
      <c r="G214" s="570"/>
      <c r="H214" s="594" t="str">
        <f t="shared" si="4"/>
        <v>Belum Diisi</v>
      </c>
      <c r="I214" s="595" t="s">
        <v>26</v>
      </c>
      <c r="J214" s="596" t="str">
        <f>IF($D$210="Y/T","Isi Sasaran",IF($E$210=0,0,IF(I214="Y",1,IF(I214="T",0,"Isi Dulu"))))</f>
        <v>Isi Sasaran</v>
      </c>
      <c r="K214" s="595" t="s">
        <v>26</v>
      </c>
      <c r="L214" s="596" t="str">
        <f>IF($D$210="Y/T","Isi Sasaran",IF($E$210=0,0,IF(K214="Y",1,IF(K214="T",0,"Isi Dulu"))))</f>
        <v>Isi Sasaran</v>
      </c>
      <c r="M214" s="850"/>
      <c r="N214" s="853"/>
      <c r="O214" s="517"/>
      <c r="P214" s="517"/>
      <c r="Q214" s="517"/>
      <c r="R214" s="517"/>
    </row>
    <row r="215" spans="2:18" s="527" customFormat="1" ht="15.75">
      <c r="B215" s="836">
        <v>2</v>
      </c>
      <c r="C215" s="839"/>
      <c r="D215" s="857" t="s">
        <v>26</v>
      </c>
      <c r="E215" s="854" t="str">
        <f>IF(D215="Y",1,IF(D215="T",0,IF(D215="Y/T","Belum diisi","Error")))</f>
        <v>Belum diisi</v>
      </c>
      <c r="F215" s="528">
        <v>1</v>
      </c>
      <c r="G215" s="529"/>
      <c r="H215" s="597" t="str">
        <f t="shared" si="4"/>
        <v>Belum Diisi</v>
      </c>
      <c r="I215" s="590" t="s">
        <v>26</v>
      </c>
      <c r="J215" s="591" t="str">
        <f>IF($D$215="Y/T","Isi Sasaran",IF($E$215=0,0,IF(I215="Y",1,IF(I215="T",0,"Isi Dulu"))))</f>
        <v>Isi Sasaran</v>
      </c>
      <c r="K215" s="590" t="s">
        <v>26</v>
      </c>
      <c r="L215" s="591" t="str">
        <f>IF($D$215="Y/T","Isi Sasaran",IF($E$215=0,0,IF(K215="Y",1,IF(K215="T",0,"Isi Dulu"))))</f>
        <v>Isi Sasaran</v>
      </c>
      <c r="M215" s="848" t="s">
        <v>26</v>
      </c>
      <c r="N215" s="851" t="str">
        <f>IF(M215="Y",1,IF(M215="T",0,IF(M215="Y/T","Belum diisi","Error")))</f>
        <v>Belum diisi</v>
      </c>
      <c r="O215" s="517"/>
      <c r="P215" s="517"/>
      <c r="Q215" s="517"/>
      <c r="R215" s="517"/>
    </row>
    <row r="216" spans="2:18" s="527" customFormat="1" ht="15.75">
      <c r="B216" s="837"/>
      <c r="C216" s="840"/>
      <c r="D216" s="858"/>
      <c r="E216" s="855"/>
      <c r="F216" s="549">
        <v>2</v>
      </c>
      <c r="G216" s="550"/>
      <c r="H216" s="598" t="str">
        <f t="shared" si="4"/>
        <v>Belum Diisi</v>
      </c>
      <c r="I216" s="592" t="s">
        <v>26</v>
      </c>
      <c r="J216" s="593" t="str">
        <f>IF($D$215="Y/T","Isi Sasaran",IF($E$215=0,0,IF(I216="Y",1,IF(I216="T",0,"Isi Dulu"))))</f>
        <v>Isi Sasaran</v>
      </c>
      <c r="K216" s="592" t="s">
        <v>26</v>
      </c>
      <c r="L216" s="593" t="str">
        <f>IF($D$215="Y/T","Isi Sasaran",IF($E$215=0,0,IF(K216="Y",1,IF(K216="T",0,"Isi Dulu"))))</f>
        <v>Isi Sasaran</v>
      </c>
      <c r="M216" s="849"/>
      <c r="N216" s="852"/>
      <c r="O216" s="517"/>
      <c r="P216" s="517"/>
      <c r="Q216" s="517"/>
      <c r="R216" s="517"/>
    </row>
    <row r="217" spans="2:18" s="527" customFormat="1" ht="15.75">
      <c r="B217" s="837"/>
      <c r="C217" s="840"/>
      <c r="D217" s="858"/>
      <c r="E217" s="855"/>
      <c r="F217" s="549">
        <v>3</v>
      </c>
      <c r="G217" s="550"/>
      <c r="H217" s="598" t="str">
        <f t="shared" si="4"/>
        <v>Belum Diisi</v>
      </c>
      <c r="I217" s="592" t="s">
        <v>26</v>
      </c>
      <c r="J217" s="593" t="str">
        <f>IF($D$215="Y/T","Isi Sasaran",IF($E$215=0,0,IF(I217="Y",1,IF(I217="T",0,"Isi Dulu"))))</f>
        <v>Isi Sasaran</v>
      </c>
      <c r="K217" s="592" t="s">
        <v>26</v>
      </c>
      <c r="L217" s="593" t="str">
        <f>IF($D$215="Y/T","Isi Sasaran",IF($E$215=0,0,IF(K217="Y",1,IF(K217="T",0,"Isi Dulu"))))</f>
        <v>Isi Sasaran</v>
      </c>
      <c r="M217" s="849"/>
      <c r="N217" s="852"/>
      <c r="O217" s="517"/>
      <c r="P217" s="517"/>
      <c r="Q217" s="517"/>
      <c r="R217" s="517"/>
    </row>
    <row r="218" spans="2:18" s="527" customFormat="1" ht="15.75">
      <c r="B218" s="837"/>
      <c r="C218" s="840"/>
      <c r="D218" s="858"/>
      <c r="E218" s="855"/>
      <c r="F218" s="549">
        <v>4</v>
      </c>
      <c r="G218" s="550"/>
      <c r="H218" s="598" t="str">
        <f t="shared" si="4"/>
        <v>Belum Diisi</v>
      </c>
      <c r="I218" s="592" t="s">
        <v>26</v>
      </c>
      <c r="J218" s="593" t="str">
        <f>IF($D$215="Y/T","Isi Sasaran",IF($E$215=0,0,IF(I218="Y",1,IF(I218="T",0,"Isi Dulu"))))</f>
        <v>Isi Sasaran</v>
      </c>
      <c r="K218" s="592" t="s">
        <v>26</v>
      </c>
      <c r="L218" s="593" t="str">
        <f>IF($D$215="Y/T","Isi Sasaran",IF($E$215=0,0,IF(K218="Y",1,IF(K218="T",0,"Isi Dulu"))))</f>
        <v>Isi Sasaran</v>
      </c>
      <c r="M218" s="849"/>
      <c r="N218" s="852"/>
      <c r="O218" s="517"/>
      <c r="P218" s="517"/>
      <c r="Q218" s="517"/>
      <c r="R218" s="517"/>
    </row>
    <row r="219" spans="2:18" s="527" customFormat="1" ht="15.75">
      <c r="B219" s="838"/>
      <c r="C219" s="841"/>
      <c r="D219" s="859"/>
      <c r="E219" s="856"/>
      <c r="F219" s="569">
        <v>5</v>
      </c>
      <c r="G219" s="570"/>
      <c r="H219" s="599" t="str">
        <f t="shared" si="4"/>
        <v>Belum Diisi</v>
      </c>
      <c r="I219" s="595" t="s">
        <v>26</v>
      </c>
      <c r="J219" s="596" t="str">
        <f>IF($D$215="Y/T","Isi Sasaran",IF($E$215=0,0,IF(I219="Y",1,IF(I219="T",0,"Isi Dulu"))))</f>
        <v>Isi Sasaran</v>
      </c>
      <c r="K219" s="595" t="s">
        <v>26</v>
      </c>
      <c r="L219" s="596" t="str">
        <f>IF($D$215="Y/T","Isi Sasaran",IF($E$215=0,0,IF(K219="Y",1,IF(K219="T",0,"Isi Dulu"))))</f>
        <v>Isi Sasaran</v>
      </c>
      <c r="M219" s="850"/>
      <c r="N219" s="853"/>
      <c r="O219" s="517"/>
      <c r="P219" s="517"/>
      <c r="Q219" s="517"/>
      <c r="R219" s="517"/>
    </row>
    <row r="220" spans="2:18" s="527" customFormat="1" ht="15.75">
      <c r="B220" s="836">
        <v>3</v>
      </c>
      <c r="C220" s="839"/>
      <c r="D220" s="857" t="s">
        <v>26</v>
      </c>
      <c r="E220" s="854" t="str">
        <f>IF(D220="Y",1,IF(D220="T",0,IF(D220="Y/T","Belum diisi","Error")))</f>
        <v>Belum diisi</v>
      </c>
      <c r="F220" s="528">
        <v>1</v>
      </c>
      <c r="G220" s="529"/>
      <c r="H220" s="600" t="str">
        <f t="shared" si="4"/>
        <v>Belum Diisi</v>
      </c>
      <c r="I220" s="590" t="s">
        <v>26</v>
      </c>
      <c r="J220" s="591" t="str">
        <f>IF($D$220="Y/T","Isi Sasaran",IF($E$220=0,0,IF(I220="Y",1,IF(I220="T",0,"Isi Dulu"))))</f>
        <v>Isi Sasaran</v>
      </c>
      <c r="K220" s="590" t="s">
        <v>26</v>
      </c>
      <c r="L220" s="591" t="str">
        <f>IF($D$220="Y/T","Isi Sasaran",IF($E$220=0,0,IF(K220="Y",1,IF(K220="T",0,"Isi Dulu"))))</f>
        <v>Isi Sasaran</v>
      </c>
      <c r="M220" s="848" t="s">
        <v>26</v>
      </c>
      <c r="N220" s="851" t="str">
        <f>IF(M220="Y",1,IF(M220="T",0,IF(M220="Y/T","Belum diisi","Error")))</f>
        <v>Belum diisi</v>
      </c>
      <c r="O220" s="517"/>
      <c r="P220" s="517"/>
      <c r="Q220" s="517"/>
      <c r="R220" s="517"/>
    </row>
    <row r="221" spans="2:18" s="527" customFormat="1" ht="15.75">
      <c r="B221" s="837"/>
      <c r="C221" s="840"/>
      <c r="D221" s="858"/>
      <c r="E221" s="855"/>
      <c r="F221" s="549">
        <v>2</v>
      </c>
      <c r="G221" s="550"/>
      <c r="H221" s="598" t="str">
        <f t="shared" si="4"/>
        <v>Belum Diisi</v>
      </c>
      <c r="I221" s="592" t="s">
        <v>26</v>
      </c>
      <c r="J221" s="593" t="str">
        <f>IF($D$220="Y/T","Isi Sasaran",IF($E$220=0,0,IF(I221="Y",1,IF(I221="T",0,"Isi Dulu"))))</f>
        <v>Isi Sasaran</v>
      </c>
      <c r="K221" s="592" t="s">
        <v>26</v>
      </c>
      <c r="L221" s="593" t="str">
        <f>IF($D$220="Y/T","Isi Sasaran",IF($E$220=0,0,IF(K221="Y",1,IF(K221="T",0,"Isi Dulu"))))</f>
        <v>Isi Sasaran</v>
      </c>
      <c r="M221" s="849"/>
      <c r="N221" s="852"/>
      <c r="O221" s="517"/>
      <c r="P221" s="517"/>
      <c r="Q221" s="517"/>
      <c r="R221" s="517"/>
    </row>
    <row r="222" spans="2:18" s="527" customFormat="1" ht="15.75">
      <c r="B222" s="837"/>
      <c r="C222" s="840"/>
      <c r="D222" s="858"/>
      <c r="E222" s="855"/>
      <c r="F222" s="549">
        <v>3</v>
      </c>
      <c r="G222" s="550"/>
      <c r="H222" s="598" t="str">
        <f t="shared" si="4"/>
        <v>Belum Diisi</v>
      </c>
      <c r="I222" s="592" t="s">
        <v>26</v>
      </c>
      <c r="J222" s="593" t="str">
        <f>IF($D$220="Y/T","Isi Sasaran",IF($E$220=0,0,IF(I222="Y",1,IF(I222="T",0,"Isi Dulu"))))</f>
        <v>Isi Sasaran</v>
      </c>
      <c r="K222" s="592" t="s">
        <v>26</v>
      </c>
      <c r="L222" s="593" t="str">
        <f>IF($D$220="Y/T","Isi Sasaran",IF($E$220=0,0,IF(K222="Y",1,IF(K222="T",0,"Isi Dulu"))))</f>
        <v>Isi Sasaran</v>
      </c>
      <c r="M222" s="849"/>
      <c r="N222" s="852"/>
      <c r="O222" s="517"/>
      <c r="P222" s="517"/>
      <c r="Q222" s="517"/>
      <c r="R222" s="517"/>
    </row>
    <row r="223" spans="2:18" s="527" customFormat="1" ht="15.75">
      <c r="B223" s="837"/>
      <c r="C223" s="840"/>
      <c r="D223" s="858"/>
      <c r="E223" s="855"/>
      <c r="F223" s="549">
        <v>4</v>
      </c>
      <c r="G223" s="550"/>
      <c r="H223" s="598" t="str">
        <f t="shared" si="4"/>
        <v>Belum Diisi</v>
      </c>
      <c r="I223" s="592" t="s">
        <v>26</v>
      </c>
      <c r="J223" s="593" t="str">
        <f>IF($D$220="Y/T","Isi Sasaran",IF($E$220=0,0,IF(I223="Y",1,IF(I223="T",0,"Isi Dulu"))))</f>
        <v>Isi Sasaran</v>
      </c>
      <c r="K223" s="592" t="s">
        <v>26</v>
      </c>
      <c r="L223" s="593" t="str">
        <f>IF($D$220="Y/T","Isi Sasaran",IF($E$220=0,0,IF(K223="Y",1,IF(K223="T",0,"Isi Dulu"))))</f>
        <v>Isi Sasaran</v>
      </c>
      <c r="M223" s="849"/>
      <c r="N223" s="852"/>
      <c r="O223" s="517"/>
      <c r="P223" s="517"/>
      <c r="Q223" s="517"/>
      <c r="R223" s="517"/>
    </row>
    <row r="224" spans="2:18" s="527" customFormat="1" ht="15.75">
      <c r="B224" s="838"/>
      <c r="C224" s="841"/>
      <c r="D224" s="859"/>
      <c r="E224" s="856"/>
      <c r="F224" s="569">
        <v>5</v>
      </c>
      <c r="G224" s="570"/>
      <c r="H224" s="599" t="str">
        <f t="shared" si="4"/>
        <v>Belum Diisi</v>
      </c>
      <c r="I224" s="595" t="s">
        <v>26</v>
      </c>
      <c r="J224" s="596" t="str">
        <f>IF($D$220="Y/T","Isi Sasaran",IF($E$220=0,0,IF(I224="Y",1,IF(I224="T",0,"Isi Dulu"))))</f>
        <v>Isi Sasaran</v>
      </c>
      <c r="K224" s="595" t="s">
        <v>26</v>
      </c>
      <c r="L224" s="596" t="str">
        <f>IF($D$220="Y/T","Isi Sasaran",IF($E$220=0,0,IF(K224="Y",1,IF(K224="T",0,"Isi Dulu"))))</f>
        <v>Isi Sasaran</v>
      </c>
      <c r="M224" s="850"/>
      <c r="N224" s="853"/>
      <c r="O224" s="517"/>
      <c r="P224" s="517"/>
      <c r="Q224" s="517"/>
      <c r="R224" s="517"/>
    </row>
    <row r="225" spans="2:18" s="527" customFormat="1" ht="15.75">
      <c r="B225" s="836">
        <v>4</v>
      </c>
      <c r="C225" s="839"/>
      <c r="D225" s="857" t="s">
        <v>26</v>
      </c>
      <c r="E225" s="854" t="str">
        <f>IF(D225="Y",1,IF(D225="T",0,IF(D225="Y/T","Belum diisi","Error")))</f>
        <v>Belum diisi</v>
      </c>
      <c r="F225" s="528">
        <v>1</v>
      </c>
      <c r="G225" s="529"/>
      <c r="H225" s="600" t="str">
        <f t="shared" si="4"/>
        <v>Belum Diisi</v>
      </c>
      <c r="I225" s="590" t="s">
        <v>26</v>
      </c>
      <c r="J225" s="591" t="str">
        <f>IF($D$225="Y/T","Isi Sasaran",IF($E$225=0,0,IF(I225="Y",1,IF(I225="T",0,"Isi Dulu"))))</f>
        <v>Isi Sasaran</v>
      </c>
      <c r="K225" s="590" t="s">
        <v>26</v>
      </c>
      <c r="L225" s="591" t="str">
        <f>IF($D$225="Y/T","Isi Sasaran",IF($E$225=0,0,IF(K225="Y",1,IF(K225="T",0,"Isi Dulu"))))</f>
        <v>Isi Sasaran</v>
      </c>
      <c r="M225" s="848" t="s">
        <v>26</v>
      </c>
      <c r="N225" s="851" t="str">
        <f>IF(M225="Y",1,IF(M225="T",0,IF(M225="Y/T","Belum diisi","Error")))</f>
        <v>Belum diisi</v>
      </c>
      <c r="O225" s="517"/>
      <c r="P225" s="517"/>
      <c r="Q225" s="517"/>
      <c r="R225" s="517"/>
    </row>
    <row r="226" spans="2:18" s="527" customFormat="1" ht="15.75">
      <c r="B226" s="837"/>
      <c r="C226" s="840"/>
      <c r="D226" s="858"/>
      <c r="E226" s="855"/>
      <c r="F226" s="549">
        <v>2</v>
      </c>
      <c r="G226" s="550"/>
      <c r="H226" s="598" t="str">
        <f t="shared" si="4"/>
        <v>Belum Diisi</v>
      </c>
      <c r="I226" s="592" t="s">
        <v>26</v>
      </c>
      <c r="J226" s="593" t="str">
        <f>IF($D$225="Y/T","Isi Sasaran",IF($E$225=0,0,IF(I226="Y",1,IF(I226="T",0,"Isi Dulu"))))</f>
        <v>Isi Sasaran</v>
      </c>
      <c r="K226" s="592" t="s">
        <v>26</v>
      </c>
      <c r="L226" s="593" t="str">
        <f>IF($D$225="Y/T","Isi Sasaran",IF($E$225=0,0,IF(K226="Y",1,IF(K226="T",0,"Isi Dulu"))))</f>
        <v>Isi Sasaran</v>
      </c>
      <c r="M226" s="849"/>
      <c r="N226" s="852"/>
      <c r="O226" s="517"/>
      <c r="P226" s="517"/>
      <c r="Q226" s="517"/>
      <c r="R226" s="517"/>
    </row>
    <row r="227" spans="2:18" s="527" customFormat="1" ht="15.75">
      <c r="B227" s="837"/>
      <c r="C227" s="840"/>
      <c r="D227" s="858"/>
      <c r="E227" s="855"/>
      <c r="F227" s="549">
        <v>3</v>
      </c>
      <c r="G227" s="550"/>
      <c r="H227" s="598" t="str">
        <f t="shared" si="4"/>
        <v>Belum Diisi</v>
      </c>
      <c r="I227" s="592" t="s">
        <v>26</v>
      </c>
      <c r="J227" s="593" t="str">
        <f>IF($D$225="Y/T","Isi Sasaran",IF($E$225=0,0,IF(I227="Y",1,IF(I227="T",0,"Isi Dulu"))))</f>
        <v>Isi Sasaran</v>
      </c>
      <c r="K227" s="592" t="s">
        <v>26</v>
      </c>
      <c r="L227" s="593" t="str">
        <f>IF($D$225="Y/T","Isi Sasaran",IF($E$225=0,0,IF(K227="Y",1,IF(K227="T",0,"Isi Dulu"))))</f>
        <v>Isi Sasaran</v>
      </c>
      <c r="M227" s="849"/>
      <c r="N227" s="852"/>
      <c r="O227" s="517"/>
      <c r="P227" s="517"/>
      <c r="Q227" s="517"/>
      <c r="R227" s="517"/>
    </row>
    <row r="228" spans="2:18" s="527" customFormat="1" ht="15.75">
      <c r="B228" s="837"/>
      <c r="C228" s="840"/>
      <c r="D228" s="858"/>
      <c r="E228" s="855"/>
      <c r="F228" s="549">
        <v>4</v>
      </c>
      <c r="G228" s="550"/>
      <c r="H228" s="598" t="str">
        <f t="shared" si="4"/>
        <v>Belum Diisi</v>
      </c>
      <c r="I228" s="592" t="s">
        <v>26</v>
      </c>
      <c r="J228" s="593" t="str">
        <f>IF($D$225="Y/T","Isi Sasaran",IF($E$225=0,0,IF(I228="Y",1,IF(I228="T",0,"Isi Dulu"))))</f>
        <v>Isi Sasaran</v>
      </c>
      <c r="K228" s="592" t="s">
        <v>26</v>
      </c>
      <c r="L228" s="593" t="str">
        <f>IF($D$225="Y/T","Isi Sasaran",IF($E$225=0,0,IF(K228="Y",1,IF(K228="T",0,"Isi Dulu"))))</f>
        <v>Isi Sasaran</v>
      </c>
      <c r="M228" s="849"/>
      <c r="N228" s="852"/>
      <c r="O228" s="517"/>
      <c r="P228" s="517"/>
      <c r="Q228" s="517"/>
      <c r="R228" s="517"/>
    </row>
    <row r="229" spans="2:18" s="527" customFormat="1" ht="15.75">
      <c r="B229" s="838"/>
      <c r="C229" s="841"/>
      <c r="D229" s="859"/>
      <c r="E229" s="856"/>
      <c r="F229" s="569">
        <v>5</v>
      </c>
      <c r="G229" s="570"/>
      <c r="H229" s="599" t="str">
        <f t="shared" si="4"/>
        <v>Belum Diisi</v>
      </c>
      <c r="I229" s="595" t="s">
        <v>26</v>
      </c>
      <c r="J229" s="596" t="str">
        <f>IF($D$225="Y/T","Isi Sasaran",IF($E$225=0,0,IF(I229="Y",1,IF(I229="T",0,"Isi Dulu"))))</f>
        <v>Isi Sasaran</v>
      </c>
      <c r="K229" s="595" t="s">
        <v>26</v>
      </c>
      <c r="L229" s="596" t="str">
        <f>IF($D$225="Y/T","Isi Sasaran",IF($E$225=0,0,IF(K229="Y",1,IF(K229="T",0,"Isi Dulu"))))</f>
        <v>Isi Sasaran</v>
      </c>
      <c r="M229" s="850"/>
      <c r="N229" s="853"/>
      <c r="O229" s="517"/>
      <c r="P229" s="517"/>
      <c r="Q229" s="517"/>
      <c r="R229" s="517"/>
    </row>
    <row r="230" spans="2:18" s="527" customFormat="1" ht="15.75">
      <c r="B230" s="836">
        <v>5</v>
      </c>
      <c r="C230" s="839"/>
      <c r="D230" s="857" t="s">
        <v>26</v>
      </c>
      <c r="E230" s="854" t="str">
        <f>IF(D230="Y",1,IF(D230="T",0,IF(D230="Y/T","Belum diisi","Error")))</f>
        <v>Belum diisi</v>
      </c>
      <c r="F230" s="528">
        <v>1</v>
      </c>
      <c r="G230" s="529"/>
      <c r="H230" s="600" t="str">
        <f t="shared" si="4"/>
        <v>Belum Diisi</v>
      </c>
      <c r="I230" s="590" t="s">
        <v>26</v>
      </c>
      <c r="J230" s="591" t="str">
        <f>IF($D$230="Y/T","Isi Sasaran",IF($E$230=0,0,IF(I230="Y",1,IF(I230="T",0,"Isi Dulu"))))</f>
        <v>Isi Sasaran</v>
      </c>
      <c r="K230" s="590" t="s">
        <v>26</v>
      </c>
      <c r="L230" s="591" t="str">
        <f>IF($D$230="Y/T","Isi Sasaran",IF($E$230=0,0,IF(K230="Y",1,IF(K230="T",0,"Isi Dulu"))))</f>
        <v>Isi Sasaran</v>
      </c>
      <c r="M230" s="848" t="s">
        <v>26</v>
      </c>
      <c r="N230" s="851" t="str">
        <f>IF(M230="Y",1,IF(M230="T",0,IF(M230="Y/T","Belum diisi","Error")))</f>
        <v>Belum diisi</v>
      </c>
      <c r="O230" s="517"/>
      <c r="P230" s="517"/>
      <c r="Q230" s="517"/>
      <c r="R230" s="517"/>
    </row>
    <row r="231" spans="2:18" s="527" customFormat="1" ht="15.75">
      <c r="B231" s="837"/>
      <c r="C231" s="840"/>
      <c r="D231" s="858"/>
      <c r="E231" s="855"/>
      <c r="F231" s="549">
        <v>2</v>
      </c>
      <c r="G231" s="550"/>
      <c r="H231" s="598" t="str">
        <f t="shared" si="4"/>
        <v>Belum Diisi</v>
      </c>
      <c r="I231" s="592" t="s">
        <v>26</v>
      </c>
      <c r="J231" s="593" t="str">
        <f>IF($D$230="Y/T","Isi Sasaran",IF($E$230=0,0,IF(I231="Y",1,IF(I231="T",0,"Isi Dulu"))))</f>
        <v>Isi Sasaran</v>
      </c>
      <c r="K231" s="592" t="s">
        <v>26</v>
      </c>
      <c r="L231" s="593" t="str">
        <f>IF($D$230="Y/T","Isi Sasaran",IF($E$230=0,0,IF(K231="Y",1,IF(K231="T",0,"Isi Dulu"))))</f>
        <v>Isi Sasaran</v>
      </c>
      <c r="M231" s="849"/>
      <c r="N231" s="852"/>
      <c r="O231" s="517"/>
      <c r="P231" s="517"/>
      <c r="Q231" s="517"/>
      <c r="R231" s="517"/>
    </row>
    <row r="232" spans="2:18" s="527" customFormat="1" ht="15.75">
      <c r="B232" s="837"/>
      <c r="C232" s="840"/>
      <c r="D232" s="858"/>
      <c r="E232" s="855"/>
      <c r="F232" s="549">
        <v>3</v>
      </c>
      <c r="G232" s="550"/>
      <c r="H232" s="598" t="str">
        <f t="shared" si="4"/>
        <v>Belum Diisi</v>
      </c>
      <c r="I232" s="592" t="s">
        <v>26</v>
      </c>
      <c r="J232" s="593" t="str">
        <f>IF($D$230="Y/T","Isi Sasaran",IF($E$230=0,0,IF(I232="Y",1,IF(I232="T",0,"Isi Dulu"))))</f>
        <v>Isi Sasaran</v>
      </c>
      <c r="K232" s="592" t="s">
        <v>26</v>
      </c>
      <c r="L232" s="593" t="str">
        <f>IF($D$230="Y/T","Isi Sasaran",IF($E$230=0,0,IF(K232="Y",1,IF(K232="T",0,"Isi Dulu"))))</f>
        <v>Isi Sasaran</v>
      </c>
      <c r="M232" s="849"/>
      <c r="N232" s="852"/>
      <c r="O232" s="517"/>
      <c r="P232" s="517"/>
      <c r="Q232" s="517"/>
      <c r="R232" s="517"/>
    </row>
    <row r="233" spans="2:18" s="527" customFormat="1" ht="15.75">
      <c r="B233" s="837"/>
      <c r="C233" s="840"/>
      <c r="D233" s="858"/>
      <c r="E233" s="855"/>
      <c r="F233" s="549">
        <v>4</v>
      </c>
      <c r="G233" s="550"/>
      <c r="H233" s="598" t="str">
        <f t="shared" si="4"/>
        <v>Belum Diisi</v>
      </c>
      <c r="I233" s="592" t="s">
        <v>26</v>
      </c>
      <c r="J233" s="593" t="str">
        <f>IF($D$230="Y/T","Isi Sasaran",IF($E$230=0,0,IF(I233="Y",1,IF(I233="T",0,"Isi Dulu"))))</f>
        <v>Isi Sasaran</v>
      </c>
      <c r="K233" s="592" t="s">
        <v>26</v>
      </c>
      <c r="L233" s="593" t="str">
        <f>IF($D$230="Y/T","Isi Sasaran",IF($E$230=0,0,IF(K233="Y",1,IF(K233="T",0,"Isi Dulu"))))</f>
        <v>Isi Sasaran</v>
      </c>
      <c r="M233" s="849"/>
      <c r="N233" s="852"/>
      <c r="O233" s="517"/>
      <c r="P233" s="517"/>
      <c r="Q233" s="517"/>
      <c r="R233" s="517"/>
    </row>
    <row r="234" spans="2:18" s="527" customFormat="1" ht="15.75">
      <c r="B234" s="838"/>
      <c r="C234" s="841"/>
      <c r="D234" s="859"/>
      <c r="E234" s="856"/>
      <c r="F234" s="569">
        <v>5</v>
      </c>
      <c r="G234" s="570"/>
      <c r="H234" s="599" t="str">
        <f t="shared" si="4"/>
        <v>Belum Diisi</v>
      </c>
      <c r="I234" s="595" t="s">
        <v>26</v>
      </c>
      <c r="J234" s="596" t="str">
        <f>IF($D$230="Y/T","Isi Sasaran",IF($E$230=0,0,IF(I234="Y",1,IF(I234="T",0,"Isi Dulu"))))</f>
        <v>Isi Sasaran</v>
      </c>
      <c r="K234" s="595" t="s">
        <v>26</v>
      </c>
      <c r="L234" s="596" t="str">
        <f>IF($D$230="Y/T","Isi Sasaran",IF($E$230=0,0,IF(K234="Y",1,IF(K234="T",0,"Isi Dulu"))))</f>
        <v>Isi Sasaran</v>
      </c>
      <c r="M234" s="850"/>
      <c r="N234" s="853"/>
      <c r="O234" s="517"/>
      <c r="P234" s="517"/>
      <c r="Q234" s="517"/>
      <c r="R234" s="517"/>
    </row>
    <row r="235" spans="2:18" s="527" customFormat="1" ht="15.75">
      <c r="B235" s="836">
        <v>6</v>
      </c>
      <c r="C235" s="839"/>
      <c r="D235" s="857" t="s">
        <v>26</v>
      </c>
      <c r="E235" s="854" t="str">
        <f>IF(D235="Y",1,IF(D235="T",0,IF(D235="Y/T","Belum diisi","Error")))</f>
        <v>Belum diisi</v>
      </c>
      <c r="F235" s="528">
        <v>1</v>
      </c>
      <c r="G235" s="529"/>
      <c r="H235" s="600" t="str">
        <f t="shared" si="4"/>
        <v>Belum Diisi</v>
      </c>
      <c r="I235" s="590" t="s">
        <v>26</v>
      </c>
      <c r="J235" s="591" t="str">
        <f>IF($D$235="Y/T","Isi Sasaran",IF($E$235=0,0,IF(I235="Y",1,IF(I235="T",0,"Isi Dulu"))))</f>
        <v>Isi Sasaran</v>
      </c>
      <c r="K235" s="590" t="s">
        <v>26</v>
      </c>
      <c r="L235" s="591" t="str">
        <f>IF($D$235="Y/T","Isi Sasaran",IF($E$235=0,0,IF(K235="Y",1,IF(K235="T",0,"Isi Dulu"))))</f>
        <v>Isi Sasaran</v>
      </c>
      <c r="M235" s="848" t="s">
        <v>26</v>
      </c>
      <c r="N235" s="851" t="str">
        <f>IF(M235="Y",1,IF(M235="T",0,IF(M235="Y/T","Belum diisi","Error")))</f>
        <v>Belum diisi</v>
      </c>
      <c r="O235" s="517"/>
      <c r="P235" s="517"/>
      <c r="Q235" s="517"/>
      <c r="R235" s="517"/>
    </row>
    <row r="236" spans="2:18" s="527" customFormat="1" ht="15.75">
      <c r="B236" s="837"/>
      <c r="C236" s="840"/>
      <c r="D236" s="858"/>
      <c r="E236" s="855"/>
      <c r="F236" s="549">
        <v>2</v>
      </c>
      <c r="G236" s="550"/>
      <c r="H236" s="598" t="str">
        <f t="shared" si="4"/>
        <v>Belum Diisi</v>
      </c>
      <c r="I236" s="592" t="s">
        <v>26</v>
      </c>
      <c r="J236" s="593" t="str">
        <f>IF($D$235="Y/T","Isi Sasaran",IF($E$235=0,0,IF(I236="Y",1,IF(I236="T",0,"Isi Dulu"))))</f>
        <v>Isi Sasaran</v>
      </c>
      <c r="K236" s="592" t="s">
        <v>26</v>
      </c>
      <c r="L236" s="593" t="str">
        <f>IF($D$235="Y/T","Isi Sasaran",IF($E$235=0,0,IF(K236="Y",1,IF(K236="T",0,"Isi Dulu"))))</f>
        <v>Isi Sasaran</v>
      </c>
      <c r="M236" s="849"/>
      <c r="N236" s="852"/>
      <c r="O236" s="517"/>
      <c r="P236" s="517"/>
      <c r="Q236" s="517"/>
      <c r="R236" s="517"/>
    </row>
    <row r="237" spans="2:18" s="527" customFormat="1" ht="15.75">
      <c r="B237" s="837"/>
      <c r="C237" s="840"/>
      <c r="D237" s="858"/>
      <c r="E237" s="855"/>
      <c r="F237" s="549">
        <v>3</v>
      </c>
      <c r="G237" s="550"/>
      <c r="H237" s="598" t="str">
        <f t="shared" si="4"/>
        <v>Belum Diisi</v>
      </c>
      <c r="I237" s="592" t="s">
        <v>26</v>
      </c>
      <c r="J237" s="593" t="str">
        <f>IF($D$235="Y/T","Isi Sasaran",IF($E$235=0,0,IF(I237="Y",1,IF(I237="T",0,"Isi Dulu"))))</f>
        <v>Isi Sasaran</v>
      </c>
      <c r="K237" s="592" t="s">
        <v>26</v>
      </c>
      <c r="L237" s="593" t="str">
        <f>IF($D$235="Y/T","Isi Sasaran",IF($E$235=0,0,IF(K237="Y",1,IF(K237="T",0,"Isi Dulu"))))</f>
        <v>Isi Sasaran</v>
      </c>
      <c r="M237" s="849"/>
      <c r="N237" s="852"/>
      <c r="O237" s="517"/>
      <c r="P237" s="517"/>
      <c r="Q237" s="517"/>
      <c r="R237" s="517"/>
    </row>
    <row r="238" spans="2:18" s="527" customFormat="1" ht="15.75">
      <c r="B238" s="837"/>
      <c r="C238" s="840"/>
      <c r="D238" s="858"/>
      <c r="E238" s="855"/>
      <c r="F238" s="549">
        <v>4</v>
      </c>
      <c r="G238" s="550"/>
      <c r="H238" s="598" t="str">
        <f t="shared" si="4"/>
        <v>Belum Diisi</v>
      </c>
      <c r="I238" s="592" t="s">
        <v>26</v>
      </c>
      <c r="J238" s="593" t="str">
        <f>IF($D$235="Y/T","Isi Sasaran",IF($E$235=0,0,IF(I238="Y",1,IF(I238="T",0,"Isi Dulu"))))</f>
        <v>Isi Sasaran</v>
      </c>
      <c r="K238" s="592" t="s">
        <v>26</v>
      </c>
      <c r="L238" s="593" t="str">
        <f>IF($D$235="Y/T","Isi Sasaran",IF($E$235=0,0,IF(K238="Y",1,IF(K238="T",0,"Isi Dulu"))))</f>
        <v>Isi Sasaran</v>
      </c>
      <c r="M238" s="849"/>
      <c r="N238" s="852"/>
      <c r="O238" s="517"/>
      <c r="P238" s="517"/>
      <c r="Q238" s="517"/>
      <c r="R238" s="517"/>
    </row>
    <row r="239" spans="2:18" s="527" customFormat="1" ht="15.75">
      <c r="B239" s="838"/>
      <c r="C239" s="841"/>
      <c r="D239" s="859"/>
      <c r="E239" s="856"/>
      <c r="F239" s="569">
        <v>5</v>
      </c>
      <c r="G239" s="570"/>
      <c r="H239" s="599" t="str">
        <f t="shared" si="4"/>
        <v>Belum Diisi</v>
      </c>
      <c r="I239" s="595" t="s">
        <v>26</v>
      </c>
      <c r="J239" s="596" t="str">
        <f>IF($D$235="Y/T","Isi Sasaran",IF($E$235=0,0,IF(I239="Y",1,IF(I239="T",0,"Isi Dulu"))))</f>
        <v>Isi Sasaran</v>
      </c>
      <c r="K239" s="595" t="s">
        <v>26</v>
      </c>
      <c r="L239" s="596" t="str">
        <f>IF($D$235="Y/T","Isi Sasaran",IF($E$235=0,0,IF(K239="Y",1,IF(K239="T",0,"Isi Dulu"))))</f>
        <v>Isi Sasaran</v>
      </c>
      <c r="M239" s="850"/>
      <c r="N239" s="853"/>
      <c r="O239" s="517"/>
      <c r="P239" s="517"/>
      <c r="Q239" s="517"/>
      <c r="R239" s="517"/>
    </row>
    <row r="240" spans="2:18" s="527" customFormat="1" ht="15.75">
      <c r="B240" s="836">
        <v>7</v>
      </c>
      <c r="C240" s="839"/>
      <c r="D240" s="857" t="s">
        <v>26</v>
      </c>
      <c r="E240" s="854" t="str">
        <f>IF(D240="Y",1,IF(D240="T",0,IF(D240="Y/T","Belum diisi","Error")))</f>
        <v>Belum diisi</v>
      </c>
      <c r="F240" s="528">
        <v>1</v>
      </c>
      <c r="G240" s="529"/>
      <c r="H240" s="600" t="str">
        <f t="shared" si="4"/>
        <v>Belum Diisi</v>
      </c>
      <c r="I240" s="590" t="s">
        <v>26</v>
      </c>
      <c r="J240" s="591" t="str">
        <f>IF($D$240="Y/T","Isi Sasaran",IF($E$240=0,0,IF(I240="Y",1,IF(I240="T",0,"Isi Dulu"))))</f>
        <v>Isi Sasaran</v>
      </c>
      <c r="K240" s="590" t="s">
        <v>26</v>
      </c>
      <c r="L240" s="591" t="str">
        <f>IF($D$240="Y/T","Isi Sasaran",IF($E$240=0,0,IF(K240="Y",1,IF(K240="T",0,"Isi Dulu"))))</f>
        <v>Isi Sasaran</v>
      </c>
      <c r="M240" s="848" t="s">
        <v>26</v>
      </c>
      <c r="N240" s="851" t="str">
        <f>IF(M240="Y",1,IF(M240="T",0,IF(M240="Y/T","Belum diisi","Error")))</f>
        <v>Belum diisi</v>
      </c>
      <c r="O240" s="517"/>
      <c r="P240" s="517"/>
      <c r="Q240" s="517"/>
      <c r="R240" s="517"/>
    </row>
    <row r="241" spans="2:18" s="527" customFormat="1" ht="15.75">
      <c r="B241" s="837"/>
      <c r="C241" s="840"/>
      <c r="D241" s="858"/>
      <c r="E241" s="855"/>
      <c r="F241" s="549">
        <v>2</v>
      </c>
      <c r="G241" s="550"/>
      <c r="H241" s="598" t="str">
        <f t="shared" si="4"/>
        <v>Belum Diisi</v>
      </c>
      <c r="I241" s="592" t="s">
        <v>26</v>
      </c>
      <c r="J241" s="593" t="str">
        <f>IF($D$240="Y/T","Isi Sasaran",IF($E$240=0,0,IF(I241="Y",1,IF(I241="T",0,"Isi Dulu"))))</f>
        <v>Isi Sasaran</v>
      </c>
      <c r="K241" s="592" t="s">
        <v>26</v>
      </c>
      <c r="L241" s="593" t="str">
        <f>IF($D$240="Y/T","Isi Sasaran",IF($E$240=0,0,IF(K241="Y",1,IF(K241="T",0,"Isi Dulu"))))</f>
        <v>Isi Sasaran</v>
      </c>
      <c r="M241" s="849"/>
      <c r="N241" s="852"/>
      <c r="O241" s="517"/>
      <c r="P241" s="517"/>
      <c r="Q241" s="517"/>
      <c r="R241" s="517"/>
    </row>
    <row r="242" spans="2:18" s="527" customFormat="1" ht="15.75">
      <c r="B242" s="837"/>
      <c r="C242" s="840"/>
      <c r="D242" s="858"/>
      <c r="E242" s="855"/>
      <c r="F242" s="549">
        <v>3</v>
      </c>
      <c r="G242" s="550"/>
      <c r="H242" s="598" t="str">
        <f t="shared" si="4"/>
        <v>Belum Diisi</v>
      </c>
      <c r="I242" s="592" t="s">
        <v>26</v>
      </c>
      <c r="J242" s="593" t="str">
        <f>IF($D$240="Y/T","Isi Sasaran",IF($E$240=0,0,IF(I242="Y",1,IF(I242="T",0,"Isi Dulu"))))</f>
        <v>Isi Sasaran</v>
      </c>
      <c r="K242" s="592" t="s">
        <v>26</v>
      </c>
      <c r="L242" s="593" t="str">
        <f>IF($D$240="Y/T","Isi Sasaran",IF($E$240=0,0,IF(K242="Y",1,IF(K242="T",0,"Isi Dulu"))))</f>
        <v>Isi Sasaran</v>
      </c>
      <c r="M242" s="849"/>
      <c r="N242" s="852"/>
      <c r="O242" s="517"/>
      <c r="P242" s="517"/>
      <c r="Q242" s="517"/>
      <c r="R242" s="517"/>
    </row>
    <row r="243" spans="2:18" s="527" customFormat="1" ht="15.75">
      <c r="B243" s="837"/>
      <c r="C243" s="840"/>
      <c r="D243" s="858"/>
      <c r="E243" s="855"/>
      <c r="F243" s="549">
        <v>4</v>
      </c>
      <c r="G243" s="550"/>
      <c r="H243" s="598" t="str">
        <f t="shared" si="4"/>
        <v>Belum Diisi</v>
      </c>
      <c r="I243" s="592" t="s">
        <v>26</v>
      </c>
      <c r="J243" s="593" t="str">
        <f>IF($D$240="Y/T","Isi Sasaran",IF($E$240=0,0,IF(I243="Y",1,IF(I243="T",0,"Isi Dulu"))))</f>
        <v>Isi Sasaran</v>
      </c>
      <c r="K243" s="592" t="s">
        <v>26</v>
      </c>
      <c r="L243" s="593" t="str">
        <f>IF($D$240="Y/T","Isi Sasaran",IF($E$240=0,0,IF(K243="Y",1,IF(K243="T",0,"Isi Dulu"))))</f>
        <v>Isi Sasaran</v>
      </c>
      <c r="M243" s="849"/>
      <c r="N243" s="852"/>
      <c r="O243" s="517"/>
      <c r="P243" s="517"/>
      <c r="Q243" s="517"/>
      <c r="R243" s="517"/>
    </row>
    <row r="244" spans="2:18" s="527" customFormat="1" ht="15.75">
      <c r="B244" s="838"/>
      <c r="C244" s="841"/>
      <c r="D244" s="859"/>
      <c r="E244" s="856"/>
      <c r="F244" s="569">
        <v>5</v>
      </c>
      <c r="G244" s="570"/>
      <c r="H244" s="599" t="str">
        <f t="shared" si="4"/>
        <v>Belum Diisi</v>
      </c>
      <c r="I244" s="595" t="s">
        <v>26</v>
      </c>
      <c r="J244" s="596" t="str">
        <f>IF($D$240="Y/T","Isi Sasaran",IF($E$240=0,0,IF(I244="Y",1,IF(I244="T",0,"Isi Dulu"))))</f>
        <v>Isi Sasaran</v>
      </c>
      <c r="K244" s="595" t="s">
        <v>26</v>
      </c>
      <c r="L244" s="596" t="str">
        <f>IF($D$240="Y/T","Isi Sasaran",IF($E$240=0,0,IF(K244="Y",1,IF(K244="T",0,"Isi Dulu"))))</f>
        <v>Isi Sasaran</v>
      </c>
      <c r="M244" s="850"/>
      <c r="N244" s="853"/>
      <c r="O244" s="517"/>
      <c r="P244" s="517"/>
      <c r="Q244" s="517"/>
      <c r="R244" s="517"/>
    </row>
    <row r="245" spans="2:18" s="527" customFormat="1" ht="15.75">
      <c r="B245" s="836">
        <v>8</v>
      </c>
      <c r="C245" s="839"/>
      <c r="D245" s="857" t="s">
        <v>26</v>
      </c>
      <c r="E245" s="854" t="str">
        <f>IF(D245="Y",1,IF(D245="T",0,IF(D245="Y/T","Belum diisi","Error")))</f>
        <v>Belum diisi</v>
      </c>
      <c r="F245" s="528">
        <v>1</v>
      </c>
      <c r="G245" s="529"/>
      <c r="H245" s="600" t="str">
        <f t="shared" si="4"/>
        <v>Belum Diisi</v>
      </c>
      <c r="I245" s="590" t="s">
        <v>26</v>
      </c>
      <c r="J245" s="591" t="str">
        <f>IF($D$245="Y/T","Isi Sasaran",IF($E$245=0,0,IF(I245="Y",1,IF(I245="T",0,"Isi Dulu"))))</f>
        <v>Isi Sasaran</v>
      </c>
      <c r="K245" s="590" t="s">
        <v>26</v>
      </c>
      <c r="L245" s="591" t="str">
        <f>IF($D$245="Y/T","Isi Sasaran",IF($E$245=0,0,IF(K245="Y",1,IF(K245="T",0,"Isi Dulu"))))</f>
        <v>Isi Sasaran</v>
      </c>
      <c r="M245" s="848" t="s">
        <v>26</v>
      </c>
      <c r="N245" s="851" t="str">
        <f>IF(M245="Y",1,IF(M245="T",0,IF(M245="Y/T","Belum diisi","Error")))</f>
        <v>Belum diisi</v>
      </c>
      <c r="O245" s="517"/>
      <c r="P245" s="517"/>
      <c r="Q245" s="517"/>
      <c r="R245" s="517"/>
    </row>
    <row r="246" spans="2:18" s="527" customFormat="1" ht="15.75">
      <c r="B246" s="837"/>
      <c r="C246" s="840"/>
      <c r="D246" s="858"/>
      <c r="E246" s="855"/>
      <c r="F246" s="549">
        <v>2</v>
      </c>
      <c r="G246" s="550"/>
      <c r="H246" s="598" t="str">
        <f t="shared" si="4"/>
        <v>Belum Diisi</v>
      </c>
      <c r="I246" s="592" t="s">
        <v>26</v>
      </c>
      <c r="J246" s="593" t="str">
        <f>IF($D$245="Y/T","Isi Sasaran",IF($E$245=0,0,IF(I246="Y",1,IF(I246="T",0,"Isi Dulu"))))</f>
        <v>Isi Sasaran</v>
      </c>
      <c r="K246" s="592" t="s">
        <v>26</v>
      </c>
      <c r="L246" s="593" t="str">
        <f>IF($D$245="Y/T","Isi Sasaran",IF($E$245=0,0,IF(K246="Y",1,IF(K246="T",0,"Isi Dulu"))))</f>
        <v>Isi Sasaran</v>
      </c>
      <c r="M246" s="849"/>
      <c r="N246" s="852"/>
      <c r="O246" s="517"/>
      <c r="P246" s="517"/>
      <c r="Q246" s="517"/>
      <c r="R246" s="517"/>
    </row>
    <row r="247" spans="2:18" s="527" customFormat="1" ht="15.75">
      <c r="B247" s="837"/>
      <c r="C247" s="840"/>
      <c r="D247" s="858"/>
      <c r="E247" s="855"/>
      <c r="F247" s="549">
        <v>3</v>
      </c>
      <c r="G247" s="550"/>
      <c r="H247" s="598" t="str">
        <f t="shared" si="4"/>
        <v>Belum Diisi</v>
      </c>
      <c r="I247" s="592" t="s">
        <v>26</v>
      </c>
      <c r="J247" s="593" t="str">
        <f>IF($D$245="Y/T","Isi Sasaran",IF($E$245=0,0,IF(I247="Y",1,IF(I247="T",0,"Isi Dulu"))))</f>
        <v>Isi Sasaran</v>
      </c>
      <c r="K247" s="592" t="s">
        <v>26</v>
      </c>
      <c r="L247" s="593" t="str">
        <f>IF($D$245="Y/T","Isi Sasaran",IF($E$245=0,0,IF(K247="Y",1,IF(K247="T",0,"Isi Dulu"))))</f>
        <v>Isi Sasaran</v>
      </c>
      <c r="M247" s="849"/>
      <c r="N247" s="852"/>
      <c r="O247" s="517"/>
      <c r="P247" s="517"/>
      <c r="Q247" s="517"/>
      <c r="R247" s="517"/>
    </row>
    <row r="248" spans="2:18" s="527" customFormat="1" ht="15.75">
      <c r="B248" s="837"/>
      <c r="C248" s="840"/>
      <c r="D248" s="858"/>
      <c r="E248" s="855"/>
      <c r="F248" s="549">
        <v>4</v>
      </c>
      <c r="G248" s="550"/>
      <c r="H248" s="598" t="str">
        <f t="shared" si="4"/>
        <v>Belum Diisi</v>
      </c>
      <c r="I248" s="592" t="s">
        <v>26</v>
      </c>
      <c r="J248" s="593" t="str">
        <f>IF($D$245="Y/T","Isi Sasaran",IF($E$245=0,0,IF(I248="Y",1,IF(I248="T",0,"Isi Dulu"))))</f>
        <v>Isi Sasaran</v>
      </c>
      <c r="K248" s="592" t="s">
        <v>26</v>
      </c>
      <c r="L248" s="593" t="str">
        <f>IF($D$245="Y/T","Isi Sasaran",IF($E$245=0,0,IF(K248="Y",1,IF(K248="T",0,"Isi Dulu"))))</f>
        <v>Isi Sasaran</v>
      </c>
      <c r="M248" s="849"/>
      <c r="N248" s="852"/>
      <c r="O248" s="517"/>
      <c r="P248" s="517"/>
      <c r="Q248" s="517"/>
      <c r="R248" s="517"/>
    </row>
    <row r="249" spans="2:18" s="527" customFormat="1" ht="15.75">
      <c r="B249" s="838"/>
      <c r="C249" s="841"/>
      <c r="D249" s="859"/>
      <c r="E249" s="856"/>
      <c r="F249" s="569">
        <v>5</v>
      </c>
      <c r="G249" s="570"/>
      <c r="H249" s="599" t="str">
        <f t="shared" si="4"/>
        <v>Belum Diisi</v>
      </c>
      <c r="I249" s="595" t="s">
        <v>26</v>
      </c>
      <c r="J249" s="596" t="str">
        <f>IF($D$245="Y/T","Isi Sasaran",IF($E$245=0,0,IF(I249="Y",1,IF(I249="T",0,"Isi Dulu"))))</f>
        <v>Isi Sasaran</v>
      </c>
      <c r="K249" s="595" t="s">
        <v>26</v>
      </c>
      <c r="L249" s="596" t="str">
        <f>IF($D$245="Y/T","Isi Sasaran",IF($E$245=0,0,IF(K249="Y",1,IF(K249="T",0,"Isi Dulu"))))</f>
        <v>Isi Sasaran</v>
      </c>
      <c r="M249" s="850"/>
      <c r="N249" s="853"/>
      <c r="O249" s="517"/>
      <c r="P249" s="517"/>
      <c r="Q249" s="517"/>
      <c r="R249" s="517"/>
    </row>
    <row r="250" spans="2:18" s="527" customFormat="1" ht="15.75">
      <c r="B250" s="836">
        <v>9</v>
      </c>
      <c r="C250" s="839"/>
      <c r="D250" s="857" t="s">
        <v>26</v>
      </c>
      <c r="E250" s="854" t="str">
        <f>IF(D250="Y",1,IF(D250="T",0,IF(D250="Y/T","Belum diisi","Error")))</f>
        <v>Belum diisi</v>
      </c>
      <c r="F250" s="528">
        <v>1</v>
      </c>
      <c r="G250" s="529"/>
      <c r="H250" s="600" t="str">
        <f t="shared" si="4"/>
        <v>Belum Diisi</v>
      </c>
      <c r="I250" s="590" t="s">
        <v>26</v>
      </c>
      <c r="J250" s="591" t="str">
        <f>IF($D$250="Y/T","Isi Sasaran",IF($E$250=0,0,IF(I250="Y",1,IF(I250="T",0,"Isi Dulu"))))</f>
        <v>Isi Sasaran</v>
      </c>
      <c r="K250" s="590" t="s">
        <v>26</v>
      </c>
      <c r="L250" s="591" t="str">
        <f>IF($D$250="Y/T","Isi Sasaran",IF($E$250=0,0,IF(K250="Y",1,IF(K250="T",0,"Isi Dulu"))))</f>
        <v>Isi Sasaran</v>
      </c>
      <c r="M250" s="848" t="s">
        <v>26</v>
      </c>
      <c r="N250" s="851" t="str">
        <f>IF(M250="Y",1,IF(M250="T",0,IF(M250="Y/T","Belum diisi","Error")))</f>
        <v>Belum diisi</v>
      </c>
      <c r="O250" s="517"/>
      <c r="P250" s="517"/>
      <c r="Q250" s="517"/>
      <c r="R250" s="517"/>
    </row>
    <row r="251" spans="2:18" s="527" customFormat="1" ht="15.75">
      <c r="B251" s="837"/>
      <c r="C251" s="840"/>
      <c r="D251" s="858"/>
      <c r="E251" s="855"/>
      <c r="F251" s="549">
        <v>2</v>
      </c>
      <c r="G251" s="550"/>
      <c r="H251" s="598" t="str">
        <f t="shared" si="4"/>
        <v>Belum Diisi</v>
      </c>
      <c r="I251" s="592" t="s">
        <v>26</v>
      </c>
      <c r="J251" s="593" t="str">
        <f>IF($D$250="Y/T","Isi Sasaran",IF($E$250=0,0,IF(I251="Y",1,IF(I251="T",0,"Isi Dulu"))))</f>
        <v>Isi Sasaran</v>
      </c>
      <c r="K251" s="592" t="s">
        <v>26</v>
      </c>
      <c r="L251" s="593" t="str">
        <f>IF($D$250="Y/T","Isi Sasaran",IF($E$250=0,0,IF(K251="Y",1,IF(K251="T",0,"Isi Dulu"))))</f>
        <v>Isi Sasaran</v>
      </c>
      <c r="M251" s="849"/>
      <c r="N251" s="852"/>
      <c r="O251" s="517"/>
      <c r="P251" s="517"/>
      <c r="Q251" s="517"/>
      <c r="R251" s="517"/>
    </row>
    <row r="252" spans="2:18" s="527" customFormat="1" ht="15.75">
      <c r="B252" s="837"/>
      <c r="C252" s="840"/>
      <c r="D252" s="858"/>
      <c r="E252" s="855"/>
      <c r="F252" s="549">
        <v>3</v>
      </c>
      <c r="G252" s="550"/>
      <c r="H252" s="598" t="str">
        <f t="shared" si="4"/>
        <v>Belum Diisi</v>
      </c>
      <c r="I252" s="592" t="s">
        <v>26</v>
      </c>
      <c r="J252" s="593" t="str">
        <f>IF($D$250="Y/T","Isi Sasaran",IF($E$250=0,0,IF(I252="Y",1,IF(I252="T",0,"Isi Dulu"))))</f>
        <v>Isi Sasaran</v>
      </c>
      <c r="K252" s="592" t="s">
        <v>26</v>
      </c>
      <c r="L252" s="593" t="str">
        <f>IF($D$250="Y/T","Isi Sasaran",IF($E$250=0,0,IF(K252="Y",1,IF(K252="T",0,"Isi Dulu"))))</f>
        <v>Isi Sasaran</v>
      </c>
      <c r="M252" s="849"/>
      <c r="N252" s="852"/>
      <c r="O252" s="517"/>
      <c r="P252" s="517"/>
      <c r="Q252" s="517"/>
      <c r="R252" s="517"/>
    </row>
    <row r="253" spans="2:18" s="527" customFormat="1" ht="15.75">
      <c r="B253" s="837"/>
      <c r="C253" s="840"/>
      <c r="D253" s="858"/>
      <c r="E253" s="855"/>
      <c r="F253" s="549">
        <v>4</v>
      </c>
      <c r="G253" s="550"/>
      <c r="H253" s="598" t="str">
        <f t="shared" si="4"/>
        <v>Belum Diisi</v>
      </c>
      <c r="I253" s="592" t="s">
        <v>26</v>
      </c>
      <c r="J253" s="593" t="str">
        <f>IF($D$250="Y/T","Isi Sasaran",IF($E$250=0,0,IF(I253="Y",1,IF(I253="T",0,"Isi Dulu"))))</f>
        <v>Isi Sasaran</v>
      </c>
      <c r="K253" s="592" t="s">
        <v>26</v>
      </c>
      <c r="L253" s="593" t="str">
        <f>IF($D$250="Y/T","Isi Sasaran",IF($E$250=0,0,IF(K253="Y",1,IF(K253="T",0,"Isi Dulu"))))</f>
        <v>Isi Sasaran</v>
      </c>
      <c r="M253" s="849"/>
      <c r="N253" s="852"/>
      <c r="O253" s="517"/>
      <c r="P253" s="517"/>
      <c r="Q253" s="517"/>
      <c r="R253" s="517"/>
    </row>
    <row r="254" spans="2:18" s="527" customFormat="1" ht="15.75">
      <c r="B254" s="838"/>
      <c r="C254" s="841"/>
      <c r="D254" s="859"/>
      <c r="E254" s="856"/>
      <c r="F254" s="569">
        <v>5</v>
      </c>
      <c r="G254" s="570"/>
      <c r="H254" s="599" t="str">
        <f t="shared" si="4"/>
        <v>Belum Diisi</v>
      </c>
      <c r="I254" s="595" t="s">
        <v>26</v>
      </c>
      <c r="J254" s="596" t="str">
        <f>IF($D$250="Y/T","Isi Sasaran",IF($E$250=0,0,IF(I254="Y",1,IF(I254="T",0,"Isi Dulu"))))</f>
        <v>Isi Sasaran</v>
      </c>
      <c r="K254" s="595" t="s">
        <v>26</v>
      </c>
      <c r="L254" s="596" t="str">
        <f>IF($D$250="Y/T","Isi Sasaran",IF($E$250=0,0,IF(K254="Y",1,IF(K254="T",0,"Isi Dulu"))))</f>
        <v>Isi Sasaran</v>
      </c>
      <c r="M254" s="850"/>
      <c r="N254" s="853"/>
      <c r="O254" s="517"/>
      <c r="P254" s="517"/>
      <c r="Q254" s="517"/>
      <c r="R254" s="517"/>
    </row>
    <row r="255" spans="2:18" s="527" customFormat="1" ht="15.75">
      <c r="B255" s="836">
        <v>10</v>
      </c>
      <c r="C255" s="839"/>
      <c r="D255" s="857" t="s">
        <v>26</v>
      </c>
      <c r="E255" s="854" t="str">
        <f>IF(D255="Y",1,IF(D255="T",0,IF(D255="Y/T","Belum diisi","Error")))</f>
        <v>Belum diisi</v>
      </c>
      <c r="F255" s="528">
        <v>1</v>
      </c>
      <c r="G255" s="529"/>
      <c r="H255" s="600" t="str">
        <f t="shared" si="4"/>
        <v>Belum Diisi</v>
      </c>
      <c r="I255" s="590" t="s">
        <v>26</v>
      </c>
      <c r="J255" s="591" t="str">
        <f>IF($D$255="Y/T","Isi Sasaran",IF($E$255=0,0,IF(I255="Y",1,IF(I255="T",0,"Isi Dulu"))))</f>
        <v>Isi Sasaran</v>
      </c>
      <c r="K255" s="590" t="s">
        <v>26</v>
      </c>
      <c r="L255" s="591" t="str">
        <f>IF($D$255="Y/T","Isi Sasaran",IF($E$255=0,0,IF(K255="Y",1,IF(K255="T",0,"Isi Dulu"))))</f>
        <v>Isi Sasaran</v>
      </c>
      <c r="M255" s="848" t="s">
        <v>26</v>
      </c>
      <c r="N255" s="851" t="str">
        <f>IF(M255="Y",1,IF(M255="T",0,IF(M255="Y/T","Belum diisi","Error")))</f>
        <v>Belum diisi</v>
      </c>
      <c r="O255" s="517"/>
      <c r="P255" s="517"/>
      <c r="Q255" s="517"/>
      <c r="R255" s="517"/>
    </row>
    <row r="256" spans="2:18" s="527" customFormat="1" ht="15.75">
      <c r="B256" s="837"/>
      <c r="C256" s="840"/>
      <c r="D256" s="858"/>
      <c r="E256" s="855"/>
      <c r="F256" s="549">
        <v>2</v>
      </c>
      <c r="G256" s="550"/>
      <c r="H256" s="598" t="str">
        <f t="shared" si="4"/>
        <v>Belum Diisi</v>
      </c>
      <c r="I256" s="592" t="s">
        <v>26</v>
      </c>
      <c r="J256" s="593" t="str">
        <f>IF($D$255="Y/T","Isi Sasaran",IF($E$255=0,0,IF(I256="Y",1,IF(I256="T",0,"Isi Dulu"))))</f>
        <v>Isi Sasaran</v>
      </c>
      <c r="K256" s="592" t="s">
        <v>26</v>
      </c>
      <c r="L256" s="593" t="str">
        <f>IF($D$255="Y/T","Isi Sasaran",IF($E$255=0,0,IF(K256="Y",1,IF(K256="T",0,"Isi Dulu"))))</f>
        <v>Isi Sasaran</v>
      </c>
      <c r="M256" s="849"/>
      <c r="N256" s="852"/>
      <c r="O256" s="517"/>
      <c r="P256" s="517"/>
      <c r="Q256" s="517"/>
      <c r="R256" s="517"/>
    </row>
    <row r="257" spans="2:18" s="527" customFormat="1" ht="15.75">
      <c r="B257" s="837"/>
      <c r="C257" s="840"/>
      <c r="D257" s="858"/>
      <c r="E257" s="855"/>
      <c r="F257" s="549">
        <v>3</v>
      </c>
      <c r="G257" s="550"/>
      <c r="H257" s="598" t="str">
        <f t="shared" si="4"/>
        <v>Belum Diisi</v>
      </c>
      <c r="I257" s="592" t="s">
        <v>26</v>
      </c>
      <c r="J257" s="593" t="str">
        <f>IF($D$255="Y/T","Isi Sasaran",IF($E$255=0,0,IF(I257="Y",1,IF(I257="T",0,"Isi Dulu"))))</f>
        <v>Isi Sasaran</v>
      </c>
      <c r="K257" s="592" t="s">
        <v>26</v>
      </c>
      <c r="L257" s="593" t="str">
        <f>IF($D$255="Y/T","Isi Sasaran",IF($E$255=0,0,IF(K257="Y",1,IF(K257="T",0,"Isi Dulu"))))</f>
        <v>Isi Sasaran</v>
      </c>
      <c r="M257" s="849"/>
      <c r="N257" s="852"/>
      <c r="O257" s="517"/>
      <c r="P257" s="517"/>
      <c r="Q257" s="517"/>
      <c r="R257" s="517"/>
    </row>
    <row r="258" spans="2:18" s="527" customFormat="1" ht="15.75">
      <c r="B258" s="837"/>
      <c r="C258" s="840"/>
      <c r="D258" s="858"/>
      <c r="E258" s="855"/>
      <c r="F258" s="549">
        <v>4</v>
      </c>
      <c r="G258" s="550"/>
      <c r="H258" s="598" t="str">
        <f t="shared" si="4"/>
        <v>Belum Diisi</v>
      </c>
      <c r="I258" s="592" t="s">
        <v>26</v>
      </c>
      <c r="J258" s="593" t="str">
        <f>IF($D$255="Y/T","Isi Sasaran",IF($E$255=0,0,IF(I258="Y",1,IF(I258="T",0,"Isi Dulu"))))</f>
        <v>Isi Sasaran</v>
      </c>
      <c r="K258" s="592" t="s">
        <v>26</v>
      </c>
      <c r="L258" s="593" t="str">
        <f>IF($D$255="Y/T","Isi Sasaran",IF($E$255=0,0,IF(K258="Y",1,IF(K258="T",0,"Isi Dulu"))))</f>
        <v>Isi Sasaran</v>
      </c>
      <c r="M258" s="849"/>
      <c r="N258" s="852"/>
      <c r="O258" s="517"/>
      <c r="P258" s="517"/>
      <c r="Q258" s="517"/>
      <c r="R258" s="517"/>
    </row>
    <row r="259" spans="2:18" s="527" customFormat="1" ht="15.75">
      <c r="B259" s="838"/>
      <c r="C259" s="841"/>
      <c r="D259" s="859"/>
      <c r="E259" s="856"/>
      <c r="F259" s="569">
        <v>5</v>
      </c>
      <c r="G259" s="570"/>
      <c r="H259" s="599" t="str">
        <f t="shared" si="4"/>
        <v>Belum Diisi</v>
      </c>
      <c r="I259" s="595" t="s">
        <v>26</v>
      </c>
      <c r="J259" s="596" t="str">
        <f>IF($D$255="Y/T","Isi Sasaran",IF($E$255=0,0,IF(I259="Y",1,IF(I259="T",0,"Isi Dulu"))))</f>
        <v>Isi Sasaran</v>
      </c>
      <c r="K259" s="595" t="s">
        <v>26</v>
      </c>
      <c r="L259" s="596" t="str">
        <f>IF($D$255="Y/T","Isi Sasaran",IF($E$255=0,0,IF(K259="Y",1,IF(K259="T",0,"Isi Dulu"))))</f>
        <v>Isi Sasaran</v>
      </c>
      <c r="M259" s="850"/>
      <c r="N259" s="853"/>
      <c r="O259" s="517"/>
      <c r="P259" s="517"/>
      <c r="Q259" s="517"/>
      <c r="R259" s="517"/>
    </row>
    <row r="260" spans="2:18" s="527" customFormat="1" ht="15.75">
      <c r="B260" s="836">
        <v>11</v>
      </c>
      <c r="C260" s="839"/>
      <c r="D260" s="857" t="s">
        <v>26</v>
      </c>
      <c r="E260" s="854" t="str">
        <f>IF(D260="Y",1,IF(D260="T",0,IF(D260="Y/T","Belum diisi","Error")))</f>
        <v>Belum diisi</v>
      </c>
      <c r="F260" s="528">
        <v>1</v>
      </c>
      <c r="G260" s="529"/>
      <c r="H260" s="600" t="str">
        <f t="shared" si="4"/>
        <v>Belum Diisi</v>
      </c>
      <c r="I260" s="590" t="s">
        <v>26</v>
      </c>
      <c r="J260" s="591" t="str">
        <f>IF($D$260="Y/T","Isi Sasaran",IF($E$260=0,0,IF(I260="Y",1,IF(I260="T",0,"Isi Dulu"))))</f>
        <v>Isi Sasaran</v>
      </c>
      <c r="K260" s="590" t="s">
        <v>26</v>
      </c>
      <c r="L260" s="591" t="str">
        <f>IF($D$260="Y/T","Isi Sasaran",IF($E$260=0,0,IF(K260="Y",1,IF(K260="T",0,"Isi Dulu"))))</f>
        <v>Isi Sasaran</v>
      </c>
      <c r="M260" s="848" t="s">
        <v>26</v>
      </c>
      <c r="N260" s="851" t="str">
        <f>IF(M260="Y",1,IF(M260="T",0,IF(M260="Y/T","Belum diisi","Error")))</f>
        <v>Belum diisi</v>
      </c>
      <c r="O260" s="517"/>
      <c r="P260" s="517"/>
      <c r="Q260" s="517"/>
      <c r="R260" s="517"/>
    </row>
    <row r="261" spans="2:18" s="527" customFormat="1" ht="15.75">
      <c r="B261" s="837"/>
      <c r="C261" s="840"/>
      <c r="D261" s="858"/>
      <c r="E261" s="855"/>
      <c r="F261" s="549">
        <v>2</v>
      </c>
      <c r="G261" s="550"/>
      <c r="H261" s="598" t="str">
        <f t="shared" si="4"/>
        <v>Belum Diisi</v>
      </c>
      <c r="I261" s="592" t="s">
        <v>26</v>
      </c>
      <c r="J261" s="593" t="str">
        <f>IF($D$260="Y/T","Isi Sasaran",IF($E$260=0,0,IF(I261="Y",1,IF(I261="T",0,"Isi Dulu"))))</f>
        <v>Isi Sasaran</v>
      </c>
      <c r="K261" s="592" t="s">
        <v>26</v>
      </c>
      <c r="L261" s="593" t="str">
        <f>IF($D$260="Y/T","Isi Sasaran",IF($E$260=0,0,IF(K261="Y",1,IF(K261="T",0,"Isi Dulu"))))</f>
        <v>Isi Sasaran</v>
      </c>
      <c r="M261" s="849"/>
      <c r="N261" s="852"/>
      <c r="O261" s="517"/>
      <c r="P261" s="517"/>
      <c r="Q261" s="517"/>
      <c r="R261" s="517"/>
    </row>
    <row r="262" spans="2:18" s="527" customFormat="1" ht="15.75">
      <c r="B262" s="837"/>
      <c r="C262" s="840"/>
      <c r="D262" s="858"/>
      <c r="E262" s="855"/>
      <c r="F262" s="549">
        <v>3</v>
      </c>
      <c r="G262" s="550"/>
      <c r="H262" s="598" t="str">
        <f t="shared" si="4"/>
        <v>Belum Diisi</v>
      </c>
      <c r="I262" s="592" t="s">
        <v>26</v>
      </c>
      <c r="J262" s="593" t="str">
        <f>IF($D$260="Y/T","Isi Sasaran",IF($E$260=0,0,IF(I262="Y",1,IF(I262="T",0,"Isi Dulu"))))</f>
        <v>Isi Sasaran</v>
      </c>
      <c r="K262" s="592" t="s">
        <v>26</v>
      </c>
      <c r="L262" s="593" t="str">
        <f>IF($D$260="Y/T","Isi Sasaran",IF($E$260=0,0,IF(K262="Y",1,IF(K262="T",0,"Isi Dulu"))))</f>
        <v>Isi Sasaran</v>
      </c>
      <c r="M262" s="849"/>
      <c r="N262" s="852"/>
      <c r="O262" s="517"/>
      <c r="P262" s="517"/>
      <c r="Q262" s="517"/>
      <c r="R262" s="517"/>
    </row>
    <row r="263" spans="2:18" s="527" customFormat="1" ht="15.75">
      <c r="B263" s="837"/>
      <c r="C263" s="840"/>
      <c r="D263" s="858"/>
      <c r="E263" s="855"/>
      <c r="F263" s="549">
        <v>4</v>
      </c>
      <c r="G263" s="550"/>
      <c r="H263" s="598" t="str">
        <f t="shared" si="4"/>
        <v>Belum Diisi</v>
      </c>
      <c r="I263" s="592" t="s">
        <v>26</v>
      </c>
      <c r="J263" s="593" t="str">
        <f>IF($D$260="Y/T","Isi Sasaran",IF($E$260=0,0,IF(I263="Y",1,IF(I263="T",0,"Isi Dulu"))))</f>
        <v>Isi Sasaran</v>
      </c>
      <c r="K263" s="592" t="s">
        <v>26</v>
      </c>
      <c r="L263" s="593" t="str">
        <f>IF($D$260="Y/T","Isi Sasaran",IF($E$260=0,0,IF(K263="Y",1,IF(K263="T",0,"Isi Dulu"))))</f>
        <v>Isi Sasaran</v>
      </c>
      <c r="M263" s="849"/>
      <c r="N263" s="852"/>
      <c r="O263" s="517"/>
      <c r="P263" s="517"/>
      <c r="Q263" s="517"/>
      <c r="R263" s="517"/>
    </row>
    <row r="264" spans="2:18" s="527" customFormat="1" ht="15.75">
      <c r="B264" s="838"/>
      <c r="C264" s="841"/>
      <c r="D264" s="859"/>
      <c r="E264" s="856"/>
      <c r="F264" s="569">
        <v>5</v>
      </c>
      <c r="G264" s="570"/>
      <c r="H264" s="599" t="str">
        <f t="shared" si="4"/>
        <v>Belum Diisi</v>
      </c>
      <c r="I264" s="595" t="s">
        <v>26</v>
      </c>
      <c r="J264" s="596" t="str">
        <f>IF($D$260="Y/T","Isi Sasaran",IF($E$260=0,0,IF(I264="Y",1,IF(I264="T",0,"Isi Dulu"))))</f>
        <v>Isi Sasaran</v>
      </c>
      <c r="K264" s="595" t="s">
        <v>26</v>
      </c>
      <c r="L264" s="596" t="str">
        <f>IF($D$260="Y/T","Isi Sasaran",IF($E$260=0,0,IF(K264="Y",1,IF(K264="T",0,"Isi Dulu"))))</f>
        <v>Isi Sasaran</v>
      </c>
      <c r="M264" s="850"/>
      <c r="N264" s="853"/>
      <c r="O264" s="517"/>
      <c r="P264" s="517"/>
      <c r="Q264" s="517"/>
      <c r="R264" s="517"/>
    </row>
    <row r="265" spans="2:18" s="527" customFormat="1" ht="15.75">
      <c r="B265" s="836">
        <v>12</v>
      </c>
      <c r="C265" s="839"/>
      <c r="D265" s="857" t="s">
        <v>26</v>
      </c>
      <c r="E265" s="854" t="str">
        <f>IF(D265="Y",1,IF(D265="T",0,IF(D265="Y/T","Belum diisi","Error")))</f>
        <v>Belum diisi</v>
      </c>
      <c r="F265" s="528">
        <v>1</v>
      </c>
      <c r="G265" s="529"/>
      <c r="H265" s="600" t="str">
        <f t="shared" si="4"/>
        <v>Belum Diisi</v>
      </c>
      <c r="I265" s="590" t="s">
        <v>26</v>
      </c>
      <c r="J265" s="591" t="str">
        <f>IF($D$265="Y/T","Isi Sasaran",IF($E$265=0,0,IF(I265="Y",1,IF(I265="T",0,"Isi Dulu"))))</f>
        <v>Isi Sasaran</v>
      </c>
      <c r="K265" s="590" t="s">
        <v>26</v>
      </c>
      <c r="L265" s="591" t="str">
        <f>IF($D$265="Y/T","Isi Sasaran",IF($E$265=0,0,IF(K265="Y",1,IF(K265="T",0,"Isi Dulu"))))</f>
        <v>Isi Sasaran</v>
      </c>
      <c r="M265" s="848" t="s">
        <v>26</v>
      </c>
      <c r="N265" s="851" t="str">
        <f>IF(M265="Y",1,IF(M265="T",0,IF(M265="Y/T","Belum diisi","Error")))</f>
        <v>Belum diisi</v>
      </c>
      <c r="O265" s="517"/>
      <c r="P265" s="517"/>
      <c r="Q265" s="517"/>
      <c r="R265" s="517"/>
    </row>
    <row r="266" spans="2:18" s="527" customFormat="1" ht="15.75">
      <c r="B266" s="837"/>
      <c r="C266" s="840"/>
      <c r="D266" s="858"/>
      <c r="E266" s="855"/>
      <c r="F266" s="549">
        <v>2</v>
      </c>
      <c r="G266" s="550"/>
      <c r="H266" s="598" t="str">
        <f t="shared" si="4"/>
        <v>Belum Diisi</v>
      </c>
      <c r="I266" s="592" t="s">
        <v>26</v>
      </c>
      <c r="J266" s="593" t="str">
        <f>IF($D$265="Y/T","Isi Sasaran",IF($E$265=0,0,IF(I266="Y",1,IF(I266="T",0,"Isi Dulu"))))</f>
        <v>Isi Sasaran</v>
      </c>
      <c r="K266" s="592" t="s">
        <v>26</v>
      </c>
      <c r="L266" s="593" t="str">
        <f>IF($D$265="Y/T","Isi Sasaran",IF($E$265=0,0,IF(K266="Y",1,IF(K266="T",0,"Isi Dulu"))))</f>
        <v>Isi Sasaran</v>
      </c>
      <c r="M266" s="849"/>
      <c r="N266" s="852"/>
      <c r="O266" s="517"/>
      <c r="P266" s="517"/>
      <c r="Q266" s="517"/>
      <c r="R266" s="517"/>
    </row>
    <row r="267" spans="2:18" s="527" customFormat="1" ht="15.75">
      <c r="B267" s="837"/>
      <c r="C267" s="840"/>
      <c r="D267" s="858"/>
      <c r="E267" s="855"/>
      <c r="F267" s="549">
        <v>3</v>
      </c>
      <c r="G267" s="550"/>
      <c r="H267" s="598" t="str">
        <f t="shared" si="4"/>
        <v>Belum Diisi</v>
      </c>
      <c r="I267" s="592" t="s">
        <v>26</v>
      </c>
      <c r="J267" s="593" t="str">
        <f>IF($D$265="Y/T","Isi Sasaran",IF($E$265=0,0,IF(I267="Y",1,IF(I267="T",0,"Isi Dulu"))))</f>
        <v>Isi Sasaran</v>
      </c>
      <c r="K267" s="592" t="s">
        <v>26</v>
      </c>
      <c r="L267" s="593" t="str">
        <f>IF($D$265="Y/T","Isi Sasaran",IF($E$265=0,0,IF(K267="Y",1,IF(K267="T",0,"Isi Dulu"))))</f>
        <v>Isi Sasaran</v>
      </c>
      <c r="M267" s="849"/>
      <c r="N267" s="852"/>
      <c r="O267" s="517"/>
      <c r="P267" s="517"/>
      <c r="Q267" s="517"/>
      <c r="R267" s="517"/>
    </row>
    <row r="268" spans="2:18" s="527" customFormat="1" ht="15.75">
      <c r="B268" s="837"/>
      <c r="C268" s="840"/>
      <c r="D268" s="858"/>
      <c r="E268" s="855"/>
      <c r="F268" s="549">
        <v>4</v>
      </c>
      <c r="G268" s="550"/>
      <c r="H268" s="598" t="str">
        <f t="shared" si="4"/>
        <v>Belum Diisi</v>
      </c>
      <c r="I268" s="592" t="s">
        <v>26</v>
      </c>
      <c r="J268" s="593" t="str">
        <f>IF($D$265="Y/T","Isi Sasaran",IF($E$265=0,0,IF(I268="Y",1,IF(I268="T",0,"Isi Dulu"))))</f>
        <v>Isi Sasaran</v>
      </c>
      <c r="K268" s="592" t="s">
        <v>26</v>
      </c>
      <c r="L268" s="593" t="str">
        <f>IF($D$265="Y/T","Isi Sasaran",IF($E$265=0,0,IF(K268="Y",1,IF(K268="T",0,"Isi Dulu"))))</f>
        <v>Isi Sasaran</v>
      </c>
      <c r="M268" s="849"/>
      <c r="N268" s="852"/>
      <c r="O268" s="517"/>
      <c r="P268" s="517"/>
      <c r="Q268" s="517"/>
      <c r="R268" s="517"/>
    </row>
    <row r="269" spans="2:18" s="527" customFormat="1" ht="15.75">
      <c r="B269" s="838"/>
      <c r="C269" s="841"/>
      <c r="D269" s="859"/>
      <c r="E269" s="856"/>
      <c r="F269" s="569">
        <v>5</v>
      </c>
      <c r="G269" s="570"/>
      <c r="H269" s="599" t="str">
        <f t="shared" si="4"/>
        <v>Belum Diisi</v>
      </c>
      <c r="I269" s="595" t="s">
        <v>26</v>
      </c>
      <c r="J269" s="596" t="str">
        <f>IF($D$265="Y/T","Isi Sasaran",IF($E$265=0,0,IF(I269="Y",1,IF(I269="T",0,"Isi Dulu"))))</f>
        <v>Isi Sasaran</v>
      </c>
      <c r="K269" s="595" t="s">
        <v>26</v>
      </c>
      <c r="L269" s="596" t="str">
        <f>IF($D$265="Y/T","Isi Sasaran",IF($E$265=0,0,IF(K269="Y",1,IF(K269="T",0,"Isi Dulu"))))</f>
        <v>Isi Sasaran</v>
      </c>
      <c r="M269" s="850"/>
      <c r="N269" s="853"/>
      <c r="O269" s="517"/>
      <c r="P269" s="517"/>
      <c r="Q269" s="517"/>
      <c r="R269" s="517"/>
    </row>
    <row r="270" spans="2:18" s="527" customFormat="1" ht="15.75">
      <c r="B270" s="836">
        <v>13</v>
      </c>
      <c r="C270" s="839"/>
      <c r="D270" s="857" t="s">
        <v>26</v>
      </c>
      <c r="E270" s="854" t="str">
        <f>IF(D270="Y",1,IF(D270="T",0,IF(D270="Y/T","Belum diisi","Error")))</f>
        <v>Belum diisi</v>
      </c>
      <c r="F270" s="528">
        <v>1</v>
      </c>
      <c r="G270" s="529"/>
      <c r="H270" s="600" t="str">
        <f t="shared" si="4"/>
        <v>Belum Diisi</v>
      </c>
      <c r="I270" s="590" t="s">
        <v>26</v>
      </c>
      <c r="J270" s="591" t="str">
        <f>IF($D$270="Y/T","Isi Sasaran",IF($E$270=0,0,IF(I270="Y",1,IF(I270="T",0,"Isi Dulu"))))</f>
        <v>Isi Sasaran</v>
      </c>
      <c r="K270" s="590" t="s">
        <v>26</v>
      </c>
      <c r="L270" s="591" t="str">
        <f>IF($D$270="Y/T","Isi Sasaran",IF($E$270=0,0,IF(K270="Y",1,IF(K270="T",0,"Isi Dulu"))))</f>
        <v>Isi Sasaran</v>
      </c>
      <c r="M270" s="848" t="s">
        <v>26</v>
      </c>
      <c r="N270" s="851" t="str">
        <f>IF(M270="Y",1,IF(M270="T",0,IF(M270="Y/T","Belum diisi","Error")))</f>
        <v>Belum diisi</v>
      </c>
      <c r="O270" s="517"/>
      <c r="P270" s="517"/>
      <c r="Q270" s="517"/>
      <c r="R270" s="517"/>
    </row>
    <row r="271" spans="2:18" s="527" customFormat="1" ht="15.75">
      <c r="B271" s="837"/>
      <c r="C271" s="840"/>
      <c r="D271" s="858"/>
      <c r="E271" s="855"/>
      <c r="F271" s="549">
        <v>2</v>
      </c>
      <c r="G271" s="550"/>
      <c r="H271" s="598" t="str">
        <f t="shared" si="4"/>
        <v>Belum Diisi</v>
      </c>
      <c r="I271" s="592" t="s">
        <v>26</v>
      </c>
      <c r="J271" s="593" t="str">
        <f>IF($D$270="Y/T","Isi Sasaran",IF($E$270=0,0,IF(I271="Y",1,IF(I271="T",0,"Isi Dulu"))))</f>
        <v>Isi Sasaran</v>
      </c>
      <c r="K271" s="592" t="s">
        <v>26</v>
      </c>
      <c r="L271" s="593" t="str">
        <f>IF($D$270="Y/T","Isi Sasaran",IF($E$270=0,0,IF(K271="Y",1,IF(K271="T",0,"Isi Dulu"))))</f>
        <v>Isi Sasaran</v>
      </c>
      <c r="M271" s="849"/>
      <c r="N271" s="852"/>
      <c r="O271" s="517"/>
      <c r="P271" s="517"/>
      <c r="Q271" s="517"/>
      <c r="R271" s="517"/>
    </row>
    <row r="272" spans="2:18" s="527" customFormat="1" ht="15.75">
      <c r="B272" s="837"/>
      <c r="C272" s="840"/>
      <c r="D272" s="858"/>
      <c r="E272" s="855"/>
      <c r="F272" s="549">
        <v>3</v>
      </c>
      <c r="G272" s="550"/>
      <c r="H272" s="598" t="str">
        <f t="shared" si="4"/>
        <v>Belum Diisi</v>
      </c>
      <c r="I272" s="592" t="s">
        <v>26</v>
      </c>
      <c r="J272" s="593" t="str">
        <f>IF($D$270="Y/T","Isi Sasaran",IF($E$270=0,0,IF(I272="Y",1,IF(I272="T",0,"Isi Dulu"))))</f>
        <v>Isi Sasaran</v>
      </c>
      <c r="K272" s="592" t="s">
        <v>26</v>
      </c>
      <c r="L272" s="593" t="str">
        <f>IF($D$270="Y/T","Isi Sasaran",IF($E$270=0,0,IF(K272="Y",1,IF(K272="T",0,"Isi Dulu"))))</f>
        <v>Isi Sasaran</v>
      </c>
      <c r="M272" s="849"/>
      <c r="N272" s="852"/>
      <c r="O272" s="517"/>
      <c r="P272" s="517"/>
      <c r="Q272" s="517"/>
      <c r="R272" s="517"/>
    </row>
    <row r="273" spans="2:18" s="527" customFormat="1" ht="15.75">
      <c r="B273" s="837"/>
      <c r="C273" s="840"/>
      <c r="D273" s="858"/>
      <c r="E273" s="855"/>
      <c r="F273" s="549">
        <v>4</v>
      </c>
      <c r="G273" s="550"/>
      <c r="H273" s="598" t="str">
        <f t="shared" si="4"/>
        <v>Belum Diisi</v>
      </c>
      <c r="I273" s="592" t="s">
        <v>26</v>
      </c>
      <c r="J273" s="593" t="str">
        <f>IF($D$270="Y/T","Isi Sasaran",IF($E$270=0,0,IF(I273="Y",1,IF(I273="T",0,"Isi Dulu"))))</f>
        <v>Isi Sasaran</v>
      </c>
      <c r="K273" s="592" t="s">
        <v>26</v>
      </c>
      <c r="L273" s="593" t="str">
        <f>IF($D$270="Y/T","Isi Sasaran",IF($E$270=0,0,IF(K273="Y",1,IF(K273="T",0,"Isi Dulu"))))</f>
        <v>Isi Sasaran</v>
      </c>
      <c r="M273" s="849"/>
      <c r="N273" s="852"/>
      <c r="O273" s="517"/>
      <c r="P273" s="517"/>
      <c r="Q273" s="517"/>
      <c r="R273" s="517"/>
    </row>
    <row r="274" spans="2:18" s="527" customFormat="1" ht="15.75">
      <c r="B274" s="838"/>
      <c r="C274" s="841"/>
      <c r="D274" s="859"/>
      <c r="E274" s="856"/>
      <c r="F274" s="569">
        <v>5</v>
      </c>
      <c r="G274" s="570"/>
      <c r="H274" s="599" t="str">
        <f t="shared" si="4"/>
        <v>Belum Diisi</v>
      </c>
      <c r="I274" s="595" t="s">
        <v>26</v>
      </c>
      <c r="J274" s="596" t="str">
        <f>IF($D$270="Y/T","Isi Sasaran",IF($E$270=0,0,IF(I274="Y",1,IF(I274="T",0,"Isi Dulu"))))</f>
        <v>Isi Sasaran</v>
      </c>
      <c r="K274" s="595" t="s">
        <v>26</v>
      </c>
      <c r="L274" s="596" t="str">
        <f>IF($D$270="Y/T","Isi Sasaran",IF($E$270=0,0,IF(K274="Y",1,IF(K274="T",0,"Isi Dulu"))))</f>
        <v>Isi Sasaran</v>
      </c>
      <c r="M274" s="850"/>
      <c r="N274" s="853"/>
      <c r="O274" s="517"/>
      <c r="P274" s="517"/>
      <c r="Q274" s="517"/>
      <c r="R274" s="517"/>
    </row>
    <row r="275" spans="2:18" s="527" customFormat="1" ht="15.75">
      <c r="B275" s="836">
        <v>14</v>
      </c>
      <c r="C275" s="839"/>
      <c r="D275" s="857" t="s">
        <v>26</v>
      </c>
      <c r="E275" s="854" t="str">
        <f>IF(D275="Y",1,IF(D275="T",0,IF(D275="Y/T","Belum diisi","Error")))</f>
        <v>Belum diisi</v>
      </c>
      <c r="F275" s="528">
        <v>1</v>
      </c>
      <c r="G275" s="529"/>
      <c r="H275" s="600" t="str">
        <f t="shared" ref="H275:H309" si="5">IF(OR(J275="Isi Dulu",L275="Isi Dulu",J275="Isi Sasaran",L275="Isi Sasaran"),"Belum Diisi",IF(SUM(J275,L275)=2,1,IF(SUM(J275,L275)=1,0,IF(SUM(J275,L275)=0,0,"Error"))))</f>
        <v>Belum Diisi</v>
      </c>
      <c r="I275" s="590" t="s">
        <v>26</v>
      </c>
      <c r="J275" s="591" t="str">
        <f>IF($D$275="Y/T","Isi Sasaran",IF($E$275=0,0,IF(I275="Y",1,IF(I275="T",0,"Isi Dulu"))))</f>
        <v>Isi Sasaran</v>
      </c>
      <c r="K275" s="590" t="s">
        <v>26</v>
      </c>
      <c r="L275" s="591" t="str">
        <f>IF($D$275="Y/T","Isi Sasaran",IF($E$275=0,0,IF(K275="Y",1,IF(K275="T",0,"Isi Dulu"))))</f>
        <v>Isi Sasaran</v>
      </c>
      <c r="M275" s="848" t="s">
        <v>26</v>
      </c>
      <c r="N275" s="851" t="str">
        <f>IF(M275="Y",1,IF(M275="T",0,IF(M275="Y/T","Belum diisi","Error")))</f>
        <v>Belum diisi</v>
      </c>
      <c r="O275" s="517"/>
      <c r="P275" s="517"/>
      <c r="Q275" s="517"/>
      <c r="R275" s="517"/>
    </row>
    <row r="276" spans="2:18" s="527" customFormat="1" ht="15.75">
      <c r="B276" s="837"/>
      <c r="C276" s="840"/>
      <c r="D276" s="858"/>
      <c r="E276" s="855"/>
      <c r="F276" s="549">
        <v>2</v>
      </c>
      <c r="G276" s="550"/>
      <c r="H276" s="598" t="str">
        <f t="shared" si="5"/>
        <v>Belum Diisi</v>
      </c>
      <c r="I276" s="592" t="s">
        <v>26</v>
      </c>
      <c r="J276" s="593" t="str">
        <f>IF($D$275="Y/T","Isi Sasaran",IF($E$275=0,0,IF(I276="Y",1,IF(I276="T",0,"Isi Dulu"))))</f>
        <v>Isi Sasaran</v>
      </c>
      <c r="K276" s="592" t="s">
        <v>26</v>
      </c>
      <c r="L276" s="593" t="str">
        <f>IF($D$275="Y/T","Isi Sasaran",IF($E$275=0,0,IF(K276="Y",1,IF(K276="T",0,"Isi Dulu"))))</f>
        <v>Isi Sasaran</v>
      </c>
      <c r="M276" s="849"/>
      <c r="N276" s="852"/>
      <c r="O276" s="517"/>
      <c r="P276" s="517"/>
      <c r="Q276" s="517"/>
      <c r="R276" s="517"/>
    </row>
    <row r="277" spans="2:18" s="527" customFormat="1" ht="15.75">
      <c r="B277" s="837"/>
      <c r="C277" s="840"/>
      <c r="D277" s="858"/>
      <c r="E277" s="855"/>
      <c r="F277" s="549">
        <v>3</v>
      </c>
      <c r="G277" s="550"/>
      <c r="H277" s="598" t="str">
        <f t="shared" si="5"/>
        <v>Belum Diisi</v>
      </c>
      <c r="I277" s="592" t="s">
        <v>26</v>
      </c>
      <c r="J277" s="593" t="str">
        <f>IF($D$275="Y/T","Isi Sasaran",IF($E$275=0,0,IF(I277="Y",1,IF(I277="T",0,"Isi Dulu"))))</f>
        <v>Isi Sasaran</v>
      </c>
      <c r="K277" s="592" t="s">
        <v>26</v>
      </c>
      <c r="L277" s="593" t="str">
        <f>IF($D$275="Y/T","Isi Sasaran",IF($E$275=0,0,IF(K277="Y",1,IF(K277="T",0,"Isi Dulu"))))</f>
        <v>Isi Sasaran</v>
      </c>
      <c r="M277" s="849"/>
      <c r="N277" s="852"/>
      <c r="O277" s="517"/>
      <c r="P277" s="517"/>
      <c r="Q277" s="517"/>
      <c r="R277" s="517"/>
    </row>
    <row r="278" spans="2:18" s="527" customFormat="1" ht="15.75">
      <c r="B278" s="837"/>
      <c r="C278" s="840"/>
      <c r="D278" s="858"/>
      <c r="E278" s="855"/>
      <c r="F278" s="549">
        <v>4</v>
      </c>
      <c r="G278" s="550"/>
      <c r="H278" s="598" t="str">
        <f t="shared" si="5"/>
        <v>Belum Diisi</v>
      </c>
      <c r="I278" s="592" t="s">
        <v>26</v>
      </c>
      <c r="J278" s="593" t="str">
        <f>IF($D$275="Y/T","Isi Sasaran",IF($E$275=0,0,IF(I278="Y",1,IF(I278="T",0,"Isi Dulu"))))</f>
        <v>Isi Sasaran</v>
      </c>
      <c r="K278" s="592" t="s">
        <v>26</v>
      </c>
      <c r="L278" s="593" t="str">
        <f>IF($D$275="Y/T","Isi Sasaran",IF($E$275=0,0,IF(K278="Y",1,IF(K278="T",0,"Isi Dulu"))))</f>
        <v>Isi Sasaran</v>
      </c>
      <c r="M278" s="849"/>
      <c r="N278" s="852"/>
      <c r="O278" s="517"/>
      <c r="P278" s="517"/>
      <c r="Q278" s="517"/>
      <c r="R278" s="517"/>
    </row>
    <row r="279" spans="2:18" s="527" customFormat="1" ht="15.75">
      <c r="B279" s="838"/>
      <c r="C279" s="841"/>
      <c r="D279" s="859"/>
      <c r="E279" s="856"/>
      <c r="F279" s="569">
        <v>5</v>
      </c>
      <c r="G279" s="570"/>
      <c r="H279" s="599" t="str">
        <f t="shared" si="5"/>
        <v>Belum Diisi</v>
      </c>
      <c r="I279" s="595" t="s">
        <v>26</v>
      </c>
      <c r="J279" s="596" t="str">
        <f>IF($D$275="Y/T","Isi Sasaran",IF($E$275=0,0,IF(I279="Y",1,IF(I279="T",0,"Isi Dulu"))))</f>
        <v>Isi Sasaran</v>
      </c>
      <c r="K279" s="595" t="s">
        <v>26</v>
      </c>
      <c r="L279" s="596" t="str">
        <f>IF($D$275="Y/T","Isi Sasaran",IF($E$275=0,0,IF(K279="Y",1,IF(K279="T",0,"Isi Dulu"))))</f>
        <v>Isi Sasaran</v>
      </c>
      <c r="M279" s="850"/>
      <c r="N279" s="853"/>
      <c r="O279" s="517"/>
      <c r="P279" s="517"/>
      <c r="Q279" s="517"/>
      <c r="R279" s="517"/>
    </row>
    <row r="280" spans="2:18" s="527" customFormat="1" ht="15.75">
      <c r="B280" s="836">
        <v>15</v>
      </c>
      <c r="C280" s="839"/>
      <c r="D280" s="857" t="s">
        <v>26</v>
      </c>
      <c r="E280" s="854" t="str">
        <f>IF(D280="Y",1,IF(D280="T",0,IF(D280="Y/T","Belum diisi","Error")))</f>
        <v>Belum diisi</v>
      </c>
      <c r="F280" s="528">
        <v>1</v>
      </c>
      <c r="G280" s="529"/>
      <c r="H280" s="600" t="str">
        <f t="shared" si="5"/>
        <v>Belum Diisi</v>
      </c>
      <c r="I280" s="590" t="s">
        <v>26</v>
      </c>
      <c r="J280" s="591" t="str">
        <f>IF($D$280="Y/T","Isi Sasaran",IF($E$280=0,0,IF(I280="Y",1,IF(I280="T",0,"Isi Dulu"))))</f>
        <v>Isi Sasaran</v>
      </c>
      <c r="K280" s="590" t="s">
        <v>26</v>
      </c>
      <c r="L280" s="591" t="str">
        <f>IF($D$280="Y/T","Isi Sasaran",IF($E$280=0,0,IF(K280="Y",1,IF(K280="T",0,"Isi Dulu"))))</f>
        <v>Isi Sasaran</v>
      </c>
      <c r="M280" s="848" t="s">
        <v>26</v>
      </c>
      <c r="N280" s="851" t="str">
        <f>IF(M280="Y",1,IF(M280="T",0,IF(M280="Y/T","Belum diisi","Error")))</f>
        <v>Belum diisi</v>
      </c>
      <c r="O280" s="517"/>
      <c r="P280" s="517"/>
      <c r="Q280" s="517"/>
      <c r="R280" s="517"/>
    </row>
    <row r="281" spans="2:18" s="527" customFormat="1" ht="15.75">
      <c r="B281" s="837"/>
      <c r="C281" s="840"/>
      <c r="D281" s="858"/>
      <c r="E281" s="855"/>
      <c r="F281" s="549">
        <v>2</v>
      </c>
      <c r="G281" s="550"/>
      <c r="H281" s="598" t="str">
        <f t="shared" si="5"/>
        <v>Belum Diisi</v>
      </c>
      <c r="I281" s="592" t="s">
        <v>26</v>
      </c>
      <c r="J281" s="593" t="str">
        <f>IF($D$280="Y/T","Isi Sasaran",IF($E$280=0,0,IF(I281="Y",1,IF(I281="T",0,"Isi Dulu"))))</f>
        <v>Isi Sasaran</v>
      </c>
      <c r="K281" s="592" t="s">
        <v>26</v>
      </c>
      <c r="L281" s="593" t="str">
        <f>IF($D$280="Y/T","Isi Sasaran",IF($E$280=0,0,IF(K281="Y",1,IF(K281="T",0,"Isi Dulu"))))</f>
        <v>Isi Sasaran</v>
      </c>
      <c r="M281" s="849"/>
      <c r="N281" s="852"/>
      <c r="O281" s="517"/>
      <c r="P281" s="517"/>
      <c r="Q281" s="517"/>
      <c r="R281" s="517"/>
    </row>
    <row r="282" spans="2:18" s="527" customFormat="1" ht="15.75">
      <c r="B282" s="837"/>
      <c r="C282" s="840"/>
      <c r="D282" s="858"/>
      <c r="E282" s="855"/>
      <c r="F282" s="549">
        <v>3</v>
      </c>
      <c r="G282" s="550"/>
      <c r="H282" s="598" t="str">
        <f t="shared" si="5"/>
        <v>Belum Diisi</v>
      </c>
      <c r="I282" s="592" t="s">
        <v>26</v>
      </c>
      <c r="J282" s="593" t="str">
        <f>IF($D$280="Y/T","Isi Sasaran",IF($E$280=0,0,IF(I282="Y",1,IF(I282="T",0,"Isi Dulu"))))</f>
        <v>Isi Sasaran</v>
      </c>
      <c r="K282" s="592" t="s">
        <v>26</v>
      </c>
      <c r="L282" s="593" t="str">
        <f>IF($D$280="Y/T","Isi Sasaran",IF($E$280=0,0,IF(K282="Y",1,IF(K282="T",0,"Isi Dulu"))))</f>
        <v>Isi Sasaran</v>
      </c>
      <c r="M282" s="849"/>
      <c r="N282" s="852"/>
      <c r="O282" s="517"/>
      <c r="P282" s="517"/>
      <c r="Q282" s="517"/>
      <c r="R282" s="517"/>
    </row>
    <row r="283" spans="2:18" s="527" customFormat="1" ht="15.75">
      <c r="B283" s="837"/>
      <c r="C283" s="840"/>
      <c r="D283" s="858"/>
      <c r="E283" s="855"/>
      <c r="F283" s="549">
        <v>4</v>
      </c>
      <c r="G283" s="550"/>
      <c r="H283" s="598" t="str">
        <f t="shared" si="5"/>
        <v>Belum Diisi</v>
      </c>
      <c r="I283" s="592" t="s">
        <v>26</v>
      </c>
      <c r="J283" s="593" t="str">
        <f>IF($D$280="Y/T","Isi Sasaran",IF($E$280=0,0,IF(I283="Y",1,IF(I283="T",0,"Isi Dulu"))))</f>
        <v>Isi Sasaran</v>
      </c>
      <c r="K283" s="592" t="s">
        <v>26</v>
      </c>
      <c r="L283" s="593" t="str">
        <f>IF($D$280="Y/T","Isi Sasaran",IF($E$280=0,0,IF(K283="Y",1,IF(K283="T",0,"Isi Dulu"))))</f>
        <v>Isi Sasaran</v>
      </c>
      <c r="M283" s="849"/>
      <c r="N283" s="852"/>
      <c r="O283" s="517"/>
      <c r="P283" s="517"/>
      <c r="Q283" s="517"/>
      <c r="R283" s="517"/>
    </row>
    <row r="284" spans="2:18" s="527" customFormat="1" ht="15.75">
      <c r="B284" s="838"/>
      <c r="C284" s="841"/>
      <c r="D284" s="859"/>
      <c r="E284" s="856"/>
      <c r="F284" s="569">
        <v>5</v>
      </c>
      <c r="G284" s="570"/>
      <c r="H284" s="599" t="str">
        <f t="shared" si="5"/>
        <v>Belum Diisi</v>
      </c>
      <c r="I284" s="595" t="s">
        <v>26</v>
      </c>
      <c r="J284" s="596" t="str">
        <f>IF($D$280="Y/T","Isi Sasaran",IF($E$280=0,0,IF(I284="Y",1,IF(I284="T",0,"Isi Dulu"))))</f>
        <v>Isi Sasaran</v>
      </c>
      <c r="K284" s="595" t="s">
        <v>26</v>
      </c>
      <c r="L284" s="596" t="str">
        <f>IF($D$280="Y/T","Isi Sasaran",IF($E$280=0,0,IF(K284="Y",1,IF(K284="T",0,"Isi Dulu"))))</f>
        <v>Isi Sasaran</v>
      </c>
      <c r="M284" s="850"/>
      <c r="N284" s="853"/>
      <c r="O284" s="517"/>
      <c r="P284" s="517"/>
      <c r="Q284" s="517"/>
      <c r="R284" s="517"/>
    </row>
    <row r="285" spans="2:18" s="527" customFormat="1" ht="15.75">
      <c r="B285" s="836">
        <v>16</v>
      </c>
      <c r="C285" s="839"/>
      <c r="D285" s="857" t="s">
        <v>26</v>
      </c>
      <c r="E285" s="854" t="str">
        <f>IF(D285="Y",1,IF(D285="T",0,IF(D285="Y/T","Belum diisi","Error")))</f>
        <v>Belum diisi</v>
      </c>
      <c r="F285" s="528">
        <v>1</v>
      </c>
      <c r="G285" s="529"/>
      <c r="H285" s="600" t="str">
        <f t="shared" si="5"/>
        <v>Belum Diisi</v>
      </c>
      <c r="I285" s="590" t="s">
        <v>26</v>
      </c>
      <c r="J285" s="591" t="str">
        <f>IF($D$285="Y/T","Isi Sasaran",IF($E$285=0,0,IF(I285="Y",1,IF(I285="T",0,"Isi Dulu"))))</f>
        <v>Isi Sasaran</v>
      </c>
      <c r="K285" s="590" t="s">
        <v>26</v>
      </c>
      <c r="L285" s="591" t="str">
        <f>IF($D$285="Y/T","Isi Sasaran",IF($E$285=0,0,IF(K285="Y",1,IF(K285="T",0,"Isi Dulu"))))</f>
        <v>Isi Sasaran</v>
      </c>
      <c r="M285" s="848" t="s">
        <v>26</v>
      </c>
      <c r="N285" s="851" t="str">
        <f>IF(M285="Y",1,IF(M285="T",0,IF(M285="Y/T","Belum diisi","Error")))</f>
        <v>Belum diisi</v>
      </c>
      <c r="O285" s="517"/>
      <c r="P285" s="517"/>
      <c r="Q285" s="517"/>
      <c r="R285" s="517"/>
    </row>
    <row r="286" spans="2:18" s="527" customFormat="1" ht="15.75">
      <c r="B286" s="837"/>
      <c r="C286" s="840"/>
      <c r="D286" s="858"/>
      <c r="E286" s="855"/>
      <c r="F286" s="549">
        <v>2</v>
      </c>
      <c r="G286" s="550"/>
      <c r="H286" s="598" t="str">
        <f t="shared" si="5"/>
        <v>Belum Diisi</v>
      </c>
      <c r="I286" s="592" t="s">
        <v>26</v>
      </c>
      <c r="J286" s="593" t="str">
        <f>IF($D$285="Y/T","Isi Sasaran",IF($E$285=0,0,IF(I286="Y",1,IF(I286="T",0,"Isi Dulu"))))</f>
        <v>Isi Sasaran</v>
      </c>
      <c r="K286" s="592" t="s">
        <v>26</v>
      </c>
      <c r="L286" s="593" t="str">
        <f>IF($D$285="Y/T","Isi Sasaran",IF($E$285=0,0,IF(K286="Y",1,IF(K286="T",0,"Isi Dulu"))))</f>
        <v>Isi Sasaran</v>
      </c>
      <c r="M286" s="849"/>
      <c r="N286" s="852"/>
      <c r="O286" s="517"/>
      <c r="P286" s="517"/>
      <c r="Q286" s="517"/>
      <c r="R286" s="517"/>
    </row>
    <row r="287" spans="2:18" s="527" customFormat="1" ht="15.75">
      <c r="B287" s="837"/>
      <c r="C287" s="840"/>
      <c r="D287" s="858"/>
      <c r="E287" s="855"/>
      <c r="F287" s="549">
        <v>3</v>
      </c>
      <c r="G287" s="550"/>
      <c r="H287" s="598" t="str">
        <f t="shared" si="5"/>
        <v>Belum Diisi</v>
      </c>
      <c r="I287" s="592" t="s">
        <v>26</v>
      </c>
      <c r="J287" s="593" t="str">
        <f>IF($D$285="Y/T","Isi Sasaran",IF($E$285=0,0,IF(I287="Y",1,IF(I287="T",0,"Isi Dulu"))))</f>
        <v>Isi Sasaran</v>
      </c>
      <c r="K287" s="592" t="s">
        <v>26</v>
      </c>
      <c r="L287" s="593" t="str">
        <f>IF($D$285="Y/T","Isi Sasaran",IF($E$285=0,0,IF(K287="Y",1,IF(K287="T",0,"Isi Dulu"))))</f>
        <v>Isi Sasaran</v>
      </c>
      <c r="M287" s="849"/>
      <c r="N287" s="852"/>
      <c r="O287" s="517"/>
      <c r="P287" s="517"/>
      <c r="Q287" s="517"/>
      <c r="R287" s="517"/>
    </row>
    <row r="288" spans="2:18" s="527" customFormat="1" ht="15.75">
      <c r="B288" s="837"/>
      <c r="C288" s="840"/>
      <c r="D288" s="858"/>
      <c r="E288" s="855"/>
      <c r="F288" s="549">
        <v>4</v>
      </c>
      <c r="G288" s="550"/>
      <c r="H288" s="598" t="str">
        <f t="shared" si="5"/>
        <v>Belum Diisi</v>
      </c>
      <c r="I288" s="592" t="s">
        <v>26</v>
      </c>
      <c r="J288" s="593" t="str">
        <f>IF($D$285="Y/T","Isi Sasaran",IF($E$285=0,0,IF(I288="Y",1,IF(I288="T",0,"Isi Dulu"))))</f>
        <v>Isi Sasaran</v>
      </c>
      <c r="K288" s="592" t="s">
        <v>26</v>
      </c>
      <c r="L288" s="593" t="str">
        <f>IF($D$285="Y/T","Isi Sasaran",IF($E$285=0,0,IF(K288="Y",1,IF(K288="T",0,"Isi Dulu"))))</f>
        <v>Isi Sasaran</v>
      </c>
      <c r="M288" s="849"/>
      <c r="N288" s="852"/>
      <c r="O288" s="517"/>
      <c r="P288" s="517"/>
      <c r="Q288" s="517"/>
      <c r="R288" s="517"/>
    </row>
    <row r="289" spans="2:18" s="527" customFormat="1" ht="15.75">
      <c r="B289" s="838"/>
      <c r="C289" s="841"/>
      <c r="D289" s="859"/>
      <c r="E289" s="856"/>
      <c r="F289" s="569">
        <v>5</v>
      </c>
      <c r="G289" s="570"/>
      <c r="H289" s="599" t="str">
        <f t="shared" si="5"/>
        <v>Belum Diisi</v>
      </c>
      <c r="I289" s="595" t="s">
        <v>26</v>
      </c>
      <c r="J289" s="596" t="str">
        <f>IF($D$285="Y/T","Isi Sasaran",IF($E$285=0,0,IF(I289="Y",1,IF(I289="T",0,"Isi Dulu"))))</f>
        <v>Isi Sasaran</v>
      </c>
      <c r="K289" s="595" t="s">
        <v>26</v>
      </c>
      <c r="L289" s="596" t="str">
        <f>IF($D$285="Y/T","Isi Sasaran",IF($E$285=0,0,IF(K289="Y",1,IF(K289="T",0,"Isi Dulu"))))</f>
        <v>Isi Sasaran</v>
      </c>
      <c r="M289" s="850"/>
      <c r="N289" s="853"/>
      <c r="O289" s="517"/>
      <c r="P289" s="517"/>
      <c r="Q289" s="517"/>
      <c r="R289" s="517"/>
    </row>
    <row r="290" spans="2:18" s="527" customFormat="1" ht="15.75">
      <c r="B290" s="836">
        <v>17</v>
      </c>
      <c r="C290" s="839"/>
      <c r="D290" s="857" t="s">
        <v>26</v>
      </c>
      <c r="E290" s="854" t="str">
        <f>IF(D290="Y",1,IF(D290="T",0,IF(D290="Y/T","Belum diisi","Error")))</f>
        <v>Belum diisi</v>
      </c>
      <c r="F290" s="528">
        <v>1</v>
      </c>
      <c r="G290" s="529"/>
      <c r="H290" s="600" t="str">
        <f t="shared" si="5"/>
        <v>Belum Diisi</v>
      </c>
      <c r="I290" s="590" t="s">
        <v>26</v>
      </c>
      <c r="J290" s="591" t="str">
        <f>IF($D$290="Y/T","Isi Sasaran",IF($E$290=0,0,IF(I290="Y",1,IF(I290="T",0,"Isi Dulu"))))</f>
        <v>Isi Sasaran</v>
      </c>
      <c r="K290" s="590" t="s">
        <v>26</v>
      </c>
      <c r="L290" s="591" t="str">
        <f>IF($D$290="Y/T","Isi Sasaran",IF($E$290=0,0,IF(K290="Y",1,IF(K290="T",0,"Isi Dulu"))))</f>
        <v>Isi Sasaran</v>
      </c>
      <c r="M290" s="848" t="s">
        <v>26</v>
      </c>
      <c r="N290" s="851" t="str">
        <f>IF(M290="Y",1,IF(M290="T",0,IF(M290="Y/T","Belum diisi","Error")))</f>
        <v>Belum diisi</v>
      </c>
      <c r="O290" s="517"/>
      <c r="P290" s="517"/>
      <c r="Q290" s="517"/>
      <c r="R290" s="517"/>
    </row>
    <row r="291" spans="2:18" s="527" customFormat="1" ht="15.75">
      <c r="B291" s="837"/>
      <c r="C291" s="840"/>
      <c r="D291" s="858"/>
      <c r="E291" s="855"/>
      <c r="F291" s="549">
        <v>2</v>
      </c>
      <c r="G291" s="550"/>
      <c r="H291" s="598" t="str">
        <f t="shared" si="5"/>
        <v>Belum Diisi</v>
      </c>
      <c r="I291" s="592" t="s">
        <v>26</v>
      </c>
      <c r="J291" s="593" t="str">
        <f>IF($D$290="Y/T","Isi Sasaran",IF($E$290=0,0,IF(I291="Y",1,IF(I291="T",0,"Isi Dulu"))))</f>
        <v>Isi Sasaran</v>
      </c>
      <c r="K291" s="592" t="s">
        <v>26</v>
      </c>
      <c r="L291" s="593" t="str">
        <f>IF($D$290="Y/T","Isi Sasaran",IF($E$290=0,0,IF(K291="Y",1,IF(K291="T",0,"Isi Dulu"))))</f>
        <v>Isi Sasaran</v>
      </c>
      <c r="M291" s="849"/>
      <c r="N291" s="852"/>
      <c r="O291" s="517"/>
      <c r="P291" s="517"/>
      <c r="Q291" s="517"/>
      <c r="R291" s="517"/>
    </row>
    <row r="292" spans="2:18" s="527" customFormat="1" ht="15.75">
      <c r="B292" s="837"/>
      <c r="C292" s="840"/>
      <c r="D292" s="858"/>
      <c r="E292" s="855"/>
      <c r="F292" s="549">
        <v>3</v>
      </c>
      <c r="G292" s="550"/>
      <c r="H292" s="598" t="str">
        <f t="shared" si="5"/>
        <v>Belum Diisi</v>
      </c>
      <c r="I292" s="592" t="s">
        <v>26</v>
      </c>
      <c r="J292" s="593" t="str">
        <f>IF($D$290="Y/T","Isi Sasaran",IF($E$290=0,0,IF(I292="Y",1,IF(I292="T",0,"Isi Dulu"))))</f>
        <v>Isi Sasaran</v>
      </c>
      <c r="K292" s="592" t="s">
        <v>26</v>
      </c>
      <c r="L292" s="593" t="str">
        <f>IF($D$290="Y/T","Isi Sasaran",IF($E$290=0,0,IF(K292="Y",1,IF(K292="T",0,"Isi Dulu"))))</f>
        <v>Isi Sasaran</v>
      </c>
      <c r="M292" s="849"/>
      <c r="N292" s="852"/>
      <c r="O292" s="517"/>
      <c r="P292" s="517"/>
      <c r="Q292" s="517"/>
      <c r="R292" s="517"/>
    </row>
    <row r="293" spans="2:18" s="527" customFormat="1" ht="15.75">
      <c r="B293" s="837"/>
      <c r="C293" s="840"/>
      <c r="D293" s="858"/>
      <c r="E293" s="855"/>
      <c r="F293" s="549">
        <v>4</v>
      </c>
      <c r="G293" s="550"/>
      <c r="H293" s="598" t="str">
        <f t="shared" si="5"/>
        <v>Belum Diisi</v>
      </c>
      <c r="I293" s="592" t="s">
        <v>26</v>
      </c>
      <c r="J293" s="593" t="str">
        <f>IF($D$290="Y/T","Isi Sasaran",IF($E$290=0,0,IF(I293="Y",1,IF(I293="T",0,"Isi Dulu"))))</f>
        <v>Isi Sasaran</v>
      </c>
      <c r="K293" s="592" t="s">
        <v>26</v>
      </c>
      <c r="L293" s="593" t="str">
        <f>IF($D$290="Y/T","Isi Sasaran",IF($E$290=0,0,IF(K293="Y",1,IF(K293="T",0,"Isi Dulu"))))</f>
        <v>Isi Sasaran</v>
      </c>
      <c r="M293" s="849"/>
      <c r="N293" s="852"/>
      <c r="O293" s="517"/>
      <c r="P293" s="517"/>
      <c r="Q293" s="517"/>
      <c r="R293" s="517"/>
    </row>
    <row r="294" spans="2:18" s="527" customFormat="1" ht="15.75">
      <c r="B294" s="838"/>
      <c r="C294" s="841"/>
      <c r="D294" s="859"/>
      <c r="E294" s="856"/>
      <c r="F294" s="569">
        <v>5</v>
      </c>
      <c r="G294" s="570"/>
      <c r="H294" s="599" t="str">
        <f t="shared" si="5"/>
        <v>Belum Diisi</v>
      </c>
      <c r="I294" s="595" t="s">
        <v>26</v>
      </c>
      <c r="J294" s="596" t="str">
        <f>IF($D$290="Y/T","Isi Sasaran",IF($E$290=0,0,IF(I294="Y",1,IF(I294="T",0,"Isi Dulu"))))</f>
        <v>Isi Sasaran</v>
      </c>
      <c r="K294" s="595" t="s">
        <v>26</v>
      </c>
      <c r="L294" s="596" t="str">
        <f>IF($D$290="Y/T","Isi Sasaran",IF($E$290=0,0,IF(K294="Y",1,IF(K294="T",0,"Isi Dulu"))))</f>
        <v>Isi Sasaran</v>
      </c>
      <c r="M294" s="850"/>
      <c r="N294" s="853"/>
      <c r="O294" s="517"/>
      <c r="P294" s="517"/>
      <c r="Q294" s="517"/>
      <c r="R294" s="517"/>
    </row>
    <row r="295" spans="2:18" s="527" customFormat="1" ht="15.75">
      <c r="B295" s="836">
        <v>18</v>
      </c>
      <c r="C295" s="839"/>
      <c r="D295" s="857" t="s">
        <v>26</v>
      </c>
      <c r="E295" s="854" t="str">
        <f>IF(D295="Y",1,IF(D295="T",0,IF(D295="Y/T","Belum diisi","Error")))</f>
        <v>Belum diisi</v>
      </c>
      <c r="F295" s="528">
        <v>1</v>
      </c>
      <c r="G295" s="529"/>
      <c r="H295" s="600" t="str">
        <f t="shared" si="5"/>
        <v>Belum Diisi</v>
      </c>
      <c r="I295" s="590" t="s">
        <v>26</v>
      </c>
      <c r="J295" s="591" t="str">
        <f>IF($D$295="Y/T","Isi Sasaran",IF($E$295=0,0,IF(I295="Y",1,IF(I295="T",0,"Isi Dulu"))))</f>
        <v>Isi Sasaran</v>
      </c>
      <c r="K295" s="590" t="s">
        <v>26</v>
      </c>
      <c r="L295" s="591" t="str">
        <f>IF($D$295="Y/T","Isi Sasaran",IF($E$295=0,0,IF(K295="Y",1,IF(K295="T",0,"Isi Dulu"))))</f>
        <v>Isi Sasaran</v>
      </c>
      <c r="M295" s="848" t="s">
        <v>26</v>
      </c>
      <c r="N295" s="851" t="str">
        <f>IF(M295="Y",1,IF(M295="T",0,IF(M295="Y/T","Belum diisi","Error")))</f>
        <v>Belum diisi</v>
      </c>
      <c r="O295" s="517"/>
      <c r="P295" s="517"/>
      <c r="Q295" s="517"/>
      <c r="R295" s="517"/>
    </row>
    <row r="296" spans="2:18" s="527" customFormat="1" ht="15.75">
      <c r="B296" s="837"/>
      <c r="C296" s="840"/>
      <c r="D296" s="858"/>
      <c r="E296" s="855"/>
      <c r="F296" s="549">
        <v>2</v>
      </c>
      <c r="G296" s="550"/>
      <c r="H296" s="598" t="str">
        <f t="shared" si="5"/>
        <v>Belum Diisi</v>
      </c>
      <c r="I296" s="592" t="s">
        <v>26</v>
      </c>
      <c r="J296" s="593" t="str">
        <f>IF($D$295="Y/T","Isi Sasaran",IF($E$295=0,0,IF(I296="Y",1,IF(I296="T",0,"Isi Dulu"))))</f>
        <v>Isi Sasaran</v>
      </c>
      <c r="K296" s="592" t="s">
        <v>26</v>
      </c>
      <c r="L296" s="593" t="str">
        <f>IF($D$295="Y/T","Isi Sasaran",IF($E$295=0,0,IF(K296="Y",1,IF(K296="T",0,"Isi Dulu"))))</f>
        <v>Isi Sasaran</v>
      </c>
      <c r="M296" s="849"/>
      <c r="N296" s="852"/>
      <c r="O296" s="517"/>
      <c r="P296" s="517"/>
      <c r="Q296" s="517"/>
      <c r="R296" s="517"/>
    </row>
    <row r="297" spans="2:18" s="527" customFormat="1" ht="15.75">
      <c r="B297" s="837"/>
      <c r="C297" s="840"/>
      <c r="D297" s="858"/>
      <c r="E297" s="855"/>
      <c r="F297" s="549">
        <v>3</v>
      </c>
      <c r="G297" s="550"/>
      <c r="H297" s="598" t="str">
        <f t="shared" si="5"/>
        <v>Belum Diisi</v>
      </c>
      <c r="I297" s="592" t="s">
        <v>26</v>
      </c>
      <c r="J297" s="593" t="str">
        <f>IF($D$295="Y/T","Isi Sasaran",IF($E$295=0,0,IF(I297="Y",1,IF(I297="T",0,"Isi Dulu"))))</f>
        <v>Isi Sasaran</v>
      </c>
      <c r="K297" s="592" t="s">
        <v>26</v>
      </c>
      <c r="L297" s="593" t="str">
        <f>IF($D$295="Y/T","Isi Sasaran",IF($E$295=0,0,IF(K297="Y",1,IF(K297="T",0,"Isi Dulu"))))</f>
        <v>Isi Sasaran</v>
      </c>
      <c r="M297" s="849"/>
      <c r="N297" s="852"/>
      <c r="O297" s="517"/>
      <c r="P297" s="517"/>
      <c r="Q297" s="517"/>
      <c r="R297" s="517"/>
    </row>
    <row r="298" spans="2:18" s="527" customFormat="1" ht="15.75">
      <c r="B298" s="837"/>
      <c r="C298" s="840"/>
      <c r="D298" s="858"/>
      <c r="E298" s="855"/>
      <c r="F298" s="549">
        <v>4</v>
      </c>
      <c r="G298" s="550"/>
      <c r="H298" s="598" t="str">
        <f t="shared" si="5"/>
        <v>Belum Diisi</v>
      </c>
      <c r="I298" s="592" t="s">
        <v>26</v>
      </c>
      <c r="J298" s="593" t="str">
        <f>IF($D$295="Y/T","Isi Sasaran",IF($E$295=0,0,IF(I298="Y",1,IF(I298="T",0,"Isi Dulu"))))</f>
        <v>Isi Sasaran</v>
      </c>
      <c r="K298" s="592" t="s">
        <v>26</v>
      </c>
      <c r="L298" s="593" t="str">
        <f>IF($D$295="Y/T","Isi Sasaran",IF($E$295=0,0,IF(K298="Y",1,IF(K298="T",0,"Isi Dulu"))))</f>
        <v>Isi Sasaran</v>
      </c>
      <c r="M298" s="849"/>
      <c r="N298" s="852"/>
      <c r="O298" s="517"/>
      <c r="P298" s="517"/>
      <c r="Q298" s="517"/>
      <c r="R298" s="517"/>
    </row>
    <row r="299" spans="2:18" s="527" customFormat="1" ht="15.75">
      <c r="B299" s="838"/>
      <c r="C299" s="841"/>
      <c r="D299" s="859"/>
      <c r="E299" s="856"/>
      <c r="F299" s="569">
        <v>5</v>
      </c>
      <c r="G299" s="570"/>
      <c r="H299" s="599" t="str">
        <f t="shared" si="5"/>
        <v>Belum Diisi</v>
      </c>
      <c r="I299" s="595" t="s">
        <v>26</v>
      </c>
      <c r="J299" s="596" t="str">
        <f>IF($D$295="Y/T","Isi Sasaran",IF($E$295=0,0,IF(I299="Y",1,IF(I299="T",0,"Isi Dulu"))))</f>
        <v>Isi Sasaran</v>
      </c>
      <c r="K299" s="595" t="s">
        <v>26</v>
      </c>
      <c r="L299" s="596" t="str">
        <f>IF($D$295="Y/T","Isi Sasaran",IF($E$295=0,0,IF(K299="Y",1,IF(K299="T",0,"Isi Dulu"))))</f>
        <v>Isi Sasaran</v>
      </c>
      <c r="M299" s="850"/>
      <c r="N299" s="853"/>
      <c r="O299" s="517"/>
      <c r="P299" s="517"/>
      <c r="Q299" s="517"/>
      <c r="R299" s="517"/>
    </row>
    <row r="300" spans="2:18" s="527" customFormat="1" ht="15.75">
      <c r="B300" s="836">
        <v>19</v>
      </c>
      <c r="C300" s="839"/>
      <c r="D300" s="857" t="s">
        <v>26</v>
      </c>
      <c r="E300" s="854" t="str">
        <f>IF(D300="Y",1,IF(D300="T",0,IF(D300="Y/T","Belum diisi","Error")))</f>
        <v>Belum diisi</v>
      </c>
      <c r="F300" s="528">
        <v>1</v>
      </c>
      <c r="G300" s="529"/>
      <c r="H300" s="600" t="str">
        <f t="shared" si="5"/>
        <v>Belum Diisi</v>
      </c>
      <c r="I300" s="590" t="s">
        <v>26</v>
      </c>
      <c r="J300" s="591" t="str">
        <f>IF($D$300="Y/T","Isi Sasaran",IF($E$300=0,0,IF(I300="Y",1,IF(I300="T",0,"Isi Dulu"))))</f>
        <v>Isi Sasaran</v>
      </c>
      <c r="K300" s="590" t="s">
        <v>26</v>
      </c>
      <c r="L300" s="591" t="str">
        <f>IF($D$300="Y/T","Isi Sasaran",IF($E$300=0,0,IF(K300="Y",1,IF(K300="T",0,"Isi Dulu"))))</f>
        <v>Isi Sasaran</v>
      </c>
      <c r="M300" s="848" t="s">
        <v>26</v>
      </c>
      <c r="N300" s="851" t="str">
        <f>IF(M300="Y",1,IF(M300="T",0,IF(M300="Y/T","Belum diisi","Error")))</f>
        <v>Belum diisi</v>
      </c>
      <c r="O300" s="517"/>
      <c r="P300" s="517"/>
      <c r="Q300" s="517"/>
      <c r="R300" s="517"/>
    </row>
    <row r="301" spans="2:18" s="527" customFormat="1" ht="15.75">
      <c r="B301" s="837"/>
      <c r="C301" s="840"/>
      <c r="D301" s="858"/>
      <c r="E301" s="855"/>
      <c r="F301" s="549">
        <v>2</v>
      </c>
      <c r="G301" s="550"/>
      <c r="H301" s="598" t="str">
        <f t="shared" si="5"/>
        <v>Belum Diisi</v>
      </c>
      <c r="I301" s="592" t="s">
        <v>26</v>
      </c>
      <c r="J301" s="593" t="str">
        <f>IF($D$300="Y/T","Isi Sasaran",IF($E$300=0,0,IF(I301="Y",1,IF(I301="T",0,"Isi Dulu"))))</f>
        <v>Isi Sasaran</v>
      </c>
      <c r="K301" s="592" t="s">
        <v>26</v>
      </c>
      <c r="L301" s="593" t="str">
        <f>IF($D$300="Y/T","Isi Sasaran",IF($E$300=0,0,IF(K301="Y",1,IF(K301="T",0,"Isi Dulu"))))</f>
        <v>Isi Sasaran</v>
      </c>
      <c r="M301" s="849"/>
      <c r="N301" s="852"/>
      <c r="O301" s="517"/>
      <c r="P301" s="517"/>
      <c r="Q301" s="517"/>
      <c r="R301" s="517"/>
    </row>
    <row r="302" spans="2:18" s="527" customFormat="1" ht="15.75">
      <c r="B302" s="837"/>
      <c r="C302" s="840"/>
      <c r="D302" s="858"/>
      <c r="E302" s="855"/>
      <c r="F302" s="549">
        <v>3</v>
      </c>
      <c r="G302" s="550"/>
      <c r="H302" s="598" t="str">
        <f t="shared" si="5"/>
        <v>Belum Diisi</v>
      </c>
      <c r="I302" s="592" t="s">
        <v>26</v>
      </c>
      <c r="J302" s="593" t="str">
        <f>IF($D$300="Y/T","Isi Sasaran",IF($E$300=0,0,IF(I302="Y",1,IF(I302="T",0,"Isi Dulu"))))</f>
        <v>Isi Sasaran</v>
      </c>
      <c r="K302" s="592" t="s">
        <v>26</v>
      </c>
      <c r="L302" s="593" t="str">
        <f>IF($D$300="Y/T","Isi Sasaran",IF($E$300=0,0,IF(K302="Y",1,IF(K302="T",0,"Isi Dulu"))))</f>
        <v>Isi Sasaran</v>
      </c>
      <c r="M302" s="849"/>
      <c r="N302" s="852"/>
      <c r="O302" s="517"/>
      <c r="P302" s="517"/>
      <c r="Q302" s="517"/>
      <c r="R302" s="517"/>
    </row>
    <row r="303" spans="2:18" s="527" customFormat="1" ht="15.75">
      <c r="B303" s="837"/>
      <c r="C303" s="840"/>
      <c r="D303" s="858"/>
      <c r="E303" s="855"/>
      <c r="F303" s="549">
        <v>4</v>
      </c>
      <c r="G303" s="550"/>
      <c r="H303" s="598" t="str">
        <f t="shared" si="5"/>
        <v>Belum Diisi</v>
      </c>
      <c r="I303" s="592" t="s">
        <v>26</v>
      </c>
      <c r="J303" s="593" t="str">
        <f>IF($D$300="Y/T","Isi Sasaran",IF($E$300=0,0,IF(I303="Y",1,IF(I303="T",0,"Isi Dulu"))))</f>
        <v>Isi Sasaran</v>
      </c>
      <c r="K303" s="592" t="s">
        <v>26</v>
      </c>
      <c r="L303" s="593" t="str">
        <f>IF($D$300="Y/T","Isi Sasaran",IF($E$300=0,0,IF(K303="Y",1,IF(K303="T",0,"Isi Dulu"))))</f>
        <v>Isi Sasaran</v>
      </c>
      <c r="M303" s="849"/>
      <c r="N303" s="852"/>
      <c r="O303" s="517"/>
      <c r="P303" s="517"/>
      <c r="Q303" s="517"/>
      <c r="R303" s="517"/>
    </row>
    <row r="304" spans="2:18" s="527" customFormat="1" ht="15.75">
      <c r="B304" s="838"/>
      <c r="C304" s="841"/>
      <c r="D304" s="859"/>
      <c r="E304" s="856"/>
      <c r="F304" s="569">
        <v>5</v>
      </c>
      <c r="G304" s="570"/>
      <c r="H304" s="599" t="str">
        <f t="shared" si="5"/>
        <v>Belum Diisi</v>
      </c>
      <c r="I304" s="595" t="s">
        <v>26</v>
      </c>
      <c r="J304" s="596" t="str">
        <f>IF($D$300="Y/T","Isi Sasaran",IF($E$300=0,0,IF(I304="Y",1,IF(I304="T",0,"Isi Dulu"))))</f>
        <v>Isi Sasaran</v>
      </c>
      <c r="K304" s="595" t="s">
        <v>26</v>
      </c>
      <c r="L304" s="596" t="str">
        <f>IF($D$300="Y/T","Isi Sasaran",IF($E$300=0,0,IF(K304="Y",1,IF(K304="T",0,"Isi Dulu"))))</f>
        <v>Isi Sasaran</v>
      </c>
      <c r="M304" s="850"/>
      <c r="N304" s="853"/>
      <c r="O304" s="517"/>
      <c r="P304" s="517"/>
      <c r="Q304" s="517"/>
      <c r="R304" s="517"/>
    </row>
    <row r="305" spans="2:18" s="527" customFormat="1" ht="15.75">
      <c r="B305" s="836">
        <v>20</v>
      </c>
      <c r="C305" s="839"/>
      <c r="D305" s="857" t="s">
        <v>26</v>
      </c>
      <c r="E305" s="854" t="str">
        <f>IF(D305="Y",1,IF(D305="T",0,IF(D305="Y/T","Belum diisi","Error")))</f>
        <v>Belum diisi</v>
      </c>
      <c r="F305" s="528">
        <v>1</v>
      </c>
      <c r="G305" s="529"/>
      <c r="H305" s="600" t="str">
        <f t="shared" si="5"/>
        <v>Belum Diisi</v>
      </c>
      <c r="I305" s="590" t="s">
        <v>26</v>
      </c>
      <c r="J305" s="591" t="str">
        <f>IF($D$305="Y/T","Isi Sasaran",IF($E$305=0,0,IF(I305="Y",1,IF(I305="T",0,"Isi Dulu"))))</f>
        <v>Isi Sasaran</v>
      </c>
      <c r="K305" s="590" t="s">
        <v>26</v>
      </c>
      <c r="L305" s="591" t="str">
        <f>IF($D$305="Y/T","Isi Sasaran",IF($E$305=0,0,IF(K305="Y",1,IF(K305="T",0,"Isi Dulu"))))</f>
        <v>Isi Sasaran</v>
      </c>
      <c r="M305" s="848" t="s">
        <v>26</v>
      </c>
      <c r="N305" s="851" t="str">
        <f>IF(M305="Y",1,IF(M305="T",0,IF(M305="Y/T","Belum diisi","Error")))</f>
        <v>Belum diisi</v>
      </c>
      <c r="O305" s="517"/>
      <c r="P305" s="517"/>
      <c r="Q305" s="517"/>
      <c r="R305" s="517"/>
    </row>
    <row r="306" spans="2:18" s="527" customFormat="1" ht="15.75">
      <c r="B306" s="837"/>
      <c r="C306" s="840"/>
      <c r="D306" s="858"/>
      <c r="E306" s="855"/>
      <c r="F306" s="549">
        <v>2</v>
      </c>
      <c r="G306" s="550"/>
      <c r="H306" s="598" t="str">
        <f t="shared" si="5"/>
        <v>Belum Diisi</v>
      </c>
      <c r="I306" s="592" t="s">
        <v>26</v>
      </c>
      <c r="J306" s="593" t="str">
        <f>IF($D$305="Y/T","Isi Sasaran",IF($E$305=0,0,IF(I306="Y",1,IF(I306="T",0,"Isi Dulu"))))</f>
        <v>Isi Sasaran</v>
      </c>
      <c r="K306" s="592" t="s">
        <v>26</v>
      </c>
      <c r="L306" s="593" t="str">
        <f>IF($D$305="Y/T","Isi Sasaran",IF($E$305=0,0,IF(K306="Y",1,IF(K306="T",0,"Isi Dulu"))))</f>
        <v>Isi Sasaran</v>
      </c>
      <c r="M306" s="849"/>
      <c r="N306" s="852"/>
      <c r="O306" s="517"/>
      <c r="P306" s="517"/>
      <c r="Q306" s="517"/>
      <c r="R306" s="517"/>
    </row>
    <row r="307" spans="2:18" s="527" customFormat="1" ht="15.75">
      <c r="B307" s="837"/>
      <c r="C307" s="840"/>
      <c r="D307" s="858"/>
      <c r="E307" s="855"/>
      <c r="F307" s="549">
        <v>3</v>
      </c>
      <c r="G307" s="550"/>
      <c r="H307" s="598" t="str">
        <f t="shared" si="5"/>
        <v>Belum Diisi</v>
      </c>
      <c r="I307" s="592" t="s">
        <v>26</v>
      </c>
      <c r="J307" s="593" t="str">
        <f>IF($D$305="Y/T","Isi Sasaran",IF($E$305=0,0,IF(I307="Y",1,IF(I307="T",0,"Isi Dulu"))))</f>
        <v>Isi Sasaran</v>
      </c>
      <c r="K307" s="592" t="s">
        <v>26</v>
      </c>
      <c r="L307" s="593" t="str">
        <f>IF($D$305="Y/T","Isi Sasaran",IF($E$305=0,0,IF(K307="Y",1,IF(K307="T",0,"Isi Dulu"))))</f>
        <v>Isi Sasaran</v>
      </c>
      <c r="M307" s="849"/>
      <c r="N307" s="852"/>
      <c r="O307" s="517"/>
      <c r="P307" s="517"/>
      <c r="Q307" s="517"/>
      <c r="R307" s="517"/>
    </row>
    <row r="308" spans="2:18" s="527" customFormat="1" ht="15.75">
      <c r="B308" s="837"/>
      <c r="C308" s="840"/>
      <c r="D308" s="858"/>
      <c r="E308" s="855"/>
      <c r="F308" s="549">
        <v>4</v>
      </c>
      <c r="G308" s="550"/>
      <c r="H308" s="598" t="str">
        <f t="shared" si="5"/>
        <v>Belum Diisi</v>
      </c>
      <c r="I308" s="592" t="s">
        <v>26</v>
      </c>
      <c r="J308" s="593" t="str">
        <f>IF($D$305="Y/T","Isi Sasaran",IF($E$305=0,0,IF(I308="Y",1,IF(I308="T",0,"Isi Dulu"))))</f>
        <v>Isi Sasaran</v>
      </c>
      <c r="K308" s="592" t="s">
        <v>26</v>
      </c>
      <c r="L308" s="593" t="str">
        <f>IF($D$305="Y/T","Isi Sasaran",IF($E$305=0,0,IF(K308="Y",1,IF(K308="T",0,"Isi Dulu"))))</f>
        <v>Isi Sasaran</v>
      </c>
      <c r="M308" s="849"/>
      <c r="N308" s="852"/>
      <c r="O308" s="517"/>
      <c r="P308" s="517"/>
      <c r="Q308" s="517"/>
      <c r="R308" s="517"/>
    </row>
    <row r="309" spans="2:18" s="527" customFormat="1" ht="15.75">
      <c r="B309" s="838"/>
      <c r="C309" s="841"/>
      <c r="D309" s="859"/>
      <c r="E309" s="856"/>
      <c r="F309" s="569">
        <v>5</v>
      </c>
      <c r="G309" s="570"/>
      <c r="H309" s="599" t="str">
        <f t="shared" si="5"/>
        <v>Belum Diisi</v>
      </c>
      <c r="I309" s="595" t="s">
        <v>26</v>
      </c>
      <c r="J309" s="596" t="str">
        <f>IF($D$305="Y/T","Isi Sasaran",IF($E$305=0,0,IF(I309="Y",1,IF(I309="T",0,"Isi Dulu"))))</f>
        <v>Isi Sasaran</v>
      </c>
      <c r="K309" s="595" t="s">
        <v>26</v>
      </c>
      <c r="L309" s="596" t="str">
        <f>IF($D$305="Y/T","Isi Sasaran",IF($E$305=0,0,IF(K309="Y",1,IF(K309="T",0,"Isi Dulu"))))</f>
        <v>Isi Sasaran</v>
      </c>
      <c r="M309" s="850"/>
      <c r="N309" s="853"/>
      <c r="O309" s="517"/>
      <c r="P309" s="517"/>
      <c r="Q309" s="517"/>
      <c r="R309" s="517"/>
    </row>
    <row r="310" spans="2:18" ht="15.75">
      <c r="B310" s="580"/>
      <c r="C310" s="581"/>
      <c r="D310" s="582"/>
      <c r="E310" s="602" t="e">
        <f>AVERAGE(E210:E309)</f>
        <v>#DIV/0!</v>
      </c>
      <c r="F310" s="583"/>
      <c r="G310" s="583"/>
      <c r="H310" s="602" t="e">
        <f>(IF($D210="Y/T",0,AVERAGE(H210:H214))+IF($D215="Y/T",0,AVERAGE(H215:H219))+IF($D220="Y/T",0,AVERAGE(H220:H224))+IF($D225="Y/T",0,AVERAGE(H225:H229))+IF($D230="Y/T",0,AVERAGE(H230:H234))+IF($D235="Y/T",0,AVERAGE(H235:H239))+IF($D240="Y/T",0,AVERAGE(H240:H244))+IF($D245="Y/T",0,AVERAGE(H245:H249))+IF($D250="Y/T",0,AVERAGE(H250:H254))+IF($D255="Y/T",0,AVERAGE(H255:H259))+IF($D260="Y/T",0,AVERAGE(H260:H264))+IF($D265="Y/T",0,AVERAGE(H265:H269))+IF($D270="Y/T",0,AVERAGE(H270:H274))+IF($D275="Y/T",0,AVERAGE(H275:H279))+IF($D280="Y/T",0,AVERAGE(H280:H284))+IF($D285="Y/T",0,AVERAGE(H285:H289))+IF($D290="Y/T",0,AVERAGE(H290:H294))+IF($D295="Y/T",0,AVERAGE(H295:H299))+IF($D300="Y/T",0,AVERAGE(H300:H304))+IF($D305="Y/T",0,AVERAGE(H305:H309)))/(COUNTIF($D210:$D309,"Y")+COUNTIF($D210:$D309,"T"))</f>
        <v>#DIV/0!</v>
      </c>
      <c r="I310" s="582"/>
      <c r="J310" s="602" t="e">
        <f>(IF($D210="Y/T",0,AVERAGE(J210:J214))+IF($D215="Y/T",0,AVERAGE(J215:J219))+IF($D220="Y/T",0,AVERAGE(J220:J224))+IF($D225="Y/T",0,AVERAGE(J225:J229))+IF($D230="Y/T",0,AVERAGE(J230:J234))+IF($D235="Y/T",0,AVERAGE(J235:J239))+IF($D240="Y/T",0,AVERAGE(J240:J244))+IF($D245="Y/T",0,AVERAGE(J245:J249))+IF($D250="Y/T",0,AVERAGE(J250:J254))+IF($D255="Y/T",0,AVERAGE(J255:J259))+IF($D260="Y/T",0,AVERAGE(J260:J264))+IF($D265="Y/T",0,AVERAGE(J265:J269))+IF($D270="Y/T",0,AVERAGE(J270:J274))+IF($D275="Y/T",0,AVERAGE(J275:J279))+IF($D280="Y/T",0,AVERAGE(J280:J284))+IF($D285="Y/T",0,AVERAGE(J285:J289))+IF($D290="Y/T",0,AVERAGE(J290:J294))+IF($D295="Y/T",0,AVERAGE(J295:J299))+IF($D300="Y/T",0,AVERAGE(J300:J304))+IF($D305="Y/T",0,AVERAGE(J305:J309)))/(COUNTIF($D210:$D309,"Y")+COUNTIF($D210:$D309,"T"))</f>
        <v>#DIV/0!</v>
      </c>
      <c r="K310" s="582"/>
      <c r="L310" s="602" t="e">
        <f>(IF($D210="Y/T",0,AVERAGE(L210:L214))+IF($D215="Y/T",0,AVERAGE(L215:L219))+IF($D220="Y/T",0,AVERAGE(L220:L224))+IF($D225="Y/T",0,AVERAGE(L225:L229))+IF($D230="Y/T",0,AVERAGE(L230:L234))+IF($D235="Y/T",0,AVERAGE(L235:L239))+IF($D240="Y/T",0,AVERAGE(L240:L244))+IF($D245="Y/T",0,AVERAGE(L245:L249))+IF($D250="Y/T",0,AVERAGE(L250:L254))+IF($D255="Y/T",0,AVERAGE(L255:L259))+IF($D260="Y/T",0,AVERAGE(L260:L264))+IF($D265="Y/T",0,AVERAGE(L265:L269))+IF($D270="Y/T",0,AVERAGE(L270:L274))+IF($D275="Y/T",0,AVERAGE(L275:L279))+IF($D280="Y/T",0,AVERAGE(L280:L284))+IF($D285="Y/T",0,AVERAGE(L285:L289))+IF($D290="Y/T",0,AVERAGE(L290:L294))+IF($D295="Y/T",0,AVERAGE(L295:L299))+IF($D300="Y/T",0,AVERAGE(L300:L304))+IF($D305="Y/T",0,AVERAGE(L305:L309)))/(COUNTIF($D210:$D309,"Y")+COUNTIF($D210:$D309,"T"))</f>
        <v>#DIV/0!</v>
      </c>
      <c r="M310" s="606"/>
      <c r="N310" s="602" t="e">
        <f>AVERAGE(N210:N309)</f>
        <v>#DIV/0!</v>
      </c>
    </row>
    <row r="311" spans="2:18" ht="15.75">
      <c r="B311" s="865" t="s">
        <v>434</v>
      </c>
      <c r="C311" s="865"/>
      <c r="D311" s="865"/>
      <c r="E311" s="865"/>
      <c r="F311" s="865"/>
      <c r="G311" s="865"/>
      <c r="H311" s="865"/>
      <c r="I311" s="865"/>
      <c r="J311" s="865"/>
      <c r="K311" s="865"/>
      <c r="L311" s="865"/>
      <c r="M311" s="865"/>
      <c r="N311" s="866"/>
    </row>
    <row r="312" spans="2:18" ht="15.75">
      <c r="B312" s="836">
        <v>1</v>
      </c>
      <c r="C312" s="839"/>
      <c r="D312" s="857" t="s">
        <v>26</v>
      </c>
      <c r="E312" s="854" t="str">
        <f>IF(D312="Y",1,IF(D312="T",0,IF(D312="Y/T","Belum diisi","Error")))</f>
        <v>Belum diisi</v>
      </c>
      <c r="F312" s="528">
        <v>1</v>
      </c>
      <c r="G312" s="529"/>
      <c r="H312" s="589" t="str">
        <f t="shared" ref="H312:H375" si="6">IF(OR(J312="Isi Dulu",L312="Isi Dulu",J312="Isi Sasaran",L312="Isi Sasaran"),"Belum Diisi",IF(SUM(J312,L312)=2,1,IF(SUM(J312,L312)=1,0,IF(SUM(J312,L312)=0,0,"Error"))))</f>
        <v>Belum Diisi</v>
      </c>
      <c r="I312" s="590" t="s">
        <v>26</v>
      </c>
      <c r="J312" s="591" t="str">
        <f>IF($D$312="Y/T","Isi Sasaran",IF($E$312=0,0,IF(I312="Y",1,IF(I312="T",0,"Isi Dulu"))))</f>
        <v>Isi Sasaran</v>
      </c>
      <c r="K312" s="590" t="s">
        <v>26</v>
      </c>
      <c r="L312" s="591" t="str">
        <f>IF($D$312="Y/T","Isi Sasaran",IF($E$312=0,0,IF(K312="Y",1,IF(K312="T",0,"Isi Dulu"))))</f>
        <v>Isi Sasaran</v>
      </c>
      <c r="M312" s="848" t="s">
        <v>26</v>
      </c>
      <c r="N312" s="851" t="str">
        <f>IF(M312="Y",1,IF(M312="T",0,IF(M312="Y/T","Belum diisi","Error")))</f>
        <v>Belum diisi</v>
      </c>
    </row>
    <row r="313" spans="2:18" ht="15.75">
      <c r="B313" s="837"/>
      <c r="C313" s="840"/>
      <c r="D313" s="858"/>
      <c r="E313" s="855"/>
      <c r="F313" s="549">
        <v>2</v>
      </c>
      <c r="G313" s="550"/>
      <c r="H313" s="589" t="str">
        <f t="shared" si="6"/>
        <v>Belum Diisi</v>
      </c>
      <c r="I313" s="592" t="s">
        <v>26</v>
      </c>
      <c r="J313" s="593" t="str">
        <f>IF($D$312="Y/T","Isi Sasaran",IF($E$312=0,0,IF(I313="Y",1,IF(I313="T",0,"Isi Dulu"))))</f>
        <v>Isi Sasaran</v>
      </c>
      <c r="K313" s="592" t="s">
        <v>26</v>
      </c>
      <c r="L313" s="593" t="str">
        <f>IF($D$312="Y/T","Isi Sasaran",IF($E$312=0,0,IF(K313="Y",1,IF(K313="T",0,"Isi Dulu"))))</f>
        <v>Isi Sasaran</v>
      </c>
      <c r="M313" s="849"/>
      <c r="N313" s="852"/>
    </row>
    <row r="314" spans="2:18" ht="15.75">
      <c r="B314" s="837"/>
      <c r="C314" s="840"/>
      <c r="D314" s="858"/>
      <c r="E314" s="855"/>
      <c r="F314" s="549">
        <v>3</v>
      </c>
      <c r="G314" s="550"/>
      <c r="H314" s="589" t="str">
        <f t="shared" si="6"/>
        <v>Belum Diisi</v>
      </c>
      <c r="I314" s="592" t="s">
        <v>26</v>
      </c>
      <c r="J314" s="593" t="str">
        <f>IF($D$312="Y/T","Isi Sasaran",IF($E$312=0,0,IF(I314="Y",1,IF(I314="T",0,"Isi Dulu"))))</f>
        <v>Isi Sasaran</v>
      </c>
      <c r="K314" s="592" t="s">
        <v>26</v>
      </c>
      <c r="L314" s="593" t="str">
        <f>IF($D$312="Y/T","Isi Sasaran",IF($E$312=0,0,IF(K314="Y",1,IF(K314="T",0,"Isi Dulu"))))</f>
        <v>Isi Sasaran</v>
      </c>
      <c r="M314" s="849"/>
      <c r="N314" s="852"/>
    </row>
    <row r="315" spans="2:18" ht="15.75">
      <c r="B315" s="837"/>
      <c r="C315" s="840"/>
      <c r="D315" s="858"/>
      <c r="E315" s="855"/>
      <c r="F315" s="549">
        <v>4</v>
      </c>
      <c r="G315" s="550"/>
      <c r="H315" s="589" t="str">
        <f t="shared" si="6"/>
        <v>Belum Diisi</v>
      </c>
      <c r="I315" s="592" t="s">
        <v>26</v>
      </c>
      <c r="J315" s="593" t="str">
        <f>IF($D$312="Y/T","Isi Sasaran",IF($E$312=0,0,IF(I315="Y",1,IF(I315="T",0,"Isi Dulu"))))</f>
        <v>Isi Sasaran</v>
      </c>
      <c r="K315" s="592" t="s">
        <v>26</v>
      </c>
      <c r="L315" s="593" t="str">
        <f>IF($D$312="Y/T","Isi Sasaran",IF($E$312=0,0,IF(K315="Y",1,IF(K315="T",0,"Isi Dulu"))))</f>
        <v>Isi Sasaran</v>
      </c>
      <c r="M315" s="849"/>
      <c r="N315" s="852"/>
    </row>
    <row r="316" spans="2:18" ht="15.75">
      <c r="B316" s="838"/>
      <c r="C316" s="841"/>
      <c r="D316" s="859"/>
      <c r="E316" s="856"/>
      <c r="F316" s="569">
        <v>5</v>
      </c>
      <c r="G316" s="570"/>
      <c r="H316" s="594" t="str">
        <f t="shared" si="6"/>
        <v>Belum Diisi</v>
      </c>
      <c r="I316" s="595" t="s">
        <v>26</v>
      </c>
      <c r="J316" s="596" t="str">
        <f>IF($D$312="Y/T","Isi Sasaran",IF($E$312=0,0,IF(I316="Y",1,IF(I316="T",0,"Isi Dulu"))))</f>
        <v>Isi Sasaran</v>
      </c>
      <c r="K316" s="595" t="s">
        <v>26</v>
      </c>
      <c r="L316" s="596" t="str">
        <f>IF($D$312="Y/T","Isi Sasaran",IF($E$312=0,0,IF(K316="Y",1,IF(K316="T",0,"Isi Dulu"))))</f>
        <v>Isi Sasaran</v>
      </c>
      <c r="M316" s="850"/>
      <c r="N316" s="853"/>
    </row>
    <row r="317" spans="2:18" ht="15.75">
      <c r="B317" s="836">
        <v>2</v>
      </c>
      <c r="C317" s="839"/>
      <c r="D317" s="857" t="s">
        <v>26</v>
      </c>
      <c r="E317" s="854" t="str">
        <f>IF(D317="Y",1,IF(D317="T",0,IF(D317="Y/T","Belum diisi","Error")))</f>
        <v>Belum diisi</v>
      </c>
      <c r="F317" s="528">
        <v>1</v>
      </c>
      <c r="G317" s="529"/>
      <c r="H317" s="597" t="str">
        <f t="shared" si="6"/>
        <v>Belum Diisi</v>
      </c>
      <c r="I317" s="590" t="s">
        <v>26</v>
      </c>
      <c r="J317" s="591" t="str">
        <f>IF($D$317="Y/T","Isi Sasaran",IF($E$317=0,0,IF(I317="Y",1,IF(I317="T",0,"Isi Dulu"))))</f>
        <v>Isi Sasaran</v>
      </c>
      <c r="K317" s="590" t="s">
        <v>26</v>
      </c>
      <c r="L317" s="591" t="str">
        <f>IF($D$317="Y/T","Isi Sasaran",IF($E$317=0,0,IF(K317="Y",1,IF(K317="T",0,"Isi Dulu"))))</f>
        <v>Isi Sasaran</v>
      </c>
      <c r="M317" s="848" t="s">
        <v>26</v>
      </c>
      <c r="N317" s="851" t="str">
        <f>IF(M317="Y",1,IF(M317="T",0,IF(M317="Y/T","Belum diisi","Error")))</f>
        <v>Belum diisi</v>
      </c>
    </row>
    <row r="318" spans="2:18" ht="15.75">
      <c r="B318" s="837"/>
      <c r="C318" s="840"/>
      <c r="D318" s="858"/>
      <c r="E318" s="855"/>
      <c r="F318" s="549">
        <v>2</v>
      </c>
      <c r="G318" s="550"/>
      <c r="H318" s="598" t="str">
        <f t="shared" si="6"/>
        <v>Belum Diisi</v>
      </c>
      <c r="I318" s="592" t="s">
        <v>26</v>
      </c>
      <c r="J318" s="593" t="str">
        <f>IF($D$317="Y/T","Isi Sasaran",IF($E$317=0,0,IF(I318="Y",1,IF(I318="T",0,"Isi Dulu"))))</f>
        <v>Isi Sasaran</v>
      </c>
      <c r="K318" s="592" t="s">
        <v>26</v>
      </c>
      <c r="L318" s="593" t="str">
        <f>IF($D$317="Y/T","Isi Sasaran",IF($E$317=0,0,IF(K318="Y",1,IF(K318="T",0,"Isi Dulu"))))</f>
        <v>Isi Sasaran</v>
      </c>
      <c r="M318" s="849"/>
      <c r="N318" s="852"/>
    </row>
    <row r="319" spans="2:18" ht="15.75">
      <c r="B319" s="837"/>
      <c r="C319" s="840"/>
      <c r="D319" s="858"/>
      <c r="E319" s="855"/>
      <c r="F319" s="549">
        <v>3</v>
      </c>
      <c r="G319" s="550"/>
      <c r="H319" s="598" t="str">
        <f t="shared" si="6"/>
        <v>Belum Diisi</v>
      </c>
      <c r="I319" s="592" t="s">
        <v>26</v>
      </c>
      <c r="J319" s="593" t="str">
        <f>IF($D$317="Y/T","Isi Sasaran",IF($E$317=0,0,IF(I319="Y",1,IF(I319="T",0,"Isi Dulu"))))</f>
        <v>Isi Sasaran</v>
      </c>
      <c r="K319" s="592" t="s">
        <v>26</v>
      </c>
      <c r="L319" s="593" t="str">
        <f>IF($D$317="Y/T","Isi Sasaran",IF($E$317=0,0,IF(K319="Y",1,IF(K319="T",0,"Isi Dulu"))))</f>
        <v>Isi Sasaran</v>
      </c>
      <c r="M319" s="849"/>
      <c r="N319" s="852"/>
    </row>
    <row r="320" spans="2:18" ht="15.75">
      <c r="B320" s="837"/>
      <c r="C320" s="840"/>
      <c r="D320" s="858"/>
      <c r="E320" s="855"/>
      <c r="F320" s="549">
        <v>4</v>
      </c>
      <c r="G320" s="550"/>
      <c r="H320" s="598" t="str">
        <f t="shared" si="6"/>
        <v>Belum Diisi</v>
      </c>
      <c r="I320" s="592" t="s">
        <v>26</v>
      </c>
      <c r="J320" s="593" t="str">
        <f>IF($D$317="Y/T","Isi Sasaran",IF($E$317=0,0,IF(I320="Y",1,IF(I320="T",0,"Isi Dulu"))))</f>
        <v>Isi Sasaran</v>
      </c>
      <c r="K320" s="592" t="s">
        <v>26</v>
      </c>
      <c r="L320" s="593" t="str">
        <f>IF($D$317="Y/T","Isi Sasaran",IF($E$317=0,0,IF(K320="Y",1,IF(K320="T",0,"Isi Dulu"))))</f>
        <v>Isi Sasaran</v>
      </c>
      <c r="M320" s="849"/>
      <c r="N320" s="852"/>
    </row>
    <row r="321" spans="2:14" ht="15.75">
      <c r="B321" s="838"/>
      <c r="C321" s="841"/>
      <c r="D321" s="859"/>
      <c r="E321" s="856"/>
      <c r="F321" s="569">
        <v>5</v>
      </c>
      <c r="G321" s="570"/>
      <c r="H321" s="599" t="str">
        <f t="shared" si="6"/>
        <v>Belum Diisi</v>
      </c>
      <c r="I321" s="595" t="s">
        <v>26</v>
      </c>
      <c r="J321" s="596" t="str">
        <f>IF($D$317="Y/T","Isi Sasaran",IF($E$317=0,0,IF(I321="Y",1,IF(I321="T",0,"Isi Dulu"))))</f>
        <v>Isi Sasaran</v>
      </c>
      <c r="K321" s="595" t="s">
        <v>26</v>
      </c>
      <c r="L321" s="596" t="str">
        <f>IF($D$317="Y/T","Isi Sasaran",IF($E$317=0,0,IF(K321="Y",1,IF(K321="T",0,"Isi Dulu"))))</f>
        <v>Isi Sasaran</v>
      </c>
      <c r="M321" s="850"/>
      <c r="N321" s="853"/>
    </row>
    <row r="322" spans="2:14" ht="15.75">
      <c r="B322" s="836">
        <v>3</v>
      </c>
      <c r="C322" s="839"/>
      <c r="D322" s="857" t="s">
        <v>26</v>
      </c>
      <c r="E322" s="854" t="str">
        <f>IF(D322="Y",1,IF(D322="T",0,IF(D322="Y/T","Belum diisi","Error")))</f>
        <v>Belum diisi</v>
      </c>
      <c r="F322" s="528">
        <v>1</v>
      </c>
      <c r="G322" s="529"/>
      <c r="H322" s="600" t="str">
        <f t="shared" si="6"/>
        <v>Belum Diisi</v>
      </c>
      <c r="I322" s="590" t="s">
        <v>26</v>
      </c>
      <c r="J322" s="591" t="str">
        <f>IF($D$322="Y/T","Isi Sasaran",IF($E$322=0,0,IF(I322="Y",1,IF(I322="T",0,"Isi Dulu"))))</f>
        <v>Isi Sasaran</v>
      </c>
      <c r="K322" s="590" t="s">
        <v>26</v>
      </c>
      <c r="L322" s="591" t="str">
        <f>IF($D$322="Y/T","Isi Sasaran",IF($E$322=0,0,IF(K322="Y",1,IF(K322="T",0,"Isi Dulu"))))</f>
        <v>Isi Sasaran</v>
      </c>
      <c r="M322" s="848" t="s">
        <v>26</v>
      </c>
      <c r="N322" s="851" t="str">
        <f>IF(M322="Y",1,IF(M322="T",0,IF(M322="Y/T","Belum diisi","Error")))</f>
        <v>Belum diisi</v>
      </c>
    </row>
    <row r="323" spans="2:14" ht="15.75">
      <c r="B323" s="837"/>
      <c r="C323" s="840"/>
      <c r="D323" s="858"/>
      <c r="E323" s="855"/>
      <c r="F323" s="549">
        <v>2</v>
      </c>
      <c r="G323" s="550"/>
      <c r="H323" s="598" t="str">
        <f t="shared" si="6"/>
        <v>Belum Diisi</v>
      </c>
      <c r="I323" s="592" t="s">
        <v>26</v>
      </c>
      <c r="J323" s="593" t="str">
        <f>IF($D$322="Y/T","Isi Sasaran",IF($E$322=0,0,IF(I323="Y",1,IF(I323="T",0,"Isi Dulu"))))</f>
        <v>Isi Sasaran</v>
      </c>
      <c r="K323" s="592" t="s">
        <v>26</v>
      </c>
      <c r="L323" s="593" t="str">
        <f>IF($D$322="Y/T","Isi Sasaran",IF($E$322=0,0,IF(K323="Y",1,IF(K323="T",0,"Isi Dulu"))))</f>
        <v>Isi Sasaran</v>
      </c>
      <c r="M323" s="849"/>
      <c r="N323" s="852"/>
    </row>
    <row r="324" spans="2:14" ht="15.75">
      <c r="B324" s="837"/>
      <c r="C324" s="840"/>
      <c r="D324" s="858"/>
      <c r="E324" s="855"/>
      <c r="F324" s="549">
        <v>3</v>
      </c>
      <c r="G324" s="550"/>
      <c r="H324" s="598" t="str">
        <f t="shared" si="6"/>
        <v>Belum Diisi</v>
      </c>
      <c r="I324" s="592" t="s">
        <v>26</v>
      </c>
      <c r="J324" s="593" t="str">
        <f>IF($D$322="Y/T","Isi Sasaran",IF($E$322=0,0,IF(I324="Y",1,IF(I324="T",0,"Isi Dulu"))))</f>
        <v>Isi Sasaran</v>
      </c>
      <c r="K324" s="592" t="s">
        <v>26</v>
      </c>
      <c r="L324" s="593" t="str">
        <f>IF($D$322="Y/T","Isi Sasaran",IF($E$322=0,0,IF(K324="Y",1,IF(K324="T",0,"Isi Dulu"))))</f>
        <v>Isi Sasaran</v>
      </c>
      <c r="M324" s="849"/>
      <c r="N324" s="852"/>
    </row>
    <row r="325" spans="2:14" ht="15.75">
      <c r="B325" s="837"/>
      <c r="C325" s="840"/>
      <c r="D325" s="858"/>
      <c r="E325" s="855"/>
      <c r="F325" s="549">
        <v>4</v>
      </c>
      <c r="G325" s="550"/>
      <c r="H325" s="598" t="str">
        <f t="shared" si="6"/>
        <v>Belum Diisi</v>
      </c>
      <c r="I325" s="592" t="s">
        <v>26</v>
      </c>
      <c r="J325" s="593" t="str">
        <f>IF($D$322="Y/T","Isi Sasaran",IF($E$322=0,0,IF(I325="Y",1,IF(I325="T",0,"Isi Dulu"))))</f>
        <v>Isi Sasaran</v>
      </c>
      <c r="K325" s="592" t="s">
        <v>26</v>
      </c>
      <c r="L325" s="593" t="str">
        <f>IF($D$322="Y/T","Isi Sasaran",IF($E$322=0,0,IF(K325="Y",1,IF(K325="T",0,"Isi Dulu"))))</f>
        <v>Isi Sasaran</v>
      </c>
      <c r="M325" s="849"/>
      <c r="N325" s="852"/>
    </row>
    <row r="326" spans="2:14" ht="15.75">
      <c r="B326" s="838"/>
      <c r="C326" s="841"/>
      <c r="D326" s="859"/>
      <c r="E326" s="856"/>
      <c r="F326" s="569">
        <v>5</v>
      </c>
      <c r="G326" s="570"/>
      <c r="H326" s="599" t="str">
        <f t="shared" si="6"/>
        <v>Belum Diisi</v>
      </c>
      <c r="I326" s="595" t="s">
        <v>26</v>
      </c>
      <c r="J326" s="596" t="str">
        <f>IF($D$322="Y/T","Isi Sasaran",IF($E$322=0,0,IF(I326="Y",1,IF(I326="T",0,"Isi Dulu"))))</f>
        <v>Isi Sasaran</v>
      </c>
      <c r="K326" s="595" t="s">
        <v>26</v>
      </c>
      <c r="L326" s="596" t="str">
        <f>IF($D$322="Y/T","Isi Sasaran",IF($E$322=0,0,IF(K326="Y",1,IF(K326="T",0,"Isi Dulu"))))</f>
        <v>Isi Sasaran</v>
      </c>
      <c r="M326" s="850"/>
      <c r="N326" s="853"/>
    </row>
    <row r="327" spans="2:14" ht="15.75">
      <c r="B327" s="836">
        <v>4</v>
      </c>
      <c r="C327" s="839"/>
      <c r="D327" s="857" t="s">
        <v>26</v>
      </c>
      <c r="E327" s="854" t="str">
        <f>IF(D327="Y",1,IF(D327="T",0,IF(D327="Y/T","Belum diisi","Error")))</f>
        <v>Belum diisi</v>
      </c>
      <c r="F327" s="528">
        <v>1</v>
      </c>
      <c r="G327" s="529"/>
      <c r="H327" s="600" t="str">
        <f t="shared" si="6"/>
        <v>Belum Diisi</v>
      </c>
      <c r="I327" s="590" t="s">
        <v>26</v>
      </c>
      <c r="J327" s="591" t="str">
        <f>IF($D$327="Y/T","Isi Sasaran",IF($E$327=0,0,IF(I327="Y",1,IF(I327="T",0,"Isi Dulu"))))</f>
        <v>Isi Sasaran</v>
      </c>
      <c r="K327" s="590" t="s">
        <v>26</v>
      </c>
      <c r="L327" s="591" t="str">
        <f>IF($D$327="Y/T","Isi Sasaran",IF($E$327=0,0,IF(K327="Y",1,IF(K327="T",0,"Isi Dulu"))))</f>
        <v>Isi Sasaran</v>
      </c>
      <c r="M327" s="848" t="s">
        <v>26</v>
      </c>
      <c r="N327" s="851" t="str">
        <f>IF(M327="Y",1,IF(M327="T",0,IF(M327="Y/T","Belum diisi","Error")))</f>
        <v>Belum diisi</v>
      </c>
    </row>
    <row r="328" spans="2:14" ht="15.75">
      <c r="B328" s="837"/>
      <c r="C328" s="840"/>
      <c r="D328" s="858"/>
      <c r="E328" s="855"/>
      <c r="F328" s="549">
        <v>2</v>
      </c>
      <c r="G328" s="550"/>
      <c r="H328" s="598" t="str">
        <f t="shared" si="6"/>
        <v>Belum Diisi</v>
      </c>
      <c r="I328" s="592" t="s">
        <v>26</v>
      </c>
      <c r="J328" s="593" t="str">
        <f>IF($D$327="Y/T","Isi Sasaran",IF($E$327=0,0,IF(I328="Y",1,IF(I328="T",0,"Isi Dulu"))))</f>
        <v>Isi Sasaran</v>
      </c>
      <c r="K328" s="592" t="s">
        <v>26</v>
      </c>
      <c r="L328" s="593" t="str">
        <f>IF($D$327="Y/T","Isi Sasaran",IF($E$327=0,0,IF(K328="Y",1,IF(K328="T",0,"Isi Dulu"))))</f>
        <v>Isi Sasaran</v>
      </c>
      <c r="M328" s="849"/>
      <c r="N328" s="852"/>
    </row>
    <row r="329" spans="2:14" ht="15.75">
      <c r="B329" s="837"/>
      <c r="C329" s="840"/>
      <c r="D329" s="858"/>
      <c r="E329" s="855"/>
      <c r="F329" s="549">
        <v>3</v>
      </c>
      <c r="G329" s="550"/>
      <c r="H329" s="598" t="str">
        <f t="shared" si="6"/>
        <v>Belum Diisi</v>
      </c>
      <c r="I329" s="592" t="s">
        <v>26</v>
      </c>
      <c r="J329" s="593" t="str">
        <f>IF($D$327="Y/T","Isi Sasaran",IF($E$327=0,0,IF(I329="Y",1,IF(I329="T",0,"Isi Dulu"))))</f>
        <v>Isi Sasaran</v>
      </c>
      <c r="K329" s="592" t="s">
        <v>26</v>
      </c>
      <c r="L329" s="593" t="str">
        <f>IF($D$327="Y/T","Isi Sasaran",IF($E$327=0,0,IF(K329="Y",1,IF(K329="T",0,"Isi Dulu"))))</f>
        <v>Isi Sasaran</v>
      </c>
      <c r="M329" s="849"/>
      <c r="N329" s="852"/>
    </row>
    <row r="330" spans="2:14" ht="15.75">
      <c r="B330" s="837"/>
      <c r="C330" s="840"/>
      <c r="D330" s="858"/>
      <c r="E330" s="855"/>
      <c r="F330" s="549">
        <v>4</v>
      </c>
      <c r="G330" s="550"/>
      <c r="H330" s="598" t="str">
        <f t="shared" si="6"/>
        <v>Belum Diisi</v>
      </c>
      <c r="I330" s="592" t="s">
        <v>26</v>
      </c>
      <c r="J330" s="593" t="str">
        <f>IF($D$327="Y/T","Isi Sasaran",IF($E$327=0,0,IF(I330="Y",1,IF(I330="T",0,"Isi Dulu"))))</f>
        <v>Isi Sasaran</v>
      </c>
      <c r="K330" s="592" t="s">
        <v>26</v>
      </c>
      <c r="L330" s="593" t="str">
        <f>IF($D$327="Y/T","Isi Sasaran",IF($E$327=0,0,IF(K330="Y",1,IF(K330="T",0,"Isi Dulu"))))</f>
        <v>Isi Sasaran</v>
      </c>
      <c r="M330" s="849"/>
      <c r="N330" s="852"/>
    </row>
    <row r="331" spans="2:14" ht="15.75">
      <c r="B331" s="838"/>
      <c r="C331" s="841"/>
      <c r="D331" s="859"/>
      <c r="E331" s="856"/>
      <c r="F331" s="569">
        <v>5</v>
      </c>
      <c r="G331" s="570"/>
      <c r="H331" s="599" t="str">
        <f t="shared" si="6"/>
        <v>Belum Diisi</v>
      </c>
      <c r="I331" s="595" t="s">
        <v>26</v>
      </c>
      <c r="J331" s="596" t="str">
        <f>IF($D$327="Y/T","Isi Sasaran",IF($E$327=0,0,IF(I331="Y",1,IF(I331="T",0,"Isi Dulu"))))</f>
        <v>Isi Sasaran</v>
      </c>
      <c r="K331" s="595" t="s">
        <v>26</v>
      </c>
      <c r="L331" s="596" t="str">
        <f>IF($D$327="Y/T","Isi Sasaran",IF($E$327=0,0,IF(K331="Y",1,IF(K331="T",0,"Isi Dulu"))))</f>
        <v>Isi Sasaran</v>
      </c>
      <c r="M331" s="850"/>
      <c r="N331" s="853"/>
    </row>
    <row r="332" spans="2:14" ht="15.75">
      <c r="B332" s="836">
        <v>5</v>
      </c>
      <c r="C332" s="839"/>
      <c r="D332" s="857" t="s">
        <v>26</v>
      </c>
      <c r="E332" s="854" t="str">
        <f>IF(D332="Y",1,IF(D332="T",0,IF(D332="Y/T","Belum diisi","Error")))</f>
        <v>Belum diisi</v>
      </c>
      <c r="F332" s="528">
        <v>1</v>
      </c>
      <c r="G332" s="529"/>
      <c r="H332" s="600" t="str">
        <f t="shared" si="6"/>
        <v>Belum Diisi</v>
      </c>
      <c r="I332" s="590" t="s">
        <v>26</v>
      </c>
      <c r="J332" s="591" t="str">
        <f>IF($D$332="Y/T","Isi Sasaran",IF($E$332=0,0,IF(I332="Y",1,IF(I332="T",0,"Isi Dulu"))))</f>
        <v>Isi Sasaran</v>
      </c>
      <c r="K332" s="590" t="s">
        <v>26</v>
      </c>
      <c r="L332" s="591" t="str">
        <f>IF($D$332="Y/T","Isi Sasaran",IF($E$332=0,0,IF(K332="Y",1,IF(K332="T",0,"Isi Dulu"))))</f>
        <v>Isi Sasaran</v>
      </c>
      <c r="M332" s="848" t="s">
        <v>26</v>
      </c>
      <c r="N332" s="851" t="str">
        <f>IF(M332="Y",1,IF(M332="T",0,IF(M332="Y/T","Belum diisi","Error")))</f>
        <v>Belum diisi</v>
      </c>
    </row>
    <row r="333" spans="2:14" ht="15.75">
      <c r="B333" s="837"/>
      <c r="C333" s="840"/>
      <c r="D333" s="858"/>
      <c r="E333" s="855"/>
      <c r="F333" s="549">
        <v>2</v>
      </c>
      <c r="G333" s="550"/>
      <c r="H333" s="598" t="str">
        <f t="shared" si="6"/>
        <v>Belum Diisi</v>
      </c>
      <c r="I333" s="592" t="s">
        <v>26</v>
      </c>
      <c r="J333" s="593" t="str">
        <f>IF($D$332="Y/T","Isi Sasaran",IF($E$332=0,0,IF(I333="Y",1,IF(I333="T",0,"Isi Dulu"))))</f>
        <v>Isi Sasaran</v>
      </c>
      <c r="K333" s="592" t="s">
        <v>26</v>
      </c>
      <c r="L333" s="593" t="str">
        <f>IF($D$332="Y/T","Isi Sasaran",IF($E$332=0,0,IF(K333="Y",1,IF(K333="T",0,"Isi Dulu"))))</f>
        <v>Isi Sasaran</v>
      </c>
      <c r="M333" s="849"/>
      <c r="N333" s="852"/>
    </row>
    <row r="334" spans="2:14" ht="15.75">
      <c r="B334" s="837"/>
      <c r="C334" s="840"/>
      <c r="D334" s="858"/>
      <c r="E334" s="855"/>
      <c r="F334" s="549">
        <v>3</v>
      </c>
      <c r="G334" s="550"/>
      <c r="H334" s="598" t="str">
        <f t="shared" si="6"/>
        <v>Belum Diisi</v>
      </c>
      <c r="I334" s="592" t="s">
        <v>26</v>
      </c>
      <c r="J334" s="593" t="str">
        <f>IF($D$332="Y/T","Isi Sasaran",IF($E$332=0,0,IF(I334="Y",1,IF(I334="T",0,"Isi Dulu"))))</f>
        <v>Isi Sasaran</v>
      </c>
      <c r="K334" s="592" t="s">
        <v>26</v>
      </c>
      <c r="L334" s="593" t="str">
        <f>IF($D$332="Y/T","Isi Sasaran",IF($E$332=0,0,IF(K334="Y",1,IF(K334="T",0,"Isi Dulu"))))</f>
        <v>Isi Sasaran</v>
      </c>
      <c r="M334" s="849"/>
      <c r="N334" s="852"/>
    </row>
    <row r="335" spans="2:14" ht="15.75">
      <c r="B335" s="837"/>
      <c r="C335" s="840"/>
      <c r="D335" s="858"/>
      <c r="E335" s="855"/>
      <c r="F335" s="549">
        <v>4</v>
      </c>
      <c r="G335" s="550"/>
      <c r="H335" s="598" t="str">
        <f t="shared" si="6"/>
        <v>Belum Diisi</v>
      </c>
      <c r="I335" s="592" t="s">
        <v>26</v>
      </c>
      <c r="J335" s="593" t="str">
        <f>IF($D$332="Y/T","Isi Sasaran",IF($E$332=0,0,IF(I335="Y",1,IF(I335="T",0,"Isi Dulu"))))</f>
        <v>Isi Sasaran</v>
      </c>
      <c r="K335" s="592" t="s">
        <v>26</v>
      </c>
      <c r="L335" s="593" t="str">
        <f>IF($D$332="Y/T","Isi Sasaran",IF($E$332=0,0,IF(K335="Y",1,IF(K335="T",0,"Isi Dulu"))))</f>
        <v>Isi Sasaran</v>
      </c>
      <c r="M335" s="849"/>
      <c r="N335" s="852"/>
    </row>
    <row r="336" spans="2:14" ht="15.75">
      <c r="B336" s="838"/>
      <c r="C336" s="841"/>
      <c r="D336" s="859"/>
      <c r="E336" s="856"/>
      <c r="F336" s="569">
        <v>5</v>
      </c>
      <c r="G336" s="570"/>
      <c r="H336" s="599" t="str">
        <f t="shared" si="6"/>
        <v>Belum Diisi</v>
      </c>
      <c r="I336" s="595" t="s">
        <v>26</v>
      </c>
      <c r="J336" s="596" t="str">
        <f>IF($D$332="Y/T","Isi Sasaran",IF($E$332=0,0,IF(I336="Y",1,IF(I336="T",0,"Isi Dulu"))))</f>
        <v>Isi Sasaran</v>
      </c>
      <c r="K336" s="595" t="s">
        <v>26</v>
      </c>
      <c r="L336" s="596" t="str">
        <f>IF($D$332="Y/T","Isi Sasaran",IF($E$332=0,0,IF(K336="Y",1,IF(K336="T",0,"Isi Dulu"))))</f>
        <v>Isi Sasaran</v>
      </c>
      <c r="M336" s="850"/>
      <c r="N336" s="853"/>
    </row>
    <row r="337" spans="2:14" ht="15.75">
      <c r="B337" s="836">
        <v>6</v>
      </c>
      <c r="C337" s="839"/>
      <c r="D337" s="857" t="s">
        <v>26</v>
      </c>
      <c r="E337" s="854" t="str">
        <f>IF(D337="Y",1,IF(D337="T",0,IF(D337="Y/T","Belum diisi","Error")))</f>
        <v>Belum diisi</v>
      </c>
      <c r="F337" s="528">
        <v>1</v>
      </c>
      <c r="G337" s="529"/>
      <c r="H337" s="600" t="str">
        <f t="shared" si="6"/>
        <v>Belum Diisi</v>
      </c>
      <c r="I337" s="590" t="s">
        <v>26</v>
      </c>
      <c r="J337" s="591" t="str">
        <f>IF($D$337="Y/T","Isi Sasaran",IF($E$337=0,0,IF(I337="Y",1,IF(I337="T",0,"Isi Dulu"))))</f>
        <v>Isi Sasaran</v>
      </c>
      <c r="K337" s="590" t="s">
        <v>26</v>
      </c>
      <c r="L337" s="591" t="str">
        <f>IF($D$337="Y/T","Isi Sasaran",IF($E$337=0,0,IF(K337="Y",1,IF(K337="T",0,"Isi Dulu"))))</f>
        <v>Isi Sasaran</v>
      </c>
      <c r="M337" s="848" t="s">
        <v>26</v>
      </c>
      <c r="N337" s="851" t="str">
        <f>IF(M337="Y",1,IF(M337="T",0,IF(M337="Y/T","Belum diisi","Error")))</f>
        <v>Belum diisi</v>
      </c>
    </row>
    <row r="338" spans="2:14" ht="15.75">
      <c r="B338" s="837"/>
      <c r="C338" s="840"/>
      <c r="D338" s="858"/>
      <c r="E338" s="855"/>
      <c r="F338" s="549">
        <v>2</v>
      </c>
      <c r="G338" s="550"/>
      <c r="H338" s="598" t="str">
        <f t="shared" si="6"/>
        <v>Belum Diisi</v>
      </c>
      <c r="I338" s="592" t="s">
        <v>26</v>
      </c>
      <c r="J338" s="593" t="str">
        <f>IF($D$337="Y/T","Isi Sasaran",IF($E$337=0,0,IF(I338="Y",1,IF(I338="T",0,"Isi Dulu"))))</f>
        <v>Isi Sasaran</v>
      </c>
      <c r="K338" s="592" t="s">
        <v>26</v>
      </c>
      <c r="L338" s="593" t="str">
        <f>IF($D$337="Y/T","Isi Sasaran",IF($E$337=0,0,IF(K338="Y",1,IF(K338="T",0,"Isi Dulu"))))</f>
        <v>Isi Sasaran</v>
      </c>
      <c r="M338" s="849"/>
      <c r="N338" s="852"/>
    </row>
    <row r="339" spans="2:14" ht="15.75">
      <c r="B339" s="837"/>
      <c r="C339" s="840"/>
      <c r="D339" s="858"/>
      <c r="E339" s="855"/>
      <c r="F339" s="549">
        <v>3</v>
      </c>
      <c r="G339" s="550"/>
      <c r="H339" s="598" t="str">
        <f t="shared" si="6"/>
        <v>Belum Diisi</v>
      </c>
      <c r="I339" s="592" t="s">
        <v>26</v>
      </c>
      <c r="J339" s="593" t="str">
        <f>IF($D$337="Y/T","Isi Sasaran",IF($E$337=0,0,IF(I339="Y",1,IF(I339="T",0,"Isi Dulu"))))</f>
        <v>Isi Sasaran</v>
      </c>
      <c r="K339" s="592" t="s">
        <v>26</v>
      </c>
      <c r="L339" s="593" t="str">
        <f>IF($D$337="Y/T","Isi Sasaran",IF($E$337=0,0,IF(K339="Y",1,IF(K339="T",0,"Isi Dulu"))))</f>
        <v>Isi Sasaran</v>
      </c>
      <c r="M339" s="849"/>
      <c r="N339" s="852"/>
    </row>
    <row r="340" spans="2:14" ht="15.75">
      <c r="B340" s="837"/>
      <c r="C340" s="840"/>
      <c r="D340" s="858"/>
      <c r="E340" s="855"/>
      <c r="F340" s="549">
        <v>4</v>
      </c>
      <c r="G340" s="550"/>
      <c r="H340" s="598" t="str">
        <f t="shared" si="6"/>
        <v>Belum Diisi</v>
      </c>
      <c r="I340" s="592" t="s">
        <v>26</v>
      </c>
      <c r="J340" s="593" t="str">
        <f>IF($D$337="Y/T","Isi Sasaran",IF($E$337=0,0,IF(I340="Y",1,IF(I340="T",0,"Isi Dulu"))))</f>
        <v>Isi Sasaran</v>
      </c>
      <c r="K340" s="592" t="s">
        <v>26</v>
      </c>
      <c r="L340" s="593" t="str">
        <f>IF($D$337="Y/T","Isi Sasaran",IF($E$337=0,0,IF(K340="Y",1,IF(K340="T",0,"Isi Dulu"))))</f>
        <v>Isi Sasaran</v>
      </c>
      <c r="M340" s="849"/>
      <c r="N340" s="852"/>
    </row>
    <row r="341" spans="2:14" ht="15.75">
      <c r="B341" s="838"/>
      <c r="C341" s="841"/>
      <c r="D341" s="859"/>
      <c r="E341" s="856"/>
      <c r="F341" s="569">
        <v>5</v>
      </c>
      <c r="G341" s="570"/>
      <c r="H341" s="599" t="str">
        <f t="shared" si="6"/>
        <v>Belum Diisi</v>
      </c>
      <c r="I341" s="595" t="s">
        <v>26</v>
      </c>
      <c r="J341" s="596" t="str">
        <f>IF($D$337="Y/T","Isi Sasaran",IF($E$337=0,0,IF(I341="Y",1,IF(I341="T",0,"Isi Dulu"))))</f>
        <v>Isi Sasaran</v>
      </c>
      <c r="K341" s="595" t="s">
        <v>26</v>
      </c>
      <c r="L341" s="596" t="str">
        <f>IF($D$337="Y/T","Isi Sasaran",IF($E$337=0,0,IF(K341="Y",1,IF(K341="T",0,"Isi Dulu"))))</f>
        <v>Isi Sasaran</v>
      </c>
      <c r="M341" s="850"/>
      <c r="N341" s="853"/>
    </row>
    <row r="342" spans="2:14" ht="15.75">
      <c r="B342" s="836">
        <v>7</v>
      </c>
      <c r="C342" s="839"/>
      <c r="D342" s="857" t="s">
        <v>26</v>
      </c>
      <c r="E342" s="854" t="str">
        <f>IF(D342="Y",1,IF(D342="T",0,IF(D342="Y/T","Belum diisi","Error")))</f>
        <v>Belum diisi</v>
      </c>
      <c r="F342" s="528">
        <v>1</v>
      </c>
      <c r="G342" s="529"/>
      <c r="H342" s="600" t="str">
        <f t="shared" si="6"/>
        <v>Belum Diisi</v>
      </c>
      <c r="I342" s="590" t="s">
        <v>26</v>
      </c>
      <c r="J342" s="591" t="str">
        <f>IF($D$342="Y/T","Isi Sasaran",IF($E$342=0,0,IF(I342="Y",1,IF(I342="T",0,"Isi Dulu"))))</f>
        <v>Isi Sasaran</v>
      </c>
      <c r="K342" s="590" t="s">
        <v>26</v>
      </c>
      <c r="L342" s="591" t="str">
        <f>IF($D$342="Y/T","Isi Sasaran",IF($E$342=0,0,IF(K342="Y",1,IF(K342="T",0,"Isi Dulu"))))</f>
        <v>Isi Sasaran</v>
      </c>
      <c r="M342" s="848" t="s">
        <v>26</v>
      </c>
      <c r="N342" s="851" t="str">
        <f>IF(M342="Y",1,IF(M342="T",0,IF(M342="Y/T","Belum diisi","Error")))</f>
        <v>Belum diisi</v>
      </c>
    </row>
    <row r="343" spans="2:14" ht="15.75">
      <c r="B343" s="837"/>
      <c r="C343" s="840"/>
      <c r="D343" s="858"/>
      <c r="E343" s="855"/>
      <c r="F343" s="549">
        <v>2</v>
      </c>
      <c r="G343" s="550"/>
      <c r="H343" s="598" t="str">
        <f t="shared" si="6"/>
        <v>Belum Diisi</v>
      </c>
      <c r="I343" s="592" t="s">
        <v>26</v>
      </c>
      <c r="J343" s="593" t="str">
        <f>IF($D$342="Y/T","Isi Sasaran",IF($E$342=0,0,IF(I343="Y",1,IF(I343="T",0,"Isi Dulu"))))</f>
        <v>Isi Sasaran</v>
      </c>
      <c r="K343" s="592" t="s">
        <v>26</v>
      </c>
      <c r="L343" s="593" t="str">
        <f>IF($D$342="Y/T","Isi Sasaran",IF($E$342=0,0,IF(K343="Y",1,IF(K343="T",0,"Isi Dulu"))))</f>
        <v>Isi Sasaran</v>
      </c>
      <c r="M343" s="849"/>
      <c r="N343" s="852"/>
    </row>
    <row r="344" spans="2:14" ht="15.75">
      <c r="B344" s="837"/>
      <c r="C344" s="840"/>
      <c r="D344" s="858"/>
      <c r="E344" s="855"/>
      <c r="F344" s="549">
        <v>3</v>
      </c>
      <c r="G344" s="550"/>
      <c r="H344" s="598" t="str">
        <f t="shared" si="6"/>
        <v>Belum Diisi</v>
      </c>
      <c r="I344" s="592" t="s">
        <v>26</v>
      </c>
      <c r="J344" s="593" t="str">
        <f>IF($D$342="Y/T","Isi Sasaran",IF($E$342=0,0,IF(I344="Y",1,IF(I344="T",0,"Isi Dulu"))))</f>
        <v>Isi Sasaran</v>
      </c>
      <c r="K344" s="592" t="s">
        <v>26</v>
      </c>
      <c r="L344" s="593" t="str">
        <f>IF($D$342="Y/T","Isi Sasaran",IF($E$342=0,0,IF(K344="Y",1,IF(K344="T",0,"Isi Dulu"))))</f>
        <v>Isi Sasaran</v>
      </c>
      <c r="M344" s="849"/>
      <c r="N344" s="852"/>
    </row>
    <row r="345" spans="2:14" ht="15.75">
      <c r="B345" s="837"/>
      <c r="C345" s="840"/>
      <c r="D345" s="858"/>
      <c r="E345" s="855"/>
      <c r="F345" s="549">
        <v>4</v>
      </c>
      <c r="G345" s="550"/>
      <c r="H345" s="598" t="str">
        <f t="shared" si="6"/>
        <v>Belum Diisi</v>
      </c>
      <c r="I345" s="592" t="s">
        <v>26</v>
      </c>
      <c r="J345" s="593" t="str">
        <f>IF($D$342="Y/T","Isi Sasaran",IF($E$342=0,0,IF(I345="Y",1,IF(I345="T",0,"Isi Dulu"))))</f>
        <v>Isi Sasaran</v>
      </c>
      <c r="K345" s="592" t="s">
        <v>26</v>
      </c>
      <c r="L345" s="593" t="str">
        <f>IF($D$342="Y/T","Isi Sasaran",IF($E$342=0,0,IF(K345="Y",1,IF(K345="T",0,"Isi Dulu"))))</f>
        <v>Isi Sasaran</v>
      </c>
      <c r="M345" s="849"/>
      <c r="N345" s="852"/>
    </row>
    <row r="346" spans="2:14" ht="15.75">
      <c r="B346" s="838"/>
      <c r="C346" s="841"/>
      <c r="D346" s="859"/>
      <c r="E346" s="856"/>
      <c r="F346" s="569">
        <v>5</v>
      </c>
      <c r="G346" s="570"/>
      <c r="H346" s="599" t="str">
        <f t="shared" si="6"/>
        <v>Belum Diisi</v>
      </c>
      <c r="I346" s="595" t="s">
        <v>26</v>
      </c>
      <c r="J346" s="596" t="str">
        <f>IF($D$342="Y/T","Isi Sasaran",IF($E$342=0,0,IF(I346="Y",1,IF(I346="T",0,"Isi Dulu"))))</f>
        <v>Isi Sasaran</v>
      </c>
      <c r="K346" s="595" t="s">
        <v>26</v>
      </c>
      <c r="L346" s="596" t="str">
        <f>IF($D$342="Y/T","Isi Sasaran",IF($E$342=0,0,IF(K346="Y",1,IF(K346="T",0,"Isi Dulu"))))</f>
        <v>Isi Sasaran</v>
      </c>
      <c r="M346" s="850"/>
      <c r="N346" s="853"/>
    </row>
    <row r="347" spans="2:14" ht="15.75">
      <c r="B347" s="836">
        <v>8</v>
      </c>
      <c r="C347" s="839"/>
      <c r="D347" s="857" t="s">
        <v>26</v>
      </c>
      <c r="E347" s="854" t="str">
        <f>IF(D347="Y",1,IF(D347="T",0,IF(D347="Y/T","Belum diisi","Error")))</f>
        <v>Belum diisi</v>
      </c>
      <c r="F347" s="528">
        <v>1</v>
      </c>
      <c r="G347" s="529"/>
      <c r="H347" s="600" t="str">
        <f t="shared" si="6"/>
        <v>Belum Diisi</v>
      </c>
      <c r="I347" s="590" t="s">
        <v>26</v>
      </c>
      <c r="J347" s="591" t="str">
        <f>IF($D$347="Y/T","Isi Sasaran",IF($E$347=0,0,IF(I347="Y",1,IF(I347="T",0,"Isi Dulu"))))</f>
        <v>Isi Sasaran</v>
      </c>
      <c r="K347" s="590" t="s">
        <v>26</v>
      </c>
      <c r="L347" s="591" t="str">
        <f>IF($D$347="Y/T","Isi Sasaran",IF($E$347=0,0,IF(K347="Y",1,IF(K347="T",0,"Isi Dulu"))))</f>
        <v>Isi Sasaran</v>
      </c>
      <c r="M347" s="848" t="s">
        <v>26</v>
      </c>
      <c r="N347" s="851" t="str">
        <f>IF(M347="Y",1,IF(M347="T",0,IF(M347="Y/T","Belum diisi","Error")))</f>
        <v>Belum diisi</v>
      </c>
    </row>
    <row r="348" spans="2:14" ht="15.75">
      <c r="B348" s="837"/>
      <c r="C348" s="840"/>
      <c r="D348" s="858"/>
      <c r="E348" s="855"/>
      <c r="F348" s="549">
        <v>2</v>
      </c>
      <c r="G348" s="550"/>
      <c r="H348" s="598" t="str">
        <f t="shared" si="6"/>
        <v>Belum Diisi</v>
      </c>
      <c r="I348" s="592" t="s">
        <v>26</v>
      </c>
      <c r="J348" s="593" t="str">
        <f>IF($D$347="Y/T","Isi Sasaran",IF($E$347=0,0,IF(I348="Y",1,IF(I348="T",0,"Isi Dulu"))))</f>
        <v>Isi Sasaran</v>
      </c>
      <c r="K348" s="592" t="s">
        <v>26</v>
      </c>
      <c r="L348" s="593" t="str">
        <f>IF($D$347="Y/T","Isi Sasaran",IF($E$347=0,0,IF(K348="Y",1,IF(K348="T",0,"Isi Dulu"))))</f>
        <v>Isi Sasaran</v>
      </c>
      <c r="M348" s="849"/>
      <c r="N348" s="852"/>
    </row>
    <row r="349" spans="2:14" ht="15.75">
      <c r="B349" s="837"/>
      <c r="C349" s="840"/>
      <c r="D349" s="858"/>
      <c r="E349" s="855"/>
      <c r="F349" s="549">
        <v>3</v>
      </c>
      <c r="G349" s="550"/>
      <c r="H349" s="598" t="str">
        <f t="shared" si="6"/>
        <v>Belum Diisi</v>
      </c>
      <c r="I349" s="592" t="s">
        <v>26</v>
      </c>
      <c r="J349" s="593" t="str">
        <f>IF($D$347="Y/T","Isi Sasaran",IF($E$347=0,0,IF(I349="Y",1,IF(I349="T",0,"Isi Dulu"))))</f>
        <v>Isi Sasaran</v>
      </c>
      <c r="K349" s="592" t="s">
        <v>26</v>
      </c>
      <c r="L349" s="593" t="str">
        <f>IF($D$347="Y/T","Isi Sasaran",IF($E$347=0,0,IF(K349="Y",1,IF(K349="T",0,"Isi Dulu"))))</f>
        <v>Isi Sasaran</v>
      </c>
      <c r="M349" s="849"/>
      <c r="N349" s="852"/>
    </row>
    <row r="350" spans="2:14" ht="15.75">
      <c r="B350" s="837"/>
      <c r="C350" s="840"/>
      <c r="D350" s="858"/>
      <c r="E350" s="855"/>
      <c r="F350" s="549">
        <v>4</v>
      </c>
      <c r="G350" s="550"/>
      <c r="H350" s="598" t="str">
        <f t="shared" si="6"/>
        <v>Belum Diisi</v>
      </c>
      <c r="I350" s="592" t="s">
        <v>26</v>
      </c>
      <c r="J350" s="593" t="str">
        <f>IF($D$347="Y/T","Isi Sasaran",IF($E$347=0,0,IF(I350="Y",1,IF(I350="T",0,"Isi Dulu"))))</f>
        <v>Isi Sasaran</v>
      </c>
      <c r="K350" s="592" t="s">
        <v>26</v>
      </c>
      <c r="L350" s="593" t="str">
        <f>IF($D$347="Y/T","Isi Sasaran",IF($E$347=0,0,IF(K350="Y",1,IF(K350="T",0,"Isi Dulu"))))</f>
        <v>Isi Sasaran</v>
      </c>
      <c r="M350" s="849"/>
      <c r="N350" s="852"/>
    </row>
    <row r="351" spans="2:14" ht="15.75">
      <c r="B351" s="838"/>
      <c r="C351" s="841"/>
      <c r="D351" s="859"/>
      <c r="E351" s="856"/>
      <c r="F351" s="569">
        <v>5</v>
      </c>
      <c r="G351" s="570"/>
      <c r="H351" s="599" t="str">
        <f t="shared" si="6"/>
        <v>Belum Diisi</v>
      </c>
      <c r="I351" s="595" t="s">
        <v>26</v>
      </c>
      <c r="J351" s="596" t="str">
        <f>IF($D$347="Y/T","Isi Sasaran",IF($E$347=0,0,IF(I351="Y",1,IF(I351="T",0,"Isi Dulu"))))</f>
        <v>Isi Sasaran</v>
      </c>
      <c r="K351" s="595" t="s">
        <v>26</v>
      </c>
      <c r="L351" s="596" t="str">
        <f>IF($D$347="Y/T","Isi Sasaran",IF($E$347=0,0,IF(K351="Y",1,IF(K351="T",0,"Isi Dulu"))))</f>
        <v>Isi Sasaran</v>
      </c>
      <c r="M351" s="850"/>
      <c r="N351" s="853"/>
    </row>
    <row r="352" spans="2:14" ht="15.75">
      <c r="B352" s="836">
        <v>9</v>
      </c>
      <c r="C352" s="839"/>
      <c r="D352" s="857" t="s">
        <v>26</v>
      </c>
      <c r="E352" s="854" t="str">
        <f>IF(D352="Y",1,IF(D352="T",0,IF(D352="Y/T","Belum diisi","Error")))</f>
        <v>Belum diisi</v>
      </c>
      <c r="F352" s="528">
        <v>1</v>
      </c>
      <c r="G352" s="529"/>
      <c r="H352" s="600" t="str">
        <f t="shared" si="6"/>
        <v>Belum Diisi</v>
      </c>
      <c r="I352" s="590" t="s">
        <v>26</v>
      </c>
      <c r="J352" s="591" t="str">
        <f>IF($D$352="Y/T","Isi Sasaran",IF($E$352=0,0,IF(I352="Y",1,IF(I352="T",0,"Isi Dulu"))))</f>
        <v>Isi Sasaran</v>
      </c>
      <c r="K352" s="590" t="s">
        <v>26</v>
      </c>
      <c r="L352" s="591" t="str">
        <f>IF($D$352="Y/T","Isi Sasaran",IF($E$352=0,0,IF(K352="Y",1,IF(K352="T",0,"Isi Dulu"))))</f>
        <v>Isi Sasaran</v>
      </c>
      <c r="M352" s="848" t="s">
        <v>26</v>
      </c>
      <c r="N352" s="851" t="str">
        <f>IF(M352="Y",1,IF(M352="T",0,IF(M352="Y/T","Belum diisi","Error")))</f>
        <v>Belum diisi</v>
      </c>
    </row>
    <row r="353" spans="2:14" ht="15.75">
      <c r="B353" s="837"/>
      <c r="C353" s="840"/>
      <c r="D353" s="858"/>
      <c r="E353" s="855"/>
      <c r="F353" s="549">
        <v>2</v>
      </c>
      <c r="G353" s="550"/>
      <c r="H353" s="598" t="str">
        <f t="shared" si="6"/>
        <v>Belum Diisi</v>
      </c>
      <c r="I353" s="592" t="s">
        <v>26</v>
      </c>
      <c r="J353" s="593" t="str">
        <f>IF($D$352="Y/T","Isi Sasaran",IF($E$352=0,0,IF(I353="Y",1,IF(I353="T",0,"Isi Dulu"))))</f>
        <v>Isi Sasaran</v>
      </c>
      <c r="K353" s="592" t="s">
        <v>26</v>
      </c>
      <c r="L353" s="593" t="str">
        <f>IF($D$352="Y/T","Isi Sasaran",IF($E$352=0,0,IF(K353="Y",1,IF(K353="T",0,"Isi Dulu"))))</f>
        <v>Isi Sasaran</v>
      </c>
      <c r="M353" s="849"/>
      <c r="N353" s="852"/>
    </row>
    <row r="354" spans="2:14" ht="15.75">
      <c r="B354" s="837"/>
      <c r="C354" s="840"/>
      <c r="D354" s="858"/>
      <c r="E354" s="855"/>
      <c r="F354" s="549">
        <v>3</v>
      </c>
      <c r="G354" s="550"/>
      <c r="H354" s="598" t="str">
        <f t="shared" si="6"/>
        <v>Belum Diisi</v>
      </c>
      <c r="I354" s="592" t="s">
        <v>26</v>
      </c>
      <c r="J354" s="593" t="str">
        <f>IF($D$352="Y/T","Isi Sasaran",IF($E$352=0,0,IF(I354="Y",1,IF(I354="T",0,"Isi Dulu"))))</f>
        <v>Isi Sasaran</v>
      </c>
      <c r="K354" s="592" t="s">
        <v>26</v>
      </c>
      <c r="L354" s="593" t="str">
        <f>IF($D$352="Y/T","Isi Sasaran",IF($E$352=0,0,IF(K354="Y",1,IF(K354="T",0,"Isi Dulu"))))</f>
        <v>Isi Sasaran</v>
      </c>
      <c r="M354" s="849"/>
      <c r="N354" s="852"/>
    </row>
    <row r="355" spans="2:14" ht="15.75">
      <c r="B355" s="837"/>
      <c r="C355" s="840"/>
      <c r="D355" s="858"/>
      <c r="E355" s="855"/>
      <c r="F355" s="549">
        <v>4</v>
      </c>
      <c r="G355" s="550"/>
      <c r="H355" s="598" t="str">
        <f t="shared" si="6"/>
        <v>Belum Diisi</v>
      </c>
      <c r="I355" s="592" t="s">
        <v>26</v>
      </c>
      <c r="J355" s="593" t="str">
        <f>IF($D$352="Y/T","Isi Sasaran",IF($E$352=0,0,IF(I355="Y",1,IF(I355="T",0,"Isi Dulu"))))</f>
        <v>Isi Sasaran</v>
      </c>
      <c r="K355" s="592" t="s">
        <v>26</v>
      </c>
      <c r="L355" s="593" t="str">
        <f>IF($D$352="Y/T","Isi Sasaran",IF($E$352=0,0,IF(K355="Y",1,IF(K355="T",0,"Isi Dulu"))))</f>
        <v>Isi Sasaran</v>
      </c>
      <c r="M355" s="849"/>
      <c r="N355" s="852"/>
    </row>
    <row r="356" spans="2:14" ht="15.75">
      <c r="B356" s="838"/>
      <c r="C356" s="841"/>
      <c r="D356" s="859"/>
      <c r="E356" s="856"/>
      <c r="F356" s="569">
        <v>5</v>
      </c>
      <c r="G356" s="570"/>
      <c r="H356" s="599" t="str">
        <f t="shared" si="6"/>
        <v>Belum Diisi</v>
      </c>
      <c r="I356" s="595" t="s">
        <v>26</v>
      </c>
      <c r="J356" s="596" t="str">
        <f>IF($D$352="Y/T","Isi Sasaran",IF($E$352=0,0,IF(I356="Y",1,IF(I356="T",0,"Isi Dulu"))))</f>
        <v>Isi Sasaran</v>
      </c>
      <c r="K356" s="595" t="s">
        <v>26</v>
      </c>
      <c r="L356" s="596" t="str">
        <f>IF($D$352="Y/T","Isi Sasaran",IF($E$352=0,0,IF(K356="Y",1,IF(K356="T",0,"Isi Dulu"))))</f>
        <v>Isi Sasaran</v>
      </c>
      <c r="M356" s="850"/>
      <c r="N356" s="853"/>
    </row>
    <row r="357" spans="2:14" ht="15.75">
      <c r="B357" s="836">
        <v>10</v>
      </c>
      <c r="C357" s="839"/>
      <c r="D357" s="857" t="s">
        <v>26</v>
      </c>
      <c r="E357" s="854" t="str">
        <f>IF(D357="Y",1,IF(D357="T",0,IF(D357="Y/T","Belum diisi","Error")))</f>
        <v>Belum diisi</v>
      </c>
      <c r="F357" s="528">
        <v>1</v>
      </c>
      <c r="G357" s="529"/>
      <c r="H357" s="600" t="str">
        <f t="shared" si="6"/>
        <v>Belum Diisi</v>
      </c>
      <c r="I357" s="590" t="s">
        <v>26</v>
      </c>
      <c r="J357" s="591" t="str">
        <f>IF($D$357="Y/T","Isi Sasaran",IF($E$357=0,0,IF(I357="Y",1,IF(I357="T",0,"Isi Dulu"))))</f>
        <v>Isi Sasaran</v>
      </c>
      <c r="K357" s="590" t="s">
        <v>26</v>
      </c>
      <c r="L357" s="591" t="str">
        <f>IF($D$357="Y/T","Isi Sasaran",IF($E$357=0,0,IF(K357="Y",1,IF(K357="T",0,"Isi Dulu"))))</f>
        <v>Isi Sasaran</v>
      </c>
      <c r="M357" s="848" t="s">
        <v>26</v>
      </c>
      <c r="N357" s="851" t="str">
        <f>IF(M357="Y",1,IF(M357="T",0,IF(M357="Y/T","Belum diisi","Error")))</f>
        <v>Belum diisi</v>
      </c>
    </row>
    <row r="358" spans="2:14" ht="15.75">
      <c r="B358" s="837"/>
      <c r="C358" s="840"/>
      <c r="D358" s="858"/>
      <c r="E358" s="855"/>
      <c r="F358" s="549">
        <v>2</v>
      </c>
      <c r="G358" s="550"/>
      <c r="H358" s="598" t="str">
        <f t="shared" si="6"/>
        <v>Belum Diisi</v>
      </c>
      <c r="I358" s="592" t="s">
        <v>26</v>
      </c>
      <c r="J358" s="593" t="str">
        <f>IF($D$357="Y/T","Isi Sasaran",IF($E$357=0,0,IF(I358="Y",1,IF(I358="T",0,"Isi Dulu"))))</f>
        <v>Isi Sasaran</v>
      </c>
      <c r="K358" s="592" t="s">
        <v>26</v>
      </c>
      <c r="L358" s="593" t="str">
        <f>IF($D$357="Y/T","Isi Sasaran",IF($E$357=0,0,IF(K358="Y",1,IF(K358="T",0,"Isi Dulu"))))</f>
        <v>Isi Sasaran</v>
      </c>
      <c r="M358" s="849"/>
      <c r="N358" s="852"/>
    </row>
    <row r="359" spans="2:14" ht="15.75">
      <c r="B359" s="837"/>
      <c r="C359" s="840"/>
      <c r="D359" s="858"/>
      <c r="E359" s="855"/>
      <c r="F359" s="549">
        <v>3</v>
      </c>
      <c r="G359" s="550"/>
      <c r="H359" s="598" t="str">
        <f t="shared" si="6"/>
        <v>Belum Diisi</v>
      </c>
      <c r="I359" s="592" t="s">
        <v>26</v>
      </c>
      <c r="J359" s="593" t="str">
        <f>IF($D$357="Y/T","Isi Sasaran",IF($E$357=0,0,IF(I359="Y",1,IF(I359="T",0,"Isi Dulu"))))</f>
        <v>Isi Sasaran</v>
      </c>
      <c r="K359" s="592" t="s">
        <v>26</v>
      </c>
      <c r="L359" s="593" t="str">
        <f>IF($D$357="Y/T","Isi Sasaran",IF($E$357=0,0,IF(K359="Y",1,IF(K359="T",0,"Isi Dulu"))))</f>
        <v>Isi Sasaran</v>
      </c>
      <c r="M359" s="849"/>
      <c r="N359" s="852"/>
    </row>
    <row r="360" spans="2:14" ht="15.75">
      <c r="B360" s="837"/>
      <c r="C360" s="840"/>
      <c r="D360" s="858"/>
      <c r="E360" s="855"/>
      <c r="F360" s="549">
        <v>4</v>
      </c>
      <c r="G360" s="550"/>
      <c r="H360" s="598" t="str">
        <f t="shared" si="6"/>
        <v>Belum Diisi</v>
      </c>
      <c r="I360" s="592" t="s">
        <v>26</v>
      </c>
      <c r="J360" s="593" t="str">
        <f>IF($D$357="Y/T","Isi Sasaran",IF($E$357=0,0,IF(I360="Y",1,IF(I360="T",0,"Isi Dulu"))))</f>
        <v>Isi Sasaran</v>
      </c>
      <c r="K360" s="592" t="s">
        <v>26</v>
      </c>
      <c r="L360" s="593" t="str">
        <f>IF($D$357="Y/T","Isi Sasaran",IF($E$357=0,0,IF(K360="Y",1,IF(K360="T",0,"Isi Dulu"))))</f>
        <v>Isi Sasaran</v>
      </c>
      <c r="M360" s="849"/>
      <c r="N360" s="852"/>
    </row>
    <row r="361" spans="2:14" ht="15.75">
      <c r="B361" s="838"/>
      <c r="C361" s="841"/>
      <c r="D361" s="859"/>
      <c r="E361" s="856"/>
      <c r="F361" s="569">
        <v>5</v>
      </c>
      <c r="G361" s="570"/>
      <c r="H361" s="599" t="str">
        <f t="shared" si="6"/>
        <v>Belum Diisi</v>
      </c>
      <c r="I361" s="595" t="s">
        <v>26</v>
      </c>
      <c r="J361" s="596" t="str">
        <f>IF($D$357="Y/T","Isi Sasaran",IF($E$357=0,0,IF(I361="Y",1,IF(I361="T",0,"Isi Dulu"))))</f>
        <v>Isi Sasaran</v>
      </c>
      <c r="K361" s="595" t="s">
        <v>26</v>
      </c>
      <c r="L361" s="596" t="str">
        <f>IF($D$357="Y/T","Isi Sasaran",IF($E$357=0,0,IF(K361="Y",1,IF(K361="T",0,"Isi Dulu"))))</f>
        <v>Isi Sasaran</v>
      </c>
      <c r="M361" s="850"/>
      <c r="N361" s="853"/>
    </row>
    <row r="362" spans="2:14" ht="15.75">
      <c r="B362" s="836">
        <v>11</v>
      </c>
      <c r="C362" s="839"/>
      <c r="D362" s="857" t="s">
        <v>26</v>
      </c>
      <c r="E362" s="854" t="str">
        <f>IF(D362="Y",1,IF(D362="T",0,IF(D362="Y/T","Belum diisi","Error")))</f>
        <v>Belum diisi</v>
      </c>
      <c r="F362" s="528">
        <v>1</v>
      </c>
      <c r="G362" s="529"/>
      <c r="H362" s="600" t="str">
        <f t="shared" si="6"/>
        <v>Belum Diisi</v>
      </c>
      <c r="I362" s="590" t="s">
        <v>26</v>
      </c>
      <c r="J362" s="591" t="str">
        <f>IF($D$362="Y/T","Isi Sasaran",IF($E$362=0,0,IF(I362="Y",1,IF(I362="T",0,"Isi Dulu"))))</f>
        <v>Isi Sasaran</v>
      </c>
      <c r="K362" s="590" t="s">
        <v>26</v>
      </c>
      <c r="L362" s="591" t="str">
        <f>IF($D$362="Y/T","Isi Sasaran",IF($E$362=0,0,IF(K362="Y",1,IF(K362="T",0,"Isi Dulu"))))</f>
        <v>Isi Sasaran</v>
      </c>
      <c r="M362" s="848" t="s">
        <v>26</v>
      </c>
      <c r="N362" s="851" t="str">
        <f>IF(M362="Y",1,IF(M362="T",0,IF(M362="Y/T","Belum diisi","Error")))</f>
        <v>Belum diisi</v>
      </c>
    </row>
    <row r="363" spans="2:14" ht="15.75">
      <c r="B363" s="837"/>
      <c r="C363" s="840"/>
      <c r="D363" s="858"/>
      <c r="E363" s="855"/>
      <c r="F363" s="549">
        <v>2</v>
      </c>
      <c r="G363" s="550"/>
      <c r="H363" s="598" t="str">
        <f t="shared" si="6"/>
        <v>Belum Diisi</v>
      </c>
      <c r="I363" s="592" t="s">
        <v>26</v>
      </c>
      <c r="J363" s="593" t="str">
        <f>IF($D$362="Y/T","Isi Sasaran",IF($E$362=0,0,IF(I363="Y",1,IF(I363="T",0,"Isi Dulu"))))</f>
        <v>Isi Sasaran</v>
      </c>
      <c r="K363" s="592" t="s">
        <v>26</v>
      </c>
      <c r="L363" s="593" t="str">
        <f>IF($D$362="Y/T","Isi Sasaran",IF($E$362=0,0,IF(K363="Y",1,IF(K363="T",0,"Isi Dulu"))))</f>
        <v>Isi Sasaran</v>
      </c>
      <c r="M363" s="849"/>
      <c r="N363" s="852"/>
    </row>
    <row r="364" spans="2:14" ht="15.75">
      <c r="B364" s="837"/>
      <c r="C364" s="840"/>
      <c r="D364" s="858"/>
      <c r="E364" s="855"/>
      <c r="F364" s="549">
        <v>3</v>
      </c>
      <c r="G364" s="550"/>
      <c r="H364" s="598" t="str">
        <f t="shared" si="6"/>
        <v>Belum Diisi</v>
      </c>
      <c r="I364" s="592" t="s">
        <v>26</v>
      </c>
      <c r="J364" s="593" t="str">
        <f>IF($D$362="Y/T","Isi Sasaran",IF($E$362=0,0,IF(I364="Y",1,IF(I364="T",0,"Isi Dulu"))))</f>
        <v>Isi Sasaran</v>
      </c>
      <c r="K364" s="592" t="s">
        <v>26</v>
      </c>
      <c r="L364" s="593" t="str">
        <f>IF($D$362="Y/T","Isi Sasaran",IF($E$362=0,0,IF(K364="Y",1,IF(K364="T",0,"Isi Dulu"))))</f>
        <v>Isi Sasaran</v>
      </c>
      <c r="M364" s="849"/>
      <c r="N364" s="852"/>
    </row>
    <row r="365" spans="2:14" ht="15.75">
      <c r="B365" s="837"/>
      <c r="C365" s="840"/>
      <c r="D365" s="858"/>
      <c r="E365" s="855"/>
      <c r="F365" s="549">
        <v>4</v>
      </c>
      <c r="G365" s="550"/>
      <c r="H365" s="598" t="str">
        <f t="shared" si="6"/>
        <v>Belum Diisi</v>
      </c>
      <c r="I365" s="592" t="s">
        <v>26</v>
      </c>
      <c r="J365" s="593" t="str">
        <f>IF($D$362="Y/T","Isi Sasaran",IF($E$362=0,0,IF(I365="Y",1,IF(I365="T",0,"Isi Dulu"))))</f>
        <v>Isi Sasaran</v>
      </c>
      <c r="K365" s="592" t="s">
        <v>26</v>
      </c>
      <c r="L365" s="593" t="str">
        <f>IF($D$362="Y/T","Isi Sasaran",IF($E$362=0,0,IF(K365="Y",1,IF(K365="T",0,"Isi Dulu"))))</f>
        <v>Isi Sasaran</v>
      </c>
      <c r="M365" s="849"/>
      <c r="N365" s="852"/>
    </row>
    <row r="366" spans="2:14" ht="15.75">
      <c r="B366" s="838"/>
      <c r="C366" s="841"/>
      <c r="D366" s="859"/>
      <c r="E366" s="856"/>
      <c r="F366" s="569">
        <v>5</v>
      </c>
      <c r="G366" s="570"/>
      <c r="H366" s="599" t="str">
        <f t="shared" si="6"/>
        <v>Belum Diisi</v>
      </c>
      <c r="I366" s="595" t="s">
        <v>26</v>
      </c>
      <c r="J366" s="596" t="str">
        <f>IF($D$362="Y/T","Isi Sasaran",IF($E$362=0,0,IF(I366="Y",1,IF(I366="T",0,"Isi Dulu"))))</f>
        <v>Isi Sasaran</v>
      </c>
      <c r="K366" s="595" t="s">
        <v>26</v>
      </c>
      <c r="L366" s="596" t="str">
        <f>IF($D$362="Y/T","Isi Sasaran",IF($E$362=0,0,IF(K366="Y",1,IF(K366="T",0,"Isi Dulu"))))</f>
        <v>Isi Sasaran</v>
      </c>
      <c r="M366" s="850"/>
      <c r="N366" s="853"/>
    </row>
    <row r="367" spans="2:14" ht="15.75">
      <c r="B367" s="836">
        <v>12</v>
      </c>
      <c r="C367" s="839"/>
      <c r="D367" s="857" t="s">
        <v>26</v>
      </c>
      <c r="E367" s="854" t="str">
        <f>IF(D367="Y",1,IF(D367="T",0,IF(D367="Y/T","Belum diisi","Error")))</f>
        <v>Belum diisi</v>
      </c>
      <c r="F367" s="528">
        <v>1</v>
      </c>
      <c r="G367" s="529"/>
      <c r="H367" s="600" t="str">
        <f t="shared" si="6"/>
        <v>Belum Diisi</v>
      </c>
      <c r="I367" s="590" t="s">
        <v>26</v>
      </c>
      <c r="J367" s="591" t="str">
        <f>IF($D$367="Y/T","Isi Sasaran",IF($E$367=0,0,IF(I367="Y",1,IF(I367="T",0,"Isi Dulu"))))</f>
        <v>Isi Sasaran</v>
      </c>
      <c r="K367" s="590" t="s">
        <v>26</v>
      </c>
      <c r="L367" s="591" t="str">
        <f>IF($D$367="Y/T","Isi Sasaran",IF($E$367=0,0,IF(K367="Y",1,IF(K367="T",0,"Isi Dulu"))))</f>
        <v>Isi Sasaran</v>
      </c>
      <c r="M367" s="848" t="s">
        <v>26</v>
      </c>
      <c r="N367" s="851" t="str">
        <f>IF(M367="Y",1,IF(M367="T",0,IF(M367="Y/T","Belum diisi","Error")))</f>
        <v>Belum diisi</v>
      </c>
    </row>
    <row r="368" spans="2:14" ht="15.75">
      <c r="B368" s="837"/>
      <c r="C368" s="840"/>
      <c r="D368" s="858"/>
      <c r="E368" s="855"/>
      <c r="F368" s="549">
        <v>2</v>
      </c>
      <c r="G368" s="550"/>
      <c r="H368" s="598" t="str">
        <f t="shared" si="6"/>
        <v>Belum Diisi</v>
      </c>
      <c r="I368" s="592" t="s">
        <v>26</v>
      </c>
      <c r="J368" s="593" t="str">
        <f>IF($D$367="Y/T","Isi Sasaran",IF($E$367=0,0,IF(I368="Y",1,IF(I368="T",0,"Isi Dulu"))))</f>
        <v>Isi Sasaran</v>
      </c>
      <c r="K368" s="592" t="s">
        <v>26</v>
      </c>
      <c r="L368" s="593" t="str">
        <f>IF($D$367="Y/T","Isi Sasaran",IF($E$367=0,0,IF(K368="Y",1,IF(K368="T",0,"Isi Dulu"))))</f>
        <v>Isi Sasaran</v>
      </c>
      <c r="M368" s="849"/>
      <c r="N368" s="852"/>
    </row>
    <row r="369" spans="2:14" ht="15.75">
      <c r="B369" s="837"/>
      <c r="C369" s="840"/>
      <c r="D369" s="858"/>
      <c r="E369" s="855"/>
      <c r="F369" s="549">
        <v>3</v>
      </c>
      <c r="G369" s="550"/>
      <c r="H369" s="598" t="str">
        <f t="shared" si="6"/>
        <v>Belum Diisi</v>
      </c>
      <c r="I369" s="592" t="s">
        <v>26</v>
      </c>
      <c r="J369" s="593" t="str">
        <f>IF($D$367="Y/T","Isi Sasaran",IF($E$367=0,0,IF(I369="Y",1,IF(I369="T",0,"Isi Dulu"))))</f>
        <v>Isi Sasaran</v>
      </c>
      <c r="K369" s="592" t="s">
        <v>26</v>
      </c>
      <c r="L369" s="593" t="str">
        <f>IF($D$367="Y/T","Isi Sasaran",IF($E$367=0,0,IF(K369="Y",1,IF(K369="T",0,"Isi Dulu"))))</f>
        <v>Isi Sasaran</v>
      </c>
      <c r="M369" s="849"/>
      <c r="N369" s="852"/>
    </row>
    <row r="370" spans="2:14" ht="15.75">
      <c r="B370" s="837"/>
      <c r="C370" s="840"/>
      <c r="D370" s="858"/>
      <c r="E370" s="855"/>
      <c r="F370" s="549">
        <v>4</v>
      </c>
      <c r="G370" s="550"/>
      <c r="H370" s="598" t="str">
        <f t="shared" si="6"/>
        <v>Belum Diisi</v>
      </c>
      <c r="I370" s="592" t="s">
        <v>26</v>
      </c>
      <c r="J370" s="593" t="str">
        <f>IF($D$367="Y/T","Isi Sasaran",IF($E$367=0,0,IF(I370="Y",1,IF(I370="T",0,"Isi Dulu"))))</f>
        <v>Isi Sasaran</v>
      </c>
      <c r="K370" s="592" t="s">
        <v>26</v>
      </c>
      <c r="L370" s="593" t="str">
        <f>IF($D$367="Y/T","Isi Sasaran",IF($E$367=0,0,IF(K370="Y",1,IF(K370="T",0,"Isi Dulu"))))</f>
        <v>Isi Sasaran</v>
      </c>
      <c r="M370" s="849"/>
      <c r="N370" s="852"/>
    </row>
    <row r="371" spans="2:14" ht="15.75">
      <c r="B371" s="838"/>
      <c r="C371" s="841"/>
      <c r="D371" s="859"/>
      <c r="E371" s="856"/>
      <c r="F371" s="569">
        <v>5</v>
      </c>
      <c r="G371" s="570"/>
      <c r="H371" s="599" t="str">
        <f t="shared" si="6"/>
        <v>Belum Diisi</v>
      </c>
      <c r="I371" s="595" t="s">
        <v>26</v>
      </c>
      <c r="J371" s="596" t="str">
        <f>IF($D$367="Y/T","Isi Sasaran",IF($E$367=0,0,IF(I371="Y",1,IF(I371="T",0,"Isi Dulu"))))</f>
        <v>Isi Sasaran</v>
      </c>
      <c r="K371" s="595" t="s">
        <v>26</v>
      </c>
      <c r="L371" s="596" t="str">
        <f>IF($D$367="Y/T","Isi Sasaran",IF($E$367=0,0,IF(K371="Y",1,IF(K371="T",0,"Isi Dulu"))))</f>
        <v>Isi Sasaran</v>
      </c>
      <c r="M371" s="850"/>
      <c r="N371" s="853"/>
    </row>
    <row r="372" spans="2:14" ht="15.75">
      <c r="B372" s="836">
        <v>13</v>
      </c>
      <c r="C372" s="839"/>
      <c r="D372" s="857" t="s">
        <v>26</v>
      </c>
      <c r="E372" s="854" t="str">
        <f>IF(D372="Y",1,IF(D372="T",0,IF(D372="Y/T","Belum diisi","Error")))</f>
        <v>Belum diisi</v>
      </c>
      <c r="F372" s="528">
        <v>1</v>
      </c>
      <c r="G372" s="529"/>
      <c r="H372" s="600" t="str">
        <f t="shared" si="6"/>
        <v>Belum Diisi</v>
      </c>
      <c r="I372" s="590" t="s">
        <v>26</v>
      </c>
      <c r="J372" s="591" t="str">
        <f>IF($D$372="Y/T","Isi Sasaran",IF($E$372=0,0,IF(I372="Y",1,IF(I372="T",0,"Isi Dulu"))))</f>
        <v>Isi Sasaran</v>
      </c>
      <c r="K372" s="590" t="s">
        <v>26</v>
      </c>
      <c r="L372" s="591" t="str">
        <f>IF($D$372="Y/T","Isi Sasaran",IF($E$372=0,0,IF(K372="Y",1,IF(K372="T",0,"Isi Dulu"))))</f>
        <v>Isi Sasaran</v>
      </c>
      <c r="M372" s="848" t="s">
        <v>26</v>
      </c>
      <c r="N372" s="851" t="str">
        <f>IF(M372="Y",1,IF(M372="T",0,IF(M372="Y/T","Belum diisi","Error")))</f>
        <v>Belum diisi</v>
      </c>
    </row>
    <row r="373" spans="2:14" ht="15.75">
      <c r="B373" s="837"/>
      <c r="C373" s="840"/>
      <c r="D373" s="858"/>
      <c r="E373" s="855"/>
      <c r="F373" s="549">
        <v>2</v>
      </c>
      <c r="G373" s="550"/>
      <c r="H373" s="598" t="str">
        <f t="shared" si="6"/>
        <v>Belum Diisi</v>
      </c>
      <c r="I373" s="592" t="s">
        <v>26</v>
      </c>
      <c r="J373" s="593" t="str">
        <f>IF($D$372="Y/T","Isi Sasaran",IF($E$372=0,0,IF(I373="Y",1,IF(I373="T",0,"Isi Dulu"))))</f>
        <v>Isi Sasaran</v>
      </c>
      <c r="K373" s="592" t="s">
        <v>26</v>
      </c>
      <c r="L373" s="593" t="str">
        <f>IF($D$372="Y/T","Isi Sasaran",IF($E$372=0,0,IF(K373="Y",1,IF(K373="T",0,"Isi Dulu"))))</f>
        <v>Isi Sasaran</v>
      </c>
      <c r="M373" s="849"/>
      <c r="N373" s="852"/>
    </row>
    <row r="374" spans="2:14" ht="15.75">
      <c r="B374" s="837"/>
      <c r="C374" s="840"/>
      <c r="D374" s="858"/>
      <c r="E374" s="855"/>
      <c r="F374" s="549">
        <v>3</v>
      </c>
      <c r="G374" s="550"/>
      <c r="H374" s="598" t="str">
        <f t="shared" si="6"/>
        <v>Belum Diisi</v>
      </c>
      <c r="I374" s="592" t="s">
        <v>26</v>
      </c>
      <c r="J374" s="593" t="str">
        <f>IF($D$372="Y/T","Isi Sasaran",IF($E$372=0,0,IF(I374="Y",1,IF(I374="T",0,"Isi Dulu"))))</f>
        <v>Isi Sasaran</v>
      </c>
      <c r="K374" s="592" t="s">
        <v>26</v>
      </c>
      <c r="L374" s="593" t="str">
        <f>IF($D$372="Y/T","Isi Sasaran",IF($E$372=0,0,IF(K374="Y",1,IF(K374="T",0,"Isi Dulu"))))</f>
        <v>Isi Sasaran</v>
      </c>
      <c r="M374" s="849"/>
      <c r="N374" s="852"/>
    </row>
    <row r="375" spans="2:14" ht="15.75">
      <c r="B375" s="837"/>
      <c r="C375" s="840"/>
      <c r="D375" s="858"/>
      <c r="E375" s="855"/>
      <c r="F375" s="549">
        <v>4</v>
      </c>
      <c r="G375" s="550"/>
      <c r="H375" s="598" t="str">
        <f t="shared" si="6"/>
        <v>Belum Diisi</v>
      </c>
      <c r="I375" s="592" t="s">
        <v>26</v>
      </c>
      <c r="J375" s="593" t="str">
        <f>IF($D$372="Y/T","Isi Sasaran",IF($E$372=0,0,IF(I375="Y",1,IF(I375="T",0,"Isi Dulu"))))</f>
        <v>Isi Sasaran</v>
      </c>
      <c r="K375" s="592" t="s">
        <v>26</v>
      </c>
      <c r="L375" s="593" t="str">
        <f>IF($D$372="Y/T","Isi Sasaran",IF($E$372=0,0,IF(K375="Y",1,IF(K375="T",0,"Isi Dulu"))))</f>
        <v>Isi Sasaran</v>
      </c>
      <c r="M375" s="849"/>
      <c r="N375" s="852"/>
    </row>
    <row r="376" spans="2:14" ht="15.75">
      <c r="B376" s="838"/>
      <c r="C376" s="841"/>
      <c r="D376" s="859"/>
      <c r="E376" s="856"/>
      <c r="F376" s="569">
        <v>5</v>
      </c>
      <c r="G376" s="570"/>
      <c r="H376" s="599" t="str">
        <f t="shared" ref="H376:H411" si="7">IF(OR(J376="Isi Dulu",L376="Isi Dulu",J376="Isi Sasaran",L376="Isi Sasaran"),"Belum Diisi",IF(SUM(J376,L376)=2,1,IF(SUM(J376,L376)=1,0,IF(SUM(J376,L376)=0,0,"Error"))))</f>
        <v>Belum Diisi</v>
      </c>
      <c r="I376" s="595" t="s">
        <v>26</v>
      </c>
      <c r="J376" s="596" t="str">
        <f>IF($D$372="Y/T","Isi Sasaran",IF($E$372=0,0,IF(I376="Y",1,IF(I376="T",0,"Isi Dulu"))))</f>
        <v>Isi Sasaran</v>
      </c>
      <c r="K376" s="595" t="s">
        <v>26</v>
      </c>
      <c r="L376" s="596" t="str">
        <f>IF($D$372="Y/T","Isi Sasaran",IF($E$372=0,0,IF(K376="Y",1,IF(K376="T",0,"Isi Dulu"))))</f>
        <v>Isi Sasaran</v>
      </c>
      <c r="M376" s="850"/>
      <c r="N376" s="853"/>
    </row>
    <row r="377" spans="2:14" ht="15.75">
      <c r="B377" s="836">
        <v>14</v>
      </c>
      <c r="C377" s="839"/>
      <c r="D377" s="857" t="s">
        <v>26</v>
      </c>
      <c r="E377" s="854" t="str">
        <f>IF(D377="Y",1,IF(D377="T",0,IF(D377="Y/T","Belum diisi","Error")))</f>
        <v>Belum diisi</v>
      </c>
      <c r="F377" s="528">
        <v>1</v>
      </c>
      <c r="G377" s="529"/>
      <c r="H377" s="600" t="str">
        <f t="shared" si="7"/>
        <v>Belum Diisi</v>
      </c>
      <c r="I377" s="590" t="s">
        <v>26</v>
      </c>
      <c r="J377" s="591" t="str">
        <f>IF($D$377="Y/T","Isi Sasaran",IF($E$377=0,0,IF(I377="Y",1,IF(I377="T",0,"Isi Dulu"))))</f>
        <v>Isi Sasaran</v>
      </c>
      <c r="K377" s="590" t="s">
        <v>26</v>
      </c>
      <c r="L377" s="591" t="str">
        <f>IF($D$377="Y/T","Isi Sasaran",IF($E$377=0,0,IF(K377="Y",1,IF(K377="T",0,"Isi Dulu"))))</f>
        <v>Isi Sasaran</v>
      </c>
      <c r="M377" s="848" t="s">
        <v>26</v>
      </c>
      <c r="N377" s="851" t="str">
        <f>IF(M377="Y",1,IF(M377="T",0,IF(M377="Y/T","Belum diisi","Error")))</f>
        <v>Belum diisi</v>
      </c>
    </row>
    <row r="378" spans="2:14" ht="15.75">
      <c r="B378" s="837"/>
      <c r="C378" s="840"/>
      <c r="D378" s="858"/>
      <c r="E378" s="855"/>
      <c r="F378" s="549">
        <v>2</v>
      </c>
      <c r="G378" s="550"/>
      <c r="H378" s="598" t="str">
        <f t="shared" si="7"/>
        <v>Belum Diisi</v>
      </c>
      <c r="I378" s="592" t="s">
        <v>26</v>
      </c>
      <c r="J378" s="593" t="str">
        <f>IF($D$377="Y/T","Isi Sasaran",IF($E$377=0,0,IF(I378="Y",1,IF(I378="T",0,"Isi Dulu"))))</f>
        <v>Isi Sasaran</v>
      </c>
      <c r="K378" s="592" t="s">
        <v>26</v>
      </c>
      <c r="L378" s="593" t="str">
        <f>IF($D$377="Y/T","Isi Sasaran",IF($E$377=0,0,IF(K378="Y",1,IF(K378="T",0,"Isi Dulu"))))</f>
        <v>Isi Sasaran</v>
      </c>
      <c r="M378" s="849"/>
      <c r="N378" s="852"/>
    </row>
    <row r="379" spans="2:14" ht="15.75">
      <c r="B379" s="837"/>
      <c r="C379" s="840"/>
      <c r="D379" s="858"/>
      <c r="E379" s="855"/>
      <c r="F379" s="549">
        <v>3</v>
      </c>
      <c r="G379" s="550"/>
      <c r="H379" s="598" t="str">
        <f t="shared" si="7"/>
        <v>Belum Diisi</v>
      </c>
      <c r="I379" s="592" t="s">
        <v>26</v>
      </c>
      <c r="J379" s="593" t="str">
        <f>IF($D$377="Y/T","Isi Sasaran",IF($E$377=0,0,IF(I379="Y",1,IF(I379="T",0,"Isi Dulu"))))</f>
        <v>Isi Sasaran</v>
      </c>
      <c r="K379" s="592" t="s">
        <v>26</v>
      </c>
      <c r="L379" s="593" t="str">
        <f>IF($D$377="Y/T","Isi Sasaran",IF($E$377=0,0,IF(K379="Y",1,IF(K379="T",0,"Isi Dulu"))))</f>
        <v>Isi Sasaran</v>
      </c>
      <c r="M379" s="849"/>
      <c r="N379" s="852"/>
    </row>
    <row r="380" spans="2:14" ht="15.75">
      <c r="B380" s="837"/>
      <c r="C380" s="840"/>
      <c r="D380" s="858"/>
      <c r="E380" s="855"/>
      <c r="F380" s="549">
        <v>4</v>
      </c>
      <c r="G380" s="550"/>
      <c r="H380" s="598" t="str">
        <f t="shared" si="7"/>
        <v>Belum Diisi</v>
      </c>
      <c r="I380" s="592" t="s">
        <v>26</v>
      </c>
      <c r="J380" s="593" t="str">
        <f>IF($D$377="Y/T","Isi Sasaran",IF($E$377=0,0,IF(I380="Y",1,IF(I380="T",0,"Isi Dulu"))))</f>
        <v>Isi Sasaran</v>
      </c>
      <c r="K380" s="592" t="s">
        <v>26</v>
      </c>
      <c r="L380" s="593" t="str">
        <f>IF($D$377="Y/T","Isi Sasaran",IF($E$377=0,0,IF(K380="Y",1,IF(K380="T",0,"Isi Dulu"))))</f>
        <v>Isi Sasaran</v>
      </c>
      <c r="M380" s="849"/>
      <c r="N380" s="852"/>
    </row>
    <row r="381" spans="2:14" ht="15.75">
      <c r="B381" s="838"/>
      <c r="C381" s="841"/>
      <c r="D381" s="859"/>
      <c r="E381" s="856"/>
      <c r="F381" s="569">
        <v>5</v>
      </c>
      <c r="G381" s="570"/>
      <c r="H381" s="599" t="str">
        <f t="shared" si="7"/>
        <v>Belum Diisi</v>
      </c>
      <c r="I381" s="595" t="s">
        <v>26</v>
      </c>
      <c r="J381" s="596" t="str">
        <f>IF($D$377="Y/T","Isi Sasaran",IF($E$377=0,0,IF(I381="Y",1,IF(I381="T",0,"Isi Dulu"))))</f>
        <v>Isi Sasaran</v>
      </c>
      <c r="K381" s="595" t="s">
        <v>26</v>
      </c>
      <c r="L381" s="596" t="str">
        <f>IF($D$377="Y/T","Isi Sasaran",IF($E$377=0,0,IF(K381="Y",1,IF(K381="T",0,"Isi Dulu"))))</f>
        <v>Isi Sasaran</v>
      </c>
      <c r="M381" s="850"/>
      <c r="N381" s="853"/>
    </row>
    <row r="382" spans="2:14" ht="15.75">
      <c r="B382" s="836">
        <v>15</v>
      </c>
      <c r="C382" s="839"/>
      <c r="D382" s="857" t="s">
        <v>26</v>
      </c>
      <c r="E382" s="854" t="str">
        <f>IF(D382="Y",1,IF(D382="T",0,IF(D382="Y/T","Belum diisi","Error")))</f>
        <v>Belum diisi</v>
      </c>
      <c r="F382" s="528">
        <v>1</v>
      </c>
      <c r="G382" s="529"/>
      <c r="H382" s="600" t="str">
        <f t="shared" si="7"/>
        <v>Belum Diisi</v>
      </c>
      <c r="I382" s="590" t="s">
        <v>26</v>
      </c>
      <c r="J382" s="591" t="str">
        <f>IF($D$382="Y/T","Isi Sasaran",IF($E$382=0,0,IF(I382="Y",1,IF(I382="T",0,"Isi Dulu"))))</f>
        <v>Isi Sasaran</v>
      </c>
      <c r="K382" s="590" t="s">
        <v>26</v>
      </c>
      <c r="L382" s="591" t="str">
        <f>IF($D$382="Y/T","Isi Sasaran",IF($E$382=0,0,IF(K382="Y",1,IF(K382="T",0,"Isi Dulu"))))</f>
        <v>Isi Sasaran</v>
      </c>
      <c r="M382" s="848" t="s">
        <v>26</v>
      </c>
      <c r="N382" s="851" t="str">
        <f>IF(M382="Y",1,IF(M382="T",0,IF(M382="Y/T","Belum diisi","Error")))</f>
        <v>Belum diisi</v>
      </c>
    </row>
    <row r="383" spans="2:14" ht="15.75">
      <c r="B383" s="837"/>
      <c r="C383" s="840"/>
      <c r="D383" s="858"/>
      <c r="E383" s="855"/>
      <c r="F383" s="549">
        <v>2</v>
      </c>
      <c r="G383" s="550"/>
      <c r="H383" s="598" t="str">
        <f t="shared" si="7"/>
        <v>Belum Diisi</v>
      </c>
      <c r="I383" s="592" t="s">
        <v>26</v>
      </c>
      <c r="J383" s="593" t="str">
        <f>IF($D$382="Y/T","Isi Sasaran",IF($E$382=0,0,IF(I383="Y",1,IF(I383="T",0,"Isi Dulu"))))</f>
        <v>Isi Sasaran</v>
      </c>
      <c r="K383" s="592" t="s">
        <v>26</v>
      </c>
      <c r="L383" s="593" t="str">
        <f>IF($D$382="Y/T","Isi Sasaran",IF($E$382=0,0,IF(K383="Y",1,IF(K383="T",0,"Isi Dulu"))))</f>
        <v>Isi Sasaran</v>
      </c>
      <c r="M383" s="849"/>
      <c r="N383" s="852"/>
    </row>
    <row r="384" spans="2:14" ht="15.75">
      <c r="B384" s="837"/>
      <c r="C384" s="840"/>
      <c r="D384" s="858"/>
      <c r="E384" s="855"/>
      <c r="F384" s="549">
        <v>3</v>
      </c>
      <c r="G384" s="550"/>
      <c r="H384" s="598" t="str">
        <f t="shared" si="7"/>
        <v>Belum Diisi</v>
      </c>
      <c r="I384" s="592" t="s">
        <v>26</v>
      </c>
      <c r="J384" s="593" t="str">
        <f>IF($D$382="Y/T","Isi Sasaran",IF($E$382=0,0,IF(I384="Y",1,IF(I384="T",0,"Isi Dulu"))))</f>
        <v>Isi Sasaran</v>
      </c>
      <c r="K384" s="592" t="s">
        <v>26</v>
      </c>
      <c r="L384" s="593" t="str">
        <f>IF($D$382="Y/T","Isi Sasaran",IF($E$382=0,0,IF(K384="Y",1,IF(K384="T",0,"Isi Dulu"))))</f>
        <v>Isi Sasaran</v>
      </c>
      <c r="M384" s="849"/>
      <c r="N384" s="852"/>
    </row>
    <row r="385" spans="2:14" ht="15.75">
      <c r="B385" s="837"/>
      <c r="C385" s="840"/>
      <c r="D385" s="858"/>
      <c r="E385" s="855"/>
      <c r="F385" s="549">
        <v>4</v>
      </c>
      <c r="G385" s="550"/>
      <c r="H385" s="598" t="str">
        <f t="shared" si="7"/>
        <v>Belum Diisi</v>
      </c>
      <c r="I385" s="592" t="s">
        <v>26</v>
      </c>
      <c r="J385" s="593" t="str">
        <f>IF($D$382="Y/T","Isi Sasaran",IF($E$382=0,0,IF(I385="Y",1,IF(I385="T",0,"Isi Dulu"))))</f>
        <v>Isi Sasaran</v>
      </c>
      <c r="K385" s="592" t="s">
        <v>26</v>
      </c>
      <c r="L385" s="593" t="str">
        <f>IF($D$382="Y/T","Isi Sasaran",IF($E$382=0,0,IF(K385="Y",1,IF(K385="T",0,"Isi Dulu"))))</f>
        <v>Isi Sasaran</v>
      </c>
      <c r="M385" s="849"/>
      <c r="N385" s="852"/>
    </row>
    <row r="386" spans="2:14" ht="15.75">
      <c r="B386" s="838"/>
      <c r="C386" s="841"/>
      <c r="D386" s="859"/>
      <c r="E386" s="856"/>
      <c r="F386" s="569">
        <v>5</v>
      </c>
      <c r="G386" s="570"/>
      <c r="H386" s="599" t="str">
        <f t="shared" si="7"/>
        <v>Belum Diisi</v>
      </c>
      <c r="I386" s="595" t="s">
        <v>26</v>
      </c>
      <c r="J386" s="596" t="str">
        <f>IF($D$382="Y/T","Isi Sasaran",IF($E$382=0,0,IF(I386="Y",1,IF(I386="T",0,"Isi Dulu"))))</f>
        <v>Isi Sasaran</v>
      </c>
      <c r="K386" s="595" t="s">
        <v>26</v>
      </c>
      <c r="L386" s="596" t="str">
        <f>IF($D$382="Y/T","Isi Sasaran",IF($E$382=0,0,IF(K386="Y",1,IF(K386="T",0,"Isi Dulu"))))</f>
        <v>Isi Sasaran</v>
      </c>
      <c r="M386" s="850"/>
      <c r="N386" s="853"/>
    </row>
    <row r="387" spans="2:14" ht="15.75">
      <c r="B387" s="836">
        <v>16</v>
      </c>
      <c r="C387" s="839"/>
      <c r="D387" s="857" t="s">
        <v>26</v>
      </c>
      <c r="E387" s="854" t="str">
        <f>IF(D387="Y",1,IF(D387="T",0,IF(D387="Y/T","Belum diisi","Error")))</f>
        <v>Belum diisi</v>
      </c>
      <c r="F387" s="528">
        <v>1</v>
      </c>
      <c r="G387" s="529"/>
      <c r="H387" s="600" t="str">
        <f t="shared" si="7"/>
        <v>Belum Diisi</v>
      </c>
      <c r="I387" s="590" t="s">
        <v>26</v>
      </c>
      <c r="J387" s="591" t="str">
        <f>IF($D$387="Y/T","Isi Sasaran",IF($E$387=0,0,IF(I387="Y",1,IF(I387="T",0,"Isi Dulu"))))</f>
        <v>Isi Sasaran</v>
      </c>
      <c r="K387" s="590" t="s">
        <v>26</v>
      </c>
      <c r="L387" s="591" t="str">
        <f>IF($D$387="Y/T","Isi Sasaran",IF($E$387=0,0,IF(K387="Y",1,IF(K387="T",0,"Isi Dulu"))))</f>
        <v>Isi Sasaran</v>
      </c>
      <c r="M387" s="848" t="s">
        <v>26</v>
      </c>
      <c r="N387" s="851" t="str">
        <f>IF(M387="Y",1,IF(M387="T",0,IF(M387="Y/T","Belum diisi","Error")))</f>
        <v>Belum diisi</v>
      </c>
    </row>
    <row r="388" spans="2:14" ht="15.75">
      <c r="B388" s="837"/>
      <c r="C388" s="840"/>
      <c r="D388" s="858"/>
      <c r="E388" s="855"/>
      <c r="F388" s="549">
        <v>2</v>
      </c>
      <c r="G388" s="550"/>
      <c r="H388" s="598" t="str">
        <f t="shared" si="7"/>
        <v>Belum Diisi</v>
      </c>
      <c r="I388" s="592" t="s">
        <v>26</v>
      </c>
      <c r="J388" s="593" t="str">
        <f>IF($D$387="Y/T","Isi Sasaran",IF($E$387=0,0,IF(I388="Y",1,IF(I388="T",0,"Isi Dulu"))))</f>
        <v>Isi Sasaran</v>
      </c>
      <c r="K388" s="592" t="s">
        <v>26</v>
      </c>
      <c r="L388" s="593" t="str">
        <f>IF($D$387="Y/T","Isi Sasaran",IF($E$387=0,0,IF(K388="Y",1,IF(K388="T",0,"Isi Dulu"))))</f>
        <v>Isi Sasaran</v>
      </c>
      <c r="M388" s="849"/>
      <c r="N388" s="852"/>
    </row>
    <row r="389" spans="2:14" ht="15.75">
      <c r="B389" s="837"/>
      <c r="C389" s="840"/>
      <c r="D389" s="858"/>
      <c r="E389" s="855"/>
      <c r="F389" s="549">
        <v>3</v>
      </c>
      <c r="G389" s="550"/>
      <c r="H389" s="598" t="str">
        <f t="shared" si="7"/>
        <v>Belum Diisi</v>
      </c>
      <c r="I389" s="592" t="s">
        <v>26</v>
      </c>
      <c r="J389" s="593" t="str">
        <f>IF($D$387="Y/T","Isi Sasaran",IF($E$387=0,0,IF(I389="Y",1,IF(I389="T",0,"Isi Dulu"))))</f>
        <v>Isi Sasaran</v>
      </c>
      <c r="K389" s="592" t="s">
        <v>26</v>
      </c>
      <c r="L389" s="593" t="str">
        <f>IF($D$387="Y/T","Isi Sasaran",IF($E$387=0,0,IF(K389="Y",1,IF(K389="T",0,"Isi Dulu"))))</f>
        <v>Isi Sasaran</v>
      </c>
      <c r="M389" s="849"/>
      <c r="N389" s="852"/>
    </row>
    <row r="390" spans="2:14" ht="15.75">
      <c r="B390" s="837"/>
      <c r="C390" s="840"/>
      <c r="D390" s="858"/>
      <c r="E390" s="855"/>
      <c r="F390" s="549">
        <v>4</v>
      </c>
      <c r="G390" s="550"/>
      <c r="H390" s="598" t="str">
        <f t="shared" si="7"/>
        <v>Belum Diisi</v>
      </c>
      <c r="I390" s="592" t="s">
        <v>26</v>
      </c>
      <c r="J390" s="593" t="str">
        <f>IF($D$387="Y/T","Isi Sasaran",IF($E$387=0,0,IF(I390="Y",1,IF(I390="T",0,"Isi Dulu"))))</f>
        <v>Isi Sasaran</v>
      </c>
      <c r="K390" s="592" t="s">
        <v>26</v>
      </c>
      <c r="L390" s="593" t="str">
        <f>IF($D$387="Y/T","Isi Sasaran",IF($E$387=0,0,IF(K390="Y",1,IF(K390="T",0,"Isi Dulu"))))</f>
        <v>Isi Sasaran</v>
      </c>
      <c r="M390" s="849"/>
      <c r="N390" s="852"/>
    </row>
    <row r="391" spans="2:14" ht="15.75">
      <c r="B391" s="838"/>
      <c r="C391" s="841"/>
      <c r="D391" s="859"/>
      <c r="E391" s="856"/>
      <c r="F391" s="569">
        <v>5</v>
      </c>
      <c r="G391" s="570"/>
      <c r="H391" s="599" t="str">
        <f t="shared" si="7"/>
        <v>Belum Diisi</v>
      </c>
      <c r="I391" s="595" t="s">
        <v>26</v>
      </c>
      <c r="J391" s="596" t="str">
        <f>IF($D$387="Y/T","Isi Sasaran",IF($E$387=0,0,IF(I391="Y",1,IF(I391="T",0,"Isi Dulu"))))</f>
        <v>Isi Sasaran</v>
      </c>
      <c r="K391" s="595" t="s">
        <v>26</v>
      </c>
      <c r="L391" s="596" t="str">
        <f>IF($D$387="Y/T","Isi Sasaran",IF($E$387=0,0,IF(K391="Y",1,IF(K391="T",0,"Isi Dulu"))))</f>
        <v>Isi Sasaran</v>
      </c>
      <c r="M391" s="850"/>
      <c r="N391" s="853"/>
    </row>
    <row r="392" spans="2:14" ht="15.75">
      <c r="B392" s="836">
        <v>17</v>
      </c>
      <c r="C392" s="839"/>
      <c r="D392" s="857" t="s">
        <v>26</v>
      </c>
      <c r="E392" s="854" t="str">
        <f>IF(D392="Y",1,IF(D392="T",0,IF(D392="Y/T","Belum diisi","Error")))</f>
        <v>Belum diisi</v>
      </c>
      <c r="F392" s="528">
        <v>1</v>
      </c>
      <c r="G392" s="529"/>
      <c r="H392" s="600" t="str">
        <f t="shared" si="7"/>
        <v>Belum Diisi</v>
      </c>
      <c r="I392" s="590" t="s">
        <v>26</v>
      </c>
      <c r="J392" s="591" t="str">
        <f>IF($D$392="Y/T","Isi Sasaran",IF($E$392=0,0,IF(I392="Y",1,IF(I392="T",0,"Isi Dulu"))))</f>
        <v>Isi Sasaran</v>
      </c>
      <c r="K392" s="590" t="s">
        <v>26</v>
      </c>
      <c r="L392" s="591" t="str">
        <f>IF($D$392="Y/T","Isi Sasaran",IF($E$392=0,0,IF(K392="Y",1,IF(K392="T",0,"Isi Dulu"))))</f>
        <v>Isi Sasaran</v>
      </c>
      <c r="M392" s="848" t="s">
        <v>26</v>
      </c>
      <c r="N392" s="851" t="str">
        <f>IF(M392="Y",1,IF(M392="T",0,IF(M392="Y/T","Belum diisi","Error")))</f>
        <v>Belum diisi</v>
      </c>
    </row>
    <row r="393" spans="2:14" ht="15.75">
      <c r="B393" s="837"/>
      <c r="C393" s="840"/>
      <c r="D393" s="858"/>
      <c r="E393" s="855"/>
      <c r="F393" s="549">
        <v>2</v>
      </c>
      <c r="G393" s="550"/>
      <c r="H393" s="598" t="str">
        <f t="shared" si="7"/>
        <v>Belum Diisi</v>
      </c>
      <c r="I393" s="592" t="s">
        <v>26</v>
      </c>
      <c r="J393" s="593" t="str">
        <f>IF($D$392="Y/T","Isi Sasaran",IF($E$392=0,0,IF(I393="Y",1,IF(I393="T",0,"Isi Dulu"))))</f>
        <v>Isi Sasaran</v>
      </c>
      <c r="K393" s="592" t="s">
        <v>26</v>
      </c>
      <c r="L393" s="593" t="str">
        <f>IF($D$392="Y/T","Isi Sasaran",IF($E$392=0,0,IF(K393="Y",1,IF(K393="T",0,"Isi Dulu"))))</f>
        <v>Isi Sasaran</v>
      </c>
      <c r="M393" s="849"/>
      <c r="N393" s="852"/>
    </row>
    <row r="394" spans="2:14" ht="15.75">
      <c r="B394" s="837"/>
      <c r="C394" s="840"/>
      <c r="D394" s="858"/>
      <c r="E394" s="855"/>
      <c r="F394" s="549">
        <v>3</v>
      </c>
      <c r="G394" s="550"/>
      <c r="H394" s="598" t="str">
        <f t="shared" si="7"/>
        <v>Belum Diisi</v>
      </c>
      <c r="I394" s="592" t="s">
        <v>26</v>
      </c>
      <c r="J394" s="593" t="str">
        <f>IF($D$392="Y/T","Isi Sasaran",IF($E$392=0,0,IF(I394="Y",1,IF(I394="T",0,"Isi Dulu"))))</f>
        <v>Isi Sasaran</v>
      </c>
      <c r="K394" s="592" t="s">
        <v>26</v>
      </c>
      <c r="L394" s="593" t="str">
        <f>IF($D$392="Y/T","Isi Sasaran",IF($E$392=0,0,IF(K394="Y",1,IF(K394="T",0,"Isi Dulu"))))</f>
        <v>Isi Sasaran</v>
      </c>
      <c r="M394" s="849"/>
      <c r="N394" s="852"/>
    </row>
    <row r="395" spans="2:14" ht="15.75">
      <c r="B395" s="837"/>
      <c r="C395" s="840"/>
      <c r="D395" s="858"/>
      <c r="E395" s="855"/>
      <c r="F395" s="549">
        <v>4</v>
      </c>
      <c r="G395" s="550"/>
      <c r="H395" s="598" t="str">
        <f t="shared" si="7"/>
        <v>Belum Diisi</v>
      </c>
      <c r="I395" s="592" t="s">
        <v>26</v>
      </c>
      <c r="J395" s="593" t="str">
        <f>IF($D$392="Y/T","Isi Sasaran",IF($E$392=0,0,IF(I395="Y",1,IF(I395="T",0,"Isi Dulu"))))</f>
        <v>Isi Sasaran</v>
      </c>
      <c r="K395" s="592" t="s">
        <v>26</v>
      </c>
      <c r="L395" s="593" t="str">
        <f>IF($D$392="Y/T","Isi Sasaran",IF($E$392=0,0,IF(K395="Y",1,IF(K395="T",0,"Isi Dulu"))))</f>
        <v>Isi Sasaran</v>
      </c>
      <c r="M395" s="849"/>
      <c r="N395" s="852"/>
    </row>
    <row r="396" spans="2:14" ht="15.75">
      <c r="B396" s="838"/>
      <c r="C396" s="841"/>
      <c r="D396" s="859"/>
      <c r="E396" s="856"/>
      <c r="F396" s="569">
        <v>5</v>
      </c>
      <c r="G396" s="570"/>
      <c r="H396" s="599" t="str">
        <f t="shared" si="7"/>
        <v>Belum Diisi</v>
      </c>
      <c r="I396" s="595" t="s">
        <v>26</v>
      </c>
      <c r="J396" s="596" t="str">
        <f>IF($D$392="Y/T","Isi Sasaran",IF($E$392=0,0,IF(I396="Y",1,IF(I396="T",0,"Isi Dulu"))))</f>
        <v>Isi Sasaran</v>
      </c>
      <c r="K396" s="595" t="s">
        <v>26</v>
      </c>
      <c r="L396" s="596" t="str">
        <f>IF($D$392="Y/T","Isi Sasaran",IF($E$392=0,0,IF(K396="Y",1,IF(K396="T",0,"Isi Dulu"))))</f>
        <v>Isi Sasaran</v>
      </c>
      <c r="M396" s="850"/>
      <c r="N396" s="853"/>
    </row>
    <row r="397" spans="2:14" ht="15.75">
      <c r="B397" s="836">
        <v>18</v>
      </c>
      <c r="C397" s="839"/>
      <c r="D397" s="857" t="s">
        <v>26</v>
      </c>
      <c r="E397" s="854" t="str">
        <f>IF(D397="Y",1,IF(D397="T",0,IF(D397="Y/T","Belum diisi","Error")))</f>
        <v>Belum diisi</v>
      </c>
      <c r="F397" s="528">
        <v>1</v>
      </c>
      <c r="G397" s="529"/>
      <c r="H397" s="600" t="str">
        <f t="shared" si="7"/>
        <v>Belum Diisi</v>
      </c>
      <c r="I397" s="590" t="s">
        <v>26</v>
      </c>
      <c r="J397" s="591" t="str">
        <f>IF($D$397="Y/T","Isi Sasaran",IF($E$397=0,0,IF(I397="Y",1,IF(I397="T",0,"Isi Dulu"))))</f>
        <v>Isi Sasaran</v>
      </c>
      <c r="K397" s="590" t="s">
        <v>26</v>
      </c>
      <c r="L397" s="591" t="str">
        <f>IF($D$397="Y/T","Isi Sasaran",IF($E$397=0,0,IF(K397="Y",1,IF(K397="T",0,"Isi Dulu"))))</f>
        <v>Isi Sasaran</v>
      </c>
      <c r="M397" s="848" t="s">
        <v>26</v>
      </c>
      <c r="N397" s="851" t="str">
        <f>IF(M397="Y",1,IF(M397="T",0,IF(M397="Y/T","Belum diisi","Error")))</f>
        <v>Belum diisi</v>
      </c>
    </row>
    <row r="398" spans="2:14" ht="15.75">
      <c r="B398" s="837"/>
      <c r="C398" s="840"/>
      <c r="D398" s="858"/>
      <c r="E398" s="855"/>
      <c r="F398" s="549">
        <v>2</v>
      </c>
      <c r="G398" s="550"/>
      <c r="H398" s="598" t="str">
        <f t="shared" si="7"/>
        <v>Belum Diisi</v>
      </c>
      <c r="I398" s="592" t="s">
        <v>26</v>
      </c>
      <c r="J398" s="593" t="str">
        <f>IF($D$397="Y/T","Isi Sasaran",IF($E$397=0,0,IF(I398="Y",1,IF(I398="T",0,"Isi Dulu"))))</f>
        <v>Isi Sasaran</v>
      </c>
      <c r="K398" s="592" t="s">
        <v>26</v>
      </c>
      <c r="L398" s="593" t="str">
        <f>IF($D$397="Y/T","Isi Sasaran",IF($E$397=0,0,IF(K398="Y",1,IF(K398="T",0,"Isi Dulu"))))</f>
        <v>Isi Sasaran</v>
      </c>
      <c r="M398" s="849"/>
      <c r="N398" s="852"/>
    </row>
    <row r="399" spans="2:14" ht="15.75">
      <c r="B399" s="837"/>
      <c r="C399" s="840"/>
      <c r="D399" s="858"/>
      <c r="E399" s="855"/>
      <c r="F399" s="549">
        <v>3</v>
      </c>
      <c r="G399" s="550"/>
      <c r="H399" s="598" t="str">
        <f t="shared" si="7"/>
        <v>Belum Diisi</v>
      </c>
      <c r="I399" s="592" t="s">
        <v>26</v>
      </c>
      <c r="J399" s="593" t="str">
        <f>IF($D$397="Y/T","Isi Sasaran",IF($E$397=0,0,IF(I399="Y",1,IF(I399="T",0,"Isi Dulu"))))</f>
        <v>Isi Sasaran</v>
      </c>
      <c r="K399" s="592" t="s">
        <v>26</v>
      </c>
      <c r="L399" s="593" t="str">
        <f>IF($D$397="Y/T","Isi Sasaran",IF($E$397=0,0,IF(K399="Y",1,IF(K399="T",0,"Isi Dulu"))))</f>
        <v>Isi Sasaran</v>
      </c>
      <c r="M399" s="849"/>
      <c r="N399" s="852"/>
    </row>
    <row r="400" spans="2:14" ht="15.75">
      <c r="B400" s="837"/>
      <c r="C400" s="840"/>
      <c r="D400" s="858"/>
      <c r="E400" s="855"/>
      <c r="F400" s="549">
        <v>4</v>
      </c>
      <c r="G400" s="550"/>
      <c r="H400" s="598" t="str">
        <f t="shared" si="7"/>
        <v>Belum Diisi</v>
      </c>
      <c r="I400" s="592" t="s">
        <v>26</v>
      </c>
      <c r="J400" s="593" t="str">
        <f>IF($D$397="Y/T","Isi Sasaran",IF($E$397=0,0,IF(I400="Y",1,IF(I400="T",0,"Isi Dulu"))))</f>
        <v>Isi Sasaran</v>
      </c>
      <c r="K400" s="592" t="s">
        <v>26</v>
      </c>
      <c r="L400" s="593" t="str">
        <f>IF($D$397="Y/T","Isi Sasaran",IF($E$397=0,0,IF(K400="Y",1,IF(K400="T",0,"Isi Dulu"))))</f>
        <v>Isi Sasaran</v>
      </c>
      <c r="M400" s="849"/>
      <c r="N400" s="852"/>
    </row>
    <row r="401" spans="2:14" ht="15.75">
      <c r="B401" s="838"/>
      <c r="C401" s="841"/>
      <c r="D401" s="859"/>
      <c r="E401" s="856"/>
      <c r="F401" s="569">
        <v>5</v>
      </c>
      <c r="G401" s="570"/>
      <c r="H401" s="599" t="str">
        <f t="shared" si="7"/>
        <v>Belum Diisi</v>
      </c>
      <c r="I401" s="595" t="s">
        <v>26</v>
      </c>
      <c r="J401" s="596" t="str">
        <f>IF($D$397="Y/T","Isi Sasaran",IF($E$397=0,0,IF(I401="Y",1,IF(I401="T",0,"Isi Dulu"))))</f>
        <v>Isi Sasaran</v>
      </c>
      <c r="K401" s="595" t="s">
        <v>26</v>
      </c>
      <c r="L401" s="596" t="str">
        <f>IF($D$397="Y/T","Isi Sasaran",IF($E$397=0,0,IF(K401="Y",1,IF(K401="T",0,"Isi Dulu"))))</f>
        <v>Isi Sasaran</v>
      </c>
      <c r="M401" s="850"/>
      <c r="N401" s="853"/>
    </row>
    <row r="402" spans="2:14" ht="15.75">
      <c r="B402" s="836">
        <v>19</v>
      </c>
      <c r="C402" s="839"/>
      <c r="D402" s="857" t="s">
        <v>26</v>
      </c>
      <c r="E402" s="854" t="str">
        <f>IF(D402="Y",1,IF(D402="T",0,IF(D402="Y/T","Belum diisi","Error")))</f>
        <v>Belum diisi</v>
      </c>
      <c r="F402" s="528">
        <v>1</v>
      </c>
      <c r="G402" s="529"/>
      <c r="H402" s="600" t="str">
        <f t="shared" si="7"/>
        <v>Belum Diisi</v>
      </c>
      <c r="I402" s="590" t="s">
        <v>26</v>
      </c>
      <c r="J402" s="591" t="str">
        <f>IF($D$402="Y/T","Isi Sasaran",IF($E$402=0,0,IF(I402="Y",1,IF(I402="T",0,"Isi Dulu"))))</f>
        <v>Isi Sasaran</v>
      </c>
      <c r="K402" s="590" t="s">
        <v>26</v>
      </c>
      <c r="L402" s="591" t="str">
        <f>IF($D$402="Y/T","Isi Sasaran",IF($E$402=0,0,IF(K402="Y",1,IF(K402="T",0,"Isi Dulu"))))</f>
        <v>Isi Sasaran</v>
      </c>
      <c r="M402" s="848" t="s">
        <v>26</v>
      </c>
      <c r="N402" s="851" t="str">
        <f>IF(M402="Y",1,IF(M402="T",0,IF(M402="Y/T","Belum diisi","Error")))</f>
        <v>Belum diisi</v>
      </c>
    </row>
    <row r="403" spans="2:14" ht="15.75">
      <c r="B403" s="837"/>
      <c r="C403" s="840"/>
      <c r="D403" s="858"/>
      <c r="E403" s="855"/>
      <c r="F403" s="549">
        <v>2</v>
      </c>
      <c r="G403" s="550"/>
      <c r="H403" s="598" t="str">
        <f t="shared" si="7"/>
        <v>Belum Diisi</v>
      </c>
      <c r="I403" s="592" t="s">
        <v>26</v>
      </c>
      <c r="J403" s="593" t="str">
        <f>IF($D$402="Y/T","Isi Sasaran",IF($E$402=0,0,IF(I403="Y",1,IF(I403="T",0,"Isi Dulu"))))</f>
        <v>Isi Sasaran</v>
      </c>
      <c r="K403" s="592" t="s">
        <v>26</v>
      </c>
      <c r="L403" s="593" t="str">
        <f>IF($D$402="Y/T","Isi Sasaran",IF($E$402=0,0,IF(K403="Y",1,IF(K403="T",0,"Isi Dulu"))))</f>
        <v>Isi Sasaran</v>
      </c>
      <c r="M403" s="849"/>
      <c r="N403" s="852"/>
    </row>
    <row r="404" spans="2:14" ht="15.75">
      <c r="B404" s="837"/>
      <c r="C404" s="840"/>
      <c r="D404" s="858"/>
      <c r="E404" s="855"/>
      <c r="F404" s="549">
        <v>3</v>
      </c>
      <c r="G404" s="550"/>
      <c r="H404" s="598" t="str">
        <f t="shared" si="7"/>
        <v>Belum Diisi</v>
      </c>
      <c r="I404" s="592" t="s">
        <v>26</v>
      </c>
      <c r="J404" s="593" t="str">
        <f>IF($D$402="Y/T","Isi Sasaran",IF($E$402=0,0,IF(I404="Y",1,IF(I404="T",0,"Isi Dulu"))))</f>
        <v>Isi Sasaran</v>
      </c>
      <c r="K404" s="592" t="s">
        <v>26</v>
      </c>
      <c r="L404" s="593" t="str">
        <f>IF($D$402="Y/T","Isi Sasaran",IF($E$402=0,0,IF(K404="Y",1,IF(K404="T",0,"Isi Dulu"))))</f>
        <v>Isi Sasaran</v>
      </c>
      <c r="M404" s="849"/>
      <c r="N404" s="852"/>
    </row>
    <row r="405" spans="2:14" ht="15.75">
      <c r="B405" s="837"/>
      <c r="C405" s="840"/>
      <c r="D405" s="858"/>
      <c r="E405" s="855"/>
      <c r="F405" s="549">
        <v>4</v>
      </c>
      <c r="G405" s="550"/>
      <c r="H405" s="598" t="str">
        <f t="shared" si="7"/>
        <v>Belum Diisi</v>
      </c>
      <c r="I405" s="592" t="s">
        <v>26</v>
      </c>
      <c r="J405" s="593" t="str">
        <f>IF($D$402="Y/T","Isi Sasaran",IF($E$402=0,0,IF(I405="Y",1,IF(I405="T",0,"Isi Dulu"))))</f>
        <v>Isi Sasaran</v>
      </c>
      <c r="K405" s="592" t="s">
        <v>26</v>
      </c>
      <c r="L405" s="593" t="str">
        <f>IF($D$402="Y/T","Isi Sasaran",IF($E$402=0,0,IF(K405="Y",1,IF(K405="T",0,"Isi Dulu"))))</f>
        <v>Isi Sasaran</v>
      </c>
      <c r="M405" s="849"/>
      <c r="N405" s="852"/>
    </row>
    <row r="406" spans="2:14" ht="15.75">
      <c r="B406" s="838"/>
      <c r="C406" s="841"/>
      <c r="D406" s="859"/>
      <c r="E406" s="856"/>
      <c r="F406" s="569">
        <v>5</v>
      </c>
      <c r="G406" s="570"/>
      <c r="H406" s="599" t="str">
        <f t="shared" si="7"/>
        <v>Belum Diisi</v>
      </c>
      <c r="I406" s="595" t="s">
        <v>26</v>
      </c>
      <c r="J406" s="596" t="str">
        <f>IF($D$402="Y/T","Isi Sasaran",IF($E$402=0,0,IF(I406="Y",1,IF(I406="T",0,"Isi Dulu"))))</f>
        <v>Isi Sasaran</v>
      </c>
      <c r="K406" s="595" t="s">
        <v>26</v>
      </c>
      <c r="L406" s="596" t="str">
        <f>IF($D$402="Y/T","Isi Sasaran",IF($E$402=0,0,IF(K406="Y",1,IF(K406="T",0,"Isi Dulu"))))</f>
        <v>Isi Sasaran</v>
      </c>
      <c r="M406" s="850"/>
      <c r="N406" s="853"/>
    </row>
    <row r="407" spans="2:14" ht="15.75">
      <c r="B407" s="836">
        <v>20</v>
      </c>
      <c r="C407" s="839"/>
      <c r="D407" s="857" t="s">
        <v>26</v>
      </c>
      <c r="E407" s="854" t="str">
        <f>IF(D407="Y",1,IF(D407="T",0,IF(D407="Y/T","Belum diisi","Error")))</f>
        <v>Belum diisi</v>
      </c>
      <c r="F407" s="528">
        <v>1</v>
      </c>
      <c r="G407" s="529"/>
      <c r="H407" s="600" t="str">
        <f t="shared" si="7"/>
        <v>Belum Diisi</v>
      </c>
      <c r="I407" s="590" t="s">
        <v>26</v>
      </c>
      <c r="J407" s="591" t="str">
        <f>IF($D$407="Y/T","Isi Sasaran",IF($E$407=0,0,IF(I407="Y",1,IF(I407="T",0,"Isi Dulu"))))</f>
        <v>Isi Sasaran</v>
      </c>
      <c r="K407" s="590" t="s">
        <v>26</v>
      </c>
      <c r="L407" s="591" t="str">
        <f>IF($D$407="Y/T","Isi Sasaran",IF($E$407=0,0,IF(K407="Y",1,IF(K407="T",0,"Isi Dulu"))))</f>
        <v>Isi Sasaran</v>
      </c>
      <c r="M407" s="848" t="s">
        <v>26</v>
      </c>
      <c r="N407" s="851" t="str">
        <f>IF(M407="Y",1,IF(M407="T",0,IF(M407="Y/T","Belum diisi","Error")))</f>
        <v>Belum diisi</v>
      </c>
    </row>
    <row r="408" spans="2:14" ht="15.75">
      <c r="B408" s="837"/>
      <c r="C408" s="840"/>
      <c r="D408" s="858"/>
      <c r="E408" s="855"/>
      <c r="F408" s="549">
        <v>2</v>
      </c>
      <c r="G408" s="550"/>
      <c r="H408" s="598" t="str">
        <f t="shared" si="7"/>
        <v>Belum Diisi</v>
      </c>
      <c r="I408" s="592" t="s">
        <v>26</v>
      </c>
      <c r="J408" s="593" t="str">
        <f>IF($D$407="Y/T","Isi Sasaran",IF($E$407=0,0,IF(I408="Y",1,IF(I408="T",0,"Isi Dulu"))))</f>
        <v>Isi Sasaran</v>
      </c>
      <c r="K408" s="592" t="s">
        <v>26</v>
      </c>
      <c r="L408" s="593" t="str">
        <f>IF($D$407="Y/T","Isi Sasaran",IF($E$407=0,0,IF(K408="Y",1,IF(K408="T",0,"Isi Dulu"))))</f>
        <v>Isi Sasaran</v>
      </c>
      <c r="M408" s="849"/>
      <c r="N408" s="852"/>
    </row>
    <row r="409" spans="2:14" ht="15.75">
      <c r="B409" s="837"/>
      <c r="C409" s="840"/>
      <c r="D409" s="858"/>
      <c r="E409" s="855"/>
      <c r="F409" s="549">
        <v>3</v>
      </c>
      <c r="G409" s="550"/>
      <c r="H409" s="598" t="str">
        <f t="shared" si="7"/>
        <v>Belum Diisi</v>
      </c>
      <c r="I409" s="592" t="s">
        <v>26</v>
      </c>
      <c r="J409" s="593" t="str">
        <f>IF($D$407="Y/T","Isi Sasaran",IF($E$407=0,0,IF(I409="Y",1,IF(I409="T",0,"Isi Dulu"))))</f>
        <v>Isi Sasaran</v>
      </c>
      <c r="K409" s="592" t="s">
        <v>26</v>
      </c>
      <c r="L409" s="593" t="str">
        <f>IF($D$407="Y/T","Isi Sasaran",IF($E$407=0,0,IF(K409="Y",1,IF(K409="T",0,"Isi Dulu"))))</f>
        <v>Isi Sasaran</v>
      </c>
      <c r="M409" s="849"/>
      <c r="N409" s="852"/>
    </row>
    <row r="410" spans="2:14" ht="15.75">
      <c r="B410" s="837"/>
      <c r="C410" s="840"/>
      <c r="D410" s="858"/>
      <c r="E410" s="855"/>
      <c r="F410" s="549">
        <v>4</v>
      </c>
      <c r="G410" s="550"/>
      <c r="H410" s="598" t="str">
        <f t="shared" si="7"/>
        <v>Belum Diisi</v>
      </c>
      <c r="I410" s="592" t="s">
        <v>26</v>
      </c>
      <c r="J410" s="593" t="str">
        <f>IF($D$407="Y/T","Isi Sasaran",IF($E$407=0,0,IF(I410="Y",1,IF(I410="T",0,"Isi Dulu"))))</f>
        <v>Isi Sasaran</v>
      </c>
      <c r="K410" s="592" t="s">
        <v>26</v>
      </c>
      <c r="L410" s="593" t="str">
        <f>IF($D$407="Y/T","Isi Sasaran",IF($E$407=0,0,IF(K410="Y",1,IF(K410="T",0,"Isi Dulu"))))</f>
        <v>Isi Sasaran</v>
      </c>
      <c r="M410" s="849"/>
      <c r="N410" s="852"/>
    </row>
    <row r="411" spans="2:14" ht="15.75">
      <c r="B411" s="838"/>
      <c r="C411" s="841"/>
      <c r="D411" s="859"/>
      <c r="E411" s="856"/>
      <c r="F411" s="569">
        <v>5</v>
      </c>
      <c r="G411" s="570"/>
      <c r="H411" s="599" t="str">
        <f t="shared" si="7"/>
        <v>Belum Diisi</v>
      </c>
      <c r="I411" s="595" t="s">
        <v>26</v>
      </c>
      <c r="J411" s="596" t="str">
        <f>IF($D$407="Y/T","Isi Sasaran",IF($E$407=0,0,IF(I411="Y",1,IF(I411="T",0,"Isi Dulu"))))</f>
        <v>Isi Sasaran</v>
      </c>
      <c r="K411" s="595" t="s">
        <v>26</v>
      </c>
      <c r="L411" s="596" t="str">
        <f>IF($D$407="Y/T","Isi Sasaran",IF($E$407=0,0,IF(K411="Y",1,IF(K411="T",0,"Isi Dulu"))))</f>
        <v>Isi Sasaran</v>
      </c>
      <c r="M411" s="850"/>
      <c r="N411" s="853"/>
    </row>
    <row r="412" spans="2:14" ht="15.75">
      <c r="B412" s="580"/>
      <c r="C412" s="581"/>
      <c r="D412" s="582"/>
      <c r="E412" s="602" t="e">
        <f>AVERAGE(E312:E411)</f>
        <v>#DIV/0!</v>
      </c>
      <c r="F412" s="583"/>
      <c r="G412" s="583"/>
      <c r="H412" s="602" t="e">
        <f>(IF($D312="Y/T",0,AVERAGE(H312:H316))+IF($D317="Y/T",0,AVERAGE(H317:H321))+IF($D322="Y/T",0,AVERAGE(H322:H326))+IF($D327="Y/T",0,AVERAGE(H327:H331))+IF($D332="Y/T",0,AVERAGE(H332:H336))+IF($D337="Y/T",0,AVERAGE(H337:H341))+IF($D342="Y/T",0,AVERAGE(H342:H346))+IF($D347="Y/T",0,AVERAGE(H347:H351))+IF($D352="Y/T",0,AVERAGE(H352:H356))+IF($D357="Y/T",0,AVERAGE(H357:H361))+IF($D362="Y/T",0,AVERAGE(H362:H366))+IF($D367="Y/T",0,AVERAGE(H367:H371))+IF($D372="Y/T",0,AVERAGE(H372:H376))+IF($D377="Y/T",0,AVERAGE(H377:H381))+IF($D382="Y/T",0,AVERAGE(H382:H386))+IF($D387="Y/T",0,AVERAGE(H387:H391))+IF($D392="Y/T",0,AVERAGE(H392:H396))+IF($D397="Y/T",0,AVERAGE(H397:H401))+IF($D402="Y/T",0,AVERAGE(H402:H406))+IF($D407="Y/T",0,AVERAGE(H407:H411)))/(COUNTIF($D312:$D411,"Y")+COUNTIF($D312:$D411,"T"))</f>
        <v>#DIV/0!</v>
      </c>
      <c r="I412" s="582"/>
      <c r="J412" s="602" t="e">
        <f>(IF($D312="Y/T",0,AVERAGE(J312:J316))+IF($D317="Y/T",0,AVERAGE(J317:J321))+IF($D322="Y/T",0,AVERAGE(J322:J326))+IF($D327="Y/T",0,AVERAGE(J327:J331))+IF($D332="Y/T",0,AVERAGE(J332:J336))+IF($D337="Y/T",0,AVERAGE(J337:J341))+IF($D342="Y/T",0,AVERAGE(J342:J346))+IF($D347="Y/T",0,AVERAGE(J347:J351))+IF($D352="Y/T",0,AVERAGE(J352:J356))+IF($D357="Y/T",0,AVERAGE(J357:J361))+IF($D362="Y/T",0,AVERAGE(J362:J366))+IF($D367="Y/T",0,AVERAGE(J367:J371))+IF($D372="Y/T",0,AVERAGE(J372:J376))+IF($D377="Y/T",0,AVERAGE(J377:J381))+IF($D382="Y/T",0,AVERAGE(J382:J386))+IF($D387="Y/T",0,AVERAGE(J387:J391))+IF($D392="Y/T",0,AVERAGE(J392:J396))+IF($D397="Y/T",0,AVERAGE(J397:J401))+IF($D402="Y/T",0,AVERAGE(J402:J406))+IF($D407="Y/T",0,AVERAGE(J407:J411)))/(COUNTIF($D312:$D411,"Y")+COUNTIF($D312:$D411,"T"))</f>
        <v>#DIV/0!</v>
      </c>
      <c r="K412" s="582"/>
      <c r="L412" s="602" t="e">
        <f>(IF($D312="Y/T",0,AVERAGE(L312:L316))+IF($D317="Y/T",0,AVERAGE(L317:L321))+IF($D322="Y/T",0,AVERAGE(L322:L326))+IF($D327="Y/T",0,AVERAGE(L327:L331))+IF($D332="Y/T",0,AVERAGE(L332:L336))+IF($D337="Y/T",0,AVERAGE(L337:L341))+IF($D342="Y/T",0,AVERAGE(L342:L346))+IF($D347="Y/T",0,AVERAGE(L347:L351))+IF($D352="Y/T",0,AVERAGE(L352:L356))+IF($D357="Y/T",0,AVERAGE(L357:L361))+IF($D362="Y/T",0,AVERAGE(L362:L366))+IF($D367="Y/T",0,AVERAGE(L367:L371))+IF($D372="Y/T",0,AVERAGE(L372:L376))+IF($D377="Y/T",0,AVERAGE(L377:L381))+IF($D382="Y/T",0,AVERAGE(L382:L386))+IF($D387="Y/T",0,AVERAGE(L387:L391))+IF($D392="Y/T",0,AVERAGE(L392:L396))+IF($D397="Y/T",0,AVERAGE(L397:L401))+IF($D402="Y/T",0,AVERAGE(L402:L406))+IF($D407="Y/T",0,AVERAGE(L407:L411)))/(COUNTIF($D312:$D411,"Y")+COUNTIF($D312:$D411,"T"))</f>
        <v>#DIV/0!</v>
      </c>
      <c r="M412" s="606"/>
      <c r="N412" s="602" t="e">
        <f>AVERAGE(N312:N411)</f>
        <v>#DIV/0!</v>
      </c>
    </row>
  </sheetData>
  <mergeCells count="496">
    <mergeCell ref="M337:M341"/>
    <mergeCell ref="E342:E346"/>
    <mergeCell ref="B327:B331"/>
    <mergeCell ref="C327:C331"/>
    <mergeCell ref="B285:B289"/>
    <mergeCell ref="M290:M294"/>
    <mergeCell ref="E300:E304"/>
    <mergeCell ref="N317:N321"/>
    <mergeCell ref="C300:C304"/>
    <mergeCell ref="B305:B309"/>
    <mergeCell ref="C285:C289"/>
    <mergeCell ref="M285:M289"/>
    <mergeCell ref="D295:D299"/>
    <mergeCell ref="M322:M326"/>
    <mergeCell ref="C312:C316"/>
    <mergeCell ref="B317:B321"/>
    <mergeCell ref="D322:D326"/>
    <mergeCell ref="E322:E326"/>
    <mergeCell ref="C317:C321"/>
    <mergeCell ref="E312:E316"/>
    <mergeCell ref="C322:C326"/>
    <mergeCell ref="N235:N239"/>
    <mergeCell ref="D312:D316"/>
    <mergeCell ref="D260:D264"/>
    <mergeCell ref="N250:N254"/>
    <mergeCell ref="C250:C254"/>
    <mergeCell ref="M260:M264"/>
    <mergeCell ref="B265:B269"/>
    <mergeCell ref="D255:D259"/>
    <mergeCell ref="M255:M259"/>
    <mergeCell ref="N255:N259"/>
    <mergeCell ref="M300:M304"/>
    <mergeCell ref="B260:B264"/>
    <mergeCell ref="D275:D279"/>
    <mergeCell ref="E265:E269"/>
    <mergeCell ref="E285:E289"/>
    <mergeCell ref="D290:D294"/>
    <mergeCell ref="E290:E294"/>
    <mergeCell ref="N285:N289"/>
    <mergeCell ref="N280:N284"/>
    <mergeCell ref="M295:M299"/>
    <mergeCell ref="B280:B284"/>
    <mergeCell ref="E280:E284"/>
    <mergeCell ref="C280:C284"/>
    <mergeCell ref="M270:M274"/>
    <mergeCell ref="N260:N264"/>
    <mergeCell ref="E270:E274"/>
    <mergeCell ref="D265:D269"/>
    <mergeCell ref="C260:C264"/>
    <mergeCell ref="B270:B274"/>
    <mergeCell ref="C290:C294"/>
    <mergeCell ref="B295:B299"/>
    <mergeCell ref="N295:N299"/>
    <mergeCell ref="D240:D244"/>
    <mergeCell ref="E240:E244"/>
    <mergeCell ref="N275:N279"/>
    <mergeCell ref="D280:D284"/>
    <mergeCell ref="B290:B294"/>
    <mergeCell ref="M280:M284"/>
    <mergeCell ref="E275:E279"/>
    <mergeCell ref="N240:N244"/>
    <mergeCell ref="B240:B244"/>
    <mergeCell ref="C225:C229"/>
    <mergeCell ref="N220:N224"/>
    <mergeCell ref="M198:M202"/>
    <mergeCell ref="N128:N132"/>
    <mergeCell ref="C133:C137"/>
    <mergeCell ref="M138:M142"/>
    <mergeCell ref="C148:C152"/>
    <mergeCell ref="E143:E147"/>
    <mergeCell ref="D138:D142"/>
    <mergeCell ref="C193:C197"/>
    <mergeCell ref="C203:C207"/>
    <mergeCell ref="M193:M197"/>
    <mergeCell ref="E193:E197"/>
    <mergeCell ref="D193:D197"/>
    <mergeCell ref="M210:M214"/>
    <mergeCell ref="D198:D202"/>
    <mergeCell ref="N133:N137"/>
    <mergeCell ref="N148:N152"/>
    <mergeCell ref="E158:E162"/>
    <mergeCell ref="D183:D187"/>
    <mergeCell ref="M133:M137"/>
    <mergeCell ref="M225:M229"/>
    <mergeCell ref="N225:N229"/>
    <mergeCell ref="B377:B381"/>
    <mergeCell ref="E382:E386"/>
    <mergeCell ref="D387:D391"/>
    <mergeCell ref="E377:E381"/>
    <mergeCell ref="D377:D381"/>
    <mergeCell ref="D382:D386"/>
    <mergeCell ref="E387:E391"/>
    <mergeCell ref="M382:M386"/>
    <mergeCell ref="N387:N391"/>
    <mergeCell ref="B382:B386"/>
    <mergeCell ref="M377:M381"/>
    <mergeCell ref="N377:N381"/>
    <mergeCell ref="C387:C391"/>
    <mergeCell ref="M387:M391"/>
    <mergeCell ref="B387:B391"/>
    <mergeCell ref="C382:C386"/>
    <mergeCell ref="N382:N386"/>
    <mergeCell ref="C377:C381"/>
    <mergeCell ref="B347:B351"/>
    <mergeCell ref="N352:N356"/>
    <mergeCell ref="E357:E361"/>
    <mergeCell ref="N300:N304"/>
    <mergeCell ref="D300:D304"/>
    <mergeCell ref="E305:E309"/>
    <mergeCell ref="N362:N366"/>
    <mergeCell ref="D352:D356"/>
    <mergeCell ref="B357:B361"/>
    <mergeCell ref="B322:B326"/>
    <mergeCell ref="M327:M331"/>
    <mergeCell ref="B342:B346"/>
    <mergeCell ref="B337:B341"/>
    <mergeCell ref="M312:M316"/>
    <mergeCell ref="B312:B316"/>
    <mergeCell ref="E317:E321"/>
    <mergeCell ref="N312:N316"/>
    <mergeCell ref="N327:N331"/>
    <mergeCell ref="D332:D336"/>
    <mergeCell ref="N322:N326"/>
    <mergeCell ref="D337:D341"/>
    <mergeCell ref="D327:D331"/>
    <mergeCell ref="E327:E331"/>
    <mergeCell ref="B332:B336"/>
    <mergeCell ref="B397:B401"/>
    <mergeCell ref="M402:M406"/>
    <mergeCell ref="C407:C411"/>
    <mergeCell ref="C402:C406"/>
    <mergeCell ref="B407:B411"/>
    <mergeCell ref="N392:N396"/>
    <mergeCell ref="E407:E411"/>
    <mergeCell ref="C397:C401"/>
    <mergeCell ref="B402:B406"/>
    <mergeCell ref="M392:M396"/>
    <mergeCell ref="D392:D396"/>
    <mergeCell ref="D407:D411"/>
    <mergeCell ref="N397:N401"/>
    <mergeCell ref="M397:M401"/>
    <mergeCell ref="E402:E406"/>
    <mergeCell ref="D402:D406"/>
    <mergeCell ref="E397:E401"/>
    <mergeCell ref="N407:N411"/>
    <mergeCell ref="N402:N406"/>
    <mergeCell ref="M407:M411"/>
    <mergeCell ref="B392:B396"/>
    <mergeCell ref="E392:E396"/>
    <mergeCell ref="C392:C396"/>
    <mergeCell ref="D397:D401"/>
    <mergeCell ref="N372:N376"/>
    <mergeCell ref="C362:C366"/>
    <mergeCell ref="B362:B366"/>
    <mergeCell ref="D362:D366"/>
    <mergeCell ref="E362:E366"/>
    <mergeCell ref="M362:M366"/>
    <mergeCell ref="M357:M361"/>
    <mergeCell ref="E337:E341"/>
    <mergeCell ref="N342:N346"/>
    <mergeCell ref="D342:D346"/>
    <mergeCell ref="C342:C346"/>
    <mergeCell ref="M347:M351"/>
    <mergeCell ref="C357:C361"/>
    <mergeCell ref="E352:E356"/>
    <mergeCell ref="B352:B356"/>
    <mergeCell ref="B367:B371"/>
    <mergeCell ref="N367:N371"/>
    <mergeCell ref="D367:D371"/>
    <mergeCell ref="B372:B376"/>
    <mergeCell ref="C372:C376"/>
    <mergeCell ref="M372:M376"/>
    <mergeCell ref="D372:D376"/>
    <mergeCell ref="E372:E376"/>
    <mergeCell ref="M367:M371"/>
    <mergeCell ref="C367:C371"/>
    <mergeCell ref="E367:E371"/>
    <mergeCell ref="B215:B219"/>
    <mergeCell ref="N230:N234"/>
    <mergeCell ref="E245:E249"/>
    <mergeCell ref="B230:B234"/>
    <mergeCell ref="C188:C192"/>
    <mergeCell ref="N193:N197"/>
    <mergeCell ref="D203:D207"/>
    <mergeCell ref="D347:D351"/>
    <mergeCell ref="C337:C341"/>
    <mergeCell ref="C347:C351"/>
    <mergeCell ref="M352:M356"/>
    <mergeCell ref="D357:D361"/>
    <mergeCell ref="E347:E351"/>
    <mergeCell ref="C352:C356"/>
    <mergeCell ref="M332:M336"/>
    <mergeCell ref="N347:N351"/>
    <mergeCell ref="C332:C336"/>
    <mergeCell ref="N337:N341"/>
    <mergeCell ref="E332:E336"/>
    <mergeCell ref="N357:N361"/>
    <mergeCell ref="M342:M346"/>
    <mergeCell ref="N332:N336"/>
    <mergeCell ref="N123:N127"/>
    <mergeCell ref="D123:D127"/>
    <mergeCell ref="N245:N249"/>
    <mergeCell ref="N210:N214"/>
    <mergeCell ref="B210:B214"/>
    <mergeCell ref="D215:D219"/>
    <mergeCell ref="D210:D214"/>
    <mergeCell ref="E210:E214"/>
    <mergeCell ref="E215:E219"/>
    <mergeCell ref="B209:N209"/>
    <mergeCell ref="E220:E224"/>
    <mergeCell ref="B198:B202"/>
    <mergeCell ref="M203:M207"/>
    <mergeCell ref="C215:C219"/>
    <mergeCell ref="N203:N207"/>
    <mergeCell ref="N188:N192"/>
    <mergeCell ref="E198:E202"/>
    <mergeCell ref="D173:D177"/>
    <mergeCell ref="M163:M167"/>
    <mergeCell ref="B163:B167"/>
    <mergeCell ref="M230:M234"/>
    <mergeCell ref="B225:B229"/>
    <mergeCell ref="D235:D239"/>
    <mergeCell ref="M220:M224"/>
    <mergeCell ref="N86:N90"/>
    <mergeCell ref="E96:E100"/>
    <mergeCell ref="C81:C85"/>
    <mergeCell ref="M173:M177"/>
    <mergeCell ref="B173:B177"/>
    <mergeCell ref="C168:C172"/>
    <mergeCell ref="N138:N142"/>
    <mergeCell ref="C128:C132"/>
    <mergeCell ref="M128:M132"/>
    <mergeCell ref="D133:D137"/>
    <mergeCell ref="E133:E137"/>
    <mergeCell ref="E128:E132"/>
    <mergeCell ref="B153:B157"/>
    <mergeCell ref="N158:N162"/>
    <mergeCell ref="D168:D172"/>
    <mergeCell ref="D163:D167"/>
    <mergeCell ref="E163:E167"/>
    <mergeCell ref="E168:E172"/>
    <mergeCell ref="B128:B132"/>
    <mergeCell ref="M81:M85"/>
    <mergeCell ref="E113:E117"/>
    <mergeCell ref="C96:C100"/>
    <mergeCell ref="D86:D90"/>
    <mergeCell ref="D101:D105"/>
    <mergeCell ref="C235:C239"/>
    <mergeCell ref="E225:E229"/>
    <mergeCell ref="C305:C309"/>
    <mergeCell ref="B311:N311"/>
    <mergeCell ref="D285:D289"/>
    <mergeCell ref="M275:M279"/>
    <mergeCell ref="B275:B279"/>
    <mergeCell ref="C270:C274"/>
    <mergeCell ref="D270:D274"/>
    <mergeCell ref="B235:B239"/>
    <mergeCell ref="E235:E239"/>
    <mergeCell ref="C295:C299"/>
    <mergeCell ref="E295:E299"/>
    <mergeCell ref="C230:C234"/>
    <mergeCell ref="M235:M239"/>
    <mergeCell ref="D245:D249"/>
    <mergeCell ref="M240:M244"/>
    <mergeCell ref="C245:C249"/>
    <mergeCell ref="M265:M269"/>
    <mergeCell ref="D250:D254"/>
    <mergeCell ref="C265:C269"/>
    <mergeCell ref="C275:C279"/>
    <mergeCell ref="D305:D309"/>
    <mergeCell ref="D230:D234"/>
    <mergeCell ref="G3:G4"/>
    <mergeCell ref="N101:N105"/>
    <mergeCell ref="B51:B55"/>
    <mergeCell ref="M61:M65"/>
    <mergeCell ref="E66:E70"/>
    <mergeCell ref="D56:D60"/>
    <mergeCell ref="N56:N60"/>
    <mergeCell ref="N96:N100"/>
    <mergeCell ref="C91:C95"/>
    <mergeCell ref="E101:E105"/>
    <mergeCell ref="M91:M95"/>
    <mergeCell ref="N91:N95"/>
    <mergeCell ref="E56:E60"/>
    <mergeCell ref="M51:M55"/>
    <mergeCell ref="E51:E55"/>
    <mergeCell ref="M101:M105"/>
    <mergeCell ref="B96:B100"/>
    <mergeCell ref="E76:E80"/>
    <mergeCell ref="M86:M90"/>
    <mergeCell ref="D96:D100"/>
    <mergeCell ref="B91:B95"/>
    <mergeCell ref="B81:B85"/>
    <mergeCell ref="N66:N70"/>
    <mergeCell ref="M96:M100"/>
    <mergeCell ref="K4:L4"/>
    <mergeCell ref="E16:E20"/>
    <mergeCell ref="B11:B15"/>
    <mergeCell ref="N11:N15"/>
    <mergeCell ref="M31:M35"/>
    <mergeCell ref="E41:E45"/>
    <mergeCell ref="D36:D40"/>
    <mergeCell ref="D31:D35"/>
    <mergeCell ref="B31:B35"/>
    <mergeCell ref="B26:B30"/>
    <mergeCell ref="D16:D20"/>
    <mergeCell ref="M4:N4"/>
    <mergeCell ref="B6:B10"/>
    <mergeCell ref="N41:N45"/>
    <mergeCell ref="M26:M30"/>
    <mergeCell ref="C16:C20"/>
    <mergeCell ref="D26:D30"/>
    <mergeCell ref="E21:E25"/>
    <mergeCell ref="C21:C25"/>
    <mergeCell ref="B41:B45"/>
    <mergeCell ref="N6:N10"/>
    <mergeCell ref="D11:D15"/>
    <mergeCell ref="H3:H4"/>
    <mergeCell ref="F3:F4"/>
    <mergeCell ref="N46:N50"/>
    <mergeCell ref="D91:D95"/>
    <mergeCell ref="D51:D55"/>
    <mergeCell ref="M46:M50"/>
    <mergeCell ref="B1:N1"/>
    <mergeCell ref="N153:N157"/>
    <mergeCell ref="D143:D147"/>
    <mergeCell ref="B148:B152"/>
    <mergeCell ref="N118:N122"/>
    <mergeCell ref="B108:B112"/>
    <mergeCell ref="M123:M127"/>
    <mergeCell ref="D113:D117"/>
    <mergeCell ref="N113:N117"/>
    <mergeCell ref="E86:E90"/>
    <mergeCell ref="B76:B80"/>
    <mergeCell ref="D76:D80"/>
    <mergeCell ref="C86:C90"/>
    <mergeCell ref="E81:E85"/>
    <mergeCell ref="D81:D85"/>
    <mergeCell ref="B138:B142"/>
    <mergeCell ref="N143:N147"/>
    <mergeCell ref="E148:E152"/>
    <mergeCell ref="B133:B137"/>
    <mergeCell ref="B86:B90"/>
    <mergeCell ref="M66:M70"/>
    <mergeCell ref="C51:C55"/>
    <mergeCell ref="B56:B60"/>
    <mergeCell ref="N51:N55"/>
    <mergeCell ref="N61:N65"/>
    <mergeCell ref="D71:D75"/>
    <mergeCell ref="C56:C60"/>
    <mergeCell ref="B66:B70"/>
    <mergeCell ref="N81:N85"/>
    <mergeCell ref="C76:C80"/>
    <mergeCell ref="M76:M80"/>
    <mergeCell ref="N76:N80"/>
    <mergeCell ref="M71:M75"/>
    <mergeCell ref="N71:N75"/>
    <mergeCell ref="C71:C75"/>
    <mergeCell ref="M56:M60"/>
    <mergeCell ref="E71:E75"/>
    <mergeCell ref="D66:D70"/>
    <mergeCell ref="B61:B65"/>
    <mergeCell ref="C61:C65"/>
    <mergeCell ref="D61:D65"/>
    <mergeCell ref="E61:E65"/>
    <mergeCell ref="C66:C70"/>
    <mergeCell ref="D46:D50"/>
    <mergeCell ref="C46:C50"/>
    <mergeCell ref="B36:B40"/>
    <mergeCell ref="C31:C35"/>
    <mergeCell ref="B21:B25"/>
    <mergeCell ref="M36:M40"/>
    <mergeCell ref="C36:C40"/>
    <mergeCell ref="M41:M45"/>
    <mergeCell ref="E36:E40"/>
    <mergeCell ref="C41:C45"/>
    <mergeCell ref="B46:B50"/>
    <mergeCell ref="E46:E50"/>
    <mergeCell ref="B2:N2"/>
    <mergeCell ref="E11:E15"/>
    <mergeCell ref="D41:D45"/>
    <mergeCell ref="N31:N35"/>
    <mergeCell ref="E26:E30"/>
    <mergeCell ref="C26:C30"/>
    <mergeCell ref="M11:M15"/>
    <mergeCell ref="D3:E4"/>
    <mergeCell ref="B5:N5"/>
    <mergeCell ref="E31:E35"/>
    <mergeCell ref="M16:M20"/>
    <mergeCell ref="B16:B20"/>
    <mergeCell ref="N21:N25"/>
    <mergeCell ref="N36:N40"/>
    <mergeCell ref="D21:D25"/>
    <mergeCell ref="M21:M25"/>
    <mergeCell ref="C11:C15"/>
    <mergeCell ref="C6:C10"/>
    <mergeCell ref="D6:D10"/>
    <mergeCell ref="E6:E10"/>
    <mergeCell ref="M6:M10"/>
    <mergeCell ref="N16:N20"/>
    <mergeCell ref="B3:B4"/>
    <mergeCell ref="C3:C4"/>
    <mergeCell ref="I3:N3"/>
    <mergeCell ref="I4:J4"/>
    <mergeCell ref="B300:B304"/>
    <mergeCell ref="M317:M321"/>
    <mergeCell ref="N305:N309"/>
    <mergeCell ref="D317:D321"/>
    <mergeCell ref="M305:M309"/>
    <mergeCell ref="M245:M249"/>
    <mergeCell ref="C255:C259"/>
    <mergeCell ref="M250:M254"/>
    <mergeCell ref="E250:E254"/>
    <mergeCell ref="E255:E259"/>
    <mergeCell ref="B250:B254"/>
    <mergeCell ref="D225:D229"/>
    <mergeCell ref="M215:M219"/>
    <mergeCell ref="B220:B224"/>
    <mergeCell ref="N168:N172"/>
    <mergeCell ref="C163:C167"/>
    <mergeCell ref="C173:C177"/>
    <mergeCell ref="N215:N219"/>
    <mergeCell ref="C210:C214"/>
    <mergeCell ref="D220:D224"/>
    <mergeCell ref="N198:N202"/>
    <mergeCell ref="B71:B75"/>
    <mergeCell ref="E91:E95"/>
    <mergeCell ref="B107:J107"/>
    <mergeCell ref="B203:B207"/>
    <mergeCell ref="D118:D122"/>
    <mergeCell ref="B101:B105"/>
    <mergeCell ref="E108:E112"/>
    <mergeCell ref="C101:C105"/>
    <mergeCell ref="C113:C117"/>
    <mergeCell ref="D108:D112"/>
    <mergeCell ref="B183:B187"/>
    <mergeCell ref="B123:B127"/>
    <mergeCell ref="M148:M152"/>
    <mergeCell ref="D128:D132"/>
    <mergeCell ref="E118:E122"/>
    <mergeCell ref="C108:C112"/>
    <mergeCell ref="M113:M117"/>
    <mergeCell ref="M108:M112"/>
    <mergeCell ref="B178:B182"/>
    <mergeCell ref="E178:E182"/>
    <mergeCell ref="C178:C182"/>
    <mergeCell ref="C118:C122"/>
    <mergeCell ref="B118:B122"/>
    <mergeCell ref="N108:N112"/>
    <mergeCell ref="E123:E127"/>
    <mergeCell ref="B143:B147"/>
    <mergeCell ref="N290:N294"/>
    <mergeCell ref="E260:E264"/>
    <mergeCell ref="C240:C244"/>
    <mergeCell ref="B255:B259"/>
    <mergeCell ref="B188:B192"/>
    <mergeCell ref="M188:M192"/>
    <mergeCell ref="E203:E207"/>
    <mergeCell ref="M158:M162"/>
    <mergeCell ref="C153:C157"/>
    <mergeCell ref="M153:M157"/>
    <mergeCell ref="D158:D162"/>
    <mergeCell ref="C158:C162"/>
    <mergeCell ref="E153:E157"/>
    <mergeCell ref="D178:D182"/>
    <mergeCell ref="M168:M172"/>
    <mergeCell ref="N173:N177"/>
    <mergeCell ref="B168:B172"/>
    <mergeCell ref="B193:B197"/>
    <mergeCell ref="M178:M182"/>
    <mergeCell ref="E173:E177"/>
    <mergeCell ref="N270:N274"/>
    <mergeCell ref="N26:N30"/>
    <mergeCell ref="N265:N269"/>
    <mergeCell ref="B245:B249"/>
    <mergeCell ref="E230:E234"/>
    <mergeCell ref="C220:C224"/>
    <mergeCell ref="N163:N167"/>
    <mergeCell ref="D153:D157"/>
    <mergeCell ref="B158:B162"/>
    <mergeCell ref="B113:B117"/>
    <mergeCell ref="M118:M122"/>
    <mergeCell ref="C123:C127"/>
    <mergeCell ref="C183:C187"/>
    <mergeCell ref="M183:M187"/>
    <mergeCell ref="C198:C202"/>
    <mergeCell ref="E183:E187"/>
    <mergeCell ref="D188:D192"/>
    <mergeCell ref="E188:E192"/>
    <mergeCell ref="N183:N187"/>
    <mergeCell ref="N178:N182"/>
    <mergeCell ref="C138:C142"/>
    <mergeCell ref="M143:M147"/>
    <mergeCell ref="D148:D152"/>
    <mergeCell ref="E138:E142"/>
    <mergeCell ref="C143:C147"/>
  </mergeCells>
  <dataValidations count="92">
    <dataValidation type="list" allowBlank="1" showInputMessage="1" showErrorMessage="1" sqref="D11">
      <formula1>"Y,T,Y/T"</formula1>
    </dataValidation>
    <dataValidation type="list" allowBlank="1" showInputMessage="1" showErrorMessage="1" sqref="D46">
      <formula1>"Y,T,Y/T"</formula1>
    </dataValidation>
    <dataValidation type="list" allowBlank="1" showInputMessage="1" showErrorMessage="1" sqref="D36">
      <formula1>"Y,T,Y/T"</formula1>
    </dataValidation>
    <dataValidation type="list" allowBlank="1" showInputMessage="1" showErrorMessage="1" sqref="D26">
      <formula1>"Y,T,Y/T"</formula1>
    </dataValidation>
    <dataValidation type="list" allowBlank="1" showInputMessage="1" showErrorMessage="1" sqref="D6">
      <formula1>"Y,T,Y/T"</formula1>
    </dataValidation>
    <dataValidation type="list" allowBlank="1" showInputMessage="1" showErrorMessage="1" sqref="D153">
      <formula1>"Y,T,Y/T"</formula1>
    </dataValidation>
    <dataValidation type="list" allowBlank="1" showInputMessage="1" showErrorMessage="1" sqref="D210">
      <formula1>"Y,T,Y/T"</formula1>
    </dataValidation>
    <dataValidation type="list" allowBlank="1" showInputMessage="1" showErrorMessage="1" sqref="D31">
      <formula1>"Y,T,Y/T"</formula1>
    </dataValidation>
    <dataValidation type="list" allowBlank="1" showInputMessage="1" showErrorMessage="1" sqref="D96">
      <formula1>"Y,T,Y/T"</formula1>
    </dataValidation>
    <dataValidation type="list" allowBlank="1" showInputMessage="1" showErrorMessage="1" sqref="I108:I207">
      <formula1>"Y,T,Y/T"</formula1>
    </dataValidation>
    <dataValidation type="list" allowBlank="1" showInputMessage="1" showErrorMessage="1" sqref="K6:K105">
      <formula1>"Y,T,Y/T"</formula1>
    </dataValidation>
    <dataValidation type="list" allowBlank="1" showInputMessage="1" showErrorMessage="1" sqref="I6:I105">
      <formula1>"Y,T,Y/T"</formula1>
    </dataValidation>
    <dataValidation type="list" allowBlank="1" showInputMessage="1" showErrorMessage="1" sqref="M6:M105">
      <formula1>"Y,T,Y/T"</formula1>
    </dataValidation>
    <dataValidation type="list" allowBlank="1" showInputMessage="1" showErrorMessage="1" sqref="K210:K309">
      <formula1>"Y,T,Y/T"</formula1>
    </dataValidation>
    <dataValidation type="list" allowBlank="1" showInputMessage="1" showErrorMessage="1" sqref="I210:I309">
      <formula1>"Y,T,Y/T"</formula1>
    </dataValidation>
    <dataValidation type="list" allowBlank="1" showInputMessage="1" showErrorMessage="1" sqref="M312:M411">
      <formula1>"Y,T,Y/T"</formula1>
    </dataValidation>
    <dataValidation type="list" allowBlank="1" showInputMessage="1" showErrorMessage="1" sqref="D16">
      <formula1>"Y,T,Y/T"</formula1>
    </dataValidation>
    <dataValidation type="list" allowBlank="1" showInputMessage="1" showErrorMessage="1" sqref="D66">
      <formula1>"Y,T,Y/T"</formula1>
    </dataValidation>
    <dataValidation type="list" allowBlank="1" showInputMessage="1" showErrorMessage="1" sqref="D56">
      <formula1>"Y,T,Y/T"</formula1>
    </dataValidation>
    <dataValidation type="list" allowBlank="1" showInputMessage="1" showErrorMessage="1" sqref="D41">
      <formula1>"Y,T,Y/T"</formula1>
    </dataValidation>
    <dataValidation type="list" allowBlank="1" showInputMessage="1" showErrorMessage="1" sqref="D332">
      <formula1>"Y,T,Y/T"</formula1>
    </dataValidation>
    <dataValidation type="list" allowBlank="1" showInputMessage="1" showErrorMessage="1" sqref="D402">
      <formula1>"Y,T,Y/T"</formula1>
    </dataValidation>
    <dataValidation type="list" allowBlank="1" showInputMessage="1" showErrorMessage="1" sqref="D392">
      <formula1>"Y,T,Y/T"</formula1>
    </dataValidation>
    <dataValidation type="list" allowBlank="1" showInputMessage="1" showErrorMessage="1" sqref="D367">
      <formula1>"Y,T,Y/T"</formula1>
    </dataValidation>
    <dataValidation type="list" allowBlank="1" showInputMessage="1" showErrorMessage="1" sqref="I312:I411">
      <formula1>"Y,T,Y/T"</formula1>
    </dataValidation>
    <dataValidation type="list" allowBlank="1" showInputMessage="1" showErrorMessage="1" sqref="K312:K411">
      <formula1>"Y,T,Y/T"</formula1>
    </dataValidation>
    <dataValidation type="list" allowBlank="1" showInputMessage="1" showErrorMessage="1" sqref="D215">
      <formula1>"Y,T,Y/T"</formula1>
    </dataValidation>
    <dataValidation type="list" allowBlank="1" showInputMessage="1" showErrorMessage="1" sqref="D270">
      <formula1>"Y,T,Y/T"</formula1>
    </dataValidation>
    <dataValidation type="list" allowBlank="1" showInputMessage="1" showErrorMessage="1" sqref="D295">
      <formula1>"Y,T,Y/T"</formula1>
    </dataValidation>
    <dataValidation type="list" allowBlank="1" showInputMessage="1" showErrorMessage="1" sqref="D352">
      <formula1>"Y,T,Y/T"</formula1>
    </dataValidation>
    <dataValidation type="list" allowBlank="1" showInputMessage="1" showErrorMessage="1" sqref="D250">
      <formula1>"Y,T,Y/T"</formula1>
    </dataValidation>
    <dataValidation type="list" allowBlank="1" showInputMessage="1" showErrorMessage="1" sqref="D322">
      <formula1>"Y,T,Y/T"</formula1>
    </dataValidation>
    <dataValidation type="list" allowBlank="1" showInputMessage="1" showErrorMessage="1" sqref="D312">
      <formula1>"Y,T,Y/T"</formula1>
    </dataValidation>
    <dataValidation type="list" allowBlank="1" showInputMessage="1" showErrorMessage="1" sqref="D285">
      <formula1>"Y,T,Y/T"</formula1>
    </dataValidation>
    <dataValidation type="list" allowBlank="1" showInputMessage="1" showErrorMessage="1" sqref="D245">
      <formula1>"Y,T,Y/T"</formula1>
    </dataValidation>
    <dataValidation type="list" allowBlank="1" showInputMessage="1" showErrorMessage="1" sqref="D300">
      <formula1>"Y,T,Y/T"</formula1>
    </dataValidation>
    <dataValidation type="list" allowBlank="1" showInputMessage="1" showErrorMessage="1" sqref="D265">
      <formula1>"Y,T,Y/T"</formula1>
    </dataValidation>
    <dataValidation type="list" allowBlank="1" showInputMessage="1" showErrorMessage="1" sqref="D275">
      <formula1>"Y,T,Y/T"</formula1>
    </dataValidation>
    <dataValidation type="list" allowBlank="1" showInputMessage="1" showErrorMessage="1" sqref="D235">
      <formula1>"Y,T,Y/T"</formula1>
    </dataValidation>
    <dataValidation type="list" allowBlank="1" showInputMessage="1" showErrorMessage="1" sqref="D290">
      <formula1>"Y,T,Y/T"</formula1>
    </dataValidation>
    <dataValidation type="list" allowBlank="1" showInputMessage="1" showErrorMessage="1" sqref="D317">
      <formula1>"Y,T,Y/T"</formula1>
    </dataValidation>
    <dataValidation type="list" allowBlank="1" showInputMessage="1" showErrorMessage="1" sqref="D372">
      <formula1>"Y,T,Y/T"</formula1>
    </dataValidation>
    <dataValidation type="list" allowBlank="1" showInputMessage="1" showErrorMessage="1" sqref="D407">
      <formula1>"Y,T,Y/T"</formula1>
    </dataValidation>
    <dataValidation type="list" allowBlank="1" showInputMessage="1" showErrorMessage="1" sqref="D337">
      <formula1>"Y,T,Y/T"</formula1>
    </dataValidation>
    <dataValidation type="list" allowBlank="1" showInputMessage="1" showErrorMessage="1" sqref="D397">
      <formula1>"Y,T,Y/T"</formula1>
    </dataValidation>
    <dataValidation type="list" allowBlank="1" showInputMessage="1" showErrorMessage="1" sqref="D377">
      <formula1>"Y,T,Y/T"</formula1>
    </dataValidation>
    <dataValidation type="list" allowBlank="1" showInputMessage="1" showErrorMessage="1" sqref="D387">
      <formula1>"Y,T,Y/T"</formula1>
    </dataValidation>
    <dataValidation type="list" allowBlank="1" showInputMessage="1" showErrorMessage="1" sqref="D51">
      <formula1>"Y,T,Y/T"</formula1>
    </dataValidation>
    <dataValidation type="list" allowBlank="1" showInputMessage="1" showErrorMessage="1" sqref="K108:K207">
      <formula1>"Y,T,Y/T"</formula1>
    </dataValidation>
    <dataValidation type="list" allowBlank="1" showInputMessage="1" showErrorMessage="1" sqref="D91">
      <formula1>"Y,T,Y/T"</formula1>
    </dataValidation>
    <dataValidation type="list" allowBlank="1" showInputMessage="1" showErrorMessage="1" sqref="D81">
      <formula1>"Y,T,Y/T"</formula1>
    </dataValidation>
    <dataValidation type="list" allowBlank="1" showInputMessage="1" showErrorMessage="1" sqref="D76">
      <formula1>"Y,T,Y/T"</formula1>
    </dataValidation>
    <dataValidation type="list" allowBlank="1" showInputMessage="1" showErrorMessage="1" sqref="D71">
      <formula1>"Y,T,Y/T"</formula1>
    </dataValidation>
    <dataValidation type="list" allowBlank="1" showInputMessage="1" showErrorMessage="1" sqref="D101">
      <formula1>"Y,T,Y/T"</formula1>
    </dataValidation>
    <dataValidation type="list" allowBlank="1" showInputMessage="1" showErrorMessage="1" sqref="D21">
      <formula1>"Y,T,Y/T"</formula1>
    </dataValidation>
    <dataValidation type="list" allowBlank="1" showInputMessage="1" showErrorMessage="1" sqref="D138">
      <formula1>"Y,T,Y/T"</formula1>
    </dataValidation>
    <dataValidation type="list" allowBlank="1" showInputMessage="1" showErrorMessage="1" sqref="M108:M207">
      <formula1>"Y,T,Y/T"</formula1>
    </dataValidation>
    <dataValidation type="list" allowBlank="1" showInputMessage="1" showErrorMessage="1" sqref="D61">
      <formula1>"Y,T,Y/T"</formula1>
    </dataValidation>
    <dataValidation type="list" allowBlank="1" showInputMessage="1" showErrorMessage="1" sqref="M210:M309">
      <formula1>"Y,T,Y/T"</formula1>
    </dataValidation>
    <dataValidation type="list" allowBlank="1" showInputMessage="1" showErrorMessage="1" sqref="D163">
      <formula1>"Y,T,Y/T"</formula1>
    </dataValidation>
    <dataValidation type="list" allowBlank="1" showInputMessage="1" showErrorMessage="1" sqref="D220">
      <formula1>"Y,T,Y/T"</formula1>
    </dataValidation>
    <dataValidation type="list" allowBlank="1" showInputMessage="1" showErrorMessage="1" sqref="D183">
      <formula1>"Y,T,Y/T"</formula1>
    </dataValidation>
    <dataValidation type="list" allowBlank="1" showInputMessage="1" showErrorMessage="1" sqref="D193">
      <formula1>"Y,T,Y/T"</formula1>
    </dataValidation>
    <dataValidation type="list" allowBlank="1" showInputMessage="1" showErrorMessage="1" sqref="D327">
      <formula1>"Y,T,Y/T"</formula1>
    </dataValidation>
    <dataValidation type="list" allowBlank="1" showInputMessage="1" showErrorMessage="1" sqref="D382">
      <formula1>"Y,T,Y/T"</formula1>
    </dataValidation>
    <dataValidation type="list" allowBlank="1" showInputMessage="1" showErrorMessage="1" sqref="D347">
      <formula1>"Y,T,Y/T"</formula1>
    </dataValidation>
    <dataValidation type="list" allowBlank="1" showInputMessage="1" showErrorMessage="1" sqref="D357">
      <formula1>"Y,T,Y/T"</formula1>
    </dataValidation>
    <dataValidation type="list" allowBlank="1" showInputMessage="1" showErrorMessage="1" sqref="D143">
      <formula1>"Y,T,Y/T"</formula1>
    </dataValidation>
    <dataValidation type="list" allowBlank="1" showInputMessage="1" showErrorMessage="1" sqref="D198">
      <formula1>"Y,T,Y/T"</formula1>
    </dataValidation>
    <dataValidation type="list" allowBlank="1" showInputMessage="1" showErrorMessage="1" sqref="D305">
      <formula1>"Y,T,Y/T"</formula1>
    </dataValidation>
    <dataValidation type="list" allowBlank="1" showInputMessage="1" showErrorMessage="1" sqref="D362">
      <formula1>"Y,T,Y/T"</formula1>
    </dataValidation>
    <dataValidation type="list" allowBlank="1" showInputMessage="1" showErrorMessage="1" sqref="D118">
      <formula1>"Y,T,Y/T"</formula1>
    </dataValidation>
    <dataValidation type="list" allowBlank="1" showInputMessage="1" showErrorMessage="1" sqref="D178">
      <formula1>"Y,T,Y/T"</formula1>
    </dataValidation>
    <dataValidation type="list" allowBlank="1" showInputMessage="1" showErrorMessage="1" sqref="D255">
      <formula1>"Y,T,Y/T"</formula1>
    </dataValidation>
    <dataValidation type="list" allowBlank="1" showInputMessage="1" showErrorMessage="1" sqref="D342">
      <formula1>"Y,T,Y/T"</formula1>
    </dataValidation>
    <dataValidation type="list" allowBlank="1" showInputMessage="1" showErrorMessage="1" sqref="D113">
      <formula1>"Y,T,Y/T"</formula1>
    </dataValidation>
    <dataValidation type="list" allowBlank="1" showInputMessage="1" showErrorMessage="1" sqref="D158">
      <formula1>"Y,T,Y/T"</formula1>
    </dataValidation>
    <dataValidation type="list" allowBlank="1" showInputMessage="1" showErrorMessage="1" sqref="D133">
      <formula1>"Y,T,Y/T"</formula1>
    </dataValidation>
    <dataValidation type="list" allowBlank="1" showInputMessage="1" showErrorMessage="1" sqref="D123">
      <formula1>"Y,T,Y/T"</formula1>
    </dataValidation>
    <dataValidation type="list" allowBlank="1" showInputMessage="1" showErrorMessage="1" sqref="D108">
      <formula1>"Y,T,Y/T"</formula1>
    </dataValidation>
    <dataValidation type="list" allowBlank="1" showInputMessage="1" showErrorMessage="1" sqref="D225">
      <formula1>"Y,T,Y/T"</formula1>
    </dataValidation>
    <dataValidation type="list" allowBlank="1" showInputMessage="1" showErrorMessage="1" sqref="D280">
      <formula1>"Y,T,Y/T"</formula1>
    </dataValidation>
    <dataValidation type="list" allowBlank="1" showInputMessage="1" showErrorMessage="1" sqref="D128">
      <formula1>"Y,T,Y/T"</formula1>
    </dataValidation>
    <dataValidation type="list" allowBlank="1" showInputMessage="1" showErrorMessage="1" sqref="D188">
      <formula1>"Y,T,Y/T"</formula1>
    </dataValidation>
    <dataValidation type="list" allowBlank="1" showInputMessage="1" showErrorMessage="1" sqref="D168">
      <formula1>"Y,T,Y/T"</formula1>
    </dataValidation>
    <dataValidation type="list" allowBlank="1" showInputMessage="1" showErrorMessage="1" sqref="D240">
      <formula1>"Y,T,Y/T"</formula1>
    </dataValidation>
    <dataValidation type="list" allowBlank="1" showInputMessage="1" showErrorMessage="1" sqref="D230">
      <formula1>"Y,T,Y/T"</formula1>
    </dataValidation>
    <dataValidation type="list" allowBlank="1" showInputMessage="1" showErrorMessage="1" sqref="D203">
      <formula1>"Y,T,Y/T"</formula1>
    </dataValidation>
    <dataValidation type="list" allowBlank="1" showInputMessage="1" showErrorMessage="1" sqref="D86">
      <formula1>"Y,T,Y/T"</formula1>
    </dataValidation>
    <dataValidation type="list" allowBlank="1" showInputMessage="1" showErrorMessage="1" sqref="D148">
      <formula1>"Y,T,Y/T"</formula1>
    </dataValidation>
    <dataValidation type="list" allowBlank="1" showInputMessage="1" showErrorMessage="1" sqref="D173">
      <formula1>"Y,T,Y/T"</formula1>
    </dataValidation>
    <dataValidation type="list" allowBlank="1" showInputMessage="1" showErrorMessage="1" sqref="D260">
      <formula1>"Y,T,Y/T"</formula1>
    </dataValidation>
  </dataValidations>
  <pageMargins left="0.25" right="0.25" top="0.75" bottom="0.75" header="0.3" footer="0.3"/>
  <pageSetup paperSize="9" scale="28"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412"/>
  <sheetViews>
    <sheetView topLeftCell="B1" zoomScale="41" workbookViewId="0">
      <pane ySplit="4" topLeftCell="A377" activePane="bottomLeft" state="frozen"/>
      <selection pane="bottomLeft" activeCell="H412" sqref="H412:L412"/>
    </sheetView>
  </sheetViews>
  <sheetFormatPr defaultColWidth="12.5703125" defaultRowHeight="12.75"/>
  <cols>
    <col min="1" max="1" width="6.42578125" style="517" hidden="1" customWidth="1"/>
    <col min="2" max="2" width="4.5703125" style="587" customWidth="1"/>
    <col min="3" max="3" width="46.5703125" style="517" customWidth="1"/>
    <col min="4" max="4" width="4.140625" style="517" customWidth="1"/>
    <col min="5" max="5" width="14.42578125" style="517" customWidth="1"/>
    <col min="6" max="6" width="4.5703125" style="517" customWidth="1"/>
    <col min="7" max="7" width="47.42578125" style="518" customWidth="1"/>
    <col min="8" max="8" width="26.5703125" style="517" customWidth="1"/>
    <col min="9" max="9" width="4.42578125" style="517" customWidth="1"/>
    <col min="10" max="10" width="16" style="517" customWidth="1"/>
    <col min="11" max="11" width="4.42578125" style="517" customWidth="1"/>
    <col min="12" max="12" width="12.42578125" style="517" customWidth="1"/>
    <col min="13" max="13" width="4.42578125" style="517" customWidth="1"/>
    <col min="14" max="14" width="11.42578125" style="517" customWidth="1"/>
    <col min="15" max="16384" width="12.5703125" style="517"/>
  </cols>
  <sheetData>
    <row r="1" spans="2:14" s="520" customFormat="1" ht="15.75">
      <c r="B1" s="868" t="s">
        <v>33</v>
      </c>
      <c r="C1" s="868"/>
      <c r="D1" s="868"/>
      <c r="E1" s="868"/>
      <c r="F1" s="868"/>
      <c r="G1" s="868"/>
      <c r="H1" s="868"/>
      <c r="I1" s="868"/>
      <c r="J1" s="868"/>
      <c r="K1" s="868"/>
      <c r="L1" s="868"/>
      <c r="M1" s="868"/>
      <c r="N1" s="868"/>
    </row>
    <row r="2" spans="2:14" s="520" customFormat="1" ht="15.75">
      <c r="B2" s="867" t="s">
        <v>673</v>
      </c>
      <c r="C2" s="867"/>
      <c r="D2" s="867"/>
      <c r="E2" s="867"/>
      <c r="F2" s="867"/>
      <c r="G2" s="867"/>
      <c r="H2" s="867"/>
      <c r="I2" s="867"/>
      <c r="J2" s="867"/>
      <c r="K2" s="867"/>
      <c r="L2" s="867"/>
      <c r="M2" s="867"/>
      <c r="N2" s="867"/>
    </row>
    <row r="3" spans="2:14" s="588" customFormat="1" ht="15.75">
      <c r="B3" s="863" t="s">
        <v>23</v>
      </c>
      <c r="C3" s="863" t="s">
        <v>503</v>
      </c>
      <c r="D3" s="869" t="s">
        <v>339</v>
      </c>
      <c r="E3" s="870"/>
      <c r="F3" s="863" t="s">
        <v>23</v>
      </c>
      <c r="G3" s="863" t="s">
        <v>504</v>
      </c>
      <c r="H3" s="863" t="s">
        <v>505</v>
      </c>
      <c r="I3" s="863" t="s">
        <v>506</v>
      </c>
      <c r="J3" s="863"/>
      <c r="K3" s="863"/>
      <c r="L3" s="863"/>
      <c r="M3" s="863"/>
      <c r="N3" s="863"/>
    </row>
    <row r="4" spans="2:14" s="588" customFormat="1" ht="15.75">
      <c r="B4" s="863"/>
      <c r="C4" s="863"/>
      <c r="D4" s="871"/>
      <c r="E4" s="872"/>
      <c r="F4" s="863"/>
      <c r="G4" s="863"/>
      <c r="H4" s="863"/>
      <c r="I4" s="863" t="s">
        <v>4</v>
      </c>
      <c r="J4" s="863"/>
      <c r="K4" s="863" t="s">
        <v>3</v>
      </c>
      <c r="L4" s="863"/>
      <c r="M4" s="863" t="s">
        <v>52</v>
      </c>
      <c r="N4" s="863"/>
    </row>
    <row r="5" spans="2:14" s="520" customFormat="1" ht="15.75">
      <c r="B5" s="864" t="s">
        <v>509</v>
      </c>
      <c r="C5" s="865"/>
      <c r="D5" s="865"/>
      <c r="E5" s="865"/>
      <c r="F5" s="865"/>
      <c r="G5" s="865"/>
      <c r="H5" s="865"/>
      <c r="I5" s="865"/>
      <c r="J5" s="865"/>
      <c r="K5" s="865"/>
      <c r="L5" s="865"/>
      <c r="M5" s="865"/>
      <c r="N5" s="866"/>
    </row>
    <row r="6" spans="2:14" ht="15.75">
      <c r="B6" s="836">
        <v>1</v>
      </c>
      <c r="C6" s="839"/>
      <c r="D6" s="857" t="s">
        <v>26</v>
      </c>
      <c r="E6" s="860" t="str">
        <f>IF(D6="Y",1,IF(D6="T",0,IF(D6="Y/T","Belum diisi","Error")))</f>
        <v>Belum diisi</v>
      </c>
      <c r="F6" s="528">
        <v>1</v>
      </c>
      <c r="G6" s="529"/>
      <c r="H6" s="589" t="str">
        <f t="shared" ref="H6:H69" si="0">IF(OR(J6="Isi Dulu",L6="Isi Dulu",J6="Isi Tujuan",L6="Isi Tujuan"),"Belum Diisi",IF(SUM(J6,L6)=2,1,IF(SUM(J6,L6)=1,0,IF(SUM(J6,L6)=0,0,"Error"))))</f>
        <v>Belum Diisi</v>
      </c>
      <c r="I6" s="590" t="s">
        <v>26</v>
      </c>
      <c r="J6" s="591" t="str">
        <f>IF($D$6="Y/T","Isi Tujuan",IF($E$6=0,0,IF(I6="Y",1,IF(I6="T",0,"Isi Dulu"))))</f>
        <v>Isi Tujuan</v>
      </c>
      <c r="K6" s="590" t="s">
        <v>26</v>
      </c>
      <c r="L6" s="591" t="str">
        <f>IF($D$6="Y/T","Isi Tujuan",IF($E$6=0,0,IF(K6="Y",1,IF(K6="T",0,"Isi Dulu"))))</f>
        <v>Isi Tujuan</v>
      </c>
      <c r="M6" s="848" t="s">
        <v>26</v>
      </c>
      <c r="N6" s="851" t="str">
        <f>IF(M6="Y",1,IF(M6="T",0,IF(M6="Y/T","Belum diisi","Error")))</f>
        <v>Belum diisi</v>
      </c>
    </row>
    <row r="7" spans="2:14" ht="15.75">
      <c r="B7" s="837"/>
      <c r="C7" s="840"/>
      <c r="D7" s="858"/>
      <c r="E7" s="861"/>
      <c r="F7" s="549">
        <v>2</v>
      </c>
      <c r="G7" s="550"/>
      <c r="H7" s="589" t="str">
        <f t="shared" si="0"/>
        <v>Belum Diisi</v>
      </c>
      <c r="I7" s="592" t="s">
        <v>26</v>
      </c>
      <c r="J7" s="593" t="str">
        <f>IF($D$6="Y/T","Isi Tujuan",IF($E$6=0,0,IF(I7="Y",1,IF(I7="T",0,"Isi Dulu"))))</f>
        <v>Isi Tujuan</v>
      </c>
      <c r="K7" s="592" t="s">
        <v>26</v>
      </c>
      <c r="L7" s="593" t="str">
        <f>IF($D$6="Y/T","Isi Tujuan",IF($E$6=0,0,IF(K7="Y",1,IF(K7="T",0,"Isi Dulu"))))</f>
        <v>Isi Tujuan</v>
      </c>
      <c r="M7" s="849"/>
      <c r="N7" s="852"/>
    </row>
    <row r="8" spans="2:14" ht="15.75">
      <c r="B8" s="837"/>
      <c r="C8" s="840"/>
      <c r="D8" s="858"/>
      <c r="E8" s="861"/>
      <c r="F8" s="549">
        <v>3</v>
      </c>
      <c r="G8" s="550"/>
      <c r="H8" s="589" t="str">
        <f t="shared" si="0"/>
        <v>Belum Diisi</v>
      </c>
      <c r="I8" s="592" t="s">
        <v>26</v>
      </c>
      <c r="J8" s="593" t="str">
        <f>IF($D$6="Y/T","Isi Tujuan",IF($E$6=0,0,IF(I8="Y",1,IF(I8="T",0,"Isi Dulu"))))</f>
        <v>Isi Tujuan</v>
      </c>
      <c r="K8" s="592" t="s">
        <v>26</v>
      </c>
      <c r="L8" s="593" t="str">
        <f>IF($D$6="Y/T","Isi Tujuan",IF($E$6=0,0,IF(K8="Y",1,IF(K8="T",0,"Isi Dulu"))))</f>
        <v>Isi Tujuan</v>
      </c>
      <c r="M8" s="849"/>
      <c r="N8" s="852"/>
    </row>
    <row r="9" spans="2:14" ht="15.75">
      <c r="B9" s="837"/>
      <c r="C9" s="840"/>
      <c r="D9" s="858"/>
      <c r="E9" s="861"/>
      <c r="F9" s="549">
        <v>4</v>
      </c>
      <c r="G9" s="550"/>
      <c r="H9" s="589" t="str">
        <f t="shared" si="0"/>
        <v>Belum Diisi</v>
      </c>
      <c r="I9" s="592" t="s">
        <v>26</v>
      </c>
      <c r="J9" s="593" t="str">
        <f>IF($D$6="Y/T","Isi Tujuan",IF($E$6=0,0,IF(I9="Y",1,IF(I9="T",0,"Isi Dulu"))))</f>
        <v>Isi Tujuan</v>
      </c>
      <c r="K9" s="592" t="s">
        <v>26</v>
      </c>
      <c r="L9" s="593" t="str">
        <f>IF($D$6="Y/T","Isi Tujuan",IF($E$6=0,0,IF(K9="Y",1,IF(K9="T",0,"Isi Dulu"))))</f>
        <v>Isi Tujuan</v>
      </c>
      <c r="M9" s="849"/>
      <c r="N9" s="852"/>
    </row>
    <row r="10" spans="2:14" ht="15.75">
      <c r="B10" s="838"/>
      <c r="C10" s="841"/>
      <c r="D10" s="859"/>
      <c r="E10" s="862"/>
      <c r="F10" s="569">
        <v>5</v>
      </c>
      <c r="G10" s="570"/>
      <c r="H10" s="594" t="str">
        <f t="shared" si="0"/>
        <v>Belum Diisi</v>
      </c>
      <c r="I10" s="595" t="s">
        <v>26</v>
      </c>
      <c r="J10" s="596" t="str">
        <f>IF($D$6="Y/T","Isi Tujuan",IF($E$6=0,0,IF(I10="Y",1,IF(I10="T",0,"Isi Dulu"))))</f>
        <v>Isi Tujuan</v>
      </c>
      <c r="K10" s="595" t="s">
        <v>26</v>
      </c>
      <c r="L10" s="596" t="str">
        <f>IF($D$6="Y/T","Isi Tujuan",IF($E$6=0,0,IF(K10="Y",1,IF(K10="T",0,"Isi Dulu"))))</f>
        <v>Isi Tujuan</v>
      </c>
      <c r="M10" s="850"/>
      <c r="N10" s="853"/>
    </row>
    <row r="11" spans="2:14" ht="15.75">
      <c r="B11" s="836">
        <v>2</v>
      </c>
      <c r="C11" s="839"/>
      <c r="D11" s="857" t="s">
        <v>26</v>
      </c>
      <c r="E11" s="860" t="str">
        <f>IF(D11="Y",1,IF(D11="T",0,IF(D11="Y/T","Belum diisi","Error")))</f>
        <v>Belum diisi</v>
      </c>
      <c r="F11" s="528">
        <v>1</v>
      </c>
      <c r="G11" s="529"/>
      <c r="H11" s="597" t="str">
        <f t="shared" si="0"/>
        <v>Belum Diisi</v>
      </c>
      <c r="I11" s="590" t="s">
        <v>26</v>
      </c>
      <c r="J11" s="591" t="str">
        <f>IF($D$11="Y/T","Isi Tujuan",IF($E$11=0,0,IF(I11="Y",1,IF(I11="T",0,"Isi Dulu"))))</f>
        <v>Isi Tujuan</v>
      </c>
      <c r="K11" s="590" t="s">
        <v>26</v>
      </c>
      <c r="L11" s="591" t="str">
        <f>IF($D$11="Y/T","Isi Tujuan",IF($E$11=0,0,IF(K11="Y",1,IF(K11="T",0,"Isi Dulu"))))</f>
        <v>Isi Tujuan</v>
      </c>
      <c r="M11" s="848" t="s">
        <v>26</v>
      </c>
      <c r="N11" s="851" t="str">
        <f>IF(M11="Y",1,IF(M11="T",0,IF(M11="Y/T","Belum diisi","Error")))</f>
        <v>Belum diisi</v>
      </c>
    </row>
    <row r="12" spans="2:14" ht="15.75">
      <c r="B12" s="837"/>
      <c r="C12" s="840"/>
      <c r="D12" s="858"/>
      <c r="E12" s="861"/>
      <c r="F12" s="549">
        <v>2</v>
      </c>
      <c r="G12" s="550"/>
      <c r="H12" s="598" t="str">
        <f t="shared" si="0"/>
        <v>Belum Diisi</v>
      </c>
      <c r="I12" s="592" t="s">
        <v>26</v>
      </c>
      <c r="J12" s="593" t="str">
        <f>IF($D$11="Y/T","Isi Tujuan",IF($E$11=0,0,IF(I12="Y",1,IF(I12="T",0,"Isi Dulu"))))</f>
        <v>Isi Tujuan</v>
      </c>
      <c r="K12" s="592" t="s">
        <v>26</v>
      </c>
      <c r="L12" s="593" t="str">
        <f>IF($D$11="Y/T","Isi Tujuan",IF($E$11=0,0,IF(K12="Y",1,IF(K12="T",0,"Isi Dulu"))))</f>
        <v>Isi Tujuan</v>
      </c>
      <c r="M12" s="849"/>
      <c r="N12" s="852"/>
    </row>
    <row r="13" spans="2:14" ht="15.75">
      <c r="B13" s="837"/>
      <c r="C13" s="840"/>
      <c r="D13" s="858"/>
      <c r="E13" s="861"/>
      <c r="F13" s="549">
        <v>3</v>
      </c>
      <c r="G13" s="550"/>
      <c r="H13" s="598" t="str">
        <f t="shared" si="0"/>
        <v>Belum Diisi</v>
      </c>
      <c r="I13" s="592" t="s">
        <v>26</v>
      </c>
      <c r="J13" s="593" t="str">
        <f>IF($D$11="Y/T","Isi Tujuan",IF($E$11=0,0,IF(I13="Y",1,IF(I13="T",0,"Isi Dulu"))))</f>
        <v>Isi Tujuan</v>
      </c>
      <c r="K13" s="592" t="s">
        <v>26</v>
      </c>
      <c r="L13" s="593" t="str">
        <f>IF($D$11="Y/T","Isi Tujuan",IF($E$11=0,0,IF(K13="Y",1,IF(K13="T",0,"Isi Dulu"))))</f>
        <v>Isi Tujuan</v>
      </c>
      <c r="M13" s="849"/>
      <c r="N13" s="852"/>
    </row>
    <row r="14" spans="2:14" ht="15.75">
      <c r="B14" s="837"/>
      <c r="C14" s="840"/>
      <c r="D14" s="858"/>
      <c r="E14" s="861"/>
      <c r="F14" s="549">
        <v>4</v>
      </c>
      <c r="G14" s="550"/>
      <c r="H14" s="598" t="str">
        <f t="shared" si="0"/>
        <v>Belum Diisi</v>
      </c>
      <c r="I14" s="592" t="s">
        <v>26</v>
      </c>
      <c r="J14" s="593" t="str">
        <f>IF($D$11="Y/T","Isi Tujuan",IF($E$11=0,0,IF(I14="Y",1,IF(I14="T",0,"Isi Dulu"))))</f>
        <v>Isi Tujuan</v>
      </c>
      <c r="K14" s="592" t="s">
        <v>26</v>
      </c>
      <c r="L14" s="593" t="str">
        <f>IF($D$11="Y/T","Isi Tujuan",IF($E$11=0,0,IF(K14="Y",1,IF(K14="T",0,"Isi Dulu"))))</f>
        <v>Isi Tujuan</v>
      </c>
      <c r="M14" s="849"/>
      <c r="N14" s="852"/>
    </row>
    <row r="15" spans="2:14" ht="15.75">
      <c r="B15" s="838"/>
      <c r="C15" s="841"/>
      <c r="D15" s="859"/>
      <c r="E15" s="862"/>
      <c r="F15" s="569">
        <v>5</v>
      </c>
      <c r="G15" s="570"/>
      <c r="H15" s="599" t="str">
        <f t="shared" si="0"/>
        <v>Belum Diisi</v>
      </c>
      <c r="I15" s="595" t="s">
        <v>26</v>
      </c>
      <c r="J15" s="596" t="str">
        <f>IF($D$11="Y/T","Isi Tujuan",IF($E$11=0,0,IF(I15="Y",1,IF(I15="T",0,"Isi Dulu"))))</f>
        <v>Isi Tujuan</v>
      </c>
      <c r="K15" s="595" t="s">
        <v>26</v>
      </c>
      <c r="L15" s="596" t="str">
        <f>IF($D$11="Y/T","Isi Tujuan",IF($E$11=0,0,IF(K15="Y",1,IF(K15="T",0,"Isi Dulu"))))</f>
        <v>Isi Tujuan</v>
      </c>
      <c r="M15" s="850"/>
      <c r="N15" s="853"/>
    </row>
    <row r="16" spans="2:14" ht="15.75">
      <c r="B16" s="836">
        <v>3</v>
      </c>
      <c r="C16" s="839"/>
      <c r="D16" s="857" t="s">
        <v>26</v>
      </c>
      <c r="E16" s="860" t="str">
        <f>IF(D16="Y",1,IF(D16="T",0,IF(D16="Y/T","Belum diisi","Error")))</f>
        <v>Belum diisi</v>
      </c>
      <c r="F16" s="528">
        <v>1</v>
      </c>
      <c r="G16" s="529"/>
      <c r="H16" s="600" t="str">
        <f t="shared" si="0"/>
        <v>Belum Diisi</v>
      </c>
      <c r="I16" s="590" t="s">
        <v>26</v>
      </c>
      <c r="J16" s="591" t="str">
        <f>IF($D$16="Y/T","Isi Tujuan",IF($E$16=0,0,IF(I16="Y",1,IF(I16="T",0,"Isi Dulu"))))</f>
        <v>Isi Tujuan</v>
      </c>
      <c r="K16" s="590" t="s">
        <v>26</v>
      </c>
      <c r="L16" s="591" t="str">
        <f>IF($D$16="Y/T","Isi Tujuan",IF($E$16=0,0,IF(K16="Y",1,IF(K16="T",0,"Isi Dulu"))))</f>
        <v>Isi Tujuan</v>
      </c>
      <c r="M16" s="848" t="s">
        <v>26</v>
      </c>
      <c r="N16" s="851" t="str">
        <f>IF(M16="Y",1,IF(M16="T",0,IF(M16="Y/T","Belum diisi","Error")))</f>
        <v>Belum diisi</v>
      </c>
    </row>
    <row r="17" spans="2:14" ht="15.75">
      <c r="B17" s="837"/>
      <c r="C17" s="840"/>
      <c r="D17" s="858"/>
      <c r="E17" s="861"/>
      <c r="F17" s="549">
        <v>2</v>
      </c>
      <c r="G17" s="550"/>
      <c r="H17" s="598" t="str">
        <f t="shared" si="0"/>
        <v>Belum Diisi</v>
      </c>
      <c r="I17" s="592" t="s">
        <v>26</v>
      </c>
      <c r="J17" s="593" t="str">
        <f>IF($D$16="Y/T","Isi Tujuan",IF($E$16=0,0,IF(I17="Y",1,IF(I17="T",0,"Isi Dulu"))))</f>
        <v>Isi Tujuan</v>
      </c>
      <c r="K17" s="592" t="s">
        <v>26</v>
      </c>
      <c r="L17" s="593" t="str">
        <f>IF($D$16="Y/T","Isi Tujuan",IF($E$16=0,0,IF(K17="Y",1,IF(K17="T",0,"Isi Dulu"))))</f>
        <v>Isi Tujuan</v>
      </c>
      <c r="M17" s="849"/>
      <c r="N17" s="852"/>
    </row>
    <row r="18" spans="2:14" ht="15.75">
      <c r="B18" s="837"/>
      <c r="C18" s="840"/>
      <c r="D18" s="858"/>
      <c r="E18" s="861"/>
      <c r="F18" s="549">
        <v>3</v>
      </c>
      <c r="G18" s="550"/>
      <c r="H18" s="598" t="str">
        <f t="shared" si="0"/>
        <v>Belum Diisi</v>
      </c>
      <c r="I18" s="592" t="s">
        <v>26</v>
      </c>
      <c r="J18" s="593" t="str">
        <f>IF($D$16="Y/T","Isi Tujuan",IF($E$16=0,0,IF(I18="Y",1,IF(I18="T",0,"Isi Dulu"))))</f>
        <v>Isi Tujuan</v>
      </c>
      <c r="K18" s="592" t="s">
        <v>26</v>
      </c>
      <c r="L18" s="593" t="str">
        <f>IF($D$16="Y/T","Isi Tujuan",IF($E$16=0,0,IF(K18="Y",1,IF(K18="T",0,"Isi Dulu"))))</f>
        <v>Isi Tujuan</v>
      </c>
      <c r="M18" s="849"/>
      <c r="N18" s="852"/>
    </row>
    <row r="19" spans="2:14" ht="15.75">
      <c r="B19" s="837"/>
      <c r="C19" s="840"/>
      <c r="D19" s="858"/>
      <c r="E19" s="861"/>
      <c r="F19" s="549">
        <v>4</v>
      </c>
      <c r="G19" s="550"/>
      <c r="H19" s="598" t="str">
        <f t="shared" si="0"/>
        <v>Belum Diisi</v>
      </c>
      <c r="I19" s="592" t="s">
        <v>26</v>
      </c>
      <c r="J19" s="593" t="str">
        <f>IF($D$16="Y/T","Isi Tujuan",IF($E$16=0,0,IF(I19="Y",1,IF(I19="T",0,"Isi Dulu"))))</f>
        <v>Isi Tujuan</v>
      </c>
      <c r="K19" s="592" t="s">
        <v>26</v>
      </c>
      <c r="L19" s="593" t="str">
        <f>IF($D$16="Y/T","Isi Tujuan",IF($E$16=0,0,IF(K19="Y",1,IF(K19="T",0,"Isi Dulu"))))</f>
        <v>Isi Tujuan</v>
      </c>
      <c r="M19" s="849"/>
      <c r="N19" s="852"/>
    </row>
    <row r="20" spans="2:14" ht="15.75">
      <c r="B20" s="838"/>
      <c r="C20" s="841"/>
      <c r="D20" s="859"/>
      <c r="E20" s="862"/>
      <c r="F20" s="569">
        <v>5</v>
      </c>
      <c r="G20" s="570"/>
      <c r="H20" s="599" t="str">
        <f t="shared" si="0"/>
        <v>Belum Diisi</v>
      </c>
      <c r="I20" s="595" t="s">
        <v>26</v>
      </c>
      <c r="J20" s="596" t="str">
        <f>IF($D$16="Y/T","Isi Tujuan",IF($E$16=0,0,IF(I20="Y",1,IF(I20="T",0,"Isi Dulu"))))</f>
        <v>Isi Tujuan</v>
      </c>
      <c r="K20" s="595" t="s">
        <v>26</v>
      </c>
      <c r="L20" s="596" t="str">
        <f>IF($D$16="Y/T","Isi Tujuan",IF($E$16=0,0,IF(K20="Y",1,IF(K20="T",0,"Isi Dulu"))))</f>
        <v>Isi Tujuan</v>
      </c>
      <c r="M20" s="850"/>
      <c r="N20" s="853"/>
    </row>
    <row r="21" spans="2:14" ht="15.75">
      <c r="B21" s="836">
        <v>4</v>
      </c>
      <c r="C21" s="839"/>
      <c r="D21" s="857" t="s">
        <v>26</v>
      </c>
      <c r="E21" s="860" t="str">
        <f>IF(D21="Y",1,IF(D21="T",0,IF(D21="Y/T","Belum diisi","Error")))</f>
        <v>Belum diisi</v>
      </c>
      <c r="F21" s="528">
        <v>1</v>
      </c>
      <c r="G21" s="529"/>
      <c r="H21" s="600" t="str">
        <f t="shared" si="0"/>
        <v>Belum Diisi</v>
      </c>
      <c r="I21" s="590" t="s">
        <v>26</v>
      </c>
      <c r="J21" s="591" t="str">
        <f>IF($D$21="Y/T","Isi Tujuan",IF($E$21=0,0,IF(I21="Y",1,IF(I21="T",0,"Isi Dulu"))))</f>
        <v>Isi Tujuan</v>
      </c>
      <c r="K21" s="590" t="s">
        <v>26</v>
      </c>
      <c r="L21" s="591" t="str">
        <f>IF($D$21="Y/T","Isi Tujuan",IF($E$21=0,0,IF(K21="Y",1,IF(K21="T",0,"Isi Dulu"))))</f>
        <v>Isi Tujuan</v>
      </c>
      <c r="M21" s="848" t="s">
        <v>26</v>
      </c>
      <c r="N21" s="851" t="str">
        <f>IF(M21="Y",1,IF(M21="T",0,IF(M21="Y/T","Belum diisi","Error")))</f>
        <v>Belum diisi</v>
      </c>
    </row>
    <row r="22" spans="2:14" ht="15.75">
      <c r="B22" s="837"/>
      <c r="C22" s="840"/>
      <c r="D22" s="858"/>
      <c r="E22" s="861"/>
      <c r="F22" s="549">
        <v>2</v>
      </c>
      <c r="G22" s="550"/>
      <c r="H22" s="598" t="str">
        <f t="shared" si="0"/>
        <v>Belum Diisi</v>
      </c>
      <c r="I22" s="592" t="s">
        <v>26</v>
      </c>
      <c r="J22" s="593" t="str">
        <f>IF($D$21="Y/T","Isi Tujuan",IF($E$21=0,0,IF(I22="Y",1,IF(I22="T",0,"Isi Dulu"))))</f>
        <v>Isi Tujuan</v>
      </c>
      <c r="K22" s="592" t="s">
        <v>26</v>
      </c>
      <c r="L22" s="593" t="str">
        <f>IF($D$21="Y/T","Isi Tujuan",IF($E$21=0,0,IF(K22="Y",1,IF(K22="T",0,"Isi Dulu"))))</f>
        <v>Isi Tujuan</v>
      </c>
      <c r="M22" s="849"/>
      <c r="N22" s="852"/>
    </row>
    <row r="23" spans="2:14" ht="15.75">
      <c r="B23" s="837"/>
      <c r="C23" s="840"/>
      <c r="D23" s="858"/>
      <c r="E23" s="861"/>
      <c r="F23" s="549">
        <v>3</v>
      </c>
      <c r="G23" s="550"/>
      <c r="H23" s="598" t="str">
        <f t="shared" si="0"/>
        <v>Belum Diisi</v>
      </c>
      <c r="I23" s="592" t="s">
        <v>26</v>
      </c>
      <c r="J23" s="593" t="str">
        <f>IF($D$21="Y/T","Isi Tujuan",IF($E$21=0,0,IF(I23="Y",1,IF(I23="T",0,"Isi Dulu"))))</f>
        <v>Isi Tujuan</v>
      </c>
      <c r="K23" s="592" t="s">
        <v>26</v>
      </c>
      <c r="L23" s="593" t="str">
        <f>IF($D$21="Y/T","Isi Tujuan",IF($E$21=0,0,IF(K23="Y",1,IF(K23="T",0,"Isi Dulu"))))</f>
        <v>Isi Tujuan</v>
      </c>
      <c r="M23" s="849"/>
      <c r="N23" s="852"/>
    </row>
    <row r="24" spans="2:14" ht="15.75">
      <c r="B24" s="837"/>
      <c r="C24" s="840"/>
      <c r="D24" s="858"/>
      <c r="E24" s="861"/>
      <c r="F24" s="549">
        <v>4</v>
      </c>
      <c r="G24" s="550"/>
      <c r="H24" s="598" t="str">
        <f t="shared" si="0"/>
        <v>Belum Diisi</v>
      </c>
      <c r="I24" s="592" t="s">
        <v>26</v>
      </c>
      <c r="J24" s="593" t="str">
        <f>IF($D$21="Y/T","Isi Tujuan",IF($E$21=0,0,IF(I24="Y",1,IF(I24="T",0,"Isi Dulu"))))</f>
        <v>Isi Tujuan</v>
      </c>
      <c r="K24" s="592" t="s">
        <v>26</v>
      </c>
      <c r="L24" s="593" t="str">
        <f>IF($D$21="Y/T","Isi Tujuan",IF($E$21=0,0,IF(K24="Y",1,IF(K24="T",0,"Isi Dulu"))))</f>
        <v>Isi Tujuan</v>
      </c>
      <c r="M24" s="849"/>
      <c r="N24" s="852"/>
    </row>
    <row r="25" spans="2:14" ht="15.75">
      <c r="B25" s="838"/>
      <c r="C25" s="841"/>
      <c r="D25" s="859"/>
      <c r="E25" s="862"/>
      <c r="F25" s="569">
        <v>5</v>
      </c>
      <c r="G25" s="570"/>
      <c r="H25" s="599" t="str">
        <f t="shared" si="0"/>
        <v>Belum Diisi</v>
      </c>
      <c r="I25" s="595" t="s">
        <v>26</v>
      </c>
      <c r="J25" s="596" t="str">
        <f>IF($D$21="Y/T","Isi Tujuan",IF($E$21=0,0,IF(I25="Y",1,IF(I25="T",0,"Isi Dulu"))))</f>
        <v>Isi Tujuan</v>
      </c>
      <c r="K25" s="595" t="s">
        <v>26</v>
      </c>
      <c r="L25" s="596" t="str">
        <f>IF($D$21="Y/T","Isi Tujuan",IF($E$21=0,0,IF(K25="Y",1,IF(K25="T",0,"Isi Dulu"))))</f>
        <v>Isi Tujuan</v>
      </c>
      <c r="M25" s="850"/>
      <c r="N25" s="853"/>
    </row>
    <row r="26" spans="2:14" ht="15.75">
      <c r="B26" s="836">
        <v>5</v>
      </c>
      <c r="C26" s="839"/>
      <c r="D26" s="857" t="s">
        <v>26</v>
      </c>
      <c r="E26" s="860" t="str">
        <f>IF(D26="Y",1,IF(D26="T",0,IF(D26="Y/T","Belum diisi","Error")))</f>
        <v>Belum diisi</v>
      </c>
      <c r="F26" s="528">
        <v>1</v>
      </c>
      <c r="G26" s="529"/>
      <c r="H26" s="600" t="str">
        <f t="shared" si="0"/>
        <v>Belum Diisi</v>
      </c>
      <c r="I26" s="590" t="s">
        <v>26</v>
      </c>
      <c r="J26" s="591" t="str">
        <f>IF($D$26="Y/T","Isi Tujuan",IF($E$26=0,0,IF(I26="Y",1,IF(I26="T",0,"Isi Dulu"))))</f>
        <v>Isi Tujuan</v>
      </c>
      <c r="K26" s="590" t="s">
        <v>26</v>
      </c>
      <c r="L26" s="591" t="str">
        <f>IF($D$26="Y/T","Isi Tujuan",IF($E$26=0,0,IF(K26="Y",1,IF(K26="T",0,"Isi Dulu"))))</f>
        <v>Isi Tujuan</v>
      </c>
      <c r="M26" s="848" t="s">
        <v>26</v>
      </c>
      <c r="N26" s="851" t="str">
        <f>IF(M26="Y",1,IF(M26="T",0,IF(M26="Y/T","Belum diisi","Error")))</f>
        <v>Belum diisi</v>
      </c>
    </row>
    <row r="27" spans="2:14" ht="15.75">
      <c r="B27" s="837"/>
      <c r="C27" s="840"/>
      <c r="D27" s="858"/>
      <c r="E27" s="861"/>
      <c r="F27" s="549">
        <v>2</v>
      </c>
      <c r="G27" s="550"/>
      <c r="H27" s="598" t="str">
        <f t="shared" si="0"/>
        <v>Belum Diisi</v>
      </c>
      <c r="I27" s="592" t="s">
        <v>26</v>
      </c>
      <c r="J27" s="593" t="str">
        <f>IF($D$26="Y/T","Isi Tujuan",IF($E$26=0,0,IF(I27="Y",1,IF(I27="T",0,"Isi Dulu"))))</f>
        <v>Isi Tujuan</v>
      </c>
      <c r="K27" s="592" t="s">
        <v>26</v>
      </c>
      <c r="L27" s="593" t="str">
        <f>IF($D$26="Y/T","Isi Tujuan",IF($E$26=0,0,IF(K27="Y",1,IF(K27="T",0,"Isi Dulu"))))</f>
        <v>Isi Tujuan</v>
      </c>
      <c r="M27" s="849"/>
      <c r="N27" s="852"/>
    </row>
    <row r="28" spans="2:14" ht="15.75">
      <c r="B28" s="837"/>
      <c r="C28" s="840"/>
      <c r="D28" s="858"/>
      <c r="E28" s="861"/>
      <c r="F28" s="549">
        <v>3</v>
      </c>
      <c r="G28" s="550"/>
      <c r="H28" s="598" t="str">
        <f t="shared" si="0"/>
        <v>Belum Diisi</v>
      </c>
      <c r="I28" s="592" t="s">
        <v>26</v>
      </c>
      <c r="J28" s="593" t="str">
        <f>IF($D$26="Y/T","Isi Tujuan",IF($E$26=0,0,IF(I28="Y",1,IF(I28="T",0,"Isi Dulu"))))</f>
        <v>Isi Tujuan</v>
      </c>
      <c r="K28" s="592" t="s">
        <v>26</v>
      </c>
      <c r="L28" s="593" t="str">
        <f>IF($D$26="Y/T","Isi Tujuan",IF($E$26=0,0,IF(K28="Y",1,IF(K28="T",0,"Isi Dulu"))))</f>
        <v>Isi Tujuan</v>
      </c>
      <c r="M28" s="849"/>
      <c r="N28" s="852"/>
    </row>
    <row r="29" spans="2:14" ht="15.75">
      <c r="B29" s="837"/>
      <c r="C29" s="840"/>
      <c r="D29" s="858"/>
      <c r="E29" s="861"/>
      <c r="F29" s="549">
        <v>4</v>
      </c>
      <c r="G29" s="550"/>
      <c r="H29" s="598" t="str">
        <f t="shared" si="0"/>
        <v>Belum Diisi</v>
      </c>
      <c r="I29" s="592" t="s">
        <v>26</v>
      </c>
      <c r="J29" s="593" t="str">
        <f>IF($D$26="Y/T","Isi Tujuan",IF($E$26=0,0,IF(I29="Y",1,IF(I29="T",0,"Isi Dulu"))))</f>
        <v>Isi Tujuan</v>
      </c>
      <c r="K29" s="592" t="s">
        <v>26</v>
      </c>
      <c r="L29" s="593" t="str">
        <f>IF($D$26="Y/T","Isi Tujuan",IF($E$26=0,0,IF(K29="Y",1,IF(K29="T",0,"Isi Dulu"))))</f>
        <v>Isi Tujuan</v>
      </c>
      <c r="M29" s="849"/>
      <c r="N29" s="852"/>
    </row>
    <row r="30" spans="2:14" ht="15.75">
      <c r="B30" s="838"/>
      <c r="C30" s="841"/>
      <c r="D30" s="859"/>
      <c r="E30" s="862"/>
      <c r="F30" s="569">
        <v>5</v>
      </c>
      <c r="G30" s="570"/>
      <c r="H30" s="599" t="str">
        <f t="shared" si="0"/>
        <v>Belum Diisi</v>
      </c>
      <c r="I30" s="595" t="s">
        <v>26</v>
      </c>
      <c r="J30" s="596" t="str">
        <f>IF($D$26="Y/T","Isi Tujuan",IF($E$26=0,0,IF(I30="Y",1,IF(I30="T",0,"Isi Dulu"))))</f>
        <v>Isi Tujuan</v>
      </c>
      <c r="K30" s="595" t="s">
        <v>26</v>
      </c>
      <c r="L30" s="596" t="str">
        <f>IF($D$26="Y/T","Isi Tujuan",IF($E$26=0,0,IF(K30="Y",1,IF(K30="T",0,"Isi Dulu"))))</f>
        <v>Isi Tujuan</v>
      </c>
      <c r="M30" s="850"/>
      <c r="N30" s="853"/>
    </row>
    <row r="31" spans="2:14" ht="15.75">
      <c r="B31" s="836">
        <v>6</v>
      </c>
      <c r="C31" s="839"/>
      <c r="D31" s="857" t="s">
        <v>26</v>
      </c>
      <c r="E31" s="860" t="str">
        <f>IF(D31="Y",1,IF(D31="T",0,IF(D31="Y/T","Belum diisi","Error")))</f>
        <v>Belum diisi</v>
      </c>
      <c r="F31" s="528">
        <v>1</v>
      </c>
      <c r="G31" s="529"/>
      <c r="H31" s="600" t="str">
        <f t="shared" si="0"/>
        <v>Belum Diisi</v>
      </c>
      <c r="I31" s="590" t="s">
        <v>26</v>
      </c>
      <c r="J31" s="591" t="str">
        <f>IF($D$31="Y/T","Isi Tujuan",IF($E$31=0,0,IF(I31="Y",1,IF(I31="T",0,"Isi Dulu"))))</f>
        <v>Isi Tujuan</v>
      </c>
      <c r="K31" s="590" t="s">
        <v>26</v>
      </c>
      <c r="L31" s="591" t="str">
        <f>IF($D$31="Y/T","Isi Tujuan",IF($E$31=0,0,IF(K31="Y",1,IF(K31="T",0,"Isi Dulu"))))</f>
        <v>Isi Tujuan</v>
      </c>
      <c r="M31" s="848" t="s">
        <v>26</v>
      </c>
      <c r="N31" s="851" t="str">
        <f>IF(M31="Y",1,IF(M31="T",0,IF(M31="Y/T","Belum diisi","Error")))</f>
        <v>Belum diisi</v>
      </c>
    </row>
    <row r="32" spans="2:14" ht="15.75">
      <c r="B32" s="837"/>
      <c r="C32" s="840"/>
      <c r="D32" s="858"/>
      <c r="E32" s="861"/>
      <c r="F32" s="549">
        <v>2</v>
      </c>
      <c r="G32" s="550"/>
      <c r="H32" s="598" t="str">
        <f t="shared" si="0"/>
        <v>Belum Diisi</v>
      </c>
      <c r="I32" s="592" t="s">
        <v>26</v>
      </c>
      <c r="J32" s="593" t="str">
        <f>IF($D$31="Y/T","Isi Tujuan",IF($E$31=0,0,IF(I32="Y",1,IF(I32="T",0,"Isi Dulu"))))</f>
        <v>Isi Tujuan</v>
      </c>
      <c r="K32" s="592" t="s">
        <v>26</v>
      </c>
      <c r="L32" s="593" t="str">
        <f>IF($D$31="Y/T","Isi Tujuan",IF($E$31=0,0,IF(K32="Y",1,IF(K32="T",0,"Isi Dulu"))))</f>
        <v>Isi Tujuan</v>
      </c>
      <c r="M32" s="849"/>
      <c r="N32" s="852"/>
    </row>
    <row r="33" spans="2:14" ht="15.75">
      <c r="B33" s="837"/>
      <c r="C33" s="840"/>
      <c r="D33" s="858"/>
      <c r="E33" s="861"/>
      <c r="F33" s="549">
        <v>3</v>
      </c>
      <c r="G33" s="550"/>
      <c r="H33" s="598" t="str">
        <f t="shared" si="0"/>
        <v>Belum Diisi</v>
      </c>
      <c r="I33" s="592" t="s">
        <v>26</v>
      </c>
      <c r="J33" s="593" t="str">
        <f>IF($D$31="Y/T","Isi Tujuan",IF($E$31=0,0,IF(I33="Y",1,IF(I33="T",0,"Isi Dulu"))))</f>
        <v>Isi Tujuan</v>
      </c>
      <c r="K33" s="592" t="s">
        <v>26</v>
      </c>
      <c r="L33" s="593" t="str">
        <f>IF($D$31="Y/T","Isi Tujuan",IF($E$31=0,0,IF(K33="Y",1,IF(K33="T",0,"Isi Dulu"))))</f>
        <v>Isi Tujuan</v>
      </c>
      <c r="M33" s="849"/>
      <c r="N33" s="852"/>
    </row>
    <row r="34" spans="2:14" ht="15.75">
      <c r="B34" s="837"/>
      <c r="C34" s="840"/>
      <c r="D34" s="858"/>
      <c r="E34" s="861"/>
      <c r="F34" s="549">
        <v>4</v>
      </c>
      <c r="G34" s="550"/>
      <c r="H34" s="598" t="str">
        <f t="shared" si="0"/>
        <v>Belum Diisi</v>
      </c>
      <c r="I34" s="592" t="s">
        <v>26</v>
      </c>
      <c r="J34" s="593" t="str">
        <f>IF($D$31="Y/T","Isi Tujuan",IF($E$31=0,0,IF(I34="Y",1,IF(I34="T",0,"Isi Dulu"))))</f>
        <v>Isi Tujuan</v>
      </c>
      <c r="K34" s="592" t="s">
        <v>26</v>
      </c>
      <c r="L34" s="593" t="str">
        <f>IF($D$31="Y/T","Isi Tujuan",IF($E$31=0,0,IF(K34="Y",1,IF(K34="T",0,"Isi Dulu"))))</f>
        <v>Isi Tujuan</v>
      </c>
      <c r="M34" s="849"/>
      <c r="N34" s="852"/>
    </row>
    <row r="35" spans="2:14" ht="15.75">
      <c r="B35" s="838"/>
      <c r="C35" s="841"/>
      <c r="D35" s="859"/>
      <c r="E35" s="862"/>
      <c r="F35" s="569">
        <v>5</v>
      </c>
      <c r="G35" s="570"/>
      <c r="H35" s="599" t="str">
        <f t="shared" si="0"/>
        <v>Belum Diisi</v>
      </c>
      <c r="I35" s="595" t="s">
        <v>26</v>
      </c>
      <c r="J35" s="596" t="str">
        <f>IF($D$31="Y/T","Isi Tujuan",IF($E$31=0,0,IF(I35="Y",1,IF(I35="T",0,"Isi Dulu"))))</f>
        <v>Isi Tujuan</v>
      </c>
      <c r="K35" s="595" t="s">
        <v>26</v>
      </c>
      <c r="L35" s="596" t="str">
        <f>IF($D$31="Y/T","Isi Tujuan",IF($E$31=0,0,IF(K35="Y",1,IF(K35="T",0,"Isi Dulu"))))</f>
        <v>Isi Tujuan</v>
      </c>
      <c r="M35" s="850"/>
      <c r="N35" s="853"/>
    </row>
    <row r="36" spans="2:14" ht="15.75">
      <c r="B36" s="836">
        <v>7</v>
      </c>
      <c r="C36" s="839"/>
      <c r="D36" s="857" t="s">
        <v>26</v>
      </c>
      <c r="E36" s="860" t="str">
        <f>IF(D36="Y",1,IF(D36="T",0,IF(D36="Y/T","Belum diisi","Error")))</f>
        <v>Belum diisi</v>
      </c>
      <c r="F36" s="528">
        <v>1</v>
      </c>
      <c r="G36" s="529"/>
      <c r="H36" s="600" t="str">
        <f t="shared" si="0"/>
        <v>Belum Diisi</v>
      </c>
      <c r="I36" s="590" t="s">
        <v>26</v>
      </c>
      <c r="J36" s="591" t="str">
        <f>IF($D$36="Y/T","Isi Tujuan",IF($E$36=0,0,IF(I36="Y",1,IF(I36="T",0,"Isi Dulu"))))</f>
        <v>Isi Tujuan</v>
      </c>
      <c r="K36" s="590" t="s">
        <v>26</v>
      </c>
      <c r="L36" s="591" t="str">
        <f>IF($D$36="Y/T","Isi Tujuan",IF($E$36=0,0,IF(K36="Y",1,IF(K36="T",0,"Isi Dulu"))))</f>
        <v>Isi Tujuan</v>
      </c>
      <c r="M36" s="848" t="s">
        <v>26</v>
      </c>
      <c r="N36" s="851" t="str">
        <f>IF(M36="Y",1,IF(M36="T",0,IF(M36="Y/T","Belum diisi","Error")))</f>
        <v>Belum diisi</v>
      </c>
    </row>
    <row r="37" spans="2:14" ht="15.75">
      <c r="B37" s="837"/>
      <c r="C37" s="840"/>
      <c r="D37" s="858"/>
      <c r="E37" s="861"/>
      <c r="F37" s="549">
        <v>2</v>
      </c>
      <c r="G37" s="550"/>
      <c r="H37" s="598" t="str">
        <f t="shared" si="0"/>
        <v>Belum Diisi</v>
      </c>
      <c r="I37" s="592" t="s">
        <v>26</v>
      </c>
      <c r="J37" s="593" t="str">
        <f>IF($D$36="Y/T","Isi Tujuan",IF($E$36=0,0,IF(I37="Y",1,IF(I37="T",0,"Isi Dulu"))))</f>
        <v>Isi Tujuan</v>
      </c>
      <c r="K37" s="592" t="s">
        <v>26</v>
      </c>
      <c r="L37" s="593" t="str">
        <f>IF($D$36="Y/T","Isi Tujuan",IF($E$36=0,0,IF(K37="Y",1,IF(K37="T",0,"Isi Dulu"))))</f>
        <v>Isi Tujuan</v>
      </c>
      <c r="M37" s="849"/>
      <c r="N37" s="852"/>
    </row>
    <row r="38" spans="2:14" ht="15.75">
      <c r="B38" s="837"/>
      <c r="C38" s="840"/>
      <c r="D38" s="858"/>
      <c r="E38" s="861"/>
      <c r="F38" s="549">
        <v>3</v>
      </c>
      <c r="G38" s="550"/>
      <c r="H38" s="598" t="str">
        <f t="shared" si="0"/>
        <v>Belum Diisi</v>
      </c>
      <c r="I38" s="592" t="s">
        <v>26</v>
      </c>
      <c r="J38" s="593" t="str">
        <f>IF($D$36="Y/T","Isi Tujuan",IF($E$36=0,0,IF(I38="Y",1,IF(I38="T",0,"Isi Dulu"))))</f>
        <v>Isi Tujuan</v>
      </c>
      <c r="K38" s="592" t="s">
        <v>26</v>
      </c>
      <c r="L38" s="593" t="str">
        <f>IF($D$36="Y/T","Isi Tujuan",IF($E$36=0,0,IF(K38="Y",1,IF(K38="T",0,"Isi Dulu"))))</f>
        <v>Isi Tujuan</v>
      </c>
      <c r="M38" s="849"/>
      <c r="N38" s="852"/>
    </row>
    <row r="39" spans="2:14" ht="15.75">
      <c r="B39" s="837"/>
      <c r="C39" s="840"/>
      <c r="D39" s="858"/>
      <c r="E39" s="861"/>
      <c r="F39" s="549">
        <v>4</v>
      </c>
      <c r="G39" s="550"/>
      <c r="H39" s="598" t="str">
        <f t="shared" si="0"/>
        <v>Belum Diisi</v>
      </c>
      <c r="I39" s="592" t="s">
        <v>26</v>
      </c>
      <c r="J39" s="593" t="str">
        <f>IF($D$36="Y/T","Isi Tujuan",IF($E$36=0,0,IF(I39="Y",1,IF(I39="T",0,"Isi Dulu"))))</f>
        <v>Isi Tujuan</v>
      </c>
      <c r="K39" s="592" t="s">
        <v>26</v>
      </c>
      <c r="L39" s="593" t="str">
        <f>IF($D$36="Y/T","Isi Tujuan",IF($E$36=0,0,IF(K39="Y",1,IF(K39="T",0,"Isi Dulu"))))</f>
        <v>Isi Tujuan</v>
      </c>
      <c r="M39" s="849"/>
      <c r="N39" s="852"/>
    </row>
    <row r="40" spans="2:14" ht="15.75">
      <c r="B40" s="838"/>
      <c r="C40" s="841"/>
      <c r="D40" s="859"/>
      <c r="E40" s="862"/>
      <c r="F40" s="569">
        <v>5</v>
      </c>
      <c r="G40" s="570"/>
      <c r="H40" s="599" t="str">
        <f t="shared" si="0"/>
        <v>Belum Diisi</v>
      </c>
      <c r="I40" s="595" t="s">
        <v>26</v>
      </c>
      <c r="J40" s="596" t="str">
        <f>IF($D$36="Y/T","Isi Tujuan",IF($E$36=0,0,IF(I40="Y",1,IF(I40="T",0,"Isi Dulu"))))</f>
        <v>Isi Tujuan</v>
      </c>
      <c r="K40" s="595" t="s">
        <v>26</v>
      </c>
      <c r="L40" s="596" t="str">
        <f>IF($D$36="Y/T","Isi Tujuan",IF($E$36=0,0,IF(K40="Y",1,IF(K40="T",0,"Isi Dulu"))))</f>
        <v>Isi Tujuan</v>
      </c>
      <c r="M40" s="850"/>
      <c r="N40" s="853"/>
    </row>
    <row r="41" spans="2:14" ht="15.75">
      <c r="B41" s="836">
        <v>8</v>
      </c>
      <c r="C41" s="839"/>
      <c r="D41" s="857" t="s">
        <v>26</v>
      </c>
      <c r="E41" s="860" t="str">
        <f>IF(D41="Y",1,IF(D41="T",0,IF(D41="Y/T","Belum diisi","Error")))</f>
        <v>Belum diisi</v>
      </c>
      <c r="F41" s="528">
        <v>1</v>
      </c>
      <c r="G41" s="529"/>
      <c r="H41" s="600" t="str">
        <f t="shared" si="0"/>
        <v>Belum Diisi</v>
      </c>
      <c r="I41" s="590" t="s">
        <v>26</v>
      </c>
      <c r="J41" s="591" t="str">
        <f>IF($D$41="Y/T","Isi Tujuan",IF($E$41=0,0,IF(I41="Y",1,IF(I41="T",0,"Isi Dulu"))))</f>
        <v>Isi Tujuan</v>
      </c>
      <c r="K41" s="590" t="s">
        <v>26</v>
      </c>
      <c r="L41" s="591" t="str">
        <f>IF($D$41="Y/T","Isi Tujuan",IF($E$41=0,0,IF(K41="Y",1,IF(K41="T",0,"Isi Dulu"))))</f>
        <v>Isi Tujuan</v>
      </c>
      <c r="M41" s="848" t="s">
        <v>26</v>
      </c>
      <c r="N41" s="851" t="str">
        <f>IF(M41="Y",1,IF(M41="T",0,IF(M41="Y/T","Belum diisi","Error")))</f>
        <v>Belum diisi</v>
      </c>
    </row>
    <row r="42" spans="2:14" ht="15.75">
      <c r="B42" s="837"/>
      <c r="C42" s="840"/>
      <c r="D42" s="858"/>
      <c r="E42" s="861"/>
      <c r="F42" s="549">
        <v>2</v>
      </c>
      <c r="G42" s="550"/>
      <c r="H42" s="598" t="str">
        <f t="shared" si="0"/>
        <v>Belum Diisi</v>
      </c>
      <c r="I42" s="592" t="s">
        <v>26</v>
      </c>
      <c r="J42" s="593" t="str">
        <f>IF($D$41="Y/T","Isi Tujuan",IF($E$41=0,0,IF(I42="Y",1,IF(I42="T",0,"Isi Dulu"))))</f>
        <v>Isi Tujuan</v>
      </c>
      <c r="K42" s="592" t="s">
        <v>26</v>
      </c>
      <c r="L42" s="593" t="str">
        <f>IF($D$41="Y/T","Isi Tujuan",IF($E$41=0,0,IF(K42="Y",1,IF(K42="T",0,"Isi Dulu"))))</f>
        <v>Isi Tujuan</v>
      </c>
      <c r="M42" s="849"/>
      <c r="N42" s="852"/>
    </row>
    <row r="43" spans="2:14" ht="15.75">
      <c r="B43" s="837"/>
      <c r="C43" s="840"/>
      <c r="D43" s="858"/>
      <c r="E43" s="861"/>
      <c r="F43" s="549">
        <v>3</v>
      </c>
      <c r="G43" s="550"/>
      <c r="H43" s="598" t="str">
        <f t="shared" si="0"/>
        <v>Belum Diisi</v>
      </c>
      <c r="I43" s="592" t="s">
        <v>26</v>
      </c>
      <c r="J43" s="593" t="str">
        <f>IF($D$41="Y/T","Isi Tujuan",IF($E$41=0,0,IF(I43="Y",1,IF(I43="T",0,"Isi Dulu"))))</f>
        <v>Isi Tujuan</v>
      </c>
      <c r="K43" s="592" t="s">
        <v>26</v>
      </c>
      <c r="L43" s="593" t="str">
        <f>IF($D$41="Y/T","Isi Tujuan",IF($E$41=0,0,IF(K43="Y",1,IF(K43="T",0,"Isi Dulu"))))</f>
        <v>Isi Tujuan</v>
      </c>
      <c r="M43" s="849"/>
      <c r="N43" s="852"/>
    </row>
    <row r="44" spans="2:14" ht="15.75">
      <c r="B44" s="837"/>
      <c r="C44" s="840"/>
      <c r="D44" s="858"/>
      <c r="E44" s="861"/>
      <c r="F44" s="549">
        <v>4</v>
      </c>
      <c r="G44" s="550"/>
      <c r="H44" s="598" t="str">
        <f t="shared" si="0"/>
        <v>Belum Diisi</v>
      </c>
      <c r="I44" s="592" t="s">
        <v>26</v>
      </c>
      <c r="J44" s="593" t="str">
        <f>IF($D$41="Y/T","Isi Tujuan",IF($E$41=0,0,IF(I44="Y",1,IF(I44="T",0,"Isi Dulu"))))</f>
        <v>Isi Tujuan</v>
      </c>
      <c r="K44" s="592" t="s">
        <v>26</v>
      </c>
      <c r="L44" s="593" t="str">
        <f>IF($D$41="Y/T","Isi Tujuan",IF($E$41=0,0,IF(K44="Y",1,IF(K44="T",0,"Isi Dulu"))))</f>
        <v>Isi Tujuan</v>
      </c>
      <c r="M44" s="849"/>
      <c r="N44" s="852"/>
    </row>
    <row r="45" spans="2:14" ht="15.75">
      <c r="B45" s="838"/>
      <c r="C45" s="841"/>
      <c r="D45" s="859"/>
      <c r="E45" s="862"/>
      <c r="F45" s="569">
        <v>5</v>
      </c>
      <c r="G45" s="570"/>
      <c r="H45" s="599" t="str">
        <f t="shared" si="0"/>
        <v>Belum Diisi</v>
      </c>
      <c r="I45" s="595" t="s">
        <v>26</v>
      </c>
      <c r="J45" s="596" t="str">
        <f>IF($D$41="Y/T","Isi Tujuan",IF($E$41=0,0,IF(I45="Y",1,IF(I45="T",0,"Isi Dulu"))))</f>
        <v>Isi Tujuan</v>
      </c>
      <c r="K45" s="595" t="s">
        <v>26</v>
      </c>
      <c r="L45" s="596" t="str">
        <f>IF($D$41="Y/T","Isi Tujuan",IF($E$41=0,0,IF(K45="Y",1,IF(K45="T",0,"Isi Dulu"))))</f>
        <v>Isi Tujuan</v>
      </c>
      <c r="M45" s="850"/>
      <c r="N45" s="853"/>
    </row>
    <row r="46" spans="2:14" ht="15.75">
      <c r="B46" s="836">
        <v>9</v>
      </c>
      <c r="C46" s="839"/>
      <c r="D46" s="857" t="s">
        <v>26</v>
      </c>
      <c r="E46" s="860" t="str">
        <f>IF(D46="Y",1,IF(D46="T",0,IF(D46="Y/T","Belum diisi","Error")))</f>
        <v>Belum diisi</v>
      </c>
      <c r="F46" s="528">
        <v>1</v>
      </c>
      <c r="G46" s="529"/>
      <c r="H46" s="600" t="str">
        <f t="shared" si="0"/>
        <v>Belum Diisi</v>
      </c>
      <c r="I46" s="590" t="s">
        <v>26</v>
      </c>
      <c r="J46" s="591" t="str">
        <f>IF($D$46="Y/T","Isi Tujuan",IF($E$46=0,0,IF(I46="Y",1,IF(I46="T",0,"Isi Dulu"))))</f>
        <v>Isi Tujuan</v>
      </c>
      <c r="K46" s="590" t="s">
        <v>26</v>
      </c>
      <c r="L46" s="591" t="str">
        <f>IF($D$46="Y/T","Isi Tujuan",IF($E$46=0,0,IF(K46="Y",1,IF(K46="T",0,"Isi Dulu"))))</f>
        <v>Isi Tujuan</v>
      </c>
      <c r="M46" s="848" t="s">
        <v>26</v>
      </c>
      <c r="N46" s="851" t="str">
        <f>IF(M46="Y",1,IF(M46="T",0,IF(M46="Y/T","Belum diisi","Error")))</f>
        <v>Belum diisi</v>
      </c>
    </row>
    <row r="47" spans="2:14" ht="15.75">
      <c r="B47" s="837"/>
      <c r="C47" s="840"/>
      <c r="D47" s="858"/>
      <c r="E47" s="861"/>
      <c r="F47" s="549">
        <v>2</v>
      </c>
      <c r="G47" s="550"/>
      <c r="H47" s="598" t="str">
        <f t="shared" si="0"/>
        <v>Belum Diisi</v>
      </c>
      <c r="I47" s="592" t="s">
        <v>26</v>
      </c>
      <c r="J47" s="593" t="str">
        <f>IF($D$46="Y/T","Isi Tujuan",IF($E$46=0,0,IF(I47="Y",1,IF(I47="T",0,"Isi Dulu"))))</f>
        <v>Isi Tujuan</v>
      </c>
      <c r="K47" s="592" t="s">
        <v>26</v>
      </c>
      <c r="L47" s="593" t="str">
        <f>IF($D$46="Y/T","Isi Tujuan",IF($E$46=0,0,IF(K47="Y",1,IF(K47="T",0,"Isi Dulu"))))</f>
        <v>Isi Tujuan</v>
      </c>
      <c r="M47" s="849"/>
      <c r="N47" s="852"/>
    </row>
    <row r="48" spans="2:14" ht="15.75">
      <c r="B48" s="837"/>
      <c r="C48" s="840"/>
      <c r="D48" s="858"/>
      <c r="E48" s="861"/>
      <c r="F48" s="549">
        <v>3</v>
      </c>
      <c r="G48" s="550"/>
      <c r="H48" s="598" t="str">
        <f t="shared" si="0"/>
        <v>Belum Diisi</v>
      </c>
      <c r="I48" s="592" t="s">
        <v>26</v>
      </c>
      <c r="J48" s="593" t="str">
        <f>IF($D$46="Y/T","Isi Tujuan",IF($E$46=0,0,IF(I48="Y",1,IF(I48="T",0,"Isi Dulu"))))</f>
        <v>Isi Tujuan</v>
      </c>
      <c r="K48" s="592" t="s">
        <v>26</v>
      </c>
      <c r="L48" s="593" t="str">
        <f>IF($D$46="Y/T","Isi Tujuan",IF($E$46=0,0,IF(K48="Y",1,IF(K48="T",0,"Isi Dulu"))))</f>
        <v>Isi Tujuan</v>
      </c>
      <c r="M48" s="849"/>
      <c r="N48" s="852"/>
    </row>
    <row r="49" spans="2:14" ht="15.75">
      <c r="B49" s="837"/>
      <c r="C49" s="840"/>
      <c r="D49" s="858"/>
      <c r="E49" s="861"/>
      <c r="F49" s="549">
        <v>4</v>
      </c>
      <c r="G49" s="550"/>
      <c r="H49" s="598" t="str">
        <f t="shared" si="0"/>
        <v>Belum Diisi</v>
      </c>
      <c r="I49" s="592" t="s">
        <v>26</v>
      </c>
      <c r="J49" s="593" t="str">
        <f>IF($D$46="Y/T","Isi Tujuan",IF($E$46=0,0,IF(I49="Y",1,IF(I49="T",0,"Isi Dulu"))))</f>
        <v>Isi Tujuan</v>
      </c>
      <c r="K49" s="592" t="s">
        <v>26</v>
      </c>
      <c r="L49" s="593" t="str">
        <f>IF($D$46="Y/T","Isi Tujuan",IF($E$46=0,0,IF(K49="Y",1,IF(K49="T",0,"Isi Dulu"))))</f>
        <v>Isi Tujuan</v>
      </c>
      <c r="M49" s="849"/>
      <c r="N49" s="852"/>
    </row>
    <row r="50" spans="2:14" ht="15.75">
      <c r="B50" s="838"/>
      <c r="C50" s="841"/>
      <c r="D50" s="859"/>
      <c r="E50" s="862"/>
      <c r="F50" s="569">
        <v>5</v>
      </c>
      <c r="G50" s="570"/>
      <c r="H50" s="599" t="str">
        <f t="shared" si="0"/>
        <v>Belum Diisi</v>
      </c>
      <c r="I50" s="595" t="s">
        <v>26</v>
      </c>
      <c r="J50" s="596" t="str">
        <f>IF($D$46="Y/T","Isi Tujuan",IF($E$46=0,0,IF(I50="Y",1,IF(I50="T",0,"Isi Dulu"))))</f>
        <v>Isi Tujuan</v>
      </c>
      <c r="K50" s="595" t="s">
        <v>26</v>
      </c>
      <c r="L50" s="596" t="str">
        <f>IF($D$46="Y/T","Isi Tujuan",IF($E$46=0,0,IF(K50="Y",1,IF(K50="T",0,"Isi Dulu"))))</f>
        <v>Isi Tujuan</v>
      </c>
      <c r="M50" s="850"/>
      <c r="N50" s="853"/>
    </row>
    <row r="51" spans="2:14" ht="15.75">
      <c r="B51" s="836">
        <v>10</v>
      </c>
      <c r="C51" s="839"/>
      <c r="D51" s="857" t="s">
        <v>26</v>
      </c>
      <c r="E51" s="860" t="str">
        <f>IF(D51="Y",1,IF(D51="T",0,IF(D51="Y/T","Belum diisi","Error")))</f>
        <v>Belum diisi</v>
      </c>
      <c r="F51" s="528">
        <v>1</v>
      </c>
      <c r="G51" s="529"/>
      <c r="H51" s="600" t="str">
        <f t="shared" si="0"/>
        <v>Belum Diisi</v>
      </c>
      <c r="I51" s="590" t="s">
        <v>26</v>
      </c>
      <c r="J51" s="591" t="str">
        <f>IF($D$51="Y/T","Isi Tujuan",IF($E$51=0,0,IF(I51="Y",1,IF(I51="T",0,"Isi Dulu"))))</f>
        <v>Isi Tujuan</v>
      </c>
      <c r="K51" s="590" t="s">
        <v>26</v>
      </c>
      <c r="L51" s="591" t="str">
        <f>IF($D$51="Y/T","Isi Tujuan",IF($E$51=0,0,IF(K51="Y",1,IF(K51="T",0,"Isi Dulu"))))</f>
        <v>Isi Tujuan</v>
      </c>
      <c r="M51" s="848" t="s">
        <v>26</v>
      </c>
      <c r="N51" s="851" t="str">
        <f>IF(M51="Y",1,IF(M51="T",0,IF(M51="Y/T","Belum diisi","Error")))</f>
        <v>Belum diisi</v>
      </c>
    </row>
    <row r="52" spans="2:14" ht="15.75">
      <c r="B52" s="837"/>
      <c r="C52" s="840"/>
      <c r="D52" s="858"/>
      <c r="E52" s="861"/>
      <c r="F52" s="549">
        <v>2</v>
      </c>
      <c r="G52" s="550"/>
      <c r="H52" s="598" t="str">
        <f t="shared" si="0"/>
        <v>Belum Diisi</v>
      </c>
      <c r="I52" s="592" t="s">
        <v>26</v>
      </c>
      <c r="J52" s="593" t="str">
        <f>IF($D$51="Y/T","Isi Tujuan",IF($E$51=0,0,IF(I52="Y",1,IF(I52="T",0,"Isi Dulu"))))</f>
        <v>Isi Tujuan</v>
      </c>
      <c r="K52" s="592" t="s">
        <v>26</v>
      </c>
      <c r="L52" s="593" t="str">
        <f>IF($D$51="Y/T","Isi Tujuan",IF($E$51=0,0,IF(K52="Y",1,IF(K52="T",0,"Isi Dulu"))))</f>
        <v>Isi Tujuan</v>
      </c>
      <c r="M52" s="849"/>
      <c r="N52" s="852"/>
    </row>
    <row r="53" spans="2:14" ht="15.75">
      <c r="B53" s="837"/>
      <c r="C53" s="840"/>
      <c r="D53" s="858"/>
      <c r="E53" s="861"/>
      <c r="F53" s="549">
        <v>3</v>
      </c>
      <c r="G53" s="550"/>
      <c r="H53" s="598" t="str">
        <f t="shared" si="0"/>
        <v>Belum Diisi</v>
      </c>
      <c r="I53" s="592" t="s">
        <v>26</v>
      </c>
      <c r="J53" s="593" t="str">
        <f>IF($D$51="Y/T","Isi Tujuan",IF($E$51=0,0,IF(I53="Y",1,IF(I53="T",0,"Isi Dulu"))))</f>
        <v>Isi Tujuan</v>
      </c>
      <c r="K53" s="592" t="s">
        <v>26</v>
      </c>
      <c r="L53" s="593" t="str">
        <f>IF($D$51="Y/T","Isi Tujuan",IF($E$51=0,0,IF(K53="Y",1,IF(K53="T",0,"Isi Dulu"))))</f>
        <v>Isi Tujuan</v>
      </c>
      <c r="M53" s="849"/>
      <c r="N53" s="852"/>
    </row>
    <row r="54" spans="2:14" ht="15.75">
      <c r="B54" s="837"/>
      <c r="C54" s="840"/>
      <c r="D54" s="858"/>
      <c r="E54" s="861"/>
      <c r="F54" s="549">
        <v>4</v>
      </c>
      <c r="G54" s="550"/>
      <c r="H54" s="598" t="str">
        <f t="shared" si="0"/>
        <v>Belum Diisi</v>
      </c>
      <c r="I54" s="592" t="s">
        <v>26</v>
      </c>
      <c r="J54" s="593" t="str">
        <f>IF($D$51="Y/T","Isi Tujuan",IF($E$51=0,0,IF(I54="Y",1,IF(I54="T",0,"Isi Dulu"))))</f>
        <v>Isi Tujuan</v>
      </c>
      <c r="K54" s="592" t="s">
        <v>26</v>
      </c>
      <c r="L54" s="593" t="str">
        <f>IF($D$51="Y/T","Isi Tujuan",IF($E$51=0,0,IF(K54="Y",1,IF(K54="T",0,"Isi Dulu"))))</f>
        <v>Isi Tujuan</v>
      </c>
      <c r="M54" s="849"/>
      <c r="N54" s="852"/>
    </row>
    <row r="55" spans="2:14" ht="15.75">
      <c r="B55" s="838"/>
      <c r="C55" s="841"/>
      <c r="D55" s="859"/>
      <c r="E55" s="862"/>
      <c r="F55" s="569">
        <v>5</v>
      </c>
      <c r="G55" s="570"/>
      <c r="H55" s="599" t="str">
        <f t="shared" si="0"/>
        <v>Belum Diisi</v>
      </c>
      <c r="I55" s="595" t="s">
        <v>26</v>
      </c>
      <c r="J55" s="596" t="str">
        <f>IF($D$51="Y/T","Isi Tujuan",IF($E$51=0,0,IF(I55="Y",1,IF(I55="T",0,"Isi Dulu"))))</f>
        <v>Isi Tujuan</v>
      </c>
      <c r="K55" s="595" t="s">
        <v>26</v>
      </c>
      <c r="L55" s="596" t="str">
        <f>IF($D$51="Y/T","Isi Tujuan",IF($E$51=0,0,IF(K55="Y",1,IF(K55="T",0,"Isi Dulu"))))</f>
        <v>Isi Tujuan</v>
      </c>
      <c r="M55" s="850"/>
      <c r="N55" s="853"/>
    </row>
    <row r="56" spans="2:14" ht="15.75">
      <c r="B56" s="836">
        <v>11</v>
      </c>
      <c r="C56" s="839"/>
      <c r="D56" s="857" t="s">
        <v>26</v>
      </c>
      <c r="E56" s="860" t="str">
        <f>IF(D56="Y",1,IF(D56="T",0,IF(D56="Y/T","Belum diisi","Error")))</f>
        <v>Belum diisi</v>
      </c>
      <c r="F56" s="528">
        <v>1</v>
      </c>
      <c r="G56" s="529"/>
      <c r="H56" s="600" t="str">
        <f t="shared" si="0"/>
        <v>Belum Diisi</v>
      </c>
      <c r="I56" s="590" t="s">
        <v>26</v>
      </c>
      <c r="J56" s="591" t="str">
        <f>IF($D$56="Y/T","Isi Tujuan",IF($E$56=0,0,IF(I56="Y",1,IF(I56="T",0,"Isi Dulu"))))</f>
        <v>Isi Tujuan</v>
      </c>
      <c r="K56" s="590" t="s">
        <v>26</v>
      </c>
      <c r="L56" s="591" t="str">
        <f>IF($D$56="Y/T","Isi Tujuan",IF($E$56=0,0,IF(K56="Y",1,IF(K56="T",0,"Isi Dulu"))))</f>
        <v>Isi Tujuan</v>
      </c>
      <c r="M56" s="848" t="s">
        <v>26</v>
      </c>
      <c r="N56" s="851" t="str">
        <f>IF(M56="Y",1,IF(M56="T",0,IF(M56="Y/T","Belum diisi","Error")))</f>
        <v>Belum diisi</v>
      </c>
    </row>
    <row r="57" spans="2:14" ht="15.75">
      <c r="B57" s="837"/>
      <c r="C57" s="840"/>
      <c r="D57" s="858"/>
      <c r="E57" s="861"/>
      <c r="F57" s="549">
        <v>2</v>
      </c>
      <c r="G57" s="550"/>
      <c r="H57" s="598" t="str">
        <f t="shared" si="0"/>
        <v>Belum Diisi</v>
      </c>
      <c r="I57" s="592" t="s">
        <v>26</v>
      </c>
      <c r="J57" s="593" t="str">
        <f>IF($D$56="Y/T","Isi Tujuan",IF($E$56=0,0,IF(I57="Y",1,IF(I57="T",0,"Isi Dulu"))))</f>
        <v>Isi Tujuan</v>
      </c>
      <c r="K57" s="592" t="s">
        <v>26</v>
      </c>
      <c r="L57" s="593" t="str">
        <f>IF($D$56="Y/T","Isi Tujuan",IF($E$56=0,0,IF(K57="Y",1,IF(K57="T",0,"Isi Dulu"))))</f>
        <v>Isi Tujuan</v>
      </c>
      <c r="M57" s="849"/>
      <c r="N57" s="852"/>
    </row>
    <row r="58" spans="2:14" ht="15.75">
      <c r="B58" s="837"/>
      <c r="C58" s="840"/>
      <c r="D58" s="858"/>
      <c r="E58" s="861"/>
      <c r="F58" s="549">
        <v>3</v>
      </c>
      <c r="G58" s="550"/>
      <c r="H58" s="598" t="str">
        <f t="shared" si="0"/>
        <v>Belum Diisi</v>
      </c>
      <c r="I58" s="592" t="s">
        <v>26</v>
      </c>
      <c r="J58" s="593" t="str">
        <f>IF($D$56="Y/T","Isi Tujuan",IF($E$56=0,0,IF(I58="Y",1,IF(I58="T",0,"Isi Dulu"))))</f>
        <v>Isi Tujuan</v>
      </c>
      <c r="K58" s="592" t="s">
        <v>26</v>
      </c>
      <c r="L58" s="593" t="str">
        <f>IF($D$56="Y/T","Isi Tujuan",IF($E$56=0,0,IF(K58="Y",1,IF(K58="T",0,"Isi Dulu"))))</f>
        <v>Isi Tujuan</v>
      </c>
      <c r="M58" s="849"/>
      <c r="N58" s="852"/>
    </row>
    <row r="59" spans="2:14" ht="15.75">
      <c r="B59" s="837"/>
      <c r="C59" s="840"/>
      <c r="D59" s="858"/>
      <c r="E59" s="861"/>
      <c r="F59" s="549">
        <v>4</v>
      </c>
      <c r="G59" s="550"/>
      <c r="H59" s="598" t="str">
        <f t="shared" si="0"/>
        <v>Belum Diisi</v>
      </c>
      <c r="I59" s="592" t="s">
        <v>26</v>
      </c>
      <c r="J59" s="593" t="str">
        <f>IF($D$56="Y/T","Isi Tujuan",IF($E$56=0,0,IF(I59="Y",1,IF(I59="T",0,"Isi Dulu"))))</f>
        <v>Isi Tujuan</v>
      </c>
      <c r="K59" s="592" t="s">
        <v>26</v>
      </c>
      <c r="L59" s="593" t="str">
        <f>IF($D$56="Y/T","Isi Tujuan",IF($E$56=0,0,IF(K59="Y",1,IF(K59="T",0,"Isi Dulu"))))</f>
        <v>Isi Tujuan</v>
      </c>
      <c r="M59" s="849"/>
      <c r="N59" s="852"/>
    </row>
    <row r="60" spans="2:14" ht="15.75">
      <c r="B60" s="838"/>
      <c r="C60" s="841"/>
      <c r="D60" s="859"/>
      <c r="E60" s="862"/>
      <c r="F60" s="569">
        <v>5</v>
      </c>
      <c r="G60" s="570"/>
      <c r="H60" s="599" t="str">
        <f t="shared" si="0"/>
        <v>Belum Diisi</v>
      </c>
      <c r="I60" s="595" t="s">
        <v>26</v>
      </c>
      <c r="J60" s="596" t="str">
        <f>IF($D$56="Y/T","Isi Tujuan",IF($E$56=0,0,IF(I60="Y",1,IF(I60="T",0,"Isi Dulu"))))</f>
        <v>Isi Tujuan</v>
      </c>
      <c r="K60" s="595" t="s">
        <v>26</v>
      </c>
      <c r="L60" s="596" t="str">
        <f>IF($D$56="Y/T","Isi Tujuan",IF($E$56=0,0,IF(K60="Y",1,IF(K60="T",0,"Isi Dulu"))))</f>
        <v>Isi Tujuan</v>
      </c>
      <c r="M60" s="850"/>
      <c r="N60" s="853"/>
    </row>
    <row r="61" spans="2:14" ht="15.75">
      <c r="B61" s="836">
        <v>12</v>
      </c>
      <c r="C61" s="839"/>
      <c r="D61" s="857" t="s">
        <v>26</v>
      </c>
      <c r="E61" s="860" t="str">
        <f>IF(D61="Y",1,IF(D61="T",0,IF(D61="Y/T","Belum diisi","Error")))</f>
        <v>Belum diisi</v>
      </c>
      <c r="F61" s="528">
        <v>1</v>
      </c>
      <c r="G61" s="529"/>
      <c r="H61" s="600" t="str">
        <f t="shared" si="0"/>
        <v>Belum Diisi</v>
      </c>
      <c r="I61" s="590" t="s">
        <v>26</v>
      </c>
      <c r="J61" s="591" t="str">
        <f>IF($D$61="Y/T","Isi Tujuan",IF($E$61=0,0,IF(I61="Y",1,IF(I61="T",0,"Isi Dulu"))))</f>
        <v>Isi Tujuan</v>
      </c>
      <c r="K61" s="590" t="s">
        <v>26</v>
      </c>
      <c r="L61" s="591" t="str">
        <f>IF($D$61="Y/T","Isi Tujuan",IF($E$61=0,0,IF(K61="Y",1,IF(K61="T",0,"Isi Dulu"))))</f>
        <v>Isi Tujuan</v>
      </c>
      <c r="M61" s="848" t="s">
        <v>26</v>
      </c>
      <c r="N61" s="851" t="str">
        <f>IF(M61="Y",1,IF(M61="T",0,IF(M61="Y/T","Belum diisi","Error")))</f>
        <v>Belum diisi</v>
      </c>
    </row>
    <row r="62" spans="2:14" ht="15.75">
      <c r="B62" s="837"/>
      <c r="C62" s="840"/>
      <c r="D62" s="858"/>
      <c r="E62" s="861"/>
      <c r="F62" s="549">
        <v>2</v>
      </c>
      <c r="G62" s="550"/>
      <c r="H62" s="598" t="str">
        <f t="shared" si="0"/>
        <v>Belum Diisi</v>
      </c>
      <c r="I62" s="592" t="s">
        <v>26</v>
      </c>
      <c r="J62" s="593" t="str">
        <f>IF($D$61="Y/T","Isi Tujuan",IF($E$61=0,0,IF(I62="Y",1,IF(I62="T",0,"Isi Dulu"))))</f>
        <v>Isi Tujuan</v>
      </c>
      <c r="K62" s="592" t="s">
        <v>26</v>
      </c>
      <c r="L62" s="593" t="str">
        <f>IF($D$61="Y/T","Isi Tujuan",IF($E$61=0,0,IF(K62="Y",1,IF(K62="T",0,"Isi Dulu"))))</f>
        <v>Isi Tujuan</v>
      </c>
      <c r="M62" s="849"/>
      <c r="N62" s="852"/>
    </row>
    <row r="63" spans="2:14" ht="15.75">
      <c r="B63" s="837"/>
      <c r="C63" s="840"/>
      <c r="D63" s="858"/>
      <c r="E63" s="861"/>
      <c r="F63" s="549">
        <v>3</v>
      </c>
      <c r="G63" s="550"/>
      <c r="H63" s="598" t="str">
        <f t="shared" si="0"/>
        <v>Belum Diisi</v>
      </c>
      <c r="I63" s="592" t="s">
        <v>26</v>
      </c>
      <c r="J63" s="593" t="str">
        <f>IF($D$61="Y/T","Isi Tujuan",IF($E$61=0,0,IF(I63="Y",1,IF(I63="T",0,"Isi Dulu"))))</f>
        <v>Isi Tujuan</v>
      </c>
      <c r="K63" s="592" t="s">
        <v>26</v>
      </c>
      <c r="L63" s="593" t="str">
        <f>IF($D$61="Y/T","Isi Tujuan",IF($E$61=0,0,IF(K63="Y",1,IF(K63="T",0,"Isi Dulu"))))</f>
        <v>Isi Tujuan</v>
      </c>
      <c r="M63" s="849"/>
      <c r="N63" s="852"/>
    </row>
    <row r="64" spans="2:14" ht="15.75">
      <c r="B64" s="837"/>
      <c r="C64" s="840"/>
      <c r="D64" s="858"/>
      <c r="E64" s="861"/>
      <c r="F64" s="549">
        <v>4</v>
      </c>
      <c r="G64" s="550"/>
      <c r="H64" s="598" t="str">
        <f t="shared" si="0"/>
        <v>Belum Diisi</v>
      </c>
      <c r="I64" s="592" t="s">
        <v>26</v>
      </c>
      <c r="J64" s="593" t="str">
        <f>IF($D$61="Y/T","Isi Tujuan",IF($E$61=0,0,IF(I64="Y",1,IF(I64="T",0,"Isi Dulu"))))</f>
        <v>Isi Tujuan</v>
      </c>
      <c r="K64" s="592" t="s">
        <v>26</v>
      </c>
      <c r="L64" s="593" t="str">
        <f>IF($D$61="Y/T","Isi Tujuan",IF($E$61=0,0,IF(K64="Y",1,IF(K64="T",0,"Isi Dulu"))))</f>
        <v>Isi Tujuan</v>
      </c>
      <c r="M64" s="849"/>
      <c r="N64" s="852"/>
    </row>
    <row r="65" spans="2:14" ht="15.75">
      <c r="B65" s="838"/>
      <c r="C65" s="841"/>
      <c r="D65" s="859"/>
      <c r="E65" s="862"/>
      <c r="F65" s="569">
        <v>5</v>
      </c>
      <c r="G65" s="570"/>
      <c r="H65" s="599" t="str">
        <f t="shared" si="0"/>
        <v>Belum Diisi</v>
      </c>
      <c r="I65" s="595" t="s">
        <v>26</v>
      </c>
      <c r="J65" s="596" t="str">
        <f>IF($D$61="Y/T","Isi Tujuan",IF($E$61=0,0,IF(I65="Y",1,IF(I65="T",0,"Isi Dulu"))))</f>
        <v>Isi Tujuan</v>
      </c>
      <c r="K65" s="595" t="s">
        <v>26</v>
      </c>
      <c r="L65" s="596" t="str">
        <f>IF($D$61="Y/T","Isi Tujuan",IF($E$61=0,0,IF(K65="Y",1,IF(K65="T",0,"Isi Dulu"))))</f>
        <v>Isi Tujuan</v>
      </c>
      <c r="M65" s="850"/>
      <c r="N65" s="853"/>
    </row>
    <row r="66" spans="2:14" ht="15.75">
      <c r="B66" s="836">
        <v>13</v>
      </c>
      <c r="C66" s="839"/>
      <c r="D66" s="857" t="s">
        <v>26</v>
      </c>
      <c r="E66" s="860" t="str">
        <f>IF(D66="Y",1,IF(D66="T",0,IF(D66="Y/T","Belum diisi","Error")))</f>
        <v>Belum diisi</v>
      </c>
      <c r="F66" s="528">
        <v>1</v>
      </c>
      <c r="G66" s="529"/>
      <c r="H66" s="600" t="str">
        <f t="shared" si="0"/>
        <v>Belum Diisi</v>
      </c>
      <c r="I66" s="590" t="s">
        <v>26</v>
      </c>
      <c r="J66" s="591" t="str">
        <f>IF($D$66="Y/T","Isi Tujuan",IF($E$66=0,0,IF(I66="Y",1,IF(I66="T",0,"Isi Dulu"))))</f>
        <v>Isi Tujuan</v>
      </c>
      <c r="K66" s="590" t="s">
        <v>26</v>
      </c>
      <c r="L66" s="591" t="str">
        <f>IF($D$66="Y/T","Isi Tujuan",IF($E$66=0,0,IF(K66="Y",1,IF(K66="T",0,"Isi Dulu"))))</f>
        <v>Isi Tujuan</v>
      </c>
      <c r="M66" s="848" t="s">
        <v>26</v>
      </c>
      <c r="N66" s="851" t="str">
        <f>IF(M66="Y",1,IF(M66="T",0,IF(M66="Y/T","Belum diisi","Error")))</f>
        <v>Belum diisi</v>
      </c>
    </row>
    <row r="67" spans="2:14" ht="15.75">
      <c r="B67" s="837"/>
      <c r="C67" s="840"/>
      <c r="D67" s="858"/>
      <c r="E67" s="861"/>
      <c r="F67" s="549">
        <v>2</v>
      </c>
      <c r="G67" s="550"/>
      <c r="H67" s="598" t="str">
        <f t="shared" si="0"/>
        <v>Belum Diisi</v>
      </c>
      <c r="I67" s="592" t="s">
        <v>26</v>
      </c>
      <c r="J67" s="593" t="str">
        <f>IF($D$66="Y/T","Isi Tujuan",IF($E$66=0,0,IF(I67="Y",1,IF(I67="T",0,"Isi Dulu"))))</f>
        <v>Isi Tujuan</v>
      </c>
      <c r="K67" s="592" t="s">
        <v>26</v>
      </c>
      <c r="L67" s="593" t="str">
        <f>IF($D$66="Y/T","Isi Tujuan",IF($E$66=0,0,IF(K67="Y",1,IF(K67="T",0,"Isi Dulu"))))</f>
        <v>Isi Tujuan</v>
      </c>
      <c r="M67" s="849"/>
      <c r="N67" s="852"/>
    </row>
    <row r="68" spans="2:14" ht="15.75">
      <c r="B68" s="837"/>
      <c r="C68" s="840"/>
      <c r="D68" s="858"/>
      <c r="E68" s="861"/>
      <c r="F68" s="549">
        <v>3</v>
      </c>
      <c r="G68" s="550"/>
      <c r="H68" s="598" t="str">
        <f t="shared" si="0"/>
        <v>Belum Diisi</v>
      </c>
      <c r="I68" s="592" t="s">
        <v>26</v>
      </c>
      <c r="J68" s="593" t="str">
        <f>IF($D$66="Y/T","Isi Tujuan",IF($E$66=0,0,IF(I68="Y",1,IF(I68="T",0,"Isi Dulu"))))</f>
        <v>Isi Tujuan</v>
      </c>
      <c r="K68" s="592" t="s">
        <v>26</v>
      </c>
      <c r="L68" s="593" t="str">
        <f>IF($D$66="Y/T","Isi Tujuan",IF($E$66=0,0,IF(K68="Y",1,IF(K68="T",0,"Isi Dulu"))))</f>
        <v>Isi Tujuan</v>
      </c>
      <c r="M68" s="849"/>
      <c r="N68" s="852"/>
    </row>
    <row r="69" spans="2:14" ht="15.75">
      <c r="B69" s="837"/>
      <c r="C69" s="840"/>
      <c r="D69" s="858"/>
      <c r="E69" s="861"/>
      <c r="F69" s="549">
        <v>4</v>
      </c>
      <c r="G69" s="550"/>
      <c r="H69" s="598" t="str">
        <f t="shared" si="0"/>
        <v>Belum Diisi</v>
      </c>
      <c r="I69" s="592" t="s">
        <v>26</v>
      </c>
      <c r="J69" s="593" t="str">
        <f>IF($D$66="Y/T","Isi Tujuan",IF($E$66=0,0,IF(I69="Y",1,IF(I69="T",0,"Isi Dulu"))))</f>
        <v>Isi Tujuan</v>
      </c>
      <c r="K69" s="592" t="s">
        <v>26</v>
      </c>
      <c r="L69" s="593" t="str">
        <f>IF($D$66="Y/T","Isi Tujuan",IF($E$66=0,0,IF(K69="Y",1,IF(K69="T",0,"Isi Dulu"))))</f>
        <v>Isi Tujuan</v>
      </c>
      <c r="M69" s="849"/>
      <c r="N69" s="852"/>
    </row>
    <row r="70" spans="2:14" ht="15.75">
      <c r="B70" s="838"/>
      <c r="C70" s="841"/>
      <c r="D70" s="859"/>
      <c r="E70" s="862"/>
      <c r="F70" s="569">
        <v>5</v>
      </c>
      <c r="G70" s="570"/>
      <c r="H70" s="599" t="str">
        <f t="shared" ref="H70:H105" si="1">IF(OR(J70="Isi Dulu",L70="Isi Dulu",J70="Isi Tujuan",L70="Isi Tujuan"),"Belum Diisi",IF(SUM(J70,L70)=2,1,IF(SUM(J70,L70)=1,0,IF(SUM(J70,L70)=0,0,"Error"))))</f>
        <v>Belum Diisi</v>
      </c>
      <c r="I70" s="595" t="s">
        <v>26</v>
      </c>
      <c r="J70" s="596" t="str">
        <f>IF($D$66="Y/T","Isi Tujuan",IF($E$66=0,0,IF(I70="Y",1,IF(I70="T",0,"Isi Dulu"))))</f>
        <v>Isi Tujuan</v>
      </c>
      <c r="K70" s="595" t="s">
        <v>26</v>
      </c>
      <c r="L70" s="596" t="str">
        <f>IF($D$66="Y/T","Isi Tujuan",IF($E$66=0,0,IF(K70="Y",1,IF(K70="T",0,"Isi Dulu"))))</f>
        <v>Isi Tujuan</v>
      </c>
      <c r="M70" s="850"/>
      <c r="N70" s="853"/>
    </row>
    <row r="71" spans="2:14" ht="15.75">
      <c r="B71" s="836">
        <v>14</v>
      </c>
      <c r="C71" s="839"/>
      <c r="D71" s="857" t="s">
        <v>26</v>
      </c>
      <c r="E71" s="860" t="str">
        <f>IF(D71="Y",1,IF(D71="T",0,IF(D71="Y/T","Belum diisi","Error")))</f>
        <v>Belum diisi</v>
      </c>
      <c r="F71" s="528">
        <v>1</v>
      </c>
      <c r="G71" s="529"/>
      <c r="H71" s="600" t="str">
        <f t="shared" si="1"/>
        <v>Belum Diisi</v>
      </c>
      <c r="I71" s="590" t="s">
        <v>26</v>
      </c>
      <c r="J71" s="591" t="str">
        <f>IF($D$71="Y/T","Isi Tujuan",IF($E$71=0,0,IF(I71="Y",1,IF(I71="T",0,"Isi Dulu"))))</f>
        <v>Isi Tujuan</v>
      </c>
      <c r="K71" s="590" t="s">
        <v>26</v>
      </c>
      <c r="L71" s="591" t="str">
        <f>IF($D$71="Y/T","Isi Tujuan",IF($E$71=0,0,IF(K71="Y",1,IF(K71="T",0,"Isi Dulu"))))</f>
        <v>Isi Tujuan</v>
      </c>
      <c r="M71" s="848" t="s">
        <v>26</v>
      </c>
      <c r="N71" s="851" t="str">
        <f>IF(M71="Y",1,IF(M71="T",0,IF(M71="Y/T","Belum diisi","Error")))</f>
        <v>Belum diisi</v>
      </c>
    </row>
    <row r="72" spans="2:14" ht="15.75">
      <c r="B72" s="837"/>
      <c r="C72" s="840"/>
      <c r="D72" s="858"/>
      <c r="E72" s="861"/>
      <c r="F72" s="549">
        <v>2</v>
      </c>
      <c r="G72" s="550"/>
      <c r="H72" s="598" t="str">
        <f t="shared" si="1"/>
        <v>Belum Diisi</v>
      </c>
      <c r="I72" s="592" t="s">
        <v>26</v>
      </c>
      <c r="J72" s="593" t="str">
        <f>IF($D$71="Y/T","Isi Tujuan",IF($E$71=0,0,IF(I72="Y",1,IF(I72="T",0,"Isi Dulu"))))</f>
        <v>Isi Tujuan</v>
      </c>
      <c r="K72" s="592" t="s">
        <v>26</v>
      </c>
      <c r="L72" s="593" t="str">
        <f>IF($D$71="Y/T","Isi Tujuan",IF($E$71=0,0,IF(K72="Y",1,IF(K72="T",0,"Isi Dulu"))))</f>
        <v>Isi Tujuan</v>
      </c>
      <c r="M72" s="849"/>
      <c r="N72" s="852"/>
    </row>
    <row r="73" spans="2:14" ht="15.75">
      <c r="B73" s="837"/>
      <c r="C73" s="840"/>
      <c r="D73" s="858"/>
      <c r="E73" s="861"/>
      <c r="F73" s="549">
        <v>3</v>
      </c>
      <c r="G73" s="550"/>
      <c r="H73" s="598" t="str">
        <f t="shared" si="1"/>
        <v>Belum Diisi</v>
      </c>
      <c r="I73" s="592" t="s">
        <v>26</v>
      </c>
      <c r="J73" s="593" t="str">
        <f>IF($D$71="Y/T","Isi Tujuan",IF($E$71=0,0,IF(I73="Y",1,IF(I73="T",0,"Isi Dulu"))))</f>
        <v>Isi Tujuan</v>
      </c>
      <c r="K73" s="592" t="s">
        <v>26</v>
      </c>
      <c r="L73" s="593" t="str">
        <f>IF($D$71="Y/T","Isi Tujuan",IF($E$71=0,0,IF(K73="Y",1,IF(K73="T",0,"Isi Dulu"))))</f>
        <v>Isi Tujuan</v>
      </c>
      <c r="M73" s="849"/>
      <c r="N73" s="852"/>
    </row>
    <row r="74" spans="2:14" ht="15.75">
      <c r="B74" s="837"/>
      <c r="C74" s="840"/>
      <c r="D74" s="858"/>
      <c r="E74" s="861"/>
      <c r="F74" s="549">
        <v>4</v>
      </c>
      <c r="G74" s="550"/>
      <c r="H74" s="598" t="str">
        <f t="shared" si="1"/>
        <v>Belum Diisi</v>
      </c>
      <c r="I74" s="592" t="s">
        <v>26</v>
      </c>
      <c r="J74" s="593" t="str">
        <f>IF($D$71="Y/T","Isi Tujuan",IF($E$71=0,0,IF(I74="Y",1,IF(I74="T",0,"Isi Dulu"))))</f>
        <v>Isi Tujuan</v>
      </c>
      <c r="K74" s="592" t="s">
        <v>26</v>
      </c>
      <c r="L74" s="593" t="str">
        <f>IF($D$71="Y/T","Isi Tujuan",IF($E$71=0,0,IF(K74="Y",1,IF(K74="T",0,"Isi Dulu"))))</f>
        <v>Isi Tujuan</v>
      </c>
      <c r="M74" s="849"/>
      <c r="N74" s="852"/>
    </row>
    <row r="75" spans="2:14" ht="15.75">
      <c r="B75" s="838"/>
      <c r="C75" s="841"/>
      <c r="D75" s="859"/>
      <c r="E75" s="862"/>
      <c r="F75" s="569">
        <v>5</v>
      </c>
      <c r="G75" s="570"/>
      <c r="H75" s="599" t="str">
        <f t="shared" si="1"/>
        <v>Belum Diisi</v>
      </c>
      <c r="I75" s="595" t="s">
        <v>26</v>
      </c>
      <c r="J75" s="596" t="str">
        <f>IF($D$71="Y/T","Isi Tujuan",IF($E$71=0,0,IF(I75="Y",1,IF(I75="T",0,"Isi Dulu"))))</f>
        <v>Isi Tujuan</v>
      </c>
      <c r="K75" s="595" t="s">
        <v>26</v>
      </c>
      <c r="L75" s="596" t="str">
        <f>IF($D$71="Y/T","Isi Tujuan",IF($E$71=0,0,IF(K75="Y",1,IF(K75="T",0,"Isi Dulu"))))</f>
        <v>Isi Tujuan</v>
      </c>
      <c r="M75" s="850"/>
      <c r="N75" s="853"/>
    </row>
    <row r="76" spans="2:14" ht="15.75">
      <c r="B76" s="836">
        <v>15</v>
      </c>
      <c r="C76" s="839"/>
      <c r="D76" s="857" t="s">
        <v>26</v>
      </c>
      <c r="E76" s="860" t="str">
        <f>IF(D76="Y",1,IF(D76="T",0,IF(D76="Y/T","Belum diisi","Error")))</f>
        <v>Belum diisi</v>
      </c>
      <c r="F76" s="528">
        <v>1</v>
      </c>
      <c r="G76" s="529"/>
      <c r="H76" s="600" t="str">
        <f t="shared" si="1"/>
        <v>Belum Diisi</v>
      </c>
      <c r="I76" s="590" t="s">
        <v>26</v>
      </c>
      <c r="J76" s="591" t="str">
        <f>IF($D$76="Y/T","Isi Tujuan",IF($E$76=0,0,IF(I76="Y",1,IF(I76="T",0,"Isi Dulu"))))</f>
        <v>Isi Tujuan</v>
      </c>
      <c r="K76" s="590" t="s">
        <v>26</v>
      </c>
      <c r="L76" s="591" t="str">
        <f>IF($D$76="Y/T","Isi Tujuan",IF($E$76=0,0,IF(K76="Y",1,IF(K76="T",0,"Isi Dulu"))))</f>
        <v>Isi Tujuan</v>
      </c>
      <c r="M76" s="848" t="s">
        <v>26</v>
      </c>
      <c r="N76" s="851" t="str">
        <f>IF(M76="Y",1,IF(M76="T",0,IF(M76="Y/T","Belum diisi","Error")))</f>
        <v>Belum diisi</v>
      </c>
    </row>
    <row r="77" spans="2:14" ht="15.75">
      <c r="B77" s="837"/>
      <c r="C77" s="840"/>
      <c r="D77" s="858"/>
      <c r="E77" s="861"/>
      <c r="F77" s="549">
        <v>2</v>
      </c>
      <c r="G77" s="550"/>
      <c r="H77" s="598" t="str">
        <f t="shared" si="1"/>
        <v>Belum Diisi</v>
      </c>
      <c r="I77" s="592" t="s">
        <v>26</v>
      </c>
      <c r="J77" s="593" t="str">
        <f>IF($D$76="Y/T","Isi Tujuan",IF($E$76=0,0,IF(I77="Y",1,IF(I77="T",0,"Isi Dulu"))))</f>
        <v>Isi Tujuan</v>
      </c>
      <c r="K77" s="592" t="s">
        <v>26</v>
      </c>
      <c r="L77" s="593" t="str">
        <f>IF($D$76="Y/T","Isi Tujuan",IF($E$76=0,0,IF(K77="Y",1,IF(K77="T",0,"Isi Dulu"))))</f>
        <v>Isi Tujuan</v>
      </c>
      <c r="M77" s="849"/>
      <c r="N77" s="852"/>
    </row>
    <row r="78" spans="2:14" ht="15.75">
      <c r="B78" s="837"/>
      <c r="C78" s="840"/>
      <c r="D78" s="858"/>
      <c r="E78" s="861"/>
      <c r="F78" s="549">
        <v>3</v>
      </c>
      <c r="G78" s="550"/>
      <c r="H78" s="598" t="str">
        <f t="shared" si="1"/>
        <v>Belum Diisi</v>
      </c>
      <c r="I78" s="592" t="s">
        <v>26</v>
      </c>
      <c r="J78" s="593" t="str">
        <f>IF($D$76="Y/T","Isi Tujuan",IF($E$76=0,0,IF(I78="Y",1,IF(I78="T",0,"Isi Dulu"))))</f>
        <v>Isi Tujuan</v>
      </c>
      <c r="K78" s="592" t="s">
        <v>26</v>
      </c>
      <c r="L78" s="593" t="str">
        <f>IF($D$76="Y/T","Isi Tujuan",IF($E$76=0,0,IF(K78="Y",1,IF(K78="T",0,"Isi Dulu"))))</f>
        <v>Isi Tujuan</v>
      </c>
      <c r="M78" s="849"/>
      <c r="N78" s="852"/>
    </row>
    <row r="79" spans="2:14" ht="15.75">
      <c r="B79" s="837"/>
      <c r="C79" s="840"/>
      <c r="D79" s="858"/>
      <c r="E79" s="861"/>
      <c r="F79" s="549">
        <v>4</v>
      </c>
      <c r="G79" s="550"/>
      <c r="H79" s="598" t="str">
        <f t="shared" si="1"/>
        <v>Belum Diisi</v>
      </c>
      <c r="I79" s="592" t="s">
        <v>26</v>
      </c>
      <c r="J79" s="593" t="str">
        <f>IF($D$76="Y/T","Isi Tujuan",IF($E$76=0,0,IF(I79="Y",1,IF(I79="T",0,"Isi Dulu"))))</f>
        <v>Isi Tujuan</v>
      </c>
      <c r="K79" s="592" t="s">
        <v>26</v>
      </c>
      <c r="L79" s="593" t="str">
        <f>IF($D$76="Y/T","Isi Tujuan",IF($E$76=0,0,IF(K79="Y",1,IF(K79="T",0,"Isi Dulu"))))</f>
        <v>Isi Tujuan</v>
      </c>
      <c r="M79" s="849"/>
      <c r="N79" s="852"/>
    </row>
    <row r="80" spans="2:14" ht="15.75">
      <c r="B80" s="838"/>
      <c r="C80" s="841"/>
      <c r="D80" s="859"/>
      <c r="E80" s="862"/>
      <c r="F80" s="569">
        <v>5</v>
      </c>
      <c r="G80" s="570"/>
      <c r="H80" s="599" t="str">
        <f t="shared" si="1"/>
        <v>Belum Diisi</v>
      </c>
      <c r="I80" s="595" t="s">
        <v>26</v>
      </c>
      <c r="J80" s="596" t="str">
        <f>IF($D$76="Y/T","Isi Tujuan",IF($E$76=0,0,IF(I80="Y",1,IF(I80="T",0,"Isi Dulu"))))</f>
        <v>Isi Tujuan</v>
      </c>
      <c r="K80" s="595" t="s">
        <v>26</v>
      </c>
      <c r="L80" s="596" t="str">
        <f>IF($D$76="Y/T","Isi Tujuan",IF($E$76=0,0,IF(K80="Y",1,IF(K80="T",0,"Isi Dulu"))))</f>
        <v>Isi Tujuan</v>
      </c>
      <c r="M80" s="850"/>
      <c r="N80" s="853"/>
    </row>
    <row r="81" spans="2:14" ht="15.75">
      <c r="B81" s="836">
        <v>16</v>
      </c>
      <c r="C81" s="839"/>
      <c r="D81" s="857" t="s">
        <v>26</v>
      </c>
      <c r="E81" s="860" t="str">
        <f>IF(D81="Y",1,IF(D81="T",0,IF(D81="Y/T","Belum diisi","Error")))</f>
        <v>Belum diisi</v>
      </c>
      <c r="F81" s="528">
        <v>1</v>
      </c>
      <c r="G81" s="529"/>
      <c r="H81" s="600" t="str">
        <f t="shared" si="1"/>
        <v>Belum Diisi</v>
      </c>
      <c r="I81" s="590" t="s">
        <v>26</v>
      </c>
      <c r="J81" s="591" t="str">
        <f>IF($D$81="Y/T","Isi Tujuan",IF($E$81=0,0,IF(I81="Y",1,IF(I81="T",0,"Isi Dulu"))))</f>
        <v>Isi Tujuan</v>
      </c>
      <c r="K81" s="590" t="s">
        <v>26</v>
      </c>
      <c r="L81" s="591" t="str">
        <f>IF($D$81="Y/T","Isi Tujuan",IF($E$81=0,0,IF(K81="Y",1,IF(K81="T",0,"Isi Dulu"))))</f>
        <v>Isi Tujuan</v>
      </c>
      <c r="M81" s="848" t="s">
        <v>26</v>
      </c>
      <c r="N81" s="851" t="str">
        <f>IF(M81="Y",1,IF(M81="T",0,IF(M81="Y/T","Belum diisi","Error")))</f>
        <v>Belum diisi</v>
      </c>
    </row>
    <row r="82" spans="2:14" ht="15.75">
      <c r="B82" s="837"/>
      <c r="C82" s="840"/>
      <c r="D82" s="858"/>
      <c r="E82" s="861"/>
      <c r="F82" s="549">
        <v>2</v>
      </c>
      <c r="G82" s="550"/>
      <c r="H82" s="598" t="str">
        <f t="shared" si="1"/>
        <v>Belum Diisi</v>
      </c>
      <c r="I82" s="592" t="s">
        <v>26</v>
      </c>
      <c r="J82" s="593" t="str">
        <f>IF($D$81="Y/T","Isi Tujuan",IF($E$81=0,0,IF(I82="Y",1,IF(I82="T",0,"Isi Dulu"))))</f>
        <v>Isi Tujuan</v>
      </c>
      <c r="K82" s="592" t="s">
        <v>26</v>
      </c>
      <c r="L82" s="593" t="str">
        <f>IF($D$81="Y/T","Isi Tujuan",IF($E$81=0,0,IF(K82="Y",1,IF(K82="T",0,"Isi Dulu"))))</f>
        <v>Isi Tujuan</v>
      </c>
      <c r="M82" s="849"/>
      <c r="N82" s="852"/>
    </row>
    <row r="83" spans="2:14" ht="15.75">
      <c r="B83" s="837"/>
      <c r="C83" s="840"/>
      <c r="D83" s="858"/>
      <c r="E83" s="861"/>
      <c r="F83" s="549">
        <v>3</v>
      </c>
      <c r="G83" s="550"/>
      <c r="H83" s="598" t="str">
        <f t="shared" si="1"/>
        <v>Belum Diisi</v>
      </c>
      <c r="I83" s="592" t="s">
        <v>26</v>
      </c>
      <c r="J83" s="593" t="str">
        <f>IF($D$81="Y/T","Isi Tujuan",IF($E$81=0,0,IF(I83="Y",1,IF(I83="T",0,"Isi Dulu"))))</f>
        <v>Isi Tujuan</v>
      </c>
      <c r="K83" s="592" t="s">
        <v>26</v>
      </c>
      <c r="L83" s="593" t="str">
        <f>IF($D$81="Y/T","Isi Tujuan",IF($E$81=0,0,IF(K83="Y",1,IF(K83="T",0,"Isi Dulu"))))</f>
        <v>Isi Tujuan</v>
      </c>
      <c r="M83" s="849"/>
      <c r="N83" s="852"/>
    </row>
    <row r="84" spans="2:14" ht="15.75">
      <c r="B84" s="837"/>
      <c r="C84" s="840"/>
      <c r="D84" s="858"/>
      <c r="E84" s="861"/>
      <c r="F84" s="549">
        <v>4</v>
      </c>
      <c r="G84" s="550"/>
      <c r="H84" s="598" t="str">
        <f t="shared" si="1"/>
        <v>Belum Diisi</v>
      </c>
      <c r="I84" s="592" t="s">
        <v>26</v>
      </c>
      <c r="J84" s="593" t="str">
        <f>IF($D$81="Y/T","Isi Tujuan",IF($E$81=0,0,IF(I84="Y",1,IF(I84="T",0,"Isi Dulu"))))</f>
        <v>Isi Tujuan</v>
      </c>
      <c r="K84" s="592" t="s">
        <v>26</v>
      </c>
      <c r="L84" s="593" t="str">
        <f>IF($D$81="Y/T","Isi Tujuan",IF($E$81=0,0,IF(K84="Y",1,IF(K84="T",0,"Isi Dulu"))))</f>
        <v>Isi Tujuan</v>
      </c>
      <c r="M84" s="849"/>
      <c r="N84" s="852"/>
    </row>
    <row r="85" spans="2:14" ht="15.75">
      <c r="B85" s="838"/>
      <c r="C85" s="841"/>
      <c r="D85" s="859"/>
      <c r="E85" s="862"/>
      <c r="F85" s="569">
        <v>5</v>
      </c>
      <c r="G85" s="570"/>
      <c r="H85" s="599" t="str">
        <f t="shared" si="1"/>
        <v>Belum Diisi</v>
      </c>
      <c r="I85" s="595" t="s">
        <v>26</v>
      </c>
      <c r="J85" s="596" t="str">
        <f>IF($D$81="Y/T","Isi Tujuan",IF($E$81=0,0,IF(I85="Y",1,IF(I85="T",0,"Isi Dulu"))))</f>
        <v>Isi Tujuan</v>
      </c>
      <c r="K85" s="595" t="s">
        <v>26</v>
      </c>
      <c r="L85" s="596" t="str">
        <f>IF($D$81="Y/T","Isi Tujuan",IF($E$81=0,0,IF(K85="Y",1,IF(K85="T",0,"Isi Dulu"))))</f>
        <v>Isi Tujuan</v>
      </c>
      <c r="M85" s="850"/>
      <c r="N85" s="853"/>
    </row>
    <row r="86" spans="2:14" ht="15.75">
      <c r="B86" s="836">
        <v>17</v>
      </c>
      <c r="C86" s="839"/>
      <c r="D86" s="857" t="s">
        <v>26</v>
      </c>
      <c r="E86" s="860" t="str">
        <f>IF(D86="Y",1,IF(D86="T",0,IF(D86="Y/T","Belum diisi","Error")))</f>
        <v>Belum diisi</v>
      </c>
      <c r="F86" s="528">
        <v>1</v>
      </c>
      <c r="G86" s="529"/>
      <c r="H86" s="600" t="str">
        <f t="shared" si="1"/>
        <v>Belum Diisi</v>
      </c>
      <c r="I86" s="590" t="s">
        <v>26</v>
      </c>
      <c r="J86" s="591" t="str">
        <f>IF($D$86="Y/T","Isi Tujuan",IF($E$86=0,0,IF(I86="Y",1,IF(I86="T",0,"Isi Dulu"))))</f>
        <v>Isi Tujuan</v>
      </c>
      <c r="K86" s="590" t="s">
        <v>26</v>
      </c>
      <c r="L86" s="591" t="str">
        <f>IF($D$86="Y/T","Isi Tujuan",IF($E$86=0,0,IF(K86="Y",1,IF(K86="T",0,"Isi Dulu"))))</f>
        <v>Isi Tujuan</v>
      </c>
      <c r="M86" s="848" t="s">
        <v>26</v>
      </c>
      <c r="N86" s="851" t="str">
        <f>IF(M86="Y",1,IF(M86="T",0,IF(M86="Y/T","Belum diisi","Error")))</f>
        <v>Belum diisi</v>
      </c>
    </row>
    <row r="87" spans="2:14" ht="15.75">
      <c r="B87" s="837"/>
      <c r="C87" s="840"/>
      <c r="D87" s="858"/>
      <c r="E87" s="861"/>
      <c r="F87" s="549">
        <v>2</v>
      </c>
      <c r="G87" s="550"/>
      <c r="H87" s="598" t="str">
        <f t="shared" si="1"/>
        <v>Belum Diisi</v>
      </c>
      <c r="I87" s="592" t="s">
        <v>26</v>
      </c>
      <c r="J87" s="593" t="str">
        <f>IF($D$86="Y/T","Isi Tujuan",IF($E$86=0,0,IF(I87="Y",1,IF(I87="T",0,"Isi Dulu"))))</f>
        <v>Isi Tujuan</v>
      </c>
      <c r="K87" s="592" t="s">
        <v>26</v>
      </c>
      <c r="L87" s="593" t="str">
        <f>IF($D$86="Y/T","Isi Tujuan",IF($E$86=0,0,IF(K87="Y",1,IF(K87="T",0,"Isi Dulu"))))</f>
        <v>Isi Tujuan</v>
      </c>
      <c r="M87" s="849"/>
      <c r="N87" s="852"/>
    </row>
    <row r="88" spans="2:14" ht="15.75">
      <c r="B88" s="837"/>
      <c r="C88" s="840"/>
      <c r="D88" s="858"/>
      <c r="E88" s="861"/>
      <c r="F88" s="549">
        <v>3</v>
      </c>
      <c r="G88" s="550"/>
      <c r="H88" s="598" t="str">
        <f t="shared" si="1"/>
        <v>Belum Diisi</v>
      </c>
      <c r="I88" s="592" t="s">
        <v>26</v>
      </c>
      <c r="J88" s="593" t="str">
        <f>IF($D$86="Y/T","Isi Tujuan",IF($E$86=0,0,IF(I88="Y",1,IF(I88="T",0,"Isi Dulu"))))</f>
        <v>Isi Tujuan</v>
      </c>
      <c r="K88" s="592" t="s">
        <v>26</v>
      </c>
      <c r="L88" s="593" t="str">
        <f>IF($D$86="Y/T","Isi Tujuan",IF($E$86=0,0,IF(K88="Y",1,IF(K88="T",0,"Isi Dulu"))))</f>
        <v>Isi Tujuan</v>
      </c>
      <c r="M88" s="849"/>
      <c r="N88" s="852"/>
    </row>
    <row r="89" spans="2:14" ht="15.75">
      <c r="B89" s="837"/>
      <c r="C89" s="840"/>
      <c r="D89" s="858"/>
      <c r="E89" s="861"/>
      <c r="F89" s="549">
        <v>4</v>
      </c>
      <c r="G89" s="550"/>
      <c r="H89" s="598" t="str">
        <f t="shared" si="1"/>
        <v>Belum Diisi</v>
      </c>
      <c r="I89" s="592" t="s">
        <v>26</v>
      </c>
      <c r="J89" s="593" t="str">
        <f>IF($D$86="Y/T","Isi Tujuan",IF($E$86=0,0,IF(I89="Y",1,IF(I89="T",0,"Isi Dulu"))))</f>
        <v>Isi Tujuan</v>
      </c>
      <c r="K89" s="592" t="s">
        <v>26</v>
      </c>
      <c r="L89" s="593" t="str">
        <f>IF($D$86="Y/T","Isi Tujuan",IF($E$86=0,0,IF(K89="Y",1,IF(K89="T",0,"Isi Dulu"))))</f>
        <v>Isi Tujuan</v>
      </c>
      <c r="M89" s="849"/>
      <c r="N89" s="852"/>
    </row>
    <row r="90" spans="2:14" ht="15.75">
      <c r="B90" s="838"/>
      <c r="C90" s="841"/>
      <c r="D90" s="859"/>
      <c r="E90" s="862"/>
      <c r="F90" s="569">
        <v>5</v>
      </c>
      <c r="G90" s="570"/>
      <c r="H90" s="599" t="str">
        <f t="shared" si="1"/>
        <v>Belum Diisi</v>
      </c>
      <c r="I90" s="595" t="s">
        <v>26</v>
      </c>
      <c r="J90" s="596" t="str">
        <f>IF($D$86="Y/T","Isi Tujuan",IF($E$86=0,0,IF(I90="Y",1,IF(I90="T",0,"Isi Dulu"))))</f>
        <v>Isi Tujuan</v>
      </c>
      <c r="K90" s="595" t="s">
        <v>26</v>
      </c>
      <c r="L90" s="596" t="str">
        <f>IF($D$86="Y/T","Isi Tujuan",IF($E$86=0,0,IF(K90="Y",1,IF(K90="T",0,"Isi Dulu"))))</f>
        <v>Isi Tujuan</v>
      </c>
      <c r="M90" s="850"/>
      <c r="N90" s="853"/>
    </row>
    <row r="91" spans="2:14" ht="15.75">
      <c r="B91" s="836">
        <v>18</v>
      </c>
      <c r="C91" s="839"/>
      <c r="D91" s="857" t="s">
        <v>26</v>
      </c>
      <c r="E91" s="860" t="str">
        <f>IF(D91="Y",1,IF(D91="T",0,IF(D91="Y/T","Belum diisi","Error")))</f>
        <v>Belum diisi</v>
      </c>
      <c r="F91" s="528">
        <v>1</v>
      </c>
      <c r="G91" s="529"/>
      <c r="H91" s="600" t="str">
        <f t="shared" si="1"/>
        <v>Belum Diisi</v>
      </c>
      <c r="I91" s="590" t="s">
        <v>26</v>
      </c>
      <c r="J91" s="591" t="str">
        <f>IF($D$91="Y/T","Isi Tujuan",IF($E$91=0,0,IF(I91="Y",1,IF(I91="T",0,"Isi Dulu"))))</f>
        <v>Isi Tujuan</v>
      </c>
      <c r="K91" s="590" t="s">
        <v>26</v>
      </c>
      <c r="L91" s="591" t="str">
        <f>IF($D$91="Y/T","Isi Tujuan",IF($E$91=0,0,IF(K91="Y",1,IF(K91="T",0,"Isi Dulu"))))</f>
        <v>Isi Tujuan</v>
      </c>
      <c r="M91" s="848" t="s">
        <v>26</v>
      </c>
      <c r="N91" s="851" t="str">
        <f>IF(M91="Y",1,IF(M91="T",0,IF(M91="Y/T","Belum diisi","Error")))</f>
        <v>Belum diisi</v>
      </c>
    </row>
    <row r="92" spans="2:14" ht="15.75">
      <c r="B92" s="837"/>
      <c r="C92" s="840"/>
      <c r="D92" s="858"/>
      <c r="E92" s="861"/>
      <c r="F92" s="549">
        <v>2</v>
      </c>
      <c r="G92" s="550"/>
      <c r="H92" s="598" t="str">
        <f t="shared" si="1"/>
        <v>Belum Diisi</v>
      </c>
      <c r="I92" s="592" t="s">
        <v>26</v>
      </c>
      <c r="J92" s="593" t="str">
        <f>IF($D$91="Y/T","Isi Tujuan",IF($E$91=0,0,IF(I92="Y",1,IF(I92="T",0,"Isi Dulu"))))</f>
        <v>Isi Tujuan</v>
      </c>
      <c r="K92" s="592" t="s">
        <v>26</v>
      </c>
      <c r="L92" s="593" t="str">
        <f>IF($D$91="Y/T","Isi Tujuan",IF($E$91=0,0,IF(K92="Y",1,IF(K92="T",0,"Isi Dulu"))))</f>
        <v>Isi Tujuan</v>
      </c>
      <c r="M92" s="849"/>
      <c r="N92" s="852"/>
    </row>
    <row r="93" spans="2:14" ht="15.75">
      <c r="B93" s="837"/>
      <c r="C93" s="840"/>
      <c r="D93" s="858"/>
      <c r="E93" s="861"/>
      <c r="F93" s="549">
        <v>3</v>
      </c>
      <c r="G93" s="550"/>
      <c r="H93" s="598" t="str">
        <f t="shared" si="1"/>
        <v>Belum Diisi</v>
      </c>
      <c r="I93" s="592" t="s">
        <v>26</v>
      </c>
      <c r="J93" s="593" t="str">
        <f>IF($D$91="Y/T","Isi Tujuan",IF($E$91=0,0,IF(I93="Y",1,IF(I93="T",0,"Isi Dulu"))))</f>
        <v>Isi Tujuan</v>
      </c>
      <c r="K93" s="592" t="s">
        <v>26</v>
      </c>
      <c r="L93" s="593" t="str">
        <f>IF($D$91="Y/T","Isi Tujuan",IF($E$91=0,0,IF(K93="Y",1,IF(K93="T",0,"Isi Dulu"))))</f>
        <v>Isi Tujuan</v>
      </c>
      <c r="M93" s="849"/>
      <c r="N93" s="852"/>
    </row>
    <row r="94" spans="2:14" ht="15.75">
      <c r="B94" s="837"/>
      <c r="C94" s="840"/>
      <c r="D94" s="858"/>
      <c r="E94" s="861"/>
      <c r="F94" s="549">
        <v>4</v>
      </c>
      <c r="G94" s="550"/>
      <c r="H94" s="598" t="str">
        <f t="shared" si="1"/>
        <v>Belum Diisi</v>
      </c>
      <c r="I94" s="592" t="s">
        <v>26</v>
      </c>
      <c r="J94" s="593" t="str">
        <f>IF($D$91="Y/T","Isi Tujuan",IF($E$91=0,0,IF(I94="Y",1,IF(I94="T",0,"Isi Dulu"))))</f>
        <v>Isi Tujuan</v>
      </c>
      <c r="K94" s="592" t="s">
        <v>26</v>
      </c>
      <c r="L94" s="593" t="str">
        <f>IF($D$91="Y/T","Isi Tujuan",IF($E$91=0,0,IF(K94="Y",1,IF(K94="T",0,"Isi Dulu"))))</f>
        <v>Isi Tujuan</v>
      </c>
      <c r="M94" s="849"/>
      <c r="N94" s="852"/>
    </row>
    <row r="95" spans="2:14" ht="15.75">
      <c r="B95" s="838"/>
      <c r="C95" s="841"/>
      <c r="D95" s="859"/>
      <c r="E95" s="862"/>
      <c r="F95" s="569">
        <v>5</v>
      </c>
      <c r="G95" s="570"/>
      <c r="H95" s="599" t="str">
        <f t="shared" si="1"/>
        <v>Belum Diisi</v>
      </c>
      <c r="I95" s="595" t="s">
        <v>26</v>
      </c>
      <c r="J95" s="596" t="str">
        <f>IF($D$91="Y/T","Isi Tujuan",IF($E$91=0,0,IF(I95="Y",1,IF(I95="T",0,"Isi Dulu"))))</f>
        <v>Isi Tujuan</v>
      </c>
      <c r="K95" s="595" t="s">
        <v>26</v>
      </c>
      <c r="L95" s="596" t="str">
        <f>IF($D$91="Y/T","Isi Tujuan",IF($E$91=0,0,IF(K95="Y",1,IF(K95="T",0,"Isi Dulu"))))</f>
        <v>Isi Tujuan</v>
      </c>
      <c r="M95" s="850"/>
      <c r="N95" s="853"/>
    </row>
    <row r="96" spans="2:14" ht="15.75">
      <c r="B96" s="836">
        <v>19</v>
      </c>
      <c r="C96" s="839"/>
      <c r="D96" s="857" t="s">
        <v>26</v>
      </c>
      <c r="E96" s="860" t="str">
        <f>IF(D96="Y",1,IF(D96="T",0,IF(D96="Y/T","Belum diisi","Error")))</f>
        <v>Belum diisi</v>
      </c>
      <c r="F96" s="528">
        <v>1</v>
      </c>
      <c r="G96" s="529"/>
      <c r="H96" s="600" t="str">
        <f t="shared" si="1"/>
        <v>Belum Diisi</v>
      </c>
      <c r="I96" s="590" t="s">
        <v>26</v>
      </c>
      <c r="J96" s="591" t="str">
        <f>IF($D$96="Y/T","Isi Tujuan",IF($E$96=0,0,IF(I96="Y",1,IF(I96="T",0,"Isi Dulu"))))</f>
        <v>Isi Tujuan</v>
      </c>
      <c r="K96" s="590" t="s">
        <v>26</v>
      </c>
      <c r="L96" s="591" t="str">
        <f>IF($D$96="Y/T","Isi Tujuan",IF($E$96=0,0,IF(K96="Y",1,IF(K96="T",0,"Isi Dulu"))))</f>
        <v>Isi Tujuan</v>
      </c>
      <c r="M96" s="848" t="s">
        <v>26</v>
      </c>
      <c r="N96" s="851" t="str">
        <f>IF(M96="Y",1,IF(M96="T",0,IF(M96="Y/T","Belum diisi","Error")))</f>
        <v>Belum diisi</v>
      </c>
    </row>
    <row r="97" spans="2:18" ht="15.75">
      <c r="B97" s="837"/>
      <c r="C97" s="840"/>
      <c r="D97" s="858"/>
      <c r="E97" s="861"/>
      <c r="F97" s="549">
        <v>2</v>
      </c>
      <c r="G97" s="550"/>
      <c r="H97" s="598" t="str">
        <f t="shared" si="1"/>
        <v>Belum Diisi</v>
      </c>
      <c r="I97" s="592" t="s">
        <v>26</v>
      </c>
      <c r="J97" s="593" t="str">
        <f>IF($D$96="Y/T","Isi Tujuan",IF($E$96=0,0,IF(I97="Y",1,IF(I97="T",0,"Isi Dulu"))))</f>
        <v>Isi Tujuan</v>
      </c>
      <c r="K97" s="592" t="s">
        <v>26</v>
      </c>
      <c r="L97" s="593" t="str">
        <f>IF($D$96="Y/T","Isi Tujuan",IF($E$96=0,0,IF(K97="Y",1,IF(K97="T",0,"Isi Dulu"))))</f>
        <v>Isi Tujuan</v>
      </c>
      <c r="M97" s="849"/>
      <c r="N97" s="852"/>
    </row>
    <row r="98" spans="2:18" ht="15.75">
      <c r="B98" s="837"/>
      <c r="C98" s="840"/>
      <c r="D98" s="858"/>
      <c r="E98" s="861"/>
      <c r="F98" s="549">
        <v>3</v>
      </c>
      <c r="G98" s="550"/>
      <c r="H98" s="598" t="str">
        <f t="shared" si="1"/>
        <v>Belum Diisi</v>
      </c>
      <c r="I98" s="592" t="s">
        <v>26</v>
      </c>
      <c r="J98" s="593" t="str">
        <f>IF($D$96="Y/T","Isi Tujuan",IF($E$96=0,0,IF(I98="Y",1,IF(I98="T",0,"Isi Dulu"))))</f>
        <v>Isi Tujuan</v>
      </c>
      <c r="K98" s="592" t="s">
        <v>26</v>
      </c>
      <c r="L98" s="593" t="str">
        <f>IF($D$96="Y/T","Isi Tujuan",IF($E$96=0,0,IF(K98="Y",1,IF(K98="T",0,"Isi Dulu"))))</f>
        <v>Isi Tujuan</v>
      </c>
      <c r="M98" s="849"/>
      <c r="N98" s="852"/>
    </row>
    <row r="99" spans="2:18" ht="15.75">
      <c r="B99" s="837"/>
      <c r="C99" s="840"/>
      <c r="D99" s="858"/>
      <c r="E99" s="861"/>
      <c r="F99" s="549">
        <v>4</v>
      </c>
      <c r="G99" s="550"/>
      <c r="H99" s="598" t="str">
        <f t="shared" si="1"/>
        <v>Belum Diisi</v>
      </c>
      <c r="I99" s="592" t="s">
        <v>26</v>
      </c>
      <c r="J99" s="593" t="str">
        <f>IF($D$96="Y/T","Isi Tujuan",IF($E$96=0,0,IF(I99="Y",1,IF(I99="T",0,"Isi Dulu"))))</f>
        <v>Isi Tujuan</v>
      </c>
      <c r="K99" s="592" t="s">
        <v>26</v>
      </c>
      <c r="L99" s="593" t="str">
        <f>IF($D$96="Y/T","Isi Tujuan",IF($E$96=0,0,IF(K99="Y",1,IF(K99="T",0,"Isi Dulu"))))</f>
        <v>Isi Tujuan</v>
      </c>
      <c r="M99" s="849"/>
      <c r="N99" s="852"/>
    </row>
    <row r="100" spans="2:18" ht="15.75">
      <c r="B100" s="838"/>
      <c r="C100" s="841"/>
      <c r="D100" s="859"/>
      <c r="E100" s="862"/>
      <c r="F100" s="569">
        <v>5</v>
      </c>
      <c r="G100" s="570"/>
      <c r="H100" s="599" t="str">
        <f t="shared" si="1"/>
        <v>Belum Diisi</v>
      </c>
      <c r="I100" s="595" t="s">
        <v>26</v>
      </c>
      <c r="J100" s="596" t="str">
        <f>IF($D$96="Y/T","Isi Tujuan",IF($E$96=0,0,IF(I100="Y",1,IF(I100="T",0,"Isi Dulu"))))</f>
        <v>Isi Tujuan</v>
      </c>
      <c r="K100" s="595" t="s">
        <v>26</v>
      </c>
      <c r="L100" s="596" t="str">
        <f>IF($D$96="Y/T","Isi Tujuan",IF($E$96=0,0,IF(K100="Y",1,IF(K100="T",0,"Isi Dulu"))))</f>
        <v>Isi Tujuan</v>
      </c>
      <c r="M100" s="850"/>
      <c r="N100" s="853"/>
    </row>
    <row r="101" spans="2:18" ht="15.75">
      <c r="B101" s="836">
        <v>20</v>
      </c>
      <c r="C101" s="839"/>
      <c r="D101" s="857" t="s">
        <v>26</v>
      </c>
      <c r="E101" s="860" t="str">
        <f>IF(D101="Y",1,IF(D101="T",0,IF(D101="Y/T","Belum diisi","Error")))</f>
        <v>Belum diisi</v>
      </c>
      <c r="F101" s="528">
        <v>1</v>
      </c>
      <c r="G101" s="529"/>
      <c r="H101" s="600" t="str">
        <f t="shared" si="1"/>
        <v>Belum Diisi</v>
      </c>
      <c r="I101" s="590" t="s">
        <v>26</v>
      </c>
      <c r="J101" s="591" t="str">
        <f>IF($D$101="Y/T","Isi Tujuan",IF($E$101=0,0,IF(I101="Y",1,IF(I101="T",0,"Isi Dulu"))))</f>
        <v>Isi Tujuan</v>
      </c>
      <c r="K101" s="590" t="s">
        <v>26</v>
      </c>
      <c r="L101" s="591" t="str">
        <f>IF($D$101="Y/T","Isi Tujuan",IF($E$101=0,0,IF(K101="Y",1,IF(K101="T",0,"Isi Dulu"))))</f>
        <v>Isi Tujuan</v>
      </c>
      <c r="M101" s="848" t="s">
        <v>26</v>
      </c>
      <c r="N101" s="851" t="str">
        <f>IF(M101="Y",1,IF(M101="T",0,IF(M101="Y/T","Belum diisi","Error")))</f>
        <v>Belum diisi</v>
      </c>
    </row>
    <row r="102" spans="2:18" ht="15.75">
      <c r="B102" s="837"/>
      <c r="C102" s="840"/>
      <c r="D102" s="858"/>
      <c r="E102" s="861"/>
      <c r="F102" s="549">
        <v>2</v>
      </c>
      <c r="G102" s="550"/>
      <c r="H102" s="598" t="str">
        <f t="shared" si="1"/>
        <v>Belum Diisi</v>
      </c>
      <c r="I102" s="592" t="s">
        <v>26</v>
      </c>
      <c r="J102" s="593" t="str">
        <f>IF($D$101="Y/T","Isi Tujuan",IF($E$101=0,0,IF(I102="Y",1,IF(I102="T",0,"Isi Dulu"))))</f>
        <v>Isi Tujuan</v>
      </c>
      <c r="K102" s="592" t="s">
        <v>26</v>
      </c>
      <c r="L102" s="593" t="str">
        <f>IF($D$101="Y/T","Isi Tujuan",IF($E$101=0,0,IF(K102="Y",1,IF(K102="T",0,"Isi Dulu"))))</f>
        <v>Isi Tujuan</v>
      </c>
      <c r="M102" s="849"/>
      <c r="N102" s="852"/>
    </row>
    <row r="103" spans="2:18" ht="15.75">
      <c r="B103" s="837"/>
      <c r="C103" s="840"/>
      <c r="D103" s="858"/>
      <c r="E103" s="861"/>
      <c r="F103" s="549">
        <v>3</v>
      </c>
      <c r="G103" s="550"/>
      <c r="H103" s="598" t="str">
        <f t="shared" si="1"/>
        <v>Belum Diisi</v>
      </c>
      <c r="I103" s="592" t="s">
        <v>26</v>
      </c>
      <c r="J103" s="593" t="str">
        <f>IF($D$101="Y/T","Isi Tujuan",IF($E$101=0,0,IF(I103="Y",1,IF(I103="T",0,"Isi Dulu"))))</f>
        <v>Isi Tujuan</v>
      </c>
      <c r="K103" s="592" t="s">
        <v>26</v>
      </c>
      <c r="L103" s="593" t="str">
        <f>IF($D$101="Y/T","Isi Tujuan",IF($E$101=0,0,IF(K103="Y",1,IF(K103="T",0,"Isi Dulu"))))</f>
        <v>Isi Tujuan</v>
      </c>
      <c r="M103" s="849"/>
      <c r="N103" s="852"/>
    </row>
    <row r="104" spans="2:18" ht="15.75">
      <c r="B104" s="837"/>
      <c r="C104" s="840"/>
      <c r="D104" s="858"/>
      <c r="E104" s="861"/>
      <c r="F104" s="549">
        <v>4</v>
      </c>
      <c r="G104" s="550"/>
      <c r="H104" s="598" t="str">
        <f t="shared" si="1"/>
        <v>Belum Diisi</v>
      </c>
      <c r="I104" s="592" t="s">
        <v>26</v>
      </c>
      <c r="J104" s="593" t="str">
        <f>IF($D$101="Y/T","Isi Tujuan",IF($E$101=0,0,IF(I104="Y",1,IF(I104="T",0,"Isi Dulu"))))</f>
        <v>Isi Tujuan</v>
      </c>
      <c r="K104" s="592" t="s">
        <v>26</v>
      </c>
      <c r="L104" s="593" t="str">
        <f>IF($D$101="Y/T","Isi Tujuan",IF($E$101=0,0,IF(K104="Y",1,IF(K104="T",0,"Isi Dulu"))))</f>
        <v>Isi Tujuan</v>
      </c>
      <c r="M104" s="849"/>
      <c r="N104" s="852"/>
    </row>
    <row r="105" spans="2:18" ht="15.75">
      <c r="B105" s="838"/>
      <c r="C105" s="841"/>
      <c r="D105" s="859"/>
      <c r="E105" s="862"/>
      <c r="F105" s="569">
        <v>5</v>
      </c>
      <c r="G105" s="570"/>
      <c r="H105" s="599" t="str">
        <f t="shared" si="1"/>
        <v>Belum Diisi</v>
      </c>
      <c r="I105" s="595" t="s">
        <v>26</v>
      </c>
      <c r="J105" s="596" t="str">
        <f>IF($D$101="Y/T","Isi Tujuan",IF($E$101=0,0,IF(I105="Y",1,IF(I105="T",0,"Isi Dulu"))))</f>
        <v>Isi Tujuan</v>
      </c>
      <c r="K105" s="595" t="s">
        <v>26</v>
      </c>
      <c r="L105" s="596" t="str">
        <f>IF($D$101="Y/T","Isi Tujuan",IF($E$101=0,0,IF(K105="Y",1,IF(K105="T",0,"Isi Dulu"))))</f>
        <v>Isi Tujuan</v>
      </c>
      <c r="M105" s="850"/>
      <c r="N105" s="853"/>
    </row>
    <row r="106" spans="2:18" s="527" customFormat="1" ht="15.75">
      <c r="B106" s="601"/>
      <c r="C106" s="581"/>
      <c r="D106" s="582"/>
      <c r="E106" s="602" t="e">
        <f>AVERAGE(E6:E105)</f>
        <v>#DIV/0!</v>
      </c>
      <c r="F106" s="603"/>
      <c r="G106" s="583"/>
      <c r="H106" s="602" t="e">
        <f>(IF($D6="Y/T",0,AVERAGE(H6:H10))+IF($D11="Y/T",0,AVERAGE(H11:H15))+IF($D16="Y/T",0,AVERAGE(H16:H20))+IF($D21="Y/T",0,AVERAGE(H21:H25))+IF($D26="Y/T",0,AVERAGE(H26:H30))+IF($D31="Y/T",0,AVERAGE(H31:H35))+IF($D36="Y/T",0,AVERAGE(H36:H40))+IF($D41="Y/T",0,AVERAGE(H41:H45))+IF($D46="Y/T",0,AVERAGE(H46:H50))+IF($D51="Y/T",0,AVERAGE(H51:H55))+IF($D56="Y/T",0,AVERAGE(H56:H60))+IF($D61="Y/T",0,AVERAGE(H61:H65))+IF($D66="Y/T",0,AVERAGE(H66:H70))+IF($D71="Y/T",0,AVERAGE(H71:H75))+IF($D76="Y/T",0,AVERAGE(H76:H80))+IF($D81="Y/T",0,AVERAGE(H81:H85))+IF($D86="Y/T",0,AVERAGE(H86:H90))+IF($D91="Y/T",0,AVERAGE(H91:H95))+IF($D96="Y/T",0,AVERAGE(H96:H100))+IF($D101="Y/T",0,AVERAGE(H101:H105)))/(COUNTIF($D6:$D105,"Y")+COUNTIF($D6:$D105,"T"))</f>
        <v>#DIV/0!</v>
      </c>
      <c r="I106" s="582"/>
      <c r="J106" s="602" t="e">
        <f>(IF($D6="Y/T",0,AVERAGE(J6:J10))+IF($D11="Y/T",0,AVERAGE(J11:J15))+IF($D16="Y/T",0,AVERAGE(J16:J20))+IF($D21="Y/T",0,AVERAGE(J21:J25))+IF($D26="Y/T",0,AVERAGE(J26:J30))+IF($D31="Y/T",0,AVERAGE(J31:J35))+IF($D36="Y/T",0,AVERAGE(J36:J40))+IF($D41="Y/T",0,AVERAGE(J41:J45))+IF($D46="Y/T",0,AVERAGE(J46:J50))+IF($D51="Y/T",0,AVERAGE(J51:J55))+IF($D56="Y/T",0,AVERAGE(J56:J60))+IF($D61="Y/T",0,AVERAGE(J61:J65))+IF($D66="Y/T",0,AVERAGE(J66:J70))+IF($D71="Y/T",0,AVERAGE(J71:J75))+IF($D76="Y/T",0,AVERAGE(J76:J80))+IF($D81="Y/T",0,AVERAGE(J81:J85))+IF($D86="Y/T",0,AVERAGE(J86:J90))+IF($D91="Y/T",0,AVERAGE(J91:J95))+IF($D96="Y/T",0,AVERAGE(J96:J100))+IF($D101="Y/T",0,AVERAGE(J101:J105)))/(COUNTIF($D6:$D105,"Y")+COUNTIF($D6:$D105,"T"))</f>
        <v>#DIV/0!</v>
      </c>
      <c r="K106" s="582"/>
      <c r="L106" s="602" t="e">
        <f>(IF($D6="Y/T",0,AVERAGE(L6:L10))+IF($D11="Y/T",0,AVERAGE(L11:L15))+IF($D16="Y/T",0,AVERAGE(L16:L20))+IF($D21="Y/T",0,AVERAGE(L21:L25))+IF($D26="Y/T",0,AVERAGE(L26:L30))+IF($D31="Y/T",0,AVERAGE(L31:L35))+IF($D36="Y/T",0,AVERAGE(L36:L40))+IF($D41="Y/T",0,AVERAGE(L41:L45))+IF($D46="Y/T",0,AVERAGE(L46:L50))+IF($D51="Y/T",0,AVERAGE(L51:L55))+IF($D56="Y/T",0,AVERAGE(L56:L60))+IF($D61="Y/T",0,AVERAGE(L61:L65))+IF($D66="Y/T",0,AVERAGE(L66:L70))+IF($D71="Y/T",0,AVERAGE(L71:L75))+IF($D76="Y/T",0,AVERAGE(L76:L80))+IF($D81="Y/T",0,AVERAGE(L81:L85))+IF($D86="Y/T",0,AVERAGE(L86:L90))+IF($D91="Y/T",0,AVERAGE(L91:L95))+IF($D96="Y/T",0,AVERAGE(L96:L100))+IF($D101="Y/T",0,AVERAGE(L101:L105)))/(COUNTIF($D6:$D105,"Y")+COUNTIF($D6:$D105,"T"))</f>
        <v>#DIV/0!</v>
      </c>
      <c r="M106" s="582"/>
      <c r="N106" s="602" t="e">
        <f>AVERAGE(N6:N105)</f>
        <v>#DIV/0!</v>
      </c>
    </row>
    <row r="107" spans="2:18" s="527" customFormat="1" ht="15.75">
      <c r="B107" s="864" t="s">
        <v>508</v>
      </c>
      <c r="C107" s="865"/>
      <c r="D107" s="865"/>
      <c r="E107" s="865"/>
      <c r="F107" s="865"/>
      <c r="G107" s="865"/>
      <c r="H107" s="865"/>
      <c r="I107" s="865"/>
      <c r="J107" s="866"/>
      <c r="K107" s="604"/>
      <c r="L107" s="604"/>
      <c r="M107" s="604"/>
      <c r="N107" s="604"/>
      <c r="O107" s="517"/>
      <c r="P107" s="517"/>
      <c r="Q107" s="517"/>
      <c r="R107" s="517"/>
    </row>
    <row r="108" spans="2:18" s="527" customFormat="1" ht="15.75">
      <c r="B108" s="836">
        <v>1</v>
      </c>
      <c r="C108" s="839"/>
      <c r="D108" s="857" t="s">
        <v>26</v>
      </c>
      <c r="E108" s="854" t="str">
        <f>IF(D108="Y",1,IF(D108="T",0,IF(D108="Y/T","Belum diisi","Error")))</f>
        <v>Belum diisi</v>
      </c>
      <c r="F108" s="528">
        <v>1</v>
      </c>
      <c r="G108" s="529"/>
      <c r="H108" s="589" t="str">
        <f t="shared" ref="H108:H171" si="2">IF(OR(J108="Isi Dulu",L108="Isi Dulu",J108="Isi Sasaran",L108="Isi Sasaran"),"Belum Diisi",IF(SUM(J108,L108)=2,1,IF(SUM(J108,L108)=1,0,IF(SUM(J108,L108)=0,0,"Error"))))</f>
        <v>Belum Diisi</v>
      </c>
      <c r="I108" s="590" t="s">
        <v>26</v>
      </c>
      <c r="J108" s="591" t="str">
        <f>IF($D$108="Y/T","Isi Sasaran",IF($E$108=0,0,IF(I108="Y",1,IF(I108="T",0,"Isi Dulu"))))</f>
        <v>Isi Sasaran</v>
      </c>
      <c r="K108" s="590" t="s">
        <v>26</v>
      </c>
      <c r="L108" s="591" t="str">
        <f>IF($D$108="Y/T","Isi Sasaran",IF($E$108=0,0,IF(K108="Y",1,IF(K108="T",0,"Isi Dulu"))))</f>
        <v>Isi Sasaran</v>
      </c>
      <c r="M108" s="848" t="s">
        <v>26</v>
      </c>
      <c r="N108" s="851" t="str">
        <f>IF(M108="Y",1,IF(M108="T",0,IF(M108="Y/T","Belum diisi","Error")))</f>
        <v>Belum diisi</v>
      </c>
      <c r="O108" s="517"/>
      <c r="P108" s="517"/>
      <c r="Q108" s="517"/>
      <c r="R108" s="517"/>
    </row>
    <row r="109" spans="2:18" s="527" customFormat="1" ht="15.75">
      <c r="B109" s="837"/>
      <c r="C109" s="840"/>
      <c r="D109" s="858"/>
      <c r="E109" s="855"/>
      <c r="F109" s="549">
        <v>2</v>
      </c>
      <c r="G109" s="550"/>
      <c r="H109" s="589" t="str">
        <f t="shared" si="2"/>
        <v>Belum Diisi</v>
      </c>
      <c r="I109" s="592" t="s">
        <v>26</v>
      </c>
      <c r="J109" s="593" t="str">
        <f>IF($D$108="Y/T","Isi Sasaran",IF($E$108=0,0,IF(I109="Y",1,IF(I109="T",0,"Isi Dulu"))))</f>
        <v>Isi Sasaran</v>
      </c>
      <c r="K109" s="592" t="s">
        <v>26</v>
      </c>
      <c r="L109" s="593" t="str">
        <f>IF($D$108="Y/T","Isi Sasaran",IF($E$108=0,0,IF(K109="Y",1,IF(K109="T",0,"Isi Dulu"))))</f>
        <v>Isi Sasaran</v>
      </c>
      <c r="M109" s="849"/>
      <c r="N109" s="852"/>
      <c r="O109" s="517"/>
      <c r="P109" s="517"/>
      <c r="Q109" s="517"/>
      <c r="R109" s="517"/>
    </row>
    <row r="110" spans="2:18" s="527" customFormat="1" ht="15.75">
      <c r="B110" s="837"/>
      <c r="C110" s="840"/>
      <c r="D110" s="858"/>
      <c r="E110" s="855"/>
      <c r="F110" s="549">
        <v>3</v>
      </c>
      <c r="G110" s="550"/>
      <c r="H110" s="589" t="str">
        <f t="shared" si="2"/>
        <v>Belum Diisi</v>
      </c>
      <c r="I110" s="592" t="s">
        <v>26</v>
      </c>
      <c r="J110" s="593" t="str">
        <f>IF($D$108="Y/T","Isi Sasaran",IF($E$108=0,0,IF(I110="Y",1,IF(I110="T",0,"Isi Dulu"))))</f>
        <v>Isi Sasaran</v>
      </c>
      <c r="K110" s="592" t="s">
        <v>26</v>
      </c>
      <c r="L110" s="593" t="str">
        <f>IF($D$108="Y/T","Isi Sasaran",IF($E$108=0,0,IF(K110="Y",1,IF(K110="T",0,"Isi Dulu"))))</f>
        <v>Isi Sasaran</v>
      </c>
      <c r="M110" s="849"/>
      <c r="N110" s="852"/>
      <c r="O110" s="517"/>
      <c r="P110" s="517"/>
      <c r="Q110" s="517"/>
      <c r="R110" s="517"/>
    </row>
    <row r="111" spans="2:18" s="527" customFormat="1" ht="15.75">
      <c r="B111" s="837"/>
      <c r="C111" s="840"/>
      <c r="D111" s="858"/>
      <c r="E111" s="855"/>
      <c r="F111" s="549">
        <v>4</v>
      </c>
      <c r="G111" s="550"/>
      <c r="H111" s="589" t="str">
        <f t="shared" si="2"/>
        <v>Belum Diisi</v>
      </c>
      <c r="I111" s="592" t="s">
        <v>26</v>
      </c>
      <c r="J111" s="593" t="str">
        <f>IF($D$108="Y/T","Isi Sasaran",IF($E$108=0,0,IF(I111="Y",1,IF(I111="T",0,"Isi Dulu"))))</f>
        <v>Isi Sasaran</v>
      </c>
      <c r="K111" s="592" t="s">
        <v>26</v>
      </c>
      <c r="L111" s="593" t="str">
        <f>IF($D$108="Y/T","Isi Sasaran",IF($E$108=0,0,IF(K111="Y",1,IF(K111="T",0,"Isi Dulu"))))</f>
        <v>Isi Sasaran</v>
      </c>
      <c r="M111" s="849"/>
      <c r="N111" s="852"/>
      <c r="O111" s="517"/>
      <c r="P111" s="517"/>
      <c r="Q111" s="517"/>
      <c r="R111" s="517"/>
    </row>
    <row r="112" spans="2:18" s="527" customFormat="1" ht="15.75">
      <c r="B112" s="838"/>
      <c r="C112" s="841"/>
      <c r="D112" s="859"/>
      <c r="E112" s="856"/>
      <c r="F112" s="569">
        <v>5</v>
      </c>
      <c r="G112" s="570"/>
      <c r="H112" s="594" t="str">
        <f t="shared" si="2"/>
        <v>Belum Diisi</v>
      </c>
      <c r="I112" s="595" t="s">
        <v>26</v>
      </c>
      <c r="J112" s="596" t="str">
        <f>IF($D$108="Y/T","Isi Sasaran",IF($E$108=0,0,IF(I112="Y",1,IF(I112="T",0,"Isi Dulu"))))</f>
        <v>Isi Sasaran</v>
      </c>
      <c r="K112" s="595" t="s">
        <v>26</v>
      </c>
      <c r="L112" s="596" t="str">
        <f>IF($D$108="Y/T","Isi Sasaran",IF($E$108=0,0,IF(K112="Y",1,IF(K112="T",0,"Isi Dulu"))))</f>
        <v>Isi Sasaran</v>
      </c>
      <c r="M112" s="850"/>
      <c r="N112" s="853"/>
      <c r="O112" s="517"/>
      <c r="P112" s="517"/>
      <c r="Q112" s="517"/>
      <c r="R112" s="517"/>
    </row>
    <row r="113" spans="2:18" s="527" customFormat="1" ht="15.75">
      <c r="B113" s="836">
        <v>2</v>
      </c>
      <c r="C113" s="839"/>
      <c r="D113" s="857" t="s">
        <v>26</v>
      </c>
      <c r="E113" s="854" t="str">
        <f>IF(D113="Y",1,IF(D113="T",0,IF(D113="Y/T","Belum diisi","Error")))</f>
        <v>Belum diisi</v>
      </c>
      <c r="F113" s="528">
        <v>1</v>
      </c>
      <c r="G113" s="529"/>
      <c r="H113" s="597" t="str">
        <f t="shared" si="2"/>
        <v>Belum Diisi</v>
      </c>
      <c r="I113" s="590" t="s">
        <v>26</v>
      </c>
      <c r="J113" s="591" t="str">
        <f>IF($D$113="Y/T","Isi Sasaran",IF($E$113=0,0,IF(I113="Y",1,IF(I113="T",0,"Isi Dulu"))))</f>
        <v>Isi Sasaran</v>
      </c>
      <c r="K113" s="590" t="s">
        <v>26</v>
      </c>
      <c r="L113" s="591" t="str">
        <f>IF($D$113="Y/T","Isi Sasaran",IF($E$113=0,0,IF(K113="Y",1,IF(K113="T",0,"Isi Dulu"))))</f>
        <v>Isi Sasaran</v>
      </c>
      <c r="M113" s="848" t="s">
        <v>26</v>
      </c>
      <c r="N113" s="851" t="str">
        <f>IF(M113="Y",1,IF(M113="T",0,IF(M113="Y/T","Belum diisi","Error")))</f>
        <v>Belum diisi</v>
      </c>
      <c r="O113" s="517"/>
      <c r="P113" s="517"/>
      <c r="Q113" s="517"/>
      <c r="R113" s="517"/>
    </row>
    <row r="114" spans="2:18" s="527" customFormat="1" ht="15.75">
      <c r="B114" s="837"/>
      <c r="C114" s="840"/>
      <c r="D114" s="858"/>
      <c r="E114" s="855"/>
      <c r="F114" s="549">
        <v>2</v>
      </c>
      <c r="G114" s="550"/>
      <c r="H114" s="598" t="str">
        <f t="shared" si="2"/>
        <v>Belum Diisi</v>
      </c>
      <c r="I114" s="592" t="s">
        <v>26</v>
      </c>
      <c r="J114" s="593" t="str">
        <f>IF($D$113="Y/T","Isi Sasaran",IF($E$113=0,0,IF(I114="Y",1,IF(I114="T",0,"Isi Dulu"))))</f>
        <v>Isi Sasaran</v>
      </c>
      <c r="K114" s="592" t="s">
        <v>26</v>
      </c>
      <c r="L114" s="593" t="str">
        <f>IF($D$113="Y/T","Isi Sasaran",IF($E$113=0,0,IF(K114="Y",1,IF(K114="T",0,"Isi Dulu"))))</f>
        <v>Isi Sasaran</v>
      </c>
      <c r="M114" s="849"/>
      <c r="N114" s="852"/>
      <c r="O114" s="517"/>
      <c r="P114" s="517"/>
      <c r="Q114" s="517"/>
      <c r="R114" s="517"/>
    </row>
    <row r="115" spans="2:18" s="527" customFormat="1" ht="15.75">
      <c r="B115" s="837"/>
      <c r="C115" s="840"/>
      <c r="D115" s="858"/>
      <c r="E115" s="855"/>
      <c r="F115" s="549">
        <v>3</v>
      </c>
      <c r="G115" s="550"/>
      <c r="H115" s="598" t="str">
        <f t="shared" si="2"/>
        <v>Belum Diisi</v>
      </c>
      <c r="I115" s="592" t="s">
        <v>26</v>
      </c>
      <c r="J115" s="593" t="str">
        <f>IF($D$113="Y/T","Isi Sasaran",IF($E$113=0,0,IF(I115="Y",1,IF(I115="T",0,"Isi Dulu"))))</f>
        <v>Isi Sasaran</v>
      </c>
      <c r="K115" s="592" t="s">
        <v>26</v>
      </c>
      <c r="L115" s="593" t="str">
        <f>IF($D$113="Y/T","Isi Sasaran",IF($E$113=0,0,IF(K115="Y",1,IF(K115="T",0,"Isi Dulu"))))</f>
        <v>Isi Sasaran</v>
      </c>
      <c r="M115" s="849"/>
      <c r="N115" s="852"/>
      <c r="O115" s="517"/>
      <c r="P115" s="517"/>
      <c r="Q115" s="517"/>
      <c r="R115" s="517"/>
    </row>
    <row r="116" spans="2:18" s="527" customFormat="1" ht="15.75">
      <c r="B116" s="837"/>
      <c r="C116" s="840"/>
      <c r="D116" s="858"/>
      <c r="E116" s="855"/>
      <c r="F116" s="549">
        <v>4</v>
      </c>
      <c r="G116" s="550"/>
      <c r="H116" s="598" t="str">
        <f t="shared" si="2"/>
        <v>Belum Diisi</v>
      </c>
      <c r="I116" s="592" t="s">
        <v>26</v>
      </c>
      <c r="J116" s="593" t="str">
        <f>IF($D$113="Y/T","Isi Sasaran",IF($E$113=0,0,IF(I116="Y",1,IF(I116="T",0,"Isi Dulu"))))</f>
        <v>Isi Sasaran</v>
      </c>
      <c r="K116" s="592" t="s">
        <v>26</v>
      </c>
      <c r="L116" s="593" t="str">
        <f>IF($D$113="Y/T","Isi Sasaran",IF($E$113=0,0,IF(K116="Y",1,IF(K116="T",0,"Isi Dulu"))))</f>
        <v>Isi Sasaran</v>
      </c>
      <c r="M116" s="849"/>
      <c r="N116" s="852"/>
      <c r="O116" s="517"/>
      <c r="P116" s="517"/>
      <c r="Q116" s="517"/>
      <c r="R116" s="517"/>
    </row>
    <row r="117" spans="2:18" s="527" customFormat="1" ht="15.75">
      <c r="B117" s="838"/>
      <c r="C117" s="841"/>
      <c r="D117" s="859"/>
      <c r="E117" s="856"/>
      <c r="F117" s="569">
        <v>5</v>
      </c>
      <c r="G117" s="570"/>
      <c r="H117" s="599" t="str">
        <f t="shared" si="2"/>
        <v>Belum Diisi</v>
      </c>
      <c r="I117" s="595" t="s">
        <v>26</v>
      </c>
      <c r="J117" s="596" t="str">
        <f>IF($D$113="Y/T","Isi Sasaran",IF($E$113=0,0,IF(I117="Y",1,IF(I117="T",0,"Isi Dulu"))))</f>
        <v>Isi Sasaran</v>
      </c>
      <c r="K117" s="595" t="s">
        <v>26</v>
      </c>
      <c r="L117" s="596" t="str">
        <f>IF($D$113="Y/T","Isi Sasaran",IF($E$113=0,0,IF(K117="Y",1,IF(K117="T",0,"Isi Dulu"))))</f>
        <v>Isi Sasaran</v>
      </c>
      <c r="M117" s="850"/>
      <c r="N117" s="853"/>
      <c r="O117" s="517"/>
      <c r="P117" s="517"/>
      <c r="Q117" s="517"/>
      <c r="R117" s="517"/>
    </row>
    <row r="118" spans="2:18" s="527" customFormat="1" ht="15.75">
      <c r="B118" s="836">
        <v>3</v>
      </c>
      <c r="C118" s="839"/>
      <c r="D118" s="857" t="s">
        <v>26</v>
      </c>
      <c r="E118" s="854" t="str">
        <f>IF(D118="Y",1,IF(D118="T",0,IF(D118="Y/T","Belum diisi","Error")))</f>
        <v>Belum diisi</v>
      </c>
      <c r="F118" s="528">
        <v>1</v>
      </c>
      <c r="G118" s="529"/>
      <c r="H118" s="600" t="str">
        <f t="shared" si="2"/>
        <v>Belum Diisi</v>
      </c>
      <c r="I118" s="590" t="s">
        <v>26</v>
      </c>
      <c r="J118" s="591" t="str">
        <f>IF($D$118="Y/T","Isi Sasaran",IF($E$118=0,0,IF(I118="Y",1,IF(I118="T",0,"Isi Dulu"))))</f>
        <v>Isi Sasaran</v>
      </c>
      <c r="K118" s="590" t="s">
        <v>26</v>
      </c>
      <c r="L118" s="591" t="str">
        <f>IF($D$118="Y/T","Isi Sasaran",IF($E$118=0,0,IF(K118="Y",1,IF(K118="T",0,"Isi Dulu"))))</f>
        <v>Isi Sasaran</v>
      </c>
      <c r="M118" s="848" t="s">
        <v>26</v>
      </c>
      <c r="N118" s="851" t="str">
        <f>IF(M118="Y",1,IF(M118="T",0,IF(M118="Y/T","Belum diisi","Error")))</f>
        <v>Belum diisi</v>
      </c>
      <c r="O118" s="517"/>
      <c r="P118" s="517"/>
      <c r="Q118" s="517"/>
      <c r="R118" s="517"/>
    </row>
    <row r="119" spans="2:18" s="527" customFormat="1" ht="15.75">
      <c r="B119" s="837"/>
      <c r="C119" s="840"/>
      <c r="D119" s="858"/>
      <c r="E119" s="855"/>
      <c r="F119" s="549">
        <v>2</v>
      </c>
      <c r="G119" s="550"/>
      <c r="H119" s="598" t="str">
        <f t="shared" si="2"/>
        <v>Belum Diisi</v>
      </c>
      <c r="I119" s="592" t="s">
        <v>26</v>
      </c>
      <c r="J119" s="593" t="str">
        <f>IF($D$118="Y/T","Isi Sasaran",IF($E$118=0,0,IF(I119="Y",1,IF(I119="T",0,"Isi Dulu"))))</f>
        <v>Isi Sasaran</v>
      </c>
      <c r="K119" s="592" t="s">
        <v>26</v>
      </c>
      <c r="L119" s="593" t="str">
        <f>IF($D$118="Y/T","Isi Sasaran",IF($E$118=0,0,IF(K119="Y",1,IF(K119="T",0,"Isi Dulu"))))</f>
        <v>Isi Sasaran</v>
      </c>
      <c r="M119" s="849"/>
      <c r="N119" s="852"/>
      <c r="O119" s="517"/>
      <c r="P119" s="517"/>
      <c r="Q119" s="517"/>
      <c r="R119" s="517"/>
    </row>
    <row r="120" spans="2:18" s="527" customFormat="1" ht="15.75">
      <c r="B120" s="837"/>
      <c r="C120" s="840"/>
      <c r="D120" s="858"/>
      <c r="E120" s="855"/>
      <c r="F120" s="549">
        <v>3</v>
      </c>
      <c r="G120" s="550"/>
      <c r="H120" s="598" t="str">
        <f t="shared" si="2"/>
        <v>Belum Diisi</v>
      </c>
      <c r="I120" s="592" t="s">
        <v>26</v>
      </c>
      <c r="J120" s="593" t="str">
        <f>IF($D$118="Y/T","Isi Sasaran",IF($E$118=0,0,IF(I120="Y",1,IF(I120="T",0,"Isi Dulu"))))</f>
        <v>Isi Sasaran</v>
      </c>
      <c r="K120" s="592" t="s">
        <v>26</v>
      </c>
      <c r="L120" s="593" t="str">
        <f>IF($D$118="Y/T","Isi Sasaran",IF($E$118=0,0,IF(K120="Y",1,IF(K120="T",0,"Isi Dulu"))))</f>
        <v>Isi Sasaran</v>
      </c>
      <c r="M120" s="849"/>
      <c r="N120" s="852"/>
      <c r="O120" s="517"/>
      <c r="P120" s="517"/>
      <c r="Q120" s="517"/>
      <c r="R120" s="517"/>
    </row>
    <row r="121" spans="2:18" s="527" customFormat="1" ht="15.75">
      <c r="B121" s="837"/>
      <c r="C121" s="840"/>
      <c r="D121" s="858"/>
      <c r="E121" s="855"/>
      <c r="F121" s="549">
        <v>4</v>
      </c>
      <c r="G121" s="550"/>
      <c r="H121" s="598" t="str">
        <f t="shared" si="2"/>
        <v>Belum Diisi</v>
      </c>
      <c r="I121" s="592" t="s">
        <v>26</v>
      </c>
      <c r="J121" s="593" t="str">
        <f>IF($D$118="Y/T","Isi Sasaran",IF($E$118=0,0,IF(I121="Y",1,IF(I121="T",0,"Isi Dulu"))))</f>
        <v>Isi Sasaran</v>
      </c>
      <c r="K121" s="592" t="s">
        <v>26</v>
      </c>
      <c r="L121" s="593" t="str">
        <f>IF($D$118="Y/T","Isi Sasaran",IF($E$118=0,0,IF(K121="Y",1,IF(K121="T",0,"Isi Dulu"))))</f>
        <v>Isi Sasaran</v>
      </c>
      <c r="M121" s="849"/>
      <c r="N121" s="852"/>
      <c r="O121" s="517"/>
      <c r="P121" s="517"/>
      <c r="Q121" s="517"/>
      <c r="R121" s="517"/>
    </row>
    <row r="122" spans="2:18" s="527" customFormat="1" ht="15.75">
      <c r="B122" s="838"/>
      <c r="C122" s="841"/>
      <c r="D122" s="859"/>
      <c r="E122" s="856"/>
      <c r="F122" s="569">
        <v>5</v>
      </c>
      <c r="G122" s="570"/>
      <c r="H122" s="599" t="str">
        <f t="shared" si="2"/>
        <v>Belum Diisi</v>
      </c>
      <c r="I122" s="595" t="s">
        <v>26</v>
      </c>
      <c r="J122" s="596" t="str">
        <f>IF($D$118="Y/T","Isi Sasaran",IF($E$118=0,0,IF(I122="Y",1,IF(I122="T",0,"Isi Dulu"))))</f>
        <v>Isi Sasaran</v>
      </c>
      <c r="K122" s="595" t="s">
        <v>26</v>
      </c>
      <c r="L122" s="596" t="str">
        <f>IF($D$118="Y/T","Isi Sasaran",IF($E$118=0,0,IF(K122="Y",1,IF(K122="T",0,"Isi Dulu"))))</f>
        <v>Isi Sasaran</v>
      </c>
      <c r="M122" s="850"/>
      <c r="N122" s="853"/>
      <c r="O122" s="517"/>
      <c r="P122" s="517"/>
      <c r="Q122" s="517"/>
      <c r="R122" s="517"/>
    </row>
    <row r="123" spans="2:18" s="527" customFormat="1" ht="15.75">
      <c r="B123" s="836">
        <v>4</v>
      </c>
      <c r="C123" s="839"/>
      <c r="D123" s="857" t="s">
        <v>26</v>
      </c>
      <c r="E123" s="854" t="str">
        <f>IF(D123="Y",1,IF(D123="T",0,IF(D123="Y/T","Belum diisi","Error")))</f>
        <v>Belum diisi</v>
      </c>
      <c r="F123" s="528">
        <v>1</v>
      </c>
      <c r="G123" s="529"/>
      <c r="H123" s="600" t="str">
        <f t="shared" si="2"/>
        <v>Belum Diisi</v>
      </c>
      <c r="I123" s="590" t="s">
        <v>26</v>
      </c>
      <c r="J123" s="591" t="str">
        <f>IF($D$123="Y/T","Isi Sasaran",IF($E$123=0,0,IF(I123="Y",1,IF(I123="T",0,"Isi Dulu"))))</f>
        <v>Isi Sasaran</v>
      </c>
      <c r="K123" s="590" t="s">
        <v>26</v>
      </c>
      <c r="L123" s="591" t="str">
        <f>IF($D$123="Y/T","Isi Sasaran",IF($E$123=0,0,IF(K123="Y",1,IF(K123="T",0,"Isi Dulu"))))</f>
        <v>Isi Sasaran</v>
      </c>
      <c r="M123" s="848" t="s">
        <v>26</v>
      </c>
      <c r="N123" s="851" t="str">
        <f>IF(M123="Y",1,IF(M123="T",0,IF(M123="Y/T","Belum diisi","Error")))</f>
        <v>Belum diisi</v>
      </c>
      <c r="O123" s="517"/>
      <c r="P123" s="517"/>
      <c r="Q123" s="517"/>
      <c r="R123" s="517"/>
    </row>
    <row r="124" spans="2:18" s="527" customFormat="1" ht="15.75">
      <c r="B124" s="837"/>
      <c r="C124" s="840"/>
      <c r="D124" s="858"/>
      <c r="E124" s="855"/>
      <c r="F124" s="549">
        <v>2</v>
      </c>
      <c r="G124" s="550"/>
      <c r="H124" s="598" t="str">
        <f t="shared" si="2"/>
        <v>Belum Diisi</v>
      </c>
      <c r="I124" s="592" t="s">
        <v>26</v>
      </c>
      <c r="J124" s="593" t="str">
        <f>IF($D$123="Y/T","Isi Sasaran",IF($E$123=0,0,IF(I124="Y",1,IF(I124="T",0,"Isi Dulu"))))</f>
        <v>Isi Sasaran</v>
      </c>
      <c r="K124" s="592" t="s">
        <v>26</v>
      </c>
      <c r="L124" s="593" t="str">
        <f>IF($D$123="Y/T","Isi Sasaran",IF($E$123=0,0,IF(K124="Y",1,IF(K124="T",0,"Isi Dulu"))))</f>
        <v>Isi Sasaran</v>
      </c>
      <c r="M124" s="849"/>
      <c r="N124" s="852"/>
      <c r="O124" s="517"/>
      <c r="P124" s="517"/>
      <c r="Q124" s="517"/>
      <c r="R124" s="517"/>
    </row>
    <row r="125" spans="2:18" s="527" customFormat="1" ht="15.75">
      <c r="B125" s="837"/>
      <c r="C125" s="840"/>
      <c r="D125" s="858"/>
      <c r="E125" s="855"/>
      <c r="F125" s="549">
        <v>3</v>
      </c>
      <c r="G125" s="550"/>
      <c r="H125" s="598" t="str">
        <f t="shared" si="2"/>
        <v>Belum Diisi</v>
      </c>
      <c r="I125" s="592" t="s">
        <v>26</v>
      </c>
      <c r="J125" s="593" t="str">
        <f>IF($D$123="Y/T","Isi Sasaran",IF($E$123=0,0,IF(I125="Y",1,IF(I125="T",0,"Isi Dulu"))))</f>
        <v>Isi Sasaran</v>
      </c>
      <c r="K125" s="592" t="s">
        <v>26</v>
      </c>
      <c r="L125" s="593" t="str">
        <f>IF($D$123="Y/T","Isi Sasaran",IF($E$123=0,0,IF(K125="Y",1,IF(K125="T",0,"Isi Dulu"))))</f>
        <v>Isi Sasaran</v>
      </c>
      <c r="M125" s="849"/>
      <c r="N125" s="852"/>
      <c r="O125" s="517"/>
      <c r="P125" s="517"/>
      <c r="Q125" s="517"/>
      <c r="R125" s="517"/>
    </row>
    <row r="126" spans="2:18" s="527" customFormat="1" ht="15.75">
      <c r="B126" s="837"/>
      <c r="C126" s="840"/>
      <c r="D126" s="858"/>
      <c r="E126" s="855"/>
      <c r="F126" s="549">
        <v>4</v>
      </c>
      <c r="G126" s="550"/>
      <c r="H126" s="598" t="str">
        <f t="shared" si="2"/>
        <v>Belum Diisi</v>
      </c>
      <c r="I126" s="592" t="s">
        <v>26</v>
      </c>
      <c r="J126" s="593" t="str">
        <f>IF($D$123="Y/T","Isi Sasaran",IF($E$123=0,0,IF(I126="Y",1,IF(I126="T",0,"Isi Dulu"))))</f>
        <v>Isi Sasaran</v>
      </c>
      <c r="K126" s="592" t="s">
        <v>26</v>
      </c>
      <c r="L126" s="593" t="str">
        <f>IF($D$123="Y/T","Isi Sasaran",IF($E$123=0,0,IF(K126="Y",1,IF(K126="T",0,"Isi Dulu"))))</f>
        <v>Isi Sasaran</v>
      </c>
      <c r="M126" s="849"/>
      <c r="N126" s="852"/>
      <c r="O126" s="517"/>
      <c r="P126" s="517"/>
      <c r="Q126" s="517"/>
      <c r="R126" s="517"/>
    </row>
    <row r="127" spans="2:18" s="527" customFormat="1" ht="15.75">
      <c r="B127" s="838"/>
      <c r="C127" s="841"/>
      <c r="D127" s="859"/>
      <c r="E127" s="856"/>
      <c r="F127" s="569">
        <v>5</v>
      </c>
      <c r="G127" s="570"/>
      <c r="H127" s="599" t="str">
        <f t="shared" si="2"/>
        <v>Belum Diisi</v>
      </c>
      <c r="I127" s="595" t="s">
        <v>26</v>
      </c>
      <c r="J127" s="596" t="str">
        <f>IF($D$123="Y/T","Isi Sasaran",IF($E$123=0,0,IF(I127="Y",1,IF(I127="T",0,"Isi Dulu"))))</f>
        <v>Isi Sasaran</v>
      </c>
      <c r="K127" s="595" t="s">
        <v>26</v>
      </c>
      <c r="L127" s="596" t="str">
        <f>IF($D$123="Y/T","Isi Sasaran",IF($E$123=0,0,IF(K127="Y",1,IF(K127="T",0,"Isi Dulu"))))</f>
        <v>Isi Sasaran</v>
      </c>
      <c r="M127" s="850"/>
      <c r="N127" s="853"/>
      <c r="O127" s="517"/>
      <c r="P127" s="517"/>
      <c r="Q127" s="517"/>
      <c r="R127" s="517"/>
    </row>
    <row r="128" spans="2:18" s="527" customFormat="1" ht="15.75">
      <c r="B128" s="836">
        <v>5</v>
      </c>
      <c r="C128" s="839"/>
      <c r="D128" s="857" t="s">
        <v>26</v>
      </c>
      <c r="E128" s="854" t="str">
        <f>IF(D128="Y",1,IF(D128="T",0,IF(D128="Y/T","Belum diisi","Error")))</f>
        <v>Belum diisi</v>
      </c>
      <c r="F128" s="528">
        <v>1</v>
      </c>
      <c r="G128" s="529"/>
      <c r="H128" s="600" t="str">
        <f t="shared" si="2"/>
        <v>Belum Diisi</v>
      </c>
      <c r="I128" s="590" t="s">
        <v>26</v>
      </c>
      <c r="J128" s="591" t="str">
        <f>IF($D$128="Y/T","Isi Sasaran",IF($E$128=0,0,IF(I128="Y",1,IF(I128="T",0,"Isi Dulu"))))</f>
        <v>Isi Sasaran</v>
      </c>
      <c r="K128" s="590" t="s">
        <v>26</v>
      </c>
      <c r="L128" s="591" t="str">
        <f>IF($D$128="Y/T","Isi Sasaran",IF($E$128=0,0,IF(K128="Y",1,IF(K128="T",0,"Isi Dulu"))))</f>
        <v>Isi Sasaran</v>
      </c>
      <c r="M128" s="848" t="s">
        <v>26</v>
      </c>
      <c r="N128" s="851" t="str">
        <f>IF(M128="Y",1,IF(M128="T",0,IF(M128="Y/T","Belum diisi","Error")))</f>
        <v>Belum diisi</v>
      </c>
      <c r="O128" s="517"/>
      <c r="P128" s="517"/>
      <c r="Q128" s="517"/>
      <c r="R128" s="517"/>
    </row>
    <row r="129" spans="2:18" s="527" customFormat="1" ht="15.75">
      <c r="B129" s="837"/>
      <c r="C129" s="840"/>
      <c r="D129" s="858"/>
      <c r="E129" s="855"/>
      <c r="F129" s="549">
        <v>2</v>
      </c>
      <c r="G129" s="550"/>
      <c r="H129" s="598" t="str">
        <f t="shared" si="2"/>
        <v>Belum Diisi</v>
      </c>
      <c r="I129" s="592" t="s">
        <v>26</v>
      </c>
      <c r="J129" s="593" t="str">
        <f>IF($D$128="Y/T","Isi Sasaran",IF($E$128=0,0,IF(I129="Y",1,IF(I129="T",0,"Isi Dulu"))))</f>
        <v>Isi Sasaran</v>
      </c>
      <c r="K129" s="592" t="s">
        <v>26</v>
      </c>
      <c r="L129" s="593" t="str">
        <f>IF($D$128="Y/T","Isi Sasaran",IF($E$128=0,0,IF(K129="Y",1,IF(K129="T",0,"Isi Dulu"))))</f>
        <v>Isi Sasaran</v>
      </c>
      <c r="M129" s="849"/>
      <c r="N129" s="852"/>
      <c r="O129" s="517"/>
      <c r="P129" s="517"/>
      <c r="Q129" s="517"/>
      <c r="R129" s="517"/>
    </row>
    <row r="130" spans="2:18" s="527" customFormat="1" ht="15.75">
      <c r="B130" s="837"/>
      <c r="C130" s="840"/>
      <c r="D130" s="858"/>
      <c r="E130" s="855"/>
      <c r="F130" s="549">
        <v>3</v>
      </c>
      <c r="G130" s="550"/>
      <c r="H130" s="598" t="str">
        <f t="shared" si="2"/>
        <v>Belum Diisi</v>
      </c>
      <c r="I130" s="592" t="s">
        <v>26</v>
      </c>
      <c r="J130" s="593" t="str">
        <f>IF($D$128="Y/T","Isi Sasaran",IF($E$128=0,0,IF(I130="Y",1,IF(I130="T",0,"Isi Dulu"))))</f>
        <v>Isi Sasaran</v>
      </c>
      <c r="K130" s="592" t="s">
        <v>26</v>
      </c>
      <c r="L130" s="593" t="str">
        <f>IF($D$128="Y/T","Isi Sasaran",IF($E$128=0,0,IF(K130="Y",1,IF(K130="T",0,"Isi Dulu"))))</f>
        <v>Isi Sasaran</v>
      </c>
      <c r="M130" s="849"/>
      <c r="N130" s="852"/>
      <c r="O130" s="517"/>
      <c r="P130" s="517"/>
      <c r="Q130" s="517"/>
      <c r="R130" s="517"/>
    </row>
    <row r="131" spans="2:18" s="527" customFormat="1" ht="15.75">
      <c r="B131" s="837"/>
      <c r="C131" s="840"/>
      <c r="D131" s="858"/>
      <c r="E131" s="855"/>
      <c r="F131" s="549">
        <v>4</v>
      </c>
      <c r="G131" s="550"/>
      <c r="H131" s="598" t="str">
        <f t="shared" si="2"/>
        <v>Belum Diisi</v>
      </c>
      <c r="I131" s="592" t="s">
        <v>26</v>
      </c>
      <c r="J131" s="593" t="str">
        <f>IF($D$128="Y/T","Isi Sasaran",IF($E$128=0,0,IF(I131="Y",1,IF(I131="T",0,"Isi Dulu"))))</f>
        <v>Isi Sasaran</v>
      </c>
      <c r="K131" s="592" t="s">
        <v>26</v>
      </c>
      <c r="L131" s="593" t="str">
        <f>IF($D$128="Y/T","Isi Sasaran",IF($E$128=0,0,IF(K131="Y",1,IF(K131="T",0,"Isi Dulu"))))</f>
        <v>Isi Sasaran</v>
      </c>
      <c r="M131" s="849"/>
      <c r="N131" s="852"/>
      <c r="O131" s="517"/>
      <c r="P131" s="517"/>
      <c r="Q131" s="517"/>
      <c r="R131" s="517"/>
    </row>
    <row r="132" spans="2:18" s="527" customFormat="1" ht="15.75">
      <c r="B132" s="838"/>
      <c r="C132" s="841"/>
      <c r="D132" s="859"/>
      <c r="E132" s="856"/>
      <c r="F132" s="569">
        <v>5</v>
      </c>
      <c r="G132" s="570"/>
      <c r="H132" s="599" t="str">
        <f t="shared" si="2"/>
        <v>Belum Diisi</v>
      </c>
      <c r="I132" s="595" t="s">
        <v>26</v>
      </c>
      <c r="J132" s="596" t="str">
        <f>IF($D$128="Y/T","Isi Sasaran",IF($E$128=0,0,IF(I132="Y",1,IF(I132="T",0,"Isi Dulu"))))</f>
        <v>Isi Sasaran</v>
      </c>
      <c r="K132" s="595" t="s">
        <v>26</v>
      </c>
      <c r="L132" s="596" t="str">
        <f>IF($D$128="Y/T","Isi Sasaran",IF($E$128=0,0,IF(K132="Y",1,IF(K132="T",0,"Isi Dulu"))))</f>
        <v>Isi Sasaran</v>
      </c>
      <c r="M132" s="850"/>
      <c r="N132" s="853"/>
      <c r="O132" s="517"/>
      <c r="P132" s="517"/>
      <c r="Q132" s="517"/>
      <c r="R132" s="517"/>
    </row>
    <row r="133" spans="2:18" s="527" customFormat="1" ht="15.75">
      <c r="B133" s="836">
        <v>6</v>
      </c>
      <c r="C133" s="839"/>
      <c r="D133" s="857" t="s">
        <v>26</v>
      </c>
      <c r="E133" s="854" t="str">
        <f>IF(D133="Y",1,IF(D133="T",0,IF(D133="Y/T","Belum diisi","Error")))</f>
        <v>Belum diisi</v>
      </c>
      <c r="F133" s="528">
        <v>1</v>
      </c>
      <c r="G133" s="529"/>
      <c r="H133" s="600" t="str">
        <f t="shared" si="2"/>
        <v>Belum Diisi</v>
      </c>
      <c r="I133" s="590" t="s">
        <v>26</v>
      </c>
      <c r="J133" s="591" t="str">
        <f>IF($D$133="Y/T","Isi Sasaran",IF($E$133=0,0,IF(I133="Y",1,IF(I133="T",0,"Isi Dulu"))))</f>
        <v>Isi Sasaran</v>
      </c>
      <c r="K133" s="590" t="s">
        <v>26</v>
      </c>
      <c r="L133" s="591" t="str">
        <f>IF($D$133="Y/T","Isi Sasaran",IF($E$133=0,0,IF(K133="Y",1,IF(K133="T",0,"Isi Dulu"))))</f>
        <v>Isi Sasaran</v>
      </c>
      <c r="M133" s="848" t="s">
        <v>26</v>
      </c>
      <c r="N133" s="851" t="str">
        <f>IF(M133="Y",1,IF(M133="T",0,IF(M133="Y/T","Belum diisi","Error")))</f>
        <v>Belum diisi</v>
      </c>
      <c r="O133" s="517"/>
      <c r="P133" s="517"/>
      <c r="Q133" s="517"/>
      <c r="R133" s="517"/>
    </row>
    <row r="134" spans="2:18" s="527" customFormat="1" ht="15.75">
      <c r="B134" s="837"/>
      <c r="C134" s="840"/>
      <c r="D134" s="858"/>
      <c r="E134" s="855"/>
      <c r="F134" s="549">
        <v>2</v>
      </c>
      <c r="G134" s="550"/>
      <c r="H134" s="598" t="str">
        <f t="shared" si="2"/>
        <v>Belum Diisi</v>
      </c>
      <c r="I134" s="592" t="s">
        <v>26</v>
      </c>
      <c r="J134" s="593" t="str">
        <f>IF($D$133="Y/T","Isi Sasaran",IF($E$133=0,0,IF(I134="Y",1,IF(I134="T",0,"Isi Dulu"))))</f>
        <v>Isi Sasaran</v>
      </c>
      <c r="K134" s="592" t="s">
        <v>26</v>
      </c>
      <c r="L134" s="593" t="str">
        <f>IF($D$133="Y/T","Isi Sasaran",IF($E$133=0,0,IF(K134="Y",1,IF(K134="T",0,"Isi Dulu"))))</f>
        <v>Isi Sasaran</v>
      </c>
      <c r="M134" s="849"/>
      <c r="N134" s="852"/>
      <c r="O134" s="517"/>
      <c r="P134" s="517"/>
      <c r="Q134" s="517"/>
      <c r="R134" s="517"/>
    </row>
    <row r="135" spans="2:18" s="527" customFormat="1" ht="15.75">
      <c r="B135" s="837"/>
      <c r="C135" s="840"/>
      <c r="D135" s="858"/>
      <c r="E135" s="855"/>
      <c r="F135" s="549">
        <v>3</v>
      </c>
      <c r="G135" s="550"/>
      <c r="H135" s="598" t="str">
        <f t="shared" si="2"/>
        <v>Belum Diisi</v>
      </c>
      <c r="I135" s="592" t="s">
        <v>26</v>
      </c>
      <c r="J135" s="593" t="str">
        <f>IF($D$133="Y/T","Isi Sasaran",IF($E$133=0,0,IF(I135="Y",1,IF(I135="T",0,"Isi Dulu"))))</f>
        <v>Isi Sasaran</v>
      </c>
      <c r="K135" s="592" t="s">
        <v>26</v>
      </c>
      <c r="L135" s="593" t="str">
        <f>IF($D$133="Y/T","Isi Sasaran",IF($E$133=0,0,IF(K135="Y",1,IF(K135="T",0,"Isi Dulu"))))</f>
        <v>Isi Sasaran</v>
      </c>
      <c r="M135" s="849"/>
      <c r="N135" s="852"/>
      <c r="O135" s="517"/>
      <c r="P135" s="517"/>
      <c r="Q135" s="517"/>
      <c r="R135" s="517"/>
    </row>
    <row r="136" spans="2:18" s="527" customFormat="1" ht="15.75">
      <c r="B136" s="837"/>
      <c r="C136" s="840"/>
      <c r="D136" s="858"/>
      <c r="E136" s="855"/>
      <c r="F136" s="549">
        <v>4</v>
      </c>
      <c r="G136" s="550"/>
      <c r="H136" s="598" t="str">
        <f t="shared" si="2"/>
        <v>Belum Diisi</v>
      </c>
      <c r="I136" s="592" t="s">
        <v>26</v>
      </c>
      <c r="J136" s="593" t="str">
        <f>IF($D$133="Y/T","Isi Sasaran",IF($E$133=0,0,IF(I136="Y",1,IF(I136="T",0,"Isi Dulu"))))</f>
        <v>Isi Sasaran</v>
      </c>
      <c r="K136" s="592" t="s">
        <v>26</v>
      </c>
      <c r="L136" s="593" t="str">
        <f>IF($D$133="Y/T","Isi Sasaran",IF($E$133=0,0,IF(K136="Y",1,IF(K136="T",0,"Isi Dulu"))))</f>
        <v>Isi Sasaran</v>
      </c>
      <c r="M136" s="849"/>
      <c r="N136" s="852"/>
      <c r="O136" s="517"/>
      <c r="P136" s="517"/>
      <c r="Q136" s="517"/>
      <c r="R136" s="517"/>
    </row>
    <row r="137" spans="2:18" s="527" customFormat="1" ht="15.75">
      <c r="B137" s="838"/>
      <c r="C137" s="841"/>
      <c r="D137" s="859"/>
      <c r="E137" s="856"/>
      <c r="F137" s="569">
        <v>5</v>
      </c>
      <c r="G137" s="570"/>
      <c r="H137" s="599" t="str">
        <f t="shared" si="2"/>
        <v>Belum Diisi</v>
      </c>
      <c r="I137" s="595" t="s">
        <v>26</v>
      </c>
      <c r="J137" s="596" t="str">
        <f>IF($D$133="Y/T","Isi Sasaran",IF($E$133=0,0,IF(I137="Y",1,IF(I137="T",0,"Isi Dulu"))))</f>
        <v>Isi Sasaran</v>
      </c>
      <c r="K137" s="595" t="s">
        <v>26</v>
      </c>
      <c r="L137" s="596" t="str">
        <f>IF($D$133="Y/T","Isi Sasaran",IF($E$133=0,0,IF(K137="Y",1,IF(K137="T",0,"Isi Dulu"))))</f>
        <v>Isi Sasaran</v>
      </c>
      <c r="M137" s="850"/>
      <c r="N137" s="853"/>
      <c r="O137" s="517"/>
      <c r="P137" s="517"/>
      <c r="Q137" s="517"/>
      <c r="R137" s="517"/>
    </row>
    <row r="138" spans="2:18" s="527" customFormat="1" ht="15.75">
      <c r="B138" s="836">
        <v>7</v>
      </c>
      <c r="C138" s="839"/>
      <c r="D138" s="857" t="s">
        <v>26</v>
      </c>
      <c r="E138" s="854" t="str">
        <f>IF(D138="Y",1,IF(D138="T",0,IF(D138="Y/T","Belum diisi","Error")))</f>
        <v>Belum diisi</v>
      </c>
      <c r="F138" s="528">
        <v>1</v>
      </c>
      <c r="G138" s="529"/>
      <c r="H138" s="600" t="str">
        <f t="shared" si="2"/>
        <v>Belum Diisi</v>
      </c>
      <c r="I138" s="590" t="s">
        <v>26</v>
      </c>
      <c r="J138" s="591" t="str">
        <f>IF($D$138="Y/T","Isi Sasaran",IF($E$138=0,0,IF(I138="Y",1,IF(I138="T",0,"Isi Dulu"))))</f>
        <v>Isi Sasaran</v>
      </c>
      <c r="K138" s="590" t="s">
        <v>26</v>
      </c>
      <c r="L138" s="591" t="str">
        <f>IF($D$138="Y/T","Isi Sasaran",IF($E$138=0,0,IF(K138="Y",1,IF(K138="T",0,"Isi Dulu"))))</f>
        <v>Isi Sasaran</v>
      </c>
      <c r="M138" s="848" t="s">
        <v>26</v>
      </c>
      <c r="N138" s="851" t="str">
        <f>IF(M138="Y",1,IF(M138="T",0,IF(M138="Y/T","Belum diisi","Error")))</f>
        <v>Belum diisi</v>
      </c>
      <c r="O138" s="517"/>
      <c r="P138" s="517"/>
      <c r="Q138" s="517"/>
      <c r="R138" s="517"/>
    </row>
    <row r="139" spans="2:18" s="527" customFormat="1" ht="15.75">
      <c r="B139" s="837"/>
      <c r="C139" s="840"/>
      <c r="D139" s="858"/>
      <c r="E139" s="855"/>
      <c r="F139" s="549">
        <v>2</v>
      </c>
      <c r="G139" s="550"/>
      <c r="H139" s="598" t="str">
        <f t="shared" si="2"/>
        <v>Belum Diisi</v>
      </c>
      <c r="I139" s="592" t="s">
        <v>26</v>
      </c>
      <c r="J139" s="593" t="str">
        <f>IF($D$138="Y/T","Isi Sasaran",IF($E$138=0,0,IF(I139="Y",1,IF(I139="T",0,"Isi Dulu"))))</f>
        <v>Isi Sasaran</v>
      </c>
      <c r="K139" s="592" t="s">
        <v>26</v>
      </c>
      <c r="L139" s="593" t="str">
        <f>IF($D$138="Y/T","Isi Sasaran",IF($E$138=0,0,IF(K139="Y",1,IF(K139="T",0,"Isi Dulu"))))</f>
        <v>Isi Sasaran</v>
      </c>
      <c r="M139" s="849"/>
      <c r="N139" s="852"/>
      <c r="O139" s="517"/>
      <c r="P139" s="517"/>
      <c r="Q139" s="517"/>
      <c r="R139" s="517"/>
    </row>
    <row r="140" spans="2:18" s="527" customFormat="1" ht="15.75">
      <c r="B140" s="837"/>
      <c r="C140" s="840"/>
      <c r="D140" s="858"/>
      <c r="E140" s="855"/>
      <c r="F140" s="549">
        <v>3</v>
      </c>
      <c r="G140" s="550"/>
      <c r="H140" s="598" t="str">
        <f t="shared" si="2"/>
        <v>Belum Diisi</v>
      </c>
      <c r="I140" s="592" t="s">
        <v>26</v>
      </c>
      <c r="J140" s="593" t="str">
        <f>IF($D$138="Y/T","Isi Sasaran",IF($E$138=0,0,IF(I140="Y",1,IF(I140="T",0,"Isi Dulu"))))</f>
        <v>Isi Sasaran</v>
      </c>
      <c r="K140" s="592" t="s">
        <v>26</v>
      </c>
      <c r="L140" s="593" t="str">
        <f>IF($D$138="Y/T","Isi Sasaran",IF($E$138=0,0,IF(K140="Y",1,IF(K140="T",0,"Isi Dulu"))))</f>
        <v>Isi Sasaran</v>
      </c>
      <c r="M140" s="849"/>
      <c r="N140" s="852"/>
      <c r="O140" s="517"/>
      <c r="P140" s="517"/>
      <c r="Q140" s="517"/>
      <c r="R140" s="517"/>
    </row>
    <row r="141" spans="2:18" s="527" customFormat="1" ht="15.75">
      <c r="B141" s="837"/>
      <c r="C141" s="840"/>
      <c r="D141" s="858"/>
      <c r="E141" s="855"/>
      <c r="F141" s="549">
        <v>4</v>
      </c>
      <c r="G141" s="550"/>
      <c r="H141" s="598" t="str">
        <f t="shared" si="2"/>
        <v>Belum Diisi</v>
      </c>
      <c r="I141" s="592" t="s">
        <v>26</v>
      </c>
      <c r="J141" s="593" t="str">
        <f>IF($D$138="Y/T","Isi Sasaran",IF($E$138=0,0,IF(I141="Y",1,IF(I141="T",0,"Isi Dulu"))))</f>
        <v>Isi Sasaran</v>
      </c>
      <c r="K141" s="592" t="s">
        <v>26</v>
      </c>
      <c r="L141" s="593" t="str">
        <f>IF($D$138="Y/T","Isi Sasaran",IF($E$138=0,0,IF(K141="Y",1,IF(K141="T",0,"Isi Dulu"))))</f>
        <v>Isi Sasaran</v>
      </c>
      <c r="M141" s="849"/>
      <c r="N141" s="852"/>
      <c r="O141" s="517"/>
      <c r="P141" s="517"/>
      <c r="Q141" s="517"/>
      <c r="R141" s="517"/>
    </row>
    <row r="142" spans="2:18" s="527" customFormat="1" ht="15.75">
      <c r="B142" s="838"/>
      <c r="C142" s="841"/>
      <c r="D142" s="859"/>
      <c r="E142" s="856"/>
      <c r="F142" s="569">
        <v>5</v>
      </c>
      <c r="G142" s="570"/>
      <c r="H142" s="599" t="str">
        <f t="shared" si="2"/>
        <v>Belum Diisi</v>
      </c>
      <c r="I142" s="595" t="s">
        <v>26</v>
      </c>
      <c r="J142" s="596" t="str">
        <f>IF($D$138="Y/T","Isi Sasaran",IF($E$138=0,0,IF(I142="Y",1,IF(I142="T",0,"Isi Dulu"))))</f>
        <v>Isi Sasaran</v>
      </c>
      <c r="K142" s="595" t="s">
        <v>26</v>
      </c>
      <c r="L142" s="596" t="str">
        <f>IF($D$138="Y/T","Isi Sasaran",IF($E$138=0,0,IF(K142="Y",1,IF(K142="T",0,"Isi Dulu"))))</f>
        <v>Isi Sasaran</v>
      </c>
      <c r="M142" s="850"/>
      <c r="N142" s="853"/>
      <c r="O142" s="517"/>
      <c r="P142" s="517"/>
      <c r="Q142" s="517"/>
      <c r="R142" s="517"/>
    </row>
    <row r="143" spans="2:18" s="527" customFormat="1" ht="15.75">
      <c r="B143" s="836">
        <v>8</v>
      </c>
      <c r="C143" s="839"/>
      <c r="D143" s="857" t="s">
        <v>26</v>
      </c>
      <c r="E143" s="854" t="str">
        <f>IF(D143="Y",1,IF(D143="T",0,IF(D143="Y/T","Belum diisi","Error")))</f>
        <v>Belum diisi</v>
      </c>
      <c r="F143" s="528">
        <v>1</v>
      </c>
      <c r="G143" s="529"/>
      <c r="H143" s="600" t="str">
        <f t="shared" si="2"/>
        <v>Belum Diisi</v>
      </c>
      <c r="I143" s="590" t="s">
        <v>26</v>
      </c>
      <c r="J143" s="591" t="str">
        <f>IF($D$143="Y/T","Isi Sasaran",IF($E$143=0,0,IF(I143="Y",1,IF(I143="T",0,"Isi Dulu"))))</f>
        <v>Isi Sasaran</v>
      </c>
      <c r="K143" s="590" t="s">
        <v>26</v>
      </c>
      <c r="L143" s="591" t="str">
        <f>IF($D$143="Y/T","Isi Sasaran",IF($E$143=0,0,IF(K143="Y",1,IF(K143="T",0,"Isi Dulu"))))</f>
        <v>Isi Sasaran</v>
      </c>
      <c r="M143" s="848" t="s">
        <v>26</v>
      </c>
      <c r="N143" s="851" t="str">
        <f>IF(M143="Y",1,IF(M143="T",0,IF(M143="Y/T","Belum diisi","Error")))</f>
        <v>Belum diisi</v>
      </c>
      <c r="O143" s="517"/>
      <c r="P143" s="517"/>
      <c r="Q143" s="517"/>
      <c r="R143" s="517"/>
    </row>
    <row r="144" spans="2:18" s="527" customFormat="1" ht="15.75">
      <c r="B144" s="837"/>
      <c r="C144" s="840"/>
      <c r="D144" s="858"/>
      <c r="E144" s="855"/>
      <c r="F144" s="549">
        <v>2</v>
      </c>
      <c r="G144" s="550"/>
      <c r="H144" s="598" t="str">
        <f t="shared" si="2"/>
        <v>Belum Diisi</v>
      </c>
      <c r="I144" s="592" t="s">
        <v>26</v>
      </c>
      <c r="J144" s="593" t="str">
        <f>IF($D$143="Y/T","Isi Sasaran",IF($E$143=0,0,IF(I144="Y",1,IF(I144="T",0,"Isi Dulu"))))</f>
        <v>Isi Sasaran</v>
      </c>
      <c r="K144" s="592" t="s">
        <v>26</v>
      </c>
      <c r="L144" s="593" t="str">
        <f>IF($D$143="Y/T","Isi Sasaran",IF($E$143=0,0,IF(K144="Y",1,IF(K144="T",0,"Isi Dulu"))))</f>
        <v>Isi Sasaran</v>
      </c>
      <c r="M144" s="849"/>
      <c r="N144" s="852"/>
      <c r="O144" s="517"/>
      <c r="P144" s="517"/>
      <c r="Q144" s="517"/>
      <c r="R144" s="517"/>
    </row>
    <row r="145" spans="2:18" s="527" customFormat="1" ht="15.75">
      <c r="B145" s="837"/>
      <c r="C145" s="840"/>
      <c r="D145" s="858"/>
      <c r="E145" s="855"/>
      <c r="F145" s="549">
        <v>3</v>
      </c>
      <c r="G145" s="550"/>
      <c r="H145" s="598" t="str">
        <f t="shared" si="2"/>
        <v>Belum Diisi</v>
      </c>
      <c r="I145" s="592" t="s">
        <v>26</v>
      </c>
      <c r="J145" s="593" t="str">
        <f>IF($D$143="Y/T","Isi Sasaran",IF($E$143=0,0,IF(I145="Y",1,IF(I145="T",0,"Isi Dulu"))))</f>
        <v>Isi Sasaran</v>
      </c>
      <c r="K145" s="592" t="s">
        <v>26</v>
      </c>
      <c r="L145" s="593" t="str">
        <f>IF($D$143="Y/T","Isi Sasaran",IF($E$143=0,0,IF(K145="Y",1,IF(K145="T",0,"Isi Dulu"))))</f>
        <v>Isi Sasaran</v>
      </c>
      <c r="M145" s="849"/>
      <c r="N145" s="852"/>
      <c r="O145" s="517"/>
      <c r="P145" s="517"/>
      <c r="Q145" s="517"/>
      <c r="R145" s="517"/>
    </row>
    <row r="146" spans="2:18" s="527" customFormat="1" ht="15.75">
      <c r="B146" s="837"/>
      <c r="C146" s="840"/>
      <c r="D146" s="858"/>
      <c r="E146" s="855"/>
      <c r="F146" s="549">
        <v>4</v>
      </c>
      <c r="G146" s="550"/>
      <c r="H146" s="598" t="str">
        <f t="shared" si="2"/>
        <v>Belum Diisi</v>
      </c>
      <c r="I146" s="592" t="s">
        <v>26</v>
      </c>
      <c r="J146" s="593" t="str">
        <f>IF($D$143="Y/T","Isi Sasaran",IF($E$143=0,0,IF(I146="Y",1,IF(I146="T",0,"Isi Dulu"))))</f>
        <v>Isi Sasaran</v>
      </c>
      <c r="K146" s="592" t="s">
        <v>26</v>
      </c>
      <c r="L146" s="593" t="str">
        <f>IF($D$143="Y/T","Isi Sasaran",IF($E$143=0,0,IF(K146="Y",1,IF(K146="T",0,"Isi Dulu"))))</f>
        <v>Isi Sasaran</v>
      </c>
      <c r="M146" s="849"/>
      <c r="N146" s="852"/>
      <c r="O146" s="517"/>
      <c r="P146" s="517"/>
      <c r="Q146" s="517"/>
      <c r="R146" s="517"/>
    </row>
    <row r="147" spans="2:18" s="527" customFormat="1" ht="15.75">
      <c r="B147" s="838"/>
      <c r="C147" s="841"/>
      <c r="D147" s="859"/>
      <c r="E147" s="856"/>
      <c r="F147" s="569">
        <v>5</v>
      </c>
      <c r="G147" s="570"/>
      <c r="H147" s="599" t="str">
        <f t="shared" si="2"/>
        <v>Belum Diisi</v>
      </c>
      <c r="I147" s="595" t="s">
        <v>26</v>
      </c>
      <c r="J147" s="596" t="str">
        <f>IF($D$143="Y/T","Isi Sasaran",IF($E$143=0,0,IF(I147="Y",1,IF(I147="T",0,"Isi Dulu"))))</f>
        <v>Isi Sasaran</v>
      </c>
      <c r="K147" s="595" t="s">
        <v>26</v>
      </c>
      <c r="L147" s="596" t="str">
        <f>IF($D$143="Y/T","Isi Sasaran",IF($E$143=0,0,IF(K147="Y",1,IF(K147="T",0,"Isi Dulu"))))</f>
        <v>Isi Sasaran</v>
      </c>
      <c r="M147" s="850"/>
      <c r="N147" s="853"/>
      <c r="O147" s="517"/>
      <c r="P147" s="517"/>
      <c r="Q147" s="517"/>
      <c r="R147" s="517"/>
    </row>
    <row r="148" spans="2:18" s="527" customFormat="1" ht="15.75">
      <c r="B148" s="836">
        <v>9</v>
      </c>
      <c r="C148" s="839"/>
      <c r="D148" s="857" t="s">
        <v>26</v>
      </c>
      <c r="E148" s="854" t="str">
        <f>IF(D148="Y",1,IF(D148="T",0,IF(D148="Y/T","Belum diisi","Error")))</f>
        <v>Belum diisi</v>
      </c>
      <c r="F148" s="528">
        <v>1</v>
      </c>
      <c r="G148" s="529"/>
      <c r="H148" s="600" t="str">
        <f t="shared" si="2"/>
        <v>Belum Diisi</v>
      </c>
      <c r="I148" s="590" t="s">
        <v>26</v>
      </c>
      <c r="J148" s="591" t="str">
        <f>IF($D$148="Y/T","Isi Sasaran",IF($E$148=0,0,IF(I148="Y",1,IF(I148="T",0,"Isi Dulu"))))</f>
        <v>Isi Sasaran</v>
      </c>
      <c r="K148" s="590" t="s">
        <v>26</v>
      </c>
      <c r="L148" s="591" t="str">
        <f>IF($D$148="Y/T","Isi Sasaran",IF($E$148=0,0,IF(K148="Y",1,IF(K148="T",0,"Isi Dulu"))))</f>
        <v>Isi Sasaran</v>
      </c>
      <c r="M148" s="848" t="s">
        <v>26</v>
      </c>
      <c r="N148" s="851" t="str">
        <f>IF(M148="Y",1,IF(M148="T",0,IF(M148="Y/T","Belum diisi","Error")))</f>
        <v>Belum diisi</v>
      </c>
      <c r="O148" s="517"/>
      <c r="P148" s="517"/>
      <c r="Q148" s="517"/>
      <c r="R148" s="517"/>
    </row>
    <row r="149" spans="2:18" s="527" customFormat="1" ht="15.75">
      <c r="B149" s="837"/>
      <c r="C149" s="840"/>
      <c r="D149" s="858"/>
      <c r="E149" s="855"/>
      <c r="F149" s="549">
        <v>2</v>
      </c>
      <c r="G149" s="550"/>
      <c r="H149" s="598" t="str">
        <f t="shared" si="2"/>
        <v>Belum Diisi</v>
      </c>
      <c r="I149" s="592" t="s">
        <v>26</v>
      </c>
      <c r="J149" s="593" t="str">
        <f>IF($D$148="Y/T","Isi Sasaran",IF($E$148=0,0,IF(I149="Y",1,IF(I149="T",0,"Isi Dulu"))))</f>
        <v>Isi Sasaran</v>
      </c>
      <c r="K149" s="592" t="s">
        <v>26</v>
      </c>
      <c r="L149" s="593" t="str">
        <f>IF($D$148="Y/T","Isi Sasaran",IF($E$148=0,0,IF(K149="Y",1,IF(K149="T",0,"Isi Dulu"))))</f>
        <v>Isi Sasaran</v>
      </c>
      <c r="M149" s="849"/>
      <c r="N149" s="852"/>
      <c r="O149" s="517"/>
      <c r="P149" s="517"/>
      <c r="Q149" s="517"/>
      <c r="R149" s="517"/>
    </row>
    <row r="150" spans="2:18" s="527" customFormat="1" ht="15.75">
      <c r="B150" s="837"/>
      <c r="C150" s="840"/>
      <c r="D150" s="858"/>
      <c r="E150" s="855"/>
      <c r="F150" s="549">
        <v>3</v>
      </c>
      <c r="G150" s="550"/>
      <c r="H150" s="598" t="str">
        <f t="shared" si="2"/>
        <v>Belum Diisi</v>
      </c>
      <c r="I150" s="592" t="s">
        <v>26</v>
      </c>
      <c r="J150" s="593" t="str">
        <f>IF($D$148="Y/T","Isi Sasaran",IF($E$148=0,0,IF(I150="Y",1,IF(I150="T",0,"Isi Dulu"))))</f>
        <v>Isi Sasaran</v>
      </c>
      <c r="K150" s="592" t="s">
        <v>26</v>
      </c>
      <c r="L150" s="593" t="str">
        <f>IF($D$148="Y/T","Isi Sasaran",IF($E$148=0,0,IF(K150="Y",1,IF(K150="T",0,"Isi Dulu"))))</f>
        <v>Isi Sasaran</v>
      </c>
      <c r="M150" s="849"/>
      <c r="N150" s="852"/>
      <c r="O150" s="517"/>
      <c r="P150" s="517"/>
      <c r="Q150" s="517"/>
      <c r="R150" s="517"/>
    </row>
    <row r="151" spans="2:18" s="527" customFormat="1" ht="15.75">
      <c r="B151" s="837"/>
      <c r="C151" s="840"/>
      <c r="D151" s="858"/>
      <c r="E151" s="855"/>
      <c r="F151" s="549">
        <v>4</v>
      </c>
      <c r="G151" s="550"/>
      <c r="H151" s="598" t="str">
        <f t="shared" si="2"/>
        <v>Belum Diisi</v>
      </c>
      <c r="I151" s="592" t="s">
        <v>26</v>
      </c>
      <c r="J151" s="593" t="str">
        <f>IF($D$148="Y/T","Isi Sasaran",IF($E$148=0,0,IF(I151="Y",1,IF(I151="T",0,"Isi Dulu"))))</f>
        <v>Isi Sasaran</v>
      </c>
      <c r="K151" s="592" t="s">
        <v>26</v>
      </c>
      <c r="L151" s="593" t="str">
        <f>IF($D$148="Y/T","Isi Sasaran",IF($E$148=0,0,IF(K151="Y",1,IF(K151="T",0,"Isi Dulu"))))</f>
        <v>Isi Sasaran</v>
      </c>
      <c r="M151" s="849"/>
      <c r="N151" s="852"/>
      <c r="O151" s="517"/>
      <c r="P151" s="517"/>
      <c r="Q151" s="517"/>
      <c r="R151" s="517"/>
    </row>
    <row r="152" spans="2:18" s="527" customFormat="1" ht="15.75">
      <c r="B152" s="838"/>
      <c r="C152" s="841"/>
      <c r="D152" s="859"/>
      <c r="E152" s="856"/>
      <c r="F152" s="569">
        <v>5</v>
      </c>
      <c r="G152" s="570"/>
      <c r="H152" s="599" t="str">
        <f t="shared" si="2"/>
        <v>Belum Diisi</v>
      </c>
      <c r="I152" s="595" t="s">
        <v>26</v>
      </c>
      <c r="J152" s="596" t="str">
        <f>IF($D$148="Y/T","Isi Sasaran",IF($E$148=0,0,IF(I152="Y",1,IF(I152="T",0,"Isi Dulu"))))</f>
        <v>Isi Sasaran</v>
      </c>
      <c r="K152" s="595" t="s">
        <v>26</v>
      </c>
      <c r="L152" s="596" t="str">
        <f>IF($D$148="Y/T","Isi Sasaran",IF($E$148=0,0,IF(K152="Y",1,IF(K152="T",0,"Isi Dulu"))))</f>
        <v>Isi Sasaran</v>
      </c>
      <c r="M152" s="850"/>
      <c r="N152" s="853"/>
      <c r="O152" s="517"/>
      <c r="P152" s="517"/>
      <c r="Q152" s="517"/>
      <c r="R152" s="517"/>
    </row>
    <row r="153" spans="2:18" s="527" customFormat="1" ht="15.75">
      <c r="B153" s="836">
        <v>10</v>
      </c>
      <c r="C153" s="839"/>
      <c r="D153" s="857" t="s">
        <v>26</v>
      </c>
      <c r="E153" s="854" t="str">
        <f>IF(D153="Y",1,IF(D153="T",0,IF(D153="Y/T","Belum diisi","Error")))</f>
        <v>Belum diisi</v>
      </c>
      <c r="F153" s="528">
        <v>1</v>
      </c>
      <c r="G153" s="529"/>
      <c r="H153" s="600" t="str">
        <f t="shared" si="2"/>
        <v>Belum Diisi</v>
      </c>
      <c r="I153" s="590" t="s">
        <v>26</v>
      </c>
      <c r="J153" s="591" t="str">
        <f>IF($D$153="Y/T","Isi Sasaran",IF($E$153=0,0,IF(I153="Y",1,IF(I153="T",0,"Isi Dulu"))))</f>
        <v>Isi Sasaran</v>
      </c>
      <c r="K153" s="590" t="s">
        <v>26</v>
      </c>
      <c r="L153" s="591" t="str">
        <f>IF($D$153="Y/T","Isi Sasaran",IF($E$153=0,0,IF(K153="Y",1,IF(K153="T",0,"Isi Dulu"))))</f>
        <v>Isi Sasaran</v>
      </c>
      <c r="M153" s="848" t="s">
        <v>26</v>
      </c>
      <c r="N153" s="851" t="str">
        <f>IF(M153="Y",1,IF(M153="T",0,IF(M153="Y/T","Belum diisi","Error")))</f>
        <v>Belum diisi</v>
      </c>
      <c r="O153" s="517"/>
      <c r="P153" s="517"/>
      <c r="Q153" s="517"/>
      <c r="R153" s="517"/>
    </row>
    <row r="154" spans="2:18" s="527" customFormat="1" ht="15.75">
      <c r="B154" s="837"/>
      <c r="C154" s="840"/>
      <c r="D154" s="858"/>
      <c r="E154" s="855"/>
      <c r="F154" s="549">
        <v>2</v>
      </c>
      <c r="G154" s="550"/>
      <c r="H154" s="598" t="str">
        <f t="shared" si="2"/>
        <v>Belum Diisi</v>
      </c>
      <c r="I154" s="592" t="s">
        <v>26</v>
      </c>
      <c r="J154" s="593" t="str">
        <f>IF($D$153="Y/T","Isi Sasaran",IF($E$153=0,0,IF(I154="Y",1,IF(I154="T",0,"Isi Dulu"))))</f>
        <v>Isi Sasaran</v>
      </c>
      <c r="K154" s="592" t="s">
        <v>26</v>
      </c>
      <c r="L154" s="593" t="str">
        <f>IF($D$153="Y/T","Isi Sasaran",IF($E$153=0,0,IF(K154="Y",1,IF(K154="T",0,"Isi Dulu"))))</f>
        <v>Isi Sasaran</v>
      </c>
      <c r="M154" s="849"/>
      <c r="N154" s="852"/>
      <c r="O154" s="517"/>
      <c r="P154" s="517"/>
      <c r="Q154" s="517"/>
      <c r="R154" s="517"/>
    </row>
    <row r="155" spans="2:18" s="527" customFormat="1" ht="15.75">
      <c r="B155" s="837"/>
      <c r="C155" s="840"/>
      <c r="D155" s="858"/>
      <c r="E155" s="855"/>
      <c r="F155" s="549">
        <v>3</v>
      </c>
      <c r="G155" s="550"/>
      <c r="H155" s="598" t="str">
        <f t="shared" si="2"/>
        <v>Belum Diisi</v>
      </c>
      <c r="I155" s="592" t="s">
        <v>26</v>
      </c>
      <c r="J155" s="593" t="str">
        <f>IF($D$153="Y/T","Isi Sasaran",IF($E$153=0,0,IF(I155="Y",1,IF(I155="T",0,"Isi Dulu"))))</f>
        <v>Isi Sasaran</v>
      </c>
      <c r="K155" s="592" t="s">
        <v>26</v>
      </c>
      <c r="L155" s="593" t="str">
        <f>IF($D$153="Y/T","Isi Sasaran",IF($E$153=0,0,IF(K155="Y",1,IF(K155="T",0,"Isi Dulu"))))</f>
        <v>Isi Sasaran</v>
      </c>
      <c r="M155" s="849"/>
      <c r="N155" s="852"/>
      <c r="O155" s="517"/>
      <c r="P155" s="517"/>
      <c r="Q155" s="517"/>
      <c r="R155" s="517"/>
    </row>
    <row r="156" spans="2:18" s="527" customFormat="1" ht="15.75">
      <c r="B156" s="837"/>
      <c r="C156" s="840"/>
      <c r="D156" s="858"/>
      <c r="E156" s="855"/>
      <c r="F156" s="549">
        <v>4</v>
      </c>
      <c r="G156" s="550"/>
      <c r="H156" s="598" t="str">
        <f t="shared" si="2"/>
        <v>Belum Diisi</v>
      </c>
      <c r="I156" s="592" t="s">
        <v>26</v>
      </c>
      <c r="J156" s="593" t="str">
        <f>IF($D$153="Y/T","Isi Sasaran",IF($E$153=0,0,IF(I156="Y",1,IF(I156="T",0,"Isi Dulu"))))</f>
        <v>Isi Sasaran</v>
      </c>
      <c r="K156" s="592" t="s">
        <v>26</v>
      </c>
      <c r="L156" s="593" t="str">
        <f>IF($D$153="Y/T","Isi Sasaran",IF($E$153=0,0,IF(K156="Y",1,IF(K156="T",0,"Isi Dulu"))))</f>
        <v>Isi Sasaran</v>
      </c>
      <c r="M156" s="849"/>
      <c r="N156" s="852"/>
      <c r="O156" s="517"/>
      <c r="P156" s="517"/>
      <c r="Q156" s="517"/>
      <c r="R156" s="517"/>
    </row>
    <row r="157" spans="2:18" s="527" customFormat="1" ht="15.75">
      <c r="B157" s="838"/>
      <c r="C157" s="841"/>
      <c r="D157" s="859"/>
      <c r="E157" s="856"/>
      <c r="F157" s="569">
        <v>5</v>
      </c>
      <c r="G157" s="570"/>
      <c r="H157" s="599" t="str">
        <f t="shared" si="2"/>
        <v>Belum Diisi</v>
      </c>
      <c r="I157" s="595" t="s">
        <v>26</v>
      </c>
      <c r="J157" s="596" t="str">
        <f>IF($D$153="Y/T","Isi Sasaran",IF($E$153=0,0,IF(I157="Y",1,IF(I157="T",0,"Isi Dulu"))))</f>
        <v>Isi Sasaran</v>
      </c>
      <c r="K157" s="595" t="s">
        <v>26</v>
      </c>
      <c r="L157" s="596" t="str">
        <f>IF($D$153="Y/T","Isi Sasaran",IF($E$153=0,0,IF(K157="Y",1,IF(K157="T",0,"Isi Dulu"))))</f>
        <v>Isi Sasaran</v>
      </c>
      <c r="M157" s="850"/>
      <c r="N157" s="853"/>
      <c r="O157" s="517"/>
      <c r="P157" s="517"/>
      <c r="Q157" s="517"/>
      <c r="R157" s="517"/>
    </row>
    <row r="158" spans="2:18" s="527" customFormat="1" ht="15.75">
      <c r="B158" s="836">
        <v>11</v>
      </c>
      <c r="C158" s="839"/>
      <c r="D158" s="857" t="s">
        <v>26</v>
      </c>
      <c r="E158" s="854" t="str">
        <f>IF(D158="Y",1,IF(D158="T",0,IF(D158="Y/T","Belum diisi","Error")))</f>
        <v>Belum diisi</v>
      </c>
      <c r="F158" s="528">
        <v>1</v>
      </c>
      <c r="G158" s="529"/>
      <c r="H158" s="600" t="str">
        <f t="shared" si="2"/>
        <v>Belum Diisi</v>
      </c>
      <c r="I158" s="590" t="s">
        <v>26</v>
      </c>
      <c r="J158" s="591" t="str">
        <f>IF($D$158="Y/T","Isi Sasaran",IF($E$158=0,0,IF(I158="Y",1,IF(I158="T",0,"Isi Dulu"))))</f>
        <v>Isi Sasaran</v>
      </c>
      <c r="K158" s="590" t="s">
        <v>26</v>
      </c>
      <c r="L158" s="591" t="str">
        <f>IF($D$158="Y/T","Isi Sasaran",IF($E$158=0,0,IF(K158="Y",1,IF(K158="T",0,"Isi Dulu"))))</f>
        <v>Isi Sasaran</v>
      </c>
      <c r="M158" s="848" t="s">
        <v>26</v>
      </c>
      <c r="N158" s="851" t="str">
        <f>IF(M158="Y",1,IF(M158="T",0,IF(M158="Y/T","Belum diisi","Error")))</f>
        <v>Belum diisi</v>
      </c>
      <c r="O158" s="517"/>
      <c r="P158" s="517"/>
      <c r="Q158" s="517"/>
      <c r="R158" s="517"/>
    </row>
    <row r="159" spans="2:18" s="527" customFormat="1" ht="15.75">
      <c r="B159" s="837"/>
      <c r="C159" s="840"/>
      <c r="D159" s="858"/>
      <c r="E159" s="855"/>
      <c r="F159" s="549">
        <v>2</v>
      </c>
      <c r="G159" s="550"/>
      <c r="H159" s="598" t="str">
        <f t="shared" si="2"/>
        <v>Belum Diisi</v>
      </c>
      <c r="I159" s="592" t="s">
        <v>26</v>
      </c>
      <c r="J159" s="593" t="str">
        <f>IF($D$158="Y/T","Isi Sasaran",IF($E$158=0,0,IF(I159="Y",1,IF(I159="T",0,"Isi Dulu"))))</f>
        <v>Isi Sasaran</v>
      </c>
      <c r="K159" s="592" t="s">
        <v>26</v>
      </c>
      <c r="L159" s="593" t="str">
        <f>IF($D$158="Y/T","Isi Sasaran",IF($E$158=0,0,IF(K159="Y",1,IF(K159="T",0,"Isi Dulu"))))</f>
        <v>Isi Sasaran</v>
      </c>
      <c r="M159" s="849"/>
      <c r="N159" s="852"/>
      <c r="O159" s="517"/>
      <c r="P159" s="517"/>
      <c r="Q159" s="517"/>
      <c r="R159" s="517"/>
    </row>
    <row r="160" spans="2:18" s="527" customFormat="1" ht="15.75">
      <c r="B160" s="837"/>
      <c r="C160" s="840"/>
      <c r="D160" s="858"/>
      <c r="E160" s="855"/>
      <c r="F160" s="549">
        <v>3</v>
      </c>
      <c r="G160" s="550"/>
      <c r="H160" s="598" t="str">
        <f t="shared" si="2"/>
        <v>Belum Diisi</v>
      </c>
      <c r="I160" s="592" t="s">
        <v>26</v>
      </c>
      <c r="J160" s="593" t="str">
        <f>IF($D$158="Y/T","Isi Sasaran",IF($E$158=0,0,IF(I160="Y",1,IF(I160="T",0,"Isi Dulu"))))</f>
        <v>Isi Sasaran</v>
      </c>
      <c r="K160" s="592" t="s">
        <v>26</v>
      </c>
      <c r="L160" s="593" t="str">
        <f>IF($D$158="Y/T","Isi Sasaran",IF($E$158=0,0,IF(K160="Y",1,IF(K160="T",0,"Isi Dulu"))))</f>
        <v>Isi Sasaran</v>
      </c>
      <c r="M160" s="849"/>
      <c r="N160" s="852"/>
      <c r="O160" s="517"/>
      <c r="P160" s="517"/>
      <c r="Q160" s="517"/>
      <c r="R160" s="517"/>
    </row>
    <row r="161" spans="2:18" s="527" customFormat="1" ht="15.75">
      <c r="B161" s="837"/>
      <c r="C161" s="840"/>
      <c r="D161" s="858"/>
      <c r="E161" s="855"/>
      <c r="F161" s="549">
        <v>4</v>
      </c>
      <c r="G161" s="550"/>
      <c r="H161" s="598" t="str">
        <f t="shared" si="2"/>
        <v>Belum Diisi</v>
      </c>
      <c r="I161" s="592" t="s">
        <v>26</v>
      </c>
      <c r="J161" s="593" t="str">
        <f>IF($D$158="Y/T","Isi Sasaran",IF($E$158=0,0,IF(I161="Y",1,IF(I161="T",0,"Isi Dulu"))))</f>
        <v>Isi Sasaran</v>
      </c>
      <c r="K161" s="592" t="s">
        <v>26</v>
      </c>
      <c r="L161" s="593" t="str">
        <f>IF($D$158="Y/T","Isi Sasaran",IF($E$158=0,0,IF(K161="Y",1,IF(K161="T",0,"Isi Dulu"))))</f>
        <v>Isi Sasaran</v>
      </c>
      <c r="M161" s="849"/>
      <c r="N161" s="852"/>
      <c r="O161" s="517"/>
      <c r="P161" s="517"/>
      <c r="Q161" s="517"/>
      <c r="R161" s="517"/>
    </row>
    <row r="162" spans="2:18" s="527" customFormat="1" ht="15.75">
      <c r="B162" s="838"/>
      <c r="C162" s="841"/>
      <c r="D162" s="859"/>
      <c r="E162" s="856"/>
      <c r="F162" s="569">
        <v>5</v>
      </c>
      <c r="G162" s="570"/>
      <c r="H162" s="599" t="str">
        <f t="shared" si="2"/>
        <v>Belum Diisi</v>
      </c>
      <c r="I162" s="595" t="s">
        <v>26</v>
      </c>
      <c r="J162" s="596" t="str">
        <f>IF($D$158="Y/T","Isi Sasaran",IF($E$158=0,0,IF(I162="Y",1,IF(I162="T",0,"Isi Dulu"))))</f>
        <v>Isi Sasaran</v>
      </c>
      <c r="K162" s="595" t="s">
        <v>26</v>
      </c>
      <c r="L162" s="596" t="str">
        <f>IF($D$158="Y/T","Isi Sasaran",IF($E$158=0,0,IF(K162="Y",1,IF(K162="T",0,"Isi Dulu"))))</f>
        <v>Isi Sasaran</v>
      </c>
      <c r="M162" s="850"/>
      <c r="N162" s="853"/>
      <c r="O162" s="517"/>
      <c r="P162" s="517"/>
      <c r="Q162" s="517"/>
      <c r="R162" s="517"/>
    </row>
    <row r="163" spans="2:18" s="527" customFormat="1" ht="15.75">
      <c r="B163" s="836">
        <v>12</v>
      </c>
      <c r="C163" s="839"/>
      <c r="D163" s="857" t="s">
        <v>26</v>
      </c>
      <c r="E163" s="854" t="str">
        <f>IF(D163="Y",1,IF(D163="T",0,IF(D163="Y/T","Belum diisi","Error")))</f>
        <v>Belum diisi</v>
      </c>
      <c r="F163" s="528">
        <v>1</v>
      </c>
      <c r="G163" s="529"/>
      <c r="H163" s="600" t="str">
        <f t="shared" si="2"/>
        <v>Belum Diisi</v>
      </c>
      <c r="I163" s="590" t="s">
        <v>26</v>
      </c>
      <c r="J163" s="591" t="str">
        <f>IF($D$163="Y/T","Isi Sasaran",IF($E$163=0,0,IF(I163="Y",1,IF(I163="T",0,"Isi Dulu"))))</f>
        <v>Isi Sasaran</v>
      </c>
      <c r="K163" s="590" t="s">
        <v>26</v>
      </c>
      <c r="L163" s="591" t="str">
        <f>IF($D$163="Y/T","Isi Sasaran",IF($E$163=0,0,IF(K163="Y",1,IF(K163="T",0,"Isi Dulu"))))</f>
        <v>Isi Sasaran</v>
      </c>
      <c r="M163" s="848" t="s">
        <v>26</v>
      </c>
      <c r="N163" s="851" t="str">
        <f>IF(M163="Y",1,IF(M163="T",0,IF(M163="Y/T","Belum diisi","Error")))</f>
        <v>Belum diisi</v>
      </c>
      <c r="O163" s="517"/>
      <c r="P163" s="517"/>
      <c r="Q163" s="517"/>
      <c r="R163" s="517"/>
    </row>
    <row r="164" spans="2:18" s="527" customFormat="1" ht="15.75">
      <c r="B164" s="837"/>
      <c r="C164" s="840"/>
      <c r="D164" s="858"/>
      <c r="E164" s="855"/>
      <c r="F164" s="549">
        <v>2</v>
      </c>
      <c r="G164" s="550"/>
      <c r="H164" s="598" t="str">
        <f t="shared" si="2"/>
        <v>Belum Diisi</v>
      </c>
      <c r="I164" s="592" t="s">
        <v>26</v>
      </c>
      <c r="J164" s="593" t="str">
        <f>IF($D$163="Y/T","Isi Sasaran",IF($E$163=0,0,IF(I164="Y",1,IF(I164="T",0,"Isi Dulu"))))</f>
        <v>Isi Sasaran</v>
      </c>
      <c r="K164" s="592" t="s">
        <v>26</v>
      </c>
      <c r="L164" s="593" t="str">
        <f>IF($D$163="Y/T","Isi Sasaran",IF($E$163=0,0,IF(K164="Y",1,IF(K164="T",0,"Isi Dulu"))))</f>
        <v>Isi Sasaran</v>
      </c>
      <c r="M164" s="849"/>
      <c r="N164" s="852"/>
      <c r="O164" s="517"/>
      <c r="P164" s="517"/>
      <c r="Q164" s="517"/>
      <c r="R164" s="517"/>
    </row>
    <row r="165" spans="2:18" s="527" customFormat="1" ht="15.75">
      <c r="B165" s="837"/>
      <c r="C165" s="840"/>
      <c r="D165" s="858"/>
      <c r="E165" s="855"/>
      <c r="F165" s="549">
        <v>3</v>
      </c>
      <c r="G165" s="550"/>
      <c r="H165" s="598" t="str">
        <f t="shared" si="2"/>
        <v>Belum Diisi</v>
      </c>
      <c r="I165" s="592" t="s">
        <v>26</v>
      </c>
      <c r="J165" s="593" t="str">
        <f>IF($D$163="Y/T","Isi Sasaran",IF($E$163=0,0,IF(I165="Y",1,IF(I165="T",0,"Isi Dulu"))))</f>
        <v>Isi Sasaran</v>
      </c>
      <c r="K165" s="592" t="s">
        <v>26</v>
      </c>
      <c r="L165" s="593" t="str">
        <f>IF($D$163="Y/T","Isi Sasaran",IF($E$163=0,0,IF(K165="Y",1,IF(K165="T",0,"Isi Dulu"))))</f>
        <v>Isi Sasaran</v>
      </c>
      <c r="M165" s="849"/>
      <c r="N165" s="852"/>
      <c r="O165" s="517"/>
      <c r="P165" s="517"/>
      <c r="Q165" s="517"/>
      <c r="R165" s="517"/>
    </row>
    <row r="166" spans="2:18" s="527" customFormat="1" ht="15.75">
      <c r="B166" s="837"/>
      <c r="C166" s="840"/>
      <c r="D166" s="858"/>
      <c r="E166" s="855"/>
      <c r="F166" s="549">
        <v>4</v>
      </c>
      <c r="G166" s="550"/>
      <c r="H166" s="598" t="str">
        <f t="shared" si="2"/>
        <v>Belum Diisi</v>
      </c>
      <c r="I166" s="592" t="s">
        <v>26</v>
      </c>
      <c r="J166" s="593" t="str">
        <f>IF($D$163="Y/T","Isi Sasaran",IF($E$163=0,0,IF(I166="Y",1,IF(I166="T",0,"Isi Dulu"))))</f>
        <v>Isi Sasaran</v>
      </c>
      <c r="K166" s="592" t="s">
        <v>26</v>
      </c>
      <c r="L166" s="593" t="str">
        <f>IF($D$163="Y/T","Isi Sasaran",IF($E$163=0,0,IF(K166="Y",1,IF(K166="T",0,"Isi Dulu"))))</f>
        <v>Isi Sasaran</v>
      </c>
      <c r="M166" s="849"/>
      <c r="N166" s="852"/>
      <c r="O166" s="517"/>
      <c r="P166" s="517"/>
      <c r="Q166" s="517"/>
      <c r="R166" s="517"/>
    </row>
    <row r="167" spans="2:18" s="527" customFormat="1" ht="15.75">
      <c r="B167" s="838"/>
      <c r="C167" s="841"/>
      <c r="D167" s="859"/>
      <c r="E167" s="856"/>
      <c r="F167" s="569">
        <v>5</v>
      </c>
      <c r="G167" s="570"/>
      <c r="H167" s="599" t="str">
        <f t="shared" si="2"/>
        <v>Belum Diisi</v>
      </c>
      <c r="I167" s="595" t="s">
        <v>26</v>
      </c>
      <c r="J167" s="596" t="str">
        <f>IF($D$163="Y/T","Isi Sasaran",IF($E$163=0,0,IF(I167="Y",1,IF(I167="T",0,"Isi Dulu"))))</f>
        <v>Isi Sasaran</v>
      </c>
      <c r="K167" s="595" t="s">
        <v>26</v>
      </c>
      <c r="L167" s="596" t="str">
        <f>IF($D$163="Y/T","Isi Sasaran",IF($E$163=0,0,IF(K167="Y",1,IF(K167="T",0,"Isi Dulu"))))</f>
        <v>Isi Sasaran</v>
      </c>
      <c r="M167" s="850"/>
      <c r="N167" s="853"/>
      <c r="O167" s="517"/>
      <c r="P167" s="517"/>
      <c r="Q167" s="517"/>
      <c r="R167" s="517"/>
    </row>
    <row r="168" spans="2:18" s="527" customFormat="1" ht="15.75">
      <c r="B168" s="836">
        <v>13</v>
      </c>
      <c r="C168" s="839"/>
      <c r="D168" s="857" t="s">
        <v>26</v>
      </c>
      <c r="E168" s="854" t="str">
        <f>IF(D168="Y",1,IF(D168="T",0,IF(D168="Y/T","Belum diisi","Error")))</f>
        <v>Belum diisi</v>
      </c>
      <c r="F168" s="528">
        <v>1</v>
      </c>
      <c r="G168" s="529"/>
      <c r="H168" s="600" t="str">
        <f t="shared" si="2"/>
        <v>Belum Diisi</v>
      </c>
      <c r="I168" s="590" t="s">
        <v>26</v>
      </c>
      <c r="J168" s="591" t="str">
        <f>IF($D$168="Y/T","Isi Sasaran",IF($E$168=0,0,IF(I168="Y",1,IF(I168="T",0,"Isi Dulu"))))</f>
        <v>Isi Sasaran</v>
      </c>
      <c r="K168" s="590" t="s">
        <v>26</v>
      </c>
      <c r="L168" s="591" t="str">
        <f>IF($D$168="Y/T","Isi Sasaran",IF($E$168=0,0,IF(K168="Y",1,IF(K168="T",0,"Isi Dulu"))))</f>
        <v>Isi Sasaran</v>
      </c>
      <c r="M168" s="848" t="s">
        <v>26</v>
      </c>
      <c r="N168" s="851" t="str">
        <f>IF(M168="Y",1,IF(M168="T",0,IF(M168="Y/T","Belum diisi","Error")))</f>
        <v>Belum diisi</v>
      </c>
      <c r="O168" s="517"/>
      <c r="P168" s="517"/>
      <c r="Q168" s="517"/>
      <c r="R168" s="517"/>
    </row>
    <row r="169" spans="2:18" s="527" customFormat="1" ht="15.75">
      <c r="B169" s="837"/>
      <c r="C169" s="840"/>
      <c r="D169" s="858"/>
      <c r="E169" s="855"/>
      <c r="F169" s="549">
        <v>2</v>
      </c>
      <c r="G169" s="550"/>
      <c r="H169" s="598" t="str">
        <f t="shared" si="2"/>
        <v>Belum Diisi</v>
      </c>
      <c r="I169" s="592" t="s">
        <v>26</v>
      </c>
      <c r="J169" s="593" t="str">
        <f>IF($D$168="Y/T","Isi Sasaran",IF($E$168=0,0,IF(I169="Y",1,IF(I169="T",0,"Isi Dulu"))))</f>
        <v>Isi Sasaran</v>
      </c>
      <c r="K169" s="592" t="s">
        <v>26</v>
      </c>
      <c r="L169" s="593" t="str">
        <f>IF($D$168="Y/T","Isi Sasaran",IF($E$168=0,0,IF(K169="Y",1,IF(K169="T",0,"Isi Dulu"))))</f>
        <v>Isi Sasaran</v>
      </c>
      <c r="M169" s="849"/>
      <c r="N169" s="852"/>
      <c r="O169" s="517"/>
      <c r="P169" s="517"/>
      <c r="Q169" s="517"/>
      <c r="R169" s="517"/>
    </row>
    <row r="170" spans="2:18" s="527" customFormat="1" ht="15.75">
      <c r="B170" s="837"/>
      <c r="C170" s="840"/>
      <c r="D170" s="858"/>
      <c r="E170" s="855"/>
      <c r="F170" s="549">
        <v>3</v>
      </c>
      <c r="G170" s="550"/>
      <c r="H170" s="598" t="str">
        <f t="shared" si="2"/>
        <v>Belum Diisi</v>
      </c>
      <c r="I170" s="592" t="s">
        <v>26</v>
      </c>
      <c r="J170" s="593" t="str">
        <f>IF($D$168="Y/T","Isi Sasaran",IF($E$168=0,0,IF(I170="Y",1,IF(I170="T",0,"Isi Dulu"))))</f>
        <v>Isi Sasaran</v>
      </c>
      <c r="K170" s="592" t="s">
        <v>26</v>
      </c>
      <c r="L170" s="593" t="str">
        <f>IF($D$168="Y/T","Isi Sasaran",IF($E$168=0,0,IF(K170="Y",1,IF(K170="T",0,"Isi Dulu"))))</f>
        <v>Isi Sasaran</v>
      </c>
      <c r="M170" s="849"/>
      <c r="N170" s="852"/>
      <c r="O170" s="517"/>
      <c r="P170" s="517"/>
      <c r="Q170" s="517"/>
      <c r="R170" s="517"/>
    </row>
    <row r="171" spans="2:18" s="527" customFormat="1" ht="15.75">
      <c r="B171" s="837"/>
      <c r="C171" s="840"/>
      <c r="D171" s="858"/>
      <c r="E171" s="855"/>
      <c r="F171" s="549">
        <v>4</v>
      </c>
      <c r="G171" s="550"/>
      <c r="H171" s="598" t="str">
        <f t="shared" si="2"/>
        <v>Belum Diisi</v>
      </c>
      <c r="I171" s="592" t="s">
        <v>26</v>
      </c>
      <c r="J171" s="593" t="str">
        <f>IF($D$168="Y/T","Isi Sasaran",IF($E$168=0,0,IF(I171="Y",1,IF(I171="T",0,"Isi Dulu"))))</f>
        <v>Isi Sasaran</v>
      </c>
      <c r="K171" s="592" t="s">
        <v>26</v>
      </c>
      <c r="L171" s="593" t="str">
        <f>IF($D$168="Y/T","Isi Sasaran",IF($E$168=0,0,IF(K171="Y",1,IF(K171="T",0,"Isi Dulu"))))</f>
        <v>Isi Sasaran</v>
      </c>
      <c r="M171" s="849"/>
      <c r="N171" s="852"/>
      <c r="O171" s="517"/>
      <c r="P171" s="517"/>
      <c r="Q171" s="517"/>
      <c r="R171" s="517"/>
    </row>
    <row r="172" spans="2:18" s="527" customFormat="1" ht="15.75">
      <c r="B172" s="838"/>
      <c r="C172" s="841"/>
      <c r="D172" s="859"/>
      <c r="E172" s="856"/>
      <c r="F172" s="569">
        <v>5</v>
      </c>
      <c r="G172" s="570"/>
      <c r="H172" s="599" t="str">
        <f t="shared" ref="H172:H207" si="3">IF(OR(J172="Isi Dulu",L172="Isi Dulu",J172="Isi Sasaran",L172="Isi Sasaran"),"Belum Diisi",IF(SUM(J172,L172)=2,1,IF(SUM(J172,L172)=1,0,IF(SUM(J172,L172)=0,0,"Error"))))</f>
        <v>Belum Diisi</v>
      </c>
      <c r="I172" s="595" t="s">
        <v>26</v>
      </c>
      <c r="J172" s="596" t="str">
        <f>IF($D$168="Y/T","Isi Sasaran",IF($E$168=0,0,IF(I172="Y",1,IF(I172="T",0,"Isi Dulu"))))</f>
        <v>Isi Sasaran</v>
      </c>
      <c r="K172" s="595" t="s">
        <v>26</v>
      </c>
      <c r="L172" s="596" t="str">
        <f>IF($D$168="Y/T","Isi Sasaran",IF($E$168=0,0,IF(K172="Y",1,IF(K172="T",0,"Isi Dulu"))))</f>
        <v>Isi Sasaran</v>
      </c>
      <c r="M172" s="850"/>
      <c r="N172" s="853"/>
      <c r="O172" s="517"/>
      <c r="P172" s="517"/>
      <c r="Q172" s="517"/>
      <c r="R172" s="517"/>
    </row>
    <row r="173" spans="2:18" s="527" customFormat="1" ht="15.75">
      <c r="B173" s="836">
        <v>14</v>
      </c>
      <c r="C173" s="839"/>
      <c r="D173" s="857" t="s">
        <v>26</v>
      </c>
      <c r="E173" s="854" t="str">
        <f>IF(D173="Y",1,IF(D173="T",0,IF(D173="Y/T","Belum diisi","Error")))</f>
        <v>Belum diisi</v>
      </c>
      <c r="F173" s="528">
        <v>1</v>
      </c>
      <c r="G173" s="529"/>
      <c r="H173" s="600" t="str">
        <f t="shared" si="3"/>
        <v>Belum Diisi</v>
      </c>
      <c r="I173" s="590" t="s">
        <v>26</v>
      </c>
      <c r="J173" s="591" t="str">
        <f>IF($D$173="Y/T","Isi Sasaran",IF($E$173=0,0,IF(I173="Y",1,IF(I173="T",0,"Isi Dulu"))))</f>
        <v>Isi Sasaran</v>
      </c>
      <c r="K173" s="590" t="s">
        <v>26</v>
      </c>
      <c r="L173" s="591" t="str">
        <f>IF($D$173="Y/T","Isi Sasaran",IF($E$173=0,0,IF(K173="Y",1,IF(K173="T",0,"Isi Dulu"))))</f>
        <v>Isi Sasaran</v>
      </c>
      <c r="M173" s="848" t="s">
        <v>26</v>
      </c>
      <c r="N173" s="851" t="str">
        <f>IF(M173="Y",1,IF(M173="T",0,IF(M173="Y/T","Belum diisi","Error")))</f>
        <v>Belum diisi</v>
      </c>
      <c r="O173" s="517"/>
      <c r="P173" s="517"/>
      <c r="Q173" s="517"/>
      <c r="R173" s="517"/>
    </row>
    <row r="174" spans="2:18" s="527" customFormat="1" ht="15.75">
      <c r="B174" s="837"/>
      <c r="C174" s="840"/>
      <c r="D174" s="858"/>
      <c r="E174" s="855"/>
      <c r="F174" s="549">
        <v>2</v>
      </c>
      <c r="G174" s="550"/>
      <c r="H174" s="598" t="str">
        <f t="shared" si="3"/>
        <v>Belum Diisi</v>
      </c>
      <c r="I174" s="592" t="s">
        <v>26</v>
      </c>
      <c r="J174" s="593" t="str">
        <f>IF($D$173="Y/T","Isi Sasaran",IF($E$173=0,0,IF(I174="Y",1,IF(I174="T",0,"Isi Dulu"))))</f>
        <v>Isi Sasaran</v>
      </c>
      <c r="K174" s="592" t="s">
        <v>26</v>
      </c>
      <c r="L174" s="593" t="str">
        <f>IF($D$173="Y/T","Isi Sasaran",IF($E$173=0,0,IF(K174="Y",1,IF(K174="T",0,"Isi Dulu"))))</f>
        <v>Isi Sasaran</v>
      </c>
      <c r="M174" s="849"/>
      <c r="N174" s="852"/>
      <c r="O174" s="517"/>
      <c r="P174" s="517"/>
      <c r="Q174" s="517"/>
      <c r="R174" s="517"/>
    </row>
    <row r="175" spans="2:18" s="527" customFormat="1" ht="15.75">
      <c r="B175" s="837"/>
      <c r="C175" s="840"/>
      <c r="D175" s="858"/>
      <c r="E175" s="855"/>
      <c r="F175" s="549">
        <v>3</v>
      </c>
      <c r="G175" s="550"/>
      <c r="H175" s="598" t="str">
        <f t="shared" si="3"/>
        <v>Belum Diisi</v>
      </c>
      <c r="I175" s="592" t="s">
        <v>26</v>
      </c>
      <c r="J175" s="593" t="str">
        <f>IF($D$173="Y/T","Isi Sasaran",IF($E$173=0,0,IF(I175="Y",1,IF(I175="T",0,"Isi Dulu"))))</f>
        <v>Isi Sasaran</v>
      </c>
      <c r="K175" s="592" t="s">
        <v>26</v>
      </c>
      <c r="L175" s="593" t="str">
        <f>IF($D$173="Y/T","Isi Sasaran",IF($E$173=0,0,IF(K175="Y",1,IF(K175="T",0,"Isi Dulu"))))</f>
        <v>Isi Sasaran</v>
      </c>
      <c r="M175" s="849"/>
      <c r="N175" s="852"/>
      <c r="O175" s="517"/>
      <c r="P175" s="517"/>
      <c r="Q175" s="517"/>
      <c r="R175" s="517"/>
    </row>
    <row r="176" spans="2:18" s="527" customFormat="1" ht="15.75">
      <c r="B176" s="837"/>
      <c r="C176" s="840"/>
      <c r="D176" s="858"/>
      <c r="E176" s="855"/>
      <c r="F176" s="549">
        <v>4</v>
      </c>
      <c r="G176" s="550"/>
      <c r="H176" s="598" t="str">
        <f t="shared" si="3"/>
        <v>Belum Diisi</v>
      </c>
      <c r="I176" s="592" t="s">
        <v>26</v>
      </c>
      <c r="J176" s="593" t="str">
        <f>IF($D$173="Y/T","Isi Sasaran",IF($E$173=0,0,IF(I176="Y",1,IF(I176="T",0,"Isi Dulu"))))</f>
        <v>Isi Sasaran</v>
      </c>
      <c r="K176" s="592" t="s">
        <v>26</v>
      </c>
      <c r="L176" s="593" t="str">
        <f>IF($D$173="Y/T","Isi Sasaran",IF($E$173=0,0,IF(K176="Y",1,IF(K176="T",0,"Isi Dulu"))))</f>
        <v>Isi Sasaran</v>
      </c>
      <c r="M176" s="849"/>
      <c r="N176" s="852"/>
      <c r="O176" s="517"/>
      <c r="P176" s="517"/>
      <c r="Q176" s="517"/>
      <c r="R176" s="517"/>
    </row>
    <row r="177" spans="2:18" s="527" customFormat="1" ht="15.75">
      <c r="B177" s="838"/>
      <c r="C177" s="841"/>
      <c r="D177" s="859"/>
      <c r="E177" s="856"/>
      <c r="F177" s="569">
        <v>5</v>
      </c>
      <c r="G177" s="570"/>
      <c r="H177" s="599" t="str">
        <f t="shared" si="3"/>
        <v>Belum Diisi</v>
      </c>
      <c r="I177" s="595" t="s">
        <v>26</v>
      </c>
      <c r="J177" s="596" t="str">
        <f>IF($D$173="Y/T","Isi Sasaran",IF($E$173=0,0,IF(I177="Y",1,IF(I177="T",0,"Isi Dulu"))))</f>
        <v>Isi Sasaran</v>
      </c>
      <c r="K177" s="595" t="s">
        <v>26</v>
      </c>
      <c r="L177" s="596" t="str">
        <f>IF($D$173="Y/T","Isi Sasaran",IF($E$173=0,0,IF(K177="Y",1,IF(K177="T",0,"Isi Dulu"))))</f>
        <v>Isi Sasaran</v>
      </c>
      <c r="M177" s="850"/>
      <c r="N177" s="853"/>
      <c r="O177" s="517"/>
      <c r="P177" s="517"/>
      <c r="Q177" s="517"/>
      <c r="R177" s="517"/>
    </row>
    <row r="178" spans="2:18" s="527" customFormat="1" ht="15.75">
      <c r="B178" s="836">
        <v>15</v>
      </c>
      <c r="C178" s="839"/>
      <c r="D178" s="857" t="s">
        <v>26</v>
      </c>
      <c r="E178" s="854" t="str">
        <f>IF(D178="Y",1,IF(D178="T",0,IF(D178="Y/T","Belum diisi","Error")))</f>
        <v>Belum diisi</v>
      </c>
      <c r="F178" s="528">
        <v>1</v>
      </c>
      <c r="G178" s="529"/>
      <c r="H178" s="600" t="str">
        <f t="shared" si="3"/>
        <v>Belum Diisi</v>
      </c>
      <c r="I178" s="590" t="s">
        <v>26</v>
      </c>
      <c r="J178" s="591" t="str">
        <f>IF($D$178="Y/T","Isi Sasaran",IF($E$178=0,0,IF(I178="Y",1,IF(I178="T",0,"Isi Dulu"))))</f>
        <v>Isi Sasaran</v>
      </c>
      <c r="K178" s="590" t="s">
        <v>26</v>
      </c>
      <c r="L178" s="591" t="str">
        <f>IF($D$178="Y/T","Isi Sasaran",IF($E$178=0,0,IF(K178="Y",1,IF(K178="T",0,"Isi Dulu"))))</f>
        <v>Isi Sasaran</v>
      </c>
      <c r="M178" s="848" t="s">
        <v>26</v>
      </c>
      <c r="N178" s="851" t="str">
        <f>IF(M178="Y",1,IF(M178="T",0,IF(M178="Y/T","Belum diisi","Error")))</f>
        <v>Belum diisi</v>
      </c>
      <c r="O178" s="517"/>
      <c r="P178" s="517"/>
      <c r="Q178" s="517"/>
      <c r="R178" s="517"/>
    </row>
    <row r="179" spans="2:18" s="527" customFormat="1" ht="15.75">
      <c r="B179" s="837"/>
      <c r="C179" s="840"/>
      <c r="D179" s="858"/>
      <c r="E179" s="855"/>
      <c r="F179" s="549">
        <v>2</v>
      </c>
      <c r="G179" s="550"/>
      <c r="H179" s="598" t="str">
        <f t="shared" si="3"/>
        <v>Belum Diisi</v>
      </c>
      <c r="I179" s="592" t="s">
        <v>26</v>
      </c>
      <c r="J179" s="593" t="str">
        <f>IF($D$178="Y/T","Isi Sasaran",IF($E$178=0,0,IF(I179="Y",1,IF(I179="T",0,"Isi Dulu"))))</f>
        <v>Isi Sasaran</v>
      </c>
      <c r="K179" s="592" t="s">
        <v>26</v>
      </c>
      <c r="L179" s="593" t="str">
        <f>IF($D$178="Y/T","Isi Sasaran",IF($E$178=0,0,IF(K179="Y",1,IF(K179="T",0,"Isi Dulu"))))</f>
        <v>Isi Sasaran</v>
      </c>
      <c r="M179" s="849"/>
      <c r="N179" s="852"/>
      <c r="O179" s="517"/>
      <c r="P179" s="517"/>
      <c r="Q179" s="517"/>
      <c r="R179" s="517"/>
    </row>
    <row r="180" spans="2:18" s="527" customFormat="1" ht="15.75">
      <c r="B180" s="837"/>
      <c r="C180" s="840"/>
      <c r="D180" s="858"/>
      <c r="E180" s="855"/>
      <c r="F180" s="549">
        <v>3</v>
      </c>
      <c r="G180" s="550"/>
      <c r="H180" s="598" t="str">
        <f t="shared" si="3"/>
        <v>Belum Diisi</v>
      </c>
      <c r="I180" s="592" t="s">
        <v>26</v>
      </c>
      <c r="J180" s="593" t="str">
        <f>IF($D$178="Y/T","Isi Sasaran",IF($E$178=0,0,IF(I180="Y",1,IF(I180="T",0,"Isi Dulu"))))</f>
        <v>Isi Sasaran</v>
      </c>
      <c r="K180" s="592" t="s">
        <v>26</v>
      </c>
      <c r="L180" s="593" t="str">
        <f>IF($D$178="Y/T","Isi Sasaran",IF($E$178=0,0,IF(K180="Y",1,IF(K180="T",0,"Isi Dulu"))))</f>
        <v>Isi Sasaran</v>
      </c>
      <c r="M180" s="849"/>
      <c r="N180" s="852"/>
      <c r="O180" s="517"/>
      <c r="P180" s="517"/>
      <c r="Q180" s="517"/>
      <c r="R180" s="517"/>
    </row>
    <row r="181" spans="2:18" s="527" customFormat="1" ht="15.75">
      <c r="B181" s="837"/>
      <c r="C181" s="840"/>
      <c r="D181" s="858"/>
      <c r="E181" s="855"/>
      <c r="F181" s="549">
        <v>4</v>
      </c>
      <c r="G181" s="550"/>
      <c r="H181" s="598" t="str">
        <f t="shared" si="3"/>
        <v>Belum Diisi</v>
      </c>
      <c r="I181" s="592" t="s">
        <v>26</v>
      </c>
      <c r="J181" s="593" t="str">
        <f>IF($D$178="Y/T","Isi Sasaran",IF($E$178=0,0,IF(I181="Y",1,IF(I181="T",0,"Isi Dulu"))))</f>
        <v>Isi Sasaran</v>
      </c>
      <c r="K181" s="592" t="s">
        <v>26</v>
      </c>
      <c r="L181" s="593" t="str">
        <f>IF($D$178="Y/T","Isi Sasaran",IF($E$178=0,0,IF(K181="Y",1,IF(K181="T",0,"Isi Dulu"))))</f>
        <v>Isi Sasaran</v>
      </c>
      <c r="M181" s="849"/>
      <c r="N181" s="852"/>
      <c r="O181" s="517"/>
      <c r="P181" s="517"/>
      <c r="Q181" s="517"/>
      <c r="R181" s="517"/>
    </row>
    <row r="182" spans="2:18" s="527" customFormat="1" ht="15.75">
      <c r="B182" s="838"/>
      <c r="C182" s="841"/>
      <c r="D182" s="859"/>
      <c r="E182" s="856"/>
      <c r="F182" s="569">
        <v>5</v>
      </c>
      <c r="G182" s="570"/>
      <c r="H182" s="599" t="str">
        <f t="shared" si="3"/>
        <v>Belum Diisi</v>
      </c>
      <c r="I182" s="595" t="s">
        <v>26</v>
      </c>
      <c r="J182" s="596" t="str">
        <f>IF($D$178="Y/T","Isi Sasaran",IF($E$178=0,0,IF(I182="Y",1,IF(I182="T",0,"Isi Dulu"))))</f>
        <v>Isi Sasaran</v>
      </c>
      <c r="K182" s="595" t="s">
        <v>26</v>
      </c>
      <c r="L182" s="596" t="str">
        <f>IF($D$178="Y/T","Isi Sasaran",IF($E$178=0,0,IF(K182="Y",1,IF(K182="T",0,"Isi Dulu"))))</f>
        <v>Isi Sasaran</v>
      </c>
      <c r="M182" s="850"/>
      <c r="N182" s="853"/>
      <c r="O182" s="517"/>
      <c r="P182" s="517"/>
      <c r="Q182" s="517"/>
      <c r="R182" s="517"/>
    </row>
    <row r="183" spans="2:18" s="527" customFormat="1" ht="15.75">
      <c r="B183" s="836">
        <v>16</v>
      </c>
      <c r="C183" s="839"/>
      <c r="D183" s="857" t="s">
        <v>26</v>
      </c>
      <c r="E183" s="854" t="str">
        <f>IF(D183="Y",1,IF(D183="T",0,IF(D183="Y/T","Belum diisi","Error")))</f>
        <v>Belum diisi</v>
      </c>
      <c r="F183" s="528">
        <v>1</v>
      </c>
      <c r="G183" s="529"/>
      <c r="H183" s="600" t="str">
        <f t="shared" si="3"/>
        <v>Belum Diisi</v>
      </c>
      <c r="I183" s="590" t="s">
        <v>26</v>
      </c>
      <c r="J183" s="591" t="str">
        <f>IF($D$183="Y/T","Isi Sasaran",IF($E$183=0,0,IF(I183="Y",1,IF(I183="T",0,"Isi Dulu"))))</f>
        <v>Isi Sasaran</v>
      </c>
      <c r="K183" s="590" t="s">
        <v>26</v>
      </c>
      <c r="L183" s="591" t="str">
        <f>IF($D$183="Y/T","Isi Sasaran",IF($E$183=0,0,IF(K183="Y",1,IF(K183="T",0,"Isi Dulu"))))</f>
        <v>Isi Sasaran</v>
      </c>
      <c r="M183" s="848" t="s">
        <v>26</v>
      </c>
      <c r="N183" s="851" t="str">
        <f>IF(M183="Y",1,IF(M183="T",0,IF(M183="Y/T","Belum diisi","Error")))</f>
        <v>Belum diisi</v>
      </c>
      <c r="O183" s="517"/>
      <c r="P183" s="517"/>
      <c r="Q183" s="517"/>
      <c r="R183" s="517"/>
    </row>
    <row r="184" spans="2:18" s="527" customFormat="1" ht="15.75">
      <c r="B184" s="837"/>
      <c r="C184" s="840"/>
      <c r="D184" s="858"/>
      <c r="E184" s="855"/>
      <c r="F184" s="549">
        <v>2</v>
      </c>
      <c r="G184" s="550"/>
      <c r="H184" s="598" t="str">
        <f t="shared" si="3"/>
        <v>Belum Diisi</v>
      </c>
      <c r="I184" s="592" t="s">
        <v>26</v>
      </c>
      <c r="J184" s="593" t="str">
        <f>IF($D$183="Y/T","Isi Sasaran",IF($E$183=0,0,IF(I184="Y",1,IF(I184="T",0,"Isi Dulu"))))</f>
        <v>Isi Sasaran</v>
      </c>
      <c r="K184" s="592" t="s">
        <v>26</v>
      </c>
      <c r="L184" s="593" t="str">
        <f>IF($D$183="Y/T","Isi Sasaran",IF($E$183=0,0,IF(K184="Y",1,IF(K184="T",0,"Isi Dulu"))))</f>
        <v>Isi Sasaran</v>
      </c>
      <c r="M184" s="849"/>
      <c r="N184" s="852"/>
      <c r="O184" s="517"/>
      <c r="P184" s="517"/>
      <c r="Q184" s="517"/>
      <c r="R184" s="517"/>
    </row>
    <row r="185" spans="2:18" s="527" customFormat="1" ht="15.75">
      <c r="B185" s="837"/>
      <c r="C185" s="840"/>
      <c r="D185" s="858"/>
      <c r="E185" s="855"/>
      <c r="F185" s="549">
        <v>3</v>
      </c>
      <c r="G185" s="550"/>
      <c r="H185" s="598" t="str">
        <f t="shared" si="3"/>
        <v>Belum Diisi</v>
      </c>
      <c r="I185" s="592" t="s">
        <v>26</v>
      </c>
      <c r="J185" s="593" t="str">
        <f>IF($D$183="Y/T","Isi Sasaran",IF($E$183=0,0,IF(I185="Y",1,IF(I185="T",0,"Isi Dulu"))))</f>
        <v>Isi Sasaran</v>
      </c>
      <c r="K185" s="592" t="s">
        <v>26</v>
      </c>
      <c r="L185" s="593" t="str">
        <f>IF($D$183="Y/T","Isi Sasaran",IF($E$183=0,0,IF(K185="Y",1,IF(K185="T",0,"Isi Dulu"))))</f>
        <v>Isi Sasaran</v>
      </c>
      <c r="M185" s="849"/>
      <c r="N185" s="852"/>
      <c r="O185" s="517"/>
      <c r="P185" s="517"/>
      <c r="Q185" s="517"/>
      <c r="R185" s="517"/>
    </row>
    <row r="186" spans="2:18" s="527" customFormat="1" ht="15.75">
      <c r="B186" s="837"/>
      <c r="C186" s="840"/>
      <c r="D186" s="858"/>
      <c r="E186" s="855"/>
      <c r="F186" s="549">
        <v>4</v>
      </c>
      <c r="G186" s="550"/>
      <c r="H186" s="598" t="str">
        <f t="shared" si="3"/>
        <v>Belum Diisi</v>
      </c>
      <c r="I186" s="592" t="s">
        <v>26</v>
      </c>
      <c r="J186" s="593" t="str">
        <f>IF($D$183="Y/T","Isi Sasaran",IF($E$183=0,0,IF(I186="Y",1,IF(I186="T",0,"Isi Dulu"))))</f>
        <v>Isi Sasaran</v>
      </c>
      <c r="K186" s="592" t="s">
        <v>26</v>
      </c>
      <c r="L186" s="593" t="str">
        <f>IF($D$183="Y/T","Isi Sasaran",IF($E$183=0,0,IF(K186="Y",1,IF(K186="T",0,"Isi Dulu"))))</f>
        <v>Isi Sasaran</v>
      </c>
      <c r="M186" s="849"/>
      <c r="N186" s="852"/>
      <c r="O186" s="517"/>
      <c r="P186" s="517"/>
      <c r="Q186" s="517"/>
      <c r="R186" s="517"/>
    </row>
    <row r="187" spans="2:18" s="527" customFormat="1" ht="15.75">
      <c r="B187" s="838"/>
      <c r="C187" s="841"/>
      <c r="D187" s="859"/>
      <c r="E187" s="856"/>
      <c r="F187" s="569">
        <v>5</v>
      </c>
      <c r="G187" s="570"/>
      <c r="H187" s="599" t="str">
        <f t="shared" si="3"/>
        <v>Belum Diisi</v>
      </c>
      <c r="I187" s="595" t="s">
        <v>26</v>
      </c>
      <c r="J187" s="596" t="str">
        <f>IF($D$183="Y/T","Isi Sasaran",IF($E$183=0,0,IF(I187="Y",1,IF(I187="T",0,"Isi Dulu"))))</f>
        <v>Isi Sasaran</v>
      </c>
      <c r="K187" s="595" t="s">
        <v>26</v>
      </c>
      <c r="L187" s="596" t="str">
        <f>IF($D$183="Y/T","Isi Sasaran",IF($E$183=0,0,IF(K187="Y",1,IF(K187="T",0,"Isi Dulu"))))</f>
        <v>Isi Sasaran</v>
      </c>
      <c r="M187" s="850"/>
      <c r="N187" s="853"/>
      <c r="O187" s="517"/>
      <c r="P187" s="517"/>
      <c r="Q187" s="517"/>
      <c r="R187" s="517"/>
    </row>
    <row r="188" spans="2:18" s="527" customFormat="1" ht="15.75">
      <c r="B188" s="836">
        <v>17</v>
      </c>
      <c r="C188" s="839"/>
      <c r="D188" s="857" t="s">
        <v>26</v>
      </c>
      <c r="E188" s="854" t="str">
        <f>IF(D188="Y",1,IF(D188="T",0,IF(D188="Y/T","Belum diisi","Error")))</f>
        <v>Belum diisi</v>
      </c>
      <c r="F188" s="528">
        <v>1</v>
      </c>
      <c r="G188" s="529"/>
      <c r="H188" s="600" t="str">
        <f t="shared" si="3"/>
        <v>Belum Diisi</v>
      </c>
      <c r="I188" s="590" t="s">
        <v>26</v>
      </c>
      <c r="J188" s="591" t="str">
        <f>IF($D$188="Y/T","Isi Sasaran",IF($E$188=0,0,IF(I188="Y",1,IF(I188="T",0,"Isi Dulu"))))</f>
        <v>Isi Sasaran</v>
      </c>
      <c r="K188" s="590" t="s">
        <v>26</v>
      </c>
      <c r="L188" s="591" t="str">
        <f>IF($D$188="Y/T","Isi Sasaran",IF($E$188=0,0,IF(K188="Y",1,IF(K188="T",0,"Isi Dulu"))))</f>
        <v>Isi Sasaran</v>
      </c>
      <c r="M188" s="848" t="s">
        <v>26</v>
      </c>
      <c r="N188" s="851" t="str">
        <f>IF(M188="Y",1,IF(M188="T",0,IF(M188="Y/T","Belum diisi","Error")))</f>
        <v>Belum diisi</v>
      </c>
      <c r="O188" s="517"/>
      <c r="P188" s="517"/>
      <c r="Q188" s="517"/>
      <c r="R188" s="517"/>
    </row>
    <row r="189" spans="2:18" s="527" customFormat="1" ht="15.75">
      <c r="B189" s="837"/>
      <c r="C189" s="840"/>
      <c r="D189" s="858"/>
      <c r="E189" s="855"/>
      <c r="F189" s="549">
        <v>2</v>
      </c>
      <c r="G189" s="550"/>
      <c r="H189" s="598" t="str">
        <f t="shared" si="3"/>
        <v>Belum Diisi</v>
      </c>
      <c r="I189" s="592" t="s">
        <v>26</v>
      </c>
      <c r="J189" s="593" t="str">
        <f>IF($D$188="Y/T","Isi Sasaran",IF($E$188=0,0,IF(I189="Y",1,IF(I189="T",0,"Isi Dulu"))))</f>
        <v>Isi Sasaran</v>
      </c>
      <c r="K189" s="592" t="s">
        <v>26</v>
      </c>
      <c r="L189" s="593" t="str">
        <f>IF($D$188="Y/T","Isi Sasaran",IF($E$188=0,0,IF(K189="Y",1,IF(K189="T",0,"Isi Dulu"))))</f>
        <v>Isi Sasaran</v>
      </c>
      <c r="M189" s="849"/>
      <c r="N189" s="852"/>
      <c r="O189" s="517"/>
      <c r="P189" s="517"/>
      <c r="Q189" s="517"/>
      <c r="R189" s="517"/>
    </row>
    <row r="190" spans="2:18" s="527" customFormat="1" ht="15.75">
      <c r="B190" s="837"/>
      <c r="C190" s="840"/>
      <c r="D190" s="858"/>
      <c r="E190" s="855"/>
      <c r="F190" s="549">
        <v>3</v>
      </c>
      <c r="G190" s="550"/>
      <c r="H190" s="598" t="str">
        <f t="shared" si="3"/>
        <v>Belum Diisi</v>
      </c>
      <c r="I190" s="592" t="s">
        <v>26</v>
      </c>
      <c r="J190" s="593" t="str">
        <f>IF($D$188="Y/T","Isi Sasaran",IF($E$188=0,0,IF(I190="Y",1,IF(I190="T",0,"Isi Dulu"))))</f>
        <v>Isi Sasaran</v>
      </c>
      <c r="K190" s="592" t="s">
        <v>26</v>
      </c>
      <c r="L190" s="593" t="str">
        <f>IF($D$188="Y/T","Isi Sasaran",IF($E$188=0,0,IF(K190="Y",1,IF(K190="T",0,"Isi Dulu"))))</f>
        <v>Isi Sasaran</v>
      </c>
      <c r="M190" s="849"/>
      <c r="N190" s="852"/>
      <c r="O190" s="517"/>
      <c r="P190" s="517"/>
      <c r="Q190" s="517"/>
      <c r="R190" s="517"/>
    </row>
    <row r="191" spans="2:18" s="527" customFormat="1" ht="15.75">
      <c r="B191" s="837"/>
      <c r="C191" s="840"/>
      <c r="D191" s="858"/>
      <c r="E191" s="855"/>
      <c r="F191" s="549">
        <v>4</v>
      </c>
      <c r="G191" s="550"/>
      <c r="H191" s="598" t="str">
        <f t="shared" si="3"/>
        <v>Belum Diisi</v>
      </c>
      <c r="I191" s="592" t="s">
        <v>26</v>
      </c>
      <c r="J191" s="593" t="str">
        <f>IF($D$188="Y/T","Isi Sasaran",IF($E$188=0,0,IF(I191="Y",1,IF(I191="T",0,"Isi Dulu"))))</f>
        <v>Isi Sasaran</v>
      </c>
      <c r="K191" s="592" t="s">
        <v>26</v>
      </c>
      <c r="L191" s="593" t="str">
        <f>IF($D$188="Y/T","Isi Sasaran",IF($E$188=0,0,IF(K191="Y",1,IF(K191="T",0,"Isi Dulu"))))</f>
        <v>Isi Sasaran</v>
      </c>
      <c r="M191" s="849"/>
      <c r="N191" s="852"/>
      <c r="O191" s="517"/>
      <c r="P191" s="517"/>
      <c r="Q191" s="517"/>
      <c r="R191" s="517"/>
    </row>
    <row r="192" spans="2:18" s="527" customFormat="1" ht="15.75">
      <c r="B192" s="838"/>
      <c r="C192" s="841"/>
      <c r="D192" s="859"/>
      <c r="E192" s="856"/>
      <c r="F192" s="569">
        <v>5</v>
      </c>
      <c r="G192" s="570"/>
      <c r="H192" s="599" t="str">
        <f t="shared" si="3"/>
        <v>Belum Diisi</v>
      </c>
      <c r="I192" s="595" t="s">
        <v>26</v>
      </c>
      <c r="J192" s="596" t="str">
        <f>IF($D$188="Y/T","Isi Sasaran",IF($E$188=0,0,IF(I192="Y",1,IF(I192="T",0,"Isi Dulu"))))</f>
        <v>Isi Sasaran</v>
      </c>
      <c r="K192" s="595" t="s">
        <v>26</v>
      </c>
      <c r="L192" s="596" t="str">
        <f>IF($D$188="Y/T","Isi Sasaran",IF($E$188=0,0,IF(K192="Y",1,IF(K192="T",0,"Isi Dulu"))))</f>
        <v>Isi Sasaran</v>
      </c>
      <c r="M192" s="850"/>
      <c r="N192" s="853"/>
      <c r="O192" s="517"/>
      <c r="P192" s="517"/>
      <c r="Q192" s="517"/>
      <c r="R192" s="517"/>
    </row>
    <row r="193" spans="2:18" s="527" customFormat="1" ht="15.75">
      <c r="B193" s="836">
        <v>18</v>
      </c>
      <c r="C193" s="839"/>
      <c r="D193" s="857" t="s">
        <v>26</v>
      </c>
      <c r="E193" s="854" t="str">
        <f>IF(D193="Y",1,IF(D193="T",0,IF(D193="Y/T","Belum diisi","Error")))</f>
        <v>Belum diisi</v>
      </c>
      <c r="F193" s="528">
        <v>1</v>
      </c>
      <c r="G193" s="529"/>
      <c r="H193" s="600" t="str">
        <f t="shared" si="3"/>
        <v>Belum Diisi</v>
      </c>
      <c r="I193" s="590" t="s">
        <v>26</v>
      </c>
      <c r="J193" s="591" t="str">
        <f>IF($D$193="Y/T","Isi Sasaran",IF($E$193=0,0,IF(I193="Y",1,IF(I193="T",0,"Isi Dulu"))))</f>
        <v>Isi Sasaran</v>
      </c>
      <c r="K193" s="590" t="s">
        <v>26</v>
      </c>
      <c r="L193" s="591" t="str">
        <f>IF($D$193="Y/T","Isi Sasaran",IF($E$193=0,0,IF(K193="Y",1,IF(K193="T",0,"Isi Dulu"))))</f>
        <v>Isi Sasaran</v>
      </c>
      <c r="M193" s="848" t="s">
        <v>26</v>
      </c>
      <c r="N193" s="851" t="str">
        <f>IF(M193="Y",1,IF(M193="T",0,IF(M193="Y/T","Belum diisi","Error")))</f>
        <v>Belum diisi</v>
      </c>
      <c r="O193" s="517"/>
      <c r="P193" s="517"/>
      <c r="Q193" s="517"/>
      <c r="R193" s="517"/>
    </row>
    <row r="194" spans="2:18" s="527" customFormat="1" ht="15.75">
      <c r="B194" s="837"/>
      <c r="C194" s="840"/>
      <c r="D194" s="858"/>
      <c r="E194" s="855"/>
      <c r="F194" s="549">
        <v>2</v>
      </c>
      <c r="G194" s="550"/>
      <c r="H194" s="598" t="str">
        <f t="shared" si="3"/>
        <v>Belum Diisi</v>
      </c>
      <c r="I194" s="592" t="s">
        <v>26</v>
      </c>
      <c r="J194" s="593" t="str">
        <f>IF($D$193="Y/T","Isi Sasaran",IF($E$193=0,0,IF(I194="Y",1,IF(I194="T",0,"Isi Dulu"))))</f>
        <v>Isi Sasaran</v>
      </c>
      <c r="K194" s="592" t="s">
        <v>26</v>
      </c>
      <c r="L194" s="593" t="str">
        <f>IF($D$193="Y/T","Isi Sasaran",IF($E$193=0,0,IF(K194="Y",1,IF(K194="T",0,"Isi Dulu"))))</f>
        <v>Isi Sasaran</v>
      </c>
      <c r="M194" s="849"/>
      <c r="N194" s="852"/>
      <c r="O194" s="517"/>
      <c r="P194" s="517"/>
      <c r="Q194" s="517"/>
      <c r="R194" s="517"/>
    </row>
    <row r="195" spans="2:18" s="527" customFormat="1" ht="15.75">
      <c r="B195" s="837"/>
      <c r="C195" s="840"/>
      <c r="D195" s="858"/>
      <c r="E195" s="855"/>
      <c r="F195" s="549">
        <v>3</v>
      </c>
      <c r="G195" s="550"/>
      <c r="H195" s="598" t="str">
        <f t="shared" si="3"/>
        <v>Belum Diisi</v>
      </c>
      <c r="I195" s="592" t="s">
        <v>26</v>
      </c>
      <c r="J195" s="593" t="str">
        <f>IF($D$193="Y/T","Isi Sasaran",IF($E$193=0,0,IF(I195="Y",1,IF(I195="T",0,"Isi Dulu"))))</f>
        <v>Isi Sasaran</v>
      </c>
      <c r="K195" s="592" t="s">
        <v>26</v>
      </c>
      <c r="L195" s="593" t="str">
        <f>IF($D$193="Y/T","Isi Sasaran",IF($E$193=0,0,IF(K195="Y",1,IF(K195="T",0,"Isi Dulu"))))</f>
        <v>Isi Sasaran</v>
      </c>
      <c r="M195" s="849"/>
      <c r="N195" s="852"/>
      <c r="O195" s="517"/>
      <c r="P195" s="517"/>
      <c r="Q195" s="517"/>
      <c r="R195" s="517"/>
    </row>
    <row r="196" spans="2:18" s="527" customFormat="1" ht="15.75">
      <c r="B196" s="837"/>
      <c r="C196" s="840"/>
      <c r="D196" s="858"/>
      <c r="E196" s="855"/>
      <c r="F196" s="549">
        <v>4</v>
      </c>
      <c r="G196" s="550"/>
      <c r="H196" s="598" t="str">
        <f t="shared" si="3"/>
        <v>Belum Diisi</v>
      </c>
      <c r="I196" s="592" t="s">
        <v>26</v>
      </c>
      <c r="J196" s="593" t="str">
        <f>IF($D$193="Y/T","Isi Sasaran",IF($E$193=0,0,IF(I196="Y",1,IF(I196="T",0,"Isi Dulu"))))</f>
        <v>Isi Sasaran</v>
      </c>
      <c r="K196" s="592" t="s">
        <v>26</v>
      </c>
      <c r="L196" s="593" t="str">
        <f>IF($D$193="Y/T","Isi Sasaran",IF($E$193=0,0,IF(K196="Y",1,IF(K196="T",0,"Isi Dulu"))))</f>
        <v>Isi Sasaran</v>
      </c>
      <c r="M196" s="849"/>
      <c r="N196" s="852"/>
      <c r="O196" s="517"/>
      <c r="P196" s="517"/>
      <c r="Q196" s="517"/>
      <c r="R196" s="517"/>
    </row>
    <row r="197" spans="2:18" s="527" customFormat="1" ht="15.75">
      <c r="B197" s="838"/>
      <c r="C197" s="841"/>
      <c r="D197" s="859"/>
      <c r="E197" s="856"/>
      <c r="F197" s="569">
        <v>5</v>
      </c>
      <c r="G197" s="570"/>
      <c r="H197" s="599" t="str">
        <f t="shared" si="3"/>
        <v>Belum Diisi</v>
      </c>
      <c r="I197" s="595" t="s">
        <v>26</v>
      </c>
      <c r="J197" s="596" t="str">
        <f>IF($D$193="Y/T","Isi Sasaran",IF($E$193=0,0,IF(I197="Y",1,IF(I197="T",0,"Isi Dulu"))))</f>
        <v>Isi Sasaran</v>
      </c>
      <c r="K197" s="595" t="s">
        <v>26</v>
      </c>
      <c r="L197" s="596" t="str">
        <f>IF($D$193="Y/T","Isi Sasaran",IF($E$193=0,0,IF(K197="Y",1,IF(K197="T",0,"Isi Dulu"))))</f>
        <v>Isi Sasaran</v>
      </c>
      <c r="M197" s="850"/>
      <c r="N197" s="853"/>
      <c r="O197" s="517"/>
      <c r="P197" s="517"/>
      <c r="Q197" s="517"/>
      <c r="R197" s="517"/>
    </row>
    <row r="198" spans="2:18" s="527" customFormat="1" ht="15.75">
      <c r="B198" s="836">
        <v>19</v>
      </c>
      <c r="C198" s="839"/>
      <c r="D198" s="857" t="s">
        <v>26</v>
      </c>
      <c r="E198" s="854" t="str">
        <f>IF(D198="Y",1,IF(D198="T",0,IF(D198="Y/T","Belum diisi","Error")))</f>
        <v>Belum diisi</v>
      </c>
      <c r="F198" s="528">
        <v>1</v>
      </c>
      <c r="G198" s="529"/>
      <c r="H198" s="600" t="str">
        <f t="shared" si="3"/>
        <v>Belum Diisi</v>
      </c>
      <c r="I198" s="590" t="s">
        <v>26</v>
      </c>
      <c r="J198" s="591" t="str">
        <f>IF($D$198="Y/T","Isi Sasaran",IF($E$198=0,0,IF(I198="Y",1,IF(I198="T",0,"Isi Dulu"))))</f>
        <v>Isi Sasaran</v>
      </c>
      <c r="K198" s="590" t="s">
        <v>26</v>
      </c>
      <c r="L198" s="591" t="str">
        <f>IF($D$198="Y/T","Isi Sasaran",IF($E$198=0,0,IF(K198="Y",1,IF(K198="T",0,"Isi Dulu"))))</f>
        <v>Isi Sasaran</v>
      </c>
      <c r="M198" s="848" t="s">
        <v>26</v>
      </c>
      <c r="N198" s="851" t="str">
        <f>IF(M198="Y",1,IF(M198="T",0,IF(M198="Y/T","Belum diisi","Error")))</f>
        <v>Belum diisi</v>
      </c>
      <c r="O198" s="517"/>
      <c r="P198" s="517"/>
      <c r="Q198" s="517"/>
      <c r="R198" s="517"/>
    </row>
    <row r="199" spans="2:18" s="527" customFormat="1" ht="15.75">
      <c r="B199" s="837"/>
      <c r="C199" s="840"/>
      <c r="D199" s="858"/>
      <c r="E199" s="855"/>
      <c r="F199" s="549">
        <v>2</v>
      </c>
      <c r="G199" s="550"/>
      <c r="H199" s="598" t="str">
        <f t="shared" si="3"/>
        <v>Belum Diisi</v>
      </c>
      <c r="I199" s="592" t="s">
        <v>26</v>
      </c>
      <c r="J199" s="593" t="str">
        <f>IF($D$198="Y/T","Isi Sasaran",IF($E$198=0,0,IF(I199="Y",1,IF(I199="T",0,"Isi Dulu"))))</f>
        <v>Isi Sasaran</v>
      </c>
      <c r="K199" s="592" t="s">
        <v>26</v>
      </c>
      <c r="L199" s="593" t="str">
        <f>IF($D$198="Y/T","Isi Sasaran",IF($E$198=0,0,IF(K199="Y",1,IF(K199="T",0,"Isi Dulu"))))</f>
        <v>Isi Sasaran</v>
      </c>
      <c r="M199" s="849"/>
      <c r="N199" s="852"/>
      <c r="O199" s="517"/>
      <c r="P199" s="517"/>
      <c r="Q199" s="517"/>
      <c r="R199" s="517"/>
    </row>
    <row r="200" spans="2:18" s="527" customFormat="1" ht="15.75">
      <c r="B200" s="837"/>
      <c r="C200" s="840"/>
      <c r="D200" s="858"/>
      <c r="E200" s="855"/>
      <c r="F200" s="549">
        <v>3</v>
      </c>
      <c r="G200" s="550"/>
      <c r="H200" s="598" t="str">
        <f t="shared" si="3"/>
        <v>Belum Diisi</v>
      </c>
      <c r="I200" s="592" t="s">
        <v>26</v>
      </c>
      <c r="J200" s="593" t="str">
        <f>IF($D$198="Y/T","Isi Sasaran",IF($E$198=0,0,IF(I200="Y",1,IF(I200="T",0,"Isi Dulu"))))</f>
        <v>Isi Sasaran</v>
      </c>
      <c r="K200" s="592" t="s">
        <v>26</v>
      </c>
      <c r="L200" s="593" t="str">
        <f>IF($D$198="Y/T","Isi Sasaran",IF($E$198=0,0,IF(K200="Y",1,IF(K200="T",0,"Isi Dulu"))))</f>
        <v>Isi Sasaran</v>
      </c>
      <c r="M200" s="849"/>
      <c r="N200" s="852"/>
      <c r="O200" s="517"/>
      <c r="P200" s="517"/>
      <c r="Q200" s="517"/>
      <c r="R200" s="517"/>
    </row>
    <row r="201" spans="2:18" s="527" customFormat="1" ht="15.75">
      <c r="B201" s="837"/>
      <c r="C201" s="840"/>
      <c r="D201" s="858"/>
      <c r="E201" s="855"/>
      <c r="F201" s="549">
        <v>4</v>
      </c>
      <c r="G201" s="550"/>
      <c r="H201" s="598" t="str">
        <f t="shared" si="3"/>
        <v>Belum Diisi</v>
      </c>
      <c r="I201" s="592" t="s">
        <v>26</v>
      </c>
      <c r="J201" s="593" t="str">
        <f>IF($D$198="Y/T","Isi Sasaran",IF($E$198=0,0,IF(I201="Y",1,IF(I201="T",0,"Isi Dulu"))))</f>
        <v>Isi Sasaran</v>
      </c>
      <c r="K201" s="592" t="s">
        <v>26</v>
      </c>
      <c r="L201" s="593" t="str">
        <f>IF($D$198="Y/T","Isi Sasaran",IF($E$198=0,0,IF(K201="Y",1,IF(K201="T",0,"Isi Dulu"))))</f>
        <v>Isi Sasaran</v>
      </c>
      <c r="M201" s="849"/>
      <c r="N201" s="852"/>
      <c r="O201" s="517"/>
      <c r="P201" s="517"/>
      <c r="Q201" s="517"/>
      <c r="R201" s="517"/>
    </row>
    <row r="202" spans="2:18" s="527" customFormat="1" ht="15.75">
      <c r="B202" s="838"/>
      <c r="C202" s="841"/>
      <c r="D202" s="859"/>
      <c r="E202" s="856"/>
      <c r="F202" s="569">
        <v>5</v>
      </c>
      <c r="G202" s="570"/>
      <c r="H202" s="599" t="str">
        <f t="shared" si="3"/>
        <v>Belum Diisi</v>
      </c>
      <c r="I202" s="595" t="s">
        <v>26</v>
      </c>
      <c r="J202" s="596" t="str">
        <f>IF($D$198="Y/T","Isi Sasaran",IF($E$198=0,0,IF(I202="Y",1,IF(I202="T",0,"Isi Dulu"))))</f>
        <v>Isi Sasaran</v>
      </c>
      <c r="K202" s="595" t="s">
        <v>26</v>
      </c>
      <c r="L202" s="596" t="str">
        <f>IF($D$198="Y/T","Isi Sasaran",IF($E$198=0,0,IF(K202="Y",1,IF(K202="T",0,"Isi Dulu"))))</f>
        <v>Isi Sasaran</v>
      </c>
      <c r="M202" s="850"/>
      <c r="N202" s="853"/>
      <c r="O202" s="517"/>
      <c r="P202" s="517"/>
      <c r="Q202" s="517"/>
      <c r="R202" s="517"/>
    </row>
    <row r="203" spans="2:18" s="527" customFormat="1" ht="15.75">
      <c r="B203" s="836">
        <v>20</v>
      </c>
      <c r="C203" s="839"/>
      <c r="D203" s="857" t="s">
        <v>26</v>
      </c>
      <c r="E203" s="854" t="str">
        <f>IF(D203="Y",1,IF(D203="T",0,IF(D203="Y/T","Belum diisi","Error")))</f>
        <v>Belum diisi</v>
      </c>
      <c r="F203" s="528">
        <v>1</v>
      </c>
      <c r="G203" s="529"/>
      <c r="H203" s="600" t="str">
        <f t="shared" si="3"/>
        <v>Belum Diisi</v>
      </c>
      <c r="I203" s="590" t="s">
        <v>26</v>
      </c>
      <c r="J203" s="591" t="str">
        <f>IF($D$203="Y/T","Isi Sasaran",IF($E$203=0,0,IF(I203="Y",1,IF(I203="T",0,"Isi Dulu"))))</f>
        <v>Isi Sasaran</v>
      </c>
      <c r="K203" s="590" t="s">
        <v>26</v>
      </c>
      <c r="L203" s="591" t="str">
        <f>IF($D$203="Y/T","Isi Sasaran",IF($E$203=0,0,IF(K203="Y",1,IF(K203="T",0,"Isi Dulu"))))</f>
        <v>Isi Sasaran</v>
      </c>
      <c r="M203" s="848" t="s">
        <v>26</v>
      </c>
      <c r="N203" s="851" t="str">
        <f>IF(M203="Y",1,IF(M203="T",0,IF(M203="Y/T","Belum diisi","Error")))</f>
        <v>Belum diisi</v>
      </c>
      <c r="O203" s="517"/>
      <c r="P203" s="517"/>
      <c r="Q203" s="517"/>
      <c r="R203" s="517"/>
    </row>
    <row r="204" spans="2:18" s="527" customFormat="1" ht="15.75">
      <c r="B204" s="837"/>
      <c r="C204" s="840"/>
      <c r="D204" s="858"/>
      <c r="E204" s="855"/>
      <c r="F204" s="549">
        <v>2</v>
      </c>
      <c r="G204" s="550"/>
      <c r="H204" s="598" t="str">
        <f t="shared" si="3"/>
        <v>Belum Diisi</v>
      </c>
      <c r="I204" s="592" t="s">
        <v>26</v>
      </c>
      <c r="J204" s="593" t="str">
        <f>IF($D$203="Y/T","Isi Sasaran",IF($E$203=0,0,IF(I204="Y",1,IF(I204="T",0,"Isi Dulu"))))</f>
        <v>Isi Sasaran</v>
      </c>
      <c r="K204" s="592" t="s">
        <v>26</v>
      </c>
      <c r="L204" s="593" t="str">
        <f>IF($D$203="Y/T","Isi Sasaran",IF($E$203=0,0,IF(K204="Y",1,IF(K204="T",0,"Isi Dulu"))))</f>
        <v>Isi Sasaran</v>
      </c>
      <c r="M204" s="849"/>
      <c r="N204" s="852"/>
      <c r="O204" s="517"/>
      <c r="P204" s="517"/>
      <c r="Q204" s="517"/>
      <c r="R204" s="517"/>
    </row>
    <row r="205" spans="2:18" s="527" customFormat="1" ht="15.75">
      <c r="B205" s="837"/>
      <c r="C205" s="840"/>
      <c r="D205" s="858"/>
      <c r="E205" s="855"/>
      <c r="F205" s="549">
        <v>3</v>
      </c>
      <c r="G205" s="550"/>
      <c r="H205" s="598" t="str">
        <f t="shared" si="3"/>
        <v>Belum Diisi</v>
      </c>
      <c r="I205" s="592" t="s">
        <v>26</v>
      </c>
      <c r="J205" s="593" t="str">
        <f>IF($D$203="Y/T","Isi Sasaran",IF($E$203=0,0,IF(I205="Y",1,IF(I205="T",0,"Isi Dulu"))))</f>
        <v>Isi Sasaran</v>
      </c>
      <c r="K205" s="592" t="s">
        <v>26</v>
      </c>
      <c r="L205" s="593" t="str">
        <f>IF($D$203="Y/T","Isi Sasaran",IF($E$203=0,0,IF(K205="Y",1,IF(K205="T",0,"Isi Dulu"))))</f>
        <v>Isi Sasaran</v>
      </c>
      <c r="M205" s="849"/>
      <c r="N205" s="852"/>
      <c r="O205" s="517"/>
      <c r="P205" s="517"/>
      <c r="Q205" s="517"/>
      <c r="R205" s="517"/>
    </row>
    <row r="206" spans="2:18" s="527" customFormat="1" ht="15.75">
      <c r="B206" s="837"/>
      <c r="C206" s="840"/>
      <c r="D206" s="858"/>
      <c r="E206" s="855"/>
      <c r="F206" s="549">
        <v>4</v>
      </c>
      <c r="G206" s="550"/>
      <c r="H206" s="598" t="str">
        <f t="shared" si="3"/>
        <v>Belum Diisi</v>
      </c>
      <c r="I206" s="592" t="s">
        <v>26</v>
      </c>
      <c r="J206" s="593" t="str">
        <f>IF($D$203="Y/T","Isi Sasaran",IF($E$203=0,0,IF(I206="Y",1,IF(I206="T",0,"Isi Dulu"))))</f>
        <v>Isi Sasaran</v>
      </c>
      <c r="K206" s="592" t="s">
        <v>26</v>
      </c>
      <c r="L206" s="593" t="str">
        <f>IF($D$203="Y/T","Isi Sasaran",IF($E$203=0,0,IF(K206="Y",1,IF(K206="T",0,"Isi Dulu"))))</f>
        <v>Isi Sasaran</v>
      </c>
      <c r="M206" s="849"/>
      <c r="N206" s="852"/>
      <c r="O206" s="517"/>
      <c r="P206" s="517"/>
      <c r="Q206" s="517"/>
      <c r="R206" s="517"/>
    </row>
    <row r="207" spans="2:18" s="527" customFormat="1" ht="15.75">
      <c r="B207" s="838"/>
      <c r="C207" s="841"/>
      <c r="D207" s="859"/>
      <c r="E207" s="856"/>
      <c r="F207" s="569">
        <v>5</v>
      </c>
      <c r="G207" s="570"/>
      <c r="H207" s="599" t="str">
        <f t="shared" si="3"/>
        <v>Belum Diisi</v>
      </c>
      <c r="I207" s="595" t="s">
        <v>26</v>
      </c>
      <c r="J207" s="596" t="str">
        <f>IF($D$203="Y/T","Isi Sasaran",IF($E$203=0,0,IF(I207="Y",1,IF(I207="T",0,"Isi Dulu"))))</f>
        <v>Isi Sasaran</v>
      </c>
      <c r="K207" s="595" t="s">
        <v>26</v>
      </c>
      <c r="L207" s="596" t="str">
        <f>IF($D$203="Y/T","Isi Sasaran",IF($E$203=0,0,IF(K207="Y",1,IF(K207="T",0,"Isi Dulu"))))</f>
        <v>Isi Sasaran</v>
      </c>
      <c r="M207" s="850"/>
      <c r="N207" s="853"/>
      <c r="O207" s="517"/>
      <c r="P207" s="517"/>
      <c r="Q207" s="517"/>
      <c r="R207" s="517"/>
    </row>
    <row r="208" spans="2:18" s="527" customFormat="1" ht="15.75">
      <c r="B208" s="580"/>
      <c r="C208" s="581"/>
      <c r="D208" s="582"/>
      <c r="E208" s="605" t="e">
        <f>AVERAGE(E108:E207)</f>
        <v>#DIV/0!</v>
      </c>
      <c r="F208" s="580"/>
      <c r="G208" s="583"/>
      <c r="H208" s="602" t="e">
        <f>(IF($D108="Y/T",0,AVERAGE(H108:H112))+IF($D113="Y/T",0,AVERAGE(H113:H117))+IF($D118="Y/T",0,AVERAGE(H118:H122))+IF($D123="Y/T",0,AVERAGE(H123:H127))+IF($D128="Y/T",0,AVERAGE(H128:H132))+IF($D133="Y/T",0,AVERAGE(H133:H137))+IF($D138="Y/T",0,AVERAGE(H138:H142))+IF($D143="Y/T",0,AVERAGE(H143:H147))+IF($D148="Y/T",0,AVERAGE(H148:H152))+IF($D153="Y/T",0,AVERAGE(H153:H157))+IF($D158="Y/T",0,AVERAGE(H158:H162))+IF($D163="Y/T",0,AVERAGE(H163:H167))+IF($D168="Y/T",0,AVERAGE(H168:H172))+IF($D173="Y/T",0,AVERAGE(H173:H177))+IF($D178="Y/T",0,AVERAGE(H178:H182))+IF($D183="Y/T",0,AVERAGE(H183:H187))+IF($D188="Y/T",0,AVERAGE(H188:H192))+IF($D193="Y/T",0,AVERAGE(H193:H197))+IF($D198="Y/T",0,AVERAGE(H198:H202))+IF($D203="Y/T",0,AVERAGE(H203:H207)))/(COUNTIF($D108:$D207,"Y")+COUNTIF($D108:$D207,"T"))</f>
        <v>#DIV/0!</v>
      </c>
      <c r="I208" s="582"/>
      <c r="J208" s="602" t="e">
        <f>(IF($D108="Y/T",0,AVERAGE(J108:J112))+IF($D113="Y/T",0,AVERAGE(J113:J117))+IF($D118="Y/T",0,AVERAGE(J118:J122))+IF($D123="Y/T",0,AVERAGE(J123:J127))+IF($D128="Y/T",0,AVERAGE(J128:J132))+IF($D133="Y/T",0,AVERAGE(J133:J137))+IF($D138="Y/T",0,AVERAGE(J138:J142))+IF($D143="Y/T",0,AVERAGE(J143:J147))+IF($D148="Y/T",0,AVERAGE(J148:J152))+IF($D153="Y/T",0,AVERAGE(J153:J157))+IF($D158="Y/T",0,AVERAGE(J158:J162))+IF($D163="Y/T",0,AVERAGE(J163:J167))+IF($D168="Y/T",0,AVERAGE(J168:J172))+IF($D173="Y/T",0,AVERAGE(J173:J177))+IF($D178="Y/T",0,AVERAGE(J178:J182))+IF($D183="Y/T",0,AVERAGE(J183:J187))+IF($D188="Y/T",0,AVERAGE(J188:J192))+IF($D193="Y/T",0,AVERAGE(J193:J197))+IF($D198="Y/T",0,AVERAGE(J198:J202))+IF($D203="Y/T",0,AVERAGE(J203:J207)))/(COUNTIF($D108:$D207,"Y")+COUNTIF($D108:$D207,"T"))</f>
        <v>#DIV/0!</v>
      </c>
      <c r="K208" s="582"/>
      <c r="L208" s="602" t="e">
        <f>(IF($D108="Y/T",0,AVERAGE(L108:L112))+IF($D113="Y/T",0,AVERAGE(L113:L117))+IF($D118="Y/T",0,AVERAGE(L118:L122))+IF($D123="Y/T",0,AVERAGE(L123:L127))+IF($D128="Y/T",0,AVERAGE(L128:L132))+IF($D133="Y/T",0,AVERAGE(L133:L137))+IF($D138="Y/T",0,AVERAGE(L138:L142))+IF($D143="Y/T",0,AVERAGE(L143:L147))+IF($D148="Y/T",0,AVERAGE(L148:L152))+IF($D153="Y/T",0,AVERAGE(L153:L157))+IF($D158="Y/T",0,AVERAGE(L158:L162))+IF($D163="Y/T",0,AVERAGE(L163:L167))+IF($D168="Y/T",0,AVERAGE(L168:L172))+IF($D173="Y/T",0,AVERAGE(L173:L177))+IF($D178="Y/T",0,AVERAGE(L178:L182))+IF($D183="Y/T",0,AVERAGE(L183:L187))+IF($D188="Y/T",0,AVERAGE(L188:L192))+IF($D193="Y/T",0,AVERAGE(L193:L197))+IF($D198="Y/T",0,AVERAGE(L198:L202))+IF($D203="Y/T",0,AVERAGE(L203:L207)))/(COUNTIF($D108:$D207,"Y")+COUNTIF($D108:$D207,"T"))</f>
        <v>#DIV/0!</v>
      </c>
      <c r="M208" s="606"/>
      <c r="N208" s="602" t="e">
        <f>AVERAGE(N108:N207)</f>
        <v>#DIV/0!</v>
      </c>
      <c r="O208" s="517"/>
      <c r="P208" s="517"/>
      <c r="Q208" s="517"/>
      <c r="R208" s="517"/>
    </row>
    <row r="209" spans="2:18" s="527" customFormat="1" ht="15.75">
      <c r="B209" s="865" t="s">
        <v>507</v>
      </c>
      <c r="C209" s="865"/>
      <c r="D209" s="865"/>
      <c r="E209" s="865"/>
      <c r="F209" s="865"/>
      <c r="G209" s="865"/>
      <c r="H209" s="865"/>
      <c r="I209" s="865"/>
      <c r="J209" s="865"/>
      <c r="K209" s="865"/>
      <c r="L209" s="865"/>
      <c r="M209" s="865"/>
      <c r="N209" s="866"/>
      <c r="O209" s="517"/>
      <c r="P209" s="517"/>
      <c r="Q209" s="517"/>
      <c r="R209" s="517"/>
    </row>
    <row r="210" spans="2:18" s="527" customFormat="1" ht="15.75">
      <c r="B210" s="836">
        <v>1</v>
      </c>
      <c r="C210" s="839"/>
      <c r="D210" s="857" t="s">
        <v>26</v>
      </c>
      <c r="E210" s="854" t="str">
        <f>IF(D210="Y",1,IF(D210="T",0,IF(D210="Y/T","Belum diisi","Error")))</f>
        <v>Belum diisi</v>
      </c>
      <c r="F210" s="528">
        <v>1</v>
      </c>
      <c r="G210" s="529"/>
      <c r="H210" s="589" t="str">
        <f>IF(OR(J210="Isi Dulu",L210="Isi Dulu",J210="Isi Sasaran",L210="Isi Sasaran"),"Belum Diisi",IF(SUM(J210,L210)=2,1,IF(SUM(J210,L210)=1,0,IF(SUM(J210,L210)=0,0,"Error"))))</f>
        <v>Belum Diisi</v>
      </c>
      <c r="I210" s="590" t="s">
        <v>26</v>
      </c>
      <c r="J210" s="591" t="str">
        <f>IF($D$210="Y/T","Isi Sasaran",IF($E$210=0,0,IF(I210="Y",1,IF(I210="T",0,"Isi Dulu"))))</f>
        <v>Isi Sasaran</v>
      </c>
      <c r="K210" s="590" t="s">
        <v>26</v>
      </c>
      <c r="L210" s="591" t="str">
        <f>IF($D$210="Y/T","Isi Sasaran",IF($E$210=0,0,IF(K210="Y",1,IF(K210="T",0,"Isi Dulu"))))</f>
        <v>Isi Sasaran</v>
      </c>
      <c r="M210" s="848" t="s">
        <v>26</v>
      </c>
      <c r="N210" s="851" t="str">
        <f>IF(M210="Y",1,IF(M210="T",0,IF(M210="Y/T","Belum diisi","Error")))</f>
        <v>Belum diisi</v>
      </c>
      <c r="O210" s="517"/>
      <c r="P210" s="517"/>
      <c r="Q210" s="517"/>
      <c r="R210" s="517"/>
    </row>
    <row r="211" spans="2:18" s="527" customFormat="1" ht="15.75">
      <c r="B211" s="837"/>
      <c r="C211" s="840"/>
      <c r="D211" s="858"/>
      <c r="E211" s="855"/>
      <c r="F211" s="549">
        <v>2</v>
      </c>
      <c r="G211" s="550"/>
      <c r="H211" s="589" t="str">
        <f t="shared" ref="H211:H274" si="4">IF(OR(J211="Isi Dulu",L211="Isi Dulu",J211="Isi Sasaran",L211="Isi Sasaran"),"Belum Diisi",IF(SUM(J211,L211)=2,1,IF(SUM(J211,L211)=1,0,IF(SUM(J211,L211)=0,0,"Error"))))</f>
        <v>Belum Diisi</v>
      </c>
      <c r="I211" s="592" t="s">
        <v>26</v>
      </c>
      <c r="J211" s="593" t="str">
        <f>IF($D$210="Y/T","Isi Sasaran",IF($E$210=0,0,IF(I211="Y",1,IF(I211="T",0,"Isi Dulu"))))</f>
        <v>Isi Sasaran</v>
      </c>
      <c r="K211" s="592" t="s">
        <v>26</v>
      </c>
      <c r="L211" s="593" t="str">
        <f>IF($D$210="Y/T","Isi Sasaran",IF($E$210=0,0,IF(K211="Y",1,IF(K211="T",0,"Isi Dulu"))))</f>
        <v>Isi Sasaran</v>
      </c>
      <c r="M211" s="849"/>
      <c r="N211" s="852"/>
      <c r="O211" s="517"/>
      <c r="P211" s="517"/>
      <c r="Q211" s="517"/>
      <c r="R211" s="517"/>
    </row>
    <row r="212" spans="2:18" s="527" customFormat="1" ht="15.75">
      <c r="B212" s="837"/>
      <c r="C212" s="840"/>
      <c r="D212" s="858"/>
      <c r="E212" s="855"/>
      <c r="F212" s="549">
        <v>3</v>
      </c>
      <c r="G212" s="550"/>
      <c r="H212" s="589" t="str">
        <f t="shared" si="4"/>
        <v>Belum Diisi</v>
      </c>
      <c r="I212" s="592" t="s">
        <v>26</v>
      </c>
      <c r="J212" s="593" t="str">
        <f>IF($D$210="Y/T","Isi Sasaran",IF($E$210=0,0,IF(I212="Y",1,IF(I212="T",0,"Isi Dulu"))))</f>
        <v>Isi Sasaran</v>
      </c>
      <c r="K212" s="592" t="s">
        <v>26</v>
      </c>
      <c r="L212" s="593" t="str">
        <f>IF($D$210="Y/T","Isi Sasaran",IF($E$210=0,0,IF(K212="Y",1,IF(K212="T",0,"Isi Dulu"))))</f>
        <v>Isi Sasaran</v>
      </c>
      <c r="M212" s="849"/>
      <c r="N212" s="852"/>
      <c r="O212" s="517"/>
      <c r="P212" s="517"/>
      <c r="Q212" s="517"/>
      <c r="R212" s="517"/>
    </row>
    <row r="213" spans="2:18" s="527" customFormat="1" ht="15.75">
      <c r="B213" s="837"/>
      <c r="C213" s="840"/>
      <c r="D213" s="858"/>
      <c r="E213" s="855"/>
      <c r="F213" s="549">
        <v>4</v>
      </c>
      <c r="G213" s="550"/>
      <c r="H213" s="589" t="str">
        <f t="shared" si="4"/>
        <v>Belum Diisi</v>
      </c>
      <c r="I213" s="592" t="s">
        <v>26</v>
      </c>
      <c r="J213" s="593" t="str">
        <f>IF($D$210="Y/T","Isi Sasaran",IF($E$210=0,0,IF(I213="Y",1,IF(I213="T",0,"Isi Dulu"))))</f>
        <v>Isi Sasaran</v>
      </c>
      <c r="K213" s="592" t="s">
        <v>26</v>
      </c>
      <c r="L213" s="593" t="str">
        <f>IF($D$210="Y/T","Isi Sasaran",IF($E$210=0,0,IF(K213="Y",1,IF(K213="T",0,"Isi Dulu"))))</f>
        <v>Isi Sasaran</v>
      </c>
      <c r="M213" s="849"/>
      <c r="N213" s="852"/>
      <c r="O213" s="517"/>
      <c r="P213" s="517"/>
      <c r="Q213" s="517"/>
      <c r="R213" s="517"/>
    </row>
    <row r="214" spans="2:18" s="527" customFormat="1" ht="15.75">
      <c r="B214" s="838"/>
      <c r="C214" s="841"/>
      <c r="D214" s="859"/>
      <c r="E214" s="856"/>
      <c r="F214" s="569">
        <v>5</v>
      </c>
      <c r="G214" s="570"/>
      <c r="H214" s="594" t="str">
        <f t="shared" si="4"/>
        <v>Belum Diisi</v>
      </c>
      <c r="I214" s="595" t="s">
        <v>26</v>
      </c>
      <c r="J214" s="596" t="str">
        <f>IF($D$210="Y/T","Isi Sasaran",IF($E$210=0,0,IF(I214="Y",1,IF(I214="T",0,"Isi Dulu"))))</f>
        <v>Isi Sasaran</v>
      </c>
      <c r="K214" s="595" t="s">
        <v>26</v>
      </c>
      <c r="L214" s="596" t="str">
        <f>IF($D$210="Y/T","Isi Sasaran",IF($E$210=0,0,IF(K214="Y",1,IF(K214="T",0,"Isi Dulu"))))</f>
        <v>Isi Sasaran</v>
      </c>
      <c r="M214" s="850"/>
      <c r="N214" s="853"/>
      <c r="O214" s="517"/>
      <c r="P214" s="517"/>
      <c r="Q214" s="517"/>
      <c r="R214" s="517"/>
    </row>
    <row r="215" spans="2:18" s="527" customFormat="1" ht="15.75">
      <c r="B215" s="836">
        <v>2</v>
      </c>
      <c r="C215" s="839"/>
      <c r="D215" s="857" t="s">
        <v>26</v>
      </c>
      <c r="E215" s="854" t="str">
        <f>IF(D215="Y",1,IF(D215="T",0,IF(D215="Y/T","Belum diisi","Error")))</f>
        <v>Belum diisi</v>
      </c>
      <c r="F215" s="528">
        <v>1</v>
      </c>
      <c r="G215" s="529"/>
      <c r="H215" s="597" t="str">
        <f t="shared" si="4"/>
        <v>Belum Diisi</v>
      </c>
      <c r="I215" s="590" t="s">
        <v>26</v>
      </c>
      <c r="J215" s="591" t="str">
        <f>IF($D$215="Y/T","Isi Sasaran",IF($E$215=0,0,IF(I215="Y",1,IF(I215="T",0,"Isi Dulu"))))</f>
        <v>Isi Sasaran</v>
      </c>
      <c r="K215" s="590" t="s">
        <v>26</v>
      </c>
      <c r="L215" s="591" t="str">
        <f>IF($D$215="Y/T","Isi Sasaran",IF($E$215=0,0,IF(K215="Y",1,IF(K215="T",0,"Isi Dulu"))))</f>
        <v>Isi Sasaran</v>
      </c>
      <c r="M215" s="848" t="s">
        <v>26</v>
      </c>
      <c r="N215" s="851" t="str">
        <f>IF(M215="Y",1,IF(M215="T",0,IF(M215="Y/T","Belum diisi","Error")))</f>
        <v>Belum diisi</v>
      </c>
      <c r="O215" s="517"/>
      <c r="P215" s="517"/>
      <c r="Q215" s="517"/>
      <c r="R215" s="517"/>
    </row>
    <row r="216" spans="2:18" s="527" customFormat="1" ht="15.75">
      <c r="B216" s="837"/>
      <c r="C216" s="840"/>
      <c r="D216" s="858"/>
      <c r="E216" s="855"/>
      <c r="F216" s="549">
        <v>2</v>
      </c>
      <c r="G216" s="550"/>
      <c r="H216" s="598" t="str">
        <f t="shared" si="4"/>
        <v>Belum Diisi</v>
      </c>
      <c r="I216" s="592" t="s">
        <v>26</v>
      </c>
      <c r="J216" s="593" t="str">
        <f>IF($D$215="Y/T","Isi Sasaran",IF($E$215=0,0,IF(I216="Y",1,IF(I216="T",0,"Isi Dulu"))))</f>
        <v>Isi Sasaran</v>
      </c>
      <c r="K216" s="592" t="s">
        <v>26</v>
      </c>
      <c r="L216" s="593" t="str">
        <f>IF($D$215="Y/T","Isi Sasaran",IF($E$215=0,0,IF(K216="Y",1,IF(K216="T",0,"Isi Dulu"))))</f>
        <v>Isi Sasaran</v>
      </c>
      <c r="M216" s="849"/>
      <c r="N216" s="852"/>
      <c r="O216" s="517"/>
      <c r="P216" s="517"/>
      <c r="Q216" s="517"/>
      <c r="R216" s="517"/>
    </row>
    <row r="217" spans="2:18" s="527" customFormat="1" ht="15.75">
      <c r="B217" s="837"/>
      <c r="C217" s="840"/>
      <c r="D217" s="858"/>
      <c r="E217" s="855"/>
      <c r="F217" s="549">
        <v>3</v>
      </c>
      <c r="G217" s="550"/>
      <c r="H217" s="598" t="str">
        <f t="shared" si="4"/>
        <v>Belum Diisi</v>
      </c>
      <c r="I217" s="592" t="s">
        <v>26</v>
      </c>
      <c r="J217" s="593" t="str">
        <f>IF($D$215="Y/T","Isi Sasaran",IF($E$215=0,0,IF(I217="Y",1,IF(I217="T",0,"Isi Dulu"))))</f>
        <v>Isi Sasaran</v>
      </c>
      <c r="K217" s="592" t="s">
        <v>26</v>
      </c>
      <c r="L217" s="593" t="str">
        <f>IF($D$215="Y/T","Isi Sasaran",IF($E$215=0,0,IF(K217="Y",1,IF(K217="T",0,"Isi Dulu"))))</f>
        <v>Isi Sasaran</v>
      </c>
      <c r="M217" s="849"/>
      <c r="N217" s="852"/>
      <c r="O217" s="517"/>
      <c r="P217" s="517"/>
      <c r="Q217" s="517"/>
      <c r="R217" s="517"/>
    </row>
    <row r="218" spans="2:18" s="527" customFormat="1" ht="15.75">
      <c r="B218" s="837"/>
      <c r="C218" s="840"/>
      <c r="D218" s="858"/>
      <c r="E218" s="855"/>
      <c r="F218" s="549">
        <v>4</v>
      </c>
      <c r="G218" s="550"/>
      <c r="H218" s="598" t="str">
        <f t="shared" si="4"/>
        <v>Belum Diisi</v>
      </c>
      <c r="I218" s="592" t="s">
        <v>26</v>
      </c>
      <c r="J218" s="593" t="str">
        <f>IF($D$215="Y/T","Isi Sasaran",IF($E$215=0,0,IF(I218="Y",1,IF(I218="T",0,"Isi Dulu"))))</f>
        <v>Isi Sasaran</v>
      </c>
      <c r="K218" s="592" t="s">
        <v>26</v>
      </c>
      <c r="L218" s="593" t="str">
        <f>IF($D$215="Y/T","Isi Sasaran",IF($E$215=0,0,IF(K218="Y",1,IF(K218="T",0,"Isi Dulu"))))</f>
        <v>Isi Sasaran</v>
      </c>
      <c r="M218" s="849"/>
      <c r="N218" s="852"/>
      <c r="O218" s="517"/>
      <c r="P218" s="517"/>
      <c r="Q218" s="517"/>
      <c r="R218" s="517"/>
    </row>
    <row r="219" spans="2:18" s="527" customFormat="1" ht="15.75">
      <c r="B219" s="838"/>
      <c r="C219" s="841"/>
      <c r="D219" s="859"/>
      <c r="E219" s="856"/>
      <c r="F219" s="569">
        <v>5</v>
      </c>
      <c r="G219" s="570"/>
      <c r="H219" s="599" t="str">
        <f t="shared" si="4"/>
        <v>Belum Diisi</v>
      </c>
      <c r="I219" s="595" t="s">
        <v>26</v>
      </c>
      <c r="J219" s="596" t="str">
        <f>IF($D$215="Y/T","Isi Sasaran",IF($E$215=0,0,IF(I219="Y",1,IF(I219="T",0,"Isi Dulu"))))</f>
        <v>Isi Sasaran</v>
      </c>
      <c r="K219" s="595" t="s">
        <v>26</v>
      </c>
      <c r="L219" s="596" t="str">
        <f>IF($D$215="Y/T","Isi Sasaran",IF($E$215=0,0,IF(K219="Y",1,IF(K219="T",0,"Isi Dulu"))))</f>
        <v>Isi Sasaran</v>
      </c>
      <c r="M219" s="850"/>
      <c r="N219" s="853"/>
      <c r="O219" s="517"/>
      <c r="P219" s="517"/>
      <c r="Q219" s="517"/>
      <c r="R219" s="517"/>
    </row>
    <row r="220" spans="2:18" s="527" customFormat="1" ht="15.75">
      <c r="B220" s="836">
        <v>3</v>
      </c>
      <c r="C220" s="839"/>
      <c r="D220" s="857" t="s">
        <v>26</v>
      </c>
      <c r="E220" s="854" t="str">
        <f>IF(D220="Y",1,IF(D220="T",0,IF(D220="Y/T","Belum diisi","Error")))</f>
        <v>Belum diisi</v>
      </c>
      <c r="F220" s="528">
        <v>1</v>
      </c>
      <c r="G220" s="529"/>
      <c r="H220" s="600" t="str">
        <f t="shared" si="4"/>
        <v>Belum Diisi</v>
      </c>
      <c r="I220" s="590" t="s">
        <v>26</v>
      </c>
      <c r="J220" s="591" t="str">
        <f>IF($D$220="Y/T","Isi Sasaran",IF($E$220=0,0,IF(I220="Y",1,IF(I220="T",0,"Isi Dulu"))))</f>
        <v>Isi Sasaran</v>
      </c>
      <c r="K220" s="590" t="s">
        <v>26</v>
      </c>
      <c r="L220" s="591" t="str">
        <f>IF($D$220="Y/T","Isi Sasaran",IF($E$220=0,0,IF(K220="Y",1,IF(K220="T",0,"Isi Dulu"))))</f>
        <v>Isi Sasaran</v>
      </c>
      <c r="M220" s="848" t="s">
        <v>26</v>
      </c>
      <c r="N220" s="851" t="str">
        <f>IF(M220="Y",1,IF(M220="T",0,IF(M220="Y/T","Belum diisi","Error")))</f>
        <v>Belum diisi</v>
      </c>
      <c r="O220" s="517"/>
      <c r="P220" s="517"/>
      <c r="Q220" s="517"/>
      <c r="R220" s="517"/>
    </row>
    <row r="221" spans="2:18" s="527" customFormat="1" ht="15.75">
      <c r="B221" s="837"/>
      <c r="C221" s="840"/>
      <c r="D221" s="858"/>
      <c r="E221" s="855"/>
      <c r="F221" s="549">
        <v>2</v>
      </c>
      <c r="G221" s="550"/>
      <c r="H221" s="598" t="str">
        <f t="shared" si="4"/>
        <v>Belum Diisi</v>
      </c>
      <c r="I221" s="592" t="s">
        <v>26</v>
      </c>
      <c r="J221" s="593" t="str">
        <f>IF($D$220="Y/T","Isi Sasaran",IF($E$220=0,0,IF(I221="Y",1,IF(I221="T",0,"Isi Dulu"))))</f>
        <v>Isi Sasaran</v>
      </c>
      <c r="K221" s="592" t="s">
        <v>26</v>
      </c>
      <c r="L221" s="593" t="str">
        <f>IF($D$220="Y/T","Isi Sasaran",IF($E$220=0,0,IF(K221="Y",1,IF(K221="T",0,"Isi Dulu"))))</f>
        <v>Isi Sasaran</v>
      </c>
      <c r="M221" s="849"/>
      <c r="N221" s="852"/>
      <c r="O221" s="517"/>
      <c r="P221" s="517"/>
      <c r="Q221" s="517"/>
      <c r="R221" s="517"/>
    </row>
    <row r="222" spans="2:18" s="527" customFormat="1" ht="15.75">
      <c r="B222" s="837"/>
      <c r="C222" s="840"/>
      <c r="D222" s="858"/>
      <c r="E222" s="855"/>
      <c r="F222" s="549">
        <v>3</v>
      </c>
      <c r="G222" s="550"/>
      <c r="H222" s="598" t="str">
        <f t="shared" si="4"/>
        <v>Belum Diisi</v>
      </c>
      <c r="I222" s="592" t="s">
        <v>26</v>
      </c>
      <c r="J222" s="593" t="str">
        <f>IF($D$220="Y/T","Isi Sasaran",IF($E$220=0,0,IF(I222="Y",1,IF(I222="T",0,"Isi Dulu"))))</f>
        <v>Isi Sasaran</v>
      </c>
      <c r="K222" s="592" t="s">
        <v>26</v>
      </c>
      <c r="L222" s="593" t="str">
        <f>IF($D$220="Y/T","Isi Sasaran",IF($E$220=0,0,IF(K222="Y",1,IF(K222="T",0,"Isi Dulu"))))</f>
        <v>Isi Sasaran</v>
      </c>
      <c r="M222" s="849"/>
      <c r="N222" s="852"/>
      <c r="O222" s="517"/>
      <c r="P222" s="517"/>
      <c r="Q222" s="517"/>
      <c r="R222" s="517"/>
    </row>
    <row r="223" spans="2:18" s="527" customFormat="1" ht="15.75">
      <c r="B223" s="837"/>
      <c r="C223" s="840"/>
      <c r="D223" s="858"/>
      <c r="E223" s="855"/>
      <c r="F223" s="549">
        <v>4</v>
      </c>
      <c r="G223" s="550"/>
      <c r="H223" s="598" t="str">
        <f t="shared" si="4"/>
        <v>Belum Diisi</v>
      </c>
      <c r="I223" s="592" t="s">
        <v>26</v>
      </c>
      <c r="J223" s="593" t="str">
        <f>IF($D$220="Y/T","Isi Sasaran",IF($E$220=0,0,IF(I223="Y",1,IF(I223="T",0,"Isi Dulu"))))</f>
        <v>Isi Sasaran</v>
      </c>
      <c r="K223" s="592" t="s">
        <v>26</v>
      </c>
      <c r="L223" s="593" t="str">
        <f>IF($D$220="Y/T","Isi Sasaran",IF($E$220=0,0,IF(K223="Y",1,IF(K223="T",0,"Isi Dulu"))))</f>
        <v>Isi Sasaran</v>
      </c>
      <c r="M223" s="849"/>
      <c r="N223" s="852"/>
      <c r="O223" s="517"/>
      <c r="P223" s="517"/>
      <c r="Q223" s="517"/>
      <c r="R223" s="517"/>
    </row>
    <row r="224" spans="2:18" s="527" customFormat="1" ht="15.75">
      <c r="B224" s="838"/>
      <c r="C224" s="841"/>
      <c r="D224" s="859"/>
      <c r="E224" s="856"/>
      <c r="F224" s="569">
        <v>5</v>
      </c>
      <c r="G224" s="570"/>
      <c r="H224" s="599" t="str">
        <f t="shared" si="4"/>
        <v>Belum Diisi</v>
      </c>
      <c r="I224" s="595" t="s">
        <v>26</v>
      </c>
      <c r="J224" s="596" t="str">
        <f>IF($D$220="Y/T","Isi Sasaran",IF($E$220=0,0,IF(I224="Y",1,IF(I224="T",0,"Isi Dulu"))))</f>
        <v>Isi Sasaran</v>
      </c>
      <c r="K224" s="595" t="s">
        <v>26</v>
      </c>
      <c r="L224" s="596" t="str">
        <f>IF($D$220="Y/T","Isi Sasaran",IF($E$220=0,0,IF(K224="Y",1,IF(K224="T",0,"Isi Dulu"))))</f>
        <v>Isi Sasaran</v>
      </c>
      <c r="M224" s="850"/>
      <c r="N224" s="853"/>
      <c r="O224" s="517"/>
      <c r="P224" s="517"/>
      <c r="Q224" s="517"/>
      <c r="R224" s="517"/>
    </row>
    <row r="225" spans="2:18" s="527" customFormat="1" ht="15.75">
      <c r="B225" s="836">
        <v>4</v>
      </c>
      <c r="C225" s="839"/>
      <c r="D225" s="857" t="s">
        <v>26</v>
      </c>
      <c r="E225" s="854" t="str">
        <f>IF(D225="Y",1,IF(D225="T",0,IF(D225="Y/T","Belum diisi","Error")))</f>
        <v>Belum diisi</v>
      </c>
      <c r="F225" s="528">
        <v>1</v>
      </c>
      <c r="G225" s="529"/>
      <c r="H225" s="600" t="str">
        <f t="shared" si="4"/>
        <v>Belum Diisi</v>
      </c>
      <c r="I225" s="590" t="s">
        <v>26</v>
      </c>
      <c r="J225" s="591" t="str">
        <f>IF($D$225="Y/T","Isi Sasaran",IF($E$225=0,0,IF(I225="Y",1,IF(I225="T",0,"Isi Dulu"))))</f>
        <v>Isi Sasaran</v>
      </c>
      <c r="K225" s="590" t="s">
        <v>26</v>
      </c>
      <c r="L225" s="591" t="str">
        <f>IF($D$225="Y/T","Isi Sasaran",IF($E$225=0,0,IF(K225="Y",1,IF(K225="T",0,"Isi Dulu"))))</f>
        <v>Isi Sasaran</v>
      </c>
      <c r="M225" s="848" t="s">
        <v>26</v>
      </c>
      <c r="N225" s="851" t="str">
        <f>IF(M225="Y",1,IF(M225="T",0,IF(M225="Y/T","Belum diisi","Error")))</f>
        <v>Belum diisi</v>
      </c>
      <c r="O225" s="517"/>
      <c r="P225" s="517"/>
      <c r="Q225" s="517"/>
      <c r="R225" s="517"/>
    </row>
    <row r="226" spans="2:18" s="527" customFormat="1" ht="15.75">
      <c r="B226" s="837"/>
      <c r="C226" s="840"/>
      <c r="D226" s="858"/>
      <c r="E226" s="855"/>
      <c r="F226" s="549">
        <v>2</v>
      </c>
      <c r="G226" s="550"/>
      <c r="H226" s="598" t="str">
        <f t="shared" si="4"/>
        <v>Belum Diisi</v>
      </c>
      <c r="I226" s="592" t="s">
        <v>26</v>
      </c>
      <c r="J226" s="593" t="str">
        <f>IF($D$225="Y/T","Isi Sasaran",IF($E$225=0,0,IF(I226="Y",1,IF(I226="T",0,"Isi Dulu"))))</f>
        <v>Isi Sasaran</v>
      </c>
      <c r="K226" s="592" t="s">
        <v>26</v>
      </c>
      <c r="L226" s="593" t="str">
        <f>IF($D$225="Y/T","Isi Sasaran",IF($E$225=0,0,IF(K226="Y",1,IF(K226="T",0,"Isi Dulu"))))</f>
        <v>Isi Sasaran</v>
      </c>
      <c r="M226" s="849"/>
      <c r="N226" s="852"/>
      <c r="O226" s="517"/>
      <c r="P226" s="517"/>
      <c r="Q226" s="517"/>
      <c r="R226" s="517"/>
    </row>
    <row r="227" spans="2:18" s="527" customFormat="1" ht="15.75">
      <c r="B227" s="837"/>
      <c r="C227" s="840"/>
      <c r="D227" s="858"/>
      <c r="E227" s="855"/>
      <c r="F227" s="549">
        <v>3</v>
      </c>
      <c r="G227" s="550"/>
      <c r="H227" s="598" t="str">
        <f t="shared" si="4"/>
        <v>Belum Diisi</v>
      </c>
      <c r="I227" s="592" t="s">
        <v>26</v>
      </c>
      <c r="J227" s="593" t="str">
        <f>IF($D$225="Y/T","Isi Sasaran",IF($E$225=0,0,IF(I227="Y",1,IF(I227="T",0,"Isi Dulu"))))</f>
        <v>Isi Sasaran</v>
      </c>
      <c r="K227" s="592" t="s">
        <v>26</v>
      </c>
      <c r="L227" s="593" t="str">
        <f>IF($D$225="Y/T","Isi Sasaran",IF($E$225=0,0,IF(K227="Y",1,IF(K227="T",0,"Isi Dulu"))))</f>
        <v>Isi Sasaran</v>
      </c>
      <c r="M227" s="849"/>
      <c r="N227" s="852"/>
      <c r="O227" s="517"/>
      <c r="P227" s="517"/>
      <c r="Q227" s="517"/>
      <c r="R227" s="517"/>
    </row>
    <row r="228" spans="2:18" s="527" customFormat="1" ht="15.75">
      <c r="B228" s="837"/>
      <c r="C228" s="840"/>
      <c r="D228" s="858"/>
      <c r="E228" s="855"/>
      <c r="F228" s="549">
        <v>4</v>
      </c>
      <c r="G228" s="550"/>
      <c r="H228" s="598" t="str">
        <f t="shared" si="4"/>
        <v>Belum Diisi</v>
      </c>
      <c r="I228" s="592" t="s">
        <v>26</v>
      </c>
      <c r="J228" s="593" t="str">
        <f>IF($D$225="Y/T","Isi Sasaran",IF($E$225=0,0,IF(I228="Y",1,IF(I228="T",0,"Isi Dulu"))))</f>
        <v>Isi Sasaran</v>
      </c>
      <c r="K228" s="592" t="s">
        <v>26</v>
      </c>
      <c r="L228" s="593" t="str">
        <f>IF($D$225="Y/T","Isi Sasaran",IF($E$225=0,0,IF(K228="Y",1,IF(K228="T",0,"Isi Dulu"))))</f>
        <v>Isi Sasaran</v>
      </c>
      <c r="M228" s="849"/>
      <c r="N228" s="852"/>
      <c r="O228" s="517"/>
      <c r="P228" s="517"/>
      <c r="Q228" s="517"/>
      <c r="R228" s="517"/>
    </row>
    <row r="229" spans="2:18" s="527" customFormat="1" ht="15.75">
      <c r="B229" s="838"/>
      <c r="C229" s="841"/>
      <c r="D229" s="859"/>
      <c r="E229" s="856"/>
      <c r="F229" s="569">
        <v>5</v>
      </c>
      <c r="G229" s="570"/>
      <c r="H229" s="599" t="str">
        <f t="shared" si="4"/>
        <v>Belum Diisi</v>
      </c>
      <c r="I229" s="595" t="s">
        <v>26</v>
      </c>
      <c r="J229" s="596" t="str">
        <f>IF($D$225="Y/T","Isi Sasaran",IF($E$225=0,0,IF(I229="Y",1,IF(I229="T",0,"Isi Dulu"))))</f>
        <v>Isi Sasaran</v>
      </c>
      <c r="K229" s="595" t="s">
        <v>26</v>
      </c>
      <c r="L229" s="596" t="str">
        <f>IF($D$225="Y/T","Isi Sasaran",IF($E$225=0,0,IF(K229="Y",1,IF(K229="T",0,"Isi Dulu"))))</f>
        <v>Isi Sasaran</v>
      </c>
      <c r="M229" s="850"/>
      <c r="N229" s="853"/>
      <c r="O229" s="517"/>
      <c r="P229" s="517"/>
      <c r="Q229" s="517"/>
      <c r="R229" s="517"/>
    </row>
    <row r="230" spans="2:18" s="527" customFormat="1" ht="15.75">
      <c r="B230" s="836">
        <v>5</v>
      </c>
      <c r="C230" s="839"/>
      <c r="D230" s="857" t="s">
        <v>26</v>
      </c>
      <c r="E230" s="854" t="str">
        <f>IF(D230="Y",1,IF(D230="T",0,IF(D230="Y/T","Belum diisi","Error")))</f>
        <v>Belum diisi</v>
      </c>
      <c r="F230" s="528">
        <v>1</v>
      </c>
      <c r="G230" s="529"/>
      <c r="H230" s="600" t="str">
        <f t="shared" si="4"/>
        <v>Belum Diisi</v>
      </c>
      <c r="I230" s="590" t="s">
        <v>26</v>
      </c>
      <c r="J230" s="591" t="str">
        <f>IF($D$230="Y/T","Isi Sasaran",IF($E$230=0,0,IF(I230="Y",1,IF(I230="T",0,"Isi Dulu"))))</f>
        <v>Isi Sasaran</v>
      </c>
      <c r="K230" s="590" t="s">
        <v>26</v>
      </c>
      <c r="L230" s="591" t="str">
        <f>IF($D$230="Y/T","Isi Sasaran",IF($E$230=0,0,IF(K230="Y",1,IF(K230="T",0,"Isi Dulu"))))</f>
        <v>Isi Sasaran</v>
      </c>
      <c r="M230" s="848" t="s">
        <v>26</v>
      </c>
      <c r="N230" s="851" t="str">
        <f>IF(M230="Y",1,IF(M230="T",0,IF(M230="Y/T","Belum diisi","Error")))</f>
        <v>Belum diisi</v>
      </c>
      <c r="O230" s="517"/>
      <c r="P230" s="517"/>
      <c r="Q230" s="517"/>
      <c r="R230" s="517"/>
    </row>
    <row r="231" spans="2:18" s="527" customFormat="1" ht="15.75">
      <c r="B231" s="837"/>
      <c r="C231" s="840"/>
      <c r="D231" s="858"/>
      <c r="E231" s="855"/>
      <c r="F231" s="549">
        <v>2</v>
      </c>
      <c r="G231" s="550"/>
      <c r="H231" s="598" t="str">
        <f t="shared" si="4"/>
        <v>Belum Diisi</v>
      </c>
      <c r="I231" s="592" t="s">
        <v>26</v>
      </c>
      <c r="J231" s="593" t="str">
        <f>IF($D$230="Y/T","Isi Sasaran",IF($E$230=0,0,IF(I231="Y",1,IF(I231="T",0,"Isi Dulu"))))</f>
        <v>Isi Sasaran</v>
      </c>
      <c r="K231" s="592" t="s">
        <v>26</v>
      </c>
      <c r="L231" s="593" t="str">
        <f>IF($D$230="Y/T","Isi Sasaran",IF($E$230=0,0,IF(K231="Y",1,IF(K231="T",0,"Isi Dulu"))))</f>
        <v>Isi Sasaran</v>
      </c>
      <c r="M231" s="849"/>
      <c r="N231" s="852"/>
      <c r="O231" s="517"/>
      <c r="P231" s="517"/>
      <c r="Q231" s="517"/>
      <c r="R231" s="517"/>
    </row>
    <row r="232" spans="2:18" s="527" customFormat="1" ht="15.75">
      <c r="B232" s="837"/>
      <c r="C232" s="840"/>
      <c r="D232" s="858"/>
      <c r="E232" s="855"/>
      <c r="F232" s="549">
        <v>3</v>
      </c>
      <c r="G232" s="550"/>
      <c r="H232" s="598" t="str">
        <f t="shared" si="4"/>
        <v>Belum Diisi</v>
      </c>
      <c r="I232" s="592" t="s">
        <v>26</v>
      </c>
      <c r="J232" s="593" t="str">
        <f>IF($D$230="Y/T","Isi Sasaran",IF($E$230=0,0,IF(I232="Y",1,IF(I232="T",0,"Isi Dulu"))))</f>
        <v>Isi Sasaran</v>
      </c>
      <c r="K232" s="592" t="s">
        <v>26</v>
      </c>
      <c r="L232" s="593" t="str">
        <f>IF($D$230="Y/T","Isi Sasaran",IF($E$230=0,0,IF(K232="Y",1,IF(K232="T",0,"Isi Dulu"))))</f>
        <v>Isi Sasaran</v>
      </c>
      <c r="M232" s="849"/>
      <c r="N232" s="852"/>
      <c r="O232" s="517"/>
      <c r="P232" s="517"/>
      <c r="Q232" s="517"/>
      <c r="R232" s="517"/>
    </row>
    <row r="233" spans="2:18" s="527" customFormat="1" ht="15.75">
      <c r="B233" s="837"/>
      <c r="C233" s="840"/>
      <c r="D233" s="858"/>
      <c r="E233" s="855"/>
      <c r="F233" s="549">
        <v>4</v>
      </c>
      <c r="G233" s="550"/>
      <c r="H233" s="598" t="str">
        <f t="shared" si="4"/>
        <v>Belum Diisi</v>
      </c>
      <c r="I233" s="592" t="s">
        <v>26</v>
      </c>
      <c r="J233" s="593" t="str">
        <f>IF($D$230="Y/T","Isi Sasaran",IF($E$230=0,0,IF(I233="Y",1,IF(I233="T",0,"Isi Dulu"))))</f>
        <v>Isi Sasaran</v>
      </c>
      <c r="K233" s="592" t="s">
        <v>26</v>
      </c>
      <c r="L233" s="593" t="str">
        <f>IF($D$230="Y/T","Isi Sasaran",IF($E$230=0,0,IF(K233="Y",1,IF(K233="T",0,"Isi Dulu"))))</f>
        <v>Isi Sasaran</v>
      </c>
      <c r="M233" s="849"/>
      <c r="N233" s="852"/>
      <c r="O233" s="517"/>
      <c r="P233" s="517"/>
      <c r="Q233" s="517"/>
      <c r="R233" s="517"/>
    </row>
    <row r="234" spans="2:18" s="527" customFormat="1" ht="15.75">
      <c r="B234" s="838"/>
      <c r="C234" s="841"/>
      <c r="D234" s="859"/>
      <c r="E234" s="856"/>
      <c r="F234" s="569">
        <v>5</v>
      </c>
      <c r="G234" s="570"/>
      <c r="H234" s="599" t="str">
        <f t="shared" si="4"/>
        <v>Belum Diisi</v>
      </c>
      <c r="I234" s="595" t="s">
        <v>26</v>
      </c>
      <c r="J234" s="596" t="str">
        <f>IF($D$230="Y/T","Isi Sasaran",IF($E$230=0,0,IF(I234="Y",1,IF(I234="T",0,"Isi Dulu"))))</f>
        <v>Isi Sasaran</v>
      </c>
      <c r="K234" s="595" t="s">
        <v>26</v>
      </c>
      <c r="L234" s="596" t="str">
        <f>IF($D$230="Y/T","Isi Sasaran",IF($E$230=0,0,IF(K234="Y",1,IF(K234="T",0,"Isi Dulu"))))</f>
        <v>Isi Sasaran</v>
      </c>
      <c r="M234" s="850"/>
      <c r="N234" s="853"/>
      <c r="O234" s="517"/>
      <c r="P234" s="517"/>
      <c r="Q234" s="517"/>
      <c r="R234" s="517"/>
    </row>
    <row r="235" spans="2:18" s="527" customFormat="1" ht="15.75">
      <c r="B235" s="836">
        <v>6</v>
      </c>
      <c r="C235" s="839"/>
      <c r="D235" s="857" t="s">
        <v>26</v>
      </c>
      <c r="E235" s="854" t="str">
        <f>IF(D235="Y",1,IF(D235="T",0,IF(D235="Y/T","Belum diisi","Error")))</f>
        <v>Belum diisi</v>
      </c>
      <c r="F235" s="528">
        <v>1</v>
      </c>
      <c r="G235" s="529"/>
      <c r="H235" s="600" t="str">
        <f t="shared" si="4"/>
        <v>Belum Diisi</v>
      </c>
      <c r="I235" s="590" t="s">
        <v>26</v>
      </c>
      <c r="J235" s="591" t="str">
        <f>IF($D$235="Y/T","Isi Sasaran",IF($E$235=0,0,IF(I235="Y",1,IF(I235="T",0,"Isi Dulu"))))</f>
        <v>Isi Sasaran</v>
      </c>
      <c r="K235" s="590" t="s">
        <v>26</v>
      </c>
      <c r="L235" s="591" t="str">
        <f>IF($D$235="Y/T","Isi Sasaran",IF($E$235=0,0,IF(K235="Y",1,IF(K235="T",0,"Isi Dulu"))))</f>
        <v>Isi Sasaran</v>
      </c>
      <c r="M235" s="848" t="s">
        <v>26</v>
      </c>
      <c r="N235" s="851" t="str">
        <f>IF(M235="Y",1,IF(M235="T",0,IF(M235="Y/T","Belum diisi","Error")))</f>
        <v>Belum diisi</v>
      </c>
      <c r="O235" s="517"/>
      <c r="P235" s="517"/>
      <c r="Q235" s="517"/>
      <c r="R235" s="517"/>
    </row>
    <row r="236" spans="2:18" s="527" customFormat="1" ht="15.75">
      <c r="B236" s="837"/>
      <c r="C236" s="840"/>
      <c r="D236" s="858"/>
      <c r="E236" s="855"/>
      <c r="F236" s="549">
        <v>2</v>
      </c>
      <c r="G236" s="550"/>
      <c r="H236" s="598" t="str">
        <f t="shared" si="4"/>
        <v>Belum Diisi</v>
      </c>
      <c r="I236" s="592" t="s">
        <v>26</v>
      </c>
      <c r="J236" s="593" t="str">
        <f>IF($D$235="Y/T","Isi Sasaran",IF($E$235=0,0,IF(I236="Y",1,IF(I236="T",0,"Isi Dulu"))))</f>
        <v>Isi Sasaran</v>
      </c>
      <c r="K236" s="592" t="s">
        <v>26</v>
      </c>
      <c r="L236" s="593" t="str">
        <f>IF($D$235="Y/T","Isi Sasaran",IF($E$235=0,0,IF(K236="Y",1,IF(K236="T",0,"Isi Dulu"))))</f>
        <v>Isi Sasaran</v>
      </c>
      <c r="M236" s="849"/>
      <c r="N236" s="852"/>
      <c r="O236" s="517"/>
      <c r="P236" s="517"/>
      <c r="Q236" s="517"/>
      <c r="R236" s="517"/>
    </row>
    <row r="237" spans="2:18" s="527" customFormat="1" ht="15.75">
      <c r="B237" s="837"/>
      <c r="C237" s="840"/>
      <c r="D237" s="858"/>
      <c r="E237" s="855"/>
      <c r="F237" s="549">
        <v>3</v>
      </c>
      <c r="G237" s="550"/>
      <c r="H237" s="598" t="str">
        <f t="shared" si="4"/>
        <v>Belum Diisi</v>
      </c>
      <c r="I237" s="592" t="s">
        <v>26</v>
      </c>
      <c r="J237" s="593" t="str">
        <f>IF($D$235="Y/T","Isi Sasaran",IF($E$235=0,0,IF(I237="Y",1,IF(I237="T",0,"Isi Dulu"))))</f>
        <v>Isi Sasaran</v>
      </c>
      <c r="K237" s="592" t="s">
        <v>26</v>
      </c>
      <c r="L237" s="593" t="str">
        <f>IF($D$235="Y/T","Isi Sasaran",IF($E$235=0,0,IF(K237="Y",1,IF(K237="T",0,"Isi Dulu"))))</f>
        <v>Isi Sasaran</v>
      </c>
      <c r="M237" s="849"/>
      <c r="N237" s="852"/>
      <c r="O237" s="517"/>
      <c r="P237" s="517"/>
      <c r="Q237" s="517"/>
      <c r="R237" s="517"/>
    </row>
    <row r="238" spans="2:18" s="527" customFormat="1" ht="15.75">
      <c r="B238" s="837"/>
      <c r="C238" s="840"/>
      <c r="D238" s="858"/>
      <c r="E238" s="855"/>
      <c r="F238" s="549">
        <v>4</v>
      </c>
      <c r="G238" s="550"/>
      <c r="H238" s="598" t="str">
        <f t="shared" si="4"/>
        <v>Belum Diisi</v>
      </c>
      <c r="I238" s="592" t="s">
        <v>26</v>
      </c>
      <c r="J238" s="593" t="str">
        <f>IF($D$235="Y/T","Isi Sasaran",IF($E$235=0,0,IF(I238="Y",1,IF(I238="T",0,"Isi Dulu"))))</f>
        <v>Isi Sasaran</v>
      </c>
      <c r="K238" s="592" t="s">
        <v>26</v>
      </c>
      <c r="L238" s="593" t="str">
        <f>IF($D$235="Y/T","Isi Sasaran",IF($E$235=0,0,IF(K238="Y",1,IF(K238="T",0,"Isi Dulu"))))</f>
        <v>Isi Sasaran</v>
      </c>
      <c r="M238" s="849"/>
      <c r="N238" s="852"/>
      <c r="O238" s="517"/>
      <c r="P238" s="517"/>
      <c r="Q238" s="517"/>
      <c r="R238" s="517"/>
    </row>
    <row r="239" spans="2:18" s="527" customFormat="1" ht="15.75">
      <c r="B239" s="838"/>
      <c r="C239" s="841"/>
      <c r="D239" s="859"/>
      <c r="E239" s="856"/>
      <c r="F239" s="569">
        <v>5</v>
      </c>
      <c r="G239" s="570"/>
      <c r="H239" s="599" t="str">
        <f t="shared" si="4"/>
        <v>Belum Diisi</v>
      </c>
      <c r="I239" s="595" t="s">
        <v>26</v>
      </c>
      <c r="J239" s="596" t="str">
        <f>IF($D$235="Y/T","Isi Sasaran",IF($E$235=0,0,IF(I239="Y",1,IF(I239="T",0,"Isi Dulu"))))</f>
        <v>Isi Sasaran</v>
      </c>
      <c r="K239" s="595" t="s">
        <v>26</v>
      </c>
      <c r="L239" s="596" t="str">
        <f>IF($D$235="Y/T","Isi Sasaran",IF($E$235=0,0,IF(K239="Y",1,IF(K239="T",0,"Isi Dulu"))))</f>
        <v>Isi Sasaran</v>
      </c>
      <c r="M239" s="850"/>
      <c r="N239" s="853"/>
      <c r="O239" s="517"/>
      <c r="P239" s="517"/>
      <c r="Q239" s="517"/>
      <c r="R239" s="517"/>
    </row>
    <row r="240" spans="2:18" s="527" customFormat="1" ht="15.75">
      <c r="B240" s="836">
        <v>7</v>
      </c>
      <c r="C240" s="839"/>
      <c r="D240" s="857" t="s">
        <v>26</v>
      </c>
      <c r="E240" s="854" t="str">
        <f>IF(D240="Y",1,IF(D240="T",0,IF(D240="Y/T","Belum diisi","Error")))</f>
        <v>Belum diisi</v>
      </c>
      <c r="F240" s="528">
        <v>1</v>
      </c>
      <c r="G240" s="529"/>
      <c r="H240" s="600" t="str">
        <f t="shared" si="4"/>
        <v>Belum Diisi</v>
      </c>
      <c r="I240" s="590" t="s">
        <v>26</v>
      </c>
      <c r="J240" s="591" t="str">
        <f>IF($D$240="Y/T","Isi Sasaran",IF($E$240=0,0,IF(I240="Y",1,IF(I240="T",0,"Isi Dulu"))))</f>
        <v>Isi Sasaran</v>
      </c>
      <c r="K240" s="590" t="s">
        <v>26</v>
      </c>
      <c r="L240" s="591" t="str">
        <f>IF($D$240="Y/T","Isi Sasaran",IF($E$240=0,0,IF(K240="Y",1,IF(K240="T",0,"Isi Dulu"))))</f>
        <v>Isi Sasaran</v>
      </c>
      <c r="M240" s="848" t="s">
        <v>26</v>
      </c>
      <c r="N240" s="851" t="str">
        <f>IF(M240="Y",1,IF(M240="T",0,IF(M240="Y/T","Belum diisi","Error")))</f>
        <v>Belum diisi</v>
      </c>
      <c r="O240" s="517"/>
      <c r="P240" s="517"/>
      <c r="Q240" s="517"/>
      <c r="R240" s="517"/>
    </row>
    <row r="241" spans="2:18" s="527" customFormat="1" ht="15.75">
      <c r="B241" s="837"/>
      <c r="C241" s="840"/>
      <c r="D241" s="858"/>
      <c r="E241" s="855"/>
      <c r="F241" s="549">
        <v>2</v>
      </c>
      <c r="G241" s="550"/>
      <c r="H241" s="598" t="str">
        <f t="shared" si="4"/>
        <v>Belum Diisi</v>
      </c>
      <c r="I241" s="592" t="s">
        <v>26</v>
      </c>
      <c r="J241" s="593" t="str">
        <f>IF($D$240="Y/T","Isi Sasaran",IF($E$240=0,0,IF(I241="Y",1,IF(I241="T",0,"Isi Dulu"))))</f>
        <v>Isi Sasaran</v>
      </c>
      <c r="K241" s="592" t="s">
        <v>26</v>
      </c>
      <c r="L241" s="593" t="str">
        <f>IF($D$240="Y/T","Isi Sasaran",IF($E$240=0,0,IF(K241="Y",1,IF(K241="T",0,"Isi Dulu"))))</f>
        <v>Isi Sasaran</v>
      </c>
      <c r="M241" s="849"/>
      <c r="N241" s="852"/>
      <c r="O241" s="517"/>
      <c r="P241" s="517"/>
      <c r="Q241" s="517"/>
      <c r="R241" s="517"/>
    </row>
    <row r="242" spans="2:18" s="527" customFormat="1" ht="15.75">
      <c r="B242" s="837"/>
      <c r="C242" s="840"/>
      <c r="D242" s="858"/>
      <c r="E242" s="855"/>
      <c r="F242" s="549">
        <v>3</v>
      </c>
      <c r="G242" s="550"/>
      <c r="H242" s="598" t="str">
        <f t="shared" si="4"/>
        <v>Belum Diisi</v>
      </c>
      <c r="I242" s="592" t="s">
        <v>26</v>
      </c>
      <c r="J242" s="593" t="str">
        <f>IF($D$240="Y/T","Isi Sasaran",IF($E$240=0,0,IF(I242="Y",1,IF(I242="T",0,"Isi Dulu"))))</f>
        <v>Isi Sasaran</v>
      </c>
      <c r="K242" s="592" t="s">
        <v>26</v>
      </c>
      <c r="L242" s="593" t="str">
        <f>IF($D$240="Y/T","Isi Sasaran",IF($E$240=0,0,IF(K242="Y",1,IF(K242="T",0,"Isi Dulu"))))</f>
        <v>Isi Sasaran</v>
      </c>
      <c r="M242" s="849"/>
      <c r="N242" s="852"/>
      <c r="O242" s="517"/>
      <c r="P242" s="517"/>
      <c r="Q242" s="517"/>
      <c r="R242" s="517"/>
    </row>
    <row r="243" spans="2:18" s="527" customFormat="1" ht="15.75">
      <c r="B243" s="837"/>
      <c r="C243" s="840"/>
      <c r="D243" s="858"/>
      <c r="E243" s="855"/>
      <c r="F243" s="549">
        <v>4</v>
      </c>
      <c r="G243" s="550"/>
      <c r="H243" s="598" t="str">
        <f t="shared" si="4"/>
        <v>Belum Diisi</v>
      </c>
      <c r="I243" s="592" t="s">
        <v>26</v>
      </c>
      <c r="J243" s="593" t="str">
        <f>IF($D$240="Y/T","Isi Sasaran",IF($E$240=0,0,IF(I243="Y",1,IF(I243="T",0,"Isi Dulu"))))</f>
        <v>Isi Sasaran</v>
      </c>
      <c r="K243" s="592" t="s">
        <v>26</v>
      </c>
      <c r="L243" s="593" t="str">
        <f>IF($D$240="Y/T","Isi Sasaran",IF($E$240=0,0,IF(K243="Y",1,IF(K243="T",0,"Isi Dulu"))))</f>
        <v>Isi Sasaran</v>
      </c>
      <c r="M243" s="849"/>
      <c r="N243" s="852"/>
      <c r="O243" s="517"/>
      <c r="P243" s="517"/>
      <c r="Q243" s="517"/>
      <c r="R243" s="517"/>
    </row>
    <row r="244" spans="2:18" s="527" customFormat="1" ht="15.75">
      <c r="B244" s="838"/>
      <c r="C244" s="841"/>
      <c r="D244" s="859"/>
      <c r="E244" s="856"/>
      <c r="F244" s="569">
        <v>5</v>
      </c>
      <c r="G244" s="570"/>
      <c r="H244" s="599" t="str">
        <f t="shared" si="4"/>
        <v>Belum Diisi</v>
      </c>
      <c r="I244" s="595" t="s">
        <v>26</v>
      </c>
      <c r="J244" s="596" t="str">
        <f>IF($D$240="Y/T","Isi Sasaran",IF($E$240=0,0,IF(I244="Y",1,IF(I244="T",0,"Isi Dulu"))))</f>
        <v>Isi Sasaran</v>
      </c>
      <c r="K244" s="595" t="s">
        <v>26</v>
      </c>
      <c r="L244" s="596" t="str">
        <f>IF($D$240="Y/T","Isi Sasaran",IF($E$240=0,0,IF(K244="Y",1,IF(K244="T",0,"Isi Dulu"))))</f>
        <v>Isi Sasaran</v>
      </c>
      <c r="M244" s="850"/>
      <c r="N244" s="853"/>
      <c r="O244" s="517"/>
      <c r="P244" s="517"/>
      <c r="Q244" s="517"/>
      <c r="R244" s="517"/>
    </row>
    <row r="245" spans="2:18" s="527" customFormat="1" ht="15.75">
      <c r="B245" s="836">
        <v>8</v>
      </c>
      <c r="C245" s="839"/>
      <c r="D245" s="857" t="s">
        <v>26</v>
      </c>
      <c r="E245" s="854" t="str">
        <f>IF(D245="Y",1,IF(D245="T",0,IF(D245="Y/T","Belum diisi","Error")))</f>
        <v>Belum diisi</v>
      </c>
      <c r="F245" s="528">
        <v>1</v>
      </c>
      <c r="G245" s="529"/>
      <c r="H245" s="600" t="str">
        <f t="shared" si="4"/>
        <v>Belum Diisi</v>
      </c>
      <c r="I245" s="590" t="s">
        <v>26</v>
      </c>
      <c r="J245" s="591" t="str">
        <f>IF($D$245="Y/T","Isi Sasaran",IF($E$245=0,0,IF(I245="Y",1,IF(I245="T",0,"Isi Dulu"))))</f>
        <v>Isi Sasaran</v>
      </c>
      <c r="K245" s="590" t="s">
        <v>26</v>
      </c>
      <c r="L245" s="591" t="str">
        <f>IF($D$245="Y/T","Isi Sasaran",IF($E$245=0,0,IF(K245="Y",1,IF(K245="T",0,"Isi Dulu"))))</f>
        <v>Isi Sasaran</v>
      </c>
      <c r="M245" s="848" t="s">
        <v>26</v>
      </c>
      <c r="N245" s="851" t="str">
        <f>IF(M245="Y",1,IF(M245="T",0,IF(M245="Y/T","Belum diisi","Error")))</f>
        <v>Belum diisi</v>
      </c>
      <c r="O245" s="517"/>
      <c r="P245" s="517"/>
      <c r="Q245" s="517"/>
      <c r="R245" s="517"/>
    </row>
    <row r="246" spans="2:18" s="527" customFormat="1" ht="15.75">
      <c r="B246" s="837"/>
      <c r="C246" s="840"/>
      <c r="D246" s="858"/>
      <c r="E246" s="855"/>
      <c r="F246" s="549">
        <v>2</v>
      </c>
      <c r="G246" s="550"/>
      <c r="H246" s="598" t="str">
        <f t="shared" si="4"/>
        <v>Belum Diisi</v>
      </c>
      <c r="I246" s="592" t="s">
        <v>26</v>
      </c>
      <c r="J246" s="593" t="str">
        <f>IF($D$245="Y/T","Isi Sasaran",IF($E$245=0,0,IF(I246="Y",1,IF(I246="T",0,"Isi Dulu"))))</f>
        <v>Isi Sasaran</v>
      </c>
      <c r="K246" s="592" t="s">
        <v>26</v>
      </c>
      <c r="L246" s="593" t="str">
        <f>IF($D$245="Y/T","Isi Sasaran",IF($E$245=0,0,IF(K246="Y",1,IF(K246="T",0,"Isi Dulu"))))</f>
        <v>Isi Sasaran</v>
      </c>
      <c r="M246" s="849"/>
      <c r="N246" s="852"/>
      <c r="O246" s="517"/>
      <c r="P246" s="517"/>
      <c r="Q246" s="517"/>
      <c r="R246" s="517"/>
    </row>
    <row r="247" spans="2:18" s="527" customFormat="1" ht="15.75">
      <c r="B247" s="837"/>
      <c r="C247" s="840"/>
      <c r="D247" s="858"/>
      <c r="E247" s="855"/>
      <c r="F247" s="549">
        <v>3</v>
      </c>
      <c r="G247" s="550"/>
      <c r="H247" s="598" t="str">
        <f t="shared" si="4"/>
        <v>Belum Diisi</v>
      </c>
      <c r="I247" s="592" t="s">
        <v>26</v>
      </c>
      <c r="J247" s="593" t="str">
        <f>IF($D$245="Y/T","Isi Sasaran",IF($E$245=0,0,IF(I247="Y",1,IF(I247="T",0,"Isi Dulu"))))</f>
        <v>Isi Sasaran</v>
      </c>
      <c r="K247" s="592" t="s">
        <v>26</v>
      </c>
      <c r="L247" s="593" t="str">
        <f>IF($D$245="Y/T","Isi Sasaran",IF($E$245=0,0,IF(K247="Y",1,IF(K247="T",0,"Isi Dulu"))))</f>
        <v>Isi Sasaran</v>
      </c>
      <c r="M247" s="849"/>
      <c r="N247" s="852"/>
      <c r="O247" s="517"/>
      <c r="P247" s="517"/>
      <c r="Q247" s="517"/>
      <c r="R247" s="517"/>
    </row>
    <row r="248" spans="2:18" s="527" customFormat="1" ht="15.75">
      <c r="B248" s="837"/>
      <c r="C248" s="840"/>
      <c r="D248" s="858"/>
      <c r="E248" s="855"/>
      <c r="F248" s="549">
        <v>4</v>
      </c>
      <c r="G248" s="550"/>
      <c r="H248" s="598" t="str">
        <f t="shared" si="4"/>
        <v>Belum Diisi</v>
      </c>
      <c r="I248" s="592" t="s">
        <v>26</v>
      </c>
      <c r="J248" s="593" t="str">
        <f>IF($D$245="Y/T","Isi Sasaran",IF($E$245=0,0,IF(I248="Y",1,IF(I248="T",0,"Isi Dulu"))))</f>
        <v>Isi Sasaran</v>
      </c>
      <c r="K248" s="592" t="s">
        <v>26</v>
      </c>
      <c r="L248" s="593" t="str">
        <f>IF($D$245="Y/T","Isi Sasaran",IF($E$245=0,0,IF(K248="Y",1,IF(K248="T",0,"Isi Dulu"))))</f>
        <v>Isi Sasaran</v>
      </c>
      <c r="M248" s="849"/>
      <c r="N248" s="852"/>
      <c r="O248" s="517"/>
      <c r="P248" s="517"/>
      <c r="Q248" s="517"/>
      <c r="R248" s="517"/>
    </row>
    <row r="249" spans="2:18" s="527" customFormat="1" ht="15.75">
      <c r="B249" s="838"/>
      <c r="C249" s="841"/>
      <c r="D249" s="859"/>
      <c r="E249" s="856"/>
      <c r="F249" s="569">
        <v>5</v>
      </c>
      <c r="G249" s="570"/>
      <c r="H249" s="599" t="str">
        <f t="shared" si="4"/>
        <v>Belum Diisi</v>
      </c>
      <c r="I249" s="595" t="s">
        <v>26</v>
      </c>
      <c r="J249" s="596" t="str">
        <f>IF($D$245="Y/T","Isi Sasaran",IF($E$245=0,0,IF(I249="Y",1,IF(I249="T",0,"Isi Dulu"))))</f>
        <v>Isi Sasaran</v>
      </c>
      <c r="K249" s="595" t="s">
        <v>26</v>
      </c>
      <c r="L249" s="596" t="str">
        <f>IF($D$245="Y/T","Isi Sasaran",IF($E$245=0,0,IF(K249="Y",1,IF(K249="T",0,"Isi Dulu"))))</f>
        <v>Isi Sasaran</v>
      </c>
      <c r="M249" s="850"/>
      <c r="N249" s="853"/>
      <c r="O249" s="517"/>
      <c r="P249" s="517"/>
      <c r="Q249" s="517"/>
      <c r="R249" s="517"/>
    </row>
    <row r="250" spans="2:18" s="527" customFormat="1" ht="15.75">
      <c r="B250" s="836">
        <v>9</v>
      </c>
      <c r="C250" s="839"/>
      <c r="D250" s="857" t="s">
        <v>26</v>
      </c>
      <c r="E250" s="854" t="str">
        <f>IF(D250="Y",1,IF(D250="T",0,IF(D250="Y/T","Belum diisi","Error")))</f>
        <v>Belum diisi</v>
      </c>
      <c r="F250" s="528">
        <v>1</v>
      </c>
      <c r="G250" s="529"/>
      <c r="H250" s="600" t="str">
        <f t="shared" si="4"/>
        <v>Belum Diisi</v>
      </c>
      <c r="I250" s="590" t="s">
        <v>26</v>
      </c>
      <c r="J250" s="591" t="str">
        <f>IF($D$250="Y/T","Isi Sasaran",IF($E$250=0,0,IF(I250="Y",1,IF(I250="T",0,"Isi Dulu"))))</f>
        <v>Isi Sasaran</v>
      </c>
      <c r="K250" s="590" t="s">
        <v>26</v>
      </c>
      <c r="L250" s="591" t="str">
        <f>IF($D$250="Y/T","Isi Sasaran",IF($E$250=0,0,IF(K250="Y",1,IF(K250="T",0,"Isi Dulu"))))</f>
        <v>Isi Sasaran</v>
      </c>
      <c r="M250" s="848" t="s">
        <v>26</v>
      </c>
      <c r="N250" s="851" t="str">
        <f>IF(M250="Y",1,IF(M250="T",0,IF(M250="Y/T","Belum diisi","Error")))</f>
        <v>Belum diisi</v>
      </c>
      <c r="O250" s="517"/>
      <c r="P250" s="517"/>
      <c r="Q250" s="517"/>
      <c r="R250" s="517"/>
    </row>
    <row r="251" spans="2:18" s="527" customFormat="1" ht="15.75">
      <c r="B251" s="837"/>
      <c r="C251" s="840"/>
      <c r="D251" s="858"/>
      <c r="E251" s="855"/>
      <c r="F251" s="549">
        <v>2</v>
      </c>
      <c r="G251" s="550"/>
      <c r="H251" s="598" t="str">
        <f t="shared" si="4"/>
        <v>Belum Diisi</v>
      </c>
      <c r="I251" s="592" t="s">
        <v>26</v>
      </c>
      <c r="J251" s="593" t="str">
        <f>IF($D$250="Y/T","Isi Sasaran",IF($E$250=0,0,IF(I251="Y",1,IF(I251="T",0,"Isi Dulu"))))</f>
        <v>Isi Sasaran</v>
      </c>
      <c r="K251" s="592" t="s">
        <v>26</v>
      </c>
      <c r="L251" s="593" t="str">
        <f>IF($D$250="Y/T","Isi Sasaran",IF($E$250=0,0,IF(K251="Y",1,IF(K251="T",0,"Isi Dulu"))))</f>
        <v>Isi Sasaran</v>
      </c>
      <c r="M251" s="849"/>
      <c r="N251" s="852"/>
      <c r="O251" s="517"/>
      <c r="P251" s="517"/>
      <c r="Q251" s="517"/>
      <c r="R251" s="517"/>
    </row>
    <row r="252" spans="2:18" s="527" customFormat="1" ht="15.75">
      <c r="B252" s="837"/>
      <c r="C252" s="840"/>
      <c r="D252" s="858"/>
      <c r="E252" s="855"/>
      <c r="F252" s="549">
        <v>3</v>
      </c>
      <c r="G252" s="550"/>
      <c r="H252" s="598" t="str">
        <f t="shared" si="4"/>
        <v>Belum Diisi</v>
      </c>
      <c r="I252" s="592" t="s">
        <v>26</v>
      </c>
      <c r="J252" s="593" t="str">
        <f>IF($D$250="Y/T","Isi Sasaran",IF($E$250=0,0,IF(I252="Y",1,IF(I252="T",0,"Isi Dulu"))))</f>
        <v>Isi Sasaran</v>
      </c>
      <c r="K252" s="592" t="s">
        <v>26</v>
      </c>
      <c r="L252" s="593" t="str">
        <f>IF($D$250="Y/T","Isi Sasaran",IF($E$250=0,0,IF(K252="Y",1,IF(K252="T",0,"Isi Dulu"))))</f>
        <v>Isi Sasaran</v>
      </c>
      <c r="M252" s="849"/>
      <c r="N252" s="852"/>
      <c r="O252" s="517"/>
      <c r="P252" s="517"/>
      <c r="Q252" s="517"/>
      <c r="R252" s="517"/>
    </row>
    <row r="253" spans="2:18" s="527" customFormat="1" ht="15.75">
      <c r="B253" s="837"/>
      <c r="C253" s="840"/>
      <c r="D253" s="858"/>
      <c r="E253" s="855"/>
      <c r="F253" s="549">
        <v>4</v>
      </c>
      <c r="G253" s="550"/>
      <c r="H253" s="598" t="str">
        <f t="shared" si="4"/>
        <v>Belum Diisi</v>
      </c>
      <c r="I253" s="592" t="s">
        <v>26</v>
      </c>
      <c r="J253" s="593" t="str">
        <f>IF($D$250="Y/T","Isi Sasaran",IF($E$250=0,0,IF(I253="Y",1,IF(I253="T",0,"Isi Dulu"))))</f>
        <v>Isi Sasaran</v>
      </c>
      <c r="K253" s="592" t="s">
        <v>26</v>
      </c>
      <c r="L253" s="593" t="str">
        <f>IF($D$250="Y/T","Isi Sasaran",IF($E$250=0,0,IF(K253="Y",1,IF(K253="T",0,"Isi Dulu"))))</f>
        <v>Isi Sasaran</v>
      </c>
      <c r="M253" s="849"/>
      <c r="N253" s="852"/>
      <c r="O253" s="517"/>
      <c r="P253" s="517"/>
      <c r="Q253" s="517"/>
      <c r="R253" s="517"/>
    </row>
    <row r="254" spans="2:18" s="527" customFormat="1" ht="15.75">
      <c r="B254" s="838"/>
      <c r="C254" s="841"/>
      <c r="D254" s="859"/>
      <c r="E254" s="856"/>
      <c r="F254" s="569">
        <v>5</v>
      </c>
      <c r="G254" s="570"/>
      <c r="H254" s="599" t="str">
        <f t="shared" si="4"/>
        <v>Belum Diisi</v>
      </c>
      <c r="I254" s="595" t="s">
        <v>26</v>
      </c>
      <c r="J254" s="596" t="str">
        <f>IF($D$250="Y/T","Isi Sasaran",IF($E$250=0,0,IF(I254="Y",1,IF(I254="T",0,"Isi Dulu"))))</f>
        <v>Isi Sasaran</v>
      </c>
      <c r="K254" s="595" t="s">
        <v>26</v>
      </c>
      <c r="L254" s="596" t="str">
        <f>IF($D$250="Y/T","Isi Sasaran",IF($E$250=0,0,IF(K254="Y",1,IF(K254="T",0,"Isi Dulu"))))</f>
        <v>Isi Sasaran</v>
      </c>
      <c r="M254" s="850"/>
      <c r="N254" s="853"/>
      <c r="O254" s="517"/>
      <c r="P254" s="517"/>
      <c r="Q254" s="517"/>
      <c r="R254" s="517"/>
    </row>
    <row r="255" spans="2:18" s="527" customFormat="1" ht="15.75">
      <c r="B255" s="836">
        <v>10</v>
      </c>
      <c r="C255" s="839"/>
      <c r="D255" s="857" t="s">
        <v>26</v>
      </c>
      <c r="E255" s="854" t="str">
        <f>IF(D255="Y",1,IF(D255="T",0,IF(D255="Y/T","Belum diisi","Error")))</f>
        <v>Belum diisi</v>
      </c>
      <c r="F255" s="528">
        <v>1</v>
      </c>
      <c r="G255" s="529"/>
      <c r="H255" s="600" t="str">
        <f t="shared" si="4"/>
        <v>Belum Diisi</v>
      </c>
      <c r="I255" s="590" t="s">
        <v>26</v>
      </c>
      <c r="J255" s="591" t="str">
        <f>IF($D$255="Y/T","Isi Sasaran",IF($E$255=0,0,IF(I255="Y",1,IF(I255="T",0,"Isi Dulu"))))</f>
        <v>Isi Sasaran</v>
      </c>
      <c r="K255" s="590" t="s">
        <v>26</v>
      </c>
      <c r="L255" s="591" t="str">
        <f>IF($D$255="Y/T","Isi Sasaran",IF($E$255=0,0,IF(K255="Y",1,IF(K255="T",0,"Isi Dulu"))))</f>
        <v>Isi Sasaran</v>
      </c>
      <c r="M255" s="848" t="s">
        <v>26</v>
      </c>
      <c r="N255" s="851" t="str">
        <f>IF(M255="Y",1,IF(M255="T",0,IF(M255="Y/T","Belum diisi","Error")))</f>
        <v>Belum diisi</v>
      </c>
      <c r="O255" s="517"/>
      <c r="P255" s="517"/>
      <c r="Q255" s="517"/>
      <c r="R255" s="517"/>
    </row>
    <row r="256" spans="2:18" s="527" customFormat="1" ht="15.75">
      <c r="B256" s="837"/>
      <c r="C256" s="840"/>
      <c r="D256" s="858"/>
      <c r="E256" s="855"/>
      <c r="F256" s="549">
        <v>2</v>
      </c>
      <c r="G256" s="550"/>
      <c r="H256" s="598" t="str">
        <f t="shared" si="4"/>
        <v>Belum Diisi</v>
      </c>
      <c r="I256" s="592" t="s">
        <v>26</v>
      </c>
      <c r="J256" s="593" t="str">
        <f>IF($D$255="Y/T","Isi Sasaran",IF($E$255=0,0,IF(I256="Y",1,IF(I256="T",0,"Isi Dulu"))))</f>
        <v>Isi Sasaran</v>
      </c>
      <c r="K256" s="592" t="s">
        <v>26</v>
      </c>
      <c r="L256" s="593" t="str">
        <f>IF($D$255="Y/T","Isi Sasaran",IF($E$255=0,0,IF(K256="Y",1,IF(K256="T",0,"Isi Dulu"))))</f>
        <v>Isi Sasaran</v>
      </c>
      <c r="M256" s="849"/>
      <c r="N256" s="852"/>
      <c r="O256" s="517"/>
      <c r="P256" s="517"/>
      <c r="Q256" s="517"/>
      <c r="R256" s="517"/>
    </row>
    <row r="257" spans="2:18" s="527" customFormat="1" ht="15.75">
      <c r="B257" s="837"/>
      <c r="C257" s="840"/>
      <c r="D257" s="858"/>
      <c r="E257" s="855"/>
      <c r="F257" s="549">
        <v>3</v>
      </c>
      <c r="G257" s="550"/>
      <c r="H257" s="598" t="str">
        <f t="shared" si="4"/>
        <v>Belum Diisi</v>
      </c>
      <c r="I257" s="592" t="s">
        <v>26</v>
      </c>
      <c r="J257" s="593" t="str">
        <f>IF($D$255="Y/T","Isi Sasaran",IF($E$255=0,0,IF(I257="Y",1,IF(I257="T",0,"Isi Dulu"))))</f>
        <v>Isi Sasaran</v>
      </c>
      <c r="K257" s="592" t="s">
        <v>26</v>
      </c>
      <c r="L257" s="593" t="str">
        <f>IF($D$255="Y/T","Isi Sasaran",IF($E$255=0,0,IF(K257="Y",1,IF(K257="T",0,"Isi Dulu"))))</f>
        <v>Isi Sasaran</v>
      </c>
      <c r="M257" s="849"/>
      <c r="N257" s="852"/>
      <c r="O257" s="517"/>
      <c r="P257" s="517"/>
      <c r="Q257" s="517"/>
      <c r="R257" s="517"/>
    </row>
    <row r="258" spans="2:18" s="527" customFormat="1" ht="15.75">
      <c r="B258" s="837"/>
      <c r="C258" s="840"/>
      <c r="D258" s="858"/>
      <c r="E258" s="855"/>
      <c r="F258" s="549">
        <v>4</v>
      </c>
      <c r="G258" s="550"/>
      <c r="H258" s="598" t="str">
        <f t="shared" si="4"/>
        <v>Belum Diisi</v>
      </c>
      <c r="I258" s="592" t="s">
        <v>26</v>
      </c>
      <c r="J258" s="593" t="str">
        <f>IF($D$255="Y/T","Isi Sasaran",IF($E$255=0,0,IF(I258="Y",1,IF(I258="T",0,"Isi Dulu"))))</f>
        <v>Isi Sasaran</v>
      </c>
      <c r="K258" s="592" t="s">
        <v>26</v>
      </c>
      <c r="L258" s="593" t="str">
        <f>IF($D$255="Y/T","Isi Sasaran",IF($E$255=0,0,IF(K258="Y",1,IF(K258="T",0,"Isi Dulu"))))</f>
        <v>Isi Sasaran</v>
      </c>
      <c r="M258" s="849"/>
      <c r="N258" s="852"/>
      <c r="O258" s="517"/>
      <c r="P258" s="517"/>
      <c r="Q258" s="517"/>
      <c r="R258" s="517"/>
    </row>
    <row r="259" spans="2:18" s="527" customFormat="1" ht="15.75">
      <c r="B259" s="838"/>
      <c r="C259" s="841"/>
      <c r="D259" s="859"/>
      <c r="E259" s="856"/>
      <c r="F259" s="569">
        <v>5</v>
      </c>
      <c r="G259" s="570"/>
      <c r="H259" s="599" t="str">
        <f t="shared" si="4"/>
        <v>Belum Diisi</v>
      </c>
      <c r="I259" s="595" t="s">
        <v>26</v>
      </c>
      <c r="J259" s="596" t="str">
        <f>IF($D$255="Y/T","Isi Sasaran",IF($E$255=0,0,IF(I259="Y",1,IF(I259="T",0,"Isi Dulu"))))</f>
        <v>Isi Sasaran</v>
      </c>
      <c r="K259" s="595" t="s">
        <v>26</v>
      </c>
      <c r="L259" s="596" t="str">
        <f>IF($D$255="Y/T","Isi Sasaran",IF($E$255=0,0,IF(K259="Y",1,IF(K259="T",0,"Isi Dulu"))))</f>
        <v>Isi Sasaran</v>
      </c>
      <c r="M259" s="850"/>
      <c r="N259" s="853"/>
      <c r="O259" s="517"/>
      <c r="P259" s="517"/>
      <c r="Q259" s="517"/>
      <c r="R259" s="517"/>
    </row>
    <row r="260" spans="2:18" s="527" customFormat="1" ht="15.75">
      <c r="B260" s="836">
        <v>11</v>
      </c>
      <c r="C260" s="839"/>
      <c r="D260" s="857" t="s">
        <v>26</v>
      </c>
      <c r="E260" s="854" t="str">
        <f>IF(D260="Y",1,IF(D260="T",0,IF(D260="Y/T","Belum diisi","Error")))</f>
        <v>Belum diisi</v>
      </c>
      <c r="F260" s="528">
        <v>1</v>
      </c>
      <c r="G260" s="529"/>
      <c r="H260" s="600" t="str">
        <f t="shared" si="4"/>
        <v>Belum Diisi</v>
      </c>
      <c r="I260" s="590" t="s">
        <v>26</v>
      </c>
      <c r="J260" s="591" t="str">
        <f>IF($D$260="Y/T","Isi Sasaran",IF($E$260=0,0,IF(I260="Y",1,IF(I260="T",0,"Isi Dulu"))))</f>
        <v>Isi Sasaran</v>
      </c>
      <c r="K260" s="590" t="s">
        <v>26</v>
      </c>
      <c r="L260" s="591" t="str">
        <f>IF($D$260="Y/T","Isi Sasaran",IF($E$260=0,0,IF(K260="Y",1,IF(K260="T",0,"Isi Dulu"))))</f>
        <v>Isi Sasaran</v>
      </c>
      <c r="M260" s="848" t="s">
        <v>26</v>
      </c>
      <c r="N260" s="851" t="str">
        <f>IF(M260="Y",1,IF(M260="T",0,IF(M260="Y/T","Belum diisi","Error")))</f>
        <v>Belum diisi</v>
      </c>
      <c r="O260" s="517"/>
      <c r="P260" s="517"/>
      <c r="Q260" s="517"/>
      <c r="R260" s="517"/>
    </row>
    <row r="261" spans="2:18" s="527" customFormat="1" ht="15.75">
      <c r="B261" s="837"/>
      <c r="C261" s="840"/>
      <c r="D261" s="858"/>
      <c r="E261" s="855"/>
      <c r="F261" s="549">
        <v>2</v>
      </c>
      <c r="G261" s="550"/>
      <c r="H261" s="598" t="str">
        <f t="shared" si="4"/>
        <v>Belum Diisi</v>
      </c>
      <c r="I261" s="592" t="s">
        <v>26</v>
      </c>
      <c r="J261" s="593" t="str">
        <f>IF($D$260="Y/T","Isi Sasaran",IF($E$260=0,0,IF(I261="Y",1,IF(I261="T",0,"Isi Dulu"))))</f>
        <v>Isi Sasaran</v>
      </c>
      <c r="K261" s="592" t="s">
        <v>26</v>
      </c>
      <c r="L261" s="593" t="str">
        <f>IF($D$260="Y/T","Isi Sasaran",IF($E$260=0,0,IF(K261="Y",1,IF(K261="T",0,"Isi Dulu"))))</f>
        <v>Isi Sasaran</v>
      </c>
      <c r="M261" s="849"/>
      <c r="N261" s="852"/>
      <c r="O261" s="517"/>
      <c r="P261" s="517"/>
      <c r="Q261" s="517"/>
      <c r="R261" s="517"/>
    </row>
    <row r="262" spans="2:18" s="527" customFormat="1" ht="15.75">
      <c r="B262" s="837"/>
      <c r="C262" s="840"/>
      <c r="D262" s="858"/>
      <c r="E262" s="855"/>
      <c r="F262" s="549">
        <v>3</v>
      </c>
      <c r="G262" s="550"/>
      <c r="H262" s="598" t="str">
        <f t="shared" si="4"/>
        <v>Belum Diisi</v>
      </c>
      <c r="I262" s="592" t="s">
        <v>26</v>
      </c>
      <c r="J262" s="593" t="str">
        <f>IF($D$260="Y/T","Isi Sasaran",IF($E$260=0,0,IF(I262="Y",1,IF(I262="T",0,"Isi Dulu"))))</f>
        <v>Isi Sasaran</v>
      </c>
      <c r="K262" s="592" t="s">
        <v>26</v>
      </c>
      <c r="L262" s="593" t="str">
        <f>IF($D$260="Y/T","Isi Sasaran",IF($E$260=0,0,IF(K262="Y",1,IF(K262="T",0,"Isi Dulu"))))</f>
        <v>Isi Sasaran</v>
      </c>
      <c r="M262" s="849"/>
      <c r="N262" s="852"/>
      <c r="O262" s="517"/>
      <c r="P262" s="517"/>
      <c r="Q262" s="517"/>
      <c r="R262" s="517"/>
    </row>
    <row r="263" spans="2:18" s="527" customFormat="1" ht="15.75">
      <c r="B263" s="837"/>
      <c r="C263" s="840"/>
      <c r="D263" s="858"/>
      <c r="E263" s="855"/>
      <c r="F263" s="549">
        <v>4</v>
      </c>
      <c r="G263" s="550"/>
      <c r="H263" s="598" t="str">
        <f t="shared" si="4"/>
        <v>Belum Diisi</v>
      </c>
      <c r="I263" s="592" t="s">
        <v>26</v>
      </c>
      <c r="J263" s="593" t="str">
        <f>IF($D$260="Y/T","Isi Sasaran",IF($E$260=0,0,IF(I263="Y",1,IF(I263="T",0,"Isi Dulu"))))</f>
        <v>Isi Sasaran</v>
      </c>
      <c r="K263" s="592" t="s">
        <v>26</v>
      </c>
      <c r="L263" s="593" t="str">
        <f>IF($D$260="Y/T","Isi Sasaran",IF($E$260=0,0,IF(K263="Y",1,IF(K263="T",0,"Isi Dulu"))))</f>
        <v>Isi Sasaran</v>
      </c>
      <c r="M263" s="849"/>
      <c r="N263" s="852"/>
      <c r="O263" s="517"/>
      <c r="P263" s="517"/>
      <c r="Q263" s="517"/>
      <c r="R263" s="517"/>
    </row>
    <row r="264" spans="2:18" s="527" customFormat="1" ht="15.75">
      <c r="B264" s="838"/>
      <c r="C264" s="841"/>
      <c r="D264" s="859"/>
      <c r="E264" s="856"/>
      <c r="F264" s="569">
        <v>5</v>
      </c>
      <c r="G264" s="570"/>
      <c r="H264" s="599" t="str">
        <f t="shared" si="4"/>
        <v>Belum Diisi</v>
      </c>
      <c r="I264" s="595" t="s">
        <v>26</v>
      </c>
      <c r="J264" s="596" t="str">
        <f>IF($D$260="Y/T","Isi Sasaran",IF($E$260=0,0,IF(I264="Y",1,IF(I264="T",0,"Isi Dulu"))))</f>
        <v>Isi Sasaran</v>
      </c>
      <c r="K264" s="595" t="s">
        <v>26</v>
      </c>
      <c r="L264" s="596" t="str">
        <f>IF($D$260="Y/T","Isi Sasaran",IF($E$260=0,0,IF(K264="Y",1,IF(K264="T",0,"Isi Dulu"))))</f>
        <v>Isi Sasaran</v>
      </c>
      <c r="M264" s="850"/>
      <c r="N264" s="853"/>
      <c r="O264" s="517"/>
      <c r="P264" s="517"/>
      <c r="Q264" s="517"/>
      <c r="R264" s="517"/>
    </row>
    <row r="265" spans="2:18" s="527" customFormat="1" ht="15.75">
      <c r="B265" s="836">
        <v>12</v>
      </c>
      <c r="C265" s="839"/>
      <c r="D265" s="857" t="s">
        <v>26</v>
      </c>
      <c r="E265" s="854" t="str">
        <f>IF(D265="Y",1,IF(D265="T",0,IF(D265="Y/T","Belum diisi","Error")))</f>
        <v>Belum diisi</v>
      </c>
      <c r="F265" s="528">
        <v>1</v>
      </c>
      <c r="G265" s="529"/>
      <c r="H265" s="600" t="str">
        <f t="shared" si="4"/>
        <v>Belum Diisi</v>
      </c>
      <c r="I265" s="590" t="s">
        <v>26</v>
      </c>
      <c r="J265" s="591" t="str">
        <f>IF($D$265="Y/T","Isi Sasaran",IF($E$265=0,0,IF(I265="Y",1,IF(I265="T",0,"Isi Dulu"))))</f>
        <v>Isi Sasaran</v>
      </c>
      <c r="K265" s="590" t="s">
        <v>26</v>
      </c>
      <c r="L265" s="591" t="str">
        <f>IF($D$265="Y/T","Isi Sasaran",IF($E$265=0,0,IF(K265="Y",1,IF(K265="T",0,"Isi Dulu"))))</f>
        <v>Isi Sasaran</v>
      </c>
      <c r="M265" s="848" t="s">
        <v>26</v>
      </c>
      <c r="N265" s="851" t="str">
        <f>IF(M265="Y",1,IF(M265="T",0,IF(M265="Y/T","Belum diisi","Error")))</f>
        <v>Belum diisi</v>
      </c>
      <c r="O265" s="517"/>
      <c r="P265" s="517"/>
      <c r="Q265" s="517"/>
      <c r="R265" s="517"/>
    </row>
    <row r="266" spans="2:18" s="527" customFormat="1" ht="15.75">
      <c r="B266" s="837"/>
      <c r="C266" s="840"/>
      <c r="D266" s="858"/>
      <c r="E266" s="855"/>
      <c r="F266" s="549">
        <v>2</v>
      </c>
      <c r="G266" s="550"/>
      <c r="H266" s="598" t="str">
        <f t="shared" si="4"/>
        <v>Belum Diisi</v>
      </c>
      <c r="I266" s="592" t="s">
        <v>26</v>
      </c>
      <c r="J266" s="593" t="str">
        <f>IF($D$265="Y/T","Isi Sasaran",IF($E$265=0,0,IF(I266="Y",1,IF(I266="T",0,"Isi Dulu"))))</f>
        <v>Isi Sasaran</v>
      </c>
      <c r="K266" s="592" t="s">
        <v>26</v>
      </c>
      <c r="L266" s="593" t="str">
        <f>IF($D$265="Y/T","Isi Sasaran",IF($E$265=0,0,IF(K266="Y",1,IF(K266="T",0,"Isi Dulu"))))</f>
        <v>Isi Sasaran</v>
      </c>
      <c r="M266" s="849"/>
      <c r="N266" s="852"/>
      <c r="O266" s="517"/>
      <c r="P266" s="517"/>
      <c r="Q266" s="517"/>
      <c r="R266" s="517"/>
    </row>
    <row r="267" spans="2:18" s="527" customFormat="1" ht="15.75">
      <c r="B267" s="837"/>
      <c r="C267" s="840"/>
      <c r="D267" s="858"/>
      <c r="E267" s="855"/>
      <c r="F267" s="549">
        <v>3</v>
      </c>
      <c r="G267" s="550"/>
      <c r="H267" s="598" t="str">
        <f t="shared" si="4"/>
        <v>Belum Diisi</v>
      </c>
      <c r="I267" s="592" t="s">
        <v>26</v>
      </c>
      <c r="J267" s="593" t="str">
        <f>IF($D$265="Y/T","Isi Sasaran",IF($E$265=0,0,IF(I267="Y",1,IF(I267="T",0,"Isi Dulu"))))</f>
        <v>Isi Sasaran</v>
      </c>
      <c r="K267" s="592" t="s">
        <v>26</v>
      </c>
      <c r="L267" s="593" t="str">
        <f>IF($D$265="Y/T","Isi Sasaran",IF($E$265=0,0,IF(K267="Y",1,IF(K267="T",0,"Isi Dulu"))))</f>
        <v>Isi Sasaran</v>
      </c>
      <c r="M267" s="849"/>
      <c r="N267" s="852"/>
      <c r="O267" s="517"/>
      <c r="P267" s="517"/>
      <c r="Q267" s="517"/>
      <c r="R267" s="517"/>
    </row>
    <row r="268" spans="2:18" s="527" customFormat="1" ht="15.75">
      <c r="B268" s="837"/>
      <c r="C268" s="840"/>
      <c r="D268" s="858"/>
      <c r="E268" s="855"/>
      <c r="F268" s="549">
        <v>4</v>
      </c>
      <c r="G268" s="550"/>
      <c r="H268" s="598" t="str">
        <f t="shared" si="4"/>
        <v>Belum Diisi</v>
      </c>
      <c r="I268" s="592" t="s">
        <v>26</v>
      </c>
      <c r="J268" s="593" t="str">
        <f>IF($D$265="Y/T","Isi Sasaran",IF($E$265=0,0,IF(I268="Y",1,IF(I268="T",0,"Isi Dulu"))))</f>
        <v>Isi Sasaran</v>
      </c>
      <c r="K268" s="592" t="s">
        <v>26</v>
      </c>
      <c r="L268" s="593" t="str">
        <f>IF($D$265="Y/T","Isi Sasaran",IF($E$265=0,0,IF(K268="Y",1,IF(K268="T",0,"Isi Dulu"))))</f>
        <v>Isi Sasaran</v>
      </c>
      <c r="M268" s="849"/>
      <c r="N268" s="852"/>
      <c r="O268" s="517"/>
      <c r="P268" s="517"/>
      <c r="Q268" s="517"/>
      <c r="R268" s="517"/>
    </row>
    <row r="269" spans="2:18" s="527" customFormat="1" ht="15.75">
      <c r="B269" s="838"/>
      <c r="C269" s="841"/>
      <c r="D269" s="859"/>
      <c r="E269" s="856"/>
      <c r="F269" s="569">
        <v>5</v>
      </c>
      <c r="G269" s="570"/>
      <c r="H269" s="599" t="str">
        <f t="shared" si="4"/>
        <v>Belum Diisi</v>
      </c>
      <c r="I269" s="595" t="s">
        <v>26</v>
      </c>
      <c r="J269" s="596" t="str">
        <f>IF($D$265="Y/T","Isi Sasaran",IF($E$265=0,0,IF(I269="Y",1,IF(I269="T",0,"Isi Dulu"))))</f>
        <v>Isi Sasaran</v>
      </c>
      <c r="K269" s="595" t="s">
        <v>26</v>
      </c>
      <c r="L269" s="596" t="str">
        <f>IF($D$265="Y/T","Isi Sasaran",IF($E$265=0,0,IF(K269="Y",1,IF(K269="T",0,"Isi Dulu"))))</f>
        <v>Isi Sasaran</v>
      </c>
      <c r="M269" s="850"/>
      <c r="N269" s="853"/>
      <c r="O269" s="517"/>
      <c r="P269" s="517"/>
      <c r="Q269" s="517"/>
      <c r="R269" s="517"/>
    </row>
    <row r="270" spans="2:18" s="527" customFormat="1" ht="15.75">
      <c r="B270" s="836">
        <v>13</v>
      </c>
      <c r="C270" s="839"/>
      <c r="D270" s="857" t="s">
        <v>26</v>
      </c>
      <c r="E270" s="854" t="str">
        <f>IF(D270="Y",1,IF(D270="T",0,IF(D270="Y/T","Belum diisi","Error")))</f>
        <v>Belum diisi</v>
      </c>
      <c r="F270" s="528">
        <v>1</v>
      </c>
      <c r="G270" s="529"/>
      <c r="H270" s="600" t="str">
        <f t="shared" si="4"/>
        <v>Belum Diisi</v>
      </c>
      <c r="I270" s="590" t="s">
        <v>26</v>
      </c>
      <c r="J270" s="591" t="str">
        <f>IF($D$270="Y/T","Isi Sasaran",IF($E$270=0,0,IF(I270="Y",1,IF(I270="T",0,"Isi Dulu"))))</f>
        <v>Isi Sasaran</v>
      </c>
      <c r="K270" s="590" t="s">
        <v>26</v>
      </c>
      <c r="L270" s="591" t="str">
        <f>IF($D$270="Y/T","Isi Sasaran",IF($E$270=0,0,IF(K270="Y",1,IF(K270="T",0,"Isi Dulu"))))</f>
        <v>Isi Sasaran</v>
      </c>
      <c r="M270" s="848" t="s">
        <v>26</v>
      </c>
      <c r="N270" s="851" t="str">
        <f>IF(M270="Y",1,IF(M270="T",0,IF(M270="Y/T","Belum diisi","Error")))</f>
        <v>Belum diisi</v>
      </c>
      <c r="O270" s="517"/>
      <c r="P270" s="517"/>
      <c r="Q270" s="517"/>
      <c r="R270" s="517"/>
    </row>
    <row r="271" spans="2:18" s="527" customFormat="1" ht="15.75">
      <c r="B271" s="837"/>
      <c r="C271" s="840"/>
      <c r="D271" s="858"/>
      <c r="E271" s="855"/>
      <c r="F271" s="549">
        <v>2</v>
      </c>
      <c r="G271" s="550"/>
      <c r="H271" s="598" t="str">
        <f t="shared" si="4"/>
        <v>Belum Diisi</v>
      </c>
      <c r="I271" s="592" t="s">
        <v>26</v>
      </c>
      <c r="J271" s="593" t="str">
        <f>IF($D$270="Y/T","Isi Sasaran",IF($E$270=0,0,IF(I271="Y",1,IF(I271="T",0,"Isi Dulu"))))</f>
        <v>Isi Sasaran</v>
      </c>
      <c r="K271" s="592" t="s">
        <v>26</v>
      </c>
      <c r="L271" s="593" t="str">
        <f>IF($D$270="Y/T","Isi Sasaran",IF($E$270=0,0,IF(K271="Y",1,IF(K271="T",0,"Isi Dulu"))))</f>
        <v>Isi Sasaran</v>
      </c>
      <c r="M271" s="849"/>
      <c r="N271" s="852"/>
      <c r="O271" s="517"/>
      <c r="P271" s="517"/>
      <c r="Q271" s="517"/>
      <c r="R271" s="517"/>
    </row>
    <row r="272" spans="2:18" s="527" customFormat="1" ht="15.75">
      <c r="B272" s="837"/>
      <c r="C272" s="840"/>
      <c r="D272" s="858"/>
      <c r="E272" s="855"/>
      <c r="F272" s="549">
        <v>3</v>
      </c>
      <c r="G272" s="550"/>
      <c r="H272" s="598" t="str">
        <f t="shared" si="4"/>
        <v>Belum Diisi</v>
      </c>
      <c r="I272" s="592" t="s">
        <v>26</v>
      </c>
      <c r="J272" s="593" t="str">
        <f>IF($D$270="Y/T","Isi Sasaran",IF($E$270=0,0,IF(I272="Y",1,IF(I272="T",0,"Isi Dulu"))))</f>
        <v>Isi Sasaran</v>
      </c>
      <c r="K272" s="592" t="s">
        <v>26</v>
      </c>
      <c r="L272" s="593" t="str">
        <f>IF($D$270="Y/T","Isi Sasaran",IF($E$270=0,0,IF(K272="Y",1,IF(K272="T",0,"Isi Dulu"))))</f>
        <v>Isi Sasaran</v>
      </c>
      <c r="M272" s="849"/>
      <c r="N272" s="852"/>
      <c r="O272" s="517"/>
      <c r="P272" s="517"/>
      <c r="Q272" s="517"/>
      <c r="R272" s="517"/>
    </row>
    <row r="273" spans="2:18" s="527" customFormat="1" ht="15.75">
      <c r="B273" s="837"/>
      <c r="C273" s="840"/>
      <c r="D273" s="858"/>
      <c r="E273" s="855"/>
      <c r="F273" s="549">
        <v>4</v>
      </c>
      <c r="G273" s="550"/>
      <c r="H273" s="598" t="str">
        <f t="shared" si="4"/>
        <v>Belum Diisi</v>
      </c>
      <c r="I273" s="592" t="s">
        <v>26</v>
      </c>
      <c r="J273" s="593" t="str">
        <f>IF($D$270="Y/T","Isi Sasaran",IF($E$270=0,0,IF(I273="Y",1,IF(I273="T",0,"Isi Dulu"))))</f>
        <v>Isi Sasaran</v>
      </c>
      <c r="K273" s="592" t="s">
        <v>26</v>
      </c>
      <c r="L273" s="593" t="str">
        <f>IF($D$270="Y/T","Isi Sasaran",IF($E$270=0,0,IF(K273="Y",1,IF(K273="T",0,"Isi Dulu"))))</f>
        <v>Isi Sasaran</v>
      </c>
      <c r="M273" s="849"/>
      <c r="N273" s="852"/>
      <c r="O273" s="517"/>
      <c r="P273" s="517"/>
      <c r="Q273" s="517"/>
      <c r="R273" s="517"/>
    </row>
    <row r="274" spans="2:18" s="527" customFormat="1" ht="15.75">
      <c r="B274" s="838"/>
      <c r="C274" s="841"/>
      <c r="D274" s="859"/>
      <c r="E274" s="856"/>
      <c r="F274" s="569">
        <v>5</v>
      </c>
      <c r="G274" s="570"/>
      <c r="H274" s="599" t="str">
        <f t="shared" si="4"/>
        <v>Belum Diisi</v>
      </c>
      <c r="I274" s="595" t="s">
        <v>26</v>
      </c>
      <c r="J274" s="596" t="str">
        <f>IF($D$270="Y/T","Isi Sasaran",IF($E$270=0,0,IF(I274="Y",1,IF(I274="T",0,"Isi Dulu"))))</f>
        <v>Isi Sasaran</v>
      </c>
      <c r="K274" s="595" t="s">
        <v>26</v>
      </c>
      <c r="L274" s="596" t="str">
        <f>IF($D$270="Y/T","Isi Sasaran",IF($E$270=0,0,IF(K274="Y",1,IF(K274="T",0,"Isi Dulu"))))</f>
        <v>Isi Sasaran</v>
      </c>
      <c r="M274" s="850"/>
      <c r="N274" s="853"/>
      <c r="O274" s="517"/>
      <c r="P274" s="517"/>
      <c r="Q274" s="517"/>
      <c r="R274" s="517"/>
    </row>
    <row r="275" spans="2:18" s="527" customFormat="1" ht="15.75">
      <c r="B275" s="836">
        <v>14</v>
      </c>
      <c r="C275" s="839"/>
      <c r="D275" s="857" t="s">
        <v>26</v>
      </c>
      <c r="E275" s="854" t="str">
        <f>IF(D275="Y",1,IF(D275="T",0,IF(D275="Y/T","Belum diisi","Error")))</f>
        <v>Belum diisi</v>
      </c>
      <c r="F275" s="528">
        <v>1</v>
      </c>
      <c r="G275" s="529"/>
      <c r="H275" s="600" t="str">
        <f t="shared" ref="H275:H309" si="5">IF(OR(J275="Isi Dulu",L275="Isi Dulu",J275="Isi Sasaran",L275="Isi Sasaran"),"Belum Diisi",IF(SUM(J275,L275)=2,1,IF(SUM(J275,L275)=1,0,IF(SUM(J275,L275)=0,0,"Error"))))</f>
        <v>Belum Diisi</v>
      </c>
      <c r="I275" s="590" t="s">
        <v>26</v>
      </c>
      <c r="J275" s="591" t="str">
        <f>IF($D$275="Y/T","Isi Sasaran",IF($E$275=0,0,IF(I275="Y",1,IF(I275="T",0,"Isi Dulu"))))</f>
        <v>Isi Sasaran</v>
      </c>
      <c r="K275" s="590" t="s">
        <v>26</v>
      </c>
      <c r="L275" s="591" t="str">
        <f>IF($D$275="Y/T","Isi Sasaran",IF($E$275=0,0,IF(K275="Y",1,IF(K275="T",0,"Isi Dulu"))))</f>
        <v>Isi Sasaran</v>
      </c>
      <c r="M275" s="848" t="s">
        <v>26</v>
      </c>
      <c r="N275" s="851" t="str">
        <f>IF(M275="Y",1,IF(M275="T",0,IF(M275="Y/T","Belum diisi","Error")))</f>
        <v>Belum diisi</v>
      </c>
      <c r="O275" s="517"/>
      <c r="P275" s="517"/>
      <c r="Q275" s="517"/>
      <c r="R275" s="517"/>
    </row>
    <row r="276" spans="2:18" s="527" customFormat="1" ht="15.75">
      <c r="B276" s="837"/>
      <c r="C276" s="840"/>
      <c r="D276" s="858"/>
      <c r="E276" s="855"/>
      <c r="F276" s="549">
        <v>2</v>
      </c>
      <c r="G276" s="550"/>
      <c r="H276" s="598" t="str">
        <f t="shared" si="5"/>
        <v>Belum Diisi</v>
      </c>
      <c r="I276" s="592" t="s">
        <v>26</v>
      </c>
      <c r="J276" s="593" t="str">
        <f>IF($D$275="Y/T","Isi Sasaran",IF($E$275=0,0,IF(I276="Y",1,IF(I276="T",0,"Isi Dulu"))))</f>
        <v>Isi Sasaran</v>
      </c>
      <c r="K276" s="592" t="s">
        <v>26</v>
      </c>
      <c r="L276" s="593" t="str">
        <f>IF($D$275="Y/T","Isi Sasaran",IF($E$275=0,0,IF(K276="Y",1,IF(K276="T",0,"Isi Dulu"))))</f>
        <v>Isi Sasaran</v>
      </c>
      <c r="M276" s="849"/>
      <c r="N276" s="852"/>
      <c r="O276" s="517"/>
      <c r="P276" s="517"/>
      <c r="Q276" s="517"/>
      <c r="R276" s="517"/>
    </row>
    <row r="277" spans="2:18" s="527" customFormat="1" ht="15.75">
      <c r="B277" s="837"/>
      <c r="C277" s="840"/>
      <c r="D277" s="858"/>
      <c r="E277" s="855"/>
      <c r="F277" s="549">
        <v>3</v>
      </c>
      <c r="G277" s="550"/>
      <c r="H277" s="598" t="str">
        <f t="shared" si="5"/>
        <v>Belum Diisi</v>
      </c>
      <c r="I277" s="592" t="s">
        <v>26</v>
      </c>
      <c r="J277" s="593" t="str">
        <f>IF($D$275="Y/T","Isi Sasaran",IF($E$275=0,0,IF(I277="Y",1,IF(I277="T",0,"Isi Dulu"))))</f>
        <v>Isi Sasaran</v>
      </c>
      <c r="K277" s="592" t="s">
        <v>26</v>
      </c>
      <c r="L277" s="593" t="str">
        <f>IF($D$275="Y/T","Isi Sasaran",IF($E$275=0,0,IF(K277="Y",1,IF(K277="T",0,"Isi Dulu"))))</f>
        <v>Isi Sasaran</v>
      </c>
      <c r="M277" s="849"/>
      <c r="N277" s="852"/>
      <c r="O277" s="517"/>
      <c r="P277" s="517"/>
      <c r="Q277" s="517"/>
      <c r="R277" s="517"/>
    </row>
    <row r="278" spans="2:18" s="527" customFormat="1" ht="15.75">
      <c r="B278" s="837"/>
      <c r="C278" s="840"/>
      <c r="D278" s="858"/>
      <c r="E278" s="855"/>
      <c r="F278" s="549">
        <v>4</v>
      </c>
      <c r="G278" s="550"/>
      <c r="H278" s="598" t="str">
        <f t="shared" si="5"/>
        <v>Belum Diisi</v>
      </c>
      <c r="I278" s="592" t="s">
        <v>26</v>
      </c>
      <c r="J278" s="593" t="str">
        <f>IF($D$275="Y/T","Isi Sasaran",IF($E$275=0,0,IF(I278="Y",1,IF(I278="T",0,"Isi Dulu"))))</f>
        <v>Isi Sasaran</v>
      </c>
      <c r="K278" s="592" t="s">
        <v>26</v>
      </c>
      <c r="L278" s="593" t="str">
        <f>IF($D$275="Y/T","Isi Sasaran",IF($E$275=0,0,IF(K278="Y",1,IF(K278="T",0,"Isi Dulu"))))</f>
        <v>Isi Sasaran</v>
      </c>
      <c r="M278" s="849"/>
      <c r="N278" s="852"/>
      <c r="O278" s="517"/>
      <c r="P278" s="517"/>
      <c r="Q278" s="517"/>
      <c r="R278" s="517"/>
    </row>
    <row r="279" spans="2:18" s="527" customFormat="1" ht="15.75">
      <c r="B279" s="838"/>
      <c r="C279" s="841"/>
      <c r="D279" s="859"/>
      <c r="E279" s="856"/>
      <c r="F279" s="569">
        <v>5</v>
      </c>
      <c r="G279" s="570"/>
      <c r="H279" s="599" t="str">
        <f t="shared" si="5"/>
        <v>Belum Diisi</v>
      </c>
      <c r="I279" s="595" t="s">
        <v>26</v>
      </c>
      <c r="J279" s="596" t="str">
        <f>IF($D$275="Y/T","Isi Sasaran",IF($E$275=0,0,IF(I279="Y",1,IF(I279="T",0,"Isi Dulu"))))</f>
        <v>Isi Sasaran</v>
      </c>
      <c r="K279" s="595" t="s">
        <v>26</v>
      </c>
      <c r="L279" s="596" t="str">
        <f>IF($D$275="Y/T","Isi Sasaran",IF($E$275=0,0,IF(K279="Y",1,IF(K279="T",0,"Isi Dulu"))))</f>
        <v>Isi Sasaran</v>
      </c>
      <c r="M279" s="850"/>
      <c r="N279" s="853"/>
      <c r="O279" s="517"/>
      <c r="P279" s="517"/>
      <c r="Q279" s="517"/>
      <c r="R279" s="517"/>
    </row>
    <row r="280" spans="2:18" s="527" customFormat="1" ht="15.75">
      <c r="B280" s="836">
        <v>15</v>
      </c>
      <c r="C280" s="839"/>
      <c r="D280" s="857" t="s">
        <v>26</v>
      </c>
      <c r="E280" s="854" t="str">
        <f>IF(D280="Y",1,IF(D280="T",0,IF(D280="Y/T","Belum diisi","Error")))</f>
        <v>Belum diisi</v>
      </c>
      <c r="F280" s="528">
        <v>1</v>
      </c>
      <c r="G280" s="529"/>
      <c r="H280" s="600" t="str">
        <f t="shared" si="5"/>
        <v>Belum Diisi</v>
      </c>
      <c r="I280" s="590" t="s">
        <v>26</v>
      </c>
      <c r="J280" s="591" t="str">
        <f>IF($D$280="Y/T","Isi Sasaran",IF($E$280=0,0,IF(I280="Y",1,IF(I280="T",0,"Isi Dulu"))))</f>
        <v>Isi Sasaran</v>
      </c>
      <c r="K280" s="590" t="s">
        <v>26</v>
      </c>
      <c r="L280" s="591" t="str">
        <f>IF($D$280="Y/T","Isi Sasaran",IF($E$280=0,0,IF(K280="Y",1,IF(K280="T",0,"Isi Dulu"))))</f>
        <v>Isi Sasaran</v>
      </c>
      <c r="M280" s="848" t="s">
        <v>26</v>
      </c>
      <c r="N280" s="851" t="str">
        <f>IF(M280="Y",1,IF(M280="T",0,IF(M280="Y/T","Belum diisi","Error")))</f>
        <v>Belum diisi</v>
      </c>
      <c r="O280" s="517"/>
      <c r="P280" s="517"/>
      <c r="Q280" s="517"/>
      <c r="R280" s="517"/>
    </row>
    <row r="281" spans="2:18" s="527" customFormat="1" ht="15.75">
      <c r="B281" s="837"/>
      <c r="C281" s="840"/>
      <c r="D281" s="858"/>
      <c r="E281" s="855"/>
      <c r="F281" s="549">
        <v>2</v>
      </c>
      <c r="G281" s="550"/>
      <c r="H281" s="598" t="str">
        <f t="shared" si="5"/>
        <v>Belum Diisi</v>
      </c>
      <c r="I281" s="592" t="s">
        <v>26</v>
      </c>
      <c r="J281" s="593" t="str">
        <f>IF($D$280="Y/T","Isi Sasaran",IF($E$280=0,0,IF(I281="Y",1,IF(I281="T",0,"Isi Dulu"))))</f>
        <v>Isi Sasaran</v>
      </c>
      <c r="K281" s="592" t="s">
        <v>26</v>
      </c>
      <c r="L281" s="593" t="str">
        <f>IF($D$280="Y/T","Isi Sasaran",IF($E$280=0,0,IF(K281="Y",1,IF(K281="T",0,"Isi Dulu"))))</f>
        <v>Isi Sasaran</v>
      </c>
      <c r="M281" s="849"/>
      <c r="N281" s="852"/>
      <c r="O281" s="517"/>
      <c r="P281" s="517"/>
      <c r="Q281" s="517"/>
      <c r="R281" s="517"/>
    </row>
    <row r="282" spans="2:18" s="527" customFormat="1" ht="15.75">
      <c r="B282" s="837"/>
      <c r="C282" s="840"/>
      <c r="D282" s="858"/>
      <c r="E282" s="855"/>
      <c r="F282" s="549">
        <v>3</v>
      </c>
      <c r="G282" s="550"/>
      <c r="H282" s="598" t="str">
        <f t="shared" si="5"/>
        <v>Belum Diisi</v>
      </c>
      <c r="I282" s="592" t="s">
        <v>26</v>
      </c>
      <c r="J282" s="593" t="str">
        <f>IF($D$280="Y/T","Isi Sasaran",IF($E$280=0,0,IF(I282="Y",1,IF(I282="T",0,"Isi Dulu"))))</f>
        <v>Isi Sasaran</v>
      </c>
      <c r="K282" s="592" t="s">
        <v>26</v>
      </c>
      <c r="L282" s="593" t="str">
        <f>IF($D$280="Y/T","Isi Sasaran",IF($E$280=0,0,IF(K282="Y",1,IF(K282="T",0,"Isi Dulu"))))</f>
        <v>Isi Sasaran</v>
      </c>
      <c r="M282" s="849"/>
      <c r="N282" s="852"/>
      <c r="O282" s="517"/>
      <c r="P282" s="517"/>
      <c r="Q282" s="517"/>
      <c r="R282" s="517"/>
    </row>
    <row r="283" spans="2:18" s="527" customFormat="1" ht="15.75">
      <c r="B283" s="837"/>
      <c r="C283" s="840"/>
      <c r="D283" s="858"/>
      <c r="E283" s="855"/>
      <c r="F283" s="549">
        <v>4</v>
      </c>
      <c r="G283" s="550"/>
      <c r="H283" s="598" t="str">
        <f t="shared" si="5"/>
        <v>Belum Diisi</v>
      </c>
      <c r="I283" s="592" t="s">
        <v>26</v>
      </c>
      <c r="J283" s="593" t="str">
        <f>IF($D$280="Y/T","Isi Sasaran",IF($E$280=0,0,IF(I283="Y",1,IF(I283="T",0,"Isi Dulu"))))</f>
        <v>Isi Sasaran</v>
      </c>
      <c r="K283" s="592" t="s">
        <v>26</v>
      </c>
      <c r="L283" s="593" t="str">
        <f>IF($D$280="Y/T","Isi Sasaran",IF($E$280=0,0,IF(K283="Y",1,IF(K283="T",0,"Isi Dulu"))))</f>
        <v>Isi Sasaran</v>
      </c>
      <c r="M283" s="849"/>
      <c r="N283" s="852"/>
      <c r="O283" s="517"/>
      <c r="P283" s="517"/>
      <c r="Q283" s="517"/>
      <c r="R283" s="517"/>
    </row>
    <row r="284" spans="2:18" s="527" customFormat="1" ht="15.75">
      <c r="B284" s="838"/>
      <c r="C284" s="841"/>
      <c r="D284" s="859"/>
      <c r="E284" s="856"/>
      <c r="F284" s="569">
        <v>5</v>
      </c>
      <c r="G284" s="570"/>
      <c r="H284" s="599" t="str">
        <f t="shared" si="5"/>
        <v>Belum Diisi</v>
      </c>
      <c r="I284" s="595" t="s">
        <v>26</v>
      </c>
      <c r="J284" s="596" t="str">
        <f>IF($D$280="Y/T","Isi Sasaran",IF($E$280=0,0,IF(I284="Y",1,IF(I284="T",0,"Isi Dulu"))))</f>
        <v>Isi Sasaran</v>
      </c>
      <c r="K284" s="595" t="s">
        <v>26</v>
      </c>
      <c r="L284" s="596" t="str">
        <f>IF($D$280="Y/T","Isi Sasaran",IF($E$280=0,0,IF(K284="Y",1,IF(K284="T",0,"Isi Dulu"))))</f>
        <v>Isi Sasaran</v>
      </c>
      <c r="M284" s="850"/>
      <c r="N284" s="853"/>
      <c r="O284" s="517"/>
      <c r="P284" s="517"/>
      <c r="Q284" s="517"/>
      <c r="R284" s="517"/>
    </row>
    <row r="285" spans="2:18" s="527" customFormat="1" ht="15.75">
      <c r="B285" s="836">
        <v>16</v>
      </c>
      <c r="C285" s="839"/>
      <c r="D285" s="857" t="s">
        <v>26</v>
      </c>
      <c r="E285" s="854" t="str">
        <f>IF(D285="Y",1,IF(D285="T",0,IF(D285="Y/T","Belum diisi","Error")))</f>
        <v>Belum diisi</v>
      </c>
      <c r="F285" s="528">
        <v>1</v>
      </c>
      <c r="G285" s="529"/>
      <c r="H285" s="600" t="str">
        <f t="shared" si="5"/>
        <v>Belum Diisi</v>
      </c>
      <c r="I285" s="590" t="s">
        <v>26</v>
      </c>
      <c r="J285" s="591" t="str">
        <f>IF($D$285="Y/T","Isi Sasaran",IF($E$285=0,0,IF(I285="Y",1,IF(I285="T",0,"Isi Dulu"))))</f>
        <v>Isi Sasaran</v>
      </c>
      <c r="K285" s="590" t="s">
        <v>26</v>
      </c>
      <c r="L285" s="591" t="str">
        <f>IF($D$285="Y/T","Isi Sasaran",IF($E$285=0,0,IF(K285="Y",1,IF(K285="T",0,"Isi Dulu"))))</f>
        <v>Isi Sasaran</v>
      </c>
      <c r="M285" s="848" t="s">
        <v>26</v>
      </c>
      <c r="N285" s="851" t="str">
        <f>IF(M285="Y",1,IF(M285="T",0,IF(M285="Y/T","Belum diisi","Error")))</f>
        <v>Belum diisi</v>
      </c>
      <c r="O285" s="517"/>
      <c r="P285" s="517"/>
      <c r="Q285" s="517"/>
      <c r="R285" s="517"/>
    </row>
    <row r="286" spans="2:18" s="527" customFormat="1" ht="15.75">
      <c r="B286" s="837"/>
      <c r="C286" s="840"/>
      <c r="D286" s="858"/>
      <c r="E286" s="855"/>
      <c r="F286" s="549">
        <v>2</v>
      </c>
      <c r="G286" s="550"/>
      <c r="H286" s="598" t="str">
        <f t="shared" si="5"/>
        <v>Belum Diisi</v>
      </c>
      <c r="I286" s="592" t="s">
        <v>26</v>
      </c>
      <c r="J286" s="593" t="str">
        <f>IF($D$285="Y/T","Isi Sasaran",IF($E$285=0,0,IF(I286="Y",1,IF(I286="T",0,"Isi Dulu"))))</f>
        <v>Isi Sasaran</v>
      </c>
      <c r="K286" s="592" t="s">
        <v>26</v>
      </c>
      <c r="L286" s="593" t="str">
        <f>IF($D$285="Y/T","Isi Sasaran",IF($E$285=0,0,IF(K286="Y",1,IF(K286="T",0,"Isi Dulu"))))</f>
        <v>Isi Sasaran</v>
      </c>
      <c r="M286" s="849"/>
      <c r="N286" s="852"/>
      <c r="O286" s="517"/>
      <c r="P286" s="517"/>
      <c r="Q286" s="517"/>
      <c r="R286" s="517"/>
    </row>
    <row r="287" spans="2:18" s="527" customFormat="1" ht="15.75">
      <c r="B287" s="837"/>
      <c r="C287" s="840"/>
      <c r="D287" s="858"/>
      <c r="E287" s="855"/>
      <c r="F287" s="549">
        <v>3</v>
      </c>
      <c r="G287" s="550"/>
      <c r="H287" s="598" t="str">
        <f t="shared" si="5"/>
        <v>Belum Diisi</v>
      </c>
      <c r="I287" s="592" t="s">
        <v>26</v>
      </c>
      <c r="J287" s="593" t="str">
        <f>IF($D$285="Y/T","Isi Sasaran",IF($E$285=0,0,IF(I287="Y",1,IF(I287="T",0,"Isi Dulu"))))</f>
        <v>Isi Sasaran</v>
      </c>
      <c r="K287" s="592" t="s">
        <v>26</v>
      </c>
      <c r="L287" s="593" t="str">
        <f>IF($D$285="Y/T","Isi Sasaran",IF($E$285=0,0,IF(K287="Y",1,IF(K287="T",0,"Isi Dulu"))))</f>
        <v>Isi Sasaran</v>
      </c>
      <c r="M287" s="849"/>
      <c r="N287" s="852"/>
      <c r="O287" s="517"/>
      <c r="P287" s="517"/>
      <c r="Q287" s="517"/>
      <c r="R287" s="517"/>
    </row>
    <row r="288" spans="2:18" s="527" customFormat="1" ht="15.75">
      <c r="B288" s="837"/>
      <c r="C288" s="840"/>
      <c r="D288" s="858"/>
      <c r="E288" s="855"/>
      <c r="F288" s="549">
        <v>4</v>
      </c>
      <c r="G288" s="550"/>
      <c r="H288" s="598" t="str">
        <f t="shared" si="5"/>
        <v>Belum Diisi</v>
      </c>
      <c r="I288" s="592" t="s">
        <v>26</v>
      </c>
      <c r="J288" s="593" t="str">
        <f>IF($D$285="Y/T","Isi Sasaran",IF($E$285=0,0,IF(I288="Y",1,IF(I288="T",0,"Isi Dulu"))))</f>
        <v>Isi Sasaran</v>
      </c>
      <c r="K288" s="592" t="s">
        <v>26</v>
      </c>
      <c r="L288" s="593" t="str">
        <f>IF($D$285="Y/T","Isi Sasaran",IF($E$285=0,0,IF(K288="Y",1,IF(K288="T",0,"Isi Dulu"))))</f>
        <v>Isi Sasaran</v>
      </c>
      <c r="M288" s="849"/>
      <c r="N288" s="852"/>
      <c r="O288" s="517"/>
      <c r="P288" s="517"/>
      <c r="Q288" s="517"/>
      <c r="R288" s="517"/>
    </row>
    <row r="289" spans="2:18" s="527" customFormat="1" ht="15.75">
      <c r="B289" s="838"/>
      <c r="C289" s="841"/>
      <c r="D289" s="859"/>
      <c r="E289" s="856"/>
      <c r="F289" s="569">
        <v>5</v>
      </c>
      <c r="G289" s="570"/>
      <c r="H289" s="599" t="str">
        <f t="shared" si="5"/>
        <v>Belum Diisi</v>
      </c>
      <c r="I289" s="595" t="s">
        <v>26</v>
      </c>
      <c r="J289" s="596" t="str">
        <f>IF($D$285="Y/T","Isi Sasaran",IF($E$285=0,0,IF(I289="Y",1,IF(I289="T",0,"Isi Dulu"))))</f>
        <v>Isi Sasaran</v>
      </c>
      <c r="K289" s="595" t="s">
        <v>26</v>
      </c>
      <c r="L289" s="596" t="str">
        <f>IF($D$285="Y/T","Isi Sasaran",IF($E$285=0,0,IF(K289="Y",1,IF(K289="T",0,"Isi Dulu"))))</f>
        <v>Isi Sasaran</v>
      </c>
      <c r="M289" s="850"/>
      <c r="N289" s="853"/>
      <c r="O289" s="517"/>
      <c r="P289" s="517"/>
      <c r="Q289" s="517"/>
      <c r="R289" s="517"/>
    </row>
    <row r="290" spans="2:18" s="527" customFormat="1" ht="15.75">
      <c r="B290" s="836">
        <v>17</v>
      </c>
      <c r="C290" s="839"/>
      <c r="D290" s="857" t="s">
        <v>26</v>
      </c>
      <c r="E290" s="854" t="str">
        <f>IF(D290="Y",1,IF(D290="T",0,IF(D290="Y/T","Belum diisi","Error")))</f>
        <v>Belum diisi</v>
      </c>
      <c r="F290" s="528">
        <v>1</v>
      </c>
      <c r="G290" s="529"/>
      <c r="H290" s="600" t="str">
        <f t="shared" si="5"/>
        <v>Belum Diisi</v>
      </c>
      <c r="I290" s="590" t="s">
        <v>26</v>
      </c>
      <c r="J290" s="591" t="str">
        <f>IF($D$290="Y/T","Isi Sasaran",IF($E$290=0,0,IF(I290="Y",1,IF(I290="T",0,"Isi Dulu"))))</f>
        <v>Isi Sasaran</v>
      </c>
      <c r="K290" s="590" t="s">
        <v>26</v>
      </c>
      <c r="L290" s="591" t="str">
        <f>IF($D$290="Y/T","Isi Sasaran",IF($E$290=0,0,IF(K290="Y",1,IF(K290="T",0,"Isi Dulu"))))</f>
        <v>Isi Sasaran</v>
      </c>
      <c r="M290" s="848" t="s">
        <v>26</v>
      </c>
      <c r="N290" s="851" t="str">
        <f>IF(M290="Y",1,IF(M290="T",0,IF(M290="Y/T","Belum diisi","Error")))</f>
        <v>Belum diisi</v>
      </c>
      <c r="O290" s="517"/>
      <c r="P290" s="517"/>
      <c r="Q290" s="517"/>
      <c r="R290" s="517"/>
    </row>
    <row r="291" spans="2:18" s="527" customFormat="1" ht="15.75">
      <c r="B291" s="837"/>
      <c r="C291" s="840"/>
      <c r="D291" s="858"/>
      <c r="E291" s="855"/>
      <c r="F291" s="549">
        <v>2</v>
      </c>
      <c r="G291" s="550"/>
      <c r="H291" s="598" t="str">
        <f t="shared" si="5"/>
        <v>Belum Diisi</v>
      </c>
      <c r="I291" s="592" t="s">
        <v>26</v>
      </c>
      <c r="J291" s="593" t="str">
        <f>IF($D$290="Y/T","Isi Sasaran",IF($E$290=0,0,IF(I291="Y",1,IF(I291="T",0,"Isi Dulu"))))</f>
        <v>Isi Sasaran</v>
      </c>
      <c r="K291" s="592" t="s">
        <v>26</v>
      </c>
      <c r="L291" s="593" t="str">
        <f>IF($D$290="Y/T","Isi Sasaran",IF($E$290=0,0,IF(K291="Y",1,IF(K291="T",0,"Isi Dulu"))))</f>
        <v>Isi Sasaran</v>
      </c>
      <c r="M291" s="849"/>
      <c r="N291" s="852"/>
      <c r="O291" s="517"/>
      <c r="P291" s="517"/>
      <c r="Q291" s="517"/>
      <c r="R291" s="517"/>
    </row>
    <row r="292" spans="2:18" s="527" customFormat="1" ht="15.75">
      <c r="B292" s="837"/>
      <c r="C292" s="840"/>
      <c r="D292" s="858"/>
      <c r="E292" s="855"/>
      <c r="F292" s="549">
        <v>3</v>
      </c>
      <c r="G292" s="550"/>
      <c r="H292" s="598" t="str">
        <f t="shared" si="5"/>
        <v>Belum Diisi</v>
      </c>
      <c r="I292" s="592" t="s">
        <v>26</v>
      </c>
      <c r="J292" s="593" t="str">
        <f>IF($D$290="Y/T","Isi Sasaran",IF($E$290=0,0,IF(I292="Y",1,IF(I292="T",0,"Isi Dulu"))))</f>
        <v>Isi Sasaran</v>
      </c>
      <c r="K292" s="592" t="s">
        <v>26</v>
      </c>
      <c r="L292" s="593" t="str">
        <f>IF($D$290="Y/T","Isi Sasaran",IF($E$290=0,0,IF(K292="Y",1,IF(K292="T",0,"Isi Dulu"))))</f>
        <v>Isi Sasaran</v>
      </c>
      <c r="M292" s="849"/>
      <c r="N292" s="852"/>
      <c r="O292" s="517"/>
      <c r="P292" s="517"/>
      <c r="Q292" s="517"/>
      <c r="R292" s="517"/>
    </row>
    <row r="293" spans="2:18" s="527" customFormat="1" ht="15.75">
      <c r="B293" s="837"/>
      <c r="C293" s="840"/>
      <c r="D293" s="858"/>
      <c r="E293" s="855"/>
      <c r="F293" s="549">
        <v>4</v>
      </c>
      <c r="G293" s="550"/>
      <c r="H293" s="598" t="str">
        <f t="shared" si="5"/>
        <v>Belum Diisi</v>
      </c>
      <c r="I293" s="592" t="s">
        <v>26</v>
      </c>
      <c r="J293" s="593" t="str">
        <f>IF($D$290="Y/T","Isi Sasaran",IF($E$290=0,0,IF(I293="Y",1,IF(I293="T",0,"Isi Dulu"))))</f>
        <v>Isi Sasaran</v>
      </c>
      <c r="K293" s="592" t="s">
        <v>26</v>
      </c>
      <c r="L293" s="593" t="str">
        <f>IF($D$290="Y/T","Isi Sasaran",IF($E$290=0,0,IF(K293="Y",1,IF(K293="T",0,"Isi Dulu"))))</f>
        <v>Isi Sasaran</v>
      </c>
      <c r="M293" s="849"/>
      <c r="N293" s="852"/>
      <c r="O293" s="517"/>
      <c r="P293" s="517"/>
      <c r="Q293" s="517"/>
      <c r="R293" s="517"/>
    </row>
    <row r="294" spans="2:18" s="527" customFormat="1" ht="15.75">
      <c r="B294" s="838"/>
      <c r="C294" s="841"/>
      <c r="D294" s="859"/>
      <c r="E294" s="856"/>
      <c r="F294" s="569">
        <v>5</v>
      </c>
      <c r="G294" s="570"/>
      <c r="H294" s="599" t="str">
        <f t="shared" si="5"/>
        <v>Belum Diisi</v>
      </c>
      <c r="I294" s="595" t="s">
        <v>26</v>
      </c>
      <c r="J294" s="596" t="str">
        <f>IF($D$290="Y/T","Isi Sasaran",IF($E$290=0,0,IF(I294="Y",1,IF(I294="T",0,"Isi Dulu"))))</f>
        <v>Isi Sasaran</v>
      </c>
      <c r="K294" s="595" t="s">
        <v>26</v>
      </c>
      <c r="L294" s="596" t="str">
        <f>IF($D$290="Y/T","Isi Sasaran",IF($E$290=0,0,IF(K294="Y",1,IF(K294="T",0,"Isi Dulu"))))</f>
        <v>Isi Sasaran</v>
      </c>
      <c r="M294" s="850"/>
      <c r="N294" s="853"/>
      <c r="O294" s="517"/>
      <c r="P294" s="517"/>
      <c r="Q294" s="517"/>
      <c r="R294" s="517"/>
    </row>
    <row r="295" spans="2:18" s="527" customFormat="1" ht="15.75">
      <c r="B295" s="836">
        <v>18</v>
      </c>
      <c r="C295" s="839"/>
      <c r="D295" s="857" t="s">
        <v>26</v>
      </c>
      <c r="E295" s="854" t="str">
        <f>IF(D295="Y",1,IF(D295="T",0,IF(D295="Y/T","Belum diisi","Error")))</f>
        <v>Belum diisi</v>
      </c>
      <c r="F295" s="528">
        <v>1</v>
      </c>
      <c r="G295" s="529"/>
      <c r="H295" s="600" t="str">
        <f t="shared" si="5"/>
        <v>Belum Diisi</v>
      </c>
      <c r="I295" s="590" t="s">
        <v>26</v>
      </c>
      <c r="J295" s="591" t="str">
        <f>IF($D$295="Y/T","Isi Sasaran",IF($E$295=0,0,IF(I295="Y",1,IF(I295="T",0,"Isi Dulu"))))</f>
        <v>Isi Sasaran</v>
      </c>
      <c r="K295" s="590" t="s">
        <v>26</v>
      </c>
      <c r="L295" s="591" t="str">
        <f>IF($D$295="Y/T","Isi Sasaran",IF($E$295=0,0,IF(K295="Y",1,IF(K295="T",0,"Isi Dulu"))))</f>
        <v>Isi Sasaran</v>
      </c>
      <c r="M295" s="848" t="s">
        <v>26</v>
      </c>
      <c r="N295" s="851" t="str">
        <f>IF(M295="Y",1,IF(M295="T",0,IF(M295="Y/T","Belum diisi","Error")))</f>
        <v>Belum diisi</v>
      </c>
      <c r="O295" s="517"/>
      <c r="P295" s="517"/>
      <c r="Q295" s="517"/>
      <c r="R295" s="517"/>
    </row>
    <row r="296" spans="2:18" s="527" customFormat="1" ht="15.75">
      <c r="B296" s="837"/>
      <c r="C296" s="840"/>
      <c r="D296" s="858"/>
      <c r="E296" s="855"/>
      <c r="F296" s="549">
        <v>2</v>
      </c>
      <c r="G296" s="550"/>
      <c r="H296" s="598" t="str">
        <f t="shared" si="5"/>
        <v>Belum Diisi</v>
      </c>
      <c r="I296" s="592" t="s">
        <v>26</v>
      </c>
      <c r="J296" s="593" t="str">
        <f>IF($D$295="Y/T","Isi Sasaran",IF($E$295=0,0,IF(I296="Y",1,IF(I296="T",0,"Isi Dulu"))))</f>
        <v>Isi Sasaran</v>
      </c>
      <c r="K296" s="592" t="s">
        <v>26</v>
      </c>
      <c r="L296" s="593" t="str">
        <f>IF($D$295="Y/T","Isi Sasaran",IF($E$295=0,0,IF(K296="Y",1,IF(K296="T",0,"Isi Dulu"))))</f>
        <v>Isi Sasaran</v>
      </c>
      <c r="M296" s="849"/>
      <c r="N296" s="852"/>
      <c r="O296" s="517"/>
      <c r="P296" s="517"/>
      <c r="Q296" s="517"/>
      <c r="R296" s="517"/>
    </row>
    <row r="297" spans="2:18" s="527" customFormat="1" ht="15.75">
      <c r="B297" s="837"/>
      <c r="C297" s="840"/>
      <c r="D297" s="858"/>
      <c r="E297" s="855"/>
      <c r="F297" s="549">
        <v>3</v>
      </c>
      <c r="G297" s="550"/>
      <c r="H297" s="598" t="str">
        <f t="shared" si="5"/>
        <v>Belum Diisi</v>
      </c>
      <c r="I297" s="592" t="s">
        <v>26</v>
      </c>
      <c r="J297" s="593" t="str">
        <f>IF($D$295="Y/T","Isi Sasaran",IF($E$295=0,0,IF(I297="Y",1,IF(I297="T",0,"Isi Dulu"))))</f>
        <v>Isi Sasaran</v>
      </c>
      <c r="K297" s="592" t="s">
        <v>26</v>
      </c>
      <c r="L297" s="593" t="str">
        <f>IF($D$295="Y/T","Isi Sasaran",IF($E$295=0,0,IF(K297="Y",1,IF(K297="T",0,"Isi Dulu"))))</f>
        <v>Isi Sasaran</v>
      </c>
      <c r="M297" s="849"/>
      <c r="N297" s="852"/>
      <c r="O297" s="517"/>
      <c r="P297" s="517"/>
      <c r="Q297" s="517"/>
      <c r="R297" s="517"/>
    </row>
    <row r="298" spans="2:18" s="527" customFormat="1" ht="15.75">
      <c r="B298" s="837"/>
      <c r="C298" s="840"/>
      <c r="D298" s="858"/>
      <c r="E298" s="855"/>
      <c r="F298" s="549">
        <v>4</v>
      </c>
      <c r="G298" s="550"/>
      <c r="H298" s="598" t="str">
        <f t="shared" si="5"/>
        <v>Belum Diisi</v>
      </c>
      <c r="I298" s="592" t="s">
        <v>26</v>
      </c>
      <c r="J298" s="593" t="str">
        <f>IF($D$295="Y/T","Isi Sasaran",IF($E$295=0,0,IF(I298="Y",1,IF(I298="T",0,"Isi Dulu"))))</f>
        <v>Isi Sasaran</v>
      </c>
      <c r="K298" s="592" t="s">
        <v>26</v>
      </c>
      <c r="L298" s="593" t="str">
        <f>IF($D$295="Y/T","Isi Sasaran",IF($E$295=0,0,IF(K298="Y",1,IF(K298="T",0,"Isi Dulu"))))</f>
        <v>Isi Sasaran</v>
      </c>
      <c r="M298" s="849"/>
      <c r="N298" s="852"/>
      <c r="O298" s="517"/>
      <c r="P298" s="517"/>
      <c r="Q298" s="517"/>
      <c r="R298" s="517"/>
    </row>
    <row r="299" spans="2:18" s="527" customFormat="1" ht="15.75">
      <c r="B299" s="838"/>
      <c r="C299" s="841"/>
      <c r="D299" s="859"/>
      <c r="E299" s="856"/>
      <c r="F299" s="569">
        <v>5</v>
      </c>
      <c r="G299" s="570"/>
      <c r="H299" s="599" t="str">
        <f t="shared" si="5"/>
        <v>Belum Diisi</v>
      </c>
      <c r="I299" s="595" t="s">
        <v>26</v>
      </c>
      <c r="J299" s="596" t="str">
        <f>IF($D$295="Y/T","Isi Sasaran",IF($E$295=0,0,IF(I299="Y",1,IF(I299="T",0,"Isi Dulu"))))</f>
        <v>Isi Sasaran</v>
      </c>
      <c r="K299" s="595" t="s">
        <v>26</v>
      </c>
      <c r="L299" s="596" t="str">
        <f>IF($D$295="Y/T","Isi Sasaran",IF($E$295=0,0,IF(K299="Y",1,IF(K299="T",0,"Isi Dulu"))))</f>
        <v>Isi Sasaran</v>
      </c>
      <c r="M299" s="850"/>
      <c r="N299" s="853"/>
      <c r="O299" s="517"/>
      <c r="P299" s="517"/>
      <c r="Q299" s="517"/>
      <c r="R299" s="517"/>
    </row>
    <row r="300" spans="2:18" s="527" customFormat="1" ht="15.75">
      <c r="B300" s="836">
        <v>19</v>
      </c>
      <c r="C300" s="839"/>
      <c r="D300" s="857" t="s">
        <v>26</v>
      </c>
      <c r="E300" s="854" t="str">
        <f>IF(D300="Y",1,IF(D300="T",0,IF(D300="Y/T","Belum diisi","Error")))</f>
        <v>Belum diisi</v>
      </c>
      <c r="F300" s="528">
        <v>1</v>
      </c>
      <c r="G300" s="529"/>
      <c r="H300" s="600" t="str">
        <f t="shared" si="5"/>
        <v>Belum Diisi</v>
      </c>
      <c r="I300" s="590" t="s">
        <v>26</v>
      </c>
      <c r="J300" s="591" t="str">
        <f>IF($D$300="Y/T","Isi Sasaran",IF($E$300=0,0,IF(I300="Y",1,IF(I300="T",0,"Isi Dulu"))))</f>
        <v>Isi Sasaran</v>
      </c>
      <c r="K300" s="590" t="s">
        <v>26</v>
      </c>
      <c r="L300" s="591" t="str">
        <f>IF($D$300="Y/T","Isi Sasaran",IF($E$300=0,0,IF(K300="Y",1,IF(K300="T",0,"Isi Dulu"))))</f>
        <v>Isi Sasaran</v>
      </c>
      <c r="M300" s="848" t="s">
        <v>26</v>
      </c>
      <c r="N300" s="851" t="str">
        <f>IF(M300="Y",1,IF(M300="T",0,IF(M300="Y/T","Belum diisi","Error")))</f>
        <v>Belum diisi</v>
      </c>
      <c r="O300" s="517"/>
      <c r="P300" s="517"/>
      <c r="Q300" s="517"/>
      <c r="R300" s="517"/>
    </row>
    <row r="301" spans="2:18" s="527" customFormat="1" ht="15.75">
      <c r="B301" s="837"/>
      <c r="C301" s="840"/>
      <c r="D301" s="858"/>
      <c r="E301" s="855"/>
      <c r="F301" s="549">
        <v>2</v>
      </c>
      <c r="G301" s="550"/>
      <c r="H301" s="598" t="str">
        <f t="shared" si="5"/>
        <v>Belum Diisi</v>
      </c>
      <c r="I301" s="592" t="s">
        <v>26</v>
      </c>
      <c r="J301" s="593" t="str">
        <f>IF($D$300="Y/T","Isi Sasaran",IF($E$300=0,0,IF(I301="Y",1,IF(I301="T",0,"Isi Dulu"))))</f>
        <v>Isi Sasaran</v>
      </c>
      <c r="K301" s="592" t="s">
        <v>26</v>
      </c>
      <c r="L301" s="593" t="str">
        <f>IF($D$300="Y/T","Isi Sasaran",IF($E$300=0,0,IF(K301="Y",1,IF(K301="T",0,"Isi Dulu"))))</f>
        <v>Isi Sasaran</v>
      </c>
      <c r="M301" s="849"/>
      <c r="N301" s="852"/>
      <c r="O301" s="517"/>
      <c r="P301" s="517"/>
      <c r="Q301" s="517"/>
      <c r="R301" s="517"/>
    </row>
    <row r="302" spans="2:18" s="527" customFormat="1" ht="15.75">
      <c r="B302" s="837"/>
      <c r="C302" s="840"/>
      <c r="D302" s="858"/>
      <c r="E302" s="855"/>
      <c r="F302" s="549">
        <v>3</v>
      </c>
      <c r="G302" s="550"/>
      <c r="H302" s="598" t="str">
        <f t="shared" si="5"/>
        <v>Belum Diisi</v>
      </c>
      <c r="I302" s="592" t="s">
        <v>26</v>
      </c>
      <c r="J302" s="593" t="str">
        <f>IF($D$300="Y/T","Isi Sasaran",IF($E$300=0,0,IF(I302="Y",1,IF(I302="T",0,"Isi Dulu"))))</f>
        <v>Isi Sasaran</v>
      </c>
      <c r="K302" s="592" t="s">
        <v>26</v>
      </c>
      <c r="L302" s="593" t="str">
        <f>IF($D$300="Y/T","Isi Sasaran",IF($E$300=0,0,IF(K302="Y",1,IF(K302="T",0,"Isi Dulu"))))</f>
        <v>Isi Sasaran</v>
      </c>
      <c r="M302" s="849"/>
      <c r="N302" s="852"/>
      <c r="O302" s="517"/>
      <c r="P302" s="517"/>
      <c r="Q302" s="517"/>
      <c r="R302" s="517"/>
    </row>
    <row r="303" spans="2:18" s="527" customFormat="1" ht="15.75">
      <c r="B303" s="837"/>
      <c r="C303" s="840"/>
      <c r="D303" s="858"/>
      <c r="E303" s="855"/>
      <c r="F303" s="549">
        <v>4</v>
      </c>
      <c r="G303" s="550"/>
      <c r="H303" s="598" t="str">
        <f t="shared" si="5"/>
        <v>Belum Diisi</v>
      </c>
      <c r="I303" s="592" t="s">
        <v>26</v>
      </c>
      <c r="J303" s="593" t="str">
        <f>IF($D$300="Y/T","Isi Sasaran",IF($E$300=0,0,IF(I303="Y",1,IF(I303="T",0,"Isi Dulu"))))</f>
        <v>Isi Sasaran</v>
      </c>
      <c r="K303" s="592" t="s">
        <v>26</v>
      </c>
      <c r="L303" s="593" t="str">
        <f>IF($D$300="Y/T","Isi Sasaran",IF($E$300=0,0,IF(K303="Y",1,IF(K303="T",0,"Isi Dulu"))))</f>
        <v>Isi Sasaran</v>
      </c>
      <c r="M303" s="849"/>
      <c r="N303" s="852"/>
      <c r="O303" s="517"/>
      <c r="P303" s="517"/>
      <c r="Q303" s="517"/>
      <c r="R303" s="517"/>
    </row>
    <row r="304" spans="2:18" s="527" customFormat="1" ht="15.75">
      <c r="B304" s="838"/>
      <c r="C304" s="841"/>
      <c r="D304" s="859"/>
      <c r="E304" s="856"/>
      <c r="F304" s="569">
        <v>5</v>
      </c>
      <c r="G304" s="570"/>
      <c r="H304" s="599" t="str">
        <f t="shared" si="5"/>
        <v>Belum Diisi</v>
      </c>
      <c r="I304" s="595" t="s">
        <v>26</v>
      </c>
      <c r="J304" s="596" t="str">
        <f>IF($D$300="Y/T","Isi Sasaran",IF($E$300=0,0,IF(I304="Y",1,IF(I304="T",0,"Isi Dulu"))))</f>
        <v>Isi Sasaran</v>
      </c>
      <c r="K304" s="595" t="s">
        <v>26</v>
      </c>
      <c r="L304" s="596" t="str">
        <f>IF($D$300="Y/T","Isi Sasaran",IF($E$300=0,0,IF(K304="Y",1,IF(K304="T",0,"Isi Dulu"))))</f>
        <v>Isi Sasaran</v>
      </c>
      <c r="M304" s="850"/>
      <c r="N304" s="853"/>
      <c r="O304" s="517"/>
      <c r="P304" s="517"/>
      <c r="Q304" s="517"/>
      <c r="R304" s="517"/>
    </row>
    <row r="305" spans="2:18" s="527" customFormat="1" ht="15.75">
      <c r="B305" s="836">
        <v>20</v>
      </c>
      <c r="C305" s="839"/>
      <c r="D305" s="857" t="s">
        <v>26</v>
      </c>
      <c r="E305" s="854" t="str">
        <f>IF(D305="Y",1,IF(D305="T",0,IF(D305="Y/T","Belum diisi","Error")))</f>
        <v>Belum diisi</v>
      </c>
      <c r="F305" s="528">
        <v>1</v>
      </c>
      <c r="G305" s="529"/>
      <c r="H305" s="600" t="str">
        <f t="shared" si="5"/>
        <v>Belum Diisi</v>
      </c>
      <c r="I305" s="590" t="s">
        <v>26</v>
      </c>
      <c r="J305" s="591" t="str">
        <f>IF($D$305="Y/T","Isi Sasaran",IF($E$305=0,0,IF(I305="Y",1,IF(I305="T",0,"Isi Dulu"))))</f>
        <v>Isi Sasaran</v>
      </c>
      <c r="K305" s="590" t="s">
        <v>26</v>
      </c>
      <c r="L305" s="591" t="str">
        <f>IF($D$305="Y/T","Isi Sasaran",IF($E$305=0,0,IF(K305="Y",1,IF(K305="T",0,"Isi Dulu"))))</f>
        <v>Isi Sasaran</v>
      </c>
      <c r="M305" s="848" t="s">
        <v>26</v>
      </c>
      <c r="N305" s="851" t="str">
        <f>IF(M305="Y",1,IF(M305="T",0,IF(M305="Y/T","Belum diisi","Error")))</f>
        <v>Belum diisi</v>
      </c>
      <c r="O305" s="517"/>
      <c r="P305" s="517"/>
      <c r="Q305" s="517"/>
      <c r="R305" s="517"/>
    </row>
    <row r="306" spans="2:18" s="527" customFormat="1" ht="15.75">
      <c r="B306" s="837"/>
      <c r="C306" s="840"/>
      <c r="D306" s="858"/>
      <c r="E306" s="855"/>
      <c r="F306" s="549">
        <v>2</v>
      </c>
      <c r="G306" s="550"/>
      <c r="H306" s="598" t="str">
        <f t="shared" si="5"/>
        <v>Belum Diisi</v>
      </c>
      <c r="I306" s="592" t="s">
        <v>26</v>
      </c>
      <c r="J306" s="593" t="str">
        <f>IF($D$305="Y/T","Isi Sasaran",IF($E$305=0,0,IF(I306="Y",1,IF(I306="T",0,"Isi Dulu"))))</f>
        <v>Isi Sasaran</v>
      </c>
      <c r="K306" s="592" t="s">
        <v>26</v>
      </c>
      <c r="L306" s="593" t="str">
        <f>IF($D$305="Y/T","Isi Sasaran",IF($E$305=0,0,IF(K306="Y",1,IF(K306="T",0,"Isi Dulu"))))</f>
        <v>Isi Sasaran</v>
      </c>
      <c r="M306" s="849"/>
      <c r="N306" s="852"/>
      <c r="O306" s="517"/>
      <c r="P306" s="517"/>
      <c r="Q306" s="517"/>
      <c r="R306" s="517"/>
    </row>
    <row r="307" spans="2:18" s="527" customFormat="1" ht="15.75">
      <c r="B307" s="837"/>
      <c r="C307" s="840"/>
      <c r="D307" s="858"/>
      <c r="E307" s="855"/>
      <c r="F307" s="549">
        <v>3</v>
      </c>
      <c r="G307" s="550"/>
      <c r="H307" s="598" t="str">
        <f t="shared" si="5"/>
        <v>Belum Diisi</v>
      </c>
      <c r="I307" s="592" t="s">
        <v>26</v>
      </c>
      <c r="J307" s="593" t="str">
        <f>IF($D$305="Y/T","Isi Sasaran",IF($E$305=0,0,IF(I307="Y",1,IF(I307="T",0,"Isi Dulu"))))</f>
        <v>Isi Sasaran</v>
      </c>
      <c r="K307" s="592" t="s">
        <v>26</v>
      </c>
      <c r="L307" s="593" t="str">
        <f>IF($D$305="Y/T","Isi Sasaran",IF($E$305=0,0,IF(K307="Y",1,IF(K307="T",0,"Isi Dulu"))))</f>
        <v>Isi Sasaran</v>
      </c>
      <c r="M307" s="849"/>
      <c r="N307" s="852"/>
      <c r="O307" s="517"/>
      <c r="P307" s="517"/>
      <c r="Q307" s="517"/>
      <c r="R307" s="517"/>
    </row>
    <row r="308" spans="2:18" s="527" customFormat="1" ht="15.75">
      <c r="B308" s="837"/>
      <c r="C308" s="840"/>
      <c r="D308" s="858"/>
      <c r="E308" s="855"/>
      <c r="F308" s="549">
        <v>4</v>
      </c>
      <c r="G308" s="550"/>
      <c r="H308" s="598" t="str">
        <f t="shared" si="5"/>
        <v>Belum Diisi</v>
      </c>
      <c r="I308" s="592" t="s">
        <v>26</v>
      </c>
      <c r="J308" s="593" t="str">
        <f>IF($D$305="Y/T","Isi Sasaran",IF($E$305=0,0,IF(I308="Y",1,IF(I308="T",0,"Isi Dulu"))))</f>
        <v>Isi Sasaran</v>
      </c>
      <c r="K308" s="592" t="s">
        <v>26</v>
      </c>
      <c r="L308" s="593" t="str">
        <f>IF($D$305="Y/T","Isi Sasaran",IF($E$305=0,0,IF(K308="Y",1,IF(K308="T",0,"Isi Dulu"))))</f>
        <v>Isi Sasaran</v>
      </c>
      <c r="M308" s="849"/>
      <c r="N308" s="852"/>
      <c r="O308" s="517"/>
      <c r="P308" s="517"/>
      <c r="Q308" s="517"/>
      <c r="R308" s="517"/>
    </row>
    <row r="309" spans="2:18" s="527" customFormat="1" ht="15.75">
      <c r="B309" s="838"/>
      <c r="C309" s="841"/>
      <c r="D309" s="859"/>
      <c r="E309" s="856"/>
      <c r="F309" s="569">
        <v>5</v>
      </c>
      <c r="G309" s="570"/>
      <c r="H309" s="599" t="str">
        <f t="shared" si="5"/>
        <v>Belum Diisi</v>
      </c>
      <c r="I309" s="595" t="s">
        <v>26</v>
      </c>
      <c r="J309" s="596" t="str">
        <f>IF($D$305="Y/T","Isi Sasaran",IF($E$305=0,0,IF(I309="Y",1,IF(I309="T",0,"Isi Dulu"))))</f>
        <v>Isi Sasaran</v>
      </c>
      <c r="K309" s="595" t="s">
        <v>26</v>
      </c>
      <c r="L309" s="596" t="str">
        <f>IF($D$305="Y/T","Isi Sasaran",IF($E$305=0,0,IF(K309="Y",1,IF(K309="T",0,"Isi Dulu"))))</f>
        <v>Isi Sasaran</v>
      </c>
      <c r="M309" s="850"/>
      <c r="N309" s="853"/>
      <c r="O309" s="517"/>
      <c r="P309" s="517"/>
      <c r="Q309" s="517"/>
      <c r="R309" s="517"/>
    </row>
    <row r="310" spans="2:18" ht="15.75">
      <c r="B310" s="580"/>
      <c r="C310" s="581"/>
      <c r="D310" s="582"/>
      <c r="E310" s="602" t="e">
        <f>AVERAGE(E210:E309)</f>
        <v>#DIV/0!</v>
      </c>
      <c r="F310" s="583"/>
      <c r="G310" s="583"/>
      <c r="H310" s="602" t="e">
        <f>(IF($D210="Y/T",0,AVERAGE(H210:H214))+IF($D215="Y/T",0,AVERAGE(H215:H219))+IF($D220="Y/T",0,AVERAGE(H220:H224))+IF($D225="Y/T",0,AVERAGE(H225:H229))+IF($D230="Y/T",0,AVERAGE(H230:H234))+IF($D235="Y/T",0,AVERAGE(H235:H239))+IF($D240="Y/T",0,AVERAGE(H240:H244))+IF($D245="Y/T",0,AVERAGE(H245:H249))+IF($D250="Y/T",0,AVERAGE(H250:H254))+IF($D255="Y/T",0,AVERAGE(H255:H259))+IF($D260="Y/T",0,AVERAGE(H260:H264))+IF($D265="Y/T",0,AVERAGE(H265:H269))+IF($D270="Y/T",0,AVERAGE(H270:H274))+IF($D275="Y/T",0,AVERAGE(H275:H279))+IF($D280="Y/T",0,AVERAGE(H280:H284))+IF($D285="Y/T",0,AVERAGE(H285:H289))+IF($D290="Y/T",0,AVERAGE(H290:H294))+IF($D295="Y/T",0,AVERAGE(H295:H299))+IF($D300="Y/T",0,AVERAGE(H300:H304))+IF($D305="Y/T",0,AVERAGE(H305:H309)))/(COUNTIF($D210:$D309,"Y")+COUNTIF($D210:$D309,"T"))</f>
        <v>#DIV/0!</v>
      </c>
      <c r="I310" s="582"/>
      <c r="J310" s="602" t="e">
        <f>(IF($D210="Y/T",0,AVERAGE(J210:J214))+IF($D215="Y/T",0,AVERAGE(J215:J219))+IF($D220="Y/T",0,AVERAGE(J220:J224))+IF($D225="Y/T",0,AVERAGE(J225:J229))+IF($D230="Y/T",0,AVERAGE(J230:J234))+IF($D235="Y/T",0,AVERAGE(J235:J239))+IF($D240="Y/T",0,AVERAGE(J240:J244))+IF($D245="Y/T",0,AVERAGE(J245:J249))+IF($D250="Y/T",0,AVERAGE(J250:J254))+IF($D255="Y/T",0,AVERAGE(J255:J259))+IF($D260="Y/T",0,AVERAGE(J260:J264))+IF($D265="Y/T",0,AVERAGE(J265:J269))+IF($D270="Y/T",0,AVERAGE(J270:J274))+IF($D275="Y/T",0,AVERAGE(J275:J279))+IF($D280="Y/T",0,AVERAGE(J280:J284))+IF($D285="Y/T",0,AVERAGE(J285:J289))+IF($D290="Y/T",0,AVERAGE(J290:J294))+IF($D295="Y/T",0,AVERAGE(J295:J299))+IF($D300="Y/T",0,AVERAGE(J300:J304))+IF($D305="Y/T",0,AVERAGE(J305:J309)))/(COUNTIF($D210:$D309,"Y")+COUNTIF($D210:$D309,"T"))</f>
        <v>#DIV/0!</v>
      </c>
      <c r="K310" s="582"/>
      <c r="L310" s="602" t="e">
        <f>(IF($D210="Y/T",0,AVERAGE(L210:L214))+IF($D215="Y/T",0,AVERAGE(L215:L219))+IF($D220="Y/T",0,AVERAGE(L220:L224))+IF($D225="Y/T",0,AVERAGE(L225:L229))+IF($D230="Y/T",0,AVERAGE(L230:L234))+IF($D235="Y/T",0,AVERAGE(L235:L239))+IF($D240="Y/T",0,AVERAGE(L240:L244))+IF($D245="Y/T",0,AVERAGE(L245:L249))+IF($D250="Y/T",0,AVERAGE(L250:L254))+IF($D255="Y/T",0,AVERAGE(L255:L259))+IF($D260="Y/T",0,AVERAGE(L260:L264))+IF($D265="Y/T",0,AVERAGE(L265:L269))+IF($D270="Y/T",0,AVERAGE(L270:L274))+IF($D275="Y/T",0,AVERAGE(L275:L279))+IF($D280="Y/T",0,AVERAGE(L280:L284))+IF($D285="Y/T",0,AVERAGE(L285:L289))+IF($D290="Y/T",0,AVERAGE(L290:L294))+IF($D295="Y/T",0,AVERAGE(L295:L299))+IF($D300="Y/T",0,AVERAGE(L300:L304))+IF($D305="Y/T",0,AVERAGE(L305:L309)))/(COUNTIF($D210:$D309,"Y")+COUNTIF($D210:$D309,"T"))</f>
        <v>#DIV/0!</v>
      </c>
      <c r="M310" s="606"/>
      <c r="N310" s="602" t="e">
        <f>AVERAGE(N210:N309)</f>
        <v>#DIV/0!</v>
      </c>
    </row>
    <row r="311" spans="2:18" ht="15.75">
      <c r="B311" s="865" t="s">
        <v>434</v>
      </c>
      <c r="C311" s="865"/>
      <c r="D311" s="865"/>
      <c r="E311" s="865"/>
      <c r="F311" s="865"/>
      <c r="G311" s="865"/>
      <c r="H311" s="865"/>
      <c r="I311" s="865"/>
      <c r="J311" s="865"/>
      <c r="K311" s="865"/>
      <c r="L311" s="865"/>
      <c r="M311" s="865"/>
      <c r="N311" s="866"/>
    </row>
    <row r="312" spans="2:18" ht="15.75">
      <c r="B312" s="836">
        <v>1</v>
      </c>
      <c r="C312" s="839"/>
      <c r="D312" s="857" t="s">
        <v>26</v>
      </c>
      <c r="E312" s="854" t="str">
        <f>IF(D312="Y",1,IF(D312="T",0,IF(D312="Y/T","Belum diisi","Error")))</f>
        <v>Belum diisi</v>
      </c>
      <c r="F312" s="528">
        <v>1</v>
      </c>
      <c r="G312" s="529"/>
      <c r="H312" s="589" t="str">
        <f t="shared" ref="H312:H375" si="6">IF(OR(J312="Isi Dulu",L312="Isi Dulu",J312="Isi Sasaran",L312="Isi Sasaran"),"Belum Diisi",IF(SUM(J312,L312)=2,1,IF(SUM(J312,L312)=1,0,IF(SUM(J312,L312)=0,0,"Error"))))</f>
        <v>Belum Diisi</v>
      </c>
      <c r="I312" s="590" t="s">
        <v>26</v>
      </c>
      <c r="J312" s="591" t="str">
        <f>IF($D$312="Y/T","Isi Sasaran",IF($E$312=0,0,IF(I312="Y",1,IF(I312="T",0,"Isi Dulu"))))</f>
        <v>Isi Sasaran</v>
      </c>
      <c r="K312" s="590" t="s">
        <v>26</v>
      </c>
      <c r="L312" s="591" t="str">
        <f>IF($D$312="Y/T","Isi Sasaran",IF($E$312=0,0,IF(K312="Y",1,IF(K312="T",0,"Isi Dulu"))))</f>
        <v>Isi Sasaran</v>
      </c>
      <c r="M312" s="848" t="s">
        <v>26</v>
      </c>
      <c r="N312" s="851" t="str">
        <f>IF(M312="Y",1,IF(M312="T",0,IF(M312="Y/T","Belum diisi","Error")))</f>
        <v>Belum diisi</v>
      </c>
    </row>
    <row r="313" spans="2:18" ht="15.75">
      <c r="B313" s="837"/>
      <c r="C313" s="840"/>
      <c r="D313" s="858"/>
      <c r="E313" s="855"/>
      <c r="F313" s="549">
        <v>2</v>
      </c>
      <c r="G313" s="550"/>
      <c r="H313" s="589" t="str">
        <f t="shared" si="6"/>
        <v>Belum Diisi</v>
      </c>
      <c r="I313" s="592" t="s">
        <v>26</v>
      </c>
      <c r="J313" s="593" t="str">
        <f>IF($D$312="Y/T","Isi Sasaran",IF($E$312=0,0,IF(I313="Y",1,IF(I313="T",0,"Isi Dulu"))))</f>
        <v>Isi Sasaran</v>
      </c>
      <c r="K313" s="592" t="s">
        <v>26</v>
      </c>
      <c r="L313" s="593" t="str">
        <f>IF($D$312="Y/T","Isi Sasaran",IF($E$312=0,0,IF(K313="Y",1,IF(K313="T",0,"Isi Dulu"))))</f>
        <v>Isi Sasaran</v>
      </c>
      <c r="M313" s="849"/>
      <c r="N313" s="852"/>
    </row>
    <row r="314" spans="2:18" ht="15.75">
      <c r="B314" s="837"/>
      <c r="C314" s="840"/>
      <c r="D314" s="858"/>
      <c r="E314" s="855"/>
      <c r="F314" s="549">
        <v>3</v>
      </c>
      <c r="G314" s="550"/>
      <c r="H314" s="589" t="str">
        <f t="shared" si="6"/>
        <v>Belum Diisi</v>
      </c>
      <c r="I314" s="592" t="s">
        <v>26</v>
      </c>
      <c r="J314" s="593" t="str">
        <f>IF($D$312="Y/T","Isi Sasaran",IF($E$312=0,0,IF(I314="Y",1,IF(I314="T",0,"Isi Dulu"))))</f>
        <v>Isi Sasaran</v>
      </c>
      <c r="K314" s="592" t="s">
        <v>26</v>
      </c>
      <c r="L314" s="593" t="str">
        <f>IF($D$312="Y/T","Isi Sasaran",IF($E$312=0,0,IF(K314="Y",1,IF(K314="T",0,"Isi Dulu"))))</f>
        <v>Isi Sasaran</v>
      </c>
      <c r="M314" s="849"/>
      <c r="N314" s="852"/>
    </row>
    <row r="315" spans="2:18" ht="15.75">
      <c r="B315" s="837"/>
      <c r="C315" s="840"/>
      <c r="D315" s="858"/>
      <c r="E315" s="855"/>
      <c r="F315" s="549">
        <v>4</v>
      </c>
      <c r="G315" s="550"/>
      <c r="H315" s="589" t="str">
        <f t="shared" si="6"/>
        <v>Belum Diisi</v>
      </c>
      <c r="I315" s="592" t="s">
        <v>26</v>
      </c>
      <c r="J315" s="593" t="str">
        <f>IF($D$312="Y/T","Isi Sasaran",IF($E$312=0,0,IF(I315="Y",1,IF(I315="T",0,"Isi Dulu"))))</f>
        <v>Isi Sasaran</v>
      </c>
      <c r="K315" s="592" t="s">
        <v>26</v>
      </c>
      <c r="L315" s="593" t="str">
        <f>IF($D$312="Y/T","Isi Sasaran",IF($E$312=0,0,IF(K315="Y",1,IF(K315="T",0,"Isi Dulu"))))</f>
        <v>Isi Sasaran</v>
      </c>
      <c r="M315" s="849"/>
      <c r="N315" s="852"/>
    </row>
    <row r="316" spans="2:18" ht="15.75">
      <c r="B316" s="838"/>
      <c r="C316" s="841"/>
      <c r="D316" s="859"/>
      <c r="E316" s="856"/>
      <c r="F316" s="569">
        <v>5</v>
      </c>
      <c r="G316" s="570"/>
      <c r="H316" s="594" t="str">
        <f t="shared" si="6"/>
        <v>Belum Diisi</v>
      </c>
      <c r="I316" s="595" t="s">
        <v>26</v>
      </c>
      <c r="J316" s="596" t="str">
        <f>IF($D$312="Y/T","Isi Sasaran",IF($E$312=0,0,IF(I316="Y",1,IF(I316="T",0,"Isi Dulu"))))</f>
        <v>Isi Sasaran</v>
      </c>
      <c r="K316" s="595" t="s">
        <v>26</v>
      </c>
      <c r="L316" s="596" t="str">
        <f>IF($D$312="Y/T","Isi Sasaran",IF($E$312=0,0,IF(K316="Y",1,IF(K316="T",0,"Isi Dulu"))))</f>
        <v>Isi Sasaran</v>
      </c>
      <c r="M316" s="850"/>
      <c r="N316" s="853"/>
    </row>
    <row r="317" spans="2:18" ht="15.75">
      <c r="B317" s="836">
        <v>2</v>
      </c>
      <c r="C317" s="839"/>
      <c r="D317" s="857" t="s">
        <v>26</v>
      </c>
      <c r="E317" s="854" t="str">
        <f>IF(D317="Y",1,IF(D317="T",0,IF(D317="Y/T","Belum diisi","Error")))</f>
        <v>Belum diisi</v>
      </c>
      <c r="F317" s="528">
        <v>1</v>
      </c>
      <c r="G317" s="529"/>
      <c r="H317" s="597" t="str">
        <f t="shared" si="6"/>
        <v>Belum Diisi</v>
      </c>
      <c r="I317" s="590" t="s">
        <v>26</v>
      </c>
      <c r="J317" s="591" t="str">
        <f>IF($D$317="Y/T","Isi Sasaran",IF($E$317=0,0,IF(I317="Y",1,IF(I317="T",0,"Isi Dulu"))))</f>
        <v>Isi Sasaran</v>
      </c>
      <c r="K317" s="590" t="s">
        <v>26</v>
      </c>
      <c r="L317" s="591" t="str">
        <f>IF($D$317="Y/T","Isi Sasaran",IF($E$317=0,0,IF(K317="Y",1,IF(K317="T",0,"Isi Dulu"))))</f>
        <v>Isi Sasaran</v>
      </c>
      <c r="M317" s="848" t="s">
        <v>26</v>
      </c>
      <c r="N317" s="851" t="str">
        <f>IF(M317="Y",1,IF(M317="T",0,IF(M317="Y/T","Belum diisi","Error")))</f>
        <v>Belum diisi</v>
      </c>
    </row>
    <row r="318" spans="2:18" ht="15.75">
      <c r="B318" s="837"/>
      <c r="C318" s="840"/>
      <c r="D318" s="858"/>
      <c r="E318" s="855"/>
      <c r="F318" s="549">
        <v>2</v>
      </c>
      <c r="G318" s="550"/>
      <c r="H318" s="598" t="str">
        <f t="shared" si="6"/>
        <v>Belum Diisi</v>
      </c>
      <c r="I318" s="592" t="s">
        <v>26</v>
      </c>
      <c r="J318" s="593" t="str">
        <f>IF($D$317="Y/T","Isi Sasaran",IF($E$317=0,0,IF(I318="Y",1,IF(I318="T",0,"Isi Dulu"))))</f>
        <v>Isi Sasaran</v>
      </c>
      <c r="K318" s="592" t="s">
        <v>26</v>
      </c>
      <c r="L318" s="593" t="str">
        <f>IF($D$317="Y/T","Isi Sasaran",IF($E$317=0,0,IF(K318="Y",1,IF(K318="T",0,"Isi Dulu"))))</f>
        <v>Isi Sasaran</v>
      </c>
      <c r="M318" s="849"/>
      <c r="N318" s="852"/>
    </row>
    <row r="319" spans="2:18" ht="15.75">
      <c r="B319" s="837"/>
      <c r="C319" s="840"/>
      <c r="D319" s="858"/>
      <c r="E319" s="855"/>
      <c r="F319" s="549">
        <v>3</v>
      </c>
      <c r="G319" s="550"/>
      <c r="H319" s="598" t="str">
        <f t="shared" si="6"/>
        <v>Belum Diisi</v>
      </c>
      <c r="I319" s="592" t="s">
        <v>26</v>
      </c>
      <c r="J319" s="593" t="str">
        <f>IF($D$317="Y/T","Isi Sasaran",IF($E$317=0,0,IF(I319="Y",1,IF(I319="T",0,"Isi Dulu"))))</f>
        <v>Isi Sasaran</v>
      </c>
      <c r="K319" s="592" t="s">
        <v>26</v>
      </c>
      <c r="L319" s="593" t="str">
        <f>IF($D$317="Y/T","Isi Sasaran",IF($E$317=0,0,IF(K319="Y",1,IF(K319="T",0,"Isi Dulu"))))</f>
        <v>Isi Sasaran</v>
      </c>
      <c r="M319" s="849"/>
      <c r="N319" s="852"/>
    </row>
    <row r="320" spans="2:18" ht="15.75">
      <c r="B320" s="837"/>
      <c r="C320" s="840"/>
      <c r="D320" s="858"/>
      <c r="E320" s="855"/>
      <c r="F320" s="549">
        <v>4</v>
      </c>
      <c r="G320" s="550"/>
      <c r="H320" s="598" t="str">
        <f t="shared" si="6"/>
        <v>Belum Diisi</v>
      </c>
      <c r="I320" s="592" t="s">
        <v>26</v>
      </c>
      <c r="J320" s="593" t="str">
        <f>IF($D$317="Y/T","Isi Sasaran",IF($E$317=0,0,IF(I320="Y",1,IF(I320="T",0,"Isi Dulu"))))</f>
        <v>Isi Sasaran</v>
      </c>
      <c r="K320" s="592" t="s">
        <v>26</v>
      </c>
      <c r="L320" s="593" t="str">
        <f>IF($D$317="Y/T","Isi Sasaran",IF($E$317=0,0,IF(K320="Y",1,IF(K320="T",0,"Isi Dulu"))))</f>
        <v>Isi Sasaran</v>
      </c>
      <c r="M320" s="849"/>
      <c r="N320" s="852"/>
    </row>
    <row r="321" spans="2:14" ht="15.75">
      <c r="B321" s="838"/>
      <c r="C321" s="841"/>
      <c r="D321" s="859"/>
      <c r="E321" s="856"/>
      <c r="F321" s="569">
        <v>5</v>
      </c>
      <c r="G321" s="570"/>
      <c r="H321" s="599" t="str">
        <f t="shared" si="6"/>
        <v>Belum Diisi</v>
      </c>
      <c r="I321" s="595" t="s">
        <v>26</v>
      </c>
      <c r="J321" s="596" t="str">
        <f>IF($D$317="Y/T","Isi Sasaran",IF($E$317=0,0,IF(I321="Y",1,IF(I321="T",0,"Isi Dulu"))))</f>
        <v>Isi Sasaran</v>
      </c>
      <c r="K321" s="595" t="s">
        <v>26</v>
      </c>
      <c r="L321" s="596" t="str">
        <f>IF($D$317="Y/T","Isi Sasaran",IF($E$317=0,0,IF(K321="Y",1,IF(K321="T",0,"Isi Dulu"))))</f>
        <v>Isi Sasaran</v>
      </c>
      <c r="M321" s="850"/>
      <c r="N321" s="853"/>
    </row>
    <row r="322" spans="2:14" ht="15.75">
      <c r="B322" s="836">
        <v>3</v>
      </c>
      <c r="C322" s="839"/>
      <c r="D322" s="857" t="s">
        <v>26</v>
      </c>
      <c r="E322" s="854" t="str">
        <f>IF(D322="Y",1,IF(D322="T",0,IF(D322="Y/T","Belum diisi","Error")))</f>
        <v>Belum diisi</v>
      </c>
      <c r="F322" s="528">
        <v>1</v>
      </c>
      <c r="G322" s="529"/>
      <c r="H322" s="600" t="str">
        <f t="shared" si="6"/>
        <v>Belum Diisi</v>
      </c>
      <c r="I322" s="590" t="s">
        <v>26</v>
      </c>
      <c r="J322" s="591" t="str">
        <f>IF($D$322="Y/T","Isi Sasaran",IF($E$322=0,0,IF(I322="Y",1,IF(I322="T",0,"Isi Dulu"))))</f>
        <v>Isi Sasaran</v>
      </c>
      <c r="K322" s="590" t="s">
        <v>26</v>
      </c>
      <c r="L322" s="591" t="str">
        <f>IF($D$322="Y/T","Isi Sasaran",IF($E$322=0,0,IF(K322="Y",1,IF(K322="T",0,"Isi Dulu"))))</f>
        <v>Isi Sasaran</v>
      </c>
      <c r="M322" s="848" t="s">
        <v>26</v>
      </c>
      <c r="N322" s="851" t="str">
        <f>IF(M322="Y",1,IF(M322="T",0,IF(M322="Y/T","Belum diisi","Error")))</f>
        <v>Belum diisi</v>
      </c>
    </row>
    <row r="323" spans="2:14" ht="15.75">
      <c r="B323" s="837"/>
      <c r="C323" s="840"/>
      <c r="D323" s="858"/>
      <c r="E323" s="855"/>
      <c r="F323" s="549">
        <v>2</v>
      </c>
      <c r="G323" s="550"/>
      <c r="H323" s="598" t="str">
        <f t="shared" si="6"/>
        <v>Belum Diisi</v>
      </c>
      <c r="I323" s="592" t="s">
        <v>26</v>
      </c>
      <c r="J323" s="593" t="str">
        <f>IF($D$322="Y/T","Isi Sasaran",IF($E$322=0,0,IF(I323="Y",1,IF(I323="T",0,"Isi Dulu"))))</f>
        <v>Isi Sasaran</v>
      </c>
      <c r="K323" s="592" t="s">
        <v>26</v>
      </c>
      <c r="L323" s="593" t="str">
        <f>IF($D$322="Y/T","Isi Sasaran",IF($E$322=0,0,IF(K323="Y",1,IF(K323="T",0,"Isi Dulu"))))</f>
        <v>Isi Sasaran</v>
      </c>
      <c r="M323" s="849"/>
      <c r="N323" s="852"/>
    </row>
    <row r="324" spans="2:14" ht="15.75">
      <c r="B324" s="837"/>
      <c r="C324" s="840"/>
      <c r="D324" s="858"/>
      <c r="E324" s="855"/>
      <c r="F324" s="549">
        <v>3</v>
      </c>
      <c r="G324" s="550"/>
      <c r="H324" s="598" t="str">
        <f t="shared" si="6"/>
        <v>Belum Diisi</v>
      </c>
      <c r="I324" s="592" t="s">
        <v>26</v>
      </c>
      <c r="J324" s="593" t="str">
        <f>IF($D$322="Y/T","Isi Sasaran",IF($E$322=0,0,IF(I324="Y",1,IF(I324="T",0,"Isi Dulu"))))</f>
        <v>Isi Sasaran</v>
      </c>
      <c r="K324" s="592" t="s">
        <v>26</v>
      </c>
      <c r="L324" s="593" t="str">
        <f>IF($D$322="Y/T","Isi Sasaran",IF($E$322=0,0,IF(K324="Y",1,IF(K324="T",0,"Isi Dulu"))))</f>
        <v>Isi Sasaran</v>
      </c>
      <c r="M324" s="849"/>
      <c r="N324" s="852"/>
    </row>
    <row r="325" spans="2:14" ht="15.75">
      <c r="B325" s="837"/>
      <c r="C325" s="840"/>
      <c r="D325" s="858"/>
      <c r="E325" s="855"/>
      <c r="F325" s="549">
        <v>4</v>
      </c>
      <c r="G325" s="550"/>
      <c r="H325" s="598" t="str">
        <f t="shared" si="6"/>
        <v>Belum Diisi</v>
      </c>
      <c r="I325" s="592" t="s">
        <v>26</v>
      </c>
      <c r="J325" s="593" t="str">
        <f>IF($D$322="Y/T","Isi Sasaran",IF($E$322=0,0,IF(I325="Y",1,IF(I325="T",0,"Isi Dulu"))))</f>
        <v>Isi Sasaran</v>
      </c>
      <c r="K325" s="592" t="s">
        <v>26</v>
      </c>
      <c r="L325" s="593" t="str">
        <f>IF($D$322="Y/T","Isi Sasaran",IF($E$322=0,0,IF(K325="Y",1,IF(K325="T",0,"Isi Dulu"))))</f>
        <v>Isi Sasaran</v>
      </c>
      <c r="M325" s="849"/>
      <c r="N325" s="852"/>
    </row>
    <row r="326" spans="2:14" ht="15.75">
      <c r="B326" s="838"/>
      <c r="C326" s="841"/>
      <c r="D326" s="859"/>
      <c r="E326" s="856"/>
      <c r="F326" s="569">
        <v>5</v>
      </c>
      <c r="G326" s="570"/>
      <c r="H326" s="599" t="str">
        <f t="shared" si="6"/>
        <v>Belum Diisi</v>
      </c>
      <c r="I326" s="595" t="s">
        <v>26</v>
      </c>
      <c r="J326" s="596" t="str">
        <f>IF($D$322="Y/T","Isi Sasaran",IF($E$322=0,0,IF(I326="Y",1,IF(I326="T",0,"Isi Dulu"))))</f>
        <v>Isi Sasaran</v>
      </c>
      <c r="K326" s="595" t="s">
        <v>26</v>
      </c>
      <c r="L326" s="596" t="str">
        <f>IF($D$322="Y/T","Isi Sasaran",IF($E$322=0,0,IF(K326="Y",1,IF(K326="T",0,"Isi Dulu"))))</f>
        <v>Isi Sasaran</v>
      </c>
      <c r="M326" s="850"/>
      <c r="N326" s="853"/>
    </row>
    <row r="327" spans="2:14" ht="15.75">
      <c r="B327" s="836">
        <v>4</v>
      </c>
      <c r="C327" s="839"/>
      <c r="D327" s="857" t="s">
        <v>26</v>
      </c>
      <c r="E327" s="854" t="str">
        <f>IF(D327="Y",1,IF(D327="T",0,IF(D327="Y/T","Belum diisi","Error")))</f>
        <v>Belum diisi</v>
      </c>
      <c r="F327" s="528">
        <v>1</v>
      </c>
      <c r="G327" s="529"/>
      <c r="H327" s="600" t="str">
        <f t="shared" si="6"/>
        <v>Belum Diisi</v>
      </c>
      <c r="I327" s="590" t="s">
        <v>26</v>
      </c>
      <c r="J327" s="591" t="str">
        <f>IF($D$327="Y/T","Isi Sasaran",IF($E$327=0,0,IF(I327="Y",1,IF(I327="T",0,"Isi Dulu"))))</f>
        <v>Isi Sasaran</v>
      </c>
      <c r="K327" s="590" t="s">
        <v>26</v>
      </c>
      <c r="L327" s="591" t="str">
        <f>IF($D$327="Y/T","Isi Sasaran",IF($E$327=0,0,IF(K327="Y",1,IF(K327="T",0,"Isi Dulu"))))</f>
        <v>Isi Sasaran</v>
      </c>
      <c r="M327" s="848" t="s">
        <v>26</v>
      </c>
      <c r="N327" s="851" t="str">
        <f>IF(M327="Y",1,IF(M327="T",0,IF(M327="Y/T","Belum diisi","Error")))</f>
        <v>Belum diisi</v>
      </c>
    </row>
    <row r="328" spans="2:14" ht="15.75">
      <c r="B328" s="837"/>
      <c r="C328" s="840"/>
      <c r="D328" s="858"/>
      <c r="E328" s="855"/>
      <c r="F328" s="549">
        <v>2</v>
      </c>
      <c r="G328" s="550"/>
      <c r="H328" s="598" t="str">
        <f t="shared" si="6"/>
        <v>Belum Diisi</v>
      </c>
      <c r="I328" s="592" t="s">
        <v>26</v>
      </c>
      <c r="J328" s="593" t="str">
        <f>IF($D$327="Y/T","Isi Sasaran",IF($E$327=0,0,IF(I328="Y",1,IF(I328="T",0,"Isi Dulu"))))</f>
        <v>Isi Sasaran</v>
      </c>
      <c r="K328" s="592" t="s">
        <v>26</v>
      </c>
      <c r="L328" s="593" t="str">
        <f>IF($D$327="Y/T","Isi Sasaran",IF($E$327=0,0,IF(K328="Y",1,IF(K328="T",0,"Isi Dulu"))))</f>
        <v>Isi Sasaran</v>
      </c>
      <c r="M328" s="849"/>
      <c r="N328" s="852"/>
    </row>
    <row r="329" spans="2:14" ht="15.75">
      <c r="B329" s="837"/>
      <c r="C329" s="840"/>
      <c r="D329" s="858"/>
      <c r="E329" s="855"/>
      <c r="F329" s="549">
        <v>3</v>
      </c>
      <c r="G329" s="550"/>
      <c r="H329" s="598" t="str">
        <f t="shared" si="6"/>
        <v>Belum Diisi</v>
      </c>
      <c r="I329" s="592" t="s">
        <v>26</v>
      </c>
      <c r="J329" s="593" t="str">
        <f>IF($D$327="Y/T","Isi Sasaran",IF($E$327=0,0,IF(I329="Y",1,IF(I329="T",0,"Isi Dulu"))))</f>
        <v>Isi Sasaran</v>
      </c>
      <c r="K329" s="592" t="s">
        <v>26</v>
      </c>
      <c r="L329" s="593" t="str">
        <f>IF($D$327="Y/T","Isi Sasaran",IF($E$327=0,0,IF(K329="Y",1,IF(K329="T",0,"Isi Dulu"))))</f>
        <v>Isi Sasaran</v>
      </c>
      <c r="M329" s="849"/>
      <c r="N329" s="852"/>
    </row>
    <row r="330" spans="2:14" ht="15.75">
      <c r="B330" s="837"/>
      <c r="C330" s="840"/>
      <c r="D330" s="858"/>
      <c r="E330" s="855"/>
      <c r="F330" s="549">
        <v>4</v>
      </c>
      <c r="G330" s="550"/>
      <c r="H330" s="598" t="str">
        <f t="shared" si="6"/>
        <v>Belum Diisi</v>
      </c>
      <c r="I330" s="592" t="s">
        <v>26</v>
      </c>
      <c r="J330" s="593" t="str">
        <f>IF($D$327="Y/T","Isi Sasaran",IF($E$327=0,0,IF(I330="Y",1,IF(I330="T",0,"Isi Dulu"))))</f>
        <v>Isi Sasaran</v>
      </c>
      <c r="K330" s="592" t="s">
        <v>26</v>
      </c>
      <c r="L330" s="593" t="str">
        <f>IF($D$327="Y/T","Isi Sasaran",IF($E$327=0,0,IF(K330="Y",1,IF(K330="T",0,"Isi Dulu"))))</f>
        <v>Isi Sasaran</v>
      </c>
      <c r="M330" s="849"/>
      <c r="N330" s="852"/>
    </row>
    <row r="331" spans="2:14" ht="15.75">
      <c r="B331" s="838"/>
      <c r="C331" s="841"/>
      <c r="D331" s="859"/>
      <c r="E331" s="856"/>
      <c r="F331" s="569">
        <v>5</v>
      </c>
      <c r="G331" s="570"/>
      <c r="H331" s="599" t="str">
        <f t="shared" si="6"/>
        <v>Belum Diisi</v>
      </c>
      <c r="I331" s="595" t="s">
        <v>26</v>
      </c>
      <c r="J331" s="596" t="str">
        <f>IF($D$327="Y/T","Isi Sasaran",IF($E$327=0,0,IF(I331="Y",1,IF(I331="T",0,"Isi Dulu"))))</f>
        <v>Isi Sasaran</v>
      </c>
      <c r="K331" s="595" t="s">
        <v>26</v>
      </c>
      <c r="L331" s="596" t="str">
        <f>IF($D$327="Y/T","Isi Sasaran",IF($E$327=0,0,IF(K331="Y",1,IF(K331="T",0,"Isi Dulu"))))</f>
        <v>Isi Sasaran</v>
      </c>
      <c r="M331" s="850"/>
      <c r="N331" s="853"/>
    </row>
    <row r="332" spans="2:14" ht="15.75">
      <c r="B332" s="836">
        <v>5</v>
      </c>
      <c r="C332" s="839"/>
      <c r="D332" s="857" t="s">
        <v>26</v>
      </c>
      <c r="E332" s="854" t="str">
        <f>IF(D332="Y",1,IF(D332="T",0,IF(D332="Y/T","Belum diisi","Error")))</f>
        <v>Belum diisi</v>
      </c>
      <c r="F332" s="528">
        <v>1</v>
      </c>
      <c r="G332" s="529"/>
      <c r="H332" s="600" t="str">
        <f t="shared" si="6"/>
        <v>Belum Diisi</v>
      </c>
      <c r="I332" s="590" t="s">
        <v>26</v>
      </c>
      <c r="J332" s="591" t="str">
        <f>IF($D$332="Y/T","Isi Sasaran",IF($E$332=0,0,IF(I332="Y",1,IF(I332="T",0,"Isi Dulu"))))</f>
        <v>Isi Sasaran</v>
      </c>
      <c r="K332" s="590" t="s">
        <v>26</v>
      </c>
      <c r="L332" s="591" t="str">
        <f>IF($D$332="Y/T","Isi Sasaran",IF($E$332=0,0,IF(K332="Y",1,IF(K332="T",0,"Isi Dulu"))))</f>
        <v>Isi Sasaran</v>
      </c>
      <c r="M332" s="848" t="s">
        <v>26</v>
      </c>
      <c r="N332" s="851" t="str">
        <f>IF(M332="Y",1,IF(M332="T",0,IF(M332="Y/T","Belum diisi","Error")))</f>
        <v>Belum diisi</v>
      </c>
    </row>
    <row r="333" spans="2:14" ht="15.75">
      <c r="B333" s="837"/>
      <c r="C333" s="840"/>
      <c r="D333" s="858"/>
      <c r="E333" s="855"/>
      <c r="F333" s="549">
        <v>2</v>
      </c>
      <c r="G333" s="550"/>
      <c r="H333" s="598" t="str">
        <f t="shared" si="6"/>
        <v>Belum Diisi</v>
      </c>
      <c r="I333" s="592" t="s">
        <v>26</v>
      </c>
      <c r="J333" s="593" t="str">
        <f>IF($D$332="Y/T","Isi Sasaran",IF($E$332=0,0,IF(I333="Y",1,IF(I333="T",0,"Isi Dulu"))))</f>
        <v>Isi Sasaran</v>
      </c>
      <c r="K333" s="592" t="s">
        <v>26</v>
      </c>
      <c r="L333" s="593" t="str">
        <f>IF($D$332="Y/T","Isi Sasaran",IF($E$332=0,0,IF(K333="Y",1,IF(K333="T",0,"Isi Dulu"))))</f>
        <v>Isi Sasaran</v>
      </c>
      <c r="M333" s="849"/>
      <c r="N333" s="852"/>
    </row>
    <row r="334" spans="2:14" ht="15.75">
      <c r="B334" s="837"/>
      <c r="C334" s="840"/>
      <c r="D334" s="858"/>
      <c r="E334" s="855"/>
      <c r="F334" s="549">
        <v>3</v>
      </c>
      <c r="G334" s="550"/>
      <c r="H334" s="598" t="str">
        <f t="shared" si="6"/>
        <v>Belum Diisi</v>
      </c>
      <c r="I334" s="592" t="s">
        <v>26</v>
      </c>
      <c r="J334" s="593" t="str">
        <f>IF($D$332="Y/T","Isi Sasaran",IF($E$332=0,0,IF(I334="Y",1,IF(I334="T",0,"Isi Dulu"))))</f>
        <v>Isi Sasaran</v>
      </c>
      <c r="K334" s="592" t="s">
        <v>26</v>
      </c>
      <c r="L334" s="593" t="str">
        <f>IF($D$332="Y/T","Isi Sasaran",IF($E$332=0,0,IF(K334="Y",1,IF(K334="T",0,"Isi Dulu"))))</f>
        <v>Isi Sasaran</v>
      </c>
      <c r="M334" s="849"/>
      <c r="N334" s="852"/>
    </row>
    <row r="335" spans="2:14" ht="15.75">
      <c r="B335" s="837"/>
      <c r="C335" s="840"/>
      <c r="D335" s="858"/>
      <c r="E335" s="855"/>
      <c r="F335" s="549">
        <v>4</v>
      </c>
      <c r="G335" s="550"/>
      <c r="H335" s="598" t="str">
        <f t="shared" si="6"/>
        <v>Belum Diisi</v>
      </c>
      <c r="I335" s="592" t="s">
        <v>26</v>
      </c>
      <c r="J335" s="593" t="str">
        <f>IF($D$332="Y/T","Isi Sasaran",IF($E$332=0,0,IF(I335="Y",1,IF(I335="T",0,"Isi Dulu"))))</f>
        <v>Isi Sasaran</v>
      </c>
      <c r="K335" s="592" t="s">
        <v>26</v>
      </c>
      <c r="L335" s="593" t="str">
        <f>IF($D$332="Y/T","Isi Sasaran",IF($E$332=0,0,IF(K335="Y",1,IF(K335="T",0,"Isi Dulu"))))</f>
        <v>Isi Sasaran</v>
      </c>
      <c r="M335" s="849"/>
      <c r="N335" s="852"/>
    </row>
    <row r="336" spans="2:14" ht="15.75">
      <c r="B336" s="838"/>
      <c r="C336" s="841"/>
      <c r="D336" s="859"/>
      <c r="E336" s="856"/>
      <c r="F336" s="569">
        <v>5</v>
      </c>
      <c r="G336" s="570"/>
      <c r="H336" s="599" t="str">
        <f t="shared" si="6"/>
        <v>Belum Diisi</v>
      </c>
      <c r="I336" s="595" t="s">
        <v>26</v>
      </c>
      <c r="J336" s="596" t="str">
        <f>IF($D$332="Y/T","Isi Sasaran",IF($E$332=0,0,IF(I336="Y",1,IF(I336="T",0,"Isi Dulu"))))</f>
        <v>Isi Sasaran</v>
      </c>
      <c r="K336" s="595" t="s">
        <v>26</v>
      </c>
      <c r="L336" s="596" t="str">
        <f>IF($D$332="Y/T","Isi Sasaran",IF($E$332=0,0,IF(K336="Y",1,IF(K336="T",0,"Isi Dulu"))))</f>
        <v>Isi Sasaran</v>
      </c>
      <c r="M336" s="850"/>
      <c r="N336" s="853"/>
    </row>
    <row r="337" spans="2:14" ht="15.75">
      <c r="B337" s="836">
        <v>6</v>
      </c>
      <c r="C337" s="839"/>
      <c r="D337" s="857" t="s">
        <v>26</v>
      </c>
      <c r="E337" s="854" t="str">
        <f>IF(D337="Y",1,IF(D337="T",0,IF(D337="Y/T","Belum diisi","Error")))</f>
        <v>Belum diisi</v>
      </c>
      <c r="F337" s="528">
        <v>1</v>
      </c>
      <c r="G337" s="529"/>
      <c r="H337" s="600" t="str">
        <f t="shared" si="6"/>
        <v>Belum Diisi</v>
      </c>
      <c r="I337" s="590" t="s">
        <v>26</v>
      </c>
      <c r="J337" s="591" t="str">
        <f>IF($D$337="Y/T","Isi Sasaran",IF($E$337=0,0,IF(I337="Y",1,IF(I337="T",0,"Isi Dulu"))))</f>
        <v>Isi Sasaran</v>
      </c>
      <c r="K337" s="590" t="s">
        <v>26</v>
      </c>
      <c r="L337" s="591" t="str">
        <f>IF($D$337="Y/T","Isi Sasaran",IF($E$337=0,0,IF(K337="Y",1,IF(K337="T",0,"Isi Dulu"))))</f>
        <v>Isi Sasaran</v>
      </c>
      <c r="M337" s="848" t="s">
        <v>26</v>
      </c>
      <c r="N337" s="851" t="str">
        <f>IF(M337="Y",1,IF(M337="T",0,IF(M337="Y/T","Belum diisi","Error")))</f>
        <v>Belum diisi</v>
      </c>
    </row>
    <row r="338" spans="2:14" ht="15.75">
      <c r="B338" s="837"/>
      <c r="C338" s="840"/>
      <c r="D338" s="858"/>
      <c r="E338" s="855"/>
      <c r="F338" s="549">
        <v>2</v>
      </c>
      <c r="G338" s="550"/>
      <c r="H338" s="598" t="str">
        <f t="shared" si="6"/>
        <v>Belum Diisi</v>
      </c>
      <c r="I338" s="592" t="s">
        <v>26</v>
      </c>
      <c r="J338" s="593" t="str">
        <f>IF($D$337="Y/T","Isi Sasaran",IF($E$337=0,0,IF(I338="Y",1,IF(I338="T",0,"Isi Dulu"))))</f>
        <v>Isi Sasaran</v>
      </c>
      <c r="K338" s="592" t="s">
        <v>26</v>
      </c>
      <c r="L338" s="593" t="str">
        <f>IF($D$337="Y/T","Isi Sasaran",IF($E$337=0,0,IF(K338="Y",1,IF(K338="T",0,"Isi Dulu"))))</f>
        <v>Isi Sasaran</v>
      </c>
      <c r="M338" s="849"/>
      <c r="N338" s="852"/>
    </row>
    <row r="339" spans="2:14" ht="15.75">
      <c r="B339" s="837"/>
      <c r="C339" s="840"/>
      <c r="D339" s="858"/>
      <c r="E339" s="855"/>
      <c r="F339" s="549">
        <v>3</v>
      </c>
      <c r="G339" s="550"/>
      <c r="H339" s="598" t="str">
        <f t="shared" si="6"/>
        <v>Belum Diisi</v>
      </c>
      <c r="I339" s="592" t="s">
        <v>26</v>
      </c>
      <c r="J339" s="593" t="str">
        <f>IF($D$337="Y/T","Isi Sasaran",IF($E$337=0,0,IF(I339="Y",1,IF(I339="T",0,"Isi Dulu"))))</f>
        <v>Isi Sasaran</v>
      </c>
      <c r="K339" s="592" t="s">
        <v>26</v>
      </c>
      <c r="L339" s="593" t="str">
        <f>IF($D$337="Y/T","Isi Sasaran",IF($E$337=0,0,IF(K339="Y",1,IF(K339="T",0,"Isi Dulu"))))</f>
        <v>Isi Sasaran</v>
      </c>
      <c r="M339" s="849"/>
      <c r="N339" s="852"/>
    </row>
    <row r="340" spans="2:14" ht="15.75">
      <c r="B340" s="837"/>
      <c r="C340" s="840"/>
      <c r="D340" s="858"/>
      <c r="E340" s="855"/>
      <c r="F340" s="549">
        <v>4</v>
      </c>
      <c r="G340" s="550"/>
      <c r="H340" s="598" t="str">
        <f t="shared" si="6"/>
        <v>Belum Diisi</v>
      </c>
      <c r="I340" s="592" t="s">
        <v>26</v>
      </c>
      <c r="J340" s="593" t="str">
        <f>IF($D$337="Y/T","Isi Sasaran",IF($E$337=0,0,IF(I340="Y",1,IF(I340="T",0,"Isi Dulu"))))</f>
        <v>Isi Sasaran</v>
      </c>
      <c r="K340" s="592" t="s">
        <v>26</v>
      </c>
      <c r="L340" s="593" t="str">
        <f>IF($D$337="Y/T","Isi Sasaran",IF($E$337=0,0,IF(K340="Y",1,IF(K340="T",0,"Isi Dulu"))))</f>
        <v>Isi Sasaran</v>
      </c>
      <c r="M340" s="849"/>
      <c r="N340" s="852"/>
    </row>
    <row r="341" spans="2:14" ht="15.75">
      <c r="B341" s="838"/>
      <c r="C341" s="841"/>
      <c r="D341" s="859"/>
      <c r="E341" s="856"/>
      <c r="F341" s="569">
        <v>5</v>
      </c>
      <c r="G341" s="570"/>
      <c r="H341" s="599" t="str">
        <f t="shared" si="6"/>
        <v>Belum Diisi</v>
      </c>
      <c r="I341" s="595" t="s">
        <v>26</v>
      </c>
      <c r="J341" s="596" t="str">
        <f>IF($D$337="Y/T","Isi Sasaran",IF($E$337=0,0,IF(I341="Y",1,IF(I341="T",0,"Isi Dulu"))))</f>
        <v>Isi Sasaran</v>
      </c>
      <c r="K341" s="595" t="s">
        <v>26</v>
      </c>
      <c r="L341" s="596" t="str">
        <f>IF($D$337="Y/T","Isi Sasaran",IF($E$337=0,0,IF(K341="Y",1,IF(K341="T",0,"Isi Dulu"))))</f>
        <v>Isi Sasaran</v>
      </c>
      <c r="M341" s="850"/>
      <c r="N341" s="853"/>
    </row>
    <row r="342" spans="2:14" ht="15.75">
      <c r="B342" s="836">
        <v>7</v>
      </c>
      <c r="C342" s="839"/>
      <c r="D342" s="857" t="s">
        <v>26</v>
      </c>
      <c r="E342" s="854" t="str">
        <f>IF(D342="Y",1,IF(D342="T",0,IF(D342="Y/T","Belum diisi","Error")))</f>
        <v>Belum diisi</v>
      </c>
      <c r="F342" s="528">
        <v>1</v>
      </c>
      <c r="G342" s="529"/>
      <c r="H342" s="600" t="str">
        <f t="shared" si="6"/>
        <v>Belum Diisi</v>
      </c>
      <c r="I342" s="590" t="s">
        <v>26</v>
      </c>
      <c r="J342" s="591" t="str">
        <f>IF($D$342="Y/T","Isi Sasaran",IF($E$342=0,0,IF(I342="Y",1,IF(I342="T",0,"Isi Dulu"))))</f>
        <v>Isi Sasaran</v>
      </c>
      <c r="K342" s="590" t="s">
        <v>26</v>
      </c>
      <c r="L342" s="591" t="str">
        <f>IF($D$342="Y/T","Isi Sasaran",IF($E$342=0,0,IF(K342="Y",1,IF(K342="T",0,"Isi Dulu"))))</f>
        <v>Isi Sasaran</v>
      </c>
      <c r="M342" s="848" t="s">
        <v>26</v>
      </c>
      <c r="N342" s="851" t="str">
        <f>IF(M342="Y",1,IF(M342="T",0,IF(M342="Y/T","Belum diisi","Error")))</f>
        <v>Belum diisi</v>
      </c>
    </row>
    <row r="343" spans="2:14" ht="15.75">
      <c r="B343" s="837"/>
      <c r="C343" s="840"/>
      <c r="D343" s="858"/>
      <c r="E343" s="855"/>
      <c r="F343" s="549">
        <v>2</v>
      </c>
      <c r="G343" s="550"/>
      <c r="H343" s="598" t="str">
        <f t="shared" si="6"/>
        <v>Belum Diisi</v>
      </c>
      <c r="I343" s="592" t="s">
        <v>26</v>
      </c>
      <c r="J343" s="593" t="str">
        <f>IF($D$342="Y/T","Isi Sasaran",IF($E$342=0,0,IF(I343="Y",1,IF(I343="T",0,"Isi Dulu"))))</f>
        <v>Isi Sasaran</v>
      </c>
      <c r="K343" s="592" t="s">
        <v>26</v>
      </c>
      <c r="L343" s="593" t="str">
        <f>IF($D$342="Y/T","Isi Sasaran",IF($E$342=0,0,IF(K343="Y",1,IF(K343="T",0,"Isi Dulu"))))</f>
        <v>Isi Sasaran</v>
      </c>
      <c r="M343" s="849"/>
      <c r="N343" s="852"/>
    </row>
    <row r="344" spans="2:14" ht="15.75">
      <c r="B344" s="837"/>
      <c r="C344" s="840"/>
      <c r="D344" s="858"/>
      <c r="E344" s="855"/>
      <c r="F344" s="549">
        <v>3</v>
      </c>
      <c r="G344" s="550"/>
      <c r="H344" s="598" t="str">
        <f t="shared" si="6"/>
        <v>Belum Diisi</v>
      </c>
      <c r="I344" s="592" t="s">
        <v>26</v>
      </c>
      <c r="J344" s="593" t="str">
        <f>IF($D$342="Y/T","Isi Sasaran",IF($E$342=0,0,IF(I344="Y",1,IF(I344="T",0,"Isi Dulu"))))</f>
        <v>Isi Sasaran</v>
      </c>
      <c r="K344" s="592" t="s">
        <v>26</v>
      </c>
      <c r="L344" s="593" t="str">
        <f>IF($D$342="Y/T","Isi Sasaran",IF($E$342=0,0,IF(K344="Y",1,IF(K344="T",0,"Isi Dulu"))))</f>
        <v>Isi Sasaran</v>
      </c>
      <c r="M344" s="849"/>
      <c r="N344" s="852"/>
    </row>
    <row r="345" spans="2:14" ht="15.75">
      <c r="B345" s="837"/>
      <c r="C345" s="840"/>
      <c r="D345" s="858"/>
      <c r="E345" s="855"/>
      <c r="F345" s="549">
        <v>4</v>
      </c>
      <c r="G345" s="550"/>
      <c r="H345" s="598" t="str">
        <f t="shared" si="6"/>
        <v>Belum Diisi</v>
      </c>
      <c r="I345" s="592" t="s">
        <v>26</v>
      </c>
      <c r="J345" s="593" t="str">
        <f>IF($D$342="Y/T","Isi Sasaran",IF($E$342=0,0,IF(I345="Y",1,IF(I345="T",0,"Isi Dulu"))))</f>
        <v>Isi Sasaran</v>
      </c>
      <c r="K345" s="592" t="s">
        <v>26</v>
      </c>
      <c r="L345" s="593" t="str">
        <f>IF($D$342="Y/T","Isi Sasaran",IF($E$342=0,0,IF(K345="Y",1,IF(K345="T",0,"Isi Dulu"))))</f>
        <v>Isi Sasaran</v>
      </c>
      <c r="M345" s="849"/>
      <c r="N345" s="852"/>
    </row>
    <row r="346" spans="2:14" ht="15.75">
      <c r="B346" s="838"/>
      <c r="C346" s="841"/>
      <c r="D346" s="859"/>
      <c r="E346" s="856"/>
      <c r="F346" s="569">
        <v>5</v>
      </c>
      <c r="G346" s="570"/>
      <c r="H346" s="599" t="str">
        <f t="shared" si="6"/>
        <v>Belum Diisi</v>
      </c>
      <c r="I346" s="595" t="s">
        <v>26</v>
      </c>
      <c r="J346" s="596" t="str">
        <f>IF($D$342="Y/T","Isi Sasaran",IF($E$342=0,0,IF(I346="Y",1,IF(I346="T",0,"Isi Dulu"))))</f>
        <v>Isi Sasaran</v>
      </c>
      <c r="K346" s="595" t="s">
        <v>26</v>
      </c>
      <c r="L346" s="596" t="str">
        <f>IF($D$342="Y/T","Isi Sasaran",IF($E$342=0,0,IF(K346="Y",1,IF(K346="T",0,"Isi Dulu"))))</f>
        <v>Isi Sasaran</v>
      </c>
      <c r="M346" s="850"/>
      <c r="N346" s="853"/>
    </row>
    <row r="347" spans="2:14" ht="15.75">
      <c r="B347" s="836">
        <v>8</v>
      </c>
      <c r="C347" s="839"/>
      <c r="D347" s="857" t="s">
        <v>26</v>
      </c>
      <c r="E347" s="854" t="str">
        <f>IF(D347="Y",1,IF(D347="T",0,IF(D347="Y/T","Belum diisi","Error")))</f>
        <v>Belum diisi</v>
      </c>
      <c r="F347" s="528">
        <v>1</v>
      </c>
      <c r="G347" s="529"/>
      <c r="H347" s="600" t="str">
        <f t="shared" si="6"/>
        <v>Belum Diisi</v>
      </c>
      <c r="I347" s="590" t="s">
        <v>26</v>
      </c>
      <c r="J347" s="591" t="str">
        <f>IF($D$347="Y/T","Isi Sasaran",IF($E$347=0,0,IF(I347="Y",1,IF(I347="T",0,"Isi Dulu"))))</f>
        <v>Isi Sasaran</v>
      </c>
      <c r="K347" s="590" t="s">
        <v>26</v>
      </c>
      <c r="L347" s="591" t="str">
        <f>IF($D$347="Y/T","Isi Sasaran",IF($E$347=0,0,IF(K347="Y",1,IF(K347="T",0,"Isi Dulu"))))</f>
        <v>Isi Sasaran</v>
      </c>
      <c r="M347" s="848" t="s">
        <v>26</v>
      </c>
      <c r="N347" s="851" t="str">
        <f>IF(M347="Y",1,IF(M347="T",0,IF(M347="Y/T","Belum diisi","Error")))</f>
        <v>Belum diisi</v>
      </c>
    </row>
    <row r="348" spans="2:14" ht="15.75">
      <c r="B348" s="837"/>
      <c r="C348" s="840"/>
      <c r="D348" s="858"/>
      <c r="E348" s="855"/>
      <c r="F348" s="549">
        <v>2</v>
      </c>
      <c r="G348" s="550"/>
      <c r="H348" s="598" t="str">
        <f t="shared" si="6"/>
        <v>Belum Diisi</v>
      </c>
      <c r="I348" s="592" t="s">
        <v>26</v>
      </c>
      <c r="J348" s="593" t="str">
        <f>IF($D$347="Y/T","Isi Sasaran",IF($E$347=0,0,IF(I348="Y",1,IF(I348="T",0,"Isi Dulu"))))</f>
        <v>Isi Sasaran</v>
      </c>
      <c r="K348" s="592" t="s">
        <v>26</v>
      </c>
      <c r="L348" s="593" t="str">
        <f>IF($D$347="Y/T","Isi Sasaran",IF($E$347=0,0,IF(K348="Y",1,IF(K348="T",0,"Isi Dulu"))))</f>
        <v>Isi Sasaran</v>
      </c>
      <c r="M348" s="849"/>
      <c r="N348" s="852"/>
    </row>
    <row r="349" spans="2:14" ht="15.75">
      <c r="B349" s="837"/>
      <c r="C349" s="840"/>
      <c r="D349" s="858"/>
      <c r="E349" s="855"/>
      <c r="F349" s="549">
        <v>3</v>
      </c>
      <c r="G349" s="550"/>
      <c r="H349" s="598" t="str">
        <f t="shared" si="6"/>
        <v>Belum Diisi</v>
      </c>
      <c r="I349" s="592" t="s">
        <v>26</v>
      </c>
      <c r="J349" s="593" t="str">
        <f>IF($D$347="Y/T","Isi Sasaran",IF($E$347=0,0,IF(I349="Y",1,IF(I349="T",0,"Isi Dulu"))))</f>
        <v>Isi Sasaran</v>
      </c>
      <c r="K349" s="592" t="s">
        <v>26</v>
      </c>
      <c r="L349" s="593" t="str">
        <f>IF($D$347="Y/T","Isi Sasaran",IF($E$347=0,0,IF(K349="Y",1,IF(K349="T",0,"Isi Dulu"))))</f>
        <v>Isi Sasaran</v>
      </c>
      <c r="M349" s="849"/>
      <c r="N349" s="852"/>
    </row>
    <row r="350" spans="2:14" ht="15.75">
      <c r="B350" s="837"/>
      <c r="C350" s="840"/>
      <c r="D350" s="858"/>
      <c r="E350" s="855"/>
      <c r="F350" s="549">
        <v>4</v>
      </c>
      <c r="G350" s="550"/>
      <c r="H350" s="598" t="str">
        <f t="shared" si="6"/>
        <v>Belum Diisi</v>
      </c>
      <c r="I350" s="592" t="s">
        <v>26</v>
      </c>
      <c r="J350" s="593" t="str">
        <f>IF($D$347="Y/T","Isi Sasaran",IF($E$347=0,0,IF(I350="Y",1,IF(I350="T",0,"Isi Dulu"))))</f>
        <v>Isi Sasaran</v>
      </c>
      <c r="K350" s="592" t="s">
        <v>26</v>
      </c>
      <c r="L350" s="593" t="str">
        <f>IF($D$347="Y/T","Isi Sasaran",IF($E$347=0,0,IF(K350="Y",1,IF(K350="T",0,"Isi Dulu"))))</f>
        <v>Isi Sasaran</v>
      </c>
      <c r="M350" s="849"/>
      <c r="N350" s="852"/>
    </row>
    <row r="351" spans="2:14" ht="15.75">
      <c r="B351" s="838"/>
      <c r="C351" s="841"/>
      <c r="D351" s="859"/>
      <c r="E351" s="856"/>
      <c r="F351" s="569">
        <v>5</v>
      </c>
      <c r="G351" s="570"/>
      <c r="H351" s="599" t="str">
        <f t="shared" si="6"/>
        <v>Belum Diisi</v>
      </c>
      <c r="I351" s="595" t="s">
        <v>26</v>
      </c>
      <c r="J351" s="596" t="str">
        <f>IF($D$347="Y/T","Isi Sasaran",IF($E$347=0,0,IF(I351="Y",1,IF(I351="T",0,"Isi Dulu"))))</f>
        <v>Isi Sasaran</v>
      </c>
      <c r="K351" s="595" t="s">
        <v>26</v>
      </c>
      <c r="L351" s="596" t="str">
        <f>IF($D$347="Y/T","Isi Sasaran",IF($E$347=0,0,IF(K351="Y",1,IF(K351="T",0,"Isi Dulu"))))</f>
        <v>Isi Sasaran</v>
      </c>
      <c r="M351" s="850"/>
      <c r="N351" s="853"/>
    </row>
    <row r="352" spans="2:14" ht="15.75">
      <c r="B352" s="836">
        <v>9</v>
      </c>
      <c r="C352" s="839"/>
      <c r="D352" s="857" t="s">
        <v>26</v>
      </c>
      <c r="E352" s="854" t="str">
        <f>IF(D352="Y",1,IF(D352="T",0,IF(D352="Y/T","Belum diisi","Error")))</f>
        <v>Belum diisi</v>
      </c>
      <c r="F352" s="528">
        <v>1</v>
      </c>
      <c r="G352" s="529"/>
      <c r="H352" s="600" t="str">
        <f t="shared" si="6"/>
        <v>Belum Diisi</v>
      </c>
      <c r="I352" s="590" t="s">
        <v>26</v>
      </c>
      <c r="J352" s="591" t="str">
        <f>IF($D$352="Y/T","Isi Sasaran",IF($E$352=0,0,IF(I352="Y",1,IF(I352="T",0,"Isi Dulu"))))</f>
        <v>Isi Sasaran</v>
      </c>
      <c r="K352" s="590" t="s">
        <v>26</v>
      </c>
      <c r="L352" s="591" t="str">
        <f>IF($D$352="Y/T","Isi Sasaran",IF($E$352=0,0,IF(K352="Y",1,IF(K352="T",0,"Isi Dulu"))))</f>
        <v>Isi Sasaran</v>
      </c>
      <c r="M352" s="848" t="s">
        <v>26</v>
      </c>
      <c r="N352" s="851" t="str">
        <f>IF(M352="Y",1,IF(M352="T",0,IF(M352="Y/T","Belum diisi","Error")))</f>
        <v>Belum diisi</v>
      </c>
    </row>
    <row r="353" spans="2:14" ht="15.75">
      <c r="B353" s="837"/>
      <c r="C353" s="840"/>
      <c r="D353" s="858"/>
      <c r="E353" s="855"/>
      <c r="F353" s="549">
        <v>2</v>
      </c>
      <c r="G353" s="550"/>
      <c r="H353" s="598" t="str">
        <f t="shared" si="6"/>
        <v>Belum Diisi</v>
      </c>
      <c r="I353" s="592" t="s">
        <v>26</v>
      </c>
      <c r="J353" s="593" t="str">
        <f>IF($D$352="Y/T","Isi Sasaran",IF($E$352=0,0,IF(I353="Y",1,IF(I353="T",0,"Isi Dulu"))))</f>
        <v>Isi Sasaran</v>
      </c>
      <c r="K353" s="592" t="s">
        <v>26</v>
      </c>
      <c r="L353" s="593" t="str">
        <f>IF($D$352="Y/T","Isi Sasaran",IF($E$352=0,0,IF(K353="Y",1,IF(K353="T",0,"Isi Dulu"))))</f>
        <v>Isi Sasaran</v>
      </c>
      <c r="M353" s="849"/>
      <c r="N353" s="852"/>
    </row>
    <row r="354" spans="2:14" ht="15.75">
      <c r="B354" s="837"/>
      <c r="C354" s="840"/>
      <c r="D354" s="858"/>
      <c r="E354" s="855"/>
      <c r="F354" s="549">
        <v>3</v>
      </c>
      <c r="G354" s="550"/>
      <c r="H354" s="598" t="str">
        <f t="shared" si="6"/>
        <v>Belum Diisi</v>
      </c>
      <c r="I354" s="592" t="s">
        <v>26</v>
      </c>
      <c r="J354" s="593" t="str">
        <f>IF($D$352="Y/T","Isi Sasaran",IF($E$352=0,0,IF(I354="Y",1,IF(I354="T",0,"Isi Dulu"))))</f>
        <v>Isi Sasaran</v>
      </c>
      <c r="K354" s="592" t="s">
        <v>26</v>
      </c>
      <c r="L354" s="593" t="str">
        <f>IF($D$352="Y/T","Isi Sasaran",IF($E$352=0,0,IF(K354="Y",1,IF(K354="T",0,"Isi Dulu"))))</f>
        <v>Isi Sasaran</v>
      </c>
      <c r="M354" s="849"/>
      <c r="N354" s="852"/>
    </row>
    <row r="355" spans="2:14" ht="15.75">
      <c r="B355" s="837"/>
      <c r="C355" s="840"/>
      <c r="D355" s="858"/>
      <c r="E355" s="855"/>
      <c r="F355" s="549">
        <v>4</v>
      </c>
      <c r="G355" s="550"/>
      <c r="H355" s="598" t="str">
        <f t="shared" si="6"/>
        <v>Belum Diisi</v>
      </c>
      <c r="I355" s="592" t="s">
        <v>26</v>
      </c>
      <c r="J355" s="593" t="str">
        <f>IF($D$352="Y/T","Isi Sasaran",IF($E$352=0,0,IF(I355="Y",1,IF(I355="T",0,"Isi Dulu"))))</f>
        <v>Isi Sasaran</v>
      </c>
      <c r="K355" s="592" t="s">
        <v>26</v>
      </c>
      <c r="L355" s="593" t="str">
        <f>IF($D$352="Y/T","Isi Sasaran",IF($E$352=0,0,IF(K355="Y",1,IF(K355="T",0,"Isi Dulu"))))</f>
        <v>Isi Sasaran</v>
      </c>
      <c r="M355" s="849"/>
      <c r="N355" s="852"/>
    </row>
    <row r="356" spans="2:14" ht="15.75">
      <c r="B356" s="838"/>
      <c r="C356" s="841"/>
      <c r="D356" s="859"/>
      <c r="E356" s="856"/>
      <c r="F356" s="569">
        <v>5</v>
      </c>
      <c r="G356" s="570"/>
      <c r="H356" s="599" t="str">
        <f t="shared" si="6"/>
        <v>Belum Diisi</v>
      </c>
      <c r="I356" s="595" t="s">
        <v>26</v>
      </c>
      <c r="J356" s="596" t="str">
        <f>IF($D$352="Y/T","Isi Sasaran",IF($E$352=0,0,IF(I356="Y",1,IF(I356="T",0,"Isi Dulu"))))</f>
        <v>Isi Sasaran</v>
      </c>
      <c r="K356" s="595" t="s">
        <v>26</v>
      </c>
      <c r="L356" s="596" t="str">
        <f>IF($D$352="Y/T","Isi Sasaran",IF($E$352=0,0,IF(K356="Y",1,IF(K356="T",0,"Isi Dulu"))))</f>
        <v>Isi Sasaran</v>
      </c>
      <c r="M356" s="850"/>
      <c r="N356" s="853"/>
    </row>
    <row r="357" spans="2:14" ht="15.75">
      <c r="B357" s="836">
        <v>10</v>
      </c>
      <c r="C357" s="839"/>
      <c r="D357" s="857" t="s">
        <v>26</v>
      </c>
      <c r="E357" s="854" t="str">
        <f>IF(D357="Y",1,IF(D357="T",0,IF(D357="Y/T","Belum diisi","Error")))</f>
        <v>Belum diisi</v>
      </c>
      <c r="F357" s="528">
        <v>1</v>
      </c>
      <c r="G357" s="529"/>
      <c r="H357" s="600" t="str">
        <f t="shared" si="6"/>
        <v>Belum Diisi</v>
      </c>
      <c r="I357" s="590" t="s">
        <v>26</v>
      </c>
      <c r="J357" s="591" t="str">
        <f>IF($D$357="Y/T","Isi Sasaran",IF($E$357=0,0,IF(I357="Y",1,IF(I357="T",0,"Isi Dulu"))))</f>
        <v>Isi Sasaran</v>
      </c>
      <c r="K357" s="590" t="s">
        <v>26</v>
      </c>
      <c r="L357" s="591" t="str">
        <f>IF($D$357="Y/T","Isi Sasaran",IF($E$357=0,0,IF(K357="Y",1,IF(K357="T",0,"Isi Dulu"))))</f>
        <v>Isi Sasaran</v>
      </c>
      <c r="M357" s="848" t="s">
        <v>26</v>
      </c>
      <c r="N357" s="851" t="str">
        <f>IF(M357="Y",1,IF(M357="T",0,IF(M357="Y/T","Belum diisi","Error")))</f>
        <v>Belum diisi</v>
      </c>
    </row>
    <row r="358" spans="2:14" ht="15.75">
      <c r="B358" s="837"/>
      <c r="C358" s="840"/>
      <c r="D358" s="858"/>
      <c r="E358" s="855"/>
      <c r="F358" s="549">
        <v>2</v>
      </c>
      <c r="G358" s="550"/>
      <c r="H358" s="598" t="str">
        <f t="shared" si="6"/>
        <v>Belum Diisi</v>
      </c>
      <c r="I358" s="592" t="s">
        <v>26</v>
      </c>
      <c r="J358" s="593" t="str">
        <f>IF($D$357="Y/T","Isi Sasaran",IF($E$357=0,0,IF(I358="Y",1,IF(I358="T",0,"Isi Dulu"))))</f>
        <v>Isi Sasaran</v>
      </c>
      <c r="K358" s="592" t="s">
        <v>26</v>
      </c>
      <c r="L358" s="593" t="str">
        <f>IF($D$357="Y/T","Isi Sasaran",IF($E$357=0,0,IF(K358="Y",1,IF(K358="T",0,"Isi Dulu"))))</f>
        <v>Isi Sasaran</v>
      </c>
      <c r="M358" s="849"/>
      <c r="N358" s="852"/>
    </row>
    <row r="359" spans="2:14" ht="15.75">
      <c r="B359" s="837"/>
      <c r="C359" s="840"/>
      <c r="D359" s="858"/>
      <c r="E359" s="855"/>
      <c r="F359" s="549">
        <v>3</v>
      </c>
      <c r="G359" s="550"/>
      <c r="H359" s="598" t="str">
        <f t="shared" si="6"/>
        <v>Belum Diisi</v>
      </c>
      <c r="I359" s="592" t="s">
        <v>26</v>
      </c>
      <c r="J359" s="593" t="str">
        <f>IF($D$357="Y/T","Isi Sasaran",IF($E$357=0,0,IF(I359="Y",1,IF(I359="T",0,"Isi Dulu"))))</f>
        <v>Isi Sasaran</v>
      </c>
      <c r="K359" s="592" t="s">
        <v>26</v>
      </c>
      <c r="L359" s="593" t="str">
        <f>IF($D$357="Y/T","Isi Sasaran",IF($E$357=0,0,IF(K359="Y",1,IF(K359="T",0,"Isi Dulu"))))</f>
        <v>Isi Sasaran</v>
      </c>
      <c r="M359" s="849"/>
      <c r="N359" s="852"/>
    </row>
    <row r="360" spans="2:14" ht="15.75">
      <c r="B360" s="837"/>
      <c r="C360" s="840"/>
      <c r="D360" s="858"/>
      <c r="E360" s="855"/>
      <c r="F360" s="549">
        <v>4</v>
      </c>
      <c r="G360" s="550"/>
      <c r="H360" s="598" t="str">
        <f t="shared" si="6"/>
        <v>Belum Diisi</v>
      </c>
      <c r="I360" s="592" t="s">
        <v>26</v>
      </c>
      <c r="J360" s="593" t="str">
        <f>IF($D$357="Y/T","Isi Sasaran",IF($E$357=0,0,IF(I360="Y",1,IF(I360="T",0,"Isi Dulu"))))</f>
        <v>Isi Sasaran</v>
      </c>
      <c r="K360" s="592" t="s">
        <v>26</v>
      </c>
      <c r="L360" s="593" t="str">
        <f>IF($D$357="Y/T","Isi Sasaran",IF($E$357=0,0,IF(K360="Y",1,IF(K360="T",0,"Isi Dulu"))))</f>
        <v>Isi Sasaran</v>
      </c>
      <c r="M360" s="849"/>
      <c r="N360" s="852"/>
    </row>
    <row r="361" spans="2:14" ht="15.75">
      <c r="B361" s="838"/>
      <c r="C361" s="841"/>
      <c r="D361" s="859"/>
      <c r="E361" s="856"/>
      <c r="F361" s="569">
        <v>5</v>
      </c>
      <c r="G361" s="570"/>
      <c r="H361" s="599" t="str">
        <f t="shared" si="6"/>
        <v>Belum Diisi</v>
      </c>
      <c r="I361" s="595" t="s">
        <v>26</v>
      </c>
      <c r="J361" s="596" t="str">
        <f>IF($D$357="Y/T","Isi Sasaran",IF($E$357=0,0,IF(I361="Y",1,IF(I361="T",0,"Isi Dulu"))))</f>
        <v>Isi Sasaran</v>
      </c>
      <c r="K361" s="595" t="s">
        <v>26</v>
      </c>
      <c r="L361" s="596" t="str">
        <f>IF($D$357="Y/T","Isi Sasaran",IF($E$357=0,0,IF(K361="Y",1,IF(K361="T",0,"Isi Dulu"))))</f>
        <v>Isi Sasaran</v>
      </c>
      <c r="M361" s="850"/>
      <c r="N361" s="853"/>
    </row>
    <row r="362" spans="2:14" ht="15.75">
      <c r="B362" s="836">
        <v>11</v>
      </c>
      <c r="C362" s="839"/>
      <c r="D362" s="857" t="s">
        <v>26</v>
      </c>
      <c r="E362" s="854" t="str">
        <f>IF(D362="Y",1,IF(D362="T",0,IF(D362="Y/T","Belum diisi","Error")))</f>
        <v>Belum diisi</v>
      </c>
      <c r="F362" s="528">
        <v>1</v>
      </c>
      <c r="G362" s="529"/>
      <c r="H362" s="600" t="str">
        <f t="shared" si="6"/>
        <v>Belum Diisi</v>
      </c>
      <c r="I362" s="590" t="s">
        <v>26</v>
      </c>
      <c r="J362" s="591" t="str">
        <f>IF($D$362="Y/T","Isi Sasaran",IF($E$362=0,0,IF(I362="Y",1,IF(I362="T",0,"Isi Dulu"))))</f>
        <v>Isi Sasaran</v>
      </c>
      <c r="K362" s="590" t="s">
        <v>26</v>
      </c>
      <c r="L362" s="591" t="str">
        <f>IF($D$362="Y/T","Isi Sasaran",IF($E$362=0,0,IF(K362="Y",1,IF(K362="T",0,"Isi Dulu"))))</f>
        <v>Isi Sasaran</v>
      </c>
      <c r="M362" s="848" t="s">
        <v>26</v>
      </c>
      <c r="N362" s="851" t="str">
        <f>IF(M362="Y",1,IF(M362="T",0,IF(M362="Y/T","Belum diisi","Error")))</f>
        <v>Belum diisi</v>
      </c>
    </row>
    <row r="363" spans="2:14" ht="15.75">
      <c r="B363" s="837"/>
      <c r="C363" s="840"/>
      <c r="D363" s="858"/>
      <c r="E363" s="855"/>
      <c r="F363" s="549">
        <v>2</v>
      </c>
      <c r="G363" s="550"/>
      <c r="H363" s="598" t="str">
        <f t="shared" si="6"/>
        <v>Belum Diisi</v>
      </c>
      <c r="I363" s="592" t="s">
        <v>26</v>
      </c>
      <c r="J363" s="593" t="str">
        <f>IF($D$362="Y/T","Isi Sasaran",IF($E$362=0,0,IF(I363="Y",1,IF(I363="T",0,"Isi Dulu"))))</f>
        <v>Isi Sasaran</v>
      </c>
      <c r="K363" s="592" t="s">
        <v>26</v>
      </c>
      <c r="L363" s="593" t="str">
        <f>IF($D$362="Y/T","Isi Sasaran",IF($E$362=0,0,IF(K363="Y",1,IF(K363="T",0,"Isi Dulu"))))</f>
        <v>Isi Sasaran</v>
      </c>
      <c r="M363" s="849"/>
      <c r="N363" s="852"/>
    </row>
    <row r="364" spans="2:14" ht="15.75">
      <c r="B364" s="837"/>
      <c r="C364" s="840"/>
      <c r="D364" s="858"/>
      <c r="E364" s="855"/>
      <c r="F364" s="549">
        <v>3</v>
      </c>
      <c r="G364" s="550"/>
      <c r="H364" s="598" t="str">
        <f t="shared" si="6"/>
        <v>Belum Diisi</v>
      </c>
      <c r="I364" s="592" t="s">
        <v>26</v>
      </c>
      <c r="J364" s="593" t="str">
        <f>IF($D$362="Y/T","Isi Sasaran",IF($E$362=0,0,IF(I364="Y",1,IF(I364="T",0,"Isi Dulu"))))</f>
        <v>Isi Sasaran</v>
      </c>
      <c r="K364" s="592" t="s">
        <v>26</v>
      </c>
      <c r="L364" s="593" t="str">
        <f>IF($D$362="Y/T","Isi Sasaran",IF($E$362=0,0,IF(K364="Y",1,IF(K364="T",0,"Isi Dulu"))))</f>
        <v>Isi Sasaran</v>
      </c>
      <c r="M364" s="849"/>
      <c r="N364" s="852"/>
    </row>
    <row r="365" spans="2:14" ht="15.75">
      <c r="B365" s="837"/>
      <c r="C365" s="840"/>
      <c r="D365" s="858"/>
      <c r="E365" s="855"/>
      <c r="F365" s="549">
        <v>4</v>
      </c>
      <c r="G365" s="550"/>
      <c r="H365" s="598" t="str">
        <f t="shared" si="6"/>
        <v>Belum Diisi</v>
      </c>
      <c r="I365" s="592" t="s">
        <v>26</v>
      </c>
      <c r="J365" s="593" t="str">
        <f>IF($D$362="Y/T","Isi Sasaran",IF($E$362=0,0,IF(I365="Y",1,IF(I365="T",0,"Isi Dulu"))))</f>
        <v>Isi Sasaran</v>
      </c>
      <c r="K365" s="592" t="s">
        <v>26</v>
      </c>
      <c r="L365" s="593" t="str">
        <f>IF($D$362="Y/T","Isi Sasaran",IF($E$362=0,0,IF(K365="Y",1,IF(K365="T",0,"Isi Dulu"))))</f>
        <v>Isi Sasaran</v>
      </c>
      <c r="M365" s="849"/>
      <c r="N365" s="852"/>
    </row>
    <row r="366" spans="2:14" ht="15.75">
      <c r="B366" s="838"/>
      <c r="C366" s="841"/>
      <c r="D366" s="859"/>
      <c r="E366" s="856"/>
      <c r="F366" s="569">
        <v>5</v>
      </c>
      <c r="G366" s="570"/>
      <c r="H366" s="599" t="str">
        <f t="shared" si="6"/>
        <v>Belum Diisi</v>
      </c>
      <c r="I366" s="595" t="s">
        <v>26</v>
      </c>
      <c r="J366" s="596" t="str">
        <f>IF($D$362="Y/T","Isi Sasaran",IF($E$362=0,0,IF(I366="Y",1,IF(I366="T",0,"Isi Dulu"))))</f>
        <v>Isi Sasaran</v>
      </c>
      <c r="K366" s="595" t="s">
        <v>26</v>
      </c>
      <c r="L366" s="596" t="str">
        <f>IF($D$362="Y/T","Isi Sasaran",IF($E$362=0,0,IF(K366="Y",1,IF(K366="T",0,"Isi Dulu"))))</f>
        <v>Isi Sasaran</v>
      </c>
      <c r="M366" s="850"/>
      <c r="N366" s="853"/>
    </row>
    <row r="367" spans="2:14" ht="15.75">
      <c r="B367" s="836">
        <v>12</v>
      </c>
      <c r="C367" s="839"/>
      <c r="D367" s="857" t="s">
        <v>26</v>
      </c>
      <c r="E367" s="854" t="str">
        <f>IF(D367="Y",1,IF(D367="T",0,IF(D367="Y/T","Belum diisi","Error")))</f>
        <v>Belum diisi</v>
      </c>
      <c r="F367" s="528">
        <v>1</v>
      </c>
      <c r="G367" s="529"/>
      <c r="H367" s="600" t="str">
        <f t="shared" si="6"/>
        <v>Belum Diisi</v>
      </c>
      <c r="I367" s="590" t="s">
        <v>26</v>
      </c>
      <c r="J367" s="591" t="str">
        <f>IF($D$367="Y/T","Isi Sasaran",IF($E$367=0,0,IF(I367="Y",1,IF(I367="T",0,"Isi Dulu"))))</f>
        <v>Isi Sasaran</v>
      </c>
      <c r="K367" s="590" t="s">
        <v>26</v>
      </c>
      <c r="L367" s="591" t="str">
        <f>IF($D$367="Y/T","Isi Sasaran",IF($E$367=0,0,IF(K367="Y",1,IF(K367="T",0,"Isi Dulu"))))</f>
        <v>Isi Sasaran</v>
      </c>
      <c r="M367" s="848" t="s">
        <v>26</v>
      </c>
      <c r="N367" s="851" t="str">
        <f>IF(M367="Y",1,IF(M367="T",0,IF(M367="Y/T","Belum diisi","Error")))</f>
        <v>Belum diisi</v>
      </c>
    </row>
    <row r="368" spans="2:14" ht="15.75">
      <c r="B368" s="837"/>
      <c r="C368" s="840"/>
      <c r="D368" s="858"/>
      <c r="E368" s="855"/>
      <c r="F368" s="549">
        <v>2</v>
      </c>
      <c r="G368" s="550"/>
      <c r="H368" s="598" t="str">
        <f t="shared" si="6"/>
        <v>Belum Diisi</v>
      </c>
      <c r="I368" s="592" t="s">
        <v>26</v>
      </c>
      <c r="J368" s="593" t="str">
        <f>IF($D$367="Y/T","Isi Sasaran",IF($E$367=0,0,IF(I368="Y",1,IF(I368="T",0,"Isi Dulu"))))</f>
        <v>Isi Sasaran</v>
      </c>
      <c r="K368" s="592" t="s">
        <v>26</v>
      </c>
      <c r="L368" s="593" t="str">
        <f>IF($D$367="Y/T","Isi Sasaran",IF($E$367=0,0,IF(K368="Y",1,IF(K368="T",0,"Isi Dulu"))))</f>
        <v>Isi Sasaran</v>
      </c>
      <c r="M368" s="849"/>
      <c r="N368" s="852"/>
    </row>
    <row r="369" spans="2:14" ht="15.75">
      <c r="B369" s="837"/>
      <c r="C369" s="840"/>
      <c r="D369" s="858"/>
      <c r="E369" s="855"/>
      <c r="F369" s="549">
        <v>3</v>
      </c>
      <c r="G369" s="550"/>
      <c r="H369" s="598" t="str">
        <f t="shared" si="6"/>
        <v>Belum Diisi</v>
      </c>
      <c r="I369" s="592" t="s">
        <v>26</v>
      </c>
      <c r="J369" s="593" t="str">
        <f>IF($D$367="Y/T","Isi Sasaran",IF($E$367=0,0,IF(I369="Y",1,IF(I369="T",0,"Isi Dulu"))))</f>
        <v>Isi Sasaran</v>
      </c>
      <c r="K369" s="592" t="s">
        <v>26</v>
      </c>
      <c r="L369" s="593" t="str">
        <f>IF($D$367="Y/T","Isi Sasaran",IF($E$367=0,0,IF(K369="Y",1,IF(K369="T",0,"Isi Dulu"))))</f>
        <v>Isi Sasaran</v>
      </c>
      <c r="M369" s="849"/>
      <c r="N369" s="852"/>
    </row>
    <row r="370" spans="2:14" ht="15.75">
      <c r="B370" s="837"/>
      <c r="C370" s="840"/>
      <c r="D370" s="858"/>
      <c r="E370" s="855"/>
      <c r="F370" s="549">
        <v>4</v>
      </c>
      <c r="G370" s="550"/>
      <c r="H370" s="598" t="str">
        <f t="shared" si="6"/>
        <v>Belum Diisi</v>
      </c>
      <c r="I370" s="592" t="s">
        <v>26</v>
      </c>
      <c r="J370" s="593" t="str">
        <f>IF($D$367="Y/T","Isi Sasaran",IF($E$367=0,0,IF(I370="Y",1,IF(I370="T",0,"Isi Dulu"))))</f>
        <v>Isi Sasaran</v>
      </c>
      <c r="K370" s="592" t="s">
        <v>26</v>
      </c>
      <c r="L370" s="593" t="str">
        <f>IF($D$367="Y/T","Isi Sasaran",IF($E$367=0,0,IF(K370="Y",1,IF(K370="T",0,"Isi Dulu"))))</f>
        <v>Isi Sasaran</v>
      </c>
      <c r="M370" s="849"/>
      <c r="N370" s="852"/>
    </row>
    <row r="371" spans="2:14" ht="15.75">
      <c r="B371" s="838"/>
      <c r="C371" s="841"/>
      <c r="D371" s="859"/>
      <c r="E371" s="856"/>
      <c r="F371" s="569">
        <v>5</v>
      </c>
      <c r="G371" s="570"/>
      <c r="H371" s="599" t="str">
        <f t="shared" si="6"/>
        <v>Belum Diisi</v>
      </c>
      <c r="I371" s="595" t="s">
        <v>26</v>
      </c>
      <c r="J371" s="596" t="str">
        <f>IF($D$367="Y/T","Isi Sasaran",IF($E$367=0,0,IF(I371="Y",1,IF(I371="T",0,"Isi Dulu"))))</f>
        <v>Isi Sasaran</v>
      </c>
      <c r="K371" s="595" t="s">
        <v>26</v>
      </c>
      <c r="L371" s="596" t="str">
        <f>IF($D$367="Y/T","Isi Sasaran",IF($E$367=0,0,IF(K371="Y",1,IF(K371="T",0,"Isi Dulu"))))</f>
        <v>Isi Sasaran</v>
      </c>
      <c r="M371" s="850"/>
      <c r="N371" s="853"/>
    </row>
    <row r="372" spans="2:14" ht="15.75">
      <c r="B372" s="836">
        <v>13</v>
      </c>
      <c r="C372" s="839"/>
      <c r="D372" s="857" t="s">
        <v>26</v>
      </c>
      <c r="E372" s="854" t="str">
        <f>IF(D372="Y",1,IF(D372="T",0,IF(D372="Y/T","Belum diisi","Error")))</f>
        <v>Belum diisi</v>
      </c>
      <c r="F372" s="528">
        <v>1</v>
      </c>
      <c r="G372" s="529"/>
      <c r="H372" s="600" t="str">
        <f t="shared" si="6"/>
        <v>Belum Diisi</v>
      </c>
      <c r="I372" s="590" t="s">
        <v>26</v>
      </c>
      <c r="J372" s="591" t="str">
        <f>IF($D$372="Y/T","Isi Sasaran",IF($E$372=0,0,IF(I372="Y",1,IF(I372="T",0,"Isi Dulu"))))</f>
        <v>Isi Sasaran</v>
      </c>
      <c r="K372" s="590" t="s">
        <v>26</v>
      </c>
      <c r="L372" s="591" t="str">
        <f>IF($D$372="Y/T","Isi Sasaran",IF($E$372=0,0,IF(K372="Y",1,IF(K372="T",0,"Isi Dulu"))))</f>
        <v>Isi Sasaran</v>
      </c>
      <c r="M372" s="848" t="s">
        <v>26</v>
      </c>
      <c r="N372" s="851" t="str">
        <f>IF(M372="Y",1,IF(M372="T",0,IF(M372="Y/T","Belum diisi","Error")))</f>
        <v>Belum diisi</v>
      </c>
    </row>
    <row r="373" spans="2:14" ht="15.75">
      <c r="B373" s="837"/>
      <c r="C373" s="840"/>
      <c r="D373" s="858"/>
      <c r="E373" s="855"/>
      <c r="F373" s="549">
        <v>2</v>
      </c>
      <c r="G373" s="550"/>
      <c r="H373" s="598" t="str">
        <f t="shared" si="6"/>
        <v>Belum Diisi</v>
      </c>
      <c r="I373" s="592" t="s">
        <v>26</v>
      </c>
      <c r="J373" s="593" t="str">
        <f>IF($D$372="Y/T","Isi Sasaran",IF($E$372=0,0,IF(I373="Y",1,IF(I373="T",0,"Isi Dulu"))))</f>
        <v>Isi Sasaran</v>
      </c>
      <c r="K373" s="592" t="s">
        <v>26</v>
      </c>
      <c r="L373" s="593" t="str">
        <f>IF($D$372="Y/T","Isi Sasaran",IF($E$372=0,0,IF(K373="Y",1,IF(K373="T",0,"Isi Dulu"))))</f>
        <v>Isi Sasaran</v>
      </c>
      <c r="M373" s="849"/>
      <c r="N373" s="852"/>
    </row>
    <row r="374" spans="2:14" ht="15.75">
      <c r="B374" s="837"/>
      <c r="C374" s="840"/>
      <c r="D374" s="858"/>
      <c r="E374" s="855"/>
      <c r="F374" s="549">
        <v>3</v>
      </c>
      <c r="G374" s="550"/>
      <c r="H374" s="598" t="str">
        <f t="shared" si="6"/>
        <v>Belum Diisi</v>
      </c>
      <c r="I374" s="592" t="s">
        <v>26</v>
      </c>
      <c r="J374" s="593" t="str">
        <f>IF($D$372="Y/T","Isi Sasaran",IF($E$372=0,0,IF(I374="Y",1,IF(I374="T",0,"Isi Dulu"))))</f>
        <v>Isi Sasaran</v>
      </c>
      <c r="K374" s="592" t="s">
        <v>26</v>
      </c>
      <c r="L374" s="593" t="str">
        <f>IF($D$372="Y/T","Isi Sasaran",IF($E$372=0,0,IF(K374="Y",1,IF(K374="T",0,"Isi Dulu"))))</f>
        <v>Isi Sasaran</v>
      </c>
      <c r="M374" s="849"/>
      <c r="N374" s="852"/>
    </row>
    <row r="375" spans="2:14" ht="15.75">
      <c r="B375" s="837"/>
      <c r="C375" s="840"/>
      <c r="D375" s="858"/>
      <c r="E375" s="855"/>
      <c r="F375" s="549">
        <v>4</v>
      </c>
      <c r="G375" s="550"/>
      <c r="H375" s="598" t="str">
        <f t="shared" si="6"/>
        <v>Belum Diisi</v>
      </c>
      <c r="I375" s="592" t="s">
        <v>26</v>
      </c>
      <c r="J375" s="593" t="str">
        <f>IF($D$372="Y/T","Isi Sasaran",IF($E$372=0,0,IF(I375="Y",1,IF(I375="T",0,"Isi Dulu"))))</f>
        <v>Isi Sasaran</v>
      </c>
      <c r="K375" s="592" t="s">
        <v>26</v>
      </c>
      <c r="L375" s="593" t="str">
        <f>IF($D$372="Y/T","Isi Sasaran",IF($E$372=0,0,IF(K375="Y",1,IF(K375="T",0,"Isi Dulu"))))</f>
        <v>Isi Sasaran</v>
      </c>
      <c r="M375" s="849"/>
      <c r="N375" s="852"/>
    </row>
    <row r="376" spans="2:14" ht="15.75">
      <c r="B376" s="838"/>
      <c r="C376" s="841"/>
      <c r="D376" s="859"/>
      <c r="E376" s="856"/>
      <c r="F376" s="569">
        <v>5</v>
      </c>
      <c r="G376" s="570"/>
      <c r="H376" s="599" t="str">
        <f t="shared" ref="H376:H411" si="7">IF(OR(J376="Isi Dulu",L376="Isi Dulu",J376="Isi Sasaran",L376="Isi Sasaran"),"Belum Diisi",IF(SUM(J376,L376)=2,1,IF(SUM(J376,L376)=1,0,IF(SUM(J376,L376)=0,0,"Error"))))</f>
        <v>Belum Diisi</v>
      </c>
      <c r="I376" s="595" t="s">
        <v>26</v>
      </c>
      <c r="J376" s="596" t="str">
        <f>IF($D$372="Y/T","Isi Sasaran",IF($E$372=0,0,IF(I376="Y",1,IF(I376="T",0,"Isi Dulu"))))</f>
        <v>Isi Sasaran</v>
      </c>
      <c r="K376" s="595" t="s">
        <v>26</v>
      </c>
      <c r="L376" s="596" t="str">
        <f>IF($D$372="Y/T","Isi Sasaran",IF($E$372=0,0,IF(K376="Y",1,IF(K376="T",0,"Isi Dulu"))))</f>
        <v>Isi Sasaran</v>
      </c>
      <c r="M376" s="850"/>
      <c r="N376" s="853"/>
    </row>
    <row r="377" spans="2:14" ht="15.75">
      <c r="B377" s="836">
        <v>14</v>
      </c>
      <c r="C377" s="839"/>
      <c r="D377" s="857" t="s">
        <v>26</v>
      </c>
      <c r="E377" s="854" t="str">
        <f>IF(D377="Y",1,IF(D377="T",0,IF(D377="Y/T","Belum diisi","Error")))</f>
        <v>Belum diisi</v>
      </c>
      <c r="F377" s="528">
        <v>1</v>
      </c>
      <c r="G377" s="529"/>
      <c r="H377" s="600" t="str">
        <f t="shared" si="7"/>
        <v>Belum Diisi</v>
      </c>
      <c r="I377" s="590" t="s">
        <v>26</v>
      </c>
      <c r="J377" s="591" t="str">
        <f>IF($D$377="Y/T","Isi Sasaran",IF($E$377=0,0,IF(I377="Y",1,IF(I377="T",0,"Isi Dulu"))))</f>
        <v>Isi Sasaran</v>
      </c>
      <c r="K377" s="590" t="s">
        <v>26</v>
      </c>
      <c r="L377" s="591" t="str">
        <f>IF($D$377="Y/T","Isi Sasaran",IF($E$377=0,0,IF(K377="Y",1,IF(K377="T",0,"Isi Dulu"))))</f>
        <v>Isi Sasaran</v>
      </c>
      <c r="M377" s="848" t="s">
        <v>26</v>
      </c>
      <c r="N377" s="851" t="str">
        <f>IF(M377="Y",1,IF(M377="T",0,IF(M377="Y/T","Belum diisi","Error")))</f>
        <v>Belum diisi</v>
      </c>
    </row>
    <row r="378" spans="2:14" ht="15.75">
      <c r="B378" s="837"/>
      <c r="C378" s="840"/>
      <c r="D378" s="858"/>
      <c r="E378" s="855"/>
      <c r="F378" s="549">
        <v>2</v>
      </c>
      <c r="G378" s="550"/>
      <c r="H378" s="598" t="str">
        <f t="shared" si="7"/>
        <v>Belum Diisi</v>
      </c>
      <c r="I378" s="592" t="s">
        <v>26</v>
      </c>
      <c r="J378" s="593" t="str">
        <f>IF($D$377="Y/T","Isi Sasaran",IF($E$377=0,0,IF(I378="Y",1,IF(I378="T",0,"Isi Dulu"))))</f>
        <v>Isi Sasaran</v>
      </c>
      <c r="K378" s="592" t="s">
        <v>26</v>
      </c>
      <c r="L378" s="593" t="str">
        <f>IF($D$377="Y/T","Isi Sasaran",IF($E$377=0,0,IF(K378="Y",1,IF(K378="T",0,"Isi Dulu"))))</f>
        <v>Isi Sasaran</v>
      </c>
      <c r="M378" s="849"/>
      <c r="N378" s="852"/>
    </row>
    <row r="379" spans="2:14" ht="15.75">
      <c r="B379" s="837"/>
      <c r="C379" s="840"/>
      <c r="D379" s="858"/>
      <c r="E379" s="855"/>
      <c r="F379" s="549">
        <v>3</v>
      </c>
      <c r="G379" s="550"/>
      <c r="H379" s="598" t="str">
        <f t="shared" si="7"/>
        <v>Belum Diisi</v>
      </c>
      <c r="I379" s="592" t="s">
        <v>26</v>
      </c>
      <c r="J379" s="593" t="str">
        <f>IF($D$377="Y/T","Isi Sasaran",IF($E$377=0,0,IF(I379="Y",1,IF(I379="T",0,"Isi Dulu"))))</f>
        <v>Isi Sasaran</v>
      </c>
      <c r="K379" s="592" t="s">
        <v>26</v>
      </c>
      <c r="L379" s="593" t="str">
        <f>IF($D$377="Y/T","Isi Sasaran",IF($E$377=0,0,IF(K379="Y",1,IF(K379="T",0,"Isi Dulu"))))</f>
        <v>Isi Sasaran</v>
      </c>
      <c r="M379" s="849"/>
      <c r="N379" s="852"/>
    </row>
    <row r="380" spans="2:14" ht="15.75">
      <c r="B380" s="837"/>
      <c r="C380" s="840"/>
      <c r="D380" s="858"/>
      <c r="E380" s="855"/>
      <c r="F380" s="549">
        <v>4</v>
      </c>
      <c r="G380" s="550"/>
      <c r="H380" s="598" t="str">
        <f t="shared" si="7"/>
        <v>Belum Diisi</v>
      </c>
      <c r="I380" s="592" t="s">
        <v>26</v>
      </c>
      <c r="J380" s="593" t="str">
        <f>IF($D$377="Y/T","Isi Sasaran",IF($E$377=0,0,IF(I380="Y",1,IF(I380="T",0,"Isi Dulu"))))</f>
        <v>Isi Sasaran</v>
      </c>
      <c r="K380" s="592" t="s">
        <v>26</v>
      </c>
      <c r="L380" s="593" t="str">
        <f>IF($D$377="Y/T","Isi Sasaran",IF($E$377=0,0,IF(K380="Y",1,IF(K380="T",0,"Isi Dulu"))))</f>
        <v>Isi Sasaran</v>
      </c>
      <c r="M380" s="849"/>
      <c r="N380" s="852"/>
    </row>
    <row r="381" spans="2:14" ht="15.75">
      <c r="B381" s="838"/>
      <c r="C381" s="841"/>
      <c r="D381" s="859"/>
      <c r="E381" s="856"/>
      <c r="F381" s="569">
        <v>5</v>
      </c>
      <c r="G381" s="570"/>
      <c r="H381" s="599" t="str">
        <f t="shared" si="7"/>
        <v>Belum Diisi</v>
      </c>
      <c r="I381" s="595" t="s">
        <v>26</v>
      </c>
      <c r="J381" s="596" t="str">
        <f>IF($D$377="Y/T","Isi Sasaran",IF($E$377=0,0,IF(I381="Y",1,IF(I381="T",0,"Isi Dulu"))))</f>
        <v>Isi Sasaran</v>
      </c>
      <c r="K381" s="595" t="s">
        <v>26</v>
      </c>
      <c r="L381" s="596" t="str">
        <f>IF($D$377="Y/T","Isi Sasaran",IF($E$377=0,0,IF(K381="Y",1,IF(K381="T",0,"Isi Dulu"))))</f>
        <v>Isi Sasaran</v>
      </c>
      <c r="M381" s="850"/>
      <c r="N381" s="853"/>
    </row>
    <row r="382" spans="2:14" ht="15.75">
      <c r="B382" s="836">
        <v>15</v>
      </c>
      <c r="C382" s="839"/>
      <c r="D382" s="857" t="s">
        <v>26</v>
      </c>
      <c r="E382" s="854" t="str">
        <f>IF(D382="Y",1,IF(D382="T",0,IF(D382="Y/T","Belum diisi","Error")))</f>
        <v>Belum diisi</v>
      </c>
      <c r="F382" s="528">
        <v>1</v>
      </c>
      <c r="G382" s="529"/>
      <c r="H382" s="600" t="str">
        <f t="shared" si="7"/>
        <v>Belum Diisi</v>
      </c>
      <c r="I382" s="590" t="s">
        <v>26</v>
      </c>
      <c r="J382" s="591" t="str">
        <f>IF($D$382="Y/T","Isi Sasaran",IF($E$382=0,0,IF(I382="Y",1,IF(I382="T",0,"Isi Dulu"))))</f>
        <v>Isi Sasaran</v>
      </c>
      <c r="K382" s="590" t="s">
        <v>26</v>
      </c>
      <c r="L382" s="591" t="str">
        <f>IF($D$382="Y/T","Isi Sasaran",IF($E$382=0,0,IF(K382="Y",1,IF(K382="T",0,"Isi Dulu"))))</f>
        <v>Isi Sasaran</v>
      </c>
      <c r="M382" s="848" t="s">
        <v>26</v>
      </c>
      <c r="N382" s="851" t="str">
        <f>IF(M382="Y",1,IF(M382="T",0,IF(M382="Y/T","Belum diisi","Error")))</f>
        <v>Belum diisi</v>
      </c>
    </row>
    <row r="383" spans="2:14" ht="15.75">
      <c r="B383" s="837"/>
      <c r="C383" s="840"/>
      <c r="D383" s="858"/>
      <c r="E383" s="855"/>
      <c r="F383" s="549">
        <v>2</v>
      </c>
      <c r="G383" s="550"/>
      <c r="H383" s="598" t="str">
        <f t="shared" si="7"/>
        <v>Belum Diisi</v>
      </c>
      <c r="I383" s="592" t="s">
        <v>26</v>
      </c>
      <c r="J383" s="593" t="str">
        <f>IF($D$382="Y/T","Isi Sasaran",IF($E$382=0,0,IF(I383="Y",1,IF(I383="T",0,"Isi Dulu"))))</f>
        <v>Isi Sasaran</v>
      </c>
      <c r="K383" s="592" t="s">
        <v>26</v>
      </c>
      <c r="L383" s="593" t="str">
        <f>IF($D$382="Y/T","Isi Sasaran",IF($E$382=0,0,IF(K383="Y",1,IF(K383="T",0,"Isi Dulu"))))</f>
        <v>Isi Sasaran</v>
      </c>
      <c r="M383" s="849"/>
      <c r="N383" s="852"/>
    </row>
    <row r="384" spans="2:14" ht="15.75">
      <c r="B384" s="837"/>
      <c r="C384" s="840"/>
      <c r="D384" s="858"/>
      <c r="E384" s="855"/>
      <c r="F384" s="549">
        <v>3</v>
      </c>
      <c r="G384" s="550"/>
      <c r="H384" s="598" t="str">
        <f t="shared" si="7"/>
        <v>Belum Diisi</v>
      </c>
      <c r="I384" s="592" t="s">
        <v>26</v>
      </c>
      <c r="J384" s="593" t="str">
        <f>IF($D$382="Y/T","Isi Sasaran",IF($E$382=0,0,IF(I384="Y",1,IF(I384="T",0,"Isi Dulu"))))</f>
        <v>Isi Sasaran</v>
      </c>
      <c r="K384" s="592" t="s">
        <v>26</v>
      </c>
      <c r="L384" s="593" t="str">
        <f>IF($D$382="Y/T","Isi Sasaran",IF($E$382=0,0,IF(K384="Y",1,IF(K384="T",0,"Isi Dulu"))))</f>
        <v>Isi Sasaran</v>
      </c>
      <c r="M384" s="849"/>
      <c r="N384" s="852"/>
    </row>
    <row r="385" spans="2:14" ht="15.75">
      <c r="B385" s="837"/>
      <c r="C385" s="840"/>
      <c r="D385" s="858"/>
      <c r="E385" s="855"/>
      <c r="F385" s="549">
        <v>4</v>
      </c>
      <c r="G385" s="550"/>
      <c r="H385" s="598" t="str">
        <f t="shared" si="7"/>
        <v>Belum Diisi</v>
      </c>
      <c r="I385" s="592" t="s">
        <v>26</v>
      </c>
      <c r="J385" s="593" t="str">
        <f>IF($D$382="Y/T","Isi Sasaran",IF($E$382=0,0,IF(I385="Y",1,IF(I385="T",0,"Isi Dulu"))))</f>
        <v>Isi Sasaran</v>
      </c>
      <c r="K385" s="592" t="s">
        <v>26</v>
      </c>
      <c r="L385" s="593" t="str">
        <f>IF($D$382="Y/T","Isi Sasaran",IF($E$382=0,0,IF(K385="Y",1,IF(K385="T",0,"Isi Dulu"))))</f>
        <v>Isi Sasaran</v>
      </c>
      <c r="M385" s="849"/>
      <c r="N385" s="852"/>
    </row>
    <row r="386" spans="2:14" ht="15.75">
      <c r="B386" s="838"/>
      <c r="C386" s="841"/>
      <c r="D386" s="859"/>
      <c r="E386" s="856"/>
      <c r="F386" s="569">
        <v>5</v>
      </c>
      <c r="G386" s="570"/>
      <c r="H386" s="599" t="str">
        <f t="shared" si="7"/>
        <v>Belum Diisi</v>
      </c>
      <c r="I386" s="595" t="s">
        <v>26</v>
      </c>
      <c r="J386" s="596" t="str">
        <f>IF($D$382="Y/T","Isi Sasaran",IF($E$382=0,0,IF(I386="Y",1,IF(I386="T",0,"Isi Dulu"))))</f>
        <v>Isi Sasaran</v>
      </c>
      <c r="K386" s="595" t="s">
        <v>26</v>
      </c>
      <c r="L386" s="596" t="str">
        <f>IF($D$382="Y/T","Isi Sasaran",IF($E$382=0,0,IF(K386="Y",1,IF(K386="T",0,"Isi Dulu"))))</f>
        <v>Isi Sasaran</v>
      </c>
      <c r="M386" s="850"/>
      <c r="N386" s="853"/>
    </row>
    <row r="387" spans="2:14" ht="15.75">
      <c r="B387" s="836">
        <v>16</v>
      </c>
      <c r="C387" s="839"/>
      <c r="D387" s="857" t="s">
        <v>26</v>
      </c>
      <c r="E387" s="854" t="str">
        <f>IF(D387="Y",1,IF(D387="T",0,IF(D387="Y/T","Belum diisi","Error")))</f>
        <v>Belum diisi</v>
      </c>
      <c r="F387" s="528">
        <v>1</v>
      </c>
      <c r="G387" s="529"/>
      <c r="H387" s="600" t="str">
        <f t="shared" si="7"/>
        <v>Belum Diisi</v>
      </c>
      <c r="I387" s="590" t="s">
        <v>26</v>
      </c>
      <c r="J387" s="591" t="str">
        <f>IF($D$387="Y/T","Isi Sasaran",IF($E$387=0,0,IF(I387="Y",1,IF(I387="T",0,"Isi Dulu"))))</f>
        <v>Isi Sasaran</v>
      </c>
      <c r="K387" s="590" t="s">
        <v>26</v>
      </c>
      <c r="L387" s="591" t="str">
        <f>IF($D$387="Y/T","Isi Sasaran",IF($E$387=0,0,IF(K387="Y",1,IF(K387="T",0,"Isi Dulu"))))</f>
        <v>Isi Sasaran</v>
      </c>
      <c r="M387" s="848" t="s">
        <v>26</v>
      </c>
      <c r="N387" s="851" t="str">
        <f>IF(M387="Y",1,IF(M387="T",0,IF(M387="Y/T","Belum diisi","Error")))</f>
        <v>Belum diisi</v>
      </c>
    </row>
    <row r="388" spans="2:14" ht="15.75">
      <c r="B388" s="837"/>
      <c r="C388" s="840"/>
      <c r="D388" s="858"/>
      <c r="E388" s="855"/>
      <c r="F388" s="549">
        <v>2</v>
      </c>
      <c r="G388" s="550"/>
      <c r="H388" s="598" t="str">
        <f t="shared" si="7"/>
        <v>Belum Diisi</v>
      </c>
      <c r="I388" s="592" t="s">
        <v>26</v>
      </c>
      <c r="J388" s="593" t="str">
        <f>IF($D$387="Y/T","Isi Sasaran",IF($E$387=0,0,IF(I388="Y",1,IF(I388="T",0,"Isi Dulu"))))</f>
        <v>Isi Sasaran</v>
      </c>
      <c r="K388" s="592" t="s">
        <v>26</v>
      </c>
      <c r="L388" s="593" t="str">
        <f>IF($D$387="Y/T","Isi Sasaran",IF($E$387=0,0,IF(K388="Y",1,IF(K388="T",0,"Isi Dulu"))))</f>
        <v>Isi Sasaran</v>
      </c>
      <c r="M388" s="849"/>
      <c r="N388" s="852"/>
    </row>
    <row r="389" spans="2:14" ht="15.75">
      <c r="B389" s="837"/>
      <c r="C389" s="840"/>
      <c r="D389" s="858"/>
      <c r="E389" s="855"/>
      <c r="F389" s="549">
        <v>3</v>
      </c>
      <c r="G389" s="550"/>
      <c r="H389" s="598" t="str">
        <f t="shared" si="7"/>
        <v>Belum Diisi</v>
      </c>
      <c r="I389" s="592" t="s">
        <v>26</v>
      </c>
      <c r="J389" s="593" t="str">
        <f>IF($D$387="Y/T","Isi Sasaran",IF($E$387=0,0,IF(I389="Y",1,IF(I389="T",0,"Isi Dulu"))))</f>
        <v>Isi Sasaran</v>
      </c>
      <c r="K389" s="592" t="s">
        <v>26</v>
      </c>
      <c r="L389" s="593" t="str">
        <f>IF($D$387="Y/T","Isi Sasaran",IF($E$387=0,0,IF(K389="Y",1,IF(K389="T",0,"Isi Dulu"))))</f>
        <v>Isi Sasaran</v>
      </c>
      <c r="M389" s="849"/>
      <c r="N389" s="852"/>
    </row>
    <row r="390" spans="2:14" ht="15.75">
      <c r="B390" s="837"/>
      <c r="C390" s="840"/>
      <c r="D390" s="858"/>
      <c r="E390" s="855"/>
      <c r="F390" s="549">
        <v>4</v>
      </c>
      <c r="G390" s="550"/>
      <c r="H390" s="598" t="str">
        <f t="shared" si="7"/>
        <v>Belum Diisi</v>
      </c>
      <c r="I390" s="592" t="s">
        <v>26</v>
      </c>
      <c r="J390" s="593" t="str">
        <f>IF($D$387="Y/T","Isi Sasaran",IF($E$387=0,0,IF(I390="Y",1,IF(I390="T",0,"Isi Dulu"))))</f>
        <v>Isi Sasaran</v>
      </c>
      <c r="K390" s="592" t="s">
        <v>26</v>
      </c>
      <c r="L390" s="593" t="str">
        <f>IF($D$387="Y/T","Isi Sasaran",IF($E$387=0,0,IF(K390="Y",1,IF(K390="T",0,"Isi Dulu"))))</f>
        <v>Isi Sasaran</v>
      </c>
      <c r="M390" s="849"/>
      <c r="N390" s="852"/>
    </row>
    <row r="391" spans="2:14" ht="15.75">
      <c r="B391" s="838"/>
      <c r="C391" s="841"/>
      <c r="D391" s="859"/>
      <c r="E391" s="856"/>
      <c r="F391" s="569">
        <v>5</v>
      </c>
      <c r="G391" s="570"/>
      <c r="H391" s="599" t="str">
        <f t="shared" si="7"/>
        <v>Belum Diisi</v>
      </c>
      <c r="I391" s="595" t="s">
        <v>26</v>
      </c>
      <c r="J391" s="596" t="str">
        <f>IF($D$387="Y/T","Isi Sasaran",IF($E$387=0,0,IF(I391="Y",1,IF(I391="T",0,"Isi Dulu"))))</f>
        <v>Isi Sasaran</v>
      </c>
      <c r="K391" s="595" t="s">
        <v>26</v>
      </c>
      <c r="L391" s="596" t="str">
        <f>IF($D$387="Y/T","Isi Sasaran",IF($E$387=0,0,IF(K391="Y",1,IF(K391="T",0,"Isi Dulu"))))</f>
        <v>Isi Sasaran</v>
      </c>
      <c r="M391" s="850"/>
      <c r="N391" s="853"/>
    </row>
    <row r="392" spans="2:14" ht="15.75">
      <c r="B392" s="836">
        <v>17</v>
      </c>
      <c r="C392" s="839"/>
      <c r="D392" s="857" t="s">
        <v>26</v>
      </c>
      <c r="E392" s="854" t="str">
        <f>IF(D392="Y",1,IF(D392="T",0,IF(D392="Y/T","Belum diisi","Error")))</f>
        <v>Belum diisi</v>
      </c>
      <c r="F392" s="528">
        <v>1</v>
      </c>
      <c r="G392" s="529"/>
      <c r="H392" s="600" t="str">
        <f t="shared" si="7"/>
        <v>Belum Diisi</v>
      </c>
      <c r="I392" s="590" t="s">
        <v>26</v>
      </c>
      <c r="J392" s="591" t="str">
        <f>IF($D$392="Y/T","Isi Sasaran",IF($E$392=0,0,IF(I392="Y",1,IF(I392="T",0,"Isi Dulu"))))</f>
        <v>Isi Sasaran</v>
      </c>
      <c r="K392" s="590" t="s">
        <v>26</v>
      </c>
      <c r="L392" s="591" t="str">
        <f>IF($D$392="Y/T","Isi Sasaran",IF($E$392=0,0,IF(K392="Y",1,IF(K392="T",0,"Isi Dulu"))))</f>
        <v>Isi Sasaran</v>
      </c>
      <c r="M392" s="848" t="s">
        <v>26</v>
      </c>
      <c r="N392" s="851" t="str">
        <f>IF(M392="Y",1,IF(M392="T",0,IF(M392="Y/T","Belum diisi","Error")))</f>
        <v>Belum diisi</v>
      </c>
    </row>
    <row r="393" spans="2:14" ht="15.75">
      <c r="B393" s="837"/>
      <c r="C393" s="840"/>
      <c r="D393" s="858"/>
      <c r="E393" s="855"/>
      <c r="F393" s="549">
        <v>2</v>
      </c>
      <c r="G393" s="550"/>
      <c r="H393" s="598" t="str">
        <f t="shared" si="7"/>
        <v>Belum Diisi</v>
      </c>
      <c r="I393" s="592" t="s">
        <v>26</v>
      </c>
      <c r="J393" s="593" t="str">
        <f>IF($D$392="Y/T","Isi Sasaran",IF($E$392=0,0,IF(I393="Y",1,IF(I393="T",0,"Isi Dulu"))))</f>
        <v>Isi Sasaran</v>
      </c>
      <c r="K393" s="592" t="s">
        <v>26</v>
      </c>
      <c r="L393" s="593" t="str">
        <f>IF($D$392="Y/T","Isi Sasaran",IF($E$392=0,0,IF(K393="Y",1,IF(K393="T",0,"Isi Dulu"))))</f>
        <v>Isi Sasaran</v>
      </c>
      <c r="M393" s="849"/>
      <c r="N393" s="852"/>
    </row>
    <row r="394" spans="2:14" ht="15.75">
      <c r="B394" s="837"/>
      <c r="C394" s="840"/>
      <c r="D394" s="858"/>
      <c r="E394" s="855"/>
      <c r="F394" s="549">
        <v>3</v>
      </c>
      <c r="G394" s="550"/>
      <c r="H394" s="598" t="str">
        <f t="shared" si="7"/>
        <v>Belum Diisi</v>
      </c>
      <c r="I394" s="592" t="s">
        <v>26</v>
      </c>
      <c r="J394" s="593" t="str">
        <f>IF($D$392="Y/T","Isi Sasaran",IF($E$392=0,0,IF(I394="Y",1,IF(I394="T",0,"Isi Dulu"))))</f>
        <v>Isi Sasaran</v>
      </c>
      <c r="K394" s="592" t="s">
        <v>26</v>
      </c>
      <c r="L394" s="593" t="str">
        <f>IF($D$392="Y/T","Isi Sasaran",IF($E$392=0,0,IF(K394="Y",1,IF(K394="T",0,"Isi Dulu"))))</f>
        <v>Isi Sasaran</v>
      </c>
      <c r="M394" s="849"/>
      <c r="N394" s="852"/>
    </row>
    <row r="395" spans="2:14" ht="15.75">
      <c r="B395" s="837"/>
      <c r="C395" s="840"/>
      <c r="D395" s="858"/>
      <c r="E395" s="855"/>
      <c r="F395" s="549">
        <v>4</v>
      </c>
      <c r="G395" s="550"/>
      <c r="H395" s="598" t="str">
        <f t="shared" si="7"/>
        <v>Belum Diisi</v>
      </c>
      <c r="I395" s="592" t="s">
        <v>26</v>
      </c>
      <c r="J395" s="593" t="str">
        <f>IF($D$392="Y/T","Isi Sasaran",IF($E$392=0,0,IF(I395="Y",1,IF(I395="T",0,"Isi Dulu"))))</f>
        <v>Isi Sasaran</v>
      </c>
      <c r="K395" s="592" t="s">
        <v>26</v>
      </c>
      <c r="L395" s="593" t="str">
        <f>IF($D$392="Y/T","Isi Sasaran",IF($E$392=0,0,IF(K395="Y",1,IF(K395="T",0,"Isi Dulu"))))</f>
        <v>Isi Sasaran</v>
      </c>
      <c r="M395" s="849"/>
      <c r="N395" s="852"/>
    </row>
    <row r="396" spans="2:14" ht="15.75">
      <c r="B396" s="838"/>
      <c r="C396" s="841"/>
      <c r="D396" s="859"/>
      <c r="E396" s="856"/>
      <c r="F396" s="569">
        <v>5</v>
      </c>
      <c r="G396" s="570"/>
      <c r="H396" s="599" t="str">
        <f t="shared" si="7"/>
        <v>Belum Diisi</v>
      </c>
      <c r="I396" s="595" t="s">
        <v>26</v>
      </c>
      <c r="J396" s="596" t="str">
        <f>IF($D$392="Y/T","Isi Sasaran",IF($E$392=0,0,IF(I396="Y",1,IF(I396="T",0,"Isi Dulu"))))</f>
        <v>Isi Sasaran</v>
      </c>
      <c r="K396" s="595" t="s">
        <v>26</v>
      </c>
      <c r="L396" s="596" t="str">
        <f>IF($D$392="Y/T","Isi Sasaran",IF($E$392=0,0,IF(K396="Y",1,IF(K396="T",0,"Isi Dulu"))))</f>
        <v>Isi Sasaran</v>
      </c>
      <c r="M396" s="850"/>
      <c r="N396" s="853"/>
    </row>
    <row r="397" spans="2:14" ht="15.75">
      <c r="B397" s="836">
        <v>18</v>
      </c>
      <c r="C397" s="839"/>
      <c r="D397" s="857" t="s">
        <v>26</v>
      </c>
      <c r="E397" s="854" t="str">
        <f>IF(D397="Y",1,IF(D397="T",0,IF(D397="Y/T","Belum diisi","Error")))</f>
        <v>Belum diisi</v>
      </c>
      <c r="F397" s="528">
        <v>1</v>
      </c>
      <c r="G397" s="529"/>
      <c r="H397" s="600" t="str">
        <f t="shared" si="7"/>
        <v>Belum Diisi</v>
      </c>
      <c r="I397" s="590" t="s">
        <v>26</v>
      </c>
      <c r="J397" s="591" t="str">
        <f>IF($D$397="Y/T","Isi Sasaran",IF($E$397=0,0,IF(I397="Y",1,IF(I397="T",0,"Isi Dulu"))))</f>
        <v>Isi Sasaran</v>
      </c>
      <c r="K397" s="590" t="s">
        <v>26</v>
      </c>
      <c r="L397" s="591" t="str">
        <f>IF($D$397="Y/T","Isi Sasaran",IF($E$397=0,0,IF(K397="Y",1,IF(K397="T",0,"Isi Dulu"))))</f>
        <v>Isi Sasaran</v>
      </c>
      <c r="M397" s="848" t="s">
        <v>26</v>
      </c>
      <c r="N397" s="851" t="str">
        <f>IF(M397="Y",1,IF(M397="T",0,IF(M397="Y/T","Belum diisi","Error")))</f>
        <v>Belum diisi</v>
      </c>
    </row>
    <row r="398" spans="2:14" ht="15.75">
      <c r="B398" s="837"/>
      <c r="C398" s="840"/>
      <c r="D398" s="858"/>
      <c r="E398" s="855"/>
      <c r="F398" s="549">
        <v>2</v>
      </c>
      <c r="G398" s="550"/>
      <c r="H398" s="598" t="str">
        <f t="shared" si="7"/>
        <v>Belum Diisi</v>
      </c>
      <c r="I398" s="592" t="s">
        <v>26</v>
      </c>
      <c r="J398" s="593" t="str">
        <f>IF($D$397="Y/T","Isi Sasaran",IF($E$397=0,0,IF(I398="Y",1,IF(I398="T",0,"Isi Dulu"))))</f>
        <v>Isi Sasaran</v>
      </c>
      <c r="K398" s="592" t="s">
        <v>26</v>
      </c>
      <c r="L398" s="593" t="str">
        <f>IF($D$397="Y/T","Isi Sasaran",IF($E$397=0,0,IF(K398="Y",1,IF(K398="T",0,"Isi Dulu"))))</f>
        <v>Isi Sasaran</v>
      </c>
      <c r="M398" s="849"/>
      <c r="N398" s="852"/>
    </row>
    <row r="399" spans="2:14" ht="15.75">
      <c r="B399" s="837"/>
      <c r="C399" s="840"/>
      <c r="D399" s="858"/>
      <c r="E399" s="855"/>
      <c r="F399" s="549">
        <v>3</v>
      </c>
      <c r="G399" s="550"/>
      <c r="H399" s="598" t="str">
        <f t="shared" si="7"/>
        <v>Belum Diisi</v>
      </c>
      <c r="I399" s="592" t="s">
        <v>26</v>
      </c>
      <c r="J399" s="593" t="str">
        <f>IF($D$397="Y/T","Isi Sasaran",IF($E$397=0,0,IF(I399="Y",1,IF(I399="T",0,"Isi Dulu"))))</f>
        <v>Isi Sasaran</v>
      </c>
      <c r="K399" s="592" t="s">
        <v>26</v>
      </c>
      <c r="L399" s="593" t="str">
        <f>IF($D$397="Y/T","Isi Sasaran",IF($E$397=0,0,IF(K399="Y",1,IF(K399="T",0,"Isi Dulu"))))</f>
        <v>Isi Sasaran</v>
      </c>
      <c r="M399" s="849"/>
      <c r="N399" s="852"/>
    </row>
    <row r="400" spans="2:14" ht="15.75">
      <c r="B400" s="837"/>
      <c r="C400" s="840"/>
      <c r="D400" s="858"/>
      <c r="E400" s="855"/>
      <c r="F400" s="549">
        <v>4</v>
      </c>
      <c r="G400" s="550"/>
      <c r="H400" s="598" t="str">
        <f t="shared" si="7"/>
        <v>Belum Diisi</v>
      </c>
      <c r="I400" s="592" t="s">
        <v>26</v>
      </c>
      <c r="J400" s="593" t="str">
        <f>IF($D$397="Y/T","Isi Sasaran",IF($E$397=0,0,IF(I400="Y",1,IF(I400="T",0,"Isi Dulu"))))</f>
        <v>Isi Sasaran</v>
      </c>
      <c r="K400" s="592" t="s">
        <v>26</v>
      </c>
      <c r="L400" s="593" t="str">
        <f>IF($D$397="Y/T","Isi Sasaran",IF($E$397=0,0,IF(K400="Y",1,IF(K400="T",0,"Isi Dulu"))))</f>
        <v>Isi Sasaran</v>
      </c>
      <c r="M400" s="849"/>
      <c r="N400" s="852"/>
    </row>
    <row r="401" spans="2:14" ht="15.75">
      <c r="B401" s="838"/>
      <c r="C401" s="841"/>
      <c r="D401" s="859"/>
      <c r="E401" s="856"/>
      <c r="F401" s="569">
        <v>5</v>
      </c>
      <c r="G401" s="570"/>
      <c r="H401" s="599" t="str">
        <f t="shared" si="7"/>
        <v>Belum Diisi</v>
      </c>
      <c r="I401" s="595" t="s">
        <v>26</v>
      </c>
      <c r="J401" s="596" t="str">
        <f>IF($D$397="Y/T","Isi Sasaran",IF($E$397=0,0,IF(I401="Y",1,IF(I401="T",0,"Isi Dulu"))))</f>
        <v>Isi Sasaran</v>
      </c>
      <c r="K401" s="595" t="s">
        <v>26</v>
      </c>
      <c r="L401" s="596" t="str">
        <f>IF($D$397="Y/T","Isi Sasaran",IF($E$397=0,0,IF(K401="Y",1,IF(K401="T",0,"Isi Dulu"))))</f>
        <v>Isi Sasaran</v>
      </c>
      <c r="M401" s="850"/>
      <c r="N401" s="853"/>
    </row>
    <row r="402" spans="2:14" ht="15.75">
      <c r="B402" s="836">
        <v>19</v>
      </c>
      <c r="C402" s="839"/>
      <c r="D402" s="857" t="s">
        <v>26</v>
      </c>
      <c r="E402" s="854" t="str">
        <f>IF(D402="Y",1,IF(D402="T",0,IF(D402="Y/T","Belum diisi","Error")))</f>
        <v>Belum diisi</v>
      </c>
      <c r="F402" s="528">
        <v>1</v>
      </c>
      <c r="G402" s="529"/>
      <c r="H402" s="600" t="str">
        <f t="shared" si="7"/>
        <v>Belum Diisi</v>
      </c>
      <c r="I402" s="590" t="s">
        <v>26</v>
      </c>
      <c r="J402" s="591" t="str">
        <f>IF($D$402="Y/T","Isi Sasaran",IF($E$402=0,0,IF(I402="Y",1,IF(I402="T",0,"Isi Dulu"))))</f>
        <v>Isi Sasaran</v>
      </c>
      <c r="K402" s="590" t="s">
        <v>26</v>
      </c>
      <c r="L402" s="591" t="str">
        <f>IF($D$402="Y/T","Isi Sasaran",IF($E$402=0,0,IF(K402="Y",1,IF(K402="T",0,"Isi Dulu"))))</f>
        <v>Isi Sasaran</v>
      </c>
      <c r="M402" s="848" t="s">
        <v>26</v>
      </c>
      <c r="N402" s="851" t="str">
        <f>IF(M402="Y",1,IF(M402="T",0,IF(M402="Y/T","Belum diisi","Error")))</f>
        <v>Belum diisi</v>
      </c>
    </row>
    <row r="403" spans="2:14" ht="15.75">
      <c r="B403" s="837"/>
      <c r="C403" s="840"/>
      <c r="D403" s="858"/>
      <c r="E403" s="855"/>
      <c r="F403" s="549">
        <v>2</v>
      </c>
      <c r="G403" s="550"/>
      <c r="H403" s="598" t="str">
        <f t="shared" si="7"/>
        <v>Belum Diisi</v>
      </c>
      <c r="I403" s="592" t="s">
        <v>26</v>
      </c>
      <c r="J403" s="593" t="str">
        <f>IF($D$402="Y/T","Isi Sasaran",IF($E$402=0,0,IF(I403="Y",1,IF(I403="T",0,"Isi Dulu"))))</f>
        <v>Isi Sasaran</v>
      </c>
      <c r="K403" s="592" t="s">
        <v>26</v>
      </c>
      <c r="L403" s="593" t="str">
        <f>IF($D$402="Y/T","Isi Sasaran",IF($E$402=0,0,IF(K403="Y",1,IF(K403="T",0,"Isi Dulu"))))</f>
        <v>Isi Sasaran</v>
      </c>
      <c r="M403" s="849"/>
      <c r="N403" s="852"/>
    </row>
    <row r="404" spans="2:14" ht="15.75">
      <c r="B404" s="837"/>
      <c r="C404" s="840"/>
      <c r="D404" s="858"/>
      <c r="E404" s="855"/>
      <c r="F404" s="549">
        <v>3</v>
      </c>
      <c r="G404" s="550"/>
      <c r="H404" s="598" t="str">
        <f t="shared" si="7"/>
        <v>Belum Diisi</v>
      </c>
      <c r="I404" s="592" t="s">
        <v>26</v>
      </c>
      <c r="J404" s="593" t="str">
        <f>IF($D$402="Y/T","Isi Sasaran",IF($E$402=0,0,IF(I404="Y",1,IF(I404="T",0,"Isi Dulu"))))</f>
        <v>Isi Sasaran</v>
      </c>
      <c r="K404" s="592" t="s">
        <v>26</v>
      </c>
      <c r="L404" s="593" t="str">
        <f>IF($D$402="Y/T","Isi Sasaran",IF($E$402=0,0,IF(K404="Y",1,IF(K404="T",0,"Isi Dulu"))))</f>
        <v>Isi Sasaran</v>
      </c>
      <c r="M404" s="849"/>
      <c r="N404" s="852"/>
    </row>
    <row r="405" spans="2:14" ht="15.75">
      <c r="B405" s="837"/>
      <c r="C405" s="840"/>
      <c r="D405" s="858"/>
      <c r="E405" s="855"/>
      <c r="F405" s="549">
        <v>4</v>
      </c>
      <c r="G405" s="550"/>
      <c r="H405" s="598" t="str">
        <f t="shared" si="7"/>
        <v>Belum Diisi</v>
      </c>
      <c r="I405" s="592" t="s">
        <v>26</v>
      </c>
      <c r="J405" s="593" t="str">
        <f>IF($D$402="Y/T","Isi Sasaran",IF($E$402=0,0,IF(I405="Y",1,IF(I405="T",0,"Isi Dulu"))))</f>
        <v>Isi Sasaran</v>
      </c>
      <c r="K405" s="592" t="s">
        <v>26</v>
      </c>
      <c r="L405" s="593" t="str">
        <f>IF($D$402="Y/T","Isi Sasaran",IF($E$402=0,0,IF(K405="Y",1,IF(K405="T",0,"Isi Dulu"))))</f>
        <v>Isi Sasaran</v>
      </c>
      <c r="M405" s="849"/>
      <c r="N405" s="852"/>
    </row>
    <row r="406" spans="2:14" ht="15.75">
      <c r="B406" s="838"/>
      <c r="C406" s="841"/>
      <c r="D406" s="859"/>
      <c r="E406" s="856"/>
      <c r="F406" s="569">
        <v>5</v>
      </c>
      <c r="G406" s="570"/>
      <c r="H406" s="599" t="str">
        <f t="shared" si="7"/>
        <v>Belum Diisi</v>
      </c>
      <c r="I406" s="595" t="s">
        <v>26</v>
      </c>
      <c r="J406" s="596" t="str">
        <f>IF($D$402="Y/T","Isi Sasaran",IF($E$402=0,0,IF(I406="Y",1,IF(I406="T",0,"Isi Dulu"))))</f>
        <v>Isi Sasaran</v>
      </c>
      <c r="K406" s="595" t="s">
        <v>26</v>
      </c>
      <c r="L406" s="596" t="str">
        <f>IF($D$402="Y/T","Isi Sasaran",IF($E$402=0,0,IF(K406="Y",1,IF(K406="T",0,"Isi Dulu"))))</f>
        <v>Isi Sasaran</v>
      </c>
      <c r="M406" s="850"/>
      <c r="N406" s="853"/>
    </row>
    <row r="407" spans="2:14" ht="15.75">
      <c r="B407" s="836">
        <v>20</v>
      </c>
      <c r="C407" s="839"/>
      <c r="D407" s="857" t="s">
        <v>26</v>
      </c>
      <c r="E407" s="854" t="str">
        <f>IF(D407="Y",1,IF(D407="T",0,IF(D407="Y/T","Belum diisi","Error")))</f>
        <v>Belum diisi</v>
      </c>
      <c r="F407" s="528">
        <v>1</v>
      </c>
      <c r="G407" s="529"/>
      <c r="H407" s="600" t="str">
        <f t="shared" si="7"/>
        <v>Belum Diisi</v>
      </c>
      <c r="I407" s="590" t="s">
        <v>26</v>
      </c>
      <c r="J407" s="591" t="str">
        <f>IF($D$407="Y/T","Isi Sasaran",IF($E$407=0,0,IF(I407="Y",1,IF(I407="T",0,"Isi Dulu"))))</f>
        <v>Isi Sasaran</v>
      </c>
      <c r="K407" s="590" t="s">
        <v>26</v>
      </c>
      <c r="L407" s="591" t="str">
        <f>IF($D$407="Y/T","Isi Sasaran",IF($E$407=0,0,IF(K407="Y",1,IF(K407="T",0,"Isi Dulu"))))</f>
        <v>Isi Sasaran</v>
      </c>
      <c r="M407" s="848" t="s">
        <v>26</v>
      </c>
      <c r="N407" s="851" t="str">
        <f>IF(M407="Y",1,IF(M407="T",0,IF(M407="Y/T","Belum diisi","Error")))</f>
        <v>Belum diisi</v>
      </c>
    </row>
    <row r="408" spans="2:14" ht="15.75">
      <c r="B408" s="837"/>
      <c r="C408" s="840"/>
      <c r="D408" s="858"/>
      <c r="E408" s="855"/>
      <c r="F408" s="549">
        <v>2</v>
      </c>
      <c r="G408" s="550"/>
      <c r="H408" s="598" t="str">
        <f t="shared" si="7"/>
        <v>Belum Diisi</v>
      </c>
      <c r="I408" s="592" t="s">
        <v>26</v>
      </c>
      <c r="J408" s="593" t="str">
        <f>IF($D$407="Y/T","Isi Sasaran",IF($E$407=0,0,IF(I408="Y",1,IF(I408="T",0,"Isi Dulu"))))</f>
        <v>Isi Sasaran</v>
      </c>
      <c r="K408" s="592" t="s">
        <v>26</v>
      </c>
      <c r="L408" s="593" t="str">
        <f>IF($D$407="Y/T","Isi Sasaran",IF($E$407=0,0,IF(K408="Y",1,IF(K408="T",0,"Isi Dulu"))))</f>
        <v>Isi Sasaran</v>
      </c>
      <c r="M408" s="849"/>
      <c r="N408" s="852"/>
    </row>
    <row r="409" spans="2:14" ht="15.75">
      <c r="B409" s="837"/>
      <c r="C409" s="840"/>
      <c r="D409" s="858"/>
      <c r="E409" s="855"/>
      <c r="F409" s="549">
        <v>3</v>
      </c>
      <c r="G409" s="550"/>
      <c r="H409" s="598" t="str">
        <f t="shared" si="7"/>
        <v>Belum Diisi</v>
      </c>
      <c r="I409" s="592" t="s">
        <v>26</v>
      </c>
      <c r="J409" s="593" t="str">
        <f>IF($D$407="Y/T","Isi Sasaran",IF($E$407=0,0,IF(I409="Y",1,IF(I409="T",0,"Isi Dulu"))))</f>
        <v>Isi Sasaran</v>
      </c>
      <c r="K409" s="592" t="s">
        <v>26</v>
      </c>
      <c r="L409" s="593" t="str">
        <f>IF($D$407="Y/T","Isi Sasaran",IF($E$407=0,0,IF(K409="Y",1,IF(K409="T",0,"Isi Dulu"))))</f>
        <v>Isi Sasaran</v>
      </c>
      <c r="M409" s="849"/>
      <c r="N409" s="852"/>
    </row>
    <row r="410" spans="2:14" ht="15.75">
      <c r="B410" s="837"/>
      <c r="C410" s="840"/>
      <c r="D410" s="858"/>
      <c r="E410" s="855"/>
      <c r="F410" s="549">
        <v>4</v>
      </c>
      <c r="G410" s="550"/>
      <c r="H410" s="598" t="str">
        <f t="shared" si="7"/>
        <v>Belum Diisi</v>
      </c>
      <c r="I410" s="592" t="s">
        <v>26</v>
      </c>
      <c r="J410" s="593" t="str">
        <f>IF($D$407="Y/T","Isi Sasaran",IF($E$407=0,0,IF(I410="Y",1,IF(I410="T",0,"Isi Dulu"))))</f>
        <v>Isi Sasaran</v>
      </c>
      <c r="K410" s="592" t="s">
        <v>26</v>
      </c>
      <c r="L410" s="593" t="str">
        <f>IF($D$407="Y/T","Isi Sasaran",IF($E$407=0,0,IF(K410="Y",1,IF(K410="T",0,"Isi Dulu"))))</f>
        <v>Isi Sasaran</v>
      </c>
      <c r="M410" s="849"/>
      <c r="N410" s="852"/>
    </row>
    <row r="411" spans="2:14" ht="15.75">
      <c r="B411" s="838"/>
      <c r="C411" s="841"/>
      <c r="D411" s="859"/>
      <c r="E411" s="856"/>
      <c r="F411" s="569">
        <v>5</v>
      </c>
      <c r="G411" s="570"/>
      <c r="H411" s="599" t="str">
        <f t="shared" si="7"/>
        <v>Belum Diisi</v>
      </c>
      <c r="I411" s="595" t="s">
        <v>26</v>
      </c>
      <c r="J411" s="596" t="str">
        <f>IF($D$407="Y/T","Isi Sasaran",IF($E$407=0,0,IF(I411="Y",1,IF(I411="T",0,"Isi Dulu"))))</f>
        <v>Isi Sasaran</v>
      </c>
      <c r="K411" s="595" t="s">
        <v>26</v>
      </c>
      <c r="L411" s="596" t="str">
        <f>IF($D$407="Y/T","Isi Sasaran",IF($E$407=0,0,IF(K411="Y",1,IF(K411="T",0,"Isi Dulu"))))</f>
        <v>Isi Sasaran</v>
      </c>
      <c r="M411" s="850"/>
      <c r="N411" s="853"/>
    </row>
    <row r="412" spans="2:14" ht="15.75">
      <c r="B412" s="580"/>
      <c r="C412" s="581"/>
      <c r="D412" s="582"/>
      <c r="E412" s="602" t="e">
        <f>AVERAGE(E312:E411)</f>
        <v>#DIV/0!</v>
      </c>
      <c r="F412" s="583"/>
      <c r="G412" s="583"/>
      <c r="H412" s="602" t="e">
        <f>(IF($D312="Y/T",0,AVERAGE(H312:H316))+IF($D317="Y/T",0,AVERAGE(H317:H321))+IF($D322="Y/T",0,AVERAGE(H322:H326))+IF($D327="Y/T",0,AVERAGE(H327:H331))+IF($D332="Y/T",0,AVERAGE(H332:H336))+IF($D337="Y/T",0,AVERAGE(H337:H341))+IF($D342="Y/T",0,AVERAGE(H342:H346))+IF($D347="Y/T",0,AVERAGE(H347:H351))+IF($D352="Y/T",0,AVERAGE(H352:H356))+IF($D357="Y/T",0,AVERAGE(H357:H361))+IF($D362="Y/T",0,AVERAGE(H362:H366))+IF($D367="Y/T",0,AVERAGE(H367:H371))+IF($D372="Y/T",0,AVERAGE(H372:H376))+IF($D377="Y/T",0,AVERAGE(H377:H381))+IF($D382="Y/T",0,AVERAGE(H382:H386))+IF($D387="Y/T",0,AVERAGE(H387:H391))+IF($D392="Y/T",0,AVERAGE(H392:H396))+IF($D397="Y/T",0,AVERAGE(H397:H401))+IF($D402="Y/T",0,AVERAGE(H402:H406))+IF($D407="Y/T",0,AVERAGE(H407:H411)))/(COUNTIF($D312:$D411,"Y")+COUNTIF($D312:$D411,"T"))</f>
        <v>#DIV/0!</v>
      </c>
      <c r="I412" s="582"/>
      <c r="J412" s="602" t="e">
        <f>(IF($D312="Y/T",0,AVERAGE(J312:J316))+IF($D317="Y/T",0,AVERAGE(J317:J321))+IF($D322="Y/T",0,AVERAGE(J322:J326))+IF($D327="Y/T",0,AVERAGE(J327:J331))+IF($D332="Y/T",0,AVERAGE(J332:J336))+IF($D337="Y/T",0,AVERAGE(J337:J341))+IF($D342="Y/T",0,AVERAGE(J342:J346))+IF($D347="Y/T",0,AVERAGE(J347:J351))+IF($D352="Y/T",0,AVERAGE(J352:J356))+IF($D357="Y/T",0,AVERAGE(J357:J361))+IF($D362="Y/T",0,AVERAGE(J362:J366))+IF($D367="Y/T",0,AVERAGE(J367:J371))+IF($D372="Y/T",0,AVERAGE(J372:J376))+IF($D377="Y/T",0,AVERAGE(J377:J381))+IF($D382="Y/T",0,AVERAGE(J382:J386))+IF($D387="Y/T",0,AVERAGE(J387:J391))+IF($D392="Y/T",0,AVERAGE(J392:J396))+IF($D397="Y/T",0,AVERAGE(J397:J401))+IF($D402="Y/T",0,AVERAGE(J402:J406))+IF($D407="Y/T",0,AVERAGE(J407:J411)))/(COUNTIF($D312:$D411,"Y")+COUNTIF($D312:$D411,"T"))</f>
        <v>#DIV/0!</v>
      </c>
      <c r="K412" s="582"/>
      <c r="L412" s="602" t="e">
        <f>(IF($D312="Y/T",0,AVERAGE(L312:L316))+IF($D317="Y/T",0,AVERAGE(L317:L321))+IF($D322="Y/T",0,AVERAGE(L322:L326))+IF($D327="Y/T",0,AVERAGE(L327:L331))+IF($D332="Y/T",0,AVERAGE(L332:L336))+IF($D337="Y/T",0,AVERAGE(L337:L341))+IF($D342="Y/T",0,AVERAGE(L342:L346))+IF($D347="Y/T",0,AVERAGE(L347:L351))+IF($D352="Y/T",0,AVERAGE(L352:L356))+IF($D357="Y/T",0,AVERAGE(L357:L361))+IF($D362="Y/T",0,AVERAGE(L362:L366))+IF($D367="Y/T",0,AVERAGE(L367:L371))+IF($D372="Y/T",0,AVERAGE(L372:L376))+IF($D377="Y/T",0,AVERAGE(L377:L381))+IF($D382="Y/T",0,AVERAGE(L382:L386))+IF($D387="Y/T",0,AVERAGE(L387:L391))+IF($D392="Y/T",0,AVERAGE(L392:L396))+IF($D397="Y/T",0,AVERAGE(L397:L401))+IF($D402="Y/T",0,AVERAGE(L402:L406))+IF($D407="Y/T",0,AVERAGE(L407:L411)))/(COUNTIF($D312:$D411,"Y")+COUNTIF($D312:$D411,"T"))</f>
        <v>#DIV/0!</v>
      </c>
      <c r="M412" s="606"/>
      <c r="N412" s="602" t="e">
        <f>AVERAGE(N312:N411)</f>
        <v>#DIV/0!</v>
      </c>
    </row>
  </sheetData>
  <mergeCells count="496">
    <mergeCell ref="M337:M341"/>
    <mergeCell ref="E342:E346"/>
    <mergeCell ref="B327:B331"/>
    <mergeCell ref="C327:C331"/>
    <mergeCell ref="B285:B289"/>
    <mergeCell ref="M290:M294"/>
    <mergeCell ref="E300:E304"/>
    <mergeCell ref="N317:N321"/>
    <mergeCell ref="C300:C304"/>
    <mergeCell ref="B305:B309"/>
    <mergeCell ref="C285:C289"/>
    <mergeCell ref="M285:M289"/>
    <mergeCell ref="D295:D299"/>
    <mergeCell ref="M322:M326"/>
    <mergeCell ref="C312:C316"/>
    <mergeCell ref="B317:B321"/>
    <mergeCell ref="D322:D326"/>
    <mergeCell ref="E322:E326"/>
    <mergeCell ref="C317:C321"/>
    <mergeCell ref="E312:E316"/>
    <mergeCell ref="C322:C326"/>
    <mergeCell ref="N235:N239"/>
    <mergeCell ref="D312:D316"/>
    <mergeCell ref="D260:D264"/>
    <mergeCell ref="N250:N254"/>
    <mergeCell ref="C250:C254"/>
    <mergeCell ref="M260:M264"/>
    <mergeCell ref="B265:B269"/>
    <mergeCell ref="D255:D259"/>
    <mergeCell ref="M255:M259"/>
    <mergeCell ref="N255:N259"/>
    <mergeCell ref="M300:M304"/>
    <mergeCell ref="B260:B264"/>
    <mergeCell ref="D275:D279"/>
    <mergeCell ref="E265:E269"/>
    <mergeCell ref="E285:E289"/>
    <mergeCell ref="D290:D294"/>
    <mergeCell ref="E290:E294"/>
    <mergeCell ref="N285:N289"/>
    <mergeCell ref="N280:N284"/>
    <mergeCell ref="M295:M299"/>
    <mergeCell ref="B280:B284"/>
    <mergeCell ref="E280:E284"/>
    <mergeCell ref="C280:C284"/>
    <mergeCell ref="M270:M274"/>
    <mergeCell ref="N260:N264"/>
    <mergeCell ref="E270:E274"/>
    <mergeCell ref="D265:D269"/>
    <mergeCell ref="C260:C264"/>
    <mergeCell ref="B270:B274"/>
    <mergeCell ref="C290:C294"/>
    <mergeCell ref="B295:B299"/>
    <mergeCell ref="N295:N299"/>
    <mergeCell ref="D240:D244"/>
    <mergeCell ref="E240:E244"/>
    <mergeCell ref="N275:N279"/>
    <mergeCell ref="D280:D284"/>
    <mergeCell ref="B290:B294"/>
    <mergeCell ref="M280:M284"/>
    <mergeCell ref="E275:E279"/>
    <mergeCell ref="N240:N244"/>
    <mergeCell ref="B240:B244"/>
    <mergeCell ref="C225:C229"/>
    <mergeCell ref="N220:N224"/>
    <mergeCell ref="M198:M202"/>
    <mergeCell ref="N128:N132"/>
    <mergeCell ref="C133:C137"/>
    <mergeCell ref="M138:M142"/>
    <mergeCell ref="C148:C152"/>
    <mergeCell ref="E143:E147"/>
    <mergeCell ref="D138:D142"/>
    <mergeCell ref="C193:C197"/>
    <mergeCell ref="C203:C207"/>
    <mergeCell ref="M193:M197"/>
    <mergeCell ref="E193:E197"/>
    <mergeCell ref="D193:D197"/>
    <mergeCell ref="M210:M214"/>
    <mergeCell ref="D198:D202"/>
    <mergeCell ref="N133:N137"/>
    <mergeCell ref="N148:N152"/>
    <mergeCell ref="E158:E162"/>
    <mergeCell ref="D183:D187"/>
    <mergeCell ref="M133:M137"/>
    <mergeCell ref="M225:M229"/>
    <mergeCell ref="N225:N229"/>
    <mergeCell ref="B377:B381"/>
    <mergeCell ref="E382:E386"/>
    <mergeCell ref="D387:D391"/>
    <mergeCell ref="E377:E381"/>
    <mergeCell ref="D377:D381"/>
    <mergeCell ref="D382:D386"/>
    <mergeCell ref="E387:E391"/>
    <mergeCell ref="M382:M386"/>
    <mergeCell ref="N387:N391"/>
    <mergeCell ref="B382:B386"/>
    <mergeCell ref="M377:M381"/>
    <mergeCell ref="N377:N381"/>
    <mergeCell ref="C387:C391"/>
    <mergeCell ref="M387:M391"/>
    <mergeCell ref="B387:B391"/>
    <mergeCell ref="C382:C386"/>
    <mergeCell ref="N382:N386"/>
    <mergeCell ref="C377:C381"/>
    <mergeCell ref="B347:B351"/>
    <mergeCell ref="N352:N356"/>
    <mergeCell ref="E357:E361"/>
    <mergeCell ref="N300:N304"/>
    <mergeCell ref="D300:D304"/>
    <mergeCell ref="E305:E309"/>
    <mergeCell ref="N362:N366"/>
    <mergeCell ref="D352:D356"/>
    <mergeCell ref="B357:B361"/>
    <mergeCell ref="B322:B326"/>
    <mergeCell ref="M327:M331"/>
    <mergeCell ref="B342:B346"/>
    <mergeCell ref="B337:B341"/>
    <mergeCell ref="M312:M316"/>
    <mergeCell ref="B312:B316"/>
    <mergeCell ref="E317:E321"/>
    <mergeCell ref="N312:N316"/>
    <mergeCell ref="N327:N331"/>
    <mergeCell ref="D332:D336"/>
    <mergeCell ref="N322:N326"/>
    <mergeCell ref="D337:D341"/>
    <mergeCell ref="D327:D331"/>
    <mergeCell ref="E327:E331"/>
    <mergeCell ref="B332:B336"/>
    <mergeCell ref="B397:B401"/>
    <mergeCell ref="M402:M406"/>
    <mergeCell ref="C407:C411"/>
    <mergeCell ref="C402:C406"/>
    <mergeCell ref="B407:B411"/>
    <mergeCell ref="N392:N396"/>
    <mergeCell ref="E407:E411"/>
    <mergeCell ref="C397:C401"/>
    <mergeCell ref="B402:B406"/>
    <mergeCell ref="M392:M396"/>
    <mergeCell ref="D392:D396"/>
    <mergeCell ref="D407:D411"/>
    <mergeCell ref="N397:N401"/>
    <mergeCell ref="M397:M401"/>
    <mergeCell ref="E402:E406"/>
    <mergeCell ref="D402:D406"/>
    <mergeCell ref="E397:E401"/>
    <mergeCell ref="N407:N411"/>
    <mergeCell ref="N402:N406"/>
    <mergeCell ref="M407:M411"/>
    <mergeCell ref="B392:B396"/>
    <mergeCell ref="E392:E396"/>
    <mergeCell ref="C392:C396"/>
    <mergeCell ref="D397:D401"/>
    <mergeCell ref="N372:N376"/>
    <mergeCell ref="C362:C366"/>
    <mergeCell ref="B362:B366"/>
    <mergeCell ref="D362:D366"/>
    <mergeCell ref="E362:E366"/>
    <mergeCell ref="M362:M366"/>
    <mergeCell ref="M357:M361"/>
    <mergeCell ref="E337:E341"/>
    <mergeCell ref="N342:N346"/>
    <mergeCell ref="D342:D346"/>
    <mergeCell ref="C342:C346"/>
    <mergeCell ref="M347:M351"/>
    <mergeCell ref="C357:C361"/>
    <mergeCell ref="E352:E356"/>
    <mergeCell ref="B352:B356"/>
    <mergeCell ref="B367:B371"/>
    <mergeCell ref="N367:N371"/>
    <mergeCell ref="D367:D371"/>
    <mergeCell ref="B372:B376"/>
    <mergeCell ref="C372:C376"/>
    <mergeCell ref="M372:M376"/>
    <mergeCell ref="D372:D376"/>
    <mergeCell ref="E372:E376"/>
    <mergeCell ref="M367:M371"/>
    <mergeCell ref="C367:C371"/>
    <mergeCell ref="E367:E371"/>
    <mergeCell ref="B215:B219"/>
    <mergeCell ref="N230:N234"/>
    <mergeCell ref="E245:E249"/>
    <mergeCell ref="B230:B234"/>
    <mergeCell ref="C188:C192"/>
    <mergeCell ref="N193:N197"/>
    <mergeCell ref="D203:D207"/>
    <mergeCell ref="D347:D351"/>
    <mergeCell ref="C337:C341"/>
    <mergeCell ref="C347:C351"/>
    <mergeCell ref="M352:M356"/>
    <mergeCell ref="D357:D361"/>
    <mergeCell ref="E347:E351"/>
    <mergeCell ref="C352:C356"/>
    <mergeCell ref="M332:M336"/>
    <mergeCell ref="N347:N351"/>
    <mergeCell ref="C332:C336"/>
    <mergeCell ref="N337:N341"/>
    <mergeCell ref="E332:E336"/>
    <mergeCell ref="N357:N361"/>
    <mergeCell ref="M342:M346"/>
    <mergeCell ref="N332:N336"/>
    <mergeCell ref="N123:N127"/>
    <mergeCell ref="D123:D127"/>
    <mergeCell ref="N245:N249"/>
    <mergeCell ref="N210:N214"/>
    <mergeCell ref="B210:B214"/>
    <mergeCell ref="D215:D219"/>
    <mergeCell ref="D210:D214"/>
    <mergeCell ref="E210:E214"/>
    <mergeCell ref="E215:E219"/>
    <mergeCell ref="B209:N209"/>
    <mergeCell ref="E220:E224"/>
    <mergeCell ref="B198:B202"/>
    <mergeCell ref="M203:M207"/>
    <mergeCell ref="C215:C219"/>
    <mergeCell ref="N203:N207"/>
    <mergeCell ref="N188:N192"/>
    <mergeCell ref="E198:E202"/>
    <mergeCell ref="D173:D177"/>
    <mergeCell ref="M163:M167"/>
    <mergeCell ref="B163:B167"/>
    <mergeCell ref="M230:M234"/>
    <mergeCell ref="B225:B229"/>
    <mergeCell ref="D235:D239"/>
    <mergeCell ref="M220:M224"/>
    <mergeCell ref="N86:N90"/>
    <mergeCell ref="E96:E100"/>
    <mergeCell ref="C81:C85"/>
    <mergeCell ref="M173:M177"/>
    <mergeCell ref="B173:B177"/>
    <mergeCell ref="C168:C172"/>
    <mergeCell ref="N138:N142"/>
    <mergeCell ref="C128:C132"/>
    <mergeCell ref="M128:M132"/>
    <mergeCell ref="D133:D137"/>
    <mergeCell ref="E133:E137"/>
    <mergeCell ref="E128:E132"/>
    <mergeCell ref="B153:B157"/>
    <mergeCell ref="N158:N162"/>
    <mergeCell ref="D168:D172"/>
    <mergeCell ref="D163:D167"/>
    <mergeCell ref="E163:E167"/>
    <mergeCell ref="E168:E172"/>
    <mergeCell ref="B128:B132"/>
    <mergeCell ref="M81:M85"/>
    <mergeCell ref="E113:E117"/>
    <mergeCell ref="C96:C100"/>
    <mergeCell ref="D86:D90"/>
    <mergeCell ref="D101:D105"/>
    <mergeCell ref="C235:C239"/>
    <mergeCell ref="E225:E229"/>
    <mergeCell ref="C305:C309"/>
    <mergeCell ref="B311:N311"/>
    <mergeCell ref="D285:D289"/>
    <mergeCell ref="M275:M279"/>
    <mergeCell ref="B275:B279"/>
    <mergeCell ref="C270:C274"/>
    <mergeCell ref="D270:D274"/>
    <mergeCell ref="B235:B239"/>
    <mergeCell ref="E235:E239"/>
    <mergeCell ref="C295:C299"/>
    <mergeCell ref="E295:E299"/>
    <mergeCell ref="C230:C234"/>
    <mergeCell ref="M235:M239"/>
    <mergeCell ref="D245:D249"/>
    <mergeCell ref="M240:M244"/>
    <mergeCell ref="C245:C249"/>
    <mergeCell ref="M265:M269"/>
    <mergeCell ref="D250:D254"/>
    <mergeCell ref="C265:C269"/>
    <mergeCell ref="C275:C279"/>
    <mergeCell ref="D305:D309"/>
    <mergeCell ref="D230:D234"/>
    <mergeCell ref="G3:G4"/>
    <mergeCell ref="N101:N105"/>
    <mergeCell ref="B51:B55"/>
    <mergeCell ref="M61:M65"/>
    <mergeCell ref="E66:E70"/>
    <mergeCell ref="D56:D60"/>
    <mergeCell ref="N56:N60"/>
    <mergeCell ref="N96:N100"/>
    <mergeCell ref="C91:C95"/>
    <mergeCell ref="E101:E105"/>
    <mergeCell ref="M91:M95"/>
    <mergeCell ref="N91:N95"/>
    <mergeCell ref="E56:E60"/>
    <mergeCell ref="M51:M55"/>
    <mergeCell ref="E51:E55"/>
    <mergeCell ref="M101:M105"/>
    <mergeCell ref="B96:B100"/>
    <mergeCell ref="E76:E80"/>
    <mergeCell ref="M86:M90"/>
    <mergeCell ref="D96:D100"/>
    <mergeCell ref="B91:B95"/>
    <mergeCell ref="B81:B85"/>
    <mergeCell ref="N66:N70"/>
    <mergeCell ref="M96:M100"/>
    <mergeCell ref="K4:L4"/>
    <mergeCell ref="E16:E20"/>
    <mergeCell ref="B11:B15"/>
    <mergeCell ref="N11:N15"/>
    <mergeCell ref="M31:M35"/>
    <mergeCell ref="E41:E45"/>
    <mergeCell ref="D36:D40"/>
    <mergeCell ref="D31:D35"/>
    <mergeCell ref="B31:B35"/>
    <mergeCell ref="B26:B30"/>
    <mergeCell ref="D16:D20"/>
    <mergeCell ref="M4:N4"/>
    <mergeCell ref="B6:B10"/>
    <mergeCell ref="N41:N45"/>
    <mergeCell ref="M26:M30"/>
    <mergeCell ref="C16:C20"/>
    <mergeCell ref="D26:D30"/>
    <mergeCell ref="E21:E25"/>
    <mergeCell ref="C21:C25"/>
    <mergeCell ref="B41:B45"/>
    <mergeCell ref="N6:N10"/>
    <mergeCell ref="D11:D15"/>
    <mergeCell ref="H3:H4"/>
    <mergeCell ref="F3:F4"/>
    <mergeCell ref="N46:N50"/>
    <mergeCell ref="D91:D95"/>
    <mergeCell ref="D51:D55"/>
    <mergeCell ref="M46:M50"/>
    <mergeCell ref="B1:N1"/>
    <mergeCell ref="N153:N157"/>
    <mergeCell ref="D143:D147"/>
    <mergeCell ref="B148:B152"/>
    <mergeCell ref="N118:N122"/>
    <mergeCell ref="B108:B112"/>
    <mergeCell ref="M123:M127"/>
    <mergeCell ref="D113:D117"/>
    <mergeCell ref="N113:N117"/>
    <mergeCell ref="E86:E90"/>
    <mergeCell ref="B76:B80"/>
    <mergeCell ref="D76:D80"/>
    <mergeCell ref="C86:C90"/>
    <mergeCell ref="E81:E85"/>
    <mergeCell ref="D81:D85"/>
    <mergeCell ref="B138:B142"/>
    <mergeCell ref="N143:N147"/>
    <mergeCell ref="E148:E152"/>
    <mergeCell ref="B133:B137"/>
    <mergeCell ref="B86:B90"/>
    <mergeCell ref="M66:M70"/>
    <mergeCell ref="C51:C55"/>
    <mergeCell ref="B56:B60"/>
    <mergeCell ref="N51:N55"/>
    <mergeCell ref="N61:N65"/>
    <mergeCell ref="D71:D75"/>
    <mergeCell ref="C56:C60"/>
    <mergeCell ref="B66:B70"/>
    <mergeCell ref="N81:N85"/>
    <mergeCell ref="C76:C80"/>
    <mergeCell ref="M76:M80"/>
    <mergeCell ref="N76:N80"/>
    <mergeCell ref="M71:M75"/>
    <mergeCell ref="N71:N75"/>
    <mergeCell ref="C71:C75"/>
    <mergeCell ref="M56:M60"/>
    <mergeCell ref="E71:E75"/>
    <mergeCell ref="D66:D70"/>
    <mergeCell ref="B61:B65"/>
    <mergeCell ref="C61:C65"/>
    <mergeCell ref="D61:D65"/>
    <mergeCell ref="E61:E65"/>
    <mergeCell ref="C66:C70"/>
    <mergeCell ref="D46:D50"/>
    <mergeCell ref="C46:C50"/>
    <mergeCell ref="B36:B40"/>
    <mergeCell ref="C31:C35"/>
    <mergeCell ref="B21:B25"/>
    <mergeCell ref="M36:M40"/>
    <mergeCell ref="C36:C40"/>
    <mergeCell ref="M41:M45"/>
    <mergeCell ref="E36:E40"/>
    <mergeCell ref="C41:C45"/>
    <mergeCell ref="B46:B50"/>
    <mergeCell ref="E46:E50"/>
    <mergeCell ref="B2:N2"/>
    <mergeCell ref="E11:E15"/>
    <mergeCell ref="D41:D45"/>
    <mergeCell ref="N31:N35"/>
    <mergeCell ref="E26:E30"/>
    <mergeCell ref="C26:C30"/>
    <mergeCell ref="M11:M15"/>
    <mergeCell ref="D3:E4"/>
    <mergeCell ref="B5:N5"/>
    <mergeCell ref="E31:E35"/>
    <mergeCell ref="M16:M20"/>
    <mergeCell ref="B16:B20"/>
    <mergeCell ref="N21:N25"/>
    <mergeCell ref="N36:N40"/>
    <mergeCell ref="D21:D25"/>
    <mergeCell ref="M21:M25"/>
    <mergeCell ref="C11:C15"/>
    <mergeCell ref="C6:C10"/>
    <mergeCell ref="D6:D10"/>
    <mergeCell ref="E6:E10"/>
    <mergeCell ref="M6:M10"/>
    <mergeCell ref="N16:N20"/>
    <mergeCell ref="B3:B4"/>
    <mergeCell ref="C3:C4"/>
    <mergeCell ref="I3:N3"/>
    <mergeCell ref="I4:J4"/>
    <mergeCell ref="B300:B304"/>
    <mergeCell ref="M317:M321"/>
    <mergeCell ref="N305:N309"/>
    <mergeCell ref="D317:D321"/>
    <mergeCell ref="M305:M309"/>
    <mergeCell ref="M245:M249"/>
    <mergeCell ref="C255:C259"/>
    <mergeCell ref="M250:M254"/>
    <mergeCell ref="E250:E254"/>
    <mergeCell ref="E255:E259"/>
    <mergeCell ref="B250:B254"/>
    <mergeCell ref="D225:D229"/>
    <mergeCell ref="M215:M219"/>
    <mergeCell ref="B220:B224"/>
    <mergeCell ref="N168:N172"/>
    <mergeCell ref="C163:C167"/>
    <mergeCell ref="C173:C177"/>
    <mergeCell ref="N215:N219"/>
    <mergeCell ref="C210:C214"/>
    <mergeCell ref="D220:D224"/>
    <mergeCell ref="N198:N202"/>
    <mergeCell ref="B71:B75"/>
    <mergeCell ref="E91:E95"/>
    <mergeCell ref="B107:J107"/>
    <mergeCell ref="B203:B207"/>
    <mergeCell ref="D118:D122"/>
    <mergeCell ref="B101:B105"/>
    <mergeCell ref="E108:E112"/>
    <mergeCell ref="C101:C105"/>
    <mergeCell ref="C113:C117"/>
    <mergeCell ref="D108:D112"/>
    <mergeCell ref="B183:B187"/>
    <mergeCell ref="B123:B127"/>
    <mergeCell ref="M148:M152"/>
    <mergeCell ref="D128:D132"/>
    <mergeCell ref="E118:E122"/>
    <mergeCell ref="C108:C112"/>
    <mergeCell ref="M113:M117"/>
    <mergeCell ref="M108:M112"/>
    <mergeCell ref="B178:B182"/>
    <mergeCell ref="E178:E182"/>
    <mergeCell ref="C178:C182"/>
    <mergeCell ref="C118:C122"/>
    <mergeCell ref="B118:B122"/>
    <mergeCell ref="N108:N112"/>
    <mergeCell ref="E123:E127"/>
    <mergeCell ref="B143:B147"/>
    <mergeCell ref="N290:N294"/>
    <mergeCell ref="E260:E264"/>
    <mergeCell ref="C240:C244"/>
    <mergeCell ref="B255:B259"/>
    <mergeCell ref="B188:B192"/>
    <mergeCell ref="M188:M192"/>
    <mergeCell ref="E203:E207"/>
    <mergeCell ref="M158:M162"/>
    <mergeCell ref="C153:C157"/>
    <mergeCell ref="M153:M157"/>
    <mergeCell ref="D158:D162"/>
    <mergeCell ref="C158:C162"/>
    <mergeCell ref="E153:E157"/>
    <mergeCell ref="D178:D182"/>
    <mergeCell ref="M168:M172"/>
    <mergeCell ref="N173:N177"/>
    <mergeCell ref="B168:B172"/>
    <mergeCell ref="B193:B197"/>
    <mergeCell ref="M178:M182"/>
    <mergeCell ref="E173:E177"/>
    <mergeCell ref="N270:N274"/>
    <mergeCell ref="N26:N30"/>
    <mergeCell ref="N265:N269"/>
    <mergeCell ref="B245:B249"/>
    <mergeCell ref="E230:E234"/>
    <mergeCell ref="C220:C224"/>
    <mergeCell ref="N163:N167"/>
    <mergeCell ref="D153:D157"/>
    <mergeCell ref="B158:B162"/>
    <mergeCell ref="B113:B117"/>
    <mergeCell ref="M118:M122"/>
    <mergeCell ref="C123:C127"/>
    <mergeCell ref="C183:C187"/>
    <mergeCell ref="M183:M187"/>
    <mergeCell ref="C198:C202"/>
    <mergeCell ref="E183:E187"/>
    <mergeCell ref="D188:D192"/>
    <mergeCell ref="E188:E192"/>
    <mergeCell ref="N183:N187"/>
    <mergeCell ref="N178:N182"/>
    <mergeCell ref="C138:C142"/>
    <mergeCell ref="M143:M147"/>
    <mergeCell ref="D148:D152"/>
    <mergeCell ref="E138:E142"/>
    <mergeCell ref="C143:C147"/>
  </mergeCells>
  <dataValidations count="92">
    <dataValidation type="list" allowBlank="1" showInputMessage="1" showErrorMessage="1" sqref="D11">
      <formula1>"Y,T,Y/T"</formula1>
    </dataValidation>
    <dataValidation type="list" allowBlank="1" showInputMessage="1" showErrorMessage="1" sqref="D46">
      <formula1>"Y,T,Y/T"</formula1>
    </dataValidation>
    <dataValidation type="list" allowBlank="1" showInputMessage="1" showErrorMessage="1" sqref="D36">
      <formula1>"Y,T,Y/T"</formula1>
    </dataValidation>
    <dataValidation type="list" allowBlank="1" showInputMessage="1" showErrorMessage="1" sqref="D26">
      <formula1>"Y,T,Y/T"</formula1>
    </dataValidation>
    <dataValidation type="list" allowBlank="1" showInputMessage="1" showErrorMessage="1" sqref="D6">
      <formula1>"Y,T,Y/T"</formula1>
    </dataValidation>
    <dataValidation type="list" allowBlank="1" showInputMessage="1" showErrorMessage="1" sqref="D153">
      <formula1>"Y,T,Y/T"</formula1>
    </dataValidation>
    <dataValidation type="list" allowBlank="1" showInputMessage="1" showErrorMessage="1" sqref="D210">
      <formula1>"Y,T,Y/T"</formula1>
    </dataValidation>
    <dataValidation type="list" allowBlank="1" showInputMessage="1" showErrorMessage="1" sqref="D31">
      <formula1>"Y,T,Y/T"</formula1>
    </dataValidation>
    <dataValidation type="list" allowBlank="1" showInputMessage="1" showErrorMessage="1" sqref="D96">
      <formula1>"Y,T,Y/T"</formula1>
    </dataValidation>
    <dataValidation type="list" allowBlank="1" showInputMessage="1" showErrorMessage="1" sqref="I108:I207">
      <formula1>"Y,T,Y/T"</formula1>
    </dataValidation>
    <dataValidation type="list" allowBlank="1" showInputMessage="1" showErrorMessage="1" sqref="K6:K105">
      <formula1>"Y,T,Y/T"</formula1>
    </dataValidation>
    <dataValidation type="list" allowBlank="1" showInputMessage="1" showErrorMessage="1" sqref="I6:I105">
      <formula1>"Y,T,Y/T"</formula1>
    </dataValidation>
    <dataValidation type="list" allowBlank="1" showInputMessage="1" showErrorMessage="1" sqref="M6:M105">
      <formula1>"Y,T,Y/T"</formula1>
    </dataValidation>
    <dataValidation type="list" allowBlank="1" showInputMessage="1" showErrorMessage="1" sqref="K210:K309">
      <formula1>"Y,T,Y/T"</formula1>
    </dataValidation>
    <dataValidation type="list" allowBlank="1" showInputMessage="1" showErrorMessage="1" sqref="I210:I309">
      <formula1>"Y,T,Y/T"</formula1>
    </dataValidation>
    <dataValidation type="list" allowBlank="1" showInputMessage="1" showErrorMessage="1" sqref="M312:M411">
      <formula1>"Y,T,Y/T"</formula1>
    </dataValidation>
    <dataValidation type="list" allowBlank="1" showInputMessage="1" showErrorMessage="1" sqref="D16">
      <formula1>"Y,T,Y/T"</formula1>
    </dataValidation>
    <dataValidation type="list" allowBlank="1" showInputMessage="1" showErrorMessage="1" sqref="D66">
      <formula1>"Y,T,Y/T"</formula1>
    </dataValidation>
    <dataValidation type="list" allowBlank="1" showInputMessage="1" showErrorMessage="1" sqref="D56">
      <formula1>"Y,T,Y/T"</formula1>
    </dataValidation>
    <dataValidation type="list" allowBlank="1" showInputMessage="1" showErrorMessage="1" sqref="D41">
      <formula1>"Y,T,Y/T"</formula1>
    </dataValidation>
    <dataValidation type="list" allowBlank="1" showInputMessage="1" showErrorMessage="1" sqref="D332">
      <formula1>"Y,T,Y/T"</formula1>
    </dataValidation>
    <dataValidation type="list" allowBlank="1" showInputMessage="1" showErrorMessage="1" sqref="D402">
      <formula1>"Y,T,Y/T"</formula1>
    </dataValidation>
    <dataValidation type="list" allowBlank="1" showInputMessage="1" showErrorMessage="1" sqref="D392">
      <formula1>"Y,T,Y/T"</formula1>
    </dataValidation>
    <dataValidation type="list" allowBlank="1" showInputMessage="1" showErrorMessage="1" sqref="D367">
      <formula1>"Y,T,Y/T"</formula1>
    </dataValidation>
    <dataValidation type="list" allowBlank="1" showInputMessage="1" showErrorMessage="1" sqref="I312:I411">
      <formula1>"Y,T,Y/T"</formula1>
    </dataValidation>
    <dataValidation type="list" allowBlank="1" showInputMessage="1" showErrorMessage="1" sqref="K312:K411">
      <formula1>"Y,T,Y/T"</formula1>
    </dataValidation>
    <dataValidation type="list" allowBlank="1" showInputMessage="1" showErrorMessage="1" sqref="D215">
      <formula1>"Y,T,Y/T"</formula1>
    </dataValidation>
    <dataValidation type="list" allowBlank="1" showInputMessage="1" showErrorMessage="1" sqref="D270">
      <formula1>"Y,T,Y/T"</formula1>
    </dataValidation>
    <dataValidation type="list" allowBlank="1" showInputMessage="1" showErrorMessage="1" sqref="D295">
      <formula1>"Y,T,Y/T"</formula1>
    </dataValidation>
    <dataValidation type="list" allowBlank="1" showInputMessage="1" showErrorMessage="1" sqref="D352">
      <formula1>"Y,T,Y/T"</formula1>
    </dataValidation>
    <dataValidation type="list" allowBlank="1" showInputMessage="1" showErrorMessage="1" sqref="D250">
      <formula1>"Y,T,Y/T"</formula1>
    </dataValidation>
    <dataValidation type="list" allowBlank="1" showInputMessage="1" showErrorMessage="1" sqref="D322">
      <formula1>"Y,T,Y/T"</formula1>
    </dataValidation>
    <dataValidation type="list" allowBlank="1" showInputMessage="1" showErrorMessage="1" sqref="D312">
      <formula1>"Y,T,Y/T"</formula1>
    </dataValidation>
    <dataValidation type="list" allowBlank="1" showInputMessage="1" showErrorMessage="1" sqref="D285">
      <formula1>"Y,T,Y/T"</formula1>
    </dataValidation>
    <dataValidation type="list" allowBlank="1" showInputMessage="1" showErrorMessage="1" sqref="D245">
      <formula1>"Y,T,Y/T"</formula1>
    </dataValidation>
    <dataValidation type="list" allowBlank="1" showInputMessage="1" showErrorMessage="1" sqref="D300">
      <formula1>"Y,T,Y/T"</formula1>
    </dataValidation>
    <dataValidation type="list" allowBlank="1" showInputMessage="1" showErrorMessage="1" sqref="D265">
      <formula1>"Y,T,Y/T"</formula1>
    </dataValidation>
    <dataValidation type="list" allowBlank="1" showInputMessage="1" showErrorMessage="1" sqref="D275">
      <formula1>"Y,T,Y/T"</formula1>
    </dataValidation>
    <dataValidation type="list" allowBlank="1" showInputMessage="1" showErrorMessage="1" sqref="D235">
      <formula1>"Y,T,Y/T"</formula1>
    </dataValidation>
    <dataValidation type="list" allowBlank="1" showInputMessage="1" showErrorMessage="1" sqref="D290">
      <formula1>"Y,T,Y/T"</formula1>
    </dataValidation>
    <dataValidation type="list" allowBlank="1" showInputMessage="1" showErrorMessage="1" sqref="D317">
      <formula1>"Y,T,Y/T"</formula1>
    </dataValidation>
    <dataValidation type="list" allowBlank="1" showInputMessage="1" showErrorMessage="1" sqref="D372">
      <formula1>"Y,T,Y/T"</formula1>
    </dataValidation>
    <dataValidation type="list" allowBlank="1" showInputMessage="1" showErrorMessage="1" sqref="D407">
      <formula1>"Y,T,Y/T"</formula1>
    </dataValidation>
    <dataValidation type="list" allowBlank="1" showInputMessage="1" showErrorMessage="1" sqref="D337">
      <formula1>"Y,T,Y/T"</formula1>
    </dataValidation>
    <dataValidation type="list" allowBlank="1" showInputMessage="1" showErrorMessage="1" sqref="D397">
      <formula1>"Y,T,Y/T"</formula1>
    </dataValidation>
    <dataValidation type="list" allowBlank="1" showInputMessage="1" showErrorMessage="1" sqref="D377">
      <formula1>"Y,T,Y/T"</formula1>
    </dataValidation>
    <dataValidation type="list" allowBlank="1" showInputMessage="1" showErrorMessage="1" sqref="D387">
      <formula1>"Y,T,Y/T"</formula1>
    </dataValidation>
    <dataValidation type="list" allowBlank="1" showInputMessage="1" showErrorMessage="1" sqref="D51">
      <formula1>"Y,T,Y/T"</formula1>
    </dataValidation>
    <dataValidation type="list" allowBlank="1" showInputMessage="1" showErrorMessage="1" sqref="K108:K207">
      <formula1>"Y,T,Y/T"</formula1>
    </dataValidation>
    <dataValidation type="list" allowBlank="1" showInputMessage="1" showErrorMessage="1" sqref="D91">
      <formula1>"Y,T,Y/T"</formula1>
    </dataValidation>
    <dataValidation type="list" allowBlank="1" showInputMessage="1" showErrorMessage="1" sqref="D81">
      <formula1>"Y,T,Y/T"</formula1>
    </dataValidation>
    <dataValidation type="list" allowBlank="1" showInputMessage="1" showErrorMessage="1" sqref="D76">
      <formula1>"Y,T,Y/T"</formula1>
    </dataValidation>
    <dataValidation type="list" allowBlank="1" showInputMessage="1" showErrorMessage="1" sqref="D71">
      <formula1>"Y,T,Y/T"</formula1>
    </dataValidation>
    <dataValidation type="list" allowBlank="1" showInputMessage="1" showErrorMessage="1" sqref="D101">
      <formula1>"Y,T,Y/T"</formula1>
    </dataValidation>
    <dataValidation type="list" allowBlank="1" showInputMessage="1" showErrorMessage="1" sqref="D21">
      <formula1>"Y,T,Y/T"</formula1>
    </dataValidation>
    <dataValidation type="list" allowBlank="1" showInputMessage="1" showErrorMessage="1" sqref="D138">
      <formula1>"Y,T,Y/T"</formula1>
    </dataValidation>
    <dataValidation type="list" allowBlank="1" showInputMessage="1" showErrorMessage="1" sqref="M108:M207">
      <formula1>"Y,T,Y/T"</formula1>
    </dataValidation>
    <dataValidation type="list" allowBlank="1" showInputMessage="1" showErrorMessage="1" sqref="D61">
      <formula1>"Y,T,Y/T"</formula1>
    </dataValidation>
    <dataValidation type="list" allowBlank="1" showInputMessage="1" showErrorMessage="1" sqref="M210:M309">
      <formula1>"Y,T,Y/T"</formula1>
    </dataValidation>
    <dataValidation type="list" allowBlank="1" showInputMessage="1" showErrorMessage="1" sqref="D163">
      <formula1>"Y,T,Y/T"</formula1>
    </dataValidation>
    <dataValidation type="list" allowBlank="1" showInputMessage="1" showErrorMessage="1" sqref="D220">
      <formula1>"Y,T,Y/T"</formula1>
    </dataValidation>
    <dataValidation type="list" allowBlank="1" showInputMessage="1" showErrorMessage="1" sqref="D183">
      <formula1>"Y,T,Y/T"</formula1>
    </dataValidation>
    <dataValidation type="list" allowBlank="1" showInputMessage="1" showErrorMessage="1" sqref="D193">
      <formula1>"Y,T,Y/T"</formula1>
    </dataValidation>
    <dataValidation type="list" allowBlank="1" showInputMessage="1" showErrorMessage="1" sqref="D327">
      <formula1>"Y,T,Y/T"</formula1>
    </dataValidation>
    <dataValidation type="list" allowBlank="1" showInputMessage="1" showErrorMessage="1" sqref="D382">
      <formula1>"Y,T,Y/T"</formula1>
    </dataValidation>
    <dataValidation type="list" allowBlank="1" showInputMessage="1" showErrorMessage="1" sqref="D347">
      <formula1>"Y,T,Y/T"</formula1>
    </dataValidation>
    <dataValidation type="list" allowBlank="1" showInputMessage="1" showErrorMessage="1" sqref="D357">
      <formula1>"Y,T,Y/T"</formula1>
    </dataValidation>
    <dataValidation type="list" allowBlank="1" showInputMessage="1" showErrorMessage="1" sqref="D143">
      <formula1>"Y,T,Y/T"</formula1>
    </dataValidation>
    <dataValidation type="list" allowBlank="1" showInputMessage="1" showErrorMessage="1" sqref="D198">
      <formula1>"Y,T,Y/T"</formula1>
    </dataValidation>
    <dataValidation type="list" allowBlank="1" showInputMessage="1" showErrorMessage="1" sqref="D305">
      <formula1>"Y,T,Y/T"</formula1>
    </dataValidation>
    <dataValidation type="list" allowBlank="1" showInputMessage="1" showErrorMessage="1" sqref="D362">
      <formula1>"Y,T,Y/T"</formula1>
    </dataValidation>
    <dataValidation type="list" allowBlank="1" showInputMessage="1" showErrorMessage="1" sqref="D118">
      <formula1>"Y,T,Y/T"</formula1>
    </dataValidation>
    <dataValidation type="list" allowBlank="1" showInputMessage="1" showErrorMessage="1" sqref="D178">
      <formula1>"Y,T,Y/T"</formula1>
    </dataValidation>
    <dataValidation type="list" allowBlank="1" showInputMessage="1" showErrorMessage="1" sqref="D255">
      <formula1>"Y,T,Y/T"</formula1>
    </dataValidation>
    <dataValidation type="list" allowBlank="1" showInputMessage="1" showErrorMessage="1" sqref="D342">
      <formula1>"Y,T,Y/T"</formula1>
    </dataValidation>
    <dataValidation type="list" allowBlank="1" showInputMessage="1" showErrorMessage="1" sqref="D113">
      <formula1>"Y,T,Y/T"</formula1>
    </dataValidation>
    <dataValidation type="list" allowBlank="1" showInputMessage="1" showErrorMessage="1" sqref="D158">
      <formula1>"Y,T,Y/T"</formula1>
    </dataValidation>
    <dataValidation type="list" allowBlank="1" showInputMessage="1" showErrorMessage="1" sqref="D133">
      <formula1>"Y,T,Y/T"</formula1>
    </dataValidation>
    <dataValidation type="list" allowBlank="1" showInputMessage="1" showErrorMessage="1" sqref="D123">
      <formula1>"Y,T,Y/T"</formula1>
    </dataValidation>
    <dataValidation type="list" allowBlank="1" showInputMessage="1" showErrorMessage="1" sqref="D108">
      <formula1>"Y,T,Y/T"</formula1>
    </dataValidation>
    <dataValidation type="list" allowBlank="1" showInputMessage="1" showErrorMessage="1" sqref="D225">
      <formula1>"Y,T,Y/T"</formula1>
    </dataValidation>
    <dataValidation type="list" allowBlank="1" showInputMessage="1" showErrorMessage="1" sqref="D280">
      <formula1>"Y,T,Y/T"</formula1>
    </dataValidation>
    <dataValidation type="list" allowBlank="1" showInputMessage="1" showErrorMessage="1" sqref="D128">
      <formula1>"Y,T,Y/T"</formula1>
    </dataValidation>
    <dataValidation type="list" allowBlank="1" showInputMessage="1" showErrorMessage="1" sqref="D188">
      <formula1>"Y,T,Y/T"</formula1>
    </dataValidation>
    <dataValidation type="list" allowBlank="1" showInputMessage="1" showErrorMessage="1" sqref="D168">
      <formula1>"Y,T,Y/T"</formula1>
    </dataValidation>
    <dataValidation type="list" allowBlank="1" showInputMessage="1" showErrorMessage="1" sqref="D240">
      <formula1>"Y,T,Y/T"</formula1>
    </dataValidation>
    <dataValidation type="list" allowBlank="1" showInputMessage="1" showErrorMessage="1" sqref="D230">
      <formula1>"Y,T,Y/T"</formula1>
    </dataValidation>
    <dataValidation type="list" allowBlank="1" showInputMessage="1" showErrorMessage="1" sqref="D203">
      <formula1>"Y,T,Y/T"</formula1>
    </dataValidation>
    <dataValidation type="list" allowBlank="1" showInputMessage="1" showErrorMessage="1" sqref="D86">
      <formula1>"Y,T,Y/T"</formula1>
    </dataValidation>
    <dataValidation type="list" allowBlank="1" showInputMessage="1" showErrorMessage="1" sqref="D148">
      <formula1>"Y,T,Y/T"</formula1>
    </dataValidation>
    <dataValidation type="list" allowBlank="1" showInputMessage="1" showErrorMessage="1" sqref="D173">
      <formula1>"Y,T,Y/T"</formula1>
    </dataValidation>
    <dataValidation type="list" allowBlank="1" showInputMessage="1" showErrorMessage="1" sqref="D260">
      <formula1>"Y,T,Y/T"</formula1>
    </dataValidation>
  </dataValidations>
  <pageMargins left="0.25" right="0.25" top="0.75" bottom="0.75" header="0.3" footer="0.3"/>
  <pageSetup paperSize="9" scale="28"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412"/>
  <sheetViews>
    <sheetView topLeftCell="B1" zoomScale="44" workbookViewId="0">
      <pane ySplit="4" topLeftCell="A380" activePane="bottomLeft" state="frozen"/>
      <selection pane="bottomLeft" activeCell="H412" sqref="H412:L412"/>
    </sheetView>
  </sheetViews>
  <sheetFormatPr defaultColWidth="12.5703125" defaultRowHeight="12.75"/>
  <cols>
    <col min="1" max="1" width="6.42578125" style="517" hidden="1" customWidth="1"/>
    <col min="2" max="2" width="4.5703125" style="587" customWidth="1"/>
    <col min="3" max="3" width="46.5703125" style="517" customWidth="1"/>
    <col min="4" max="4" width="4.140625" style="517" customWidth="1"/>
    <col min="5" max="5" width="14.42578125" style="517" customWidth="1"/>
    <col min="6" max="6" width="4.5703125" style="517" customWidth="1"/>
    <col min="7" max="7" width="47.42578125" style="518" customWidth="1"/>
    <col min="8" max="8" width="26.5703125" style="517" customWidth="1"/>
    <col min="9" max="9" width="4.42578125" style="517" customWidth="1"/>
    <col min="10" max="10" width="16" style="517" customWidth="1"/>
    <col min="11" max="11" width="4.42578125" style="517" customWidth="1"/>
    <col min="12" max="12" width="12.42578125" style="517" customWidth="1"/>
    <col min="13" max="13" width="4.42578125" style="517" customWidth="1"/>
    <col min="14" max="14" width="11.42578125" style="517" customWidth="1"/>
    <col min="15" max="16384" width="12.5703125" style="517"/>
  </cols>
  <sheetData>
    <row r="1" spans="2:14" s="520" customFormat="1" ht="15.75">
      <c r="B1" s="868" t="s">
        <v>33</v>
      </c>
      <c r="C1" s="868"/>
      <c r="D1" s="868"/>
      <c r="E1" s="868"/>
      <c r="F1" s="868"/>
      <c r="G1" s="868"/>
      <c r="H1" s="868"/>
      <c r="I1" s="868"/>
      <c r="J1" s="868"/>
      <c r="K1" s="868"/>
      <c r="L1" s="868"/>
      <c r="M1" s="868"/>
      <c r="N1" s="868"/>
    </row>
    <row r="2" spans="2:14" s="520" customFormat="1" ht="15.75">
      <c r="B2" s="867" t="s">
        <v>674</v>
      </c>
      <c r="C2" s="867"/>
      <c r="D2" s="867"/>
      <c r="E2" s="867"/>
      <c r="F2" s="867"/>
      <c r="G2" s="867"/>
      <c r="H2" s="867"/>
      <c r="I2" s="867"/>
      <c r="J2" s="867"/>
      <c r="K2" s="867"/>
      <c r="L2" s="867"/>
      <c r="M2" s="867"/>
      <c r="N2" s="867"/>
    </row>
    <row r="3" spans="2:14" s="588" customFormat="1" ht="15.75">
      <c r="B3" s="863" t="s">
        <v>23</v>
      </c>
      <c r="C3" s="863" t="s">
        <v>503</v>
      </c>
      <c r="D3" s="869" t="s">
        <v>339</v>
      </c>
      <c r="E3" s="870"/>
      <c r="F3" s="863" t="s">
        <v>23</v>
      </c>
      <c r="G3" s="863" t="s">
        <v>504</v>
      </c>
      <c r="H3" s="863" t="s">
        <v>505</v>
      </c>
      <c r="I3" s="863" t="s">
        <v>506</v>
      </c>
      <c r="J3" s="863"/>
      <c r="K3" s="863"/>
      <c r="L3" s="863"/>
      <c r="M3" s="863"/>
      <c r="N3" s="863"/>
    </row>
    <row r="4" spans="2:14" s="588" customFormat="1" ht="15.75">
      <c r="B4" s="863"/>
      <c r="C4" s="863"/>
      <c r="D4" s="871"/>
      <c r="E4" s="872"/>
      <c r="F4" s="863"/>
      <c r="G4" s="863"/>
      <c r="H4" s="863"/>
      <c r="I4" s="863" t="s">
        <v>4</v>
      </c>
      <c r="J4" s="863"/>
      <c r="K4" s="863" t="s">
        <v>3</v>
      </c>
      <c r="L4" s="863"/>
      <c r="M4" s="863" t="s">
        <v>52</v>
      </c>
      <c r="N4" s="863"/>
    </row>
    <row r="5" spans="2:14" s="520" customFormat="1" ht="15.75">
      <c r="B5" s="864" t="s">
        <v>509</v>
      </c>
      <c r="C5" s="865"/>
      <c r="D5" s="865"/>
      <c r="E5" s="865"/>
      <c r="F5" s="865"/>
      <c r="G5" s="865"/>
      <c r="H5" s="865"/>
      <c r="I5" s="865"/>
      <c r="J5" s="865"/>
      <c r="K5" s="865"/>
      <c r="L5" s="865"/>
      <c r="M5" s="865"/>
      <c r="N5" s="866"/>
    </row>
    <row r="6" spans="2:14" ht="15.75">
      <c r="B6" s="836">
        <v>1</v>
      </c>
      <c r="C6" s="839"/>
      <c r="D6" s="857" t="s">
        <v>26</v>
      </c>
      <c r="E6" s="860" t="str">
        <f>IF(D6="Y",1,IF(D6="T",0,IF(D6="Y/T","Belum diisi","Error")))</f>
        <v>Belum diisi</v>
      </c>
      <c r="F6" s="528">
        <v>1</v>
      </c>
      <c r="G6" s="529"/>
      <c r="H6" s="589" t="str">
        <f t="shared" ref="H6:H69" si="0">IF(OR(J6="Isi Dulu",L6="Isi Dulu",J6="Isi Tujuan",L6="Isi Tujuan"),"Belum Diisi",IF(SUM(J6,L6)=2,1,IF(SUM(J6,L6)=1,0,IF(SUM(J6,L6)=0,0,"Error"))))</f>
        <v>Belum Diisi</v>
      </c>
      <c r="I6" s="590" t="s">
        <v>26</v>
      </c>
      <c r="J6" s="591" t="str">
        <f>IF($D$6="Y/T","Isi Tujuan",IF($E$6=0,0,IF(I6="Y",1,IF(I6="T",0,"Isi Dulu"))))</f>
        <v>Isi Tujuan</v>
      </c>
      <c r="K6" s="590" t="s">
        <v>26</v>
      </c>
      <c r="L6" s="591" t="str">
        <f>IF($D$6="Y/T","Isi Tujuan",IF($E$6=0,0,IF(K6="Y",1,IF(K6="T",0,"Isi Dulu"))))</f>
        <v>Isi Tujuan</v>
      </c>
      <c r="M6" s="848" t="s">
        <v>26</v>
      </c>
      <c r="N6" s="851" t="str">
        <f>IF(M6="Y",1,IF(M6="T",0,IF(M6="Y/T","Belum diisi","Error")))</f>
        <v>Belum diisi</v>
      </c>
    </row>
    <row r="7" spans="2:14" ht="15.75">
      <c r="B7" s="837"/>
      <c r="C7" s="840"/>
      <c r="D7" s="858"/>
      <c r="E7" s="861"/>
      <c r="F7" s="549">
        <v>2</v>
      </c>
      <c r="G7" s="550"/>
      <c r="H7" s="589" t="str">
        <f t="shared" si="0"/>
        <v>Belum Diisi</v>
      </c>
      <c r="I7" s="592" t="s">
        <v>26</v>
      </c>
      <c r="J7" s="593" t="str">
        <f>IF($D$6="Y/T","Isi Tujuan",IF($E$6=0,0,IF(I7="Y",1,IF(I7="T",0,"Isi Dulu"))))</f>
        <v>Isi Tujuan</v>
      </c>
      <c r="K7" s="592" t="s">
        <v>26</v>
      </c>
      <c r="L7" s="593" t="str">
        <f>IF($D$6="Y/T","Isi Tujuan",IF($E$6=0,0,IF(K7="Y",1,IF(K7="T",0,"Isi Dulu"))))</f>
        <v>Isi Tujuan</v>
      </c>
      <c r="M7" s="849"/>
      <c r="N7" s="852"/>
    </row>
    <row r="8" spans="2:14" ht="15.75">
      <c r="B8" s="837"/>
      <c r="C8" s="840"/>
      <c r="D8" s="858"/>
      <c r="E8" s="861"/>
      <c r="F8" s="549">
        <v>3</v>
      </c>
      <c r="G8" s="550"/>
      <c r="H8" s="589" t="str">
        <f t="shared" si="0"/>
        <v>Belum Diisi</v>
      </c>
      <c r="I8" s="592" t="s">
        <v>26</v>
      </c>
      <c r="J8" s="593" t="str">
        <f>IF($D$6="Y/T","Isi Tujuan",IF($E$6=0,0,IF(I8="Y",1,IF(I8="T",0,"Isi Dulu"))))</f>
        <v>Isi Tujuan</v>
      </c>
      <c r="K8" s="592" t="s">
        <v>26</v>
      </c>
      <c r="L8" s="593" t="str">
        <f>IF($D$6="Y/T","Isi Tujuan",IF($E$6=0,0,IF(K8="Y",1,IF(K8="T",0,"Isi Dulu"))))</f>
        <v>Isi Tujuan</v>
      </c>
      <c r="M8" s="849"/>
      <c r="N8" s="852"/>
    </row>
    <row r="9" spans="2:14" ht="15.75">
      <c r="B9" s="837"/>
      <c r="C9" s="840"/>
      <c r="D9" s="858"/>
      <c r="E9" s="861"/>
      <c r="F9" s="549">
        <v>4</v>
      </c>
      <c r="G9" s="550"/>
      <c r="H9" s="589" t="str">
        <f t="shared" si="0"/>
        <v>Belum Diisi</v>
      </c>
      <c r="I9" s="592" t="s">
        <v>26</v>
      </c>
      <c r="J9" s="593" t="str">
        <f>IF($D$6="Y/T","Isi Tujuan",IF($E$6=0,0,IF(I9="Y",1,IF(I9="T",0,"Isi Dulu"))))</f>
        <v>Isi Tujuan</v>
      </c>
      <c r="K9" s="592" t="s">
        <v>26</v>
      </c>
      <c r="L9" s="593" t="str">
        <f>IF($D$6="Y/T","Isi Tujuan",IF($E$6=0,0,IF(K9="Y",1,IF(K9="T",0,"Isi Dulu"))))</f>
        <v>Isi Tujuan</v>
      </c>
      <c r="M9" s="849"/>
      <c r="N9" s="852"/>
    </row>
    <row r="10" spans="2:14" ht="15.75">
      <c r="B10" s="838"/>
      <c r="C10" s="841"/>
      <c r="D10" s="859"/>
      <c r="E10" s="862"/>
      <c r="F10" s="569">
        <v>5</v>
      </c>
      <c r="G10" s="570"/>
      <c r="H10" s="594" t="str">
        <f t="shared" si="0"/>
        <v>Belum Diisi</v>
      </c>
      <c r="I10" s="595" t="s">
        <v>26</v>
      </c>
      <c r="J10" s="596" t="str">
        <f>IF($D$6="Y/T","Isi Tujuan",IF($E$6=0,0,IF(I10="Y",1,IF(I10="T",0,"Isi Dulu"))))</f>
        <v>Isi Tujuan</v>
      </c>
      <c r="K10" s="595" t="s">
        <v>26</v>
      </c>
      <c r="L10" s="596" t="str">
        <f>IF($D$6="Y/T","Isi Tujuan",IF($E$6=0,0,IF(K10="Y",1,IF(K10="T",0,"Isi Dulu"))))</f>
        <v>Isi Tujuan</v>
      </c>
      <c r="M10" s="850"/>
      <c r="N10" s="853"/>
    </row>
    <row r="11" spans="2:14" ht="15.75">
      <c r="B11" s="836">
        <v>2</v>
      </c>
      <c r="C11" s="839"/>
      <c r="D11" s="857" t="s">
        <v>26</v>
      </c>
      <c r="E11" s="860" t="str">
        <f>IF(D11="Y",1,IF(D11="T",0,IF(D11="Y/T","Belum diisi","Error")))</f>
        <v>Belum diisi</v>
      </c>
      <c r="F11" s="528">
        <v>1</v>
      </c>
      <c r="G11" s="529"/>
      <c r="H11" s="597" t="str">
        <f t="shared" si="0"/>
        <v>Belum Diisi</v>
      </c>
      <c r="I11" s="590" t="s">
        <v>26</v>
      </c>
      <c r="J11" s="591" t="str">
        <f>IF($D$11="Y/T","Isi Tujuan",IF($E$11=0,0,IF(I11="Y",1,IF(I11="T",0,"Isi Dulu"))))</f>
        <v>Isi Tujuan</v>
      </c>
      <c r="K11" s="590" t="s">
        <v>26</v>
      </c>
      <c r="L11" s="591" t="str">
        <f>IF($D$11="Y/T","Isi Tujuan",IF($E$11=0,0,IF(K11="Y",1,IF(K11="T",0,"Isi Dulu"))))</f>
        <v>Isi Tujuan</v>
      </c>
      <c r="M11" s="848" t="s">
        <v>26</v>
      </c>
      <c r="N11" s="851" t="str">
        <f>IF(M11="Y",1,IF(M11="T",0,IF(M11="Y/T","Belum diisi","Error")))</f>
        <v>Belum diisi</v>
      </c>
    </row>
    <row r="12" spans="2:14" ht="15.75">
      <c r="B12" s="837"/>
      <c r="C12" s="840"/>
      <c r="D12" s="858"/>
      <c r="E12" s="861"/>
      <c r="F12" s="549">
        <v>2</v>
      </c>
      <c r="G12" s="550"/>
      <c r="H12" s="598" t="str">
        <f t="shared" si="0"/>
        <v>Belum Diisi</v>
      </c>
      <c r="I12" s="592" t="s">
        <v>26</v>
      </c>
      <c r="J12" s="593" t="str">
        <f>IF($D$11="Y/T","Isi Tujuan",IF($E$11=0,0,IF(I12="Y",1,IF(I12="T",0,"Isi Dulu"))))</f>
        <v>Isi Tujuan</v>
      </c>
      <c r="K12" s="592" t="s">
        <v>26</v>
      </c>
      <c r="L12" s="593" t="str">
        <f>IF($D$11="Y/T","Isi Tujuan",IF($E$11=0,0,IF(K12="Y",1,IF(K12="T",0,"Isi Dulu"))))</f>
        <v>Isi Tujuan</v>
      </c>
      <c r="M12" s="849"/>
      <c r="N12" s="852"/>
    </row>
    <row r="13" spans="2:14" ht="15.75">
      <c r="B13" s="837"/>
      <c r="C13" s="840"/>
      <c r="D13" s="858"/>
      <c r="E13" s="861"/>
      <c r="F13" s="549">
        <v>3</v>
      </c>
      <c r="G13" s="550"/>
      <c r="H13" s="598" t="str">
        <f t="shared" si="0"/>
        <v>Belum Diisi</v>
      </c>
      <c r="I13" s="592" t="s">
        <v>26</v>
      </c>
      <c r="J13" s="593" t="str">
        <f>IF($D$11="Y/T","Isi Tujuan",IF($E$11=0,0,IF(I13="Y",1,IF(I13="T",0,"Isi Dulu"))))</f>
        <v>Isi Tujuan</v>
      </c>
      <c r="K13" s="592" t="s">
        <v>26</v>
      </c>
      <c r="L13" s="593" t="str">
        <f>IF($D$11="Y/T","Isi Tujuan",IF($E$11=0,0,IF(K13="Y",1,IF(K13="T",0,"Isi Dulu"))))</f>
        <v>Isi Tujuan</v>
      </c>
      <c r="M13" s="849"/>
      <c r="N13" s="852"/>
    </row>
    <row r="14" spans="2:14" ht="15.75">
      <c r="B14" s="837"/>
      <c r="C14" s="840"/>
      <c r="D14" s="858"/>
      <c r="E14" s="861"/>
      <c r="F14" s="549">
        <v>4</v>
      </c>
      <c r="G14" s="550"/>
      <c r="H14" s="598" t="str">
        <f t="shared" si="0"/>
        <v>Belum Diisi</v>
      </c>
      <c r="I14" s="592" t="s">
        <v>26</v>
      </c>
      <c r="J14" s="593" t="str">
        <f>IF($D$11="Y/T","Isi Tujuan",IF($E$11=0,0,IF(I14="Y",1,IF(I14="T",0,"Isi Dulu"))))</f>
        <v>Isi Tujuan</v>
      </c>
      <c r="K14" s="592" t="s">
        <v>26</v>
      </c>
      <c r="L14" s="593" t="str">
        <f>IF($D$11="Y/T","Isi Tujuan",IF($E$11=0,0,IF(K14="Y",1,IF(K14="T",0,"Isi Dulu"))))</f>
        <v>Isi Tujuan</v>
      </c>
      <c r="M14" s="849"/>
      <c r="N14" s="852"/>
    </row>
    <row r="15" spans="2:14" ht="15.75">
      <c r="B15" s="838"/>
      <c r="C15" s="841"/>
      <c r="D15" s="859"/>
      <c r="E15" s="862"/>
      <c r="F15" s="569">
        <v>5</v>
      </c>
      <c r="G15" s="570"/>
      <c r="H15" s="599" t="str">
        <f t="shared" si="0"/>
        <v>Belum Diisi</v>
      </c>
      <c r="I15" s="595" t="s">
        <v>26</v>
      </c>
      <c r="J15" s="596" t="str">
        <f>IF($D$11="Y/T","Isi Tujuan",IF($E$11=0,0,IF(I15="Y",1,IF(I15="T",0,"Isi Dulu"))))</f>
        <v>Isi Tujuan</v>
      </c>
      <c r="K15" s="595" t="s">
        <v>26</v>
      </c>
      <c r="L15" s="596" t="str">
        <f>IF($D$11="Y/T","Isi Tujuan",IF($E$11=0,0,IF(K15="Y",1,IF(K15="T",0,"Isi Dulu"))))</f>
        <v>Isi Tujuan</v>
      </c>
      <c r="M15" s="850"/>
      <c r="N15" s="853"/>
    </row>
    <row r="16" spans="2:14" ht="15.75">
      <c r="B16" s="836">
        <v>3</v>
      </c>
      <c r="C16" s="839"/>
      <c r="D16" s="857" t="s">
        <v>26</v>
      </c>
      <c r="E16" s="860" t="str">
        <f>IF(D16="Y",1,IF(D16="T",0,IF(D16="Y/T","Belum diisi","Error")))</f>
        <v>Belum diisi</v>
      </c>
      <c r="F16" s="528">
        <v>1</v>
      </c>
      <c r="G16" s="529"/>
      <c r="H16" s="600" t="str">
        <f t="shared" si="0"/>
        <v>Belum Diisi</v>
      </c>
      <c r="I16" s="590" t="s">
        <v>26</v>
      </c>
      <c r="J16" s="591" t="str">
        <f>IF($D$16="Y/T","Isi Tujuan",IF($E$16=0,0,IF(I16="Y",1,IF(I16="T",0,"Isi Dulu"))))</f>
        <v>Isi Tujuan</v>
      </c>
      <c r="K16" s="590" t="s">
        <v>26</v>
      </c>
      <c r="L16" s="591" t="str">
        <f>IF($D$16="Y/T","Isi Tujuan",IF($E$16=0,0,IF(K16="Y",1,IF(K16="T",0,"Isi Dulu"))))</f>
        <v>Isi Tujuan</v>
      </c>
      <c r="M16" s="848" t="s">
        <v>26</v>
      </c>
      <c r="N16" s="851" t="str">
        <f>IF(M16="Y",1,IF(M16="T",0,IF(M16="Y/T","Belum diisi","Error")))</f>
        <v>Belum diisi</v>
      </c>
    </row>
    <row r="17" spans="2:14" ht="15.75">
      <c r="B17" s="837"/>
      <c r="C17" s="840"/>
      <c r="D17" s="858"/>
      <c r="E17" s="861"/>
      <c r="F17" s="549">
        <v>2</v>
      </c>
      <c r="G17" s="550"/>
      <c r="H17" s="598" t="str">
        <f t="shared" si="0"/>
        <v>Belum Diisi</v>
      </c>
      <c r="I17" s="592" t="s">
        <v>26</v>
      </c>
      <c r="J17" s="593" t="str">
        <f>IF($D$16="Y/T","Isi Tujuan",IF($E$16=0,0,IF(I17="Y",1,IF(I17="T",0,"Isi Dulu"))))</f>
        <v>Isi Tujuan</v>
      </c>
      <c r="K17" s="592" t="s">
        <v>26</v>
      </c>
      <c r="L17" s="593" t="str">
        <f>IF($D$16="Y/T","Isi Tujuan",IF($E$16=0,0,IF(K17="Y",1,IF(K17="T",0,"Isi Dulu"))))</f>
        <v>Isi Tujuan</v>
      </c>
      <c r="M17" s="849"/>
      <c r="N17" s="852"/>
    </row>
    <row r="18" spans="2:14" ht="15.75">
      <c r="B18" s="837"/>
      <c r="C18" s="840"/>
      <c r="D18" s="858"/>
      <c r="E18" s="861"/>
      <c r="F18" s="549">
        <v>3</v>
      </c>
      <c r="G18" s="550"/>
      <c r="H18" s="598" t="str">
        <f t="shared" si="0"/>
        <v>Belum Diisi</v>
      </c>
      <c r="I18" s="592" t="s">
        <v>26</v>
      </c>
      <c r="J18" s="593" t="str">
        <f>IF($D$16="Y/T","Isi Tujuan",IF($E$16=0,0,IF(I18="Y",1,IF(I18="T",0,"Isi Dulu"))))</f>
        <v>Isi Tujuan</v>
      </c>
      <c r="K18" s="592" t="s">
        <v>26</v>
      </c>
      <c r="L18" s="593" t="str">
        <f>IF($D$16="Y/T","Isi Tujuan",IF($E$16=0,0,IF(K18="Y",1,IF(K18="T",0,"Isi Dulu"))))</f>
        <v>Isi Tujuan</v>
      </c>
      <c r="M18" s="849"/>
      <c r="N18" s="852"/>
    </row>
    <row r="19" spans="2:14" ht="15.75">
      <c r="B19" s="837"/>
      <c r="C19" s="840"/>
      <c r="D19" s="858"/>
      <c r="E19" s="861"/>
      <c r="F19" s="549">
        <v>4</v>
      </c>
      <c r="G19" s="550"/>
      <c r="H19" s="598" t="str">
        <f t="shared" si="0"/>
        <v>Belum Diisi</v>
      </c>
      <c r="I19" s="592" t="s">
        <v>26</v>
      </c>
      <c r="J19" s="593" t="str">
        <f>IF($D$16="Y/T","Isi Tujuan",IF($E$16=0,0,IF(I19="Y",1,IF(I19="T",0,"Isi Dulu"))))</f>
        <v>Isi Tujuan</v>
      </c>
      <c r="K19" s="592" t="s">
        <v>26</v>
      </c>
      <c r="L19" s="593" t="str">
        <f>IF($D$16="Y/T","Isi Tujuan",IF($E$16=0,0,IF(K19="Y",1,IF(K19="T",0,"Isi Dulu"))))</f>
        <v>Isi Tujuan</v>
      </c>
      <c r="M19" s="849"/>
      <c r="N19" s="852"/>
    </row>
    <row r="20" spans="2:14" ht="15.75">
      <c r="B20" s="838"/>
      <c r="C20" s="841"/>
      <c r="D20" s="859"/>
      <c r="E20" s="862"/>
      <c r="F20" s="569">
        <v>5</v>
      </c>
      <c r="G20" s="570"/>
      <c r="H20" s="599" t="str">
        <f t="shared" si="0"/>
        <v>Belum Diisi</v>
      </c>
      <c r="I20" s="595" t="s">
        <v>26</v>
      </c>
      <c r="J20" s="596" t="str">
        <f>IF($D$16="Y/T","Isi Tujuan",IF($E$16=0,0,IF(I20="Y",1,IF(I20="T",0,"Isi Dulu"))))</f>
        <v>Isi Tujuan</v>
      </c>
      <c r="K20" s="595" t="s">
        <v>26</v>
      </c>
      <c r="L20" s="596" t="str">
        <f>IF($D$16="Y/T","Isi Tujuan",IF($E$16=0,0,IF(K20="Y",1,IF(K20="T",0,"Isi Dulu"))))</f>
        <v>Isi Tujuan</v>
      </c>
      <c r="M20" s="850"/>
      <c r="N20" s="853"/>
    </row>
    <row r="21" spans="2:14" ht="15.75">
      <c r="B21" s="836">
        <v>4</v>
      </c>
      <c r="C21" s="839"/>
      <c r="D21" s="857" t="s">
        <v>26</v>
      </c>
      <c r="E21" s="860" t="str">
        <f>IF(D21="Y",1,IF(D21="T",0,IF(D21="Y/T","Belum diisi","Error")))</f>
        <v>Belum diisi</v>
      </c>
      <c r="F21" s="528">
        <v>1</v>
      </c>
      <c r="G21" s="529"/>
      <c r="H21" s="600" t="str">
        <f t="shared" si="0"/>
        <v>Belum Diisi</v>
      </c>
      <c r="I21" s="590" t="s">
        <v>26</v>
      </c>
      <c r="J21" s="591" t="str">
        <f>IF($D$21="Y/T","Isi Tujuan",IF($E$21=0,0,IF(I21="Y",1,IF(I21="T",0,"Isi Dulu"))))</f>
        <v>Isi Tujuan</v>
      </c>
      <c r="K21" s="590" t="s">
        <v>26</v>
      </c>
      <c r="L21" s="591" t="str">
        <f>IF($D$21="Y/T","Isi Tujuan",IF($E$21=0,0,IF(K21="Y",1,IF(K21="T",0,"Isi Dulu"))))</f>
        <v>Isi Tujuan</v>
      </c>
      <c r="M21" s="848" t="s">
        <v>26</v>
      </c>
      <c r="N21" s="851" t="str">
        <f>IF(M21="Y",1,IF(M21="T",0,IF(M21="Y/T","Belum diisi","Error")))</f>
        <v>Belum diisi</v>
      </c>
    </row>
    <row r="22" spans="2:14" ht="15.75">
      <c r="B22" s="837"/>
      <c r="C22" s="840"/>
      <c r="D22" s="858"/>
      <c r="E22" s="861"/>
      <c r="F22" s="549">
        <v>2</v>
      </c>
      <c r="G22" s="550"/>
      <c r="H22" s="598" t="str">
        <f t="shared" si="0"/>
        <v>Belum Diisi</v>
      </c>
      <c r="I22" s="592" t="s">
        <v>26</v>
      </c>
      <c r="J22" s="593" t="str">
        <f>IF($D$21="Y/T","Isi Tujuan",IF($E$21=0,0,IF(I22="Y",1,IF(I22="T",0,"Isi Dulu"))))</f>
        <v>Isi Tujuan</v>
      </c>
      <c r="K22" s="592" t="s">
        <v>26</v>
      </c>
      <c r="L22" s="593" t="str">
        <f>IF($D$21="Y/T","Isi Tujuan",IF($E$21=0,0,IF(K22="Y",1,IF(K22="T",0,"Isi Dulu"))))</f>
        <v>Isi Tujuan</v>
      </c>
      <c r="M22" s="849"/>
      <c r="N22" s="852"/>
    </row>
    <row r="23" spans="2:14" ht="15.75">
      <c r="B23" s="837"/>
      <c r="C23" s="840"/>
      <c r="D23" s="858"/>
      <c r="E23" s="861"/>
      <c r="F23" s="549">
        <v>3</v>
      </c>
      <c r="G23" s="550"/>
      <c r="H23" s="598" t="str">
        <f t="shared" si="0"/>
        <v>Belum Diisi</v>
      </c>
      <c r="I23" s="592" t="s">
        <v>26</v>
      </c>
      <c r="J23" s="593" t="str">
        <f>IF($D$21="Y/T","Isi Tujuan",IF($E$21=0,0,IF(I23="Y",1,IF(I23="T",0,"Isi Dulu"))))</f>
        <v>Isi Tujuan</v>
      </c>
      <c r="K23" s="592" t="s">
        <v>26</v>
      </c>
      <c r="L23" s="593" t="str">
        <f>IF($D$21="Y/T","Isi Tujuan",IF($E$21=0,0,IF(K23="Y",1,IF(K23="T",0,"Isi Dulu"))))</f>
        <v>Isi Tujuan</v>
      </c>
      <c r="M23" s="849"/>
      <c r="N23" s="852"/>
    </row>
    <row r="24" spans="2:14" ht="15.75">
      <c r="B24" s="837"/>
      <c r="C24" s="840"/>
      <c r="D24" s="858"/>
      <c r="E24" s="861"/>
      <c r="F24" s="549">
        <v>4</v>
      </c>
      <c r="G24" s="550"/>
      <c r="H24" s="598" t="str">
        <f t="shared" si="0"/>
        <v>Belum Diisi</v>
      </c>
      <c r="I24" s="592" t="s">
        <v>26</v>
      </c>
      <c r="J24" s="593" t="str">
        <f>IF($D$21="Y/T","Isi Tujuan",IF($E$21=0,0,IF(I24="Y",1,IF(I24="T",0,"Isi Dulu"))))</f>
        <v>Isi Tujuan</v>
      </c>
      <c r="K24" s="592" t="s">
        <v>26</v>
      </c>
      <c r="L24" s="593" t="str">
        <f>IF($D$21="Y/T","Isi Tujuan",IF($E$21=0,0,IF(K24="Y",1,IF(K24="T",0,"Isi Dulu"))))</f>
        <v>Isi Tujuan</v>
      </c>
      <c r="M24" s="849"/>
      <c r="N24" s="852"/>
    </row>
    <row r="25" spans="2:14" ht="15.75">
      <c r="B25" s="838"/>
      <c r="C25" s="841"/>
      <c r="D25" s="859"/>
      <c r="E25" s="862"/>
      <c r="F25" s="569">
        <v>5</v>
      </c>
      <c r="G25" s="570"/>
      <c r="H25" s="599" t="str">
        <f t="shared" si="0"/>
        <v>Belum Diisi</v>
      </c>
      <c r="I25" s="595" t="s">
        <v>26</v>
      </c>
      <c r="J25" s="596" t="str">
        <f>IF($D$21="Y/T","Isi Tujuan",IF($E$21=0,0,IF(I25="Y",1,IF(I25="T",0,"Isi Dulu"))))</f>
        <v>Isi Tujuan</v>
      </c>
      <c r="K25" s="595" t="s">
        <v>26</v>
      </c>
      <c r="L25" s="596" t="str">
        <f>IF($D$21="Y/T","Isi Tujuan",IF($E$21=0,0,IF(K25="Y",1,IF(K25="T",0,"Isi Dulu"))))</f>
        <v>Isi Tujuan</v>
      </c>
      <c r="M25" s="850"/>
      <c r="N25" s="853"/>
    </row>
    <row r="26" spans="2:14" ht="15.75">
      <c r="B26" s="836">
        <v>5</v>
      </c>
      <c r="C26" s="839"/>
      <c r="D26" s="857" t="s">
        <v>26</v>
      </c>
      <c r="E26" s="860" t="str">
        <f>IF(D26="Y",1,IF(D26="T",0,IF(D26="Y/T","Belum diisi","Error")))</f>
        <v>Belum diisi</v>
      </c>
      <c r="F26" s="528">
        <v>1</v>
      </c>
      <c r="G26" s="529"/>
      <c r="H26" s="600" t="str">
        <f t="shared" si="0"/>
        <v>Belum Diisi</v>
      </c>
      <c r="I26" s="590" t="s">
        <v>26</v>
      </c>
      <c r="J26" s="591" t="str">
        <f>IF($D$26="Y/T","Isi Tujuan",IF($E$26=0,0,IF(I26="Y",1,IF(I26="T",0,"Isi Dulu"))))</f>
        <v>Isi Tujuan</v>
      </c>
      <c r="K26" s="590" t="s">
        <v>26</v>
      </c>
      <c r="L26" s="591" t="str">
        <f>IF($D$26="Y/T","Isi Tujuan",IF($E$26=0,0,IF(K26="Y",1,IF(K26="T",0,"Isi Dulu"))))</f>
        <v>Isi Tujuan</v>
      </c>
      <c r="M26" s="848" t="s">
        <v>26</v>
      </c>
      <c r="N26" s="851" t="str">
        <f>IF(M26="Y",1,IF(M26="T",0,IF(M26="Y/T","Belum diisi","Error")))</f>
        <v>Belum diisi</v>
      </c>
    </row>
    <row r="27" spans="2:14" ht="15.75">
      <c r="B27" s="837"/>
      <c r="C27" s="840"/>
      <c r="D27" s="858"/>
      <c r="E27" s="861"/>
      <c r="F27" s="549">
        <v>2</v>
      </c>
      <c r="G27" s="550"/>
      <c r="H27" s="598" t="str">
        <f t="shared" si="0"/>
        <v>Belum Diisi</v>
      </c>
      <c r="I27" s="592" t="s">
        <v>26</v>
      </c>
      <c r="J27" s="593" t="str">
        <f>IF($D$26="Y/T","Isi Tujuan",IF($E$26=0,0,IF(I27="Y",1,IF(I27="T",0,"Isi Dulu"))))</f>
        <v>Isi Tujuan</v>
      </c>
      <c r="K27" s="592" t="s">
        <v>26</v>
      </c>
      <c r="L27" s="593" t="str">
        <f>IF($D$26="Y/T","Isi Tujuan",IF($E$26=0,0,IF(K27="Y",1,IF(K27="T",0,"Isi Dulu"))))</f>
        <v>Isi Tujuan</v>
      </c>
      <c r="M27" s="849"/>
      <c r="N27" s="852"/>
    </row>
    <row r="28" spans="2:14" ht="15.75">
      <c r="B28" s="837"/>
      <c r="C28" s="840"/>
      <c r="D28" s="858"/>
      <c r="E28" s="861"/>
      <c r="F28" s="549">
        <v>3</v>
      </c>
      <c r="G28" s="550"/>
      <c r="H28" s="598" t="str">
        <f t="shared" si="0"/>
        <v>Belum Diisi</v>
      </c>
      <c r="I28" s="592" t="s">
        <v>26</v>
      </c>
      <c r="J28" s="593" t="str">
        <f>IF($D$26="Y/T","Isi Tujuan",IF($E$26=0,0,IF(I28="Y",1,IF(I28="T",0,"Isi Dulu"))))</f>
        <v>Isi Tujuan</v>
      </c>
      <c r="K28" s="592" t="s">
        <v>26</v>
      </c>
      <c r="L28" s="593" t="str">
        <f>IF($D$26="Y/T","Isi Tujuan",IF($E$26=0,0,IF(K28="Y",1,IF(K28="T",0,"Isi Dulu"))))</f>
        <v>Isi Tujuan</v>
      </c>
      <c r="M28" s="849"/>
      <c r="N28" s="852"/>
    </row>
    <row r="29" spans="2:14" ht="15.75">
      <c r="B29" s="837"/>
      <c r="C29" s="840"/>
      <c r="D29" s="858"/>
      <c r="E29" s="861"/>
      <c r="F29" s="549">
        <v>4</v>
      </c>
      <c r="G29" s="550"/>
      <c r="H29" s="598" t="str">
        <f t="shared" si="0"/>
        <v>Belum Diisi</v>
      </c>
      <c r="I29" s="592" t="s">
        <v>26</v>
      </c>
      <c r="J29" s="593" t="str">
        <f>IF($D$26="Y/T","Isi Tujuan",IF($E$26=0,0,IF(I29="Y",1,IF(I29="T",0,"Isi Dulu"))))</f>
        <v>Isi Tujuan</v>
      </c>
      <c r="K29" s="592" t="s">
        <v>26</v>
      </c>
      <c r="L29" s="593" t="str">
        <f>IF($D$26="Y/T","Isi Tujuan",IF($E$26=0,0,IF(K29="Y",1,IF(K29="T",0,"Isi Dulu"))))</f>
        <v>Isi Tujuan</v>
      </c>
      <c r="M29" s="849"/>
      <c r="N29" s="852"/>
    </row>
    <row r="30" spans="2:14" ht="15.75">
      <c r="B30" s="838"/>
      <c r="C30" s="841"/>
      <c r="D30" s="859"/>
      <c r="E30" s="862"/>
      <c r="F30" s="569">
        <v>5</v>
      </c>
      <c r="G30" s="570"/>
      <c r="H30" s="599" t="str">
        <f t="shared" si="0"/>
        <v>Belum Diisi</v>
      </c>
      <c r="I30" s="595" t="s">
        <v>26</v>
      </c>
      <c r="J30" s="596" t="str">
        <f>IF($D$26="Y/T","Isi Tujuan",IF($E$26=0,0,IF(I30="Y",1,IF(I30="T",0,"Isi Dulu"))))</f>
        <v>Isi Tujuan</v>
      </c>
      <c r="K30" s="595" t="s">
        <v>26</v>
      </c>
      <c r="L30" s="596" t="str">
        <f>IF($D$26="Y/T","Isi Tujuan",IF($E$26=0,0,IF(K30="Y",1,IF(K30="T",0,"Isi Dulu"))))</f>
        <v>Isi Tujuan</v>
      </c>
      <c r="M30" s="850"/>
      <c r="N30" s="853"/>
    </row>
    <row r="31" spans="2:14" ht="15.75">
      <c r="B31" s="836">
        <v>6</v>
      </c>
      <c r="C31" s="839"/>
      <c r="D31" s="857" t="s">
        <v>26</v>
      </c>
      <c r="E31" s="860" t="str">
        <f>IF(D31="Y",1,IF(D31="T",0,IF(D31="Y/T","Belum diisi","Error")))</f>
        <v>Belum diisi</v>
      </c>
      <c r="F31" s="528">
        <v>1</v>
      </c>
      <c r="G31" s="529"/>
      <c r="H31" s="600" t="str">
        <f t="shared" si="0"/>
        <v>Belum Diisi</v>
      </c>
      <c r="I31" s="590" t="s">
        <v>26</v>
      </c>
      <c r="J31" s="591" t="str">
        <f>IF($D$31="Y/T","Isi Tujuan",IF($E$31=0,0,IF(I31="Y",1,IF(I31="T",0,"Isi Dulu"))))</f>
        <v>Isi Tujuan</v>
      </c>
      <c r="K31" s="590" t="s">
        <v>26</v>
      </c>
      <c r="L31" s="591" t="str">
        <f>IF($D$31="Y/T","Isi Tujuan",IF($E$31=0,0,IF(K31="Y",1,IF(K31="T",0,"Isi Dulu"))))</f>
        <v>Isi Tujuan</v>
      </c>
      <c r="M31" s="848" t="s">
        <v>26</v>
      </c>
      <c r="N31" s="851" t="str">
        <f>IF(M31="Y",1,IF(M31="T",0,IF(M31="Y/T","Belum diisi","Error")))</f>
        <v>Belum diisi</v>
      </c>
    </row>
    <row r="32" spans="2:14" ht="15.75">
      <c r="B32" s="837"/>
      <c r="C32" s="840"/>
      <c r="D32" s="858"/>
      <c r="E32" s="861"/>
      <c r="F32" s="549">
        <v>2</v>
      </c>
      <c r="G32" s="550"/>
      <c r="H32" s="598" t="str">
        <f t="shared" si="0"/>
        <v>Belum Diisi</v>
      </c>
      <c r="I32" s="592" t="s">
        <v>26</v>
      </c>
      <c r="J32" s="593" t="str">
        <f>IF($D$31="Y/T","Isi Tujuan",IF($E$31=0,0,IF(I32="Y",1,IF(I32="T",0,"Isi Dulu"))))</f>
        <v>Isi Tujuan</v>
      </c>
      <c r="K32" s="592" t="s">
        <v>26</v>
      </c>
      <c r="L32" s="593" t="str">
        <f>IF($D$31="Y/T","Isi Tujuan",IF($E$31=0,0,IF(K32="Y",1,IF(K32="T",0,"Isi Dulu"))))</f>
        <v>Isi Tujuan</v>
      </c>
      <c r="M32" s="849"/>
      <c r="N32" s="852"/>
    </row>
    <row r="33" spans="2:14" ht="15.75">
      <c r="B33" s="837"/>
      <c r="C33" s="840"/>
      <c r="D33" s="858"/>
      <c r="E33" s="861"/>
      <c r="F33" s="549">
        <v>3</v>
      </c>
      <c r="G33" s="550"/>
      <c r="H33" s="598" t="str">
        <f t="shared" si="0"/>
        <v>Belum Diisi</v>
      </c>
      <c r="I33" s="592" t="s">
        <v>26</v>
      </c>
      <c r="J33" s="593" t="str">
        <f>IF($D$31="Y/T","Isi Tujuan",IF($E$31=0,0,IF(I33="Y",1,IF(I33="T",0,"Isi Dulu"))))</f>
        <v>Isi Tujuan</v>
      </c>
      <c r="K33" s="592" t="s">
        <v>26</v>
      </c>
      <c r="L33" s="593" t="str">
        <f>IF($D$31="Y/T","Isi Tujuan",IF($E$31=0,0,IF(K33="Y",1,IF(K33="T",0,"Isi Dulu"))))</f>
        <v>Isi Tujuan</v>
      </c>
      <c r="M33" s="849"/>
      <c r="N33" s="852"/>
    </row>
    <row r="34" spans="2:14" ht="15.75">
      <c r="B34" s="837"/>
      <c r="C34" s="840"/>
      <c r="D34" s="858"/>
      <c r="E34" s="861"/>
      <c r="F34" s="549">
        <v>4</v>
      </c>
      <c r="G34" s="550"/>
      <c r="H34" s="598" t="str">
        <f t="shared" si="0"/>
        <v>Belum Diisi</v>
      </c>
      <c r="I34" s="592" t="s">
        <v>26</v>
      </c>
      <c r="J34" s="593" t="str">
        <f>IF($D$31="Y/T","Isi Tujuan",IF($E$31=0,0,IF(I34="Y",1,IF(I34="T",0,"Isi Dulu"))))</f>
        <v>Isi Tujuan</v>
      </c>
      <c r="K34" s="592" t="s">
        <v>26</v>
      </c>
      <c r="L34" s="593" t="str">
        <f>IF($D$31="Y/T","Isi Tujuan",IF($E$31=0,0,IF(K34="Y",1,IF(K34="T",0,"Isi Dulu"))))</f>
        <v>Isi Tujuan</v>
      </c>
      <c r="M34" s="849"/>
      <c r="N34" s="852"/>
    </row>
    <row r="35" spans="2:14" ht="15.75">
      <c r="B35" s="838"/>
      <c r="C35" s="841"/>
      <c r="D35" s="859"/>
      <c r="E35" s="862"/>
      <c r="F35" s="569">
        <v>5</v>
      </c>
      <c r="G35" s="570"/>
      <c r="H35" s="599" t="str">
        <f t="shared" si="0"/>
        <v>Belum Diisi</v>
      </c>
      <c r="I35" s="595" t="s">
        <v>26</v>
      </c>
      <c r="J35" s="596" t="str">
        <f>IF($D$31="Y/T","Isi Tujuan",IF($E$31=0,0,IF(I35="Y",1,IF(I35="T",0,"Isi Dulu"))))</f>
        <v>Isi Tujuan</v>
      </c>
      <c r="K35" s="595" t="s">
        <v>26</v>
      </c>
      <c r="L35" s="596" t="str">
        <f>IF($D$31="Y/T","Isi Tujuan",IF($E$31=0,0,IF(K35="Y",1,IF(K35="T",0,"Isi Dulu"))))</f>
        <v>Isi Tujuan</v>
      </c>
      <c r="M35" s="850"/>
      <c r="N35" s="853"/>
    </row>
    <row r="36" spans="2:14" ht="15.75">
      <c r="B36" s="836">
        <v>7</v>
      </c>
      <c r="C36" s="839"/>
      <c r="D36" s="857" t="s">
        <v>26</v>
      </c>
      <c r="E36" s="860" t="str">
        <f>IF(D36="Y",1,IF(D36="T",0,IF(D36="Y/T","Belum diisi","Error")))</f>
        <v>Belum diisi</v>
      </c>
      <c r="F36" s="528">
        <v>1</v>
      </c>
      <c r="G36" s="529"/>
      <c r="H36" s="600" t="str">
        <f t="shared" si="0"/>
        <v>Belum Diisi</v>
      </c>
      <c r="I36" s="590" t="s">
        <v>26</v>
      </c>
      <c r="J36" s="591" t="str">
        <f>IF($D$36="Y/T","Isi Tujuan",IF($E$36=0,0,IF(I36="Y",1,IF(I36="T",0,"Isi Dulu"))))</f>
        <v>Isi Tujuan</v>
      </c>
      <c r="K36" s="590" t="s">
        <v>26</v>
      </c>
      <c r="L36" s="591" t="str">
        <f>IF($D$36="Y/T","Isi Tujuan",IF($E$36=0,0,IF(K36="Y",1,IF(K36="T",0,"Isi Dulu"))))</f>
        <v>Isi Tujuan</v>
      </c>
      <c r="M36" s="848" t="s">
        <v>26</v>
      </c>
      <c r="N36" s="851" t="str">
        <f>IF(M36="Y",1,IF(M36="T",0,IF(M36="Y/T","Belum diisi","Error")))</f>
        <v>Belum diisi</v>
      </c>
    </row>
    <row r="37" spans="2:14" ht="15.75">
      <c r="B37" s="837"/>
      <c r="C37" s="840"/>
      <c r="D37" s="858"/>
      <c r="E37" s="861"/>
      <c r="F37" s="549">
        <v>2</v>
      </c>
      <c r="G37" s="550"/>
      <c r="H37" s="598" t="str">
        <f t="shared" si="0"/>
        <v>Belum Diisi</v>
      </c>
      <c r="I37" s="592" t="s">
        <v>26</v>
      </c>
      <c r="J37" s="593" t="str">
        <f>IF($D$36="Y/T","Isi Tujuan",IF($E$36=0,0,IF(I37="Y",1,IF(I37="T",0,"Isi Dulu"))))</f>
        <v>Isi Tujuan</v>
      </c>
      <c r="K37" s="592" t="s">
        <v>26</v>
      </c>
      <c r="L37" s="593" t="str">
        <f>IF($D$36="Y/T","Isi Tujuan",IF($E$36=0,0,IF(K37="Y",1,IF(K37="T",0,"Isi Dulu"))))</f>
        <v>Isi Tujuan</v>
      </c>
      <c r="M37" s="849"/>
      <c r="N37" s="852"/>
    </row>
    <row r="38" spans="2:14" ht="15.75">
      <c r="B38" s="837"/>
      <c r="C38" s="840"/>
      <c r="D38" s="858"/>
      <c r="E38" s="861"/>
      <c r="F38" s="549">
        <v>3</v>
      </c>
      <c r="G38" s="550"/>
      <c r="H38" s="598" t="str">
        <f t="shared" si="0"/>
        <v>Belum Diisi</v>
      </c>
      <c r="I38" s="592" t="s">
        <v>26</v>
      </c>
      <c r="J38" s="593" t="str">
        <f>IF($D$36="Y/T","Isi Tujuan",IF($E$36=0,0,IF(I38="Y",1,IF(I38="T",0,"Isi Dulu"))))</f>
        <v>Isi Tujuan</v>
      </c>
      <c r="K38" s="592" t="s">
        <v>26</v>
      </c>
      <c r="L38" s="593" t="str">
        <f>IF($D$36="Y/T","Isi Tujuan",IF($E$36=0,0,IF(K38="Y",1,IF(K38="T",0,"Isi Dulu"))))</f>
        <v>Isi Tujuan</v>
      </c>
      <c r="M38" s="849"/>
      <c r="N38" s="852"/>
    </row>
    <row r="39" spans="2:14" ht="15.75">
      <c r="B39" s="837"/>
      <c r="C39" s="840"/>
      <c r="D39" s="858"/>
      <c r="E39" s="861"/>
      <c r="F39" s="549">
        <v>4</v>
      </c>
      <c r="G39" s="550"/>
      <c r="H39" s="598" t="str">
        <f t="shared" si="0"/>
        <v>Belum Diisi</v>
      </c>
      <c r="I39" s="592" t="s">
        <v>26</v>
      </c>
      <c r="J39" s="593" t="str">
        <f>IF($D$36="Y/T","Isi Tujuan",IF($E$36=0,0,IF(I39="Y",1,IF(I39="T",0,"Isi Dulu"))))</f>
        <v>Isi Tujuan</v>
      </c>
      <c r="K39" s="592" t="s">
        <v>26</v>
      </c>
      <c r="L39" s="593" t="str">
        <f>IF($D$36="Y/T","Isi Tujuan",IF($E$36=0,0,IF(K39="Y",1,IF(K39="T",0,"Isi Dulu"))))</f>
        <v>Isi Tujuan</v>
      </c>
      <c r="M39" s="849"/>
      <c r="N39" s="852"/>
    </row>
    <row r="40" spans="2:14" ht="15.75">
      <c r="B40" s="838"/>
      <c r="C40" s="841"/>
      <c r="D40" s="859"/>
      <c r="E40" s="862"/>
      <c r="F40" s="569">
        <v>5</v>
      </c>
      <c r="G40" s="570"/>
      <c r="H40" s="599" t="str">
        <f t="shared" si="0"/>
        <v>Belum Diisi</v>
      </c>
      <c r="I40" s="595" t="s">
        <v>26</v>
      </c>
      <c r="J40" s="596" t="str">
        <f>IF($D$36="Y/T","Isi Tujuan",IF($E$36=0,0,IF(I40="Y",1,IF(I40="T",0,"Isi Dulu"))))</f>
        <v>Isi Tujuan</v>
      </c>
      <c r="K40" s="595" t="s">
        <v>26</v>
      </c>
      <c r="L40" s="596" t="str">
        <f>IF($D$36="Y/T","Isi Tujuan",IF($E$36=0,0,IF(K40="Y",1,IF(K40="T",0,"Isi Dulu"))))</f>
        <v>Isi Tujuan</v>
      </c>
      <c r="M40" s="850"/>
      <c r="N40" s="853"/>
    </row>
    <row r="41" spans="2:14" ht="15.75">
      <c r="B41" s="836">
        <v>8</v>
      </c>
      <c r="C41" s="839"/>
      <c r="D41" s="857" t="s">
        <v>26</v>
      </c>
      <c r="E41" s="860" t="str">
        <f>IF(D41="Y",1,IF(D41="T",0,IF(D41="Y/T","Belum diisi","Error")))</f>
        <v>Belum diisi</v>
      </c>
      <c r="F41" s="528">
        <v>1</v>
      </c>
      <c r="G41" s="529"/>
      <c r="H41" s="600" t="str">
        <f t="shared" si="0"/>
        <v>Belum Diisi</v>
      </c>
      <c r="I41" s="590" t="s">
        <v>26</v>
      </c>
      <c r="J41" s="591" t="str">
        <f>IF($D$41="Y/T","Isi Tujuan",IF($E$41=0,0,IF(I41="Y",1,IF(I41="T",0,"Isi Dulu"))))</f>
        <v>Isi Tujuan</v>
      </c>
      <c r="K41" s="590" t="s">
        <v>26</v>
      </c>
      <c r="L41" s="591" t="str">
        <f>IF($D$41="Y/T","Isi Tujuan",IF($E$41=0,0,IF(K41="Y",1,IF(K41="T",0,"Isi Dulu"))))</f>
        <v>Isi Tujuan</v>
      </c>
      <c r="M41" s="848" t="s">
        <v>26</v>
      </c>
      <c r="N41" s="851" t="str">
        <f>IF(M41="Y",1,IF(M41="T",0,IF(M41="Y/T","Belum diisi","Error")))</f>
        <v>Belum diisi</v>
      </c>
    </row>
    <row r="42" spans="2:14" ht="15.75">
      <c r="B42" s="837"/>
      <c r="C42" s="840"/>
      <c r="D42" s="858"/>
      <c r="E42" s="861"/>
      <c r="F42" s="549">
        <v>2</v>
      </c>
      <c r="G42" s="550"/>
      <c r="H42" s="598" t="str">
        <f t="shared" si="0"/>
        <v>Belum Diisi</v>
      </c>
      <c r="I42" s="592" t="s">
        <v>26</v>
      </c>
      <c r="J42" s="593" t="str">
        <f>IF($D$41="Y/T","Isi Tujuan",IF($E$41=0,0,IF(I42="Y",1,IF(I42="T",0,"Isi Dulu"))))</f>
        <v>Isi Tujuan</v>
      </c>
      <c r="K42" s="592" t="s">
        <v>26</v>
      </c>
      <c r="L42" s="593" t="str">
        <f>IF($D$41="Y/T","Isi Tujuan",IF($E$41=0,0,IF(K42="Y",1,IF(K42="T",0,"Isi Dulu"))))</f>
        <v>Isi Tujuan</v>
      </c>
      <c r="M42" s="849"/>
      <c r="N42" s="852"/>
    </row>
    <row r="43" spans="2:14" ht="15.75">
      <c r="B43" s="837"/>
      <c r="C43" s="840"/>
      <c r="D43" s="858"/>
      <c r="E43" s="861"/>
      <c r="F43" s="549">
        <v>3</v>
      </c>
      <c r="G43" s="550"/>
      <c r="H43" s="598" t="str">
        <f t="shared" si="0"/>
        <v>Belum Diisi</v>
      </c>
      <c r="I43" s="592" t="s">
        <v>26</v>
      </c>
      <c r="J43" s="593" t="str">
        <f>IF($D$41="Y/T","Isi Tujuan",IF($E$41=0,0,IF(I43="Y",1,IF(I43="T",0,"Isi Dulu"))))</f>
        <v>Isi Tujuan</v>
      </c>
      <c r="K43" s="592" t="s">
        <v>26</v>
      </c>
      <c r="L43" s="593" t="str">
        <f>IF($D$41="Y/T","Isi Tujuan",IF($E$41=0,0,IF(K43="Y",1,IF(K43="T",0,"Isi Dulu"))))</f>
        <v>Isi Tujuan</v>
      </c>
      <c r="M43" s="849"/>
      <c r="N43" s="852"/>
    </row>
    <row r="44" spans="2:14" ht="15.75">
      <c r="B44" s="837"/>
      <c r="C44" s="840"/>
      <c r="D44" s="858"/>
      <c r="E44" s="861"/>
      <c r="F44" s="549">
        <v>4</v>
      </c>
      <c r="G44" s="550"/>
      <c r="H44" s="598" t="str">
        <f t="shared" si="0"/>
        <v>Belum Diisi</v>
      </c>
      <c r="I44" s="592" t="s">
        <v>26</v>
      </c>
      <c r="J44" s="593" t="str">
        <f>IF($D$41="Y/T","Isi Tujuan",IF($E$41=0,0,IF(I44="Y",1,IF(I44="T",0,"Isi Dulu"))))</f>
        <v>Isi Tujuan</v>
      </c>
      <c r="K44" s="592" t="s">
        <v>26</v>
      </c>
      <c r="L44" s="593" t="str">
        <f>IF($D$41="Y/T","Isi Tujuan",IF($E$41=0,0,IF(K44="Y",1,IF(K44="T",0,"Isi Dulu"))))</f>
        <v>Isi Tujuan</v>
      </c>
      <c r="M44" s="849"/>
      <c r="N44" s="852"/>
    </row>
    <row r="45" spans="2:14" ht="15.75">
      <c r="B45" s="838"/>
      <c r="C45" s="841"/>
      <c r="D45" s="859"/>
      <c r="E45" s="862"/>
      <c r="F45" s="569">
        <v>5</v>
      </c>
      <c r="G45" s="570"/>
      <c r="H45" s="599" t="str">
        <f t="shared" si="0"/>
        <v>Belum Diisi</v>
      </c>
      <c r="I45" s="595" t="s">
        <v>26</v>
      </c>
      <c r="J45" s="596" t="str">
        <f>IF($D$41="Y/T","Isi Tujuan",IF($E$41=0,0,IF(I45="Y",1,IF(I45="T",0,"Isi Dulu"))))</f>
        <v>Isi Tujuan</v>
      </c>
      <c r="K45" s="595" t="s">
        <v>26</v>
      </c>
      <c r="L45" s="596" t="str">
        <f>IF($D$41="Y/T","Isi Tujuan",IF($E$41=0,0,IF(K45="Y",1,IF(K45="T",0,"Isi Dulu"))))</f>
        <v>Isi Tujuan</v>
      </c>
      <c r="M45" s="850"/>
      <c r="N45" s="853"/>
    </row>
    <row r="46" spans="2:14" ht="15.75">
      <c r="B46" s="836">
        <v>9</v>
      </c>
      <c r="C46" s="839"/>
      <c r="D46" s="857" t="s">
        <v>26</v>
      </c>
      <c r="E46" s="860" t="str">
        <f>IF(D46="Y",1,IF(D46="T",0,IF(D46="Y/T","Belum diisi","Error")))</f>
        <v>Belum diisi</v>
      </c>
      <c r="F46" s="528">
        <v>1</v>
      </c>
      <c r="G46" s="529"/>
      <c r="H46" s="600" t="str">
        <f t="shared" si="0"/>
        <v>Belum Diisi</v>
      </c>
      <c r="I46" s="590" t="s">
        <v>26</v>
      </c>
      <c r="J46" s="591" t="str">
        <f>IF($D$46="Y/T","Isi Tujuan",IF($E$46=0,0,IF(I46="Y",1,IF(I46="T",0,"Isi Dulu"))))</f>
        <v>Isi Tujuan</v>
      </c>
      <c r="K46" s="590" t="s">
        <v>26</v>
      </c>
      <c r="L46" s="591" t="str">
        <f>IF($D$46="Y/T","Isi Tujuan",IF($E$46=0,0,IF(K46="Y",1,IF(K46="T",0,"Isi Dulu"))))</f>
        <v>Isi Tujuan</v>
      </c>
      <c r="M46" s="848" t="s">
        <v>26</v>
      </c>
      <c r="N46" s="851" t="str">
        <f>IF(M46="Y",1,IF(M46="T",0,IF(M46="Y/T","Belum diisi","Error")))</f>
        <v>Belum diisi</v>
      </c>
    </row>
    <row r="47" spans="2:14" ht="15.75">
      <c r="B47" s="837"/>
      <c r="C47" s="840"/>
      <c r="D47" s="858"/>
      <c r="E47" s="861"/>
      <c r="F47" s="549">
        <v>2</v>
      </c>
      <c r="G47" s="550"/>
      <c r="H47" s="598" t="str">
        <f t="shared" si="0"/>
        <v>Belum Diisi</v>
      </c>
      <c r="I47" s="592" t="s">
        <v>26</v>
      </c>
      <c r="J47" s="593" t="str">
        <f>IF($D$46="Y/T","Isi Tujuan",IF($E$46=0,0,IF(I47="Y",1,IF(I47="T",0,"Isi Dulu"))))</f>
        <v>Isi Tujuan</v>
      </c>
      <c r="K47" s="592" t="s">
        <v>26</v>
      </c>
      <c r="L47" s="593" t="str">
        <f>IF($D$46="Y/T","Isi Tujuan",IF($E$46=0,0,IF(K47="Y",1,IF(K47="T",0,"Isi Dulu"))))</f>
        <v>Isi Tujuan</v>
      </c>
      <c r="M47" s="849"/>
      <c r="N47" s="852"/>
    </row>
    <row r="48" spans="2:14" ht="15.75">
      <c r="B48" s="837"/>
      <c r="C48" s="840"/>
      <c r="D48" s="858"/>
      <c r="E48" s="861"/>
      <c r="F48" s="549">
        <v>3</v>
      </c>
      <c r="G48" s="550"/>
      <c r="H48" s="598" t="str">
        <f t="shared" si="0"/>
        <v>Belum Diisi</v>
      </c>
      <c r="I48" s="592" t="s">
        <v>26</v>
      </c>
      <c r="J48" s="593" t="str">
        <f>IF($D$46="Y/T","Isi Tujuan",IF($E$46=0,0,IF(I48="Y",1,IF(I48="T",0,"Isi Dulu"))))</f>
        <v>Isi Tujuan</v>
      </c>
      <c r="K48" s="592" t="s">
        <v>26</v>
      </c>
      <c r="L48" s="593" t="str">
        <f>IF($D$46="Y/T","Isi Tujuan",IF($E$46=0,0,IF(K48="Y",1,IF(K48="T",0,"Isi Dulu"))))</f>
        <v>Isi Tujuan</v>
      </c>
      <c r="M48" s="849"/>
      <c r="N48" s="852"/>
    </row>
    <row r="49" spans="2:14" ht="15.75">
      <c r="B49" s="837"/>
      <c r="C49" s="840"/>
      <c r="D49" s="858"/>
      <c r="E49" s="861"/>
      <c r="F49" s="549">
        <v>4</v>
      </c>
      <c r="G49" s="550"/>
      <c r="H49" s="598" t="str">
        <f t="shared" si="0"/>
        <v>Belum Diisi</v>
      </c>
      <c r="I49" s="592" t="s">
        <v>26</v>
      </c>
      <c r="J49" s="593" t="str">
        <f>IF($D$46="Y/T","Isi Tujuan",IF($E$46=0,0,IF(I49="Y",1,IF(I49="T",0,"Isi Dulu"))))</f>
        <v>Isi Tujuan</v>
      </c>
      <c r="K49" s="592" t="s">
        <v>26</v>
      </c>
      <c r="L49" s="593" t="str">
        <f>IF($D$46="Y/T","Isi Tujuan",IF($E$46=0,0,IF(K49="Y",1,IF(K49="T",0,"Isi Dulu"))))</f>
        <v>Isi Tujuan</v>
      </c>
      <c r="M49" s="849"/>
      <c r="N49" s="852"/>
    </row>
    <row r="50" spans="2:14" ht="15.75">
      <c r="B50" s="838"/>
      <c r="C50" s="841"/>
      <c r="D50" s="859"/>
      <c r="E50" s="862"/>
      <c r="F50" s="569">
        <v>5</v>
      </c>
      <c r="G50" s="570"/>
      <c r="H50" s="599" t="str">
        <f t="shared" si="0"/>
        <v>Belum Diisi</v>
      </c>
      <c r="I50" s="595" t="s">
        <v>26</v>
      </c>
      <c r="J50" s="596" t="str">
        <f>IF($D$46="Y/T","Isi Tujuan",IF($E$46=0,0,IF(I50="Y",1,IF(I50="T",0,"Isi Dulu"))))</f>
        <v>Isi Tujuan</v>
      </c>
      <c r="K50" s="595" t="s">
        <v>26</v>
      </c>
      <c r="L50" s="596" t="str">
        <f>IF($D$46="Y/T","Isi Tujuan",IF($E$46=0,0,IF(K50="Y",1,IF(K50="T",0,"Isi Dulu"))))</f>
        <v>Isi Tujuan</v>
      </c>
      <c r="M50" s="850"/>
      <c r="N50" s="853"/>
    </row>
    <row r="51" spans="2:14" ht="15.75">
      <c r="B51" s="836">
        <v>10</v>
      </c>
      <c r="C51" s="839"/>
      <c r="D51" s="857" t="s">
        <v>26</v>
      </c>
      <c r="E51" s="860" t="str">
        <f>IF(D51="Y",1,IF(D51="T",0,IF(D51="Y/T","Belum diisi","Error")))</f>
        <v>Belum diisi</v>
      </c>
      <c r="F51" s="528">
        <v>1</v>
      </c>
      <c r="G51" s="529"/>
      <c r="H51" s="600" t="str">
        <f t="shared" si="0"/>
        <v>Belum Diisi</v>
      </c>
      <c r="I51" s="590" t="s">
        <v>26</v>
      </c>
      <c r="J51" s="591" t="str">
        <f>IF($D$51="Y/T","Isi Tujuan",IF($E$51=0,0,IF(I51="Y",1,IF(I51="T",0,"Isi Dulu"))))</f>
        <v>Isi Tujuan</v>
      </c>
      <c r="K51" s="590" t="s">
        <v>26</v>
      </c>
      <c r="L51" s="591" t="str">
        <f>IF($D$51="Y/T","Isi Tujuan",IF($E$51=0,0,IF(K51="Y",1,IF(K51="T",0,"Isi Dulu"))))</f>
        <v>Isi Tujuan</v>
      </c>
      <c r="M51" s="848" t="s">
        <v>26</v>
      </c>
      <c r="N51" s="851" t="str">
        <f>IF(M51="Y",1,IF(M51="T",0,IF(M51="Y/T","Belum diisi","Error")))</f>
        <v>Belum diisi</v>
      </c>
    </row>
    <row r="52" spans="2:14" ht="15.75">
      <c r="B52" s="837"/>
      <c r="C52" s="840"/>
      <c r="D52" s="858"/>
      <c r="E52" s="861"/>
      <c r="F52" s="549">
        <v>2</v>
      </c>
      <c r="G52" s="550"/>
      <c r="H52" s="598" t="str">
        <f t="shared" si="0"/>
        <v>Belum Diisi</v>
      </c>
      <c r="I52" s="592" t="s">
        <v>26</v>
      </c>
      <c r="J52" s="593" t="str">
        <f>IF($D$51="Y/T","Isi Tujuan",IF($E$51=0,0,IF(I52="Y",1,IF(I52="T",0,"Isi Dulu"))))</f>
        <v>Isi Tujuan</v>
      </c>
      <c r="K52" s="592" t="s">
        <v>26</v>
      </c>
      <c r="L52" s="593" t="str">
        <f>IF($D$51="Y/T","Isi Tujuan",IF($E$51=0,0,IF(K52="Y",1,IF(K52="T",0,"Isi Dulu"))))</f>
        <v>Isi Tujuan</v>
      </c>
      <c r="M52" s="849"/>
      <c r="N52" s="852"/>
    </row>
    <row r="53" spans="2:14" ht="15.75">
      <c r="B53" s="837"/>
      <c r="C53" s="840"/>
      <c r="D53" s="858"/>
      <c r="E53" s="861"/>
      <c r="F53" s="549">
        <v>3</v>
      </c>
      <c r="G53" s="550"/>
      <c r="H53" s="598" t="str">
        <f t="shared" si="0"/>
        <v>Belum Diisi</v>
      </c>
      <c r="I53" s="592" t="s">
        <v>26</v>
      </c>
      <c r="J53" s="593" t="str">
        <f>IF($D$51="Y/T","Isi Tujuan",IF($E$51=0,0,IF(I53="Y",1,IF(I53="T",0,"Isi Dulu"))))</f>
        <v>Isi Tujuan</v>
      </c>
      <c r="K53" s="592" t="s">
        <v>26</v>
      </c>
      <c r="L53" s="593" t="str">
        <f>IF($D$51="Y/T","Isi Tujuan",IF($E$51=0,0,IF(K53="Y",1,IF(K53="T",0,"Isi Dulu"))))</f>
        <v>Isi Tujuan</v>
      </c>
      <c r="M53" s="849"/>
      <c r="N53" s="852"/>
    </row>
    <row r="54" spans="2:14" ht="15.75">
      <c r="B54" s="837"/>
      <c r="C54" s="840"/>
      <c r="D54" s="858"/>
      <c r="E54" s="861"/>
      <c r="F54" s="549">
        <v>4</v>
      </c>
      <c r="G54" s="550"/>
      <c r="H54" s="598" t="str">
        <f t="shared" si="0"/>
        <v>Belum Diisi</v>
      </c>
      <c r="I54" s="592" t="s">
        <v>26</v>
      </c>
      <c r="J54" s="593" t="str">
        <f>IF($D$51="Y/T","Isi Tujuan",IF($E$51=0,0,IF(I54="Y",1,IF(I54="T",0,"Isi Dulu"))))</f>
        <v>Isi Tujuan</v>
      </c>
      <c r="K54" s="592" t="s">
        <v>26</v>
      </c>
      <c r="L54" s="593" t="str">
        <f>IF($D$51="Y/T","Isi Tujuan",IF($E$51=0,0,IF(K54="Y",1,IF(K54="T",0,"Isi Dulu"))))</f>
        <v>Isi Tujuan</v>
      </c>
      <c r="M54" s="849"/>
      <c r="N54" s="852"/>
    </row>
    <row r="55" spans="2:14" ht="15.75">
      <c r="B55" s="838"/>
      <c r="C55" s="841"/>
      <c r="D55" s="859"/>
      <c r="E55" s="862"/>
      <c r="F55" s="569">
        <v>5</v>
      </c>
      <c r="G55" s="570"/>
      <c r="H55" s="599" t="str">
        <f t="shared" si="0"/>
        <v>Belum Diisi</v>
      </c>
      <c r="I55" s="595" t="s">
        <v>26</v>
      </c>
      <c r="J55" s="596" t="str">
        <f>IF($D$51="Y/T","Isi Tujuan",IF($E$51=0,0,IF(I55="Y",1,IF(I55="T",0,"Isi Dulu"))))</f>
        <v>Isi Tujuan</v>
      </c>
      <c r="K55" s="595" t="s">
        <v>26</v>
      </c>
      <c r="L55" s="596" t="str">
        <f>IF($D$51="Y/T","Isi Tujuan",IF($E$51=0,0,IF(K55="Y",1,IF(K55="T",0,"Isi Dulu"))))</f>
        <v>Isi Tujuan</v>
      </c>
      <c r="M55" s="850"/>
      <c r="N55" s="853"/>
    </row>
    <row r="56" spans="2:14" ht="15.75">
      <c r="B56" s="836">
        <v>11</v>
      </c>
      <c r="C56" s="839"/>
      <c r="D56" s="857" t="s">
        <v>26</v>
      </c>
      <c r="E56" s="860" t="str">
        <f>IF(D56="Y",1,IF(D56="T",0,IF(D56="Y/T","Belum diisi","Error")))</f>
        <v>Belum diisi</v>
      </c>
      <c r="F56" s="528">
        <v>1</v>
      </c>
      <c r="G56" s="529"/>
      <c r="H56" s="600" t="str">
        <f t="shared" si="0"/>
        <v>Belum Diisi</v>
      </c>
      <c r="I56" s="590" t="s">
        <v>26</v>
      </c>
      <c r="J56" s="591" t="str">
        <f>IF($D$56="Y/T","Isi Tujuan",IF($E$56=0,0,IF(I56="Y",1,IF(I56="T",0,"Isi Dulu"))))</f>
        <v>Isi Tujuan</v>
      </c>
      <c r="K56" s="590" t="s">
        <v>26</v>
      </c>
      <c r="L56" s="591" t="str">
        <f>IF($D$56="Y/T","Isi Tujuan",IF($E$56=0,0,IF(K56="Y",1,IF(K56="T",0,"Isi Dulu"))))</f>
        <v>Isi Tujuan</v>
      </c>
      <c r="M56" s="848" t="s">
        <v>26</v>
      </c>
      <c r="N56" s="851" t="str">
        <f>IF(M56="Y",1,IF(M56="T",0,IF(M56="Y/T","Belum diisi","Error")))</f>
        <v>Belum diisi</v>
      </c>
    </row>
    <row r="57" spans="2:14" ht="15.75">
      <c r="B57" s="837"/>
      <c r="C57" s="840"/>
      <c r="D57" s="858"/>
      <c r="E57" s="861"/>
      <c r="F57" s="549">
        <v>2</v>
      </c>
      <c r="G57" s="550"/>
      <c r="H57" s="598" t="str">
        <f t="shared" si="0"/>
        <v>Belum Diisi</v>
      </c>
      <c r="I57" s="592" t="s">
        <v>26</v>
      </c>
      <c r="J57" s="593" t="str">
        <f>IF($D$56="Y/T","Isi Tujuan",IF($E$56=0,0,IF(I57="Y",1,IF(I57="T",0,"Isi Dulu"))))</f>
        <v>Isi Tujuan</v>
      </c>
      <c r="K57" s="592" t="s">
        <v>26</v>
      </c>
      <c r="L57" s="593" t="str">
        <f>IF($D$56="Y/T","Isi Tujuan",IF($E$56=0,0,IF(K57="Y",1,IF(K57="T",0,"Isi Dulu"))))</f>
        <v>Isi Tujuan</v>
      </c>
      <c r="M57" s="849"/>
      <c r="N57" s="852"/>
    </row>
    <row r="58" spans="2:14" ht="15.75">
      <c r="B58" s="837"/>
      <c r="C58" s="840"/>
      <c r="D58" s="858"/>
      <c r="E58" s="861"/>
      <c r="F58" s="549">
        <v>3</v>
      </c>
      <c r="G58" s="550"/>
      <c r="H58" s="598" t="str">
        <f t="shared" si="0"/>
        <v>Belum Diisi</v>
      </c>
      <c r="I58" s="592" t="s">
        <v>26</v>
      </c>
      <c r="J58" s="593" t="str">
        <f>IF($D$56="Y/T","Isi Tujuan",IF($E$56=0,0,IF(I58="Y",1,IF(I58="T",0,"Isi Dulu"))))</f>
        <v>Isi Tujuan</v>
      </c>
      <c r="K58" s="592" t="s">
        <v>26</v>
      </c>
      <c r="L58" s="593" t="str">
        <f>IF($D$56="Y/T","Isi Tujuan",IF($E$56=0,0,IF(K58="Y",1,IF(K58="T",0,"Isi Dulu"))))</f>
        <v>Isi Tujuan</v>
      </c>
      <c r="M58" s="849"/>
      <c r="N58" s="852"/>
    </row>
    <row r="59" spans="2:14" ht="15.75">
      <c r="B59" s="837"/>
      <c r="C59" s="840"/>
      <c r="D59" s="858"/>
      <c r="E59" s="861"/>
      <c r="F59" s="549">
        <v>4</v>
      </c>
      <c r="G59" s="550"/>
      <c r="H59" s="598" t="str">
        <f t="shared" si="0"/>
        <v>Belum Diisi</v>
      </c>
      <c r="I59" s="592" t="s">
        <v>26</v>
      </c>
      <c r="J59" s="593" t="str">
        <f>IF($D$56="Y/T","Isi Tujuan",IF($E$56=0,0,IF(I59="Y",1,IF(I59="T",0,"Isi Dulu"))))</f>
        <v>Isi Tujuan</v>
      </c>
      <c r="K59" s="592" t="s">
        <v>26</v>
      </c>
      <c r="L59" s="593" t="str">
        <f>IF($D$56="Y/T","Isi Tujuan",IF($E$56=0,0,IF(K59="Y",1,IF(K59="T",0,"Isi Dulu"))))</f>
        <v>Isi Tujuan</v>
      </c>
      <c r="M59" s="849"/>
      <c r="N59" s="852"/>
    </row>
    <row r="60" spans="2:14" ht="15.75">
      <c r="B60" s="838"/>
      <c r="C60" s="841"/>
      <c r="D60" s="859"/>
      <c r="E60" s="862"/>
      <c r="F60" s="569">
        <v>5</v>
      </c>
      <c r="G60" s="570"/>
      <c r="H60" s="599" t="str">
        <f t="shared" si="0"/>
        <v>Belum Diisi</v>
      </c>
      <c r="I60" s="595" t="s">
        <v>26</v>
      </c>
      <c r="J60" s="596" t="str">
        <f>IF($D$56="Y/T","Isi Tujuan",IF($E$56=0,0,IF(I60="Y",1,IF(I60="T",0,"Isi Dulu"))))</f>
        <v>Isi Tujuan</v>
      </c>
      <c r="K60" s="595" t="s">
        <v>26</v>
      </c>
      <c r="L60" s="596" t="str">
        <f>IF($D$56="Y/T","Isi Tujuan",IF($E$56=0,0,IF(K60="Y",1,IF(K60="T",0,"Isi Dulu"))))</f>
        <v>Isi Tujuan</v>
      </c>
      <c r="M60" s="850"/>
      <c r="N60" s="853"/>
    </row>
    <row r="61" spans="2:14" ht="15.75">
      <c r="B61" s="836">
        <v>12</v>
      </c>
      <c r="C61" s="839"/>
      <c r="D61" s="857" t="s">
        <v>26</v>
      </c>
      <c r="E61" s="860" t="str">
        <f>IF(D61="Y",1,IF(D61="T",0,IF(D61="Y/T","Belum diisi","Error")))</f>
        <v>Belum diisi</v>
      </c>
      <c r="F61" s="528">
        <v>1</v>
      </c>
      <c r="G61" s="529"/>
      <c r="H61" s="600" t="str">
        <f t="shared" si="0"/>
        <v>Belum Diisi</v>
      </c>
      <c r="I61" s="590" t="s">
        <v>26</v>
      </c>
      <c r="J61" s="591" t="str">
        <f>IF($D$61="Y/T","Isi Tujuan",IF($E$61=0,0,IF(I61="Y",1,IF(I61="T",0,"Isi Dulu"))))</f>
        <v>Isi Tujuan</v>
      </c>
      <c r="K61" s="590" t="s">
        <v>26</v>
      </c>
      <c r="L61" s="591" t="str">
        <f>IF($D$61="Y/T","Isi Tujuan",IF($E$61=0,0,IF(K61="Y",1,IF(K61="T",0,"Isi Dulu"))))</f>
        <v>Isi Tujuan</v>
      </c>
      <c r="M61" s="848" t="s">
        <v>26</v>
      </c>
      <c r="N61" s="851" t="str">
        <f>IF(M61="Y",1,IF(M61="T",0,IF(M61="Y/T","Belum diisi","Error")))</f>
        <v>Belum diisi</v>
      </c>
    </row>
    <row r="62" spans="2:14" ht="15.75">
      <c r="B62" s="837"/>
      <c r="C62" s="840"/>
      <c r="D62" s="858"/>
      <c r="E62" s="861"/>
      <c r="F62" s="549">
        <v>2</v>
      </c>
      <c r="G62" s="550"/>
      <c r="H62" s="598" t="str">
        <f t="shared" si="0"/>
        <v>Belum Diisi</v>
      </c>
      <c r="I62" s="592" t="s">
        <v>26</v>
      </c>
      <c r="J62" s="593" t="str">
        <f>IF($D$61="Y/T","Isi Tujuan",IF($E$61=0,0,IF(I62="Y",1,IF(I62="T",0,"Isi Dulu"))))</f>
        <v>Isi Tujuan</v>
      </c>
      <c r="K62" s="592" t="s">
        <v>26</v>
      </c>
      <c r="L62" s="593" t="str">
        <f>IF($D$61="Y/T","Isi Tujuan",IF($E$61=0,0,IF(K62="Y",1,IF(K62="T",0,"Isi Dulu"))))</f>
        <v>Isi Tujuan</v>
      </c>
      <c r="M62" s="849"/>
      <c r="N62" s="852"/>
    </row>
    <row r="63" spans="2:14" ht="15.75">
      <c r="B63" s="837"/>
      <c r="C63" s="840"/>
      <c r="D63" s="858"/>
      <c r="E63" s="861"/>
      <c r="F63" s="549">
        <v>3</v>
      </c>
      <c r="G63" s="550"/>
      <c r="H63" s="598" t="str">
        <f t="shared" si="0"/>
        <v>Belum Diisi</v>
      </c>
      <c r="I63" s="592" t="s">
        <v>26</v>
      </c>
      <c r="J63" s="593" t="str">
        <f>IF($D$61="Y/T","Isi Tujuan",IF($E$61=0,0,IF(I63="Y",1,IF(I63="T",0,"Isi Dulu"))))</f>
        <v>Isi Tujuan</v>
      </c>
      <c r="K63" s="592" t="s">
        <v>26</v>
      </c>
      <c r="L63" s="593" t="str">
        <f>IF($D$61="Y/T","Isi Tujuan",IF($E$61=0,0,IF(K63="Y",1,IF(K63="T",0,"Isi Dulu"))))</f>
        <v>Isi Tujuan</v>
      </c>
      <c r="M63" s="849"/>
      <c r="N63" s="852"/>
    </row>
    <row r="64" spans="2:14" ht="15.75">
      <c r="B64" s="837"/>
      <c r="C64" s="840"/>
      <c r="D64" s="858"/>
      <c r="E64" s="861"/>
      <c r="F64" s="549">
        <v>4</v>
      </c>
      <c r="G64" s="550"/>
      <c r="H64" s="598" t="str">
        <f t="shared" si="0"/>
        <v>Belum Diisi</v>
      </c>
      <c r="I64" s="592" t="s">
        <v>26</v>
      </c>
      <c r="J64" s="593" t="str">
        <f>IF($D$61="Y/T","Isi Tujuan",IF($E$61=0,0,IF(I64="Y",1,IF(I64="T",0,"Isi Dulu"))))</f>
        <v>Isi Tujuan</v>
      </c>
      <c r="K64" s="592" t="s">
        <v>26</v>
      </c>
      <c r="L64" s="593" t="str">
        <f>IF($D$61="Y/T","Isi Tujuan",IF($E$61=0,0,IF(K64="Y",1,IF(K64="T",0,"Isi Dulu"))))</f>
        <v>Isi Tujuan</v>
      </c>
      <c r="M64" s="849"/>
      <c r="N64" s="852"/>
    </row>
    <row r="65" spans="2:14" ht="15.75">
      <c r="B65" s="838"/>
      <c r="C65" s="841"/>
      <c r="D65" s="859"/>
      <c r="E65" s="862"/>
      <c r="F65" s="569">
        <v>5</v>
      </c>
      <c r="G65" s="570"/>
      <c r="H65" s="599" t="str">
        <f t="shared" si="0"/>
        <v>Belum Diisi</v>
      </c>
      <c r="I65" s="595" t="s">
        <v>26</v>
      </c>
      <c r="J65" s="596" t="str">
        <f>IF($D$61="Y/T","Isi Tujuan",IF($E$61=0,0,IF(I65="Y",1,IF(I65="T",0,"Isi Dulu"))))</f>
        <v>Isi Tujuan</v>
      </c>
      <c r="K65" s="595" t="s">
        <v>26</v>
      </c>
      <c r="L65" s="596" t="str">
        <f>IF($D$61="Y/T","Isi Tujuan",IF($E$61=0,0,IF(K65="Y",1,IF(K65="T",0,"Isi Dulu"))))</f>
        <v>Isi Tujuan</v>
      </c>
      <c r="M65" s="850"/>
      <c r="N65" s="853"/>
    </row>
    <row r="66" spans="2:14" ht="15.75">
      <c r="B66" s="836">
        <v>13</v>
      </c>
      <c r="C66" s="839"/>
      <c r="D66" s="857" t="s">
        <v>26</v>
      </c>
      <c r="E66" s="860" t="str">
        <f>IF(D66="Y",1,IF(D66="T",0,IF(D66="Y/T","Belum diisi","Error")))</f>
        <v>Belum diisi</v>
      </c>
      <c r="F66" s="528">
        <v>1</v>
      </c>
      <c r="G66" s="529"/>
      <c r="H66" s="600" t="str">
        <f t="shared" si="0"/>
        <v>Belum Diisi</v>
      </c>
      <c r="I66" s="590" t="s">
        <v>26</v>
      </c>
      <c r="J66" s="591" t="str">
        <f>IF($D$66="Y/T","Isi Tujuan",IF($E$66=0,0,IF(I66="Y",1,IF(I66="T",0,"Isi Dulu"))))</f>
        <v>Isi Tujuan</v>
      </c>
      <c r="K66" s="590" t="s">
        <v>26</v>
      </c>
      <c r="L66" s="591" t="str">
        <f>IF($D$66="Y/T","Isi Tujuan",IF($E$66=0,0,IF(K66="Y",1,IF(K66="T",0,"Isi Dulu"))))</f>
        <v>Isi Tujuan</v>
      </c>
      <c r="M66" s="848" t="s">
        <v>26</v>
      </c>
      <c r="N66" s="851" t="str">
        <f>IF(M66="Y",1,IF(M66="T",0,IF(M66="Y/T","Belum diisi","Error")))</f>
        <v>Belum diisi</v>
      </c>
    </row>
    <row r="67" spans="2:14" ht="15.75">
      <c r="B67" s="837"/>
      <c r="C67" s="840"/>
      <c r="D67" s="858"/>
      <c r="E67" s="861"/>
      <c r="F67" s="549">
        <v>2</v>
      </c>
      <c r="G67" s="550"/>
      <c r="H67" s="598" t="str">
        <f t="shared" si="0"/>
        <v>Belum Diisi</v>
      </c>
      <c r="I67" s="592" t="s">
        <v>26</v>
      </c>
      <c r="J67" s="593" t="str">
        <f>IF($D$66="Y/T","Isi Tujuan",IF($E$66=0,0,IF(I67="Y",1,IF(I67="T",0,"Isi Dulu"))))</f>
        <v>Isi Tujuan</v>
      </c>
      <c r="K67" s="592" t="s">
        <v>26</v>
      </c>
      <c r="L67" s="593" t="str">
        <f>IF($D$66="Y/T","Isi Tujuan",IF($E$66=0,0,IF(K67="Y",1,IF(K67="T",0,"Isi Dulu"))))</f>
        <v>Isi Tujuan</v>
      </c>
      <c r="M67" s="849"/>
      <c r="N67" s="852"/>
    </row>
    <row r="68" spans="2:14" ht="15.75">
      <c r="B68" s="837"/>
      <c r="C68" s="840"/>
      <c r="D68" s="858"/>
      <c r="E68" s="861"/>
      <c r="F68" s="549">
        <v>3</v>
      </c>
      <c r="G68" s="550"/>
      <c r="H68" s="598" t="str">
        <f t="shared" si="0"/>
        <v>Belum Diisi</v>
      </c>
      <c r="I68" s="592" t="s">
        <v>26</v>
      </c>
      <c r="J68" s="593" t="str">
        <f>IF($D$66="Y/T","Isi Tujuan",IF($E$66=0,0,IF(I68="Y",1,IF(I68="T",0,"Isi Dulu"))))</f>
        <v>Isi Tujuan</v>
      </c>
      <c r="K68" s="592" t="s">
        <v>26</v>
      </c>
      <c r="L68" s="593" t="str">
        <f>IF($D$66="Y/T","Isi Tujuan",IF($E$66=0,0,IF(K68="Y",1,IF(K68="T",0,"Isi Dulu"))))</f>
        <v>Isi Tujuan</v>
      </c>
      <c r="M68" s="849"/>
      <c r="N68" s="852"/>
    </row>
    <row r="69" spans="2:14" ht="15.75">
      <c r="B69" s="837"/>
      <c r="C69" s="840"/>
      <c r="D69" s="858"/>
      <c r="E69" s="861"/>
      <c r="F69" s="549">
        <v>4</v>
      </c>
      <c r="G69" s="550"/>
      <c r="H69" s="598" t="str">
        <f t="shared" si="0"/>
        <v>Belum Diisi</v>
      </c>
      <c r="I69" s="592" t="s">
        <v>26</v>
      </c>
      <c r="J69" s="593" t="str">
        <f>IF($D$66="Y/T","Isi Tujuan",IF($E$66=0,0,IF(I69="Y",1,IF(I69="T",0,"Isi Dulu"))))</f>
        <v>Isi Tujuan</v>
      </c>
      <c r="K69" s="592" t="s">
        <v>26</v>
      </c>
      <c r="L69" s="593" t="str">
        <f>IF($D$66="Y/T","Isi Tujuan",IF($E$66=0,0,IF(K69="Y",1,IF(K69="T",0,"Isi Dulu"))))</f>
        <v>Isi Tujuan</v>
      </c>
      <c r="M69" s="849"/>
      <c r="N69" s="852"/>
    </row>
    <row r="70" spans="2:14" ht="15.75">
      <c r="B70" s="838"/>
      <c r="C70" s="841"/>
      <c r="D70" s="859"/>
      <c r="E70" s="862"/>
      <c r="F70" s="569">
        <v>5</v>
      </c>
      <c r="G70" s="570"/>
      <c r="H70" s="599" t="str">
        <f t="shared" ref="H70:H105" si="1">IF(OR(J70="Isi Dulu",L70="Isi Dulu",J70="Isi Tujuan",L70="Isi Tujuan"),"Belum Diisi",IF(SUM(J70,L70)=2,1,IF(SUM(J70,L70)=1,0,IF(SUM(J70,L70)=0,0,"Error"))))</f>
        <v>Belum Diisi</v>
      </c>
      <c r="I70" s="595" t="s">
        <v>26</v>
      </c>
      <c r="J70" s="596" t="str">
        <f>IF($D$66="Y/T","Isi Tujuan",IF($E$66=0,0,IF(I70="Y",1,IF(I70="T",0,"Isi Dulu"))))</f>
        <v>Isi Tujuan</v>
      </c>
      <c r="K70" s="595" t="s">
        <v>26</v>
      </c>
      <c r="L70" s="596" t="str">
        <f>IF($D$66="Y/T","Isi Tujuan",IF($E$66=0,0,IF(K70="Y",1,IF(K70="T",0,"Isi Dulu"))))</f>
        <v>Isi Tujuan</v>
      </c>
      <c r="M70" s="850"/>
      <c r="N70" s="853"/>
    </row>
    <row r="71" spans="2:14" ht="15.75">
      <c r="B71" s="836">
        <v>14</v>
      </c>
      <c r="C71" s="839"/>
      <c r="D71" s="857" t="s">
        <v>26</v>
      </c>
      <c r="E71" s="860" t="str">
        <f>IF(D71="Y",1,IF(D71="T",0,IF(D71="Y/T","Belum diisi","Error")))</f>
        <v>Belum diisi</v>
      </c>
      <c r="F71" s="528">
        <v>1</v>
      </c>
      <c r="G71" s="529"/>
      <c r="H71" s="600" t="str">
        <f t="shared" si="1"/>
        <v>Belum Diisi</v>
      </c>
      <c r="I71" s="590" t="s">
        <v>26</v>
      </c>
      <c r="J71" s="591" t="str">
        <f>IF($D$71="Y/T","Isi Tujuan",IF($E$71=0,0,IF(I71="Y",1,IF(I71="T",0,"Isi Dulu"))))</f>
        <v>Isi Tujuan</v>
      </c>
      <c r="K71" s="590" t="s">
        <v>26</v>
      </c>
      <c r="L71" s="591" t="str">
        <f>IF($D$71="Y/T","Isi Tujuan",IF($E$71=0,0,IF(K71="Y",1,IF(K71="T",0,"Isi Dulu"))))</f>
        <v>Isi Tujuan</v>
      </c>
      <c r="M71" s="848" t="s">
        <v>26</v>
      </c>
      <c r="N71" s="851" t="str">
        <f>IF(M71="Y",1,IF(M71="T",0,IF(M71="Y/T","Belum diisi","Error")))</f>
        <v>Belum diisi</v>
      </c>
    </row>
    <row r="72" spans="2:14" ht="15.75">
      <c r="B72" s="837"/>
      <c r="C72" s="840"/>
      <c r="D72" s="858"/>
      <c r="E72" s="861"/>
      <c r="F72" s="549">
        <v>2</v>
      </c>
      <c r="G72" s="550"/>
      <c r="H72" s="598" t="str">
        <f t="shared" si="1"/>
        <v>Belum Diisi</v>
      </c>
      <c r="I72" s="592" t="s">
        <v>26</v>
      </c>
      <c r="J72" s="593" t="str">
        <f>IF($D$71="Y/T","Isi Tujuan",IF($E$71=0,0,IF(I72="Y",1,IF(I72="T",0,"Isi Dulu"))))</f>
        <v>Isi Tujuan</v>
      </c>
      <c r="K72" s="592" t="s">
        <v>26</v>
      </c>
      <c r="L72" s="593" t="str">
        <f>IF($D$71="Y/T","Isi Tujuan",IF($E$71=0,0,IF(K72="Y",1,IF(K72="T",0,"Isi Dulu"))))</f>
        <v>Isi Tujuan</v>
      </c>
      <c r="M72" s="849"/>
      <c r="N72" s="852"/>
    </row>
    <row r="73" spans="2:14" ht="15.75">
      <c r="B73" s="837"/>
      <c r="C73" s="840"/>
      <c r="D73" s="858"/>
      <c r="E73" s="861"/>
      <c r="F73" s="549">
        <v>3</v>
      </c>
      <c r="G73" s="550"/>
      <c r="H73" s="598" t="str">
        <f t="shared" si="1"/>
        <v>Belum Diisi</v>
      </c>
      <c r="I73" s="592" t="s">
        <v>26</v>
      </c>
      <c r="J73" s="593" t="str">
        <f>IF($D$71="Y/T","Isi Tujuan",IF($E$71=0,0,IF(I73="Y",1,IF(I73="T",0,"Isi Dulu"))))</f>
        <v>Isi Tujuan</v>
      </c>
      <c r="K73" s="592" t="s">
        <v>26</v>
      </c>
      <c r="L73" s="593" t="str">
        <f>IF($D$71="Y/T","Isi Tujuan",IF($E$71=0,0,IF(K73="Y",1,IF(K73="T",0,"Isi Dulu"))))</f>
        <v>Isi Tujuan</v>
      </c>
      <c r="M73" s="849"/>
      <c r="N73" s="852"/>
    </row>
    <row r="74" spans="2:14" ht="15.75">
      <c r="B74" s="837"/>
      <c r="C74" s="840"/>
      <c r="D74" s="858"/>
      <c r="E74" s="861"/>
      <c r="F74" s="549">
        <v>4</v>
      </c>
      <c r="G74" s="550"/>
      <c r="H74" s="598" t="str">
        <f t="shared" si="1"/>
        <v>Belum Diisi</v>
      </c>
      <c r="I74" s="592" t="s">
        <v>26</v>
      </c>
      <c r="J74" s="593" t="str">
        <f>IF($D$71="Y/T","Isi Tujuan",IF($E$71=0,0,IF(I74="Y",1,IF(I74="T",0,"Isi Dulu"))))</f>
        <v>Isi Tujuan</v>
      </c>
      <c r="K74" s="592" t="s">
        <v>26</v>
      </c>
      <c r="L74" s="593" t="str">
        <f>IF($D$71="Y/T","Isi Tujuan",IF($E$71=0,0,IF(K74="Y",1,IF(K74="T",0,"Isi Dulu"))))</f>
        <v>Isi Tujuan</v>
      </c>
      <c r="M74" s="849"/>
      <c r="N74" s="852"/>
    </row>
    <row r="75" spans="2:14" ht="15.75">
      <c r="B75" s="838"/>
      <c r="C75" s="841"/>
      <c r="D75" s="859"/>
      <c r="E75" s="862"/>
      <c r="F75" s="569">
        <v>5</v>
      </c>
      <c r="G75" s="570"/>
      <c r="H75" s="599" t="str">
        <f t="shared" si="1"/>
        <v>Belum Diisi</v>
      </c>
      <c r="I75" s="595" t="s">
        <v>26</v>
      </c>
      <c r="J75" s="596" t="str">
        <f>IF($D$71="Y/T","Isi Tujuan",IF($E$71=0,0,IF(I75="Y",1,IF(I75="T",0,"Isi Dulu"))))</f>
        <v>Isi Tujuan</v>
      </c>
      <c r="K75" s="595" t="s">
        <v>26</v>
      </c>
      <c r="L75" s="596" t="str">
        <f>IF($D$71="Y/T","Isi Tujuan",IF($E$71=0,0,IF(K75="Y",1,IF(K75="T",0,"Isi Dulu"))))</f>
        <v>Isi Tujuan</v>
      </c>
      <c r="M75" s="850"/>
      <c r="N75" s="853"/>
    </row>
    <row r="76" spans="2:14" ht="15.75">
      <c r="B76" s="836">
        <v>15</v>
      </c>
      <c r="C76" s="839"/>
      <c r="D76" s="857" t="s">
        <v>26</v>
      </c>
      <c r="E76" s="860" t="str">
        <f>IF(D76="Y",1,IF(D76="T",0,IF(D76="Y/T","Belum diisi","Error")))</f>
        <v>Belum diisi</v>
      </c>
      <c r="F76" s="528">
        <v>1</v>
      </c>
      <c r="G76" s="529"/>
      <c r="H76" s="600" t="str">
        <f t="shared" si="1"/>
        <v>Belum Diisi</v>
      </c>
      <c r="I76" s="590" t="s">
        <v>26</v>
      </c>
      <c r="J76" s="591" t="str">
        <f>IF($D$76="Y/T","Isi Tujuan",IF($E$76=0,0,IF(I76="Y",1,IF(I76="T",0,"Isi Dulu"))))</f>
        <v>Isi Tujuan</v>
      </c>
      <c r="K76" s="590" t="s">
        <v>26</v>
      </c>
      <c r="L76" s="591" t="str">
        <f>IF($D$76="Y/T","Isi Tujuan",IF($E$76=0,0,IF(K76="Y",1,IF(K76="T",0,"Isi Dulu"))))</f>
        <v>Isi Tujuan</v>
      </c>
      <c r="M76" s="848" t="s">
        <v>26</v>
      </c>
      <c r="N76" s="851" t="str">
        <f>IF(M76="Y",1,IF(M76="T",0,IF(M76="Y/T","Belum diisi","Error")))</f>
        <v>Belum diisi</v>
      </c>
    </row>
    <row r="77" spans="2:14" ht="15.75">
      <c r="B77" s="837"/>
      <c r="C77" s="840"/>
      <c r="D77" s="858"/>
      <c r="E77" s="861"/>
      <c r="F77" s="549">
        <v>2</v>
      </c>
      <c r="G77" s="550"/>
      <c r="H77" s="598" t="str">
        <f t="shared" si="1"/>
        <v>Belum Diisi</v>
      </c>
      <c r="I77" s="592" t="s">
        <v>26</v>
      </c>
      <c r="J77" s="593" t="str">
        <f>IF($D$76="Y/T","Isi Tujuan",IF($E$76=0,0,IF(I77="Y",1,IF(I77="T",0,"Isi Dulu"))))</f>
        <v>Isi Tujuan</v>
      </c>
      <c r="K77" s="592" t="s">
        <v>26</v>
      </c>
      <c r="L77" s="593" t="str">
        <f>IF($D$76="Y/T","Isi Tujuan",IF($E$76=0,0,IF(K77="Y",1,IF(K77="T",0,"Isi Dulu"))))</f>
        <v>Isi Tujuan</v>
      </c>
      <c r="M77" s="849"/>
      <c r="N77" s="852"/>
    </row>
    <row r="78" spans="2:14" ht="15.75">
      <c r="B78" s="837"/>
      <c r="C78" s="840"/>
      <c r="D78" s="858"/>
      <c r="E78" s="861"/>
      <c r="F78" s="549">
        <v>3</v>
      </c>
      <c r="G78" s="550"/>
      <c r="H78" s="598" t="str">
        <f t="shared" si="1"/>
        <v>Belum Diisi</v>
      </c>
      <c r="I78" s="592" t="s">
        <v>26</v>
      </c>
      <c r="J78" s="593" t="str">
        <f>IF($D$76="Y/T","Isi Tujuan",IF($E$76=0,0,IF(I78="Y",1,IF(I78="T",0,"Isi Dulu"))))</f>
        <v>Isi Tujuan</v>
      </c>
      <c r="K78" s="592" t="s">
        <v>26</v>
      </c>
      <c r="L78" s="593" t="str">
        <f>IF($D$76="Y/T","Isi Tujuan",IF($E$76=0,0,IF(K78="Y",1,IF(K78="T",0,"Isi Dulu"))))</f>
        <v>Isi Tujuan</v>
      </c>
      <c r="M78" s="849"/>
      <c r="N78" s="852"/>
    </row>
    <row r="79" spans="2:14" ht="15.75">
      <c r="B79" s="837"/>
      <c r="C79" s="840"/>
      <c r="D79" s="858"/>
      <c r="E79" s="861"/>
      <c r="F79" s="549">
        <v>4</v>
      </c>
      <c r="G79" s="550"/>
      <c r="H79" s="598" t="str">
        <f t="shared" si="1"/>
        <v>Belum Diisi</v>
      </c>
      <c r="I79" s="592" t="s">
        <v>26</v>
      </c>
      <c r="J79" s="593" t="str">
        <f>IF($D$76="Y/T","Isi Tujuan",IF($E$76=0,0,IF(I79="Y",1,IF(I79="T",0,"Isi Dulu"))))</f>
        <v>Isi Tujuan</v>
      </c>
      <c r="K79" s="592" t="s">
        <v>26</v>
      </c>
      <c r="L79" s="593" t="str">
        <f>IF($D$76="Y/T","Isi Tujuan",IF($E$76=0,0,IF(K79="Y",1,IF(K79="T",0,"Isi Dulu"))))</f>
        <v>Isi Tujuan</v>
      </c>
      <c r="M79" s="849"/>
      <c r="N79" s="852"/>
    </row>
    <row r="80" spans="2:14" ht="15.75">
      <c r="B80" s="838"/>
      <c r="C80" s="841"/>
      <c r="D80" s="859"/>
      <c r="E80" s="862"/>
      <c r="F80" s="569">
        <v>5</v>
      </c>
      <c r="G80" s="570"/>
      <c r="H80" s="599" t="str">
        <f t="shared" si="1"/>
        <v>Belum Diisi</v>
      </c>
      <c r="I80" s="595" t="s">
        <v>26</v>
      </c>
      <c r="J80" s="596" t="str">
        <f>IF($D$76="Y/T","Isi Tujuan",IF($E$76=0,0,IF(I80="Y",1,IF(I80="T",0,"Isi Dulu"))))</f>
        <v>Isi Tujuan</v>
      </c>
      <c r="K80" s="595" t="s">
        <v>26</v>
      </c>
      <c r="L80" s="596" t="str">
        <f>IF($D$76="Y/T","Isi Tujuan",IF($E$76=0,0,IF(K80="Y",1,IF(K80="T",0,"Isi Dulu"))))</f>
        <v>Isi Tujuan</v>
      </c>
      <c r="M80" s="850"/>
      <c r="N80" s="853"/>
    </row>
    <row r="81" spans="2:14" ht="15.75">
      <c r="B81" s="836">
        <v>16</v>
      </c>
      <c r="C81" s="839"/>
      <c r="D81" s="857" t="s">
        <v>26</v>
      </c>
      <c r="E81" s="860" t="str">
        <f>IF(D81="Y",1,IF(D81="T",0,IF(D81="Y/T","Belum diisi","Error")))</f>
        <v>Belum diisi</v>
      </c>
      <c r="F81" s="528">
        <v>1</v>
      </c>
      <c r="G81" s="529"/>
      <c r="H81" s="600" t="str">
        <f t="shared" si="1"/>
        <v>Belum Diisi</v>
      </c>
      <c r="I81" s="590" t="s">
        <v>26</v>
      </c>
      <c r="J81" s="591" t="str">
        <f>IF($D$81="Y/T","Isi Tujuan",IF($E$81=0,0,IF(I81="Y",1,IF(I81="T",0,"Isi Dulu"))))</f>
        <v>Isi Tujuan</v>
      </c>
      <c r="K81" s="590" t="s">
        <v>26</v>
      </c>
      <c r="L81" s="591" t="str">
        <f>IF($D$81="Y/T","Isi Tujuan",IF($E$81=0,0,IF(K81="Y",1,IF(K81="T",0,"Isi Dulu"))))</f>
        <v>Isi Tujuan</v>
      </c>
      <c r="M81" s="848" t="s">
        <v>26</v>
      </c>
      <c r="N81" s="851" t="str">
        <f>IF(M81="Y",1,IF(M81="T",0,IF(M81="Y/T","Belum diisi","Error")))</f>
        <v>Belum diisi</v>
      </c>
    </row>
    <row r="82" spans="2:14" ht="15.75">
      <c r="B82" s="837"/>
      <c r="C82" s="840"/>
      <c r="D82" s="858"/>
      <c r="E82" s="861"/>
      <c r="F82" s="549">
        <v>2</v>
      </c>
      <c r="G82" s="550"/>
      <c r="H82" s="598" t="str">
        <f t="shared" si="1"/>
        <v>Belum Diisi</v>
      </c>
      <c r="I82" s="592" t="s">
        <v>26</v>
      </c>
      <c r="J82" s="593" t="str">
        <f>IF($D$81="Y/T","Isi Tujuan",IF($E$81=0,0,IF(I82="Y",1,IF(I82="T",0,"Isi Dulu"))))</f>
        <v>Isi Tujuan</v>
      </c>
      <c r="K82" s="592" t="s">
        <v>26</v>
      </c>
      <c r="L82" s="593" t="str">
        <f>IF($D$81="Y/T","Isi Tujuan",IF($E$81=0,0,IF(K82="Y",1,IF(K82="T",0,"Isi Dulu"))))</f>
        <v>Isi Tujuan</v>
      </c>
      <c r="M82" s="849"/>
      <c r="N82" s="852"/>
    </row>
    <row r="83" spans="2:14" ht="15.75">
      <c r="B83" s="837"/>
      <c r="C83" s="840"/>
      <c r="D83" s="858"/>
      <c r="E83" s="861"/>
      <c r="F83" s="549">
        <v>3</v>
      </c>
      <c r="G83" s="550"/>
      <c r="H83" s="598" t="str">
        <f t="shared" si="1"/>
        <v>Belum Diisi</v>
      </c>
      <c r="I83" s="592" t="s">
        <v>26</v>
      </c>
      <c r="J83" s="593" t="str">
        <f>IF($D$81="Y/T","Isi Tujuan",IF($E$81=0,0,IF(I83="Y",1,IF(I83="T",0,"Isi Dulu"))))</f>
        <v>Isi Tujuan</v>
      </c>
      <c r="K83" s="592" t="s">
        <v>26</v>
      </c>
      <c r="L83" s="593" t="str">
        <f>IF($D$81="Y/T","Isi Tujuan",IF($E$81=0,0,IF(K83="Y",1,IF(K83="T",0,"Isi Dulu"))))</f>
        <v>Isi Tujuan</v>
      </c>
      <c r="M83" s="849"/>
      <c r="N83" s="852"/>
    </row>
    <row r="84" spans="2:14" ht="15.75">
      <c r="B84" s="837"/>
      <c r="C84" s="840"/>
      <c r="D84" s="858"/>
      <c r="E84" s="861"/>
      <c r="F84" s="549">
        <v>4</v>
      </c>
      <c r="G84" s="550"/>
      <c r="H84" s="598" t="str">
        <f t="shared" si="1"/>
        <v>Belum Diisi</v>
      </c>
      <c r="I84" s="592" t="s">
        <v>26</v>
      </c>
      <c r="J84" s="593" t="str">
        <f>IF($D$81="Y/T","Isi Tujuan",IF($E$81=0,0,IF(I84="Y",1,IF(I84="T",0,"Isi Dulu"))))</f>
        <v>Isi Tujuan</v>
      </c>
      <c r="K84" s="592" t="s">
        <v>26</v>
      </c>
      <c r="L84" s="593" t="str">
        <f>IF($D$81="Y/T","Isi Tujuan",IF($E$81=0,0,IF(K84="Y",1,IF(K84="T",0,"Isi Dulu"))))</f>
        <v>Isi Tujuan</v>
      </c>
      <c r="M84" s="849"/>
      <c r="N84" s="852"/>
    </row>
    <row r="85" spans="2:14" ht="15.75">
      <c r="B85" s="838"/>
      <c r="C85" s="841"/>
      <c r="D85" s="859"/>
      <c r="E85" s="862"/>
      <c r="F85" s="569">
        <v>5</v>
      </c>
      <c r="G85" s="570"/>
      <c r="H85" s="599" t="str">
        <f t="shared" si="1"/>
        <v>Belum Diisi</v>
      </c>
      <c r="I85" s="595" t="s">
        <v>26</v>
      </c>
      <c r="J85" s="596" t="str">
        <f>IF($D$81="Y/T","Isi Tujuan",IF($E$81=0,0,IF(I85="Y",1,IF(I85="T",0,"Isi Dulu"))))</f>
        <v>Isi Tujuan</v>
      </c>
      <c r="K85" s="595" t="s">
        <v>26</v>
      </c>
      <c r="L85" s="596" t="str">
        <f>IF($D$81="Y/T","Isi Tujuan",IF($E$81=0,0,IF(K85="Y",1,IF(K85="T",0,"Isi Dulu"))))</f>
        <v>Isi Tujuan</v>
      </c>
      <c r="M85" s="850"/>
      <c r="N85" s="853"/>
    </row>
    <row r="86" spans="2:14" ht="15.75">
      <c r="B86" s="836">
        <v>17</v>
      </c>
      <c r="C86" s="839"/>
      <c r="D86" s="857" t="s">
        <v>26</v>
      </c>
      <c r="E86" s="860" t="str">
        <f>IF(D86="Y",1,IF(D86="T",0,IF(D86="Y/T","Belum diisi","Error")))</f>
        <v>Belum diisi</v>
      </c>
      <c r="F86" s="528">
        <v>1</v>
      </c>
      <c r="G86" s="529"/>
      <c r="H86" s="600" t="str">
        <f t="shared" si="1"/>
        <v>Belum Diisi</v>
      </c>
      <c r="I86" s="590" t="s">
        <v>26</v>
      </c>
      <c r="J86" s="591" t="str">
        <f>IF($D$86="Y/T","Isi Tujuan",IF($E$86=0,0,IF(I86="Y",1,IF(I86="T",0,"Isi Dulu"))))</f>
        <v>Isi Tujuan</v>
      </c>
      <c r="K86" s="590" t="s">
        <v>26</v>
      </c>
      <c r="L86" s="591" t="str">
        <f>IF($D$86="Y/T","Isi Tujuan",IF($E$86=0,0,IF(K86="Y",1,IF(K86="T",0,"Isi Dulu"))))</f>
        <v>Isi Tujuan</v>
      </c>
      <c r="M86" s="848" t="s">
        <v>26</v>
      </c>
      <c r="N86" s="851" t="str">
        <f>IF(M86="Y",1,IF(M86="T",0,IF(M86="Y/T","Belum diisi","Error")))</f>
        <v>Belum diisi</v>
      </c>
    </row>
    <row r="87" spans="2:14" ht="15.75">
      <c r="B87" s="837"/>
      <c r="C87" s="840"/>
      <c r="D87" s="858"/>
      <c r="E87" s="861"/>
      <c r="F87" s="549">
        <v>2</v>
      </c>
      <c r="G87" s="550"/>
      <c r="H87" s="598" t="str">
        <f t="shared" si="1"/>
        <v>Belum Diisi</v>
      </c>
      <c r="I87" s="592" t="s">
        <v>26</v>
      </c>
      <c r="J87" s="593" t="str">
        <f>IF($D$86="Y/T","Isi Tujuan",IF($E$86=0,0,IF(I87="Y",1,IF(I87="T",0,"Isi Dulu"))))</f>
        <v>Isi Tujuan</v>
      </c>
      <c r="K87" s="592" t="s">
        <v>26</v>
      </c>
      <c r="L87" s="593" t="str">
        <f>IF($D$86="Y/T","Isi Tujuan",IF($E$86=0,0,IF(K87="Y",1,IF(K87="T",0,"Isi Dulu"))))</f>
        <v>Isi Tujuan</v>
      </c>
      <c r="M87" s="849"/>
      <c r="N87" s="852"/>
    </row>
    <row r="88" spans="2:14" ht="15.75">
      <c r="B88" s="837"/>
      <c r="C88" s="840"/>
      <c r="D88" s="858"/>
      <c r="E88" s="861"/>
      <c r="F88" s="549">
        <v>3</v>
      </c>
      <c r="G88" s="550"/>
      <c r="H88" s="598" t="str">
        <f t="shared" si="1"/>
        <v>Belum Diisi</v>
      </c>
      <c r="I88" s="592" t="s">
        <v>26</v>
      </c>
      <c r="J88" s="593" t="str">
        <f>IF($D$86="Y/T","Isi Tujuan",IF($E$86=0,0,IF(I88="Y",1,IF(I88="T",0,"Isi Dulu"))))</f>
        <v>Isi Tujuan</v>
      </c>
      <c r="K88" s="592" t="s">
        <v>26</v>
      </c>
      <c r="L88" s="593" t="str">
        <f>IF($D$86="Y/T","Isi Tujuan",IF($E$86=0,0,IF(K88="Y",1,IF(K88="T",0,"Isi Dulu"))))</f>
        <v>Isi Tujuan</v>
      </c>
      <c r="M88" s="849"/>
      <c r="N88" s="852"/>
    </row>
    <row r="89" spans="2:14" ht="15.75">
      <c r="B89" s="837"/>
      <c r="C89" s="840"/>
      <c r="D89" s="858"/>
      <c r="E89" s="861"/>
      <c r="F89" s="549">
        <v>4</v>
      </c>
      <c r="G89" s="550"/>
      <c r="H89" s="598" t="str">
        <f t="shared" si="1"/>
        <v>Belum Diisi</v>
      </c>
      <c r="I89" s="592" t="s">
        <v>26</v>
      </c>
      <c r="J89" s="593" t="str">
        <f>IF($D$86="Y/T","Isi Tujuan",IF($E$86=0,0,IF(I89="Y",1,IF(I89="T",0,"Isi Dulu"))))</f>
        <v>Isi Tujuan</v>
      </c>
      <c r="K89" s="592" t="s">
        <v>26</v>
      </c>
      <c r="L89" s="593" t="str">
        <f>IF($D$86="Y/T","Isi Tujuan",IF($E$86=0,0,IF(K89="Y",1,IF(K89="T",0,"Isi Dulu"))))</f>
        <v>Isi Tujuan</v>
      </c>
      <c r="M89" s="849"/>
      <c r="N89" s="852"/>
    </row>
    <row r="90" spans="2:14" ht="15.75">
      <c r="B90" s="838"/>
      <c r="C90" s="841"/>
      <c r="D90" s="859"/>
      <c r="E90" s="862"/>
      <c r="F90" s="569">
        <v>5</v>
      </c>
      <c r="G90" s="570"/>
      <c r="H90" s="599" t="str">
        <f t="shared" si="1"/>
        <v>Belum Diisi</v>
      </c>
      <c r="I90" s="595" t="s">
        <v>26</v>
      </c>
      <c r="J90" s="596" t="str">
        <f>IF($D$86="Y/T","Isi Tujuan",IF($E$86=0,0,IF(I90="Y",1,IF(I90="T",0,"Isi Dulu"))))</f>
        <v>Isi Tujuan</v>
      </c>
      <c r="K90" s="595" t="s">
        <v>26</v>
      </c>
      <c r="L90" s="596" t="str">
        <f>IF($D$86="Y/T","Isi Tujuan",IF($E$86=0,0,IF(K90="Y",1,IF(K90="T",0,"Isi Dulu"))))</f>
        <v>Isi Tujuan</v>
      </c>
      <c r="M90" s="850"/>
      <c r="N90" s="853"/>
    </row>
    <row r="91" spans="2:14" ht="15.75">
      <c r="B91" s="836">
        <v>18</v>
      </c>
      <c r="C91" s="839"/>
      <c r="D91" s="857" t="s">
        <v>26</v>
      </c>
      <c r="E91" s="860" t="str">
        <f>IF(D91="Y",1,IF(D91="T",0,IF(D91="Y/T","Belum diisi","Error")))</f>
        <v>Belum diisi</v>
      </c>
      <c r="F91" s="528">
        <v>1</v>
      </c>
      <c r="G91" s="529"/>
      <c r="H91" s="600" t="str">
        <f t="shared" si="1"/>
        <v>Belum Diisi</v>
      </c>
      <c r="I91" s="590" t="s">
        <v>26</v>
      </c>
      <c r="J91" s="591" t="str">
        <f>IF($D$91="Y/T","Isi Tujuan",IF($E$91=0,0,IF(I91="Y",1,IF(I91="T",0,"Isi Dulu"))))</f>
        <v>Isi Tujuan</v>
      </c>
      <c r="K91" s="590" t="s">
        <v>26</v>
      </c>
      <c r="L91" s="591" t="str">
        <f>IF($D$91="Y/T","Isi Tujuan",IF($E$91=0,0,IF(K91="Y",1,IF(K91="T",0,"Isi Dulu"))))</f>
        <v>Isi Tujuan</v>
      </c>
      <c r="M91" s="848" t="s">
        <v>26</v>
      </c>
      <c r="N91" s="851" t="str">
        <f>IF(M91="Y",1,IF(M91="T",0,IF(M91="Y/T","Belum diisi","Error")))</f>
        <v>Belum diisi</v>
      </c>
    </row>
    <row r="92" spans="2:14" ht="15.75">
      <c r="B92" s="837"/>
      <c r="C92" s="840"/>
      <c r="D92" s="858"/>
      <c r="E92" s="861"/>
      <c r="F92" s="549">
        <v>2</v>
      </c>
      <c r="G92" s="550"/>
      <c r="H92" s="598" t="str">
        <f t="shared" si="1"/>
        <v>Belum Diisi</v>
      </c>
      <c r="I92" s="592" t="s">
        <v>26</v>
      </c>
      <c r="J92" s="593" t="str">
        <f>IF($D$91="Y/T","Isi Tujuan",IF($E$91=0,0,IF(I92="Y",1,IF(I92="T",0,"Isi Dulu"))))</f>
        <v>Isi Tujuan</v>
      </c>
      <c r="K92" s="592" t="s">
        <v>26</v>
      </c>
      <c r="L92" s="593" t="str">
        <f>IF($D$91="Y/T","Isi Tujuan",IF($E$91=0,0,IF(K92="Y",1,IF(K92="T",0,"Isi Dulu"))))</f>
        <v>Isi Tujuan</v>
      </c>
      <c r="M92" s="849"/>
      <c r="N92" s="852"/>
    </row>
    <row r="93" spans="2:14" ht="15.75">
      <c r="B93" s="837"/>
      <c r="C93" s="840"/>
      <c r="D93" s="858"/>
      <c r="E93" s="861"/>
      <c r="F93" s="549">
        <v>3</v>
      </c>
      <c r="G93" s="550"/>
      <c r="H93" s="598" t="str">
        <f t="shared" si="1"/>
        <v>Belum Diisi</v>
      </c>
      <c r="I93" s="592" t="s">
        <v>26</v>
      </c>
      <c r="J93" s="593" t="str">
        <f>IF($D$91="Y/T","Isi Tujuan",IF($E$91=0,0,IF(I93="Y",1,IF(I93="T",0,"Isi Dulu"))))</f>
        <v>Isi Tujuan</v>
      </c>
      <c r="K93" s="592" t="s">
        <v>26</v>
      </c>
      <c r="L93" s="593" t="str">
        <f>IF($D$91="Y/T","Isi Tujuan",IF($E$91=0,0,IF(K93="Y",1,IF(K93="T",0,"Isi Dulu"))))</f>
        <v>Isi Tujuan</v>
      </c>
      <c r="M93" s="849"/>
      <c r="N93" s="852"/>
    </row>
    <row r="94" spans="2:14" ht="15.75">
      <c r="B94" s="837"/>
      <c r="C94" s="840"/>
      <c r="D94" s="858"/>
      <c r="E94" s="861"/>
      <c r="F94" s="549">
        <v>4</v>
      </c>
      <c r="G94" s="550"/>
      <c r="H94" s="598" t="str">
        <f t="shared" si="1"/>
        <v>Belum Diisi</v>
      </c>
      <c r="I94" s="592" t="s">
        <v>26</v>
      </c>
      <c r="J94" s="593" t="str">
        <f>IF($D$91="Y/T","Isi Tujuan",IF($E$91=0,0,IF(I94="Y",1,IF(I94="T",0,"Isi Dulu"))))</f>
        <v>Isi Tujuan</v>
      </c>
      <c r="K94" s="592" t="s">
        <v>26</v>
      </c>
      <c r="L94" s="593" t="str">
        <f>IF($D$91="Y/T","Isi Tujuan",IF($E$91=0,0,IF(K94="Y",1,IF(K94="T",0,"Isi Dulu"))))</f>
        <v>Isi Tujuan</v>
      </c>
      <c r="M94" s="849"/>
      <c r="N94" s="852"/>
    </row>
    <row r="95" spans="2:14" ht="15.75">
      <c r="B95" s="838"/>
      <c r="C95" s="841"/>
      <c r="D95" s="859"/>
      <c r="E95" s="862"/>
      <c r="F95" s="569">
        <v>5</v>
      </c>
      <c r="G95" s="570"/>
      <c r="H95" s="599" t="str">
        <f t="shared" si="1"/>
        <v>Belum Diisi</v>
      </c>
      <c r="I95" s="595" t="s">
        <v>26</v>
      </c>
      <c r="J95" s="596" t="str">
        <f>IF($D$91="Y/T","Isi Tujuan",IF($E$91=0,0,IF(I95="Y",1,IF(I95="T",0,"Isi Dulu"))))</f>
        <v>Isi Tujuan</v>
      </c>
      <c r="K95" s="595" t="s">
        <v>26</v>
      </c>
      <c r="L95" s="596" t="str">
        <f>IF($D$91="Y/T","Isi Tujuan",IF($E$91=0,0,IF(K95="Y",1,IF(K95="T",0,"Isi Dulu"))))</f>
        <v>Isi Tujuan</v>
      </c>
      <c r="M95" s="850"/>
      <c r="N95" s="853"/>
    </row>
    <row r="96" spans="2:14" ht="15.75">
      <c r="B96" s="836">
        <v>19</v>
      </c>
      <c r="C96" s="839"/>
      <c r="D96" s="857" t="s">
        <v>26</v>
      </c>
      <c r="E96" s="860" t="str">
        <f>IF(D96="Y",1,IF(D96="T",0,IF(D96="Y/T","Belum diisi","Error")))</f>
        <v>Belum diisi</v>
      </c>
      <c r="F96" s="528">
        <v>1</v>
      </c>
      <c r="G96" s="529"/>
      <c r="H96" s="600" t="str">
        <f t="shared" si="1"/>
        <v>Belum Diisi</v>
      </c>
      <c r="I96" s="590" t="s">
        <v>26</v>
      </c>
      <c r="J96" s="591" t="str">
        <f>IF($D$96="Y/T","Isi Tujuan",IF($E$96=0,0,IF(I96="Y",1,IF(I96="T",0,"Isi Dulu"))))</f>
        <v>Isi Tujuan</v>
      </c>
      <c r="K96" s="590" t="s">
        <v>26</v>
      </c>
      <c r="L96" s="591" t="str">
        <f>IF($D$96="Y/T","Isi Tujuan",IF($E$96=0,0,IF(K96="Y",1,IF(K96="T",0,"Isi Dulu"))))</f>
        <v>Isi Tujuan</v>
      </c>
      <c r="M96" s="848" t="s">
        <v>26</v>
      </c>
      <c r="N96" s="851" t="str">
        <f>IF(M96="Y",1,IF(M96="T",0,IF(M96="Y/T","Belum diisi","Error")))</f>
        <v>Belum diisi</v>
      </c>
    </row>
    <row r="97" spans="2:18" ht="15.75">
      <c r="B97" s="837"/>
      <c r="C97" s="840"/>
      <c r="D97" s="858"/>
      <c r="E97" s="861"/>
      <c r="F97" s="549">
        <v>2</v>
      </c>
      <c r="G97" s="550"/>
      <c r="H97" s="598" t="str">
        <f t="shared" si="1"/>
        <v>Belum Diisi</v>
      </c>
      <c r="I97" s="592" t="s">
        <v>26</v>
      </c>
      <c r="J97" s="593" t="str">
        <f>IF($D$96="Y/T","Isi Tujuan",IF($E$96=0,0,IF(I97="Y",1,IF(I97="T",0,"Isi Dulu"))))</f>
        <v>Isi Tujuan</v>
      </c>
      <c r="K97" s="592" t="s">
        <v>26</v>
      </c>
      <c r="L97" s="593" t="str">
        <f>IF($D$96="Y/T","Isi Tujuan",IF($E$96=0,0,IF(K97="Y",1,IF(K97="T",0,"Isi Dulu"))))</f>
        <v>Isi Tujuan</v>
      </c>
      <c r="M97" s="849"/>
      <c r="N97" s="852"/>
    </row>
    <row r="98" spans="2:18" ht="15.75">
      <c r="B98" s="837"/>
      <c r="C98" s="840"/>
      <c r="D98" s="858"/>
      <c r="E98" s="861"/>
      <c r="F98" s="549">
        <v>3</v>
      </c>
      <c r="G98" s="550"/>
      <c r="H98" s="598" t="str">
        <f t="shared" si="1"/>
        <v>Belum Diisi</v>
      </c>
      <c r="I98" s="592" t="s">
        <v>26</v>
      </c>
      <c r="J98" s="593" t="str">
        <f>IF($D$96="Y/T","Isi Tujuan",IF($E$96=0,0,IF(I98="Y",1,IF(I98="T",0,"Isi Dulu"))))</f>
        <v>Isi Tujuan</v>
      </c>
      <c r="K98" s="592" t="s">
        <v>26</v>
      </c>
      <c r="L98" s="593" t="str">
        <f>IF($D$96="Y/T","Isi Tujuan",IF($E$96=0,0,IF(K98="Y",1,IF(K98="T",0,"Isi Dulu"))))</f>
        <v>Isi Tujuan</v>
      </c>
      <c r="M98" s="849"/>
      <c r="N98" s="852"/>
    </row>
    <row r="99" spans="2:18" ht="15.75">
      <c r="B99" s="837"/>
      <c r="C99" s="840"/>
      <c r="D99" s="858"/>
      <c r="E99" s="861"/>
      <c r="F99" s="549">
        <v>4</v>
      </c>
      <c r="G99" s="550"/>
      <c r="H99" s="598" t="str">
        <f t="shared" si="1"/>
        <v>Belum Diisi</v>
      </c>
      <c r="I99" s="592" t="s">
        <v>26</v>
      </c>
      <c r="J99" s="593" t="str">
        <f>IF($D$96="Y/T","Isi Tujuan",IF($E$96=0,0,IF(I99="Y",1,IF(I99="T",0,"Isi Dulu"))))</f>
        <v>Isi Tujuan</v>
      </c>
      <c r="K99" s="592" t="s">
        <v>26</v>
      </c>
      <c r="L99" s="593" t="str">
        <f>IF($D$96="Y/T","Isi Tujuan",IF($E$96=0,0,IF(K99="Y",1,IF(K99="T",0,"Isi Dulu"))))</f>
        <v>Isi Tujuan</v>
      </c>
      <c r="M99" s="849"/>
      <c r="N99" s="852"/>
    </row>
    <row r="100" spans="2:18" ht="15.75">
      <c r="B100" s="838"/>
      <c r="C100" s="841"/>
      <c r="D100" s="859"/>
      <c r="E100" s="862"/>
      <c r="F100" s="569">
        <v>5</v>
      </c>
      <c r="G100" s="570"/>
      <c r="H100" s="599" t="str">
        <f t="shared" si="1"/>
        <v>Belum Diisi</v>
      </c>
      <c r="I100" s="595" t="s">
        <v>26</v>
      </c>
      <c r="J100" s="596" t="str">
        <f>IF($D$96="Y/T","Isi Tujuan",IF($E$96=0,0,IF(I100="Y",1,IF(I100="T",0,"Isi Dulu"))))</f>
        <v>Isi Tujuan</v>
      </c>
      <c r="K100" s="595" t="s">
        <v>26</v>
      </c>
      <c r="L100" s="596" t="str">
        <f>IF($D$96="Y/T","Isi Tujuan",IF($E$96=0,0,IF(K100="Y",1,IF(K100="T",0,"Isi Dulu"))))</f>
        <v>Isi Tujuan</v>
      </c>
      <c r="M100" s="850"/>
      <c r="N100" s="853"/>
    </row>
    <row r="101" spans="2:18" ht="15.75">
      <c r="B101" s="836">
        <v>20</v>
      </c>
      <c r="C101" s="839"/>
      <c r="D101" s="857" t="s">
        <v>26</v>
      </c>
      <c r="E101" s="860" t="str">
        <f>IF(D101="Y",1,IF(D101="T",0,IF(D101="Y/T","Belum diisi","Error")))</f>
        <v>Belum diisi</v>
      </c>
      <c r="F101" s="528">
        <v>1</v>
      </c>
      <c r="G101" s="529"/>
      <c r="H101" s="600" t="str">
        <f t="shared" si="1"/>
        <v>Belum Diisi</v>
      </c>
      <c r="I101" s="590" t="s">
        <v>26</v>
      </c>
      <c r="J101" s="591" t="str">
        <f>IF($D$101="Y/T","Isi Tujuan",IF($E$101=0,0,IF(I101="Y",1,IF(I101="T",0,"Isi Dulu"))))</f>
        <v>Isi Tujuan</v>
      </c>
      <c r="K101" s="590" t="s">
        <v>26</v>
      </c>
      <c r="L101" s="591" t="str">
        <f>IF($D$101="Y/T","Isi Tujuan",IF($E$101=0,0,IF(K101="Y",1,IF(K101="T",0,"Isi Dulu"))))</f>
        <v>Isi Tujuan</v>
      </c>
      <c r="M101" s="848" t="s">
        <v>26</v>
      </c>
      <c r="N101" s="851" t="str">
        <f>IF(M101="Y",1,IF(M101="T",0,IF(M101="Y/T","Belum diisi","Error")))</f>
        <v>Belum diisi</v>
      </c>
    </row>
    <row r="102" spans="2:18" ht="15.75">
      <c r="B102" s="837"/>
      <c r="C102" s="840"/>
      <c r="D102" s="858"/>
      <c r="E102" s="861"/>
      <c r="F102" s="549">
        <v>2</v>
      </c>
      <c r="G102" s="550"/>
      <c r="H102" s="598" t="str">
        <f t="shared" si="1"/>
        <v>Belum Diisi</v>
      </c>
      <c r="I102" s="592" t="s">
        <v>26</v>
      </c>
      <c r="J102" s="593" t="str">
        <f>IF($D$101="Y/T","Isi Tujuan",IF($E$101=0,0,IF(I102="Y",1,IF(I102="T",0,"Isi Dulu"))))</f>
        <v>Isi Tujuan</v>
      </c>
      <c r="K102" s="592" t="s">
        <v>26</v>
      </c>
      <c r="L102" s="593" t="str">
        <f>IF($D$101="Y/T","Isi Tujuan",IF($E$101=0,0,IF(K102="Y",1,IF(K102="T",0,"Isi Dulu"))))</f>
        <v>Isi Tujuan</v>
      </c>
      <c r="M102" s="849"/>
      <c r="N102" s="852"/>
    </row>
    <row r="103" spans="2:18" ht="15.75">
      <c r="B103" s="837"/>
      <c r="C103" s="840"/>
      <c r="D103" s="858"/>
      <c r="E103" s="861"/>
      <c r="F103" s="549">
        <v>3</v>
      </c>
      <c r="G103" s="550"/>
      <c r="H103" s="598" t="str">
        <f t="shared" si="1"/>
        <v>Belum Diisi</v>
      </c>
      <c r="I103" s="592" t="s">
        <v>26</v>
      </c>
      <c r="J103" s="593" t="str">
        <f>IF($D$101="Y/T","Isi Tujuan",IF($E$101=0,0,IF(I103="Y",1,IF(I103="T",0,"Isi Dulu"))))</f>
        <v>Isi Tujuan</v>
      </c>
      <c r="K103" s="592" t="s">
        <v>26</v>
      </c>
      <c r="L103" s="593" t="str">
        <f>IF($D$101="Y/T","Isi Tujuan",IF($E$101=0,0,IF(K103="Y",1,IF(K103="T",0,"Isi Dulu"))))</f>
        <v>Isi Tujuan</v>
      </c>
      <c r="M103" s="849"/>
      <c r="N103" s="852"/>
    </row>
    <row r="104" spans="2:18" ht="15.75">
      <c r="B104" s="837"/>
      <c r="C104" s="840"/>
      <c r="D104" s="858"/>
      <c r="E104" s="861"/>
      <c r="F104" s="549">
        <v>4</v>
      </c>
      <c r="G104" s="550"/>
      <c r="H104" s="598" t="str">
        <f t="shared" si="1"/>
        <v>Belum Diisi</v>
      </c>
      <c r="I104" s="592" t="s">
        <v>26</v>
      </c>
      <c r="J104" s="593" t="str">
        <f>IF($D$101="Y/T","Isi Tujuan",IF($E$101=0,0,IF(I104="Y",1,IF(I104="T",0,"Isi Dulu"))))</f>
        <v>Isi Tujuan</v>
      </c>
      <c r="K104" s="592" t="s">
        <v>26</v>
      </c>
      <c r="L104" s="593" t="str">
        <f>IF($D$101="Y/T","Isi Tujuan",IF($E$101=0,0,IF(K104="Y",1,IF(K104="T",0,"Isi Dulu"))))</f>
        <v>Isi Tujuan</v>
      </c>
      <c r="M104" s="849"/>
      <c r="N104" s="852"/>
    </row>
    <row r="105" spans="2:18" ht="15.75">
      <c r="B105" s="838"/>
      <c r="C105" s="841"/>
      <c r="D105" s="859"/>
      <c r="E105" s="862"/>
      <c r="F105" s="569">
        <v>5</v>
      </c>
      <c r="G105" s="570"/>
      <c r="H105" s="599" t="str">
        <f t="shared" si="1"/>
        <v>Belum Diisi</v>
      </c>
      <c r="I105" s="595" t="s">
        <v>26</v>
      </c>
      <c r="J105" s="596" t="str">
        <f>IF($D$101="Y/T","Isi Tujuan",IF($E$101=0,0,IF(I105="Y",1,IF(I105="T",0,"Isi Dulu"))))</f>
        <v>Isi Tujuan</v>
      </c>
      <c r="K105" s="595" t="s">
        <v>26</v>
      </c>
      <c r="L105" s="596" t="str">
        <f>IF($D$101="Y/T","Isi Tujuan",IF($E$101=0,0,IF(K105="Y",1,IF(K105="T",0,"Isi Dulu"))))</f>
        <v>Isi Tujuan</v>
      </c>
      <c r="M105" s="850"/>
      <c r="N105" s="853"/>
    </row>
    <row r="106" spans="2:18" s="527" customFormat="1" ht="15.75">
      <c r="B106" s="601"/>
      <c r="C106" s="581"/>
      <c r="D106" s="582"/>
      <c r="E106" s="602" t="e">
        <f>AVERAGE(E6:E105)</f>
        <v>#DIV/0!</v>
      </c>
      <c r="F106" s="603"/>
      <c r="G106" s="583"/>
      <c r="H106" s="602" t="e">
        <f>(IF($D6="Y/T",0,AVERAGE(H6:H10))+IF($D11="Y/T",0,AVERAGE(H11:H15))+IF($D16="Y/T",0,AVERAGE(H16:H20))+IF($D21="Y/T",0,AVERAGE(H21:H25))+IF($D26="Y/T",0,AVERAGE(H26:H30))+IF($D31="Y/T",0,AVERAGE(H31:H35))+IF($D36="Y/T",0,AVERAGE(H36:H40))+IF($D41="Y/T",0,AVERAGE(H41:H45))+IF($D46="Y/T",0,AVERAGE(H46:H50))+IF($D51="Y/T",0,AVERAGE(H51:H55))+IF($D56="Y/T",0,AVERAGE(H56:H60))+IF($D61="Y/T",0,AVERAGE(H61:H65))+IF($D66="Y/T",0,AVERAGE(H66:H70))+IF($D71="Y/T",0,AVERAGE(H71:H75))+IF($D76="Y/T",0,AVERAGE(H76:H80))+IF($D81="Y/T",0,AVERAGE(H81:H85))+IF($D86="Y/T",0,AVERAGE(H86:H90))+IF($D91="Y/T",0,AVERAGE(H91:H95))+IF($D96="Y/T",0,AVERAGE(H96:H100))+IF($D101="Y/T",0,AVERAGE(H101:H105)))/(COUNTIF($D6:$D105,"Y")+COUNTIF($D6:$D105,"T"))</f>
        <v>#DIV/0!</v>
      </c>
      <c r="I106" s="582"/>
      <c r="J106" s="602" t="e">
        <f>(IF($D6="Y/T",0,AVERAGE(J6:J10))+IF($D11="Y/T",0,AVERAGE(J11:J15))+IF($D16="Y/T",0,AVERAGE(J16:J20))+IF($D21="Y/T",0,AVERAGE(J21:J25))+IF($D26="Y/T",0,AVERAGE(J26:J30))+IF($D31="Y/T",0,AVERAGE(J31:J35))+IF($D36="Y/T",0,AVERAGE(J36:J40))+IF($D41="Y/T",0,AVERAGE(J41:J45))+IF($D46="Y/T",0,AVERAGE(J46:J50))+IF($D51="Y/T",0,AVERAGE(J51:J55))+IF($D56="Y/T",0,AVERAGE(J56:J60))+IF($D61="Y/T",0,AVERAGE(J61:J65))+IF($D66="Y/T",0,AVERAGE(J66:J70))+IF($D71="Y/T",0,AVERAGE(J71:J75))+IF($D76="Y/T",0,AVERAGE(J76:J80))+IF($D81="Y/T",0,AVERAGE(J81:J85))+IF($D86="Y/T",0,AVERAGE(J86:J90))+IF($D91="Y/T",0,AVERAGE(J91:J95))+IF($D96="Y/T",0,AVERAGE(J96:J100))+IF($D101="Y/T",0,AVERAGE(J101:J105)))/(COUNTIF($D6:$D105,"Y")+COUNTIF($D6:$D105,"T"))</f>
        <v>#DIV/0!</v>
      </c>
      <c r="K106" s="582"/>
      <c r="L106" s="602" t="e">
        <f>(IF($D6="Y/T",0,AVERAGE(L6:L10))+IF($D11="Y/T",0,AVERAGE(L11:L15))+IF($D16="Y/T",0,AVERAGE(L16:L20))+IF($D21="Y/T",0,AVERAGE(L21:L25))+IF($D26="Y/T",0,AVERAGE(L26:L30))+IF($D31="Y/T",0,AVERAGE(L31:L35))+IF($D36="Y/T",0,AVERAGE(L36:L40))+IF($D41="Y/T",0,AVERAGE(L41:L45))+IF($D46="Y/T",0,AVERAGE(L46:L50))+IF($D51="Y/T",0,AVERAGE(L51:L55))+IF($D56="Y/T",0,AVERAGE(L56:L60))+IF($D61="Y/T",0,AVERAGE(L61:L65))+IF($D66="Y/T",0,AVERAGE(L66:L70))+IF($D71="Y/T",0,AVERAGE(L71:L75))+IF($D76="Y/T",0,AVERAGE(L76:L80))+IF($D81="Y/T",0,AVERAGE(L81:L85))+IF($D86="Y/T",0,AVERAGE(L86:L90))+IF($D91="Y/T",0,AVERAGE(L91:L95))+IF($D96="Y/T",0,AVERAGE(L96:L100))+IF($D101="Y/T",0,AVERAGE(L101:L105)))/(COUNTIF($D6:$D105,"Y")+COUNTIF($D6:$D105,"T"))</f>
        <v>#DIV/0!</v>
      </c>
      <c r="M106" s="582"/>
      <c r="N106" s="602" t="e">
        <f>AVERAGE(N6:N105)</f>
        <v>#DIV/0!</v>
      </c>
    </row>
    <row r="107" spans="2:18" s="527" customFormat="1" ht="15.75">
      <c r="B107" s="864" t="s">
        <v>508</v>
      </c>
      <c r="C107" s="865"/>
      <c r="D107" s="865"/>
      <c r="E107" s="865"/>
      <c r="F107" s="865"/>
      <c r="G107" s="865"/>
      <c r="H107" s="865"/>
      <c r="I107" s="865"/>
      <c r="J107" s="866"/>
      <c r="K107" s="604"/>
      <c r="L107" s="604"/>
      <c r="M107" s="604"/>
      <c r="N107" s="604"/>
      <c r="O107" s="517"/>
      <c r="P107" s="517"/>
      <c r="Q107" s="517"/>
      <c r="R107" s="517"/>
    </row>
    <row r="108" spans="2:18" s="527" customFormat="1" ht="15.75">
      <c r="B108" s="836">
        <v>1</v>
      </c>
      <c r="C108" s="839"/>
      <c r="D108" s="857" t="s">
        <v>26</v>
      </c>
      <c r="E108" s="854" t="str">
        <f>IF(D108="Y",1,IF(D108="T",0,IF(D108="Y/T","Belum diisi","Error")))</f>
        <v>Belum diisi</v>
      </c>
      <c r="F108" s="528">
        <v>1</v>
      </c>
      <c r="G108" s="529"/>
      <c r="H108" s="589" t="str">
        <f t="shared" ref="H108:H171" si="2">IF(OR(J108="Isi Dulu",L108="Isi Dulu",J108="Isi Sasaran",L108="Isi Sasaran"),"Belum Diisi",IF(SUM(J108,L108)=2,1,IF(SUM(J108,L108)=1,0,IF(SUM(J108,L108)=0,0,"Error"))))</f>
        <v>Belum Diisi</v>
      </c>
      <c r="I108" s="590" t="s">
        <v>26</v>
      </c>
      <c r="J108" s="591" t="str">
        <f>IF($D$108="Y/T","Isi Sasaran",IF($E$108=0,0,IF(I108="Y",1,IF(I108="T",0,"Isi Dulu"))))</f>
        <v>Isi Sasaran</v>
      </c>
      <c r="K108" s="590" t="s">
        <v>26</v>
      </c>
      <c r="L108" s="591" t="str">
        <f>IF($D$108="Y/T","Isi Sasaran",IF($E$108=0,0,IF(K108="Y",1,IF(K108="T",0,"Isi Dulu"))))</f>
        <v>Isi Sasaran</v>
      </c>
      <c r="M108" s="848" t="s">
        <v>26</v>
      </c>
      <c r="N108" s="851" t="str">
        <f>IF(M108="Y",1,IF(M108="T",0,IF(M108="Y/T","Belum diisi","Error")))</f>
        <v>Belum diisi</v>
      </c>
      <c r="O108" s="517"/>
      <c r="P108" s="517"/>
      <c r="Q108" s="517"/>
      <c r="R108" s="517"/>
    </row>
    <row r="109" spans="2:18" s="527" customFormat="1" ht="15.75">
      <c r="B109" s="837"/>
      <c r="C109" s="840"/>
      <c r="D109" s="858"/>
      <c r="E109" s="855"/>
      <c r="F109" s="549">
        <v>2</v>
      </c>
      <c r="G109" s="550"/>
      <c r="H109" s="589" t="str">
        <f t="shared" si="2"/>
        <v>Belum Diisi</v>
      </c>
      <c r="I109" s="592" t="s">
        <v>26</v>
      </c>
      <c r="J109" s="593" t="str">
        <f>IF($D$108="Y/T","Isi Sasaran",IF($E$108=0,0,IF(I109="Y",1,IF(I109="T",0,"Isi Dulu"))))</f>
        <v>Isi Sasaran</v>
      </c>
      <c r="K109" s="592" t="s">
        <v>26</v>
      </c>
      <c r="L109" s="593" t="str">
        <f>IF($D$108="Y/T","Isi Sasaran",IF($E$108=0,0,IF(K109="Y",1,IF(K109="T",0,"Isi Dulu"))))</f>
        <v>Isi Sasaran</v>
      </c>
      <c r="M109" s="849"/>
      <c r="N109" s="852"/>
      <c r="O109" s="517"/>
      <c r="P109" s="517"/>
      <c r="Q109" s="517"/>
      <c r="R109" s="517"/>
    </row>
    <row r="110" spans="2:18" s="527" customFormat="1" ht="15.75">
      <c r="B110" s="837"/>
      <c r="C110" s="840"/>
      <c r="D110" s="858"/>
      <c r="E110" s="855"/>
      <c r="F110" s="549">
        <v>3</v>
      </c>
      <c r="G110" s="550"/>
      <c r="H110" s="589" t="str">
        <f t="shared" si="2"/>
        <v>Belum Diisi</v>
      </c>
      <c r="I110" s="592" t="s">
        <v>26</v>
      </c>
      <c r="J110" s="593" t="str">
        <f>IF($D$108="Y/T","Isi Sasaran",IF($E$108=0,0,IF(I110="Y",1,IF(I110="T",0,"Isi Dulu"))))</f>
        <v>Isi Sasaran</v>
      </c>
      <c r="K110" s="592" t="s">
        <v>26</v>
      </c>
      <c r="L110" s="593" t="str">
        <f>IF($D$108="Y/T","Isi Sasaran",IF($E$108=0,0,IF(K110="Y",1,IF(K110="T",0,"Isi Dulu"))))</f>
        <v>Isi Sasaran</v>
      </c>
      <c r="M110" s="849"/>
      <c r="N110" s="852"/>
      <c r="O110" s="517"/>
      <c r="P110" s="517"/>
      <c r="Q110" s="517"/>
      <c r="R110" s="517"/>
    </row>
    <row r="111" spans="2:18" s="527" customFormat="1" ht="15.75">
      <c r="B111" s="837"/>
      <c r="C111" s="840"/>
      <c r="D111" s="858"/>
      <c r="E111" s="855"/>
      <c r="F111" s="549">
        <v>4</v>
      </c>
      <c r="G111" s="550"/>
      <c r="H111" s="589" t="str">
        <f t="shared" si="2"/>
        <v>Belum Diisi</v>
      </c>
      <c r="I111" s="592" t="s">
        <v>26</v>
      </c>
      <c r="J111" s="593" t="str">
        <f>IF($D$108="Y/T","Isi Sasaran",IF($E$108=0,0,IF(I111="Y",1,IF(I111="T",0,"Isi Dulu"))))</f>
        <v>Isi Sasaran</v>
      </c>
      <c r="K111" s="592" t="s">
        <v>26</v>
      </c>
      <c r="L111" s="593" t="str">
        <f>IF($D$108="Y/T","Isi Sasaran",IF($E$108=0,0,IF(K111="Y",1,IF(K111="T",0,"Isi Dulu"))))</f>
        <v>Isi Sasaran</v>
      </c>
      <c r="M111" s="849"/>
      <c r="N111" s="852"/>
      <c r="O111" s="517"/>
      <c r="P111" s="517"/>
      <c r="Q111" s="517"/>
      <c r="R111" s="517"/>
    </row>
    <row r="112" spans="2:18" s="527" customFormat="1" ht="15.75">
      <c r="B112" s="838"/>
      <c r="C112" s="841"/>
      <c r="D112" s="859"/>
      <c r="E112" s="856"/>
      <c r="F112" s="569">
        <v>5</v>
      </c>
      <c r="G112" s="570"/>
      <c r="H112" s="594" t="str">
        <f t="shared" si="2"/>
        <v>Belum Diisi</v>
      </c>
      <c r="I112" s="595" t="s">
        <v>26</v>
      </c>
      <c r="J112" s="596" t="str">
        <f>IF($D$108="Y/T","Isi Sasaran",IF($E$108=0,0,IF(I112="Y",1,IF(I112="T",0,"Isi Dulu"))))</f>
        <v>Isi Sasaran</v>
      </c>
      <c r="K112" s="595" t="s">
        <v>26</v>
      </c>
      <c r="L112" s="596" t="str">
        <f>IF($D$108="Y/T","Isi Sasaran",IF($E$108=0,0,IF(K112="Y",1,IF(K112="T",0,"Isi Dulu"))))</f>
        <v>Isi Sasaran</v>
      </c>
      <c r="M112" s="850"/>
      <c r="N112" s="853"/>
      <c r="O112" s="517"/>
      <c r="P112" s="517"/>
      <c r="Q112" s="517"/>
      <c r="R112" s="517"/>
    </row>
    <row r="113" spans="2:18" s="527" customFormat="1" ht="15.75">
      <c r="B113" s="836">
        <v>2</v>
      </c>
      <c r="C113" s="839"/>
      <c r="D113" s="857" t="s">
        <v>26</v>
      </c>
      <c r="E113" s="854" t="str">
        <f>IF(D113="Y",1,IF(D113="T",0,IF(D113="Y/T","Belum diisi","Error")))</f>
        <v>Belum diisi</v>
      </c>
      <c r="F113" s="528">
        <v>1</v>
      </c>
      <c r="G113" s="529"/>
      <c r="H113" s="597" t="str">
        <f t="shared" si="2"/>
        <v>Belum Diisi</v>
      </c>
      <c r="I113" s="590" t="s">
        <v>26</v>
      </c>
      <c r="J113" s="591" t="str">
        <f>IF($D$113="Y/T","Isi Sasaran",IF($E$113=0,0,IF(I113="Y",1,IF(I113="T",0,"Isi Dulu"))))</f>
        <v>Isi Sasaran</v>
      </c>
      <c r="K113" s="590" t="s">
        <v>26</v>
      </c>
      <c r="L113" s="591" t="str">
        <f>IF($D$113="Y/T","Isi Sasaran",IF($E$113=0,0,IF(K113="Y",1,IF(K113="T",0,"Isi Dulu"))))</f>
        <v>Isi Sasaran</v>
      </c>
      <c r="M113" s="848" t="s">
        <v>26</v>
      </c>
      <c r="N113" s="851" t="str">
        <f>IF(M113="Y",1,IF(M113="T",0,IF(M113="Y/T","Belum diisi","Error")))</f>
        <v>Belum diisi</v>
      </c>
      <c r="O113" s="517"/>
      <c r="P113" s="517"/>
      <c r="Q113" s="517"/>
      <c r="R113" s="517"/>
    </row>
    <row r="114" spans="2:18" s="527" customFormat="1" ht="15.75">
      <c r="B114" s="837"/>
      <c r="C114" s="840"/>
      <c r="D114" s="858"/>
      <c r="E114" s="855"/>
      <c r="F114" s="549">
        <v>2</v>
      </c>
      <c r="G114" s="550"/>
      <c r="H114" s="598" t="str">
        <f t="shared" si="2"/>
        <v>Belum Diisi</v>
      </c>
      <c r="I114" s="592" t="s">
        <v>26</v>
      </c>
      <c r="J114" s="593" t="str">
        <f>IF($D$113="Y/T","Isi Sasaran",IF($E$113=0,0,IF(I114="Y",1,IF(I114="T",0,"Isi Dulu"))))</f>
        <v>Isi Sasaran</v>
      </c>
      <c r="K114" s="592" t="s">
        <v>26</v>
      </c>
      <c r="L114" s="593" t="str">
        <f>IF($D$113="Y/T","Isi Sasaran",IF($E$113=0,0,IF(K114="Y",1,IF(K114="T",0,"Isi Dulu"))))</f>
        <v>Isi Sasaran</v>
      </c>
      <c r="M114" s="849"/>
      <c r="N114" s="852"/>
      <c r="O114" s="517"/>
      <c r="P114" s="517"/>
      <c r="Q114" s="517"/>
      <c r="R114" s="517"/>
    </row>
    <row r="115" spans="2:18" s="527" customFormat="1" ht="15.75">
      <c r="B115" s="837"/>
      <c r="C115" s="840"/>
      <c r="D115" s="858"/>
      <c r="E115" s="855"/>
      <c r="F115" s="549">
        <v>3</v>
      </c>
      <c r="G115" s="550"/>
      <c r="H115" s="598" t="str">
        <f t="shared" si="2"/>
        <v>Belum Diisi</v>
      </c>
      <c r="I115" s="592" t="s">
        <v>26</v>
      </c>
      <c r="J115" s="593" t="str">
        <f>IF($D$113="Y/T","Isi Sasaran",IF($E$113=0,0,IF(I115="Y",1,IF(I115="T",0,"Isi Dulu"))))</f>
        <v>Isi Sasaran</v>
      </c>
      <c r="K115" s="592" t="s">
        <v>26</v>
      </c>
      <c r="L115" s="593" t="str">
        <f>IF($D$113="Y/T","Isi Sasaran",IF($E$113=0,0,IF(K115="Y",1,IF(K115="T",0,"Isi Dulu"))))</f>
        <v>Isi Sasaran</v>
      </c>
      <c r="M115" s="849"/>
      <c r="N115" s="852"/>
      <c r="O115" s="517"/>
      <c r="P115" s="517"/>
      <c r="Q115" s="517"/>
      <c r="R115" s="517"/>
    </row>
    <row r="116" spans="2:18" s="527" customFormat="1" ht="15.75">
      <c r="B116" s="837"/>
      <c r="C116" s="840"/>
      <c r="D116" s="858"/>
      <c r="E116" s="855"/>
      <c r="F116" s="549">
        <v>4</v>
      </c>
      <c r="G116" s="550"/>
      <c r="H116" s="598" t="str">
        <f t="shared" si="2"/>
        <v>Belum Diisi</v>
      </c>
      <c r="I116" s="592" t="s">
        <v>26</v>
      </c>
      <c r="J116" s="593" t="str">
        <f>IF($D$113="Y/T","Isi Sasaran",IF($E$113=0,0,IF(I116="Y",1,IF(I116="T",0,"Isi Dulu"))))</f>
        <v>Isi Sasaran</v>
      </c>
      <c r="K116" s="592" t="s">
        <v>26</v>
      </c>
      <c r="L116" s="593" t="str">
        <f>IF($D$113="Y/T","Isi Sasaran",IF($E$113=0,0,IF(K116="Y",1,IF(K116="T",0,"Isi Dulu"))))</f>
        <v>Isi Sasaran</v>
      </c>
      <c r="M116" s="849"/>
      <c r="N116" s="852"/>
      <c r="O116" s="517"/>
      <c r="P116" s="517"/>
      <c r="Q116" s="517"/>
      <c r="R116" s="517"/>
    </row>
    <row r="117" spans="2:18" s="527" customFormat="1" ht="15.75">
      <c r="B117" s="838"/>
      <c r="C117" s="841"/>
      <c r="D117" s="859"/>
      <c r="E117" s="856"/>
      <c r="F117" s="569">
        <v>5</v>
      </c>
      <c r="G117" s="570"/>
      <c r="H117" s="599" t="str">
        <f t="shared" si="2"/>
        <v>Belum Diisi</v>
      </c>
      <c r="I117" s="595" t="s">
        <v>26</v>
      </c>
      <c r="J117" s="596" t="str">
        <f>IF($D$113="Y/T","Isi Sasaran",IF($E$113=0,0,IF(I117="Y",1,IF(I117="T",0,"Isi Dulu"))))</f>
        <v>Isi Sasaran</v>
      </c>
      <c r="K117" s="595" t="s">
        <v>26</v>
      </c>
      <c r="L117" s="596" t="str">
        <f>IF($D$113="Y/T","Isi Sasaran",IF($E$113=0,0,IF(K117="Y",1,IF(K117="T",0,"Isi Dulu"))))</f>
        <v>Isi Sasaran</v>
      </c>
      <c r="M117" s="850"/>
      <c r="N117" s="853"/>
      <c r="O117" s="517"/>
      <c r="P117" s="517"/>
      <c r="Q117" s="517"/>
      <c r="R117" s="517"/>
    </row>
    <row r="118" spans="2:18" s="527" customFormat="1" ht="15.75">
      <c r="B118" s="836">
        <v>3</v>
      </c>
      <c r="C118" s="839"/>
      <c r="D118" s="857" t="s">
        <v>26</v>
      </c>
      <c r="E118" s="854" t="str">
        <f>IF(D118="Y",1,IF(D118="T",0,IF(D118="Y/T","Belum diisi","Error")))</f>
        <v>Belum diisi</v>
      </c>
      <c r="F118" s="528">
        <v>1</v>
      </c>
      <c r="G118" s="529"/>
      <c r="H118" s="600" t="str">
        <f t="shared" si="2"/>
        <v>Belum Diisi</v>
      </c>
      <c r="I118" s="590" t="s">
        <v>26</v>
      </c>
      <c r="J118" s="591" t="str">
        <f>IF($D$118="Y/T","Isi Sasaran",IF($E$118=0,0,IF(I118="Y",1,IF(I118="T",0,"Isi Dulu"))))</f>
        <v>Isi Sasaran</v>
      </c>
      <c r="K118" s="590" t="s">
        <v>26</v>
      </c>
      <c r="L118" s="591" t="str">
        <f>IF($D$118="Y/T","Isi Sasaran",IF($E$118=0,0,IF(K118="Y",1,IF(K118="T",0,"Isi Dulu"))))</f>
        <v>Isi Sasaran</v>
      </c>
      <c r="M118" s="848" t="s">
        <v>26</v>
      </c>
      <c r="N118" s="851" t="str">
        <f>IF(M118="Y",1,IF(M118="T",0,IF(M118="Y/T","Belum diisi","Error")))</f>
        <v>Belum diisi</v>
      </c>
      <c r="O118" s="517"/>
      <c r="P118" s="517"/>
      <c r="Q118" s="517"/>
      <c r="R118" s="517"/>
    </row>
    <row r="119" spans="2:18" s="527" customFormat="1" ht="15.75">
      <c r="B119" s="837"/>
      <c r="C119" s="840"/>
      <c r="D119" s="858"/>
      <c r="E119" s="855"/>
      <c r="F119" s="549">
        <v>2</v>
      </c>
      <c r="G119" s="550"/>
      <c r="H119" s="598" t="str">
        <f t="shared" si="2"/>
        <v>Belum Diisi</v>
      </c>
      <c r="I119" s="592" t="s">
        <v>26</v>
      </c>
      <c r="J119" s="593" t="str">
        <f>IF($D$118="Y/T","Isi Sasaran",IF($E$118=0,0,IF(I119="Y",1,IF(I119="T",0,"Isi Dulu"))))</f>
        <v>Isi Sasaran</v>
      </c>
      <c r="K119" s="592" t="s">
        <v>26</v>
      </c>
      <c r="L119" s="593" t="str">
        <f>IF($D$118="Y/T","Isi Sasaran",IF($E$118=0,0,IF(K119="Y",1,IF(K119="T",0,"Isi Dulu"))))</f>
        <v>Isi Sasaran</v>
      </c>
      <c r="M119" s="849"/>
      <c r="N119" s="852"/>
      <c r="O119" s="517"/>
      <c r="P119" s="517"/>
      <c r="Q119" s="517"/>
      <c r="R119" s="517"/>
    </row>
    <row r="120" spans="2:18" s="527" customFormat="1" ht="15.75">
      <c r="B120" s="837"/>
      <c r="C120" s="840"/>
      <c r="D120" s="858"/>
      <c r="E120" s="855"/>
      <c r="F120" s="549">
        <v>3</v>
      </c>
      <c r="G120" s="550"/>
      <c r="H120" s="598" t="str">
        <f t="shared" si="2"/>
        <v>Belum Diisi</v>
      </c>
      <c r="I120" s="592" t="s">
        <v>26</v>
      </c>
      <c r="J120" s="593" t="str">
        <f>IF($D$118="Y/T","Isi Sasaran",IF($E$118=0,0,IF(I120="Y",1,IF(I120="T",0,"Isi Dulu"))))</f>
        <v>Isi Sasaran</v>
      </c>
      <c r="K120" s="592" t="s">
        <v>26</v>
      </c>
      <c r="L120" s="593" t="str">
        <f>IF($D$118="Y/T","Isi Sasaran",IF($E$118=0,0,IF(K120="Y",1,IF(K120="T",0,"Isi Dulu"))))</f>
        <v>Isi Sasaran</v>
      </c>
      <c r="M120" s="849"/>
      <c r="N120" s="852"/>
      <c r="O120" s="517"/>
      <c r="P120" s="517"/>
      <c r="Q120" s="517"/>
      <c r="R120" s="517"/>
    </row>
    <row r="121" spans="2:18" s="527" customFormat="1" ht="15.75">
      <c r="B121" s="837"/>
      <c r="C121" s="840"/>
      <c r="D121" s="858"/>
      <c r="E121" s="855"/>
      <c r="F121" s="549">
        <v>4</v>
      </c>
      <c r="G121" s="550"/>
      <c r="H121" s="598" t="str">
        <f t="shared" si="2"/>
        <v>Belum Diisi</v>
      </c>
      <c r="I121" s="592" t="s">
        <v>26</v>
      </c>
      <c r="J121" s="593" t="str">
        <f>IF($D$118="Y/T","Isi Sasaran",IF($E$118=0,0,IF(I121="Y",1,IF(I121="T",0,"Isi Dulu"))))</f>
        <v>Isi Sasaran</v>
      </c>
      <c r="K121" s="592" t="s">
        <v>26</v>
      </c>
      <c r="L121" s="593" t="str">
        <f>IF($D$118="Y/T","Isi Sasaran",IF($E$118=0,0,IF(K121="Y",1,IF(K121="T",0,"Isi Dulu"))))</f>
        <v>Isi Sasaran</v>
      </c>
      <c r="M121" s="849"/>
      <c r="N121" s="852"/>
      <c r="O121" s="517"/>
      <c r="P121" s="517"/>
      <c r="Q121" s="517"/>
      <c r="R121" s="517"/>
    </row>
    <row r="122" spans="2:18" s="527" customFormat="1" ht="15.75">
      <c r="B122" s="838"/>
      <c r="C122" s="841"/>
      <c r="D122" s="859"/>
      <c r="E122" s="856"/>
      <c r="F122" s="569">
        <v>5</v>
      </c>
      <c r="G122" s="570"/>
      <c r="H122" s="599" t="str">
        <f t="shared" si="2"/>
        <v>Belum Diisi</v>
      </c>
      <c r="I122" s="595" t="s">
        <v>26</v>
      </c>
      <c r="J122" s="596" t="str">
        <f>IF($D$118="Y/T","Isi Sasaran",IF($E$118=0,0,IF(I122="Y",1,IF(I122="T",0,"Isi Dulu"))))</f>
        <v>Isi Sasaran</v>
      </c>
      <c r="K122" s="595" t="s">
        <v>26</v>
      </c>
      <c r="L122" s="596" t="str">
        <f>IF($D$118="Y/T","Isi Sasaran",IF($E$118=0,0,IF(K122="Y",1,IF(K122="T",0,"Isi Dulu"))))</f>
        <v>Isi Sasaran</v>
      </c>
      <c r="M122" s="850"/>
      <c r="N122" s="853"/>
      <c r="O122" s="517"/>
      <c r="P122" s="517"/>
      <c r="Q122" s="517"/>
      <c r="R122" s="517"/>
    </row>
    <row r="123" spans="2:18" s="527" customFormat="1" ht="15.75">
      <c r="B123" s="836">
        <v>4</v>
      </c>
      <c r="C123" s="839"/>
      <c r="D123" s="857" t="s">
        <v>26</v>
      </c>
      <c r="E123" s="854" t="str">
        <f>IF(D123="Y",1,IF(D123="T",0,IF(D123="Y/T","Belum diisi","Error")))</f>
        <v>Belum diisi</v>
      </c>
      <c r="F123" s="528">
        <v>1</v>
      </c>
      <c r="G123" s="529"/>
      <c r="H123" s="600" t="str">
        <f t="shared" si="2"/>
        <v>Belum Diisi</v>
      </c>
      <c r="I123" s="590" t="s">
        <v>26</v>
      </c>
      <c r="J123" s="591" t="str">
        <f>IF($D$123="Y/T","Isi Sasaran",IF($E$123=0,0,IF(I123="Y",1,IF(I123="T",0,"Isi Dulu"))))</f>
        <v>Isi Sasaran</v>
      </c>
      <c r="K123" s="590" t="s">
        <v>26</v>
      </c>
      <c r="L123" s="591" t="str">
        <f>IF($D$123="Y/T","Isi Sasaran",IF($E$123=0,0,IF(K123="Y",1,IF(K123="T",0,"Isi Dulu"))))</f>
        <v>Isi Sasaran</v>
      </c>
      <c r="M123" s="848" t="s">
        <v>26</v>
      </c>
      <c r="N123" s="851" t="str">
        <f>IF(M123="Y",1,IF(M123="T",0,IF(M123="Y/T","Belum diisi","Error")))</f>
        <v>Belum diisi</v>
      </c>
      <c r="O123" s="517"/>
      <c r="P123" s="517"/>
      <c r="Q123" s="517"/>
      <c r="R123" s="517"/>
    </row>
    <row r="124" spans="2:18" s="527" customFormat="1" ht="15.75">
      <c r="B124" s="837"/>
      <c r="C124" s="840"/>
      <c r="D124" s="858"/>
      <c r="E124" s="855"/>
      <c r="F124" s="549">
        <v>2</v>
      </c>
      <c r="G124" s="550"/>
      <c r="H124" s="598" t="str">
        <f t="shared" si="2"/>
        <v>Belum Diisi</v>
      </c>
      <c r="I124" s="592" t="s">
        <v>26</v>
      </c>
      <c r="J124" s="593" t="str">
        <f>IF($D$123="Y/T","Isi Sasaran",IF($E$123=0,0,IF(I124="Y",1,IF(I124="T",0,"Isi Dulu"))))</f>
        <v>Isi Sasaran</v>
      </c>
      <c r="K124" s="592" t="s">
        <v>26</v>
      </c>
      <c r="L124" s="593" t="str">
        <f>IF($D$123="Y/T","Isi Sasaran",IF($E$123=0,0,IF(K124="Y",1,IF(K124="T",0,"Isi Dulu"))))</f>
        <v>Isi Sasaran</v>
      </c>
      <c r="M124" s="849"/>
      <c r="N124" s="852"/>
      <c r="O124" s="517"/>
      <c r="P124" s="517"/>
      <c r="Q124" s="517"/>
      <c r="R124" s="517"/>
    </row>
    <row r="125" spans="2:18" s="527" customFormat="1" ht="15.75">
      <c r="B125" s="837"/>
      <c r="C125" s="840"/>
      <c r="D125" s="858"/>
      <c r="E125" s="855"/>
      <c r="F125" s="549">
        <v>3</v>
      </c>
      <c r="G125" s="550"/>
      <c r="H125" s="598" t="str">
        <f t="shared" si="2"/>
        <v>Belum Diisi</v>
      </c>
      <c r="I125" s="592" t="s">
        <v>26</v>
      </c>
      <c r="J125" s="593" t="str">
        <f>IF($D$123="Y/T","Isi Sasaran",IF($E$123=0,0,IF(I125="Y",1,IF(I125="T",0,"Isi Dulu"))))</f>
        <v>Isi Sasaran</v>
      </c>
      <c r="K125" s="592" t="s">
        <v>26</v>
      </c>
      <c r="L125" s="593" t="str">
        <f>IF($D$123="Y/T","Isi Sasaran",IF($E$123=0,0,IF(K125="Y",1,IF(K125="T",0,"Isi Dulu"))))</f>
        <v>Isi Sasaran</v>
      </c>
      <c r="M125" s="849"/>
      <c r="N125" s="852"/>
      <c r="O125" s="517"/>
      <c r="P125" s="517"/>
      <c r="Q125" s="517"/>
      <c r="R125" s="517"/>
    </row>
    <row r="126" spans="2:18" s="527" customFormat="1" ht="15.75">
      <c r="B126" s="837"/>
      <c r="C126" s="840"/>
      <c r="D126" s="858"/>
      <c r="E126" s="855"/>
      <c r="F126" s="549">
        <v>4</v>
      </c>
      <c r="G126" s="550"/>
      <c r="H126" s="598" t="str">
        <f t="shared" si="2"/>
        <v>Belum Diisi</v>
      </c>
      <c r="I126" s="592" t="s">
        <v>26</v>
      </c>
      <c r="J126" s="593" t="str">
        <f>IF($D$123="Y/T","Isi Sasaran",IF($E$123=0,0,IF(I126="Y",1,IF(I126="T",0,"Isi Dulu"))))</f>
        <v>Isi Sasaran</v>
      </c>
      <c r="K126" s="592" t="s">
        <v>26</v>
      </c>
      <c r="L126" s="593" t="str">
        <f>IF($D$123="Y/T","Isi Sasaran",IF($E$123=0,0,IF(K126="Y",1,IF(K126="T",0,"Isi Dulu"))))</f>
        <v>Isi Sasaran</v>
      </c>
      <c r="M126" s="849"/>
      <c r="N126" s="852"/>
      <c r="O126" s="517"/>
      <c r="P126" s="517"/>
      <c r="Q126" s="517"/>
      <c r="R126" s="517"/>
    </row>
    <row r="127" spans="2:18" s="527" customFormat="1" ht="15.75">
      <c r="B127" s="838"/>
      <c r="C127" s="841"/>
      <c r="D127" s="859"/>
      <c r="E127" s="856"/>
      <c r="F127" s="569">
        <v>5</v>
      </c>
      <c r="G127" s="570"/>
      <c r="H127" s="599" t="str">
        <f t="shared" si="2"/>
        <v>Belum Diisi</v>
      </c>
      <c r="I127" s="595" t="s">
        <v>26</v>
      </c>
      <c r="J127" s="596" t="str">
        <f>IF($D$123="Y/T","Isi Sasaran",IF($E$123=0,0,IF(I127="Y",1,IF(I127="T",0,"Isi Dulu"))))</f>
        <v>Isi Sasaran</v>
      </c>
      <c r="K127" s="595" t="s">
        <v>26</v>
      </c>
      <c r="L127" s="596" t="str">
        <f>IF($D$123="Y/T","Isi Sasaran",IF($E$123=0,0,IF(K127="Y",1,IF(K127="T",0,"Isi Dulu"))))</f>
        <v>Isi Sasaran</v>
      </c>
      <c r="M127" s="850"/>
      <c r="N127" s="853"/>
      <c r="O127" s="517"/>
      <c r="P127" s="517"/>
      <c r="Q127" s="517"/>
      <c r="R127" s="517"/>
    </row>
    <row r="128" spans="2:18" s="527" customFormat="1" ht="15.75">
      <c r="B128" s="836">
        <v>5</v>
      </c>
      <c r="C128" s="839"/>
      <c r="D128" s="857" t="s">
        <v>26</v>
      </c>
      <c r="E128" s="854" t="str">
        <f>IF(D128="Y",1,IF(D128="T",0,IF(D128="Y/T","Belum diisi","Error")))</f>
        <v>Belum diisi</v>
      </c>
      <c r="F128" s="528">
        <v>1</v>
      </c>
      <c r="G128" s="529"/>
      <c r="H128" s="600" t="str">
        <f t="shared" si="2"/>
        <v>Belum Diisi</v>
      </c>
      <c r="I128" s="590" t="s">
        <v>26</v>
      </c>
      <c r="J128" s="591" t="str">
        <f>IF($D$128="Y/T","Isi Sasaran",IF($E$128=0,0,IF(I128="Y",1,IF(I128="T",0,"Isi Dulu"))))</f>
        <v>Isi Sasaran</v>
      </c>
      <c r="K128" s="590" t="s">
        <v>26</v>
      </c>
      <c r="L128" s="591" t="str">
        <f>IF($D$128="Y/T","Isi Sasaran",IF($E$128=0,0,IF(K128="Y",1,IF(K128="T",0,"Isi Dulu"))))</f>
        <v>Isi Sasaran</v>
      </c>
      <c r="M128" s="848" t="s">
        <v>26</v>
      </c>
      <c r="N128" s="851" t="str">
        <f>IF(M128="Y",1,IF(M128="T",0,IF(M128="Y/T","Belum diisi","Error")))</f>
        <v>Belum diisi</v>
      </c>
      <c r="O128" s="517"/>
      <c r="P128" s="517"/>
      <c r="Q128" s="517"/>
      <c r="R128" s="517"/>
    </row>
    <row r="129" spans="2:18" s="527" customFormat="1" ht="15.75">
      <c r="B129" s="837"/>
      <c r="C129" s="840"/>
      <c r="D129" s="858"/>
      <c r="E129" s="855"/>
      <c r="F129" s="549">
        <v>2</v>
      </c>
      <c r="G129" s="550"/>
      <c r="H129" s="598" t="str">
        <f t="shared" si="2"/>
        <v>Belum Diisi</v>
      </c>
      <c r="I129" s="592" t="s">
        <v>26</v>
      </c>
      <c r="J129" s="593" t="str">
        <f>IF($D$128="Y/T","Isi Sasaran",IF($E$128=0,0,IF(I129="Y",1,IF(I129="T",0,"Isi Dulu"))))</f>
        <v>Isi Sasaran</v>
      </c>
      <c r="K129" s="592" t="s">
        <v>26</v>
      </c>
      <c r="L129" s="593" t="str">
        <f>IF($D$128="Y/T","Isi Sasaran",IF($E$128=0,0,IF(K129="Y",1,IF(K129="T",0,"Isi Dulu"))))</f>
        <v>Isi Sasaran</v>
      </c>
      <c r="M129" s="849"/>
      <c r="N129" s="852"/>
      <c r="O129" s="517"/>
      <c r="P129" s="517"/>
      <c r="Q129" s="517"/>
      <c r="R129" s="517"/>
    </row>
    <row r="130" spans="2:18" s="527" customFormat="1" ht="15.75">
      <c r="B130" s="837"/>
      <c r="C130" s="840"/>
      <c r="D130" s="858"/>
      <c r="E130" s="855"/>
      <c r="F130" s="549">
        <v>3</v>
      </c>
      <c r="G130" s="550"/>
      <c r="H130" s="598" t="str">
        <f t="shared" si="2"/>
        <v>Belum Diisi</v>
      </c>
      <c r="I130" s="592" t="s">
        <v>26</v>
      </c>
      <c r="J130" s="593" t="str">
        <f>IF($D$128="Y/T","Isi Sasaran",IF($E$128=0,0,IF(I130="Y",1,IF(I130="T",0,"Isi Dulu"))))</f>
        <v>Isi Sasaran</v>
      </c>
      <c r="K130" s="592" t="s">
        <v>26</v>
      </c>
      <c r="L130" s="593" t="str">
        <f>IF($D$128="Y/T","Isi Sasaran",IF($E$128=0,0,IF(K130="Y",1,IF(K130="T",0,"Isi Dulu"))))</f>
        <v>Isi Sasaran</v>
      </c>
      <c r="M130" s="849"/>
      <c r="N130" s="852"/>
      <c r="O130" s="517"/>
      <c r="P130" s="517"/>
      <c r="Q130" s="517"/>
      <c r="R130" s="517"/>
    </row>
    <row r="131" spans="2:18" s="527" customFormat="1" ht="15.75">
      <c r="B131" s="837"/>
      <c r="C131" s="840"/>
      <c r="D131" s="858"/>
      <c r="E131" s="855"/>
      <c r="F131" s="549">
        <v>4</v>
      </c>
      <c r="G131" s="550"/>
      <c r="H131" s="598" t="str">
        <f t="shared" si="2"/>
        <v>Belum Diisi</v>
      </c>
      <c r="I131" s="592" t="s">
        <v>26</v>
      </c>
      <c r="J131" s="593" t="str">
        <f>IF($D$128="Y/T","Isi Sasaran",IF($E$128=0,0,IF(I131="Y",1,IF(I131="T",0,"Isi Dulu"))))</f>
        <v>Isi Sasaran</v>
      </c>
      <c r="K131" s="592" t="s">
        <v>26</v>
      </c>
      <c r="L131" s="593" t="str">
        <f>IF($D$128="Y/T","Isi Sasaran",IF($E$128=0,0,IF(K131="Y",1,IF(K131="T",0,"Isi Dulu"))))</f>
        <v>Isi Sasaran</v>
      </c>
      <c r="M131" s="849"/>
      <c r="N131" s="852"/>
      <c r="O131" s="517"/>
      <c r="P131" s="517"/>
      <c r="Q131" s="517"/>
      <c r="R131" s="517"/>
    </row>
    <row r="132" spans="2:18" s="527" customFormat="1" ht="15.75">
      <c r="B132" s="838"/>
      <c r="C132" s="841"/>
      <c r="D132" s="859"/>
      <c r="E132" s="856"/>
      <c r="F132" s="569">
        <v>5</v>
      </c>
      <c r="G132" s="570"/>
      <c r="H132" s="599" t="str">
        <f t="shared" si="2"/>
        <v>Belum Diisi</v>
      </c>
      <c r="I132" s="595" t="s">
        <v>26</v>
      </c>
      <c r="J132" s="596" t="str">
        <f>IF($D$128="Y/T","Isi Sasaran",IF($E$128=0,0,IF(I132="Y",1,IF(I132="T",0,"Isi Dulu"))))</f>
        <v>Isi Sasaran</v>
      </c>
      <c r="K132" s="595" t="s">
        <v>26</v>
      </c>
      <c r="L132" s="596" t="str">
        <f>IF($D$128="Y/T","Isi Sasaran",IF($E$128=0,0,IF(K132="Y",1,IF(K132="T",0,"Isi Dulu"))))</f>
        <v>Isi Sasaran</v>
      </c>
      <c r="M132" s="850"/>
      <c r="N132" s="853"/>
      <c r="O132" s="517"/>
      <c r="P132" s="517"/>
      <c r="Q132" s="517"/>
      <c r="R132" s="517"/>
    </row>
    <row r="133" spans="2:18" s="527" customFormat="1" ht="15.75">
      <c r="B133" s="836">
        <v>6</v>
      </c>
      <c r="C133" s="839"/>
      <c r="D133" s="857" t="s">
        <v>26</v>
      </c>
      <c r="E133" s="854" t="str">
        <f>IF(D133="Y",1,IF(D133="T",0,IF(D133="Y/T","Belum diisi","Error")))</f>
        <v>Belum diisi</v>
      </c>
      <c r="F133" s="528">
        <v>1</v>
      </c>
      <c r="G133" s="529"/>
      <c r="H133" s="600" t="str">
        <f t="shared" si="2"/>
        <v>Belum Diisi</v>
      </c>
      <c r="I133" s="590" t="s">
        <v>26</v>
      </c>
      <c r="J133" s="591" t="str">
        <f>IF($D$133="Y/T","Isi Sasaran",IF($E$133=0,0,IF(I133="Y",1,IF(I133="T",0,"Isi Dulu"))))</f>
        <v>Isi Sasaran</v>
      </c>
      <c r="K133" s="590" t="s">
        <v>26</v>
      </c>
      <c r="L133" s="591" t="str">
        <f>IF($D$133="Y/T","Isi Sasaran",IF($E$133=0,0,IF(K133="Y",1,IF(K133="T",0,"Isi Dulu"))))</f>
        <v>Isi Sasaran</v>
      </c>
      <c r="M133" s="848" t="s">
        <v>26</v>
      </c>
      <c r="N133" s="851" t="str">
        <f>IF(M133="Y",1,IF(M133="T",0,IF(M133="Y/T","Belum diisi","Error")))</f>
        <v>Belum diisi</v>
      </c>
      <c r="O133" s="517"/>
      <c r="P133" s="517"/>
      <c r="Q133" s="517"/>
      <c r="R133" s="517"/>
    </row>
    <row r="134" spans="2:18" s="527" customFormat="1" ht="15.75">
      <c r="B134" s="837"/>
      <c r="C134" s="840"/>
      <c r="D134" s="858"/>
      <c r="E134" s="855"/>
      <c r="F134" s="549">
        <v>2</v>
      </c>
      <c r="G134" s="550"/>
      <c r="H134" s="598" t="str">
        <f t="shared" si="2"/>
        <v>Belum Diisi</v>
      </c>
      <c r="I134" s="592" t="s">
        <v>26</v>
      </c>
      <c r="J134" s="593" t="str">
        <f>IF($D$133="Y/T","Isi Sasaran",IF($E$133=0,0,IF(I134="Y",1,IF(I134="T",0,"Isi Dulu"))))</f>
        <v>Isi Sasaran</v>
      </c>
      <c r="K134" s="592" t="s">
        <v>26</v>
      </c>
      <c r="L134" s="593" t="str">
        <f>IF($D$133="Y/T","Isi Sasaran",IF($E$133=0,0,IF(K134="Y",1,IF(K134="T",0,"Isi Dulu"))))</f>
        <v>Isi Sasaran</v>
      </c>
      <c r="M134" s="849"/>
      <c r="N134" s="852"/>
      <c r="O134" s="517"/>
      <c r="P134" s="517"/>
      <c r="Q134" s="517"/>
      <c r="R134" s="517"/>
    </row>
    <row r="135" spans="2:18" s="527" customFormat="1" ht="15.75">
      <c r="B135" s="837"/>
      <c r="C135" s="840"/>
      <c r="D135" s="858"/>
      <c r="E135" s="855"/>
      <c r="F135" s="549">
        <v>3</v>
      </c>
      <c r="G135" s="550"/>
      <c r="H135" s="598" t="str">
        <f t="shared" si="2"/>
        <v>Belum Diisi</v>
      </c>
      <c r="I135" s="592" t="s">
        <v>26</v>
      </c>
      <c r="J135" s="593" t="str">
        <f>IF($D$133="Y/T","Isi Sasaran",IF($E$133=0,0,IF(I135="Y",1,IF(I135="T",0,"Isi Dulu"))))</f>
        <v>Isi Sasaran</v>
      </c>
      <c r="K135" s="592" t="s">
        <v>26</v>
      </c>
      <c r="L135" s="593" t="str">
        <f>IF($D$133="Y/T","Isi Sasaran",IF($E$133=0,0,IF(K135="Y",1,IF(K135="T",0,"Isi Dulu"))))</f>
        <v>Isi Sasaran</v>
      </c>
      <c r="M135" s="849"/>
      <c r="N135" s="852"/>
      <c r="O135" s="517"/>
      <c r="P135" s="517"/>
      <c r="Q135" s="517"/>
      <c r="R135" s="517"/>
    </row>
    <row r="136" spans="2:18" s="527" customFormat="1" ht="15.75">
      <c r="B136" s="837"/>
      <c r="C136" s="840"/>
      <c r="D136" s="858"/>
      <c r="E136" s="855"/>
      <c r="F136" s="549">
        <v>4</v>
      </c>
      <c r="G136" s="550"/>
      <c r="H136" s="598" t="str">
        <f t="shared" si="2"/>
        <v>Belum Diisi</v>
      </c>
      <c r="I136" s="592" t="s">
        <v>26</v>
      </c>
      <c r="J136" s="593" t="str">
        <f>IF($D$133="Y/T","Isi Sasaran",IF($E$133=0,0,IF(I136="Y",1,IF(I136="T",0,"Isi Dulu"))))</f>
        <v>Isi Sasaran</v>
      </c>
      <c r="K136" s="592" t="s">
        <v>26</v>
      </c>
      <c r="L136" s="593" t="str">
        <f>IF($D$133="Y/T","Isi Sasaran",IF($E$133=0,0,IF(K136="Y",1,IF(K136="T",0,"Isi Dulu"))))</f>
        <v>Isi Sasaran</v>
      </c>
      <c r="M136" s="849"/>
      <c r="N136" s="852"/>
      <c r="O136" s="517"/>
      <c r="P136" s="517"/>
      <c r="Q136" s="517"/>
      <c r="R136" s="517"/>
    </row>
    <row r="137" spans="2:18" s="527" customFormat="1" ht="15.75">
      <c r="B137" s="838"/>
      <c r="C137" s="841"/>
      <c r="D137" s="859"/>
      <c r="E137" s="856"/>
      <c r="F137" s="569">
        <v>5</v>
      </c>
      <c r="G137" s="570"/>
      <c r="H137" s="599" t="str">
        <f t="shared" si="2"/>
        <v>Belum Diisi</v>
      </c>
      <c r="I137" s="595" t="s">
        <v>26</v>
      </c>
      <c r="J137" s="596" t="str">
        <f>IF($D$133="Y/T","Isi Sasaran",IF($E$133=0,0,IF(I137="Y",1,IF(I137="T",0,"Isi Dulu"))))</f>
        <v>Isi Sasaran</v>
      </c>
      <c r="K137" s="595" t="s">
        <v>26</v>
      </c>
      <c r="L137" s="596" t="str">
        <f>IF($D$133="Y/T","Isi Sasaran",IF($E$133=0,0,IF(K137="Y",1,IF(K137="T",0,"Isi Dulu"))))</f>
        <v>Isi Sasaran</v>
      </c>
      <c r="M137" s="850"/>
      <c r="N137" s="853"/>
      <c r="O137" s="517"/>
      <c r="P137" s="517"/>
      <c r="Q137" s="517"/>
      <c r="R137" s="517"/>
    </row>
    <row r="138" spans="2:18" s="527" customFormat="1" ht="15.75">
      <c r="B138" s="836">
        <v>7</v>
      </c>
      <c r="C138" s="839"/>
      <c r="D138" s="857" t="s">
        <v>26</v>
      </c>
      <c r="E138" s="854" t="str">
        <f>IF(D138="Y",1,IF(D138="T",0,IF(D138="Y/T","Belum diisi","Error")))</f>
        <v>Belum diisi</v>
      </c>
      <c r="F138" s="528">
        <v>1</v>
      </c>
      <c r="G138" s="529"/>
      <c r="H138" s="600" t="str">
        <f t="shared" si="2"/>
        <v>Belum Diisi</v>
      </c>
      <c r="I138" s="590" t="s">
        <v>26</v>
      </c>
      <c r="J138" s="591" t="str">
        <f>IF($D$138="Y/T","Isi Sasaran",IF($E$138=0,0,IF(I138="Y",1,IF(I138="T",0,"Isi Dulu"))))</f>
        <v>Isi Sasaran</v>
      </c>
      <c r="K138" s="590" t="s">
        <v>26</v>
      </c>
      <c r="L138" s="591" t="str">
        <f>IF($D$138="Y/T","Isi Sasaran",IF($E$138=0,0,IF(K138="Y",1,IF(K138="T",0,"Isi Dulu"))))</f>
        <v>Isi Sasaran</v>
      </c>
      <c r="M138" s="848" t="s">
        <v>26</v>
      </c>
      <c r="N138" s="851" t="str">
        <f>IF(M138="Y",1,IF(M138="T",0,IF(M138="Y/T","Belum diisi","Error")))</f>
        <v>Belum diisi</v>
      </c>
      <c r="O138" s="517"/>
      <c r="P138" s="517"/>
      <c r="Q138" s="517"/>
      <c r="R138" s="517"/>
    </row>
    <row r="139" spans="2:18" s="527" customFormat="1" ht="15.75">
      <c r="B139" s="837"/>
      <c r="C139" s="840"/>
      <c r="D139" s="858"/>
      <c r="E139" s="855"/>
      <c r="F139" s="549">
        <v>2</v>
      </c>
      <c r="G139" s="550"/>
      <c r="H139" s="598" t="str">
        <f t="shared" si="2"/>
        <v>Belum Diisi</v>
      </c>
      <c r="I139" s="592" t="s">
        <v>26</v>
      </c>
      <c r="J139" s="593" t="str">
        <f>IF($D$138="Y/T","Isi Sasaran",IF($E$138=0,0,IF(I139="Y",1,IF(I139="T",0,"Isi Dulu"))))</f>
        <v>Isi Sasaran</v>
      </c>
      <c r="K139" s="592" t="s">
        <v>26</v>
      </c>
      <c r="L139" s="593" t="str">
        <f>IF($D$138="Y/T","Isi Sasaran",IF($E$138=0,0,IF(K139="Y",1,IF(K139="T",0,"Isi Dulu"))))</f>
        <v>Isi Sasaran</v>
      </c>
      <c r="M139" s="849"/>
      <c r="N139" s="852"/>
      <c r="O139" s="517"/>
      <c r="P139" s="517"/>
      <c r="Q139" s="517"/>
      <c r="R139" s="517"/>
    </row>
    <row r="140" spans="2:18" s="527" customFormat="1" ht="15.75">
      <c r="B140" s="837"/>
      <c r="C140" s="840"/>
      <c r="D140" s="858"/>
      <c r="E140" s="855"/>
      <c r="F140" s="549">
        <v>3</v>
      </c>
      <c r="G140" s="550"/>
      <c r="H140" s="598" t="str">
        <f t="shared" si="2"/>
        <v>Belum Diisi</v>
      </c>
      <c r="I140" s="592" t="s">
        <v>26</v>
      </c>
      <c r="J140" s="593" t="str">
        <f>IF($D$138="Y/T","Isi Sasaran",IF($E$138=0,0,IF(I140="Y",1,IF(I140="T",0,"Isi Dulu"))))</f>
        <v>Isi Sasaran</v>
      </c>
      <c r="K140" s="592" t="s">
        <v>26</v>
      </c>
      <c r="L140" s="593" t="str">
        <f>IF($D$138="Y/T","Isi Sasaran",IF($E$138=0,0,IF(K140="Y",1,IF(K140="T",0,"Isi Dulu"))))</f>
        <v>Isi Sasaran</v>
      </c>
      <c r="M140" s="849"/>
      <c r="N140" s="852"/>
      <c r="O140" s="517"/>
      <c r="P140" s="517"/>
      <c r="Q140" s="517"/>
      <c r="R140" s="517"/>
    </row>
    <row r="141" spans="2:18" s="527" customFormat="1" ht="15.75">
      <c r="B141" s="837"/>
      <c r="C141" s="840"/>
      <c r="D141" s="858"/>
      <c r="E141" s="855"/>
      <c r="F141" s="549">
        <v>4</v>
      </c>
      <c r="G141" s="550"/>
      <c r="H141" s="598" t="str">
        <f t="shared" si="2"/>
        <v>Belum Diisi</v>
      </c>
      <c r="I141" s="592" t="s">
        <v>26</v>
      </c>
      <c r="J141" s="593" t="str">
        <f>IF($D$138="Y/T","Isi Sasaran",IF($E$138=0,0,IF(I141="Y",1,IF(I141="T",0,"Isi Dulu"))))</f>
        <v>Isi Sasaran</v>
      </c>
      <c r="K141" s="592" t="s">
        <v>26</v>
      </c>
      <c r="L141" s="593" t="str">
        <f>IF($D$138="Y/T","Isi Sasaran",IF($E$138=0,0,IF(K141="Y",1,IF(K141="T",0,"Isi Dulu"))))</f>
        <v>Isi Sasaran</v>
      </c>
      <c r="M141" s="849"/>
      <c r="N141" s="852"/>
      <c r="O141" s="517"/>
      <c r="P141" s="517"/>
      <c r="Q141" s="517"/>
      <c r="R141" s="517"/>
    </row>
    <row r="142" spans="2:18" s="527" customFormat="1" ht="15.75">
      <c r="B142" s="838"/>
      <c r="C142" s="841"/>
      <c r="D142" s="859"/>
      <c r="E142" s="856"/>
      <c r="F142" s="569">
        <v>5</v>
      </c>
      <c r="G142" s="570"/>
      <c r="H142" s="599" t="str">
        <f t="shared" si="2"/>
        <v>Belum Diisi</v>
      </c>
      <c r="I142" s="595" t="s">
        <v>26</v>
      </c>
      <c r="J142" s="596" t="str">
        <f>IF($D$138="Y/T","Isi Sasaran",IF($E$138=0,0,IF(I142="Y",1,IF(I142="T",0,"Isi Dulu"))))</f>
        <v>Isi Sasaran</v>
      </c>
      <c r="K142" s="595" t="s">
        <v>26</v>
      </c>
      <c r="L142" s="596" t="str">
        <f>IF($D$138="Y/T","Isi Sasaran",IF($E$138=0,0,IF(K142="Y",1,IF(K142="T",0,"Isi Dulu"))))</f>
        <v>Isi Sasaran</v>
      </c>
      <c r="M142" s="850"/>
      <c r="N142" s="853"/>
      <c r="O142" s="517"/>
      <c r="P142" s="517"/>
      <c r="Q142" s="517"/>
      <c r="R142" s="517"/>
    </row>
    <row r="143" spans="2:18" s="527" customFormat="1" ht="15.75">
      <c r="B143" s="836">
        <v>8</v>
      </c>
      <c r="C143" s="839"/>
      <c r="D143" s="857" t="s">
        <v>26</v>
      </c>
      <c r="E143" s="854" t="str">
        <f>IF(D143="Y",1,IF(D143="T",0,IF(D143="Y/T","Belum diisi","Error")))</f>
        <v>Belum diisi</v>
      </c>
      <c r="F143" s="528">
        <v>1</v>
      </c>
      <c r="G143" s="529"/>
      <c r="H143" s="600" t="str">
        <f t="shared" si="2"/>
        <v>Belum Diisi</v>
      </c>
      <c r="I143" s="590" t="s">
        <v>26</v>
      </c>
      <c r="J143" s="591" t="str">
        <f>IF($D$143="Y/T","Isi Sasaran",IF($E$143=0,0,IF(I143="Y",1,IF(I143="T",0,"Isi Dulu"))))</f>
        <v>Isi Sasaran</v>
      </c>
      <c r="K143" s="590" t="s">
        <v>26</v>
      </c>
      <c r="L143" s="591" t="str">
        <f>IF($D$143="Y/T","Isi Sasaran",IF($E$143=0,0,IF(K143="Y",1,IF(K143="T",0,"Isi Dulu"))))</f>
        <v>Isi Sasaran</v>
      </c>
      <c r="M143" s="848" t="s">
        <v>26</v>
      </c>
      <c r="N143" s="851" t="str">
        <f>IF(M143="Y",1,IF(M143="T",0,IF(M143="Y/T","Belum diisi","Error")))</f>
        <v>Belum diisi</v>
      </c>
      <c r="O143" s="517"/>
      <c r="P143" s="517"/>
      <c r="Q143" s="517"/>
      <c r="R143" s="517"/>
    </row>
    <row r="144" spans="2:18" s="527" customFormat="1" ht="15.75">
      <c r="B144" s="837"/>
      <c r="C144" s="840"/>
      <c r="D144" s="858"/>
      <c r="E144" s="855"/>
      <c r="F144" s="549">
        <v>2</v>
      </c>
      <c r="G144" s="550"/>
      <c r="H144" s="598" t="str">
        <f t="shared" si="2"/>
        <v>Belum Diisi</v>
      </c>
      <c r="I144" s="592" t="s">
        <v>26</v>
      </c>
      <c r="J144" s="593" t="str">
        <f>IF($D$143="Y/T","Isi Sasaran",IF($E$143=0,0,IF(I144="Y",1,IF(I144="T",0,"Isi Dulu"))))</f>
        <v>Isi Sasaran</v>
      </c>
      <c r="K144" s="592" t="s">
        <v>26</v>
      </c>
      <c r="L144" s="593" t="str">
        <f>IF($D$143="Y/T","Isi Sasaran",IF($E$143=0,0,IF(K144="Y",1,IF(K144="T",0,"Isi Dulu"))))</f>
        <v>Isi Sasaran</v>
      </c>
      <c r="M144" s="849"/>
      <c r="N144" s="852"/>
      <c r="O144" s="517"/>
      <c r="P144" s="517"/>
      <c r="Q144" s="517"/>
      <c r="R144" s="517"/>
    </row>
    <row r="145" spans="2:18" s="527" customFormat="1" ht="15.75">
      <c r="B145" s="837"/>
      <c r="C145" s="840"/>
      <c r="D145" s="858"/>
      <c r="E145" s="855"/>
      <c r="F145" s="549">
        <v>3</v>
      </c>
      <c r="G145" s="550"/>
      <c r="H145" s="598" t="str">
        <f t="shared" si="2"/>
        <v>Belum Diisi</v>
      </c>
      <c r="I145" s="592" t="s">
        <v>26</v>
      </c>
      <c r="J145" s="593" t="str">
        <f>IF($D$143="Y/T","Isi Sasaran",IF($E$143=0,0,IF(I145="Y",1,IF(I145="T",0,"Isi Dulu"))))</f>
        <v>Isi Sasaran</v>
      </c>
      <c r="K145" s="592" t="s">
        <v>26</v>
      </c>
      <c r="L145" s="593" t="str">
        <f>IF($D$143="Y/T","Isi Sasaran",IF($E$143=0,0,IF(K145="Y",1,IF(K145="T",0,"Isi Dulu"))))</f>
        <v>Isi Sasaran</v>
      </c>
      <c r="M145" s="849"/>
      <c r="N145" s="852"/>
      <c r="O145" s="517"/>
      <c r="P145" s="517"/>
      <c r="Q145" s="517"/>
      <c r="R145" s="517"/>
    </row>
    <row r="146" spans="2:18" s="527" customFormat="1" ht="15.75">
      <c r="B146" s="837"/>
      <c r="C146" s="840"/>
      <c r="D146" s="858"/>
      <c r="E146" s="855"/>
      <c r="F146" s="549">
        <v>4</v>
      </c>
      <c r="G146" s="550"/>
      <c r="H146" s="598" t="str">
        <f t="shared" si="2"/>
        <v>Belum Diisi</v>
      </c>
      <c r="I146" s="592" t="s">
        <v>26</v>
      </c>
      <c r="J146" s="593" t="str">
        <f>IF($D$143="Y/T","Isi Sasaran",IF($E$143=0,0,IF(I146="Y",1,IF(I146="T",0,"Isi Dulu"))))</f>
        <v>Isi Sasaran</v>
      </c>
      <c r="K146" s="592" t="s">
        <v>26</v>
      </c>
      <c r="L146" s="593" t="str">
        <f>IF($D$143="Y/T","Isi Sasaran",IF($E$143=0,0,IF(K146="Y",1,IF(K146="T",0,"Isi Dulu"))))</f>
        <v>Isi Sasaran</v>
      </c>
      <c r="M146" s="849"/>
      <c r="N146" s="852"/>
      <c r="O146" s="517"/>
      <c r="P146" s="517"/>
      <c r="Q146" s="517"/>
      <c r="R146" s="517"/>
    </row>
    <row r="147" spans="2:18" s="527" customFormat="1" ht="15.75">
      <c r="B147" s="838"/>
      <c r="C147" s="841"/>
      <c r="D147" s="859"/>
      <c r="E147" s="856"/>
      <c r="F147" s="569">
        <v>5</v>
      </c>
      <c r="G147" s="570"/>
      <c r="H147" s="599" t="str">
        <f t="shared" si="2"/>
        <v>Belum Diisi</v>
      </c>
      <c r="I147" s="595" t="s">
        <v>26</v>
      </c>
      <c r="J147" s="596" t="str">
        <f>IF($D$143="Y/T","Isi Sasaran",IF($E$143=0,0,IF(I147="Y",1,IF(I147="T",0,"Isi Dulu"))))</f>
        <v>Isi Sasaran</v>
      </c>
      <c r="K147" s="595" t="s">
        <v>26</v>
      </c>
      <c r="L147" s="596" t="str">
        <f>IF($D$143="Y/T","Isi Sasaran",IF($E$143=0,0,IF(K147="Y",1,IF(K147="T",0,"Isi Dulu"))))</f>
        <v>Isi Sasaran</v>
      </c>
      <c r="M147" s="850"/>
      <c r="N147" s="853"/>
      <c r="O147" s="517"/>
      <c r="P147" s="517"/>
      <c r="Q147" s="517"/>
      <c r="R147" s="517"/>
    </row>
    <row r="148" spans="2:18" s="527" customFormat="1" ht="15.75">
      <c r="B148" s="836">
        <v>9</v>
      </c>
      <c r="C148" s="839"/>
      <c r="D148" s="857" t="s">
        <v>26</v>
      </c>
      <c r="E148" s="854" t="str">
        <f>IF(D148="Y",1,IF(D148="T",0,IF(D148="Y/T","Belum diisi","Error")))</f>
        <v>Belum diisi</v>
      </c>
      <c r="F148" s="528">
        <v>1</v>
      </c>
      <c r="G148" s="529"/>
      <c r="H148" s="600" t="str">
        <f t="shared" si="2"/>
        <v>Belum Diisi</v>
      </c>
      <c r="I148" s="590" t="s">
        <v>26</v>
      </c>
      <c r="J148" s="591" t="str">
        <f>IF($D$148="Y/T","Isi Sasaran",IF($E$148=0,0,IF(I148="Y",1,IF(I148="T",0,"Isi Dulu"))))</f>
        <v>Isi Sasaran</v>
      </c>
      <c r="K148" s="590" t="s">
        <v>26</v>
      </c>
      <c r="L148" s="591" t="str">
        <f>IF($D$148="Y/T","Isi Sasaran",IF($E$148=0,0,IF(K148="Y",1,IF(K148="T",0,"Isi Dulu"))))</f>
        <v>Isi Sasaran</v>
      </c>
      <c r="M148" s="848" t="s">
        <v>26</v>
      </c>
      <c r="N148" s="851" t="str">
        <f>IF(M148="Y",1,IF(M148="T",0,IF(M148="Y/T","Belum diisi","Error")))</f>
        <v>Belum diisi</v>
      </c>
      <c r="O148" s="517"/>
      <c r="P148" s="517"/>
      <c r="Q148" s="517"/>
      <c r="R148" s="517"/>
    </row>
    <row r="149" spans="2:18" s="527" customFormat="1" ht="15.75">
      <c r="B149" s="837"/>
      <c r="C149" s="840"/>
      <c r="D149" s="858"/>
      <c r="E149" s="855"/>
      <c r="F149" s="549">
        <v>2</v>
      </c>
      <c r="G149" s="550"/>
      <c r="H149" s="598" t="str">
        <f t="shared" si="2"/>
        <v>Belum Diisi</v>
      </c>
      <c r="I149" s="592" t="s">
        <v>26</v>
      </c>
      <c r="J149" s="593" t="str">
        <f>IF($D$148="Y/T","Isi Sasaran",IF($E$148=0,0,IF(I149="Y",1,IF(I149="T",0,"Isi Dulu"))))</f>
        <v>Isi Sasaran</v>
      </c>
      <c r="K149" s="592" t="s">
        <v>26</v>
      </c>
      <c r="L149" s="593" t="str">
        <f>IF($D$148="Y/T","Isi Sasaran",IF($E$148=0,0,IF(K149="Y",1,IF(K149="T",0,"Isi Dulu"))))</f>
        <v>Isi Sasaran</v>
      </c>
      <c r="M149" s="849"/>
      <c r="N149" s="852"/>
      <c r="O149" s="517"/>
      <c r="P149" s="517"/>
      <c r="Q149" s="517"/>
      <c r="R149" s="517"/>
    </row>
    <row r="150" spans="2:18" s="527" customFormat="1" ht="15.75">
      <c r="B150" s="837"/>
      <c r="C150" s="840"/>
      <c r="D150" s="858"/>
      <c r="E150" s="855"/>
      <c r="F150" s="549">
        <v>3</v>
      </c>
      <c r="G150" s="550"/>
      <c r="H150" s="598" t="str">
        <f t="shared" si="2"/>
        <v>Belum Diisi</v>
      </c>
      <c r="I150" s="592" t="s">
        <v>26</v>
      </c>
      <c r="J150" s="593" t="str">
        <f>IF($D$148="Y/T","Isi Sasaran",IF($E$148=0,0,IF(I150="Y",1,IF(I150="T",0,"Isi Dulu"))))</f>
        <v>Isi Sasaran</v>
      </c>
      <c r="K150" s="592" t="s">
        <v>26</v>
      </c>
      <c r="L150" s="593" t="str">
        <f>IF($D$148="Y/T","Isi Sasaran",IF($E$148=0,0,IF(K150="Y",1,IF(K150="T",0,"Isi Dulu"))))</f>
        <v>Isi Sasaran</v>
      </c>
      <c r="M150" s="849"/>
      <c r="N150" s="852"/>
      <c r="O150" s="517"/>
      <c r="P150" s="517"/>
      <c r="Q150" s="517"/>
      <c r="R150" s="517"/>
    </row>
    <row r="151" spans="2:18" s="527" customFormat="1" ht="15.75">
      <c r="B151" s="837"/>
      <c r="C151" s="840"/>
      <c r="D151" s="858"/>
      <c r="E151" s="855"/>
      <c r="F151" s="549">
        <v>4</v>
      </c>
      <c r="G151" s="550"/>
      <c r="H151" s="598" t="str">
        <f t="shared" si="2"/>
        <v>Belum Diisi</v>
      </c>
      <c r="I151" s="592" t="s">
        <v>26</v>
      </c>
      <c r="J151" s="593" t="str">
        <f>IF($D$148="Y/T","Isi Sasaran",IF($E$148=0,0,IF(I151="Y",1,IF(I151="T",0,"Isi Dulu"))))</f>
        <v>Isi Sasaran</v>
      </c>
      <c r="K151" s="592" t="s">
        <v>26</v>
      </c>
      <c r="L151" s="593" t="str">
        <f>IF($D$148="Y/T","Isi Sasaran",IF($E$148=0,0,IF(K151="Y",1,IF(K151="T",0,"Isi Dulu"))))</f>
        <v>Isi Sasaran</v>
      </c>
      <c r="M151" s="849"/>
      <c r="N151" s="852"/>
      <c r="O151" s="517"/>
      <c r="P151" s="517"/>
      <c r="Q151" s="517"/>
      <c r="R151" s="517"/>
    </row>
    <row r="152" spans="2:18" s="527" customFormat="1" ht="15.75">
      <c r="B152" s="838"/>
      <c r="C152" s="841"/>
      <c r="D152" s="859"/>
      <c r="E152" s="856"/>
      <c r="F152" s="569">
        <v>5</v>
      </c>
      <c r="G152" s="570"/>
      <c r="H152" s="599" t="str">
        <f t="shared" si="2"/>
        <v>Belum Diisi</v>
      </c>
      <c r="I152" s="595" t="s">
        <v>26</v>
      </c>
      <c r="J152" s="596" t="str">
        <f>IF($D$148="Y/T","Isi Sasaran",IF($E$148=0,0,IF(I152="Y",1,IF(I152="T",0,"Isi Dulu"))))</f>
        <v>Isi Sasaran</v>
      </c>
      <c r="K152" s="595" t="s">
        <v>26</v>
      </c>
      <c r="L152" s="596" t="str">
        <f>IF($D$148="Y/T","Isi Sasaran",IF($E$148=0,0,IF(K152="Y",1,IF(K152="T",0,"Isi Dulu"))))</f>
        <v>Isi Sasaran</v>
      </c>
      <c r="M152" s="850"/>
      <c r="N152" s="853"/>
      <c r="O152" s="517"/>
      <c r="P152" s="517"/>
      <c r="Q152" s="517"/>
      <c r="R152" s="517"/>
    </row>
    <row r="153" spans="2:18" s="527" customFormat="1" ht="15.75">
      <c r="B153" s="836">
        <v>10</v>
      </c>
      <c r="C153" s="839"/>
      <c r="D153" s="857" t="s">
        <v>26</v>
      </c>
      <c r="E153" s="854" t="str">
        <f>IF(D153="Y",1,IF(D153="T",0,IF(D153="Y/T","Belum diisi","Error")))</f>
        <v>Belum diisi</v>
      </c>
      <c r="F153" s="528">
        <v>1</v>
      </c>
      <c r="G153" s="529"/>
      <c r="H153" s="600" t="str">
        <f t="shared" si="2"/>
        <v>Belum Diisi</v>
      </c>
      <c r="I153" s="590" t="s">
        <v>26</v>
      </c>
      <c r="J153" s="591" t="str">
        <f>IF($D$153="Y/T","Isi Sasaran",IF($E$153=0,0,IF(I153="Y",1,IF(I153="T",0,"Isi Dulu"))))</f>
        <v>Isi Sasaran</v>
      </c>
      <c r="K153" s="590" t="s">
        <v>26</v>
      </c>
      <c r="L153" s="591" t="str">
        <f>IF($D$153="Y/T","Isi Sasaran",IF($E$153=0,0,IF(K153="Y",1,IF(K153="T",0,"Isi Dulu"))))</f>
        <v>Isi Sasaran</v>
      </c>
      <c r="M153" s="848" t="s">
        <v>26</v>
      </c>
      <c r="N153" s="851" t="str">
        <f>IF(M153="Y",1,IF(M153="T",0,IF(M153="Y/T","Belum diisi","Error")))</f>
        <v>Belum diisi</v>
      </c>
      <c r="O153" s="517"/>
      <c r="P153" s="517"/>
      <c r="Q153" s="517"/>
      <c r="R153" s="517"/>
    </row>
    <row r="154" spans="2:18" s="527" customFormat="1" ht="15.75">
      <c r="B154" s="837"/>
      <c r="C154" s="840"/>
      <c r="D154" s="858"/>
      <c r="E154" s="855"/>
      <c r="F154" s="549">
        <v>2</v>
      </c>
      <c r="G154" s="550"/>
      <c r="H154" s="598" t="str">
        <f t="shared" si="2"/>
        <v>Belum Diisi</v>
      </c>
      <c r="I154" s="592" t="s">
        <v>26</v>
      </c>
      <c r="J154" s="593" t="str">
        <f>IF($D$153="Y/T","Isi Sasaran",IF($E$153=0,0,IF(I154="Y",1,IF(I154="T",0,"Isi Dulu"))))</f>
        <v>Isi Sasaran</v>
      </c>
      <c r="K154" s="592" t="s">
        <v>26</v>
      </c>
      <c r="L154" s="593" t="str">
        <f>IF($D$153="Y/T","Isi Sasaran",IF($E$153=0,0,IF(K154="Y",1,IF(K154="T",0,"Isi Dulu"))))</f>
        <v>Isi Sasaran</v>
      </c>
      <c r="M154" s="849"/>
      <c r="N154" s="852"/>
      <c r="O154" s="517"/>
      <c r="P154" s="517"/>
      <c r="Q154" s="517"/>
      <c r="R154" s="517"/>
    </row>
    <row r="155" spans="2:18" s="527" customFormat="1" ht="15.75">
      <c r="B155" s="837"/>
      <c r="C155" s="840"/>
      <c r="D155" s="858"/>
      <c r="E155" s="855"/>
      <c r="F155" s="549">
        <v>3</v>
      </c>
      <c r="G155" s="550"/>
      <c r="H155" s="598" t="str">
        <f t="shared" si="2"/>
        <v>Belum Diisi</v>
      </c>
      <c r="I155" s="592" t="s">
        <v>26</v>
      </c>
      <c r="J155" s="593" t="str">
        <f>IF($D$153="Y/T","Isi Sasaran",IF($E$153=0,0,IF(I155="Y",1,IF(I155="T",0,"Isi Dulu"))))</f>
        <v>Isi Sasaran</v>
      </c>
      <c r="K155" s="592" t="s">
        <v>26</v>
      </c>
      <c r="L155" s="593" t="str">
        <f>IF($D$153="Y/T","Isi Sasaran",IF($E$153=0,0,IF(K155="Y",1,IF(K155="T",0,"Isi Dulu"))))</f>
        <v>Isi Sasaran</v>
      </c>
      <c r="M155" s="849"/>
      <c r="N155" s="852"/>
      <c r="O155" s="517"/>
      <c r="P155" s="517"/>
      <c r="Q155" s="517"/>
      <c r="R155" s="517"/>
    </row>
    <row r="156" spans="2:18" s="527" customFormat="1" ht="15.75">
      <c r="B156" s="837"/>
      <c r="C156" s="840"/>
      <c r="D156" s="858"/>
      <c r="E156" s="855"/>
      <c r="F156" s="549">
        <v>4</v>
      </c>
      <c r="G156" s="550"/>
      <c r="H156" s="598" t="str">
        <f t="shared" si="2"/>
        <v>Belum Diisi</v>
      </c>
      <c r="I156" s="592" t="s">
        <v>26</v>
      </c>
      <c r="J156" s="593" t="str">
        <f>IF($D$153="Y/T","Isi Sasaran",IF($E$153=0,0,IF(I156="Y",1,IF(I156="T",0,"Isi Dulu"))))</f>
        <v>Isi Sasaran</v>
      </c>
      <c r="K156" s="592" t="s">
        <v>26</v>
      </c>
      <c r="L156" s="593" t="str">
        <f>IF($D$153="Y/T","Isi Sasaran",IF($E$153=0,0,IF(K156="Y",1,IF(K156="T",0,"Isi Dulu"))))</f>
        <v>Isi Sasaran</v>
      </c>
      <c r="M156" s="849"/>
      <c r="N156" s="852"/>
      <c r="O156" s="517"/>
      <c r="P156" s="517"/>
      <c r="Q156" s="517"/>
      <c r="R156" s="517"/>
    </row>
    <row r="157" spans="2:18" s="527" customFormat="1" ht="15.75">
      <c r="B157" s="838"/>
      <c r="C157" s="841"/>
      <c r="D157" s="859"/>
      <c r="E157" s="856"/>
      <c r="F157" s="569">
        <v>5</v>
      </c>
      <c r="G157" s="570"/>
      <c r="H157" s="599" t="str">
        <f t="shared" si="2"/>
        <v>Belum Diisi</v>
      </c>
      <c r="I157" s="595" t="s">
        <v>26</v>
      </c>
      <c r="J157" s="596" t="str">
        <f>IF($D$153="Y/T","Isi Sasaran",IF($E$153=0,0,IF(I157="Y",1,IF(I157="T",0,"Isi Dulu"))))</f>
        <v>Isi Sasaran</v>
      </c>
      <c r="K157" s="595" t="s">
        <v>26</v>
      </c>
      <c r="L157" s="596" t="str">
        <f>IF($D$153="Y/T","Isi Sasaran",IF($E$153=0,0,IF(K157="Y",1,IF(K157="T",0,"Isi Dulu"))))</f>
        <v>Isi Sasaran</v>
      </c>
      <c r="M157" s="850"/>
      <c r="N157" s="853"/>
      <c r="O157" s="517"/>
      <c r="P157" s="517"/>
      <c r="Q157" s="517"/>
      <c r="R157" s="517"/>
    </row>
    <row r="158" spans="2:18" s="527" customFormat="1" ht="15.75">
      <c r="B158" s="836">
        <v>11</v>
      </c>
      <c r="C158" s="839"/>
      <c r="D158" s="857" t="s">
        <v>26</v>
      </c>
      <c r="E158" s="854" t="str">
        <f>IF(D158="Y",1,IF(D158="T",0,IF(D158="Y/T","Belum diisi","Error")))</f>
        <v>Belum diisi</v>
      </c>
      <c r="F158" s="528">
        <v>1</v>
      </c>
      <c r="G158" s="529"/>
      <c r="H158" s="600" t="str">
        <f t="shared" si="2"/>
        <v>Belum Diisi</v>
      </c>
      <c r="I158" s="590" t="s">
        <v>26</v>
      </c>
      <c r="J158" s="591" t="str">
        <f>IF($D$158="Y/T","Isi Sasaran",IF($E$158=0,0,IF(I158="Y",1,IF(I158="T",0,"Isi Dulu"))))</f>
        <v>Isi Sasaran</v>
      </c>
      <c r="K158" s="590" t="s">
        <v>26</v>
      </c>
      <c r="L158" s="591" t="str">
        <f>IF($D$158="Y/T","Isi Sasaran",IF($E$158=0,0,IF(K158="Y",1,IF(K158="T",0,"Isi Dulu"))))</f>
        <v>Isi Sasaran</v>
      </c>
      <c r="M158" s="848" t="s">
        <v>26</v>
      </c>
      <c r="N158" s="851" t="str">
        <f>IF(M158="Y",1,IF(M158="T",0,IF(M158="Y/T","Belum diisi","Error")))</f>
        <v>Belum diisi</v>
      </c>
      <c r="O158" s="517"/>
      <c r="P158" s="517"/>
      <c r="Q158" s="517"/>
      <c r="R158" s="517"/>
    </row>
    <row r="159" spans="2:18" s="527" customFormat="1" ht="15.75">
      <c r="B159" s="837"/>
      <c r="C159" s="840"/>
      <c r="D159" s="858"/>
      <c r="E159" s="855"/>
      <c r="F159" s="549">
        <v>2</v>
      </c>
      <c r="G159" s="550"/>
      <c r="H159" s="598" t="str">
        <f t="shared" si="2"/>
        <v>Belum Diisi</v>
      </c>
      <c r="I159" s="592" t="s">
        <v>26</v>
      </c>
      <c r="J159" s="593" t="str">
        <f>IF($D$158="Y/T","Isi Sasaran",IF($E$158=0,0,IF(I159="Y",1,IF(I159="T",0,"Isi Dulu"))))</f>
        <v>Isi Sasaran</v>
      </c>
      <c r="K159" s="592" t="s">
        <v>26</v>
      </c>
      <c r="L159" s="593" t="str">
        <f>IF($D$158="Y/T","Isi Sasaran",IF($E$158=0,0,IF(K159="Y",1,IF(K159="T",0,"Isi Dulu"))))</f>
        <v>Isi Sasaran</v>
      </c>
      <c r="M159" s="849"/>
      <c r="N159" s="852"/>
      <c r="O159" s="517"/>
      <c r="P159" s="517"/>
      <c r="Q159" s="517"/>
      <c r="R159" s="517"/>
    </row>
    <row r="160" spans="2:18" s="527" customFormat="1" ht="15.75">
      <c r="B160" s="837"/>
      <c r="C160" s="840"/>
      <c r="D160" s="858"/>
      <c r="E160" s="855"/>
      <c r="F160" s="549">
        <v>3</v>
      </c>
      <c r="G160" s="550"/>
      <c r="H160" s="598" t="str">
        <f t="shared" si="2"/>
        <v>Belum Diisi</v>
      </c>
      <c r="I160" s="592" t="s">
        <v>26</v>
      </c>
      <c r="J160" s="593" t="str">
        <f>IF($D$158="Y/T","Isi Sasaran",IF($E$158=0,0,IF(I160="Y",1,IF(I160="T",0,"Isi Dulu"))))</f>
        <v>Isi Sasaran</v>
      </c>
      <c r="K160" s="592" t="s">
        <v>26</v>
      </c>
      <c r="L160" s="593" t="str">
        <f>IF($D$158="Y/T","Isi Sasaran",IF($E$158=0,0,IF(K160="Y",1,IF(K160="T",0,"Isi Dulu"))))</f>
        <v>Isi Sasaran</v>
      </c>
      <c r="M160" s="849"/>
      <c r="N160" s="852"/>
      <c r="O160" s="517"/>
      <c r="P160" s="517"/>
      <c r="Q160" s="517"/>
      <c r="R160" s="517"/>
    </row>
    <row r="161" spans="2:18" s="527" customFormat="1" ht="15.75">
      <c r="B161" s="837"/>
      <c r="C161" s="840"/>
      <c r="D161" s="858"/>
      <c r="E161" s="855"/>
      <c r="F161" s="549">
        <v>4</v>
      </c>
      <c r="G161" s="550"/>
      <c r="H161" s="598" t="str">
        <f t="shared" si="2"/>
        <v>Belum Diisi</v>
      </c>
      <c r="I161" s="592" t="s">
        <v>26</v>
      </c>
      <c r="J161" s="593" t="str">
        <f>IF($D$158="Y/T","Isi Sasaran",IF($E$158=0,0,IF(I161="Y",1,IF(I161="T",0,"Isi Dulu"))))</f>
        <v>Isi Sasaran</v>
      </c>
      <c r="K161" s="592" t="s">
        <v>26</v>
      </c>
      <c r="L161" s="593" t="str">
        <f>IF($D$158="Y/T","Isi Sasaran",IF($E$158=0,0,IF(K161="Y",1,IF(K161="T",0,"Isi Dulu"))))</f>
        <v>Isi Sasaran</v>
      </c>
      <c r="M161" s="849"/>
      <c r="N161" s="852"/>
      <c r="O161" s="517"/>
      <c r="P161" s="517"/>
      <c r="Q161" s="517"/>
      <c r="R161" s="517"/>
    </row>
    <row r="162" spans="2:18" s="527" customFormat="1" ht="15.75">
      <c r="B162" s="838"/>
      <c r="C162" s="841"/>
      <c r="D162" s="859"/>
      <c r="E162" s="856"/>
      <c r="F162" s="569">
        <v>5</v>
      </c>
      <c r="G162" s="570"/>
      <c r="H162" s="599" t="str">
        <f t="shared" si="2"/>
        <v>Belum Diisi</v>
      </c>
      <c r="I162" s="595" t="s">
        <v>26</v>
      </c>
      <c r="J162" s="596" t="str">
        <f>IF($D$158="Y/T","Isi Sasaran",IF($E$158=0,0,IF(I162="Y",1,IF(I162="T",0,"Isi Dulu"))))</f>
        <v>Isi Sasaran</v>
      </c>
      <c r="K162" s="595" t="s">
        <v>26</v>
      </c>
      <c r="L162" s="596" t="str">
        <f>IF($D$158="Y/T","Isi Sasaran",IF($E$158=0,0,IF(K162="Y",1,IF(K162="T",0,"Isi Dulu"))))</f>
        <v>Isi Sasaran</v>
      </c>
      <c r="M162" s="850"/>
      <c r="N162" s="853"/>
      <c r="O162" s="517"/>
      <c r="P162" s="517"/>
      <c r="Q162" s="517"/>
      <c r="R162" s="517"/>
    </row>
    <row r="163" spans="2:18" s="527" customFormat="1" ht="15.75">
      <c r="B163" s="836">
        <v>12</v>
      </c>
      <c r="C163" s="839"/>
      <c r="D163" s="857" t="s">
        <v>26</v>
      </c>
      <c r="E163" s="854" t="str">
        <f>IF(D163="Y",1,IF(D163="T",0,IF(D163="Y/T","Belum diisi","Error")))</f>
        <v>Belum diisi</v>
      </c>
      <c r="F163" s="528">
        <v>1</v>
      </c>
      <c r="G163" s="529"/>
      <c r="H163" s="600" t="str">
        <f t="shared" si="2"/>
        <v>Belum Diisi</v>
      </c>
      <c r="I163" s="590" t="s">
        <v>26</v>
      </c>
      <c r="J163" s="591" t="str">
        <f>IF($D$163="Y/T","Isi Sasaran",IF($E$163=0,0,IF(I163="Y",1,IF(I163="T",0,"Isi Dulu"))))</f>
        <v>Isi Sasaran</v>
      </c>
      <c r="K163" s="590" t="s">
        <v>26</v>
      </c>
      <c r="L163" s="591" t="str">
        <f>IF($D$163="Y/T","Isi Sasaran",IF($E$163=0,0,IF(K163="Y",1,IF(K163="T",0,"Isi Dulu"))))</f>
        <v>Isi Sasaran</v>
      </c>
      <c r="M163" s="848" t="s">
        <v>26</v>
      </c>
      <c r="N163" s="851" t="str">
        <f>IF(M163="Y",1,IF(M163="T",0,IF(M163="Y/T","Belum diisi","Error")))</f>
        <v>Belum diisi</v>
      </c>
      <c r="O163" s="517"/>
      <c r="P163" s="517"/>
      <c r="Q163" s="517"/>
      <c r="R163" s="517"/>
    </row>
    <row r="164" spans="2:18" s="527" customFormat="1" ht="15.75">
      <c r="B164" s="837"/>
      <c r="C164" s="840"/>
      <c r="D164" s="858"/>
      <c r="E164" s="855"/>
      <c r="F164" s="549">
        <v>2</v>
      </c>
      <c r="G164" s="550"/>
      <c r="H164" s="598" t="str">
        <f t="shared" si="2"/>
        <v>Belum Diisi</v>
      </c>
      <c r="I164" s="592" t="s">
        <v>26</v>
      </c>
      <c r="J164" s="593" t="str">
        <f>IF($D$163="Y/T","Isi Sasaran",IF($E$163=0,0,IF(I164="Y",1,IF(I164="T",0,"Isi Dulu"))))</f>
        <v>Isi Sasaran</v>
      </c>
      <c r="K164" s="592" t="s">
        <v>26</v>
      </c>
      <c r="L164" s="593" t="str">
        <f>IF($D$163="Y/T","Isi Sasaran",IF($E$163=0,0,IF(K164="Y",1,IF(K164="T",0,"Isi Dulu"))))</f>
        <v>Isi Sasaran</v>
      </c>
      <c r="M164" s="849"/>
      <c r="N164" s="852"/>
      <c r="O164" s="517"/>
      <c r="P164" s="517"/>
      <c r="Q164" s="517"/>
      <c r="R164" s="517"/>
    </row>
    <row r="165" spans="2:18" s="527" customFormat="1" ht="15.75">
      <c r="B165" s="837"/>
      <c r="C165" s="840"/>
      <c r="D165" s="858"/>
      <c r="E165" s="855"/>
      <c r="F165" s="549">
        <v>3</v>
      </c>
      <c r="G165" s="550"/>
      <c r="H165" s="598" t="str">
        <f t="shared" si="2"/>
        <v>Belum Diisi</v>
      </c>
      <c r="I165" s="592" t="s">
        <v>26</v>
      </c>
      <c r="J165" s="593" t="str">
        <f>IF($D$163="Y/T","Isi Sasaran",IF($E$163=0,0,IF(I165="Y",1,IF(I165="T",0,"Isi Dulu"))))</f>
        <v>Isi Sasaran</v>
      </c>
      <c r="K165" s="592" t="s">
        <v>26</v>
      </c>
      <c r="L165" s="593" t="str">
        <f>IF($D$163="Y/T","Isi Sasaran",IF($E$163=0,0,IF(K165="Y",1,IF(K165="T",0,"Isi Dulu"))))</f>
        <v>Isi Sasaran</v>
      </c>
      <c r="M165" s="849"/>
      <c r="N165" s="852"/>
      <c r="O165" s="517"/>
      <c r="P165" s="517"/>
      <c r="Q165" s="517"/>
      <c r="R165" s="517"/>
    </row>
    <row r="166" spans="2:18" s="527" customFormat="1" ht="15.75">
      <c r="B166" s="837"/>
      <c r="C166" s="840"/>
      <c r="D166" s="858"/>
      <c r="E166" s="855"/>
      <c r="F166" s="549">
        <v>4</v>
      </c>
      <c r="G166" s="550"/>
      <c r="H166" s="598" t="str">
        <f t="shared" si="2"/>
        <v>Belum Diisi</v>
      </c>
      <c r="I166" s="592" t="s">
        <v>26</v>
      </c>
      <c r="J166" s="593" t="str">
        <f>IF($D$163="Y/T","Isi Sasaran",IF($E$163=0,0,IF(I166="Y",1,IF(I166="T",0,"Isi Dulu"))))</f>
        <v>Isi Sasaran</v>
      </c>
      <c r="K166" s="592" t="s">
        <v>26</v>
      </c>
      <c r="L166" s="593" t="str">
        <f>IF($D$163="Y/T","Isi Sasaran",IF($E$163=0,0,IF(K166="Y",1,IF(K166="T",0,"Isi Dulu"))))</f>
        <v>Isi Sasaran</v>
      </c>
      <c r="M166" s="849"/>
      <c r="N166" s="852"/>
      <c r="O166" s="517"/>
      <c r="P166" s="517"/>
      <c r="Q166" s="517"/>
      <c r="R166" s="517"/>
    </row>
    <row r="167" spans="2:18" s="527" customFormat="1" ht="15.75">
      <c r="B167" s="838"/>
      <c r="C167" s="841"/>
      <c r="D167" s="859"/>
      <c r="E167" s="856"/>
      <c r="F167" s="569">
        <v>5</v>
      </c>
      <c r="G167" s="570"/>
      <c r="H167" s="599" t="str">
        <f t="shared" si="2"/>
        <v>Belum Diisi</v>
      </c>
      <c r="I167" s="595" t="s">
        <v>26</v>
      </c>
      <c r="J167" s="596" t="str">
        <f>IF($D$163="Y/T","Isi Sasaran",IF($E$163=0,0,IF(I167="Y",1,IF(I167="T",0,"Isi Dulu"))))</f>
        <v>Isi Sasaran</v>
      </c>
      <c r="K167" s="595" t="s">
        <v>26</v>
      </c>
      <c r="L167" s="596" t="str">
        <f>IF($D$163="Y/T","Isi Sasaran",IF($E$163=0,0,IF(K167="Y",1,IF(K167="T",0,"Isi Dulu"))))</f>
        <v>Isi Sasaran</v>
      </c>
      <c r="M167" s="850"/>
      <c r="N167" s="853"/>
      <c r="O167" s="517"/>
      <c r="P167" s="517"/>
      <c r="Q167" s="517"/>
      <c r="R167" s="517"/>
    </row>
    <row r="168" spans="2:18" s="527" customFormat="1" ht="15.75">
      <c r="B168" s="836">
        <v>13</v>
      </c>
      <c r="C168" s="839"/>
      <c r="D168" s="857" t="s">
        <v>26</v>
      </c>
      <c r="E168" s="854" t="str">
        <f>IF(D168="Y",1,IF(D168="T",0,IF(D168="Y/T","Belum diisi","Error")))</f>
        <v>Belum diisi</v>
      </c>
      <c r="F168" s="528">
        <v>1</v>
      </c>
      <c r="G168" s="529"/>
      <c r="H168" s="600" t="str">
        <f t="shared" si="2"/>
        <v>Belum Diisi</v>
      </c>
      <c r="I168" s="590" t="s">
        <v>26</v>
      </c>
      <c r="J168" s="591" t="str">
        <f>IF($D$168="Y/T","Isi Sasaran",IF($E$168=0,0,IF(I168="Y",1,IF(I168="T",0,"Isi Dulu"))))</f>
        <v>Isi Sasaran</v>
      </c>
      <c r="K168" s="590" t="s">
        <v>26</v>
      </c>
      <c r="L168" s="591" t="str">
        <f>IF($D$168="Y/T","Isi Sasaran",IF($E$168=0,0,IF(K168="Y",1,IF(K168="T",0,"Isi Dulu"))))</f>
        <v>Isi Sasaran</v>
      </c>
      <c r="M168" s="848" t="s">
        <v>26</v>
      </c>
      <c r="N168" s="851" t="str">
        <f>IF(M168="Y",1,IF(M168="T",0,IF(M168="Y/T","Belum diisi","Error")))</f>
        <v>Belum diisi</v>
      </c>
      <c r="O168" s="517"/>
      <c r="P168" s="517"/>
      <c r="Q168" s="517"/>
      <c r="R168" s="517"/>
    </row>
    <row r="169" spans="2:18" s="527" customFormat="1" ht="15.75">
      <c r="B169" s="837"/>
      <c r="C169" s="840"/>
      <c r="D169" s="858"/>
      <c r="E169" s="855"/>
      <c r="F169" s="549">
        <v>2</v>
      </c>
      <c r="G169" s="550"/>
      <c r="H169" s="598" t="str">
        <f t="shared" si="2"/>
        <v>Belum Diisi</v>
      </c>
      <c r="I169" s="592" t="s">
        <v>26</v>
      </c>
      <c r="J169" s="593" t="str">
        <f>IF($D$168="Y/T","Isi Sasaran",IF($E$168=0,0,IF(I169="Y",1,IF(I169="T",0,"Isi Dulu"))))</f>
        <v>Isi Sasaran</v>
      </c>
      <c r="K169" s="592" t="s">
        <v>26</v>
      </c>
      <c r="L169" s="593" t="str">
        <f>IF($D$168="Y/T","Isi Sasaran",IF($E$168=0,0,IF(K169="Y",1,IF(K169="T",0,"Isi Dulu"))))</f>
        <v>Isi Sasaran</v>
      </c>
      <c r="M169" s="849"/>
      <c r="N169" s="852"/>
      <c r="O169" s="517"/>
      <c r="P169" s="517"/>
      <c r="Q169" s="517"/>
      <c r="R169" s="517"/>
    </row>
    <row r="170" spans="2:18" s="527" customFormat="1" ht="15.75">
      <c r="B170" s="837"/>
      <c r="C170" s="840"/>
      <c r="D170" s="858"/>
      <c r="E170" s="855"/>
      <c r="F170" s="549">
        <v>3</v>
      </c>
      <c r="G170" s="550"/>
      <c r="H170" s="598" t="str">
        <f t="shared" si="2"/>
        <v>Belum Diisi</v>
      </c>
      <c r="I170" s="592" t="s">
        <v>26</v>
      </c>
      <c r="J170" s="593" t="str">
        <f>IF($D$168="Y/T","Isi Sasaran",IF($E$168=0,0,IF(I170="Y",1,IF(I170="T",0,"Isi Dulu"))))</f>
        <v>Isi Sasaran</v>
      </c>
      <c r="K170" s="592" t="s">
        <v>26</v>
      </c>
      <c r="L170" s="593" t="str">
        <f>IF($D$168="Y/T","Isi Sasaran",IF($E$168=0,0,IF(K170="Y",1,IF(K170="T",0,"Isi Dulu"))))</f>
        <v>Isi Sasaran</v>
      </c>
      <c r="M170" s="849"/>
      <c r="N170" s="852"/>
      <c r="O170" s="517"/>
      <c r="P170" s="517"/>
      <c r="Q170" s="517"/>
      <c r="R170" s="517"/>
    </row>
    <row r="171" spans="2:18" s="527" customFormat="1" ht="15.75">
      <c r="B171" s="837"/>
      <c r="C171" s="840"/>
      <c r="D171" s="858"/>
      <c r="E171" s="855"/>
      <c r="F171" s="549">
        <v>4</v>
      </c>
      <c r="G171" s="550"/>
      <c r="H171" s="598" t="str">
        <f t="shared" si="2"/>
        <v>Belum Diisi</v>
      </c>
      <c r="I171" s="592" t="s">
        <v>26</v>
      </c>
      <c r="J171" s="593" t="str">
        <f>IF($D$168="Y/T","Isi Sasaran",IF($E$168=0,0,IF(I171="Y",1,IF(I171="T",0,"Isi Dulu"))))</f>
        <v>Isi Sasaran</v>
      </c>
      <c r="K171" s="592" t="s">
        <v>26</v>
      </c>
      <c r="L171" s="593" t="str">
        <f>IF($D$168="Y/T","Isi Sasaran",IF($E$168=0,0,IF(K171="Y",1,IF(K171="T",0,"Isi Dulu"))))</f>
        <v>Isi Sasaran</v>
      </c>
      <c r="M171" s="849"/>
      <c r="N171" s="852"/>
      <c r="O171" s="517"/>
      <c r="P171" s="517"/>
      <c r="Q171" s="517"/>
      <c r="R171" s="517"/>
    </row>
    <row r="172" spans="2:18" s="527" customFormat="1" ht="15.75">
      <c r="B172" s="838"/>
      <c r="C172" s="841"/>
      <c r="D172" s="859"/>
      <c r="E172" s="856"/>
      <c r="F172" s="569">
        <v>5</v>
      </c>
      <c r="G172" s="570"/>
      <c r="H172" s="599" t="str">
        <f t="shared" ref="H172:H207" si="3">IF(OR(J172="Isi Dulu",L172="Isi Dulu",J172="Isi Sasaran",L172="Isi Sasaran"),"Belum Diisi",IF(SUM(J172,L172)=2,1,IF(SUM(J172,L172)=1,0,IF(SUM(J172,L172)=0,0,"Error"))))</f>
        <v>Belum Diisi</v>
      </c>
      <c r="I172" s="595" t="s">
        <v>26</v>
      </c>
      <c r="J172" s="596" t="str">
        <f>IF($D$168="Y/T","Isi Sasaran",IF($E$168=0,0,IF(I172="Y",1,IF(I172="T",0,"Isi Dulu"))))</f>
        <v>Isi Sasaran</v>
      </c>
      <c r="K172" s="595" t="s">
        <v>26</v>
      </c>
      <c r="L172" s="596" t="str">
        <f>IF($D$168="Y/T","Isi Sasaran",IF($E$168=0,0,IF(K172="Y",1,IF(K172="T",0,"Isi Dulu"))))</f>
        <v>Isi Sasaran</v>
      </c>
      <c r="M172" s="850"/>
      <c r="N172" s="853"/>
      <c r="O172" s="517"/>
      <c r="P172" s="517"/>
      <c r="Q172" s="517"/>
      <c r="R172" s="517"/>
    </row>
    <row r="173" spans="2:18" s="527" customFormat="1" ht="15.75">
      <c r="B173" s="836">
        <v>14</v>
      </c>
      <c r="C173" s="839"/>
      <c r="D173" s="857" t="s">
        <v>26</v>
      </c>
      <c r="E173" s="854" t="str">
        <f>IF(D173="Y",1,IF(D173="T",0,IF(D173="Y/T","Belum diisi","Error")))</f>
        <v>Belum diisi</v>
      </c>
      <c r="F173" s="528">
        <v>1</v>
      </c>
      <c r="G173" s="529"/>
      <c r="H173" s="600" t="str">
        <f t="shared" si="3"/>
        <v>Belum Diisi</v>
      </c>
      <c r="I173" s="590" t="s">
        <v>26</v>
      </c>
      <c r="J173" s="591" t="str">
        <f>IF($D$173="Y/T","Isi Sasaran",IF($E$173=0,0,IF(I173="Y",1,IF(I173="T",0,"Isi Dulu"))))</f>
        <v>Isi Sasaran</v>
      </c>
      <c r="K173" s="590" t="s">
        <v>26</v>
      </c>
      <c r="L173" s="591" t="str">
        <f>IF($D$173="Y/T","Isi Sasaran",IF($E$173=0,0,IF(K173="Y",1,IF(K173="T",0,"Isi Dulu"))))</f>
        <v>Isi Sasaran</v>
      </c>
      <c r="M173" s="848" t="s">
        <v>26</v>
      </c>
      <c r="N173" s="851" t="str">
        <f>IF(M173="Y",1,IF(M173="T",0,IF(M173="Y/T","Belum diisi","Error")))</f>
        <v>Belum diisi</v>
      </c>
      <c r="O173" s="517"/>
      <c r="P173" s="517"/>
      <c r="Q173" s="517"/>
      <c r="R173" s="517"/>
    </row>
    <row r="174" spans="2:18" s="527" customFormat="1" ht="15.75">
      <c r="B174" s="837"/>
      <c r="C174" s="840"/>
      <c r="D174" s="858"/>
      <c r="E174" s="855"/>
      <c r="F174" s="549">
        <v>2</v>
      </c>
      <c r="G174" s="550"/>
      <c r="H174" s="598" t="str">
        <f t="shared" si="3"/>
        <v>Belum Diisi</v>
      </c>
      <c r="I174" s="592" t="s">
        <v>26</v>
      </c>
      <c r="J174" s="593" t="str">
        <f>IF($D$173="Y/T","Isi Sasaran",IF($E$173=0,0,IF(I174="Y",1,IF(I174="T",0,"Isi Dulu"))))</f>
        <v>Isi Sasaran</v>
      </c>
      <c r="K174" s="592" t="s">
        <v>26</v>
      </c>
      <c r="L174" s="593" t="str">
        <f>IF($D$173="Y/T","Isi Sasaran",IF($E$173=0,0,IF(K174="Y",1,IF(K174="T",0,"Isi Dulu"))))</f>
        <v>Isi Sasaran</v>
      </c>
      <c r="M174" s="849"/>
      <c r="N174" s="852"/>
      <c r="O174" s="517"/>
      <c r="P174" s="517"/>
      <c r="Q174" s="517"/>
      <c r="R174" s="517"/>
    </row>
    <row r="175" spans="2:18" s="527" customFormat="1" ht="15.75">
      <c r="B175" s="837"/>
      <c r="C175" s="840"/>
      <c r="D175" s="858"/>
      <c r="E175" s="855"/>
      <c r="F175" s="549">
        <v>3</v>
      </c>
      <c r="G175" s="550"/>
      <c r="H175" s="598" t="str">
        <f t="shared" si="3"/>
        <v>Belum Diisi</v>
      </c>
      <c r="I175" s="592" t="s">
        <v>26</v>
      </c>
      <c r="J175" s="593" t="str">
        <f>IF($D$173="Y/T","Isi Sasaran",IF($E$173=0,0,IF(I175="Y",1,IF(I175="T",0,"Isi Dulu"))))</f>
        <v>Isi Sasaran</v>
      </c>
      <c r="K175" s="592" t="s">
        <v>26</v>
      </c>
      <c r="L175" s="593" t="str">
        <f>IF($D$173="Y/T","Isi Sasaran",IF($E$173=0,0,IF(K175="Y",1,IF(K175="T",0,"Isi Dulu"))))</f>
        <v>Isi Sasaran</v>
      </c>
      <c r="M175" s="849"/>
      <c r="N175" s="852"/>
      <c r="O175" s="517"/>
      <c r="P175" s="517"/>
      <c r="Q175" s="517"/>
      <c r="R175" s="517"/>
    </row>
    <row r="176" spans="2:18" s="527" customFormat="1" ht="15.75">
      <c r="B176" s="837"/>
      <c r="C176" s="840"/>
      <c r="D176" s="858"/>
      <c r="E176" s="855"/>
      <c r="F176" s="549">
        <v>4</v>
      </c>
      <c r="G176" s="550"/>
      <c r="H176" s="598" t="str">
        <f t="shared" si="3"/>
        <v>Belum Diisi</v>
      </c>
      <c r="I176" s="592" t="s">
        <v>26</v>
      </c>
      <c r="J176" s="593" t="str">
        <f>IF($D$173="Y/T","Isi Sasaran",IF($E$173=0,0,IF(I176="Y",1,IF(I176="T",0,"Isi Dulu"))))</f>
        <v>Isi Sasaran</v>
      </c>
      <c r="K176" s="592" t="s">
        <v>26</v>
      </c>
      <c r="L176" s="593" t="str">
        <f>IF($D$173="Y/T","Isi Sasaran",IF($E$173=0,0,IF(K176="Y",1,IF(K176="T",0,"Isi Dulu"))))</f>
        <v>Isi Sasaran</v>
      </c>
      <c r="M176" s="849"/>
      <c r="N176" s="852"/>
      <c r="O176" s="517"/>
      <c r="P176" s="517"/>
      <c r="Q176" s="517"/>
      <c r="R176" s="517"/>
    </row>
    <row r="177" spans="2:18" s="527" customFormat="1" ht="15.75">
      <c r="B177" s="838"/>
      <c r="C177" s="841"/>
      <c r="D177" s="859"/>
      <c r="E177" s="856"/>
      <c r="F177" s="569">
        <v>5</v>
      </c>
      <c r="G177" s="570"/>
      <c r="H177" s="599" t="str">
        <f t="shared" si="3"/>
        <v>Belum Diisi</v>
      </c>
      <c r="I177" s="595" t="s">
        <v>26</v>
      </c>
      <c r="J177" s="596" t="str">
        <f>IF($D$173="Y/T","Isi Sasaran",IF($E$173=0,0,IF(I177="Y",1,IF(I177="T",0,"Isi Dulu"))))</f>
        <v>Isi Sasaran</v>
      </c>
      <c r="K177" s="595" t="s">
        <v>26</v>
      </c>
      <c r="L177" s="596" t="str">
        <f>IF($D$173="Y/T","Isi Sasaran",IF($E$173=0,0,IF(K177="Y",1,IF(K177="T",0,"Isi Dulu"))))</f>
        <v>Isi Sasaran</v>
      </c>
      <c r="M177" s="850"/>
      <c r="N177" s="853"/>
      <c r="O177" s="517"/>
      <c r="P177" s="517"/>
      <c r="Q177" s="517"/>
      <c r="R177" s="517"/>
    </row>
    <row r="178" spans="2:18" s="527" customFormat="1" ht="15.75">
      <c r="B178" s="836">
        <v>15</v>
      </c>
      <c r="C178" s="839"/>
      <c r="D178" s="857" t="s">
        <v>26</v>
      </c>
      <c r="E178" s="854" t="str">
        <f>IF(D178="Y",1,IF(D178="T",0,IF(D178="Y/T","Belum diisi","Error")))</f>
        <v>Belum diisi</v>
      </c>
      <c r="F178" s="528">
        <v>1</v>
      </c>
      <c r="G178" s="529"/>
      <c r="H178" s="600" t="str">
        <f t="shared" si="3"/>
        <v>Belum Diisi</v>
      </c>
      <c r="I178" s="590" t="s">
        <v>26</v>
      </c>
      <c r="J178" s="591" t="str">
        <f>IF($D$178="Y/T","Isi Sasaran",IF($E$178=0,0,IF(I178="Y",1,IF(I178="T",0,"Isi Dulu"))))</f>
        <v>Isi Sasaran</v>
      </c>
      <c r="K178" s="590" t="s">
        <v>26</v>
      </c>
      <c r="L178" s="591" t="str">
        <f>IF($D$178="Y/T","Isi Sasaran",IF($E$178=0,0,IF(K178="Y",1,IF(K178="T",0,"Isi Dulu"))))</f>
        <v>Isi Sasaran</v>
      </c>
      <c r="M178" s="848" t="s">
        <v>26</v>
      </c>
      <c r="N178" s="851" t="str">
        <f>IF(M178="Y",1,IF(M178="T",0,IF(M178="Y/T","Belum diisi","Error")))</f>
        <v>Belum diisi</v>
      </c>
      <c r="O178" s="517"/>
      <c r="P178" s="517"/>
      <c r="Q178" s="517"/>
      <c r="R178" s="517"/>
    </row>
    <row r="179" spans="2:18" s="527" customFormat="1" ht="15.75">
      <c r="B179" s="837"/>
      <c r="C179" s="840"/>
      <c r="D179" s="858"/>
      <c r="E179" s="855"/>
      <c r="F179" s="549">
        <v>2</v>
      </c>
      <c r="G179" s="550"/>
      <c r="H179" s="598" t="str">
        <f t="shared" si="3"/>
        <v>Belum Diisi</v>
      </c>
      <c r="I179" s="592" t="s">
        <v>26</v>
      </c>
      <c r="J179" s="593" t="str">
        <f>IF($D$178="Y/T","Isi Sasaran",IF($E$178=0,0,IF(I179="Y",1,IF(I179="T",0,"Isi Dulu"))))</f>
        <v>Isi Sasaran</v>
      </c>
      <c r="K179" s="592" t="s">
        <v>26</v>
      </c>
      <c r="L179" s="593" t="str">
        <f>IF($D$178="Y/T","Isi Sasaran",IF($E$178=0,0,IF(K179="Y",1,IF(K179="T",0,"Isi Dulu"))))</f>
        <v>Isi Sasaran</v>
      </c>
      <c r="M179" s="849"/>
      <c r="N179" s="852"/>
      <c r="O179" s="517"/>
      <c r="P179" s="517"/>
      <c r="Q179" s="517"/>
      <c r="R179" s="517"/>
    </row>
    <row r="180" spans="2:18" s="527" customFormat="1" ht="15.75">
      <c r="B180" s="837"/>
      <c r="C180" s="840"/>
      <c r="D180" s="858"/>
      <c r="E180" s="855"/>
      <c r="F180" s="549">
        <v>3</v>
      </c>
      <c r="G180" s="550"/>
      <c r="H180" s="598" t="str">
        <f t="shared" si="3"/>
        <v>Belum Diisi</v>
      </c>
      <c r="I180" s="592" t="s">
        <v>26</v>
      </c>
      <c r="J180" s="593" t="str">
        <f>IF($D$178="Y/T","Isi Sasaran",IF($E$178=0,0,IF(I180="Y",1,IF(I180="T",0,"Isi Dulu"))))</f>
        <v>Isi Sasaran</v>
      </c>
      <c r="K180" s="592" t="s">
        <v>26</v>
      </c>
      <c r="L180" s="593" t="str">
        <f>IF($D$178="Y/T","Isi Sasaran",IF($E$178=0,0,IF(K180="Y",1,IF(K180="T",0,"Isi Dulu"))))</f>
        <v>Isi Sasaran</v>
      </c>
      <c r="M180" s="849"/>
      <c r="N180" s="852"/>
      <c r="O180" s="517"/>
      <c r="P180" s="517"/>
      <c r="Q180" s="517"/>
      <c r="R180" s="517"/>
    </row>
    <row r="181" spans="2:18" s="527" customFormat="1" ht="15.75">
      <c r="B181" s="837"/>
      <c r="C181" s="840"/>
      <c r="D181" s="858"/>
      <c r="E181" s="855"/>
      <c r="F181" s="549">
        <v>4</v>
      </c>
      <c r="G181" s="550"/>
      <c r="H181" s="598" t="str">
        <f t="shared" si="3"/>
        <v>Belum Diisi</v>
      </c>
      <c r="I181" s="592" t="s">
        <v>26</v>
      </c>
      <c r="J181" s="593" t="str">
        <f>IF($D$178="Y/T","Isi Sasaran",IF($E$178=0,0,IF(I181="Y",1,IF(I181="T",0,"Isi Dulu"))))</f>
        <v>Isi Sasaran</v>
      </c>
      <c r="K181" s="592" t="s">
        <v>26</v>
      </c>
      <c r="L181" s="593" t="str">
        <f>IF($D$178="Y/T","Isi Sasaran",IF($E$178=0,0,IF(K181="Y",1,IF(K181="T",0,"Isi Dulu"))))</f>
        <v>Isi Sasaran</v>
      </c>
      <c r="M181" s="849"/>
      <c r="N181" s="852"/>
      <c r="O181" s="517"/>
      <c r="P181" s="517"/>
      <c r="Q181" s="517"/>
      <c r="R181" s="517"/>
    </row>
    <row r="182" spans="2:18" s="527" customFormat="1" ht="15.75">
      <c r="B182" s="838"/>
      <c r="C182" s="841"/>
      <c r="D182" s="859"/>
      <c r="E182" s="856"/>
      <c r="F182" s="569">
        <v>5</v>
      </c>
      <c r="G182" s="570"/>
      <c r="H182" s="599" t="str">
        <f t="shared" si="3"/>
        <v>Belum Diisi</v>
      </c>
      <c r="I182" s="595" t="s">
        <v>26</v>
      </c>
      <c r="J182" s="596" t="str">
        <f>IF($D$178="Y/T","Isi Sasaran",IF($E$178=0,0,IF(I182="Y",1,IF(I182="T",0,"Isi Dulu"))))</f>
        <v>Isi Sasaran</v>
      </c>
      <c r="K182" s="595" t="s">
        <v>26</v>
      </c>
      <c r="L182" s="596" t="str">
        <f>IF($D$178="Y/T","Isi Sasaran",IF($E$178=0,0,IF(K182="Y",1,IF(K182="T",0,"Isi Dulu"))))</f>
        <v>Isi Sasaran</v>
      </c>
      <c r="M182" s="850"/>
      <c r="N182" s="853"/>
      <c r="O182" s="517"/>
      <c r="P182" s="517"/>
      <c r="Q182" s="517"/>
      <c r="R182" s="517"/>
    </row>
    <row r="183" spans="2:18" s="527" customFormat="1" ht="15.75">
      <c r="B183" s="836">
        <v>16</v>
      </c>
      <c r="C183" s="839"/>
      <c r="D183" s="857" t="s">
        <v>26</v>
      </c>
      <c r="E183" s="854" t="str">
        <f>IF(D183="Y",1,IF(D183="T",0,IF(D183="Y/T","Belum diisi","Error")))</f>
        <v>Belum diisi</v>
      </c>
      <c r="F183" s="528">
        <v>1</v>
      </c>
      <c r="G183" s="529"/>
      <c r="H183" s="600" t="str">
        <f t="shared" si="3"/>
        <v>Belum Diisi</v>
      </c>
      <c r="I183" s="590" t="s">
        <v>26</v>
      </c>
      <c r="J183" s="591" t="str">
        <f>IF($D$183="Y/T","Isi Sasaran",IF($E$183=0,0,IF(I183="Y",1,IF(I183="T",0,"Isi Dulu"))))</f>
        <v>Isi Sasaran</v>
      </c>
      <c r="K183" s="590" t="s">
        <v>26</v>
      </c>
      <c r="L183" s="591" t="str">
        <f>IF($D$183="Y/T","Isi Sasaran",IF($E$183=0,0,IF(K183="Y",1,IF(K183="T",0,"Isi Dulu"))))</f>
        <v>Isi Sasaran</v>
      </c>
      <c r="M183" s="848" t="s">
        <v>26</v>
      </c>
      <c r="N183" s="851" t="str">
        <f>IF(M183="Y",1,IF(M183="T",0,IF(M183="Y/T","Belum diisi","Error")))</f>
        <v>Belum diisi</v>
      </c>
      <c r="O183" s="517"/>
      <c r="P183" s="517"/>
      <c r="Q183" s="517"/>
      <c r="R183" s="517"/>
    </row>
    <row r="184" spans="2:18" s="527" customFormat="1" ht="15.75">
      <c r="B184" s="837"/>
      <c r="C184" s="840"/>
      <c r="D184" s="858"/>
      <c r="E184" s="855"/>
      <c r="F184" s="549">
        <v>2</v>
      </c>
      <c r="G184" s="550"/>
      <c r="H184" s="598" t="str">
        <f t="shared" si="3"/>
        <v>Belum Diisi</v>
      </c>
      <c r="I184" s="592" t="s">
        <v>26</v>
      </c>
      <c r="J184" s="593" t="str">
        <f>IF($D$183="Y/T","Isi Sasaran",IF($E$183=0,0,IF(I184="Y",1,IF(I184="T",0,"Isi Dulu"))))</f>
        <v>Isi Sasaran</v>
      </c>
      <c r="K184" s="592" t="s">
        <v>26</v>
      </c>
      <c r="L184" s="593" t="str">
        <f>IF($D$183="Y/T","Isi Sasaran",IF($E$183=0,0,IF(K184="Y",1,IF(K184="T",0,"Isi Dulu"))))</f>
        <v>Isi Sasaran</v>
      </c>
      <c r="M184" s="849"/>
      <c r="N184" s="852"/>
      <c r="O184" s="517"/>
      <c r="P184" s="517"/>
      <c r="Q184" s="517"/>
      <c r="R184" s="517"/>
    </row>
    <row r="185" spans="2:18" s="527" customFormat="1" ht="15.75">
      <c r="B185" s="837"/>
      <c r="C185" s="840"/>
      <c r="D185" s="858"/>
      <c r="E185" s="855"/>
      <c r="F185" s="549">
        <v>3</v>
      </c>
      <c r="G185" s="550"/>
      <c r="H185" s="598" t="str">
        <f t="shared" si="3"/>
        <v>Belum Diisi</v>
      </c>
      <c r="I185" s="592" t="s">
        <v>26</v>
      </c>
      <c r="J185" s="593" t="str">
        <f>IF($D$183="Y/T","Isi Sasaran",IF($E$183=0,0,IF(I185="Y",1,IF(I185="T",0,"Isi Dulu"))))</f>
        <v>Isi Sasaran</v>
      </c>
      <c r="K185" s="592" t="s">
        <v>26</v>
      </c>
      <c r="L185" s="593" t="str">
        <f>IF($D$183="Y/T","Isi Sasaran",IF($E$183=0,0,IF(K185="Y",1,IF(K185="T",0,"Isi Dulu"))))</f>
        <v>Isi Sasaran</v>
      </c>
      <c r="M185" s="849"/>
      <c r="N185" s="852"/>
      <c r="O185" s="517"/>
      <c r="P185" s="517"/>
      <c r="Q185" s="517"/>
      <c r="R185" s="517"/>
    </row>
    <row r="186" spans="2:18" s="527" customFormat="1" ht="15.75">
      <c r="B186" s="837"/>
      <c r="C186" s="840"/>
      <c r="D186" s="858"/>
      <c r="E186" s="855"/>
      <c r="F186" s="549">
        <v>4</v>
      </c>
      <c r="G186" s="550"/>
      <c r="H186" s="598" t="str">
        <f t="shared" si="3"/>
        <v>Belum Diisi</v>
      </c>
      <c r="I186" s="592" t="s">
        <v>26</v>
      </c>
      <c r="J186" s="593" t="str">
        <f>IF($D$183="Y/T","Isi Sasaran",IF($E$183=0,0,IF(I186="Y",1,IF(I186="T",0,"Isi Dulu"))))</f>
        <v>Isi Sasaran</v>
      </c>
      <c r="K186" s="592" t="s">
        <v>26</v>
      </c>
      <c r="L186" s="593" t="str">
        <f>IF($D$183="Y/T","Isi Sasaran",IF($E$183=0,0,IF(K186="Y",1,IF(K186="T",0,"Isi Dulu"))))</f>
        <v>Isi Sasaran</v>
      </c>
      <c r="M186" s="849"/>
      <c r="N186" s="852"/>
      <c r="O186" s="517"/>
      <c r="P186" s="517"/>
      <c r="Q186" s="517"/>
      <c r="R186" s="517"/>
    </row>
    <row r="187" spans="2:18" s="527" customFormat="1" ht="15.75">
      <c r="B187" s="838"/>
      <c r="C187" s="841"/>
      <c r="D187" s="859"/>
      <c r="E187" s="856"/>
      <c r="F187" s="569">
        <v>5</v>
      </c>
      <c r="G187" s="570"/>
      <c r="H187" s="599" t="str">
        <f t="shared" si="3"/>
        <v>Belum Diisi</v>
      </c>
      <c r="I187" s="595" t="s">
        <v>26</v>
      </c>
      <c r="J187" s="596" t="str">
        <f>IF($D$183="Y/T","Isi Sasaran",IF($E$183=0,0,IF(I187="Y",1,IF(I187="T",0,"Isi Dulu"))))</f>
        <v>Isi Sasaran</v>
      </c>
      <c r="K187" s="595" t="s">
        <v>26</v>
      </c>
      <c r="L187" s="596" t="str">
        <f>IF($D$183="Y/T","Isi Sasaran",IF($E$183=0,0,IF(K187="Y",1,IF(K187="T",0,"Isi Dulu"))))</f>
        <v>Isi Sasaran</v>
      </c>
      <c r="M187" s="850"/>
      <c r="N187" s="853"/>
      <c r="O187" s="517"/>
      <c r="P187" s="517"/>
      <c r="Q187" s="517"/>
      <c r="R187" s="517"/>
    </row>
    <row r="188" spans="2:18" s="527" customFormat="1" ht="15.75">
      <c r="B188" s="836">
        <v>17</v>
      </c>
      <c r="C188" s="839"/>
      <c r="D188" s="857" t="s">
        <v>26</v>
      </c>
      <c r="E188" s="854" t="str">
        <f>IF(D188="Y",1,IF(D188="T",0,IF(D188="Y/T","Belum diisi","Error")))</f>
        <v>Belum diisi</v>
      </c>
      <c r="F188" s="528">
        <v>1</v>
      </c>
      <c r="G188" s="529"/>
      <c r="H188" s="600" t="str">
        <f t="shared" si="3"/>
        <v>Belum Diisi</v>
      </c>
      <c r="I188" s="590" t="s">
        <v>26</v>
      </c>
      <c r="J188" s="591" t="str">
        <f>IF($D$188="Y/T","Isi Sasaran",IF($E$188=0,0,IF(I188="Y",1,IF(I188="T",0,"Isi Dulu"))))</f>
        <v>Isi Sasaran</v>
      </c>
      <c r="K188" s="590" t="s">
        <v>26</v>
      </c>
      <c r="L188" s="591" t="str">
        <f>IF($D$188="Y/T","Isi Sasaran",IF($E$188=0,0,IF(K188="Y",1,IF(K188="T",0,"Isi Dulu"))))</f>
        <v>Isi Sasaran</v>
      </c>
      <c r="M188" s="848" t="s">
        <v>26</v>
      </c>
      <c r="N188" s="851" t="str">
        <f>IF(M188="Y",1,IF(M188="T",0,IF(M188="Y/T","Belum diisi","Error")))</f>
        <v>Belum diisi</v>
      </c>
      <c r="O188" s="517"/>
      <c r="P188" s="517"/>
      <c r="Q188" s="517"/>
      <c r="R188" s="517"/>
    </row>
    <row r="189" spans="2:18" s="527" customFormat="1" ht="15.75">
      <c r="B189" s="837"/>
      <c r="C189" s="840"/>
      <c r="D189" s="858"/>
      <c r="E189" s="855"/>
      <c r="F189" s="549">
        <v>2</v>
      </c>
      <c r="G189" s="550"/>
      <c r="H189" s="598" t="str">
        <f t="shared" si="3"/>
        <v>Belum Diisi</v>
      </c>
      <c r="I189" s="592" t="s">
        <v>26</v>
      </c>
      <c r="J189" s="593" t="str">
        <f>IF($D$188="Y/T","Isi Sasaran",IF($E$188=0,0,IF(I189="Y",1,IF(I189="T",0,"Isi Dulu"))))</f>
        <v>Isi Sasaran</v>
      </c>
      <c r="K189" s="592" t="s">
        <v>26</v>
      </c>
      <c r="L189" s="593" t="str">
        <f>IF($D$188="Y/T","Isi Sasaran",IF($E$188=0,0,IF(K189="Y",1,IF(K189="T",0,"Isi Dulu"))))</f>
        <v>Isi Sasaran</v>
      </c>
      <c r="M189" s="849"/>
      <c r="N189" s="852"/>
      <c r="O189" s="517"/>
      <c r="P189" s="517"/>
      <c r="Q189" s="517"/>
      <c r="R189" s="517"/>
    </row>
    <row r="190" spans="2:18" s="527" customFormat="1" ht="15.75">
      <c r="B190" s="837"/>
      <c r="C190" s="840"/>
      <c r="D190" s="858"/>
      <c r="E190" s="855"/>
      <c r="F190" s="549">
        <v>3</v>
      </c>
      <c r="G190" s="550"/>
      <c r="H190" s="598" t="str">
        <f t="shared" si="3"/>
        <v>Belum Diisi</v>
      </c>
      <c r="I190" s="592" t="s">
        <v>26</v>
      </c>
      <c r="J190" s="593" t="str">
        <f>IF($D$188="Y/T","Isi Sasaran",IF($E$188=0,0,IF(I190="Y",1,IF(I190="T",0,"Isi Dulu"))))</f>
        <v>Isi Sasaran</v>
      </c>
      <c r="K190" s="592" t="s">
        <v>26</v>
      </c>
      <c r="L190" s="593" t="str">
        <f>IF($D$188="Y/T","Isi Sasaran",IF($E$188=0,0,IF(K190="Y",1,IF(K190="T",0,"Isi Dulu"))))</f>
        <v>Isi Sasaran</v>
      </c>
      <c r="M190" s="849"/>
      <c r="N190" s="852"/>
      <c r="O190" s="517"/>
      <c r="P190" s="517"/>
      <c r="Q190" s="517"/>
      <c r="R190" s="517"/>
    </row>
    <row r="191" spans="2:18" s="527" customFormat="1" ht="15.75">
      <c r="B191" s="837"/>
      <c r="C191" s="840"/>
      <c r="D191" s="858"/>
      <c r="E191" s="855"/>
      <c r="F191" s="549">
        <v>4</v>
      </c>
      <c r="G191" s="550"/>
      <c r="H191" s="598" t="str">
        <f t="shared" si="3"/>
        <v>Belum Diisi</v>
      </c>
      <c r="I191" s="592" t="s">
        <v>26</v>
      </c>
      <c r="J191" s="593" t="str">
        <f>IF($D$188="Y/T","Isi Sasaran",IF($E$188=0,0,IF(I191="Y",1,IF(I191="T",0,"Isi Dulu"))))</f>
        <v>Isi Sasaran</v>
      </c>
      <c r="K191" s="592" t="s">
        <v>26</v>
      </c>
      <c r="L191" s="593" t="str">
        <f>IF($D$188="Y/T","Isi Sasaran",IF($E$188=0,0,IF(K191="Y",1,IF(K191="T",0,"Isi Dulu"))))</f>
        <v>Isi Sasaran</v>
      </c>
      <c r="M191" s="849"/>
      <c r="N191" s="852"/>
      <c r="O191" s="517"/>
      <c r="P191" s="517"/>
      <c r="Q191" s="517"/>
      <c r="R191" s="517"/>
    </row>
    <row r="192" spans="2:18" s="527" customFormat="1" ht="15.75">
      <c r="B192" s="838"/>
      <c r="C192" s="841"/>
      <c r="D192" s="859"/>
      <c r="E192" s="856"/>
      <c r="F192" s="569">
        <v>5</v>
      </c>
      <c r="G192" s="570"/>
      <c r="H192" s="599" t="str">
        <f t="shared" si="3"/>
        <v>Belum Diisi</v>
      </c>
      <c r="I192" s="595" t="s">
        <v>26</v>
      </c>
      <c r="J192" s="596" t="str">
        <f>IF($D$188="Y/T","Isi Sasaran",IF($E$188=0,0,IF(I192="Y",1,IF(I192="T",0,"Isi Dulu"))))</f>
        <v>Isi Sasaran</v>
      </c>
      <c r="K192" s="595" t="s">
        <v>26</v>
      </c>
      <c r="L192" s="596" t="str">
        <f>IF($D$188="Y/T","Isi Sasaran",IF($E$188=0,0,IF(K192="Y",1,IF(K192="T",0,"Isi Dulu"))))</f>
        <v>Isi Sasaran</v>
      </c>
      <c r="M192" s="850"/>
      <c r="N192" s="853"/>
      <c r="O192" s="517"/>
      <c r="P192" s="517"/>
      <c r="Q192" s="517"/>
      <c r="R192" s="517"/>
    </row>
    <row r="193" spans="2:18" s="527" customFormat="1" ht="15.75">
      <c r="B193" s="836">
        <v>18</v>
      </c>
      <c r="C193" s="839"/>
      <c r="D193" s="857" t="s">
        <v>26</v>
      </c>
      <c r="E193" s="854" t="str">
        <f>IF(D193="Y",1,IF(D193="T",0,IF(D193="Y/T","Belum diisi","Error")))</f>
        <v>Belum diisi</v>
      </c>
      <c r="F193" s="528">
        <v>1</v>
      </c>
      <c r="G193" s="529"/>
      <c r="H193" s="600" t="str">
        <f t="shared" si="3"/>
        <v>Belum Diisi</v>
      </c>
      <c r="I193" s="590" t="s">
        <v>26</v>
      </c>
      <c r="J193" s="591" t="str">
        <f>IF($D$193="Y/T","Isi Sasaran",IF($E$193=0,0,IF(I193="Y",1,IF(I193="T",0,"Isi Dulu"))))</f>
        <v>Isi Sasaran</v>
      </c>
      <c r="K193" s="590" t="s">
        <v>26</v>
      </c>
      <c r="L193" s="591" t="str">
        <f>IF($D$193="Y/T","Isi Sasaran",IF($E$193=0,0,IF(K193="Y",1,IF(K193="T",0,"Isi Dulu"))))</f>
        <v>Isi Sasaran</v>
      </c>
      <c r="M193" s="848" t="s">
        <v>26</v>
      </c>
      <c r="N193" s="851" t="str">
        <f>IF(M193="Y",1,IF(M193="T",0,IF(M193="Y/T","Belum diisi","Error")))</f>
        <v>Belum diisi</v>
      </c>
      <c r="O193" s="517"/>
      <c r="P193" s="517"/>
      <c r="Q193" s="517"/>
      <c r="R193" s="517"/>
    </row>
    <row r="194" spans="2:18" s="527" customFormat="1" ht="15.75">
      <c r="B194" s="837"/>
      <c r="C194" s="840"/>
      <c r="D194" s="858"/>
      <c r="E194" s="855"/>
      <c r="F194" s="549">
        <v>2</v>
      </c>
      <c r="G194" s="550"/>
      <c r="H194" s="598" t="str">
        <f t="shared" si="3"/>
        <v>Belum Diisi</v>
      </c>
      <c r="I194" s="592" t="s">
        <v>26</v>
      </c>
      <c r="J194" s="593" t="str">
        <f>IF($D$193="Y/T","Isi Sasaran",IF($E$193=0,0,IF(I194="Y",1,IF(I194="T",0,"Isi Dulu"))))</f>
        <v>Isi Sasaran</v>
      </c>
      <c r="K194" s="592" t="s">
        <v>26</v>
      </c>
      <c r="L194" s="593" t="str">
        <f>IF($D$193="Y/T","Isi Sasaran",IF($E$193=0,0,IF(K194="Y",1,IF(K194="T",0,"Isi Dulu"))))</f>
        <v>Isi Sasaran</v>
      </c>
      <c r="M194" s="849"/>
      <c r="N194" s="852"/>
      <c r="O194" s="517"/>
      <c r="P194" s="517"/>
      <c r="Q194" s="517"/>
      <c r="R194" s="517"/>
    </row>
    <row r="195" spans="2:18" s="527" customFormat="1" ht="15.75">
      <c r="B195" s="837"/>
      <c r="C195" s="840"/>
      <c r="D195" s="858"/>
      <c r="E195" s="855"/>
      <c r="F195" s="549">
        <v>3</v>
      </c>
      <c r="G195" s="550"/>
      <c r="H195" s="598" t="str">
        <f t="shared" si="3"/>
        <v>Belum Diisi</v>
      </c>
      <c r="I195" s="592" t="s">
        <v>26</v>
      </c>
      <c r="J195" s="593" t="str">
        <f>IF($D$193="Y/T","Isi Sasaran",IF($E$193=0,0,IF(I195="Y",1,IF(I195="T",0,"Isi Dulu"))))</f>
        <v>Isi Sasaran</v>
      </c>
      <c r="K195" s="592" t="s">
        <v>26</v>
      </c>
      <c r="L195" s="593" t="str">
        <f>IF($D$193="Y/T","Isi Sasaran",IF($E$193=0,0,IF(K195="Y",1,IF(K195="T",0,"Isi Dulu"))))</f>
        <v>Isi Sasaran</v>
      </c>
      <c r="M195" s="849"/>
      <c r="N195" s="852"/>
      <c r="O195" s="517"/>
      <c r="P195" s="517"/>
      <c r="Q195" s="517"/>
      <c r="R195" s="517"/>
    </row>
    <row r="196" spans="2:18" s="527" customFormat="1" ht="15.75">
      <c r="B196" s="837"/>
      <c r="C196" s="840"/>
      <c r="D196" s="858"/>
      <c r="E196" s="855"/>
      <c r="F196" s="549">
        <v>4</v>
      </c>
      <c r="G196" s="550"/>
      <c r="H196" s="598" t="str">
        <f t="shared" si="3"/>
        <v>Belum Diisi</v>
      </c>
      <c r="I196" s="592" t="s">
        <v>26</v>
      </c>
      <c r="J196" s="593" t="str">
        <f>IF($D$193="Y/T","Isi Sasaran",IF($E$193=0,0,IF(I196="Y",1,IF(I196="T",0,"Isi Dulu"))))</f>
        <v>Isi Sasaran</v>
      </c>
      <c r="K196" s="592" t="s">
        <v>26</v>
      </c>
      <c r="L196" s="593" t="str">
        <f>IF($D$193="Y/T","Isi Sasaran",IF($E$193=0,0,IF(K196="Y",1,IF(K196="T",0,"Isi Dulu"))))</f>
        <v>Isi Sasaran</v>
      </c>
      <c r="M196" s="849"/>
      <c r="N196" s="852"/>
      <c r="O196" s="517"/>
      <c r="P196" s="517"/>
      <c r="Q196" s="517"/>
      <c r="R196" s="517"/>
    </row>
    <row r="197" spans="2:18" s="527" customFormat="1" ht="15.75">
      <c r="B197" s="838"/>
      <c r="C197" s="841"/>
      <c r="D197" s="859"/>
      <c r="E197" s="856"/>
      <c r="F197" s="569">
        <v>5</v>
      </c>
      <c r="G197" s="570"/>
      <c r="H197" s="599" t="str">
        <f t="shared" si="3"/>
        <v>Belum Diisi</v>
      </c>
      <c r="I197" s="595" t="s">
        <v>26</v>
      </c>
      <c r="J197" s="596" t="str">
        <f>IF($D$193="Y/T","Isi Sasaran",IF($E$193=0,0,IF(I197="Y",1,IF(I197="T",0,"Isi Dulu"))))</f>
        <v>Isi Sasaran</v>
      </c>
      <c r="K197" s="595" t="s">
        <v>26</v>
      </c>
      <c r="L197" s="596" t="str">
        <f>IF($D$193="Y/T","Isi Sasaran",IF($E$193=0,0,IF(K197="Y",1,IF(K197="T",0,"Isi Dulu"))))</f>
        <v>Isi Sasaran</v>
      </c>
      <c r="M197" s="850"/>
      <c r="N197" s="853"/>
      <c r="O197" s="517"/>
      <c r="P197" s="517"/>
      <c r="Q197" s="517"/>
      <c r="R197" s="517"/>
    </row>
    <row r="198" spans="2:18" s="527" customFormat="1" ht="15.75">
      <c r="B198" s="836">
        <v>19</v>
      </c>
      <c r="C198" s="839"/>
      <c r="D198" s="857" t="s">
        <v>26</v>
      </c>
      <c r="E198" s="854" t="str">
        <f>IF(D198="Y",1,IF(D198="T",0,IF(D198="Y/T","Belum diisi","Error")))</f>
        <v>Belum diisi</v>
      </c>
      <c r="F198" s="528">
        <v>1</v>
      </c>
      <c r="G198" s="529"/>
      <c r="H198" s="600" t="str">
        <f t="shared" si="3"/>
        <v>Belum Diisi</v>
      </c>
      <c r="I198" s="590" t="s">
        <v>26</v>
      </c>
      <c r="J198" s="591" t="str">
        <f>IF($D$198="Y/T","Isi Sasaran",IF($E$198=0,0,IF(I198="Y",1,IF(I198="T",0,"Isi Dulu"))))</f>
        <v>Isi Sasaran</v>
      </c>
      <c r="K198" s="590" t="s">
        <v>26</v>
      </c>
      <c r="L198" s="591" t="str">
        <f>IF($D$198="Y/T","Isi Sasaran",IF($E$198=0,0,IF(K198="Y",1,IF(K198="T",0,"Isi Dulu"))))</f>
        <v>Isi Sasaran</v>
      </c>
      <c r="M198" s="848" t="s">
        <v>26</v>
      </c>
      <c r="N198" s="851" t="str">
        <f>IF(M198="Y",1,IF(M198="T",0,IF(M198="Y/T","Belum diisi","Error")))</f>
        <v>Belum diisi</v>
      </c>
      <c r="O198" s="517"/>
      <c r="P198" s="517"/>
      <c r="Q198" s="517"/>
      <c r="R198" s="517"/>
    </row>
    <row r="199" spans="2:18" s="527" customFormat="1" ht="15.75">
      <c r="B199" s="837"/>
      <c r="C199" s="840"/>
      <c r="D199" s="858"/>
      <c r="E199" s="855"/>
      <c r="F199" s="549">
        <v>2</v>
      </c>
      <c r="G199" s="550"/>
      <c r="H199" s="598" t="str">
        <f t="shared" si="3"/>
        <v>Belum Diisi</v>
      </c>
      <c r="I199" s="592" t="s">
        <v>26</v>
      </c>
      <c r="J199" s="593" t="str">
        <f>IF($D$198="Y/T","Isi Sasaran",IF($E$198=0,0,IF(I199="Y",1,IF(I199="T",0,"Isi Dulu"))))</f>
        <v>Isi Sasaran</v>
      </c>
      <c r="K199" s="592" t="s">
        <v>26</v>
      </c>
      <c r="L199" s="593" t="str">
        <f>IF($D$198="Y/T","Isi Sasaran",IF($E$198=0,0,IF(K199="Y",1,IF(K199="T",0,"Isi Dulu"))))</f>
        <v>Isi Sasaran</v>
      </c>
      <c r="M199" s="849"/>
      <c r="N199" s="852"/>
      <c r="O199" s="517"/>
      <c r="P199" s="517"/>
      <c r="Q199" s="517"/>
      <c r="R199" s="517"/>
    </row>
    <row r="200" spans="2:18" s="527" customFormat="1" ht="15.75">
      <c r="B200" s="837"/>
      <c r="C200" s="840"/>
      <c r="D200" s="858"/>
      <c r="E200" s="855"/>
      <c r="F200" s="549">
        <v>3</v>
      </c>
      <c r="G200" s="550"/>
      <c r="H200" s="598" t="str">
        <f t="shared" si="3"/>
        <v>Belum Diisi</v>
      </c>
      <c r="I200" s="592" t="s">
        <v>26</v>
      </c>
      <c r="J200" s="593" t="str">
        <f>IF($D$198="Y/T","Isi Sasaran",IF($E$198=0,0,IF(I200="Y",1,IF(I200="T",0,"Isi Dulu"))))</f>
        <v>Isi Sasaran</v>
      </c>
      <c r="K200" s="592" t="s">
        <v>26</v>
      </c>
      <c r="L200" s="593" t="str">
        <f>IF($D$198="Y/T","Isi Sasaran",IF($E$198=0,0,IF(K200="Y",1,IF(K200="T",0,"Isi Dulu"))))</f>
        <v>Isi Sasaran</v>
      </c>
      <c r="M200" s="849"/>
      <c r="N200" s="852"/>
      <c r="O200" s="517"/>
      <c r="P200" s="517"/>
      <c r="Q200" s="517"/>
      <c r="R200" s="517"/>
    </row>
    <row r="201" spans="2:18" s="527" customFormat="1" ht="15.75">
      <c r="B201" s="837"/>
      <c r="C201" s="840"/>
      <c r="D201" s="858"/>
      <c r="E201" s="855"/>
      <c r="F201" s="549">
        <v>4</v>
      </c>
      <c r="G201" s="550"/>
      <c r="H201" s="598" t="str">
        <f t="shared" si="3"/>
        <v>Belum Diisi</v>
      </c>
      <c r="I201" s="592" t="s">
        <v>26</v>
      </c>
      <c r="J201" s="593" t="str">
        <f>IF($D$198="Y/T","Isi Sasaran",IF($E$198=0,0,IF(I201="Y",1,IF(I201="T",0,"Isi Dulu"))))</f>
        <v>Isi Sasaran</v>
      </c>
      <c r="K201" s="592" t="s">
        <v>26</v>
      </c>
      <c r="L201" s="593" t="str">
        <f>IF($D$198="Y/T","Isi Sasaran",IF($E$198=0,0,IF(K201="Y",1,IF(K201="T",0,"Isi Dulu"))))</f>
        <v>Isi Sasaran</v>
      </c>
      <c r="M201" s="849"/>
      <c r="N201" s="852"/>
      <c r="O201" s="517"/>
      <c r="P201" s="517"/>
      <c r="Q201" s="517"/>
      <c r="R201" s="517"/>
    </row>
    <row r="202" spans="2:18" s="527" customFormat="1" ht="15.75">
      <c r="B202" s="838"/>
      <c r="C202" s="841"/>
      <c r="D202" s="859"/>
      <c r="E202" s="856"/>
      <c r="F202" s="569">
        <v>5</v>
      </c>
      <c r="G202" s="570"/>
      <c r="H202" s="599" t="str">
        <f t="shared" si="3"/>
        <v>Belum Diisi</v>
      </c>
      <c r="I202" s="595" t="s">
        <v>26</v>
      </c>
      <c r="J202" s="596" t="str">
        <f>IF($D$198="Y/T","Isi Sasaran",IF($E$198=0,0,IF(I202="Y",1,IF(I202="T",0,"Isi Dulu"))))</f>
        <v>Isi Sasaran</v>
      </c>
      <c r="K202" s="595" t="s">
        <v>26</v>
      </c>
      <c r="L202" s="596" t="str">
        <f>IF($D$198="Y/T","Isi Sasaran",IF($E$198=0,0,IF(K202="Y",1,IF(K202="T",0,"Isi Dulu"))))</f>
        <v>Isi Sasaran</v>
      </c>
      <c r="M202" s="850"/>
      <c r="N202" s="853"/>
      <c r="O202" s="517"/>
      <c r="P202" s="517"/>
      <c r="Q202" s="517"/>
      <c r="R202" s="517"/>
    </row>
    <row r="203" spans="2:18" s="527" customFormat="1" ht="15.75">
      <c r="B203" s="836">
        <v>20</v>
      </c>
      <c r="C203" s="839"/>
      <c r="D203" s="857" t="s">
        <v>26</v>
      </c>
      <c r="E203" s="854" t="str">
        <f>IF(D203="Y",1,IF(D203="T",0,IF(D203="Y/T","Belum diisi","Error")))</f>
        <v>Belum diisi</v>
      </c>
      <c r="F203" s="528">
        <v>1</v>
      </c>
      <c r="G203" s="529"/>
      <c r="H203" s="600" t="str">
        <f t="shared" si="3"/>
        <v>Belum Diisi</v>
      </c>
      <c r="I203" s="590" t="s">
        <v>26</v>
      </c>
      <c r="J203" s="591" t="str">
        <f>IF($D$203="Y/T","Isi Sasaran",IF($E$203=0,0,IF(I203="Y",1,IF(I203="T",0,"Isi Dulu"))))</f>
        <v>Isi Sasaran</v>
      </c>
      <c r="K203" s="590" t="s">
        <v>26</v>
      </c>
      <c r="L203" s="591" t="str">
        <f>IF($D$203="Y/T","Isi Sasaran",IF($E$203=0,0,IF(K203="Y",1,IF(K203="T",0,"Isi Dulu"))))</f>
        <v>Isi Sasaran</v>
      </c>
      <c r="M203" s="848" t="s">
        <v>26</v>
      </c>
      <c r="N203" s="851" t="str">
        <f>IF(M203="Y",1,IF(M203="T",0,IF(M203="Y/T","Belum diisi","Error")))</f>
        <v>Belum diisi</v>
      </c>
      <c r="O203" s="517"/>
      <c r="P203" s="517"/>
      <c r="Q203" s="517"/>
      <c r="R203" s="517"/>
    </row>
    <row r="204" spans="2:18" s="527" customFormat="1" ht="15.75">
      <c r="B204" s="837"/>
      <c r="C204" s="840"/>
      <c r="D204" s="858"/>
      <c r="E204" s="855"/>
      <c r="F204" s="549">
        <v>2</v>
      </c>
      <c r="G204" s="550"/>
      <c r="H204" s="598" t="str">
        <f t="shared" si="3"/>
        <v>Belum Diisi</v>
      </c>
      <c r="I204" s="592" t="s">
        <v>26</v>
      </c>
      <c r="J204" s="593" t="str">
        <f>IF($D$203="Y/T","Isi Sasaran",IF($E$203=0,0,IF(I204="Y",1,IF(I204="T",0,"Isi Dulu"))))</f>
        <v>Isi Sasaran</v>
      </c>
      <c r="K204" s="592" t="s">
        <v>26</v>
      </c>
      <c r="L204" s="593" t="str">
        <f>IF($D$203="Y/T","Isi Sasaran",IF($E$203=0,0,IF(K204="Y",1,IF(K204="T",0,"Isi Dulu"))))</f>
        <v>Isi Sasaran</v>
      </c>
      <c r="M204" s="849"/>
      <c r="N204" s="852"/>
      <c r="O204" s="517"/>
      <c r="P204" s="517"/>
      <c r="Q204" s="517"/>
      <c r="R204" s="517"/>
    </row>
    <row r="205" spans="2:18" s="527" customFormat="1" ht="15.75">
      <c r="B205" s="837"/>
      <c r="C205" s="840"/>
      <c r="D205" s="858"/>
      <c r="E205" s="855"/>
      <c r="F205" s="549">
        <v>3</v>
      </c>
      <c r="G205" s="550"/>
      <c r="H205" s="598" t="str">
        <f t="shared" si="3"/>
        <v>Belum Diisi</v>
      </c>
      <c r="I205" s="592" t="s">
        <v>26</v>
      </c>
      <c r="J205" s="593" t="str">
        <f>IF($D$203="Y/T","Isi Sasaran",IF($E$203=0,0,IF(I205="Y",1,IF(I205="T",0,"Isi Dulu"))))</f>
        <v>Isi Sasaran</v>
      </c>
      <c r="K205" s="592" t="s">
        <v>26</v>
      </c>
      <c r="L205" s="593" t="str">
        <f>IF($D$203="Y/T","Isi Sasaran",IF($E$203=0,0,IF(K205="Y",1,IF(K205="T",0,"Isi Dulu"))))</f>
        <v>Isi Sasaran</v>
      </c>
      <c r="M205" s="849"/>
      <c r="N205" s="852"/>
      <c r="O205" s="517"/>
      <c r="P205" s="517"/>
      <c r="Q205" s="517"/>
      <c r="R205" s="517"/>
    </row>
    <row r="206" spans="2:18" s="527" customFormat="1" ht="15.75">
      <c r="B206" s="837"/>
      <c r="C206" s="840"/>
      <c r="D206" s="858"/>
      <c r="E206" s="855"/>
      <c r="F206" s="549">
        <v>4</v>
      </c>
      <c r="G206" s="550"/>
      <c r="H206" s="598" t="str">
        <f t="shared" si="3"/>
        <v>Belum Diisi</v>
      </c>
      <c r="I206" s="592" t="s">
        <v>26</v>
      </c>
      <c r="J206" s="593" t="str">
        <f>IF($D$203="Y/T","Isi Sasaran",IF($E$203=0,0,IF(I206="Y",1,IF(I206="T",0,"Isi Dulu"))))</f>
        <v>Isi Sasaran</v>
      </c>
      <c r="K206" s="592" t="s">
        <v>26</v>
      </c>
      <c r="L206" s="593" t="str">
        <f>IF($D$203="Y/T","Isi Sasaran",IF($E$203=0,0,IF(K206="Y",1,IF(K206="T",0,"Isi Dulu"))))</f>
        <v>Isi Sasaran</v>
      </c>
      <c r="M206" s="849"/>
      <c r="N206" s="852"/>
      <c r="O206" s="517"/>
      <c r="P206" s="517"/>
      <c r="Q206" s="517"/>
      <c r="R206" s="517"/>
    </row>
    <row r="207" spans="2:18" s="527" customFormat="1" ht="15.75">
      <c r="B207" s="838"/>
      <c r="C207" s="841"/>
      <c r="D207" s="859"/>
      <c r="E207" s="856"/>
      <c r="F207" s="569">
        <v>5</v>
      </c>
      <c r="G207" s="570"/>
      <c r="H207" s="599" t="str">
        <f t="shared" si="3"/>
        <v>Belum Diisi</v>
      </c>
      <c r="I207" s="595" t="s">
        <v>26</v>
      </c>
      <c r="J207" s="596" t="str">
        <f>IF($D$203="Y/T","Isi Sasaran",IF($E$203=0,0,IF(I207="Y",1,IF(I207="T",0,"Isi Dulu"))))</f>
        <v>Isi Sasaran</v>
      </c>
      <c r="K207" s="595" t="s">
        <v>26</v>
      </c>
      <c r="L207" s="596" t="str">
        <f>IF($D$203="Y/T","Isi Sasaran",IF($E$203=0,0,IF(K207="Y",1,IF(K207="T",0,"Isi Dulu"))))</f>
        <v>Isi Sasaran</v>
      </c>
      <c r="M207" s="850"/>
      <c r="N207" s="853"/>
      <c r="O207" s="517"/>
      <c r="P207" s="517"/>
      <c r="Q207" s="517"/>
      <c r="R207" s="517"/>
    </row>
    <row r="208" spans="2:18" s="527" customFormat="1" ht="15.75">
      <c r="B208" s="580"/>
      <c r="C208" s="581"/>
      <c r="D208" s="582"/>
      <c r="E208" s="605" t="e">
        <f>AVERAGE(E108:E207)</f>
        <v>#DIV/0!</v>
      </c>
      <c r="F208" s="580"/>
      <c r="G208" s="583"/>
      <c r="H208" s="602" t="e">
        <f>(IF($D108="Y/T",0,AVERAGE(H108:H112))+IF($D113="Y/T",0,AVERAGE(H113:H117))+IF($D118="Y/T",0,AVERAGE(H118:H122))+IF($D123="Y/T",0,AVERAGE(H123:H127))+IF($D128="Y/T",0,AVERAGE(H128:H132))+IF($D133="Y/T",0,AVERAGE(H133:H137))+IF($D138="Y/T",0,AVERAGE(H138:H142))+IF($D143="Y/T",0,AVERAGE(H143:H147))+IF($D148="Y/T",0,AVERAGE(H148:H152))+IF($D153="Y/T",0,AVERAGE(H153:H157))+IF($D158="Y/T",0,AVERAGE(H158:H162))+IF($D163="Y/T",0,AVERAGE(H163:H167))+IF($D168="Y/T",0,AVERAGE(H168:H172))+IF($D173="Y/T",0,AVERAGE(H173:H177))+IF($D178="Y/T",0,AVERAGE(H178:H182))+IF($D183="Y/T",0,AVERAGE(H183:H187))+IF($D188="Y/T",0,AVERAGE(H188:H192))+IF($D193="Y/T",0,AVERAGE(H193:H197))+IF($D198="Y/T",0,AVERAGE(H198:H202))+IF($D203="Y/T",0,AVERAGE(H203:H207)))/(COUNTIF($D108:$D207,"Y")+COUNTIF($D108:$D207,"T"))</f>
        <v>#DIV/0!</v>
      </c>
      <c r="I208" s="582"/>
      <c r="J208" s="602" t="e">
        <f>(IF($D108="Y/T",0,AVERAGE(J108:J112))+IF($D113="Y/T",0,AVERAGE(J113:J117))+IF($D118="Y/T",0,AVERAGE(J118:J122))+IF($D123="Y/T",0,AVERAGE(J123:J127))+IF($D128="Y/T",0,AVERAGE(J128:J132))+IF($D133="Y/T",0,AVERAGE(J133:J137))+IF($D138="Y/T",0,AVERAGE(J138:J142))+IF($D143="Y/T",0,AVERAGE(J143:J147))+IF($D148="Y/T",0,AVERAGE(J148:J152))+IF($D153="Y/T",0,AVERAGE(J153:J157))+IF($D158="Y/T",0,AVERAGE(J158:J162))+IF($D163="Y/T",0,AVERAGE(J163:J167))+IF($D168="Y/T",0,AVERAGE(J168:J172))+IF($D173="Y/T",0,AVERAGE(J173:J177))+IF($D178="Y/T",0,AVERAGE(J178:J182))+IF($D183="Y/T",0,AVERAGE(J183:J187))+IF($D188="Y/T",0,AVERAGE(J188:J192))+IF($D193="Y/T",0,AVERAGE(J193:J197))+IF($D198="Y/T",0,AVERAGE(J198:J202))+IF($D203="Y/T",0,AVERAGE(J203:J207)))/(COUNTIF($D108:$D207,"Y")+COUNTIF($D108:$D207,"T"))</f>
        <v>#DIV/0!</v>
      </c>
      <c r="K208" s="582"/>
      <c r="L208" s="602" t="e">
        <f>(IF($D108="Y/T",0,AVERAGE(L108:L112))+IF($D113="Y/T",0,AVERAGE(L113:L117))+IF($D118="Y/T",0,AVERAGE(L118:L122))+IF($D123="Y/T",0,AVERAGE(L123:L127))+IF($D128="Y/T",0,AVERAGE(L128:L132))+IF($D133="Y/T",0,AVERAGE(L133:L137))+IF($D138="Y/T",0,AVERAGE(L138:L142))+IF($D143="Y/T",0,AVERAGE(L143:L147))+IF($D148="Y/T",0,AVERAGE(L148:L152))+IF($D153="Y/T",0,AVERAGE(L153:L157))+IF($D158="Y/T",0,AVERAGE(L158:L162))+IF($D163="Y/T",0,AVERAGE(L163:L167))+IF($D168="Y/T",0,AVERAGE(L168:L172))+IF($D173="Y/T",0,AVERAGE(L173:L177))+IF($D178="Y/T",0,AVERAGE(L178:L182))+IF($D183="Y/T",0,AVERAGE(L183:L187))+IF($D188="Y/T",0,AVERAGE(L188:L192))+IF($D193="Y/T",0,AVERAGE(L193:L197))+IF($D198="Y/T",0,AVERAGE(L198:L202))+IF($D203="Y/T",0,AVERAGE(L203:L207)))/(COUNTIF($D108:$D207,"Y")+COUNTIF($D108:$D207,"T"))</f>
        <v>#DIV/0!</v>
      </c>
      <c r="M208" s="606"/>
      <c r="N208" s="602" t="e">
        <f>AVERAGE(N108:N207)</f>
        <v>#DIV/0!</v>
      </c>
      <c r="O208" s="517"/>
      <c r="P208" s="517"/>
      <c r="Q208" s="517"/>
      <c r="R208" s="517"/>
    </row>
    <row r="209" spans="2:18" s="527" customFormat="1" ht="15.75">
      <c r="B209" s="865" t="s">
        <v>507</v>
      </c>
      <c r="C209" s="865"/>
      <c r="D209" s="865"/>
      <c r="E209" s="865"/>
      <c r="F209" s="865"/>
      <c r="G209" s="865"/>
      <c r="H209" s="865"/>
      <c r="I209" s="865"/>
      <c r="J209" s="865"/>
      <c r="K209" s="865"/>
      <c r="L209" s="865"/>
      <c r="M209" s="865"/>
      <c r="N209" s="866"/>
      <c r="O209" s="517"/>
      <c r="P209" s="517"/>
      <c r="Q209" s="517"/>
      <c r="R209" s="517"/>
    </row>
    <row r="210" spans="2:18" s="527" customFormat="1" ht="15.75">
      <c r="B210" s="836">
        <v>1</v>
      </c>
      <c r="C210" s="839"/>
      <c r="D210" s="857" t="s">
        <v>26</v>
      </c>
      <c r="E210" s="854" t="str">
        <f>IF(D210="Y",1,IF(D210="T",0,IF(D210="Y/T","Belum diisi","Error")))</f>
        <v>Belum diisi</v>
      </c>
      <c r="F210" s="528">
        <v>1</v>
      </c>
      <c r="G210" s="529"/>
      <c r="H210" s="589" t="str">
        <f>IF(OR(J210="Isi Dulu",L210="Isi Dulu",J210="Isi Sasaran",L210="Isi Sasaran"),"Belum Diisi",IF(SUM(J210,L210)=2,1,IF(SUM(J210,L210)=1,0,IF(SUM(J210,L210)=0,0,"Error"))))</f>
        <v>Belum Diisi</v>
      </c>
      <c r="I210" s="590" t="s">
        <v>26</v>
      </c>
      <c r="J210" s="591" t="str">
        <f>IF($D$210="Y/T","Isi Sasaran",IF($E$210=0,0,IF(I210="Y",1,IF(I210="T",0,"Isi Dulu"))))</f>
        <v>Isi Sasaran</v>
      </c>
      <c r="K210" s="590" t="s">
        <v>26</v>
      </c>
      <c r="L210" s="591" t="str">
        <f>IF($D$210="Y/T","Isi Sasaran",IF($E$210=0,0,IF(K210="Y",1,IF(K210="T",0,"Isi Dulu"))))</f>
        <v>Isi Sasaran</v>
      </c>
      <c r="M210" s="848" t="s">
        <v>26</v>
      </c>
      <c r="N210" s="851" t="str">
        <f>IF(M210="Y",1,IF(M210="T",0,IF(M210="Y/T","Belum diisi","Error")))</f>
        <v>Belum diisi</v>
      </c>
      <c r="O210" s="517"/>
      <c r="P210" s="517"/>
      <c r="Q210" s="517"/>
      <c r="R210" s="517"/>
    </row>
    <row r="211" spans="2:18" s="527" customFormat="1" ht="15.75">
      <c r="B211" s="837"/>
      <c r="C211" s="840"/>
      <c r="D211" s="858"/>
      <c r="E211" s="855"/>
      <c r="F211" s="549">
        <v>2</v>
      </c>
      <c r="G211" s="550"/>
      <c r="H211" s="589" t="str">
        <f t="shared" ref="H211:H274" si="4">IF(OR(J211="Isi Dulu",L211="Isi Dulu",J211="Isi Sasaran",L211="Isi Sasaran"),"Belum Diisi",IF(SUM(J211,L211)=2,1,IF(SUM(J211,L211)=1,0,IF(SUM(J211,L211)=0,0,"Error"))))</f>
        <v>Belum Diisi</v>
      </c>
      <c r="I211" s="592" t="s">
        <v>26</v>
      </c>
      <c r="J211" s="593" t="str">
        <f>IF($D$210="Y/T","Isi Sasaran",IF($E$210=0,0,IF(I211="Y",1,IF(I211="T",0,"Isi Dulu"))))</f>
        <v>Isi Sasaran</v>
      </c>
      <c r="K211" s="592" t="s">
        <v>26</v>
      </c>
      <c r="L211" s="593" t="str">
        <f>IF($D$210="Y/T","Isi Sasaran",IF($E$210=0,0,IF(K211="Y",1,IF(K211="T",0,"Isi Dulu"))))</f>
        <v>Isi Sasaran</v>
      </c>
      <c r="M211" s="849"/>
      <c r="N211" s="852"/>
      <c r="O211" s="517"/>
      <c r="P211" s="517"/>
      <c r="Q211" s="517"/>
      <c r="R211" s="517"/>
    </row>
    <row r="212" spans="2:18" s="527" customFormat="1" ht="15.75">
      <c r="B212" s="837"/>
      <c r="C212" s="840"/>
      <c r="D212" s="858"/>
      <c r="E212" s="855"/>
      <c r="F212" s="549">
        <v>3</v>
      </c>
      <c r="G212" s="550"/>
      <c r="H212" s="589" t="str">
        <f t="shared" si="4"/>
        <v>Belum Diisi</v>
      </c>
      <c r="I212" s="592" t="s">
        <v>26</v>
      </c>
      <c r="J212" s="593" t="str">
        <f>IF($D$210="Y/T","Isi Sasaran",IF($E$210=0,0,IF(I212="Y",1,IF(I212="T",0,"Isi Dulu"))))</f>
        <v>Isi Sasaran</v>
      </c>
      <c r="K212" s="592" t="s">
        <v>26</v>
      </c>
      <c r="L212" s="593" t="str">
        <f>IF($D$210="Y/T","Isi Sasaran",IF($E$210=0,0,IF(K212="Y",1,IF(K212="T",0,"Isi Dulu"))))</f>
        <v>Isi Sasaran</v>
      </c>
      <c r="M212" s="849"/>
      <c r="N212" s="852"/>
      <c r="O212" s="517"/>
      <c r="P212" s="517"/>
      <c r="Q212" s="517"/>
      <c r="R212" s="517"/>
    </row>
    <row r="213" spans="2:18" s="527" customFormat="1" ht="15.75">
      <c r="B213" s="837"/>
      <c r="C213" s="840"/>
      <c r="D213" s="858"/>
      <c r="E213" s="855"/>
      <c r="F213" s="549">
        <v>4</v>
      </c>
      <c r="G213" s="550"/>
      <c r="H213" s="589" t="str">
        <f t="shared" si="4"/>
        <v>Belum Diisi</v>
      </c>
      <c r="I213" s="592" t="s">
        <v>26</v>
      </c>
      <c r="J213" s="593" t="str">
        <f>IF($D$210="Y/T","Isi Sasaran",IF($E$210=0,0,IF(I213="Y",1,IF(I213="T",0,"Isi Dulu"))))</f>
        <v>Isi Sasaran</v>
      </c>
      <c r="K213" s="592" t="s">
        <v>26</v>
      </c>
      <c r="L213" s="593" t="str">
        <f>IF($D$210="Y/T","Isi Sasaran",IF($E$210=0,0,IF(K213="Y",1,IF(K213="T",0,"Isi Dulu"))))</f>
        <v>Isi Sasaran</v>
      </c>
      <c r="M213" s="849"/>
      <c r="N213" s="852"/>
      <c r="O213" s="517"/>
      <c r="P213" s="517"/>
      <c r="Q213" s="517"/>
      <c r="R213" s="517"/>
    </row>
    <row r="214" spans="2:18" s="527" customFormat="1" ht="15.75">
      <c r="B214" s="838"/>
      <c r="C214" s="841"/>
      <c r="D214" s="859"/>
      <c r="E214" s="856"/>
      <c r="F214" s="569">
        <v>5</v>
      </c>
      <c r="G214" s="570"/>
      <c r="H214" s="594" t="str">
        <f t="shared" si="4"/>
        <v>Belum Diisi</v>
      </c>
      <c r="I214" s="595" t="s">
        <v>26</v>
      </c>
      <c r="J214" s="596" t="str">
        <f>IF($D$210="Y/T","Isi Sasaran",IF($E$210=0,0,IF(I214="Y",1,IF(I214="T",0,"Isi Dulu"))))</f>
        <v>Isi Sasaran</v>
      </c>
      <c r="K214" s="595" t="s">
        <v>26</v>
      </c>
      <c r="L214" s="596" t="str">
        <f>IF($D$210="Y/T","Isi Sasaran",IF($E$210=0,0,IF(K214="Y",1,IF(K214="T",0,"Isi Dulu"))))</f>
        <v>Isi Sasaran</v>
      </c>
      <c r="M214" s="850"/>
      <c r="N214" s="853"/>
      <c r="O214" s="517"/>
      <c r="P214" s="517"/>
      <c r="Q214" s="517"/>
      <c r="R214" s="517"/>
    </row>
    <row r="215" spans="2:18" s="527" customFormat="1" ht="15.75">
      <c r="B215" s="836">
        <v>2</v>
      </c>
      <c r="C215" s="839"/>
      <c r="D215" s="857" t="s">
        <v>26</v>
      </c>
      <c r="E215" s="854" t="str">
        <f>IF(D215="Y",1,IF(D215="T",0,IF(D215="Y/T","Belum diisi","Error")))</f>
        <v>Belum diisi</v>
      </c>
      <c r="F215" s="528">
        <v>1</v>
      </c>
      <c r="G215" s="529"/>
      <c r="H215" s="597" t="str">
        <f t="shared" si="4"/>
        <v>Belum Diisi</v>
      </c>
      <c r="I215" s="590" t="s">
        <v>26</v>
      </c>
      <c r="J215" s="591" t="str">
        <f>IF($D$215="Y/T","Isi Sasaran",IF($E$215=0,0,IF(I215="Y",1,IF(I215="T",0,"Isi Dulu"))))</f>
        <v>Isi Sasaran</v>
      </c>
      <c r="K215" s="590" t="s">
        <v>26</v>
      </c>
      <c r="L215" s="591" t="str">
        <f>IF($D$215="Y/T","Isi Sasaran",IF($E$215=0,0,IF(K215="Y",1,IF(K215="T",0,"Isi Dulu"))))</f>
        <v>Isi Sasaran</v>
      </c>
      <c r="M215" s="848" t="s">
        <v>26</v>
      </c>
      <c r="N215" s="851" t="str">
        <f>IF(M215="Y",1,IF(M215="T",0,IF(M215="Y/T","Belum diisi","Error")))</f>
        <v>Belum diisi</v>
      </c>
      <c r="O215" s="517"/>
      <c r="P215" s="517"/>
      <c r="Q215" s="517"/>
      <c r="R215" s="517"/>
    </row>
    <row r="216" spans="2:18" s="527" customFormat="1" ht="15.75">
      <c r="B216" s="837"/>
      <c r="C216" s="840"/>
      <c r="D216" s="858"/>
      <c r="E216" s="855"/>
      <c r="F216" s="549">
        <v>2</v>
      </c>
      <c r="G216" s="550"/>
      <c r="H216" s="598" t="str">
        <f t="shared" si="4"/>
        <v>Belum Diisi</v>
      </c>
      <c r="I216" s="592" t="s">
        <v>26</v>
      </c>
      <c r="J216" s="593" t="str">
        <f>IF($D$215="Y/T","Isi Sasaran",IF($E$215=0,0,IF(I216="Y",1,IF(I216="T",0,"Isi Dulu"))))</f>
        <v>Isi Sasaran</v>
      </c>
      <c r="K216" s="592" t="s">
        <v>26</v>
      </c>
      <c r="L216" s="593" t="str">
        <f>IF($D$215="Y/T","Isi Sasaran",IF($E$215=0,0,IF(K216="Y",1,IF(K216="T",0,"Isi Dulu"))))</f>
        <v>Isi Sasaran</v>
      </c>
      <c r="M216" s="849"/>
      <c r="N216" s="852"/>
      <c r="O216" s="517"/>
      <c r="P216" s="517"/>
      <c r="Q216" s="517"/>
      <c r="R216" s="517"/>
    </row>
    <row r="217" spans="2:18" s="527" customFormat="1" ht="15.75">
      <c r="B217" s="837"/>
      <c r="C217" s="840"/>
      <c r="D217" s="858"/>
      <c r="E217" s="855"/>
      <c r="F217" s="549">
        <v>3</v>
      </c>
      <c r="G217" s="550"/>
      <c r="H217" s="598" t="str">
        <f t="shared" si="4"/>
        <v>Belum Diisi</v>
      </c>
      <c r="I217" s="592" t="s">
        <v>26</v>
      </c>
      <c r="J217" s="593" t="str">
        <f>IF($D$215="Y/T","Isi Sasaran",IF($E$215=0,0,IF(I217="Y",1,IF(I217="T",0,"Isi Dulu"))))</f>
        <v>Isi Sasaran</v>
      </c>
      <c r="K217" s="592" t="s">
        <v>26</v>
      </c>
      <c r="L217" s="593" t="str">
        <f>IF($D$215="Y/T","Isi Sasaran",IF($E$215=0,0,IF(K217="Y",1,IF(K217="T",0,"Isi Dulu"))))</f>
        <v>Isi Sasaran</v>
      </c>
      <c r="M217" s="849"/>
      <c r="N217" s="852"/>
      <c r="O217" s="517"/>
      <c r="P217" s="517"/>
      <c r="Q217" s="517"/>
      <c r="R217" s="517"/>
    </row>
    <row r="218" spans="2:18" s="527" customFormat="1" ht="15.75">
      <c r="B218" s="837"/>
      <c r="C218" s="840"/>
      <c r="D218" s="858"/>
      <c r="E218" s="855"/>
      <c r="F218" s="549">
        <v>4</v>
      </c>
      <c r="G218" s="550"/>
      <c r="H218" s="598" t="str">
        <f t="shared" si="4"/>
        <v>Belum Diisi</v>
      </c>
      <c r="I218" s="592" t="s">
        <v>26</v>
      </c>
      <c r="J218" s="593" t="str">
        <f>IF($D$215="Y/T","Isi Sasaran",IF($E$215=0,0,IF(I218="Y",1,IF(I218="T",0,"Isi Dulu"))))</f>
        <v>Isi Sasaran</v>
      </c>
      <c r="K218" s="592" t="s">
        <v>26</v>
      </c>
      <c r="L218" s="593" t="str">
        <f>IF($D$215="Y/T","Isi Sasaran",IF($E$215=0,0,IF(K218="Y",1,IF(K218="T",0,"Isi Dulu"))))</f>
        <v>Isi Sasaran</v>
      </c>
      <c r="M218" s="849"/>
      <c r="N218" s="852"/>
      <c r="O218" s="517"/>
      <c r="P218" s="517"/>
      <c r="Q218" s="517"/>
      <c r="R218" s="517"/>
    </row>
    <row r="219" spans="2:18" s="527" customFormat="1" ht="15.75">
      <c r="B219" s="838"/>
      <c r="C219" s="841"/>
      <c r="D219" s="859"/>
      <c r="E219" s="856"/>
      <c r="F219" s="569">
        <v>5</v>
      </c>
      <c r="G219" s="570"/>
      <c r="H219" s="599" t="str">
        <f t="shared" si="4"/>
        <v>Belum Diisi</v>
      </c>
      <c r="I219" s="595" t="s">
        <v>26</v>
      </c>
      <c r="J219" s="596" t="str">
        <f>IF($D$215="Y/T","Isi Sasaran",IF($E$215=0,0,IF(I219="Y",1,IF(I219="T",0,"Isi Dulu"))))</f>
        <v>Isi Sasaran</v>
      </c>
      <c r="K219" s="595" t="s">
        <v>26</v>
      </c>
      <c r="L219" s="596" t="str">
        <f>IF($D$215="Y/T","Isi Sasaran",IF($E$215=0,0,IF(K219="Y",1,IF(K219="T",0,"Isi Dulu"))))</f>
        <v>Isi Sasaran</v>
      </c>
      <c r="M219" s="850"/>
      <c r="N219" s="853"/>
      <c r="O219" s="517"/>
      <c r="P219" s="517"/>
      <c r="Q219" s="517"/>
      <c r="R219" s="517"/>
    </row>
    <row r="220" spans="2:18" s="527" customFormat="1" ht="15.75">
      <c r="B220" s="836">
        <v>3</v>
      </c>
      <c r="C220" s="839"/>
      <c r="D220" s="857" t="s">
        <v>26</v>
      </c>
      <c r="E220" s="854" t="str">
        <f>IF(D220="Y",1,IF(D220="T",0,IF(D220="Y/T","Belum diisi","Error")))</f>
        <v>Belum diisi</v>
      </c>
      <c r="F220" s="528">
        <v>1</v>
      </c>
      <c r="G220" s="529"/>
      <c r="H220" s="600" t="str">
        <f t="shared" si="4"/>
        <v>Belum Diisi</v>
      </c>
      <c r="I220" s="590" t="s">
        <v>26</v>
      </c>
      <c r="J220" s="591" t="str">
        <f>IF($D$220="Y/T","Isi Sasaran",IF($E$220=0,0,IF(I220="Y",1,IF(I220="T",0,"Isi Dulu"))))</f>
        <v>Isi Sasaran</v>
      </c>
      <c r="K220" s="590" t="s">
        <v>26</v>
      </c>
      <c r="L220" s="591" t="str">
        <f>IF($D$220="Y/T","Isi Sasaran",IF($E$220=0,0,IF(K220="Y",1,IF(K220="T",0,"Isi Dulu"))))</f>
        <v>Isi Sasaran</v>
      </c>
      <c r="M220" s="848" t="s">
        <v>26</v>
      </c>
      <c r="N220" s="851" t="str">
        <f>IF(M220="Y",1,IF(M220="T",0,IF(M220="Y/T","Belum diisi","Error")))</f>
        <v>Belum diisi</v>
      </c>
      <c r="O220" s="517"/>
      <c r="P220" s="517"/>
      <c r="Q220" s="517"/>
      <c r="R220" s="517"/>
    </row>
    <row r="221" spans="2:18" s="527" customFormat="1" ht="15.75">
      <c r="B221" s="837"/>
      <c r="C221" s="840"/>
      <c r="D221" s="858"/>
      <c r="E221" s="855"/>
      <c r="F221" s="549">
        <v>2</v>
      </c>
      <c r="G221" s="550"/>
      <c r="H221" s="598" t="str">
        <f t="shared" si="4"/>
        <v>Belum Diisi</v>
      </c>
      <c r="I221" s="592" t="s">
        <v>26</v>
      </c>
      <c r="J221" s="593" t="str">
        <f>IF($D$220="Y/T","Isi Sasaran",IF($E$220=0,0,IF(I221="Y",1,IF(I221="T",0,"Isi Dulu"))))</f>
        <v>Isi Sasaran</v>
      </c>
      <c r="K221" s="592" t="s">
        <v>26</v>
      </c>
      <c r="L221" s="593" t="str">
        <f>IF($D$220="Y/T","Isi Sasaran",IF($E$220=0,0,IF(K221="Y",1,IF(K221="T",0,"Isi Dulu"))))</f>
        <v>Isi Sasaran</v>
      </c>
      <c r="M221" s="849"/>
      <c r="N221" s="852"/>
      <c r="O221" s="517"/>
      <c r="P221" s="517"/>
      <c r="Q221" s="517"/>
      <c r="R221" s="517"/>
    </row>
    <row r="222" spans="2:18" s="527" customFormat="1" ht="15.75">
      <c r="B222" s="837"/>
      <c r="C222" s="840"/>
      <c r="D222" s="858"/>
      <c r="E222" s="855"/>
      <c r="F222" s="549">
        <v>3</v>
      </c>
      <c r="G222" s="550"/>
      <c r="H222" s="598" t="str">
        <f t="shared" si="4"/>
        <v>Belum Diisi</v>
      </c>
      <c r="I222" s="592" t="s">
        <v>26</v>
      </c>
      <c r="J222" s="593" t="str">
        <f>IF($D$220="Y/T","Isi Sasaran",IF($E$220=0,0,IF(I222="Y",1,IF(I222="T",0,"Isi Dulu"))))</f>
        <v>Isi Sasaran</v>
      </c>
      <c r="K222" s="592" t="s">
        <v>26</v>
      </c>
      <c r="L222" s="593" t="str">
        <f>IF($D$220="Y/T","Isi Sasaran",IF($E$220=0,0,IF(K222="Y",1,IF(K222="T",0,"Isi Dulu"))))</f>
        <v>Isi Sasaran</v>
      </c>
      <c r="M222" s="849"/>
      <c r="N222" s="852"/>
      <c r="O222" s="517"/>
      <c r="P222" s="517"/>
      <c r="Q222" s="517"/>
      <c r="R222" s="517"/>
    </row>
    <row r="223" spans="2:18" s="527" customFormat="1" ht="15.75">
      <c r="B223" s="837"/>
      <c r="C223" s="840"/>
      <c r="D223" s="858"/>
      <c r="E223" s="855"/>
      <c r="F223" s="549">
        <v>4</v>
      </c>
      <c r="G223" s="550"/>
      <c r="H223" s="598" t="str">
        <f t="shared" si="4"/>
        <v>Belum Diisi</v>
      </c>
      <c r="I223" s="592" t="s">
        <v>26</v>
      </c>
      <c r="J223" s="593" t="str">
        <f>IF($D$220="Y/T","Isi Sasaran",IF($E$220=0,0,IF(I223="Y",1,IF(I223="T",0,"Isi Dulu"))))</f>
        <v>Isi Sasaran</v>
      </c>
      <c r="K223" s="592" t="s">
        <v>26</v>
      </c>
      <c r="L223" s="593" t="str">
        <f>IF($D$220="Y/T","Isi Sasaran",IF($E$220=0,0,IF(K223="Y",1,IF(K223="T",0,"Isi Dulu"))))</f>
        <v>Isi Sasaran</v>
      </c>
      <c r="M223" s="849"/>
      <c r="N223" s="852"/>
      <c r="O223" s="517"/>
      <c r="P223" s="517"/>
      <c r="Q223" s="517"/>
      <c r="R223" s="517"/>
    </row>
    <row r="224" spans="2:18" s="527" customFormat="1" ht="15.75">
      <c r="B224" s="838"/>
      <c r="C224" s="841"/>
      <c r="D224" s="859"/>
      <c r="E224" s="856"/>
      <c r="F224" s="569">
        <v>5</v>
      </c>
      <c r="G224" s="570"/>
      <c r="H224" s="599" t="str">
        <f t="shared" si="4"/>
        <v>Belum Diisi</v>
      </c>
      <c r="I224" s="595" t="s">
        <v>26</v>
      </c>
      <c r="J224" s="596" t="str">
        <f>IF($D$220="Y/T","Isi Sasaran",IF($E$220=0,0,IF(I224="Y",1,IF(I224="T",0,"Isi Dulu"))))</f>
        <v>Isi Sasaran</v>
      </c>
      <c r="K224" s="595" t="s">
        <v>26</v>
      </c>
      <c r="L224" s="596" t="str">
        <f>IF($D$220="Y/T","Isi Sasaran",IF($E$220=0,0,IF(K224="Y",1,IF(K224="T",0,"Isi Dulu"))))</f>
        <v>Isi Sasaran</v>
      </c>
      <c r="M224" s="850"/>
      <c r="N224" s="853"/>
      <c r="O224" s="517"/>
      <c r="P224" s="517"/>
      <c r="Q224" s="517"/>
      <c r="R224" s="517"/>
    </row>
    <row r="225" spans="2:18" s="527" customFormat="1" ht="15.75">
      <c r="B225" s="836">
        <v>4</v>
      </c>
      <c r="C225" s="839"/>
      <c r="D225" s="857" t="s">
        <v>26</v>
      </c>
      <c r="E225" s="854" t="str">
        <f>IF(D225="Y",1,IF(D225="T",0,IF(D225="Y/T","Belum diisi","Error")))</f>
        <v>Belum diisi</v>
      </c>
      <c r="F225" s="528">
        <v>1</v>
      </c>
      <c r="G225" s="529"/>
      <c r="H225" s="600" t="str">
        <f t="shared" si="4"/>
        <v>Belum Diisi</v>
      </c>
      <c r="I225" s="590" t="s">
        <v>26</v>
      </c>
      <c r="J225" s="591" t="str">
        <f>IF($D$225="Y/T","Isi Sasaran",IF($E$225=0,0,IF(I225="Y",1,IF(I225="T",0,"Isi Dulu"))))</f>
        <v>Isi Sasaran</v>
      </c>
      <c r="K225" s="590" t="s">
        <v>26</v>
      </c>
      <c r="L225" s="591" t="str">
        <f>IF($D$225="Y/T","Isi Sasaran",IF($E$225=0,0,IF(K225="Y",1,IF(K225="T",0,"Isi Dulu"))))</f>
        <v>Isi Sasaran</v>
      </c>
      <c r="M225" s="848" t="s">
        <v>26</v>
      </c>
      <c r="N225" s="851" t="str">
        <f>IF(M225="Y",1,IF(M225="T",0,IF(M225="Y/T","Belum diisi","Error")))</f>
        <v>Belum diisi</v>
      </c>
      <c r="O225" s="517"/>
      <c r="P225" s="517"/>
      <c r="Q225" s="517"/>
      <c r="R225" s="517"/>
    </row>
    <row r="226" spans="2:18" s="527" customFormat="1" ht="15.75">
      <c r="B226" s="837"/>
      <c r="C226" s="840"/>
      <c r="D226" s="858"/>
      <c r="E226" s="855"/>
      <c r="F226" s="549">
        <v>2</v>
      </c>
      <c r="G226" s="550"/>
      <c r="H226" s="598" t="str">
        <f t="shared" si="4"/>
        <v>Belum Diisi</v>
      </c>
      <c r="I226" s="592" t="s">
        <v>26</v>
      </c>
      <c r="J226" s="593" t="str">
        <f>IF($D$225="Y/T","Isi Sasaran",IF($E$225=0,0,IF(I226="Y",1,IF(I226="T",0,"Isi Dulu"))))</f>
        <v>Isi Sasaran</v>
      </c>
      <c r="K226" s="592" t="s">
        <v>26</v>
      </c>
      <c r="L226" s="593" t="str">
        <f>IF($D$225="Y/T","Isi Sasaran",IF($E$225=0,0,IF(K226="Y",1,IF(K226="T",0,"Isi Dulu"))))</f>
        <v>Isi Sasaran</v>
      </c>
      <c r="M226" s="849"/>
      <c r="N226" s="852"/>
      <c r="O226" s="517"/>
      <c r="P226" s="517"/>
      <c r="Q226" s="517"/>
      <c r="R226" s="517"/>
    </row>
    <row r="227" spans="2:18" s="527" customFormat="1" ht="15.75">
      <c r="B227" s="837"/>
      <c r="C227" s="840"/>
      <c r="D227" s="858"/>
      <c r="E227" s="855"/>
      <c r="F227" s="549">
        <v>3</v>
      </c>
      <c r="G227" s="550"/>
      <c r="H227" s="598" t="str">
        <f t="shared" si="4"/>
        <v>Belum Diisi</v>
      </c>
      <c r="I227" s="592" t="s">
        <v>26</v>
      </c>
      <c r="J227" s="593" t="str">
        <f>IF($D$225="Y/T","Isi Sasaran",IF($E$225=0,0,IF(I227="Y",1,IF(I227="T",0,"Isi Dulu"))))</f>
        <v>Isi Sasaran</v>
      </c>
      <c r="K227" s="592" t="s">
        <v>26</v>
      </c>
      <c r="L227" s="593" t="str">
        <f>IF($D$225="Y/T","Isi Sasaran",IF($E$225=0,0,IF(K227="Y",1,IF(K227="T",0,"Isi Dulu"))))</f>
        <v>Isi Sasaran</v>
      </c>
      <c r="M227" s="849"/>
      <c r="N227" s="852"/>
      <c r="O227" s="517"/>
      <c r="P227" s="517"/>
      <c r="Q227" s="517"/>
      <c r="R227" s="517"/>
    </row>
    <row r="228" spans="2:18" s="527" customFormat="1" ht="15.75">
      <c r="B228" s="837"/>
      <c r="C228" s="840"/>
      <c r="D228" s="858"/>
      <c r="E228" s="855"/>
      <c r="F228" s="549">
        <v>4</v>
      </c>
      <c r="G228" s="550"/>
      <c r="H228" s="598" t="str">
        <f t="shared" si="4"/>
        <v>Belum Diisi</v>
      </c>
      <c r="I228" s="592" t="s">
        <v>26</v>
      </c>
      <c r="J228" s="593" t="str">
        <f>IF($D$225="Y/T","Isi Sasaran",IF($E$225=0,0,IF(I228="Y",1,IF(I228="T",0,"Isi Dulu"))))</f>
        <v>Isi Sasaran</v>
      </c>
      <c r="K228" s="592" t="s">
        <v>26</v>
      </c>
      <c r="L228" s="593" t="str">
        <f>IF($D$225="Y/T","Isi Sasaran",IF($E$225=0,0,IF(K228="Y",1,IF(K228="T",0,"Isi Dulu"))))</f>
        <v>Isi Sasaran</v>
      </c>
      <c r="M228" s="849"/>
      <c r="N228" s="852"/>
      <c r="O228" s="517"/>
      <c r="P228" s="517"/>
      <c r="Q228" s="517"/>
      <c r="R228" s="517"/>
    </row>
    <row r="229" spans="2:18" s="527" customFormat="1" ht="15.75">
      <c r="B229" s="838"/>
      <c r="C229" s="841"/>
      <c r="D229" s="859"/>
      <c r="E229" s="856"/>
      <c r="F229" s="569">
        <v>5</v>
      </c>
      <c r="G229" s="570"/>
      <c r="H229" s="599" t="str">
        <f t="shared" si="4"/>
        <v>Belum Diisi</v>
      </c>
      <c r="I229" s="595" t="s">
        <v>26</v>
      </c>
      <c r="J229" s="596" t="str">
        <f>IF($D$225="Y/T","Isi Sasaran",IF($E$225=0,0,IF(I229="Y",1,IF(I229="T",0,"Isi Dulu"))))</f>
        <v>Isi Sasaran</v>
      </c>
      <c r="K229" s="595" t="s">
        <v>26</v>
      </c>
      <c r="L229" s="596" t="str">
        <f>IF($D$225="Y/T","Isi Sasaran",IF($E$225=0,0,IF(K229="Y",1,IF(K229="T",0,"Isi Dulu"))))</f>
        <v>Isi Sasaran</v>
      </c>
      <c r="M229" s="850"/>
      <c r="N229" s="853"/>
      <c r="O229" s="517"/>
      <c r="P229" s="517"/>
      <c r="Q229" s="517"/>
      <c r="R229" s="517"/>
    </row>
    <row r="230" spans="2:18" s="527" customFormat="1" ht="15.75">
      <c r="B230" s="836">
        <v>5</v>
      </c>
      <c r="C230" s="839"/>
      <c r="D230" s="857" t="s">
        <v>26</v>
      </c>
      <c r="E230" s="854" t="str">
        <f>IF(D230="Y",1,IF(D230="T",0,IF(D230="Y/T","Belum diisi","Error")))</f>
        <v>Belum diisi</v>
      </c>
      <c r="F230" s="528">
        <v>1</v>
      </c>
      <c r="G230" s="529"/>
      <c r="H230" s="600" t="str">
        <f t="shared" si="4"/>
        <v>Belum Diisi</v>
      </c>
      <c r="I230" s="590" t="s">
        <v>26</v>
      </c>
      <c r="J230" s="591" t="str">
        <f>IF($D$230="Y/T","Isi Sasaran",IF($E$230=0,0,IF(I230="Y",1,IF(I230="T",0,"Isi Dulu"))))</f>
        <v>Isi Sasaran</v>
      </c>
      <c r="K230" s="590" t="s">
        <v>26</v>
      </c>
      <c r="L230" s="591" t="str">
        <f>IF($D$230="Y/T","Isi Sasaran",IF($E$230=0,0,IF(K230="Y",1,IF(K230="T",0,"Isi Dulu"))))</f>
        <v>Isi Sasaran</v>
      </c>
      <c r="M230" s="848" t="s">
        <v>26</v>
      </c>
      <c r="N230" s="851" t="str">
        <f>IF(M230="Y",1,IF(M230="T",0,IF(M230="Y/T","Belum diisi","Error")))</f>
        <v>Belum diisi</v>
      </c>
      <c r="O230" s="517"/>
      <c r="P230" s="517"/>
      <c r="Q230" s="517"/>
      <c r="R230" s="517"/>
    </row>
    <row r="231" spans="2:18" s="527" customFormat="1" ht="15.75">
      <c r="B231" s="837"/>
      <c r="C231" s="840"/>
      <c r="D231" s="858"/>
      <c r="E231" s="855"/>
      <c r="F231" s="549">
        <v>2</v>
      </c>
      <c r="G231" s="550"/>
      <c r="H231" s="598" t="str">
        <f t="shared" si="4"/>
        <v>Belum Diisi</v>
      </c>
      <c r="I231" s="592" t="s">
        <v>26</v>
      </c>
      <c r="J231" s="593" t="str">
        <f>IF($D$230="Y/T","Isi Sasaran",IF($E$230=0,0,IF(I231="Y",1,IF(I231="T",0,"Isi Dulu"))))</f>
        <v>Isi Sasaran</v>
      </c>
      <c r="K231" s="592" t="s">
        <v>26</v>
      </c>
      <c r="L231" s="593" t="str">
        <f>IF($D$230="Y/T","Isi Sasaran",IF($E$230=0,0,IF(K231="Y",1,IF(K231="T",0,"Isi Dulu"))))</f>
        <v>Isi Sasaran</v>
      </c>
      <c r="M231" s="849"/>
      <c r="N231" s="852"/>
      <c r="O231" s="517"/>
      <c r="P231" s="517"/>
      <c r="Q231" s="517"/>
      <c r="R231" s="517"/>
    </row>
    <row r="232" spans="2:18" s="527" customFormat="1" ht="15.75">
      <c r="B232" s="837"/>
      <c r="C232" s="840"/>
      <c r="D232" s="858"/>
      <c r="E232" s="855"/>
      <c r="F232" s="549">
        <v>3</v>
      </c>
      <c r="G232" s="550"/>
      <c r="H232" s="598" t="str">
        <f t="shared" si="4"/>
        <v>Belum Diisi</v>
      </c>
      <c r="I232" s="592" t="s">
        <v>26</v>
      </c>
      <c r="J232" s="593" t="str">
        <f>IF($D$230="Y/T","Isi Sasaran",IF($E$230=0,0,IF(I232="Y",1,IF(I232="T",0,"Isi Dulu"))))</f>
        <v>Isi Sasaran</v>
      </c>
      <c r="K232" s="592" t="s">
        <v>26</v>
      </c>
      <c r="L232" s="593" t="str">
        <f>IF($D$230="Y/T","Isi Sasaran",IF($E$230=0,0,IF(K232="Y",1,IF(K232="T",0,"Isi Dulu"))))</f>
        <v>Isi Sasaran</v>
      </c>
      <c r="M232" s="849"/>
      <c r="N232" s="852"/>
      <c r="O232" s="517"/>
      <c r="P232" s="517"/>
      <c r="Q232" s="517"/>
      <c r="R232" s="517"/>
    </row>
    <row r="233" spans="2:18" s="527" customFormat="1" ht="15.75">
      <c r="B233" s="837"/>
      <c r="C233" s="840"/>
      <c r="D233" s="858"/>
      <c r="E233" s="855"/>
      <c r="F233" s="549">
        <v>4</v>
      </c>
      <c r="G233" s="550"/>
      <c r="H233" s="598" t="str">
        <f t="shared" si="4"/>
        <v>Belum Diisi</v>
      </c>
      <c r="I233" s="592" t="s">
        <v>26</v>
      </c>
      <c r="J233" s="593" t="str">
        <f>IF($D$230="Y/T","Isi Sasaran",IF($E$230=0,0,IF(I233="Y",1,IF(I233="T",0,"Isi Dulu"))))</f>
        <v>Isi Sasaran</v>
      </c>
      <c r="K233" s="592" t="s">
        <v>26</v>
      </c>
      <c r="L233" s="593" t="str">
        <f>IF($D$230="Y/T","Isi Sasaran",IF($E$230=0,0,IF(K233="Y",1,IF(K233="T",0,"Isi Dulu"))))</f>
        <v>Isi Sasaran</v>
      </c>
      <c r="M233" s="849"/>
      <c r="N233" s="852"/>
      <c r="O233" s="517"/>
      <c r="P233" s="517"/>
      <c r="Q233" s="517"/>
      <c r="R233" s="517"/>
    </row>
    <row r="234" spans="2:18" s="527" customFormat="1" ht="15.75">
      <c r="B234" s="838"/>
      <c r="C234" s="841"/>
      <c r="D234" s="859"/>
      <c r="E234" s="856"/>
      <c r="F234" s="569">
        <v>5</v>
      </c>
      <c r="G234" s="570"/>
      <c r="H234" s="599" t="str">
        <f t="shared" si="4"/>
        <v>Belum Diisi</v>
      </c>
      <c r="I234" s="595" t="s">
        <v>26</v>
      </c>
      <c r="J234" s="596" t="str">
        <f>IF($D$230="Y/T","Isi Sasaran",IF($E$230=0,0,IF(I234="Y",1,IF(I234="T",0,"Isi Dulu"))))</f>
        <v>Isi Sasaran</v>
      </c>
      <c r="K234" s="595" t="s">
        <v>26</v>
      </c>
      <c r="L234" s="596" t="str">
        <f>IF($D$230="Y/T","Isi Sasaran",IF($E$230=0,0,IF(K234="Y",1,IF(K234="T",0,"Isi Dulu"))))</f>
        <v>Isi Sasaran</v>
      </c>
      <c r="M234" s="850"/>
      <c r="N234" s="853"/>
      <c r="O234" s="517"/>
      <c r="P234" s="517"/>
      <c r="Q234" s="517"/>
      <c r="R234" s="517"/>
    </row>
    <row r="235" spans="2:18" s="527" customFormat="1" ht="15.75">
      <c r="B235" s="836">
        <v>6</v>
      </c>
      <c r="C235" s="839"/>
      <c r="D235" s="857" t="s">
        <v>26</v>
      </c>
      <c r="E235" s="854" t="str">
        <f>IF(D235="Y",1,IF(D235="T",0,IF(D235="Y/T","Belum diisi","Error")))</f>
        <v>Belum diisi</v>
      </c>
      <c r="F235" s="528">
        <v>1</v>
      </c>
      <c r="G235" s="529"/>
      <c r="H235" s="600" t="str">
        <f t="shared" si="4"/>
        <v>Belum Diisi</v>
      </c>
      <c r="I235" s="590" t="s">
        <v>26</v>
      </c>
      <c r="J235" s="591" t="str">
        <f>IF($D$235="Y/T","Isi Sasaran",IF($E$235=0,0,IF(I235="Y",1,IF(I235="T",0,"Isi Dulu"))))</f>
        <v>Isi Sasaran</v>
      </c>
      <c r="K235" s="590" t="s">
        <v>26</v>
      </c>
      <c r="L235" s="591" t="str">
        <f>IF($D$235="Y/T","Isi Sasaran",IF($E$235=0,0,IF(K235="Y",1,IF(K235="T",0,"Isi Dulu"))))</f>
        <v>Isi Sasaran</v>
      </c>
      <c r="M235" s="848" t="s">
        <v>26</v>
      </c>
      <c r="N235" s="851" t="str">
        <f>IF(M235="Y",1,IF(M235="T",0,IF(M235="Y/T","Belum diisi","Error")))</f>
        <v>Belum diisi</v>
      </c>
      <c r="O235" s="517"/>
      <c r="P235" s="517"/>
      <c r="Q235" s="517"/>
      <c r="R235" s="517"/>
    </row>
    <row r="236" spans="2:18" s="527" customFormat="1" ht="15.75">
      <c r="B236" s="837"/>
      <c r="C236" s="840"/>
      <c r="D236" s="858"/>
      <c r="E236" s="855"/>
      <c r="F236" s="549">
        <v>2</v>
      </c>
      <c r="G236" s="550"/>
      <c r="H236" s="598" t="str">
        <f t="shared" si="4"/>
        <v>Belum Diisi</v>
      </c>
      <c r="I236" s="592" t="s">
        <v>26</v>
      </c>
      <c r="J236" s="593" t="str">
        <f>IF($D$235="Y/T","Isi Sasaran",IF($E$235=0,0,IF(I236="Y",1,IF(I236="T",0,"Isi Dulu"))))</f>
        <v>Isi Sasaran</v>
      </c>
      <c r="K236" s="592" t="s">
        <v>26</v>
      </c>
      <c r="L236" s="593" t="str">
        <f>IF($D$235="Y/T","Isi Sasaran",IF($E$235=0,0,IF(K236="Y",1,IF(K236="T",0,"Isi Dulu"))))</f>
        <v>Isi Sasaran</v>
      </c>
      <c r="M236" s="849"/>
      <c r="N236" s="852"/>
      <c r="O236" s="517"/>
      <c r="P236" s="517"/>
      <c r="Q236" s="517"/>
      <c r="R236" s="517"/>
    </row>
    <row r="237" spans="2:18" s="527" customFormat="1" ht="15.75">
      <c r="B237" s="837"/>
      <c r="C237" s="840"/>
      <c r="D237" s="858"/>
      <c r="E237" s="855"/>
      <c r="F237" s="549">
        <v>3</v>
      </c>
      <c r="G237" s="550"/>
      <c r="H237" s="598" t="str">
        <f t="shared" si="4"/>
        <v>Belum Diisi</v>
      </c>
      <c r="I237" s="592" t="s">
        <v>26</v>
      </c>
      <c r="J237" s="593" t="str">
        <f>IF($D$235="Y/T","Isi Sasaran",IF($E$235=0,0,IF(I237="Y",1,IF(I237="T",0,"Isi Dulu"))))</f>
        <v>Isi Sasaran</v>
      </c>
      <c r="K237" s="592" t="s">
        <v>26</v>
      </c>
      <c r="L237" s="593" t="str">
        <f>IF($D$235="Y/T","Isi Sasaran",IF($E$235=0,0,IF(K237="Y",1,IF(K237="T",0,"Isi Dulu"))))</f>
        <v>Isi Sasaran</v>
      </c>
      <c r="M237" s="849"/>
      <c r="N237" s="852"/>
      <c r="O237" s="517"/>
      <c r="P237" s="517"/>
      <c r="Q237" s="517"/>
      <c r="R237" s="517"/>
    </row>
    <row r="238" spans="2:18" s="527" customFormat="1" ht="15.75">
      <c r="B238" s="837"/>
      <c r="C238" s="840"/>
      <c r="D238" s="858"/>
      <c r="E238" s="855"/>
      <c r="F238" s="549">
        <v>4</v>
      </c>
      <c r="G238" s="550"/>
      <c r="H238" s="598" t="str">
        <f t="shared" si="4"/>
        <v>Belum Diisi</v>
      </c>
      <c r="I238" s="592" t="s">
        <v>26</v>
      </c>
      <c r="J238" s="593" t="str">
        <f>IF($D$235="Y/T","Isi Sasaran",IF($E$235=0,0,IF(I238="Y",1,IF(I238="T",0,"Isi Dulu"))))</f>
        <v>Isi Sasaran</v>
      </c>
      <c r="K238" s="592" t="s">
        <v>26</v>
      </c>
      <c r="L238" s="593" t="str">
        <f>IF($D$235="Y/T","Isi Sasaran",IF($E$235=0,0,IF(K238="Y",1,IF(K238="T",0,"Isi Dulu"))))</f>
        <v>Isi Sasaran</v>
      </c>
      <c r="M238" s="849"/>
      <c r="N238" s="852"/>
      <c r="O238" s="517"/>
      <c r="P238" s="517"/>
      <c r="Q238" s="517"/>
      <c r="R238" s="517"/>
    </row>
    <row r="239" spans="2:18" s="527" customFormat="1" ht="15.75">
      <c r="B239" s="838"/>
      <c r="C239" s="841"/>
      <c r="D239" s="859"/>
      <c r="E239" s="856"/>
      <c r="F239" s="569">
        <v>5</v>
      </c>
      <c r="G239" s="570"/>
      <c r="H239" s="599" t="str">
        <f t="shared" si="4"/>
        <v>Belum Diisi</v>
      </c>
      <c r="I239" s="595" t="s">
        <v>26</v>
      </c>
      <c r="J239" s="596" t="str">
        <f>IF($D$235="Y/T","Isi Sasaran",IF($E$235=0,0,IF(I239="Y",1,IF(I239="T",0,"Isi Dulu"))))</f>
        <v>Isi Sasaran</v>
      </c>
      <c r="K239" s="595" t="s">
        <v>26</v>
      </c>
      <c r="L239" s="596" t="str">
        <f>IF($D$235="Y/T","Isi Sasaran",IF($E$235=0,0,IF(K239="Y",1,IF(K239="T",0,"Isi Dulu"))))</f>
        <v>Isi Sasaran</v>
      </c>
      <c r="M239" s="850"/>
      <c r="N239" s="853"/>
      <c r="O239" s="517"/>
      <c r="P239" s="517"/>
      <c r="Q239" s="517"/>
      <c r="R239" s="517"/>
    </row>
    <row r="240" spans="2:18" s="527" customFormat="1" ht="15.75">
      <c r="B240" s="836">
        <v>7</v>
      </c>
      <c r="C240" s="839"/>
      <c r="D240" s="857" t="s">
        <v>26</v>
      </c>
      <c r="E240" s="854" t="str">
        <f>IF(D240="Y",1,IF(D240="T",0,IF(D240="Y/T","Belum diisi","Error")))</f>
        <v>Belum diisi</v>
      </c>
      <c r="F240" s="528">
        <v>1</v>
      </c>
      <c r="G240" s="529"/>
      <c r="H240" s="600" t="str">
        <f t="shared" si="4"/>
        <v>Belum Diisi</v>
      </c>
      <c r="I240" s="590" t="s">
        <v>26</v>
      </c>
      <c r="J240" s="591" t="str">
        <f>IF($D$240="Y/T","Isi Sasaran",IF($E$240=0,0,IF(I240="Y",1,IF(I240="T",0,"Isi Dulu"))))</f>
        <v>Isi Sasaran</v>
      </c>
      <c r="K240" s="590" t="s">
        <v>26</v>
      </c>
      <c r="L240" s="591" t="str">
        <f>IF($D$240="Y/T","Isi Sasaran",IF($E$240=0,0,IF(K240="Y",1,IF(K240="T",0,"Isi Dulu"))))</f>
        <v>Isi Sasaran</v>
      </c>
      <c r="M240" s="848" t="s">
        <v>26</v>
      </c>
      <c r="N240" s="851" t="str">
        <f>IF(M240="Y",1,IF(M240="T",0,IF(M240="Y/T","Belum diisi","Error")))</f>
        <v>Belum diisi</v>
      </c>
      <c r="O240" s="517"/>
      <c r="P240" s="517"/>
      <c r="Q240" s="517"/>
      <c r="R240" s="517"/>
    </row>
    <row r="241" spans="2:18" s="527" customFormat="1" ht="15.75">
      <c r="B241" s="837"/>
      <c r="C241" s="840"/>
      <c r="D241" s="858"/>
      <c r="E241" s="855"/>
      <c r="F241" s="549">
        <v>2</v>
      </c>
      <c r="G241" s="550"/>
      <c r="H241" s="598" t="str">
        <f t="shared" si="4"/>
        <v>Belum Diisi</v>
      </c>
      <c r="I241" s="592" t="s">
        <v>26</v>
      </c>
      <c r="J241" s="593" t="str">
        <f>IF($D$240="Y/T","Isi Sasaran",IF($E$240=0,0,IF(I241="Y",1,IF(I241="T",0,"Isi Dulu"))))</f>
        <v>Isi Sasaran</v>
      </c>
      <c r="K241" s="592" t="s">
        <v>26</v>
      </c>
      <c r="L241" s="593" t="str">
        <f>IF($D$240="Y/T","Isi Sasaran",IF($E$240=0,0,IF(K241="Y",1,IF(K241="T",0,"Isi Dulu"))))</f>
        <v>Isi Sasaran</v>
      </c>
      <c r="M241" s="849"/>
      <c r="N241" s="852"/>
      <c r="O241" s="517"/>
      <c r="P241" s="517"/>
      <c r="Q241" s="517"/>
      <c r="R241" s="517"/>
    </row>
    <row r="242" spans="2:18" s="527" customFormat="1" ht="15.75">
      <c r="B242" s="837"/>
      <c r="C242" s="840"/>
      <c r="D242" s="858"/>
      <c r="E242" s="855"/>
      <c r="F242" s="549">
        <v>3</v>
      </c>
      <c r="G242" s="550"/>
      <c r="H242" s="598" t="str">
        <f t="shared" si="4"/>
        <v>Belum Diisi</v>
      </c>
      <c r="I242" s="592" t="s">
        <v>26</v>
      </c>
      <c r="J242" s="593" t="str">
        <f>IF($D$240="Y/T","Isi Sasaran",IF($E$240=0,0,IF(I242="Y",1,IF(I242="T",0,"Isi Dulu"))))</f>
        <v>Isi Sasaran</v>
      </c>
      <c r="K242" s="592" t="s">
        <v>26</v>
      </c>
      <c r="L242" s="593" t="str">
        <f>IF($D$240="Y/T","Isi Sasaran",IF($E$240=0,0,IF(K242="Y",1,IF(K242="T",0,"Isi Dulu"))))</f>
        <v>Isi Sasaran</v>
      </c>
      <c r="M242" s="849"/>
      <c r="N242" s="852"/>
      <c r="O242" s="517"/>
      <c r="P242" s="517"/>
      <c r="Q242" s="517"/>
      <c r="R242" s="517"/>
    </row>
    <row r="243" spans="2:18" s="527" customFormat="1" ht="15.75">
      <c r="B243" s="837"/>
      <c r="C243" s="840"/>
      <c r="D243" s="858"/>
      <c r="E243" s="855"/>
      <c r="F243" s="549">
        <v>4</v>
      </c>
      <c r="G243" s="550"/>
      <c r="H243" s="598" t="str">
        <f t="shared" si="4"/>
        <v>Belum Diisi</v>
      </c>
      <c r="I243" s="592" t="s">
        <v>26</v>
      </c>
      <c r="J243" s="593" t="str">
        <f>IF($D$240="Y/T","Isi Sasaran",IF($E$240=0,0,IF(I243="Y",1,IF(I243="T",0,"Isi Dulu"))))</f>
        <v>Isi Sasaran</v>
      </c>
      <c r="K243" s="592" t="s">
        <v>26</v>
      </c>
      <c r="L243" s="593" t="str">
        <f>IF($D$240="Y/T","Isi Sasaran",IF($E$240=0,0,IF(K243="Y",1,IF(K243="T",0,"Isi Dulu"))))</f>
        <v>Isi Sasaran</v>
      </c>
      <c r="M243" s="849"/>
      <c r="N243" s="852"/>
      <c r="O243" s="517"/>
      <c r="P243" s="517"/>
      <c r="Q243" s="517"/>
      <c r="R243" s="517"/>
    </row>
    <row r="244" spans="2:18" s="527" customFormat="1" ht="15.75">
      <c r="B244" s="838"/>
      <c r="C244" s="841"/>
      <c r="D244" s="859"/>
      <c r="E244" s="856"/>
      <c r="F244" s="569">
        <v>5</v>
      </c>
      <c r="G244" s="570"/>
      <c r="H244" s="599" t="str">
        <f t="shared" si="4"/>
        <v>Belum Diisi</v>
      </c>
      <c r="I244" s="595" t="s">
        <v>26</v>
      </c>
      <c r="J244" s="596" t="str">
        <f>IF($D$240="Y/T","Isi Sasaran",IF($E$240=0,0,IF(I244="Y",1,IF(I244="T",0,"Isi Dulu"))))</f>
        <v>Isi Sasaran</v>
      </c>
      <c r="K244" s="595" t="s">
        <v>26</v>
      </c>
      <c r="L244" s="596" t="str">
        <f>IF($D$240="Y/T","Isi Sasaran",IF($E$240=0,0,IF(K244="Y",1,IF(K244="T",0,"Isi Dulu"))))</f>
        <v>Isi Sasaran</v>
      </c>
      <c r="M244" s="850"/>
      <c r="N244" s="853"/>
      <c r="O244" s="517"/>
      <c r="P244" s="517"/>
      <c r="Q244" s="517"/>
      <c r="R244" s="517"/>
    </row>
    <row r="245" spans="2:18" s="527" customFormat="1" ht="15.75">
      <c r="B245" s="836">
        <v>8</v>
      </c>
      <c r="C245" s="839"/>
      <c r="D245" s="857" t="s">
        <v>26</v>
      </c>
      <c r="E245" s="854" t="str">
        <f>IF(D245="Y",1,IF(D245="T",0,IF(D245="Y/T","Belum diisi","Error")))</f>
        <v>Belum diisi</v>
      </c>
      <c r="F245" s="528">
        <v>1</v>
      </c>
      <c r="G245" s="529"/>
      <c r="H245" s="600" t="str">
        <f t="shared" si="4"/>
        <v>Belum Diisi</v>
      </c>
      <c r="I245" s="590" t="s">
        <v>26</v>
      </c>
      <c r="J245" s="591" t="str">
        <f>IF($D$245="Y/T","Isi Sasaran",IF($E$245=0,0,IF(I245="Y",1,IF(I245="T",0,"Isi Dulu"))))</f>
        <v>Isi Sasaran</v>
      </c>
      <c r="K245" s="590" t="s">
        <v>26</v>
      </c>
      <c r="L245" s="591" t="str">
        <f>IF($D$245="Y/T","Isi Sasaran",IF($E$245=0,0,IF(K245="Y",1,IF(K245="T",0,"Isi Dulu"))))</f>
        <v>Isi Sasaran</v>
      </c>
      <c r="M245" s="848" t="s">
        <v>26</v>
      </c>
      <c r="N245" s="851" t="str">
        <f>IF(M245="Y",1,IF(M245="T",0,IF(M245="Y/T","Belum diisi","Error")))</f>
        <v>Belum diisi</v>
      </c>
      <c r="O245" s="517"/>
      <c r="P245" s="517"/>
      <c r="Q245" s="517"/>
      <c r="R245" s="517"/>
    </row>
    <row r="246" spans="2:18" s="527" customFormat="1" ht="15.75">
      <c r="B246" s="837"/>
      <c r="C246" s="840"/>
      <c r="D246" s="858"/>
      <c r="E246" s="855"/>
      <c r="F246" s="549">
        <v>2</v>
      </c>
      <c r="G246" s="550"/>
      <c r="H246" s="598" t="str">
        <f t="shared" si="4"/>
        <v>Belum Diisi</v>
      </c>
      <c r="I246" s="592" t="s">
        <v>26</v>
      </c>
      <c r="J246" s="593" t="str">
        <f>IF($D$245="Y/T","Isi Sasaran",IF($E$245=0,0,IF(I246="Y",1,IF(I246="T",0,"Isi Dulu"))))</f>
        <v>Isi Sasaran</v>
      </c>
      <c r="K246" s="592" t="s">
        <v>26</v>
      </c>
      <c r="L246" s="593" t="str">
        <f>IF($D$245="Y/T","Isi Sasaran",IF($E$245=0,0,IF(K246="Y",1,IF(K246="T",0,"Isi Dulu"))))</f>
        <v>Isi Sasaran</v>
      </c>
      <c r="M246" s="849"/>
      <c r="N246" s="852"/>
      <c r="O246" s="517"/>
      <c r="P246" s="517"/>
      <c r="Q246" s="517"/>
      <c r="R246" s="517"/>
    </row>
    <row r="247" spans="2:18" s="527" customFormat="1" ht="15.75">
      <c r="B247" s="837"/>
      <c r="C247" s="840"/>
      <c r="D247" s="858"/>
      <c r="E247" s="855"/>
      <c r="F247" s="549">
        <v>3</v>
      </c>
      <c r="G247" s="550"/>
      <c r="H247" s="598" t="str">
        <f t="shared" si="4"/>
        <v>Belum Diisi</v>
      </c>
      <c r="I247" s="592" t="s">
        <v>26</v>
      </c>
      <c r="J247" s="593" t="str">
        <f>IF($D$245="Y/T","Isi Sasaran",IF($E$245=0,0,IF(I247="Y",1,IF(I247="T",0,"Isi Dulu"))))</f>
        <v>Isi Sasaran</v>
      </c>
      <c r="K247" s="592" t="s">
        <v>26</v>
      </c>
      <c r="L247" s="593" t="str">
        <f>IF($D$245="Y/T","Isi Sasaran",IF($E$245=0,0,IF(K247="Y",1,IF(K247="T",0,"Isi Dulu"))))</f>
        <v>Isi Sasaran</v>
      </c>
      <c r="M247" s="849"/>
      <c r="N247" s="852"/>
      <c r="O247" s="517"/>
      <c r="P247" s="517"/>
      <c r="Q247" s="517"/>
      <c r="R247" s="517"/>
    </row>
    <row r="248" spans="2:18" s="527" customFormat="1" ht="15.75">
      <c r="B248" s="837"/>
      <c r="C248" s="840"/>
      <c r="D248" s="858"/>
      <c r="E248" s="855"/>
      <c r="F248" s="549">
        <v>4</v>
      </c>
      <c r="G248" s="550"/>
      <c r="H248" s="598" t="str">
        <f t="shared" si="4"/>
        <v>Belum Diisi</v>
      </c>
      <c r="I248" s="592" t="s">
        <v>26</v>
      </c>
      <c r="J248" s="593" t="str">
        <f>IF($D$245="Y/T","Isi Sasaran",IF($E$245=0,0,IF(I248="Y",1,IF(I248="T",0,"Isi Dulu"))))</f>
        <v>Isi Sasaran</v>
      </c>
      <c r="K248" s="592" t="s">
        <v>26</v>
      </c>
      <c r="L248" s="593" t="str">
        <f>IF($D$245="Y/T","Isi Sasaran",IF($E$245=0,0,IF(K248="Y",1,IF(K248="T",0,"Isi Dulu"))))</f>
        <v>Isi Sasaran</v>
      </c>
      <c r="M248" s="849"/>
      <c r="N248" s="852"/>
      <c r="O248" s="517"/>
      <c r="P248" s="517"/>
      <c r="Q248" s="517"/>
      <c r="R248" s="517"/>
    </row>
    <row r="249" spans="2:18" s="527" customFormat="1" ht="15.75">
      <c r="B249" s="838"/>
      <c r="C249" s="841"/>
      <c r="D249" s="859"/>
      <c r="E249" s="856"/>
      <c r="F249" s="569">
        <v>5</v>
      </c>
      <c r="G249" s="570"/>
      <c r="H249" s="599" t="str">
        <f t="shared" si="4"/>
        <v>Belum Diisi</v>
      </c>
      <c r="I249" s="595" t="s">
        <v>26</v>
      </c>
      <c r="J249" s="596" t="str">
        <f>IF($D$245="Y/T","Isi Sasaran",IF($E$245=0,0,IF(I249="Y",1,IF(I249="T",0,"Isi Dulu"))))</f>
        <v>Isi Sasaran</v>
      </c>
      <c r="K249" s="595" t="s">
        <v>26</v>
      </c>
      <c r="L249" s="596" t="str">
        <f>IF($D$245="Y/T","Isi Sasaran",IF($E$245=0,0,IF(K249="Y",1,IF(K249="T",0,"Isi Dulu"))))</f>
        <v>Isi Sasaran</v>
      </c>
      <c r="M249" s="850"/>
      <c r="N249" s="853"/>
      <c r="O249" s="517"/>
      <c r="P249" s="517"/>
      <c r="Q249" s="517"/>
      <c r="R249" s="517"/>
    </row>
    <row r="250" spans="2:18" s="527" customFormat="1" ht="15.75">
      <c r="B250" s="836">
        <v>9</v>
      </c>
      <c r="C250" s="839"/>
      <c r="D250" s="857" t="s">
        <v>26</v>
      </c>
      <c r="E250" s="854" t="str">
        <f>IF(D250="Y",1,IF(D250="T",0,IF(D250="Y/T","Belum diisi","Error")))</f>
        <v>Belum diisi</v>
      </c>
      <c r="F250" s="528">
        <v>1</v>
      </c>
      <c r="G250" s="529"/>
      <c r="H250" s="600" t="str">
        <f t="shared" si="4"/>
        <v>Belum Diisi</v>
      </c>
      <c r="I250" s="590" t="s">
        <v>26</v>
      </c>
      <c r="J250" s="591" t="str">
        <f>IF($D$250="Y/T","Isi Sasaran",IF($E$250=0,0,IF(I250="Y",1,IF(I250="T",0,"Isi Dulu"))))</f>
        <v>Isi Sasaran</v>
      </c>
      <c r="K250" s="590" t="s">
        <v>26</v>
      </c>
      <c r="L250" s="591" t="str">
        <f>IF($D$250="Y/T","Isi Sasaran",IF($E$250=0,0,IF(K250="Y",1,IF(K250="T",0,"Isi Dulu"))))</f>
        <v>Isi Sasaran</v>
      </c>
      <c r="M250" s="848" t="s">
        <v>26</v>
      </c>
      <c r="N250" s="851" t="str">
        <f>IF(M250="Y",1,IF(M250="T",0,IF(M250="Y/T","Belum diisi","Error")))</f>
        <v>Belum diisi</v>
      </c>
      <c r="O250" s="517"/>
      <c r="P250" s="517"/>
      <c r="Q250" s="517"/>
      <c r="R250" s="517"/>
    </row>
    <row r="251" spans="2:18" s="527" customFormat="1" ht="15.75">
      <c r="B251" s="837"/>
      <c r="C251" s="840"/>
      <c r="D251" s="858"/>
      <c r="E251" s="855"/>
      <c r="F251" s="549">
        <v>2</v>
      </c>
      <c r="G251" s="550"/>
      <c r="H251" s="598" t="str">
        <f t="shared" si="4"/>
        <v>Belum Diisi</v>
      </c>
      <c r="I251" s="592" t="s">
        <v>26</v>
      </c>
      <c r="J251" s="593" t="str">
        <f>IF($D$250="Y/T","Isi Sasaran",IF($E$250=0,0,IF(I251="Y",1,IF(I251="T",0,"Isi Dulu"))))</f>
        <v>Isi Sasaran</v>
      </c>
      <c r="K251" s="592" t="s">
        <v>26</v>
      </c>
      <c r="L251" s="593" t="str">
        <f>IF($D$250="Y/T","Isi Sasaran",IF($E$250=0,0,IF(K251="Y",1,IF(K251="T",0,"Isi Dulu"))))</f>
        <v>Isi Sasaran</v>
      </c>
      <c r="M251" s="849"/>
      <c r="N251" s="852"/>
      <c r="O251" s="517"/>
      <c r="P251" s="517"/>
      <c r="Q251" s="517"/>
      <c r="R251" s="517"/>
    </row>
    <row r="252" spans="2:18" s="527" customFormat="1" ht="15.75">
      <c r="B252" s="837"/>
      <c r="C252" s="840"/>
      <c r="D252" s="858"/>
      <c r="E252" s="855"/>
      <c r="F252" s="549">
        <v>3</v>
      </c>
      <c r="G252" s="550"/>
      <c r="H252" s="598" t="str">
        <f t="shared" si="4"/>
        <v>Belum Diisi</v>
      </c>
      <c r="I252" s="592" t="s">
        <v>26</v>
      </c>
      <c r="J252" s="593" t="str">
        <f>IF($D$250="Y/T","Isi Sasaran",IF($E$250=0,0,IF(I252="Y",1,IF(I252="T",0,"Isi Dulu"))))</f>
        <v>Isi Sasaran</v>
      </c>
      <c r="K252" s="592" t="s">
        <v>26</v>
      </c>
      <c r="L252" s="593" t="str">
        <f>IF($D$250="Y/T","Isi Sasaran",IF($E$250=0,0,IF(K252="Y",1,IF(K252="T",0,"Isi Dulu"))))</f>
        <v>Isi Sasaran</v>
      </c>
      <c r="M252" s="849"/>
      <c r="N252" s="852"/>
      <c r="O252" s="517"/>
      <c r="P252" s="517"/>
      <c r="Q252" s="517"/>
      <c r="R252" s="517"/>
    </row>
    <row r="253" spans="2:18" s="527" customFormat="1" ht="15.75">
      <c r="B253" s="837"/>
      <c r="C253" s="840"/>
      <c r="D253" s="858"/>
      <c r="E253" s="855"/>
      <c r="F253" s="549">
        <v>4</v>
      </c>
      <c r="G253" s="550"/>
      <c r="H253" s="598" t="str">
        <f t="shared" si="4"/>
        <v>Belum Diisi</v>
      </c>
      <c r="I253" s="592" t="s">
        <v>26</v>
      </c>
      <c r="J253" s="593" t="str">
        <f>IF($D$250="Y/T","Isi Sasaran",IF($E$250=0,0,IF(I253="Y",1,IF(I253="T",0,"Isi Dulu"))))</f>
        <v>Isi Sasaran</v>
      </c>
      <c r="K253" s="592" t="s">
        <v>26</v>
      </c>
      <c r="L253" s="593" t="str">
        <f>IF($D$250="Y/T","Isi Sasaran",IF($E$250=0,0,IF(K253="Y",1,IF(K253="T",0,"Isi Dulu"))))</f>
        <v>Isi Sasaran</v>
      </c>
      <c r="M253" s="849"/>
      <c r="N253" s="852"/>
      <c r="O253" s="517"/>
      <c r="P253" s="517"/>
      <c r="Q253" s="517"/>
      <c r="R253" s="517"/>
    </row>
    <row r="254" spans="2:18" s="527" customFormat="1" ht="15.75">
      <c r="B254" s="838"/>
      <c r="C254" s="841"/>
      <c r="D254" s="859"/>
      <c r="E254" s="856"/>
      <c r="F254" s="569">
        <v>5</v>
      </c>
      <c r="G254" s="570"/>
      <c r="H254" s="599" t="str">
        <f t="shared" si="4"/>
        <v>Belum Diisi</v>
      </c>
      <c r="I254" s="595" t="s">
        <v>26</v>
      </c>
      <c r="J254" s="596" t="str">
        <f>IF($D$250="Y/T","Isi Sasaran",IF($E$250=0,0,IF(I254="Y",1,IF(I254="T",0,"Isi Dulu"))))</f>
        <v>Isi Sasaran</v>
      </c>
      <c r="K254" s="595" t="s">
        <v>26</v>
      </c>
      <c r="L254" s="596" t="str">
        <f>IF($D$250="Y/T","Isi Sasaran",IF($E$250=0,0,IF(K254="Y",1,IF(K254="T",0,"Isi Dulu"))))</f>
        <v>Isi Sasaran</v>
      </c>
      <c r="M254" s="850"/>
      <c r="N254" s="853"/>
      <c r="O254" s="517"/>
      <c r="P254" s="517"/>
      <c r="Q254" s="517"/>
      <c r="R254" s="517"/>
    </row>
    <row r="255" spans="2:18" s="527" customFormat="1" ht="15.75">
      <c r="B255" s="836">
        <v>10</v>
      </c>
      <c r="C255" s="839"/>
      <c r="D255" s="857" t="s">
        <v>26</v>
      </c>
      <c r="E255" s="854" t="str">
        <f>IF(D255="Y",1,IF(D255="T",0,IF(D255="Y/T","Belum diisi","Error")))</f>
        <v>Belum diisi</v>
      </c>
      <c r="F255" s="528">
        <v>1</v>
      </c>
      <c r="G255" s="529"/>
      <c r="H255" s="600" t="str">
        <f t="shared" si="4"/>
        <v>Belum Diisi</v>
      </c>
      <c r="I255" s="590" t="s">
        <v>26</v>
      </c>
      <c r="J255" s="591" t="str">
        <f>IF($D$255="Y/T","Isi Sasaran",IF($E$255=0,0,IF(I255="Y",1,IF(I255="T",0,"Isi Dulu"))))</f>
        <v>Isi Sasaran</v>
      </c>
      <c r="K255" s="590" t="s">
        <v>26</v>
      </c>
      <c r="L255" s="591" t="str">
        <f>IF($D$255="Y/T","Isi Sasaran",IF($E$255=0,0,IF(K255="Y",1,IF(K255="T",0,"Isi Dulu"))))</f>
        <v>Isi Sasaran</v>
      </c>
      <c r="M255" s="848" t="s">
        <v>26</v>
      </c>
      <c r="N255" s="851" t="str">
        <f>IF(M255="Y",1,IF(M255="T",0,IF(M255="Y/T","Belum diisi","Error")))</f>
        <v>Belum diisi</v>
      </c>
      <c r="O255" s="517"/>
      <c r="P255" s="517"/>
      <c r="Q255" s="517"/>
      <c r="R255" s="517"/>
    </row>
    <row r="256" spans="2:18" s="527" customFormat="1" ht="15.75">
      <c r="B256" s="837"/>
      <c r="C256" s="840"/>
      <c r="D256" s="858"/>
      <c r="E256" s="855"/>
      <c r="F256" s="549">
        <v>2</v>
      </c>
      <c r="G256" s="550"/>
      <c r="H256" s="598" t="str">
        <f t="shared" si="4"/>
        <v>Belum Diisi</v>
      </c>
      <c r="I256" s="592" t="s">
        <v>26</v>
      </c>
      <c r="J256" s="593" t="str">
        <f>IF($D$255="Y/T","Isi Sasaran",IF($E$255=0,0,IF(I256="Y",1,IF(I256="T",0,"Isi Dulu"))))</f>
        <v>Isi Sasaran</v>
      </c>
      <c r="K256" s="592" t="s">
        <v>26</v>
      </c>
      <c r="L256" s="593" t="str">
        <f>IF($D$255="Y/T","Isi Sasaran",IF($E$255=0,0,IF(K256="Y",1,IF(K256="T",0,"Isi Dulu"))))</f>
        <v>Isi Sasaran</v>
      </c>
      <c r="M256" s="849"/>
      <c r="N256" s="852"/>
      <c r="O256" s="517"/>
      <c r="P256" s="517"/>
      <c r="Q256" s="517"/>
      <c r="R256" s="517"/>
    </row>
    <row r="257" spans="2:18" s="527" customFormat="1" ht="15.75">
      <c r="B257" s="837"/>
      <c r="C257" s="840"/>
      <c r="D257" s="858"/>
      <c r="E257" s="855"/>
      <c r="F257" s="549">
        <v>3</v>
      </c>
      <c r="G257" s="550"/>
      <c r="H257" s="598" t="str">
        <f t="shared" si="4"/>
        <v>Belum Diisi</v>
      </c>
      <c r="I257" s="592" t="s">
        <v>26</v>
      </c>
      <c r="J257" s="593" t="str">
        <f>IF($D$255="Y/T","Isi Sasaran",IF($E$255=0,0,IF(I257="Y",1,IF(I257="T",0,"Isi Dulu"))))</f>
        <v>Isi Sasaran</v>
      </c>
      <c r="K257" s="592" t="s">
        <v>26</v>
      </c>
      <c r="L257" s="593" t="str">
        <f>IF($D$255="Y/T","Isi Sasaran",IF($E$255=0,0,IF(K257="Y",1,IF(K257="T",0,"Isi Dulu"))))</f>
        <v>Isi Sasaran</v>
      </c>
      <c r="M257" s="849"/>
      <c r="N257" s="852"/>
      <c r="O257" s="517"/>
      <c r="P257" s="517"/>
      <c r="Q257" s="517"/>
      <c r="R257" s="517"/>
    </row>
    <row r="258" spans="2:18" s="527" customFormat="1" ht="15.75">
      <c r="B258" s="837"/>
      <c r="C258" s="840"/>
      <c r="D258" s="858"/>
      <c r="E258" s="855"/>
      <c r="F258" s="549">
        <v>4</v>
      </c>
      <c r="G258" s="550"/>
      <c r="H258" s="598" t="str">
        <f t="shared" si="4"/>
        <v>Belum Diisi</v>
      </c>
      <c r="I258" s="592" t="s">
        <v>26</v>
      </c>
      <c r="J258" s="593" t="str">
        <f>IF($D$255="Y/T","Isi Sasaran",IF($E$255=0,0,IF(I258="Y",1,IF(I258="T",0,"Isi Dulu"))))</f>
        <v>Isi Sasaran</v>
      </c>
      <c r="K258" s="592" t="s">
        <v>26</v>
      </c>
      <c r="L258" s="593" t="str">
        <f>IF($D$255="Y/T","Isi Sasaran",IF($E$255=0,0,IF(K258="Y",1,IF(K258="T",0,"Isi Dulu"))))</f>
        <v>Isi Sasaran</v>
      </c>
      <c r="M258" s="849"/>
      <c r="N258" s="852"/>
      <c r="O258" s="517"/>
      <c r="P258" s="517"/>
      <c r="Q258" s="517"/>
      <c r="R258" s="517"/>
    </row>
    <row r="259" spans="2:18" s="527" customFormat="1" ht="15.75">
      <c r="B259" s="838"/>
      <c r="C259" s="841"/>
      <c r="D259" s="859"/>
      <c r="E259" s="856"/>
      <c r="F259" s="569">
        <v>5</v>
      </c>
      <c r="G259" s="570"/>
      <c r="H259" s="599" t="str">
        <f t="shared" si="4"/>
        <v>Belum Diisi</v>
      </c>
      <c r="I259" s="595" t="s">
        <v>26</v>
      </c>
      <c r="J259" s="596" t="str">
        <f>IF($D$255="Y/T","Isi Sasaran",IF($E$255=0,0,IF(I259="Y",1,IF(I259="T",0,"Isi Dulu"))))</f>
        <v>Isi Sasaran</v>
      </c>
      <c r="K259" s="595" t="s">
        <v>26</v>
      </c>
      <c r="L259" s="596" t="str">
        <f>IF($D$255="Y/T","Isi Sasaran",IF($E$255=0,0,IF(K259="Y",1,IF(K259="T",0,"Isi Dulu"))))</f>
        <v>Isi Sasaran</v>
      </c>
      <c r="M259" s="850"/>
      <c r="N259" s="853"/>
      <c r="O259" s="517"/>
      <c r="P259" s="517"/>
      <c r="Q259" s="517"/>
      <c r="R259" s="517"/>
    </row>
    <row r="260" spans="2:18" s="527" customFormat="1" ht="15.75">
      <c r="B260" s="836">
        <v>11</v>
      </c>
      <c r="C260" s="839"/>
      <c r="D260" s="857" t="s">
        <v>26</v>
      </c>
      <c r="E260" s="854" t="str">
        <f>IF(D260="Y",1,IF(D260="T",0,IF(D260="Y/T","Belum diisi","Error")))</f>
        <v>Belum diisi</v>
      </c>
      <c r="F260" s="528">
        <v>1</v>
      </c>
      <c r="G260" s="529"/>
      <c r="H260" s="600" t="str">
        <f t="shared" si="4"/>
        <v>Belum Diisi</v>
      </c>
      <c r="I260" s="590" t="s">
        <v>26</v>
      </c>
      <c r="J260" s="591" t="str">
        <f>IF($D$260="Y/T","Isi Sasaran",IF($E$260=0,0,IF(I260="Y",1,IF(I260="T",0,"Isi Dulu"))))</f>
        <v>Isi Sasaran</v>
      </c>
      <c r="K260" s="590" t="s">
        <v>26</v>
      </c>
      <c r="L260" s="591" t="str">
        <f>IF($D$260="Y/T","Isi Sasaran",IF($E$260=0,0,IF(K260="Y",1,IF(K260="T",0,"Isi Dulu"))))</f>
        <v>Isi Sasaran</v>
      </c>
      <c r="M260" s="848" t="s">
        <v>26</v>
      </c>
      <c r="N260" s="851" t="str">
        <f>IF(M260="Y",1,IF(M260="T",0,IF(M260="Y/T","Belum diisi","Error")))</f>
        <v>Belum diisi</v>
      </c>
      <c r="O260" s="517"/>
      <c r="P260" s="517"/>
      <c r="Q260" s="517"/>
      <c r="R260" s="517"/>
    </row>
    <row r="261" spans="2:18" s="527" customFormat="1" ht="15.75">
      <c r="B261" s="837"/>
      <c r="C261" s="840"/>
      <c r="D261" s="858"/>
      <c r="E261" s="855"/>
      <c r="F261" s="549">
        <v>2</v>
      </c>
      <c r="G261" s="550"/>
      <c r="H261" s="598" t="str">
        <f t="shared" si="4"/>
        <v>Belum Diisi</v>
      </c>
      <c r="I261" s="592" t="s">
        <v>26</v>
      </c>
      <c r="J261" s="593" t="str">
        <f>IF($D$260="Y/T","Isi Sasaran",IF($E$260=0,0,IF(I261="Y",1,IF(I261="T",0,"Isi Dulu"))))</f>
        <v>Isi Sasaran</v>
      </c>
      <c r="K261" s="592" t="s">
        <v>26</v>
      </c>
      <c r="L261" s="593" t="str">
        <f>IF($D$260="Y/T","Isi Sasaran",IF($E$260=0,0,IF(K261="Y",1,IF(K261="T",0,"Isi Dulu"))))</f>
        <v>Isi Sasaran</v>
      </c>
      <c r="M261" s="849"/>
      <c r="N261" s="852"/>
      <c r="O261" s="517"/>
      <c r="P261" s="517"/>
      <c r="Q261" s="517"/>
      <c r="R261" s="517"/>
    </row>
    <row r="262" spans="2:18" s="527" customFormat="1" ht="15.75">
      <c r="B262" s="837"/>
      <c r="C262" s="840"/>
      <c r="D262" s="858"/>
      <c r="E262" s="855"/>
      <c r="F262" s="549">
        <v>3</v>
      </c>
      <c r="G262" s="550"/>
      <c r="H262" s="598" t="str">
        <f t="shared" si="4"/>
        <v>Belum Diisi</v>
      </c>
      <c r="I262" s="592" t="s">
        <v>26</v>
      </c>
      <c r="J262" s="593" t="str">
        <f>IF($D$260="Y/T","Isi Sasaran",IF($E$260=0,0,IF(I262="Y",1,IF(I262="T",0,"Isi Dulu"))))</f>
        <v>Isi Sasaran</v>
      </c>
      <c r="K262" s="592" t="s">
        <v>26</v>
      </c>
      <c r="L262" s="593" t="str">
        <f>IF($D$260="Y/T","Isi Sasaran",IF($E$260=0,0,IF(K262="Y",1,IF(K262="T",0,"Isi Dulu"))))</f>
        <v>Isi Sasaran</v>
      </c>
      <c r="M262" s="849"/>
      <c r="N262" s="852"/>
      <c r="O262" s="517"/>
      <c r="P262" s="517"/>
      <c r="Q262" s="517"/>
      <c r="R262" s="517"/>
    </row>
    <row r="263" spans="2:18" s="527" customFormat="1" ht="15.75">
      <c r="B263" s="837"/>
      <c r="C263" s="840"/>
      <c r="D263" s="858"/>
      <c r="E263" s="855"/>
      <c r="F263" s="549">
        <v>4</v>
      </c>
      <c r="G263" s="550"/>
      <c r="H263" s="598" t="str">
        <f t="shared" si="4"/>
        <v>Belum Diisi</v>
      </c>
      <c r="I263" s="592" t="s">
        <v>26</v>
      </c>
      <c r="J263" s="593" t="str">
        <f>IF($D$260="Y/T","Isi Sasaran",IF($E$260=0,0,IF(I263="Y",1,IF(I263="T",0,"Isi Dulu"))))</f>
        <v>Isi Sasaran</v>
      </c>
      <c r="K263" s="592" t="s">
        <v>26</v>
      </c>
      <c r="L263" s="593" t="str">
        <f>IF($D$260="Y/T","Isi Sasaran",IF($E$260=0,0,IF(K263="Y",1,IF(K263="T",0,"Isi Dulu"))))</f>
        <v>Isi Sasaran</v>
      </c>
      <c r="M263" s="849"/>
      <c r="N263" s="852"/>
      <c r="O263" s="517"/>
      <c r="P263" s="517"/>
      <c r="Q263" s="517"/>
      <c r="R263" s="517"/>
    </row>
    <row r="264" spans="2:18" s="527" customFormat="1" ht="15.75">
      <c r="B264" s="838"/>
      <c r="C264" s="841"/>
      <c r="D264" s="859"/>
      <c r="E264" s="856"/>
      <c r="F264" s="569">
        <v>5</v>
      </c>
      <c r="G264" s="570"/>
      <c r="H264" s="599" t="str">
        <f t="shared" si="4"/>
        <v>Belum Diisi</v>
      </c>
      <c r="I264" s="595" t="s">
        <v>26</v>
      </c>
      <c r="J264" s="596" t="str">
        <f>IF($D$260="Y/T","Isi Sasaran",IF($E$260=0,0,IF(I264="Y",1,IF(I264="T",0,"Isi Dulu"))))</f>
        <v>Isi Sasaran</v>
      </c>
      <c r="K264" s="595" t="s">
        <v>26</v>
      </c>
      <c r="L264" s="596" t="str">
        <f>IF($D$260="Y/T","Isi Sasaran",IF($E$260=0,0,IF(K264="Y",1,IF(K264="T",0,"Isi Dulu"))))</f>
        <v>Isi Sasaran</v>
      </c>
      <c r="M264" s="850"/>
      <c r="N264" s="853"/>
      <c r="O264" s="517"/>
      <c r="P264" s="517"/>
      <c r="Q264" s="517"/>
      <c r="R264" s="517"/>
    </row>
    <row r="265" spans="2:18" s="527" customFormat="1" ht="15.75">
      <c r="B265" s="836">
        <v>12</v>
      </c>
      <c r="C265" s="839"/>
      <c r="D265" s="857" t="s">
        <v>26</v>
      </c>
      <c r="E265" s="854" t="str">
        <f>IF(D265="Y",1,IF(D265="T",0,IF(D265="Y/T","Belum diisi","Error")))</f>
        <v>Belum diisi</v>
      </c>
      <c r="F265" s="528">
        <v>1</v>
      </c>
      <c r="G265" s="529"/>
      <c r="H265" s="600" t="str">
        <f t="shared" si="4"/>
        <v>Belum Diisi</v>
      </c>
      <c r="I265" s="590" t="s">
        <v>26</v>
      </c>
      <c r="J265" s="591" t="str">
        <f>IF($D$265="Y/T","Isi Sasaran",IF($E$265=0,0,IF(I265="Y",1,IF(I265="T",0,"Isi Dulu"))))</f>
        <v>Isi Sasaran</v>
      </c>
      <c r="K265" s="590" t="s">
        <v>26</v>
      </c>
      <c r="L265" s="591" t="str">
        <f>IF($D$265="Y/T","Isi Sasaran",IF($E$265=0,0,IF(K265="Y",1,IF(K265="T",0,"Isi Dulu"))))</f>
        <v>Isi Sasaran</v>
      </c>
      <c r="M265" s="848" t="s">
        <v>26</v>
      </c>
      <c r="N265" s="851" t="str">
        <f>IF(M265="Y",1,IF(M265="T",0,IF(M265="Y/T","Belum diisi","Error")))</f>
        <v>Belum diisi</v>
      </c>
      <c r="O265" s="517"/>
      <c r="P265" s="517"/>
      <c r="Q265" s="517"/>
      <c r="R265" s="517"/>
    </row>
    <row r="266" spans="2:18" s="527" customFormat="1" ht="15.75">
      <c r="B266" s="837"/>
      <c r="C266" s="840"/>
      <c r="D266" s="858"/>
      <c r="E266" s="855"/>
      <c r="F266" s="549">
        <v>2</v>
      </c>
      <c r="G266" s="550"/>
      <c r="H266" s="598" t="str">
        <f t="shared" si="4"/>
        <v>Belum Diisi</v>
      </c>
      <c r="I266" s="592" t="s">
        <v>26</v>
      </c>
      <c r="J266" s="593" t="str">
        <f>IF($D$265="Y/T","Isi Sasaran",IF($E$265=0,0,IF(I266="Y",1,IF(I266="T",0,"Isi Dulu"))))</f>
        <v>Isi Sasaran</v>
      </c>
      <c r="K266" s="592" t="s">
        <v>26</v>
      </c>
      <c r="L266" s="593" t="str">
        <f>IF($D$265="Y/T","Isi Sasaran",IF($E$265=0,0,IF(K266="Y",1,IF(K266="T",0,"Isi Dulu"))))</f>
        <v>Isi Sasaran</v>
      </c>
      <c r="M266" s="849"/>
      <c r="N266" s="852"/>
      <c r="O266" s="517"/>
      <c r="P266" s="517"/>
      <c r="Q266" s="517"/>
      <c r="R266" s="517"/>
    </row>
    <row r="267" spans="2:18" s="527" customFormat="1" ht="15.75">
      <c r="B267" s="837"/>
      <c r="C267" s="840"/>
      <c r="D267" s="858"/>
      <c r="E267" s="855"/>
      <c r="F267" s="549">
        <v>3</v>
      </c>
      <c r="G267" s="550"/>
      <c r="H267" s="598" t="str">
        <f t="shared" si="4"/>
        <v>Belum Diisi</v>
      </c>
      <c r="I267" s="592" t="s">
        <v>26</v>
      </c>
      <c r="J267" s="593" t="str">
        <f>IF($D$265="Y/T","Isi Sasaran",IF($E$265=0,0,IF(I267="Y",1,IF(I267="T",0,"Isi Dulu"))))</f>
        <v>Isi Sasaran</v>
      </c>
      <c r="K267" s="592" t="s">
        <v>26</v>
      </c>
      <c r="L267" s="593" t="str">
        <f>IF($D$265="Y/T","Isi Sasaran",IF($E$265=0,0,IF(K267="Y",1,IF(K267="T",0,"Isi Dulu"))))</f>
        <v>Isi Sasaran</v>
      </c>
      <c r="M267" s="849"/>
      <c r="N267" s="852"/>
      <c r="O267" s="517"/>
      <c r="P267" s="517"/>
      <c r="Q267" s="517"/>
      <c r="R267" s="517"/>
    </row>
    <row r="268" spans="2:18" s="527" customFormat="1" ht="15.75">
      <c r="B268" s="837"/>
      <c r="C268" s="840"/>
      <c r="D268" s="858"/>
      <c r="E268" s="855"/>
      <c r="F268" s="549">
        <v>4</v>
      </c>
      <c r="G268" s="550"/>
      <c r="H268" s="598" t="str">
        <f t="shared" si="4"/>
        <v>Belum Diisi</v>
      </c>
      <c r="I268" s="592" t="s">
        <v>26</v>
      </c>
      <c r="J268" s="593" t="str">
        <f>IF($D$265="Y/T","Isi Sasaran",IF($E$265=0,0,IF(I268="Y",1,IF(I268="T",0,"Isi Dulu"))))</f>
        <v>Isi Sasaran</v>
      </c>
      <c r="K268" s="592" t="s">
        <v>26</v>
      </c>
      <c r="L268" s="593" t="str">
        <f>IF($D$265="Y/T","Isi Sasaran",IF($E$265=0,0,IF(K268="Y",1,IF(K268="T",0,"Isi Dulu"))))</f>
        <v>Isi Sasaran</v>
      </c>
      <c r="M268" s="849"/>
      <c r="N268" s="852"/>
      <c r="O268" s="517"/>
      <c r="P268" s="517"/>
      <c r="Q268" s="517"/>
      <c r="R268" s="517"/>
    </row>
    <row r="269" spans="2:18" s="527" customFormat="1" ht="15.75">
      <c r="B269" s="838"/>
      <c r="C269" s="841"/>
      <c r="D269" s="859"/>
      <c r="E269" s="856"/>
      <c r="F269" s="569">
        <v>5</v>
      </c>
      <c r="G269" s="570"/>
      <c r="H269" s="599" t="str">
        <f t="shared" si="4"/>
        <v>Belum Diisi</v>
      </c>
      <c r="I269" s="595" t="s">
        <v>26</v>
      </c>
      <c r="J269" s="596" t="str">
        <f>IF($D$265="Y/T","Isi Sasaran",IF($E$265=0,0,IF(I269="Y",1,IF(I269="T",0,"Isi Dulu"))))</f>
        <v>Isi Sasaran</v>
      </c>
      <c r="K269" s="595" t="s">
        <v>26</v>
      </c>
      <c r="L269" s="596" t="str">
        <f>IF($D$265="Y/T","Isi Sasaran",IF($E$265=0,0,IF(K269="Y",1,IF(K269="T",0,"Isi Dulu"))))</f>
        <v>Isi Sasaran</v>
      </c>
      <c r="M269" s="850"/>
      <c r="N269" s="853"/>
      <c r="O269" s="517"/>
      <c r="P269" s="517"/>
      <c r="Q269" s="517"/>
      <c r="R269" s="517"/>
    </row>
    <row r="270" spans="2:18" s="527" customFormat="1" ht="15.75">
      <c r="B270" s="836">
        <v>13</v>
      </c>
      <c r="C270" s="839"/>
      <c r="D270" s="857" t="s">
        <v>26</v>
      </c>
      <c r="E270" s="854" t="str">
        <f>IF(D270="Y",1,IF(D270="T",0,IF(D270="Y/T","Belum diisi","Error")))</f>
        <v>Belum diisi</v>
      </c>
      <c r="F270" s="528">
        <v>1</v>
      </c>
      <c r="G270" s="529"/>
      <c r="H270" s="600" t="str">
        <f t="shared" si="4"/>
        <v>Belum Diisi</v>
      </c>
      <c r="I270" s="590" t="s">
        <v>26</v>
      </c>
      <c r="J270" s="591" t="str">
        <f>IF($D$270="Y/T","Isi Sasaran",IF($E$270=0,0,IF(I270="Y",1,IF(I270="T",0,"Isi Dulu"))))</f>
        <v>Isi Sasaran</v>
      </c>
      <c r="K270" s="590" t="s">
        <v>26</v>
      </c>
      <c r="L270" s="591" t="str">
        <f>IF($D$270="Y/T","Isi Sasaran",IF($E$270=0,0,IF(K270="Y",1,IF(K270="T",0,"Isi Dulu"))))</f>
        <v>Isi Sasaran</v>
      </c>
      <c r="M270" s="848" t="s">
        <v>26</v>
      </c>
      <c r="N270" s="851" t="str">
        <f>IF(M270="Y",1,IF(M270="T",0,IF(M270="Y/T","Belum diisi","Error")))</f>
        <v>Belum diisi</v>
      </c>
      <c r="O270" s="517"/>
      <c r="P270" s="517"/>
      <c r="Q270" s="517"/>
      <c r="R270" s="517"/>
    </row>
    <row r="271" spans="2:18" s="527" customFormat="1" ht="15.75">
      <c r="B271" s="837"/>
      <c r="C271" s="840"/>
      <c r="D271" s="858"/>
      <c r="E271" s="855"/>
      <c r="F271" s="549">
        <v>2</v>
      </c>
      <c r="G271" s="550"/>
      <c r="H271" s="598" t="str">
        <f t="shared" si="4"/>
        <v>Belum Diisi</v>
      </c>
      <c r="I271" s="592" t="s">
        <v>26</v>
      </c>
      <c r="J271" s="593" t="str">
        <f>IF($D$270="Y/T","Isi Sasaran",IF($E$270=0,0,IF(I271="Y",1,IF(I271="T",0,"Isi Dulu"))))</f>
        <v>Isi Sasaran</v>
      </c>
      <c r="K271" s="592" t="s">
        <v>26</v>
      </c>
      <c r="L271" s="593" t="str">
        <f>IF($D$270="Y/T","Isi Sasaran",IF($E$270=0,0,IF(K271="Y",1,IF(K271="T",0,"Isi Dulu"))))</f>
        <v>Isi Sasaran</v>
      </c>
      <c r="M271" s="849"/>
      <c r="N271" s="852"/>
      <c r="O271" s="517"/>
      <c r="P271" s="517"/>
      <c r="Q271" s="517"/>
      <c r="R271" s="517"/>
    </row>
    <row r="272" spans="2:18" s="527" customFormat="1" ht="15.75">
      <c r="B272" s="837"/>
      <c r="C272" s="840"/>
      <c r="D272" s="858"/>
      <c r="E272" s="855"/>
      <c r="F272" s="549">
        <v>3</v>
      </c>
      <c r="G272" s="550"/>
      <c r="H272" s="598" t="str">
        <f t="shared" si="4"/>
        <v>Belum Diisi</v>
      </c>
      <c r="I272" s="592" t="s">
        <v>26</v>
      </c>
      <c r="J272" s="593" t="str">
        <f>IF($D$270="Y/T","Isi Sasaran",IF($E$270=0,0,IF(I272="Y",1,IF(I272="T",0,"Isi Dulu"))))</f>
        <v>Isi Sasaran</v>
      </c>
      <c r="K272" s="592" t="s">
        <v>26</v>
      </c>
      <c r="L272" s="593" t="str">
        <f>IF($D$270="Y/T","Isi Sasaran",IF($E$270=0,0,IF(K272="Y",1,IF(K272="T",0,"Isi Dulu"))))</f>
        <v>Isi Sasaran</v>
      </c>
      <c r="M272" s="849"/>
      <c r="N272" s="852"/>
      <c r="O272" s="517"/>
      <c r="P272" s="517"/>
      <c r="Q272" s="517"/>
      <c r="R272" s="517"/>
    </row>
    <row r="273" spans="2:18" s="527" customFormat="1" ht="15.75">
      <c r="B273" s="837"/>
      <c r="C273" s="840"/>
      <c r="D273" s="858"/>
      <c r="E273" s="855"/>
      <c r="F273" s="549">
        <v>4</v>
      </c>
      <c r="G273" s="550"/>
      <c r="H273" s="598" t="str">
        <f t="shared" si="4"/>
        <v>Belum Diisi</v>
      </c>
      <c r="I273" s="592" t="s">
        <v>26</v>
      </c>
      <c r="J273" s="593" t="str">
        <f>IF($D$270="Y/T","Isi Sasaran",IF($E$270=0,0,IF(I273="Y",1,IF(I273="T",0,"Isi Dulu"))))</f>
        <v>Isi Sasaran</v>
      </c>
      <c r="K273" s="592" t="s">
        <v>26</v>
      </c>
      <c r="L273" s="593" t="str">
        <f>IF($D$270="Y/T","Isi Sasaran",IF($E$270=0,0,IF(K273="Y",1,IF(K273="T",0,"Isi Dulu"))))</f>
        <v>Isi Sasaran</v>
      </c>
      <c r="M273" s="849"/>
      <c r="N273" s="852"/>
      <c r="O273" s="517"/>
      <c r="P273" s="517"/>
      <c r="Q273" s="517"/>
      <c r="R273" s="517"/>
    </row>
    <row r="274" spans="2:18" s="527" customFormat="1" ht="15.75">
      <c r="B274" s="838"/>
      <c r="C274" s="841"/>
      <c r="D274" s="859"/>
      <c r="E274" s="856"/>
      <c r="F274" s="569">
        <v>5</v>
      </c>
      <c r="G274" s="570"/>
      <c r="H274" s="599" t="str">
        <f t="shared" si="4"/>
        <v>Belum Diisi</v>
      </c>
      <c r="I274" s="595" t="s">
        <v>26</v>
      </c>
      <c r="J274" s="596" t="str">
        <f>IF($D$270="Y/T","Isi Sasaran",IF($E$270=0,0,IF(I274="Y",1,IF(I274="T",0,"Isi Dulu"))))</f>
        <v>Isi Sasaran</v>
      </c>
      <c r="K274" s="595" t="s">
        <v>26</v>
      </c>
      <c r="L274" s="596" t="str">
        <f>IF($D$270="Y/T","Isi Sasaran",IF($E$270=0,0,IF(K274="Y",1,IF(K274="T",0,"Isi Dulu"))))</f>
        <v>Isi Sasaran</v>
      </c>
      <c r="M274" s="850"/>
      <c r="N274" s="853"/>
      <c r="O274" s="517"/>
      <c r="P274" s="517"/>
      <c r="Q274" s="517"/>
      <c r="R274" s="517"/>
    </row>
    <row r="275" spans="2:18" s="527" customFormat="1" ht="15.75">
      <c r="B275" s="836">
        <v>14</v>
      </c>
      <c r="C275" s="839"/>
      <c r="D275" s="857" t="s">
        <v>26</v>
      </c>
      <c r="E275" s="854" t="str">
        <f>IF(D275="Y",1,IF(D275="T",0,IF(D275="Y/T","Belum diisi","Error")))</f>
        <v>Belum diisi</v>
      </c>
      <c r="F275" s="528">
        <v>1</v>
      </c>
      <c r="G275" s="529"/>
      <c r="H275" s="600" t="str">
        <f t="shared" ref="H275:H309" si="5">IF(OR(J275="Isi Dulu",L275="Isi Dulu",J275="Isi Sasaran",L275="Isi Sasaran"),"Belum Diisi",IF(SUM(J275,L275)=2,1,IF(SUM(J275,L275)=1,0,IF(SUM(J275,L275)=0,0,"Error"))))</f>
        <v>Belum Diisi</v>
      </c>
      <c r="I275" s="590" t="s">
        <v>26</v>
      </c>
      <c r="J275" s="591" t="str">
        <f>IF($D$275="Y/T","Isi Sasaran",IF($E$275=0,0,IF(I275="Y",1,IF(I275="T",0,"Isi Dulu"))))</f>
        <v>Isi Sasaran</v>
      </c>
      <c r="K275" s="590" t="s">
        <v>26</v>
      </c>
      <c r="L275" s="591" t="str">
        <f>IF($D$275="Y/T","Isi Sasaran",IF($E$275=0,0,IF(K275="Y",1,IF(K275="T",0,"Isi Dulu"))))</f>
        <v>Isi Sasaran</v>
      </c>
      <c r="M275" s="848" t="s">
        <v>26</v>
      </c>
      <c r="N275" s="851" t="str">
        <f>IF(M275="Y",1,IF(M275="T",0,IF(M275="Y/T","Belum diisi","Error")))</f>
        <v>Belum diisi</v>
      </c>
      <c r="O275" s="517"/>
      <c r="P275" s="517"/>
      <c r="Q275" s="517"/>
      <c r="R275" s="517"/>
    </row>
    <row r="276" spans="2:18" s="527" customFormat="1" ht="15.75">
      <c r="B276" s="837"/>
      <c r="C276" s="840"/>
      <c r="D276" s="858"/>
      <c r="E276" s="855"/>
      <c r="F276" s="549">
        <v>2</v>
      </c>
      <c r="G276" s="550"/>
      <c r="H276" s="598" t="str">
        <f t="shared" si="5"/>
        <v>Belum Diisi</v>
      </c>
      <c r="I276" s="592" t="s">
        <v>26</v>
      </c>
      <c r="J276" s="593" t="str">
        <f>IF($D$275="Y/T","Isi Sasaran",IF($E$275=0,0,IF(I276="Y",1,IF(I276="T",0,"Isi Dulu"))))</f>
        <v>Isi Sasaran</v>
      </c>
      <c r="K276" s="592" t="s">
        <v>26</v>
      </c>
      <c r="L276" s="593" t="str">
        <f>IF($D$275="Y/T","Isi Sasaran",IF($E$275=0,0,IF(K276="Y",1,IF(K276="T",0,"Isi Dulu"))))</f>
        <v>Isi Sasaran</v>
      </c>
      <c r="M276" s="849"/>
      <c r="N276" s="852"/>
      <c r="O276" s="517"/>
      <c r="P276" s="517"/>
      <c r="Q276" s="517"/>
      <c r="R276" s="517"/>
    </row>
    <row r="277" spans="2:18" s="527" customFormat="1" ht="15.75">
      <c r="B277" s="837"/>
      <c r="C277" s="840"/>
      <c r="D277" s="858"/>
      <c r="E277" s="855"/>
      <c r="F277" s="549">
        <v>3</v>
      </c>
      <c r="G277" s="550"/>
      <c r="H277" s="598" t="str">
        <f t="shared" si="5"/>
        <v>Belum Diisi</v>
      </c>
      <c r="I277" s="592" t="s">
        <v>26</v>
      </c>
      <c r="J277" s="593" t="str">
        <f>IF($D$275="Y/T","Isi Sasaran",IF($E$275=0,0,IF(I277="Y",1,IF(I277="T",0,"Isi Dulu"))))</f>
        <v>Isi Sasaran</v>
      </c>
      <c r="K277" s="592" t="s">
        <v>26</v>
      </c>
      <c r="L277" s="593" t="str">
        <f>IF($D$275="Y/T","Isi Sasaran",IF($E$275=0,0,IF(K277="Y",1,IF(K277="T",0,"Isi Dulu"))))</f>
        <v>Isi Sasaran</v>
      </c>
      <c r="M277" s="849"/>
      <c r="N277" s="852"/>
      <c r="O277" s="517"/>
      <c r="P277" s="517"/>
      <c r="Q277" s="517"/>
      <c r="R277" s="517"/>
    </row>
    <row r="278" spans="2:18" s="527" customFormat="1" ht="15.75">
      <c r="B278" s="837"/>
      <c r="C278" s="840"/>
      <c r="D278" s="858"/>
      <c r="E278" s="855"/>
      <c r="F278" s="549">
        <v>4</v>
      </c>
      <c r="G278" s="550"/>
      <c r="H278" s="598" t="str">
        <f t="shared" si="5"/>
        <v>Belum Diisi</v>
      </c>
      <c r="I278" s="592" t="s">
        <v>26</v>
      </c>
      <c r="J278" s="593" t="str">
        <f>IF($D$275="Y/T","Isi Sasaran",IF($E$275=0,0,IF(I278="Y",1,IF(I278="T",0,"Isi Dulu"))))</f>
        <v>Isi Sasaran</v>
      </c>
      <c r="K278" s="592" t="s">
        <v>26</v>
      </c>
      <c r="L278" s="593" t="str">
        <f>IF($D$275="Y/T","Isi Sasaran",IF($E$275=0,0,IF(K278="Y",1,IF(K278="T",0,"Isi Dulu"))))</f>
        <v>Isi Sasaran</v>
      </c>
      <c r="M278" s="849"/>
      <c r="N278" s="852"/>
      <c r="O278" s="517"/>
      <c r="P278" s="517"/>
      <c r="Q278" s="517"/>
      <c r="R278" s="517"/>
    </row>
    <row r="279" spans="2:18" s="527" customFormat="1" ht="15.75">
      <c r="B279" s="838"/>
      <c r="C279" s="841"/>
      <c r="D279" s="859"/>
      <c r="E279" s="856"/>
      <c r="F279" s="569">
        <v>5</v>
      </c>
      <c r="G279" s="570"/>
      <c r="H279" s="599" t="str">
        <f t="shared" si="5"/>
        <v>Belum Diisi</v>
      </c>
      <c r="I279" s="595" t="s">
        <v>26</v>
      </c>
      <c r="J279" s="596" t="str">
        <f>IF($D$275="Y/T","Isi Sasaran",IF($E$275=0,0,IF(I279="Y",1,IF(I279="T",0,"Isi Dulu"))))</f>
        <v>Isi Sasaran</v>
      </c>
      <c r="K279" s="595" t="s">
        <v>26</v>
      </c>
      <c r="L279" s="596" t="str">
        <f>IF($D$275="Y/T","Isi Sasaran",IF($E$275=0,0,IF(K279="Y",1,IF(K279="T",0,"Isi Dulu"))))</f>
        <v>Isi Sasaran</v>
      </c>
      <c r="M279" s="850"/>
      <c r="N279" s="853"/>
      <c r="O279" s="517"/>
      <c r="P279" s="517"/>
      <c r="Q279" s="517"/>
      <c r="R279" s="517"/>
    </row>
    <row r="280" spans="2:18" s="527" customFormat="1" ht="15.75">
      <c r="B280" s="836">
        <v>15</v>
      </c>
      <c r="C280" s="839"/>
      <c r="D280" s="857" t="s">
        <v>26</v>
      </c>
      <c r="E280" s="854" t="str">
        <f>IF(D280="Y",1,IF(D280="T",0,IF(D280="Y/T","Belum diisi","Error")))</f>
        <v>Belum diisi</v>
      </c>
      <c r="F280" s="528">
        <v>1</v>
      </c>
      <c r="G280" s="529"/>
      <c r="H280" s="600" t="str">
        <f t="shared" si="5"/>
        <v>Belum Diisi</v>
      </c>
      <c r="I280" s="590" t="s">
        <v>26</v>
      </c>
      <c r="J280" s="591" t="str">
        <f>IF($D$280="Y/T","Isi Sasaran",IF($E$280=0,0,IF(I280="Y",1,IF(I280="T",0,"Isi Dulu"))))</f>
        <v>Isi Sasaran</v>
      </c>
      <c r="K280" s="590" t="s">
        <v>26</v>
      </c>
      <c r="L280" s="591" t="str">
        <f>IF($D$280="Y/T","Isi Sasaran",IF($E$280=0,0,IF(K280="Y",1,IF(K280="T",0,"Isi Dulu"))))</f>
        <v>Isi Sasaran</v>
      </c>
      <c r="M280" s="848" t="s">
        <v>26</v>
      </c>
      <c r="N280" s="851" t="str">
        <f>IF(M280="Y",1,IF(M280="T",0,IF(M280="Y/T","Belum diisi","Error")))</f>
        <v>Belum diisi</v>
      </c>
      <c r="O280" s="517"/>
      <c r="P280" s="517"/>
      <c r="Q280" s="517"/>
      <c r="R280" s="517"/>
    </row>
    <row r="281" spans="2:18" s="527" customFormat="1" ht="15.75">
      <c r="B281" s="837"/>
      <c r="C281" s="840"/>
      <c r="D281" s="858"/>
      <c r="E281" s="855"/>
      <c r="F281" s="549">
        <v>2</v>
      </c>
      <c r="G281" s="550"/>
      <c r="H281" s="598" t="str">
        <f t="shared" si="5"/>
        <v>Belum Diisi</v>
      </c>
      <c r="I281" s="592" t="s">
        <v>26</v>
      </c>
      <c r="J281" s="593" t="str">
        <f>IF($D$280="Y/T","Isi Sasaran",IF($E$280=0,0,IF(I281="Y",1,IF(I281="T",0,"Isi Dulu"))))</f>
        <v>Isi Sasaran</v>
      </c>
      <c r="K281" s="592" t="s">
        <v>26</v>
      </c>
      <c r="L281" s="593" t="str">
        <f>IF($D$280="Y/T","Isi Sasaran",IF($E$280=0,0,IF(K281="Y",1,IF(K281="T",0,"Isi Dulu"))))</f>
        <v>Isi Sasaran</v>
      </c>
      <c r="M281" s="849"/>
      <c r="N281" s="852"/>
      <c r="O281" s="517"/>
      <c r="P281" s="517"/>
      <c r="Q281" s="517"/>
      <c r="R281" s="517"/>
    </row>
    <row r="282" spans="2:18" s="527" customFormat="1" ht="15.75">
      <c r="B282" s="837"/>
      <c r="C282" s="840"/>
      <c r="D282" s="858"/>
      <c r="E282" s="855"/>
      <c r="F282" s="549">
        <v>3</v>
      </c>
      <c r="G282" s="550"/>
      <c r="H282" s="598" t="str">
        <f t="shared" si="5"/>
        <v>Belum Diisi</v>
      </c>
      <c r="I282" s="592" t="s">
        <v>26</v>
      </c>
      <c r="J282" s="593" t="str">
        <f>IF($D$280="Y/T","Isi Sasaran",IF($E$280=0,0,IF(I282="Y",1,IF(I282="T",0,"Isi Dulu"))))</f>
        <v>Isi Sasaran</v>
      </c>
      <c r="K282" s="592" t="s">
        <v>26</v>
      </c>
      <c r="L282" s="593" t="str">
        <f>IF($D$280="Y/T","Isi Sasaran",IF($E$280=0,0,IF(K282="Y",1,IF(K282="T",0,"Isi Dulu"))))</f>
        <v>Isi Sasaran</v>
      </c>
      <c r="M282" s="849"/>
      <c r="N282" s="852"/>
      <c r="O282" s="517"/>
      <c r="P282" s="517"/>
      <c r="Q282" s="517"/>
      <c r="R282" s="517"/>
    </row>
    <row r="283" spans="2:18" s="527" customFormat="1" ht="15.75">
      <c r="B283" s="837"/>
      <c r="C283" s="840"/>
      <c r="D283" s="858"/>
      <c r="E283" s="855"/>
      <c r="F283" s="549">
        <v>4</v>
      </c>
      <c r="G283" s="550"/>
      <c r="H283" s="598" t="str">
        <f t="shared" si="5"/>
        <v>Belum Diisi</v>
      </c>
      <c r="I283" s="592" t="s">
        <v>26</v>
      </c>
      <c r="J283" s="593" t="str">
        <f>IF($D$280="Y/T","Isi Sasaran",IF($E$280=0,0,IF(I283="Y",1,IF(I283="T",0,"Isi Dulu"))))</f>
        <v>Isi Sasaran</v>
      </c>
      <c r="K283" s="592" t="s">
        <v>26</v>
      </c>
      <c r="L283" s="593" t="str">
        <f>IF($D$280="Y/T","Isi Sasaran",IF($E$280=0,0,IF(K283="Y",1,IF(K283="T",0,"Isi Dulu"))))</f>
        <v>Isi Sasaran</v>
      </c>
      <c r="M283" s="849"/>
      <c r="N283" s="852"/>
      <c r="O283" s="517"/>
      <c r="P283" s="517"/>
      <c r="Q283" s="517"/>
      <c r="R283" s="517"/>
    </row>
    <row r="284" spans="2:18" s="527" customFormat="1" ht="15.75">
      <c r="B284" s="838"/>
      <c r="C284" s="841"/>
      <c r="D284" s="859"/>
      <c r="E284" s="856"/>
      <c r="F284" s="569">
        <v>5</v>
      </c>
      <c r="G284" s="570"/>
      <c r="H284" s="599" t="str">
        <f t="shared" si="5"/>
        <v>Belum Diisi</v>
      </c>
      <c r="I284" s="595" t="s">
        <v>26</v>
      </c>
      <c r="J284" s="596" t="str">
        <f>IF($D$280="Y/T","Isi Sasaran",IF($E$280=0,0,IF(I284="Y",1,IF(I284="T",0,"Isi Dulu"))))</f>
        <v>Isi Sasaran</v>
      </c>
      <c r="K284" s="595" t="s">
        <v>26</v>
      </c>
      <c r="L284" s="596" t="str">
        <f>IF($D$280="Y/T","Isi Sasaran",IF($E$280=0,0,IF(K284="Y",1,IF(K284="T",0,"Isi Dulu"))))</f>
        <v>Isi Sasaran</v>
      </c>
      <c r="M284" s="850"/>
      <c r="N284" s="853"/>
      <c r="O284" s="517"/>
      <c r="P284" s="517"/>
      <c r="Q284" s="517"/>
      <c r="R284" s="517"/>
    </row>
    <row r="285" spans="2:18" s="527" customFormat="1" ht="15.75">
      <c r="B285" s="836">
        <v>16</v>
      </c>
      <c r="C285" s="839"/>
      <c r="D285" s="857" t="s">
        <v>26</v>
      </c>
      <c r="E285" s="854" t="str">
        <f>IF(D285="Y",1,IF(D285="T",0,IF(D285="Y/T","Belum diisi","Error")))</f>
        <v>Belum diisi</v>
      </c>
      <c r="F285" s="528">
        <v>1</v>
      </c>
      <c r="G285" s="529"/>
      <c r="H285" s="600" t="str">
        <f t="shared" si="5"/>
        <v>Belum Diisi</v>
      </c>
      <c r="I285" s="590" t="s">
        <v>26</v>
      </c>
      <c r="J285" s="591" t="str">
        <f>IF($D$285="Y/T","Isi Sasaran",IF($E$285=0,0,IF(I285="Y",1,IF(I285="T",0,"Isi Dulu"))))</f>
        <v>Isi Sasaran</v>
      </c>
      <c r="K285" s="590" t="s">
        <v>26</v>
      </c>
      <c r="L285" s="591" t="str">
        <f>IF($D$285="Y/T","Isi Sasaran",IF($E$285=0,0,IF(K285="Y",1,IF(K285="T",0,"Isi Dulu"))))</f>
        <v>Isi Sasaran</v>
      </c>
      <c r="M285" s="848" t="s">
        <v>26</v>
      </c>
      <c r="N285" s="851" t="str">
        <f>IF(M285="Y",1,IF(M285="T",0,IF(M285="Y/T","Belum diisi","Error")))</f>
        <v>Belum diisi</v>
      </c>
      <c r="O285" s="517"/>
      <c r="P285" s="517"/>
      <c r="Q285" s="517"/>
      <c r="R285" s="517"/>
    </row>
    <row r="286" spans="2:18" s="527" customFormat="1" ht="15.75">
      <c r="B286" s="837"/>
      <c r="C286" s="840"/>
      <c r="D286" s="858"/>
      <c r="E286" s="855"/>
      <c r="F286" s="549">
        <v>2</v>
      </c>
      <c r="G286" s="550"/>
      <c r="H286" s="598" t="str">
        <f t="shared" si="5"/>
        <v>Belum Diisi</v>
      </c>
      <c r="I286" s="592" t="s">
        <v>26</v>
      </c>
      <c r="J286" s="593" t="str">
        <f>IF($D$285="Y/T","Isi Sasaran",IF($E$285=0,0,IF(I286="Y",1,IF(I286="T",0,"Isi Dulu"))))</f>
        <v>Isi Sasaran</v>
      </c>
      <c r="K286" s="592" t="s">
        <v>26</v>
      </c>
      <c r="L286" s="593" t="str">
        <f>IF($D$285="Y/T","Isi Sasaran",IF($E$285=0,0,IF(K286="Y",1,IF(K286="T",0,"Isi Dulu"))))</f>
        <v>Isi Sasaran</v>
      </c>
      <c r="M286" s="849"/>
      <c r="N286" s="852"/>
      <c r="O286" s="517"/>
      <c r="P286" s="517"/>
      <c r="Q286" s="517"/>
      <c r="R286" s="517"/>
    </row>
    <row r="287" spans="2:18" s="527" customFormat="1" ht="15.75">
      <c r="B287" s="837"/>
      <c r="C287" s="840"/>
      <c r="D287" s="858"/>
      <c r="E287" s="855"/>
      <c r="F287" s="549">
        <v>3</v>
      </c>
      <c r="G287" s="550"/>
      <c r="H287" s="598" t="str">
        <f t="shared" si="5"/>
        <v>Belum Diisi</v>
      </c>
      <c r="I287" s="592" t="s">
        <v>26</v>
      </c>
      <c r="J287" s="593" t="str">
        <f>IF($D$285="Y/T","Isi Sasaran",IF($E$285=0,0,IF(I287="Y",1,IF(I287="T",0,"Isi Dulu"))))</f>
        <v>Isi Sasaran</v>
      </c>
      <c r="K287" s="592" t="s">
        <v>26</v>
      </c>
      <c r="L287" s="593" t="str">
        <f>IF($D$285="Y/T","Isi Sasaran",IF($E$285=0,0,IF(K287="Y",1,IF(K287="T",0,"Isi Dulu"))))</f>
        <v>Isi Sasaran</v>
      </c>
      <c r="M287" s="849"/>
      <c r="N287" s="852"/>
      <c r="O287" s="517"/>
      <c r="P287" s="517"/>
      <c r="Q287" s="517"/>
      <c r="R287" s="517"/>
    </row>
    <row r="288" spans="2:18" s="527" customFormat="1" ht="15.75">
      <c r="B288" s="837"/>
      <c r="C288" s="840"/>
      <c r="D288" s="858"/>
      <c r="E288" s="855"/>
      <c r="F288" s="549">
        <v>4</v>
      </c>
      <c r="G288" s="550"/>
      <c r="H288" s="598" t="str">
        <f t="shared" si="5"/>
        <v>Belum Diisi</v>
      </c>
      <c r="I288" s="592" t="s">
        <v>26</v>
      </c>
      <c r="J288" s="593" t="str">
        <f>IF($D$285="Y/T","Isi Sasaran",IF($E$285=0,0,IF(I288="Y",1,IF(I288="T",0,"Isi Dulu"))))</f>
        <v>Isi Sasaran</v>
      </c>
      <c r="K288" s="592" t="s">
        <v>26</v>
      </c>
      <c r="L288" s="593" t="str">
        <f>IF($D$285="Y/T","Isi Sasaran",IF($E$285=0,0,IF(K288="Y",1,IF(K288="T",0,"Isi Dulu"))))</f>
        <v>Isi Sasaran</v>
      </c>
      <c r="M288" s="849"/>
      <c r="N288" s="852"/>
      <c r="O288" s="517"/>
      <c r="P288" s="517"/>
      <c r="Q288" s="517"/>
      <c r="R288" s="517"/>
    </row>
    <row r="289" spans="2:18" s="527" customFormat="1" ht="15.75">
      <c r="B289" s="838"/>
      <c r="C289" s="841"/>
      <c r="D289" s="859"/>
      <c r="E289" s="856"/>
      <c r="F289" s="569">
        <v>5</v>
      </c>
      <c r="G289" s="570"/>
      <c r="H289" s="599" t="str">
        <f t="shared" si="5"/>
        <v>Belum Diisi</v>
      </c>
      <c r="I289" s="595" t="s">
        <v>26</v>
      </c>
      <c r="J289" s="596" t="str">
        <f>IF($D$285="Y/T","Isi Sasaran",IF($E$285=0,0,IF(I289="Y",1,IF(I289="T",0,"Isi Dulu"))))</f>
        <v>Isi Sasaran</v>
      </c>
      <c r="K289" s="595" t="s">
        <v>26</v>
      </c>
      <c r="L289" s="596" t="str">
        <f>IF($D$285="Y/T","Isi Sasaran",IF($E$285=0,0,IF(K289="Y",1,IF(K289="T",0,"Isi Dulu"))))</f>
        <v>Isi Sasaran</v>
      </c>
      <c r="M289" s="850"/>
      <c r="N289" s="853"/>
      <c r="O289" s="517"/>
      <c r="P289" s="517"/>
      <c r="Q289" s="517"/>
      <c r="R289" s="517"/>
    </row>
    <row r="290" spans="2:18" s="527" customFormat="1" ht="15.75">
      <c r="B290" s="836">
        <v>17</v>
      </c>
      <c r="C290" s="839"/>
      <c r="D290" s="857" t="s">
        <v>26</v>
      </c>
      <c r="E290" s="854" t="str">
        <f>IF(D290="Y",1,IF(D290="T",0,IF(D290="Y/T","Belum diisi","Error")))</f>
        <v>Belum diisi</v>
      </c>
      <c r="F290" s="528">
        <v>1</v>
      </c>
      <c r="G290" s="529"/>
      <c r="H290" s="600" t="str">
        <f t="shared" si="5"/>
        <v>Belum Diisi</v>
      </c>
      <c r="I290" s="590" t="s">
        <v>26</v>
      </c>
      <c r="J290" s="591" t="str">
        <f>IF($D$290="Y/T","Isi Sasaran",IF($E$290=0,0,IF(I290="Y",1,IF(I290="T",0,"Isi Dulu"))))</f>
        <v>Isi Sasaran</v>
      </c>
      <c r="K290" s="590" t="s">
        <v>26</v>
      </c>
      <c r="L290" s="591" t="str">
        <f>IF($D$290="Y/T","Isi Sasaran",IF($E$290=0,0,IF(K290="Y",1,IF(K290="T",0,"Isi Dulu"))))</f>
        <v>Isi Sasaran</v>
      </c>
      <c r="M290" s="848" t="s">
        <v>26</v>
      </c>
      <c r="N290" s="851" t="str">
        <f>IF(M290="Y",1,IF(M290="T",0,IF(M290="Y/T","Belum diisi","Error")))</f>
        <v>Belum diisi</v>
      </c>
      <c r="O290" s="517"/>
      <c r="P290" s="517"/>
      <c r="Q290" s="517"/>
      <c r="R290" s="517"/>
    </row>
    <row r="291" spans="2:18" s="527" customFormat="1" ht="15.75">
      <c r="B291" s="837"/>
      <c r="C291" s="840"/>
      <c r="D291" s="858"/>
      <c r="E291" s="855"/>
      <c r="F291" s="549">
        <v>2</v>
      </c>
      <c r="G291" s="550"/>
      <c r="H291" s="598" t="str">
        <f t="shared" si="5"/>
        <v>Belum Diisi</v>
      </c>
      <c r="I291" s="592" t="s">
        <v>26</v>
      </c>
      <c r="J291" s="593" t="str">
        <f>IF($D$290="Y/T","Isi Sasaran",IF($E$290=0,0,IF(I291="Y",1,IF(I291="T",0,"Isi Dulu"))))</f>
        <v>Isi Sasaran</v>
      </c>
      <c r="K291" s="592" t="s">
        <v>26</v>
      </c>
      <c r="L291" s="593" t="str">
        <f>IF($D$290="Y/T","Isi Sasaran",IF($E$290=0,0,IF(K291="Y",1,IF(K291="T",0,"Isi Dulu"))))</f>
        <v>Isi Sasaran</v>
      </c>
      <c r="M291" s="849"/>
      <c r="N291" s="852"/>
      <c r="O291" s="517"/>
      <c r="P291" s="517"/>
      <c r="Q291" s="517"/>
      <c r="R291" s="517"/>
    </row>
    <row r="292" spans="2:18" s="527" customFormat="1" ht="15.75">
      <c r="B292" s="837"/>
      <c r="C292" s="840"/>
      <c r="D292" s="858"/>
      <c r="E292" s="855"/>
      <c r="F292" s="549">
        <v>3</v>
      </c>
      <c r="G292" s="550"/>
      <c r="H292" s="598" t="str">
        <f t="shared" si="5"/>
        <v>Belum Diisi</v>
      </c>
      <c r="I292" s="592" t="s">
        <v>26</v>
      </c>
      <c r="J292" s="593" t="str">
        <f>IF($D$290="Y/T","Isi Sasaran",IF($E$290=0,0,IF(I292="Y",1,IF(I292="T",0,"Isi Dulu"))))</f>
        <v>Isi Sasaran</v>
      </c>
      <c r="K292" s="592" t="s">
        <v>26</v>
      </c>
      <c r="L292" s="593" t="str">
        <f>IF($D$290="Y/T","Isi Sasaran",IF($E$290=0,0,IF(K292="Y",1,IF(K292="T",0,"Isi Dulu"))))</f>
        <v>Isi Sasaran</v>
      </c>
      <c r="M292" s="849"/>
      <c r="N292" s="852"/>
      <c r="O292" s="517"/>
      <c r="P292" s="517"/>
      <c r="Q292" s="517"/>
      <c r="R292" s="517"/>
    </row>
    <row r="293" spans="2:18" s="527" customFormat="1" ht="15.75">
      <c r="B293" s="837"/>
      <c r="C293" s="840"/>
      <c r="D293" s="858"/>
      <c r="E293" s="855"/>
      <c r="F293" s="549">
        <v>4</v>
      </c>
      <c r="G293" s="550"/>
      <c r="H293" s="598" t="str">
        <f t="shared" si="5"/>
        <v>Belum Diisi</v>
      </c>
      <c r="I293" s="592" t="s">
        <v>26</v>
      </c>
      <c r="J293" s="593" t="str">
        <f>IF($D$290="Y/T","Isi Sasaran",IF($E$290=0,0,IF(I293="Y",1,IF(I293="T",0,"Isi Dulu"))))</f>
        <v>Isi Sasaran</v>
      </c>
      <c r="K293" s="592" t="s">
        <v>26</v>
      </c>
      <c r="L293" s="593" t="str">
        <f>IF($D$290="Y/T","Isi Sasaran",IF($E$290=0,0,IF(K293="Y",1,IF(K293="T",0,"Isi Dulu"))))</f>
        <v>Isi Sasaran</v>
      </c>
      <c r="M293" s="849"/>
      <c r="N293" s="852"/>
      <c r="O293" s="517"/>
      <c r="P293" s="517"/>
      <c r="Q293" s="517"/>
      <c r="R293" s="517"/>
    </row>
    <row r="294" spans="2:18" s="527" customFormat="1" ht="15.75">
      <c r="B294" s="838"/>
      <c r="C294" s="841"/>
      <c r="D294" s="859"/>
      <c r="E294" s="856"/>
      <c r="F294" s="569">
        <v>5</v>
      </c>
      <c r="G294" s="570"/>
      <c r="H294" s="599" t="str">
        <f t="shared" si="5"/>
        <v>Belum Diisi</v>
      </c>
      <c r="I294" s="595" t="s">
        <v>26</v>
      </c>
      <c r="J294" s="596" t="str">
        <f>IF($D$290="Y/T","Isi Sasaran",IF($E$290=0,0,IF(I294="Y",1,IF(I294="T",0,"Isi Dulu"))))</f>
        <v>Isi Sasaran</v>
      </c>
      <c r="K294" s="595" t="s">
        <v>26</v>
      </c>
      <c r="L294" s="596" t="str">
        <f>IF($D$290="Y/T","Isi Sasaran",IF($E$290=0,0,IF(K294="Y",1,IF(K294="T",0,"Isi Dulu"))))</f>
        <v>Isi Sasaran</v>
      </c>
      <c r="M294" s="850"/>
      <c r="N294" s="853"/>
      <c r="O294" s="517"/>
      <c r="P294" s="517"/>
      <c r="Q294" s="517"/>
      <c r="R294" s="517"/>
    </row>
    <row r="295" spans="2:18" s="527" customFormat="1" ht="15.75">
      <c r="B295" s="836">
        <v>18</v>
      </c>
      <c r="C295" s="839"/>
      <c r="D295" s="857" t="s">
        <v>26</v>
      </c>
      <c r="E295" s="854" t="str">
        <f>IF(D295="Y",1,IF(D295="T",0,IF(D295="Y/T","Belum diisi","Error")))</f>
        <v>Belum diisi</v>
      </c>
      <c r="F295" s="528">
        <v>1</v>
      </c>
      <c r="G295" s="529"/>
      <c r="H295" s="600" t="str">
        <f t="shared" si="5"/>
        <v>Belum Diisi</v>
      </c>
      <c r="I295" s="590" t="s">
        <v>26</v>
      </c>
      <c r="J295" s="591" t="str">
        <f>IF($D$295="Y/T","Isi Sasaran",IF($E$295=0,0,IF(I295="Y",1,IF(I295="T",0,"Isi Dulu"))))</f>
        <v>Isi Sasaran</v>
      </c>
      <c r="K295" s="590" t="s">
        <v>26</v>
      </c>
      <c r="L295" s="591" t="str">
        <f>IF($D$295="Y/T","Isi Sasaran",IF($E$295=0,0,IF(K295="Y",1,IF(K295="T",0,"Isi Dulu"))))</f>
        <v>Isi Sasaran</v>
      </c>
      <c r="M295" s="848" t="s">
        <v>26</v>
      </c>
      <c r="N295" s="851" t="str">
        <f>IF(M295="Y",1,IF(M295="T",0,IF(M295="Y/T","Belum diisi","Error")))</f>
        <v>Belum diisi</v>
      </c>
      <c r="O295" s="517"/>
      <c r="P295" s="517"/>
      <c r="Q295" s="517"/>
      <c r="R295" s="517"/>
    </row>
    <row r="296" spans="2:18" s="527" customFormat="1" ht="15.75">
      <c r="B296" s="837"/>
      <c r="C296" s="840"/>
      <c r="D296" s="858"/>
      <c r="E296" s="855"/>
      <c r="F296" s="549">
        <v>2</v>
      </c>
      <c r="G296" s="550"/>
      <c r="H296" s="598" t="str">
        <f t="shared" si="5"/>
        <v>Belum Diisi</v>
      </c>
      <c r="I296" s="592" t="s">
        <v>26</v>
      </c>
      <c r="J296" s="593" t="str">
        <f>IF($D$295="Y/T","Isi Sasaran",IF($E$295=0,0,IF(I296="Y",1,IF(I296="T",0,"Isi Dulu"))))</f>
        <v>Isi Sasaran</v>
      </c>
      <c r="K296" s="592" t="s">
        <v>26</v>
      </c>
      <c r="L296" s="593" t="str">
        <f>IF($D$295="Y/T","Isi Sasaran",IF($E$295=0,0,IF(K296="Y",1,IF(K296="T",0,"Isi Dulu"))))</f>
        <v>Isi Sasaran</v>
      </c>
      <c r="M296" s="849"/>
      <c r="N296" s="852"/>
      <c r="O296" s="517"/>
      <c r="P296" s="517"/>
      <c r="Q296" s="517"/>
      <c r="R296" s="517"/>
    </row>
    <row r="297" spans="2:18" s="527" customFormat="1" ht="15.75">
      <c r="B297" s="837"/>
      <c r="C297" s="840"/>
      <c r="D297" s="858"/>
      <c r="E297" s="855"/>
      <c r="F297" s="549">
        <v>3</v>
      </c>
      <c r="G297" s="550"/>
      <c r="H297" s="598" t="str">
        <f t="shared" si="5"/>
        <v>Belum Diisi</v>
      </c>
      <c r="I297" s="592" t="s">
        <v>26</v>
      </c>
      <c r="J297" s="593" t="str">
        <f>IF($D$295="Y/T","Isi Sasaran",IF($E$295=0,0,IF(I297="Y",1,IF(I297="T",0,"Isi Dulu"))))</f>
        <v>Isi Sasaran</v>
      </c>
      <c r="K297" s="592" t="s">
        <v>26</v>
      </c>
      <c r="L297" s="593" t="str">
        <f>IF($D$295="Y/T","Isi Sasaran",IF($E$295=0,0,IF(K297="Y",1,IF(K297="T",0,"Isi Dulu"))))</f>
        <v>Isi Sasaran</v>
      </c>
      <c r="M297" s="849"/>
      <c r="N297" s="852"/>
      <c r="O297" s="517"/>
      <c r="P297" s="517"/>
      <c r="Q297" s="517"/>
      <c r="R297" s="517"/>
    </row>
    <row r="298" spans="2:18" s="527" customFormat="1" ht="15.75">
      <c r="B298" s="837"/>
      <c r="C298" s="840"/>
      <c r="D298" s="858"/>
      <c r="E298" s="855"/>
      <c r="F298" s="549">
        <v>4</v>
      </c>
      <c r="G298" s="550"/>
      <c r="H298" s="598" t="str">
        <f t="shared" si="5"/>
        <v>Belum Diisi</v>
      </c>
      <c r="I298" s="592" t="s">
        <v>26</v>
      </c>
      <c r="J298" s="593" t="str">
        <f>IF($D$295="Y/T","Isi Sasaran",IF($E$295=0,0,IF(I298="Y",1,IF(I298="T",0,"Isi Dulu"))))</f>
        <v>Isi Sasaran</v>
      </c>
      <c r="K298" s="592" t="s">
        <v>26</v>
      </c>
      <c r="L298" s="593" t="str">
        <f>IF($D$295="Y/T","Isi Sasaran",IF($E$295=0,0,IF(K298="Y",1,IF(K298="T",0,"Isi Dulu"))))</f>
        <v>Isi Sasaran</v>
      </c>
      <c r="M298" s="849"/>
      <c r="N298" s="852"/>
      <c r="O298" s="517"/>
      <c r="P298" s="517"/>
      <c r="Q298" s="517"/>
      <c r="R298" s="517"/>
    </row>
    <row r="299" spans="2:18" s="527" customFormat="1" ht="15.75">
      <c r="B299" s="838"/>
      <c r="C299" s="841"/>
      <c r="D299" s="859"/>
      <c r="E299" s="856"/>
      <c r="F299" s="569">
        <v>5</v>
      </c>
      <c r="G299" s="570"/>
      <c r="H299" s="599" t="str">
        <f t="shared" si="5"/>
        <v>Belum Diisi</v>
      </c>
      <c r="I299" s="595" t="s">
        <v>26</v>
      </c>
      <c r="J299" s="596" t="str">
        <f>IF($D$295="Y/T","Isi Sasaran",IF($E$295=0,0,IF(I299="Y",1,IF(I299="T",0,"Isi Dulu"))))</f>
        <v>Isi Sasaran</v>
      </c>
      <c r="K299" s="595" t="s">
        <v>26</v>
      </c>
      <c r="L299" s="596" t="str">
        <f>IF($D$295="Y/T","Isi Sasaran",IF($E$295=0,0,IF(K299="Y",1,IF(K299="T",0,"Isi Dulu"))))</f>
        <v>Isi Sasaran</v>
      </c>
      <c r="M299" s="850"/>
      <c r="N299" s="853"/>
      <c r="O299" s="517"/>
      <c r="P299" s="517"/>
      <c r="Q299" s="517"/>
      <c r="R299" s="517"/>
    </row>
    <row r="300" spans="2:18" s="527" customFormat="1" ht="15.75">
      <c r="B300" s="836">
        <v>19</v>
      </c>
      <c r="C300" s="839"/>
      <c r="D300" s="857" t="s">
        <v>26</v>
      </c>
      <c r="E300" s="854" t="str">
        <f>IF(D300="Y",1,IF(D300="T",0,IF(D300="Y/T","Belum diisi","Error")))</f>
        <v>Belum diisi</v>
      </c>
      <c r="F300" s="528">
        <v>1</v>
      </c>
      <c r="G300" s="529"/>
      <c r="H300" s="600" t="str">
        <f t="shared" si="5"/>
        <v>Belum Diisi</v>
      </c>
      <c r="I300" s="590" t="s">
        <v>26</v>
      </c>
      <c r="J300" s="591" t="str">
        <f>IF($D$300="Y/T","Isi Sasaran",IF($E$300=0,0,IF(I300="Y",1,IF(I300="T",0,"Isi Dulu"))))</f>
        <v>Isi Sasaran</v>
      </c>
      <c r="K300" s="590" t="s">
        <v>26</v>
      </c>
      <c r="L300" s="591" t="str">
        <f>IF($D$300="Y/T","Isi Sasaran",IF($E$300=0,0,IF(K300="Y",1,IF(K300="T",0,"Isi Dulu"))))</f>
        <v>Isi Sasaran</v>
      </c>
      <c r="M300" s="848" t="s">
        <v>26</v>
      </c>
      <c r="N300" s="851" t="str">
        <f>IF(M300="Y",1,IF(M300="T",0,IF(M300="Y/T","Belum diisi","Error")))</f>
        <v>Belum diisi</v>
      </c>
      <c r="O300" s="517"/>
      <c r="P300" s="517"/>
      <c r="Q300" s="517"/>
      <c r="R300" s="517"/>
    </row>
    <row r="301" spans="2:18" s="527" customFormat="1" ht="15.75">
      <c r="B301" s="837"/>
      <c r="C301" s="840"/>
      <c r="D301" s="858"/>
      <c r="E301" s="855"/>
      <c r="F301" s="549">
        <v>2</v>
      </c>
      <c r="G301" s="550"/>
      <c r="H301" s="598" t="str">
        <f t="shared" si="5"/>
        <v>Belum Diisi</v>
      </c>
      <c r="I301" s="592" t="s">
        <v>26</v>
      </c>
      <c r="J301" s="593" t="str">
        <f>IF($D$300="Y/T","Isi Sasaran",IF($E$300=0,0,IF(I301="Y",1,IF(I301="T",0,"Isi Dulu"))))</f>
        <v>Isi Sasaran</v>
      </c>
      <c r="K301" s="592" t="s">
        <v>26</v>
      </c>
      <c r="L301" s="593" t="str">
        <f>IF($D$300="Y/T","Isi Sasaran",IF($E$300=0,0,IF(K301="Y",1,IF(K301="T",0,"Isi Dulu"))))</f>
        <v>Isi Sasaran</v>
      </c>
      <c r="M301" s="849"/>
      <c r="N301" s="852"/>
      <c r="O301" s="517"/>
      <c r="P301" s="517"/>
      <c r="Q301" s="517"/>
      <c r="R301" s="517"/>
    </row>
    <row r="302" spans="2:18" s="527" customFormat="1" ht="15.75">
      <c r="B302" s="837"/>
      <c r="C302" s="840"/>
      <c r="D302" s="858"/>
      <c r="E302" s="855"/>
      <c r="F302" s="549">
        <v>3</v>
      </c>
      <c r="G302" s="550"/>
      <c r="H302" s="598" t="str">
        <f t="shared" si="5"/>
        <v>Belum Diisi</v>
      </c>
      <c r="I302" s="592" t="s">
        <v>26</v>
      </c>
      <c r="J302" s="593" t="str">
        <f>IF($D$300="Y/T","Isi Sasaran",IF($E$300=0,0,IF(I302="Y",1,IF(I302="T",0,"Isi Dulu"))))</f>
        <v>Isi Sasaran</v>
      </c>
      <c r="K302" s="592" t="s">
        <v>26</v>
      </c>
      <c r="L302" s="593" t="str">
        <f>IF($D$300="Y/T","Isi Sasaran",IF($E$300=0,0,IF(K302="Y",1,IF(K302="T",0,"Isi Dulu"))))</f>
        <v>Isi Sasaran</v>
      </c>
      <c r="M302" s="849"/>
      <c r="N302" s="852"/>
      <c r="O302" s="517"/>
      <c r="P302" s="517"/>
      <c r="Q302" s="517"/>
      <c r="R302" s="517"/>
    </row>
    <row r="303" spans="2:18" s="527" customFormat="1" ht="15.75">
      <c r="B303" s="837"/>
      <c r="C303" s="840"/>
      <c r="D303" s="858"/>
      <c r="E303" s="855"/>
      <c r="F303" s="549">
        <v>4</v>
      </c>
      <c r="G303" s="550"/>
      <c r="H303" s="598" t="str">
        <f t="shared" si="5"/>
        <v>Belum Diisi</v>
      </c>
      <c r="I303" s="592" t="s">
        <v>26</v>
      </c>
      <c r="J303" s="593" t="str">
        <f>IF($D$300="Y/T","Isi Sasaran",IF($E$300=0,0,IF(I303="Y",1,IF(I303="T",0,"Isi Dulu"))))</f>
        <v>Isi Sasaran</v>
      </c>
      <c r="K303" s="592" t="s">
        <v>26</v>
      </c>
      <c r="L303" s="593" t="str">
        <f>IF($D$300="Y/T","Isi Sasaran",IF($E$300=0,0,IF(K303="Y",1,IF(K303="T",0,"Isi Dulu"))))</f>
        <v>Isi Sasaran</v>
      </c>
      <c r="M303" s="849"/>
      <c r="N303" s="852"/>
      <c r="O303" s="517"/>
      <c r="P303" s="517"/>
      <c r="Q303" s="517"/>
      <c r="R303" s="517"/>
    </row>
    <row r="304" spans="2:18" s="527" customFormat="1" ht="15.75">
      <c r="B304" s="838"/>
      <c r="C304" s="841"/>
      <c r="D304" s="859"/>
      <c r="E304" s="856"/>
      <c r="F304" s="569">
        <v>5</v>
      </c>
      <c r="G304" s="570"/>
      <c r="H304" s="599" t="str">
        <f t="shared" si="5"/>
        <v>Belum Diisi</v>
      </c>
      <c r="I304" s="595" t="s">
        <v>26</v>
      </c>
      <c r="J304" s="596" t="str">
        <f>IF($D$300="Y/T","Isi Sasaran",IF($E$300=0,0,IF(I304="Y",1,IF(I304="T",0,"Isi Dulu"))))</f>
        <v>Isi Sasaran</v>
      </c>
      <c r="K304" s="595" t="s">
        <v>26</v>
      </c>
      <c r="L304" s="596" t="str">
        <f>IF($D$300="Y/T","Isi Sasaran",IF($E$300=0,0,IF(K304="Y",1,IF(K304="T",0,"Isi Dulu"))))</f>
        <v>Isi Sasaran</v>
      </c>
      <c r="M304" s="850"/>
      <c r="N304" s="853"/>
      <c r="O304" s="517"/>
      <c r="P304" s="517"/>
      <c r="Q304" s="517"/>
      <c r="R304" s="517"/>
    </row>
    <row r="305" spans="2:18" s="527" customFormat="1" ht="15.75">
      <c r="B305" s="836">
        <v>20</v>
      </c>
      <c r="C305" s="839"/>
      <c r="D305" s="857" t="s">
        <v>26</v>
      </c>
      <c r="E305" s="854" t="str">
        <f>IF(D305="Y",1,IF(D305="T",0,IF(D305="Y/T","Belum diisi","Error")))</f>
        <v>Belum diisi</v>
      </c>
      <c r="F305" s="528">
        <v>1</v>
      </c>
      <c r="G305" s="529"/>
      <c r="H305" s="600" t="str">
        <f t="shared" si="5"/>
        <v>Belum Diisi</v>
      </c>
      <c r="I305" s="590" t="s">
        <v>26</v>
      </c>
      <c r="J305" s="591" t="str">
        <f>IF($D$305="Y/T","Isi Sasaran",IF($E$305=0,0,IF(I305="Y",1,IF(I305="T",0,"Isi Dulu"))))</f>
        <v>Isi Sasaran</v>
      </c>
      <c r="K305" s="590" t="s">
        <v>26</v>
      </c>
      <c r="L305" s="591" t="str">
        <f>IF($D$305="Y/T","Isi Sasaran",IF($E$305=0,0,IF(K305="Y",1,IF(K305="T",0,"Isi Dulu"))))</f>
        <v>Isi Sasaran</v>
      </c>
      <c r="M305" s="848" t="s">
        <v>26</v>
      </c>
      <c r="N305" s="851" t="str">
        <f>IF(M305="Y",1,IF(M305="T",0,IF(M305="Y/T","Belum diisi","Error")))</f>
        <v>Belum diisi</v>
      </c>
      <c r="O305" s="517"/>
      <c r="P305" s="517"/>
      <c r="Q305" s="517"/>
      <c r="R305" s="517"/>
    </row>
    <row r="306" spans="2:18" s="527" customFormat="1" ht="15.75">
      <c r="B306" s="837"/>
      <c r="C306" s="840"/>
      <c r="D306" s="858"/>
      <c r="E306" s="855"/>
      <c r="F306" s="549">
        <v>2</v>
      </c>
      <c r="G306" s="550"/>
      <c r="H306" s="598" t="str">
        <f t="shared" si="5"/>
        <v>Belum Diisi</v>
      </c>
      <c r="I306" s="592" t="s">
        <v>26</v>
      </c>
      <c r="J306" s="593" t="str">
        <f>IF($D$305="Y/T","Isi Sasaran",IF($E$305=0,0,IF(I306="Y",1,IF(I306="T",0,"Isi Dulu"))))</f>
        <v>Isi Sasaran</v>
      </c>
      <c r="K306" s="592" t="s">
        <v>26</v>
      </c>
      <c r="L306" s="593" t="str">
        <f>IF($D$305="Y/T","Isi Sasaran",IF($E$305=0,0,IF(K306="Y",1,IF(K306="T",0,"Isi Dulu"))))</f>
        <v>Isi Sasaran</v>
      </c>
      <c r="M306" s="849"/>
      <c r="N306" s="852"/>
      <c r="O306" s="517"/>
      <c r="P306" s="517"/>
      <c r="Q306" s="517"/>
      <c r="R306" s="517"/>
    </row>
    <row r="307" spans="2:18" s="527" customFormat="1" ht="15.75">
      <c r="B307" s="837"/>
      <c r="C307" s="840"/>
      <c r="D307" s="858"/>
      <c r="E307" s="855"/>
      <c r="F307" s="549">
        <v>3</v>
      </c>
      <c r="G307" s="550"/>
      <c r="H307" s="598" t="str">
        <f t="shared" si="5"/>
        <v>Belum Diisi</v>
      </c>
      <c r="I307" s="592" t="s">
        <v>26</v>
      </c>
      <c r="J307" s="593" t="str">
        <f>IF($D$305="Y/T","Isi Sasaran",IF($E$305=0,0,IF(I307="Y",1,IF(I307="T",0,"Isi Dulu"))))</f>
        <v>Isi Sasaran</v>
      </c>
      <c r="K307" s="592" t="s">
        <v>26</v>
      </c>
      <c r="L307" s="593" t="str">
        <f>IF($D$305="Y/T","Isi Sasaran",IF($E$305=0,0,IF(K307="Y",1,IF(K307="T",0,"Isi Dulu"))))</f>
        <v>Isi Sasaran</v>
      </c>
      <c r="M307" s="849"/>
      <c r="N307" s="852"/>
      <c r="O307" s="517"/>
      <c r="P307" s="517"/>
      <c r="Q307" s="517"/>
      <c r="R307" s="517"/>
    </row>
    <row r="308" spans="2:18" s="527" customFormat="1" ht="15.75">
      <c r="B308" s="837"/>
      <c r="C308" s="840"/>
      <c r="D308" s="858"/>
      <c r="E308" s="855"/>
      <c r="F308" s="549">
        <v>4</v>
      </c>
      <c r="G308" s="550"/>
      <c r="H308" s="598" t="str">
        <f t="shared" si="5"/>
        <v>Belum Diisi</v>
      </c>
      <c r="I308" s="592" t="s">
        <v>26</v>
      </c>
      <c r="J308" s="593" t="str">
        <f>IF($D$305="Y/T","Isi Sasaran",IF($E$305=0,0,IF(I308="Y",1,IF(I308="T",0,"Isi Dulu"))))</f>
        <v>Isi Sasaran</v>
      </c>
      <c r="K308" s="592" t="s">
        <v>26</v>
      </c>
      <c r="L308" s="593" t="str">
        <f>IF($D$305="Y/T","Isi Sasaran",IF($E$305=0,0,IF(K308="Y",1,IF(K308="T",0,"Isi Dulu"))))</f>
        <v>Isi Sasaran</v>
      </c>
      <c r="M308" s="849"/>
      <c r="N308" s="852"/>
      <c r="O308" s="517"/>
      <c r="P308" s="517"/>
      <c r="Q308" s="517"/>
      <c r="R308" s="517"/>
    </row>
    <row r="309" spans="2:18" s="527" customFormat="1" ht="15.75">
      <c r="B309" s="838"/>
      <c r="C309" s="841"/>
      <c r="D309" s="859"/>
      <c r="E309" s="856"/>
      <c r="F309" s="569">
        <v>5</v>
      </c>
      <c r="G309" s="570"/>
      <c r="H309" s="599" t="str">
        <f t="shared" si="5"/>
        <v>Belum Diisi</v>
      </c>
      <c r="I309" s="595" t="s">
        <v>26</v>
      </c>
      <c r="J309" s="596" t="str">
        <f>IF($D$305="Y/T","Isi Sasaran",IF($E$305=0,0,IF(I309="Y",1,IF(I309="T",0,"Isi Dulu"))))</f>
        <v>Isi Sasaran</v>
      </c>
      <c r="K309" s="595" t="s">
        <v>26</v>
      </c>
      <c r="L309" s="596" t="str">
        <f>IF($D$305="Y/T","Isi Sasaran",IF($E$305=0,0,IF(K309="Y",1,IF(K309="T",0,"Isi Dulu"))))</f>
        <v>Isi Sasaran</v>
      </c>
      <c r="M309" s="850"/>
      <c r="N309" s="853"/>
      <c r="O309" s="517"/>
      <c r="P309" s="517"/>
      <c r="Q309" s="517"/>
      <c r="R309" s="517"/>
    </row>
    <row r="310" spans="2:18" ht="15.75">
      <c r="B310" s="580"/>
      <c r="C310" s="581"/>
      <c r="D310" s="582"/>
      <c r="E310" s="602" t="e">
        <f>AVERAGE(E210:E309)</f>
        <v>#DIV/0!</v>
      </c>
      <c r="F310" s="583"/>
      <c r="G310" s="583"/>
      <c r="H310" s="602" t="e">
        <f>(IF($D210="Y/T",0,AVERAGE(H210:H214))+IF($D215="Y/T",0,AVERAGE(H215:H219))+IF($D220="Y/T",0,AVERAGE(H220:H224))+IF($D225="Y/T",0,AVERAGE(H225:H229))+IF($D230="Y/T",0,AVERAGE(H230:H234))+IF($D235="Y/T",0,AVERAGE(H235:H239))+IF($D240="Y/T",0,AVERAGE(H240:H244))+IF($D245="Y/T",0,AVERAGE(H245:H249))+IF($D250="Y/T",0,AVERAGE(H250:H254))+IF($D255="Y/T",0,AVERAGE(H255:H259))+IF($D260="Y/T",0,AVERAGE(H260:H264))+IF($D265="Y/T",0,AVERAGE(H265:H269))+IF($D270="Y/T",0,AVERAGE(H270:H274))+IF($D275="Y/T",0,AVERAGE(H275:H279))+IF($D280="Y/T",0,AVERAGE(H280:H284))+IF($D285="Y/T",0,AVERAGE(H285:H289))+IF($D290="Y/T",0,AVERAGE(H290:H294))+IF($D295="Y/T",0,AVERAGE(H295:H299))+IF($D300="Y/T",0,AVERAGE(H300:H304))+IF($D305="Y/T",0,AVERAGE(H305:H309)))/(COUNTIF($D210:$D309,"Y")+COUNTIF($D210:$D309,"T"))</f>
        <v>#DIV/0!</v>
      </c>
      <c r="I310" s="582"/>
      <c r="J310" s="602" t="e">
        <f>(IF($D210="Y/T",0,AVERAGE(J210:J214))+IF($D215="Y/T",0,AVERAGE(J215:J219))+IF($D220="Y/T",0,AVERAGE(J220:J224))+IF($D225="Y/T",0,AVERAGE(J225:J229))+IF($D230="Y/T",0,AVERAGE(J230:J234))+IF($D235="Y/T",0,AVERAGE(J235:J239))+IF($D240="Y/T",0,AVERAGE(J240:J244))+IF($D245="Y/T",0,AVERAGE(J245:J249))+IF($D250="Y/T",0,AVERAGE(J250:J254))+IF($D255="Y/T",0,AVERAGE(J255:J259))+IF($D260="Y/T",0,AVERAGE(J260:J264))+IF($D265="Y/T",0,AVERAGE(J265:J269))+IF($D270="Y/T",0,AVERAGE(J270:J274))+IF($D275="Y/T",0,AVERAGE(J275:J279))+IF($D280="Y/T",0,AVERAGE(J280:J284))+IF($D285="Y/T",0,AVERAGE(J285:J289))+IF($D290="Y/T",0,AVERAGE(J290:J294))+IF($D295="Y/T",0,AVERAGE(J295:J299))+IF($D300="Y/T",0,AVERAGE(J300:J304))+IF($D305="Y/T",0,AVERAGE(J305:J309)))/(COUNTIF($D210:$D309,"Y")+COUNTIF($D210:$D309,"T"))</f>
        <v>#DIV/0!</v>
      </c>
      <c r="K310" s="582"/>
      <c r="L310" s="602" t="e">
        <f>(IF($D210="Y/T",0,AVERAGE(L210:L214))+IF($D215="Y/T",0,AVERAGE(L215:L219))+IF($D220="Y/T",0,AVERAGE(L220:L224))+IF($D225="Y/T",0,AVERAGE(L225:L229))+IF($D230="Y/T",0,AVERAGE(L230:L234))+IF($D235="Y/T",0,AVERAGE(L235:L239))+IF($D240="Y/T",0,AVERAGE(L240:L244))+IF($D245="Y/T",0,AVERAGE(L245:L249))+IF($D250="Y/T",0,AVERAGE(L250:L254))+IF($D255="Y/T",0,AVERAGE(L255:L259))+IF($D260="Y/T",0,AVERAGE(L260:L264))+IF($D265="Y/T",0,AVERAGE(L265:L269))+IF($D270="Y/T",0,AVERAGE(L270:L274))+IF($D275="Y/T",0,AVERAGE(L275:L279))+IF($D280="Y/T",0,AVERAGE(L280:L284))+IF($D285="Y/T",0,AVERAGE(L285:L289))+IF($D290="Y/T",0,AVERAGE(L290:L294))+IF($D295="Y/T",0,AVERAGE(L295:L299))+IF($D300="Y/T",0,AVERAGE(L300:L304))+IF($D305="Y/T",0,AVERAGE(L305:L309)))/(COUNTIF($D210:$D309,"Y")+COUNTIF($D210:$D309,"T"))</f>
        <v>#DIV/0!</v>
      </c>
      <c r="M310" s="606"/>
      <c r="N310" s="602" t="e">
        <f>AVERAGE(N210:N309)</f>
        <v>#DIV/0!</v>
      </c>
    </row>
    <row r="311" spans="2:18" ht="15.75">
      <c r="B311" s="865" t="s">
        <v>434</v>
      </c>
      <c r="C311" s="865"/>
      <c r="D311" s="865"/>
      <c r="E311" s="865"/>
      <c r="F311" s="865"/>
      <c r="G311" s="865"/>
      <c r="H311" s="865"/>
      <c r="I311" s="865"/>
      <c r="J311" s="865"/>
      <c r="K311" s="865"/>
      <c r="L311" s="865"/>
      <c r="M311" s="865"/>
      <c r="N311" s="866"/>
    </row>
    <row r="312" spans="2:18" ht="15.75">
      <c r="B312" s="836">
        <v>1</v>
      </c>
      <c r="C312" s="839"/>
      <c r="D312" s="857" t="s">
        <v>26</v>
      </c>
      <c r="E312" s="854" t="str">
        <f>IF(D312="Y",1,IF(D312="T",0,IF(D312="Y/T","Belum diisi","Error")))</f>
        <v>Belum diisi</v>
      </c>
      <c r="F312" s="528">
        <v>1</v>
      </c>
      <c r="G312" s="529"/>
      <c r="H312" s="589" t="str">
        <f t="shared" ref="H312:H375" si="6">IF(OR(J312="Isi Dulu",L312="Isi Dulu",J312="Isi Sasaran",L312="Isi Sasaran"),"Belum Diisi",IF(SUM(J312,L312)=2,1,IF(SUM(J312,L312)=1,0,IF(SUM(J312,L312)=0,0,"Error"))))</f>
        <v>Belum Diisi</v>
      </c>
      <c r="I312" s="590" t="s">
        <v>26</v>
      </c>
      <c r="J312" s="591" t="str">
        <f>IF($D$312="Y/T","Isi Sasaran",IF($E$312=0,0,IF(I312="Y",1,IF(I312="T",0,"Isi Dulu"))))</f>
        <v>Isi Sasaran</v>
      </c>
      <c r="K312" s="590" t="s">
        <v>26</v>
      </c>
      <c r="L312" s="591" t="str">
        <f>IF($D$312="Y/T","Isi Sasaran",IF($E$312=0,0,IF(K312="Y",1,IF(K312="T",0,"Isi Dulu"))))</f>
        <v>Isi Sasaran</v>
      </c>
      <c r="M312" s="848" t="s">
        <v>26</v>
      </c>
      <c r="N312" s="851" t="str">
        <f>IF(M312="Y",1,IF(M312="T",0,IF(M312="Y/T","Belum diisi","Error")))</f>
        <v>Belum diisi</v>
      </c>
    </row>
    <row r="313" spans="2:18" ht="15.75">
      <c r="B313" s="837"/>
      <c r="C313" s="840"/>
      <c r="D313" s="858"/>
      <c r="E313" s="855"/>
      <c r="F313" s="549">
        <v>2</v>
      </c>
      <c r="G313" s="550"/>
      <c r="H313" s="589" t="str">
        <f t="shared" si="6"/>
        <v>Belum Diisi</v>
      </c>
      <c r="I313" s="592" t="s">
        <v>26</v>
      </c>
      <c r="J313" s="593" t="str">
        <f>IF($D$312="Y/T","Isi Sasaran",IF($E$312=0,0,IF(I313="Y",1,IF(I313="T",0,"Isi Dulu"))))</f>
        <v>Isi Sasaran</v>
      </c>
      <c r="K313" s="592" t="s">
        <v>26</v>
      </c>
      <c r="L313" s="593" t="str">
        <f>IF($D$312="Y/T","Isi Sasaran",IF($E$312=0,0,IF(K313="Y",1,IF(K313="T",0,"Isi Dulu"))))</f>
        <v>Isi Sasaran</v>
      </c>
      <c r="M313" s="849"/>
      <c r="N313" s="852"/>
    </row>
    <row r="314" spans="2:18" ht="15.75">
      <c r="B314" s="837"/>
      <c r="C314" s="840"/>
      <c r="D314" s="858"/>
      <c r="E314" s="855"/>
      <c r="F314" s="549">
        <v>3</v>
      </c>
      <c r="G314" s="550"/>
      <c r="H314" s="589" t="str">
        <f t="shared" si="6"/>
        <v>Belum Diisi</v>
      </c>
      <c r="I314" s="592" t="s">
        <v>26</v>
      </c>
      <c r="J314" s="593" t="str">
        <f>IF($D$312="Y/T","Isi Sasaran",IF($E$312=0,0,IF(I314="Y",1,IF(I314="T",0,"Isi Dulu"))))</f>
        <v>Isi Sasaran</v>
      </c>
      <c r="K314" s="592" t="s">
        <v>26</v>
      </c>
      <c r="L314" s="593" t="str">
        <f>IF($D$312="Y/T","Isi Sasaran",IF($E$312=0,0,IF(K314="Y",1,IF(K314="T",0,"Isi Dulu"))))</f>
        <v>Isi Sasaran</v>
      </c>
      <c r="M314" s="849"/>
      <c r="N314" s="852"/>
    </row>
    <row r="315" spans="2:18" ht="15.75">
      <c r="B315" s="837"/>
      <c r="C315" s="840"/>
      <c r="D315" s="858"/>
      <c r="E315" s="855"/>
      <c r="F315" s="549">
        <v>4</v>
      </c>
      <c r="G315" s="550"/>
      <c r="H315" s="589" t="str">
        <f t="shared" si="6"/>
        <v>Belum Diisi</v>
      </c>
      <c r="I315" s="592" t="s">
        <v>26</v>
      </c>
      <c r="J315" s="593" t="str">
        <f>IF($D$312="Y/T","Isi Sasaran",IF($E$312=0,0,IF(I315="Y",1,IF(I315="T",0,"Isi Dulu"))))</f>
        <v>Isi Sasaran</v>
      </c>
      <c r="K315" s="592" t="s">
        <v>26</v>
      </c>
      <c r="L315" s="593" t="str">
        <f>IF($D$312="Y/T","Isi Sasaran",IF($E$312=0,0,IF(K315="Y",1,IF(K315="T",0,"Isi Dulu"))))</f>
        <v>Isi Sasaran</v>
      </c>
      <c r="M315" s="849"/>
      <c r="N315" s="852"/>
    </row>
    <row r="316" spans="2:18" ht="15.75">
      <c r="B316" s="838"/>
      <c r="C316" s="841"/>
      <c r="D316" s="859"/>
      <c r="E316" s="856"/>
      <c r="F316" s="569">
        <v>5</v>
      </c>
      <c r="G316" s="570"/>
      <c r="H316" s="594" t="str">
        <f t="shared" si="6"/>
        <v>Belum Diisi</v>
      </c>
      <c r="I316" s="595" t="s">
        <v>26</v>
      </c>
      <c r="J316" s="596" t="str">
        <f>IF($D$312="Y/T","Isi Sasaran",IF($E$312=0,0,IF(I316="Y",1,IF(I316="T",0,"Isi Dulu"))))</f>
        <v>Isi Sasaran</v>
      </c>
      <c r="K316" s="595" t="s">
        <v>26</v>
      </c>
      <c r="L316" s="596" t="str">
        <f>IF($D$312="Y/T","Isi Sasaran",IF($E$312=0,0,IF(K316="Y",1,IF(K316="T",0,"Isi Dulu"))))</f>
        <v>Isi Sasaran</v>
      </c>
      <c r="M316" s="850"/>
      <c r="N316" s="853"/>
    </row>
    <row r="317" spans="2:18" ht="15.75">
      <c r="B317" s="836">
        <v>2</v>
      </c>
      <c r="C317" s="839"/>
      <c r="D317" s="857" t="s">
        <v>26</v>
      </c>
      <c r="E317" s="854" t="str">
        <f>IF(D317="Y",1,IF(D317="T",0,IF(D317="Y/T","Belum diisi","Error")))</f>
        <v>Belum diisi</v>
      </c>
      <c r="F317" s="528">
        <v>1</v>
      </c>
      <c r="G317" s="529"/>
      <c r="H317" s="597" t="str">
        <f t="shared" si="6"/>
        <v>Belum Diisi</v>
      </c>
      <c r="I317" s="590" t="s">
        <v>26</v>
      </c>
      <c r="J317" s="591" t="str">
        <f>IF($D$317="Y/T","Isi Sasaran",IF($E$317=0,0,IF(I317="Y",1,IF(I317="T",0,"Isi Dulu"))))</f>
        <v>Isi Sasaran</v>
      </c>
      <c r="K317" s="590" t="s">
        <v>26</v>
      </c>
      <c r="L317" s="591" t="str">
        <f>IF($D$317="Y/T","Isi Sasaran",IF($E$317=0,0,IF(K317="Y",1,IF(K317="T",0,"Isi Dulu"))))</f>
        <v>Isi Sasaran</v>
      </c>
      <c r="M317" s="848" t="s">
        <v>26</v>
      </c>
      <c r="N317" s="851" t="str">
        <f>IF(M317="Y",1,IF(M317="T",0,IF(M317="Y/T","Belum diisi","Error")))</f>
        <v>Belum diisi</v>
      </c>
    </row>
    <row r="318" spans="2:18" ht="15.75">
      <c r="B318" s="837"/>
      <c r="C318" s="840"/>
      <c r="D318" s="858"/>
      <c r="E318" s="855"/>
      <c r="F318" s="549">
        <v>2</v>
      </c>
      <c r="G318" s="550"/>
      <c r="H318" s="598" t="str">
        <f t="shared" si="6"/>
        <v>Belum Diisi</v>
      </c>
      <c r="I318" s="592" t="s">
        <v>26</v>
      </c>
      <c r="J318" s="593" t="str">
        <f>IF($D$317="Y/T","Isi Sasaran",IF($E$317=0,0,IF(I318="Y",1,IF(I318="T",0,"Isi Dulu"))))</f>
        <v>Isi Sasaran</v>
      </c>
      <c r="K318" s="592" t="s">
        <v>26</v>
      </c>
      <c r="L318" s="593" t="str">
        <f>IF($D$317="Y/T","Isi Sasaran",IF($E$317=0,0,IF(K318="Y",1,IF(K318="T",0,"Isi Dulu"))))</f>
        <v>Isi Sasaran</v>
      </c>
      <c r="M318" s="849"/>
      <c r="N318" s="852"/>
    </row>
    <row r="319" spans="2:18" ht="15.75">
      <c r="B319" s="837"/>
      <c r="C319" s="840"/>
      <c r="D319" s="858"/>
      <c r="E319" s="855"/>
      <c r="F319" s="549">
        <v>3</v>
      </c>
      <c r="G319" s="550"/>
      <c r="H319" s="598" t="str">
        <f t="shared" si="6"/>
        <v>Belum Diisi</v>
      </c>
      <c r="I319" s="592" t="s">
        <v>26</v>
      </c>
      <c r="J319" s="593" t="str">
        <f>IF($D$317="Y/T","Isi Sasaran",IF($E$317=0,0,IF(I319="Y",1,IF(I319="T",0,"Isi Dulu"))))</f>
        <v>Isi Sasaran</v>
      </c>
      <c r="K319" s="592" t="s">
        <v>26</v>
      </c>
      <c r="L319" s="593" t="str">
        <f>IF($D$317="Y/T","Isi Sasaran",IF($E$317=0,0,IF(K319="Y",1,IF(K319="T",0,"Isi Dulu"))))</f>
        <v>Isi Sasaran</v>
      </c>
      <c r="M319" s="849"/>
      <c r="N319" s="852"/>
    </row>
    <row r="320" spans="2:18" ht="15.75">
      <c r="B320" s="837"/>
      <c r="C320" s="840"/>
      <c r="D320" s="858"/>
      <c r="E320" s="855"/>
      <c r="F320" s="549">
        <v>4</v>
      </c>
      <c r="G320" s="550"/>
      <c r="H320" s="598" t="str">
        <f t="shared" si="6"/>
        <v>Belum Diisi</v>
      </c>
      <c r="I320" s="592" t="s">
        <v>26</v>
      </c>
      <c r="J320" s="593" t="str">
        <f>IF($D$317="Y/T","Isi Sasaran",IF($E$317=0,0,IF(I320="Y",1,IF(I320="T",0,"Isi Dulu"))))</f>
        <v>Isi Sasaran</v>
      </c>
      <c r="K320" s="592" t="s">
        <v>26</v>
      </c>
      <c r="L320" s="593" t="str">
        <f>IF($D$317="Y/T","Isi Sasaran",IF($E$317=0,0,IF(K320="Y",1,IF(K320="T",0,"Isi Dulu"))))</f>
        <v>Isi Sasaran</v>
      </c>
      <c r="M320" s="849"/>
      <c r="N320" s="852"/>
    </row>
    <row r="321" spans="2:14" ht="15.75">
      <c r="B321" s="838"/>
      <c r="C321" s="841"/>
      <c r="D321" s="859"/>
      <c r="E321" s="856"/>
      <c r="F321" s="569">
        <v>5</v>
      </c>
      <c r="G321" s="570"/>
      <c r="H321" s="599" t="str">
        <f t="shared" si="6"/>
        <v>Belum Diisi</v>
      </c>
      <c r="I321" s="595" t="s">
        <v>26</v>
      </c>
      <c r="J321" s="596" t="str">
        <f>IF($D$317="Y/T","Isi Sasaran",IF($E$317=0,0,IF(I321="Y",1,IF(I321="T",0,"Isi Dulu"))))</f>
        <v>Isi Sasaran</v>
      </c>
      <c r="K321" s="595" t="s">
        <v>26</v>
      </c>
      <c r="L321" s="596" t="str">
        <f>IF($D$317="Y/T","Isi Sasaran",IF($E$317=0,0,IF(K321="Y",1,IF(K321="T",0,"Isi Dulu"))))</f>
        <v>Isi Sasaran</v>
      </c>
      <c r="M321" s="850"/>
      <c r="N321" s="853"/>
    </row>
    <row r="322" spans="2:14" ht="15.75">
      <c r="B322" s="836">
        <v>3</v>
      </c>
      <c r="C322" s="839"/>
      <c r="D322" s="857" t="s">
        <v>26</v>
      </c>
      <c r="E322" s="854" t="str">
        <f>IF(D322="Y",1,IF(D322="T",0,IF(D322="Y/T","Belum diisi","Error")))</f>
        <v>Belum diisi</v>
      </c>
      <c r="F322" s="528">
        <v>1</v>
      </c>
      <c r="G322" s="529"/>
      <c r="H322" s="600" t="str">
        <f t="shared" si="6"/>
        <v>Belum Diisi</v>
      </c>
      <c r="I322" s="590" t="s">
        <v>26</v>
      </c>
      <c r="J322" s="591" t="str">
        <f>IF($D$322="Y/T","Isi Sasaran",IF($E$322=0,0,IF(I322="Y",1,IF(I322="T",0,"Isi Dulu"))))</f>
        <v>Isi Sasaran</v>
      </c>
      <c r="K322" s="590" t="s">
        <v>26</v>
      </c>
      <c r="L322" s="591" t="str">
        <f>IF($D$322="Y/T","Isi Sasaran",IF($E$322=0,0,IF(K322="Y",1,IF(K322="T",0,"Isi Dulu"))))</f>
        <v>Isi Sasaran</v>
      </c>
      <c r="M322" s="848" t="s">
        <v>26</v>
      </c>
      <c r="N322" s="851" t="str">
        <f>IF(M322="Y",1,IF(M322="T",0,IF(M322="Y/T","Belum diisi","Error")))</f>
        <v>Belum diisi</v>
      </c>
    </row>
    <row r="323" spans="2:14" ht="15.75">
      <c r="B323" s="837"/>
      <c r="C323" s="840"/>
      <c r="D323" s="858"/>
      <c r="E323" s="855"/>
      <c r="F323" s="549">
        <v>2</v>
      </c>
      <c r="G323" s="550"/>
      <c r="H323" s="598" t="str">
        <f t="shared" si="6"/>
        <v>Belum Diisi</v>
      </c>
      <c r="I323" s="592" t="s">
        <v>26</v>
      </c>
      <c r="J323" s="593" t="str">
        <f>IF($D$322="Y/T","Isi Sasaran",IF($E$322=0,0,IF(I323="Y",1,IF(I323="T",0,"Isi Dulu"))))</f>
        <v>Isi Sasaran</v>
      </c>
      <c r="K323" s="592" t="s">
        <v>26</v>
      </c>
      <c r="L323" s="593" t="str">
        <f>IF($D$322="Y/T","Isi Sasaran",IF($E$322=0,0,IF(K323="Y",1,IF(K323="T",0,"Isi Dulu"))))</f>
        <v>Isi Sasaran</v>
      </c>
      <c r="M323" s="849"/>
      <c r="N323" s="852"/>
    </row>
    <row r="324" spans="2:14" ht="15.75">
      <c r="B324" s="837"/>
      <c r="C324" s="840"/>
      <c r="D324" s="858"/>
      <c r="E324" s="855"/>
      <c r="F324" s="549">
        <v>3</v>
      </c>
      <c r="G324" s="550"/>
      <c r="H324" s="598" t="str">
        <f t="shared" si="6"/>
        <v>Belum Diisi</v>
      </c>
      <c r="I324" s="592" t="s">
        <v>26</v>
      </c>
      <c r="J324" s="593" t="str">
        <f>IF($D$322="Y/T","Isi Sasaran",IF($E$322=0,0,IF(I324="Y",1,IF(I324="T",0,"Isi Dulu"))))</f>
        <v>Isi Sasaran</v>
      </c>
      <c r="K324" s="592" t="s">
        <v>26</v>
      </c>
      <c r="L324" s="593" t="str">
        <f>IF($D$322="Y/T","Isi Sasaran",IF($E$322=0,0,IF(K324="Y",1,IF(K324="T",0,"Isi Dulu"))))</f>
        <v>Isi Sasaran</v>
      </c>
      <c r="M324" s="849"/>
      <c r="N324" s="852"/>
    </row>
    <row r="325" spans="2:14" ht="15.75">
      <c r="B325" s="837"/>
      <c r="C325" s="840"/>
      <c r="D325" s="858"/>
      <c r="E325" s="855"/>
      <c r="F325" s="549">
        <v>4</v>
      </c>
      <c r="G325" s="550"/>
      <c r="H325" s="598" t="str">
        <f t="shared" si="6"/>
        <v>Belum Diisi</v>
      </c>
      <c r="I325" s="592" t="s">
        <v>26</v>
      </c>
      <c r="J325" s="593" t="str">
        <f>IF($D$322="Y/T","Isi Sasaran",IF($E$322=0,0,IF(I325="Y",1,IF(I325="T",0,"Isi Dulu"))))</f>
        <v>Isi Sasaran</v>
      </c>
      <c r="K325" s="592" t="s">
        <v>26</v>
      </c>
      <c r="L325" s="593" t="str">
        <f>IF($D$322="Y/T","Isi Sasaran",IF($E$322=0,0,IF(K325="Y",1,IF(K325="T",0,"Isi Dulu"))))</f>
        <v>Isi Sasaran</v>
      </c>
      <c r="M325" s="849"/>
      <c r="N325" s="852"/>
    </row>
    <row r="326" spans="2:14" ht="15.75">
      <c r="B326" s="838"/>
      <c r="C326" s="841"/>
      <c r="D326" s="859"/>
      <c r="E326" s="856"/>
      <c r="F326" s="569">
        <v>5</v>
      </c>
      <c r="G326" s="570"/>
      <c r="H326" s="599" t="str">
        <f t="shared" si="6"/>
        <v>Belum Diisi</v>
      </c>
      <c r="I326" s="595" t="s">
        <v>26</v>
      </c>
      <c r="J326" s="596" t="str">
        <f>IF($D$322="Y/T","Isi Sasaran",IF($E$322=0,0,IF(I326="Y",1,IF(I326="T",0,"Isi Dulu"))))</f>
        <v>Isi Sasaran</v>
      </c>
      <c r="K326" s="595" t="s">
        <v>26</v>
      </c>
      <c r="L326" s="596" t="str">
        <f>IF($D$322="Y/T","Isi Sasaran",IF($E$322=0,0,IF(K326="Y",1,IF(K326="T",0,"Isi Dulu"))))</f>
        <v>Isi Sasaran</v>
      </c>
      <c r="M326" s="850"/>
      <c r="N326" s="853"/>
    </row>
    <row r="327" spans="2:14" ht="15.75">
      <c r="B327" s="836">
        <v>4</v>
      </c>
      <c r="C327" s="839"/>
      <c r="D327" s="857" t="s">
        <v>26</v>
      </c>
      <c r="E327" s="854" t="str">
        <f>IF(D327="Y",1,IF(D327="T",0,IF(D327="Y/T","Belum diisi","Error")))</f>
        <v>Belum diisi</v>
      </c>
      <c r="F327" s="528">
        <v>1</v>
      </c>
      <c r="G327" s="529"/>
      <c r="H327" s="600" t="str">
        <f t="shared" si="6"/>
        <v>Belum Diisi</v>
      </c>
      <c r="I327" s="590" t="s">
        <v>26</v>
      </c>
      <c r="J327" s="591" t="str">
        <f>IF($D$327="Y/T","Isi Sasaran",IF($E$327=0,0,IF(I327="Y",1,IF(I327="T",0,"Isi Dulu"))))</f>
        <v>Isi Sasaran</v>
      </c>
      <c r="K327" s="590" t="s">
        <v>26</v>
      </c>
      <c r="L327" s="591" t="str">
        <f>IF($D$327="Y/T","Isi Sasaran",IF($E$327=0,0,IF(K327="Y",1,IF(K327="T",0,"Isi Dulu"))))</f>
        <v>Isi Sasaran</v>
      </c>
      <c r="M327" s="848" t="s">
        <v>26</v>
      </c>
      <c r="N327" s="851" t="str">
        <f>IF(M327="Y",1,IF(M327="T",0,IF(M327="Y/T","Belum diisi","Error")))</f>
        <v>Belum diisi</v>
      </c>
    </row>
    <row r="328" spans="2:14" ht="15.75">
      <c r="B328" s="837"/>
      <c r="C328" s="840"/>
      <c r="D328" s="858"/>
      <c r="E328" s="855"/>
      <c r="F328" s="549">
        <v>2</v>
      </c>
      <c r="G328" s="550"/>
      <c r="H328" s="598" t="str">
        <f t="shared" si="6"/>
        <v>Belum Diisi</v>
      </c>
      <c r="I328" s="592" t="s">
        <v>26</v>
      </c>
      <c r="J328" s="593" t="str">
        <f>IF($D$327="Y/T","Isi Sasaran",IF($E$327=0,0,IF(I328="Y",1,IF(I328="T",0,"Isi Dulu"))))</f>
        <v>Isi Sasaran</v>
      </c>
      <c r="K328" s="592" t="s">
        <v>26</v>
      </c>
      <c r="L328" s="593" t="str">
        <f>IF($D$327="Y/T","Isi Sasaran",IF($E$327=0,0,IF(K328="Y",1,IF(K328="T",0,"Isi Dulu"))))</f>
        <v>Isi Sasaran</v>
      </c>
      <c r="M328" s="849"/>
      <c r="N328" s="852"/>
    </row>
    <row r="329" spans="2:14" ht="15.75">
      <c r="B329" s="837"/>
      <c r="C329" s="840"/>
      <c r="D329" s="858"/>
      <c r="E329" s="855"/>
      <c r="F329" s="549">
        <v>3</v>
      </c>
      <c r="G329" s="550"/>
      <c r="H329" s="598" t="str">
        <f t="shared" si="6"/>
        <v>Belum Diisi</v>
      </c>
      <c r="I329" s="592" t="s">
        <v>26</v>
      </c>
      <c r="J329" s="593" t="str">
        <f>IF($D$327="Y/T","Isi Sasaran",IF($E$327=0,0,IF(I329="Y",1,IF(I329="T",0,"Isi Dulu"))))</f>
        <v>Isi Sasaran</v>
      </c>
      <c r="K329" s="592" t="s">
        <v>26</v>
      </c>
      <c r="L329" s="593" t="str">
        <f>IF($D$327="Y/T","Isi Sasaran",IF($E$327=0,0,IF(K329="Y",1,IF(K329="T",0,"Isi Dulu"))))</f>
        <v>Isi Sasaran</v>
      </c>
      <c r="M329" s="849"/>
      <c r="N329" s="852"/>
    </row>
    <row r="330" spans="2:14" ht="15.75">
      <c r="B330" s="837"/>
      <c r="C330" s="840"/>
      <c r="D330" s="858"/>
      <c r="E330" s="855"/>
      <c r="F330" s="549">
        <v>4</v>
      </c>
      <c r="G330" s="550"/>
      <c r="H330" s="598" t="str">
        <f t="shared" si="6"/>
        <v>Belum Diisi</v>
      </c>
      <c r="I330" s="592" t="s">
        <v>26</v>
      </c>
      <c r="J330" s="593" t="str">
        <f>IF($D$327="Y/T","Isi Sasaran",IF($E$327=0,0,IF(I330="Y",1,IF(I330="T",0,"Isi Dulu"))))</f>
        <v>Isi Sasaran</v>
      </c>
      <c r="K330" s="592" t="s">
        <v>26</v>
      </c>
      <c r="L330" s="593" t="str">
        <f>IF($D$327="Y/T","Isi Sasaran",IF($E$327=0,0,IF(K330="Y",1,IF(K330="T",0,"Isi Dulu"))))</f>
        <v>Isi Sasaran</v>
      </c>
      <c r="M330" s="849"/>
      <c r="N330" s="852"/>
    </row>
    <row r="331" spans="2:14" ht="15.75">
      <c r="B331" s="838"/>
      <c r="C331" s="841"/>
      <c r="D331" s="859"/>
      <c r="E331" s="856"/>
      <c r="F331" s="569">
        <v>5</v>
      </c>
      <c r="G331" s="570"/>
      <c r="H331" s="599" t="str">
        <f t="shared" si="6"/>
        <v>Belum Diisi</v>
      </c>
      <c r="I331" s="595" t="s">
        <v>26</v>
      </c>
      <c r="J331" s="596" t="str">
        <f>IF($D$327="Y/T","Isi Sasaran",IF($E$327=0,0,IF(I331="Y",1,IF(I331="T",0,"Isi Dulu"))))</f>
        <v>Isi Sasaran</v>
      </c>
      <c r="K331" s="595" t="s">
        <v>26</v>
      </c>
      <c r="L331" s="596" t="str">
        <f>IF($D$327="Y/T","Isi Sasaran",IF($E$327=0,0,IF(K331="Y",1,IF(K331="T",0,"Isi Dulu"))))</f>
        <v>Isi Sasaran</v>
      </c>
      <c r="M331" s="850"/>
      <c r="N331" s="853"/>
    </row>
    <row r="332" spans="2:14" ht="15.75">
      <c r="B332" s="836">
        <v>5</v>
      </c>
      <c r="C332" s="839"/>
      <c r="D332" s="857" t="s">
        <v>26</v>
      </c>
      <c r="E332" s="854" t="str">
        <f>IF(D332="Y",1,IF(D332="T",0,IF(D332="Y/T","Belum diisi","Error")))</f>
        <v>Belum diisi</v>
      </c>
      <c r="F332" s="528">
        <v>1</v>
      </c>
      <c r="G332" s="529"/>
      <c r="H332" s="600" t="str">
        <f t="shared" si="6"/>
        <v>Belum Diisi</v>
      </c>
      <c r="I332" s="590" t="s">
        <v>26</v>
      </c>
      <c r="J332" s="591" t="str">
        <f>IF($D$332="Y/T","Isi Sasaran",IF($E$332=0,0,IF(I332="Y",1,IF(I332="T",0,"Isi Dulu"))))</f>
        <v>Isi Sasaran</v>
      </c>
      <c r="K332" s="590" t="s">
        <v>26</v>
      </c>
      <c r="L332" s="591" t="str">
        <f>IF($D$332="Y/T","Isi Sasaran",IF($E$332=0,0,IF(K332="Y",1,IF(K332="T",0,"Isi Dulu"))))</f>
        <v>Isi Sasaran</v>
      </c>
      <c r="M332" s="848" t="s">
        <v>26</v>
      </c>
      <c r="N332" s="851" t="str">
        <f>IF(M332="Y",1,IF(M332="T",0,IF(M332="Y/T","Belum diisi","Error")))</f>
        <v>Belum diisi</v>
      </c>
    </row>
    <row r="333" spans="2:14" ht="15.75">
      <c r="B333" s="837"/>
      <c r="C333" s="840"/>
      <c r="D333" s="858"/>
      <c r="E333" s="855"/>
      <c r="F333" s="549">
        <v>2</v>
      </c>
      <c r="G333" s="550"/>
      <c r="H333" s="598" t="str">
        <f t="shared" si="6"/>
        <v>Belum Diisi</v>
      </c>
      <c r="I333" s="592" t="s">
        <v>26</v>
      </c>
      <c r="J333" s="593" t="str">
        <f>IF($D$332="Y/T","Isi Sasaran",IF($E$332=0,0,IF(I333="Y",1,IF(I333="T",0,"Isi Dulu"))))</f>
        <v>Isi Sasaran</v>
      </c>
      <c r="K333" s="592" t="s">
        <v>26</v>
      </c>
      <c r="L333" s="593" t="str">
        <f>IF($D$332="Y/T","Isi Sasaran",IF($E$332=0,0,IF(K333="Y",1,IF(K333="T",0,"Isi Dulu"))))</f>
        <v>Isi Sasaran</v>
      </c>
      <c r="M333" s="849"/>
      <c r="N333" s="852"/>
    </row>
    <row r="334" spans="2:14" ht="15.75">
      <c r="B334" s="837"/>
      <c r="C334" s="840"/>
      <c r="D334" s="858"/>
      <c r="E334" s="855"/>
      <c r="F334" s="549">
        <v>3</v>
      </c>
      <c r="G334" s="550"/>
      <c r="H334" s="598" t="str">
        <f t="shared" si="6"/>
        <v>Belum Diisi</v>
      </c>
      <c r="I334" s="592" t="s">
        <v>26</v>
      </c>
      <c r="J334" s="593" t="str">
        <f>IF($D$332="Y/T","Isi Sasaran",IF($E$332=0,0,IF(I334="Y",1,IF(I334="T",0,"Isi Dulu"))))</f>
        <v>Isi Sasaran</v>
      </c>
      <c r="K334" s="592" t="s">
        <v>26</v>
      </c>
      <c r="L334" s="593" t="str">
        <f>IF($D$332="Y/T","Isi Sasaran",IF($E$332=0,0,IF(K334="Y",1,IF(K334="T",0,"Isi Dulu"))))</f>
        <v>Isi Sasaran</v>
      </c>
      <c r="M334" s="849"/>
      <c r="N334" s="852"/>
    </row>
    <row r="335" spans="2:14" ht="15.75">
      <c r="B335" s="837"/>
      <c r="C335" s="840"/>
      <c r="D335" s="858"/>
      <c r="E335" s="855"/>
      <c r="F335" s="549">
        <v>4</v>
      </c>
      <c r="G335" s="550"/>
      <c r="H335" s="598" t="str">
        <f t="shared" si="6"/>
        <v>Belum Diisi</v>
      </c>
      <c r="I335" s="592" t="s">
        <v>26</v>
      </c>
      <c r="J335" s="593" t="str">
        <f>IF($D$332="Y/T","Isi Sasaran",IF($E$332=0,0,IF(I335="Y",1,IF(I335="T",0,"Isi Dulu"))))</f>
        <v>Isi Sasaran</v>
      </c>
      <c r="K335" s="592" t="s">
        <v>26</v>
      </c>
      <c r="L335" s="593" t="str">
        <f>IF($D$332="Y/T","Isi Sasaran",IF($E$332=0,0,IF(K335="Y",1,IF(K335="T",0,"Isi Dulu"))))</f>
        <v>Isi Sasaran</v>
      </c>
      <c r="M335" s="849"/>
      <c r="N335" s="852"/>
    </row>
    <row r="336" spans="2:14" ht="15.75">
      <c r="B336" s="838"/>
      <c r="C336" s="841"/>
      <c r="D336" s="859"/>
      <c r="E336" s="856"/>
      <c r="F336" s="569">
        <v>5</v>
      </c>
      <c r="G336" s="570"/>
      <c r="H336" s="599" t="str">
        <f t="shared" si="6"/>
        <v>Belum Diisi</v>
      </c>
      <c r="I336" s="595" t="s">
        <v>26</v>
      </c>
      <c r="J336" s="596" t="str">
        <f>IF($D$332="Y/T","Isi Sasaran",IF($E$332=0,0,IF(I336="Y",1,IF(I336="T",0,"Isi Dulu"))))</f>
        <v>Isi Sasaran</v>
      </c>
      <c r="K336" s="595" t="s">
        <v>26</v>
      </c>
      <c r="L336" s="596" t="str">
        <f>IF($D$332="Y/T","Isi Sasaran",IF($E$332=0,0,IF(K336="Y",1,IF(K336="T",0,"Isi Dulu"))))</f>
        <v>Isi Sasaran</v>
      </c>
      <c r="M336" s="850"/>
      <c r="N336" s="853"/>
    </row>
    <row r="337" spans="2:14" ht="15.75">
      <c r="B337" s="836">
        <v>6</v>
      </c>
      <c r="C337" s="839"/>
      <c r="D337" s="857" t="s">
        <v>26</v>
      </c>
      <c r="E337" s="854" t="str">
        <f>IF(D337="Y",1,IF(D337="T",0,IF(D337="Y/T","Belum diisi","Error")))</f>
        <v>Belum diisi</v>
      </c>
      <c r="F337" s="528">
        <v>1</v>
      </c>
      <c r="G337" s="529"/>
      <c r="H337" s="600" t="str">
        <f t="shared" si="6"/>
        <v>Belum Diisi</v>
      </c>
      <c r="I337" s="590" t="s">
        <v>26</v>
      </c>
      <c r="J337" s="591" t="str">
        <f>IF($D$337="Y/T","Isi Sasaran",IF($E$337=0,0,IF(I337="Y",1,IF(I337="T",0,"Isi Dulu"))))</f>
        <v>Isi Sasaran</v>
      </c>
      <c r="K337" s="590" t="s">
        <v>26</v>
      </c>
      <c r="L337" s="591" t="str">
        <f>IF($D$337="Y/T","Isi Sasaran",IF($E$337=0,0,IF(K337="Y",1,IF(K337="T",0,"Isi Dulu"))))</f>
        <v>Isi Sasaran</v>
      </c>
      <c r="M337" s="848" t="s">
        <v>26</v>
      </c>
      <c r="N337" s="851" t="str">
        <f>IF(M337="Y",1,IF(M337="T",0,IF(M337="Y/T","Belum diisi","Error")))</f>
        <v>Belum diisi</v>
      </c>
    </row>
    <row r="338" spans="2:14" ht="15.75">
      <c r="B338" s="837"/>
      <c r="C338" s="840"/>
      <c r="D338" s="858"/>
      <c r="E338" s="855"/>
      <c r="F338" s="549">
        <v>2</v>
      </c>
      <c r="G338" s="550"/>
      <c r="H338" s="598" t="str">
        <f t="shared" si="6"/>
        <v>Belum Diisi</v>
      </c>
      <c r="I338" s="592" t="s">
        <v>26</v>
      </c>
      <c r="J338" s="593" t="str">
        <f>IF($D$337="Y/T","Isi Sasaran",IF($E$337=0,0,IF(I338="Y",1,IF(I338="T",0,"Isi Dulu"))))</f>
        <v>Isi Sasaran</v>
      </c>
      <c r="K338" s="592" t="s">
        <v>26</v>
      </c>
      <c r="L338" s="593" t="str">
        <f>IF($D$337="Y/T","Isi Sasaran",IF($E$337=0,0,IF(K338="Y",1,IF(K338="T",0,"Isi Dulu"))))</f>
        <v>Isi Sasaran</v>
      </c>
      <c r="M338" s="849"/>
      <c r="N338" s="852"/>
    </row>
    <row r="339" spans="2:14" ht="15.75">
      <c r="B339" s="837"/>
      <c r="C339" s="840"/>
      <c r="D339" s="858"/>
      <c r="E339" s="855"/>
      <c r="F339" s="549">
        <v>3</v>
      </c>
      <c r="G339" s="550"/>
      <c r="H339" s="598" t="str">
        <f t="shared" si="6"/>
        <v>Belum Diisi</v>
      </c>
      <c r="I339" s="592" t="s">
        <v>26</v>
      </c>
      <c r="J339" s="593" t="str">
        <f>IF($D$337="Y/T","Isi Sasaran",IF($E$337=0,0,IF(I339="Y",1,IF(I339="T",0,"Isi Dulu"))))</f>
        <v>Isi Sasaran</v>
      </c>
      <c r="K339" s="592" t="s">
        <v>26</v>
      </c>
      <c r="L339" s="593" t="str">
        <f>IF($D$337="Y/T","Isi Sasaran",IF($E$337=0,0,IF(K339="Y",1,IF(K339="T",0,"Isi Dulu"))))</f>
        <v>Isi Sasaran</v>
      </c>
      <c r="M339" s="849"/>
      <c r="N339" s="852"/>
    </row>
    <row r="340" spans="2:14" ht="15.75">
      <c r="B340" s="837"/>
      <c r="C340" s="840"/>
      <c r="D340" s="858"/>
      <c r="E340" s="855"/>
      <c r="F340" s="549">
        <v>4</v>
      </c>
      <c r="G340" s="550"/>
      <c r="H340" s="598" t="str">
        <f t="shared" si="6"/>
        <v>Belum Diisi</v>
      </c>
      <c r="I340" s="592" t="s">
        <v>26</v>
      </c>
      <c r="J340" s="593" t="str">
        <f>IF($D$337="Y/T","Isi Sasaran",IF($E$337=0,0,IF(I340="Y",1,IF(I340="T",0,"Isi Dulu"))))</f>
        <v>Isi Sasaran</v>
      </c>
      <c r="K340" s="592" t="s">
        <v>26</v>
      </c>
      <c r="L340" s="593" t="str">
        <f>IF($D$337="Y/T","Isi Sasaran",IF($E$337=0,0,IF(K340="Y",1,IF(K340="T",0,"Isi Dulu"))))</f>
        <v>Isi Sasaran</v>
      </c>
      <c r="M340" s="849"/>
      <c r="N340" s="852"/>
    </row>
    <row r="341" spans="2:14" ht="15.75">
      <c r="B341" s="838"/>
      <c r="C341" s="841"/>
      <c r="D341" s="859"/>
      <c r="E341" s="856"/>
      <c r="F341" s="569">
        <v>5</v>
      </c>
      <c r="G341" s="570"/>
      <c r="H341" s="599" t="str">
        <f t="shared" si="6"/>
        <v>Belum Diisi</v>
      </c>
      <c r="I341" s="595" t="s">
        <v>26</v>
      </c>
      <c r="J341" s="596" t="str">
        <f>IF($D$337="Y/T","Isi Sasaran",IF($E$337=0,0,IF(I341="Y",1,IF(I341="T",0,"Isi Dulu"))))</f>
        <v>Isi Sasaran</v>
      </c>
      <c r="K341" s="595" t="s">
        <v>26</v>
      </c>
      <c r="L341" s="596" t="str">
        <f>IF($D$337="Y/T","Isi Sasaran",IF($E$337=0,0,IF(K341="Y",1,IF(K341="T",0,"Isi Dulu"))))</f>
        <v>Isi Sasaran</v>
      </c>
      <c r="M341" s="850"/>
      <c r="N341" s="853"/>
    </row>
    <row r="342" spans="2:14" ht="15.75">
      <c r="B342" s="836">
        <v>7</v>
      </c>
      <c r="C342" s="839"/>
      <c r="D342" s="857" t="s">
        <v>26</v>
      </c>
      <c r="E342" s="854" t="str">
        <f>IF(D342="Y",1,IF(D342="T",0,IF(D342="Y/T","Belum diisi","Error")))</f>
        <v>Belum diisi</v>
      </c>
      <c r="F342" s="528">
        <v>1</v>
      </c>
      <c r="G342" s="529"/>
      <c r="H342" s="600" t="str">
        <f t="shared" si="6"/>
        <v>Belum Diisi</v>
      </c>
      <c r="I342" s="590" t="s">
        <v>26</v>
      </c>
      <c r="J342" s="591" t="str">
        <f>IF($D$342="Y/T","Isi Sasaran",IF($E$342=0,0,IF(I342="Y",1,IF(I342="T",0,"Isi Dulu"))))</f>
        <v>Isi Sasaran</v>
      </c>
      <c r="K342" s="590" t="s">
        <v>26</v>
      </c>
      <c r="L342" s="591" t="str">
        <f>IF($D$342="Y/T","Isi Sasaran",IF($E$342=0,0,IF(K342="Y",1,IF(K342="T",0,"Isi Dulu"))))</f>
        <v>Isi Sasaran</v>
      </c>
      <c r="M342" s="848" t="s">
        <v>26</v>
      </c>
      <c r="N342" s="851" t="str">
        <f>IF(M342="Y",1,IF(M342="T",0,IF(M342="Y/T","Belum diisi","Error")))</f>
        <v>Belum diisi</v>
      </c>
    </row>
    <row r="343" spans="2:14" ht="15.75">
      <c r="B343" s="837"/>
      <c r="C343" s="840"/>
      <c r="D343" s="858"/>
      <c r="E343" s="855"/>
      <c r="F343" s="549">
        <v>2</v>
      </c>
      <c r="G343" s="550"/>
      <c r="H343" s="598" t="str">
        <f t="shared" si="6"/>
        <v>Belum Diisi</v>
      </c>
      <c r="I343" s="592" t="s">
        <v>26</v>
      </c>
      <c r="J343" s="593" t="str">
        <f>IF($D$342="Y/T","Isi Sasaran",IF($E$342=0,0,IF(I343="Y",1,IF(I343="T",0,"Isi Dulu"))))</f>
        <v>Isi Sasaran</v>
      </c>
      <c r="K343" s="592" t="s">
        <v>26</v>
      </c>
      <c r="L343" s="593" t="str">
        <f>IF($D$342="Y/T","Isi Sasaran",IF($E$342=0,0,IF(K343="Y",1,IF(K343="T",0,"Isi Dulu"))))</f>
        <v>Isi Sasaran</v>
      </c>
      <c r="M343" s="849"/>
      <c r="N343" s="852"/>
    </row>
    <row r="344" spans="2:14" ht="15.75">
      <c r="B344" s="837"/>
      <c r="C344" s="840"/>
      <c r="D344" s="858"/>
      <c r="E344" s="855"/>
      <c r="F344" s="549">
        <v>3</v>
      </c>
      <c r="G344" s="550"/>
      <c r="H344" s="598" t="str">
        <f t="shared" si="6"/>
        <v>Belum Diisi</v>
      </c>
      <c r="I344" s="592" t="s">
        <v>26</v>
      </c>
      <c r="J344" s="593" t="str">
        <f>IF($D$342="Y/T","Isi Sasaran",IF($E$342=0,0,IF(I344="Y",1,IF(I344="T",0,"Isi Dulu"))))</f>
        <v>Isi Sasaran</v>
      </c>
      <c r="K344" s="592" t="s">
        <v>26</v>
      </c>
      <c r="L344" s="593" t="str">
        <f>IF($D$342="Y/T","Isi Sasaran",IF($E$342=0,0,IF(K344="Y",1,IF(K344="T",0,"Isi Dulu"))))</f>
        <v>Isi Sasaran</v>
      </c>
      <c r="M344" s="849"/>
      <c r="N344" s="852"/>
    </row>
    <row r="345" spans="2:14" ht="15.75">
      <c r="B345" s="837"/>
      <c r="C345" s="840"/>
      <c r="D345" s="858"/>
      <c r="E345" s="855"/>
      <c r="F345" s="549">
        <v>4</v>
      </c>
      <c r="G345" s="550"/>
      <c r="H345" s="598" t="str">
        <f t="shared" si="6"/>
        <v>Belum Diisi</v>
      </c>
      <c r="I345" s="592" t="s">
        <v>26</v>
      </c>
      <c r="J345" s="593" t="str">
        <f>IF($D$342="Y/T","Isi Sasaran",IF($E$342=0,0,IF(I345="Y",1,IF(I345="T",0,"Isi Dulu"))))</f>
        <v>Isi Sasaran</v>
      </c>
      <c r="K345" s="592" t="s">
        <v>26</v>
      </c>
      <c r="L345" s="593" t="str">
        <f>IF($D$342="Y/T","Isi Sasaran",IF($E$342=0,0,IF(K345="Y",1,IF(K345="T",0,"Isi Dulu"))))</f>
        <v>Isi Sasaran</v>
      </c>
      <c r="M345" s="849"/>
      <c r="N345" s="852"/>
    </row>
    <row r="346" spans="2:14" ht="15.75">
      <c r="B346" s="838"/>
      <c r="C346" s="841"/>
      <c r="D346" s="859"/>
      <c r="E346" s="856"/>
      <c r="F346" s="569">
        <v>5</v>
      </c>
      <c r="G346" s="570"/>
      <c r="H346" s="599" t="str">
        <f t="shared" si="6"/>
        <v>Belum Diisi</v>
      </c>
      <c r="I346" s="595" t="s">
        <v>26</v>
      </c>
      <c r="J346" s="596" t="str">
        <f>IF($D$342="Y/T","Isi Sasaran",IF($E$342=0,0,IF(I346="Y",1,IF(I346="T",0,"Isi Dulu"))))</f>
        <v>Isi Sasaran</v>
      </c>
      <c r="K346" s="595" t="s">
        <v>26</v>
      </c>
      <c r="L346" s="596" t="str">
        <f>IF($D$342="Y/T","Isi Sasaran",IF($E$342=0,0,IF(K346="Y",1,IF(K346="T",0,"Isi Dulu"))))</f>
        <v>Isi Sasaran</v>
      </c>
      <c r="M346" s="850"/>
      <c r="N346" s="853"/>
    </row>
    <row r="347" spans="2:14" ht="15.75">
      <c r="B347" s="836">
        <v>8</v>
      </c>
      <c r="C347" s="839"/>
      <c r="D347" s="857" t="s">
        <v>26</v>
      </c>
      <c r="E347" s="854" t="str">
        <f>IF(D347="Y",1,IF(D347="T",0,IF(D347="Y/T","Belum diisi","Error")))</f>
        <v>Belum diisi</v>
      </c>
      <c r="F347" s="528">
        <v>1</v>
      </c>
      <c r="G347" s="529"/>
      <c r="H347" s="600" t="str">
        <f t="shared" si="6"/>
        <v>Belum Diisi</v>
      </c>
      <c r="I347" s="590" t="s">
        <v>26</v>
      </c>
      <c r="J347" s="591" t="str">
        <f>IF($D$347="Y/T","Isi Sasaran",IF($E$347=0,0,IF(I347="Y",1,IF(I347="T",0,"Isi Dulu"))))</f>
        <v>Isi Sasaran</v>
      </c>
      <c r="K347" s="590" t="s">
        <v>26</v>
      </c>
      <c r="L347" s="591" t="str">
        <f>IF($D$347="Y/T","Isi Sasaran",IF($E$347=0,0,IF(K347="Y",1,IF(K347="T",0,"Isi Dulu"))))</f>
        <v>Isi Sasaran</v>
      </c>
      <c r="M347" s="848" t="s">
        <v>26</v>
      </c>
      <c r="N347" s="851" t="str">
        <f>IF(M347="Y",1,IF(M347="T",0,IF(M347="Y/T","Belum diisi","Error")))</f>
        <v>Belum diisi</v>
      </c>
    </row>
    <row r="348" spans="2:14" ht="15.75">
      <c r="B348" s="837"/>
      <c r="C348" s="840"/>
      <c r="D348" s="858"/>
      <c r="E348" s="855"/>
      <c r="F348" s="549">
        <v>2</v>
      </c>
      <c r="G348" s="550"/>
      <c r="H348" s="598" t="str">
        <f t="shared" si="6"/>
        <v>Belum Diisi</v>
      </c>
      <c r="I348" s="592" t="s">
        <v>26</v>
      </c>
      <c r="J348" s="593" t="str">
        <f>IF($D$347="Y/T","Isi Sasaran",IF($E$347=0,0,IF(I348="Y",1,IF(I348="T",0,"Isi Dulu"))))</f>
        <v>Isi Sasaran</v>
      </c>
      <c r="K348" s="592" t="s">
        <v>26</v>
      </c>
      <c r="L348" s="593" t="str">
        <f>IF($D$347="Y/T","Isi Sasaran",IF($E$347=0,0,IF(K348="Y",1,IF(K348="T",0,"Isi Dulu"))))</f>
        <v>Isi Sasaran</v>
      </c>
      <c r="M348" s="849"/>
      <c r="N348" s="852"/>
    </row>
    <row r="349" spans="2:14" ht="15.75">
      <c r="B349" s="837"/>
      <c r="C349" s="840"/>
      <c r="D349" s="858"/>
      <c r="E349" s="855"/>
      <c r="F349" s="549">
        <v>3</v>
      </c>
      <c r="G349" s="550"/>
      <c r="H349" s="598" t="str">
        <f t="shared" si="6"/>
        <v>Belum Diisi</v>
      </c>
      <c r="I349" s="592" t="s">
        <v>26</v>
      </c>
      <c r="J349" s="593" t="str">
        <f>IF($D$347="Y/T","Isi Sasaran",IF($E$347=0,0,IF(I349="Y",1,IF(I349="T",0,"Isi Dulu"))))</f>
        <v>Isi Sasaran</v>
      </c>
      <c r="K349" s="592" t="s">
        <v>26</v>
      </c>
      <c r="L349" s="593" t="str">
        <f>IF($D$347="Y/T","Isi Sasaran",IF($E$347=0,0,IF(K349="Y",1,IF(K349="T",0,"Isi Dulu"))))</f>
        <v>Isi Sasaran</v>
      </c>
      <c r="M349" s="849"/>
      <c r="N349" s="852"/>
    </row>
    <row r="350" spans="2:14" ht="15.75">
      <c r="B350" s="837"/>
      <c r="C350" s="840"/>
      <c r="D350" s="858"/>
      <c r="E350" s="855"/>
      <c r="F350" s="549">
        <v>4</v>
      </c>
      <c r="G350" s="550"/>
      <c r="H350" s="598" t="str">
        <f t="shared" si="6"/>
        <v>Belum Diisi</v>
      </c>
      <c r="I350" s="592" t="s">
        <v>26</v>
      </c>
      <c r="J350" s="593" t="str">
        <f>IF($D$347="Y/T","Isi Sasaran",IF($E$347=0,0,IF(I350="Y",1,IF(I350="T",0,"Isi Dulu"))))</f>
        <v>Isi Sasaran</v>
      </c>
      <c r="K350" s="592" t="s">
        <v>26</v>
      </c>
      <c r="L350" s="593" t="str">
        <f>IF($D$347="Y/T","Isi Sasaran",IF($E$347=0,0,IF(K350="Y",1,IF(K350="T",0,"Isi Dulu"))))</f>
        <v>Isi Sasaran</v>
      </c>
      <c r="M350" s="849"/>
      <c r="N350" s="852"/>
    </row>
    <row r="351" spans="2:14" ht="15.75">
      <c r="B351" s="838"/>
      <c r="C351" s="841"/>
      <c r="D351" s="859"/>
      <c r="E351" s="856"/>
      <c r="F351" s="569">
        <v>5</v>
      </c>
      <c r="G351" s="570"/>
      <c r="H351" s="599" t="str">
        <f t="shared" si="6"/>
        <v>Belum Diisi</v>
      </c>
      <c r="I351" s="595" t="s">
        <v>26</v>
      </c>
      <c r="J351" s="596" t="str">
        <f>IF($D$347="Y/T","Isi Sasaran",IF($E$347=0,0,IF(I351="Y",1,IF(I351="T",0,"Isi Dulu"))))</f>
        <v>Isi Sasaran</v>
      </c>
      <c r="K351" s="595" t="s">
        <v>26</v>
      </c>
      <c r="L351" s="596" t="str">
        <f>IF($D$347="Y/T","Isi Sasaran",IF($E$347=0,0,IF(K351="Y",1,IF(K351="T",0,"Isi Dulu"))))</f>
        <v>Isi Sasaran</v>
      </c>
      <c r="M351" s="850"/>
      <c r="N351" s="853"/>
    </row>
    <row r="352" spans="2:14" ht="15.75">
      <c r="B352" s="836">
        <v>9</v>
      </c>
      <c r="C352" s="839"/>
      <c r="D352" s="857" t="s">
        <v>26</v>
      </c>
      <c r="E352" s="854" t="str">
        <f>IF(D352="Y",1,IF(D352="T",0,IF(D352="Y/T","Belum diisi","Error")))</f>
        <v>Belum diisi</v>
      </c>
      <c r="F352" s="528">
        <v>1</v>
      </c>
      <c r="G352" s="529"/>
      <c r="H352" s="600" t="str">
        <f t="shared" si="6"/>
        <v>Belum Diisi</v>
      </c>
      <c r="I352" s="590" t="s">
        <v>26</v>
      </c>
      <c r="J352" s="591" t="str">
        <f>IF($D$352="Y/T","Isi Sasaran",IF($E$352=0,0,IF(I352="Y",1,IF(I352="T",0,"Isi Dulu"))))</f>
        <v>Isi Sasaran</v>
      </c>
      <c r="K352" s="590" t="s">
        <v>26</v>
      </c>
      <c r="L352" s="591" t="str">
        <f>IF($D$352="Y/T","Isi Sasaran",IF($E$352=0,0,IF(K352="Y",1,IF(K352="T",0,"Isi Dulu"))))</f>
        <v>Isi Sasaran</v>
      </c>
      <c r="M352" s="848" t="s">
        <v>26</v>
      </c>
      <c r="N352" s="851" t="str">
        <f>IF(M352="Y",1,IF(M352="T",0,IF(M352="Y/T","Belum diisi","Error")))</f>
        <v>Belum diisi</v>
      </c>
    </row>
    <row r="353" spans="2:14" ht="15.75">
      <c r="B353" s="837"/>
      <c r="C353" s="840"/>
      <c r="D353" s="858"/>
      <c r="E353" s="855"/>
      <c r="F353" s="549">
        <v>2</v>
      </c>
      <c r="G353" s="550"/>
      <c r="H353" s="598" t="str">
        <f t="shared" si="6"/>
        <v>Belum Diisi</v>
      </c>
      <c r="I353" s="592" t="s">
        <v>26</v>
      </c>
      <c r="J353" s="593" t="str">
        <f>IF($D$352="Y/T","Isi Sasaran",IF($E$352=0,0,IF(I353="Y",1,IF(I353="T",0,"Isi Dulu"))))</f>
        <v>Isi Sasaran</v>
      </c>
      <c r="K353" s="592" t="s">
        <v>26</v>
      </c>
      <c r="L353" s="593" t="str">
        <f>IF($D$352="Y/T","Isi Sasaran",IF($E$352=0,0,IF(K353="Y",1,IF(K353="T",0,"Isi Dulu"))))</f>
        <v>Isi Sasaran</v>
      </c>
      <c r="M353" s="849"/>
      <c r="N353" s="852"/>
    </row>
    <row r="354" spans="2:14" ht="15.75">
      <c r="B354" s="837"/>
      <c r="C354" s="840"/>
      <c r="D354" s="858"/>
      <c r="E354" s="855"/>
      <c r="F354" s="549">
        <v>3</v>
      </c>
      <c r="G354" s="550"/>
      <c r="H354" s="598" t="str">
        <f t="shared" si="6"/>
        <v>Belum Diisi</v>
      </c>
      <c r="I354" s="592" t="s">
        <v>26</v>
      </c>
      <c r="J354" s="593" t="str">
        <f>IF($D$352="Y/T","Isi Sasaran",IF($E$352=0,0,IF(I354="Y",1,IF(I354="T",0,"Isi Dulu"))))</f>
        <v>Isi Sasaran</v>
      </c>
      <c r="K354" s="592" t="s">
        <v>26</v>
      </c>
      <c r="L354" s="593" t="str">
        <f>IF($D$352="Y/T","Isi Sasaran",IF($E$352=0,0,IF(K354="Y",1,IF(K354="T",0,"Isi Dulu"))))</f>
        <v>Isi Sasaran</v>
      </c>
      <c r="M354" s="849"/>
      <c r="N354" s="852"/>
    </row>
    <row r="355" spans="2:14" ht="15.75">
      <c r="B355" s="837"/>
      <c r="C355" s="840"/>
      <c r="D355" s="858"/>
      <c r="E355" s="855"/>
      <c r="F355" s="549">
        <v>4</v>
      </c>
      <c r="G355" s="550"/>
      <c r="H355" s="598" t="str">
        <f t="shared" si="6"/>
        <v>Belum Diisi</v>
      </c>
      <c r="I355" s="592" t="s">
        <v>26</v>
      </c>
      <c r="J355" s="593" t="str">
        <f>IF($D$352="Y/T","Isi Sasaran",IF($E$352=0,0,IF(I355="Y",1,IF(I355="T",0,"Isi Dulu"))))</f>
        <v>Isi Sasaran</v>
      </c>
      <c r="K355" s="592" t="s">
        <v>26</v>
      </c>
      <c r="L355" s="593" t="str">
        <f>IF($D$352="Y/T","Isi Sasaran",IF($E$352=0,0,IF(K355="Y",1,IF(K355="T",0,"Isi Dulu"))))</f>
        <v>Isi Sasaran</v>
      </c>
      <c r="M355" s="849"/>
      <c r="N355" s="852"/>
    </row>
    <row r="356" spans="2:14" ht="15.75">
      <c r="B356" s="838"/>
      <c r="C356" s="841"/>
      <c r="D356" s="859"/>
      <c r="E356" s="856"/>
      <c r="F356" s="569">
        <v>5</v>
      </c>
      <c r="G356" s="570"/>
      <c r="H356" s="599" t="str">
        <f t="shared" si="6"/>
        <v>Belum Diisi</v>
      </c>
      <c r="I356" s="595" t="s">
        <v>26</v>
      </c>
      <c r="J356" s="596" t="str">
        <f>IF($D$352="Y/T","Isi Sasaran",IF($E$352=0,0,IF(I356="Y",1,IF(I356="T",0,"Isi Dulu"))))</f>
        <v>Isi Sasaran</v>
      </c>
      <c r="K356" s="595" t="s">
        <v>26</v>
      </c>
      <c r="L356" s="596" t="str">
        <f>IF($D$352="Y/T","Isi Sasaran",IF($E$352=0,0,IF(K356="Y",1,IF(K356="T",0,"Isi Dulu"))))</f>
        <v>Isi Sasaran</v>
      </c>
      <c r="M356" s="850"/>
      <c r="N356" s="853"/>
    </row>
    <row r="357" spans="2:14" ht="15.75">
      <c r="B357" s="836">
        <v>10</v>
      </c>
      <c r="C357" s="839"/>
      <c r="D357" s="857" t="s">
        <v>26</v>
      </c>
      <c r="E357" s="854" t="str">
        <f>IF(D357="Y",1,IF(D357="T",0,IF(D357="Y/T","Belum diisi","Error")))</f>
        <v>Belum diisi</v>
      </c>
      <c r="F357" s="528">
        <v>1</v>
      </c>
      <c r="G357" s="529"/>
      <c r="H357" s="600" t="str">
        <f t="shared" si="6"/>
        <v>Belum Diisi</v>
      </c>
      <c r="I357" s="590" t="s">
        <v>26</v>
      </c>
      <c r="J357" s="591" t="str">
        <f>IF($D$357="Y/T","Isi Sasaran",IF($E$357=0,0,IF(I357="Y",1,IF(I357="T",0,"Isi Dulu"))))</f>
        <v>Isi Sasaran</v>
      </c>
      <c r="K357" s="590" t="s">
        <v>26</v>
      </c>
      <c r="L357" s="591" t="str">
        <f>IF($D$357="Y/T","Isi Sasaran",IF($E$357=0,0,IF(K357="Y",1,IF(K357="T",0,"Isi Dulu"))))</f>
        <v>Isi Sasaran</v>
      </c>
      <c r="M357" s="848" t="s">
        <v>26</v>
      </c>
      <c r="N357" s="851" t="str">
        <f>IF(M357="Y",1,IF(M357="T",0,IF(M357="Y/T","Belum diisi","Error")))</f>
        <v>Belum diisi</v>
      </c>
    </row>
    <row r="358" spans="2:14" ht="15.75">
      <c r="B358" s="837"/>
      <c r="C358" s="840"/>
      <c r="D358" s="858"/>
      <c r="E358" s="855"/>
      <c r="F358" s="549">
        <v>2</v>
      </c>
      <c r="G358" s="550"/>
      <c r="H358" s="598" t="str">
        <f t="shared" si="6"/>
        <v>Belum Diisi</v>
      </c>
      <c r="I358" s="592" t="s">
        <v>26</v>
      </c>
      <c r="J358" s="593" t="str">
        <f>IF($D$357="Y/T","Isi Sasaran",IF($E$357=0,0,IF(I358="Y",1,IF(I358="T",0,"Isi Dulu"))))</f>
        <v>Isi Sasaran</v>
      </c>
      <c r="K358" s="592" t="s">
        <v>26</v>
      </c>
      <c r="L358" s="593" t="str">
        <f>IF($D$357="Y/T","Isi Sasaran",IF($E$357=0,0,IF(K358="Y",1,IF(K358="T",0,"Isi Dulu"))))</f>
        <v>Isi Sasaran</v>
      </c>
      <c r="M358" s="849"/>
      <c r="N358" s="852"/>
    </row>
    <row r="359" spans="2:14" ht="15.75">
      <c r="B359" s="837"/>
      <c r="C359" s="840"/>
      <c r="D359" s="858"/>
      <c r="E359" s="855"/>
      <c r="F359" s="549">
        <v>3</v>
      </c>
      <c r="G359" s="550"/>
      <c r="H359" s="598" t="str">
        <f t="shared" si="6"/>
        <v>Belum Diisi</v>
      </c>
      <c r="I359" s="592" t="s">
        <v>26</v>
      </c>
      <c r="J359" s="593" t="str">
        <f>IF($D$357="Y/T","Isi Sasaran",IF($E$357=0,0,IF(I359="Y",1,IF(I359="T",0,"Isi Dulu"))))</f>
        <v>Isi Sasaran</v>
      </c>
      <c r="K359" s="592" t="s">
        <v>26</v>
      </c>
      <c r="L359" s="593" t="str">
        <f>IF($D$357="Y/T","Isi Sasaran",IF($E$357=0,0,IF(K359="Y",1,IF(K359="T",0,"Isi Dulu"))))</f>
        <v>Isi Sasaran</v>
      </c>
      <c r="M359" s="849"/>
      <c r="N359" s="852"/>
    </row>
    <row r="360" spans="2:14" ht="15.75">
      <c r="B360" s="837"/>
      <c r="C360" s="840"/>
      <c r="D360" s="858"/>
      <c r="E360" s="855"/>
      <c r="F360" s="549">
        <v>4</v>
      </c>
      <c r="G360" s="550"/>
      <c r="H360" s="598" t="str">
        <f t="shared" si="6"/>
        <v>Belum Diisi</v>
      </c>
      <c r="I360" s="592" t="s">
        <v>26</v>
      </c>
      <c r="J360" s="593" t="str">
        <f>IF($D$357="Y/T","Isi Sasaran",IF($E$357=0,0,IF(I360="Y",1,IF(I360="T",0,"Isi Dulu"))))</f>
        <v>Isi Sasaran</v>
      </c>
      <c r="K360" s="592" t="s">
        <v>26</v>
      </c>
      <c r="L360" s="593" t="str">
        <f>IF($D$357="Y/T","Isi Sasaran",IF($E$357=0,0,IF(K360="Y",1,IF(K360="T",0,"Isi Dulu"))))</f>
        <v>Isi Sasaran</v>
      </c>
      <c r="M360" s="849"/>
      <c r="N360" s="852"/>
    </row>
    <row r="361" spans="2:14" ht="15.75">
      <c r="B361" s="838"/>
      <c r="C361" s="841"/>
      <c r="D361" s="859"/>
      <c r="E361" s="856"/>
      <c r="F361" s="569">
        <v>5</v>
      </c>
      <c r="G361" s="570"/>
      <c r="H361" s="599" t="str">
        <f t="shared" si="6"/>
        <v>Belum Diisi</v>
      </c>
      <c r="I361" s="595" t="s">
        <v>26</v>
      </c>
      <c r="J361" s="596" t="str">
        <f>IF($D$357="Y/T","Isi Sasaran",IF($E$357=0,0,IF(I361="Y",1,IF(I361="T",0,"Isi Dulu"))))</f>
        <v>Isi Sasaran</v>
      </c>
      <c r="K361" s="595" t="s">
        <v>26</v>
      </c>
      <c r="L361" s="596" t="str">
        <f>IF($D$357="Y/T","Isi Sasaran",IF($E$357=0,0,IF(K361="Y",1,IF(K361="T",0,"Isi Dulu"))))</f>
        <v>Isi Sasaran</v>
      </c>
      <c r="M361" s="850"/>
      <c r="N361" s="853"/>
    </row>
    <row r="362" spans="2:14" ht="15.75">
      <c r="B362" s="836">
        <v>11</v>
      </c>
      <c r="C362" s="839"/>
      <c r="D362" s="857" t="s">
        <v>26</v>
      </c>
      <c r="E362" s="854" t="str">
        <f>IF(D362="Y",1,IF(D362="T",0,IF(D362="Y/T","Belum diisi","Error")))</f>
        <v>Belum diisi</v>
      </c>
      <c r="F362" s="528">
        <v>1</v>
      </c>
      <c r="G362" s="529"/>
      <c r="H362" s="600" t="str">
        <f t="shared" si="6"/>
        <v>Belum Diisi</v>
      </c>
      <c r="I362" s="590" t="s">
        <v>26</v>
      </c>
      <c r="J362" s="591" t="str">
        <f>IF($D$362="Y/T","Isi Sasaran",IF($E$362=0,0,IF(I362="Y",1,IF(I362="T",0,"Isi Dulu"))))</f>
        <v>Isi Sasaran</v>
      </c>
      <c r="K362" s="590" t="s">
        <v>26</v>
      </c>
      <c r="L362" s="591" t="str">
        <f>IF($D$362="Y/T","Isi Sasaran",IF($E$362=0,0,IF(K362="Y",1,IF(K362="T",0,"Isi Dulu"))))</f>
        <v>Isi Sasaran</v>
      </c>
      <c r="M362" s="848" t="s">
        <v>26</v>
      </c>
      <c r="N362" s="851" t="str">
        <f>IF(M362="Y",1,IF(M362="T",0,IF(M362="Y/T","Belum diisi","Error")))</f>
        <v>Belum diisi</v>
      </c>
    </row>
    <row r="363" spans="2:14" ht="15.75">
      <c r="B363" s="837"/>
      <c r="C363" s="840"/>
      <c r="D363" s="858"/>
      <c r="E363" s="855"/>
      <c r="F363" s="549">
        <v>2</v>
      </c>
      <c r="G363" s="550"/>
      <c r="H363" s="598" t="str">
        <f t="shared" si="6"/>
        <v>Belum Diisi</v>
      </c>
      <c r="I363" s="592" t="s">
        <v>26</v>
      </c>
      <c r="J363" s="593" t="str">
        <f>IF($D$362="Y/T","Isi Sasaran",IF($E$362=0,0,IF(I363="Y",1,IF(I363="T",0,"Isi Dulu"))))</f>
        <v>Isi Sasaran</v>
      </c>
      <c r="K363" s="592" t="s">
        <v>26</v>
      </c>
      <c r="L363" s="593" t="str">
        <f>IF($D$362="Y/T","Isi Sasaran",IF($E$362=0,0,IF(K363="Y",1,IF(K363="T",0,"Isi Dulu"))))</f>
        <v>Isi Sasaran</v>
      </c>
      <c r="M363" s="849"/>
      <c r="N363" s="852"/>
    </row>
    <row r="364" spans="2:14" ht="15.75">
      <c r="B364" s="837"/>
      <c r="C364" s="840"/>
      <c r="D364" s="858"/>
      <c r="E364" s="855"/>
      <c r="F364" s="549">
        <v>3</v>
      </c>
      <c r="G364" s="550"/>
      <c r="H364" s="598" t="str">
        <f t="shared" si="6"/>
        <v>Belum Diisi</v>
      </c>
      <c r="I364" s="592" t="s">
        <v>26</v>
      </c>
      <c r="J364" s="593" t="str">
        <f>IF($D$362="Y/T","Isi Sasaran",IF($E$362=0,0,IF(I364="Y",1,IF(I364="T",0,"Isi Dulu"))))</f>
        <v>Isi Sasaran</v>
      </c>
      <c r="K364" s="592" t="s">
        <v>26</v>
      </c>
      <c r="L364" s="593" t="str">
        <f>IF($D$362="Y/T","Isi Sasaran",IF($E$362=0,0,IF(K364="Y",1,IF(K364="T",0,"Isi Dulu"))))</f>
        <v>Isi Sasaran</v>
      </c>
      <c r="M364" s="849"/>
      <c r="N364" s="852"/>
    </row>
    <row r="365" spans="2:14" ht="15.75">
      <c r="B365" s="837"/>
      <c r="C365" s="840"/>
      <c r="D365" s="858"/>
      <c r="E365" s="855"/>
      <c r="F365" s="549">
        <v>4</v>
      </c>
      <c r="G365" s="550"/>
      <c r="H365" s="598" t="str">
        <f t="shared" si="6"/>
        <v>Belum Diisi</v>
      </c>
      <c r="I365" s="592" t="s">
        <v>26</v>
      </c>
      <c r="J365" s="593" t="str">
        <f>IF($D$362="Y/T","Isi Sasaran",IF($E$362=0,0,IF(I365="Y",1,IF(I365="T",0,"Isi Dulu"))))</f>
        <v>Isi Sasaran</v>
      </c>
      <c r="K365" s="592" t="s">
        <v>26</v>
      </c>
      <c r="L365" s="593" t="str">
        <f>IF($D$362="Y/T","Isi Sasaran",IF($E$362=0,0,IF(K365="Y",1,IF(K365="T",0,"Isi Dulu"))))</f>
        <v>Isi Sasaran</v>
      </c>
      <c r="M365" s="849"/>
      <c r="N365" s="852"/>
    </row>
    <row r="366" spans="2:14" ht="15.75">
      <c r="B366" s="838"/>
      <c r="C366" s="841"/>
      <c r="D366" s="859"/>
      <c r="E366" s="856"/>
      <c r="F366" s="569">
        <v>5</v>
      </c>
      <c r="G366" s="570"/>
      <c r="H366" s="599" t="str">
        <f t="shared" si="6"/>
        <v>Belum Diisi</v>
      </c>
      <c r="I366" s="595" t="s">
        <v>26</v>
      </c>
      <c r="J366" s="596" t="str">
        <f>IF($D$362="Y/T","Isi Sasaran",IF($E$362=0,0,IF(I366="Y",1,IF(I366="T",0,"Isi Dulu"))))</f>
        <v>Isi Sasaran</v>
      </c>
      <c r="K366" s="595" t="s">
        <v>26</v>
      </c>
      <c r="L366" s="596" t="str">
        <f>IF($D$362="Y/T","Isi Sasaran",IF($E$362=0,0,IF(K366="Y",1,IF(K366="T",0,"Isi Dulu"))))</f>
        <v>Isi Sasaran</v>
      </c>
      <c r="M366" s="850"/>
      <c r="N366" s="853"/>
    </row>
    <row r="367" spans="2:14" ht="15.75">
      <c r="B367" s="836">
        <v>12</v>
      </c>
      <c r="C367" s="839"/>
      <c r="D367" s="857" t="s">
        <v>26</v>
      </c>
      <c r="E367" s="854" t="str">
        <f>IF(D367="Y",1,IF(D367="T",0,IF(D367="Y/T","Belum diisi","Error")))</f>
        <v>Belum diisi</v>
      </c>
      <c r="F367" s="528">
        <v>1</v>
      </c>
      <c r="G367" s="529"/>
      <c r="H367" s="600" t="str">
        <f t="shared" si="6"/>
        <v>Belum Diisi</v>
      </c>
      <c r="I367" s="590" t="s">
        <v>26</v>
      </c>
      <c r="J367" s="591" t="str">
        <f>IF($D$367="Y/T","Isi Sasaran",IF($E$367=0,0,IF(I367="Y",1,IF(I367="T",0,"Isi Dulu"))))</f>
        <v>Isi Sasaran</v>
      </c>
      <c r="K367" s="590" t="s">
        <v>26</v>
      </c>
      <c r="L367" s="591" t="str">
        <f>IF($D$367="Y/T","Isi Sasaran",IF($E$367=0,0,IF(K367="Y",1,IF(K367="T",0,"Isi Dulu"))))</f>
        <v>Isi Sasaran</v>
      </c>
      <c r="M367" s="848" t="s">
        <v>26</v>
      </c>
      <c r="N367" s="851" t="str">
        <f>IF(M367="Y",1,IF(M367="T",0,IF(M367="Y/T","Belum diisi","Error")))</f>
        <v>Belum diisi</v>
      </c>
    </row>
    <row r="368" spans="2:14" ht="15.75">
      <c r="B368" s="837"/>
      <c r="C368" s="840"/>
      <c r="D368" s="858"/>
      <c r="E368" s="855"/>
      <c r="F368" s="549">
        <v>2</v>
      </c>
      <c r="G368" s="550"/>
      <c r="H368" s="598" t="str">
        <f t="shared" si="6"/>
        <v>Belum Diisi</v>
      </c>
      <c r="I368" s="592" t="s">
        <v>26</v>
      </c>
      <c r="J368" s="593" t="str">
        <f>IF($D$367="Y/T","Isi Sasaran",IF($E$367=0,0,IF(I368="Y",1,IF(I368="T",0,"Isi Dulu"))))</f>
        <v>Isi Sasaran</v>
      </c>
      <c r="K368" s="592" t="s">
        <v>26</v>
      </c>
      <c r="L368" s="593" t="str">
        <f>IF($D$367="Y/T","Isi Sasaran",IF($E$367=0,0,IF(K368="Y",1,IF(K368="T",0,"Isi Dulu"))))</f>
        <v>Isi Sasaran</v>
      </c>
      <c r="M368" s="849"/>
      <c r="N368" s="852"/>
    </row>
    <row r="369" spans="2:14" ht="15.75">
      <c r="B369" s="837"/>
      <c r="C369" s="840"/>
      <c r="D369" s="858"/>
      <c r="E369" s="855"/>
      <c r="F369" s="549">
        <v>3</v>
      </c>
      <c r="G369" s="550"/>
      <c r="H369" s="598" t="str">
        <f t="shared" si="6"/>
        <v>Belum Diisi</v>
      </c>
      <c r="I369" s="592" t="s">
        <v>26</v>
      </c>
      <c r="J369" s="593" t="str">
        <f>IF($D$367="Y/T","Isi Sasaran",IF($E$367=0,0,IF(I369="Y",1,IF(I369="T",0,"Isi Dulu"))))</f>
        <v>Isi Sasaran</v>
      </c>
      <c r="K369" s="592" t="s">
        <v>26</v>
      </c>
      <c r="L369" s="593" t="str">
        <f>IF($D$367="Y/T","Isi Sasaran",IF($E$367=0,0,IF(K369="Y",1,IF(K369="T",0,"Isi Dulu"))))</f>
        <v>Isi Sasaran</v>
      </c>
      <c r="M369" s="849"/>
      <c r="N369" s="852"/>
    </row>
    <row r="370" spans="2:14" ht="15.75">
      <c r="B370" s="837"/>
      <c r="C370" s="840"/>
      <c r="D370" s="858"/>
      <c r="E370" s="855"/>
      <c r="F370" s="549">
        <v>4</v>
      </c>
      <c r="G370" s="550"/>
      <c r="H370" s="598" t="str">
        <f t="shared" si="6"/>
        <v>Belum Diisi</v>
      </c>
      <c r="I370" s="592" t="s">
        <v>26</v>
      </c>
      <c r="J370" s="593" t="str">
        <f>IF($D$367="Y/T","Isi Sasaran",IF($E$367=0,0,IF(I370="Y",1,IF(I370="T",0,"Isi Dulu"))))</f>
        <v>Isi Sasaran</v>
      </c>
      <c r="K370" s="592" t="s">
        <v>26</v>
      </c>
      <c r="L370" s="593" t="str">
        <f>IF($D$367="Y/T","Isi Sasaran",IF($E$367=0,0,IF(K370="Y",1,IF(K370="T",0,"Isi Dulu"))))</f>
        <v>Isi Sasaran</v>
      </c>
      <c r="M370" s="849"/>
      <c r="N370" s="852"/>
    </row>
    <row r="371" spans="2:14" ht="15.75">
      <c r="B371" s="838"/>
      <c r="C371" s="841"/>
      <c r="D371" s="859"/>
      <c r="E371" s="856"/>
      <c r="F371" s="569">
        <v>5</v>
      </c>
      <c r="G371" s="570"/>
      <c r="H371" s="599" t="str">
        <f t="shared" si="6"/>
        <v>Belum Diisi</v>
      </c>
      <c r="I371" s="595" t="s">
        <v>26</v>
      </c>
      <c r="J371" s="596" t="str">
        <f>IF($D$367="Y/T","Isi Sasaran",IF($E$367=0,0,IF(I371="Y",1,IF(I371="T",0,"Isi Dulu"))))</f>
        <v>Isi Sasaran</v>
      </c>
      <c r="K371" s="595" t="s">
        <v>26</v>
      </c>
      <c r="L371" s="596" t="str">
        <f>IF($D$367="Y/T","Isi Sasaran",IF($E$367=0,0,IF(K371="Y",1,IF(K371="T",0,"Isi Dulu"))))</f>
        <v>Isi Sasaran</v>
      </c>
      <c r="M371" s="850"/>
      <c r="N371" s="853"/>
    </row>
    <row r="372" spans="2:14" ht="15.75">
      <c r="B372" s="836">
        <v>13</v>
      </c>
      <c r="C372" s="839"/>
      <c r="D372" s="857" t="s">
        <v>26</v>
      </c>
      <c r="E372" s="854" t="str">
        <f>IF(D372="Y",1,IF(D372="T",0,IF(D372="Y/T","Belum diisi","Error")))</f>
        <v>Belum diisi</v>
      </c>
      <c r="F372" s="528">
        <v>1</v>
      </c>
      <c r="G372" s="529"/>
      <c r="H372" s="600" t="str">
        <f t="shared" si="6"/>
        <v>Belum Diisi</v>
      </c>
      <c r="I372" s="590" t="s">
        <v>26</v>
      </c>
      <c r="J372" s="591" t="str">
        <f>IF($D$372="Y/T","Isi Sasaran",IF($E$372=0,0,IF(I372="Y",1,IF(I372="T",0,"Isi Dulu"))))</f>
        <v>Isi Sasaran</v>
      </c>
      <c r="K372" s="590" t="s">
        <v>26</v>
      </c>
      <c r="L372" s="591" t="str">
        <f>IF($D$372="Y/T","Isi Sasaran",IF($E$372=0,0,IF(K372="Y",1,IF(K372="T",0,"Isi Dulu"))))</f>
        <v>Isi Sasaran</v>
      </c>
      <c r="M372" s="848" t="s">
        <v>26</v>
      </c>
      <c r="N372" s="851" t="str">
        <f>IF(M372="Y",1,IF(M372="T",0,IF(M372="Y/T","Belum diisi","Error")))</f>
        <v>Belum diisi</v>
      </c>
    </row>
    <row r="373" spans="2:14" ht="15.75">
      <c r="B373" s="837"/>
      <c r="C373" s="840"/>
      <c r="D373" s="858"/>
      <c r="E373" s="855"/>
      <c r="F373" s="549">
        <v>2</v>
      </c>
      <c r="G373" s="550"/>
      <c r="H373" s="598" t="str">
        <f t="shared" si="6"/>
        <v>Belum Diisi</v>
      </c>
      <c r="I373" s="592" t="s">
        <v>26</v>
      </c>
      <c r="J373" s="593" t="str">
        <f>IF($D$372="Y/T","Isi Sasaran",IF($E$372=0,0,IF(I373="Y",1,IF(I373="T",0,"Isi Dulu"))))</f>
        <v>Isi Sasaran</v>
      </c>
      <c r="K373" s="592" t="s">
        <v>26</v>
      </c>
      <c r="L373" s="593" t="str">
        <f>IF($D$372="Y/T","Isi Sasaran",IF($E$372=0,0,IF(K373="Y",1,IF(K373="T",0,"Isi Dulu"))))</f>
        <v>Isi Sasaran</v>
      </c>
      <c r="M373" s="849"/>
      <c r="N373" s="852"/>
    </row>
    <row r="374" spans="2:14" ht="15.75">
      <c r="B374" s="837"/>
      <c r="C374" s="840"/>
      <c r="D374" s="858"/>
      <c r="E374" s="855"/>
      <c r="F374" s="549">
        <v>3</v>
      </c>
      <c r="G374" s="550"/>
      <c r="H374" s="598" t="str">
        <f t="shared" si="6"/>
        <v>Belum Diisi</v>
      </c>
      <c r="I374" s="592" t="s">
        <v>26</v>
      </c>
      <c r="J374" s="593" t="str">
        <f>IF($D$372="Y/T","Isi Sasaran",IF($E$372=0,0,IF(I374="Y",1,IF(I374="T",0,"Isi Dulu"))))</f>
        <v>Isi Sasaran</v>
      </c>
      <c r="K374" s="592" t="s">
        <v>26</v>
      </c>
      <c r="L374" s="593" t="str">
        <f>IF($D$372="Y/T","Isi Sasaran",IF($E$372=0,0,IF(K374="Y",1,IF(K374="T",0,"Isi Dulu"))))</f>
        <v>Isi Sasaran</v>
      </c>
      <c r="M374" s="849"/>
      <c r="N374" s="852"/>
    </row>
    <row r="375" spans="2:14" ht="15.75">
      <c r="B375" s="837"/>
      <c r="C375" s="840"/>
      <c r="D375" s="858"/>
      <c r="E375" s="855"/>
      <c r="F375" s="549">
        <v>4</v>
      </c>
      <c r="G375" s="550"/>
      <c r="H375" s="598" t="str">
        <f t="shared" si="6"/>
        <v>Belum Diisi</v>
      </c>
      <c r="I375" s="592" t="s">
        <v>26</v>
      </c>
      <c r="J375" s="593" t="str">
        <f>IF($D$372="Y/T","Isi Sasaran",IF($E$372=0,0,IF(I375="Y",1,IF(I375="T",0,"Isi Dulu"))))</f>
        <v>Isi Sasaran</v>
      </c>
      <c r="K375" s="592" t="s">
        <v>26</v>
      </c>
      <c r="L375" s="593" t="str">
        <f>IF($D$372="Y/T","Isi Sasaran",IF($E$372=0,0,IF(K375="Y",1,IF(K375="T",0,"Isi Dulu"))))</f>
        <v>Isi Sasaran</v>
      </c>
      <c r="M375" s="849"/>
      <c r="N375" s="852"/>
    </row>
    <row r="376" spans="2:14" ht="15.75">
      <c r="B376" s="838"/>
      <c r="C376" s="841"/>
      <c r="D376" s="859"/>
      <c r="E376" s="856"/>
      <c r="F376" s="569">
        <v>5</v>
      </c>
      <c r="G376" s="570"/>
      <c r="H376" s="599" t="str">
        <f t="shared" ref="H376:H411" si="7">IF(OR(J376="Isi Dulu",L376="Isi Dulu",J376="Isi Sasaran",L376="Isi Sasaran"),"Belum Diisi",IF(SUM(J376,L376)=2,1,IF(SUM(J376,L376)=1,0,IF(SUM(J376,L376)=0,0,"Error"))))</f>
        <v>Belum Diisi</v>
      </c>
      <c r="I376" s="595" t="s">
        <v>26</v>
      </c>
      <c r="J376" s="596" t="str">
        <f>IF($D$372="Y/T","Isi Sasaran",IF($E$372=0,0,IF(I376="Y",1,IF(I376="T",0,"Isi Dulu"))))</f>
        <v>Isi Sasaran</v>
      </c>
      <c r="K376" s="595" t="s">
        <v>26</v>
      </c>
      <c r="L376" s="596" t="str">
        <f>IF($D$372="Y/T","Isi Sasaran",IF($E$372=0,0,IF(K376="Y",1,IF(K376="T",0,"Isi Dulu"))))</f>
        <v>Isi Sasaran</v>
      </c>
      <c r="M376" s="850"/>
      <c r="N376" s="853"/>
    </row>
    <row r="377" spans="2:14" ht="15.75">
      <c r="B377" s="836">
        <v>14</v>
      </c>
      <c r="C377" s="839"/>
      <c r="D377" s="857" t="s">
        <v>26</v>
      </c>
      <c r="E377" s="854" t="str">
        <f>IF(D377="Y",1,IF(D377="T",0,IF(D377="Y/T","Belum diisi","Error")))</f>
        <v>Belum diisi</v>
      </c>
      <c r="F377" s="528">
        <v>1</v>
      </c>
      <c r="G377" s="529"/>
      <c r="H377" s="600" t="str">
        <f t="shared" si="7"/>
        <v>Belum Diisi</v>
      </c>
      <c r="I377" s="590" t="s">
        <v>26</v>
      </c>
      <c r="J377" s="591" t="str">
        <f>IF($D$377="Y/T","Isi Sasaran",IF($E$377=0,0,IF(I377="Y",1,IF(I377="T",0,"Isi Dulu"))))</f>
        <v>Isi Sasaran</v>
      </c>
      <c r="K377" s="590" t="s">
        <v>26</v>
      </c>
      <c r="L377" s="591" t="str">
        <f>IF($D$377="Y/T","Isi Sasaran",IF($E$377=0,0,IF(K377="Y",1,IF(K377="T",0,"Isi Dulu"))))</f>
        <v>Isi Sasaran</v>
      </c>
      <c r="M377" s="848" t="s">
        <v>26</v>
      </c>
      <c r="N377" s="851" t="str">
        <f>IF(M377="Y",1,IF(M377="T",0,IF(M377="Y/T","Belum diisi","Error")))</f>
        <v>Belum diisi</v>
      </c>
    </row>
    <row r="378" spans="2:14" ht="15.75">
      <c r="B378" s="837"/>
      <c r="C378" s="840"/>
      <c r="D378" s="858"/>
      <c r="E378" s="855"/>
      <c r="F378" s="549">
        <v>2</v>
      </c>
      <c r="G378" s="550"/>
      <c r="H378" s="598" t="str">
        <f t="shared" si="7"/>
        <v>Belum Diisi</v>
      </c>
      <c r="I378" s="592" t="s">
        <v>26</v>
      </c>
      <c r="J378" s="593" t="str">
        <f>IF($D$377="Y/T","Isi Sasaran",IF($E$377=0,0,IF(I378="Y",1,IF(I378="T",0,"Isi Dulu"))))</f>
        <v>Isi Sasaran</v>
      </c>
      <c r="K378" s="592" t="s">
        <v>26</v>
      </c>
      <c r="L378" s="593" t="str">
        <f>IF($D$377="Y/T","Isi Sasaran",IF($E$377=0,0,IF(K378="Y",1,IF(K378="T",0,"Isi Dulu"))))</f>
        <v>Isi Sasaran</v>
      </c>
      <c r="M378" s="849"/>
      <c r="N378" s="852"/>
    </row>
    <row r="379" spans="2:14" ht="15.75">
      <c r="B379" s="837"/>
      <c r="C379" s="840"/>
      <c r="D379" s="858"/>
      <c r="E379" s="855"/>
      <c r="F379" s="549">
        <v>3</v>
      </c>
      <c r="G379" s="550"/>
      <c r="H379" s="598" t="str">
        <f t="shared" si="7"/>
        <v>Belum Diisi</v>
      </c>
      <c r="I379" s="592" t="s">
        <v>26</v>
      </c>
      <c r="J379" s="593" t="str">
        <f>IF($D$377="Y/T","Isi Sasaran",IF($E$377=0,0,IF(I379="Y",1,IF(I379="T",0,"Isi Dulu"))))</f>
        <v>Isi Sasaran</v>
      </c>
      <c r="K379" s="592" t="s">
        <v>26</v>
      </c>
      <c r="L379" s="593" t="str">
        <f>IF($D$377="Y/T","Isi Sasaran",IF($E$377=0,0,IF(K379="Y",1,IF(K379="T",0,"Isi Dulu"))))</f>
        <v>Isi Sasaran</v>
      </c>
      <c r="M379" s="849"/>
      <c r="N379" s="852"/>
    </row>
    <row r="380" spans="2:14" ht="15.75">
      <c r="B380" s="837"/>
      <c r="C380" s="840"/>
      <c r="D380" s="858"/>
      <c r="E380" s="855"/>
      <c r="F380" s="549">
        <v>4</v>
      </c>
      <c r="G380" s="550"/>
      <c r="H380" s="598" t="str">
        <f t="shared" si="7"/>
        <v>Belum Diisi</v>
      </c>
      <c r="I380" s="592" t="s">
        <v>26</v>
      </c>
      <c r="J380" s="593" t="str">
        <f>IF($D$377="Y/T","Isi Sasaran",IF($E$377=0,0,IF(I380="Y",1,IF(I380="T",0,"Isi Dulu"))))</f>
        <v>Isi Sasaran</v>
      </c>
      <c r="K380" s="592" t="s">
        <v>26</v>
      </c>
      <c r="L380" s="593" t="str">
        <f>IF($D$377="Y/T","Isi Sasaran",IF($E$377=0,0,IF(K380="Y",1,IF(K380="T",0,"Isi Dulu"))))</f>
        <v>Isi Sasaran</v>
      </c>
      <c r="M380" s="849"/>
      <c r="N380" s="852"/>
    </row>
    <row r="381" spans="2:14" ht="15.75">
      <c r="B381" s="838"/>
      <c r="C381" s="841"/>
      <c r="D381" s="859"/>
      <c r="E381" s="856"/>
      <c r="F381" s="569">
        <v>5</v>
      </c>
      <c r="G381" s="570"/>
      <c r="H381" s="599" t="str">
        <f t="shared" si="7"/>
        <v>Belum Diisi</v>
      </c>
      <c r="I381" s="595" t="s">
        <v>26</v>
      </c>
      <c r="J381" s="596" t="str">
        <f>IF($D$377="Y/T","Isi Sasaran",IF($E$377=0,0,IF(I381="Y",1,IF(I381="T",0,"Isi Dulu"))))</f>
        <v>Isi Sasaran</v>
      </c>
      <c r="K381" s="595" t="s">
        <v>26</v>
      </c>
      <c r="L381" s="596" t="str">
        <f>IF($D$377="Y/T","Isi Sasaran",IF($E$377=0,0,IF(K381="Y",1,IF(K381="T",0,"Isi Dulu"))))</f>
        <v>Isi Sasaran</v>
      </c>
      <c r="M381" s="850"/>
      <c r="N381" s="853"/>
    </row>
    <row r="382" spans="2:14" ht="15.75">
      <c r="B382" s="836">
        <v>15</v>
      </c>
      <c r="C382" s="839"/>
      <c r="D382" s="857" t="s">
        <v>26</v>
      </c>
      <c r="E382" s="854" t="str">
        <f>IF(D382="Y",1,IF(D382="T",0,IF(D382="Y/T","Belum diisi","Error")))</f>
        <v>Belum diisi</v>
      </c>
      <c r="F382" s="528">
        <v>1</v>
      </c>
      <c r="G382" s="529"/>
      <c r="H382" s="600" t="str">
        <f t="shared" si="7"/>
        <v>Belum Diisi</v>
      </c>
      <c r="I382" s="590" t="s">
        <v>26</v>
      </c>
      <c r="J382" s="591" t="str">
        <f>IF($D$382="Y/T","Isi Sasaran",IF($E$382=0,0,IF(I382="Y",1,IF(I382="T",0,"Isi Dulu"))))</f>
        <v>Isi Sasaran</v>
      </c>
      <c r="K382" s="590" t="s">
        <v>26</v>
      </c>
      <c r="L382" s="591" t="str">
        <f>IF($D$382="Y/T","Isi Sasaran",IF($E$382=0,0,IF(K382="Y",1,IF(K382="T",0,"Isi Dulu"))))</f>
        <v>Isi Sasaran</v>
      </c>
      <c r="M382" s="848" t="s">
        <v>26</v>
      </c>
      <c r="N382" s="851" t="str">
        <f>IF(M382="Y",1,IF(M382="T",0,IF(M382="Y/T","Belum diisi","Error")))</f>
        <v>Belum diisi</v>
      </c>
    </row>
    <row r="383" spans="2:14" ht="15.75">
      <c r="B383" s="837"/>
      <c r="C383" s="840"/>
      <c r="D383" s="858"/>
      <c r="E383" s="855"/>
      <c r="F383" s="549">
        <v>2</v>
      </c>
      <c r="G383" s="550"/>
      <c r="H383" s="598" t="str">
        <f t="shared" si="7"/>
        <v>Belum Diisi</v>
      </c>
      <c r="I383" s="592" t="s">
        <v>26</v>
      </c>
      <c r="J383" s="593" t="str">
        <f>IF($D$382="Y/T","Isi Sasaran",IF($E$382=0,0,IF(I383="Y",1,IF(I383="T",0,"Isi Dulu"))))</f>
        <v>Isi Sasaran</v>
      </c>
      <c r="K383" s="592" t="s">
        <v>26</v>
      </c>
      <c r="L383" s="593" t="str">
        <f>IF($D$382="Y/T","Isi Sasaran",IF($E$382=0,0,IF(K383="Y",1,IF(K383="T",0,"Isi Dulu"))))</f>
        <v>Isi Sasaran</v>
      </c>
      <c r="M383" s="849"/>
      <c r="N383" s="852"/>
    </row>
    <row r="384" spans="2:14" ht="15.75">
      <c r="B384" s="837"/>
      <c r="C384" s="840"/>
      <c r="D384" s="858"/>
      <c r="E384" s="855"/>
      <c r="F384" s="549">
        <v>3</v>
      </c>
      <c r="G384" s="550"/>
      <c r="H384" s="598" t="str">
        <f t="shared" si="7"/>
        <v>Belum Diisi</v>
      </c>
      <c r="I384" s="592" t="s">
        <v>26</v>
      </c>
      <c r="J384" s="593" t="str">
        <f>IF($D$382="Y/T","Isi Sasaran",IF($E$382=0,0,IF(I384="Y",1,IF(I384="T",0,"Isi Dulu"))))</f>
        <v>Isi Sasaran</v>
      </c>
      <c r="K384" s="592" t="s">
        <v>26</v>
      </c>
      <c r="L384" s="593" t="str">
        <f>IF($D$382="Y/T","Isi Sasaran",IF($E$382=0,0,IF(K384="Y",1,IF(K384="T",0,"Isi Dulu"))))</f>
        <v>Isi Sasaran</v>
      </c>
      <c r="M384" s="849"/>
      <c r="N384" s="852"/>
    </row>
    <row r="385" spans="2:14" ht="15.75">
      <c r="B385" s="837"/>
      <c r="C385" s="840"/>
      <c r="D385" s="858"/>
      <c r="E385" s="855"/>
      <c r="F385" s="549">
        <v>4</v>
      </c>
      <c r="G385" s="550"/>
      <c r="H385" s="598" t="str">
        <f t="shared" si="7"/>
        <v>Belum Diisi</v>
      </c>
      <c r="I385" s="592" t="s">
        <v>26</v>
      </c>
      <c r="J385" s="593" t="str">
        <f>IF($D$382="Y/T","Isi Sasaran",IF($E$382=0,0,IF(I385="Y",1,IF(I385="T",0,"Isi Dulu"))))</f>
        <v>Isi Sasaran</v>
      </c>
      <c r="K385" s="592" t="s">
        <v>26</v>
      </c>
      <c r="L385" s="593" t="str">
        <f>IF($D$382="Y/T","Isi Sasaran",IF($E$382=0,0,IF(K385="Y",1,IF(K385="T",0,"Isi Dulu"))))</f>
        <v>Isi Sasaran</v>
      </c>
      <c r="M385" s="849"/>
      <c r="N385" s="852"/>
    </row>
    <row r="386" spans="2:14" ht="15.75">
      <c r="B386" s="838"/>
      <c r="C386" s="841"/>
      <c r="D386" s="859"/>
      <c r="E386" s="856"/>
      <c r="F386" s="569">
        <v>5</v>
      </c>
      <c r="G386" s="570"/>
      <c r="H386" s="599" t="str">
        <f t="shared" si="7"/>
        <v>Belum Diisi</v>
      </c>
      <c r="I386" s="595" t="s">
        <v>26</v>
      </c>
      <c r="J386" s="596" t="str">
        <f>IF($D$382="Y/T","Isi Sasaran",IF($E$382=0,0,IF(I386="Y",1,IF(I386="T",0,"Isi Dulu"))))</f>
        <v>Isi Sasaran</v>
      </c>
      <c r="K386" s="595" t="s">
        <v>26</v>
      </c>
      <c r="L386" s="596" t="str">
        <f>IF($D$382="Y/T","Isi Sasaran",IF($E$382=0,0,IF(K386="Y",1,IF(K386="T",0,"Isi Dulu"))))</f>
        <v>Isi Sasaran</v>
      </c>
      <c r="M386" s="850"/>
      <c r="N386" s="853"/>
    </row>
    <row r="387" spans="2:14" ht="15.75">
      <c r="B387" s="836">
        <v>16</v>
      </c>
      <c r="C387" s="839"/>
      <c r="D387" s="857" t="s">
        <v>26</v>
      </c>
      <c r="E387" s="854" t="str">
        <f>IF(D387="Y",1,IF(D387="T",0,IF(D387="Y/T","Belum diisi","Error")))</f>
        <v>Belum diisi</v>
      </c>
      <c r="F387" s="528">
        <v>1</v>
      </c>
      <c r="G387" s="529"/>
      <c r="H387" s="600" t="str">
        <f t="shared" si="7"/>
        <v>Belum Diisi</v>
      </c>
      <c r="I387" s="590" t="s">
        <v>26</v>
      </c>
      <c r="J387" s="591" t="str">
        <f>IF($D$387="Y/T","Isi Sasaran",IF($E$387=0,0,IF(I387="Y",1,IF(I387="T",0,"Isi Dulu"))))</f>
        <v>Isi Sasaran</v>
      </c>
      <c r="K387" s="590" t="s">
        <v>26</v>
      </c>
      <c r="L387" s="591" t="str">
        <f>IF($D$387="Y/T","Isi Sasaran",IF($E$387=0,0,IF(K387="Y",1,IF(K387="T",0,"Isi Dulu"))))</f>
        <v>Isi Sasaran</v>
      </c>
      <c r="M387" s="848" t="s">
        <v>26</v>
      </c>
      <c r="N387" s="851" t="str">
        <f>IF(M387="Y",1,IF(M387="T",0,IF(M387="Y/T","Belum diisi","Error")))</f>
        <v>Belum diisi</v>
      </c>
    </row>
    <row r="388" spans="2:14" ht="15.75">
      <c r="B388" s="837"/>
      <c r="C388" s="840"/>
      <c r="D388" s="858"/>
      <c r="E388" s="855"/>
      <c r="F388" s="549">
        <v>2</v>
      </c>
      <c r="G388" s="550"/>
      <c r="H388" s="598" t="str">
        <f t="shared" si="7"/>
        <v>Belum Diisi</v>
      </c>
      <c r="I388" s="592" t="s">
        <v>26</v>
      </c>
      <c r="J388" s="593" t="str">
        <f>IF($D$387="Y/T","Isi Sasaran",IF($E$387=0,0,IF(I388="Y",1,IF(I388="T",0,"Isi Dulu"))))</f>
        <v>Isi Sasaran</v>
      </c>
      <c r="K388" s="592" t="s">
        <v>26</v>
      </c>
      <c r="L388" s="593" t="str">
        <f>IF($D$387="Y/T","Isi Sasaran",IF($E$387=0,0,IF(K388="Y",1,IF(K388="T",0,"Isi Dulu"))))</f>
        <v>Isi Sasaran</v>
      </c>
      <c r="M388" s="849"/>
      <c r="N388" s="852"/>
    </row>
    <row r="389" spans="2:14" ht="15.75">
      <c r="B389" s="837"/>
      <c r="C389" s="840"/>
      <c r="D389" s="858"/>
      <c r="E389" s="855"/>
      <c r="F389" s="549">
        <v>3</v>
      </c>
      <c r="G389" s="550"/>
      <c r="H389" s="598" t="str">
        <f t="shared" si="7"/>
        <v>Belum Diisi</v>
      </c>
      <c r="I389" s="592" t="s">
        <v>26</v>
      </c>
      <c r="J389" s="593" t="str">
        <f>IF($D$387="Y/T","Isi Sasaran",IF($E$387=0,0,IF(I389="Y",1,IF(I389="T",0,"Isi Dulu"))))</f>
        <v>Isi Sasaran</v>
      </c>
      <c r="K389" s="592" t="s">
        <v>26</v>
      </c>
      <c r="L389" s="593" t="str">
        <f>IF($D$387="Y/T","Isi Sasaran",IF($E$387=0,0,IF(K389="Y",1,IF(K389="T",0,"Isi Dulu"))))</f>
        <v>Isi Sasaran</v>
      </c>
      <c r="M389" s="849"/>
      <c r="N389" s="852"/>
    </row>
    <row r="390" spans="2:14" ht="15.75">
      <c r="B390" s="837"/>
      <c r="C390" s="840"/>
      <c r="D390" s="858"/>
      <c r="E390" s="855"/>
      <c r="F390" s="549">
        <v>4</v>
      </c>
      <c r="G390" s="550"/>
      <c r="H390" s="598" t="str">
        <f t="shared" si="7"/>
        <v>Belum Diisi</v>
      </c>
      <c r="I390" s="592" t="s">
        <v>26</v>
      </c>
      <c r="J390" s="593" t="str">
        <f>IF($D$387="Y/T","Isi Sasaran",IF($E$387=0,0,IF(I390="Y",1,IF(I390="T",0,"Isi Dulu"))))</f>
        <v>Isi Sasaran</v>
      </c>
      <c r="K390" s="592" t="s">
        <v>26</v>
      </c>
      <c r="L390" s="593" t="str">
        <f>IF($D$387="Y/T","Isi Sasaran",IF($E$387=0,0,IF(K390="Y",1,IF(K390="T",0,"Isi Dulu"))))</f>
        <v>Isi Sasaran</v>
      </c>
      <c r="M390" s="849"/>
      <c r="N390" s="852"/>
    </row>
    <row r="391" spans="2:14" ht="15.75">
      <c r="B391" s="838"/>
      <c r="C391" s="841"/>
      <c r="D391" s="859"/>
      <c r="E391" s="856"/>
      <c r="F391" s="569">
        <v>5</v>
      </c>
      <c r="G391" s="570"/>
      <c r="H391" s="599" t="str">
        <f t="shared" si="7"/>
        <v>Belum Diisi</v>
      </c>
      <c r="I391" s="595" t="s">
        <v>26</v>
      </c>
      <c r="J391" s="596" t="str">
        <f>IF($D$387="Y/T","Isi Sasaran",IF($E$387=0,0,IF(I391="Y",1,IF(I391="T",0,"Isi Dulu"))))</f>
        <v>Isi Sasaran</v>
      </c>
      <c r="K391" s="595" t="s">
        <v>26</v>
      </c>
      <c r="L391" s="596" t="str">
        <f>IF($D$387="Y/T","Isi Sasaran",IF($E$387=0,0,IF(K391="Y",1,IF(K391="T",0,"Isi Dulu"))))</f>
        <v>Isi Sasaran</v>
      </c>
      <c r="M391" s="850"/>
      <c r="N391" s="853"/>
    </row>
    <row r="392" spans="2:14" ht="15.75">
      <c r="B392" s="836">
        <v>17</v>
      </c>
      <c r="C392" s="839"/>
      <c r="D392" s="857" t="s">
        <v>26</v>
      </c>
      <c r="E392" s="854" t="str">
        <f>IF(D392="Y",1,IF(D392="T",0,IF(D392="Y/T","Belum diisi","Error")))</f>
        <v>Belum diisi</v>
      </c>
      <c r="F392" s="528">
        <v>1</v>
      </c>
      <c r="G392" s="529"/>
      <c r="H392" s="600" t="str">
        <f t="shared" si="7"/>
        <v>Belum Diisi</v>
      </c>
      <c r="I392" s="590" t="s">
        <v>26</v>
      </c>
      <c r="J392" s="591" t="str">
        <f>IF($D$392="Y/T","Isi Sasaran",IF($E$392=0,0,IF(I392="Y",1,IF(I392="T",0,"Isi Dulu"))))</f>
        <v>Isi Sasaran</v>
      </c>
      <c r="K392" s="590" t="s">
        <v>26</v>
      </c>
      <c r="L392" s="591" t="str">
        <f>IF($D$392="Y/T","Isi Sasaran",IF($E$392=0,0,IF(K392="Y",1,IF(K392="T",0,"Isi Dulu"))))</f>
        <v>Isi Sasaran</v>
      </c>
      <c r="M392" s="848" t="s">
        <v>26</v>
      </c>
      <c r="N392" s="851" t="str">
        <f>IF(M392="Y",1,IF(M392="T",0,IF(M392="Y/T","Belum diisi","Error")))</f>
        <v>Belum diisi</v>
      </c>
    </row>
    <row r="393" spans="2:14" ht="15.75">
      <c r="B393" s="837"/>
      <c r="C393" s="840"/>
      <c r="D393" s="858"/>
      <c r="E393" s="855"/>
      <c r="F393" s="549">
        <v>2</v>
      </c>
      <c r="G393" s="550"/>
      <c r="H393" s="598" t="str">
        <f t="shared" si="7"/>
        <v>Belum Diisi</v>
      </c>
      <c r="I393" s="592" t="s">
        <v>26</v>
      </c>
      <c r="J393" s="593" t="str">
        <f>IF($D$392="Y/T","Isi Sasaran",IF($E$392=0,0,IF(I393="Y",1,IF(I393="T",0,"Isi Dulu"))))</f>
        <v>Isi Sasaran</v>
      </c>
      <c r="K393" s="592" t="s">
        <v>26</v>
      </c>
      <c r="L393" s="593" t="str">
        <f>IF($D$392="Y/T","Isi Sasaran",IF($E$392=0,0,IF(K393="Y",1,IF(K393="T",0,"Isi Dulu"))))</f>
        <v>Isi Sasaran</v>
      </c>
      <c r="M393" s="849"/>
      <c r="N393" s="852"/>
    </row>
    <row r="394" spans="2:14" ht="15.75">
      <c r="B394" s="837"/>
      <c r="C394" s="840"/>
      <c r="D394" s="858"/>
      <c r="E394" s="855"/>
      <c r="F394" s="549">
        <v>3</v>
      </c>
      <c r="G394" s="550"/>
      <c r="H394" s="598" t="str">
        <f t="shared" si="7"/>
        <v>Belum Diisi</v>
      </c>
      <c r="I394" s="592" t="s">
        <v>26</v>
      </c>
      <c r="J394" s="593" t="str">
        <f>IF($D$392="Y/T","Isi Sasaran",IF($E$392=0,0,IF(I394="Y",1,IF(I394="T",0,"Isi Dulu"))))</f>
        <v>Isi Sasaran</v>
      </c>
      <c r="K394" s="592" t="s">
        <v>26</v>
      </c>
      <c r="L394" s="593" t="str">
        <f>IF($D$392="Y/T","Isi Sasaran",IF($E$392=0,0,IF(K394="Y",1,IF(K394="T",0,"Isi Dulu"))))</f>
        <v>Isi Sasaran</v>
      </c>
      <c r="M394" s="849"/>
      <c r="N394" s="852"/>
    </row>
    <row r="395" spans="2:14" ht="15.75">
      <c r="B395" s="837"/>
      <c r="C395" s="840"/>
      <c r="D395" s="858"/>
      <c r="E395" s="855"/>
      <c r="F395" s="549">
        <v>4</v>
      </c>
      <c r="G395" s="550"/>
      <c r="H395" s="598" t="str">
        <f t="shared" si="7"/>
        <v>Belum Diisi</v>
      </c>
      <c r="I395" s="592" t="s">
        <v>26</v>
      </c>
      <c r="J395" s="593" t="str">
        <f>IF($D$392="Y/T","Isi Sasaran",IF($E$392=0,0,IF(I395="Y",1,IF(I395="T",0,"Isi Dulu"))))</f>
        <v>Isi Sasaran</v>
      </c>
      <c r="K395" s="592" t="s">
        <v>26</v>
      </c>
      <c r="L395" s="593" t="str">
        <f>IF($D$392="Y/T","Isi Sasaran",IF($E$392=0,0,IF(K395="Y",1,IF(K395="T",0,"Isi Dulu"))))</f>
        <v>Isi Sasaran</v>
      </c>
      <c r="M395" s="849"/>
      <c r="N395" s="852"/>
    </row>
    <row r="396" spans="2:14" ht="15.75">
      <c r="B396" s="838"/>
      <c r="C396" s="841"/>
      <c r="D396" s="859"/>
      <c r="E396" s="856"/>
      <c r="F396" s="569">
        <v>5</v>
      </c>
      <c r="G396" s="570"/>
      <c r="H396" s="599" t="str">
        <f t="shared" si="7"/>
        <v>Belum Diisi</v>
      </c>
      <c r="I396" s="595" t="s">
        <v>26</v>
      </c>
      <c r="J396" s="596" t="str">
        <f>IF($D$392="Y/T","Isi Sasaran",IF($E$392=0,0,IF(I396="Y",1,IF(I396="T",0,"Isi Dulu"))))</f>
        <v>Isi Sasaran</v>
      </c>
      <c r="K396" s="595" t="s">
        <v>26</v>
      </c>
      <c r="L396" s="596" t="str">
        <f>IF($D$392="Y/T","Isi Sasaran",IF($E$392=0,0,IF(K396="Y",1,IF(K396="T",0,"Isi Dulu"))))</f>
        <v>Isi Sasaran</v>
      </c>
      <c r="M396" s="850"/>
      <c r="N396" s="853"/>
    </row>
    <row r="397" spans="2:14" ht="15.75">
      <c r="B397" s="836">
        <v>18</v>
      </c>
      <c r="C397" s="839"/>
      <c r="D397" s="857" t="s">
        <v>26</v>
      </c>
      <c r="E397" s="854" t="str">
        <f>IF(D397="Y",1,IF(D397="T",0,IF(D397="Y/T","Belum diisi","Error")))</f>
        <v>Belum diisi</v>
      </c>
      <c r="F397" s="528">
        <v>1</v>
      </c>
      <c r="G397" s="529"/>
      <c r="H397" s="600" t="str">
        <f t="shared" si="7"/>
        <v>Belum Diisi</v>
      </c>
      <c r="I397" s="590" t="s">
        <v>26</v>
      </c>
      <c r="J397" s="591" t="str">
        <f>IF($D$397="Y/T","Isi Sasaran",IF($E$397=0,0,IF(I397="Y",1,IF(I397="T",0,"Isi Dulu"))))</f>
        <v>Isi Sasaran</v>
      </c>
      <c r="K397" s="590" t="s">
        <v>26</v>
      </c>
      <c r="L397" s="591" t="str">
        <f>IF($D$397="Y/T","Isi Sasaran",IF($E$397=0,0,IF(K397="Y",1,IF(K397="T",0,"Isi Dulu"))))</f>
        <v>Isi Sasaran</v>
      </c>
      <c r="M397" s="848" t="s">
        <v>26</v>
      </c>
      <c r="N397" s="851" t="str">
        <f>IF(M397="Y",1,IF(M397="T",0,IF(M397="Y/T","Belum diisi","Error")))</f>
        <v>Belum diisi</v>
      </c>
    </row>
    <row r="398" spans="2:14" ht="15.75">
      <c r="B398" s="837"/>
      <c r="C398" s="840"/>
      <c r="D398" s="858"/>
      <c r="E398" s="855"/>
      <c r="F398" s="549">
        <v>2</v>
      </c>
      <c r="G398" s="550"/>
      <c r="H398" s="598" t="str">
        <f t="shared" si="7"/>
        <v>Belum Diisi</v>
      </c>
      <c r="I398" s="592" t="s">
        <v>26</v>
      </c>
      <c r="J398" s="593" t="str">
        <f>IF($D$397="Y/T","Isi Sasaran",IF($E$397=0,0,IF(I398="Y",1,IF(I398="T",0,"Isi Dulu"))))</f>
        <v>Isi Sasaran</v>
      </c>
      <c r="K398" s="592" t="s">
        <v>26</v>
      </c>
      <c r="L398" s="593" t="str">
        <f>IF($D$397="Y/T","Isi Sasaran",IF($E$397=0,0,IF(K398="Y",1,IF(K398="T",0,"Isi Dulu"))))</f>
        <v>Isi Sasaran</v>
      </c>
      <c r="M398" s="849"/>
      <c r="N398" s="852"/>
    </row>
    <row r="399" spans="2:14" ht="15.75">
      <c r="B399" s="837"/>
      <c r="C399" s="840"/>
      <c r="D399" s="858"/>
      <c r="E399" s="855"/>
      <c r="F399" s="549">
        <v>3</v>
      </c>
      <c r="G399" s="550"/>
      <c r="H399" s="598" t="str">
        <f t="shared" si="7"/>
        <v>Belum Diisi</v>
      </c>
      <c r="I399" s="592" t="s">
        <v>26</v>
      </c>
      <c r="J399" s="593" t="str">
        <f>IF($D$397="Y/T","Isi Sasaran",IF($E$397=0,0,IF(I399="Y",1,IF(I399="T",0,"Isi Dulu"))))</f>
        <v>Isi Sasaran</v>
      </c>
      <c r="K399" s="592" t="s">
        <v>26</v>
      </c>
      <c r="L399" s="593" t="str">
        <f>IF($D$397="Y/T","Isi Sasaran",IF($E$397=0,0,IF(K399="Y",1,IF(K399="T",0,"Isi Dulu"))))</f>
        <v>Isi Sasaran</v>
      </c>
      <c r="M399" s="849"/>
      <c r="N399" s="852"/>
    </row>
    <row r="400" spans="2:14" ht="15.75">
      <c r="B400" s="837"/>
      <c r="C400" s="840"/>
      <c r="D400" s="858"/>
      <c r="E400" s="855"/>
      <c r="F400" s="549">
        <v>4</v>
      </c>
      <c r="G400" s="550"/>
      <c r="H400" s="598" t="str">
        <f t="shared" si="7"/>
        <v>Belum Diisi</v>
      </c>
      <c r="I400" s="592" t="s">
        <v>26</v>
      </c>
      <c r="J400" s="593" t="str">
        <f>IF($D$397="Y/T","Isi Sasaran",IF($E$397=0,0,IF(I400="Y",1,IF(I400="T",0,"Isi Dulu"))))</f>
        <v>Isi Sasaran</v>
      </c>
      <c r="K400" s="592" t="s">
        <v>26</v>
      </c>
      <c r="L400" s="593" t="str">
        <f>IF($D$397="Y/T","Isi Sasaran",IF($E$397=0,0,IF(K400="Y",1,IF(K400="T",0,"Isi Dulu"))))</f>
        <v>Isi Sasaran</v>
      </c>
      <c r="M400" s="849"/>
      <c r="N400" s="852"/>
    </row>
    <row r="401" spans="2:14" ht="15.75">
      <c r="B401" s="838"/>
      <c r="C401" s="841"/>
      <c r="D401" s="859"/>
      <c r="E401" s="856"/>
      <c r="F401" s="569">
        <v>5</v>
      </c>
      <c r="G401" s="570"/>
      <c r="H401" s="599" t="str">
        <f t="shared" si="7"/>
        <v>Belum Diisi</v>
      </c>
      <c r="I401" s="595" t="s">
        <v>26</v>
      </c>
      <c r="J401" s="596" t="str">
        <f>IF($D$397="Y/T","Isi Sasaran",IF($E$397=0,0,IF(I401="Y",1,IF(I401="T",0,"Isi Dulu"))))</f>
        <v>Isi Sasaran</v>
      </c>
      <c r="K401" s="595" t="s">
        <v>26</v>
      </c>
      <c r="L401" s="596" t="str">
        <f>IF($D$397="Y/T","Isi Sasaran",IF($E$397=0,0,IF(K401="Y",1,IF(K401="T",0,"Isi Dulu"))))</f>
        <v>Isi Sasaran</v>
      </c>
      <c r="M401" s="850"/>
      <c r="N401" s="853"/>
    </row>
    <row r="402" spans="2:14" ht="15.75">
      <c r="B402" s="836">
        <v>19</v>
      </c>
      <c r="C402" s="839"/>
      <c r="D402" s="857" t="s">
        <v>26</v>
      </c>
      <c r="E402" s="854" t="str">
        <f>IF(D402="Y",1,IF(D402="T",0,IF(D402="Y/T","Belum diisi","Error")))</f>
        <v>Belum diisi</v>
      </c>
      <c r="F402" s="528">
        <v>1</v>
      </c>
      <c r="G402" s="529"/>
      <c r="H402" s="600" t="str">
        <f t="shared" si="7"/>
        <v>Belum Diisi</v>
      </c>
      <c r="I402" s="590" t="s">
        <v>26</v>
      </c>
      <c r="J402" s="591" t="str">
        <f>IF($D$402="Y/T","Isi Sasaran",IF($E$402=0,0,IF(I402="Y",1,IF(I402="T",0,"Isi Dulu"))))</f>
        <v>Isi Sasaran</v>
      </c>
      <c r="K402" s="590" t="s">
        <v>26</v>
      </c>
      <c r="L402" s="591" t="str">
        <f>IF($D$402="Y/T","Isi Sasaran",IF($E$402=0,0,IF(K402="Y",1,IF(K402="T",0,"Isi Dulu"))))</f>
        <v>Isi Sasaran</v>
      </c>
      <c r="M402" s="848" t="s">
        <v>26</v>
      </c>
      <c r="N402" s="851" t="str">
        <f>IF(M402="Y",1,IF(M402="T",0,IF(M402="Y/T","Belum diisi","Error")))</f>
        <v>Belum diisi</v>
      </c>
    </row>
    <row r="403" spans="2:14" ht="15.75">
      <c r="B403" s="837"/>
      <c r="C403" s="840"/>
      <c r="D403" s="858"/>
      <c r="E403" s="855"/>
      <c r="F403" s="549">
        <v>2</v>
      </c>
      <c r="G403" s="550"/>
      <c r="H403" s="598" t="str">
        <f t="shared" si="7"/>
        <v>Belum Diisi</v>
      </c>
      <c r="I403" s="592" t="s">
        <v>26</v>
      </c>
      <c r="J403" s="593" t="str">
        <f>IF($D$402="Y/T","Isi Sasaran",IF($E$402=0,0,IF(I403="Y",1,IF(I403="T",0,"Isi Dulu"))))</f>
        <v>Isi Sasaran</v>
      </c>
      <c r="K403" s="592" t="s">
        <v>26</v>
      </c>
      <c r="L403" s="593" t="str">
        <f>IF($D$402="Y/T","Isi Sasaran",IF($E$402=0,0,IF(K403="Y",1,IF(K403="T",0,"Isi Dulu"))))</f>
        <v>Isi Sasaran</v>
      </c>
      <c r="M403" s="849"/>
      <c r="N403" s="852"/>
    </row>
    <row r="404" spans="2:14" ht="15.75">
      <c r="B404" s="837"/>
      <c r="C404" s="840"/>
      <c r="D404" s="858"/>
      <c r="E404" s="855"/>
      <c r="F404" s="549">
        <v>3</v>
      </c>
      <c r="G404" s="550"/>
      <c r="H404" s="598" t="str">
        <f t="shared" si="7"/>
        <v>Belum Diisi</v>
      </c>
      <c r="I404" s="592" t="s">
        <v>26</v>
      </c>
      <c r="J404" s="593" t="str">
        <f>IF($D$402="Y/T","Isi Sasaran",IF($E$402=0,0,IF(I404="Y",1,IF(I404="T",0,"Isi Dulu"))))</f>
        <v>Isi Sasaran</v>
      </c>
      <c r="K404" s="592" t="s">
        <v>26</v>
      </c>
      <c r="L404" s="593" t="str">
        <f>IF($D$402="Y/T","Isi Sasaran",IF($E$402=0,0,IF(K404="Y",1,IF(K404="T",0,"Isi Dulu"))))</f>
        <v>Isi Sasaran</v>
      </c>
      <c r="M404" s="849"/>
      <c r="N404" s="852"/>
    </row>
    <row r="405" spans="2:14" ht="15.75">
      <c r="B405" s="837"/>
      <c r="C405" s="840"/>
      <c r="D405" s="858"/>
      <c r="E405" s="855"/>
      <c r="F405" s="549">
        <v>4</v>
      </c>
      <c r="G405" s="550"/>
      <c r="H405" s="598" t="str">
        <f t="shared" si="7"/>
        <v>Belum Diisi</v>
      </c>
      <c r="I405" s="592" t="s">
        <v>26</v>
      </c>
      <c r="J405" s="593" t="str">
        <f>IF($D$402="Y/T","Isi Sasaran",IF($E$402=0,0,IF(I405="Y",1,IF(I405="T",0,"Isi Dulu"))))</f>
        <v>Isi Sasaran</v>
      </c>
      <c r="K405" s="592" t="s">
        <v>26</v>
      </c>
      <c r="L405" s="593" t="str">
        <f>IF($D$402="Y/T","Isi Sasaran",IF($E$402=0,0,IF(K405="Y",1,IF(K405="T",0,"Isi Dulu"))))</f>
        <v>Isi Sasaran</v>
      </c>
      <c r="M405" s="849"/>
      <c r="N405" s="852"/>
    </row>
    <row r="406" spans="2:14" ht="15.75">
      <c r="B406" s="838"/>
      <c r="C406" s="841"/>
      <c r="D406" s="859"/>
      <c r="E406" s="856"/>
      <c r="F406" s="569">
        <v>5</v>
      </c>
      <c r="G406" s="570"/>
      <c r="H406" s="599" t="str">
        <f t="shared" si="7"/>
        <v>Belum Diisi</v>
      </c>
      <c r="I406" s="595" t="s">
        <v>26</v>
      </c>
      <c r="J406" s="596" t="str">
        <f>IF($D$402="Y/T","Isi Sasaran",IF($E$402=0,0,IF(I406="Y",1,IF(I406="T",0,"Isi Dulu"))))</f>
        <v>Isi Sasaran</v>
      </c>
      <c r="K406" s="595" t="s">
        <v>26</v>
      </c>
      <c r="L406" s="596" t="str">
        <f>IF($D$402="Y/T","Isi Sasaran",IF($E$402=0,0,IF(K406="Y",1,IF(K406="T",0,"Isi Dulu"))))</f>
        <v>Isi Sasaran</v>
      </c>
      <c r="M406" s="850"/>
      <c r="N406" s="853"/>
    </row>
    <row r="407" spans="2:14" ht="15.75">
      <c r="B407" s="836">
        <v>20</v>
      </c>
      <c r="C407" s="839"/>
      <c r="D407" s="857" t="s">
        <v>26</v>
      </c>
      <c r="E407" s="854" t="str">
        <f>IF(D407="Y",1,IF(D407="T",0,IF(D407="Y/T","Belum diisi","Error")))</f>
        <v>Belum diisi</v>
      </c>
      <c r="F407" s="528">
        <v>1</v>
      </c>
      <c r="G407" s="529"/>
      <c r="H407" s="600" t="str">
        <f t="shared" si="7"/>
        <v>Belum Diisi</v>
      </c>
      <c r="I407" s="590" t="s">
        <v>26</v>
      </c>
      <c r="J407" s="591" t="str">
        <f>IF($D$407="Y/T","Isi Sasaran",IF($E$407=0,0,IF(I407="Y",1,IF(I407="T",0,"Isi Dulu"))))</f>
        <v>Isi Sasaran</v>
      </c>
      <c r="K407" s="590" t="s">
        <v>26</v>
      </c>
      <c r="L407" s="591" t="str">
        <f>IF($D$407="Y/T","Isi Sasaran",IF($E$407=0,0,IF(K407="Y",1,IF(K407="T",0,"Isi Dulu"))))</f>
        <v>Isi Sasaran</v>
      </c>
      <c r="M407" s="848" t="s">
        <v>26</v>
      </c>
      <c r="N407" s="851" t="str">
        <f>IF(M407="Y",1,IF(M407="T",0,IF(M407="Y/T","Belum diisi","Error")))</f>
        <v>Belum diisi</v>
      </c>
    </row>
    <row r="408" spans="2:14" ht="15.75">
      <c r="B408" s="837"/>
      <c r="C408" s="840"/>
      <c r="D408" s="858"/>
      <c r="E408" s="855"/>
      <c r="F408" s="549">
        <v>2</v>
      </c>
      <c r="G408" s="550"/>
      <c r="H408" s="598" t="str">
        <f t="shared" si="7"/>
        <v>Belum Diisi</v>
      </c>
      <c r="I408" s="592" t="s">
        <v>26</v>
      </c>
      <c r="J408" s="593" t="str">
        <f>IF($D$407="Y/T","Isi Sasaran",IF($E$407=0,0,IF(I408="Y",1,IF(I408="T",0,"Isi Dulu"))))</f>
        <v>Isi Sasaran</v>
      </c>
      <c r="K408" s="592" t="s">
        <v>26</v>
      </c>
      <c r="L408" s="593" t="str">
        <f>IF($D$407="Y/T","Isi Sasaran",IF($E$407=0,0,IF(K408="Y",1,IF(K408="T",0,"Isi Dulu"))))</f>
        <v>Isi Sasaran</v>
      </c>
      <c r="M408" s="849"/>
      <c r="N408" s="852"/>
    </row>
    <row r="409" spans="2:14" ht="15.75">
      <c r="B409" s="837"/>
      <c r="C409" s="840"/>
      <c r="D409" s="858"/>
      <c r="E409" s="855"/>
      <c r="F409" s="549">
        <v>3</v>
      </c>
      <c r="G409" s="550"/>
      <c r="H409" s="598" t="str">
        <f t="shared" si="7"/>
        <v>Belum Diisi</v>
      </c>
      <c r="I409" s="592" t="s">
        <v>26</v>
      </c>
      <c r="J409" s="593" t="str">
        <f>IF($D$407="Y/T","Isi Sasaran",IF($E$407=0,0,IF(I409="Y",1,IF(I409="T",0,"Isi Dulu"))))</f>
        <v>Isi Sasaran</v>
      </c>
      <c r="K409" s="592" t="s">
        <v>26</v>
      </c>
      <c r="L409" s="593" t="str">
        <f>IF($D$407="Y/T","Isi Sasaran",IF($E$407=0,0,IF(K409="Y",1,IF(K409="T",0,"Isi Dulu"))))</f>
        <v>Isi Sasaran</v>
      </c>
      <c r="M409" s="849"/>
      <c r="N409" s="852"/>
    </row>
    <row r="410" spans="2:14" ht="15.75">
      <c r="B410" s="837"/>
      <c r="C410" s="840"/>
      <c r="D410" s="858"/>
      <c r="E410" s="855"/>
      <c r="F410" s="549">
        <v>4</v>
      </c>
      <c r="G410" s="550"/>
      <c r="H410" s="598" t="str">
        <f t="shared" si="7"/>
        <v>Belum Diisi</v>
      </c>
      <c r="I410" s="592" t="s">
        <v>26</v>
      </c>
      <c r="J410" s="593" t="str">
        <f>IF($D$407="Y/T","Isi Sasaran",IF($E$407=0,0,IF(I410="Y",1,IF(I410="T",0,"Isi Dulu"))))</f>
        <v>Isi Sasaran</v>
      </c>
      <c r="K410" s="592" t="s">
        <v>26</v>
      </c>
      <c r="L410" s="593" t="str">
        <f>IF($D$407="Y/T","Isi Sasaran",IF($E$407=0,0,IF(K410="Y",1,IF(K410="T",0,"Isi Dulu"))))</f>
        <v>Isi Sasaran</v>
      </c>
      <c r="M410" s="849"/>
      <c r="N410" s="852"/>
    </row>
    <row r="411" spans="2:14" ht="15.75">
      <c r="B411" s="838"/>
      <c r="C411" s="841"/>
      <c r="D411" s="859"/>
      <c r="E411" s="856"/>
      <c r="F411" s="569">
        <v>5</v>
      </c>
      <c r="G411" s="570"/>
      <c r="H411" s="599" t="str">
        <f t="shared" si="7"/>
        <v>Belum Diisi</v>
      </c>
      <c r="I411" s="595" t="s">
        <v>26</v>
      </c>
      <c r="J411" s="596" t="str">
        <f>IF($D$407="Y/T","Isi Sasaran",IF($E$407=0,0,IF(I411="Y",1,IF(I411="T",0,"Isi Dulu"))))</f>
        <v>Isi Sasaran</v>
      </c>
      <c r="K411" s="595" t="s">
        <v>26</v>
      </c>
      <c r="L411" s="596" t="str">
        <f>IF($D$407="Y/T","Isi Sasaran",IF($E$407=0,0,IF(K411="Y",1,IF(K411="T",0,"Isi Dulu"))))</f>
        <v>Isi Sasaran</v>
      </c>
      <c r="M411" s="850"/>
      <c r="N411" s="853"/>
    </row>
    <row r="412" spans="2:14" ht="15.75">
      <c r="B412" s="580"/>
      <c r="C412" s="581"/>
      <c r="D412" s="582"/>
      <c r="E412" s="602" t="e">
        <f>AVERAGE(E312:E411)</f>
        <v>#DIV/0!</v>
      </c>
      <c r="F412" s="583"/>
      <c r="G412" s="583"/>
      <c r="H412" s="602" t="e">
        <f>(IF($D312="Y/T",0,AVERAGE(H312:H316))+IF($D317="Y/T",0,AVERAGE(H317:H321))+IF($D322="Y/T",0,AVERAGE(H322:H326))+IF($D327="Y/T",0,AVERAGE(H327:H331))+IF($D332="Y/T",0,AVERAGE(H332:H336))+IF($D337="Y/T",0,AVERAGE(H337:H341))+IF($D342="Y/T",0,AVERAGE(H342:H346))+IF($D347="Y/T",0,AVERAGE(H347:H351))+IF($D352="Y/T",0,AVERAGE(H352:H356))+IF($D357="Y/T",0,AVERAGE(H357:H361))+IF($D362="Y/T",0,AVERAGE(H362:H366))+IF($D367="Y/T",0,AVERAGE(H367:H371))+IF($D372="Y/T",0,AVERAGE(H372:H376))+IF($D377="Y/T",0,AVERAGE(H377:H381))+IF($D382="Y/T",0,AVERAGE(H382:H386))+IF($D387="Y/T",0,AVERAGE(H387:H391))+IF($D392="Y/T",0,AVERAGE(H392:H396))+IF($D397="Y/T",0,AVERAGE(H397:H401))+IF($D402="Y/T",0,AVERAGE(H402:H406))+IF($D407="Y/T",0,AVERAGE(H407:H411)))/(COUNTIF($D312:$D411,"Y")+COUNTIF($D312:$D411,"T"))</f>
        <v>#DIV/0!</v>
      </c>
      <c r="I412" s="582"/>
      <c r="J412" s="602" t="e">
        <f>(IF($D312="Y/T",0,AVERAGE(J312:J316))+IF($D317="Y/T",0,AVERAGE(J317:J321))+IF($D322="Y/T",0,AVERAGE(J322:J326))+IF($D327="Y/T",0,AVERAGE(J327:J331))+IF($D332="Y/T",0,AVERAGE(J332:J336))+IF($D337="Y/T",0,AVERAGE(J337:J341))+IF($D342="Y/T",0,AVERAGE(J342:J346))+IF($D347="Y/T",0,AVERAGE(J347:J351))+IF($D352="Y/T",0,AVERAGE(J352:J356))+IF($D357="Y/T",0,AVERAGE(J357:J361))+IF($D362="Y/T",0,AVERAGE(J362:J366))+IF($D367="Y/T",0,AVERAGE(J367:J371))+IF($D372="Y/T",0,AVERAGE(J372:J376))+IF($D377="Y/T",0,AVERAGE(J377:J381))+IF($D382="Y/T",0,AVERAGE(J382:J386))+IF($D387="Y/T",0,AVERAGE(J387:J391))+IF($D392="Y/T",0,AVERAGE(J392:J396))+IF($D397="Y/T",0,AVERAGE(J397:J401))+IF($D402="Y/T",0,AVERAGE(J402:J406))+IF($D407="Y/T",0,AVERAGE(J407:J411)))/(COUNTIF($D312:$D411,"Y")+COUNTIF($D312:$D411,"T"))</f>
        <v>#DIV/0!</v>
      </c>
      <c r="K412" s="582"/>
      <c r="L412" s="602" t="e">
        <f>(IF($D312="Y/T",0,AVERAGE(L312:L316))+IF($D317="Y/T",0,AVERAGE(L317:L321))+IF($D322="Y/T",0,AVERAGE(L322:L326))+IF($D327="Y/T",0,AVERAGE(L327:L331))+IF($D332="Y/T",0,AVERAGE(L332:L336))+IF($D337="Y/T",0,AVERAGE(L337:L341))+IF($D342="Y/T",0,AVERAGE(L342:L346))+IF($D347="Y/T",0,AVERAGE(L347:L351))+IF($D352="Y/T",0,AVERAGE(L352:L356))+IF($D357="Y/T",0,AVERAGE(L357:L361))+IF($D362="Y/T",0,AVERAGE(L362:L366))+IF($D367="Y/T",0,AVERAGE(L367:L371))+IF($D372="Y/T",0,AVERAGE(L372:L376))+IF($D377="Y/T",0,AVERAGE(L377:L381))+IF($D382="Y/T",0,AVERAGE(L382:L386))+IF($D387="Y/T",0,AVERAGE(L387:L391))+IF($D392="Y/T",0,AVERAGE(L392:L396))+IF($D397="Y/T",0,AVERAGE(L397:L401))+IF($D402="Y/T",0,AVERAGE(L402:L406))+IF($D407="Y/T",0,AVERAGE(L407:L411)))/(COUNTIF($D312:$D411,"Y")+COUNTIF($D312:$D411,"T"))</f>
        <v>#DIV/0!</v>
      </c>
      <c r="M412" s="606"/>
      <c r="N412" s="602" t="e">
        <f>AVERAGE(N312:N411)</f>
        <v>#DIV/0!</v>
      </c>
    </row>
  </sheetData>
  <mergeCells count="496">
    <mergeCell ref="M337:M341"/>
    <mergeCell ref="E342:E346"/>
    <mergeCell ref="B327:B331"/>
    <mergeCell ref="C327:C331"/>
    <mergeCell ref="B285:B289"/>
    <mergeCell ref="M290:M294"/>
    <mergeCell ref="E300:E304"/>
    <mergeCell ref="N317:N321"/>
    <mergeCell ref="C300:C304"/>
    <mergeCell ref="B305:B309"/>
    <mergeCell ref="C285:C289"/>
    <mergeCell ref="M285:M289"/>
    <mergeCell ref="D295:D299"/>
    <mergeCell ref="M322:M326"/>
    <mergeCell ref="C312:C316"/>
    <mergeCell ref="B317:B321"/>
    <mergeCell ref="D322:D326"/>
    <mergeCell ref="E322:E326"/>
    <mergeCell ref="C317:C321"/>
    <mergeCell ref="E312:E316"/>
    <mergeCell ref="C322:C326"/>
    <mergeCell ref="N235:N239"/>
    <mergeCell ref="D312:D316"/>
    <mergeCell ref="D260:D264"/>
    <mergeCell ref="N250:N254"/>
    <mergeCell ref="C250:C254"/>
    <mergeCell ref="M260:M264"/>
    <mergeCell ref="B265:B269"/>
    <mergeCell ref="D255:D259"/>
    <mergeCell ref="M255:M259"/>
    <mergeCell ref="N255:N259"/>
    <mergeCell ref="M300:M304"/>
    <mergeCell ref="B260:B264"/>
    <mergeCell ref="D275:D279"/>
    <mergeCell ref="E265:E269"/>
    <mergeCell ref="E285:E289"/>
    <mergeCell ref="D290:D294"/>
    <mergeCell ref="E290:E294"/>
    <mergeCell ref="N285:N289"/>
    <mergeCell ref="N280:N284"/>
    <mergeCell ref="M295:M299"/>
    <mergeCell ref="B280:B284"/>
    <mergeCell ref="E280:E284"/>
    <mergeCell ref="C280:C284"/>
    <mergeCell ref="M270:M274"/>
    <mergeCell ref="N260:N264"/>
    <mergeCell ref="E270:E274"/>
    <mergeCell ref="D265:D269"/>
    <mergeCell ref="C260:C264"/>
    <mergeCell ref="B270:B274"/>
    <mergeCell ref="C290:C294"/>
    <mergeCell ref="B295:B299"/>
    <mergeCell ref="N295:N299"/>
    <mergeCell ref="D240:D244"/>
    <mergeCell ref="E240:E244"/>
    <mergeCell ref="N275:N279"/>
    <mergeCell ref="D280:D284"/>
    <mergeCell ref="B290:B294"/>
    <mergeCell ref="M280:M284"/>
    <mergeCell ref="E275:E279"/>
    <mergeCell ref="N240:N244"/>
    <mergeCell ref="B240:B244"/>
    <mergeCell ref="C225:C229"/>
    <mergeCell ref="N220:N224"/>
    <mergeCell ref="M198:M202"/>
    <mergeCell ref="N128:N132"/>
    <mergeCell ref="C133:C137"/>
    <mergeCell ref="M138:M142"/>
    <mergeCell ref="C148:C152"/>
    <mergeCell ref="E143:E147"/>
    <mergeCell ref="D138:D142"/>
    <mergeCell ref="C193:C197"/>
    <mergeCell ref="C203:C207"/>
    <mergeCell ref="M193:M197"/>
    <mergeCell ref="E193:E197"/>
    <mergeCell ref="D193:D197"/>
    <mergeCell ref="M210:M214"/>
    <mergeCell ref="D198:D202"/>
    <mergeCell ref="N133:N137"/>
    <mergeCell ref="N148:N152"/>
    <mergeCell ref="E158:E162"/>
    <mergeCell ref="D183:D187"/>
    <mergeCell ref="M133:M137"/>
    <mergeCell ref="M225:M229"/>
    <mergeCell ref="N225:N229"/>
    <mergeCell ref="B377:B381"/>
    <mergeCell ref="E382:E386"/>
    <mergeCell ref="D387:D391"/>
    <mergeCell ref="E377:E381"/>
    <mergeCell ref="D377:D381"/>
    <mergeCell ref="D382:D386"/>
    <mergeCell ref="E387:E391"/>
    <mergeCell ref="M382:M386"/>
    <mergeCell ref="N387:N391"/>
    <mergeCell ref="B382:B386"/>
    <mergeCell ref="M377:M381"/>
    <mergeCell ref="N377:N381"/>
    <mergeCell ref="C387:C391"/>
    <mergeCell ref="M387:M391"/>
    <mergeCell ref="B387:B391"/>
    <mergeCell ref="C382:C386"/>
    <mergeCell ref="N382:N386"/>
    <mergeCell ref="C377:C381"/>
    <mergeCell ref="B347:B351"/>
    <mergeCell ref="N352:N356"/>
    <mergeCell ref="E357:E361"/>
    <mergeCell ref="N300:N304"/>
    <mergeCell ref="D300:D304"/>
    <mergeCell ref="E305:E309"/>
    <mergeCell ref="N362:N366"/>
    <mergeCell ref="D352:D356"/>
    <mergeCell ref="B357:B361"/>
    <mergeCell ref="B322:B326"/>
    <mergeCell ref="M327:M331"/>
    <mergeCell ref="B342:B346"/>
    <mergeCell ref="B337:B341"/>
    <mergeCell ref="M312:M316"/>
    <mergeCell ref="B312:B316"/>
    <mergeCell ref="E317:E321"/>
    <mergeCell ref="N312:N316"/>
    <mergeCell ref="N327:N331"/>
    <mergeCell ref="D332:D336"/>
    <mergeCell ref="N322:N326"/>
    <mergeCell ref="D337:D341"/>
    <mergeCell ref="D327:D331"/>
    <mergeCell ref="E327:E331"/>
    <mergeCell ref="B332:B336"/>
    <mergeCell ref="B397:B401"/>
    <mergeCell ref="M402:M406"/>
    <mergeCell ref="C407:C411"/>
    <mergeCell ref="C402:C406"/>
    <mergeCell ref="B407:B411"/>
    <mergeCell ref="N392:N396"/>
    <mergeCell ref="E407:E411"/>
    <mergeCell ref="C397:C401"/>
    <mergeCell ref="B402:B406"/>
    <mergeCell ref="M392:M396"/>
    <mergeCell ref="D392:D396"/>
    <mergeCell ref="D407:D411"/>
    <mergeCell ref="N397:N401"/>
    <mergeCell ref="M397:M401"/>
    <mergeCell ref="E402:E406"/>
    <mergeCell ref="D402:D406"/>
    <mergeCell ref="E397:E401"/>
    <mergeCell ref="N407:N411"/>
    <mergeCell ref="N402:N406"/>
    <mergeCell ref="M407:M411"/>
    <mergeCell ref="B392:B396"/>
    <mergeCell ref="E392:E396"/>
    <mergeCell ref="C392:C396"/>
    <mergeCell ref="D397:D401"/>
    <mergeCell ref="N372:N376"/>
    <mergeCell ref="C362:C366"/>
    <mergeCell ref="B362:B366"/>
    <mergeCell ref="D362:D366"/>
    <mergeCell ref="E362:E366"/>
    <mergeCell ref="M362:M366"/>
    <mergeCell ref="M357:M361"/>
    <mergeCell ref="E337:E341"/>
    <mergeCell ref="N342:N346"/>
    <mergeCell ref="D342:D346"/>
    <mergeCell ref="C342:C346"/>
    <mergeCell ref="M347:M351"/>
    <mergeCell ref="C357:C361"/>
    <mergeCell ref="E352:E356"/>
    <mergeCell ref="B352:B356"/>
    <mergeCell ref="B367:B371"/>
    <mergeCell ref="N367:N371"/>
    <mergeCell ref="D367:D371"/>
    <mergeCell ref="B372:B376"/>
    <mergeCell ref="C372:C376"/>
    <mergeCell ref="M372:M376"/>
    <mergeCell ref="D372:D376"/>
    <mergeCell ref="E372:E376"/>
    <mergeCell ref="M367:M371"/>
    <mergeCell ref="C367:C371"/>
    <mergeCell ref="E367:E371"/>
    <mergeCell ref="B215:B219"/>
    <mergeCell ref="N230:N234"/>
    <mergeCell ref="E245:E249"/>
    <mergeCell ref="B230:B234"/>
    <mergeCell ref="C188:C192"/>
    <mergeCell ref="N193:N197"/>
    <mergeCell ref="D203:D207"/>
    <mergeCell ref="D347:D351"/>
    <mergeCell ref="C337:C341"/>
    <mergeCell ref="C347:C351"/>
    <mergeCell ref="M352:M356"/>
    <mergeCell ref="D357:D361"/>
    <mergeCell ref="E347:E351"/>
    <mergeCell ref="C352:C356"/>
    <mergeCell ref="M332:M336"/>
    <mergeCell ref="N347:N351"/>
    <mergeCell ref="C332:C336"/>
    <mergeCell ref="N337:N341"/>
    <mergeCell ref="E332:E336"/>
    <mergeCell ref="N357:N361"/>
    <mergeCell ref="M342:M346"/>
    <mergeCell ref="N332:N336"/>
    <mergeCell ref="N123:N127"/>
    <mergeCell ref="D123:D127"/>
    <mergeCell ref="N245:N249"/>
    <mergeCell ref="N210:N214"/>
    <mergeCell ref="B210:B214"/>
    <mergeCell ref="D215:D219"/>
    <mergeCell ref="D210:D214"/>
    <mergeCell ref="E210:E214"/>
    <mergeCell ref="E215:E219"/>
    <mergeCell ref="B209:N209"/>
    <mergeCell ref="E220:E224"/>
    <mergeCell ref="B198:B202"/>
    <mergeCell ref="M203:M207"/>
    <mergeCell ref="C215:C219"/>
    <mergeCell ref="N203:N207"/>
    <mergeCell ref="N188:N192"/>
    <mergeCell ref="E198:E202"/>
    <mergeCell ref="D173:D177"/>
    <mergeCell ref="M163:M167"/>
    <mergeCell ref="B163:B167"/>
    <mergeCell ref="M230:M234"/>
    <mergeCell ref="B225:B229"/>
    <mergeCell ref="D235:D239"/>
    <mergeCell ref="M220:M224"/>
    <mergeCell ref="N86:N90"/>
    <mergeCell ref="E96:E100"/>
    <mergeCell ref="C81:C85"/>
    <mergeCell ref="M173:M177"/>
    <mergeCell ref="B173:B177"/>
    <mergeCell ref="C168:C172"/>
    <mergeCell ref="N138:N142"/>
    <mergeCell ref="C128:C132"/>
    <mergeCell ref="M128:M132"/>
    <mergeCell ref="D133:D137"/>
    <mergeCell ref="E133:E137"/>
    <mergeCell ref="E128:E132"/>
    <mergeCell ref="B153:B157"/>
    <mergeCell ref="N158:N162"/>
    <mergeCell ref="D168:D172"/>
    <mergeCell ref="D163:D167"/>
    <mergeCell ref="E163:E167"/>
    <mergeCell ref="E168:E172"/>
    <mergeCell ref="B128:B132"/>
    <mergeCell ref="M81:M85"/>
    <mergeCell ref="E113:E117"/>
    <mergeCell ref="C96:C100"/>
    <mergeCell ref="D86:D90"/>
    <mergeCell ref="D101:D105"/>
    <mergeCell ref="C235:C239"/>
    <mergeCell ref="E225:E229"/>
    <mergeCell ref="C305:C309"/>
    <mergeCell ref="B311:N311"/>
    <mergeCell ref="D285:D289"/>
    <mergeCell ref="M275:M279"/>
    <mergeCell ref="B275:B279"/>
    <mergeCell ref="C270:C274"/>
    <mergeCell ref="D270:D274"/>
    <mergeCell ref="B235:B239"/>
    <mergeCell ref="E235:E239"/>
    <mergeCell ref="C295:C299"/>
    <mergeCell ref="E295:E299"/>
    <mergeCell ref="C230:C234"/>
    <mergeCell ref="M235:M239"/>
    <mergeCell ref="D245:D249"/>
    <mergeCell ref="M240:M244"/>
    <mergeCell ref="C245:C249"/>
    <mergeCell ref="M265:M269"/>
    <mergeCell ref="D250:D254"/>
    <mergeCell ref="C265:C269"/>
    <mergeCell ref="C275:C279"/>
    <mergeCell ref="D305:D309"/>
    <mergeCell ref="D230:D234"/>
    <mergeCell ref="G3:G4"/>
    <mergeCell ref="N101:N105"/>
    <mergeCell ref="B51:B55"/>
    <mergeCell ref="M61:M65"/>
    <mergeCell ref="E66:E70"/>
    <mergeCell ref="D56:D60"/>
    <mergeCell ref="N56:N60"/>
    <mergeCell ref="N96:N100"/>
    <mergeCell ref="C91:C95"/>
    <mergeCell ref="E101:E105"/>
    <mergeCell ref="M91:M95"/>
    <mergeCell ref="N91:N95"/>
    <mergeCell ref="E56:E60"/>
    <mergeCell ref="M51:M55"/>
    <mergeCell ref="E51:E55"/>
    <mergeCell ref="M101:M105"/>
    <mergeCell ref="B96:B100"/>
    <mergeCell ref="E76:E80"/>
    <mergeCell ref="M86:M90"/>
    <mergeCell ref="D96:D100"/>
    <mergeCell ref="B91:B95"/>
    <mergeCell ref="B81:B85"/>
    <mergeCell ref="N66:N70"/>
    <mergeCell ref="M96:M100"/>
    <mergeCell ref="K4:L4"/>
    <mergeCell ref="E16:E20"/>
    <mergeCell ref="B11:B15"/>
    <mergeCell ref="N11:N15"/>
    <mergeCell ref="M31:M35"/>
    <mergeCell ref="E41:E45"/>
    <mergeCell ref="D36:D40"/>
    <mergeCell ref="D31:D35"/>
    <mergeCell ref="B31:B35"/>
    <mergeCell ref="B26:B30"/>
    <mergeCell ref="D16:D20"/>
    <mergeCell ref="M4:N4"/>
    <mergeCell ref="B6:B10"/>
    <mergeCell ref="N41:N45"/>
    <mergeCell ref="M26:M30"/>
    <mergeCell ref="C16:C20"/>
    <mergeCell ref="D26:D30"/>
    <mergeCell ref="E21:E25"/>
    <mergeCell ref="C21:C25"/>
    <mergeCell ref="B41:B45"/>
    <mergeCell ref="N6:N10"/>
    <mergeCell ref="D11:D15"/>
    <mergeCell ref="H3:H4"/>
    <mergeCell ref="F3:F4"/>
    <mergeCell ref="N46:N50"/>
    <mergeCell ref="D91:D95"/>
    <mergeCell ref="D51:D55"/>
    <mergeCell ref="M46:M50"/>
    <mergeCell ref="B1:N1"/>
    <mergeCell ref="N153:N157"/>
    <mergeCell ref="D143:D147"/>
    <mergeCell ref="B148:B152"/>
    <mergeCell ref="N118:N122"/>
    <mergeCell ref="B108:B112"/>
    <mergeCell ref="M123:M127"/>
    <mergeCell ref="D113:D117"/>
    <mergeCell ref="N113:N117"/>
    <mergeCell ref="E86:E90"/>
    <mergeCell ref="B76:B80"/>
    <mergeCell ref="D76:D80"/>
    <mergeCell ref="C86:C90"/>
    <mergeCell ref="E81:E85"/>
    <mergeCell ref="D81:D85"/>
    <mergeCell ref="B138:B142"/>
    <mergeCell ref="N143:N147"/>
    <mergeCell ref="E148:E152"/>
    <mergeCell ref="B133:B137"/>
    <mergeCell ref="B86:B90"/>
    <mergeCell ref="M66:M70"/>
    <mergeCell ref="C51:C55"/>
    <mergeCell ref="B56:B60"/>
    <mergeCell ref="N51:N55"/>
    <mergeCell ref="N61:N65"/>
    <mergeCell ref="D71:D75"/>
    <mergeCell ref="C56:C60"/>
    <mergeCell ref="B66:B70"/>
    <mergeCell ref="N81:N85"/>
    <mergeCell ref="C76:C80"/>
    <mergeCell ref="M76:M80"/>
    <mergeCell ref="N76:N80"/>
    <mergeCell ref="M71:M75"/>
    <mergeCell ref="N71:N75"/>
    <mergeCell ref="C71:C75"/>
    <mergeCell ref="M56:M60"/>
    <mergeCell ref="E71:E75"/>
    <mergeCell ref="D66:D70"/>
    <mergeCell ref="B61:B65"/>
    <mergeCell ref="C61:C65"/>
    <mergeCell ref="D61:D65"/>
    <mergeCell ref="E61:E65"/>
    <mergeCell ref="C66:C70"/>
    <mergeCell ref="D46:D50"/>
    <mergeCell ref="C46:C50"/>
    <mergeCell ref="B36:B40"/>
    <mergeCell ref="C31:C35"/>
    <mergeCell ref="B21:B25"/>
    <mergeCell ref="M36:M40"/>
    <mergeCell ref="C36:C40"/>
    <mergeCell ref="M41:M45"/>
    <mergeCell ref="E36:E40"/>
    <mergeCell ref="C41:C45"/>
    <mergeCell ref="B46:B50"/>
    <mergeCell ref="E46:E50"/>
    <mergeCell ref="B2:N2"/>
    <mergeCell ref="E11:E15"/>
    <mergeCell ref="D41:D45"/>
    <mergeCell ref="N31:N35"/>
    <mergeCell ref="E26:E30"/>
    <mergeCell ref="C26:C30"/>
    <mergeCell ref="M11:M15"/>
    <mergeCell ref="D3:E4"/>
    <mergeCell ref="B5:N5"/>
    <mergeCell ref="E31:E35"/>
    <mergeCell ref="M16:M20"/>
    <mergeCell ref="B16:B20"/>
    <mergeCell ref="N21:N25"/>
    <mergeCell ref="N36:N40"/>
    <mergeCell ref="D21:D25"/>
    <mergeCell ref="M21:M25"/>
    <mergeCell ref="C11:C15"/>
    <mergeCell ref="C6:C10"/>
    <mergeCell ref="D6:D10"/>
    <mergeCell ref="E6:E10"/>
    <mergeCell ref="M6:M10"/>
    <mergeCell ref="N16:N20"/>
    <mergeCell ref="B3:B4"/>
    <mergeCell ref="C3:C4"/>
    <mergeCell ref="I3:N3"/>
    <mergeCell ref="I4:J4"/>
    <mergeCell ref="B300:B304"/>
    <mergeCell ref="M317:M321"/>
    <mergeCell ref="N305:N309"/>
    <mergeCell ref="D317:D321"/>
    <mergeCell ref="M305:M309"/>
    <mergeCell ref="M245:M249"/>
    <mergeCell ref="C255:C259"/>
    <mergeCell ref="M250:M254"/>
    <mergeCell ref="E250:E254"/>
    <mergeCell ref="E255:E259"/>
    <mergeCell ref="B250:B254"/>
    <mergeCell ref="D225:D229"/>
    <mergeCell ref="M215:M219"/>
    <mergeCell ref="B220:B224"/>
    <mergeCell ref="N168:N172"/>
    <mergeCell ref="C163:C167"/>
    <mergeCell ref="C173:C177"/>
    <mergeCell ref="N215:N219"/>
    <mergeCell ref="C210:C214"/>
    <mergeCell ref="D220:D224"/>
    <mergeCell ref="N198:N202"/>
    <mergeCell ref="B71:B75"/>
    <mergeCell ref="E91:E95"/>
    <mergeCell ref="B107:J107"/>
    <mergeCell ref="B203:B207"/>
    <mergeCell ref="D118:D122"/>
    <mergeCell ref="B101:B105"/>
    <mergeCell ref="E108:E112"/>
    <mergeCell ref="C101:C105"/>
    <mergeCell ref="C113:C117"/>
    <mergeCell ref="D108:D112"/>
    <mergeCell ref="B183:B187"/>
    <mergeCell ref="B123:B127"/>
    <mergeCell ref="M148:M152"/>
    <mergeCell ref="D128:D132"/>
    <mergeCell ref="E118:E122"/>
    <mergeCell ref="C108:C112"/>
    <mergeCell ref="M113:M117"/>
    <mergeCell ref="M108:M112"/>
    <mergeCell ref="B178:B182"/>
    <mergeCell ref="E178:E182"/>
    <mergeCell ref="C178:C182"/>
    <mergeCell ref="C118:C122"/>
    <mergeCell ref="B118:B122"/>
    <mergeCell ref="N108:N112"/>
    <mergeCell ref="E123:E127"/>
    <mergeCell ref="B143:B147"/>
    <mergeCell ref="N290:N294"/>
    <mergeCell ref="E260:E264"/>
    <mergeCell ref="C240:C244"/>
    <mergeCell ref="B255:B259"/>
    <mergeCell ref="B188:B192"/>
    <mergeCell ref="M188:M192"/>
    <mergeCell ref="E203:E207"/>
    <mergeCell ref="M158:M162"/>
    <mergeCell ref="C153:C157"/>
    <mergeCell ref="M153:M157"/>
    <mergeCell ref="D158:D162"/>
    <mergeCell ref="C158:C162"/>
    <mergeCell ref="E153:E157"/>
    <mergeCell ref="D178:D182"/>
    <mergeCell ref="M168:M172"/>
    <mergeCell ref="N173:N177"/>
    <mergeCell ref="B168:B172"/>
    <mergeCell ref="B193:B197"/>
    <mergeCell ref="M178:M182"/>
    <mergeCell ref="E173:E177"/>
    <mergeCell ref="N270:N274"/>
    <mergeCell ref="N26:N30"/>
    <mergeCell ref="N265:N269"/>
    <mergeCell ref="B245:B249"/>
    <mergeCell ref="E230:E234"/>
    <mergeCell ref="C220:C224"/>
    <mergeCell ref="N163:N167"/>
    <mergeCell ref="D153:D157"/>
    <mergeCell ref="B158:B162"/>
    <mergeCell ref="B113:B117"/>
    <mergeCell ref="M118:M122"/>
    <mergeCell ref="C123:C127"/>
    <mergeCell ref="C183:C187"/>
    <mergeCell ref="M183:M187"/>
    <mergeCell ref="C198:C202"/>
    <mergeCell ref="E183:E187"/>
    <mergeCell ref="D188:D192"/>
    <mergeCell ref="E188:E192"/>
    <mergeCell ref="N183:N187"/>
    <mergeCell ref="N178:N182"/>
    <mergeCell ref="C138:C142"/>
    <mergeCell ref="M143:M147"/>
    <mergeCell ref="D148:D152"/>
    <mergeCell ref="E138:E142"/>
    <mergeCell ref="C143:C147"/>
  </mergeCells>
  <dataValidations count="92">
    <dataValidation type="list" allowBlank="1" showInputMessage="1" showErrorMessage="1" sqref="D11">
      <formula1>"Y,T,Y/T"</formula1>
    </dataValidation>
    <dataValidation type="list" allowBlank="1" showInputMessage="1" showErrorMessage="1" sqref="D46">
      <formula1>"Y,T,Y/T"</formula1>
    </dataValidation>
    <dataValidation type="list" allowBlank="1" showInputMessage="1" showErrorMessage="1" sqref="D36">
      <formula1>"Y,T,Y/T"</formula1>
    </dataValidation>
    <dataValidation type="list" allowBlank="1" showInputMessage="1" showErrorMessage="1" sqref="D26">
      <formula1>"Y,T,Y/T"</formula1>
    </dataValidation>
    <dataValidation type="list" allowBlank="1" showInputMessage="1" showErrorMessage="1" sqref="D6">
      <formula1>"Y,T,Y/T"</formula1>
    </dataValidation>
    <dataValidation type="list" allowBlank="1" showInputMessage="1" showErrorMessage="1" sqref="D153">
      <formula1>"Y,T,Y/T"</formula1>
    </dataValidation>
    <dataValidation type="list" allowBlank="1" showInputMessage="1" showErrorMessage="1" sqref="D210">
      <formula1>"Y,T,Y/T"</formula1>
    </dataValidation>
    <dataValidation type="list" allowBlank="1" showInputMessage="1" showErrorMessage="1" sqref="D31">
      <formula1>"Y,T,Y/T"</formula1>
    </dataValidation>
    <dataValidation type="list" allowBlank="1" showInputMessage="1" showErrorMessage="1" sqref="D96">
      <formula1>"Y,T,Y/T"</formula1>
    </dataValidation>
    <dataValidation type="list" allowBlank="1" showInputMessage="1" showErrorMessage="1" sqref="I108:I207">
      <formula1>"Y,T,Y/T"</formula1>
    </dataValidation>
    <dataValidation type="list" allowBlank="1" showInputMessage="1" showErrorMessage="1" sqref="K6:K105">
      <formula1>"Y,T,Y/T"</formula1>
    </dataValidation>
    <dataValidation type="list" allowBlank="1" showInputMessage="1" showErrorMessage="1" sqref="I6:I105">
      <formula1>"Y,T,Y/T"</formula1>
    </dataValidation>
    <dataValidation type="list" allowBlank="1" showInputMessage="1" showErrorMessage="1" sqref="M6:M105">
      <formula1>"Y,T,Y/T"</formula1>
    </dataValidation>
    <dataValidation type="list" allowBlank="1" showInputMessage="1" showErrorMessage="1" sqref="K210:K309">
      <formula1>"Y,T,Y/T"</formula1>
    </dataValidation>
    <dataValidation type="list" allowBlank="1" showInputMessage="1" showErrorMessage="1" sqref="I210:I309">
      <formula1>"Y,T,Y/T"</formula1>
    </dataValidation>
    <dataValidation type="list" allowBlank="1" showInputMessage="1" showErrorMessage="1" sqref="M312:M411">
      <formula1>"Y,T,Y/T"</formula1>
    </dataValidation>
    <dataValidation type="list" allowBlank="1" showInputMessage="1" showErrorMessage="1" sqref="D16">
      <formula1>"Y,T,Y/T"</formula1>
    </dataValidation>
    <dataValidation type="list" allowBlank="1" showInputMessage="1" showErrorMessage="1" sqref="D66">
      <formula1>"Y,T,Y/T"</formula1>
    </dataValidation>
    <dataValidation type="list" allowBlank="1" showInputMessage="1" showErrorMessage="1" sqref="D56">
      <formula1>"Y,T,Y/T"</formula1>
    </dataValidation>
    <dataValidation type="list" allowBlank="1" showInputMessage="1" showErrorMessage="1" sqref="D41">
      <formula1>"Y,T,Y/T"</formula1>
    </dataValidation>
    <dataValidation type="list" allowBlank="1" showInputMessage="1" showErrorMessage="1" sqref="D332">
      <formula1>"Y,T,Y/T"</formula1>
    </dataValidation>
    <dataValidation type="list" allowBlank="1" showInputMessage="1" showErrorMessage="1" sqref="D402">
      <formula1>"Y,T,Y/T"</formula1>
    </dataValidation>
    <dataValidation type="list" allowBlank="1" showInputMessage="1" showErrorMessage="1" sqref="D392">
      <formula1>"Y,T,Y/T"</formula1>
    </dataValidation>
    <dataValidation type="list" allowBlank="1" showInputMessage="1" showErrorMessage="1" sqref="D367">
      <formula1>"Y,T,Y/T"</formula1>
    </dataValidation>
    <dataValidation type="list" allowBlank="1" showInputMessage="1" showErrorMessage="1" sqref="I312:I411">
      <formula1>"Y,T,Y/T"</formula1>
    </dataValidation>
    <dataValidation type="list" allowBlank="1" showInputMessage="1" showErrorMessage="1" sqref="K312:K411">
      <formula1>"Y,T,Y/T"</formula1>
    </dataValidation>
    <dataValidation type="list" allowBlank="1" showInputMessage="1" showErrorMessage="1" sqref="D215">
      <formula1>"Y,T,Y/T"</formula1>
    </dataValidation>
    <dataValidation type="list" allowBlank="1" showInputMessage="1" showErrorMessage="1" sqref="D270">
      <formula1>"Y,T,Y/T"</formula1>
    </dataValidation>
    <dataValidation type="list" allowBlank="1" showInputMessage="1" showErrorMessage="1" sqref="D295">
      <formula1>"Y,T,Y/T"</formula1>
    </dataValidation>
    <dataValidation type="list" allowBlank="1" showInputMessage="1" showErrorMessage="1" sqref="D352">
      <formula1>"Y,T,Y/T"</formula1>
    </dataValidation>
    <dataValidation type="list" allowBlank="1" showInputMessage="1" showErrorMessage="1" sqref="D250">
      <formula1>"Y,T,Y/T"</formula1>
    </dataValidation>
    <dataValidation type="list" allowBlank="1" showInputMessage="1" showErrorMessage="1" sqref="D322">
      <formula1>"Y,T,Y/T"</formula1>
    </dataValidation>
    <dataValidation type="list" allowBlank="1" showInputMessage="1" showErrorMessage="1" sqref="D312">
      <formula1>"Y,T,Y/T"</formula1>
    </dataValidation>
    <dataValidation type="list" allowBlank="1" showInputMessage="1" showErrorMessage="1" sqref="D285">
      <formula1>"Y,T,Y/T"</formula1>
    </dataValidation>
    <dataValidation type="list" allowBlank="1" showInputMessage="1" showErrorMessage="1" sqref="D245">
      <formula1>"Y,T,Y/T"</formula1>
    </dataValidation>
    <dataValidation type="list" allowBlank="1" showInputMessage="1" showErrorMessage="1" sqref="D300">
      <formula1>"Y,T,Y/T"</formula1>
    </dataValidation>
    <dataValidation type="list" allowBlank="1" showInputMessage="1" showErrorMessage="1" sqref="D265">
      <formula1>"Y,T,Y/T"</formula1>
    </dataValidation>
    <dataValidation type="list" allowBlank="1" showInputMessage="1" showErrorMessage="1" sqref="D275">
      <formula1>"Y,T,Y/T"</formula1>
    </dataValidation>
    <dataValidation type="list" allowBlank="1" showInputMessage="1" showErrorMessage="1" sqref="D235">
      <formula1>"Y,T,Y/T"</formula1>
    </dataValidation>
    <dataValidation type="list" allowBlank="1" showInputMessage="1" showErrorMessage="1" sqref="D290">
      <formula1>"Y,T,Y/T"</formula1>
    </dataValidation>
    <dataValidation type="list" allowBlank="1" showInputMessage="1" showErrorMessage="1" sqref="D317">
      <formula1>"Y,T,Y/T"</formula1>
    </dataValidation>
    <dataValidation type="list" allowBlank="1" showInputMessage="1" showErrorMessage="1" sqref="D372">
      <formula1>"Y,T,Y/T"</formula1>
    </dataValidation>
    <dataValidation type="list" allowBlank="1" showInputMessage="1" showErrorMessage="1" sqref="D407">
      <formula1>"Y,T,Y/T"</formula1>
    </dataValidation>
    <dataValidation type="list" allowBlank="1" showInputMessage="1" showErrorMessage="1" sqref="D337">
      <formula1>"Y,T,Y/T"</formula1>
    </dataValidation>
    <dataValidation type="list" allowBlank="1" showInputMessage="1" showErrorMessage="1" sqref="D397">
      <formula1>"Y,T,Y/T"</formula1>
    </dataValidation>
    <dataValidation type="list" allowBlank="1" showInputMessage="1" showErrorMessage="1" sqref="D377">
      <formula1>"Y,T,Y/T"</formula1>
    </dataValidation>
    <dataValidation type="list" allowBlank="1" showInputMessage="1" showErrorMessage="1" sqref="D387">
      <formula1>"Y,T,Y/T"</formula1>
    </dataValidation>
    <dataValidation type="list" allowBlank="1" showInputMessage="1" showErrorMessage="1" sqref="D51">
      <formula1>"Y,T,Y/T"</formula1>
    </dataValidation>
    <dataValidation type="list" allowBlank="1" showInputMessage="1" showErrorMessage="1" sqref="K108:K207">
      <formula1>"Y,T,Y/T"</formula1>
    </dataValidation>
    <dataValidation type="list" allowBlank="1" showInputMessage="1" showErrorMessage="1" sqref="D91">
      <formula1>"Y,T,Y/T"</formula1>
    </dataValidation>
    <dataValidation type="list" allowBlank="1" showInputMessage="1" showErrorMessage="1" sqref="D81">
      <formula1>"Y,T,Y/T"</formula1>
    </dataValidation>
    <dataValidation type="list" allowBlank="1" showInputMessage="1" showErrorMessage="1" sqref="D76">
      <formula1>"Y,T,Y/T"</formula1>
    </dataValidation>
    <dataValidation type="list" allowBlank="1" showInputMessage="1" showErrorMessage="1" sqref="D71">
      <formula1>"Y,T,Y/T"</formula1>
    </dataValidation>
    <dataValidation type="list" allowBlank="1" showInputMessage="1" showErrorMessage="1" sqref="D101">
      <formula1>"Y,T,Y/T"</formula1>
    </dataValidation>
    <dataValidation type="list" allowBlank="1" showInputMessage="1" showErrorMessage="1" sqref="D21">
      <formula1>"Y,T,Y/T"</formula1>
    </dataValidation>
    <dataValidation type="list" allowBlank="1" showInputMessage="1" showErrorMessage="1" sqref="D138">
      <formula1>"Y,T,Y/T"</formula1>
    </dataValidation>
    <dataValidation type="list" allowBlank="1" showInputMessage="1" showErrorMessage="1" sqref="M108:M207">
      <formula1>"Y,T,Y/T"</formula1>
    </dataValidation>
    <dataValidation type="list" allowBlank="1" showInputMessage="1" showErrorMessage="1" sqref="D61">
      <formula1>"Y,T,Y/T"</formula1>
    </dataValidation>
    <dataValidation type="list" allowBlank="1" showInputMessage="1" showErrorMessage="1" sqref="M210:M309">
      <formula1>"Y,T,Y/T"</formula1>
    </dataValidation>
    <dataValidation type="list" allowBlank="1" showInputMessage="1" showErrorMessage="1" sqref="D163">
      <formula1>"Y,T,Y/T"</formula1>
    </dataValidation>
    <dataValidation type="list" allowBlank="1" showInputMessage="1" showErrorMessage="1" sqref="D220">
      <formula1>"Y,T,Y/T"</formula1>
    </dataValidation>
    <dataValidation type="list" allowBlank="1" showInputMessage="1" showErrorMessage="1" sqref="D183">
      <formula1>"Y,T,Y/T"</formula1>
    </dataValidation>
    <dataValidation type="list" allowBlank="1" showInputMessage="1" showErrorMessage="1" sqref="D193">
      <formula1>"Y,T,Y/T"</formula1>
    </dataValidation>
    <dataValidation type="list" allowBlank="1" showInputMessage="1" showErrorMessage="1" sqref="D327">
      <formula1>"Y,T,Y/T"</formula1>
    </dataValidation>
    <dataValidation type="list" allowBlank="1" showInputMessage="1" showErrorMessage="1" sqref="D382">
      <formula1>"Y,T,Y/T"</formula1>
    </dataValidation>
    <dataValidation type="list" allowBlank="1" showInputMessage="1" showErrorMessage="1" sqref="D347">
      <formula1>"Y,T,Y/T"</formula1>
    </dataValidation>
    <dataValidation type="list" allowBlank="1" showInputMessage="1" showErrorMessage="1" sqref="D357">
      <formula1>"Y,T,Y/T"</formula1>
    </dataValidation>
    <dataValidation type="list" allowBlank="1" showInputMessage="1" showErrorMessage="1" sqref="D143">
      <formula1>"Y,T,Y/T"</formula1>
    </dataValidation>
    <dataValidation type="list" allowBlank="1" showInputMessage="1" showErrorMessage="1" sqref="D198">
      <formula1>"Y,T,Y/T"</formula1>
    </dataValidation>
    <dataValidation type="list" allowBlank="1" showInputMessage="1" showErrorMessage="1" sqref="D305">
      <formula1>"Y,T,Y/T"</formula1>
    </dataValidation>
    <dataValidation type="list" allowBlank="1" showInputMessage="1" showErrorMessage="1" sqref="D362">
      <formula1>"Y,T,Y/T"</formula1>
    </dataValidation>
    <dataValidation type="list" allowBlank="1" showInputMessage="1" showErrorMessage="1" sqref="D118">
      <formula1>"Y,T,Y/T"</formula1>
    </dataValidation>
    <dataValidation type="list" allowBlank="1" showInputMessage="1" showErrorMessage="1" sqref="D178">
      <formula1>"Y,T,Y/T"</formula1>
    </dataValidation>
    <dataValidation type="list" allowBlank="1" showInputMessage="1" showErrorMessage="1" sqref="D255">
      <formula1>"Y,T,Y/T"</formula1>
    </dataValidation>
    <dataValidation type="list" allowBlank="1" showInputMessage="1" showErrorMessage="1" sqref="D342">
      <formula1>"Y,T,Y/T"</formula1>
    </dataValidation>
    <dataValidation type="list" allowBlank="1" showInputMessage="1" showErrorMessage="1" sqref="D113">
      <formula1>"Y,T,Y/T"</formula1>
    </dataValidation>
    <dataValidation type="list" allowBlank="1" showInputMessage="1" showErrorMessage="1" sqref="D158">
      <formula1>"Y,T,Y/T"</formula1>
    </dataValidation>
    <dataValidation type="list" allowBlank="1" showInputMessage="1" showErrorMessage="1" sqref="D133">
      <formula1>"Y,T,Y/T"</formula1>
    </dataValidation>
    <dataValidation type="list" allowBlank="1" showInputMessage="1" showErrorMessage="1" sqref="D123">
      <formula1>"Y,T,Y/T"</formula1>
    </dataValidation>
    <dataValidation type="list" allowBlank="1" showInputMessage="1" showErrorMessage="1" sqref="D108">
      <formula1>"Y,T,Y/T"</formula1>
    </dataValidation>
    <dataValidation type="list" allowBlank="1" showInputMessage="1" showErrorMessage="1" sqref="D225">
      <formula1>"Y,T,Y/T"</formula1>
    </dataValidation>
    <dataValidation type="list" allowBlank="1" showInputMessage="1" showErrorMessage="1" sqref="D280">
      <formula1>"Y,T,Y/T"</formula1>
    </dataValidation>
    <dataValidation type="list" allowBlank="1" showInputMessage="1" showErrorMessage="1" sqref="D128">
      <formula1>"Y,T,Y/T"</formula1>
    </dataValidation>
    <dataValidation type="list" allowBlank="1" showInputMessage="1" showErrorMessage="1" sqref="D188">
      <formula1>"Y,T,Y/T"</formula1>
    </dataValidation>
    <dataValidation type="list" allowBlank="1" showInputMessage="1" showErrorMessage="1" sqref="D168">
      <formula1>"Y,T,Y/T"</formula1>
    </dataValidation>
    <dataValidation type="list" allowBlank="1" showInputMessage="1" showErrorMessage="1" sqref="D240">
      <formula1>"Y,T,Y/T"</formula1>
    </dataValidation>
    <dataValidation type="list" allowBlank="1" showInputMessage="1" showErrorMessage="1" sqref="D230">
      <formula1>"Y,T,Y/T"</formula1>
    </dataValidation>
    <dataValidation type="list" allowBlank="1" showInputMessage="1" showErrorMessage="1" sqref="D203">
      <formula1>"Y,T,Y/T"</formula1>
    </dataValidation>
    <dataValidation type="list" allowBlank="1" showInputMessage="1" showErrorMessage="1" sqref="D86">
      <formula1>"Y,T,Y/T"</formula1>
    </dataValidation>
    <dataValidation type="list" allowBlank="1" showInputMessage="1" showErrorMessage="1" sqref="D148">
      <formula1>"Y,T,Y/T"</formula1>
    </dataValidation>
    <dataValidation type="list" allowBlank="1" showInputMessage="1" showErrorMessage="1" sqref="D173">
      <formula1>"Y,T,Y/T"</formula1>
    </dataValidation>
    <dataValidation type="list" allowBlank="1" showInputMessage="1" showErrorMessage="1" sqref="D260">
      <formula1>"Y,T,Y/T"</formula1>
    </dataValidation>
  </dataValidations>
  <pageMargins left="0.25" right="0.25" top="0.75" bottom="0.75" header="0.3" footer="0.3"/>
  <pageSetup paperSize="9" scale="28"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412"/>
  <sheetViews>
    <sheetView topLeftCell="B1" zoomScale="45" workbookViewId="0">
      <pane ySplit="4" topLeftCell="A356" activePane="bottomLeft" state="frozen"/>
      <selection pane="bottomLeft" activeCell="H412" sqref="H412:L412"/>
    </sheetView>
  </sheetViews>
  <sheetFormatPr defaultColWidth="12.5703125" defaultRowHeight="12.75"/>
  <cols>
    <col min="1" max="1" width="6.42578125" style="517" hidden="1" customWidth="1"/>
    <col min="2" max="2" width="4.5703125" style="587" customWidth="1"/>
    <col min="3" max="3" width="46.5703125" style="517" customWidth="1"/>
    <col min="4" max="4" width="4.140625" style="517" customWidth="1"/>
    <col min="5" max="5" width="14.42578125" style="517" customWidth="1"/>
    <col min="6" max="6" width="4.5703125" style="517" customWidth="1"/>
    <col min="7" max="7" width="47.42578125" style="518" customWidth="1"/>
    <col min="8" max="8" width="26.5703125" style="517" customWidth="1"/>
    <col min="9" max="9" width="4.42578125" style="517" customWidth="1"/>
    <col min="10" max="10" width="16" style="517" customWidth="1"/>
    <col min="11" max="11" width="4.42578125" style="517" customWidth="1"/>
    <col min="12" max="12" width="12.42578125" style="517" customWidth="1"/>
    <col min="13" max="13" width="4.42578125" style="517" customWidth="1"/>
    <col min="14" max="14" width="11.42578125" style="517" customWidth="1"/>
    <col min="15" max="16384" width="12.5703125" style="517"/>
  </cols>
  <sheetData>
    <row r="1" spans="2:14" s="520" customFormat="1" ht="15.75">
      <c r="B1" s="868" t="s">
        <v>33</v>
      </c>
      <c r="C1" s="868"/>
      <c r="D1" s="868"/>
      <c r="E1" s="868"/>
      <c r="F1" s="868"/>
      <c r="G1" s="868"/>
      <c r="H1" s="868"/>
      <c r="I1" s="868"/>
      <c r="J1" s="868"/>
      <c r="K1" s="868"/>
      <c r="L1" s="868"/>
      <c r="M1" s="868"/>
      <c r="N1" s="868"/>
    </row>
    <row r="2" spans="2:14" s="520" customFormat="1" ht="15.75">
      <c r="B2" s="867" t="s">
        <v>675</v>
      </c>
      <c r="C2" s="867"/>
      <c r="D2" s="867"/>
      <c r="E2" s="867"/>
      <c r="F2" s="867"/>
      <c r="G2" s="867"/>
      <c r="H2" s="867"/>
      <c r="I2" s="867"/>
      <c r="J2" s="867"/>
      <c r="K2" s="867"/>
      <c r="L2" s="867"/>
      <c r="M2" s="867"/>
      <c r="N2" s="867"/>
    </row>
    <row r="3" spans="2:14" s="588" customFormat="1" ht="15.75">
      <c r="B3" s="863" t="s">
        <v>23</v>
      </c>
      <c r="C3" s="863" t="s">
        <v>503</v>
      </c>
      <c r="D3" s="869" t="s">
        <v>339</v>
      </c>
      <c r="E3" s="870"/>
      <c r="F3" s="863" t="s">
        <v>23</v>
      </c>
      <c r="G3" s="863" t="s">
        <v>504</v>
      </c>
      <c r="H3" s="863" t="s">
        <v>505</v>
      </c>
      <c r="I3" s="863" t="s">
        <v>506</v>
      </c>
      <c r="J3" s="863"/>
      <c r="K3" s="863"/>
      <c r="L3" s="863"/>
      <c r="M3" s="863"/>
      <c r="N3" s="863"/>
    </row>
    <row r="4" spans="2:14" s="588" customFormat="1" ht="15.75">
      <c r="B4" s="863"/>
      <c r="C4" s="863"/>
      <c r="D4" s="871"/>
      <c r="E4" s="872"/>
      <c r="F4" s="863"/>
      <c r="G4" s="863"/>
      <c r="H4" s="863"/>
      <c r="I4" s="863" t="s">
        <v>4</v>
      </c>
      <c r="J4" s="863"/>
      <c r="K4" s="863" t="s">
        <v>3</v>
      </c>
      <c r="L4" s="863"/>
      <c r="M4" s="863" t="s">
        <v>52</v>
      </c>
      <c r="N4" s="863"/>
    </row>
    <row r="5" spans="2:14" s="520" customFormat="1" ht="15.75">
      <c r="B5" s="864" t="s">
        <v>509</v>
      </c>
      <c r="C5" s="865"/>
      <c r="D5" s="865"/>
      <c r="E5" s="865"/>
      <c r="F5" s="865"/>
      <c r="G5" s="865"/>
      <c r="H5" s="865"/>
      <c r="I5" s="865"/>
      <c r="J5" s="865"/>
      <c r="K5" s="865"/>
      <c r="L5" s="865"/>
      <c r="M5" s="865"/>
      <c r="N5" s="866"/>
    </row>
    <row r="6" spans="2:14" ht="15.75">
      <c r="B6" s="836">
        <v>1</v>
      </c>
      <c r="C6" s="839"/>
      <c r="D6" s="857" t="s">
        <v>26</v>
      </c>
      <c r="E6" s="860" t="str">
        <f>IF(D6="Y",1,IF(D6="T",0,IF(D6="Y/T","Belum diisi","Error")))</f>
        <v>Belum diisi</v>
      </c>
      <c r="F6" s="528">
        <v>1</v>
      </c>
      <c r="G6" s="529"/>
      <c r="H6" s="589" t="str">
        <f t="shared" ref="H6:H69" si="0">IF(OR(J6="Isi Dulu",L6="Isi Dulu",J6="Isi Tujuan",L6="Isi Tujuan"),"Belum Diisi",IF(SUM(J6,L6)=2,1,IF(SUM(J6,L6)=1,0,IF(SUM(J6,L6)=0,0,"Error"))))</f>
        <v>Belum Diisi</v>
      </c>
      <c r="I6" s="590" t="s">
        <v>26</v>
      </c>
      <c r="J6" s="591" t="str">
        <f>IF($D$6="Y/T","Isi Tujuan",IF($E$6=0,0,IF(I6="Y",1,IF(I6="T",0,"Isi Dulu"))))</f>
        <v>Isi Tujuan</v>
      </c>
      <c r="K6" s="590" t="s">
        <v>26</v>
      </c>
      <c r="L6" s="591" t="str">
        <f>IF($D$6="Y/T","Isi Tujuan",IF($E$6=0,0,IF(K6="Y",1,IF(K6="T",0,"Isi Dulu"))))</f>
        <v>Isi Tujuan</v>
      </c>
      <c r="M6" s="848" t="s">
        <v>26</v>
      </c>
      <c r="N6" s="851" t="str">
        <f>IF(M6="Y",1,IF(M6="T",0,IF(M6="Y/T","Belum diisi","Error")))</f>
        <v>Belum diisi</v>
      </c>
    </row>
    <row r="7" spans="2:14" ht="15.75">
      <c r="B7" s="837"/>
      <c r="C7" s="840"/>
      <c r="D7" s="858"/>
      <c r="E7" s="861"/>
      <c r="F7" s="549">
        <v>2</v>
      </c>
      <c r="G7" s="550"/>
      <c r="H7" s="589" t="str">
        <f t="shared" si="0"/>
        <v>Belum Diisi</v>
      </c>
      <c r="I7" s="592" t="s">
        <v>26</v>
      </c>
      <c r="J7" s="593" t="str">
        <f>IF($D$6="Y/T","Isi Tujuan",IF($E$6=0,0,IF(I7="Y",1,IF(I7="T",0,"Isi Dulu"))))</f>
        <v>Isi Tujuan</v>
      </c>
      <c r="K7" s="592" t="s">
        <v>26</v>
      </c>
      <c r="L7" s="593" t="str">
        <f>IF($D$6="Y/T","Isi Tujuan",IF($E$6=0,0,IF(K7="Y",1,IF(K7="T",0,"Isi Dulu"))))</f>
        <v>Isi Tujuan</v>
      </c>
      <c r="M7" s="849"/>
      <c r="N7" s="852"/>
    </row>
    <row r="8" spans="2:14" ht="15.75">
      <c r="B8" s="837"/>
      <c r="C8" s="840"/>
      <c r="D8" s="858"/>
      <c r="E8" s="861"/>
      <c r="F8" s="549">
        <v>3</v>
      </c>
      <c r="G8" s="550"/>
      <c r="H8" s="589" t="str">
        <f t="shared" si="0"/>
        <v>Belum Diisi</v>
      </c>
      <c r="I8" s="592" t="s">
        <v>26</v>
      </c>
      <c r="J8" s="593" t="str">
        <f>IF($D$6="Y/T","Isi Tujuan",IF($E$6=0,0,IF(I8="Y",1,IF(I8="T",0,"Isi Dulu"))))</f>
        <v>Isi Tujuan</v>
      </c>
      <c r="K8" s="592" t="s">
        <v>26</v>
      </c>
      <c r="L8" s="593" t="str">
        <f>IF($D$6="Y/T","Isi Tujuan",IF($E$6=0,0,IF(K8="Y",1,IF(K8="T",0,"Isi Dulu"))))</f>
        <v>Isi Tujuan</v>
      </c>
      <c r="M8" s="849"/>
      <c r="N8" s="852"/>
    </row>
    <row r="9" spans="2:14" ht="15.75">
      <c r="B9" s="837"/>
      <c r="C9" s="840"/>
      <c r="D9" s="858"/>
      <c r="E9" s="861"/>
      <c r="F9" s="549">
        <v>4</v>
      </c>
      <c r="G9" s="550"/>
      <c r="H9" s="589" t="str">
        <f t="shared" si="0"/>
        <v>Belum Diisi</v>
      </c>
      <c r="I9" s="592" t="s">
        <v>26</v>
      </c>
      <c r="J9" s="593" t="str">
        <f>IF($D$6="Y/T","Isi Tujuan",IF($E$6=0,0,IF(I9="Y",1,IF(I9="T",0,"Isi Dulu"))))</f>
        <v>Isi Tujuan</v>
      </c>
      <c r="K9" s="592" t="s">
        <v>26</v>
      </c>
      <c r="L9" s="593" t="str">
        <f>IF($D$6="Y/T","Isi Tujuan",IF($E$6=0,0,IF(K9="Y",1,IF(K9="T",0,"Isi Dulu"))))</f>
        <v>Isi Tujuan</v>
      </c>
      <c r="M9" s="849"/>
      <c r="N9" s="852"/>
    </row>
    <row r="10" spans="2:14" ht="15.75">
      <c r="B10" s="838"/>
      <c r="C10" s="841"/>
      <c r="D10" s="859"/>
      <c r="E10" s="862"/>
      <c r="F10" s="569">
        <v>5</v>
      </c>
      <c r="G10" s="570"/>
      <c r="H10" s="594" t="str">
        <f t="shared" si="0"/>
        <v>Belum Diisi</v>
      </c>
      <c r="I10" s="595" t="s">
        <v>26</v>
      </c>
      <c r="J10" s="596" t="str">
        <f>IF($D$6="Y/T","Isi Tujuan",IF($E$6=0,0,IF(I10="Y",1,IF(I10="T",0,"Isi Dulu"))))</f>
        <v>Isi Tujuan</v>
      </c>
      <c r="K10" s="595" t="s">
        <v>26</v>
      </c>
      <c r="L10" s="596" t="str">
        <f>IF($D$6="Y/T","Isi Tujuan",IF($E$6=0,0,IF(K10="Y",1,IF(K10="T",0,"Isi Dulu"))))</f>
        <v>Isi Tujuan</v>
      </c>
      <c r="M10" s="850"/>
      <c r="N10" s="853"/>
    </row>
    <row r="11" spans="2:14" ht="15.75">
      <c r="B11" s="836">
        <v>2</v>
      </c>
      <c r="C11" s="839"/>
      <c r="D11" s="857" t="s">
        <v>26</v>
      </c>
      <c r="E11" s="860" t="str">
        <f>IF(D11="Y",1,IF(D11="T",0,IF(D11="Y/T","Belum diisi","Error")))</f>
        <v>Belum diisi</v>
      </c>
      <c r="F11" s="528">
        <v>1</v>
      </c>
      <c r="G11" s="529"/>
      <c r="H11" s="597" t="str">
        <f t="shared" si="0"/>
        <v>Belum Diisi</v>
      </c>
      <c r="I11" s="590" t="s">
        <v>26</v>
      </c>
      <c r="J11" s="591" t="str">
        <f>IF($D$11="Y/T","Isi Tujuan",IF($E$11=0,0,IF(I11="Y",1,IF(I11="T",0,"Isi Dulu"))))</f>
        <v>Isi Tujuan</v>
      </c>
      <c r="K11" s="590" t="s">
        <v>26</v>
      </c>
      <c r="L11" s="591" t="str">
        <f>IF($D$11="Y/T","Isi Tujuan",IF($E$11=0,0,IF(K11="Y",1,IF(K11="T",0,"Isi Dulu"))))</f>
        <v>Isi Tujuan</v>
      </c>
      <c r="M11" s="848" t="s">
        <v>26</v>
      </c>
      <c r="N11" s="851" t="str">
        <f>IF(M11="Y",1,IF(M11="T",0,IF(M11="Y/T","Belum diisi","Error")))</f>
        <v>Belum diisi</v>
      </c>
    </row>
    <row r="12" spans="2:14" ht="15.75">
      <c r="B12" s="837"/>
      <c r="C12" s="840"/>
      <c r="D12" s="858"/>
      <c r="E12" s="861"/>
      <c r="F12" s="549">
        <v>2</v>
      </c>
      <c r="G12" s="550"/>
      <c r="H12" s="598" t="str">
        <f t="shared" si="0"/>
        <v>Belum Diisi</v>
      </c>
      <c r="I12" s="592" t="s">
        <v>26</v>
      </c>
      <c r="J12" s="593" t="str">
        <f>IF($D$11="Y/T","Isi Tujuan",IF($E$11=0,0,IF(I12="Y",1,IF(I12="T",0,"Isi Dulu"))))</f>
        <v>Isi Tujuan</v>
      </c>
      <c r="K12" s="592" t="s">
        <v>26</v>
      </c>
      <c r="L12" s="593" t="str">
        <f>IF($D$11="Y/T","Isi Tujuan",IF($E$11=0,0,IF(K12="Y",1,IF(K12="T",0,"Isi Dulu"))))</f>
        <v>Isi Tujuan</v>
      </c>
      <c r="M12" s="849"/>
      <c r="N12" s="852"/>
    </row>
    <row r="13" spans="2:14" ht="15.75">
      <c r="B13" s="837"/>
      <c r="C13" s="840"/>
      <c r="D13" s="858"/>
      <c r="E13" s="861"/>
      <c r="F13" s="549">
        <v>3</v>
      </c>
      <c r="G13" s="550"/>
      <c r="H13" s="598" t="str">
        <f t="shared" si="0"/>
        <v>Belum Diisi</v>
      </c>
      <c r="I13" s="592" t="s">
        <v>26</v>
      </c>
      <c r="J13" s="593" t="str">
        <f>IF($D$11="Y/T","Isi Tujuan",IF($E$11=0,0,IF(I13="Y",1,IF(I13="T",0,"Isi Dulu"))))</f>
        <v>Isi Tujuan</v>
      </c>
      <c r="K13" s="592" t="s">
        <v>26</v>
      </c>
      <c r="L13" s="593" t="str">
        <f>IF($D$11="Y/T","Isi Tujuan",IF($E$11=0,0,IF(K13="Y",1,IF(K13="T",0,"Isi Dulu"))))</f>
        <v>Isi Tujuan</v>
      </c>
      <c r="M13" s="849"/>
      <c r="N13" s="852"/>
    </row>
    <row r="14" spans="2:14" ht="15.75">
      <c r="B14" s="837"/>
      <c r="C14" s="840"/>
      <c r="D14" s="858"/>
      <c r="E14" s="861"/>
      <c r="F14" s="549">
        <v>4</v>
      </c>
      <c r="G14" s="550"/>
      <c r="H14" s="598" t="str">
        <f t="shared" si="0"/>
        <v>Belum Diisi</v>
      </c>
      <c r="I14" s="592" t="s">
        <v>26</v>
      </c>
      <c r="J14" s="593" t="str">
        <f>IF($D$11="Y/T","Isi Tujuan",IF($E$11=0,0,IF(I14="Y",1,IF(I14="T",0,"Isi Dulu"))))</f>
        <v>Isi Tujuan</v>
      </c>
      <c r="K14" s="592" t="s">
        <v>26</v>
      </c>
      <c r="L14" s="593" t="str">
        <f>IF($D$11="Y/T","Isi Tujuan",IF($E$11=0,0,IF(K14="Y",1,IF(K14="T",0,"Isi Dulu"))))</f>
        <v>Isi Tujuan</v>
      </c>
      <c r="M14" s="849"/>
      <c r="N14" s="852"/>
    </row>
    <row r="15" spans="2:14" ht="15.75">
      <c r="B15" s="838"/>
      <c r="C15" s="841"/>
      <c r="D15" s="859"/>
      <c r="E15" s="862"/>
      <c r="F15" s="569">
        <v>5</v>
      </c>
      <c r="G15" s="570"/>
      <c r="H15" s="599" t="str">
        <f t="shared" si="0"/>
        <v>Belum Diisi</v>
      </c>
      <c r="I15" s="595" t="s">
        <v>26</v>
      </c>
      <c r="J15" s="596" t="str">
        <f>IF($D$11="Y/T","Isi Tujuan",IF($E$11=0,0,IF(I15="Y",1,IF(I15="T",0,"Isi Dulu"))))</f>
        <v>Isi Tujuan</v>
      </c>
      <c r="K15" s="595" t="s">
        <v>26</v>
      </c>
      <c r="L15" s="596" t="str">
        <f>IF($D$11="Y/T","Isi Tujuan",IF($E$11=0,0,IF(K15="Y",1,IF(K15="T",0,"Isi Dulu"))))</f>
        <v>Isi Tujuan</v>
      </c>
      <c r="M15" s="850"/>
      <c r="N15" s="853"/>
    </row>
    <row r="16" spans="2:14" ht="15.75">
      <c r="B16" s="836">
        <v>3</v>
      </c>
      <c r="C16" s="839"/>
      <c r="D16" s="857" t="s">
        <v>26</v>
      </c>
      <c r="E16" s="860" t="str">
        <f>IF(D16="Y",1,IF(D16="T",0,IF(D16="Y/T","Belum diisi","Error")))</f>
        <v>Belum diisi</v>
      </c>
      <c r="F16" s="528">
        <v>1</v>
      </c>
      <c r="G16" s="529"/>
      <c r="H16" s="600" t="str">
        <f t="shared" si="0"/>
        <v>Belum Diisi</v>
      </c>
      <c r="I16" s="590" t="s">
        <v>26</v>
      </c>
      <c r="J16" s="591" t="str">
        <f>IF($D$16="Y/T","Isi Tujuan",IF($E$16=0,0,IF(I16="Y",1,IF(I16="T",0,"Isi Dulu"))))</f>
        <v>Isi Tujuan</v>
      </c>
      <c r="K16" s="590" t="s">
        <v>26</v>
      </c>
      <c r="L16" s="591" t="str">
        <f>IF($D$16="Y/T","Isi Tujuan",IF($E$16=0,0,IF(K16="Y",1,IF(K16="T",0,"Isi Dulu"))))</f>
        <v>Isi Tujuan</v>
      </c>
      <c r="M16" s="848" t="s">
        <v>26</v>
      </c>
      <c r="N16" s="851" t="str">
        <f>IF(M16="Y",1,IF(M16="T",0,IF(M16="Y/T","Belum diisi","Error")))</f>
        <v>Belum diisi</v>
      </c>
    </row>
    <row r="17" spans="2:14" ht="15.75">
      <c r="B17" s="837"/>
      <c r="C17" s="840"/>
      <c r="D17" s="858"/>
      <c r="E17" s="861"/>
      <c r="F17" s="549">
        <v>2</v>
      </c>
      <c r="G17" s="550"/>
      <c r="H17" s="598" t="str">
        <f t="shared" si="0"/>
        <v>Belum Diisi</v>
      </c>
      <c r="I17" s="592" t="s">
        <v>26</v>
      </c>
      <c r="J17" s="593" t="str">
        <f>IF($D$16="Y/T","Isi Tujuan",IF($E$16=0,0,IF(I17="Y",1,IF(I17="T",0,"Isi Dulu"))))</f>
        <v>Isi Tujuan</v>
      </c>
      <c r="K17" s="592" t="s">
        <v>26</v>
      </c>
      <c r="L17" s="593" t="str">
        <f>IF($D$16="Y/T","Isi Tujuan",IF($E$16=0,0,IF(K17="Y",1,IF(K17="T",0,"Isi Dulu"))))</f>
        <v>Isi Tujuan</v>
      </c>
      <c r="M17" s="849"/>
      <c r="N17" s="852"/>
    </row>
    <row r="18" spans="2:14" ht="15.75">
      <c r="B18" s="837"/>
      <c r="C18" s="840"/>
      <c r="D18" s="858"/>
      <c r="E18" s="861"/>
      <c r="F18" s="549">
        <v>3</v>
      </c>
      <c r="G18" s="550"/>
      <c r="H18" s="598" t="str">
        <f t="shared" si="0"/>
        <v>Belum Diisi</v>
      </c>
      <c r="I18" s="592" t="s">
        <v>26</v>
      </c>
      <c r="J18" s="593" t="str">
        <f>IF($D$16="Y/T","Isi Tujuan",IF($E$16=0,0,IF(I18="Y",1,IF(I18="T",0,"Isi Dulu"))))</f>
        <v>Isi Tujuan</v>
      </c>
      <c r="K18" s="592" t="s">
        <v>26</v>
      </c>
      <c r="L18" s="593" t="str">
        <f>IF($D$16="Y/T","Isi Tujuan",IF($E$16=0,0,IF(K18="Y",1,IF(K18="T",0,"Isi Dulu"))))</f>
        <v>Isi Tujuan</v>
      </c>
      <c r="M18" s="849"/>
      <c r="N18" s="852"/>
    </row>
    <row r="19" spans="2:14" ht="15.75">
      <c r="B19" s="837"/>
      <c r="C19" s="840"/>
      <c r="D19" s="858"/>
      <c r="E19" s="861"/>
      <c r="F19" s="549">
        <v>4</v>
      </c>
      <c r="G19" s="550"/>
      <c r="H19" s="598" t="str">
        <f t="shared" si="0"/>
        <v>Belum Diisi</v>
      </c>
      <c r="I19" s="592" t="s">
        <v>26</v>
      </c>
      <c r="J19" s="593" t="str">
        <f>IF($D$16="Y/T","Isi Tujuan",IF($E$16=0,0,IF(I19="Y",1,IF(I19="T",0,"Isi Dulu"))))</f>
        <v>Isi Tujuan</v>
      </c>
      <c r="K19" s="592" t="s">
        <v>26</v>
      </c>
      <c r="L19" s="593" t="str">
        <f>IF($D$16="Y/T","Isi Tujuan",IF($E$16=0,0,IF(K19="Y",1,IF(K19="T",0,"Isi Dulu"))))</f>
        <v>Isi Tujuan</v>
      </c>
      <c r="M19" s="849"/>
      <c r="N19" s="852"/>
    </row>
    <row r="20" spans="2:14" ht="15.75">
      <c r="B20" s="838"/>
      <c r="C20" s="841"/>
      <c r="D20" s="859"/>
      <c r="E20" s="862"/>
      <c r="F20" s="569">
        <v>5</v>
      </c>
      <c r="G20" s="570"/>
      <c r="H20" s="599" t="str">
        <f t="shared" si="0"/>
        <v>Belum Diisi</v>
      </c>
      <c r="I20" s="595" t="s">
        <v>26</v>
      </c>
      <c r="J20" s="596" t="str">
        <f>IF($D$16="Y/T","Isi Tujuan",IF($E$16=0,0,IF(I20="Y",1,IF(I20="T",0,"Isi Dulu"))))</f>
        <v>Isi Tujuan</v>
      </c>
      <c r="K20" s="595" t="s">
        <v>26</v>
      </c>
      <c r="L20" s="596" t="str">
        <f>IF($D$16="Y/T","Isi Tujuan",IF($E$16=0,0,IF(K20="Y",1,IF(K20="T",0,"Isi Dulu"))))</f>
        <v>Isi Tujuan</v>
      </c>
      <c r="M20" s="850"/>
      <c r="N20" s="853"/>
    </row>
    <row r="21" spans="2:14" ht="15.75">
      <c r="B21" s="836">
        <v>4</v>
      </c>
      <c r="C21" s="839"/>
      <c r="D21" s="857" t="s">
        <v>26</v>
      </c>
      <c r="E21" s="860" t="str">
        <f>IF(D21="Y",1,IF(D21="T",0,IF(D21="Y/T","Belum diisi","Error")))</f>
        <v>Belum diisi</v>
      </c>
      <c r="F21" s="528">
        <v>1</v>
      </c>
      <c r="G21" s="529"/>
      <c r="H21" s="600" t="str">
        <f t="shared" si="0"/>
        <v>Belum Diisi</v>
      </c>
      <c r="I21" s="590" t="s">
        <v>26</v>
      </c>
      <c r="J21" s="591" t="str">
        <f>IF($D$21="Y/T","Isi Tujuan",IF($E$21=0,0,IF(I21="Y",1,IF(I21="T",0,"Isi Dulu"))))</f>
        <v>Isi Tujuan</v>
      </c>
      <c r="K21" s="590" t="s">
        <v>26</v>
      </c>
      <c r="L21" s="591" t="str">
        <f>IF($D$21="Y/T","Isi Tujuan",IF($E$21=0,0,IF(K21="Y",1,IF(K21="T",0,"Isi Dulu"))))</f>
        <v>Isi Tujuan</v>
      </c>
      <c r="M21" s="848" t="s">
        <v>26</v>
      </c>
      <c r="N21" s="851" t="str">
        <f>IF(M21="Y",1,IF(M21="T",0,IF(M21="Y/T","Belum diisi","Error")))</f>
        <v>Belum diisi</v>
      </c>
    </row>
    <row r="22" spans="2:14" ht="15.75">
      <c r="B22" s="837"/>
      <c r="C22" s="840"/>
      <c r="D22" s="858"/>
      <c r="E22" s="861"/>
      <c r="F22" s="549">
        <v>2</v>
      </c>
      <c r="G22" s="550"/>
      <c r="H22" s="598" t="str">
        <f t="shared" si="0"/>
        <v>Belum Diisi</v>
      </c>
      <c r="I22" s="592" t="s">
        <v>26</v>
      </c>
      <c r="J22" s="593" t="str">
        <f>IF($D$21="Y/T","Isi Tujuan",IF($E$21=0,0,IF(I22="Y",1,IF(I22="T",0,"Isi Dulu"))))</f>
        <v>Isi Tujuan</v>
      </c>
      <c r="K22" s="592" t="s">
        <v>26</v>
      </c>
      <c r="L22" s="593" t="str">
        <f>IF($D$21="Y/T","Isi Tujuan",IF($E$21=0,0,IF(K22="Y",1,IF(K22="T",0,"Isi Dulu"))))</f>
        <v>Isi Tujuan</v>
      </c>
      <c r="M22" s="849"/>
      <c r="N22" s="852"/>
    </row>
    <row r="23" spans="2:14" ht="15.75">
      <c r="B23" s="837"/>
      <c r="C23" s="840"/>
      <c r="D23" s="858"/>
      <c r="E23" s="861"/>
      <c r="F23" s="549">
        <v>3</v>
      </c>
      <c r="G23" s="550"/>
      <c r="H23" s="598" t="str">
        <f t="shared" si="0"/>
        <v>Belum Diisi</v>
      </c>
      <c r="I23" s="592" t="s">
        <v>26</v>
      </c>
      <c r="J23" s="593" t="str">
        <f>IF($D$21="Y/T","Isi Tujuan",IF($E$21=0,0,IF(I23="Y",1,IF(I23="T",0,"Isi Dulu"))))</f>
        <v>Isi Tujuan</v>
      </c>
      <c r="K23" s="592" t="s">
        <v>26</v>
      </c>
      <c r="L23" s="593" t="str">
        <f>IF($D$21="Y/T","Isi Tujuan",IF($E$21=0,0,IF(K23="Y",1,IF(K23="T",0,"Isi Dulu"))))</f>
        <v>Isi Tujuan</v>
      </c>
      <c r="M23" s="849"/>
      <c r="N23" s="852"/>
    </row>
    <row r="24" spans="2:14" ht="15.75">
      <c r="B24" s="837"/>
      <c r="C24" s="840"/>
      <c r="D24" s="858"/>
      <c r="E24" s="861"/>
      <c r="F24" s="549">
        <v>4</v>
      </c>
      <c r="G24" s="550"/>
      <c r="H24" s="598" t="str">
        <f t="shared" si="0"/>
        <v>Belum Diisi</v>
      </c>
      <c r="I24" s="592" t="s">
        <v>26</v>
      </c>
      <c r="J24" s="593" t="str">
        <f>IF($D$21="Y/T","Isi Tujuan",IF($E$21=0,0,IF(I24="Y",1,IF(I24="T",0,"Isi Dulu"))))</f>
        <v>Isi Tujuan</v>
      </c>
      <c r="K24" s="592" t="s">
        <v>26</v>
      </c>
      <c r="L24" s="593" t="str">
        <f>IF($D$21="Y/T","Isi Tujuan",IF($E$21=0,0,IF(K24="Y",1,IF(K24="T",0,"Isi Dulu"))))</f>
        <v>Isi Tujuan</v>
      </c>
      <c r="M24" s="849"/>
      <c r="N24" s="852"/>
    </row>
    <row r="25" spans="2:14" ht="15.75">
      <c r="B25" s="838"/>
      <c r="C25" s="841"/>
      <c r="D25" s="859"/>
      <c r="E25" s="862"/>
      <c r="F25" s="569">
        <v>5</v>
      </c>
      <c r="G25" s="570"/>
      <c r="H25" s="599" t="str">
        <f t="shared" si="0"/>
        <v>Belum Diisi</v>
      </c>
      <c r="I25" s="595" t="s">
        <v>26</v>
      </c>
      <c r="J25" s="596" t="str">
        <f>IF($D$21="Y/T","Isi Tujuan",IF($E$21=0,0,IF(I25="Y",1,IF(I25="T",0,"Isi Dulu"))))</f>
        <v>Isi Tujuan</v>
      </c>
      <c r="K25" s="595" t="s">
        <v>26</v>
      </c>
      <c r="L25" s="596" t="str">
        <f>IF($D$21="Y/T","Isi Tujuan",IF($E$21=0,0,IF(K25="Y",1,IF(K25="T",0,"Isi Dulu"))))</f>
        <v>Isi Tujuan</v>
      </c>
      <c r="M25" s="850"/>
      <c r="N25" s="853"/>
    </row>
    <row r="26" spans="2:14" ht="15.75">
      <c r="B26" s="836">
        <v>5</v>
      </c>
      <c r="C26" s="839"/>
      <c r="D26" s="857" t="s">
        <v>26</v>
      </c>
      <c r="E26" s="860" t="str">
        <f>IF(D26="Y",1,IF(D26="T",0,IF(D26="Y/T","Belum diisi","Error")))</f>
        <v>Belum diisi</v>
      </c>
      <c r="F26" s="528">
        <v>1</v>
      </c>
      <c r="G26" s="529"/>
      <c r="H26" s="600" t="str">
        <f t="shared" si="0"/>
        <v>Belum Diisi</v>
      </c>
      <c r="I26" s="590" t="s">
        <v>26</v>
      </c>
      <c r="J26" s="591" t="str">
        <f>IF($D$26="Y/T","Isi Tujuan",IF($E$26=0,0,IF(I26="Y",1,IF(I26="T",0,"Isi Dulu"))))</f>
        <v>Isi Tujuan</v>
      </c>
      <c r="K26" s="590" t="s">
        <v>26</v>
      </c>
      <c r="L26" s="591" t="str">
        <f>IF($D$26="Y/T","Isi Tujuan",IF($E$26=0,0,IF(K26="Y",1,IF(K26="T",0,"Isi Dulu"))))</f>
        <v>Isi Tujuan</v>
      </c>
      <c r="M26" s="848" t="s">
        <v>26</v>
      </c>
      <c r="N26" s="851" t="str">
        <f>IF(M26="Y",1,IF(M26="T",0,IF(M26="Y/T","Belum diisi","Error")))</f>
        <v>Belum diisi</v>
      </c>
    </row>
    <row r="27" spans="2:14" ht="15.75">
      <c r="B27" s="837"/>
      <c r="C27" s="840"/>
      <c r="D27" s="858"/>
      <c r="E27" s="861"/>
      <c r="F27" s="549">
        <v>2</v>
      </c>
      <c r="G27" s="550"/>
      <c r="H27" s="598" t="str">
        <f t="shared" si="0"/>
        <v>Belum Diisi</v>
      </c>
      <c r="I27" s="592" t="s">
        <v>26</v>
      </c>
      <c r="J27" s="593" t="str">
        <f>IF($D$26="Y/T","Isi Tujuan",IF($E$26=0,0,IF(I27="Y",1,IF(I27="T",0,"Isi Dulu"))))</f>
        <v>Isi Tujuan</v>
      </c>
      <c r="K27" s="592" t="s">
        <v>26</v>
      </c>
      <c r="L27" s="593" t="str">
        <f>IF($D$26="Y/T","Isi Tujuan",IF($E$26=0,0,IF(K27="Y",1,IF(K27="T",0,"Isi Dulu"))))</f>
        <v>Isi Tujuan</v>
      </c>
      <c r="M27" s="849"/>
      <c r="N27" s="852"/>
    </row>
    <row r="28" spans="2:14" ht="15.75">
      <c r="B28" s="837"/>
      <c r="C28" s="840"/>
      <c r="D28" s="858"/>
      <c r="E28" s="861"/>
      <c r="F28" s="549">
        <v>3</v>
      </c>
      <c r="G28" s="550"/>
      <c r="H28" s="598" t="str">
        <f t="shared" si="0"/>
        <v>Belum Diisi</v>
      </c>
      <c r="I28" s="592" t="s">
        <v>26</v>
      </c>
      <c r="J28" s="593" t="str">
        <f>IF($D$26="Y/T","Isi Tujuan",IF($E$26=0,0,IF(I28="Y",1,IF(I28="T",0,"Isi Dulu"))))</f>
        <v>Isi Tujuan</v>
      </c>
      <c r="K28" s="592" t="s">
        <v>26</v>
      </c>
      <c r="L28" s="593" t="str">
        <f>IF($D$26="Y/T","Isi Tujuan",IF($E$26=0,0,IF(K28="Y",1,IF(K28="T",0,"Isi Dulu"))))</f>
        <v>Isi Tujuan</v>
      </c>
      <c r="M28" s="849"/>
      <c r="N28" s="852"/>
    </row>
    <row r="29" spans="2:14" ht="15.75">
      <c r="B29" s="837"/>
      <c r="C29" s="840"/>
      <c r="D29" s="858"/>
      <c r="E29" s="861"/>
      <c r="F29" s="549">
        <v>4</v>
      </c>
      <c r="G29" s="550"/>
      <c r="H29" s="598" t="str">
        <f t="shared" si="0"/>
        <v>Belum Diisi</v>
      </c>
      <c r="I29" s="592" t="s">
        <v>26</v>
      </c>
      <c r="J29" s="593" t="str">
        <f>IF($D$26="Y/T","Isi Tujuan",IF($E$26=0,0,IF(I29="Y",1,IF(I29="T",0,"Isi Dulu"))))</f>
        <v>Isi Tujuan</v>
      </c>
      <c r="K29" s="592" t="s">
        <v>26</v>
      </c>
      <c r="L29" s="593" t="str">
        <f>IF($D$26="Y/T","Isi Tujuan",IF($E$26=0,0,IF(K29="Y",1,IF(K29="T",0,"Isi Dulu"))))</f>
        <v>Isi Tujuan</v>
      </c>
      <c r="M29" s="849"/>
      <c r="N29" s="852"/>
    </row>
    <row r="30" spans="2:14" ht="15.75">
      <c r="B30" s="838"/>
      <c r="C30" s="841"/>
      <c r="D30" s="859"/>
      <c r="E30" s="862"/>
      <c r="F30" s="569">
        <v>5</v>
      </c>
      <c r="G30" s="570"/>
      <c r="H30" s="599" t="str">
        <f t="shared" si="0"/>
        <v>Belum Diisi</v>
      </c>
      <c r="I30" s="595" t="s">
        <v>26</v>
      </c>
      <c r="J30" s="596" t="str">
        <f>IF($D$26="Y/T","Isi Tujuan",IF($E$26=0,0,IF(I30="Y",1,IF(I30="T",0,"Isi Dulu"))))</f>
        <v>Isi Tujuan</v>
      </c>
      <c r="K30" s="595" t="s">
        <v>26</v>
      </c>
      <c r="L30" s="596" t="str">
        <f>IF($D$26="Y/T","Isi Tujuan",IF($E$26=0,0,IF(K30="Y",1,IF(K30="T",0,"Isi Dulu"))))</f>
        <v>Isi Tujuan</v>
      </c>
      <c r="M30" s="850"/>
      <c r="N30" s="853"/>
    </row>
    <row r="31" spans="2:14" ht="15.75">
      <c r="B31" s="836">
        <v>6</v>
      </c>
      <c r="C31" s="839"/>
      <c r="D31" s="857" t="s">
        <v>26</v>
      </c>
      <c r="E31" s="860" t="str">
        <f>IF(D31="Y",1,IF(D31="T",0,IF(D31="Y/T","Belum diisi","Error")))</f>
        <v>Belum diisi</v>
      </c>
      <c r="F31" s="528">
        <v>1</v>
      </c>
      <c r="G31" s="529"/>
      <c r="H31" s="600" t="str">
        <f t="shared" si="0"/>
        <v>Belum Diisi</v>
      </c>
      <c r="I31" s="590" t="s">
        <v>26</v>
      </c>
      <c r="J31" s="591" t="str">
        <f>IF($D$31="Y/T","Isi Tujuan",IF($E$31=0,0,IF(I31="Y",1,IF(I31="T",0,"Isi Dulu"))))</f>
        <v>Isi Tujuan</v>
      </c>
      <c r="K31" s="590" t="s">
        <v>26</v>
      </c>
      <c r="L31" s="591" t="str">
        <f>IF($D$31="Y/T","Isi Tujuan",IF($E$31=0,0,IF(K31="Y",1,IF(K31="T",0,"Isi Dulu"))))</f>
        <v>Isi Tujuan</v>
      </c>
      <c r="M31" s="848" t="s">
        <v>26</v>
      </c>
      <c r="N31" s="851" t="str">
        <f>IF(M31="Y",1,IF(M31="T",0,IF(M31="Y/T","Belum diisi","Error")))</f>
        <v>Belum diisi</v>
      </c>
    </row>
    <row r="32" spans="2:14" ht="15.75">
      <c r="B32" s="837"/>
      <c r="C32" s="840"/>
      <c r="D32" s="858"/>
      <c r="E32" s="861"/>
      <c r="F32" s="549">
        <v>2</v>
      </c>
      <c r="G32" s="550"/>
      <c r="H32" s="598" t="str">
        <f t="shared" si="0"/>
        <v>Belum Diisi</v>
      </c>
      <c r="I32" s="592" t="s">
        <v>26</v>
      </c>
      <c r="J32" s="593" t="str">
        <f>IF($D$31="Y/T","Isi Tujuan",IF($E$31=0,0,IF(I32="Y",1,IF(I32="T",0,"Isi Dulu"))))</f>
        <v>Isi Tujuan</v>
      </c>
      <c r="K32" s="592" t="s">
        <v>26</v>
      </c>
      <c r="L32" s="593" t="str">
        <f>IF($D$31="Y/T","Isi Tujuan",IF($E$31=0,0,IF(K32="Y",1,IF(K32="T",0,"Isi Dulu"))))</f>
        <v>Isi Tujuan</v>
      </c>
      <c r="M32" s="849"/>
      <c r="N32" s="852"/>
    </row>
    <row r="33" spans="2:14" ht="15.75">
      <c r="B33" s="837"/>
      <c r="C33" s="840"/>
      <c r="D33" s="858"/>
      <c r="E33" s="861"/>
      <c r="F33" s="549">
        <v>3</v>
      </c>
      <c r="G33" s="550"/>
      <c r="H33" s="598" t="str">
        <f t="shared" si="0"/>
        <v>Belum Diisi</v>
      </c>
      <c r="I33" s="592" t="s">
        <v>26</v>
      </c>
      <c r="J33" s="593" t="str">
        <f>IF($D$31="Y/T","Isi Tujuan",IF($E$31=0,0,IF(I33="Y",1,IF(I33="T",0,"Isi Dulu"))))</f>
        <v>Isi Tujuan</v>
      </c>
      <c r="K33" s="592" t="s">
        <v>26</v>
      </c>
      <c r="L33" s="593" t="str">
        <f>IF($D$31="Y/T","Isi Tujuan",IF($E$31=0,0,IF(K33="Y",1,IF(K33="T",0,"Isi Dulu"))))</f>
        <v>Isi Tujuan</v>
      </c>
      <c r="M33" s="849"/>
      <c r="N33" s="852"/>
    </row>
    <row r="34" spans="2:14" ht="15.75">
      <c r="B34" s="837"/>
      <c r="C34" s="840"/>
      <c r="D34" s="858"/>
      <c r="E34" s="861"/>
      <c r="F34" s="549">
        <v>4</v>
      </c>
      <c r="G34" s="550"/>
      <c r="H34" s="598" t="str">
        <f t="shared" si="0"/>
        <v>Belum Diisi</v>
      </c>
      <c r="I34" s="592" t="s">
        <v>26</v>
      </c>
      <c r="J34" s="593" t="str">
        <f>IF($D$31="Y/T","Isi Tujuan",IF($E$31=0,0,IF(I34="Y",1,IF(I34="T",0,"Isi Dulu"))))</f>
        <v>Isi Tujuan</v>
      </c>
      <c r="K34" s="592" t="s">
        <v>26</v>
      </c>
      <c r="L34" s="593" t="str">
        <f>IF($D$31="Y/T","Isi Tujuan",IF($E$31=0,0,IF(K34="Y",1,IF(K34="T",0,"Isi Dulu"))))</f>
        <v>Isi Tujuan</v>
      </c>
      <c r="M34" s="849"/>
      <c r="N34" s="852"/>
    </row>
    <row r="35" spans="2:14" ht="15.75">
      <c r="B35" s="838"/>
      <c r="C35" s="841"/>
      <c r="D35" s="859"/>
      <c r="E35" s="862"/>
      <c r="F35" s="569">
        <v>5</v>
      </c>
      <c r="G35" s="570"/>
      <c r="H35" s="599" t="str">
        <f t="shared" si="0"/>
        <v>Belum Diisi</v>
      </c>
      <c r="I35" s="595" t="s">
        <v>26</v>
      </c>
      <c r="J35" s="596" t="str">
        <f>IF($D$31="Y/T","Isi Tujuan",IF($E$31=0,0,IF(I35="Y",1,IF(I35="T",0,"Isi Dulu"))))</f>
        <v>Isi Tujuan</v>
      </c>
      <c r="K35" s="595" t="s">
        <v>26</v>
      </c>
      <c r="L35" s="596" t="str">
        <f>IF($D$31="Y/T","Isi Tujuan",IF($E$31=0,0,IF(K35="Y",1,IF(K35="T",0,"Isi Dulu"))))</f>
        <v>Isi Tujuan</v>
      </c>
      <c r="M35" s="850"/>
      <c r="N35" s="853"/>
    </row>
    <row r="36" spans="2:14" ht="15.75">
      <c r="B36" s="836">
        <v>7</v>
      </c>
      <c r="C36" s="839"/>
      <c r="D36" s="857" t="s">
        <v>26</v>
      </c>
      <c r="E36" s="860" t="str">
        <f>IF(D36="Y",1,IF(D36="T",0,IF(D36="Y/T","Belum diisi","Error")))</f>
        <v>Belum diisi</v>
      </c>
      <c r="F36" s="528">
        <v>1</v>
      </c>
      <c r="G36" s="529"/>
      <c r="H36" s="600" t="str">
        <f t="shared" si="0"/>
        <v>Belum Diisi</v>
      </c>
      <c r="I36" s="590" t="s">
        <v>26</v>
      </c>
      <c r="J36" s="591" t="str">
        <f>IF($D$36="Y/T","Isi Tujuan",IF($E$36=0,0,IF(I36="Y",1,IF(I36="T",0,"Isi Dulu"))))</f>
        <v>Isi Tujuan</v>
      </c>
      <c r="K36" s="590" t="s">
        <v>26</v>
      </c>
      <c r="L36" s="591" t="str">
        <f>IF($D$36="Y/T","Isi Tujuan",IF($E$36=0,0,IF(K36="Y",1,IF(K36="T",0,"Isi Dulu"))))</f>
        <v>Isi Tujuan</v>
      </c>
      <c r="M36" s="848" t="s">
        <v>26</v>
      </c>
      <c r="N36" s="851" t="str">
        <f>IF(M36="Y",1,IF(M36="T",0,IF(M36="Y/T","Belum diisi","Error")))</f>
        <v>Belum diisi</v>
      </c>
    </row>
    <row r="37" spans="2:14" ht="15.75">
      <c r="B37" s="837"/>
      <c r="C37" s="840"/>
      <c r="D37" s="858"/>
      <c r="E37" s="861"/>
      <c r="F37" s="549">
        <v>2</v>
      </c>
      <c r="G37" s="550"/>
      <c r="H37" s="598" t="str">
        <f t="shared" si="0"/>
        <v>Belum Diisi</v>
      </c>
      <c r="I37" s="592" t="s">
        <v>26</v>
      </c>
      <c r="J37" s="593" t="str">
        <f>IF($D$36="Y/T","Isi Tujuan",IF($E$36=0,0,IF(I37="Y",1,IF(I37="T",0,"Isi Dulu"))))</f>
        <v>Isi Tujuan</v>
      </c>
      <c r="K37" s="592" t="s">
        <v>26</v>
      </c>
      <c r="L37" s="593" t="str">
        <f>IF($D$36="Y/T","Isi Tujuan",IF($E$36=0,0,IF(K37="Y",1,IF(K37="T",0,"Isi Dulu"))))</f>
        <v>Isi Tujuan</v>
      </c>
      <c r="M37" s="849"/>
      <c r="N37" s="852"/>
    </row>
    <row r="38" spans="2:14" ht="15.75">
      <c r="B38" s="837"/>
      <c r="C38" s="840"/>
      <c r="D38" s="858"/>
      <c r="E38" s="861"/>
      <c r="F38" s="549">
        <v>3</v>
      </c>
      <c r="G38" s="550"/>
      <c r="H38" s="598" t="str">
        <f t="shared" si="0"/>
        <v>Belum Diisi</v>
      </c>
      <c r="I38" s="592" t="s">
        <v>26</v>
      </c>
      <c r="J38" s="593" t="str">
        <f>IF($D$36="Y/T","Isi Tujuan",IF($E$36=0,0,IF(I38="Y",1,IF(I38="T",0,"Isi Dulu"))))</f>
        <v>Isi Tujuan</v>
      </c>
      <c r="K38" s="592" t="s">
        <v>26</v>
      </c>
      <c r="L38" s="593" t="str">
        <f>IF($D$36="Y/T","Isi Tujuan",IF($E$36=0,0,IF(K38="Y",1,IF(K38="T",0,"Isi Dulu"))))</f>
        <v>Isi Tujuan</v>
      </c>
      <c r="M38" s="849"/>
      <c r="N38" s="852"/>
    </row>
    <row r="39" spans="2:14" ht="15.75">
      <c r="B39" s="837"/>
      <c r="C39" s="840"/>
      <c r="D39" s="858"/>
      <c r="E39" s="861"/>
      <c r="F39" s="549">
        <v>4</v>
      </c>
      <c r="G39" s="550"/>
      <c r="H39" s="598" t="str">
        <f t="shared" si="0"/>
        <v>Belum Diisi</v>
      </c>
      <c r="I39" s="592" t="s">
        <v>26</v>
      </c>
      <c r="J39" s="593" t="str">
        <f>IF($D$36="Y/T","Isi Tujuan",IF($E$36=0,0,IF(I39="Y",1,IF(I39="T",0,"Isi Dulu"))))</f>
        <v>Isi Tujuan</v>
      </c>
      <c r="K39" s="592" t="s">
        <v>26</v>
      </c>
      <c r="L39" s="593" t="str">
        <f>IF($D$36="Y/T","Isi Tujuan",IF($E$36=0,0,IF(K39="Y",1,IF(K39="T",0,"Isi Dulu"))))</f>
        <v>Isi Tujuan</v>
      </c>
      <c r="M39" s="849"/>
      <c r="N39" s="852"/>
    </row>
    <row r="40" spans="2:14" ht="15.75">
      <c r="B40" s="838"/>
      <c r="C40" s="841"/>
      <c r="D40" s="859"/>
      <c r="E40" s="862"/>
      <c r="F40" s="569">
        <v>5</v>
      </c>
      <c r="G40" s="570"/>
      <c r="H40" s="599" t="str">
        <f t="shared" si="0"/>
        <v>Belum Diisi</v>
      </c>
      <c r="I40" s="595" t="s">
        <v>26</v>
      </c>
      <c r="J40" s="596" t="str">
        <f>IF($D$36="Y/T","Isi Tujuan",IF($E$36=0,0,IF(I40="Y",1,IF(I40="T",0,"Isi Dulu"))))</f>
        <v>Isi Tujuan</v>
      </c>
      <c r="K40" s="595" t="s">
        <v>26</v>
      </c>
      <c r="L40" s="596" t="str">
        <f>IF($D$36="Y/T","Isi Tujuan",IF($E$36=0,0,IF(K40="Y",1,IF(K40="T",0,"Isi Dulu"))))</f>
        <v>Isi Tujuan</v>
      </c>
      <c r="M40" s="850"/>
      <c r="N40" s="853"/>
    </row>
    <row r="41" spans="2:14" ht="15.75">
      <c r="B41" s="836">
        <v>8</v>
      </c>
      <c r="C41" s="839"/>
      <c r="D41" s="857" t="s">
        <v>26</v>
      </c>
      <c r="E41" s="860" t="str">
        <f>IF(D41="Y",1,IF(D41="T",0,IF(D41="Y/T","Belum diisi","Error")))</f>
        <v>Belum diisi</v>
      </c>
      <c r="F41" s="528">
        <v>1</v>
      </c>
      <c r="G41" s="529"/>
      <c r="H41" s="600" t="str">
        <f t="shared" si="0"/>
        <v>Belum Diisi</v>
      </c>
      <c r="I41" s="590" t="s">
        <v>26</v>
      </c>
      <c r="J41" s="591" t="str">
        <f>IF($D$41="Y/T","Isi Tujuan",IF($E$41=0,0,IF(I41="Y",1,IF(I41="T",0,"Isi Dulu"))))</f>
        <v>Isi Tujuan</v>
      </c>
      <c r="K41" s="590" t="s">
        <v>26</v>
      </c>
      <c r="L41" s="591" t="str">
        <f>IF($D$41="Y/T","Isi Tujuan",IF($E$41=0,0,IF(K41="Y",1,IF(K41="T",0,"Isi Dulu"))))</f>
        <v>Isi Tujuan</v>
      </c>
      <c r="M41" s="848" t="s">
        <v>26</v>
      </c>
      <c r="N41" s="851" t="str">
        <f>IF(M41="Y",1,IF(M41="T",0,IF(M41="Y/T","Belum diisi","Error")))</f>
        <v>Belum diisi</v>
      </c>
    </row>
    <row r="42" spans="2:14" ht="15.75">
      <c r="B42" s="837"/>
      <c r="C42" s="840"/>
      <c r="D42" s="858"/>
      <c r="E42" s="861"/>
      <c r="F42" s="549">
        <v>2</v>
      </c>
      <c r="G42" s="550"/>
      <c r="H42" s="598" t="str">
        <f t="shared" si="0"/>
        <v>Belum Diisi</v>
      </c>
      <c r="I42" s="592" t="s">
        <v>26</v>
      </c>
      <c r="J42" s="593" t="str">
        <f>IF($D$41="Y/T","Isi Tujuan",IF($E$41=0,0,IF(I42="Y",1,IF(I42="T",0,"Isi Dulu"))))</f>
        <v>Isi Tujuan</v>
      </c>
      <c r="K42" s="592" t="s">
        <v>26</v>
      </c>
      <c r="L42" s="593" t="str">
        <f>IF($D$41="Y/T","Isi Tujuan",IF($E$41=0,0,IF(K42="Y",1,IF(K42="T",0,"Isi Dulu"))))</f>
        <v>Isi Tujuan</v>
      </c>
      <c r="M42" s="849"/>
      <c r="N42" s="852"/>
    </row>
    <row r="43" spans="2:14" ht="15.75">
      <c r="B43" s="837"/>
      <c r="C43" s="840"/>
      <c r="D43" s="858"/>
      <c r="E43" s="861"/>
      <c r="F43" s="549">
        <v>3</v>
      </c>
      <c r="G43" s="550"/>
      <c r="H43" s="598" t="str">
        <f t="shared" si="0"/>
        <v>Belum Diisi</v>
      </c>
      <c r="I43" s="592" t="s">
        <v>26</v>
      </c>
      <c r="J43" s="593" t="str">
        <f>IF($D$41="Y/T","Isi Tujuan",IF($E$41=0,0,IF(I43="Y",1,IF(I43="T",0,"Isi Dulu"))))</f>
        <v>Isi Tujuan</v>
      </c>
      <c r="K43" s="592" t="s">
        <v>26</v>
      </c>
      <c r="L43" s="593" t="str">
        <f>IF($D$41="Y/T","Isi Tujuan",IF($E$41=0,0,IF(K43="Y",1,IF(K43="T",0,"Isi Dulu"))))</f>
        <v>Isi Tujuan</v>
      </c>
      <c r="M43" s="849"/>
      <c r="N43" s="852"/>
    </row>
    <row r="44" spans="2:14" ht="15.75">
      <c r="B44" s="837"/>
      <c r="C44" s="840"/>
      <c r="D44" s="858"/>
      <c r="E44" s="861"/>
      <c r="F44" s="549">
        <v>4</v>
      </c>
      <c r="G44" s="550"/>
      <c r="H44" s="598" t="str">
        <f t="shared" si="0"/>
        <v>Belum Diisi</v>
      </c>
      <c r="I44" s="592" t="s">
        <v>26</v>
      </c>
      <c r="J44" s="593" t="str">
        <f>IF($D$41="Y/T","Isi Tujuan",IF($E$41=0,0,IF(I44="Y",1,IF(I44="T",0,"Isi Dulu"))))</f>
        <v>Isi Tujuan</v>
      </c>
      <c r="K44" s="592" t="s">
        <v>26</v>
      </c>
      <c r="L44" s="593" t="str">
        <f>IF($D$41="Y/T","Isi Tujuan",IF($E$41=0,0,IF(K44="Y",1,IF(K44="T",0,"Isi Dulu"))))</f>
        <v>Isi Tujuan</v>
      </c>
      <c r="M44" s="849"/>
      <c r="N44" s="852"/>
    </row>
    <row r="45" spans="2:14" ht="15.75">
      <c r="B45" s="838"/>
      <c r="C45" s="841"/>
      <c r="D45" s="859"/>
      <c r="E45" s="862"/>
      <c r="F45" s="569">
        <v>5</v>
      </c>
      <c r="G45" s="570"/>
      <c r="H45" s="599" t="str">
        <f t="shared" si="0"/>
        <v>Belum Diisi</v>
      </c>
      <c r="I45" s="595" t="s">
        <v>26</v>
      </c>
      <c r="J45" s="596" t="str">
        <f>IF($D$41="Y/T","Isi Tujuan",IF($E$41=0,0,IF(I45="Y",1,IF(I45="T",0,"Isi Dulu"))))</f>
        <v>Isi Tujuan</v>
      </c>
      <c r="K45" s="595" t="s">
        <v>26</v>
      </c>
      <c r="L45" s="596" t="str">
        <f>IF($D$41="Y/T","Isi Tujuan",IF($E$41=0,0,IF(K45="Y",1,IF(K45="T",0,"Isi Dulu"))))</f>
        <v>Isi Tujuan</v>
      </c>
      <c r="M45" s="850"/>
      <c r="N45" s="853"/>
    </row>
    <row r="46" spans="2:14" ht="15.75">
      <c r="B46" s="836">
        <v>9</v>
      </c>
      <c r="C46" s="839"/>
      <c r="D46" s="857" t="s">
        <v>26</v>
      </c>
      <c r="E46" s="860" t="str">
        <f>IF(D46="Y",1,IF(D46="T",0,IF(D46="Y/T","Belum diisi","Error")))</f>
        <v>Belum diisi</v>
      </c>
      <c r="F46" s="528">
        <v>1</v>
      </c>
      <c r="G46" s="529"/>
      <c r="H46" s="600" t="str">
        <f t="shared" si="0"/>
        <v>Belum Diisi</v>
      </c>
      <c r="I46" s="590" t="s">
        <v>26</v>
      </c>
      <c r="J46" s="591" t="str">
        <f>IF($D$46="Y/T","Isi Tujuan",IF($E$46=0,0,IF(I46="Y",1,IF(I46="T",0,"Isi Dulu"))))</f>
        <v>Isi Tujuan</v>
      </c>
      <c r="K46" s="590" t="s">
        <v>26</v>
      </c>
      <c r="L46" s="591" t="str">
        <f>IF($D$46="Y/T","Isi Tujuan",IF($E$46=0,0,IF(K46="Y",1,IF(K46="T",0,"Isi Dulu"))))</f>
        <v>Isi Tujuan</v>
      </c>
      <c r="M46" s="848" t="s">
        <v>26</v>
      </c>
      <c r="N46" s="851" t="str">
        <f>IF(M46="Y",1,IF(M46="T",0,IF(M46="Y/T","Belum diisi","Error")))</f>
        <v>Belum diisi</v>
      </c>
    </row>
    <row r="47" spans="2:14" ht="15.75">
      <c r="B47" s="837"/>
      <c r="C47" s="840"/>
      <c r="D47" s="858"/>
      <c r="E47" s="861"/>
      <c r="F47" s="549">
        <v>2</v>
      </c>
      <c r="G47" s="550"/>
      <c r="H47" s="598" t="str">
        <f t="shared" si="0"/>
        <v>Belum Diisi</v>
      </c>
      <c r="I47" s="592" t="s">
        <v>26</v>
      </c>
      <c r="J47" s="593" t="str">
        <f>IF($D$46="Y/T","Isi Tujuan",IF($E$46=0,0,IF(I47="Y",1,IF(I47="T",0,"Isi Dulu"))))</f>
        <v>Isi Tujuan</v>
      </c>
      <c r="K47" s="592" t="s">
        <v>26</v>
      </c>
      <c r="L47" s="593" t="str">
        <f>IF($D$46="Y/T","Isi Tujuan",IF($E$46=0,0,IF(K47="Y",1,IF(K47="T",0,"Isi Dulu"))))</f>
        <v>Isi Tujuan</v>
      </c>
      <c r="M47" s="849"/>
      <c r="N47" s="852"/>
    </row>
    <row r="48" spans="2:14" ht="15.75">
      <c r="B48" s="837"/>
      <c r="C48" s="840"/>
      <c r="D48" s="858"/>
      <c r="E48" s="861"/>
      <c r="F48" s="549">
        <v>3</v>
      </c>
      <c r="G48" s="550"/>
      <c r="H48" s="598" t="str">
        <f t="shared" si="0"/>
        <v>Belum Diisi</v>
      </c>
      <c r="I48" s="592" t="s">
        <v>26</v>
      </c>
      <c r="J48" s="593" t="str">
        <f>IF($D$46="Y/T","Isi Tujuan",IF($E$46=0,0,IF(I48="Y",1,IF(I48="T",0,"Isi Dulu"))))</f>
        <v>Isi Tujuan</v>
      </c>
      <c r="K48" s="592" t="s">
        <v>26</v>
      </c>
      <c r="L48" s="593" t="str">
        <f>IF($D$46="Y/T","Isi Tujuan",IF($E$46=0,0,IF(K48="Y",1,IF(K48="T",0,"Isi Dulu"))))</f>
        <v>Isi Tujuan</v>
      </c>
      <c r="M48" s="849"/>
      <c r="N48" s="852"/>
    </row>
    <row r="49" spans="2:14" ht="15.75">
      <c r="B49" s="837"/>
      <c r="C49" s="840"/>
      <c r="D49" s="858"/>
      <c r="E49" s="861"/>
      <c r="F49" s="549">
        <v>4</v>
      </c>
      <c r="G49" s="550"/>
      <c r="H49" s="598" t="str">
        <f t="shared" si="0"/>
        <v>Belum Diisi</v>
      </c>
      <c r="I49" s="592" t="s">
        <v>26</v>
      </c>
      <c r="J49" s="593" t="str">
        <f>IF($D$46="Y/T","Isi Tujuan",IF($E$46=0,0,IF(I49="Y",1,IF(I49="T",0,"Isi Dulu"))))</f>
        <v>Isi Tujuan</v>
      </c>
      <c r="K49" s="592" t="s">
        <v>26</v>
      </c>
      <c r="L49" s="593" t="str">
        <f>IF($D$46="Y/T","Isi Tujuan",IF($E$46=0,0,IF(K49="Y",1,IF(K49="T",0,"Isi Dulu"))))</f>
        <v>Isi Tujuan</v>
      </c>
      <c r="M49" s="849"/>
      <c r="N49" s="852"/>
    </row>
    <row r="50" spans="2:14" ht="15.75">
      <c r="B50" s="838"/>
      <c r="C50" s="841"/>
      <c r="D50" s="859"/>
      <c r="E50" s="862"/>
      <c r="F50" s="569">
        <v>5</v>
      </c>
      <c r="G50" s="570"/>
      <c r="H50" s="599" t="str">
        <f t="shared" si="0"/>
        <v>Belum Diisi</v>
      </c>
      <c r="I50" s="595" t="s">
        <v>26</v>
      </c>
      <c r="J50" s="596" t="str">
        <f>IF($D$46="Y/T","Isi Tujuan",IF($E$46=0,0,IF(I50="Y",1,IF(I50="T",0,"Isi Dulu"))))</f>
        <v>Isi Tujuan</v>
      </c>
      <c r="K50" s="595" t="s">
        <v>26</v>
      </c>
      <c r="L50" s="596" t="str">
        <f>IF($D$46="Y/T","Isi Tujuan",IF($E$46=0,0,IF(K50="Y",1,IF(K50="T",0,"Isi Dulu"))))</f>
        <v>Isi Tujuan</v>
      </c>
      <c r="M50" s="850"/>
      <c r="N50" s="853"/>
    </row>
    <row r="51" spans="2:14" ht="15.75">
      <c r="B51" s="836">
        <v>10</v>
      </c>
      <c r="C51" s="839"/>
      <c r="D51" s="857" t="s">
        <v>26</v>
      </c>
      <c r="E51" s="860" t="str">
        <f>IF(D51="Y",1,IF(D51="T",0,IF(D51="Y/T","Belum diisi","Error")))</f>
        <v>Belum diisi</v>
      </c>
      <c r="F51" s="528">
        <v>1</v>
      </c>
      <c r="G51" s="529"/>
      <c r="H51" s="600" t="str">
        <f t="shared" si="0"/>
        <v>Belum Diisi</v>
      </c>
      <c r="I51" s="590" t="s">
        <v>26</v>
      </c>
      <c r="J51" s="591" t="str">
        <f>IF($D$51="Y/T","Isi Tujuan",IF($E$51=0,0,IF(I51="Y",1,IF(I51="T",0,"Isi Dulu"))))</f>
        <v>Isi Tujuan</v>
      </c>
      <c r="K51" s="590" t="s">
        <v>26</v>
      </c>
      <c r="L51" s="591" t="str">
        <f>IF($D$51="Y/T","Isi Tujuan",IF($E$51=0,0,IF(K51="Y",1,IF(K51="T",0,"Isi Dulu"))))</f>
        <v>Isi Tujuan</v>
      </c>
      <c r="M51" s="848" t="s">
        <v>26</v>
      </c>
      <c r="N51" s="851" t="str">
        <f>IF(M51="Y",1,IF(M51="T",0,IF(M51="Y/T","Belum diisi","Error")))</f>
        <v>Belum diisi</v>
      </c>
    </row>
    <row r="52" spans="2:14" ht="15.75">
      <c r="B52" s="837"/>
      <c r="C52" s="840"/>
      <c r="D52" s="858"/>
      <c r="E52" s="861"/>
      <c r="F52" s="549">
        <v>2</v>
      </c>
      <c r="G52" s="550"/>
      <c r="H52" s="598" t="str">
        <f t="shared" si="0"/>
        <v>Belum Diisi</v>
      </c>
      <c r="I52" s="592" t="s">
        <v>26</v>
      </c>
      <c r="J52" s="593" t="str">
        <f>IF($D$51="Y/T","Isi Tujuan",IF($E$51=0,0,IF(I52="Y",1,IF(I52="T",0,"Isi Dulu"))))</f>
        <v>Isi Tujuan</v>
      </c>
      <c r="K52" s="592" t="s">
        <v>26</v>
      </c>
      <c r="L52" s="593" t="str">
        <f>IF($D$51="Y/T","Isi Tujuan",IF($E$51=0,0,IF(K52="Y",1,IF(K52="T",0,"Isi Dulu"))))</f>
        <v>Isi Tujuan</v>
      </c>
      <c r="M52" s="849"/>
      <c r="N52" s="852"/>
    </row>
    <row r="53" spans="2:14" ht="15.75">
      <c r="B53" s="837"/>
      <c r="C53" s="840"/>
      <c r="D53" s="858"/>
      <c r="E53" s="861"/>
      <c r="F53" s="549">
        <v>3</v>
      </c>
      <c r="G53" s="550"/>
      <c r="H53" s="598" t="str">
        <f t="shared" si="0"/>
        <v>Belum Diisi</v>
      </c>
      <c r="I53" s="592" t="s">
        <v>26</v>
      </c>
      <c r="J53" s="593" t="str">
        <f>IF($D$51="Y/T","Isi Tujuan",IF($E$51=0,0,IF(I53="Y",1,IF(I53="T",0,"Isi Dulu"))))</f>
        <v>Isi Tujuan</v>
      </c>
      <c r="K53" s="592" t="s">
        <v>26</v>
      </c>
      <c r="L53" s="593" t="str">
        <f>IF($D$51="Y/T","Isi Tujuan",IF($E$51=0,0,IF(K53="Y",1,IF(K53="T",0,"Isi Dulu"))))</f>
        <v>Isi Tujuan</v>
      </c>
      <c r="M53" s="849"/>
      <c r="N53" s="852"/>
    </row>
    <row r="54" spans="2:14" ht="15.75">
      <c r="B54" s="837"/>
      <c r="C54" s="840"/>
      <c r="D54" s="858"/>
      <c r="E54" s="861"/>
      <c r="F54" s="549">
        <v>4</v>
      </c>
      <c r="G54" s="550"/>
      <c r="H54" s="598" t="str">
        <f t="shared" si="0"/>
        <v>Belum Diisi</v>
      </c>
      <c r="I54" s="592" t="s">
        <v>26</v>
      </c>
      <c r="J54" s="593" t="str">
        <f>IF($D$51="Y/T","Isi Tujuan",IF($E$51=0,0,IF(I54="Y",1,IF(I54="T",0,"Isi Dulu"))))</f>
        <v>Isi Tujuan</v>
      </c>
      <c r="K54" s="592" t="s">
        <v>26</v>
      </c>
      <c r="L54" s="593" t="str">
        <f>IF($D$51="Y/T","Isi Tujuan",IF($E$51=0,0,IF(K54="Y",1,IF(K54="T",0,"Isi Dulu"))))</f>
        <v>Isi Tujuan</v>
      </c>
      <c r="M54" s="849"/>
      <c r="N54" s="852"/>
    </row>
    <row r="55" spans="2:14" ht="15.75">
      <c r="B55" s="838"/>
      <c r="C55" s="841"/>
      <c r="D55" s="859"/>
      <c r="E55" s="862"/>
      <c r="F55" s="569">
        <v>5</v>
      </c>
      <c r="G55" s="570"/>
      <c r="H55" s="599" t="str">
        <f t="shared" si="0"/>
        <v>Belum Diisi</v>
      </c>
      <c r="I55" s="595" t="s">
        <v>26</v>
      </c>
      <c r="J55" s="596" t="str">
        <f>IF($D$51="Y/T","Isi Tujuan",IF($E$51=0,0,IF(I55="Y",1,IF(I55="T",0,"Isi Dulu"))))</f>
        <v>Isi Tujuan</v>
      </c>
      <c r="K55" s="595" t="s">
        <v>26</v>
      </c>
      <c r="L55" s="596" t="str">
        <f>IF($D$51="Y/T","Isi Tujuan",IF($E$51=0,0,IF(K55="Y",1,IF(K55="T",0,"Isi Dulu"))))</f>
        <v>Isi Tujuan</v>
      </c>
      <c r="M55" s="850"/>
      <c r="N55" s="853"/>
    </row>
    <row r="56" spans="2:14" ht="15.75">
      <c r="B56" s="836">
        <v>11</v>
      </c>
      <c r="C56" s="839"/>
      <c r="D56" s="857" t="s">
        <v>26</v>
      </c>
      <c r="E56" s="860" t="str">
        <f>IF(D56="Y",1,IF(D56="T",0,IF(D56="Y/T","Belum diisi","Error")))</f>
        <v>Belum diisi</v>
      </c>
      <c r="F56" s="528">
        <v>1</v>
      </c>
      <c r="G56" s="529"/>
      <c r="H56" s="600" t="str">
        <f t="shared" si="0"/>
        <v>Belum Diisi</v>
      </c>
      <c r="I56" s="590" t="s">
        <v>26</v>
      </c>
      <c r="J56" s="591" t="str">
        <f>IF($D$56="Y/T","Isi Tujuan",IF($E$56=0,0,IF(I56="Y",1,IF(I56="T",0,"Isi Dulu"))))</f>
        <v>Isi Tujuan</v>
      </c>
      <c r="K56" s="590" t="s">
        <v>26</v>
      </c>
      <c r="L56" s="591" t="str">
        <f>IF($D$56="Y/T","Isi Tujuan",IF($E$56=0,0,IF(K56="Y",1,IF(K56="T",0,"Isi Dulu"))))</f>
        <v>Isi Tujuan</v>
      </c>
      <c r="M56" s="848" t="s">
        <v>26</v>
      </c>
      <c r="N56" s="851" t="str">
        <f>IF(M56="Y",1,IF(M56="T",0,IF(M56="Y/T","Belum diisi","Error")))</f>
        <v>Belum diisi</v>
      </c>
    </row>
    <row r="57" spans="2:14" ht="15.75">
      <c r="B57" s="837"/>
      <c r="C57" s="840"/>
      <c r="D57" s="858"/>
      <c r="E57" s="861"/>
      <c r="F57" s="549">
        <v>2</v>
      </c>
      <c r="G57" s="550"/>
      <c r="H57" s="598" t="str">
        <f t="shared" si="0"/>
        <v>Belum Diisi</v>
      </c>
      <c r="I57" s="592" t="s">
        <v>26</v>
      </c>
      <c r="J57" s="593" t="str">
        <f>IF($D$56="Y/T","Isi Tujuan",IF($E$56=0,0,IF(I57="Y",1,IF(I57="T",0,"Isi Dulu"))))</f>
        <v>Isi Tujuan</v>
      </c>
      <c r="K57" s="592" t="s">
        <v>26</v>
      </c>
      <c r="L57" s="593" t="str">
        <f>IF($D$56="Y/T","Isi Tujuan",IF($E$56=0,0,IF(K57="Y",1,IF(K57="T",0,"Isi Dulu"))))</f>
        <v>Isi Tujuan</v>
      </c>
      <c r="M57" s="849"/>
      <c r="N57" s="852"/>
    </row>
    <row r="58" spans="2:14" ht="15.75">
      <c r="B58" s="837"/>
      <c r="C58" s="840"/>
      <c r="D58" s="858"/>
      <c r="E58" s="861"/>
      <c r="F58" s="549">
        <v>3</v>
      </c>
      <c r="G58" s="550"/>
      <c r="H58" s="598" t="str">
        <f t="shared" si="0"/>
        <v>Belum Diisi</v>
      </c>
      <c r="I58" s="592" t="s">
        <v>26</v>
      </c>
      <c r="J58" s="593" t="str">
        <f>IF($D$56="Y/T","Isi Tujuan",IF($E$56=0,0,IF(I58="Y",1,IF(I58="T",0,"Isi Dulu"))))</f>
        <v>Isi Tujuan</v>
      </c>
      <c r="K58" s="592" t="s">
        <v>26</v>
      </c>
      <c r="L58" s="593" t="str">
        <f>IF($D$56="Y/T","Isi Tujuan",IF($E$56=0,0,IF(K58="Y",1,IF(K58="T",0,"Isi Dulu"))))</f>
        <v>Isi Tujuan</v>
      </c>
      <c r="M58" s="849"/>
      <c r="N58" s="852"/>
    </row>
    <row r="59" spans="2:14" ht="15.75">
      <c r="B59" s="837"/>
      <c r="C59" s="840"/>
      <c r="D59" s="858"/>
      <c r="E59" s="861"/>
      <c r="F59" s="549">
        <v>4</v>
      </c>
      <c r="G59" s="550"/>
      <c r="H59" s="598" t="str">
        <f t="shared" si="0"/>
        <v>Belum Diisi</v>
      </c>
      <c r="I59" s="592" t="s">
        <v>26</v>
      </c>
      <c r="J59" s="593" t="str">
        <f>IF($D$56="Y/T","Isi Tujuan",IF($E$56=0,0,IF(I59="Y",1,IF(I59="T",0,"Isi Dulu"))))</f>
        <v>Isi Tujuan</v>
      </c>
      <c r="K59" s="592" t="s">
        <v>26</v>
      </c>
      <c r="L59" s="593" t="str">
        <f>IF($D$56="Y/T","Isi Tujuan",IF($E$56=0,0,IF(K59="Y",1,IF(K59="T",0,"Isi Dulu"))))</f>
        <v>Isi Tujuan</v>
      </c>
      <c r="M59" s="849"/>
      <c r="N59" s="852"/>
    </row>
    <row r="60" spans="2:14" ht="15.75">
      <c r="B60" s="838"/>
      <c r="C60" s="841"/>
      <c r="D60" s="859"/>
      <c r="E60" s="862"/>
      <c r="F60" s="569">
        <v>5</v>
      </c>
      <c r="G60" s="570"/>
      <c r="H60" s="599" t="str">
        <f t="shared" si="0"/>
        <v>Belum Diisi</v>
      </c>
      <c r="I60" s="595" t="s">
        <v>26</v>
      </c>
      <c r="J60" s="596" t="str">
        <f>IF($D$56="Y/T","Isi Tujuan",IF($E$56=0,0,IF(I60="Y",1,IF(I60="T",0,"Isi Dulu"))))</f>
        <v>Isi Tujuan</v>
      </c>
      <c r="K60" s="595" t="s">
        <v>26</v>
      </c>
      <c r="L60" s="596" t="str">
        <f>IF($D$56="Y/T","Isi Tujuan",IF($E$56=0,0,IF(K60="Y",1,IF(K60="T",0,"Isi Dulu"))))</f>
        <v>Isi Tujuan</v>
      </c>
      <c r="M60" s="850"/>
      <c r="N60" s="853"/>
    </row>
    <row r="61" spans="2:14" ht="15.75">
      <c r="B61" s="836">
        <v>12</v>
      </c>
      <c r="C61" s="839"/>
      <c r="D61" s="857" t="s">
        <v>26</v>
      </c>
      <c r="E61" s="860" t="str">
        <f>IF(D61="Y",1,IF(D61="T",0,IF(D61="Y/T","Belum diisi","Error")))</f>
        <v>Belum diisi</v>
      </c>
      <c r="F61" s="528">
        <v>1</v>
      </c>
      <c r="G61" s="529"/>
      <c r="H61" s="600" t="str">
        <f t="shared" si="0"/>
        <v>Belum Diisi</v>
      </c>
      <c r="I61" s="590" t="s">
        <v>26</v>
      </c>
      <c r="J61" s="591" t="str">
        <f>IF($D$61="Y/T","Isi Tujuan",IF($E$61=0,0,IF(I61="Y",1,IF(I61="T",0,"Isi Dulu"))))</f>
        <v>Isi Tujuan</v>
      </c>
      <c r="K61" s="590" t="s">
        <v>26</v>
      </c>
      <c r="L61" s="591" t="str">
        <f>IF($D$61="Y/T","Isi Tujuan",IF($E$61=0,0,IF(K61="Y",1,IF(K61="T",0,"Isi Dulu"))))</f>
        <v>Isi Tujuan</v>
      </c>
      <c r="M61" s="848" t="s">
        <v>26</v>
      </c>
      <c r="N61" s="851" t="str">
        <f>IF(M61="Y",1,IF(M61="T",0,IF(M61="Y/T","Belum diisi","Error")))</f>
        <v>Belum diisi</v>
      </c>
    </row>
    <row r="62" spans="2:14" ht="15.75">
      <c r="B62" s="837"/>
      <c r="C62" s="840"/>
      <c r="D62" s="858"/>
      <c r="E62" s="861"/>
      <c r="F62" s="549">
        <v>2</v>
      </c>
      <c r="G62" s="550"/>
      <c r="H62" s="598" t="str">
        <f t="shared" si="0"/>
        <v>Belum Diisi</v>
      </c>
      <c r="I62" s="592" t="s">
        <v>26</v>
      </c>
      <c r="J62" s="593" t="str">
        <f>IF($D$61="Y/T","Isi Tujuan",IF($E$61=0,0,IF(I62="Y",1,IF(I62="T",0,"Isi Dulu"))))</f>
        <v>Isi Tujuan</v>
      </c>
      <c r="K62" s="592" t="s">
        <v>26</v>
      </c>
      <c r="L62" s="593" t="str">
        <f>IF($D$61="Y/T","Isi Tujuan",IF($E$61=0,0,IF(K62="Y",1,IF(K62="T",0,"Isi Dulu"))))</f>
        <v>Isi Tujuan</v>
      </c>
      <c r="M62" s="849"/>
      <c r="N62" s="852"/>
    </row>
    <row r="63" spans="2:14" ht="15.75">
      <c r="B63" s="837"/>
      <c r="C63" s="840"/>
      <c r="D63" s="858"/>
      <c r="E63" s="861"/>
      <c r="F63" s="549">
        <v>3</v>
      </c>
      <c r="G63" s="550"/>
      <c r="H63" s="598" t="str">
        <f t="shared" si="0"/>
        <v>Belum Diisi</v>
      </c>
      <c r="I63" s="592" t="s">
        <v>26</v>
      </c>
      <c r="J63" s="593" t="str">
        <f>IF($D$61="Y/T","Isi Tujuan",IF($E$61=0,0,IF(I63="Y",1,IF(I63="T",0,"Isi Dulu"))))</f>
        <v>Isi Tujuan</v>
      </c>
      <c r="K63" s="592" t="s">
        <v>26</v>
      </c>
      <c r="L63" s="593" t="str">
        <f>IF($D$61="Y/T","Isi Tujuan",IF($E$61=0,0,IF(K63="Y",1,IF(K63="T",0,"Isi Dulu"))))</f>
        <v>Isi Tujuan</v>
      </c>
      <c r="M63" s="849"/>
      <c r="N63" s="852"/>
    </row>
    <row r="64" spans="2:14" ht="15.75">
      <c r="B64" s="837"/>
      <c r="C64" s="840"/>
      <c r="D64" s="858"/>
      <c r="E64" s="861"/>
      <c r="F64" s="549">
        <v>4</v>
      </c>
      <c r="G64" s="550"/>
      <c r="H64" s="598" t="str">
        <f t="shared" si="0"/>
        <v>Belum Diisi</v>
      </c>
      <c r="I64" s="592" t="s">
        <v>26</v>
      </c>
      <c r="J64" s="593" t="str">
        <f>IF($D$61="Y/T","Isi Tujuan",IF($E$61=0,0,IF(I64="Y",1,IF(I64="T",0,"Isi Dulu"))))</f>
        <v>Isi Tujuan</v>
      </c>
      <c r="K64" s="592" t="s">
        <v>26</v>
      </c>
      <c r="L64" s="593" t="str">
        <f>IF($D$61="Y/T","Isi Tujuan",IF($E$61=0,0,IF(K64="Y",1,IF(K64="T",0,"Isi Dulu"))))</f>
        <v>Isi Tujuan</v>
      </c>
      <c r="M64" s="849"/>
      <c r="N64" s="852"/>
    </row>
    <row r="65" spans="2:14" ht="15.75">
      <c r="B65" s="838"/>
      <c r="C65" s="841"/>
      <c r="D65" s="859"/>
      <c r="E65" s="862"/>
      <c r="F65" s="569">
        <v>5</v>
      </c>
      <c r="G65" s="570"/>
      <c r="H65" s="599" t="str">
        <f t="shared" si="0"/>
        <v>Belum Diisi</v>
      </c>
      <c r="I65" s="595" t="s">
        <v>26</v>
      </c>
      <c r="J65" s="596" t="str">
        <f>IF($D$61="Y/T","Isi Tujuan",IF($E$61=0,0,IF(I65="Y",1,IF(I65="T",0,"Isi Dulu"))))</f>
        <v>Isi Tujuan</v>
      </c>
      <c r="K65" s="595" t="s">
        <v>26</v>
      </c>
      <c r="L65" s="596" t="str">
        <f>IF($D$61="Y/T","Isi Tujuan",IF($E$61=0,0,IF(K65="Y",1,IF(K65="T",0,"Isi Dulu"))))</f>
        <v>Isi Tujuan</v>
      </c>
      <c r="M65" s="850"/>
      <c r="N65" s="853"/>
    </row>
    <row r="66" spans="2:14" ht="15.75">
      <c r="B66" s="836">
        <v>13</v>
      </c>
      <c r="C66" s="839"/>
      <c r="D66" s="857" t="s">
        <v>26</v>
      </c>
      <c r="E66" s="860" t="str">
        <f>IF(D66="Y",1,IF(D66="T",0,IF(D66="Y/T","Belum diisi","Error")))</f>
        <v>Belum diisi</v>
      </c>
      <c r="F66" s="528">
        <v>1</v>
      </c>
      <c r="G66" s="529"/>
      <c r="H66" s="600" t="str">
        <f t="shared" si="0"/>
        <v>Belum Diisi</v>
      </c>
      <c r="I66" s="590" t="s">
        <v>26</v>
      </c>
      <c r="J66" s="591" t="str">
        <f>IF($D$66="Y/T","Isi Tujuan",IF($E$66=0,0,IF(I66="Y",1,IF(I66="T",0,"Isi Dulu"))))</f>
        <v>Isi Tujuan</v>
      </c>
      <c r="K66" s="590" t="s">
        <v>26</v>
      </c>
      <c r="L66" s="591" t="str">
        <f>IF($D$66="Y/T","Isi Tujuan",IF($E$66=0,0,IF(K66="Y",1,IF(K66="T",0,"Isi Dulu"))))</f>
        <v>Isi Tujuan</v>
      </c>
      <c r="M66" s="848" t="s">
        <v>26</v>
      </c>
      <c r="N66" s="851" t="str">
        <f>IF(M66="Y",1,IF(M66="T",0,IF(M66="Y/T","Belum diisi","Error")))</f>
        <v>Belum diisi</v>
      </c>
    </row>
    <row r="67" spans="2:14" ht="15.75">
      <c r="B67" s="837"/>
      <c r="C67" s="840"/>
      <c r="D67" s="858"/>
      <c r="E67" s="861"/>
      <c r="F67" s="549">
        <v>2</v>
      </c>
      <c r="G67" s="550"/>
      <c r="H67" s="598" t="str">
        <f t="shared" si="0"/>
        <v>Belum Diisi</v>
      </c>
      <c r="I67" s="592" t="s">
        <v>26</v>
      </c>
      <c r="J67" s="593" t="str">
        <f>IF($D$66="Y/T","Isi Tujuan",IF($E$66=0,0,IF(I67="Y",1,IF(I67="T",0,"Isi Dulu"))))</f>
        <v>Isi Tujuan</v>
      </c>
      <c r="K67" s="592" t="s">
        <v>26</v>
      </c>
      <c r="L67" s="593" t="str">
        <f>IF($D$66="Y/T","Isi Tujuan",IF($E$66=0,0,IF(K67="Y",1,IF(K67="T",0,"Isi Dulu"))))</f>
        <v>Isi Tujuan</v>
      </c>
      <c r="M67" s="849"/>
      <c r="N67" s="852"/>
    </row>
    <row r="68" spans="2:14" ht="15.75">
      <c r="B68" s="837"/>
      <c r="C68" s="840"/>
      <c r="D68" s="858"/>
      <c r="E68" s="861"/>
      <c r="F68" s="549">
        <v>3</v>
      </c>
      <c r="G68" s="550"/>
      <c r="H68" s="598" t="str">
        <f t="shared" si="0"/>
        <v>Belum Diisi</v>
      </c>
      <c r="I68" s="592" t="s">
        <v>26</v>
      </c>
      <c r="J68" s="593" t="str">
        <f>IF($D$66="Y/T","Isi Tujuan",IF($E$66=0,0,IF(I68="Y",1,IF(I68="T",0,"Isi Dulu"))))</f>
        <v>Isi Tujuan</v>
      </c>
      <c r="K68" s="592" t="s">
        <v>26</v>
      </c>
      <c r="L68" s="593" t="str">
        <f>IF($D$66="Y/T","Isi Tujuan",IF($E$66=0,0,IF(K68="Y",1,IF(K68="T",0,"Isi Dulu"))))</f>
        <v>Isi Tujuan</v>
      </c>
      <c r="M68" s="849"/>
      <c r="N68" s="852"/>
    </row>
    <row r="69" spans="2:14" ht="15.75">
      <c r="B69" s="837"/>
      <c r="C69" s="840"/>
      <c r="D69" s="858"/>
      <c r="E69" s="861"/>
      <c r="F69" s="549">
        <v>4</v>
      </c>
      <c r="G69" s="550"/>
      <c r="H69" s="598" t="str">
        <f t="shared" si="0"/>
        <v>Belum Diisi</v>
      </c>
      <c r="I69" s="592" t="s">
        <v>26</v>
      </c>
      <c r="J69" s="593" t="str">
        <f>IF($D$66="Y/T","Isi Tujuan",IF($E$66=0,0,IF(I69="Y",1,IF(I69="T",0,"Isi Dulu"))))</f>
        <v>Isi Tujuan</v>
      </c>
      <c r="K69" s="592" t="s">
        <v>26</v>
      </c>
      <c r="L69" s="593" t="str">
        <f>IF($D$66="Y/T","Isi Tujuan",IF($E$66=0,0,IF(K69="Y",1,IF(K69="T",0,"Isi Dulu"))))</f>
        <v>Isi Tujuan</v>
      </c>
      <c r="M69" s="849"/>
      <c r="N69" s="852"/>
    </row>
    <row r="70" spans="2:14" ht="15.75">
      <c r="B70" s="838"/>
      <c r="C70" s="841"/>
      <c r="D70" s="859"/>
      <c r="E70" s="862"/>
      <c r="F70" s="569">
        <v>5</v>
      </c>
      <c r="G70" s="570"/>
      <c r="H70" s="599" t="str">
        <f t="shared" ref="H70:H105" si="1">IF(OR(J70="Isi Dulu",L70="Isi Dulu",J70="Isi Tujuan",L70="Isi Tujuan"),"Belum Diisi",IF(SUM(J70,L70)=2,1,IF(SUM(J70,L70)=1,0,IF(SUM(J70,L70)=0,0,"Error"))))</f>
        <v>Belum Diisi</v>
      </c>
      <c r="I70" s="595" t="s">
        <v>26</v>
      </c>
      <c r="J70" s="596" t="str">
        <f>IF($D$66="Y/T","Isi Tujuan",IF($E$66=0,0,IF(I70="Y",1,IF(I70="T",0,"Isi Dulu"))))</f>
        <v>Isi Tujuan</v>
      </c>
      <c r="K70" s="595" t="s">
        <v>26</v>
      </c>
      <c r="L70" s="596" t="str">
        <f>IF($D$66="Y/T","Isi Tujuan",IF($E$66=0,0,IF(K70="Y",1,IF(K70="T",0,"Isi Dulu"))))</f>
        <v>Isi Tujuan</v>
      </c>
      <c r="M70" s="850"/>
      <c r="N70" s="853"/>
    </row>
    <row r="71" spans="2:14" ht="15.75">
      <c r="B71" s="836">
        <v>14</v>
      </c>
      <c r="C71" s="839"/>
      <c r="D71" s="857" t="s">
        <v>26</v>
      </c>
      <c r="E71" s="860" t="str">
        <f>IF(D71="Y",1,IF(D71="T",0,IF(D71="Y/T","Belum diisi","Error")))</f>
        <v>Belum diisi</v>
      </c>
      <c r="F71" s="528">
        <v>1</v>
      </c>
      <c r="G71" s="529"/>
      <c r="H71" s="600" t="str">
        <f t="shared" si="1"/>
        <v>Belum Diisi</v>
      </c>
      <c r="I71" s="590" t="s">
        <v>26</v>
      </c>
      <c r="J71" s="591" t="str">
        <f>IF($D$71="Y/T","Isi Tujuan",IF($E$71=0,0,IF(I71="Y",1,IF(I71="T",0,"Isi Dulu"))))</f>
        <v>Isi Tujuan</v>
      </c>
      <c r="K71" s="590" t="s">
        <v>26</v>
      </c>
      <c r="L71" s="591" t="str">
        <f>IF($D$71="Y/T","Isi Tujuan",IF($E$71=0,0,IF(K71="Y",1,IF(K71="T",0,"Isi Dulu"))))</f>
        <v>Isi Tujuan</v>
      </c>
      <c r="M71" s="848" t="s">
        <v>26</v>
      </c>
      <c r="N71" s="851" t="str">
        <f>IF(M71="Y",1,IF(M71="T",0,IF(M71="Y/T","Belum diisi","Error")))</f>
        <v>Belum diisi</v>
      </c>
    </row>
    <row r="72" spans="2:14" ht="15.75">
      <c r="B72" s="837"/>
      <c r="C72" s="840"/>
      <c r="D72" s="858"/>
      <c r="E72" s="861"/>
      <c r="F72" s="549">
        <v>2</v>
      </c>
      <c r="G72" s="550"/>
      <c r="H72" s="598" t="str">
        <f t="shared" si="1"/>
        <v>Belum Diisi</v>
      </c>
      <c r="I72" s="592" t="s">
        <v>26</v>
      </c>
      <c r="J72" s="593" t="str">
        <f>IF($D$71="Y/T","Isi Tujuan",IF($E$71=0,0,IF(I72="Y",1,IF(I72="T",0,"Isi Dulu"))))</f>
        <v>Isi Tujuan</v>
      </c>
      <c r="K72" s="592" t="s">
        <v>26</v>
      </c>
      <c r="L72" s="593" t="str">
        <f>IF($D$71="Y/T","Isi Tujuan",IF($E$71=0,0,IF(K72="Y",1,IF(K72="T",0,"Isi Dulu"))))</f>
        <v>Isi Tujuan</v>
      </c>
      <c r="M72" s="849"/>
      <c r="N72" s="852"/>
    </row>
    <row r="73" spans="2:14" ht="15.75">
      <c r="B73" s="837"/>
      <c r="C73" s="840"/>
      <c r="D73" s="858"/>
      <c r="E73" s="861"/>
      <c r="F73" s="549">
        <v>3</v>
      </c>
      <c r="G73" s="550"/>
      <c r="H73" s="598" t="str">
        <f t="shared" si="1"/>
        <v>Belum Diisi</v>
      </c>
      <c r="I73" s="592" t="s">
        <v>26</v>
      </c>
      <c r="J73" s="593" t="str">
        <f>IF($D$71="Y/T","Isi Tujuan",IF($E$71=0,0,IF(I73="Y",1,IF(I73="T",0,"Isi Dulu"))))</f>
        <v>Isi Tujuan</v>
      </c>
      <c r="K73" s="592" t="s">
        <v>26</v>
      </c>
      <c r="L73" s="593" t="str">
        <f>IF($D$71="Y/T","Isi Tujuan",IF($E$71=0,0,IF(K73="Y",1,IF(K73="T",0,"Isi Dulu"))))</f>
        <v>Isi Tujuan</v>
      </c>
      <c r="M73" s="849"/>
      <c r="N73" s="852"/>
    </row>
    <row r="74" spans="2:14" ht="15.75">
      <c r="B74" s="837"/>
      <c r="C74" s="840"/>
      <c r="D74" s="858"/>
      <c r="E74" s="861"/>
      <c r="F74" s="549">
        <v>4</v>
      </c>
      <c r="G74" s="550"/>
      <c r="H74" s="598" t="str">
        <f t="shared" si="1"/>
        <v>Belum Diisi</v>
      </c>
      <c r="I74" s="592" t="s">
        <v>26</v>
      </c>
      <c r="J74" s="593" t="str">
        <f>IF($D$71="Y/T","Isi Tujuan",IF($E$71=0,0,IF(I74="Y",1,IF(I74="T",0,"Isi Dulu"))))</f>
        <v>Isi Tujuan</v>
      </c>
      <c r="K74" s="592" t="s">
        <v>26</v>
      </c>
      <c r="L74" s="593" t="str">
        <f>IF($D$71="Y/T","Isi Tujuan",IF($E$71=0,0,IF(K74="Y",1,IF(K74="T",0,"Isi Dulu"))))</f>
        <v>Isi Tujuan</v>
      </c>
      <c r="M74" s="849"/>
      <c r="N74" s="852"/>
    </row>
    <row r="75" spans="2:14" ht="15.75">
      <c r="B75" s="838"/>
      <c r="C75" s="841"/>
      <c r="D75" s="859"/>
      <c r="E75" s="862"/>
      <c r="F75" s="569">
        <v>5</v>
      </c>
      <c r="G75" s="570"/>
      <c r="H75" s="599" t="str">
        <f t="shared" si="1"/>
        <v>Belum Diisi</v>
      </c>
      <c r="I75" s="595" t="s">
        <v>26</v>
      </c>
      <c r="J75" s="596" t="str">
        <f>IF($D$71="Y/T","Isi Tujuan",IF($E$71=0,0,IF(I75="Y",1,IF(I75="T",0,"Isi Dulu"))))</f>
        <v>Isi Tujuan</v>
      </c>
      <c r="K75" s="595" t="s">
        <v>26</v>
      </c>
      <c r="L75" s="596" t="str">
        <f>IF($D$71="Y/T","Isi Tujuan",IF($E$71=0,0,IF(K75="Y",1,IF(K75="T",0,"Isi Dulu"))))</f>
        <v>Isi Tujuan</v>
      </c>
      <c r="M75" s="850"/>
      <c r="N75" s="853"/>
    </row>
    <row r="76" spans="2:14" ht="15.75">
      <c r="B76" s="836">
        <v>15</v>
      </c>
      <c r="C76" s="839"/>
      <c r="D76" s="857" t="s">
        <v>26</v>
      </c>
      <c r="E76" s="860" t="str">
        <f>IF(D76="Y",1,IF(D76="T",0,IF(D76="Y/T","Belum diisi","Error")))</f>
        <v>Belum diisi</v>
      </c>
      <c r="F76" s="528">
        <v>1</v>
      </c>
      <c r="G76" s="529"/>
      <c r="H76" s="600" t="str">
        <f t="shared" si="1"/>
        <v>Belum Diisi</v>
      </c>
      <c r="I76" s="590" t="s">
        <v>26</v>
      </c>
      <c r="J76" s="591" t="str">
        <f>IF($D$76="Y/T","Isi Tujuan",IF($E$76=0,0,IF(I76="Y",1,IF(I76="T",0,"Isi Dulu"))))</f>
        <v>Isi Tujuan</v>
      </c>
      <c r="K76" s="590" t="s">
        <v>26</v>
      </c>
      <c r="L76" s="591" t="str">
        <f>IF($D$76="Y/T","Isi Tujuan",IF($E$76=0,0,IF(K76="Y",1,IF(K76="T",0,"Isi Dulu"))))</f>
        <v>Isi Tujuan</v>
      </c>
      <c r="M76" s="848" t="s">
        <v>26</v>
      </c>
      <c r="N76" s="851" t="str">
        <f>IF(M76="Y",1,IF(M76="T",0,IF(M76="Y/T","Belum diisi","Error")))</f>
        <v>Belum diisi</v>
      </c>
    </row>
    <row r="77" spans="2:14" ht="15.75">
      <c r="B77" s="837"/>
      <c r="C77" s="840"/>
      <c r="D77" s="858"/>
      <c r="E77" s="861"/>
      <c r="F77" s="549">
        <v>2</v>
      </c>
      <c r="G77" s="550"/>
      <c r="H77" s="598" t="str">
        <f t="shared" si="1"/>
        <v>Belum Diisi</v>
      </c>
      <c r="I77" s="592" t="s">
        <v>26</v>
      </c>
      <c r="J77" s="593" t="str">
        <f>IF($D$76="Y/T","Isi Tujuan",IF($E$76=0,0,IF(I77="Y",1,IF(I77="T",0,"Isi Dulu"))))</f>
        <v>Isi Tujuan</v>
      </c>
      <c r="K77" s="592" t="s">
        <v>26</v>
      </c>
      <c r="L77" s="593" t="str">
        <f>IF($D$76="Y/T","Isi Tujuan",IF($E$76=0,0,IF(K77="Y",1,IF(K77="T",0,"Isi Dulu"))))</f>
        <v>Isi Tujuan</v>
      </c>
      <c r="M77" s="849"/>
      <c r="N77" s="852"/>
    </row>
    <row r="78" spans="2:14" ht="15.75">
      <c r="B78" s="837"/>
      <c r="C78" s="840"/>
      <c r="D78" s="858"/>
      <c r="E78" s="861"/>
      <c r="F78" s="549">
        <v>3</v>
      </c>
      <c r="G78" s="550"/>
      <c r="H78" s="598" t="str">
        <f t="shared" si="1"/>
        <v>Belum Diisi</v>
      </c>
      <c r="I78" s="592" t="s">
        <v>26</v>
      </c>
      <c r="J78" s="593" t="str">
        <f>IF($D$76="Y/T","Isi Tujuan",IF($E$76=0,0,IF(I78="Y",1,IF(I78="T",0,"Isi Dulu"))))</f>
        <v>Isi Tujuan</v>
      </c>
      <c r="K78" s="592" t="s">
        <v>26</v>
      </c>
      <c r="L78" s="593" t="str">
        <f>IF($D$76="Y/T","Isi Tujuan",IF($E$76=0,0,IF(K78="Y",1,IF(K78="T",0,"Isi Dulu"))))</f>
        <v>Isi Tujuan</v>
      </c>
      <c r="M78" s="849"/>
      <c r="N78" s="852"/>
    </row>
    <row r="79" spans="2:14" ht="15.75">
      <c r="B79" s="837"/>
      <c r="C79" s="840"/>
      <c r="D79" s="858"/>
      <c r="E79" s="861"/>
      <c r="F79" s="549">
        <v>4</v>
      </c>
      <c r="G79" s="550"/>
      <c r="H79" s="598" t="str">
        <f t="shared" si="1"/>
        <v>Belum Diisi</v>
      </c>
      <c r="I79" s="592" t="s">
        <v>26</v>
      </c>
      <c r="J79" s="593" t="str">
        <f>IF($D$76="Y/T","Isi Tujuan",IF($E$76=0,0,IF(I79="Y",1,IF(I79="T",0,"Isi Dulu"))))</f>
        <v>Isi Tujuan</v>
      </c>
      <c r="K79" s="592" t="s">
        <v>26</v>
      </c>
      <c r="L79" s="593" t="str">
        <f>IF($D$76="Y/T","Isi Tujuan",IF($E$76=0,0,IF(K79="Y",1,IF(K79="T",0,"Isi Dulu"))))</f>
        <v>Isi Tujuan</v>
      </c>
      <c r="M79" s="849"/>
      <c r="N79" s="852"/>
    </row>
    <row r="80" spans="2:14" ht="15.75">
      <c r="B80" s="838"/>
      <c r="C80" s="841"/>
      <c r="D80" s="859"/>
      <c r="E80" s="862"/>
      <c r="F80" s="569">
        <v>5</v>
      </c>
      <c r="G80" s="570"/>
      <c r="H80" s="599" t="str">
        <f t="shared" si="1"/>
        <v>Belum Diisi</v>
      </c>
      <c r="I80" s="595" t="s">
        <v>26</v>
      </c>
      <c r="J80" s="596" t="str">
        <f>IF($D$76="Y/T","Isi Tujuan",IF($E$76=0,0,IF(I80="Y",1,IF(I80="T",0,"Isi Dulu"))))</f>
        <v>Isi Tujuan</v>
      </c>
      <c r="K80" s="595" t="s">
        <v>26</v>
      </c>
      <c r="L80" s="596" t="str">
        <f>IF($D$76="Y/T","Isi Tujuan",IF($E$76=0,0,IF(K80="Y",1,IF(K80="T",0,"Isi Dulu"))))</f>
        <v>Isi Tujuan</v>
      </c>
      <c r="M80" s="850"/>
      <c r="N80" s="853"/>
    </row>
    <row r="81" spans="2:14" ht="15.75">
      <c r="B81" s="836">
        <v>16</v>
      </c>
      <c r="C81" s="839"/>
      <c r="D81" s="857" t="s">
        <v>26</v>
      </c>
      <c r="E81" s="860" t="str">
        <f>IF(D81="Y",1,IF(D81="T",0,IF(D81="Y/T","Belum diisi","Error")))</f>
        <v>Belum diisi</v>
      </c>
      <c r="F81" s="528">
        <v>1</v>
      </c>
      <c r="G81" s="529"/>
      <c r="H81" s="600" t="str">
        <f t="shared" si="1"/>
        <v>Belum Diisi</v>
      </c>
      <c r="I81" s="590" t="s">
        <v>26</v>
      </c>
      <c r="J81" s="591" t="str">
        <f>IF($D$81="Y/T","Isi Tujuan",IF($E$81=0,0,IF(I81="Y",1,IF(I81="T",0,"Isi Dulu"))))</f>
        <v>Isi Tujuan</v>
      </c>
      <c r="K81" s="590" t="s">
        <v>26</v>
      </c>
      <c r="L81" s="591" t="str">
        <f>IF($D$81="Y/T","Isi Tujuan",IF($E$81=0,0,IF(K81="Y",1,IF(K81="T",0,"Isi Dulu"))))</f>
        <v>Isi Tujuan</v>
      </c>
      <c r="M81" s="848" t="s">
        <v>26</v>
      </c>
      <c r="N81" s="851" t="str">
        <f>IF(M81="Y",1,IF(M81="T",0,IF(M81="Y/T","Belum diisi","Error")))</f>
        <v>Belum diisi</v>
      </c>
    </row>
    <row r="82" spans="2:14" ht="15.75">
      <c r="B82" s="837"/>
      <c r="C82" s="840"/>
      <c r="D82" s="858"/>
      <c r="E82" s="861"/>
      <c r="F82" s="549">
        <v>2</v>
      </c>
      <c r="G82" s="550"/>
      <c r="H82" s="598" t="str">
        <f t="shared" si="1"/>
        <v>Belum Diisi</v>
      </c>
      <c r="I82" s="592" t="s">
        <v>26</v>
      </c>
      <c r="J82" s="593" t="str">
        <f>IF($D$81="Y/T","Isi Tujuan",IF($E$81=0,0,IF(I82="Y",1,IF(I82="T",0,"Isi Dulu"))))</f>
        <v>Isi Tujuan</v>
      </c>
      <c r="K82" s="592" t="s">
        <v>26</v>
      </c>
      <c r="L82" s="593" t="str">
        <f>IF($D$81="Y/T","Isi Tujuan",IF($E$81=0,0,IF(K82="Y",1,IF(K82="T",0,"Isi Dulu"))))</f>
        <v>Isi Tujuan</v>
      </c>
      <c r="M82" s="849"/>
      <c r="N82" s="852"/>
    </row>
    <row r="83" spans="2:14" ht="15.75">
      <c r="B83" s="837"/>
      <c r="C83" s="840"/>
      <c r="D83" s="858"/>
      <c r="E83" s="861"/>
      <c r="F83" s="549">
        <v>3</v>
      </c>
      <c r="G83" s="550"/>
      <c r="H83" s="598" t="str">
        <f t="shared" si="1"/>
        <v>Belum Diisi</v>
      </c>
      <c r="I83" s="592" t="s">
        <v>26</v>
      </c>
      <c r="J83" s="593" t="str">
        <f>IF($D$81="Y/T","Isi Tujuan",IF($E$81=0,0,IF(I83="Y",1,IF(I83="T",0,"Isi Dulu"))))</f>
        <v>Isi Tujuan</v>
      </c>
      <c r="K83" s="592" t="s">
        <v>26</v>
      </c>
      <c r="L83" s="593" t="str">
        <f>IF($D$81="Y/T","Isi Tujuan",IF($E$81=0,0,IF(K83="Y",1,IF(K83="T",0,"Isi Dulu"))))</f>
        <v>Isi Tujuan</v>
      </c>
      <c r="M83" s="849"/>
      <c r="N83" s="852"/>
    </row>
    <row r="84" spans="2:14" ht="15.75">
      <c r="B84" s="837"/>
      <c r="C84" s="840"/>
      <c r="D84" s="858"/>
      <c r="E84" s="861"/>
      <c r="F84" s="549">
        <v>4</v>
      </c>
      <c r="G84" s="550"/>
      <c r="H84" s="598" t="str">
        <f t="shared" si="1"/>
        <v>Belum Diisi</v>
      </c>
      <c r="I84" s="592" t="s">
        <v>26</v>
      </c>
      <c r="J84" s="593" t="str">
        <f>IF($D$81="Y/T","Isi Tujuan",IF($E$81=0,0,IF(I84="Y",1,IF(I84="T",0,"Isi Dulu"))))</f>
        <v>Isi Tujuan</v>
      </c>
      <c r="K84" s="592" t="s">
        <v>26</v>
      </c>
      <c r="L84" s="593" t="str">
        <f>IF($D$81="Y/T","Isi Tujuan",IF($E$81=0,0,IF(K84="Y",1,IF(K84="T",0,"Isi Dulu"))))</f>
        <v>Isi Tujuan</v>
      </c>
      <c r="M84" s="849"/>
      <c r="N84" s="852"/>
    </row>
    <row r="85" spans="2:14" ht="15.75">
      <c r="B85" s="838"/>
      <c r="C85" s="841"/>
      <c r="D85" s="859"/>
      <c r="E85" s="862"/>
      <c r="F85" s="569">
        <v>5</v>
      </c>
      <c r="G85" s="570"/>
      <c r="H85" s="599" t="str">
        <f t="shared" si="1"/>
        <v>Belum Diisi</v>
      </c>
      <c r="I85" s="595" t="s">
        <v>26</v>
      </c>
      <c r="J85" s="596" t="str">
        <f>IF($D$81="Y/T","Isi Tujuan",IF($E$81=0,0,IF(I85="Y",1,IF(I85="T",0,"Isi Dulu"))))</f>
        <v>Isi Tujuan</v>
      </c>
      <c r="K85" s="595" t="s">
        <v>26</v>
      </c>
      <c r="L85" s="596" t="str">
        <f>IF($D$81="Y/T","Isi Tujuan",IF($E$81=0,0,IF(K85="Y",1,IF(K85="T",0,"Isi Dulu"))))</f>
        <v>Isi Tujuan</v>
      </c>
      <c r="M85" s="850"/>
      <c r="N85" s="853"/>
    </row>
    <row r="86" spans="2:14" ht="15.75">
      <c r="B86" s="836">
        <v>17</v>
      </c>
      <c r="C86" s="839"/>
      <c r="D86" s="857" t="s">
        <v>26</v>
      </c>
      <c r="E86" s="860" t="str">
        <f>IF(D86="Y",1,IF(D86="T",0,IF(D86="Y/T","Belum diisi","Error")))</f>
        <v>Belum diisi</v>
      </c>
      <c r="F86" s="528">
        <v>1</v>
      </c>
      <c r="G86" s="529"/>
      <c r="H86" s="600" t="str">
        <f t="shared" si="1"/>
        <v>Belum Diisi</v>
      </c>
      <c r="I86" s="590" t="s">
        <v>26</v>
      </c>
      <c r="J86" s="591" t="str">
        <f>IF($D$86="Y/T","Isi Tujuan",IF($E$86=0,0,IF(I86="Y",1,IF(I86="T",0,"Isi Dulu"))))</f>
        <v>Isi Tujuan</v>
      </c>
      <c r="K86" s="590" t="s">
        <v>26</v>
      </c>
      <c r="L86" s="591" t="str">
        <f>IF($D$86="Y/T","Isi Tujuan",IF($E$86=0,0,IF(K86="Y",1,IF(K86="T",0,"Isi Dulu"))))</f>
        <v>Isi Tujuan</v>
      </c>
      <c r="M86" s="848" t="s">
        <v>26</v>
      </c>
      <c r="N86" s="851" t="str">
        <f>IF(M86="Y",1,IF(M86="T",0,IF(M86="Y/T","Belum diisi","Error")))</f>
        <v>Belum diisi</v>
      </c>
    </row>
    <row r="87" spans="2:14" ht="15.75">
      <c r="B87" s="837"/>
      <c r="C87" s="840"/>
      <c r="D87" s="858"/>
      <c r="E87" s="861"/>
      <c r="F87" s="549">
        <v>2</v>
      </c>
      <c r="G87" s="550"/>
      <c r="H87" s="598" t="str">
        <f t="shared" si="1"/>
        <v>Belum Diisi</v>
      </c>
      <c r="I87" s="592" t="s">
        <v>26</v>
      </c>
      <c r="J87" s="593" t="str">
        <f>IF($D$86="Y/T","Isi Tujuan",IF($E$86=0,0,IF(I87="Y",1,IF(I87="T",0,"Isi Dulu"))))</f>
        <v>Isi Tujuan</v>
      </c>
      <c r="K87" s="592" t="s">
        <v>26</v>
      </c>
      <c r="L87" s="593" t="str">
        <f>IF($D$86="Y/T","Isi Tujuan",IF($E$86=0,0,IF(K87="Y",1,IF(K87="T",0,"Isi Dulu"))))</f>
        <v>Isi Tujuan</v>
      </c>
      <c r="M87" s="849"/>
      <c r="N87" s="852"/>
    </row>
    <row r="88" spans="2:14" ht="15.75">
      <c r="B88" s="837"/>
      <c r="C88" s="840"/>
      <c r="D88" s="858"/>
      <c r="E88" s="861"/>
      <c r="F88" s="549">
        <v>3</v>
      </c>
      <c r="G88" s="550"/>
      <c r="H88" s="598" t="str">
        <f t="shared" si="1"/>
        <v>Belum Diisi</v>
      </c>
      <c r="I88" s="592" t="s">
        <v>26</v>
      </c>
      <c r="J88" s="593" t="str">
        <f>IF($D$86="Y/T","Isi Tujuan",IF($E$86=0,0,IF(I88="Y",1,IF(I88="T",0,"Isi Dulu"))))</f>
        <v>Isi Tujuan</v>
      </c>
      <c r="K88" s="592" t="s">
        <v>26</v>
      </c>
      <c r="L88" s="593" t="str">
        <f>IF($D$86="Y/T","Isi Tujuan",IF($E$86=0,0,IF(K88="Y",1,IF(K88="T",0,"Isi Dulu"))))</f>
        <v>Isi Tujuan</v>
      </c>
      <c r="M88" s="849"/>
      <c r="N88" s="852"/>
    </row>
    <row r="89" spans="2:14" ht="15.75">
      <c r="B89" s="837"/>
      <c r="C89" s="840"/>
      <c r="D89" s="858"/>
      <c r="E89" s="861"/>
      <c r="F89" s="549">
        <v>4</v>
      </c>
      <c r="G89" s="550"/>
      <c r="H89" s="598" t="str">
        <f t="shared" si="1"/>
        <v>Belum Diisi</v>
      </c>
      <c r="I89" s="592" t="s">
        <v>26</v>
      </c>
      <c r="J89" s="593" t="str">
        <f>IF($D$86="Y/T","Isi Tujuan",IF($E$86=0,0,IF(I89="Y",1,IF(I89="T",0,"Isi Dulu"))))</f>
        <v>Isi Tujuan</v>
      </c>
      <c r="K89" s="592" t="s">
        <v>26</v>
      </c>
      <c r="L89" s="593" t="str">
        <f>IF($D$86="Y/T","Isi Tujuan",IF($E$86=0,0,IF(K89="Y",1,IF(K89="T",0,"Isi Dulu"))))</f>
        <v>Isi Tujuan</v>
      </c>
      <c r="M89" s="849"/>
      <c r="N89" s="852"/>
    </row>
    <row r="90" spans="2:14" ht="15.75">
      <c r="B90" s="838"/>
      <c r="C90" s="841"/>
      <c r="D90" s="859"/>
      <c r="E90" s="862"/>
      <c r="F90" s="569">
        <v>5</v>
      </c>
      <c r="G90" s="570"/>
      <c r="H90" s="599" t="str">
        <f t="shared" si="1"/>
        <v>Belum Diisi</v>
      </c>
      <c r="I90" s="595" t="s">
        <v>26</v>
      </c>
      <c r="J90" s="596" t="str">
        <f>IF($D$86="Y/T","Isi Tujuan",IF($E$86=0,0,IF(I90="Y",1,IF(I90="T",0,"Isi Dulu"))))</f>
        <v>Isi Tujuan</v>
      </c>
      <c r="K90" s="595" t="s">
        <v>26</v>
      </c>
      <c r="L90" s="596" t="str">
        <f>IF($D$86="Y/T","Isi Tujuan",IF($E$86=0,0,IF(K90="Y",1,IF(K90="T",0,"Isi Dulu"))))</f>
        <v>Isi Tujuan</v>
      </c>
      <c r="M90" s="850"/>
      <c r="N90" s="853"/>
    </row>
    <row r="91" spans="2:14" ht="15.75">
      <c r="B91" s="836">
        <v>18</v>
      </c>
      <c r="C91" s="839"/>
      <c r="D91" s="857" t="s">
        <v>26</v>
      </c>
      <c r="E91" s="860" t="str">
        <f>IF(D91="Y",1,IF(D91="T",0,IF(D91="Y/T","Belum diisi","Error")))</f>
        <v>Belum diisi</v>
      </c>
      <c r="F91" s="528">
        <v>1</v>
      </c>
      <c r="G91" s="529"/>
      <c r="H91" s="600" t="str">
        <f t="shared" si="1"/>
        <v>Belum Diisi</v>
      </c>
      <c r="I91" s="590" t="s">
        <v>26</v>
      </c>
      <c r="J91" s="591" t="str">
        <f>IF($D$91="Y/T","Isi Tujuan",IF($E$91=0,0,IF(I91="Y",1,IF(I91="T",0,"Isi Dulu"))))</f>
        <v>Isi Tujuan</v>
      </c>
      <c r="K91" s="590" t="s">
        <v>26</v>
      </c>
      <c r="L91" s="591" t="str">
        <f>IF($D$91="Y/T","Isi Tujuan",IF($E$91=0,0,IF(K91="Y",1,IF(K91="T",0,"Isi Dulu"))))</f>
        <v>Isi Tujuan</v>
      </c>
      <c r="M91" s="848" t="s">
        <v>26</v>
      </c>
      <c r="N91" s="851" t="str">
        <f>IF(M91="Y",1,IF(M91="T",0,IF(M91="Y/T","Belum diisi","Error")))</f>
        <v>Belum diisi</v>
      </c>
    </row>
    <row r="92" spans="2:14" ht="15.75">
      <c r="B92" s="837"/>
      <c r="C92" s="840"/>
      <c r="D92" s="858"/>
      <c r="E92" s="861"/>
      <c r="F92" s="549">
        <v>2</v>
      </c>
      <c r="G92" s="550"/>
      <c r="H92" s="598" t="str">
        <f t="shared" si="1"/>
        <v>Belum Diisi</v>
      </c>
      <c r="I92" s="592" t="s">
        <v>26</v>
      </c>
      <c r="J92" s="593" t="str">
        <f>IF($D$91="Y/T","Isi Tujuan",IF($E$91=0,0,IF(I92="Y",1,IF(I92="T",0,"Isi Dulu"))))</f>
        <v>Isi Tujuan</v>
      </c>
      <c r="K92" s="592" t="s">
        <v>26</v>
      </c>
      <c r="L92" s="593" t="str">
        <f>IF($D$91="Y/T","Isi Tujuan",IF($E$91=0,0,IF(K92="Y",1,IF(K92="T",0,"Isi Dulu"))))</f>
        <v>Isi Tujuan</v>
      </c>
      <c r="M92" s="849"/>
      <c r="N92" s="852"/>
    </row>
    <row r="93" spans="2:14" ht="15.75">
      <c r="B93" s="837"/>
      <c r="C93" s="840"/>
      <c r="D93" s="858"/>
      <c r="E93" s="861"/>
      <c r="F93" s="549">
        <v>3</v>
      </c>
      <c r="G93" s="550"/>
      <c r="H93" s="598" t="str">
        <f t="shared" si="1"/>
        <v>Belum Diisi</v>
      </c>
      <c r="I93" s="592" t="s">
        <v>26</v>
      </c>
      <c r="J93" s="593" t="str">
        <f>IF($D$91="Y/T","Isi Tujuan",IF($E$91=0,0,IF(I93="Y",1,IF(I93="T",0,"Isi Dulu"))))</f>
        <v>Isi Tujuan</v>
      </c>
      <c r="K93" s="592" t="s">
        <v>26</v>
      </c>
      <c r="L93" s="593" t="str">
        <f>IF($D$91="Y/T","Isi Tujuan",IF($E$91=0,0,IF(K93="Y",1,IF(K93="T",0,"Isi Dulu"))))</f>
        <v>Isi Tujuan</v>
      </c>
      <c r="M93" s="849"/>
      <c r="N93" s="852"/>
    </row>
    <row r="94" spans="2:14" ht="15.75">
      <c r="B94" s="837"/>
      <c r="C94" s="840"/>
      <c r="D94" s="858"/>
      <c r="E94" s="861"/>
      <c r="F94" s="549">
        <v>4</v>
      </c>
      <c r="G94" s="550"/>
      <c r="H94" s="598" t="str">
        <f t="shared" si="1"/>
        <v>Belum Diisi</v>
      </c>
      <c r="I94" s="592" t="s">
        <v>26</v>
      </c>
      <c r="J94" s="593" t="str">
        <f>IF($D$91="Y/T","Isi Tujuan",IF($E$91=0,0,IF(I94="Y",1,IF(I94="T",0,"Isi Dulu"))))</f>
        <v>Isi Tujuan</v>
      </c>
      <c r="K94" s="592" t="s">
        <v>26</v>
      </c>
      <c r="L94" s="593" t="str">
        <f>IF($D$91="Y/T","Isi Tujuan",IF($E$91=0,0,IF(K94="Y",1,IF(K94="T",0,"Isi Dulu"))))</f>
        <v>Isi Tujuan</v>
      </c>
      <c r="M94" s="849"/>
      <c r="N94" s="852"/>
    </row>
    <row r="95" spans="2:14" ht="15.75">
      <c r="B95" s="838"/>
      <c r="C95" s="841"/>
      <c r="D95" s="859"/>
      <c r="E95" s="862"/>
      <c r="F95" s="569">
        <v>5</v>
      </c>
      <c r="G95" s="570"/>
      <c r="H95" s="599" t="str">
        <f t="shared" si="1"/>
        <v>Belum Diisi</v>
      </c>
      <c r="I95" s="595" t="s">
        <v>26</v>
      </c>
      <c r="J95" s="596" t="str">
        <f>IF($D$91="Y/T","Isi Tujuan",IF($E$91=0,0,IF(I95="Y",1,IF(I95="T",0,"Isi Dulu"))))</f>
        <v>Isi Tujuan</v>
      </c>
      <c r="K95" s="595" t="s">
        <v>26</v>
      </c>
      <c r="L95" s="596" t="str">
        <f>IF($D$91="Y/T","Isi Tujuan",IF($E$91=0,0,IF(K95="Y",1,IF(K95="T",0,"Isi Dulu"))))</f>
        <v>Isi Tujuan</v>
      </c>
      <c r="M95" s="850"/>
      <c r="N95" s="853"/>
    </row>
    <row r="96" spans="2:14" ht="15.75">
      <c r="B96" s="836">
        <v>19</v>
      </c>
      <c r="C96" s="839"/>
      <c r="D96" s="857" t="s">
        <v>26</v>
      </c>
      <c r="E96" s="860" t="str">
        <f>IF(D96="Y",1,IF(D96="T",0,IF(D96="Y/T","Belum diisi","Error")))</f>
        <v>Belum diisi</v>
      </c>
      <c r="F96" s="528">
        <v>1</v>
      </c>
      <c r="G96" s="529"/>
      <c r="H96" s="600" t="str">
        <f t="shared" si="1"/>
        <v>Belum Diisi</v>
      </c>
      <c r="I96" s="590" t="s">
        <v>26</v>
      </c>
      <c r="J96" s="591" t="str">
        <f>IF($D$96="Y/T","Isi Tujuan",IF($E$96=0,0,IF(I96="Y",1,IF(I96="T",0,"Isi Dulu"))))</f>
        <v>Isi Tujuan</v>
      </c>
      <c r="K96" s="590" t="s">
        <v>26</v>
      </c>
      <c r="L96" s="591" t="str">
        <f>IF($D$96="Y/T","Isi Tujuan",IF($E$96=0,0,IF(K96="Y",1,IF(K96="T",0,"Isi Dulu"))))</f>
        <v>Isi Tujuan</v>
      </c>
      <c r="M96" s="848" t="s">
        <v>26</v>
      </c>
      <c r="N96" s="851" t="str">
        <f>IF(M96="Y",1,IF(M96="T",0,IF(M96="Y/T","Belum diisi","Error")))</f>
        <v>Belum diisi</v>
      </c>
    </row>
    <row r="97" spans="2:18" ht="15.75">
      <c r="B97" s="837"/>
      <c r="C97" s="840"/>
      <c r="D97" s="858"/>
      <c r="E97" s="861"/>
      <c r="F97" s="549">
        <v>2</v>
      </c>
      <c r="G97" s="550"/>
      <c r="H97" s="598" t="str">
        <f t="shared" si="1"/>
        <v>Belum Diisi</v>
      </c>
      <c r="I97" s="592" t="s">
        <v>26</v>
      </c>
      <c r="J97" s="593" t="str">
        <f>IF($D$96="Y/T","Isi Tujuan",IF($E$96=0,0,IF(I97="Y",1,IF(I97="T",0,"Isi Dulu"))))</f>
        <v>Isi Tujuan</v>
      </c>
      <c r="K97" s="592" t="s">
        <v>26</v>
      </c>
      <c r="L97" s="593" t="str">
        <f>IF($D$96="Y/T","Isi Tujuan",IF($E$96=0,0,IF(K97="Y",1,IF(K97="T",0,"Isi Dulu"))))</f>
        <v>Isi Tujuan</v>
      </c>
      <c r="M97" s="849"/>
      <c r="N97" s="852"/>
    </row>
    <row r="98" spans="2:18" ht="15.75">
      <c r="B98" s="837"/>
      <c r="C98" s="840"/>
      <c r="D98" s="858"/>
      <c r="E98" s="861"/>
      <c r="F98" s="549">
        <v>3</v>
      </c>
      <c r="G98" s="550"/>
      <c r="H98" s="598" t="str">
        <f t="shared" si="1"/>
        <v>Belum Diisi</v>
      </c>
      <c r="I98" s="592" t="s">
        <v>26</v>
      </c>
      <c r="J98" s="593" t="str">
        <f>IF($D$96="Y/T","Isi Tujuan",IF($E$96=0,0,IF(I98="Y",1,IF(I98="T",0,"Isi Dulu"))))</f>
        <v>Isi Tujuan</v>
      </c>
      <c r="K98" s="592" t="s">
        <v>26</v>
      </c>
      <c r="L98" s="593" t="str">
        <f>IF($D$96="Y/T","Isi Tujuan",IF($E$96=0,0,IF(K98="Y",1,IF(K98="T",0,"Isi Dulu"))))</f>
        <v>Isi Tujuan</v>
      </c>
      <c r="M98" s="849"/>
      <c r="N98" s="852"/>
    </row>
    <row r="99" spans="2:18" ht="15.75">
      <c r="B99" s="837"/>
      <c r="C99" s="840"/>
      <c r="D99" s="858"/>
      <c r="E99" s="861"/>
      <c r="F99" s="549">
        <v>4</v>
      </c>
      <c r="G99" s="550"/>
      <c r="H99" s="598" t="str">
        <f t="shared" si="1"/>
        <v>Belum Diisi</v>
      </c>
      <c r="I99" s="592" t="s">
        <v>26</v>
      </c>
      <c r="J99" s="593" t="str">
        <f>IF($D$96="Y/T","Isi Tujuan",IF($E$96=0,0,IF(I99="Y",1,IF(I99="T",0,"Isi Dulu"))))</f>
        <v>Isi Tujuan</v>
      </c>
      <c r="K99" s="592" t="s">
        <v>26</v>
      </c>
      <c r="L99" s="593" t="str">
        <f>IF($D$96="Y/T","Isi Tujuan",IF($E$96=0,0,IF(K99="Y",1,IF(K99="T",0,"Isi Dulu"))))</f>
        <v>Isi Tujuan</v>
      </c>
      <c r="M99" s="849"/>
      <c r="N99" s="852"/>
    </row>
    <row r="100" spans="2:18" ht="15.75">
      <c r="B100" s="838"/>
      <c r="C100" s="841"/>
      <c r="D100" s="859"/>
      <c r="E100" s="862"/>
      <c r="F100" s="569">
        <v>5</v>
      </c>
      <c r="G100" s="570"/>
      <c r="H100" s="599" t="str">
        <f t="shared" si="1"/>
        <v>Belum Diisi</v>
      </c>
      <c r="I100" s="595" t="s">
        <v>26</v>
      </c>
      <c r="J100" s="596" t="str">
        <f>IF($D$96="Y/T","Isi Tujuan",IF($E$96=0,0,IF(I100="Y",1,IF(I100="T",0,"Isi Dulu"))))</f>
        <v>Isi Tujuan</v>
      </c>
      <c r="K100" s="595" t="s">
        <v>26</v>
      </c>
      <c r="L100" s="596" t="str">
        <f>IF($D$96="Y/T","Isi Tujuan",IF($E$96=0,0,IF(K100="Y",1,IF(K100="T",0,"Isi Dulu"))))</f>
        <v>Isi Tujuan</v>
      </c>
      <c r="M100" s="850"/>
      <c r="N100" s="853"/>
    </row>
    <row r="101" spans="2:18" ht="15.75">
      <c r="B101" s="836">
        <v>20</v>
      </c>
      <c r="C101" s="839"/>
      <c r="D101" s="857" t="s">
        <v>26</v>
      </c>
      <c r="E101" s="860" t="str">
        <f>IF(D101="Y",1,IF(D101="T",0,IF(D101="Y/T","Belum diisi","Error")))</f>
        <v>Belum diisi</v>
      </c>
      <c r="F101" s="528">
        <v>1</v>
      </c>
      <c r="G101" s="529"/>
      <c r="H101" s="600" t="str">
        <f t="shared" si="1"/>
        <v>Belum Diisi</v>
      </c>
      <c r="I101" s="590" t="s">
        <v>26</v>
      </c>
      <c r="J101" s="591" t="str">
        <f>IF($D$101="Y/T","Isi Tujuan",IF($E$101=0,0,IF(I101="Y",1,IF(I101="T",0,"Isi Dulu"))))</f>
        <v>Isi Tujuan</v>
      </c>
      <c r="K101" s="590" t="s">
        <v>26</v>
      </c>
      <c r="L101" s="591" t="str">
        <f>IF($D$101="Y/T","Isi Tujuan",IF($E$101=0,0,IF(K101="Y",1,IF(K101="T",0,"Isi Dulu"))))</f>
        <v>Isi Tujuan</v>
      </c>
      <c r="M101" s="848" t="s">
        <v>26</v>
      </c>
      <c r="N101" s="851" t="str">
        <f>IF(M101="Y",1,IF(M101="T",0,IF(M101="Y/T","Belum diisi","Error")))</f>
        <v>Belum diisi</v>
      </c>
    </row>
    <row r="102" spans="2:18" ht="15.75">
      <c r="B102" s="837"/>
      <c r="C102" s="840"/>
      <c r="D102" s="858"/>
      <c r="E102" s="861"/>
      <c r="F102" s="549">
        <v>2</v>
      </c>
      <c r="G102" s="550"/>
      <c r="H102" s="598" t="str">
        <f t="shared" si="1"/>
        <v>Belum Diisi</v>
      </c>
      <c r="I102" s="592" t="s">
        <v>26</v>
      </c>
      <c r="J102" s="593" t="str">
        <f>IF($D$101="Y/T","Isi Tujuan",IF($E$101=0,0,IF(I102="Y",1,IF(I102="T",0,"Isi Dulu"))))</f>
        <v>Isi Tujuan</v>
      </c>
      <c r="K102" s="592" t="s">
        <v>26</v>
      </c>
      <c r="L102" s="593" t="str">
        <f>IF($D$101="Y/T","Isi Tujuan",IF($E$101=0,0,IF(K102="Y",1,IF(K102="T",0,"Isi Dulu"))))</f>
        <v>Isi Tujuan</v>
      </c>
      <c r="M102" s="849"/>
      <c r="N102" s="852"/>
    </row>
    <row r="103" spans="2:18" ht="15.75">
      <c r="B103" s="837"/>
      <c r="C103" s="840"/>
      <c r="D103" s="858"/>
      <c r="E103" s="861"/>
      <c r="F103" s="549">
        <v>3</v>
      </c>
      <c r="G103" s="550"/>
      <c r="H103" s="598" t="str">
        <f t="shared" si="1"/>
        <v>Belum Diisi</v>
      </c>
      <c r="I103" s="592" t="s">
        <v>26</v>
      </c>
      <c r="J103" s="593" t="str">
        <f>IF($D$101="Y/T","Isi Tujuan",IF($E$101=0,0,IF(I103="Y",1,IF(I103="T",0,"Isi Dulu"))))</f>
        <v>Isi Tujuan</v>
      </c>
      <c r="K103" s="592" t="s">
        <v>26</v>
      </c>
      <c r="L103" s="593" t="str">
        <f>IF($D$101="Y/T","Isi Tujuan",IF($E$101=0,0,IF(K103="Y",1,IF(K103="T",0,"Isi Dulu"))))</f>
        <v>Isi Tujuan</v>
      </c>
      <c r="M103" s="849"/>
      <c r="N103" s="852"/>
    </row>
    <row r="104" spans="2:18" ht="15.75">
      <c r="B104" s="837"/>
      <c r="C104" s="840"/>
      <c r="D104" s="858"/>
      <c r="E104" s="861"/>
      <c r="F104" s="549">
        <v>4</v>
      </c>
      <c r="G104" s="550"/>
      <c r="H104" s="598" t="str">
        <f t="shared" si="1"/>
        <v>Belum Diisi</v>
      </c>
      <c r="I104" s="592" t="s">
        <v>26</v>
      </c>
      <c r="J104" s="593" t="str">
        <f>IF($D$101="Y/T","Isi Tujuan",IF($E$101=0,0,IF(I104="Y",1,IF(I104="T",0,"Isi Dulu"))))</f>
        <v>Isi Tujuan</v>
      </c>
      <c r="K104" s="592" t="s">
        <v>26</v>
      </c>
      <c r="L104" s="593" t="str">
        <f>IF($D$101="Y/T","Isi Tujuan",IF($E$101=0,0,IF(K104="Y",1,IF(K104="T",0,"Isi Dulu"))))</f>
        <v>Isi Tujuan</v>
      </c>
      <c r="M104" s="849"/>
      <c r="N104" s="852"/>
    </row>
    <row r="105" spans="2:18" ht="15.75">
      <c r="B105" s="838"/>
      <c r="C105" s="841"/>
      <c r="D105" s="859"/>
      <c r="E105" s="862"/>
      <c r="F105" s="569">
        <v>5</v>
      </c>
      <c r="G105" s="570"/>
      <c r="H105" s="599" t="str">
        <f t="shared" si="1"/>
        <v>Belum Diisi</v>
      </c>
      <c r="I105" s="595" t="s">
        <v>26</v>
      </c>
      <c r="J105" s="596" t="str">
        <f>IF($D$101="Y/T","Isi Tujuan",IF($E$101=0,0,IF(I105="Y",1,IF(I105="T",0,"Isi Dulu"))))</f>
        <v>Isi Tujuan</v>
      </c>
      <c r="K105" s="595" t="s">
        <v>26</v>
      </c>
      <c r="L105" s="596" t="str">
        <f>IF($D$101="Y/T","Isi Tujuan",IF($E$101=0,0,IF(K105="Y",1,IF(K105="T",0,"Isi Dulu"))))</f>
        <v>Isi Tujuan</v>
      </c>
      <c r="M105" s="850"/>
      <c r="N105" s="853"/>
    </row>
    <row r="106" spans="2:18" s="527" customFormat="1" ht="15.75">
      <c r="B106" s="601"/>
      <c r="C106" s="581"/>
      <c r="D106" s="582"/>
      <c r="E106" s="602" t="e">
        <f>AVERAGE(E6:E105)</f>
        <v>#DIV/0!</v>
      </c>
      <c r="F106" s="603"/>
      <c r="G106" s="583"/>
      <c r="H106" s="602" t="e">
        <f>(IF($D6="Y/T",0,AVERAGE(H6:H10))+IF($D11="Y/T",0,AVERAGE(H11:H15))+IF($D16="Y/T",0,AVERAGE(H16:H20))+IF($D21="Y/T",0,AVERAGE(H21:H25))+IF($D26="Y/T",0,AVERAGE(H26:H30))+IF($D31="Y/T",0,AVERAGE(H31:H35))+IF($D36="Y/T",0,AVERAGE(H36:H40))+IF($D41="Y/T",0,AVERAGE(H41:H45))+IF($D46="Y/T",0,AVERAGE(H46:H50))+IF($D51="Y/T",0,AVERAGE(H51:H55))+IF($D56="Y/T",0,AVERAGE(H56:H60))+IF($D61="Y/T",0,AVERAGE(H61:H65))+IF($D66="Y/T",0,AVERAGE(H66:H70))+IF($D71="Y/T",0,AVERAGE(H71:H75))+IF($D76="Y/T",0,AVERAGE(H76:H80))+IF($D81="Y/T",0,AVERAGE(H81:H85))+IF($D86="Y/T",0,AVERAGE(H86:H90))+IF($D91="Y/T",0,AVERAGE(H91:H95))+IF($D96="Y/T",0,AVERAGE(H96:H100))+IF($D101="Y/T",0,AVERAGE(H101:H105)))/(COUNTIF($D6:$D105,"Y")+COUNTIF($D6:$D105,"T"))</f>
        <v>#DIV/0!</v>
      </c>
      <c r="I106" s="582"/>
      <c r="J106" s="602" t="e">
        <f>(IF($D6="Y/T",0,AVERAGE(J6:J10))+IF($D11="Y/T",0,AVERAGE(J11:J15))+IF($D16="Y/T",0,AVERAGE(J16:J20))+IF($D21="Y/T",0,AVERAGE(J21:J25))+IF($D26="Y/T",0,AVERAGE(J26:J30))+IF($D31="Y/T",0,AVERAGE(J31:J35))+IF($D36="Y/T",0,AVERAGE(J36:J40))+IF($D41="Y/T",0,AVERAGE(J41:J45))+IF($D46="Y/T",0,AVERAGE(J46:J50))+IF($D51="Y/T",0,AVERAGE(J51:J55))+IF($D56="Y/T",0,AVERAGE(J56:J60))+IF($D61="Y/T",0,AVERAGE(J61:J65))+IF($D66="Y/T",0,AVERAGE(J66:J70))+IF($D71="Y/T",0,AVERAGE(J71:J75))+IF($D76="Y/T",0,AVERAGE(J76:J80))+IF($D81="Y/T",0,AVERAGE(J81:J85))+IF($D86="Y/T",0,AVERAGE(J86:J90))+IF($D91="Y/T",0,AVERAGE(J91:J95))+IF($D96="Y/T",0,AVERAGE(J96:J100))+IF($D101="Y/T",0,AVERAGE(J101:J105)))/(COUNTIF($D6:$D105,"Y")+COUNTIF($D6:$D105,"T"))</f>
        <v>#DIV/0!</v>
      </c>
      <c r="K106" s="582"/>
      <c r="L106" s="602" t="e">
        <f>(IF($D6="Y/T",0,AVERAGE(L6:L10))+IF($D11="Y/T",0,AVERAGE(L11:L15))+IF($D16="Y/T",0,AVERAGE(L16:L20))+IF($D21="Y/T",0,AVERAGE(L21:L25))+IF($D26="Y/T",0,AVERAGE(L26:L30))+IF($D31="Y/T",0,AVERAGE(L31:L35))+IF($D36="Y/T",0,AVERAGE(L36:L40))+IF($D41="Y/T",0,AVERAGE(L41:L45))+IF($D46="Y/T",0,AVERAGE(L46:L50))+IF($D51="Y/T",0,AVERAGE(L51:L55))+IF($D56="Y/T",0,AVERAGE(L56:L60))+IF($D61="Y/T",0,AVERAGE(L61:L65))+IF($D66="Y/T",0,AVERAGE(L66:L70))+IF($D71="Y/T",0,AVERAGE(L71:L75))+IF($D76="Y/T",0,AVERAGE(L76:L80))+IF($D81="Y/T",0,AVERAGE(L81:L85))+IF($D86="Y/T",0,AVERAGE(L86:L90))+IF($D91="Y/T",0,AVERAGE(L91:L95))+IF($D96="Y/T",0,AVERAGE(L96:L100))+IF($D101="Y/T",0,AVERAGE(L101:L105)))/(COUNTIF($D6:$D105,"Y")+COUNTIF($D6:$D105,"T"))</f>
        <v>#DIV/0!</v>
      </c>
      <c r="M106" s="582"/>
      <c r="N106" s="602" t="e">
        <f>AVERAGE(N6:N105)</f>
        <v>#DIV/0!</v>
      </c>
    </row>
    <row r="107" spans="2:18" s="527" customFormat="1" ht="15.75">
      <c r="B107" s="864" t="s">
        <v>508</v>
      </c>
      <c r="C107" s="865"/>
      <c r="D107" s="865"/>
      <c r="E107" s="865"/>
      <c r="F107" s="865"/>
      <c r="G107" s="865"/>
      <c r="H107" s="865"/>
      <c r="I107" s="865"/>
      <c r="J107" s="866"/>
      <c r="K107" s="604"/>
      <c r="L107" s="604"/>
      <c r="M107" s="604"/>
      <c r="N107" s="604"/>
      <c r="O107" s="517"/>
      <c r="P107" s="517"/>
      <c r="Q107" s="517"/>
      <c r="R107" s="517"/>
    </row>
    <row r="108" spans="2:18" s="527" customFormat="1" ht="15.75">
      <c r="B108" s="836">
        <v>1</v>
      </c>
      <c r="C108" s="839"/>
      <c r="D108" s="857" t="s">
        <v>26</v>
      </c>
      <c r="E108" s="854" t="str">
        <f>IF(D108="Y",1,IF(D108="T",0,IF(D108="Y/T","Belum diisi","Error")))</f>
        <v>Belum diisi</v>
      </c>
      <c r="F108" s="528">
        <v>1</v>
      </c>
      <c r="G108" s="529"/>
      <c r="H108" s="589" t="str">
        <f t="shared" ref="H108:H171" si="2">IF(OR(J108="Isi Dulu",L108="Isi Dulu",J108="Isi Sasaran",L108="Isi Sasaran"),"Belum Diisi",IF(SUM(J108,L108)=2,1,IF(SUM(J108,L108)=1,0,IF(SUM(J108,L108)=0,0,"Error"))))</f>
        <v>Belum Diisi</v>
      </c>
      <c r="I108" s="590" t="s">
        <v>26</v>
      </c>
      <c r="J108" s="591" t="str">
        <f>IF($D$108="Y/T","Isi Sasaran",IF($E$108=0,0,IF(I108="Y",1,IF(I108="T",0,"Isi Dulu"))))</f>
        <v>Isi Sasaran</v>
      </c>
      <c r="K108" s="590" t="s">
        <v>26</v>
      </c>
      <c r="L108" s="591" t="str">
        <f>IF($D$108="Y/T","Isi Sasaran",IF($E$108=0,0,IF(K108="Y",1,IF(K108="T",0,"Isi Dulu"))))</f>
        <v>Isi Sasaran</v>
      </c>
      <c r="M108" s="848" t="s">
        <v>26</v>
      </c>
      <c r="N108" s="851" t="str">
        <f>IF(M108="Y",1,IF(M108="T",0,IF(M108="Y/T","Belum diisi","Error")))</f>
        <v>Belum diisi</v>
      </c>
      <c r="O108" s="517"/>
      <c r="P108" s="517"/>
      <c r="Q108" s="517"/>
      <c r="R108" s="517"/>
    </row>
    <row r="109" spans="2:18" s="527" customFormat="1" ht="15.75">
      <c r="B109" s="837"/>
      <c r="C109" s="840"/>
      <c r="D109" s="858"/>
      <c r="E109" s="855"/>
      <c r="F109" s="549">
        <v>2</v>
      </c>
      <c r="G109" s="550"/>
      <c r="H109" s="589" t="str">
        <f t="shared" si="2"/>
        <v>Belum Diisi</v>
      </c>
      <c r="I109" s="592" t="s">
        <v>26</v>
      </c>
      <c r="J109" s="593" t="str">
        <f>IF($D$108="Y/T","Isi Sasaran",IF($E$108=0,0,IF(I109="Y",1,IF(I109="T",0,"Isi Dulu"))))</f>
        <v>Isi Sasaran</v>
      </c>
      <c r="K109" s="592" t="s">
        <v>26</v>
      </c>
      <c r="L109" s="593" t="str">
        <f>IF($D$108="Y/T","Isi Sasaran",IF($E$108=0,0,IF(K109="Y",1,IF(K109="T",0,"Isi Dulu"))))</f>
        <v>Isi Sasaran</v>
      </c>
      <c r="M109" s="849"/>
      <c r="N109" s="852"/>
      <c r="O109" s="517"/>
      <c r="P109" s="517"/>
      <c r="Q109" s="517"/>
      <c r="R109" s="517"/>
    </row>
    <row r="110" spans="2:18" s="527" customFormat="1" ht="15.75">
      <c r="B110" s="837"/>
      <c r="C110" s="840"/>
      <c r="D110" s="858"/>
      <c r="E110" s="855"/>
      <c r="F110" s="549">
        <v>3</v>
      </c>
      <c r="G110" s="550"/>
      <c r="H110" s="589" t="str">
        <f t="shared" si="2"/>
        <v>Belum Diisi</v>
      </c>
      <c r="I110" s="592" t="s">
        <v>26</v>
      </c>
      <c r="J110" s="593" t="str">
        <f>IF($D$108="Y/T","Isi Sasaran",IF($E$108=0,0,IF(I110="Y",1,IF(I110="T",0,"Isi Dulu"))))</f>
        <v>Isi Sasaran</v>
      </c>
      <c r="K110" s="592" t="s">
        <v>26</v>
      </c>
      <c r="L110" s="593" t="str">
        <f>IF($D$108="Y/T","Isi Sasaran",IF($E$108=0,0,IF(K110="Y",1,IF(K110="T",0,"Isi Dulu"))))</f>
        <v>Isi Sasaran</v>
      </c>
      <c r="M110" s="849"/>
      <c r="N110" s="852"/>
      <c r="O110" s="517"/>
      <c r="P110" s="517"/>
      <c r="Q110" s="517"/>
      <c r="R110" s="517"/>
    </row>
    <row r="111" spans="2:18" s="527" customFormat="1" ht="15.75">
      <c r="B111" s="837"/>
      <c r="C111" s="840"/>
      <c r="D111" s="858"/>
      <c r="E111" s="855"/>
      <c r="F111" s="549">
        <v>4</v>
      </c>
      <c r="G111" s="550"/>
      <c r="H111" s="589" t="str">
        <f t="shared" si="2"/>
        <v>Belum Diisi</v>
      </c>
      <c r="I111" s="592" t="s">
        <v>26</v>
      </c>
      <c r="J111" s="593" t="str">
        <f>IF($D$108="Y/T","Isi Sasaran",IF($E$108=0,0,IF(I111="Y",1,IF(I111="T",0,"Isi Dulu"))))</f>
        <v>Isi Sasaran</v>
      </c>
      <c r="K111" s="592" t="s">
        <v>26</v>
      </c>
      <c r="L111" s="593" t="str">
        <f>IF($D$108="Y/T","Isi Sasaran",IF($E$108=0,0,IF(K111="Y",1,IF(K111="T",0,"Isi Dulu"))))</f>
        <v>Isi Sasaran</v>
      </c>
      <c r="M111" s="849"/>
      <c r="N111" s="852"/>
      <c r="O111" s="517"/>
      <c r="P111" s="517"/>
      <c r="Q111" s="517"/>
      <c r="R111" s="517"/>
    </row>
    <row r="112" spans="2:18" s="527" customFormat="1" ht="15.75">
      <c r="B112" s="838"/>
      <c r="C112" s="841"/>
      <c r="D112" s="859"/>
      <c r="E112" s="856"/>
      <c r="F112" s="569">
        <v>5</v>
      </c>
      <c r="G112" s="570"/>
      <c r="H112" s="594" t="str">
        <f t="shared" si="2"/>
        <v>Belum Diisi</v>
      </c>
      <c r="I112" s="595" t="s">
        <v>26</v>
      </c>
      <c r="J112" s="596" t="str">
        <f>IF($D$108="Y/T","Isi Sasaran",IF($E$108=0,0,IF(I112="Y",1,IF(I112="T",0,"Isi Dulu"))))</f>
        <v>Isi Sasaran</v>
      </c>
      <c r="K112" s="595" t="s">
        <v>26</v>
      </c>
      <c r="L112" s="596" t="str">
        <f>IF($D$108="Y/T","Isi Sasaran",IF($E$108=0,0,IF(K112="Y",1,IF(K112="T",0,"Isi Dulu"))))</f>
        <v>Isi Sasaran</v>
      </c>
      <c r="M112" s="850"/>
      <c r="N112" s="853"/>
      <c r="O112" s="517"/>
      <c r="P112" s="517"/>
      <c r="Q112" s="517"/>
      <c r="R112" s="517"/>
    </row>
    <row r="113" spans="2:18" s="527" customFormat="1" ht="15.75">
      <c r="B113" s="836">
        <v>2</v>
      </c>
      <c r="C113" s="839"/>
      <c r="D113" s="857" t="s">
        <v>26</v>
      </c>
      <c r="E113" s="854" t="str">
        <f>IF(D113="Y",1,IF(D113="T",0,IF(D113="Y/T","Belum diisi","Error")))</f>
        <v>Belum diisi</v>
      </c>
      <c r="F113" s="528">
        <v>1</v>
      </c>
      <c r="G113" s="529"/>
      <c r="H113" s="597" t="str">
        <f t="shared" si="2"/>
        <v>Belum Diisi</v>
      </c>
      <c r="I113" s="590" t="s">
        <v>26</v>
      </c>
      <c r="J113" s="591" t="str">
        <f>IF($D$113="Y/T","Isi Sasaran",IF($E$113=0,0,IF(I113="Y",1,IF(I113="T",0,"Isi Dulu"))))</f>
        <v>Isi Sasaran</v>
      </c>
      <c r="K113" s="590" t="s">
        <v>26</v>
      </c>
      <c r="L113" s="591" t="str">
        <f>IF($D$113="Y/T","Isi Sasaran",IF($E$113=0,0,IF(K113="Y",1,IF(K113="T",0,"Isi Dulu"))))</f>
        <v>Isi Sasaran</v>
      </c>
      <c r="M113" s="848" t="s">
        <v>26</v>
      </c>
      <c r="N113" s="851" t="str">
        <f>IF(M113="Y",1,IF(M113="T",0,IF(M113="Y/T","Belum diisi","Error")))</f>
        <v>Belum diisi</v>
      </c>
      <c r="O113" s="517"/>
      <c r="P113" s="517"/>
      <c r="Q113" s="517"/>
      <c r="R113" s="517"/>
    </row>
    <row r="114" spans="2:18" s="527" customFormat="1" ht="15.75">
      <c r="B114" s="837"/>
      <c r="C114" s="840"/>
      <c r="D114" s="858"/>
      <c r="E114" s="855"/>
      <c r="F114" s="549">
        <v>2</v>
      </c>
      <c r="G114" s="550"/>
      <c r="H114" s="598" t="str">
        <f t="shared" si="2"/>
        <v>Belum Diisi</v>
      </c>
      <c r="I114" s="592" t="s">
        <v>26</v>
      </c>
      <c r="J114" s="593" t="str">
        <f>IF($D$113="Y/T","Isi Sasaran",IF($E$113=0,0,IF(I114="Y",1,IF(I114="T",0,"Isi Dulu"))))</f>
        <v>Isi Sasaran</v>
      </c>
      <c r="K114" s="592" t="s">
        <v>26</v>
      </c>
      <c r="L114" s="593" t="str">
        <f>IF($D$113="Y/T","Isi Sasaran",IF($E$113=0,0,IF(K114="Y",1,IF(K114="T",0,"Isi Dulu"))))</f>
        <v>Isi Sasaran</v>
      </c>
      <c r="M114" s="849"/>
      <c r="N114" s="852"/>
      <c r="O114" s="517"/>
      <c r="P114" s="517"/>
      <c r="Q114" s="517"/>
      <c r="R114" s="517"/>
    </row>
    <row r="115" spans="2:18" s="527" customFormat="1" ht="15.75">
      <c r="B115" s="837"/>
      <c r="C115" s="840"/>
      <c r="D115" s="858"/>
      <c r="E115" s="855"/>
      <c r="F115" s="549">
        <v>3</v>
      </c>
      <c r="G115" s="550"/>
      <c r="H115" s="598" t="str">
        <f t="shared" si="2"/>
        <v>Belum Diisi</v>
      </c>
      <c r="I115" s="592" t="s">
        <v>26</v>
      </c>
      <c r="J115" s="593" t="str">
        <f>IF($D$113="Y/T","Isi Sasaran",IF($E$113=0,0,IF(I115="Y",1,IF(I115="T",0,"Isi Dulu"))))</f>
        <v>Isi Sasaran</v>
      </c>
      <c r="K115" s="592" t="s">
        <v>26</v>
      </c>
      <c r="L115" s="593" t="str">
        <f>IF($D$113="Y/T","Isi Sasaran",IF($E$113=0,0,IF(K115="Y",1,IF(K115="T",0,"Isi Dulu"))))</f>
        <v>Isi Sasaran</v>
      </c>
      <c r="M115" s="849"/>
      <c r="N115" s="852"/>
      <c r="O115" s="517"/>
      <c r="P115" s="517"/>
      <c r="Q115" s="517"/>
      <c r="R115" s="517"/>
    </row>
    <row r="116" spans="2:18" s="527" customFormat="1" ht="15.75">
      <c r="B116" s="837"/>
      <c r="C116" s="840"/>
      <c r="D116" s="858"/>
      <c r="E116" s="855"/>
      <c r="F116" s="549">
        <v>4</v>
      </c>
      <c r="G116" s="550"/>
      <c r="H116" s="598" t="str">
        <f t="shared" si="2"/>
        <v>Belum Diisi</v>
      </c>
      <c r="I116" s="592" t="s">
        <v>26</v>
      </c>
      <c r="J116" s="593" t="str">
        <f>IF($D$113="Y/T","Isi Sasaran",IF($E$113=0,0,IF(I116="Y",1,IF(I116="T",0,"Isi Dulu"))))</f>
        <v>Isi Sasaran</v>
      </c>
      <c r="K116" s="592" t="s">
        <v>26</v>
      </c>
      <c r="L116" s="593" t="str">
        <f>IF($D$113="Y/T","Isi Sasaran",IF($E$113=0,0,IF(K116="Y",1,IF(K116="T",0,"Isi Dulu"))))</f>
        <v>Isi Sasaran</v>
      </c>
      <c r="M116" s="849"/>
      <c r="N116" s="852"/>
      <c r="O116" s="517"/>
      <c r="P116" s="517"/>
      <c r="Q116" s="517"/>
      <c r="R116" s="517"/>
    </row>
    <row r="117" spans="2:18" s="527" customFormat="1" ht="15.75">
      <c r="B117" s="838"/>
      <c r="C117" s="841"/>
      <c r="D117" s="859"/>
      <c r="E117" s="856"/>
      <c r="F117" s="569">
        <v>5</v>
      </c>
      <c r="G117" s="570"/>
      <c r="H117" s="599" t="str">
        <f t="shared" si="2"/>
        <v>Belum Diisi</v>
      </c>
      <c r="I117" s="595" t="s">
        <v>26</v>
      </c>
      <c r="J117" s="596" t="str">
        <f>IF($D$113="Y/T","Isi Sasaran",IF($E$113=0,0,IF(I117="Y",1,IF(I117="T",0,"Isi Dulu"))))</f>
        <v>Isi Sasaran</v>
      </c>
      <c r="K117" s="595" t="s">
        <v>26</v>
      </c>
      <c r="L117" s="596" t="str">
        <f>IF($D$113="Y/T","Isi Sasaran",IF($E$113=0,0,IF(K117="Y",1,IF(K117="T",0,"Isi Dulu"))))</f>
        <v>Isi Sasaran</v>
      </c>
      <c r="M117" s="850"/>
      <c r="N117" s="853"/>
      <c r="O117" s="517"/>
      <c r="P117" s="517"/>
      <c r="Q117" s="517"/>
      <c r="R117" s="517"/>
    </row>
    <row r="118" spans="2:18" s="527" customFormat="1" ht="15.75">
      <c r="B118" s="836">
        <v>3</v>
      </c>
      <c r="C118" s="839"/>
      <c r="D118" s="857" t="s">
        <v>26</v>
      </c>
      <c r="E118" s="854" t="str">
        <f>IF(D118="Y",1,IF(D118="T",0,IF(D118="Y/T","Belum diisi","Error")))</f>
        <v>Belum diisi</v>
      </c>
      <c r="F118" s="528">
        <v>1</v>
      </c>
      <c r="G118" s="529"/>
      <c r="H118" s="600" t="str">
        <f t="shared" si="2"/>
        <v>Belum Diisi</v>
      </c>
      <c r="I118" s="590" t="s">
        <v>26</v>
      </c>
      <c r="J118" s="591" t="str">
        <f>IF($D$118="Y/T","Isi Sasaran",IF($E$118=0,0,IF(I118="Y",1,IF(I118="T",0,"Isi Dulu"))))</f>
        <v>Isi Sasaran</v>
      </c>
      <c r="K118" s="590" t="s">
        <v>26</v>
      </c>
      <c r="L118" s="591" t="str">
        <f>IF($D$118="Y/T","Isi Sasaran",IF($E$118=0,0,IF(K118="Y",1,IF(K118="T",0,"Isi Dulu"))))</f>
        <v>Isi Sasaran</v>
      </c>
      <c r="M118" s="848" t="s">
        <v>26</v>
      </c>
      <c r="N118" s="851" t="str">
        <f>IF(M118="Y",1,IF(M118="T",0,IF(M118="Y/T","Belum diisi","Error")))</f>
        <v>Belum diisi</v>
      </c>
      <c r="O118" s="517"/>
      <c r="P118" s="517"/>
      <c r="Q118" s="517"/>
      <c r="R118" s="517"/>
    </row>
    <row r="119" spans="2:18" s="527" customFormat="1" ht="15.75">
      <c r="B119" s="837"/>
      <c r="C119" s="840"/>
      <c r="D119" s="858"/>
      <c r="E119" s="855"/>
      <c r="F119" s="549">
        <v>2</v>
      </c>
      <c r="G119" s="550"/>
      <c r="H119" s="598" t="str">
        <f t="shared" si="2"/>
        <v>Belum Diisi</v>
      </c>
      <c r="I119" s="592" t="s">
        <v>26</v>
      </c>
      <c r="J119" s="593" t="str">
        <f>IF($D$118="Y/T","Isi Sasaran",IF($E$118=0,0,IF(I119="Y",1,IF(I119="T",0,"Isi Dulu"))))</f>
        <v>Isi Sasaran</v>
      </c>
      <c r="K119" s="592" t="s">
        <v>26</v>
      </c>
      <c r="L119" s="593" t="str">
        <f>IF($D$118="Y/T","Isi Sasaran",IF($E$118=0,0,IF(K119="Y",1,IF(K119="T",0,"Isi Dulu"))))</f>
        <v>Isi Sasaran</v>
      </c>
      <c r="M119" s="849"/>
      <c r="N119" s="852"/>
      <c r="O119" s="517"/>
      <c r="P119" s="517"/>
      <c r="Q119" s="517"/>
      <c r="R119" s="517"/>
    </row>
    <row r="120" spans="2:18" s="527" customFormat="1" ht="15.75">
      <c r="B120" s="837"/>
      <c r="C120" s="840"/>
      <c r="D120" s="858"/>
      <c r="E120" s="855"/>
      <c r="F120" s="549">
        <v>3</v>
      </c>
      <c r="G120" s="550"/>
      <c r="H120" s="598" t="str">
        <f t="shared" si="2"/>
        <v>Belum Diisi</v>
      </c>
      <c r="I120" s="592" t="s">
        <v>26</v>
      </c>
      <c r="J120" s="593" t="str">
        <f>IF($D$118="Y/T","Isi Sasaran",IF($E$118=0,0,IF(I120="Y",1,IF(I120="T",0,"Isi Dulu"))))</f>
        <v>Isi Sasaran</v>
      </c>
      <c r="K120" s="592" t="s">
        <v>26</v>
      </c>
      <c r="L120" s="593" t="str">
        <f>IF($D$118="Y/T","Isi Sasaran",IF($E$118=0,0,IF(K120="Y",1,IF(K120="T",0,"Isi Dulu"))))</f>
        <v>Isi Sasaran</v>
      </c>
      <c r="M120" s="849"/>
      <c r="N120" s="852"/>
      <c r="O120" s="517"/>
      <c r="P120" s="517"/>
      <c r="Q120" s="517"/>
      <c r="R120" s="517"/>
    </row>
    <row r="121" spans="2:18" s="527" customFormat="1" ht="15.75">
      <c r="B121" s="837"/>
      <c r="C121" s="840"/>
      <c r="D121" s="858"/>
      <c r="E121" s="855"/>
      <c r="F121" s="549">
        <v>4</v>
      </c>
      <c r="G121" s="550"/>
      <c r="H121" s="598" t="str">
        <f t="shared" si="2"/>
        <v>Belum Diisi</v>
      </c>
      <c r="I121" s="592" t="s">
        <v>26</v>
      </c>
      <c r="J121" s="593" t="str">
        <f>IF($D$118="Y/T","Isi Sasaran",IF($E$118=0,0,IF(I121="Y",1,IF(I121="T",0,"Isi Dulu"))))</f>
        <v>Isi Sasaran</v>
      </c>
      <c r="K121" s="592" t="s">
        <v>26</v>
      </c>
      <c r="L121" s="593" t="str">
        <f>IF($D$118="Y/T","Isi Sasaran",IF($E$118=0,0,IF(K121="Y",1,IF(K121="T",0,"Isi Dulu"))))</f>
        <v>Isi Sasaran</v>
      </c>
      <c r="M121" s="849"/>
      <c r="N121" s="852"/>
      <c r="O121" s="517"/>
      <c r="P121" s="517"/>
      <c r="Q121" s="517"/>
      <c r="R121" s="517"/>
    </row>
    <row r="122" spans="2:18" s="527" customFormat="1" ht="15.75">
      <c r="B122" s="838"/>
      <c r="C122" s="841"/>
      <c r="D122" s="859"/>
      <c r="E122" s="856"/>
      <c r="F122" s="569">
        <v>5</v>
      </c>
      <c r="G122" s="570"/>
      <c r="H122" s="599" t="str">
        <f t="shared" si="2"/>
        <v>Belum Diisi</v>
      </c>
      <c r="I122" s="595" t="s">
        <v>26</v>
      </c>
      <c r="J122" s="596" t="str">
        <f>IF($D$118="Y/T","Isi Sasaran",IF($E$118=0,0,IF(I122="Y",1,IF(I122="T",0,"Isi Dulu"))))</f>
        <v>Isi Sasaran</v>
      </c>
      <c r="K122" s="595" t="s">
        <v>26</v>
      </c>
      <c r="L122" s="596" t="str">
        <f>IF($D$118="Y/T","Isi Sasaran",IF($E$118=0,0,IF(K122="Y",1,IF(K122="T",0,"Isi Dulu"))))</f>
        <v>Isi Sasaran</v>
      </c>
      <c r="M122" s="850"/>
      <c r="N122" s="853"/>
      <c r="O122" s="517"/>
      <c r="P122" s="517"/>
      <c r="Q122" s="517"/>
      <c r="R122" s="517"/>
    </row>
    <row r="123" spans="2:18" s="527" customFormat="1" ht="15.75">
      <c r="B123" s="836">
        <v>4</v>
      </c>
      <c r="C123" s="839"/>
      <c r="D123" s="857" t="s">
        <v>26</v>
      </c>
      <c r="E123" s="854" t="str">
        <f>IF(D123="Y",1,IF(D123="T",0,IF(D123="Y/T","Belum diisi","Error")))</f>
        <v>Belum diisi</v>
      </c>
      <c r="F123" s="528">
        <v>1</v>
      </c>
      <c r="G123" s="529"/>
      <c r="H123" s="600" t="str">
        <f t="shared" si="2"/>
        <v>Belum Diisi</v>
      </c>
      <c r="I123" s="590" t="s">
        <v>26</v>
      </c>
      <c r="J123" s="591" t="str">
        <f>IF($D$123="Y/T","Isi Sasaran",IF($E$123=0,0,IF(I123="Y",1,IF(I123="T",0,"Isi Dulu"))))</f>
        <v>Isi Sasaran</v>
      </c>
      <c r="K123" s="590" t="s">
        <v>26</v>
      </c>
      <c r="L123" s="591" t="str">
        <f>IF($D$123="Y/T","Isi Sasaran",IF($E$123=0,0,IF(K123="Y",1,IF(K123="T",0,"Isi Dulu"))))</f>
        <v>Isi Sasaran</v>
      </c>
      <c r="M123" s="848" t="s">
        <v>26</v>
      </c>
      <c r="N123" s="851" t="str">
        <f>IF(M123="Y",1,IF(M123="T",0,IF(M123="Y/T","Belum diisi","Error")))</f>
        <v>Belum diisi</v>
      </c>
      <c r="O123" s="517"/>
      <c r="P123" s="517"/>
      <c r="Q123" s="517"/>
      <c r="R123" s="517"/>
    </row>
    <row r="124" spans="2:18" s="527" customFormat="1" ht="15.75">
      <c r="B124" s="837"/>
      <c r="C124" s="840"/>
      <c r="D124" s="858"/>
      <c r="E124" s="855"/>
      <c r="F124" s="549">
        <v>2</v>
      </c>
      <c r="G124" s="550"/>
      <c r="H124" s="598" t="str">
        <f t="shared" si="2"/>
        <v>Belum Diisi</v>
      </c>
      <c r="I124" s="592" t="s">
        <v>26</v>
      </c>
      <c r="J124" s="593" t="str">
        <f>IF($D$123="Y/T","Isi Sasaran",IF($E$123=0,0,IF(I124="Y",1,IF(I124="T",0,"Isi Dulu"))))</f>
        <v>Isi Sasaran</v>
      </c>
      <c r="K124" s="592" t="s">
        <v>26</v>
      </c>
      <c r="L124" s="593" t="str">
        <f>IF($D$123="Y/T","Isi Sasaran",IF($E$123=0,0,IF(K124="Y",1,IF(K124="T",0,"Isi Dulu"))))</f>
        <v>Isi Sasaran</v>
      </c>
      <c r="M124" s="849"/>
      <c r="N124" s="852"/>
      <c r="O124" s="517"/>
      <c r="P124" s="517"/>
      <c r="Q124" s="517"/>
      <c r="R124" s="517"/>
    </row>
    <row r="125" spans="2:18" s="527" customFormat="1" ht="15.75">
      <c r="B125" s="837"/>
      <c r="C125" s="840"/>
      <c r="D125" s="858"/>
      <c r="E125" s="855"/>
      <c r="F125" s="549">
        <v>3</v>
      </c>
      <c r="G125" s="550"/>
      <c r="H125" s="598" t="str">
        <f t="shared" si="2"/>
        <v>Belum Diisi</v>
      </c>
      <c r="I125" s="592" t="s">
        <v>26</v>
      </c>
      <c r="J125" s="593" t="str">
        <f>IF($D$123="Y/T","Isi Sasaran",IF($E$123=0,0,IF(I125="Y",1,IF(I125="T",0,"Isi Dulu"))))</f>
        <v>Isi Sasaran</v>
      </c>
      <c r="K125" s="592" t="s">
        <v>26</v>
      </c>
      <c r="L125" s="593" t="str">
        <f>IF($D$123="Y/T","Isi Sasaran",IF($E$123=0,0,IF(K125="Y",1,IF(K125="T",0,"Isi Dulu"))))</f>
        <v>Isi Sasaran</v>
      </c>
      <c r="M125" s="849"/>
      <c r="N125" s="852"/>
      <c r="O125" s="517"/>
      <c r="P125" s="517"/>
      <c r="Q125" s="517"/>
      <c r="R125" s="517"/>
    </row>
    <row r="126" spans="2:18" s="527" customFormat="1" ht="15.75">
      <c r="B126" s="837"/>
      <c r="C126" s="840"/>
      <c r="D126" s="858"/>
      <c r="E126" s="855"/>
      <c r="F126" s="549">
        <v>4</v>
      </c>
      <c r="G126" s="550"/>
      <c r="H126" s="598" t="str">
        <f t="shared" si="2"/>
        <v>Belum Diisi</v>
      </c>
      <c r="I126" s="592" t="s">
        <v>26</v>
      </c>
      <c r="J126" s="593" t="str">
        <f>IF($D$123="Y/T","Isi Sasaran",IF($E$123=0,0,IF(I126="Y",1,IF(I126="T",0,"Isi Dulu"))))</f>
        <v>Isi Sasaran</v>
      </c>
      <c r="K126" s="592" t="s">
        <v>26</v>
      </c>
      <c r="L126" s="593" t="str">
        <f>IF($D$123="Y/T","Isi Sasaran",IF($E$123=0,0,IF(K126="Y",1,IF(K126="T",0,"Isi Dulu"))))</f>
        <v>Isi Sasaran</v>
      </c>
      <c r="M126" s="849"/>
      <c r="N126" s="852"/>
      <c r="O126" s="517"/>
      <c r="P126" s="517"/>
      <c r="Q126" s="517"/>
      <c r="R126" s="517"/>
    </row>
    <row r="127" spans="2:18" s="527" customFormat="1" ht="15.75">
      <c r="B127" s="838"/>
      <c r="C127" s="841"/>
      <c r="D127" s="859"/>
      <c r="E127" s="856"/>
      <c r="F127" s="569">
        <v>5</v>
      </c>
      <c r="G127" s="570"/>
      <c r="H127" s="599" t="str">
        <f t="shared" si="2"/>
        <v>Belum Diisi</v>
      </c>
      <c r="I127" s="595" t="s">
        <v>26</v>
      </c>
      <c r="J127" s="596" t="str">
        <f>IF($D$123="Y/T","Isi Sasaran",IF($E$123=0,0,IF(I127="Y",1,IF(I127="T",0,"Isi Dulu"))))</f>
        <v>Isi Sasaran</v>
      </c>
      <c r="K127" s="595" t="s">
        <v>26</v>
      </c>
      <c r="L127" s="596" t="str">
        <f>IF($D$123="Y/T","Isi Sasaran",IF($E$123=0,0,IF(K127="Y",1,IF(K127="T",0,"Isi Dulu"))))</f>
        <v>Isi Sasaran</v>
      </c>
      <c r="M127" s="850"/>
      <c r="N127" s="853"/>
      <c r="O127" s="517"/>
      <c r="P127" s="517"/>
      <c r="Q127" s="517"/>
      <c r="R127" s="517"/>
    </row>
    <row r="128" spans="2:18" s="527" customFormat="1" ht="15.75">
      <c r="B128" s="836">
        <v>5</v>
      </c>
      <c r="C128" s="839"/>
      <c r="D128" s="857" t="s">
        <v>26</v>
      </c>
      <c r="E128" s="854" t="str">
        <f>IF(D128="Y",1,IF(D128="T",0,IF(D128="Y/T","Belum diisi","Error")))</f>
        <v>Belum diisi</v>
      </c>
      <c r="F128" s="528">
        <v>1</v>
      </c>
      <c r="G128" s="529"/>
      <c r="H128" s="600" t="str">
        <f t="shared" si="2"/>
        <v>Belum Diisi</v>
      </c>
      <c r="I128" s="590" t="s">
        <v>26</v>
      </c>
      <c r="J128" s="591" t="str">
        <f>IF($D$128="Y/T","Isi Sasaran",IF($E$128=0,0,IF(I128="Y",1,IF(I128="T",0,"Isi Dulu"))))</f>
        <v>Isi Sasaran</v>
      </c>
      <c r="K128" s="590" t="s">
        <v>26</v>
      </c>
      <c r="L128" s="591" t="str">
        <f>IF($D$128="Y/T","Isi Sasaran",IF($E$128=0,0,IF(K128="Y",1,IF(K128="T",0,"Isi Dulu"))))</f>
        <v>Isi Sasaran</v>
      </c>
      <c r="M128" s="848" t="s">
        <v>26</v>
      </c>
      <c r="N128" s="851" t="str">
        <f>IF(M128="Y",1,IF(M128="T",0,IF(M128="Y/T","Belum diisi","Error")))</f>
        <v>Belum diisi</v>
      </c>
      <c r="O128" s="517"/>
      <c r="P128" s="517"/>
      <c r="Q128" s="517"/>
      <c r="R128" s="517"/>
    </row>
    <row r="129" spans="2:18" s="527" customFormat="1" ht="15.75">
      <c r="B129" s="837"/>
      <c r="C129" s="840"/>
      <c r="D129" s="858"/>
      <c r="E129" s="855"/>
      <c r="F129" s="549">
        <v>2</v>
      </c>
      <c r="G129" s="550"/>
      <c r="H129" s="598" t="str">
        <f t="shared" si="2"/>
        <v>Belum Diisi</v>
      </c>
      <c r="I129" s="592" t="s">
        <v>26</v>
      </c>
      <c r="J129" s="593" t="str">
        <f>IF($D$128="Y/T","Isi Sasaran",IF($E$128=0,0,IF(I129="Y",1,IF(I129="T",0,"Isi Dulu"))))</f>
        <v>Isi Sasaran</v>
      </c>
      <c r="K129" s="592" t="s">
        <v>26</v>
      </c>
      <c r="L129" s="593" t="str">
        <f>IF($D$128="Y/T","Isi Sasaran",IF($E$128=0,0,IF(K129="Y",1,IF(K129="T",0,"Isi Dulu"))))</f>
        <v>Isi Sasaran</v>
      </c>
      <c r="M129" s="849"/>
      <c r="N129" s="852"/>
      <c r="O129" s="517"/>
      <c r="P129" s="517"/>
      <c r="Q129" s="517"/>
      <c r="R129" s="517"/>
    </row>
    <row r="130" spans="2:18" s="527" customFormat="1" ht="15.75">
      <c r="B130" s="837"/>
      <c r="C130" s="840"/>
      <c r="D130" s="858"/>
      <c r="E130" s="855"/>
      <c r="F130" s="549">
        <v>3</v>
      </c>
      <c r="G130" s="550"/>
      <c r="H130" s="598" t="str">
        <f t="shared" si="2"/>
        <v>Belum Diisi</v>
      </c>
      <c r="I130" s="592" t="s">
        <v>26</v>
      </c>
      <c r="J130" s="593" t="str">
        <f>IF($D$128="Y/T","Isi Sasaran",IF($E$128=0,0,IF(I130="Y",1,IF(I130="T",0,"Isi Dulu"))))</f>
        <v>Isi Sasaran</v>
      </c>
      <c r="K130" s="592" t="s">
        <v>26</v>
      </c>
      <c r="L130" s="593" t="str">
        <f>IF($D$128="Y/T","Isi Sasaran",IF($E$128=0,0,IF(K130="Y",1,IF(K130="T",0,"Isi Dulu"))))</f>
        <v>Isi Sasaran</v>
      </c>
      <c r="M130" s="849"/>
      <c r="N130" s="852"/>
      <c r="O130" s="517"/>
      <c r="P130" s="517"/>
      <c r="Q130" s="517"/>
      <c r="R130" s="517"/>
    </row>
    <row r="131" spans="2:18" s="527" customFormat="1" ht="15.75">
      <c r="B131" s="837"/>
      <c r="C131" s="840"/>
      <c r="D131" s="858"/>
      <c r="E131" s="855"/>
      <c r="F131" s="549">
        <v>4</v>
      </c>
      <c r="G131" s="550"/>
      <c r="H131" s="598" t="str">
        <f t="shared" si="2"/>
        <v>Belum Diisi</v>
      </c>
      <c r="I131" s="592" t="s">
        <v>26</v>
      </c>
      <c r="J131" s="593" t="str">
        <f>IF($D$128="Y/T","Isi Sasaran",IF($E$128=0,0,IF(I131="Y",1,IF(I131="T",0,"Isi Dulu"))))</f>
        <v>Isi Sasaran</v>
      </c>
      <c r="K131" s="592" t="s">
        <v>26</v>
      </c>
      <c r="L131" s="593" t="str">
        <f>IF($D$128="Y/T","Isi Sasaran",IF($E$128=0,0,IF(K131="Y",1,IF(K131="T",0,"Isi Dulu"))))</f>
        <v>Isi Sasaran</v>
      </c>
      <c r="M131" s="849"/>
      <c r="N131" s="852"/>
      <c r="O131" s="517"/>
      <c r="P131" s="517"/>
      <c r="Q131" s="517"/>
      <c r="R131" s="517"/>
    </row>
    <row r="132" spans="2:18" s="527" customFormat="1" ht="15.75">
      <c r="B132" s="838"/>
      <c r="C132" s="841"/>
      <c r="D132" s="859"/>
      <c r="E132" s="856"/>
      <c r="F132" s="569">
        <v>5</v>
      </c>
      <c r="G132" s="570"/>
      <c r="H132" s="599" t="str">
        <f t="shared" si="2"/>
        <v>Belum Diisi</v>
      </c>
      <c r="I132" s="595" t="s">
        <v>26</v>
      </c>
      <c r="J132" s="596" t="str">
        <f>IF($D$128="Y/T","Isi Sasaran",IF($E$128=0,0,IF(I132="Y",1,IF(I132="T",0,"Isi Dulu"))))</f>
        <v>Isi Sasaran</v>
      </c>
      <c r="K132" s="595" t="s">
        <v>26</v>
      </c>
      <c r="L132" s="596" t="str">
        <f>IF($D$128="Y/T","Isi Sasaran",IF($E$128=0,0,IF(K132="Y",1,IF(K132="T",0,"Isi Dulu"))))</f>
        <v>Isi Sasaran</v>
      </c>
      <c r="M132" s="850"/>
      <c r="N132" s="853"/>
      <c r="O132" s="517"/>
      <c r="P132" s="517"/>
      <c r="Q132" s="517"/>
      <c r="R132" s="517"/>
    </row>
    <row r="133" spans="2:18" s="527" customFormat="1" ht="15.75">
      <c r="B133" s="836">
        <v>6</v>
      </c>
      <c r="C133" s="839"/>
      <c r="D133" s="857" t="s">
        <v>26</v>
      </c>
      <c r="E133" s="854" t="str">
        <f>IF(D133="Y",1,IF(D133="T",0,IF(D133="Y/T","Belum diisi","Error")))</f>
        <v>Belum diisi</v>
      </c>
      <c r="F133" s="528">
        <v>1</v>
      </c>
      <c r="G133" s="529"/>
      <c r="H133" s="600" t="str">
        <f t="shared" si="2"/>
        <v>Belum Diisi</v>
      </c>
      <c r="I133" s="590" t="s">
        <v>26</v>
      </c>
      <c r="J133" s="591" t="str">
        <f>IF($D$133="Y/T","Isi Sasaran",IF($E$133=0,0,IF(I133="Y",1,IF(I133="T",0,"Isi Dulu"))))</f>
        <v>Isi Sasaran</v>
      </c>
      <c r="K133" s="590" t="s">
        <v>26</v>
      </c>
      <c r="L133" s="591" t="str">
        <f>IF($D$133="Y/T","Isi Sasaran",IF($E$133=0,0,IF(K133="Y",1,IF(K133="T",0,"Isi Dulu"))))</f>
        <v>Isi Sasaran</v>
      </c>
      <c r="M133" s="848" t="s">
        <v>26</v>
      </c>
      <c r="N133" s="851" t="str">
        <f>IF(M133="Y",1,IF(M133="T",0,IF(M133="Y/T","Belum diisi","Error")))</f>
        <v>Belum diisi</v>
      </c>
      <c r="O133" s="517"/>
      <c r="P133" s="517"/>
      <c r="Q133" s="517"/>
      <c r="R133" s="517"/>
    </row>
    <row r="134" spans="2:18" s="527" customFormat="1" ht="15.75">
      <c r="B134" s="837"/>
      <c r="C134" s="840"/>
      <c r="D134" s="858"/>
      <c r="E134" s="855"/>
      <c r="F134" s="549">
        <v>2</v>
      </c>
      <c r="G134" s="550"/>
      <c r="H134" s="598" t="str">
        <f t="shared" si="2"/>
        <v>Belum Diisi</v>
      </c>
      <c r="I134" s="592" t="s">
        <v>26</v>
      </c>
      <c r="J134" s="593" t="str">
        <f>IF($D$133="Y/T","Isi Sasaran",IF($E$133=0,0,IF(I134="Y",1,IF(I134="T",0,"Isi Dulu"))))</f>
        <v>Isi Sasaran</v>
      </c>
      <c r="K134" s="592" t="s">
        <v>26</v>
      </c>
      <c r="L134" s="593" t="str">
        <f>IF($D$133="Y/T","Isi Sasaran",IF($E$133=0,0,IF(K134="Y",1,IF(K134="T",0,"Isi Dulu"))))</f>
        <v>Isi Sasaran</v>
      </c>
      <c r="M134" s="849"/>
      <c r="N134" s="852"/>
      <c r="O134" s="517"/>
      <c r="P134" s="517"/>
      <c r="Q134" s="517"/>
      <c r="R134" s="517"/>
    </row>
    <row r="135" spans="2:18" s="527" customFormat="1" ht="15.75">
      <c r="B135" s="837"/>
      <c r="C135" s="840"/>
      <c r="D135" s="858"/>
      <c r="E135" s="855"/>
      <c r="F135" s="549">
        <v>3</v>
      </c>
      <c r="G135" s="550"/>
      <c r="H135" s="598" t="str">
        <f t="shared" si="2"/>
        <v>Belum Diisi</v>
      </c>
      <c r="I135" s="592" t="s">
        <v>26</v>
      </c>
      <c r="J135" s="593" t="str">
        <f>IF($D$133="Y/T","Isi Sasaran",IF($E$133=0,0,IF(I135="Y",1,IF(I135="T",0,"Isi Dulu"))))</f>
        <v>Isi Sasaran</v>
      </c>
      <c r="K135" s="592" t="s">
        <v>26</v>
      </c>
      <c r="L135" s="593" t="str">
        <f>IF($D$133="Y/T","Isi Sasaran",IF($E$133=0,0,IF(K135="Y",1,IF(K135="T",0,"Isi Dulu"))))</f>
        <v>Isi Sasaran</v>
      </c>
      <c r="M135" s="849"/>
      <c r="N135" s="852"/>
      <c r="O135" s="517"/>
      <c r="P135" s="517"/>
      <c r="Q135" s="517"/>
      <c r="R135" s="517"/>
    </row>
    <row r="136" spans="2:18" s="527" customFormat="1" ht="15.75">
      <c r="B136" s="837"/>
      <c r="C136" s="840"/>
      <c r="D136" s="858"/>
      <c r="E136" s="855"/>
      <c r="F136" s="549">
        <v>4</v>
      </c>
      <c r="G136" s="550"/>
      <c r="H136" s="598" t="str">
        <f t="shared" si="2"/>
        <v>Belum Diisi</v>
      </c>
      <c r="I136" s="592" t="s">
        <v>26</v>
      </c>
      <c r="J136" s="593" t="str">
        <f>IF($D$133="Y/T","Isi Sasaran",IF($E$133=0,0,IF(I136="Y",1,IF(I136="T",0,"Isi Dulu"))))</f>
        <v>Isi Sasaran</v>
      </c>
      <c r="K136" s="592" t="s">
        <v>26</v>
      </c>
      <c r="L136" s="593" t="str">
        <f>IF($D$133="Y/T","Isi Sasaran",IF($E$133=0,0,IF(K136="Y",1,IF(K136="T",0,"Isi Dulu"))))</f>
        <v>Isi Sasaran</v>
      </c>
      <c r="M136" s="849"/>
      <c r="N136" s="852"/>
      <c r="O136" s="517"/>
      <c r="P136" s="517"/>
      <c r="Q136" s="517"/>
      <c r="R136" s="517"/>
    </row>
    <row r="137" spans="2:18" s="527" customFormat="1" ht="15.75">
      <c r="B137" s="838"/>
      <c r="C137" s="841"/>
      <c r="D137" s="859"/>
      <c r="E137" s="856"/>
      <c r="F137" s="569">
        <v>5</v>
      </c>
      <c r="G137" s="570"/>
      <c r="H137" s="599" t="str">
        <f t="shared" si="2"/>
        <v>Belum Diisi</v>
      </c>
      <c r="I137" s="595" t="s">
        <v>26</v>
      </c>
      <c r="J137" s="596" t="str">
        <f>IF($D$133="Y/T","Isi Sasaran",IF($E$133=0,0,IF(I137="Y",1,IF(I137="T",0,"Isi Dulu"))))</f>
        <v>Isi Sasaran</v>
      </c>
      <c r="K137" s="595" t="s">
        <v>26</v>
      </c>
      <c r="L137" s="596" t="str">
        <f>IF($D$133="Y/T","Isi Sasaran",IF($E$133=0,0,IF(K137="Y",1,IF(K137="T",0,"Isi Dulu"))))</f>
        <v>Isi Sasaran</v>
      </c>
      <c r="M137" s="850"/>
      <c r="N137" s="853"/>
      <c r="O137" s="517"/>
      <c r="P137" s="517"/>
      <c r="Q137" s="517"/>
      <c r="R137" s="517"/>
    </row>
    <row r="138" spans="2:18" s="527" customFormat="1" ht="15.75">
      <c r="B138" s="836">
        <v>7</v>
      </c>
      <c r="C138" s="839"/>
      <c r="D138" s="857" t="s">
        <v>26</v>
      </c>
      <c r="E138" s="854" t="str">
        <f>IF(D138="Y",1,IF(D138="T",0,IF(D138="Y/T","Belum diisi","Error")))</f>
        <v>Belum diisi</v>
      </c>
      <c r="F138" s="528">
        <v>1</v>
      </c>
      <c r="G138" s="529"/>
      <c r="H138" s="600" t="str">
        <f t="shared" si="2"/>
        <v>Belum Diisi</v>
      </c>
      <c r="I138" s="590" t="s">
        <v>26</v>
      </c>
      <c r="J138" s="591" t="str">
        <f>IF($D$138="Y/T","Isi Sasaran",IF($E$138=0,0,IF(I138="Y",1,IF(I138="T",0,"Isi Dulu"))))</f>
        <v>Isi Sasaran</v>
      </c>
      <c r="K138" s="590" t="s">
        <v>26</v>
      </c>
      <c r="L138" s="591" t="str">
        <f>IF($D$138="Y/T","Isi Sasaran",IF($E$138=0,0,IF(K138="Y",1,IF(K138="T",0,"Isi Dulu"))))</f>
        <v>Isi Sasaran</v>
      </c>
      <c r="M138" s="848" t="s">
        <v>26</v>
      </c>
      <c r="N138" s="851" t="str">
        <f>IF(M138="Y",1,IF(M138="T",0,IF(M138="Y/T","Belum diisi","Error")))</f>
        <v>Belum diisi</v>
      </c>
      <c r="O138" s="517"/>
      <c r="P138" s="517"/>
      <c r="Q138" s="517"/>
      <c r="R138" s="517"/>
    </row>
    <row r="139" spans="2:18" s="527" customFormat="1" ht="15.75">
      <c r="B139" s="837"/>
      <c r="C139" s="840"/>
      <c r="D139" s="858"/>
      <c r="E139" s="855"/>
      <c r="F139" s="549">
        <v>2</v>
      </c>
      <c r="G139" s="550"/>
      <c r="H139" s="598" t="str">
        <f t="shared" si="2"/>
        <v>Belum Diisi</v>
      </c>
      <c r="I139" s="592" t="s">
        <v>26</v>
      </c>
      <c r="J139" s="593" t="str">
        <f>IF($D$138="Y/T","Isi Sasaran",IF($E$138=0,0,IF(I139="Y",1,IF(I139="T",0,"Isi Dulu"))))</f>
        <v>Isi Sasaran</v>
      </c>
      <c r="K139" s="592" t="s">
        <v>26</v>
      </c>
      <c r="L139" s="593" t="str">
        <f>IF($D$138="Y/T","Isi Sasaran",IF($E$138=0,0,IF(K139="Y",1,IF(K139="T",0,"Isi Dulu"))))</f>
        <v>Isi Sasaran</v>
      </c>
      <c r="M139" s="849"/>
      <c r="N139" s="852"/>
      <c r="O139" s="517"/>
      <c r="P139" s="517"/>
      <c r="Q139" s="517"/>
      <c r="R139" s="517"/>
    </row>
    <row r="140" spans="2:18" s="527" customFormat="1" ht="15.75">
      <c r="B140" s="837"/>
      <c r="C140" s="840"/>
      <c r="D140" s="858"/>
      <c r="E140" s="855"/>
      <c r="F140" s="549">
        <v>3</v>
      </c>
      <c r="G140" s="550"/>
      <c r="H140" s="598" t="str">
        <f t="shared" si="2"/>
        <v>Belum Diisi</v>
      </c>
      <c r="I140" s="592" t="s">
        <v>26</v>
      </c>
      <c r="J140" s="593" t="str">
        <f>IF($D$138="Y/T","Isi Sasaran",IF($E$138=0,0,IF(I140="Y",1,IF(I140="T",0,"Isi Dulu"))))</f>
        <v>Isi Sasaran</v>
      </c>
      <c r="K140" s="592" t="s">
        <v>26</v>
      </c>
      <c r="L140" s="593" t="str">
        <f>IF($D$138="Y/T","Isi Sasaran",IF($E$138=0,0,IF(K140="Y",1,IF(K140="T",0,"Isi Dulu"))))</f>
        <v>Isi Sasaran</v>
      </c>
      <c r="M140" s="849"/>
      <c r="N140" s="852"/>
      <c r="O140" s="517"/>
      <c r="P140" s="517"/>
      <c r="Q140" s="517"/>
      <c r="R140" s="517"/>
    </row>
    <row r="141" spans="2:18" s="527" customFormat="1" ht="15.75">
      <c r="B141" s="837"/>
      <c r="C141" s="840"/>
      <c r="D141" s="858"/>
      <c r="E141" s="855"/>
      <c r="F141" s="549">
        <v>4</v>
      </c>
      <c r="G141" s="550"/>
      <c r="H141" s="598" t="str">
        <f t="shared" si="2"/>
        <v>Belum Diisi</v>
      </c>
      <c r="I141" s="592" t="s">
        <v>26</v>
      </c>
      <c r="J141" s="593" t="str">
        <f>IF($D$138="Y/T","Isi Sasaran",IF($E$138=0,0,IF(I141="Y",1,IF(I141="T",0,"Isi Dulu"))))</f>
        <v>Isi Sasaran</v>
      </c>
      <c r="K141" s="592" t="s">
        <v>26</v>
      </c>
      <c r="L141" s="593" t="str">
        <f>IF($D$138="Y/T","Isi Sasaran",IF($E$138=0,0,IF(K141="Y",1,IF(K141="T",0,"Isi Dulu"))))</f>
        <v>Isi Sasaran</v>
      </c>
      <c r="M141" s="849"/>
      <c r="N141" s="852"/>
      <c r="O141" s="517"/>
      <c r="P141" s="517"/>
      <c r="Q141" s="517"/>
      <c r="R141" s="517"/>
    </row>
    <row r="142" spans="2:18" s="527" customFormat="1" ht="15.75">
      <c r="B142" s="838"/>
      <c r="C142" s="841"/>
      <c r="D142" s="859"/>
      <c r="E142" s="856"/>
      <c r="F142" s="569">
        <v>5</v>
      </c>
      <c r="G142" s="570"/>
      <c r="H142" s="599" t="str">
        <f t="shared" si="2"/>
        <v>Belum Diisi</v>
      </c>
      <c r="I142" s="595" t="s">
        <v>26</v>
      </c>
      <c r="J142" s="596" t="str">
        <f>IF($D$138="Y/T","Isi Sasaran",IF($E$138=0,0,IF(I142="Y",1,IF(I142="T",0,"Isi Dulu"))))</f>
        <v>Isi Sasaran</v>
      </c>
      <c r="K142" s="595" t="s">
        <v>26</v>
      </c>
      <c r="L142" s="596" t="str">
        <f>IF($D$138="Y/T","Isi Sasaran",IF($E$138=0,0,IF(K142="Y",1,IF(K142="T",0,"Isi Dulu"))))</f>
        <v>Isi Sasaran</v>
      </c>
      <c r="M142" s="850"/>
      <c r="N142" s="853"/>
      <c r="O142" s="517"/>
      <c r="P142" s="517"/>
      <c r="Q142" s="517"/>
      <c r="R142" s="517"/>
    </row>
    <row r="143" spans="2:18" s="527" customFormat="1" ht="15.75">
      <c r="B143" s="836">
        <v>8</v>
      </c>
      <c r="C143" s="839"/>
      <c r="D143" s="857" t="s">
        <v>26</v>
      </c>
      <c r="E143" s="854" t="str">
        <f>IF(D143="Y",1,IF(D143="T",0,IF(D143="Y/T","Belum diisi","Error")))</f>
        <v>Belum diisi</v>
      </c>
      <c r="F143" s="528">
        <v>1</v>
      </c>
      <c r="G143" s="529"/>
      <c r="H143" s="600" t="str">
        <f t="shared" si="2"/>
        <v>Belum Diisi</v>
      </c>
      <c r="I143" s="590" t="s">
        <v>26</v>
      </c>
      <c r="J143" s="591" t="str">
        <f>IF($D$143="Y/T","Isi Sasaran",IF($E$143=0,0,IF(I143="Y",1,IF(I143="T",0,"Isi Dulu"))))</f>
        <v>Isi Sasaran</v>
      </c>
      <c r="K143" s="590" t="s">
        <v>26</v>
      </c>
      <c r="L143" s="591" t="str">
        <f>IF($D$143="Y/T","Isi Sasaran",IF($E$143=0,0,IF(K143="Y",1,IF(K143="T",0,"Isi Dulu"))))</f>
        <v>Isi Sasaran</v>
      </c>
      <c r="M143" s="848" t="s">
        <v>26</v>
      </c>
      <c r="N143" s="851" t="str">
        <f>IF(M143="Y",1,IF(M143="T",0,IF(M143="Y/T","Belum diisi","Error")))</f>
        <v>Belum diisi</v>
      </c>
      <c r="O143" s="517"/>
      <c r="P143" s="517"/>
      <c r="Q143" s="517"/>
      <c r="R143" s="517"/>
    </row>
    <row r="144" spans="2:18" s="527" customFormat="1" ht="15.75">
      <c r="B144" s="837"/>
      <c r="C144" s="840"/>
      <c r="D144" s="858"/>
      <c r="E144" s="855"/>
      <c r="F144" s="549">
        <v>2</v>
      </c>
      <c r="G144" s="550"/>
      <c r="H144" s="598" t="str">
        <f t="shared" si="2"/>
        <v>Belum Diisi</v>
      </c>
      <c r="I144" s="592" t="s">
        <v>26</v>
      </c>
      <c r="J144" s="593" t="str">
        <f>IF($D$143="Y/T","Isi Sasaran",IF($E$143=0,0,IF(I144="Y",1,IF(I144="T",0,"Isi Dulu"))))</f>
        <v>Isi Sasaran</v>
      </c>
      <c r="K144" s="592" t="s">
        <v>26</v>
      </c>
      <c r="L144" s="593" t="str">
        <f>IF($D$143="Y/T","Isi Sasaran",IF($E$143=0,0,IF(K144="Y",1,IF(K144="T",0,"Isi Dulu"))))</f>
        <v>Isi Sasaran</v>
      </c>
      <c r="M144" s="849"/>
      <c r="N144" s="852"/>
      <c r="O144" s="517"/>
      <c r="P144" s="517"/>
      <c r="Q144" s="517"/>
      <c r="R144" s="517"/>
    </row>
    <row r="145" spans="2:18" s="527" customFormat="1" ht="15.75">
      <c r="B145" s="837"/>
      <c r="C145" s="840"/>
      <c r="D145" s="858"/>
      <c r="E145" s="855"/>
      <c r="F145" s="549">
        <v>3</v>
      </c>
      <c r="G145" s="550"/>
      <c r="H145" s="598" t="str">
        <f t="shared" si="2"/>
        <v>Belum Diisi</v>
      </c>
      <c r="I145" s="592" t="s">
        <v>26</v>
      </c>
      <c r="J145" s="593" t="str">
        <f>IF($D$143="Y/T","Isi Sasaran",IF($E$143=0,0,IF(I145="Y",1,IF(I145="T",0,"Isi Dulu"))))</f>
        <v>Isi Sasaran</v>
      </c>
      <c r="K145" s="592" t="s">
        <v>26</v>
      </c>
      <c r="L145" s="593" t="str">
        <f>IF($D$143="Y/T","Isi Sasaran",IF($E$143=0,0,IF(K145="Y",1,IF(K145="T",0,"Isi Dulu"))))</f>
        <v>Isi Sasaran</v>
      </c>
      <c r="M145" s="849"/>
      <c r="N145" s="852"/>
      <c r="O145" s="517"/>
      <c r="P145" s="517"/>
      <c r="Q145" s="517"/>
      <c r="R145" s="517"/>
    </row>
    <row r="146" spans="2:18" s="527" customFormat="1" ht="15.75">
      <c r="B146" s="837"/>
      <c r="C146" s="840"/>
      <c r="D146" s="858"/>
      <c r="E146" s="855"/>
      <c r="F146" s="549">
        <v>4</v>
      </c>
      <c r="G146" s="550"/>
      <c r="H146" s="598" t="str">
        <f t="shared" si="2"/>
        <v>Belum Diisi</v>
      </c>
      <c r="I146" s="592" t="s">
        <v>26</v>
      </c>
      <c r="J146" s="593" t="str">
        <f>IF($D$143="Y/T","Isi Sasaran",IF($E$143=0,0,IF(I146="Y",1,IF(I146="T",0,"Isi Dulu"))))</f>
        <v>Isi Sasaran</v>
      </c>
      <c r="K146" s="592" t="s">
        <v>26</v>
      </c>
      <c r="L146" s="593" t="str">
        <f>IF($D$143="Y/T","Isi Sasaran",IF($E$143=0,0,IF(K146="Y",1,IF(K146="T",0,"Isi Dulu"))))</f>
        <v>Isi Sasaran</v>
      </c>
      <c r="M146" s="849"/>
      <c r="N146" s="852"/>
      <c r="O146" s="517"/>
      <c r="P146" s="517"/>
      <c r="Q146" s="517"/>
      <c r="R146" s="517"/>
    </row>
    <row r="147" spans="2:18" s="527" customFormat="1" ht="15.75">
      <c r="B147" s="838"/>
      <c r="C147" s="841"/>
      <c r="D147" s="859"/>
      <c r="E147" s="856"/>
      <c r="F147" s="569">
        <v>5</v>
      </c>
      <c r="G147" s="570"/>
      <c r="H147" s="599" t="str">
        <f t="shared" si="2"/>
        <v>Belum Diisi</v>
      </c>
      <c r="I147" s="595" t="s">
        <v>26</v>
      </c>
      <c r="J147" s="596" t="str">
        <f>IF($D$143="Y/T","Isi Sasaran",IF($E$143=0,0,IF(I147="Y",1,IF(I147="T",0,"Isi Dulu"))))</f>
        <v>Isi Sasaran</v>
      </c>
      <c r="K147" s="595" t="s">
        <v>26</v>
      </c>
      <c r="L147" s="596" t="str">
        <f>IF($D$143="Y/T","Isi Sasaran",IF($E$143=0,0,IF(K147="Y",1,IF(K147="T",0,"Isi Dulu"))))</f>
        <v>Isi Sasaran</v>
      </c>
      <c r="M147" s="850"/>
      <c r="N147" s="853"/>
      <c r="O147" s="517"/>
      <c r="P147" s="517"/>
      <c r="Q147" s="517"/>
      <c r="R147" s="517"/>
    </row>
    <row r="148" spans="2:18" s="527" customFormat="1" ht="15.75">
      <c r="B148" s="836">
        <v>9</v>
      </c>
      <c r="C148" s="839"/>
      <c r="D148" s="857" t="s">
        <v>26</v>
      </c>
      <c r="E148" s="854" t="str">
        <f>IF(D148="Y",1,IF(D148="T",0,IF(D148="Y/T","Belum diisi","Error")))</f>
        <v>Belum diisi</v>
      </c>
      <c r="F148" s="528">
        <v>1</v>
      </c>
      <c r="G148" s="529"/>
      <c r="H148" s="600" t="str">
        <f t="shared" si="2"/>
        <v>Belum Diisi</v>
      </c>
      <c r="I148" s="590" t="s">
        <v>26</v>
      </c>
      <c r="J148" s="591" t="str">
        <f>IF($D$148="Y/T","Isi Sasaran",IF($E$148=0,0,IF(I148="Y",1,IF(I148="T",0,"Isi Dulu"))))</f>
        <v>Isi Sasaran</v>
      </c>
      <c r="K148" s="590" t="s">
        <v>26</v>
      </c>
      <c r="L148" s="591" t="str">
        <f>IF($D$148="Y/T","Isi Sasaran",IF($E$148=0,0,IF(K148="Y",1,IF(K148="T",0,"Isi Dulu"))))</f>
        <v>Isi Sasaran</v>
      </c>
      <c r="M148" s="848" t="s">
        <v>26</v>
      </c>
      <c r="N148" s="851" t="str">
        <f>IF(M148="Y",1,IF(M148="T",0,IF(M148="Y/T","Belum diisi","Error")))</f>
        <v>Belum diisi</v>
      </c>
      <c r="O148" s="517"/>
      <c r="P148" s="517"/>
      <c r="Q148" s="517"/>
      <c r="R148" s="517"/>
    </row>
    <row r="149" spans="2:18" s="527" customFormat="1" ht="15.75">
      <c r="B149" s="837"/>
      <c r="C149" s="840"/>
      <c r="D149" s="858"/>
      <c r="E149" s="855"/>
      <c r="F149" s="549">
        <v>2</v>
      </c>
      <c r="G149" s="550"/>
      <c r="H149" s="598" t="str">
        <f t="shared" si="2"/>
        <v>Belum Diisi</v>
      </c>
      <c r="I149" s="592" t="s">
        <v>26</v>
      </c>
      <c r="J149" s="593" t="str">
        <f>IF($D$148="Y/T","Isi Sasaran",IF($E$148=0,0,IF(I149="Y",1,IF(I149="T",0,"Isi Dulu"))))</f>
        <v>Isi Sasaran</v>
      </c>
      <c r="K149" s="592" t="s">
        <v>26</v>
      </c>
      <c r="L149" s="593" t="str">
        <f>IF($D$148="Y/T","Isi Sasaran",IF($E$148=0,0,IF(K149="Y",1,IF(K149="T",0,"Isi Dulu"))))</f>
        <v>Isi Sasaran</v>
      </c>
      <c r="M149" s="849"/>
      <c r="N149" s="852"/>
      <c r="O149" s="517"/>
      <c r="P149" s="517"/>
      <c r="Q149" s="517"/>
      <c r="R149" s="517"/>
    </row>
    <row r="150" spans="2:18" s="527" customFormat="1" ht="15.75">
      <c r="B150" s="837"/>
      <c r="C150" s="840"/>
      <c r="D150" s="858"/>
      <c r="E150" s="855"/>
      <c r="F150" s="549">
        <v>3</v>
      </c>
      <c r="G150" s="550"/>
      <c r="H150" s="598" t="str">
        <f t="shared" si="2"/>
        <v>Belum Diisi</v>
      </c>
      <c r="I150" s="592" t="s">
        <v>26</v>
      </c>
      <c r="J150" s="593" t="str">
        <f>IF($D$148="Y/T","Isi Sasaran",IF($E$148=0,0,IF(I150="Y",1,IF(I150="T",0,"Isi Dulu"))))</f>
        <v>Isi Sasaran</v>
      </c>
      <c r="K150" s="592" t="s">
        <v>26</v>
      </c>
      <c r="L150" s="593" t="str">
        <f>IF($D$148="Y/T","Isi Sasaran",IF($E$148=0,0,IF(K150="Y",1,IF(K150="T",0,"Isi Dulu"))))</f>
        <v>Isi Sasaran</v>
      </c>
      <c r="M150" s="849"/>
      <c r="N150" s="852"/>
      <c r="O150" s="517"/>
      <c r="P150" s="517"/>
      <c r="Q150" s="517"/>
      <c r="R150" s="517"/>
    </row>
    <row r="151" spans="2:18" s="527" customFormat="1" ht="15.75">
      <c r="B151" s="837"/>
      <c r="C151" s="840"/>
      <c r="D151" s="858"/>
      <c r="E151" s="855"/>
      <c r="F151" s="549">
        <v>4</v>
      </c>
      <c r="G151" s="550"/>
      <c r="H151" s="598" t="str">
        <f t="shared" si="2"/>
        <v>Belum Diisi</v>
      </c>
      <c r="I151" s="592" t="s">
        <v>26</v>
      </c>
      <c r="J151" s="593" t="str">
        <f>IF($D$148="Y/T","Isi Sasaran",IF($E$148=0,0,IF(I151="Y",1,IF(I151="T",0,"Isi Dulu"))))</f>
        <v>Isi Sasaran</v>
      </c>
      <c r="K151" s="592" t="s">
        <v>26</v>
      </c>
      <c r="L151" s="593" t="str">
        <f>IF($D$148="Y/T","Isi Sasaran",IF($E$148=0,0,IF(K151="Y",1,IF(K151="T",0,"Isi Dulu"))))</f>
        <v>Isi Sasaran</v>
      </c>
      <c r="M151" s="849"/>
      <c r="N151" s="852"/>
      <c r="O151" s="517"/>
      <c r="P151" s="517"/>
      <c r="Q151" s="517"/>
      <c r="R151" s="517"/>
    </row>
    <row r="152" spans="2:18" s="527" customFormat="1" ht="15.75">
      <c r="B152" s="838"/>
      <c r="C152" s="841"/>
      <c r="D152" s="859"/>
      <c r="E152" s="856"/>
      <c r="F152" s="569">
        <v>5</v>
      </c>
      <c r="G152" s="570"/>
      <c r="H152" s="599" t="str">
        <f t="shared" si="2"/>
        <v>Belum Diisi</v>
      </c>
      <c r="I152" s="595" t="s">
        <v>26</v>
      </c>
      <c r="J152" s="596" t="str">
        <f>IF($D$148="Y/T","Isi Sasaran",IF($E$148=0,0,IF(I152="Y",1,IF(I152="T",0,"Isi Dulu"))))</f>
        <v>Isi Sasaran</v>
      </c>
      <c r="K152" s="595" t="s">
        <v>26</v>
      </c>
      <c r="L152" s="596" t="str">
        <f>IF($D$148="Y/T","Isi Sasaran",IF($E$148=0,0,IF(K152="Y",1,IF(K152="T",0,"Isi Dulu"))))</f>
        <v>Isi Sasaran</v>
      </c>
      <c r="M152" s="850"/>
      <c r="N152" s="853"/>
      <c r="O152" s="517"/>
      <c r="P152" s="517"/>
      <c r="Q152" s="517"/>
      <c r="R152" s="517"/>
    </row>
    <row r="153" spans="2:18" s="527" customFormat="1" ht="15.75">
      <c r="B153" s="836">
        <v>10</v>
      </c>
      <c r="C153" s="839"/>
      <c r="D153" s="857" t="s">
        <v>26</v>
      </c>
      <c r="E153" s="854" t="str">
        <f>IF(D153="Y",1,IF(D153="T",0,IF(D153="Y/T","Belum diisi","Error")))</f>
        <v>Belum diisi</v>
      </c>
      <c r="F153" s="528">
        <v>1</v>
      </c>
      <c r="G153" s="529"/>
      <c r="H153" s="600" t="str">
        <f t="shared" si="2"/>
        <v>Belum Diisi</v>
      </c>
      <c r="I153" s="590" t="s">
        <v>26</v>
      </c>
      <c r="J153" s="591" t="str">
        <f>IF($D$153="Y/T","Isi Sasaran",IF($E$153=0,0,IF(I153="Y",1,IF(I153="T",0,"Isi Dulu"))))</f>
        <v>Isi Sasaran</v>
      </c>
      <c r="K153" s="590" t="s">
        <v>26</v>
      </c>
      <c r="L153" s="591" t="str">
        <f>IF($D$153="Y/T","Isi Sasaran",IF($E$153=0,0,IF(K153="Y",1,IF(K153="T",0,"Isi Dulu"))))</f>
        <v>Isi Sasaran</v>
      </c>
      <c r="M153" s="848" t="s">
        <v>26</v>
      </c>
      <c r="N153" s="851" t="str">
        <f>IF(M153="Y",1,IF(M153="T",0,IF(M153="Y/T","Belum diisi","Error")))</f>
        <v>Belum diisi</v>
      </c>
      <c r="O153" s="517"/>
      <c r="P153" s="517"/>
      <c r="Q153" s="517"/>
      <c r="R153" s="517"/>
    </row>
    <row r="154" spans="2:18" s="527" customFormat="1" ht="15.75">
      <c r="B154" s="837"/>
      <c r="C154" s="840"/>
      <c r="D154" s="858"/>
      <c r="E154" s="855"/>
      <c r="F154" s="549">
        <v>2</v>
      </c>
      <c r="G154" s="550"/>
      <c r="H154" s="598" t="str">
        <f t="shared" si="2"/>
        <v>Belum Diisi</v>
      </c>
      <c r="I154" s="592" t="s">
        <v>26</v>
      </c>
      <c r="J154" s="593" t="str">
        <f>IF($D$153="Y/T","Isi Sasaran",IF($E$153=0,0,IF(I154="Y",1,IF(I154="T",0,"Isi Dulu"))))</f>
        <v>Isi Sasaran</v>
      </c>
      <c r="K154" s="592" t="s">
        <v>26</v>
      </c>
      <c r="L154" s="593" t="str">
        <f>IF($D$153="Y/T","Isi Sasaran",IF($E$153=0,0,IF(K154="Y",1,IF(K154="T",0,"Isi Dulu"))))</f>
        <v>Isi Sasaran</v>
      </c>
      <c r="M154" s="849"/>
      <c r="N154" s="852"/>
      <c r="O154" s="517"/>
      <c r="P154" s="517"/>
      <c r="Q154" s="517"/>
      <c r="R154" s="517"/>
    </row>
    <row r="155" spans="2:18" s="527" customFormat="1" ht="15.75">
      <c r="B155" s="837"/>
      <c r="C155" s="840"/>
      <c r="D155" s="858"/>
      <c r="E155" s="855"/>
      <c r="F155" s="549">
        <v>3</v>
      </c>
      <c r="G155" s="550"/>
      <c r="H155" s="598" t="str">
        <f t="shared" si="2"/>
        <v>Belum Diisi</v>
      </c>
      <c r="I155" s="592" t="s">
        <v>26</v>
      </c>
      <c r="J155" s="593" t="str">
        <f>IF($D$153="Y/T","Isi Sasaran",IF($E$153=0,0,IF(I155="Y",1,IF(I155="T",0,"Isi Dulu"))))</f>
        <v>Isi Sasaran</v>
      </c>
      <c r="K155" s="592" t="s">
        <v>26</v>
      </c>
      <c r="L155" s="593" t="str">
        <f>IF($D$153="Y/T","Isi Sasaran",IF($E$153=0,0,IF(K155="Y",1,IF(K155="T",0,"Isi Dulu"))))</f>
        <v>Isi Sasaran</v>
      </c>
      <c r="M155" s="849"/>
      <c r="N155" s="852"/>
      <c r="O155" s="517"/>
      <c r="P155" s="517"/>
      <c r="Q155" s="517"/>
      <c r="R155" s="517"/>
    </row>
    <row r="156" spans="2:18" s="527" customFormat="1" ht="15.75">
      <c r="B156" s="837"/>
      <c r="C156" s="840"/>
      <c r="D156" s="858"/>
      <c r="E156" s="855"/>
      <c r="F156" s="549">
        <v>4</v>
      </c>
      <c r="G156" s="550"/>
      <c r="H156" s="598" t="str">
        <f t="shared" si="2"/>
        <v>Belum Diisi</v>
      </c>
      <c r="I156" s="592" t="s">
        <v>26</v>
      </c>
      <c r="J156" s="593" t="str">
        <f>IF($D$153="Y/T","Isi Sasaran",IF($E$153=0,0,IF(I156="Y",1,IF(I156="T",0,"Isi Dulu"))))</f>
        <v>Isi Sasaran</v>
      </c>
      <c r="K156" s="592" t="s">
        <v>26</v>
      </c>
      <c r="L156" s="593" t="str">
        <f>IF($D$153="Y/T","Isi Sasaran",IF($E$153=0,0,IF(K156="Y",1,IF(K156="T",0,"Isi Dulu"))))</f>
        <v>Isi Sasaran</v>
      </c>
      <c r="M156" s="849"/>
      <c r="N156" s="852"/>
      <c r="O156" s="517"/>
      <c r="P156" s="517"/>
      <c r="Q156" s="517"/>
      <c r="R156" s="517"/>
    </row>
    <row r="157" spans="2:18" s="527" customFormat="1" ht="15.75">
      <c r="B157" s="838"/>
      <c r="C157" s="841"/>
      <c r="D157" s="859"/>
      <c r="E157" s="856"/>
      <c r="F157" s="569">
        <v>5</v>
      </c>
      <c r="G157" s="570"/>
      <c r="H157" s="599" t="str">
        <f t="shared" si="2"/>
        <v>Belum Diisi</v>
      </c>
      <c r="I157" s="595" t="s">
        <v>26</v>
      </c>
      <c r="J157" s="596" t="str">
        <f>IF($D$153="Y/T","Isi Sasaran",IF($E$153=0,0,IF(I157="Y",1,IF(I157="T",0,"Isi Dulu"))))</f>
        <v>Isi Sasaran</v>
      </c>
      <c r="K157" s="595" t="s">
        <v>26</v>
      </c>
      <c r="L157" s="596" t="str">
        <f>IF($D$153="Y/T","Isi Sasaran",IF($E$153=0,0,IF(K157="Y",1,IF(K157="T",0,"Isi Dulu"))))</f>
        <v>Isi Sasaran</v>
      </c>
      <c r="M157" s="850"/>
      <c r="N157" s="853"/>
      <c r="O157" s="517"/>
      <c r="P157" s="517"/>
      <c r="Q157" s="517"/>
      <c r="R157" s="517"/>
    </row>
    <row r="158" spans="2:18" s="527" customFormat="1" ht="15.75">
      <c r="B158" s="836">
        <v>11</v>
      </c>
      <c r="C158" s="839"/>
      <c r="D158" s="857" t="s">
        <v>26</v>
      </c>
      <c r="E158" s="854" t="str">
        <f>IF(D158="Y",1,IF(D158="T",0,IF(D158="Y/T","Belum diisi","Error")))</f>
        <v>Belum diisi</v>
      </c>
      <c r="F158" s="528">
        <v>1</v>
      </c>
      <c r="G158" s="529"/>
      <c r="H158" s="600" t="str">
        <f t="shared" si="2"/>
        <v>Belum Diisi</v>
      </c>
      <c r="I158" s="590" t="s">
        <v>26</v>
      </c>
      <c r="J158" s="591" t="str">
        <f>IF($D$158="Y/T","Isi Sasaran",IF($E$158=0,0,IF(I158="Y",1,IF(I158="T",0,"Isi Dulu"))))</f>
        <v>Isi Sasaran</v>
      </c>
      <c r="K158" s="590" t="s">
        <v>26</v>
      </c>
      <c r="L158" s="591" t="str">
        <f>IF($D$158="Y/T","Isi Sasaran",IF($E$158=0,0,IF(K158="Y",1,IF(K158="T",0,"Isi Dulu"))))</f>
        <v>Isi Sasaran</v>
      </c>
      <c r="M158" s="848" t="s">
        <v>26</v>
      </c>
      <c r="N158" s="851" t="str">
        <f>IF(M158="Y",1,IF(M158="T",0,IF(M158="Y/T","Belum diisi","Error")))</f>
        <v>Belum diisi</v>
      </c>
      <c r="O158" s="517"/>
      <c r="P158" s="517"/>
      <c r="Q158" s="517"/>
      <c r="R158" s="517"/>
    </row>
    <row r="159" spans="2:18" s="527" customFormat="1" ht="15.75">
      <c r="B159" s="837"/>
      <c r="C159" s="840"/>
      <c r="D159" s="858"/>
      <c r="E159" s="855"/>
      <c r="F159" s="549">
        <v>2</v>
      </c>
      <c r="G159" s="550"/>
      <c r="H159" s="598" t="str">
        <f t="shared" si="2"/>
        <v>Belum Diisi</v>
      </c>
      <c r="I159" s="592" t="s">
        <v>26</v>
      </c>
      <c r="J159" s="593" t="str">
        <f>IF($D$158="Y/T","Isi Sasaran",IF($E$158=0,0,IF(I159="Y",1,IF(I159="T",0,"Isi Dulu"))))</f>
        <v>Isi Sasaran</v>
      </c>
      <c r="K159" s="592" t="s">
        <v>26</v>
      </c>
      <c r="L159" s="593" t="str">
        <f>IF($D$158="Y/T","Isi Sasaran",IF($E$158=0,0,IF(K159="Y",1,IF(K159="T",0,"Isi Dulu"))))</f>
        <v>Isi Sasaran</v>
      </c>
      <c r="M159" s="849"/>
      <c r="N159" s="852"/>
      <c r="O159" s="517"/>
      <c r="P159" s="517"/>
      <c r="Q159" s="517"/>
      <c r="R159" s="517"/>
    </row>
    <row r="160" spans="2:18" s="527" customFormat="1" ht="15.75">
      <c r="B160" s="837"/>
      <c r="C160" s="840"/>
      <c r="D160" s="858"/>
      <c r="E160" s="855"/>
      <c r="F160" s="549">
        <v>3</v>
      </c>
      <c r="G160" s="550"/>
      <c r="H160" s="598" t="str">
        <f t="shared" si="2"/>
        <v>Belum Diisi</v>
      </c>
      <c r="I160" s="592" t="s">
        <v>26</v>
      </c>
      <c r="J160" s="593" t="str">
        <f>IF($D$158="Y/T","Isi Sasaran",IF($E$158=0,0,IF(I160="Y",1,IF(I160="T",0,"Isi Dulu"))))</f>
        <v>Isi Sasaran</v>
      </c>
      <c r="K160" s="592" t="s">
        <v>26</v>
      </c>
      <c r="L160" s="593" t="str">
        <f>IF($D$158="Y/T","Isi Sasaran",IF($E$158=0,0,IF(K160="Y",1,IF(K160="T",0,"Isi Dulu"))))</f>
        <v>Isi Sasaran</v>
      </c>
      <c r="M160" s="849"/>
      <c r="N160" s="852"/>
      <c r="O160" s="517"/>
      <c r="P160" s="517"/>
      <c r="Q160" s="517"/>
      <c r="R160" s="517"/>
    </row>
    <row r="161" spans="2:18" s="527" customFormat="1" ht="15.75">
      <c r="B161" s="837"/>
      <c r="C161" s="840"/>
      <c r="D161" s="858"/>
      <c r="E161" s="855"/>
      <c r="F161" s="549">
        <v>4</v>
      </c>
      <c r="G161" s="550"/>
      <c r="H161" s="598" t="str">
        <f t="shared" si="2"/>
        <v>Belum Diisi</v>
      </c>
      <c r="I161" s="592" t="s">
        <v>26</v>
      </c>
      <c r="J161" s="593" t="str">
        <f>IF($D$158="Y/T","Isi Sasaran",IF($E$158=0,0,IF(I161="Y",1,IF(I161="T",0,"Isi Dulu"))))</f>
        <v>Isi Sasaran</v>
      </c>
      <c r="K161" s="592" t="s">
        <v>26</v>
      </c>
      <c r="L161" s="593" t="str">
        <f>IF($D$158="Y/T","Isi Sasaran",IF($E$158=0,0,IF(K161="Y",1,IF(K161="T",0,"Isi Dulu"))))</f>
        <v>Isi Sasaran</v>
      </c>
      <c r="M161" s="849"/>
      <c r="N161" s="852"/>
      <c r="O161" s="517"/>
      <c r="P161" s="517"/>
      <c r="Q161" s="517"/>
      <c r="R161" s="517"/>
    </row>
    <row r="162" spans="2:18" s="527" customFormat="1" ht="15.75">
      <c r="B162" s="838"/>
      <c r="C162" s="841"/>
      <c r="D162" s="859"/>
      <c r="E162" s="856"/>
      <c r="F162" s="569">
        <v>5</v>
      </c>
      <c r="G162" s="570"/>
      <c r="H162" s="599" t="str">
        <f t="shared" si="2"/>
        <v>Belum Diisi</v>
      </c>
      <c r="I162" s="595" t="s">
        <v>26</v>
      </c>
      <c r="J162" s="596" t="str">
        <f>IF($D$158="Y/T","Isi Sasaran",IF($E$158=0,0,IF(I162="Y",1,IF(I162="T",0,"Isi Dulu"))))</f>
        <v>Isi Sasaran</v>
      </c>
      <c r="K162" s="595" t="s">
        <v>26</v>
      </c>
      <c r="L162" s="596" t="str">
        <f>IF($D$158="Y/T","Isi Sasaran",IF($E$158=0,0,IF(K162="Y",1,IF(K162="T",0,"Isi Dulu"))))</f>
        <v>Isi Sasaran</v>
      </c>
      <c r="M162" s="850"/>
      <c r="N162" s="853"/>
      <c r="O162" s="517"/>
      <c r="P162" s="517"/>
      <c r="Q162" s="517"/>
      <c r="R162" s="517"/>
    </row>
    <row r="163" spans="2:18" s="527" customFormat="1" ht="15.75">
      <c r="B163" s="836">
        <v>12</v>
      </c>
      <c r="C163" s="839"/>
      <c r="D163" s="857" t="s">
        <v>26</v>
      </c>
      <c r="E163" s="854" t="str">
        <f>IF(D163="Y",1,IF(D163="T",0,IF(D163="Y/T","Belum diisi","Error")))</f>
        <v>Belum diisi</v>
      </c>
      <c r="F163" s="528">
        <v>1</v>
      </c>
      <c r="G163" s="529"/>
      <c r="H163" s="600" t="str">
        <f t="shared" si="2"/>
        <v>Belum Diisi</v>
      </c>
      <c r="I163" s="590" t="s">
        <v>26</v>
      </c>
      <c r="J163" s="591" t="str">
        <f>IF($D$163="Y/T","Isi Sasaran",IF($E$163=0,0,IF(I163="Y",1,IF(I163="T",0,"Isi Dulu"))))</f>
        <v>Isi Sasaran</v>
      </c>
      <c r="K163" s="590" t="s">
        <v>26</v>
      </c>
      <c r="L163" s="591" t="str">
        <f>IF($D$163="Y/T","Isi Sasaran",IF($E$163=0,0,IF(K163="Y",1,IF(K163="T",0,"Isi Dulu"))))</f>
        <v>Isi Sasaran</v>
      </c>
      <c r="M163" s="848" t="s">
        <v>26</v>
      </c>
      <c r="N163" s="851" t="str">
        <f>IF(M163="Y",1,IF(M163="T",0,IF(M163="Y/T","Belum diisi","Error")))</f>
        <v>Belum diisi</v>
      </c>
      <c r="O163" s="517"/>
      <c r="P163" s="517"/>
      <c r="Q163" s="517"/>
      <c r="R163" s="517"/>
    </row>
    <row r="164" spans="2:18" s="527" customFormat="1" ht="15.75">
      <c r="B164" s="837"/>
      <c r="C164" s="840"/>
      <c r="D164" s="858"/>
      <c r="E164" s="855"/>
      <c r="F164" s="549">
        <v>2</v>
      </c>
      <c r="G164" s="550"/>
      <c r="H164" s="598" t="str">
        <f t="shared" si="2"/>
        <v>Belum Diisi</v>
      </c>
      <c r="I164" s="592" t="s">
        <v>26</v>
      </c>
      <c r="J164" s="593" t="str">
        <f>IF($D$163="Y/T","Isi Sasaran",IF($E$163=0,0,IF(I164="Y",1,IF(I164="T",0,"Isi Dulu"))))</f>
        <v>Isi Sasaran</v>
      </c>
      <c r="K164" s="592" t="s">
        <v>26</v>
      </c>
      <c r="L164" s="593" t="str">
        <f>IF($D$163="Y/T","Isi Sasaran",IF($E$163=0,0,IF(K164="Y",1,IF(K164="T",0,"Isi Dulu"))))</f>
        <v>Isi Sasaran</v>
      </c>
      <c r="M164" s="849"/>
      <c r="N164" s="852"/>
      <c r="O164" s="517"/>
      <c r="P164" s="517"/>
      <c r="Q164" s="517"/>
      <c r="R164" s="517"/>
    </row>
    <row r="165" spans="2:18" s="527" customFormat="1" ht="15.75">
      <c r="B165" s="837"/>
      <c r="C165" s="840"/>
      <c r="D165" s="858"/>
      <c r="E165" s="855"/>
      <c r="F165" s="549">
        <v>3</v>
      </c>
      <c r="G165" s="550"/>
      <c r="H165" s="598" t="str">
        <f t="shared" si="2"/>
        <v>Belum Diisi</v>
      </c>
      <c r="I165" s="592" t="s">
        <v>26</v>
      </c>
      <c r="J165" s="593" t="str">
        <f>IF($D$163="Y/T","Isi Sasaran",IF($E$163=0,0,IF(I165="Y",1,IF(I165="T",0,"Isi Dulu"))))</f>
        <v>Isi Sasaran</v>
      </c>
      <c r="K165" s="592" t="s">
        <v>26</v>
      </c>
      <c r="L165" s="593" t="str">
        <f>IF($D$163="Y/T","Isi Sasaran",IF($E$163=0,0,IF(K165="Y",1,IF(K165="T",0,"Isi Dulu"))))</f>
        <v>Isi Sasaran</v>
      </c>
      <c r="M165" s="849"/>
      <c r="N165" s="852"/>
      <c r="O165" s="517"/>
      <c r="P165" s="517"/>
      <c r="Q165" s="517"/>
      <c r="R165" s="517"/>
    </row>
    <row r="166" spans="2:18" s="527" customFormat="1" ht="15.75">
      <c r="B166" s="837"/>
      <c r="C166" s="840"/>
      <c r="D166" s="858"/>
      <c r="E166" s="855"/>
      <c r="F166" s="549">
        <v>4</v>
      </c>
      <c r="G166" s="550"/>
      <c r="H166" s="598" t="str">
        <f t="shared" si="2"/>
        <v>Belum Diisi</v>
      </c>
      <c r="I166" s="592" t="s">
        <v>26</v>
      </c>
      <c r="J166" s="593" t="str">
        <f>IF($D$163="Y/T","Isi Sasaran",IF($E$163=0,0,IF(I166="Y",1,IF(I166="T",0,"Isi Dulu"))))</f>
        <v>Isi Sasaran</v>
      </c>
      <c r="K166" s="592" t="s">
        <v>26</v>
      </c>
      <c r="L166" s="593" t="str">
        <f>IF($D$163="Y/T","Isi Sasaran",IF($E$163=0,0,IF(K166="Y",1,IF(K166="T",0,"Isi Dulu"))))</f>
        <v>Isi Sasaran</v>
      </c>
      <c r="M166" s="849"/>
      <c r="N166" s="852"/>
      <c r="O166" s="517"/>
      <c r="P166" s="517"/>
      <c r="Q166" s="517"/>
      <c r="R166" s="517"/>
    </row>
    <row r="167" spans="2:18" s="527" customFormat="1" ht="15.75">
      <c r="B167" s="838"/>
      <c r="C167" s="841"/>
      <c r="D167" s="859"/>
      <c r="E167" s="856"/>
      <c r="F167" s="569">
        <v>5</v>
      </c>
      <c r="G167" s="570"/>
      <c r="H167" s="599" t="str">
        <f t="shared" si="2"/>
        <v>Belum Diisi</v>
      </c>
      <c r="I167" s="595" t="s">
        <v>26</v>
      </c>
      <c r="J167" s="596" t="str">
        <f>IF($D$163="Y/T","Isi Sasaran",IF($E$163=0,0,IF(I167="Y",1,IF(I167="T",0,"Isi Dulu"))))</f>
        <v>Isi Sasaran</v>
      </c>
      <c r="K167" s="595" t="s">
        <v>26</v>
      </c>
      <c r="L167" s="596" t="str">
        <f>IF($D$163="Y/T","Isi Sasaran",IF($E$163=0,0,IF(K167="Y",1,IF(K167="T",0,"Isi Dulu"))))</f>
        <v>Isi Sasaran</v>
      </c>
      <c r="M167" s="850"/>
      <c r="N167" s="853"/>
      <c r="O167" s="517"/>
      <c r="P167" s="517"/>
      <c r="Q167" s="517"/>
      <c r="R167" s="517"/>
    </row>
    <row r="168" spans="2:18" s="527" customFormat="1" ht="15.75">
      <c r="B168" s="836">
        <v>13</v>
      </c>
      <c r="C168" s="839"/>
      <c r="D168" s="857" t="s">
        <v>26</v>
      </c>
      <c r="E168" s="854" t="str">
        <f>IF(D168="Y",1,IF(D168="T",0,IF(D168="Y/T","Belum diisi","Error")))</f>
        <v>Belum diisi</v>
      </c>
      <c r="F168" s="528">
        <v>1</v>
      </c>
      <c r="G168" s="529"/>
      <c r="H168" s="600" t="str">
        <f t="shared" si="2"/>
        <v>Belum Diisi</v>
      </c>
      <c r="I168" s="590" t="s">
        <v>26</v>
      </c>
      <c r="J168" s="591" t="str">
        <f>IF($D$168="Y/T","Isi Sasaran",IF($E$168=0,0,IF(I168="Y",1,IF(I168="T",0,"Isi Dulu"))))</f>
        <v>Isi Sasaran</v>
      </c>
      <c r="K168" s="590" t="s">
        <v>26</v>
      </c>
      <c r="L168" s="591" t="str">
        <f>IF($D$168="Y/T","Isi Sasaran",IF($E$168=0,0,IF(K168="Y",1,IF(K168="T",0,"Isi Dulu"))))</f>
        <v>Isi Sasaran</v>
      </c>
      <c r="M168" s="848" t="s">
        <v>26</v>
      </c>
      <c r="N168" s="851" t="str">
        <f>IF(M168="Y",1,IF(M168="T",0,IF(M168="Y/T","Belum diisi","Error")))</f>
        <v>Belum diisi</v>
      </c>
      <c r="O168" s="517"/>
      <c r="P168" s="517"/>
      <c r="Q168" s="517"/>
      <c r="R168" s="517"/>
    </row>
    <row r="169" spans="2:18" s="527" customFormat="1" ht="15.75">
      <c r="B169" s="837"/>
      <c r="C169" s="840"/>
      <c r="D169" s="858"/>
      <c r="E169" s="855"/>
      <c r="F169" s="549">
        <v>2</v>
      </c>
      <c r="G169" s="550"/>
      <c r="H169" s="598" t="str">
        <f t="shared" si="2"/>
        <v>Belum Diisi</v>
      </c>
      <c r="I169" s="592" t="s">
        <v>26</v>
      </c>
      <c r="J169" s="593" t="str">
        <f>IF($D$168="Y/T","Isi Sasaran",IF($E$168=0,0,IF(I169="Y",1,IF(I169="T",0,"Isi Dulu"))))</f>
        <v>Isi Sasaran</v>
      </c>
      <c r="K169" s="592" t="s">
        <v>26</v>
      </c>
      <c r="L169" s="593" t="str">
        <f>IF($D$168="Y/T","Isi Sasaran",IF($E$168=0,0,IF(K169="Y",1,IF(K169="T",0,"Isi Dulu"))))</f>
        <v>Isi Sasaran</v>
      </c>
      <c r="M169" s="849"/>
      <c r="N169" s="852"/>
      <c r="O169" s="517"/>
      <c r="P169" s="517"/>
      <c r="Q169" s="517"/>
      <c r="R169" s="517"/>
    </row>
    <row r="170" spans="2:18" s="527" customFormat="1" ht="15.75">
      <c r="B170" s="837"/>
      <c r="C170" s="840"/>
      <c r="D170" s="858"/>
      <c r="E170" s="855"/>
      <c r="F170" s="549">
        <v>3</v>
      </c>
      <c r="G170" s="550"/>
      <c r="H170" s="598" t="str">
        <f t="shared" si="2"/>
        <v>Belum Diisi</v>
      </c>
      <c r="I170" s="592" t="s">
        <v>26</v>
      </c>
      <c r="J170" s="593" t="str">
        <f>IF($D$168="Y/T","Isi Sasaran",IF($E$168=0,0,IF(I170="Y",1,IF(I170="T",0,"Isi Dulu"))))</f>
        <v>Isi Sasaran</v>
      </c>
      <c r="K170" s="592" t="s">
        <v>26</v>
      </c>
      <c r="L170" s="593" t="str">
        <f>IF($D$168="Y/T","Isi Sasaran",IF($E$168=0,0,IF(K170="Y",1,IF(K170="T",0,"Isi Dulu"))))</f>
        <v>Isi Sasaran</v>
      </c>
      <c r="M170" s="849"/>
      <c r="N170" s="852"/>
      <c r="O170" s="517"/>
      <c r="P170" s="517"/>
      <c r="Q170" s="517"/>
      <c r="R170" s="517"/>
    </row>
    <row r="171" spans="2:18" s="527" customFormat="1" ht="15.75">
      <c r="B171" s="837"/>
      <c r="C171" s="840"/>
      <c r="D171" s="858"/>
      <c r="E171" s="855"/>
      <c r="F171" s="549">
        <v>4</v>
      </c>
      <c r="G171" s="550"/>
      <c r="H171" s="598" t="str">
        <f t="shared" si="2"/>
        <v>Belum Diisi</v>
      </c>
      <c r="I171" s="592" t="s">
        <v>26</v>
      </c>
      <c r="J171" s="593" t="str">
        <f>IF($D$168="Y/T","Isi Sasaran",IF($E$168=0,0,IF(I171="Y",1,IF(I171="T",0,"Isi Dulu"))))</f>
        <v>Isi Sasaran</v>
      </c>
      <c r="K171" s="592" t="s">
        <v>26</v>
      </c>
      <c r="L171" s="593" t="str">
        <f>IF($D$168="Y/T","Isi Sasaran",IF($E$168=0,0,IF(K171="Y",1,IF(K171="T",0,"Isi Dulu"))))</f>
        <v>Isi Sasaran</v>
      </c>
      <c r="M171" s="849"/>
      <c r="N171" s="852"/>
      <c r="O171" s="517"/>
      <c r="P171" s="517"/>
      <c r="Q171" s="517"/>
      <c r="R171" s="517"/>
    </row>
    <row r="172" spans="2:18" s="527" customFormat="1" ht="15.75">
      <c r="B172" s="838"/>
      <c r="C172" s="841"/>
      <c r="D172" s="859"/>
      <c r="E172" s="856"/>
      <c r="F172" s="569">
        <v>5</v>
      </c>
      <c r="G172" s="570"/>
      <c r="H172" s="599" t="str">
        <f t="shared" ref="H172:H207" si="3">IF(OR(J172="Isi Dulu",L172="Isi Dulu",J172="Isi Sasaran",L172="Isi Sasaran"),"Belum Diisi",IF(SUM(J172,L172)=2,1,IF(SUM(J172,L172)=1,0,IF(SUM(J172,L172)=0,0,"Error"))))</f>
        <v>Belum Diisi</v>
      </c>
      <c r="I172" s="595" t="s">
        <v>26</v>
      </c>
      <c r="J172" s="596" t="str">
        <f>IF($D$168="Y/T","Isi Sasaran",IF($E$168=0,0,IF(I172="Y",1,IF(I172="T",0,"Isi Dulu"))))</f>
        <v>Isi Sasaran</v>
      </c>
      <c r="K172" s="595" t="s">
        <v>26</v>
      </c>
      <c r="L172" s="596" t="str">
        <f>IF($D$168="Y/T","Isi Sasaran",IF($E$168=0,0,IF(K172="Y",1,IF(K172="T",0,"Isi Dulu"))))</f>
        <v>Isi Sasaran</v>
      </c>
      <c r="M172" s="850"/>
      <c r="N172" s="853"/>
      <c r="O172" s="517"/>
      <c r="P172" s="517"/>
      <c r="Q172" s="517"/>
      <c r="R172" s="517"/>
    </row>
    <row r="173" spans="2:18" s="527" customFormat="1" ht="15.75">
      <c r="B173" s="836">
        <v>14</v>
      </c>
      <c r="C173" s="839"/>
      <c r="D173" s="857" t="s">
        <v>26</v>
      </c>
      <c r="E173" s="854" t="str">
        <f>IF(D173="Y",1,IF(D173="T",0,IF(D173="Y/T","Belum diisi","Error")))</f>
        <v>Belum diisi</v>
      </c>
      <c r="F173" s="528">
        <v>1</v>
      </c>
      <c r="G173" s="529"/>
      <c r="H173" s="600" t="str">
        <f t="shared" si="3"/>
        <v>Belum Diisi</v>
      </c>
      <c r="I173" s="590" t="s">
        <v>26</v>
      </c>
      <c r="J173" s="591" t="str">
        <f>IF($D$173="Y/T","Isi Sasaran",IF($E$173=0,0,IF(I173="Y",1,IF(I173="T",0,"Isi Dulu"))))</f>
        <v>Isi Sasaran</v>
      </c>
      <c r="K173" s="590" t="s">
        <v>26</v>
      </c>
      <c r="L173" s="591" t="str">
        <f>IF($D$173="Y/T","Isi Sasaran",IF($E$173=0,0,IF(K173="Y",1,IF(K173="T",0,"Isi Dulu"))))</f>
        <v>Isi Sasaran</v>
      </c>
      <c r="M173" s="848" t="s">
        <v>26</v>
      </c>
      <c r="N173" s="851" t="str">
        <f>IF(M173="Y",1,IF(M173="T",0,IF(M173="Y/T","Belum diisi","Error")))</f>
        <v>Belum diisi</v>
      </c>
      <c r="O173" s="517"/>
      <c r="P173" s="517"/>
      <c r="Q173" s="517"/>
      <c r="R173" s="517"/>
    </row>
    <row r="174" spans="2:18" s="527" customFormat="1" ht="15.75">
      <c r="B174" s="837"/>
      <c r="C174" s="840"/>
      <c r="D174" s="858"/>
      <c r="E174" s="855"/>
      <c r="F174" s="549">
        <v>2</v>
      </c>
      <c r="G174" s="550"/>
      <c r="H174" s="598" t="str">
        <f t="shared" si="3"/>
        <v>Belum Diisi</v>
      </c>
      <c r="I174" s="592" t="s">
        <v>26</v>
      </c>
      <c r="J174" s="593" t="str">
        <f>IF($D$173="Y/T","Isi Sasaran",IF($E$173=0,0,IF(I174="Y",1,IF(I174="T",0,"Isi Dulu"))))</f>
        <v>Isi Sasaran</v>
      </c>
      <c r="K174" s="592" t="s">
        <v>26</v>
      </c>
      <c r="L174" s="593" t="str">
        <f>IF($D$173="Y/T","Isi Sasaran",IF($E$173=0,0,IF(K174="Y",1,IF(K174="T",0,"Isi Dulu"))))</f>
        <v>Isi Sasaran</v>
      </c>
      <c r="M174" s="849"/>
      <c r="N174" s="852"/>
      <c r="O174" s="517"/>
      <c r="P174" s="517"/>
      <c r="Q174" s="517"/>
      <c r="R174" s="517"/>
    </row>
    <row r="175" spans="2:18" s="527" customFormat="1" ht="15.75">
      <c r="B175" s="837"/>
      <c r="C175" s="840"/>
      <c r="D175" s="858"/>
      <c r="E175" s="855"/>
      <c r="F175" s="549">
        <v>3</v>
      </c>
      <c r="G175" s="550"/>
      <c r="H175" s="598" t="str">
        <f t="shared" si="3"/>
        <v>Belum Diisi</v>
      </c>
      <c r="I175" s="592" t="s">
        <v>26</v>
      </c>
      <c r="J175" s="593" t="str">
        <f>IF($D$173="Y/T","Isi Sasaran",IF($E$173=0,0,IF(I175="Y",1,IF(I175="T",0,"Isi Dulu"))))</f>
        <v>Isi Sasaran</v>
      </c>
      <c r="K175" s="592" t="s">
        <v>26</v>
      </c>
      <c r="L175" s="593" t="str">
        <f>IF($D$173="Y/T","Isi Sasaran",IF($E$173=0,0,IF(K175="Y",1,IF(K175="T",0,"Isi Dulu"))))</f>
        <v>Isi Sasaran</v>
      </c>
      <c r="M175" s="849"/>
      <c r="N175" s="852"/>
      <c r="O175" s="517"/>
      <c r="P175" s="517"/>
      <c r="Q175" s="517"/>
      <c r="R175" s="517"/>
    </row>
    <row r="176" spans="2:18" s="527" customFormat="1" ht="15.75">
      <c r="B176" s="837"/>
      <c r="C176" s="840"/>
      <c r="D176" s="858"/>
      <c r="E176" s="855"/>
      <c r="F176" s="549">
        <v>4</v>
      </c>
      <c r="G176" s="550"/>
      <c r="H176" s="598" t="str">
        <f t="shared" si="3"/>
        <v>Belum Diisi</v>
      </c>
      <c r="I176" s="592" t="s">
        <v>26</v>
      </c>
      <c r="J176" s="593" t="str">
        <f>IF($D$173="Y/T","Isi Sasaran",IF($E$173=0,0,IF(I176="Y",1,IF(I176="T",0,"Isi Dulu"))))</f>
        <v>Isi Sasaran</v>
      </c>
      <c r="K176" s="592" t="s">
        <v>26</v>
      </c>
      <c r="L176" s="593" t="str">
        <f>IF($D$173="Y/T","Isi Sasaran",IF($E$173=0,0,IF(K176="Y",1,IF(K176="T",0,"Isi Dulu"))))</f>
        <v>Isi Sasaran</v>
      </c>
      <c r="M176" s="849"/>
      <c r="N176" s="852"/>
      <c r="O176" s="517"/>
      <c r="P176" s="517"/>
      <c r="Q176" s="517"/>
      <c r="R176" s="517"/>
    </row>
    <row r="177" spans="2:18" s="527" customFormat="1" ht="15.75">
      <c r="B177" s="838"/>
      <c r="C177" s="841"/>
      <c r="D177" s="859"/>
      <c r="E177" s="856"/>
      <c r="F177" s="569">
        <v>5</v>
      </c>
      <c r="G177" s="570"/>
      <c r="H177" s="599" t="str">
        <f t="shared" si="3"/>
        <v>Belum Diisi</v>
      </c>
      <c r="I177" s="595" t="s">
        <v>26</v>
      </c>
      <c r="J177" s="596" t="str">
        <f>IF($D$173="Y/T","Isi Sasaran",IF($E$173=0,0,IF(I177="Y",1,IF(I177="T",0,"Isi Dulu"))))</f>
        <v>Isi Sasaran</v>
      </c>
      <c r="K177" s="595" t="s">
        <v>26</v>
      </c>
      <c r="L177" s="596" t="str">
        <f>IF($D$173="Y/T","Isi Sasaran",IF($E$173=0,0,IF(K177="Y",1,IF(K177="T",0,"Isi Dulu"))))</f>
        <v>Isi Sasaran</v>
      </c>
      <c r="M177" s="850"/>
      <c r="N177" s="853"/>
      <c r="O177" s="517"/>
      <c r="P177" s="517"/>
      <c r="Q177" s="517"/>
      <c r="R177" s="517"/>
    </row>
    <row r="178" spans="2:18" s="527" customFormat="1" ht="15.75">
      <c r="B178" s="836">
        <v>15</v>
      </c>
      <c r="C178" s="839"/>
      <c r="D178" s="857" t="s">
        <v>26</v>
      </c>
      <c r="E178" s="854" t="str">
        <f>IF(D178="Y",1,IF(D178="T",0,IF(D178="Y/T","Belum diisi","Error")))</f>
        <v>Belum diisi</v>
      </c>
      <c r="F178" s="528">
        <v>1</v>
      </c>
      <c r="G178" s="529"/>
      <c r="H178" s="600" t="str">
        <f t="shared" si="3"/>
        <v>Belum Diisi</v>
      </c>
      <c r="I178" s="590" t="s">
        <v>26</v>
      </c>
      <c r="J178" s="591" t="str">
        <f>IF($D$178="Y/T","Isi Sasaran",IF($E$178=0,0,IF(I178="Y",1,IF(I178="T",0,"Isi Dulu"))))</f>
        <v>Isi Sasaran</v>
      </c>
      <c r="K178" s="590" t="s">
        <v>26</v>
      </c>
      <c r="L178" s="591" t="str">
        <f>IF($D$178="Y/T","Isi Sasaran",IF($E$178=0,0,IF(K178="Y",1,IF(K178="T",0,"Isi Dulu"))))</f>
        <v>Isi Sasaran</v>
      </c>
      <c r="M178" s="848" t="s">
        <v>26</v>
      </c>
      <c r="N178" s="851" t="str">
        <f>IF(M178="Y",1,IF(M178="T",0,IF(M178="Y/T","Belum diisi","Error")))</f>
        <v>Belum diisi</v>
      </c>
      <c r="O178" s="517"/>
      <c r="P178" s="517"/>
      <c r="Q178" s="517"/>
      <c r="R178" s="517"/>
    </row>
    <row r="179" spans="2:18" s="527" customFormat="1" ht="15.75">
      <c r="B179" s="837"/>
      <c r="C179" s="840"/>
      <c r="D179" s="858"/>
      <c r="E179" s="855"/>
      <c r="F179" s="549">
        <v>2</v>
      </c>
      <c r="G179" s="550"/>
      <c r="H179" s="598" t="str">
        <f t="shared" si="3"/>
        <v>Belum Diisi</v>
      </c>
      <c r="I179" s="592" t="s">
        <v>26</v>
      </c>
      <c r="J179" s="593" t="str">
        <f>IF($D$178="Y/T","Isi Sasaran",IF($E$178=0,0,IF(I179="Y",1,IF(I179="T",0,"Isi Dulu"))))</f>
        <v>Isi Sasaran</v>
      </c>
      <c r="K179" s="592" t="s">
        <v>26</v>
      </c>
      <c r="L179" s="593" t="str">
        <f>IF($D$178="Y/T","Isi Sasaran",IF($E$178=0,0,IF(K179="Y",1,IF(K179="T",0,"Isi Dulu"))))</f>
        <v>Isi Sasaran</v>
      </c>
      <c r="M179" s="849"/>
      <c r="N179" s="852"/>
      <c r="O179" s="517"/>
      <c r="P179" s="517"/>
      <c r="Q179" s="517"/>
      <c r="R179" s="517"/>
    </row>
    <row r="180" spans="2:18" s="527" customFormat="1" ht="15.75">
      <c r="B180" s="837"/>
      <c r="C180" s="840"/>
      <c r="D180" s="858"/>
      <c r="E180" s="855"/>
      <c r="F180" s="549">
        <v>3</v>
      </c>
      <c r="G180" s="550"/>
      <c r="H180" s="598" t="str">
        <f t="shared" si="3"/>
        <v>Belum Diisi</v>
      </c>
      <c r="I180" s="592" t="s">
        <v>26</v>
      </c>
      <c r="J180" s="593" t="str">
        <f>IF($D$178="Y/T","Isi Sasaran",IF($E$178=0,0,IF(I180="Y",1,IF(I180="T",0,"Isi Dulu"))))</f>
        <v>Isi Sasaran</v>
      </c>
      <c r="K180" s="592" t="s">
        <v>26</v>
      </c>
      <c r="L180" s="593" t="str">
        <f>IF($D$178="Y/T","Isi Sasaran",IF($E$178=0,0,IF(K180="Y",1,IF(K180="T",0,"Isi Dulu"))))</f>
        <v>Isi Sasaran</v>
      </c>
      <c r="M180" s="849"/>
      <c r="N180" s="852"/>
      <c r="O180" s="517"/>
      <c r="P180" s="517"/>
      <c r="Q180" s="517"/>
      <c r="R180" s="517"/>
    </row>
    <row r="181" spans="2:18" s="527" customFormat="1" ht="15.75">
      <c r="B181" s="837"/>
      <c r="C181" s="840"/>
      <c r="D181" s="858"/>
      <c r="E181" s="855"/>
      <c r="F181" s="549">
        <v>4</v>
      </c>
      <c r="G181" s="550"/>
      <c r="H181" s="598" t="str">
        <f t="shared" si="3"/>
        <v>Belum Diisi</v>
      </c>
      <c r="I181" s="592" t="s">
        <v>26</v>
      </c>
      <c r="J181" s="593" t="str">
        <f>IF($D$178="Y/T","Isi Sasaran",IF($E$178=0,0,IF(I181="Y",1,IF(I181="T",0,"Isi Dulu"))))</f>
        <v>Isi Sasaran</v>
      </c>
      <c r="K181" s="592" t="s">
        <v>26</v>
      </c>
      <c r="L181" s="593" t="str">
        <f>IF($D$178="Y/T","Isi Sasaran",IF($E$178=0,0,IF(K181="Y",1,IF(K181="T",0,"Isi Dulu"))))</f>
        <v>Isi Sasaran</v>
      </c>
      <c r="M181" s="849"/>
      <c r="N181" s="852"/>
      <c r="O181" s="517"/>
      <c r="P181" s="517"/>
      <c r="Q181" s="517"/>
      <c r="R181" s="517"/>
    </row>
    <row r="182" spans="2:18" s="527" customFormat="1" ht="15.75">
      <c r="B182" s="838"/>
      <c r="C182" s="841"/>
      <c r="D182" s="859"/>
      <c r="E182" s="856"/>
      <c r="F182" s="569">
        <v>5</v>
      </c>
      <c r="G182" s="570"/>
      <c r="H182" s="599" t="str">
        <f t="shared" si="3"/>
        <v>Belum Diisi</v>
      </c>
      <c r="I182" s="595" t="s">
        <v>26</v>
      </c>
      <c r="J182" s="596" t="str">
        <f>IF($D$178="Y/T","Isi Sasaran",IF($E$178=0,0,IF(I182="Y",1,IF(I182="T",0,"Isi Dulu"))))</f>
        <v>Isi Sasaran</v>
      </c>
      <c r="K182" s="595" t="s">
        <v>26</v>
      </c>
      <c r="L182" s="596" t="str">
        <f>IF($D$178="Y/T","Isi Sasaran",IF($E$178=0,0,IF(K182="Y",1,IF(K182="T",0,"Isi Dulu"))))</f>
        <v>Isi Sasaran</v>
      </c>
      <c r="M182" s="850"/>
      <c r="N182" s="853"/>
      <c r="O182" s="517"/>
      <c r="P182" s="517"/>
      <c r="Q182" s="517"/>
      <c r="R182" s="517"/>
    </row>
    <row r="183" spans="2:18" s="527" customFormat="1" ht="15.75">
      <c r="B183" s="836">
        <v>16</v>
      </c>
      <c r="C183" s="839"/>
      <c r="D183" s="857" t="s">
        <v>26</v>
      </c>
      <c r="E183" s="854" t="str">
        <f>IF(D183="Y",1,IF(D183="T",0,IF(D183="Y/T","Belum diisi","Error")))</f>
        <v>Belum diisi</v>
      </c>
      <c r="F183" s="528">
        <v>1</v>
      </c>
      <c r="G183" s="529"/>
      <c r="H183" s="600" t="str">
        <f t="shared" si="3"/>
        <v>Belum Diisi</v>
      </c>
      <c r="I183" s="590" t="s">
        <v>26</v>
      </c>
      <c r="J183" s="591" t="str">
        <f>IF($D$183="Y/T","Isi Sasaran",IF($E$183=0,0,IF(I183="Y",1,IF(I183="T",0,"Isi Dulu"))))</f>
        <v>Isi Sasaran</v>
      </c>
      <c r="K183" s="590" t="s">
        <v>26</v>
      </c>
      <c r="L183" s="591" t="str">
        <f>IF($D$183="Y/T","Isi Sasaran",IF($E$183=0,0,IF(K183="Y",1,IF(K183="T",0,"Isi Dulu"))))</f>
        <v>Isi Sasaran</v>
      </c>
      <c r="M183" s="848" t="s">
        <v>26</v>
      </c>
      <c r="N183" s="851" t="str">
        <f>IF(M183="Y",1,IF(M183="T",0,IF(M183="Y/T","Belum diisi","Error")))</f>
        <v>Belum diisi</v>
      </c>
      <c r="O183" s="517"/>
      <c r="P183" s="517"/>
      <c r="Q183" s="517"/>
      <c r="R183" s="517"/>
    </row>
    <row r="184" spans="2:18" s="527" customFormat="1" ht="15.75">
      <c r="B184" s="837"/>
      <c r="C184" s="840"/>
      <c r="D184" s="858"/>
      <c r="E184" s="855"/>
      <c r="F184" s="549">
        <v>2</v>
      </c>
      <c r="G184" s="550"/>
      <c r="H184" s="598" t="str">
        <f t="shared" si="3"/>
        <v>Belum Diisi</v>
      </c>
      <c r="I184" s="592" t="s">
        <v>26</v>
      </c>
      <c r="J184" s="593" t="str">
        <f>IF($D$183="Y/T","Isi Sasaran",IF($E$183=0,0,IF(I184="Y",1,IF(I184="T",0,"Isi Dulu"))))</f>
        <v>Isi Sasaran</v>
      </c>
      <c r="K184" s="592" t="s">
        <v>26</v>
      </c>
      <c r="L184" s="593" t="str">
        <f>IF($D$183="Y/T","Isi Sasaran",IF($E$183=0,0,IF(K184="Y",1,IF(K184="T",0,"Isi Dulu"))))</f>
        <v>Isi Sasaran</v>
      </c>
      <c r="M184" s="849"/>
      <c r="N184" s="852"/>
      <c r="O184" s="517"/>
      <c r="P184" s="517"/>
      <c r="Q184" s="517"/>
      <c r="R184" s="517"/>
    </row>
    <row r="185" spans="2:18" s="527" customFormat="1" ht="15.75">
      <c r="B185" s="837"/>
      <c r="C185" s="840"/>
      <c r="D185" s="858"/>
      <c r="E185" s="855"/>
      <c r="F185" s="549">
        <v>3</v>
      </c>
      <c r="G185" s="550"/>
      <c r="H185" s="598" t="str">
        <f t="shared" si="3"/>
        <v>Belum Diisi</v>
      </c>
      <c r="I185" s="592" t="s">
        <v>26</v>
      </c>
      <c r="J185" s="593" t="str">
        <f>IF($D$183="Y/T","Isi Sasaran",IF($E$183=0,0,IF(I185="Y",1,IF(I185="T",0,"Isi Dulu"))))</f>
        <v>Isi Sasaran</v>
      </c>
      <c r="K185" s="592" t="s">
        <v>26</v>
      </c>
      <c r="L185" s="593" t="str">
        <f>IF($D$183="Y/T","Isi Sasaran",IF($E$183=0,0,IF(K185="Y",1,IF(K185="T",0,"Isi Dulu"))))</f>
        <v>Isi Sasaran</v>
      </c>
      <c r="M185" s="849"/>
      <c r="N185" s="852"/>
      <c r="O185" s="517"/>
      <c r="P185" s="517"/>
      <c r="Q185" s="517"/>
      <c r="R185" s="517"/>
    </row>
    <row r="186" spans="2:18" s="527" customFormat="1" ht="15.75">
      <c r="B186" s="837"/>
      <c r="C186" s="840"/>
      <c r="D186" s="858"/>
      <c r="E186" s="855"/>
      <c r="F186" s="549">
        <v>4</v>
      </c>
      <c r="G186" s="550"/>
      <c r="H186" s="598" t="str">
        <f t="shared" si="3"/>
        <v>Belum Diisi</v>
      </c>
      <c r="I186" s="592" t="s">
        <v>26</v>
      </c>
      <c r="J186" s="593" t="str">
        <f>IF($D$183="Y/T","Isi Sasaran",IF($E$183=0,0,IF(I186="Y",1,IF(I186="T",0,"Isi Dulu"))))</f>
        <v>Isi Sasaran</v>
      </c>
      <c r="K186" s="592" t="s">
        <v>26</v>
      </c>
      <c r="L186" s="593" t="str">
        <f>IF($D$183="Y/T","Isi Sasaran",IF($E$183=0,0,IF(K186="Y",1,IF(K186="T",0,"Isi Dulu"))))</f>
        <v>Isi Sasaran</v>
      </c>
      <c r="M186" s="849"/>
      <c r="N186" s="852"/>
      <c r="O186" s="517"/>
      <c r="P186" s="517"/>
      <c r="Q186" s="517"/>
      <c r="R186" s="517"/>
    </row>
    <row r="187" spans="2:18" s="527" customFormat="1" ht="15.75">
      <c r="B187" s="838"/>
      <c r="C187" s="841"/>
      <c r="D187" s="859"/>
      <c r="E187" s="856"/>
      <c r="F187" s="569">
        <v>5</v>
      </c>
      <c r="G187" s="570"/>
      <c r="H187" s="599" t="str">
        <f t="shared" si="3"/>
        <v>Belum Diisi</v>
      </c>
      <c r="I187" s="595" t="s">
        <v>26</v>
      </c>
      <c r="J187" s="596" t="str">
        <f>IF($D$183="Y/T","Isi Sasaran",IF($E$183=0,0,IF(I187="Y",1,IF(I187="T",0,"Isi Dulu"))))</f>
        <v>Isi Sasaran</v>
      </c>
      <c r="K187" s="595" t="s">
        <v>26</v>
      </c>
      <c r="L187" s="596" t="str">
        <f>IF($D$183="Y/T","Isi Sasaran",IF($E$183=0,0,IF(K187="Y",1,IF(K187="T",0,"Isi Dulu"))))</f>
        <v>Isi Sasaran</v>
      </c>
      <c r="M187" s="850"/>
      <c r="N187" s="853"/>
      <c r="O187" s="517"/>
      <c r="P187" s="517"/>
      <c r="Q187" s="517"/>
      <c r="R187" s="517"/>
    </row>
    <row r="188" spans="2:18" s="527" customFormat="1" ht="15.75">
      <c r="B188" s="836">
        <v>17</v>
      </c>
      <c r="C188" s="839"/>
      <c r="D188" s="857" t="s">
        <v>26</v>
      </c>
      <c r="E188" s="854" t="str">
        <f>IF(D188="Y",1,IF(D188="T",0,IF(D188="Y/T","Belum diisi","Error")))</f>
        <v>Belum diisi</v>
      </c>
      <c r="F188" s="528">
        <v>1</v>
      </c>
      <c r="G188" s="529"/>
      <c r="H188" s="600" t="str">
        <f t="shared" si="3"/>
        <v>Belum Diisi</v>
      </c>
      <c r="I188" s="590" t="s">
        <v>26</v>
      </c>
      <c r="J188" s="591" t="str">
        <f>IF($D$188="Y/T","Isi Sasaran",IF($E$188=0,0,IF(I188="Y",1,IF(I188="T",0,"Isi Dulu"))))</f>
        <v>Isi Sasaran</v>
      </c>
      <c r="K188" s="590" t="s">
        <v>26</v>
      </c>
      <c r="L188" s="591" t="str">
        <f>IF($D$188="Y/T","Isi Sasaran",IF($E$188=0,0,IF(K188="Y",1,IF(K188="T",0,"Isi Dulu"))))</f>
        <v>Isi Sasaran</v>
      </c>
      <c r="M188" s="848" t="s">
        <v>26</v>
      </c>
      <c r="N188" s="851" t="str">
        <f>IF(M188="Y",1,IF(M188="T",0,IF(M188="Y/T","Belum diisi","Error")))</f>
        <v>Belum diisi</v>
      </c>
      <c r="O188" s="517"/>
      <c r="P188" s="517"/>
      <c r="Q188" s="517"/>
      <c r="R188" s="517"/>
    </row>
    <row r="189" spans="2:18" s="527" customFormat="1" ht="15.75">
      <c r="B189" s="837"/>
      <c r="C189" s="840"/>
      <c r="D189" s="858"/>
      <c r="E189" s="855"/>
      <c r="F189" s="549">
        <v>2</v>
      </c>
      <c r="G189" s="550"/>
      <c r="H189" s="598" t="str">
        <f t="shared" si="3"/>
        <v>Belum Diisi</v>
      </c>
      <c r="I189" s="592" t="s">
        <v>26</v>
      </c>
      <c r="J189" s="593" t="str">
        <f>IF($D$188="Y/T","Isi Sasaran",IF($E$188=0,0,IF(I189="Y",1,IF(I189="T",0,"Isi Dulu"))))</f>
        <v>Isi Sasaran</v>
      </c>
      <c r="K189" s="592" t="s">
        <v>26</v>
      </c>
      <c r="L189" s="593" t="str">
        <f>IF($D$188="Y/T","Isi Sasaran",IF($E$188=0,0,IF(K189="Y",1,IF(K189="T",0,"Isi Dulu"))))</f>
        <v>Isi Sasaran</v>
      </c>
      <c r="M189" s="849"/>
      <c r="N189" s="852"/>
      <c r="O189" s="517"/>
      <c r="P189" s="517"/>
      <c r="Q189" s="517"/>
      <c r="R189" s="517"/>
    </row>
    <row r="190" spans="2:18" s="527" customFormat="1" ht="15.75">
      <c r="B190" s="837"/>
      <c r="C190" s="840"/>
      <c r="D190" s="858"/>
      <c r="E190" s="855"/>
      <c r="F190" s="549">
        <v>3</v>
      </c>
      <c r="G190" s="550"/>
      <c r="H190" s="598" t="str">
        <f t="shared" si="3"/>
        <v>Belum Diisi</v>
      </c>
      <c r="I190" s="592" t="s">
        <v>26</v>
      </c>
      <c r="J190" s="593" t="str">
        <f>IF($D$188="Y/T","Isi Sasaran",IF($E$188=0,0,IF(I190="Y",1,IF(I190="T",0,"Isi Dulu"))))</f>
        <v>Isi Sasaran</v>
      </c>
      <c r="K190" s="592" t="s">
        <v>26</v>
      </c>
      <c r="L190" s="593" t="str">
        <f>IF($D$188="Y/T","Isi Sasaran",IF($E$188=0,0,IF(K190="Y",1,IF(K190="T",0,"Isi Dulu"))))</f>
        <v>Isi Sasaran</v>
      </c>
      <c r="M190" s="849"/>
      <c r="N190" s="852"/>
      <c r="O190" s="517"/>
      <c r="P190" s="517"/>
      <c r="Q190" s="517"/>
      <c r="R190" s="517"/>
    </row>
    <row r="191" spans="2:18" s="527" customFormat="1" ht="15.75">
      <c r="B191" s="837"/>
      <c r="C191" s="840"/>
      <c r="D191" s="858"/>
      <c r="E191" s="855"/>
      <c r="F191" s="549">
        <v>4</v>
      </c>
      <c r="G191" s="550"/>
      <c r="H191" s="598" t="str">
        <f t="shared" si="3"/>
        <v>Belum Diisi</v>
      </c>
      <c r="I191" s="592" t="s">
        <v>26</v>
      </c>
      <c r="J191" s="593" t="str">
        <f>IF($D$188="Y/T","Isi Sasaran",IF($E$188=0,0,IF(I191="Y",1,IF(I191="T",0,"Isi Dulu"))))</f>
        <v>Isi Sasaran</v>
      </c>
      <c r="K191" s="592" t="s">
        <v>26</v>
      </c>
      <c r="L191" s="593" t="str">
        <f>IF($D$188="Y/T","Isi Sasaran",IF($E$188=0,0,IF(K191="Y",1,IF(K191="T",0,"Isi Dulu"))))</f>
        <v>Isi Sasaran</v>
      </c>
      <c r="M191" s="849"/>
      <c r="N191" s="852"/>
      <c r="O191" s="517"/>
      <c r="P191" s="517"/>
      <c r="Q191" s="517"/>
      <c r="R191" s="517"/>
    </row>
    <row r="192" spans="2:18" s="527" customFormat="1" ht="15.75">
      <c r="B192" s="838"/>
      <c r="C192" s="841"/>
      <c r="D192" s="859"/>
      <c r="E192" s="856"/>
      <c r="F192" s="569">
        <v>5</v>
      </c>
      <c r="G192" s="570"/>
      <c r="H192" s="599" t="str">
        <f t="shared" si="3"/>
        <v>Belum Diisi</v>
      </c>
      <c r="I192" s="595" t="s">
        <v>26</v>
      </c>
      <c r="J192" s="596" t="str">
        <f>IF($D$188="Y/T","Isi Sasaran",IF($E$188=0,0,IF(I192="Y",1,IF(I192="T",0,"Isi Dulu"))))</f>
        <v>Isi Sasaran</v>
      </c>
      <c r="K192" s="595" t="s">
        <v>26</v>
      </c>
      <c r="L192" s="596" t="str">
        <f>IF($D$188="Y/T","Isi Sasaran",IF($E$188=0,0,IF(K192="Y",1,IF(K192="T",0,"Isi Dulu"))))</f>
        <v>Isi Sasaran</v>
      </c>
      <c r="M192" s="850"/>
      <c r="N192" s="853"/>
      <c r="O192" s="517"/>
      <c r="P192" s="517"/>
      <c r="Q192" s="517"/>
      <c r="R192" s="517"/>
    </row>
    <row r="193" spans="2:18" s="527" customFormat="1" ht="15.75">
      <c r="B193" s="836">
        <v>18</v>
      </c>
      <c r="C193" s="839"/>
      <c r="D193" s="857" t="s">
        <v>26</v>
      </c>
      <c r="E193" s="854" t="str">
        <f>IF(D193="Y",1,IF(D193="T",0,IF(D193="Y/T","Belum diisi","Error")))</f>
        <v>Belum diisi</v>
      </c>
      <c r="F193" s="528">
        <v>1</v>
      </c>
      <c r="G193" s="529"/>
      <c r="H193" s="600" t="str">
        <f t="shared" si="3"/>
        <v>Belum Diisi</v>
      </c>
      <c r="I193" s="590" t="s">
        <v>26</v>
      </c>
      <c r="J193" s="591" t="str">
        <f>IF($D$193="Y/T","Isi Sasaran",IF($E$193=0,0,IF(I193="Y",1,IF(I193="T",0,"Isi Dulu"))))</f>
        <v>Isi Sasaran</v>
      </c>
      <c r="K193" s="590" t="s">
        <v>26</v>
      </c>
      <c r="L193" s="591" t="str">
        <f>IF($D$193="Y/T","Isi Sasaran",IF($E$193=0,0,IF(K193="Y",1,IF(K193="T",0,"Isi Dulu"))))</f>
        <v>Isi Sasaran</v>
      </c>
      <c r="M193" s="848" t="s">
        <v>26</v>
      </c>
      <c r="N193" s="851" t="str">
        <f>IF(M193="Y",1,IF(M193="T",0,IF(M193="Y/T","Belum diisi","Error")))</f>
        <v>Belum diisi</v>
      </c>
      <c r="O193" s="517"/>
      <c r="P193" s="517"/>
      <c r="Q193" s="517"/>
      <c r="R193" s="517"/>
    </row>
    <row r="194" spans="2:18" s="527" customFormat="1" ht="15.75">
      <c r="B194" s="837"/>
      <c r="C194" s="840"/>
      <c r="D194" s="858"/>
      <c r="E194" s="855"/>
      <c r="F194" s="549">
        <v>2</v>
      </c>
      <c r="G194" s="550"/>
      <c r="H194" s="598" t="str">
        <f t="shared" si="3"/>
        <v>Belum Diisi</v>
      </c>
      <c r="I194" s="592" t="s">
        <v>26</v>
      </c>
      <c r="J194" s="593" t="str">
        <f>IF($D$193="Y/T","Isi Sasaran",IF($E$193=0,0,IF(I194="Y",1,IF(I194="T",0,"Isi Dulu"))))</f>
        <v>Isi Sasaran</v>
      </c>
      <c r="K194" s="592" t="s">
        <v>26</v>
      </c>
      <c r="L194" s="593" t="str">
        <f>IF($D$193="Y/T","Isi Sasaran",IF($E$193=0,0,IF(K194="Y",1,IF(K194="T",0,"Isi Dulu"))))</f>
        <v>Isi Sasaran</v>
      </c>
      <c r="M194" s="849"/>
      <c r="N194" s="852"/>
      <c r="O194" s="517"/>
      <c r="P194" s="517"/>
      <c r="Q194" s="517"/>
      <c r="R194" s="517"/>
    </row>
    <row r="195" spans="2:18" s="527" customFormat="1" ht="15.75">
      <c r="B195" s="837"/>
      <c r="C195" s="840"/>
      <c r="D195" s="858"/>
      <c r="E195" s="855"/>
      <c r="F195" s="549">
        <v>3</v>
      </c>
      <c r="G195" s="550"/>
      <c r="H195" s="598" t="str">
        <f t="shared" si="3"/>
        <v>Belum Diisi</v>
      </c>
      <c r="I195" s="592" t="s">
        <v>26</v>
      </c>
      <c r="J195" s="593" t="str">
        <f>IF($D$193="Y/T","Isi Sasaran",IF($E$193=0,0,IF(I195="Y",1,IF(I195="T",0,"Isi Dulu"))))</f>
        <v>Isi Sasaran</v>
      </c>
      <c r="K195" s="592" t="s">
        <v>26</v>
      </c>
      <c r="L195" s="593" t="str">
        <f>IF($D$193="Y/T","Isi Sasaran",IF($E$193=0,0,IF(K195="Y",1,IF(K195="T",0,"Isi Dulu"))))</f>
        <v>Isi Sasaran</v>
      </c>
      <c r="M195" s="849"/>
      <c r="N195" s="852"/>
      <c r="O195" s="517"/>
      <c r="P195" s="517"/>
      <c r="Q195" s="517"/>
      <c r="R195" s="517"/>
    </row>
    <row r="196" spans="2:18" s="527" customFormat="1" ht="15.75">
      <c r="B196" s="837"/>
      <c r="C196" s="840"/>
      <c r="D196" s="858"/>
      <c r="E196" s="855"/>
      <c r="F196" s="549">
        <v>4</v>
      </c>
      <c r="G196" s="550"/>
      <c r="H196" s="598" t="str">
        <f t="shared" si="3"/>
        <v>Belum Diisi</v>
      </c>
      <c r="I196" s="592" t="s">
        <v>26</v>
      </c>
      <c r="J196" s="593" t="str">
        <f>IF($D$193="Y/T","Isi Sasaran",IF($E$193=0,0,IF(I196="Y",1,IF(I196="T",0,"Isi Dulu"))))</f>
        <v>Isi Sasaran</v>
      </c>
      <c r="K196" s="592" t="s">
        <v>26</v>
      </c>
      <c r="L196" s="593" t="str">
        <f>IF($D$193="Y/T","Isi Sasaran",IF($E$193=0,0,IF(K196="Y",1,IF(K196="T",0,"Isi Dulu"))))</f>
        <v>Isi Sasaran</v>
      </c>
      <c r="M196" s="849"/>
      <c r="N196" s="852"/>
      <c r="O196" s="517"/>
      <c r="P196" s="517"/>
      <c r="Q196" s="517"/>
      <c r="R196" s="517"/>
    </row>
    <row r="197" spans="2:18" s="527" customFormat="1" ht="15.75">
      <c r="B197" s="838"/>
      <c r="C197" s="841"/>
      <c r="D197" s="859"/>
      <c r="E197" s="856"/>
      <c r="F197" s="569">
        <v>5</v>
      </c>
      <c r="G197" s="570"/>
      <c r="H197" s="599" t="str">
        <f t="shared" si="3"/>
        <v>Belum Diisi</v>
      </c>
      <c r="I197" s="595" t="s">
        <v>26</v>
      </c>
      <c r="J197" s="596" t="str">
        <f>IF($D$193="Y/T","Isi Sasaran",IF($E$193=0,0,IF(I197="Y",1,IF(I197="T",0,"Isi Dulu"))))</f>
        <v>Isi Sasaran</v>
      </c>
      <c r="K197" s="595" t="s">
        <v>26</v>
      </c>
      <c r="L197" s="596" t="str">
        <f>IF($D$193="Y/T","Isi Sasaran",IF($E$193=0,0,IF(K197="Y",1,IF(K197="T",0,"Isi Dulu"))))</f>
        <v>Isi Sasaran</v>
      </c>
      <c r="M197" s="850"/>
      <c r="N197" s="853"/>
      <c r="O197" s="517"/>
      <c r="P197" s="517"/>
      <c r="Q197" s="517"/>
      <c r="R197" s="517"/>
    </row>
    <row r="198" spans="2:18" s="527" customFormat="1" ht="15.75">
      <c r="B198" s="836">
        <v>19</v>
      </c>
      <c r="C198" s="839"/>
      <c r="D198" s="857" t="s">
        <v>26</v>
      </c>
      <c r="E198" s="854" t="str">
        <f>IF(D198="Y",1,IF(D198="T",0,IF(D198="Y/T","Belum diisi","Error")))</f>
        <v>Belum diisi</v>
      </c>
      <c r="F198" s="528">
        <v>1</v>
      </c>
      <c r="G198" s="529"/>
      <c r="H198" s="600" t="str">
        <f t="shared" si="3"/>
        <v>Belum Diisi</v>
      </c>
      <c r="I198" s="590" t="s">
        <v>26</v>
      </c>
      <c r="J198" s="591" t="str">
        <f>IF($D$198="Y/T","Isi Sasaran",IF($E$198=0,0,IF(I198="Y",1,IF(I198="T",0,"Isi Dulu"))))</f>
        <v>Isi Sasaran</v>
      </c>
      <c r="K198" s="590" t="s">
        <v>26</v>
      </c>
      <c r="L198" s="591" t="str">
        <f>IF($D$198="Y/T","Isi Sasaran",IF($E$198=0,0,IF(K198="Y",1,IF(K198="T",0,"Isi Dulu"))))</f>
        <v>Isi Sasaran</v>
      </c>
      <c r="M198" s="848" t="s">
        <v>26</v>
      </c>
      <c r="N198" s="851" t="str">
        <f>IF(M198="Y",1,IF(M198="T",0,IF(M198="Y/T","Belum diisi","Error")))</f>
        <v>Belum diisi</v>
      </c>
      <c r="O198" s="517"/>
      <c r="P198" s="517"/>
      <c r="Q198" s="517"/>
      <c r="R198" s="517"/>
    </row>
    <row r="199" spans="2:18" s="527" customFormat="1" ht="15.75">
      <c r="B199" s="837"/>
      <c r="C199" s="840"/>
      <c r="D199" s="858"/>
      <c r="E199" s="855"/>
      <c r="F199" s="549">
        <v>2</v>
      </c>
      <c r="G199" s="550"/>
      <c r="H199" s="598" t="str">
        <f t="shared" si="3"/>
        <v>Belum Diisi</v>
      </c>
      <c r="I199" s="592" t="s">
        <v>26</v>
      </c>
      <c r="J199" s="593" t="str">
        <f>IF($D$198="Y/T","Isi Sasaran",IF($E$198=0,0,IF(I199="Y",1,IF(I199="T",0,"Isi Dulu"))))</f>
        <v>Isi Sasaran</v>
      </c>
      <c r="K199" s="592" t="s">
        <v>26</v>
      </c>
      <c r="L199" s="593" t="str">
        <f>IF($D$198="Y/T","Isi Sasaran",IF($E$198=0,0,IF(K199="Y",1,IF(K199="T",0,"Isi Dulu"))))</f>
        <v>Isi Sasaran</v>
      </c>
      <c r="M199" s="849"/>
      <c r="N199" s="852"/>
      <c r="O199" s="517"/>
      <c r="P199" s="517"/>
      <c r="Q199" s="517"/>
      <c r="R199" s="517"/>
    </row>
    <row r="200" spans="2:18" s="527" customFormat="1" ht="15.75">
      <c r="B200" s="837"/>
      <c r="C200" s="840"/>
      <c r="D200" s="858"/>
      <c r="E200" s="855"/>
      <c r="F200" s="549">
        <v>3</v>
      </c>
      <c r="G200" s="550"/>
      <c r="H200" s="598" t="str">
        <f t="shared" si="3"/>
        <v>Belum Diisi</v>
      </c>
      <c r="I200" s="592" t="s">
        <v>26</v>
      </c>
      <c r="J200" s="593" t="str">
        <f>IF($D$198="Y/T","Isi Sasaran",IF($E$198=0,0,IF(I200="Y",1,IF(I200="T",0,"Isi Dulu"))))</f>
        <v>Isi Sasaran</v>
      </c>
      <c r="K200" s="592" t="s">
        <v>26</v>
      </c>
      <c r="L200" s="593" t="str">
        <f>IF($D$198="Y/T","Isi Sasaran",IF($E$198=0,0,IF(K200="Y",1,IF(K200="T",0,"Isi Dulu"))))</f>
        <v>Isi Sasaran</v>
      </c>
      <c r="M200" s="849"/>
      <c r="N200" s="852"/>
      <c r="O200" s="517"/>
      <c r="P200" s="517"/>
      <c r="Q200" s="517"/>
      <c r="R200" s="517"/>
    </row>
    <row r="201" spans="2:18" s="527" customFormat="1" ht="15.75">
      <c r="B201" s="837"/>
      <c r="C201" s="840"/>
      <c r="D201" s="858"/>
      <c r="E201" s="855"/>
      <c r="F201" s="549">
        <v>4</v>
      </c>
      <c r="G201" s="550"/>
      <c r="H201" s="598" t="str">
        <f t="shared" si="3"/>
        <v>Belum Diisi</v>
      </c>
      <c r="I201" s="592" t="s">
        <v>26</v>
      </c>
      <c r="J201" s="593" t="str">
        <f>IF($D$198="Y/T","Isi Sasaran",IF($E$198=0,0,IF(I201="Y",1,IF(I201="T",0,"Isi Dulu"))))</f>
        <v>Isi Sasaran</v>
      </c>
      <c r="K201" s="592" t="s">
        <v>26</v>
      </c>
      <c r="L201" s="593" t="str">
        <f>IF($D$198="Y/T","Isi Sasaran",IF($E$198=0,0,IF(K201="Y",1,IF(K201="T",0,"Isi Dulu"))))</f>
        <v>Isi Sasaran</v>
      </c>
      <c r="M201" s="849"/>
      <c r="N201" s="852"/>
      <c r="O201" s="517"/>
      <c r="P201" s="517"/>
      <c r="Q201" s="517"/>
      <c r="R201" s="517"/>
    </row>
    <row r="202" spans="2:18" s="527" customFormat="1" ht="15.75">
      <c r="B202" s="838"/>
      <c r="C202" s="841"/>
      <c r="D202" s="859"/>
      <c r="E202" s="856"/>
      <c r="F202" s="569">
        <v>5</v>
      </c>
      <c r="G202" s="570"/>
      <c r="H202" s="599" t="str">
        <f t="shared" si="3"/>
        <v>Belum Diisi</v>
      </c>
      <c r="I202" s="595" t="s">
        <v>26</v>
      </c>
      <c r="J202" s="596" t="str">
        <f>IF($D$198="Y/T","Isi Sasaran",IF($E$198=0,0,IF(I202="Y",1,IF(I202="T",0,"Isi Dulu"))))</f>
        <v>Isi Sasaran</v>
      </c>
      <c r="K202" s="595" t="s">
        <v>26</v>
      </c>
      <c r="L202" s="596" t="str">
        <f>IF($D$198="Y/T","Isi Sasaran",IF($E$198=0,0,IF(K202="Y",1,IF(K202="T",0,"Isi Dulu"))))</f>
        <v>Isi Sasaran</v>
      </c>
      <c r="M202" s="850"/>
      <c r="N202" s="853"/>
      <c r="O202" s="517"/>
      <c r="P202" s="517"/>
      <c r="Q202" s="517"/>
      <c r="R202" s="517"/>
    </row>
    <row r="203" spans="2:18" s="527" customFormat="1" ht="15.75">
      <c r="B203" s="836">
        <v>20</v>
      </c>
      <c r="C203" s="839"/>
      <c r="D203" s="857" t="s">
        <v>26</v>
      </c>
      <c r="E203" s="854" t="str">
        <f>IF(D203="Y",1,IF(D203="T",0,IF(D203="Y/T","Belum diisi","Error")))</f>
        <v>Belum diisi</v>
      </c>
      <c r="F203" s="528">
        <v>1</v>
      </c>
      <c r="G203" s="529"/>
      <c r="H203" s="600" t="str">
        <f t="shared" si="3"/>
        <v>Belum Diisi</v>
      </c>
      <c r="I203" s="590" t="s">
        <v>26</v>
      </c>
      <c r="J203" s="591" t="str">
        <f>IF($D$203="Y/T","Isi Sasaran",IF($E$203=0,0,IF(I203="Y",1,IF(I203="T",0,"Isi Dulu"))))</f>
        <v>Isi Sasaran</v>
      </c>
      <c r="K203" s="590" t="s">
        <v>26</v>
      </c>
      <c r="L203" s="591" t="str">
        <f>IF($D$203="Y/T","Isi Sasaran",IF($E$203=0,0,IF(K203="Y",1,IF(K203="T",0,"Isi Dulu"))))</f>
        <v>Isi Sasaran</v>
      </c>
      <c r="M203" s="848" t="s">
        <v>26</v>
      </c>
      <c r="N203" s="851" t="str">
        <f>IF(M203="Y",1,IF(M203="T",0,IF(M203="Y/T","Belum diisi","Error")))</f>
        <v>Belum diisi</v>
      </c>
      <c r="O203" s="517"/>
      <c r="P203" s="517"/>
      <c r="Q203" s="517"/>
      <c r="R203" s="517"/>
    </row>
    <row r="204" spans="2:18" s="527" customFormat="1" ht="15.75">
      <c r="B204" s="837"/>
      <c r="C204" s="840"/>
      <c r="D204" s="858"/>
      <c r="E204" s="855"/>
      <c r="F204" s="549">
        <v>2</v>
      </c>
      <c r="G204" s="550"/>
      <c r="H204" s="598" t="str">
        <f t="shared" si="3"/>
        <v>Belum Diisi</v>
      </c>
      <c r="I204" s="592" t="s">
        <v>26</v>
      </c>
      <c r="J204" s="593" t="str">
        <f>IF($D$203="Y/T","Isi Sasaran",IF($E$203=0,0,IF(I204="Y",1,IF(I204="T",0,"Isi Dulu"))))</f>
        <v>Isi Sasaran</v>
      </c>
      <c r="K204" s="592" t="s">
        <v>26</v>
      </c>
      <c r="L204" s="593" t="str">
        <f>IF($D$203="Y/T","Isi Sasaran",IF($E$203=0,0,IF(K204="Y",1,IF(K204="T",0,"Isi Dulu"))))</f>
        <v>Isi Sasaran</v>
      </c>
      <c r="M204" s="849"/>
      <c r="N204" s="852"/>
      <c r="O204" s="517"/>
      <c r="P204" s="517"/>
      <c r="Q204" s="517"/>
      <c r="R204" s="517"/>
    </row>
    <row r="205" spans="2:18" s="527" customFormat="1" ht="15.75">
      <c r="B205" s="837"/>
      <c r="C205" s="840"/>
      <c r="D205" s="858"/>
      <c r="E205" s="855"/>
      <c r="F205" s="549">
        <v>3</v>
      </c>
      <c r="G205" s="550"/>
      <c r="H205" s="598" t="str">
        <f t="shared" si="3"/>
        <v>Belum Diisi</v>
      </c>
      <c r="I205" s="592" t="s">
        <v>26</v>
      </c>
      <c r="J205" s="593" t="str">
        <f>IF($D$203="Y/T","Isi Sasaran",IF($E$203=0,0,IF(I205="Y",1,IF(I205="T",0,"Isi Dulu"))))</f>
        <v>Isi Sasaran</v>
      </c>
      <c r="K205" s="592" t="s">
        <v>26</v>
      </c>
      <c r="L205" s="593" t="str">
        <f>IF($D$203="Y/T","Isi Sasaran",IF($E$203=0,0,IF(K205="Y",1,IF(K205="T",0,"Isi Dulu"))))</f>
        <v>Isi Sasaran</v>
      </c>
      <c r="M205" s="849"/>
      <c r="N205" s="852"/>
      <c r="O205" s="517"/>
      <c r="P205" s="517"/>
      <c r="Q205" s="517"/>
      <c r="R205" s="517"/>
    </row>
    <row r="206" spans="2:18" s="527" customFormat="1" ht="15.75">
      <c r="B206" s="837"/>
      <c r="C206" s="840"/>
      <c r="D206" s="858"/>
      <c r="E206" s="855"/>
      <c r="F206" s="549">
        <v>4</v>
      </c>
      <c r="G206" s="550"/>
      <c r="H206" s="598" t="str">
        <f t="shared" si="3"/>
        <v>Belum Diisi</v>
      </c>
      <c r="I206" s="592" t="s">
        <v>26</v>
      </c>
      <c r="J206" s="593" t="str">
        <f>IF($D$203="Y/T","Isi Sasaran",IF($E$203=0,0,IF(I206="Y",1,IF(I206="T",0,"Isi Dulu"))))</f>
        <v>Isi Sasaran</v>
      </c>
      <c r="K206" s="592" t="s">
        <v>26</v>
      </c>
      <c r="L206" s="593" t="str">
        <f>IF($D$203="Y/T","Isi Sasaran",IF($E$203=0,0,IF(K206="Y",1,IF(K206="T",0,"Isi Dulu"))))</f>
        <v>Isi Sasaran</v>
      </c>
      <c r="M206" s="849"/>
      <c r="N206" s="852"/>
      <c r="O206" s="517"/>
      <c r="P206" s="517"/>
      <c r="Q206" s="517"/>
      <c r="R206" s="517"/>
    </row>
    <row r="207" spans="2:18" s="527" customFormat="1" ht="15.75">
      <c r="B207" s="838"/>
      <c r="C207" s="841"/>
      <c r="D207" s="859"/>
      <c r="E207" s="856"/>
      <c r="F207" s="569">
        <v>5</v>
      </c>
      <c r="G207" s="570"/>
      <c r="H207" s="599" t="str">
        <f t="shared" si="3"/>
        <v>Belum Diisi</v>
      </c>
      <c r="I207" s="595" t="s">
        <v>26</v>
      </c>
      <c r="J207" s="596" t="str">
        <f>IF($D$203="Y/T","Isi Sasaran",IF($E$203=0,0,IF(I207="Y",1,IF(I207="T",0,"Isi Dulu"))))</f>
        <v>Isi Sasaran</v>
      </c>
      <c r="K207" s="595" t="s">
        <v>26</v>
      </c>
      <c r="L207" s="596" t="str">
        <f>IF($D$203="Y/T","Isi Sasaran",IF($E$203=0,0,IF(K207="Y",1,IF(K207="T",0,"Isi Dulu"))))</f>
        <v>Isi Sasaran</v>
      </c>
      <c r="M207" s="850"/>
      <c r="N207" s="853"/>
      <c r="O207" s="517"/>
      <c r="P207" s="517"/>
      <c r="Q207" s="517"/>
      <c r="R207" s="517"/>
    </row>
    <row r="208" spans="2:18" s="527" customFormat="1" ht="15.75">
      <c r="B208" s="580"/>
      <c r="C208" s="581"/>
      <c r="D208" s="582"/>
      <c r="E208" s="605" t="e">
        <f>AVERAGE(E108:E207)</f>
        <v>#DIV/0!</v>
      </c>
      <c r="F208" s="580"/>
      <c r="G208" s="583"/>
      <c r="H208" s="602" t="e">
        <f>(IF($D108="Y/T",0,AVERAGE(H108:H112))+IF($D113="Y/T",0,AVERAGE(H113:H117))+IF($D118="Y/T",0,AVERAGE(H118:H122))+IF($D123="Y/T",0,AVERAGE(H123:H127))+IF($D128="Y/T",0,AVERAGE(H128:H132))+IF($D133="Y/T",0,AVERAGE(H133:H137))+IF($D138="Y/T",0,AVERAGE(H138:H142))+IF($D143="Y/T",0,AVERAGE(H143:H147))+IF($D148="Y/T",0,AVERAGE(H148:H152))+IF($D153="Y/T",0,AVERAGE(H153:H157))+IF($D158="Y/T",0,AVERAGE(H158:H162))+IF($D163="Y/T",0,AVERAGE(H163:H167))+IF($D168="Y/T",0,AVERAGE(H168:H172))+IF($D173="Y/T",0,AVERAGE(H173:H177))+IF($D178="Y/T",0,AVERAGE(H178:H182))+IF($D183="Y/T",0,AVERAGE(H183:H187))+IF($D188="Y/T",0,AVERAGE(H188:H192))+IF($D193="Y/T",0,AVERAGE(H193:H197))+IF($D198="Y/T",0,AVERAGE(H198:H202))+IF($D203="Y/T",0,AVERAGE(H203:H207)))/(COUNTIF($D108:$D207,"Y")+COUNTIF($D108:$D207,"T"))</f>
        <v>#DIV/0!</v>
      </c>
      <c r="I208" s="582"/>
      <c r="J208" s="602" t="e">
        <f>(IF($D108="Y/T",0,AVERAGE(J108:J112))+IF($D113="Y/T",0,AVERAGE(J113:J117))+IF($D118="Y/T",0,AVERAGE(J118:J122))+IF($D123="Y/T",0,AVERAGE(J123:J127))+IF($D128="Y/T",0,AVERAGE(J128:J132))+IF($D133="Y/T",0,AVERAGE(J133:J137))+IF($D138="Y/T",0,AVERAGE(J138:J142))+IF($D143="Y/T",0,AVERAGE(J143:J147))+IF($D148="Y/T",0,AVERAGE(J148:J152))+IF($D153="Y/T",0,AVERAGE(J153:J157))+IF($D158="Y/T",0,AVERAGE(J158:J162))+IF($D163="Y/T",0,AVERAGE(J163:J167))+IF($D168="Y/T",0,AVERAGE(J168:J172))+IF($D173="Y/T",0,AVERAGE(J173:J177))+IF($D178="Y/T",0,AVERAGE(J178:J182))+IF($D183="Y/T",0,AVERAGE(J183:J187))+IF($D188="Y/T",0,AVERAGE(J188:J192))+IF($D193="Y/T",0,AVERAGE(J193:J197))+IF($D198="Y/T",0,AVERAGE(J198:J202))+IF($D203="Y/T",0,AVERAGE(J203:J207)))/(COUNTIF($D108:$D207,"Y")+COUNTIF($D108:$D207,"T"))</f>
        <v>#DIV/0!</v>
      </c>
      <c r="K208" s="582"/>
      <c r="L208" s="602" t="e">
        <f>(IF($D108="Y/T",0,AVERAGE(L108:L112))+IF($D113="Y/T",0,AVERAGE(L113:L117))+IF($D118="Y/T",0,AVERAGE(L118:L122))+IF($D123="Y/T",0,AVERAGE(L123:L127))+IF($D128="Y/T",0,AVERAGE(L128:L132))+IF($D133="Y/T",0,AVERAGE(L133:L137))+IF($D138="Y/T",0,AVERAGE(L138:L142))+IF($D143="Y/T",0,AVERAGE(L143:L147))+IF($D148="Y/T",0,AVERAGE(L148:L152))+IF($D153="Y/T",0,AVERAGE(L153:L157))+IF($D158="Y/T",0,AVERAGE(L158:L162))+IF($D163="Y/T",0,AVERAGE(L163:L167))+IF($D168="Y/T",0,AVERAGE(L168:L172))+IF($D173="Y/T",0,AVERAGE(L173:L177))+IF($D178="Y/T",0,AVERAGE(L178:L182))+IF($D183="Y/T",0,AVERAGE(L183:L187))+IF($D188="Y/T",0,AVERAGE(L188:L192))+IF($D193="Y/T",0,AVERAGE(L193:L197))+IF($D198="Y/T",0,AVERAGE(L198:L202))+IF($D203="Y/T",0,AVERAGE(L203:L207)))/(COUNTIF($D108:$D207,"Y")+COUNTIF($D108:$D207,"T"))</f>
        <v>#DIV/0!</v>
      </c>
      <c r="M208" s="606"/>
      <c r="N208" s="602" t="e">
        <f>AVERAGE(N108:N207)</f>
        <v>#DIV/0!</v>
      </c>
      <c r="O208" s="517"/>
      <c r="P208" s="517"/>
      <c r="Q208" s="517"/>
      <c r="R208" s="517"/>
    </row>
    <row r="209" spans="2:18" s="527" customFormat="1" ht="15.75">
      <c r="B209" s="865" t="s">
        <v>507</v>
      </c>
      <c r="C209" s="865"/>
      <c r="D209" s="865"/>
      <c r="E209" s="865"/>
      <c r="F209" s="865"/>
      <c r="G209" s="865"/>
      <c r="H209" s="865"/>
      <c r="I209" s="865"/>
      <c r="J209" s="865"/>
      <c r="K209" s="865"/>
      <c r="L209" s="865"/>
      <c r="M209" s="865"/>
      <c r="N209" s="866"/>
      <c r="O209" s="517"/>
      <c r="P209" s="517"/>
      <c r="Q209" s="517"/>
      <c r="R209" s="517"/>
    </row>
    <row r="210" spans="2:18" s="527" customFormat="1" ht="15.75">
      <c r="B210" s="836">
        <v>1</v>
      </c>
      <c r="C210" s="839"/>
      <c r="D210" s="857" t="s">
        <v>26</v>
      </c>
      <c r="E210" s="854" t="str">
        <f>IF(D210="Y",1,IF(D210="T",0,IF(D210="Y/T","Belum diisi","Error")))</f>
        <v>Belum diisi</v>
      </c>
      <c r="F210" s="528">
        <v>1</v>
      </c>
      <c r="G210" s="529"/>
      <c r="H210" s="589" t="str">
        <f>IF(OR(J210="Isi Dulu",L210="Isi Dulu",J210="Isi Sasaran",L210="Isi Sasaran"),"Belum Diisi",IF(SUM(J210,L210)=2,1,IF(SUM(J210,L210)=1,0,IF(SUM(J210,L210)=0,0,"Error"))))</f>
        <v>Belum Diisi</v>
      </c>
      <c r="I210" s="590" t="s">
        <v>26</v>
      </c>
      <c r="J210" s="591" t="str">
        <f>IF($D$210="Y/T","Isi Sasaran",IF($E$210=0,0,IF(I210="Y",1,IF(I210="T",0,"Isi Dulu"))))</f>
        <v>Isi Sasaran</v>
      </c>
      <c r="K210" s="590" t="s">
        <v>26</v>
      </c>
      <c r="L210" s="591" t="str">
        <f>IF($D$210="Y/T","Isi Sasaran",IF($E$210=0,0,IF(K210="Y",1,IF(K210="T",0,"Isi Dulu"))))</f>
        <v>Isi Sasaran</v>
      </c>
      <c r="M210" s="848" t="s">
        <v>26</v>
      </c>
      <c r="N210" s="851" t="str">
        <f>IF(M210="Y",1,IF(M210="T",0,IF(M210="Y/T","Belum diisi","Error")))</f>
        <v>Belum diisi</v>
      </c>
      <c r="O210" s="517"/>
      <c r="P210" s="517"/>
      <c r="Q210" s="517"/>
      <c r="R210" s="517"/>
    </row>
    <row r="211" spans="2:18" s="527" customFormat="1" ht="15.75">
      <c r="B211" s="837"/>
      <c r="C211" s="840"/>
      <c r="D211" s="858"/>
      <c r="E211" s="855"/>
      <c r="F211" s="549">
        <v>2</v>
      </c>
      <c r="G211" s="550"/>
      <c r="H211" s="589" t="str">
        <f t="shared" ref="H211:H274" si="4">IF(OR(J211="Isi Dulu",L211="Isi Dulu",J211="Isi Sasaran",L211="Isi Sasaran"),"Belum Diisi",IF(SUM(J211,L211)=2,1,IF(SUM(J211,L211)=1,0,IF(SUM(J211,L211)=0,0,"Error"))))</f>
        <v>Belum Diisi</v>
      </c>
      <c r="I211" s="592" t="s">
        <v>26</v>
      </c>
      <c r="J211" s="593" t="str">
        <f>IF($D$210="Y/T","Isi Sasaran",IF($E$210=0,0,IF(I211="Y",1,IF(I211="T",0,"Isi Dulu"))))</f>
        <v>Isi Sasaran</v>
      </c>
      <c r="K211" s="592" t="s">
        <v>26</v>
      </c>
      <c r="L211" s="593" t="str">
        <f>IF($D$210="Y/T","Isi Sasaran",IF($E$210=0,0,IF(K211="Y",1,IF(K211="T",0,"Isi Dulu"))))</f>
        <v>Isi Sasaran</v>
      </c>
      <c r="M211" s="849"/>
      <c r="N211" s="852"/>
      <c r="O211" s="517"/>
      <c r="P211" s="517"/>
      <c r="Q211" s="517"/>
      <c r="R211" s="517"/>
    </row>
    <row r="212" spans="2:18" s="527" customFormat="1" ht="15.75">
      <c r="B212" s="837"/>
      <c r="C212" s="840"/>
      <c r="D212" s="858"/>
      <c r="E212" s="855"/>
      <c r="F212" s="549">
        <v>3</v>
      </c>
      <c r="G212" s="550"/>
      <c r="H212" s="589" t="str">
        <f t="shared" si="4"/>
        <v>Belum Diisi</v>
      </c>
      <c r="I212" s="592" t="s">
        <v>26</v>
      </c>
      <c r="J212" s="593" t="str">
        <f>IF($D$210="Y/T","Isi Sasaran",IF($E$210=0,0,IF(I212="Y",1,IF(I212="T",0,"Isi Dulu"))))</f>
        <v>Isi Sasaran</v>
      </c>
      <c r="K212" s="592" t="s">
        <v>26</v>
      </c>
      <c r="L212" s="593" t="str">
        <f>IF($D$210="Y/T","Isi Sasaran",IF($E$210=0,0,IF(K212="Y",1,IF(K212="T",0,"Isi Dulu"))))</f>
        <v>Isi Sasaran</v>
      </c>
      <c r="M212" s="849"/>
      <c r="N212" s="852"/>
      <c r="O212" s="517"/>
      <c r="P212" s="517"/>
      <c r="Q212" s="517"/>
      <c r="R212" s="517"/>
    </row>
    <row r="213" spans="2:18" s="527" customFormat="1" ht="15.75">
      <c r="B213" s="837"/>
      <c r="C213" s="840"/>
      <c r="D213" s="858"/>
      <c r="E213" s="855"/>
      <c r="F213" s="549">
        <v>4</v>
      </c>
      <c r="G213" s="550"/>
      <c r="H213" s="589" t="str">
        <f t="shared" si="4"/>
        <v>Belum Diisi</v>
      </c>
      <c r="I213" s="592" t="s">
        <v>26</v>
      </c>
      <c r="J213" s="593" t="str">
        <f>IF($D$210="Y/T","Isi Sasaran",IF($E$210=0,0,IF(I213="Y",1,IF(I213="T",0,"Isi Dulu"))))</f>
        <v>Isi Sasaran</v>
      </c>
      <c r="K213" s="592" t="s">
        <v>26</v>
      </c>
      <c r="L213" s="593" t="str">
        <f>IF($D$210="Y/T","Isi Sasaran",IF($E$210=0,0,IF(K213="Y",1,IF(K213="T",0,"Isi Dulu"))))</f>
        <v>Isi Sasaran</v>
      </c>
      <c r="M213" s="849"/>
      <c r="N213" s="852"/>
      <c r="O213" s="517"/>
      <c r="P213" s="517"/>
      <c r="Q213" s="517"/>
      <c r="R213" s="517"/>
    </row>
    <row r="214" spans="2:18" s="527" customFormat="1" ht="15.75">
      <c r="B214" s="838"/>
      <c r="C214" s="841"/>
      <c r="D214" s="859"/>
      <c r="E214" s="856"/>
      <c r="F214" s="569">
        <v>5</v>
      </c>
      <c r="G214" s="570"/>
      <c r="H214" s="594" t="str">
        <f t="shared" si="4"/>
        <v>Belum Diisi</v>
      </c>
      <c r="I214" s="595" t="s">
        <v>26</v>
      </c>
      <c r="J214" s="596" t="str">
        <f>IF($D$210="Y/T","Isi Sasaran",IF($E$210=0,0,IF(I214="Y",1,IF(I214="T",0,"Isi Dulu"))))</f>
        <v>Isi Sasaran</v>
      </c>
      <c r="K214" s="595" t="s">
        <v>26</v>
      </c>
      <c r="L214" s="596" t="str">
        <f>IF($D$210="Y/T","Isi Sasaran",IF($E$210=0,0,IF(K214="Y",1,IF(K214="T",0,"Isi Dulu"))))</f>
        <v>Isi Sasaran</v>
      </c>
      <c r="M214" s="850"/>
      <c r="N214" s="853"/>
      <c r="O214" s="517"/>
      <c r="P214" s="517"/>
      <c r="Q214" s="517"/>
      <c r="R214" s="517"/>
    </row>
    <row r="215" spans="2:18" s="527" customFormat="1" ht="15.75">
      <c r="B215" s="836">
        <v>2</v>
      </c>
      <c r="C215" s="839"/>
      <c r="D215" s="857" t="s">
        <v>26</v>
      </c>
      <c r="E215" s="854" t="str">
        <f>IF(D215="Y",1,IF(D215="T",0,IF(D215="Y/T","Belum diisi","Error")))</f>
        <v>Belum diisi</v>
      </c>
      <c r="F215" s="528">
        <v>1</v>
      </c>
      <c r="G215" s="529"/>
      <c r="H215" s="597" t="str">
        <f t="shared" si="4"/>
        <v>Belum Diisi</v>
      </c>
      <c r="I215" s="590" t="s">
        <v>26</v>
      </c>
      <c r="J215" s="591" t="str">
        <f>IF($D$215="Y/T","Isi Sasaran",IF($E$215=0,0,IF(I215="Y",1,IF(I215="T",0,"Isi Dulu"))))</f>
        <v>Isi Sasaran</v>
      </c>
      <c r="K215" s="590" t="s">
        <v>26</v>
      </c>
      <c r="L215" s="591" t="str">
        <f>IF($D$215="Y/T","Isi Sasaran",IF($E$215=0,0,IF(K215="Y",1,IF(K215="T",0,"Isi Dulu"))))</f>
        <v>Isi Sasaran</v>
      </c>
      <c r="M215" s="848" t="s">
        <v>26</v>
      </c>
      <c r="N215" s="851" t="str">
        <f>IF(M215="Y",1,IF(M215="T",0,IF(M215="Y/T","Belum diisi","Error")))</f>
        <v>Belum diisi</v>
      </c>
      <c r="O215" s="517"/>
      <c r="P215" s="517"/>
      <c r="Q215" s="517"/>
      <c r="R215" s="517"/>
    </row>
    <row r="216" spans="2:18" s="527" customFormat="1" ht="15.75">
      <c r="B216" s="837"/>
      <c r="C216" s="840"/>
      <c r="D216" s="858"/>
      <c r="E216" s="855"/>
      <c r="F216" s="549">
        <v>2</v>
      </c>
      <c r="G216" s="550"/>
      <c r="H216" s="598" t="str">
        <f t="shared" si="4"/>
        <v>Belum Diisi</v>
      </c>
      <c r="I216" s="592" t="s">
        <v>26</v>
      </c>
      <c r="J216" s="593" t="str">
        <f>IF($D$215="Y/T","Isi Sasaran",IF($E$215=0,0,IF(I216="Y",1,IF(I216="T",0,"Isi Dulu"))))</f>
        <v>Isi Sasaran</v>
      </c>
      <c r="K216" s="592" t="s">
        <v>26</v>
      </c>
      <c r="L216" s="593" t="str">
        <f>IF($D$215="Y/T","Isi Sasaran",IF($E$215=0,0,IF(K216="Y",1,IF(K216="T",0,"Isi Dulu"))))</f>
        <v>Isi Sasaran</v>
      </c>
      <c r="M216" s="849"/>
      <c r="N216" s="852"/>
      <c r="O216" s="517"/>
      <c r="P216" s="517"/>
      <c r="Q216" s="517"/>
      <c r="R216" s="517"/>
    </row>
    <row r="217" spans="2:18" s="527" customFormat="1" ht="15.75">
      <c r="B217" s="837"/>
      <c r="C217" s="840"/>
      <c r="D217" s="858"/>
      <c r="E217" s="855"/>
      <c r="F217" s="549">
        <v>3</v>
      </c>
      <c r="G217" s="550"/>
      <c r="H217" s="598" t="str">
        <f t="shared" si="4"/>
        <v>Belum Diisi</v>
      </c>
      <c r="I217" s="592" t="s">
        <v>26</v>
      </c>
      <c r="J217" s="593" t="str">
        <f>IF($D$215="Y/T","Isi Sasaran",IF($E$215=0,0,IF(I217="Y",1,IF(I217="T",0,"Isi Dulu"))))</f>
        <v>Isi Sasaran</v>
      </c>
      <c r="K217" s="592" t="s">
        <v>26</v>
      </c>
      <c r="L217" s="593" t="str">
        <f>IF($D$215="Y/T","Isi Sasaran",IF($E$215=0,0,IF(K217="Y",1,IF(K217="T",0,"Isi Dulu"))))</f>
        <v>Isi Sasaran</v>
      </c>
      <c r="M217" s="849"/>
      <c r="N217" s="852"/>
      <c r="O217" s="517"/>
      <c r="P217" s="517"/>
      <c r="Q217" s="517"/>
      <c r="R217" s="517"/>
    </row>
    <row r="218" spans="2:18" s="527" customFormat="1" ht="15.75">
      <c r="B218" s="837"/>
      <c r="C218" s="840"/>
      <c r="D218" s="858"/>
      <c r="E218" s="855"/>
      <c r="F218" s="549">
        <v>4</v>
      </c>
      <c r="G218" s="550"/>
      <c r="H218" s="598" t="str">
        <f t="shared" si="4"/>
        <v>Belum Diisi</v>
      </c>
      <c r="I218" s="592" t="s">
        <v>26</v>
      </c>
      <c r="J218" s="593" t="str">
        <f>IF($D$215="Y/T","Isi Sasaran",IF($E$215=0,0,IF(I218="Y",1,IF(I218="T",0,"Isi Dulu"))))</f>
        <v>Isi Sasaran</v>
      </c>
      <c r="K218" s="592" t="s">
        <v>26</v>
      </c>
      <c r="L218" s="593" t="str">
        <f>IF($D$215="Y/T","Isi Sasaran",IF($E$215=0,0,IF(K218="Y",1,IF(K218="T",0,"Isi Dulu"))))</f>
        <v>Isi Sasaran</v>
      </c>
      <c r="M218" s="849"/>
      <c r="N218" s="852"/>
      <c r="O218" s="517"/>
      <c r="P218" s="517"/>
      <c r="Q218" s="517"/>
      <c r="R218" s="517"/>
    </row>
    <row r="219" spans="2:18" s="527" customFormat="1" ht="15.75">
      <c r="B219" s="838"/>
      <c r="C219" s="841"/>
      <c r="D219" s="859"/>
      <c r="E219" s="856"/>
      <c r="F219" s="569">
        <v>5</v>
      </c>
      <c r="G219" s="570"/>
      <c r="H219" s="599" t="str">
        <f t="shared" si="4"/>
        <v>Belum Diisi</v>
      </c>
      <c r="I219" s="595" t="s">
        <v>26</v>
      </c>
      <c r="J219" s="596" t="str">
        <f>IF($D$215="Y/T","Isi Sasaran",IF($E$215=0,0,IF(I219="Y",1,IF(I219="T",0,"Isi Dulu"))))</f>
        <v>Isi Sasaran</v>
      </c>
      <c r="K219" s="595" t="s">
        <v>26</v>
      </c>
      <c r="L219" s="596" t="str">
        <f>IF($D$215="Y/T","Isi Sasaran",IF($E$215=0,0,IF(K219="Y",1,IF(K219="T",0,"Isi Dulu"))))</f>
        <v>Isi Sasaran</v>
      </c>
      <c r="M219" s="850"/>
      <c r="N219" s="853"/>
      <c r="O219" s="517"/>
      <c r="P219" s="517"/>
      <c r="Q219" s="517"/>
      <c r="R219" s="517"/>
    </row>
    <row r="220" spans="2:18" s="527" customFormat="1" ht="15.75">
      <c r="B220" s="836">
        <v>3</v>
      </c>
      <c r="C220" s="839"/>
      <c r="D220" s="857" t="s">
        <v>26</v>
      </c>
      <c r="E220" s="854" t="str">
        <f>IF(D220="Y",1,IF(D220="T",0,IF(D220="Y/T","Belum diisi","Error")))</f>
        <v>Belum diisi</v>
      </c>
      <c r="F220" s="528">
        <v>1</v>
      </c>
      <c r="G220" s="529"/>
      <c r="H220" s="600" t="str">
        <f t="shared" si="4"/>
        <v>Belum Diisi</v>
      </c>
      <c r="I220" s="590" t="s">
        <v>26</v>
      </c>
      <c r="J220" s="591" t="str">
        <f>IF($D$220="Y/T","Isi Sasaran",IF($E$220=0,0,IF(I220="Y",1,IF(I220="T",0,"Isi Dulu"))))</f>
        <v>Isi Sasaran</v>
      </c>
      <c r="K220" s="590" t="s">
        <v>26</v>
      </c>
      <c r="L220" s="591" t="str">
        <f>IF($D$220="Y/T","Isi Sasaran",IF($E$220=0,0,IF(K220="Y",1,IF(K220="T",0,"Isi Dulu"))))</f>
        <v>Isi Sasaran</v>
      </c>
      <c r="M220" s="848" t="s">
        <v>26</v>
      </c>
      <c r="N220" s="851" t="str">
        <f>IF(M220="Y",1,IF(M220="T",0,IF(M220="Y/T","Belum diisi","Error")))</f>
        <v>Belum diisi</v>
      </c>
      <c r="O220" s="517"/>
      <c r="P220" s="517"/>
      <c r="Q220" s="517"/>
      <c r="R220" s="517"/>
    </row>
    <row r="221" spans="2:18" s="527" customFormat="1" ht="15.75">
      <c r="B221" s="837"/>
      <c r="C221" s="840"/>
      <c r="D221" s="858"/>
      <c r="E221" s="855"/>
      <c r="F221" s="549">
        <v>2</v>
      </c>
      <c r="G221" s="550"/>
      <c r="H221" s="598" t="str">
        <f t="shared" si="4"/>
        <v>Belum Diisi</v>
      </c>
      <c r="I221" s="592" t="s">
        <v>26</v>
      </c>
      <c r="J221" s="593" t="str">
        <f>IF($D$220="Y/T","Isi Sasaran",IF($E$220=0,0,IF(I221="Y",1,IF(I221="T",0,"Isi Dulu"))))</f>
        <v>Isi Sasaran</v>
      </c>
      <c r="K221" s="592" t="s">
        <v>26</v>
      </c>
      <c r="L221" s="593" t="str">
        <f>IF($D$220="Y/T","Isi Sasaran",IF($E$220=0,0,IF(K221="Y",1,IF(K221="T",0,"Isi Dulu"))))</f>
        <v>Isi Sasaran</v>
      </c>
      <c r="M221" s="849"/>
      <c r="N221" s="852"/>
      <c r="O221" s="517"/>
      <c r="P221" s="517"/>
      <c r="Q221" s="517"/>
      <c r="R221" s="517"/>
    </row>
    <row r="222" spans="2:18" s="527" customFormat="1" ht="15.75">
      <c r="B222" s="837"/>
      <c r="C222" s="840"/>
      <c r="D222" s="858"/>
      <c r="E222" s="855"/>
      <c r="F222" s="549">
        <v>3</v>
      </c>
      <c r="G222" s="550"/>
      <c r="H222" s="598" t="str">
        <f t="shared" si="4"/>
        <v>Belum Diisi</v>
      </c>
      <c r="I222" s="592" t="s">
        <v>26</v>
      </c>
      <c r="J222" s="593" t="str">
        <f>IF($D$220="Y/T","Isi Sasaran",IF($E$220=0,0,IF(I222="Y",1,IF(I222="T",0,"Isi Dulu"))))</f>
        <v>Isi Sasaran</v>
      </c>
      <c r="K222" s="592" t="s">
        <v>26</v>
      </c>
      <c r="L222" s="593" t="str">
        <f>IF($D$220="Y/T","Isi Sasaran",IF($E$220=0,0,IF(K222="Y",1,IF(K222="T",0,"Isi Dulu"))))</f>
        <v>Isi Sasaran</v>
      </c>
      <c r="M222" s="849"/>
      <c r="N222" s="852"/>
      <c r="O222" s="517"/>
      <c r="P222" s="517"/>
      <c r="Q222" s="517"/>
      <c r="R222" s="517"/>
    </row>
    <row r="223" spans="2:18" s="527" customFormat="1" ht="15.75">
      <c r="B223" s="837"/>
      <c r="C223" s="840"/>
      <c r="D223" s="858"/>
      <c r="E223" s="855"/>
      <c r="F223" s="549">
        <v>4</v>
      </c>
      <c r="G223" s="550"/>
      <c r="H223" s="598" t="str">
        <f t="shared" si="4"/>
        <v>Belum Diisi</v>
      </c>
      <c r="I223" s="592" t="s">
        <v>26</v>
      </c>
      <c r="J223" s="593" t="str">
        <f>IF($D$220="Y/T","Isi Sasaran",IF($E$220=0,0,IF(I223="Y",1,IF(I223="T",0,"Isi Dulu"))))</f>
        <v>Isi Sasaran</v>
      </c>
      <c r="K223" s="592" t="s">
        <v>26</v>
      </c>
      <c r="L223" s="593" t="str">
        <f>IF($D$220="Y/T","Isi Sasaran",IF($E$220=0,0,IF(K223="Y",1,IF(K223="T",0,"Isi Dulu"))))</f>
        <v>Isi Sasaran</v>
      </c>
      <c r="M223" s="849"/>
      <c r="N223" s="852"/>
      <c r="O223" s="517"/>
      <c r="P223" s="517"/>
      <c r="Q223" s="517"/>
      <c r="R223" s="517"/>
    </row>
    <row r="224" spans="2:18" s="527" customFormat="1" ht="15.75">
      <c r="B224" s="838"/>
      <c r="C224" s="841"/>
      <c r="D224" s="859"/>
      <c r="E224" s="856"/>
      <c r="F224" s="569">
        <v>5</v>
      </c>
      <c r="G224" s="570"/>
      <c r="H224" s="599" t="str">
        <f t="shared" si="4"/>
        <v>Belum Diisi</v>
      </c>
      <c r="I224" s="595" t="s">
        <v>26</v>
      </c>
      <c r="J224" s="596" t="str">
        <f>IF($D$220="Y/T","Isi Sasaran",IF($E$220=0,0,IF(I224="Y",1,IF(I224="T",0,"Isi Dulu"))))</f>
        <v>Isi Sasaran</v>
      </c>
      <c r="K224" s="595" t="s">
        <v>26</v>
      </c>
      <c r="L224" s="596" t="str">
        <f>IF($D$220="Y/T","Isi Sasaran",IF($E$220=0,0,IF(K224="Y",1,IF(K224="T",0,"Isi Dulu"))))</f>
        <v>Isi Sasaran</v>
      </c>
      <c r="M224" s="850"/>
      <c r="N224" s="853"/>
      <c r="O224" s="517"/>
      <c r="P224" s="517"/>
      <c r="Q224" s="517"/>
      <c r="R224" s="517"/>
    </row>
    <row r="225" spans="2:18" s="527" customFormat="1" ht="15.75">
      <c r="B225" s="836">
        <v>4</v>
      </c>
      <c r="C225" s="839"/>
      <c r="D225" s="857" t="s">
        <v>26</v>
      </c>
      <c r="E225" s="854" t="str">
        <f>IF(D225="Y",1,IF(D225="T",0,IF(D225="Y/T","Belum diisi","Error")))</f>
        <v>Belum diisi</v>
      </c>
      <c r="F225" s="528">
        <v>1</v>
      </c>
      <c r="G225" s="529"/>
      <c r="H225" s="600" t="str">
        <f t="shared" si="4"/>
        <v>Belum Diisi</v>
      </c>
      <c r="I225" s="590" t="s">
        <v>26</v>
      </c>
      <c r="J225" s="591" t="str">
        <f>IF($D$225="Y/T","Isi Sasaran",IF($E$225=0,0,IF(I225="Y",1,IF(I225="T",0,"Isi Dulu"))))</f>
        <v>Isi Sasaran</v>
      </c>
      <c r="K225" s="590" t="s">
        <v>26</v>
      </c>
      <c r="L225" s="591" t="str">
        <f>IF($D$225="Y/T","Isi Sasaran",IF($E$225=0,0,IF(K225="Y",1,IF(K225="T",0,"Isi Dulu"))))</f>
        <v>Isi Sasaran</v>
      </c>
      <c r="M225" s="848" t="s">
        <v>26</v>
      </c>
      <c r="N225" s="851" t="str">
        <f>IF(M225="Y",1,IF(M225="T",0,IF(M225="Y/T","Belum diisi","Error")))</f>
        <v>Belum diisi</v>
      </c>
      <c r="O225" s="517"/>
      <c r="P225" s="517"/>
      <c r="Q225" s="517"/>
      <c r="R225" s="517"/>
    </row>
    <row r="226" spans="2:18" s="527" customFormat="1" ht="15.75">
      <c r="B226" s="837"/>
      <c r="C226" s="840"/>
      <c r="D226" s="858"/>
      <c r="E226" s="855"/>
      <c r="F226" s="549">
        <v>2</v>
      </c>
      <c r="G226" s="550"/>
      <c r="H226" s="598" t="str">
        <f t="shared" si="4"/>
        <v>Belum Diisi</v>
      </c>
      <c r="I226" s="592" t="s">
        <v>26</v>
      </c>
      <c r="J226" s="593" t="str">
        <f>IF($D$225="Y/T","Isi Sasaran",IF($E$225=0,0,IF(I226="Y",1,IF(I226="T",0,"Isi Dulu"))))</f>
        <v>Isi Sasaran</v>
      </c>
      <c r="K226" s="592" t="s">
        <v>26</v>
      </c>
      <c r="L226" s="593" t="str">
        <f>IF($D$225="Y/T","Isi Sasaran",IF($E$225=0,0,IF(K226="Y",1,IF(K226="T",0,"Isi Dulu"))))</f>
        <v>Isi Sasaran</v>
      </c>
      <c r="M226" s="849"/>
      <c r="N226" s="852"/>
      <c r="O226" s="517"/>
      <c r="P226" s="517"/>
      <c r="Q226" s="517"/>
      <c r="R226" s="517"/>
    </row>
    <row r="227" spans="2:18" s="527" customFormat="1" ht="15.75">
      <c r="B227" s="837"/>
      <c r="C227" s="840"/>
      <c r="D227" s="858"/>
      <c r="E227" s="855"/>
      <c r="F227" s="549">
        <v>3</v>
      </c>
      <c r="G227" s="550"/>
      <c r="H227" s="598" t="str">
        <f t="shared" si="4"/>
        <v>Belum Diisi</v>
      </c>
      <c r="I227" s="592" t="s">
        <v>26</v>
      </c>
      <c r="J227" s="593" t="str">
        <f>IF($D$225="Y/T","Isi Sasaran",IF($E$225=0,0,IF(I227="Y",1,IF(I227="T",0,"Isi Dulu"))))</f>
        <v>Isi Sasaran</v>
      </c>
      <c r="K227" s="592" t="s">
        <v>26</v>
      </c>
      <c r="L227" s="593" t="str">
        <f>IF($D$225="Y/T","Isi Sasaran",IF($E$225=0,0,IF(K227="Y",1,IF(K227="T",0,"Isi Dulu"))))</f>
        <v>Isi Sasaran</v>
      </c>
      <c r="M227" s="849"/>
      <c r="N227" s="852"/>
      <c r="O227" s="517"/>
      <c r="P227" s="517"/>
      <c r="Q227" s="517"/>
      <c r="R227" s="517"/>
    </row>
    <row r="228" spans="2:18" s="527" customFormat="1" ht="15.75">
      <c r="B228" s="837"/>
      <c r="C228" s="840"/>
      <c r="D228" s="858"/>
      <c r="E228" s="855"/>
      <c r="F228" s="549">
        <v>4</v>
      </c>
      <c r="G228" s="550"/>
      <c r="H228" s="598" t="str">
        <f t="shared" si="4"/>
        <v>Belum Diisi</v>
      </c>
      <c r="I228" s="592" t="s">
        <v>26</v>
      </c>
      <c r="J228" s="593" t="str">
        <f>IF($D$225="Y/T","Isi Sasaran",IF($E$225=0,0,IF(I228="Y",1,IF(I228="T",0,"Isi Dulu"))))</f>
        <v>Isi Sasaran</v>
      </c>
      <c r="K228" s="592" t="s">
        <v>26</v>
      </c>
      <c r="L228" s="593" t="str">
        <f>IF($D$225="Y/T","Isi Sasaran",IF($E$225=0,0,IF(K228="Y",1,IF(K228="T",0,"Isi Dulu"))))</f>
        <v>Isi Sasaran</v>
      </c>
      <c r="M228" s="849"/>
      <c r="N228" s="852"/>
      <c r="O228" s="517"/>
      <c r="P228" s="517"/>
      <c r="Q228" s="517"/>
      <c r="R228" s="517"/>
    </row>
    <row r="229" spans="2:18" s="527" customFormat="1" ht="15.75">
      <c r="B229" s="838"/>
      <c r="C229" s="841"/>
      <c r="D229" s="859"/>
      <c r="E229" s="856"/>
      <c r="F229" s="569">
        <v>5</v>
      </c>
      <c r="G229" s="570"/>
      <c r="H229" s="599" t="str">
        <f t="shared" si="4"/>
        <v>Belum Diisi</v>
      </c>
      <c r="I229" s="595" t="s">
        <v>26</v>
      </c>
      <c r="J229" s="596" t="str">
        <f>IF($D$225="Y/T","Isi Sasaran",IF($E$225=0,0,IF(I229="Y",1,IF(I229="T",0,"Isi Dulu"))))</f>
        <v>Isi Sasaran</v>
      </c>
      <c r="K229" s="595" t="s">
        <v>26</v>
      </c>
      <c r="L229" s="596" t="str">
        <f>IF($D$225="Y/T","Isi Sasaran",IF($E$225=0,0,IF(K229="Y",1,IF(K229="T",0,"Isi Dulu"))))</f>
        <v>Isi Sasaran</v>
      </c>
      <c r="M229" s="850"/>
      <c r="N229" s="853"/>
      <c r="O229" s="517"/>
      <c r="P229" s="517"/>
      <c r="Q229" s="517"/>
      <c r="R229" s="517"/>
    </row>
    <row r="230" spans="2:18" s="527" customFormat="1" ht="15.75">
      <c r="B230" s="836">
        <v>5</v>
      </c>
      <c r="C230" s="839"/>
      <c r="D230" s="857" t="s">
        <v>26</v>
      </c>
      <c r="E230" s="854" t="str">
        <f>IF(D230="Y",1,IF(D230="T",0,IF(D230="Y/T","Belum diisi","Error")))</f>
        <v>Belum diisi</v>
      </c>
      <c r="F230" s="528">
        <v>1</v>
      </c>
      <c r="G230" s="529"/>
      <c r="H230" s="600" t="str">
        <f t="shared" si="4"/>
        <v>Belum Diisi</v>
      </c>
      <c r="I230" s="590" t="s">
        <v>26</v>
      </c>
      <c r="J230" s="591" t="str">
        <f>IF($D$230="Y/T","Isi Sasaran",IF($E$230=0,0,IF(I230="Y",1,IF(I230="T",0,"Isi Dulu"))))</f>
        <v>Isi Sasaran</v>
      </c>
      <c r="K230" s="590" t="s">
        <v>26</v>
      </c>
      <c r="L230" s="591" t="str">
        <f>IF($D$230="Y/T","Isi Sasaran",IF($E$230=0,0,IF(K230="Y",1,IF(K230="T",0,"Isi Dulu"))))</f>
        <v>Isi Sasaran</v>
      </c>
      <c r="M230" s="848" t="s">
        <v>26</v>
      </c>
      <c r="N230" s="851" t="str">
        <f>IF(M230="Y",1,IF(M230="T",0,IF(M230="Y/T","Belum diisi","Error")))</f>
        <v>Belum diisi</v>
      </c>
      <c r="O230" s="517"/>
      <c r="P230" s="517"/>
      <c r="Q230" s="517"/>
      <c r="R230" s="517"/>
    </row>
    <row r="231" spans="2:18" s="527" customFormat="1" ht="15.75">
      <c r="B231" s="837"/>
      <c r="C231" s="840"/>
      <c r="D231" s="858"/>
      <c r="E231" s="855"/>
      <c r="F231" s="549">
        <v>2</v>
      </c>
      <c r="G231" s="550"/>
      <c r="H231" s="598" t="str">
        <f t="shared" si="4"/>
        <v>Belum Diisi</v>
      </c>
      <c r="I231" s="592" t="s">
        <v>26</v>
      </c>
      <c r="J231" s="593" t="str">
        <f>IF($D$230="Y/T","Isi Sasaran",IF($E$230=0,0,IF(I231="Y",1,IF(I231="T",0,"Isi Dulu"))))</f>
        <v>Isi Sasaran</v>
      </c>
      <c r="K231" s="592" t="s">
        <v>26</v>
      </c>
      <c r="L231" s="593" t="str">
        <f>IF($D$230="Y/T","Isi Sasaran",IF($E$230=0,0,IF(K231="Y",1,IF(K231="T",0,"Isi Dulu"))))</f>
        <v>Isi Sasaran</v>
      </c>
      <c r="M231" s="849"/>
      <c r="N231" s="852"/>
      <c r="O231" s="517"/>
      <c r="P231" s="517"/>
      <c r="Q231" s="517"/>
      <c r="R231" s="517"/>
    </row>
    <row r="232" spans="2:18" s="527" customFormat="1" ht="15.75">
      <c r="B232" s="837"/>
      <c r="C232" s="840"/>
      <c r="D232" s="858"/>
      <c r="E232" s="855"/>
      <c r="F232" s="549">
        <v>3</v>
      </c>
      <c r="G232" s="550"/>
      <c r="H232" s="598" t="str">
        <f t="shared" si="4"/>
        <v>Belum Diisi</v>
      </c>
      <c r="I232" s="592" t="s">
        <v>26</v>
      </c>
      <c r="J232" s="593" t="str">
        <f>IF($D$230="Y/T","Isi Sasaran",IF($E$230=0,0,IF(I232="Y",1,IF(I232="T",0,"Isi Dulu"))))</f>
        <v>Isi Sasaran</v>
      </c>
      <c r="K232" s="592" t="s">
        <v>26</v>
      </c>
      <c r="L232" s="593" t="str">
        <f>IF($D$230="Y/T","Isi Sasaran",IF($E$230=0,0,IF(K232="Y",1,IF(K232="T",0,"Isi Dulu"))))</f>
        <v>Isi Sasaran</v>
      </c>
      <c r="M232" s="849"/>
      <c r="N232" s="852"/>
      <c r="O232" s="517"/>
      <c r="P232" s="517"/>
      <c r="Q232" s="517"/>
      <c r="R232" s="517"/>
    </row>
    <row r="233" spans="2:18" s="527" customFormat="1" ht="15.75">
      <c r="B233" s="837"/>
      <c r="C233" s="840"/>
      <c r="D233" s="858"/>
      <c r="E233" s="855"/>
      <c r="F233" s="549">
        <v>4</v>
      </c>
      <c r="G233" s="550"/>
      <c r="H233" s="598" t="str">
        <f t="shared" si="4"/>
        <v>Belum Diisi</v>
      </c>
      <c r="I233" s="592" t="s">
        <v>26</v>
      </c>
      <c r="J233" s="593" t="str">
        <f>IF($D$230="Y/T","Isi Sasaran",IF($E$230=0,0,IF(I233="Y",1,IF(I233="T",0,"Isi Dulu"))))</f>
        <v>Isi Sasaran</v>
      </c>
      <c r="K233" s="592" t="s">
        <v>26</v>
      </c>
      <c r="L233" s="593" t="str">
        <f>IF($D$230="Y/T","Isi Sasaran",IF($E$230=0,0,IF(K233="Y",1,IF(K233="T",0,"Isi Dulu"))))</f>
        <v>Isi Sasaran</v>
      </c>
      <c r="M233" s="849"/>
      <c r="N233" s="852"/>
      <c r="O233" s="517"/>
      <c r="P233" s="517"/>
      <c r="Q233" s="517"/>
      <c r="R233" s="517"/>
    </row>
    <row r="234" spans="2:18" s="527" customFormat="1" ht="15.75">
      <c r="B234" s="838"/>
      <c r="C234" s="841"/>
      <c r="D234" s="859"/>
      <c r="E234" s="856"/>
      <c r="F234" s="569">
        <v>5</v>
      </c>
      <c r="G234" s="570"/>
      <c r="H234" s="599" t="str">
        <f t="shared" si="4"/>
        <v>Belum Diisi</v>
      </c>
      <c r="I234" s="595" t="s">
        <v>26</v>
      </c>
      <c r="J234" s="596" t="str">
        <f>IF($D$230="Y/T","Isi Sasaran",IF($E$230=0,0,IF(I234="Y",1,IF(I234="T",0,"Isi Dulu"))))</f>
        <v>Isi Sasaran</v>
      </c>
      <c r="K234" s="595" t="s">
        <v>26</v>
      </c>
      <c r="L234" s="596" t="str">
        <f>IF($D$230="Y/T","Isi Sasaran",IF($E$230=0,0,IF(K234="Y",1,IF(K234="T",0,"Isi Dulu"))))</f>
        <v>Isi Sasaran</v>
      </c>
      <c r="M234" s="850"/>
      <c r="N234" s="853"/>
      <c r="O234" s="517"/>
      <c r="P234" s="517"/>
      <c r="Q234" s="517"/>
      <c r="R234" s="517"/>
    </row>
    <row r="235" spans="2:18" s="527" customFormat="1" ht="15.75">
      <c r="B235" s="836">
        <v>6</v>
      </c>
      <c r="C235" s="839"/>
      <c r="D235" s="857" t="s">
        <v>26</v>
      </c>
      <c r="E235" s="854" t="str">
        <f>IF(D235="Y",1,IF(D235="T",0,IF(D235="Y/T","Belum diisi","Error")))</f>
        <v>Belum diisi</v>
      </c>
      <c r="F235" s="528">
        <v>1</v>
      </c>
      <c r="G235" s="529"/>
      <c r="H235" s="600" t="str">
        <f t="shared" si="4"/>
        <v>Belum Diisi</v>
      </c>
      <c r="I235" s="590" t="s">
        <v>26</v>
      </c>
      <c r="J235" s="591" t="str">
        <f>IF($D$235="Y/T","Isi Sasaran",IF($E$235=0,0,IF(I235="Y",1,IF(I235="T",0,"Isi Dulu"))))</f>
        <v>Isi Sasaran</v>
      </c>
      <c r="K235" s="590" t="s">
        <v>26</v>
      </c>
      <c r="L235" s="591" t="str">
        <f>IF($D$235="Y/T","Isi Sasaran",IF($E$235=0,0,IF(K235="Y",1,IF(K235="T",0,"Isi Dulu"))))</f>
        <v>Isi Sasaran</v>
      </c>
      <c r="M235" s="848" t="s">
        <v>26</v>
      </c>
      <c r="N235" s="851" t="str">
        <f>IF(M235="Y",1,IF(M235="T",0,IF(M235="Y/T","Belum diisi","Error")))</f>
        <v>Belum diisi</v>
      </c>
      <c r="O235" s="517"/>
      <c r="P235" s="517"/>
      <c r="Q235" s="517"/>
      <c r="R235" s="517"/>
    </row>
    <row r="236" spans="2:18" s="527" customFormat="1" ht="15.75">
      <c r="B236" s="837"/>
      <c r="C236" s="840"/>
      <c r="D236" s="858"/>
      <c r="E236" s="855"/>
      <c r="F236" s="549">
        <v>2</v>
      </c>
      <c r="G236" s="550"/>
      <c r="H236" s="598" t="str">
        <f t="shared" si="4"/>
        <v>Belum Diisi</v>
      </c>
      <c r="I236" s="592" t="s">
        <v>26</v>
      </c>
      <c r="J236" s="593" t="str">
        <f>IF($D$235="Y/T","Isi Sasaran",IF($E$235=0,0,IF(I236="Y",1,IF(I236="T",0,"Isi Dulu"))))</f>
        <v>Isi Sasaran</v>
      </c>
      <c r="K236" s="592" t="s">
        <v>26</v>
      </c>
      <c r="L236" s="593" t="str">
        <f>IF($D$235="Y/T","Isi Sasaran",IF($E$235=0,0,IF(K236="Y",1,IF(K236="T",0,"Isi Dulu"))))</f>
        <v>Isi Sasaran</v>
      </c>
      <c r="M236" s="849"/>
      <c r="N236" s="852"/>
      <c r="O236" s="517"/>
      <c r="P236" s="517"/>
      <c r="Q236" s="517"/>
      <c r="R236" s="517"/>
    </row>
    <row r="237" spans="2:18" s="527" customFormat="1" ht="15.75">
      <c r="B237" s="837"/>
      <c r="C237" s="840"/>
      <c r="D237" s="858"/>
      <c r="E237" s="855"/>
      <c r="F237" s="549">
        <v>3</v>
      </c>
      <c r="G237" s="550"/>
      <c r="H237" s="598" t="str">
        <f t="shared" si="4"/>
        <v>Belum Diisi</v>
      </c>
      <c r="I237" s="592" t="s">
        <v>26</v>
      </c>
      <c r="J237" s="593" t="str">
        <f>IF($D$235="Y/T","Isi Sasaran",IF($E$235=0,0,IF(I237="Y",1,IF(I237="T",0,"Isi Dulu"))))</f>
        <v>Isi Sasaran</v>
      </c>
      <c r="K237" s="592" t="s">
        <v>26</v>
      </c>
      <c r="L237" s="593" t="str">
        <f>IF($D$235="Y/T","Isi Sasaran",IF($E$235=0,0,IF(K237="Y",1,IF(K237="T",0,"Isi Dulu"))))</f>
        <v>Isi Sasaran</v>
      </c>
      <c r="M237" s="849"/>
      <c r="N237" s="852"/>
      <c r="O237" s="517"/>
      <c r="P237" s="517"/>
      <c r="Q237" s="517"/>
      <c r="R237" s="517"/>
    </row>
    <row r="238" spans="2:18" s="527" customFormat="1" ht="15.75">
      <c r="B238" s="837"/>
      <c r="C238" s="840"/>
      <c r="D238" s="858"/>
      <c r="E238" s="855"/>
      <c r="F238" s="549">
        <v>4</v>
      </c>
      <c r="G238" s="550"/>
      <c r="H238" s="598" t="str">
        <f t="shared" si="4"/>
        <v>Belum Diisi</v>
      </c>
      <c r="I238" s="592" t="s">
        <v>26</v>
      </c>
      <c r="J238" s="593" t="str">
        <f>IF($D$235="Y/T","Isi Sasaran",IF($E$235=0,0,IF(I238="Y",1,IF(I238="T",0,"Isi Dulu"))))</f>
        <v>Isi Sasaran</v>
      </c>
      <c r="K238" s="592" t="s">
        <v>26</v>
      </c>
      <c r="L238" s="593" t="str">
        <f>IF($D$235="Y/T","Isi Sasaran",IF($E$235=0,0,IF(K238="Y",1,IF(K238="T",0,"Isi Dulu"))))</f>
        <v>Isi Sasaran</v>
      </c>
      <c r="M238" s="849"/>
      <c r="N238" s="852"/>
      <c r="O238" s="517"/>
      <c r="P238" s="517"/>
      <c r="Q238" s="517"/>
      <c r="R238" s="517"/>
    </row>
    <row r="239" spans="2:18" s="527" customFormat="1" ht="15.75">
      <c r="B239" s="838"/>
      <c r="C239" s="841"/>
      <c r="D239" s="859"/>
      <c r="E239" s="856"/>
      <c r="F239" s="569">
        <v>5</v>
      </c>
      <c r="G239" s="570"/>
      <c r="H239" s="599" t="str">
        <f t="shared" si="4"/>
        <v>Belum Diisi</v>
      </c>
      <c r="I239" s="595" t="s">
        <v>26</v>
      </c>
      <c r="J239" s="596" t="str">
        <f>IF($D$235="Y/T","Isi Sasaran",IF($E$235=0,0,IF(I239="Y",1,IF(I239="T",0,"Isi Dulu"))))</f>
        <v>Isi Sasaran</v>
      </c>
      <c r="K239" s="595" t="s">
        <v>26</v>
      </c>
      <c r="L239" s="596" t="str">
        <f>IF($D$235="Y/T","Isi Sasaran",IF($E$235=0,0,IF(K239="Y",1,IF(K239="T",0,"Isi Dulu"))))</f>
        <v>Isi Sasaran</v>
      </c>
      <c r="M239" s="850"/>
      <c r="N239" s="853"/>
      <c r="O239" s="517"/>
      <c r="P239" s="517"/>
      <c r="Q239" s="517"/>
      <c r="R239" s="517"/>
    </row>
    <row r="240" spans="2:18" s="527" customFormat="1" ht="15.75">
      <c r="B240" s="836">
        <v>7</v>
      </c>
      <c r="C240" s="839"/>
      <c r="D240" s="857" t="s">
        <v>26</v>
      </c>
      <c r="E240" s="854" t="str">
        <f>IF(D240="Y",1,IF(D240="T",0,IF(D240="Y/T","Belum diisi","Error")))</f>
        <v>Belum diisi</v>
      </c>
      <c r="F240" s="528">
        <v>1</v>
      </c>
      <c r="G240" s="529"/>
      <c r="H240" s="600" t="str">
        <f t="shared" si="4"/>
        <v>Belum Diisi</v>
      </c>
      <c r="I240" s="590" t="s">
        <v>26</v>
      </c>
      <c r="J240" s="591" t="str">
        <f>IF($D$240="Y/T","Isi Sasaran",IF($E$240=0,0,IF(I240="Y",1,IF(I240="T",0,"Isi Dulu"))))</f>
        <v>Isi Sasaran</v>
      </c>
      <c r="K240" s="590" t="s">
        <v>26</v>
      </c>
      <c r="L240" s="591" t="str">
        <f>IF($D$240="Y/T","Isi Sasaran",IF($E$240=0,0,IF(K240="Y",1,IF(K240="T",0,"Isi Dulu"))))</f>
        <v>Isi Sasaran</v>
      </c>
      <c r="M240" s="848" t="s">
        <v>26</v>
      </c>
      <c r="N240" s="851" t="str">
        <f>IF(M240="Y",1,IF(M240="T",0,IF(M240="Y/T","Belum diisi","Error")))</f>
        <v>Belum diisi</v>
      </c>
      <c r="O240" s="517"/>
      <c r="P240" s="517"/>
      <c r="Q240" s="517"/>
      <c r="R240" s="517"/>
    </row>
    <row r="241" spans="2:18" s="527" customFormat="1" ht="15.75">
      <c r="B241" s="837"/>
      <c r="C241" s="840"/>
      <c r="D241" s="858"/>
      <c r="E241" s="855"/>
      <c r="F241" s="549">
        <v>2</v>
      </c>
      <c r="G241" s="550"/>
      <c r="H241" s="598" t="str">
        <f t="shared" si="4"/>
        <v>Belum Diisi</v>
      </c>
      <c r="I241" s="592" t="s">
        <v>26</v>
      </c>
      <c r="J241" s="593" t="str">
        <f>IF($D$240="Y/T","Isi Sasaran",IF($E$240=0,0,IF(I241="Y",1,IF(I241="T",0,"Isi Dulu"))))</f>
        <v>Isi Sasaran</v>
      </c>
      <c r="K241" s="592" t="s">
        <v>26</v>
      </c>
      <c r="L241" s="593" t="str">
        <f>IF($D$240="Y/T","Isi Sasaran",IF($E$240=0,0,IF(K241="Y",1,IF(K241="T",0,"Isi Dulu"))))</f>
        <v>Isi Sasaran</v>
      </c>
      <c r="M241" s="849"/>
      <c r="N241" s="852"/>
      <c r="O241" s="517"/>
      <c r="P241" s="517"/>
      <c r="Q241" s="517"/>
      <c r="R241" s="517"/>
    </row>
    <row r="242" spans="2:18" s="527" customFormat="1" ht="15.75">
      <c r="B242" s="837"/>
      <c r="C242" s="840"/>
      <c r="D242" s="858"/>
      <c r="E242" s="855"/>
      <c r="F242" s="549">
        <v>3</v>
      </c>
      <c r="G242" s="550"/>
      <c r="H242" s="598" t="str">
        <f t="shared" si="4"/>
        <v>Belum Diisi</v>
      </c>
      <c r="I242" s="592" t="s">
        <v>26</v>
      </c>
      <c r="J242" s="593" t="str">
        <f>IF($D$240="Y/T","Isi Sasaran",IF($E$240=0,0,IF(I242="Y",1,IF(I242="T",0,"Isi Dulu"))))</f>
        <v>Isi Sasaran</v>
      </c>
      <c r="K242" s="592" t="s">
        <v>26</v>
      </c>
      <c r="L242" s="593" t="str">
        <f>IF($D$240="Y/T","Isi Sasaran",IF($E$240=0,0,IF(K242="Y",1,IF(K242="T",0,"Isi Dulu"))))</f>
        <v>Isi Sasaran</v>
      </c>
      <c r="M242" s="849"/>
      <c r="N242" s="852"/>
      <c r="O242" s="517"/>
      <c r="P242" s="517"/>
      <c r="Q242" s="517"/>
      <c r="R242" s="517"/>
    </row>
    <row r="243" spans="2:18" s="527" customFormat="1" ht="15.75">
      <c r="B243" s="837"/>
      <c r="C243" s="840"/>
      <c r="D243" s="858"/>
      <c r="E243" s="855"/>
      <c r="F243" s="549">
        <v>4</v>
      </c>
      <c r="G243" s="550"/>
      <c r="H243" s="598" t="str">
        <f t="shared" si="4"/>
        <v>Belum Diisi</v>
      </c>
      <c r="I243" s="592" t="s">
        <v>26</v>
      </c>
      <c r="J243" s="593" t="str">
        <f>IF($D$240="Y/T","Isi Sasaran",IF($E$240=0,0,IF(I243="Y",1,IF(I243="T",0,"Isi Dulu"))))</f>
        <v>Isi Sasaran</v>
      </c>
      <c r="K243" s="592" t="s">
        <v>26</v>
      </c>
      <c r="L243" s="593" t="str">
        <f>IF($D$240="Y/T","Isi Sasaran",IF($E$240=0,0,IF(K243="Y",1,IF(K243="T",0,"Isi Dulu"))))</f>
        <v>Isi Sasaran</v>
      </c>
      <c r="M243" s="849"/>
      <c r="N243" s="852"/>
      <c r="O243" s="517"/>
      <c r="P243" s="517"/>
      <c r="Q243" s="517"/>
      <c r="R243" s="517"/>
    </row>
    <row r="244" spans="2:18" s="527" customFormat="1" ht="15.75">
      <c r="B244" s="838"/>
      <c r="C244" s="841"/>
      <c r="D244" s="859"/>
      <c r="E244" s="856"/>
      <c r="F244" s="569">
        <v>5</v>
      </c>
      <c r="G244" s="570"/>
      <c r="H244" s="599" t="str">
        <f t="shared" si="4"/>
        <v>Belum Diisi</v>
      </c>
      <c r="I244" s="595" t="s">
        <v>26</v>
      </c>
      <c r="J244" s="596" t="str">
        <f>IF($D$240="Y/T","Isi Sasaran",IF($E$240=0,0,IF(I244="Y",1,IF(I244="T",0,"Isi Dulu"))))</f>
        <v>Isi Sasaran</v>
      </c>
      <c r="K244" s="595" t="s">
        <v>26</v>
      </c>
      <c r="L244" s="596" t="str">
        <f>IF($D$240="Y/T","Isi Sasaran",IF($E$240=0,0,IF(K244="Y",1,IF(K244="T",0,"Isi Dulu"))))</f>
        <v>Isi Sasaran</v>
      </c>
      <c r="M244" s="850"/>
      <c r="N244" s="853"/>
      <c r="O244" s="517"/>
      <c r="P244" s="517"/>
      <c r="Q244" s="517"/>
      <c r="R244" s="517"/>
    </row>
    <row r="245" spans="2:18" s="527" customFormat="1" ht="15.75">
      <c r="B245" s="836">
        <v>8</v>
      </c>
      <c r="C245" s="839"/>
      <c r="D245" s="857" t="s">
        <v>26</v>
      </c>
      <c r="E245" s="854" t="str">
        <f>IF(D245="Y",1,IF(D245="T",0,IF(D245="Y/T","Belum diisi","Error")))</f>
        <v>Belum diisi</v>
      </c>
      <c r="F245" s="528">
        <v>1</v>
      </c>
      <c r="G245" s="529"/>
      <c r="H245" s="600" t="str">
        <f t="shared" si="4"/>
        <v>Belum Diisi</v>
      </c>
      <c r="I245" s="590" t="s">
        <v>26</v>
      </c>
      <c r="J245" s="591" t="str">
        <f>IF($D$245="Y/T","Isi Sasaran",IF($E$245=0,0,IF(I245="Y",1,IF(I245="T",0,"Isi Dulu"))))</f>
        <v>Isi Sasaran</v>
      </c>
      <c r="K245" s="590" t="s">
        <v>26</v>
      </c>
      <c r="L245" s="591" t="str">
        <f>IF($D$245="Y/T","Isi Sasaran",IF($E$245=0,0,IF(K245="Y",1,IF(K245="T",0,"Isi Dulu"))))</f>
        <v>Isi Sasaran</v>
      </c>
      <c r="M245" s="848" t="s">
        <v>26</v>
      </c>
      <c r="N245" s="851" t="str">
        <f>IF(M245="Y",1,IF(M245="T",0,IF(M245="Y/T","Belum diisi","Error")))</f>
        <v>Belum diisi</v>
      </c>
      <c r="O245" s="517"/>
      <c r="P245" s="517"/>
      <c r="Q245" s="517"/>
      <c r="R245" s="517"/>
    </row>
    <row r="246" spans="2:18" s="527" customFormat="1" ht="15.75">
      <c r="B246" s="837"/>
      <c r="C246" s="840"/>
      <c r="D246" s="858"/>
      <c r="E246" s="855"/>
      <c r="F246" s="549">
        <v>2</v>
      </c>
      <c r="G246" s="550"/>
      <c r="H246" s="598" t="str">
        <f t="shared" si="4"/>
        <v>Belum Diisi</v>
      </c>
      <c r="I246" s="592" t="s">
        <v>26</v>
      </c>
      <c r="J246" s="593" t="str">
        <f>IF($D$245="Y/T","Isi Sasaran",IF($E$245=0,0,IF(I246="Y",1,IF(I246="T",0,"Isi Dulu"))))</f>
        <v>Isi Sasaran</v>
      </c>
      <c r="K246" s="592" t="s">
        <v>26</v>
      </c>
      <c r="L246" s="593" t="str">
        <f>IF($D$245="Y/T","Isi Sasaran",IF($E$245=0,0,IF(K246="Y",1,IF(K246="T",0,"Isi Dulu"))))</f>
        <v>Isi Sasaran</v>
      </c>
      <c r="M246" s="849"/>
      <c r="N246" s="852"/>
      <c r="O246" s="517"/>
      <c r="P246" s="517"/>
      <c r="Q246" s="517"/>
      <c r="R246" s="517"/>
    </row>
    <row r="247" spans="2:18" s="527" customFormat="1" ht="15.75">
      <c r="B247" s="837"/>
      <c r="C247" s="840"/>
      <c r="D247" s="858"/>
      <c r="E247" s="855"/>
      <c r="F247" s="549">
        <v>3</v>
      </c>
      <c r="G247" s="550"/>
      <c r="H247" s="598" t="str">
        <f t="shared" si="4"/>
        <v>Belum Diisi</v>
      </c>
      <c r="I247" s="592" t="s">
        <v>26</v>
      </c>
      <c r="J247" s="593" t="str">
        <f>IF($D$245="Y/T","Isi Sasaran",IF($E$245=0,0,IF(I247="Y",1,IF(I247="T",0,"Isi Dulu"))))</f>
        <v>Isi Sasaran</v>
      </c>
      <c r="K247" s="592" t="s">
        <v>26</v>
      </c>
      <c r="L247" s="593" t="str">
        <f>IF($D$245="Y/T","Isi Sasaran",IF($E$245=0,0,IF(K247="Y",1,IF(K247="T",0,"Isi Dulu"))))</f>
        <v>Isi Sasaran</v>
      </c>
      <c r="M247" s="849"/>
      <c r="N247" s="852"/>
      <c r="O247" s="517"/>
      <c r="P247" s="517"/>
      <c r="Q247" s="517"/>
      <c r="R247" s="517"/>
    </row>
    <row r="248" spans="2:18" s="527" customFormat="1" ht="15.75">
      <c r="B248" s="837"/>
      <c r="C248" s="840"/>
      <c r="D248" s="858"/>
      <c r="E248" s="855"/>
      <c r="F248" s="549">
        <v>4</v>
      </c>
      <c r="G248" s="550"/>
      <c r="H248" s="598" t="str">
        <f t="shared" si="4"/>
        <v>Belum Diisi</v>
      </c>
      <c r="I248" s="592" t="s">
        <v>26</v>
      </c>
      <c r="J248" s="593" t="str">
        <f>IF($D$245="Y/T","Isi Sasaran",IF($E$245=0,0,IF(I248="Y",1,IF(I248="T",0,"Isi Dulu"))))</f>
        <v>Isi Sasaran</v>
      </c>
      <c r="K248" s="592" t="s">
        <v>26</v>
      </c>
      <c r="L248" s="593" t="str">
        <f>IF($D$245="Y/T","Isi Sasaran",IF($E$245=0,0,IF(K248="Y",1,IF(K248="T",0,"Isi Dulu"))))</f>
        <v>Isi Sasaran</v>
      </c>
      <c r="M248" s="849"/>
      <c r="N248" s="852"/>
      <c r="O248" s="517"/>
      <c r="P248" s="517"/>
      <c r="Q248" s="517"/>
      <c r="R248" s="517"/>
    </row>
    <row r="249" spans="2:18" s="527" customFormat="1" ht="15.75">
      <c r="B249" s="838"/>
      <c r="C249" s="841"/>
      <c r="D249" s="859"/>
      <c r="E249" s="856"/>
      <c r="F249" s="569">
        <v>5</v>
      </c>
      <c r="G249" s="570"/>
      <c r="H249" s="599" t="str">
        <f t="shared" si="4"/>
        <v>Belum Diisi</v>
      </c>
      <c r="I249" s="595" t="s">
        <v>26</v>
      </c>
      <c r="J249" s="596" t="str">
        <f>IF($D$245="Y/T","Isi Sasaran",IF($E$245=0,0,IF(I249="Y",1,IF(I249="T",0,"Isi Dulu"))))</f>
        <v>Isi Sasaran</v>
      </c>
      <c r="K249" s="595" t="s">
        <v>26</v>
      </c>
      <c r="L249" s="596" t="str">
        <f>IF($D$245="Y/T","Isi Sasaran",IF($E$245=0,0,IF(K249="Y",1,IF(K249="T",0,"Isi Dulu"))))</f>
        <v>Isi Sasaran</v>
      </c>
      <c r="M249" s="850"/>
      <c r="N249" s="853"/>
      <c r="O249" s="517"/>
      <c r="P249" s="517"/>
      <c r="Q249" s="517"/>
      <c r="R249" s="517"/>
    </row>
    <row r="250" spans="2:18" s="527" customFormat="1" ht="15.75">
      <c r="B250" s="836">
        <v>9</v>
      </c>
      <c r="C250" s="839"/>
      <c r="D250" s="857" t="s">
        <v>26</v>
      </c>
      <c r="E250" s="854" t="str">
        <f>IF(D250="Y",1,IF(D250="T",0,IF(D250="Y/T","Belum diisi","Error")))</f>
        <v>Belum diisi</v>
      </c>
      <c r="F250" s="528">
        <v>1</v>
      </c>
      <c r="G250" s="529"/>
      <c r="H250" s="600" t="str">
        <f t="shared" si="4"/>
        <v>Belum Diisi</v>
      </c>
      <c r="I250" s="590" t="s">
        <v>26</v>
      </c>
      <c r="J250" s="591" t="str">
        <f>IF($D$250="Y/T","Isi Sasaran",IF($E$250=0,0,IF(I250="Y",1,IF(I250="T",0,"Isi Dulu"))))</f>
        <v>Isi Sasaran</v>
      </c>
      <c r="K250" s="590" t="s">
        <v>26</v>
      </c>
      <c r="L250" s="591" t="str">
        <f>IF($D$250="Y/T","Isi Sasaran",IF($E$250=0,0,IF(K250="Y",1,IF(K250="T",0,"Isi Dulu"))))</f>
        <v>Isi Sasaran</v>
      </c>
      <c r="M250" s="848" t="s">
        <v>26</v>
      </c>
      <c r="N250" s="851" t="str">
        <f>IF(M250="Y",1,IF(M250="T",0,IF(M250="Y/T","Belum diisi","Error")))</f>
        <v>Belum diisi</v>
      </c>
      <c r="O250" s="517"/>
      <c r="P250" s="517"/>
      <c r="Q250" s="517"/>
      <c r="R250" s="517"/>
    </row>
    <row r="251" spans="2:18" s="527" customFormat="1" ht="15.75">
      <c r="B251" s="837"/>
      <c r="C251" s="840"/>
      <c r="D251" s="858"/>
      <c r="E251" s="855"/>
      <c r="F251" s="549">
        <v>2</v>
      </c>
      <c r="G251" s="550"/>
      <c r="H251" s="598" t="str">
        <f t="shared" si="4"/>
        <v>Belum Diisi</v>
      </c>
      <c r="I251" s="592" t="s">
        <v>26</v>
      </c>
      <c r="J251" s="593" t="str">
        <f>IF($D$250="Y/T","Isi Sasaran",IF($E$250=0,0,IF(I251="Y",1,IF(I251="T",0,"Isi Dulu"))))</f>
        <v>Isi Sasaran</v>
      </c>
      <c r="K251" s="592" t="s">
        <v>26</v>
      </c>
      <c r="L251" s="593" t="str">
        <f>IF($D$250="Y/T","Isi Sasaran",IF($E$250=0,0,IF(K251="Y",1,IF(K251="T",0,"Isi Dulu"))))</f>
        <v>Isi Sasaran</v>
      </c>
      <c r="M251" s="849"/>
      <c r="N251" s="852"/>
      <c r="O251" s="517"/>
      <c r="P251" s="517"/>
      <c r="Q251" s="517"/>
      <c r="R251" s="517"/>
    </row>
    <row r="252" spans="2:18" s="527" customFormat="1" ht="15.75">
      <c r="B252" s="837"/>
      <c r="C252" s="840"/>
      <c r="D252" s="858"/>
      <c r="E252" s="855"/>
      <c r="F252" s="549">
        <v>3</v>
      </c>
      <c r="G252" s="550"/>
      <c r="H252" s="598" t="str">
        <f t="shared" si="4"/>
        <v>Belum Diisi</v>
      </c>
      <c r="I252" s="592" t="s">
        <v>26</v>
      </c>
      <c r="J252" s="593" t="str">
        <f>IF($D$250="Y/T","Isi Sasaran",IF($E$250=0,0,IF(I252="Y",1,IF(I252="T",0,"Isi Dulu"))))</f>
        <v>Isi Sasaran</v>
      </c>
      <c r="K252" s="592" t="s">
        <v>26</v>
      </c>
      <c r="L252" s="593" t="str">
        <f>IF($D$250="Y/T","Isi Sasaran",IF($E$250=0,0,IF(K252="Y",1,IF(K252="T",0,"Isi Dulu"))))</f>
        <v>Isi Sasaran</v>
      </c>
      <c r="M252" s="849"/>
      <c r="N252" s="852"/>
      <c r="O252" s="517"/>
      <c r="P252" s="517"/>
      <c r="Q252" s="517"/>
      <c r="R252" s="517"/>
    </row>
    <row r="253" spans="2:18" s="527" customFormat="1" ht="15.75">
      <c r="B253" s="837"/>
      <c r="C253" s="840"/>
      <c r="D253" s="858"/>
      <c r="E253" s="855"/>
      <c r="F253" s="549">
        <v>4</v>
      </c>
      <c r="G253" s="550"/>
      <c r="H253" s="598" t="str">
        <f t="shared" si="4"/>
        <v>Belum Diisi</v>
      </c>
      <c r="I253" s="592" t="s">
        <v>26</v>
      </c>
      <c r="J253" s="593" t="str">
        <f>IF($D$250="Y/T","Isi Sasaran",IF($E$250=0,0,IF(I253="Y",1,IF(I253="T",0,"Isi Dulu"))))</f>
        <v>Isi Sasaran</v>
      </c>
      <c r="K253" s="592" t="s">
        <v>26</v>
      </c>
      <c r="L253" s="593" t="str">
        <f>IF($D$250="Y/T","Isi Sasaran",IF($E$250=0,0,IF(K253="Y",1,IF(K253="T",0,"Isi Dulu"))))</f>
        <v>Isi Sasaran</v>
      </c>
      <c r="M253" s="849"/>
      <c r="N253" s="852"/>
      <c r="O253" s="517"/>
      <c r="P253" s="517"/>
      <c r="Q253" s="517"/>
      <c r="R253" s="517"/>
    </row>
    <row r="254" spans="2:18" s="527" customFormat="1" ht="15.75">
      <c r="B254" s="838"/>
      <c r="C254" s="841"/>
      <c r="D254" s="859"/>
      <c r="E254" s="856"/>
      <c r="F254" s="569">
        <v>5</v>
      </c>
      <c r="G254" s="570"/>
      <c r="H254" s="599" t="str">
        <f t="shared" si="4"/>
        <v>Belum Diisi</v>
      </c>
      <c r="I254" s="595" t="s">
        <v>26</v>
      </c>
      <c r="J254" s="596" t="str">
        <f>IF($D$250="Y/T","Isi Sasaran",IF($E$250=0,0,IF(I254="Y",1,IF(I254="T",0,"Isi Dulu"))))</f>
        <v>Isi Sasaran</v>
      </c>
      <c r="K254" s="595" t="s">
        <v>26</v>
      </c>
      <c r="L254" s="596" t="str">
        <f>IF($D$250="Y/T","Isi Sasaran",IF($E$250=0,0,IF(K254="Y",1,IF(K254="T",0,"Isi Dulu"))))</f>
        <v>Isi Sasaran</v>
      </c>
      <c r="M254" s="850"/>
      <c r="N254" s="853"/>
      <c r="O254" s="517"/>
      <c r="P254" s="517"/>
      <c r="Q254" s="517"/>
      <c r="R254" s="517"/>
    </row>
    <row r="255" spans="2:18" s="527" customFormat="1" ht="15.75">
      <c r="B255" s="836">
        <v>10</v>
      </c>
      <c r="C255" s="839"/>
      <c r="D255" s="857" t="s">
        <v>26</v>
      </c>
      <c r="E255" s="854" t="str">
        <f>IF(D255="Y",1,IF(D255="T",0,IF(D255="Y/T","Belum diisi","Error")))</f>
        <v>Belum diisi</v>
      </c>
      <c r="F255" s="528">
        <v>1</v>
      </c>
      <c r="G255" s="529"/>
      <c r="H255" s="600" t="str">
        <f t="shared" si="4"/>
        <v>Belum Diisi</v>
      </c>
      <c r="I255" s="590" t="s">
        <v>26</v>
      </c>
      <c r="J255" s="591" t="str">
        <f>IF($D$255="Y/T","Isi Sasaran",IF($E$255=0,0,IF(I255="Y",1,IF(I255="T",0,"Isi Dulu"))))</f>
        <v>Isi Sasaran</v>
      </c>
      <c r="K255" s="590" t="s">
        <v>26</v>
      </c>
      <c r="L255" s="591" t="str">
        <f>IF($D$255="Y/T","Isi Sasaran",IF($E$255=0,0,IF(K255="Y",1,IF(K255="T",0,"Isi Dulu"))))</f>
        <v>Isi Sasaran</v>
      </c>
      <c r="M255" s="848" t="s">
        <v>26</v>
      </c>
      <c r="N255" s="851" t="str">
        <f>IF(M255="Y",1,IF(M255="T",0,IF(M255="Y/T","Belum diisi","Error")))</f>
        <v>Belum diisi</v>
      </c>
      <c r="O255" s="517"/>
      <c r="P255" s="517"/>
      <c r="Q255" s="517"/>
      <c r="R255" s="517"/>
    </row>
    <row r="256" spans="2:18" s="527" customFormat="1" ht="15.75">
      <c r="B256" s="837"/>
      <c r="C256" s="840"/>
      <c r="D256" s="858"/>
      <c r="E256" s="855"/>
      <c r="F256" s="549">
        <v>2</v>
      </c>
      <c r="G256" s="550"/>
      <c r="H256" s="598" t="str">
        <f t="shared" si="4"/>
        <v>Belum Diisi</v>
      </c>
      <c r="I256" s="592" t="s">
        <v>26</v>
      </c>
      <c r="J256" s="593" t="str">
        <f>IF($D$255="Y/T","Isi Sasaran",IF($E$255=0,0,IF(I256="Y",1,IF(I256="T",0,"Isi Dulu"))))</f>
        <v>Isi Sasaran</v>
      </c>
      <c r="K256" s="592" t="s">
        <v>26</v>
      </c>
      <c r="L256" s="593" t="str">
        <f>IF($D$255="Y/T","Isi Sasaran",IF($E$255=0,0,IF(K256="Y",1,IF(K256="T",0,"Isi Dulu"))))</f>
        <v>Isi Sasaran</v>
      </c>
      <c r="M256" s="849"/>
      <c r="N256" s="852"/>
      <c r="O256" s="517"/>
      <c r="P256" s="517"/>
      <c r="Q256" s="517"/>
      <c r="R256" s="517"/>
    </row>
    <row r="257" spans="2:18" s="527" customFormat="1" ht="15.75">
      <c r="B257" s="837"/>
      <c r="C257" s="840"/>
      <c r="D257" s="858"/>
      <c r="E257" s="855"/>
      <c r="F257" s="549">
        <v>3</v>
      </c>
      <c r="G257" s="550"/>
      <c r="H257" s="598" t="str">
        <f t="shared" si="4"/>
        <v>Belum Diisi</v>
      </c>
      <c r="I257" s="592" t="s">
        <v>26</v>
      </c>
      <c r="J257" s="593" t="str">
        <f>IF($D$255="Y/T","Isi Sasaran",IF($E$255=0,0,IF(I257="Y",1,IF(I257="T",0,"Isi Dulu"))))</f>
        <v>Isi Sasaran</v>
      </c>
      <c r="K257" s="592" t="s">
        <v>26</v>
      </c>
      <c r="L257" s="593" t="str">
        <f>IF($D$255="Y/T","Isi Sasaran",IF($E$255=0,0,IF(K257="Y",1,IF(K257="T",0,"Isi Dulu"))))</f>
        <v>Isi Sasaran</v>
      </c>
      <c r="M257" s="849"/>
      <c r="N257" s="852"/>
      <c r="O257" s="517"/>
      <c r="P257" s="517"/>
      <c r="Q257" s="517"/>
      <c r="R257" s="517"/>
    </row>
    <row r="258" spans="2:18" s="527" customFormat="1" ht="15.75">
      <c r="B258" s="837"/>
      <c r="C258" s="840"/>
      <c r="D258" s="858"/>
      <c r="E258" s="855"/>
      <c r="F258" s="549">
        <v>4</v>
      </c>
      <c r="G258" s="550"/>
      <c r="H258" s="598" t="str">
        <f t="shared" si="4"/>
        <v>Belum Diisi</v>
      </c>
      <c r="I258" s="592" t="s">
        <v>26</v>
      </c>
      <c r="J258" s="593" t="str">
        <f>IF($D$255="Y/T","Isi Sasaran",IF($E$255=0,0,IF(I258="Y",1,IF(I258="T",0,"Isi Dulu"))))</f>
        <v>Isi Sasaran</v>
      </c>
      <c r="K258" s="592" t="s">
        <v>26</v>
      </c>
      <c r="L258" s="593" t="str">
        <f>IF($D$255="Y/T","Isi Sasaran",IF($E$255=0,0,IF(K258="Y",1,IF(K258="T",0,"Isi Dulu"))))</f>
        <v>Isi Sasaran</v>
      </c>
      <c r="M258" s="849"/>
      <c r="N258" s="852"/>
      <c r="O258" s="517"/>
      <c r="P258" s="517"/>
      <c r="Q258" s="517"/>
      <c r="R258" s="517"/>
    </row>
    <row r="259" spans="2:18" s="527" customFormat="1" ht="15.75">
      <c r="B259" s="838"/>
      <c r="C259" s="841"/>
      <c r="D259" s="859"/>
      <c r="E259" s="856"/>
      <c r="F259" s="569">
        <v>5</v>
      </c>
      <c r="G259" s="570"/>
      <c r="H259" s="599" t="str">
        <f t="shared" si="4"/>
        <v>Belum Diisi</v>
      </c>
      <c r="I259" s="595" t="s">
        <v>26</v>
      </c>
      <c r="J259" s="596" t="str">
        <f>IF($D$255="Y/T","Isi Sasaran",IF($E$255=0,0,IF(I259="Y",1,IF(I259="T",0,"Isi Dulu"))))</f>
        <v>Isi Sasaran</v>
      </c>
      <c r="K259" s="595" t="s">
        <v>26</v>
      </c>
      <c r="L259" s="596" t="str">
        <f>IF($D$255="Y/T","Isi Sasaran",IF($E$255=0,0,IF(K259="Y",1,IF(K259="T",0,"Isi Dulu"))))</f>
        <v>Isi Sasaran</v>
      </c>
      <c r="M259" s="850"/>
      <c r="N259" s="853"/>
      <c r="O259" s="517"/>
      <c r="P259" s="517"/>
      <c r="Q259" s="517"/>
      <c r="R259" s="517"/>
    </row>
    <row r="260" spans="2:18" s="527" customFormat="1" ht="15.75">
      <c r="B260" s="836">
        <v>11</v>
      </c>
      <c r="C260" s="839"/>
      <c r="D260" s="857" t="s">
        <v>26</v>
      </c>
      <c r="E260" s="854" t="str">
        <f>IF(D260="Y",1,IF(D260="T",0,IF(D260="Y/T","Belum diisi","Error")))</f>
        <v>Belum diisi</v>
      </c>
      <c r="F260" s="528">
        <v>1</v>
      </c>
      <c r="G260" s="529"/>
      <c r="H260" s="600" t="str">
        <f t="shared" si="4"/>
        <v>Belum Diisi</v>
      </c>
      <c r="I260" s="590" t="s">
        <v>26</v>
      </c>
      <c r="J260" s="591" t="str">
        <f>IF($D$260="Y/T","Isi Sasaran",IF($E$260=0,0,IF(I260="Y",1,IF(I260="T",0,"Isi Dulu"))))</f>
        <v>Isi Sasaran</v>
      </c>
      <c r="K260" s="590" t="s">
        <v>26</v>
      </c>
      <c r="L260" s="591" t="str">
        <f>IF($D$260="Y/T","Isi Sasaran",IF($E$260=0,0,IF(K260="Y",1,IF(K260="T",0,"Isi Dulu"))))</f>
        <v>Isi Sasaran</v>
      </c>
      <c r="M260" s="848" t="s">
        <v>26</v>
      </c>
      <c r="N260" s="851" t="str">
        <f>IF(M260="Y",1,IF(M260="T",0,IF(M260="Y/T","Belum diisi","Error")))</f>
        <v>Belum diisi</v>
      </c>
      <c r="O260" s="517"/>
      <c r="P260" s="517"/>
      <c r="Q260" s="517"/>
      <c r="R260" s="517"/>
    </row>
    <row r="261" spans="2:18" s="527" customFormat="1" ht="15.75">
      <c r="B261" s="837"/>
      <c r="C261" s="840"/>
      <c r="D261" s="858"/>
      <c r="E261" s="855"/>
      <c r="F261" s="549">
        <v>2</v>
      </c>
      <c r="G261" s="550"/>
      <c r="H261" s="598" t="str">
        <f t="shared" si="4"/>
        <v>Belum Diisi</v>
      </c>
      <c r="I261" s="592" t="s">
        <v>26</v>
      </c>
      <c r="J261" s="593" t="str">
        <f>IF($D$260="Y/T","Isi Sasaran",IF($E$260=0,0,IF(I261="Y",1,IF(I261="T",0,"Isi Dulu"))))</f>
        <v>Isi Sasaran</v>
      </c>
      <c r="K261" s="592" t="s">
        <v>26</v>
      </c>
      <c r="L261" s="593" t="str">
        <f>IF($D$260="Y/T","Isi Sasaran",IF($E$260=0,0,IF(K261="Y",1,IF(K261="T",0,"Isi Dulu"))))</f>
        <v>Isi Sasaran</v>
      </c>
      <c r="M261" s="849"/>
      <c r="N261" s="852"/>
      <c r="O261" s="517"/>
      <c r="P261" s="517"/>
      <c r="Q261" s="517"/>
      <c r="R261" s="517"/>
    </row>
    <row r="262" spans="2:18" s="527" customFormat="1" ht="15.75">
      <c r="B262" s="837"/>
      <c r="C262" s="840"/>
      <c r="D262" s="858"/>
      <c r="E262" s="855"/>
      <c r="F262" s="549">
        <v>3</v>
      </c>
      <c r="G262" s="550"/>
      <c r="H262" s="598" t="str">
        <f t="shared" si="4"/>
        <v>Belum Diisi</v>
      </c>
      <c r="I262" s="592" t="s">
        <v>26</v>
      </c>
      <c r="J262" s="593" t="str">
        <f>IF($D$260="Y/T","Isi Sasaran",IF($E$260=0,0,IF(I262="Y",1,IF(I262="T",0,"Isi Dulu"))))</f>
        <v>Isi Sasaran</v>
      </c>
      <c r="K262" s="592" t="s">
        <v>26</v>
      </c>
      <c r="L262" s="593" t="str">
        <f>IF($D$260="Y/T","Isi Sasaran",IF($E$260=0,0,IF(K262="Y",1,IF(K262="T",0,"Isi Dulu"))))</f>
        <v>Isi Sasaran</v>
      </c>
      <c r="M262" s="849"/>
      <c r="N262" s="852"/>
      <c r="O262" s="517"/>
      <c r="P262" s="517"/>
      <c r="Q262" s="517"/>
      <c r="R262" s="517"/>
    </row>
    <row r="263" spans="2:18" s="527" customFormat="1" ht="15.75">
      <c r="B263" s="837"/>
      <c r="C263" s="840"/>
      <c r="D263" s="858"/>
      <c r="E263" s="855"/>
      <c r="F263" s="549">
        <v>4</v>
      </c>
      <c r="G263" s="550"/>
      <c r="H263" s="598" t="str">
        <f t="shared" si="4"/>
        <v>Belum Diisi</v>
      </c>
      <c r="I263" s="592" t="s">
        <v>26</v>
      </c>
      <c r="J263" s="593" t="str">
        <f>IF($D$260="Y/T","Isi Sasaran",IF($E$260=0,0,IF(I263="Y",1,IF(I263="T",0,"Isi Dulu"))))</f>
        <v>Isi Sasaran</v>
      </c>
      <c r="K263" s="592" t="s">
        <v>26</v>
      </c>
      <c r="L263" s="593" t="str">
        <f>IF($D$260="Y/T","Isi Sasaran",IF($E$260=0,0,IF(K263="Y",1,IF(K263="T",0,"Isi Dulu"))))</f>
        <v>Isi Sasaran</v>
      </c>
      <c r="M263" s="849"/>
      <c r="N263" s="852"/>
      <c r="O263" s="517"/>
      <c r="P263" s="517"/>
      <c r="Q263" s="517"/>
      <c r="R263" s="517"/>
    </row>
    <row r="264" spans="2:18" s="527" customFormat="1" ht="15.75">
      <c r="B264" s="838"/>
      <c r="C264" s="841"/>
      <c r="D264" s="859"/>
      <c r="E264" s="856"/>
      <c r="F264" s="569">
        <v>5</v>
      </c>
      <c r="G264" s="570"/>
      <c r="H264" s="599" t="str">
        <f t="shared" si="4"/>
        <v>Belum Diisi</v>
      </c>
      <c r="I264" s="595" t="s">
        <v>26</v>
      </c>
      <c r="J264" s="596" t="str">
        <f>IF($D$260="Y/T","Isi Sasaran",IF($E$260=0,0,IF(I264="Y",1,IF(I264="T",0,"Isi Dulu"))))</f>
        <v>Isi Sasaran</v>
      </c>
      <c r="K264" s="595" t="s">
        <v>26</v>
      </c>
      <c r="L264" s="596" t="str">
        <f>IF($D$260="Y/T","Isi Sasaran",IF($E$260=0,0,IF(K264="Y",1,IF(K264="T",0,"Isi Dulu"))))</f>
        <v>Isi Sasaran</v>
      </c>
      <c r="M264" s="850"/>
      <c r="N264" s="853"/>
      <c r="O264" s="517"/>
      <c r="P264" s="517"/>
      <c r="Q264" s="517"/>
      <c r="R264" s="517"/>
    </row>
    <row r="265" spans="2:18" s="527" customFormat="1" ht="15.75">
      <c r="B265" s="836">
        <v>12</v>
      </c>
      <c r="C265" s="839"/>
      <c r="D265" s="857" t="s">
        <v>26</v>
      </c>
      <c r="E265" s="854" t="str">
        <f>IF(D265="Y",1,IF(D265="T",0,IF(D265="Y/T","Belum diisi","Error")))</f>
        <v>Belum diisi</v>
      </c>
      <c r="F265" s="528">
        <v>1</v>
      </c>
      <c r="G265" s="529"/>
      <c r="H265" s="600" t="str">
        <f t="shared" si="4"/>
        <v>Belum Diisi</v>
      </c>
      <c r="I265" s="590" t="s">
        <v>26</v>
      </c>
      <c r="J265" s="591" t="str">
        <f>IF($D$265="Y/T","Isi Sasaran",IF($E$265=0,0,IF(I265="Y",1,IF(I265="T",0,"Isi Dulu"))))</f>
        <v>Isi Sasaran</v>
      </c>
      <c r="K265" s="590" t="s">
        <v>26</v>
      </c>
      <c r="L265" s="591" t="str">
        <f>IF($D$265="Y/T","Isi Sasaran",IF($E$265=0,0,IF(K265="Y",1,IF(K265="T",0,"Isi Dulu"))))</f>
        <v>Isi Sasaran</v>
      </c>
      <c r="M265" s="848" t="s">
        <v>26</v>
      </c>
      <c r="N265" s="851" t="str">
        <f>IF(M265="Y",1,IF(M265="T",0,IF(M265="Y/T","Belum diisi","Error")))</f>
        <v>Belum diisi</v>
      </c>
      <c r="O265" s="517"/>
      <c r="P265" s="517"/>
      <c r="Q265" s="517"/>
      <c r="R265" s="517"/>
    </row>
    <row r="266" spans="2:18" s="527" customFormat="1" ht="15.75">
      <c r="B266" s="837"/>
      <c r="C266" s="840"/>
      <c r="D266" s="858"/>
      <c r="E266" s="855"/>
      <c r="F266" s="549">
        <v>2</v>
      </c>
      <c r="G266" s="550"/>
      <c r="H266" s="598" t="str">
        <f t="shared" si="4"/>
        <v>Belum Diisi</v>
      </c>
      <c r="I266" s="592" t="s">
        <v>26</v>
      </c>
      <c r="J266" s="593" t="str">
        <f>IF($D$265="Y/T","Isi Sasaran",IF($E$265=0,0,IF(I266="Y",1,IF(I266="T",0,"Isi Dulu"))))</f>
        <v>Isi Sasaran</v>
      </c>
      <c r="K266" s="592" t="s">
        <v>26</v>
      </c>
      <c r="L266" s="593" t="str">
        <f>IF($D$265="Y/T","Isi Sasaran",IF($E$265=0,0,IF(K266="Y",1,IF(K266="T",0,"Isi Dulu"))))</f>
        <v>Isi Sasaran</v>
      </c>
      <c r="M266" s="849"/>
      <c r="N266" s="852"/>
      <c r="O266" s="517"/>
      <c r="P266" s="517"/>
      <c r="Q266" s="517"/>
      <c r="R266" s="517"/>
    </row>
    <row r="267" spans="2:18" s="527" customFormat="1" ht="15.75">
      <c r="B267" s="837"/>
      <c r="C267" s="840"/>
      <c r="D267" s="858"/>
      <c r="E267" s="855"/>
      <c r="F267" s="549">
        <v>3</v>
      </c>
      <c r="G267" s="550"/>
      <c r="H267" s="598" t="str">
        <f t="shared" si="4"/>
        <v>Belum Diisi</v>
      </c>
      <c r="I267" s="592" t="s">
        <v>26</v>
      </c>
      <c r="J267" s="593" t="str">
        <f>IF($D$265="Y/T","Isi Sasaran",IF($E$265=0,0,IF(I267="Y",1,IF(I267="T",0,"Isi Dulu"))))</f>
        <v>Isi Sasaran</v>
      </c>
      <c r="K267" s="592" t="s">
        <v>26</v>
      </c>
      <c r="L267" s="593" t="str">
        <f>IF($D$265="Y/T","Isi Sasaran",IF($E$265=0,0,IF(K267="Y",1,IF(K267="T",0,"Isi Dulu"))))</f>
        <v>Isi Sasaran</v>
      </c>
      <c r="M267" s="849"/>
      <c r="N267" s="852"/>
      <c r="O267" s="517"/>
      <c r="P267" s="517"/>
      <c r="Q267" s="517"/>
      <c r="R267" s="517"/>
    </row>
    <row r="268" spans="2:18" s="527" customFormat="1" ht="15.75">
      <c r="B268" s="837"/>
      <c r="C268" s="840"/>
      <c r="D268" s="858"/>
      <c r="E268" s="855"/>
      <c r="F268" s="549">
        <v>4</v>
      </c>
      <c r="G268" s="550"/>
      <c r="H268" s="598" t="str">
        <f t="shared" si="4"/>
        <v>Belum Diisi</v>
      </c>
      <c r="I268" s="592" t="s">
        <v>26</v>
      </c>
      <c r="J268" s="593" t="str">
        <f>IF($D$265="Y/T","Isi Sasaran",IF($E$265=0,0,IF(I268="Y",1,IF(I268="T",0,"Isi Dulu"))))</f>
        <v>Isi Sasaran</v>
      </c>
      <c r="K268" s="592" t="s">
        <v>26</v>
      </c>
      <c r="L268" s="593" t="str">
        <f>IF($D$265="Y/T","Isi Sasaran",IF($E$265=0,0,IF(K268="Y",1,IF(K268="T",0,"Isi Dulu"))))</f>
        <v>Isi Sasaran</v>
      </c>
      <c r="M268" s="849"/>
      <c r="N268" s="852"/>
      <c r="O268" s="517"/>
      <c r="P268" s="517"/>
      <c r="Q268" s="517"/>
      <c r="R268" s="517"/>
    </row>
    <row r="269" spans="2:18" s="527" customFormat="1" ht="15.75">
      <c r="B269" s="838"/>
      <c r="C269" s="841"/>
      <c r="D269" s="859"/>
      <c r="E269" s="856"/>
      <c r="F269" s="569">
        <v>5</v>
      </c>
      <c r="G269" s="570"/>
      <c r="H269" s="599" t="str">
        <f t="shared" si="4"/>
        <v>Belum Diisi</v>
      </c>
      <c r="I269" s="595" t="s">
        <v>26</v>
      </c>
      <c r="J269" s="596" t="str">
        <f>IF($D$265="Y/T","Isi Sasaran",IF($E$265=0,0,IF(I269="Y",1,IF(I269="T",0,"Isi Dulu"))))</f>
        <v>Isi Sasaran</v>
      </c>
      <c r="K269" s="595" t="s">
        <v>26</v>
      </c>
      <c r="L269" s="596" t="str">
        <f>IF($D$265="Y/T","Isi Sasaran",IF($E$265=0,0,IF(K269="Y",1,IF(K269="T",0,"Isi Dulu"))))</f>
        <v>Isi Sasaran</v>
      </c>
      <c r="M269" s="850"/>
      <c r="N269" s="853"/>
      <c r="O269" s="517"/>
      <c r="P269" s="517"/>
      <c r="Q269" s="517"/>
      <c r="R269" s="517"/>
    </row>
    <row r="270" spans="2:18" s="527" customFormat="1" ht="15.75">
      <c r="B270" s="836">
        <v>13</v>
      </c>
      <c r="C270" s="839"/>
      <c r="D270" s="857" t="s">
        <v>26</v>
      </c>
      <c r="E270" s="854" t="str">
        <f>IF(D270="Y",1,IF(D270="T",0,IF(D270="Y/T","Belum diisi","Error")))</f>
        <v>Belum diisi</v>
      </c>
      <c r="F270" s="528">
        <v>1</v>
      </c>
      <c r="G270" s="529"/>
      <c r="H270" s="600" t="str">
        <f t="shared" si="4"/>
        <v>Belum Diisi</v>
      </c>
      <c r="I270" s="590" t="s">
        <v>26</v>
      </c>
      <c r="J270" s="591" t="str">
        <f>IF($D$270="Y/T","Isi Sasaran",IF($E$270=0,0,IF(I270="Y",1,IF(I270="T",0,"Isi Dulu"))))</f>
        <v>Isi Sasaran</v>
      </c>
      <c r="K270" s="590" t="s">
        <v>26</v>
      </c>
      <c r="L270" s="591" t="str">
        <f>IF($D$270="Y/T","Isi Sasaran",IF($E$270=0,0,IF(K270="Y",1,IF(K270="T",0,"Isi Dulu"))))</f>
        <v>Isi Sasaran</v>
      </c>
      <c r="M270" s="848" t="s">
        <v>26</v>
      </c>
      <c r="N270" s="851" t="str">
        <f>IF(M270="Y",1,IF(M270="T",0,IF(M270="Y/T","Belum diisi","Error")))</f>
        <v>Belum diisi</v>
      </c>
      <c r="O270" s="517"/>
      <c r="P270" s="517"/>
      <c r="Q270" s="517"/>
      <c r="R270" s="517"/>
    </row>
    <row r="271" spans="2:18" s="527" customFormat="1" ht="15.75">
      <c r="B271" s="837"/>
      <c r="C271" s="840"/>
      <c r="D271" s="858"/>
      <c r="E271" s="855"/>
      <c r="F271" s="549">
        <v>2</v>
      </c>
      <c r="G271" s="550"/>
      <c r="H271" s="598" t="str">
        <f t="shared" si="4"/>
        <v>Belum Diisi</v>
      </c>
      <c r="I271" s="592" t="s">
        <v>26</v>
      </c>
      <c r="J271" s="593" t="str">
        <f>IF($D$270="Y/T","Isi Sasaran",IF($E$270=0,0,IF(I271="Y",1,IF(I271="T",0,"Isi Dulu"))))</f>
        <v>Isi Sasaran</v>
      </c>
      <c r="K271" s="592" t="s">
        <v>26</v>
      </c>
      <c r="L271" s="593" t="str">
        <f>IF($D$270="Y/T","Isi Sasaran",IF($E$270=0,0,IF(K271="Y",1,IF(K271="T",0,"Isi Dulu"))))</f>
        <v>Isi Sasaran</v>
      </c>
      <c r="M271" s="849"/>
      <c r="N271" s="852"/>
      <c r="O271" s="517"/>
      <c r="P271" s="517"/>
      <c r="Q271" s="517"/>
      <c r="R271" s="517"/>
    </row>
    <row r="272" spans="2:18" s="527" customFormat="1" ht="15.75">
      <c r="B272" s="837"/>
      <c r="C272" s="840"/>
      <c r="D272" s="858"/>
      <c r="E272" s="855"/>
      <c r="F272" s="549">
        <v>3</v>
      </c>
      <c r="G272" s="550"/>
      <c r="H272" s="598" t="str">
        <f t="shared" si="4"/>
        <v>Belum Diisi</v>
      </c>
      <c r="I272" s="592" t="s">
        <v>26</v>
      </c>
      <c r="J272" s="593" t="str">
        <f>IF($D$270="Y/T","Isi Sasaran",IF($E$270=0,0,IF(I272="Y",1,IF(I272="T",0,"Isi Dulu"))))</f>
        <v>Isi Sasaran</v>
      </c>
      <c r="K272" s="592" t="s">
        <v>26</v>
      </c>
      <c r="L272" s="593" t="str">
        <f>IF($D$270="Y/T","Isi Sasaran",IF($E$270=0,0,IF(K272="Y",1,IF(K272="T",0,"Isi Dulu"))))</f>
        <v>Isi Sasaran</v>
      </c>
      <c r="M272" s="849"/>
      <c r="N272" s="852"/>
      <c r="O272" s="517"/>
      <c r="P272" s="517"/>
      <c r="Q272" s="517"/>
      <c r="R272" s="517"/>
    </row>
    <row r="273" spans="2:18" s="527" customFormat="1" ht="15.75">
      <c r="B273" s="837"/>
      <c r="C273" s="840"/>
      <c r="D273" s="858"/>
      <c r="E273" s="855"/>
      <c r="F273" s="549">
        <v>4</v>
      </c>
      <c r="G273" s="550"/>
      <c r="H273" s="598" t="str">
        <f t="shared" si="4"/>
        <v>Belum Diisi</v>
      </c>
      <c r="I273" s="592" t="s">
        <v>26</v>
      </c>
      <c r="J273" s="593" t="str">
        <f>IF($D$270="Y/T","Isi Sasaran",IF($E$270=0,0,IF(I273="Y",1,IF(I273="T",0,"Isi Dulu"))))</f>
        <v>Isi Sasaran</v>
      </c>
      <c r="K273" s="592" t="s">
        <v>26</v>
      </c>
      <c r="L273" s="593" t="str">
        <f>IF($D$270="Y/T","Isi Sasaran",IF($E$270=0,0,IF(K273="Y",1,IF(K273="T",0,"Isi Dulu"))))</f>
        <v>Isi Sasaran</v>
      </c>
      <c r="M273" s="849"/>
      <c r="N273" s="852"/>
      <c r="O273" s="517"/>
      <c r="P273" s="517"/>
      <c r="Q273" s="517"/>
      <c r="R273" s="517"/>
    </row>
    <row r="274" spans="2:18" s="527" customFormat="1" ht="15.75">
      <c r="B274" s="838"/>
      <c r="C274" s="841"/>
      <c r="D274" s="859"/>
      <c r="E274" s="856"/>
      <c r="F274" s="569">
        <v>5</v>
      </c>
      <c r="G274" s="570"/>
      <c r="H274" s="599" t="str">
        <f t="shared" si="4"/>
        <v>Belum Diisi</v>
      </c>
      <c r="I274" s="595" t="s">
        <v>26</v>
      </c>
      <c r="J274" s="596" t="str">
        <f>IF($D$270="Y/T","Isi Sasaran",IF($E$270=0,0,IF(I274="Y",1,IF(I274="T",0,"Isi Dulu"))))</f>
        <v>Isi Sasaran</v>
      </c>
      <c r="K274" s="595" t="s">
        <v>26</v>
      </c>
      <c r="L274" s="596" t="str">
        <f>IF($D$270="Y/T","Isi Sasaran",IF($E$270=0,0,IF(K274="Y",1,IF(K274="T",0,"Isi Dulu"))))</f>
        <v>Isi Sasaran</v>
      </c>
      <c r="M274" s="850"/>
      <c r="N274" s="853"/>
      <c r="O274" s="517"/>
      <c r="P274" s="517"/>
      <c r="Q274" s="517"/>
      <c r="R274" s="517"/>
    </row>
    <row r="275" spans="2:18" s="527" customFormat="1" ht="15.75">
      <c r="B275" s="836">
        <v>14</v>
      </c>
      <c r="C275" s="839"/>
      <c r="D275" s="857" t="s">
        <v>26</v>
      </c>
      <c r="E275" s="854" t="str">
        <f>IF(D275="Y",1,IF(D275="T",0,IF(D275="Y/T","Belum diisi","Error")))</f>
        <v>Belum diisi</v>
      </c>
      <c r="F275" s="528">
        <v>1</v>
      </c>
      <c r="G275" s="529"/>
      <c r="H275" s="600" t="str">
        <f t="shared" ref="H275:H309" si="5">IF(OR(J275="Isi Dulu",L275="Isi Dulu",J275="Isi Sasaran",L275="Isi Sasaran"),"Belum Diisi",IF(SUM(J275,L275)=2,1,IF(SUM(J275,L275)=1,0,IF(SUM(J275,L275)=0,0,"Error"))))</f>
        <v>Belum Diisi</v>
      </c>
      <c r="I275" s="590" t="s">
        <v>26</v>
      </c>
      <c r="J275" s="591" t="str">
        <f>IF($D$275="Y/T","Isi Sasaran",IF($E$275=0,0,IF(I275="Y",1,IF(I275="T",0,"Isi Dulu"))))</f>
        <v>Isi Sasaran</v>
      </c>
      <c r="K275" s="590" t="s">
        <v>26</v>
      </c>
      <c r="L275" s="591" t="str">
        <f>IF($D$275="Y/T","Isi Sasaran",IF($E$275=0,0,IF(K275="Y",1,IF(K275="T",0,"Isi Dulu"))))</f>
        <v>Isi Sasaran</v>
      </c>
      <c r="M275" s="848" t="s">
        <v>26</v>
      </c>
      <c r="N275" s="851" t="str">
        <f>IF(M275="Y",1,IF(M275="T",0,IF(M275="Y/T","Belum diisi","Error")))</f>
        <v>Belum diisi</v>
      </c>
      <c r="O275" s="517"/>
      <c r="P275" s="517"/>
      <c r="Q275" s="517"/>
      <c r="R275" s="517"/>
    </row>
    <row r="276" spans="2:18" s="527" customFormat="1" ht="15.75">
      <c r="B276" s="837"/>
      <c r="C276" s="840"/>
      <c r="D276" s="858"/>
      <c r="E276" s="855"/>
      <c r="F276" s="549">
        <v>2</v>
      </c>
      <c r="G276" s="550"/>
      <c r="H276" s="598" t="str">
        <f t="shared" si="5"/>
        <v>Belum Diisi</v>
      </c>
      <c r="I276" s="592" t="s">
        <v>26</v>
      </c>
      <c r="J276" s="593" t="str">
        <f>IF($D$275="Y/T","Isi Sasaran",IF($E$275=0,0,IF(I276="Y",1,IF(I276="T",0,"Isi Dulu"))))</f>
        <v>Isi Sasaran</v>
      </c>
      <c r="K276" s="592" t="s">
        <v>26</v>
      </c>
      <c r="L276" s="593" t="str">
        <f>IF($D$275="Y/T","Isi Sasaran",IF($E$275=0,0,IF(K276="Y",1,IF(K276="T",0,"Isi Dulu"))))</f>
        <v>Isi Sasaran</v>
      </c>
      <c r="M276" s="849"/>
      <c r="N276" s="852"/>
      <c r="O276" s="517"/>
      <c r="P276" s="517"/>
      <c r="Q276" s="517"/>
      <c r="R276" s="517"/>
    </row>
    <row r="277" spans="2:18" s="527" customFormat="1" ht="15.75">
      <c r="B277" s="837"/>
      <c r="C277" s="840"/>
      <c r="D277" s="858"/>
      <c r="E277" s="855"/>
      <c r="F277" s="549">
        <v>3</v>
      </c>
      <c r="G277" s="550"/>
      <c r="H277" s="598" t="str">
        <f t="shared" si="5"/>
        <v>Belum Diisi</v>
      </c>
      <c r="I277" s="592" t="s">
        <v>26</v>
      </c>
      <c r="J277" s="593" t="str">
        <f>IF($D$275="Y/T","Isi Sasaran",IF($E$275=0,0,IF(I277="Y",1,IF(I277="T",0,"Isi Dulu"))))</f>
        <v>Isi Sasaran</v>
      </c>
      <c r="K277" s="592" t="s">
        <v>26</v>
      </c>
      <c r="L277" s="593" t="str">
        <f>IF($D$275="Y/T","Isi Sasaran",IF($E$275=0,0,IF(K277="Y",1,IF(K277="T",0,"Isi Dulu"))))</f>
        <v>Isi Sasaran</v>
      </c>
      <c r="M277" s="849"/>
      <c r="N277" s="852"/>
      <c r="O277" s="517"/>
      <c r="P277" s="517"/>
      <c r="Q277" s="517"/>
      <c r="R277" s="517"/>
    </row>
    <row r="278" spans="2:18" s="527" customFormat="1" ht="15.75">
      <c r="B278" s="837"/>
      <c r="C278" s="840"/>
      <c r="D278" s="858"/>
      <c r="E278" s="855"/>
      <c r="F278" s="549">
        <v>4</v>
      </c>
      <c r="G278" s="550"/>
      <c r="H278" s="598" t="str">
        <f t="shared" si="5"/>
        <v>Belum Diisi</v>
      </c>
      <c r="I278" s="592" t="s">
        <v>26</v>
      </c>
      <c r="J278" s="593" t="str">
        <f>IF($D$275="Y/T","Isi Sasaran",IF($E$275=0,0,IF(I278="Y",1,IF(I278="T",0,"Isi Dulu"))))</f>
        <v>Isi Sasaran</v>
      </c>
      <c r="K278" s="592" t="s">
        <v>26</v>
      </c>
      <c r="L278" s="593" t="str">
        <f>IF($D$275="Y/T","Isi Sasaran",IF($E$275=0,0,IF(K278="Y",1,IF(K278="T",0,"Isi Dulu"))))</f>
        <v>Isi Sasaran</v>
      </c>
      <c r="M278" s="849"/>
      <c r="N278" s="852"/>
      <c r="O278" s="517"/>
      <c r="P278" s="517"/>
      <c r="Q278" s="517"/>
      <c r="R278" s="517"/>
    </row>
    <row r="279" spans="2:18" s="527" customFormat="1" ht="15.75">
      <c r="B279" s="838"/>
      <c r="C279" s="841"/>
      <c r="D279" s="859"/>
      <c r="E279" s="856"/>
      <c r="F279" s="569">
        <v>5</v>
      </c>
      <c r="G279" s="570"/>
      <c r="H279" s="599" t="str">
        <f t="shared" si="5"/>
        <v>Belum Diisi</v>
      </c>
      <c r="I279" s="595" t="s">
        <v>26</v>
      </c>
      <c r="J279" s="596" t="str">
        <f>IF($D$275="Y/T","Isi Sasaran",IF($E$275=0,0,IF(I279="Y",1,IF(I279="T",0,"Isi Dulu"))))</f>
        <v>Isi Sasaran</v>
      </c>
      <c r="K279" s="595" t="s">
        <v>26</v>
      </c>
      <c r="L279" s="596" t="str">
        <f>IF($D$275="Y/T","Isi Sasaran",IF($E$275=0,0,IF(K279="Y",1,IF(K279="T",0,"Isi Dulu"))))</f>
        <v>Isi Sasaran</v>
      </c>
      <c r="M279" s="850"/>
      <c r="N279" s="853"/>
      <c r="O279" s="517"/>
      <c r="P279" s="517"/>
      <c r="Q279" s="517"/>
      <c r="R279" s="517"/>
    </row>
    <row r="280" spans="2:18" s="527" customFormat="1" ht="15.75">
      <c r="B280" s="836">
        <v>15</v>
      </c>
      <c r="C280" s="839"/>
      <c r="D280" s="857" t="s">
        <v>26</v>
      </c>
      <c r="E280" s="854" t="str">
        <f>IF(D280="Y",1,IF(D280="T",0,IF(D280="Y/T","Belum diisi","Error")))</f>
        <v>Belum diisi</v>
      </c>
      <c r="F280" s="528">
        <v>1</v>
      </c>
      <c r="G280" s="529"/>
      <c r="H280" s="600" t="str">
        <f t="shared" si="5"/>
        <v>Belum Diisi</v>
      </c>
      <c r="I280" s="590" t="s">
        <v>26</v>
      </c>
      <c r="J280" s="591" t="str">
        <f>IF($D$280="Y/T","Isi Sasaran",IF($E$280=0,0,IF(I280="Y",1,IF(I280="T",0,"Isi Dulu"))))</f>
        <v>Isi Sasaran</v>
      </c>
      <c r="K280" s="590" t="s">
        <v>26</v>
      </c>
      <c r="L280" s="591" t="str">
        <f>IF($D$280="Y/T","Isi Sasaran",IF($E$280=0,0,IF(K280="Y",1,IF(K280="T",0,"Isi Dulu"))))</f>
        <v>Isi Sasaran</v>
      </c>
      <c r="M280" s="848" t="s">
        <v>26</v>
      </c>
      <c r="N280" s="851" t="str">
        <f>IF(M280="Y",1,IF(M280="T",0,IF(M280="Y/T","Belum diisi","Error")))</f>
        <v>Belum diisi</v>
      </c>
      <c r="O280" s="517"/>
      <c r="P280" s="517"/>
      <c r="Q280" s="517"/>
      <c r="R280" s="517"/>
    </row>
    <row r="281" spans="2:18" s="527" customFormat="1" ht="15.75">
      <c r="B281" s="837"/>
      <c r="C281" s="840"/>
      <c r="D281" s="858"/>
      <c r="E281" s="855"/>
      <c r="F281" s="549">
        <v>2</v>
      </c>
      <c r="G281" s="550"/>
      <c r="H281" s="598" t="str">
        <f t="shared" si="5"/>
        <v>Belum Diisi</v>
      </c>
      <c r="I281" s="592" t="s">
        <v>26</v>
      </c>
      <c r="J281" s="593" t="str">
        <f>IF($D$280="Y/T","Isi Sasaran",IF($E$280=0,0,IF(I281="Y",1,IF(I281="T",0,"Isi Dulu"))))</f>
        <v>Isi Sasaran</v>
      </c>
      <c r="K281" s="592" t="s">
        <v>26</v>
      </c>
      <c r="L281" s="593" t="str">
        <f>IF($D$280="Y/T","Isi Sasaran",IF($E$280=0,0,IF(K281="Y",1,IF(K281="T",0,"Isi Dulu"))))</f>
        <v>Isi Sasaran</v>
      </c>
      <c r="M281" s="849"/>
      <c r="N281" s="852"/>
      <c r="O281" s="517"/>
      <c r="P281" s="517"/>
      <c r="Q281" s="517"/>
      <c r="R281" s="517"/>
    </row>
    <row r="282" spans="2:18" s="527" customFormat="1" ht="15.75">
      <c r="B282" s="837"/>
      <c r="C282" s="840"/>
      <c r="D282" s="858"/>
      <c r="E282" s="855"/>
      <c r="F282" s="549">
        <v>3</v>
      </c>
      <c r="G282" s="550"/>
      <c r="H282" s="598" t="str">
        <f t="shared" si="5"/>
        <v>Belum Diisi</v>
      </c>
      <c r="I282" s="592" t="s">
        <v>26</v>
      </c>
      <c r="J282" s="593" t="str">
        <f>IF($D$280="Y/T","Isi Sasaran",IF($E$280=0,0,IF(I282="Y",1,IF(I282="T",0,"Isi Dulu"))))</f>
        <v>Isi Sasaran</v>
      </c>
      <c r="K282" s="592" t="s">
        <v>26</v>
      </c>
      <c r="L282" s="593" t="str">
        <f>IF($D$280="Y/T","Isi Sasaran",IF($E$280=0,0,IF(K282="Y",1,IF(K282="T",0,"Isi Dulu"))))</f>
        <v>Isi Sasaran</v>
      </c>
      <c r="M282" s="849"/>
      <c r="N282" s="852"/>
      <c r="O282" s="517"/>
      <c r="P282" s="517"/>
      <c r="Q282" s="517"/>
      <c r="R282" s="517"/>
    </row>
    <row r="283" spans="2:18" s="527" customFormat="1" ht="15.75">
      <c r="B283" s="837"/>
      <c r="C283" s="840"/>
      <c r="D283" s="858"/>
      <c r="E283" s="855"/>
      <c r="F283" s="549">
        <v>4</v>
      </c>
      <c r="G283" s="550"/>
      <c r="H283" s="598" t="str">
        <f t="shared" si="5"/>
        <v>Belum Diisi</v>
      </c>
      <c r="I283" s="592" t="s">
        <v>26</v>
      </c>
      <c r="J283" s="593" t="str">
        <f>IF($D$280="Y/T","Isi Sasaran",IF($E$280=0,0,IF(I283="Y",1,IF(I283="T",0,"Isi Dulu"))))</f>
        <v>Isi Sasaran</v>
      </c>
      <c r="K283" s="592" t="s">
        <v>26</v>
      </c>
      <c r="L283" s="593" t="str">
        <f>IF($D$280="Y/T","Isi Sasaran",IF($E$280=0,0,IF(K283="Y",1,IF(K283="T",0,"Isi Dulu"))))</f>
        <v>Isi Sasaran</v>
      </c>
      <c r="M283" s="849"/>
      <c r="N283" s="852"/>
      <c r="O283" s="517"/>
      <c r="P283" s="517"/>
      <c r="Q283" s="517"/>
      <c r="R283" s="517"/>
    </row>
    <row r="284" spans="2:18" s="527" customFormat="1" ht="15.75">
      <c r="B284" s="838"/>
      <c r="C284" s="841"/>
      <c r="D284" s="859"/>
      <c r="E284" s="856"/>
      <c r="F284" s="569">
        <v>5</v>
      </c>
      <c r="G284" s="570"/>
      <c r="H284" s="599" t="str">
        <f t="shared" si="5"/>
        <v>Belum Diisi</v>
      </c>
      <c r="I284" s="595" t="s">
        <v>26</v>
      </c>
      <c r="J284" s="596" t="str">
        <f>IF($D$280="Y/T","Isi Sasaran",IF($E$280=0,0,IF(I284="Y",1,IF(I284="T",0,"Isi Dulu"))))</f>
        <v>Isi Sasaran</v>
      </c>
      <c r="K284" s="595" t="s">
        <v>26</v>
      </c>
      <c r="L284" s="596" t="str">
        <f>IF($D$280="Y/T","Isi Sasaran",IF($E$280=0,0,IF(K284="Y",1,IF(K284="T",0,"Isi Dulu"))))</f>
        <v>Isi Sasaran</v>
      </c>
      <c r="M284" s="850"/>
      <c r="N284" s="853"/>
      <c r="O284" s="517"/>
      <c r="P284" s="517"/>
      <c r="Q284" s="517"/>
      <c r="R284" s="517"/>
    </row>
    <row r="285" spans="2:18" s="527" customFormat="1" ht="15.75">
      <c r="B285" s="836">
        <v>16</v>
      </c>
      <c r="C285" s="839"/>
      <c r="D285" s="857" t="s">
        <v>26</v>
      </c>
      <c r="E285" s="854" t="str">
        <f>IF(D285="Y",1,IF(D285="T",0,IF(D285="Y/T","Belum diisi","Error")))</f>
        <v>Belum diisi</v>
      </c>
      <c r="F285" s="528">
        <v>1</v>
      </c>
      <c r="G285" s="529"/>
      <c r="H285" s="600" t="str">
        <f t="shared" si="5"/>
        <v>Belum Diisi</v>
      </c>
      <c r="I285" s="590" t="s">
        <v>26</v>
      </c>
      <c r="J285" s="591" t="str">
        <f>IF($D$285="Y/T","Isi Sasaran",IF($E$285=0,0,IF(I285="Y",1,IF(I285="T",0,"Isi Dulu"))))</f>
        <v>Isi Sasaran</v>
      </c>
      <c r="K285" s="590" t="s">
        <v>26</v>
      </c>
      <c r="L285" s="591" t="str">
        <f>IF($D$285="Y/T","Isi Sasaran",IF($E$285=0,0,IF(K285="Y",1,IF(K285="T",0,"Isi Dulu"))))</f>
        <v>Isi Sasaran</v>
      </c>
      <c r="M285" s="848" t="s">
        <v>26</v>
      </c>
      <c r="N285" s="851" t="str">
        <f>IF(M285="Y",1,IF(M285="T",0,IF(M285="Y/T","Belum diisi","Error")))</f>
        <v>Belum diisi</v>
      </c>
      <c r="O285" s="517"/>
      <c r="P285" s="517"/>
      <c r="Q285" s="517"/>
      <c r="R285" s="517"/>
    </row>
    <row r="286" spans="2:18" s="527" customFormat="1" ht="15.75">
      <c r="B286" s="837"/>
      <c r="C286" s="840"/>
      <c r="D286" s="858"/>
      <c r="E286" s="855"/>
      <c r="F286" s="549">
        <v>2</v>
      </c>
      <c r="G286" s="550"/>
      <c r="H286" s="598" t="str">
        <f t="shared" si="5"/>
        <v>Belum Diisi</v>
      </c>
      <c r="I286" s="592" t="s">
        <v>26</v>
      </c>
      <c r="J286" s="593" t="str">
        <f>IF($D$285="Y/T","Isi Sasaran",IF($E$285=0,0,IF(I286="Y",1,IF(I286="T",0,"Isi Dulu"))))</f>
        <v>Isi Sasaran</v>
      </c>
      <c r="K286" s="592" t="s">
        <v>26</v>
      </c>
      <c r="L286" s="593" t="str">
        <f>IF($D$285="Y/T","Isi Sasaran",IF($E$285=0,0,IF(K286="Y",1,IF(K286="T",0,"Isi Dulu"))))</f>
        <v>Isi Sasaran</v>
      </c>
      <c r="M286" s="849"/>
      <c r="N286" s="852"/>
      <c r="O286" s="517"/>
      <c r="P286" s="517"/>
      <c r="Q286" s="517"/>
      <c r="R286" s="517"/>
    </row>
    <row r="287" spans="2:18" s="527" customFormat="1" ht="15.75">
      <c r="B287" s="837"/>
      <c r="C287" s="840"/>
      <c r="D287" s="858"/>
      <c r="E287" s="855"/>
      <c r="F287" s="549">
        <v>3</v>
      </c>
      <c r="G287" s="550"/>
      <c r="H287" s="598" t="str">
        <f t="shared" si="5"/>
        <v>Belum Diisi</v>
      </c>
      <c r="I287" s="592" t="s">
        <v>26</v>
      </c>
      <c r="J287" s="593" t="str">
        <f>IF($D$285="Y/T","Isi Sasaran",IF($E$285=0,0,IF(I287="Y",1,IF(I287="T",0,"Isi Dulu"))))</f>
        <v>Isi Sasaran</v>
      </c>
      <c r="K287" s="592" t="s">
        <v>26</v>
      </c>
      <c r="L287" s="593" t="str">
        <f>IF($D$285="Y/T","Isi Sasaran",IF($E$285=0,0,IF(K287="Y",1,IF(K287="T",0,"Isi Dulu"))))</f>
        <v>Isi Sasaran</v>
      </c>
      <c r="M287" s="849"/>
      <c r="N287" s="852"/>
      <c r="O287" s="517"/>
      <c r="P287" s="517"/>
      <c r="Q287" s="517"/>
      <c r="R287" s="517"/>
    </row>
    <row r="288" spans="2:18" s="527" customFormat="1" ht="15.75">
      <c r="B288" s="837"/>
      <c r="C288" s="840"/>
      <c r="D288" s="858"/>
      <c r="E288" s="855"/>
      <c r="F288" s="549">
        <v>4</v>
      </c>
      <c r="G288" s="550"/>
      <c r="H288" s="598" t="str">
        <f t="shared" si="5"/>
        <v>Belum Diisi</v>
      </c>
      <c r="I288" s="592" t="s">
        <v>26</v>
      </c>
      <c r="J288" s="593" t="str">
        <f>IF($D$285="Y/T","Isi Sasaran",IF($E$285=0,0,IF(I288="Y",1,IF(I288="T",0,"Isi Dulu"))))</f>
        <v>Isi Sasaran</v>
      </c>
      <c r="K288" s="592" t="s">
        <v>26</v>
      </c>
      <c r="L288" s="593" t="str">
        <f>IF($D$285="Y/T","Isi Sasaran",IF($E$285=0,0,IF(K288="Y",1,IF(K288="T",0,"Isi Dulu"))))</f>
        <v>Isi Sasaran</v>
      </c>
      <c r="M288" s="849"/>
      <c r="N288" s="852"/>
      <c r="O288" s="517"/>
      <c r="P288" s="517"/>
      <c r="Q288" s="517"/>
      <c r="R288" s="517"/>
    </row>
    <row r="289" spans="2:18" s="527" customFormat="1" ht="15.75">
      <c r="B289" s="838"/>
      <c r="C289" s="841"/>
      <c r="D289" s="859"/>
      <c r="E289" s="856"/>
      <c r="F289" s="569">
        <v>5</v>
      </c>
      <c r="G289" s="570"/>
      <c r="H289" s="599" t="str">
        <f t="shared" si="5"/>
        <v>Belum Diisi</v>
      </c>
      <c r="I289" s="595" t="s">
        <v>26</v>
      </c>
      <c r="J289" s="596" t="str">
        <f>IF($D$285="Y/T","Isi Sasaran",IF($E$285=0,0,IF(I289="Y",1,IF(I289="T",0,"Isi Dulu"))))</f>
        <v>Isi Sasaran</v>
      </c>
      <c r="K289" s="595" t="s">
        <v>26</v>
      </c>
      <c r="L289" s="596" t="str">
        <f>IF($D$285="Y/T","Isi Sasaran",IF($E$285=0,0,IF(K289="Y",1,IF(K289="T",0,"Isi Dulu"))))</f>
        <v>Isi Sasaran</v>
      </c>
      <c r="M289" s="850"/>
      <c r="N289" s="853"/>
      <c r="O289" s="517"/>
      <c r="P289" s="517"/>
      <c r="Q289" s="517"/>
      <c r="R289" s="517"/>
    </row>
    <row r="290" spans="2:18" s="527" customFormat="1" ht="15.75">
      <c r="B290" s="836">
        <v>17</v>
      </c>
      <c r="C290" s="839"/>
      <c r="D290" s="857" t="s">
        <v>26</v>
      </c>
      <c r="E290" s="854" t="str">
        <f>IF(D290="Y",1,IF(D290="T",0,IF(D290="Y/T","Belum diisi","Error")))</f>
        <v>Belum diisi</v>
      </c>
      <c r="F290" s="528">
        <v>1</v>
      </c>
      <c r="G290" s="529"/>
      <c r="H290" s="600" t="str">
        <f t="shared" si="5"/>
        <v>Belum Diisi</v>
      </c>
      <c r="I290" s="590" t="s">
        <v>26</v>
      </c>
      <c r="J290" s="591" t="str">
        <f>IF($D$290="Y/T","Isi Sasaran",IF($E$290=0,0,IF(I290="Y",1,IF(I290="T",0,"Isi Dulu"))))</f>
        <v>Isi Sasaran</v>
      </c>
      <c r="K290" s="590" t="s">
        <v>26</v>
      </c>
      <c r="L290" s="591" t="str">
        <f>IF($D$290="Y/T","Isi Sasaran",IF($E$290=0,0,IF(K290="Y",1,IF(K290="T",0,"Isi Dulu"))))</f>
        <v>Isi Sasaran</v>
      </c>
      <c r="M290" s="848" t="s">
        <v>26</v>
      </c>
      <c r="N290" s="851" t="str">
        <f>IF(M290="Y",1,IF(M290="T",0,IF(M290="Y/T","Belum diisi","Error")))</f>
        <v>Belum diisi</v>
      </c>
      <c r="O290" s="517"/>
      <c r="P290" s="517"/>
      <c r="Q290" s="517"/>
      <c r="R290" s="517"/>
    </row>
    <row r="291" spans="2:18" s="527" customFormat="1" ht="15.75">
      <c r="B291" s="837"/>
      <c r="C291" s="840"/>
      <c r="D291" s="858"/>
      <c r="E291" s="855"/>
      <c r="F291" s="549">
        <v>2</v>
      </c>
      <c r="G291" s="550"/>
      <c r="H291" s="598" t="str">
        <f t="shared" si="5"/>
        <v>Belum Diisi</v>
      </c>
      <c r="I291" s="592" t="s">
        <v>26</v>
      </c>
      <c r="J291" s="593" t="str">
        <f>IF($D$290="Y/T","Isi Sasaran",IF($E$290=0,0,IF(I291="Y",1,IF(I291="T",0,"Isi Dulu"))))</f>
        <v>Isi Sasaran</v>
      </c>
      <c r="K291" s="592" t="s">
        <v>26</v>
      </c>
      <c r="L291" s="593" t="str">
        <f>IF($D$290="Y/T","Isi Sasaran",IF($E$290=0,0,IF(K291="Y",1,IF(K291="T",0,"Isi Dulu"))))</f>
        <v>Isi Sasaran</v>
      </c>
      <c r="M291" s="849"/>
      <c r="N291" s="852"/>
      <c r="O291" s="517"/>
      <c r="P291" s="517"/>
      <c r="Q291" s="517"/>
      <c r="R291" s="517"/>
    </row>
    <row r="292" spans="2:18" s="527" customFormat="1" ht="15.75">
      <c r="B292" s="837"/>
      <c r="C292" s="840"/>
      <c r="D292" s="858"/>
      <c r="E292" s="855"/>
      <c r="F292" s="549">
        <v>3</v>
      </c>
      <c r="G292" s="550"/>
      <c r="H292" s="598" t="str">
        <f t="shared" si="5"/>
        <v>Belum Diisi</v>
      </c>
      <c r="I292" s="592" t="s">
        <v>26</v>
      </c>
      <c r="J292" s="593" t="str">
        <f>IF($D$290="Y/T","Isi Sasaran",IF($E$290=0,0,IF(I292="Y",1,IF(I292="T",0,"Isi Dulu"))))</f>
        <v>Isi Sasaran</v>
      </c>
      <c r="K292" s="592" t="s">
        <v>26</v>
      </c>
      <c r="L292" s="593" t="str">
        <f>IF($D$290="Y/T","Isi Sasaran",IF($E$290=0,0,IF(K292="Y",1,IF(K292="T",0,"Isi Dulu"))))</f>
        <v>Isi Sasaran</v>
      </c>
      <c r="M292" s="849"/>
      <c r="N292" s="852"/>
      <c r="O292" s="517"/>
      <c r="P292" s="517"/>
      <c r="Q292" s="517"/>
      <c r="R292" s="517"/>
    </row>
    <row r="293" spans="2:18" s="527" customFormat="1" ht="15.75">
      <c r="B293" s="837"/>
      <c r="C293" s="840"/>
      <c r="D293" s="858"/>
      <c r="E293" s="855"/>
      <c r="F293" s="549">
        <v>4</v>
      </c>
      <c r="G293" s="550"/>
      <c r="H293" s="598" t="str">
        <f t="shared" si="5"/>
        <v>Belum Diisi</v>
      </c>
      <c r="I293" s="592" t="s">
        <v>26</v>
      </c>
      <c r="J293" s="593" t="str">
        <f>IF($D$290="Y/T","Isi Sasaran",IF($E$290=0,0,IF(I293="Y",1,IF(I293="T",0,"Isi Dulu"))))</f>
        <v>Isi Sasaran</v>
      </c>
      <c r="K293" s="592" t="s">
        <v>26</v>
      </c>
      <c r="L293" s="593" t="str">
        <f>IF($D$290="Y/T","Isi Sasaran",IF($E$290=0,0,IF(K293="Y",1,IF(K293="T",0,"Isi Dulu"))))</f>
        <v>Isi Sasaran</v>
      </c>
      <c r="M293" s="849"/>
      <c r="N293" s="852"/>
      <c r="O293" s="517"/>
      <c r="P293" s="517"/>
      <c r="Q293" s="517"/>
      <c r="R293" s="517"/>
    </row>
    <row r="294" spans="2:18" s="527" customFormat="1" ht="15.75">
      <c r="B294" s="838"/>
      <c r="C294" s="841"/>
      <c r="D294" s="859"/>
      <c r="E294" s="856"/>
      <c r="F294" s="569">
        <v>5</v>
      </c>
      <c r="G294" s="570"/>
      <c r="H294" s="599" t="str">
        <f t="shared" si="5"/>
        <v>Belum Diisi</v>
      </c>
      <c r="I294" s="595" t="s">
        <v>26</v>
      </c>
      <c r="J294" s="596" t="str">
        <f>IF($D$290="Y/T","Isi Sasaran",IF($E$290=0,0,IF(I294="Y",1,IF(I294="T",0,"Isi Dulu"))))</f>
        <v>Isi Sasaran</v>
      </c>
      <c r="K294" s="595" t="s">
        <v>26</v>
      </c>
      <c r="L294" s="596" t="str">
        <f>IF($D$290="Y/T","Isi Sasaran",IF($E$290=0,0,IF(K294="Y",1,IF(K294="T",0,"Isi Dulu"))))</f>
        <v>Isi Sasaran</v>
      </c>
      <c r="M294" s="850"/>
      <c r="N294" s="853"/>
      <c r="O294" s="517"/>
      <c r="P294" s="517"/>
      <c r="Q294" s="517"/>
      <c r="R294" s="517"/>
    </row>
    <row r="295" spans="2:18" s="527" customFormat="1" ht="15.75">
      <c r="B295" s="836">
        <v>18</v>
      </c>
      <c r="C295" s="839"/>
      <c r="D295" s="857" t="s">
        <v>26</v>
      </c>
      <c r="E295" s="854" t="str">
        <f>IF(D295="Y",1,IF(D295="T",0,IF(D295="Y/T","Belum diisi","Error")))</f>
        <v>Belum diisi</v>
      </c>
      <c r="F295" s="528">
        <v>1</v>
      </c>
      <c r="G295" s="529"/>
      <c r="H295" s="600" t="str">
        <f t="shared" si="5"/>
        <v>Belum Diisi</v>
      </c>
      <c r="I295" s="590" t="s">
        <v>26</v>
      </c>
      <c r="J295" s="591" t="str">
        <f>IF($D$295="Y/T","Isi Sasaran",IF($E$295=0,0,IF(I295="Y",1,IF(I295="T",0,"Isi Dulu"))))</f>
        <v>Isi Sasaran</v>
      </c>
      <c r="K295" s="590" t="s">
        <v>26</v>
      </c>
      <c r="L295" s="591" t="str">
        <f>IF($D$295="Y/T","Isi Sasaran",IF($E$295=0,0,IF(K295="Y",1,IF(K295="T",0,"Isi Dulu"))))</f>
        <v>Isi Sasaran</v>
      </c>
      <c r="M295" s="848" t="s">
        <v>26</v>
      </c>
      <c r="N295" s="851" t="str">
        <f>IF(M295="Y",1,IF(M295="T",0,IF(M295="Y/T","Belum diisi","Error")))</f>
        <v>Belum diisi</v>
      </c>
      <c r="O295" s="517"/>
      <c r="P295" s="517"/>
      <c r="Q295" s="517"/>
      <c r="R295" s="517"/>
    </row>
    <row r="296" spans="2:18" s="527" customFormat="1" ht="15.75">
      <c r="B296" s="837"/>
      <c r="C296" s="840"/>
      <c r="D296" s="858"/>
      <c r="E296" s="855"/>
      <c r="F296" s="549">
        <v>2</v>
      </c>
      <c r="G296" s="550"/>
      <c r="H296" s="598" t="str">
        <f t="shared" si="5"/>
        <v>Belum Diisi</v>
      </c>
      <c r="I296" s="592" t="s">
        <v>26</v>
      </c>
      <c r="J296" s="593" t="str">
        <f>IF($D$295="Y/T","Isi Sasaran",IF($E$295=0,0,IF(I296="Y",1,IF(I296="T",0,"Isi Dulu"))))</f>
        <v>Isi Sasaran</v>
      </c>
      <c r="K296" s="592" t="s">
        <v>26</v>
      </c>
      <c r="L296" s="593" t="str">
        <f>IF($D$295="Y/T","Isi Sasaran",IF($E$295=0,0,IF(K296="Y",1,IF(K296="T",0,"Isi Dulu"))))</f>
        <v>Isi Sasaran</v>
      </c>
      <c r="M296" s="849"/>
      <c r="N296" s="852"/>
      <c r="O296" s="517"/>
      <c r="P296" s="517"/>
      <c r="Q296" s="517"/>
      <c r="R296" s="517"/>
    </row>
    <row r="297" spans="2:18" s="527" customFormat="1" ht="15.75">
      <c r="B297" s="837"/>
      <c r="C297" s="840"/>
      <c r="D297" s="858"/>
      <c r="E297" s="855"/>
      <c r="F297" s="549">
        <v>3</v>
      </c>
      <c r="G297" s="550"/>
      <c r="H297" s="598" t="str">
        <f t="shared" si="5"/>
        <v>Belum Diisi</v>
      </c>
      <c r="I297" s="592" t="s">
        <v>26</v>
      </c>
      <c r="J297" s="593" t="str">
        <f>IF($D$295="Y/T","Isi Sasaran",IF($E$295=0,0,IF(I297="Y",1,IF(I297="T",0,"Isi Dulu"))))</f>
        <v>Isi Sasaran</v>
      </c>
      <c r="K297" s="592" t="s">
        <v>26</v>
      </c>
      <c r="L297" s="593" t="str">
        <f>IF($D$295="Y/T","Isi Sasaran",IF($E$295=0,0,IF(K297="Y",1,IF(K297="T",0,"Isi Dulu"))))</f>
        <v>Isi Sasaran</v>
      </c>
      <c r="M297" s="849"/>
      <c r="N297" s="852"/>
      <c r="O297" s="517"/>
      <c r="P297" s="517"/>
      <c r="Q297" s="517"/>
      <c r="R297" s="517"/>
    </row>
    <row r="298" spans="2:18" s="527" customFormat="1" ht="15.75">
      <c r="B298" s="837"/>
      <c r="C298" s="840"/>
      <c r="D298" s="858"/>
      <c r="E298" s="855"/>
      <c r="F298" s="549">
        <v>4</v>
      </c>
      <c r="G298" s="550"/>
      <c r="H298" s="598" t="str">
        <f t="shared" si="5"/>
        <v>Belum Diisi</v>
      </c>
      <c r="I298" s="592" t="s">
        <v>26</v>
      </c>
      <c r="J298" s="593" t="str">
        <f>IF($D$295="Y/T","Isi Sasaran",IF($E$295=0,0,IF(I298="Y",1,IF(I298="T",0,"Isi Dulu"))))</f>
        <v>Isi Sasaran</v>
      </c>
      <c r="K298" s="592" t="s">
        <v>26</v>
      </c>
      <c r="L298" s="593" t="str">
        <f>IF($D$295="Y/T","Isi Sasaran",IF($E$295=0,0,IF(K298="Y",1,IF(K298="T",0,"Isi Dulu"))))</f>
        <v>Isi Sasaran</v>
      </c>
      <c r="M298" s="849"/>
      <c r="N298" s="852"/>
      <c r="O298" s="517"/>
      <c r="P298" s="517"/>
      <c r="Q298" s="517"/>
      <c r="R298" s="517"/>
    </row>
    <row r="299" spans="2:18" s="527" customFormat="1" ht="15.75">
      <c r="B299" s="838"/>
      <c r="C299" s="841"/>
      <c r="D299" s="859"/>
      <c r="E299" s="856"/>
      <c r="F299" s="569">
        <v>5</v>
      </c>
      <c r="G299" s="570"/>
      <c r="H299" s="599" t="str">
        <f t="shared" si="5"/>
        <v>Belum Diisi</v>
      </c>
      <c r="I299" s="595" t="s">
        <v>26</v>
      </c>
      <c r="J299" s="596" t="str">
        <f>IF($D$295="Y/T","Isi Sasaran",IF($E$295=0,0,IF(I299="Y",1,IF(I299="T",0,"Isi Dulu"))))</f>
        <v>Isi Sasaran</v>
      </c>
      <c r="K299" s="595" t="s">
        <v>26</v>
      </c>
      <c r="L299" s="596" t="str">
        <f>IF($D$295="Y/T","Isi Sasaran",IF($E$295=0,0,IF(K299="Y",1,IF(K299="T",0,"Isi Dulu"))))</f>
        <v>Isi Sasaran</v>
      </c>
      <c r="M299" s="850"/>
      <c r="N299" s="853"/>
      <c r="O299" s="517"/>
      <c r="P299" s="517"/>
      <c r="Q299" s="517"/>
      <c r="R299" s="517"/>
    </row>
    <row r="300" spans="2:18" s="527" customFormat="1" ht="15.75">
      <c r="B300" s="836">
        <v>19</v>
      </c>
      <c r="C300" s="839"/>
      <c r="D300" s="857" t="s">
        <v>26</v>
      </c>
      <c r="E300" s="854" t="str">
        <f>IF(D300="Y",1,IF(D300="T",0,IF(D300="Y/T","Belum diisi","Error")))</f>
        <v>Belum diisi</v>
      </c>
      <c r="F300" s="528">
        <v>1</v>
      </c>
      <c r="G300" s="529"/>
      <c r="H300" s="600" t="str">
        <f t="shared" si="5"/>
        <v>Belum Diisi</v>
      </c>
      <c r="I300" s="590" t="s">
        <v>26</v>
      </c>
      <c r="J300" s="591" t="str">
        <f>IF($D$300="Y/T","Isi Sasaran",IF($E$300=0,0,IF(I300="Y",1,IF(I300="T",0,"Isi Dulu"))))</f>
        <v>Isi Sasaran</v>
      </c>
      <c r="K300" s="590" t="s">
        <v>26</v>
      </c>
      <c r="L300" s="591" t="str">
        <f>IF($D$300="Y/T","Isi Sasaran",IF($E$300=0,0,IF(K300="Y",1,IF(K300="T",0,"Isi Dulu"))))</f>
        <v>Isi Sasaran</v>
      </c>
      <c r="M300" s="848" t="s">
        <v>26</v>
      </c>
      <c r="N300" s="851" t="str">
        <f>IF(M300="Y",1,IF(M300="T",0,IF(M300="Y/T","Belum diisi","Error")))</f>
        <v>Belum diisi</v>
      </c>
      <c r="O300" s="517"/>
      <c r="P300" s="517"/>
      <c r="Q300" s="517"/>
      <c r="R300" s="517"/>
    </row>
    <row r="301" spans="2:18" s="527" customFormat="1" ht="15.75">
      <c r="B301" s="837"/>
      <c r="C301" s="840"/>
      <c r="D301" s="858"/>
      <c r="E301" s="855"/>
      <c r="F301" s="549">
        <v>2</v>
      </c>
      <c r="G301" s="550"/>
      <c r="H301" s="598" t="str">
        <f t="shared" si="5"/>
        <v>Belum Diisi</v>
      </c>
      <c r="I301" s="592" t="s">
        <v>26</v>
      </c>
      <c r="J301" s="593" t="str">
        <f>IF($D$300="Y/T","Isi Sasaran",IF($E$300=0,0,IF(I301="Y",1,IF(I301="T",0,"Isi Dulu"))))</f>
        <v>Isi Sasaran</v>
      </c>
      <c r="K301" s="592" t="s">
        <v>26</v>
      </c>
      <c r="L301" s="593" t="str">
        <f>IF($D$300="Y/T","Isi Sasaran",IF($E$300=0,0,IF(K301="Y",1,IF(K301="T",0,"Isi Dulu"))))</f>
        <v>Isi Sasaran</v>
      </c>
      <c r="M301" s="849"/>
      <c r="N301" s="852"/>
      <c r="O301" s="517"/>
      <c r="P301" s="517"/>
      <c r="Q301" s="517"/>
      <c r="R301" s="517"/>
    </row>
    <row r="302" spans="2:18" s="527" customFormat="1" ht="15.75">
      <c r="B302" s="837"/>
      <c r="C302" s="840"/>
      <c r="D302" s="858"/>
      <c r="E302" s="855"/>
      <c r="F302" s="549">
        <v>3</v>
      </c>
      <c r="G302" s="550"/>
      <c r="H302" s="598" t="str">
        <f t="shared" si="5"/>
        <v>Belum Diisi</v>
      </c>
      <c r="I302" s="592" t="s">
        <v>26</v>
      </c>
      <c r="J302" s="593" t="str">
        <f>IF($D$300="Y/T","Isi Sasaran",IF($E$300=0,0,IF(I302="Y",1,IF(I302="T",0,"Isi Dulu"))))</f>
        <v>Isi Sasaran</v>
      </c>
      <c r="K302" s="592" t="s">
        <v>26</v>
      </c>
      <c r="L302" s="593" t="str">
        <f>IF($D$300="Y/T","Isi Sasaran",IF($E$300=0,0,IF(K302="Y",1,IF(K302="T",0,"Isi Dulu"))))</f>
        <v>Isi Sasaran</v>
      </c>
      <c r="M302" s="849"/>
      <c r="N302" s="852"/>
      <c r="O302" s="517"/>
      <c r="P302" s="517"/>
      <c r="Q302" s="517"/>
      <c r="R302" s="517"/>
    </row>
    <row r="303" spans="2:18" s="527" customFormat="1" ht="15.75">
      <c r="B303" s="837"/>
      <c r="C303" s="840"/>
      <c r="D303" s="858"/>
      <c r="E303" s="855"/>
      <c r="F303" s="549">
        <v>4</v>
      </c>
      <c r="G303" s="550"/>
      <c r="H303" s="598" t="str">
        <f t="shared" si="5"/>
        <v>Belum Diisi</v>
      </c>
      <c r="I303" s="592" t="s">
        <v>26</v>
      </c>
      <c r="J303" s="593" t="str">
        <f>IF($D$300="Y/T","Isi Sasaran",IF($E$300=0,0,IF(I303="Y",1,IF(I303="T",0,"Isi Dulu"))))</f>
        <v>Isi Sasaran</v>
      </c>
      <c r="K303" s="592" t="s">
        <v>26</v>
      </c>
      <c r="L303" s="593" t="str">
        <f>IF($D$300="Y/T","Isi Sasaran",IF($E$300=0,0,IF(K303="Y",1,IF(K303="T",0,"Isi Dulu"))))</f>
        <v>Isi Sasaran</v>
      </c>
      <c r="M303" s="849"/>
      <c r="N303" s="852"/>
      <c r="O303" s="517"/>
      <c r="P303" s="517"/>
      <c r="Q303" s="517"/>
      <c r="R303" s="517"/>
    </row>
    <row r="304" spans="2:18" s="527" customFormat="1" ht="15.75">
      <c r="B304" s="838"/>
      <c r="C304" s="841"/>
      <c r="D304" s="859"/>
      <c r="E304" s="856"/>
      <c r="F304" s="569">
        <v>5</v>
      </c>
      <c r="G304" s="570"/>
      <c r="H304" s="599" t="str">
        <f t="shared" si="5"/>
        <v>Belum Diisi</v>
      </c>
      <c r="I304" s="595" t="s">
        <v>26</v>
      </c>
      <c r="J304" s="596" t="str">
        <f>IF($D$300="Y/T","Isi Sasaran",IF($E$300=0,0,IF(I304="Y",1,IF(I304="T",0,"Isi Dulu"))))</f>
        <v>Isi Sasaran</v>
      </c>
      <c r="K304" s="595" t="s">
        <v>26</v>
      </c>
      <c r="L304" s="596" t="str">
        <f>IF($D$300="Y/T","Isi Sasaran",IF($E$300=0,0,IF(K304="Y",1,IF(K304="T",0,"Isi Dulu"))))</f>
        <v>Isi Sasaran</v>
      </c>
      <c r="M304" s="850"/>
      <c r="N304" s="853"/>
      <c r="O304" s="517"/>
      <c r="P304" s="517"/>
      <c r="Q304" s="517"/>
      <c r="R304" s="517"/>
    </row>
    <row r="305" spans="2:18" s="527" customFormat="1" ht="15.75">
      <c r="B305" s="836">
        <v>20</v>
      </c>
      <c r="C305" s="839"/>
      <c r="D305" s="857" t="s">
        <v>26</v>
      </c>
      <c r="E305" s="854" t="str">
        <f>IF(D305="Y",1,IF(D305="T",0,IF(D305="Y/T","Belum diisi","Error")))</f>
        <v>Belum diisi</v>
      </c>
      <c r="F305" s="528">
        <v>1</v>
      </c>
      <c r="G305" s="529"/>
      <c r="H305" s="600" t="str">
        <f t="shared" si="5"/>
        <v>Belum Diisi</v>
      </c>
      <c r="I305" s="590" t="s">
        <v>26</v>
      </c>
      <c r="J305" s="591" t="str">
        <f>IF($D$305="Y/T","Isi Sasaran",IF($E$305=0,0,IF(I305="Y",1,IF(I305="T",0,"Isi Dulu"))))</f>
        <v>Isi Sasaran</v>
      </c>
      <c r="K305" s="590" t="s">
        <v>26</v>
      </c>
      <c r="L305" s="591" t="str">
        <f>IF($D$305="Y/T","Isi Sasaran",IF($E$305=0,0,IF(K305="Y",1,IF(K305="T",0,"Isi Dulu"))))</f>
        <v>Isi Sasaran</v>
      </c>
      <c r="M305" s="848" t="s">
        <v>26</v>
      </c>
      <c r="N305" s="851" t="str">
        <f>IF(M305="Y",1,IF(M305="T",0,IF(M305="Y/T","Belum diisi","Error")))</f>
        <v>Belum diisi</v>
      </c>
      <c r="O305" s="517"/>
      <c r="P305" s="517"/>
      <c r="Q305" s="517"/>
      <c r="R305" s="517"/>
    </row>
    <row r="306" spans="2:18" s="527" customFormat="1" ht="15.75">
      <c r="B306" s="837"/>
      <c r="C306" s="840"/>
      <c r="D306" s="858"/>
      <c r="E306" s="855"/>
      <c r="F306" s="549">
        <v>2</v>
      </c>
      <c r="G306" s="550"/>
      <c r="H306" s="598" t="str">
        <f t="shared" si="5"/>
        <v>Belum Diisi</v>
      </c>
      <c r="I306" s="592" t="s">
        <v>26</v>
      </c>
      <c r="J306" s="593" t="str">
        <f>IF($D$305="Y/T","Isi Sasaran",IF($E$305=0,0,IF(I306="Y",1,IF(I306="T",0,"Isi Dulu"))))</f>
        <v>Isi Sasaran</v>
      </c>
      <c r="K306" s="592" t="s">
        <v>26</v>
      </c>
      <c r="L306" s="593" t="str">
        <f>IF($D$305="Y/T","Isi Sasaran",IF($E$305=0,0,IF(K306="Y",1,IF(K306="T",0,"Isi Dulu"))))</f>
        <v>Isi Sasaran</v>
      </c>
      <c r="M306" s="849"/>
      <c r="N306" s="852"/>
      <c r="O306" s="517"/>
      <c r="P306" s="517"/>
      <c r="Q306" s="517"/>
      <c r="R306" s="517"/>
    </row>
    <row r="307" spans="2:18" s="527" customFormat="1" ht="15.75">
      <c r="B307" s="837"/>
      <c r="C307" s="840"/>
      <c r="D307" s="858"/>
      <c r="E307" s="855"/>
      <c r="F307" s="549">
        <v>3</v>
      </c>
      <c r="G307" s="550"/>
      <c r="H307" s="598" t="str">
        <f t="shared" si="5"/>
        <v>Belum Diisi</v>
      </c>
      <c r="I307" s="592" t="s">
        <v>26</v>
      </c>
      <c r="J307" s="593" t="str">
        <f>IF($D$305="Y/T","Isi Sasaran",IF($E$305=0,0,IF(I307="Y",1,IF(I307="T",0,"Isi Dulu"))))</f>
        <v>Isi Sasaran</v>
      </c>
      <c r="K307" s="592" t="s">
        <v>26</v>
      </c>
      <c r="L307" s="593" t="str">
        <f>IF($D$305="Y/T","Isi Sasaran",IF($E$305=0,0,IF(K307="Y",1,IF(K307="T",0,"Isi Dulu"))))</f>
        <v>Isi Sasaran</v>
      </c>
      <c r="M307" s="849"/>
      <c r="N307" s="852"/>
      <c r="O307" s="517"/>
      <c r="P307" s="517"/>
      <c r="Q307" s="517"/>
      <c r="R307" s="517"/>
    </row>
    <row r="308" spans="2:18" s="527" customFormat="1" ht="15.75">
      <c r="B308" s="837"/>
      <c r="C308" s="840"/>
      <c r="D308" s="858"/>
      <c r="E308" s="855"/>
      <c r="F308" s="549">
        <v>4</v>
      </c>
      <c r="G308" s="550"/>
      <c r="H308" s="598" t="str">
        <f t="shared" si="5"/>
        <v>Belum Diisi</v>
      </c>
      <c r="I308" s="592" t="s">
        <v>26</v>
      </c>
      <c r="J308" s="593" t="str">
        <f>IF($D$305="Y/T","Isi Sasaran",IF($E$305=0,0,IF(I308="Y",1,IF(I308="T",0,"Isi Dulu"))))</f>
        <v>Isi Sasaran</v>
      </c>
      <c r="K308" s="592" t="s">
        <v>26</v>
      </c>
      <c r="L308" s="593" t="str">
        <f>IF($D$305="Y/T","Isi Sasaran",IF($E$305=0,0,IF(K308="Y",1,IF(K308="T",0,"Isi Dulu"))))</f>
        <v>Isi Sasaran</v>
      </c>
      <c r="M308" s="849"/>
      <c r="N308" s="852"/>
      <c r="O308" s="517"/>
      <c r="P308" s="517"/>
      <c r="Q308" s="517"/>
      <c r="R308" s="517"/>
    </row>
    <row r="309" spans="2:18" s="527" customFormat="1" ht="15.75">
      <c r="B309" s="838"/>
      <c r="C309" s="841"/>
      <c r="D309" s="859"/>
      <c r="E309" s="856"/>
      <c r="F309" s="569">
        <v>5</v>
      </c>
      <c r="G309" s="570"/>
      <c r="H309" s="599" t="str">
        <f t="shared" si="5"/>
        <v>Belum Diisi</v>
      </c>
      <c r="I309" s="595" t="s">
        <v>26</v>
      </c>
      <c r="J309" s="596" t="str">
        <f>IF($D$305="Y/T","Isi Sasaran",IF($E$305=0,0,IF(I309="Y",1,IF(I309="T",0,"Isi Dulu"))))</f>
        <v>Isi Sasaran</v>
      </c>
      <c r="K309" s="595" t="s">
        <v>26</v>
      </c>
      <c r="L309" s="596" t="str">
        <f>IF($D$305="Y/T","Isi Sasaran",IF($E$305=0,0,IF(K309="Y",1,IF(K309="T",0,"Isi Dulu"))))</f>
        <v>Isi Sasaran</v>
      </c>
      <c r="M309" s="850"/>
      <c r="N309" s="853"/>
      <c r="O309" s="517"/>
      <c r="P309" s="517"/>
      <c r="Q309" s="517"/>
      <c r="R309" s="517"/>
    </row>
    <row r="310" spans="2:18" ht="15.75">
      <c r="B310" s="580"/>
      <c r="C310" s="581"/>
      <c r="D310" s="582"/>
      <c r="E310" s="602" t="e">
        <f>AVERAGE(E210:E309)</f>
        <v>#DIV/0!</v>
      </c>
      <c r="F310" s="583"/>
      <c r="G310" s="583"/>
      <c r="H310" s="602" t="e">
        <f>(IF($D210="Y/T",0,AVERAGE(H210:H214))+IF($D215="Y/T",0,AVERAGE(H215:H219))+IF($D220="Y/T",0,AVERAGE(H220:H224))+IF($D225="Y/T",0,AVERAGE(H225:H229))+IF($D230="Y/T",0,AVERAGE(H230:H234))+IF($D235="Y/T",0,AVERAGE(H235:H239))+IF($D240="Y/T",0,AVERAGE(H240:H244))+IF($D245="Y/T",0,AVERAGE(H245:H249))+IF($D250="Y/T",0,AVERAGE(H250:H254))+IF($D255="Y/T",0,AVERAGE(H255:H259))+IF($D260="Y/T",0,AVERAGE(H260:H264))+IF($D265="Y/T",0,AVERAGE(H265:H269))+IF($D270="Y/T",0,AVERAGE(H270:H274))+IF($D275="Y/T",0,AVERAGE(H275:H279))+IF($D280="Y/T",0,AVERAGE(H280:H284))+IF($D285="Y/T",0,AVERAGE(H285:H289))+IF($D290="Y/T",0,AVERAGE(H290:H294))+IF($D295="Y/T",0,AVERAGE(H295:H299))+IF($D300="Y/T",0,AVERAGE(H300:H304))+IF($D305="Y/T",0,AVERAGE(H305:H309)))/(COUNTIF($D210:$D309,"Y")+COUNTIF($D210:$D309,"T"))</f>
        <v>#DIV/0!</v>
      </c>
      <c r="I310" s="582"/>
      <c r="J310" s="602" t="e">
        <f>(IF($D210="Y/T",0,AVERAGE(J210:J214))+IF($D215="Y/T",0,AVERAGE(J215:J219))+IF($D220="Y/T",0,AVERAGE(J220:J224))+IF($D225="Y/T",0,AVERAGE(J225:J229))+IF($D230="Y/T",0,AVERAGE(J230:J234))+IF($D235="Y/T",0,AVERAGE(J235:J239))+IF($D240="Y/T",0,AVERAGE(J240:J244))+IF($D245="Y/T",0,AVERAGE(J245:J249))+IF($D250="Y/T",0,AVERAGE(J250:J254))+IF($D255="Y/T",0,AVERAGE(J255:J259))+IF($D260="Y/T",0,AVERAGE(J260:J264))+IF($D265="Y/T",0,AVERAGE(J265:J269))+IF($D270="Y/T",0,AVERAGE(J270:J274))+IF($D275="Y/T",0,AVERAGE(J275:J279))+IF($D280="Y/T",0,AVERAGE(J280:J284))+IF($D285="Y/T",0,AVERAGE(J285:J289))+IF($D290="Y/T",0,AVERAGE(J290:J294))+IF($D295="Y/T",0,AVERAGE(J295:J299))+IF($D300="Y/T",0,AVERAGE(J300:J304))+IF($D305="Y/T",0,AVERAGE(J305:J309)))/(COUNTIF($D210:$D309,"Y")+COUNTIF($D210:$D309,"T"))</f>
        <v>#DIV/0!</v>
      </c>
      <c r="K310" s="582"/>
      <c r="L310" s="602" t="e">
        <f>(IF($D210="Y/T",0,AVERAGE(L210:L214))+IF($D215="Y/T",0,AVERAGE(L215:L219))+IF($D220="Y/T",0,AVERAGE(L220:L224))+IF($D225="Y/T",0,AVERAGE(L225:L229))+IF($D230="Y/T",0,AVERAGE(L230:L234))+IF($D235="Y/T",0,AVERAGE(L235:L239))+IF($D240="Y/T",0,AVERAGE(L240:L244))+IF($D245="Y/T",0,AVERAGE(L245:L249))+IF($D250="Y/T",0,AVERAGE(L250:L254))+IF($D255="Y/T",0,AVERAGE(L255:L259))+IF($D260="Y/T",0,AVERAGE(L260:L264))+IF($D265="Y/T",0,AVERAGE(L265:L269))+IF($D270="Y/T",0,AVERAGE(L270:L274))+IF($D275="Y/T",0,AVERAGE(L275:L279))+IF($D280="Y/T",0,AVERAGE(L280:L284))+IF($D285="Y/T",0,AVERAGE(L285:L289))+IF($D290="Y/T",0,AVERAGE(L290:L294))+IF($D295="Y/T",0,AVERAGE(L295:L299))+IF($D300="Y/T",0,AVERAGE(L300:L304))+IF($D305="Y/T",0,AVERAGE(L305:L309)))/(COUNTIF($D210:$D309,"Y")+COUNTIF($D210:$D309,"T"))</f>
        <v>#DIV/0!</v>
      </c>
      <c r="M310" s="606"/>
      <c r="N310" s="602" t="e">
        <f>AVERAGE(N210:N309)</f>
        <v>#DIV/0!</v>
      </c>
    </row>
    <row r="311" spans="2:18" ht="15.75">
      <c r="B311" s="865" t="s">
        <v>434</v>
      </c>
      <c r="C311" s="865"/>
      <c r="D311" s="865"/>
      <c r="E311" s="865"/>
      <c r="F311" s="865"/>
      <c r="G311" s="865"/>
      <c r="H311" s="865"/>
      <c r="I311" s="865"/>
      <c r="J311" s="865"/>
      <c r="K311" s="865"/>
      <c r="L311" s="865"/>
      <c r="M311" s="865"/>
      <c r="N311" s="866"/>
    </row>
    <row r="312" spans="2:18" ht="15.75">
      <c r="B312" s="836">
        <v>1</v>
      </c>
      <c r="C312" s="839"/>
      <c r="D312" s="857" t="s">
        <v>26</v>
      </c>
      <c r="E312" s="854" t="str">
        <f>IF(D312="Y",1,IF(D312="T",0,IF(D312="Y/T","Belum diisi","Error")))</f>
        <v>Belum diisi</v>
      </c>
      <c r="F312" s="528">
        <v>1</v>
      </c>
      <c r="G312" s="529"/>
      <c r="H312" s="589" t="str">
        <f t="shared" ref="H312:H375" si="6">IF(OR(J312="Isi Dulu",L312="Isi Dulu",J312="Isi Sasaran",L312="Isi Sasaran"),"Belum Diisi",IF(SUM(J312,L312)=2,1,IF(SUM(J312,L312)=1,0,IF(SUM(J312,L312)=0,0,"Error"))))</f>
        <v>Belum Diisi</v>
      </c>
      <c r="I312" s="590" t="s">
        <v>26</v>
      </c>
      <c r="J312" s="591" t="str">
        <f>IF($D$312="Y/T","Isi Sasaran",IF($E$312=0,0,IF(I312="Y",1,IF(I312="T",0,"Isi Dulu"))))</f>
        <v>Isi Sasaran</v>
      </c>
      <c r="K312" s="590" t="s">
        <v>26</v>
      </c>
      <c r="L312" s="591" t="str">
        <f>IF($D$312="Y/T","Isi Sasaran",IF($E$312=0,0,IF(K312="Y",1,IF(K312="T",0,"Isi Dulu"))))</f>
        <v>Isi Sasaran</v>
      </c>
      <c r="M312" s="848" t="s">
        <v>26</v>
      </c>
      <c r="N312" s="851" t="str">
        <f>IF(M312="Y",1,IF(M312="T",0,IF(M312="Y/T","Belum diisi","Error")))</f>
        <v>Belum diisi</v>
      </c>
    </row>
    <row r="313" spans="2:18" ht="15.75">
      <c r="B313" s="837"/>
      <c r="C313" s="840"/>
      <c r="D313" s="858"/>
      <c r="E313" s="855"/>
      <c r="F313" s="549">
        <v>2</v>
      </c>
      <c r="G313" s="550"/>
      <c r="H313" s="589" t="str">
        <f t="shared" si="6"/>
        <v>Belum Diisi</v>
      </c>
      <c r="I313" s="592" t="s">
        <v>26</v>
      </c>
      <c r="J313" s="593" t="str">
        <f>IF($D$312="Y/T","Isi Sasaran",IF($E$312=0,0,IF(I313="Y",1,IF(I313="T",0,"Isi Dulu"))))</f>
        <v>Isi Sasaran</v>
      </c>
      <c r="K313" s="592" t="s">
        <v>26</v>
      </c>
      <c r="L313" s="593" t="str">
        <f>IF($D$312="Y/T","Isi Sasaran",IF($E$312=0,0,IF(K313="Y",1,IF(K313="T",0,"Isi Dulu"))))</f>
        <v>Isi Sasaran</v>
      </c>
      <c r="M313" s="849"/>
      <c r="N313" s="852"/>
    </row>
    <row r="314" spans="2:18" ht="15.75">
      <c r="B314" s="837"/>
      <c r="C314" s="840"/>
      <c r="D314" s="858"/>
      <c r="E314" s="855"/>
      <c r="F314" s="549">
        <v>3</v>
      </c>
      <c r="G314" s="550"/>
      <c r="H314" s="589" t="str">
        <f t="shared" si="6"/>
        <v>Belum Diisi</v>
      </c>
      <c r="I314" s="592" t="s">
        <v>26</v>
      </c>
      <c r="J314" s="593" t="str">
        <f>IF($D$312="Y/T","Isi Sasaran",IF($E$312=0,0,IF(I314="Y",1,IF(I314="T",0,"Isi Dulu"))))</f>
        <v>Isi Sasaran</v>
      </c>
      <c r="K314" s="592" t="s">
        <v>26</v>
      </c>
      <c r="L314" s="593" t="str">
        <f>IF($D$312="Y/T","Isi Sasaran",IF($E$312=0,0,IF(K314="Y",1,IF(K314="T",0,"Isi Dulu"))))</f>
        <v>Isi Sasaran</v>
      </c>
      <c r="M314" s="849"/>
      <c r="N314" s="852"/>
    </row>
    <row r="315" spans="2:18" ht="15.75">
      <c r="B315" s="837"/>
      <c r="C315" s="840"/>
      <c r="D315" s="858"/>
      <c r="E315" s="855"/>
      <c r="F315" s="549">
        <v>4</v>
      </c>
      <c r="G315" s="550"/>
      <c r="H315" s="589" t="str">
        <f t="shared" si="6"/>
        <v>Belum Diisi</v>
      </c>
      <c r="I315" s="592" t="s">
        <v>26</v>
      </c>
      <c r="J315" s="593" t="str">
        <f>IF($D$312="Y/T","Isi Sasaran",IF($E$312=0,0,IF(I315="Y",1,IF(I315="T",0,"Isi Dulu"))))</f>
        <v>Isi Sasaran</v>
      </c>
      <c r="K315" s="592" t="s">
        <v>26</v>
      </c>
      <c r="L315" s="593" t="str">
        <f>IF($D$312="Y/T","Isi Sasaran",IF($E$312=0,0,IF(K315="Y",1,IF(K315="T",0,"Isi Dulu"))))</f>
        <v>Isi Sasaran</v>
      </c>
      <c r="M315" s="849"/>
      <c r="N315" s="852"/>
    </row>
    <row r="316" spans="2:18" ht="15.75">
      <c r="B316" s="838"/>
      <c r="C316" s="841"/>
      <c r="D316" s="859"/>
      <c r="E316" s="856"/>
      <c r="F316" s="569">
        <v>5</v>
      </c>
      <c r="G316" s="570"/>
      <c r="H316" s="594" t="str">
        <f t="shared" si="6"/>
        <v>Belum Diisi</v>
      </c>
      <c r="I316" s="595" t="s">
        <v>26</v>
      </c>
      <c r="J316" s="596" t="str">
        <f>IF($D$312="Y/T","Isi Sasaran",IF($E$312=0,0,IF(I316="Y",1,IF(I316="T",0,"Isi Dulu"))))</f>
        <v>Isi Sasaran</v>
      </c>
      <c r="K316" s="595" t="s">
        <v>26</v>
      </c>
      <c r="L316" s="596" t="str">
        <f>IF($D$312="Y/T","Isi Sasaran",IF($E$312=0,0,IF(K316="Y",1,IF(K316="T",0,"Isi Dulu"))))</f>
        <v>Isi Sasaran</v>
      </c>
      <c r="M316" s="850"/>
      <c r="N316" s="853"/>
    </row>
    <row r="317" spans="2:18" ht="15.75">
      <c r="B317" s="836">
        <v>2</v>
      </c>
      <c r="C317" s="839"/>
      <c r="D317" s="857" t="s">
        <v>26</v>
      </c>
      <c r="E317" s="854" t="str">
        <f>IF(D317="Y",1,IF(D317="T",0,IF(D317="Y/T","Belum diisi","Error")))</f>
        <v>Belum diisi</v>
      </c>
      <c r="F317" s="528">
        <v>1</v>
      </c>
      <c r="G317" s="529"/>
      <c r="H317" s="597" t="str">
        <f t="shared" si="6"/>
        <v>Belum Diisi</v>
      </c>
      <c r="I317" s="590" t="s">
        <v>26</v>
      </c>
      <c r="J317" s="591" t="str">
        <f>IF($D$317="Y/T","Isi Sasaran",IF($E$317=0,0,IF(I317="Y",1,IF(I317="T",0,"Isi Dulu"))))</f>
        <v>Isi Sasaran</v>
      </c>
      <c r="K317" s="590" t="s">
        <v>26</v>
      </c>
      <c r="L317" s="591" t="str">
        <f>IF($D$317="Y/T","Isi Sasaran",IF($E$317=0,0,IF(K317="Y",1,IF(K317="T",0,"Isi Dulu"))))</f>
        <v>Isi Sasaran</v>
      </c>
      <c r="M317" s="848" t="s">
        <v>26</v>
      </c>
      <c r="N317" s="851" t="str">
        <f>IF(M317="Y",1,IF(M317="T",0,IF(M317="Y/T","Belum diisi","Error")))</f>
        <v>Belum diisi</v>
      </c>
    </row>
    <row r="318" spans="2:18" ht="15.75">
      <c r="B318" s="837"/>
      <c r="C318" s="840"/>
      <c r="D318" s="858"/>
      <c r="E318" s="855"/>
      <c r="F318" s="549">
        <v>2</v>
      </c>
      <c r="G318" s="550"/>
      <c r="H318" s="598" t="str">
        <f t="shared" si="6"/>
        <v>Belum Diisi</v>
      </c>
      <c r="I318" s="592" t="s">
        <v>26</v>
      </c>
      <c r="J318" s="593" t="str">
        <f>IF($D$317="Y/T","Isi Sasaran",IF($E$317=0,0,IF(I318="Y",1,IF(I318="T",0,"Isi Dulu"))))</f>
        <v>Isi Sasaran</v>
      </c>
      <c r="K318" s="592" t="s">
        <v>26</v>
      </c>
      <c r="L318" s="593" t="str">
        <f>IF($D$317="Y/T","Isi Sasaran",IF($E$317=0,0,IF(K318="Y",1,IF(K318="T",0,"Isi Dulu"))))</f>
        <v>Isi Sasaran</v>
      </c>
      <c r="M318" s="849"/>
      <c r="N318" s="852"/>
    </row>
    <row r="319" spans="2:18" ht="15.75">
      <c r="B319" s="837"/>
      <c r="C319" s="840"/>
      <c r="D319" s="858"/>
      <c r="E319" s="855"/>
      <c r="F319" s="549">
        <v>3</v>
      </c>
      <c r="G319" s="550"/>
      <c r="H319" s="598" t="str">
        <f t="shared" si="6"/>
        <v>Belum Diisi</v>
      </c>
      <c r="I319" s="592" t="s">
        <v>26</v>
      </c>
      <c r="J319" s="593" t="str">
        <f>IF($D$317="Y/T","Isi Sasaran",IF($E$317=0,0,IF(I319="Y",1,IF(I319="T",0,"Isi Dulu"))))</f>
        <v>Isi Sasaran</v>
      </c>
      <c r="K319" s="592" t="s">
        <v>26</v>
      </c>
      <c r="L319" s="593" t="str">
        <f>IF($D$317="Y/T","Isi Sasaran",IF($E$317=0,0,IF(K319="Y",1,IF(K319="T",0,"Isi Dulu"))))</f>
        <v>Isi Sasaran</v>
      </c>
      <c r="M319" s="849"/>
      <c r="N319" s="852"/>
    </row>
    <row r="320" spans="2:18" ht="15.75">
      <c r="B320" s="837"/>
      <c r="C320" s="840"/>
      <c r="D320" s="858"/>
      <c r="E320" s="855"/>
      <c r="F320" s="549">
        <v>4</v>
      </c>
      <c r="G320" s="550"/>
      <c r="H320" s="598" t="str">
        <f t="shared" si="6"/>
        <v>Belum Diisi</v>
      </c>
      <c r="I320" s="592" t="s">
        <v>26</v>
      </c>
      <c r="J320" s="593" t="str">
        <f>IF($D$317="Y/T","Isi Sasaran",IF($E$317=0,0,IF(I320="Y",1,IF(I320="T",0,"Isi Dulu"))))</f>
        <v>Isi Sasaran</v>
      </c>
      <c r="K320" s="592" t="s">
        <v>26</v>
      </c>
      <c r="L320" s="593" t="str">
        <f>IF($D$317="Y/T","Isi Sasaran",IF($E$317=0,0,IF(K320="Y",1,IF(K320="T",0,"Isi Dulu"))))</f>
        <v>Isi Sasaran</v>
      </c>
      <c r="M320" s="849"/>
      <c r="N320" s="852"/>
    </row>
    <row r="321" spans="2:14" ht="15.75">
      <c r="B321" s="838"/>
      <c r="C321" s="841"/>
      <c r="D321" s="859"/>
      <c r="E321" s="856"/>
      <c r="F321" s="569">
        <v>5</v>
      </c>
      <c r="G321" s="570"/>
      <c r="H321" s="599" t="str">
        <f t="shared" si="6"/>
        <v>Belum Diisi</v>
      </c>
      <c r="I321" s="595" t="s">
        <v>26</v>
      </c>
      <c r="J321" s="596" t="str">
        <f>IF($D$317="Y/T","Isi Sasaran",IF($E$317=0,0,IF(I321="Y",1,IF(I321="T",0,"Isi Dulu"))))</f>
        <v>Isi Sasaran</v>
      </c>
      <c r="K321" s="595" t="s">
        <v>26</v>
      </c>
      <c r="L321" s="596" t="str">
        <f>IF($D$317="Y/T","Isi Sasaran",IF($E$317=0,0,IF(K321="Y",1,IF(K321="T",0,"Isi Dulu"))))</f>
        <v>Isi Sasaran</v>
      </c>
      <c r="M321" s="850"/>
      <c r="N321" s="853"/>
    </row>
    <row r="322" spans="2:14" ht="15.75">
      <c r="B322" s="836">
        <v>3</v>
      </c>
      <c r="C322" s="839"/>
      <c r="D322" s="857" t="s">
        <v>26</v>
      </c>
      <c r="E322" s="854" t="str">
        <f>IF(D322="Y",1,IF(D322="T",0,IF(D322="Y/T","Belum diisi","Error")))</f>
        <v>Belum diisi</v>
      </c>
      <c r="F322" s="528">
        <v>1</v>
      </c>
      <c r="G322" s="529"/>
      <c r="H322" s="600" t="str">
        <f t="shared" si="6"/>
        <v>Belum Diisi</v>
      </c>
      <c r="I322" s="590" t="s">
        <v>26</v>
      </c>
      <c r="J322" s="591" t="str">
        <f>IF($D$322="Y/T","Isi Sasaran",IF($E$322=0,0,IF(I322="Y",1,IF(I322="T",0,"Isi Dulu"))))</f>
        <v>Isi Sasaran</v>
      </c>
      <c r="K322" s="590" t="s">
        <v>26</v>
      </c>
      <c r="L322" s="591" t="str">
        <f>IF($D$322="Y/T","Isi Sasaran",IF($E$322=0,0,IF(K322="Y",1,IF(K322="T",0,"Isi Dulu"))))</f>
        <v>Isi Sasaran</v>
      </c>
      <c r="M322" s="848" t="s">
        <v>26</v>
      </c>
      <c r="N322" s="851" t="str">
        <f>IF(M322="Y",1,IF(M322="T",0,IF(M322="Y/T","Belum diisi","Error")))</f>
        <v>Belum diisi</v>
      </c>
    </row>
    <row r="323" spans="2:14" ht="15.75">
      <c r="B323" s="837"/>
      <c r="C323" s="840"/>
      <c r="D323" s="858"/>
      <c r="E323" s="855"/>
      <c r="F323" s="549">
        <v>2</v>
      </c>
      <c r="G323" s="550"/>
      <c r="H323" s="598" t="str">
        <f t="shared" si="6"/>
        <v>Belum Diisi</v>
      </c>
      <c r="I323" s="592" t="s">
        <v>26</v>
      </c>
      <c r="J323" s="593" t="str">
        <f>IF($D$322="Y/T","Isi Sasaran",IF($E$322=0,0,IF(I323="Y",1,IF(I323="T",0,"Isi Dulu"))))</f>
        <v>Isi Sasaran</v>
      </c>
      <c r="K323" s="592" t="s">
        <v>26</v>
      </c>
      <c r="L323" s="593" t="str">
        <f>IF($D$322="Y/T","Isi Sasaran",IF($E$322=0,0,IF(K323="Y",1,IF(K323="T",0,"Isi Dulu"))))</f>
        <v>Isi Sasaran</v>
      </c>
      <c r="M323" s="849"/>
      <c r="N323" s="852"/>
    </row>
    <row r="324" spans="2:14" ht="15.75">
      <c r="B324" s="837"/>
      <c r="C324" s="840"/>
      <c r="D324" s="858"/>
      <c r="E324" s="855"/>
      <c r="F324" s="549">
        <v>3</v>
      </c>
      <c r="G324" s="550"/>
      <c r="H324" s="598" t="str">
        <f t="shared" si="6"/>
        <v>Belum Diisi</v>
      </c>
      <c r="I324" s="592" t="s">
        <v>26</v>
      </c>
      <c r="J324" s="593" t="str">
        <f>IF($D$322="Y/T","Isi Sasaran",IF($E$322=0,0,IF(I324="Y",1,IF(I324="T",0,"Isi Dulu"))))</f>
        <v>Isi Sasaran</v>
      </c>
      <c r="K324" s="592" t="s">
        <v>26</v>
      </c>
      <c r="L324" s="593" t="str">
        <f>IF($D$322="Y/T","Isi Sasaran",IF($E$322=0,0,IF(K324="Y",1,IF(K324="T",0,"Isi Dulu"))))</f>
        <v>Isi Sasaran</v>
      </c>
      <c r="M324" s="849"/>
      <c r="N324" s="852"/>
    </row>
    <row r="325" spans="2:14" ht="15.75">
      <c r="B325" s="837"/>
      <c r="C325" s="840"/>
      <c r="D325" s="858"/>
      <c r="E325" s="855"/>
      <c r="F325" s="549">
        <v>4</v>
      </c>
      <c r="G325" s="550"/>
      <c r="H325" s="598" t="str">
        <f t="shared" si="6"/>
        <v>Belum Diisi</v>
      </c>
      <c r="I325" s="592" t="s">
        <v>26</v>
      </c>
      <c r="J325" s="593" t="str">
        <f>IF($D$322="Y/T","Isi Sasaran",IF($E$322=0,0,IF(I325="Y",1,IF(I325="T",0,"Isi Dulu"))))</f>
        <v>Isi Sasaran</v>
      </c>
      <c r="K325" s="592" t="s">
        <v>26</v>
      </c>
      <c r="L325" s="593" t="str">
        <f>IF($D$322="Y/T","Isi Sasaran",IF($E$322=0,0,IF(K325="Y",1,IF(K325="T",0,"Isi Dulu"))))</f>
        <v>Isi Sasaran</v>
      </c>
      <c r="M325" s="849"/>
      <c r="N325" s="852"/>
    </row>
    <row r="326" spans="2:14" ht="15.75">
      <c r="B326" s="838"/>
      <c r="C326" s="841"/>
      <c r="D326" s="859"/>
      <c r="E326" s="856"/>
      <c r="F326" s="569">
        <v>5</v>
      </c>
      <c r="G326" s="570"/>
      <c r="H326" s="599" t="str">
        <f t="shared" si="6"/>
        <v>Belum Diisi</v>
      </c>
      <c r="I326" s="595" t="s">
        <v>26</v>
      </c>
      <c r="J326" s="596" t="str">
        <f>IF($D$322="Y/T","Isi Sasaran",IF($E$322=0,0,IF(I326="Y",1,IF(I326="T",0,"Isi Dulu"))))</f>
        <v>Isi Sasaran</v>
      </c>
      <c r="K326" s="595" t="s">
        <v>26</v>
      </c>
      <c r="L326" s="596" t="str">
        <f>IF($D$322="Y/T","Isi Sasaran",IF($E$322=0,0,IF(K326="Y",1,IF(K326="T",0,"Isi Dulu"))))</f>
        <v>Isi Sasaran</v>
      </c>
      <c r="M326" s="850"/>
      <c r="N326" s="853"/>
    </row>
    <row r="327" spans="2:14" ht="15.75">
      <c r="B327" s="836">
        <v>4</v>
      </c>
      <c r="C327" s="839"/>
      <c r="D327" s="857" t="s">
        <v>26</v>
      </c>
      <c r="E327" s="854" t="str">
        <f>IF(D327="Y",1,IF(D327="T",0,IF(D327="Y/T","Belum diisi","Error")))</f>
        <v>Belum diisi</v>
      </c>
      <c r="F327" s="528">
        <v>1</v>
      </c>
      <c r="G327" s="529"/>
      <c r="H327" s="600" t="str">
        <f t="shared" si="6"/>
        <v>Belum Diisi</v>
      </c>
      <c r="I327" s="590" t="s">
        <v>26</v>
      </c>
      <c r="J327" s="591" t="str">
        <f>IF($D$327="Y/T","Isi Sasaran",IF($E$327=0,0,IF(I327="Y",1,IF(I327="T",0,"Isi Dulu"))))</f>
        <v>Isi Sasaran</v>
      </c>
      <c r="K327" s="590" t="s">
        <v>26</v>
      </c>
      <c r="L327" s="591" t="str">
        <f>IF($D$327="Y/T","Isi Sasaran",IF($E$327=0,0,IF(K327="Y",1,IF(K327="T",0,"Isi Dulu"))))</f>
        <v>Isi Sasaran</v>
      </c>
      <c r="M327" s="848" t="s">
        <v>26</v>
      </c>
      <c r="N327" s="851" t="str">
        <f>IF(M327="Y",1,IF(M327="T",0,IF(M327="Y/T","Belum diisi","Error")))</f>
        <v>Belum diisi</v>
      </c>
    </row>
    <row r="328" spans="2:14" ht="15.75">
      <c r="B328" s="837"/>
      <c r="C328" s="840"/>
      <c r="D328" s="858"/>
      <c r="E328" s="855"/>
      <c r="F328" s="549">
        <v>2</v>
      </c>
      <c r="G328" s="550"/>
      <c r="H328" s="598" t="str">
        <f t="shared" si="6"/>
        <v>Belum Diisi</v>
      </c>
      <c r="I328" s="592" t="s">
        <v>26</v>
      </c>
      <c r="J328" s="593" t="str">
        <f>IF($D$327="Y/T","Isi Sasaran",IF($E$327=0,0,IF(I328="Y",1,IF(I328="T",0,"Isi Dulu"))))</f>
        <v>Isi Sasaran</v>
      </c>
      <c r="K328" s="592" t="s">
        <v>26</v>
      </c>
      <c r="L328" s="593" t="str">
        <f>IF($D$327="Y/T","Isi Sasaran",IF($E$327=0,0,IF(K328="Y",1,IF(K328="T",0,"Isi Dulu"))))</f>
        <v>Isi Sasaran</v>
      </c>
      <c r="M328" s="849"/>
      <c r="N328" s="852"/>
    </row>
    <row r="329" spans="2:14" ht="15.75">
      <c r="B329" s="837"/>
      <c r="C329" s="840"/>
      <c r="D329" s="858"/>
      <c r="E329" s="855"/>
      <c r="F329" s="549">
        <v>3</v>
      </c>
      <c r="G329" s="550"/>
      <c r="H329" s="598" t="str">
        <f t="shared" si="6"/>
        <v>Belum Diisi</v>
      </c>
      <c r="I329" s="592" t="s">
        <v>26</v>
      </c>
      <c r="J329" s="593" t="str">
        <f>IF($D$327="Y/T","Isi Sasaran",IF($E$327=0,0,IF(I329="Y",1,IF(I329="T",0,"Isi Dulu"))))</f>
        <v>Isi Sasaran</v>
      </c>
      <c r="K329" s="592" t="s">
        <v>26</v>
      </c>
      <c r="L329" s="593" t="str">
        <f>IF($D$327="Y/T","Isi Sasaran",IF($E$327=0,0,IF(K329="Y",1,IF(K329="T",0,"Isi Dulu"))))</f>
        <v>Isi Sasaran</v>
      </c>
      <c r="M329" s="849"/>
      <c r="N329" s="852"/>
    </row>
    <row r="330" spans="2:14" ht="15.75">
      <c r="B330" s="837"/>
      <c r="C330" s="840"/>
      <c r="D330" s="858"/>
      <c r="E330" s="855"/>
      <c r="F330" s="549">
        <v>4</v>
      </c>
      <c r="G330" s="550"/>
      <c r="H330" s="598" t="str">
        <f t="shared" si="6"/>
        <v>Belum Diisi</v>
      </c>
      <c r="I330" s="592" t="s">
        <v>26</v>
      </c>
      <c r="J330" s="593" t="str">
        <f>IF($D$327="Y/T","Isi Sasaran",IF($E$327=0,0,IF(I330="Y",1,IF(I330="T",0,"Isi Dulu"))))</f>
        <v>Isi Sasaran</v>
      </c>
      <c r="K330" s="592" t="s">
        <v>26</v>
      </c>
      <c r="L330" s="593" t="str">
        <f>IF($D$327="Y/T","Isi Sasaran",IF($E$327=0,0,IF(K330="Y",1,IF(K330="T",0,"Isi Dulu"))))</f>
        <v>Isi Sasaran</v>
      </c>
      <c r="M330" s="849"/>
      <c r="N330" s="852"/>
    </row>
    <row r="331" spans="2:14" ht="15.75">
      <c r="B331" s="838"/>
      <c r="C331" s="841"/>
      <c r="D331" s="859"/>
      <c r="E331" s="856"/>
      <c r="F331" s="569">
        <v>5</v>
      </c>
      <c r="G331" s="570"/>
      <c r="H331" s="599" t="str">
        <f t="shared" si="6"/>
        <v>Belum Diisi</v>
      </c>
      <c r="I331" s="595" t="s">
        <v>26</v>
      </c>
      <c r="J331" s="596" t="str">
        <f>IF($D$327="Y/T","Isi Sasaran",IF($E$327=0,0,IF(I331="Y",1,IF(I331="T",0,"Isi Dulu"))))</f>
        <v>Isi Sasaran</v>
      </c>
      <c r="K331" s="595" t="s">
        <v>26</v>
      </c>
      <c r="L331" s="596" t="str">
        <f>IF($D$327="Y/T","Isi Sasaran",IF($E$327=0,0,IF(K331="Y",1,IF(K331="T",0,"Isi Dulu"))))</f>
        <v>Isi Sasaran</v>
      </c>
      <c r="M331" s="850"/>
      <c r="N331" s="853"/>
    </row>
    <row r="332" spans="2:14" ht="15.75">
      <c r="B332" s="836">
        <v>5</v>
      </c>
      <c r="C332" s="839"/>
      <c r="D332" s="857" t="s">
        <v>26</v>
      </c>
      <c r="E332" s="854" t="str">
        <f>IF(D332="Y",1,IF(D332="T",0,IF(D332="Y/T","Belum diisi","Error")))</f>
        <v>Belum diisi</v>
      </c>
      <c r="F332" s="528">
        <v>1</v>
      </c>
      <c r="G332" s="529"/>
      <c r="H332" s="600" t="str">
        <f t="shared" si="6"/>
        <v>Belum Diisi</v>
      </c>
      <c r="I332" s="590" t="s">
        <v>26</v>
      </c>
      <c r="J332" s="591" t="str">
        <f>IF($D$332="Y/T","Isi Sasaran",IF($E$332=0,0,IF(I332="Y",1,IF(I332="T",0,"Isi Dulu"))))</f>
        <v>Isi Sasaran</v>
      </c>
      <c r="K332" s="590" t="s">
        <v>26</v>
      </c>
      <c r="L332" s="591" t="str">
        <f>IF($D$332="Y/T","Isi Sasaran",IF($E$332=0,0,IF(K332="Y",1,IF(K332="T",0,"Isi Dulu"))))</f>
        <v>Isi Sasaran</v>
      </c>
      <c r="M332" s="848" t="s">
        <v>26</v>
      </c>
      <c r="N332" s="851" t="str">
        <f>IF(M332="Y",1,IF(M332="T",0,IF(M332="Y/T","Belum diisi","Error")))</f>
        <v>Belum diisi</v>
      </c>
    </row>
    <row r="333" spans="2:14" ht="15.75">
      <c r="B333" s="837"/>
      <c r="C333" s="840"/>
      <c r="D333" s="858"/>
      <c r="E333" s="855"/>
      <c r="F333" s="549">
        <v>2</v>
      </c>
      <c r="G333" s="550"/>
      <c r="H333" s="598" t="str">
        <f t="shared" si="6"/>
        <v>Belum Diisi</v>
      </c>
      <c r="I333" s="592" t="s">
        <v>26</v>
      </c>
      <c r="J333" s="593" t="str">
        <f>IF($D$332="Y/T","Isi Sasaran",IF($E$332=0,0,IF(I333="Y",1,IF(I333="T",0,"Isi Dulu"))))</f>
        <v>Isi Sasaran</v>
      </c>
      <c r="K333" s="592" t="s">
        <v>26</v>
      </c>
      <c r="L333" s="593" t="str">
        <f>IF($D$332="Y/T","Isi Sasaran",IF($E$332=0,0,IF(K333="Y",1,IF(K333="T",0,"Isi Dulu"))))</f>
        <v>Isi Sasaran</v>
      </c>
      <c r="M333" s="849"/>
      <c r="N333" s="852"/>
    </row>
    <row r="334" spans="2:14" ht="15.75">
      <c r="B334" s="837"/>
      <c r="C334" s="840"/>
      <c r="D334" s="858"/>
      <c r="E334" s="855"/>
      <c r="F334" s="549">
        <v>3</v>
      </c>
      <c r="G334" s="550"/>
      <c r="H334" s="598" t="str">
        <f t="shared" si="6"/>
        <v>Belum Diisi</v>
      </c>
      <c r="I334" s="592" t="s">
        <v>26</v>
      </c>
      <c r="J334" s="593" t="str">
        <f>IF($D$332="Y/T","Isi Sasaran",IF($E$332=0,0,IF(I334="Y",1,IF(I334="T",0,"Isi Dulu"))))</f>
        <v>Isi Sasaran</v>
      </c>
      <c r="K334" s="592" t="s">
        <v>26</v>
      </c>
      <c r="L334" s="593" t="str">
        <f>IF($D$332="Y/T","Isi Sasaran",IF($E$332=0,0,IF(K334="Y",1,IF(K334="T",0,"Isi Dulu"))))</f>
        <v>Isi Sasaran</v>
      </c>
      <c r="M334" s="849"/>
      <c r="N334" s="852"/>
    </row>
    <row r="335" spans="2:14" ht="15.75">
      <c r="B335" s="837"/>
      <c r="C335" s="840"/>
      <c r="D335" s="858"/>
      <c r="E335" s="855"/>
      <c r="F335" s="549">
        <v>4</v>
      </c>
      <c r="G335" s="550"/>
      <c r="H335" s="598" t="str">
        <f t="shared" si="6"/>
        <v>Belum Diisi</v>
      </c>
      <c r="I335" s="592" t="s">
        <v>26</v>
      </c>
      <c r="J335" s="593" t="str">
        <f>IF($D$332="Y/T","Isi Sasaran",IF($E$332=0,0,IF(I335="Y",1,IF(I335="T",0,"Isi Dulu"))))</f>
        <v>Isi Sasaran</v>
      </c>
      <c r="K335" s="592" t="s">
        <v>26</v>
      </c>
      <c r="L335" s="593" t="str">
        <f>IF($D$332="Y/T","Isi Sasaran",IF($E$332=0,0,IF(K335="Y",1,IF(K335="T",0,"Isi Dulu"))))</f>
        <v>Isi Sasaran</v>
      </c>
      <c r="M335" s="849"/>
      <c r="N335" s="852"/>
    </row>
    <row r="336" spans="2:14" ht="15.75">
      <c r="B336" s="838"/>
      <c r="C336" s="841"/>
      <c r="D336" s="859"/>
      <c r="E336" s="856"/>
      <c r="F336" s="569">
        <v>5</v>
      </c>
      <c r="G336" s="570"/>
      <c r="H336" s="599" t="str">
        <f t="shared" si="6"/>
        <v>Belum Diisi</v>
      </c>
      <c r="I336" s="595" t="s">
        <v>26</v>
      </c>
      <c r="J336" s="596" t="str">
        <f>IF($D$332="Y/T","Isi Sasaran",IF($E$332=0,0,IF(I336="Y",1,IF(I336="T",0,"Isi Dulu"))))</f>
        <v>Isi Sasaran</v>
      </c>
      <c r="K336" s="595" t="s">
        <v>26</v>
      </c>
      <c r="L336" s="596" t="str">
        <f>IF($D$332="Y/T","Isi Sasaran",IF($E$332=0,0,IF(K336="Y",1,IF(K336="T",0,"Isi Dulu"))))</f>
        <v>Isi Sasaran</v>
      </c>
      <c r="M336" s="850"/>
      <c r="N336" s="853"/>
    </row>
    <row r="337" spans="2:14" ht="15.75">
      <c r="B337" s="836">
        <v>6</v>
      </c>
      <c r="C337" s="839"/>
      <c r="D337" s="857" t="s">
        <v>26</v>
      </c>
      <c r="E337" s="854" t="str">
        <f>IF(D337="Y",1,IF(D337="T",0,IF(D337="Y/T","Belum diisi","Error")))</f>
        <v>Belum diisi</v>
      </c>
      <c r="F337" s="528">
        <v>1</v>
      </c>
      <c r="G337" s="529"/>
      <c r="H337" s="600" t="str">
        <f t="shared" si="6"/>
        <v>Belum Diisi</v>
      </c>
      <c r="I337" s="590" t="s">
        <v>26</v>
      </c>
      <c r="J337" s="591" t="str">
        <f>IF($D$337="Y/T","Isi Sasaran",IF($E$337=0,0,IF(I337="Y",1,IF(I337="T",0,"Isi Dulu"))))</f>
        <v>Isi Sasaran</v>
      </c>
      <c r="K337" s="590" t="s">
        <v>26</v>
      </c>
      <c r="L337" s="591" t="str">
        <f>IF($D$337="Y/T","Isi Sasaran",IF($E$337=0,0,IF(K337="Y",1,IF(K337="T",0,"Isi Dulu"))))</f>
        <v>Isi Sasaran</v>
      </c>
      <c r="M337" s="848" t="s">
        <v>26</v>
      </c>
      <c r="N337" s="851" t="str">
        <f>IF(M337="Y",1,IF(M337="T",0,IF(M337="Y/T","Belum diisi","Error")))</f>
        <v>Belum diisi</v>
      </c>
    </row>
    <row r="338" spans="2:14" ht="15.75">
      <c r="B338" s="837"/>
      <c r="C338" s="840"/>
      <c r="D338" s="858"/>
      <c r="E338" s="855"/>
      <c r="F338" s="549">
        <v>2</v>
      </c>
      <c r="G338" s="550"/>
      <c r="H338" s="598" t="str">
        <f t="shared" si="6"/>
        <v>Belum Diisi</v>
      </c>
      <c r="I338" s="592" t="s">
        <v>26</v>
      </c>
      <c r="J338" s="593" t="str">
        <f>IF($D$337="Y/T","Isi Sasaran",IF($E$337=0,0,IF(I338="Y",1,IF(I338="T",0,"Isi Dulu"))))</f>
        <v>Isi Sasaran</v>
      </c>
      <c r="K338" s="592" t="s">
        <v>26</v>
      </c>
      <c r="L338" s="593" t="str">
        <f>IF($D$337="Y/T","Isi Sasaran",IF($E$337=0,0,IF(K338="Y",1,IF(K338="T",0,"Isi Dulu"))))</f>
        <v>Isi Sasaran</v>
      </c>
      <c r="M338" s="849"/>
      <c r="N338" s="852"/>
    </row>
    <row r="339" spans="2:14" ht="15.75">
      <c r="B339" s="837"/>
      <c r="C339" s="840"/>
      <c r="D339" s="858"/>
      <c r="E339" s="855"/>
      <c r="F339" s="549">
        <v>3</v>
      </c>
      <c r="G339" s="550"/>
      <c r="H339" s="598" t="str">
        <f t="shared" si="6"/>
        <v>Belum Diisi</v>
      </c>
      <c r="I339" s="592" t="s">
        <v>26</v>
      </c>
      <c r="J339" s="593" t="str">
        <f>IF($D$337="Y/T","Isi Sasaran",IF($E$337=0,0,IF(I339="Y",1,IF(I339="T",0,"Isi Dulu"))))</f>
        <v>Isi Sasaran</v>
      </c>
      <c r="K339" s="592" t="s">
        <v>26</v>
      </c>
      <c r="L339" s="593" t="str">
        <f>IF($D$337="Y/T","Isi Sasaran",IF($E$337=0,0,IF(K339="Y",1,IF(K339="T",0,"Isi Dulu"))))</f>
        <v>Isi Sasaran</v>
      </c>
      <c r="M339" s="849"/>
      <c r="N339" s="852"/>
    </row>
    <row r="340" spans="2:14" ht="15.75">
      <c r="B340" s="837"/>
      <c r="C340" s="840"/>
      <c r="D340" s="858"/>
      <c r="E340" s="855"/>
      <c r="F340" s="549">
        <v>4</v>
      </c>
      <c r="G340" s="550"/>
      <c r="H340" s="598" t="str">
        <f t="shared" si="6"/>
        <v>Belum Diisi</v>
      </c>
      <c r="I340" s="592" t="s">
        <v>26</v>
      </c>
      <c r="J340" s="593" t="str">
        <f>IF($D$337="Y/T","Isi Sasaran",IF($E$337=0,0,IF(I340="Y",1,IF(I340="T",0,"Isi Dulu"))))</f>
        <v>Isi Sasaran</v>
      </c>
      <c r="K340" s="592" t="s">
        <v>26</v>
      </c>
      <c r="L340" s="593" t="str">
        <f>IF($D$337="Y/T","Isi Sasaran",IF($E$337=0,0,IF(K340="Y",1,IF(K340="T",0,"Isi Dulu"))))</f>
        <v>Isi Sasaran</v>
      </c>
      <c r="M340" s="849"/>
      <c r="N340" s="852"/>
    </row>
    <row r="341" spans="2:14" ht="15.75">
      <c r="B341" s="838"/>
      <c r="C341" s="841"/>
      <c r="D341" s="859"/>
      <c r="E341" s="856"/>
      <c r="F341" s="569">
        <v>5</v>
      </c>
      <c r="G341" s="570"/>
      <c r="H341" s="599" t="str">
        <f t="shared" si="6"/>
        <v>Belum Diisi</v>
      </c>
      <c r="I341" s="595" t="s">
        <v>26</v>
      </c>
      <c r="J341" s="596" t="str">
        <f>IF($D$337="Y/T","Isi Sasaran",IF($E$337=0,0,IF(I341="Y",1,IF(I341="T",0,"Isi Dulu"))))</f>
        <v>Isi Sasaran</v>
      </c>
      <c r="K341" s="595" t="s">
        <v>26</v>
      </c>
      <c r="L341" s="596" t="str">
        <f>IF($D$337="Y/T","Isi Sasaran",IF($E$337=0,0,IF(K341="Y",1,IF(K341="T",0,"Isi Dulu"))))</f>
        <v>Isi Sasaran</v>
      </c>
      <c r="M341" s="850"/>
      <c r="N341" s="853"/>
    </row>
    <row r="342" spans="2:14" ht="15.75">
      <c r="B342" s="836">
        <v>7</v>
      </c>
      <c r="C342" s="839"/>
      <c r="D342" s="857" t="s">
        <v>26</v>
      </c>
      <c r="E342" s="854" t="str">
        <f>IF(D342="Y",1,IF(D342="T",0,IF(D342="Y/T","Belum diisi","Error")))</f>
        <v>Belum diisi</v>
      </c>
      <c r="F342" s="528">
        <v>1</v>
      </c>
      <c r="G342" s="529"/>
      <c r="H342" s="600" t="str">
        <f t="shared" si="6"/>
        <v>Belum Diisi</v>
      </c>
      <c r="I342" s="590" t="s">
        <v>26</v>
      </c>
      <c r="J342" s="591" t="str">
        <f>IF($D$342="Y/T","Isi Sasaran",IF($E$342=0,0,IF(I342="Y",1,IF(I342="T",0,"Isi Dulu"))))</f>
        <v>Isi Sasaran</v>
      </c>
      <c r="K342" s="590" t="s">
        <v>26</v>
      </c>
      <c r="L342" s="591" t="str">
        <f>IF($D$342="Y/T","Isi Sasaran",IF($E$342=0,0,IF(K342="Y",1,IF(K342="T",0,"Isi Dulu"))))</f>
        <v>Isi Sasaran</v>
      </c>
      <c r="M342" s="848" t="s">
        <v>26</v>
      </c>
      <c r="N342" s="851" t="str">
        <f>IF(M342="Y",1,IF(M342="T",0,IF(M342="Y/T","Belum diisi","Error")))</f>
        <v>Belum diisi</v>
      </c>
    </row>
    <row r="343" spans="2:14" ht="15.75">
      <c r="B343" s="837"/>
      <c r="C343" s="840"/>
      <c r="D343" s="858"/>
      <c r="E343" s="855"/>
      <c r="F343" s="549">
        <v>2</v>
      </c>
      <c r="G343" s="550"/>
      <c r="H343" s="598" t="str">
        <f t="shared" si="6"/>
        <v>Belum Diisi</v>
      </c>
      <c r="I343" s="592" t="s">
        <v>26</v>
      </c>
      <c r="J343" s="593" t="str">
        <f>IF($D$342="Y/T","Isi Sasaran",IF($E$342=0,0,IF(I343="Y",1,IF(I343="T",0,"Isi Dulu"))))</f>
        <v>Isi Sasaran</v>
      </c>
      <c r="K343" s="592" t="s">
        <v>26</v>
      </c>
      <c r="L343" s="593" t="str">
        <f>IF($D$342="Y/T","Isi Sasaran",IF($E$342=0,0,IF(K343="Y",1,IF(K343="T",0,"Isi Dulu"))))</f>
        <v>Isi Sasaran</v>
      </c>
      <c r="M343" s="849"/>
      <c r="N343" s="852"/>
    </row>
    <row r="344" spans="2:14" ht="15.75">
      <c r="B344" s="837"/>
      <c r="C344" s="840"/>
      <c r="D344" s="858"/>
      <c r="E344" s="855"/>
      <c r="F344" s="549">
        <v>3</v>
      </c>
      <c r="G344" s="550"/>
      <c r="H344" s="598" t="str">
        <f t="shared" si="6"/>
        <v>Belum Diisi</v>
      </c>
      <c r="I344" s="592" t="s">
        <v>26</v>
      </c>
      <c r="J344" s="593" t="str">
        <f>IF($D$342="Y/T","Isi Sasaran",IF($E$342=0,0,IF(I344="Y",1,IF(I344="T",0,"Isi Dulu"))))</f>
        <v>Isi Sasaran</v>
      </c>
      <c r="K344" s="592" t="s">
        <v>26</v>
      </c>
      <c r="L344" s="593" t="str">
        <f>IF($D$342="Y/T","Isi Sasaran",IF($E$342=0,0,IF(K344="Y",1,IF(K344="T",0,"Isi Dulu"))))</f>
        <v>Isi Sasaran</v>
      </c>
      <c r="M344" s="849"/>
      <c r="N344" s="852"/>
    </row>
    <row r="345" spans="2:14" ht="15.75">
      <c r="B345" s="837"/>
      <c r="C345" s="840"/>
      <c r="D345" s="858"/>
      <c r="E345" s="855"/>
      <c r="F345" s="549">
        <v>4</v>
      </c>
      <c r="G345" s="550"/>
      <c r="H345" s="598" t="str">
        <f t="shared" si="6"/>
        <v>Belum Diisi</v>
      </c>
      <c r="I345" s="592" t="s">
        <v>26</v>
      </c>
      <c r="J345" s="593" t="str">
        <f>IF($D$342="Y/T","Isi Sasaran",IF($E$342=0,0,IF(I345="Y",1,IF(I345="T",0,"Isi Dulu"))))</f>
        <v>Isi Sasaran</v>
      </c>
      <c r="K345" s="592" t="s">
        <v>26</v>
      </c>
      <c r="L345" s="593" t="str">
        <f>IF($D$342="Y/T","Isi Sasaran",IF($E$342=0,0,IF(K345="Y",1,IF(K345="T",0,"Isi Dulu"))))</f>
        <v>Isi Sasaran</v>
      </c>
      <c r="M345" s="849"/>
      <c r="N345" s="852"/>
    </row>
    <row r="346" spans="2:14" ht="15.75">
      <c r="B346" s="838"/>
      <c r="C346" s="841"/>
      <c r="D346" s="859"/>
      <c r="E346" s="856"/>
      <c r="F346" s="569">
        <v>5</v>
      </c>
      <c r="G346" s="570"/>
      <c r="H346" s="599" t="str">
        <f t="shared" si="6"/>
        <v>Belum Diisi</v>
      </c>
      <c r="I346" s="595" t="s">
        <v>26</v>
      </c>
      <c r="J346" s="596" t="str">
        <f>IF($D$342="Y/T","Isi Sasaran",IF($E$342=0,0,IF(I346="Y",1,IF(I346="T",0,"Isi Dulu"))))</f>
        <v>Isi Sasaran</v>
      </c>
      <c r="K346" s="595" t="s">
        <v>26</v>
      </c>
      <c r="L346" s="596" t="str">
        <f>IF($D$342="Y/T","Isi Sasaran",IF($E$342=0,0,IF(K346="Y",1,IF(K346="T",0,"Isi Dulu"))))</f>
        <v>Isi Sasaran</v>
      </c>
      <c r="M346" s="850"/>
      <c r="N346" s="853"/>
    </row>
    <row r="347" spans="2:14" ht="15.75">
      <c r="B347" s="836">
        <v>8</v>
      </c>
      <c r="C347" s="839"/>
      <c r="D347" s="857" t="s">
        <v>26</v>
      </c>
      <c r="E347" s="854" t="str">
        <f>IF(D347="Y",1,IF(D347="T",0,IF(D347="Y/T","Belum diisi","Error")))</f>
        <v>Belum diisi</v>
      </c>
      <c r="F347" s="528">
        <v>1</v>
      </c>
      <c r="G347" s="529"/>
      <c r="H347" s="600" t="str">
        <f t="shared" si="6"/>
        <v>Belum Diisi</v>
      </c>
      <c r="I347" s="590" t="s">
        <v>26</v>
      </c>
      <c r="J347" s="591" t="str">
        <f>IF($D$347="Y/T","Isi Sasaran",IF($E$347=0,0,IF(I347="Y",1,IF(I347="T",0,"Isi Dulu"))))</f>
        <v>Isi Sasaran</v>
      </c>
      <c r="K347" s="590" t="s">
        <v>26</v>
      </c>
      <c r="L347" s="591" t="str">
        <f>IF($D$347="Y/T","Isi Sasaran",IF($E$347=0,0,IF(K347="Y",1,IF(K347="T",0,"Isi Dulu"))))</f>
        <v>Isi Sasaran</v>
      </c>
      <c r="M347" s="848" t="s">
        <v>26</v>
      </c>
      <c r="N347" s="851" t="str">
        <f>IF(M347="Y",1,IF(M347="T",0,IF(M347="Y/T","Belum diisi","Error")))</f>
        <v>Belum diisi</v>
      </c>
    </row>
    <row r="348" spans="2:14" ht="15.75">
      <c r="B348" s="837"/>
      <c r="C348" s="840"/>
      <c r="D348" s="858"/>
      <c r="E348" s="855"/>
      <c r="F348" s="549">
        <v>2</v>
      </c>
      <c r="G348" s="550"/>
      <c r="H348" s="598" t="str">
        <f t="shared" si="6"/>
        <v>Belum Diisi</v>
      </c>
      <c r="I348" s="592" t="s">
        <v>26</v>
      </c>
      <c r="J348" s="593" t="str">
        <f>IF($D$347="Y/T","Isi Sasaran",IF($E$347=0,0,IF(I348="Y",1,IF(I348="T",0,"Isi Dulu"))))</f>
        <v>Isi Sasaran</v>
      </c>
      <c r="K348" s="592" t="s">
        <v>26</v>
      </c>
      <c r="L348" s="593" t="str">
        <f>IF($D$347="Y/T","Isi Sasaran",IF($E$347=0,0,IF(K348="Y",1,IF(K348="T",0,"Isi Dulu"))))</f>
        <v>Isi Sasaran</v>
      </c>
      <c r="M348" s="849"/>
      <c r="N348" s="852"/>
    </row>
    <row r="349" spans="2:14" ht="15.75">
      <c r="B349" s="837"/>
      <c r="C349" s="840"/>
      <c r="D349" s="858"/>
      <c r="E349" s="855"/>
      <c r="F349" s="549">
        <v>3</v>
      </c>
      <c r="G349" s="550"/>
      <c r="H349" s="598" t="str">
        <f t="shared" si="6"/>
        <v>Belum Diisi</v>
      </c>
      <c r="I349" s="592" t="s">
        <v>26</v>
      </c>
      <c r="J349" s="593" t="str">
        <f>IF($D$347="Y/T","Isi Sasaran",IF($E$347=0,0,IF(I349="Y",1,IF(I349="T",0,"Isi Dulu"))))</f>
        <v>Isi Sasaran</v>
      </c>
      <c r="K349" s="592" t="s">
        <v>26</v>
      </c>
      <c r="L349" s="593" t="str">
        <f>IF($D$347="Y/T","Isi Sasaran",IF($E$347=0,0,IF(K349="Y",1,IF(K349="T",0,"Isi Dulu"))))</f>
        <v>Isi Sasaran</v>
      </c>
      <c r="M349" s="849"/>
      <c r="N349" s="852"/>
    </row>
    <row r="350" spans="2:14" ht="15.75">
      <c r="B350" s="837"/>
      <c r="C350" s="840"/>
      <c r="D350" s="858"/>
      <c r="E350" s="855"/>
      <c r="F350" s="549">
        <v>4</v>
      </c>
      <c r="G350" s="550"/>
      <c r="H350" s="598" t="str">
        <f t="shared" si="6"/>
        <v>Belum Diisi</v>
      </c>
      <c r="I350" s="592" t="s">
        <v>26</v>
      </c>
      <c r="J350" s="593" t="str">
        <f>IF($D$347="Y/T","Isi Sasaran",IF($E$347=0,0,IF(I350="Y",1,IF(I350="T",0,"Isi Dulu"))))</f>
        <v>Isi Sasaran</v>
      </c>
      <c r="K350" s="592" t="s">
        <v>26</v>
      </c>
      <c r="L350" s="593" t="str">
        <f>IF($D$347="Y/T","Isi Sasaran",IF($E$347=0,0,IF(K350="Y",1,IF(K350="T",0,"Isi Dulu"))))</f>
        <v>Isi Sasaran</v>
      </c>
      <c r="M350" s="849"/>
      <c r="N350" s="852"/>
    </row>
    <row r="351" spans="2:14" ht="15.75">
      <c r="B351" s="838"/>
      <c r="C351" s="841"/>
      <c r="D351" s="859"/>
      <c r="E351" s="856"/>
      <c r="F351" s="569">
        <v>5</v>
      </c>
      <c r="G351" s="570"/>
      <c r="H351" s="599" t="str">
        <f t="shared" si="6"/>
        <v>Belum Diisi</v>
      </c>
      <c r="I351" s="595" t="s">
        <v>26</v>
      </c>
      <c r="J351" s="596" t="str">
        <f>IF($D$347="Y/T","Isi Sasaran",IF($E$347=0,0,IF(I351="Y",1,IF(I351="T",0,"Isi Dulu"))))</f>
        <v>Isi Sasaran</v>
      </c>
      <c r="K351" s="595" t="s">
        <v>26</v>
      </c>
      <c r="L351" s="596" t="str">
        <f>IF($D$347="Y/T","Isi Sasaran",IF($E$347=0,0,IF(K351="Y",1,IF(K351="T",0,"Isi Dulu"))))</f>
        <v>Isi Sasaran</v>
      </c>
      <c r="M351" s="850"/>
      <c r="N351" s="853"/>
    </row>
    <row r="352" spans="2:14" ht="15.75">
      <c r="B352" s="836">
        <v>9</v>
      </c>
      <c r="C352" s="839"/>
      <c r="D352" s="857" t="s">
        <v>26</v>
      </c>
      <c r="E352" s="854" t="str">
        <f>IF(D352="Y",1,IF(D352="T",0,IF(D352="Y/T","Belum diisi","Error")))</f>
        <v>Belum diisi</v>
      </c>
      <c r="F352" s="528">
        <v>1</v>
      </c>
      <c r="G352" s="529"/>
      <c r="H352" s="600" t="str">
        <f t="shared" si="6"/>
        <v>Belum Diisi</v>
      </c>
      <c r="I352" s="590" t="s">
        <v>26</v>
      </c>
      <c r="J352" s="591" t="str">
        <f>IF($D$352="Y/T","Isi Sasaran",IF($E$352=0,0,IF(I352="Y",1,IF(I352="T",0,"Isi Dulu"))))</f>
        <v>Isi Sasaran</v>
      </c>
      <c r="K352" s="590" t="s">
        <v>26</v>
      </c>
      <c r="L352" s="591" t="str">
        <f>IF($D$352="Y/T","Isi Sasaran",IF($E$352=0,0,IF(K352="Y",1,IF(K352="T",0,"Isi Dulu"))))</f>
        <v>Isi Sasaran</v>
      </c>
      <c r="M352" s="848" t="s">
        <v>26</v>
      </c>
      <c r="N352" s="851" t="str">
        <f>IF(M352="Y",1,IF(M352="T",0,IF(M352="Y/T","Belum diisi","Error")))</f>
        <v>Belum diisi</v>
      </c>
    </row>
    <row r="353" spans="2:14" ht="15.75">
      <c r="B353" s="837"/>
      <c r="C353" s="840"/>
      <c r="D353" s="858"/>
      <c r="E353" s="855"/>
      <c r="F353" s="549">
        <v>2</v>
      </c>
      <c r="G353" s="550"/>
      <c r="H353" s="598" t="str">
        <f t="shared" si="6"/>
        <v>Belum Diisi</v>
      </c>
      <c r="I353" s="592" t="s">
        <v>26</v>
      </c>
      <c r="J353" s="593" t="str">
        <f>IF($D$352="Y/T","Isi Sasaran",IF($E$352=0,0,IF(I353="Y",1,IF(I353="T",0,"Isi Dulu"))))</f>
        <v>Isi Sasaran</v>
      </c>
      <c r="K353" s="592" t="s">
        <v>26</v>
      </c>
      <c r="L353" s="593" t="str">
        <f>IF($D$352="Y/T","Isi Sasaran",IF($E$352=0,0,IF(K353="Y",1,IF(K353="T",0,"Isi Dulu"))))</f>
        <v>Isi Sasaran</v>
      </c>
      <c r="M353" s="849"/>
      <c r="N353" s="852"/>
    </row>
    <row r="354" spans="2:14" ht="15.75">
      <c r="B354" s="837"/>
      <c r="C354" s="840"/>
      <c r="D354" s="858"/>
      <c r="E354" s="855"/>
      <c r="F354" s="549">
        <v>3</v>
      </c>
      <c r="G354" s="550"/>
      <c r="H354" s="598" t="str">
        <f t="shared" si="6"/>
        <v>Belum Diisi</v>
      </c>
      <c r="I354" s="592" t="s">
        <v>26</v>
      </c>
      <c r="J354" s="593" t="str">
        <f>IF($D$352="Y/T","Isi Sasaran",IF($E$352=0,0,IF(I354="Y",1,IF(I354="T",0,"Isi Dulu"))))</f>
        <v>Isi Sasaran</v>
      </c>
      <c r="K354" s="592" t="s">
        <v>26</v>
      </c>
      <c r="L354" s="593" t="str">
        <f>IF($D$352="Y/T","Isi Sasaran",IF($E$352=0,0,IF(K354="Y",1,IF(K354="T",0,"Isi Dulu"))))</f>
        <v>Isi Sasaran</v>
      </c>
      <c r="M354" s="849"/>
      <c r="N354" s="852"/>
    </row>
    <row r="355" spans="2:14" ht="15.75">
      <c r="B355" s="837"/>
      <c r="C355" s="840"/>
      <c r="D355" s="858"/>
      <c r="E355" s="855"/>
      <c r="F355" s="549">
        <v>4</v>
      </c>
      <c r="G355" s="550"/>
      <c r="H355" s="598" t="str">
        <f t="shared" si="6"/>
        <v>Belum Diisi</v>
      </c>
      <c r="I355" s="592" t="s">
        <v>26</v>
      </c>
      <c r="J355" s="593" t="str">
        <f>IF($D$352="Y/T","Isi Sasaran",IF($E$352=0,0,IF(I355="Y",1,IF(I355="T",0,"Isi Dulu"))))</f>
        <v>Isi Sasaran</v>
      </c>
      <c r="K355" s="592" t="s">
        <v>26</v>
      </c>
      <c r="L355" s="593" t="str">
        <f>IF($D$352="Y/T","Isi Sasaran",IF($E$352=0,0,IF(K355="Y",1,IF(K355="T",0,"Isi Dulu"))))</f>
        <v>Isi Sasaran</v>
      </c>
      <c r="M355" s="849"/>
      <c r="N355" s="852"/>
    </row>
    <row r="356" spans="2:14" ht="15.75">
      <c r="B356" s="838"/>
      <c r="C356" s="841"/>
      <c r="D356" s="859"/>
      <c r="E356" s="856"/>
      <c r="F356" s="569">
        <v>5</v>
      </c>
      <c r="G356" s="570"/>
      <c r="H356" s="599" t="str">
        <f t="shared" si="6"/>
        <v>Belum Diisi</v>
      </c>
      <c r="I356" s="595" t="s">
        <v>26</v>
      </c>
      <c r="J356" s="596" t="str">
        <f>IF($D$352="Y/T","Isi Sasaran",IF($E$352=0,0,IF(I356="Y",1,IF(I356="T",0,"Isi Dulu"))))</f>
        <v>Isi Sasaran</v>
      </c>
      <c r="K356" s="595" t="s">
        <v>26</v>
      </c>
      <c r="L356" s="596" t="str">
        <f>IF($D$352="Y/T","Isi Sasaran",IF($E$352=0,0,IF(K356="Y",1,IF(K356="T",0,"Isi Dulu"))))</f>
        <v>Isi Sasaran</v>
      </c>
      <c r="M356" s="850"/>
      <c r="N356" s="853"/>
    </row>
    <row r="357" spans="2:14" ht="15.75">
      <c r="B357" s="836">
        <v>10</v>
      </c>
      <c r="C357" s="839"/>
      <c r="D357" s="857" t="s">
        <v>26</v>
      </c>
      <c r="E357" s="854" t="str">
        <f>IF(D357="Y",1,IF(D357="T",0,IF(D357="Y/T","Belum diisi","Error")))</f>
        <v>Belum diisi</v>
      </c>
      <c r="F357" s="528">
        <v>1</v>
      </c>
      <c r="G357" s="529"/>
      <c r="H357" s="600" t="str">
        <f t="shared" si="6"/>
        <v>Belum Diisi</v>
      </c>
      <c r="I357" s="590" t="s">
        <v>26</v>
      </c>
      <c r="J357" s="591" t="str">
        <f>IF($D$357="Y/T","Isi Sasaran",IF($E$357=0,0,IF(I357="Y",1,IF(I357="T",0,"Isi Dulu"))))</f>
        <v>Isi Sasaran</v>
      </c>
      <c r="K357" s="590" t="s">
        <v>26</v>
      </c>
      <c r="L357" s="591" t="str">
        <f>IF($D$357="Y/T","Isi Sasaran",IF($E$357=0,0,IF(K357="Y",1,IF(K357="T",0,"Isi Dulu"))))</f>
        <v>Isi Sasaran</v>
      </c>
      <c r="M357" s="848" t="s">
        <v>26</v>
      </c>
      <c r="N357" s="851" t="str">
        <f>IF(M357="Y",1,IF(M357="T",0,IF(M357="Y/T","Belum diisi","Error")))</f>
        <v>Belum diisi</v>
      </c>
    </row>
    <row r="358" spans="2:14" ht="15.75">
      <c r="B358" s="837"/>
      <c r="C358" s="840"/>
      <c r="D358" s="858"/>
      <c r="E358" s="855"/>
      <c r="F358" s="549">
        <v>2</v>
      </c>
      <c r="G358" s="550"/>
      <c r="H358" s="598" t="str">
        <f t="shared" si="6"/>
        <v>Belum Diisi</v>
      </c>
      <c r="I358" s="592" t="s">
        <v>26</v>
      </c>
      <c r="J358" s="593" t="str">
        <f>IF($D$357="Y/T","Isi Sasaran",IF($E$357=0,0,IF(I358="Y",1,IF(I358="T",0,"Isi Dulu"))))</f>
        <v>Isi Sasaran</v>
      </c>
      <c r="K358" s="592" t="s">
        <v>26</v>
      </c>
      <c r="L358" s="593" t="str">
        <f>IF($D$357="Y/T","Isi Sasaran",IF($E$357=0,0,IF(K358="Y",1,IF(K358="T",0,"Isi Dulu"))))</f>
        <v>Isi Sasaran</v>
      </c>
      <c r="M358" s="849"/>
      <c r="N358" s="852"/>
    </row>
    <row r="359" spans="2:14" ht="15.75">
      <c r="B359" s="837"/>
      <c r="C359" s="840"/>
      <c r="D359" s="858"/>
      <c r="E359" s="855"/>
      <c r="F359" s="549">
        <v>3</v>
      </c>
      <c r="G359" s="550"/>
      <c r="H359" s="598" t="str">
        <f t="shared" si="6"/>
        <v>Belum Diisi</v>
      </c>
      <c r="I359" s="592" t="s">
        <v>26</v>
      </c>
      <c r="J359" s="593" t="str">
        <f>IF($D$357="Y/T","Isi Sasaran",IF($E$357=0,0,IF(I359="Y",1,IF(I359="T",0,"Isi Dulu"))))</f>
        <v>Isi Sasaran</v>
      </c>
      <c r="K359" s="592" t="s">
        <v>26</v>
      </c>
      <c r="L359" s="593" t="str">
        <f>IF($D$357="Y/T","Isi Sasaran",IF($E$357=0,0,IF(K359="Y",1,IF(K359="T",0,"Isi Dulu"))))</f>
        <v>Isi Sasaran</v>
      </c>
      <c r="M359" s="849"/>
      <c r="N359" s="852"/>
    </row>
    <row r="360" spans="2:14" ht="15.75">
      <c r="B360" s="837"/>
      <c r="C360" s="840"/>
      <c r="D360" s="858"/>
      <c r="E360" s="855"/>
      <c r="F360" s="549">
        <v>4</v>
      </c>
      <c r="G360" s="550"/>
      <c r="H360" s="598" t="str">
        <f t="shared" si="6"/>
        <v>Belum Diisi</v>
      </c>
      <c r="I360" s="592" t="s">
        <v>26</v>
      </c>
      <c r="J360" s="593" t="str">
        <f>IF($D$357="Y/T","Isi Sasaran",IF($E$357=0,0,IF(I360="Y",1,IF(I360="T",0,"Isi Dulu"))))</f>
        <v>Isi Sasaran</v>
      </c>
      <c r="K360" s="592" t="s">
        <v>26</v>
      </c>
      <c r="L360" s="593" t="str">
        <f>IF($D$357="Y/T","Isi Sasaran",IF($E$357=0,0,IF(K360="Y",1,IF(K360="T",0,"Isi Dulu"))))</f>
        <v>Isi Sasaran</v>
      </c>
      <c r="M360" s="849"/>
      <c r="N360" s="852"/>
    </row>
    <row r="361" spans="2:14" ht="15.75">
      <c r="B361" s="838"/>
      <c r="C361" s="841"/>
      <c r="D361" s="859"/>
      <c r="E361" s="856"/>
      <c r="F361" s="569">
        <v>5</v>
      </c>
      <c r="G361" s="570"/>
      <c r="H361" s="599" t="str">
        <f t="shared" si="6"/>
        <v>Belum Diisi</v>
      </c>
      <c r="I361" s="595" t="s">
        <v>26</v>
      </c>
      <c r="J361" s="596" t="str">
        <f>IF($D$357="Y/T","Isi Sasaran",IF($E$357=0,0,IF(I361="Y",1,IF(I361="T",0,"Isi Dulu"))))</f>
        <v>Isi Sasaran</v>
      </c>
      <c r="K361" s="595" t="s">
        <v>26</v>
      </c>
      <c r="L361" s="596" t="str">
        <f>IF($D$357="Y/T","Isi Sasaran",IF($E$357=0,0,IF(K361="Y",1,IF(K361="T",0,"Isi Dulu"))))</f>
        <v>Isi Sasaran</v>
      </c>
      <c r="M361" s="850"/>
      <c r="N361" s="853"/>
    </row>
    <row r="362" spans="2:14" ht="15.75">
      <c r="B362" s="836">
        <v>11</v>
      </c>
      <c r="C362" s="839"/>
      <c r="D362" s="857" t="s">
        <v>26</v>
      </c>
      <c r="E362" s="854" t="str">
        <f>IF(D362="Y",1,IF(D362="T",0,IF(D362="Y/T","Belum diisi","Error")))</f>
        <v>Belum diisi</v>
      </c>
      <c r="F362" s="528">
        <v>1</v>
      </c>
      <c r="G362" s="529"/>
      <c r="H362" s="600" t="str">
        <f t="shared" si="6"/>
        <v>Belum Diisi</v>
      </c>
      <c r="I362" s="590" t="s">
        <v>26</v>
      </c>
      <c r="J362" s="591" t="str">
        <f>IF($D$362="Y/T","Isi Sasaran",IF($E$362=0,0,IF(I362="Y",1,IF(I362="T",0,"Isi Dulu"))))</f>
        <v>Isi Sasaran</v>
      </c>
      <c r="K362" s="590" t="s">
        <v>26</v>
      </c>
      <c r="L362" s="591" t="str">
        <f>IF($D$362="Y/T","Isi Sasaran",IF($E$362=0,0,IF(K362="Y",1,IF(K362="T",0,"Isi Dulu"))))</f>
        <v>Isi Sasaran</v>
      </c>
      <c r="M362" s="848" t="s">
        <v>26</v>
      </c>
      <c r="N362" s="851" t="str">
        <f>IF(M362="Y",1,IF(M362="T",0,IF(M362="Y/T","Belum diisi","Error")))</f>
        <v>Belum diisi</v>
      </c>
    </row>
    <row r="363" spans="2:14" ht="15.75">
      <c r="B363" s="837"/>
      <c r="C363" s="840"/>
      <c r="D363" s="858"/>
      <c r="E363" s="855"/>
      <c r="F363" s="549">
        <v>2</v>
      </c>
      <c r="G363" s="550"/>
      <c r="H363" s="598" t="str">
        <f t="shared" si="6"/>
        <v>Belum Diisi</v>
      </c>
      <c r="I363" s="592" t="s">
        <v>26</v>
      </c>
      <c r="J363" s="593" t="str">
        <f>IF($D$362="Y/T","Isi Sasaran",IF($E$362=0,0,IF(I363="Y",1,IF(I363="T",0,"Isi Dulu"))))</f>
        <v>Isi Sasaran</v>
      </c>
      <c r="K363" s="592" t="s">
        <v>26</v>
      </c>
      <c r="L363" s="593" t="str">
        <f>IF($D$362="Y/T","Isi Sasaran",IF($E$362=0,0,IF(K363="Y",1,IF(K363="T",0,"Isi Dulu"))))</f>
        <v>Isi Sasaran</v>
      </c>
      <c r="M363" s="849"/>
      <c r="N363" s="852"/>
    </row>
    <row r="364" spans="2:14" ht="15.75">
      <c r="B364" s="837"/>
      <c r="C364" s="840"/>
      <c r="D364" s="858"/>
      <c r="E364" s="855"/>
      <c r="F364" s="549">
        <v>3</v>
      </c>
      <c r="G364" s="550"/>
      <c r="H364" s="598" t="str">
        <f t="shared" si="6"/>
        <v>Belum Diisi</v>
      </c>
      <c r="I364" s="592" t="s">
        <v>26</v>
      </c>
      <c r="J364" s="593" t="str">
        <f>IF($D$362="Y/T","Isi Sasaran",IF($E$362=0,0,IF(I364="Y",1,IF(I364="T",0,"Isi Dulu"))))</f>
        <v>Isi Sasaran</v>
      </c>
      <c r="K364" s="592" t="s">
        <v>26</v>
      </c>
      <c r="L364" s="593" t="str">
        <f>IF($D$362="Y/T","Isi Sasaran",IF($E$362=0,0,IF(K364="Y",1,IF(K364="T",0,"Isi Dulu"))))</f>
        <v>Isi Sasaran</v>
      </c>
      <c r="M364" s="849"/>
      <c r="N364" s="852"/>
    </row>
    <row r="365" spans="2:14" ht="15.75">
      <c r="B365" s="837"/>
      <c r="C365" s="840"/>
      <c r="D365" s="858"/>
      <c r="E365" s="855"/>
      <c r="F365" s="549">
        <v>4</v>
      </c>
      <c r="G365" s="550"/>
      <c r="H365" s="598" t="str">
        <f t="shared" si="6"/>
        <v>Belum Diisi</v>
      </c>
      <c r="I365" s="592" t="s">
        <v>26</v>
      </c>
      <c r="J365" s="593" t="str">
        <f>IF($D$362="Y/T","Isi Sasaran",IF($E$362=0,0,IF(I365="Y",1,IF(I365="T",0,"Isi Dulu"))))</f>
        <v>Isi Sasaran</v>
      </c>
      <c r="K365" s="592" t="s">
        <v>26</v>
      </c>
      <c r="L365" s="593" t="str">
        <f>IF($D$362="Y/T","Isi Sasaran",IF($E$362=0,0,IF(K365="Y",1,IF(K365="T",0,"Isi Dulu"))))</f>
        <v>Isi Sasaran</v>
      </c>
      <c r="M365" s="849"/>
      <c r="N365" s="852"/>
    </row>
    <row r="366" spans="2:14" ht="15.75">
      <c r="B366" s="838"/>
      <c r="C366" s="841"/>
      <c r="D366" s="859"/>
      <c r="E366" s="856"/>
      <c r="F366" s="569">
        <v>5</v>
      </c>
      <c r="G366" s="570"/>
      <c r="H366" s="599" t="str">
        <f t="shared" si="6"/>
        <v>Belum Diisi</v>
      </c>
      <c r="I366" s="595" t="s">
        <v>26</v>
      </c>
      <c r="J366" s="596" t="str">
        <f>IF($D$362="Y/T","Isi Sasaran",IF($E$362=0,0,IF(I366="Y",1,IF(I366="T",0,"Isi Dulu"))))</f>
        <v>Isi Sasaran</v>
      </c>
      <c r="K366" s="595" t="s">
        <v>26</v>
      </c>
      <c r="L366" s="596" t="str">
        <f>IF($D$362="Y/T","Isi Sasaran",IF($E$362=0,0,IF(K366="Y",1,IF(K366="T",0,"Isi Dulu"))))</f>
        <v>Isi Sasaran</v>
      </c>
      <c r="M366" s="850"/>
      <c r="N366" s="853"/>
    </row>
    <row r="367" spans="2:14" ht="15.75">
      <c r="B367" s="836">
        <v>12</v>
      </c>
      <c r="C367" s="839"/>
      <c r="D367" s="857" t="s">
        <v>26</v>
      </c>
      <c r="E367" s="854" t="str">
        <f>IF(D367="Y",1,IF(D367="T",0,IF(D367="Y/T","Belum diisi","Error")))</f>
        <v>Belum diisi</v>
      </c>
      <c r="F367" s="528">
        <v>1</v>
      </c>
      <c r="G367" s="529"/>
      <c r="H367" s="600" t="str">
        <f t="shared" si="6"/>
        <v>Belum Diisi</v>
      </c>
      <c r="I367" s="590" t="s">
        <v>26</v>
      </c>
      <c r="J367" s="591" t="str">
        <f>IF($D$367="Y/T","Isi Sasaran",IF($E$367=0,0,IF(I367="Y",1,IF(I367="T",0,"Isi Dulu"))))</f>
        <v>Isi Sasaran</v>
      </c>
      <c r="K367" s="590" t="s">
        <v>26</v>
      </c>
      <c r="L367" s="591" t="str">
        <f>IF($D$367="Y/T","Isi Sasaran",IF($E$367=0,0,IF(K367="Y",1,IF(K367="T",0,"Isi Dulu"))))</f>
        <v>Isi Sasaran</v>
      </c>
      <c r="M367" s="848" t="s">
        <v>26</v>
      </c>
      <c r="N367" s="851" t="str">
        <f>IF(M367="Y",1,IF(M367="T",0,IF(M367="Y/T","Belum diisi","Error")))</f>
        <v>Belum diisi</v>
      </c>
    </row>
    <row r="368" spans="2:14" ht="15.75">
      <c r="B368" s="837"/>
      <c r="C368" s="840"/>
      <c r="D368" s="858"/>
      <c r="E368" s="855"/>
      <c r="F368" s="549">
        <v>2</v>
      </c>
      <c r="G368" s="550"/>
      <c r="H368" s="598" t="str">
        <f t="shared" si="6"/>
        <v>Belum Diisi</v>
      </c>
      <c r="I368" s="592" t="s">
        <v>26</v>
      </c>
      <c r="J368" s="593" t="str">
        <f>IF($D$367="Y/T","Isi Sasaran",IF($E$367=0,0,IF(I368="Y",1,IF(I368="T",0,"Isi Dulu"))))</f>
        <v>Isi Sasaran</v>
      </c>
      <c r="K368" s="592" t="s">
        <v>26</v>
      </c>
      <c r="L368" s="593" t="str">
        <f>IF($D$367="Y/T","Isi Sasaran",IF($E$367=0,0,IF(K368="Y",1,IF(K368="T",0,"Isi Dulu"))))</f>
        <v>Isi Sasaran</v>
      </c>
      <c r="M368" s="849"/>
      <c r="N368" s="852"/>
    </row>
    <row r="369" spans="2:14" ht="15.75">
      <c r="B369" s="837"/>
      <c r="C369" s="840"/>
      <c r="D369" s="858"/>
      <c r="E369" s="855"/>
      <c r="F369" s="549">
        <v>3</v>
      </c>
      <c r="G369" s="550"/>
      <c r="H369" s="598" t="str">
        <f t="shared" si="6"/>
        <v>Belum Diisi</v>
      </c>
      <c r="I369" s="592" t="s">
        <v>26</v>
      </c>
      <c r="J369" s="593" t="str">
        <f>IF($D$367="Y/T","Isi Sasaran",IF($E$367=0,0,IF(I369="Y",1,IF(I369="T",0,"Isi Dulu"))))</f>
        <v>Isi Sasaran</v>
      </c>
      <c r="K369" s="592" t="s">
        <v>26</v>
      </c>
      <c r="L369" s="593" t="str">
        <f>IF($D$367="Y/T","Isi Sasaran",IF($E$367=0,0,IF(K369="Y",1,IF(K369="T",0,"Isi Dulu"))))</f>
        <v>Isi Sasaran</v>
      </c>
      <c r="M369" s="849"/>
      <c r="N369" s="852"/>
    </row>
    <row r="370" spans="2:14" ht="15.75">
      <c r="B370" s="837"/>
      <c r="C370" s="840"/>
      <c r="D370" s="858"/>
      <c r="E370" s="855"/>
      <c r="F370" s="549">
        <v>4</v>
      </c>
      <c r="G370" s="550"/>
      <c r="H370" s="598" t="str">
        <f t="shared" si="6"/>
        <v>Belum Diisi</v>
      </c>
      <c r="I370" s="592" t="s">
        <v>26</v>
      </c>
      <c r="J370" s="593" t="str">
        <f>IF($D$367="Y/T","Isi Sasaran",IF($E$367=0,0,IF(I370="Y",1,IF(I370="T",0,"Isi Dulu"))))</f>
        <v>Isi Sasaran</v>
      </c>
      <c r="K370" s="592" t="s">
        <v>26</v>
      </c>
      <c r="L370" s="593" t="str">
        <f>IF($D$367="Y/T","Isi Sasaran",IF($E$367=0,0,IF(K370="Y",1,IF(K370="T",0,"Isi Dulu"))))</f>
        <v>Isi Sasaran</v>
      </c>
      <c r="M370" s="849"/>
      <c r="N370" s="852"/>
    </row>
    <row r="371" spans="2:14" ht="15.75">
      <c r="B371" s="838"/>
      <c r="C371" s="841"/>
      <c r="D371" s="859"/>
      <c r="E371" s="856"/>
      <c r="F371" s="569">
        <v>5</v>
      </c>
      <c r="G371" s="570"/>
      <c r="H371" s="599" t="str">
        <f t="shared" si="6"/>
        <v>Belum Diisi</v>
      </c>
      <c r="I371" s="595" t="s">
        <v>26</v>
      </c>
      <c r="J371" s="596" t="str">
        <f>IF($D$367="Y/T","Isi Sasaran",IF($E$367=0,0,IF(I371="Y",1,IF(I371="T",0,"Isi Dulu"))))</f>
        <v>Isi Sasaran</v>
      </c>
      <c r="K371" s="595" t="s">
        <v>26</v>
      </c>
      <c r="L371" s="596" t="str">
        <f>IF($D$367="Y/T","Isi Sasaran",IF($E$367=0,0,IF(K371="Y",1,IF(K371="T",0,"Isi Dulu"))))</f>
        <v>Isi Sasaran</v>
      </c>
      <c r="M371" s="850"/>
      <c r="N371" s="853"/>
    </row>
    <row r="372" spans="2:14" ht="15.75">
      <c r="B372" s="836">
        <v>13</v>
      </c>
      <c r="C372" s="839"/>
      <c r="D372" s="857" t="s">
        <v>26</v>
      </c>
      <c r="E372" s="854" t="str">
        <f>IF(D372="Y",1,IF(D372="T",0,IF(D372="Y/T","Belum diisi","Error")))</f>
        <v>Belum diisi</v>
      </c>
      <c r="F372" s="528">
        <v>1</v>
      </c>
      <c r="G372" s="529"/>
      <c r="H372" s="600" t="str">
        <f t="shared" si="6"/>
        <v>Belum Diisi</v>
      </c>
      <c r="I372" s="590" t="s">
        <v>26</v>
      </c>
      <c r="J372" s="591" t="str">
        <f>IF($D$372="Y/T","Isi Sasaran",IF($E$372=0,0,IF(I372="Y",1,IF(I372="T",0,"Isi Dulu"))))</f>
        <v>Isi Sasaran</v>
      </c>
      <c r="K372" s="590" t="s">
        <v>26</v>
      </c>
      <c r="L372" s="591" t="str">
        <f>IF($D$372="Y/T","Isi Sasaran",IF($E$372=0,0,IF(K372="Y",1,IF(K372="T",0,"Isi Dulu"))))</f>
        <v>Isi Sasaran</v>
      </c>
      <c r="M372" s="848" t="s">
        <v>26</v>
      </c>
      <c r="N372" s="851" t="str">
        <f>IF(M372="Y",1,IF(M372="T",0,IF(M372="Y/T","Belum diisi","Error")))</f>
        <v>Belum diisi</v>
      </c>
    </row>
    <row r="373" spans="2:14" ht="15.75">
      <c r="B373" s="837"/>
      <c r="C373" s="840"/>
      <c r="D373" s="858"/>
      <c r="E373" s="855"/>
      <c r="F373" s="549">
        <v>2</v>
      </c>
      <c r="G373" s="550"/>
      <c r="H373" s="598" t="str">
        <f t="shared" si="6"/>
        <v>Belum Diisi</v>
      </c>
      <c r="I373" s="592" t="s">
        <v>26</v>
      </c>
      <c r="J373" s="593" t="str">
        <f>IF($D$372="Y/T","Isi Sasaran",IF($E$372=0,0,IF(I373="Y",1,IF(I373="T",0,"Isi Dulu"))))</f>
        <v>Isi Sasaran</v>
      </c>
      <c r="K373" s="592" t="s">
        <v>26</v>
      </c>
      <c r="L373" s="593" t="str">
        <f>IF($D$372="Y/T","Isi Sasaran",IF($E$372=0,0,IF(K373="Y",1,IF(K373="T",0,"Isi Dulu"))))</f>
        <v>Isi Sasaran</v>
      </c>
      <c r="M373" s="849"/>
      <c r="N373" s="852"/>
    </row>
    <row r="374" spans="2:14" ht="15.75">
      <c r="B374" s="837"/>
      <c r="C374" s="840"/>
      <c r="D374" s="858"/>
      <c r="E374" s="855"/>
      <c r="F374" s="549">
        <v>3</v>
      </c>
      <c r="G374" s="550"/>
      <c r="H374" s="598" t="str">
        <f t="shared" si="6"/>
        <v>Belum Diisi</v>
      </c>
      <c r="I374" s="592" t="s">
        <v>26</v>
      </c>
      <c r="J374" s="593" t="str">
        <f>IF($D$372="Y/T","Isi Sasaran",IF($E$372=0,0,IF(I374="Y",1,IF(I374="T",0,"Isi Dulu"))))</f>
        <v>Isi Sasaran</v>
      </c>
      <c r="K374" s="592" t="s">
        <v>26</v>
      </c>
      <c r="L374" s="593" t="str">
        <f>IF($D$372="Y/T","Isi Sasaran",IF($E$372=0,0,IF(K374="Y",1,IF(K374="T",0,"Isi Dulu"))))</f>
        <v>Isi Sasaran</v>
      </c>
      <c r="M374" s="849"/>
      <c r="N374" s="852"/>
    </row>
    <row r="375" spans="2:14" ht="15.75">
      <c r="B375" s="837"/>
      <c r="C375" s="840"/>
      <c r="D375" s="858"/>
      <c r="E375" s="855"/>
      <c r="F375" s="549">
        <v>4</v>
      </c>
      <c r="G375" s="550"/>
      <c r="H375" s="598" t="str">
        <f t="shared" si="6"/>
        <v>Belum Diisi</v>
      </c>
      <c r="I375" s="592" t="s">
        <v>26</v>
      </c>
      <c r="J375" s="593" t="str">
        <f>IF($D$372="Y/T","Isi Sasaran",IF($E$372=0,0,IF(I375="Y",1,IF(I375="T",0,"Isi Dulu"))))</f>
        <v>Isi Sasaran</v>
      </c>
      <c r="K375" s="592" t="s">
        <v>26</v>
      </c>
      <c r="L375" s="593" t="str">
        <f>IF($D$372="Y/T","Isi Sasaran",IF($E$372=0,0,IF(K375="Y",1,IF(K375="T",0,"Isi Dulu"))))</f>
        <v>Isi Sasaran</v>
      </c>
      <c r="M375" s="849"/>
      <c r="N375" s="852"/>
    </row>
    <row r="376" spans="2:14" ht="15.75">
      <c r="B376" s="838"/>
      <c r="C376" s="841"/>
      <c r="D376" s="859"/>
      <c r="E376" s="856"/>
      <c r="F376" s="569">
        <v>5</v>
      </c>
      <c r="G376" s="570"/>
      <c r="H376" s="599" t="str">
        <f t="shared" ref="H376:H411" si="7">IF(OR(J376="Isi Dulu",L376="Isi Dulu",J376="Isi Sasaran",L376="Isi Sasaran"),"Belum Diisi",IF(SUM(J376,L376)=2,1,IF(SUM(J376,L376)=1,0,IF(SUM(J376,L376)=0,0,"Error"))))</f>
        <v>Belum Diisi</v>
      </c>
      <c r="I376" s="595" t="s">
        <v>26</v>
      </c>
      <c r="J376" s="596" t="str">
        <f>IF($D$372="Y/T","Isi Sasaran",IF($E$372=0,0,IF(I376="Y",1,IF(I376="T",0,"Isi Dulu"))))</f>
        <v>Isi Sasaran</v>
      </c>
      <c r="K376" s="595" t="s">
        <v>26</v>
      </c>
      <c r="L376" s="596" t="str">
        <f>IF($D$372="Y/T","Isi Sasaran",IF($E$372=0,0,IF(K376="Y",1,IF(K376="T",0,"Isi Dulu"))))</f>
        <v>Isi Sasaran</v>
      </c>
      <c r="M376" s="850"/>
      <c r="N376" s="853"/>
    </row>
    <row r="377" spans="2:14" ht="15.75">
      <c r="B377" s="836">
        <v>14</v>
      </c>
      <c r="C377" s="839"/>
      <c r="D377" s="857" t="s">
        <v>26</v>
      </c>
      <c r="E377" s="854" t="str">
        <f>IF(D377="Y",1,IF(D377="T",0,IF(D377="Y/T","Belum diisi","Error")))</f>
        <v>Belum diisi</v>
      </c>
      <c r="F377" s="528">
        <v>1</v>
      </c>
      <c r="G377" s="529"/>
      <c r="H377" s="600" t="str">
        <f t="shared" si="7"/>
        <v>Belum Diisi</v>
      </c>
      <c r="I377" s="590" t="s">
        <v>26</v>
      </c>
      <c r="J377" s="591" t="str">
        <f>IF($D$377="Y/T","Isi Sasaran",IF($E$377=0,0,IF(I377="Y",1,IF(I377="T",0,"Isi Dulu"))))</f>
        <v>Isi Sasaran</v>
      </c>
      <c r="K377" s="590" t="s">
        <v>26</v>
      </c>
      <c r="L377" s="591" t="str">
        <f>IF($D$377="Y/T","Isi Sasaran",IF($E$377=0,0,IF(K377="Y",1,IF(K377="T",0,"Isi Dulu"))))</f>
        <v>Isi Sasaran</v>
      </c>
      <c r="M377" s="848" t="s">
        <v>26</v>
      </c>
      <c r="N377" s="851" t="str">
        <f>IF(M377="Y",1,IF(M377="T",0,IF(M377="Y/T","Belum diisi","Error")))</f>
        <v>Belum diisi</v>
      </c>
    </row>
    <row r="378" spans="2:14" ht="15.75">
      <c r="B378" s="837"/>
      <c r="C378" s="840"/>
      <c r="D378" s="858"/>
      <c r="E378" s="855"/>
      <c r="F378" s="549">
        <v>2</v>
      </c>
      <c r="G378" s="550"/>
      <c r="H378" s="598" t="str">
        <f t="shared" si="7"/>
        <v>Belum Diisi</v>
      </c>
      <c r="I378" s="592" t="s">
        <v>26</v>
      </c>
      <c r="J378" s="593" t="str">
        <f>IF($D$377="Y/T","Isi Sasaran",IF($E$377=0,0,IF(I378="Y",1,IF(I378="T",0,"Isi Dulu"))))</f>
        <v>Isi Sasaran</v>
      </c>
      <c r="K378" s="592" t="s">
        <v>26</v>
      </c>
      <c r="L378" s="593" t="str">
        <f>IF($D$377="Y/T","Isi Sasaran",IF($E$377=0,0,IF(K378="Y",1,IF(K378="T",0,"Isi Dulu"))))</f>
        <v>Isi Sasaran</v>
      </c>
      <c r="M378" s="849"/>
      <c r="N378" s="852"/>
    </row>
    <row r="379" spans="2:14" ht="15.75">
      <c r="B379" s="837"/>
      <c r="C379" s="840"/>
      <c r="D379" s="858"/>
      <c r="E379" s="855"/>
      <c r="F379" s="549">
        <v>3</v>
      </c>
      <c r="G379" s="550"/>
      <c r="H379" s="598" t="str">
        <f t="shared" si="7"/>
        <v>Belum Diisi</v>
      </c>
      <c r="I379" s="592" t="s">
        <v>26</v>
      </c>
      <c r="J379" s="593" t="str">
        <f>IF($D$377="Y/T","Isi Sasaran",IF($E$377=0,0,IF(I379="Y",1,IF(I379="T",0,"Isi Dulu"))))</f>
        <v>Isi Sasaran</v>
      </c>
      <c r="K379" s="592" t="s">
        <v>26</v>
      </c>
      <c r="L379" s="593" t="str">
        <f>IF($D$377="Y/T","Isi Sasaran",IF($E$377=0,0,IF(K379="Y",1,IF(K379="T",0,"Isi Dulu"))))</f>
        <v>Isi Sasaran</v>
      </c>
      <c r="M379" s="849"/>
      <c r="N379" s="852"/>
    </row>
    <row r="380" spans="2:14" ht="15.75">
      <c r="B380" s="837"/>
      <c r="C380" s="840"/>
      <c r="D380" s="858"/>
      <c r="E380" s="855"/>
      <c r="F380" s="549">
        <v>4</v>
      </c>
      <c r="G380" s="550"/>
      <c r="H380" s="598" t="str">
        <f t="shared" si="7"/>
        <v>Belum Diisi</v>
      </c>
      <c r="I380" s="592" t="s">
        <v>26</v>
      </c>
      <c r="J380" s="593" t="str">
        <f>IF($D$377="Y/T","Isi Sasaran",IF($E$377=0,0,IF(I380="Y",1,IF(I380="T",0,"Isi Dulu"))))</f>
        <v>Isi Sasaran</v>
      </c>
      <c r="K380" s="592" t="s">
        <v>26</v>
      </c>
      <c r="L380" s="593" t="str">
        <f>IF($D$377="Y/T","Isi Sasaran",IF($E$377=0,0,IF(K380="Y",1,IF(K380="T",0,"Isi Dulu"))))</f>
        <v>Isi Sasaran</v>
      </c>
      <c r="M380" s="849"/>
      <c r="N380" s="852"/>
    </row>
    <row r="381" spans="2:14" ht="15.75">
      <c r="B381" s="838"/>
      <c r="C381" s="841"/>
      <c r="D381" s="859"/>
      <c r="E381" s="856"/>
      <c r="F381" s="569">
        <v>5</v>
      </c>
      <c r="G381" s="570"/>
      <c r="H381" s="599" t="str">
        <f t="shared" si="7"/>
        <v>Belum Diisi</v>
      </c>
      <c r="I381" s="595" t="s">
        <v>26</v>
      </c>
      <c r="J381" s="596" t="str">
        <f>IF($D$377="Y/T","Isi Sasaran",IF($E$377=0,0,IF(I381="Y",1,IF(I381="T",0,"Isi Dulu"))))</f>
        <v>Isi Sasaran</v>
      </c>
      <c r="K381" s="595" t="s">
        <v>26</v>
      </c>
      <c r="L381" s="596" t="str">
        <f>IF($D$377="Y/T","Isi Sasaran",IF($E$377=0,0,IF(K381="Y",1,IF(K381="T",0,"Isi Dulu"))))</f>
        <v>Isi Sasaran</v>
      </c>
      <c r="M381" s="850"/>
      <c r="N381" s="853"/>
    </row>
    <row r="382" spans="2:14" ht="15.75">
      <c r="B382" s="836">
        <v>15</v>
      </c>
      <c r="C382" s="839"/>
      <c r="D382" s="857" t="s">
        <v>26</v>
      </c>
      <c r="E382" s="854" t="str">
        <f>IF(D382="Y",1,IF(D382="T",0,IF(D382="Y/T","Belum diisi","Error")))</f>
        <v>Belum diisi</v>
      </c>
      <c r="F382" s="528">
        <v>1</v>
      </c>
      <c r="G382" s="529"/>
      <c r="H382" s="600" t="str">
        <f t="shared" si="7"/>
        <v>Belum Diisi</v>
      </c>
      <c r="I382" s="590" t="s">
        <v>26</v>
      </c>
      <c r="J382" s="591" t="str">
        <f>IF($D$382="Y/T","Isi Sasaran",IF($E$382=0,0,IF(I382="Y",1,IF(I382="T",0,"Isi Dulu"))))</f>
        <v>Isi Sasaran</v>
      </c>
      <c r="K382" s="590" t="s">
        <v>26</v>
      </c>
      <c r="L382" s="591" t="str">
        <f>IF($D$382="Y/T","Isi Sasaran",IF($E$382=0,0,IF(K382="Y",1,IF(K382="T",0,"Isi Dulu"))))</f>
        <v>Isi Sasaran</v>
      </c>
      <c r="M382" s="848" t="s">
        <v>26</v>
      </c>
      <c r="N382" s="851" t="str">
        <f>IF(M382="Y",1,IF(M382="T",0,IF(M382="Y/T","Belum diisi","Error")))</f>
        <v>Belum diisi</v>
      </c>
    </row>
    <row r="383" spans="2:14" ht="15.75">
      <c r="B383" s="837"/>
      <c r="C383" s="840"/>
      <c r="D383" s="858"/>
      <c r="E383" s="855"/>
      <c r="F383" s="549">
        <v>2</v>
      </c>
      <c r="G383" s="550"/>
      <c r="H383" s="598" t="str">
        <f t="shared" si="7"/>
        <v>Belum Diisi</v>
      </c>
      <c r="I383" s="592" t="s">
        <v>26</v>
      </c>
      <c r="J383" s="593" t="str">
        <f>IF($D$382="Y/T","Isi Sasaran",IF($E$382=0,0,IF(I383="Y",1,IF(I383="T",0,"Isi Dulu"))))</f>
        <v>Isi Sasaran</v>
      </c>
      <c r="K383" s="592" t="s">
        <v>26</v>
      </c>
      <c r="L383" s="593" t="str">
        <f>IF($D$382="Y/T","Isi Sasaran",IF($E$382=0,0,IF(K383="Y",1,IF(K383="T",0,"Isi Dulu"))))</f>
        <v>Isi Sasaran</v>
      </c>
      <c r="M383" s="849"/>
      <c r="N383" s="852"/>
    </row>
    <row r="384" spans="2:14" ht="15.75">
      <c r="B384" s="837"/>
      <c r="C384" s="840"/>
      <c r="D384" s="858"/>
      <c r="E384" s="855"/>
      <c r="F384" s="549">
        <v>3</v>
      </c>
      <c r="G384" s="550"/>
      <c r="H384" s="598" t="str">
        <f t="shared" si="7"/>
        <v>Belum Diisi</v>
      </c>
      <c r="I384" s="592" t="s">
        <v>26</v>
      </c>
      <c r="J384" s="593" t="str">
        <f>IF($D$382="Y/T","Isi Sasaran",IF($E$382=0,0,IF(I384="Y",1,IF(I384="T",0,"Isi Dulu"))))</f>
        <v>Isi Sasaran</v>
      </c>
      <c r="K384" s="592" t="s">
        <v>26</v>
      </c>
      <c r="L384" s="593" t="str">
        <f>IF($D$382="Y/T","Isi Sasaran",IF($E$382=0,0,IF(K384="Y",1,IF(K384="T",0,"Isi Dulu"))))</f>
        <v>Isi Sasaran</v>
      </c>
      <c r="M384" s="849"/>
      <c r="N384" s="852"/>
    </row>
    <row r="385" spans="2:14" ht="15.75">
      <c r="B385" s="837"/>
      <c r="C385" s="840"/>
      <c r="D385" s="858"/>
      <c r="E385" s="855"/>
      <c r="F385" s="549">
        <v>4</v>
      </c>
      <c r="G385" s="550"/>
      <c r="H385" s="598" t="str">
        <f t="shared" si="7"/>
        <v>Belum Diisi</v>
      </c>
      <c r="I385" s="592" t="s">
        <v>26</v>
      </c>
      <c r="J385" s="593" t="str">
        <f>IF($D$382="Y/T","Isi Sasaran",IF($E$382=0,0,IF(I385="Y",1,IF(I385="T",0,"Isi Dulu"))))</f>
        <v>Isi Sasaran</v>
      </c>
      <c r="K385" s="592" t="s">
        <v>26</v>
      </c>
      <c r="L385" s="593" t="str">
        <f>IF($D$382="Y/T","Isi Sasaran",IF($E$382=0,0,IF(K385="Y",1,IF(K385="T",0,"Isi Dulu"))))</f>
        <v>Isi Sasaran</v>
      </c>
      <c r="M385" s="849"/>
      <c r="N385" s="852"/>
    </row>
    <row r="386" spans="2:14" ht="15.75">
      <c r="B386" s="838"/>
      <c r="C386" s="841"/>
      <c r="D386" s="859"/>
      <c r="E386" s="856"/>
      <c r="F386" s="569">
        <v>5</v>
      </c>
      <c r="G386" s="570"/>
      <c r="H386" s="599" t="str">
        <f t="shared" si="7"/>
        <v>Belum Diisi</v>
      </c>
      <c r="I386" s="595" t="s">
        <v>26</v>
      </c>
      <c r="J386" s="596" t="str">
        <f>IF($D$382="Y/T","Isi Sasaran",IF($E$382=0,0,IF(I386="Y",1,IF(I386="T",0,"Isi Dulu"))))</f>
        <v>Isi Sasaran</v>
      </c>
      <c r="K386" s="595" t="s">
        <v>26</v>
      </c>
      <c r="L386" s="596" t="str">
        <f>IF($D$382="Y/T","Isi Sasaran",IF($E$382=0,0,IF(K386="Y",1,IF(K386="T",0,"Isi Dulu"))))</f>
        <v>Isi Sasaran</v>
      </c>
      <c r="M386" s="850"/>
      <c r="N386" s="853"/>
    </row>
    <row r="387" spans="2:14" ht="15.75">
      <c r="B387" s="836">
        <v>16</v>
      </c>
      <c r="C387" s="839"/>
      <c r="D387" s="857" t="s">
        <v>26</v>
      </c>
      <c r="E387" s="854" t="str">
        <f>IF(D387="Y",1,IF(D387="T",0,IF(D387="Y/T","Belum diisi","Error")))</f>
        <v>Belum diisi</v>
      </c>
      <c r="F387" s="528">
        <v>1</v>
      </c>
      <c r="G387" s="529"/>
      <c r="H387" s="600" t="str">
        <f t="shared" si="7"/>
        <v>Belum Diisi</v>
      </c>
      <c r="I387" s="590" t="s">
        <v>26</v>
      </c>
      <c r="J387" s="591" t="str">
        <f>IF($D$387="Y/T","Isi Sasaran",IF($E$387=0,0,IF(I387="Y",1,IF(I387="T",0,"Isi Dulu"))))</f>
        <v>Isi Sasaran</v>
      </c>
      <c r="K387" s="590" t="s">
        <v>26</v>
      </c>
      <c r="L387" s="591" t="str">
        <f>IF($D$387="Y/T","Isi Sasaran",IF($E$387=0,0,IF(K387="Y",1,IF(K387="T",0,"Isi Dulu"))))</f>
        <v>Isi Sasaran</v>
      </c>
      <c r="M387" s="848" t="s">
        <v>26</v>
      </c>
      <c r="N387" s="851" t="str">
        <f>IF(M387="Y",1,IF(M387="T",0,IF(M387="Y/T","Belum diisi","Error")))</f>
        <v>Belum diisi</v>
      </c>
    </row>
    <row r="388" spans="2:14" ht="15.75">
      <c r="B388" s="837"/>
      <c r="C388" s="840"/>
      <c r="D388" s="858"/>
      <c r="E388" s="855"/>
      <c r="F388" s="549">
        <v>2</v>
      </c>
      <c r="G388" s="550"/>
      <c r="H388" s="598" t="str">
        <f t="shared" si="7"/>
        <v>Belum Diisi</v>
      </c>
      <c r="I388" s="592" t="s">
        <v>26</v>
      </c>
      <c r="J388" s="593" t="str">
        <f>IF($D$387="Y/T","Isi Sasaran",IF($E$387=0,0,IF(I388="Y",1,IF(I388="T",0,"Isi Dulu"))))</f>
        <v>Isi Sasaran</v>
      </c>
      <c r="K388" s="592" t="s">
        <v>26</v>
      </c>
      <c r="L388" s="593" t="str">
        <f>IF($D$387="Y/T","Isi Sasaran",IF($E$387=0,0,IF(K388="Y",1,IF(K388="T",0,"Isi Dulu"))))</f>
        <v>Isi Sasaran</v>
      </c>
      <c r="M388" s="849"/>
      <c r="N388" s="852"/>
    </row>
    <row r="389" spans="2:14" ht="15.75">
      <c r="B389" s="837"/>
      <c r="C389" s="840"/>
      <c r="D389" s="858"/>
      <c r="E389" s="855"/>
      <c r="F389" s="549">
        <v>3</v>
      </c>
      <c r="G389" s="550"/>
      <c r="H389" s="598" t="str">
        <f t="shared" si="7"/>
        <v>Belum Diisi</v>
      </c>
      <c r="I389" s="592" t="s">
        <v>26</v>
      </c>
      <c r="J389" s="593" t="str">
        <f>IF($D$387="Y/T","Isi Sasaran",IF($E$387=0,0,IF(I389="Y",1,IF(I389="T",0,"Isi Dulu"))))</f>
        <v>Isi Sasaran</v>
      </c>
      <c r="K389" s="592" t="s">
        <v>26</v>
      </c>
      <c r="L389" s="593" t="str">
        <f>IF($D$387="Y/T","Isi Sasaran",IF($E$387=0,0,IF(K389="Y",1,IF(K389="T",0,"Isi Dulu"))))</f>
        <v>Isi Sasaran</v>
      </c>
      <c r="M389" s="849"/>
      <c r="N389" s="852"/>
    </row>
    <row r="390" spans="2:14" ht="15.75">
      <c r="B390" s="837"/>
      <c r="C390" s="840"/>
      <c r="D390" s="858"/>
      <c r="E390" s="855"/>
      <c r="F390" s="549">
        <v>4</v>
      </c>
      <c r="G390" s="550"/>
      <c r="H390" s="598" t="str">
        <f t="shared" si="7"/>
        <v>Belum Diisi</v>
      </c>
      <c r="I390" s="592" t="s">
        <v>26</v>
      </c>
      <c r="J390" s="593" t="str">
        <f>IF($D$387="Y/T","Isi Sasaran",IF($E$387=0,0,IF(I390="Y",1,IF(I390="T",0,"Isi Dulu"))))</f>
        <v>Isi Sasaran</v>
      </c>
      <c r="K390" s="592" t="s">
        <v>26</v>
      </c>
      <c r="L390" s="593" t="str">
        <f>IF($D$387="Y/T","Isi Sasaran",IF($E$387=0,0,IF(K390="Y",1,IF(K390="T",0,"Isi Dulu"))))</f>
        <v>Isi Sasaran</v>
      </c>
      <c r="M390" s="849"/>
      <c r="N390" s="852"/>
    </row>
    <row r="391" spans="2:14" ht="15.75">
      <c r="B391" s="838"/>
      <c r="C391" s="841"/>
      <c r="D391" s="859"/>
      <c r="E391" s="856"/>
      <c r="F391" s="569">
        <v>5</v>
      </c>
      <c r="G391" s="570"/>
      <c r="H391" s="599" t="str">
        <f t="shared" si="7"/>
        <v>Belum Diisi</v>
      </c>
      <c r="I391" s="595" t="s">
        <v>26</v>
      </c>
      <c r="J391" s="596" t="str">
        <f>IF($D$387="Y/T","Isi Sasaran",IF($E$387=0,0,IF(I391="Y",1,IF(I391="T",0,"Isi Dulu"))))</f>
        <v>Isi Sasaran</v>
      </c>
      <c r="K391" s="595" t="s">
        <v>26</v>
      </c>
      <c r="L391" s="596" t="str">
        <f>IF($D$387="Y/T","Isi Sasaran",IF($E$387=0,0,IF(K391="Y",1,IF(K391="T",0,"Isi Dulu"))))</f>
        <v>Isi Sasaran</v>
      </c>
      <c r="M391" s="850"/>
      <c r="N391" s="853"/>
    </row>
    <row r="392" spans="2:14" ht="15.75">
      <c r="B392" s="836">
        <v>17</v>
      </c>
      <c r="C392" s="839"/>
      <c r="D392" s="857" t="s">
        <v>26</v>
      </c>
      <c r="E392" s="854" t="str">
        <f>IF(D392="Y",1,IF(D392="T",0,IF(D392="Y/T","Belum diisi","Error")))</f>
        <v>Belum diisi</v>
      </c>
      <c r="F392" s="528">
        <v>1</v>
      </c>
      <c r="G392" s="529"/>
      <c r="H392" s="600" t="str">
        <f t="shared" si="7"/>
        <v>Belum Diisi</v>
      </c>
      <c r="I392" s="590" t="s">
        <v>26</v>
      </c>
      <c r="J392" s="591" t="str">
        <f>IF($D$392="Y/T","Isi Sasaran",IF($E$392=0,0,IF(I392="Y",1,IF(I392="T",0,"Isi Dulu"))))</f>
        <v>Isi Sasaran</v>
      </c>
      <c r="K392" s="590" t="s">
        <v>26</v>
      </c>
      <c r="L392" s="591" t="str">
        <f>IF($D$392="Y/T","Isi Sasaran",IF($E$392=0,0,IF(K392="Y",1,IF(K392="T",0,"Isi Dulu"))))</f>
        <v>Isi Sasaran</v>
      </c>
      <c r="M392" s="848" t="s">
        <v>26</v>
      </c>
      <c r="N392" s="851" t="str">
        <f>IF(M392="Y",1,IF(M392="T",0,IF(M392="Y/T","Belum diisi","Error")))</f>
        <v>Belum diisi</v>
      </c>
    </row>
    <row r="393" spans="2:14" ht="15.75">
      <c r="B393" s="837"/>
      <c r="C393" s="840"/>
      <c r="D393" s="858"/>
      <c r="E393" s="855"/>
      <c r="F393" s="549">
        <v>2</v>
      </c>
      <c r="G393" s="550"/>
      <c r="H393" s="598" t="str">
        <f t="shared" si="7"/>
        <v>Belum Diisi</v>
      </c>
      <c r="I393" s="592" t="s">
        <v>26</v>
      </c>
      <c r="J393" s="593" t="str">
        <f>IF($D$392="Y/T","Isi Sasaran",IF($E$392=0,0,IF(I393="Y",1,IF(I393="T",0,"Isi Dulu"))))</f>
        <v>Isi Sasaran</v>
      </c>
      <c r="K393" s="592" t="s">
        <v>26</v>
      </c>
      <c r="L393" s="593" t="str">
        <f>IF($D$392="Y/T","Isi Sasaran",IF($E$392=0,0,IF(K393="Y",1,IF(K393="T",0,"Isi Dulu"))))</f>
        <v>Isi Sasaran</v>
      </c>
      <c r="M393" s="849"/>
      <c r="N393" s="852"/>
    </row>
    <row r="394" spans="2:14" ht="15.75">
      <c r="B394" s="837"/>
      <c r="C394" s="840"/>
      <c r="D394" s="858"/>
      <c r="E394" s="855"/>
      <c r="F394" s="549">
        <v>3</v>
      </c>
      <c r="G394" s="550"/>
      <c r="H394" s="598" t="str">
        <f t="shared" si="7"/>
        <v>Belum Diisi</v>
      </c>
      <c r="I394" s="592" t="s">
        <v>26</v>
      </c>
      <c r="J394" s="593" t="str">
        <f>IF($D$392="Y/T","Isi Sasaran",IF($E$392=0,0,IF(I394="Y",1,IF(I394="T",0,"Isi Dulu"))))</f>
        <v>Isi Sasaran</v>
      </c>
      <c r="K394" s="592" t="s">
        <v>26</v>
      </c>
      <c r="L394" s="593" t="str">
        <f>IF($D$392="Y/T","Isi Sasaran",IF($E$392=0,0,IF(K394="Y",1,IF(K394="T",0,"Isi Dulu"))))</f>
        <v>Isi Sasaran</v>
      </c>
      <c r="M394" s="849"/>
      <c r="N394" s="852"/>
    </row>
    <row r="395" spans="2:14" ht="15.75">
      <c r="B395" s="837"/>
      <c r="C395" s="840"/>
      <c r="D395" s="858"/>
      <c r="E395" s="855"/>
      <c r="F395" s="549">
        <v>4</v>
      </c>
      <c r="G395" s="550"/>
      <c r="H395" s="598" t="str">
        <f t="shared" si="7"/>
        <v>Belum Diisi</v>
      </c>
      <c r="I395" s="592" t="s">
        <v>26</v>
      </c>
      <c r="J395" s="593" t="str">
        <f>IF($D$392="Y/T","Isi Sasaran",IF($E$392=0,0,IF(I395="Y",1,IF(I395="T",0,"Isi Dulu"))))</f>
        <v>Isi Sasaran</v>
      </c>
      <c r="K395" s="592" t="s">
        <v>26</v>
      </c>
      <c r="L395" s="593" t="str">
        <f>IF($D$392="Y/T","Isi Sasaran",IF($E$392=0,0,IF(K395="Y",1,IF(K395="T",0,"Isi Dulu"))))</f>
        <v>Isi Sasaran</v>
      </c>
      <c r="M395" s="849"/>
      <c r="N395" s="852"/>
    </row>
    <row r="396" spans="2:14" ht="15.75">
      <c r="B396" s="838"/>
      <c r="C396" s="841"/>
      <c r="D396" s="859"/>
      <c r="E396" s="856"/>
      <c r="F396" s="569">
        <v>5</v>
      </c>
      <c r="G396" s="570"/>
      <c r="H396" s="599" t="str">
        <f t="shared" si="7"/>
        <v>Belum Diisi</v>
      </c>
      <c r="I396" s="595" t="s">
        <v>26</v>
      </c>
      <c r="J396" s="596" t="str">
        <f>IF($D$392="Y/T","Isi Sasaran",IF($E$392=0,0,IF(I396="Y",1,IF(I396="T",0,"Isi Dulu"))))</f>
        <v>Isi Sasaran</v>
      </c>
      <c r="K396" s="595" t="s">
        <v>26</v>
      </c>
      <c r="L396" s="596" t="str">
        <f>IF($D$392="Y/T","Isi Sasaran",IF($E$392=0,0,IF(K396="Y",1,IF(K396="T",0,"Isi Dulu"))))</f>
        <v>Isi Sasaran</v>
      </c>
      <c r="M396" s="850"/>
      <c r="N396" s="853"/>
    </row>
    <row r="397" spans="2:14" ht="15.75">
      <c r="B397" s="836">
        <v>18</v>
      </c>
      <c r="C397" s="839"/>
      <c r="D397" s="857" t="s">
        <v>26</v>
      </c>
      <c r="E397" s="854" t="str">
        <f>IF(D397="Y",1,IF(D397="T",0,IF(D397="Y/T","Belum diisi","Error")))</f>
        <v>Belum diisi</v>
      </c>
      <c r="F397" s="528">
        <v>1</v>
      </c>
      <c r="G397" s="529"/>
      <c r="H397" s="600" t="str">
        <f t="shared" si="7"/>
        <v>Belum Diisi</v>
      </c>
      <c r="I397" s="590" t="s">
        <v>26</v>
      </c>
      <c r="J397" s="591" t="str">
        <f>IF($D$397="Y/T","Isi Sasaran",IF($E$397=0,0,IF(I397="Y",1,IF(I397="T",0,"Isi Dulu"))))</f>
        <v>Isi Sasaran</v>
      </c>
      <c r="K397" s="590" t="s">
        <v>26</v>
      </c>
      <c r="L397" s="591" t="str">
        <f>IF($D$397="Y/T","Isi Sasaran",IF($E$397=0,0,IF(K397="Y",1,IF(K397="T",0,"Isi Dulu"))))</f>
        <v>Isi Sasaran</v>
      </c>
      <c r="M397" s="848" t="s">
        <v>26</v>
      </c>
      <c r="N397" s="851" t="str">
        <f>IF(M397="Y",1,IF(M397="T",0,IF(M397="Y/T","Belum diisi","Error")))</f>
        <v>Belum diisi</v>
      </c>
    </row>
    <row r="398" spans="2:14" ht="15.75">
      <c r="B398" s="837"/>
      <c r="C398" s="840"/>
      <c r="D398" s="858"/>
      <c r="E398" s="855"/>
      <c r="F398" s="549">
        <v>2</v>
      </c>
      <c r="G398" s="550"/>
      <c r="H398" s="598" t="str">
        <f t="shared" si="7"/>
        <v>Belum Diisi</v>
      </c>
      <c r="I398" s="592" t="s">
        <v>26</v>
      </c>
      <c r="J398" s="593" t="str">
        <f>IF($D$397="Y/T","Isi Sasaran",IF($E$397=0,0,IF(I398="Y",1,IF(I398="T",0,"Isi Dulu"))))</f>
        <v>Isi Sasaran</v>
      </c>
      <c r="K398" s="592" t="s">
        <v>26</v>
      </c>
      <c r="L398" s="593" t="str">
        <f>IF($D$397="Y/T","Isi Sasaran",IF($E$397=0,0,IF(K398="Y",1,IF(K398="T",0,"Isi Dulu"))))</f>
        <v>Isi Sasaran</v>
      </c>
      <c r="M398" s="849"/>
      <c r="N398" s="852"/>
    </row>
    <row r="399" spans="2:14" ht="15.75">
      <c r="B399" s="837"/>
      <c r="C399" s="840"/>
      <c r="D399" s="858"/>
      <c r="E399" s="855"/>
      <c r="F399" s="549">
        <v>3</v>
      </c>
      <c r="G399" s="550"/>
      <c r="H399" s="598" t="str">
        <f t="shared" si="7"/>
        <v>Belum Diisi</v>
      </c>
      <c r="I399" s="592" t="s">
        <v>26</v>
      </c>
      <c r="J399" s="593" t="str">
        <f>IF($D$397="Y/T","Isi Sasaran",IF($E$397=0,0,IF(I399="Y",1,IF(I399="T",0,"Isi Dulu"))))</f>
        <v>Isi Sasaran</v>
      </c>
      <c r="K399" s="592" t="s">
        <v>26</v>
      </c>
      <c r="L399" s="593" t="str">
        <f>IF($D$397="Y/T","Isi Sasaran",IF($E$397=0,0,IF(K399="Y",1,IF(K399="T",0,"Isi Dulu"))))</f>
        <v>Isi Sasaran</v>
      </c>
      <c r="M399" s="849"/>
      <c r="N399" s="852"/>
    </row>
    <row r="400" spans="2:14" ht="15.75">
      <c r="B400" s="837"/>
      <c r="C400" s="840"/>
      <c r="D400" s="858"/>
      <c r="E400" s="855"/>
      <c r="F400" s="549">
        <v>4</v>
      </c>
      <c r="G400" s="550"/>
      <c r="H400" s="598" t="str">
        <f t="shared" si="7"/>
        <v>Belum Diisi</v>
      </c>
      <c r="I400" s="592" t="s">
        <v>26</v>
      </c>
      <c r="J400" s="593" t="str">
        <f>IF($D$397="Y/T","Isi Sasaran",IF($E$397=0,0,IF(I400="Y",1,IF(I400="T",0,"Isi Dulu"))))</f>
        <v>Isi Sasaran</v>
      </c>
      <c r="K400" s="592" t="s">
        <v>26</v>
      </c>
      <c r="L400" s="593" t="str">
        <f>IF($D$397="Y/T","Isi Sasaran",IF($E$397=0,0,IF(K400="Y",1,IF(K400="T",0,"Isi Dulu"))))</f>
        <v>Isi Sasaran</v>
      </c>
      <c r="M400" s="849"/>
      <c r="N400" s="852"/>
    </row>
    <row r="401" spans="2:14" ht="15.75">
      <c r="B401" s="838"/>
      <c r="C401" s="841"/>
      <c r="D401" s="859"/>
      <c r="E401" s="856"/>
      <c r="F401" s="569">
        <v>5</v>
      </c>
      <c r="G401" s="570"/>
      <c r="H401" s="599" t="str">
        <f t="shared" si="7"/>
        <v>Belum Diisi</v>
      </c>
      <c r="I401" s="595" t="s">
        <v>26</v>
      </c>
      <c r="J401" s="596" t="str">
        <f>IF($D$397="Y/T","Isi Sasaran",IF($E$397=0,0,IF(I401="Y",1,IF(I401="T",0,"Isi Dulu"))))</f>
        <v>Isi Sasaran</v>
      </c>
      <c r="K401" s="595" t="s">
        <v>26</v>
      </c>
      <c r="L401" s="596" t="str">
        <f>IF($D$397="Y/T","Isi Sasaran",IF($E$397=0,0,IF(K401="Y",1,IF(K401="T",0,"Isi Dulu"))))</f>
        <v>Isi Sasaran</v>
      </c>
      <c r="M401" s="850"/>
      <c r="N401" s="853"/>
    </row>
    <row r="402" spans="2:14" ht="15.75">
      <c r="B402" s="836">
        <v>19</v>
      </c>
      <c r="C402" s="839"/>
      <c r="D402" s="857" t="s">
        <v>26</v>
      </c>
      <c r="E402" s="854" t="str">
        <f>IF(D402="Y",1,IF(D402="T",0,IF(D402="Y/T","Belum diisi","Error")))</f>
        <v>Belum diisi</v>
      </c>
      <c r="F402" s="528">
        <v>1</v>
      </c>
      <c r="G402" s="529"/>
      <c r="H402" s="600" t="str">
        <f t="shared" si="7"/>
        <v>Belum Diisi</v>
      </c>
      <c r="I402" s="590" t="s">
        <v>26</v>
      </c>
      <c r="J402" s="591" t="str">
        <f>IF($D$402="Y/T","Isi Sasaran",IF($E$402=0,0,IF(I402="Y",1,IF(I402="T",0,"Isi Dulu"))))</f>
        <v>Isi Sasaran</v>
      </c>
      <c r="K402" s="590" t="s">
        <v>26</v>
      </c>
      <c r="L402" s="591" t="str">
        <f>IF($D$402="Y/T","Isi Sasaran",IF($E$402=0,0,IF(K402="Y",1,IF(K402="T",0,"Isi Dulu"))))</f>
        <v>Isi Sasaran</v>
      </c>
      <c r="M402" s="848" t="s">
        <v>26</v>
      </c>
      <c r="N402" s="851" t="str">
        <f>IF(M402="Y",1,IF(M402="T",0,IF(M402="Y/T","Belum diisi","Error")))</f>
        <v>Belum diisi</v>
      </c>
    </row>
    <row r="403" spans="2:14" ht="15.75">
      <c r="B403" s="837"/>
      <c r="C403" s="840"/>
      <c r="D403" s="858"/>
      <c r="E403" s="855"/>
      <c r="F403" s="549">
        <v>2</v>
      </c>
      <c r="G403" s="550"/>
      <c r="H403" s="598" t="str">
        <f t="shared" si="7"/>
        <v>Belum Diisi</v>
      </c>
      <c r="I403" s="592" t="s">
        <v>26</v>
      </c>
      <c r="J403" s="593" t="str">
        <f>IF($D$402="Y/T","Isi Sasaran",IF($E$402=0,0,IF(I403="Y",1,IF(I403="T",0,"Isi Dulu"))))</f>
        <v>Isi Sasaran</v>
      </c>
      <c r="K403" s="592" t="s">
        <v>26</v>
      </c>
      <c r="L403" s="593" t="str">
        <f>IF($D$402="Y/T","Isi Sasaran",IF($E$402=0,0,IF(K403="Y",1,IF(K403="T",0,"Isi Dulu"))))</f>
        <v>Isi Sasaran</v>
      </c>
      <c r="M403" s="849"/>
      <c r="N403" s="852"/>
    </row>
    <row r="404" spans="2:14" ht="15.75">
      <c r="B404" s="837"/>
      <c r="C404" s="840"/>
      <c r="D404" s="858"/>
      <c r="E404" s="855"/>
      <c r="F404" s="549">
        <v>3</v>
      </c>
      <c r="G404" s="550"/>
      <c r="H404" s="598" t="str">
        <f t="shared" si="7"/>
        <v>Belum Diisi</v>
      </c>
      <c r="I404" s="592" t="s">
        <v>26</v>
      </c>
      <c r="J404" s="593" t="str">
        <f>IF($D$402="Y/T","Isi Sasaran",IF($E$402=0,0,IF(I404="Y",1,IF(I404="T",0,"Isi Dulu"))))</f>
        <v>Isi Sasaran</v>
      </c>
      <c r="K404" s="592" t="s">
        <v>26</v>
      </c>
      <c r="L404" s="593" t="str">
        <f>IF($D$402="Y/T","Isi Sasaran",IF($E$402=0,0,IF(K404="Y",1,IF(K404="T",0,"Isi Dulu"))))</f>
        <v>Isi Sasaran</v>
      </c>
      <c r="M404" s="849"/>
      <c r="N404" s="852"/>
    </row>
    <row r="405" spans="2:14" ht="15.75">
      <c r="B405" s="837"/>
      <c r="C405" s="840"/>
      <c r="D405" s="858"/>
      <c r="E405" s="855"/>
      <c r="F405" s="549">
        <v>4</v>
      </c>
      <c r="G405" s="550"/>
      <c r="H405" s="598" t="str">
        <f t="shared" si="7"/>
        <v>Belum Diisi</v>
      </c>
      <c r="I405" s="592" t="s">
        <v>26</v>
      </c>
      <c r="J405" s="593" t="str">
        <f>IF($D$402="Y/T","Isi Sasaran",IF($E$402=0,0,IF(I405="Y",1,IF(I405="T",0,"Isi Dulu"))))</f>
        <v>Isi Sasaran</v>
      </c>
      <c r="K405" s="592" t="s">
        <v>26</v>
      </c>
      <c r="L405" s="593" t="str">
        <f>IF($D$402="Y/T","Isi Sasaran",IF($E$402=0,0,IF(K405="Y",1,IF(K405="T",0,"Isi Dulu"))))</f>
        <v>Isi Sasaran</v>
      </c>
      <c r="M405" s="849"/>
      <c r="N405" s="852"/>
    </row>
    <row r="406" spans="2:14" ht="15.75">
      <c r="B406" s="838"/>
      <c r="C406" s="841"/>
      <c r="D406" s="859"/>
      <c r="E406" s="856"/>
      <c r="F406" s="569">
        <v>5</v>
      </c>
      <c r="G406" s="570"/>
      <c r="H406" s="599" t="str">
        <f t="shared" si="7"/>
        <v>Belum Diisi</v>
      </c>
      <c r="I406" s="595" t="s">
        <v>26</v>
      </c>
      <c r="J406" s="596" t="str">
        <f>IF($D$402="Y/T","Isi Sasaran",IF($E$402=0,0,IF(I406="Y",1,IF(I406="T",0,"Isi Dulu"))))</f>
        <v>Isi Sasaran</v>
      </c>
      <c r="K406" s="595" t="s">
        <v>26</v>
      </c>
      <c r="L406" s="596" t="str">
        <f>IF($D$402="Y/T","Isi Sasaran",IF($E$402=0,0,IF(K406="Y",1,IF(K406="T",0,"Isi Dulu"))))</f>
        <v>Isi Sasaran</v>
      </c>
      <c r="M406" s="850"/>
      <c r="N406" s="853"/>
    </row>
    <row r="407" spans="2:14" ht="15.75">
      <c r="B407" s="836">
        <v>20</v>
      </c>
      <c r="C407" s="839"/>
      <c r="D407" s="857" t="s">
        <v>26</v>
      </c>
      <c r="E407" s="854" t="str">
        <f>IF(D407="Y",1,IF(D407="T",0,IF(D407="Y/T","Belum diisi","Error")))</f>
        <v>Belum diisi</v>
      </c>
      <c r="F407" s="528">
        <v>1</v>
      </c>
      <c r="G407" s="529"/>
      <c r="H407" s="600" t="str">
        <f t="shared" si="7"/>
        <v>Belum Diisi</v>
      </c>
      <c r="I407" s="590" t="s">
        <v>26</v>
      </c>
      <c r="J407" s="591" t="str">
        <f>IF($D$407="Y/T","Isi Sasaran",IF($E$407=0,0,IF(I407="Y",1,IF(I407="T",0,"Isi Dulu"))))</f>
        <v>Isi Sasaran</v>
      </c>
      <c r="K407" s="590" t="s">
        <v>26</v>
      </c>
      <c r="L407" s="591" t="str">
        <f>IF($D$407="Y/T","Isi Sasaran",IF($E$407=0,0,IF(K407="Y",1,IF(K407="T",0,"Isi Dulu"))))</f>
        <v>Isi Sasaran</v>
      </c>
      <c r="M407" s="848" t="s">
        <v>26</v>
      </c>
      <c r="N407" s="851" t="str">
        <f>IF(M407="Y",1,IF(M407="T",0,IF(M407="Y/T","Belum diisi","Error")))</f>
        <v>Belum diisi</v>
      </c>
    </row>
    <row r="408" spans="2:14" ht="15.75">
      <c r="B408" s="837"/>
      <c r="C408" s="840"/>
      <c r="D408" s="858"/>
      <c r="E408" s="855"/>
      <c r="F408" s="549">
        <v>2</v>
      </c>
      <c r="G408" s="550"/>
      <c r="H408" s="598" t="str">
        <f t="shared" si="7"/>
        <v>Belum Diisi</v>
      </c>
      <c r="I408" s="592" t="s">
        <v>26</v>
      </c>
      <c r="J408" s="593" t="str">
        <f>IF($D$407="Y/T","Isi Sasaran",IF($E$407=0,0,IF(I408="Y",1,IF(I408="T",0,"Isi Dulu"))))</f>
        <v>Isi Sasaran</v>
      </c>
      <c r="K408" s="592" t="s">
        <v>26</v>
      </c>
      <c r="L408" s="593" t="str">
        <f>IF($D$407="Y/T","Isi Sasaran",IF($E$407=0,0,IF(K408="Y",1,IF(K408="T",0,"Isi Dulu"))))</f>
        <v>Isi Sasaran</v>
      </c>
      <c r="M408" s="849"/>
      <c r="N408" s="852"/>
    </row>
    <row r="409" spans="2:14" ht="15.75">
      <c r="B409" s="837"/>
      <c r="C409" s="840"/>
      <c r="D409" s="858"/>
      <c r="E409" s="855"/>
      <c r="F409" s="549">
        <v>3</v>
      </c>
      <c r="G409" s="550"/>
      <c r="H409" s="598" t="str">
        <f t="shared" si="7"/>
        <v>Belum Diisi</v>
      </c>
      <c r="I409" s="592" t="s">
        <v>26</v>
      </c>
      <c r="J409" s="593" t="str">
        <f>IF($D$407="Y/T","Isi Sasaran",IF($E$407=0,0,IF(I409="Y",1,IF(I409="T",0,"Isi Dulu"))))</f>
        <v>Isi Sasaran</v>
      </c>
      <c r="K409" s="592" t="s">
        <v>26</v>
      </c>
      <c r="L409" s="593" t="str">
        <f>IF($D$407="Y/T","Isi Sasaran",IF($E$407=0,0,IF(K409="Y",1,IF(K409="T",0,"Isi Dulu"))))</f>
        <v>Isi Sasaran</v>
      </c>
      <c r="M409" s="849"/>
      <c r="N409" s="852"/>
    </row>
    <row r="410" spans="2:14" ht="15.75">
      <c r="B410" s="837"/>
      <c r="C410" s="840"/>
      <c r="D410" s="858"/>
      <c r="E410" s="855"/>
      <c r="F410" s="549">
        <v>4</v>
      </c>
      <c r="G410" s="550"/>
      <c r="H410" s="598" t="str">
        <f t="shared" si="7"/>
        <v>Belum Diisi</v>
      </c>
      <c r="I410" s="592" t="s">
        <v>26</v>
      </c>
      <c r="J410" s="593" t="str">
        <f>IF($D$407="Y/T","Isi Sasaran",IF($E$407=0,0,IF(I410="Y",1,IF(I410="T",0,"Isi Dulu"))))</f>
        <v>Isi Sasaran</v>
      </c>
      <c r="K410" s="592" t="s">
        <v>26</v>
      </c>
      <c r="L410" s="593" t="str">
        <f>IF($D$407="Y/T","Isi Sasaran",IF($E$407=0,0,IF(K410="Y",1,IF(K410="T",0,"Isi Dulu"))))</f>
        <v>Isi Sasaran</v>
      </c>
      <c r="M410" s="849"/>
      <c r="N410" s="852"/>
    </row>
    <row r="411" spans="2:14" ht="15.75">
      <c r="B411" s="838"/>
      <c r="C411" s="841"/>
      <c r="D411" s="859"/>
      <c r="E411" s="856"/>
      <c r="F411" s="569">
        <v>5</v>
      </c>
      <c r="G411" s="570"/>
      <c r="H411" s="599" t="str">
        <f t="shared" si="7"/>
        <v>Belum Diisi</v>
      </c>
      <c r="I411" s="595" t="s">
        <v>26</v>
      </c>
      <c r="J411" s="596" t="str">
        <f>IF($D$407="Y/T","Isi Sasaran",IF($E$407=0,0,IF(I411="Y",1,IF(I411="T",0,"Isi Dulu"))))</f>
        <v>Isi Sasaran</v>
      </c>
      <c r="K411" s="595" t="s">
        <v>26</v>
      </c>
      <c r="L411" s="596" t="str">
        <f>IF($D$407="Y/T","Isi Sasaran",IF($E$407=0,0,IF(K411="Y",1,IF(K411="T",0,"Isi Dulu"))))</f>
        <v>Isi Sasaran</v>
      </c>
      <c r="M411" s="850"/>
      <c r="N411" s="853"/>
    </row>
    <row r="412" spans="2:14" ht="15.75">
      <c r="B412" s="580"/>
      <c r="C412" s="581"/>
      <c r="D412" s="582"/>
      <c r="E412" s="602" t="e">
        <f>AVERAGE(E312:E411)</f>
        <v>#DIV/0!</v>
      </c>
      <c r="F412" s="583"/>
      <c r="G412" s="583"/>
      <c r="H412" s="602" t="e">
        <f>(IF($D312="Y/T",0,AVERAGE(H312:H316))+IF($D317="Y/T",0,AVERAGE(H317:H321))+IF($D322="Y/T",0,AVERAGE(H322:H326))+IF($D327="Y/T",0,AVERAGE(H327:H331))+IF($D332="Y/T",0,AVERAGE(H332:H336))+IF($D337="Y/T",0,AVERAGE(H337:H341))+IF($D342="Y/T",0,AVERAGE(H342:H346))+IF($D347="Y/T",0,AVERAGE(H347:H351))+IF($D352="Y/T",0,AVERAGE(H352:H356))+IF($D357="Y/T",0,AVERAGE(H357:H361))+IF($D362="Y/T",0,AVERAGE(H362:H366))+IF($D367="Y/T",0,AVERAGE(H367:H371))+IF($D372="Y/T",0,AVERAGE(H372:H376))+IF($D377="Y/T",0,AVERAGE(H377:H381))+IF($D382="Y/T",0,AVERAGE(H382:H386))+IF($D387="Y/T",0,AVERAGE(H387:H391))+IF($D392="Y/T",0,AVERAGE(H392:H396))+IF($D397="Y/T",0,AVERAGE(H397:H401))+IF($D402="Y/T",0,AVERAGE(H402:H406))+IF($D407="Y/T",0,AVERAGE(H407:H411)))/(COUNTIF($D312:$D411,"Y")+COUNTIF($D312:$D411,"T"))</f>
        <v>#DIV/0!</v>
      </c>
      <c r="I412" s="582"/>
      <c r="J412" s="602" t="e">
        <f>(IF($D312="Y/T",0,AVERAGE(J312:J316))+IF($D317="Y/T",0,AVERAGE(J317:J321))+IF($D322="Y/T",0,AVERAGE(J322:J326))+IF($D327="Y/T",0,AVERAGE(J327:J331))+IF($D332="Y/T",0,AVERAGE(J332:J336))+IF($D337="Y/T",0,AVERAGE(J337:J341))+IF($D342="Y/T",0,AVERAGE(J342:J346))+IF($D347="Y/T",0,AVERAGE(J347:J351))+IF($D352="Y/T",0,AVERAGE(J352:J356))+IF($D357="Y/T",0,AVERAGE(J357:J361))+IF($D362="Y/T",0,AVERAGE(J362:J366))+IF($D367="Y/T",0,AVERAGE(J367:J371))+IF($D372="Y/T",0,AVERAGE(J372:J376))+IF($D377="Y/T",0,AVERAGE(J377:J381))+IF($D382="Y/T",0,AVERAGE(J382:J386))+IF($D387="Y/T",0,AVERAGE(J387:J391))+IF($D392="Y/T",0,AVERAGE(J392:J396))+IF($D397="Y/T",0,AVERAGE(J397:J401))+IF($D402="Y/T",0,AVERAGE(J402:J406))+IF($D407="Y/T",0,AVERAGE(J407:J411)))/(COUNTIF($D312:$D411,"Y")+COUNTIF($D312:$D411,"T"))</f>
        <v>#DIV/0!</v>
      </c>
      <c r="K412" s="582"/>
      <c r="L412" s="602" t="e">
        <f>(IF($D312="Y/T",0,AVERAGE(L312:L316))+IF($D317="Y/T",0,AVERAGE(L317:L321))+IF($D322="Y/T",0,AVERAGE(L322:L326))+IF($D327="Y/T",0,AVERAGE(L327:L331))+IF($D332="Y/T",0,AVERAGE(L332:L336))+IF($D337="Y/T",0,AVERAGE(L337:L341))+IF($D342="Y/T",0,AVERAGE(L342:L346))+IF($D347="Y/T",0,AVERAGE(L347:L351))+IF($D352="Y/T",0,AVERAGE(L352:L356))+IF($D357="Y/T",0,AVERAGE(L357:L361))+IF($D362="Y/T",0,AVERAGE(L362:L366))+IF($D367="Y/T",0,AVERAGE(L367:L371))+IF($D372="Y/T",0,AVERAGE(L372:L376))+IF($D377="Y/T",0,AVERAGE(L377:L381))+IF($D382="Y/T",0,AVERAGE(L382:L386))+IF($D387="Y/T",0,AVERAGE(L387:L391))+IF($D392="Y/T",0,AVERAGE(L392:L396))+IF($D397="Y/T",0,AVERAGE(L397:L401))+IF($D402="Y/T",0,AVERAGE(L402:L406))+IF($D407="Y/T",0,AVERAGE(L407:L411)))/(COUNTIF($D312:$D411,"Y")+COUNTIF($D312:$D411,"T"))</f>
        <v>#DIV/0!</v>
      </c>
      <c r="M412" s="606"/>
      <c r="N412" s="602" t="e">
        <f>AVERAGE(N312:N411)</f>
        <v>#DIV/0!</v>
      </c>
    </row>
  </sheetData>
  <mergeCells count="496">
    <mergeCell ref="M337:M341"/>
    <mergeCell ref="E342:E346"/>
    <mergeCell ref="B327:B331"/>
    <mergeCell ref="C327:C331"/>
    <mergeCell ref="B285:B289"/>
    <mergeCell ref="M290:M294"/>
    <mergeCell ref="E300:E304"/>
    <mergeCell ref="N317:N321"/>
    <mergeCell ref="C300:C304"/>
    <mergeCell ref="B305:B309"/>
    <mergeCell ref="C285:C289"/>
    <mergeCell ref="M285:M289"/>
    <mergeCell ref="D295:D299"/>
    <mergeCell ref="M322:M326"/>
    <mergeCell ref="C312:C316"/>
    <mergeCell ref="B317:B321"/>
    <mergeCell ref="D322:D326"/>
    <mergeCell ref="E322:E326"/>
    <mergeCell ref="C317:C321"/>
    <mergeCell ref="E312:E316"/>
    <mergeCell ref="C322:C326"/>
    <mergeCell ref="N235:N239"/>
    <mergeCell ref="D312:D316"/>
    <mergeCell ref="D260:D264"/>
    <mergeCell ref="N250:N254"/>
    <mergeCell ref="C250:C254"/>
    <mergeCell ref="M260:M264"/>
    <mergeCell ref="B265:B269"/>
    <mergeCell ref="D255:D259"/>
    <mergeCell ref="M255:M259"/>
    <mergeCell ref="N255:N259"/>
    <mergeCell ref="M300:M304"/>
    <mergeCell ref="B260:B264"/>
    <mergeCell ref="D275:D279"/>
    <mergeCell ref="E265:E269"/>
    <mergeCell ref="E285:E289"/>
    <mergeCell ref="D290:D294"/>
    <mergeCell ref="E290:E294"/>
    <mergeCell ref="N285:N289"/>
    <mergeCell ref="N280:N284"/>
    <mergeCell ref="M295:M299"/>
    <mergeCell ref="B280:B284"/>
    <mergeCell ref="E280:E284"/>
    <mergeCell ref="C280:C284"/>
    <mergeCell ref="M270:M274"/>
    <mergeCell ref="N260:N264"/>
    <mergeCell ref="E270:E274"/>
    <mergeCell ref="D265:D269"/>
    <mergeCell ref="C260:C264"/>
    <mergeCell ref="B270:B274"/>
    <mergeCell ref="C290:C294"/>
    <mergeCell ref="B295:B299"/>
    <mergeCell ref="N295:N299"/>
    <mergeCell ref="D240:D244"/>
    <mergeCell ref="E240:E244"/>
    <mergeCell ref="N275:N279"/>
    <mergeCell ref="D280:D284"/>
    <mergeCell ref="B290:B294"/>
    <mergeCell ref="M280:M284"/>
    <mergeCell ref="E275:E279"/>
    <mergeCell ref="N240:N244"/>
    <mergeCell ref="B240:B244"/>
    <mergeCell ref="C225:C229"/>
    <mergeCell ref="N220:N224"/>
    <mergeCell ref="M198:M202"/>
    <mergeCell ref="N128:N132"/>
    <mergeCell ref="C133:C137"/>
    <mergeCell ref="M138:M142"/>
    <mergeCell ref="C148:C152"/>
    <mergeCell ref="E143:E147"/>
    <mergeCell ref="D138:D142"/>
    <mergeCell ref="C193:C197"/>
    <mergeCell ref="C203:C207"/>
    <mergeCell ref="M193:M197"/>
    <mergeCell ref="E193:E197"/>
    <mergeCell ref="D193:D197"/>
    <mergeCell ref="M210:M214"/>
    <mergeCell ref="D198:D202"/>
    <mergeCell ref="N133:N137"/>
    <mergeCell ref="N148:N152"/>
    <mergeCell ref="E158:E162"/>
    <mergeCell ref="D183:D187"/>
    <mergeCell ref="M133:M137"/>
    <mergeCell ref="M225:M229"/>
    <mergeCell ref="N225:N229"/>
    <mergeCell ref="B377:B381"/>
    <mergeCell ref="E382:E386"/>
    <mergeCell ref="D387:D391"/>
    <mergeCell ref="E377:E381"/>
    <mergeCell ref="D377:D381"/>
    <mergeCell ref="D382:D386"/>
    <mergeCell ref="E387:E391"/>
    <mergeCell ref="M382:M386"/>
    <mergeCell ref="N387:N391"/>
    <mergeCell ref="B382:B386"/>
    <mergeCell ref="M377:M381"/>
    <mergeCell ref="N377:N381"/>
    <mergeCell ref="C387:C391"/>
    <mergeCell ref="M387:M391"/>
    <mergeCell ref="B387:B391"/>
    <mergeCell ref="C382:C386"/>
    <mergeCell ref="N382:N386"/>
    <mergeCell ref="C377:C381"/>
    <mergeCell ref="B347:B351"/>
    <mergeCell ref="N352:N356"/>
    <mergeCell ref="E357:E361"/>
    <mergeCell ref="N300:N304"/>
    <mergeCell ref="D300:D304"/>
    <mergeCell ref="E305:E309"/>
    <mergeCell ref="N362:N366"/>
    <mergeCell ref="D352:D356"/>
    <mergeCell ref="B357:B361"/>
    <mergeCell ref="B322:B326"/>
    <mergeCell ref="M327:M331"/>
    <mergeCell ref="B342:B346"/>
    <mergeCell ref="B337:B341"/>
    <mergeCell ref="M312:M316"/>
    <mergeCell ref="B312:B316"/>
    <mergeCell ref="E317:E321"/>
    <mergeCell ref="N312:N316"/>
    <mergeCell ref="N327:N331"/>
    <mergeCell ref="D332:D336"/>
    <mergeCell ref="N322:N326"/>
    <mergeCell ref="D337:D341"/>
    <mergeCell ref="D327:D331"/>
    <mergeCell ref="E327:E331"/>
    <mergeCell ref="B332:B336"/>
    <mergeCell ref="B397:B401"/>
    <mergeCell ref="M402:M406"/>
    <mergeCell ref="C407:C411"/>
    <mergeCell ref="C402:C406"/>
    <mergeCell ref="B407:B411"/>
    <mergeCell ref="N392:N396"/>
    <mergeCell ref="E407:E411"/>
    <mergeCell ref="C397:C401"/>
    <mergeCell ref="B402:B406"/>
    <mergeCell ref="M392:M396"/>
    <mergeCell ref="D392:D396"/>
    <mergeCell ref="D407:D411"/>
    <mergeCell ref="N397:N401"/>
    <mergeCell ref="M397:M401"/>
    <mergeCell ref="E402:E406"/>
    <mergeCell ref="D402:D406"/>
    <mergeCell ref="E397:E401"/>
    <mergeCell ref="N407:N411"/>
    <mergeCell ref="N402:N406"/>
    <mergeCell ref="M407:M411"/>
    <mergeCell ref="B392:B396"/>
    <mergeCell ref="E392:E396"/>
    <mergeCell ref="C392:C396"/>
    <mergeCell ref="D397:D401"/>
    <mergeCell ref="N372:N376"/>
    <mergeCell ref="C362:C366"/>
    <mergeCell ref="B362:B366"/>
    <mergeCell ref="D362:D366"/>
    <mergeCell ref="E362:E366"/>
    <mergeCell ref="M362:M366"/>
    <mergeCell ref="M357:M361"/>
    <mergeCell ref="E337:E341"/>
    <mergeCell ref="N342:N346"/>
    <mergeCell ref="D342:D346"/>
    <mergeCell ref="C342:C346"/>
    <mergeCell ref="M347:M351"/>
    <mergeCell ref="C357:C361"/>
    <mergeCell ref="E352:E356"/>
    <mergeCell ref="B352:B356"/>
    <mergeCell ref="B367:B371"/>
    <mergeCell ref="N367:N371"/>
    <mergeCell ref="D367:D371"/>
    <mergeCell ref="B372:B376"/>
    <mergeCell ref="C372:C376"/>
    <mergeCell ref="M372:M376"/>
    <mergeCell ref="D372:D376"/>
    <mergeCell ref="E372:E376"/>
    <mergeCell ref="M367:M371"/>
    <mergeCell ref="C367:C371"/>
    <mergeCell ref="E367:E371"/>
    <mergeCell ref="B215:B219"/>
    <mergeCell ref="N230:N234"/>
    <mergeCell ref="E245:E249"/>
    <mergeCell ref="B230:B234"/>
    <mergeCell ref="C188:C192"/>
    <mergeCell ref="N193:N197"/>
    <mergeCell ref="D203:D207"/>
    <mergeCell ref="D347:D351"/>
    <mergeCell ref="C337:C341"/>
    <mergeCell ref="C347:C351"/>
    <mergeCell ref="M352:M356"/>
    <mergeCell ref="D357:D361"/>
    <mergeCell ref="E347:E351"/>
    <mergeCell ref="C352:C356"/>
    <mergeCell ref="M332:M336"/>
    <mergeCell ref="N347:N351"/>
    <mergeCell ref="C332:C336"/>
    <mergeCell ref="N337:N341"/>
    <mergeCell ref="E332:E336"/>
    <mergeCell ref="N357:N361"/>
    <mergeCell ref="M342:M346"/>
    <mergeCell ref="N332:N336"/>
    <mergeCell ref="N123:N127"/>
    <mergeCell ref="D123:D127"/>
    <mergeCell ref="N245:N249"/>
    <mergeCell ref="N210:N214"/>
    <mergeCell ref="B210:B214"/>
    <mergeCell ref="D215:D219"/>
    <mergeCell ref="D210:D214"/>
    <mergeCell ref="E210:E214"/>
    <mergeCell ref="E215:E219"/>
    <mergeCell ref="B209:N209"/>
    <mergeCell ref="E220:E224"/>
    <mergeCell ref="B198:B202"/>
    <mergeCell ref="M203:M207"/>
    <mergeCell ref="C215:C219"/>
    <mergeCell ref="N203:N207"/>
    <mergeCell ref="N188:N192"/>
    <mergeCell ref="E198:E202"/>
    <mergeCell ref="D173:D177"/>
    <mergeCell ref="M163:M167"/>
    <mergeCell ref="B163:B167"/>
    <mergeCell ref="M230:M234"/>
    <mergeCell ref="B225:B229"/>
    <mergeCell ref="D235:D239"/>
    <mergeCell ref="M220:M224"/>
    <mergeCell ref="N86:N90"/>
    <mergeCell ref="E96:E100"/>
    <mergeCell ref="C81:C85"/>
    <mergeCell ref="M173:M177"/>
    <mergeCell ref="B173:B177"/>
    <mergeCell ref="C168:C172"/>
    <mergeCell ref="N138:N142"/>
    <mergeCell ref="C128:C132"/>
    <mergeCell ref="M128:M132"/>
    <mergeCell ref="D133:D137"/>
    <mergeCell ref="E133:E137"/>
    <mergeCell ref="E128:E132"/>
    <mergeCell ref="B153:B157"/>
    <mergeCell ref="N158:N162"/>
    <mergeCell ref="D168:D172"/>
    <mergeCell ref="D163:D167"/>
    <mergeCell ref="E163:E167"/>
    <mergeCell ref="E168:E172"/>
    <mergeCell ref="B128:B132"/>
    <mergeCell ref="M81:M85"/>
    <mergeCell ref="E113:E117"/>
    <mergeCell ref="C96:C100"/>
    <mergeCell ref="D86:D90"/>
    <mergeCell ref="D101:D105"/>
    <mergeCell ref="C235:C239"/>
    <mergeCell ref="E225:E229"/>
    <mergeCell ref="C305:C309"/>
    <mergeCell ref="B311:N311"/>
    <mergeCell ref="D285:D289"/>
    <mergeCell ref="M275:M279"/>
    <mergeCell ref="B275:B279"/>
    <mergeCell ref="C270:C274"/>
    <mergeCell ref="D270:D274"/>
    <mergeCell ref="B235:B239"/>
    <mergeCell ref="E235:E239"/>
    <mergeCell ref="C295:C299"/>
    <mergeCell ref="E295:E299"/>
    <mergeCell ref="C230:C234"/>
    <mergeCell ref="M235:M239"/>
    <mergeCell ref="D245:D249"/>
    <mergeCell ref="M240:M244"/>
    <mergeCell ref="C245:C249"/>
    <mergeCell ref="M265:M269"/>
    <mergeCell ref="D250:D254"/>
    <mergeCell ref="C265:C269"/>
    <mergeCell ref="C275:C279"/>
    <mergeCell ref="D305:D309"/>
    <mergeCell ref="D230:D234"/>
    <mergeCell ref="G3:G4"/>
    <mergeCell ref="N101:N105"/>
    <mergeCell ref="B51:B55"/>
    <mergeCell ref="M61:M65"/>
    <mergeCell ref="E66:E70"/>
    <mergeCell ref="D56:D60"/>
    <mergeCell ref="N56:N60"/>
    <mergeCell ref="N96:N100"/>
    <mergeCell ref="C91:C95"/>
    <mergeCell ref="E101:E105"/>
    <mergeCell ref="M91:M95"/>
    <mergeCell ref="N91:N95"/>
    <mergeCell ref="E56:E60"/>
    <mergeCell ref="M51:M55"/>
    <mergeCell ref="E51:E55"/>
    <mergeCell ref="M101:M105"/>
    <mergeCell ref="B96:B100"/>
    <mergeCell ref="E76:E80"/>
    <mergeCell ref="M86:M90"/>
    <mergeCell ref="D96:D100"/>
    <mergeCell ref="B91:B95"/>
    <mergeCell ref="B81:B85"/>
    <mergeCell ref="N66:N70"/>
    <mergeCell ref="M96:M100"/>
    <mergeCell ref="K4:L4"/>
    <mergeCell ref="E16:E20"/>
    <mergeCell ref="B11:B15"/>
    <mergeCell ref="N11:N15"/>
    <mergeCell ref="M31:M35"/>
    <mergeCell ref="E41:E45"/>
    <mergeCell ref="D36:D40"/>
    <mergeCell ref="D31:D35"/>
    <mergeCell ref="B31:B35"/>
    <mergeCell ref="B26:B30"/>
    <mergeCell ref="D16:D20"/>
    <mergeCell ref="M4:N4"/>
    <mergeCell ref="B6:B10"/>
    <mergeCell ref="N41:N45"/>
    <mergeCell ref="M26:M30"/>
    <mergeCell ref="C16:C20"/>
    <mergeCell ref="D26:D30"/>
    <mergeCell ref="E21:E25"/>
    <mergeCell ref="C21:C25"/>
    <mergeCell ref="B41:B45"/>
    <mergeCell ref="N6:N10"/>
    <mergeCell ref="D11:D15"/>
    <mergeCell ref="H3:H4"/>
    <mergeCell ref="F3:F4"/>
    <mergeCell ref="N46:N50"/>
    <mergeCell ref="D91:D95"/>
    <mergeCell ref="D51:D55"/>
    <mergeCell ref="M46:M50"/>
    <mergeCell ref="B1:N1"/>
    <mergeCell ref="N153:N157"/>
    <mergeCell ref="D143:D147"/>
    <mergeCell ref="B148:B152"/>
    <mergeCell ref="N118:N122"/>
    <mergeCell ref="B108:B112"/>
    <mergeCell ref="M123:M127"/>
    <mergeCell ref="D113:D117"/>
    <mergeCell ref="N113:N117"/>
    <mergeCell ref="E86:E90"/>
    <mergeCell ref="B76:B80"/>
    <mergeCell ref="D76:D80"/>
    <mergeCell ref="C86:C90"/>
    <mergeCell ref="E81:E85"/>
    <mergeCell ref="D81:D85"/>
    <mergeCell ref="B138:B142"/>
    <mergeCell ref="N143:N147"/>
    <mergeCell ref="E148:E152"/>
    <mergeCell ref="B133:B137"/>
    <mergeCell ref="B86:B90"/>
    <mergeCell ref="M66:M70"/>
    <mergeCell ref="C51:C55"/>
    <mergeCell ref="B56:B60"/>
    <mergeCell ref="N51:N55"/>
    <mergeCell ref="N61:N65"/>
    <mergeCell ref="D71:D75"/>
    <mergeCell ref="C56:C60"/>
    <mergeCell ref="B66:B70"/>
    <mergeCell ref="N81:N85"/>
    <mergeCell ref="C76:C80"/>
    <mergeCell ref="M76:M80"/>
    <mergeCell ref="N76:N80"/>
    <mergeCell ref="M71:M75"/>
    <mergeCell ref="N71:N75"/>
    <mergeCell ref="C71:C75"/>
    <mergeCell ref="M56:M60"/>
    <mergeCell ref="E71:E75"/>
    <mergeCell ref="D66:D70"/>
    <mergeCell ref="B61:B65"/>
    <mergeCell ref="C61:C65"/>
    <mergeCell ref="D61:D65"/>
    <mergeCell ref="E61:E65"/>
    <mergeCell ref="C66:C70"/>
    <mergeCell ref="D46:D50"/>
    <mergeCell ref="C46:C50"/>
    <mergeCell ref="B36:B40"/>
    <mergeCell ref="C31:C35"/>
    <mergeCell ref="B21:B25"/>
    <mergeCell ref="M36:M40"/>
    <mergeCell ref="C36:C40"/>
    <mergeCell ref="M41:M45"/>
    <mergeCell ref="E36:E40"/>
    <mergeCell ref="C41:C45"/>
    <mergeCell ref="B46:B50"/>
    <mergeCell ref="E46:E50"/>
    <mergeCell ref="B2:N2"/>
    <mergeCell ref="E11:E15"/>
    <mergeCell ref="D41:D45"/>
    <mergeCell ref="N31:N35"/>
    <mergeCell ref="E26:E30"/>
    <mergeCell ref="C26:C30"/>
    <mergeCell ref="M11:M15"/>
    <mergeCell ref="D3:E4"/>
    <mergeCell ref="B5:N5"/>
    <mergeCell ref="E31:E35"/>
    <mergeCell ref="M16:M20"/>
    <mergeCell ref="B16:B20"/>
    <mergeCell ref="N21:N25"/>
    <mergeCell ref="N36:N40"/>
    <mergeCell ref="D21:D25"/>
    <mergeCell ref="M21:M25"/>
    <mergeCell ref="C11:C15"/>
    <mergeCell ref="C6:C10"/>
    <mergeCell ref="D6:D10"/>
    <mergeCell ref="E6:E10"/>
    <mergeCell ref="M6:M10"/>
    <mergeCell ref="N16:N20"/>
    <mergeCell ref="B3:B4"/>
    <mergeCell ref="C3:C4"/>
    <mergeCell ref="I3:N3"/>
    <mergeCell ref="I4:J4"/>
    <mergeCell ref="B300:B304"/>
    <mergeCell ref="M317:M321"/>
    <mergeCell ref="N305:N309"/>
    <mergeCell ref="D317:D321"/>
    <mergeCell ref="M305:M309"/>
    <mergeCell ref="M245:M249"/>
    <mergeCell ref="C255:C259"/>
    <mergeCell ref="M250:M254"/>
    <mergeCell ref="E250:E254"/>
    <mergeCell ref="E255:E259"/>
    <mergeCell ref="B250:B254"/>
    <mergeCell ref="D225:D229"/>
    <mergeCell ref="M215:M219"/>
    <mergeCell ref="B220:B224"/>
    <mergeCell ref="N168:N172"/>
    <mergeCell ref="C163:C167"/>
    <mergeCell ref="C173:C177"/>
    <mergeCell ref="N215:N219"/>
    <mergeCell ref="C210:C214"/>
    <mergeCell ref="D220:D224"/>
    <mergeCell ref="N198:N202"/>
    <mergeCell ref="B71:B75"/>
    <mergeCell ref="E91:E95"/>
    <mergeCell ref="B107:J107"/>
    <mergeCell ref="B203:B207"/>
    <mergeCell ref="D118:D122"/>
    <mergeCell ref="B101:B105"/>
    <mergeCell ref="E108:E112"/>
    <mergeCell ref="C101:C105"/>
    <mergeCell ref="C113:C117"/>
    <mergeCell ref="D108:D112"/>
    <mergeCell ref="B183:B187"/>
    <mergeCell ref="B123:B127"/>
    <mergeCell ref="M148:M152"/>
    <mergeCell ref="D128:D132"/>
    <mergeCell ref="E118:E122"/>
    <mergeCell ref="C108:C112"/>
    <mergeCell ref="M113:M117"/>
    <mergeCell ref="M108:M112"/>
    <mergeCell ref="B178:B182"/>
    <mergeCell ref="E178:E182"/>
    <mergeCell ref="C178:C182"/>
    <mergeCell ref="C118:C122"/>
    <mergeCell ref="B118:B122"/>
    <mergeCell ref="N108:N112"/>
    <mergeCell ref="E123:E127"/>
    <mergeCell ref="B143:B147"/>
    <mergeCell ref="N290:N294"/>
    <mergeCell ref="E260:E264"/>
    <mergeCell ref="C240:C244"/>
    <mergeCell ref="B255:B259"/>
    <mergeCell ref="B188:B192"/>
    <mergeCell ref="M188:M192"/>
    <mergeCell ref="E203:E207"/>
    <mergeCell ref="M158:M162"/>
    <mergeCell ref="C153:C157"/>
    <mergeCell ref="M153:M157"/>
    <mergeCell ref="D158:D162"/>
    <mergeCell ref="C158:C162"/>
    <mergeCell ref="E153:E157"/>
    <mergeCell ref="D178:D182"/>
    <mergeCell ref="M168:M172"/>
    <mergeCell ref="N173:N177"/>
    <mergeCell ref="B168:B172"/>
    <mergeCell ref="B193:B197"/>
    <mergeCell ref="M178:M182"/>
    <mergeCell ref="E173:E177"/>
    <mergeCell ref="N270:N274"/>
    <mergeCell ref="N26:N30"/>
    <mergeCell ref="N265:N269"/>
    <mergeCell ref="B245:B249"/>
    <mergeCell ref="E230:E234"/>
    <mergeCell ref="C220:C224"/>
    <mergeCell ref="N163:N167"/>
    <mergeCell ref="D153:D157"/>
    <mergeCell ref="B158:B162"/>
    <mergeCell ref="B113:B117"/>
    <mergeCell ref="M118:M122"/>
    <mergeCell ref="C123:C127"/>
    <mergeCell ref="C183:C187"/>
    <mergeCell ref="M183:M187"/>
    <mergeCell ref="C198:C202"/>
    <mergeCell ref="E183:E187"/>
    <mergeCell ref="D188:D192"/>
    <mergeCell ref="E188:E192"/>
    <mergeCell ref="N183:N187"/>
    <mergeCell ref="N178:N182"/>
    <mergeCell ref="C138:C142"/>
    <mergeCell ref="M143:M147"/>
    <mergeCell ref="D148:D152"/>
    <mergeCell ref="E138:E142"/>
    <mergeCell ref="C143:C147"/>
  </mergeCells>
  <dataValidations count="92">
    <dataValidation type="list" allowBlank="1" showInputMessage="1" showErrorMessage="1" sqref="D11">
      <formula1>"Y,T,Y/T"</formula1>
    </dataValidation>
    <dataValidation type="list" allowBlank="1" showInputMessage="1" showErrorMessage="1" sqref="D46">
      <formula1>"Y,T,Y/T"</formula1>
    </dataValidation>
    <dataValidation type="list" allowBlank="1" showInputMessage="1" showErrorMessage="1" sqref="D36">
      <formula1>"Y,T,Y/T"</formula1>
    </dataValidation>
    <dataValidation type="list" allowBlank="1" showInputMessage="1" showErrorMessage="1" sqref="D26">
      <formula1>"Y,T,Y/T"</formula1>
    </dataValidation>
    <dataValidation type="list" allowBlank="1" showInputMessage="1" showErrorMessage="1" sqref="D6">
      <formula1>"Y,T,Y/T"</formula1>
    </dataValidation>
    <dataValidation type="list" allowBlank="1" showInputMessage="1" showErrorMessage="1" sqref="D153">
      <formula1>"Y,T,Y/T"</formula1>
    </dataValidation>
    <dataValidation type="list" allowBlank="1" showInputMessage="1" showErrorMessage="1" sqref="D210">
      <formula1>"Y,T,Y/T"</formula1>
    </dataValidation>
    <dataValidation type="list" allowBlank="1" showInputMessage="1" showErrorMessage="1" sqref="D31">
      <formula1>"Y,T,Y/T"</formula1>
    </dataValidation>
    <dataValidation type="list" allowBlank="1" showInputMessage="1" showErrorMessage="1" sqref="D96">
      <formula1>"Y,T,Y/T"</formula1>
    </dataValidation>
    <dataValidation type="list" allowBlank="1" showInputMessage="1" showErrorMessage="1" sqref="I108:I207">
      <formula1>"Y,T,Y/T"</formula1>
    </dataValidation>
    <dataValidation type="list" allowBlank="1" showInputMessage="1" showErrorMessage="1" sqref="K6:K105">
      <formula1>"Y,T,Y/T"</formula1>
    </dataValidation>
    <dataValidation type="list" allowBlank="1" showInputMessage="1" showErrorMessage="1" sqref="I6:I105">
      <formula1>"Y,T,Y/T"</formula1>
    </dataValidation>
    <dataValidation type="list" allowBlank="1" showInputMessage="1" showErrorMessage="1" sqref="M6:M105">
      <formula1>"Y,T,Y/T"</formula1>
    </dataValidation>
    <dataValidation type="list" allowBlank="1" showInputMessage="1" showErrorMessage="1" sqref="K210:K309">
      <formula1>"Y,T,Y/T"</formula1>
    </dataValidation>
    <dataValidation type="list" allowBlank="1" showInputMessage="1" showErrorMessage="1" sqref="I210:I309">
      <formula1>"Y,T,Y/T"</formula1>
    </dataValidation>
    <dataValidation type="list" allowBlank="1" showInputMessage="1" showErrorMessage="1" sqref="M312:M411">
      <formula1>"Y,T,Y/T"</formula1>
    </dataValidation>
    <dataValidation type="list" allowBlank="1" showInputMessage="1" showErrorMessage="1" sqref="D16">
      <formula1>"Y,T,Y/T"</formula1>
    </dataValidation>
    <dataValidation type="list" allowBlank="1" showInputMessage="1" showErrorMessage="1" sqref="D66">
      <formula1>"Y,T,Y/T"</formula1>
    </dataValidation>
    <dataValidation type="list" allowBlank="1" showInputMessage="1" showErrorMessage="1" sqref="D56">
      <formula1>"Y,T,Y/T"</formula1>
    </dataValidation>
    <dataValidation type="list" allowBlank="1" showInputMessage="1" showErrorMessage="1" sqref="D41">
      <formula1>"Y,T,Y/T"</formula1>
    </dataValidation>
    <dataValidation type="list" allowBlank="1" showInputMessage="1" showErrorMessage="1" sqref="D332">
      <formula1>"Y,T,Y/T"</formula1>
    </dataValidation>
    <dataValidation type="list" allowBlank="1" showInputMessage="1" showErrorMessage="1" sqref="D402">
      <formula1>"Y,T,Y/T"</formula1>
    </dataValidation>
    <dataValidation type="list" allowBlank="1" showInputMessage="1" showErrorMessage="1" sqref="D392">
      <formula1>"Y,T,Y/T"</formula1>
    </dataValidation>
    <dataValidation type="list" allowBlank="1" showInputMessage="1" showErrorMessage="1" sqref="D367">
      <formula1>"Y,T,Y/T"</formula1>
    </dataValidation>
    <dataValidation type="list" allowBlank="1" showInputMessage="1" showErrorMessage="1" sqref="I312:I411">
      <formula1>"Y,T,Y/T"</formula1>
    </dataValidation>
    <dataValidation type="list" allowBlank="1" showInputMessage="1" showErrorMessage="1" sqref="K312:K411">
      <formula1>"Y,T,Y/T"</formula1>
    </dataValidation>
    <dataValidation type="list" allowBlank="1" showInputMessage="1" showErrorMessage="1" sqref="D215">
      <formula1>"Y,T,Y/T"</formula1>
    </dataValidation>
    <dataValidation type="list" allowBlank="1" showInputMessage="1" showErrorMessage="1" sqref="D270">
      <formula1>"Y,T,Y/T"</formula1>
    </dataValidation>
    <dataValidation type="list" allowBlank="1" showInputMessage="1" showErrorMessage="1" sqref="D295">
      <formula1>"Y,T,Y/T"</formula1>
    </dataValidation>
    <dataValidation type="list" allowBlank="1" showInputMessage="1" showErrorMessage="1" sqref="D352">
      <formula1>"Y,T,Y/T"</formula1>
    </dataValidation>
    <dataValidation type="list" allowBlank="1" showInputMessage="1" showErrorMessage="1" sqref="D250">
      <formula1>"Y,T,Y/T"</formula1>
    </dataValidation>
    <dataValidation type="list" allowBlank="1" showInputMessage="1" showErrorMessage="1" sqref="D322">
      <formula1>"Y,T,Y/T"</formula1>
    </dataValidation>
    <dataValidation type="list" allowBlank="1" showInputMessage="1" showErrorMessage="1" sqref="D312">
      <formula1>"Y,T,Y/T"</formula1>
    </dataValidation>
    <dataValidation type="list" allowBlank="1" showInputMessage="1" showErrorMessage="1" sqref="D285">
      <formula1>"Y,T,Y/T"</formula1>
    </dataValidation>
    <dataValidation type="list" allowBlank="1" showInputMessage="1" showErrorMessage="1" sqref="D245">
      <formula1>"Y,T,Y/T"</formula1>
    </dataValidation>
    <dataValidation type="list" allowBlank="1" showInputMessage="1" showErrorMessage="1" sqref="D300">
      <formula1>"Y,T,Y/T"</formula1>
    </dataValidation>
    <dataValidation type="list" allowBlank="1" showInputMessage="1" showErrorMessage="1" sqref="D265">
      <formula1>"Y,T,Y/T"</formula1>
    </dataValidation>
    <dataValidation type="list" allowBlank="1" showInputMessage="1" showErrorMessage="1" sqref="D275">
      <formula1>"Y,T,Y/T"</formula1>
    </dataValidation>
    <dataValidation type="list" allowBlank="1" showInputMessage="1" showErrorMessage="1" sqref="D235">
      <formula1>"Y,T,Y/T"</formula1>
    </dataValidation>
    <dataValidation type="list" allowBlank="1" showInputMessage="1" showErrorMessage="1" sqref="D290">
      <formula1>"Y,T,Y/T"</formula1>
    </dataValidation>
    <dataValidation type="list" allowBlank="1" showInputMessage="1" showErrorMessage="1" sqref="D317">
      <formula1>"Y,T,Y/T"</formula1>
    </dataValidation>
    <dataValidation type="list" allowBlank="1" showInputMessage="1" showErrorMessage="1" sqref="D372">
      <formula1>"Y,T,Y/T"</formula1>
    </dataValidation>
    <dataValidation type="list" allowBlank="1" showInputMessage="1" showErrorMessage="1" sqref="D407">
      <formula1>"Y,T,Y/T"</formula1>
    </dataValidation>
    <dataValidation type="list" allowBlank="1" showInputMessage="1" showErrorMessage="1" sqref="D337">
      <formula1>"Y,T,Y/T"</formula1>
    </dataValidation>
    <dataValidation type="list" allowBlank="1" showInputMessage="1" showErrorMessage="1" sqref="D397">
      <formula1>"Y,T,Y/T"</formula1>
    </dataValidation>
    <dataValidation type="list" allowBlank="1" showInputMessage="1" showErrorMessage="1" sqref="D377">
      <formula1>"Y,T,Y/T"</formula1>
    </dataValidation>
    <dataValidation type="list" allowBlank="1" showInputMessage="1" showErrorMessage="1" sqref="D387">
      <formula1>"Y,T,Y/T"</formula1>
    </dataValidation>
    <dataValidation type="list" allowBlank="1" showInputMessage="1" showErrorMessage="1" sqref="D51">
      <formula1>"Y,T,Y/T"</formula1>
    </dataValidation>
    <dataValidation type="list" allowBlank="1" showInputMessage="1" showErrorMessage="1" sqref="K108:K207">
      <formula1>"Y,T,Y/T"</formula1>
    </dataValidation>
    <dataValidation type="list" allowBlank="1" showInputMessage="1" showErrorMessage="1" sqref="D91">
      <formula1>"Y,T,Y/T"</formula1>
    </dataValidation>
    <dataValidation type="list" allowBlank="1" showInputMessage="1" showErrorMessage="1" sqref="D81">
      <formula1>"Y,T,Y/T"</formula1>
    </dataValidation>
    <dataValidation type="list" allowBlank="1" showInputMessage="1" showErrorMessage="1" sqref="D76">
      <formula1>"Y,T,Y/T"</formula1>
    </dataValidation>
    <dataValidation type="list" allowBlank="1" showInputMessage="1" showErrorMessage="1" sqref="D71">
      <formula1>"Y,T,Y/T"</formula1>
    </dataValidation>
    <dataValidation type="list" allowBlank="1" showInputMessage="1" showErrorMessage="1" sqref="D101">
      <formula1>"Y,T,Y/T"</formula1>
    </dataValidation>
    <dataValidation type="list" allowBlank="1" showInputMessage="1" showErrorMessage="1" sqref="D21">
      <formula1>"Y,T,Y/T"</formula1>
    </dataValidation>
    <dataValidation type="list" allowBlank="1" showInputMessage="1" showErrorMessage="1" sqref="D138">
      <formula1>"Y,T,Y/T"</formula1>
    </dataValidation>
    <dataValidation type="list" allowBlank="1" showInputMessage="1" showErrorMessage="1" sqref="M108:M207">
      <formula1>"Y,T,Y/T"</formula1>
    </dataValidation>
    <dataValidation type="list" allowBlank="1" showInputMessage="1" showErrorMessage="1" sqref="D61">
      <formula1>"Y,T,Y/T"</formula1>
    </dataValidation>
    <dataValidation type="list" allowBlank="1" showInputMessage="1" showErrorMessage="1" sqref="M210:M309">
      <formula1>"Y,T,Y/T"</formula1>
    </dataValidation>
    <dataValidation type="list" allowBlank="1" showInputMessage="1" showErrorMessage="1" sqref="D163">
      <formula1>"Y,T,Y/T"</formula1>
    </dataValidation>
    <dataValidation type="list" allowBlank="1" showInputMessage="1" showErrorMessage="1" sqref="D220">
      <formula1>"Y,T,Y/T"</formula1>
    </dataValidation>
    <dataValidation type="list" allowBlank="1" showInputMessage="1" showErrorMessage="1" sqref="D183">
      <formula1>"Y,T,Y/T"</formula1>
    </dataValidation>
    <dataValidation type="list" allowBlank="1" showInputMessage="1" showErrorMessage="1" sqref="D193">
      <formula1>"Y,T,Y/T"</formula1>
    </dataValidation>
    <dataValidation type="list" allowBlank="1" showInputMessage="1" showErrorMessage="1" sqref="D327">
      <formula1>"Y,T,Y/T"</formula1>
    </dataValidation>
    <dataValidation type="list" allowBlank="1" showInputMessage="1" showErrorMessage="1" sqref="D382">
      <formula1>"Y,T,Y/T"</formula1>
    </dataValidation>
    <dataValidation type="list" allowBlank="1" showInputMessage="1" showErrorMessage="1" sqref="D347">
      <formula1>"Y,T,Y/T"</formula1>
    </dataValidation>
    <dataValidation type="list" allowBlank="1" showInputMessage="1" showErrorMessage="1" sqref="D357">
      <formula1>"Y,T,Y/T"</formula1>
    </dataValidation>
    <dataValidation type="list" allowBlank="1" showInputMessage="1" showErrorMessage="1" sqref="D143">
      <formula1>"Y,T,Y/T"</formula1>
    </dataValidation>
    <dataValidation type="list" allowBlank="1" showInputMessage="1" showErrorMessage="1" sqref="D198">
      <formula1>"Y,T,Y/T"</formula1>
    </dataValidation>
    <dataValidation type="list" allowBlank="1" showInputMessage="1" showErrorMessage="1" sqref="D305">
      <formula1>"Y,T,Y/T"</formula1>
    </dataValidation>
    <dataValidation type="list" allowBlank="1" showInputMessage="1" showErrorMessage="1" sqref="D362">
      <formula1>"Y,T,Y/T"</formula1>
    </dataValidation>
    <dataValidation type="list" allowBlank="1" showInputMessage="1" showErrorMessage="1" sqref="D118">
      <formula1>"Y,T,Y/T"</formula1>
    </dataValidation>
    <dataValidation type="list" allowBlank="1" showInputMessage="1" showErrorMessage="1" sqref="D178">
      <formula1>"Y,T,Y/T"</formula1>
    </dataValidation>
    <dataValidation type="list" allowBlank="1" showInputMessage="1" showErrorMessage="1" sqref="D255">
      <formula1>"Y,T,Y/T"</formula1>
    </dataValidation>
    <dataValidation type="list" allowBlank="1" showInputMessage="1" showErrorMessage="1" sqref="D342">
      <formula1>"Y,T,Y/T"</formula1>
    </dataValidation>
    <dataValidation type="list" allowBlank="1" showInputMessage="1" showErrorMessage="1" sqref="D113">
      <formula1>"Y,T,Y/T"</formula1>
    </dataValidation>
    <dataValidation type="list" allowBlank="1" showInputMessage="1" showErrorMessage="1" sqref="D158">
      <formula1>"Y,T,Y/T"</formula1>
    </dataValidation>
    <dataValidation type="list" allowBlank="1" showInputMessage="1" showErrorMessage="1" sqref="D133">
      <formula1>"Y,T,Y/T"</formula1>
    </dataValidation>
    <dataValidation type="list" allowBlank="1" showInputMessage="1" showErrorMessage="1" sqref="D123">
      <formula1>"Y,T,Y/T"</formula1>
    </dataValidation>
    <dataValidation type="list" allowBlank="1" showInputMessage="1" showErrorMessage="1" sqref="D108">
      <formula1>"Y,T,Y/T"</formula1>
    </dataValidation>
    <dataValidation type="list" allowBlank="1" showInputMessage="1" showErrorMessage="1" sqref="D225">
      <formula1>"Y,T,Y/T"</formula1>
    </dataValidation>
    <dataValidation type="list" allowBlank="1" showInputMessage="1" showErrorMessage="1" sqref="D280">
      <formula1>"Y,T,Y/T"</formula1>
    </dataValidation>
    <dataValidation type="list" allowBlank="1" showInputMessage="1" showErrorMessage="1" sqref="D128">
      <formula1>"Y,T,Y/T"</formula1>
    </dataValidation>
    <dataValidation type="list" allowBlank="1" showInputMessage="1" showErrorMessage="1" sqref="D188">
      <formula1>"Y,T,Y/T"</formula1>
    </dataValidation>
    <dataValidation type="list" allowBlank="1" showInputMessage="1" showErrorMessage="1" sqref="D168">
      <formula1>"Y,T,Y/T"</formula1>
    </dataValidation>
    <dataValidation type="list" allowBlank="1" showInputMessage="1" showErrorMessage="1" sqref="D240">
      <formula1>"Y,T,Y/T"</formula1>
    </dataValidation>
    <dataValidation type="list" allowBlank="1" showInputMessage="1" showErrorMessage="1" sqref="D230">
      <formula1>"Y,T,Y/T"</formula1>
    </dataValidation>
    <dataValidation type="list" allowBlank="1" showInputMessage="1" showErrorMessage="1" sqref="D203">
      <formula1>"Y,T,Y/T"</formula1>
    </dataValidation>
    <dataValidation type="list" allowBlank="1" showInputMessage="1" showErrorMessage="1" sqref="D86">
      <formula1>"Y,T,Y/T"</formula1>
    </dataValidation>
    <dataValidation type="list" allowBlank="1" showInputMessage="1" showErrorMessage="1" sqref="D148">
      <formula1>"Y,T,Y/T"</formula1>
    </dataValidation>
    <dataValidation type="list" allowBlank="1" showInputMessage="1" showErrorMessage="1" sqref="D173">
      <formula1>"Y,T,Y/T"</formula1>
    </dataValidation>
    <dataValidation type="list" allowBlank="1" showInputMessage="1" showErrorMessage="1" sqref="D260">
      <formula1>"Y,T,Y/T"</formula1>
    </dataValidation>
  </dataValidations>
  <pageMargins left="0.25" right="0.25" top="0.75" bottom="0.75" header="0.3" footer="0.3"/>
  <pageSetup paperSize="9" scale="28"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412"/>
  <sheetViews>
    <sheetView topLeftCell="B1" zoomScale="50" workbookViewId="0">
      <pane ySplit="4" topLeftCell="A80" activePane="bottomLeft" state="frozen"/>
      <selection pane="bottomLeft" activeCell="H106" sqref="H106"/>
    </sheetView>
  </sheetViews>
  <sheetFormatPr defaultColWidth="12.5703125" defaultRowHeight="12.75"/>
  <cols>
    <col min="1" max="1" width="6.42578125" style="517" hidden="1" customWidth="1"/>
    <col min="2" max="2" width="4.5703125" style="587" customWidth="1"/>
    <col min="3" max="3" width="46.5703125" style="517" customWidth="1"/>
    <col min="4" max="4" width="4.140625" style="517" customWidth="1"/>
    <col min="5" max="5" width="14.42578125" style="517" customWidth="1"/>
    <col min="6" max="6" width="4.5703125" style="517" customWidth="1"/>
    <col min="7" max="7" width="47.42578125" style="518" customWidth="1"/>
    <col min="8" max="8" width="26.5703125" style="517" customWidth="1"/>
    <col min="9" max="9" width="4.42578125" style="517" customWidth="1"/>
    <col min="10" max="10" width="16" style="517" customWidth="1"/>
    <col min="11" max="11" width="4.42578125" style="517" customWidth="1"/>
    <col min="12" max="12" width="12.42578125" style="517" customWidth="1"/>
    <col min="13" max="13" width="4.42578125" style="517" customWidth="1"/>
    <col min="14" max="14" width="11.42578125" style="517" customWidth="1"/>
    <col min="15" max="16384" width="12.5703125" style="517"/>
  </cols>
  <sheetData>
    <row r="1" spans="2:14" s="520" customFormat="1" ht="15.75">
      <c r="B1" s="868" t="s">
        <v>33</v>
      </c>
      <c r="C1" s="868"/>
      <c r="D1" s="868"/>
      <c r="E1" s="868"/>
      <c r="F1" s="868"/>
      <c r="G1" s="868"/>
      <c r="H1" s="868"/>
      <c r="I1" s="868"/>
      <c r="J1" s="868"/>
      <c r="K1" s="868"/>
      <c r="L1" s="868"/>
      <c r="M1" s="868"/>
      <c r="N1" s="868"/>
    </row>
    <row r="2" spans="2:14" s="520" customFormat="1" ht="15.75">
      <c r="B2" s="867" t="s">
        <v>676</v>
      </c>
      <c r="C2" s="867"/>
      <c r="D2" s="867"/>
      <c r="E2" s="867"/>
      <c r="F2" s="867"/>
      <c r="G2" s="867"/>
      <c r="H2" s="867"/>
      <c r="I2" s="867"/>
      <c r="J2" s="867"/>
      <c r="K2" s="867"/>
      <c r="L2" s="867"/>
      <c r="M2" s="867"/>
      <c r="N2" s="867"/>
    </row>
    <row r="3" spans="2:14" s="588" customFormat="1" ht="15.75">
      <c r="B3" s="863" t="s">
        <v>23</v>
      </c>
      <c r="C3" s="863" t="s">
        <v>503</v>
      </c>
      <c r="D3" s="869" t="s">
        <v>339</v>
      </c>
      <c r="E3" s="870"/>
      <c r="F3" s="863" t="s">
        <v>23</v>
      </c>
      <c r="G3" s="863" t="s">
        <v>504</v>
      </c>
      <c r="H3" s="863" t="s">
        <v>505</v>
      </c>
      <c r="I3" s="863" t="s">
        <v>506</v>
      </c>
      <c r="J3" s="863"/>
      <c r="K3" s="863"/>
      <c r="L3" s="863"/>
      <c r="M3" s="863"/>
      <c r="N3" s="863"/>
    </row>
    <row r="4" spans="2:14" s="588" customFormat="1" ht="15.75">
      <c r="B4" s="863"/>
      <c r="C4" s="863"/>
      <c r="D4" s="871"/>
      <c r="E4" s="872"/>
      <c r="F4" s="863"/>
      <c r="G4" s="863"/>
      <c r="H4" s="863"/>
      <c r="I4" s="863" t="s">
        <v>4</v>
      </c>
      <c r="J4" s="863"/>
      <c r="K4" s="863" t="s">
        <v>3</v>
      </c>
      <c r="L4" s="863"/>
      <c r="M4" s="863" t="s">
        <v>52</v>
      </c>
      <c r="N4" s="863"/>
    </row>
    <row r="5" spans="2:14" s="520" customFormat="1" ht="15.75">
      <c r="B5" s="864" t="s">
        <v>509</v>
      </c>
      <c r="C5" s="865"/>
      <c r="D5" s="865"/>
      <c r="E5" s="865"/>
      <c r="F5" s="865"/>
      <c r="G5" s="865"/>
      <c r="H5" s="865"/>
      <c r="I5" s="865"/>
      <c r="J5" s="865"/>
      <c r="K5" s="865"/>
      <c r="L5" s="865"/>
      <c r="M5" s="865"/>
      <c r="N5" s="866"/>
    </row>
    <row r="6" spans="2:14" ht="15.75">
      <c r="B6" s="836">
        <v>1</v>
      </c>
      <c r="C6" s="839"/>
      <c r="D6" s="857" t="s">
        <v>26</v>
      </c>
      <c r="E6" s="860" t="str">
        <f>IF(D6="Y",1,IF(D6="T",0,IF(D6="Y/T","Belum diisi","Error")))</f>
        <v>Belum diisi</v>
      </c>
      <c r="F6" s="528">
        <v>1</v>
      </c>
      <c r="G6" s="529"/>
      <c r="H6" s="589" t="str">
        <f t="shared" ref="H6:H69" si="0">IF(OR(J6="Isi Dulu",L6="Isi Dulu",J6="Isi Tujuan",L6="Isi Tujuan"),"Belum Diisi",IF(SUM(J6,L6)=2,1,IF(SUM(J6,L6)=1,0,IF(SUM(J6,L6)=0,0,"Error"))))</f>
        <v>Belum Diisi</v>
      </c>
      <c r="I6" s="590" t="s">
        <v>26</v>
      </c>
      <c r="J6" s="591" t="str">
        <f>IF($D$6="Y/T","Isi Tujuan",IF($E$6=0,0,IF(I6="Y",1,IF(I6="T",0,"Isi Dulu"))))</f>
        <v>Isi Tujuan</v>
      </c>
      <c r="K6" s="590" t="s">
        <v>26</v>
      </c>
      <c r="L6" s="591" t="str">
        <f>IF($D$6="Y/T","Isi Tujuan",IF($E$6=0,0,IF(K6="Y",1,IF(K6="T",0,"Isi Dulu"))))</f>
        <v>Isi Tujuan</v>
      </c>
      <c r="M6" s="848" t="s">
        <v>26</v>
      </c>
      <c r="N6" s="851" t="str">
        <f>IF(M6="Y",1,IF(M6="T",0,IF(M6="Y/T","Belum diisi","Error")))</f>
        <v>Belum diisi</v>
      </c>
    </row>
    <row r="7" spans="2:14" ht="15.75">
      <c r="B7" s="837"/>
      <c r="C7" s="840"/>
      <c r="D7" s="858"/>
      <c r="E7" s="861"/>
      <c r="F7" s="549">
        <v>2</v>
      </c>
      <c r="G7" s="550"/>
      <c r="H7" s="589" t="str">
        <f t="shared" si="0"/>
        <v>Belum Diisi</v>
      </c>
      <c r="I7" s="592" t="s">
        <v>26</v>
      </c>
      <c r="J7" s="593" t="str">
        <f>IF($D$6="Y/T","Isi Tujuan",IF($E$6=0,0,IF(I7="Y",1,IF(I7="T",0,"Isi Dulu"))))</f>
        <v>Isi Tujuan</v>
      </c>
      <c r="K7" s="592" t="s">
        <v>26</v>
      </c>
      <c r="L7" s="593" t="str">
        <f>IF($D$6="Y/T","Isi Tujuan",IF($E$6=0,0,IF(K7="Y",1,IF(K7="T",0,"Isi Dulu"))))</f>
        <v>Isi Tujuan</v>
      </c>
      <c r="M7" s="849"/>
      <c r="N7" s="852"/>
    </row>
    <row r="8" spans="2:14" ht="15.75">
      <c r="B8" s="837"/>
      <c r="C8" s="840"/>
      <c r="D8" s="858"/>
      <c r="E8" s="861"/>
      <c r="F8" s="549">
        <v>3</v>
      </c>
      <c r="G8" s="550"/>
      <c r="H8" s="589" t="str">
        <f t="shared" si="0"/>
        <v>Belum Diisi</v>
      </c>
      <c r="I8" s="592" t="s">
        <v>26</v>
      </c>
      <c r="J8" s="593" t="str">
        <f>IF($D$6="Y/T","Isi Tujuan",IF($E$6=0,0,IF(I8="Y",1,IF(I8="T",0,"Isi Dulu"))))</f>
        <v>Isi Tujuan</v>
      </c>
      <c r="K8" s="592" t="s">
        <v>26</v>
      </c>
      <c r="L8" s="593" t="str">
        <f>IF($D$6="Y/T","Isi Tujuan",IF($E$6=0,0,IF(K8="Y",1,IF(K8="T",0,"Isi Dulu"))))</f>
        <v>Isi Tujuan</v>
      </c>
      <c r="M8" s="849"/>
      <c r="N8" s="852"/>
    </row>
    <row r="9" spans="2:14" ht="15.75">
      <c r="B9" s="837"/>
      <c r="C9" s="840"/>
      <c r="D9" s="858"/>
      <c r="E9" s="861"/>
      <c r="F9" s="549">
        <v>4</v>
      </c>
      <c r="G9" s="550"/>
      <c r="H9" s="589" t="str">
        <f t="shared" si="0"/>
        <v>Belum Diisi</v>
      </c>
      <c r="I9" s="592" t="s">
        <v>26</v>
      </c>
      <c r="J9" s="593" t="str">
        <f>IF($D$6="Y/T","Isi Tujuan",IF($E$6=0,0,IF(I9="Y",1,IF(I9="T",0,"Isi Dulu"))))</f>
        <v>Isi Tujuan</v>
      </c>
      <c r="K9" s="592" t="s">
        <v>26</v>
      </c>
      <c r="L9" s="593" t="str">
        <f>IF($D$6="Y/T","Isi Tujuan",IF($E$6=0,0,IF(K9="Y",1,IF(K9="T",0,"Isi Dulu"))))</f>
        <v>Isi Tujuan</v>
      </c>
      <c r="M9" s="849"/>
      <c r="N9" s="852"/>
    </row>
    <row r="10" spans="2:14" ht="15.75">
      <c r="B10" s="838"/>
      <c r="C10" s="841"/>
      <c r="D10" s="859"/>
      <c r="E10" s="862"/>
      <c r="F10" s="569">
        <v>5</v>
      </c>
      <c r="G10" s="570"/>
      <c r="H10" s="594" t="str">
        <f t="shared" si="0"/>
        <v>Belum Diisi</v>
      </c>
      <c r="I10" s="595" t="s">
        <v>26</v>
      </c>
      <c r="J10" s="596" t="str">
        <f>IF($D$6="Y/T","Isi Tujuan",IF($E$6=0,0,IF(I10="Y",1,IF(I10="T",0,"Isi Dulu"))))</f>
        <v>Isi Tujuan</v>
      </c>
      <c r="K10" s="595" t="s">
        <v>26</v>
      </c>
      <c r="L10" s="596" t="str">
        <f>IF($D$6="Y/T","Isi Tujuan",IF($E$6=0,0,IF(K10="Y",1,IF(K10="T",0,"Isi Dulu"))))</f>
        <v>Isi Tujuan</v>
      </c>
      <c r="M10" s="850"/>
      <c r="N10" s="853"/>
    </row>
    <row r="11" spans="2:14" ht="15.75">
      <c r="B11" s="836">
        <v>2</v>
      </c>
      <c r="C11" s="839"/>
      <c r="D11" s="857" t="s">
        <v>26</v>
      </c>
      <c r="E11" s="860" t="str">
        <f>IF(D11="Y",1,IF(D11="T",0,IF(D11="Y/T","Belum diisi","Error")))</f>
        <v>Belum diisi</v>
      </c>
      <c r="F11" s="528">
        <v>1</v>
      </c>
      <c r="G11" s="529"/>
      <c r="H11" s="597" t="str">
        <f t="shared" si="0"/>
        <v>Belum Diisi</v>
      </c>
      <c r="I11" s="590" t="s">
        <v>26</v>
      </c>
      <c r="J11" s="591" t="str">
        <f>IF($D$11="Y/T","Isi Tujuan",IF($E$11=0,0,IF(I11="Y",1,IF(I11="T",0,"Isi Dulu"))))</f>
        <v>Isi Tujuan</v>
      </c>
      <c r="K11" s="590" t="s">
        <v>26</v>
      </c>
      <c r="L11" s="591" t="str">
        <f>IF($D$11="Y/T","Isi Tujuan",IF($E$11=0,0,IF(K11="Y",1,IF(K11="T",0,"Isi Dulu"))))</f>
        <v>Isi Tujuan</v>
      </c>
      <c r="M11" s="848" t="s">
        <v>26</v>
      </c>
      <c r="N11" s="851" t="str">
        <f>IF(M11="Y",1,IF(M11="T",0,IF(M11="Y/T","Belum diisi","Error")))</f>
        <v>Belum diisi</v>
      </c>
    </row>
    <row r="12" spans="2:14" ht="15.75">
      <c r="B12" s="837"/>
      <c r="C12" s="840"/>
      <c r="D12" s="858"/>
      <c r="E12" s="861"/>
      <c r="F12" s="549">
        <v>2</v>
      </c>
      <c r="G12" s="550"/>
      <c r="H12" s="598" t="str">
        <f t="shared" si="0"/>
        <v>Belum Diisi</v>
      </c>
      <c r="I12" s="592" t="s">
        <v>26</v>
      </c>
      <c r="J12" s="593" t="str">
        <f>IF($D$11="Y/T","Isi Tujuan",IF($E$11=0,0,IF(I12="Y",1,IF(I12="T",0,"Isi Dulu"))))</f>
        <v>Isi Tujuan</v>
      </c>
      <c r="K12" s="592" t="s">
        <v>26</v>
      </c>
      <c r="L12" s="593" t="str">
        <f>IF($D$11="Y/T","Isi Tujuan",IF($E$11=0,0,IF(K12="Y",1,IF(K12="T",0,"Isi Dulu"))))</f>
        <v>Isi Tujuan</v>
      </c>
      <c r="M12" s="849"/>
      <c r="N12" s="852"/>
    </row>
    <row r="13" spans="2:14" ht="15.75">
      <c r="B13" s="837"/>
      <c r="C13" s="840"/>
      <c r="D13" s="858"/>
      <c r="E13" s="861"/>
      <c r="F13" s="549">
        <v>3</v>
      </c>
      <c r="G13" s="550"/>
      <c r="H13" s="598" t="str">
        <f t="shared" si="0"/>
        <v>Belum Diisi</v>
      </c>
      <c r="I13" s="592" t="s">
        <v>26</v>
      </c>
      <c r="J13" s="593" t="str">
        <f>IF($D$11="Y/T","Isi Tujuan",IF($E$11=0,0,IF(I13="Y",1,IF(I13="T",0,"Isi Dulu"))))</f>
        <v>Isi Tujuan</v>
      </c>
      <c r="K13" s="592" t="s">
        <v>26</v>
      </c>
      <c r="L13" s="593" t="str">
        <f>IF($D$11="Y/T","Isi Tujuan",IF($E$11=0,0,IF(K13="Y",1,IF(K13="T",0,"Isi Dulu"))))</f>
        <v>Isi Tujuan</v>
      </c>
      <c r="M13" s="849"/>
      <c r="N13" s="852"/>
    </row>
    <row r="14" spans="2:14" ht="15.75">
      <c r="B14" s="837"/>
      <c r="C14" s="840"/>
      <c r="D14" s="858"/>
      <c r="E14" s="861"/>
      <c r="F14" s="549">
        <v>4</v>
      </c>
      <c r="G14" s="550"/>
      <c r="H14" s="598" t="str">
        <f t="shared" si="0"/>
        <v>Belum Diisi</v>
      </c>
      <c r="I14" s="592" t="s">
        <v>26</v>
      </c>
      <c r="J14" s="593" t="str">
        <f>IF($D$11="Y/T","Isi Tujuan",IF($E$11=0,0,IF(I14="Y",1,IF(I14="T",0,"Isi Dulu"))))</f>
        <v>Isi Tujuan</v>
      </c>
      <c r="K14" s="592" t="s">
        <v>26</v>
      </c>
      <c r="L14" s="593" t="str">
        <f>IF($D$11="Y/T","Isi Tujuan",IF($E$11=0,0,IF(K14="Y",1,IF(K14="T",0,"Isi Dulu"))))</f>
        <v>Isi Tujuan</v>
      </c>
      <c r="M14" s="849"/>
      <c r="N14" s="852"/>
    </row>
    <row r="15" spans="2:14" ht="15.75">
      <c r="B15" s="838"/>
      <c r="C15" s="841"/>
      <c r="D15" s="859"/>
      <c r="E15" s="862"/>
      <c r="F15" s="569">
        <v>5</v>
      </c>
      <c r="G15" s="570"/>
      <c r="H15" s="599" t="str">
        <f t="shared" si="0"/>
        <v>Belum Diisi</v>
      </c>
      <c r="I15" s="595" t="s">
        <v>26</v>
      </c>
      <c r="J15" s="596" t="str">
        <f>IF($D$11="Y/T","Isi Tujuan",IF($E$11=0,0,IF(I15="Y",1,IF(I15="T",0,"Isi Dulu"))))</f>
        <v>Isi Tujuan</v>
      </c>
      <c r="K15" s="595" t="s">
        <v>26</v>
      </c>
      <c r="L15" s="596" t="str">
        <f>IF($D$11="Y/T","Isi Tujuan",IF($E$11=0,0,IF(K15="Y",1,IF(K15="T",0,"Isi Dulu"))))</f>
        <v>Isi Tujuan</v>
      </c>
      <c r="M15" s="850"/>
      <c r="N15" s="853"/>
    </row>
    <row r="16" spans="2:14" ht="15.75">
      <c r="B16" s="836">
        <v>3</v>
      </c>
      <c r="C16" s="839"/>
      <c r="D16" s="857" t="s">
        <v>26</v>
      </c>
      <c r="E16" s="860" t="str">
        <f>IF(D16="Y",1,IF(D16="T",0,IF(D16="Y/T","Belum diisi","Error")))</f>
        <v>Belum diisi</v>
      </c>
      <c r="F16" s="528">
        <v>1</v>
      </c>
      <c r="G16" s="529"/>
      <c r="H16" s="600" t="str">
        <f t="shared" si="0"/>
        <v>Belum Diisi</v>
      </c>
      <c r="I16" s="590" t="s">
        <v>26</v>
      </c>
      <c r="J16" s="591" t="str">
        <f>IF($D$16="Y/T","Isi Tujuan",IF($E$16=0,0,IF(I16="Y",1,IF(I16="T",0,"Isi Dulu"))))</f>
        <v>Isi Tujuan</v>
      </c>
      <c r="K16" s="590" t="s">
        <v>26</v>
      </c>
      <c r="L16" s="591" t="str">
        <f>IF($D$16="Y/T","Isi Tujuan",IF($E$16=0,0,IF(K16="Y",1,IF(K16="T",0,"Isi Dulu"))))</f>
        <v>Isi Tujuan</v>
      </c>
      <c r="M16" s="848" t="s">
        <v>26</v>
      </c>
      <c r="N16" s="851" t="str">
        <f>IF(M16="Y",1,IF(M16="T",0,IF(M16="Y/T","Belum diisi","Error")))</f>
        <v>Belum diisi</v>
      </c>
    </row>
    <row r="17" spans="2:14" ht="15.75">
      <c r="B17" s="837"/>
      <c r="C17" s="840"/>
      <c r="D17" s="858"/>
      <c r="E17" s="861"/>
      <c r="F17" s="549">
        <v>2</v>
      </c>
      <c r="G17" s="550"/>
      <c r="H17" s="598" t="str">
        <f t="shared" si="0"/>
        <v>Belum Diisi</v>
      </c>
      <c r="I17" s="592" t="s">
        <v>26</v>
      </c>
      <c r="J17" s="593" t="str">
        <f>IF($D$16="Y/T","Isi Tujuan",IF($E$16=0,0,IF(I17="Y",1,IF(I17="T",0,"Isi Dulu"))))</f>
        <v>Isi Tujuan</v>
      </c>
      <c r="K17" s="592" t="s">
        <v>26</v>
      </c>
      <c r="L17" s="593" t="str">
        <f>IF($D$16="Y/T","Isi Tujuan",IF($E$16=0,0,IF(K17="Y",1,IF(K17="T",0,"Isi Dulu"))))</f>
        <v>Isi Tujuan</v>
      </c>
      <c r="M17" s="849"/>
      <c r="N17" s="852"/>
    </row>
    <row r="18" spans="2:14" ht="15.75">
      <c r="B18" s="837"/>
      <c r="C18" s="840"/>
      <c r="D18" s="858"/>
      <c r="E18" s="861"/>
      <c r="F18" s="549">
        <v>3</v>
      </c>
      <c r="G18" s="550"/>
      <c r="H18" s="598" t="str">
        <f t="shared" si="0"/>
        <v>Belum Diisi</v>
      </c>
      <c r="I18" s="592" t="s">
        <v>26</v>
      </c>
      <c r="J18" s="593" t="str">
        <f>IF($D$16="Y/T","Isi Tujuan",IF($E$16=0,0,IF(I18="Y",1,IF(I18="T",0,"Isi Dulu"))))</f>
        <v>Isi Tujuan</v>
      </c>
      <c r="K18" s="592" t="s">
        <v>26</v>
      </c>
      <c r="L18" s="593" t="str">
        <f>IF($D$16="Y/T","Isi Tujuan",IF($E$16=0,0,IF(K18="Y",1,IF(K18="T",0,"Isi Dulu"))))</f>
        <v>Isi Tujuan</v>
      </c>
      <c r="M18" s="849"/>
      <c r="N18" s="852"/>
    </row>
    <row r="19" spans="2:14" ht="15.75">
      <c r="B19" s="837"/>
      <c r="C19" s="840"/>
      <c r="D19" s="858"/>
      <c r="E19" s="861"/>
      <c r="F19" s="549">
        <v>4</v>
      </c>
      <c r="G19" s="550"/>
      <c r="H19" s="598" t="str">
        <f t="shared" si="0"/>
        <v>Belum Diisi</v>
      </c>
      <c r="I19" s="592" t="s">
        <v>26</v>
      </c>
      <c r="J19" s="593" t="str">
        <f>IF($D$16="Y/T","Isi Tujuan",IF($E$16=0,0,IF(I19="Y",1,IF(I19="T",0,"Isi Dulu"))))</f>
        <v>Isi Tujuan</v>
      </c>
      <c r="K19" s="592" t="s">
        <v>26</v>
      </c>
      <c r="L19" s="593" t="str">
        <f>IF($D$16="Y/T","Isi Tujuan",IF($E$16=0,0,IF(K19="Y",1,IF(K19="T",0,"Isi Dulu"))))</f>
        <v>Isi Tujuan</v>
      </c>
      <c r="M19" s="849"/>
      <c r="N19" s="852"/>
    </row>
    <row r="20" spans="2:14" ht="15.75">
      <c r="B20" s="838"/>
      <c r="C20" s="841"/>
      <c r="D20" s="859"/>
      <c r="E20" s="862"/>
      <c r="F20" s="569">
        <v>5</v>
      </c>
      <c r="G20" s="570"/>
      <c r="H20" s="599" t="str">
        <f t="shared" si="0"/>
        <v>Belum Diisi</v>
      </c>
      <c r="I20" s="595" t="s">
        <v>26</v>
      </c>
      <c r="J20" s="596" t="str">
        <f>IF($D$16="Y/T","Isi Tujuan",IF($E$16=0,0,IF(I20="Y",1,IF(I20="T",0,"Isi Dulu"))))</f>
        <v>Isi Tujuan</v>
      </c>
      <c r="K20" s="595" t="s">
        <v>26</v>
      </c>
      <c r="L20" s="596" t="str">
        <f>IF($D$16="Y/T","Isi Tujuan",IF($E$16=0,0,IF(K20="Y",1,IF(K20="T",0,"Isi Dulu"))))</f>
        <v>Isi Tujuan</v>
      </c>
      <c r="M20" s="850"/>
      <c r="N20" s="853"/>
    </row>
    <row r="21" spans="2:14" ht="15.75">
      <c r="B21" s="836">
        <v>4</v>
      </c>
      <c r="C21" s="839"/>
      <c r="D21" s="857" t="s">
        <v>26</v>
      </c>
      <c r="E21" s="860" t="str">
        <f>IF(D21="Y",1,IF(D21="T",0,IF(D21="Y/T","Belum diisi","Error")))</f>
        <v>Belum diisi</v>
      </c>
      <c r="F21" s="528">
        <v>1</v>
      </c>
      <c r="G21" s="529"/>
      <c r="H21" s="600" t="str">
        <f t="shared" si="0"/>
        <v>Belum Diisi</v>
      </c>
      <c r="I21" s="590" t="s">
        <v>26</v>
      </c>
      <c r="J21" s="591" t="str">
        <f>IF($D$21="Y/T","Isi Tujuan",IF($E$21=0,0,IF(I21="Y",1,IF(I21="T",0,"Isi Dulu"))))</f>
        <v>Isi Tujuan</v>
      </c>
      <c r="K21" s="590" t="s">
        <v>26</v>
      </c>
      <c r="L21" s="591" t="str">
        <f>IF($D$21="Y/T","Isi Tujuan",IF($E$21=0,0,IF(K21="Y",1,IF(K21="T",0,"Isi Dulu"))))</f>
        <v>Isi Tujuan</v>
      </c>
      <c r="M21" s="848" t="s">
        <v>26</v>
      </c>
      <c r="N21" s="851" t="str">
        <f>IF(M21="Y",1,IF(M21="T",0,IF(M21="Y/T","Belum diisi","Error")))</f>
        <v>Belum diisi</v>
      </c>
    </row>
    <row r="22" spans="2:14" ht="15.75">
      <c r="B22" s="837"/>
      <c r="C22" s="840"/>
      <c r="D22" s="858"/>
      <c r="E22" s="861"/>
      <c r="F22" s="549">
        <v>2</v>
      </c>
      <c r="G22" s="550"/>
      <c r="H22" s="598" t="str">
        <f t="shared" si="0"/>
        <v>Belum Diisi</v>
      </c>
      <c r="I22" s="592" t="s">
        <v>26</v>
      </c>
      <c r="J22" s="593" t="str">
        <f>IF($D$21="Y/T","Isi Tujuan",IF($E$21=0,0,IF(I22="Y",1,IF(I22="T",0,"Isi Dulu"))))</f>
        <v>Isi Tujuan</v>
      </c>
      <c r="K22" s="592" t="s">
        <v>26</v>
      </c>
      <c r="L22" s="593" t="str">
        <f>IF($D$21="Y/T","Isi Tujuan",IF($E$21=0,0,IF(K22="Y",1,IF(K22="T",0,"Isi Dulu"))))</f>
        <v>Isi Tujuan</v>
      </c>
      <c r="M22" s="849"/>
      <c r="N22" s="852"/>
    </row>
    <row r="23" spans="2:14" ht="15.75">
      <c r="B23" s="837"/>
      <c r="C23" s="840"/>
      <c r="D23" s="858"/>
      <c r="E23" s="861"/>
      <c r="F23" s="549">
        <v>3</v>
      </c>
      <c r="G23" s="550"/>
      <c r="H23" s="598" t="str">
        <f t="shared" si="0"/>
        <v>Belum Diisi</v>
      </c>
      <c r="I23" s="592" t="s">
        <v>26</v>
      </c>
      <c r="J23" s="593" t="str">
        <f>IF($D$21="Y/T","Isi Tujuan",IF($E$21=0,0,IF(I23="Y",1,IF(I23="T",0,"Isi Dulu"))))</f>
        <v>Isi Tujuan</v>
      </c>
      <c r="K23" s="592" t="s">
        <v>26</v>
      </c>
      <c r="L23" s="593" t="str">
        <f>IF($D$21="Y/T","Isi Tujuan",IF($E$21=0,0,IF(K23="Y",1,IF(K23="T",0,"Isi Dulu"))))</f>
        <v>Isi Tujuan</v>
      </c>
      <c r="M23" s="849"/>
      <c r="N23" s="852"/>
    </row>
    <row r="24" spans="2:14" ht="15.75">
      <c r="B24" s="837"/>
      <c r="C24" s="840"/>
      <c r="D24" s="858"/>
      <c r="E24" s="861"/>
      <c r="F24" s="549">
        <v>4</v>
      </c>
      <c r="G24" s="550"/>
      <c r="H24" s="598" t="str">
        <f t="shared" si="0"/>
        <v>Belum Diisi</v>
      </c>
      <c r="I24" s="592" t="s">
        <v>26</v>
      </c>
      <c r="J24" s="593" t="str">
        <f>IF($D$21="Y/T","Isi Tujuan",IF($E$21=0,0,IF(I24="Y",1,IF(I24="T",0,"Isi Dulu"))))</f>
        <v>Isi Tujuan</v>
      </c>
      <c r="K24" s="592" t="s">
        <v>26</v>
      </c>
      <c r="L24" s="593" t="str">
        <f>IF($D$21="Y/T","Isi Tujuan",IF($E$21=0,0,IF(K24="Y",1,IF(K24="T",0,"Isi Dulu"))))</f>
        <v>Isi Tujuan</v>
      </c>
      <c r="M24" s="849"/>
      <c r="N24" s="852"/>
    </row>
    <row r="25" spans="2:14" ht="15.75">
      <c r="B25" s="838"/>
      <c r="C25" s="841"/>
      <c r="D25" s="859"/>
      <c r="E25" s="862"/>
      <c r="F25" s="569">
        <v>5</v>
      </c>
      <c r="G25" s="570"/>
      <c r="H25" s="599" t="str">
        <f t="shared" si="0"/>
        <v>Belum Diisi</v>
      </c>
      <c r="I25" s="595" t="s">
        <v>26</v>
      </c>
      <c r="J25" s="596" t="str">
        <f>IF($D$21="Y/T","Isi Tujuan",IF($E$21=0,0,IF(I25="Y",1,IF(I25="T",0,"Isi Dulu"))))</f>
        <v>Isi Tujuan</v>
      </c>
      <c r="K25" s="595" t="s">
        <v>26</v>
      </c>
      <c r="L25" s="596" t="str">
        <f>IF($D$21="Y/T","Isi Tujuan",IF($E$21=0,0,IF(K25="Y",1,IF(K25="T",0,"Isi Dulu"))))</f>
        <v>Isi Tujuan</v>
      </c>
      <c r="M25" s="850"/>
      <c r="N25" s="853"/>
    </row>
    <row r="26" spans="2:14" ht="15.75">
      <c r="B26" s="836">
        <v>5</v>
      </c>
      <c r="C26" s="839"/>
      <c r="D26" s="857" t="s">
        <v>26</v>
      </c>
      <c r="E26" s="860" t="str">
        <f>IF(D26="Y",1,IF(D26="T",0,IF(D26="Y/T","Belum diisi","Error")))</f>
        <v>Belum diisi</v>
      </c>
      <c r="F26" s="528">
        <v>1</v>
      </c>
      <c r="G26" s="529"/>
      <c r="H26" s="600" t="str">
        <f t="shared" si="0"/>
        <v>Belum Diisi</v>
      </c>
      <c r="I26" s="590" t="s">
        <v>26</v>
      </c>
      <c r="J26" s="591" t="str">
        <f>IF($D$26="Y/T","Isi Tujuan",IF($E$26=0,0,IF(I26="Y",1,IF(I26="T",0,"Isi Dulu"))))</f>
        <v>Isi Tujuan</v>
      </c>
      <c r="K26" s="590" t="s">
        <v>26</v>
      </c>
      <c r="L26" s="591" t="str">
        <f>IF($D$26="Y/T","Isi Tujuan",IF($E$26=0,0,IF(K26="Y",1,IF(K26="T",0,"Isi Dulu"))))</f>
        <v>Isi Tujuan</v>
      </c>
      <c r="M26" s="848" t="s">
        <v>26</v>
      </c>
      <c r="N26" s="851" t="str">
        <f>IF(M26="Y",1,IF(M26="T",0,IF(M26="Y/T","Belum diisi","Error")))</f>
        <v>Belum diisi</v>
      </c>
    </row>
    <row r="27" spans="2:14" ht="15.75">
      <c r="B27" s="837"/>
      <c r="C27" s="840"/>
      <c r="D27" s="858"/>
      <c r="E27" s="861"/>
      <c r="F27" s="549">
        <v>2</v>
      </c>
      <c r="G27" s="550"/>
      <c r="H27" s="598" t="str">
        <f t="shared" si="0"/>
        <v>Belum Diisi</v>
      </c>
      <c r="I27" s="592" t="s">
        <v>26</v>
      </c>
      <c r="J27" s="593" t="str">
        <f>IF($D$26="Y/T","Isi Tujuan",IF($E$26=0,0,IF(I27="Y",1,IF(I27="T",0,"Isi Dulu"))))</f>
        <v>Isi Tujuan</v>
      </c>
      <c r="K27" s="592" t="s">
        <v>26</v>
      </c>
      <c r="L27" s="593" t="str">
        <f>IF($D$26="Y/T","Isi Tujuan",IF($E$26=0,0,IF(K27="Y",1,IF(K27="T",0,"Isi Dulu"))))</f>
        <v>Isi Tujuan</v>
      </c>
      <c r="M27" s="849"/>
      <c r="N27" s="852"/>
    </row>
    <row r="28" spans="2:14" ht="15.75">
      <c r="B28" s="837"/>
      <c r="C28" s="840"/>
      <c r="D28" s="858"/>
      <c r="E28" s="861"/>
      <c r="F28" s="549">
        <v>3</v>
      </c>
      <c r="G28" s="550"/>
      <c r="H28" s="598" t="str">
        <f t="shared" si="0"/>
        <v>Belum Diisi</v>
      </c>
      <c r="I28" s="592" t="s">
        <v>26</v>
      </c>
      <c r="J28" s="593" t="str">
        <f>IF($D$26="Y/T","Isi Tujuan",IF($E$26=0,0,IF(I28="Y",1,IF(I28="T",0,"Isi Dulu"))))</f>
        <v>Isi Tujuan</v>
      </c>
      <c r="K28" s="592" t="s">
        <v>26</v>
      </c>
      <c r="L28" s="593" t="str">
        <f>IF($D$26="Y/T","Isi Tujuan",IF($E$26=0,0,IF(K28="Y",1,IF(K28="T",0,"Isi Dulu"))))</f>
        <v>Isi Tujuan</v>
      </c>
      <c r="M28" s="849"/>
      <c r="N28" s="852"/>
    </row>
    <row r="29" spans="2:14" ht="15.75">
      <c r="B29" s="837"/>
      <c r="C29" s="840"/>
      <c r="D29" s="858"/>
      <c r="E29" s="861"/>
      <c r="F29" s="549">
        <v>4</v>
      </c>
      <c r="G29" s="550"/>
      <c r="H29" s="598" t="str">
        <f t="shared" si="0"/>
        <v>Belum Diisi</v>
      </c>
      <c r="I29" s="592" t="s">
        <v>26</v>
      </c>
      <c r="J29" s="593" t="str">
        <f>IF($D$26="Y/T","Isi Tujuan",IF($E$26=0,0,IF(I29="Y",1,IF(I29="T",0,"Isi Dulu"))))</f>
        <v>Isi Tujuan</v>
      </c>
      <c r="K29" s="592" t="s">
        <v>26</v>
      </c>
      <c r="L29" s="593" t="str">
        <f>IF($D$26="Y/T","Isi Tujuan",IF($E$26=0,0,IF(K29="Y",1,IF(K29="T",0,"Isi Dulu"))))</f>
        <v>Isi Tujuan</v>
      </c>
      <c r="M29" s="849"/>
      <c r="N29" s="852"/>
    </row>
    <row r="30" spans="2:14" ht="15.75">
      <c r="B30" s="838"/>
      <c r="C30" s="841"/>
      <c r="D30" s="859"/>
      <c r="E30" s="862"/>
      <c r="F30" s="569">
        <v>5</v>
      </c>
      <c r="G30" s="570"/>
      <c r="H30" s="599" t="str">
        <f t="shared" si="0"/>
        <v>Belum Diisi</v>
      </c>
      <c r="I30" s="595" t="s">
        <v>26</v>
      </c>
      <c r="J30" s="596" t="str">
        <f>IF($D$26="Y/T","Isi Tujuan",IF($E$26=0,0,IF(I30="Y",1,IF(I30="T",0,"Isi Dulu"))))</f>
        <v>Isi Tujuan</v>
      </c>
      <c r="K30" s="595" t="s">
        <v>26</v>
      </c>
      <c r="L30" s="596" t="str">
        <f>IF($D$26="Y/T","Isi Tujuan",IF($E$26=0,0,IF(K30="Y",1,IF(K30="T",0,"Isi Dulu"))))</f>
        <v>Isi Tujuan</v>
      </c>
      <c r="M30" s="850"/>
      <c r="N30" s="853"/>
    </row>
    <row r="31" spans="2:14" ht="15.75">
      <c r="B31" s="836">
        <v>6</v>
      </c>
      <c r="C31" s="839"/>
      <c r="D31" s="857" t="s">
        <v>26</v>
      </c>
      <c r="E31" s="860" t="str">
        <f>IF(D31="Y",1,IF(D31="T",0,IF(D31="Y/T","Belum diisi","Error")))</f>
        <v>Belum diisi</v>
      </c>
      <c r="F31" s="528">
        <v>1</v>
      </c>
      <c r="G31" s="529"/>
      <c r="H31" s="600" t="str">
        <f t="shared" si="0"/>
        <v>Belum Diisi</v>
      </c>
      <c r="I31" s="590" t="s">
        <v>26</v>
      </c>
      <c r="J31" s="591" t="str">
        <f>IF($D$31="Y/T","Isi Tujuan",IF($E$31=0,0,IF(I31="Y",1,IF(I31="T",0,"Isi Dulu"))))</f>
        <v>Isi Tujuan</v>
      </c>
      <c r="K31" s="590" t="s">
        <v>26</v>
      </c>
      <c r="L31" s="591" t="str">
        <f>IF($D$31="Y/T","Isi Tujuan",IF($E$31=0,0,IF(K31="Y",1,IF(K31="T",0,"Isi Dulu"))))</f>
        <v>Isi Tujuan</v>
      </c>
      <c r="M31" s="848" t="s">
        <v>26</v>
      </c>
      <c r="N31" s="851" t="str">
        <f>IF(M31="Y",1,IF(M31="T",0,IF(M31="Y/T","Belum diisi","Error")))</f>
        <v>Belum diisi</v>
      </c>
    </row>
    <row r="32" spans="2:14" ht="15.75">
      <c r="B32" s="837"/>
      <c r="C32" s="840"/>
      <c r="D32" s="858"/>
      <c r="E32" s="861"/>
      <c r="F32" s="549">
        <v>2</v>
      </c>
      <c r="G32" s="550"/>
      <c r="H32" s="598" t="str">
        <f t="shared" si="0"/>
        <v>Belum Diisi</v>
      </c>
      <c r="I32" s="592" t="s">
        <v>26</v>
      </c>
      <c r="J32" s="593" t="str">
        <f>IF($D$31="Y/T","Isi Tujuan",IF($E$31=0,0,IF(I32="Y",1,IF(I32="T",0,"Isi Dulu"))))</f>
        <v>Isi Tujuan</v>
      </c>
      <c r="K32" s="592" t="s">
        <v>26</v>
      </c>
      <c r="L32" s="593" t="str">
        <f>IF($D$31="Y/T","Isi Tujuan",IF($E$31=0,0,IF(K32="Y",1,IF(K32="T",0,"Isi Dulu"))))</f>
        <v>Isi Tujuan</v>
      </c>
      <c r="M32" s="849"/>
      <c r="N32" s="852"/>
    </row>
    <row r="33" spans="2:14" ht="15.75">
      <c r="B33" s="837"/>
      <c r="C33" s="840"/>
      <c r="D33" s="858"/>
      <c r="E33" s="861"/>
      <c r="F33" s="549">
        <v>3</v>
      </c>
      <c r="G33" s="550"/>
      <c r="H33" s="598" t="str">
        <f t="shared" si="0"/>
        <v>Belum Diisi</v>
      </c>
      <c r="I33" s="592" t="s">
        <v>26</v>
      </c>
      <c r="J33" s="593" t="str">
        <f>IF($D$31="Y/T","Isi Tujuan",IF($E$31=0,0,IF(I33="Y",1,IF(I33="T",0,"Isi Dulu"))))</f>
        <v>Isi Tujuan</v>
      </c>
      <c r="K33" s="592" t="s">
        <v>26</v>
      </c>
      <c r="L33" s="593" t="str">
        <f>IF($D$31="Y/T","Isi Tujuan",IF($E$31=0,0,IF(K33="Y",1,IF(K33="T",0,"Isi Dulu"))))</f>
        <v>Isi Tujuan</v>
      </c>
      <c r="M33" s="849"/>
      <c r="N33" s="852"/>
    </row>
    <row r="34" spans="2:14" ht="15.75">
      <c r="B34" s="837"/>
      <c r="C34" s="840"/>
      <c r="D34" s="858"/>
      <c r="E34" s="861"/>
      <c r="F34" s="549">
        <v>4</v>
      </c>
      <c r="G34" s="550"/>
      <c r="H34" s="598" t="str">
        <f t="shared" si="0"/>
        <v>Belum Diisi</v>
      </c>
      <c r="I34" s="592" t="s">
        <v>26</v>
      </c>
      <c r="J34" s="593" t="str">
        <f>IF($D$31="Y/T","Isi Tujuan",IF($E$31=0,0,IF(I34="Y",1,IF(I34="T",0,"Isi Dulu"))))</f>
        <v>Isi Tujuan</v>
      </c>
      <c r="K34" s="592" t="s">
        <v>26</v>
      </c>
      <c r="L34" s="593" t="str">
        <f>IF($D$31="Y/T","Isi Tujuan",IF($E$31=0,0,IF(K34="Y",1,IF(K34="T",0,"Isi Dulu"))))</f>
        <v>Isi Tujuan</v>
      </c>
      <c r="M34" s="849"/>
      <c r="N34" s="852"/>
    </row>
    <row r="35" spans="2:14" ht="15.75">
      <c r="B35" s="838"/>
      <c r="C35" s="841"/>
      <c r="D35" s="859"/>
      <c r="E35" s="862"/>
      <c r="F35" s="569">
        <v>5</v>
      </c>
      <c r="G35" s="570"/>
      <c r="H35" s="599" t="str">
        <f t="shared" si="0"/>
        <v>Belum Diisi</v>
      </c>
      <c r="I35" s="595" t="s">
        <v>26</v>
      </c>
      <c r="J35" s="596" t="str">
        <f>IF($D$31="Y/T","Isi Tujuan",IF($E$31=0,0,IF(I35="Y",1,IF(I35="T",0,"Isi Dulu"))))</f>
        <v>Isi Tujuan</v>
      </c>
      <c r="K35" s="595" t="s">
        <v>26</v>
      </c>
      <c r="L35" s="596" t="str">
        <f>IF($D$31="Y/T","Isi Tujuan",IF($E$31=0,0,IF(K35="Y",1,IF(K35="T",0,"Isi Dulu"))))</f>
        <v>Isi Tujuan</v>
      </c>
      <c r="M35" s="850"/>
      <c r="N35" s="853"/>
    </row>
    <row r="36" spans="2:14" ht="15.75">
      <c r="B36" s="836">
        <v>7</v>
      </c>
      <c r="C36" s="839"/>
      <c r="D36" s="857" t="s">
        <v>26</v>
      </c>
      <c r="E36" s="860" t="str">
        <f>IF(D36="Y",1,IF(D36="T",0,IF(D36="Y/T","Belum diisi","Error")))</f>
        <v>Belum diisi</v>
      </c>
      <c r="F36" s="528">
        <v>1</v>
      </c>
      <c r="G36" s="529"/>
      <c r="H36" s="600" t="str">
        <f t="shared" si="0"/>
        <v>Belum Diisi</v>
      </c>
      <c r="I36" s="590" t="s">
        <v>26</v>
      </c>
      <c r="J36" s="591" t="str">
        <f>IF($D$36="Y/T","Isi Tujuan",IF($E$36=0,0,IF(I36="Y",1,IF(I36="T",0,"Isi Dulu"))))</f>
        <v>Isi Tujuan</v>
      </c>
      <c r="K36" s="590" t="s">
        <v>26</v>
      </c>
      <c r="L36" s="591" t="str">
        <f>IF($D$36="Y/T","Isi Tujuan",IF($E$36=0,0,IF(K36="Y",1,IF(K36="T",0,"Isi Dulu"))))</f>
        <v>Isi Tujuan</v>
      </c>
      <c r="M36" s="848" t="s">
        <v>26</v>
      </c>
      <c r="N36" s="851" t="str">
        <f>IF(M36="Y",1,IF(M36="T",0,IF(M36="Y/T","Belum diisi","Error")))</f>
        <v>Belum diisi</v>
      </c>
    </row>
    <row r="37" spans="2:14" ht="15.75">
      <c r="B37" s="837"/>
      <c r="C37" s="840"/>
      <c r="D37" s="858"/>
      <c r="E37" s="861"/>
      <c r="F37" s="549">
        <v>2</v>
      </c>
      <c r="G37" s="550"/>
      <c r="H37" s="598" t="str">
        <f t="shared" si="0"/>
        <v>Belum Diisi</v>
      </c>
      <c r="I37" s="592" t="s">
        <v>26</v>
      </c>
      <c r="J37" s="593" t="str">
        <f>IF($D$36="Y/T","Isi Tujuan",IF($E$36=0,0,IF(I37="Y",1,IF(I37="T",0,"Isi Dulu"))))</f>
        <v>Isi Tujuan</v>
      </c>
      <c r="K37" s="592" t="s">
        <v>26</v>
      </c>
      <c r="L37" s="593" t="str">
        <f>IF($D$36="Y/T","Isi Tujuan",IF($E$36=0,0,IF(K37="Y",1,IF(K37="T",0,"Isi Dulu"))))</f>
        <v>Isi Tujuan</v>
      </c>
      <c r="M37" s="849"/>
      <c r="N37" s="852"/>
    </row>
    <row r="38" spans="2:14" ht="15.75">
      <c r="B38" s="837"/>
      <c r="C38" s="840"/>
      <c r="D38" s="858"/>
      <c r="E38" s="861"/>
      <c r="F38" s="549">
        <v>3</v>
      </c>
      <c r="G38" s="550"/>
      <c r="H38" s="598" t="str">
        <f t="shared" si="0"/>
        <v>Belum Diisi</v>
      </c>
      <c r="I38" s="592" t="s">
        <v>26</v>
      </c>
      <c r="J38" s="593" t="str">
        <f>IF($D$36="Y/T","Isi Tujuan",IF($E$36=0,0,IF(I38="Y",1,IF(I38="T",0,"Isi Dulu"))))</f>
        <v>Isi Tujuan</v>
      </c>
      <c r="K38" s="592" t="s">
        <v>26</v>
      </c>
      <c r="L38" s="593" t="str">
        <f>IF($D$36="Y/T","Isi Tujuan",IF($E$36=0,0,IF(K38="Y",1,IF(K38="T",0,"Isi Dulu"))))</f>
        <v>Isi Tujuan</v>
      </c>
      <c r="M38" s="849"/>
      <c r="N38" s="852"/>
    </row>
    <row r="39" spans="2:14" ht="15.75">
      <c r="B39" s="837"/>
      <c r="C39" s="840"/>
      <c r="D39" s="858"/>
      <c r="E39" s="861"/>
      <c r="F39" s="549">
        <v>4</v>
      </c>
      <c r="G39" s="550"/>
      <c r="H39" s="598" t="str">
        <f t="shared" si="0"/>
        <v>Belum Diisi</v>
      </c>
      <c r="I39" s="592" t="s">
        <v>26</v>
      </c>
      <c r="J39" s="593" t="str">
        <f>IF($D$36="Y/T","Isi Tujuan",IF($E$36=0,0,IF(I39="Y",1,IF(I39="T",0,"Isi Dulu"))))</f>
        <v>Isi Tujuan</v>
      </c>
      <c r="K39" s="592" t="s">
        <v>26</v>
      </c>
      <c r="L39" s="593" t="str">
        <f>IF($D$36="Y/T","Isi Tujuan",IF($E$36=0,0,IF(K39="Y",1,IF(K39="T",0,"Isi Dulu"))))</f>
        <v>Isi Tujuan</v>
      </c>
      <c r="M39" s="849"/>
      <c r="N39" s="852"/>
    </row>
    <row r="40" spans="2:14" ht="15.75">
      <c r="B40" s="838"/>
      <c r="C40" s="841"/>
      <c r="D40" s="859"/>
      <c r="E40" s="862"/>
      <c r="F40" s="569">
        <v>5</v>
      </c>
      <c r="G40" s="570"/>
      <c r="H40" s="599" t="str">
        <f t="shared" si="0"/>
        <v>Belum Diisi</v>
      </c>
      <c r="I40" s="595" t="s">
        <v>26</v>
      </c>
      <c r="J40" s="596" t="str">
        <f>IF($D$36="Y/T","Isi Tujuan",IF($E$36=0,0,IF(I40="Y",1,IF(I40="T",0,"Isi Dulu"))))</f>
        <v>Isi Tujuan</v>
      </c>
      <c r="K40" s="595" t="s">
        <v>26</v>
      </c>
      <c r="L40" s="596" t="str">
        <f>IF($D$36="Y/T","Isi Tujuan",IF($E$36=0,0,IF(K40="Y",1,IF(K40="T",0,"Isi Dulu"))))</f>
        <v>Isi Tujuan</v>
      </c>
      <c r="M40" s="850"/>
      <c r="N40" s="853"/>
    </row>
    <row r="41" spans="2:14" ht="15.75">
      <c r="B41" s="836">
        <v>8</v>
      </c>
      <c r="C41" s="839"/>
      <c r="D41" s="857" t="s">
        <v>26</v>
      </c>
      <c r="E41" s="860" t="str">
        <f>IF(D41="Y",1,IF(D41="T",0,IF(D41="Y/T","Belum diisi","Error")))</f>
        <v>Belum diisi</v>
      </c>
      <c r="F41" s="528">
        <v>1</v>
      </c>
      <c r="G41" s="529"/>
      <c r="H41" s="600" t="str">
        <f t="shared" si="0"/>
        <v>Belum Diisi</v>
      </c>
      <c r="I41" s="590" t="s">
        <v>26</v>
      </c>
      <c r="J41" s="591" t="str">
        <f>IF($D$41="Y/T","Isi Tujuan",IF($E$41=0,0,IF(I41="Y",1,IF(I41="T",0,"Isi Dulu"))))</f>
        <v>Isi Tujuan</v>
      </c>
      <c r="K41" s="590" t="s">
        <v>26</v>
      </c>
      <c r="L41" s="591" t="str">
        <f>IF($D$41="Y/T","Isi Tujuan",IF($E$41=0,0,IF(K41="Y",1,IF(K41="T",0,"Isi Dulu"))))</f>
        <v>Isi Tujuan</v>
      </c>
      <c r="M41" s="848" t="s">
        <v>26</v>
      </c>
      <c r="N41" s="851" t="str">
        <f>IF(M41="Y",1,IF(M41="T",0,IF(M41="Y/T","Belum diisi","Error")))</f>
        <v>Belum diisi</v>
      </c>
    </row>
    <row r="42" spans="2:14" ht="15.75">
      <c r="B42" s="837"/>
      <c r="C42" s="840"/>
      <c r="D42" s="858"/>
      <c r="E42" s="861"/>
      <c r="F42" s="549">
        <v>2</v>
      </c>
      <c r="G42" s="550"/>
      <c r="H42" s="598" t="str">
        <f t="shared" si="0"/>
        <v>Belum Diisi</v>
      </c>
      <c r="I42" s="592" t="s">
        <v>26</v>
      </c>
      <c r="J42" s="593" t="str">
        <f>IF($D$41="Y/T","Isi Tujuan",IF($E$41=0,0,IF(I42="Y",1,IF(I42="T",0,"Isi Dulu"))))</f>
        <v>Isi Tujuan</v>
      </c>
      <c r="K42" s="592" t="s">
        <v>26</v>
      </c>
      <c r="L42" s="593" t="str">
        <f>IF($D$41="Y/T","Isi Tujuan",IF($E$41=0,0,IF(K42="Y",1,IF(K42="T",0,"Isi Dulu"))))</f>
        <v>Isi Tujuan</v>
      </c>
      <c r="M42" s="849"/>
      <c r="N42" s="852"/>
    </row>
    <row r="43" spans="2:14" ht="15.75">
      <c r="B43" s="837"/>
      <c r="C43" s="840"/>
      <c r="D43" s="858"/>
      <c r="E43" s="861"/>
      <c r="F43" s="549">
        <v>3</v>
      </c>
      <c r="G43" s="550"/>
      <c r="H43" s="598" t="str">
        <f t="shared" si="0"/>
        <v>Belum Diisi</v>
      </c>
      <c r="I43" s="592" t="s">
        <v>26</v>
      </c>
      <c r="J43" s="593" t="str">
        <f>IF($D$41="Y/T","Isi Tujuan",IF($E$41=0,0,IF(I43="Y",1,IF(I43="T",0,"Isi Dulu"))))</f>
        <v>Isi Tujuan</v>
      </c>
      <c r="K43" s="592" t="s">
        <v>26</v>
      </c>
      <c r="L43" s="593" t="str">
        <f>IF($D$41="Y/T","Isi Tujuan",IF($E$41=0,0,IF(K43="Y",1,IF(K43="T",0,"Isi Dulu"))))</f>
        <v>Isi Tujuan</v>
      </c>
      <c r="M43" s="849"/>
      <c r="N43" s="852"/>
    </row>
    <row r="44" spans="2:14" ht="15.75">
      <c r="B44" s="837"/>
      <c r="C44" s="840"/>
      <c r="D44" s="858"/>
      <c r="E44" s="861"/>
      <c r="F44" s="549">
        <v>4</v>
      </c>
      <c r="G44" s="550"/>
      <c r="H44" s="598" t="str">
        <f t="shared" si="0"/>
        <v>Belum Diisi</v>
      </c>
      <c r="I44" s="592" t="s">
        <v>26</v>
      </c>
      <c r="J44" s="593" t="str">
        <f>IF($D$41="Y/T","Isi Tujuan",IF($E$41=0,0,IF(I44="Y",1,IF(I44="T",0,"Isi Dulu"))))</f>
        <v>Isi Tujuan</v>
      </c>
      <c r="K44" s="592" t="s">
        <v>26</v>
      </c>
      <c r="L44" s="593" t="str">
        <f>IF($D$41="Y/T","Isi Tujuan",IF($E$41=0,0,IF(K44="Y",1,IF(K44="T",0,"Isi Dulu"))))</f>
        <v>Isi Tujuan</v>
      </c>
      <c r="M44" s="849"/>
      <c r="N44" s="852"/>
    </row>
    <row r="45" spans="2:14" ht="15.75">
      <c r="B45" s="838"/>
      <c r="C45" s="841"/>
      <c r="D45" s="859"/>
      <c r="E45" s="862"/>
      <c r="F45" s="569">
        <v>5</v>
      </c>
      <c r="G45" s="570"/>
      <c r="H45" s="599" t="str">
        <f t="shared" si="0"/>
        <v>Belum Diisi</v>
      </c>
      <c r="I45" s="595" t="s">
        <v>26</v>
      </c>
      <c r="J45" s="596" t="str">
        <f>IF($D$41="Y/T","Isi Tujuan",IF($E$41=0,0,IF(I45="Y",1,IF(I45="T",0,"Isi Dulu"))))</f>
        <v>Isi Tujuan</v>
      </c>
      <c r="K45" s="595" t="s">
        <v>26</v>
      </c>
      <c r="L45" s="596" t="str">
        <f>IF($D$41="Y/T","Isi Tujuan",IF($E$41=0,0,IF(K45="Y",1,IF(K45="T",0,"Isi Dulu"))))</f>
        <v>Isi Tujuan</v>
      </c>
      <c r="M45" s="850"/>
      <c r="N45" s="853"/>
    </row>
    <row r="46" spans="2:14" ht="15.75">
      <c r="B46" s="836">
        <v>9</v>
      </c>
      <c r="C46" s="839"/>
      <c r="D46" s="857" t="s">
        <v>26</v>
      </c>
      <c r="E46" s="860" t="str">
        <f>IF(D46="Y",1,IF(D46="T",0,IF(D46="Y/T","Belum diisi","Error")))</f>
        <v>Belum diisi</v>
      </c>
      <c r="F46" s="528">
        <v>1</v>
      </c>
      <c r="G46" s="529"/>
      <c r="H46" s="600" t="str">
        <f t="shared" si="0"/>
        <v>Belum Diisi</v>
      </c>
      <c r="I46" s="590" t="s">
        <v>26</v>
      </c>
      <c r="J46" s="591" t="str">
        <f>IF($D$46="Y/T","Isi Tujuan",IF($E$46=0,0,IF(I46="Y",1,IF(I46="T",0,"Isi Dulu"))))</f>
        <v>Isi Tujuan</v>
      </c>
      <c r="K46" s="590" t="s">
        <v>26</v>
      </c>
      <c r="L46" s="591" t="str">
        <f>IF($D$46="Y/T","Isi Tujuan",IF($E$46=0,0,IF(K46="Y",1,IF(K46="T",0,"Isi Dulu"))))</f>
        <v>Isi Tujuan</v>
      </c>
      <c r="M46" s="848" t="s">
        <v>26</v>
      </c>
      <c r="N46" s="851" t="str">
        <f>IF(M46="Y",1,IF(M46="T",0,IF(M46="Y/T","Belum diisi","Error")))</f>
        <v>Belum diisi</v>
      </c>
    </row>
    <row r="47" spans="2:14" ht="15.75">
      <c r="B47" s="837"/>
      <c r="C47" s="840"/>
      <c r="D47" s="858"/>
      <c r="E47" s="861"/>
      <c r="F47" s="549">
        <v>2</v>
      </c>
      <c r="G47" s="550"/>
      <c r="H47" s="598" t="str">
        <f t="shared" si="0"/>
        <v>Belum Diisi</v>
      </c>
      <c r="I47" s="592" t="s">
        <v>26</v>
      </c>
      <c r="J47" s="593" t="str">
        <f>IF($D$46="Y/T","Isi Tujuan",IF($E$46=0,0,IF(I47="Y",1,IF(I47="T",0,"Isi Dulu"))))</f>
        <v>Isi Tujuan</v>
      </c>
      <c r="K47" s="592" t="s">
        <v>26</v>
      </c>
      <c r="L47" s="593" t="str">
        <f>IF($D$46="Y/T","Isi Tujuan",IF($E$46=0,0,IF(K47="Y",1,IF(K47="T",0,"Isi Dulu"))))</f>
        <v>Isi Tujuan</v>
      </c>
      <c r="M47" s="849"/>
      <c r="N47" s="852"/>
    </row>
    <row r="48" spans="2:14" ht="15.75">
      <c r="B48" s="837"/>
      <c r="C48" s="840"/>
      <c r="D48" s="858"/>
      <c r="E48" s="861"/>
      <c r="F48" s="549">
        <v>3</v>
      </c>
      <c r="G48" s="550"/>
      <c r="H48" s="598" t="str">
        <f t="shared" si="0"/>
        <v>Belum Diisi</v>
      </c>
      <c r="I48" s="592" t="s">
        <v>26</v>
      </c>
      <c r="J48" s="593" t="str">
        <f>IF($D$46="Y/T","Isi Tujuan",IF($E$46=0,0,IF(I48="Y",1,IF(I48="T",0,"Isi Dulu"))))</f>
        <v>Isi Tujuan</v>
      </c>
      <c r="K48" s="592" t="s">
        <v>26</v>
      </c>
      <c r="L48" s="593" t="str">
        <f>IF($D$46="Y/T","Isi Tujuan",IF($E$46=0,0,IF(K48="Y",1,IF(K48="T",0,"Isi Dulu"))))</f>
        <v>Isi Tujuan</v>
      </c>
      <c r="M48" s="849"/>
      <c r="N48" s="852"/>
    </row>
    <row r="49" spans="2:14" ht="15.75">
      <c r="B49" s="837"/>
      <c r="C49" s="840"/>
      <c r="D49" s="858"/>
      <c r="E49" s="861"/>
      <c r="F49" s="549">
        <v>4</v>
      </c>
      <c r="G49" s="550"/>
      <c r="H49" s="598" t="str">
        <f t="shared" si="0"/>
        <v>Belum Diisi</v>
      </c>
      <c r="I49" s="592" t="s">
        <v>26</v>
      </c>
      <c r="J49" s="593" t="str">
        <f>IF($D$46="Y/T","Isi Tujuan",IF($E$46=0,0,IF(I49="Y",1,IF(I49="T",0,"Isi Dulu"))))</f>
        <v>Isi Tujuan</v>
      </c>
      <c r="K49" s="592" t="s">
        <v>26</v>
      </c>
      <c r="L49" s="593" t="str">
        <f>IF($D$46="Y/T","Isi Tujuan",IF($E$46=0,0,IF(K49="Y",1,IF(K49="T",0,"Isi Dulu"))))</f>
        <v>Isi Tujuan</v>
      </c>
      <c r="M49" s="849"/>
      <c r="N49" s="852"/>
    </row>
    <row r="50" spans="2:14" ht="15.75">
      <c r="B50" s="838"/>
      <c r="C50" s="841"/>
      <c r="D50" s="859"/>
      <c r="E50" s="862"/>
      <c r="F50" s="569">
        <v>5</v>
      </c>
      <c r="G50" s="570"/>
      <c r="H50" s="599" t="str">
        <f t="shared" si="0"/>
        <v>Belum Diisi</v>
      </c>
      <c r="I50" s="595" t="s">
        <v>26</v>
      </c>
      <c r="J50" s="596" t="str">
        <f>IF($D$46="Y/T","Isi Tujuan",IF($E$46=0,0,IF(I50="Y",1,IF(I50="T",0,"Isi Dulu"))))</f>
        <v>Isi Tujuan</v>
      </c>
      <c r="K50" s="595" t="s">
        <v>26</v>
      </c>
      <c r="L50" s="596" t="str">
        <f>IF($D$46="Y/T","Isi Tujuan",IF($E$46=0,0,IF(K50="Y",1,IF(K50="T",0,"Isi Dulu"))))</f>
        <v>Isi Tujuan</v>
      </c>
      <c r="M50" s="850"/>
      <c r="N50" s="853"/>
    </row>
    <row r="51" spans="2:14" ht="15.75">
      <c r="B51" s="836">
        <v>10</v>
      </c>
      <c r="C51" s="839"/>
      <c r="D51" s="857" t="s">
        <v>26</v>
      </c>
      <c r="E51" s="860" t="str">
        <f>IF(D51="Y",1,IF(D51="T",0,IF(D51="Y/T","Belum diisi","Error")))</f>
        <v>Belum diisi</v>
      </c>
      <c r="F51" s="528">
        <v>1</v>
      </c>
      <c r="G51" s="529"/>
      <c r="H51" s="600" t="str">
        <f t="shared" si="0"/>
        <v>Belum Diisi</v>
      </c>
      <c r="I51" s="590" t="s">
        <v>26</v>
      </c>
      <c r="J51" s="591" t="str">
        <f>IF($D$51="Y/T","Isi Tujuan",IF($E$51=0,0,IF(I51="Y",1,IF(I51="T",0,"Isi Dulu"))))</f>
        <v>Isi Tujuan</v>
      </c>
      <c r="K51" s="590" t="s">
        <v>26</v>
      </c>
      <c r="L51" s="591" t="str">
        <f>IF($D$51="Y/T","Isi Tujuan",IF($E$51=0,0,IF(K51="Y",1,IF(K51="T",0,"Isi Dulu"))))</f>
        <v>Isi Tujuan</v>
      </c>
      <c r="M51" s="848" t="s">
        <v>26</v>
      </c>
      <c r="N51" s="851" t="str">
        <f>IF(M51="Y",1,IF(M51="T",0,IF(M51="Y/T","Belum diisi","Error")))</f>
        <v>Belum diisi</v>
      </c>
    </row>
    <row r="52" spans="2:14" ht="15.75">
      <c r="B52" s="837"/>
      <c r="C52" s="840"/>
      <c r="D52" s="858"/>
      <c r="E52" s="861"/>
      <c r="F52" s="549">
        <v>2</v>
      </c>
      <c r="G52" s="550"/>
      <c r="H52" s="598" t="str">
        <f t="shared" si="0"/>
        <v>Belum Diisi</v>
      </c>
      <c r="I52" s="592" t="s">
        <v>26</v>
      </c>
      <c r="J52" s="593" t="str">
        <f>IF($D$51="Y/T","Isi Tujuan",IF($E$51=0,0,IF(I52="Y",1,IF(I52="T",0,"Isi Dulu"))))</f>
        <v>Isi Tujuan</v>
      </c>
      <c r="K52" s="592" t="s">
        <v>26</v>
      </c>
      <c r="L52" s="593" t="str">
        <f>IF($D$51="Y/T","Isi Tujuan",IF($E$51=0,0,IF(K52="Y",1,IF(K52="T",0,"Isi Dulu"))))</f>
        <v>Isi Tujuan</v>
      </c>
      <c r="M52" s="849"/>
      <c r="N52" s="852"/>
    </row>
    <row r="53" spans="2:14" ht="15.75">
      <c r="B53" s="837"/>
      <c r="C53" s="840"/>
      <c r="D53" s="858"/>
      <c r="E53" s="861"/>
      <c r="F53" s="549">
        <v>3</v>
      </c>
      <c r="G53" s="550"/>
      <c r="H53" s="598" t="str">
        <f t="shared" si="0"/>
        <v>Belum Diisi</v>
      </c>
      <c r="I53" s="592" t="s">
        <v>26</v>
      </c>
      <c r="J53" s="593" t="str">
        <f>IF($D$51="Y/T","Isi Tujuan",IF($E$51=0,0,IF(I53="Y",1,IF(I53="T",0,"Isi Dulu"))))</f>
        <v>Isi Tujuan</v>
      </c>
      <c r="K53" s="592" t="s">
        <v>26</v>
      </c>
      <c r="L53" s="593" t="str">
        <f>IF($D$51="Y/T","Isi Tujuan",IF($E$51=0,0,IF(K53="Y",1,IF(K53="T",0,"Isi Dulu"))))</f>
        <v>Isi Tujuan</v>
      </c>
      <c r="M53" s="849"/>
      <c r="N53" s="852"/>
    </row>
    <row r="54" spans="2:14" ht="15.75">
      <c r="B54" s="837"/>
      <c r="C54" s="840"/>
      <c r="D54" s="858"/>
      <c r="E54" s="861"/>
      <c r="F54" s="549">
        <v>4</v>
      </c>
      <c r="G54" s="550"/>
      <c r="H54" s="598" t="str">
        <f t="shared" si="0"/>
        <v>Belum Diisi</v>
      </c>
      <c r="I54" s="592" t="s">
        <v>26</v>
      </c>
      <c r="J54" s="593" t="str">
        <f>IF($D$51="Y/T","Isi Tujuan",IF($E$51=0,0,IF(I54="Y",1,IF(I54="T",0,"Isi Dulu"))))</f>
        <v>Isi Tujuan</v>
      </c>
      <c r="K54" s="592" t="s">
        <v>26</v>
      </c>
      <c r="L54" s="593" t="str">
        <f>IF($D$51="Y/T","Isi Tujuan",IF($E$51=0,0,IF(K54="Y",1,IF(K54="T",0,"Isi Dulu"))))</f>
        <v>Isi Tujuan</v>
      </c>
      <c r="M54" s="849"/>
      <c r="N54" s="852"/>
    </row>
    <row r="55" spans="2:14" ht="15.75">
      <c r="B55" s="838"/>
      <c r="C55" s="841"/>
      <c r="D55" s="859"/>
      <c r="E55" s="862"/>
      <c r="F55" s="569">
        <v>5</v>
      </c>
      <c r="G55" s="570"/>
      <c r="H55" s="599" t="str">
        <f t="shared" si="0"/>
        <v>Belum Diisi</v>
      </c>
      <c r="I55" s="595" t="s">
        <v>26</v>
      </c>
      <c r="J55" s="596" t="str">
        <f>IF($D$51="Y/T","Isi Tujuan",IF($E$51=0,0,IF(I55="Y",1,IF(I55="T",0,"Isi Dulu"))))</f>
        <v>Isi Tujuan</v>
      </c>
      <c r="K55" s="595" t="s">
        <v>26</v>
      </c>
      <c r="L55" s="596" t="str">
        <f>IF($D$51="Y/T","Isi Tujuan",IF($E$51=0,0,IF(K55="Y",1,IF(K55="T",0,"Isi Dulu"))))</f>
        <v>Isi Tujuan</v>
      </c>
      <c r="M55" s="850"/>
      <c r="N55" s="853"/>
    </row>
    <row r="56" spans="2:14" ht="15.75">
      <c r="B56" s="836">
        <v>11</v>
      </c>
      <c r="C56" s="839"/>
      <c r="D56" s="857" t="s">
        <v>26</v>
      </c>
      <c r="E56" s="860" t="str">
        <f>IF(D56="Y",1,IF(D56="T",0,IF(D56="Y/T","Belum diisi","Error")))</f>
        <v>Belum diisi</v>
      </c>
      <c r="F56" s="528">
        <v>1</v>
      </c>
      <c r="G56" s="529"/>
      <c r="H56" s="600" t="str">
        <f t="shared" si="0"/>
        <v>Belum Diisi</v>
      </c>
      <c r="I56" s="590" t="s">
        <v>26</v>
      </c>
      <c r="J56" s="591" t="str">
        <f>IF($D$56="Y/T","Isi Tujuan",IF($E$56=0,0,IF(I56="Y",1,IF(I56="T",0,"Isi Dulu"))))</f>
        <v>Isi Tujuan</v>
      </c>
      <c r="K56" s="590" t="s">
        <v>26</v>
      </c>
      <c r="L56" s="591" t="str">
        <f>IF($D$56="Y/T","Isi Tujuan",IF($E$56=0,0,IF(K56="Y",1,IF(K56="T",0,"Isi Dulu"))))</f>
        <v>Isi Tujuan</v>
      </c>
      <c r="M56" s="848" t="s">
        <v>26</v>
      </c>
      <c r="N56" s="851" t="str">
        <f>IF(M56="Y",1,IF(M56="T",0,IF(M56="Y/T","Belum diisi","Error")))</f>
        <v>Belum diisi</v>
      </c>
    </row>
    <row r="57" spans="2:14" ht="15.75">
      <c r="B57" s="837"/>
      <c r="C57" s="840"/>
      <c r="D57" s="858"/>
      <c r="E57" s="861"/>
      <c r="F57" s="549">
        <v>2</v>
      </c>
      <c r="G57" s="550"/>
      <c r="H57" s="598" t="str">
        <f t="shared" si="0"/>
        <v>Belum Diisi</v>
      </c>
      <c r="I57" s="592" t="s">
        <v>26</v>
      </c>
      <c r="J57" s="593" t="str">
        <f>IF($D$56="Y/T","Isi Tujuan",IF($E$56=0,0,IF(I57="Y",1,IF(I57="T",0,"Isi Dulu"))))</f>
        <v>Isi Tujuan</v>
      </c>
      <c r="K57" s="592" t="s">
        <v>26</v>
      </c>
      <c r="L57" s="593" t="str">
        <f>IF($D$56="Y/T","Isi Tujuan",IF($E$56=0,0,IF(K57="Y",1,IF(K57="T",0,"Isi Dulu"))))</f>
        <v>Isi Tujuan</v>
      </c>
      <c r="M57" s="849"/>
      <c r="N57" s="852"/>
    </row>
    <row r="58" spans="2:14" ht="15.75">
      <c r="B58" s="837"/>
      <c r="C58" s="840"/>
      <c r="D58" s="858"/>
      <c r="E58" s="861"/>
      <c r="F58" s="549">
        <v>3</v>
      </c>
      <c r="G58" s="550"/>
      <c r="H58" s="598" t="str">
        <f t="shared" si="0"/>
        <v>Belum Diisi</v>
      </c>
      <c r="I58" s="592" t="s">
        <v>26</v>
      </c>
      <c r="J58" s="593" t="str">
        <f>IF($D$56="Y/T","Isi Tujuan",IF($E$56=0,0,IF(I58="Y",1,IF(I58="T",0,"Isi Dulu"))))</f>
        <v>Isi Tujuan</v>
      </c>
      <c r="K58" s="592" t="s">
        <v>26</v>
      </c>
      <c r="L58" s="593" t="str">
        <f>IF($D$56="Y/T","Isi Tujuan",IF($E$56=0,0,IF(K58="Y",1,IF(K58="T",0,"Isi Dulu"))))</f>
        <v>Isi Tujuan</v>
      </c>
      <c r="M58" s="849"/>
      <c r="N58" s="852"/>
    </row>
    <row r="59" spans="2:14" ht="15.75">
      <c r="B59" s="837"/>
      <c r="C59" s="840"/>
      <c r="D59" s="858"/>
      <c r="E59" s="861"/>
      <c r="F59" s="549">
        <v>4</v>
      </c>
      <c r="G59" s="550"/>
      <c r="H59" s="598" t="str">
        <f t="shared" si="0"/>
        <v>Belum Diisi</v>
      </c>
      <c r="I59" s="592" t="s">
        <v>26</v>
      </c>
      <c r="J59" s="593" t="str">
        <f>IF($D$56="Y/T","Isi Tujuan",IF($E$56=0,0,IF(I59="Y",1,IF(I59="T",0,"Isi Dulu"))))</f>
        <v>Isi Tujuan</v>
      </c>
      <c r="K59" s="592" t="s">
        <v>26</v>
      </c>
      <c r="L59" s="593" t="str">
        <f>IF($D$56="Y/T","Isi Tujuan",IF($E$56=0,0,IF(K59="Y",1,IF(K59="T",0,"Isi Dulu"))))</f>
        <v>Isi Tujuan</v>
      </c>
      <c r="M59" s="849"/>
      <c r="N59" s="852"/>
    </row>
    <row r="60" spans="2:14" ht="15.75">
      <c r="B60" s="838"/>
      <c r="C60" s="841"/>
      <c r="D60" s="859"/>
      <c r="E60" s="862"/>
      <c r="F60" s="569">
        <v>5</v>
      </c>
      <c r="G60" s="570"/>
      <c r="H60" s="599" t="str">
        <f t="shared" si="0"/>
        <v>Belum Diisi</v>
      </c>
      <c r="I60" s="595" t="s">
        <v>26</v>
      </c>
      <c r="J60" s="596" t="str">
        <f>IF($D$56="Y/T","Isi Tujuan",IF($E$56=0,0,IF(I60="Y",1,IF(I60="T",0,"Isi Dulu"))))</f>
        <v>Isi Tujuan</v>
      </c>
      <c r="K60" s="595" t="s">
        <v>26</v>
      </c>
      <c r="L60" s="596" t="str">
        <f>IF($D$56="Y/T","Isi Tujuan",IF($E$56=0,0,IF(K60="Y",1,IF(K60="T",0,"Isi Dulu"))))</f>
        <v>Isi Tujuan</v>
      </c>
      <c r="M60" s="850"/>
      <c r="N60" s="853"/>
    </row>
    <row r="61" spans="2:14" ht="15.75">
      <c r="B61" s="836">
        <v>12</v>
      </c>
      <c r="C61" s="839"/>
      <c r="D61" s="857" t="s">
        <v>26</v>
      </c>
      <c r="E61" s="860" t="str">
        <f>IF(D61="Y",1,IF(D61="T",0,IF(D61="Y/T","Belum diisi","Error")))</f>
        <v>Belum diisi</v>
      </c>
      <c r="F61" s="528">
        <v>1</v>
      </c>
      <c r="G61" s="529"/>
      <c r="H61" s="600" t="str">
        <f t="shared" si="0"/>
        <v>Belum Diisi</v>
      </c>
      <c r="I61" s="590" t="s">
        <v>26</v>
      </c>
      <c r="J61" s="591" t="str">
        <f>IF($D$61="Y/T","Isi Tujuan",IF($E$61=0,0,IF(I61="Y",1,IF(I61="T",0,"Isi Dulu"))))</f>
        <v>Isi Tujuan</v>
      </c>
      <c r="K61" s="590" t="s">
        <v>26</v>
      </c>
      <c r="L61" s="591" t="str">
        <f>IF($D$61="Y/T","Isi Tujuan",IF($E$61=0,0,IF(K61="Y",1,IF(K61="T",0,"Isi Dulu"))))</f>
        <v>Isi Tujuan</v>
      </c>
      <c r="M61" s="848" t="s">
        <v>26</v>
      </c>
      <c r="N61" s="851" t="str">
        <f>IF(M61="Y",1,IF(M61="T",0,IF(M61="Y/T","Belum diisi","Error")))</f>
        <v>Belum diisi</v>
      </c>
    </row>
    <row r="62" spans="2:14" ht="15.75">
      <c r="B62" s="837"/>
      <c r="C62" s="840"/>
      <c r="D62" s="858"/>
      <c r="E62" s="861"/>
      <c r="F62" s="549">
        <v>2</v>
      </c>
      <c r="G62" s="550"/>
      <c r="H62" s="598" t="str">
        <f t="shared" si="0"/>
        <v>Belum Diisi</v>
      </c>
      <c r="I62" s="592" t="s">
        <v>26</v>
      </c>
      <c r="J62" s="593" t="str">
        <f>IF($D$61="Y/T","Isi Tujuan",IF($E$61=0,0,IF(I62="Y",1,IF(I62="T",0,"Isi Dulu"))))</f>
        <v>Isi Tujuan</v>
      </c>
      <c r="K62" s="592" t="s">
        <v>26</v>
      </c>
      <c r="L62" s="593" t="str">
        <f>IF($D$61="Y/T","Isi Tujuan",IF($E$61=0,0,IF(K62="Y",1,IF(K62="T",0,"Isi Dulu"))))</f>
        <v>Isi Tujuan</v>
      </c>
      <c r="M62" s="849"/>
      <c r="N62" s="852"/>
    </row>
    <row r="63" spans="2:14" ht="15.75">
      <c r="B63" s="837"/>
      <c r="C63" s="840"/>
      <c r="D63" s="858"/>
      <c r="E63" s="861"/>
      <c r="F63" s="549">
        <v>3</v>
      </c>
      <c r="G63" s="550"/>
      <c r="H63" s="598" t="str">
        <f t="shared" si="0"/>
        <v>Belum Diisi</v>
      </c>
      <c r="I63" s="592" t="s">
        <v>26</v>
      </c>
      <c r="J63" s="593" t="str">
        <f>IF($D$61="Y/T","Isi Tujuan",IF($E$61=0,0,IF(I63="Y",1,IF(I63="T",0,"Isi Dulu"))))</f>
        <v>Isi Tujuan</v>
      </c>
      <c r="K63" s="592" t="s">
        <v>26</v>
      </c>
      <c r="L63" s="593" t="str">
        <f>IF($D$61="Y/T","Isi Tujuan",IF($E$61=0,0,IF(K63="Y",1,IF(K63="T",0,"Isi Dulu"))))</f>
        <v>Isi Tujuan</v>
      </c>
      <c r="M63" s="849"/>
      <c r="N63" s="852"/>
    </row>
    <row r="64" spans="2:14" ht="15.75">
      <c r="B64" s="837"/>
      <c r="C64" s="840"/>
      <c r="D64" s="858"/>
      <c r="E64" s="861"/>
      <c r="F64" s="549">
        <v>4</v>
      </c>
      <c r="G64" s="550"/>
      <c r="H64" s="598" t="str">
        <f t="shared" si="0"/>
        <v>Belum Diisi</v>
      </c>
      <c r="I64" s="592" t="s">
        <v>26</v>
      </c>
      <c r="J64" s="593" t="str">
        <f>IF($D$61="Y/T","Isi Tujuan",IF($E$61=0,0,IF(I64="Y",1,IF(I64="T",0,"Isi Dulu"))))</f>
        <v>Isi Tujuan</v>
      </c>
      <c r="K64" s="592" t="s">
        <v>26</v>
      </c>
      <c r="L64" s="593" t="str">
        <f>IF($D$61="Y/T","Isi Tujuan",IF($E$61=0,0,IF(K64="Y",1,IF(K64="T",0,"Isi Dulu"))))</f>
        <v>Isi Tujuan</v>
      </c>
      <c r="M64" s="849"/>
      <c r="N64" s="852"/>
    </row>
    <row r="65" spans="2:14" ht="15.75">
      <c r="B65" s="838"/>
      <c r="C65" s="841"/>
      <c r="D65" s="859"/>
      <c r="E65" s="862"/>
      <c r="F65" s="569">
        <v>5</v>
      </c>
      <c r="G65" s="570"/>
      <c r="H65" s="599" t="str">
        <f t="shared" si="0"/>
        <v>Belum Diisi</v>
      </c>
      <c r="I65" s="595" t="s">
        <v>26</v>
      </c>
      <c r="J65" s="596" t="str">
        <f>IF($D$61="Y/T","Isi Tujuan",IF($E$61=0,0,IF(I65="Y",1,IF(I65="T",0,"Isi Dulu"))))</f>
        <v>Isi Tujuan</v>
      </c>
      <c r="K65" s="595" t="s">
        <v>26</v>
      </c>
      <c r="L65" s="596" t="str">
        <f>IF($D$61="Y/T","Isi Tujuan",IF($E$61=0,0,IF(K65="Y",1,IF(K65="T",0,"Isi Dulu"))))</f>
        <v>Isi Tujuan</v>
      </c>
      <c r="M65" s="850"/>
      <c r="N65" s="853"/>
    </row>
    <row r="66" spans="2:14" ht="15.75">
      <c r="B66" s="836">
        <v>13</v>
      </c>
      <c r="C66" s="839"/>
      <c r="D66" s="857" t="s">
        <v>26</v>
      </c>
      <c r="E66" s="860" t="str">
        <f>IF(D66="Y",1,IF(D66="T",0,IF(D66="Y/T","Belum diisi","Error")))</f>
        <v>Belum diisi</v>
      </c>
      <c r="F66" s="528">
        <v>1</v>
      </c>
      <c r="G66" s="529"/>
      <c r="H66" s="600" t="str">
        <f t="shared" si="0"/>
        <v>Belum Diisi</v>
      </c>
      <c r="I66" s="590" t="s">
        <v>26</v>
      </c>
      <c r="J66" s="591" t="str">
        <f>IF($D$66="Y/T","Isi Tujuan",IF($E$66=0,0,IF(I66="Y",1,IF(I66="T",0,"Isi Dulu"))))</f>
        <v>Isi Tujuan</v>
      </c>
      <c r="K66" s="590" t="s">
        <v>26</v>
      </c>
      <c r="L66" s="591" t="str">
        <f>IF($D$66="Y/T","Isi Tujuan",IF($E$66=0,0,IF(K66="Y",1,IF(K66="T",0,"Isi Dulu"))))</f>
        <v>Isi Tujuan</v>
      </c>
      <c r="M66" s="848" t="s">
        <v>26</v>
      </c>
      <c r="N66" s="851" t="str">
        <f>IF(M66="Y",1,IF(M66="T",0,IF(M66="Y/T","Belum diisi","Error")))</f>
        <v>Belum diisi</v>
      </c>
    </row>
    <row r="67" spans="2:14" ht="15.75">
      <c r="B67" s="837"/>
      <c r="C67" s="840"/>
      <c r="D67" s="858"/>
      <c r="E67" s="861"/>
      <c r="F67" s="549">
        <v>2</v>
      </c>
      <c r="G67" s="550"/>
      <c r="H67" s="598" t="str">
        <f t="shared" si="0"/>
        <v>Belum Diisi</v>
      </c>
      <c r="I67" s="592" t="s">
        <v>26</v>
      </c>
      <c r="J67" s="593" t="str">
        <f>IF($D$66="Y/T","Isi Tujuan",IF($E$66=0,0,IF(I67="Y",1,IF(I67="T",0,"Isi Dulu"))))</f>
        <v>Isi Tujuan</v>
      </c>
      <c r="K67" s="592" t="s">
        <v>26</v>
      </c>
      <c r="L67" s="593" t="str">
        <f>IF($D$66="Y/T","Isi Tujuan",IF($E$66=0,0,IF(K67="Y",1,IF(K67="T",0,"Isi Dulu"))))</f>
        <v>Isi Tujuan</v>
      </c>
      <c r="M67" s="849"/>
      <c r="N67" s="852"/>
    </row>
    <row r="68" spans="2:14" ht="15.75">
      <c r="B68" s="837"/>
      <c r="C68" s="840"/>
      <c r="D68" s="858"/>
      <c r="E68" s="861"/>
      <c r="F68" s="549">
        <v>3</v>
      </c>
      <c r="G68" s="550"/>
      <c r="H68" s="598" t="str">
        <f t="shared" si="0"/>
        <v>Belum Diisi</v>
      </c>
      <c r="I68" s="592" t="s">
        <v>26</v>
      </c>
      <c r="J68" s="593" t="str">
        <f>IF($D$66="Y/T","Isi Tujuan",IF($E$66=0,0,IF(I68="Y",1,IF(I68="T",0,"Isi Dulu"))))</f>
        <v>Isi Tujuan</v>
      </c>
      <c r="K68" s="592" t="s">
        <v>26</v>
      </c>
      <c r="L68" s="593" t="str">
        <f>IF($D$66="Y/T","Isi Tujuan",IF($E$66=0,0,IF(K68="Y",1,IF(K68="T",0,"Isi Dulu"))))</f>
        <v>Isi Tujuan</v>
      </c>
      <c r="M68" s="849"/>
      <c r="N68" s="852"/>
    </row>
    <row r="69" spans="2:14" ht="15.75">
      <c r="B69" s="837"/>
      <c r="C69" s="840"/>
      <c r="D69" s="858"/>
      <c r="E69" s="861"/>
      <c r="F69" s="549">
        <v>4</v>
      </c>
      <c r="G69" s="550"/>
      <c r="H69" s="598" t="str">
        <f t="shared" si="0"/>
        <v>Belum Diisi</v>
      </c>
      <c r="I69" s="592" t="s">
        <v>26</v>
      </c>
      <c r="J69" s="593" t="str">
        <f>IF($D$66="Y/T","Isi Tujuan",IF($E$66=0,0,IF(I69="Y",1,IF(I69="T",0,"Isi Dulu"))))</f>
        <v>Isi Tujuan</v>
      </c>
      <c r="K69" s="592" t="s">
        <v>26</v>
      </c>
      <c r="L69" s="593" t="str">
        <f>IF($D$66="Y/T","Isi Tujuan",IF($E$66=0,0,IF(K69="Y",1,IF(K69="T",0,"Isi Dulu"))))</f>
        <v>Isi Tujuan</v>
      </c>
      <c r="M69" s="849"/>
      <c r="N69" s="852"/>
    </row>
    <row r="70" spans="2:14" ht="15.75">
      <c r="B70" s="838"/>
      <c r="C70" s="841"/>
      <c r="D70" s="859"/>
      <c r="E70" s="862"/>
      <c r="F70" s="569">
        <v>5</v>
      </c>
      <c r="G70" s="570"/>
      <c r="H70" s="599" t="str">
        <f t="shared" ref="H70:H105" si="1">IF(OR(J70="Isi Dulu",L70="Isi Dulu",J70="Isi Tujuan",L70="Isi Tujuan"),"Belum Diisi",IF(SUM(J70,L70)=2,1,IF(SUM(J70,L70)=1,0,IF(SUM(J70,L70)=0,0,"Error"))))</f>
        <v>Belum Diisi</v>
      </c>
      <c r="I70" s="595" t="s">
        <v>26</v>
      </c>
      <c r="J70" s="596" t="str">
        <f>IF($D$66="Y/T","Isi Tujuan",IF($E$66=0,0,IF(I70="Y",1,IF(I70="T",0,"Isi Dulu"))))</f>
        <v>Isi Tujuan</v>
      </c>
      <c r="K70" s="595" t="s">
        <v>26</v>
      </c>
      <c r="L70" s="596" t="str">
        <f>IF($D$66="Y/T","Isi Tujuan",IF($E$66=0,0,IF(K70="Y",1,IF(K70="T",0,"Isi Dulu"))))</f>
        <v>Isi Tujuan</v>
      </c>
      <c r="M70" s="850"/>
      <c r="N70" s="853"/>
    </row>
    <row r="71" spans="2:14" ht="15.75">
      <c r="B71" s="836">
        <v>14</v>
      </c>
      <c r="C71" s="839"/>
      <c r="D71" s="857" t="s">
        <v>26</v>
      </c>
      <c r="E71" s="860" t="str">
        <f>IF(D71="Y",1,IF(D71="T",0,IF(D71="Y/T","Belum diisi","Error")))</f>
        <v>Belum diisi</v>
      </c>
      <c r="F71" s="528">
        <v>1</v>
      </c>
      <c r="G71" s="529"/>
      <c r="H71" s="600" t="str">
        <f t="shared" si="1"/>
        <v>Belum Diisi</v>
      </c>
      <c r="I71" s="590" t="s">
        <v>26</v>
      </c>
      <c r="J71" s="591" t="str">
        <f>IF($D$71="Y/T","Isi Tujuan",IF($E$71=0,0,IF(I71="Y",1,IF(I71="T",0,"Isi Dulu"))))</f>
        <v>Isi Tujuan</v>
      </c>
      <c r="K71" s="590" t="s">
        <v>26</v>
      </c>
      <c r="L71" s="591" t="str">
        <f>IF($D$71="Y/T","Isi Tujuan",IF($E$71=0,0,IF(K71="Y",1,IF(K71="T",0,"Isi Dulu"))))</f>
        <v>Isi Tujuan</v>
      </c>
      <c r="M71" s="848" t="s">
        <v>26</v>
      </c>
      <c r="N71" s="851" t="str">
        <f>IF(M71="Y",1,IF(M71="T",0,IF(M71="Y/T","Belum diisi","Error")))</f>
        <v>Belum diisi</v>
      </c>
    </row>
    <row r="72" spans="2:14" ht="15.75">
      <c r="B72" s="837"/>
      <c r="C72" s="840"/>
      <c r="D72" s="858"/>
      <c r="E72" s="861"/>
      <c r="F72" s="549">
        <v>2</v>
      </c>
      <c r="G72" s="550"/>
      <c r="H72" s="598" t="str">
        <f t="shared" si="1"/>
        <v>Belum Diisi</v>
      </c>
      <c r="I72" s="592" t="s">
        <v>26</v>
      </c>
      <c r="J72" s="593" t="str">
        <f>IF($D$71="Y/T","Isi Tujuan",IF($E$71=0,0,IF(I72="Y",1,IF(I72="T",0,"Isi Dulu"))))</f>
        <v>Isi Tujuan</v>
      </c>
      <c r="K72" s="592" t="s">
        <v>26</v>
      </c>
      <c r="L72" s="593" t="str">
        <f>IF($D$71="Y/T","Isi Tujuan",IF($E$71=0,0,IF(K72="Y",1,IF(K72="T",0,"Isi Dulu"))))</f>
        <v>Isi Tujuan</v>
      </c>
      <c r="M72" s="849"/>
      <c r="N72" s="852"/>
    </row>
    <row r="73" spans="2:14" ht="15.75">
      <c r="B73" s="837"/>
      <c r="C73" s="840"/>
      <c r="D73" s="858"/>
      <c r="E73" s="861"/>
      <c r="F73" s="549">
        <v>3</v>
      </c>
      <c r="G73" s="550"/>
      <c r="H73" s="598" t="str">
        <f t="shared" si="1"/>
        <v>Belum Diisi</v>
      </c>
      <c r="I73" s="592" t="s">
        <v>26</v>
      </c>
      <c r="J73" s="593" t="str">
        <f>IF($D$71="Y/T","Isi Tujuan",IF($E$71=0,0,IF(I73="Y",1,IF(I73="T",0,"Isi Dulu"))))</f>
        <v>Isi Tujuan</v>
      </c>
      <c r="K73" s="592" t="s">
        <v>26</v>
      </c>
      <c r="L73" s="593" t="str">
        <f>IF($D$71="Y/T","Isi Tujuan",IF($E$71=0,0,IF(K73="Y",1,IF(K73="T",0,"Isi Dulu"))))</f>
        <v>Isi Tujuan</v>
      </c>
      <c r="M73" s="849"/>
      <c r="N73" s="852"/>
    </row>
    <row r="74" spans="2:14" ht="15.75">
      <c r="B74" s="837"/>
      <c r="C74" s="840"/>
      <c r="D74" s="858"/>
      <c r="E74" s="861"/>
      <c r="F74" s="549">
        <v>4</v>
      </c>
      <c r="G74" s="550"/>
      <c r="H74" s="598" t="str">
        <f t="shared" si="1"/>
        <v>Belum Diisi</v>
      </c>
      <c r="I74" s="592" t="s">
        <v>26</v>
      </c>
      <c r="J74" s="593" t="str">
        <f>IF($D$71="Y/T","Isi Tujuan",IF($E$71=0,0,IF(I74="Y",1,IF(I74="T",0,"Isi Dulu"))))</f>
        <v>Isi Tujuan</v>
      </c>
      <c r="K74" s="592" t="s">
        <v>26</v>
      </c>
      <c r="L74" s="593" t="str">
        <f>IF($D$71="Y/T","Isi Tujuan",IF($E$71=0,0,IF(K74="Y",1,IF(K74="T",0,"Isi Dulu"))))</f>
        <v>Isi Tujuan</v>
      </c>
      <c r="M74" s="849"/>
      <c r="N74" s="852"/>
    </row>
    <row r="75" spans="2:14" ht="15.75">
      <c r="B75" s="838"/>
      <c r="C75" s="841"/>
      <c r="D75" s="859"/>
      <c r="E75" s="862"/>
      <c r="F75" s="569">
        <v>5</v>
      </c>
      <c r="G75" s="570"/>
      <c r="H75" s="599" t="str">
        <f t="shared" si="1"/>
        <v>Belum Diisi</v>
      </c>
      <c r="I75" s="595" t="s">
        <v>26</v>
      </c>
      <c r="J75" s="596" t="str">
        <f>IF($D$71="Y/T","Isi Tujuan",IF($E$71=0,0,IF(I75="Y",1,IF(I75="T",0,"Isi Dulu"))))</f>
        <v>Isi Tujuan</v>
      </c>
      <c r="K75" s="595" t="s">
        <v>26</v>
      </c>
      <c r="L75" s="596" t="str">
        <f>IF($D$71="Y/T","Isi Tujuan",IF($E$71=0,0,IF(K75="Y",1,IF(K75="T",0,"Isi Dulu"))))</f>
        <v>Isi Tujuan</v>
      </c>
      <c r="M75" s="850"/>
      <c r="N75" s="853"/>
    </row>
    <row r="76" spans="2:14" ht="15.75">
      <c r="B76" s="836">
        <v>15</v>
      </c>
      <c r="C76" s="839"/>
      <c r="D76" s="857" t="s">
        <v>26</v>
      </c>
      <c r="E76" s="860" t="str">
        <f>IF(D76="Y",1,IF(D76="T",0,IF(D76="Y/T","Belum diisi","Error")))</f>
        <v>Belum diisi</v>
      </c>
      <c r="F76" s="528">
        <v>1</v>
      </c>
      <c r="G76" s="529"/>
      <c r="H76" s="600" t="str">
        <f t="shared" si="1"/>
        <v>Belum Diisi</v>
      </c>
      <c r="I76" s="590" t="s">
        <v>26</v>
      </c>
      <c r="J76" s="591" t="str">
        <f>IF($D$76="Y/T","Isi Tujuan",IF($E$76=0,0,IF(I76="Y",1,IF(I76="T",0,"Isi Dulu"))))</f>
        <v>Isi Tujuan</v>
      </c>
      <c r="K76" s="590" t="s">
        <v>26</v>
      </c>
      <c r="L76" s="591" t="str">
        <f>IF($D$76="Y/T","Isi Tujuan",IF($E$76=0,0,IF(K76="Y",1,IF(K76="T",0,"Isi Dulu"))))</f>
        <v>Isi Tujuan</v>
      </c>
      <c r="M76" s="848" t="s">
        <v>26</v>
      </c>
      <c r="N76" s="851" t="str">
        <f>IF(M76="Y",1,IF(M76="T",0,IF(M76="Y/T","Belum diisi","Error")))</f>
        <v>Belum diisi</v>
      </c>
    </row>
    <row r="77" spans="2:14" ht="15.75">
      <c r="B77" s="837"/>
      <c r="C77" s="840"/>
      <c r="D77" s="858"/>
      <c r="E77" s="861"/>
      <c r="F77" s="549">
        <v>2</v>
      </c>
      <c r="G77" s="550"/>
      <c r="H77" s="598" t="str">
        <f t="shared" si="1"/>
        <v>Belum Diisi</v>
      </c>
      <c r="I77" s="592" t="s">
        <v>26</v>
      </c>
      <c r="J77" s="593" t="str">
        <f>IF($D$76="Y/T","Isi Tujuan",IF($E$76=0,0,IF(I77="Y",1,IF(I77="T",0,"Isi Dulu"))))</f>
        <v>Isi Tujuan</v>
      </c>
      <c r="K77" s="592" t="s">
        <v>26</v>
      </c>
      <c r="L77" s="593" t="str">
        <f>IF($D$76="Y/T","Isi Tujuan",IF($E$76=0,0,IF(K77="Y",1,IF(K77="T",0,"Isi Dulu"))))</f>
        <v>Isi Tujuan</v>
      </c>
      <c r="M77" s="849"/>
      <c r="N77" s="852"/>
    </row>
    <row r="78" spans="2:14" ht="15.75">
      <c r="B78" s="837"/>
      <c r="C78" s="840"/>
      <c r="D78" s="858"/>
      <c r="E78" s="861"/>
      <c r="F78" s="549">
        <v>3</v>
      </c>
      <c r="G78" s="550"/>
      <c r="H78" s="598" t="str">
        <f t="shared" si="1"/>
        <v>Belum Diisi</v>
      </c>
      <c r="I78" s="592" t="s">
        <v>26</v>
      </c>
      <c r="J78" s="593" t="str">
        <f>IF($D$76="Y/T","Isi Tujuan",IF($E$76=0,0,IF(I78="Y",1,IF(I78="T",0,"Isi Dulu"))))</f>
        <v>Isi Tujuan</v>
      </c>
      <c r="K78" s="592" t="s">
        <v>26</v>
      </c>
      <c r="L78" s="593" t="str">
        <f>IF($D$76="Y/T","Isi Tujuan",IF($E$76=0,0,IF(K78="Y",1,IF(K78="T",0,"Isi Dulu"))))</f>
        <v>Isi Tujuan</v>
      </c>
      <c r="M78" s="849"/>
      <c r="N78" s="852"/>
    </row>
    <row r="79" spans="2:14" ht="15.75">
      <c r="B79" s="837"/>
      <c r="C79" s="840"/>
      <c r="D79" s="858"/>
      <c r="E79" s="861"/>
      <c r="F79" s="549">
        <v>4</v>
      </c>
      <c r="G79" s="550"/>
      <c r="H79" s="598" t="str">
        <f t="shared" si="1"/>
        <v>Belum Diisi</v>
      </c>
      <c r="I79" s="592" t="s">
        <v>26</v>
      </c>
      <c r="J79" s="593" t="str">
        <f>IF($D$76="Y/T","Isi Tujuan",IF($E$76=0,0,IF(I79="Y",1,IF(I79="T",0,"Isi Dulu"))))</f>
        <v>Isi Tujuan</v>
      </c>
      <c r="K79" s="592" t="s">
        <v>26</v>
      </c>
      <c r="L79" s="593" t="str">
        <f>IF($D$76="Y/T","Isi Tujuan",IF($E$76=0,0,IF(K79="Y",1,IF(K79="T",0,"Isi Dulu"))))</f>
        <v>Isi Tujuan</v>
      </c>
      <c r="M79" s="849"/>
      <c r="N79" s="852"/>
    </row>
    <row r="80" spans="2:14" ht="15.75">
      <c r="B80" s="838"/>
      <c r="C80" s="841"/>
      <c r="D80" s="859"/>
      <c r="E80" s="862"/>
      <c r="F80" s="569">
        <v>5</v>
      </c>
      <c r="G80" s="570"/>
      <c r="H80" s="599" t="str">
        <f t="shared" si="1"/>
        <v>Belum Diisi</v>
      </c>
      <c r="I80" s="595" t="s">
        <v>26</v>
      </c>
      <c r="J80" s="596" t="str">
        <f>IF($D$76="Y/T","Isi Tujuan",IF($E$76=0,0,IF(I80="Y",1,IF(I80="T",0,"Isi Dulu"))))</f>
        <v>Isi Tujuan</v>
      </c>
      <c r="K80" s="595" t="s">
        <v>26</v>
      </c>
      <c r="L80" s="596" t="str">
        <f>IF($D$76="Y/T","Isi Tujuan",IF($E$76=0,0,IF(K80="Y",1,IF(K80="T",0,"Isi Dulu"))))</f>
        <v>Isi Tujuan</v>
      </c>
      <c r="M80" s="850"/>
      <c r="N80" s="853"/>
    </row>
    <row r="81" spans="2:14" ht="15.75">
      <c r="B81" s="836">
        <v>16</v>
      </c>
      <c r="C81" s="839"/>
      <c r="D81" s="857" t="s">
        <v>26</v>
      </c>
      <c r="E81" s="860" t="str">
        <f>IF(D81="Y",1,IF(D81="T",0,IF(D81="Y/T","Belum diisi","Error")))</f>
        <v>Belum diisi</v>
      </c>
      <c r="F81" s="528">
        <v>1</v>
      </c>
      <c r="G81" s="529"/>
      <c r="H81" s="600" t="str">
        <f t="shared" si="1"/>
        <v>Belum Diisi</v>
      </c>
      <c r="I81" s="590" t="s">
        <v>26</v>
      </c>
      <c r="J81" s="591" t="str">
        <f>IF($D$81="Y/T","Isi Tujuan",IF($E$81=0,0,IF(I81="Y",1,IF(I81="T",0,"Isi Dulu"))))</f>
        <v>Isi Tujuan</v>
      </c>
      <c r="K81" s="590" t="s">
        <v>26</v>
      </c>
      <c r="L81" s="591" t="str">
        <f>IF($D$81="Y/T","Isi Tujuan",IF($E$81=0,0,IF(K81="Y",1,IF(K81="T",0,"Isi Dulu"))))</f>
        <v>Isi Tujuan</v>
      </c>
      <c r="M81" s="848" t="s">
        <v>26</v>
      </c>
      <c r="N81" s="851" t="str">
        <f>IF(M81="Y",1,IF(M81="T",0,IF(M81="Y/T","Belum diisi","Error")))</f>
        <v>Belum diisi</v>
      </c>
    </row>
    <row r="82" spans="2:14" ht="15.75">
      <c r="B82" s="837"/>
      <c r="C82" s="840"/>
      <c r="D82" s="858"/>
      <c r="E82" s="861"/>
      <c r="F82" s="549">
        <v>2</v>
      </c>
      <c r="G82" s="550"/>
      <c r="H82" s="598" t="str">
        <f t="shared" si="1"/>
        <v>Belum Diisi</v>
      </c>
      <c r="I82" s="592" t="s">
        <v>26</v>
      </c>
      <c r="J82" s="593" t="str">
        <f>IF($D$81="Y/T","Isi Tujuan",IF($E$81=0,0,IF(I82="Y",1,IF(I82="T",0,"Isi Dulu"))))</f>
        <v>Isi Tujuan</v>
      </c>
      <c r="K82" s="592" t="s">
        <v>26</v>
      </c>
      <c r="L82" s="593" t="str">
        <f>IF($D$81="Y/T","Isi Tujuan",IF($E$81=0,0,IF(K82="Y",1,IF(K82="T",0,"Isi Dulu"))))</f>
        <v>Isi Tujuan</v>
      </c>
      <c r="M82" s="849"/>
      <c r="N82" s="852"/>
    </row>
    <row r="83" spans="2:14" ht="15.75">
      <c r="B83" s="837"/>
      <c r="C83" s="840"/>
      <c r="D83" s="858"/>
      <c r="E83" s="861"/>
      <c r="F83" s="549">
        <v>3</v>
      </c>
      <c r="G83" s="550"/>
      <c r="H83" s="598" t="str">
        <f t="shared" si="1"/>
        <v>Belum Diisi</v>
      </c>
      <c r="I83" s="592" t="s">
        <v>26</v>
      </c>
      <c r="J83" s="593" t="str">
        <f>IF($D$81="Y/T","Isi Tujuan",IF($E$81=0,0,IF(I83="Y",1,IF(I83="T",0,"Isi Dulu"))))</f>
        <v>Isi Tujuan</v>
      </c>
      <c r="K83" s="592" t="s">
        <v>26</v>
      </c>
      <c r="L83" s="593" t="str">
        <f>IF($D$81="Y/T","Isi Tujuan",IF($E$81=0,0,IF(K83="Y",1,IF(K83="T",0,"Isi Dulu"))))</f>
        <v>Isi Tujuan</v>
      </c>
      <c r="M83" s="849"/>
      <c r="N83" s="852"/>
    </row>
    <row r="84" spans="2:14" ht="15.75">
      <c r="B84" s="837"/>
      <c r="C84" s="840"/>
      <c r="D84" s="858"/>
      <c r="E84" s="861"/>
      <c r="F84" s="549">
        <v>4</v>
      </c>
      <c r="G84" s="550"/>
      <c r="H84" s="598" t="str">
        <f t="shared" si="1"/>
        <v>Belum Diisi</v>
      </c>
      <c r="I84" s="592" t="s">
        <v>26</v>
      </c>
      <c r="J84" s="593" t="str">
        <f>IF($D$81="Y/T","Isi Tujuan",IF($E$81=0,0,IF(I84="Y",1,IF(I84="T",0,"Isi Dulu"))))</f>
        <v>Isi Tujuan</v>
      </c>
      <c r="K84" s="592" t="s">
        <v>26</v>
      </c>
      <c r="L84" s="593" t="str">
        <f>IF($D$81="Y/T","Isi Tujuan",IF($E$81=0,0,IF(K84="Y",1,IF(K84="T",0,"Isi Dulu"))))</f>
        <v>Isi Tujuan</v>
      </c>
      <c r="M84" s="849"/>
      <c r="N84" s="852"/>
    </row>
    <row r="85" spans="2:14" ht="15.75">
      <c r="B85" s="838"/>
      <c r="C85" s="841"/>
      <c r="D85" s="859"/>
      <c r="E85" s="862"/>
      <c r="F85" s="569">
        <v>5</v>
      </c>
      <c r="G85" s="570"/>
      <c r="H85" s="599" t="str">
        <f t="shared" si="1"/>
        <v>Belum Diisi</v>
      </c>
      <c r="I85" s="595" t="s">
        <v>26</v>
      </c>
      <c r="J85" s="596" t="str">
        <f>IF($D$81="Y/T","Isi Tujuan",IF($E$81=0,0,IF(I85="Y",1,IF(I85="T",0,"Isi Dulu"))))</f>
        <v>Isi Tujuan</v>
      </c>
      <c r="K85" s="595" t="s">
        <v>26</v>
      </c>
      <c r="L85" s="596" t="str">
        <f>IF($D$81="Y/T","Isi Tujuan",IF($E$81=0,0,IF(K85="Y",1,IF(K85="T",0,"Isi Dulu"))))</f>
        <v>Isi Tujuan</v>
      </c>
      <c r="M85" s="850"/>
      <c r="N85" s="853"/>
    </row>
    <row r="86" spans="2:14" ht="15.75">
      <c r="B86" s="836">
        <v>17</v>
      </c>
      <c r="C86" s="839"/>
      <c r="D86" s="857" t="s">
        <v>26</v>
      </c>
      <c r="E86" s="860" t="str">
        <f>IF(D86="Y",1,IF(D86="T",0,IF(D86="Y/T","Belum diisi","Error")))</f>
        <v>Belum diisi</v>
      </c>
      <c r="F86" s="528">
        <v>1</v>
      </c>
      <c r="G86" s="529"/>
      <c r="H86" s="600" t="str">
        <f t="shared" si="1"/>
        <v>Belum Diisi</v>
      </c>
      <c r="I86" s="590" t="s">
        <v>26</v>
      </c>
      <c r="J86" s="591" t="str">
        <f>IF($D$86="Y/T","Isi Tujuan",IF($E$86=0,0,IF(I86="Y",1,IF(I86="T",0,"Isi Dulu"))))</f>
        <v>Isi Tujuan</v>
      </c>
      <c r="K86" s="590" t="s">
        <v>26</v>
      </c>
      <c r="L86" s="591" t="str">
        <f>IF($D$86="Y/T","Isi Tujuan",IF($E$86=0,0,IF(K86="Y",1,IF(K86="T",0,"Isi Dulu"))))</f>
        <v>Isi Tujuan</v>
      </c>
      <c r="M86" s="848" t="s">
        <v>26</v>
      </c>
      <c r="N86" s="851" t="str">
        <f>IF(M86="Y",1,IF(M86="T",0,IF(M86="Y/T","Belum diisi","Error")))</f>
        <v>Belum diisi</v>
      </c>
    </row>
    <row r="87" spans="2:14" ht="15.75">
      <c r="B87" s="837"/>
      <c r="C87" s="840"/>
      <c r="D87" s="858"/>
      <c r="E87" s="861"/>
      <c r="F87" s="549">
        <v>2</v>
      </c>
      <c r="G87" s="550"/>
      <c r="H87" s="598" t="str">
        <f t="shared" si="1"/>
        <v>Belum Diisi</v>
      </c>
      <c r="I87" s="592" t="s">
        <v>26</v>
      </c>
      <c r="J87" s="593" t="str">
        <f>IF($D$86="Y/T","Isi Tujuan",IF($E$86=0,0,IF(I87="Y",1,IF(I87="T",0,"Isi Dulu"))))</f>
        <v>Isi Tujuan</v>
      </c>
      <c r="K87" s="592" t="s">
        <v>26</v>
      </c>
      <c r="L87" s="593" t="str">
        <f>IF($D$86="Y/T","Isi Tujuan",IF($E$86=0,0,IF(K87="Y",1,IF(K87="T",0,"Isi Dulu"))))</f>
        <v>Isi Tujuan</v>
      </c>
      <c r="M87" s="849"/>
      <c r="N87" s="852"/>
    </row>
    <row r="88" spans="2:14" ht="15.75">
      <c r="B88" s="837"/>
      <c r="C88" s="840"/>
      <c r="D88" s="858"/>
      <c r="E88" s="861"/>
      <c r="F88" s="549">
        <v>3</v>
      </c>
      <c r="G88" s="550"/>
      <c r="H88" s="598" t="str">
        <f t="shared" si="1"/>
        <v>Belum Diisi</v>
      </c>
      <c r="I88" s="592" t="s">
        <v>26</v>
      </c>
      <c r="J88" s="593" t="str">
        <f>IF($D$86="Y/T","Isi Tujuan",IF($E$86=0,0,IF(I88="Y",1,IF(I88="T",0,"Isi Dulu"))))</f>
        <v>Isi Tujuan</v>
      </c>
      <c r="K88" s="592" t="s">
        <v>26</v>
      </c>
      <c r="L88" s="593" t="str">
        <f>IF($D$86="Y/T","Isi Tujuan",IF($E$86=0,0,IF(K88="Y",1,IF(K88="T",0,"Isi Dulu"))))</f>
        <v>Isi Tujuan</v>
      </c>
      <c r="M88" s="849"/>
      <c r="N88" s="852"/>
    </row>
    <row r="89" spans="2:14" ht="15.75">
      <c r="B89" s="837"/>
      <c r="C89" s="840"/>
      <c r="D89" s="858"/>
      <c r="E89" s="861"/>
      <c r="F89" s="549">
        <v>4</v>
      </c>
      <c r="G89" s="550"/>
      <c r="H89" s="598" t="str">
        <f t="shared" si="1"/>
        <v>Belum Diisi</v>
      </c>
      <c r="I89" s="592" t="s">
        <v>26</v>
      </c>
      <c r="J89" s="593" t="str">
        <f>IF($D$86="Y/T","Isi Tujuan",IF($E$86=0,0,IF(I89="Y",1,IF(I89="T",0,"Isi Dulu"))))</f>
        <v>Isi Tujuan</v>
      </c>
      <c r="K89" s="592" t="s">
        <v>26</v>
      </c>
      <c r="L89" s="593" t="str">
        <f>IF($D$86="Y/T","Isi Tujuan",IF($E$86=0,0,IF(K89="Y",1,IF(K89="T",0,"Isi Dulu"))))</f>
        <v>Isi Tujuan</v>
      </c>
      <c r="M89" s="849"/>
      <c r="N89" s="852"/>
    </row>
    <row r="90" spans="2:14" ht="15.75">
      <c r="B90" s="838"/>
      <c r="C90" s="841"/>
      <c r="D90" s="859"/>
      <c r="E90" s="862"/>
      <c r="F90" s="569">
        <v>5</v>
      </c>
      <c r="G90" s="570"/>
      <c r="H90" s="599" t="str">
        <f t="shared" si="1"/>
        <v>Belum Diisi</v>
      </c>
      <c r="I90" s="595" t="s">
        <v>26</v>
      </c>
      <c r="J90" s="596" t="str">
        <f>IF($D$86="Y/T","Isi Tujuan",IF($E$86=0,0,IF(I90="Y",1,IF(I90="T",0,"Isi Dulu"))))</f>
        <v>Isi Tujuan</v>
      </c>
      <c r="K90" s="595" t="s">
        <v>26</v>
      </c>
      <c r="L90" s="596" t="str">
        <f>IF($D$86="Y/T","Isi Tujuan",IF($E$86=0,0,IF(K90="Y",1,IF(K90="T",0,"Isi Dulu"))))</f>
        <v>Isi Tujuan</v>
      </c>
      <c r="M90" s="850"/>
      <c r="N90" s="853"/>
    </row>
    <row r="91" spans="2:14" ht="15.75">
      <c r="B91" s="836">
        <v>18</v>
      </c>
      <c r="C91" s="839"/>
      <c r="D91" s="857" t="s">
        <v>26</v>
      </c>
      <c r="E91" s="860" t="str">
        <f>IF(D91="Y",1,IF(D91="T",0,IF(D91="Y/T","Belum diisi","Error")))</f>
        <v>Belum diisi</v>
      </c>
      <c r="F91" s="528">
        <v>1</v>
      </c>
      <c r="G91" s="529"/>
      <c r="H91" s="600" t="str">
        <f t="shared" si="1"/>
        <v>Belum Diisi</v>
      </c>
      <c r="I91" s="590" t="s">
        <v>26</v>
      </c>
      <c r="J91" s="591" t="str">
        <f>IF($D$91="Y/T","Isi Tujuan",IF($E$91=0,0,IF(I91="Y",1,IF(I91="T",0,"Isi Dulu"))))</f>
        <v>Isi Tujuan</v>
      </c>
      <c r="K91" s="590" t="s">
        <v>26</v>
      </c>
      <c r="L91" s="591" t="str">
        <f>IF($D$91="Y/T","Isi Tujuan",IF($E$91=0,0,IF(K91="Y",1,IF(K91="T",0,"Isi Dulu"))))</f>
        <v>Isi Tujuan</v>
      </c>
      <c r="M91" s="848" t="s">
        <v>26</v>
      </c>
      <c r="N91" s="851" t="str">
        <f>IF(M91="Y",1,IF(M91="T",0,IF(M91="Y/T","Belum diisi","Error")))</f>
        <v>Belum diisi</v>
      </c>
    </row>
    <row r="92" spans="2:14" ht="15.75">
      <c r="B92" s="837"/>
      <c r="C92" s="840"/>
      <c r="D92" s="858"/>
      <c r="E92" s="861"/>
      <c r="F92" s="549">
        <v>2</v>
      </c>
      <c r="G92" s="550"/>
      <c r="H92" s="598" t="str">
        <f t="shared" si="1"/>
        <v>Belum Diisi</v>
      </c>
      <c r="I92" s="592" t="s">
        <v>26</v>
      </c>
      <c r="J92" s="593" t="str">
        <f>IF($D$91="Y/T","Isi Tujuan",IF($E$91=0,0,IF(I92="Y",1,IF(I92="T",0,"Isi Dulu"))))</f>
        <v>Isi Tujuan</v>
      </c>
      <c r="K92" s="592" t="s">
        <v>26</v>
      </c>
      <c r="L92" s="593" t="str">
        <f>IF($D$91="Y/T","Isi Tujuan",IF($E$91=0,0,IF(K92="Y",1,IF(K92="T",0,"Isi Dulu"))))</f>
        <v>Isi Tujuan</v>
      </c>
      <c r="M92" s="849"/>
      <c r="N92" s="852"/>
    </row>
    <row r="93" spans="2:14" ht="15.75">
      <c r="B93" s="837"/>
      <c r="C93" s="840"/>
      <c r="D93" s="858"/>
      <c r="E93" s="861"/>
      <c r="F93" s="549">
        <v>3</v>
      </c>
      <c r="G93" s="550"/>
      <c r="H93" s="598" t="str">
        <f t="shared" si="1"/>
        <v>Belum Diisi</v>
      </c>
      <c r="I93" s="592" t="s">
        <v>26</v>
      </c>
      <c r="J93" s="593" t="str">
        <f>IF($D$91="Y/T","Isi Tujuan",IF($E$91=0,0,IF(I93="Y",1,IF(I93="T",0,"Isi Dulu"))))</f>
        <v>Isi Tujuan</v>
      </c>
      <c r="K93" s="592" t="s">
        <v>26</v>
      </c>
      <c r="L93" s="593" t="str">
        <f>IF($D$91="Y/T","Isi Tujuan",IF($E$91=0,0,IF(K93="Y",1,IF(K93="T",0,"Isi Dulu"))))</f>
        <v>Isi Tujuan</v>
      </c>
      <c r="M93" s="849"/>
      <c r="N93" s="852"/>
    </row>
    <row r="94" spans="2:14" ht="15.75">
      <c r="B94" s="837"/>
      <c r="C94" s="840"/>
      <c r="D94" s="858"/>
      <c r="E94" s="861"/>
      <c r="F94" s="549">
        <v>4</v>
      </c>
      <c r="G94" s="550"/>
      <c r="H94" s="598" t="str">
        <f t="shared" si="1"/>
        <v>Belum Diisi</v>
      </c>
      <c r="I94" s="592" t="s">
        <v>26</v>
      </c>
      <c r="J94" s="593" t="str">
        <f>IF($D$91="Y/T","Isi Tujuan",IF($E$91=0,0,IF(I94="Y",1,IF(I94="T",0,"Isi Dulu"))))</f>
        <v>Isi Tujuan</v>
      </c>
      <c r="K94" s="592" t="s">
        <v>26</v>
      </c>
      <c r="L94" s="593" t="str">
        <f>IF($D$91="Y/T","Isi Tujuan",IF($E$91=0,0,IF(K94="Y",1,IF(K94="T",0,"Isi Dulu"))))</f>
        <v>Isi Tujuan</v>
      </c>
      <c r="M94" s="849"/>
      <c r="N94" s="852"/>
    </row>
    <row r="95" spans="2:14" ht="15.75">
      <c r="B95" s="838"/>
      <c r="C95" s="841"/>
      <c r="D95" s="859"/>
      <c r="E95" s="862"/>
      <c r="F95" s="569">
        <v>5</v>
      </c>
      <c r="G95" s="570"/>
      <c r="H95" s="599" t="str">
        <f t="shared" si="1"/>
        <v>Belum Diisi</v>
      </c>
      <c r="I95" s="595" t="s">
        <v>26</v>
      </c>
      <c r="J95" s="596" t="str">
        <f>IF($D$91="Y/T","Isi Tujuan",IF($E$91=0,0,IF(I95="Y",1,IF(I95="T",0,"Isi Dulu"))))</f>
        <v>Isi Tujuan</v>
      </c>
      <c r="K95" s="595" t="s">
        <v>26</v>
      </c>
      <c r="L95" s="596" t="str">
        <f>IF($D$91="Y/T","Isi Tujuan",IF($E$91=0,0,IF(K95="Y",1,IF(K95="T",0,"Isi Dulu"))))</f>
        <v>Isi Tujuan</v>
      </c>
      <c r="M95" s="850"/>
      <c r="N95" s="853"/>
    </row>
    <row r="96" spans="2:14" ht="15.75">
      <c r="B96" s="836">
        <v>19</v>
      </c>
      <c r="C96" s="839"/>
      <c r="D96" s="857" t="s">
        <v>26</v>
      </c>
      <c r="E96" s="860" t="str">
        <f>IF(D96="Y",1,IF(D96="T",0,IF(D96="Y/T","Belum diisi","Error")))</f>
        <v>Belum diisi</v>
      </c>
      <c r="F96" s="528">
        <v>1</v>
      </c>
      <c r="G96" s="529"/>
      <c r="H96" s="600" t="str">
        <f t="shared" si="1"/>
        <v>Belum Diisi</v>
      </c>
      <c r="I96" s="590" t="s">
        <v>26</v>
      </c>
      <c r="J96" s="591" t="str">
        <f>IF($D$96="Y/T","Isi Tujuan",IF($E$96=0,0,IF(I96="Y",1,IF(I96="T",0,"Isi Dulu"))))</f>
        <v>Isi Tujuan</v>
      </c>
      <c r="K96" s="590" t="s">
        <v>26</v>
      </c>
      <c r="L96" s="591" t="str">
        <f>IF($D$96="Y/T","Isi Tujuan",IF($E$96=0,0,IF(K96="Y",1,IF(K96="T",0,"Isi Dulu"))))</f>
        <v>Isi Tujuan</v>
      </c>
      <c r="M96" s="848" t="s">
        <v>26</v>
      </c>
      <c r="N96" s="851" t="str">
        <f>IF(M96="Y",1,IF(M96="T",0,IF(M96="Y/T","Belum diisi","Error")))</f>
        <v>Belum diisi</v>
      </c>
    </row>
    <row r="97" spans="2:18" ht="15.75">
      <c r="B97" s="837"/>
      <c r="C97" s="840"/>
      <c r="D97" s="858"/>
      <c r="E97" s="861"/>
      <c r="F97" s="549">
        <v>2</v>
      </c>
      <c r="G97" s="550"/>
      <c r="H97" s="598" t="str">
        <f t="shared" si="1"/>
        <v>Belum Diisi</v>
      </c>
      <c r="I97" s="592" t="s">
        <v>26</v>
      </c>
      <c r="J97" s="593" t="str">
        <f>IF($D$96="Y/T","Isi Tujuan",IF($E$96=0,0,IF(I97="Y",1,IF(I97="T",0,"Isi Dulu"))))</f>
        <v>Isi Tujuan</v>
      </c>
      <c r="K97" s="592" t="s">
        <v>26</v>
      </c>
      <c r="L97" s="593" t="str">
        <f>IF($D$96="Y/T","Isi Tujuan",IF($E$96=0,0,IF(K97="Y",1,IF(K97="T",0,"Isi Dulu"))))</f>
        <v>Isi Tujuan</v>
      </c>
      <c r="M97" s="849"/>
      <c r="N97" s="852"/>
    </row>
    <row r="98" spans="2:18" ht="15.75">
      <c r="B98" s="837"/>
      <c r="C98" s="840"/>
      <c r="D98" s="858"/>
      <c r="E98" s="861"/>
      <c r="F98" s="549">
        <v>3</v>
      </c>
      <c r="G98" s="550"/>
      <c r="H98" s="598" t="str">
        <f t="shared" si="1"/>
        <v>Belum Diisi</v>
      </c>
      <c r="I98" s="592" t="s">
        <v>26</v>
      </c>
      <c r="J98" s="593" t="str">
        <f>IF($D$96="Y/T","Isi Tujuan",IF($E$96=0,0,IF(I98="Y",1,IF(I98="T",0,"Isi Dulu"))))</f>
        <v>Isi Tujuan</v>
      </c>
      <c r="K98" s="592" t="s">
        <v>26</v>
      </c>
      <c r="L98" s="593" t="str">
        <f>IF($D$96="Y/T","Isi Tujuan",IF($E$96=0,0,IF(K98="Y",1,IF(K98="T",0,"Isi Dulu"))))</f>
        <v>Isi Tujuan</v>
      </c>
      <c r="M98" s="849"/>
      <c r="N98" s="852"/>
    </row>
    <row r="99" spans="2:18" ht="15.75">
      <c r="B99" s="837"/>
      <c r="C99" s="840"/>
      <c r="D99" s="858"/>
      <c r="E99" s="861"/>
      <c r="F99" s="549">
        <v>4</v>
      </c>
      <c r="G99" s="550"/>
      <c r="H99" s="598" t="str">
        <f t="shared" si="1"/>
        <v>Belum Diisi</v>
      </c>
      <c r="I99" s="592" t="s">
        <v>26</v>
      </c>
      <c r="J99" s="593" t="str">
        <f>IF($D$96="Y/T","Isi Tujuan",IF($E$96=0,0,IF(I99="Y",1,IF(I99="T",0,"Isi Dulu"))))</f>
        <v>Isi Tujuan</v>
      </c>
      <c r="K99" s="592" t="s">
        <v>26</v>
      </c>
      <c r="L99" s="593" t="str">
        <f>IF($D$96="Y/T","Isi Tujuan",IF($E$96=0,0,IF(K99="Y",1,IF(K99="T",0,"Isi Dulu"))))</f>
        <v>Isi Tujuan</v>
      </c>
      <c r="M99" s="849"/>
      <c r="N99" s="852"/>
    </row>
    <row r="100" spans="2:18" ht="15.75">
      <c r="B100" s="838"/>
      <c r="C100" s="841"/>
      <c r="D100" s="859"/>
      <c r="E100" s="862"/>
      <c r="F100" s="569">
        <v>5</v>
      </c>
      <c r="G100" s="570"/>
      <c r="H100" s="599" t="str">
        <f t="shared" si="1"/>
        <v>Belum Diisi</v>
      </c>
      <c r="I100" s="595" t="s">
        <v>26</v>
      </c>
      <c r="J100" s="596" t="str">
        <f>IF($D$96="Y/T","Isi Tujuan",IF($E$96=0,0,IF(I100="Y",1,IF(I100="T",0,"Isi Dulu"))))</f>
        <v>Isi Tujuan</v>
      </c>
      <c r="K100" s="595" t="s">
        <v>26</v>
      </c>
      <c r="L100" s="596" t="str">
        <f>IF($D$96="Y/T","Isi Tujuan",IF($E$96=0,0,IF(K100="Y",1,IF(K100="T",0,"Isi Dulu"))))</f>
        <v>Isi Tujuan</v>
      </c>
      <c r="M100" s="850"/>
      <c r="N100" s="853"/>
    </row>
    <row r="101" spans="2:18" ht="15.75">
      <c r="B101" s="836">
        <v>20</v>
      </c>
      <c r="C101" s="839"/>
      <c r="D101" s="857" t="s">
        <v>26</v>
      </c>
      <c r="E101" s="860" t="str">
        <f>IF(D101="Y",1,IF(D101="T",0,IF(D101="Y/T","Belum diisi","Error")))</f>
        <v>Belum diisi</v>
      </c>
      <c r="F101" s="528">
        <v>1</v>
      </c>
      <c r="G101" s="529"/>
      <c r="H101" s="600" t="str">
        <f t="shared" si="1"/>
        <v>Belum Diisi</v>
      </c>
      <c r="I101" s="590" t="s">
        <v>26</v>
      </c>
      <c r="J101" s="591" t="str">
        <f>IF($D$101="Y/T","Isi Tujuan",IF($E$101=0,0,IF(I101="Y",1,IF(I101="T",0,"Isi Dulu"))))</f>
        <v>Isi Tujuan</v>
      </c>
      <c r="K101" s="590" t="s">
        <v>26</v>
      </c>
      <c r="L101" s="591" t="str">
        <f>IF($D$101="Y/T","Isi Tujuan",IF($E$101=0,0,IF(K101="Y",1,IF(K101="T",0,"Isi Dulu"))))</f>
        <v>Isi Tujuan</v>
      </c>
      <c r="M101" s="848" t="s">
        <v>26</v>
      </c>
      <c r="N101" s="851" t="str">
        <f>IF(M101="Y",1,IF(M101="T",0,IF(M101="Y/T","Belum diisi","Error")))</f>
        <v>Belum diisi</v>
      </c>
    </row>
    <row r="102" spans="2:18" ht="15.75">
      <c r="B102" s="837"/>
      <c r="C102" s="840"/>
      <c r="D102" s="858"/>
      <c r="E102" s="861"/>
      <c r="F102" s="549">
        <v>2</v>
      </c>
      <c r="G102" s="550"/>
      <c r="H102" s="598" t="str">
        <f t="shared" si="1"/>
        <v>Belum Diisi</v>
      </c>
      <c r="I102" s="592" t="s">
        <v>26</v>
      </c>
      <c r="J102" s="593" t="str">
        <f>IF($D$101="Y/T","Isi Tujuan",IF($E$101=0,0,IF(I102="Y",1,IF(I102="T",0,"Isi Dulu"))))</f>
        <v>Isi Tujuan</v>
      </c>
      <c r="K102" s="592" t="s">
        <v>26</v>
      </c>
      <c r="L102" s="593" t="str">
        <f>IF($D$101="Y/T","Isi Tujuan",IF($E$101=0,0,IF(K102="Y",1,IF(K102="T",0,"Isi Dulu"))))</f>
        <v>Isi Tujuan</v>
      </c>
      <c r="M102" s="849"/>
      <c r="N102" s="852"/>
    </row>
    <row r="103" spans="2:18" ht="15.75">
      <c r="B103" s="837"/>
      <c r="C103" s="840"/>
      <c r="D103" s="858"/>
      <c r="E103" s="861"/>
      <c r="F103" s="549">
        <v>3</v>
      </c>
      <c r="G103" s="550"/>
      <c r="H103" s="598" t="str">
        <f t="shared" si="1"/>
        <v>Belum Diisi</v>
      </c>
      <c r="I103" s="592" t="s">
        <v>26</v>
      </c>
      <c r="J103" s="593" t="str">
        <f>IF($D$101="Y/T","Isi Tujuan",IF($E$101=0,0,IF(I103="Y",1,IF(I103="T",0,"Isi Dulu"))))</f>
        <v>Isi Tujuan</v>
      </c>
      <c r="K103" s="592" t="s">
        <v>26</v>
      </c>
      <c r="L103" s="593" t="str">
        <f>IF($D$101="Y/T","Isi Tujuan",IF($E$101=0,0,IF(K103="Y",1,IF(K103="T",0,"Isi Dulu"))))</f>
        <v>Isi Tujuan</v>
      </c>
      <c r="M103" s="849"/>
      <c r="N103" s="852"/>
    </row>
    <row r="104" spans="2:18" ht="15.75">
      <c r="B104" s="837"/>
      <c r="C104" s="840"/>
      <c r="D104" s="858"/>
      <c r="E104" s="861"/>
      <c r="F104" s="549">
        <v>4</v>
      </c>
      <c r="G104" s="550"/>
      <c r="H104" s="598" t="str">
        <f t="shared" si="1"/>
        <v>Belum Diisi</v>
      </c>
      <c r="I104" s="592" t="s">
        <v>26</v>
      </c>
      <c r="J104" s="593" t="str">
        <f>IF($D$101="Y/T","Isi Tujuan",IF($E$101=0,0,IF(I104="Y",1,IF(I104="T",0,"Isi Dulu"))))</f>
        <v>Isi Tujuan</v>
      </c>
      <c r="K104" s="592" t="s">
        <v>26</v>
      </c>
      <c r="L104" s="593" t="str">
        <f>IF($D$101="Y/T","Isi Tujuan",IF($E$101=0,0,IF(K104="Y",1,IF(K104="T",0,"Isi Dulu"))))</f>
        <v>Isi Tujuan</v>
      </c>
      <c r="M104" s="849"/>
      <c r="N104" s="852"/>
    </row>
    <row r="105" spans="2:18" ht="15.75">
      <c r="B105" s="838"/>
      <c r="C105" s="841"/>
      <c r="D105" s="859"/>
      <c r="E105" s="862"/>
      <c r="F105" s="569">
        <v>5</v>
      </c>
      <c r="G105" s="570"/>
      <c r="H105" s="599" t="str">
        <f t="shared" si="1"/>
        <v>Belum Diisi</v>
      </c>
      <c r="I105" s="595" t="s">
        <v>26</v>
      </c>
      <c r="J105" s="596" t="str">
        <f>IF($D$101="Y/T","Isi Tujuan",IF($E$101=0,0,IF(I105="Y",1,IF(I105="T",0,"Isi Dulu"))))</f>
        <v>Isi Tujuan</v>
      </c>
      <c r="K105" s="595" t="s">
        <v>26</v>
      </c>
      <c r="L105" s="596" t="str">
        <f>IF($D$101="Y/T","Isi Tujuan",IF($E$101=0,0,IF(K105="Y",1,IF(K105="T",0,"Isi Dulu"))))</f>
        <v>Isi Tujuan</v>
      </c>
      <c r="M105" s="850"/>
      <c r="N105" s="853"/>
    </row>
    <row r="106" spans="2:18" s="527" customFormat="1" ht="15.75">
      <c r="B106" s="601"/>
      <c r="C106" s="581"/>
      <c r="D106" s="582"/>
      <c r="E106" s="602" t="e">
        <f>AVERAGE(E6:E105)</f>
        <v>#DIV/0!</v>
      </c>
      <c r="F106" s="603"/>
      <c r="G106" s="583"/>
      <c r="H106" s="602" t="e">
        <f>(IF($D6="Y/T",0,AVERAGE(H6:H10))+IF($D11="Y/T",0,AVERAGE(H11:H15))+IF($D16="Y/T",0,AVERAGE(H16:H20))+IF($D21="Y/T",0,AVERAGE(H21:H25))+IF($D26="Y/T",0,AVERAGE(H26:H30))+IF($D31="Y/T",0,AVERAGE(H31:H35))+IF($D36="Y/T",0,AVERAGE(H36:H40))+IF($D41="Y/T",0,AVERAGE(H41:H45))+IF($D46="Y/T",0,AVERAGE(H46:H50))+IF($D51="Y/T",0,AVERAGE(H51:H55))+IF($D56="Y/T",0,AVERAGE(H56:H60))+IF($D61="Y/T",0,AVERAGE(H61:H65))+IF($D66="Y/T",0,AVERAGE(H66:H70))+IF($D71="Y/T",0,AVERAGE(H71:H75))+IF($D76="Y/T",0,AVERAGE(H76:H80))+IF($D81="Y/T",0,AVERAGE(H81:H85))+IF($D86="Y/T",0,AVERAGE(H86:H90))+IF($D91="Y/T",0,AVERAGE(H91:H95))+IF($D96="Y/T",0,AVERAGE(H96:H100))+IF($D101="Y/T",0,AVERAGE(H101:H105)))/(COUNTIF($D6:$D105,"Y")+COUNTIF($D6:$D105,"T"))</f>
        <v>#DIV/0!</v>
      </c>
      <c r="I106" s="582"/>
      <c r="J106" s="602" t="e">
        <f>(IF($D6="Y/T",0,AVERAGE(J6:J10))+IF($D11="Y/T",0,AVERAGE(J11:J15))+IF($D16="Y/T",0,AVERAGE(J16:J20))+IF($D21="Y/T",0,AVERAGE(J21:J25))+IF($D26="Y/T",0,AVERAGE(J26:J30))+IF($D31="Y/T",0,AVERAGE(J31:J35))+IF($D36="Y/T",0,AVERAGE(J36:J40))+IF($D41="Y/T",0,AVERAGE(J41:J45))+IF($D46="Y/T",0,AVERAGE(J46:J50))+IF($D51="Y/T",0,AVERAGE(J51:J55))+IF($D56="Y/T",0,AVERAGE(J56:J60))+IF($D61="Y/T",0,AVERAGE(J61:J65))+IF($D66="Y/T",0,AVERAGE(J66:J70))+IF($D71="Y/T",0,AVERAGE(J71:J75))+IF($D76="Y/T",0,AVERAGE(J76:J80))+IF($D81="Y/T",0,AVERAGE(J81:J85))+IF($D86="Y/T",0,AVERAGE(J86:J90))+IF($D91="Y/T",0,AVERAGE(J91:J95))+IF($D96="Y/T",0,AVERAGE(J96:J100))+IF($D101="Y/T",0,AVERAGE(J101:J105)))/(COUNTIF($D6:$D105,"Y")+COUNTIF($D6:$D105,"T"))</f>
        <v>#DIV/0!</v>
      </c>
      <c r="K106" s="582"/>
      <c r="L106" s="602" t="e">
        <f>(IF($D6="Y/T",0,AVERAGE(L6:L10))+IF($D11="Y/T",0,AVERAGE(L11:L15))+IF($D16="Y/T",0,AVERAGE(L16:L20))+IF($D21="Y/T",0,AVERAGE(L21:L25))+IF($D26="Y/T",0,AVERAGE(L26:L30))+IF($D31="Y/T",0,AVERAGE(L31:L35))+IF($D36="Y/T",0,AVERAGE(L36:L40))+IF($D41="Y/T",0,AVERAGE(L41:L45))+IF($D46="Y/T",0,AVERAGE(L46:L50))+IF($D51="Y/T",0,AVERAGE(L51:L55))+IF($D56="Y/T",0,AVERAGE(L56:L60))+IF($D61="Y/T",0,AVERAGE(L61:L65))+IF($D66="Y/T",0,AVERAGE(L66:L70))+IF($D71="Y/T",0,AVERAGE(L71:L75))+IF($D76="Y/T",0,AVERAGE(L76:L80))+IF($D81="Y/T",0,AVERAGE(L81:L85))+IF($D86="Y/T",0,AVERAGE(L86:L90))+IF($D91="Y/T",0,AVERAGE(L91:L95))+IF($D96="Y/T",0,AVERAGE(L96:L100))+IF($D101="Y/T",0,AVERAGE(L101:L105)))/(COUNTIF($D6:$D105,"Y")+COUNTIF($D6:$D105,"T"))</f>
        <v>#DIV/0!</v>
      </c>
      <c r="M106" s="582"/>
      <c r="N106" s="602" t="e">
        <f>AVERAGE(N6:N105)</f>
        <v>#DIV/0!</v>
      </c>
    </row>
    <row r="107" spans="2:18" s="527" customFormat="1" ht="15.75">
      <c r="B107" s="864" t="s">
        <v>508</v>
      </c>
      <c r="C107" s="865"/>
      <c r="D107" s="865"/>
      <c r="E107" s="865"/>
      <c r="F107" s="865"/>
      <c r="G107" s="865"/>
      <c r="H107" s="865"/>
      <c r="I107" s="865"/>
      <c r="J107" s="866"/>
      <c r="K107" s="604"/>
      <c r="L107" s="604"/>
      <c r="M107" s="604"/>
      <c r="N107" s="604"/>
      <c r="O107" s="517"/>
      <c r="P107" s="517"/>
      <c r="Q107" s="517"/>
      <c r="R107" s="517"/>
    </row>
    <row r="108" spans="2:18" s="527" customFormat="1" ht="15.75">
      <c r="B108" s="836">
        <v>1</v>
      </c>
      <c r="C108" s="839"/>
      <c r="D108" s="857" t="s">
        <v>26</v>
      </c>
      <c r="E108" s="854" t="str">
        <f>IF(D108="Y",1,IF(D108="T",0,IF(D108="Y/T","Belum diisi","Error")))</f>
        <v>Belum diisi</v>
      </c>
      <c r="F108" s="528">
        <v>1</v>
      </c>
      <c r="G108" s="529"/>
      <c r="H108" s="589" t="str">
        <f t="shared" ref="H108:H171" si="2">IF(OR(J108="Isi Dulu",L108="Isi Dulu",J108="Isi Sasaran",L108="Isi Sasaran"),"Belum Diisi",IF(SUM(J108,L108)=2,1,IF(SUM(J108,L108)=1,0,IF(SUM(J108,L108)=0,0,"Error"))))</f>
        <v>Belum Diisi</v>
      </c>
      <c r="I108" s="590" t="s">
        <v>26</v>
      </c>
      <c r="J108" s="591" t="str">
        <f>IF($D$108="Y/T","Isi Sasaran",IF($E$108=0,0,IF(I108="Y",1,IF(I108="T",0,"Isi Dulu"))))</f>
        <v>Isi Sasaran</v>
      </c>
      <c r="K108" s="590" t="s">
        <v>26</v>
      </c>
      <c r="L108" s="591" t="str">
        <f>IF($D$108="Y/T","Isi Sasaran",IF($E$108=0,0,IF(K108="Y",1,IF(K108="T",0,"Isi Dulu"))))</f>
        <v>Isi Sasaran</v>
      </c>
      <c r="M108" s="848" t="s">
        <v>26</v>
      </c>
      <c r="N108" s="851" t="str">
        <f>IF(M108="Y",1,IF(M108="T",0,IF(M108="Y/T","Belum diisi","Error")))</f>
        <v>Belum diisi</v>
      </c>
      <c r="O108" s="517"/>
      <c r="P108" s="517"/>
      <c r="Q108" s="517"/>
      <c r="R108" s="517"/>
    </row>
    <row r="109" spans="2:18" s="527" customFormat="1" ht="15.75">
      <c r="B109" s="837"/>
      <c r="C109" s="840"/>
      <c r="D109" s="858"/>
      <c r="E109" s="855"/>
      <c r="F109" s="549">
        <v>2</v>
      </c>
      <c r="G109" s="550"/>
      <c r="H109" s="589" t="str">
        <f t="shared" si="2"/>
        <v>Belum Diisi</v>
      </c>
      <c r="I109" s="592" t="s">
        <v>26</v>
      </c>
      <c r="J109" s="593" t="str">
        <f>IF($D$108="Y/T","Isi Sasaran",IF($E$108=0,0,IF(I109="Y",1,IF(I109="T",0,"Isi Dulu"))))</f>
        <v>Isi Sasaran</v>
      </c>
      <c r="K109" s="592" t="s">
        <v>26</v>
      </c>
      <c r="L109" s="593" t="str">
        <f>IF($D$108="Y/T","Isi Sasaran",IF($E$108=0,0,IF(K109="Y",1,IF(K109="T",0,"Isi Dulu"))))</f>
        <v>Isi Sasaran</v>
      </c>
      <c r="M109" s="849"/>
      <c r="N109" s="852"/>
      <c r="O109" s="517"/>
      <c r="P109" s="517"/>
      <c r="Q109" s="517"/>
      <c r="R109" s="517"/>
    </row>
    <row r="110" spans="2:18" s="527" customFormat="1" ht="15.75">
      <c r="B110" s="837"/>
      <c r="C110" s="840"/>
      <c r="D110" s="858"/>
      <c r="E110" s="855"/>
      <c r="F110" s="549">
        <v>3</v>
      </c>
      <c r="G110" s="550"/>
      <c r="H110" s="589" t="str">
        <f t="shared" si="2"/>
        <v>Belum Diisi</v>
      </c>
      <c r="I110" s="592" t="s">
        <v>26</v>
      </c>
      <c r="J110" s="593" t="str">
        <f>IF($D$108="Y/T","Isi Sasaran",IF($E$108=0,0,IF(I110="Y",1,IF(I110="T",0,"Isi Dulu"))))</f>
        <v>Isi Sasaran</v>
      </c>
      <c r="K110" s="592" t="s">
        <v>26</v>
      </c>
      <c r="L110" s="593" t="str">
        <f>IF($D$108="Y/T","Isi Sasaran",IF($E$108=0,0,IF(K110="Y",1,IF(K110="T",0,"Isi Dulu"))))</f>
        <v>Isi Sasaran</v>
      </c>
      <c r="M110" s="849"/>
      <c r="N110" s="852"/>
      <c r="O110" s="517"/>
      <c r="P110" s="517"/>
      <c r="Q110" s="517"/>
      <c r="R110" s="517"/>
    </row>
    <row r="111" spans="2:18" s="527" customFormat="1" ht="15.75">
      <c r="B111" s="837"/>
      <c r="C111" s="840"/>
      <c r="D111" s="858"/>
      <c r="E111" s="855"/>
      <c r="F111" s="549">
        <v>4</v>
      </c>
      <c r="G111" s="550"/>
      <c r="H111" s="589" t="str">
        <f t="shared" si="2"/>
        <v>Belum Diisi</v>
      </c>
      <c r="I111" s="592" t="s">
        <v>26</v>
      </c>
      <c r="J111" s="593" t="str">
        <f>IF($D$108="Y/T","Isi Sasaran",IF($E$108=0,0,IF(I111="Y",1,IF(I111="T",0,"Isi Dulu"))))</f>
        <v>Isi Sasaran</v>
      </c>
      <c r="K111" s="592" t="s">
        <v>26</v>
      </c>
      <c r="L111" s="593" t="str">
        <f>IF($D$108="Y/T","Isi Sasaran",IF($E$108=0,0,IF(K111="Y",1,IF(K111="T",0,"Isi Dulu"))))</f>
        <v>Isi Sasaran</v>
      </c>
      <c r="M111" s="849"/>
      <c r="N111" s="852"/>
      <c r="O111" s="517"/>
      <c r="P111" s="517"/>
      <c r="Q111" s="517"/>
      <c r="R111" s="517"/>
    </row>
    <row r="112" spans="2:18" s="527" customFormat="1" ht="15.75">
      <c r="B112" s="838"/>
      <c r="C112" s="841"/>
      <c r="D112" s="859"/>
      <c r="E112" s="856"/>
      <c r="F112" s="569">
        <v>5</v>
      </c>
      <c r="G112" s="570"/>
      <c r="H112" s="594" t="str">
        <f t="shared" si="2"/>
        <v>Belum Diisi</v>
      </c>
      <c r="I112" s="595" t="s">
        <v>26</v>
      </c>
      <c r="J112" s="596" t="str">
        <f>IF($D$108="Y/T","Isi Sasaran",IF($E$108=0,0,IF(I112="Y",1,IF(I112="T",0,"Isi Dulu"))))</f>
        <v>Isi Sasaran</v>
      </c>
      <c r="K112" s="595" t="s">
        <v>26</v>
      </c>
      <c r="L112" s="596" t="str">
        <f>IF($D$108="Y/T","Isi Sasaran",IF($E$108=0,0,IF(K112="Y",1,IF(K112="T",0,"Isi Dulu"))))</f>
        <v>Isi Sasaran</v>
      </c>
      <c r="M112" s="850"/>
      <c r="N112" s="853"/>
      <c r="O112" s="517"/>
      <c r="P112" s="517"/>
      <c r="Q112" s="517"/>
      <c r="R112" s="517"/>
    </row>
    <row r="113" spans="2:18" s="527" customFormat="1" ht="15.75">
      <c r="B113" s="836">
        <v>2</v>
      </c>
      <c r="C113" s="839"/>
      <c r="D113" s="857" t="s">
        <v>26</v>
      </c>
      <c r="E113" s="854" t="str">
        <f>IF(D113="Y",1,IF(D113="T",0,IF(D113="Y/T","Belum diisi","Error")))</f>
        <v>Belum diisi</v>
      </c>
      <c r="F113" s="528">
        <v>1</v>
      </c>
      <c r="G113" s="529"/>
      <c r="H113" s="597" t="str">
        <f t="shared" si="2"/>
        <v>Belum Diisi</v>
      </c>
      <c r="I113" s="590" t="s">
        <v>26</v>
      </c>
      <c r="J113" s="591" t="str">
        <f>IF($D$113="Y/T","Isi Sasaran",IF($E$113=0,0,IF(I113="Y",1,IF(I113="T",0,"Isi Dulu"))))</f>
        <v>Isi Sasaran</v>
      </c>
      <c r="K113" s="590" t="s">
        <v>26</v>
      </c>
      <c r="L113" s="591" t="str">
        <f>IF($D$113="Y/T","Isi Sasaran",IF($E$113=0,0,IF(K113="Y",1,IF(K113="T",0,"Isi Dulu"))))</f>
        <v>Isi Sasaran</v>
      </c>
      <c r="M113" s="848" t="s">
        <v>26</v>
      </c>
      <c r="N113" s="851" t="str">
        <f>IF(M113="Y",1,IF(M113="T",0,IF(M113="Y/T","Belum diisi","Error")))</f>
        <v>Belum diisi</v>
      </c>
      <c r="O113" s="517"/>
      <c r="P113" s="517"/>
      <c r="Q113" s="517"/>
      <c r="R113" s="517"/>
    </row>
    <row r="114" spans="2:18" s="527" customFormat="1" ht="15.75">
      <c r="B114" s="837"/>
      <c r="C114" s="840"/>
      <c r="D114" s="858"/>
      <c r="E114" s="855"/>
      <c r="F114" s="549">
        <v>2</v>
      </c>
      <c r="G114" s="550"/>
      <c r="H114" s="598" t="str">
        <f t="shared" si="2"/>
        <v>Belum Diisi</v>
      </c>
      <c r="I114" s="592" t="s">
        <v>26</v>
      </c>
      <c r="J114" s="593" t="str">
        <f>IF($D$113="Y/T","Isi Sasaran",IF($E$113=0,0,IF(I114="Y",1,IF(I114="T",0,"Isi Dulu"))))</f>
        <v>Isi Sasaran</v>
      </c>
      <c r="K114" s="592" t="s">
        <v>26</v>
      </c>
      <c r="L114" s="593" t="str">
        <f>IF($D$113="Y/T","Isi Sasaran",IF($E$113=0,0,IF(K114="Y",1,IF(K114="T",0,"Isi Dulu"))))</f>
        <v>Isi Sasaran</v>
      </c>
      <c r="M114" s="849"/>
      <c r="N114" s="852"/>
      <c r="O114" s="517"/>
      <c r="P114" s="517"/>
      <c r="Q114" s="517"/>
      <c r="R114" s="517"/>
    </row>
    <row r="115" spans="2:18" s="527" customFormat="1" ht="15.75">
      <c r="B115" s="837"/>
      <c r="C115" s="840"/>
      <c r="D115" s="858"/>
      <c r="E115" s="855"/>
      <c r="F115" s="549">
        <v>3</v>
      </c>
      <c r="G115" s="550"/>
      <c r="H115" s="598" t="str">
        <f t="shared" si="2"/>
        <v>Belum Diisi</v>
      </c>
      <c r="I115" s="592" t="s">
        <v>26</v>
      </c>
      <c r="J115" s="593" t="str">
        <f>IF($D$113="Y/T","Isi Sasaran",IF($E$113=0,0,IF(I115="Y",1,IF(I115="T",0,"Isi Dulu"))))</f>
        <v>Isi Sasaran</v>
      </c>
      <c r="K115" s="592" t="s">
        <v>26</v>
      </c>
      <c r="L115" s="593" t="str">
        <f>IF($D$113="Y/T","Isi Sasaran",IF($E$113=0,0,IF(K115="Y",1,IF(K115="T",0,"Isi Dulu"))))</f>
        <v>Isi Sasaran</v>
      </c>
      <c r="M115" s="849"/>
      <c r="N115" s="852"/>
      <c r="O115" s="517"/>
      <c r="P115" s="517"/>
      <c r="Q115" s="517"/>
      <c r="R115" s="517"/>
    </row>
    <row r="116" spans="2:18" s="527" customFormat="1" ht="15.75">
      <c r="B116" s="837"/>
      <c r="C116" s="840"/>
      <c r="D116" s="858"/>
      <c r="E116" s="855"/>
      <c r="F116" s="549">
        <v>4</v>
      </c>
      <c r="G116" s="550"/>
      <c r="H116" s="598" t="str">
        <f t="shared" si="2"/>
        <v>Belum Diisi</v>
      </c>
      <c r="I116" s="592" t="s">
        <v>26</v>
      </c>
      <c r="J116" s="593" t="str">
        <f>IF($D$113="Y/T","Isi Sasaran",IF($E$113=0,0,IF(I116="Y",1,IF(I116="T",0,"Isi Dulu"))))</f>
        <v>Isi Sasaran</v>
      </c>
      <c r="K116" s="592" t="s">
        <v>26</v>
      </c>
      <c r="L116" s="593" t="str">
        <f>IF($D$113="Y/T","Isi Sasaran",IF($E$113=0,0,IF(K116="Y",1,IF(K116="T",0,"Isi Dulu"))))</f>
        <v>Isi Sasaran</v>
      </c>
      <c r="M116" s="849"/>
      <c r="N116" s="852"/>
      <c r="O116" s="517"/>
      <c r="P116" s="517"/>
      <c r="Q116" s="517"/>
      <c r="R116" s="517"/>
    </row>
    <row r="117" spans="2:18" s="527" customFormat="1" ht="15.75">
      <c r="B117" s="838"/>
      <c r="C117" s="841"/>
      <c r="D117" s="859"/>
      <c r="E117" s="856"/>
      <c r="F117" s="569">
        <v>5</v>
      </c>
      <c r="G117" s="570"/>
      <c r="H117" s="599" t="str">
        <f t="shared" si="2"/>
        <v>Belum Diisi</v>
      </c>
      <c r="I117" s="595" t="s">
        <v>26</v>
      </c>
      <c r="J117" s="596" t="str">
        <f>IF($D$113="Y/T","Isi Sasaran",IF($E$113=0,0,IF(I117="Y",1,IF(I117="T",0,"Isi Dulu"))))</f>
        <v>Isi Sasaran</v>
      </c>
      <c r="K117" s="595" t="s">
        <v>26</v>
      </c>
      <c r="L117" s="596" t="str">
        <f>IF($D$113="Y/T","Isi Sasaran",IF($E$113=0,0,IF(K117="Y",1,IF(K117="T",0,"Isi Dulu"))))</f>
        <v>Isi Sasaran</v>
      </c>
      <c r="M117" s="850"/>
      <c r="N117" s="853"/>
      <c r="O117" s="517"/>
      <c r="P117" s="517"/>
      <c r="Q117" s="517"/>
      <c r="R117" s="517"/>
    </row>
    <row r="118" spans="2:18" s="527" customFormat="1" ht="15.75">
      <c r="B118" s="836">
        <v>3</v>
      </c>
      <c r="C118" s="839"/>
      <c r="D118" s="857" t="s">
        <v>26</v>
      </c>
      <c r="E118" s="854" t="str">
        <f>IF(D118="Y",1,IF(D118="T",0,IF(D118="Y/T","Belum diisi","Error")))</f>
        <v>Belum diisi</v>
      </c>
      <c r="F118" s="528">
        <v>1</v>
      </c>
      <c r="G118" s="529"/>
      <c r="H118" s="600" t="str">
        <f t="shared" si="2"/>
        <v>Belum Diisi</v>
      </c>
      <c r="I118" s="590" t="s">
        <v>26</v>
      </c>
      <c r="J118" s="591" t="str">
        <f>IF($D$118="Y/T","Isi Sasaran",IF($E$118=0,0,IF(I118="Y",1,IF(I118="T",0,"Isi Dulu"))))</f>
        <v>Isi Sasaran</v>
      </c>
      <c r="K118" s="590" t="s">
        <v>26</v>
      </c>
      <c r="L118" s="591" t="str">
        <f>IF($D$118="Y/T","Isi Sasaran",IF($E$118=0,0,IF(K118="Y",1,IF(K118="T",0,"Isi Dulu"))))</f>
        <v>Isi Sasaran</v>
      </c>
      <c r="M118" s="848" t="s">
        <v>26</v>
      </c>
      <c r="N118" s="851" t="str">
        <f>IF(M118="Y",1,IF(M118="T",0,IF(M118="Y/T","Belum diisi","Error")))</f>
        <v>Belum diisi</v>
      </c>
      <c r="O118" s="517"/>
      <c r="P118" s="517"/>
      <c r="Q118" s="517"/>
      <c r="R118" s="517"/>
    </row>
    <row r="119" spans="2:18" s="527" customFormat="1" ht="15.75">
      <c r="B119" s="837"/>
      <c r="C119" s="840"/>
      <c r="D119" s="858"/>
      <c r="E119" s="855"/>
      <c r="F119" s="549">
        <v>2</v>
      </c>
      <c r="G119" s="550"/>
      <c r="H119" s="598" t="str">
        <f t="shared" si="2"/>
        <v>Belum Diisi</v>
      </c>
      <c r="I119" s="592" t="s">
        <v>26</v>
      </c>
      <c r="J119" s="593" t="str">
        <f>IF($D$118="Y/T","Isi Sasaran",IF($E$118=0,0,IF(I119="Y",1,IF(I119="T",0,"Isi Dulu"))))</f>
        <v>Isi Sasaran</v>
      </c>
      <c r="K119" s="592" t="s">
        <v>26</v>
      </c>
      <c r="L119" s="593" t="str">
        <f>IF($D$118="Y/T","Isi Sasaran",IF($E$118=0,0,IF(K119="Y",1,IF(K119="T",0,"Isi Dulu"))))</f>
        <v>Isi Sasaran</v>
      </c>
      <c r="M119" s="849"/>
      <c r="N119" s="852"/>
      <c r="O119" s="517"/>
      <c r="P119" s="517"/>
      <c r="Q119" s="517"/>
      <c r="R119" s="517"/>
    </row>
    <row r="120" spans="2:18" s="527" customFormat="1" ht="15.75">
      <c r="B120" s="837"/>
      <c r="C120" s="840"/>
      <c r="D120" s="858"/>
      <c r="E120" s="855"/>
      <c r="F120" s="549">
        <v>3</v>
      </c>
      <c r="G120" s="550"/>
      <c r="H120" s="598" t="str">
        <f t="shared" si="2"/>
        <v>Belum Diisi</v>
      </c>
      <c r="I120" s="592" t="s">
        <v>26</v>
      </c>
      <c r="J120" s="593" t="str">
        <f>IF($D$118="Y/T","Isi Sasaran",IF($E$118=0,0,IF(I120="Y",1,IF(I120="T",0,"Isi Dulu"))))</f>
        <v>Isi Sasaran</v>
      </c>
      <c r="K120" s="592" t="s">
        <v>26</v>
      </c>
      <c r="L120" s="593" t="str">
        <f>IF($D$118="Y/T","Isi Sasaran",IF($E$118=0,0,IF(K120="Y",1,IF(K120="T",0,"Isi Dulu"))))</f>
        <v>Isi Sasaran</v>
      </c>
      <c r="M120" s="849"/>
      <c r="N120" s="852"/>
      <c r="O120" s="517"/>
      <c r="P120" s="517"/>
      <c r="Q120" s="517"/>
      <c r="R120" s="517"/>
    </row>
    <row r="121" spans="2:18" s="527" customFormat="1" ht="15.75">
      <c r="B121" s="837"/>
      <c r="C121" s="840"/>
      <c r="D121" s="858"/>
      <c r="E121" s="855"/>
      <c r="F121" s="549">
        <v>4</v>
      </c>
      <c r="G121" s="550"/>
      <c r="H121" s="598" t="str">
        <f t="shared" si="2"/>
        <v>Belum Diisi</v>
      </c>
      <c r="I121" s="592" t="s">
        <v>26</v>
      </c>
      <c r="J121" s="593" t="str">
        <f>IF($D$118="Y/T","Isi Sasaran",IF($E$118=0,0,IF(I121="Y",1,IF(I121="T",0,"Isi Dulu"))))</f>
        <v>Isi Sasaran</v>
      </c>
      <c r="K121" s="592" t="s">
        <v>26</v>
      </c>
      <c r="L121" s="593" t="str">
        <f>IF($D$118="Y/T","Isi Sasaran",IF($E$118=0,0,IF(K121="Y",1,IF(K121="T",0,"Isi Dulu"))))</f>
        <v>Isi Sasaran</v>
      </c>
      <c r="M121" s="849"/>
      <c r="N121" s="852"/>
      <c r="O121" s="517"/>
      <c r="P121" s="517"/>
      <c r="Q121" s="517"/>
      <c r="R121" s="517"/>
    </row>
    <row r="122" spans="2:18" s="527" customFormat="1" ht="15.75">
      <c r="B122" s="838"/>
      <c r="C122" s="841"/>
      <c r="D122" s="859"/>
      <c r="E122" s="856"/>
      <c r="F122" s="569">
        <v>5</v>
      </c>
      <c r="G122" s="570"/>
      <c r="H122" s="599" t="str">
        <f t="shared" si="2"/>
        <v>Belum Diisi</v>
      </c>
      <c r="I122" s="595" t="s">
        <v>26</v>
      </c>
      <c r="J122" s="596" t="str">
        <f>IF($D$118="Y/T","Isi Sasaran",IF($E$118=0,0,IF(I122="Y",1,IF(I122="T",0,"Isi Dulu"))))</f>
        <v>Isi Sasaran</v>
      </c>
      <c r="K122" s="595" t="s">
        <v>26</v>
      </c>
      <c r="L122" s="596" t="str">
        <f>IF($D$118="Y/T","Isi Sasaran",IF($E$118=0,0,IF(K122="Y",1,IF(K122="T",0,"Isi Dulu"))))</f>
        <v>Isi Sasaran</v>
      </c>
      <c r="M122" s="850"/>
      <c r="N122" s="853"/>
      <c r="O122" s="517"/>
      <c r="P122" s="517"/>
      <c r="Q122" s="517"/>
      <c r="R122" s="517"/>
    </row>
    <row r="123" spans="2:18" s="527" customFormat="1" ht="15.75">
      <c r="B123" s="836">
        <v>4</v>
      </c>
      <c r="C123" s="839"/>
      <c r="D123" s="857" t="s">
        <v>26</v>
      </c>
      <c r="E123" s="854" t="str">
        <f>IF(D123="Y",1,IF(D123="T",0,IF(D123="Y/T","Belum diisi","Error")))</f>
        <v>Belum diisi</v>
      </c>
      <c r="F123" s="528">
        <v>1</v>
      </c>
      <c r="G123" s="529"/>
      <c r="H123" s="600" t="str">
        <f t="shared" si="2"/>
        <v>Belum Diisi</v>
      </c>
      <c r="I123" s="590" t="s">
        <v>26</v>
      </c>
      <c r="J123" s="591" t="str">
        <f>IF($D$123="Y/T","Isi Sasaran",IF($E$123=0,0,IF(I123="Y",1,IF(I123="T",0,"Isi Dulu"))))</f>
        <v>Isi Sasaran</v>
      </c>
      <c r="K123" s="590" t="s">
        <v>26</v>
      </c>
      <c r="L123" s="591" t="str">
        <f>IF($D$123="Y/T","Isi Sasaran",IF($E$123=0,0,IF(K123="Y",1,IF(K123="T",0,"Isi Dulu"))))</f>
        <v>Isi Sasaran</v>
      </c>
      <c r="M123" s="848" t="s">
        <v>26</v>
      </c>
      <c r="N123" s="851" t="str">
        <f>IF(M123="Y",1,IF(M123="T",0,IF(M123="Y/T","Belum diisi","Error")))</f>
        <v>Belum diisi</v>
      </c>
      <c r="O123" s="517"/>
      <c r="P123" s="517"/>
      <c r="Q123" s="517"/>
      <c r="R123" s="517"/>
    </row>
    <row r="124" spans="2:18" s="527" customFormat="1" ht="15.75">
      <c r="B124" s="837"/>
      <c r="C124" s="840"/>
      <c r="D124" s="858"/>
      <c r="E124" s="855"/>
      <c r="F124" s="549">
        <v>2</v>
      </c>
      <c r="G124" s="550"/>
      <c r="H124" s="598" t="str">
        <f t="shared" si="2"/>
        <v>Belum Diisi</v>
      </c>
      <c r="I124" s="592" t="s">
        <v>26</v>
      </c>
      <c r="J124" s="593" t="str">
        <f>IF($D$123="Y/T","Isi Sasaran",IF($E$123=0,0,IF(I124="Y",1,IF(I124="T",0,"Isi Dulu"))))</f>
        <v>Isi Sasaran</v>
      </c>
      <c r="K124" s="592" t="s">
        <v>26</v>
      </c>
      <c r="L124" s="593" t="str">
        <f>IF($D$123="Y/T","Isi Sasaran",IF($E$123=0,0,IF(K124="Y",1,IF(K124="T",0,"Isi Dulu"))))</f>
        <v>Isi Sasaran</v>
      </c>
      <c r="M124" s="849"/>
      <c r="N124" s="852"/>
      <c r="O124" s="517"/>
      <c r="P124" s="517"/>
      <c r="Q124" s="517"/>
      <c r="R124" s="517"/>
    </row>
    <row r="125" spans="2:18" s="527" customFormat="1" ht="15.75">
      <c r="B125" s="837"/>
      <c r="C125" s="840"/>
      <c r="D125" s="858"/>
      <c r="E125" s="855"/>
      <c r="F125" s="549">
        <v>3</v>
      </c>
      <c r="G125" s="550"/>
      <c r="H125" s="598" t="str">
        <f t="shared" si="2"/>
        <v>Belum Diisi</v>
      </c>
      <c r="I125" s="592" t="s">
        <v>26</v>
      </c>
      <c r="J125" s="593" t="str">
        <f>IF($D$123="Y/T","Isi Sasaran",IF($E$123=0,0,IF(I125="Y",1,IF(I125="T",0,"Isi Dulu"))))</f>
        <v>Isi Sasaran</v>
      </c>
      <c r="K125" s="592" t="s">
        <v>26</v>
      </c>
      <c r="L125" s="593" t="str">
        <f>IF($D$123="Y/T","Isi Sasaran",IF($E$123=0,0,IF(K125="Y",1,IF(K125="T",0,"Isi Dulu"))))</f>
        <v>Isi Sasaran</v>
      </c>
      <c r="M125" s="849"/>
      <c r="N125" s="852"/>
      <c r="O125" s="517"/>
      <c r="P125" s="517"/>
      <c r="Q125" s="517"/>
      <c r="R125" s="517"/>
    </row>
    <row r="126" spans="2:18" s="527" customFormat="1" ht="15.75">
      <c r="B126" s="837"/>
      <c r="C126" s="840"/>
      <c r="D126" s="858"/>
      <c r="E126" s="855"/>
      <c r="F126" s="549">
        <v>4</v>
      </c>
      <c r="G126" s="550"/>
      <c r="H126" s="598" t="str">
        <f t="shared" si="2"/>
        <v>Belum Diisi</v>
      </c>
      <c r="I126" s="592" t="s">
        <v>26</v>
      </c>
      <c r="J126" s="593" t="str">
        <f>IF($D$123="Y/T","Isi Sasaran",IF($E$123=0,0,IF(I126="Y",1,IF(I126="T",0,"Isi Dulu"))))</f>
        <v>Isi Sasaran</v>
      </c>
      <c r="K126" s="592" t="s">
        <v>26</v>
      </c>
      <c r="L126" s="593" t="str">
        <f>IF($D$123="Y/T","Isi Sasaran",IF($E$123=0,0,IF(K126="Y",1,IF(K126="T",0,"Isi Dulu"))))</f>
        <v>Isi Sasaran</v>
      </c>
      <c r="M126" s="849"/>
      <c r="N126" s="852"/>
      <c r="O126" s="517"/>
      <c r="P126" s="517"/>
      <c r="Q126" s="517"/>
      <c r="R126" s="517"/>
    </row>
    <row r="127" spans="2:18" s="527" customFormat="1" ht="15.75">
      <c r="B127" s="838"/>
      <c r="C127" s="841"/>
      <c r="D127" s="859"/>
      <c r="E127" s="856"/>
      <c r="F127" s="569">
        <v>5</v>
      </c>
      <c r="G127" s="570"/>
      <c r="H127" s="599" t="str">
        <f t="shared" si="2"/>
        <v>Belum Diisi</v>
      </c>
      <c r="I127" s="595" t="s">
        <v>26</v>
      </c>
      <c r="J127" s="596" t="str">
        <f>IF($D$123="Y/T","Isi Sasaran",IF($E$123=0,0,IF(I127="Y",1,IF(I127="T",0,"Isi Dulu"))))</f>
        <v>Isi Sasaran</v>
      </c>
      <c r="K127" s="595" t="s">
        <v>26</v>
      </c>
      <c r="L127" s="596" t="str">
        <f>IF($D$123="Y/T","Isi Sasaran",IF($E$123=0,0,IF(K127="Y",1,IF(K127="T",0,"Isi Dulu"))))</f>
        <v>Isi Sasaran</v>
      </c>
      <c r="M127" s="850"/>
      <c r="N127" s="853"/>
      <c r="O127" s="517"/>
      <c r="P127" s="517"/>
      <c r="Q127" s="517"/>
      <c r="R127" s="517"/>
    </row>
    <row r="128" spans="2:18" s="527" customFormat="1" ht="15.75">
      <c r="B128" s="836">
        <v>5</v>
      </c>
      <c r="C128" s="839"/>
      <c r="D128" s="857" t="s">
        <v>26</v>
      </c>
      <c r="E128" s="854" t="str">
        <f>IF(D128="Y",1,IF(D128="T",0,IF(D128="Y/T","Belum diisi","Error")))</f>
        <v>Belum diisi</v>
      </c>
      <c r="F128" s="528">
        <v>1</v>
      </c>
      <c r="G128" s="529"/>
      <c r="H128" s="600" t="str">
        <f t="shared" si="2"/>
        <v>Belum Diisi</v>
      </c>
      <c r="I128" s="590" t="s">
        <v>26</v>
      </c>
      <c r="J128" s="591" t="str">
        <f>IF($D$128="Y/T","Isi Sasaran",IF($E$128=0,0,IF(I128="Y",1,IF(I128="T",0,"Isi Dulu"))))</f>
        <v>Isi Sasaran</v>
      </c>
      <c r="K128" s="590" t="s">
        <v>26</v>
      </c>
      <c r="L128" s="591" t="str">
        <f>IF($D$128="Y/T","Isi Sasaran",IF($E$128=0,0,IF(K128="Y",1,IF(K128="T",0,"Isi Dulu"))))</f>
        <v>Isi Sasaran</v>
      </c>
      <c r="M128" s="848" t="s">
        <v>26</v>
      </c>
      <c r="N128" s="851" t="str">
        <f>IF(M128="Y",1,IF(M128="T",0,IF(M128="Y/T","Belum diisi","Error")))</f>
        <v>Belum diisi</v>
      </c>
      <c r="O128" s="517"/>
      <c r="P128" s="517"/>
      <c r="Q128" s="517"/>
      <c r="R128" s="517"/>
    </row>
    <row r="129" spans="2:18" s="527" customFormat="1" ht="15.75">
      <c r="B129" s="837"/>
      <c r="C129" s="840"/>
      <c r="D129" s="858"/>
      <c r="E129" s="855"/>
      <c r="F129" s="549">
        <v>2</v>
      </c>
      <c r="G129" s="550"/>
      <c r="H129" s="598" t="str">
        <f t="shared" si="2"/>
        <v>Belum Diisi</v>
      </c>
      <c r="I129" s="592" t="s">
        <v>26</v>
      </c>
      <c r="J129" s="593" t="str">
        <f>IF($D$128="Y/T","Isi Sasaran",IF($E$128=0,0,IF(I129="Y",1,IF(I129="T",0,"Isi Dulu"))))</f>
        <v>Isi Sasaran</v>
      </c>
      <c r="K129" s="592" t="s">
        <v>26</v>
      </c>
      <c r="L129" s="593" t="str">
        <f>IF($D$128="Y/T","Isi Sasaran",IF($E$128=0,0,IF(K129="Y",1,IF(K129="T",0,"Isi Dulu"))))</f>
        <v>Isi Sasaran</v>
      </c>
      <c r="M129" s="849"/>
      <c r="N129" s="852"/>
      <c r="O129" s="517"/>
      <c r="P129" s="517"/>
      <c r="Q129" s="517"/>
      <c r="R129" s="517"/>
    </row>
    <row r="130" spans="2:18" s="527" customFormat="1" ht="15.75">
      <c r="B130" s="837"/>
      <c r="C130" s="840"/>
      <c r="D130" s="858"/>
      <c r="E130" s="855"/>
      <c r="F130" s="549">
        <v>3</v>
      </c>
      <c r="G130" s="550"/>
      <c r="H130" s="598" t="str">
        <f t="shared" si="2"/>
        <v>Belum Diisi</v>
      </c>
      <c r="I130" s="592" t="s">
        <v>26</v>
      </c>
      <c r="J130" s="593" t="str">
        <f>IF($D$128="Y/T","Isi Sasaran",IF($E$128=0,0,IF(I130="Y",1,IF(I130="T",0,"Isi Dulu"))))</f>
        <v>Isi Sasaran</v>
      </c>
      <c r="K130" s="592" t="s">
        <v>26</v>
      </c>
      <c r="L130" s="593" t="str">
        <f>IF($D$128="Y/T","Isi Sasaran",IF($E$128=0,0,IF(K130="Y",1,IF(K130="T",0,"Isi Dulu"))))</f>
        <v>Isi Sasaran</v>
      </c>
      <c r="M130" s="849"/>
      <c r="N130" s="852"/>
      <c r="O130" s="517"/>
      <c r="P130" s="517"/>
      <c r="Q130" s="517"/>
      <c r="R130" s="517"/>
    </row>
    <row r="131" spans="2:18" s="527" customFormat="1" ht="15.75">
      <c r="B131" s="837"/>
      <c r="C131" s="840"/>
      <c r="D131" s="858"/>
      <c r="E131" s="855"/>
      <c r="F131" s="549">
        <v>4</v>
      </c>
      <c r="G131" s="550"/>
      <c r="H131" s="598" t="str">
        <f t="shared" si="2"/>
        <v>Belum Diisi</v>
      </c>
      <c r="I131" s="592" t="s">
        <v>26</v>
      </c>
      <c r="J131" s="593" t="str">
        <f>IF($D$128="Y/T","Isi Sasaran",IF($E$128=0,0,IF(I131="Y",1,IF(I131="T",0,"Isi Dulu"))))</f>
        <v>Isi Sasaran</v>
      </c>
      <c r="K131" s="592" t="s">
        <v>26</v>
      </c>
      <c r="L131" s="593" t="str">
        <f>IF($D$128="Y/T","Isi Sasaran",IF($E$128=0,0,IF(K131="Y",1,IF(K131="T",0,"Isi Dulu"))))</f>
        <v>Isi Sasaran</v>
      </c>
      <c r="M131" s="849"/>
      <c r="N131" s="852"/>
      <c r="O131" s="517"/>
      <c r="P131" s="517"/>
      <c r="Q131" s="517"/>
      <c r="R131" s="517"/>
    </row>
    <row r="132" spans="2:18" s="527" customFormat="1" ht="15.75">
      <c r="B132" s="838"/>
      <c r="C132" s="841"/>
      <c r="D132" s="859"/>
      <c r="E132" s="856"/>
      <c r="F132" s="569">
        <v>5</v>
      </c>
      <c r="G132" s="570"/>
      <c r="H132" s="599" t="str">
        <f t="shared" si="2"/>
        <v>Belum Diisi</v>
      </c>
      <c r="I132" s="595" t="s">
        <v>26</v>
      </c>
      <c r="J132" s="596" t="str">
        <f>IF($D$128="Y/T","Isi Sasaran",IF($E$128=0,0,IF(I132="Y",1,IF(I132="T",0,"Isi Dulu"))))</f>
        <v>Isi Sasaran</v>
      </c>
      <c r="K132" s="595" t="s">
        <v>26</v>
      </c>
      <c r="L132" s="596" t="str">
        <f>IF($D$128="Y/T","Isi Sasaran",IF($E$128=0,0,IF(K132="Y",1,IF(K132="T",0,"Isi Dulu"))))</f>
        <v>Isi Sasaran</v>
      </c>
      <c r="M132" s="850"/>
      <c r="N132" s="853"/>
      <c r="O132" s="517"/>
      <c r="P132" s="517"/>
      <c r="Q132" s="517"/>
      <c r="R132" s="517"/>
    </row>
    <row r="133" spans="2:18" s="527" customFormat="1" ht="15.75">
      <c r="B133" s="836">
        <v>6</v>
      </c>
      <c r="C133" s="839"/>
      <c r="D133" s="857" t="s">
        <v>26</v>
      </c>
      <c r="E133" s="854" t="str">
        <f>IF(D133="Y",1,IF(D133="T",0,IF(D133="Y/T","Belum diisi","Error")))</f>
        <v>Belum diisi</v>
      </c>
      <c r="F133" s="528">
        <v>1</v>
      </c>
      <c r="G133" s="529"/>
      <c r="H133" s="600" t="str">
        <f t="shared" si="2"/>
        <v>Belum Diisi</v>
      </c>
      <c r="I133" s="590" t="s">
        <v>26</v>
      </c>
      <c r="J133" s="591" t="str">
        <f>IF($D$133="Y/T","Isi Sasaran",IF($E$133=0,0,IF(I133="Y",1,IF(I133="T",0,"Isi Dulu"))))</f>
        <v>Isi Sasaran</v>
      </c>
      <c r="K133" s="590" t="s">
        <v>26</v>
      </c>
      <c r="L133" s="591" t="str">
        <f>IF($D$133="Y/T","Isi Sasaran",IF($E$133=0,0,IF(K133="Y",1,IF(K133="T",0,"Isi Dulu"))))</f>
        <v>Isi Sasaran</v>
      </c>
      <c r="M133" s="848" t="s">
        <v>26</v>
      </c>
      <c r="N133" s="851" t="str">
        <f>IF(M133="Y",1,IF(M133="T",0,IF(M133="Y/T","Belum diisi","Error")))</f>
        <v>Belum diisi</v>
      </c>
      <c r="O133" s="517"/>
      <c r="P133" s="517"/>
      <c r="Q133" s="517"/>
      <c r="R133" s="517"/>
    </row>
    <row r="134" spans="2:18" s="527" customFormat="1" ht="15.75">
      <c r="B134" s="837"/>
      <c r="C134" s="840"/>
      <c r="D134" s="858"/>
      <c r="E134" s="855"/>
      <c r="F134" s="549">
        <v>2</v>
      </c>
      <c r="G134" s="550"/>
      <c r="H134" s="598" t="str">
        <f t="shared" si="2"/>
        <v>Belum Diisi</v>
      </c>
      <c r="I134" s="592" t="s">
        <v>26</v>
      </c>
      <c r="J134" s="593" t="str">
        <f>IF($D$133="Y/T","Isi Sasaran",IF($E$133=0,0,IF(I134="Y",1,IF(I134="T",0,"Isi Dulu"))))</f>
        <v>Isi Sasaran</v>
      </c>
      <c r="K134" s="592" t="s">
        <v>26</v>
      </c>
      <c r="L134" s="593" t="str">
        <f>IF($D$133="Y/T","Isi Sasaran",IF($E$133=0,0,IF(K134="Y",1,IF(K134="T",0,"Isi Dulu"))))</f>
        <v>Isi Sasaran</v>
      </c>
      <c r="M134" s="849"/>
      <c r="N134" s="852"/>
      <c r="O134" s="517"/>
      <c r="P134" s="517"/>
      <c r="Q134" s="517"/>
      <c r="R134" s="517"/>
    </row>
    <row r="135" spans="2:18" s="527" customFormat="1" ht="15.75">
      <c r="B135" s="837"/>
      <c r="C135" s="840"/>
      <c r="D135" s="858"/>
      <c r="E135" s="855"/>
      <c r="F135" s="549">
        <v>3</v>
      </c>
      <c r="G135" s="550"/>
      <c r="H135" s="598" t="str">
        <f t="shared" si="2"/>
        <v>Belum Diisi</v>
      </c>
      <c r="I135" s="592" t="s">
        <v>26</v>
      </c>
      <c r="J135" s="593" t="str">
        <f>IF($D$133="Y/T","Isi Sasaran",IF($E$133=0,0,IF(I135="Y",1,IF(I135="T",0,"Isi Dulu"))))</f>
        <v>Isi Sasaran</v>
      </c>
      <c r="K135" s="592" t="s">
        <v>26</v>
      </c>
      <c r="L135" s="593" t="str">
        <f>IF($D$133="Y/T","Isi Sasaran",IF($E$133=0,0,IF(K135="Y",1,IF(K135="T",0,"Isi Dulu"))))</f>
        <v>Isi Sasaran</v>
      </c>
      <c r="M135" s="849"/>
      <c r="N135" s="852"/>
      <c r="O135" s="517"/>
      <c r="P135" s="517"/>
      <c r="Q135" s="517"/>
      <c r="R135" s="517"/>
    </row>
    <row r="136" spans="2:18" s="527" customFormat="1" ht="15.75">
      <c r="B136" s="837"/>
      <c r="C136" s="840"/>
      <c r="D136" s="858"/>
      <c r="E136" s="855"/>
      <c r="F136" s="549">
        <v>4</v>
      </c>
      <c r="G136" s="550"/>
      <c r="H136" s="598" t="str">
        <f t="shared" si="2"/>
        <v>Belum Diisi</v>
      </c>
      <c r="I136" s="592" t="s">
        <v>26</v>
      </c>
      <c r="J136" s="593" t="str">
        <f>IF($D$133="Y/T","Isi Sasaran",IF($E$133=0,0,IF(I136="Y",1,IF(I136="T",0,"Isi Dulu"))))</f>
        <v>Isi Sasaran</v>
      </c>
      <c r="K136" s="592" t="s">
        <v>26</v>
      </c>
      <c r="L136" s="593" t="str">
        <f>IF($D$133="Y/T","Isi Sasaran",IF($E$133=0,0,IF(K136="Y",1,IF(K136="T",0,"Isi Dulu"))))</f>
        <v>Isi Sasaran</v>
      </c>
      <c r="M136" s="849"/>
      <c r="N136" s="852"/>
      <c r="O136" s="517"/>
      <c r="P136" s="517"/>
      <c r="Q136" s="517"/>
      <c r="R136" s="517"/>
    </row>
    <row r="137" spans="2:18" s="527" customFormat="1" ht="15.75">
      <c r="B137" s="838"/>
      <c r="C137" s="841"/>
      <c r="D137" s="859"/>
      <c r="E137" s="856"/>
      <c r="F137" s="569">
        <v>5</v>
      </c>
      <c r="G137" s="570"/>
      <c r="H137" s="599" t="str">
        <f t="shared" si="2"/>
        <v>Belum Diisi</v>
      </c>
      <c r="I137" s="595" t="s">
        <v>26</v>
      </c>
      <c r="J137" s="596" t="str">
        <f>IF($D$133="Y/T","Isi Sasaran",IF($E$133=0,0,IF(I137="Y",1,IF(I137="T",0,"Isi Dulu"))))</f>
        <v>Isi Sasaran</v>
      </c>
      <c r="K137" s="595" t="s">
        <v>26</v>
      </c>
      <c r="L137" s="596" t="str">
        <f>IF($D$133="Y/T","Isi Sasaran",IF($E$133=0,0,IF(K137="Y",1,IF(K137="T",0,"Isi Dulu"))))</f>
        <v>Isi Sasaran</v>
      </c>
      <c r="M137" s="850"/>
      <c r="N137" s="853"/>
      <c r="O137" s="517"/>
      <c r="P137" s="517"/>
      <c r="Q137" s="517"/>
      <c r="R137" s="517"/>
    </row>
    <row r="138" spans="2:18" s="527" customFormat="1" ht="15.75">
      <c r="B138" s="836">
        <v>7</v>
      </c>
      <c r="C138" s="839"/>
      <c r="D138" s="857" t="s">
        <v>26</v>
      </c>
      <c r="E138" s="854" t="str">
        <f>IF(D138="Y",1,IF(D138="T",0,IF(D138="Y/T","Belum diisi","Error")))</f>
        <v>Belum diisi</v>
      </c>
      <c r="F138" s="528">
        <v>1</v>
      </c>
      <c r="G138" s="529"/>
      <c r="H138" s="600" t="str">
        <f t="shared" si="2"/>
        <v>Belum Diisi</v>
      </c>
      <c r="I138" s="590" t="s">
        <v>26</v>
      </c>
      <c r="J138" s="591" t="str">
        <f>IF($D$138="Y/T","Isi Sasaran",IF($E$138=0,0,IF(I138="Y",1,IF(I138="T",0,"Isi Dulu"))))</f>
        <v>Isi Sasaran</v>
      </c>
      <c r="K138" s="590" t="s">
        <v>26</v>
      </c>
      <c r="L138" s="591" t="str">
        <f>IF($D$138="Y/T","Isi Sasaran",IF($E$138=0,0,IF(K138="Y",1,IF(K138="T",0,"Isi Dulu"))))</f>
        <v>Isi Sasaran</v>
      </c>
      <c r="M138" s="848" t="s">
        <v>26</v>
      </c>
      <c r="N138" s="851" t="str">
        <f>IF(M138="Y",1,IF(M138="T",0,IF(M138="Y/T","Belum diisi","Error")))</f>
        <v>Belum diisi</v>
      </c>
      <c r="O138" s="517"/>
      <c r="P138" s="517"/>
      <c r="Q138" s="517"/>
      <c r="R138" s="517"/>
    </row>
    <row r="139" spans="2:18" s="527" customFormat="1" ht="15.75">
      <c r="B139" s="837"/>
      <c r="C139" s="840"/>
      <c r="D139" s="858"/>
      <c r="E139" s="855"/>
      <c r="F139" s="549">
        <v>2</v>
      </c>
      <c r="G139" s="550"/>
      <c r="H139" s="598" t="str">
        <f t="shared" si="2"/>
        <v>Belum Diisi</v>
      </c>
      <c r="I139" s="592" t="s">
        <v>26</v>
      </c>
      <c r="J139" s="593" t="str">
        <f>IF($D$138="Y/T","Isi Sasaran",IF($E$138=0,0,IF(I139="Y",1,IF(I139="T",0,"Isi Dulu"))))</f>
        <v>Isi Sasaran</v>
      </c>
      <c r="K139" s="592" t="s">
        <v>26</v>
      </c>
      <c r="L139" s="593" t="str">
        <f>IF($D$138="Y/T","Isi Sasaran",IF($E$138=0,0,IF(K139="Y",1,IF(K139="T",0,"Isi Dulu"))))</f>
        <v>Isi Sasaran</v>
      </c>
      <c r="M139" s="849"/>
      <c r="N139" s="852"/>
      <c r="O139" s="517"/>
      <c r="P139" s="517"/>
      <c r="Q139" s="517"/>
      <c r="R139" s="517"/>
    </row>
    <row r="140" spans="2:18" s="527" customFormat="1" ht="15.75">
      <c r="B140" s="837"/>
      <c r="C140" s="840"/>
      <c r="D140" s="858"/>
      <c r="E140" s="855"/>
      <c r="F140" s="549">
        <v>3</v>
      </c>
      <c r="G140" s="550"/>
      <c r="H140" s="598" t="str">
        <f t="shared" si="2"/>
        <v>Belum Diisi</v>
      </c>
      <c r="I140" s="592" t="s">
        <v>26</v>
      </c>
      <c r="J140" s="593" t="str">
        <f>IF($D$138="Y/T","Isi Sasaran",IF($E$138=0,0,IF(I140="Y",1,IF(I140="T",0,"Isi Dulu"))))</f>
        <v>Isi Sasaran</v>
      </c>
      <c r="K140" s="592" t="s">
        <v>26</v>
      </c>
      <c r="L140" s="593" t="str">
        <f>IF($D$138="Y/T","Isi Sasaran",IF($E$138=0,0,IF(K140="Y",1,IF(K140="T",0,"Isi Dulu"))))</f>
        <v>Isi Sasaran</v>
      </c>
      <c r="M140" s="849"/>
      <c r="N140" s="852"/>
      <c r="O140" s="517"/>
      <c r="P140" s="517"/>
      <c r="Q140" s="517"/>
      <c r="R140" s="517"/>
    </row>
    <row r="141" spans="2:18" s="527" customFormat="1" ht="15.75">
      <c r="B141" s="837"/>
      <c r="C141" s="840"/>
      <c r="D141" s="858"/>
      <c r="E141" s="855"/>
      <c r="F141" s="549">
        <v>4</v>
      </c>
      <c r="G141" s="550"/>
      <c r="H141" s="598" t="str">
        <f t="shared" si="2"/>
        <v>Belum Diisi</v>
      </c>
      <c r="I141" s="592" t="s">
        <v>26</v>
      </c>
      <c r="J141" s="593" t="str">
        <f>IF($D$138="Y/T","Isi Sasaran",IF($E$138=0,0,IF(I141="Y",1,IF(I141="T",0,"Isi Dulu"))))</f>
        <v>Isi Sasaran</v>
      </c>
      <c r="K141" s="592" t="s">
        <v>26</v>
      </c>
      <c r="L141" s="593" t="str">
        <f>IF($D$138="Y/T","Isi Sasaran",IF($E$138=0,0,IF(K141="Y",1,IF(K141="T",0,"Isi Dulu"))))</f>
        <v>Isi Sasaran</v>
      </c>
      <c r="M141" s="849"/>
      <c r="N141" s="852"/>
      <c r="O141" s="517"/>
      <c r="P141" s="517"/>
      <c r="Q141" s="517"/>
      <c r="R141" s="517"/>
    </row>
    <row r="142" spans="2:18" s="527" customFormat="1" ht="15.75">
      <c r="B142" s="838"/>
      <c r="C142" s="841"/>
      <c r="D142" s="859"/>
      <c r="E142" s="856"/>
      <c r="F142" s="569">
        <v>5</v>
      </c>
      <c r="G142" s="570"/>
      <c r="H142" s="599" t="str">
        <f t="shared" si="2"/>
        <v>Belum Diisi</v>
      </c>
      <c r="I142" s="595" t="s">
        <v>26</v>
      </c>
      <c r="J142" s="596" t="str">
        <f>IF($D$138="Y/T","Isi Sasaran",IF($E$138=0,0,IF(I142="Y",1,IF(I142="T",0,"Isi Dulu"))))</f>
        <v>Isi Sasaran</v>
      </c>
      <c r="K142" s="595" t="s">
        <v>26</v>
      </c>
      <c r="L142" s="596" t="str">
        <f>IF($D$138="Y/T","Isi Sasaran",IF($E$138=0,0,IF(K142="Y",1,IF(K142="T",0,"Isi Dulu"))))</f>
        <v>Isi Sasaran</v>
      </c>
      <c r="M142" s="850"/>
      <c r="N142" s="853"/>
      <c r="O142" s="517"/>
      <c r="P142" s="517"/>
      <c r="Q142" s="517"/>
      <c r="R142" s="517"/>
    </row>
    <row r="143" spans="2:18" s="527" customFormat="1" ht="15.75">
      <c r="B143" s="836">
        <v>8</v>
      </c>
      <c r="C143" s="839"/>
      <c r="D143" s="857" t="s">
        <v>26</v>
      </c>
      <c r="E143" s="854" t="str">
        <f>IF(D143="Y",1,IF(D143="T",0,IF(D143="Y/T","Belum diisi","Error")))</f>
        <v>Belum diisi</v>
      </c>
      <c r="F143" s="528">
        <v>1</v>
      </c>
      <c r="G143" s="529"/>
      <c r="H143" s="600" t="str">
        <f t="shared" si="2"/>
        <v>Belum Diisi</v>
      </c>
      <c r="I143" s="590" t="s">
        <v>26</v>
      </c>
      <c r="J143" s="591" t="str">
        <f>IF($D$143="Y/T","Isi Sasaran",IF($E$143=0,0,IF(I143="Y",1,IF(I143="T",0,"Isi Dulu"))))</f>
        <v>Isi Sasaran</v>
      </c>
      <c r="K143" s="590" t="s">
        <v>26</v>
      </c>
      <c r="L143" s="591" t="str">
        <f>IF($D$143="Y/T","Isi Sasaran",IF($E$143=0,0,IF(K143="Y",1,IF(K143="T",0,"Isi Dulu"))))</f>
        <v>Isi Sasaran</v>
      </c>
      <c r="M143" s="848" t="s">
        <v>26</v>
      </c>
      <c r="N143" s="851" t="str">
        <f>IF(M143="Y",1,IF(M143="T",0,IF(M143="Y/T","Belum diisi","Error")))</f>
        <v>Belum diisi</v>
      </c>
      <c r="O143" s="517"/>
      <c r="P143" s="517"/>
      <c r="Q143" s="517"/>
      <c r="R143" s="517"/>
    </row>
    <row r="144" spans="2:18" s="527" customFormat="1" ht="15.75">
      <c r="B144" s="837"/>
      <c r="C144" s="840"/>
      <c r="D144" s="858"/>
      <c r="E144" s="855"/>
      <c r="F144" s="549">
        <v>2</v>
      </c>
      <c r="G144" s="550"/>
      <c r="H144" s="598" t="str">
        <f t="shared" si="2"/>
        <v>Belum Diisi</v>
      </c>
      <c r="I144" s="592" t="s">
        <v>26</v>
      </c>
      <c r="J144" s="593" t="str">
        <f>IF($D$143="Y/T","Isi Sasaran",IF($E$143=0,0,IF(I144="Y",1,IF(I144="T",0,"Isi Dulu"))))</f>
        <v>Isi Sasaran</v>
      </c>
      <c r="K144" s="592" t="s">
        <v>26</v>
      </c>
      <c r="L144" s="593" t="str">
        <f>IF($D$143="Y/T","Isi Sasaran",IF($E$143=0,0,IF(K144="Y",1,IF(K144="T",0,"Isi Dulu"))))</f>
        <v>Isi Sasaran</v>
      </c>
      <c r="M144" s="849"/>
      <c r="N144" s="852"/>
      <c r="O144" s="517"/>
      <c r="P144" s="517"/>
      <c r="Q144" s="517"/>
      <c r="R144" s="517"/>
    </row>
    <row r="145" spans="2:18" s="527" customFormat="1" ht="15.75">
      <c r="B145" s="837"/>
      <c r="C145" s="840"/>
      <c r="D145" s="858"/>
      <c r="E145" s="855"/>
      <c r="F145" s="549">
        <v>3</v>
      </c>
      <c r="G145" s="550"/>
      <c r="H145" s="598" t="str">
        <f t="shared" si="2"/>
        <v>Belum Diisi</v>
      </c>
      <c r="I145" s="592" t="s">
        <v>26</v>
      </c>
      <c r="J145" s="593" t="str">
        <f>IF($D$143="Y/T","Isi Sasaran",IF($E$143=0,0,IF(I145="Y",1,IF(I145="T",0,"Isi Dulu"))))</f>
        <v>Isi Sasaran</v>
      </c>
      <c r="K145" s="592" t="s">
        <v>26</v>
      </c>
      <c r="L145" s="593" t="str">
        <f>IF($D$143="Y/T","Isi Sasaran",IF($E$143=0,0,IF(K145="Y",1,IF(K145="T",0,"Isi Dulu"))))</f>
        <v>Isi Sasaran</v>
      </c>
      <c r="M145" s="849"/>
      <c r="N145" s="852"/>
      <c r="O145" s="517"/>
      <c r="P145" s="517"/>
      <c r="Q145" s="517"/>
      <c r="R145" s="517"/>
    </row>
    <row r="146" spans="2:18" s="527" customFormat="1" ht="15.75">
      <c r="B146" s="837"/>
      <c r="C146" s="840"/>
      <c r="D146" s="858"/>
      <c r="E146" s="855"/>
      <c r="F146" s="549">
        <v>4</v>
      </c>
      <c r="G146" s="550"/>
      <c r="H146" s="598" t="str">
        <f t="shared" si="2"/>
        <v>Belum Diisi</v>
      </c>
      <c r="I146" s="592" t="s">
        <v>26</v>
      </c>
      <c r="J146" s="593" t="str">
        <f>IF($D$143="Y/T","Isi Sasaran",IF($E$143=0,0,IF(I146="Y",1,IF(I146="T",0,"Isi Dulu"))))</f>
        <v>Isi Sasaran</v>
      </c>
      <c r="K146" s="592" t="s">
        <v>26</v>
      </c>
      <c r="L146" s="593" t="str">
        <f>IF($D$143="Y/T","Isi Sasaran",IF($E$143=0,0,IF(K146="Y",1,IF(K146="T",0,"Isi Dulu"))))</f>
        <v>Isi Sasaran</v>
      </c>
      <c r="M146" s="849"/>
      <c r="N146" s="852"/>
      <c r="O146" s="517"/>
      <c r="P146" s="517"/>
      <c r="Q146" s="517"/>
      <c r="R146" s="517"/>
    </row>
    <row r="147" spans="2:18" s="527" customFormat="1" ht="15.75">
      <c r="B147" s="838"/>
      <c r="C147" s="841"/>
      <c r="D147" s="859"/>
      <c r="E147" s="856"/>
      <c r="F147" s="569">
        <v>5</v>
      </c>
      <c r="G147" s="570"/>
      <c r="H147" s="599" t="str">
        <f t="shared" si="2"/>
        <v>Belum Diisi</v>
      </c>
      <c r="I147" s="595" t="s">
        <v>26</v>
      </c>
      <c r="J147" s="596" t="str">
        <f>IF($D$143="Y/T","Isi Sasaran",IF($E$143=0,0,IF(I147="Y",1,IF(I147="T",0,"Isi Dulu"))))</f>
        <v>Isi Sasaran</v>
      </c>
      <c r="K147" s="595" t="s">
        <v>26</v>
      </c>
      <c r="L147" s="596" t="str">
        <f>IF($D$143="Y/T","Isi Sasaran",IF($E$143=0,0,IF(K147="Y",1,IF(K147="T",0,"Isi Dulu"))))</f>
        <v>Isi Sasaran</v>
      </c>
      <c r="M147" s="850"/>
      <c r="N147" s="853"/>
      <c r="O147" s="517"/>
      <c r="P147" s="517"/>
      <c r="Q147" s="517"/>
      <c r="R147" s="517"/>
    </row>
    <row r="148" spans="2:18" s="527" customFormat="1" ht="15.75">
      <c r="B148" s="836">
        <v>9</v>
      </c>
      <c r="C148" s="839"/>
      <c r="D148" s="857" t="s">
        <v>26</v>
      </c>
      <c r="E148" s="854" t="str">
        <f>IF(D148="Y",1,IF(D148="T",0,IF(D148="Y/T","Belum diisi","Error")))</f>
        <v>Belum diisi</v>
      </c>
      <c r="F148" s="528">
        <v>1</v>
      </c>
      <c r="G148" s="529"/>
      <c r="H148" s="600" t="str">
        <f t="shared" si="2"/>
        <v>Belum Diisi</v>
      </c>
      <c r="I148" s="590" t="s">
        <v>26</v>
      </c>
      <c r="J148" s="591" t="str">
        <f>IF($D$148="Y/T","Isi Sasaran",IF($E$148=0,0,IF(I148="Y",1,IF(I148="T",0,"Isi Dulu"))))</f>
        <v>Isi Sasaran</v>
      </c>
      <c r="K148" s="590" t="s">
        <v>26</v>
      </c>
      <c r="L148" s="591" t="str">
        <f>IF($D$148="Y/T","Isi Sasaran",IF($E$148=0,0,IF(K148="Y",1,IF(K148="T",0,"Isi Dulu"))))</f>
        <v>Isi Sasaran</v>
      </c>
      <c r="M148" s="848" t="s">
        <v>26</v>
      </c>
      <c r="N148" s="851" t="str">
        <f>IF(M148="Y",1,IF(M148="T",0,IF(M148="Y/T","Belum diisi","Error")))</f>
        <v>Belum diisi</v>
      </c>
      <c r="O148" s="517"/>
      <c r="P148" s="517"/>
      <c r="Q148" s="517"/>
      <c r="R148" s="517"/>
    </row>
    <row r="149" spans="2:18" s="527" customFormat="1" ht="15.75">
      <c r="B149" s="837"/>
      <c r="C149" s="840"/>
      <c r="D149" s="858"/>
      <c r="E149" s="855"/>
      <c r="F149" s="549">
        <v>2</v>
      </c>
      <c r="G149" s="550"/>
      <c r="H149" s="598" t="str">
        <f t="shared" si="2"/>
        <v>Belum Diisi</v>
      </c>
      <c r="I149" s="592" t="s">
        <v>26</v>
      </c>
      <c r="J149" s="593" t="str">
        <f>IF($D$148="Y/T","Isi Sasaran",IF($E$148=0,0,IF(I149="Y",1,IF(I149="T",0,"Isi Dulu"))))</f>
        <v>Isi Sasaran</v>
      </c>
      <c r="K149" s="592" t="s">
        <v>26</v>
      </c>
      <c r="L149" s="593" t="str">
        <f>IF($D$148="Y/T","Isi Sasaran",IF($E$148=0,0,IF(K149="Y",1,IF(K149="T",0,"Isi Dulu"))))</f>
        <v>Isi Sasaran</v>
      </c>
      <c r="M149" s="849"/>
      <c r="N149" s="852"/>
      <c r="O149" s="517"/>
      <c r="P149" s="517"/>
      <c r="Q149" s="517"/>
      <c r="R149" s="517"/>
    </row>
    <row r="150" spans="2:18" s="527" customFormat="1" ht="15.75">
      <c r="B150" s="837"/>
      <c r="C150" s="840"/>
      <c r="D150" s="858"/>
      <c r="E150" s="855"/>
      <c r="F150" s="549">
        <v>3</v>
      </c>
      <c r="G150" s="550"/>
      <c r="H150" s="598" t="str">
        <f t="shared" si="2"/>
        <v>Belum Diisi</v>
      </c>
      <c r="I150" s="592" t="s">
        <v>26</v>
      </c>
      <c r="J150" s="593" t="str">
        <f>IF($D$148="Y/T","Isi Sasaran",IF($E$148=0,0,IF(I150="Y",1,IF(I150="T",0,"Isi Dulu"))))</f>
        <v>Isi Sasaran</v>
      </c>
      <c r="K150" s="592" t="s">
        <v>26</v>
      </c>
      <c r="L150" s="593" t="str">
        <f>IF($D$148="Y/T","Isi Sasaran",IF($E$148=0,0,IF(K150="Y",1,IF(K150="T",0,"Isi Dulu"))))</f>
        <v>Isi Sasaran</v>
      </c>
      <c r="M150" s="849"/>
      <c r="N150" s="852"/>
      <c r="O150" s="517"/>
      <c r="P150" s="517"/>
      <c r="Q150" s="517"/>
      <c r="R150" s="517"/>
    </row>
    <row r="151" spans="2:18" s="527" customFormat="1" ht="15.75">
      <c r="B151" s="837"/>
      <c r="C151" s="840"/>
      <c r="D151" s="858"/>
      <c r="E151" s="855"/>
      <c r="F151" s="549">
        <v>4</v>
      </c>
      <c r="G151" s="550"/>
      <c r="H151" s="598" t="str">
        <f t="shared" si="2"/>
        <v>Belum Diisi</v>
      </c>
      <c r="I151" s="592" t="s">
        <v>26</v>
      </c>
      <c r="J151" s="593" t="str">
        <f>IF($D$148="Y/T","Isi Sasaran",IF($E$148=0,0,IF(I151="Y",1,IF(I151="T",0,"Isi Dulu"))))</f>
        <v>Isi Sasaran</v>
      </c>
      <c r="K151" s="592" t="s">
        <v>26</v>
      </c>
      <c r="L151" s="593" t="str">
        <f>IF($D$148="Y/T","Isi Sasaran",IF($E$148=0,0,IF(K151="Y",1,IF(K151="T",0,"Isi Dulu"))))</f>
        <v>Isi Sasaran</v>
      </c>
      <c r="M151" s="849"/>
      <c r="N151" s="852"/>
      <c r="O151" s="517"/>
      <c r="P151" s="517"/>
      <c r="Q151" s="517"/>
      <c r="R151" s="517"/>
    </row>
    <row r="152" spans="2:18" s="527" customFormat="1" ht="15.75">
      <c r="B152" s="838"/>
      <c r="C152" s="841"/>
      <c r="D152" s="859"/>
      <c r="E152" s="856"/>
      <c r="F152" s="569">
        <v>5</v>
      </c>
      <c r="G152" s="570"/>
      <c r="H152" s="599" t="str">
        <f t="shared" si="2"/>
        <v>Belum Diisi</v>
      </c>
      <c r="I152" s="595" t="s">
        <v>26</v>
      </c>
      <c r="J152" s="596" t="str">
        <f>IF($D$148="Y/T","Isi Sasaran",IF($E$148=0,0,IF(I152="Y",1,IF(I152="T",0,"Isi Dulu"))))</f>
        <v>Isi Sasaran</v>
      </c>
      <c r="K152" s="595" t="s">
        <v>26</v>
      </c>
      <c r="L152" s="596" t="str">
        <f>IF($D$148="Y/T","Isi Sasaran",IF($E$148=0,0,IF(K152="Y",1,IF(K152="T",0,"Isi Dulu"))))</f>
        <v>Isi Sasaran</v>
      </c>
      <c r="M152" s="850"/>
      <c r="N152" s="853"/>
      <c r="O152" s="517"/>
      <c r="P152" s="517"/>
      <c r="Q152" s="517"/>
      <c r="R152" s="517"/>
    </row>
    <row r="153" spans="2:18" s="527" customFormat="1" ht="15.75">
      <c r="B153" s="836">
        <v>10</v>
      </c>
      <c r="C153" s="839"/>
      <c r="D153" s="857" t="s">
        <v>26</v>
      </c>
      <c r="E153" s="854" t="str">
        <f>IF(D153="Y",1,IF(D153="T",0,IF(D153="Y/T","Belum diisi","Error")))</f>
        <v>Belum diisi</v>
      </c>
      <c r="F153" s="528">
        <v>1</v>
      </c>
      <c r="G153" s="529"/>
      <c r="H153" s="600" t="str">
        <f t="shared" si="2"/>
        <v>Belum Diisi</v>
      </c>
      <c r="I153" s="590" t="s">
        <v>26</v>
      </c>
      <c r="J153" s="591" t="str">
        <f>IF($D$153="Y/T","Isi Sasaran",IF($E$153=0,0,IF(I153="Y",1,IF(I153="T",0,"Isi Dulu"))))</f>
        <v>Isi Sasaran</v>
      </c>
      <c r="K153" s="590" t="s">
        <v>26</v>
      </c>
      <c r="L153" s="591" t="str">
        <f>IF($D$153="Y/T","Isi Sasaran",IF($E$153=0,0,IF(K153="Y",1,IF(K153="T",0,"Isi Dulu"))))</f>
        <v>Isi Sasaran</v>
      </c>
      <c r="M153" s="848" t="s">
        <v>26</v>
      </c>
      <c r="N153" s="851" t="str">
        <f>IF(M153="Y",1,IF(M153="T",0,IF(M153="Y/T","Belum diisi","Error")))</f>
        <v>Belum diisi</v>
      </c>
      <c r="O153" s="517"/>
      <c r="P153" s="517"/>
      <c r="Q153" s="517"/>
      <c r="R153" s="517"/>
    </row>
    <row r="154" spans="2:18" s="527" customFormat="1" ht="15.75">
      <c r="B154" s="837"/>
      <c r="C154" s="840"/>
      <c r="D154" s="858"/>
      <c r="E154" s="855"/>
      <c r="F154" s="549">
        <v>2</v>
      </c>
      <c r="G154" s="550"/>
      <c r="H154" s="598" t="str">
        <f t="shared" si="2"/>
        <v>Belum Diisi</v>
      </c>
      <c r="I154" s="592" t="s">
        <v>26</v>
      </c>
      <c r="J154" s="593" t="str">
        <f>IF($D$153="Y/T","Isi Sasaran",IF($E$153=0,0,IF(I154="Y",1,IF(I154="T",0,"Isi Dulu"))))</f>
        <v>Isi Sasaran</v>
      </c>
      <c r="K154" s="592" t="s">
        <v>26</v>
      </c>
      <c r="L154" s="593" t="str">
        <f>IF($D$153="Y/T","Isi Sasaran",IF($E$153=0,0,IF(K154="Y",1,IF(K154="T",0,"Isi Dulu"))))</f>
        <v>Isi Sasaran</v>
      </c>
      <c r="M154" s="849"/>
      <c r="N154" s="852"/>
      <c r="O154" s="517"/>
      <c r="P154" s="517"/>
      <c r="Q154" s="517"/>
      <c r="R154" s="517"/>
    </row>
    <row r="155" spans="2:18" s="527" customFormat="1" ht="15.75">
      <c r="B155" s="837"/>
      <c r="C155" s="840"/>
      <c r="D155" s="858"/>
      <c r="E155" s="855"/>
      <c r="F155" s="549">
        <v>3</v>
      </c>
      <c r="G155" s="550"/>
      <c r="H155" s="598" t="str">
        <f t="shared" si="2"/>
        <v>Belum Diisi</v>
      </c>
      <c r="I155" s="592" t="s">
        <v>26</v>
      </c>
      <c r="J155" s="593" t="str">
        <f>IF($D$153="Y/T","Isi Sasaran",IF($E$153=0,0,IF(I155="Y",1,IF(I155="T",0,"Isi Dulu"))))</f>
        <v>Isi Sasaran</v>
      </c>
      <c r="K155" s="592" t="s">
        <v>26</v>
      </c>
      <c r="L155" s="593" t="str">
        <f>IF($D$153="Y/T","Isi Sasaran",IF($E$153=0,0,IF(K155="Y",1,IF(K155="T",0,"Isi Dulu"))))</f>
        <v>Isi Sasaran</v>
      </c>
      <c r="M155" s="849"/>
      <c r="N155" s="852"/>
      <c r="O155" s="517"/>
      <c r="P155" s="517"/>
      <c r="Q155" s="517"/>
      <c r="R155" s="517"/>
    </row>
    <row r="156" spans="2:18" s="527" customFormat="1" ht="15.75">
      <c r="B156" s="837"/>
      <c r="C156" s="840"/>
      <c r="D156" s="858"/>
      <c r="E156" s="855"/>
      <c r="F156" s="549">
        <v>4</v>
      </c>
      <c r="G156" s="550"/>
      <c r="H156" s="598" t="str">
        <f t="shared" si="2"/>
        <v>Belum Diisi</v>
      </c>
      <c r="I156" s="592" t="s">
        <v>26</v>
      </c>
      <c r="J156" s="593" t="str">
        <f>IF($D$153="Y/T","Isi Sasaran",IF($E$153=0,0,IF(I156="Y",1,IF(I156="T",0,"Isi Dulu"))))</f>
        <v>Isi Sasaran</v>
      </c>
      <c r="K156" s="592" t="s">
        <v>26</v>
      </c>
      <c r="L156" s="593" t="str">
        <f>IF($D$153="Y/T","Isi Sasaran",IF($E$153=0,0,IF(K156="Y",1,IF(K156="T",0,"Isi Dulu"))))</f>
        <v>Isi Sasaran</v>
      </c>
      <c r="M156" s="849"/>
      <c r="N156" s="852"/>
      <c r="O156" s="517"/>
      <c r="P156" s="517"/>
      <c r="Q156" s="517"/>
      <c r="R156" s="517"/>
    </row>
    <row r="157" spans="2:18" s="527" customFormat="1" ht="15.75">
      <c r="B157" s="838"/>
      <c r="C157" s="841"/>
      <c r="D157" s="859"/>
      <c r="E157" s="856"/>
      <c r="F157" s="569">
        <v>5</v>
      </c>
      <c r="G157" s="570"/>
      <c r="H157" s="599" t="str">
        <f t="shared" si="2"/>
        <v>Belum Diisi</v>
      </c>
      <c r="I157" s="595" t="s">
        <v>26</v>
      </c>
      <c r="J157" s="596" t="str">
        <f>IF($D$153="Y/T","Isi Sasaran",IF($E$153=0,0,IF(I157="Y",1,IF(I157="T",0,"Isi Dulu"))))</f>
        <v>Isi Sasaran</v>
      </c>
      <c r="K157" s="595" t="s">
        <v>26</v>
      </c>
      <c r="L157" s="596" t="str">
        <f>IF($D$153="Y/T","Isi Sasaran",IF($E$153=0,0,IF(K157="Y",1,IF(K157="T",0,"Isi Dulu"))))</f>
        <v>Isi Sasaran</v>
      </c>
      <c r="M157" s="850"/>
      <c r="N157" s="853"/>
      <c r="O157" s="517"/>
      <c r="P157" s="517"/>
      <c r="Q157" s="517"/>
      <c r="R157" s="517"/>
    </row>
    <row r="158" spans="2:18" s="527" customFormat="1" ht="15.75">
      <c r="B158" s="836">
        <v>11</v>
      </c>
      <c r="C158" s="839"/>
      <c r="D158" s="857" t="s">
        <v>26</v>
      </c>
      <c r="E158" s="854" t="str">
        <f>IF(D158="Y",1,IF(D158="T",0,IF(D158="Y/T","Belum diisi","Error")))</f>
        <v>Belum diisi</v>
      </c>
      <c r="F158" s="528">
        <v>1</v>
      </c>
      <c r="G158" s="529"/>
      <c r="H158" s="600" t="str">
        <f t="shared" si="2"/>
        <v>Belum Diisi</v>
      </c>
      <c r="I158" s="590" t="s">
        <v>26</v>
      </c>
      <c r="J158" s="591" t="str">
        <f>IF($D$158="Y/T","Isi Sasaran",IF($E$158=0,0,IF(I158="Y",1,IF(I158="T",0,"Isi Dulu"))))</f>
        <v>Isi Sasaran</v>
      </c>
      <c r="K158" s="590" t="s">
        <v>26</v>
      </c>
      <c r="L158" s="591" t="str">
        <f>IF($D$158="Y/T","Isi Sasaran",IF($E$158=0,0,IF(K158="Y",1,IF(K158="T",0,"Isi Dulu"))))</f>
        <v>Isi Sasaran</v>
      </c>
      <c r="M158" s="848" t="s">
        <v>26</v>
      </c>
      <c r="N158" s="851" t="str">
        <f>IF(M158="Y",1,IF(M158="T",0,IF(M158="Y/T","Belum diisi","Error")))</f>
        <v>Belum diisi</v>
      </c>
      <c r="O158" s="517"/>
      <c r="P158" s="517"/>
      <c r="Q158" s="517"/>
      <c r="R158" s="517"/>
    </row>
    <row r="159" spans="2:18" s="527" customFormat="1" ht="15.75">
      <c r="B159" s="837"/>
      <c r="C159" s="840"/>
      <c r="D159" s="858"/>
      <c r="E159" s="855"/>
      <c r="F159" s="549">
        <v>2</v>
      </c>
      <c r="G159" s="550"/>
      <c r="H159" s="598" t="str">
        <f t="shared" si="2"/>
        <v>Belum Diisi</v>
      </c>
      <c r="I159" s="592" t="s">
        <v>26</v>
      </c>
      <c r="J159" s="593" t="str">
        <f>IF($D$158="Y/T","Isi Sasaran",IF($E$158=0,0,IF(I159="Y",1,IF(I159="T",0,"Isi Dulu"))))</f>
        <v>Isi Sasaran</v>
      </c>
      <c r="K159" s="592" t="s">
        <v>26</v>
      </c>
      <c r="L159" s="593" t="str">
        <f>IF($D$158="Y/T","Isi Sasaran",IF($E$158=0,0,IF(K159="Y",1,IF(K159="T",0,"Isi Dulu"))))</f>
        <v>Isi Sasaran</v>
      </c>
      <c r="M159" s="849"/>
      <c r="N159" s="852"/>
      <c r="O159" s="517"/>
      <c r="P159" s="517"/>
      <c r="Q159" s="517"/>
      <c r="R159" s="517"/>
    </row>
    <row r="160" spans="2:18" s="527" customFormat="1" ht="15.75">
      <c r="B160" s="837"/>
      <c r="C160" s="840"/>
      <c r="D160" s="858"/>
      <c r="E160" s="855"/>
      <c r="F160" s="549">
        <v>3</v>
      </c>
      <c r="G160" s="550"/>
      <c r="H160" s="598" t="str">
        <f t="shared" si="2"/>
        <v>Belum Diisi</v>
      </c>
      <c r="I160" s="592" t="s">
        <v>26</v>
      </c>
      <c r="J160" s="593" t="str">
        <f>IF($D$158="Y/T","Isi Sasaran",IF($E$158=0,0,IF(I160="Y",1,IF(I160="T",0,"Isi Dulu"))))</f>
        <v>Isi Sasaran</v>
      </c>
      <c r="K160" s="592" t="s">
        <v>26</v>
      </c>
      <c r="L160" s="593" t="str">
        <f>IF($D$158="Y/T","Isi Sasaran",IF($E$158=0,0,IF(K160="Y",1,IF(K160="T",0,"Isi Dulu"))))</f>
        <v>Isi Sasaran</v>
      </c>
      <c r="M160" s="849"/>
      <c r="N160" s="852"/>
      <c r="O160" s="517"/>
      <c r="P160" s="517"/>
      <c r="Q160" s="517"/>
      <c r="R160" s="517"/>
    </row>
    <row r="161" spans="2:18" s="527" customFormat="1" ht="15.75">
      <c r="B161" s="837"/>
      <c r="C161" s="840"/>
      <c r="D161" s="858"/>
      <c r="E161" s="855"/>
      <c r="F161" s="549">
        <v>4</v>
      </c>
      <c r="G161" s="550"/>
      <c r="H161" s="598" t="str">
        <f t="shared" si="2"/>
        <v>Belum Diisi</v>
      </c>
      <c r="I161" s="592" t="s">
        <v>26</v>
      </c>
      <c r="J161" s="593" t="str">
        <f>IF($D$158="Y/T","Isi Sasaran",IF($E$158=0,0,IF(I161="Y",1,IF(I161="T",0,"Isi Dulu"))))</f>
        <v>Isi Sasaran</v>
      </c>
      <c r="K161" s="592" t="s">
        <v>26</v>
      </c>
      <c r="L161" s="593" t="str">
        <f>IF($D$158="Y/T","Isi Sasaran",IF($E$158=0,0,IF(K161="Y",1,IF(K161="T",0,"Isi Dulu"))))</f>
        <v>Isi Sasaran</v>
      </c>
      <c r="M161" s="849"/>
      <c r="N161" s="852"/>
      <c r="O161" s="517"/>
      <c r="P161" s="517"/>
      <c r="Q161" s="517"/>
      <c r="R161" s="517"/>
    </row>
    <row r="162" spans="2:18" s="527" customFormat="1" ht="15.75">
      <c r="B162" s="838"/>
      <c r="C162" s="841"/>
      <c r="D162" s="859"/>
      <c r="E162" s="856"/>
      <c r="F162" s="569">
        <v>5</v>
      </c>
      <c r="G162" s="570"/>
      <c r="H162" s="599" t="str">
        <f t="shared" si="2"/>
        <v>Belum Diisi</v>
      </c>
      <c r="I162" s="595" t="s">
        <v>26</v>
      </c>
      <c r="J162" s="596" t="str">
        <f>IF($D$158="Y/T","Isi Sasaran",IF($E$158=0,0,IF(I162="Y",1,IF(I162="T",0,"Isi Dulu"))))</f>
        <v>Isi Sasaran</v>
      </c>
      <c r="K162" s="595" t="s">
        <v>26</v>
      </c>
      <c r="L162" s="596" t="str">
        <f>IF($D$158="Y/T","Isi Sasaran",IF($E$158=0,0,IF(K162="Y",1,IF(K162="T",0,"Isi Dulu"))))</f>
        <v>Isi Sasaran</v>
      </c>
      <c r="M162" s="850"/>
      <c r="N162" s="853"/>
      <c r="O162" s="517"/>
      <c r="P162" s="517"/>
      <c r="Q162" s="517"/>
      <c r="R162" s="517"/>
    </row>
    <row r="163" spans="2:18" s="527" customFormat="1" ht="15.75">
      <c r="B163" s="836">
        <v>12</v>
      </c>
      <c r="C163" s="839"/>
      <c r="D163" s="857" t="s">
        <v>26</v>
      </c>
      <c r="E163" s="854" t="str">
        <f>IF(D163="Y",1,IF(D163="T",0,IF(D163="Y/T","Belum diisi","Error")))</f>
        <v>Belum diisi</v>
      </c>
      <c r="F163" s="528">
        <v>1</v>
      </c>
      <c r="G163" s="529"/>
      <c r="H163" s="600" t="str">
        <f t="shared" si="2"/>
        <v>Belum Diisi</v>
      </c>
      <c r="I163" s="590" t="s">
        <v>26</v>
      </c>
      <c r="J163" s="591" t="str">
        <f>IF($D$163="Y/T","Isi Sasaran",IF($E$163=0,0,IF(I163="Y",1,IF(I163="T",0,"Isi Dulu"))))</f>
        <v>Isi Sasaran</v>
      </c>
      <c r="K163" s="590" t="s">
        <v>26</v>
      </c>
      <c r="L163" s="591" t="str">
        <f>IF($D$163="Y/T","Isi Sasaran",IF($E$163=0,0,IF(K163="Y",1,IF(K163="T",0,"Isi Dulu"))))</f>
        <v>Isi Sasaran</v>
      </c>
      <c r="M163" s="848" t="s">
        <v>26</v>
      </c>
      <c r="N163" s="851" t="str">
        <f>IF(M163="Y",1,IF(M163="T",0,IF(M163="Y/T","Belum diisi","Error")))</f>
        <v>Belum diisi</v>
      </c>
      <c r="O163" s="517"/>
      <c r="P163" s="517"/>
      <c r="Q163" s="517"/>
      <c r="R163" s="517"/>
    </row>
    <row r="164" spans="2:18" s="527" customFormat="1" ht="15.75">
      <c r="B164" s="837"/>
      <c r="C164" s="840"/>
      <c r="D164" s="858"/>
      <c r="E164" s="855"/>
      <c r="F164" s="549">
        <v>2</v>
      </c>
      <c r="G164" s="550"/>
      <c r="H164" s="598" t="str">
        <f t="shared" si="2"/>
        <v>Belum Diisi</v>
      </c>
      <c r="I164" s="592" t="s">
        <v>26</v>
      </c>
      <c r="J164" s="593" t="str">
        <f>IF($D$163="Y/T","Isi Sasaran",IF($E$163=0,0,IF(I164="Y",1,IF(I164="T",0,"Isi Dulu"))))</f>
        <v>Isi Sasaran</v>
      </c>
      <c r="K164" s="592" t="s">
        <v>26</v>
      </c>
      <c r="L164" s="593" t="str">
        <f>IF($D$163="Y/T","Isi Sasaran",IF($E$163=0,0,IF(K164="Y",1,IF(K164="T",0,"Isi Dulu"))))</f>
        <v>Isi Sasaran</v>
      </c>
      <c r="M164" s="849"/>
      <c r="N164" s="852"/>
      <c r="O164" s="517"/>
      <c r="P164" s="517"/>
      <c r="Q164" s="517"/>
      <c r="R164" s="517"/>
    </row>
    <row r="165" spans="2:18" s="527" customFormat="1" ht="15.75">
      <c r="B165" s="837"/>
      <c r="C165" s="840"/>
      <c r="D165" s="858"/>
      <c r="E165" s="855"/>
      <c r="F165" s="549">
        <v>3</v>
      </c>
      <c r="G165" s="550"/>
      <c r="H165" s="598" t="str">
        <f t="shared" si="2"/>
        <v>Belum Diisi</v>
      </c>
      <c r="I165" s="592" t="s">
        <v>26</v>
      </c>
      <c r="J165" s="593" t="str">
        <f>IF($D$163="Y/T","Isi Sasaran",IF($E$163=0,0,IF(I165="Y",1,IF(I165="T",0,"Isi Dulu"))))</f>
        <v>Isi Sasaran</v>
      </c>
      <c r="K165" s="592" t="s">
        <v>26</v>
      </c>
      <c r="L165" s="593" t="str">
        <f>IF($D$163="Y/T","Isi Sasaran",IF($E$163=0,0,IF(K165="Y",1,IF(K165="T",0,"Isi Dulu"))))</f>
        <v>Isi Sasaran</v>
      </c>
      <c r="M165" s="849"/>
      <c r="N165" s="852"/>
      <c r="O165" s="517"/>
      <c r="P165" s="517"/>
      <c r="Q165" s="517"/>
      <c r="R165" s="517"/>
    </row>
    <row r="166" spans="2:18" s="527" customFormat="1" ht="15.75">
      <c r="B166" s="837"/>
      <c r="C166" s="840"/>
      <c r="D166" s="858"/>
      <c r="E166" s="855"/>
      <c r="F166" s="549">
        <v>4</v>
      </c>
      <c r="G166" s="550"/>
      <c r="H166" s="598" t="str">
        <f t="shared" si="2"/>
        <v>Belum Diisi</v>
      </c>
      <c r="I166" s="592" t="s">
        <v>26</v>
      </c>
      <c r="J166" s="593" t="str">
        <f>IF($D$163="Y/T","Isi Sasaran",IF($E$163=0,0,IF(I166="Y",1,IF(I166="T",0,"Isi Dulu"))))</f>
        <v>Isi Sasaran</v>
      </c>
      <c r="K166" s="592" t="s">
        <v>26</v>
      </c>
      <c r="L166" s="593" t="str">
        <f>IF($D$163="Y/T","Isi Sasaran",IF($E$163=0,0,IF(K166="Y",1,IF(K166="T",0,"Isi Dulu"))))</f>
        <v>Isi Sasaran</v>
      </c>
      <c r="M166" s="849"/>
      <c r="N166" s="852"/>
      <c r="O166" s="517"/>
      <c r="P166" s="517"/>
      <c r="Q166" s="517"/>
      <c r="R166" s="517"/>
    </row>
    <row r="167" spans="2:18" s="527" customFormat="1" ht="15.75">
      <c r="B167" s="838"/>
      <c r="C167" s="841"/>
      <c r="D167" s="859"/>
      <c r="E167" s="856"/>
      <c r="F167" s="569">
        <v>5</v>
      </c>
      <c r="G167" s="570"/>
      <c r="H167" s="599" t="str">
        <f t="shared" si="2"/>
        <v>Belum Diisi</v>
      </c>
      <c r="I167" s="595" t="s">
        <v>26</v>
      </c>
      <c r="J167" s="596" t="str">
        <f>IF($D$163="Y/T","Isi Sasaran",IF($E$163=0,0,IF(I167="Y",1,IF(I167="T",0,"Isi Dulu"))))</f>
        <v>Isi Sasaran</v>
      </c>
      <c r="K167" s="595" t="s">
        <v>26</v>
      </c>
      <c r="L167" s="596" t="str">
        <f>IF($D$163="Y/T","Isi Sasaran",IF($E$163=0,0,IF(K167="Y",1,IF(K167="T",0,"Isi Dulu"))))</f>
        <v>Isi Sasaran</v>
      </c>
      <c r="M167" s="850"/>
      <c r="N167" s="853"/>
      <c r="O167" s="517"/>
      <c r="P167" s="517"/>
      <c r="Q167" s="517"/>
      <c r="R167" s="517"/>
    </row>
    <row r="168" spans="2:18" s="527" customFormat="1" ht="15.75">
      <c r="B168" s="836">
        <v>13</v>
      </c>
      <c r="C168" s="839"/>
      <c r="D168" s="857" t="s">
        <v>26</v>
      </c>
      <c r="E168" s="854" t="str">
        <f>IF(D168="Y",1,IF(D168="T",0,IF(D168="Y/T","Belum diisi","Error")))</f>
        <v>Belum diisi</v>
      </c>
      <c r="F168" s="528">
        <v>1</v>
      </c>
      <c r="G168" s="529"/>
      <c r="H168" s="600" t="str">
        <f t="shared" si="2"/>
        <v>Belum Diisi</v>
      </c>
      <c r="I168" s="590" t="s">
        <v>26</v>
      </c>
      <c r="J168" s="591" t="str">
        <f>IF($D$168="Y/T","Isi Sasaran",IF($E$168=0,0,IF(I168="Y",1,IF(I168="T",0,"Isi Dulu"))))</f>
        <v>Isi Sasaran</v>
      </c>
      <c r="K168" s="590" t="s">
        <v>26</v>
      </c>
      <c r="L168" s="591" t="str">
        <f>IF($D$168="Y/T","Isi Sasaran",IF($E$168=0,0,IF(K168="Y",1,IF(K168="T",0,"Isi Dulu"))))</f>
        <v>Isi Sasaran</v>
      </c>
      <c r="M168" s="848" t="s">
        <v>26</v>
      </c>
      <c r="N168" s="851" t="str">
        <f>IF(M168="Y",1,IF(M168="T",0,IF(M168="Y/T","Belum diisi","Error")))</f>
        <v>Belum diisi</v>
      </c>
      <c r="O168" s="517"/>
      <c r="P168" s="517"/>
      <c r="Q168" s="517"/>
      <c r="R168" s="517"/>
    </row>
    <row r="169" spans="2:18" s="527" customFormat="1" ht="15.75">
      <c r="B169" s="837"/>
      <c r="C169" s="840"/>
      <c r="D169" s="858"/>
      <c r="E169" s="855"/>
      <c r="F169" s="549">
        <v>2</v>
      </c>
      <c r="G169" s="550"/>
      <c r="H169" s="598" t="str">
        <f t="shared" si="2"/>
        <v>Belum Diisi</v>
      </c>
      <c r="I169" s="592" t="s">
        <v>26</v>
      </c>
      <c r="J169" s="593" t="str">
        <f>IF($D$168="Y/T","Isi Sasaran",IF($E$168=0,0,IF(I169="Y",1,IF(I169="T",0,"Isi Dulu"))))</f>
        <v>Isi Sasaran</v>
      </c>
      <c r="K169" s="592" t="s">
        <v>26</v>
      </c>
      <c r="L169" s="593" t="str">
        <f>IF($D$168="Y/T","Isi Sasaran",IF($E$168=0,0,IF(K169="Y",1,IF(K169="T",0,"Isi Dulu"))))</f>
        <v>Isi Sasaran</v>
      </c>
      <c r="M169" s="849"/>
      <c r="N169" s="852"/>
      <c r="O169" s="517"/>
      <c r="P169" s="517"/>
      <c r="Q169" s="517"/>
      <c r="R169" s="517"/>
    </row>
    <row r="170" spans="2:18" s="527" customFormat="1" ht="15.75">
      <c r="B170" s="837"/>
      <c r="C170" s="840"/>
      <c r="D170" s="858"/>
      <c r="E170" s="855"/>
      <c r="F170" s="549">
        <v>3</v>
      </c>
      <c r="G170" s="550"/>
      <c r="H170" s="598" t="str">
        <f t="shared" si="2"/>
        <v>Belum Diisi</v>
      </c>
      <c r="I170" s="592" t="s">
        <v>26</v>
      </c>
      <c r="J170" s="593" t="str">
        <f>IF($D$168="Y/T","Isi Sasaran",IF($E$168=0,0,IF(I170="Y",1,IF(I170="T",0,"Isi Dulu"))))</f>
        <v>Isi Sasaran</v>
      </c>
      <c r="K170" s="592" t="s">
        <v>26</v>
      </c>
      <c r="L170" s="593" t="str">
        <f>IF($D$168="Y/T","Isi Sasaran",IF($E$168=0,0,IF(K170="Y",1,IF(K170="T",0,"Isi Dulu"))))</f>
        <v>Isi Sasaran</v>
      </c>
      <c r="M170" s="849"/>
      <c r="N170" s="852"/>
      <c r="O170" s="517"/>
      <c r="P170" s="517"/>
      <c r="Q170" s="517"/>
      <c r="R170" s="517"/>
    </row>
    <row r="171" spans="2:18" s="527" customFormat="1" ht="15.75">
      <c r="B171" s="837"/>
      <c r="C171" s="840"/>
      <c r="D171" s="858"/>
      <c r="E171" s="855"/>
      <c r="F171" s="549">
        <v>4</v>
      </c>
      <c r="G171" s="550"/>
      <c r="H171" s="598" t="str">
        <f t="shared" si="2"/>
        <v>Belum Diisi</v>
      </c>
      <c r="I171" s="592" t="s">
        <v>26</v>
      </c>
      <c r="J171" s="593" t="str">
        <f>IF($D$168="Y/T","Isi Sasaran",IF($E$168=0,0,IF(I171="Y",1,IF(I171="T",0,"Isi Dulu"))))</f>
        <v>Isi Sasaran</v>
      </c>
      <c r="K171" s="592" t="s">
        <v>26</v>
      </c>
      <c r="L171" s="593" t="str">
        <f>IF($D$168="Y/T","Isi Sasaran",IF($E$168=0,0,IF(K171="Y",1,IF(K171="T",0,"Isi Dulu"))))</f>
        <v>Isi Sasaran</v>
      </c>
      <c r="M171" s="849"/>
      <c r="N171" s="852"/>
      <c r="O171" s="517"/>
      <c r="P171" s="517"/>
      <c r="Q171" s="517"/>
      <c r="R171" s="517"/>
    </row>
    <row r="172" spans="2:18" s="527" customFormat="1" ht="15.75">
      <c r="B172" s="838"/>
      <c r="C172" s="841"/>
      <c r="D172" s="859"/>
      <c r="E172" s="856"/>
      <c r="F172" s="569">
        <v>5</v>
      </c>
      <c r="G172" s="570"/>
      <c r="H172" s="599" t="str">
        <f t="shared" ref="H172:H207" si="3">IF(OR(J172="Isi Dulu",L172="Isi Dulu",J172="Isi Sasaran",L172="Isi Sasaran"),"Belum Diisi",IF(SUM(J172,L172)=2,1,IF(SUM(J172,L172)=1,0,IF(SUM(J172,L172)=0,0,"Error"))))</f>
        <v>Belum Diisi</v>
      </c>
      <c r="I172" s="595" t="s">
        <v>26</v>
      </c>
      <c r="J172" s="596" t="str">
        <f>IF($D$168="Y/T","Isi Sasaran",IF($E$168=0,0,IF(I172="Y",1,IF(I172="T",0,"Isi Dulu"))))</f>
        <v>Isi Sasaran</v>
      </c>
      <c r="K172" s="595" t="s">
        <v>26</v>
      </c>
      <c r="L172" s="596" t="str">
        <f>IF($D$168="Y/T","Isi Sasaran",IF($E$168=0,0,IF(K172="Y",1,IF(K172="T",0,"Isi Dulu"))))</f>
        <v>Isi Sasaran</v>
      </c>
      <c r="M172" s="850"/>
      <c r="N172" s="853"/>
      <c r="O172" s="517"/>
      <c r="P172" s="517"/>
      <c r="Q172" s="517"/>
      <c r="R172" s="517"/>
    </row>
    <row r="173" spans="2:18" s="527" customFormat="1" ht="15.75">
      <c r="B173" s="836">
        <v>14</v>
      </c>
      <c r="C173" s="839"/>
      <c r="D173" s="857" t="s">
        <v>26</v>
      </c>
      <c r="E173" s="854" t="str">
        <f>IF(D173="Y",1,IF(D173="T",0,IF(D173="Y/T","Belum diisi","Error")))</f>
        <v>Belum diisi</v>
      </c>
      <c r="F173" s="528">
        <v>1</v>
      </c>
      <c r="G173" s="529"/>
      <c r="H173" s="600" t="str">
        <f t="shared" si="3"/>
        <v>Belum Diisi</v>
      </c>
      <c r="I173" s="590" t="s">
        <v>26</v>
      </c>
      <c r="J173" s="591" t="str">
        <f>IF($D$173="Y/T","Isi Sasaran",IF($E$173=0,0,IF(I173="Y",1,IF(I173="T",0,"Isi Dulu"))))</f>
        <v>Isi Sasaran</v>
      </c>
      <c r="K173" s="590" t="s">
        <v>26</v>
      </c>
      <c r="L173" s="591" t="str">
        <f>IF($D$173="Y/T","Isi Sasaran",IF($E$173=0,0,IF(K173="Y",1,IF(K173="T",0,"Isi Dulu"))))</f>
        <v>Isi Sasaran</v>
      </c>
      <c r="M173" s="848" t="s">
        <v>26</v>
      </c>
      <c r="N173" s="851" t="str">
        <f>IF(M173="Y",1,IF(M173="T",0,IF(M173="Y/T","Belum diisi","Error")))</f>
        <v>Belum diisi</v>
      </c>
      <c r="O173" s="517"/>
      <c r="P173" s="517"/>
      <c r="Q173" s="517"/>
      <c r="R173" s="517"/>
    </row>
    <row r="174" spans="2:18" s="527" customFormat="1" ht="15.75">
      <c r="B174" s="837"/>
      <c r="C174" s="840"/>
      <c r="D174" s="858"/>
      <c r="E174" s="855"/>
      <c r="F174" s="549">
        <v>2</v>
      </c>
      <c r="G174" s="550"/>
      <c r="H174" s="598" t="str">
        <f t="shared" si="3"/>
        <v>Belum Diisi</v>
      </c>
      <c r="I174" s="592" t="s">
        <v>26</v>
      </c>
      <c r="J174" s="593" t="str">
        <f>IF($D$173="Y/T","Isi Sasaran",IF($E$173=0,0,IF(I174="Y",1,IF(I174="T",0,"Isi Dulu"))))</f>
        <v>Isi Sasaran</v>
      </c>
      <c r="K174" s="592" t="s">
        <v>26</v>
      </c>
      <c r="L174" s="593" t="str">
        <f>IF($D$173="Y/T","Isi Sasaran",IF($E$173=0,0,IF(K174="Y",1,IF(K174="T",0,"Isi Dulu"))))</f>
        <v>Isi Sasaran</v>
      </c>
      <c r="M174" s="849"/>
      <c r="N174" s="852"/>
      <c r="O174" s="517"/>
      <c r="P174" s="517"/>
      <c r="Q174" s="517"/>
      <c r="R174" s="517"/>
    </row>
    <row r="175" spans="2:18" s="527" customFormat="1" ht="15.75">
      <c r="B175" s="837"/>
      <c r="C175" s="840"/>
      <c r="D175" s="858"/>
      <c r="E175" s="855"/>
      <c r="F175" s="549">
        <v>3</v>
      </c>
      <c r="G175" s="550"/>
      <c r="H175" s="598" t="str">
        <f t="shared" si="3"/>
        <v>Belum Diisi</v>
      </c>
      <c r="I175" s="592" t="s">
        <v>26</v>
      </c>
      <c r="J175" s="593" t="str">
        <f>IF($D$173="Y/T","Isi Sasaran",IF($E$173=0,0,IF(I175="Y",1,IF(I175="T",0,"Isi Dulu"))))</f>
        <v>Isi Sasaran</v>
      </c>
      <c r="K175" s="592" t="s">
        <v>26</v>
      </c>
      <c r="L175" s="593" t="str">
        <f>IF($D$173="Y/T","Isi Sasaran",IF($E$173=0,0,IF(K175="Y",1,IF(K175="T",0,"Isi Dulu"))))</f>
        <v>Isi Sasaran</v>
      </c>
      <c r="M175" s="849"/>
      <c r="N175" s="852"/>
      <c r="O175" s="517"/>
      <c r="P175" s="517"/>
      <c r="Q175" s="517"/>
      <c r="R175" s="517"/>
    </row>
    <row r="176" spans="2:18" s="527" customFormat="1" ht="15.75">
      <c r="B176" s="837"/>
      <c r="C176" s="840"/>
      <c r="D176" s="858"/>
      <c r="E176" s="855"/>
      <c r="F176" s="549">
        <v>4</v>
      </c>
      <c r="G176" s="550"/>
      <c r="H176" s="598" t="str">
        <f t="shared" si="3"/>
        <v>Belum Diisi</v>
      </c>
      <c r="I176" s="592" t="s">
        <v>26</v>
      </c>
      <c r="J176" s="593" t="str">
        <f>IF($D$173="Y/T","Isi Sasaran",IF($E$173=0,0,IF(I176="Y",1,IF(I176="T",0,"Isi Dulu"))))</f>
        <v>Isi Sasaran</v>
      </c>
      <c r="K176" s="592" t="s">
        <v>26</v>
      </c>
      <c r="L176" s="593" t="str">
        <f>IF($D$173="Y/T","Isi Sasaran",IF($E$173=0,0,IF(K176="Y",1,IF(K176="T",0,"Isi Dulu"))))</f>
        <v>Isi Sasaran</v>
      </c>
      <c r="M176" s="849"/>
      <c r="N176" s="852"/>
      <c r="O176" s="517"/>
      <c r="P176" s="517"/>
      <c r="Q176" s="517"/>
      <c r="R176" s="517"/>
    </row>
    <row r="177" spans="2:18" s="527" customFormat="1" ht="15.75">
      <c r="B177" s="838"/>
      <c r="C177" s="841"/>
      <c r="D177" s="859"/>
      <c r="E177" s="856"/>
      <c r="F177" s="569">
        <v>5</v>
      </c>
      <c r="G177" s="570"/>
      <c r="H177" s="599" t="str">
        <f t="shared" si="3"/>
        <v>Belum Diisi</v>
      </c>
      <c r="I177" s="595" t="s">
        <v>26</v>
      </c>
      <c r="J177" s="596" t="str">
        <f>IF($D$173="Y/T","Isi Sasaran",IF($E$173=0,0,IF(I177="Y",1,IF(I177="T",0,"Isi Dulu"))))</f>
        <v>Isi Sasaran</v>
      </c>
      <c r="K177" s="595" t="s">
        <v>26</v>
      </c>
      <c r="L177" s="596" t="str">
        <f>IF($D$173="Y/T","Isi Sasaran",IF($E$173=0,0,IF(K177="Y",1,IF(K177="T",0,"Isi Dulu"))))</f>
        <v>Isi Sasaran</v>
      </c>
      <c r="M177" s="850"/>
      <c r="N177" s="853"/>
      <c r="O177" s="517"/>
      <c r="P177" s="517"/>
      <c r="Q177" s="517"/>
      <c r="R177" s="517"/>
    </row>
    <row r="178" spans="2:18" s="527" customFormat="1" ht="15.75">
      <c r="B178" s="836">
        <v>15</v>
      </c>
      <c r="C178" s="839"/>
      <c r="D178" s="857" t="s">
        <v>26</v>
      </c>
      <c r="E178" s="854" t="str">
        <f>IF(D178="Y",1,IF(D178="T",0,IF(D178="Y/T","Belum diisi","Error")))</f>
        <v>Belum diisi</v>
      </c>
      <c r="F178" s="528">
        <v>1</v>
      </c>
      <c r="G178" s="529"/>
      <c r="H178" s="600" t="str">
        <f t="shared" si="3"/>
        <v>Belum Diisi</v>
      </c>
      <c r="I178" s="590" t="s">
        <v>26</v>
      </c>
      <c r="J178" s="591" t="str">
        <f>IF($D$178="Y/T","Isi Sasaran",IF($E$178=0,0,IF(I178="Y",1,IF(I178="T",0,"Isi Dulu"))))</f>
        <v>Isi Sasaran</v>
      </c>
      <c r="K178" s="590" t="s">
        <v>26</v>
      </c>
      <c r="L178" s="591" t="str">
        <f>IF($D$178="Y/T","Isi Sasaran",IF($E$178=0,0,IF(K178="Y",1,IF(K178="T",0,"Isi Dulu"))))</f>
        <v>Isi Sasaran</v>
      </c>
      <c r="M178" s="848" t="s">
        <v>26</v>
      </c>
      <c r="N178" s="851" t="str">
        <f>IF(M178="Y",1,IF(M178="T",0,IF(M178="Y/T","Belum diisi","Error")))</f>
        <v>Belum diisi</v>
      </c>
      <c r="O178" s="517"/>
      <c r="P178" s="517"/>
      <c r="Q178" s="517"/>
      <c r="R178" s="517"/>
    </row>
    <row r="179" spans="2:18" s="527" customFormat="1" ht="15.75">
      <c r="B179" s="837"/>
      <c r="C179" s="840"/>
      <c r="D179" s="858"/>
      <c r="E179" s="855"/>
      <c r="F179" s="549">
        <v>2</v>
      </c>
      <c r="G179" s="550"/>
      <c r="H179" s="598" t="str">
        <f t="shared" si="3"/>
        <v>Belum Diisi</v>
      </c>
      <c r="I179" s="592" t="s">
        <v>26</v>
      </c>
      <c r="J179" s="593" t="str">
        <f>IF($D$178="Y/T","Isi Sasaran",IF($E$178=0,0,IF(I179="Y",1,IF(I179="T",0,"Isi Dulu"))))</f>
        <v>Isi Sasaran</v>
      </c>
      <c r="K179" s="592" t="s">
        <v>26</v>
      </c>
      <c r="L179" s="593" t="str">
        <f>IF($D$178="Y/T","Isi Sasaran",IF($E$178=0,0,IF(K179="Y",1,IF(K179="T",0,"Isi Dulu"))))</f>
        <v>Isi Sasaran</v>
      </c>
      <c r="M179" s="849"/>
      <c r="N179" s="852"/>
      <c r="O179" s="517"/>
      <c r="P179" s="517"/>
      <c r="Q179" s="517"/>
      <c r="R179" s="517"/>
    </row>
    <row r="180" spans="2:18" s="527" customFormat="1" ht="15.75">
      <c r="B180" s="837"/>
      <c r="C180" s="840"/>
      <c r="D180" s="858"/>
      <c r="E180" s="855"/>
      <c r="F180" s="549">
        <v>3</v>
      </c>
      <c r="G180" s="550"/>
      <c r="H180" s="598" t="str">
        <f t="shared" si="3"/>
        <v>Belum Diisi</v>
      </c>
      <c r="I180" s="592" t="s">
        <v>26</v>
      </c>
      <c r="J180" s="593" t="str">
        <f>IF($D$178="Y/T","Isi Sasaran",IF($E$178=0,0,IF(I180="Y",1,IF(I180="T",0,"Isi Dulu"))))</f>
        <v>Isi Sasaran</v>
      </c>
      <c r="K180" s="592" t="s">
        <v>26</v>
      </c>
      <c r="L180" s="593" t="str">
        <f>IF($D$178="Y/T","Isi Sasaran",IF($E$178=0,0,IF(K180="Y",1,IF(K180="T",0,"Isi Dulu"))))</f>
        <v>Isi Sasaran</v>
      </c>
      <c r="M180" s="849"/>
      <c r="N180" s="852"/>
      <c r="O180" s="517"/>
      <c r="P180" s="517"/>
      <c r="Q180" s="517"/>
      <c r="R180" s="517"/>
    </row>
    <row r="181" spans="2:18" s="527" customFormat="1" ht="15.75">
      <c r="B181" s="837"/>
      <c r="C181" s="840"/>
      <c r="D181" s="858"/>
      <c r="E181" s="855"/>
      <c r="F181" s="549">
        <v>4</v>
      </c>
      <c r="G181" s="550"/>
      <c r="H181" s="598" t="str">
        <f t="shared" si="3"/>
        <v>Belum Diisi</v>
      </c>
      <c r="I181" s="592" t="s">
        <v>26</v>
      </c>
      <c r="J181" s="593" t="str">
        <f>IF($D$178="Y/T","Isi Sasaran",IF($E$178=0,0,IF(I181="Y",1,IF(I181="T",0,"Isi Dulu"))))</f>
        <v>Isi Sasaran</v>
      </c>
      <c r="K181" s="592" t="s">
        <v>26</v>
      </c>
      <c r="L181" s="593" t="str">
        <f>IF($D$178="Y/T","Isi Sasaran",IF($E$178=0,0,IF(K181="Y",1,IF(K181="T",0,"Isi Dulu"))))</f>
        <v>Isi Sasaran</v>
      </c>
      <c r="M181" s="849"/>
      <c r="N181" s="852"/>
      <c r="O181" s="517"/>
      <c r="P181" s="517"/>
      <c r="Q181" s="517"/>
      <c r="R181" s="517"/>
    </row>
    <row r="182" spans="2:18" s="527" customFormat="1" ht="15.75">
      <c r="B182" s="838"/>
      <c r="C182" s="841"/>
      <c r="D182" s="859"/>
      <c r="E182" s="856"/>
      <c r="F182" s="569">
        <v>5</v>
      </c>
      <c r="G182" s="570"/>
      <c r="H182" s="599" t="str">
        <f t="shared" si="3"/>
        <v>Belum Diisi</v>
      </c>
      <c r="I182" s="595" t="s">
        <v>26</v>
      </c>
      <c r="J182" s="596" t="str">
        <f>IF($D$178="Y/T","Isi Sasaran",IF($E$178=0,0,IF(I182="Y",1,IF(I182="T",0,"Isi Dulu"))))</f>
        <v>Isi Sasaran</v>
      </c>
      <c r="K182" s="595" t="s">
        <v>26</v>
      </c>
      <c r="L182" s="596" t="str">
        <f>IF($D$178="Y/T","Isi Sasaran",IF($E$178=0,0,IF(K182="Y",1,IF(K182="T",0,"Isi Dulu"))))</f>
        <v>Isi Sasaran</v>
      </c>
      <c r="M182" s="850"/>
      <c r="N182" s="853"/>
      <c r="O182" s="517"/>
      <c r="P182" s="517"/>
      <c r="Q182" s="517"/>
      <c r="R182" s="517"/>
    </row>
    <row r="183" spans="2:18" s="527" customFormat="1" ht="15.75">
      <c r="B183" s="836">
        <v>16</v>
      </c>
      <c r="C183" s="839"/>
      <c r="D183" s="857" t="s">
        <v>26</v>
      </c>
      <c r="E183" s="854" t="str">
        <f>IF(D183="Y",1,IF(D183="T",0,IF(D183="Y/T","Belum diisi","Error")))</f>
        <v>Belum diisi</v>
      </c>
      <c r="F183" s="528">
        <v>1</v>
      </c>
      <c r="G183" s="529"/>
      <c r="H183" s="600" t="str">
        <f t="shared" si="3"/>
        <v>Belum Diisi</v>
      </c>
      <c r="I183" s="590" t="s">
        <v>26</v>
      </c>
      <c r="J183" s="591" t="str">
        <f>IF($D$183="Y/T","Isi Sasaran",IF($E$183=0,0,IF(I183="Y",1,IF(I183="T",0,"Isi Dulu"))))</f>
        <v>Isi Sasaran</v>
      </c>
      <c r="K183" s="590" t="s">
        <v>26</v>
      </c>
      <c r="L183" s="591" t="str">
        <f>IF($D$183="Y/T","Isi Sasaran",IF($E$183=0,0,IF(K183="Y",1,IF(K183="T",0,"Isi Dulu"))))</f>
        <v>Isi Sasaran</v>
      </c>
      <c r="M183" s="848" t="s">
        <v>26</v>
      </c>
      <c r="N183" s="851" t="str">
        <f>IF(M183="Y",1,IF(M183="T",0,IF(M183="Y/T","Belum diisi","Error")))</f>
        <v>Belum diisi</v>
      </c>
      <c r="O183" s="517"/>
      <c r="P183" s="517"/>
      <c r="Q183" s="517"/>
      <c r="R183" s="517"/>
    </row>
    <row r="184" spans="2:18" s="527" customFormat="1" ht="15.75">
      <c r="B184" s="837"/>
      <c r="C184" s="840"/>
      <c r="D184" s="858"/>
      <c r="E184" s="855"/>
      <c r="F184" s="549">
        <v>2</v>
      </c>
      <c r="G184" s="550"/>
      <c r="H184" s="598" t="str">
        <f t="shared" si="3"/>
        <v>Belum Diisi</v>
      </c>
      <c r="I184" s="592" t="s">
        <v>26</v>
      </c>
      <c r="J184" s="593" t="str">
        <f>IF($D$183="Y/T","Isi Sasaran",IF($E$183=0,0,IF(I184="Y",1,IF(I184="T",0,"Isi Dulu"))))</f>
        <v>Isi Sasaran</v>
      </c>
      <c r="K184" s="592" t="s">
        <v>26</v>
      </c>
      <c r="L184" s="593" t="str">
        <f>IF($D$183="Y/T","Isi Sasaran",IF($E$183=0,0,IF(K184="Y",1,IF(K184="T",0,"Isi Dulu"))))</f>
        <v>Isi Sasaran</v>
      </c>
      <c r="M184" s="849"/>
      <c r="N184" s="852"/>
      <c r="O184" s="517"/>
      <c r="P184" s="517"/>
      <c r="Q184" s="517"/>
      <c r="R184" s="517"/>
    </row>
    <row r="185" spans="2:18" s="527" customFormat="1" ht="15.75">
      <c r="B185" s="837"/>
      <c r="C185" s="840"/>
      <c r="D185" s="858"/>
      <c r="E185" s="855"/>
      <c r="F185" s="549">
        <v>3</v>
      </c>
      <c r="G185" s="550"/>
      <c r="H185" s="598" t="str">
        <f t="shared" si="3"/>
        <v>Belum Diisi</v>
      </c>
      <c r="I185" s="592" t="s">
        <v>26</v>
      </c>
      <c r="J185" s="593" t="str">
        <f>IF($D$183="Y/T","Isi Sasaran",IF($E$183=0,0,IF(I185="Y",1,IF(I185="T",0,"Isi Dulu"))))</f>
        <v>Isi Sasaran</v>
      </c>
      <c r="K185" s="592" t="s">
        <v>26</v>
      </c>
      <c r="L185" s="593" t="str">
        <f>IF($D$183="Y/T","Isi Sasaran",IF($E$183=0,0,IF(K185="Y",1,IF(K185="T",0,"Isi Dulu"))))</f>
        <v>Isi Sasaran</v>
      </c>
      <c r="M185" s="849"/>
      <c r="N185" s="852"/>
      <c r="O185" s="517"/>
      <c r="P185" s="517"/>
      <c r="Q185" s="517"/>
      <c r="R185" s="517"/>
    </row>
    <row r="186" spans="2:18" s="527" customFormat="1" ht="15.75">
      <c r="B186" s="837"/>
      <c r="C186" s="840"/>
      <c r="D186" s="858"/>
      <c r="E186" s="855"/>
      <c r="F186" s="549">
        <v>4</v>
      </c>
      <c r="G186" s="550"/>
      <c r="H186" s="598" t="str">
        <f t="shared" si="3"/>
        <v>Belum Diisi</v>
      </c>
      <c r="I186" s="592" t="s">
        <v>26</v>
      </c>
      <c r="J186" s="593" t="str">
        <f>IF($D$183="Y/T","Isi Sasaran",IF($E$183=0,0,IF(I186="Y",1,IF(I186="T",0,"Isi Dulu"))))</f>
        <v>Isi Sasaran</v>
      </c>
      <c r="K186" s="592" t="s">
        <v>26</v>
      </c>
      <c r="L186" s="593" t="str">
        <f>IF($D$183="Y/T","Isi Sasaran",IF($E$183=0,0,IF(K186="Y",1,IF(K186="T",0,"Isi Dulu"))))</f>
        <v>Isi Sasaran</v>
      </c>
      <c r="M186" s="849"/>
      <c r="N186" s="852"/>
      <c r="O186" s="517"/>
      <c r="P186" s="517"/>
      <c r="Q186" s="517"/>
      <c r="R186" s="517"/>
    </row>
    <row r="187" spans="2:18" s="527" customFormat="1" ht="15.75">
      <c r="B187" s="838"/>
      <c r="C187" s="841"/>
      <c r="D187" s="859"/>
      <c r="E187" s="856"/>
      <c r="F187" s="569">
        <v>5</v>
      </c>
      <c r="G187" s="570"/>
      <c r="H187" s="599" t="str">
        <f t="shared" si="3"/>
        <v>Belum Diisi</v>
      </c>
      <c r="I187" s="595" t="s">
        <v>26</v>
      </c>
      <c r="J187" s="596" t="str">
        <f>IF($D$183="Y/T","Isi Sasaran",IF($E$183=0,0,IF(I187="Y",1,IF(I187="T",0,"Isi Dulu"))))</f>
        <v>Isi Sasaran</v>
      </c>
      <c r="K187" s="595" t="s">
        <v>26</v>
      </c>
      <c r="L187" s="596" t="str">
        <f>IF($D$183="Y/T","Isi Sasaran",IF($E$183=0,0,IF(K187="Y",1,IF(K187="T",0,"Isi Dulu"))))</f>
        <v>Isi Sasaran</v>
      </c>
      <c r="M187" s="850"/>
      <c r="N187" s="853"/>
      <c r="O187" s="517"/>
      <c r="P187" s="517"/>
      <c r="Q187" s="517"/>
      <c r="R187" s="517"/>
    </row>
    <row r="188" spans="2:18" s="527" customFormat="1" ht="15.75">
      <c r="B188" s="836">
        <v>17</v>
      </c>
      <c r="C188" s="839"/>
      <c r="D188" s="857" t="s">
        <v>26</v>
      </c>
      <c r="E188" s="854" t="str">
        <f>IF(D188="Y",1,IF(D188="T",0,IF(D188="Y/T","Belum diisi","Error")))</f>
        <v>Belum diisi</v>
      </c>
      <c r="F188" s="528">
        <v>1</v>
      </c>
      <c r="G188" s="529"/>
      <c r="H188" s="600" t="str">
        <f t="shared" si="3"/>
        <v>Belum Diisi</v>
      </c>
      <c r="I188" s="590" t="s">
        <v>26</v>
      </c>
      <c r="J188" s="591" t="str">
        <f>IF($D$188="Y/T","Isi Sasaran",IF($E$188=0,0,IF(I188="Y",1,IF(I188="T",0,"Isi Dulu"))))</f>
        <v>Isi Sasaran</v>
      </c>
      <c r="K188" s="590" t="s">
        <v>26</v>
      </c>
      <c r="L188" s="591" t="str">
        <f>IF($D$188="Y/T","Isi Sasaran",IF($E$188=0,0,IF(K188="Y",1,IF(K188="T",0,"Isi Dulu"))))</f>
        <v>Isi Sasaran</v>
      </c>
      <c r="M188" s="848" t="s">
        <v>26</v>
      </c>
      <c r="N188" s="851" t="str">
        <f>IF(M188="Y",1,IF(M188="T",0,IF(M188="Y/T","Belum diisi","Error")))</f>
        <v>Belum diisi</v>
      </c>
      <c r="O188" s="517"/>
      <c r="P188" s="517"/>
      <c r="Q188" s="517"/>
      <c r="R188" s="517"/>
    </row>
    <row r="189" spans="2:18" s="527" customFormat="1" ht="15.75">
      <c r="B189" s="837"/>
      <c r="C189" s="840"/>
      <c r="D189" s="858"/>
      <c r="E189" s="855"/>
      <c r="F189" s="549">
        <v>2</v>
      </c>
      <c r="G189" s="550"/>
      <c r="H189" s="598" t="str">
        <f t="shared" si="3"/>
        <v>Belum Diisi</v>
      </c>
      <c r="I189" s="592" t="s">
        <v>26</v>
      </c>
      <c r="J189" s="593" t="str">
        <f>IF($D$188="Y/T","Isi Sasaran",IF($E$188=0,0,IF(I189="Y",1,IF(I189="T",0,"Isi Dulu"))))</f>
        <v>Isi Sasaran</v>
      </c>
      <c r="K189" s="592" t="s">
        <v>26</v>
      </c>
      <c r="L189" s="593" t="str">
        <f>IF($D$188="Y/T","Isi Sasaran",IF($E$188=0,0,IF(K189="Y",1,IF(K189="T",0,"Isi Dulu"))))</f>
        <v>Isi Sasaran</v>
      </c>
      <c r="M189" s="849"/>
      <c r="N189" s="852"/>
      <c r="O189" s="517"/>
      <c r="P189" s="517"/>
      <c r="Q189" s="517"/>
      <c r="R189" s="517"/>
    </row>
    <row r="190" spans="2:18" s="527" customFormat="1" ht="15.75">
      <c r="B190" s="837"/>
      <c r="C190" s="840"/>
      <c r="D190" s="858"/>
      <c r="E190" s="855"/>
      <c r="F190" s="549">
        <v>3</v>
      </c>
      <c r="G190" s="550"/>
      <c r="H190" s="598" t="str">
        <f t="shared" si="3"/>
        <v>Belum Diisi</v>
      </c>
      <c r="I190" s="592" t="s">
        <v>26</v>
      </c>
      <c r="J190" s="593" t="str">
        <f>IF($D$188="Y/T","Isi Sasaran",IF($E$188=0,0,IF(I190="Y",1,IF(I190="T",0,"Isi Dulu"))))</f>
        <v>Isi Sasaran</v>
      </c>
      <c r="K190" s="592" t="s">
        <v>26</v>
      </c>
      <c r="L190" s="593" t="str">
        <f>IF($D$188="Y/T","Isi Sasaran",IF($E$188=0,0,IF(K190="Y",1,IF(K190="T",0,"Isi Dulu"))))</f>
        <v>Isi Sasaran</v>
      </c>
      <c r="M190" s="849"/>
      <c r="N190" s="852"/>
      <c r="O190" s="517"/>
      <c r="P190" s="517"/>
      <c r="Q190" s="517"/>
      <c r="R190" s="517"/>
    </row>
    <row r="191" spans="2:18" s="527" customFormat="1" ht="15.75">
      <c r="B191" s="837"/>
      <c r="C191" s="840"/>
      <c r="D191" s="858"/>
      <c r="E191" s="855"/>
      <c r="F191" s="549">
        <v>4</v>
      </c>
      <c r="G191" s="550"/>
      <c r="H191" s="598" t="str">
        <f t="shared" si="3"/>
        <v>Belum Diisi</v>
      </c>
      <c r="I191" s="592" t="s">
        <v>26</v>
      </c>
      <c r="J191" s="593" t="str">
        <f>IF($D$188="Y/T","Isi Sasaran",IF($E$188=0,0,IF(I191="Y",1,IF(I191="T",0,"Isi Dulu"))))</f>
        <v>Isi Sasaran</v>
      </c>
      <c r="K191" s="592" t="s">
        <v>26</v>
      </c>
      <c r="L191" s="593" t="str">
        <f>IF($D$188="Y/T","Isi Sasaran",IF($E$188=0,0,IF(K191="Y",1,IF(K191="T",0,"Isi Dulu"))))</f>
        <v>Isi Sasaran</v>
      </c>
      <c r="M191" s="849"/>
      <c r="N191" s="852"/>
      <c r="O191" s="517"/>
      <c r="P191" s="517"/>
      <c r="Q191" s="517"/>
      <c r="R191" s="517"/>
    </row>
    <row r="192" spans="2:18" s="527" customFormat="1" ht="15.75">
      <c r="B192" s="838"/>
      <c r="C192" s="841"/>
      <c r="D192" s="859"/>
      <c r="E192" s="856"/>
      <c r="F192" s="569">
        <v>5</v>
      </c>
      <c r="G192" s="570"/>
      <c r="H192" s="599" t="str">
        <f t="shared" si="3"/>
        <v>Belum Diisi</v>
      </c>
      <c r="I192" s="595" t="s">
        <v>26</v>
      </c>
      <c r="J192" s="596" t="str">
        <f>IF($D$188="Y/T","Isi Sasaran",IF($E$188=0,0,IF(I192="Y",1,IF(I192="T",0,"Isi Dulu"))))</f>
        <v>Isi Sasaran</v>
      </c>
      <c r="K192" s="595" t="s">
        <v>26</v>
      </c>
      <c r="L192" s="596" t="str">
        <f>IF($D$188="Y/T","Isi Sasaran",IF($E$188=0,0,IF(K192="Y",1,IF(K192="T",0,"Isi Dulu"))))</f>
        <v>Isi Sasaran</v>
      </c>
      <c r="M192" s="850"/>
      <c r="N192" s="853"/>
      <c r="O192" s="517"/>
      <c r="P192" s="517"/>
      <c r="Q192" s="517"/>
      <c r="R192" s="517"/>
    </row>
    <row r="193" spans="2:18" s="527" customFormat="1" ht="15.75">
      <c r="B193" s="836">
        <v>18</v>
      </c>
      <c r="C193" s="839"/>
      <c r="D193" s="857" t="s">
        <v>26</v>
      </c>
      <c r="E193" s="854" t="str">
        <f>IF(D193="Y",1,IF(D193="T",0,IF(D193="Y/T","Belum diisi","Error")))</f>
        <v>Belum diisi</v>
      </c>
      <c r="F193" s="528">
        <v>1</v>
      </c>
      <c r="G193" s="529"/>
      <c r="H193" s="600" t="str">
        <f t="shared" si="3"/>
        <v>Belum Diisi</v>
      </c>
      <c r="I193" s="590" t="s">
        <v>26</v>
      </c>
      <c r="J193" s="591" t="str">
        <f>IF($D$193="Y/T","Isi Sasaran",IF($E$193=0,0,IF(I193="Y",1,IF(I193="T",0,"Isi Dulu"))))</f>
        <v>Isi Sasaran</v>
      </c>
      <c r="K193" s="590" t="s">
        <v>26</v>
      </c>
      <c r="L193" s="591" t="str">
        <f>IF($D$193="Y/T","Isi Sasaran",IF($E$193=0,0,IF(K193="Y",1,IF(K193="T",0,"Isi Dulu"))))</f>
        <v>Isi Sasaran</v>
      </c>
      <c r="M193" s="848" t="s">
        <v>26</v>
      </c>
      <c r="N193" s="851" t="str">
        <f>IF(M193="Y",1,IF(M193="T",0,IF(M193="Y/T","Belum diisi","Error")))</f>
        <v>Belum diisi</v>
      </c>
      <c r="O193" s="517"/>
      <c r="P193" s="517"/>
      <c r="Q193" s="517"/>
      <c r="R193" s="517"/>
    </row>
    <row r="194" spans="2:18" s="527" customFormat="1" ht="15.75">
      <c r="B194" s="837"/>
      <c r="C194" s="840"/>
      <c r="D194" s="858"/>
      <c r="E194" s="855"/>
      <c r="F194" s="549">
        <v>2</v>
      </c>
      <c r="G194" s="550"/>
      <c r="H194" s="598" t="str">
        <f t="shared" si="3"/>
        <v>Belum Diisi</v>
      </c>
      <c r="I194" s="592" t="s">
        <v>26</v>
      </c>
      <c r="J194" s="593" t="str">
        <f>IF($D$193="Y/T","Isi Sasaran",IF($E$193=0,0,IF(I194="Y",1,IF(I194="T",0,"Isi Dulu"))))</f>
        <v>Isi Sasaran</v>
      </c>
      <c r="K194" s="592" t="s">
        <v>26</v>
      </c>
      <c r="L194" s="593" t="str">
        <f>IF($D$193="Y/T","Isi Sasaran",IF($E$193=0,0,IF(K194="Y",1,IF(K194="T",0,"Isi Dulu"))))</f>
        <v>Isi Sasaran</v>
      </c>
      <c r="M194" s="849"/>
      <c r="N194" s="852"/>
      <c r="O194" s="517"/>
      <c r="P194" s="517"/>
      <c r="Q194" s="517"/>
      <c r="R194" s="517"/>
    </row>
    <row r="195" spans="2:18" s="527" customFormat="1" ht="15.75">
      <c r="B195" s="837"/>
      <c r="C195" s="840"/>
      <c r="D195" s="858"/>
      <c r="E195" s="855"/>
      <c r="F195" s="549">
        <v>3</v>
      </c>
      <c r="G195" s="550"/>
      <c r="H195" s="598" t="str">
        <f t="shared" si="3"/>
        <v>Belum Diisi</v>
      </c>
      <c r="I195" s="592" t="s">
        <v>26</v>
      </c>
      <c r="J195" s="593" t="str">
        <f>IF($D$193="Y/T","Isi Sasaran",IF($E$193=0,0,IF(I195="Y",1,IF(I195="T",0,"Isi Dulu"))))</f>
        <v>Isi Sasaran</v>
      </c>
      <c r="K195" s="592" t="s">
        <v>26</v>
      </c>
      <c r="L195" s="593" t="str">
        <f>IF($D$193="Y/T","Isi Sasaran",IF($E$193=0,0,IF(K195="Y",1,IF(K195="T",0,"Isi Dulu"))))</f>
        <v>Isi Sasaran</v>
      </c>
      <c r="M195" s="849"/>
      <c r="N195" s="852"/>
      <c r="O195" s="517"/>
      <c r="P195" s="517"/>
      <c r="Q195" s="517"/>
      <c r="R195" s="517"/>
    </row>
    <row r="196" spans="2:18" s="527" customFormat="1" ht="15.75">
      <c r="B196" s="837"/>
      <c r="C196" s="840"/>
      <c r="D196" s="858"/>
      <c r="E196" s="855"/>
      <c r="F196" s="549">
        <v>4</v>
      </c>
      <c r="G196" s="550"/>
      <c r="H196" s="598" t="str">
        <f t="shared" si="3"/>
        <v>Belum Diisi</v>
      </c>
      <c r="I196" s="592" t="s">
        <v>26</v>
      </c>
      <c r="J196" s="593" t="str">
        <f>IF($D$193="Y/T","Isi Sasaran",IF($E$193=0,0,IF(I196="Y",1,IF(I196="T",0,"Isi Dulu"))))</f>
        <v>Isi Sasaran</v>
      </c>
      <c r="K196" s="592" t="s">
        <v>26</v>
      </c>
      <c r="L196" s="593" t="str">
        <f>IF($D$193="Y/T","Isi Sasaran",IF($E$193=0,0,IF(K196="Y",1,IF(K196="T",0,"Isi Dulu"))))</f>
        <v>Isi Sasaran</v>
      </c>
      <c r="M196" s="849"/>
      <c r="N196" s="852"/>
      <c r="O196" s="517"/>
      <c r="P196" s="517"/>
      <c r="Q196" s="517"/>
      <c r="R196" s="517"/>
    </row>
    <row r="197" spans="2:18" s="527" customFormat="1" ht="15.75">
      <c r="B197" s="838"/>
      <c r="C197" s="841"/>
      <c r="D197" s="859"/>
      <c r="E197" s="856"/>
      <c r="F197" s="569">
        <v>5</v>
      </c>
      <c r="G197" s="570"/>
      <c r="H197" s="599" t="str">
        <f t="shared" si="3"/>
        <v>Belum Diisi</v>
      </c>
      <c r="I197" s="595" t="s">
        <v>26</v>
      </c>
      <c r="J197" s="596" t="str">
        <f>IF($D$193="Y/T","Isi Sasaran",IF($E$193=0,0,IF(I197="Y",1,IF(I197="T",0,"Isi Dulu"))))</f>
        <v>Isi Sasaran</v>
      </c>
      <c r="K197" s="595" t="s">
        <v>26</v>
      </c>
      <c r="L197" s="596" t="str">
        <f>IF($D$193="Y/T","Isi Sasaran",IF($E$193=0,0,IF(K197="Y",1,IF(K197="T",0,"Isi Dulu"))))</f>
        <v>Isi Sasaran</v>
      </c>
      <c r="M197" s="850"/>
      <c r="N197" s="853"/>
      <c r="O197" s="517"/>
      <c r="P197" s="517"/>
      <c r="Q197" s="517"/>
      <c r="R197" s="517"/>
    </row>
    <row r="198" spans="2:18" s="527" customFormat="1" ht="15.75">
      <c r="B198" s="836">
        <v>19</v>
      </c>
      <c r="C198" s="839"/>
      <c r="D198" s="857" t="s">
        <v>26</v>
      </c>
      <c r="E198" s="854" t="str">
        <f>IF(D198="Y",1,IF(D198="T",0,IF(D198="Y/T","Belum diisi","Error")))</f>
        <v>Belum diisi</v>
      </c>
      <c r="F198" s="528">
        <v>1</v>
      </c>
      <c r="G198" s="529"/>
      <c r="H198" s="600" t="str">
        <f t="shared" si="3"/>
        <v>Belum Diisi</v>
      </c>
      <c r="I198" s="590" t="s">
        <v>26</v>
      </c>
      <c r="J198" s="591" t="str">
        <f>IF($D$198="Y/T","Isi Sasaran",IF($E$198=0,0,IF(I198="Y",1,IF(I198="T",0,"Isi Dulu"))))</f>
        <v>Isi Sasaran</v>
      </c>
      <c r="K198" s="590" t="s">
        <v>26</v>
      </c>
      <c r="L198" s="591" t="str">
        <f>IF($D$198="Y/T","Isi Sasaran",IF($E$198=0,0,IF(K198="Y",1,IF(K198="T",0,"Isi Dulu"))))</f>
        <v>Isi Sasaran</v>
      </c>
      <c r="M198" s="848" t="s">
        <v>26</v>
      </c>
      <c r="N198" s="851" t="str">
        <f>IF(M198="Y",1,IF(M198="T",0,IF(M198="Y/T","Belum diisi","Error")))</f>
        <v>Belum diisi</v>
      </c>
      <c r="O198" s="517"/>
      <c r="P198" s="517"/>
      <c r="Q198" s="517"/>
      <c r="R198" s="517"/>
    </row>
    <row r="199" spans="2:18" s="527" customFormat="1" ht="15.75">
      <c r="B199" s="837"/>
      <c r="C199" s="840"/>
      <c r="D199" s="858"/>
      <c r="E199" s="855"/>
      <c r="F199" s="549">
        <v>2</v>
      </c>
      <c r="G199" s="550"/>
      <c r="H199" s="598" t="str">
        <f t="shared" si="3"/>
        <v>Belum Diisi</v>
      </c>
      <c r="I199" s="592" t="s">
        <v>26</v>
      </c>
      <c r="J199" s="593" t="str">
        <f>IF($D$198="Y/T","Isi Sasaran",IF($E$198=0,0,IF(I199="Y",1,IF(I199="T",0,"Isi Dulu"))))</f>
        <v>Isi Sasaran</v>
      </c>
      <c r="K199" s="592" t="s">
        <v>26</v>
      </c>
      <c r="L199" s="593" t="str">
        <f>IF($D$198="Y/T","Isi Sasaran",IF($E$198=0,0,IF(K199="Y",1,IF(K199="T",0,"Isi Dulu"))))</f>
        <v>Isi Sasaran</v>
      </c>
      <c r="M199" s="849"/>
      <c r="N199" s="852"/>
      <c r="O199" s="517"/>
      <c r="P199" s="517"/>
      <c r="Q199" s="517"/>
      <c r="R199" s="517"/>
    </row>
    <row r="200" spans="2:18" s="527" customFormat="1" ht="15.75">
      <c r="B200" s="837"/>
      <c r="C200" s="840"/>
      <c r="D200" s="858"/>
      <c r="E200" s="855"/>
      <c r="F200" s="549">
        <v>3</v>
      </c>
      <c r="G200" s="550"/>
      <c r="H200" s="598" t="str">
        <f t="shared" si="3"/>
        <v>Belum Diisi</v>
      </c>
      <c r="I200" s="592" t="s">
        <v>26</v>
      </c>
      <c r="J200" s="593" t="str">
        <f>IF($D$198="Y/T","Isi Sasaran",IF($E$198=0,0,IF(I200="Y",1,IF(I200="T",0,"Isi Dulu"))))</f>
        <v>Isi Sasaran</v>
      </c>
      <c r="K200" s="592" t="s">
        <v>26</v>
      </c>
      <c r="L200" s="593" t="str">
        <f>IF($D$198="Y/T","Isi Sasaran",IF($E$198=0,0,IF(K200="Y",1,IF(K200="T",0,"Isi Dulu"))))</f>
        <v>Isi Sasaran</v>
      </c>
      <c r="M200" s="849"/>
      <c r="N200" s="852"/>
      <c r="O200" s="517"/>
      <c r="P200" s="517"/>
      <c r="Q200" s="517"/>
      <c r="R200" s="517"/>
    </row>
    <row r="201" spans="2:18" s="527" customFormat="1" ht="15.75">
      <c r="B201" s="837"/>
      <c r="C201" s="840"/>
      <c r="D201" s="858"/>
      <c r="E201" s="855"/>
      <c r="F201" s="549">
        <v>4</v>
      </c>
      <c r="G201" s="550"/>
      <c r="H201" s="598" t="str">
        <f t="shared" si="3"/>
        <v>Belum Diisi</v>
      </c>
      <c r="I201" s="592" t="s">
        <v>26</v>
      </c>
      <c r="J201" s="593" t="str">
        <f>IF($D$198="Y/T","Isi Sasaran",IF($E$198=0,0,IF(I201="Y",1,IF(I201="T",0,"Isi Dulu"))))</f>
        <v>Isi Sasaran</v>
      </c>
      <c r="K201" s="592" t="s">
        <v>26</v>
      </c>
      <c r="L201" s="593" t="str">
        <f>IF($D$198="Y/T","Isi Sasaran",IF($E$198=0,0,IF(K201="Y",1,IF(K201="T",0,"Isi Dulu"))))</f>
        <v>Isi Sasaran</v>
      </c>
      <c r="M201" s="849"/>
      <c r="N201" s="852"/>
      <c r="O201" s="517"/>
      <c r="P201" s="517"/>
      <c r="Q201" s="517"/>
      <c r="R201" s="517"/>
    </row>
    <row r="202" spans="2:18" s="527" customFormat="1" ht="15.75">
      <c r="B202" s="838"/>
      <c r="C202" s="841"/>
      <c r="D202" s="859"/>
      <c r="E202" s="856"/>
      <c r="F202" s="569">
        <v>5</v>
      </c>
      <c r="G202" s="570"/>
      <c r="H202" s="599" t="str">
        <f t="shared" si="3"/>
        <v>Belum Diisi</v>
      </c>
      <c r="I202" s="595" t="s">
        <v>26</v>
      </c>
      <c r="J202" s="596" t="str">
        <f>IF($D$198="Y/T","Isi Sasaran",IF($E$198=0,0,IF(I202="Y",1,IF(I202="T",0,"Isi Dulu"))))</f>
        <v>Isi Sasaran</v>
      </c>
      <c r="K202" s="595" t="s">
        <v>26</v>
      </c>
      <c r="L202" s="596" t="str">
        <f>IF($D$198="Y/T","Isi Sasaran",IF($E$198=0,0,IF(K202="Y",1,IF(K202="T",0,"Isi Dulu"))))</f>
        <v>Isi Sasaran</v>
      </c>
      <c r="M202" s="850"/>
      <c r="N202" s="853"/>
      <c r="O202" s="517"/>
      <c r="P202" s="517"/>
      <c r="Q202" s="517"/>
      <c r="R202" s="517"/>
    </row>
    <row r="203" spans="2:18" s="527" customFormat="1" ht="15.75">
      <c r="B203" s="836">
        <v>20</v>
      </c>
      <c r="C203" s="839"/>
      <c r="D203" s="857" t="s">
        <v>26</v>
      </c>
      <c r="E203" s="854" t="str">
        <f>IF(D203="Y",1,IF(D203="T",0,IF(D203="Y/T","Belum diisi","Error")))</f>
        <v>Belum diisi</v>
      </c>
      <c r="F203" s="528">
        <v>1</v>
      </c>
      <c r="G203" s="529"/>
      <c r="H203" s="600" t="str">
        <f t="shared" si="3"/>
        <v>Belum Diisi</v>
      </c>
      <c r="I203" s="590" t="s">
        <v>26</v>
      </c>
      <c r="J203" s="591" t="str">
        <f>IF($D$203="Y/T","Isi Sasaran",IF($E$203=0,0,IF(I203="Y",1,IF(I203="T",0,"Isi Dulu"))))</f>
        <v>Isi Sasaran</v>
      </c>
      <c r="K203" s="590" t="s">
        <v>26</v>
      </c>
      <c r="L203" s="591" t="str">
        <f>IF($D$203="Y/T","Isi Sasaran",IF($E$203=0,0,IF(K203="Y",1,IF(K203="T",0,"Isi Dulu"))))</f>
        <v>Isi Sasaran</v>
      </c>
      <c r="M203" s="848" t="s">
        <v>26</v>
      </c>
      <c r="N203" s="851" t="str">
        <f>IF(M203="Y",1,IF(M203="T",0,IF(M203="Y/T","Belum diisi","Error")))</f>
        <v>Belum diisi</v>
      </c>
      <c r="O203" s="517"/>
      <c r="P203" s="517"/>
      <c r="Q203" s="517"/>
      <c r="R203" s="517"/>
    </row>
    <row r="204" spans="2:18" s="527" customFormat="1" ht="15.75">
      <c r="B204" s="837"/>
      <c r="C204" s="840"/>
      <c r="D204" s="858"/>
      <c r="E204" s="855"/>
      <c r="F204" s="549">
        <v>2</v>
      </c>
      <c r="G204" s="550"/>
      <c r="H204" s="598" t="str">
        <f t="shared" si="3"/>
        <v>Belum Diisi</v>
      </c>
      <c r="I204" s="592" t="s">
        <v>26</v>
      </c>
      <c r="J204" s="593" t="str">
        <f>IF($D$203="Y/T","Isi Sasaran",IF($E$203=0,0,IF(I204="Y",1,IF(I204="T",0,"Isi Dulu"))))</f>
        <v>Isi Sasaran</v>
      </c>
      <c r="K204" s="592" t="s">
        <v>26</v>
      </c>
      <c r="L204" s="593" t="str">
        <f>IF($D$203="Y/T","Isi Sasaran",IF($E$203=0,0,IF(K204="Y",1,IF(K204="T",0,"Isi Dulu"))))</f>
        <v>Isi Sasaran</v>
      </c>
      <c r="M204" s="849"/>
      <c r="N204" s="852"/>
      <c r="O204" s="517"/>
      <c r="P204" s="517"/>
      <c r="Q204" s="517"/>
      <c r="R204" s="517"/>
    </row>
    <row r="205" spans="2:18" s="527" customFormat="1" ht="15.75">
      <c r="B205" s="837"/>
      <c r="C205" s="840"/>
      <c r="D205" s="858"/>
      <c r="E205" s="855"/>
      <c r="F205" s="549">
        <v>3</v>
      </c>
      <c r="G205" s="550"/>
      <c r="H205" s="598" t="str">
        <f t="shared" si="3"/>
        <v>Belum Diisi</v>
      </c>
      <c r="I205" s="592" t="s">
        <v>26</v>
      </c>
      <c r="J205" s="593" t="str">
        <f>IF($D$203="Y/T","Isi Sasaran",IF($E$203=0,0,IF(I205="Y",1,IF(I205="T",0,"Isi Dulu"))))</f>
        <v>Isi Sasaran</v>
      </c>
      <c r="K205" s="592" t="s">
        <v>26</v>
      </c>
      <c r="L205" s="593" t="str">
        <f>IF($D$203="Y/T","Isi Sasaran",IF($E$203=0,0,IF(K205="Y",1,IF(K205="T",0,"Isi Dulu"))))</f>
        <v>Isi Sasaran</v>
      </c>
      <c r="M205" s="849"/>
      <c r="N205" s="852"/>
      <c r="O205" s="517"/>
      <c r="P205" s="517"/>
      <c r="Q205" s="517"/>
      <c r="R205" s="517"/>
    </row>
    <row r="206" spans="2:18" s="527" customFormat="1" ht="15.75">
      <c r="B206" s="837"/>
      <c r="C206" s="840"/>
      <c r="D206" s="858"/>
      <c r="E206" s="855"/>
      <c r="F206" s="549">
        <v>4</v>
      </c>
      <c r="G206" s="550"/>
      <c r="H206" s="598" t="str">
        <f t="shared" si="3"/>
        <v>Belum Diisi</v>
      </c>
      <c r="I206" s="592" t="s">
        <v>26</v>
      </c>
      <c r="J206" s="593" t="str">
        <f>IF($D$203="Y/T","Isi Sasaran",IF($E$203=0,0,IF(I206="Y",1,IF(I206="T",0,"Isi Dulu"))))</f>
        <v>Isi Sasaran</v>
      </c>
      <c r="K206" s="592" t="s">
        <v>26</v>
      </c>
      <c r="L206" s="593" t="str">
        <f>IF($D$203="Y/T","Isi Sasaran",IF($E$203=0,0,IF(K206="Y",1,IF(K206="T",0,"Isi Dulu"))))</f>
        <v>Isi Sasaran</v>
      </c>
      <c r="M206" s="849"/>
      <c r="N206" s="852"/>
      <c r="O206" s="517"/>
      <c r="P206" s="517"/>
      <c r="Q206" s="517"/>
      <c r="R206" s="517"/>
    </row>
    <row r="207" spans="2:18" s="527" customFormat="1" ht="15.75">
      <c r="B207" s="838"/>
      <c r="C207" s="841"/>
      <c r="D207" s="859"/>
      <c r="E207" s="856"/>
      <c r="F207" s="569">
        <v>5</v>
      </c>
      <c r="G207" s="570"/>
      <c r="H207" s="599" t="str">
        <f t="shared" si="3"/>
        <v>Belum Diisi</v>
      </c>
      <c r="I207" s="595" t="s">
        <v>26</v>
      </c>
      <c r="J207" s="596" t="str">
        <f>IF($D$203="Y/T","Isi Sasaran",IF($E$203=0,0,IF(I207="Y",1,IF(I207="T",0,"Isi Dulu"))))</f>
        <v>Isi Sasaran</v>
      </c>
      <c r="K207" s="595" t="s">
        <v>26</v>
      </c>
      <c r="L207" s="596" t="str">
        <f>IF($D$203="Y/T","Isi Sasaran",IF($E$203=0,0,IF(K207="Y",1,IF(K207="T",0,"Isi Dulu"))))</f>
        <v>Isi Sasaran</v>
      </c>
      <c r="M207" s="850"/>
      <c r="N207" s="853"/>
      <c r="O207" s="517"/>
      <c r="P207" s="517"/>
      <c r="Q207" s="517"/>
      <c r="R207" s="517"/>
    </row>
    <row r="208" spans="2:18" s="527" customFormat="1" ht="15.75">
      <c r="B208" s="580"/>
      <c r="C208" s="581"/>
      <c r="D208" s="582"/>
      <c r="E208" s="605" t="e">
        <f>AVERAGE(E108:E207)</f>
        <v>#DIV/0!</v>
      </c>
      <c r="F208" s="580"/>
      <c r="G208" s="583"/>
      <c r="H208" s="602" t="e">
        <f>(IF($D108="Y/T",0,AVERAGE(H108:H112))+IF($D113="Y/T",0,AVERAGE(H113:H117))+IF($D118="Y/T",0,AVERAGE(H118:H122))+IF($D123="Y/T",0,AVERAGE(H123:H127))+IF($D128="Y/T",0,AVERAGE(H128:H132))+IF($D133="Y/T",0,AVERAGE(H133:H137))+IF($D138="Y/T",0,AVERAGE(H138:H142))+IF($D143="Y/T",0,AVERAGE(H143:H147))+IF($D148="Y/T",0,AVERAGE(H148:H152))+IF($D153="Y/T",0,AVERAGE(H153:H157))+IF($D158="Y/T",0,AVERAGE(H158:H162))+IF($D163="Y/T",0,AVERAGE(H163:H167))+IF($D168="Y/T",0,AVERAGE(H168:H172))+IF($D173="Y/T",0,AVERAGE(H173:H177))+IF($D178="Y/T",0,AVERAGE(H178:H182))+IF($D183="Y/T",0,AVERAGE(H183:H187))+IF($D188="Y/T",0,AVERAGE(H188:H192))+IF($D193="Y/T",0,AVERAGE(H193:H197))+IF($D198="Y/T",0,AVERAGE(H198:H202))+IF($D203="Y/T",0,AVERAGE(H203:H207)))/(COUNTIF($D108:$D207,"Y")+COUNTIF($D108:$D207,"T"))</f>
        <v>#DIV/0!</v>
      </c>
      <c r="I208" s="582"/>
      <c r="J208" s="602" t="e">
        <f>(IF($D108="Y/T",0,AVERAGE(J108:J112))+IF($D113="Y/T",0,AVERAGE(J113:J117))+IF($D118="Y/T",0,AVERAGE(J118:J122))+IF($D123="Y/T",0,AVERAGE(J123:J127))+IF($D128="Y/T",0,AVERAGE(J128:J132))+IF($D133="Y/T",0,AVERAGE(J133:J137))+IF($D138="Y/T",0,AVERAGE(J138:J142))+IF($D143="Y/T",0,AVERAGE(J143:J147))+IF($D148="Y/T",0,AVERAGE(J148:J152))+IF($D153="Y/T",0,AVERAGE(J153:J157))+IF($D158="Y/T",0,AVERAGE(J158:J162))+IF($D163="Y/T",0,AVERAGE(J163:J167))+IF($D168="Y/T",0,AVERAGE(J168:J172))+IF($D173="Y/T",0,AVERAGE(J173:J177))+IF($D178="Y/T",0,AVERAGE(J178:J182))+IF($D183="Y/T",0,AVERAGE(J183:J187))+IF($D188="Y/T",0,AVERAGE(J188:J192))+IF($D193="Y/T",0,AVERAGE(J193:J197))+IF($D198="Y/T",0,AVERAGE(J198:J202))+IF($D203="Y/T",0,AVERAGE(J203:J207)))/(COUNTIF($D108:$D207,"Y")+COUNTIF($D108:$D207,"T"))</f>
        <v>#DIV/0!</v>
      </c>
      <c r="K208" s="582"/>
      <c r="L208" s="602" t="e">
        <f>(IF($D108="Y/T",0,AVERAGE(L108:L112))+IF($D113="Y/T",0,AVERAGE(L113:L117))+IF($D118="Y/T",0,AVERAGE(L118:L122))+IF($D123="Y/T",0,AVERAGE(L123:L127))+IF($D128="Y/T",0,AVERAGE(L128:L132))+IF($D133="Y/T",0,AVERAGE(L133:L137))+IF($D138="Y/T",0,AVERAGE(L138:L142))+IF($D143="Y/T",0,AVERAGE(L143:L147))+IF($D148="Y/T",0,AVERAGE(L148:L152))+IF($D153="Y/T",0,AVERAGE(L153:L157))+IF($D158="Y/T",0,AVERAGE(L158:L162))+IF($D163="Y/T",0,AVERAGE(L163:L167))+IF($D168="Y/T",0,AVERAGE(L168:L172))+IF($D173="Y/T",0,AVERAGE(L173:L177))+IF($D178="Y/T",0,AVERAGE(L178:L182))+IF($D183="Y/T",0,AVERAGE(L183:L187))+IF($D188="Y/T",0,AVERAGE(L188:L192))+IF($D193="Y/T",0,AVERAGE(L193:L197))+IF($D198="Y/T",0,AVERAGE(L198:L202))+IF($D203="Y/T",0,AVERAGE(L203:L207)))/(COUNTIF($D108:$D207,"Y")+COUNTIF($D108:$D207,"T"))</f>
        <v>#DIV/0!</v>
      </c>
      <c r="M208" s="606"/>
      <c r="N208" s="602" t="e">
        <f>AVERAGE(N108:N207)</f>
        <v>#DIV/0!</v>
      </c>
      <c r="O208" s="517"/>
      <c r="P208" s="517"/>
      <c r="Q208" s="517"/>
      <c r="R208" s="517"/>
    </row>
    <row r="209" spans="2:18" s="527" customFormat="1" ht="15.75">
      <c r="B209" s="865" t="s">
        <v>507</v>
      </c>
      <c r="C209" s="865"/>
      <c r="D209" s="865"/>
      <c r="E209" s="865"/>
      <c r="F209" s="865"/>
      <c r="G209" s="865"/>
      <c r="H209" s="865"/>
      <c r="I209" s="865"/>
      <c r="J209" s="865"/>
      <c r="K209" s="865"/>
      <c r="L209" s="865"/>
      <c r="M209" s="865"/>
      <c r="N209" s="866"/>
      <c r="O209" s="517"/>
      <c r="P209" s="517"/>
      <c r="Q209" s="517"/>
      <c r="R209" s="517"/>
    </row>
    <row r="210" spans="2:18" s="527" customFormat="1" ht="15.75">
      <c r="B210" s="836">
        <v>1</v>
      </c>
      <c r="C210" s="839"/>
      <c r="D210" s="857" t="s">
        <v>26</v>
      </c>
      <c r="E210" s="854" t="str">
        <f>IF(D210="Y",1,IF(D210="T",0,IF(D210="Y/T","Belum diisi","Error")))</f>
        <v>Belum diisi</v>
      </c>
      <c r="F210" s="528">
        <v>1</v>
      </c>
      <c r="G210" s="529"/>
      <c r="H210" s="589" t="str">
        <f>IF(OR(J210="Isi Dulu",L210="Isi Dulu",J210="Isi Sasaran",L210="Isi Sasaran"),"Belum Diisi",IF(SUM(J210,L210)=2,1,IF(SUM(J210,L210)=1,0,IF(SUM(J210,L210)=0,0,"Error"))))</f>
        <v>Belum Diisi</v>
      </c>
      <c r="I210" s="590" t="s">
        <v>26</v>
      </c>
      <c r="J210" s="591" t="str">
        <f>IF($D$210="Y/T","Isi Sasaran",IF($E$210=0,0,IF(I210="Y",1,IF(I210="T",0,"Isi Dulu"))))</f>
        <v>Isi Sasaran</v>
      </c>
      <c r="K210" s="590" t="s">
        <v>26</v>
      </c>
      <c r="L210" s="591" t="str">
        <f>IF($D$210="Y/T","Isi Sasaran",IF($E$210=0,0,IF(K210="Y",1,IF(K210="T",0,"Isi Dulu"))))</f>
        <v>Isi Sasaran</v>
      </c>
      <c r="M210" s="848" t="s">
        <v>26</v>
      </c>
      <c r="N210" s="851" t="str">
        <f>IF(M210="Y",1,IF(M210="T",0,IF(M210="Y/T","Belum diisi","Error")))</f>
        <v>Belum diisi</v>
      </c>
      <c r="O210" s="517"/>
      <c r="P210" s="517"/>
      <c r="Q210" s="517"/>
      <c r="R210" s="517"/>
    </row>
    <row r="211" spans="2:18" s="527" customFormat="1" ht="15.75">
      <c r="B211" s="837"/>
      <c r="C211" s="840"/>
      <c r="D211" s="858"/>
      <c r="E211" s="855"/>
      <c r="F211" s="549">
        <v>2</v>
      </c>
      <c r="G211" s="550"/>
      <c r="H211" s="589" t="str">
        <f t="shared" ref="H211:H274" si="4">IF(OR(J211="Isi Dulu",L211="Isi Dulu",J211="Isi Sasaran",L211="Isi Sasaran"),"Belum Diisi",IF(SUM(J211,L211)=2,1,IF(SUM(J211,L211)=1,0,IF(SUM(J211,L211)=0,0,"Error"))))</f>
        <v>Belum Diisi</v>
      </c>
      <c r="I211" s="592" t="s">
        <v>26</v>
      </c>
      <c r="J211" s="593" t="str">
        <f>IF($D$210="Y/T","Isi Sasaran",IF($E$210=0,0,IF(I211="Y",1,IF(I211="T",0,"Isi Dulu"))))</f>
        <v>Isi Sasaran</v>
      </c>
      <c r="K211" s="592" t="s">
        <v>26</v>
      </c>
      <c r="L211" s="593" t="str">
        <f>IF($D$210="Y/T","Isi Sasaran",IF($E$210=0,0,IF(K211="Y",1,IF(K211="T",0,"Isi Dulu"))))</f>
        <v>Isi Sasaran</v>
      </c>
      <c r="M211" s="849"/>
      <c r="N211" s="852"/>
      <c r="O211" s="517"/>
      <c r="P211" s="517"/>
      <c r="Q211" s="517"/>
      <c r="R211" s="517"/>
    </row>
    <row r="212" spans="2:18" s="527" customFormat="1" ht="15.75">
      <c r="B212" s="837"/>
      <c r="C212" s="840"/>
      <c r="D212" s="858"/>
      <c r="E212" s="855"/>
      <c r="F212" s="549">
        <v>3</v>
      </c>
      <c r="G212" s="550"/>
      <c r="H212" s="589" t="str">
        <f t="shared" si="4"/>
        <v>Belum Diisi</v>
      </c>
      <c r="I212" s="592" t="s">
        <v>26</v>
      </c>
      <c r="J212" s="593" t="str">
        <f>IF($D$210="Y/T","Isi Sasaran",IF($E$210=0,0,IF(I212="Y",1,IF(I212="T",0,"Isi Dulu"))))</f>
        <v>Isi Sasaran</v>
      </c>
      <c r="K212" s="592" t="s">
        <v>26</v>
      </c>
      <c r="L212" s="593" t="str">
        <f>IF($D$210="Y/T","Isi Sasaran",IF($E$210=0,0,IF(K212="Y",1,IF(K212="T",0,"Isi Dulu"))))</f>
        <v>Isi Sasaran</v>
      </c>
      <c r="M212" s="849"/>
      <c r="N212" s="852"/>
      <c r="O212" s="517"/>
      <c r="P212" s="517"/>
      <c r="Q212" s="517"/>
      <c r="R212" s="517"/>
    </row>
    <row r="213" spans="2:18" s="527" customFormat="1" ht="15.75">
      <c r="B213" s="837"/>
      <c r="C213" s="840"/>
      <c r="D213" s="858"/>
      <c r="E213" s="855"/>
      <c r="F213" s="549">
        <v>4</v>
      </c>
      <c r="G213" s="550"/>
      <c r="H213" s="589" t="str">
        <f t="shared" si="4"/>
        <v>Belum Diisi</v>
      </c>
      <c r="I213" s="592" t="s">
        <v>26</v>
      </c>
      <c r="J213" s="593" t="str">
        <f>IF($D$210="Y/T","Isi Sasaran",IF($E$210=0,0,IF(I213="Y",1,IF(I213="T",0,"Isi Dulu"))))</f>
        <v>Isi Sasaran</v>
      </c>
      <c r="K213" s="592" t="s">
        <v>26</v>
      </c>
      <c r="L213" s="593" t="str">
        <f>IF($D$210="Y/T","Isi Sasaran",IF($E$210=0,0,IF(K213="Y",1,IF(K213="T",0,"Isi Dulu"))))</f>
        <v>Isi Sasaran</v>
      </c>
      <c r="M213" s="849"/>
      <c r="N213" s="852"/>
      <c r="O213" s="517"/>
      <c r="P213" s="517"/>
      <c r="Q213" s="517"/>
      <c r="R213" s="517"/>
    </row>
    <row r="214" spans="2:18" s="527" customFormat="1" ht="15.75">
      <c r="B214" s="838"/>
      <c r="C214" s="841"/>
      <c r="D214" s="859"/>
      <c r="E214" s="856"/>
      <c r="F214" s="569">
        <v>5</v>
      </c>
      <c r="G214" s="570"/>
      <c r="H214" s="594" t="str">
        <f t="shared" si="4"/>
        <v>Belum Diisi</v>
      </c>
      <c r="I214" s="595" t="s">
        <v>26</v>
      </c>
      <c r="J214" s="596" t="str">
        <f>IF($D$210="Y/T","Isi Sasaran",IF($E$210=0,0,IF(I214="Y",1,IF(I214="T",0,"Isi Dulu"))))</f>
        <v>Isi Sasaran</v>
      </c>
      <c r="K214" s="595" t="s">
        <v>26</v>
      </c>
      <c r="L214" s="596" t="str">
        <f>IF($D$210="Y/T","Isi Sasaran",IF($E$210=0,0,IF(K214="Y",1,IF(K214="T",0,"Isi Dulu"))))</f>
        <v>Isi Sasaran</v>
      </c>
      <c r="M214" s="850"/>
      <c r="N214" s="853"/>
      <c r="O214" s="517"/>
      <c r="P214" s="517"/>
      <c r="Q214" s="517"/>
      <c r="R214" s="517"/>
    </row>
    <row r="215" spans="2:18" s="527" customFormat="1" ht="15.75">
      <c r="B215" s="836">
        <v>2</v>
      </c>
      <c r="C215" s="839"/>
      <c r="D215" s="857" t="s">
        <v>26</v>
      </c>
      <c r="E215" s="854" t="str">
        <f>IF(D215="Y",1,IF(D215="T",0,IF(D215="Y/T","Belum diisi","Error")))</f>
        <v>Belum diisi</v>
      </c>
      <c r="F215" s="528">
        <v>1</v>
      </c>
      <c r="G215" s="529"/>
      <c r="H215" s="597" t="str">
        <f t="shared" si="4"/>
        <v>Belum Diisi</v>
      </c>
      <c r="I215" s="590" t="s">
        <v>26</v>
      </c>
      <c r="J215" s="591" t="str">
        <f>IF($D$215="Y/T","Isi Sasaran",IF($E$215=0,0,IF(I215="Y",1,IF(I215="T",0,"Isi Dulu"))))</f>
        <v>Isi Sasaran</v>
      </c>
      <c r="K215" s="590" t="s">
        <v>26</v>
      </c>
      <c r="L215" s="591" t="str">
        <f>IF($D$215="Y/T","Isi Sasaran",IF($E$215=0,0,IF(K215="Y",1,IF(K215="T",0,"Isi Dulu"))))</f>
        <v>Isi Sasaran</v>
      </c>
      <c r="M215" s="848" t="s">
        <v>26</v>
      </c>
      <c r="N215" s="851" t="str">
        <f>IF(M215="Y",1,IF(M215="T",0,IF(M215="Y/T","Belum diisi","Error")))</f>
        <v>Belum diisi</v>
      </c>
      <c r="O215" s="517"/>
      <c r="P215" s="517"/>
      <c r="Q215" s="517"/>
      <c r="R215" s="517"/>
    </row>
    <row r="216" spans="2:18" s="527" customFormat="1" ht="15.75">
      <c r="B216" s="837"/>
      <c r="C216" s="840"/>
      <c r="D216" s="858"/>
      <c r="E216" s="855"/>
      <c r="F216" s="549">
        <v>2</v>
      </c>
      <c r="G216" s="550"/>
      <c r="H216" s="598" t="str">
        <f t="shared" si="4"/>
        <v>Belum Diisi</v>
      </c>
      <c r="I216" s="592" t="s">
        <v>26</v>
      </c>
      <c r="J216" s="593" t="str">
        <f>IF($D$215="Y/T","Isi Sasaran",IF($E$215=0,0,IF(I216="Y",1,IF(I216="T",0,"Isi Dulu"))))</f>
        <v>Isi Sasaran</v>
      </c>
      <c r="K216" s="592" t="s">
        <v>26</v>
      </c>
      <c r="L216" s="593" t="str">
        <f>IF($D$215="Y/T","Isi Sasaran",IF($E$215=0,0,IF(K216="Y",1,IF(K216="T",0,"Isi Dulu"))))</f>
        <v>Isi Sasaran</v>
      </c>
      <c r="M216" s="849"/>
      <c r="N216" s="852"/>
      <c r="O216" s="517"/>
      <c r="P216" s="517"/>
      <c r="Q216" s="517"/>
      <c r="R216" s="517"/>
    </row>
    <row r="217" spans="2:18" s="527" customFormat="1" ht="15.75">
      <c r="B217" s="837"/>
      <c r="C217" s="840"/>
      <c r="D217" s="858"/>
      <c r="E217" s="855"/>
      <c r="F217" s="549">
        <v>3</v>
      </c>
      <c r="G217" s="550"/>
      <c r="H217" s="598" t="str">
        <f t="shared" si="4"/>
        <v>Belum Diisi</v>
      </c>
      <c r="I217" s="592" t="s">
        <v>26</v>
      </c>
      <c r="J217" s="593" t="str">
        <f>IF($D$215="Y/T","Isi Sasaran",IF($E$215=0,0,IF(I217="Y",1,IF(I217="T",0,"Isi Dulu"))))</f>
        <v>Isi Sasaran</v>
      </c>
      <c r="K217" s="592" t="s">
        <v>26</v>
      </c>
      <c r="L217" s="593" t="str">
        <f>IF($D$215="Y/T","Isi Sasaran",IF($E$215=0,0,IF(K217="Y",1,IF(K217="T",0,"Isi Dulu"))))</f>
        <v>Isi Sasaran</v>
      </c>
      <c r="M217" s="849"/>
      <c r="N217" s="852"/>
      <c r="O217" s="517"/>
      <c r="P217" s="517"/>
      <c r="Q217" s="517"/>
      <c r="R217" s="517"/>
    </row>
    <row r="218" spans="2:18" s="527" customFormat="1" ht="15.75">
      <c r="B218" s="837"/>
      <c r="C218" s="840"/>
      <c r="D218" s="858"/>
      <c r="E218" s="855"/>
      <c r="F218" s="549">
        <v>4</v>
      </c>
      <c r="G218" s="550"/>
      <c r="H218" s="598" t="str">
        <f t="shared" si="4"/>
        <v>Belum Diisi</v>
      </c>
      <c r="I218" s="592" t="s">
        <v>26</v>
      </c>
      <c r="J218" s="593" t="str">
        <f>IF($D$215="Y/T","Isi Sasaran",IF($E$215=0,0,IF(I218="Y",1,IF(I218="T",0,"Isi Dulu"))))</f>
        <v>Isi Sasaran</v>
      </c>
      <c r="K218" s="592" t="s">
        <v>26</v>
      </c>
      <c r="L218" s="593" t="str">
        <f>IF($D$215="Y/T","Isi Sasaran",IF($E$215=0,0,IF(K218="Y",1,IF(K218="T",0,"Isi Dulu"))))</f>
        <v>Isi Sasaran</v>
      </c>
      <c r="M218" s="849"/>
      <c r="N218" s="852"/>
      <c r="O218" s="517"/>
      <c r="P218" s="517"/>
      <c r="Q218" s="517"/>
      <c r="R218" s="517"/>
    </row>
    <row r="219" spans="2:18" s="527" customFormat="1" ht="15.75">
      <c r="B219" s="838"/>
      <c r="C219" s="841"/>
      <c r="D219" s="859"/>
      <c r="E219" s="856"/>
      <c r="F219" s="569">
        <v>5</v>
      </c>
      <c r="G219" s="570"/>
      <c r="H219" s="599" t="str">
        <f t="shared" si="4"/>
        <v>Belum Diisi</v>
      </c>
      <c r="I219" s="595" t="s">
        <v>26</v>
      </c>
      <c r="J219" s="596" t="str">
        <f>IF($D$215="Y/T","Isi Sasaran",IF($E$215=0,0,IF(I219="Y",1,IF(I219="T",0,"Isi Dulu"))))</f>
        <v>Isi Sasaran</v>
      </c>
      <c r="K219" s="595" t="s">
        <v>26</v>
      </c>
      <c r="L219" s="596" t="str">
        <f>IF($D$215="Y/T","Isi Sasaran",IF($E$215=0,0,IF(K219="Y",1,IF(K219="T",0,"Isi Dulu"))))</f>
        <v>Isi Sasaran</v>
      </c>
      <c r="M219" s="850"/>
      <c r="N219" s="853"/>
      <c r="O219" s="517"/>
      <c r="P219" s="517"/>
      <c r="Q219" s="517"/>
      <c r="R219" s="517"/>
    </row>
    <row r="220" spans="2:18" s="527" customFormat="1" ht="15.75">
      <c r="B220" s="836">
        <v>3</v>
      </c>
      <c r="C220" s="839"/>
      <c r="D220" s="857" t="s">
        <v>26</v>
      </c>
      <c r="E220" s="854" t="str">
        <f>IF(D220="Y",1,IF(D220="T",0,IF(D220="Y/T","Belum diisi","Error")))</f>
        <v>Belum diisi</v>
      </c>
      <c r="F220" s="528">
        <v>1</v>
      </c>
      <c r="G220" s="529"/>
      <c r="H220" s="600" t="str">
        <f t="shared" si="4"/>
        <v>Belum Diisi</v>
      </c>
      <c r="I220" s="590" t="s">
        <v>26</v>
      </c>
      <c r="J220" s="591" t="str">
        <f>IF($D$220="Y/T","Isi Sasaran",IF($E$220=0,0,IF(I220="Y",1,IF(I220="T",0,"Isi Dulu"))))</f>
        <v>Isi Sasaran</v>
      </c>
      <c r="K220" s="590" t="s">
        <v>26</v>
      </c>
      <c r="L220" s="591" t="str">
        <f>IF($D$220="Y/T","Isi Sasaran",IF($E$220=0,0,IF(K220="Y",1,IF(K220="T",0,"Isi Dulu"))))</f>
        <v>Isi Sasaran</v>
      </c>
      <c r="M220" s="848" t="s">
        <v>26</v>
      </c>
      <c r="N220" s="851" t="str">
        <f>IF(M220="Y",1,IF(M220="T",0,IF(M220="Y/T","Belum diisi","Error")))</f>
        <v>Belum diisi</v>
      </c>
      <c r="O220" s="517"/>
      <c r="P220" s="517"/>
      <c r="Q220" s="517"/>
      <c r="R220" s="517"/>
    </row>
    <row r="221" spans="2:18" s="527" customFormat="1" ht="15.75">
      <c r="B221" s="837"/>
      <c r="C221" s="840"/>
      <c r="D221" s="858"/>
      <c r="E221" s="855"/>
      <c r="F221" s="549">
        <v>2</v>
      </c>
      <c r="G221" s="550"/>
      <c r="H221" s="598" t="str">
        <f t="shared" si="4"/>
        <v>Belum Diisi</v>
      </c>
      <c r="I221" s="592" t="s">
        <v>26</v>
      </c>
      <c r="J221" s="593" t="str">
        <f>IF($D$220="Y/T","Isi Sasaran",IF($E$220=0,0,IF(I221="Y",1,IF(I221="T",0,"Isi Dulu"))))</f>
        <v>Isi Sasaran</v>
      </c>
      <c r="K221" s="592" t="s">
        <v>26</v>
      </c>
      <c r="L221" s="593" t="str">
        <f>IF($D$220="Y/T","Isi Sasaran",IF($E$220=0,0,IF(K221="Y",1,IF(K221="T",0,"Isi Dulu"))))</f>
        <v>Isi Sasaran</v>
      </c>
      <c r="M221" s="849"/>
      <c r="N221" s="852"/>
      <c r="O221" s="517"/>
      <c r="P221" s="517"/>
      <c r="Q221" s="517"/>
      <c r="R221" s="517"/>
    </row>
    <row r="222" spans="2:18" s="527" customFormat="1" ht="15.75">
      <c r="B222" s="837"/>
      <c r="C222" s="840"/>
      <c r="D222" s="858"/>
      <c r="E222" s="855"/>
      <c r="F222" s="549">
        <v>3</v>
      </c>
      <c r="G222" s="550"/>
      <c r="H222" s="598" t="str">
        <f t="shared" si="4"/>
        <v>Belum Diisi</v>
      </c>
      <c r="I222" s="592" t="s">
        <v>26</v>
      </c>
      <c r="J222" s="593" t="str">
        <f>IF($D$220="Y/T","Isi Sasaran",IF($E$220=0,0,IF(I222="Y",1,IF(I222="T",0,"Isi Dulu"))))</f>
        <v>Isi Sasaran</v>
      </c>
      <c r="K222" s="592" t="s">
        <v>26</v>
      </c>
      <c r="L222" s="593" t="str">
        <f>IF($D$220="Y/T","Isi Sasaran",IF($E$220=0,0,IF(K222="Y",1,IF(K222="T",0,"Isi Dulu"))))</f>
        <v>Isi Sasaran</v>
      </c>
      <c r="M222" s="849"/>
      <c r="N222" s="852"/>
      <c r="O222" s="517"/>
      <c r="P222" s="517"/>
      <c r="Q222" s="517"/>
      <c r="R222" s="517"/>
    </row>
    <row r="223" spans="2:18" s="527" customFormat="1" ht="15.75">
      <c r="B223" s="837"/>
      <c r="C223" s="840"/>
      <c r="D223" s="858"/>
      <c r="E223" s="855"/>
      <c r="F223" s="549">
        <v>4</v>
      </c>
      <c r="G223" s="550"/>
      <c r="H223" s="598" t="str">
        <f t="shared" si="4"/>
        <v>Belum Diisi</v>
      </c>
      <c r="I223" s="592" t="s">
        <v>26</v>
      </c>
      <c r="J223" s="593" t="str">
        <f>IF($D$220="Y/T","Isi Sasaran",IF($E$220=0,0,IF(I223="Y",1,IF(I223="T",0,"Isi Dulu"))))</f>
        <v>Isi Sasaran</v>
      </c>
      <c r="K223" s="592" t="s">
        <v>26</v>
      </c>
      <c r="L223" s="593" t="str">
        <f>IF($D$220="Y/T","Isi Sasaran",IF($E$220=0,0,IF(K223="Y",1,IF(K223="T",0,"Isi Dulu"))))</f>
        <v>Isi Sasaran</v>
      </c>
      <c r="M223" s="849"/>
      <c r="N223" s="852"/>
      <c r="O223" s="517"/>
      <c r="P223" s="517"/>
      <c r="Q223" s="517"/>
      <c r="R223" s="517"/>
    </row>
    <row r="224" spans="2:18" s="527" customFormat="1" ht="15.75">
      <c r="B224" s="838"/>
      <c r="C224" s="841"/>
      <c r="D224" s="859"/>
      <c r="E224" s="856"/>
      <c r="F224" s="569">
        <v>5</v>
      </c>
      <c r="G224" s="570"/>
      <c r="H224" s="599" t="str">
        <f t="shared" si="4"/>
        <v>Belum Diisi</v>
      </c>
      <c r="I224" s="595" t="s">
        <v>26</v>
      </c>
      <c r="J224" s="596" t="str">
        <f>IF($D$220="Y/T","Isi Sasaran",IF($E$220=0,0,IF(I224="Y",1,IF(I224="T",0,"Isi Dulu"))))</f>
        <v>Isi Sasaran</v>
      </c>
      <c r="K224" s="595" t="s">
        <v>26</v>
      </c>
      <c r="L224" s="596" t="str">
        <f>IF($D$220="Y/T","Isi Sasaran",IF($E$220=0,0,IF(K224="Y",1,IF(K224="T",0,"Isi Dulu"))))</f>
        <v>Isi Sasaran</v>
      </c>
      <c r="M224" s="850"/>
      <c r="N224" s="853"/>
      <c r="O224" s="517"/>
      <c r="P224" s="517"/>
      <c r="Q224" s="517"/>
      <c r="R224" s="517"/>
    </row>
    <row r="225" spans="2:18" s="527" customFormat="1" ht="15.75">
      <c r="B225" s="836">
        <v>4</v>
      </c>
      <c r="C225" s="839"/>
      <c r="D225" s="857" t="s">
        <v>26</v>
      </c>
      <c r="E225" s="854" t="str">
        <f>IF(D225="Y",1,IF(D225="T",0,IF(D225="Y/T","Belum diisi","Error")))</f>
        <v>Belum diisi</v>
      </c>
      <c r="F225" s="528">
        <v>1</v>
      </c>
      <c r="G225" s="529"/>
      <c r="H225" s="600" t="str">
        <f t="shared" si="4"/>
        <v>Belum Diisi</v>
      </c>
      <c r="I225" s="590" t="s">
        <v>26</v>
      </c>
      <c r="J225" s="591" t="str">
        <f>IF($D$225="Y/T","Isi Sasaran",IF($E$225=0,0,IF(I225="Y",1,IF(I225="T",0,"Isi Dulu"))))</f>
        <v>Isi Sasaran</v>
      </c>
      <c r="K225" s="590" t="s">
        <v>26</v>
      </c>
      <c r="L225" s="591" t="str">
        <f>IF($D$225="Y/T","Isi Sasaran",IF($E$225=0,0,IF(K225="Y",1,IF(K225="T",0,"Isi Dulu"))))</f>
        <v>Isi Sasaran</v>
      </c>
      <c r="M225" s="848" t="s">
        <v>26</v>
      </c>
      <c r="N225" s="851" t="str">
        <f>IF(M225="Y",1,IF(M225="T",0,IF(M225="Y/T","Belum diisi","Error")))</f>
        <v>Belum diisi</v>
      </c>
      <c r="O225" s="517"/>
      <c r="P225" s="517"/>
      <c r="Q225" s="517"/>
      <c r="R225" s="517"/>
    </row>
    <row r="226" spans="2:18" s="527" customFormat="1" ht="15.75">
      <c r="B226" s="837"/>
      <c r="C226" s="840"/>
      <c r="D226" s="858"/>
      <c r="E226" s="855"/>
      <c r="F226" s="549">
        <v>2</v>
      </c>
      <c r="G226" s="550"/>
      <c r="H226" s="598" t="str">
        <f t="shared" si="4"/>
        <v>Belum Diisi</v>
      </c>
      <c r="I226" s="592" t="s">
        <v>26</v>
      </c>
      <c r="J226" s="593" t="str">
        <f>IF($D$225="Y/T","Isi Sasaran",IF($E$225=0,0,IF(I226="Y",1,IF(I226="T",0,"Isi Dulu"))))</f>
        <v>Isi Sasaran</v>
      </c>
      <c r="K226" s="592" t="s">
        <v>26</v>
      </c>
      <c r="L226" s="593" t="str">
        <f>IF($D$225="Y/T","Isi Sasaran",IF($E$225=0,0,IF(K226="Y",1,IF(K226="T",0,"Isi Dulu"))))</f>
        <v>Isi Sasaran</v>
      </c>
      <c r="M226" s="849"/>
      <c r="N226" s="852"/>
      <c r="O226" s="517"/>
      <c r="P226" s="517"/>
      <c r="Q226" s="517"/>
      <c r="R226" s="517"/>
    </row>
    <row r="227" spans="2:18" s="527" customFormat="1" ht="15.75">
      <c r="B227" s="837"/>
      <c r="C227" s="840"/>
      <c r="D227" s="858"/>
      <c r="E227" s="855"/>
      <c r="F227" s="549">
        <v>3</v>
      </c>
      <c r="G227" s="550"/>
      <c r="H227" s="598" t="str">
        <f t="shared" si="4"/>
        <v>Belum Diisi</v>
      </c>
      <c r="I227" s="592" t="s">
        <v>26</v>
      </c>
      <c r="J227" s="593" t="str">
        <f>IF($D$225="Y/T","Isi Sasaran",IF($E$225=0,0,IF(I227="Y",1,IF(I227="T",0,"Isi Dulu"))))</f>
        <v>Isi Sasaran</v>
      </c>
      <c r="K227" s="592" t="s">
        <v>26</v>
      </c>
      <c r="L227" s="593" t="str">
        <f>IF($D$225="Y/T","Isi Sasaran",IF($E$225=0,0,IF(K227="Y",1,IF(K227="T",0,"Isi Dulu"))))</f>
        <v>Isi Sasaran</v>
      </c>
      <c r="M227" s="849"/>
      <c r="N227" s="852"/>
      <c r="O227" s="517"/>
      <c r="P227" s="517"/>
      <c r="Q227" s="517"/>
      <c r="R227" s="517"/>
    </row>
    <row r="228" spans="2:18" s="527" customFormat="1" ht="15.75">
      <c r="B228" s="837"/>
      <c r="C228" s="840"/>
      <c r="D228" s="858"/>
      <c r="E228" s="855"/>
      <c r="F228" s="549">
        <v>4</v>
      </c>
      <c r="G228" s="550"/>
      <c r="H228" s="598" t="str">
        <f t="shared" si="4"/>
        <v>Belum Diisi</v>
      </c>
      <c r="I228" s="592" t="s">
        <v>26</v>
      </c>
      <c r="J228" s="593" t="str">
        <f>IF($D$225="Y/T","Isi Sasaran",IF($E$225=0,0,IF(I228="Y",1,IF(I228="T",0,"Isi Dulu"))))</f>
        <v>Isi Sasaran</v>
      </c>
      <c r="K228" s="592" t="s">
        <v>26</v>
      </c>
      <c r="L228" s="593" t="str">
        <f>IF($D$225="Y/T","Isi Sasaran",IF($E$225=0,0,IF(K228="Y",1,IF(K228="T",0,"Isi Dulu"))))</f>
        <v>Isi Sasaran</v>
      </c>
      <c r="M228" s="849"/>
      <c r="N228" s="852"/>
      <c r="O228" s="517"/>
      <c r="P228" s="517"/>
      <c r="Q228" s="517"/>
      <c r="R228" s="517"/>
    </row>
    <row r="229" spans="2:18" s="527" customFormat="1" ht="15.75">
      <c r="B229" s="838"/>
      <c r="C229" s="841"/>
      <c r="D229" s="859"/>
      <c r="E229" s="856"/>
      <c r="F229" s="569">
        <v>5</v>
      </c>
      <c r="G229" s="570"/>
      <c r="H229" s="599" t="str">
        <f t="shared" si="4"/>
        <v>Belum Diisi</v>
      </c>
      <c r="I229" s="595" t="s">
        <v>26</v>
      </c>
      <c r="J229" s="596" t="str">
        <f>IF($D$225="Y/T","Isi Sasaran",IF($E$225=0,0,IF(I229="Y",1,IF(I229="T",0,"Isi Dulu"))))</f>
        <v>Isi Sasaran</v>
      </c>
      <c r="K229" s="595" t="s">
        <v>26</v>
      </c>
      <c r="L229" s="596" t="str">
        <f>IF($D$225="Y/T","Isi Sasaran",IF($E$225=0,0,IF(K229="Y",1,IF(K229="T",0,"Isi Dulu"))))</f>
        <v>Isi Sasaran</v>
      </c>
      <c r="M229" s="850"/>
      <c r="N229" s="853"/>
      <c r="O229" s="517"/>
      <c r="P229" s="517"/>
      <c r="Q229" s="517"/>
      <c r="R229" s="517"/>
    </row>
    <row r="230" spans="2:18" s="527" customFormat="1" ht="15.75">
      <c r="B230" s="836">
        <v>5</v>
      </c>
      <c r="C230" s="839"/>
      <c r="D230" s="857" t="s">
        <v>26</v>
      </c>
      <c r="E230" s="854" t="str">
        <f>IF(D230="Y",1,IF(D230="T",0,IF(D230="Y/T","Belum diisi","Error")))</f>
        <v>Belum diisi</v>
      </c>
      <c r="F230" s="528">
        <v>1</v>
      </c>
      <c r="G230" s="529"/>
      <c r="H230" s="600" t="str">
        <f t="shared" si="4"/>
        <v>Belum Diisi</v>
      </c>
      <c r="I230" s="590" t="s">
        <v>26</v>
      </c>
      <c r="J230" s="591" t="str">
        <f>IF($D$230="Y/T","Isi Sasaran",IF($E$230=0,0,IF(I230="Y",1,IF(I230="T",0,"Isi Dulu"))))</f>
        <v>Isi Sasaran</v>
      </c>
      <c r="K230" s="590" t="s">
        <v>26</v>
      </c>
      <c r="L230" s="591" t="str">
        <f>IF($D$230="Y/T","Isi Sasaran",IF($E$230=0,0,IF(K230="Y",1,IF(K230="T",0,"Isi Dulu"))))</f>
        <v>Isi Sasaran</v>
      </c>
      <c r="M230" s="848" t="s">
        <v>26</v>
      </c>
      <c r="N230" s="851" t="str">
        <f>IF(M230="Y",1,IF(M230="T",0,IF(M230="Y/T","Belum diisi","Error")))</f>
        <v>Belum diisi</v>
      </c>
      <c r="O230" s="517"/>
      <c r="P230" s="517"/>
      <c r="Q230" s="517"/>
      <c r="R230" s="517"/>
    </row>
    <row r="231" spans="2:18" s="527" customFormat="1" ht="15.75">
      <c r="B231" s="837"/>
      <c r="C231" s="840"/>
      <c r="D231" s="858"/>
      <c r="E231" s="855"/>
      <c r="F231" s="549">
        <v>2</v>
      </c>
      <c r="G231" s="550"/>
      <c r="H231" s="598" t="str">
        <f t="shared" si="4"/>
        <v>Belum Diisi</v>
      </c>
      <c r="I231" s="592" t="s">
        <v>26</v>
      </c>
      <c r="J231" s="593" t="str">
        <f>IF($D$230="Y/T","Isi Sasaran",IF($E$230=0,0,IF(I231="Y",1,IF(I231="T",0,"Isi Dulu"))))</f>
        <v>Isi Sasaran</v>
      </c>
      <c r="K231" s="592" t="s">
        <v>26</v>
      </c>
      <c r="L231" s="593" t="str">
        <f>IF($D$230="Y/T","Isi Sasaran",IF($E$230=0,0,IF(K231="Y",1,IF(K231="T",0,"Isi Dulu"))))</f>
        <v>Isi Sasaran</v>
      </c>
      <c r="M231" s="849"/>
      <c r="N231" s="852"/>
      <c r="O231" s="517"/>
      <c r="P231" s="517"/>
      <c r="Q231" s="517"/>
      <c r="R231" s="517"/>
    </row>
    <row r="232" spans="2:18" s="527" customFormat="1" ht="15.75">
      <c r="B232" s="837"/>
      <c r="C232" s="840"/>
      <c r="D232" s="858"/>
      <c r="E232" s="855"/>
      <c r="F232" s="549">
        <v>3</v>
      </c>
      <c r="G232" s="550"/>
      <c r="H232" s="598" t="str">
        <f t="shared" si="4"/>
        <v>Belum Diisi</v>
      </c>
      <c r="I232" s="592" t="s">
        <v>26</v>
      </c>
      <c r="J232" s="593" t="str">
        <f>IF($D$230="Y/T","Isi Sasaran",IF($E$230=0,0,IF(I232="Y",1,IF(I232="T",0,"Isi Dulu"))))</f>
        <v>Isi Sasaran</v>
      </c>
      <c r="K232" s="592" t="s">
        <v>26</v>
      </c>
      <c r="L232" s="593" t="str">
        <f>IF($D$230="Y/T","Isi Sasaran",IF($E$230=0,0,IF(K232="Y",1,IF(K232="T",0,"Isi Dulu"))))</f>
        <v>Isi Sasaran</v>
      </c>
      <c r="M232" s="849"/>
      <c r="N232" s="852"/>
      <c r="O232" s="517"/>
      <c r="P232" s="517"/>
      <c r="Q232" s="517"/>
      <c r="R232" s="517"/>
    </row>
    <row r="233" spans="2:18" s="527" customFormat="1" ht="15.75">
      <c r="B233" s="837"/>
      <c r="C233" s="840"/>
      <c r="D233" s="858"/>
      <c r="E233" s="855"/>
      <c r="F233" s="549">
        <v>4</v>
      </c>
      <c r="G233" s="550"/>
      <c r="H233" s="598" t="str">
        <f t="shared" si="4"/>
        <v>Belum Diisi</v>
      </c>
      <c r="I233" s="592" t="s">
        <v>26</v>
      </c>
      <c r="J233" s="593" t="str">
        <f>IF($D$230="Y/T","Isi Sasaran",IF($E$230=0,0,IF(I233="Y",1,IF(I233="T",0,"Isi Dulu"))))</f>
        <v>Isi Sasaran</v>
      </c>
      <c r="K233" s="592" t="s">
        <v>26</v>
      </c>
      <c r="L233" s="593" t="str">
        <f>IF($D$230="Y/T","Isi Sasaran",IF($E$230=0,0,IF(K233="Y",1,IF(K233="T",0,"Isi Dulu"))))</f>
        <v>Isi Sasaran</v>
      </c>
      <c r="M233" s="849"/>
      <c r="N233" s="852"/>
      <c r="O233" s="517"/>
      <c r="P233" s="517"/>
      <c r="Q233" s="517"/>
      <c r="R233" s="517"/>
    </row>
    <row r="234" spans="2:18" s="527" customFormat="1" ht="15.75">
      <c r="B234" s="838"/>
      <c r="C234" s="841"/>
      <c r="D234" s="859"/>
      <c r="E234" s="856"/>
      <c r="F234" s="569">
        <v>5</v>
      </c>
      <c r="G234" s="570"/>
      <c r="H234" s="599" t="str">
        <f t="shared" si="4"/>
        <v>Belum Diisi</v>
      </c>
      <c r="I234" s="595" t="s">
        <v>26</v>
      </c>
      <c r="J234" s="596" t="str">
        <f>IF($D$230="Y/T","Isi Sasaran",IF($E$230=0,0,IF(I234="Y",1,IF(I234="T",0,"Isi Dulu"))))</f>
        <v>Isi Sasaran</v>
      </c>
      <c r="K234" s="595" t="s">
        <v>26</v>
      </c>
      <c r="L234" s="596" t="str">
        <f>IF($D$230="Y/T","Isi Sasaran",IF($E$230=0,0,IF(K234="Y",1,IF(K234="T",0,"Isi Dulu"))))</f>
        <v>Isi Sasaran</v>
      </c>
      <c r="M234" s="850"/>
      <c r="N234" s="853"/>
      <c r="O234" s="517"/>
      <c r="P234" s="517"/>
      <c r="Q234" s="517"/>
      <c r="R234" s="517"/>
    </row>
    <row r="235" spans="2:18" s="527" customFormat="1" ht="15.75">
      <c r="B235" s="836">
        <v>6</v>
      </c>
      <c r="C235" s="839"/>
      <c r="D235" s="857" t="s">
        <v>26</v>
      </c>
      <c r="E235" s="854" t="str">
        <f>IF(D235="Y",1,IF(D235="T",0,IF(D235="Y/T","Belum diisi","Error")))</f>
        <v>Belum diisi</v>
      </c>
      <c r="F235" s="528">
        <v>1</v>
      </c>
      <c r="G235" s="529"/>
      <c r="H235" s="600" t="str">
        <f t="shared" si="4"/>
        <v>Belum Diisi</v>
      </c>
      <c r="I235" s="590" t="s">
        <v>26</v>
      </c>
      <c r="J235" s="591" t="str">
        <f>IF($D$235="Y/T","Isi Sasaran",IF($E$235=0,0,IF(I235="Y",1,IF(I235="T",0,"Isi Dulu"))))</f>
        <v>Isi Sasaran</v>
      </c>
      <c r="K235" s="590" t="s">
        <v>26</v>
      </c>
      <c r="L235" s="591" t="str">
        <f>IF($D$235="Y/T","Isi Sasaran",IF($E$235=0,0,IF(K235="Y",1,IF(K235="T",0,"Isi Dulu"))))</f>
        <v>Isi Sasaran</v>
      </c>
      <c r="M235" s="848" t="s">
        <v>26</v>
      </c>
      <c r="N235" s="851" t="str">
        <f>IF(M235="Y",1,IF(M235="T",0,IF(M235="Y/T","Belum diisi","Error")))</f>
        <v>Belum diisi</v>
      </c>
      <c r="O235" s="517"/>
      <c r="P235" s="517"/>
      <c r="Q235" s="517"/>
      <c r="R235" s="517"/>
    </row>
    <row r="236" spans="2:18" s="527" customFormat="1" ht="15.75">
      <c r="B236" s="837"/>
      <c r="C236" s="840"/>
      <c r="D236" s="858"/>
      <c r="E236" s="855"/>
      <c r="F236" s="549">
        <v>2</v>
      </c>
      <c r="G236" s="550"/>
      <c r="H236" s="598" t="str">
        <f t="shared" si="4"/>
        <v>Belum Diisi</v>
      </c>
      <c r="I236" s="592" t="s">
        <v>26</v>
      </c>
      <c r="J236" s="593" t="str">
        <f>IF($D$235="Y/T","Isi Sasaran",IF($E$235=0,0,IF(I236="Y",1,IF(I236="T",0,"Isi Dulu"))))</f>
        <v>Isi Sasaran</v>
      </c>
      <c r="K236" s="592" t="s">
        <v>26</v>
      </c>
      <c r="L236" s="593" t="str">
        <f>IF($D$235="Y/T","Isi Sasaran",IF($E$235=0,0,IF(K236="Y",1,IF(K236="T",0,"Isi Dulu"))))</f>
        <v>Isi Sasaran</v>
      </c>
      <c r="M236" s="849"/>
      <c r="N236" s="852"/>
      <c r="O236" s="517"/>
      <c r="P236" s="517"/>
      <c r="Q236" s="517"/>
      <c r="R236" s="517"/>
    </row>
    <row r="237" spans="2:18" s="527" customFormat="1" ht="15.75">
      <c r="B237" s="837"/>
      <c r="C237" s="840"/>
      <c r="D237" s="858"/>
      <c r="E237" s="855"/>
      <c r="F237" s="549">
        <v>3</v>
      </c>
      <c r="G237" s="550"/>
      <c r="H237" s="598" t="str">
        <f t="shared" si="4"/>
        <v>Belum Diisi</v>
      </c>
      <c r="I237" s="592" t="s">
        <v>26</v>
      </c>
      <c r="J237" s="593" t="str">
        <f>IF($D$235="Y/T","Isi Sasaran",IF($E$235=0,0,IF(I237="Y",1,IF(I237="T",0,"Isi Dulu"))))</f>
        <v>Isi Sasaran</v>
      </c>
      <c r="K237" s="592" t="s">
        <v>26</v>
      </c>
      <c r="L237" s="593" t="str">
        <f>IF($D$235="Y/T","Isi Sasaran",IF($E$235=0,0,IF(K237="Y",1,IF(K237="T",0,"Isi Dulu"))))</f>
        <v>Isi Sasaran</v>
      </c>
      <c r="M237" s="849"/>
      <c r="N237" s="852"/>
      <c r="O237" s="517"/>
      <c r="P237" s="517"/>
      <c r="Q237" s="517"/>
      <c r="R237" s="517"/>
    </row>
    <row r="238" spans="2:18" s="527" customFormat="1" ht="15.75">
      <c r="B238" s="837"/>
      <c r="C238" s="840"/>
      <c r="D238" s="858"/>
      <c r="E238" s="855"/>
      <c r="F238" s="549">
        <v>4</v>
      </c>
      <c r="G238" s="550"/>
      <c r="H238" s="598" t="str">
        <f t="shared" si="4"/>
        <v>Belum Diisi</v>
      </c>
      <c r="I238" s="592" t="s">
        <v>26</v>
      </c>
      <c r="J238" s="593" t="str">
        <f>IF($D$235="Y/T","Isi Sasaran",IF($E$235=0,0,IF(I238="Y",1,IF(I238="T",0,"Isi Dulu"))))</f>
        <v>Isi Sasaran</v>
      </c>
      <c r="K238" s="592" t="s">
        <v>26</v>
      </c>
      <c r="L238" s="593" t="str">
        <f>IF($D$235="Y/T","Isi Sasaran",IF($E$235=0,0,IF(K238="Y",1,IF(K238="T",0,"Isi Dulu"))))</f>
        <v>Isi Sasaran</v>
      </c>
      <c r="M238" s="849"/>
      <c r="N238" s="852"/>
      <c r="O238" s="517"/>
      <c r="P238" s="517"/>
      <c r="Q238" s="517"/>
      <c r="R238" s="517"/>
    </row>
    <row r="239" spans="2:18" s="527" customFormat="1" ht="15.75">
      <c r="B239" s="838"/>
      <c r="C239" s="841"/>
      <c r="D239" s="859"/>
      <c r="E239" s="856"/>
      <c r="F239" s="569">
        <v>5</v>
      </c>
      <c r="G239" s="570"/>
      <c r="H239" s="599" t="str">
        <f t="shared" si="4"/>
        <v>Belum Diisi</v>
      </c>
      <c r="I239" s="595" t="s">
        <v>26</v>
      </c>
      <c r="J239" s="596" t="str">
        <f>IF($D$235="Y/T","Isi Sasaran",IF($E$235=0,0,IF(I239="Y",1,IF(I239="T",0,"Isi Dulu"))))</f>
        <v>Isi Sasaran</v>
      </c>
      <c r="K239" s="595" t="s">
        <v>26</v>
      </c>
      <c r="L239" s="596" t="str">
        <f>IF($D$235="Y/T","Isi Sasaran",IF($E$235=0,0,IF(K239="Y",1,IF(K239="T",0,"Isi Dulu"))))</f>
        <v>Isi Sasaran</v>
      </c>
      <c r="M239" s="850"/>
      <c r="N239" s="853"/>
      <c r="O239" s="517"/>
      <c r="P239" s="517"/>
      <c r="Q239" s="517"/>
      <c r="R239" s="517"/>
    </row>
    <row r="240" spans="2:18" s="527" customFormat="1" ht="15.75">
      <c r="B240" s="836">
        <v>7</v>
      </c>
      <c r="C240" s="839"/>
      <c r="D240" s="857" t="s">
        <v>26</v>
      </c>
      <c r="E240" s="854" t="str">
        <f>IF(D240="Y",1,IF(D240="T",0,IF(D240="Y/T","Belum diisi","Error")))</f>
        <v>Belum diisi</v>
      </c>
      <c r="F240" s="528">
        <v>1</v>
      </c>
      <c r="G240" s="529"/>
      <c r="H240" s="600" t="str">
        <f t="shared" si="4"/>
        <v>Belum Diisi</v>
      </c>
      <c r="I240" s="590" t="s">
        <v>26</v>
      </c>
      <c r="J240" s="591" t="str">
        <f>IF($D$240="Y/T","Isi Sasaran",IF($E$240=0,0,IF(I240="Y",1,IF(I240="T",0,"Isi Dulu"))))</f>
        <v>Isi Sasaran</v>
      </c>
      <c r="K240" s="590" t="s">
        <v>26</v>
      </c>
      <c r="L240" s="591" t="str">
        <f>IF($D$240="Y/T","Isi Sasaran",IF($E$240=0,0,IF(K240="Y",1,IF(K240="T",0,"Isi Dulu"))))</f>
        <v>Isi Sasaran</v>
      </c>
      <c r="M240" s="848" t="s">
        <v>26</v>
      </c>
      <c r="N240" s="851" t="str">
        <f>IF(M240="Y",1,IF(M240="T",0,IF(M240="Y/T","Belum diisi","Error")))</f>
        <v>Belum diisi</v>
      </c>
      <c r="O240" s="517"/>
      <c r="P240" s="517"/>
      <c r="Q240" s="517"/>
      <c r="R240" s="517"/>
    </row>
    <row r="241" spans="2:18" s="527" customFormat="1" ht="15.75">
      <c r="B241" s="837"/>
      <c r="C241" s="840"/>
      <c r="D241" s="858"/>
      <c r="E241" s="855"/>
      <c r="F241" s="549">
        <v>2</v>
      </c>
      <c r="G241" s="550"/>
      <c r="H241" s="598" t="str">
        <f t="shared" si="4"/>
        <v>Belum Diisi</v>
      </c>
      <c r="I241" s="592" t="s">
        <v>26</v>
      </c>
      <c r="J241" s="593" t="str">
        <f>IF($D$240="Y/T","Isi Sasaran",IF($E$240=0,0,IF(I241="Y",1,IF(I241="T",0,"Isi Dulu"))))</f>
        <v>Isi Sasaran</v>
      </c>
      <c r="K241" s="592" t="s">
        <v>26</v>
      </c>
      <c r="L241" s="593" t="str">
        <f>IF($D$240="Y/T","Isi Sasaran",IF($E$240=0,0,IF(K241="Y",1,IF(K241="T",0,"Isi Dulu"))))</f>
        <v>Isi Sasaran</v>
      </c>
      <c r="M241" s="849"/>
      <c r="N241" s="852"/>
      <c r="O241" s="517"/>
      <c r="P241" s="517"/>
      <c r="Q241" s="517"/>
      <c r="R241" s="517"/>
    </row>
    <row r="242" spans="2:18" s="527" customFormat="1" ht="15.75">
      <c r="B242" s="837"/>
      <c r="C242" s="840"/>
      <c r="D242" s="858"/>
      <c r="E242" s="855"/>
      <c r="F242" s="549">
        <v>3</v>
      </c>
      <c r="G242" s="550"/>
      <c r="H242" s="598" t="str">
        <f t="shared" si="4"/>
        <v>Belum Diisi</v>
      </c>
      <c r="I242" s="592" t="s">
        <v>26</v>
      </c>
      <c r="J242" s="593" t="str">
        <f>IF($D$240="Y/T","Isi Sasaran",IF($E$240=0,0,IF(I242="Y",1,IF(I242="T",0,"Isi Dulu"))))</f>
        <v>Isi Sasaran</v>
      </c>
      <c r="K242" s="592" t="s">
        <v>26</v>
      </c>
      <c r="L242" s="593" t="str">
        <f>IF($D$240="Y/T","Isi Sasaran",IF($E$240=0,0,IF(K242="Y",1,IF(K242="T",0,"Isi Dulu"))))</f>
        <v>Isi Sasaran</v>
      </c>
      <c r="M242" s="849"/>
      <c r="N242" s="852"/>
      <c r="O242" s="517"/>
      <c r="P242" s="517"/>
      <c r="Q242" s="517"/>
      <c r="R242" s="517"/>
    </row>
    <row r="243" spans="2:18" s="527" customFormat="1" ht="15.75">
      <c r="B243" s="837"/>
      <c r="C243" s="840"/>
      <c r="D243" s="858"/>
      <c r="E243" s="855"/>
      <c r="F243" s="549">
        <v>4</v>
      </c>
      <c r="G243" s="550"/>
      <c r="H243" s="598" t="str">
        <f t="shared" si="4"/>
        <v>Belum Diisi</v>
      </c>
      <c r="I243" s="592" t="s">
        <v>26</v>
      </c>
      <c r="J243" s="593" t="str">
        <f>IF($D$240="Y/T","Isi Sasaran",IF($E$240=0,0,IF(I243="Y",1,IF(I243="T",0,"Isi Dulu"))))</f>
        <v>Isi Sasaran</v>
      </c>
      <c r="K243" s="592" t="s">
        <v>26</v>
      </c>
      <c r="L243" s="593" t="str">
        <f>IF($D$240="Y/T","Isi Sasaran",IF($E$240=0,0,IF(K243="Y",1,IF(K243="T",0,"Isi Dulu"))))</f>
        <v>Isi Sasaran</v>
      </c>
      <c r="M243" s="849"/>
      <c r="N243" s="852"/>
      <c r="O243" s="517"/>
      <c r="P243" s="517"/>
      <c r="Q243" s="517"/>
      <c r="R243" s="517"/>
    </row>
    <row r="244" spans="2:18" s="527" customFormat="1" ht="15.75">
      <c r="B244" s="838"/>
      <c r="C244" s="841"/>
      <c r="D244" s="859"/>
      <c r="E244" s="856"/>
      <c r="F244" s="569">
        <v>5</v>
      </c>
      <c r="G244" s="570"/>
      <c r="H244" s="599" t="str">
        <f t="shared" si="4"/>
        <v>Belum Diisi</v>
      </c>
      <c r="I244" s="595" t="s">
        <v>26</v>
      </c>
      <c r="J244" s="596" t="str">
        <f>IF($D$240="Y/T","Isi Sasaran",IF($E$240=0,0,IF(I244="Y",1,IF(I244="T",0,"Isi Dulu"))))</f>
        <v>Isi Sasaran</v>
      </c>
      <c r="K244" s="595" t="s">
        <v>26</v>
      </c>
      <c r="L244" s="596" t="str">
        <f>IF($D$240="Y/T","Isi Sasaran",IF($E$240=0,0,IF(K244="Y",1,IF(K244="T",0,"Isi Dulu"))))</f>
        <v>Isi Sasaran</v>
      </c>
      <c r="M244" s="850"/>
      <c r="N244" s="853"/>
      <c r="O244" s="517"/>
      <c r="P244" s="517"/>
      <c r="Q244" s="517"/>
      <c r="R244" s="517"/>
    </row>
    <row r="245" spans="2:18" s="527" customFormat="1" ht="15.75">
      <c r="B245" s="836">
        <v>8</v>
      </c>
      <c r="C245" s="839"/>
      <c r="D245" s="857" t="s">
        <v>26</v>
      </c>
      <c r="E245" s="854" t="str">
        <f>IF(D245="Y",1,IF(D245="T",0,IF(D245="Y/T","Belum diisi","Error")))</f>
        <v>Belum diisi</v>
      </c>
      <c r="F245" s="528">
        <v>1</v>
      </c>
      <c r="G245" s="529"/>
      <c r="H245" s="600" t="str">
        <f t="shared" si="4"/>
        <v>Belum Diisi</v>
      </c>
      <c r="I245" s="590" t="s">
        <v>26</v>
      </c>
      <c r="J245" s="591" t="str">
        <f>IF($D$245="Y/T","Isi Sasaran",IF($E$245=0,0,IF(I245="Y",1,IF(I245="T",0,"Isi Dulu"))))</f>
        <v>Isi Sasaran</v>
      </c>
      <c r="K245" s="590" t="s">
        <v>26</v>
      </c>
      <c r="L245" s="591" t="str">
        <f>IF($D$245="Y/T","Isi Sasaran",IF($E$245=0,0,IF(K245="Y",1,IF(K245="T",0,"Isi Dulu"))))</f>
        <v>Isi Sasaran</v>
      </c>
      <c r="M245" s="848" t="s">
        <v>26</v>
      </c>
      <c r="N245" s="851" t="str">
        <f>IF(M245="Y",1,IF(M245="T",0,IF(M245="Y/T","Belum diisi","Error")))</f>
        <v>Belum diisi</v>
      </c>
      <c r="O245" s="517"/>
      <c r="P245" s="517"/>
      <c r="Q245" s="517"/>
      <c r="R245" s="517"/>
    </row>
    <row r="246" spans="2:18" s="527" customFormat="1" ht="15.75">
      <c r="B246" s="837"/>
      <c r="C246" s="840"/>
      <c r="D246" s="858"/>
      <c r="E246" s="855"/>
      <c r="F246" s="549">
        <v>2</v>
      </c>
      <c r="G246" s="550"/>
      <c r="H246" s="598" t="str">
        <f t="shared" si="4"/>
        <v>Belum Diisi</v>
      </c>
      <c r="I246" s="592" t="s">
        <v>26</v>
      </c>
      <c r="J246" s="593" t="str">
        <f>IF($D$245="Y/T","Isi Sasaran",IF($E$245=0,0,IF(I246="Y",1,IF(I246="T",0,"Isi Dulu"))))</f>
        <v>Isi Sasaran</v>
      </c>
      <c r="K246" s="592" t="s">
        <v>26</v>
      </c>
      <c r="L246" s="593" t="str">
        <f>IF($D$245="Y/T","Isi Sasaran",IF($E$245=0,0,IF(K246="Y",1,IF(K246="T",0,"Isi Dulu"))))</f>
        <v>Isi Sasaran</v>
      </c>
      <c r="M246" s="849"/>
      <c r="N246" s="852"/>
      <c r="O246" s="517"/>
      <c r="P246" s="517"/>
      <c r="Q246" s="517"/>
      <c r="R246" s="517"/>
    </row>
    <row r="247" spans="2:18" s="527" customFormat="1" ht="15.75">
      <c r="B247" s="837"/>
      <c r="C247" s="840"/>
      <c r="D247" s="858"/>
      <c r="E247" s="855"/>
      <c r="F247" s="549">
        <v>3</v>
      </c>
      <c r="G247" s="550"/>
      <c r="H247" s="598" t="str">
        <f t="shared" si="4"/>
        <v>Belum Diisi</v>
      </c>
      <c r="I247" s="592" t="s">
        <v>26</v>
      </c>
      <c r="J247" s="593" t="str">
        <f>IF($D$245="Y/T","Isi Sasaran",IF($E$245=0,0,IF(I247="Y",1,IF(I247="T",0,"Isi Dulu"))))</f>
        <v>Isi Sasaran</v>
      </c>
      <c r="K247" s="592" t="s">
        <v>26</v>
      </c>
      <c r="L247" s="593" t="str">
        <f>IF($D$245="Y/T","Isi Sasaran",IF($E$245=0,0,IF(K247="Y",1,IF(K247="T",0,"Isi Dulu"))))</f>
        <v>Isi Sasaran</v>
      </c>
      <c r="M247" s="849"/>
      <c r="N247" s="852"/>
      <c r="O247" s="517"/>
      <c r="P247" s="517"/>
      <c r="Q247" s="517"/>
      <c r="R247" s="517"/>
    </row>
    <row r="248" spans="2:18" s="527" customFormat="1" ht="15.75">
      <c r="B248" s="837"/>
      <c r="C248" s="840"/>
      <c r="D248" s="858"/>
      <c r="E248" s="855"/>
      <c r="F248" s="549">
        <v>4</v>
      </c>
      <c r="G248" s="550"/>
      <c r="H248" s="598" t="str">
        <f t="shared" si="4"/>
        <v>Belum Diisi</v>
      </c>
      <c r="I248" s="592" t="s">
        <v>26</v>
      </c>
      <c r="J248" s="593" t="str">
        <f>IF($D$245="Y/T","Isi Sasaran",IF($E$245=0,0,IF(I248="Y",1,IF(I248="T",0,"Isi Dulu"))))</f>
        <v>Isi Sasaran</v>
      </c>
      <c r="K248" s="592" t="s">
        <v>26</v>
      </c>
      <c r="L248" s="593" t="str">
        <f>IF($D$245="Y/T","Isi Sasaran",IF($E$245=0,0,IF(K248="Y",1,IF(K248="T",0,"Isi Dulu"))))</f>
        <v>Isi Sasaran</v>
      </c>
      <c r="M248" s="849"/>
      <c r="N248" s="852"/>
      <c r="O248" s="517"/>
      <c r="P248" s="517"/>
      <c r="Q248" s="517"/>
      <c r="R248" s="517"/>
    </row>
    <row r="249" spans="2:18" s="527" customFormat="1" ht="15.75">
      <c r="B249" s="838"/>
      <c r="C249" s="841"/>
      <c r="D249" s="859"/>
      <c r="E249" s="856"/>
      <c r="F249" s="569">
        <v>5</v>
      </c>
      <c r="G249" s="570"/>
      <c r="H249" s="599" t="str">
        <f t="shared" si="4"/>
        <v>Belum Diisi</v>
      </c>
      <c r="I249" s="595" t="s">
        <v>26</v>
      </c>
      <c r="J249" s="596" t="str">
        <f>IF($D$245="Y/T","Isi Sasaran",IF($E$245=0,0,IF(I249="Y",1,IF(I249="T",0,"Isi Dulu"))))</f>
        <v>Isi Sasaran</v>
      </c>
      <c r="K249" s="595" t="s">
        <v>26</v>
      </c>
      <c r="L249" s="596" t="str">
        <f>IF($D$245="Y/T","Isi Sasaran",IF($E$245=0,0,IF(K249="Y",1,IF(K249="T",0,"Isi Dulu"))))</f>
        <v>Isi Sasaran</v>
      </c>
      <c r="M249" s="850"/>
      <c r="N249" s="853"/>
      <c r="O249" s="517"/>
      <c r="P249" s="517"/>
      <c r="Q249" s="517"/>
      <c r="R249" s="517"/>
    </row>
    <row r="250" spans="2:18" s="527" customFormat="1" ht="15.75">
      <c r="B250" s="836">
        <v>9</v>
      </c>
      <c r="C250" s="839"/>
      <c r="D250" s="857" t="s">
        <v>26</v>
      </c>
      <c r="E250" s="854" t="str">
        <f>IF(D250="Y",1,IF(D250="T",0,IF(D250="Y/T","Belum diisi","Error")))</f>
        <v>Belum diisi</v>
      </c>
      <c r="F250" s="528">
        <v>1</v>
      </c>
      <c r="G250" s="529"/>
      <c r="H250" s="600" t="str">
        <f t="shared" si="4"/>
        <v>Belum Diisi</v>
      </c>
      <c r="I250" s="590" t="s">
        <v>26</v>
      </c>
      <c r="J250" s="591" t="str">
        <f>IF($D$250="Y/T","Isi Sasaran",IF($E$250=0,0,IF(I250="Y",1,IF(I250="T",0,"Isi Dulu"))))</f>
        <v>Isi Sasaran</v>
      </c>
      <c r="K250" s="590" t="s">
        <v>26</v>
      </c>
      <c r="L250" s="591" t="str">
        <f>IF($D$250="Y/T","Isi Sasaran",IF($E$250=0,0,IF(K250="Y",1,IF(K250="T",0,"Isi Dulu"))))</f>
        <v>Isi Sasaran</v>
      </c>
      <c r="M250" s="848" t="s">
        <v>26</v>
      </c>
      <c r="N250" s="851" t="str">
        <f>IF(M250="Y",1,IF(M250="T",0,IF(M250="Y/T","Belum diisi","Error")))</f>
        <v>Belum diisi</v>
      </c>
      <c r="O250" s="517"/>
      <c r="P250" s="517"/>
      <c r="Q250" s="517"/>
      <c r="R250" s="517"/>
    </row>
    <row r="251" spans="2:18" s="527" customFormat="1" ht="15.75">
      <c r="B251" s="837"/>
      <c r="C251" s="840"/>
      <c r="D251" s="858"/>
      <c r="E251" s="855"/>
      <c r="F251" s="549">
        <v>2</v>
      </c>
      <c r="G251" s="550"/>
      <c r="H251" s="598" t="str">
        <f t="shared" si="4"/>
        <v>Belum Diisi</v>
      </c>
      <c r="I251" s="592" t="s">
        <v>26</v>
      </c>
      <c r="J251" s="593" t="str">
        <f>IF($D$250="Y/T","Isi Sasaran",IF($E$250=0,0,IF(I251="Y",1,IF(I251="T",0,"Isi Dulu"))))</f>
        <v>Isi Sasaran</v>
      </c>
      <c r="K251" s="592" t="s">
        <v>26</v>
      </c>
      <c r="L251" s="593" t="str">
        <f>IF($D$250="Y/T","Isi Sasaran",IF($E$250=0,0,IF(K251="Y",1,IF(K251="T",0,"Isi Dulu"))))</f>
        <v>Isi Sasaran</v>
      </c>
      <c r="M251" s="849"/>
      <c r="N251" s="852"/>
      <c r="O251" s="517"/>
      <c r="P251" s="517"/>
      <c r="Q251" s="517"/>
      <c r="R251" s="517"/>
    </row>
    <row r="252" spans="2:18" s="527" customFormat="1" ht="15.75">
      <c r="B252" s="837"/>
      <c r="C252" s="840"/>
      <c r="D252" s="858"/>
      <c r="E252" s="855"/>
      <c r="F252" s="549">
        <v>3</v>
      </c>
      <c r="G252" s="550"/>
      <c r="H252" s="598" t="str">
        <f t="shared" si="4"/>
        <v>Belum Diisi</v>
      </c>
      <c r="I252" s="592" t="s">
        <v>26</v>
      </c>
      <c r="J252" s="593" t="str">
        <f>IF($D$250="Y/T","Isi Sasaran",IF($E$250=0,0,IF(I252="Y",1,IF(I252="T",0,"Isi Dulu"))))</f>
        <v>Isi Sasaran</v>
      </c>
      <c r="K252" s="592" t="s">
        <v>26</v>
      </c>
      <c r="L252" s="593" t="str">
        <f>IF($D$250="Y/T","Isi Sasaran",IF($E$250=0,0,IF(K252="Y",1,IF(K252="T",0,"Isi Dulu"))))</f>
        <v>Isi Sasaran</v>
      </c>
      <c r="M252" s="849"/>
      <c r="N252" s="852"/>
      <c r="O252" s="517"/>
      <c r="P252" s="517"/>
      <c r="Q252" s="517"/>
      <c r="R252" s="517"/>
    </row>
    <row r="253" spans="2:18" s="527" customFormat="1" ht="15.75">
      <c r="B253" s="837"/>
      <c r="C253" s="840"/>
      <c r="D253" s="858"/>
      <c r="E253" s="855"/>
      <c r="F253" s="549">
        <v>4</v>
      </c>
      <c r="G253" s="550"/>
      <c r="H253" s="598" t="str">
        <f t="shared" si="4"/>
        <v>Belum Diisi</v>
      </c>
      <c r="I253" s="592" t="s">
        <v>26</v>
      </c>
      <c r="J253" s="593" t="str">
        <f>IF($D$250="Y/T","Isi Sasaran",IF($E$250=0,0,IF(I253="Y",1,IF(I253="T",0,"Isi Dulu"))))</f>
        <v>Isi Sasaran</v>
      </c>
      <c r="K253" s="592" t="s">
        <v>26</v>
      </c>
      <c r="L253" s="593" t="str">
        <f>IF($D$250="Y/T","Isi Sasaran",IF($E$250=0,0,IF(K253="Y",1,IF(K253="T",0,"Isi Dulu"))))</f>
        <v>Isi Sasaran</v>
      </c>
      <c r="M253" s="849"/>
      <c r="N253" s="852"/>
      <c r="O253" s="517"/>
      <c r="P253" s="517"/>
      <c r="Q253" s="517"/>
      <c r="R253" s="517"/>
    </row>
    <row r="254" spans="2:18" s="527" customFormat="1" ht="15.75">
      <c r="B254" s="838"/>
      <c r="C254" s="841"/>
      <c r="D254" s="859"/>
      <c r="E254" s="856"/>
      <c r="F254" s="569">
        <v>5</v>
      </c>
      <c r="G254" s="570"/>
      <c r="H254" s="599" t="str">
        <f t="shared" si="4"/>
        <v>Belum Diisi</v>
      </c>
      <c r="I254" s="595" t="s">
        <v>26</v>
      </c>
      <c r="J254" s="596" t="str">
        <f>IF($D$250="Y/T","Isi Sasaran",IF($E$250=0,0,IF(I254="Y",1,IF(I254="T",0,"Isi Dulu"))))</f>
        <v>Isi Sasaran</v>
      </c>
      <c r="K254" s="595" t="s">
        <v>26</v>
      </c>
      <c r="L254" s="596" t="str">
        <f>IF($D$250="Y/T","Isi Sasaran",IF($E$250=0,0,IF(K254="Y",1,IF(K254="T",0,"Isi Dulu"))))</f>
        <v>Isi Sasaran</v>
      </c>
      <c r="M254" s="850"/>
      <c r="N254" s="853"/>
      <c r="O254" s="517"/>
      <c r="P254" s="517"/>
      <c r="Q254" s="517"/>
      <c r="R254" s="517"/>
    </row>
    <row r="255" spans="2:18" s="527" customFormat="1" ht="15.75">
      <c r="B255" s="836">
        <v>10</v>
      </c>
      <c r="C255" s="839"/>
      <c r="D255" s="857" t="s">
        <v>26</v>
      </c>
      <c r="E255" s="854" t="str">
        <f>IF(D255="Y",1,IF(D255="T",0,IF(D255="Y/T","Belum diisi","Error")))</f>
        <v>Belum diisi</v>
      </c>
      <c r="F255" s="528">
        <v>1</v>
      </c>
      <c r="G255" s="529"/>
      <c r="H255" s="600" t="str">
        <f t="shared" si="4"/>
        <v>Belum Diisi</v>
      </c>
      <c r="I255" s="590" t="s">
        <v>26</v>
      </c>
      <c r="J255" s="591" t="str">
        <f>IF($D$255="Y/T","Isi Sasaran",IF($E$255=0,0,IF(I255="Y",1,IF(I255="T",0,"Isi Dulu"))))</f>
        <v>Isi Sasaran</v>
      </c>
      <c r="K255" s="590" t="s">
        <v>26</v>
      </c>
      <c r="L255" s="591" t="str">
        <f>IF($D$255="Y/T","Isi Sasaran",IF($E$255=0,0,IF(K255="Y",1,IF(K255="T",0,"Isi Dulu"))))</f>
        <v>Isi Sasaran</v>
      </c>
      <c r="M255" s="848" t="s">
        <v>26</v>
      </c>
      <c r="N255" s="851" t="str">
        <f>IF(M255="Y",1,IF(M255="T",0,IF(M255="Y/T","Belum diisi","Error")))</f>
        <v>Belum diisi</v>
      </c>
      <c r="O255" s="517"/>
      <c r="P255" s="517"/>
      <c r="Q255" s="517"/>
      <c r="R255" s="517"/>
    </row>
    <row r="256" spans="2:18" s="527" customFormat="1" ht="15.75">
      <c r="B256" s="837"/>
      <c r="C256" s="840"/>
      <c r="D256" s="858"/>
      <c r="E256" s="855"/>
      <c r="F256" s="549">
        <v>2</v>
      </c>
      <c r="G256" s="550"/>
      <c r="H256" s="598" t="str">
        <f t="shared" si="4"/>
        <v>Belum Diisi</v>
      </c>
      <c r="I256" s="592" t="s">
        <v>26</v>
      </c>
      <c r="J256" s="593" t="str">
        <f>IF($D$255="Y/T","Isi Sasaran",IF($E$255=0,0,IF(I256="Y",1,IF(I256="T",0,"Isi Dulu"))))</f>
        <v>Isi Sasaran</v>
      </c>
      <c r="K256" s="592" t="s">
        <v>26</v>
      </c>
      <c r="L256" s="593" t="str">
        <f>IF($D$255="Y/T","Isi Sasaran",IF($E$255=0,0,IF(K256="Y",1,IF(K256="T",0,"Isi Dulu"))))</f>
        <v>Isi Sasaran</v>
      </c>
      <c r="M256" s="849"/>
      <c r="N256" s="852"/>
      <c r="O256" s="517"/>
      <c r="P256" s="517"/>
      <c r="Q256" s="517"/>
      <c r="R256" s="517"/>
    </row>
    <row r="257" spans="2:18" s="527" customFormat="1" ht="15.75">
      <c r="B257" s="837"/>
      <c r="C257" s="840"/>
      <c r="D257" s="858"/>
      <c r="E257" s="855"/>
      <c r="F257" s="549">
        <v>3</v>
      </c>
      <c r="G257" s="550"/>
      <c r="H257" s="598" t="str">
        <f t="shared" si="4"/>
        <v>Belum Diisi</v>
      </c>
      <c r="I257" s="592" t="s">
        <v>26</v>
      </c>
      <c r="J257" s="593" t="str">
        <f>IF($D$255="Y/T","Isi Sasaran",IF($E$255=0,0,IF(I257="Y",1,IF(I257="T",0,"Isi Dulu"))))</f>
        <v>Isi Sasaran</v>
      </c>
      <c r="K257" s="592" t="s">
        <v>26</v>
      </c>
      <c r="L257" s="593" t="str">
        <f>IF($D$255="Y/T","Isi Sasaran",IF($E$255=0,0,IF(K257="Y",1,IF(K257="T",0,"Isi Dulu"))))</f>
        <v>Isi Sasaran</v>
      </c>
      <c r="M257" s="849"/>
      <c r="N257" s="852"/>
      <c r="O257" s="517"/>
      <c r="P257" s="517"/>
      <c r="Q257" s="517"/>
      <c r="R257" s="517"/>
    </row>
    <row r="258" spans="2:18" s="527" customFormat="1" ht="15.75">
      <c r="B258" s="837"/>
      <c r="C258" s="840"/>
      <c r="D258" s="858"/>
      <c r="E258" s="855"/>
      <c r="F258" s="549">
        <v>4</v>
      </c>
      <c r="G258" s="550"/>
      <c r="H258" s="598" t="str">
        <f t="shared" si="4"/>
        <v>Belum Diisi</v>
      </c>
      <c r="I258" s="592" t="s">
        <v>26</v>
      </c>
      <c r="J258" s="593" t="str">
        <f>IF($D$255="Y/T","Isi Sasaran",IF($E$255=0,0,IF(I258="Y",1,IF(I258="T",0,"Isi Dulu"))))</f>
        <v>Isi Sasaran</v>
      </c>
      <c r="K258" s="592" t="s">
        <v>26</v>
      </c>
      <c r="L258" s="593" t="str">
        <f>IF($D$255="Y/T","Isi Sasaran",IF($E$255=0,0,IF(K258="Y",1,IF(K258="T",0,"Isi Dulu"))))</f>
        <v>Isi Sasaran</v>
      </c>
      <c r="M258" s="849"/>
      <c r="N258" s="852"/>
      <c r="O258" s="517"/>
      <c r="P258" s="517"/>
      <c r="Q258" s="517"/>
      <c r="R258" s="517"/>
    </row>
    <row r="259" spans="2:18" s="527" customFormat="1" ht="15.75">
      <c r="B259" s="838"/>
      <c r="C259" s="841"/>
      <c r="D259" s="859"/>
      <c r="E259" s="856"/>
      <c r="F259" s="569">
        <v>5</v>
      </c>
      <c r="G259" s="570"/>
      <c r="H259" s="599" t="str">
        <f t="shared" si="4"/>
        <v>Belum Diisi</v>
      </c>
      <c r="I259" s="595" t="s">
        <v>26</v>
      </c>
      <c r="J259" s="596" t="str">
        <f>IF($D$255="Y/T","Isi Sasaran",IF($E$255=0,0,IF(I259="Y",1,IF(I259="T",0,"Isi Dulu"))))</f>
        <v>Isi Sasaran</v>
      </c>
      <c r="K259" s="595" t="s">
        <v>26</v>
      </c>
      <c r="L259" s="596" t="str">
        <f>IF($D$255="Y/T","Isi Sasaran",IF($E$255=0,0,IF(K259="Y",1,IF(K259="T",0,"Isi Dulu"))))</f>
        <v>Isi Sasaran</v>
      </c>
      <c r="M259" s="850"/>
      <c r="N259" s="853"/>
      <c r="O259" s="517"/>
      <c r="P259" s="517"/>
      <c r="Q259" s="517"/>
      <c r="R259" s="517"/>
    </row>
    <row r="260" spans="2:18" s="527" customFormat="1" ht="15.75">
      <c r="B260" s="836">
        <v>11</v>
      </c>
      <c r="C260" s="839"/>
      <c r="D260" s="857" t="s">
        <v>26</v>
      </c>
      <c r="E260" s="854" t="str">
        <f>IF(D260="Y",1,IF(D260="T",0,IF(D260="Y/T","Belum diisi","Error")))</f>
        <v>Belum diisi</v>
      </c>
      <c r="F260" s="528">
        <v>1</v>
      </c>
      <c r="G260" s="529"/>
      <c r="H260" s="600" t="str">
        <f t="shared" si="4"/>
        <v>Belum Diisi</v>
      </c>
      <c r="I260" s="590" t="s">
        <v>26</v>
      </c>
      <c r="J260" s="591" t="str">
        <f>IF($D$260="Y/T","Isi Sasaran",IF($E$260=0,0,IF(I260="Y",1,IF(I260="T",0,"Isi Dulu"))))</f>
        <v>Isi Sasaran</v>
      </c>
      <c r="K260" s="590" t="s">
        <v>26</v>
      </c>
      <c r="L260" s="591" t="str">
        <f>IF($D$260="Y/T","Isi Sasaran",IF($E$260=0,0,IF(K260="Y",1,IF(K260="T",0,"Isi Dulu"))))</f>
        <v>Isi Sasaran</v>
      </c>
      <c r="M260" s="848" t="s">
        <v>26</v>
      </c>
      <c r="N260" s="851" t="str">
        <f>IF(M260="Y",1,IF(M260="T",0,IF(M260="Y/T","Belum diisi","Error")))</f>
        <v>Belum diisi</v>
      </c>
      <c r="O260" s="517"/>
      <c r="P260" s="517"/>
      <c r="Q260" s="517"/>
      <c r="R260" s="517"/>
    </row>
    <row r="261" spans="2:18" s="527" customFormat="1" ht="15.75">
      <c r="B261" s="837"/>
      <c r="C261" s="840"/>
      <c r="D261" s="858"/>
      <c r="E261" s="855"/>
      <c r="F261" s="549">
        <v>2</v>
      </c>
      <c r="G261" s="550"/>
      <c r="H261" s="598" t="str">
        <f t="shared" si="4"/>
        <v>Belum Diisi</v>
      </c>
      <c r="I261" s="592" t="s">
        <v>26</v>
      </c>
      <c r="J261" s="593" t="str">
        <f>IF($D$260="Y/T","Isi Sasaran",IF($E$260=0,0,IF(I261="Y",1,IF(I261="T",0,"Isi Dulu"))))</f>
        <v>Isi Sasaran</v>
      </c>
      <c r="K261" s="592" t="s">
        <v>26</v>
      </c>
      <c r="L261" s="593" t="str">
        <f>IF($D$260="Y/T","Isi Sasaran",IF($E$260=0,0,IF(K261="Y",1,IF(K261="T",0,"Isi Dulu"))))</f>
        <v>Isi Sasaran</v>
      </c>
      <c r="M261" s="849"/>
      <c r="N261" s="852"/>
      <c r="O261" s="517"/>
      <c r="P261" s="517"/>
      <c r="Q261" s="517"/>
      <c r="R261" s="517"/>
    </row>
    <row r="262" spans="2:18" s="527" customFormat="1" ht="15.75">
      <c r="B262" s="837"/>
      <c r="C262" s="840"/>
      <c r="D262" s="858"/>
      <c r="E262" s="855"/>
      <c r="F262" s="549">
        <v>3</v>
      </c>
      <c r="G262" s="550"/>
      <c r="H262" s="598" t="str">
        <f t="shared" si="4"/>
        <v>Belum Diisi</v>
      </c>
      <c r="I262" s="592" t="s">
        <v>26</v>
      </c>
      <c r="J262" s="593" t="str">
        <f>IF($D$260="Y/T","Isi Sasaran",IF($E$260=0,0,IF(I262="Y",1,IF(I262="T",0,"Isi Dulu"))))</f>
        <v>Isi Sasaran</v>
      </c>
      <c r="K262" s="592" t="s">
        <v>26</v>
      </c>
      <c r="L262" s="593" t="str">
        <f>IF($D$260="Y/T","Isi Sasaran",IF($E$260=0,0,IF(K262="Y",1,IF(K262="T",0,"Isi Dulu"))))</f>
        <v>Isi Sasaran</v>
      </c>
      <c r="M262" s="849"/>
      <c r="N262" s="852"/>
      <c r="O262" s="517"/>
      <c r="P262" s="517"/>
      <c r="Q262" s="517"/>
      <c r="R262" s="517"/>
    </row>
    <row r="263" spans="2:18" s="527" customFormat="1" ht="15.75">
      <c r="B263" s="837"/>
      <c r="C263" s="840"/>
      <c r="D263" s="858"/>
      <c r="E263" s="855"/>
      <c r="F263" s="549">
        <v>4</v>
      </c>
      <c r="G263" s="550"/>
      <c r="H263" s="598" t="str">
        <f t="shared" si="4"/>
        <v>Belum Diisi</v>
      </c>
      <c r="I263" s="592" t="s">
        <v>26</v>
      </c>
      <c r="J263" s="593" t="str">
        <f>IF($D$260="Y/T","Isi Sasaran",IF($E$260=0,0,IF(I263="Y",1,IF(I263="T",0,"Isi Dulu"))))</f>
        <v>Isi Sasaran</v>
      </c>
      <c r="K263" s="592" t="s">
        <v>26</v>
      </c>
      <c r="L263" s="593" t="str">
        <f>IF($D$260="Y/T","Isi Sasaran",IF($E$260=0,0,IF(K263="Y",1,IF(K263="T",0,"Isi Dulu"))))</f>
        <v>Isi Sasaran</v>
      </c>
      <c r="M263" s="849"/>
      <c r="N263" s="852"/>
      <c r="O263" s="517"/>
      <c r="P263" s="517"/>
      <c r="Q263" s="517"/>
      <c r="R263" s="517"/>
    </row>
    <row r="264" spans="2:18" s="527" customFormat="1" ht="15.75">
      <c r="B264" s="838"/>
      <c r="C264" s="841"/>
      <c r="D264" s="859"/>
      <c r="E264" s="856"/>
      <c r="F264" s="569">
        <v>5</v>
      </c>
      <c r="G264" s="570"/>
      <c r="H264" s="599" t="str">
        <f t="shared" si="4"/>
        <v>Belum Diisi</v>
      </c>
      <c r="I264" s="595" t="s">
        <v>26</v>
      </c>
      <c r="J264" s="596" t="str">
        <f>IF($D$260="Y/T","Isi Sasaran",IF($E$260=0,0,IF(I264="Y",1,IF(I264="T",0,"Isi Dulu"))))</f>
        <v>Isi Sasaran</v>
      </c>
      <c r="K264" s="595" t="s">
        <v>26</v>
      </c>
      <c r="L264" s="596" t="str">
        <f>IF($D$260="Y/T","Isi Sasaran",IF($E$260=0,0,IF(K264="Y",1,IF(K264="T",0,"Isi Dulu"))))</f>
        <v>Isi Sasaran</v>
      </c>
      <c r="M264" s="850"/>
      <c r="N264" s="853"/>
      <c r="O264" s="517"/>
      <c r="P264" s="517"/>
      <c r="Q264" s="517"/>
      <c r="R264" s="517"/>
    </row>
    <row r="265" spans="2:18" s="527" customFormat="1" ht="15.75">
      <c r="B265" s="836">
        <v>12</v>
      </c>
      <c r="C265" s="839"/>
      <c r="D265" s="857" t="s">
        <v>26</v>
      </c>
      <c r="E265" s="854" t="str">
        <f>IF(D265="Y",1,IF(D265="T",0,IF(D265="Y/T","Belum diisi","Error")))</f>
        <v>Belum diisi</v>
      </c>
      <c r="F265" s="528">
        <v>1</v>
      </c>
      <c r="G265" s="529"/>
      <c r="H265" s="600" t="str">
        <f t="shared" si="4"/>
        <v>Belum Diisi</v>
      </c>
      <c r="I265" s="590" t="s">
        <v>26</v>
      </c>
      <c r="J265" s="591" t="str">
        <f>IF($D$265="Y/T","Isi Sasaran",IF($E$265=0,0,IF(I265="Y",1,IF(I265="T",0,"Isi Dulu"))))</f>
        <v>Isi Sasaran</v>
      </c>
      <c r="K265" s="590" t="s">
        <v>26</v>
      </c>
      <c r="L265" s="591" t="str">
        <f>IF($D$265="Y/T","Isi Sasaran",IF($E$265=0,0,IF(K265="Y",1,IF(K265="T",0,"Isi Dulu"))))</f>
        <v>Isi Sasaran</v>
      </c>
      <c r="M265" s="848" t="s">
        <v>26</v>
      </c>
      <c r="N265" s="851" t="str">
        <f>IF(M265="Y",1,IF(M265="T",0,IF(M265="Y/T","Belum diisi","Error")))</f>
        <v>Belum diisi</v>
      </c>
      <c r="O265" s="517"/>
      <c r="P265" s="517"/>
      <c r="Q265" s="517"/>
      <c r="R265" s="517"/>
    </row>
    <row r="266" spans="2:18" s="527" customFormat="1" ht="15.75">
      <c r="B266" s="837"/>
      <c r="C266" s="840"/>
      <c r="D266" s="858"/>
      <c r="E266" s="855"/>
      <c r="F266" s="549">
        <v>2</v>
      </c>
      <c r="G266" s="550"/>
      <c r="H266" s="598" t="str">
        <f t="shared" si="4"/>
        <v>Belum Diisi</v>
      </c>
      <c r="I266" s="592" t="s">
        <v>26</v>
      </c>
      <c r="J266" s="593" t="str">
        <f>IF($D$265="Y/T","Isi Sasaran",IF($E$265=0,0,IF(I266="Y",1,IF(I266="T",0,"Isi Dulu"))))</f>
        <v>Isi Sasaran</v>
      </c>
      <c r="K266" s="592" t="s">
        <v>26</v>
      </c>
      <c r="L266" s="593" t="str">
        <f>IF($D$265="Y/T","Isi Sasaran",IF($E$265=0,0,IF(K266="Y",1,IF(K266="T",0,"Isi Dulu"))))</f>
        <v>Isi Sasaran</v>
      </c>
      <c r="M266" s="849"/>
      <c r="N266" s="852"/>
      <c r="O266" s="517"/>
      <c r="P266" s="517"/>
      <c r="Q266" s="517"/>
      <c r="R266" s="517"/>
    </row>
    <row r="267" spans="2:18" s="527" customFormat="1" ht="15.75">
      <c r="B267" s="837"/>
      <c r="C267" s="840"/>
      <c r="D267" s="858"/>
      <c r="E267" s="855"/>
      <c r="F267" s="549">
        <v>3</v>
      </c>
      <c r="G267" s="550"/>
      <c r="H267" s="598" t="str">
        <f t="shared" si="4"/>
        <v>Belum Diisi</v>
      </c>
      <c r="I267" s="592" t="s">
        <v>26</v>
      </c>
      <c r="J267" s="593" t="str">
        <f>IF($D$265="Y/T","Isi Sasaran",IF($E$265=0,0,IF(I267="Y",1,IF(I267="T",0,"Isi Dulu"))))</f>
        <v>Isi Sasaran</v>
      </c>
      <c r="K267" s="592" t="s">
        <v>26</v>
      </c>
      <c r="L267" s="593" t="str">
        <f>IF($D$265="Y/T","Isi Sasaran",IF($E$265=0,0,IF(K267="Y",1,IF(K267="T",0,"Isi Dulu"))))</f>
        <v>Isi Sasaran</v>
      </c>
      <c r="M267" s="849"/>
      <c r="N267" s="852"/>
      <c r="O267" s="517"/>
      <c r="P267" s="517"/>
      <c r="Q267" s="517"/>
      <c r="R267" s="517"/>
    </row>
    <row r="268" spans="2:18" s="527" customFormat="1" ht="15.75">
      <c r="B268" s="837"/>
      <c r="C268" s="840"/>
      <c r="D268" s="858"/>
      <c r="E268" s="855"/>
      <c r="F268" s="549">
        <v>4</v>
      </c>
      <c r="G268" s="550"/>
      <c r="H268" s="598" t="str">
        <f t="shared" si="4"/>
        <v>Belum Diisi</v>
      </c>
      <c r="I268" s="592" t="s">
        <v>26</v>
      </c>
      <c r="J268" s="593" t="str">
        <f>IF($D$265="Y/T","Isi Sasaran",IF($E$265=0,0,IF(I268="Y",1,IF(I268="T",0,"Isi Dulu"))))</f>
        <v>Isi Sasaran</v>
      </c>
      <c r="K268" s="592" t="s">
        <v>26</v>
      </c>
      <c r="L268" s="593" t="str">
        <f>IF($D$265="Y/T","Isi Sasaran",IF($E$265=0,0,IF(K268="Y",1,IF(K268="T",0,"Isi Dulu"))))</f>
        <v>Isi Sasaran</v>
      </c>
      <c r="M268" s="849"/>
      <c r="N268" s="852"/>
      <c r="O268" s="517"/>
      <c r="P268" s="517"/>
      <c r="Q268" s="517"/>
      <c r="R268" s="517"/>
    </row>
    <row r="269" spans="2:18" s="527" customFormat="1" ht="15.75">
      <c r="B269" s="838"/>
      <c r="C269" s="841"/>
      <c r="D269" s="859"/>
      <c r="E269" s="856"/>
      <c r="F269" s="569">
        <v>5</v>
      </c>
      <c r="G269" s="570"/>
      <c r="H269" s="599" t="str">
        <f t="shared" si="4"/>
        <v>Belum Diisi</v>
      </c>
      <c r="I269" s="595" t="s">
        <v>26</v>
      </c>
      <c r="J269" s="596" t="str">
        <f>IF($D$265="Y/T","Isi Sasaran",IF($E$265=0,0,IF(I269="Y",1,IF(I269="T",0,"Isi Dulu"))))</f>
        <v>Isi Sasaran</v>
      </c>
      <c r="K269" s="595" t="s">
        <v>26</v>
      </c>
      <c r="L269" s="596" t="str">
        <f>IF($D$265="Y/T","Isi Sasaran",IF($E$265=0,0,IF(K269="Y",1,IF(K269="T",0,"Isi Dulu"))))</f>
        <v>Isi Sasaran</v>
      </c>
      <c r="M269" s="850"/>
      <c r="N269" s="853"/>
      <c r="O269" s="517"/>
      <c r="P269" s="517"/>
      <c r="Q269" s="517"/>
      <c r="R269" s="517"/>
    </row>
    <row r="270" spans="2:18" s="527" customFormat="1" ht="15.75">
      <c r="B270" s="836">
        <v>13</v>
      </c>
      <c r="C270" s="839"/>
      <c r="D270" s="857" t="s">
        <v>26</v>
      </c>
      <c r="E270" s="854" t="str">
        <f>IF(D270="Y",1,IF(D270="T",0,IF(D270="Y/T","Belum diisi","Error")))</f>
        <v>Belum diisi</v>
      </c>
      <c r="F270" s="528">
        <v>1</v>
      </c>
      <c r="G270" s="529"/>
      <c r="H270" s="600" t="str">
        <f t="shared" si="4"/>
        <v>Belum Diisi</v>
      </c>
      <c r="I270" s="590" t="s">
        <v>26</v>
      </c>
      <c r="J270" s="591" t="str">
        <f>IF($D$270="Y/T","Isi Sasaran",IF($E$270=0,0,IF(I270="Y",1,IF(I270="T",0,"Isi Dulu"))))</f>
        <v>Isi Sasaran</v>
      </c>
      <c r="K270" s="590" t="s">
        <v>26</v>
      </c>
      <c r="L270" s="591" t="str">
        <f>IF($D$270="Y/T","Isi Sasaran",IF($E$270=0,0,IF(K270="Y",1,IF(K270="T",0,"Isi Dulu"))))</f>
        <v>Isi Sasaran</v>
      </c>
      <c r="M270" s="848" t="s">
        <v>26</v>
      </c>
      <c r="N270" s="851" t="str">
        <f>IF(M270="Y",1,IF(M270="T",0,IF(M270="Y/T","Belum diisi","Error")))</f>
        <v>Belum diisi</v>
      </c>
      <c r="O270" s="517"/>
      <c r="P270" s="517"/>
      <c r="Q270" s="517"/>
      <c r="R270" s="517"/>
    </row>
    <row r="271" spans="2:18" s="527" customFormat="1" ht="15.75">
      <c r="B271" s="837"/>
      <c r="C271" s="840"/>
      <c r="D271" s="858"/>
      <c r="E271" s="855"/>
      <c r="F271" s="549">
        <v>2</v>
      </c>
      <c r="G271" s="550"/>
      <c r="H271" s="598" t="str">
        <f t="shared" si="4"/>
        <v>Belum Diisi</v>
      </c>
      <c r="I271" s="592" t="s">
        <v>26</v>
      </c>
      <c r="J271" s="593" t="str">
        <f>IF($D$270="Y/T","Isi Sasaran",IF($E$270=0,0,IF(I271="Y",1,IF(I271="T",0,"Isi Dulu"))))</f>
        <v>Isi Sasaran</v>
      </c>
      <c r="K271" s="592" t="s">
        <v>26</v>
      </c>
      <c r="L271" s="593" t="str">
        <f>IF($D$270="Y/T","Isi Sasaran",IF($E$270=0,0,IF(K271="Y",1,IF(K271="T",0,"Isi Dulu"))))</f>
        <v>Isi Sasaran</v>
      </c>
      <c r="M271" s="849"/>
      <c r="N271" s="852"/>
      <c r="O271" s="517"/>
      <c r="P271" s="517"/>
      <c r="Q271" s="517"/>
      <c r="R271" s="517"/>
    </row>
    <row r="272" spans="2:18" s="527" customFormat="1" ht="15.75">
      <c r="B272" s="837"/>
      <c r="C272" s="840"/>
      <c r="D272" s="858"/>
      <c r="E272" s="855"/>
      <c r="F272" s="549">
        <v>3</v>
      </c>
      <c r="G272" s="550"/>
      <c r="H272" s="598" t="str">
        <f t="shared" si="4"/>
        <v>Belum Diisi</v>
      </c>
      <c r="I272" s="592" t="s">
        <v>26</v>
      </c>
      <c r="J272" s="593" t="str">
        <f>IF($D$270="Y/T","Isi Sasaran",IF($E$270=0,0,IF(I272="Y",1,IF(I272="T",0,"Isi Dulu"))))</f>
        <v>Isi Sasaran</v>
      </c>
      <c r="K272" s="592" t="s">
        <v>26</v>
      </c>
      <c r="L272" s="593" t="str">
        <f>IF($D$270="Y/T","Isi Sasaran",IF($E$270=0,0,IF(K272="Y",1,IF(K272="T",0,"Isi Dulu"))))</f>
        <v>Isi Sasaran</v>
      </c>
      <c r="M272" s="849"/>
      <c r="N272" s="852"/>
      <c r="O272" s="517"/>
      <c r="P272" s="517"/>
      <c r="Q272" s="517"/>
      <c r="R272" s="517"/>
    </row>
    <row r="273" spans="2:18" s="527" customFormat="1" ht="15.75">
      <c r="B273" s="837"/>
      <c r="C273" s="840"/>
      <c r="D273" s="858"/>
      <c r="E273" s="855"/>
      <c r="F273" s="549">
        <v>4</v>
      </c>
      <c r="G273" s="550"/>
      <c r="H273" s="598" t="str">
        <f t="shared" si="4"/>
        <v>Belum Diisi</v>
      </c>
      <c r="I273" s="592" t="s">
        <v>26</v>
      </c>
      <c r="J273" s="593" t="str">
        <f>IF($D$270="Y/T","Isi Sasaran",IF($E$270=0,0,IF(I273="Y",1,IF(I273="T",0,"Isi Dulu"))))</f>
        <v>Isi Sasaran</v>
      </c>
      <c r="K273" s="592" t="s">
        <v>26</v>
      </c>
      <c r="L273" s="593" t="str">
        <f>IF($D$270="Y/T","Isi Sasaran",IF($E$270=0,0,IF(K273="Y",1,IF(K273="T",0,"Isi Dulu"))))</f>
        <v>Isi Sasaran</v>
      </c>
      <c r="M273" s="849"/>
      <c r="N273" s="852"/>
      <c r="O273" s="517"/>
      <c r="P273" s="517"/>
      <c r="Q273" s="517"/>
      <c r="R273" s="517"/>
    </row>
    <row r="274" spans="2:18" s="527" customFormat="1" ht="15.75">
      <c r="B274" s="838"/>
      <c r="C274" s="841"/>
      <c r="D274" s="859"/>
      <c r="E274" s="856"/>
      <c r="F274" s="569">
        <v>5</v>
      </c>
      <c r="G274" s="570"/>
      <c r="H274" s="599" t="str">
        <f t="shared" si="4"/>
        <v>Belum Diisi</v>
      </c>
      <c r="I274" s="595" t="s">
        <v>26</v>
      </c>
      <c r="J274" s="596" t="str">
        <f>IF($D$270="Y/T","Isi Sasaran",IF($E$270=0,0,IF(I274="Y",1,IF(I274="T",0,"Isi Dulu"))))</f>
        <v>Isi Sasaran</v>
      </c>
      <c r="K274" s="595" t="s">
        <v>26</v>
      </c>
      <c r="L274" s="596" t="str">
        <f>IF($D$270="Y/T","Isi Sasaran",IF($E$270=0,0,IF(K274="Y",1,IF(K274="T",0,"Isi Dulu"))))</f>
        <v>Isi Sasaran</v>
      </c>
      <c r="M274" s="850"/>
      <c r="N274" s="853"/>
      <c r="O274" s="517"/>
      <c r="P274" s="517"/>
      <c r="Q274" s="517"/>
      <c r="R274" s="517"/>
    </row>
    <row r="275" spans="2:18" s="527" customFormat="1" ht="15.75">
      <c r="B275" s="836">
        <v>14</v>
      </c>
      <c r="C275" s="839"/>
      <c r="D275" s="857" t="s">
        <v>26</v>
      </c>
      <c r="E275" s="854" t="str">
        <f>IF(D275="Y",1,IF(D275="T",0,IF(D275="Y/T","Belum diisi","Error")))</f>
        <v>Belum diisi</v>
      </c>
      <c r="F275" s="528">
        <v>1</v>
      </c>
      <c r="G275" s="529"/>
      <c r="H275" s="600" t="str">
        <f t="shared" ref="H275:H309" si="5">IF(OR(J275="Isi Dulu",L275="Isi Dulu",J275="Isi Sasaran",L275="Isi Sasaran"),"Belum Diisi",IF(SUM(J275,L275)=2,1,IF(SUM(J275,L275)=1,0,IF(SUM(J275,L275)=0,0,"Error"))))</f>
        <v>Belum Diisi</v>
      </c>
      <c r="I275" s="590" t="s">
        <v>26</v>
      </c>
      <c r="J275" s="591" t="str">
        <f>IF($D$275="Y/T","Isi Sasaran",IF($E$275=0,0,IF(I275="Y",1,IF(I275="T",0,"Isi Dulu"))))</f>
        <v>Isi Sasaran</v>
      </c>
      <c r="K275" s="590" t="s">
        <v>26</v>
      </c>
      <c r="L275" s="591" t="str">
        <f>IF($D$275="Y/T","Isi Sasaran",IF($E$275=0,0,IF(K275="Y",1,IF(K275="T",0,"Isi Dulu"))))</f>
        <v>Isi Sasaran</v>
      </c>
      <c r="M275" s="848" t="s">
        <v>26</v>
      </c>
      <c r="N275" s="851" t="str">
        <f>IF(M275="Y",1,IF(M275="T",0,IF(M275="Y/T","Belum diisi","Error")))</f>
        <v>Belum diisi</v>
      </c>
      <c r="O275" s="517"/>
      <c r="P275" s="517"/>
      <c r="Q275" s="517"/>
      <c r="R275" s="517"/>
    </row>
    <row r="276" spans="2:18" s="527" customFormat="1" ht="15.75">
      <c r="B276" s="837"/>
      <c r="C276" s="840"/>
      <c r="D276" s="858"/>
      <c r="E276" s="855"/>
      <c r="F276" s="549">
        <v>2</v>
      </c>
      <c r="G276" s="550"/>
      <c r="H276" s="598" t="str">
        <f t="shared" si="5"/>
        <v>Belum Diisi</v>
      </c>
      <c r="I276" s="592" t="s">
        <v>26</v>
      </c>
      <c r="J276" s="593" t="str">
        <f>IF($D$275="Y/T","Isi Sasaran",IF($E$275=0,0,IF(I276="Y",1,IF(I276="T",0,"Isi Dulu"))))</f>
        <v>Isi Sasaran</v>
      </c>
      <c r="K276" s="592" t="s">
        <v>26</v>
      </c>
      <c r="L276" s="593" t="str">
        <f>IF($D$275="Y/T","Isi Sasaran",IF($E$275=0,0,IF(K276="Y",1,IF(K276="T",0,"Isi Dulu"))))</f>
        <v>Isi Sasaran</v>
      </c>
      <c r="M276" s="849"/>
      <c r="N276" s="852"/>
      <c r="O276" s="517"/>
      <c r="P276" s="517"/>
      <c r="Q276" s="517"/>
      <c r="R276" s="517"/>
    </row>
    <row r="277" spans="2:18" s="527" customFormat="1" ht="15.75">
      <c r="B277" s="837"/>
      <c r="C277" s="840"/>
      <c r="D277" s="858"/>
      <c r="E277" s="855"/>
      <c r="F277" s="549">
        <v>3</v>
      </c>
      <c r="G277" s="550"/>
      <c r="H277" s="598" t="str">
        <f t="shared" si="5"/>
        <v>Belum Diisi</v>
      </c>
      <c r="I277" s="592" t="s">
        <v>26</v>
      </c>
      <c r="J277" s="593" t="str">
        <f>IF($D$275="Y/T","Isi Sasaran",IF($E$275=0,0,IF(I277="Y",1,IF(I277="T",0,"Isi Dulu"))))</f>
        <v>Isi Sasaran</v>
      </c>
      <c r="K277" s="592" t="s">
        <v>26</v>
      </c>
      <c r="L277" s="593" t="str">
        <f>IF($D$275="Y/T","Isi Sasaran",IF($E$275=0,0,IF(K277="Y",1,IF(K277="T",0,"Isi Dulu"))))</f>
        <v>Isi Sasaran</v>
      </c>
      <c r="M277" s="849"/>
      <c r="N277" s="852"/>
      <c r="O277" s="517"/>
      <c r="P277" s="517"/>
      <c r="Q277" s="517"/>
      <c r="R277" s="517"/>
    </row>
    <row r="278" spans="2:18" s="527" customFormat="1" ht="15.75">
      <c r="B278" s="837"/>
      <c r="C278" s="840"/>
      <c r="D278" s="858"/>
      <c r="E278" s="855"/>
      <c r="F278" s="549">
        <v>4</v>
      </c>
      <c r="G278" s="550"/>
      <c r="H278" s="598" t="str">
        <f t="shared" si="5"/>
        <v>Belum Diisi</v>
      </c>
      <c r="I278" s="592" t="s">
        <v>26</v>
      </c>
      <c r="J278" s="593" t="str">
        <f>IF($D$275="Y/T","Isi Sasaran",IF($E$275=0,0,IF(I278="Y",1,IF(I278="T",0,"Isi Dulu"))))</f>
        <v>Isi Sasaran</v>
      </c>
      <c r="K278" s="592" t="s">
        <v>26</v>
      </c>
      <c r="L278" s="593" t="str">
        <f>IF($D$275="Y/T","Isi Sasaran",IF($E$275=0,0,IF(K278="Y",1,IF(K278="T",0,"Isi Dulu"))))</f>
        <v>Isi Sasaran</v>
      </c>
      <c r="M278" s="849"/>
      <c r="N278" s="852"/>
      <c r="O278" s="517"/>
      <c r="P278" s="517"/>
      <c r="Q278" s="517"/>
      <c r="R278" s="517"/>
    </row>
    <row r="279" spans="2:18" s="527" customFormat="1" ht="15.75">
      <c r="B279" s="838"/>
      <c r="C279" s="841"/>
      <c r="D279" s="859"/>
      <c r="E279" s="856"/>
      <c r="F279" s="569">
        <v>5</v>
      </c>
      <c r="G279" s="570"/>
      <c r="H279" s="599" t="str">
        <f t="shared" si="5"/>
        <v>Belum Diisi</v>
      </c>
      <c r="I279" s="595" t="s">
        <v>26</v>
      </c>
      <c r="J279" s="596" t="str">
        <f>IF($D$275="Y/T","Isi Sasaran",IF($E$275=0,0,IF(I279="Y",1,IF(I279="T",0,"Isi Dulu"))))</f>
        <v>Isi Sasaran</v>
      </c>
      <c r="K279" s="595" t="s">
        <v>26</v>
      </c>
      <c r="L279" s="596" t="str">
        <f>IF($D$275="Y/T","Isi Sasaran",IF($E$275=0,0,IF(K279="Y",1,IF(K279="T",0,"Isi Dulu"))))</f>
        <v>Isi Sasaran</v>
      </c>
      <c r="M279" s="850"/>
      <c r="N279" s="853"/>
      <c r="O279" s="517"/>
      <c r="P279" s="517"/>
      <c r="Q279" s="517"/>
      <c r="R279" s="517"/>
    </row>
    <row r="280" spans="2:18" s="527" customFormat="1" ht="15.75">
      <c r="B280" s="836">
        <v>15</v>
      </c>
      <c r="C280" s="839"/>
      <c r="D280" s="857" t="s">
        <v>26</v>
      </c>
      <c r="E280" s="854" t="str">
        <f>IF(D280="Y",1,IF(D280="T",0,IF(D280="Y/T","Belum diisi","Error")))</f>
        <v>Belum diisi</v>
      </c>
      <c r="F280" s="528">
        <v>1</v>
      </c>
      <c r="G280" s="529"/>
      <c r="H280" s="600" t="str">
        <f t="shared" si="5"/>
        <v>Belum Diisi</v>
      </c>
      <c r="I280" s="590" t="s">
        <v>26</v>
      </c>
      <c r="J280" s="591" t="str">
        <f>IF($D$280="Y/T","Isi Sasaran",IF($E$280=0,0,IF(I280="Y",1,IF(I280="T",0,"Isi Dulu"))))</f>
        <v>Isi Sasaran</v>
      </c>
      <c r="K280" s="590" t="s">
        <v>26</v>
      </c>
      <c r="L280" s="591" t="str">
        <f>IF($D$280="Y/T","Isi Sasaran",IF($E$280=0,0,IF(K280="Y",1,IF(K280="T",0,"Isi Dulu"))))</f>
        <v>Isi Sasaran</v>
      </c>
      <c r="M280" s="848" t="s">
        <v>26</v>
      </c>
      <c r="N280" s="851" t="str">
        <f>IF(M280="Y",1,IF(M280="T",0,IF(M280="Y/T","Belum diisi","Error")))</f>
        <v>Belum diisi</v>
      </c>
      <c r="O280" s="517"/>
      <c r="P280" s="517"/>
      <c r="Q280" s="517"/>
      <c r="R280" s="517"/>
    </row>
    <row r="281" spans="2:18" s="527" customFormat="1" ht="15.75">
      <c r="B281" s="837"/>
      <c r="C281" s="840"/>
      <c r="D281" s="858"/>
      <c r="E281" s="855"/>
      <c r="F281" s="549">
        <v>2</v>
      </c>
      <c r="G281" s="550"/>
      <c r="H281" s="598" t="str">
        <f t="shared" si="5"/>
        <v>Belum Diisi</v>
      </c>
      <c r="I281" s="592" t="s">
        <v>26</v>
      </c>
      <c r="J281" s="593" t="str">
        <f>IF($D$280="Y/T","Isi Sasaran",IF($E$280=0,0,IF(I281="Y",1,IF(I281="T",0,"Isi Dulu"))))</f>
        <v>Isi Sasaran</v>
      </c>
      <c r="K281" s="592" t="s">
        <v>26</v>
      </c>
      <c r="L281" s="593" t="str">
        <f>IF($D$280="Y/T","Isi Sasaran",IF($E$280=0,0,IF(K281="Y",1,IF(K281="T",0,"Isi Dulu"))))</f>
        <v>Isi Sasaran</v>
      </c>
      <c r="M281" s="849"/>
      <c r="N281" s="852"/>
      <c r="O281" s="517"/>
      <c r="P281" s="517"/>
      <c r="Q281" s="517"/>
      <c r="R281" s="517"/>
    </row>
    <row r="282" spans="2:18" s="527" customFormat="1" ht="15.75">
      <c r="B282" s="837"/>
      <c r="C282" s="840"/>
      <c r="D282" s="858"/>
      <c r="E282" s="855"/>
      <c r="F282" s="549">
        <v>3</v>
      </c>
      <c r="G282" s="550"/>
      <c r="H282" s="598" t="str">
        <f t="shared" si="5"/>
        <v>Belum Diisi</v>
      </c>
      <c r="I282" s="592" t="s">
        <v>26</v>
      </c>
      <c r="J282" s="593" t="str">
        <f>IF($D$280="Y/T","Isi Sasaran",IF($E$280=0,0,IF(I282="Y",1,IF(I282="T",0,"Isi Dulu"))))</f>
        <v>Isi Sasaran</v>
      </c>
      <c r="K282" s="592" t="s">
        <v>26</v>
      </c>
      <c r="L282" s="593" t="str">
        <f>IF($D$280="Y/T","Isi Sasaran",IF($E$280=0,0,IF(K282="Y",1,IF(K282="T",0,"Isi Dulu"))))</f>
        <v>Isi Sasaran</v>
      </c>
      <c r="M282" s="849"/>
      <c r="N282" s="852"/>
      <c r="O282" s="517"/>
      <c r="P282" s="517"/>
      <c r="Q282" s="517"/>
      <c r="R282" s="517"/>
    </row>
    <row r="283" spans="2:18" s="527" customFormat="1" ht="15.75">
      <c r="B283" s="837"/>
      <c r="C283" s="840"/>
      <c r="D283" s="858"/>
      <c r="E283" s="855"/>
      <c r="F283" s="549">
        <v>4</v>
      </c>
      <c r="G283" s="550"/>
      <c r="H283" s="598" t="str">
        <f t="shared" si="5"/>
        <v>Belum Diisi</v>
      </c>
      <c r="I283" s="592" t="s">
        <v>26</v>
      </c>
      <c r="J283" s="593" t="str">
        <f>IF($D$280="Y/T","Isi Sasaran",IF($E$280=0,0,IF(I283="Y",1,IF(I283="T",0,"Isi Dulu"))))</f>
        <v>Isi Sasaran</v>
      </c>
      <c r="K283" s="592" t="s">
        <v>26</v>
      </c>
      <c r="L283" s="593" t="str">
        <f>IF($D$280="Y/T","Isi Sasaran",IF($E$280=0,0,IF(K283="Y",1,IF(K283="T",0,"Isi Dulu"))))</f>
        <v>Isi Sasaran</v>
      </c>
      <c r="M283" s="849"/>
      <c r="N283" s="852"/>
      <c r="O283" s="517"/>
      <c r="P283" s="517"/>
      <c r="Q283" s="517"/>
      <c r="R283" s="517"/>
    </row>
    <row r="284" spans="2:18" s="527" customFormat="1" ht="15.75">
      <c r="B284" s="838"/>
      <c r="C284" s="841"/>
      <c r="D284" s="859"/>
      <c r="E284" s="856"/>
      <c r="F284" s="569">
        <v>5</v>
      </c>
      <c r="G284" s="570"/>
      <c r="H284" s="599" t="str">
        <f t="shared" si="5"/>
        <v>Belum Diisi</v>
      </c>
      <c r="I284" s="595" t="s">
        <v>26</v>
      </c>
      <c r="J284" s="596" t="str">
        <f>IF($D$280="Y/T","Isi Sasaran",IF($E$280=0,0,IF(I284="Y",1,IF(I284="T",0,"Isi Dulu"))))</f>
        <v>Isi Sasaran</v>
      </c>
      <c r="K284" s="595" t="s">
        <v>26</v>
      </c>
      <c r="L284" s="596" t="str">
        <f>IF($D$280="Y/T","Isi Sasaran",IF($E$280=0,0,IF(K284="Y",1,IF(K284="T",0,"Isi Dulu"))))</f>
        <v>Isi Sasaran</v>
      </c>
      <c r="M284" s="850"/>
      <c r="N284" s="853"/>
      <c r="O284" s="517"/>
      <c r="P284" s="517"/>
      <c r="Q284" s="517"/>
      <c r="R284" s="517"/>
    </row>
    <row r="285" spans="2:18" s="527" customFormat="1" ht="15.75">
      <c r="B285" s="836">
        <v>16</v>
      </c>
      <c r="C285" s="839"/>
      <c r="D285" s="857" t="s">
        <v>26</v>
      </c>
      <c r="E285" s="854" t="str">
        <f>IF(D285="Y",1,IF(D285="T",0,IF(D285="Y/T","Belum diisi","Error")))</f>
        <v>Belum diisi</v>
      </c>
      <c r="F285" s="528">
        <v>1</v>
      </c>
      <c r="G285" s="529"/>
      <c r="H285" s="600" t="str">
        <f t="shared" si="5"/>
        <v>Belum Diisi</v>
      </c>
      <c r="I285" s="590" t="s">
        <v>26</v>
      </c>
      <c r="J285" s="591" t="str">
        <f>IF($D$285="Y/T","Isi Sasaran",IF($E$285=0,0,IF(I285="Y",1,IF(I285="T",0,"Isi Dulu"))))</f>
        <v>Isi Sasaran</v>
      </c>
      <c r="K285" s="590" t="s">
        <v>26</v>
      </c>
      <c r="L285" s="591" t="str">
        <f>IF($D$285="Y/T","Isi Sasaran",IF($E$285=0,0,IF(K285="Y",1,IF(K285="T",0,"Isi Dulu"))))</f>
        <v>Isi Sasaran</v>
      </c>
      <c r="M285" s="848" t="s">
        <v>26</v>
      </c>
      <c r="N285" s="851" t="str">
        <f>IF(M285="Y",1,IF(M285="T",0,IF(M285="Y/T","Belum diisi","Error")))</f>
        <v>Belum diisi</v>
      </c>
      <c r="O285" s="517"/>
      <c r="P285" s="517"/>
      <c r="Q285" s="517"/>
      <c r="R285" s="517"/>
    </row>
    <row r="286" spans="2:18" s="527" customFormat="1" ht="15.75">
      <c r="B286" s="837"/>
      <c r="C286" s="840"/>
      <c r="D286" s="858"/>
      <c r="E286" s="855"/>
      <c r="F286" s="549">
        <v>2</v>
      </c>
      <c r="G286" s="550"/>
      <c r="H286" s="598" t="str">
        <f t="shared" si="5"/>
        <v>Belum Diisi</v>
      </c>
      <c r="I286" s="592" t="s">
        <v>26</v>
      </c>
      <c r="J286" s="593" t="str">
        <f>IF($D$285="Y/T","Isi Sasaran",IF($E$285=0,0,IF(I286="Y",1,IF(I286="T",0,"Isi Dulu"))))</f>
        <v>Isi Sasaran</v>
      </c>
      <c r="K286" s="592" t="s">
        <v>26</v>
      </c>
      <c r="L286" s="593" t="str">
        <f>IF($D$285="Y/T","Isi Sasaran",IF($E$285=0,0,IF(K286="Y",1,IF(K286="T",0,"Isi Dulu"))))</f>
        <v>Isi Sasaran</v>
      </c>
      <c r="M286" s="849"/>
      <c r="N286" s="852"/>
      <c r="O286" s="517"/>
      <c r="P286" s="517"/>
      <c r="Q286" s="517"/>
      <c r="R286" s="517"/>
    </row>
    <row r="287" spans="2:18" s="527" customFormat="1" ht="15.75">
      <c r="B287" s="837"/>
      <c r="C287" s="840"/>
      <c r="D287" s="858"/>
      <c r="E287" s="855"/>
      <c r="F287" s="549">
        <v>3</v>
      </c>
      <c r="G287" s="550"/>
      <c r="H287" s="598" t="str">
        <f t="shared" si="5"/>
        <v>Belum Diisi</v>
      </c>
      <c r="I287" s="592" t="s">
        <v>26</v>
      </c>
      <c r="J287" s="593" t="str">
        <f>IF($D$285="Y/T","Isi Sasaran",IF($E$285=0,0,IF(I287="Y",1,IF(I287="T",0,"Isi Dulu"))))</f>
        <v>Isi Sasaran</v>
      </c>
      <c r="K287" s="592" t="s">
        <v>26</v>
      </c>
      <c r="L287" s="593" t="str">
        <f>IF($D$285="Y/T","Isi Sasaran",IF($E$285=0,0,IF(K287="Y",1,IF(K287="T",0,"Isi Dulu"))))</f>
        <v>Isi Sasaran</v>
      </c>
      <c r="M287" s="849"/>
      <c r="N287" s="852"/>
      <c r="O287" s="517"/>
      <c r="P287" s="517"/>
      <c r="Q287" s="517"/>
      <c r="R287" s="517"/>
    </row>
    <row r="288" spans="2:18" s="527" customFormat="1" ht="15.75">
      <c r="B288" s="837"/>
      <c r="C288" s="840"/>
      <c r="D288" s="858"/>
      <c r="E288" s="855"/>
      <c r="F288" s="549">
        <v>4</v>
      </c>
      <c r="G288" s="550"/>
      <c r="H288" s="598" t="str">
        <f t="shared" si="5"/>
        <v>Belum Diisi</v>
      </c>
      <c r="I288" s="592" t="s">
        <v>26</v>
      </c>
      <c r="J288" s="593" t="str">
        <f>IF($D$285="Y/T","Isi Sasaran",IF($E$285=0,0,IF(I288="Y",1,IF(I288="T",0,"Isi Dulu"))))</f>
        <v>Isi Sasaran</v>
      </c>
      <c r="K288" s="592" t="s">
        <v>26</v>
      </c>
      <c r="L288" s="593" t="str">
        <f>IF($D$285="Y/T","Isi Sasaran",IF($E$285=0,0,IF(K288="Y",1,IF(K288="T",0,"Isi Dulu"))))</f>
        <v>Isi Sasaran</v>
      </c>
      <c r="M288" s="849"/>
      <c r="N288" s="852"/>
      <c r="O288" s="517"/>
      <c r="P288" s="517"/>
      <c r="Q288" s="517"/>
      <c r="R288" s="517"/>
    </row>
    <row r="289" spans="2:18" s="527" customFormat="1" ht="15.75">
      <c r="B289" s="838"/>
      <c r="C289" s="841"/>
      <c r="D289" s="859"/>
      <c r="E289" s="856"/>
      <c r="F289" s="569">
        <v>5</v>
      </c>
      <c r="G289" s="570"/>
      <c r="H289" s="599" t="str">
        <f t="shared" si="5"/>
        <v>Belum Diisi</v>
      </c>
      <c r="I289" s="595" t="s">
        <v>26</v>
      </c>
      <c r="J289" s="596" t="str">
        <f>IF($D$285="Y/T","Isi Sasaran",IF($E$285=0,0,IF(I289="Y",1,IF(I289="T",0,"Isi Dulu"))))</f>
        <v>Isi Sasaran</v>
      </c>
      <c r="K289" s="595" t="s">
        <v>26</v>
      </c>
      <c r="L289" s="596" t="str">
        <f>IF($D$285="Y/T","Isi Sasaran",IF($E$285=0,0,IF(K289="Y",1,IF(K289="T",0,"Isi Dulu"))))</f>
        <v>Isi Sasaran</v>
      </c>
      <c r="M289" s="850"/>
      <c r="N289" s="853"/>
      <c r="O289" s="517"/>
      <c r="P289" s="517"/>
      <c r="Q289" s="517"/>
      <c r="R289" s="517"/>
    </row>
    <row r="290" spans="2:18" s="527" customFormat="1" ht="15.75">
      <c r="B290" s="836">
        <v>17</v>
      </c>
      <c r="C290" s="839"/>
      <c r="D290" s="857" t="s">
        <v>26</v>
      </c>
      <c r="E290" s="854" t="str">
        <f>IF(D290="Y",1,IF(D290="T",0,IF(D290="Y/T","Belum diisi","Error")))</f>
        <v>Belum diisi</v>
      </c>
      <c r="F290" s="528">
        <v>1</v>
      </c>
      <c r="G290" s="529"/>
      <c r="H290" s="600" t="str">
        <f t="shared" si="5"/>
        <v>Belum Diisi</v>
      </c>
      <c r="I290" s="590" t="s">
        <v>26</v>
      </c>
      <c r="J290" s="591" t="str">
        <f>IF($D$290="Y/T","Isi Sasaran",IF($E$290=0,0,IF(I290="Y",1,IF(I290="T",0,"Isi Dulu"))))</f>
        <v>Isi Sasaran</v>
      </c>
      <c r="K290" s="590" t="s">
        <v>26</v>
      </c>
      <c r="L290" s="591" t="str">
        <f>IF($D$290="Y/T","Isi Sasaran",IF($E$290=0,0,IF(K290="Y",1,IF(K290="T",0,"Isi Dulu"))))</f>
        <v>Isi Sasaran</v>
      </c>
      <c r="M290" s="848" t="s">
        <v>26</v>
      </c>
      <c r="N290" s="851" t="str">
        <f>IF(M290="Y",1,IF(M290="T",0,IF(M290="Y/T","Belum diisi","Error")))</f>
        <v>Belum diisi</v>
      </c>
      <c r="O290" s="517"/>
      <c r="P290" s="517"/>
      <c r="Q290" s="517"/>
      <c r="R290" s="517"/>
    </row>
    <row r="291" spans="2:18" s="527" customFormat="1" ht="15.75">
      <c r="B291" s="837"/>
      <c r="C291" s="840"/>
      <c r="D291" s="858"/>
      <c r="E291" s="855"/>
      <c r="F291" s="549">
        <v>2</v>
      </c>
      <c r="G291" s="550"/>
      <c r="H291" s="598" t="str">
        <f t="shared" si="5"/>
        <v>Belum Diisi</v>
      </c>
      <c r="I291" s="592" t="s">
        <v>26</v>
      </c>
      <c r="J291" s="593" t="str">
        <f>IF($D$290="Y/T","Isi Sasaran",IF($E$290=0,0,IF(I291="Y",1,IF(I291="T",0,"Isi Dulu"))))</f>
        <v>Isi Sasaran</v>
      </c>
      <c r="K291" s="592" t="s">
        <v>26</v>
      </c>
      <c r="L291" s="593" t="str">
        <f>IF($D$290="Y/T","Isi Sasaran",IF($E$290=0,0,IF(K291="Y",1,IF(K291="T",0,"Isi Dulu"))))</f>
        <v>Isi Sasaran</v>
      </c>
      <c r="M291" s="849"/>
      <c r="N291" s="852"/>
      <c r="O291" s="517"/>
      <c r="P291" s="517"/>
      <c r="Q291" s="517"/>
      <c r="R291" s="517"/>
    </row>
    <row r="292" spans="2:18" s="527" customFormat="1" ht="15.75">
      <c r="B292" s="837"/>
      <c r="C292" s="840"/>
      <c r="D292" s="858"/>
      <c r="E292" s="855"/>
      <c r="F292" s="549">
        <v>3</v>
      </c>
      <c r="G292" s="550"/>
      <c r="H292" s="598" t="str">
        <f t="shared" si="5"/>
        <v>Belum Diisi</v>
      </c>
      <c r="I292" s="592" t="s">
        <v>26</v>
      </c>
      <c r="J292" s="593" t="str">
        <f>IF($D$290="Y/T","Isi Sasaran",IF($E$290=0,0,IF(I292="Y",1,IF(I292="T",0,"Isi Dulu"))))</f>
        <v>Isi Sasaran</v>
      </c>
      <c r="K292" s="592" t="s">
        <v>26</v>
      </c>
      <c r="L292" s="593" t="str">
        <f>IF($D$290="Y/T","Isi Sasaran",IF($E$290=0,0,IF(K292="Y",1,IF(K292="T",0,"Isi Dulu"))))</f>
        <v>Isi Sasaran</v>
      </c>
      <c r="M292" s="849"/>
      <c r="N292" s="852"/>
      <c r="O292" s="517"/>
      <c r="P292" s="517"/>
      <c r="Q292" s="517"/>
      <c r="R292" s="517"/>
    </row>
    <row r="293" spans="2:18" s="527" customFormat="1" ht="15.75">
      <c r="B293" s="837"/>
      <c r="C293" s="840"/>
      <c r="D293" s="858"/>
      <c r="E293" s="855"/>
      <c r="F293" s="549">
        <v>4</v>
      </c>
      <c r="G293" s="550"/>
      <c r="H293" s="598" t="str">
        <f t="shared" si="5"/>
        <v>Belum Diisi</v>
      </c>
      <c r="I293" s="592" t="s">
        <v>26</v>
      </c>
      <c r="J293" s="593" t="str">
        <f>IF($D$290="Y/T","Isi Sasaran",IF($E$290=0,0,IF(I293="Y",1,IF(I293="T",0,"Isi Dulu"))))</f>
        <v>Isi Sasaran</v>
      </c>
      <c r="K293" s="592" t="s">
        <v>26</v>
      </c>
      <c r="L293" s="593" t="str">
        <f>IF($D$290="Y/T","Isi Sasaran",IF($E$290=0,0,IF(K293="Y",1,IF(K293="T",0,"Isi Dulu"))))</f>
        <v>Isi Sasaran</v>
      </c>
      <c r="M293" s="849"/>
      <c r="N293" s="852"/>
      <c r="O293" s="517"/>
      <c r="P293" s="517"/>
      <c r="Q293" s="517"/>
      <c r="R293" s="517"/>
    </row>
    <row r="294" spans="2:18" s="527" customFormat="1" ht="15.75">
      <c r="B294" s="838"/>
      <c r="C294" s="841"/>
      <c r="D294" s="859"/>
      <c r="E294" s="856"/>
      <c r="F294" s="569">
        <v>5</v>
      </c>
      <c r="G294" s="570"/>
      <c r="H294" s="599" t="str">
        <f t="shared" si="5"/>
        <v>Belum Diisi</v>
      </c>
      <c r="I294" s="595" t="s">
        <v>26</v>
      </c>
      <c r="J294" s="596" t="str">
        <f>IF($D$290="Y/T","Isi Sasaran",IF($E$290=0,0,IF(I294="Y",1,IF(I294="T",0,"Isi Dulu"))))</f>
        <v>Isi Sasaran</v>
      </c>
      <c r="K294" s="595" t="s">
        <v>26</v>
      </c>
      <c r="L294" s="596" t="str">
        <f>IF($D$290="Y/T","Isi Sasaran",IF($E$290=0,0,IF(K294="Y",1,IF(K294="T",0,"Isi Dulu"))))</f>
        <v>Isi Sasaran</v>
      </c>
      <c r="M294" s="850"/>
      <c r="N294" s="853"/>
      <c r="O294" s="517"/>
      <c r="P294" s="517"/>
      <c r="Q294" s="517"/>
      <c r="R294" s="517"/>
    </row>
    <row r="295" spans="2:18" s="527" customFormat="1" ht="15.75">
      <c r="B295" s="836">
        <v>18</v>
      </c>
      <c r="C295" s="839"/>
      <c r="D295" s="857" t="s">
        <v>26</v>
      </c>
      <c r="E295" s="854" t="str">
        <f>IF(D295="Y",1,IF(D295="T",0,IF(D295="Y/T","Belum diisi","Error")))</f>
        <v>Belum diisi</v>
      </c>
      <c r="F295" s="528">
        <v>1</v>
      </c>
      <c r="G295" s="529"/>
      <c r="H295" s="600" t="str">
        <f t="shared" si="5"/>
        <v>Belum Diisi</v>
      </c>
      <c r="I295" s="590" t="s">
        <v>26</v>
      </c>
      <c r="J295" s="591" t="str">
        <f>IF($D$295="Y/T","Isi Sasaran",IF($E$295=0,0,IF(I295="Y",1,IF(I295="T",0,"Isi Dulu"))))</f>
        <v>Isi Sasaran</v>
      </c>
      <c r="K295" s="590" t="s">
        <v>26</v>
      </c>
      <c r="L295" s="591" t="str">
        <f>IF($D$295="Y/T","Isi Sasaran",IF($E$295=0,0,IF(K295="Y",1,IF(K295="T",0,"Isi Dulu"))))</f>
        <v>Isi Sasaran</v>
      </c>
      <c r="M295" s="848" t="s">
        <v>26</v>
      </c>
      <c r="N295" s="851" t="str">
        <f>IF(M295="Y",1,IF(M295="T",0,IF(M295="Y/T","Belum diisi","Error")))</f>
        <v>Belum diisi</v>
      </c>
      <c r="O295" s="517"/>
      <c r="P295" s="517"/>
      <c r="Q295" s="517"/>
      <c r="R295" s="517"/>
    </row>
    <row r="296" spans="2:18" s="527" customFormat="1" ht="15.75">
      <c r="B296" s="837"/>
      <c r="C296" s="840"/>
      <c r="D296" s="858"/>
      <c r="E296" s="855"/>
      <c r="F296" s="549">
        <v>2</v>
      </c>
      <c r="G296" s="550"/>
      <c r="H296" s="598" t="str">
        <f t="shared" si="5"/>
        <v>Belum Diisi</v>
      </c>
      <c r="I296" s="592" t="s">
        <v>26</v>
      </c>
      <c r="J296" s="593" t="str">
        <f>IF($D$295="Y/T","Isi Sasaran",IF($E$295=0,0,IF(I296="Y",1,IF(I296="T",0,"Isi Dulu"))))</f>
        <v>Isi Sasaran</v>
      </c>
      <c r="K296" s="592" t="s">
        <v>26</v>
      </c>
      <c r="L296" s="593" t="str">
        <f>IF($D$295="Y/T","Isi Sasaran",IF($E$295=0,0,IF(K296="Y",1,IF(K296="T",0,"Isi Dulu"))))</f>
        <v>Isi Sasaran</v>
      </c>
      <c r="M296" s="849"/>
      <c r="N296" s="852"/>
      <c r="O296" s="517"/>
      <c r="P296" s="517"/>
      <c r="Q296" s="517"/>
      <c r="R296" s="517"/>
    </row>
    <row r="297" spans="2:18" s="527" customFormat="1" ht="15.75">
      <c r="B297" s="837"/>
      <c r="C297" s="840"/>
      <c r="D297" s="858"/>
      <c r="E297" s="855"/>
      <c r="F297" s="549">
        <v>3</v>
      </c>
      <c r="G297" s="550"/>
      <c r="H297" s="598" t="str">
        <f t="shared" si="5"/>
        <v>Belum Diisi</v>
      </c>
      <c r="I297" s="592" t="s">
        <v>26</v>
      </c>
      <c r="J297" s="593" t="str">
        <f>IF($D$295="Y/T","Isi Sasaran",IF($E$295=0,0,IF(I297="Y",1,IF(I297="T",0,"Isi Dulu"))))</f>
        <v>Isi Sasaran</v>
      </c>
      <c r="K297" s="592" t="s">
        <v>26</v>
      </c>
      <c r="L297" s="593" t="str">
        <f>IF($D$295="Y/T","Isi Sasaran",IF($E$295=0,0,IF(K297="Y",1,IF(K297="T",0,"Isi Dulu"))))</f>
        <v>Isi Sasaran</v>
      </c>
      <c r="M297" s="849"/>
      <c r="N297" s="852"/>
      <c r="O297" s="517"/>
      <c r="P297" s="517"/>
      <c r="Q297" s="517"/>
      <c r="R297" s="517"/>
    </row>
    <row r="298" spans="2:18" s="527" customFormat="1" ht="15.75">
      <c r="B298" s="837"/>
      <c r="C298" s="840"/>
      <c r="D298" s="858"/>
      <c r="E298" s="855"/>
      <c r="F298" s="549">
        <v>4</v>
      </c>
      <c r="G298" s="550"/>
      <c r="H298" s="598" t="str">
        <f t="shared" si="5"/>
        <v>Belum Diisi</v>
      </c>
      <c r="I298" s="592" t="s">
        <v>26</v>
      </c>
      <c r="J298" s="593" t="str">
        <f>IF($D$295="Y/T","Isi Sasaran",IF($E$295=0,0,IF(I298="Y",1,IF(I298="T",0,"Isi Dulu"))))</f>
        <v>Isi Sasaran</v>
      </c>
      <c r="K298" s="592" t="s">
        <v>26</v>
      </c>
      <c r="L298" s="593" t="str">
        <f>IF($D$295="Y/T","Isi Sasaran",IF($E$295=0,0,IF(K298="Y",1,IF(K298="T",0,"Isi Dulu"))))</f>
        <v>Isi Sasaran</v>
      </c>
      <c r="M298" s="849"/>
      <c r="N298" s="852"/>
      <c r="O298" s="517"/>
      <c r="P298" s="517"/>
      <c r="Q298" s="517"/>
      <c r="R298" s="517"/>
    </row>
    <row r="299" spans="2:18" s="527" customFormat="1" ht="15.75">
      <c r="B299" s="838"/>
      <c r="C299" s="841"/>
      <c r="D299" s="859"/>
      <c r="E299" s="856"/>
      <c r="F299" s="569">
        <v>5</v>
      </c>
      <c r="G299" s="570"/>
      <c r="H299" s="599" t="str">
        <f t="shared" si="5"/>
        <v>Belum Diisi</v>
      </c>
      <c r="I299" s="595" t="s">
        <v>26</v>
      </c>
      <c r="J299" s="596" t="str">
        <f>IF($D$295="Y/T","Isi Sasaran",IF($E$295=0,0,IF(I299="Y",1,IF(I299="T",0,"Isi Dulu"))))</f>
        <v>Isi Sasaran</v>
      </c>
      <c r="K299" s="595" t="s">
        <v>26</v>
      </c>
      <c r="L299" s="596" t="str">
        <f>IF($D$295="Y/T","Isi Sasaran",IF($E$295=0,0,IF(K299="Y",1,IF(K299="T",0,"Isi Dulu"))))</f>
        <v>Isi Sasaran</v>
      </c>
      <c r="M299" s="850"/>
      <c r="N299" s="853"/>
      <c r="O299" s="517"/>
      <c r="P299" s="517"/>
      <c r="Q299" s="517"/>
      <c r="R299" s="517"/>
    </row>
    <row r="300" spans="2:18" s="527" customFormat="1" ht="15.75">
      <c r="B300" s="836">
        <v>19</v>
      </c>
      <c r="C300" s="839"/>
      <c r="D300" s="857" t="s">
        <v>26</v>
      </c>
      <c r="E300" s="854" t="str">
        <f>IF(D300="Y",1,IF(D300="T",0,IF(D300="Y/T","Belum diisi","Error")))</f>
        <v>Belum diisi</v>
      </c>
      <c r="F300" s="528">
        <v>1</v>
      </c>
      <c r="G300" s="529"/>
      <c r="H300" s="600" t="str">
        <f t="shared" si="5"/>
        <v>Belum Diisi</v>
      </c>
      <c r="I300" s="590" t="s">
        <v>26</v>
      </c>
      <c r="J300" s="591" t="str">
        <f>IF($D$300="Y/T","Isi Sasaran",IF($E$300=0,0,IF(I300="Y",1,IF(I300="T",0,"Isi Dulu"))))</f>
        <v>Isi Sasaran</v>
      </c>
      <c r="K300" s="590" t="s">
        <v>26</v>
      </c>
      <c r="L300" s="591" t="str">
        <f>IF($D$300="Y/T","Isi Sasaran",IF($E$300=0,0,IF(K300="Y",1,IF(K300="T",0,"Isi Dulu"))))</f>
        <v>Isi Sasaran</v>
      </c>
      <c r="M300" s="848" t="s">
        <v>26</v>
      </c>
      <c r="N300" s="851" t="str">
        <f>IF(M300="Y",1,IF(M300="T",0,IF(M300="Y/T","Belum diisi","Error")))</f>
        <v>Belum diisi</v>
      </c>
      <c r="O300" s="517"/>
      <c r="P300" s="517"/>
      <c r="Q300" s="517"/>
      <c r="R300" s="517"/>
    </row>
    <row r="301" spans="2:18" s="527" customFormat="1" ht="15.75">
      <c r="B301" s="837"/>
      <c r="C301" s="840"/>
      <c r="D301" s="858"/>
      <c r="E301" s="855"/>
      <c r="F301" s="549">
        <v>2</v>
      </c>
      <c r="G301" s="550"/>
      <c r="H301" s="598" t="str">
        <f t="shared" si="5"/>
        <v>Belum Diisi</v>
      </c>
      <c r="I301" s="592" t="s">
        <v>26</v>
      </c>
      <c r="J301" s="593" t="str">
        <f>IF($D$300="Y/T","Isi Sasaran",IF($E$300=0,0,IF(I301="Y",1,IF(I301="T",0,"Isi Dulu"))))</f>
        <v>Isi Sasaran</v>
      </c>
      <c r="K301" s="592" t="s">
        <v>26</v>
      </c>
      <c r="L301" s="593" t="str">
        <f>IF($D$300="Y/T","Isi Sasaran",IF($E$300=0,0,IF(K301="Y",1,IF(K301="T",0,"Isi Dulu"))))</f>
        <v>Isi Sasaran</v>
      </c>
      <c r="M301" s="849"/>
      <c r="N301" s="852"/>
      <c r="O301" s="517"/>
      <c r="P301" s="517"/>
      <c r="Q301" s="517"/>
      <c r="R301" s="517"/>
    </row>
    <row r="302" spans="2:18" s="527" customFormat="1" ht="15.75">
      <c r="B302" s="837"/>
      <c r="C302" s="840"/>
      <c r="D302" s="858"/>
      <c r="E302" s="855"/>
      <c r="F302" s="549">
        <v>3</v>
      </c>
      <c r="G302" s="550"/>
      <c r="H302" s="598" t="str">
        <f t="shared" si="5"/>
        <v>Belum Diisi</v>
      </c>
      <c r="I302" s="592" t="s">
        <v>26</v>
      </c>
      <c r="J302" s="593" t="str">
        <f>IF($D$300="Y/T","Isi Sasaran",IF($E$300=0,0,IF(I302="Y",1,IF(I302="T",0,"Isi Dulu"))))</f>
        <v>Isi Sasaran</v>
      </c>
      <c r="K302" s="592" t="s">
        <v>26</v>
      </c>
      <c r="L302" s="593" t="str">
        <f>IF($D$300="Y/T","Isi Sasaran",IF($E$300=0,0,IF(K302="Y",1,IF(K302="T",0,"Isi Dulu"))))</f>
        <v>Isi Sasaran</v>
      </c>
      <c r="M302" s="849"/>
      <c r="N302" s="852"/>
      <c r="O302" s="517"/>
      <c r="P302" s="517"/>
      <c r="Q302" s="517"/>
      <c r="R302" s="517"/>
    </row>
    <row r="303" spans="2:18" s="527" customFormat="1" ht="15.75">
      <c r="B303" s="837"/>
      <c r="C303" s="840"/>
      <c r="D303" s="858"/>
      <c r="E303" s="855"/>
      <c r="F303" s="549">
        <v>4</v>
      </c>
      <c r="G303" s="550"/>
      <c r="H303" s="598" t="str">
        <f t="shared" si="5"/>
        <v>Belum Diisi</v>
      </c>
      <c r="I303" s="592" t="s">
        <v>26</v>
      </c>
      <c r="J303" s="593" t="str">
        <f>IF($D$300="Y/T","Isi Sasaran",IF($E$300=0,0,IF(I303="Y",1,IF(I303="T",0,"Isi Dulu"))))</f>
        <v>Isi Sasaran</v>
      </c>
      <c r="K303" s="592" t="s">
        <v>26</v>
      </c>
      <c r="L303" s="593" t="str">
        <f>IF($D$300="Y/T","Isi Sasaran",IF($E$300=0,0,IF(K303="Y",1,IF(K303="T",0,"Isi Dulu"))))</f>
        <v>Isi Sasaran</v>
      </c>
      <c r="M303" s="849"/>
      <c r="N303" s="852"/>
      <c r="O303" s="517"/>
      <c r="P303" s="517"/>
      <c r="Q303" s="517"/>
      <c r="R303" s="517"/>
    </row>
    <row r="304" spans="2:18" s="527" customFormat="1" ht="15.75">
      <c r="B304" s="838"/>
      <c r="C304" s="841"/>
      <c r="D304" s="859"/>
      <c r="E304" s="856"/>
      <c r="F304" s="569">
        <v>5</v>
      </c>
      <c r="G304" s="570"/>
      <c r="H304" s="599" t="str">
        <f t="shared" si="5"/>
        <v>Belum Diisi</v>
      </c>
      <c r="I304" s="595" t="s">
        <v>26</v>
      </c>
      <c r="J304" s="596" t="str">
        <f>IF($D$300="Y/T","Isi Sasaran",IF($E$300=0,0,IF(I304="Y",1,IF(I304="T",0,"Isi Dulu"))))</f>
        <v>Isi Sasaran</v>
      </c>
      <c r="K304" s="595" t="s">
        <v>26</v>
      </c>
      <c r="L304" s="596" t="str">
        <f>IF($D$300="Y/T","Isi Sasaran",IF($E$300=0,0,IF(K304="Y",1,IF(K304="T",0,"Isi Dulu"))))</f>
        <v>Isi Sasaran</v>
      </c>
      <c r="M304" s="850"/>
      <c r="N304" s="853"/>
      <c r="O304" s="517"/>
      <c r="P304" s="517"/>
      <c r="Q304" s="517"/>
      <c r="R304" s="517"/>
    </row>
    <row r="305" spans="2:18" s="527" customFormat="1" ht="15.75">
      <c r="B305" s="836">
        <v>20</v>
      </c>
      <c r="C305" s="839"/>
      <c r="D305" s="857" t="s">
        <v>26</v>
      </c>
      <c r="E305" s="854" t="str">
        <f>IF(D305="Y",1,IF(D305="T",0,IF(D305="Y/T","Belum diisi","Error")))</f>
        <v>Belum diisi</v>
      </c>
      <c r="F305" s="528">
        <v>1</v>
      </c>
      <c r="G305" s="529"/>
      <c r="H305" s="600" t="str">
        <f t="shared" si="5"/>
        <v>Belum Diisi</v>
      </c>
      <c r="I305" s="590" t="s">
        <v>26</v>
      </c>
      <c r="J305" s="591" t="str">
        <f>IF($D$305="Y/T","Isi Sasaran",IF($E$305=0,0,IF(I305="Y",1,IF(I305="T",0,"Isi Dulu"))))</f>
        <v>Isi Sasaran</v>
      </c>
      <c r="K305" s="590" t="s">
        <v>26</v>
      </c>
      <c r="L305" s="591" t="str">
        <f>IF($D$305="Y/T","Isi Sasaran",IF($E$305=0,0,IF(K305="Y",1,IF(K305="T",0,"Isi Dulu"))))</f>
        <v>Isi Sasaran</v>
      </c>
      <c r="M305" s="848" t="s">
        <v>26</v>
      </c>
      <c r="N305" s="851" t="str">
        <f>IF(M305="Y",1,IF(M305="T",0,IF(M305="Y/T","Belum diisi","Error")))</f>
        <v>Belum diisi</v>
      </c>
      <c r="O305" s="517"/>
      <c r="P305" s="517"/>
      <c r="Q305" s="517"/>
      <c r="R305" s="517"/>
    </row>
    <row r="306" spans="2:18" s="527" customFormat="1" ht="15.75">
      <c r="B306" s="837"/>
      <c r="C306" s="840"/>
      <c r="D306" s="858"/>
      <c r="E306" s="855"/>
      <c r="F306" s="549">
        <v>2</v>
      </c>
      <c r="G306" s="550"/>
      <c r="H306" s="598" t="str">
        <f t="shared" si="5"/>
        <v>Belum Diisi</v>
      </c>
      <c r="I306" s="592" t="s">
        <v>26</v>
      </c>
      <c r="J306" s="593" t="str">
        <f>IF($D$305="Y/T","Isi Sasaran",IF($E$305=0,0,IF(I306="Y",1,IF(I306="T",0,"Isi Dulu"))))</f>
        <v>Isi Sasaran</v>
      </c>
      <c r="K306" s="592" t="s">
        <v>26</v>
      </c>
      <c r="L306" s="593" t="str">
        <f>IF($D$305="Y/T","Isi Sasaran",IF($E$305=0,0,IF(K306="Y",1,IF(K306="T",0,"Isi Dulu"))))</f>
        <v>Isi Sasaran</v>
      </c>
      <c r="M306" s="849"/>
      <c r="N306" s="852"/>
      <c r="O306" s="517"/>
      <c r="P306" s="517"/>
      <c r="Q306" s="517"/>
      <c r="R306" s="517"/>
    </row>
    <row r="307" spans="2:18" s="527" customFormat="1" ht="15.75">
      <c r="B307" s="837"/>
      <c r="C307" s="840"/>
      <c r="D307" s="858"/>
      <c r="E307" s="855"/>
      <c r="F307" s="549">
        <v>3</v>
      </c>
      <c r="G307" s="550"/>
      <c r="H307" s="598" t="str">
        <f t="shared" si="5"/>
        <v>Belum Diisi</v>
      </c>
      <c r="I307" s="592" t="s">
        <v>26</v>
      </c>
      <c r="J307" s="593" t="str">
        <f>IF($D$305="Y/T","Isi Sasaran",IF($E$305=0,0,IF(I307="Y",1,IF(I307="T",0,"Isi Dulu"))))</f>
        <v>Isi Sasaran</v>
      </c>
      <c r="K307" s="592" t="s">
        <v>26</v>
      </c>
      <c r="L307" s="593" t="str">
        <f>IF($D$305="Y/T","Isi Sasaran",IF($E$305=0,0,IF(K307="Y",1,IF(K307="T",0,"Isi Dulu"))))</f>
        <v>Isi Sasaran</v>
      </c>
      <c r="M307" s="849"/>
      <c r="N307" s="852"/>
      <c r="O307" s="517"/>
      <c r="P307" s="517"/>
      <c r="Q307" s="517"/>
      <c r="R307" s="517"/>
    </row>
    <row r="308" spans="2:18" s="527" customFormat="1" ht="15.75">
      <c r="B308" s="837"/>
      <c r="C308" s="840"/>
      <c r="D308" s="858"/>
      <c r="E308" s="855"/>
      <c r="F308" s="549">
        <v>4</v>
      </c>
      <c r="G308" s="550"/>
      <c r="H308" s="598" t="str">
        <f t="shared" si="5"/>
        <v>Belum Diisi</v>
      </c>
      <c r="I308" s="592" t="s">
        <v>26</v>
      </c>
      <c r="J308" s="593" t="str">
        <f>IF($D$305="Y/T","Isi Sasaran",IF($E$305=0,0,IF(I308="Y",1,IF(I308="T",0,"Isi Dulu"))))</f>
        <v>Isi Sasaran</v>
      </c>
      <c r="K308" s="592" t="s">
        <v>26</v>
      </c>
      <c r="L308" s="593" t="str">
        <f>IF($D$305="Y/T","Isi Sasaran",IF($E$305=0,0,IF(K308="Y",1,IF(K308="T",0,"Isi Dulu"))))</f>
        <v>Isi Sasaran</v>
      </c>
      <c r="M308" s="849"/>
      <c r="N308" s="852"/>
      <c r="O308" s="517"/>
      <c r="P308" s="517"/>
      <c r="Q308" s="517"/>
      <c r="R308" s="517"/>
    </row>
    <row r="309" spans="2:18" s="527" customFormat="1" ht="15.75">
      <c r="B309" s="838"/>
      <c r="C309" s="841"/>
      <c r="D309" s="859"/>
      <c r="E309" s="856"/>
      <c r="F309" s="569">
        <v>5</v>
      </c>
      <c r="G309" s="570"/>
      <c r="H309" s="599" t="str">
        <f t="shared" si="5"/>
        <v>Belum Diisi</v>
      </c>
      <c r="I309" s="595" t="s">
        <v>26</v>
      </c>
      <c r="J309" s="596" t="str">
        <f>IF($D$305="Y/T","Isi Sasaran",IF($E$305=0,0,IF(I309="Y",1,IF(I309="T",0,"Isi Dulu"))))</f>
        <v>Isi Sasaran</v>
      </c>
      <c r="K309" s="595" t="s">
        <v>26</v>
      </c>
      <c r="L309" s="596" t="str">
        <f>IF($D$305="Y/T","Isi Sasaran",IF($E$305=0,0,IF(K309="Y",1,IF(K309="T",0,"Isi Dulu"))))</f>
        <v>Isi Sasaran</v>
      </c>
      <c r="M309" s="850"/>
      <c r="N309" s="853"/>
      <c r="O309" s="517"/>
      <c r="P309" s="517"/>
      <c r="Q309" s="517"/>
      <c r="R309" s="517"/>
    </row>
    <row r="310" spans="2:18" ht="15.75">
      <c r="B310" s="580"/>
      <c r="C310" s="581"/>
      <c r="D310" s="582"/>
      <c r="E310" s="602" t="e">
        <f>AVERAGE(E210:E309)</f>
        <v>#DIV/0!</v>
      </c>
      <c r="F310" s="583"/>
      <c r="G310" s="583"/>
      <c r="H310" s="602" t="e">
        <f>(IF($D210="Y/T",0,AVERAGE(H210:H214))+IF($D215="Y/T",0,AVERAGE(H215:H219))+IF($D220="Y/T",0,AVERAGE(H220:H224))+IF($D225="Y/T",0,AVERAGE(H225:H229))+IF($D230="Y/T",0,AVERAGE(H230:H234))+IF($D235="Y/T",0,AVERAGE(H235:H239))+IF($D240="Y/T",0,AVERAGE(H240:H244))+IF($D245="Y/T",0,AVERAGE(H245:H249))+IF($D250="Y/T",0,AVERAGE(H250:H254))+IF($D255="Y/T",0,AVERAGE(H255:H259))+IF($D260="Y/T",0,AVERAGE(H260:H264))+IF($D265="Y/T",0,AVERAGE(H265:H269))+IF($D270="Y/T",0,AVERAGE(H270:H274))+IF($D275="Y/T",0,AVERAGE(H275:H279))+IF($D280="Y/T",0,AVERAGE(H280:H284))+IF($D285="Y/T",0,AVERAGE(H285:H289))+IF($D290="Y/T",0,AVERAGE(H290:H294))+IF($D295="Y/T",0,AVERAGE(H295:H299))+IF($D300="Y/T",0,AVERAGE(H300:H304))+IF($D305="Y/T",0,AVERAGE(H305:H309)))/(COUNTIF($D210:$D309,"Y")+COUNTIF($D210:$D309,"T"))</f>
        <v>#DIV/0!</v>
      </c>
      <c r="I310" s="582"/>
      <c r="J310" s="602" t="e">
        <f>(IF($D210="Y/T",0,AVERAGE(J210:J214))+IF($D215="Y/T",0,AVERAGE(J215:J219))+IF($D220="Y/T",0,AVERAGE(J220:J224))+IF($D225="Y/T",0,AVERAGE(J225:J229))+IF($D230="Y/T",0,AVERAGE(J230:J234))+IF($D235="Y/T",0,AVERAGE(J235:J239))+IF($D240="Y/T",0,AVERAGE(J240:J244))+IF($D245="Y/T",0,AVERAGE(J245:J249))+IF($D250="Y/T",0,AVERAGE(J250:J254))+IF($D255="Y/T",0,AVERAGE(J255:J259))+IF($D260="Y/T",0,AVERAGE(J260:J264))+IF($D265="Y/T",0,AVERAGE(J265:J269))+IF($D270="Y/T",0,AVERAGE(J270:J274))+IF($D275="Y/T",0,AVERAGE(J275:J279))+IF($D280="Y/T",0,AVERAGE(J280:J284))+IF($D285="Y/T",0,AVERAGE(J285:J289))+IF($D290="Y/T",0,AVERAGE(J290:J294))+IF($D295="Y/T",0,AVERAGE(J295:J299))+IF($D300="Y/T",0,AVERAGE(J300:J304))+IF($D305="Y/T",0,AVERAGE(J305:J309)))/(COUNTIF($D210:$D309,"Y")+COUNTIF($D210:$D309,"T"))</f>
        <v>#DIV/0!</v>
      </c>
      <c r="K310" s="582"/>
      <c r="L310" s="602" t="e">
        <f>(IF($D210="Y/T",0,AVERAGE(L210:L214))+IF($D215="Y/T",0,AVERAGE(L215:L219))+IF($D220="Y/T",0,AVERAGE(L220:L224))+IF($D225="Y/T",0,AVERAGE(L225:L229))+IF($D230="Y/T",0,AVERAGE(L230:L234))+IF($D235="Y/T",0,AVERAGE(L235:L239))+IF($D240="Y/T",0,AVERAGE(L240:L244))+IF($D245="Y/T",0,AVERAGE(L245:L249))+IF($D250="Y/T",0,AVERAGE(L250:L254))+IF($D255="Y/T",0,AVERAGE(L255:L259))+IF($D260="Y/T",0,AVERAGE(L260:L264))+IF($D265="Y/T",0,AVERAGE(L265:L269))+IF($D270="Y/T",0,AVERAGE(L270:L274))+IF($D275="Y/T",0,AVERAGE(L275:L279))+IF($D280="Y/T",0,AVERAGE(L280:L284))+IF($D285="Y/T",0,AVERAGE(L285:L289))+IF($D290="Y/T",0,AVERAGE(L290:L294))+IF($D295="Y/T",0,AVERAGE(L295:L299))+IF($D300="Y/T",0,AVERAGE(L300:L304))+IF($D305="Y/T",0,AVERAGE(L305:L309)))/(COUNTIF($D210:$D309,"Y")+COUNTIF($D210:$D309,"T"))</f>
        <v>#DIV/0!</v>
      </c>
      <c r="M310" s="606"/>
      <c r="N310" s="602" t="e">
        <f>AVERAGE(N210:N309)</f>
        <v>#DIV/0!</v>
      </c>
    </row>
    <row r="311" spans="2:18" ht="15.75">
      <c r="B311" s="865" t="s">
        <v>434</v>
      </c>
      <c r="C311" s="865"/>
      <c r="D311" s="865"/>
      <c r="E311" s="865"/>
      <c r="F311" s="865"/>
      <c r="G311" s="865"/>
      <c r="H311" s="865"/>
      <c r="I311" s="865"/>
      <c r="J311" s="865"/>
      <c r="K311" s="865"/>
      <c r="L311" s="865"/>
      <c r="M311" s="865"/>
      <c r="N311" s="866"/>
    </row>
    <row r="312" spans="2:18" ht="15.75">
      <c r="B312" s="836">
        <v>1</v>
      </c>
      <c r="C312" s="839"/>
      <c r="D312" s="857" t="s">
        <v>26</v>
      </c>
      <c r="E312" s="854" t="str">
        <f>IF(D312="Y",1,IF(D312="T",0,IF(D312="Y/T","Belum diisi","Error")))</f>
        <v>Belum diisi</v>
      </c>
      <c r="F312" s="528">
        <v>1</v>
      </c>
      <c r="G312" s="529"/>
      <c r="H312" s="589" t="str">
        <f t="shared" ref="H312:H375" si="6">IF(OR(J312="Isi Dulu",L312="Isi Dulu",J312="Isi Sasaran",L312="Isi Sasaran"),"Belum Diisi",IF(SUM(J312,L312)=2,1,IF(SUM(J312,L312)=1,0,IF(SUM(J312,L312)=0,0,"Error"))))</f>
        <v>Belum Diisi</v>
      </c>
      <c r="I312" s="590" t="s">
        <v>26</v>
      </c>
      <c r="J312" s="591" t="str">
        <f>IF($D$312="Y/T","Isi Sasaran",IF($E$312=0,0,IF(I312="Y",1,IF(I312="T",0,"Isi Dulu"))))</f>
        <v>Isi Sasaran</v>
      </c>
      <c r="K312" s="590" t="s">
        <v>26</v>
      </c>
      <c r="L312" s="591" t="str">
        <f>IF($D$312="Y/T","Isi Sasaran",IF($E$312=0,0,IF(K312="Y",1,IF(K312="T",0,"Isi Dulu"))))</f>
        <v>Isi Sasaran</v>
      </c>
      <c r="M312" s="848" t="s">
        <v>26</v>
      </c>
      <c r="N312" s="851" t="str">
        <f>IF(M312="Y",1,IF(M312="T",0,IF(M312="Y/T","Belum diisi","Error")))</f>
        <v>Belum diisi</v>
      </c>
    </row>
    <row r="313" spans="2:18" ht="15.75">
      <c r="B313" s="837"/>
      <c r="C313" s="840"/>
      <c r="D313" s="858"/>
      <c r="E313" s="855"/>
      <c r="F313" s="549">
        <v>2</v>
      </c>
      <c r="G313" s="550"/>
      <c r="H313" s="589" t="str">
        <f t="shared" si="6"/>
        <v>Belum Diisi</v>
      </c>
      <c r="I313" s="592" t="s">
        <v>26</v>
      </c>
      <c r="J313" s="593" t="str">
        <f>IF($D$312="Y/T","Isi Sasaran",IF($E$312=0,0,IF(I313="Y",1,IF(I313="T",0,"Isi Dulu"))))</f>
        <v>Isi Sasaran</v>
      </c>
      <c r="K313" s="592" t="s">
        <v>26</v>
      </c>
      <c r="L313" s="593" t="str">
        <f>IF($D$312="Y/T","Isi Sasaran",IF($E$312=0,0,IF(K313="Y",1,IF(K313="T",0,"Isi Dulu"))))</f>
        <v>Isi Sasaran</v>
      </c>
      <c r="M313" s="849"/>
      <c r="N313" s="852"/>
    </row>
    <row r="314" spans="2:18" ht="15.75">
      <c r="B314" s="837"/>
      <c r="C314" s="840"/>
      <c r="D314" s="858"/>
      <c r="E314" s="855"/>
      <c r="F314" s="549">
        <v>3</v>
      </c>
      <c r="G314" s="550"/>
      <c r="H314" s="589" t="str">
        <f t="shared" si="6"/>
        <v>Belum Diisi</v>
      </c>
      <c r="I314" s="592" t="s">
        <v>26</v>
      </c>
      <c r="J314" s="593" t="str">
        <f>IF($D$312="Y/T","Isi Sasaran",IF($E$312=0,0,IF(I314="Y",1,IF(I314="T",0,"Isi Dulu"))))</f>
        <v>Isi Sasaran</v>
      </c>
      <c r="K314" s="592" t="s">
        <v>26</v>
      </c>
      <c r="L314" s="593" t="str">
        <f>IF($D$312="Y/T","Isi Sasaran",IF($E$312=0,0,IF(K314="Y",1,IF(K314="T",0,"Isi Dulu"))))</f>
        <v>Isi Sasaran</v>
      </c>
      <c r="M314" s="849"/>
      <c r="N314" s="852"/>
    </row>
    <row r="315" spans="2:18" ht="15.75">
      <c r="B315" s="837"/>
      <c r="C315" s="840"/>
      <c r="D315" s="858"/>
      <c r="E315" s="855"/>
      <c r="F315" s="549">
        <v>4</v>
      </c>
      <c r="G315" s="550"/>
      <c r="H315" s="589" t="str">
        <f t="shared" si="6"/>
        <v>Belum Diisi</v>
      </c>
      <c r="I315" s="592" t="s">
        <v>26</v>
      </c>
      <c r="J315" s="593" t="str">
        <f>IF($D$312="Y/T","Isi Sasaran",IF($E$312=0,0,IF(I315="Y",1,IF(I315="T",0,"Isi Dulu"))))</f>
        <v>Isi Sasaran</v>
      </c>
      <c r="K315" s="592" t="s">
        <v>26</v>
      </c>
      <c r="L315" s="593" t="str">
        <f>IF($D$312="Y/T","Isi Sasaran",IF($E$312=0,0,IF(K315="Y",1,IF(K315="T",0,"Isi Dulu"))))</f>
        <v>Isi Sasaran</v>
      </c>
      <c r="M315" s="849"/>
      <c r="N315" s="852"/>
    </row>
    <row r="316" spans="2:18" ht="15.75">
      <c r="B316" s="838"/>
      <c r="C316" s="841"/>
      <c r="D316" s="859"/>
      <c r="E316" s="856"/>
      <c r="F316" s="569">
        <v>5</v>
      </c>
      <c r="G316" s="570"/>
      <c r="H316" s="594" t="str">
        <f t="shared" si="6"/>
        <v>Belum Diisi</v>
      </c>
      <c r="I316" s="595" t="s">
        <v>26</v>
      </c>
      <c r="J316" s="596" t="str">
        <f>IF($D$312="Y/T","Isi Sasaran",IF($E$312=0,0,IF(I316="Y",1,IF(I316="T",0,"Isi Dulu"))))</f>
        <v>Isi Sasaran</v>
      </c>
      <c r="K316" s="595" t="s">
        <v>26</v>
      </c>
      <c r="L316" s="596" t="str">
        <f>IF($D$312="Y/T","Isi Sasaran",IF($E$312=0,0,IF(K316="Y",1,IF(K316="T",0,"Isi Dulu"))))</f>
        <v>Isi Sasaran</v>
      </c>
      <c r="M316" s="850"/>
      <c r="N316" s="853"/>
    </row>
    <row r="317" spans="2:18" ht="15.75">
      <c r="B317" s="836">
        <v>2</v>
      </c>
      <c r="C317" s="839"/>
      <c r="D317" s="857" t="s">
        <v>26</v>
      </c>
      <c r="E317" s="854" t="str">
        <f>IF(D317="Y",1,IF(D317="T",0,IF(D317="Y/T","Belum diisi","Error")))</f>
        <v>Belum diisi</v>
      </c>
      <c r="F317" s="528">
        <v>1</v>
      </c>
      <c r="G317" s="529"/>
      <c r="H317" s="597" t="str">
        <f t="shared" si="6"/>
        <v>Belum Diisi</v>
      </c>
      <c r="I317" s="590" t="s">
        <v>26</v>
      </c>
      <c r="J317" s="591" t="str">
        <f>IF($D$317="Y/T","Isi Sasaran",IF($E$317=0,0,IF(I317="Y",1,IF(I317="T",0,"Isi Dulu"))))</f>
        <v>Isi Sasaran</v>
      </c>
      <c r="K317" s="590" t="s">
        <v>26</v>
      </c>
      <c r="L317" s="591" t="str">
        <f>IF($D$317="Y/T","Isi Sasaran",IF($E$317=0,0,IF(K317="Y",1,IF(K317="T",0,"Isi Dulu"))))</f>
        <v>Isi Sasaran</v>
      </c>
      <c r="M317" s="848" t="s">
        <v>26</v>
      </c>
      <c r="N317" s="851" t="str">
        <f>IF(M317="Y",1,IF(M317="T",0,IF(M317="Y/T","Belum diisi","Error")))</f>
        <v>Belum diisi</v>
      </c>
    </row>
    <row r="318" spans="2:18" ht="15.75">
      <c r="B318" s="837"/>
      <c r="C318" s="840"/>
      <c r="D318" s="858"/>
      <c r="E318" s="855"/>
      <c r="F318" s="549">
        <v>2</v>
      </c>
      <c r="G318" s="550"/>
      <c r="H318" s="598" t="str">
        <f t="shared" si="6"/>
        <v>Belum Diisi</v>
      </c>
      <c r="I318" s="592" t="s">
        <v>26</v>
      </c>
      <c r="J318" s="593" t="str">
        <f>IF($D$317="Y/T","Isi Sasaran",IF($E$317=0,0,IF(I318="Y",1,IF(I318="T",0,"Isi Dulu"))))</f>
        <v>Isi Sasaran</v>
      </c>
      <c r="K318" s="592" t="s">
        <v>26</v>
      </c>
      <c r="L318" s="593" t="str">
        <f>IF($D$317="Y/T","Isi Sasaran",IF($E$317=0,0,IF(K318="Y",1,IF(K318="T",0,"Isi Dulu"))))</f>
        <v>Isi Sasaran</v>
      </c>
      <c r="M318" s="849"/>
      <c r="N318" s="852"/>
    </row>
    <row r="319" spans="2:18" ht="15.75">
      <c r="B319" s="837"/>
      <c r="C319" s="840"/>
      <c r="D319" s="858"/>
      <c r="E319" s="855"/>
      <c r="F319" s="549">
        <v>3</v>
      </c>
      <c r="G319" s="550"/>
      <c r="H319" s="598" t="str">
        <f t="shared" si="6"/>
        <v>Belum Diisi</v>
      </c>
      <c r="I319" s="592" t="s">
        <v>26</v>
      </c>
      <c r="J319" s="593" t="str">
        <f>IF($D$317="Y/T","Isi Sasaran",IF($E$317=0,0,IF(I319="Y",1,IF(I319="T",0,"Isi Dulu"))))</f>
        <v>Isi Sasaran</v>
      </c>
      <c r="K319" s="592" t="s">
        <v>26</v>
      </c>
      <c r="L319" s="593" t="str">
        <f>IF($D$317="Y/T","Isi Sasaran",IF($E$317=0,0,IF(K319="Y",1,IF(K319="T",0,"Isi Dulu"))))</f>
        <v>Isi Sasaran</v>
      </c>
      <c r="M319" s="849"/>
      <c r="N319" s="852"/>
    </row>
    <row r="320" spans="2:18" ht="15.75">
      <c r="B320" s="837"/>
      <c r="C320" s="840"/>
      <c r="D320" s="858"/>
      <c r="E320" s="855"/>
      <c r="F320" s="549">
        <v>4</v>
      </c>
      <c r="G320" s="550"/>
      <c r="H320" s="598" t="str">
        <f t="shared" si="6"/>
        <v>Belum Diisi</v>
      </c>
      <c r="I320" s="592" t="s">
        <v>26</v>
      </c>
      <c r="J320" s="593" t="str">
        <f>IF($D$317="Y/T","Isi Sasaran",IF($E$317=0,0,IF(I320="Y",1,IF(I320="T",0,"Isi Dulu"))))</f>
        <v>Isi Sasaran</v>
      </c>
      <c r="K320" s="592" t="s">
        <v>26</v>
      </c>
      <c r="L320" s="593" t="str">
        <f>IF($D$317="Y/T","Isi Sasaran",IF($E$317=0,0,IF(K320="Y",1,IF(K320="T",0,"Isi Dulu"))))</f>
        <v>Isi Sasaran</v>
      </c>
      <c r="M320" s="849"/>
      <c r="N320" s="852"/>
    </row>
    <row r="321" spans="2:14" ht="15.75">
      <c r="B321" s="838"/>
      <c r="C321" s="841"/>
      <c r="D321" s="859"/>
      <c r="E321" s="856"/>
      <c r="F321" s="569">
        <v>5</v>
      </c>
      <c r="G321" s="570"/>
      <c r="H321" s="599" t="str">
        <f t="shared" si="6"/>
        <v>Belum Diisi</v>
      </c>
      <c r="I321" s="595" t="s">
        <v>26</v>
      </c>
      <c r="J321" s="596" t="str">
        <f>IF($D$317="Y/T","Isi Sasaran",IF($E$317=0,0,IF(I321="Y",1,IF(I321="T",0,"Isi Dulu"))))</f>
        <v>Isi Sasaran</v>
      </c>
      <c r="K321" s="595" t="s">
        <v>26</v>
      </c>
      <c r="L321" s="596" t="str">
        <f>IF($D$317="Y/T","Isi Sasaran",IF($E$317=0,0,IF(K321="Y",1,IF(K321="T",0,"Isi Dulu"))))</f>
        <v>Isi Sasaran</v>
      </c>
      <c r="M321" s="850"/>
      <c r="N321" s="853"/>
    </row>
    <row r="322" spans="2:14" ht="15.75">
      <c r="B322" s="836">
        <v>3</v>
      </c>
      <c r="C322" s="839"/>
      <c r="D322" s="857" t="s">
        <v>26</v>
      </c>
      <c r="E322" s="854" t="str">
        <f>IF(D322="Y",1,IF(D322="T",0,IF(D322="Y/T","Belum diisi","Error")))</f>
        <v>Belum diisi</v>
      </c>
      <c r="F322" s="528">
        <v>1</v>
      </c>
      <c r="G322" s="529"/>
      <c r="H322" s="600" t="str">
        <f t="shared" si="6"/>
        <v>Belum Diisi</v>
      </c>
      <c r="I322" s="590" t="s">
        <v>26</v>
      </c>
      <c r="J322" s="591" t="str">
        <f>IF($D$322="Y/T","Isi Sasaran",IF($E$322=0,0,IF(I322="Y",1,IF(I322="T",0,"Isi Dulu"))))</f>
        <v>Isi Sasaran</v>
      </c>
      <c r="K322" s="590" t="s">
        <v>26</v>
      </c>
      <c r="L322" s="591" t="str">
        <f>IF($D$322="Y/T","Isi Sasaran",IF($E$322=0,0,IF(K322="Y",1,IF(K322="T",0,"Isi Dulu"))))</f>
        <v>Isi Sasaran</v>
      </c>
      <c r="M322" s="848" t="s">
        <v>26</v>
      </c>
      <c r="N322" s="851" t="str">
        <f>IF(M322="Y",1,IF(M322="T",0,IF(M322="Y/T","Belum diisi","Error")))</f>
        <v>Belum diisi</v>
      </c>
    </row>
    <row r="323" spans="2:14" ht="15.75">
      <c r="B323" s="837"/>
      <c r="C323" s="840"/>
      <c r="D323" s="858"/>
      <c r="E323" s="855"/>
      <c r="F323" s="549">
        <v>2</v>
      </c>
      <c r="G323" s="550"/>
      <c r="H323" s="598" t="str">
        <f t="shared" si="6"/>
        <v>Belum Diisi</v>
      </c>
      <c r="I323" s="592" t="s">
        <v>26</v>
      </c>
      <c r="J323" s="593" t="str">
        <f>IF($D$322="Y/T","Isi Sasaran",IF($E$322=0,0,IF(I323="Y",1,IF(I323="T",0,"Isi Dulu"))))</f>
        <v>Isi Sasaran</v>
      </c>
      <c r="K323" s="592" t="s">
        <v>26</v>
      </c>
      <c r="L323" s="593" t="str">
        <f>IF($D$322="Y/T","Isi Sasaran",IF($E$322=0,0,IF(K323="Y",1,IF(K323="T",0,"Isi Dulu"))))</f>
        <v>Isi Sasaran</v>
      </c>
      <c r="M323" s="849"/>
      <c r="N323" s="852"/>
    </row>
    <row r="324" spans="2:14" ht="15.75">
      <c r="B324" s="837"/>
      <c r="C324" s="840"/>
      <c r="D324" s="858"/>
      <c r="E324" s="855"/>
      <c r="F324" s="549">
        <v>3</v>
      </c>
      <c r="G324" s="550"/>
      <c r="H324" s="598" t="str">
        <f t="shared" si="6"/>
        <v>Belum Diisi</v>
      </c>
      <c r="I324" s="592" t="s">
        <v>26</v>
      </c>
      <c r="J324" s="593" t="str">
        <f>IF($D$322="Y/T","Isi Sasaran",IF($E$322=0,0,IF(I324="Y",1,IF(I324="T",0,"Isi Dulu"))))</f>
        <v>Isi Sasaran</v>
      </c>
      <c r="K324" s="592" t="s">
        <v>26</v>
      </c>
      <c r="L324" s="593" t="str">
        <f>IF($D$322="Y/T","Isi Sasaran",IF($E$322=0,0,IF(K324="Y",1,IF(K324="T",0,"Isi Dulu"))))</f>
        <v>Isi Sasaran</v>
      </c>
      <c r="M324" s="849"/>
      <c r="N324" s="852"/>
    </row>
    <row r="325" spans="2:14" ht="15.75">
      <c r="B325" s="837"/>
      <c r="C325" s="840"/>
      <c r="D325" s="858"/>
      <c r="E325" s="855"/>
      <c r="F325" s="549">
        <v>4</v>
      </c>
      <c r="G325" s="550"/>
      <c r="H325" s="598" t="str">
        <f t="shared" si="6"/>
        <v>Belum Diisi</v>
      </c>
      <c r="I325" s="592" t="s">
        <v>26</v>
      </c>
      <c r="J325" s="593" t="str">
        <f>IF($D$322="Y/T","Isi Sasaran",IF($E$322=0,0,IF(I325="Y",1,IF(I325="T",0,"Isi Dulu"))))</f>
        <v>Isi Sasaran</v>
      </c>
      <c r="K325" s="592" t="s">
        <v>26</v>
      </c>
      <c r="L325" s="593" t="str">
        <f>IF($D$322="Y/T","Isi Sasaran",IF($E$322=0,0,IF(K325="Y",1,IF(K325="T",0,"Isi Dulu"))))</f>
        <v>Isi Sasaran</v>
      </c>
      <c r="M325" s="849"/>
      <c r="N325" s="852"/>
    </row>
    <row r="326" spans="2:14" ht="15.75">
      <c r="B326" s="838"/>
      <c r="C326" s="841"/>
      <c r="D326" s="859"/>
      <c r="E326" s="856"/>
      <c r="F326" s="569">
        <v>5</v>
      </c>
      <c r="G326" s="570"/>
      <c r="H326" s="599" t="str">
        <f t="shared" si="6"/>
        <v>Belum Diisi</v>
      </c>
      <c r="I326" s="595" t="s">
        <v>26</v>
      </c>
      <c r="J326" s="596" t="str">
        <f>IF($D$322="Y/T","Isi Sasaran",IF($E$322=0,0,IF(I326="Y",1,IF(I326="T",0,"Isi Dulu"))))</f>
        <v>Isi Sasaran</v>
      </c>
      <c r="K326" s="595" t="s">
        <v>26</v>
      </c>
      <c r="L326" s="596" t="str">
        <f>IF($D$322="Y/T","Isi Sasaran",IF($E$322=0,0,IF(K326="Y",1,IF(K326="T",0,"Isi Dulu"))))</f>
        <v>Isi Sasaran</v>
      </c>
      <c r="M326" s="850"/>
      <c r="N326" s="853"/>
    </row>
    <row r="327" spans="2:14" ht="15.75">
      <c r="B327" s="836">
        <v>4</v>
      </c>
      <c r="C327" s="839"/>
      <c r="D327" s="857" t="s">
        <v>26</v>
      </c>
      <c r="E327" s="854" t="str">
        <f>IF(D327="Y",1,IF(D327="T",0,IF(D327="Y/T","Belum diisi","Error")))</f>
        <v>Belum diisi</v>
      </c>
      <c r="F327" s="528">
        <v>1</v>
      </c>
      <c r="G327" s="529"/>
      <c r="H327" s="600" t="str">
        <f t="shared" si="6"/>
        <v>Belum Diisi</v>
      </c>
      <c r="I327" s="590" t="s">
        <v>26</v>
      </c>
      <c r="J327" s="591" t="str">
        <f>IF($D$327="Y/T","Isi Sasaran",IF($E$327=0,0,IF(I327="Y",1,IF(I327="T",0,"Isi Dulu"))))</f>
        <v>Isi Sasaran</v>
      </c>
      <c r="K327" s="590" t="s">
        <v>26</v>
      </c>
      <c r="L327" s="591" t="str">
        <f>IF($D$327="Y/T","Isi Sasaran",IF($E$327=0,0,IF(K327="Y",1,IF(K327="T",0,"Isi Dulu"))))</f>
        <v>Isi Sasaran</v>
      </c>
      <c r="M327" s="848" t="s">
        <v>26</v>
      </c>
      <c r="N327" s="851" t="str">
        <f>IF(M327="Y",1,IF(M327="T",0,IF(M327="Y/T","Belum diisi","Error")))</f>
        <v>Belum diisi</v>
      </c>
    </row>
    <row r="328" spans="2:14" ht="15.75">
      <c r="B328" s="837"/>
      <c r="C328" s="840"/>
      <c r="D328" s="858"/>
      <c r="E328" s="855"/>
      <c r="F328" s="549">
        <v>2</v>
      </c>
      <c r="G328" s="550"/>
      <c r="H328" s="598" t="str">
        <f t="shared" si="6"/>
        <v>Belum Diisi</v>
      </c>
      <c r="I328" s="592" t="s">
        <v>26</v>
      </c>
      <c r="J328" s="593" t="str">
        <f>IF($D$327="Y/T","Isi Sasaran",IF($E$327=0,0,IF(I328="Y",1,IF(I328="T",0,"Isi Dulu"))))</f>
        <v>Isi Sasaran</v>
      </c>
      <c r="K328" s="592" t="s">
        <v>26</v>
      </c>
      <c r="L328" s="593" t="str">
        <f>IF($D$327="Y/T","Isi Sasaran",IF($E$327=0,0,IF(K328="Y",1,IF(K328="T",0,"Isi Dulu"))))</f>
        <v>Isi Sasaran</v>
      </c>
      <c r="M328" s="849"/>
      <c r="N328" s="852"/>
    </row>
    <row r="329" spans="2:14" ht="15.75">
      <c r="B329" s="837"/>
      <c r="C329" s="840"/>
      <c r="D329" s="858"/>
      <c r="E329" s="855"/>
      <c r="F329" s="549">
        <v>3</v>
      </c>
      <c r="G329" s="550"/>
      <c r="H329" s="598" t="str">
        <f t="shared" si="6"/>
        <v>Belum Diisi</v>
      </c>
      <c r="I329" s="592" t="s">
        <v>26</v>
      </c>
      <c r="J329" s="593" t="str">
        <f>IF($D$327="Y/T","Isi Sasaran",IF($E$327=0,0,IF(I329="Y",1,IF(I329="T",0,"Isi Dulu"))))</f>
        <v>Isi Sasaran</v>
      </c>
      <c r="K329" s="592" t="s">
        <v>26</v>
      </c>
      <c r="L329" s="593" t="str">
        <f>IF($D$327="Y/T","Isi Sasaran",IF($E$327=0,0,IF(K329="Y",1,IF(K329="T",0,"Isi Dulu"))))</f>
        <v>Isi Sasaran</v>
      </c>
      <c r="M329" s="849"/>
      <c r="N329" s="852"/>
    </row>
    <row r="330" spans="2:14" ht="15.75">
      <c r="B330" s="837"/>
      <c r="C330" s="840"/>
      <c r="D330" s="858"/>
      <c r="E330" s="855"/>
      <c r="F330" s="549">
        <v>4</v>
      </c>
      <c r="G330" s="550"/>
      <c r="H330" s="598" t="str">
        <f t="shared" si="6"/>
        <v>Belum Diisi</v>
      </c>
      <c r="I330" s="592" t="s">
        <v>26</v>
      </c>
      <c r="J330" s="593" t="str">
        <f>IF($D$327="Y/T","Isi Sasaran",IF($E$327=0,0,IF(I330="Y",1,IF(I330="T",0,"Isi Dulu"))))</f>
        <v>Isi Sasaran</v>
      </c>
      <c r="K330" s="592" t="s">
        <v>26</v>
      </c>
      <c r="L330" s="593" t="str">
        <f>IF($D$327="Y/T","Isi Sasaran",IF($E$327=0,0,IF(K330="Y",1,IF(K330="T",0,"Isi Dulu"))))</f>
        <v>Isi Sasaran</v>
      </c>
      <c r="M330" s="849"/>
      <c r="N330" s="852"/>
    </row>
    <row r="331" spans="2:14" ht="15.75">
      <c r="B331" s="838"/>
      <c r="C331" s="841"/>
      <c r="D331" s="859"/>
      <c r="E331" s="856"/>
      <c r="F331" s="569">
        <v>5</v>
      </c>
      <c r="G331" s="570"/>
      <c r="H331" s="599" t="str">
        <f t="shared" si="6"/>
        <v>Belum Diisi</v>
      </c>
      <c r="I331" s="595" t="s">
        <v>26</v>
      </c>
      <c r="J331" s="596" t="str">
        <f>IF($D$327="Y/T","Isi Sasaran",IF($E$327=0,0,IF(I331="Y",1,IF(I331="T",0,"Isi Dulu"))))</f>
        <v>Isi Sasaran</v>
      </c>
      <c r="K331" s="595" t="s">
        <v>26</v>
      </c>
      <c r="L331" s="596" t="str">
        <f>IF($D$327="Y/T","Isi Sasaran",IF($E$327=0,0,IF(K331="Y",1,IF(K331="T",0,"Isi Dulu"))))</f>
        <v>Isi Sasaran</v>
      </c>
      <c r="M331" s="850"/>
      <c r="N331" s="853"/>
    </row>
    <row r="332" spans="2:14" ht="15.75">
      <c r="B332" s="836">
        <v>5</v>
      </c>
      <c r="C332" s="839"/>
      <c r="D332" s="857" t="s">
        <v>26</v>
      </c>
      <c r="E332" s="854" t="str">
        <f>IF(D332="Y",1,IF(D332="T",0,IF(D332="Y/T","Belum diisi","Error")))</f>
        <v>Belum diisi</v>
      </c>
      <c r="F332" s="528">
        <v>1</v>
      </c>
      <c r="G332" s="529"/>
      <c r="H332" s="600" t="str">
        <f t="shared" si="6"/>
        <v>Belum Diisi</v>
      </c>
      <c r="I332" s="590" t="s">
        <v>26</v>
      </c>
      <c r="J332" s="591" t="str">
        <f>IF($D$332="Y/T","Isi Sasaran",IF($E$332=0,0,IF(I332="Y",1,IF(I332="T",0,"Isi Dulu"))))</f>
        <v>Isi Sasaran</v>
      </c>
      <c r="K332" s="590" t="s">
        <v>26</v>
      </c>
      <c r="L332" s="591" t="str">
        <f>IF($D$332="Y/T","Isi Sasaran",IF($E$332=0,0,IF(K332="Y",1,IF(K332="T",0,"Isi Dulu"))))</f>
        <v>Isi Sasaran</v>
      </c>
      <c r="M332" s="848" t="s">
        <v>26</v>
      </c>
      <c r="N332" s="851" t="str">
        <f>IF(M332="Y",1,IF(M332="T",0,IF(M332="Y/T","Belum diisi","Error")))</f>
        <v>Belum diisi</v>
      </c>
    </row>
    <row r="333" spans="2:14" ht="15.75">
      <c r="B333" s="837"/>
      <c r="C333" s="840"/>
      <c r="D333" s="858"/>
      <c r="E333" s="855"/>
      <c r="F333" s="549">
        <v>2</v>
      </c>
      <c r="G333" s="550"/>
      <c r="H333" s="598" t="str">
        <f t="shared" si="6"/>
        <v>Belum Diisi</v>
      </c>
      <c r="I333" s="592" t="s">
        <v>26</v>
      </c>
      <c r="J333" s="593" t="str">
        <f>IF($D$332="Y/T","Isi Sasaran",IF($E$332=0,0,IF(I333="Y",1,IF(I333="T",0,"Isi Dulu"))))</f>
        <v>Isi Sasaran</v>
      </c>
      <c r="K333" s="592" t="s">
        <v>26</v>
      </c>
      <c r="L333" s="593" t="str">
        <f>IF($D$332="Y/T","Isi Sasaran",IF($E$332=0,0,IF(K333="Y",1,IF(K333="T",0,"Isi Dulu"))))</f>
        <v>Isi Sasaran</v>
      </c>
      <c r="M333" s="849"/>
      <c r="N333" s="852"/>
    </row>
    <row r="334" spans="2:14" ht="15.75">
      <c r="B334" s="837"/>
      <c r="C334" s="840"/>
      <c r="D334" s="858"/>
      <c r="E334" s="855"/>
      <c r="F334" s="549">
        <v>3</v>
      </c>
      <c r="G334" s="550"/>
      <c r="H334" s="598" t="str">
        <f t="shared" si="6"/>
        <v>Belum Diisi</v>
      </c>
      <c r="I334" s="592" t="s">
        <v>26</v>
      </c>
      <c r="J334" s="593" t="str">
        <f>IF($D$332="Y/T","Isi Sasaran",IF($E$332=0,0,IF(I334="Y",1,IF(I334="T",0,"Isi Dulu"))))</f>
        <v>Isi Sasaran</v>
      </c>
      <c r="K334" s="592" t="s">
        <v>26</v>
      </c>
      <c r="L334" s="593" t="str">
        <f>IF($D$332="Y/T","Isi Sasaran",IF($E$332=0,0,IF(K334="Y",1,IF(K334="T",0,"Isi Dulu"))))</f>
        <v>Isi Sasaran</v>
      </c>
      <c r="M334" s="849"/>
      <c r="N334" s="852"/>
    </row>
    <row r="335" spans="2:14" ht="15.75">
      <c r="B335" s="837"/>
      <c r="C335" s="840"/>
      <c r="D335" s="858"/>
      <c r="E335" s="855"/>
      <c r="F335" s="549">
        <v>4</v>
      </c>
      <c r="G335" s="550"/>
      <c r="H335" s="598" t="str">
        <f t="shared" si="6"/>
        <v>Belum Diisi</v>
      </c>
      <c r="I335" s="592" t="s">
        <v>26</v>
      </c>
      <c r="J335" s="593" t="str">
        <f>IF($D$332="Y/T","Isi Sasaran",IF($E$332=0,0,IF(I335="Y",1,IF(I335="T",0,"Isi Dulu"))))</f>
        <v>Isi Sasaran</v>
      </c>
      <c r="K335" s="592" t="s">
        <v>26</v>
      </c>
      <c r="L335" s="593" t="str">
        <f>IF($D$332="Y/T","Isi Sasaran",IF($E$332=0,0,IF(K335="Y",1,IF(K335="T",0,"Isi Dulu"))))</f>
        <v>Isi Sasaran</v>
      </c>
      <c r="M335" s="849"/>
      <c r="N335" s="852"/>
    </row>
    <row r="336" spans="2:14" ht="15.75">
      <c r="B336" s="838"/>
      <c r="C336" s="841"/>
      <c r="D336" s="859"/>
      <c r="E336" s="856"/>
      <c r="F336" s="569">
        <v>5</v>
      </c>
      <c r="G336" s="570"/>
      <c r="H336" s="599" t="str">
        <f t="shared" si="6"/>
        <v>Belum Diisi</v>
      </c>
      <c r="I336" s="595" t="s">
        <v>26</v>
      </c>
      <c r="J336" s="596" t="str">
        <f>IF($D$332="Y/T","Isi Sasaran",IF($E$332=0,0,IF(I336="Y",1,IF(I336="T",0,"Isi Dulu"))))</f>
        <v>Isi Sasaran</v>
      </c>
      <c r="K336" s="595" t="s">
        <v>26</v>
      </c>
      <c r="L336" s="596" t="str">
        <f>IF($D$332="Y/T","Isi Sasaran",IF($E$332=0,0,IF(K336="Y",1,IF(K336="T",0,"Isi Dulu"))))</f>
        <v>Isi Sasaran</v>
      </c>
      <c r="M336" s="850"/>
      <c r="N336" s="853"/>
    </row>
    <row r="337" spans="2:14" ht="15.75">
      <c r="B337" s="836">
        <v>6</v>
      </c>
      <c r="C337" s="839"/>
      <c r="D337" s="857" t="s">
        <v>26</v>
      </c>
      <c r="E337" s="854" t="str">
        <f>IF(D337="Y",1,IF(D337="T",0,IF(D337="Y/T","Belum diisi","Error")))</f>
        <v>Belum diisi</v>
      </c>
      <c r="F337" s="528">
        <v>1</v>
      </c>
      <c r="G337" s="529"/>
      <c r="H337" s="600" t="str">
        <f t="shared" si="6"/>
        <v>Belum Diisi</v>
      </c>
      <c r="I337" s="590" t="s">
        <v>26</v>
      </c>
      <c r="J337" s="591" t="str">
        <f>IF($D$337="Y/T","Isi Sasaran",IF($E$337=0,0,IF(I337="Y",1,IF(I337="T",0,"Isi Dulu"))))</f>
        <v>Isi Sasaran</v>
      </c>
      <c r="K337" s="590" t="s">
        <v>26</v>
      </c>
      <c r="L337" s="591" t="str">
        <f>IF($D$337="Y/T","Isi Sasaran",IF($E$337=0,0,IF(K337="Y",1,IF(K337="T",0,"Isi Dulu"))))</f>
        <v>Isi Sasaran</v>
      </c>
      <c r="M337" s="848" t="s">
        <v>26</v>
      </c>
      <c r="N337" s="851" t="str">
        <f>IF(M337="Y",1,IF(M337="T",0,IF(M337="Y/T","Belum diisi","Error")))</f>
        <v>Belum diisi</v>
      </c>
    </row>
    <row r="338" spans="2:14" ht="15.75">
      <c r="B338" s="837"/>
      <c r="C338" s="840"/>
      <c r="D338" s="858"/>
      <c r="E338" s="855"/>
      <c r="F338" s="549">
        <v>2</v>
      </c>
      <c r="G338" s="550"/>
      <c r="H338" s="598" t="str">
        <f t="shared" si="6"/>
        <v>Belum Diisi</v>
      </c>
      <c r="I338" s="592" t="s">
        <v>26</v>
      </c>
      <c r="J338" s="593" t="str">
        <f>IF($D$337="Y/T","Isi Sasaran",IF($E$337=0,0,IF(I338="Y",1,IF(I338="T",0,"Isi Dulu"))))</f>
        <v>Isi Sasaran</v>
      </c>
      <c r="K338" s="592" t="s">
        <v>26</v>
      </c>
      <c r="L338" s="593" t="str">
        <f>IF($D$337="Y/T","Isi Sasaran",IF($E$337=0,0,IF(K338="Y",1,IF(K338="T",0,"Isi Dulu"))))</f>
        <v>Isi Sasaran</v>
      </c>
      <c r="M338" s="849"/>
      <c r="N338" s="852"/>
    </row>
    <row r="339" spans="2:14" ht="15.75">
      <c r="B339" s="837"/>
      <c r="C339" s="840"/>
      <c r="D339" s="858"/>
      <c r="E339" s="855"/>
      <c r="F339" s="549">
        <v>3</v>
      </c>
      <c r="G339" s="550"/>
      <c r="H339" s="598" t="str">
        <f t="shared" si="6"/>
        <v>Belum Diisi</v>
      </c>
      <c r="I339" s="592" t="s">
        <v>26</v>
      </c>
      <c r="J339" s="593" t="str">
        <f>IF($D$337="Y/T","Isi Sasaran",IF($E$337=0,0,IF(I339="Y",1,IF(I339="T",0,"Isi Dulu"))))</f>
        <v>Isi Sasaran</v>
      </c>
      <c r="K339" s="592" t="s">
        <v>26</v>
      </c>
      <c r="L339" s="593" t="str">
        <f>IF($D$337="Y/T","Isi Sasaran",IF($E$337=0,0,IF(K339="Y",1,IF(K339="T",0,"Isi Dulu"))))</f>
        <v>Isi Sasaran</v>
      </c>
      <c r="M339" s="849"/>
      <c r="N339" s="852"/>
    </row>
    <row r="340" spans="2:14" ht="15.75">
      <c r="B340" s="837"/>
      <c r="C340" s="840"/>
      <c r="D340" s="858"/>
      <c r="E340" s="855"/>
      <c r="F340" s="549">
        <v>4</v>
      </c>
      <c r="G340" s="550"/>
      <c r="H340" s="598" t="str">
        <f t="shared" si="6"/>
        <v>Belum Diisi</v>
      </c>
      <c r="I340" s="592" t="s">
        <v>26</v>
      </c>
      <c r="J340" s="593" t="str">
        <f>IF($D$337="Y/T","Isi Sasaran",IF($E$337=0,0,IF(I340="Y",1,IF(I340="T",0,"Isi Dulu"))))</f>
        <v>Isi Sasaran</v>
      </c>
      <c r="K340" s="592" t="s">
        <v>26</v>
      </c>
      <c r="L340" s="593" t="str">
        <f>IF($D$337="Y/T","Isi Sasaran",IF($E$337=0,0,IF(K340="Y",1,IF(K340="T",0,"Isi Dulu"))))</f>
        <v>Isi Sasaran</v>
      </c>
      <c r="M340" s="849"/>
      <c r="N340" s="852"/>
    </row>
    <row r="341" spans="2:14" ht="15.75">
      <c r="B341" s="838"/>
      <c r="C341" s="841"/>
      <c r="D341" s="859"/>
      <c r="E341" s="856"/>
      <c r="F341" s="569">
        <v>5</v>
      </c>
      <c r="G341" s="570"/>
      <c r="H341" s="599" t="str">
        <f t="shared" si="6"/>
        <v>Belum Diisi</v>
      </c>
      <c r="I341" s="595" t="s">
        <v>26</v>
      </c>
      <c r="J341" s="596" t="str">
        <f>IF($D$337="Y/T","Isi Sasaran",IF($E$337=0,0,IF(I341="Y",1,IF(I341="T",0,"Isi Dulu"))))</f>
        <v>Isi Sasaran</v>
      </c>
      <c r="K341" s="595" t="s">
        <v>26</v>
      </c>
      <c r="L341" s="596" t="str">
        <f>IF($D$337="Y/T","Isi Sasaran",IF($E$337=0,0,IF(K341="Y",1,IF(K341="T",0,"Isi Dulu"))))</f>
        <v>Isi Sasaran</v>
      </c>
      <c r="M341" s="850"/>
      <c r="N341" s="853"/>
    </row>
    <row r="342" spans="2:14" ht="15.75">
      <c r="B342" s="836">
        <v>7</v>
      </c>
      <c r="C342" s="839"/>
      <c r="D342" s="857" t="s">
        <v>26</v>
      </c>
      <c r="E342" s="854" t="str">
        <f>IF(D342="Y",1,IF(D342="T",0,IF(D342="Y/T","Belum diisi","Error")))</f>
        <v>Belum diisi</v>
      </c>
      <c r="F342" s="528">
        <v>1</v>
      </c>
      <c r="G342" s="529"/>
      <c r="H342" s="600" t="str">
        <f t="shared" si="6"/>
        <v>Belum Diisi</v>
      </c>
      <c r="I342" s="590" t="s">
        <v>26</v>
      </c>
      <c r="J342" s="591" t="str">
        <f>IF($D$342="Y/T","Isi Sasaran",IF($E$342=0,0,IF(I342="Y",1,IF(I342="T",0,"Isi Dulu"))))</f>
        <v>Isi Sasaran</v>
      </c>
      <c r="K342" s="590" t="s">
        <v>26</v>
      </c>
      <c r="L342" s="591" t="str">
        <f>IF($D$342="Y/T","Isi Sasaran",IF($E$342=0,0,IF(K342="Y",1,IF(K342="T",0,"Isi Dulu"))))</f>
        <v>Isi Sasaran</v>
      </c>
      <c r="M342" s="848" t="s">
        <v>26</v>
      </c>
      <c r="N342" s="851" t="str">
        <f>IF(M342="Y",1,IF(M342="T",0,IF(M342="Y/T","Belum diisi","Error")))</f>
        <v>Belum diisi</v>
      </c>
    </row>
    <row r="343" spans="2:14" ht="15.75">
      <c r="B343" s="837"/>
      <c r="C343" s="840"/>
      <c r="D343" s="858"/>
      <c r="E343" s="855"/>
      <c r="F343" s="549">
        <v>2</v>
      </c>
      <c r="G343" s="550"/>
      <c r="H343" s="598" t="str">
        <f t="shared" si="6"/>
        <v>Belum Diisi</v>
      </c>
      <c r="I343" s="592" t="s">
        <v>26</v>
      </c>
      <c r="J343" s="593" t="str">
        <f>IF($D$342="Y/T","Isi Sasaran",IF($E$342=0,0,IF(I343="Y",1,IF(I343="T",0,"Isi Dulu"))))</f>
        <v>Isi Sasaran</v>
      </c>
      <c r="K343" s="592" t="s">
        <v>26</v>
      </c>
      <c r="L343" s="593" t="str">
        <f>IF($D$342="Y/T","Isi Sasaran",IF($E$342=0,0,IF(K343="Y",1,IF(K343="T",0,"Isi Dulu"))))</f>
        <v>Isi Sasaran</v>
      </c>
      <c r="M343" s="849"/>
      <c r="N343" s="852"/>
    </row>
    <row r="344" spans="2:14" ht="15.75">
      <c r="B344" s="837"/>
      <c r="C344" s="840"/>
      <c r="D344" s="858"/>
      <c r="E344" s="855"/>
      <c r="F344" s="549">
        <v>3</v>
      </c>
      <c r="G344" s="550"/>
      <c r="H344" s="598" t="str">
        <f t="shared" si="6"/>
        <v>Belum Diisi</v>
      </c>
      <c r="I344" s="592" t="s">
        <v>26</v>
      </c>
      <c r="J344" s="593" t="str">
        <f>IF($D$342="Y/T","Isi Sasaran",IF($E$342=0,0,IF(I344="Y",1,IF(I344="T",0,"Isi Dulu"))))</f>
        <v>Isi Sasaran</v>
      </c>
      <c r="K344" s="592" t="s">
        <v>26</v>
      </c>
      <c r="L344" s="593" t="str">
        <f>IF($D$342="Y/T","Isi Sasaran",IF($E$342=0,0,IF(K344="Y",1,IF(K344="T",0,"Isi Dulu"))))</f>
        <v>Isi Sasaran</v>
      </c>
      <c r="M344" s="849"/>
      <c r="N344" s="852"/>
    </row>
    <row r="345" spans="2:14" ht="15.75">
      <c r="B345" s="837"/>
      <c r="C345" s="840"/>
      <c r="D345" s="858"/>
      <c r="E345" s="855"/>
      <c r="F345" s="549">
        <v>4</v>
      </c>
      <c r="G345" s="550"/>
      <c r="H345" s="598" t="str">
        <f t="shared" si="6"/>
        <v>Belum Diisi</v>
      </c>
      <c r="I345" s="592" t="s">
        <v>26</v>
      </c>
      <c r="J345" s="593" t="str">
        <f>IF($D$342="Y/T","Isi Sasaran",IF($E$342=0,0,IF(I345="Y",1,IF(I345="T",0,"Isi Dulu"))))</f>
        <v>Isi Sasaran</v>
      </c>
      <c r="K345" s="592" t="s">
        <v>26</v>
      </c>
      <c r="L345" s="593" t="str">
        <f>IF($D$342="Y/T","Isi Sasaran",IF($E$342=0,0,IF(K345="Y",1,IF(K345="T",0,"Isi Dulu"))))</f>
        <v>Isi Sasaran</v>
      </c>
      <c r="M345" s="849"/>
      <c r="N345" s="852"/>
    </row>
    <row r="346" spans="2:14" ht="15.75">
      <c r="B346" s="838"/>
      <c r="C346" s="841"/>
      <c r="D346" s="859"/>
      <c r="E346" s="856"/>
      <c r="F346" s="569">
        <v>5</v>
      </c>
      <c r="G346" s="570"/>
      <c r="H346" s="599" t="str">
        <f t="shared" si="6"/>
        <v>Belum Diisi</v>
      </c>
      <c r="I346" s="595" t="s">
        <v>26</v>
      </c>
      <c r="J346" s="596" t="str">
        <f>IF($D$342="Y/T","Isi Sasaran",IF($E$342=0,0,IF(I346="Y",1,IF(I346="T",0,"Isi Dulu"))))</f>
        <v>Isi Sasaran</v>
      </c>
      <c r="K346" s="595" t="s">
        <v>26</v>
      </c>
      <c r="L346" s="596" t="str">
        <f>IF($D$342="Y/T","Isi Sasaran",IF($E$342=0,0,IF(K346="Y",1,IF(K346="T",0,"Isi Dulu"))))</f>
        <v>Isi Sasaran</v>
      </c>
      <c r="M346" s="850"/>
      <c r="N346" s="853"/>
    </row>
    <row r="347" spans="2:14" ht="15.75">
      <c r="B347" s="836">
        <v>8</v>
      </c>
      <c r="C347" s="839"/>
      <c r="D347" s="857" t="s">
        <v>26</v>
      </c>
      <c r="E347" s="854" t="str">
        <f>IF(D347="Y",1,IF(D347="T",0,IF(D347="Y/T","Belum diisi","Error")))</f>
        <v>Belum diisi</v>
      </c>
      <c r="F347" s="528">
        <v>1</v>
      </c>
      <c r="G347" s="529"/>
      <c r="H347" s="600" t="str">
        <f t="shared" si="6"/>
        <v>Belum Diisi</v>
      </c>
      <c r="I347" s="590" t="s">
        <v>26</v>
      </c>
      <c r="J347" s="591" t="str">
        <f>IF($D$347="Y/T","Isi Sasaran",IF($E$347=0,0,IF(I347="Y",1,IF(I347="T",0,"Isi Dulu"))))</f>
        <v>Isi Sasaran</v>
      </c>
      <c r="K347" s="590" t="s">
        <v>26</v>
      </c>
      <c r="L347" s="591" t="str">
        <f>IF($D$347="Y/T","Isi Sasaran",IF($E$347=0,0,IF(K347="Y",1,IF(K347="T",0,"Isi Dulu"))))</f>
        <v>Isi Sasaran</v>
      </c>
      <c r="M347" s="848" t="s">
        <v>26</v>
      </c>
      <c r="N347" s="851" t="str">
        <f>IF(M347="Y",1,IF(M347="T",0,IF(M347="Y/T","Belum diisi","Error")))</f>
        <v>Belum diisi</v>
      </c>
    </row>
    <row r="348" spans="2:14" ht="15.75">
      <c r="B348" s="837"/>
      <c r="C348" s="840"/>
      <c r="D348" s="858"/>
      <c r="E348" s="855"/>
      <c r="F348" s="549">
        <v>2</v>
      </c>
      <c r="G348" s="550"/>
      <c r="H348" s="598" t="str">
        <f t="shared" si="6"/>
        <v>Belum Diisi</v>
      </c>
      <c r="I348" s="592" t="s">
        <v>26</v>
      </c>
      <c r="J348" s="593" t="str">
        <f>IF($D$347="Y/T","Isi Sasaran",IF($E$347=0,0,IF(I348="Y",1,IF(I348="T",0,"Isi Dulu"))))</f>
        <v>Isi Sasaran</v>
      </c>
      <c r="K348" s="592" t="s">
        <v>26</v>
      </c>
      <c r="L348" s="593" t="str">
        <f>IF($D$347="Y/T","Isi Sasaran",IF($E$347=0,0,IF(K348="Y",1,IF(K348="T",0,"Isi Dulu"))))</f>
        <v>Isi Sasaran</v>
      </c>
      <c r="M348" s="849"/>
      <c r="N348" s="852"/>
    </row>
    <row r="349" spans="2:14" ht="15.75">
      <c r="B349" s="837"/>
      <c r="C349" s="840"/>
      <c r="D349" s="858"/>
      <c r="E349" s="855"/>
      <c r="F349" s="549">
        <v>3</v>
      </c>
      <c r="G349" s="550"/>
      <c r="H349" s="598" t="str">
        <f t="shared" si="6"/>
        <v>Belum Diisi</v>
      </c>
      <c r="I349" s="592" t="s">
        <v>26</v>
      </c>
      <c r="J349" s="593" t="str">
        <f>IF($D$347="Y/T","Isi Sasaran",IF($E$347=0,0,IF(I349="Y",1,IF(I349="T",0,"Isi Dulu"))))</f>
        <v>Isi Sasaran</v>
      </c>
      <c r="K349" s="592" t="s">
        <v>26</v>
      </c>
      <c r="L349" s="593" t="str">
        <f>IF($D$347="Y/T","Isi Sasaran",IF($E$347=0,0,IF(K349="Y",1,IF(K349="T",0,"Isi Dulu"))))</f>
        <v>Isi Sasaran</v>
      </c>
      <c r="M349" s="849"/>
      <c r="N349" s="852"/>
    </row>
    <row r="350" spans="2:14" ht="15.75">
      <c r="B350" s="837"/>
      <c r="C350" s="840"/>
      <c r="D350" s="858"/>
      <c r="E350" s="855"/>
      <c r="F350" s="549">
        <v>4</v>
      </c>
      <c r="G350" s="550"/>
      <c r="H350" s="598" t="str">
        <f t="shared" si="6"/>
        <v>Belum Diisi</v>
      </c>
      <c r="I350" s="592" t="s">
        <v>26</v>
      </c>
      <c r="J350" s="593" t="str">
        <f>IF($D$347="Y/T","Isi Sasaran",IF($E$347=0,0,IF(I350="Y",1,IF(I350="T",0,"Isi Dulu"))))</f>
        <v>Isi Sasaran</v>
      </c>
      <c r="K350" s="592" t="s">
        <v>26</v>
      </c>
      <c r="L350" s="593" t="str">
        <f>IF($D$347="Y/T","Isi Sasaran",IF($E$347=0,0,IF(K350="Y",1,IF(K350="T",0,"Isi Dulu"))))</f>
        <v>Isi Sasaran</v>
      </c>
      <c r="M350" s="849"/>
      <c r="N350" s="852"/>
    </row>
    <row r="351" spans="2:14" ht="15.75">
      <c r="B351" s="838"/>
      <c r="C351" s="841"/>
      <c r="D351" s="859"/>
      <c r="E351" s="856"/>
      <c r="F351" s="569">
        <v>5</v>
      </c>
      <c r="G351" s="570"/>
      <c r="H351" s="599" t="str">
        <f t="shared" si="6"/>
        <v>Belum Diisi</v>
      </c>
      <c r="I351" s="595" t="s">
        <v>26</v>
      </c>
      <c r="J351" s="596" t="str">
        <f>IF($D$347="Y/T","Isi Sasaran",IF($E$347=0,0,IF(I351="Y",1,IF(I351="T",0,"Isi Dulu"))))</f>
        <v>Isi Sasaran</v>
      </c>
      <c r="K351" s="595" t="s">
        <v>26</v>
      </c>
      <c r="L351" s="596" t="str">
        <f>IF($D$347="Y/T","Isi Sasaran",IF($E$347=0,0,IF(K351="Y",1,IF(K351="T",0,"Isi Dulu"))))</f>
        <v>Isi Sasaran</v>
      </c>
      <c r="M351" s="850"/>
      <c r="N351" s="853"/>
    </row>
    <row r="352" spans="2:14" ht="15.75">
      <c r="B352" s="836">
        <v>9</v>
      </c>
      <c r="C352" s="839"/>
      <c r="D352" s="857" t="s">
        <v>26</v>
      </c>
      <c r="E352" s="854" t="str">
        <f>IF(D352="Y",1,IF(D352="T",0,IF(D352="Y/T","Belum diisi","Error")))</f>
        <v>Belum diisi</v>
      </c>
      <c r="F352" s="528">
        <v>1</v>
      </c>
      <c r="G352" s="529"/>
      <c r="H352" s="600" t="str">
        <f t="shared" si="6"/>
        <v>Belum Diisi</v>
      </c>
      <c r="I352" s="590" t="s">
        <v>26</v>
      </c>
      <c r="J352" s="591" t="str">
        <f>IF($D$352="Y/T","Isi Sasaran",IF($E$352=0,0,IF(I352="Y",1,IF(I352="T",0,"Isi Dulu"))))</f>
        <v>Isi Sasaran</v>
      </c>
      <c r="K352" s="590" t="s">
        <v>26</v>
      </c>
      <c r="L352" s="591" t="str">
        <f>IF($D$352="Y/T","Isi Sasaran",IF($E$352=0,0,IF(K352="Y",1,IF(K352="T",0,"Isi Dulu"))))</f>
        <v>Isi Sasaran</v>
      </c>
      <c r="M352" s="848" t="s">
        <v>26</v>
      </c>
      <c r="N352" s="851" t="str">
        <f>IF(M352="Y",1,IF(M352="T",0,IF(M352="Y/T","Belum diisi","Error")))</f>
        <v>Belum diisi</v>
      </c>
    </row>
    <row r="353" spans="2:14" ht="15.75">
      <c r="B353" s="837"/>
      <c r="C353" s="840"/>
      <c r="D353" s="858"/>
      <c r="E353" s="855"/>
      <c r="F353" s="549">
        <v>2</v>
      </c>
      <c r="G353" s="550"/>
      <c r="H353" s="598" t="str">
        <f t="shared" si="6"/>
        <v>Belum Diisi</v>
      </c>
      <c r="I353" s="592" t="s">
        <v>26</v>
      </c>
      <c r="J353" s="593" t="str">
        <f>IF($D$352="Y/T","Isi Sasaran",IF($E$352=0,0,IF(I353="Y",1,IF(I353="T",0,"Isi Dulu"))))</f>
        <v>Isi Sasaran</v>
      </c>
      <c r="K353" s="592" t="s">
        <v>26</v>
      </c>
      <c r="L353" s="593" t="str">
        <f>IF($D$352="Y/T","Isi Sasaran",IF($E$352=0,0,IF(K353="Y",1,IF(K353="T",0,"Isi Dulu"))))</f>
        <v>Isi Sasaran</v>
      </c>
      <c r="M353" s="849"/>
      <c r="N353" s="852"/>
    </row>
    <row r="354" spans="2:14" ht="15.75">
      <c r="B354" s="837"/>
      <c r="C354" s="840"/>
      <c r="D354" s="858"/>
      <c r="E354" s="855"/>
      <c r="F354" s="549">
        <v>3</v>
      </c>
      <c r="G354" s="550"/>
      <c r="H354" s="598" t="str">
        <f t="shared" si="6"/>
        <v>Belum Diisi</v>
      </c>
      <c r="I354" s="592" t="s">
        <v>26</v>
      </c>
      <c r="J354" s="593" t="str">
        <f>IF($D$352="Y/T","Isi Sasaran",IF($E$352=0,0,IF(I354="Y",1,IF(I354="T",0,"Isi Dulu"))))</f>
        <v>Isi Sasaran</v>
      </c>
      <c r="K354" s="592" t="s">
        <v>26</v>
      </c>
      <c r="L354" s="593" t="str">
        <f>IF($D$352="Y/T","Isi Sasaran",IF($E$352=0,0,IF(K354="Y",1,IF(K354="T",0,"Isi Dulu"))))</f>
        <v>Isi Sasaran</v>
      </c>
      <c r="M354" s="849"/>
      <c r="N354" s="852"/>
    </row>
    <row r="355" spans="2:14" ht="15.75">
      <c r="B355" s="837"/>
      <c r="C355" s="840"/>
      <c r="D355" s="858"/>
      <c r="E355" s="855"/>
      <c r="F355" s="549">
        <v>4</v>
      </c>
      <c r="G355" s="550"/>
      <c r="H355" s="598" t="str">
        <f t="shared" si="6"/>
        <v>Belum Diisi</v>
      </c>
      <c r="I355" s="592" t="s">
        <v>26</v>
      </c>
      <c r="J355" s="593" t="str">
        <f>IF($D$352="Y/T","Isi Sasaran",IF($E$352=0,0,IF(I355="Y",1,IF(I355="T",0,"Isi Dulu"))))</f>
        <v>Isi Sasaran</v>
      </c>
      <c r="K355" s="592" t="s">
        <v>26</v>
      </c>
      <c r="L355" s="593" t="str">
        <f>IF($D$352="Y/T","Isi Sasaran",IF($E$352=0,0,IF(K355="Y",1,IF(K355="T",0,"Isi Dulu"))))</f>
        <v>Isi Sasaran</v>
      </c>
      <c r="M355" s="849"/>
      <c r="N355" s="852"/>
    </row>
    <row r="356" spans="2:14" ht="15.75">
      <c r="B356" s="838"/>
      <c r="C356" s="841"/>
      <c r="D356" s="859"/>
      <c r="E356" s="856"/>
      <c r="F356" s="569">
        <v>5</v>
      </c>
      <c r="G356" s="570"/>
      <c r="H356" s="599" t="str">
        <f t="shared" si="6"/>
        <v>Belum Diisi</v>
      </c>
      <c r="I356" s="595" t="s">
        <v>26</v>
      </c>
      <c r="J356" s="596" t="str">
        <f>IF($D$352="Y/T","Isi Sasaran",IF($E$352=0,0,IF(I356="Y",1,IF(I356="T",0,"Isi Dulu"))))</f>
        <v>Isi Sasaran</v>
      </c>
      <c r="K356" s="595" t="s">
        <v>26</v>
      </c>
      <c r="L356" s="596" t="str">
        <f>IF($D$352="Y/T","Isi Sasaran",IF($E$352=0,0,IF(K356="Y",1,IF(K356="T",0,"Isi Dulu"))))</f>
        <v>Isi Sasaran</v>
      </c>
      <c r="M356" s="850"/>
      <c r="N356" s="853"/>
    </row>
    <row r="357" spans="2:14" ht="15.75">
      <c r="B357" s="836">
        <v>10</v>
      </c>
      <c r="C357" s="839"/>
      <c r="D357" s="857" t="s">
        <v>26</v>
      </c>
      <c r="E357" s="854" t="str">
        <f>IF(D357="Y",1,IF(D357="T",0,IF(D357="Y/T","Belum diisi","Error")))</f>
        <v>Belum diisi</v>
      </c>
      <c r="F357" s="528">
        <v>1</v>
      </c>
      <c r="G357" s="529"/>
      <c r="H357" s="600" t="str">
        <f t="shared" si="6"/>
        <v>Belum Diisi</v>
      </c>
      <c r="I357" s="590" t="s">
        <v>26</v>
      </c>
      <c r="J357" s="591" t="str">
        <f>IF($D$357="Y/T","Isi Sasaran",IF($E$357=0,0,IF(I357="Y",1,IF(I357="T",0,"Isi Dulu"))))</f>
        <v>Isi Sasaran</v>
      </c>
      <c r="K357" s="590" t="s">
        <v>26</v>
      </c>
      <c r="L357" s="591" t="str">
        <f>IF($D$357="Y/T","Isi Sasaran",IF($E$357=0,0,IF(K357="Y",1,IF(K357="T",0,"Isi Dulu"))))</f>
        <v>Isi Sasaran</v>
      </c>
      <c r="M357" s="848" t="s">
        <v>26</v>
      </c>
      <c r="N357" s="851" t="str">
        <f>IF(M357="Y",1,IF(M357="T",0,IF(M357="Y/T","Belum diisi","Error")))</f>
        <v>Belum diisi</v>
      </c>
    </row>
    <row r="358" spans="2:14" ht="15.75">
      <c r="B358" s="837"/>
      <c r="C358" s="840"/>
      <c r="D358" s="858"/>
      <c r="E358" s="855"/>
      <c r="F358" s="549">
        <v>2</v>
      </c>
      <c r="G358" s="550"/>
      <c r="H358" s="598" t="str">
        <f t="shared" si="6"/>
        <v>Belum Diisi</v>
      </c>
      <c r="I358" s="592" t="s">
        <v>26</v>
      </c>
      <c r="J358" s="593" t="str">
        <f>IF($D$357="Y/T","Isi Sasaran",IF($E$357=0,0,IF(I358="Y",1,IF(I358="T",0,"Isi Dulu"))))</f>
        <v>Isi Sasaran</v>
      </c>
      <c r="K358" s="592" t="s">
        <v>26</v>
      </c>
      <c r="L358" s="593" t="str">
        <f>IF($D$357="Y/T","Isi Sasaran",IF($E$357=0,0,IF(K358="Y",1,IF(K358="T",0,"Isi Dulu"))))</f>
        <v>Isi Sasaran</v>
      </c>
      <c r="M358" s="849"/>
      <c r="N358" s="852"/>
    </row>
    <row r="359" spans="2:14" ht="15.75">
      <c r="B359" s="837"/>
      <c r="C359" s="840"/>
      <c r="D359" s="858"/>
      <c r="E359" s="855"/>
      <c r="F359" s="549">
        <v>3</v>
      </c>
      <c r="G359" s="550"/>
      <c r="H359" s="598" t="str">
        <f t="shared" si="6"/>
        <v>Belum Diisi</v>
      </c>
      <c r="I359" s="592" t="s">
        <v>26</v>
      </c>
      <c r="J359" s="593" t="str">
        <f>IF($D$357="Y/T","Isi Sasaran",IF($E$357=0,0,IF(I359="Y",1,IF(I359="T",0,"Isi Dulu"))))</f>
        <v>Isi Sasaran</v>
      </c>
      <c r="K359" s="592" t="s">
        <v>26</v>
      </c>
      <c r="L359" s="593" t="str">
        <f>IF($D$357="Y/T","Isi Sasaran",IF($E$357=0,0,IF(K359="Y",1,IF(K359="T",0,"Isi Dulu"))))</f>
        <v>Isi Sasaran</v>
      </c>
      <c r="M359" s="849"/>
      <c r="N359" s="852"/>
    </row>
    <row r="360" spans="2:14" ht="15.75">
      <c r="B360" s="837"/>
      <c r="C360" s="840"/>
      <c r="D360" s="858"/>
      <c r="E360" s="855"/>
      <c r="F360" s="549">
        <v>4</v>
      </c>
      <c r="G360" s="550"/>
      <c r="H360" s="598" t="str">
        <f t="shared" si="6"/>
        <v>Belum Diisi</v>
      </c>
      <c r="I360" s="592" t="s">
        <v>26</v>
      </c>
      <c r="J360" s="593" t="str">
        <f>IF($D$357="Y/T","Isi Sasaran",IF($E$357=0,0,IF(I360="Y",1,IF(I360="T",0,"Isi Dulu"))))</f>
        <v>Isi Sasaran</v>
      </c>
      <c r="K360" s="592" t="s">
        <v>26</v>
      </c>
      <c r="L360" s="593" t="str">
        <f>IF($D$357="Y/T","Isi Sasaran",IF($E$357=0,0,IF(K360="Y",1,IF(K360="T",0,"Isi Dulu"))))</f>
        <v>Isi Sasaran</v>
      </c>
      <c r="M360" s="849"/>
      <c r="N360" s="852"/>
    </row>
    <row r="361" spans="2:14" ht="15.75">
      <c r="B361" s="838"/>
      <c r="C361" s="841"/>
      <c r="D361" s="859"/>
      <c r="E361" s="856"/>
      <c r="F361" s="569">
        <v>5</v>
      </c>
      <c r="G361" s="570"/>
      <c r="H361" s="599" t="str">
        <f t="shared" si="6"/>
        <v>Belum Diisi</v>
      </c>
      <c r="I361" s="595" t="s">
        <v>26</v>
      </c>
      <c r="J361" s="596" t="str">
        <f>IF($D$357="Y/T","Isi Sasaran",IF($E$357=0,0,IF(I361="Y",1,IF(I361="T",0,"Isi Dulu"))))</f>
        <v>Isi Sasaran</v>
      </c>
      <c r="K361" s="595" t="s">
        <v>26</v>
      </c>
      <c r="L361" s="596" t="str">
        <f>IF($D$357="Y/T","Isi Sasaran",IF($E$357=0,0,IF(K361="Y",1,IF(K361="T",0,"Isi Dulu"))))</f>
        <v>Isi Sasaran</v>
      </c>
      <c r="M361" s="850"/>
      <c r="N361" s="853"/>
    </row>
    <row r="362" spans="2:14" ht="15.75">
      <c r="B362" s="836">
        <v>11</v>
      </c>
      <c r="C362" s="839"/>
      <c r="D362" s="857" t="s">
        <v>26</v>
      </c>
      <c r="E362" s="854" t="str">
        <f>IF(D362="Y",1,IF(D362="T",0,IF(D362="Y/T","Belum diisi","Error")))</f>
        <v>Belum diisi</v>
      </c>
      <c r="F362" s="528">
        <v>1</v>
      </c>
      <c r="G362" s="529"/>
      <c r="H362" s="600" t="str">
        <f t="shared" si="6"/>
        <v>Belum Diisi</v>
      </c>
      <c r="I362" s="590" t="s">
        <v>26</v>
      </c>
      <c r="J362" s="591" t="str">
        <f>IF($D$362="Y/T","Isi Sasaran",IF($E$362=0,0,IF(I362="Y",1,IF(I362="T",0,"Isi Dulu"))))</f>
        <v>Isi Sasaran</v>
      </c>
      <c r="K362" s="590" t="s">
        <v>26</v>
      </c>
      <c r="L362" s="591" t="str">
        <f>IF($D$362="Y/T","Isi Sasaran",IF($E$362=0,0,IF(K362="Y",1,IF(K362="T",0,"Isi Dulu"))))</f>
        <v>Isi Sasaran</v>
      </c>
      <c r="M362" s="848" t="s">
        <v>26</v>
      </c>
      <c r="N362" s="851" t="str">
        <f>IF(M362="Y",1,IF(M362="T",0,IF(M362="Y/T","Belum diisi","Error")))</f>
        <v>Belum diisi</v>
      </c>
    </row>
    <row r="363" spans="2:14" ht="15.75">
      <c r="B363" s="837"/>
      <c r="C363" s="840"/>
      <c r="D363" s="858"/>
      <c r="E363" s="855"/>
      <c r="F363" s="549">
        <v>2</v>
      </c>
      <c r="G363" s="550"/>
      <c r="H363" s="598" t="str">
        <f t="shared" si="6"/>
        <v>Belum Diisi</v>
      </c>
      <c r="I363" s="592" t="s">
        <v>26</v>
      </c>
      <c r="J363" s="593" t="str">
        <f>IF($D$362="Y/T","Isi Sasaran",IF($E$362=0,0,IF(I363="Y",1,IF(I363="T",0,"Isi Dulu"))))</f>
        <v>Isi Sasaran</v>
      </c>
      <c r="K363" s="592" t="s">
        <v>26</v>
      </c>
      <c r="L363" s="593" t="str">
        <f>IF($D$362="Y/T","Isi Sasaran",IF($E$362=0,0,IF(K363="Y",1,IF(K363="T",0,"Isi Dulu"))))</f>
        <v>Isi Sasaran</v>
      </c>
      <c r="M363" s="849"/>
      <c r="N363" s="852"/>
    </row>
    <row r="364" spans="2:14" ht="15.75">
      <c r="B364" s="837"/>
      <c r="C364" s="840"/>
      <c r="D364" s="858"/>
      <c r="E364" s="855"/>
      <c r="F364" s="549">
        <v>3</v>
      </c>
      <c r="G364" s="550"/>
      <c r="H364" s="598" t="str">
        <f t="shared" si="6"/>
        <v>Belum Diisi</v>
      </c>
      <c r="I364" s="592" t="s">
        <v>26</v>
      </c>
      <c r="J364" s="593" t="str">
        <f>IF($D$362="Y/T","Isi Sasaran",IF($E$362=0,0,IF(I364="Y",1,IF(I364="T",0,"Isi Dulu"))))</f>
        <v>Isi Sasaran</v>
      </c>
      <c r="K364" s="592" t="s">
        <v>26</v>
      </c>
      <c r="L364" s="593" t="str">
        <f>IF($D$362="Y/T","Isi Sasaran",IF($E$362=0,0,IF(K364="Y",1,IF(K364="T",0,"Isi Dulu"))))</f>
        <v>Isi Sasaran</v>
      </c>
      <c r="M364" s="849"/>
      <c r="N364" s="852"/>
    </row>
    <row r="365" spans="2:14" ht="15.75">
      <c r="B365" s="837"/>
      <c r="C365" s="840"/>
      <c r="D365" s="858"/>
      <c r="E365" s="855"/>
      <c r="F365" s="549">
        <v>4</v>
      </c>
      <c r="G365" s="550"/>
      <c r="H365" s="598" t="str">
        <f t="shared" si="6"/>
        <v>Belum Diisi</v>
      </c>
      <c r="I365" s="592" t="s">
        <v>26</v>
      </c>
      <c r="J365" s="593" t="str">
        <f>IF($D$362="Y/T","Isi Sasaran",IF($E$362=0,0,IF(I365="Y",1,IF(I365="T",0,"Isi Dulu"))))</f>
        <v>Isi Sasaran</v>
      </c>
      <c r="K365" s="592" t="s">
        <v>26</v>
      </c>
      <c r="L365" s="593" t="str">
        <f>IF($D$362="Y/T","Isi Sasaran",IF($E$362=0,0,IF(K365="Y",1,IF(K365="T",0,"Isi Dulu"))))</f>
        <v>Isi Sasaran</v>
      </c>
      <c r="M365" s="849"/>
      <c r="N365" s="852"/>
    </row>
    <row r="366" spans="2:14" ht="15.75">
      <c r="B366" s="838"/>
      <c r="C366" s="841"/>
      <c r="D366" s="859"/>
      <c r="E366" s="856"/>
      <c r="F366" s="569">
        <v>5</v>
      </c>
      <c r="G366" s="570"/>
      <c r="H366" s="599" t="str">
        <f t="shared" si="6"/>
        <v>Belum Diisi</v>
      </c>
      <c r="I366" s="595" t="s">
        <v>26</v>
      </c>
      <c r="J366" s="596" t="str">
        <f>IF($D$362="Y/T","Isi Sasaran",IF($E$362=0,0,IF(I366="Y",1,IF(I366="T",0,"Isi Dulu"))))</f>
        <v>Isi Sasaran</v>
      </c>
      <c r="K366" s="595" t="s">
        <v>26</v>
      </c>
      <c r="L366" s="596" t="str">
        <f>IF($D$362="Y/T","Isi Sasaran",IF($E$362=0,0,IF(K366="Y",1,IF(K366="T",0,"Isi Dulu"))))</f>
        <v>Isi Sasaran</v>
      </c>
      <c r="M366" s="850"/>
      <c r="N366" s="853"/>
    </row>
    <row r="367" spans="2:14" ht="15.75">
      <c r="B367" s="836">
        <v>12</v>
      </c>
      <c r="C367" s="839"/>
      <c r="D367" s="857" t="s">
        <v>26</v>
      </c>
      <c r="E367" s="854" t="str">
        <f>IF(D367="Y",1,IF(D367="T",0,IF(D367="Y/T","Belum diisi","Error")))</f>
        <v>Belum diisi</v>
      </c>
      <c r="F367" s="528">
        <v>1</v>
      </c>
      <c r="G367" s="529"/>
      <c r="H367" s="600" t="str">
        <f t="shared" si="6"/>
        <v>Belum Diisi</v>
      </c>
      <c r="I367" s="590" t="s">
        <v>26</v>
      </c>
      <c r="J367" s="591" t="str">
        <f>IF($D$367="Y/T","Isi Sasaran",IF($E$367=0,0,IF(I367="Y",1,IF(I367="T",0,"Isi Dulu"))))</f>
        <v>Isi Sasaran</v>
      </c>
      <c r="K367" s="590" t="s">
        <v>26</v>
      </c>
      <c r="L367" s="591" t="str">
        <f>IF($D$367="Y/T","Isi Sasaran",IF($E$367=0,0,IF(K367="Y",1,IF(K367="T",0,"Isi Dulu"))))</f>
        <v>Isi Sasaran</v>
      </c>
      <c r="M367" s="848" t="s">
        <v>26</v>
      </c>
      <c r="N367" s="851" t="str">
        <f>IF(M367="Y",1,IF(M367="T",0,IF(M367="Y/T","Belum diisi","Error")))</f>
        <v>Belum diisi</v>
      </c>
    </row>
    <row r="368" spans="2:14" ht="15.75">
      <c r="B368" s="837"/>
      <c r="C368" s="840"/>
      <c r="D368" s="858"/>
      <c r="E368" s="855"/>
      <c r="F368" s="549">
        <v>2</v>
      </c>
      <c r="G368" s="550"/>
      <c r="H368" s="598" t="str">
        <f t="shared" si="6"/>
        <v>Belum Diisi</v>
      </c>
      <c r="I368" s="592" t="s">
        <v>26</v>
      </c>
      <c r="J368" s="593" t="str">
        <f>IF($D$367="Y/T","Isi Sasaran",IF($E$367=0,0,IF(I368="Y",1,IF(I368="T",0,"Isi Dulu"))))</f>
        <v>Isi Sasaran</v>
      </c>
      <c r="K368" s="592" t="s">
        <v>26</v>
      </c>
      <c r="L368" s="593" t="str">
        <f>IF($D$367="Y/T","Isi Sasaran",IF($E$367=0,0,IF(K368="Y",1,IF(K368="T",0,"Isi Dulu"))))</f>
        <v>Isi Sasaran</v>
      </c>
      <c r="M368" s="849"/>
      <c r="N368" s="852"/>
    </row>
    <row r="369" spans="2:14" ht="15.75">
      <c r="B369" s="837"/>
      <c r="C369" s="840"/>
      <c r="D369" s="858"/>
      <c r="E369" s="855"/>
      <c r="F369" s="549">
        <v>3</v>
      </c>
      <c r="G369" s="550"/>
      <c r="H369" s="598" t="str">
        <f t="shared" si="6"/>
        <v>Belum Diisi</v>
      </c>
      <c r="I369" s="592" t="s">
        <v>26</v>
      </c>
      <c r="J369" s="593" t="str">
        <f>IF($D$367="Y/T","Isi Sasaran",IF($E$367=0,0,IF(I369="Y",1,IF(I369="T",0,"Isi Dulu"))))</f>
        <v>Isi Sasaran</v>
      </c>
      <c r="K369" s="592" t="s">
        <v>26</v>
      </c>
      <c r="L369" s="593" t="str">
        <f>IF($D$367="Y/T","Isi Sasaran",IF($E$367=0,0,IF(K369="Y",1,IF(K369="T",0,"Isi Dulu"))))</f>
        <v>Isi Sasaran</v>
      </c>
      <c r="M369" s="849"/>
      <c r="N369" s="852"/>
    </row>
    <row r="370" spans="2:14" ht="15.75">
      <c r="B370" s="837"/>
      <c r="C370" s="840"/>
      <c r="D370" s="858"/>
      <c r="E370" s="855"/>
      <c r="F370" s="549">
        <v>4</v>
      </c>
      <c r="G370" s="550"/>
      <c r="H370" s="598" t="str">
        <f t="shared" si="6"/>
        <v>Belum Diisi</v>
      </c>
      <c r="I370" s="592" t="s">
        <v>26</v>
      </c>
      <c r="J370" s="593" t="str">
        <f>IF($D$367="Y/T","Isi Sasaran",IF($E$367=0,0,IF(I370="Y",1,IF(I370="T",0,"Isi Dulu"))))</f>
        <v>Isi Sasaran</v>
      </c>
      <c r="K370" s="592" t="s">
        <v>26</v>
      </c>
      <c r="L370" s="593" t="str">
        <f>IF($D$367="Y/T","Isi Sasaran",IF($E$367=0,0,IF(K370="Y",1,IF(K370="T",0,"Isi Dulu"))))</f>
        <v>Isi Sasaran</v>
      </c>
      <c r="M370" s="849"/>
      <c r="N370" s="852"/>
    </row>
    <row r="371" spans="2:14" ht="15.75">
      <c r="B371" s="838"/>
      <c r="C371" s="841"/>
      <c r="D371" s="859"/>
      <c r="E371" s="856"/>
      <c r="F371" s="569">
        <v>5</v>
      </c>
      <c r="G371" s="570"/>
      <c r="H371" s="599" t="str">
        <f t="shared" si="6"/>
        <v>Belum Diisi</v>
      </c>
      <c r="I371" s="595" t="s">
        <v>26</v>
      </c>
      <c r="J371" s="596" t="str">
        <f>IF($D$367="Y/T","Isi Sasaran",IF($E$367=0,0,IF(I371="Y",1,IF(I371="T",0,"Isi Dulu"))))</f>
        <v>Isi Sasaran</v>
      </c>
      <c r="K371" s="595" t="s">
        <v>26</v>
      </c>
      <c r="L371" s="596" t="str">
        <f>IF($D$367="Y/T","Isi Sasaran",IF($E$367=0,0,IF(K371="Y",1,IF(K371="T",0,"Isi Dulu"))))</f>
        <v>Isi Sasaran</v>
      </c>
      <c r="M371" s="850"/>
      <c r="N371" s="853"/>
    </row>
    <row r="372" spans="2:14" ht="15.75">
      <c r="B372" s="836">
        <v>13</v>
      </c>
      <c r="C372" s="839"/>
      <c r="D372" s="857" t="s">
        <v>26</v>
      </c>
      <c r="E372" s="854" t="str">
        <f>IF(D372="Y",1,IF(D372="T",0,IF(D372="Y/T","Belum diisi","Error")))</f>
        <v>Belum diisi</v>
      </c>
      <c r="F372" s="528">
        <v>1</v>
      </c>
      <c r="G372" s="529"/>
      <c r="H372" s="600" t="str">
        <f t="shared" si="6"/>
        <v>Belum Diisi</v>
      </c>
      <c r="I372" s="590" t="s">
        <v>26</v>
      </c>
      <c r="J372" s="591" t="str">
        <f>IF($D$372="Y/T","Isi Sasaran",IF($E$372=0,0,IF(I372="Y",1,IF(I372="T",0,"Isi Dulu"))))</f>
        <v>Isi Sasaran</v>
      </c>
      <c r="K372" s="590" t="s">
        <v>26</v>
      </c>
      <c r="L372" s="591" t="str">
        <f>IF($D$372="Y/T","Isi Sasaran",IF($E$372=0,0,IF(K372="Y",1,IF(K372="T",0,"Isi Dulu"))))</f>
        <v>Isi Sasaran</v>
      </c>
      <c r="M372" s="848" t="s">
        <v>26</v>
      </c>
      <c r="N372" s="851" t="str">
        <f>IF(M372="Y",1,IF(M372="T",0,IF(M372="Y/T","Belum diisi","Error")))</f>
        <v>Belum diisi</v>
      </c>
    </row>
    <row r="373" spans="2:14" ht="15.75">
      <c r="B373" s="837"/>
      <c r="C373" s="840"/>
      <c r="D373" s="858"/>
      <c r="E373" s="855"/>
      <c r="F373" s="549">
        <v>2</v>
      </c>
      <c r="G373" s="550"/>
      <c r="H373" s="598" t="str">
        <f t="shared" si="6"/>
        <v>Belum Diisi</v>
      </c>
      <c r="I373" s="592" t="s">
        <v>26</v>
      </c>
      <c r="J373" s="593" t="str">
        <f>IF($D$372="Y/T","Isi Sasaran",IF($E$372=0,0,IF(I373="Y",1,IF(I373="T",0,"Isi Dulu"))))</f>
        <v>Isi Sasaran</v>
      </c>
      <c r="K373" s="592" t="s">
        <v>26</v>
      </c>
      <c r="L373" s="593" t="str">
        <f>IF($D$372="Y/T","Isi Sasaran",IF($E$372=0,0,IF(K373="Y",1,IF(K373="T",0,"Isi Dulu"))))</f>
        <v>Isi Sasaran</v>
      </c>
      <c r="M373" s="849"/>
      <c r="N373" s="852"/>
    </row>
    <row r="374" spans="2:14" ht="15.75">
      <c r="B374" s="837"/>
      <c r="C374" s="840"/>
      <c r="D374" s="858"/>
      <c r="E374" s="855"/>
      <c r="F374" s="549">
        <v>3</v>
      </c>
      <c r="G374" s="550"/>
      <c r="H374" s="598" t="str">
        <f t="shared" si="6"/>
        <v>Belum Diisi</v>
      </c>
      <c r="I374" s="592" t="s">
        <v>26</v>
      </c>
      <c r="J374" s="593" t="str">
        <f>IF($D$372="Y/T","Isi Sasaran",IF($E$372=0,0,IF(I374="Y",1,IF(I374="T",0,"Isi Dulu"))))</f>
        <v>Isi Sasaran</v>
      </c>
      <c r="K374" s="592" t="s">
        <v>26</v>
      </c>
      <c r="L374" s="593" t="str">
        <f>IF($D$372="Y/T","Isi Sasaran",IF($E$372=0,0,IF(K374="Y",1,IF(K374="T",0,"Isi Dulu"))))</f>
        <v>Isi Sasaran</v>
      </c>
      <c r="M374" s="849"/>
      <c r="N374" s="852"/>
    </row>
    <row r="375" spans="2:14" ht="15.75">
      <c r="B375" s="837"/>
      <c r="C375" s="840"/>
      <c r="D375" s="858"/>
      <c r="E375" s="855"/>
      <c r="F375" s="549">
        <v>4</v>
      </c>
      <c r="G375" s="550"/>
      <c r="H375" s="598" t="str">
        <f t="shared" si="6"/>
        <v>Belum Diisi</v>
      </c>
      <c r="I375" s="592" t="s">
        <v>26</v>
      </c>
      <c r="J375" s="593" t="str">
        <f>IF($D$372="Y/T","Isi Sasaran",IF($E$372=0,0,IF(I375="Y",1,IF(I375="T",0,"Isi Dulu"))))</f>
        <v>Isi Sasaran</v>
      </c>
      <c r="K375" s="592" t="s">
        <v>26</v>
      </c>
      <c r="L375" s="593" t="str">
        <f>IF($D$372="Y/T","Isi Sasaran",IF($E$372=0,0,IF(K375="Y",1,IF(K375="T",0,"Isi Dulu"))))</f>
        <v>Isi Sasaran</v>
      </c>
      <c r="M375" s="849"/>
      <c r="N375" s="852"/>
    </row>
    <row r="376" spans="2:14" ht="15.75">
      <c r="B376" s="838"/>
      <c r="C376" s="841"/>
      <c r="D376" s="859"/>
      <c r="E376" s="856"/>
      <c r="F376" s="569">
        <v>5</v>
      </c>
      <c r="G376" s="570"/>
      <c r="H376" s="599" t="str">
        <f t="shared" ref="H376:H411" si="7">IF(OR(J376="Isi Dulu",L376="Isi Dulu",J376="Isi Sasaran",L376="Isi Sasaran"),"Belum Diisi",IF(SUM(J376,L376)=2,1,IF(SUM(J376,L376)=1,0,IF(SUM(J376,L376)=0,0,"Error"))))</f>
        <v>Belum Diisi</v>
      </c>
      <c r="I376" s="595" t="s">
        <v>26</v>
      </c>
      <c r="J376" s="596" t="str">
        <f>IF($D$372="Y/T","Isi Sasaran",IF($E$372=0,0,IF(I376="Y",1,IF(I376="T",0,"Isi Dulu"))))</f>
        <v>Isi Sasaran</v>
      </c>
      <c r="K376" s="595" t="s">
        <v>26</v>
      </c>
      <c r="L376" s="596" t="str">
        <f>IF($D$372="Y/T","Isi Sasaran",IF($E$372=0,0,IF(K376="Y",1,IF(K376="T",0,"Isi Dulu"))))</f>
        <v>Isi Sasaran</v>
      </c>
      <c r="M376" s="850"/>
      <c r="N376" s="853"/>
    </row>
    <row r="377" spans="2:14" ht="15.75">
      <c r="B377" s="836">
        <v>14</v>
      </c>
      <c r="C377" s="839"/>
      <c r="D377" s="857" t="s">
        <v>26</v>
      </c>
      <c r="E377" s="854" t="str">
        <f>IF(D377="Y",1,IF(D377="T",0,IF(D377="Y/T","Belum diisi","Error")))</f>
        <v>Belum diisi</v>
      </c>
      <c r="F377" s="528">
        <v>1</v>
      </c>
      <c r="G377" s="529"/>
      <c r="H377" s="600" t="str">
        <f t="shared" si="7"/>
        <v>Belum Diisi</v>
      </c>
      <c r="I377" s="590" t="s">
        <v>26</v>
      </c>
      <c r="J377" s="591" t="str">
        <f>IF($D$377="Y/T","Isi Sasaran",IF($E$377=0,0,IF(I377="Y",1,IF(I377="T",0,"Isi Dulu"))))</f>
        <v>Isi Sasaran</v>
      </c>
      <c r="K377" s="590" t="s">
        <v>26</v>
      </c>
      <c r="L377" s="591" t="str">
        <f>IF($D$377="Y/T","Isi Sasaran",IF($E$377=0,0,IF(K377="Y",1,IF(K377="T",0,"Isi Dulu"))))</f>
        <v>Isi Sasaran</v>
      </c>
      <c r="M377" s="848" t="s">
        <v>26</v>
      </c>
      <c r="N377" s="851" t="str">
        <f>IF(M377="Y",1,IF(M377="T",0,IF(M377="Y/T","Belum diisi","Error")))</f>
        <v>Belum diisi</v>
      </c>
    </row>
    <row r="378" spans="2:14" ht="15.75">
      <c r="B378" s="837"/>
      <c r="C378" s="840"/>
      <c r="D378" s="858"/>
      <c r="E378" s="855"/>
      <c r="F378" s="549">
        <v>2</v>
      </c>
      <c r="G378" s="550"/>
      <c r="H378" s="598" t="str">
        <f t="shared" si="7"/>
        <v>Belum Diisi</v>
      </c>
      <c r="I378" s="592" t="s">
        <v>26</v>
      </c>
      <c r="J378" s="593" t="str">
        <f>IF($D$377="Y/T","Isi Sasaran",IF($E$377=0,0,IF(I378="Y",1,IF(I378="T",0,"Isi Dulu"))))</f>
        <v>Isi Sasaran</v>
      </c>
      <c r="K378" s="592" t="s">
        <v>26</v>
      </c>
      <c r="L378" s="593" t="str">
        <f>IF($D$377="Y/T","Isi Sasaran",IF($E$377=0,0,IF(K378="Y",1,IF(K378="T",0,"Isi Dulu"))))</f>
        <v>Isi Sasaran</v>
      </c>
      <c r="M378" s="849"/>
      <c r="N378" s="852"/>
    </row>
    <row r="379" spans="2:14" ht="15.75">
      <c r="B379" s="837"/>
      <c r="C379" s="840"/>
      <c r="D379" s="858"/>
      <c r="E379" s="855"/>
      <c r="F379" s="549">
        <v>3</v>
      </c>
      <c r="G379" s="550"/>
      <c r="H379" s="598" t="str">
        <f t="shared" si="7"/>
        <v>Belum Diisi</v>
      </c>
      <c r="I379" s="592" t="s">
        <v>26</v>
      </c>
      <c r="J379" s="593" t="str">
        <f>IF($D$377="Y/T","Isi Sasaran",IF($E$377=0,0,IF(I379="Y",1,IF(I379="T",0,"Isi Dulu"))))</f>
        <v>Isi Sasaran</v>
      </c>
      <c r="K379" s="592" t="s">
        <v>26</v>
      </c>
      <c r="L379" s="593" t="str">
        <f>IF($D$377="Y/T","Isi Sasaran",IF($E$377=0,0,IF(K379="Y",1,IF(K379="T",0,"Isi Dulu"))))</f>
        <v>Isi Sasaran</v>
      </c>
      <c r="M379" s="849"/>
      <c r="N379" s="852"/>
    </row>
    <row r="380" spans="2:14" ht="15.75">
      <c r="B380" s="837"/>
      <c r="C380" s="840"/>
      <c r="D380" s="858"/>
      <c r="E380" s="855"/>
      <c r="F380" s="549">
        <v>4</v>
      </c>
      <c r="G380" s="550"/>
      <c r="H380" s="598" t="str">
        <f t="shared" si="7"/>
        <v>Belum Diisi</v>
      </c>
      <c r="I380" s="592" t="s">
        <v>26</v>
      </c>
      <c r="J380" s="593" t="str">
        <f>IF($D$377="Y/T","Isi Sasaran",IF($E$377=0,0,IF(I380="Y",1,IF(I380="T",0,"Isi Dulu"))))</f>
        <v>Isi Sasaran</v>
      </c>
      <c r="K380" s="592" t="s">
        <v>26</v>
      </c>
      <c r="L380" s="593" t="str">
        <f>IF($D$377="Y/T","Isi Sasaran",IF($E$377=0,0,IF(K380="Y",1,IF(K380="T",0,"Isi Dulu"))))</f>
        <v>Isi Sasaran</v>
      </c>
      <c r="M380" s="849"/>
      <c r="N380" s="852"/>
    </row>
    <row r="381" spans="2:14" ht="15.75">
      <c r="B381" s="838"/>
      <c r="C381" s="841"/>
      <c r="D381" s="859"/>
      <c r="E381" s="856"/>
      <c r="F381" s="569">
        <v>5</v>
      </c>
      <c r="G381" s="570"/>
      <c r="H381" s="599" t="str">
        <f t="shared" si="7"/>
        <v>Belum Diisi</v>
      </c>
      <c r="I381" s="595" t="s">
        <v>26</v>
      </c>
      <c r="J381" s="596" t="str">
        <f>IF($D$377="Y/T","Isi Sasaran",IF($E$377=0,0,IF(I381="Y",1,IF(I381="T",0,"Isi Dulu"))))</f>
        <v>Isi Sasaran</v>
      </c>
      <c r="K381" s="595" t="s">
        <v>26</v>
      </c>
      <c r="L381" s="596" t="str">
        <f>IF($D$377="Y/T","Isi Sasaran",IF($E$377=0,0,IF(K381="Y",1,IF(K381="T",0,"Isi Dulu"))))</f>
        <v>Isi Sasaran</v>
      </c>
      <c r="M381" s="850"/>
      <c r="N381" s="853"/>
    </row>
    <row r="382" spans="2:14" ht="15.75">
      <c r="B382" s="836">
        <v>15</v>
      </c>
      <c r="C382" s="839"/>
      <c r="D382" s="857" t="s">
        <v>26</v>
      </c>
      <c r="E382" s="854" t="str">
        <f>IF(D382="Y",1,IF(D382="T",0,IF(D382="Y/T","Belum diisi","Error")))</f>
        <v>Belum diisi</v>
      </c>
      <c r="F382" s="528">
        <v>1</v>
      </c>
      <c r="G382" s="529"/>
      <c r="H382" s="600" t="str">
        <f t="shared" si="7"/>
        <v>Belum Diisi</v>
      </c>
      <c r="I382" s="590" t="s">
        <v>26</v>
      </c>
      <c r="J382" s="591" t="str">
        <f>IF($D$382="Y/T","Isi Sasaran",IF($E$382=0,0,IF(I382="Y",1,IF(I382="T",0,"Isi Dulu"))))</f>
        <v>Isi Sasaran</v>
      </c>
      <c r="K382" s="590" t="s">
        <v>26</v>
      </c>
      <c r="L382" s="591" t="str">
        <f>IF($D$382="Y/T","Isi Sasaran",IF($E$382=0,0,IF(K382="Y",1,IF(K382="T",0,"Isi Dulu"))))</f>
        <v>Isi Sasaran</v>
      </c>
      <c r="M382" s="848" t="s">
        <v>26</v>
      </c>
      <c r="N382" s="851" t="str">
        <f>IF(M382="Y",1,IF(M382="T",0,IF(M382="Y/T","Belum diisi","Error")))</f>
        <v>Belum diisi</v>
      </c>
    </row>
    <row r="383" spans="2:14" ht="15.75">
      <c r="B383" s="837"/>
      <c r="C383" s="840"/>
      <c r="D383" s="858"/>
      <c r="E383" s="855"/>
      <c r="F383" s="549">
        <v>2</v>
      </c>
      <c r="G383" s="550"/>
      <c r="H383" s="598" t="str">
        <f t="shared" si="7"/>
        <v>Belum Diisi</v>
      </c>
      <c r="I383" s="592" t="s">
        <v>26</v>
      </c>
      <c r="J383" s="593" t="str">
        <f>IF($D$382="Y/T","Isi Sasaran",IF($E$382=0,0,IF(I383="Y",1,IF(I383="T",0,"Isi Dulu"))))</f>
        <v>Isi Sasaran</v>
      </c>
      <c r="K383" s="592" t="s">
        <v>26</v>
      </c>
      <c r="L383" s="593" t="str">
        <f>IF($D$382="Y/T","Isi Sasaran",IF($E$382=0,0,IF(K383="Y",1,IF(K383="T",0,"Isi Dulu"))))</f>
        <v>Isi Sasaran</v>
      </c>
      <c r="M383" s="849"/>
      <c r="N383" s="852"/>
    </row>
    <row r="384" spans="2:14" ht="15.75">
      <c r="B384" s="837"/>
      <c r="C384" s="840"/>
      <c r="D384" s="858"/>
      <c r="E384" s="855"/>
      <c r="F384" s="549">
        <v>3</v>
      </c>
      <c r="G384" s="550"/>
      <c r="H384" s="598" t="str">
        <f t="shared" si="7"/>
        <v>Belum Diisi</v>
      </c>
      <c r="I384" s="592" t="s">
        <v>26</v>
      </c>
      <c r="J384" s="593" t="str">
        <f>IF($D$382="Y/T","Isi Sasaran",IF($E$382=0,0,IF(I384="Y",1,IF(I384="T",0,"Isi Dulu"))))</f>
        <v>Isi Sasaran</v>
      </c>
      <c r="K384" s="592" t="s">
        <v>26</v>
      </c>
      <c r="L384" s="593" t="str">
        <f>IF($D$382="Y/T","Isi Sasaran",IF($E$382=0,0,IF(K384="Y",1,IF(K384="T",0,"Isi Dulu"))))</f>
        <v>Isi Sasaran</v>
      </c>
      <c r="M384" s="849"/>
      <c r="N384" s="852"/>
    </row>
    <row r="385" spans="2:14" ht="15.75">
      <c r="B385" s="837"/>
      <c r="C385" s="840"/>
      <c r="D385" s="858"/>
      <c r="E385" s="855"/>
      <c r="F385" s="549">
        <v>4</v>
      </c>
      <c r="G385" s="550"/>
      <c r="H385" s="598" t="str">
        <f t="shared" si="7"/>
        <v>Belum Diisi</v>
      </c>
      <c r="I385" s="592" t="s">
        <v>26</v>
      </c>
      <c r="J385" s="593" t="str">
        <f>IF($D$382="Y/T","Isi Sasaran",IF($E$382=0,0,IF(I385="Y",1,IF(I385="T",0,"Isi Dulu"))))</f>
        <v>Isi Sasaran</v>
      </c>
      <c r="K385" s="592" t="s">
        <v>26</v>
      </c>
      <c r="L385" s="593" t="str">
        <f>IF($D$382="Y/T","Isi Sasaran",IF($E$382=0,0,IF(K385="Y",1,IF(K385="T",0,"Isi Dulu"))))</f>
        <v>Isi Sasaran</v>
      </c>
      <c r="M385" s="849"/>
      <c r="N385" s="852"/>
    </row>
    <row r="386" spans="2:14" ht="15.75">
      <c r="B386" s="838"/>
      <c r="C386" s="841"/>
      <c r="D386" s="859"/>
      <c r="E386" s="856"/>
      <c r="F386" s="569">
        <v>5</v>
      </c>
      <c r="G386" s="570"/>
      <c r="H386" s="599" t="str">
        <f t="shared" si="7"/>
        <v>Belum Diisi</v>
      </c>
      <c r="I386" s="595" t="s">
        <v>26</v>
      </c>
      <c r="J386" s="596" t="str">
        <f>IF($D$382="Y/T","Isi Sasaran",IF($E$382=0,0,IF(I386="Y",1,IF(I386="T",0,"Isi Dulu"))))</f>
        <v>Isi Sasaran</v>
      </c>
      <c r="K386" s="595" t="s">
        <v>26</v>
      </c>
      <c r="L386" s="596" t="str">
        <f>IF($D$382="Y/T","Isi Sasaran",IF($E$382=0,0,IF(K386="Y",1,IF(K386="T",0,"Isi Dulu"))))</f>
        <v>Isi Sasaran</v>
      </c>
      <c r="M386" s="850"/>
      <c r="N386" s="853"/>
    </row>
    <row r="387" spans="2:14" ht="15.75">
      <c r="B387" s="836">
        <v>16</v>
      </c>
      <c r="C387" s="839"/>
      <c r="D387" s="857" t="s">
        <v>26</v>
      </c>
      <c r="E387" s="854" t="str">
        <f>IF(D387="Y",1,IF(D387="T",0,IF(D387="Y/T","Belum diisi","Error")))</f>
        <v>Belum diisi</v>
      </c>
      <c r="F387" s="528">
        <v>1</v>
      </c>
      <c r="G387" s="529"/>
      <c r="H387" s="600" t="str">
        <f t="shared" si="7"/>
        <v>Belum Diisi</v>
      </c>
      <c r="I387" s="590" t="s">
        <v>26</v>
      </c>
      <c r="J387" s="591" t="str">
        <f>IF($D$387="Y/T","Isi Sasaran",IF($E$387=0,0,IF(I387="Y",1,IF(I387="T",0,"Isi Dulu"))))</f>
        <v>Isi Sasaran</v>
      </c>
      <c r="K387" s="590" t="s">
        <v>26</v>
      </c>
      <c r="L387" s="591" t="str">
        <f>IF($D$387="Y/T","Isi Sasaran",IF($E$387=0,0,IF(K387="Y",1,IF(K387="T",0,"Isi Dulu"))))</f>
        <v>Isi Sasaran</v>
      </c>
      <c r="M387" s="848" t="s">
        <v>26</v>
      </c>
      <c r="N387" s="851" t="str">
        <f>IF(M387="Y",1,IF(M387="T",0,IF(M387="Y/T","Belum diisi","Error")))</f>
        <v>Belum diisi</v>
      </c>
    </row>
    <row r="388" spans="2:14" ht="15.75">
      <c r="B388" s="837"/>
      <c r="C388" s="840"/>
      <c r="D388" s="858"/>
      <c r="E388" s="855"/>
      <c r="F388" s="549">
        <v>2</v>
      </c>
      <c r="G388" s="550"/>
      <c r="H388" s="598" t="str">
        <f t="shared" si="7"/>
        <v>Belum Diisi</v>
      </c>
      <c r="I388" s="592" t="s">
        <v>26</v>
      </c>
      <c r="J388" s="593" t="str">
        <f>IF($D$387="Y/T","Isi Sasaran",IF($E$387=0,0,IF(I388="Y",1,IF(I388="T",0,"Isi Dulu"))))</f>
        <v>Isi Sasaran</v>
      </c>
      <c r="K388" s="592" t="s">
        <v>26</v>
      </c>
      <c r="L388" s="593" t="str">
        <f>IF($D$387="Y/T","Isi Sasaran",IF($E$387=0,0,IF(K388="Y",1,IF(K388="T",0,"Isi Dulu"))))</f>
        <v>Isi Sasaran</v>
      </c>
      <c r="M388" s="849"/>
      <c r="N388" s="852"/>
    </row>
    <row r="389" spans="2:14" ht="15.75">
      <c r="B389" s="837"/>
      <c r="C389" s="840"/>
      <c r="D389" s="858"/>
      <c r="E389" s="855"/>
      <c r="F389" s="549">
        <v>3</v>
      </c>
      <c r="G389" s="550"/>
      <c r="H389" s="598" t="str">
        <f t="shared" si="7"/>
        <v>Belum Diisi</v>
      </c>
      <c r="I389" s="592" t="s">
        <v>26</v>
      </c>
      <c r="J389" s="593" t="str">
        <f>IF($D$387="Y/T","Isi Sasaran",IF($E$387=0,0,IF(I389="Y",1,IF(I389="T",0,"Isi Dulu"))))</f>
        <v>Isi Sasaran</v>
      </c>
      <c r="K389" s="592" t="s">
        <v>26</v>
      </c>
      <c r="L389" s="593" t="str">
        <f>IF($D$387="Y/T","Isi Sasaran",IF($E$387=0,0,IF(K389="Y",1,IF(K389="T",0,"Isi Dulu"))))</f>
        <v>Isi Sasaran</v>
      </c>
      <c r="M389" s="849"/>
      <c r="N389" s="852"/>
    </row>
    <row r="390" spans="2:14" ht="15.75">
      <c r="B390" s="837"/>
      <c r="C390" s="840"/>
      <c r="D390" s="858"/>
      <c r="E390" s="855"/>
      <c r="F390" s="549">
        <v>4</v>
      </c>
      <c r="G390" s="550"/>
      <c r="H390" s="598" t="str">
        <f t="shared" si="7"/>
        <v>Belum Diisi</v>
      </c>
      <c r="I390" s="592" t="s">
        <v>26</v>
      </c>
      <c r="J390" s="593" t="str">
        <f>IF($D$387="Y/T","Isi Sasaran",IF($E$387=0,0,IF(I390="Y",1,IF(I390="T",0,"Isi Dulu"))))</f>
        <v>Isi Sasaran</v>
      </c>
      <c r="K390" s="592" t="s">
        <v>26</v>
      </c>
      <c r="L390" s="593" t="str">
        <f>IF($D$387="Y/T","Isi Sasaran",IF($E$387=0,0,IF(K390="Y",1,IF(K390="T",0,"Isi Dulu"))))</f>
        <v>Isi Sasaran</v>
      </c>
      <c r="M390" s="849"/>
      <c r="N390" s="852"/>
    </row>
    <row r="391" spans="2:14" ht="15.75">
      <c r="B391" s="838"/>
      <c r="C391" s="841"/>
      <c r="D391" s="859"/>
      <c r="E391" s="856"/>
      <c r="F391" s="569">
        <v>5</v>
      </c>
      <c r="G391" s="570"/>
      <c r="H391" s="599" t="str">
        <f t="shared" si="7"/>
        <v>Belum Diisi</v>
      </c>
      <c r="I391" s="595" t="s">
        <v>26</v>
      </c>
      <c r="J391" s="596" t="str">
        <f>IF($D$387="Y/T","Isi Sasaran",IF($E$387=0,0,IF(I391="Y",1,IF(I391="T",0,"Isi Dulu"))))</f>
        <v>Isi Sasaran</v>
      </c>
      <c r="K391" s="595" t="s">
        <v>26</v>
      </c>
      <c r="L391" s="596" t="str">
        <f>IF($D$387="Y/T","Isi Sasaran",IF($E$387=0,0,IF(K391="Y",1,IF(K391="T",0,"Isi Dulu"))))</f>
        <v>Isi Sasaran</v>
      </c>
      <c r="M391" s="850"/>
      <c r="N391" s="853"/>
    </row>
    <row r="392" spans="2:14" ht="15.75">
      <c r="B392" s="836">
        <v>17</v>
      </c>
      <c r="C392" s="839"/>
      <c r="D392" s="857" t="s">
        <v>26</v>
      </c>
      <c r="E392" s="854" t="str">
        <f>IF(D392="Y",1,IF(D392="T",0,IF(D392="Y/T","Belum diisi","Error")))</f>
        <v>Belum diisi</v>
      </c>
      <c r="F392" s="528">
        <v>1</v>
      </c>
      <c r="G392" s="529"/>
      <c r="H392" s="600" t="str">
        <f t="shared" si="7"/>
        <v>Belum Diisi</v>
      </c>
      <c r="I392" s="590" t="s">
        <v>26</v>
      </c>
      <c r="J392" s="591" t="str">
        <f>IF($D$392="Y/T","Isi Sasaran",IF($E$392=0,0,IF(I392="Y",1,IF(I392="T",0,"Isi Dulu"))))</f>
        <v>Isi Sasaran</v>
      </c>
      <c r="K392" s="590" t="s">
        <v>26</v>
      </c>
      <c r="L392" s="591" t="str">
        <f>IF($D$392="Y/T","Isi Sasaran",IF($E$392=0,0,IF(K392="Y",1,IF(K392="T",0,"Isi Dulu"))))</f>
        <v>Isi Sasaran</v>
      </c>
      <c r="M392" s="848" t="s">
        <v>26</v>
      </c>
      <c r="N392" s="851" t="str">
        <f>IF(M392="Y",1,IF(M392="T",0,IF(M392="Y/T","Belum diisi","Error")))</f>
        <v>Belum diisi</v>
      </c>
    </row>
    <row r="393" spans="2:14" ht="15.75">
      <c r="B393" s="837"/>
      <c r="C393" s="840"/>
      <c r="D393" s="858"/>
      <c r="E393" s="855"/>
      <c r="F393" s="549">
        <v>2</v>
      </c>
      <c r="G393" s="550"/>
      <c r="H393" s="598" t="str">
        <f t="shared" si="7"/>
        <v>Belum Diisi</v>
      </c>
      <c r="I393" s="592" t="s">
        <v>26</v>
      </c>
      <c r="J393" s="593" t="str">
        <f>IF($D$392="Y/T","Isi Sasaran",IF($E$392=0,0,IF(I393="Y",1,IF(I393="T",0,"Isi Dulu"))))</f>
        <v>Isi Sasaran</v>
      </c>
      <c r="K393" s="592" t="s">
        <v>26</v>
      </c>
      <c r="L393" s="593" t="str">
        <f>IF($D$392="Y/T","Isi Sasaran",IF($E$392=0,0,IF(K393="Y",1,IF(K393="T",0,"Isi Dulu"))))</f>
        <v>Isi Sasaran</v>
      </c>
      <c r="M393" s="849"/>
      <c r="N393" s="852"/>
    </row>
    <row r="394" spans="2:14" ht="15.75">
      <c r="B394" s="837"/>
      <c r="C394" s="840"/>
      <c r="D394" s="858"/>
      <c r="E394" s="855"/>
      <c r="F394" s="549">
        <v>3</v>
      </c>
      <c r="G394" s="550"/>
      <c r="H394" s="598" t="str">
        <f t="shared" si="7"/>
        <v>Belum Diisi</v>
      </c>
      <c r="I394" s="592" t="s">
        <v>26</v>
      </c>
      <c r="J394" s="593" t="str">
        <f>IF($D$392="Y/T","Isi Sasaran",IF($E$392=0,0,IF(I394="Y",1,IF(I394="T",0,"Isi Dulu"))))</f>
        <v>Isi Sasaran</v>
      </c>
      <c r="K394" s="592" t="s">
        <v>26</v>
      </c>
      <c r="L394" s="593" t="str">
        <f>IF($D$392="Y/T","Isi Sasaran",IF($E$392=0,0,IF(K394="Y",1,IF(K394="T",0,"Isi Dulu"))))</f>
        <v>Isi Sasaran</v>
      </c>
      <c r="M394" s="849"/>
      <c r="N394" s="852"/>
    </row>
    <row r="395" spans="2:14" ht="15.75">
      <c r="B395" s="837"/>
      <c r="C395" s="840"/>
      <c r="D395" s="858"/>
      <c r="E395" s="855"/>
      <c r="F395" s="549">
        <v>4</v>
      </c>
      <c r="G395" s="550"/>
      <c r="H395" s="598" t="str">
        <f t="shared" si="7"/>
        <v>Belum Diisi</v>
      </c>
      <c r="I395" s="592" t="s">
        <v>26</v>
      </c>
      <c r="J395" s="593" t="str">
        <f>IF($D$392="Y/T","Isi Sasaran",IF($E$392=0,0,IF(I395="Y",1,IF(I395="T",0,"Isi Dulu"))))</f>
        <v>Isi Sasaran</v>
      </c>
      <c r="K395" s="592" t="s">
        <v>26</v>
      </c>
      <c r="L395" s="593" t="str">
        <f>IF($D$392="Y/T","Isi Sasaran",IF($E$392=0,0,IF(K395="Y",1,IF(K395="T",0,"Isi Dulu"))))</f>
        <v>Isi Sasaran</v>
      </c>
      <c r="M395" s="849"/>
      <c r="N395" s="852"/>
    </row>
    <row r="396" spans="2:14" ht="15.75">
      <c r="B396" s="838"/>
      <c r="C396" s="841"/>
      <c r="D396" s="859"/>
      <c r="E396" s="856"/>
      <c r="F396" s="569">
        <v>5</v>
      </c>
      <c r="G396" s="570"/>
      <c r="H396" s="599" t="str">
        <f t="shared" si="7"/>
        <v>Belum Diisi</v>
      </c>
      <c r="I396" s="595" t="s">
        <v>26</v>
      </c>
      <c r="J396" s="596" t="str">
        <f>IF($D$392="Y/T","Isi Sasaran",IF($E$392=0,0,IF(I396="Y",1,IF(I396="T",0,"Isi Dulu"))))</f>
        <v>Isi Sasaran</v>
      </c>
      <c r="K396" s="595" t="s">
        <v>26</v>
      </c>
      <c r="L396" s="596" t="str">
        <f>IF($D$392="Y/T","Isi Sasaran",IF($E$392=0,0,IF(K396="Y",1,IF(K396="T",0,"Isi Dulu"))))</f>
        <v>Isi Sasaran</v>
      </c>
      <c r="M396" s="850"/>
      <c r="N396" s="853"/>
    </row>
    <row r="397" spans="2:14" ht="15.75">
      <c r="B397" s="836">
        <v>18</v>
      </c>
      <c r="C397" s="839"/>
      <c r="D397" s="857" t="s">
        <v>26</v>
      </c>
      <c r="E397" s="854" t="str">
        <f>IF(D397="Y",1,IF(D397="T",0,IF(D397="Y/T","Belum diisi","Error")))</f>
        <v>Belum diisi</v>
      </c>
      <c r="F397" s="528">
        <v>1</v>
      </c>
      <c r="G397" s="529"/>
      <c r="H397" s="600" t="str">
        <f t="shared" si="7"/>
        <v>Belum Diisi</v>
      </c>
      <c r="I397" s="590" t="s">
        <v>26</v>
      </c>
      <c r="J397" s="591" t="str">
        <f>IF($D$397="Y/T","Isi Sasaran",IF($E$397=0,0,IF(I397="Y",1,IF(I397="T",0,"Isi Dulu"))))</f>
        <v>Isi Sasaran</v>
      </c>
      <c r="K397" s="590" t="s">
        <v>26</v>
      </c>
      <c r="L397" s="591" t="str">
        <f>IF($D$397="Y/T","Isi Sasaran",IF($E$397=0,0,IF(K397="Y",1,IF(K397="T",0,"Isi Dulu"))))</f>
        <v>Isi Sasaran</v>
      </c>
      <c r="M397" s="848" t="s">
        <v>26</v>
      </c>
      <c r="N397" s="851" t="str">
        <f>IF(M397="Y",1,IF(M397="T",0,IF(M397="Y/T","Belum diisi","Error")))</f>
        <v>Belum diisi</v>
      </c>
    </row>
    <row r="398" spans="2:14" ht="15.75">
      <c r="B398" s="837"/>
      <c r="C398" s="840"/>
      <c r="D398" s="858"/>
      <c r="E398" s="855"/>
      <c r="F398" s="549">
        <v>2</v>
      </c>
      <c r="G398" s="550"/>
      <c r="H398" s="598" t="str">
        <f t="shared" si="7"/>
        <v>Belum Diisi</v>
      </c>
      <c r="I398" s="592" t="s">
        <v>26</v>
      </c>
      <c r="J398" s="593" t="str">
        <f>IF($D$397="Y/T","Isi Sasaran",IF($E$397=0,0,IF(I398="Y",1,IF(I398="T",0,"Isi Dulu"))))</f>
        <v>Isi Sasaran</v>
      </c>
      <c r="K398" s="592" t="s">
        <v>26</v>
      </c>
      <c r="L398" s="593" t="str">
        <f>IF($D$397="Y/T","Isi Sasaran",IF($E$397=0,0,IF(K398="Y",1,IF(K398="T",0,"Isi Dulu"))))</f>
        <v>Isi Sasaran</v>
      </c>
      <c r="M398" s="849"/>
      <c r="N398" s="852"/>
    </row>
    <row r="399" spans="2:14" ht="15.75">
      <c r="B399" s="837"/>
      <c r="C399" s="840"/>
      <c r="D399" s="858"/>
      <c r="E399" s="855"/>
      <c r="F399" s="549">
        <v>3</v>
      </c>
      <c r="G399" s="550"/>
      <c r="H399" s="598" t="str">
        <f t="shared" si="7"/>
        <v>Belum Diisi</v>
      </c>
      <c r="I399" s="592" t="s">
        <v>26</v>
      </c>
      <c r="J399" s="593" t="str">
        <f>IF($D$397="Y/T","Isi Sasaran",IF($E$397=0,0,IF(I399="Y",1,IF(I399="T",0,"Isi Dulu"))))</f>
        <v>Isi Sasaran</v>
      </c>
      <c r="K399" s="592" t="s">
        <v>26</v>
      </c>
      <c r="L399" s="593" t="str">
        <f>IF($D$397="Y/T","Isi Sasaran",IF($E$397=0,0,IF(K399="Y",1,IF(K399="T",0,"Isi Dulu"))))</f>
        <v>Isi Sasaran</v>
      </c>
      <c r="M399" s="849"/>
      <c r="N399" s="852"/>
    </row>
    <row r="400" spans="2:14" ht="15.75">
      <c r="B400" s="837"/>
      <c r="C400" s="840"/>
      <c r="D400" s="858"/>
      <c r="E400" s="855"/>
      <c r="F400" s="549">
        <v>4</v>
      </c>
      <c r="G400" s="550"/>
      <c r="H400" s="598" t="str">
        <f t="shared" si="7"/>
        <v>Belum Diisi</v>
      </c>
      <c r="I400" s="592" t="s">
        <v>26</v>
      </c>
      <c r="J400" s="593" t="str">
        <f>IF($D$397="Y/T","Isi Sasaran",IF($E$397=0,0,IF(I400="Y",1,IF(I400="T",0,"Isi Dulu"))))</f>
        <v>Isi Sasaran</v>
      </c>
      <c r="K400" s="592" t="s">
        <v>26</v>
      </c>
      <c r="L400" s="593" t="str">
        <f>IF($D$397="Y/T","Isi Sasaran",IF($E$397=0,0,IF(K400="Y",1,IF(K400="T",0,"Isi Dulu"))))</f>
        <v>Isi Sasaran</v>
      </c>
      <c r="M400" s="849"/>
      <c r="N400" s="852"/>
    </row>
    <row r="401" spans="2:14" ht="15.75">
      <c r="B401" s="838"/>
      <c r="C401" s="841"/>
      <c r="D401" s="859"/>
      <c r="E401" s="856"/>
      <c r="F401" s="569">
        <v>5</v>
      </c>
      <c r="G401" s="570"/>
      <c r="H401" s="599" t="str">
        <f t="shared" si="7"/>
        <v>Belum Diisi</v>
      </c>
      <c r="I401" s="595" t="s">
        <v>26</v>
      </c>
      <c r="J401" s="596" t="str">
        <f>IF($D$397="Y/T","Isi Sasaran",IF($E$397=0,0,IF(I401="Y",1,IF(I401="T",0,"Isi Dulu"))))</f>
        <v>Isi Sasaran</v>
      </c>
      <c r="K401" s="595" t="s">
        <v>26</v>
      </c>
      <c r="L401" s="596" t="str">
        <f>IF($D$397="Y/T","Isi Sasaran",IF($E$397=0,0,IF(K401="Y",1,IF(K401="T",0,"Isi Dulu"))))</f>
        <v>Isi Sasaran</v>
      </c>
      <c r="M401" s="850"/>
      <c r="N401" s="853"/>
    </row>
    <row r="402" spans="2:14" ht="15.75">
      <c r="B402" s="836">
        <v>19</v>
      </c>
      <c r="C402" s="839"/>
      <c r="D402" s="857" t="s">
        <v>26</v>
      </c>
      <c r="E402" s="854" t="str">
        <f>IF(D402="Y",1,IF(D402="T",0,IF(D402="Y/T","Belum diisi","Error")))</f>
        <v>Belum diisi</v>
      </c>
      <c r="F402" s="528">
        <v>1</v>
      </c>
      <c r="G402" s="529"/>
      <c r="H402" s="600" t="str">
        <f t="shared" si="7"/>
        <v>Belum Diisi</v>
      </c>
      <c r="I402" s="590" t="s">
        <v>26</v>
      </c>
      <c r="J402" s="591" t="str">
        <f>IF($D$402="Y/T","Isi Sasaran",IF($E$402=0,0,IF(I402="Y",1,IF(I402="T",0,"Isi Dulu"))))</f>
        <v>Isi Sasaran</v>
      </c>
      <c r="K402" s="590" t="s">
        <v>26</v>
      </c>
      <c r="L402" s="591" t="str">
        <f>IF($D$402="Y/T","Isi Sasaran",IF($E$402=0,0,IF(K402="Y",1,IF(K402="T",0,"Isi Dulu"))))</f>
        <v>Isi Sasaran</v>
      </c>
      <c r="M402" s="848" t="s">
        <v>26</v>
      </c>
      <c r="N402" s="851" t="str">
        <f>IF(M402="Y",1,IF(M402="T",0,IF(M402="Y/T","Belum diisi","Error")))</f>
        <v>Belum diisi</v>
      </c>
    </row>
    <row r="403" spans="2:14" ht="15.75">
      <c r="B403" s="837"/>
      <c r="C403" s="840"/>
      <c r="D403" s="858"/>
      <c r="E403" s="855"/>
      <c r="F403" s="549">
        <v>2</v>
      </c>
      <c r="G403" s="550"/>
      <c r="H403" s="598" t="str">
        <f t="shared" si="7"/>
        <v>Belum Diisi</v>
      </c>
      <c r="I403" s="592" t="s">
        <v>26</v>
      </c>
      <c r="J403" s="593" t="str">
        <f>IF($D$402="Y/T","Isi Sasaran",IF($E$402=0,0,IF(I403="Y",1,IF(I403="T",0,"Isi Dulu"))))</f>
        <v>Isi Sasaran</v>
      </c>
      <c r="K403" s="592" t="s">
        <v>26</v>
      </c>
      <c r="L403" s="593" t="str">
        <f>IF($D$402="Y/T","Isi Sasaran",IF($E$402=0,0,IF(K403="Y",1,IF(K403="T",0,"Isi Dulu"))))</f>
        <v>Isi Sasaran</v>
      </c>
      <c r="M403" s="849"/>
      <c r="N403" s="852"/>
    </row>
    <row r="404" spans="2:14" ht="15.75">
      <c r="B404" s="837"/>
      <c r="C404" s="840"/>
      <c r="D404" s="858"/>
      <c r="E404" s="855"/>
      <c r="F404" s="549">
        <v>3</v>
      </c>
      <c r="G404" s="550"/>
      <c r="H404" s="598" t="str">
        <f t="shared" si="7"/>
        <v>Belum Diisi</v>
      </c>
      <c r="I404" s="592" t="s">
        <v>26</v>
      </c>
      <c r="J404" s="593" t="str">
        <f>IF($D$402="Y/T","Isi Sasaran",IF($E$402=0,0,IF(I404="Y",1,IF(I404="T",0,"Isi Dulu"))))</f>
        <v>Isi Sasaran</v>
      </c>
      <c r="K404" s="592" t="s">
        <v>26</v>
      </c>
      <c r="L404" s="593" t="str">
        <f>IF($D$402="Y/T","Isi Sasaran",IF($E$402=0,0,IF(K404="Y",1,IF(K404="T",0,"Isi Dulu"))))</f>
        <v>Isi Sasaran</v>
      </c>
      <c r="M404" s="849"/>
      <c r="N404" s="852"/>
    </row>
    <row r="405" spans="2:14" ht="15.75">
      <c r="B405" s="837"/>
      <c r="C405" s="840"/>
      <c r="D405" s="858"/>
      <c r="E405" s="855"/>
      <c r="F405" s="549">
        <v>4</v>
      </c>
      <c r="G405" s="550"/>
      <c r="H405" s="598" t="str">
        <f t="shared" si="7"/>
        <v>Belum Diisi</v>
      </c>
      <c r="I405" s="592" t="s">
        <v>26</v>
      </c>
      <c r="J405" s="593" t="str">
        <f>IF($D$402="Y/T","Isi Sasaran",IF($E$402=0,0,IF(I405="Y",1,IF(I405="T",0,"Isi Dulu"))))</f>
        <v>Isi Sasaran</v>
      </c>
      <c r="K405" s="592" t="s">
        <v>26</v>
      </c>
      <c r="L405" s="593" t="str">
        <f>IF($D$402="Y/T","Isi Sasaran",IF($E$402=0,0,IF(K405="Y",1,IF(K405="T",0,"Isi Dulu"))))</f>
        <v>Isi Sasaran</v>
      </c>
      <c r="M405" s="849"/>
      <c r="N405" s="852"/>
    </row>
    <row r="406" spans="2:14" ht="15.75">
      <c r="B406" s="838"/>
      <c r="C406" s="841"/>
      <c r="D406" s="859"/>
      <c r="E406" s="856"/>
      <c r="F406" s="569">
        <v>5</v>
      </c>
      <c r="G406" s="570"/>
      <c r="H406" s="599" t="str">
        <f t="shared" si="7"/>
        <v>Belum Diisi</v>
      </c>
      <c r="I406" s="595" t="s">
        <v>26</v>
      </c>
      <c r="J406" s="596" t="str">
        <f>IF($D$402="Y/T","Isi Sasaran",IF($E$402=0,0,IF(I406="Y",1,IF(I406="T",0,"Isi Dulu"))))</f>
        <v>Isi Sasaran</v>
      </c>
      <c r="K406" s="595" t="s">
        <v>26</v>
      </c>
      <c r="L406" s="596" t="str">
        <f>IF($D$402="Y/T","Isi Sasaran",IF($E$402=0,0,IF(K406="Y",1,IF(K406="T",0,"Isi Dulu"))))</f>
        <v>Isi Sasaran</v>
      </c>
      <c r="M406" s="850"/>
      <c r="N406" s="853"/>
    </row>
    <row r="407" spans="2:14" ht="15.75">
      <c r="B407" s="836">
        <v>20</v>
      </c>
      <c r="C407" s="839"/>
      <c r="D407" s="857" t="s">
        <v>26</v>
      </c>
      <c r="E407" s="854" t="str">
        <f>IF(D407="Y",1,IF(D407="T",0,IF(D407="Y/T","Belum diisi","Error")))</f>
        <v>Belum diisi</v>
      </c>
      <c r="F407" s="528">
        <v>1</v>
      </c>
      <c r="G407" s="529"/>
      <c r="H407" s="600" t="str">
        <f t="shared" si="7"/>
        <v>Belum Diisi</v>
      </c>
      <c r="I407" s="590" t="s">
        <v>26</v>
      </c>
      <c r="J407" s="591" t="str">
        <f>IF($D$407="Y/T","Isi Sasaran",IF($E$407=0,0,IF(I407="Y",1,IF(I407="T",0,"Isi Dulu"))))</f>
        <v>Isi Sasaran</v>
      </c>
      <c r="K407" s="590" t="s">
        <v>26</v>
      </c>
      <c r="L407" s="591" t="str">
        <f>IF($D$407="Y/T","Isi Sasaran",IF($E$407=0,0,IF(K407="Y",1,IF(K407="T",0,"Isi Dulu"))))</f>
        <v>Isi Sasaran</v>
      </c>
      <c r="M407" s="848" t="s">
        <v>26</v>
      </c>
      <c r="N407" s="851" t="str">
        <f>IF(M407="Y",1,IF(M407="T",0,IF(M407="Y/T","Belum diisi","Error")))</f>
        <v>Belum diisi</v>
      </c>
    </row>
    <row r="408" spans="2:14" ht="15.75">
      <c r="B408" s="837"/>
      <c r="C408" s="840"/>
      <c r="D408" s="858"/>
      <c r="E408" s="855"/>
      <c r="F408" s="549">
        <v>2</v>
      </c>
      <c r="G408" s="550"/>
      <c r="H408" s="598" t="str">
        <f t="shared" si="7"/>
        <v>Belum Diisi</v>
      </c>
      <c r="I408" s="592" t="s">
        <v>26</v>
      </c>
      <c r="J408" s="593" t="str">
        <f>IF($D$407="Y/T","Isi Sasaran",IF($E$407=0,0,IF(I408="Y",1,IF(I408="T",0,"Isi Dulu"))))</f>
        <v>Isi Sasaran</v>
      </c>
      <c r="K408" s="592" t="s">
        <v>26</v>
      </c>
      <c r="L408" s="593" t="str">
        <f>IF($D$407="Y/T","Isi Sasaran",IF($E$407=0,0,IF(K408="Y",1,IF(K408="T",0,"Isi Dulu"))))</f>
        <v>Isi Sasaran</v>
      </c>
      <c r="M408" s="849"/>
      <c r="N408" s="852"/>
    </row>
    <row r="409" spans="2:14" ht="15.75">
      <c r="B409" s="837"/>
      <c r="C409" s="840"/>
      <c r="D409" s="858"/>
      <c r="E409" s="855"/>
      <c r="F409" s="549">
        <v>3</v>
      </c>
      <c r="G409" s="550"/>
      <c r="H409" s="598" t="str">
        <f t="shared" si="7"/>
        <v>Belum Diisi</v>
      </c>
      <c r="I409" s="592" t="s">
        <v>26</v>
      </c>
      <c r="J409" s="593" t="str">
        <f>IF($D$407="Y/T","Isi Sasaran",IF($E$407=0,0,IF(I409="Y",1,IF(I409="T",0,"Isi Dulu"))))</f>
        <v>Isi Sasaran</v>
      </c>
      <c r="K409" s="592" t="s">
        <v>26</v>
      </c>
      <c r="L409" s="593" t="str">
        <f>IF($D$407="Y/T","Isi Sasaran",IF($E$407=0,0,IF(K409="Y",1,IF(K409="T",0,"Isi Dulu"))))</f>
        <v>Isi Sasaran</v>
      </c>
      <c r="M409" s="849"/>
      <c r="N409" s="852"/>
    </row>
    <row r="410" spans="2:14" ht="15.75">
      <c r="B410" s="837"/>
      <c r="C410" s="840"/>
      <c r="D410" s="858"/>
      <c r="E410" s="855"/>
      <c r="F410" s="549">
        <v>4</v>
      </c>
      <c r="G410" s="550"/>
      <c r="H410" s="598" t="str">
        <f t="shared" si="7"/>
        <v>Belum Diisi</v>
      </c>
      <c r="I410" s="592" t="s">
        <v>26</v>
      </c>
      <c r="J410" s="593" t="str">
        <f>IF($D$407="Y/T","Isi Sasaran",IF($E$407=0,0,IF(I410="Y",1,IF(I410="T",0,"Isi Dulu"))))</f>
        <v>Isi Sasaran</v>
      </c>
      <c r="K410" s="592" t="s">
        <v>26</v>
      </c>
      <c r="L410" s="593" t="str">
        <f>IF($D$407="Y/T","Isi Sasaran",IF($E$407=0,0,IF(K410="Y",1,IF(K410="T",0,"Isi Dulu"))))</f>
        <v>Isi Sasaran</v>
      </c>
      <c r="M410" s="849"/>
      <c r="N410" s="852"/>
    </row>
    <row r="411" spans="2:14" ht="15.75">
      <c r="B411" s="838"/>
      <c r="C411" s="841"/>
      <c r="D411" s="859"/>
      <c r="E411" s="856"/>
      <c r="F411" s="569">
        <v>5</v>
      </c>
      <c r="G411" s="570"/>
      <c r="H411" s="599" t="str">
        <f t="shared" si="7"/>
        <v>Belum Diisi</v>
      </c>
      <c r="I411" s="595" t="s">
        <v>26</v>
      </c>
      <c r="J411" s="596" t="str">
        <f>IF($D$407="Y/T","Isi Sasaran",IF($E$407=0,0,IF(I411="Y",1,IF(I411="T",0,"Isi Dulu"))))</f>
        <v>Isi Sasaran</v>
      </c>
      <c r="K411" s="595" t="s">
        <v>26</v>
      </c>
      <c r="L411" s="596" t="str">
        <f>IF($D$407="Y/T","Isi Sasaran",IF($E$407=0,0,IF(K411="Y",1,IF(K411="T",0,"Isi Dulu"))))</f>
        <v>Isi Sasaran</v>
      </c>
      <c r="M411" s="850"/>
      <c r="N411" s="853"/>
    </row>
    <row r="412" spans="2:14" ht="15.75">
      <c r="B412" s="580"/>
      <c r="C412" s="581"/>
      <c r="D412" s="582"/>
      <c r="E412" s="602" t="e">
        <f>AVERAGE(E312:E411)</f>
        <v>#DIV/0!</v>
      </c>
      <c r="F412" s="583"/>
      <c r="G412" s="583"/>
      <c r="H412" s="602" t="e">
        <f>(IF($D312="Y/T",0,AVERAGE(H312:H316))+IF($D317="Y/T",0,AVERAGE(H317:H321))+IF($D322="Y/T",0,AVERAGE(H322:H326))+IF($D327="Y/T",0,AVERAGE(H327:H331))+IF($D332="Y/T",0,AVERAGE(H332:H336))+IF($D337="Y/T",0,AVERAGE(H337:H341))+IF($D342="Y/T",0,AVERAGE(H342:H346))+IF($D347="Y/T",0,AVERAGE(H347:H351))+IF($D352="Y/T",0,AVERAGE(H352:H356))+IF($D357="Y/T",0,AVERAGE(H357:H361))+IF($D362="Y/T",0,AVERAGE(H362:H366))+IF($D367="Y/T",0,AVERAGE(H367:H371))+IF($D372="Y/T",0,AVERAGE(H372:H376))+IF($D377="Y/T",0,AVERAGE(H377:H381))+IF($D382="Y/T",0,AVERAGE(H382:H386))+IF($D387="Y/T",0,AVERAGE(H387:H391))+IF($D392="Y/T",0,AVERAGE(H392:H396))+IF($D397="Y/T",0,AVERAGE(H397:H401))+IF($D402="Y/T",0,AVERAGE(H402:H406))+IF($D407="Y/T",0,AVERAGE(H407:H411)))/(COUNTIF($D312:$D411,"Y")+COUNTIF($D312:$D411,"T"))</f>
        <v>#DIV/0!</v>
      </c>
      <c r="I412" s="582"/>
      <c r="J412" s="602" t="e">
        <f>(IF($D312="Y/T",0,AVERAGE(J312:J316))+IF($D317="Y/T",0,AVERAGE(J317:J321))+IF($D322="Y/T",0,AVERAGE(J322:J326))+IF($D327="Y/T",0,AVERAGE(J327:J331))+IF($D332="Y/T",0,AVERAGE(J332:J336))+IF($D337="Y/T",0,AVERAGE(J337:J341))+IF($D342="Y/T",0,AVERAGE(J342:J346))+IF($D347="Y/T",0,AVERAGE(J347:J351))+IF($D352="Y/T",0,AVERAGE(J352:J356))+IF($D357="Y/T",0,AVERAGE(J357:J361))+IF($D362="Y/T",0,AVERAGE(J362:J366))+IF($D367="Y/T",0,AVERAGE(J367:J371))+IF($D372="Y/T",0,AVERAGE(J372:J376))+IF($D377="Y/T",0,AVERAGE(J377:J381))+IF($D382="Y/T",0,AVERAGE(J382:J386))+IF($D387="Y/T",0,AVERAGE(J387:J391))+IF($D392="Y/T",0,AVERAGE(J392:J396))+IF($D397="Y/T",0,AVERAGE(J397:J401))+IF($D402="Y/T",0,AVERAGE(J402:J406))+IF($D407="Y/T",0,AVERAGE(J407:J411)))/(COUNTIF($D312:$D411,"Y")+COUNTIF($D312:$D411,"T"))</f>
        <v>#DIV/0!</v>
      </c>
      <c r="K412" s="582"/>
      <c r="L412" s="602" t="e">
        <f>(IF($D312="Y/T",0,AVERAGE(L312:L316))+IF($D317="Y/T",0,AVERAGE(L317:L321))+IF($D322="Y/T",0,AVERAGE(L322:L326))+IF($D327="Y/T",0,AVERAGE(L327:L331))+IF($D332="Y/T",0,AVERAGE(L332:L336))+IF($D337="Y/T",0,AVERAGE(L337:L341))+IF($D342="Y/T",0,AVERAGE(L342:L346))+IF($D347="Y/T",0,AVERAGE(L347:L351))+IF($D352="Y/T",0,AVERAGE(L352:L356))+IF($D357="Y/T",0,AVERAGE(L357:L361))+IF($D362="Y/T",0,AVERAGE(L362:L366))+IF($D367="Y/T",0,AVERAGE(L367:L371))+IF($D372="Y/T",0,AVERAGE(L372:L376))+IF($D377="Y/T",0,AVERAGE(L377:L381))+IF($D382="Y/T",0,AVERAGE(L382:L386))+IF($D387="Y/T",0,AVERAGE(L387:L391))+IF($D392="Y/T",0,AVERAGE(L392:L396))+IF($D397="Y/T",0,AVERAGE(L397:L401))+IF($D402="Y/T",0,AVERAGE(L402:L406))+IF($D407="Y/T",0,AVERAGE(L407:L411)))/(COUNTIF($D312:$D411,"Y")+COUNTIF($D312:$D411,"T"))</f>
        <v>#DIV/0!</v>
      </c>
      <c r="M412" s="606"/>
      <c r="N412" s="602" t="e">
        <f>AVERAGE(N312:N411)</f>
        <v>#DIV/0!</v>
      </c>
    </row>
  </sheetData>
  <mergeCells count="496">
    <mergeCell ref="M337:M341"/>
    <mergeCell ref="E342:E346"/>
    <mergeCell ref="B327:B331"/>
    <mergeCell ref="C327:C331"/>
    <mergeCell ref="B285:B289"/>
    <mergeCell ref="M290:M294"/>
    <mergeCell ref="E300:E304"/>
    <mergeCell ref="N317:N321"/>
    <mergeCell ref="C300:C304"/>
    <mergeCell ref="B305:B309"/>
    <mergeCell ref="C285:C289"/>
    <mergeCell ref="M285:M289"/>
    <mergeCell ref="D295:D299"/>
    <mergeCell ref="M322:M326"/>
    <mergeCell ref="C312:C316"/>
    <mergeCell ref="B317:B321"/>
    <mergeCell ref="D322:D326"/>
    <mergeCell ref="E322:E326"/>
    <mergeCell ref="C317:C321"/>
    <mergeCell ref="E312:E316"/>
    <mergeCell ref="C322:C326"/>
    <mergeCell ref="N235:N239"/>
    <mergeCell ref="D312:D316"/>
    <mergeCell ref="D260:D264"/>
    <mergeCell ref="N250:N254"/>
    <mergeCell ref="C250:C254"/>
    <mergeCell ref="M260:M264"/>
    <mergeCell ref="B265:B269"/>
    <mergeCell ref="D255:D259"/>
    <mergeCell ref="M255:M259"/>
    <mergeCell ref="N255:N259"/>
    <mergeCell ref="M300:M304"/>
    <mergeCell ref="B260:B264"/>
    <mergeCell ref="D275:D279"/>
    <mergeCell ref="E265:E269"/>
    <mergeCell ref="E285:E289"/>
    <mergeCell ref="D290:D294"/>
    <mergeCell ref="E290:E294"/>
    <mergeCell ref="N285:N289"/>
    <mergeCell ref="N280:N284"/>
    <mergeCell ref="M295:M299"/>
    <mergeCell ref="B280:B284"/>
    <mergeCell ref="E280:E284"/>
    <mergeCell ref="C280:C284"/>
    <mergeCell ref="M270:M274"/>
    <mergeCell ref="N260:N264"/>
    <mergeCell ref="E270:E274"/>
    <mergeCell ref="D265:D269"/>
    <mergeCell ref="C260:C264"/>
    <mergeCell ref="B270:B274"/>
    <mergeCell ref="C290:C294"/>
    <mergeCell ref="B295:B299"/>
    <mergeCell ref="N295:N299"/>
    <mergeCell ref="D240:D244"/>
    <mergeCell ref="E240:E244"/>
    <mergeCell ref="N275:N279"/>
    <mergeCell ref="D280:D284"/>
    <mergeCell ref="B290:B294"/>
    <mergeCell ref="M280:M284"/>
    <mergeCell ref="E275:E279"/>
    <mergeCell ref="N240:N244"/>
    <mergeCell ref="B240:B244"/>
    <mergeCell ref="C225:C229"/>
    <mergeCell ref="N220:N224"/>
    <mergeCell ref="M198:M202"/>
    <mergeCell ref="N128:N132"/>
    <mergeCell ref="C133:C137"/>
    <mergeCell ref="M138:M142"/>
    <mergeCell ref="C148:C152"/>
    <mergeCell ref="E143:E147"/>
    <mergeCell ref="D138:D142"/>
    <mergeCell ref="C193:C197"/>
    <mergeCell ref="C203:C207"/>
    <mergeCell ref="M193:M197"/>
    <mergeCell ref="E193:E197"/>
    <mergeCell ref="D193:D197"/>
    <mergeCell ref="M210:M214"/>
    <mergeCell ref="D198:D202"/>
    <mergeCell ref="N133:N137"/>
    <mergeCell ref="N148:N152"/>
    <mergeCell ref="E158:E162"/>
    <mergeCell ref="D183:D187"/>
    <mergeCell ref="M133:M137"/>
    <mergeCell ref="M225:M229"/>
    <mergeCell ref="N225:N229"/>
    <mergeCell ref="B377:B381"/>
    <mergeCell ref="E382:E386"/>
    <mergeCell ref="D387:D391"/>
    <mergeCell ref="E377:E381"/>
    <mergeCell ref="D377:D381"/>
    <mergeCell ref="D382:D386"/>
    <mergeCell ref="E387:E391"/>
    <mergeCell ref="M382:M386"/>
    <mergeCell ref="N387:N391"/>
    <mergeCell ref="B382:B386"/>
    <mergeCell ref="M377:M381"/>
    <mergeCell ref="N377:N381"/>
    <mergeCell ref="C387:C391"/>
    <mergeCell ref="M387:M391"/>
    <mergeCell ref="B387:B391"/>
    <mergeCell ref="C382:C386"/>
    <mergeCell ref="N382:N386"/>
    <mergeCell ref="C377:C381"/>
    <mergeCell ref="B347:B351"/>
    <mergeCell ref="N352:N356"/>
    <mergeCell ref="E357:E361"/>
    <mergeCell ref="N300:N304"/>
    <mergeCell ref="D300:D304"/>
    <mergeCell ref="E305:E309"/>
    <mergeCell ref="N362:N366"/>
    <mergeCell ref="D352:D356"/>
    <mergeCell ref="B357:B361"/>
    <mergeCell ref="B322:B326"/>
    <mergeCell ref="M327:M331"/>
    <mergeCell ref="B342:B346"/>
    <mergeCell ref="B337:B341"/>
    <mergeCell ref="M312:M316"/>
    <mergeCell ref="B312:B316"/>
    <mergeCell ref="E317:E321"/>
    <mergeCell ref="N312:N316"/>
    <mergeCell ref="N327:N331"/>
    <mergeCell ref="D332:D336"/>
    <mergeCell ref="N322:N326"/>
    <mergeCell ref="D337:D341"/>
    <mergeCell ref="D327:D331"/>
    <mergeCell ref="E327:E331"/>
    <mergeCell ref="B332:B336"/>
    <mergeCell ref="B397:B401"/>
    <mergeCell ref="M402:M406"/>
    <mergeCell ref="C407:C411"/>
    <mergeCell ref="C402:C406"/>
    <mergeCell ref="B407:B411"/>
    <mergeCell ref="N392:N396"/>
    <mergeCell ref="E407:E411"/>
    <mergeCell ref="C397:C401"/>
    <mergeCell ref="B402:B406"/>
    <mergeCell ref="M392:M396"/>
    <mergeCell ref="D392:D396"/>
    <mergeCell ref="D407:D411"/>
    <mergeCell ref="N397:N401"/>
    <mergeCell ref="M397:M401"/>
    <mergeCell ref="E402:E406"/>
    <mergeCell ref="D402:D406"/>
    <mergeCell ref="E397:E401"/>
    <mergeCell ref="N407:N411"/>
    <mergeCell ref="N402:N406"/>
    <mergeCell ref="M407:M411"/>
    <mergeCell ref="B392:B396"/>
    <mergeCell ref="E392:E396"/>
    <mergeCell ref="C392:C396"/>
    <mergeCell ref="D397:D401"/>
    <mergeCell ref="N372:N376"/>
    <mergeCell ref="C362:C366"/>
    <mergeCell ref="B362:B366"/>
    <mergeCell ref="D362:D366"/>
    <mergeCell ref="E362:E366"/>
    <mergeCell ref="M362:M366"/>
    <mergeCell ref="M357:M361"/>
    <mergeCell ref="E337:E341"/>
    <mergeCell ref="N342:N346"/>
    <mergeCell ref="D342:D346"/>
    <mergeCell ref="C342:C346"/>
    <mergeCell ref="M347:M351"/>
    <mergeCell ref="C357:C361"/>
    <mergeCell ref="E352:E356"/>
    <mergeCell ref="B352:B356"/>
    <mergeCell ref="B367:B371"/>
    <mergeCell ref="N367:N371"/>
    <mergeCell ref="D367:D371"/>
    <mergeCell ref="B372:B376"/>
    <mergeCell ref="C372:C376"/>
    <mergeCell ref="M372:M376"/>
    <mergeCell ref="D372:D376"/>
    <mergeCell ref="E372:E376"/>
    <mergeCell ref="M367:M371"/>
    <mergeCell ref="C367:C371"/>
    <mergeCell ref="E367:E371"/>
    <mergeCell ref="B215:B219"/>
    <mergeCell ref="N230:N234"/>
    <mergeCell ref="E245:E249"/>
    <mergeCell ref="B230:B234"/>
    <mergeCell ref="C188:C192"/>
    <mergeCell ref="N193:N197"/>
    <mergeCell ref="D203:D207"/>
    <mergeCell ref="D347:D351"/>
    <mergeCell ref="C337:C341"/>
    <mergeCell ref="C347:C351"/>
    <mergeCell ref="M352:M356"/>
    <mergeCell ref="D357:D361"/>
    <mergeCell ref="E347:E351"/>
    <mergeCell ref="C352:C356"/>
    <mergeCell ref="M332:M336"/>
    <mergeCell ref="N347:N351"/>
    <mergeCell ref="C332:C336"/>
    <mergeCell ref="N337:N341"/>
    <mergeCell ref="E332:E336"/>
    <mergeCell ref="N357:N361"/>
    <mergeCell ref="M342:M346"/>
    <mergeCell ref="N332:N336"/>
    <mergeCell ref="N123:N127"/>
    <mergeCell ref="D123:D127"/>
    <mergeCell ref="N245:N249"/>
    <mergeCell ref="N210:N214"/>
    <mergeCell ref="B210:B214"/>
    <mergeCell ref="D215:D219"/>
    <mergeCell ref="D210:D214"/>
    <mergeCell ref="E210:E214"/>
    <mergeCell ref="E215:E219"/>
    <mergeCell ref="B209:N209"/>
    <mergeCell ref="E220:E224"/>
    <mergeCell ref="B198:B202"/>
    <mergeCell ref="M203:M207"/>
    <mergeCell ref="C215:C219"/>
    <mergeCell ref="N203:N207"/>
    <mergeCell ref="N188:N192"/>
    <mergeCell ref="E198:E202"/>
    <mergeCell ref="D173:D177"/>
    <mergeCell ref="M163:M167"/>
    <mergeCell ref="B163:B167"/>
    <mergeCell ref="M230:M234"/>
    <mergeCell ref="B225:B229"/>
    <mergeCell ref="D235:D239"/>
    <mergeCell ref="M220:M224"/>
    <mergeCell ref="N86:N90"/>
    <mergeCell ref="E96:E100"/>
    <mergeCell ref="C81:C85"/>
    <mergeCell ref="M173:M177"/>
    <mergeCell ref="B173:B177"/>
    <mergeCell ref="C168:C172"/>
    <mergeCell ref="N138:N142"/>
    <mergeCell ref="C128:C132"/>
    <mergeCell ref="M128:M132"/>
    <mergeCell ref="D133:D137"/>
    <mergeCell ref="E133:E137"/>
    <mergeCell ref="E128:E132"/>
    <mergeCell ref="B153:B157"/>
    <mergeCell ref="N158:N162"/>
    <mergeCell ref="D168:D172"/>
    <mergeCell ref="D163:D167"/>
    <mergeCell ref="E163:E167"/>
    <mergeCell ref="E168:E172"/>
    <mergeCell ref="B128:B132"/>
    <mergeCell ref="M81:M85"/>
    <mergeCell ref="E113:E117"/>
    <mergeCell ref="C96:C100"/>
    <mergeCell ref="D86:D90"/>
    <mergeCell ref="D101:D105"/>
    <mergeCell ref="C235:C239"/>
    <mergeCell ref="E225:E229"/>
    <mergeCell ref="C305:C309"/>
    <mergeCell ref="B311:N311"/>
    <mergeCell ref="D285:D289"/>
    <mergeCell ref="M275:M279"/>
    <mergeCell ref="B275:B279"/>
    <mergeCell ref="C270:C274"/>
    <mergeCell ref="D270:D274"/>
    <mergeCell ref="B235:B239"/>
    <mergeCell ref="E235:E239"/>
    <mergeCell ref="C295:C299"/>
    <mergeCell ref="E295:E299"/>
    <mergeCell ref="C230:C234"/>
    <mergeCell ref="M235:M239"/>
    <mergeCell ref="D245:D249"/>
    <mergeCell ref="M240:M244"/>
    <mergeCell ref="C245:C249"/>
    <mergeCell ref="M265:M269"/>
    <mergeCell ref="D250:D254"/>
    <mergeCell ref="C265:C269"/>
    <mergeCell ref="C275:C279"/>
    <mergeCell ref="D305:D309"/>
    <mergeCell ref="D230:D234"/>
    <mergeCell ref="G3:G4"/>
    <mergeCell ref="N101:N105"/>
    <mergeCell ref="B51:B55"/>
    <mergeCell ref="M61:M65"/>
    <mergeCell ref="E66:E70"/>
    <mergeCell ref="D56:D60"/>
    <mergeCell ref="N56:N60"/>
    <mergeCell ref="N96:N100"/>
    <mergeCell ref="C91:C95"/>
    <mergeCell ref="E101:E105"/>
    <mergeCell ref="M91:M95"/>
    <mergeCell ref="N91:N95"/>
    <mergeCell ref="E56:E60"/>
    <mergeCell ref="M51:M55"/>
    <mergeCell ref="E51:E55"/>
    <mergeCell ref="M101:M105"/>
    <mergeCell ref="B96:B100"/>
    <mergeCell ref="E76:E80"/>
    <mergeCell ref="M86:M90"/>
    <mergeCell ref="D96:D100"/>
    <mergeCell ref="B91:B95"/>
    <mergeCell ref="B81:B85"/>
    <mergeCell ref="N66:N70"/>
    <mergeCell ref="M96:M100"/>
    <mergeCell ref="K4:L4"/>
    <mergeCell ref="E16:E20"/>
    <mergeCell ref="B11:B15"/>
    <mergeCell ref="N11:N15"/>
    <mergeCell ref="M31:M35"/>
    <mergeCell ref="E41:E45"/>
    <mergeCell ref="D36:D40"/>
    <mergeCell ref="D31:D35"/>
    <mergeCell ref="B31:B35"/>
    <mergeCell ref="B26:B30"/>
    <mergeCell ref="D16:D20"/>
    <mergeCell ref="M4:N4"/>
    <mergeCell ref="B6:B10"/>
    <mergeCell ref="N41:N45"/>
    <mergeCell ref="M26:M30"/>
    <mergeCell ref="C16:C20"/>
    <mergeCell ref="D26:D30"/>
    <mergeCell ref="E21:E25"/>
    <mergeCell ref="C21:C25"/>
    <mergeCell ref="B41:B45"/>
    <mergeCell ref="N6:N10"/>
    <mergeCell ref="D11:D15"/>
    <mergeCell ref="H3:H4"/>
    <mergeCell ref="F3:F4"/>
    <mergeCell ref="N46:N50"/>
    <mergeCell ref="D91:D95"/>
    <mergeCell ref="D51:D55"/>
    <mergeCell ref="M46:M50"/>
    <mergeCell ref="B1:N1"/>
    <mergeCell ref="N153:N157"/>
    <mergeCell ref="D143:D147"/>
    <mergeCell ref="B148:B152"/>
    <mergeCell ref="N118:N122"/>
    <mergeCell ref="B108:B112"/>
    <mergeCell ref="M123:M127"/>
    <mergeCell ref="D113:D117"/>
    <mergeCell ref="N113:N117"/>
    <mergeCell ref="E86:E90"/>
    <mergeCell ref="B76:B80"/>
    <mergeCell ref="D76:D80"/>
    <mergeCell ref="C86:C90"/>
    <mergeCell ref="E81:E85"/>
    <mergeCell ref="D81:D85"/>
    <mergeCell ref="B138:B142"/>
    <mergeCell ref="N143:N147"/>
    <mergeCell ref="E148:E152"/>
    <mergeCell ref="B133:B137"/>
    <mergeCell ref="B86:B90"/>
    <mergeCell ref="M66:M70"/>
    <mergeCell ref="C51:C55"/>
    <mergeCell ref="B56:B60"/>
    <mergeCell ref="N51:N55"/>
    <mergeCell ref="N61:N65"/>
    <mergeCell ref="D71:D75"/>
    <mergeCell ref="C56:C60"/>
    <mergeCell ref="B66:B70"/>
    <mergeCell ref="N81:N85"/>
    <mergeCell ref="C76:C80"/>
    <mergeCell ref="M76:M80"/>
    <mergeCell ref="N76:N80"/>
    <mergeCell ref="M71:M75"/>
    <mergeCell ref="N71:N75"/>
    <mergeCell ref="C71:C75"/>
    <mergeCell ref="M56:M60"/>
    <mergeCell ref="E71:E75"/>
    <mergeCell ref="D66:D70"/>
    <mergeCell ref="B61:B65"/>
    <mergeCell ref="C61:C65"/>
    <mergeCell ref="D61:D65"/>
    <mergeCell ref="E61:E65"/>
    <mergeCell ref="C66:C70"/>
    <mergeCell ref="D46:D50"/>
    <mergeCell ref="C46:C50"/>
    <mergeCell ref="B36:B40"/>
    <mergeCell ref="C31:C35"/>
    <mergeCell ref="B21:B25"/>
    <mergeCell ref="M36:M40"/>
    <mergeCell ref="C36:C40"/>
    <mergeCell ref="M41:M45"/>
    <mergeCell ref="E36:E40"/>
    <mergeCell ref="C41:C45"/>
    <mergeCell ref="B46:B50"/>
    <mergeCell ref="E46:E50"/>
    <mergeCell ref="B2:N2"/>
    <mergeCell ref="E11:E15"/>
    <mergeCell ref="D41:D45"/>
    <mergeCell ref="N31:N35"/>
    <mergeCell ref="E26:E30"/>
    <mergeCell ref="C26:C30"/>
    <mergeCell ref="M11:M15"/>
    <mergeCell ref="D3:E4"/>
    <mergeCell ref="B5:N5"/>
    <mergeCell ref="E31:E35"/>
    <mergeCell ref="M16:M20"/>
    <mergeCell ref="B16:B20"/>
    <mergeCell ref="N21:N25"/>
    <mergeCell ref="N36:N40"/>
    <mergeCell ref="D21:D25"/>
    <mergeCell ref="M21:M25"/>
    <mergeCell ref="C11:C15"/>
    <mergeCell ref="C6:C10"/>
    <mergeCell ref="D6:D10"/>
    <mergeCell ref="E6:E10"/>
    <mergeCell ref="M6:M10"/>
    <mergeCell ref="N16:N20"/>
    <mergeCell ref="B3:B4"/>
    <mergeCell ref="C3:C4"/>
    <mergeCell ref="I3:N3"/>
    <mergeCell ref="I4:J4"/>
    <mergeCell ref="B300:B304"/>
    <mergeCell ref="M317:M321"/>
    <mergeCell ref="N305:N309"/>
    <mergeCell ref="D317:D321"/>
    <mergeCell ref="M305:M309"/>
    <mergeCell ref="M245:M249"/>
    <mergeCell ref="C255:C259"/>
    <mergeCell ref="M250:M254"/>
    <mergeCell ref="E250:E254"/>
    <mergeCell ref="E255:E259"/>
    <mergeCell ref="B250:B254"/>
    <mergeCell ref="D225:D229"/>
    <mergeCell ref="M215:M219"/>
    <mergeCell ref="B220:B224"/>
    <mergeCell ref="N168:N172"/>
    <mergeCell ref="C163:C167"/>
    <mergeCell ref="C173:C177"/>
    <mergeCell ref="N215:N219"/>
    <mergeCell ref="C210:C214"/>
    <mergeCell ref="D220:D224"/>
    <mergeCell ref="N198:N202"/>
    <mergeCell ref="B71:B75"/>
    <mergeCell ref="E91:E95"/>
    <mergeCell ref="B107:J107"/>
    <mergeCell ref="B203:B207"/>
    <mergeCell ref="D118:D122"/>
    <mergeCell ref="B101:B105"/>
    <mergeCell ref="E108:E112"/>
    <mergeCell ref="C101:C105"/>
    <mergeCell ref="C113:C117"/>
    <mergeCell ref="D108:D112"/>
    <mergeCell ref="B183:B187"/>
    <mergeCell ref="B123:B127"/>
    <mergeCell ref="M148:M152"/>
    <mergeCell ref="D128:D132"/>
    <mergeCell ref="E118:E122"/>
    <mergeCell ref="C108:C112"/>
    <mergeCell ref="M113:M117"/>
    <mergeCell ref="M108:M112"/>
    <mergeCell ref="B178:B182"/>
    <mergeCell ref="E178:E182"/>
    <mergeCell ref="C178:C182"/>
    <mergeCell ref="C118:C122"/>
    <mergeCell ref="B118:B122"/>
    <mergeCell ref="N108:N112"/>
    <mergeCell ref="E123:E127"/>
    <mergeCell ref="B143:B147"/>
    <mergeCell ref="N290:N294"/>
    <mergeCell ref="E260:E264"/>
    <mergeCell ref="C240:C244"/>
    <mergeCell ref="B255:B259"/>
    <mergeCell ref="B188:B192"/>
    <mergeCell ref="M188:M192"/>
    <mergeCell ref="E203:E207"/>
    <mergeCell ref="M158:M162"/>
    <mergeCell ref="C153:C157"/>
    <mergeCell ref="M153:M157"/>
    <mergeCell ref="D158:D162"/>
    <mergeCell ref="C158:C162"/>
    <mergeCell ref="E153:E157"/>
    <mergeCell ref="D178:D182"/>
    <mergeCell ref="M168:M172"/>
    <mergeCell ref="N173:N177"/>
    <mergeCell ref="B168:B172"/>
    <mergeCell ref="B193:B197"/>
    <mergeCell ref="M178:M182"/>
    <mergeCell ref="E173:E177"/>
    <mergeCell ref="N270:N274"/>
    <mergeCell ref="N26:N30"/>
    <mergeCell ref="N265:N269"/>
    <mergeCell ref="B245:B249"/>
    <mergeCell ref="E230:E234"/>
    <mergeCell ref="C220:C224"/>
    <mergeCell ref="N163:N167"/>
    <mergeCell ref="D153:D157"/>
    <mergeCell ref="B158:B162"/>
    <mergeCell ref="B113:B117"/>
    <mergeCell ref="M118:M122"/>
    <mergeCell ref="C123:C127"/>
    <mergeCell ref="C183:C187"/>
    <mergeCell ref="M183:M187"/>
    <mergeCell ref="C198:C202"/>
    <mergeCell ref="E183:E187"/>
    <mergeCell ref="D188:D192"/>
    <mergeCell ref="E188:E192"/>
    <mergeCell ref="N183:N187"/>
    <mergeCell ref="N178:N182"/>
    <mergeCell ref="C138:C142"/>
    <mergeCell ref="M143:M147"/>
    <mergeCell ref="D148:D152"/>
    <mergeCell ref="E138:E142"/>
    <mergeCell ref="C143:C147"/>
  </mergeCells>
  <dataValidations count="92">
    <dataValidation type="list" allowBlank="1" showInputMessage="1" showErrorMessage="1" sqref="D11">
      <formula1>"Y,T,Y/T"</formula1>
    </dataValidation>
    <dataValidation type="list" allowBlank="1" showInputMessage="1" showErrorMessage="1" sqref="D46">
      <formula1>"Y,T,Y/T"</formula1>
    </dataValidation>
    <dataValidation type="list" allowBlank="1" showInputMessage="1" showErrorMessage="1" sqref="D36">
      <formula1>"Y,T,Y/T"</formula1>
    </dataValidation>
    <dataValidation type="list" allowBlank="1" showInputMessage="1" showErrorMessage="1" sqref="D26">
      <formula1>"Y,T,Y/T"</formula1>
    </dataValidation>
    <dataValidation type="list" allowBlank="1" showInputMessage="1" showErrorMessage="1" sqref="D6">
      <formula1>"Y,T,Y/T"</formula1>
    </dataValidation>
    <dataValidation type="list" allowBlank="1" showInputMessage="1" showErrorMessage="1" sqref="D153">
      <formula1>"Y,T,Y/T"</formula1>
    </dataValidation>
    <dataValidation type="list" allowBlank="1" showInputMessage="1" showErrorMessage="1" sqref="D210">
      <formula1>"Y,T,Y/T"</formula1>
    </dataValidation>
    <dataValidation type="list" allowBlank="1" showInputMessage="1" showErrorMessage="1" sqref="D31">
      <formula1>"Y,T,Y/T"</formula1>
    </dataValidation>
    <dataValidation type="list" allowBlank="1" showInputMessage="1" showErrorMessage="1" sqref="D96">
      <formula1>"Y,T,Y/T"</formula1>
    </dataValidation>
    <dataValidation type="list" allowBlank="1" showInputMessage="1" showErrorMessage="1" sqref="I108:I207">
      <formula1>"Y,T,Y/T"</formula1>
    </dataValidation>
    <dataValidation type="list" allowBlank="1" showInputMessage="1" showErrorMessage="1" sqref="K6:K105">
      <formula1>"Y,T,Y/T"</formula1>
    </dataValidation>
    <dataValidation type="list" allowBlank="1" showInputMessage="1" showErrorMessage="1" sqref="I6:I105">
      <formula1>"Y,T,Y/T"</formula1>
    </dataValidation>
    <dataValidation type="list" allowBlank="1" showInputMessage="1" showErrorMessage="1" sqref="M6:M105">
      <formula1>"Y,T,Y/T"</formula1>
    </dataValidation>
    <dataValidation type="list" allowBlank="1" showInputMessage="1" showErrorMessage="1" sqref="K210:K309">
      <formula1>"Y,T,Y/T"</formula1>
    </dataValidation>
    <dataValidation type="list" allowBlank="1" showInputMessage="1" showErrorMessage="1" sqref="I210:I309">
      <formula1>"Y,T,Y/T"</formula1>
    </dataValidation>
    <dataValidation type="list" allowBlank="1" showInputMessage="1" showErrorMessage="1" sqref="M312:M411">
      <formula1>"Y,T,Y/T"</formula1>
    </dataValidation>
    <dataValidation type="list" allowBlank="1" showInputMessage="1" showErrorMessage="1" sqref="D16">
      <formula1>"Y,T,Y/T"</formula1>
    </dataValidation>
    <dataValidation type="list" allowBlank="1" showInputMessage="1" showErrorMessage="1" sqref="D66">
      <formula1>"Y,T,Y/T"</formula1>
    </dataValidation>
    <dataValidation type="list" allowBlank="1" showInputMessage="1" showErrorMessage="1" sqref="D56">
      <formula1>"Y,T,Y/T"</formula1>
    </dataValidation>
    <dataValidation type="list" allowBlank="1" showInputMessage="1" showErrorMessage="1" sqref="D41">
      <formula1>"Y,T,Y/T"</formula1>
    </dataValidation>
    <dataValidation type="list" allowBlank="1" showInputMessage="1" showErrorMessage="1" sqref="D332">
      <formula1>"Y,T,Y/T"</formula1>
    </dataValidation>
    <dataValidation type="list" allowBlank="1" showInputMessage="1" showErrorMessage="1" sqref="D402">
      <formula1>"Y,T,Y/T"</formula1>
    </dataValidation>
    <dataValidation type="list" allowBlank="1" showInputMessage="1" showErrorMessage="1" sqref="D392">
      <formula1>"Y,T,Y/T"</formula1>
    </dataValidation>
    <dataValidation type="list" allowBlank="1" showInputMessage="1" showErrorMessage="1" sqref="D367">
      <formula1>"Y,T,Y/T"</formula1>
    </dataValidation>
    <dataValidation type="list" allowBlank="1" showInputMessage="1" showErrorMessage="1" sqref="I312:I411">
      <formula1>"Y,T,Y/T"</formula1>
    </dataValidation>
    <dataValidation type="list" allowBlank="1" showInputMessage="1" showErrorMessage="1" sqref="K312:K411">
      <formula1>"Y,T,Y/T"</formula1>
    </dataValidation>
    <dataValidation type="list" allowBlank="1" showInputMessage="1" showErrorMessage="1" sqref="D215">
      <formula1>"Y,T,Y/T"</formula1>
    </dataValidation>
    <dataValidation type="list" allowBlank="1" showInputMessage="1" showErrorMessage="1" sqref="D270">
      <formula1>"Y,T,Y/T"</formula1>
    </dataValidation>
    <dataValidation type="list" allowBlank="1" showInputMessage="1" showErrorMessage="1" sqref="D295">
      <formula1>"Y,T,Y/T"</formula1>
    </dataValidation>
    <dataValidation type="list" allowBlank="1" showInputMessage="1" showErrorMessage="1" sqref="D352">
      <formula1>"Y,T,Y/T"</formula1>
    </dataValidation>
    <dataValidation type="list" allowBlank="1" showInputMessage="1" showErrorMessage="1" sqref="D250">
      <formula1>"Y,T,Y/T"</formula1>
    </dataValidation>
    <dataValidation type="list" allowBlank="1" showInputMessage="1" showErrorMessage="1" sqref="D322">
      <formula1>"Y,T,Y/T"</formula1>
    </dataValidation>
    <dataValidation type="list" allowBlank="1" showInputMessage="1" showErrorMessage="1" sqref="D312">
      <formula1>"Y,T,Y/T"</formula1>
    </dataValidation>
    <dataValidation type="list" allowBlank="1" showInputMessage="1" showErrorMessage="1" sqref="D285">
      <formula1>"Y,T,Y/T"</formula1>
    </dataValidation>
    <dataValidation type="list" allowBlank="1" showInputMessage="1" showErrorMessage="1" sqref="D245">
      <formula1>"Y,T,Y/T"</formula1>
    </dataValidation>
    <dataValidation type="list" allowBlank="1" showInputMessage="1" showErrorMessage="1" sqref="D300">
      <formula1>"Y,T,Y/T"</formula1>
    </dataValidation>
    <dataValidation type="list" allowBlank="1" showInputMessage="1" showErrorMessage="1" sqref="D265">
      <formula1>"Y,T,Y/T"</formula1>
    </dataValidation>
    <dataValidation type="list" allowBlank="1" showInputMessage="1" showErrorMessage="1" sqref="D275">
      <formula1>"Y,T,Y/T"</formula1>
    </dataValidation>
    <dataValidation type="list" allowBlank="1" showInputMessage="1" showErrorMessage="1" sqref="D235">
      <formula1>"Y,T,Y/T"</formula1>
    </dataValidation>
    <dataValidation type="list" allowBlank="1" showInputMessage="1" showErrorMessage="1" sqref="D290">
      <formula1>"Y,T,Y/T"</formula1>
    </dataValidation>
    <dataValidation type="list" allowBlank="1" showInputMessage="1" showErrorMessage="1" sqref="D317">
      <formula1>"Y,T,Y/T"</formula1>
    </dataValidation>
    <dataValidation type="list" allowBlank="1" showInputMessage="1" showErrorMessage="1" sqref="D372">
      <formula1>"Y,T,Y/T"</formula1>
    </dataValidation>
    <dataValidation type="list" allowBlank="1" showInputMessage="1" showErrorMessage="1" sqref="D407">
      <formula1>"Y,T,Y/T"</formula1>
    </dataValidation>
    <dataValidation type="list" allowBlank="1" showInputMessage="1" showErrorMessage="1" sqref="D337">
      <formula1>"Y,T,Y/T"</formula1>
    </dataValidation>
    <dataValidation type="list" allowBlank="1" showInputMessage="1" showErrorMessage="1" sqref="D397">
      <formula1>"Y,T,Y/T"</formula1>
    </dataValidation>
    <dataValidation type="list" allowBlank="1" showInputMessage="1" showErrorMessage="1" sqref="D377">
      <formula1>"Y,T,Y/T"</formula1>
    </dataValidation>
    <dataValidation type="list" allowBlank="1" showInputMessage="1" showErrorMessage="1" sqref="D387">
      <formula1>"Y,T,Y/T"</formula1>
    </dataValidation>
    <dataValidation type="list" allowBlank="1" showInputMessage="1" showErrorMessage="1" sqref="D51">
      <formula1>"Y,T,Y/T"</formula1>
    </dataValidation>
    <dataValidation type="list" allowBlank="1" showInputMessage="1" showErrorMessage="1" sqref="K108:K207">
      <formula1>"Y,T,Y/T"</formula1>
    </dataValidation>
    <dataValidation type="list" allowBlank="1" showInputMessage="1" showErrorMessage="1" sqref="D91">
      <formula1>"Y,T,Y/T"</formula1>
    </dataValidation>
    <dataValidation type="list" allowBlank="1" showInputMessage="1" showErrorMessage="1" sqref="D81">
      <formula1>"Y,T,Y/T"</formula1>
    </dataValidation>
    <dataValidation type="list" allowBlank="1" showInputMessage="1" showErrorMessage="1" sqref="D76">
      <formula1>"Y,T,Y/T"</formula1>
    </dataValidation>
    <dataValidation type="list" allowBlank="1" showInputMessage="1" showErrorMessage="1" sqref="D71">
      <formula1>"Y,T,Y/T"</formula1>
    </dataValidation>
    <dataValidation type="list" allowBlank="1" showInputMessage="1" showErrorMessage="1" sqref="D101">
      <formula1>"Y,T,Y/T"</formula1>
    </dataValidation>
    <dataValidation type="list" allowBlank="1" showInputMessage="1" showErrorMessage="1" sqref="D21">
      <formula1>"Y,T,Y/T"</formula1>
    </dataValidation>
    <dataValidation type="list" allowBlank="1" showInputMessage="1" showErrorMessage="1" sqref="D138">
      <formula1>"Y,T,Y/T"</formula1>
    </dataValidation>
    <dataValidation type="list" allowBlank="1" showInputMessage="1" showErrorMessage="1" sqref="M108:M207">
      <formula1>"Y,T,Y/T"</formula1>
    </dataValidation>
    <dataValidation type="list" allowBlank="1" showInputMessage="1" showErrorMessage="1" sqref="D61">
      <formula1>"Y,T,Y/T"</formula1>
    </dataValidation>
    <dataValidation type="list" allowBlank="1" showInputMessage="1" showErrorMessage="1" sqref="M210:M309">
      <formula1>"Y,T,Y/T"</formula1>
    </dataValidation>
    <dataValidation type="list" allowBlank="1" showInputMessage="1" showErrorMessage="1" sqref="D163">
      <formula1>"Y,T,Y/T"</formula1>
    </dataValidation>
    <dataValidation type="list" allowBlank="1" showInputMessage="1" showErrorMessage="1" sqref="D220">
      <formula1>"Y,T,Y/T"</formula1>
    </dataValidation>
    <dataValidation type="list" allowBlank="1" showInputMessage="1" showErrorMessage="1" sqref="D183">
      <formula1>"Y,T,Y/T"</formula1>
    </dataValidation>
    <dataValidation type="list" allowBlank="1" showInputMessage="1" showErrorMessage="1" sqref="D193">
      <formula1>"Y,T,Y/T"</formula1>
    </dataValidation>
    <dataValidation type="list" allowBlank="1" showInputMessage="1" showErrorMessage="1" sqref="D327">
      <formula1>"Y,T,Y/T"</formula1>
    </dataValidation>
    <dataValidation type="list" allowBlank="1" showInputMessage="1" showErrorMessage="1" sqref="D382">
      <formula1>"Y,T,Y/T"</formula1>
    </dataValidation>
    <dataValidation type="list" allowBlank="1" showInputMessage="1" showErrorMessage="1" sqref="D347">
      <formula1>"Y,T,Y/T"</formula1>
    </dataValidation>
    <dataValidation type="list" allowBlank="1" showInputMessage="1" showErrorMessage="1" sqref="D357">
      <formula1>"Y,T,Y/T"</formula1>
    </dataValidation>
    <dataValidation type="list" allowBlank="1" showInputMessage="1" showErrorMessage="1" sqref="D143">
      <formula1>"Y,T,Y/T"</formula1>
    </dataValidation>
    <dataValidation type="list" allowBlank="1" showInputMessage="1" showErrorMessage="1" sqref="D198">
      <formula1>"Y,T,Y/T"</formula1>
    </dataValidation>
    <dataValidation type="list" allowBlank="1" showInputMessage="1" showErrorMessage="1" sqref="D305">
      <formula1>"Y,T,Y/T"</formula1>
    </dataValidation>
    <dataValidation type="list" allowBlank="1" showInputMessage="1" showErrorMessage="1" sqref="D362">
      <formula1>"Y,T,Y/T"</formula1>
    </dataValidation>
    <dataValidation type="list" allowBlank="1" showInputMessage="1" showErrorMessage="1" sqref="D118">
      <formula1>"Y,T,Y/T"</formula1>
    </dataValidation>
    <dataValidation type="list" allowBlank="1" showInputMessage="1" showErrorMessage="1" sqref="D178">
      <formula1>"Y,T,Y/T"</formula1>
    </dataValidation>
    <dataValidation type="list" allowBlank="1" showInputMessage="1" showErrorMessage="1" sqref="D255">
      <formula1>"Y,T,Y/T"</formula1>
    </dataValidation>
    <dataValidation type="list" allowBlank="1" showInputMessage="1" showErrorMessage="1" sqref="D342">
      <formula1>"Y,T,Y/T"</formula1>
    </dataValidation>
    <dataValidation type="list" allowBlank="1" showInputMessage="1" showErrorMessage="1" sqref="D113">
      <formula1>"Y,T,Y/T"</formula1>
    </dataValidation>
    <dataValidation type="list" allowBlank="1" showInputMessage="1" showErrorMessage="1" sqref="D158">
      <formula1>"Y,T,Y/T"</formula1>
    </dataValidation>
    <dataValidation type="list" allowBlank="1" showInputMessage="1" showErrorMessage="1" sqref="D133">
      <formula1>"Y,T,Y/T"</formula1>
    </dataValidation>
    <dataValidation type="list" allowBlank="1" showInputMessage="1" showErrorMessage="1" sqref="D123">
      <formula1>"Y,T,Y/T"</formula1>
    </dataValidation>
    <dataValidation type="list" allowBlank="1" showInputMessage="1" showErrorMessage="1" sqref="D108">
      <formula1>"Y,T,Y/T"</formula1>
    </dataValidation>
    <dataValidation type="list" allowBlank="1" showInputMessage="1" showErrorMessage="1" sqref="D225">
      <formula1>"Y,T,Y/T"</formula1>
    </dataValidation>
    <dataValidation type="list" allowBlank="1" showInputMessage="1" showErrorMessage="1" sqref="D280">
      <formula1>"Y,T,Y/T"</formula1>
    </dataValidation>
    <dataValidation type="list" allowBlank="1" showInputMessage="1" showErrorMessage="1" sqref="D128">
      <formula1>"Y,T,Y/T"</formula1>
    </dataValidation>
    <dataValidation type="list" allowBlank="1" showInputMessage="1" showErrorMessage="1" sqref="D188">
      <formula1>"Y,T,Y/T"</formula1>
    </dataValidation>
    <dataValidation type="list" allowBlank="1" showInputMessage="1" showErrorMessage="1" sqref="D168">
      <formula1>"Y,T,Y/T"</formula1>
    </dataValidation>
    <dataValidation type="list" allowBlank="1" showInputMessage="1" showErrorMessage="1" sqref="D240">
      <formula1>"Y,T,Y/T"</formula1>
    </dataValidation>
    <dataValidation type="list" allowBlank="1" showInputMessage="1" showErrorMessage="1" sqref="D230">
      <formula1>"Y,T,Y/T"</formula1>
    </dataValidation>
    <dataValidation type="list" allowBlank="1" showInputMessage="1" showErrorMessage="1" sqref="D203">
      <formula1>"Y,T,Y/T"</formula1>
    </dataValidation>
    <dataValidation type="list" allowBlank="1" showInputMessage="1" showErrorMessage="1" sqref="D86">
      <formula1>"Y,T,Y/T"</formula1>
    </dataValidation>
    <dataValidation type="list" allowBlank="1" showInputMessage="1" showErrorMessage="1" sqref="D148">
      <formula1>"Y,T,Y/T"</formula1>
    </dataValidation>
    <dataValidation type="list" allowBlank="1" showInputMessage="1" showErrorMessage="1" sqref="D173">
      <formula1>"Y,T,Y/T"</formula1>
    </dataValidation>
    <dataValidation type="list" allowBlank="1" showInputMessage="1" showErrorMessage="1" sqref="D260">
      <formula1>"Y,T,Y/T"</formula1>
    </dataValidation>
  </dataValidations>
  <pageMargins left="0.25" right="0.25" top="0.75" bottom="0.75" header="0.3" footer="0.3"/>
  <pageSetup paperSize="9" scale="28"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412"/>
  <sheetViews>
    <sheetView topLeftCell="B1" zoomScale="48" workbookViewId="0">
      <pane ySplit="4" topLeftCell="A380" activePane="bottomLeft" state="frozen"/>
      <selection pane="bottomLeft" activeCell="H412" sqref="H412:L412"/>
    </sheetView>
  </sheetViews>
  <sheetFormatPr defaultColWidth="12.5703125" defaultRowHeight="12.75"/>
  <cols>
    <col min="1" max="1" width="6.42578125" style="517" hidden="1" customWidth="1"/>
    <col min="2" max="2" width="4.5703125" style="587" customWidth="1"/>
    <col min="3" max="3" width="46.5703125" style="517" customWidth="1"/>
    <col min="4" max="4" width="4.140625" style="517" customWidth="1"/>
    <col min="5" max="5" width="14.42578125" style="517" customWidth="1"/>
    <col min="6" max="6" width="4.5703125" style="517" customWidth="1"/>
    <col min="7" max="7" width="47.42578125" style="518" customWidth="1"/>
    <col min="8" max="8" width="26.5703125" style="517" customWidth="1"/>
    <col min="9" max="9" width="4.42578125" style="517" customWidth="1"/>
    <col min="10" max="10" width="16" style="517" customWidth="1"/>
    <col min="11" max="11" width="4.42578125" style="517" customWidth="1"/>
    <col min="12" max="12" width="12.42578125" style="517" customWidth="1"/>
    <col min="13" max="13" width="4.42578125" style="517" customWidth="1"/>
    <col min="14" max="14" width="11.42578125" style="517" customWidth="1"/>
    <col min="15" max="16384" width="12.5703125" style="517"/>
  </cols>
  <sheetData>
    <row r="1" spans="2:14" s="520" customFormat="1" ht="15.75">
      <c r="B1" s="868" t="s">
        <v>33</v>
      </c>
      <c r="C1" s="868"/>
      <c r="D1" s="868"/>
      <c r="E1" s="868"/>
      <c r="F1" s="868"/>
      <c r="G1" s="868"/>
      <c r="H1" s="868"/>
      <c r="I1" s="868"/>
      <c r="J1" s="868"/>
      <c r="K1" s="868"/>
      <c r="L1" s="868"/>
      <c r="M1" s="868"/>
      <c r="N1" s="868"/>
    </row>
    <row r="2" spans="2:14" s="520" customFormat="1" ht="15.75">
      <c r="B2" s="867" t="s">
        <v>677</v>
      </c>
      <c r="C2" s="867"/>
      <c r="D2" s="867"/>
      <c r="E2" s="867"/>
      <c r="F2" s="867"/>
      <c r="G2" s="867"/>
      <c r="H2" s="867"/>
      <c r="I2" s="867"/>
      <c r="J2" s="867"/>
      <c r="K2" s="867"/>
      <c r="L2" s="867"/>
      <c r="M2" s="867"/>
      <c r="N2" s="867"/>
    </row>
    <row r="3" spans="2:14" s="588" customFormat="1" ht="15.75">
      <c r="B3" s="863" t="s">
        <v>23</v>
      </c>
      <c r="C3" s="863" t="s">
        <v>503</v>
      </c>
      <c r="D3" s="869" t="s">
        <v>339</v>
      </c>
      <c r="E3" s="870"/>
      <c r="F3" s="863" t="s">
        <v>23</v>
      </c>
      <c r="G3" s="863" t="s">
        <v>504</v>
      </c>
      <c r="H3" s="863" t="s">
        <v>505</v>
      </c>
      <c r="I3" s="863" t="s">
        <v>506</v>
      </c>
      <c r="J3" s="863"/>
      <c r="K3" s="863"/>
      <c r="L3" s="863"/>
      <c r="M3" s="863"/>
      <c r="N3" s="863"/>
    </row>
    <row r="4" spans="2:14" s="588" customFormat="1" ht="15.75">
      <c r="B4" s="863"/>
      <c r="C4" s="863"/>
      <c r="D4" s="871"/>
      <c r="E4" s="872"/>
      <c r="F4" s="863"/>
      <c r="G4" s="863"/>
      <c r="H4" s="863"/>
      <c r="I4" s="863" t="s">
        <v>4</v>
      </c>
      <c r="J4" s="863"/>
      <c r="K4" s="863" t="s">
        <v>3</v>
      </c>
      <c r="L4" s="863"/>
      <c r="M4" s="863" t="s">
        <v>52</v>
      </c>
      <c r="N4" s="863"/>
    </row>
    <row r="5" spans="2:14" s="520" customFormat="1" ht="15.75">
      <c r="B5" s="864" t="s">
        <v>509</v>
      </c>
      <c r="C5" s="865"/>
      <c r="D5" s="865"/>
      <c r="E5" s="865"/>
      <c r="F5" s="865"/>
      <c r="G5" s="865"/>
      <c r="H5" s="865"/>
      <c r="I5" s="865"/>
      <c r="J5" s="865"/>
      <c r="K5" s="865"/>
      <c r="L5" s="865"/>
      <c r="M5" s="865"/>
      <c r="N5" s="866"/>
    </row>
    <row r="6" spans="2:14" ht="15.75">
      <c r="B6" s="836">
        <v>1</v>
      </c>
      <c r="C6" s="839"/>
      <c r="D6" s="857" t="s">
        <v>26</v>
      </c>
      <c r="E6" s="860" t="str">
        <f>IF(D6="Y",1,IF(D6="T",0,IF(D6="Y/T","Belum diisi","Error")))</f>
        <v>Belum diisi</v>
      </c>
      <c r="F6" s="528">
        <v>1</v>
      </c>
      <c r="G6" s="529"/>
      <c r="H6" s="589" t="str">
        <f t="shared" ref="H6:H69" si="0">IF(OR(J6="Isi Dulu",L6="Isi Dulu",J6="Isi Tujuan",L6="Isi Tujuan"),"Belum Diisi",IF(SUM(J6,L6)=2,1,IF(SUM(J6,L6)=1,0,IF(SUM(J6,L6)=0,0,"Error"))))</f>
        <v>Belum Diisi</v>
      </c>
      <c r="I6" s="590" t="s">
        <v>26</v>
      </c>
      <c r="J6" s="591" t="str">
        <f>IF($D$6="Y/T","Isi Tujuan",IF($E$6=0,0,IF(I6="Y",1,IF(I6="T",0,"Isi Dulu"))))</f>
        <v>Isi Tujuan</v>
      </c>
      <c r="K6" s="590" t="s">
        <v>26</v>
      </c>
      <c r="L6" s="591" t="str">
        <f>IF($D$6="Y/T","Isi Tujuan",IF($E$6=0,0,IF(K6="Y",1,IF(K6="T",0,"Isi Dulu"))))</f>
        <v>Isi Tujuan</v>
      </c>
      <c r="M6" s="848" t="s">
        <v>26</v>
      </c>
      <c r="N6" s="851" t="str">
        <f>IF(M6="Y",1,IF(M6="T",0,IF(M6="Y/T","Belum diisi","Error")))</f>
        <v>Belum diisi</v>
      </c>
    </row>
    <row r="7" spans="2:14" ht="15.75">
      <c r="B7" s="837"/>
      <c r="C7" s="840"/>
      <c r="D7" s="858"/>
      <c r="E7" s="861"/>
      <c r="F7" s="549">
        <v>2</v>
      </c>
      <c r="G7" s="550"/>
      <c r="H7" s="589" t="str">
        <f t="shared" si="0"/>
        <v>Belum Diisi</v>
      </c>
      <c r="I7" s="592" t="s">
        <v>26</v>
      </c>
      <c r="J7" s="593" t="str">
        <f>IF($D$6="Y/T","Isi Tujuan",IF($E$6=0,0,IF(I7="Y",1,IF(I7="T",0,"Isi Dulu"))))</f>
        <v>Isi Tujuan</v>
      </c>
      <c r="K7" s="592" t="s">
        <v>26</v>
      </c>
      <c r="L7" s="593" t="str">
        <f>IF($D$6="Y/T","Isi Tujuan",IF($E$6=0,0,IF(K7="Y",1,IF(K7="T",0,"Isi Dulu"))))</f>
        <v>Isi Tujuan</v>
      </c>
      <c r="M7" s="849"/>
      <c r="N7" s="852"/>
    </row>
    <row r="8" spans="2:14" ht="15.75">
      <c r="B8" s="837"/>
      <c r="C8" s="840"/>
      <c r="D8" s="858"/>
      <c r="E8" s="861"/>
      <c r="F8" s="549">
        <v>3</v>
      </c>
      <c r="G8" s="550"/>
      <c r="H8" s="589" t="str">
        <f t="shared" si="0"/>
        <v>Belum Diisi</v>
      </c>
      <c r="I8" s="592" t="s">
        <v>26</v>
      </c>
      <c r="J8" s="593" t="str">
        <f>IF($D$6="Y/T","Isi Tujuan",IF($E$6=0,0,IF(I8="Y",1,IF(I8="T",0,"Isi Dulu"))))</f>
        <v>Isi Tujuan</v>
      </c>
      <c r="K8" s="592" t="s">
        <v>26</v>
      </c>
      <c r="L8" s="593" t="str">
        <f>IF($D$6="Y/T","Isi Tujuan",IF($E$6=0,0,IF(K8="Y",1,IF(K8="T",0,"Isi Dulu"))))</f>
        <v>Isi Tujuan</v>
      </c>
      <c r="M8" s="849"/>
      <c r="N8" s="852"/>
    </row>
    <row r="9" spans="2:14" ht="15.75">
      <c r="B9" s="837"/>
      <c r="C9" s="840"/>
      <c r="D9" s="858"/>
      <c r="E9" s="861"/>
      <c r="F9" s="549">
        <v>4</v>
      </c>
      <c r="G9" s="550"/>
      <c r="H9" s="589" t="str">
        <f t="shared" si="0"/>
        <v>Belum Diisi</v>
      </c>
      <c r="I9" s="592" t="s">
        <v>26</v>
      </c>
      <c r="J9" s="593" t="str">
        <f>IF($D$6="Y/T","Isi Tujuan",IF($E$6=0,0,IF(I9="Y",1,IF(I9="T",0,"Isi Dulu"))))</f>
        <v>Isi Tujuan</v>
      </c>
      <c r="K9" s="592" t="s">
        <v>26</v>
      </c>
      <c r="L9" s="593" t="str">
        <f>IF($D$6="Y/T","Isi Tujuan",IF($E$6=0,0,IF(K9="Y",1,IF(K9="T",0,"Isi Dulu"))))</f>
        <v>Isi Tujuan</v>
      </c>
      <c r="M9" s="849"/>
      <c r="N9" s="852"/>
    </row>
    <row r="10" spans="2:14" ht="15.75">
      <c r="B10" s="838"/>
      <c r="C10" s="841"/>
      <c r="D10" s="859"/>
      <c r="E10" s="862"/>
      <c r="F10" s="569">
        <v>5</v>
      </c>
      <c r="G10" s="570"/>
      <c r="H10" s="594" t="str">
        <f t="shared" si="0"/>
        <v>Belum Diisi</v>
      </c>
      <c r="I10" s="595" t="s">
        <v>26</v>
      </c>
      <c r="J10" s="596" t="str">
        <f>IF($D$6="Y/T","Isi Tujuan",IF($E$6=0,0,IF(I10="Y",1,IF(I10="T",0,"Isi Dulu"))))</f>
        <v>Isi Tujuan</v>
      </c>
      <c r="K10" s="595" t="s">
        <v>26</v>
      </c>
      <c r="L10" s="596" t="str">
        <f>IF($D$6="Y/T","Isi Tujuan",IF($E$6=0,0,IF(K10="Y",1,IF(K10="T",0,"Isi Dulu"))))</f>
        <v>Isi Tujuan</v>
      </c>
      <c r="M10" s="850"/>
      <c r="N10" s="853"/>
    </row>
    <row r="11" spans="2:14" ht="15.75">
      <c r="B11" s="836">
        <v>2</v>
      </c>
      <c r="C11" s="839"/>
      <c r="D11" s="857" t="s">
        <v>26</v>
      </c>
      <c r="E11" s="860" t="str">
        <f>IF(D11="Y",1,IF(D11="T",0,IF(D11="Y/T","Belum diisi","Error")))</f>
        <v>Belum diisi</v>
      </c>
      <c r="F11" s="528">
        <v>1</v>
      </c>
      <c r="G11" s="529"/>
      <c r="H11" s="597" t="str">
        <f t="shared" si="0"/>
        <v>Belum Diisi</v>
      </c>
      <c r="I11" s="590" t="s">
        <v>26</v>
      </c>
      <c r="J11" s="591" t="str">
        <f>IF($D$11="Y/T","Isi Tujuan",IF($E$11=0,0,IF(I11="Y",1,IF(I11="T",0,"Isi Dulu"))))</f>
        <v>Isi Tujuan</v>
      </c>
      <c r="K11" s="590" t="s">
        <v>26</v>
      </c>
      <c r="L11" s="591" t="str">
        <f>IF($D$11="Y/T","Isi Tujuan",IF($E$11=0,0,IF(K11="Y",1,IF(K11="T",0,"Isi Dulu"))))</f>
        <v>Isi Tujuan</v>
      </c>
      <c r="M11" s="848" t="s">
        <v>26</v>
      </c>
      <c r="N11" s="851" t="str">
        <f>IF(M11="Y",1,IF(M11="T",0,IF(M11="Y/T","Belum diisi","Error")))</f>
        <v>Belum diisi</v>
      </c>
    </row>
    <row r="12" spans="2:14" ht="15.75">
      <c r="B12" s="837"/>
      <c r="C12" s="840"/>
      <c r="D12" s="858"/>
      <c r="E12" s="861"/>
      <c r="F12" s="549">
        <v>2</v>
      </c>
      <c r="G12" s="550"/>
      <c r="H12" s="598" t="str">
        <f t="shared" si="0"/>
        <v>Belum Diisi</v>
      </c>
      <c r="I12" s="592" t="s">
        <v>26</v>
      </c>
      <c r="J12" s="593" t="str">
        <f>IF($D$11="Y/T","Isi Tujuan",IF($E$11=0,0,IF(I12="Y",1,IF(I12="T",0,"Isi Dulu"))))</f>
        <v>Isi Tujuan</v>
      </c>
      <c r="K12" s="592" t="s">
        <v>26</v>
      </c>
      <c r="L12" s="593" t="str">
        <f>IF($D$11="Y/T","Isi Tujuan",IF($E$11=0,0,IF(K12="Y",1,IF(K12="T",0,"Isi Dulu"))))</f>
        <v>Isi Tujuan</v>
      </c>
      <c r="M12" s="849"/>
      <c r="N12" s="852"/>
    </row>
    <row r="13" spans="2:14" ht="15.75">
      <c r="B13" s="837"/>
      <c r="C13" s="840"/>
      <c r="D13" s="858"/>
      <c r="E13" s="861"/>
      <c r="F13" s="549">
        <v>3</v>
      </c>
      <c r="G13" s="550"/>
      <c r="H13" s="598" t="str">
        <f t="shared" si="0"/>
        <v>Belum Diisi</v>
      </c>
      <c r="I13" s="592" t="s">
        <v>26</v>
      </c>
      <c r="J13" s="593" t="str">
        <f>IF($D$11="Y/T","Isi Tujuan",IF($E$11=0,0,IF(I13="Y",1,IF(I13="T",0,"Isi Dulu"))))</f>
        <v>Isi Tujuan</v>
      </c>
      <c r="K13" s="592" t="s">
        <v>26</v>
      </c>
      <c r="L13" s="593" t="str">
        <f>IF($D$11="Y/T","Isi Tujuan",IF($E$11=0,0,IF(K13="Y",1,IF(K13="T",0,"Isi Dulu"))))</f>
        <v>Isi Tujuan</v>
      </c>
      <c r="M13" s="849"/>
      <c r="N13" s="852"/>
    </row>
    <row r="14" spans="2:14" ht="15.75">
      <c r="B14" s="837"/>
      <c r="C14" s="840"/>
      <c r="D14" s="858"/>
      <c r="E14" s="861"/>
      <c r="F14" s="549">
        <v>4</v>
      </c>
      <c r="G14" s="550"/>
      <c r="H14" s="598" t="str">
        <f t="shared" si="0"/>
        <v>Belum Diisi</v>
      </c>
      <c r="I14" s="592" t="s">
        <v>26</v>
      </c>
      <c r="J14" s="593" t="str">
        <f>IF($D$11="Y/T","Isi Tujuan",IF($E$11=0,0,IF(I14="Y",1,IF(I14="T",0,"Isi Dulu"))))</f>
        <v>Isi Tujuan</v>
      </c>
      <c r="K14" s="592" t="s">
        <v>26</v>
      </c>
      <c r="L14" s="593" t="str">
        <f>IF($D$11="Y/T","Isi Tujuan",IF($E$11=0,0,IF(K14="Y",1,IF(K14="T",0,"Isi Dulu"))))</f>
        <v>Isi Tujuan</v>
      </c>
      <c r="M14" s="849"/>
      <c r="N14" s="852"/>
    </row>
    <row r="15" spans="2:14" ht="15.75">
      <c r="B15" s="838"/>
      <c r="C15" s="841"/>
      <c r="D15" s="859"/>
      <c r="E15" s="862"/>
      <c r="F15" s="569">
        <v>5</v>
      </c>
      <c r="G15" s="570"/>
      <c r="H15" s="599" t="str">
        <f t="shared" si="0"/>
        <v>Belum Diisi</v>
      </c>
      <c r="I15" s="595" t="s">
        <v>26</v>
      </c>
      <c r="J15" s="596" t="str">
        <f>IF($D$11="Y/T","Isi Tujuan",IF($E$11=0,0,IF(I15="Y",1,IF(I15="T",0,"Isi Dulu"))))</f>
        <v>Isi Tujuan</v>
      </c>
      <c r="K15" s="595" t="s">
        <v>26</v>
      </c>
      <c r="L15" s="596" t="str">
        <f>IF($D$11="Y/T","Isi Tujuan",IF($E$11=0,0,IF(K15="Y",1,IF(K15="T",0,"Isi Dulu"))))</f>
        <v>Isi Tujuan</v>
      </c>
      <c r="M15" s="850"/>
      <c r="N15" s="853"/>
    </row>
    <row r="16" spans="2:14" ht="15.75">
      <c r="B16" s="836">
        <v>3</v>
      </c>
      <c r="C16" s="839"/>
      <c r="D16" s="857" t="s">
        <v>26</v>
      </c>
      <c r="E16" s="860" t="str">
        <f>IF(D16="Y",1,IF(D16="T",0,IF(D16="Y/T","Belum diisi","Error")))</f>
        <v>Belum diisi</v>
      </c>
      <c r="F16" s="528">
        <v>1</v>
      </c>
      <c r="G16" s="529"/>
      <c r="H16" s="600" t="str">
        <f t="shared" si="0"/>
        <v>Belum Diisi</v>
      </c>
      <c r="I16" s="590" t="s">
        <v>26</v>
      </c>
      <c r="J16" s="591" t="str">
        <f>IF($D$16="Y/T","Isi Tujuan",IF($E$16=0,0,IF(I16="Y",1,IF(I16="T",0,"Isi Dulu"))))</f>
        <v>Isi Tujuan</v>
      </c>
      <c r="K16" s="590" t="s">
        <v>26</v>
      </c>
      <c r="L16" s="591" t="str">
        <f>IF($D$16="Y/T","Isi Tujuan",IF($E$16=0,0,IF(K16="Y",1,IF(K16="T",0,"Isi Dulu"))))</f>
        <v>Isi Tujuan</v>
      </c>
      <c r="M16" s="848" t="s">
        <v>26</v>
      </c>
      <c r="N16" s="851" t="str">
        <f>IF(M16="Y",1,IF(M16="T",0,IF(M16="Y/T","Belum diisi","Error")))</f>
        <v>Belum diisi</v>
      </c>
    </row>
    <row r="17" spans="2:14" ht="15.75">
      <c r="B17" s="837"/>
      <c r="C17" s="840"/>
      <c r="D17" s="858"/>
      <c r="E17" s="861"/>
      <c r="F17" s="549">
        <v>2</v>
      </c>
      <c r="G17" s="550"/>
      <c r="H17" s="598" t="str">
        <f t="shared" si="0"/>
        <v>Belum Diisi</v>
      </c>
      <c r="I17" s="592" t="s">
        <v>26</v>
      </c>
      <c r="J17" s="593" t="str">
        <f>IF($D$16="Y/T","Isi Tujuan",IF($E$16=0,0,IF(I17="Y",1,IF(I17="T",0,"Isi Dulu"))))</f>
        <v>Isi Tujuan</v>
      </c>
      <c r="K17" s="592" t="s">
        <v>26</v>
      </c>
      <c r="L17" s="593" t="str">
        <f>IF($D$16="Y/T","Isi Tujuan",IF($E$16=0,0,IF(K17="Y",1,IF(K17="T",0,"Isi Dulu"))))</f>
        <v>Isi Tujuan</v>
      </c>
      <c r="M17" s="849"/>
      <c r="N17" s="852"/>
    </row>
    <row r="18" spans="2:14" ht="15.75">
      <c r="B18" s="837"/>
      <c r="C18" s="840"/>
      <c r="D18" s="858"/>
      <c r="E18" s="861"/>
      <c r="F18" s="549">
        <v>3</v>
      </c>
      <c r="G18" s="550"/>
      <c r="H18" s="598" t="str">
        <f t="shared" si="0"/>
        <v>Belum Diisi</v>
      </c>
      <c r="I18" s="592" t="s">
        <v>26</v>
      </c>
      <c r="J18" s="593" t="str">
        <f>IF($D$16="Y/T","Isi Tujuan",IF($E$16=0,0,IF(I18="Y",1,IF(I18="T",0,"Isi Dulu"))))</f>
        <v>Isi Tujuan</v>
      </c>
      <c r="K18" s="592" t="s">
        <v>26</v>
      </c>
      <c r="L18" s="593" t="str">
        <f>IF($D$16="Y/T","Isi Tujuan",IF($E$16=0,0,IF(K18="Y",1,IF(K18="T",0,"Isi Dulu"))))</f>
        <v>Isi Tujuan</v>
      </c>
      <c r="M18" s="849"/>
      <c r="N18" s="852"/>
    </row>
    <row r="19" spans="2:14" ht="15.75">
      <c r="B19" s="837"/>
      <c r="C19" s="840"/>
      <c r="D19" s="858"/>
      <c r="E19" s="861"/>
      <c r="F19" s="549">
        <v>4</v>
      </c>
      <c r="G19" s="550"/>
      <c r="H19" s="598" t="str">
        <f t="shared" si="0"/>
        <v>Belum Diisi</v>
      </c>
      <c r="I19" s="592" t="s">
        <v>26</v>
      </c>
      <c r="J19" s="593" t="str">
        <f>IF($D$16="Y/T","Isi Tujuan",IF($E$16=0,0,IF(I19="Y",1,IF(I19="T",0,"Isi Dulu"))))</f>
        <v>Isi Tujuan</v>
      </c>
      <c r="K19" s="592" t="s">
        <v>26</v>
      </c>
      <c r="L19" s="593" t="str">
        <f>IF($D$16="Y/T","Isi Tujuan",IF($E$16=0,0,IF(K19="Y",1,IF(K19="T",0,"Isi Dulu"))))</f>
        <v>Isi Tujuan</v>
      </c>
      <c r="M19" s="849"/>
      <c r="N19" s="852"/>
    </row>
    <row r="20" spans="2:14" ht="15.75">
      <c r="B20" s="838"/>
      <c r="C20" s="841"/>
      <c r="D20" s="859"/>
      <c r="E20" s="862"/>
      <c r="F20" s="569">
        <v>5</v>
      </c>
      <c r="G20" s="570"/>
      <c r="H20" s="599" t="str">
        <f t="shared" si="0"/>
        <v>Belum Diisi</v>
      </c>
      <c r="I20" s="595" t="s">
        <v>26</v>
      </c>
      <c r="J20" s="596" t="str">
        <f>IF($D$16="Y/T","Isi Tujuan",IF($E$16=0,0,IF(I20="Y",1,IF(I20="T",0,"Isi Dulu"))))</f>
        <v>Isi Tujuan</v>
      </c>
      <c r="K20" s="595" t="s">
        <v>26</v>
      </c>
      <c r="L20" s="596" t="str">
        <f>IF($D$16="Y/T","Isi Tujuan",IF($E$16=0,0,IF(K20="Y",1,IF(K20="T",0,"Isi Dulu"))))</f>
        <v>Isi Tujuan</v>
      </c>
      <c r="M20" s="850"/>
      <c r="N20" s="853"/>
    </row>
    <row r="21" spans="2:14" ht="15.75">
      <c r="B21" s="836">
        <v>4</v>
      </c>
      <c r="C21" s="839"/>
      <c r="D21" s="857" t="s">
        <v>26</v>
      </c>
      <c r="E21" s="860" t="str">
        <f>IF(D21="Y",1,IF(D21="T",0,IF(D21="Y/T","Belum diisi","Error")))</f>
        <v>Belum diisi</v>
      </c>
      <c r="F21" s="528">
        <v>1</v>
      </c>
      <c r="G21" s="529"/>
      <c r="H21" s="600" t="str">
        <f t="shared" si="0"/>
        <v>Belum Diisi</v>
      </c>
      <c r="I21" s="590" t="s">
        <v>26</v>
      </c>
      <c r="J21" s="591" t="str">
        <f>IF($D$21="Y/T","Isi Tujuan",IF($E$21=0,0,IF(I21="Y",1,IF(I21="T",0,"Isi Dulu"))))</f>
        <v>Isi Tujuan</v>
      </c>
      <c r="K21" s="590" t="s">
        <v>26</v>
      </c>
      <c r="L21" s="591" t="str">
        <f>IF($D$21="Y/T","Isi Tujuan",IF($E$21=0,0,IF(K21="Y",1,IF(K21="T",0,"Isi Dulu"))))</f>
        <v>Isi Tujuan</v>
      </c>
      <c r="M21" s="848" t="s">
        <v>26</v>
      </c>
      <c r="N21" s="851" t="str">
        <f>IF(M21="Y",1,IF(M21="T",0,IF(M21="Y/T","Belum diisi","Error")))</f>
        <v>Belum diisi</v>
      </c>
    </row>
    <row r="22" spans="2:14" ht="15.75">
      <c r="B22" s="837"/>
      <c r="C22" s="840"/>
      <c r="D22" s="858"/>
      <c r="E22" s="861"/>
      <c r="F22" s="549">
        <v>2</v>
      </c>
      <c r="G22" s="550"/>
      <c r="H22" s="598" t="str">
        <f t="shared" si="0"/>
        <v>Belum Diisi</v>
      </c>
      <c r="I22" s="592" t="s">
        <v>26</v>
      </c>
      <c r="J22" s="593" t="str">
        <f>IF($D$21="Y/T","Isi Tujuan",IF($E$21=0,0,IF(I22="Y",1,IF(I22="T",0,"Isi Dulu"))))</f>
        <v>Isi Tujuan</v>
      </c>
      <c r="K22" s="592" t="s">
        <v>26</v>
      </c>
      <c r="L22" s="593" t="str">
        <f>IF($D$21="Y/T","Isi Tujuan",IF($E$21=0,0,IF(K22="Y",1,IF(K22="T",0,"Isi Dulu"))))</f>
        <v>Isi Tujuan</v>
      </c>
      <c r="M22" s="849"/>
      <c r="N22" s="852"/>
    </row>
    <row r="23" spans="2:14" ht="15.75">
      <c r="B23" s="837"/>
      <c r="C23" s="840"/>
      <c r="D23" s="858"/>
      <c r="E23" s="861"/>
      <c r="F23" s="549">
        <v>3</v>
      </c>
      <c r="G23" s="550"/>
      <c r="H23" s="598" t="str">
        <f t="shared" si="0"/>
        <v>Belum Diisi</v>
      </c>
      <c r="I23" s="592" t="s">
        <v>26</v>
      </c>
      <c r="J23" s="593" t="str">
        <f>IF($D$21="Y/T","Isi Tujuan",IF($E$21=0,0,IF(I23="Y",1,IF(I23="T",0,"Isi Dulu"))))</f>
        <v>Isi Tujuan</v>
      </c>
      <c r="K23" s="592" t="s">
        <v>26</v>
      </c>
      <c r="L23" s="593" t="str">
        <f>IF($D$21="Y/T","Isi Tujuan",IF($E$21=0,0,IF(K23="Y",1,IF(K23="T",0,"Isi Dulu"))))</f>
        <v>Isi Tujuan</v>
      </c>
      <c r="M23" s="849"/>
      <c r="N23" s="852"/>
    </row>
    <row r="24" spans="2:14" ht="15.75">
      <c r="B24" s="837"/>
      <c r="C24" s="840"/>
      <c r="D24" s="858"/>
      <c r="E24" s="861"/>
      <c r="F24" s="549">
        <v>4</v>
      </c>
      <c r="G24" s="550"/>
      <c r="H24" s="598" t="str">
        <f t="shared" si="0"/>
        <v>Belum Diisi</v>
      </c>
      <c r="I24" s="592" t="s">
        <v>26</v>
      </c>
      <c r="J24" s="593" t="str">
        <f>IF($D$21="Y/T","Isi Tujuan",IF($E$21=0,0,IF(I24="Y",1,IF(I24="T",0,"Isi Dulu"))))</f>
        <v>Isi Tujuan</v>
      </c>
      <c r="K24" s="592" t="s">
        <v>26</v>
      </c>
      <c r="L24" s="593" t="str">
        <f>IF($D$21="Y/T","Isi Tujuan",IF($E$21=0,0,IF(K24="Y",1,IF(K24="T",0,"Isi Dulu"))))</f>
        <v>Isi Tujuan</v>
      </c>
      <c r="M24" s="849"/>
      <c r="N24" s="852"/>
    </row>
    <row r="25" spans="2:14" ht="15.75">
      <c r="B25" s="838"/>
      <c r="C25" s="841"/>
      <c r="D25" s="859"/>
      <c r="E25" s="862"/>
      <c r="F25" s="569">
        <v>5</v>
      </c>
      <c r="G25" s="570"/>
      <c r="H25" s="599" t="str">
        <f t="shared" si="0"/>
        <v>Belum Diisi</v>
      </c>
      <c r="I25" s="595" t="s">
        <v>26</v>
      </c>
      <c r="J25" s="596" t="str">
        <f>IF($D$21="Y/T","Isi Tujuan",IF($E$21=0,0,IF(I25="Y",1,IF(I25="T",0,"Isi Dulu"))))</f>
        <v>Isi Tujuan</v>
      </c>
      <c r="K25" s="595" t="s">
        <v>26</v>
      </c>
      <c r="L25" s="596" t="str">
        <f>IF($D$21="Y/T","Isi Tujuan",IF($E$21=0,0,IF(K25="Y",1,IF(K25="T",0,"Isi Dulu"))))</f>
        <v>Isi Tujuan</v>
      </c>
      <c r="M25" s="850"/>
      <c r="N25" s="853"/>
    </row>
    <row r="26" spans="2:14" ht="15.75">
      <c r="B26" s="836">
        <v>5</v>
      </c>
      <c r="C26" s="839"/>
      <c r="D26" s="857" t="s">
        <v>26</v>
      </c>
      <c r="E26" s="860" t="str">
        <f>IF(D26="Y",1,IF(D26="T",0,IF(D26="Y/T","Belum diisi","Error")))</f>
        <v>Belum diisi</v>
      </c>
      <c r="F26" s="528">
        <v>1</v>
      </c>
      <c r="G26" s="529"/>
      <c r="H26" s="600" t="str">
        <f t="shared" si="0"/>
        <v>Belum Diisi</v>
      </c>
      <c r="I26" s="590" t="s">
        <v>26</v>
      </c>
      <c r="J26" s="591" t="str">
        <f>IF($D$26="Y/T","Isi Tujuan",IF($E$26=0,0,IF(I26="Y",1,IF(I26="T",0,"Isi Dulu"))))</f>
        <v>Isi Tujuan</v>
      </c>
      <c r="K26" s="590" t="s">
        <v>26</v>
      </c>
      <c r="L26" s="591" t="str">
        <f>IF($D$26="Y/T","Isi Tujuan",IF($E$26=0,0,IF(K26="Y",1,IF(K26="T",0,"Isi Dulu"))))</f>
        <v>Isi Tujuan</v>
      </c>
      <c r="M26" s="848" t="s">
        <v>26</v>
      </c>
      <c r="N26" s="851" t="str">
        <f>IF(M26="Y",1,IF(M26="T",0,IF(M26="Y/T","Belum diisi","Error")))</f>
        <v>Belum diisi</v>
      </c>
    </row>
    <row r="27" spans="2:14" ht="15.75">
      <c r="B27" s="837"/>
      <c r="C27" s="840"/>
      <c r="D27" s="858"/>
      <c r="E27" s="861"/>
      <c r="F27" s="549">
        <v>2</v>
      </c>
      <c r="G27" s="550"/>
      <c r="H27" s="598" t="str">
        <f t="shared" si="0"/>
        <v>Belum Diisi</v>
      </c>
      <c r="I27" s="592" t="s">
        <v>26</v>
      </c>
      <c r="J27" s="593" t="str">
        <f>IF($D$26="Y/T","Isi Tujuan",IF($E$26=0,0,IF(I27="Y",1,IF(I27="T",0,"Isi Dulu"))))</f>
        <v>Isi Tujuan</v>
      </c>
      <c r="K27" s="592" t="s">
        <v>26</v>
      </c>
      <c r="L27" s="593" t="str">
        <f>IF($D$26="Y/T","Isi Tujuan",IF($E$26=0,0,IF(K27="Y",1,IF(K27="T",0,"Isi Dulu"))))</f>
        <v>Isi Tujuan</v>
      </c>
      <c r="M27" s="849"/>
      <c r="N27" s="852"/>
    </row>
    <row r="28" spans="2:14" ht="15.75">
      <c r="B28" s="837"/>
      <c r="C28" s="840"/>
      <c r="D28" s="858"/>
      <c r="E28" s="861"/>
      <c r="F28" s="549">
        <v>3</v>
      </c>
      <c r="G28" s="550"/>
      <c r="H28" s="598" t="str">
        <f t="shared" si="0"/>
        <v>Belum Diisi</v>
      </c>
      <c r="I28" s="592" t="s">
        <v>26</v>
      </c>
      <c r="J28" s="593" t="str">
        <f>IF($D$26="Y/T","Isi Tujuan",IF($E$26=0,0,IF(I28="Y",1,IF(I28="T",0,"Isi Dulu"))))</f>
        <v>Isi Tujuan</v>
      </c>
      <c r="K28" s="592" t="s">
        <v>26</v>
      </c>
      <c r="L28" s="593" t="str">
        <f>IF($D$26="Y/T","Isi Tujuan",IF($E$26=0,0,IF(K28="Y",1,IF(K28="T",0,"Isi Dulu"))))</f>
        <v>Isi Tujuan</v>
      </c>
      <c r="M28" s="849"/>
      <c r="N28" s="852"/>
    </row>
    <row r="29" spans="2:14" ht="15.75">
      <c r="B29" s="837"/>
      <c r="C29" s="840"/>
      <c r="D29" s="858"/>
      <c r="E29" s="861"/>
      <c r="F29" s="549">
        <v>4</v>
      </c>
      <c r="G29" s="550"/>
      <c r="H29" s="598" t="str">
        <f t="shared" si="0"/>
        <v>Belum Diisi</v>
      </c>
      <c r="I29" s="592" t="s">
        <v>26</v>
      </c>
      <c r="J29" s="593" t="str">
        <f>IF($D$26="Y/T","Isi Tujuan",IF($E$26=0,0,IF(I29="Y",1,IF(I29="T",0,"Isi Dulu"))))</f>
        <v>Isi Tujuan</v>
      </c>
      <c r="K29" s="592" t="s">
        <v>26</v>
      </c>
      <c r="L29" s="593" t="str">
        <f>IF($D$26="Y/T","Isi Tujuan",IF($E$26=0,0,IF(K29="Y",1,IF(K29="T",0,"Isi Dulu"))))</f>
        <v>Isi Tujuan</v>
      </c>
      <c r="M29" s="849"/>
      <c r="N29" s="852"/>
    </row>
    <row r="30" spans="2:14" ht="15.75">
      <c r="B30" s="838"/>
      <c r="C30" s="841"/>
      <c r="D30" s="859"/>
      <c r="E30" s="862"/>
      <c r="F30" s="569">
        <v>5</v>
      </c>
      <c r="G30" s="570"/>
      <c r="H30" s="599" t="str">
        <f t="shared" si="0"/>
        <v>Belum Diisi</v>
      </c>
      <c r="I30" s="595" t="s">
        <v>26</v>
      </c>
      <c r="J30" s="596" t="str">
        <f>IF($D$26="Y/T","Isi Tujuan",IF($E$26=0,0,IF(I30="Y",1,IF(I30="T",0,"Isi Dulu"))))</f>
        <v>Isi Tujuan</v>
      </c>
      <c r="K30" s="595" t="s">
        <v>26</v>
      </c>
      <c r="L30" s="596" t="str">
        <f>IF($D$26="Y/T","Isi Tujuan",IF($E$26=0,0,IF(K30="Y",1,IF(K30="T",0,"Isi Dulu"))))</f>
        <v>Isi Tujuan</v>
      </c>
      <c r="M30" s="850"/>
      <c r="N30" s="853"/>
    </row>
    <row r="31" spans="2:14" ht="15.75">
      <c r="B31" s="836">
        <v>6</v>
      </c>
      <c r="C31" s="839"/>
      <c r="D31" s="857" t="s">
        <v>26</v>
      </c>
      <c r="E31" s="860" t="str">
        <f>IF(D31="Y",1,IF(D31="T",0,IF(D31="Y/T","Belum diisi","Error")))</f>
        <v>Belum diisi</v>
      </c>
      <c r="F31" s="528">
        <v>1</v>
      </c>
      <c r="G31" s="529"/>
      <c r="H31" s="600" t="str">
        <f t="shared" si="0"/>
        <v>Belum Diisi</v>
      </c>
      <c r="I31" s="590" t="s">
        <v>26</v>
      </c>
      <c r="J31" s="591" t="str">
        <f>IF($D$31="Y/T","Isi Tujuan",IF($E$31=0,0,IF(I31="Y",1,IF(I31="T",0,"Isi Dulu"))))</f>
        <v>Isi Tujuan</v>
      </c>
      <c r="K31" s="590" t="s">
        <v>26</v>
      </c>
      <c r="L31" s="591" t="str">
        <f>IF($D$31="Y/T","Isi Tujuan",IF($E$31=0,0,IF(K31="Y",1,IF(K31="T",0,"Isi Dulu"))))</f>
        <v>Isi Tujuan</v>
      </c>
      <c r="M31" s="848" t="s">
        <v>26</v>
      </c>
      <c r="N31" s="851" t="str">
        <f>IF(M31="Y",1,IF(M31="T",0,IF(M31="Y/T","Belum diisi","Error")))</f>
        <v>Belum diisi</v>
      </c>
    </row>
    <row r="32" spans="2:14" ht="15.75">
      <c r="B32" s="837"/>
      <c r="C32" s="840"/>
      <c r="D32" s="858"/>
      <c r="E32" s="861"/>
      <c r="F32" s="549">
        <v>2</v>
      </c>
      <c r="G32" s="550"/>
      <c r="H32" s="598" t="str">
        <f t="shared" si="0"/>
        <v>Belum Diisi</v>
      </c>
      <c r="I32" s="592" t="s">
        <v>26</v>
      </c>
      <c r="J32" s="593" t="str">
        <f>IF($D$31="Y/T","Isi Tujuan",IF($E$31=0,0,IF(I32="Y",1,IF(I32="T",0,"Isi Dulu"))))</f>
        <v>Isi Tujuan</v>
      </c>
      <c r="K32" s="592" t="s">
        <v>26</v>
      </c>
      <c r="L32" s="593" t="str">
        <f>IF($D$31="Y/T","Isi Tujuan",IF($E$31=0,0,IF(K32="Y",1,IF(K32="T",0,"Isi Dulu"))))</f>
        <v>Isi Tujuan</v>
      </c>
      <c r="M32" s="849"/>
      <c r="N32" s="852"/>
    </row>
    <row r="33" spans="2:14" ht="15.75">
      <c r="B33" s="837"/>
      <c r="C33" s="840"/>
      <c r="D33" s="858"/>
      <c r="E33" s="861"/>
      <c r="F33" s="549">
        <v>3</v>
      </c>
      <c r="G33" s="550"/>
      <c r="H33" s="598" t="str">
        <f t="shared" si="0"/>
        <v>Belum Diisi</v>
      </c>
      <c r="I33" s="592" t="s">
        <v>26</v>
      </c>
      <c r="J33" s="593" t="str">
        <f>IF($D$31="Y/T","Isi Tujuan",IF($E$31=0,0,IF(I33="Y",1,IF(I33="T",0,"Isi Dulu"))))</f>
        <v>Isi Tujuan</v>
      </c>
      <c r="K33" s="592" t="s">
        <v>26</v>
      </c>
      <c r="L33" s="593" t="str">
        <f>IF($D$31="Y/T","Isi Tujuan",IF($E$31=0,0,IF(K33="Y",1,IF(K33="T",0,"Isi Dulu"))))</f>
        <v>Isi Tujuan</v>
      </c>
      <c r="M33" s="849"/>
      <c r="N33" s="852"/>
    </row>
    <row r="34" spans="2:14" ht="15.75">
      <c r="B34" s="837"/>
      <c r="C34" s="840"/>
      <c r="D34" s="858"/>
      <c r="E34" s="861"/>
      <c r="F34" s="549">
        <v>4</v>
      </c>
      <c r="G34" s="550"/>
      <c r="H34" s="598" t="str">
        <f t="shared" si="0"/>
        <v>Belum Diisi</v>
      </c>
      <c r="I34" s="592" t="s">
        <v>26</v>
      </c>
      <c r="J34" s="593" t="str">
        <f>IF($D$31="Y/T","Isi Tujuan",IF($E$31=0,0,IF(I34="Y",1,IF(I34="T",0,"Isi Dulu"))))</f>
        <v>Isi Tujuan</v>
      </c>
      <c r="K34" s="592" t="s">
        <v>26</v>
      </c>
      <c r="L34" s="593" t="str">
        <f>IF($D$31="Y/T","Isi Tujuan",IF($E$31=0,0,IF(K34="Y",1,IF(K34="T",0,"Isi Dulu"))))</f>
        <v>Isi Tujuan</v>
      </c>
      <c r="M34" s="849"/>
      <c r="N34" s="852"/>
    </row>
    <row r="35" spans="2:14" ht="15.75">
      <c r="B35" s="838"/>
      <c r="C35" s="841"/>
      <c r="D35" s="859"/>
      <c r="E35" s="862"/>
      <c r="F35" s="569">
        <v>5</v>
      </c>
      <c r="G35" s="570"/>
      <c r="H35" s="599" t="str">
        <f t="shared" si="0"/>
        <v>Belum Diisi</v>
      </c>
      <c r="I35" s="595" t="s">
        <v>26</v>
      </c>
      <c r="J35" s="596" t="str">
        <f>IF($D$31="Y/T","Isi Tujuan",IF($E$31=0,0,IF(I35="Y",1,IF(I35="T",0,"Isi Dulu"))))</f>
        <v>Isi Tujuan</v>
      </c>
      <c r="K35" s="595" t="s">
        <v>26</v>
      </c>
      <c r="L35" s="596" t="str">
        <f>IF($D$31="Y/T","Isi Tujuan",IF($E$31=0,0,IF(K35="Y",1,IF(K35="T",0,"Isi Dulu"))))</f>
        <v>Isi Tujuan</v>
      </c>
      <c r="M35" s="850"/>
      <c r="N35" s="853"/>
    </row>
    <row r="36" spans="2:14" ht="15.75">
      <c r="B36" s="836">
        <v>7</v>
      </c>
      <c r="C36" s="839"/>
      <c r="D36" s="857" t="s">
        <v>26</v>
      </c>
      <c r="E36" s="860" t="str">
        <f>IF(D36="Y",1,IF(D36="T",0,IF(D36="Y/T","Belum diisi","Error")))</f>
        <v>Belum diisi</v>
      </c>
      <c r="F36" s="528">
        <v>1</v>
      </c>
      <c r="G36" s="529"/>
      <c r="H36" s="600" t="str">
        <f t="shared" si="0"/>
        <v>Belum Diisi</v>
      </c>
      <c r="I36" s="590" t="s">
        <v>26</v>
      </c>
      <c r="J36" s="591" t="str">
        <f>IF($D$36="Y/T","Isi Tujuan",IF($E$36=0,0,IF(I36="Y",1,IF(I36="T",0,"Isi Dulu"))))</f>
        <v>Isi Tujuan</v>
      </c>
      <c r="K36" s="590" t="s">
        <v>26</v>
      </c>
      <c r="L36" s="591" t="str">
        <f>IF($D$36="Y/T","Isi Tujuan",IF($E$36=0,0,IF(K36="Y",1,IF(K36="T",0,"Isi Dulu"))))</f>
        <v>Isi Tujuan</v>
      </c>
      <c r="M36" s="848" t="s">
        <v>26</v>
      </c>
      <c r="N36" s="851" t="str">
        <f>IF(M36="Y",1,IF(M36="T",0,IF(M36="Y/T","Belum diisi","Error")))</f>
        <v>Belum diisi</v>
      </c>
    </row>
    <row r="37" spans="2:14" ht="15.75">
      <c r="B37" s="837"/>
      <c r="C37" s="840"/>
      <c r="D37" s="858"/>
      <c r="E37" s="861"/>
      <c r="F37" s="549">
        <v>2</v>
      </c>
      <c r="G37" s="550"/>
      <c r="H37" s="598" t="str">
        <f t="shared" si="0"/>
        <v>Belum Diisi</v>
      </c>
      <c r="I37" s="592" t="s">
        <v>26</v>
      </c>
      <c r="J37" s="593" t="str">
        <f>IF($D$36="Y/T","Isi Tujuan",IF($E$36=0,0,IF(I37="Y",1,IF(I37="T",0,"Isi Dulu"))))</f>
        <v>Isi Tujuan</v>
      </c>
      <c r="K37" s="592" t="s">
        <v>26</v>
      </c>
      <c r="L37" s="593" t="str">
        <f>IF($D$36="Y/T","Isi Tujuan",IF($E$36=0,0,IF(K37="Y",1,IF(K37="T",0,"Isi Dulu"))))</f>
        <v>Isi Tujuan</v>
      </c>
      <c r="M37" s="849"/>
      <c r="N37" s="852"/>
    </row>
    <row r="38" spans="2:14" ht="15.75">
      <c r="B38" s="837"/>
      <c r="C38" s="840"/>
      <c r="D38" s="858"/>
      <c r="E38" s="861"/>
      <c r="F38" s="549">
        <v>3</v>
      </c>
      <c r="G38" s="550"/>
      <c r="H38" s="598" t="str">
        <f t="shared" si="0"/>
        <v>Belum Diisi</v>
      </c>
      <c r="I38" s="592" t="s">
        <v>26</v>
      </c>
      <c r="J38" s="593" t="str">
        <f>IF($D$36="Y/T","Isi Tujuan",IF($E$36=0,0,IF(I38="Y",1,IF(I38="T",0,"Isi Dulu"))))</f>
        <v>Isi Tujuan</v>
      </c>
      <c r="K38" s="592" t="s">
        <v>26</v>
      </c>
      <c r="L38" s="593" t="str">
        <f>IF($D$36="Y/T","Isi Tujuan",IF($E$36=0,0,IF(K38="Y",1,IF(K38="T",0,"Isi Dulu"))))</f>
        <v>Isi Tujuan</v>
      </c>
      <c r="M38" s="849"/>
      <c r="N38" s="852"/>
    </row>
    <row r="39" spans="2:14" ht="15.75">
      <c r="B39" s="837"/>
      <c r="C39" s="840"/>
      <c r="D39" s="858"/>
      <c r="E39" s="861"/>
      <c r="F39" s="549">
        <v>4</v>
      </c>
      <c r="G39" s="550"/>
      <c r="H39" s="598" t="str">
        <f t="shared" si="0"/>
        <v>Belum Diisi</v>
      </c>
      <c r="I39" s="592" t="s">
        <v>26</v>
      </c>
      <c r="J39" s="593" t="str">
        <f>IF($D$36="Y/T","Isi Tujuan",IF($E$36=0,0,IF(I39="Y",1,IF(I39="T",0,"Isi Dulu"))))</f>
        <v>Isi Tujuan</v>
      </c>
      <c r="K39" s="592" t="s">
        <v>26</v>
      </c>
      <c r="L39" s="593" t="str">
        <f>IF($D$36="Y/T","Isi Tujuan",IF($E$36=0,0,IF(K39="Y",1,IF(K39="T",0,"Isi Dulu"))))</f>
        <v>Isi Tujuan</v>
      </c>
      <c r="M39" s="849"/>
      <c r="N39" s="852"/>
    </row>
    <row r="40" spans="2:14" ht="15.75">
      <c r="B40" s="838"/>
      <c r="C40" s="841"/>
      <c r="D40" s="859"/>
      <c r="E40" s="862"/>
      <c r="F40" s="569">
        <v>5</v>
      </c>
      <c r="G40" s="570"/>
      <c r="H40" s="599" t="str">
        <f t="shared" si="0"/>
        <v>Belum Diisi</v>
      </c>
      <c r="I40" s="595" t="s">
        <v>26</v>
      </c>
      <c r="J40" s="596" t="str">
        <f>IF($D$36="Y/T","Isi Tujuan",IF($E$36=0,0,IF(I40="Y",1,IF(I40="T",0,"Isi Dulu"))))</f>
        <v>Isi Tujuan</v>
      </c>
      <c r="K40" s="595" t="s">
        <v>26</v>
      </c>
      <c r="L40" s="596" t="str">
        <f>IF($D$36="Y/T","Isi Tujuan",IF($E$36=0,0,IF(K40="Y",1,IF(K40="T",0,"Isi Dulu"))))</f>
        <v>Isi Tujuan</v>
      </c>
      <c r="M40" s="850"/>
      <c r="N40" s="853"/>
    </row>
    <row r="41" spans="2:14" ht="15.75">
      <c r="B41" s="836">
        <v>8</v>
      </c>
      <c r="C41" s="839"/>
      <c r="D41" s="857" t="s">
        <v>26</v>
      </c>
      <c r="E41" s="860" t="str">
        <f>IF(D41="Y",1,IF(D41="T",0,IF(D41="Y/T","Belum diisi","Error")))</f>
        <v>Belum diisi</v>
      </c>
      <c r="F41" s="528">
        <v>1</v>
      </c>
      <c r="G41" s="529"/>
      <c r="H41" s="600" t="str">
        <f t="shared" si="0"/>
        <v>Belum Diisi</v>
      </c>
      <c r="I41" s="590" t="s">
        <v>26</v>
      </c>
      <c r="J41" s="591" t="str">
        <f>IF($D$41="Y/T","Isi Tujuan",IF($E$41=0,0,IF(I41="Y",1,IF(I41="T",0,"Isi Dulu"))))</f>
        <v>Isi Tujuan</v>
      </c>
      <c r="K41" s="590" t="s">
        <v>26</v>
      </c>
      <c r="L41" s="591" t="str">
        <f>IF($D$41="Y/T","Isi Tujuan",IF($E$41=0,0,IF(K41="Y",1,IF(K41="T",0,"Isi Dulu"))))</f>
        <v>Isi Tujuan</v>
      </c>
      <c r="M41" s="848" t="s">
        <v>26</v>
      </c>
      <c r="N41" s="851" t="str">
        <f>IF(M41="Y",1,IF(M41="T",0,IF(M41="Y/T","Belum diisi","Error")))</f>
        <v>Belum diisi</v>
      </c>
    </row>
    <row r="42" spans="2:14" ht="15.75">
      <c r="B42" s="837"/>
      <c r="C42" s="840"/>
      <c r="D42" s="858"/>
      <c r="E42" s="861"/>
      <c r="F42" s="549">
        <v>2</v>
      </c>
      <c r="G42" s="550"/>
      <c r="H42" s="598" t="str">
        <f t="shared" si="0"/>
        <v>Belum Diisi</v>
      </c>
      <c r="I42" s="592" t="s">
        <v>26</v>
      </c>
      <c r="J42" s="593" t="str">
        <f>IF($D$41="Y/T","Isi Tujuan",IF($E$41=0,0,IF(I42="Y",1,IF(I42="T",0,"Isi Dulu"))))</f>
        <v>Isi Tujuan</v>
      </c>
      <c r="K42" s="592" t="s">
        <v>26</v>
      </c>
      <c r="L42" s="593" t="str">
        <f>IF($D$41="Y/T","Isi Tujuan",IF($E$41=0,0,IF(K42="Y",1,IF(K42="T",0,"Isi Dulu"))))</f>
        <v>Isi Tujuan</v>
      </c>
      <c r="M42" s="849"/>
      <c r="N42" s="852"/>
    </row>
    <row r="43" spans="2:14" ht="15.75">
      <c r="B43" s="837"/>
      <c r="C43" s="840"/>
      <c r="D43" s="858"/>
      <c r="E43" s="861"/>
      <c r="F43" s="549">
        <v>3</v>
      </c>
      <c r="G43" s="550"/>
      <c r="H43" s="598" t="str">
        <f t="shared" si="0"/>
        <v>Belum Diisi</v>
      </c>
      <c r="I43" s="592" t="s">
        <v>26</v>
      </c>
      <c r="J43" s="593" t="str">
        <f>IF($D$41="Y/T","Isi Tujuan",IF($E$41=0,0,IF(I43="Y",1,IF(I43="T",0,"Isi Dulu"))))</f>
        <v>Isi Tujuan</v>
      </c>
      <c r="K43" s="592" t="s">
        <v>26</v>
      </c>
      <c r="L43" s="593" t="str">
        <f>IF($D$41="Y/T","Isi Tujuan",IF($E$41=0,0,IF(K43="Y",1,IF(K43="T",0,"Isi Dulu"))))</f>
        <v>Isi Tujuan</v>
      </c>
      <c r="M43" s="849"/>
      <c r="N43" s="852"/>
    </row>
    <row r="44" spans="2:14" ht="15.75">
      <c r="B44" s="837"/>
      <c r="C44" s="840"/>
      <c r="D44" s="858"/>
      <c r="E44" s="861"/>
      <c r="F44" s="549">
        <v>4</v>
      </c>
      <c r="G44" s="550"/>
      <c r="H44" s="598" t="str">
        <f t="shared" si="0"/>
        <v>Belum Diisi</v>
      </c>
      <c r="I44" s="592" t="s">
        <v>26</v>
      </c>
      <c r="J44" s="593" t="str">
        <f>IF($D$41="Y/T","Isi Tujuan",IF($E$41=0,0,IF(I44="Y",1,IF(I44="T",0,"Isi Dulu"))))</f>
        <v>Isi Tujuan</v>
      </c>
      <c r="K44" s="592" t="s">
        <v>26</v>
      </c>
      <c r="L44" s="593" t="str">
        <f>IF($D$41="Y/T","Isi Tujuan",IF($E$41=0,0,IF(K44="Y",1,IF(K44="T",0,"Isi Dulu"))))</f>
        <v>Isi Tujuan</v>
      </c>
      <c r="M44" s="849"/>
      <c r="N44" s="852"/>
    </row>
    <row r="45" spans="2:14" ht="15.75">
      <c r="B45" s="838"/>
      <c r="C45" s="841"/>
      <c r="D45" s="859"/>
      <c r="E45" s="862"/>
      <c r="F45" s="569">
        <v>5</v>
      </c>
      <c r="G45" s="570"/>
      <c r="H45" s="599" t="str">
        <f t="shared" si="0"/>
        <v>Belum Diisi</v>
      </c>
      <c r="I45" s="595" t="s">
        <v>26</v>
      </c>
      <c r="J45" s="596" t="str">
        <f>IF($D$41="Y/T","Isi Tujuan",IF($E$41=0,0,IF(I45="Y",1,IF(I45="T",0,"Isi Dulu"))))</f>
        <v>Isi Tujuan</v>
      </c>
      <c r="K45" s="595" t="s">
        <v>26</v>
      </c>
      <c r="L45" s="596" t="str">
        <f>IF($D$41="Y/T","Isi Tujuan",IF($E$41=0,0,IF(K45="Y",1,IF(K45="T",0,"Isi Dulu"))))</f>
        <v>Isi Tujuan</v>
      </c>
      <c r="M45" s="850"/>
      <c r="N45" s="853"/>
    </row>
    <row r="46" spans="2:14" ht="15.75">
      <c r="B46" s="836">
        <v>9</v>
      </c>
      <c r="C46" s="839"/>
      <c r="D46" s="857" t="s">
        <v>26</v>
      </c>
      <c r="E46" s="860" t="str">
        <f>IF(D46="Y",1,IF(D46="T",0,IF(D46="Y/T","Belum diisi","Error")))</f>
        <v>Belum diisi</v>
      </c>
      <c r="F46" s="528">
        <v>1</v>
      </c>
      <c r="G46" s="529"/>
      <c r="H46" s="600" t="str">
        <f t="shared" si="0"/>
        <v>Belum Diisi</v>
      </c>
      <c r="I46" s="590" t="s">
        <v>26</v>
      </c>
      <c r="J46" s="591" t="str">
        <f>IF($D$46="Y/T","Isi Tujuan",IF($E$46=0,0,IF(I46="Y",1,IF(I46="T",0,"Isi Dulu"))))</f>
        <v>Isi Tujuan</v>
      </c>
      <c r="K46" s="590" t="s">
        <v>26</v>
      </c>
      <c r="L46" s="591" t="str">
        <f>IF($D$46="Y/T","Isi Tujuan",IF($E$46=0,0,IF(K46="Y",1,IF(K46="T",0,"Isi Dulu"))))</f>
        <v>Isi Tujuan</v>
      </c>
      <c r="M46" s="848" t="s">
        <v>26</v>
      </c>
      <c r="N46" s="851" t="str">
        <f>IF(M46="Y",1,IF(M46="T",0,IF(M46="Y/T","Belum diisi","Error")))</f>
        <v>Belum diisi</v>
      </c>
    </row>
    <row r="47" spans="2:14" ht="15.75">
      <c r="B47" s="837"/>
      <c r="C47" s="840"/>
      <c r="D47" s="858"/>
      <c r="E47" s="861"/>
      <c r="F47" s="549">
        <v>2</v>
      </c>
      <c r="G47" s="550"/>
      <c r="H47" s="598" t="str">
        <f t="shared" si="0"/>
        <v>Belum Diisi</v>
      </c>
      <c r="I47" s="592" t="s">
        <v>26</v>
      </c>
      <c r="J47" s="593" t="str">
        <f>IF($D$46="Y/T","Isi Tujuan",IF($E$46=0,0,IF(I47="Y",1,IF(I47="T",0,"Isi Dulu"))))</f>
        <v>Isi Tujuan</v>
      </c>
      <c r="K47" s="592" t="s">
        <v>26</v>
      </c>
      <c r="L47" s="593" t="str">
        <f>IF($D$46="Y/T","Isi Tujuan",IF($E$46=0,0,IF(K47="Y",1,IF(K47="T",0,"Isi Dulu"))))</f>
        <v>Isi Tujuan</v>
      </c>
      <c r="M47" s="849"/>
      <c r="N47" s="852"/>
    </row>
    <row r="48" spans="2:14" ht="15.75">
      <c r="B48" s="837"/>
      <c r="C48" s="840"/>
      <c r="D48" s="858"/>
      <c r="E48" s="861"/>
      <c r="F48" s="549">
        <v>3</v>
      </c>
      <c r="G48" s="550"/>
      <c r="H48" s="598" t="str">
        <f t="shared" si="0"/>
        <v>Belum Diisi</v>
      </c>
      <c r="I48" s="592" t="s">
        <v>26</v>
      </c>
      <c r="J48" s="593" t="str">
        <f>IF($D$46="Y/T","Isi Tujuan",IF($E$46=0,0,IF(I48="Y",1,IF(I48="T",0,"Isi Dulu"))))</f>
        <v>Isi Tujuan</v>
      </c>
      <c r="K48" s="592" t="s">
        <v>26</v>
      </c>
      <c r="L48" s="593" t="str">
        <f>IF($D$46="Y/T","Isi Tujuan",IF($E$46=0,0,IF(K48="Y",1,IF(K48="T",0,"Isi Dulu"))))</f>
        <v>Isi Tujuan</v>
      </c>
      <c r="M48" s="849"/>
      <c r="N48" s="852"/>
    </row>
    <row r="49" spans="2:14" ht="15.75">
      <c r="B49" s="837"/>
      <c r="C49" s="840"/>
      <c r="D49" s="858"/>
      <c r="E49" s="861"/>
      <c r="F49" s="549">
        <v>4</v>
      </c>
      <c r="G49" s="550"/>
      <c r="H49" s="598" t="str">
        <f t="shared" si="0"/>
        <v>Belum Diisi</v>
      </c>
      <c r="I49" s="592" t="s">
        <v>26</v>
      </c>
      <c r="J49" s="593" t="str">
        <f>IF($D$46="Y/T","Isi Tujuan",IF($E$46=0,0,IF(I49="Y",1,IF(I49="T",0,"Isi Dulu"))))</f>
        <v>Isi Tujuan</v>
      </c>
      <c r="K49" s="592" t="s">
        <v>26</v>
      </c>
      <c r="L49" s="593" t="str">
        <f>IF($D$46="Y/T","Isi Tujuan",IF($E$46=0,0,IF(K49="Y",1,IF(K49="T",0,"Isi Dulu"))))</f>
        <v>Isi Tujuan</v>
      </c>
      <c r="M49" s="849"/>
      <c r="N49" s="852"/>
    </row>
    <row r="50" spans="2:14" ht="15.75">
      <c r="B50" s="838"/>
      <c r="C50" s="841"/>
      <c r="D50" s="859"/>
      <c r="E50" s="862"/>
      <c r="F50" s="569">
        <v>5</v>
      </c>
      <c r="G50" s="570"/>
      <c r="H50" s="599" t="str">
        <f t="shared" si="0"/>
        <v>Belum Diisi</v>
      </c>
      <c r="I50" s="595" t="s">
        <v>26</v>
      </c>
      <c r="J50" s="596" t="str">
        <f>IF($D$46="Y/T","Isi Tujuan",IF($E$46=0,0,IF(I50="Y",1,IF(I50="T",0,"Isi Dulu"))))</f>
        <v>Isi Tujuan</v>
      </c>
      <c r="K50" s="595" t="s">
        <v>26</v>
      </c>
      <c r="L50" s="596" t="str">
        <f>IF($D$46="Y/T","Isi Tujuan",IF($E$46=0,0,IF(K50="Y",1,IF(K50="T",0,"Isi Dulu"))))</f>
        <v>Isi Tujuan</v>
      </c>
      <c r="M50" s="850"/>
      <c r="N50" s="853"/>
    </row>
    <row r="51" spans="2:14" ht="15.75">
      <c r="B51" s="836">
        <v>10</v>
      </c>
      <c r="C51" s="839"/>
      <c r="D51" s="857" t="s">
        <v>26</v>
      </c>
      <c r="E51" s="860" t="str">
        <f>IF(D51="Y",1,IF(D51="T",0,IF(D51="Y/T","Belum diisi","Error")))</f>
        <v>Belum diisi</v>
      </c>
      <c r="F51" s="528">
        <v>1</v>
      </c>
      <c r="G51" s="529"/>
      <c r="H51" s="600" t="str">
        <f t="shared" si="0"/>
        <v>Belum Diisi</v>
      </c>
      <c r="I51" s="590" t="s">
        <v>26</v>
      </c>
      <c r="J51" s="591" t="str">
        <f>IF($D$51="Y/T","Isi Tujuan",IF($E$51=0,0,IF(I51="Y",1,IF(I51="T",0,"Isi Dulu"))))</f>
        <v>Isi Tujuan</v>
      </c>
      <c r="K51" s="590" t="s">
        <v>26</v>
      </c>
      <c r="L51" s="591" t="str">
        <f>IF($D$51="Y/T","Isi Tujuan",IF($E$51=0,0,IF(K51="Y",1,IF(K51="T",0,"Isi Dulu"))))</f>
        <v>Isi Tujuan</v>
      </c>
      <c r="M51" s="848" t="s">
        <v>26</v>
      </c>
      <c r="N51" s="851" t="str">
        <f>IF(M51="Y",1,IF(M51="T",0,IF(M51="Y/T","Belum diisi","Error")))</f>
        <v>Belum diisi</v>
      </c>
    </row>
    <row r="52" spans="2:14" ht="15.75">
      <c r="B52" s="837"/>
      <c r="C52" s="840"/>
      <c r="D52" s="858"/>
      <c r="E52" s="861"/>
      <c r="F52" s="549">
        <v>2</v>
      </c>
      <c r="G52" s="550"/>
      <c r="H52" s="598" t="str">
        <f t="shared" si="0"/>
        <v>Belum Diisi</v>
      </c>
      <c r="I52" s="592" t="s">
        <v>26</v>
      </c>
      <c r="J52" s="593" t="str">
        <f>IF($D$51="Y/T","Isi Tujuan",IF($E$51=0,0,IF(I52="Y",1,IF(I52="T",0,"Isi Dulu"))))</f>
        <v>Isi Tujuan</v>
      </c>
      <c r="K52" s="592" t="s">
        <v>26</v>
      </c>
      <c r="L52" s="593" t="str">
        <f>IF($D$51="Y/T","Isi Tujuan",IF($E$51=0,0,IF(K52="Y",1,IF(K52="T",0,"Isi Dulu"))))</f>
        <v>Isi Tujuan</v>
      </c>
      <c r="M52" s="849"/>
      <c r="N52" s="852"/>
    </row>
    <row r="53" spans="2:14" ht="15.75">
      <c r="B53" s="837"/>
      <c r="C53" s="840"/>
      <c r="D53" s="858"/>
      <c r="E53" s="861"/>
      <c r="F53" s="549">
        <v>3</v>
      </c>
      <c r="G53" s="550"/>
      <c r="H53" s="598" t="str">
        <f t="shared" si="0"/>
        <v>Belum Diisi</v>
      </c>
      <c r="I53" s="592" t="s">
        <v>26</v>
      </c>
      <c r="J53" s="593" t="str">
        <f>IF($D$51="Y/T","Isi Tujuan",IF($E$51=0,0,IF(I53="Y",1,IF(I53="T",0,"Isi Dulu"))))</f>
        <v>Isi Tujuan</v>
      </c>
      <c r="K53" s="592" t="s">
        <v>26</v>
      </c>
      <c r="L53" s="593" t="str">
        <f>IF($D$51="Y/T","Isi Tujuan",IF($E$51=0,0,IF(K53="Y",1,IF(K53="T",0,"Isi Dulu"))))</f>
        <v>Isi Tujuan</v>
      </c>
      <c r="M53" s="849"/>
      <c r="N53" s="852"/>
    </row>
    <row r="54" spans="2:14" ht="15.75">
      <c r="B54" s="837"/>
      <c r="C54" s="840"/>
      <c r="D54" s="858"/>
      <c r="E54" s="861"/>
      <c r="F54" s="549">
        <v>4</v>
      </c>
      <c r="G54" s="550"/>
      <c r="H54" s="598" t="str">
        <f t="shared" si="0"/>
        <v>Belum Diisi</v>
      </c>
      <c r="I54" s="592" t="s">
        <v>26</v>
      </c>
      <c r="J54" s="593" t="str">
        <f>IF($D$51="Y/T","Isi Tujuan",IF($E$51=0,0,IF(I54="Y",1,IF(I54="T",0,"Isi Dulu"))))</f>
        <v>Isi Tujuan</v>
      </c>
      <c r="K54" s="592" t="s">
        <v>26</v>
      </c>
      <c r="L54" s="593" t="str">
        <f>IF($D$51="Y/T","Isi Tujuan",IF($E$51=0,0,IF(K54="Y",1,IF(K54="T",0,"Isi Dulu"))))</f>
        <v>Isi Tujuan</v>
      </c>
      <c r="M54" s="849"/>
      <c r="N54" s="852"/>
    </row>
    <row r="55" spans="2:14" ht="15.75">
      <c r="B55" s="838"/>
      <c r="C55" s="841"/>
      <c r="D55" s="859"/>
      <c r="E55" s="862"/>
      <c r="F55" s="569">
        <v>5</v>
      </c>
      <c r="G55" s="570"/>
      <c r="H55" s="599" t="str">
        <f t="shared" si="0"/>
        <v>Belum Diisi</v>
      </c>
      <c r="I55" s="595" t="s">
        <v>26</v>
      </c>
      <c r="J55" s="596" t="str">
        <f>IF($D$51="Y/T","Isi Tujuan",IF($E$51=0,0,IF(I55="Y",1,IF(I55="T",0,"Isi Dulu"))))</f>
        <v>Isi Tujuan</v>
      </c>
      <c r="K55" s="595" t="s">
        <v>26</v>
      </c>
      <c r="L55" s="596" t="str">
        <f>IF($D$51="Y/T","Isi Tujuan",IF($E$51=0,0,IF(K55="Y",1,IF(K55="T",0,"Isi Dulu"))))</f>
        <v>Isi Tujuan</v>
      </c>
      <c r="M55" s="850"/>
      <c r="N55" s="853"/>
    </row>
    <row r="56" spans="2:14" ht="15.75">
      <c r="B56" s="836">
        <v>11</v>
      </c>
      <c r="C56" s="839"/>
      <c r="D56" s="857" t="s">
        <v>26</v>
      </c>
      <c r="E56" s="860" t="str">
        <f>IF(D56="Y",1,IF(D56="T",0,IF(D56="Y/T","Belum diisi","Error")))</f>
        <v>Belum diisi</v>
      </c>
      <c r="F56" s="528">
        <v>1</v>
      </c>
      <c r="G56" s="529"/>
      <c r="H56" s="600" t="str">
        <f t="shared" si="0"/>
        <v>Belum Diisi</v>
      </c>
      <c r="I56" s="590" t="s">
        <v>26</v>
      </c>
      <c r="J56" s="591" t="str">
        <f>IF($D$56="Y/T","Isi Tujuan",IF($E$56=0,0,IF(I56="Y",1,IF(I56="T",0,"Isi Dulu"))))</f>
        <v>Isi Tujuan</v>
      </c>
      <c r="K56" s="590" t="s">
        <v>26</v>
      </c>
      <c r="L56" s="591" t="str">
        <f>IF($D$56="Y/T","Isi Tujuan",IF($E$56=0,0,IF(K56="Y",1,IF(K56="T",0,"Isi Dulu"))))</f>
        <v>Isi Tujuan</v>
      </c>
      <c r="M56" s="848" t="s">
        <v>26</v>
      </c>
      <c r="N56" s="851" t="str">
        <f>IF(M56="Y",1,IF(M56="T",0,IF(M56="Y/T","Belum diisi","Error")))</f>
        <v>Belum diisi</v>
      </c>
    </row>
    <row r="57" spans="2:14" ht="15.75">
      <c r="B57" s="837"/>
      <c r="C57" s="840"/>
      <c r="D57" s="858"/>
      <c r="E57" s="861"/>
      <c r="F57" s="549">
        <v>2</v>
      </c>
      <c r="G57" s="550"/>
      <c r="H57" s="598" t="str">
        <f t="shared" si="0"/>
        <v>Belum Diisi</v>
      </c>
      <c r="I57" s="592" t="s">
        <v>26</v>
      </c>
      <c r="J57" s="593" t="str">
        <f>IF($D$56="Y/T","Isi Tujuan",IF($E$56=0,0,IF(I57="Y",1,IF(I57="T",0,"Isi Dulu"))))</f>
        <v>Isi Tujuan</v>
      </c>
      <c r="K57" s="592" t="s">
        <v>26</v>
      </c>
      <c r="L57" s="593" t="str">
        <f>IF($D$56="Y/T","Isi Tujuan",IF($E$56=0,0,IF(K57="Y",1,IF(K57="T",0,"Isi Dulu"))))</f>
        <v>Isi Tujuan</v>
      </c>
      <c r="M57" s="849"/>
      <c r="N57" s="852"/>
    </row>
    <row r="58" spans="2:14" ht="15.75">
      <c r="B58" s="837"/>
      <c r="C58" s="840"/>
      <c r="D58" s="858"/>
      <c r="E58" s="861"/>
      <c r="F58" s="549">
        <v>3</v>
      </c>
      <c r="G58" s="550"/>
      <c r="H58" s="598" t="str">
        <f t="shared" si="0"/>
        <v>Belum Diisi</v>
      </c>
      <c r="I58" s="592" t="s">
        <v>26</v>
      </c>
      <c r="J58" s="593" t="str">
        <f>IF($D$56="Y/T","Isi Tujuan",IF($E$56=0,0,IF(I58="Y",1,IF(I58="T",0,"Isi Dulu"))))</f>
        <v>Isi Tujuan</v>
      </c>
      <c r="K58" s="592" t="s">
        <v>26</v>
      </c>
      <c r="L58" s="593" t="str">
        <f>IF($D$56="Y/T","Isi Tujuan",IF($E$56=0,0,IF(K58="Y",1,IF(K58="T",0,"Isi Dulu"))))</f>
        <v>Isi Tujuan</v>
      </c>
      <c r="M58" s="849"/>
      <c r="N58" s="852"/>
    </row>
    <row r="59" spans="2:14" ht="15.75">
      <c r="B59" s="837"/>
      <c r="C59" s="840"/>
      <c r="D59" s="858"/>
      <c r="E59" s="861"/>
      <c r="F59" s="549">
        <v>4</v>
      </c>
      <c r="G59" s="550"/>
      <c r="H59" s="598" t="str">
        <f t="shared" si="0"/>
        <v>Belum Diisi</v>
      </c>
      <c r="I59" s="592" t="s">
        <v>26</v>
      </c>
      <c r="J59" s="593" t="str">
        <f>IF($D$56="Y/T","Isi Tujuan",IF($E$56=0,0,IF(I59="Y",1,IF(I59="T",0,"Isi Dulu"))))</f>
        <v>Isi Tujuan</v>
      </c>
      <c r="K59" s="592" t="s">
        <v>26</v>
      </c>
      <c r="L59" s="593" t="str">
        <f>IF($D$56="Y/T","Isi Tujuan",IF($E$56=0,0,IF(K59="Y",1,IF(K59="T",0,"Isi Dulu"))))</f>
        <v>Isi Tujuan</v>
      </c>
      <c r="M59" s="849"/>
      <c r="N59" s="852"/>
    </row>
    <row r="60" spans="2:14" ht="15.75">
      <c r="B60" s="838"/>
      <c r="C60" s="841"/>
      <c r="D60" s="859"/>
      <c r="E60" s="862"/>
      <c r="F60" s="569">
        <v>5</v>
      </c>
      <c r="G60" s="570"/>
      <c r="H60" s="599" t="str">
        <f t="shared" si="0"/>
        <v>Belum Diisi</v>
      </c>
      <c r="I60" s="595" t="s">
        <v>26</v>
      </c>
      <c r="J60" s="596" t="str">
        <f>IF($D$56="Y/T","Isi Tujuan",IF($E$56=0,0,IF(I60="Y",1,IF(I60="T",0,"Isi Dulu"))))</f>
        <v>Isi Tujuan</v>
      </c>
      <c r="K60" s="595" t="s">
        <v>26</v>
      </c>
      <c r="L60" s="596" t="str">
        <f>IF($D$56="Y/T","Isi Tujuan",IF($E$56=0,0,IF(K60="Y",1,IF(K60="T",0,"Isi Dulu"))))</f>
        <v>Isi Tujuan</v>
      </c>
      <c r="M60" s="850"/>
      <c r="N60" s="853"/>
    </row>
    <row r="61" spans="2:14" ht="15.75">
      <c r="B61" s="836">
        <v>12</v>
      </c>
      <c r="C61" s="839"/>
      <c r="D61" s="857" t="s">
        <v>26</v>
      </c>
      <c r="E61" s="860" t="str">
        <f>IF(D61="Y",1,IF(D61="T",0,IF(D61="Y/T","Belum diisi","Error")))</f>
        <v>Belum diisi</v>
      </c>
      <c r="F61" s="528">
        <v>1</v>
      </c>
      <c r="G61" s="529"/>
      <c r="H61" s="600" t="str">
        <f t="shared" si="0"/>
        <v>Belum Diisi</v>
      </c>
      <c r="I61" s="590" t="s">
        <v>26</v>
      </c>
      <c r="J61" s="591" t="str">
        <f>IF($D$61="Y/T","Isi Tujuan",IF($E$61=0,0,IF(I61="Y",1,IF(I61="T",0,"Isi Dulu"))))</f>
        <v>Isi Tujuan</v>
      </c>
      <c r="K61" s="590" t="s">
        <v>26</v>
      </c>
      <c r="L61" s="591" t="str">
        <f>IF($D$61="Y/T","Isi Tujuan",IF($E$61=0,0,IF(K61="Y",1,IF(K61="T",0,"Isi Dulu"))))</f>
        <v>Isi Tujuan</v>
      </c>
      <c r="M61" s="848" t="s">
        <v>26</v>
      </c>
      <c r="N61" s="851" t="str">
        <f>IF(M61="Y",1,IF(M61="T",0,IF(M61="Y/T","Belum diisi","Error")))</f>
        <v>Belum diisi</v>
      </c>
    </row>
    <row r="62" spans="2:14" ht="15.75">
      <c r="B62" s="837"/>
      <c r="C62" s="840"/>
      <c r="D62" s="858"/>
      <c r="E62" s="861"/>
      <c r="F62" s="549">
        <v>2</v>
      </c>
      <c r="G62" s="550"/>
      <c r="H62" s="598" t="str">
        <f t="shared" si="0"/>
        <v>Belum Diisi</v>
      </c>
      <c r="I62" s="592" t="s">
        <v>26</v>
      </c>
      <c r="J62" s="593" t="str">
        <f>IF($D$61="Y/T","Isi Tujuan",IF($E$61=0,0,IF(I62="Y",1,IF(I62="T",0,"Isi Dulu"))))</f>
        <v>Isi Tujuan</v>
      </c>
      <c r="K62" s="592" t="s">
        <v>26</v>
      </c>
      <c r="L62" s="593" t="str">
        <f>IF($D$61="Y/T","Isi Tujuan",IF($E$61=0,0,IF(K62="Y",1,IF(K62="T",0,"Isi Dulu"))))</f>
        <v>Isi Tujuan</v>
      </c>
      <c r="M62" s="849"/>
      <c r="N62" s="852"/>
    </row>
    <row r="63" spans="2:14" ht="15.75">
      <c r="B63" s="837"/>
      <c r="C63" s="840"/>
      <c r="D63" s="858"/>
      <c r="E63" s="861"/>
      <c r="F63" s="549">
        <v>3</v>
      </c>
      <c r="G63" s="550"/>
      <c r="H63" s="598" t="str">
        <f t="shared" si="0"/>
        <v>Belum Diisi</v>
      </c>
      <c r="I63" s="592" t="s">
        <v>26</v>
      </c>
      <c r="J63" s="593" t="str">
        <f>IF($D$61="Y/T","Isi Tujuan",IF($E$61=0,0,IF(I63="Y",1,IF(I63="T",0,"Isi Dulu"))))</f>
        <v>Isi Tujuan</v>
      </c>
      <c r="K63" s="592" t="s">
        <v>26</v>
      </c>
      <c r="L63" s="593" t="str">
        <f>IF($D$61="Y/T","Isi Tujuan",IF($E$61=0,0,IF(K63="Y",1,IF(K63="T",0,"Isi Dulu"))))</f>
        <v>Isi Tujuan</v>
      </c>
      <c r="M63" s="849"/>
      <c r="N63" s="852"/>
    </row>
    <row r="64" spans="2:14" ht="15.75">
      <c r="B64" s="837"/>
      <c r="C64" s="840"/>
      <c r="D64" s="858"/>
      <c r="E64" s="861"/>
      <c r="F64" s="549">
        <v>4</v>
      </c>
      <c r="G64" s="550"/>
      <c r="H64" s="598" t="str">
        <f t="shared" si="0"/>
        <v>Belum Diisi</v>
      </c>
      <c r="I64" s="592" t="s">
        <v>26</v>
      </c>
      <c r="J64" s="593" t="str">
        <f>IF($D$61="Y/T","Isi Tujuan",IF($E$61=0,0,IF(I64="Y",1,IF(I64="T",0,"Isi Dulu"))))</f>
        <v>Isi Tujuan</v>
      </c>
      <c r="K64" s="592" t="s">
        <v>26</v>
      </c>
      <c r="L64" s="593" t="str">
        <f>IF($D$61="Y/T","Isi Tujuan",IF($E$61=0,0,IF(K64="Y",1,IF(K64="T",0,"Isi Dulu"))))</f>
        <v>Isi Tujuan</v>
      </c>
      <c r="M64" s="849"/>
      <c r="N64" s="852"/>
    </row>
    <row r="65" spans="2:14" ht="15.75">
      <c r="B65" s="838"/>
      <c r="C65" s="841"/>
      <c r="D65" s="859"/>
      <c r="E65" s="862"/>
      <c r="F65" s="569">
        <v>5</v>
      </c>
      <c r="G65" s="570"/>
      <c r="H65" s="599" t="str">
        <f t="shared" si="0"/>
        <v>Belum Diisi</v>
      </c>
      <c r="I65" s="595" t="s">
        <v>26</v>
      </c>
      <c r="J65" s="596" t="str">
        <f>IF($D$61="Y/T","Isi Tujuan",IF($E$61=0,0,IF(I65="Y",1,IF(I65="T",0,"Isi Dulu"))))</f>
        <v>Isi Tujuan</v>
      </c>
      <c r="K65" s="595" t="s">
        <v>26</v>
      </c>
      <c r="L65" s="596" t="str">
        <f>IF($D$61="Y/T","Isi Tujuan",IF($E$61=0,0,IF(K65="Y",1,IF(K65="T",0,"Isi Dulu"))))</f>
        <v>Isi Tujuan</v>
      </c>
      <c r="M65" s="850"/>
      <c r="N65" s="853"/>
    </row>
    <row r="66" spans="2:14" ht="15.75">
      <c r="B66" s="836">
        <v>13</v>
      </c>
      <c r="C66" s="839"/>
      <c r="D66" s="857" t="s">
        <v>26</v>
      </c>
      <c r="E66" s="860" t="str">
        <f>IF(D66="Y",1,IF(D66="T",0,IF(D66="Y/T","Belum diisi","Error")))</f>
        <v>Belum diisi</v>
      </c>
      <c r="F66" s="528">
        <v>1</v>
      </c>
      <c r="G66" s="529"/>
      <c r="H66" s="600" t="str">
        <f t="shared" si="0"/>
        <v>Belum Diisi</v>
      </c>
      <c r="I66" s="590" t="s">
        <v>26</v>
      </c>
      <c r="J66" s="591" t="str">
        <f>IF($D$66="Y/T","Isi Tujuan",IF($E$66=0,0,IF(I66="Y",1,IF(I66="T",0,"Isi Dulu"))))</f>
        <v>Isi Tujuan</v>
      </c>
      <c r="K66" s="590" t="s">
        <v>26</v>
      </c>
      <c r="L66" s="591" t="str">
        <f>IF($D$66="Y/T","Isi Tujuan",IF($E$66=0,0,IF(K66="Y",1,IF(K66="T",0,"Isi Dulu"))))</f>
        <v>Isi Tujuan</v>
      </c>
      <c r="M66" s="848" t="s">
        <v>26</v>
      </c>
      <c r="N66" s="851" t="str">
        <f>IF(M66="Y",1,IF(M66="T",0,IF(M66="Y/T","Belum diisi","Error")))</f>
        <v>Belum diisi</v>
      </c>
    </row>
    <row r="67" spans="2:14" ht="15.75">
      <c r="B67" s="837"/>
      <c r="C67" s="840"/>
      <c r="D67" s="858"/>
      <c r="E67" s="861"/>
      <c r="F67" s="549">
        <v>2</v>
      </c>
      <c r="G67" s="550"/>
      <c r="H67" s="598" t="str">
        <f t="shared" si="0"/>
        <v>Belum Diisi</v>
      </c>
      <c r="I67" s="592" t="s">
        <v>26</v>
      </c>
      <c r="J67" s="593" t="str">
        <f>IF($D$66="Y/T","Isi Tujuan",IF($E$66=0,0,IF(I67="Y",1,IF(I67="T",0,"Isi Dulu"))))</f>
        <v>Isi Tujuan</v>
      </c>
      <c r="K67" s="592" t="s">
        <v>26</v>
      </c>
      <c r="L67" s="593" t="str">
        <f>IF($D$66="Y/T","Isi Tujuan",IF($E$66=0,0,IF(K67="Y",1,IF(K67="T",0,"Isi Dulu"))))</f>
        <v>Isi Tujuan</v>
      </c>
      <c r="M67" s="849"/>
      <c r="N67" s="852"/>
    </row>
    <row r="68" spans="2:14" ht="15.75">
      <c r="B68" s="837"/>
      <c r="C68" s="840"/>
      <c r="D68" s="858"/>
      <c r="E68" s="861"/>
      <c r="F68" s="549">
        <v>3</v>
      </c>
      <c r="G68" s="550"/>
      <c r="H68" s="598" t="str">
        <f t="shared" si="0"/>
        <v>Belum Diisi</v>
      </c>
      <c r="I68" s="592" t="s">
        <v>26</v>
      </c>
      <c r="J68" s="593" t="str">
        <f>IF($D$66="Y/T","Isi Tujuan",IF($E$66=0,0,IF(I68="Y",1,IF(I68="T",0,"Isi Dulu"))))</f>
        <v>Isi Tujuan</v>
      </c>
      <c r="K68" s="592" t="s">
        <v>26</v>
      </c>
      <c r="L68" s="593" t="str">
        <f>IF($D$66="Y/T","Isi Tujuan",IF($E$66=0,0,IF(K68="Y",1,IF(K68="T",0,"Isi Dulu"))))</f>
        <v>Isi Tujuan</v>
      </c>
      <c r="M68" s="849"/>
      <c r="N68" s="852"/>
    </row>
    <row r="69" spans="2:14" ht="15.75">
      <c r="B69" s="837"/>
      <c r="C69" s="840"/>
      <c r="D69" s="858"/>
      <c r="E69" s="861"/>
      <c r="F69" s="549">
        <v>4</v>
      </c>
      <c r="G69" s="550"/>
      <c r="H69" s="598" t="str">
        <f t="shared" si="0"/>
        <v>Belum Diisi</v>
      </c>
      <c r="I69" s="592" t="s">
        <v>26</v>
      </c>
      <c r="J69" s="593" t="str">
        <f>IF($D$66="Y/T","Isi Tujuan",IF($E$66=0,0,IF(I69="Y",1,IF(I69="T",0,"Isi Dulu"))))</f>
        <v>Isi Tujuan</v>
      </c>
      <c r="K69" s="592" t="s">
        <v>26</v>
      </c>
      <c r="L69" s="593" t="str">
        <f>IF($D$66="Y/T","Isi Tujuan",IF($E$66=0,0,IF(K69="Y",1,IF(K69="T",0,"Isi Dulu"))))</f>
        <v>Isi Tujuan</v>
      </c>
      <c r="M69" s="849"/>
      <c r="N69" s="852"/>
    </row>
    <row r="70" spans="2:14" ht="15.75">
      <c r="B70" s="838"/>
      <c r="C70" s="841"/>
      <c r="D70" s="859"/>
      <c r="E70" s="862"/>
      <c r="F70" s="569">
        <v>5</v>
      </c>
      <c r="G70" s="570"/>
      <c r="H70" s="599" t="str">
        <f t="shared" ref="H70:H105" si="1">IF(OR(J70="Isi Dulu",L70="Isi Dulu",J70="Isi Tujuan",L70="Isi Tujuan"),"Belum Diisi",IF(SUM(J70,L70)=2,1,IF(SUM(J70,L70)=1,0,IF(SUM(J70,L70)=0,0,"Error"))))</f>
        <v>Belum Diisi</v>
      </c>
      <c r="I70" s="595" t="s">
        <v>26</v>
      </c>
      <c r="J70" s="596" t="str">
        <f>IF($D$66="Y/T","Isi Tujuan",IF($E$66=0,0,IF(I70="Y",1,IF(I70="T",0,"Isi Dulu"))))</f>
        <v>Isi Tujuan</v>
      </c>
      <c r="K70" s="595" t="s">
        <v>26</v>
      </c>
      <c r="L70" s="596" t="str">
        <f>IF($D$66="Y/T","Isi Tujuan",IF($E$66=0,0,IF(K70="Y",1,IF(K70="T",0,"Isi Dulu"))))</f>
        <v>Isi Tujuan</v>
      </c>
      <c r="M70" s="850"/>
      <c r="N70" s="853"/>
    </row>
    <row r="71" spans="2:14" ht="15.75">
      <c r="B71" s="836">
        <v>14</v>
      </c>
      <c r="C71" s="839"/>
      <c r="D71" s="857" t="s">
        <v>26</v>
      </c>
      <c r="E71" s="860" t="str">
        <f>IF(D71="Y",1,IF(D71="T",0,IF(D71="Y/T","Belum diisi","Error")))</f>
        <v>Belum diisi</v>
      </c>
      <c r="F71" s="528">
        <v>1</v>
      </c>
      <c r="G71" s="529"/>
      <c r="H71" s="600" t="str">
        <f t="shared" si="1"/>
        <v>Belum Diisi</v>
      </c>
      <c r="I71" s="590" t="s">
        <v>26</v>
      </c>
      <c r="J71" s="591" t="str">
        <f>IF($D$71="Y/T","Isi Tujuan",IF($E$71=0,0,IF(I71="Y",1,IF(I71="T",0,"Isi Dulu"))))</f>
        <v>Isi Tujuan</v>
      </c>
      <c r="K71" s="590" t="s">
        <v>26</v>
      </c>
      <c r="L71" s="591" t="str">
        <f>IF($D$71="Y/T","Isi Tujuan",IF($E$71=0,0,IF(K71="Y",1,IF(K71="T",0,"Isi Dulu"))))</f>
        <v>Isi Tujuan</v>
      </c>
      <c r="M71" s="848" t="s">
        <v>26</v>
      </c>
      <c r="N71" s="851" t="str">
        <f>IF(M71="Y",1,IF(M71="T",0,IF(M71="Y/T","Belum diisi","Error")))</f>
        <v>Belum diisi</v>
      </c>
    </row>
    <row r="72" spans="2:14" ht="15.75">
      <c r="B72" s="837"/>
      <c r="C72" s="840"/>
      <c r="D72" s="858"/>
      <c r="E72" s="861"/>
      <c r="F72" s="549">
        <v>2</v>
      </c>
      <c r="G72" s="550"/>
      <c r="H72" s="598" t="str">
        <f t="shared" si="1"/>
        <v>Belum Diisi</v>
      </c>
      <c r="I72" s="592" t="s">
        <v>26</v>
      </c>
      <c r="J72" s="593" t="str">
        <f>IF($D$71="Y/T","Isi Tujuan",IF($E$71=0,0,IF(I72="Y",1,IF(I72="T",0,"Isi Dulu"))))</f>
        <v>Isi Tujuan</v>
      </c>
      <c r="K72" s="592" t="s">
        <v>26</v>
      </c>
      <c r="L72" s="593" t="str">
        <f>IF($D$71="Y/T","Isi Tujuan",IF($E$71=0,0,IF(K72="Y",1,IF(K72="T",0,"Isi Dulu"))))</f>
        <v>Isi Tujuan</v>
      </c>
      <c r="M72" s="849"/>
      <c r="N72" s="852"/>
    </row>
    <row r="73" spans="2:14" ht="15.75">
      <c r="B73" s="837"/>
      <c r="C73" s="840"/>
      <c r="D73" s="858"/>
      <c r="E73" s="861"/>
      <c r="F73" s="549">
        <v>3</v>
      </c>
      <c r="G73" s="550"/>
      <c r="H73" s="598" t="str">
        <f t="shared" si="1"/>
        <v>Belum Diisi</v>
      </c>
      <c r="I73" s="592" t="s">
        <v>26</v>
      </c>
      <c r="J73" s="593" t="str">
        <f>IF($D$71="Y/T","Isi Tujuan",IF($E$71=0,0,IF(I73="Y",1,IF(I73="T",0,"Isi Dulu"))))</f>
        <v>Isi Tujuan</v>
      </c>
      <c r="K73" s="592" t="s">
        <v>26</v>
      </c>
      <c r="L73" s="593" t="str">
        <f>IF($D$71="Y/T","Isi Tujuan",IF($E$71=0,0,IF(K73="Y",1,IF(K73="T",0,"Isi Dulu"))))</f>
        <v>Isi Tujuan</v>
      </c>
      <c r="M73" s="849"/>
      <c r="N73" s="852"/>
    </row>
    <row r="74" spans="2:14" ht="15.75">
      <c r="B74" s="837"/>
      <c r="C74" s="840"/>
      <c r="D74" s="858"/>
      <c r="E74" s="861"/>
      <c r="F74" s="549">
        <v>4</v>
      </c>
      <c r="G74" s="550"/>
      <c r="H74" s="598" t="str">
        <f t="shared" si="1"/>
        <v>Belum Diisi</v>
      </c>
      <c r="I74" s="592" t="s">
        <v>26</v>
      </c>
      <c r="J74" s="593" t="str">
        <f>IF($D$71="Y/T","Isi Tujuan",IF($E$71=0,0,IF(I74="Y",1,IF(I74="T",0,"Isi Dulu"))))</f>
        <v>Isi Tujuan</v>
      </c>
      <c r="K74" s="592" t="s">
        <v>26</v>
      </c>
      <c r="L74" s="593" t="str">
        <f>IF($D$71="Y/T","Isi Tujuan",IF($E$71=0,0,IF(K74="Y",1,IF(K74="T",0,"Isi Dulu"))))</f>
        <v>Isi Tujuan</v>
      </c>
      <c r="M74" s="849"/>
      <c r="N74" s="852"/>
    </row>
    <row r="75" spans="2:14" ht="15.75">
      <c r="B75" s="838"/>
      <c r="C75" s="841"/>
      <c r="D75" s="859"/>
      <c r="E75" s="862"/>
      <c r="F75" s="569">
        <v>5</v>
      </c>
      <c r="G75" s="570"/>
      <c r="H75" s="599" t="str">
        <f t="shared" si="1"/>
        <v>Belum Diisi</v>
      </c>
      <c r="I75" s="595" t="s">
        <v>26</v>
      </c>
      <c r="J75" s="596" t="str">
        <f>IF($D$71="Y/T","Isi Tujuan",IF($E$71=0,0,IF(I75="Y",1,IF(I75="T",0,"Isi Dulu"))))</f>
        <v>Isi Tujuan</v>
      </c>
      <c r="K75" s="595" t="s">
        <v>26</v>
      </c>
      <c r="L75" s="596" t="str">
        <f>IF($D$71="Y/T","Isi Tujuan",IF($E$71=0,0,IF(K75="Y",1,IF(K75="T",0,"Isi Dulu"))))</f>
        <v>Isi Tujuan</v>
      </c>
      <c r="M75" s="850"/>
      <c r="N75" s="853"/>
    </row>
    <row r="76" spans="2:14" ht="15.75">
      <c r="B76" s="836">
        <v>15</v>
      </c>
      <c r="C76" s="839"/>
      <c r="D76" s="857" t="s">
        <v>26</v>
      </c>
      <c r="E76" s="860" t="str">
        <f>IF(D76="Y",1,IF(D76="T",0,IF(D76="Y/T","Belum diisi","Error")))</f>
        <v>Belum diisi</v>
      </c>
      <c r="F76" s="528">
        <v>1</v>
      </c>
      <c r="G76" s="529"/>
      <c r="H76" s="600" t="str">
        <f t="shared" si="1"/>
        <v>Belum Diisi</v>
      </c>
      <c r="I76" s="590" t="s">
        <v>26</v>
      </c>
      <c r="J76" s="591" t="str">
        <f>IF($D$76="Y/T","Isi Tujuan",IF($E$76=0,0,IF(I76="Y",1,IF(I76="T",0,"Isi Dulu"))))</f>
        <v>Isi Tujuan</v>
      </c>
      <c r="K76" s="590" t="s">
        <v>26</v>
      </c>
      <c r="L76" s="591" t="str">
        <f>IF($D$76="Y/T","Isi Tujuan",IF($E$76=0,0,IF(K76="Y",1,IF(K76="T",0,"Isi Dulu"))))</f>
        <v>Isi Tujuan</v>
      </c>
      <c r="M76" s="848" t="s">
        <v>26</v>
      </c>
      <c r="N76" s="851" t="str">
        <f>IF(M76="Y",1,IF(M76="T",0,IF(M76="Y/T","Belum diisi","Error")))</f>
        <v>Belum diisi</v>
      </c>
    </row>
    <row r="77" spans="2:14" ht="15.75">
      <c r="B77" s="837"/>
      <c r="C77" s="840"/>
      <c r="D77" s="858"/>
      <c r="E77" s="861"/>
      <c r="F77" s="549">
        <v>2</v>
      </c>
      <c r="G77" s="550"/>
      <c r="H77" s="598" t="str">
        <f t="shared" si="1"/>
        <v>Belum Diisi</v>
      </c>
      <c r="I77" s="592" t="s">
        <v>26</v>
      </c>
      <c r="J77" s="593" t="str">
        <f>IF($D$76="Y/T","Isi Tujuan",IF($E$76=0,0,IF(I77="Y",1,IF(I77="T",0,"Isi Dulu"))))</f>
        <v>Isi Tujuan</v>
      </c>
      <c r="K77" s="592" t="s">
        <v>26</v>
      </c>
      <c r="L77" s="593" t="str">
        <f>IF($D$76="Y/T","Isi Tujuan",IF($E$76=0,0,IF(K77="Y",1,IF(K77="T",0,"Isi Dulu"))))</f>
        <v>Isi Tujuan</v>
      </c>
      <c r="M77" s="849"/>
      <c r="N77" s="852"/>
    </row>
    <row r="78" spans="2:14" ht="15.75">
      <c r="B78" s="837"/>
      <c r="C78" s="840"/>
      <c r="D78" s="858"/>
      <c r="E78" s="861"/>
      <c r="F78" s="549">
        <v>3</v>
      </c>
      <c r="G78" s="550"/>
      <c r="H78" s="598" t="str">
        <f t="shared" si="1"/>
        <v>Belum Diisi</v>
      </c>
      <c r="I78" s="592" t="s">
        <v>26</v>
      </c>
      <c r="J78" s="593" t="str">
        <f>IF($D$76="Y/T","Isi Tujuan",IF($E$76=0,0,IF(I78="Y",1,IF(I78="T",0,"Isi Dulu"))))</f>
        <v>Isi Tujuan</v>
      </c>
      <c r="K78" s="592" t="s">
        <v>26</v>
      </c>
      <c r="L78" s="593" t="str">
        <f>IF($D$76="Y/T","Isi Tujuan",IF($E$76=0,0,IF(K78="Y",1,IF(K78="T",0,"Isi Dulu"))))</f>
        <v>Isi Tujuan</v>
      </c>
      <c r="M78" s="849"/>
      <c r="N78" s="852"/>
    </row>
    <row r="79" spans="2:14" ht="15.75">
      <c r="B79" s="837"/>
      <c r="C79" s="840"/>
      <c r="D79" s="858"/>
      <c r="E79" s="861"/>
      <c r="F79" s="549">
        <v>4</v>
      </c>
      <c r="G79" s="550"/>
      <c r="H79" s="598" t="str">
        <f t="shared" si="1"/>
        <v>Belum Diisi</v>
      </c>
      <c r="I79" s="592" t="s">
        <v>26</v>
      </c>
      <c r="J79" s="593" t="str">
        <f>IF($D$76="Y/T","Isi Tujuan",IF($E$76=0,0,IF(I79="Y",1,IF(I79="T",0,"Isi Dulu"))))</f>
        <v>Isi Tujuan</v>
      </c>
      <c r="K79" s="592" t="s">
        <v>26</v>
      </c>
      <c r="L79" s="593" t="str">
        <f>IF($D$76="Y/T","Isi Tujuan",IF($E$76=0,0,IF(K79="Y",1,IF(K79="T",0,"Isi Dulu"))))</f>
        <v>Isi Tujuan</v>
      </c>
      <c r="M79" s="849"/>
      <c r="N79" s="852"/>
    </row>
    <row r="80" spans="2:14" ht="15.75">
      <c r="B80" s="838"/>
      <c r="C80" s="841"/>
      <c r="D80" s="859"/>
      <c r="E80" s="862"/>
      <c r="F80" s="569">
        <v>5</v>
      </c>
      <c r="G80" s="570"/>
      <c r="H80" s="599" t="str">
        <f t="shared" si="1"/>
        <v>Belum Diisi</v>
      </c>
      <c r="I80" s="595" t="s">
        <v>26</v>
      </c>
      <c r="J80" s="596" t="str">
        <f>IF($D$76="Y/T","Isi Tujuan",IF($E$76=0,0,IF(I80="Y",1,IF(I80="T",0,"Isi Dulu"))))</f>
        <v>Isi Tujuan</v>
      </c>
      <c r="K80" s="595" t="s">
        <v>26</v>
      </c>
      <c r="L80" s="596" t="str">
        <f>IF($D$76="Y/T","Isi Tujuan",IF($E$76=0,0,IF(K80="Y",1,IF(K80="T",0,"Isi Dulu"))))</f>
        <v>Isi Tujuan</v>
      </c>
      <c r="M80" s="850"/>
      <c r="N80" s="853"/>
    </row>
    <row r="81" spans="2:14" ht="15.75">
      <c r="B81" s="836">
        <v>16</v>
      </c>
      <c r="C81" s="839"/>
      <c r="D81" s="857" t="s">
        <v>26</v>
      </c>
      <c r="E81" s="860" t="str">
        <f>IF(D81="Y",1,IF(D81="T",0,IF(D81="Y/T","Belum diisi","Error")))</f>
        <v>Belum diisi</v>
      </c>
      <c r="F81" s="528">
        <v>1</v>
      </c>
      <c r="G81" s="529"/>
      <c r="H81" s="600" t="str">
        <f t="shared" si="1"/>
        <v>Belum Diisi</v>
      </c>
      <c r="I81" s="590" t="s">
        <v>26</v>
      </c>
      <c r="J81" s="591" t="str">
        <f>IF($D$81="Y/T","Isi Tujuan",IF($E$81=0,0,IF(I81="Y",1,IF(I81="T",0,"Isi Dulu"))))</f>
        <v>Isi Tujuan</v>
      </c>
      <c r="K81" s="590" t="s">
        <v>26</v>
      </c>
      <c r="L81" s="591" t="str">
        <f>IF($D$81="Y/T","Isi Tujuan",IF($E$81=0,0,IF(K81="Y",1,IF(K81="T",0,"Isi Dulu"))))</f>
        <v>Isi Tujuan</v>
      </c>
      <c r="M81" s="848" t="s">
        <v>26</v>
      </c>
      <c r="N81" s="851" t="str">
        <f>IF(M81="Y",1,IF(M81="T",0,IF(M81="Y/T","Belum diisi","Error")))</f>
        <v>Belum diisi</v>
      </c>
    </row>
    <row r="82" spans="2:14" ht="15.75">
      <c r="B82" s="837"/>
      <c r="C82" s="840"/>
      <c r="D82" s="858"/>
      <c r="E82" s="861"/>
      <c r="F82" s="549">
        <v>2</v>
      </c>
      <c r="G82" s="550"/>
      <c r="H82" s="598" t="str">
        <f t="shared" si="1"/>
        <v>Belum Diisi</v>
      </c>
      <c r="I82" s="592" t="s">
        <v>26</v>
      </c>
      <c r="J82" s="593" t="str">
        <f>IF($D$81="Y/T","Isi Tujuan",IF($E$81=0,0,IF(I82="Y",1,IF(I82="T",0,"Isi Dulu"))))</f>
        <v>Isi Tujuan</v>
      </c>
      <c r="K82" s="592" t="s">
        <v>26</v>
      </c>
      <c r="L82" s="593" t="str">
        <f>IF($D$81="Y/T","Isi Tujuan",IF($E$81=0,0,IF(K82="Y",1,IF(K82="T",0,"Isi Dulu"))))</f>
        <v>Isi Tujuan</v>
      </c>
      <c r="M82" s="849"/>
      <c r="N82" s="852"/>
    </row>
    <row r="83" spans="2:14" ht="15.75">
      <c r="B83" s="837"/>
      <c r="C83" s="840"/>
      <c r="D83" s="858"/>
      <c r="E83" s="861"/>
      <c r="F83" s="549">
        <v>3</v>
      </c>
      <c r="G83" s="550"/>
      <c r="H83" s="598" t="str">
        <f t="shared" si="1"/>
        <v>Belum Diisi</v>
      </c>
      <c r="I83" s="592" t="s">
        <v>26</v>
      </c>
      <c r="J83" s="593" t="str">
        <f>IF($D$81="Y/T","Isi Tujuan",IF($E$81=0,0,IF(I83="Y",1,IF(I83="T",0,"Isi Dulu"))))</f>
        <v>Isi Tujuan</v>
      </c>
      <c r="K83" s="592" t="s">
        <v>26</v>
      </c>
      <c r="L83" s="593" t="str">
        <f>IF($D$81="Y/T","Isi Tujuan",IF($E$81=0,0,IF(K83="Y",1,IF(K83="T",0,"Isi Dulu"))))</f>
        <v>Isi Tujuan</v>
      </c>
      <c r="M83" s="849"/>
      <c r="N83" s="852"/>
    </row>
    <row r="84" spans="2:14" ht="15.75">
      <c r="B84" s="837"/>
      <c r="C84" s="840"/>
      <c r="D84" s="858"/>
      <c r="E84" s="861"/>
      <c r="F84" s="549">
        <v>4</v>
      </c>
      <c r="G84" s="550"/>
      <c r="H84" s="598" t="str">
        <f t="shared" si="1"/>
        <v>Belum Diisi</v>
      </c>
      <c r="I84" s="592" t="s">
        <v>26</v>
      </c>
      <c r="J84" s="593" t="str">
        <f>IF($D$81="Y/T","Isi Tujuan",IF($E$81=0,0,IF(I84="Y",1,IF(I84="T",0,"Isi Dulu"))))</f>
        <v>Isi Tujuan</v>
      </c>
      <c r="K84" s="592" t="s">
        <v>26</v>
      </c>
      <c r="L84" s="593" t="str">
        <f>IF($D$81="Y/T","Isi Tujuan",IF($E$81=0,0,IF(K84="Y",1,IF(K84="T",0,"Isi Dulu"))))</f>
        <v>Isi Tujuan</v>
      </c>
      <c r="M84" s="849"/>
      <c r="N84" s="852"/>
    </row>
    <row r="85" spans="2:14" ht="15.75">
      <c r="B85" s="838"/>
      <c r="C85" s="841"/>
      <c r="D85" s="859"/>
      <c r="E85" s="862"/>
      <c r="F85" s="569">
        <v>5</v>
      </c>
      <c r="G85" s="570"/>
      <c r="H85" s="599" t="str">
        <f t="shared" si="1"/>
        <v>Belum Diisi</v>
      </c>
      <c r="I85" s="595" t="s">
        <v>26</v>
      </c>
      <c r="J85" s="596" t="str">
        <f>IF($D$81="Y/T","Isi Tujuan",IF($E$81=0,0,IF(I85="Y",1,IF(I85="T",0,"Isi Dulu"))))</f>
        <v>Isi Tujuan</v>
      </c>
      <c r="K85" s="595" t="s">
        <v>26</v>
      </c>
      <c r="L85" s="596" t="str">
        <f>IF($D$81="Y/T","Isi Tujuan",IF($E$81=0,0,IF(K85="Y",1,IF(K85="T",0,"Isi Dulu"))))</f>
        <v>Isi Tujuan</v>
      </c>
      <c r="M85" s="850"/>
      <c r="N85" s="853"/>
    </row>
    <row r="86" spans="2:14" ht="15.75">
      <c r="B86" s="836">
        <v>17</v>
      </c>
      <c r="C86" s="839"/>
      <c r="D86" s="857" t="s">
        <v>26</v>
      </c>
      <c r="E86" s="860" t="str">
        <f>IF(D86="Y",1,IF(D86="T",0,IF(D86="Y/T","Belum diisi","Error")))</f>
        <v>Belum diisi</v>
      </c>
      <c r="F86" s="528">
        <v>1</v>
      </c>
      <c r="G86" s="529"/>
      <c r="H86" s="600" t="str">
        <f t="shared" si="1"/>
        <v>Belum Diisi</v>
      </c>
      <c r="I86" s="590" t="s">
        <v>26</v>
      </c>
      <c r="J86" s="591" t="str">
        <f>IF($D$86="Y/T","Isi Tujuan",IF($E$86=0,0,IF(I86="Y",1,IF(I86="T",0,"Isi Dulu"))))</f>
        <v>Isi Tujuan</v>
      </c>
      <c r="K86" s="590" t="s">
        <v>26</v>
      </c>
      <c r="L86" s="591" t="str">
        <f>IF($D$86="Y/T","Isi Tujuan",IF($E$86=0,0,IF(K86="Y",1,IF(K86="T",0,"Isi Dulu"))))</f>
        <v>Isi Tujuan</v>
      </c>
      <c r="M86" s="848" t="s">
        <v>26</v>
      </c>
      <c r="N86" s="851" t="str">
        <f>IF(M86="Y",1,IF(M86="T",0,IF(M86="Y/T","Belum diisi","Error")))</f>
        <v>Belum diisi</v>
      </c>
    </row>
    <row r="87" spans="2:14" ht="15.75">
      <c r="B87" s="837"/>
      <c r="C87" s="840"/>
      <c r="D87" s="858"/>
      <c r="E87" s="861"/>
      <c r="F87" s="549">
        <v>2</v>
      </c>
      <c r="G87" s="550"/>
      <c r="H87" s="598" t="str">
        <f t="shared" si="1"/>
        <v>Belum Diisi</v>
      </c>
      <c r="I87" s="592" t="s">
        <v>26</v>
      </c>
      <c r="J87" s="593" t="str">
        <f>IF($D$86="Y/T","Isi Tujuan",IF($E$86=0,0,IF(I87="Y",1,IF(I87="T",0,"Isi Dulu"))))</f>
        <v>Isi Tujuan</v>
      </c>
      <c r="K87" s="592" t="s">
        <v>26</v>
      </c>
      <c r="L87" s="593" t="str">
        <f>IF($D$86="Y/T","Isi Tujuan",IF($E$86=0,0,IF(K87="Y",1,IF(K87="T",0,"Isi Dulu"))))</f>
        <v>Isi Tujuan</v>
      </c>
      <c r="M87" s="849"/>
      <c r="N87" s="852"/>
    </row>
    <row r="88" spans="2:14" ht="15.75">
      <c r="B88" s="837"/>
      <c r="C88" s="840"/>
      <c r="D88" s="858"/>
      <c r="E88" s="861"/>
      <c r="F88" s="549">
        <v>3</v>
      </c>
      <c r="G88" s="550"/>
      <c r="H88" s="598" t="str">
        <f t="shared" si="1"/>
        <v>Belum Diisi</v>
      </c>
      <c r="I88" s="592" t="s">
        <v>26</v>
      </c>
      <c r="J88" s="593" t="str">
        <f>IF($D$86="Y/T","Isi Tujuan",IF($E$86=0,0,IF(I88="Y",1,IF(I88="T",0,"Isi Dulu"))))</f>
        <v>Isi Tujuan</v>
      </c>
      <c r="K88" s="592" t="s">
        <v>26</v>
      </c>
      <c r="L88" s="593" t="str">
        <f>IF($D$86="Y/T","Isi Tujuan",IF($E$86=0,0,IF(K88="Y",1,IF(K88="T",0,"Isi Dulu"))))</f>
        <v>Isi Tujuan</v>
      </c>
      <c r="M88" s="849"/>
      <c r="N88" s="852"/>
    </row>
    <row r="89" spans="2:14" ht="15.75">
      <c r="B89" s="837"/>
      <c r="C89" s="840"/>
      <c r="D89" s="858"/>
      <c r="E89" s="861"/>
      <c r="F89" s="549">
        <v>4</v>
      </c>
      <c r="G89" s="550"/>
      <c r="H89" s="598" t="str">
        <f t="shared" si="1"/>
        <v>Belum Diisi</v>
      </c>
      <c r="I89" s="592" t="s">
        <v>26</v>
      </c>
      <c r="J89" s="593" t="str">
        <f>IF($D$86="Y/T","Isi Tujuan",IF($E$86=0,0,IF(I89="Y",1,IF(I89="T",0,"Isi Dulu"))))</f>
        <v>Isi Tujuan</v>
      </c>
      <c r="K89" s="592" t="s">
        <v>26</v>
      </c>
      <c r="L89" s="593" t="str">
        <f>IF($D$86="Y/T","Isi Tujuan",IF($E$86=0,0,IF(K89="Y",1,IF(K89="T",0,"Isi Dulu"))))</f>
        <v>Isi Tujuan</v>
      </c>
      <c r="M89" s="849"/>
      <c r="N89" s="852"/>
    </row>
    <row r="90" spans="2:14" ht="15.75">
      <c r="B90" s="838"/>
      <c r="C90" s="841"/>
      <c r="D90" s="859"/>
      <c r="E90" s="862"/>
      <c r="F90" s="569">
        <v>5</v>
      </c>
      <c r="G90" s="570"/>
      <c r="H90" s="599" t="str">
        <f t="shared" si="1"/>
        <v>Belum Diisi</v>
      </c>
      <c r="I90" s="595" t="s">
        <v>26</v>
      </c>
      <c r="J90" s="596" t="str">
        <f>IF($D$86="Y/T","Isi Tujuan",IF($E$86=0,0,IF(I90="Y",1,IF(I90="T",0,"Isi Dulu"))))</f>
        <v>Isi Tujuan</v>
      </c>
      <c r="K90" s="595" t="s">
        <v>26</v>
      </c>
      <c r="L90" s="596" t="str">
        <f>IF($D$86="Y/T","Isi Tujuan",IF($E$86=0,0,IF(K90="Y",1,IF(K90="T",0,"Isi Dulu"))))</f>
        <v>Isi Tujuan</v>
      </c>
      <c r="M90" s="850"/>
      <c r="N90" s="853"/>
    </row>
    <row r="91" spans="2:14" ht="15.75">
      <c r="B91" s="836">
        <v>18</v>
      </c>
      <c r="C91" s="839"/>
      <c r="D91" s="857" t="s">
        <v>26</v>
      </c>
      <c r="E91" s="860" t="str">
        <f>IF(D91="Y",1,IF(D91="T",0,IF(D91="Y/T","Belum diisi","Error")))</f>
        <v>Belum diisi</v>
      </c>
      <c r="F91" s="528">
        <v>1</v>
      </c>
      <c r="G91" s="529"/>
      <c r="H91" s="600" t="str">
        <f t="shared" si="1"/>
        <v>Belum Diisi</v>
      </c>
      <c r="I91" s="590" t="s">
        <v>26</v>
      </c>
      <c r="J91" s="591" t="str">
        <f>IF($D$91="Y/T","Isi Tujuan",IF($E$91=0,0,IF(I91="Y",1,IF(I91="T",0,"Isi Dulu"))))</f>
        <v>Isi Tujuan</v>
      </c>
      <c r="K91" s="590" t="s">
        <v>26</v>
      </c>
      <c r="L91" s="591" t="str">
        <f>IF($D$91="Y/T","Isi Tujuan",IF($E$91=0,0,IF(K91="Y",1,IF(K91="T",0,"Isi Dulu"))))</f>
        <v>Isi Tujuan</v>
      </c>
      <c r="M91" s="848" t="s">
        <v>26</v>
      </c>
      <c r="N91" s="851" t="str">
        <f>IF(M91="Y",1,IF(M91="T",0,IF(M91="Y/T","Belum diisi","Error")))</f>
        <v>Belum diisi</v>
      </c>
    </row>
    <row r="92" spans="2:14" ht="15.75">
      <c r="B92" s="837"/>
      <c r="C92" s="840"/>
      <c r="D92" s="858"/>
      <c r="E92" s="861"/>
      <c r="F92" s="549">
        <v>2</v>
      </c>
      <c r="G92" s="550"/>
      <c r="H92" s="598" t="str">
        <f t="shared" si="1"/>
        <v>Belum Diisi</v>
      </c>
      <c r="I92" s="592" t="s">
        <v>26</v>
      </c>
      <c r="J92" s="593" t="str">
        <f>IF($D$91="Y/T","Isi Tujuan",IF($E$91=0,0,IF(I92="Y",1,IF(I92="T",0,"Isi Dulu"))))</f>
        <v>Isi Tujuan</v>
      </c>
      <c r="K92" s="592" t="s">
        <v>26</v>
      </c>
      <c r="L92" s="593" t="str">
        <f>IF($D$91="Y/T","Isi Tujuan",IF($E$91=0,0,IF(K92="Y",1,IF(K92="T",0,"Isi Dulu"))))</f>
        <v>Isi Tujuan</v>
      </c>
      <c r="M92" s="849"/>
      <c r="N92" s="852"/>
    </row>
    <row r="93" spans="2:14" ht="15.75">
      <c r="B93" s="837"/>
      <c r="C93" s="840"/>
      <c r="D93" s="858"/>
      <c r="E93" s="861"/>
      <c r="F93" s="549">
        <v>3</v>
      </c>
      <c r="G93" s="550"/>
      <c r="H93" s="598" t="str">
        <f t="shared" si="1"/>
        <v>Belum Diisi</v>
      </c>
      <c r="I93" s="592" t="s">
        <v>26</v>
      </c>
      <c r="J93" s="593" t="str">
        <f>IF($D$91="Y/T","Isi Tujuan",IF($E$91=0,0,IF(I93="Y",1,IF(I93="T",0,"Isi Dulu"))))</f>
        <v>Isi Tujuan</v>
      </c>
      <c r="K93" s="592" t="s">
        <v>26</v>
      </c>
      <c r="L93" s="593" t="str">
        <f>IF($D$91="Y/T","Isi Tujuan",IF($E$91=0,0,IF(K93="Y",1,IF(K93="T",0,"Isi Dulu"))))</f>
        <v>Isi Tujuan</v>
      </c>
      <c r="M93" s="849"/>
      <c r="N93" s="852"/>
    </row>
    <row r="94" spans="2:14" ht="15.75">
      <c r="B94" s="837"/>
      <c r="C94" s="840"/>
      <c r="D94" s="858"/>
      <c r="E94" s="861"/>
      <c r="F94" s="549">
        <v>4</v>
      </c>
      <c r="G94" s="550"/>
      <c r="H94" s="598" t="str">
        <f t="shared" si="1"/>
        <v>Belum Diisi</v>
      </c>
      <c r="I94" s="592" t="s">
        <v>26</v>
      </c>
      <c r="J94" s="593" t="str">
        <f>IF($D$91="Y/T","Isi Tujuan",IF($E$91=0,0,IF(I94="Y",1,IF(I94="T",0,"Isi Dulu"))))</f>
        <v>Isi Tujuan</v>
      </c>
      <c r="K94" s="592" t="s">
        <v>26</v>
      </c>
      <c r="L94" s="593" t="str">
        <f>IF($D$91="Y/T","Isi Tujuan",IF($E$91=0,0,IF(K94="Y",1,IF(K94="T",0,"Isi Dulu"))))</f>
        <v>Isi Tujuan</v>
      </c>
      <c r="M94" s="849"/>
      <c r="N94" s="852"/>
    </row>
    <row r="95" spans="2:14" ht="15.75">
      <c r="B95" s="838"/>
      <c r="C95" s="841"/>
      <c r="D95" s="859"/>
      <c r="E95" s="862"/>
      <c r="F95" s="569">
        <v>5</v>
      </c>
      <c r="G95" s="570"/>
      <c r="H95" s="599" t="str">
        <f t="shared" si="1"/>
        <v>Belum Diisi</v>
      </c>
      <c r="I95" s="595" t="s">
        <v>26</v>
      </c>
      <c r="J95" s="596" t="str">
        <f>IF($D$91="Y/T","Isi Tujuan",IF($E$91=0,0,IF(I95="Y",1,IF(I95="T",0,"Isi Dulu"))))</f>
        <v>Isi Tujuan</v>
      </c>
      <c r="K95" s="595" t="s">
        <v>26</v>
      </c>
      <c r="L95" s="596" t="str">
        <f>IF($D$91="Y/T","Isi Tujuan",IF($E$91=0,0,IF(K95="Y",1,IF(K95="T",0,"Isi Dulu"))))</f>
        <v>Isi Tujuan</v>
      </c>
      <c r="M95" s="850"/>
      <c r="N95" s="853"/>
    </row>
    <row r="96" spans="2:14" ht="15.75">
      <c r="B96" s="836">
        <v>19</v>
      </c>
      <c r="C96" s="839"/>
      <c r="D96" s="857" t="s">
        <v>26</v>
      </c>
      <c r="E96" s="860" t="str">
        <f>IF(D96="Y",1,IF(D96="T",0,IF(D96="Y/T","Belum diisi","Error")))</f>
        <v>Belum diisi</v>
      </c>
      <c r="F96" s="528">
        <v>1</v>
      </c>
      <c r="G96" s="529"/>
      <c r="H96" s="600" t="str">
        <f t="shared" si="1"/>
        <v>Belum Diisi</v>
      </c>
      <c r="I96" s="590" t="s">
        <v>26</v>
      </c>
      <c r="J96" s="591" t="str">
        <f>IF($D$96="Y/T","Isi Tujuan",IF($E$96=0,0,IF(I96="Y",1,IF(I96="T",0,"Isi Dulu"))))</f>
        <v>Isi Tujuan</v>
      </c>
      <c r="K96" s="590" t="s">
        <v>26</v>
      </c>
      <c r="L96" s="591" t="str">
        <f>IF($D$96="Y/T","Isi Tujuan",IF($E$96=0,0,IF(K96="Y",1,IF(K96="T",0,"Isi Dulu"))))</f>
        <v>Isi Tujuan</v>
      </c>
      <c r="M96" s="848" t="s">
        <v>26</v>
      </c>
      <c r="N96" s="851" t="str">
        <f>IF(M96="Y",1,IF(M96="T",0,IF(M96="Y/T","Belum diisi","Error")))</f>
        <v>Belum diisi</v>
      </c>
    </row>
    <row r="97" spans="2:18" ht="15.75">
      <c r="B97" s="837"/>
      <c r="C97" s="840"/>
      <c r="D97" s="858"/>
      <c r="E97" s="861"/>
      <c r="F97" s="549">
        <v>2</v>
      </c>
      <c r="G97" s="550"/>
      <c r="H97" s="598" t="str">
        <f t="shared" si="1"/>
        <v>Belum Diisi</v>
      </c>
      <c r="I97" s="592" t="s">
        <v>26</v>
      </c>
      <c r="J97" s="593" t="str">
        <f>IF($D$96="Y/T","Isi Tujuan",IF($E$96=0,0,IF(I97="Y",1,IF(I97="T",0,"Isi Dulu"))))</f>
        <v>Isi Tujuan</v>
      </c>
      <c r="K97" s="592" t="s">
        <v>26</v>
      </c>
      <c r="L97" s="593" t="str">
        <f>IF($D$96="Y/T","Isi Tujuan",IF($E$96=0,0,IF(K97="Y",1,IF(K97="T",0,"Isi Dulu"))))</f>
        <v>Isi Tujuan</v>
      </c>
      <c r="M97" s="849"/>
      <c r="N97" s="852"/>
    </row>
    <row r="98" spans="2:18" ht="15.75">
      <c r="B98" s="837"/>
      <c r="C98" s="840"/>
      <c r="D98" s="858"/>
      <c r="E98" s="861"/>
      <c r="F98" s="549">
        <v>3</v>
      </c>
      <c r="G98" s="550"/>
      <c r="H98" s="598" t="str">
        <f t="shared" si="1"/>
        <v>Belum Diisi</v>
      </c>
      <c r="I98" s="592" t="s">
        <v>26</v>
      </c>
      <c r="J98" s="593" t="str">
        <f>IF($D$96="Y/T","Isi Tujuan",IF($E$96=0,0,IF(I98="Y",1,IF(I98="T",0,"Isi Dulu"))))</f>
        <v>Isi Tujuan</v>
      </c>
      <c r="K98" s="592" t="s">
        <v>26</v>
      </c>
      <c r="L98" s="593" t="str">
        <f>IF($D$96="Y/T","Isi Tujuan",IF($E$96=0,0,IF(K98="Y",1,IF(K98="T",0,"Isi Dulu"))))</f>
        <v>Isi Tujuan</v>
      </c>
      <c r="M98" s="849"/>
      <c r="N98" s="852"/>
    </row>
    <row r="99" spans="2:18" ht="15.75">
      <c r="B99" s="837"/>
      <c r="C99" s="840"/>
      <c r="D99" s="858"/>
      <c r="E99" s="861"/>
      <c r="F99" s="549">
        <v>4</v>
      </c>
      <c r="G99" s="550"/>
      <c r="H99" s="598" t="str">
        <f t="shared" si="1"/>
        <v>Belum Diisi</v>
      </c>
      <c r="I99" s="592" t="s">
        <v>26</v>
      </c>
      <c r="J99" s="593" t="str">
        <f>IF($D$96="Y/T","Isi Tujuan",IF($E$96=0,0,IF(I99="Y",1,IF(I99="T",0,"Isi Dulu"))))</f>
        <v>Isi Tujuan</v>
      </c>
      <c r="K99" s="592" t="s">
        <v>26</v>
      </c>
      <c r="L99" s="593" t="str">
        <f>IF($D$96="Y/T","Isi Tujuan",IF($E$96=0,0,IF(K99="Y",1,IF(K99="T",0,"Isi Dulu"))))</f>
        <v>Isi Tujuan</v>
      </c>
      <c r="M99" s="849"/>
      <c r="N99" s="852"/>
    </row>
    <row r="100" spans="2:18" ht="15.75">
      <c r="B100" s="838"/>
      <c r="C100" s="841"/>
      <c r="D100" s="859"/>
      <c r="E100" s="862"/>
      <c r="F100" s="569">
        <v>5</v>
      </c>
      <c r="G100" s="570"/>
      <c r="H100" s="599" t="str">
        <f t="shared" si="1"/>
        <v>Belum Diisi</v>
      </c>
      <c r="I100" s="595" t="s">
        <v>26</v>
      </c>
      <c r="J100" s="596" t="str">
        <f>IF($D$96="Y/T","Isi Tujuan",IF($E$96=0,0,IF(I100="Y",1,IF(I100="T",0,"Isi Dulu"))))</f>
        <v>Isi Tujuan</v>
      </c>
      <c r="K100" s="595" t="s">
        <v>26</v>
      </c>
      <c r="L100" s="596" t="str">
        <f>IF($D$96="Y/T","Isi Tujuan",IF($E$96=0,0,IF(K100="Y",1,IF(K100="T",0,"Isi Dulu"))))</f>
        <v>Isi Tujuan</v>
      </c>
      <c r="M100" s="850"/>
      <c r="N100" s="853"/>
    </row>
    <row r="101" spans="2:18" ht="15.75">
      <c r="B101" s="836">
        <v>20</v>
      </c>
      <c r="C101" s="839"/>
      <c r="D101" s="857" t="s">
        <v>26</v>
      </c>
      <c r="E101" s="860" t="str">
        <f>IF(D101="Y",1,IF(D101="T",0,IF(D101="Y/T","Belum diisi","Error")))</f>
        <v>Belum diisi</v>
      </c>
      <c r="F101" s="528">
        <v>1</v>
      </c>
      <c r="G101" s="529"/>
      <c r="H101" s="600" t="str">
        <f t="shared" si="1"/>
        <v>Belum Diisi</v>
      </c>
      <c r="I101" s="590" t="s">
        <v>26</v>
      </c>
      <c r="J101" s="591" t="str">
        <f>IF($D$101="Y/T","Isi Tujuan",IF($E$101=0,0,IF(I101="Y",1,IF(I101="T",0,"Isi Dulu"))))</f>
        <v>Isi Tujuan</v>
      </c>
      <c r="K101" s="590" t="s">
        <v>26</v>
      </c>
      <c r="L101" s="591" t="str">
        <f>IF($D$101="Y/T","Isi Tujuan",IF($E$101=0,0,IF(K101="Y",1,IF(K101="T",0,"Isi Dulu"))))</f>
        <v>Isi Tujuan</v>
      </c>
      <c r="M101" s="848" t="s">
        <v>26</v>
      </c>
      <c r="N101" s="851" t="str">
        <f>IF(M101="Y",1,IF(M101="T",0,IF(M101="Y/T","Belum diisi","Error")))</f>
        <v>Belum diisi</v>
      </c>
    </row>
    <row r="102" spans="2:18" ht="15.75">
      <c r="B102" s="837"/>
      <c r="C102" s="840"/>
      <c r="D102" s="858"/>
      <c r="E102" s="861"/>
      <c r="F102" s="549">
        <v>2</v>
      </c>
      <c r="G102" s="550"/>
      <c r="H102" s="598" t="str">
        <f t="shared" si="1"/>
        <v>Belum Diisi</v>
      </c>
      <c r="I102" s="592" t="s">
        <v>26</v>
      </c>
      <c r="J102" s="593" t="str">
        <f>IF($D$101="Y/T","Isi Tujuan",IF($E$101=0,0,IF(I102="Y",1,IF(I102="T",0,"Isi Dulu"))))</f>
        <v>Isi Tujuan</v>
      </c>
      <c r="K102" s="592" t="s">
        <v>26</v>
      </c>
      <c r="L102" s="593" t="str">
        <f>IF($D$101="Y/T","Isi Tujuan",IF($E$101=0,0,IF(K102="Y",1,IF(K102="T",0,"Isi Dulu"))))</f>
        <v>Isi Tujuan</v>
      </c>
      <c r="M102" s="849"/>
      <c r="N102" s="852"/>
    </row>
    <row r="103" spans="2:18" ht="15.75">
      <c r="B103" s="837"/>
      <c r="C103" s="840"/>
      <c r="D103" s="858"/>
      <c r="E103" s="861"/>
      <c r="F103" s="549">
        <v>3</v>
      </c>
      <c r="G103" s="550"/>
      <c r="H103" s="598" t="str">
        <f t="shared" si="1"/>
        <v>Belum Diisi</v>
      </c>
      <c r="I103" s="592" t="s">
        <v>26</v>
      </c>
      <c r="J103" s="593" t="str">
        <f>IF($D$101="Y/T","Isi Tujuan",IF($E$101=0,0,IF(I103="Y",1,IF(I103="T",0,"Isi Dulu"))))</f>
        <v>Isi Tujuan</v>
      </c>
      <c r="K103" s="592" t="s">
        <v>26</v>
      </c>
      <c r="L103" s="593" t="str">
        <f>IF($D$101="Y/T","Isi Tujuan",IF($E$101=0,0,IF(K103="Y",1,IF(K103="T",0,"Isi Dulu"))))</f>
        <v>Isi Tujuan</v>
      </c>
      <c r="M103" s="849"/>
      <c r="N103" s="852"/>
    </row>
    <row r="104" spans="2:18" ht="15.75">
      <c r="B104" s="837"/>
      <c r="C104" s="840"/>
      <c r="D104" s="858"/>
      <c r="E104" s="861"/>
      <c r="F104" s="549">
        <v>4</v>
      </c>
      <c r="G104" s="550"/>
      <c r="H104" s="598" t="str">
        <f t="shared" si="1"/>
        <v>Belum Diisi</v>
      </c>
      <c r="I104" s="592" t="s">
        <v>26</v>
      </c>
      <c r="J104" s="593" t="str">
        <f>IF($D$101="Y/T","Isi Tujuan",IF($E$101=0,0,IF(I104="Y",1,IF(I104="T",0,"Isi Dulu"))))</f>
        <v>Isi Tujuan</v>
      </c>
      <c r="K104" s="592" t="s">
        <v>26</v>
      </c>
      <c r="L104" s="593" t="str">
        <f>IF($D$101="Y/T","Isi Tujuan",IF($E$101=0,0,IF(K104="Y",1,IF(K104="T",0,"Isi Dulu"))))</f>
        <v>Isi Tujuan</v>
      </c>
      <c r="M104" s="849"/>
      <c r="N104" s="852"/>
    </row>
    <row r="105" spans="2:18" ht="15.75">
      <c r="B105" s="838"/>
      <c r="C105" s="841"/>
      <c r="D105" s="859"/>
      <c r="E105" s="862"/>
      <c r="F105" s="569">
        <v>5</v>
      </c>
      <c r="G105" s="570"/>
      <c r="H105" s="599" t="str">
        <f t="shared" si="1"/>
        <v>Belum Diisi</v>
      </c>
      <c r="I105" s="595" t="s">
        <v>26</v>
      </c>
      <c r="J105" s="596" t="str">
        <f>IF($D$101="Y/T","Isi Tujuan",IF($E$101=0,0,IF(I105="Y",1,IF(I105="T",0,"Isi Dulu"))))</f>
        <v>Isi Tujuan</v>
      </c>
      <c r="K105" s="595" t="s">
        <v>26</v>
      </c>
      <c r="L105" s="596" t="str">
        <f>IF($D$101="Y/T","Isi Tujuan",IF($E$101=0,0,IF(K105="Y",1,IF(K105="T",0,"Isi Dulu"))))</f>
        <v>Isi Tujuan</v>
      </c>
      <c r="M105" s="850"/>
      <c r="N105" s="853"/>
    </row>
    <row r="106" spans="2:18" s="527" customFormat="1" ht="15.75">
      <c r="B106" s="601"/>
      <c r="C106" s="581"/>
      <c r="D106" s="582"/>
      <c r="E106" s="602" t="e">
        <f>AVERAGE(E6:E105)</f>
        <v>#DIV/0!</v>
      </c>
      <c r="F106" s="603"/>
      <c r="G106" s="583"/>
      <c r="H106" s="602" t="e">
        <f>(IF($D6="Y/T",0,AVERAGE(H6:H10))+IF($D11="Y/T",0,AVERAGE(H11:H15))+IF($D16="Y/T",0,AVERAGE(H16:H20))+IF($D21="Y/T",0,AVERAGE(H21:H25))+IF($D26="Y/T",0,AVERAGE(H26:H30))+IF($D31="Y/T",0,AVERAGE(H31:H35))+IF($D36="Y/T",0,AVERAGE(H36:H40))+IF($D41="Y/T",0,AVERAGE(H41:H45))+IF($D46="Y/T",0,AVERAGE(H46:H50))+IF($D51="Y/T",0,AVERAGE(H51:H55))+IF($D56="Y/T",0,AVERAGE(H56:H60))+IF($D61="Y/T",0,AVERAGE(H61:H65))+IF($D66="Y/T",0,AVERAGE(H66:H70))+IF($D71="Y/T",0,AVERAGE(H71:H75))+IF($D76="Y/T",0,AVERAGE(H76:H80))+IF($D81="Y/T",0,AVERAGE(H81:H85))+IF($D86="Y/T",0,AVERAGE(H86:H90))+IF($D91="Y/T",0,AVERAGE(H91:H95))+IF($D96="Y/T",0,AVERAGE(H96:H100))+IF($D101="Y/T",0,AVERAGE(H101:H105)))/(COUNTIF($D6:$D105,"Y")+COUNTIF($D6:$D105,"T"))</f>
        <v>#DIV/0!</v>
      </c>
      <c r="I106" s="582"/>
      <c r="J106" s="602" t="e">
        <f>(IF($D6="Y/T",0,AVERAGE(J6:J10))+IF($D11="Y/T",0,AVERAGE(J11:J15))+IF($D16="Y/T",0,AVERAGE(J16:J20))+IF($D21="Y/T",0,AVERAGE(J21:J25))+IF($D26="Y/T",0,AVERAGE(J26:J30))+IF($D31="Y/T",0,AVERAGE(J31:J35))+IF($D36="Y/T",0,AVERAGE(J36:J40))+IF($D41="Y/T",0,AVERAGE(J41:J45))+IF($D46="Y/T",0,AVERAGE(J46:J50))+IF($D51="Y/T",0,AVERAGE(J51:J55))+IF($D56="Y/T",0,AVERAGE(J56:J60))+IF($D61="Y/T",0,AVERAGE(J61:J65))+IF($D66="Y/T",0,AVERAGE(J66:J70))+IF($D71="Y/T",0,AVERAGE(J71:J75))+IF($D76="Y/T",0,AVERAGE(J76:J80))+IF($D81="Y/T",0,AVERAGE(J81:J85))+IF($D86="Y/T",0,AVERAGE(J86:J90))+IF($D91="Y/T",0,AVERAGE(J91:J95))+IF($D96="Y/T",0,AVERAGE(J96:J100))+IF($D101="Y/T",0,AVERAGE(J101:J105)))/(COUNTIF($D6:$D105,"Y")+COUNTIF($D6:$D105,"T"))</f>
        <v>#DIV/0!</v>
      </c>
      <c r="K106" s="582"/>
      <c r="L106" s="602" t="e">
        <f>(IF($D6="Y/T",0,AVERAGE(L6:L10))+IF($D11="Y/T",0,AVERAGE(L11:L15))+IF($D16="Y/T",0,AVERAGE(L16:L20))+IF($D21="Y/T",0,AVERAGE(L21:L25))+IF($D26="Y/T",0,AVERAGE(L26:L30))+IF($D31="Y/T",0,AVERAGE(L31:L35))+IF($D36="Y/T",0,AVERAGE(L36:L40))+IF($D41="Y/T",0,AVERAGE(L41:L45))+IF($D46="Y/T",0,AVERAGE(L46:L50))+IF($D51="Y/T",0,AVERAGE(L51:L55))+IF($D56="Y/T",0,AVERAGE(L56:L60))+IF($D61="Y/T",0,AVERAGE(L61:L65))+IF($D66="Y/T",0,AVERAGE(L66:L70))+IF($D71="Y/T",0,AVERAGE(L71:L75))+IF($D76="Y/T",0,AVERAGE(L76:L80))+IF($D81="Y/T",0,AVERAGE(L81:L85))+IF($D86="Y/T",0,AVERAGE(L86:L90))+IF($D91="Y/T",0,AVERAGE(L91:L95))+IF($D96="Y/T",0,AVERAGE(L96:L100))+IF($D101="Y/T",0,AVERAGE(L101:L105)))/(COUNTIF($D6:$D105,"Y")+COUNTIF($D6:$D105,"T"))</f>
        <v>#DIV/0!</v>
      </c>
      <c r="M106" s="582"/>
      <c r="N106" s="602" t="e">
        <f>AVERAGE(N6:N105)</f>
        <v>#DIV/0!</v>
      </c>
    </row>
    <row r="107" spans="2:18" s="527" customFormat="1" ht="15.75">
      <c r="B107" s="864" t="s">
        <v>508</v>
      </c>
      <c r="C107" s="865"/>
      <c r="D107" s="865"/>
      <c r="E107" s="865"/>
      <c r="F107" s="865"/>
      <c r="G107" s="865"/>
      <c r="H107" s="865"/>
      <c r="I107" s="865"/>
      <c r="J107" s="866"/>
      <c r="K107" s="604"/>
      <c r="L107" s="604"/>
      <c r="M107" s="604"/>
      <c r="N107" s="604"/>
      <c r="O107" s="517"/>
      <c r="P107" s="517"/>
      <c r="Q107" s="517"/>
      <c r="R107" s="517"/>
    </row>
    <row r="108" spans="2:18" s="527" customFormat="1" ht="15.75">
      <c r="B108" s="836">
        <v>1</v>
      </c>
      <c r="C108" s="839"/>
      <c r="D108" s="857" t="s">
        <v>26</v>
      </c>
      <c r="E108" s="854" t="str">
        <f>IF(D108="Y",1,IF(D108="T",0,IF(D108="Y/T","Belum diisi","Error")))</f>
        <v>Belum diisi</v>
      </c>
      <c r="F108" s="528">
        <v>1</v>
      </c>
      <c r="G108" s="529"/>
      <c r="H108" s="589" t="str">
        <f t="shared" ref="H108:H171" si="2">IF(OR(J108="Isi Dulu",L108="Isi Dulu",J108="Isi Sasaran",L108="Isi Sasaran"),"Belum Diisi",IF(SUM(J108,L108)=2,1,IF(SUM(J108,L108)=1,0,IF(SUM(J108,L108)=0,0,"Error"))))</f>
        <v>Belum Diisi</v>
      </c>
      <c r="I108" s="590" t="s">
        <v>26</v>
      </c>
      <c r="J108" s="591" t="str">
        <f>IF($D$108="Y/T","Isi Sasaran",IF($E$108=0,0,IF(I108="Y",1,IF(I108="T",0,"Isi Dulu"))))</f>
        <v>Isi Sasaran</v>
      </c>
      <c r="K108" s="590" t="s">
        <v>26</v>
      </c>
      <c r="L108" s="591" t="str">
        <f>IF($D$108="Y/T","Isi Sasaran",IF($E$108=0,0,IF(K108="Y",1,IF(K108="T",0,"Isi Dulu"))))</f>
        <v>Isi Sasaran</v>
      </c>
      <c r="M108" s="848" t="s">
        <v>26</v>
      </c>
      <c r="N108" s="851" t="str">
        <f>IF(M108="Y",1,IF(M108="T",0,IF(M108="Y/T","Belum diisi","Error")))</f>
        <v>Belum diisi</v>
      </c>
      <c r="O108" s="517"/>
      <c r="P108" s="517"/>
      <c r="Q108" s="517"/>
      <c r="R108" s="517"/>
    </row>
    <row r="109" spans="2:18" s="527" customFormat="1" ht="15.75">
      <c r="B109" s="837"/>
      <c r="C109" s="840"/>
      <c r="D109" s="858"/>
      <c r="E109" s="855"/>
      <c r="F109" s="549">
        <v>2</v>
      </c>
      <c r="G109" s="550"/>
      <c r="H109" s="589" t="str">
        <f t="shared" si="2"/>
        <v>Belum Diisi</v>
      </c>
      <c r="I109" s="592" t="s">
        <v>26</v>
      </c>
      <c r="J109" s="593" t="str">
        <f>IF($D$108="Y/T","Isi Sasaran",IF($E$108=0,0,IF(I109="Y",1,IF(I109="T",0,"Isi Dulu"))))</f>
        <v>Isi Sasaran</v>
      </c>
      <c r="K109" s="592" t="s">
        <v>26</v>
      </c>
      <c r="L109" s="593" t="str">
        <f>IF($D$108="Y/T","Isi Sasaran",IF($E$108=0,0,IF(K109="Y",1,IF(K109="T",0,"Isi Dulu"))))</f>
        <v>Isi Sasaran</v>
      </c>
      <c r="M109" s="849"/>
      <c r="N109" s="852"/>
      <c r="O109" s="517"/>
      <c r="P109" s="517"/>
      <c r="Q109" s="517"/>
      <c r="R109" s="517"/>
    </row>
    <row r="110" spans="2:18" s="527" customFormat="1" ht="15.75">
      <c r="B110" s="837"/>
      <c r="C110" s="840"/>
      <c r="D110" s="858"/>
      <c r="E110" s="855"/>
      <c r="F110" s="549">
        <v>3</v>
      </c>
      <c r="G110" s="550"/>
      <c r="H110" s="589" t="str">
        <f t="shared" si="2"/>
        <v>Belum Diisi</v>
      </c>
      <c r="I110" s="592" t="s">
        <v>26</v>
      </c>
      <c r="J110" s="593" t="str">
        <f>IF($D$108="Y/T","Isi Sasaran",IF($E$108=0,0,IF(I110="Y",1,IF(I110="T",0,"Isi Dulu"))))</f>
        <v>Isi Sasaran</v>
      </c>
      <c r="K110" s="592" t="s">
        <v>26</v>
      </c>
      <c r="L110" s="593" t="str">
        <f>IF($D$108="Y/T","Isi Sasaran",IF($E$108=0,0,IF(K110="Y",1,IF(K110="T",0,"Isi Dulu"))))</f>
        <v>Isi Sasaran</v>
      </c>
      <c r="M110" s="849"/>
      <c r="N110" s="852"/>
      <c r="O110" s="517"/>
      <c r="P110" s="517"/>
      <c r="Q110" s="517"/>
      <c r="R110" s="517"/>
    </row>
    <row r="111" spans="2:18" s="527" customFormat="1" ht="15.75">
      <c r="B111" s="837"/>
      <c r="C111" s="840"/>
      <c r="D111" s="858"/>
      <c r="E111" s="855"/>
      <c r="F111" s="549">
        <v>4</v>
      </c>
      <c r="G111" s="550"/>
      <c r="H111" s="589" t="str">
        <f t="shared" si="2"/>
        <v>Belum Diisi</v>
      </c>
      <c r="I111" s="592" t="s">
        <v>26</v>
      </c>
      <c r="J111" s="593" t="str">
        <f>IF($D$108="Y/T","Isi Sasaran",IF($E$108=0,0,IF(I111="Y",1,IF(I111="T",0,"Isi Dulu"))))</f>
        <v>Isi Sasaran</v>
      </c>
      <c r="K111" s="592" t="s">
        <v>26</v>
      </c>
      <c r="L111" s="593" t="str">
        <f>IF($D$108="Y/T","Isi Sasaran",IF($E$108=0,0,IF(K111="Y",1,IF(K111="T",0,"Isi Dulu"))))</f>
        <v>Isi Sasaran</v>
      </c>
      <c r="M111" s="849"/>
      <c r="N111" s="852"/>
      <c r="O111" s="517"/>
      <c r="P111" s="517"/>
      <c r="Q111" s="517"/>
      <c r="R111" s="517"/>
    </row>
    <row r="112" spans="2:18" s="527" customFormat="1" ht="15.75">
      <c r="B112" s="838"/>
      <c r="C112" s="841"/>
      <c r="D112" s="859"/>
      <c r="E112" s="856"/>
      <c r="F112" s="569">
        <v>5</v>
      </c>
      <c r="G112" s="570"/>
      <c r="H112" s="594" t="str">
        <f t="shared" si="2"/>
        <v>Belum Diisi</v>
      </c>
      <c r="I112" s="595" t="s">
        <v>26</v>
      </c>
      <c r="J112" s="596" t="str">
        <f>IF($D$108="Y/T","Isi Sasaran",IF($E$108=0,0,IF(I112="Y",1,IF(I112="T",0,"Isi Dulu"))))</f>
        <v>Isi Sasaran</v>
      </c>
      <c r="K112" s="595" t="s">
        <v>26</v>
      </c>
      <c r="L112" s="596" t="str">
        <f>IF($D$108="Y/T","Isi Sasaran",IF($E$108=0,0,IF(K112="Y",1,IF(K112="T",0,"Isi Dulu"))))</f>
        <v>Isi Sasaran</v>
      </c>
      <c r="M112" s="850"/>
      <c r="N112" s="853"/>
      <c r="O112" s="517"/>
      <c r="P112" s="517"/>
      <c r="Q112" s="517"/>
      <c r="R112" s="517"/>
    </row>
    <row r="113" spans="2:18" s="527" customFormat="1" ht="15.75">
      <c r="B113" s="836">
        <v>2</v>
      </c>
      <c r="C113" s="839"/>
      <c r="D113" s="857" t="s">
        <v>26</v>
      </c>
      <c r="E113" s="854" t="str">
        <f>IF(D113="Y",1,IF(D113="T",0,IF(D113="Y/T","Belum diisi","Error")))</f>
        <v>Belum diisi</v>
      </c>
      <c r="F113" s="528">
        <v>1</v>
      </c>
      <c r="G113" s="529"/>
      <c r="H113" s="597" t="str">
        <f t="shared" si="2"/>
        <v>Belum Diisi</v>
      </c>
      <c r="I113" s="590" t="s">
        <v>26</v>
      </c>
      <c r="J113" s="591" t="str">
        <f>IF($D$113="Y/T","Isi Sasaran",IF($E$113=0,0,IF(I113="Y",1,IF(I113="T",0,"Isi Dulu"))))</f>
        <v>Isi Sasaran</v>
      </c>
      <c r="K113" s="590" t="s">
        <v>26</v>
      </c>
      <c r="L113" s="591" t="str">
        <f>IF($D$113="Y/T","Isi Sasaran",IF($E$113=0,0,IF(K113="Y",1,IF(K113="T",0,"Isi Dulu"))))</f>
        <v>Isi Sasaran</v>
      </c>
      <c r="M113" s="848" t="s">
        <v>26</v>
      </c>
      <c r="N113" s="851" t="str">
        <f>IF(M113="Y",1,IF(M113="T",0,IF(M113="Y/T","Belum diisi","Error")))</f>
        <v>Belum diisi</v>
      </c>
      <c r="O113" s="517"/>
      <c r="P113" s="517"/>
      <c r="Q113" s="517"/>
      <c r="R113" s="517"/>
    </row>
    <row r="114" spans="2:18" s="527" customFormat="1" ht="15.75">
      <c r="B114" s="837"/>
      <c r="C114" s="840"/>
      <c r="D114" s="858"/>
      <c r="E114" s="855"/>
      <c r="F114" s="549">
        <v>2</v>
      </c>
      <c r="G114" s="550"/>
      <c r="H114" s="598" t="str">
        <f t="shared" si="2"/>
        <v>Belum Diisi</v>
      </c>
      <c r="I114" s="592" t="s">
        <v>26</v>
      </c>
      <c r="J114" s="593" t="str">
        <f>IF($D$113="Y/T","Isi Sasaran",IF($E$113=0,0,IF(I114="Y",1,IF(I114="T",0,"Isi Dulu"))))</f>
        <v>Isi Sasaran</v>
      </c>
      <c r="K114" s="592" t="s">
        <v>26</v>
      </c>
      <c r="L114" s="593" t="str">
        <f>IF($D$113="Y/T","Isi Sasaran",IF($E$113=0,0,IF(K114="Y",1,IF(K114="T",0,"Isi Dulu"))))</f>
        <v>Isi Sasaran</v>
      </c>
      <c r="M114" s="849"/>
      <c r="N114" s="852"/>
      <c r="O114" s="517"/>
      <c r="P114" s="517"/>
      <c r="Q114" s="517"/>
      <c r="R114" s="517"/>
    </row>
    <row r="115" spans="2:18" s="527" customFormat="1" ht="15.75">
      <c r="B115" s="837"/>
      <c r="C115" s="840"/>
      <c r="D115" s="858"/>
      <c r="E115" s="855"/>
      <c r="F115" s="549">
        <v>3</v>
      </c>
      <c r="G115" s="550"/>
      <c r="H115" s="598" t="str">
        <f t="shared" si="2"/>
        <v>Belum Diisi</v>
      </c>
      <c r="I115" s="592" t="s">
        <v>26</v>
      </c>
      <c r="J115" s="593" t="str">
        <f>IF($D$113="Y/T","Isi Sasaran",IF($E$113=0,0,IF(I115="Y",1,IF(I115="T",0,"Isi Dulu"))))</f>
        <v>Isi Sasaran</v>
      </c>
      <c r="K115" s="592" t="s">
        <v>26</v>
      </c>
      <c r="L115" s="593" t="str">
        <f>IF($D$113="Y/T","Isi Sasaran",IF($E$113=0,0,IF(K115="Y",1,IF(K115="T",0,"Isi Dulu"))))</f>
        <v>Isi Sasaran</v>
      </c>
      <c r="M115" s="849"/>
      <c r="N115" s="852"/>
      <c r="O115" s="517"/>
      <c r="P115" s="517"/>
      <c r="Q115" s="517"/>
      <c r="R115" s="517"/>
    </row>
    <row r="116" spans="2:18" s="527" customFormat="1" ht="15.75">
      <c r="B116" s="837"/>
      <c r="C116" s="840"/>
      <c r="D116" s="858"/>
      <c r="E116" s="855"/>
      <c r="F116" s="549">
        <v>4</v>
      </c>
      <c r="G116" s="550"/>
      <c r="H116" s="598" t="str">
        <f t="shared" si="2"/>
        <v>Belum Diisi</v>
      </c>
      <c r="I116" s="592" t="s">
        <v>26</v>
      </c>
      <c r="J116" s="593" t="str">
        <f>IF($D$113="Y/T","Isi Sasaran",IF($E$113=0,0,IF(I116="Y",1,IF(I116="T",0,"Isi Dulu"))))</f>
        <v>Isi Sasaran</v>
      </c>
      <c r="K116" s="592" t="s">
        <v>26</v>
      </c>
      <c r="L116" s="593" t="str">
        <f>IF($D$113="Y/T","Isi Sasaran",IF($E$113=0,0,IF(K116="Y",1,IF(K116="T",0,"Isi Dulu"))))</f>
        <v>Isi Sasaran</v>
      </c>
      <c r="M116" s="849"/>
      <c r="N116" s="852"/>
      <c r="O116" s="517"/>
      <c r="P116" s="517"/>
      <c r="Q116" s="517"/>
      <c r="R116" s="517"/>
    </row>
    <row r="117" spans="2:18" s="527" customFormat="1" ht="15.75">
      <c r="B117" s="838"/>
      <c r="C117" s="841"/>
      <c r="D117" s="859"/>
      <c r="E117" s="856"/>
      <c r="F117" s="569">
        <v>5</v>
      </c>
      <c r="G117" s="570"/>
      <c r="H117" s="599" t="str">
        <f t="shared" si="2"/>
        <v>Belum Diisi</v>
      </c>
      <c r="I117" s="595" t="s">
        <v>26</v>
      </c>
      <c r="J117" s="596" t="str">
        <f>IF($D$113="Y/T","Isi Sasaran",IF($E$113=0,0,IF(I117="Y",1,IF(I117="T",0,"Isi Dulu"))))</f>
        <v>Isi Sasaran</v>
      </c>
      <c r="K117" s="595" t="s">
        <v>26</v>
      </c>
      <c r="L117" s="596" t="str">
        <f>IF($D$113="Y/T","Isi Sasaran",IF($E$113=0,0,IF(K117="Y",1,IF(K117="T",0,"Isi Dulu"))))</f>
        <v>Isi Sasaran</v>
      </c>
      <c r="M117" s="850"/>
      <c r="N117" s="853"/>
      <c r="O117" s="517"/>
      <c r="P117" s="517"/>
      <c r="Q117" s="517"/>
      <c r="R117" s="517"/>
    </row>
    <row r="118" spans="2:18" s="527" customFormat="1" ht="15.75">
      <c r="B118" s="836">
        <v>3</v>
      </c>
      <c r="C118" s="839"/>
      <c r="D118" s="857" t="s">
        <v>26</v>
      </c>
      <c r="E118" s="854" t="str">
        <f>IF(D118="Y",1,IF(D118="T",0,IF(D118="Y/T","Belum diisi","Error")))</f>
        <v>Belum diisi</v>
      </c>
      <c r="F118" s="528">
        <v>1</v>
      </c>
      <c r="G118" s="529"/>
      <c r="H118" s="600" t="str">
        <f t="shared" si="2"/>
        <v>Belum Diisi</v>
      </c>
      <c r="I118" s="590" t="s">
        <v>26</v>
      </c>
      <c r="J118" s="591" t="str">
        <f>IF($D$118="Y/T","Isi Sasaran",IF($E$118=0,0,IF(I118="Y",1,IF(I118="T",0,"Isi Dulu"))))</f>
        <v>Isi Sasaran</v>
      </c>
      <c r="K118" s="590" t="s">
        <v>26</v>
      </c>
      <c r="L118" s="591" t="str">
        <f>IF($D$118="Y/T","Isi Sasaran",IF($E$118=0,0,IF(K118="Y",1,IF(K118="T",0,"Isi Dulu"))))</f>
        <v>Isi Sasaran</v>
      </c>
      <c r="M118" s="848" t="s">
        <v>26</v>
      </c>
      <c r="N118" s="851" t="str">
        <f>IF(M118="Y",1,IF(M118="T",0,IF(M118="Y/T","Belum diisi","Error")))</f>
        <v>Belum diisi</v>
      </c>
      <c r="O118" s="517"/>
      <c r="P118" s="517"/>
      <c r="Q118" s="517"/>
      <c r="R118" s="517"/>
    </row>
    <row r="119" spans="2:18" s="527" customFormat="1" ht="15.75">
      <c r="B119" s="837"/>
      <c r="C119" s="840"/>
      <c r="D119" s="858"/>
      <c r="E119" s="855"/>
      <c r="F119" s="549">
        <v>2</v>
      </c>
      <c r="G119" s="550"/>
      <c r="H119" s="598" t="str">
        <f t="shared" si="2"/>
        <v>Belum Diisi</v>
      </c>
      <c r="I119" s="592" t="s">
        <v>26</v>
      </c>
      <c r="J119" s="593" t="str">
        <f>IF($D$118="Y/T","Isi Sasaran",IF($E$118=0,0,IF(I119="Y",1,IF(I119="T",0,"Isi Dulu"))))</f>
        <v>Isi Sasaran</v>
      </c>
      <c r="K119" s="592" t="s">
        <v>26</v>
      </c>
      <c r="L119" s="593" t="str">
        <f>IF($D$118="Y/T","Isi Sasaran",IF($E$118=0,0,IF(K119="Y",1,IF(K119="T",0,"Isi Dulu"))))</f>
        <v>Isi Sasaran</v>
      </c>
      <c r="M119" s="849"/>
      <c r="N119" s="852"/>
      <c r="O119" s="517"/>
      <c r="P119" s="517"/>
      <c r="Q119" s="517"/>
      <c r="R119" s="517"/>
    </row>
    <row r="120" spans="2:18" s="527" customFormat="1" ht="15.75">
      <c r="B120" s="837"/>
      <c r="C120" s="840"/>
      <c r="D120" s="858"/>
      <c r="E120" s="855"/>
      <c r="F120" s="549">
        <v>3</v>
      </c>
      <c r="G120" s="550"/>
      <c r="H120" s="598" t="str">
        <f t="shared" si="2"/>
        <v>Belum Diisi</v>
      </c>
      <c r="I120" s="592" t="s">
        <v>26</v>
      </c>
      <c r="J120" s="593" t="str">
        <f>IF($D$118="Y/T","Isi Sasaran",IF($E$118=0,0,IF(I120="Y",1,IF(I120="T",0,"Isi Dulu"))))</f>
        <v>Isi Sasaran</v>
      </c>
      <c r="K120" s="592" t="s">
        <v>26</v>
      </c>
      <c r="L120" s="593" t="str">
        <f>IF($D$118="Y/T","Isi Sasaran",IF($E$118=0,0,IF(K120="Y",1,IF(K120="T",0,"Isi Dulu"))))</f>
        <v>Isi Sasaran</v>
      </c>
      <c r="M120" s="849"/>
      <c r="N120" s="852"/>
      <c r="O120" s="517"/>
      <c r="P120" s="517"/>
      <c r="Q120" s="517"/>
      <c r="R120" s="517"/>
    </row>
    <row r="121" spans="2:18" s="527" customFormat="1" ht="15.75">
      <c r="B121" s="837"/>
      <c r="C121" s="840"/>
      <c r="D121" s="858"/>
      <c r="E121" s="855"/>
      <c r="F121" s="549">
        <v>4</v>
      </c>
      <c r="G121" s="550"/>
      <c r="H121" s="598" t="str">
        <f t="shared" si="2"/>
        <v>Belum Diisi</v>
      </c>
      <c r="I121" s="592" t="s">
        <v>26</v>
      </c>
      <c r="J121" s="593" t="str">
        <f>IF($D$118="Y/T","Isi Sasaran",IF($E$118=0,0,IF(I121="Y",1,IF(I121="T",0,"Isi Dulu"))))</f>
        <v>Isi Sasaran</v>
      </c>
      <c r="K121" s="592" t="s">
        <v>26</v>
      </c>
      <c r="L121" s="593" t="str">
        <f>IF($D$118="Y/T","Isi Sasaran",IF($E$118=0,0,IF(K121="Y",1,IF(K121="T",0,"Isi Dulu"))))</f>
        <v>Isi Sasaran</v>
      </c>
      <c r="M121" s="849"/>
      <c r="N121" s="852"/>
      <c r="O121" s="517"/>
      <c r="P121" s="517"/>
      <c r="Q121" s="517"/>
      <c r="R121" s="517"/>
    </row>
    <row r="122" spans="2:18" s="527" customFormat="1" ht="15.75">
      <c r="B122" s="838"/>
      <c r="C122" s="841"/>
      <c r="D122" s="859"/>
      <c r="E122" s="856"/>
      <c r="F122" s="569">
        <v>5</v>
      </c>
      <c r="G122" s="570"/>
      <c r="H122" s="599" t="str">
        <f t="shared" si="2"/>
        <v>Belum Diisi</v>
      </c>
      <c r="I122" s="595" t="s">
        <v>26</v>
      </c>
      <c r="J122" s="596" t="str">
        <f>IF($D$118="Y/T","Isi Sasaran",IF($E$118=0,0,IF(I122="Y",1,IF(I122="T",0,"Isi Dulu"))))</f>
        <v>Isi Sasaran</v>
      </c>
      <c r="K122" s="595" t="s">
        <v>26</v>
      </c>
      <c r="L122" s="596" t="str">
        <f>IF($D$118="Y/T","Isi Sasaran",IF($E$118=0,0,IF(K122="Y",1,IF(K122="T",0,"Isi Dulu"))))</f>
        <v>Isi Sasaran</v>
      </c>
      <c r="M122" s="850"/>
      <c r="N122" s="853"/>
      <c r="O122" s="517"/>
      <c r="P122" s="517"/>
      <c r="Q122" s="517"/>
      <c r="R122" s="517"/>
    </row>
    <row r="123" spans="2:18" s="527" customFormat="1" ht="15.75">
      <c r="B123" s="836">
        <v>4</v>
      </c>
      <c r="C123" s="839"/>
      <c r="D123" s="857" t="s">
        <v>26</v>
      </c>
      <c r="E123" s="854" t="str">
        <f>IF(D123="Y",1,IF(D123="T",0,IF(D123="Y/T","Belum diisi","Error")))</f>
        <v>Belum diisi</v>
      </c>
      <c r="F123" s="528">
        <v>1</v>
      </c>
      <c r="G123" s="529"/>
      <c r="H123" s="600" t="str">
        <f t="shared" si="2"/>
        <v>Belum Diisi</v>
      </c>
      <c r="I123" s="590" t="s">
        <v>26</v>
      </c>
      <c r="J123" s="591" t="str">
        <f>IF($D$123="Y/T","Isi Sasaran",IF($E$123=0,0,IF(I123="Y",1,IF(I123="T",0,"Isi Dulu"))))</f>
        <v>Isi Sasaran</v>
      </c>
      <c r="K123" s="590" t="s">
        <v>26</v>
      </c>
      <c r="L123" s="591" t="str">
        <f>IF($D$123="Y/T","Isi Sasaran",IF($E$123=0,0,IF(K123="Y",1,IF(K123="T",0,"Isi Dulu"))))</f>
        <v>Isi Sasaran</v>
      </c>
      <c r="M123" s="848" t="s">
        <v>26</v>
      </c>
      <c r="N123" s="851" t="str">
        <f>IF(M123="Y",1,IF(M123="T",0,IF(M123="Y/T","Belum diisi","Error")))</f>
        <v>Belum diisi</v>
      </c>
      <c r="O123" s="517"/>
      <c r="P123" s="517"/>
      <c r="Q123" s="517"/>
      <c r="R123" s="517"/>
    </row>
    <row r="124" spans="2:18" s="527" customFormat="1" ht="15.75">
      <c r="B124" s="837"/>
      <c r="C124" s="840"/>
      <c r="D124" s="858"/>
      <c r="E124" s="855"/>
      <c r="F124" s="549">
        <v>2</v>
      </c>
      <c r="G124" s="550"/>
      <c r="H124" s="598" t="str">
        <f t="shared" si="2"/>
        <v>Belum Diisi</v>
      </c>
      <c r="I124" s="592" t="s">
        <v>26</v>
      </c>
      <c r="J124" s="593" t="str">
        <f>IF($D$123="Y/T","Isi Sasaran",IF($E$123=0,0,IF(I124="Y",1,IF(I124="T",0,"Isi Dulu"))))</f>
        <v>Isi Sasaran</v>
      </c>
      <c r="K124" s="592" t="s">
        <v>26</v>
      </c>
      <c r="L124" s="593" t="str">
        <f>IF($D$123="Y/T","Isi Sasaran",IF($E$123=0,0,IF(K124="Y",1,IF(K124="T",0,"Isi Dulu"))))</f>
        <v>Isi Sasaran</v>
      </c>
      <c r="M124" s="849"/>
      <c r="N124" s="852"/>
      <c r="O124" s="517"/>
      <c r="P124" s="517"/>
      <c r="Q124" s="517"/>
      <c r="R124" s="517"/>
    </row>
    <row r="125" spans="2:18" s="527" customFormat="1" ht="15.75">
      <c r="B125" s="837"/>
      <c r="C125" s="840"/>
      <c r="D125" s="858"/>
      <c r="E125" s="855"/>
      <c r="F125" s="549">
        <v>3</v>
      </c>
      <c r="G125" s="550"/>
      <c r="H125" s="598" t="str">
        <f t="shared" si="2"/>
        <v>Belum Diisi</v>
      </c>
      <c r="I125" s="592" t="s">
        <v>26</v>
      </c>
      <c r="J125" s="593" t="str">
        <f>IF($D$123="Y/T","Isi Sasaran",IF($E$123=0,0,IF(I125="Y",1,IF(I125="T",0,"Isi Dulu"))))</f>
        <v>Isi Sasaran</v>
      </c>
      <c r="K125" s="592" t="s">
        <v>26</v>
      </c>
      <c r="L125" s="593" t="str">
        <f>IF($D$123="Y/T","Isi Sasaran",IF($E$123=0,0,IF(K125="Y",1,IF(K125="T",0,"Isi Dulu"))))</f>
        <v>Isi Sasaran</v>
      </c>
      <c r="M125" s="849"/>
      <c r="N125" s="852"/>
      <c r="O125" s="517"/>
      <c r="P125" s="517"/>
      <c r="Q125" s="517"/>
      <c r="R125" s="517"/>
    </row>
    <row r="126" spans="2:18" s="527" customFormat="1" ht="15.75">
      <c r="B126" s="837"/>
      <c r="C126" s="840"/>
      <c r="D126" s="858"/>
      <c r="E126" s="855"/>
      <c r="F126" s="549">
        <v>4</v>
      </c>
      <c r="G126" s="550"/>
      <c r="H126" s="598" t="str">
        <f t="shared" si="2"/>
        <v>Belum Diisi</v>
      </c>
      <c r="I126" s="592" t="s">
        <v>26</v>
      </c>
      <c r="J126" s="593" t="str">
        <f>IF($D$123="Y/T","Isi Sasaran",IF($E$123=0,0,IF(I126="Y",1,IF(I126="T",0,"Isi Dulu"))))</f>
        <v>Isi Sasaran</v>
      </c>
      <c r="K126" s="592" t="s">
        <v>26</v>
      </c>
      <c r="L126" s="593" t="str">
        <f>IF($D$123="Y/T","Isi Sasaran",IF($E$123=0,0,IF(K126="Y",1,IF(K126="T",0,"Isi Dulu"))))</f>
        <v>Isi Sasaran</v>
      </c>
      <c r="M126" s="849"/>
      <c r="N126" s="852"/>
      <c r="O126" s="517"/>
      <c r="P126" s="517"/>
      <c r="Q126" s="517"/>
      <c r="R126" s="517"/>
    </row>
    <row r="127" spans="2:18" s="527" customFormat="1" ht="15.75">
      <c r="B127" s="838"/>
      <c r="C127" s="841"/>
      <c r="D127" s="859"/>
      <c r="E127" s="856"/>
      <c r="F127" s="569">
        <v>5</v>
      </c>
      <c r="G127" s="570"/>
      <c r="H127" s="599" t="str">
        <f t="shared" si="2"/>
        <v>Belum Diisi</v>
      </c>
      <c r="I127" s="595" t="s">
        <v>26</v>
      </c>
      <c r="J127" s="596" t="str">
        <f>IF($D$123="Y/T","Isi Sasaran",IF($E$123=0,0,IF(I127="Y",1,IF(I127="T",0,"Isi Dulu"))))</f>
        <v>Isi Sasaran</v>
      </c>
      <c r="K127" s="595" t="s">
        <v>26</v>
      </c>
      <c r="L127" s="596" t="str">
        <f>IF($D$123="Y/T","Isi Sasaran",IF($E$123=0,0,IF(K127="Y",1,IF(K127="T",0,"Isi Dulu"))))</f>
        <v>Isi Sasaran</v>
      </c>
      <c r="M127" s="850"/>
      <c r="N127" s="853"/>
      <c r="O127" s="517"/>
      <c r="P127" s="517"/>
      <c r="Q127" s="517"/>
      <c r="R127" s="517"/>
    </row>
    <row r="128" spans="2:18" s="527" customFormat="1" ht="15.75">
      <c r="B128" s="836">
        <v>5</v>
      </c>
      <c r="C128" s="839"/>
      <c r="D128" s="857" t="s">
        <v>26</v>
      </c>
      <c r="E128" s="854" t="str">
        <f>IF(D128="Y",1,IF(D128="T",0,IF(D128="Y/T","Belum diisi","Error")))</f>
        <v>Belum diisi</v>
      </c>
      <c r="F128" s="528">
        <v>1</v>
      </c>
      <c r="G128" s="529"/>
      <c r="H128" s="600" t="str">
        <f t="shared" si="2"/>
        <v>Belum Diisi</v>
      </c>
      <c r="I128" s="590" t="s">
        <v>26</v>
      </c>
      <c r="J128" s="591" t="str">
        <f>IF($D$128="Y/T","Isi Sasaran",IF($E$128=0,0,IF(I128="Y",1,IF(I128="T",0,"Isi Dulu"))))</f>
        <v>Isi Sasaran</v>
      </c>
      <c r="K128" s="590" t="s">
        <v>26</v>
      </c>
      <c r="L128" s="591" t="str">
        <f>IF($D$128="Y/T","Isi Sasaran",IF($E$128=0,0,IF(K128="Y",1,IF(K128="T",0,"Isi Dulu"))))</f>
        <v>Isi Sasaran</v>
      </c>
      <c r="M128" s="848" t="s">
        <v>26</v>
      </c>
      <c r="N128" s="851" t="str">
        <f>IF(M128="Y",1,IF(M128="T",0,IF(M128="Y/T","Belum diisi","Error")))</f>
        <v>Belum diisi</v>
      </c>
      <c r="O128" s="517"/>
      <c r="P128" s="517"/>
      <c r="Q128" s="517"/>
      <c r="R128" s="517"/>
    </row>
    <row r="129" spans="2:18" s="527" customFormat="1" ht="15.75">
      <c r="B129" s="837"/>
      <c r="C129" s="840"/>
      <c r="D129" s="858"/>
      <c r="E129" s="855"/>
      <c r="F129" s="549">
        <v>2</v>
      </c>
      <c r="G129" s="550"/>
      <c r="H129" s="598" t="str">
        <f t="shared" si="2"/>
        <v>Belum Diisi</v>
      </c>
      <c r="I129" s="592" t="s">
        <v>26</v>
      </c>
      <c r="J129" s="593" t="str">
        <f>IF($D$128="Y/T","Isi Sasaran",IF($E$128=0,0,IF(I129="Y",1,IF(I129="T",0,"Isi Dulu"))))</f>
        <v>Isi Sasaran</v>
      </c>
      <c r="K129" s="592" t="s">
        <v>26</v>
      </c>
      <c r="L129" s="593" t="str">
        <f>IF($D$128="Y/T","Isi Sasaran",IF($E$128=0,0,IF(K129="Y",1,IF(K129="T",0,"Isi Dulu"))))</f>
        <v>Isi Sasaran</v>
      </c>
      <c r="M129" s="849"/>
      <c r="N129" s="852"/>
      <c r="O129" s="517"/>
      <c r="P129" s="517"/>
      <c r="Q129" s="517"/>
      <c r="R129" s="517"/>
    </row>
    <row r="130" spans="2:18" s="527" customFormat="1" ht="15.75">
      <c r="B130" s="837"/>
      <c r="C130" s="840"/>
      <c r="D130" s="858"/>
      <c r="E130" s="855"/>
      <c r="F130" s="549">
        <v>3</v>
      </c>
      <c r="G130" s="550"/>
      <c r="H130" s="598" t="str">
        <f t="shared" si="2"/>
        <v>Belum Diisi</v>
      </c>
      <c r="I130" s="592" t="s">
        <v>26</v>
      </c>
      <c r="J130" s="593" t="str">
        <f>IF($D$128="Y/T","Isi Sasaran",IF($E$128=0,0,IF(I130="Y",1,IF(I130="T",0,"Isi Dulu"))))</f>
        <v>Isi Sasaran</v>
      </c>
      <c r="K130" s="592" t="s">
        <v>26</v>
      </c>
      <c r="L130" s="593" t="str">
        <f>IF($D$128="Y/T","Isi Sasaran",IF($E$128=0,0,IF(K130="Y",1,IF(K130="T",0,"Isi Dulu"))))</f>
        <v>Isi Sasaran</v>
      </c>
      <c r="M130" s="849"/>
      <c r="N130" s="852"/>
      <c r="O130" s="517"/>
      <c r="P130" s="517"/>
      <c r="Q130" s="517"/>
      <c r="R130" s="517"/>
    </row>
    <row r="131" spans="2:18" s="527" customFormat="1" ht="15.75">
      <c r="B131" s="837"/>
      <c r="C131" s="840"/>
      <c r="D131" s="858"/>
      <c r="E131" s="855"/>
      <c r="F131" s="549">
        <v>4</v>
      </c>
      <c r="G131" s="550"/>
      <c r="H131" s="598" t="str">
        <f t="shared" si="2"/>
        <v>Belum Diisi</v>
      </c>
      <c r="I131" s="592" t="s">
        <v>26</v>
      </c>
      <c r="J131" s="593" t="str">
        <f>IF($D$128="Y/T","Isi Sasaran",IF($E$128=0,0,IF(I131="Y",1,IF(I131="T",0,"Isi Dulu"))))</f>
        <v>Isi Sasaran</v>
      </c>
      <c r="K131" s="592" t="s">
        <v>26</v>
      </c>
      <c r="L131" s="593" t="str">
        <f>IF($D$128="Y/T","Isi Sasaran",IF($E$128=0,0,IF(K131="Y",1,IF(K131="T",0,"Isi Dulu"))))</f>
        <v>Isi Sasaran</v>
      </c>
      <c r="M131" s="849"/>
      <c r="N131" s="852"/>
      <c r="O131" s="517"/>
      <c r="P131" s="517"/>
      <c r="Q131" s="517"/>
      <c r="R131" s="517"/>
    </row>
    <row r="132" spans="2:18" s="527" customFormat="1" ht="15.75">
      <c r="B132" s="838"/>
      <c r="C132" s="841"/>
      <c r="D132" s="859"/>
      <c r="E132" s="856"/>
      <c r="F132" s="569">
        <v>5</v>
      </c>
      <c r="G132" s="570"/>
      <c r="H132" s="599" t="str">
        <f t="shared" si="2"/>
        <v>Belum Diisi</v>
      </c>
      <c r="I132" s="595" t="s">
        <v>26</v>
      </c>
      <c r="J132" s="596" t="str">
        <f>IF($D$128="Y/T","Isi Sasaran",IF($E$128=0,0,IF(I132="Y",1,IF(I132="T",0,"Isi Dulu"))))</f>
        <v>Isi Sasaran</v>
      </c>
      <c r="K132" s="595" t="s">
        <v>26</v>
      </c>
      <c r="L132" s="596" t="str">
        <f>IF($D$128="Y/T","Isi Sasaran",IF($E$128=0,0,IF(K132="Y",1,IF(K132="T",0,"Isi Dulu"))))</f>
        <v>Isi Sasaran</v>
      </c>
      <c r="M132" s="850"/>
      <c r="N132" s="853"/>
      <c r="O132" s="517"/>
      <c r="P132" s="517"/>
      <c r="Q132" s="517"/>
      <c r="R132" s="517"/>
    </row>
    <row r="133" spans="2:18" s="527" customFormat="1" ht="15.75">
      <c r="B133" s="836">
        <v>6</v>
      </c>
      <c r="C133" s="839"/>
      <c r="D133" s="857" t="s">
        <v>26</v>
      </c>
      <c r="E133" s="854" t="str">
        <f>IF(D133="Y",1,IF(D133="T",0,IF(D133="Y/T","Belum diisi","Error")))</f>
        <v>Belum diisi</v>
      </c>
      <c r="F133" s="528">
        <v>1</v>
      </c>
      <c r="G133" s="529"/>
      <c r="H133" s="600" t="str">
        <f t="shared" si="2"/>
        <v>Belum Diisi</v>
      </c>
      <c r="I133" s="590" t="s">
        <v>26</v>
      </c>
      <c r="J133" s="591" t="str">
        <f>IF($D$133="Y/T","Isi Sasaran",IF($E$133=0,0,IF(I133="Y",1,IF(I133="T",0,"Isi Dulu"))))</f>
        <v>Isi Sasaran</v>
      </c>
      <c r="K133" s="590" t="s">
        <v>26</v>
      </c>
      <c r="L133" s="591" t="str">
        <f>IF($D$133="Y/T","Isi Sasaran",IF($E$133=0,0,IF(K133="Y",1,IF(K133="T",0,"Isi Dulu"))))</f>
        <v>Isi Sasaran</v>
      </c>
      <c r="M133" s="848" t="s">
        <v>26</v>
      </c>
      <c r="N133" s="851" t="str">
        <f>IF(M133="Y",1,IF(M133="T",0,IF(M133="Y/T","Belum diisi","Error")))</f>
        <v>Belum diisi</v>
      </c>
      <c r="O133" s="517"/>
      <c r="P133" s="517"/>
      <c r="Q133" s="517"/>
      <c r="R133" s="517"/>
    </row>
    <row r="134" spans="2:18" s="527" customFormat="1" ht="15.75">
      <c r="B134" s="837"/>
      <c r="C134" s="840"/>
      <c r="D134" s="858"/>
      <c r="E134" s="855"/>
      <c r="F134" s="549">
        <v>2</v>
      </c>
      <c r="G134" s="550"/>
      <c r="H134" s="598" t="str">
        <f t="shared" si="2"/>
        <v>Belum Diisi</v>
      </c>
      <c r="I134" s="592" t="s">
        <v>26</v>
      </c>
      <c r="J134" s="593" t="str">
        <f>IF($D$133="Y/T","Isi Sasaran",IF($E$133=0,0,IF(I134="Y",1,IF(I134="T",0,"Isi Dulu"))))</f>
        <v>Isi Sasaran</v>
      </c>
      <c r="K134" s="592" t="s">
        <v>26</v>
      </c>
      <c r="L134" s="593" t="str">
        <f>IF($D$133="Y/T","Isi Sasaran",IF($E$133=0,0,IF(K134="Y",1,IF(K134="T",0,"Isi Dulu"))))</f>
        <v>Isi Sasaran</v>
      </c>
      <c r="M134" s="849"/>
      <c r="N134" s="852"/>
      <c r="O134" s="517"/>
      <c r="P134" s="517"/>
      <c r="Q134" s="517"/>
      <c r="R134" s="517"/>
    </row>
    <row r="135" spans="2:18" s="527" customFormat="1" ht="15.75">
      <c r="B135" s="837"/>
      <c r="C135" s="840"/>
      <c r="D135" s="858"/>
      <c r="E135" s="855"/>
      <c r="F135" s="549">
        <v>3</v>
      </c>
      <c r="G135" s="550"/>
      <c r="H135" s="598" t="str">
        <f t="shared" si="2"/>
        <v>Belum Diisi</v>
      </c>
      <c r="I135" s="592" t="s">
        <v>26</v>
      </c>
      <c r="J135" s="593" t="str">
        <f>IF($D$133="Y/T","Isi Sasaran",IF($E$133=0,0,IF(I135="Y",1,IF(I135="T",0,"Isi Dulu"))))</f>
        <v>Isi Sasaran</v>
      </c>
      <c r="K135" s="592" t="s">
        <v>26</v>
      </c>
      <c r="L135" s="593" t="str">
        <f>IF($D$133="Y/T","Isi Sasaran",IF($E$133=0,0,IF(K135="Y",1,IF(K135="T",0,"Isi Dulu"))))</f>
        <v>Isi Sasaran</v>
      </c>
      <c r="M135" s="849"/>
      <c r="N135" s="852"/>
      <c r="O135" s="517"/>
      <c r="P135" s="517"/>
      <c r="Q135" s="517"/>
      <c r="R135" s="517"/>
    </row>
    <row r="136" spans="2:18" s="527" customFormat="1" ht="15.75">
      <c r="B136" s="837"/>
      <c r="C136" s="840"/>
      <c r="D136" s="858"/>
      <c r="E136" s="855"/>
      <c r="F136" s="549">
        <v>4</v>
      </c>
      <c r="G136" s="550"/>
      <c r="H136" s="598" t="str">
        <f t="shared" si="2"/>
        <v>Belum Diisi</v>
      </c>
      <c r="I136" s="592" t="s">
        <v>26</v>
      </c>
      <c r="J136" s="593" t="str">
        <f>IF($D$133="Y/T","Isi Sasaran",IF($E$133=0,0,IF(I136="Y",1,IF(I136="T",0,"Isi Dulu"))))</f>
        <v>Isi Sasaran</v>
      </c>
      <c r="K136" s="592" t="s">
        <v>26</v>
      </c>
      <c r="L136" s="593" t="str">
        <f>IF($D$133="Y/T","Isi Sasaran",IF($E$133=0,0,IF(K136="Y",1,IF(K136="T",0,"Isi Dulu"))))</f>
        <v>Isi Sasaran</v>
      </c>
      <c r="M136" s="849"/>
      <c r="N136" s="852"/>
      <c r="O136" s="517"/>
      <c r="P136" s="517"/>
      <c r="Q136" s="517"/>
      <c r="R136" s="517"/>
    </row>
    <row r="137" spans="2:18" s="527" customFormat="1" ht="15.75">
      <c r="B137" s="838"/>
      <c r="C137" s="841"/>
      <c r="D137" s="859"/>
      <c r="E137" s="856"/>
      <c r="F137" s="569">
        <v>5</v>
      </c>
      <c r="G137" s="570"/>
      <c r="H137" s="599" t="str">
        <f t="shared" si="2"/>
        <v>Belum Diisi</v>
      </c>
      <c r="I137" s="595" t="s">
        <v>26</v>
      </c>
      <c r="J137" s="596" t="str">
        <f>IF($D$133="Y/T","Isi Sasaran",IF($E$133=0,0,IF(I137="Y",1,IF(I137="T",0,"Isi Dulu"))))</f>
        <v>Isi Sasaran</v>
      </c>
      <c r="K137" s="595" t="s">
        <v>26</v>
      </c>
      <c r="L137" s="596" t="str">
        <f>IF($D$133="Y/T","Isi Sasaran",IF($E$133=0,0,IF(K137="Y",1,IF(K137="T",0,"Isi Dulu"))))</f>
        <v>Isi Sasaran</v>
      </c>
      <c r="M137" s="850"/>
      <c r="N137" s="853"/>
      <c r="O137" s="517"/>
      <c r="P137" s="517"/>
      <c r="Q137" s="517"/>
      <c r="R137" s="517"/>
    </row>
    <row r="138" spans="2:18" s="527" customFormat="1" ht="15.75">
      <c r="B138" s="836">
        <v>7</v>
      </c>
      <c r="C138" s="839"/>
      <c r="D138" s="857" t="s">
        <v>26</v>
      </c>
      <c r="E138" s="854" t="str">
        <f>IF(D138="Y",1,IF(D138="T",0,IF(D138="Y/T","Belum diisi","Error")))</f>
        <v>Belum diisi</v>
      </c>
      <c r="F138" s="528">
        <v>1</v>
      </c>
      <c r="G138" s="529"/>
      <c r="H138" s="600" t="str">
        <f t="shared" si="2"/>
        <v>Belum Diisi</v>
      </c>
      <c r="I138" s="590" t="s">
        <v>26</v>
      </c>
      <c r="J138" s="591" t="str">
        <f>IF($D$138="Y/T","Isi Sasaran",IF($E$138=0,0,IF(I138="Y",1,IF(I138="T",0,"Isi Dulu"))))</f>
        <v>Isi Sasaran</v>
      </c>
      <c r="K138" s="590" t="s">
        <v>26</v>
      </c>
      <c r="L138" s="591" t="str">
        <f>IF($D$138="Y/T","Isi Sasaran",IF($E$138=0,0,IF(K138="Y",1,IF(K138="T",0,"Isi Dulu"))))</f>
        <v>Isi Sasaran</v>
      </c>
      <c r="M138" s="848" t="s">
        <v>26</v>
      </c>
      <c r="N138" s="851" t="str">
        <f>IF(M138="Y",1,IF(M138="T",0,IF(M138="Y/T","Belum diisi","Error")))</f>
        <v>Belum diisi</v>
      </c>
      <c r="O138" s="517"/>
      <c r="P138" s="517"/>
      <c r="Q138" s="517"/>
      <c r="R138" s="517"/>
    </row>
    <row r="139" spans="2:18" s="527" customFormat="1" ht="15.75">
      <c r="B139" s="837"/>
      <c r="C139" s="840"/>
      <c r="D139" s="858"/>
      <c r="E139" s="855"/>
      <c r="F139" s="549">
        <v>2</v>
      </c>
      <c r="G139" s="550"/>
      <c r="H139" s="598" t="str">
        <f t="shared" si="2"/>
        <v>Belum Diisi</v>
      </c>
      <c r="I139" s="592" t="s">
        <v>26</v>
      </c>
      <c r="J139" s="593" t="str">
        <f>IF($D$138="Y/T","Isi Sasaran",IF($E$138=0,0,IF(I139="Y",1,IF(I139="T",0,"Isi Dulu"))))</f>
        <v>Isi Sasaran</v>
      </c>
      <c r="K139" s="592" t="s">
        <v>26</v>
      </c>
      <c r="L139" s="593" t="str">
        <f>IF($D$138="Y/T","Isi Sasaran",IF($E$138=0,0,IF(K139="Y",1,IF(K139="T",0,"Isi Dulu"))))</f>
        <v>Isi Sasaran</v>
      </c>
      <c r="M139" s="849"/>
      <c r="N139" s="852"/>
      <c r="O139" s="517"/>
      <c r="P139" s="517"/>
      <c r="Q139" s="517"/>
      <c r="R139" s="517"/>
    </row>
    <row r="140" spans="2:18" s="527" customFormat="1" ht="15.75">
      <c r="B140" s="837"/>
      <c r="C140" s="840"/>
      <c r="D140" s="858"/>
      <c r="E140" s="855"/>
      <c r="F140" s="549">
        <v>3</v>
      </c>
      <c r="G140" s="550"/>
      <c r="H140" s="598" t="str">
        <f t="shared" si="2"/>
        <v>Belum Diisi</v>
      </c>
      <c r="I140" s="592" t="s">
        <v>26</v>
      </c>
      <c r="J140" s="593" t="str">
        <f>IF($D$138="Y/T","Isi Sasaran",IF($E$138=0,0,IF(I140="Y",1,IF(I140="T",0,"Isi Dulu"))))</f>
        <v>Isi Sasaran</v>
      </c>
      <c r="K140" s="592" t="s">
        <v>26</v>
      </c>
      <c r="L140" s="593" t="str">
        <f>IF($D$138="Y/T","Isi Sasaran",IF($E$138=0,0,IF(K140="Y",1,IF(K140="T",0,"Isi Dulu"))))</f>
        <v>Isi Sasaran</v>
      </c>
      <c r="M140" s="849"/>
      <c r="N140" s="852"/>
      <c r="O140" s="517"/>
      <c r="P140" s="517"/>
      <c r="Q140" s="517"/>
      <c r="R140" s="517"/>
    </row>
    <row r="141" spans="2:18" s="527" customFormat="1" ht="15.75">
      <c r="B141" s="837"/>
      <c r="C141" s="840"/>
      <c r="D141" s="858"/>
      <c r="E141" s="855"/>
      <c r="F141" s="549">
        <v>4</v>
      </c>
      <c r="G141" s="550"/>
      <c r="H141" s="598" t="str">
        <f t="shared" si="2"/>
        <v>Belum Diisi</v>
      </c>
      <c r="I141" s="592" t="s">
        <v>26</v>
      </c>
      <c r="J141" s="593" t="str">
        <f>IF($D$138="Y/T","Isi Sasaran",IF($E$138=0,0,IF(I141="Y",1,IF(I141="T",0,"Isi Dulu"))))</f>
        <v>Isi Sasaran</v>
      </c>
      <c r="K141" s="592" t="s">
        <v>26</v>
      </c>
      <c r="L141" s="593" t="str">
        <f>IF($D$138="Y/T","Isi Sasaran",IF($E$138=0,0,IF(K141="Y",1,IF(K141="T",0,"Isi Dulu"))))</f>
        <v>Isi Sasaran</v>
      </c>
      <c r="M141" s="849"/>
      <c r="N141" s="852"/>
      <c r="O141" s="517"/>
      <c r="P141" s="517"/>
      <c r="Q141" s="517"/>
      <c r="R141" s="517"/>
    </row>
    <row r="142" spans="2:18" s="527" customFormat="1" ht="15.75">
      <c r="B142" s="838"/>
      <c r="C142" s="841"/>
      <c r="D142" s="859"/>
      <c r="E142" s="856"/>
      <c r="F142" s="569">
        <v>5</v>
      </c>
      <c r="G142" s="570"/>
      <c r="H142" s="599" t="str">
        <f t="shared" si="2"/>
        <v>Belum Diisi</v>
      </c>
      <c r="I142" s="595" t="s">
        <v>26</v>
      </c>
      <c r="J142" s="596" t="str">
        <f>IF($D$138="Y/T","Isi Sasaran",IF($E$138=0,0,IF(I142="Y",1,IF(I142="T",0,"Isi Dulu"))))</f>
        <v>Isi Sasaran</v>
      </c>
      <c r="K142" s="595" t="s">
        <v>26</v>
      </c>
      <c r="L142" s="596" t="str">
        <f>IF($D$138="Y/T","Isi Sasaran",IF($E$138=0,0,IF(K142="Y",1,IF(K142="T",0,"Isi Dulu"))))</f>
        <v>Isi Sasaran</v>
      </c>
      <c r="M142" s="850"/>
      <c r="N142" s="853"/>
      <c r="O142" s="517"/>
      <c r="P142" s="517"/>
      <c r="Q142" s="517"/>
      <c r="R142" s="517"/>
    </row>
    <row r="143" spans="2:18" s="527" customFormat="1" ht="15.75">
      <c r="B143" s="836">
        <v>8</v>
      </c>
      <c r="C143" s="839"/>
      <c r="D143" s="857" t="s">
        <v>26</v>
      </c>
      <c r="E143" s="854" t="str">
        <f>IF(D143="Y",1,IF(D143="T",0,IF(D143="Y/T","Belum diisi","Error")))</f>
        <v>Belum diisi</v>
      </c>
      <c r="F143" s="528">
        <v>1</v>
      </c>
      <c r="G143" s="529"/>
      <c r="H143" s="600" t="str">
        <f t="shared" si="2"/>
        <v>Belum Diisi</v>
      </c>
      <c r="I143" s="590" t="s">
        <v>26</v>
      </c>
      <c r="J143" s="591" t="str">
        <f>IF($D$143="Y/T","Isi Sasaran",IF($E$143=0,0,IF(I143="Y",1,IF(I143="T",0,"Isi Dulu"))))</f>
        <v>Isi Sasaran</v>
      </c>
      <c r="K143" s="590" t="s">
        <v>26</v>
      </c>
      <c r="L143" s="591" t="str">
        <f>IF($D$143="Y/T","Isi Sasaran",IF($E$143=0,0,IF(K143="Y",1,IF(K143="T",0,"Isi Dulu"))))</f>
        <v>Isi Sasaran</v>
      </c>
      <c r="M143" s="848" t="s">
        <v>26</v>
      </c>
      <c r="N143" s="851" t="str">
        <f>IF(M143="Y",1,IF(M143="T",0,IF(M143="Y/T","Belum diisi","Error")))</f>
        <v>Belum diisi</v>
      </c>
      <c r="O143" s="517"/>
      <c r="P143" s="517"/>
      <c r="Q143" s="517"/>
      <c r="R143" s="517"/>
    </row>
    <row r="144" spans="2:18" s="527" customFormat="1" ht="15.75">
      <c r="B144" s="837"/>
      <c r="C144" s="840"/>
      <c r="D144" s="858"/>
      <c r="E144" s="855"/>
      <c r="F144" s="549">
        <v>2</v>
      </c>
      <c r="G144" s="550"/>
      <c r="H144" s="598" t="str">
        <f t="shared" si="2"/>
        <v>Belum Diisi</v>
      </c>
      <c r="I144" s="592" t="s">
        <v>26</v>
      </c>
      <c r="J144" s="593" t="str">
        <f>IF($D$143="Y/T","Isi Sasaran",IF($E$143=0,0,IF(I144="Y",1,IF(I144="T",0,"Isi Dulu"))))</f>
        <v>Isi Sasaran</v>
      </c>
      <c r="K144" s="592" t="s">
        <v>26</v>
      </c>
      <c r="L144" s="593" t="str">
        <f>IF($D$143="Y/T","Isi Sasaran",IF($E$143=0,0,IF(K144="Y",1,IF(K144="T",0,"Isi Dulu"))))</f>
        <v>Isi Sasaran</v>
      </c>
      <c r="M144" s="849"/>
      <c r="N144" s="852"/>
      <c r="O144" s="517"/>
      <c r="P144" s="517"/>
      <c r="Q144" s="517"/>
      <c r="R144" s="517"/>
    </row>
    <row r="145" spans="2:18" s="527" customFormat="1" ht="15.75">
      <c r="B145" s="837"/>
      <c r="C145" s="840"/>
      <c r="D145" s="858"/>
      <c r="E145" s="855"/>
      <c r="F145" s="549">
        <v>3</v>
      </c>
      <c r="G145" s="550"/>
      <c r="H145" s="598" t="str">
        <f t="shared" si="2"/>
        <v>Belum Diisi</v>
      </c>
      <c r="I145" s="592" t="s">
        <v>26</v>
      </c>
      <c r="J145" s="593" t="str">
        <f>IF($D$143="Y/T","Isi Sasaran",IF($E$143=0,0,IF(I145="Y",1,IF(I145="T",0,"Isi Dulu"))))</f>
        <v>Isi Sasaran</v>
      </c>
      <c r="K145" s="592" t="s">
        <v>26</v>
      </c>
      <c r="L145" s="593" t="str">
        <f>IF($D$143="Y/T","Isi Sasaran",IF($E$143=0,0,IF(K145="Y",1,IF(K145="T",0,"Isi Dulu"))))</f>
        <v>Isi Sasaran</v>
      </c>
      <c r="M145" s="849"/>
      <c r="N145" s="852"/>
      <c r="O145" s="517"/>
      <c r="P145" s="517"/>
      <c r="Q145" s="517"/>
      <c r="R145" s="517"/>
    </row>
    <row r="146" spans="2:18" s="527" customFormat="1" ht="15.75">
      <c r="B146" s="837"/>
      <c r="C146" s="840"/>
      <c r="D146" s="858"/>
      <c r="E146" s="855"/>
      <c r="F146" s="549">
        <v>4</v>
      </c>
      <c r="G146" s="550"/>
      <c r="H146" s="598" t="str">
        <f t="shared" si="2"/>
        <v>Belum Diisi</v>
      </c>
      <c r="I146" s="592" t="s">
        <v>26</v>
      </c>
      <c r="J146" s="593" t="str">
        <f>IF($D$143="Y/T","Isi Sasaran",IF($E$143=0,0,IF(I146="Y",1,IF(I146="T",0,"Isi Dulu"))))</f>
        <v>Isi Sasaran</v>
      </c>
      <c r="K146" s="592" t="s">
        <v>26</v>
      </c>
      <c r="L146" s="593" t="str">
        <f>IF($D$143="Y/T","Isi Sasaran",IF($E$143=0,0,IF(K146="Y",1,IF(K146="T",0,"Isi Dulu"))))</f>
        <v>Isi Sasaran</v>
      </c>
      <c r="M146" s="849"/>
      <c r="N146" s="852"/>
      <c r="O146" s="517"/>
      <c r="P146" s="517"/>
      <c r="Q146" s="517"/>
      <c r="R146" s="517"/>
    </row>
    <row r="147" spans="2:18" s="527" customFormat="1" ht="15.75">
      <c r="B147" s="838"/>
      <c r="C147" s="841"/>
      <c r="D147" s="859"/>
      <c r="E147" s="856"/>
      <c r="F147" s="569">
        <v>5</v>
      </c>
      <c r="G147" s="570"/>
      <c r="H147" s="599" t="str">
        <f t="shared" si="2"/>
        <v>Belum Diisi</v>
      </c>
      <c r="I147" s="595" t="s">
        <v>26</v>
      </c>
      <c r="J147" s="596" t="str">
        <f>IF($D$143="Y/T","Isi Sasaran",IF($E$143=0,0,IF(I147="Y",1,IF(I147="T",0,"Isi Dulu"))))</f>
        <v>Isi Sasaran</v>
      </c>
      <c r="K147" s="595" t="s">
        <v>26</v>
      </c>
      <c r="L147" s="596" t="str">
        <f>IF($D$143="Y/T","Isi Sasaran",IF($E$143=0,0,IF(K147="Y",1,IF(K147="T",0,"Isi Dulu"))))</f>
        <v>Isi Sasaran</v>
      </c>
      <c r="M147" s="850"/>
      <c r="N147" s="853"/>
      <c r="O147" s="517"/>
      <c r="P147" s="517"/>
      <c r="Q147" s="517"/>
      <c r="R147" s="517"/>
    </row>
    <row r="148" spans="2:18" s="527" customFormat="1" ht="15.75">
      <c r="B148" s="836">
        <v>9</v>
      </c>
      <c r="C148" s="839"/>
      <c r="D148" s="857" t="s">
        <v>26</v>
      </c>
      <c r="E148" s="854" t="str">
        <f>IF(D148="Y",1,IF(D148="T",0,IF(D148="Y/T","Belum diisi","Error")))</f>
        <v>Belum diisi</v>
      </c>
      <c r="F148" s="528">
        <v>1</v>
      </c>
      <c r="G148" s="529"/>
      <c r="H148" s="600" t="str">
        <f t="shared" si="2"/>
        <v>Belum Diisi</v>
      </c>
      <c r="I148" s="590" t="s">
        <v>26</v>
      </c>
      <c r="J148" s="591" t="str">
        <f>IF($D$148="Y/T","Isi Sasaran",IF($E$148=0,0,IF(I148="Y",1,IF(I148="T",0,"Isi Dulu"))))</f>
        <v>Isi Sasaran</v>
      </c>
      <c r="K148" s="590" t="s">
        <v>26</v>
      </c>
      <c r="L148" s="591" t="str">
        <f>IF($D$148="Y/T","Isi Sasaran",IF($E$148=0,0,IF(K148="Y",1,IF(K148="T",0,"Isi Dulu"))))</f>
        <v>Isi Sasaran</v>
      </c>
      <c r="M148" s="848" t="s">
        <v>26</v>
      </c>
      <c r="N148" s="851" t="str">
        <f>IF(M148="Y",1,IF(M148="T",0,IF(M148="Y/T","Belum diisi","Error")))</f>
        <v>Belum diisi</v>
      </c>
      <c r="O148" s="517"/>
      <c r="P148" s="517"/>
      <c r="Q148" s="517"/>
      <c r="R148" s="517"/>
    </row>
    <row r="149" spans="2:18" s="527" customFormat="1" ht="15.75">
      <c r="B149" s="837"/>
      <c r="C149" s="840"/>
      <c r="D149" s="858"/>
      <c r="E149" s="855"/>
      <c r="F149" s="549">
        <v>2</v>
      </c>
      <c r="G149" s="550"/>
      <c r="H149" s="598" t="str">
        <f t="shared" si="2"/>
        <v>Belum Diisi</v>
      </c>
      <c r="I149" s="592" t="s">
        <v>26</v>
      </c>
      <c r="J149" s="593" t="str">
        <f>IF($D$148="Y/T","Isi Sasaran",IF($E$148=0,0,IF(I149="Y",1,IF(I149="T",0,"Isi Dulu"))))</f>
        <v>Isi Sasaran</v>
      </c>
      <c r="K149" s="592" t="s">
        <v>26</v>
      </c>
      <c r="L149" s="593" t="str">
        <f>IF($D$148="Y/T","Isi Sasaran",IF($E$148=0,0,IF(K149="Y",1,IF(K149="T",0,"Isi Dulu"))))</f>
        <v>Isi Sasaran</v>
      </c>
      <c r="M149" s="849"/>
      <c r="N149" s="852"/>
      <c r="O149" s="517"/>
      <c r="P149" s="517"/>
      <c r="Q149" s="517"/>
      <c r="R149" s="517"/>
    </row>
    <row r="150" spans="2:18" s="527" customFormat="1" ht="15.75">
      <c r="B150" s="837"/>
      <c r="C150" s="840"/>
      <c r="D150" s="858"/>
      <c r="E150" s="855"/>
      <c r="F150" s="549">
        <v>3</v>
      </c>
      <c r="G150" s="550"/>
      <c r="H150" s="598" t="str">
        <f t="shared" si="2"/>
        <v>Belum Diisi</v>
      </c>
      <c r="I150" s="592" t="s">
        <v>26</v>
      </c>
      <c r="J150" s="593" t="str">
        <f>IF($D$148="Y/T","Isi Sasaran",IF($E$148=0,0,IF(I150="Y",1,IF(I150="T",0,"Isi Dulu"))))</f>
        <v>Isi Sasaran</v>
      </c>
      <c r="K150" s="592" t="s">
        <v>26</v>
      </c>
      <c r="L150" s="593" t="str">
        <f>IF($D$148="Y/T","Isi Sasaran",IF($E$148=0,0,IF(K150="Y",1,IF(K150="T",0,"Isi Dulu"))))</f>
        <v>Isi Sasaran</v>
      </c>
      <c r="M150" s="849"/>
      <c r="N150" s="852"/>
      <c r="O150" s="517"/>
      <c r="P150" s="517"/>
      <c r="Q150" s="517"/>
      <c r="R150" s="517"/>
    </row>
    <row r="151" spans="2:18" s="527" customFormat="1" ht="15.75">
      <c r="B151" s="837"/>
      <c r="C151" s="840"/>
      <c r="D151" s="858"/>
      <c r="E151" s="855"/>
      <c r="F151" s="549">
        <v>4</v>
      </c>
      <c r="G151" s="550"/>
      <c r="H151" s="598" t="str">
        <f t="shared" si="2"/>
        <v>Belum Diisi</v>
      </c>
      <c r="I151" s="592" t="s">
        <v>26</v>
      </c>
      <c r="J151" s="593" t="str">
        <f>IF($D$148="Y/T","Isi Sasaran",IF($E$148=0,0,IF(I151="Y",1,IF(I151="T",0,"Isi Dulu"))))</f>
        <v>Isi Sasaran</v>
      </c>
      <c r="K151" s="592" t="s">
        <v>26</v>
      </c>
      <c r="L151" s="593" t="str">
        <f>IF($D$148="Y/T","Isi Sasaran",IF($E$148=0,0,IF(K151="Y",1,IF(K151="T",0,"Isi Dulu"))))</f>
        <v>Isi Sasaran</v>
      </c>
      <c r="M151" s="849"/>
      <c r="N151" s="852"/>
      <c r="O151" s="517"/>
      <c r="P151" s="517"/>
      <c r="Q151" s="517"/>
      <c r="R151" s="517"/>
    </row>
    <row r="152" spans="2:18" s="527" customFormat="1" ht="15.75">
      <c r="B152" s="838"/>
      <c r="C152" s="841"/>
      <c r="D152" s="859"/>
      <c r="E152" s="856"/>
      <c r="F152" s="569">
        <v>5</v>
      </c>
      <c r="G152" s="570"/>
      <c r="H152" s="599" t="str">
        <f t="shared" si="2"/>
        <v>Belum Diisi</v>
      </c>
      <c r="I152" s="595" t="s">
        <v>26</v>
      </c>
      <c r="J152" s="596" t="str">
        <f>IF($D$148="Y/T","Isi Sasaran",IF($E$148=0,0,IF(I152="Y",1,IF(I152="T",0,"Isi Dulu"))))</f>
        <v>Isi Sasaran</v>
      </c>
      <c r="K152" s="595" t="s">
        <v>26</v>
      </c>
      <c r="L152" s="596" t="str">
        <f>IF($D$148="Y/T","Isi Sasaran",IF($E$148=0,0,IF(K152="Y",1,IF(K152="T",0,"Isi Dulu"))))</f>
        <v>Isi Sasaran</v>
      </c>
      <c r="M152" s="850"/>
      <c r="N152" s="853"/>
      <c r="O152" s="517"/>
      <c r="P152" s="517"/>
      <c r="Q152" s="517"/>
      <c r="R152" s="517"/>
    </row>
    <row r="153" spans="2:18" s="527" customFormat="1" ht="15.75">
      <c r="B153" s="836">
        <v>10</v>
      </c>
      <c r="C153" s="839"/>
      <c r="D153" s="857" t="s">
        <v>26</v>
      </c>
      <c r="E153" s="854" t="str">
        <f>IF(D153="Y",1,IF(D153="T",0,IF(D153="Y/T","Belum diisi","Error")))</f>
        <v>Belum diisi</v>
      </c>
      <c r="F153" s="528">
        <v>1</v>
      </c>
      <c r="G153" s="529"/>
      <c r="H153" s="600" t="str">
        <f t="shared" si="2"/>
        <v>Belum Diisi</v>
      </c>
      <c r="I153" s="590" t="s">
        <v>26</v>
      </c>
      <c r="J153" s="591" t="str">
        <f>IF($D$153="Y/T","Isi Sasaran",IF($E$153=0,0,IF(I153="Y",1,IF(I153="T",0,"Isi Dulu"))))</f>
        <v>Isi Sasaran</v>
      </c>
      <c r="K153" s="590" t="s">
        <v>26</v>
      </c>
      <c r="L153" s="591" t="str">
        <f>IF($D$153="Y/T","Isi Sasaran",IF($E$153=0,0,IF(K153="Y",1,IF(K153="T",0,"Isi Dulu"))))</f>
        <v>Isi Sasaran</v>
      </c>
      <c r="M153" s="848" t="s">
        <v>26</v>
      </c>
      <c r="N153" s="851" t="str">
        <f>IF(M153="Y",1,IF(M153="T",0,IF(M153="Y/T","Belum diisi","Error")))</f>
        <v>Belum diisi</v>
      </c>
      <c r="O153" s="517"/>
      <c r="P153" s="517"/>
      <c r="Q153" s="517"/>
      <c r="R153" s="517"/>
    </row>
    <row r="154" spans="2:18" s="527" customFormat="1" ht="15.75">
      <c r="B154" s="837"/>
      <c r="C154" s="840"/>
      <c r="D154" s="858"/>
      <c r="E154" s="855"/>
      <c r="F154" s="549">
        <v>2</v>
      </c>
      <c r="G154" s="550"/>
      <c r="H154" s="598" t="str">
        <f t="shared" si="2"/>
        <v>Belum Diisi</v>
      </c>
      <c r="I154" s="592" t="s">
        <v>26</v>
      </c>
      <c r="J154" s="593" t="str">
        <f>IF($D$153="Y/T","Isi Sasaran",IF($E$153=0,0,IF(I154="Y",1,IF(I154="T",0,"Isi Dulu"))))</f>
        <v>Isi Sasaran</v>
      </c>
      <c r="K154" s="592" t="s">
        <v>26</v>
      </c>
      <c r="L154" s="593" t="str">
        <f>IF($D$153="Y/T","Isi Sasaran",IF($E$153=0,0,IF(K154="Y",1,IF(K154="T",0,"Isi Dulu"))))</f>
        <v>Isi Sasaran</v>
      </c>
      <c r="M154" s="849"/>
      <c r="N154" s="852"/>
      <c r="O154" s="517"/>
      <c r="P154" s="517"/>
      <c r="Q154" s="517"/>
      <c r="R154" s="517"/>
    </row>
    <row r="155" spans="2:18" s="527" customFormat="1" ht="15.75">
      <c r="B155" s="837"/>
      <c r="C155" s="840"/>
      <c r="D155" s="858"/>
      <c r="E155" s="855"/>
      <c r="F155" s="549">
        <v>3</v>
      </c>
      <c r="G155" s="550"/>
      <c r="H155" s="598" t="str">
        <f t="shared" si="2"/>
        <v>Belum Diisi</v>
      </c>
      <c r="I155" s="592" t="s">
        <v>26</v>
      </c>
      <c r="J155" s="593" t="str">
        <f>IF($D$153="Y/T","Isi Sasaran",IF($E$153=0,0,IF(I155="Y",1,IF(I155="T",0,"Isi Dulu"))))</f>
        <v>Isi Sasaran</v>
      </c>
      <c r="K155" s="592" t="s">
        <v>26</v>
      </c>
      <c r="L155" s="593" t="str">
        <f>IF($D$153="Y/T","Isi Sasaran",IF($E$153=0,0,IF(K155="Y",1,IF(K155="T",0,"Isi Dulu"))))</f>
        <v>Isi Sasaran</v>
      </c>
      <c r="M155" s="849"/>
      <c r="N155" s="852"/>
      <c r="O155" s="517"/>
      <c r="P155" s="517"/>
      <c r="Q155" s="517"/>
      <c r="R155" s="517"/>
    </row>
    <row r="156" spans="2:18" s="527" customFormat="1" ht="15.75">
      <c r="B156" s="837"/>
      <c r="C156" s="840"/>
      <c r="D156" s="858"/>
      <c r="E156" s="855"/>
      <c r="F156" s="549">
        <v>4</v>
      </c>
      <c r="G156" s="550"/>
      <c r="H156" s="598" t="str">
        <f t="shared" si="2"/>
        <v>Belum Diisi</v>
      </c>
      <c r="I156" s="592" t="s">
        <v>26</v>
      </c>
      <c r="J156" s="593" t="str">
        <f>IF($D$153="Y/T","Isi Sasaran",IF($E$153=0,0,IF(I156="Y",1,IF(I156="T",0,"Isi Dulu"))))</f>
        <v>Isi Sasaran</v>
      </c>
      <c r="K156" s="592" t="s">
        <v>26</v>
      </c>
      <c r="L156" s="593" t="str">
        <f>IF($D$153="Y/T","Isi Sasaran",IF($E$153=0,0,IF(K156="Y",1,IF(K156="T",0,"Isi Dulu"))))</f>
        <v>Isi Sasaran</v>
      </c>
      <c r="M156" s="849"/>
      <c r="N156" s="852"/>
      <c r="O156" s="517"/>
      <c r="P156" s="517"/>
      <c r="Q156" s="517"/>
      <c r="R156" s="517"/>
    </row>
    <row r="157" spans="2:18" s="527" customFormat="1" ht="15.75">
      <c r="B157" s="838"/>
      <c r="C157" s="841"/>
      <c r="D157" s="859"/>
      <c r="E157" s="856"/>
      <c r="F157" s="569">
        <v>5</v>
      </c>
      <c r="G157" s="570"/>
      <c r="H157" s="599" t="str">
        <f t="shared" si="2"/>
        <v>Belum Diisi</v>
      </c>
      <c r="I157" s="595" t="s">
        <v>26</v>
      </c>
      <c r="J157" s="596" t="str">
        <f>IF($D$153="Y/T","Isi Sasaran",IF($E$153=0,0,IF(I157="Y",1,IF(I157="T",0,"Isi Dulu"))))</f>
        <v>Isi Sasaran</v>
      </c>
      <c r="K157" s="595" t="s">
        <v>26</v>
      </c>
      <c r="L157" s="596" t="str">
        <f>IF($D$153="Y/T","Isi Sasaran",IF($E$153=0,0,IF(K157="Y",1,IF(K157="T",0,"Isi Dulu"))))</f>
        <v>Isi Sasaran</v>
      </c>
      <c r="M157" s="850"/>
      <c r="N157" s="853"/>
      <c r="O157" s="517"/>
      <c r="P157" s="517"/>
      <c r="Q157" s="517"/>
      <c r="R157" s="517"/>
    </row>
    <row r="158" spans="2:18" s="527" customFormat="1" ht="15.75">
      <c r="B158" s="836">
        <v>11</v>
      </c>
      <c r="C158" s="839"/>
      <c r="D158" s="857" t="s">
        <v>26</v>
      </c>
      <c r="E158" s="854" t="str">
        <f>IF(D158="Y",1,IF(D158="T",0,IF(D158="Y/T","Belum diisi","Error")))</f>
        <v>Belum diisi</v>
      </c>
      <c r="F158" s="528">
        <v>1</v>
      </c>
      <c r="G158" s="529"/>
      <c r="H158" s="600" t="str">
        <f t="shared" si="2"/>
        <v>Belum Diisi</v>
      </c>
      <c r="I158" s="590" t="s">
        <v>26</v>
      </c>
      <c r="J158" s="591" t="str">
        <f>IF($D$158="Y/T","Isi Sasaran",IF($E$158=0,0,IF(I158="Y",1,IF(I158="T",0,"Isi Dulu"))))</f>
        <v>Isi Sasaran</v>
      </c>
      <c r="K158" s="590" t="s">
        <v>26</v>
      </c>
      <c r="L158" s="591" t="str">
        <f>IF($D$158="Y/T","Isi Sasaran",IF($E$158=0,0,IF(K158="Y",1,IF(K158="T",0,"Isi Dulu"))))</f>
        <v>Isi Sasaran</v>
      </c>
      <c r="M158" s="848" t="s">
        <v>26</v>
      </c>
      <c r="N158" s="851" t="str">
        <f>IF(M158="Y",1,IF(M158="T",0,IF(M158="Y/T","Belum diisi","Error")))</f>
        <v>Belum diisi</v>
      </c>
      <c r="O158" s="517"/>
      <c r="P158" s="517"/>
      <c r="Q158" s="517"/>
      <c r="R158" s="517"/>
    </row>
    <row r="159" spans="2:18" s="527" customFormat="1" ht="15.75">
      <c r="B159" s="837"/>
      <c r="C159" s="840"/>
      <c r="D159" s="858"/>
      <c r="E159" s="855"/>
      <c r="F159" s="549">
        <v>2</v>
      </c>
      <c r="G159" s="550"/>
      <c r="H159" s="598" t="str">
        <f t="shared" si="2"/>
        <v>Belum Diisi</v>
      </c>
      <c r="I159" s="592" t="s">
        <v>26</v>
      </c>
      <c r="J159" s="593" t="str">
        <f>IF($D$158="Y/T","Isi Sasaran",IF($E$158=0,0,IF(I159="Y",1,IF(I159="T",0,"Isi Dulu"))))</f>
        <v>Isi Sasaran</v>
      </c>
      <c r="K159" s="592" t="s">
        <v>26</v>
      </c>
      <c r="L159" s="593" t="str">
        <f>IF($D$158="Y/T","Isi Sasaran",IF($E$158=0,0,IF(K159="Y",1,IF(K159="T",0,"Isi Dulu"))))</f>
        <v>Isi Sasaran</v>
      </c>
      <c r="M159" s="849"/>
      <c r="N159" s="852"/>
      <c r="O159" s="517"/>
      <c r="P159" s="517"/>
      <c r="Q159" s="517"/>
      <c r="R159" s="517"/>
    </row>
    <row r="160" spans="2:18" s="527" customFormat="1" ht="15.75">
      <c r="B160" s="837"/>
      <c r="C160" s="840"/>
      <c r="D160" s="858"/>
      <c r="E160" s="855"/>
      <c r="F160" s="549">
        <v>3</v>
      </c>
      <c r="G160" s="550"/>
      <c r="H160" s="598" t="str">
        <f t="shared" si="2"/>
        <v>Belum Diisi</v>
      </c>
      <c r="I160" s="592" t="s">
        <v>26</v>
      </c>
      <c r="J160" s="593" t="str">
        <f>IF($D$158="Y/T","Isi Sasaran",IF($E$158=0,0,IF(I160="Y",1,IF(I160="T",0,"Isi Dulu"))))</f>
        <v>Isi Sasaran</v>
      </c>
      <c r="K160" s="592" t="s">
        <v>26</v>
      </c>
      <c r="L160" s="593" t="str">
        <f>IF($D$158="Y/T","Isi Sasaran",IF($E$158=0,0,IF(K160="Y",1,IF(K160="T",0,"Isi Dulu"))))</f>
        <v>Isi Sasaran</v>
      </c>
      <c r="M160" s="849"/>
      <c r="N160" s="852"/>
      <c r="O160" s="517"/>
      <c r="P160" s="517"/>
      <c r="Q160" s="517"/>
      <c r="R160" s="517"/>
    </row>
    <row r="161" spans="2:18" s="527" customFormat="1" ht="15.75">
      <c r="B161" s="837"/>
      <c r="C161" s="840"/>
      <c r="D161" s="858"/>
      <c r="E161" s="855"/>
      <c r="F161" s="549">
        <v>4</v>
      </c>
      <c r="G161" s="550"/>
      <c r="H161" s="598" t="str">
        <f t="shared" si="2"/>
        <v>Belum Diisi</v>
      </c>
      <c r="I161" s="592" t="s">
        <v>26</v>
      </c>
      <c r="J161" s="593" t="str">
        <f>IF($D$158="Y/T","Isi Sasaran",IF($E$158=0,0,IF(I161="Y",1,IF(I161="T",0,"Isi Dulu"))))</f>
        <v>Isi Sasaran</v>
      </c>
      <c r="K161" s="592" t="s">
        <v>26</v>
      </c>
      <c r="L161" s="593" t="str">
        <f>IF($D$158="Y/T","Isi Sasaran",IF($E$158=0,0,IF(K161="Y",1,IF(K161="T",0,"Isi Dulu"))))</f>
        <v>Isi Sasaran</v>
      </c>
      <c r="M161" s="849"/>
      <c r="N161" s="852"/>
      <c r="O161" s="517"/>
      <c r="P161" s="517"/>
      <c r="Q161" s="517"/>
      <c r="R161" s="517"/>
    </row>
    <row r="162" spans="2:18" s="527" customFormat="1" ht="15.75">
      <c r="B162" s="838"/>
      <c r="C162" s="841"/>
      <c r="D162" s="859"/>
      <c r="E162" s="856"/>
      <c r="F162" s="569">
        <v>5</v>
      </c>
      <c r="G162" s="570"/>
      <c r="H162" s="599" t="str">
        <f t="shared" si="2"/>
        <v>Belum Diisi</v>
      </c>
      <c r="I162" s="595" t="s">
        <v>26</v>
      </c>
      <c r="J162" s="596" t="str">
        <f>IF($D$158="Y/T","Isi Sasaran",IF($E$158=0,0,IF(I162="Y",1,IF(I162="T",0,"Isi Dulu"))))</f>
        <v>Isi Sasaran</v>
      </c>
      <c r="K162" s="595" t="s">
        <v>26</v>
      </c>
      <c r="L162" s="596" t="str">
        <f>IF($D$158="Y/T","Isi Sasaran",IF($E$158=0,0,IF(K162="Y",1,IF(K162="T",0,"Isi Dulu"))))</f>
        <v>Isi Sasaran</v>
      </c>
      <c r="M162" s="850"/>
      <c r="N162" s="853"/>
      <c r="O162" s="517"/>
      <c r="P162" s="517"/>
      <c r="Q162" s="517"/>
      <c r="R162" s="517"/>
    </row>
    <row r="163" spans="2:18" s="527" customFormat="1" ht="15.75">
      <c r="B163" s="836">
        <v>12</v>
      </c>
      <c r="C163" s="839"/>
      <c r="D163" s="857" t="s">
        <v>26</v>
      </c>
      <c r="E163" s="854" t="str">
        <f>IF(D163="Y",1,IF(D163="T",0,IF(D163="Y/T","Belum diisi","Error")))</f>
        <v>Belum diisi</v>
      </c>
      <c r="F163" s="528">
        <v>1</v>
      </c>
      <c r="G163" s="529"/>
      <c r="H163" s="600" t="str">
        <f t="shared" si="2"/>
        <v>Belum Diisi</v>
      </c>
      <c r="I163" s="590" t="s">
        <v>26</v>
      </c>
      <c r="J163" s="591" t="str">
        <f>IF($D$163="Y/T","Isi Sasaran",IF($E$163=0,0,IF(I163="Y",1,IF(I163="T",0,"Isi Dulu"))))</f>
        <v>Isi Sasaran</v>
      </c>
      <c r="K163" s="590" t="s">
        <v>26</v>
      </c>
      <c r="L163" s="591" t="str">
        <f>IF($D$163="Y/T","Isi Sasaran",IF($E$163=0,0,IF(K163="Y",1,IF(K163="T",0,"Isi Dulu"))))</f>
        <v>Isi Sasaran</v>
      </c>
      <c r="M163" s="848" t="s">
        <v>26</v>
      </c>
      <c r="N163" s="851" t="str">
        <f>IF(M163="Y",1,IF(M163="T",0,IF(M163="Y/T","Belum diisi","Error")))</f>
        <v>Belum diisi</v>
      </c>
      <c r="O163" s="517"/>
      <c r="P163" s="517"/>
      <c r="Q163" s="517"/>
      <c r="R163" s="517"/>
    </row>
    <row r="164" spans="2:18" s="527" customFormat="1" ht="15.75">
      <c r="B164" s="837"/>
      <c r="C164" s="840"/>
      <c r="D164" s="858"/>
      <c r="E164" s="855"/>
      <c r="F164" s="549">
        <v>2</v>
      </c>
      <c r="G164" s="550"/>
      <c r="H164" s="598" t="str">
        <f t="shared" si="2"/>
        <v>Belum Diisi</v>
      </c>
      <c r="I164" s="592" t="s">
        <v>26</v>
      </c>
      <c r="J164" s="593" t="str">
        <f>IF($D$163="Y/T","Isi Sasaran",IF($E$163=0,0,IF(I164="Y",1,IF(I164="T",0,"Isi Dulu"))))</f>
        <v>Isi Sasaran</v>
      </c>
      <c r="K164" s="592" t="s">
        <v>26</v>
      </c>
      <c r="L164" s="593" t="str">
        <f>IF($D$163="Y/T","Isi Sasaran",IF($E$163=0,0,IF(K164="Y",1,IF(K164="T",0,"Isi Dulu"))))</f>
        <v>Isi Sasaran</v>
      </c>
      <c r="M164" s="849"/>
      <c r="N164" s="852"/>
      <c r="O164" s="517"/>
      <c r="P164" s="517"/>
      <c r="Q164" s="517"/>
      <c r="R164" s="517"/>
    </row>
    <row r="165" spans="2:18" s="527" customFormat="1" ht="15.75">
      <c r="B165" s="837"/>
      <c r="C165" s="840"/>
      <c r="D165" s="858"/>
      <c r="E165" s="855"/>
      <c r="F165" s="549">
        <v>3</v>
      </c>
      <c r="G165" s="550"/>
      <c r="H165" s="598" t="str">
        <f t="shared" si="2"/>
        <v>Belum Diisi</v>
      </c>
      <c r="I165" s="592" t="s">
        <v>26</v>
      </c>
      <c r="J165" s="593" t="str">
        <f>IF($D$163="Y/T","Isi Sasaran",IF($E$163=0,0,IF(I165="Y",1,IF(I165="T",0,"Isi Dulu"))))</f>
        <v>Isi Sasaran</v>
      </c>
      <c r="K165" s="592" t="s">
        <v>26</v>
      </c>
      <c r="L165" s="593" t="str">
        <f>IF($D$163="Y/T","Isi Sasaran",IF($E$163=0,0,IF(K165="Y",1,IF(K165="T",0,"Isi Dulu"))))</f>
        <v>Isi Sasaran</v>
      </c>
      <c r="M165" s="849"/>
      <c r="N165" s="852"/>
      <c r="O165" s="517"/>
      <c r="P165" s="517"/>
      <c r="Q165" s="517"/>
      <c r="R165" s="517"/>
    </row>
    <row r="166" spans="2:18" s="527" customFormat="1" ht="15.75">
      <c r="B166" s="837"/>
      <c r="C166" s="840"/>
      <c r="D166" s="858"/>
      <c r="E166" s="855"/>
      <c r="F166" s="549">
        <v>4</v>
      </c>
      <c r="G166" s="550"/>
      <c r="H166" s="598" t="str">
        <f t="shared" si="2"/>
        <v>Belum Diisi</v>
      </c>
      <c r="I166" s="592" t="s">
        <v>26</v>
      </c>
      <c r="J166" s="593" t="str">
        <f>IF($D$163="Y/T","Isi Sasaran",IF($E$163=0,0,IF(I166="Y",1,IF(I166="T",0,"Isi Dulu"))))</f>
        <v>Isi Sasaran</v>
      </c>
      <c r="K166" s="592" t="s">
        <v>26</v>
      </c>
      <c r="L166" s="593" t="str">
        <f>IF($D$163="Y/T","Isi Sasaran",IF($E$163=0,0,IF(K166="Y",1,IF(K166="T",0,"Isi Dulu"))))</f>
        <v>Isi Sasaran</v>
      </c>
      <c r="M166" s="849"/>
      <c r="N166" s="852"/>
      <c r="O166" s="517"/>
      <c r="P166" s="517"/>
      <c r="Q166" s="517"/>
      <c r="R166" s="517"/>
    </row>
    <row r="167" spans="2:18" s="527" customFormat="1" ht="15.75">
      <c r="B167" s="838"/>
      <c r="C167" s="841"/>
      <c r="D167" s="859"/>
      <c r="E167" s="856"/>
      <c r="F167" s="569">
        <v>5</v>
      </c>
      <c r="G167" s="570"/>
      <c r="H167" s="599" t="str">
        <f t="shared" si="2"/>
        <v>Belum Diisi</v>
      </c>
      <c r="I167" s="595" t="s">
        <v>26</v>
      </c>
      <c r="J167" s="596" t="str">
        <f>IF($D$163="Y/T","Isi Sasaran",IF($E$163=0,0,IF(I167="Y",1,IF(I167="T",0,"Isi Dulu"))))</f>
        <v>Isi Sasaran</v>
      </c>
      <c r="K167" s="595" t="s">
        <v>26</v>
      </c>
      <c r="L167" s="596" t="str">
        <f>IF($D$163="Y/T","Isi Sasaran",IF($E$163=0,0,IF(K167="Y",1,IF(K167="T",0,"Isi Dulu"))))</f>
        <v>Isi Sasaran</v>
      </c>
      <c r="M167" s="850"/>
      <c r="N167" s="853"/>
      <c r="O167" s="517"/>
      <c r="P167" s="517"/>
      <c r="Q167" s="517"/>
      <c r="R167" s="517"/>
    </row>
    <row r="168" spans="2:18" s="527" customFormat="1" ht="15.75">
      <c r="B168" s="836">
        <v>13</v>
      </c>
      <c r="C168" s="839"/>
      <c r="D168" s="857" t="s">
        <v>26</v>
      </c>
      <c r="E168" s="854" t="str">
        <f>IF(D168="Y",1,IF(D168="T",0,IF(D168="Y/T","Belum diisi","Error")))</f>
        <v>Belum diisi</v>
      </c>
      <c r="F168" s="528">
        <v>1</v>
      </c>
      <c r="G168" s="529"/>
      <c r="H168" s="600" t="str">
        <f t="shared" si="2"/>
        <v>Belum Diisi</v>
      </c>
      <c r="I168" s="590" t="s">
        <v>26</v>
      </c>
      <c r="J168" s="591" t="str">
        <f>IF($D$168="Y/T","Isi Sasaran",IF($E$168=0,0,IF(I168="Y",1,IF(I168="T",0,"Isi Dulu"))))</f>
        <v>Isi Sasaran</v>
      </c>
      <c r="K168" s="590" t="s">
        <v>26</v>
      </c>
      <c r="L168" s="591" t="str">
        <f>IF($D$168="Y/T","Isi Sasaran",IF($E$168=0,0,IF(K168="Y",1,IF(K168="T",0,"Isi Dulu"))))</f>
        <v>Isi Sasaran</v>
      </c>
      <c r="M168" s="848" t="s">
        <v>26</v>
      </c>
      <c r="N168" s="851" t="str">
        <f>IF(M168="Y",1,IF(M168="T",0,IF(M168="Y/T","Belum diisi","Error")))</f>
        <v>Belum diisi</v>
      </c>
      <c r="O168" s="517"/>
      <c r="P168" s="517"/>
      <c r="Q168" s="517"/>
      <c r="R168" s="517"/>
    </row>
    <row r="169" spans="2:18" s="527" customFormat="1" ht="15.75">
      <c r="B169" s="837"/>
      <c r="C169" s="840"/>
      <c r="D169" s="858"/>
      <c r="E169" s="855"/>
      <c r="F169" s="549">
        <v>2</v>
      </c>
      <c r="G169" s="550"/>
      <c r="H169" s="598" t="str">
        <f t="shared" si="2"/>
        <v>Belum Diisi</v>
      </c>
      <c r="I169" s="592" t="s">
        <v>26</v>
      </c>
      <c r="J169" s="593" t="str">
        <f>IF($D$168="Y/T","Isi Sasaran",IF($E$168=0,0,IF(I169="Y",1,IF(I169="T",0,"Isi Dulu"))))</f>
        <v>Isi Sasaran</v>
      </c>
      <c r="K169" s="592" t="s">
        <v>26</v>
      </c>
      <c r="L169" s="593" t="str">
        <f>IF($D$168="Y/T","Isi Sasaran",IF($E$168=0,0,IF(K169="Y",1,IF(K169="T",0,"Isi Dulu"))))</f>
        <v>Isi Sasaran</v>
      </c>
      <c r="M169" s="849"/>
      <c r="N169" s="852"/>
      <c r="O169" s="517"/>
      <c r="P169" s="517"/>
      <c r="Q169" s="517"/>
      <c r="R169" s="517"/>
    </row>
    <row r="170" spans="2:18" s="527" customFormat="1" ht="15.75">
      <c r="B170" s="837"/>
      <c r="C170" s="840"/>
      <c r="D170" s="858"/>
      <c r="E170" s="855"/>
      <c r="F170" s="549">
        <v>3</v>
      </c>
      <c r="G170" s="550"/>
      <c r="H170" s="598" t="str">
        <f t="shared" si="2"/>
        <v>Belum Diisi</v>
      </c>
      <c r="I170" s="592" t="s">
        <v>26</v>
      </c>
      <c r="J170" s="593" t="str">
        <f>IF($D$168="Y/T","Isi Sasaran",IF($E$168=0,0,IF(I170="Y",1,IF(I170="T",0,"Isi Dulu"))))</f>
        <v>Isi Sasaran</v>
      </c>
      <c r="K170" s="592" t="s">
        <v>26</v>
      </c>
      <c r="L170" s="593" t="str">
        <f>IF($D$168="Y/T","Isi Sasaran",IF($E$168=0,0,IF(K170="Y",1,IF(K170="T",0,"Isi Dulu"))))</f>
        <v>Isi Sasaran</v>
      </c>
      <c r="M170" s="849"/>
      <c r="N170" s="852"/>
      <c r="O170" s="517"/>
      <c r="P170" s="517"/>
      <c r="Q170" s="517"/>
      <c r="R170" s="517"/>
    </row>
    <row r="171" spans="2:18" s="527" customFormat="1" ht="15.75">
      <c r="B171" s="837"/>
      <c r="C171" s="840"/>
      <c r="D171" s="858"/>
      <c r="E171" s="855"/>
      <c r="F171" s="549">
        <v>4</v>
      </c>
      <c r="G171" s="550"/>
      <c r="H171" s="598" t="str">
        <f t="shared" si="2"/>
        <v>Belum Diisi</v>
      </c>
      <c r="I171" s="592" t="s">
        <v>26</v>
      </c>
      <c r="J171" s="593" t="str">
        <f>IF($D$168="Y/T","Isi Sasaran",IF($E$168=0,0,IF(I171="Y",1,IF(I171="T",0,"Isi Dulu"))))</f>
        <v>Isi Sasaran</v>
      </c>
      <c r="K171" s="592" t="s">
        <v>26</v>
      </c>
      <c r="L171" s="593" t="str">
        <f>IF($D$168="Y/T","Isi Sasaran",IF($E$168=0,0,IF(K171="Y",1,IF(K171="T",0,"Isi Dulu"))))</f>
        <v>Isi Sasaran</v>
      </c>
      <c r="M171" s="849"/>
      <c r="N171" s="852"/>
      <c r="O171" s="517"/>
      <c r="P171" s="517"/>
      <c r="Q171" s="517"/>
      <c r="R171" s="517"/>
    </row>
    <row r="172" spans="2:18" s="527" customFormat="1" ht="15.75">
      <c r="B172" s="838"/>
      <c r="C172" s="841"/>
      <c r="D172" s="859"/>
      <c r="E172" s="856"/>
      <c r="F172" s="569">
        <v>5</v>
      </c>
      <c r="G172" s="570"/>
      <c r="H172" s="599" t="str">
        <f t="shared" ref="H172:H207" si="3">IF(OR(J172="Isi Dulu",L172="Isi Dulu",J172="Isi Sasaran",L172="Isi Sasaran"),"Belum Diisi",IF(SUM(J172,L172)=2,1,IF(SUM(J172,L172)=1,0,IF(SUM(J172,L172)=0,0,"Error"))))</f>
        <v>Belum Diisi</v>
      </c>
      <c r="I172" s="595" t="s">
        <v>26</v>
      </c>
      <c r="J172" s="596" t="str">
        <f>IF($D$168="Y/T","Isi Sasaran",IF($E$168=0,0,IF(I172="Y",1,IF(I172="T",0,"Isi Dulu"))))</f>
        <v>Isi Sasaran</v>
      </c>
      <c r="K172" s="595" t="s">
        <v>26</v>
      </c>
      <c r="L172" s="596" t="str">
        <f>IF($D$168="Y/T","Isi Sasaran",IF($E$168=0,0,IF(K172="Y",1,IF(K172="T",0,"Isi Dulu"))))</f>
        <v>Isi Sasaran</v>
      </c>
      <c r="M172" s="850"/>
      <c r="N172" s="853"/>
      <c r="O172" s="517"/>
      <c r="P172" s="517"/>
      <c r="Q172" s="517"/>
      <c r="R172" s="517"/>
    </row>
    <row r="173" spans="2:18" s="527" customFormat="1" ht="15.75">
      <c r="B173" s="836">
        <v>14</v>
      </c>
      <c r="C173" s="839"/>
      <c r="D173" s="857" t="s">
        <v>26</v>
      </c>
      <c r="E173" s="854" t="str">
        <f>IF(D173="Y",1,IF(D173="T",0,IF(D173="Y/T","Belum diisi","Error")))</f>
        <v>Belum diisi</v>
      </c>
      <c r="F173" s="528">
        <v>1</v>
      </c>
      <c r="G173" s="529"/>
      <c r="H173" s="600" t="str">
        <f t="shared" si="3"/>
        <v>Belum Diisi</v>
      </c>
      <c r="I173" s="590" t="s">
        <v>26</v>
      </c>
      <c r="J173" s="591" t="str">
        <f>IF($D$173="Y/T","Isi Sasaran",IF($E$173=0,0,IF(I173="Y",1,IF(I173="T",0,"Isi Dulu"))))</f>
        <v>Isi Sasaran</v>
      </c>
      <c r="K173" s="590" t="s">
        <v>26</v>
      </c>
      <c r="L173" s="591" t="str">
        <f>IF($D$173="Y/T","Isi Sasaran",IF($E$173=0,0,IF(K173="Y",1,IF(K173="T",0,"Isi Dulu"))))</f>
        <v>Isi Sasaran</v>
      </c>
      <c r="M173" s="848" t="s">
        <v>26</v>
      </c>
      <c r="N173" s="851" t="str">
        <f>IF(M173="Y",1,IF(M173="T",0,IF(M173="Y/T","Belum diisi","Error")))</f>
        <v>Belum diisi</v>
      </c>
      <c r="O173" s="517"/>
      <c r="P173" s="517"/>
      <c r="Q173" s="517"/>
      <c r="R173" s="517"/>
    </row>
    <row r="174" spans="2:18" s="527" customFormat="1" ht="15.75">
      <c r="B174" s="837"/>
      <c r="C174" s="840"/>
      <c r="D174" s="858"/>
      <c r="E174" s="855"/>
      <c r="F174" s="549">
        <v>2</v>
      </c>
      <c r="G174" s="550"/>
      <c r="H174" s="598" t="str">
        <f t="shared" si="3"/>
        <v>Belum Diisi</v>
      </c>
      <c r="I174" s="592" t="s">
        <v>26</v>
      </c>
      <c r="J174" s="593" t="str">
        <f>IF($D$173="Y/T","Isi Sasaran",IF($E$173=0,0,IF(I174="Y",1,IF(I174="T",0,"Isi Dulu"))))</f>
        <v>Isi Sasaran</v>
      </c>
      <c r="K174" s="592" t="s">
        <v>26</v>
      </c>
      <c r="L174" s="593" t="str">
        <f>IF($D$173="Y/T","Isi Sasaran",IF($E$173=0,0,IF(K174="Y",1,IF(K174="T",0,"Isi Dulu"))))</f>
        <v>Isi Sasaran</v>
      </c>
      <c r="M174" s="849"/>
      <c r="N174" s="852"/>
      <c r="O174" s="517"/>
      <c r="P174" s="517"/>
      <c r="Q174" s="517"/>
      <c r="R174" s="517"/>
    </row>
    <row r="175" spans="2:18" s="527" customFormat="1" ht="15.75">
      <c r="B175" s="837"/>
      <c r="C175" s="840"/>
      <c r="D175" s="858"/>
      <c r="E175" s="855"/>
      <c r="F175" s="549">
        <v>3</v>
      </c>
      <c r="G175" s="550"/>
      <c r="H175" s="598" t="str">
        <f t="shared" si="3"/>
        <v>Belum Diisi</v>
      </c>
      <c r="I175" s="592" t="s">
        <v>26</v>
      </c>
      <c r="J175" s="593" t="str">
        <f>IF($D$173="Y/T","Isi Sasaran",IF($E$173=0,0,IF(I175="Y",1,IF(I175="T",0,"Isi Dulu"))))</f>
        <v>Isi Sasaran</v>
      </c>
      <c r="K175" s="592" t="s">
        <v>26</v>
      </c>
      <c r="L175" s="593" t="str">
        <f>IF($D$173="Y/T","Isi Sasaran",IF($E$173=0,0,IF(K175="Y",1,IF(K175="T",0,"Isi Dulu"))))</f>
        <v>Isi Sasaran</v>
      </c>
      <c r="M175" s="849"/>
      <c r="N175" s="852"/>
      <c r="O175" s="517"/>
      <c r="P175" s="517"/>
      <c r="Q175" s="517"/>
      <c r="R175" s="517"/>
    </row>
    <row r="176" spans="2:18" s="527" customFormat="1" ht="15.75">
      <c r="B176" s="837"/>
      <c r="C176" s="840"/>
      <c r="D176" s="858"/>
      <c r="E176" s="855"/>
      <c r="F176" s="549">
        <v>4</v>
      </c>
      <c r="G176" s="550"/>
      <c r="H176" s="598" t="str">
        <f t="shared" si="3"/>
        <v>Belum Diisi</v>
      </c>
      <c r="I176" s="592" t="s">
        <v>26</v>
      </c>
      <c r="J176" s="593" t="str">
        <f>IF($D$173="Y/T","Isi Sasaran",IF($E$173=0,0,IF(I176="Y",1,IF(I176="T",0,"Isi Dulu"))))</f>
        <v>Isi Sasaran</v>
      </c>
      <c r="K176" s="592" t="s">
        <v>26</v>
      </c>
      <c r="L176" s="593" t="str">
        <f>IF($D$173="Y/T","Isi Sasaran",IF($E$173=0,0,IF(K176="Y",1,IF(K176="T",0,"Isi Dulu"))))</f>
        <v>Isi Sasaran</v>
      </c>
      <c r="M176" s="849"/>
      <c r="N176" s="852"/>
      <c r="O176" s="517"/>
      <c r="P176" s="517"/>
      <c r="Q176" s="517"/>
      <c r="R176" s="517"/>
    </row>
    <row r="177" spans="2:18" s="527" customFormat="1" ht="15.75">
      <c r="B177" s="838"/>
      <c r="C177" s="841"/>
      <c r="D177" s="859"/>
      <c r="E177" s="856"/>
      <c r="F177" s="569">
        <v>5</v>
      </c>
      <c r="G177" s="570"/>
      <c r="H177" s="599" t="str">
        <f t="shared" si="3"/>
        <v>Belum Diisi</v>
      </c>
      <c r="I177" s="595" t="s">
        <v>26</v>
      </c>
      <c r="J177" s="596" t="str">
        <f>IF($D$173="Y/T","Isi Sasaran",IF($E$173=0,0,IF(I177="Y",1,IF(I177="T",0,"Isi Dulu"))))</f>
        <v>Isi Sasaran</v>
      </c>
      <c r="K177" s="595" t="s">
        <v>26</v>
      </c>
      <c r="L177" s="596" t="str">
        <f>IF($D$173="Y/T","Isi Sasaran",IF($E$173=0,0,IF(K177="Y",1,IF(K177="T",0,"Isi Dulu"))))</f>
        <v>Isi Sasaran</v>
      </c>
      <c r="M177" s="850"/>
      <c r="N177" s="853"/>
      <c r="O177" s="517"/>
      <c r="P177" s="517"/>
      <c r="Q177" s="517"/>
      <c r="R177" s="517"/>
    </row>
    <row r="178" spans="2:18" s="527" customFormat="1" ht="15.75">
      <c r="B178" s="836">
        <v>15</v>
      </c>
      <c r="C178" s="839"/>
      <c r="D178" s="857" t="s">
        <v>26</v>
      </c>
      <c r="E178" s="854" t="str">
        <f>IF(D178="Y",1,IF(D178="T",0,IF(D178="Y/T","Belum diisi","Error")))</f>
        <v>Belum diisi</v>
      </c>
      <c r="F178" s="528">
        <v>1</v>
      </c>
      <c r="G178" s="529"/>
      <c r="H178" s="600" t="str">
        <f t="shared" si="3"/>
        <v>Belum Diisi</v>
      </c>
      <c r="I178" s="590" t="s">
        <v>26</v>
      </c>
      <c r="J178" s="591" t="str">
        <f>IF($D$178="Y/T","Isi Sasaran",IF($E$178=0,0,IF(I178="Y",1,IF(I178="T",0,"Isi Dulu"))))</f>
        <v>Isi Sasaran</v>
      </c>
      <c r="K178" s="590" t="s">
        <v>26</v>
      </c>
      <c r="L178" s="591" t="str">
        <f>IF($D$178="Y/T","Isi Sasaran",IF($E$178=0,0,IF(K178="Y",1,IF(K178="T",0,"Isi Dulu"))))</f>
        <v>Isi Sasaran</v>
      </c>
      <c r="M178" s="848" t="s">
        <v>26</v>
      </c>
      <c r="N178" s="851" t="str">
        <f>IF(M178="Y",1,IF(M178="T",0,IF(M178="Y/T","Belum diisi","Error")))</f>
        <v>Belum diisi</v>
      </c>
      <c r="O178" s="517"/>
      <c r="P178" s="517"/>
      <c r="Q178" s="517"/>
      <c r="R178" s="517"/>
    </row>
    <row r="179" spans="2:18" s="527" customFormat="1" ht="15.75">
      <c r="B179" s="837"/>
      <c r="C179" s="840"/>
      <c r="D179" s="858"/>
      <c r="E179" s="855"/>
      <c r="F179" s="549">
        <v>2</v>
      </c>
      <c r="G179" s="550"/>
      <c r="H179" s="598" t="str">
        <f t="shared" si="3"/>
        <v>Belum Diisi</v>
      </c>
      <c r="I179" s="592" t="s">
        <v>26</v>
      </c>
      <c r="J179" s="593" t="str">
        <f>IF($D$178="Y/T","Isi Sasaran",IF($E$178=0,0,IF(I179="Y",1,IF(I179="T",0,"Isi Dulu"))))</f>
        <v>Isi Sasaran</v>
      </c>
      <c r="K179" s="592" t="s">
        <v>26</v>
      </c>
      <c r="L179" s="593" t="str">
        <f>IF($D$178="Y/T","Isi Sasaran",IF($E$178=0,0,IF(K179="Y",1,IF(K179="T",0,"Isi Dulu"))))</f>
        <v>Isi Sasaran</v>
      </c>
      <c r="M179" s="849"/>
      <c r="N179" s="852"/>
      <c r="O179" s="517"/>
      <c r="P179" s="517"/>
      <c r="Q179" s="517"/>
      <c r="R179" s="517"/>
    </row>
    <row r="180" spans="2:18" s="527" customFormat="1" ht="15.75">
      <c r="B180" s="837"/>
      <c r="C180" s="840"/>
      <c r="D180" s="858"/>
      <c r="E180" s="855"/>
      <c r="F180" s="549">
        <v>3</v>
      </c>
      <c r="G180" s="550"/>
      <c r="H180" s="598" t="str">
        <f t="shared" si="3"/>
        <v>Belum Diisi</v>
      </c>
      <c r="I180" s="592" t="s">
        <v>26</v>
      </c>
      <c r="J180" s="593" t="str">
        <f>IF($D$178="Y/T","Isi Sasaran",IF($E$178=0,0,IF(I180="Y",1,IF(I180="T",0,"Isi Dulu"))))</f>
        <v>Isi Sasaran</v>
      </c>
      <c r="K180" s="592" t="s">
        <v>26</v>
      </c>
      <c r="L180" s="593" t="str">
        <f>IF($D$178="Y/T","Isi Sasaran",IF($E$178=0,0,IF(K180="Y",1,IF(K180="T",0,"Isi Dulu"))))</f>
        <v>Isi Sasaran</v>
      </c>
      <c r="M180" s="849"/>
      <c r="N180" s="852"/>
      <c r="O180" s="517"/>
      <c r="P180" s="517"/>
      <c r="Q180" s="517"/>
      <c r="R180" s="517"/>
    </row>
    <row r="181" spans="2:18" s="527" customFormat="1" ht="15.75">
      <c r="B181" s="837"/>
      <c r="C181" s="840"/>
      <c r="D181" s="858"/>
      <c r="E181" s="855"/>
      <c r="F181" s="549">
        <v>4</v>
      </c>
      <c r="G181" s="550"/>
      <c r="H181" s="598" t="str">
        <f t="shared" si="3"/>
        <v>Belum Diisi</v>
      </c>
      <c r="I181" s="592" t="s">
        <v>26</v>
      </c>
      <c r="J181" s="593" t="str">
        <f>IF($D$178="Y/T","Isi Sasaran",IF($E$178=0,0,IF(I181="Y",1,IF(I181="T",0,"Isi Dulu"))))</f>
        <v>Isi Sasaran</v>
      </c>
      <c r="K181" s="592" t="s">
        <v>26</v>
      </c>
      <c r="L181" s="593" t="str">
        <f>IF($D$178="Y/T","Isi Sasaran",IF($E$178=0,0,IF(K181="Y",1,IF(K181="T",0,"Isi Dulu"))))</f>
        <v>Isi Sasaran</v>
      </c>
      <c r="M181" s="849"/>
      <c r="N181" s="852"/>
      <c r="O181" s="517"/>
      <c r="P181" s="517"/>
      <c r="Q181" s="517"/>
      <c r="R181" s="517"/>
    </row>
    <row r="182" spans="2:18" s="527" customFormat="1" ht="15.75">
      <c r="B182" s="838"/>
      <c r="C182" s="841"/>
      <c r="D182" s="859"/>
      <c r="E182" s="856"/>
      <c r="F182" s="569">
        <v>5</v>
      </c>
      <c r="G182" s="570"/>
      <c r="H182" s="599" t="str">
        <f t="shared" si="3"/>
        <v>Belum Diisi</v>
      </c>
      <c r="I182" s="595" t="s">
        <v>26</v>
      </c>
      <c r="J182" s="596" t="str">
        <f>IF($D$178="Y/T","Isi Sasaran",IF($E$178=0,0,IF(I182="Y",1,IF(I182="T",0,"Isi Dulu"))))</f>
        <v>Isi Sasaran</v>
      </c>
      <c r="K182" s="595" t="s">
        <v>26</v>
      </c>
      <c r="L182" s="596" t="str">
        <f>IF($D$178="Y/T","Isi Sasaran",IF($E$178=0,0,IF(K182="Y",1,IF(K182="T",0,"Isi Dulu"))))</f>
        <v>Isi Sasaran</v>
      </c>
      <c r="M182" s="850"/>
      <c r="N182" s="853"/>
      <c r="O182" s="517"/>
      <c r="P182" s="517"/>
      <c r="Q182" s="517"/>
      <c r="R182" s="517"/>
    </row>
    <row r="183" spans="2:18" s="527" customFormat="1" ht="15.75">
      <c r="B183" s="836">
        <v>16</v>
      </c>
      <c r="C183" s="839"/>
      <c r="D183" s="857" t="s">
        <v>26</v>
      </c>
      <c r="E183" s="854" t="str">
        <f>IF(D183="Y",1,IF(D183="T",0,IF(D183="Y/T","Belum diisi","Error")))</f>
        <v>Belum diisi</v>
      </c>
      <c r="F183" s="528">
        <v>1</v>
      </c>
      <c r="G183" s="529"/>
      <c r="H183" s="600" t="str">
        <f t="shared" si="3"/>
        <v>Belum Diisi</v>
      </c>
      <c r="I183" s="590" t="s">
        <v>26</v>
      </c>
      <c r="J183" s="591" t="str">
        <f>IF($D$183="Y/T","Isi Sasaran",IF($E$183=0,0,IF(I183="Y",1,IF(I183="T",0,"Isi Dulu"))))</f>
        <v>Isi Sasaran</v>
      </c>
      <c r="K183" s="590" t="s">
        <v>26</v>
      </c>
      <c r="L183" s="591" t="str">
        <f>IF($D$183="Y/T","Isi Sasaran",IF($E$183=0,0,IF(K183="Y",1,IF(K183="T",0,"Isi Dulu"))))</f>
        <v>Isi Sasaran</v>
      </c>
      <c r="M183" s="848" t="s">
        <v>26</v>
      </c>
      <c r="N183" s="851" t="str">
        <f>IF(M183="Y",1,IF(M183="T",0,IF(M183="Y/T","Belum diisi","Error")))</f>
        <v>Belum diisi</v>
      </c>
      <c r="O183" s="517"/>
      <c r="P183" s="517"/>
      <c r="Q183" s="517"/>
      <c r="R183" s="517"/>
    </row>
    <row r="184" spans="2:18" s="527" customFormat="1" ht="15.75">
      <c r="B184" s="837"/>
      <c r="C184" s="840"/>
      <c r="D184" s="858"/>
      <c r="E184" s="855"/>
      <c r="F184" s="549">
        <v>2</v>
      </c>
      <c r="G184" s="550"/>
      <c r="H184" s="598" t="str">
        <f t="shared" si="3"/>
        <v>Belum Diisi</v>
      </c>
      <c r="I184" s="592" t="s">
        <v>26</v>
      </c>
      <c r="J184" s="593" t="str">
        <f>IF($D$183="Y/T","Isi Sasaran",IF($E$183=0,0,IF(I184="Y",1,IF(I184="T",0,"Isi Dulu"))))</f>
        <v>Isi Sasaran</v>
      </c>
      <c r="K184" s="592" t="s">
        <v>26</v>
      </c>
      <c r="L184" s="593" t="str">
        <f>IF($D$183="Y/T","Isi Sasaran",IF($E$183=0,0,IF(K184="Y",1,IF(K184="T",0,"Isi Dulu"))))</f>
        <v>Isi Sasaran</v>
      </c>
      <c r="M184" s="849"/>
      <c r="N184" s="852"/>
      <c r="O184" s="517"/>
      <c r="P184" s="517"/>
      <c r="Q184" s="517"/>
      <c r="R184" s="517"/>
    </row>
    <row r="185" spans="2:18" s="527" customFormat="1" ht="15.75">
      <c r="B185" s="837"/>
      <c r="C185" s="840"/>
      <c r="D185" s="858"/>
      <c r="E185" s="855"/>
      <c r="F185" s="549">
        <v>3</v>
      </c>
      <c r="G185" s="550"/>
      <c r="H185" s="598" t="str">
        <f t="shared" si="3"/>
        <v>Belum Diisi</v>
      </c>
      <c r="I185" s="592" t="s">
        <v>26</v>
      </c>
      <c r="J185" s="593" t="str">
        <f>IF($D$183="Y/T","Isi Sasaran",IF($E$183=0,0,IF(I185="Y",1,IF(I185="T",0,"Isi Dulu"))))</f>
        <v>Isi Sasaran</v>
      </c>
      <c r="K185" s="592" t="s">
        <v>26</v>
      </c>
      <c r="L185" s="593" t="str">
        <f>IF($D$183="Y/T","Isi Sasaran",IF($E$183=0,0,IF(K185="Y",1,IF(K185="T",0,"Isi Dulu"))))</f>
        <v>Isi Sasaran</v>
      </c>
      <c r="M185" s="849"/>
      <c r="N185" s="852"/>
      <c r="O185" s="517"/>
      <c r="P185" s="517"/>
      <c r="Q185" s="517"/>
      <c r="R185" s="517"/>
    </row>
    <row r="186" spans="2:18" s="527" customFormat="1" ht="15.75">
      <c r="B186" s="837"/>
      <c r="C186" s="840"/>
      <c r="D186" s="858"/>
      <c r="E186" s="855"/>
      <c r="F186" s="549">
        <v>4</v>
      </c>
      <c r="G186" s="550"/>
      <c r="H186" s="598" t="str">
        <f t="shared" si="3"/>
        <v>Belum Diisi</v>
      </c>
      <c r="I186" s="592" t="s">
        <v>26</v>
      </c>
      <c r="J186" s="593" t="str">
        <f>IF($D$183="Y/T","Isi Sasaran",IF($E$183=0,0,IF(I186="Y",1,IF(I186="T",0,"Isi Dulu"))))</f>
        <v>Isi Sasaran</v>
      </c>
      <c r="K186" s="592" t="s">
        <v>26</v>
      </c>
      <c r="L186" s="593" t="str">
        <f>IF($D$183="Y/T","Isi Sasaran",IF($E$183=0,0,IF(K186="Y",1,IF(K186="T",0,"Isi Dulu"))))</f>
        <v>Isi Sasaran</v>
      </c>
      <c r="M186" s="849"/>
      <c r="N186" s="852"/>
      <c r="O186" s="517"/>
      <c r="P186" s="517"/>
      <c r="Q186" s="517"/>
      <c r="R186" s="517"/>
    </row>
    <row r="187" spans="2:18" s="527" customFormat="1" ht="15.75">
      <c r="B187" s="838"/>
      <c r="C187" s="841"/>
      <c r="D187" s="859"/>
      <c r="E187" s="856"/>
      <c r="F187" s="569">
        <v>5</v>
      </c>
      <c r="G187" s="570"/>
      <c r="H187" s="599" t="str">
        <f t="shared" si="3"/>
        <v>Belum Diisi</v>
      </c>
      <c r="I187" s="595" t="s">
        <v>26</v>
      </c>
      <c r="J187" s="596" t="str">
        <f>IF($D$183="Y/T","Isi Sasaran",IF($E$183=0,0,IF(I187="Y",1,IF(I187="T",0,"Isi Dulu"))))</f>
        <v>Isi Sasaran</v>
      </c>
      <c r="K187" s="595" t="s">
        <v>26</v>
      </c>
      <c r="L187" s="596" t="str">
        <f>IF($D$183="Y/T","Isi Sasaran",IF($E$183=0,0,IF(K187="Y",1,IF(K187="T",0,"Isi Dulu"))))</f>
        <v>Isi Sasaran</v>
      </c>
      <c r="M187" s="850"/>
      <c r="N187" s="853"/>
      <c r="O187" s="517"/>
      <c r="P187" s="517"/>
      <c r="Q187" s="517"/>
      <c r="R187" s="517"/>
    </row>
    <row r="188" spans="2:18" s="527" customFormat="1" ht="15.75">
      <c r="B188" s="836">
        <v>17</v>
      </c>
      <c r="C188" s="839"/>
      <c r="D188" s="857" t="s">
        <v>26</v>
      </c>
      <c r="E188" s="854" t="str">
        <f>IF(D188="Y",1,IF(D188="T",0,IF(D188="Y/T","Belum diisi","Error")))</f>
        <v>Belum diisi</v>
      </c>
      <c r="F188" s="528">
        <v>1</v>
      </c>
      <c r="G188" s="529"/>
      <c r="H188" s="600" t="str">
        <f t="shared" si="3"/>
        <v>Belum Diisi</v>
      </c>
      <c r="I188" s="590" t="s">
        <v>26</v>
      </c>
      <c r="J188" s="591" t="str">
        <f>IF($D$188="Y/T","Isi Sasaran",IF($E$188=0,0,IF(I188="Y",1,IF(I188="T",0,"Isi Dulu"))))</f>
        <v>Isi Sasaran</v>
      </c>
      <c r="K188" s="590" t="s">
        <v>26</v>
      </c>
      <c r="L188" s="591" t="str">
        <f>IF($D$188="Y/T","Isi Sasaran",IF($E$188=0,0,IF(K188="Y",1,IF(K188="T",0,"Isi Dulu"))))</f>
        <v>Isi Sasaran</v>
      </c>
      <c r="M188" s="848" t="s">
        <v>26</v>
      </c>
      <c r="N188" s="851" t="str">
        <f>IF(M188="Y",1,IF(M188="T",0,IF(M188="Y/T","Belum diisi","Error")))</f>
        <v>Belum diisi</v>
      </c>
      <c r="O188" s="517"/>
      <c r="P188" s="517"/>
      <c r="Q188" s="517"/>
      <c r="R188" s="517"/>
    </row>
    <row r="189" spans="2:18" s="527" customFormat="1" ht="15.75">
      <c r="B189" s="837"/>
      <c r="C189" s="840"/>
      <c r="D189" s="858"/>
      <c r="E189" s="855"/>
      <c r="F189" s="549">
        <v>2</v>
      </c>
      <c r="G189" s="550"/>
      <c r="H189" s="598" t="str">
        <f t="shared" si="3"/>
        <v>Belum Diisi</v>
      </c>
      <c r="I189" s="592" t="s">
        <v>26</v>
      </c>
      <c r="J189" s="593" t="str">
        <f>IF($D$188="Y/T","Isi Sasaran",IF($E$188=0,0,IF(I189="Y",1,IF(I189="T",0,"Isi Dulu"))))</f>
        <v>Isi Sasaran</v>
      </c>
      <c r="K189" s="592" t="s">
        <v>26</v>
      </c>
      <c r="L189" s="593" t="str">
        <f>IF($D$188="Y/T","Isi Sasaran",IF($E$188=0,0,IF(K189="Y",1,IF(K189="T",0,"Isi Dulu"))))</f>
        <v>Isi Sasaran</v>
      </c>
      <c r="M189" s="849"/>
      <c r="N189" s="852"/>
      <c r="O189" s="517"/>
      <c r="P189" s="517"/>
      <c r="Q189" s="517"/>
      <c r="R189" s="517"/>
    </row>
    <row r="190" spans="2:18" s="527" customFormat="1" ht="15.75">
      <c r="B190" s="837"/>
      <c r="C190" s="840"/>
      <c r="D190" s="858"/>
      <c r="E190" s="855"/>
      <c r="F190" s="549">
        <v>3</v>
      </c>
      <c r="G190" s="550"/>
      <c r="H190" s="598" t="str">
        <f t="shared" si="3"/>
        <v>Belum Diisi</v>
      </c>
      <c r="I190" s="592" t="s">
        <v>26</v>
      </c>
      <c r="J190" s="593" t="str">
        <f>IF($D$188="Y/T","Isi Sasaran",IF($E$188=0,0,IF(I190="Y",1,IF(I190="T",0,"Isi Dulu"))))</f>
        <v>Isi Sasaran</v>
      </c>
      <c r="K190" s="592" t="s">
        <v>26</v>
      </c>
      <c r="L190" s="593" t="str">
        <f>IF($D$188="Y/T","Isi Sasaran",IF($E$188=0,0,IF(K190="Y",1,IF(K190="T",0,"Isi Dulu"))))</f>
        <v>Isi Sasaran</v>
      </c>
      <c r="M190" s="849"/>
      <c r="N190" s="852"/>
      <c r="O190" s="517"/>
      <c r="P190" s="517"/>
      <c r="Q190" s="517"/>
      <c r="R190" s="517"/>
    </row>
    <row r="191" spans="2:18" s="527" customFormat="1" ht="15.75">
      <c r="B191" s="837"/>
      <c r="C191" s="840"/>
      <c r="D191" s="858"/>
      <c r="E191" s="855"/>
      <c r="F191" s="549">
        <v>4</v>
      </c>
      <c r="G191" s="550"/>
      <c r="H191" s="598" t="str">
        <f t="shared" si="3"/>
        <v>Belum Diisi</v>
      </c>
      <c r="I191" s="592" t="s">
        <v>26</v>
      </c>
      <c r="J191" s="593" t="str">
        <f>IF($D$188="Y/T","Isi Sasaran",IF($E$188=0,0,IF(I191="Y",1,IF(I191="T",0,"Isi Dulu"))))</f>
        <v>Isi Sasaran</v>
      </c>
      <c r="K191" s="592" t="s">
        <v>26</v>
      </c>
      <c r="L191" s="593" t="str">
        <f>IF($D$188="Y/T","Isi Sasaran",IF($E$188=0,0,IF(K191="Y",1,IF(K191="T",0,"Isi Dulu"))))</f>
        <v>Isi Sasaran</v>
      </c>
      <c r="M191" s="849"/>
      <c r="N191" s="852"/>
      <c r="O191" s="517"/>
      <c r="P191" s="517"/>
      <c r="Q191" s="517"/>
      <c r="R191" s="517"/>
    </row>
    <row r="192" spans="2:18" s="527" customFormat="1" ht="15.75">
      <c r="B192" s="838"/>
      <c r="C192" s="841"/>
      <c r="D192" s="859"/>
      <c r="E192" s="856"/>
      <c r="F192" s="569">
        <v>5</v>
      </c>
      <c r="G192" s="570"/>
      <c r="H192" s="599" t="str">
        <f t="shared" si="3"/>
        <v>Belum Diisi</v>
      </c>
      <c r="I192" s="595" t="s">
        <v>26</v>
      </c>
      <c r="J192" s="596" t="str">
        <f>IF($D$188="Y/T","Isi Sasaran",IF($E$188=0,0,IF(I192="Y",1,IF(I192="T",0,"Isi Dulu"))))</f>
        <v>Isi Sasaran</v>
      </c>
      <c r="K192" s="595" t="s">
        <v>26</v>
      </c>
      <c r="L192" s="596" t="str">
        <f>IF($D$188="Y/T","Isi Sasaran",IF($E$188=0,0,IF(K192="Y",1,IF(K192="T",0,"Isi Dulu"))))</f>
        <v>Isi Sasaran</v>
      </c>
      <c r="M192" s="850"/>
      <c r="N192" s="853"/>
      <c r="O192" s="517"/>
      <c r="P192" s="517"/>
      <c r="Q192" s="517"/>
      <c r="R192" s="517"/>
    </row>
    <row r="193" spans="2:18" s="527" customFormat="1" ht="15.75">
      <c r="B193" s="836">
        <v>18</v>
      </c>
      <c r="C193" s="839"/>
      <c r="D193" s="857" t="s">
        <v>26</v>
      </c>
      <c r="E193" s="854" t="str">
        <f>IF(D193="Y",1,IF(D193="T",0,IF(D193="Y/T","Belum diisi","Error")))</f>
        <v>Belum diisi</v>
      </c>
      <c r="F193" s="528">
        <v>1</v>
      </c>
      <c r="G193" s="529"/>
      <c r="H193" s="600" t="str">
        <f t="shared" si="3"/>
        <v>Belum Diisi</v>
      </c>
      <c r="I193" s="590" t="s">
        <v>26</v>
      </c>
      <c r="J193" s="591" t="str">
        <f>IF($D$193="Y/T","Isi Sasaran",IF($E$193=0,0,IF(I193="Y",1,IF(I193="T",0,"Isi Dulu"))))</f>
        <v>Isi Sasaran</v>
      </c>
      <c r="K193" s="590" t="s">
        <v>26</v>
      </c>
      <c r="L193" s="591" t="str">
        <f>IF($D$193="Y/T","Isi Sasaran",IF($E$193=0,0,IF(K193="Y",1,IF(K193="T",0,"Isi Dulu"))))</f>
        <v>Isi Sasaran</v>
      </c>
      <c r="M193" s="848" t="s">
        <v>26</v>
      </c>
      <c r="N193" s="851" t="str">
        <f>IF(M193="Y",1,IF(M193="T",0,IF(M193="Y/T","Belum diisi","Error")))</f>
        <v>Belum diisi</v>
      </c>
      <c r="O193" s="517"/>
      <c r="P193" s="517"/>
      <c r="Q193" s="517"/>
      <c r="R193" s="517"/>
    </row>
    <row r="194" spans="2:18" s="527" customFormat="1" ht="15.75">
      <c r="B194" s="837"/>
      <c r="C194" s="840"/>
      <c r="D194" s="858"/>
      <c r="E194" s="855"/>
      <c r="F194" s="549">
        <v>2</v>
      </c>
      <c r="G194" s="550"/>
      <c r="H194" s="598" t="str">
        <f t="shared" si="3"/>
        <v>Belum Diisi</v>
      </c>
      <c r="I194" s="592" t="s">
        <v>26</v>
      </c>
      <c r="J194" s="593" t="str">
        <f>IF($D$193="Y/T","Isi Sasaran",IF($E$193=0,0,IF(I194="Y",1,IF(I194="T",0,"Isi Dulu"))))</f>
        <v>Isi Sasaran</v>
      </c>
      <c r="K194" s="592" t="s">
        <v>26</v>
      </c>
      <c r="L194" s="593" t="str">
        <f>IF($D$193="Y/T","Isi Sasaran",IF($E$193=0,0,IF(K194="Y",1,IF(K194="T",0,"Isi Dulu"))))</f>
        <v>Isi Sasaran</v>
      </c>
      <c r="M194" s="849"/>
      <c r="N194" s="852"/>
      <c r="O194" s="517"/>
      <c r="P194" s="517"/>
      <c r="Q194" s="517"/>
      <c r="R194" s="517"/>
    </row>
    <row r="195" spans="2:18" s="527" customFormat="1" ht="15.75">
      <c r="B195" s="837"/>
      <c r="C195" s="840"/>
      <c r="D195" s="858"/>
      <c r="E195" s="855"/>
      <c r="F195" s="549">
        <v>3</v>
      </c>
      <c r="G195" s="550"/>
      <c r="H195" s="598" t="str">
        <f t="shared" si="3"/>
        <v>Belum Diisi</v>
      </c>
      <c r="I195" s="592" t="s">
        <v>26</v>
      </c>
      <c r="J195" s="593" t="str">
        <f>IF($D$193="Y/T","Isi Sasaran",IF($E$193=0,0,IF(I195="Y",1,IF(I195="T",0,"Isi Dulu"))))</f>
        <v>Isi Sasaran</v>
      </c>
      <c r="K195" s="592" t="s">
        <v>26</v>
      </c>
      <c r="L195" s="593" t="str">
        <f>IF($D$193="Y/T","Isi Sasaran",IF($E$193=0,0,IF(K195="Y",1,IF(K195="T",0,"Isi Dulu"))))</f>
        <v>Isi Sasaran</v>
      </c>
      <c r="M195" s="849"/>
      <c r="N195" s="852"/>
      <c r="O195" s="517"/>
      <c r="P195" s="517"/>
      <c r="Q195" s="517"/>
      <c r="R195" s="517"/>
    </row>
    <row r="196" spans="2:18" s="527" customFormat="1" ht="15.75">
      <c r="B196" s="837"/>
      <c r="C196" s="840"/>
      <c r="D196" s="858"/>
      <c r="E196" s="855"/>
      <c r="F196" s="549">
        <v>4</v>
      </c>
      <c r="G196" s="550"/>
      <c r="H196" s="598" t="str">
        <f t="shared" si="3"/>
        <v>Belum Diisi</v>
      </c>
      <c r="I196" s="592" t="s">
        <v>26</v>
      </c>
      <c r="J196" s="593" t="str">
        <f>IF($D$193="Y/T","Isi Sasaran",IF($E$193=0,0,IF(I196="Y",1,IF(I196="T",0,"Isi Dulu"))))</f>
        <v>Isi Sasaran</v>
      </c>
      <c r="K196" s="592" t="s">
        <v>26</v>
      </c>
      <c r="L196" s="593" t="str">
        <f>IF($D$193="Y/T","Isi Sasaran",IF($E$193=0,0,IF(K196="Y",1,IF(K196="T",0,"Isi Dulu"))))</f>
        <v>Isi Sasaran</v>
      </c>
      <c r="M196" s="849"/>
      <c r="N196" s="852"/>
      <c r="O196" s="517"/>
      <c r="P196" s="517"/>
      <c r="Q196" s="517"/>
      <c r="R196" s="517"/>
    </row>
    <row r="197" spans="2:18" s="527" customFormat="1" ht="15.75">
      <c r="B197" s="838"/>
      <c r="C197" s="841"/>
      <c r="D197" s="859"/>
      <c r="E197" s="856"/>
      <c r="F197" s="569">
        <v>5</v>
      </c>
      <c r="G197" s="570"/>
      <c r="H197" s="599" t="str">
        <f t="shared" si="3"/>
        <v>Belum Diisi</v>
      </c>
      <c r="I197" s="595" t="s">
        <v>26</v>
      </c>
      <c r="J197" s="596" t="str">
        <f>IF($D$193="Y/T","Isi Sasaran",IF($E$193=0,0,IF(I197="Y",1,IF(I197="T",0,"Isi Dulu"))))</f>
        <v>Isi Sasaran</v>
      </c>
      <c r="K197" s="595" t="s">
        <v>26</v>
      </c>
      <c r="L197" s="596" t="str">
        <f>IF($D$193="Y/T","Isi Sasaran",IF($E$193=0,0,IF(K197="Y",1,IF(K197="T",0,"Isi Dulu"))))</f>
        <v>Isi Sasaran</v>
      </c>
      <c r="M197" s="850"/>
      <c r="N197" s="853"/>
      <c r="O197" s="517"/>
      <c r="P197" s="517"/>
      <c r="Q197" s="517"/>
      <c r="R197" s="517"/>
    </row>
    <row r="198" spans="2:18" s="527" customFormat="1" ht="15.75">
      <c r="B198" s="836">
        <v>19</v>
      </c>
      <c r="C198" s="839"/>
      <c r="D198" s="857" t="s">
        <v>26</v>
      </c>
      <c r="E198" s="854" t="str">
        <f>IF(D198="Y",1,IF(D198="T",0,IF(D198="Y/T","Belum diisi","Error")))</f>
        <v>Belum diisi</v>
      </c>
      <c r="F198" s="528">
        <v>1</v>
      </c>
      <c r="G198" s="529"/>
      <c r="H198" s="600" t="str">
        <f t="shared" si="3"/>
        <v>Belum Diisi</v>
      </c>
      <c r="I198" s="590" t="s">
        <v>26</v>
      </c>
      <c r="J198" s="591" t="str">
        <f>IF($D$198="Y/T","Isi Sasaran",IF($E$198=0,0,IF(I198="Y",1,IF(I198="T",0,"Isi Dulu"))))</f>
        <v>Isi Sasaran</v>
      </c>
      <c r="K198" s="590" t="s">
        <v>26</v>
      </c>
      <c r="L198" s="591" t="str">
        <f>IF($D$198="Y/T","Isi Sasaran",IF($E$198=0,0,IF(K198="Y",1,IF(K198="T",0,"Isi Dulu"))))</f>
        <v>Isi Sasaran</v>
      </c>
      <c r="M198" s="848" t="s">
        <v>26</v>
      </c>
      <c r="N198" s="851" t="str">
        <f>IF(M198="Y",1,IF(M198="T",0,IF(M198="Y/T","Belum diisi","Error")))</f>
        <v>Belum diisi</v>
      </c>
      <c r="O198" s="517"/>
      <c r="P198" s="517"/>
      <c r="Q198" s="517"/>
      <c r="R198" s="517"/>
    </row>
    <row r="199" spans="2:18" s="527" customFormat="1" ht="15.75">
      <c r="B199" s="837"/>
      <c r="C199" s="840"/>
      <c r="D199" s="858"/>
      <c r="E199" s="855"/>
      <c r="F199" s="549">
        <v>2</v>
      </c>
      <c r="G199" s="550"/>
      <c r="H199" s="598" t="str">
        <f t="shared" si="3"/>
        <v>Belum Diisi</v>
      </c>
      <c r="I199" s="592" t="s">
        <v>26</v>
      </c>
      <c r="J199" s="593" t="str">
        <f>IF($D$198="Y/T","Isi Sasaran",IF($E$198=0,0,IF(I199="Y",1,IF(I199="T",0,"Isi Dulu"))))</f>
        <v>Isi Sasaran</v>
      </c>
      <c r="K199" s="592" t="s">
        <v>26</v>
      </c>
      <c r="L199" s="593" t="str">
        <f>IF($D$198="Y/T","Isi Sasaran",IF($E$198=0,0,IF(K199="Y",1,IF(K199="T",0,"Isi Dulu"))))</f>
        <v>Isi Sasaran</v>
      </c>
      <c r="M199" s="849"/>
      <c r="N199" s="852"/>
      <c r="O199" s="517"/>
      <c r="P199" s="517"/>
      <c r="Q199" s="517"/>
      <c r="R199" s="517"/>
    </row>
    <row r="200" spans="2:18" s="527" customFormat="1" ht="15.75">
      <c r="B200" s="837"/>
      <c r="C200" s="840"/>
      <c r="D200" s="858"/>
      <c r="E200" s="855"/>
      <c r="F200" s="549">
        <v>3</v>
      </c>
      <c r="G200" s="550"/>
      <c r="H200" s="598" t="str">
        <f t="shared" si="3"/>
        <v>Belum Diisi</v>
      </c>
      <c r="I200" s="592" t="s">
        <v>26</v>
      </c>
      <c r="J200" s="593" t="str">
        <f>IF($D$198="Y/T","Isi Sasaran",IF($E$198=0,0,IF(I200="Y",1,IF(I200="T",0,"Isi Dulu"))))</f>
        <v>Isi Sasaran</v>
      </c>
      <c r="K200" s="592" t="s">
        <v>26</v>
      </c>
      <c r="L200" s="593" t="str">
        <f>IF($D$198="Y/T","Isi Sasaran",IF($E$198=0,0,IF(K200="Y",1,IF(K200="T",0,"Isi Dulu"))))</f>
        <v>Isi Sasaran</v>
      </c>
      <c r="M200" s="849"/>
      <c r="N200" s="852"/>
      <c r="O200" s="517"/>
      <c r="P200" s="517"/>
      <c r="Q200" s="517"/>
      <c r="R200" s="517"/>
    </row>
    <row r="201" spans="2:18" s="527" customFormat="1" ht="15.75">
      <c r="B201" s="837"/>
      <c r="C201" s="840"/>
      <c r="D201" s="858"/>
      <c r="E201" s="855"/>
      <c r="F201" s="549">
        <v>4</v>
      </c>
      <c r="G201" s="550"/>
      <c r="H201" s="598" t="str">
        <f t="shared" si="3"/>
        <v>Belum Diisi</v>
      </c>
      <c r="I201" s="592" t="s">
        <v>26</v>
      </c>
      <c r="J201" s="593" t="str">
        <f>IF($D$198="Y/T","Isi Sasaran",IF($E$198=0,0,IF(I201="Y",1,IF(I201="T",0,"Isi Dulu"))))</f>
        <v>Isi Sasaran</v>
      </c>
      <c r="K201" s="592" t="s">
        <v>26</v>
      </c>
      <c r="L201" s="593" t="str">
        <f>IF($D$198="Y/T","Isi Sasaran",IF($E$198=0,0,IF(K201="Y",1,IF(K201="T",0,"Isi Dulu"))))</f>
        <v>Isi Sasaran</v>
      </c>
      <c r="M201" s="849"/>
      <c r="N201" s="852"/>
      <c r="O201" s="517"/>
      <c r="P201" s="517"/>
      <c r="Q201" s="517"/>
      <c r="R201" s="517"/>
    </row>
    <row r="202" spans="2:18" s="527" customFormat="1" ht="15.75">
      <c r="B202" s="838"/>
      <c r="C202" s="841"/>
      <c r="D202" s="859"/>
      <c r="E202" s="856"/>
      <c r="F202" s="569">
        <v>5</v>
      </c>
      <c r="G202" s="570"/>
      <c r="H202" s="599" t="str">
        <f t="shared" si="3"/>
        <v>Belum Diisi</v>
      </c>
      <c r="I202" s="595" t="s">
        <v>26</v>
      </c>
      <c r="J202" s="596" t="str">
        <f>IF($D$198="Y/T","Isi Sasaran",IF($E$198=0,0,IF(I202="Y",1,IF(I202="T",0,"Isi Dulu"))))</f>
        <v>Isi Sasaran</v>
      </c>
      <c r="K202" s="595" t="s">
        <v>26</v>
      </c>
      <c r="L202" s="596" t="str">
        <f>IF($D$198="Y/T","Isi Sasaran",IF($E$198=0,0,IF(K202="Y",1,IF(K202="T",0,"Isi Dulu"))))</f>
        <v>Isi Sasaran</v>
      </c>
      <c r="M202" s="850"/>
      <c r="N202" s="853"/>
      <c r="O202" s="517"/>
      <c r="P202" s="517"/>
      <c r="Q202" s="517"/>
      <c r="R202" s="517"/>
    </row>
    <row r="203" spans="2:18" s="527" customFormat="1" ht="15.75">
      <c r="B203" s="836">
        <v>20</v>
      </c>
      <c r="C203" s="839"/>
      <c r="D203" s="857" t="s">
        <v>26</v>
      </c>
      <c r="E203" s="854" t="str">
        <f>IF(D203="Y",1,IF(D203="T",0,IF(D203="Y/T","Belum diisi","Error")))</f>
        <v>Belum diisi</v>
      </c>
      <c r="F203" s="528">
        <v>1</v>
      </c>
      <c r="G203" s="529"/>
      <c r="H203" s="600" t="str">
        <f t="shared" si="3"/>
        <v>Belum Diisi</v>
      </c>
      <c r="I203" s="590" t="s">
        <v>26</v>
      </c>
      <c r="J203" s="591" t="str">
        <f>IF($D$203="Y/T","Isi Sasaran",IF($E$203=0,0,IF(I203="Y",1,IF(I203="T",0,"Isi Dulu"))))</f>
        <v>Isi Sasaran</v>
      </c>
      <c r="K203" s="590" t="s">
        <v>26</v>
      </c>
      <c r="L203" s="591" t="str">
        <f>IF($D$203="Y/T","Isi Sasaran",IF($E$203=0,0,IF(K203="Y",1,IF(K203="T",0,"Isi Dulu"))))</f>
        <v>Isi Sasaran</v>
      </c>
      <c r="M203" s="848" t="s">
        <v>26</v>
      </c>
      <c r="N203" s="851" t="str">
        <f>IF(M203="Y",1,IF(M203="T",0,IF(M203="Y/T","Belum diisi","Error")))</f>
        <v>Belum diisi</v>
      </c>
      <c r="O203" s="517"/>
      <c r="P203" s="517"/>
      <c r="Q203" s="517"/>
      <c r="R203" s="517"/>
    </row>
    <row r="204" spans="2:18" s="527" customFormat="1" ht="15.75">
      <c r="B204" s="837"/>
      <c r="C204" s="840"/>
      <c r="D204" s="858"/>
      <c r="E204" s="855"/>
      <c r="F204" s="549">
        <v>2</v>
      </c>
      <c r="G204" s="550"/>
      <c r="H204" s="598" t="str">
        <f t="shared" si="3"/>
        <v>Belum Diisi</v>
      </c>
      <c r="I204" s="592" t="s">
        <v>26</v>
      </c>
      <c r="J204" s="593" t="str">
        <f>IF($D$203="Y/T","Isi Sasaran",IF($E$203=0,0,IF(I204="Y",1,IF(I204="T",0,"Isi Dulu"))))</f>
        <v>Isi Sasaran</v>
      </c>
      <c r="K204" s="592" t="s">
        <v>26</v>
      </c>
      <c r="L204" s="593" t="str">
        <f>IF($D$203="Y/T","Isi Sasaran",IF($E$203=0,0,IF(K204="Y",1,IF(K204="T",0,"Isi Dulu"))))</f>
        <v>Isi Sasaran</v>
      </c>
      <c r="M204" s="849"/>
      <c r="N204" s="852"/>
      <c r="O204" s="517"/>
      <c r="P204" s="517"/>
      <c r="Q204" s="517"/>
      <c r="R204" s="517"/>
    </row>
    <row r="205" spans="2:18" s="527" customFormat="1" ht="15.75">
      <c r="B205" s="837"/>
      <c r="C205" s="840"/>
      <c r="D205" s="858"/>
      <c r="E205" s="855"/>
      <c r="F205" s="549">
        <v>3</v>
      </c>
      <c r="G205" s="550"/>
      <c r="H205" s="598" t="str">
        <f t="shared" si="3"/>
        <v>Belum Diisi</v>
      </c>
      <c r="I205" s="592" t="s">
        <v>26</v>
      </c>
      <c r="J205" s="593" t="str">
        <f>IF($D$203="Y/T","Isi Sasaran",IF($E$203=0,0,IF(I205="Y",1,IF(I205="T",0,"Isi Dulu"))))</f>
        <v>Isi Sasaran</v>
      </c>
      <c r="K205" s="592" t="s">
        <v>26</v>
      </c>
      <c r="L205" s="593" t="str">
        <f>IF($D$203="Y/T","Isi Sasaran",IF($E$203=0,0,IF(K205="Y",1,IF(K205="T",0,"Isi Dulu"))))</f>
        <v>Isi Sasaran</v>
      </c>
      <c r="M205" s="849"/>
      <c r="N205" s="852"/>
      <c r="O205" s="517"/>
      <c r="P205" s="517"/>
      <c r="Q205" s="517"/>
      <c r="R205" s="517"/>
    </row>
    <row r="206" spans="2:18" s="527" customFormat="1" ht="15.75">
      <c r="B206" s="837"/>
      <c r="C206" s="840"/>
      <c r="D206" s="858"/>
      <c r="E206" s="855"/>
      <c r="F206" s="549">
        <v>4</v>
      </c>
      <c r="G206" s="550"/>
      <c r="H206" s="598" t="str">
        <f t="shared" si="3"/>
        <v>Belum Diisi</v>
      </c>
      <c r="I206" s="592" t="s">
        <v>26</v>
      </c>
      <c r="J206" s="593" t="str">
        <f>IF($D$203="Y/T","Isi Sasaran",IF($E$203=0,0,IF(I206="Y",1,IF(I206="T",0,"Isi Dulu"))))</f>
        <v>Isi Sasaran</v>
      </c>
      <c r="K206" s="592" t="s">
        <v>26</v>
      </c>
      <c r="L206" s="593" t="str">
        <f>IF($D$203="Y/T","Isi Sasaran",IF($E$203=0,0,IF(K206="Y",1,IF(K206="T",0,"Isi Dulu"))))</f>
        <v>Isi Sasaran</v>
      </c>
      <c r="M206" s="849"/>
      <c r="N206" s="852"/>
      <c r="O206" s="517"/>
      <c r="P206" s="517"/>
      <c r="Q206" s="517"/>
      <c r="R206" s="517"/>
    </row>
    <row r="207" spans="2:18" s="527" customFormat="1" ht="15.75">
      <c r="B207" s="838"/>
      <c r="C207" s="841"/>
      <c r="D207" s="859"/>
      <c r="E207" s="856"/>
      <c r="F207" s="569">
        <v>5</v>
      </c>
      <c r="G207" s="570"/>
      <c r="H207" s="599" t="str">
        <f t="shared" si="3"/>
        <v>Belum Diisi</v>
      </c>
      <c r="I207" s="595" t="s">
        <v>26</v>
      </c>
      <c r="J207" s="596" t="str">
        <f>IF($D$203="Y/T","Isi Sasaran",IF($E$203=0,0,IF(I207="Y",1,IF(I207="T",0,"Isi Dulu"))))</f>
        <v>Isi Sasaran</v>
      </c>
      <c r="K207" s="595" t="s">
        <v>26</v>
      </c>
      <c r="L207" s="596" t="str">
        <f>IF($D$203="Y/T","Isi Sasaran",IF($E$203=0,0,IF(K207="Y",1,IF(K207="T",0,"Isi Dulu"))))</f>
        <v>Isi Sasaran</v>
      </c>
      <c r="M207" s="850"/>
      <c r="N207" s="853"/>
      <c r="O207" s="517"/>
      <c r="P207" s="517"/>
      <c r="Q207" s="517"/>
      <c r="R207" s="517"/>
    </row>
    <row r="208" spans="2:18" s="527" customFormat="1" ht="15.75">
      <c r="B208" s="580"/>
      <c r="C208" s="581"/>
      <c r="D208" s="582"/>
      <c r="E208" s="605" t="e">
        <f>AVERAGE(E108:E207)</f>
        <v>#DIV/0!</v>
      </c>
      <c r="F208" s="580"/>
      <c r="G208" s="583"/>
      <c r="H208" s="602" t="e">
        <f>(IF($D108="Y/T",0,AVERAGE(H108:H112))+IF($D113="Y/T",0,AVERAGE(H113:H117))+IF($D118="Y/T",0,AVERAGE(H118:H122))+IF($D123="Y/T",0,AVERAGE(H123:H127))+IF($D128="Y/T",0,AVERAGE(H128:H132))+IF($D133="Y/T",0,AVERAGE(H133:H137))+IF($D138="Y/T",0,AVERAGE(H138:H142))+IF($D143="Y/T",0,AVERAGE(H143:H147))+IF($D148="Y/T",0,AVERAGE(H148:H152))+IF($D153="Y/T",0,AVERAGE(H153:H157))+IF($D158="Y/T",0,AVERAGE(H158:H162))+IF($D163="Y/T",0,AVERAGE(H163:H167))+IF($D168="Y/T",0,AVERAGE(H168:H172))+IF($D173="Y/T",0,AVERAGE(H173:H177))+IF($D178="Y/T",0,AVERAGE(H178:H182))+IF($D183="Y/T",0,AVERAGE(H183:H187))+IF($D188="Y/T",0,AVERAGE(H188:H192))+IF($D193="Y/T",0,AVERAGE(H193:H197))+IF($D198="Y/T",0,AVERAGE(H198:H202))+IF($D203="Y/T",0,AVERAGE(H203:H207)))/(COUNTIF($D108:$D207,"Y")+COUNTIF($D108:$D207,"T"))</f>
        <v>#DIV/0!</v>
      </c>
      <c r="I208" s="582"/>
      <c r="J208" s="602" t="e">
        <f>(IF($D108="Y/T",0,AVERAGE(J108:J112))+IF($D113="Y/T",0,AVERAGE(J113:J117))+IF($D118="Y/T",0,AVERAGE(J118:J122))+IF($D123="Y/T",0,AVERAGE(J123:J127))+IF($D128="Y/T",0,AVERAGE(J128:J132))+IF($D133="Y/T",0,AVERAGE(J133:J137))+IF($D138="Y/T",0,AVERAGE(J138:J142))+IF($D143="Y/T",0,AVERAGE(J143:J147))+IF($D148="Y/T",0,AVERAGE(J148:J152))+IF($D153="Y/T",0,AVERAGE(J153:J157))+IF($D158="Y/T",0,AVERAGE(J158:J162))+IF($D163="Y/T",0,AVERAGE(J163:J167))+IF($D168="Y/T",0,AVERAGE(J168:J172))+IF($D173="Y/T",0,AVERAGE(J173:J177))+IF($D178="Y/T",0,AVERAGE(J178:J182))+IF($D183="Y/T",0,AVERAGE(J183:J187))+IF($D188="Y/T",0,AVERAGE(J188:J192))+IF($D193="Y/T",0,AVERAGE(J193:J197))+IF($D198="Y/T",0,AVERAGE(J198:J202))+IF($D203="Y/T",0,AVERAGE(J203:J207)))/(COUNTIF($D108:$D207,"Y")+COUNTIF($D108:$D207,"T"))</f>
        <v>#DIV/0!</v>
      </c>
      <c r="K208" s="582"/>
      <c r="L208" s="602" t="e">
        <f>(IF($D108="Y/T",0,AVERAGE(L108:L112))+IF($D113="Y/T",0,AVERAGE(L113:L117))+IF($D118="Y/T",0,AVERAGE(L118:L122))+IF($D123="Y/T",0,AVERAGE(L123:L127))+IF($D128="Y/T",0,AVERAGE(L128:L132))+IF($D133="Y/T",0,AVERAGE(L133:L137))+IF($D138="Y/T",0,AVERAGE(L138:L142))+IF($D143="Y/T",0,AVERAGE(L143:L147))+IF($D148="Y/T",0,AVERAGE(L148:L152))+IF($D153="Y/T",0,AVERAGE(L153:L157))+IF($D158="Y/T",0,AVERAGE(L158:L162))+IF($D163="Y/T",0,AVERAGE(L163:L167))+IF($D168="Y/T",0,AVERAGE(L168:L172))+IF($D173="Y/T",0,AVERAGE(L173:L177))+IF($D178="Y/T",0,AVERAGE(L178:L182))+IF($D183="Y/T",0,AVERAGE(L183:L187))+IF($D188="Y/T",0,AVERAGE(L188:L192))+IF($D193="Y/T",0,AVERAGE(L193:L197))+IF($D198="Y/T",0,AVERAGE(L198:L202))+IF($D203="Y/T",0,AVERAGE(L203:L207)))/(COUNTIF($D108:$D207,"Y")+COUNTIF($D108:$D207,"T"))</f>
        <v>#DIV/0!</v>
      </c>
      <c r="M208" s="606"/>
      <c r="N208" s="602" t="e">
        <f>AVERAGE(N108:N207)</f>
        <v>#DIV/0!</v>
      </c>
      <c r="O208" s="517"/>
      <c r="P208" s="517"/>
      <c r="Q208" s="517"/>
      <c r="R208" s="517"/>
    </row>
    <row r="209" spans="2:18" s="527" customFormat="1" ht="15.75">
      <c r="B209" s="865" t="s">
        <v>507</v>
      </c>
      <c r="C209" s="865"/>
      <c r="D209" s="865"/>
      <c r="E209" s="865"/>
      <c r="F209" s="865"/>
      <c r="G209" s="865"/>
      <c r="H209" s="865"/>
      <c r="I209" s="865"/>
      <c r="J209" s="865"/>
      <c r="K209" s="865"/>
      <c r="L209" s="865"/>
      <c r="M209" s="865"/>
      <c r="N209" s="866"/>
      <c r="O209" s="517"/>
      <c r="P209" s="517"/>
      <c r="Q209" s="517"/>
      <c r="R209" s="517"/>
    </row>
    <row r="210" spans="2:18" s="527" customFormat="1" ht="15.75">
      <c r="B210" s="836">
        <v>1</v>
      </c>
      <c r="C210" s="839"/>
      <c r="D210" s="857" t="s">
        <v>26</v>
      </c>
      <c r="E210" s="854" t="str">
        <f>IF(D210="Y",1,IF(D210="T",0,IF(D210="Y/T","Belum diisi","Error")))</f>
        <v>Belum diisi</v>
      </c>
      <c r="F210" s="528">
        <v>1</v>
      </c>
      <c r="G210" s="529"/>
      <c r="H210" s="589" t="str">
        <f>IF(OR(J210="Isi Dulu",L210="Isi Dulu",J210="Isi Sasaran",L210="Isi Sasaran"),"Belum Diisi",IF(SUM(J210,L210)=2,1,IF(SUM(J210,L210)=1,0,IF(SUM(J210,L210)=0,0,"Error"))))</f>
        <v>Belum Diisi</v>
      </c>
      <c r="I210" s="590" t="s">
        <v>26</v>
      </c>
      <c r="J210" s="591" t="str">
        <f>IF($D$210="Y/T","Isi Sasaran",IF($E$210=0,0,IF(I210="Y",1,IF(I210="T",0,"Isi Dulu"))))</f>
        <v>Isi Sasaran</v>
      </c>
      <c r="K210" s="590" t="s">
        <v>26</v>
      </c>
      <c r="L210" s="591" t="str">
        <f>IF($D$210="Y/T","Isi Sasaran",IF($E$210=0,0,IF(K210="Y",1,IF(K210="T",0,"Isi Dulu"))))</f>
        <v>Isi Sasaran</v>
      </c>
      <c r="M210" s="848" t="s">
        <v>26</v>
      </c>
      <c r="N210" s="851" t="str">
        <f>IF(M210="Y",1,IF(M210="T",0,IF(M210="Y/T","Belum diisi","Error")))</f>
        <v>Belum diisi</v>
      </c>
      <c r="O210" s="517"/>
      <c r="P210" s="517"/>
      <c r="Q210" s="517"/>
      <c r="R210" s="517"/>
    </row>
    <row r="211" spans="2:18" s="527" customFormat="1" ht="15.75">
      <c r="B211" s="837"/>
      <c r="C211" s="840"/>
      <c r="D211" s="858"/>
      <c r="E211" s="855"/>
      <c r="F211" s="549">
        <v>2</v>
      </c>
      <c r="G211" s="550"/>
      <c r="H211" s="589" t="str">
        <f t="shared" ref="H211:H274" si="4">IF(OR(J211="Isi Dulu",L211="Isi Dulu",J211="Isi Sasaran",L211="Isi Sasaran"),"Belum Diisi",IF(SUM(J211,L211)=2,1,IF(SUM(J211,L211)=1,0,IF(SUM(J211,L211)=0,0,"Error"))))</f>
        <v>Belum Diisi</v>
      </c>
      <c r="I211" s="592" t="s">
        <v>26</v>
      </c>
      <c r="J211" s="593" t="str">
        <f>IF($D$210="Y/T","Isi Sasaran",IF($E$210=0,0,IF(I211="Y",1,IF(I211="T",0,"Isi Dulu"))))</f>
        <v>Isi Sasaran</v>
      </c>
      <c r="K211" s="592" t="s">
        <v>26</v>
      </c>
      <c r="L211" s="593" t="str">
        <f>IF($D$210="Y/T","Isi Sasaran",IF($E$210=0,0,IF(K211="Y",1,IF(K211="T",0,"Isi Dulu"))))</f>
        <v>Isi Sasaran</v>
      </c>
      <c r="M211" s="849"/>
      <c r="N211" s="852"/>
      <c r="O211" s="517"/>
      <c r="P211" s="517"/>
      <c r="Q211" s="517"/>
      <c r="R211" s="517"/>
    </row>
    <row r="212" spans="2:18" s="527" customFormat="1" ht="15.75">
      <c r="B212" s="837"/>
      <c r="C212" s="840"/>
      <c r="D212" s="858"/>
      <c r="E212" s="855"/>
      <c r="F212" s="549">
        <v>3</v>
      </c>
      <c r="G212" s="550"/>
      <c r="H212" s="589" t="str">
        <f t="shared" si="4"/>
        <v>Belum Diisi</v>
      </c>
      <c r="I212" s="592" t="s">
        <v>26</v>
      </c>
      <c r="J212" s="593" t="str">
        <f>IF($D$210="Y/T","Isi Sasaran",IF($E$210=0,0,IF(I212="Y",1,IF(I212="T",0,"Isi Dulu"))))</f>
        <v>Isi Sasaran</v>
      </c>
      <c r="K212" s="592" t="s">
        <v>26</v>
      </c>
      <c r="L212" s="593" t="str">
        <f>IF($D$210="Y/T","Isi Sasaran",IF($E$210=0,0,IF(K212="Y",1,IF(K212="T",0,"Isi Dulu"))))</f>
        <v>Isi Sasaran</v>
      </c>
      <c r="M212" s="849"/>
      <c r="N212" s="852"/>
      <c r="O212" s="517"/>
      <c r="P212" s="517"/>
      <c r="Q212" s="517"/>
      <c r="R212" s="517"/>
    </row>
    <row r="213" spans="2:18" s="527" customFormat="1" ht="15.75">
      <c r="B213" s="837"/>
      <c r="C213" s="840"/>
      <c r="D213" s="858"/>
      <c r="E213" s="855"/>
      <c r="F213" s="549">
        <v>4</v>
      </c>
      <c r="G213" s="550"/>
      <c r="H213" s="589" t="str">
        <f t="shared" si="4"/>
        <v>Belum Diisi</v>
      </c>
      <c r="I213" s="592" t="s">
        <v>26</v>
      </c>
      <c r="J213" s="593" t="str">
        <f>IF($D$210="Y/T","Isi Sasaran",IF($E$210=0,0,IF(I213="Y",1,IF(I213="T",0,"Isi Dulu"))))</f>
        <v>Isi Sasaran</v>
      </c>
      <c r="K213" s="592" t="s">
        <v>26</v>
      </c>
      <c r="L213" s="593" t="str">
        <f>IF($D$210="Y/T","Isi Sasaran",IF($E$210=0,0,IF(K213="Y",1,IF(K213="T",0,"Isi Dulu"))))</f>
        <v>Isi Sasaran</v>
      </c>
      <c r="M213" s="849"/>
      <c r="N213" s="852"/>
      <c r="O213" s="517"/>
      <c r="P213" s="517"/>
      <c r="Q213" s="517"/>
      <c r="R213" s="517"/>
    </row>
    <row r="214" spans="2:18" s="527" customFormat="1" ht="15.75">
      <c r="B214" s="838"/>
      <c r="C214" s="841"/>
      <c r="D214" s="859"/>
      <c r="E214" s="856"/>
      <c r="F214" s="569">
        <v>5</v>
      </c>
      <c r="G214" s="570"/>
      <c r="H214" s="594" t="str">
        <f t="shared" si="4"/>
        <v>Belum Diisi</v>
      </c>
      <c r="I214" s="595" t="s">
        <v>26</v>
      </c>
      <c r="J214" s="596" t="str">
        <f>IF($D$210="Y/T","Isi Sasaran",IF($E$210=0,0,IF(I214="Y",1,IF(I214="T",0,"Isi Dulu"))))</f>
        <v>Isi Sasaran</v>
      </c>
      <c r="K214" s="595" t="s">
        <v>26</v>
      </c>
      <c r="L214" s="596" t="str">
        <f>IF($D$210="Y/T","Isi Sasaran",IF($E$210=0,0,IF(K214="Y",1,IF(K214="T",0,"Isi Dulu"))))</f>
        <v>Isi Sasaran</v>
      </c>
      <c r="M214" s="850"/>
      <c r="N214" s="853"/>
      <c r="O214" s="517"/>
      <c r="P214" s="517"/>
      <c r="Q214" s="517"/>
      <c r="R214" s="517"/>
    </row>
    <row r="215" spans="2:18" s="527" customFormat="1" ht="15.75">
      <c r="B215" s="836">
        <v>2</v>
      </c>
      <c r="C215" s="839"/>
      <c r="D215" s="857" t="s">
        <v>26</v>
      </c>
      <c r="E215" s="854" t="str">
        <f>IF(D215="Y",1,IF(D215="T",0,IF(D215="Y/T","Belum diisi","Error")))</f>
        <v>Belum diisi</v>
      </c>
      <c r="F215" s="528">
        <v>1</v>
      </c>
      <c r="G215" s="529"/>
      <c r="H215" s="597" t="str">
        <f t="shared" si="4"/>
        <v>Belum Diisi</v>
      </c>
      <c r="I215" s="590" t="s">
        <v>26</v>
      </c>
      <c r="J215" s="591" t="str">
        <f>IF($D$215="Y/T","Isi Sasaran",IF($E$215=0,0,IF(I215="Y",1,IF(I215="T",0,"Isi Dulu"))))</f>
        <v>Isi Sasaran</v>
      </c>
      <c r="K215" s="590" t="s">
        <v>26</v>
      </c>
      <c r="L215" s="591" t="str">
        <f>IF($D$215="Y/T","Isi Sasaran",IF($E$215=0,0,IF(K215="Y",1,IF(K215="T",0,"Isi Dulu"))))</f>
        <v>Isi Sasaran</v>
      </c>
      <c r="M215" s="848" t="s">
        <v>26</v>
      </c>
      <c r="N215" s="851" t="str">
        <f>IF(M215="Y",1,IF(M215="T",0,IF(M215="Y/T","Belum diisi","Error")))</f>
        <v>Belum diisi</v>
      </c>
      <c r="O215" s="517"/>
      <c r="P215" s="517"/>
      <c r="Q215" s="517"/>
      <c r="R215" s="517"/>
    </row>
    <row r="216" spans="2:18" s="527" customFormat="1" ht="15.75">
      <c r="B216" s="837"/>
      <c r="C216" s="840"/>
      <c r="D216" s="858"/>
      <c r="E216" s="855"/>
      <c r="F216" s="549">
        <v>2</v>
      </c>
      <c r="G216" s="550"/>
      <c r="H216" s="598" t="str">
        <f t="shared" si="4"/>
        <v>Belum Diisi</v>
      </c>
      <c r="I216" s="592" t="s">
        <v>26</v>
      </c>
      <c r="J216" s="593" t="str">
        <f>IF($D$215="Y/T","Isi Sasaran",IF($E$215=0,0,IF(I216="Y",1,IF(I216="T",0,"Isi Dulu"))))</f>
        <v>Isi Sasaran</v>
      </c>
      <c r="K216" s="592" t="s">
        <v>26</v>
      </c>
      <c r="L216" s="593" t="str">
        <f>IF($D$215="Y/T","Isi Sasaran",IF($E$215=0,0,IF(K216="Y",1,IF(K216="T",0,"Isi Dulu"))))</f>
        <v>Isi Sasaran</v>
      </c>
      <c r="M216" s="849"/>
      <c r="N216" s="852"/>
      <c r="O216" s="517"/>
      <c r="P216" s="517"/>
      <c r="Q216" s="517"/>
      <c r="R216" s="517"/>
    </row>
    <row r="217" spans="2:18" s="527" customFormat="1" ht="15.75">
      <c r="B217" s="837"/>
      <c r="C217" s="840"/>
      <c r="D217" s="858"/>
      <c r="E217" s="855"/>
      <c r="F217" s="549">
        <v>3</v>
      </c>
      <c r="G217" s="550"/>
      <c r="H217" s="598" t="str">
        <f t="shared" si="4"/>
        <v>Belum Diisi</v>
      </c>
      <c r="I217" s="592" t="s">
        <v>26</v>
      </c>
      <c r="J217" s="593" t="str">
        <f>IF($D$215="Y/T","Isi Sasaran",IF($E$215=0,0,IF(I217="Y",1,IF(I217="T",0,"Isi Dulu"))))</f>
        <v>Isi Sasaran</v>
      </c>
      <c r="K217" s="592" t="s">
        <v>26</v>
      </c>
      <c r="L217" s="593" t="str">
        <f>IF($D$215="Y/T","Isi Sasaran",IF($E$215=0,0,IF(K217="Y",1,IF(K217="T",0,"Isi Dulu"))))</f>
        <v>Isi Sasaran</v>
      </c>
      <c r="M217" s="849"/>
      <c r="N217" s="852"/>
      <c r="O217" s="517"/>
      <c r="P217" s="517"/>
      <c r="Q217" s="517"/>
      <c r="R217" s="517"/>
    </row>
    <row r="218" spans="2:18" s="527" customFormat="1" ht="15.75">
      <c r="B218" s="837"/>
      <c r="C218" s="840"/>
      <c r="D218" s="858"/>
      <c r="E218" s="855"/>
      <c r="F218" s="549">
        <v>4</v>
      </c>
      <c r="G218" s="550"/>
      <c r="H218" s="598" t="str">
        <f t="shared" si="4"/>
        <v>Belum Diisi</v>
      </c>
      <c r="I218" s="592" t="s">
        <v>26</v>
      </c>
      <c r="J218" s="593" t="str">
        <f>IF($D$215="Y/T","Isi Sasaran",IF($E$215=0,0,IF(I218="Y",1,IF(I218="T",0,"Isi Dulu"))))</f>
        <v>Isi Sasaran</v>
      </c>
      <c r="K218" s="592" t="s">
        <v>26</v>
      </c>
      <c r="L218" s="593" t="str">
        <f>IF($D$215="Y/T","Isi Sasaran",IF($E$215=0,0,IF(K218="Y",1,IF(K218="T",0,"Isi Dulu"))))</f>
        <v>Isi Sasaran</v>
      </c>
      <c r="M218" s="849"/>
      <c r="N218" s="852"/>
      <c r="O218" s="517"/>
      <c r="P218" s="517"/>
      <c r="Q218" s="517"/>
      <c r="R218" s="517"/>
    </row>
    <row r="219" spans="2:18" s="527" customFormat="1" ht="15.75">
      <c r="B219" s="838"/>
      <c r="C219" s="841"/>
      <c r="D219" s="859"/>
      <c r="E219" s="856"/>
      <c r="F219" s="569">
        <v>5</v>
      </c>
      <c r="G219" s="570"/>
      <c r="H219" s="599" t="str">
        <f t="shared" si="4"/>
        <v>Belum Diisi</v>
      </c>
      <c r="I219" s="595" t="s">
        <v>26</v>
      </c>
      <c r="J219" s="596" t="str">
        <f>IF($D$215="Y/T","Isi Sasaran",IF($E$215=0,0,IF(I219="Y",1,IF(I219="T",0,"Isi Dulu"))))</f>
        <v>Isi Sasaran</v>
      </c>
      <c r="K219" s="595" t="s">
        <v>26</v>
      </c>
      <c r="L219" s="596" t="str">
        <f>IF($D$215="Y/T","Isi Sasaran",IF($E$215=0,0,IF(K219="Y",1,IF(K219="T",0,"Isi Dulu"))))</f>
        <v>Isi Sasaran</v>
      </c>
      <c r="M219" s="850"/>
      <c r="N219" s="853"/>
      <c r="O219" s="517"/>
      <c r="P219" s="517"/>
      <c r="Q219" s="517"/>
      <c r="R219" s="517"/>
    </row>
    <row r="220" spans="2:18" s="527" customFormat="1" ht="15.75">
      <c r="B220" s="836">
        <v>3</v>
      </c>
      <c r="C220" s="839"/>
      <c r="D220" s="857" t="s">
        <v>26</v>
      </c>
      <c r="E220" s="854" t="str">
        <f>IF(D220="Y",1,IF(D220="T",0,IF(D220="Y/T","Belum diisi","Error")))</f>
        <v>Belum diisi</v>
      </c>
      <c r="F220" s="528">
        <v>1</v>
      </c>
      <c r="G220" s="529"/>
      <c r="H220" s="600" t="str">
        <f t="shared" si="4"/>
        <v>Belum Diisi</v>
      </c>
      <c r="I220" s="590" t="s">
        <v>26</v>
      </c>
      <c r="J220" s="591" t="str">
        <f>IF($D$220="Y/T","Isi Sasaran",IF($E$220=0,0,IF(I220="Y",1,IF(I220="T",0,"Isi Dulu"))))</f>
        <v>Isi Sasaran</v>
      </c>
      <c r="K220" s="590" t="s">
        <v>26</v>
      </c>
      <c r="L220" s="591" t="str">
        <f>IF($D$220="Y/T","Isi Sasaran",IF($E$220=0,0,IF(K220="Y",1,IF(K220="T",0,"Isi Dulu"))))</f>
        <v>Isi Sasaran</v>
      </c>
      <c r="M220" s="848" t="s">
        <v>26</v>
      </c>
      <c r="N220" s="851" t="str">
        <f>IF(M220="Y",1,IF(M220="T",0,IF(M220="Y/T","Belum diisi","Error")))</f>
        <v>Belum diisi</v>
      </c>
      <c r="O220" s="517"/>
      <c r="P220" s="517"/>
      <c r="Q220" s="517"/>
      <c r="R220" s="517"/>
    </row>
    <row r="221" spans="2:18" s="527" customFormat="1" ht="15.75">
      <c r="B221" s="837"/>
      <c r="C221" s="840"/>
      <c r="D221" s="858"/>
      <c r="E221" s="855"/>
      <c r="F221" s="549">
        <v>2</v>
      </c>
      <c r="G221" s="550"/>
      <c r="H221" s="598" t="str">
        <f t="shared" si="4"/>
        <v>Belum Diisi</v>
      </c>
      <c r="I221" s="592" t="s">
        <v>26</v>
      </c>
      <c r="J221" s="593" t="str">
        <f>IF($D$220="Y/T","Isi Sasaran",IF($E$220=0,0,IF(I221="Y",1,IF(I221="T",0,"Isi Dulu"))))</f>
        <v>Isi Sasaran</v>
      </c>
      <c r="K221" s="592" t="s">
        <v>26</v>
      </c>
      <c r="L221" s="593" t="str">
        <f>IF($D$220="Y/T","Isi Sasaran",IF($E$220=0,0,IF(K221="Y",1,IF(K221="T",0,"Isi Dulu"))))</f>
        <v>Isi Sasaran</v>
      </c>
      <c r="M221" s="849"/>
      <c r="N221" s="852"/>
      <c r="O221" s="517"/>
      <c r="P221" s="517"/>
      <c r="Q221" s="517"/>
      <c r="R221" s="517"/>
    </row>
    <row r="222" spans="2:18" s="527" customFormat="1" ht="15.75">
      <c r="B222" s="837"/>
      <c r="C222" s="840"/>
      <c r="D222" s="858"/>
      <c r="E222" s="855"/>
      <c r="F222" s="549">
        <v>3</v>
      </c>
      <c r="G222" s="550"/>
      <c r="H222" s="598" t="str">
        <f t="shared" si="4"/>
        <v>Belum Diisi</v>
      </c>
      <c r="I222" s="592" t="s">
        <v>26</v>
      </c>
      <c r="J222" s="593" t="str">
        <f>IF($D$220="Y/T","Isi Sasaran",IF($E$220=0,0,IF(I222="Y",1,IF(I222="T",0,"Isi Dulu"))))</f>
        <v>Isi Sasaran</v>
      </c>
      <c r="K222" s="592" t="s">
        <v>26</v>
      </c>
      <c r="L222" s="593" t="str">
        <f>IF($D$220="Y/T","Isi Sasaran",IF($E$220=0,0,IF(K222="Y",1,IF(K222="T",0,"Isi Dulu"))))</f>
        <v>Isi Sasaran</v>
      </c>
      <c r="M222" s="849"/>
      <c r="N222" s="852"/>
      <c r="O222" s="517"/>
      <c r="P222" s="517"/>
      <c r="Q222" s="517"/>
      <c r="R222" s="517"/>
    </row>
    <row r="223" spans="2:18" s="527" customFormat="1" ht="15.75">
      <c r="B223" s="837"/>
      <c r="C223" s="840"/>
      <c r="D223" s="858"/>
      <c r="E223" s="855"/>
      <c r="F223" s="549">
        <v>4</v>
      </c>
      <c r="G223" s="550"/>
      <c r="H223" s="598" t="str">
        <f t="shared" si="4"/>
        <v>Belum Diisi</v>
      </c>
      <c r="I223" s="592" t="s">
        <v>26</v>
      </c>
      <c r="J223" s="593" t="str">
        <f>IF($D$220="Y/T","Isi Sasaran",IF($E$220=0,0,IF(I223="Y",1,IF(I223="T",0,"Isi Dulu"))))</f>
        <v>Isi Sasaran</v>
      </c>
      <c r="K223" s="592" t="s">
        <v>26</v>
      </c>
      <c r="L223" s="593" t="str">
        <f>IF($D$220="Y/T","Isi Sasaran",IF($E$220=0,0,IF(K223="Y",1,IF(K223="T",0,"Isi Dulu"))))</f>
        <v>Isi Sasaran</v>
      </c>
      <c r="M223" s="849"/>
      <c r="N223" s="852"/>
      <c r="O223" s="517"/>
      <c r="P223" s="517"/>
      <c r="Q223" s="517"/>
      <c r="R223" s="517"/>
    </row>
    <row r="224" spans="2:18" s="527" customFormat="1" ht="15.75">
      <c r="B224" s="838"/>
      <c r="C224" s="841"/>
      <c r="D224" s="859"/>
      <c r="E224" s="856"/>
      <c r="F224" s="569">
        <v>5</v>
      </c>
      <c r="G224" s="570"/>
      <c r="H224" s="599" t="str">
        <f t="shared" si="4"/>
        <v>Belum Diisi</v>
      </c>
      <c r="I224" s="595" t="s">
        <v>26</v>
      </c>
      <c r="J224" s="596" t="str">
        <f>IF($D$220="Y/T","Isi Sasaran",IF($E$220=0,0,IF(I224="Y",1,IF(I224="T",0,"Isi Dulu"))))</f>
        <v>Isi Sasaran</v>
      </c>
      <c r="K224" s="595" t="s">
        <v>26</v>
      </c>
      <c r="L224" s="596" t="str">
        <f>IF($D$220="Y/T","Isi Sasaran",IF($E$220=0,0,IF(K224="Y",1,IF(K224="T",0,"Isi Dulu"))))</f>
        <v>Isi Sasaran</v>
      </c>
      <c r="M224" s="850"/>
      <c r="N224" s="853"/>
      <c r="O224" s="517"/>
      <c r="P224" s="517"/>
      <c r="Q224" s="517"/>
      <c r="R224" s="517"/>
    </row>
    <row r="225" spans="2:18" s="527" customFormat="1" ht="15.75">
      <c r="B225" s="836">
        <v>4</v>
      </c>
      <c r="C225" s="839"/>
      <c r="D225" s="857" t="s">
        <v>26</v>
      </c>
      <c r="E225" s="854" t="str">
        <f>IF(D225="Y",1,IF(D225="T",0,IF(D225="Y/T","Belum diisi","Error")))</f>
        <v>Belum diisi</v>
      </c>
      <c r="F225" s="528">
        <v>1</v>
      </c>
      <c r="G225" s="529"/>
      <c r="H225" s="600" t="str">
        <f t="shared" si="4"/>
        <v>Belum Diisi</v>
      </c>
      <c r="I225" s="590" t="s">
        <v>26</v>
      </c>
      <c r="J225" s="591" t="str">
        <f>IF($D$225="Y/T","Isi Sasaran",IF($E$225=0,0,IF(I225="Y",1,IF(I225="T",0,"Isi Dulu"))))</f>
        <v>Isi Sasaran</v>
      </c>
      <c r="K225" s="590" t="s">
        <v>26</v>
      </c>
      <c r="L225" s="591" t="str">
        <f>IF($D$225="Y/T","Isi Sasaran",IF($E$225=0,0,IF(K225="Y",1,IF(K225="T",0,"Isi Dulu"))))</f>
        <v>Isi Sasaran</v>
      </c>
      <c r="M225" s="848" t="s">
        <v>26</v>
      </c>
      <c r="N225" s="851" t="str">
        <f>IF(M225="Y",1,IF(M225="T",0,IF(M225="Y/T","Belum diisi","Error")))</f>
        <v>Belum diisi</v>
      </c>
      <c r="O225" s="517"/>
      <c r="P225" s="517"/>
      <c r="Q225" s="517"/>
      <c r="R225" s="517"/>
    </row>
    <row r="226" spans="2:18" s="527" customFormat="1" ht="15.75">
      <c r="B226" s="837"/>
      <c r="C226" s="840"/>
      <c r="D226" s="858"/>
      <c r="E226" s="855"/>
      <c r="F226" s="549">
        <v>2</v>
      </c>
      <c r="G226" s="550"/>
      <c r="H226" s="598" t="str">
        <f t="shared" si="4"/>
        <v>Belum Diisi</v>
      </c>
      <c r="I226" s="592" t="s">
        <v>26</v>
      </c>
      <c r="J226" s="593" t="str">
        <f>IF($D$225="Y/T","Isi Sasaran",IF($E$225=0,0,IF(I226="Y",1,IF(I226="T",0,"Isi Dulu"))))</f>
        <v>Isi Sasaran</v>
      </c>
      <c r="K226" s="592" t="s">
        <v>26</v>
      </c>
      <c r="L226" s="593" t="str">
        <f>IF($D$225="Y/T","Isi Sasaran",IF($E$225=0,0,IF(K226="Y",1,IF(K226="T",0,"Isi Dulu"))))</f>
        <v>Isi Sasaran</v>
      </c>
      <c r="M226" s="849"/>
      <c r="N226" s="852"/>
      <c r="O226" s="517"/>
      <c r="P226" s="517"/>
      <c r="Q226" s="517"/>
      <c r="R226" s="517"/>
    </row>
    <row r="227" spans="2:18" s="527" customFormat="1" ht="15.75">
      <c r="B227" s="837"/>
      <c r="C227" s="840"/>
      <c r="D227" s="858"/>
      <c r="E227" s="855"/>
      <c r="F227" s="549">
        <v>3</v>
      </c>
      <c r="G227" s="550"/>
      <c r="H227" s="598" t="str">
        <f t="shared" si="4"/>
        <v>Belum Diisi</v>
      </c>
      <c r="I227" s="592" t="s">
        <v>26</v>
      </c>
      <c r="J227" s="593" t="str">
        <f>IF($D$225="Y/T","Isi Sasaran",IF($E$225=0,0,IF(I227="Y",1,IF(I227="T",0,"Isi Dulu"))))</f>
        <v>Isi Sasaran</v>
      </c>
      <c r="K227" s="592" t="s">
        <v>26</v>
      </c>
      <c r="L227" s="593" t="str">
        <f>IF($D$225="Y/T","Isi Sasaran",IF($E$225=0,0,IF(K227="Y",1,IF(K227="T",0,"Isi Dulu"))))</f>
        <v>Isi Sasaran</v>
      </c>
      <c r="M227" s="849"/>
      <c r="N227" s="852"/>
      <c r="O227" s="517"/>
      <c r="P227" s="517"/>
      <c r="Q227" s="517"/>
      <c r="R227" s="517"/>
    </row>
    <row r="228" spans="2:18" s="527" customFormat="1" ht="15.75">
      <c r="B228" s="837"/>
      <c r="C228" s="840"/>
      <c r="D228" s="858"/>
      <c r="E228" s="855"/>
      <c r="F228" s="549">
        <v>4</v>
      </c>
      <c r="G228" s="550"/>
      <c r="H228" s="598" t="str">
        <f t="shared" si="4"/>
        <v>Belum Diisi</v>
      </c>
      <c r="I228" s="592" t="s">
        <v>26</v>
      </c>
      <c r="J228" s="593" t="str">
        <f>IF($D$225="Y/T","Isi Sasaran",IF($E$225=0,0,IF(I228="Y",1,IF(I228="T",0,"Isi Dulu"))))</f>
        <v>Isi Sasaran</v>
      </c>
      <c r="K228" s="592" t="s">
        <v>26</v>
      </c>
      <c r="L228" s="593" t="str">
        <f>IF($D$225="Y/T","Isi Sasaran",IF($E$225=0,0,IF(K228="Y",1,IF(K228="T",0,"Isi Dulu"))))</f>
        <v>Isi Sasaran</v>
      </c>
      <c r="M228" s="849"/>
      <c r="N228" s="852"/>
      <c r="O228" s="517"/>
      <c r="P228" s="517"/>
      <c r="Q228" s="517"/>
      <c r="R228" s="517"/>
    </row>
    <row r="229" spans="2:18" s="527" customFormat="1" ht="15.75">
      <c r="B229" s="838"/>
      <c r="C229" s="841"/>
      <c r="D229" s="859"/>
      <c r="E229" s="856"/>
      <c r="F229" s="569">
        <v>5</v>
      </c>
      <c r="G229" s="570"/>
      <c r="H229" s="599" t="str">
        <f t="shared" si="4"/>
        <v>Belum Diisi</v>
      </c>
      <c r="I229" s="595" t="s">
        <v>26</v>
      </c>
      <c r="J229" s="596" t="str">
        <f>IF($D$225="Y/T","Isi Sasaran",IF($E$225=0,0,IF(I229="Y",1,IF(I229="T",0,"Isi Dulu"))))</f>
        <v>Isi Sasaran</v>
      </c>
      <c r="K229" s="595" t="s">
        <v>26</v>
      </c>
      <c r="L229" s="596" t="str">
        <f>IF($D$225="Y/T","Isi Sasaran",IF($E$225=0,0,IF(K229="Y",1,IF(K229="T",0,"Isi Dulu"))))</f>
        <v>Isi Sasaran</v>
      </c>
      <c r="M229" s="850"/>
      <c r="N229" s="853"/>
      <c r="O229" s="517"/>
      <c r="P229" s="517"/>
      <c r="Q229" s="517"/>
      <c r="R229" s="517"/>
    </row>
    <row r="230" spans="2:18" s="527" customFormat="1" ht="15.75">
      <c r="B230" s="836">
        <v>5</v>
      </c>
      <c r="C230" s="839"/>
      <c r="D230" s="857" t="s">
        <v>26</v>
      </c>
      <c r="E230" s="854" t="str">
        <f>IF(D230="Y",1,IF(D230="T",0,IF(D230="Y/T","Belum diisi","Error")))</f>
        <v>Belum diisi</v>
      </c>
      <c r="F230" s="528">
        <v>1</v>
      </c>
      <c r="G230" s="529"/>
      <c r="H230" s="600" t="str">
        <f t="shared" si="4"/>
        <v>Belum Diisi</v>
      </c>
      <c r="I230" s="590" t="s">
        <v>26</v>
      </c>
      <c r="J230" s="591" t="str">
        <f>IF($D$230="Y/T","Isi Sasaran",IF($E$230=0,0,IF(I230="Y",1,IF(I230="T",0,"Isi Dulu"))))</f>
        <v>Isi Sasaran</v>
      </c>
      <c r="K230" s="590" t="s">
        <v>26</v>
      </c>
      <c r="L230" s="591" t="str">
        <f>IF($D$230="Y/T","Isi Sasaran",IF($E$230=0,0,IF(K230="Y",1,IF(K230="T",0,"Isi Dulu"))))</f>
        <v>Isi Sasaran</v>
      </c>
      <c r="M230" s="848" t="s">
        <v>26</v>
      </c>
      <c r="N230" s="851" t="str">
        <f>IF(M230="Y",1,IF(M230="T",0,IF(M230="Y/T","Belum diisi","Error")))</f>
        <v>Belum diisi</v>
      </c>
      <c r="O230" s="517"/>
      <c r="P230" s="517"/>
      <c r="Q230" s="517"/>
      <c r="R230" s="517"/>
    </row>
    <row r="231" spans="2:18" s="527" customFormat="1" ht="15.75">
      <c r="B231" s="837"/>
      <c r="C231" s="840"/>
      <c r="D231" s="858"/>
      <c r="E231" s="855"/>
      <c r="F231" s="549">
        <v>2</v>
      </c>
      <c r="G231" s="550"/>
      <c r="H231" s="598" t="str">
        <f t="shared" si="4"/>
        <v>Belum Diisi</v>
      </c>
      <c r="I231" s="592" t="s">
        <v>26</v>
      </c>
      <c r="J231" s="593" t="str">
        <f>IF($D$230="Y/T","Isi Sasaran",IF($E$230=0,0,IF(I231="Y",1,IF(I231="T",0,"Isi Dulu"))))</f>
        <v>Isi Sasaran</v>
      </c>
      <c r="K231" s="592" t="s">
        <v>26</v>
      </c>
      <c r="L231" s="593" t="str">
        <f>IF($D$230="Y/T","Isi Sasaran",IF($E$230=0,0,IF(K231="Y",1,IF(K231="T",0,"Isi Dulu"))))</f>
        <v>Isi Sasaran</v>
      </c>
      <c r="M231" s="849"/>
      <c r="N231" s="852"/>
      <c r="O231" s="517"/>
      <c r="P231" s="517"/>
      <c r="Q231" s="517"/>
      <c r="R231" s="517"/>
    </row>
    <row r="232" spans="2:18" s="527" customFormat="1" ht="15.75">
      <c r="B232" s="837"/>
      <c r="C232" s="840"/>
      <c r="D232" s="858"/>
      <c r="E232" s="855"/>
      <c r="F232" s="549">
        <v>3</v>
      </c>
      <c r="G232" s="550"/>
      <c r="H232" s="598" t="str">
        <f t="shared" si="4"/>
        <v>Belum Diisi</v>
      </c>
      <c r="I232" s="592" t="s">
        <v>26</v>
      </c>
      <c r="J232" s="593" t="str">
        <f>IF($D$230="Y/T","Isi Sasaran",IF($E$230=0,0,IF(I232="Y",1,IF(I232="T",0,"Isi Dulu"))))</f>
        <v>Isi Sasaran</v>
      </c>
      <c r="K232" s="592" t="s">
        <v>26</v>
      </c>
      <c r="L232" s="593" t="str">
        <f>IF($D$230="Y/T","Isi Sasaran",IF($E$230=0,0,IF(K232="Y",1,IF(K232="T",0,"Isi Dulu"))))</f>
        <v>Isi Sasaran</v>
      </c>
      <c r="M232" s="849"/>
      <c r="N232" s="852"/>
      <c r="O232" s="517"/>
      <c r="P232" s="517"/>
      <c r="Q232" s="517"/>
      <c r="R232" s="517"/>
    </row>
    <row r="233" spans="2:18" s="527" customFormat="1" ht="15.75">
      <c r="B233" s="837"/>
      <c r="C233" s="840"/>
      <c r="D233" s="858"/>
      <c r="E233" s="855"/>
      <c r="F233" s="549">
        <v>4</v>
      </c>
      <c r="G233" s="550"/>
      <c r="H233" s="598" t="str">
        <f t="shared" si="4"/>
        <v>Belum Diisi</v>
      </c>
      <c r="I233" s="592" t="s">
        <v>26</v>
      </c>
      <c r="J233" s="593" t="str">
        <f>IF($D$230="Y/T","Isi Sasaran",IF($E$230=0,0,IF(I233="Y",1,IF(I233="T",0,"Isi Dulu"))))</f>
        <v>Isi Sasaran</v>
      </c>
      <c r="K233" s="592" t="s">
        <v>26</v>
      </c>
      <c r="L233" s="593" t="str">
        <f>IF($D$230="Y/T","Isi Sasaran",IF($E$230=0,0,IF(K233="Y",1,IF(K233="T",0,"Isi Dulu"))))</f>
        <v>Isi Sasaran</v>
      </c>
      <c r="M233" s="849"/>
      <c r="N233" s="852"/>
      <c r="O233" s="517"/>
      <c r="P233" s="517"/>
      <c r="Q233" s="517"/>
      <c r="R233" s="517"/>
    </row>
    <row r="234" spans="2:18" s="527" customFormat="1" ht="15.75">
      <c r="B234" s="838"/>
      <c r="C234" s="841"/>
      <c r="D234" s="859"/>
      <c r="E234" s="856"/>
      <c r="F234" s="569">
        <v>5</v>
      </c>
      <c r="G234" s="570"/>
      <c r="H234" s="599" t="str">
        <f t="shared" si="4"/>
        <v>Belum Diisi</v>
      </c>
      <c r="I234" s="595" t="s">
        <v>26</v>
      </c>
      <c r="J234" s="596" t="str">
        <f>IF($D$230="Y/T","Isi Sasaran",IF($E$230=0,0,IF(I234="Y",1,IF(I234="T",0,"Isi Dulu"))))</f>
        <v>Isi Sasaran</v>
      </c>
      <c r="K234" s="595" t="s">
        <v>26</v>
      </c>
      <c r="L234" s="596" t="str">
        <f>IF($D$230="Y/T","Isi Sasaran",IF($E$230=0,0,IF(K234="Y",1,IF(K234="T",0,"Isi Dulu"))))</f>
        <v>Isi Sasaran</v>
      </c>
      <c r="M234" s="850"/>
      <c r="N234" s="853"/>
      <c r="O234" s="517"/>
      <c r="P234" s="517"/>
      <c r="Q234" s="517"/>
      <c r="R234" s="517"/>
    </row>
    <row r="235" spans="2:18" s="527" customFormat="1" ht="15.75">
      <c r="B235" s="836">
        <v>6</v>
      </c>
      <c r="C235" s="839"/>
      <c r="D235" s="857" t="s">
        <v>26</v>
      </c>
      <c r="E235" s="854" t="str">
        <f>IF(D235="Y",1,IF(D235="T",0,IF(D235="Y/T","Belum diisi","Error")))</f>
        <v>Belum diisi</v>
      </c>
      <c r="F235" s="528">
        <v>1</v>
      </c>
      <c r="G235" s="529"/>
      <c r="H235" s="600" t="str">
        <f t="shared" si="4"/>
        <v>Belum Diisi</v>
      </c>
      <c r="I235" s="590" t="s">
        <v>26</v>
      </c>
      <c r="J235" s="591" t="str">
        <f>IF($D$235="Y/T","Isi Sasaran",IF($E$235=0,0,IF(I235="Y",1,IF(I235="T",0,"Isi Dulu"))))</f>
        <v>Isi Sasaran</v>
      </c>
      <c r="K235" s="590" t="s">
        <v>26</v>
      </c>
      <c r="L235" s="591" t="str">
        <f>IF($D$235="Y/T","Isi Sasaran",IF($E$235=0,0,IF(K235="Y",1,IF(K235="T",0,"Isi Dulu"))))</f>
        <v>Isi Sasaran</v>
      </c>
      <c r="M235" s="848" t="s">
        <v>26</v>
      </c>
      <c r="N235" s="851" t="str">
        <f>IF(M235="Y",1,IF(M235="T",0,IF(M235="Y/T","Belum diisi","Error")))</f>
        <v>Belum diisi</v>
      </c>
      <c r="O235" s="517"/>
      <c r="P235" s="517"/>
      <c r="Q235" s="517"/>
      <c r="R235" s="517"/>
    </row>
    <row r="236" spans="2:18" s="527" customFormat="1" ht="15.75">
      <c r="B236" s="837"/>
      <c r="C236" s="840"/>
      <c r="D236" s="858"/>
      <c r="E236" s="855"/>
      <c r="F236" s="549">
        <v>2</v>
      </c>
      <c r="G236" s="550"/>
      <c r="H236" s="598" t="str">
        <f t="shared" si="4"/>
        <v>Belum Diisi</v>
      </c>
      <c r="I236" s="592" t="s">
        <v>26</v>
      </c>
      <c r="J236" s="593" t="str">
        <f>IF($D$235="Y/T","Isi Sasaran",IF($E$235=0,0,IF(I236="Y",1,IF(I236="T",0,"Isi Dulu"))))</f>
        <v>Isi Sasaran</v>
      </c>
      <c r="K236" s="592" t="s">
        <v>26</v>
      </c>
      <c r="L236" s="593" t="str">
        <f>IF($D$235="Y/T","Isi Sasaran",IF($E$235=0,0,IF(K236="Y",1,IF(K236="T",0,"Isi Dulu"))))</f>
        <v>Isi Sasaran</v>
      </c>
      <c r="M236" s="849"/>
      <c r="N236" s="852"/>
      <c r="O236" s="517"/>
      <c r="P236" s="517"/>
      <c r="Q236" s="517"/>
      <c r="R236" s="517"/>
    </row>
    <row r="237" spans="2:18" s="527" customFormat="1" ht="15.75">
      <c r="B237" s="837"/>
      <c r="C237" s="840"/>
      <c r="D237" s="858"/>
      <c r="E237" s="855"/>
      <c r="F237" s="549">
        <v>3</v>
      </c>
      <c r="G237" s="550"/>
      <c r="H237" s="598" t="str">
        <f t="shared" si="4"/>
        <v>Belum Diisi</v>
      </c>
      <c r="I237" s="592" t="s">
        <v>26</v>
      </c>
      <c r="J237" s="593" t="str">
        <f>IF($D$235="Y/T","Isi Sasaran",IF($E$235=0,0,IF(I237="Y",1,IF(I237="T",0,"Isi Dulu"))))</f>
        <v>Isi Sasaran</v>
      </c>
      <c r="K237" s="592" t="s">
        <v>26</v>
      </c>
      <c r="L237" s="593" t="str">
        <f>IF($D$235="Y/T","Isi Sasaran",IF($E$235=0,0,IF(K237="Y",1,IF(K237="T",0,"Isi Dulu"))))</f>
        <v>Isi Sasaran</v>
      </c>
      <c r="M237" s="849"/>
      <c r="N237" s="852"/>
      <c r="O237" s="517"/>
      <c r="P237" s="517"/>
      <c r="Q237" s="517"/>
      <c r="R237" s="517"/>
    </row>
    <row r="238" spans="2:18" s="527" customFormat="1" ht="15.75">
      <c r="B238" s="837"/>
      <c r="C238" s="840"/>
      <c r="D238" s="858"/>
      <c r="E238" s="855"/>
      <c r="F238" s="549">
        <v>4</v>
      </c>
      <c r="G238" s="550"/>
      <c r="H238" s="598" t="str">
        <f t="shared" si="4"/>
        <v>Belum Diisi</v>
      </c>
      <c r="I238" s="592" t="s">
        <v>26</v>
      </c>
      <c r="J238" s="593" t="str">
        <f>IF($D$235="Y/T","Isi Sasaran",IF($E$235=0,0,IF(I238="Y",1,IF(I238="T",0,"Isi Dulu"))))</f>
        <v>Isi Sasaran</v>
      </c>
      <c r="K238" s="592" t="s">
        <v>26</v>
      </c>
      <c r="L238" s="593" t="str">
        <f>IF($D$235="Y/T","Isi Sasaran",IF($E$235=0,0,IF(K238="Y",1,IF(K238="T",0,"Isi Dulu"))))</f>
        <v>Isi Sasaran</v>
      </c>
      <c r="M238" s="849"/>
      <c r="N238" s="852"/>
      <c r="O238" s="517"/>
      <c r="P238" s="517"/>
      <c r="Q238" s="517"/>
      <c r="R238" s="517"/>
    </row>
    <row r="239" spans="2:18" s="527" customFormat="1" ht="15.75">
      <c r="B239" s="838"/>
      <c r="C239" s="841"/>
      <c r="D239" s="859"/>
      <c r="E239" s="856"/>
      <c r="F239" s="569">
        <v>5</v>
      </c>
      <c r="G239" s="570"/>
      <c r="H239" s="599" t="str">
        <f t="shared" si="4"/>
        <v>Belum Diisi</v>
      </c>
      <c r="I239" s="595" t="s">
        <v>26</v>
      </c>
      <c r="J239" s="596" t="str">
        <f>IF($D$235="Y/T","Isi Sasaran",IF($E$235=0,0,IF(I239="Y",1,IF(I239="T",0,"Isi Dulu"))))</f>
        <v>Isi Sasaran</v>
      </c>
      <c r="K239" s="595" t="s">
        <v>26</v>
      </c>
      <c r="L239" s="596" t="str">
        <f>IF($D$235="Y/T","Isi Sasaran",IF($E$235=0,0,IF(K239="Y",1,IF(K239="T",0,"Isi Dulu"))))</f>
        <v>Isi Sasaran</v>
      </c>
      <c r="M239" s="850"/>
      <c r="N239" s="853"/>
      <c r="O239" s="517"/>
      <c r="P239" s="517"/>
      <c r="Q239" s="517"/>
      <c r="R239" s="517"/>
    </row>
    <row r="240" spans="2:18" s="527" customFormat="1" ht="15.75">
      <c r="B240" s="836">
        <v>7</v>
      </c>
      <c r="C240" s="839"/>
      <c r="D240" s="857" t="s">
        <v>26</v>
      </c>
      <c r="E240" s="854" t="str">
        <f>IF(D240="Y",1,IF(D240="T",0,IF(D240="Y/T","Belum diisi","Error")))</f>
        <v>Belum diisi</v>
      </c>
      <c r="F240" s="528">
        <v>1</v>
      </c>
      <c r="G240" s="529"/>
      <c r="H240" s="600" t="str">
        <f t="shared" si="4"/>
        <v>Belum Diisi</v>
      </c>
      <c r="I240" s="590" t="s">
        <v>26</v>
      </c>
      <c r="J240" s="591" t="str">
        <f>IF($D$240="Y/T","Isi Sasaran",IF($E$240=0,0,IF(I240="Y",1,IF(I240="T",0,"Isi Dulu"))))</f>
        <v>Isi Sasaran</v>
      </c>
      <c r="K240" s="590" t="s">
        <v>26</v>
      </c>
      <c r="L240" s="591" t="str">
        <f>IF($D$240="Y/T","Isi Sasaran",IF($E$240=0,0,IF(K240="Y",1,IF(K240="T",0,"Isi Dulu"))))</f>
        <v>Isi Sasaran</v>
      </c>
      <c r="M240" s="848" t="s">
        <v>26</v>
      </c>
      <c r="N240" s="851" t="str">
        <f>IF(M240="Y",1,IF(M240="T",0,IF(M240="Y/T","Belum diisi","Error")))</f>
        <v>Belum diisi</v>
      </c>
      <c r="O240" s="517"/>
      <c r="P240" s="517"/>
      <c r="Q240" s="517"/>
      <c r="R240" s="517"/>
    </row>
    <row r="241" spans="2:18" s="527" customFormat="1" ht="15.75">
      <c r="B241" s="837"/>
      <c r="C241" s="840"/>
      <c r="D241" s="858"/>
      <c r="E241" s="855"/>
      <c r="F241" s="549">
        <v>2</v>
      </c>
      <c r="G241" s="550"/>
      <c r="H241" s="598" t="str">
        <f t="shared" si="4"/>
        <v>Belum Diisi</v>
      </c>
      <c r="I241" s="592" t="s">
        <v>26</v>
      </c>
      <c r="J241" s="593" t="str">
        <f>IF($D$240="Y/T","Isi Sasaran",IF($E$240=0,0,IF(I241="Y",1,IF(I241="T",0,"Isi Dulu"))))</f>
        <v>Isi Sasaran</v>
      </c>
      <c r="K241" s="592" t="s">
        <v>26</v>
      </c>
      <c r="L241" s="593" t="str">
        <f>IF($D$240="Y/T","Isi Sasaran",IF($E$240=0,0,IF(K241="Y",1,IF(K241="T",0,"Isi Dulu"))))</f>
        <v>Isi Sasaran</v>
      </c>
      <c r="M241" s="849"/>
      <c r="N241" s="852"/>
      <c r="O241" s="517"/>
      <c r="P241" s="517"/>
      <c r="Q241" s="517"/>
      <c r="R241" s="517"/>
    </row>
    <row r="242" spans="2:18" s="527" customFormat="1" ht="15.75">
      <c r="B242" s="837"/>
      <c r="C242" s="840"/>
      <c r="D242" s="858"/>
      <c r="E242" s="855"/>
      <c r="F242" s="549">
        <v>3</v>
      </c>
      <c r="G242" s="550"/>
      <c r="H242" s="598" t="str">
        <f t="shared" si="4"/>
        <v>Belum Diisi</v>
      </c>
      <c r="I242" s="592" t="s">
        <v>26</v>
      </c>
      <c r="J242" s="593" t="str">
        <f>IF($D$240="Y/T","Isi Sasaran",IF($E$240=0,0,IF(I242="Y",1,IF(I242="T",0,"Isi Dulu"))))</f>
        <v>Isi Sasaran</v>
      </c>
      <c r="K242" s="592" t="s">
        <v>26</v>
      </c>
      <c r="L242" s="593" t="str">
        <f>IF($D$240="Y/T","Isi Sasaran",IF($E$240=0,0,IF(K242="Y",1,IF(K242="T",0,"Isi Dulu"))))</f>
        <v>Isi Sasaran</v>
      </c>
      <c r="M242" s="849"/>
      <c r="N242" s="852"/>
      <c r="O242" s="517"/>
      <c r="P242" s="517"/>
      <c r="Q242" s="517"/>
      <c r="R242" s="517"/>
    </row>
    <row r="243" spans="2:18" s="527" customFormat="1" ht="15.75">
      <c r="B243" s="837"/>
      <c r="C243" s="840"/>
      <c r="D243" s="858"/>
      <c r="E243" s="855"/>
      <c r="F243" s="549">
        <v>4</v>
      </c>
      <c r="G243" s="550"/>
      <c r="H243" s="598" t="str">
        <f t="shared" si="4"/>
        <v>Belum Diisi</v>
      </c>
      <c r="I243" s="592" t="s">
        <v>26</v>
      </c>
      <c r="J243" s="593" t="str">
        <f>IF($D$240="Y/T","Isi Sasaran",IF($E$240=0,0,IF(I243="Y",1,IF(I243="T",0,"Isi Dulu"))))</f>
        <v>Isi Sasaran</v>
      </c>
      <c r="K243" s="592" t="s">
        <v>26</v>
      </c>
      <c r="L243" s="593" t="str">
        <f>IF($D$240="Y/T","Isi Sasaran",IF($E$240=0,0,IF(K243="Y",1,IF(K243="T",0,"Isi Dulu"))))</f>
        <v>Isi Sasaran</v>
      </c>
      <c r="M243" s="849"/>
      <c r="N243" s="852"/>
      <c r="O243" s="517"/>
      <c r="P243" s="517"/>
      <c r="Q243" s="517"/>
      <c r="R243" s="517"/>
    </row>
    <row r="244" spans="2:18" s="527" customFormat="1" ht="15.75">
      <c r="B244" s="838"/>
      <c r="C244" s="841"/>
      <c r="D244" s="859"/>
      <c r="E244" s="856"/>
      <c r="F244" s="569">
        <v>5</v>
      </c>
      <c r="G244" s="570"/>
      <c r="H244" s="599" t="str">
        <f t="shared" si="4"/>
        <v>Belum Diisi</v>
      </c>
      <c r="I244" s="595" t="s">
        <v>26</v>
      </c>
      <c r="J244" s="596" t="str">
        <f>IF($D$240="Y/T","Isi Sasaran",IF($E$240=0,0,IF(I244="Y",1,IF(I244="T",0,"Isi Dulu"))))</f>
        <v>Isi Sasaran</v>
      </c>
      <c r="K244" s="595" t="s">
        <v>26</v>
      </c>
      <c r="L244" s="596" t="str">
        <f>IF($D$240="Y/T","Isi Sasaran",IF($E$240=0,0,IF(K244="Y",1,IF(K244="T",0,"Isi Dulu"))))</f>
        <v>Isi Sasaran</v>
      </c>
      <c r="M244" s="850"/>
      <c r="N244" s="853"/>
      <c r="O244" s="517"/>
      <c r="P244" s="517"/>
      <c r="Q244" s="517"/>
      <c r="R244" s="517"/>
    </row>
    <row r="245" spans="2:18" s="527" customFormat="1" ht="15.75">
      <c r="B245" s="836">
        <v>8</v>
      </c>
      <c r="C245" s="839"/>
      <c r="D245" s="857" t="s">
        <v>26</v>
      </c>
      <c r="E245" s="854" t="str">
        <f>IF(D245="Y",1,IF(D245="T",0,IF(D245="Y/T","Belum diisi","Error")))</f>
        <v>Belum diisi</v>
      </c>
      <c r="F245" s="528">
        <v>1</v>
      </c>
      <c r="G245" s="529"/>
      <c r="H245" s="600" t="str">
        <f t="shared" si="4"/>
        <v>Belum Diisi</v>
      </c>
      <c r="I245" s="590" t="s">
        <v>26</v>
      </c>
      <c r="J245" s="591" t="str">
        <f>IF($D$245="Y/T","Isi Sasaran",IF($E$245=0,0,IF(I245="Y",1,IF(I245="T",0,"Isi Dulu"))))</f>
        <v>Isi Sasaran</v>
      </c>
      <c r="K245" s="590" t="s">
        <v>26</v>
      </c>
      <c r="L245" s="591" t="str">
        <f>IF($D$245="Y/T","Isi Sasaran",IF($E$245=0,0,IF(K245="Y",1,IF(K245="T",0,"Isi Dulu"))))</f>
        <v>Isi Sasaran</v>
      </c>
      <c r="M245" s="848" t="s">
        <v>26</v>
      </c>
      <c r="N245" s="851" t="str">
        <f>IF(M245="Y",1,IF(M245="T",0,IF(M245="Y/T","Belum diisi","Error")))</f>
        <v>Belum diisi</v>
      </c>
      <c r="O245" s="517"/>
      <c r="P245" s="517"/>
      <c r="Q245" s="517"/>
      <c r="R245" s="517"/>
    </row>
    <row r="246" spans="2:18" s="527" customFormat="1" ht="15.75">
      <c r="B246" s="837"/>
      <c r="C246" s="840"/>
      <c r="D246" s="858"/>
      <c r="E246" s="855"/>
      <c r="F246" s="549">
        <v>2</v>
      </c>
      <c r="G246" s="550"/>
      <c r="H246" s="598" t="str">
        <f t="shared" si="4"/>
        <v>Belum Diisi</v>
      </c>
      <c r="I246" s="592" t="s">
        <v>26</v>
      </c>
      <c r="J246" s="593" t="str">
        <f>IF($D$245="Y/T","Isi Sasaran",IF($E$245=0,0,IF(I246="Y",1,IF(I246="T",0,"Isi Dulu"))))</f>
        <v>Isi Sasaran</v>
      </c>
      <c r="K246" s="592" t="s">
        <v>26</v>
      </c>
      <c r="L246" s="593" t="str">
        <f>IF($D$245="Y/T","Isi Sasaran",IF($E$245=0,0,IF(K246="Y",1,IF(K246="T",0,"Isi Dulu"))))</f>
        <v>Isi Sasaran</v>
      </c>
      <c r="M246" s="849"/>
      <c r="N246" s="852"/>
      <c r="O246" s="517"/>
      <c r="P246" s="517"/>
      <c r="Q246" s="517"/>
      <c r="R246" s="517"/>
    </row>
    <row r="247" spans="2:18" s="527" customFormat="1" ht="15.75">
      <c r="B247" s="837"/>
      <c r="C247" s="840"/>
      <c r="D247" s="858"/>
      <c r="E247" s="855"/>
      <c r="F247" s="549">
        <v>3</v>
      </c>
      <c r="G247" s="550"/>
      <c r="H247" s="598" t="str">
        <f t="shared" si="4"/>
        <v>Belum Diisi</v>
      </c>
      <c r="I247" s="592" t="s">
        <v>26</v>
      </c>
      <c r="J247" s="593" t="str">
        <f>IF($D$245="Y/T","Isi Sasaran",IF($E$245=0,0,IF(I247="Y",1,IF(I247="T",0,"Isi Dulu"))))</f>
        <v>Isi Sasaran</v>
      </c>
      <c r="K247" s="592" t="s">
        <v>26</v>
      </c>
      <c r="L247" s="593" t="str">
        <f>IF($D$245="Y/T","Isi Sasaran",IF($E$245=0,0,IF(K247="Y",1,IF(K247="T",0,"Isi Dulu"))))</f>
        <v>Isi Sasaran</v>
      </c>
      <c r="M247" s="849"/>
      <c r="N247" s="852"/>
      <c r="O247" s="517"/>
      <c r="P247" s="517"/>
      <c r="Q247" s="517"/>
      <c r="R247" s="517"/>
    </row>
    <row r="248" spans="2:18" s="527" customFormat="1" ht="15.75">
      <c r="B248" s="837"/>
      <c r="C248" s="840"/>
      <c r="D248" s="858"/>
      <c r="E248" s="855"/>
      <c r="F248" s="549">
        <v>4</v>
      </c>
      <c r="G248" s="550"/>
      <c r="H248" s="598" t="str">
        <f t="shared" si="4"/>
        <v>Belum Diisi</v>
      </c>
      <c r="I248" s="592" t="s">
        <v>26</v>
      </c>
      <c r="J248" s="593" t="str">
        <f>IF($D$245="Y/T","Isi Sasaran",IF($E$245=0,0,IF(I248="Y",1,IF(I248="T",0,"Isi Dulu"))))</f>
        <v>Isi Sasaran</v>
      </c>
      <c r="K248" s="592" t="s">
        <v>26</v>
      </c>
      <c r="L248" s="593" t="str">
        <f>IF($D$245="Y/T","Isi Sasaran",IF($E$245=0,0,IF(K248="Y",1,IF(K248="T",0,"Isi Dulu"))))</f>
        <v>Isi Sasaran</v>
      </c>
      <c r="M248" s="849"/>
      <c r="N248" s="852"/>
      <c r="O248" s="517"/>
      <c r="P248" s="517"/>
      <c r="Q248" s="517"/>
      <c r="R248" s="517"/>
    </row>
    <row r="249" spans="2:18" s="527" customFormat="1" ht="15.75">
      <c r="B249" s="838"/>
      <c r="C249" s="841"/>
      <c r="D249" s="859"/>
      <c r="E249" s="856"/>
      <c r="F249" s="569">
        <v>5</v>
      </c>
      <c r="G249" s="570"/>
      <c r="H249" s="599" t="str">
        <f t="shared" si="4"/>
        <v>Belum Diisi</v>
      </c>
      <c r="I249" s="595" t="s">
        <v>26</v>
      </c>
      <c r="J249" s="596" t="str">
        <f>IF($D$245="Y/T","Isi Sasaran",IF($E$245=0,0,IF(I249="Y",1,IF(I249="T",0,"Isi Dulu"))))</f>
        <v>Isi Sasaran</v>
      </c>
      <c r="K249" s="595" t="s">
        <v>26</v>
      </c>
      <c r="L249" s="596" t="str">
        <f>IF($D$245="Y/T","Isi Sasaran",IF($E$245=0,0,IF(K249="Y",1,IF(K249="T",0,"Isi Dulu"))))</f>
        <v>Isi Sasaran</v>
      </c>
      <c r="M249" s="850"/>
      <c r="N249" s="853"/>
      <c r="O249" s="517"/>
      <c r="P249" s="517"/>
      <c r="Q249" s="517"/>
      <c r="R249" s="517"/>
    </row>
    <row r="250" spans="2:18" s="527" customFormat="1" ht="15.75">
      <c r="B250" s="836">
        <v>9</v>
      </c>
      <c r="C250" s="839"/>
      <c r="D250" s="857" t="s">
        <v>26</v>
      </c>
      <c r="E250" s="854" t="str">
        <f>IF(D250="Y",1,IF(D250="T",0,IF(D250="Y/T","Belum diisi","Error")))</f>
        <v>Belum diisi</v>
      </c>
      <c r="F250" s="528">
        <v>1</v>
      </c>
      <c r="G250" s="529"/>
      <c r="H250" s="600" t="str">
        <f t="shared" si="4"/>
        <v>Belum Diisi</v>
      </c>
      <c r="I250" s="590" t="s">
        <v>26</v>
      </c>
      <c r="J250" s="591" t="str">
        <f>IF($D$250="Y/T","Isi Sasaran",IF($E$250=0,0,IF(I250="Y",1,IF(I250="T",0,"Isi Dulu"))))</f>
        <v>Isi Sasaran</v>
      </c>
      <c r="K250" s="590" t="s">
        <v>26</v>
      </c>
      <c r="L250" s="591" t="str">
        <f>IF($D$250="Y/T","Isi Sasaran",IF($E$250=0,0,IF(K250="Y",1,IF(K250="T",0,"Isi Dulu"))))</f>
        <v>Isi Sasaran</v>
      </c>
      <c r="M250" s="848" t="s">
        <v>26</v>
      </c>
      <c r="N250" s="851" t="str">
        <f>IF(M250="Y",1,IF(M250="T",0,IF(M250="Y/T","Belum diisi","Error")))</f>
        <v>Belum diisi</v>
      </c>
      <c r="O250" s="517"/>
      <c r="P250" s="517"/>
      <c r="Q250" s="517"/>
      <c r="R250" s="517"/>
    </row>
    <row r="251" spans="2:18" s="527" customFormat="1" ht="15.75">
      <c r="B251" s="837"/>
      <c r="C251" s="840"/>
      <c r="D251" s="858"/>
      <c r="E251" s="855"/>
      <c r="F251" s="549">
        <v>2</v>
      </c>
      <c r="G251" s="550"/>
      <c r="H251" s="598" t="str">
        <f t="shared" si="4"/>
        <v>Belum Diisi</v>
      </c>
      <c r="I251" s="592" t="s">
        <v>26</v>
      </c>
      <c r="J251" s="593" t="str">
        <f>IF($D$250="Y/T","Isi Sasaran",IF($E$250=0,0,IF(I251="Y",1,IF(I251="T",0,"Isi Dulu"))))</f>
        <v>Isi Sasaran</v>
      </c>
      <c r="K251" s="592" t="s">
        <v>26</v>
      </c>
      <c r="L251" s="593" t="str">
        <f>IF($D$250="Y/T","Isi Sasaran",IF($E$250=0,0,IF(K251="Y",1,IF(K251="T",0,"Isi Dulu"))))</f>
        <v>Isi Sasaran</v>
      </c>
      <c r="M251" s="849"/>
      <c r="N251" s="852"/>
      <c r="O251" s="517"/>
      <c r="P251" s="517"/>
      <c r="Q251" s="517"/>
      <c r="R251" s="517"/>
    </row>
    <row r="252" spans="2:18" s="527" customFormat="1" ht="15.75">
      <c r="B252" s="837"/>
      <c r="C252" s="840"/>
      <c r="D252" s="858"/>
      <c r="E252" s="855"/>
      <c r="F252" s="549">
        <v>3</v>
      </c>
      <c r="G252" s="550"/>
      <c r="H252" s="598" t="str">
        <f t="shared" si="4"/>
        <v>Belum Diisi</v>
      </c>
      <c r="I252" s="592" t="s">
        <v>26</v>
      </c>
      <c r="J252" s="593" t="str">
        <f>IF($D$250="Y/T","Isi Sasaran",IF($E$250=0,0,IF(I252="Y",1,IF(I252="T",0,"Isi Dulu"))))</f>
        <v>Isi Sasaran</v>
      </c>
      <c r="K252" s="592" t="s">
        <v>26</v>
      </c>
      <c r="L252" s="593" t="str">
        <f>IF($D$250="Y/T","Isi Sasaran",IF($E$250=0,0,IF(K252="Y",1,IF(K252="T",0,"Isi Dulu"))))</f>
        <v>Isi Sasaran</v>
      </c>
      <c r="M252" s="849"/>
      <c r="N252" s="852"/>
      <c r="O252" s="517"/>
      <c r="P252" s="517"/>
      <c r="Q252" s="517"/>
      <c r="R252" s="517"/>
    </row>
    <row r="253" spans="2:18" s="527" customFormat="1" ht="15.75">
      <c r="B253" s="837"/>
      <c r="C253" s="840"/>
      <c r="D253" s="858"/>
      <c r="E253" s="855"/>
      <c r="F253" s="549">
        <v>4</v>
      </c>
      <c r="G253" s="550"/>
      <c r="H253" s="598" t="str">
        <f t="shared" si="4"/>
        <v>Belum Diisi</v>
      </c>
      <c r="I253" s="592" t="s">
        <v>26</v>
      </c>
      <c r="J253" s="593" t="str">
        <f>IF($D$250="Y/T","Isi Sasaran",IF($E$250=0,0,IF(I253="Y",1,IF(I253="T",0,"Isi Dulu"))))</f>
        <v>Isi Sasaran</v>
      </c>
      <c r="K253" s="592" t="s">
        <v>26</v>
      </c>
      <c r="L253" s="593" t="str">
        <f>IF($D$250="Y/T","Isi Sasaran",IF($E$250=0,0,IF(K253="Y",1,IF(K253="T",0,"Isi Dulu"))))</f>
        <v>Isi Sasaran</v>
      </c>
      <c r="M253" s="849"/>
      <c r="N253" s="852"/>
      <c r="O253" s="517"/>
      <c r="P253" s="517"/>
      <c r="Q253" s="517"/>
      <c r="R253" s="517"/>
    </row>
    <row r="254" spans="2:18" s="527" customFormat="1" ht="15.75">
      <c r="B254" s="838"/>
      <c r="C254" s="841"/>
      <c r="D254" s="859"/>
      <c r="E254" s="856"/>
      <c r="F254" s="569">
        <v>5</v>
      </c>
      <c r="G254" s="570"/>
      <c r="H254" s="599" t="str">
        <f t="shared" si="4"/>
        <v>Belum Diisi</v>
      </c>
      <c r="I254" s="595" t="s">
        <v>26</v>
      </c>
      <c r="J254" s="596" t="str">
        <f>IF($D$250="Y/T","Isi Sasaran",IF($E$250=0,0,IF(I254="Y",1,IF(I254="T",0,"Isi Dulu"))))</f>
        <v>Isi Sasaran</v>
      </c>
      <c r="K254" s="595" t="s">
        <v>26</v>
      </c>
      <c r="L254" s="596" t="str">
        <f>IF($D$250="Y/T","Isi Sasaran",IF($E$250=0,0,IF(K254="Y",1,IF(K254="T",0,"Isi Dulu"))))</f>
        <v>Isi Sasaran</v>
      </c>
      <c r="M254" s="850"/>
      <c r="N254" s="853"/>
      <c r="O254" s="517"/>
      <c r="P254" s="517"/>
      <c r="Q254" s="517"/>
      <c r="R254" s="517"/>
    </row>
    <row r="255" spans="2:18" s="527" customFormat="1" ht="15.75">
      <c r="B255" s="836">
        <v>10</v>
      </c>
      <c r="C255" s="839"/>
      <c r="D255" s="857" t="s">
        <v>26</v>
      </c>
      <c r="E255" s="854" t="str">
        <f>IF(D255="Y",1,IF(D255="T",0,IF(D255="Y/T","Belum diisi","Error")))</f>
        <v>Belum diisi</v>
      </c>
      <c r="F255" s="528">
        <v>1</v>
      </c>
      <c r="G255" s="529"/>
      <c r="H255" s="600" t="str">
        <f t="shared" si="4"/>
        <v>Belum Diisi</v>
      </c>
      <c r="I255" s="590" t="s">
        <v>26</v>
      </c>
      <c r="J255" s="591" t="str">
        <f>IF($D$255="Y/T","Isi Sasaran",IF($E$255=0,0,IF(I255="Y",1,IF(I255="T",0,"Isi Dulu"))))</f>
        <v>Isi Sasaran</v>
      </c>
      <c r="K255" s="590" t="s">
        <v>26</v>
      </c>
      <c r="L255" s="591" t="str">
        <f>IF($D$255="Y/T","Isi Sasaran",IF($E$255=0,0,IF(K255="Y",1,IF(K255="T",0,"Isi Dulu"))))</f>
        <v>Isi Sasaran</v>
      </c>
      <c r="M255" s="848" t="s">
        <v>26</v>
      </c>
      <c r="N255" s="851" t="str">
        <f>IF(M255="Y",1,IF(M255="T",0,IF(M255="Y/T","Belum diisi","Error")))</f>
        <v>Belum diisi</v>
      </c>
      <c r="O255" s="517"/>
      <c r="P255" s="517"/>
      <c r="Q255" s="517"/>
      <c r="R255" s="517"/>
    </row>
    <row r="256" spans="2:18" s="527" customFormat="1" ht="15.75">
      <c r="B256" s="837"/>
      <c r="C256" s="840"/>
      <c r="D256" s="858"/>
      <c r="E256" s="855"/>
      <c r="F256" s="549">
        <v>2</v>
      </c>
      <c r="G256" s="550"/>
      <c r="H256" s="598" t="str">
        <f t="shared" si="4"/>
        <v>Belum Diisi</v>
      </c>
      <c r="I256" s="592" t="s">
        <v>26</v>
      </c>
      <c r="J256" s="593" t="str">
        <f>IF($D$255="Y/T","Isi Sasaran",IF($E$255=0,0,IF(I256="Y",1,IF(I256="T",0,"Isi Dulu"))))</f>
        <v>Isi Sasaran</v>
      </c>
      <c r="K256" s="592" t="s">
        <v>26</v>
      </c>
      <c r="L256" s="593" t="str">
        <f>IF($D$255="Y/T","Isi Sasaran",IF($E$255=0,0,IF(K256="Y",1,IF(K256="T",0,"Isi Dulu"))))</f>
        <v>Isi Sasaran</v>
      </c>
      <c r="M256" s="849"/>
      <c r="N256" s="852"/>
      <c r="O256" s="517"/>
      <c r="P256" s="517"/>
      <c r="Q256" s="517"/>
      <c r="R256" s="517"/>
    </row>
    <row r="257" spans="2:18" s="527" customFormat="1" ht="15.75">
      <c r="B257" s="837"/>
      <c r="C257" s="840"/>
      <c r="D257" s="858"/>
      <c r="E257" s="855"/>
      <c r="F257" s="549">
        <v>3</v>
      </c>
      <c r="G257" s="550"/>
      <c r="H257" s="598" t="str">
        <f t="shared" si="4"/>
        <v>Belum Diisi</v>
      </c>
      <c r="I257" s="592" t="s">
        <v>26</v>
      </c>
      <c r="J257" s="593" t="str">
        <f>IF($D$255="Y/T","Isi Sasaran",IF($E$255=0,0,IF(I257="Y",1,IF(I257="T",0,"Isi Dulu"))))</f>
        <v>Isi Sasaran</v>
      </c>
      <c r="K257" s="592" t="s">
        <v>26</v>
      </c>
      <c r="L257" s="593" t="str">
        <f>IF($D$255="Y/T","Isi Sasaran",IF($E$255=0,0,IF(K257="Y",1,IF(K257="T",0,"Isi Dulu"))))</f>
        <v>Isi Sasaran</v>
      </c>
      <c r="M257" s="849"/>
      <c r="N257" s="852"/>
      <c r="O257" s="517"/>
      <c r="P257" s="517"/>
      <c r="Q257" s="517"/>
      <c r="R257" s="517"/>
    </row>
    <row r="258" spans="2:18" s="527" customFormat="1" ht="15.75">
      <c r="B258" s="837"/>
      <c r="C258" s="840"/>
      <c r="D258" s="858"/>
      <c r="E258" s="855"/>
      <c r="F258" s="549">
        <v>4</v>
      </c>
      <c r="G258" s="550"/>
      <c r="H258" s="598" t="str">
        <f t="shared" si="4"/>
        <v>Belum Diisi</v>
      </c>
      <c r="I258" s="592" t="s">
        <v>26</v>
      </c>
      <c r="J258" s="593" t="str">
        <f>IF($D$255="Y/T","Isi Sasaran",IF($E$255=0,0,IF(I258="Y",1,IF(I258="T",0,"Isi Dulu"))))</f>
        <v>Isi Sasaran</v>
      </c>
      <c r="K258" s="592" t="s">
        <v>26</v>
      </c>
      <c r="L258" s="593" t="str">
        <f>IF($D$255="Y/T","Isi Sasaran",IF($E$255=0,0,IF(K258="Y",1,IF(K258="T",0,"Isi Dulu"))))</f>
        <v>Isi Sasaran</v>
      </c>
      <c r="M258" s="849"/>
      <c r="N258" s="852"/>
      <c r="O258" s="517"/>
      <c r="P258" s="517"/>
      <c r="Q258" s="517"/>
      <c r="R258" s="517"/>
    </row>
    <row r="259" spans="2:18" s="527" customFormat="1" ht="15.75">
      <c r="B259" s="838"/>
      <c r="C259" s="841"/>
      <c r="D259" s="859"/>
      <c r="E259" s="856"/>
      <c r="F259" s="569">
        <v>5</v>
      </c>
      <c r="G259" s="570"/>
      <c r="H259" s="599" t="str">
        <f t="shared" si="4"/>
        <v>Belum Diisi</v>
      </c>
      <c r="I259" s="595" t="s">
        <v>26</v>
      </c>
      <c r="J259" s="596" t="str">
        <f>IF($D$255="Y/T","Isi Sasaran",IF($E$255=0,0,IF(I259="Y",1,IF(I259="T",0,"Isi Dulu"))))</f>
        <v>Isi Sasaran</v>
      </c>
      <c r="K259" s="595" t="s">
        <v>26</v>
      </c>
      <c r="L259" s="596" t="str">
        <f>IF($D$255="Y/T","Isi Sasaran",IF($E$255=0,0,IF(K259="Y",1,IF(K259="T",0,"Isi Dulu"))))</f>
        <v>Isi Sasaran</v>
      </c>
      <c r="M259" s="850"/>
      <c r="N259" s="853"/>
      <c r="O259" s="517"/>
      <c r="P259" s="517"/>
      <c r="Q259" s="517"/>
      <c r="R259" s="517"/>
    </row>
    <row r="260" spans="2:18" s="527" customFormat="1" ht="15.75">
      <c r="B260" s="836">
        <v>11</v>
      </c>
      <c r="C260" s="839"/>
      <c r="D260" s="857" t="s">
        <v>26</v>
      </c>
      <c r="E260" s="854" t="str">
        <f>IF(D260="Y",1,IF(D260="T",0,IF(D260="Y/T","Belum diisi","Error")))</f>
        <v>Belum diisi</v>
      </c>
      <c r="F260" s="528">
        <v>1</v>
      </c>
      <c r="G260" s="529"/>
      <c r="H260" s="600" t="str">
        <f t="shared" si="4"/>
        <v>Belum Diisi</v>
      </c>
      <c r="I260" s="590" t="s">
        <v>26</v>
      </c>
      <c r="J260" s="591" t="str">
        <f>IF($D$260="Y/T","Isi Sasaran",IF($E$260=0,0,IF(I260="Y",1,IF(I260="T",0,"Isi Dulu"))))</f>
        <v>Isi Sasaran</v>
      </c>
      <c r="K260" s="590" t="s">
        <v>26</v>
      </c>
      <c r="L260" s="591" t="str">
        <f>IF($D$260="Y/T","Isi Sasaran",IF($E$260=0,0,IF(K260="Y",1,IF(K260="T",0,"Isi Dulu"))))</f>
        <v>Isi Sasaran</v>
      </c>
      <c r="M260" s="848" t="s">
        <v>26</v>
      </c>
      <c r="N260" s="851" t="str">
        <f>IF(M260="Y",1,IF(M260="T",0,IF(M260="Y/T","Belum diisi","Error")))</f>
        <v>Belum diisi</v>
      </c>
      <c r="O260" s="517"/>
      <c r="P260" s="517"/>
      <c r="Q260" s="517"/>
      <c r="R260" s="517"/>
    </row>
    <row r="261" spans="2:18" s="527" customFormat="1" ht="15.75">
      <c r="B261" s="837"/>
      <c r="C261" s="840"/>
      <c r="D261" s="858"/>
      <c r="E261" s="855"/>
      <c r="F261" s="549">
        <v>2</v>
      </c>
      <c r="G261" s="550"/>
      <c r="H261" s="598" t="str">
        <f t="shared" si="4"/>
        <v>Belum Diisi</v>
      </c>
      <c r="I261" s="592" t="s">
        <v>26</v>
      </c>
      <c r="J261" s="593" t="str">
        <f>IF($D$260="Y/T","Isi Sasaran",IF($E$260=0,0,IF(I261="Y",1,IF(I261="T",0,"Isi Dulu"))))</f>
        <v>Isi Sasaran</v>
      </c>
      <c r="K261" s="592" t="s">
        <v>26</v>
      </c>
      <c r="L261" s="593" t="str">
        <f>IF($D$260="Y/T","Isi Sasaran",IF($E$260=0,0,IF(K261="Y",1,IF(K261="T",0,"Isi Dulu"))))</f>
        <v>Isi Sasaran</v>
      </c>
      <c r="M261" s="849"/>
      <c r="N261" s="852"/>
      <c r="O261" s="517"/>
      <c r="P261" s="517"/>
      <c r="Q261" s="517"/>
      <c r="R261" s="517"/>
    </row>
    <row r="262" spans="2:18" s="527" customFormat="1" ht="15.75">
      <c r="B262" s="837"/>
      <c r="C262" s="840"/>
      <c r="D262" s="858"/>
      <c r="E262" s="855"/>
      <c r="F262" s="549">
        <v>3</v>
      </c>
      <c r="G262" s="550"/>
      <c r="H262" s="598" t="str">
        <f t="shared" si="4"/>
        <v>Belum Diisi</v>
      </c>
      <c r="I262" s="592" t="s">
        <v>26</v>
      </c>
      <c r="J262" s="593" t="str">
        <f>IF($D$260="Y/T","Isi Sasaran",IF($E$260=0,0,IF(I262="Y",1,IF(I262="T",0,"Isi Dulu"))))</f>
        <v>Isi Sasaran</v>
      </c>
      <c r="K262" s="592" t="s">
        <v>26</v>
      </c>
      <c r="L262" s="593" t="str">
        <f>IF($D$260="Y/T","Isi Sasaran",IF($E$260=0,0,IF(K262="Y",1,IF(K262="T",0,"Isi Dulu"))))</f>
        <v>Isi Sasaran</v>
      </c>
      <c r="M262" s="849"/>
      <c r="N262" s="852"/>
      <c r="O262" s="517"/>
      <c r="P262" s="517"/>
      <c r="Q262" s="517"/>
      <c r="R262" s="517"/>
    </row>
    <row r="263" spans="2:18" s="527" customFormat="1" ht="15.75">
      <c r="B263" s="837"/>
      <c r="C263" s="840"/>
      <c r="D263" s="858"/>
      <c r="E263" s="855"/>
      <c r="F263" s="549">
        <v>4</v>
      </c>
      <c r="G263" s="550"/>
      <c r="H263" s="598" t="str">
        <f t="shared" si="4"/>
        <v>Belum Diisi</v>
      </c>
      <c r="I263" s="592" t="s">
        <v>26</v>
      </c>
      <c r="J263" s="593" t="str">
        <f>IF($D$260="Y/T","Isi Sasaran",IF($E$260=0,0,IF(I263="Y",1,IF(I263="T",0,"Isi Dulu"))))</f>
        <v>Isi Sasaran</v>
      </c>
      <c r="K263" s="592" t="s">
        <v>26</v>
      </c>
      <c r="L263" s="593" t="str">
        <f>IF($D$260="Y/T","Isi Sasaran",IF($E$260=0,0,IF(K263="Y",1,IF(K263="T",0,"Isi Dulu"))))</f>
        <v>Isi Sasaran</v>
      </c>
      <c r="M263" s="849"/>
      <c r="N263" s="852"/>
      <c r="O263" s="517"/>
      <c r="P263" s="517"/>
      <c r="Q263" s="517"/>
      <c r="R263" s="517"/>
    </row>
    <row r="264" spans="2:18" s="527" customFormat="1" ht="15.75">
      <c r="B264" s="838"/>
      <c r="C264" s="841"/>
      <c r="D264" s="859"/>
      <c r="E264" s="856"/>
      <c r="F264" s="569">
        <v>5</v>
      </c>
      <c r="G264" s="570"/>
      <c r="H264" s="599" t="str">
        <f t="shared" si="4"/>
        <v>Belum Diisi</v>
      </c>
      <c r="I264" s="595" t="s">
        <v>26</v>
      </c>
      <c r="J264" s="596" t="str">
        <f>IF($D$260="Y/T","Isi Sasaran",IF($E$260=0,0,IF(I264="Y",1,IF(I264="T",0,"Isi Dulu"))))</f>
        <v>Isi Sasaran</v>
      </c>
      <c r="K264" s="595" t="s">
        <v>26</v>
      </c>
      <c r="L264" s="596" t="str">
        <f>IF($D$260="Y/T","Isi Sasaran",IF($E$260=0,0,IF(K264="Y",1,IF(K264="T",0,"Isi Dulu"))))</f>
        <v>Isi Sasaran</v>
      </c>
      <c r="M264" s="850"/>
      <c r="N264" s="853"/>
      <c r="O264" s="517"/>
      <c r="P264" s="517"/>
      <c r="Q264" s="517"/>
      <c r="R264" s="517"/>
    </row>
    <row r="265" spans="2:18" s="527" customFormat="1" ht="15.75">
      <c r="B265" s="836">
        <v>12</v>
      </c>
      <c r="C265" s="839"/>
      <c r="D265" s="857" t="s">
        <v>26</v>
      </c>
      <c r="E265" s="854" t="str">
        <f>IF(D265="Y",1,IF(D265="T",0,IF(D265="Y/T","Belum diisi","Error")))</f>
        <v>Belum diisi</v>
      </c>
      <c r="F265" s="528">
        <v>1</v>
      </c>
      <c r="G265" s="529"/>
      <c r="H265" s="600" t="str">
        <f t="shared" si="4"/>
        <v>Belum Diisi</v>
      </c>
      <c r="I265" s="590" t="s">
        <v>26</v>
      </c>
      <c r="J265" s="591" t="str">
        <f>IF($D$265="Y/T","Isi Sasaran",IF($E$265=0,0,IF(I265="Y",1,IF(I265="T",0,"Isi Dulu"))))</f>
        <v>Isi Sasaran</v>
      </c>
      <c r="K265" s="590" t="s">
        <v>26</v>
      </c>
      <c r="L265" s="591" t="str">
        <f>IF($D$265="Y/T","Isi Sasaran",IF($E$265=0,0,IF(K265="Y",1,IF(K265="T",0,"Isi Dulu"))))</f>
        <v>Isi Sasaran</v>
      </c>
      <c r="M265" s="848" t="s">
        <v>26</v>
      </c>
      <c r="N265" s="851" t="str">
        <f>IF(M265="Y",1,IF(M265="T",0,IF(M265="Y/T","Belum diisi","Error")))</f>
        <v>Belum diisi</v>
      </c>
      <c r="O265" s="517"/>
      <c r="P265" s="517"/>
      <c r="Q265" s="517"/>
      <c r="R265" s="517"/>
    </row>
    <row r="266" spans="2:18" s="527" customFormat="1" ht="15.75">
      <c r="B266" s="837"/>
      <c r="C266" s="840"/>
      <c r="D266" s="858"/>
      <c r="E266" s="855"/>
      <c r="F266" s="549">
        <v>2</v>
      </c>
      <c r="G266" s="550"/>
      <c r="H266" s="598" t="str">
        <f t="shared" si="4"/>
        <v>Belum Diisi</v>
      </c>
      <c r="I266" s="592" t="s">
        <v>26</v>
      </c>
      <c r="J266" s="593" t="str">
        <f>IF($D$265="Y/T","Isi Sasaran",IF($E$265=0,0,IF(I266="Y",1,IF(I266="T",0,"Isi Dulu"))))</f>
        <v>Isi Sasaran</v>
      </c>
      <c r="K266" s="592" t="s">
        <v>26</v>
      </c>
      <c r="L266" s="593" t="str">
        <f>IF($D$265="Y/T","Isi Sasaran",IF($E$265=0,0,IF(K266="Y",1,IF(K266="T",0,"Isi Dulu"))))</f>
        <v>Isi Sasaran</v>
      </c>
      <c r="M266" s="849"/>
      <c r="N266" s="852"/>
      <c r="O266" s="517"/>
      <c r="P266" s="517"/>
      <c r="Q266" s="517"/>
      <c r="R266" s="517"/>
    </row>
    <row r="267" spans="2:18" s="527" customFormat="1" ht="15.75">
      <c r="B267" s="837"/>
      <c r="C267" s="840"/>
      <c r="D267" s="858"/>
      <c r="E267" s="855"/>
      <c r="F267" s="549">
        <v>3</v>
      </c>
      <c r="G267" s="550"/>
      <c r="H267" s="598" t="str">
        <f t="shared" si="4"/>
        <v>Belum Diisi</v>
      </c>
      <c r="I267" s="592" t="s">
        <v>26</v>
      </c>
      <c r="J267" s="593" t="str">
        <f>IF($D$265="Y/T","Isi Sasaran",IF($E$265=0,0,IF(I267="Y",1,IF(I267="T",0,"Isi Dulu"))))</f>
        <v>Isi Sasaran</v>
      </c>
      <c r="K267" s="592" t="s">
        <v>26</v>
      </c>
      <c r="L267" s="593" t="str">
        <f>IF($D$265="Y/T","Isi Sasaran",IF($E$265=0,0,IF(K267="Y",1,IF(K267="T",0,"Isi Dulu"))))</f>
        <v>Isi Sasaran</v>
      </c>
      <c r="M267" s="849"/>
      <c r="N267" s="852"/>
      <c r="O267" s="517"/>
      <c r="P267" s="517"/>
      <c r="Q267" s="517"/>
      <c r="R267" s="517"/>
    </row>
    <row r="268" spans="2:18" s="527" customFormat="1" ht="15.75">
      <c r="B268" s="837"/>
      <c r="C268" s="840"/>
      <c r="D268" s="858"/>
      <c r="E268" s="855"/>
      <c r="F268" s="549">
        <v>4</v>
      </c>
      <c r="G268" s="550"/>
      <c r="H268" s="598" t="str">
        <f t="shared" si="4"/>
        <v>Belum Diisi</v>
      </c>
      <c r="I268" s="592" t="s">
        <v>26</v>
      </c>
      <c r="J268" s="593" t="str">
        <f>IF($D$265="Y/T","Isi Sasaran",IF($E$265=0,0,IF(I268="Y",1,IF(I268="T",0,"Isi Dulu"))))</f>
        <v>Isi Sasaran</v>
      </c>
      <c r="K268" s="592" t="s">
        <v>26</v>
      </c>
      <c r="L268" s="593" t="str">
        <f>IF($D$265="Y/T","Isi Sasaran",IF($E$265=0,0,IF(K268="Y",1,IF(K268="T",0,"Isi Dulu"))))</f>
        <v>Isi Sasaran</v>
      </c>
      <c r="M268" s="849"/>
      <c r="N268" s="852"/>
      <c r="O268" s="517"/>
      <c r="P268" s="517"/>
      <c r="Q268" s="517"/>
      <c r="R268" s="517"/>
    </row>
    <row r="269" spans="2:18" s="527" customFormat="1" ht="15.75">
      <c r="B269" s="838"/>
      <c r="C269" s="841"/>
      <c r="D269" s="859"/>
      <c r="E269" s="856"/>
      <c r="F269" s="569">
        <v>5</v>
      </c>
      <c r="G269" s="570"/>
      <c r="H269" s="599" t="str">
        <f t="shared" si="4"/>
        <v>Belum Diisi</v>
      </c>
      <c r="I269" s="595" t="s">
        <v>26</v>
      </c>
      <c r="J269" s="596" t="str">
        <f>IF($D$265="Y/T","Isi Sasaran",IF($E$265=0,0,IF(I269="Y",1,IF(I269="T",0,"Isi Dulu"))))</f>
        <v>Isi Sasaran</v>
      </c>
      <c r="K269" s="595" t="s">
        <v>26</v>
      </c>
      <c r="L269" s="596" t="str">
        <f>IF($D$265="Y/T","Isi Sasaran",IF($E$265=0,0,IF(K269="Y",1,IF(K269="T",0,"Isi Dulu"))))</f>
        <v>Isi Sasaran</v>
      </c>
      <c r="M269" s="850"/>
      <c r="N269" s="853"/>
      <c r="O269" s="517"/>
      <c r="P269" s="517"/>
      <c r="Q269" s="517"/>
      <c r="R269" s="517"/>
    </row>
    <row r="270" spans="2:18" s="527" customFormat="1" ht="15.75">
      <c r="B270" s="836">
        <v>13</v>
      </c>
      <c r="C270" s="839"/>
      <c r="D270" s="857" t="s">
        <v>26</v>
      </c>
      <c r="E270" s="854" t="str">
        <f>IF(D270="Y",1,IF(D270="T",0,IF(D270="Y/T","Belum diisi","Error")))</f>
        <v>Belum diisi</v>
      </c>
      <c r="F270" s="528">
        <v>1</v>
      </c>
      <c r="G270" s="529"/>
      <c r="H270" s="600" t="str">
        <f t="shared" si="4"/>
        <v>Belum Diisi</v>
      </c>
      <c r="I270" s="590" t="s">
        <v>26</v>
      </c>
      <c r="J270" s="591" t="str">
        <f>IF($D$270="Y/T","Isi Sasaran",IF($E$270=0,0,IF(I270="Y",1,IF(I270="T",0,"Isi Dulu"))))</f>
        <v>Isi Sasaran</v>
      </c>
      <c r="K270" s="590" t="s">
        <v>26</v>
      </c>
      <c r="L270" s="591" t="str">
        <f>IF($D$270="Y/T","Isi Sasaran",IF($E$270=0,0,IF(K270="Y",1,IF(K270="T",0,"Isi Dulu"))))</f>
        <v>Isi Sasaran</v>
      </c>
      <c r="M270" s="848" t="s">
        <v>26</v>
      </c>
      <c r="N270" s="851" t="str">
        <f>IF(M270="Y",1,IF(M270="T",0,IF(M270="Y/T","Belum diisi","Error")))</f>
        <v>Belum diisi</v>
      </c>
      <c r="O270" s="517"/>
      <c r="P270" s="517"/>
      <c r="Q270" s="517"/>
      <c r="R270" s="517"/>
    </row>
    <row r="271" spans="2:18" s="527" customFormat="1" ht="15.75">
      <c r="B271" s="837"/>
      <c r="C271" s="840"/>
      <c r="D271" s="858"/>
      <c r="E271" s="855"/>
      <c r="F271" s="549">
        <v>2</v>
      </c>
      <c r="G271" s="550"/>
      <c r="H271" s="598" t="str">
        <f t="shared" si="4"/>
        <v>Belum Diisi</v>
      </c>
      <c r="I271" s="592" t="s">
        <v>26</v>
      </c>
      <c r="J271" s="593" t="str">
        <f>IF($D$270="Y/T","Isi Sasaran",IF($E$270=0,0,IF(I271="Y",1,IF(I271="T",0,"Isi Dulu"))))</f>
        <v>Isi Sasaran</v>
      </c>
      <c r="K271" s="592" t="s">
        <v>26</v>
      </c>
      <c r="L271" s="593" t="str">
        <f>IF($D$270="Y/T","Isi Sasaran",IF($E$270=0,0,IF(K271="Y",1,IF(K271="T",0,"Isi Dulu"))))</f>
        <v>Isi Sasaran</v>
      </c>
      <c r="M271" s="849"/>
      <c r="N271" s="852"/>
      <c r="O271" s="517"/>
      <c r="P271" s="517"/>
      <c r="Q271" s="517"/>
      <c r="R271" s="517"/>
    </row>
    <row r="272" spans="2:18" s="527" customFormat="1" ht="15.75">
      <c r="B272" s="837"/>
      <c r="C272" s="840"/>
      <c r="D272" s="858"/>
      <c r="E272" s="855"/>
      <c r="F272" s="549">
        <v>3</v>
      </c>
      <c r="G272" s="550"/>
      <c r="H272" s="598" t="str">
        <f t="shared" si="4"/>
        <v>Belum Diisi</v>
      </c>
      <c r="I272" s="592" t="s">
        <v>26</v>
      </c>
      <c r="J272" s="593" t="str">
        <f>IF($D$270="Y/T","Isi Sasaran",IF($E$270=0,0,IF(I272="Y",1,IF(I272="T",0,"Isi Dulu"))))</f>
        <v>Isi Sasaran</v>
      </c>
      <c r="K272" s="592" t="s">
        <v>26</v>
      </c>
      <c r="L272" s="593" t="str">
        <f>IF($D$270="Y/T","Isi Sasaran",IF($E$270=0,0,IF(K272="Y",1,IF(K272="T",0,"Isi Dulu"))))</f>
        <v>Isi Sasaran</v>
      </c>
      <c r="M272" s="849"/>
      <c r="N272" s="852"/>
      <c r="O272" s="517"/>
      <c r="P272" s="517"/>
      <c r="Q272" s="517"/>
      <c r="R272" s="517"/>
    </row>
    <row r="273" spans="2:18" s="527" customFormat="1" ht="15.75">
      <c r="B273" s="837"/>
      <c r="C273" s="840"/>
      <c r="D273" s="858"/>
      <c r="E273" s="855"/>
      <c r="F273" s="549">
        <v>4</v>
      </c>
      <c r="G273" s="550"/>
      <c r="H273" s="598" t="str">
        <f t="shared" si="4"/>
        <v>Belum Diisi</v>
      </c>
      <c r="I273" s="592" t="s">
        <v>26</v>
      </c>
      <c r="J273" s="593" t="str">
        <f>IF($D$270="Y/T","Isi Sasaran",IF($E$270=0,0,IF(I273="Y",1,IF(I273="T",0,"Isi Dulu"))))</f>
        <v>Isi Sasaran</v>
      </c>
      <c r="K273" s="592" t="s">
        <v>26</v>
      </c>
      <c r="L273" s="593" t="str">
        <f>IF($D$270="Y/T","Isi Sasaran",IF($E$270=0,0,IF(K273="Y",1,IF(K273="T",0,"Isi Dulu"))))</f>
        <v>Isi Sasaran</v>
      </c>
      <c r="M273" s="849"/>
      <c r="N273" s="852"/>
      <c r="O273" s="517"/>
      <c r="P273" s="517"/>
      <c r="Q273" s="517"/>
      <c r="R273" s="517"/>
    </row>
    <row r="274" spans="2:18" s="527" customFormat="1" ht="15.75">
      <c r="B274" s="838"/>
      <c r="C274" s="841"/>
      <c r="D274" s="859"/>
      <c r="E274" s="856"/>
      <c r="F274" s="569">
        <v>5</v>
      </c>
      <c r="G274" s="570"/>
      <c r="H274" s="599" t="str">
        <f t="shared" si="4"/>
        <v>Belum Diisi</v>
      </c>
      <c r="I274" s="595" t="s">
        <v>26</v>
      </c>
      <c r="J274" s="596" t="str">
        <f>IF($D$270="Y/T","Isi Sasaran",IF($E$270=0,0,IF(I274="Y",1,IF(I274="T",0,"Isi Dulu"))))</f>
        <v>Isi Sasaran</v>
      </c>
      <c r="K274" s="595" t="s">
        <v>26</v>
      </c>
      <c r="L274" s="596" t="str">
        <f>IF($D$270="Y/T","Isi Sasaran",IF($E$270=0,0,IF(K274="Y",1,IF(K274="T",0,"Isi Dulu"))))</f>
        <v>Isi Sasaran</v>
      </c>
      <c r="M274" s="850"/>
      <c r="N274" s="853"/>
      <c r="O274" s="517"/>
      <c r="P274" s="517"/>
      <c r="Q274" s="517"/>
      <c r="R274" s="517"/>
    </row>
    <row r="275" spans="2:18" s="527" customFormat="1" ht="15.75">
      <c r="B275" s="836">
        <v>14</v>
      </c>
      <c r="C275" s="839"/>
      <c r="D275" s="857" t="s">
        <v>26</v>
      </c>
      <c r="E275" s="854" t="str">
        <f>IF(D275="Y",1,IF(D275="T",0,IF(D275="Y/T","Belum diisi","Error")))</f>
        <v>Belum diisi</v>
      </c>
      <c r="F275" s="528">
        <v>1</v>
      </c>
      <c r="G275" s="529"/>
      <c r="H275" s="600" t="str">
        <f t="shared" ref="H275:H309" si="5">IF(OR(J275="Isi Dulu",L275="Isi Dulu",J275="Isi Sasaran",L275="Isi Sasaran"),"Belum Diisi",IF(SUM(J275,L275)=2,1,IF(SUM(J275,L275)=1,0,IF(SUM(J275,L275)=0,0,"Error"))))</f>
        <v>Belum Diisi</v>
      </c>
      <c r="I275" s="590" t="s">
        <v>26</v>
      </c>
      <c r="J275" s="591" t="str">
        <f>IF($D$275="Y/T","Isi Sasaran",IF($E$275=0,0,IF(I275="Y",1,IF(I275="T",0,"Isi Dulu"))))</f>
        <v>Isi Sasaran</v>
      </c>
      <c r="K275" s="590" t="s">
        <v>26</v>
      </c>
      <c r="L275" s="591" t="str">
        <f>IF($D$275="Y/T","Isi Sasaran",IF($E$275=0,0,IF(K275="Y",1,IF(K275="T",0,"Isi Dulu"))))</f>
        <v>Isi Sasaran</v>
      </c>
      <c r="M275" s="848" t="s">
        <v>26</v>
      </c>
      <c r="N275" s="851" t="str">
        <f>IF(M275="Y",1,IF(M275="T",0,IF(M275="Y/T","Belum diisi","Error")))</f>
        <v>Belum diisi</v>
      </c>
      <c r="O275" s="517"/>
      <c r="P275" s="517"/>
      <c r="Q275" s="517"/>
      <c r="R275" s="517"/>
    </row>
    <row r="276" spans="2:18" s="527" customFormat="1" ht="15.75">
      <c r="B276" s="837"/>
      <c r="C276" s="840"/>
      <c r="D276" s="858"/>
      <c r="E276" s="855"/>
      <c r="F276" s="549">
        <v>2</v>
      </c>
      <c r="G276" s="550"/>
      <c r="H276" s="598" t="str">
        <f t="shared" si="5"/>
        <v>Belum Diisi</v>
      </c>
      <c r="I276" s="592" t="s">
        <v>26</v>
      </c>
      <c r="J276" s="593" t="str">
        <f>IF($D$275="Y/T","Isi Sasaran",IF($E$275=0,0,IF(I276="Y",1,IF(I276="T",0,"Isi Dulu"))))</f>
        <v>Isi Sasaran</v>
      </c>
      <c r="K276" s="592" t="s">
        <v>26</v>
      </c>
      <c r="L276" s="593" t="str">
        <f>IF($D$275="Y/T","Isi Sasaran",IF($E$275=0,0,IF(K276="Y",1,IF(K276="T",0,"Isi Dulu"))))</f>
        <v>Isi Sasaran</v>
      </c>
      <c r="M276" s="849"/>
      <c r="N276" s="852"/>
      <c r="O276" s="517"/>
      <c r="P276" s="517"/>
      <c r="Q276" s="517"/>
      <c r="R276" s="517"/>
    </row>
    <row r="277" spans="2:18" s="527" customFormat="1" ht="15.75">
      <c r="B277" s="837"/>
      <c r="C277" s="840"/>
      <c r="D277" s="858"/>
      <c r="E277" s="855"/>
      <c r="F277" s="549">
        <v>3</v>
      </c>
      <c r="G277" s="550"/>
      <c r="H277" s="598" t="str">
        <f t="shared" si="5"/>
        <v>Belum Diisi</v>
      </c>
      <c r="I277" s="592" t="s">
        <v>26</v>
      </c>
      <c r="J277" s="593" t="str">
        <f>IF($D$275="Y/T","Isi Sasaran",IF($E$275=0,0,IF(I277="Y",1,IF(I277="T",0,"Isi Dulu"))))</f>
        <v>Isi Sasaran</v>
      </c>
      <c r="K277" s="592" t="s">
        <v>26</v>
      </c>
      <c r="L277" s="593" t="str">
        <f>IF($D$275="Y/T","Isi Sasaran",IF($E$275=0,0,IF(K277="Y",1,IF(K277="T",0,"Isi Dulu"))))</f>
        <v>Isi Sasaran</v>
      </c>
      <c r="M277" s="849"/>
      <c r="N277" s="852"/>
      <c r="O277" s="517"/>
      <c r="P277" s="517"/>
      <c r="Q277" s="517"/>
      <c r="R277" s="517"/>
    </row>
    <row r="278" spans="2:18" s="527" customFormat="1" ht="15.75">
      <c r="B278" s="837"/>
      <c r="C278" s="840"/>
      <c r="D278" s="858"/>
      <c r="E278" s="855"/>
      <c r="F278" s="549">
        <v>4</v>
      </c>
      <c r="G278" s="550"/>
      <c r="H278" s="598" t="str">
        <f t="shared" si="5"/>
        <v>Belum Diisi</v>
      </c>
      <c r="I278" s="592" t="s">
        <v>26</v>
      </c>
      <c r="J278" s="593" t="str">
        <f>IF($D$275="Y/T","Isi Sasaran",IF($E$275=0,0,IF(I278="Y",1,IF(I278="T",0,"Isi Dulu"))))</f>
        <v>Isi Sasaran</v>
      </c>
      <c r="K278" s="592" t="s">
        <v>26</v>
      </c>
      <c r="L278" s="593" t="str">
        <f>IF($D$275="Y/T","Isi Sasaran",IF($E$275=0,0,IF(K278="Y",1,IF(K278="T",0,"Isi Dulu"))))</f>
        <v>Isi Sasaran</v>
      </c>
      <c r="M278" s="849"/>
      <c r="N278" s="852"/>
      <c r="O278" s="517"/>
      <c r="P278" s="517"/>
      <c r="Q278" s="517"/>
      <c r="R278" s="517"/>
    </row>
    <row r="279" spans="2:18" s="527" customFormat="1" ht="15.75">
      <c r="B279" s="838"/>
      <c r="C279" s="841"/>
      <c r="D279" s="859"/>
      <c r="E279" s="856"/>
      <c r="F279" s="569">
        <v>5</v>
      </c>
      <c r="G279" s="570"/>
      <c r="H279" s="599" t="str">
        <f t="shared" si="5"/>
        <v>Belum Diisi</v>
      </c>
      <c r="I279" s="595" t="s">
        <v>26</v>
      </c>
      <c r="J279" s="596" t="str">
        <f>IF($D$275="Y/T","Isi Sasaran",IF($E$275=0,0,IF(I279="Y",1,IF(I279="T",0,"Isi Dulu"))))</f>
        <v>Isi Sasaran</v>
      </c>
      <c r="K279" s="595" t="s">
        <v>26</v>
      </c>
      <c r="L279" s="596" t="str">
        <f>IF($D$275="Y/T","Isi Sasaran",IF($E$275=0,0,IF(K279="Y",1,IF(K279="T",0,"Isi Dulu"))))</f>
        <v>Isi Sasaran</v>
      </c>
      <c r="M279" s="850"/>
      <c r="N279" s="853"/>
      <c r="O279" s="517"/>
      <c r="P279" s="517"/>
      <c r="Q279" s="517"/>
      <c r="R279" s="517"/>
    </row>
    <row r="280" spans="2:18" s="527" customFormat="1" ht="15.75">
      <c r="B280" s="836">
        <v>15</v>
      </c>
      <c r="C280" s="839"/>
      <c r="D280" s="857" t="s">
        <v>26</v>
      </c>
      <c r="E280" s="854" t="str">
        <f>IF(D280="Y",1,IF(D280="T",0,IF(D280="Y/T","Belum diisi","Error")))</f>
        <v>Belum diisi</v>
      </c>
      <c r="F280" s="528">
        <v>1</v>
      </c>
      <c r="G280" s="529"/>
      <c r="H280" s="600" t="str">
        <f t="shared" si="5"/>
        <v>Belum Diisi</v>
      </c>
      <c r="I280" s="590" t="s">
        <v>26</v>
      </c>
      <c r="J280" s="591" t="str">
        <f>IF($D$280="Y/T","Isi Sasaran",IF($E$280=0,0,IF(I280="Y",1,IF(I280="T",0,"Isi Dulu"))))</f>
        <v>Isi Sasaran</v>
      </c>
      <c r="K280" s="590" t="s">
        <v>26</v>
      </c>
      <c r="L280" s="591" t="str">
        <f>IF($D$280="Y/T","Isi Sasaran",IF($E$280=0,0,IF(K280="Y",1,IF(K280="T",0,"Isi Dulu"))))</f>
        <v>Isi Sasaran</v>
      </c>
      <c r="M280" s="848" t="s">
        <v>26</v>
      </c>
      <c r="N280" s="851" t="str">
        <f>IF(M280="Y",1,IF(M280="T",0,IF(M280="Y/T","Belum diisi","Error")))</f>
        <v>Belum diisi</v>
      </c>
      <c r="O280" s="517"/>
      <c r="P280" s="517"/>
      <c r="Q280" s="517"/>
      <c r="R280" s="517"/>
    </row>
    <row r="281" spans="2:18" s="527" customFormat="1" ht="15.75">
      <c r="B281" s="837"/>
      <c r="C281" s="840"/>
      <c r="D281" s="858"/>
      <c r="E281" s="855"/>
      <c r="F281" s="549">
        <v>2</v>
      </c>
      <c r="G281" s="550"/>
      <c r="H281" s="598" t="str">
        <f t="shared" si="5"/>
        <v>Belum Diisi</v>
      </c>
      <c r="I281" s="592" t="s">
        <v>26</v>
      </c>
      <c r="J281" s="593" t="str">
        <f>IF($D$280="Y/T","Isi Sasaran",IF($E$280=0,0,IF(I281="Y",1,IF(I281="T",0,"Isi Dulu"))))</f>
        <v>Isi Sasaran</v>
      </c>
      <c r="K281" s="592" t="s">
        <v>26</v>
      </c>
      <c r="L281" s="593" t="str">
        <f>IF($D$280="Y/T","Isi Sasaran",IF($E$280=0,0,IF(K281="Y",1,IF(K281="T",0,"Isi Dulu"))))</f>
        <v>Isi Sasaran</v>
      </c>
      <c r="M281" s="849"/>
      <c r="N281" s="852"/>
      <c r="O281" s="517"/>
      <c r="P281" s="517"/>
      <c r="Q281" s="517"/>
      <c r="R281" s="517"/>
    </row>
    <row r="282" spans="2:18" s="527" customFormat="1" ht="15.75">
      <c r="B282" s="837"/>
      <c r="C282" s="840"/>
      <c r="D282" s="858"/>
      <c r="E282" s="855"/>
      <c r="F282" s="549">
        <v>3</v>
      </c>
      <c r="G282" s="550"/>
      <c r="H282" s="598" t="str">
        <f t="shared" si="5"/>
        <v>Belum Diisi</v>
      </c>
      <c r="I282" s="592" t="s">
        <v>26</v>
      </c>
      <c r="J282" s="593" t="str">
        <f>IF($D$280="Y/T","Isi Sasaran",IF($E$280=0,0,IF(I282="Y",1,IF(I282="T",0,"Isi Dulu"))))</f>
        <v>Isi Sasaran</v>
      </c>
      <c r="K282" s="592" t="s">
        <v>26</v>
      </c>
      <c r="L282" s="593" t="str">
        <f>IF($D$280="Y/T","Isi Sasaran",IF($E$280=0,0,IF(K282="Y",1,IF(K282="T",0,"Isi Dulu"))))</f>
        <v>Isi Sasaran</v>
      </c>
      <c r="M282" s="849"/>
      <c r="N282" s="852"/>
      <c r="O282" s="517"/>
      <c r="P282" s="517"/>
      <c r="Q282" s="517"/>
      <c r="R282" s="517"/>
    </row>
    <row r="283" spans="2:18" s="527" customFormat="1" ht="15.75">
      <c r="B283" s="837"/>
      <c r="C283" s="840"/>
      <c r="D283" s="858"/>
      <c r="E283" s="855"/>
      <c r="F283" s="549">
        <v>4</v>
      </c>
      <c r="G283" s="550"/>
      <c r="H283" s="598" t="str">
        <f t="shared" si="5"/>
        <v>Belum Diisi</v>
      </c>
      <c r="I283" s="592" t="s">
        <v>26</v>
      </c>
      <c r="J283" s="593" t="str">
        <f>IF($D$280="Y/T","Isi Sasaran",IF($E$280=0,0,IF(I283="Y",1,IF(I283="T",0,"Isi Dulu"))))</f>
        <v>Isi Sasaran</v>
      </c>
      <c r="K283" s="592" t="s">
        <v>26</v>
      </c>
      <c r="L283" s="593" t="str">
        <f>IF($D$280="Y/T","Isi Sasaran",IF($E$280=0,0,IF(K283="Y",1,IF(K283="T",0,"Isi Dulu"))))</f>
        <v>Isi Sasaran</v>
      </c>
      <c r="M283" s="849"/>
      <c r="N283" s="852"/>
      <c r="O283" s="517"/>
      <c r="P283" s="517"/>
      <c r="Q283" s="517"/>
      <c r="R283" s="517"/>
    </row>
    <row r="284" spans="2:18" s="527" customFormat="1" ht="15.75">
      <c r="B284" s="838"/>
      <c r="C284" s="841"/>
      <c r="D284" s="859"/>
      <c r="E284" s="856"/>
      <c r="F284" s="569">
        <v>5</v>
      </c>
      <c r="G284" s="570"/>
      <c r="H284" s="599" t="str">
        <f t="shared" si="5"/>
        <v>Belum Diisi</v>
      </c>
      <c r="I284" s="595" t="s">
        <v>26</v>
      </c>
      <c r="J284" s="596" t="str">
        <f>IF($D$280="Y/T","Isi Sasaran",IF($E$280=0,0,IF(I284="Y",1,IF(I284="T",0,"Isi Dulu"))))</f>
        <v>Isi Sasaran</v>
      </c>
      <c r="K284" s="595" t="s">
        <v>26</v>
      </c>
      <c r="L284" s="596" t="str">
        <f>IF($D$280="Y/T","Isi Sasaran",IF($E$280=0,0,IF(K284="Y",1,IF(K284="T",0,"Isi Dulu"))))</f>
        <v>Isi Sasaran</v>
      </c>
      <c r="M284" s="850"/>
      <c r="N284" s="853"/>
      <c r="O284" s="517"/>
      <c r="P284" s="517"/>
      <c r="Q284" s="517"/>
      <c r="R284" s="517"/>
    </row>
    <row r="285" spans="2:18" s="527" customFormat="1" ht="15.75">
      <c r="B285" s="836">
        <v>16</v>
      </c>
      <c r="C285" s="839"/>
      <c r="D285" s="857" t="s">
        <v>26</v>
      </c>
      <c r="E285" s="854" t="str">
        <f>IF(D285="Y",1,IF(D285="T",0,IF(D285="Y/T","Belum diisi","Error")))</f>
        <v>Belum diisi</v>
      </c>
      <c r="F285" s="528">
        <v>1</v>
      </c>
      <c r="G285" s="529"/>
      <c r="H285" s="600" t="str">
        <f t="shared" si="5"/>
        <v>Belum Diisi</v>
      </c>
      <c r="I285" s="590" t="s">
        <v>26</v>
      </c>
      <c r="J285" s="591" t="str">
        <f>IF($D$285="Y/T","Isi Sasaran",IF($E$285=0,0,IF(I285="Y",1,IF(I285="T",0,"Isi Dulu"))))</f>
        <v>Isi Sasaran</v>
      </c>
      <c r="K285" s="590" t="s">
        <v>26</v>
      </c>
      <c r="L285" s="591" t="str">
        <f>IF($D$285="Y/T","Isi Sasaran",IF($E$285=0,0,IF(K285="Y",1,IF(K285="T",0,"Isi Dulu"))))</f>
        <v>Isi Sasaran</v>
      </c>
      <c r="M285" s="848" t="s">
        <v>26</v>
      </c>
      <c r="N285" s="851" t="str">
        <f>IF(M285="Y",1,IF(M285="T",0,IF(M285="Y/T","Belum diisi","Error")))</f>
        <v>Belum diisi</v>
      </c>
      <c r="O285" s="517"/>
      <c r="P285" s="517"/>
      <c r="Q285" s="517"/>
      <c r="R285" s="517"/>
    </row>
    <row r="286" spans="2:18" s="527" customFormat="1" ht="15.75">
      <c r="B286" s="837"/>
      <c r="C286" s="840"/>
      <c r="D286" s="858"/>
      <c r="E286" s="855"/>
      <c r="F286" s="549">
        <v>2</v>
      </c>
      <c r="G286" s="550"/>
      <c r="H286" s="598" t="str">
        <f t="shared" si="5"/>
        <v>Belum Diisi</v>
      </c>
      <c r="I286" s="592" t="s">
        <v>26</v>
      </c>
      <c r="J286" s="593" t="str">
        <f>IF($D$285="Y/T","Isi Sasaran",IF($E$285=0,0,IF(I286="Y",1,IF(I286="T",0,"Isi Dulu"))))</f>
        <v>Isi Sasaran</v>
      </c>
      <c r="K286" s="592" t="s">
        <v>26</v>
      </c>
      <c r="L286" s="593" t="str">
        <f>IF($D$285="Y/T","Isi Sasaran",IF($E$285=0,0,IF(K286="Y",1,IF(K286="T",0,"Isi Dulu"))))</f>
        <v>Isi Sasaran</v>
      </c>
      <c r="M286" s="849"/>
      <c r="N286" s="852"/>
      <c r="O286" s="517"/>
      <c r="P286" s="517"/>
      <c r="Q286" s="517"/>
      <c r="R286" s="517"/>
    </row>
    <row r="287" spans="2:18" s="527" customFormat="1" ht="15.75">
      <c r="B287" s="837"/>
      <c r="C287" s="840"/>
      <c r="D287" s="858"/>
      <c r="E287" s="855"/>
      <c r="F287" s="549">
        <v>3</v>
      </c>
      <c r="G287" s="550"/>
      <c r="H287" s="598" t="str">
        <f t="shared" si="5"/>
        <v>Belum Diisi</v>
      </c>
      <c r="I287" s="592" t="s">
        <v>26</v>
      </c>
      <c r="J287" s="593" t="str">
        <f>IF($D$285="Y/T","Isi Sasaran",IF($E$285=0,0,IF(I287="Y",1,IF(I287="T",0,"Isi Dulu"))))</f>
        <v>Isi Sasaran</v>
      </c>
      <c r="K287" s="592" t="s">
        <v>26</v>
      </c>
      <c r="L287" s="593" t="str">
        <f>IF($D$285="Y/T","Isi Sasaran",IF($E$285=0,0,IF(K287="Y",1,IF(K287="T",0,"Isi Dulu"))))</f>
        <v>Isi Sasaran</v>
      </c>
      <c r="M287" s="849"/>
      <c r="N287" s="852"/>
      <c r="O287" s="517"/>
      <c r="P287" s="517"/>
      <c r="Q287" s="517"/>
      <c r="R287" s="517"/>
    </row>
    <row r="288" spans="2:18" s="527" customFormat="1" ht="15.75">
      <c r="B288" s="837"/>
      <c r="C288" s="840"/>
      <c r="D288" s="858"/>
      <c r="E288" s="855"/>
      <c r="F288" s="549">
        <v>4</v>
      </c>
      <c r="G288" s="550"/>
      <c r="H288" s="598" t="str">
        <f t="shared" si="5"/>
        <v>Belum Diisi</v>
      </c>
      <c r="I288" s="592" t="s">
        <v>26</v>
      </c>
      <c r="J288" s="593" t="str">
        <f>IF($D$285="Y/T","Isi Sasaran",IF($E$285=0,0,IF(I288="Y",1,IF(I288="T",0,"Isi Dulu"))))</f>
        <v>Isi Sasaran</v>
      </c>
      <c r="K288" s="592" t="s">
        <v>26</v>
      </c>
      <c r="L288" s="593" t="str">
        <f>IF($D$285="Y/T","Isi Sasaran",IF($E$285=0,0,IF(K288="Y",1,IF(K288="T",0,"Isi Dulu"))))</f>
        <v>Isi Sasaran</v>
      </c>
      <c r="M288" s="849"/>
      <c r="N288" s="852"/>
      <c r="O288" s="517"/>
      <c r="P288" s="517"/>
      <c r="Q288" s="517"/>
      <c r="R288" s="517"/>
    </row>
    <row r="289" spans="2:18" s="527" customFormat="1" ht="15.75">
      <c r="B289" s="838"/>
      <c r="C289" s="841"/>
      <c r="D289" s="859"/>
      <c r="E289" s="856"/>
      <c r="F289" s="569">
        <v>5</v>
      </c>
      <c r="G289" s="570"/>
      <c r="H289" s="599" t="str">
        <f t="shared" si="5"/>
        <v>Belum Diisi</v>
      </c>
      <c r="I289" s="595" t="s">
        <v>26</v>
      </c>
      <c r="J289" s="596" t="str">
        <f>IF($D$285="Y/T","Isi Sasaran",IF($E$285=0,0,IF(I289="Y",1,IF(I289="T",0,"Isi Dulu"))))</f>
        <v>Isi Sasaran</v>
      </c>
      <c r="K289" s="595" t="s">
        <v>26</v>
      </c>
      <c r="L289" s="596" t="str">
        <f>IF($D$285="Y/T","Isi Sasaran",IF($E$285=0,0,IF(K289="Y",1,IF(K289="T",0,"Isi Dulu"))))</f>
        <v>Isi Sasaran</v>
      </c>
      <c r="M289" s="850"/>
      <c r="N289" s="853"/>
      <c r="O289" s="517"/>
      <c r="P289" s="517"/>
      <c r="Q289" s="517"/>
      <c r="R289" s="517"/>
    </row>
    <row r="290" spans="2:18" s="527" customFormat="1" ht="15.75">
      <c r="B290" s="836">
        <v>17</v>
      </c>
      <c r="C290" s="839"/>
      <c r="D290" s="857" t="s">
        <v>26</v>
      </c>
      <c r="E290" s="854" t="str">
        <f>IF(D290="Y",1,IF(D290="T",0,IF(D290="Y/T","Belum diisi","Error")))</f>
        <v>Belum diisi</v>
      </c>
      <c r="F290" s="528">
        <v>1</v>
      </c>
      <c r="G290" s="529"/>
      <c r="H290" s="600" t="str">
        <f t="shared" si="5"/>
        <v>Belum Diisi</v>
      </c>
      <c r="I290" s="590" t="s">
        <v>26</v>
      </c>
      <c r="J290" s="591" t="str">
        <f>IF($D$290="Y/T","Isi Sasaran",IF($E$290=0,0,IF(I290="Y",1,IF(I290="T",0,"Isi Dulu"))))</f>
        <v>Isi Sasaran</v>
      </c>
      <c r="K290" s="590" t="s">
        <v>26</v>
      </c>
      <c r="L290" s="591" t="str">
        <f>IF($D$290="Y/T","Isi Sasaran",IF($E$290=0,0,IF(K290="Y",1,IF(K290="T",0,"Isi Dulu"))))</f>
        <v>Isi Sasaran</v>
      </c>
      <c r="M290" s="848" t="s">
        <v>26</v>
      </c>
      <c r="N290" s="851" t="str">
        <f>IF(M290="Y",1,IF(M290="T",0,IF(M290="Y/T","Belum diisi","Error")))</f>
        <v>Belum diisi</v>
      </c>
      <c r="O290" s="517"/>
      <c r="P290" s="517"/>
      <c r="Q290" s="517"/>
      <c r="R290" s="517"/>
    </row>
    <row r="291" spans="2:18" s="527" customFormat="1" ht="15.75">
      <c r="B291" s="837"/>
      <c r="C291" s="840"/>
      <c r="D291" s="858"/>
      <c r="E291" s="855"/>
      <c r="F291" s="549">
        <v>2</v>
      </c>
      <c r="G291" s="550"/>
      <c r="H291" s="598" t="str">
        <f t="shared" si="5"/>
        <v>Belum Diisi</v>
      </c>
      <c r="I291" s="592" t="s">
        <v>26</v>
      </c>
      <c r="J291" s="593" t="str">
        <f>IF($D$290="Y/T","Isi Sasaran",IF($E$290=0,0,IF(I291="Y",1,IF(I291="T",0,"Isi Dulu"))))</f>
        <v>Isi Sasaran</v>
      </c>
      <c r="K291" s="592" t="s">
        <v>26</v>
      </c>
      <c r="L291" s="593" t="str">
        <f>IF($D$290="Y/T","Isi Sasaran",IF($E$290=0,0,IF(K291="Y",1,IF(K291="T",0,"Isi Dulu"))))</f>
        <v>Isi Sasaran</v>
      </c>
      <c r="M291" s="849"/>
      <c r="N291" s="852"/>
      <c r="O291" s="517"/>
      <c r="P291" s="517"/>
      <c r="Q291" s="517"/>
      <c r="R291" s="517"/>
    </row>
    <row r="292" spans="2:18" s="527" customFormat="1" ht="15.75">
      <c r="B292" s="837"/>
      <c r="C292" s="840"/>
      <c r="D292" s="858"/>
      <c r="E292" s="855"/>
      <c r="F292" s="549">
        <v>3</v>
      </c>
      <c r="G292" s="550"/>
      <c r="H292" s="598" t="str">
        <f t="shared" si="5"/>
        <v>Belum Diisi</v>
      </c>
      <c r="I292" s="592" t="s">
        <v>26</v>
      </c>
      <c r="J292" s="593" t="str">
        <f>IF($D$290="Y/T","Isi Sasaran",IF($E$290=0,0,IF(I292="Y",1,IF(I292="T",0,"Isi Dulu"))))</f>
        <v>Isi Sasaran</v>
      </c>
      <c r="K292" s="592" t="s">
        <v>26</v>
      </c>
      <c r="L292" s="593" t="str">
        <f>IF($D$290="Y/T","Isi Sasaran",IF($E$290=0,0,IF(K292="Y",1,IF(K292="T",0,"Isi Dulu"))))</f>
        <v>Isi Sasaran</v>
      </c>
      <c r="M292" s="849"/>
      <c r="N292" s="852"/>
      <c r="O292" s="517"/>
      <c r="P292" s="517"/>
      <c r="Q292" s="517"/>
      <c r="R292" s="517"/>
    </row>
    <row r="293" spans="2:18" s="527" customFormat="1" ht="15.75">
      <c r="B293" s="837"/>
      <c r="C293" s="840"/>
      <c r="D293" s="858"/>
      <c r="E293" s="855"/>
      <c r="F293" s="549">
        <v>4</v>
      </c>
      <c r="G293" s="550"/>
      <c r="H293" s="598" t="str">
        <f t="shared" si="5"/>
        <v>Belum Diisi</v>
      </c>
      <c r="I293" s="592" t="s">
        <v>26</v>
      </c>
      <c r="J293" s="593" t="str">
        <f>IF($D$290="Y/T","Isi Sasaran",IF($E$290=0,0,IF(I293="Y",1,IF(I293="T",0,"Isi Dulu"))))</f>
        <v>Isi Sasaran</v>
      </c>
      <c r="K293" s="592" t="s">
        <v>26</v>
      </c>
      <c r="L293" s="593" t="str">
        <f>IF($D$290="Y/T","Isi Sasaran",IF($E$290=0,0,IF(K293="Y",1,IF(K293="T",0,"Isi Dulu"))))</f>
        <v>Isi Sasaran</v>
      </c>
      <c r="M293" s="849"/>
      <c r="N293" s="852"/>
      <c r="O293" s="517"/>
      <c r="P293" s="517"/>
      <c r="Q293" s="517"/>
      <c r="R293" s="517"/>
    </row>
    <row r="294" spans="2:18" s="527" customFormat="1" ht="15.75">
      <c r="B294" s="838"/>
      <c r="C294" s="841"/>
      <c r="D294" s="859"/>
      <c r="E294" s="856"/>
      <c r="F294" s="569">
        <v>5</v>
      </c>
      <c r="G294" s="570"/>
      <c r="H294" s="599" t="str">
        <f t="shared" si="5"/>
        <v>Belum Diisi</v>
      </c>
      <c r="I294" s="595" t="s">
        <v>26</v>
      </c>
      <c r="J294" s="596" t="str">
        <f>IF($D$290="Y/T","Isi Sasaran",IF($E$290=0,0,IF(I294="Y",1,IF(I294="T",0,"Isi Dulu"))))</f>
        <v>Isi Sasaran</v>
      </c>
      <c r="K294" s="595" t="s">
        <v>26</v>
      </c>
      <c r="L294" s="596" t="str">
        <f>IF($D$290="Y/T","Isi Sasaran",IF($E$290=0,0,IF(K294="Y",1,IF(K294="T",0,"Isi Dulu"))))</f>
        <v>Isi Sasaran</v>
      </c>
      <c r="M294" s="850"/>
      <c r="N294" s="853"/>
      <c r="O294" s="517"/>
      <c r="P294" s="517"/>
      <c r="Q294" s="517"/>
      <c r="R294" s="517"/>
    </row>
    <row r="295" spans="2:18" s="527" customFormat="1" ht="15.75">
      <c r="B295" s="836">
        <v>18</v>
      </c>
      <c r="C295" s="839"/>
      <c r="D295" s="857" t="s">
        <v>26</v>
      </c>
      <c r="E295" s="854" t="str">
        <f>IF(D295="Y",1,IF(D295="T",0,IF(D295="Y/T","Belum diisi","Error")))</f>
        <v>Belum diisi</v>
      </c>
      <c r="F295" s="528">
        <v>1</v>
      </c>
      <c r="G295" s="529"/>
      <c r="H295" s="600" t="str">
        <f t="shared" si="5"/>
        <v>Belum Diisi</v>
      </c>
      <c r="I295" s="590" t="s">
        <v>26</v>
      </c>
      <c r="J295" s="591" t="str">
        <f>IF($D$295="Y/T","Isi Sasaran",IF($E$295=0,0,IF(I295="Y",1,IF(I295="T",0,"Isi Dulu"))))</f>
        <v>Isi Sasaran</v>
      </c>
      <c r="K295" s="590" t="s">
        <v>26</v>
      </c>
      <c r="L295" s="591" t="str">
        <f>IF($D$295="Y/T","Isi Sasaran",IF($E$295=0,0,IF(K295="Y",1,IF(K295="T",0,"Isi Dulu"))))</f>
        <v>Isi Sasaran</v>
      </c>
      <c r="M295" s="848" t="s">
        <v>26</v>
      </c>
      <c r="N295" s="851" t="str">
        <f>IF(M295="Y",1,IF(M295="T",0,IF(M295="Y/T","Belum diisi","Error")))</f>
        <v>Belum diisi</v>
      </c>
      <c r="O295" s="517"/>
      <c r="P295" s="517"/>
      <c r="Q295" s="517"/>
      <c r="R295" s="517"/>
    </row>
    <row r="296" spans="2:18" s="527" customFormat="1" ht="15.75">
      <c r="B296" s="837"/>
      <c r="C296" s="840"/>
      <c r="D296" s="858"/>
      <c r="E296" s="855"/>
      <c r="F296" s="549">
        <v>2</v>
      </c>
      <c r="G296" s="550"/>
      <c r="H296" s="598" t="str">
        <f t="shared" si="5"/>
        <v>Belum Diisi</v>
      </c>
      <c r="I296" s="592" t="s">
        <v>26</v>
      </c>
      <c r="J296" s="593" t="str">
        <f>IF($D$295="Y/T","Isi Sasaran",IF($E$295=0,0,IF(I296="Y",1,IF(I296="T",0,"Isi Dulu"))))</f>
        <v>Isi Sasaran</v>
      </c>
      <c r="K296" s="592" t="s">
        <v>26</v>
      </c>
      <c r="L296" s="593" t="str">
        <f>IF($D$295="Y/T","Isi Sasaran",IF($E$295=0,0,IF(K296="Y",1,IF(K296="T",0,"Isi Dulu"))))</f>
        <v>Isi Sasaran</v>
      </c>
      <c r="M296" s="849"/>
      <c r="N296" s="852"/>
      <c r="O296" s="517"/>
      <c r="P296" s="517"/>
      <c r="Q296" s="517"/>
      <c r="R296" s="517"/>
    </row>
    <row r="297" spans="2:18" s="527" customFormat="1" ht="15.75">
      <c r="B297" s="837"/>
      <c r="C297" s="840"/>
      <c r="D297" s="858"/>
      <c r="E297" s="855"/>
      <c r="F297" s="549">
        <v>3</v>
      </c>
      <c r="G297" s="550"/>
      <c r="H297" s="598" t="str">
        <f t="shared" si="5"/>
        <v>Belum Diisi</v>
      </c>
      <c r="I297" s="592" t="s">
        <v>26</v>
      </c>
      <c r="J297" s="593" t="str">
        <f>IF($D$295="Y/T","Isi Sasaran",IF($E$295=0,0,IF(I297="Y",1,IF(I297="T",0,"Isi Dulu"))))</f>
        <v>Isi Sasaran</v>
      </c>
      <c r="K297" s="592" t="s">
        <v>26</v>
      </c>
      <c r="L297" s="593" t="str">
        <f>IF($D$295="Y/T","Isi Sasaran",IF($E$295=0,0,IF(K297="Y",1,IF(K297="T",0,"Isi Dulu"))))</f>
        <v>Isi Sasaran</v>
      </c>
      <c r="M297" s="849"/>
      <c r="N297" s="852"/>
      <c r="O297" s="517"/>
      <c r="P297" s="517"/>
      <c r="Q297" s="517"/>
      <c r="R297" s="517"/>
    </row>
    <row r="298" spans="2:18" s="527" customFormat="1" ht="15.75">
      <c r="B298" s="837"/>
      <c r="C298" s="840"/>
      <c r="D298" s="858"/>
      <c r="E298" s="855"/>
      <c r="F298" s="549">
        <v>4</v>
      </c>
      <c r="G298" s="550"/>
      <c r="H298" s="598" t="str">
        <f t="shared" si="5"/>
        <v>Belum Diisi</v>
      </c>
      <c r="I298" s="592" t="s">
        <v>26</v>
      </c>
      <c r="J298" s="593" t="str">
        <f>IF($D$295="Y/T","Isi Sasaran",IF($E$295=0,0,IF(I298="Y",1,IF(I298="T",0,"Isi Dulu"))))</f>
        <v>Isi Sasaran</v>
      </c>
      <c r="K298" s="592" t="s">
        <v>26</v>
      </c>
      <c r="L298" s="593" t="str">
        <f>IF($D$295="Y/T","Isi Sasaran",IF($E$295=0,0,IF(K298="Y",1,IF(K298="T",0,"Isi Dulu"))))</f>
        <v>Isi Sasaran</v>
      </c>
      <c r="M298" s="849"/>
      <c r="N298" s="852"/>
      <c r="O298" s="517"/>
      <c r="P298" s="517"/>
      <c r="Q298" s="517"/>
      <c r="R298" s="517"/>
    </row>
    <row r="299" spans="2:18" s="527" customFormat="1" ht="15.75">
      <c r="B299" s="838"/>
      <c r="C299" s="841"/>
      <c r="D299" s="859"/>
      <c r="E299" s="856"/>
      <c r="F299" s="569">
        <v>5</v>
      </c>
      <c r="G299" s="570"/>
      <c r="H299" s="599" t="str">
        <f t="shared" si="5"/>
        <v>Belum Diisi</v>
      </c>
      <c r="I299" s="595" t="s">
        <v>26</v>
      </c>
      <c r="J299" s="596" t="str">
        <f>IF($D$295="Y/T","Isi Sasaran",IF($E$295=0,0,IF(I299="Y",1,IF(I299="T",0,"Isi Dulu"))))</f>
        <v>Isi Sasaran</v>
      </c>
      <c r="K299" s="595" t="s">
        <v>26</v>
      </c>
      <c r="L299" s="596" t="str">
        <f>IF($D$295="Y/T","Isi Sasaran",IF($E$295=0,0,IF(K299="Y",1,IF(K299="T",0,"Isi Dulu"))))</f>
        <v>Isi Sasaran</v>
      </c>
      <c r="M299" s="850"/>
      <c r="N299" s="853"/>
      <c r="O299" s="517"/>
      <c r="P299" s="517"/>
      <c r="Q299" s="517"/>
      <c r="R299" s="517"/>
    </row>
    <row r="300" spans="2:18" s="527" customFormat="1" ht="15.75">
      <c r="B300" s="836">
        <v>19</v>
      </c>
      <c r="C300" s="839"/>
      <c r="D300" s="857" t="s">
        <v>26</v>
      </c>
      <c r="E300" s="854" t="str">
        <f>IF(D300="Y",1,IF(D300="T",0,IF(D300="Y/T","Belum diisi","Error")))</f>
        <v>Belum diisi</v>
      </c>
      <c r="F300" s="528">
        <v>1</v>
      </c>
      <c r="G300" s="529"/>
      <c r="H300" s="600" t="str">
        <f t="shared" si="5"/>
        <v>Belum Diisi</v>
      </c>
      <c r="I300" s="590" t="s">
        <v>26</v>
      </c>
      <c r="J300" s="591" t="str">
        <f>IF($D$300="Y/T","Isi Sasaran",IF($E$300=0,0,IF(I300="Y",1,IF(I300="T",0,"Isi Dulu"))))</f>
        <v>Isi Sasaran</v>
      </c>
      <c r="K300" s="590" t="s">
        <v>26</v>
      </c>
      <c r="L300" s="591" t="str">
        <f>IF($D$300="Y/T","Isi Sasaran",IF($E$300=0,0,IF(K300="Y",1,IF(K300="T",0,"Isi Dulu"))))</f>
        <v>Isi Sasaran</v>
      </c>
      <c r="M300" s="848" t="s">
        <v>26</v>
      </c>
      <c r="N300" s="851" t="str">
        <f>IF(M300="Y",1,IF(M300="T",0,IF(M300="Y/T","Belum diisi","Error")))</f>
        <v>Belum diisi</v>
      </c>
      <c r="O300" s="517"/>
      <c r="P300" s="517"/>
      <c r="Q300" s="517"/>
      <c r="R300" s="517"/>
    </row>
    <row r="301" spans="2:18" s="527" customFormat="1" ht="15.75">
      <c r="B301" s="837"/>
      <c r="C301" s="840"/>
      <c r="D301" s="858"/>
      <c r="E301" s="855"/>
      <c r="F301" s="549">
        <v>2</v>
      </c>
      <c r="G301" s="550"/>
      <c r="H301" s="598" t="str">
        <f t="shared" si="5"/>
        <v>Belum Diisi</v>
      </c>
      <c r="I301" s="592" t="s">
        <v>26</v>
      </c>
      <c r="J301" s="593" t="str">
        <f>IF($D$300="Y/T","Isi Sasaran",IF($E$300=0,0,IF(I301="Y",1,IF(I301="T",0,"Isi Dulu"))))</f>
        <v>Isi Sasaran</v>
      </c>
      <c r="K301" s="592" t="s">
        <v>26</v>
      </c>
      <c r="L301" s="593" t="str">
        <f>IF($D$300="Y/T","Isi Sasaran",IF($E$300=0,0,IF(K301="Y",1,IF(K301="T",0,"Isi Dulu"))))</f>
        <v>Isi Sasaran</v>
      </c>
      <c r="M301" s="849"/>
      <c r="N301" s="852"/>
      <c r="O301" s="517"/>
      <c r="P301" s="517"/>
      <c r="Q301" s="517"/>
      <c r="R301" s="517"/>
    </row>
    <row r="302" spans="2:18" s="527" customFormat="1" ht="15.75">
      <c r="B302" s="837"/>
      <c r="C302" s="840"/>
      <c r="D302" s="858"/>
      <c r="E302" s="855"/>
      <c r="F302" s="549">
        <v>3</v>
      </c>
      <c r="G302" s="550"/>
      <c r="H302" s="598" t="str">
        <f t="shared" si="5"/>
        <v>Belum Diisi</v>
      </c>
      <c r="I302" s="592" t="s">
        <v>26</v>
      </c>
      <c r="J302" s="593" t="str">
        <f>IF($D$300="Y/T","Isi Sasaran",IF($E$300=0,0,IF(I302="Y",1,IF(I302="T",0,"Isi Dulu"))))</f>
        <v>Isi Sasaran</v>
      </c>
      <c r="K302" s="592" t="s">
        <v>26</v>
      </c>
      <c r="L302" s="593" t="str">
        <f>IF($D$300="Y/T","Isi Sasaran",IF($E$300=0,0,IF(K302="Y",1,IF(K302="T",0,"Isi Dulu"))))</f>
        <v>Isi Sasaran</v>
      </c>
      <c r="M302" s="849"/>
      <c r="N302" s="852"/>
      <c r="O302" s="517"/>
      <c r="P302" s="517"/>
      <c r="Q302" s="517"/>
      <c r="R302" s="517"/>
    </row>
    <row r="303" spans="2:18" s="527" customFormat="1" ht="15.75">
      <c r="B303" s="837"/>
      <c r="C303" s="840"/>
      <c r="D303" s="858"/>
      <c r="E303" s="855"/>
      <c r="F303" s="549">
        <v>4</v>
      </c>
      <c r="G303" s="550"/>
      <c r="H303" s="598" t="str">
        <f t="shared" si="5"/>
        <v>Belum Diisi</v>
      </c>
      <c r="I303" s="592" t="s">
        <v>26</v>
      </c>
      <c r="J303" s="593" t="str">
        <f>IF($D$300="Y/T","Isi Sasaran",IF($E$300=0,0,IF(I303="Y",1,IF(I303="T",0,"Isi Dulu"))))</f>
        <v>Isi Sasaran</v>
      </c>
      <c r="K303" s="592" t="s">
        <v>26</v>
      </c>
      <c r="L303" s="593" t="str">
        <f>IF($D$300="Y/T","Isi Sasaran",IF($E$300=0,0,IF(K303="Y",1,IF(K303="T",0,"Isi Dulu"))))</f>
        <v>Isi Sasaran</v>
      </c>
      <c r="M303" s="849"/>
      <c r="N303" s="852"/>
      <c r="O303" s="517"/>
      <c r="P303" s="517"/>
      <c r="Q303" s="517"/>
      <c r="R303" s="517"/>
    </row>
    <row r="304" spans="2:18" s="527" customFormat="1" ht="15.75">
      <c r="B304" s="838"/>
      <c r="C304" s="841"/>
      <c r="D304" s="859"/>
      <c r="E304" s="856"/>
      <c r="F304" s="569">
        <v>5</v>
      </c>
      <c r="G304" s="570"/>
      <c r="H304" s="599" t="str">
        <f t="shared" si="5"/>
        <v>Belum Diisi</v>
      </c>
      <c r="I304" s="595" t="s">
        <v>26</v>
      </c>
      <c r="J304" s="596" t="str">
        <f>IF($D$300="Y/T","Isi Sasaran",IF($E$300=0,0,IF(I304="Y",1,IF(I304="T",0,"Isi Dulu"))))</f>
        <v>Isi Sasaran</v>
      </c>
      <c r="K304" s="595" t="s">
        <v>26</v>
      </c>
      <c r="L304" s="596" t="str">
        <f>IF($D$300="Y/T","Isi Sasaran",IF($E$300=0,0,IF(K304="Y",1,IF(K304="T",0,"Isi Dulu"))))</f>
        <v>Isi Sasaran</v>
      </c>
      <c r="M304" s="850"/>
      <c r="N304" s="853"/>
      <c r="O304" s="517"/>
      <c r="P304" s="517"/>
      <c r="Q304" s="517"/>
      <c r="R304" s="517"/>
    </row>
    <row r="305" spans="2:18" s="527" customFormat="1" ht="15.75">
      <c r="B305" s="836">
        <v>20</v>
      </c>
      <c r="C305" s="839"/>
      <c r="D305" s="857" t="s">
        <v>26</v>
      </c>
      <c r="E305" s="854" t="str">
        <f>IF(D305="Y",1,IF(D305="T",0,IF(D305="Y/T","Belum diisi","Error")))</f>
        <v>Belum diisi</v>
      </c>
      <c r="F305" s="528">
        <v>1</v>
      </c>
      <c r="G305" s="529"/>
      <c r="H305" s="600" t="str">
        <f t="shared" si="5"/>
        <v>Belum Diisi</v>
      </c>
      <c r="I305" s="590" t="s">
        <v>26</v>
      </c>
      <c r="J305" s="591" t="str">
        <f>IF($D$305="Y/T","Isi Sasaran",IF($E$305=0,0,IF(I305="Y",1,IF(I305="T",0,"Isi Dulu"))))</f>
        <v>Isi Sasaran</v>
      </c>
      <c r="K305" s="590" t="s">
        <v>26</v>
      </c>
      <c r="L305" s="591" t="str">
        <f>IF($D$305="Y/T","Isi Sasaran",IF($E$305=0,0,IF(K305="Y",1,IF(K305="T",0,"Isi Dulu"))))</f>
        <v>Isi Sasaran</v>
      </c>
      <c r="M305" s="848" t="s">
        <v>26</v>
      </c>
      <c r="N305" s="851" t="str">
        <f>IF(M305="Y",1,IF(M305="T",0,IF(M305="Y/T","Belum diisi","Error")))</f>
        <v>Belum diisi</v>
      </c>
      <c r="O305" s="517"/>
      <c r="P305" s="517"/>
      <c r="Q305" s="517"/>
      <c r="R305" s="517"/>
    </row>
    <row r="306" spans="2:18" s="527" customFormat="1" ht="15.75">
      <c r="B306" s="837"/>
      <c r="C306" s="840"/>
      <c r="D306" s="858"/>
      <c r="E306" s="855"/>
      <c r="F306" s="549">
        <v>2</v>
      </c>
      <c r="G306" s="550"/>
      <c r="H306" s="598" t="str">
        <f t="shared" si="5"/>
        <v>Belum Diisi</v>
      </c>
      <c r="I306" s="592" t="s">
        <v>26</v>
      </c>
      <c r="J306" s="593" t="str">
        <f>IF($D$305="Y/T","Isi Sasaran",IF($E$305=0,0,IF(I306="Y",1,IF(I306="T",0,"Isi Dulu"))))</f>
        <v>Isi Sasaran</v>
      </c>
      <c r="K306" s="592" t="s">
        <v>26</v>
      </c>
      <c r="L306" s="593" t="str">
        <f>IF($D$305="Y/T","Isi Sasaran",IF($E$305=0,0,IF(K306="Y",1,IF(K306="T",0,"Isi Dulu"))))</f>
        <v>Isi Sasaran</v>
      </c>
      <c r="M306" s="849"/>
      <c r="N306" s="852"/>
      <c r="O306" s="517"/>
      <c r="P306" s="517"/>
      <c r="Q306" s="517"/>
      <c r="R306" s="517"/>
    </row>
    <row r="307" spans="2:18" s="527" customFormat="1" ht="15.75">
      <c r="B307" s="837"/>
      <c r="C307" s="840"/>
      <c r="D307" s="858"/>
      <c r="E307" s="855"/>
      <c r="F307" s="549">
        <v>3</v>
      </c>
      <c r="G307" s="550"/>
      <c r="H307" s="598" t="str">
        <f t="shared" si="5"/>
        <v>Belum Diisi</v>
      </c>
      <c r="I307" s="592" t="s">
        <v>26</v>
      </c>
      <c r="J307" s="593" t="str">
        <f>IF($D$305="Y/T","Isi Sasaran",IF($E$305=0,0,IF(I307="Y",1,IF(I307="T",0,"Isi Dulu"))))</f>
        <v>Isi Sasaran</v>
      </c>
      <c r="K307" s="592" t="s">
        <v>26</v>
      </c>
      <c r="L307" s="593" t="str">
        <f>IF($D$305="Y/T","Isi Sasaran",IF($E$305=0,0,IF(K307="Y",1,IF(K307="T",0,"Isi Dulu"))))</f>
        <v>Isi Sasaran</v>
      </c>
      <c r="M307" s="849"/>
      <c r="N307" s="852"/>
      <c r="O307" s="517"/>
      <c r="P307" s="517"/>
      <c r="Q307" s="517"/>
      <c r="R307" s="517"/>
    </row>
    <row r="308" spans="2:18" s="527" customFormat="1" ht="15.75">
      <c r="B308" s="837"/>
      <c r="C308" s="840"/>
      <c r="D308" s="858"/>
      <c r="E308" s="855"/>
      <c r="F308" s="549">
        <v>4</v>
      </c>
      <c r="G308" s="550"/>
      <c r="H308" s="598" t="str">
        <f t="shared" si="5"/>
        <v>Belum Diisi</v>
      </c>
      <c r="I308" s="592" t="s">
        <v>26</v>
      </c>
      <c r="J308" s="593" t="str">
        <f>IF($D$305="Y/T","Isi Sasaran",IF($E$305=0,0,IF(I308="Y",1,IF(I308="T",0,"Isi Dulu"))))</f>
        <v>Isi Sasaran</v>
      </c>
      <c r="K308" s="592" t="s">
        <v>26</v>
      </c>
      <c r="L308" s="593" t="str">
        <f>IF($D$305="Y/T","Isi Sasaran",IF($E$305=0,0,IF(K308="Y",1,IF(K308="T",0,"Isi Dulu"))))</f>
        <v>Isi Sasaran</v>
      </c>
      <c r="M308" s="849"/>
      <c r="N308" s="852"/>
      <c r="O308" s="517"/>
      <c r="P308" s="517"/>
      <c r="Q308" s="517"/>
      <c r="R308" s="517"/>
    </row>
    <row r="309" spans="2:18" s="527" customFormat="1" ht="15.75">
      <c r="B309" s="838"/>
      <c r="C309" s="841"/>
      <c r="D309" s="859"/>
      <c r="E309" s="856"/>
      <c r="F309" s="569">
        <v>5</v>
      </c>
      <c r="G309" s="570"/>
      <c r="H309" s="599" t="str">
        <f t="shared" si="5"/>
        <v>Belum Diisi</v>
      </c>
      <c r="I309" s="595" t="s">
        <v>26</v>
      </c>
      <c r="J309" s="596" t="str">
        <f>IF($D$305="Y/T","Isi Sasaran",IF($E$305=0,0,IF(I309="Y",1,IF(I309="T",0,"Isi Dulu"))))</f>
        <v>Isi Sasaran</v>
      </c>
      <c r="K309" s="595" t="s">
        <v>26</v>
      </c>
      <c r="L309" s="596" t="str">
        <f>IF($D$305="Y/T","Isi Sasaran",IF($E$305=0,0,IF(K309="Y",1,IF(K309="T",0,"Isi Dulu"))))</f>
        <v>Isi Sasaran</v>
      </c>
      <c r="M309" s="850"/>
      <c r="N309" s="853"/>
      <c r="O309" s="517"/>
      <c r="P309" s="517"/>
      <c r="Q309" s="517"/>
      <c r="R309" s="517"/>
    </row>
    <row r="310" spans="2:18" ht="15.75">
      <c r="B310" s="580"/>
      <c r="C310" s="581"/>
      <c r="D310" s="582"/>
      <c r="E310" s="602" t="e">
        <f>AVERAGE(E210:E309)</f>
        <v>#DIV/0!</v>
      </c>
      <c r="F310" s="583"/>
      <c r="G310" s="583"/>
      <c r="H310" s="602" t="e">
        <f>(IF($D210="Y/T",0,AVERAGE(H210:H214))+IF($D215="Y/T",0,AVERAGE(H215:H219))+IF($D220="Y/T",0,AVERAGE(H220:H224))+IF($D225="Y/T",0,AVERAGE(H225:H229))+IF($D230="Y/T",0,AVERAGE(H230:H234))+IF($D235="Y/T",0,AVERAGE(H235:H239))+IF($D240="Y/T",0,AVERAGE(H240:H244))+IF($D245="Y/T",0,AVERAGE(H245:H249))+IF($D250="Y/T",0,AVERAGE(H250:H254))+IF($D255="Y/T",0,AVERAGE(H255:H259))+IF($D260="Y/T",0,AVERAGE(H260:H264))+IF($D265="Y/T",0,AVERAGE(H265:H269))+IF($D270="Y/T",0,AVERAGE(H270:H274))+IF($D275="Y/T",0,AVERAGE(H275:H279))+IF($D280="Y/T",0,AVERAGE(H280:H284))+IF($D285="Y/T",0,AVERAGE(H285:H289))+IF($D290="Y/T",0,AVERAGE(H290:H294))+IF($D295="Y/T",0,AVERAGE(H295:H299))+IF($D300="Y/T",0,AVERAGE(H300:H304))+IF($D305="Y/T",0,AVERAGE(H305:H309)))/(COUNTIF($D210:$D309,"Y")+COUNTIF($D210:$D309,"T"))</f>
        <v>#DIV/0!</v>
      </c>
      <c r="I310" s="582"/>
      <c r="J310" s="602" t="e">
        <f>(IF($D210="Y/T",0,AVERAGE(J210:J214))+IF($D215="Y/T",0,AVERAGE(J215:J219))+IF($D220="Y/T",0,AVERAGE(J220:J224))+IF($D225="Y/T",0,AVERAGE(J225:J229))+IF($D230="Y/T",0,AVERAGE(J230:J234))+IF($D235="Y/T",0,AVERAGE(J235:J239))+IF($D240="Y/T",0,AVERAGE(J240:J244))+IF($D245="Y/T",0,AVERAGE(J245:J249))+IF($D250="Y/T",0,AVERAGE(J250:J254))+IF($D255="Y/T",0,AVERAGE(J255:J259))+IF($D260="Y/T",0,AVERAGE(J260:J264))+IF($D265="Y/T",0,AVERAGE(J265:J269))+IF($D270="Y/T",0,AVERAGE(J270:J274))+IF($D275="Y/T",0,AVERAGE(J275:J279))+IF($D280="Y/T",0,AVERAGE(J280:J284))+IF($D285="Y/T",0,AVERAGE(J285:J289))+IF($D290="Y/T",0,AVERAGE(J290:J294))+IF($D295="Y/T",0,AVERAGE(J295:J299))+IF($D300="Y/T",0,AVERAGE(J300:J304))+IF($D305="Y/T",0,AVERAGE(J305:J309)))/(COUNTIF($D210:$D309,"Y")+COUNTIF($D210:$D309,"T"))</f>
        <v>#DIV/0!</v>
      </c>
      <c r="K310" s="582"/>
      <c r="L310" s="602" t="e">
        <f>(IF($D210="Y/T",0,AVERAGE(L210:L214))+IF($D215="Y/T",0,AVERAGE(L215:L219))+IF($D220="Y/T",0,AVERAGE(L220:L224))+IF($D225="Y/T",0,AVERAGE(L225:L229))+IF($D230="Y/T",0,AVERAGE(L230:L234))+IF($D235="Y/T",0,AVERAGE(L235:L239))+IF($D240="Y/T",0,AVERAGE(L240:L244))+IF($D245="Y/T",0,AVERAGE(L245:L249))+IF($D250="Y/T",0,AVERAGE(L250:L254))+IF($D255="Y/T",0,AVERAGE(L255:L259))+IF($D260="Y/T",0,AVERAGE(L260:L264))+IF($D265="Y/T",0,AVERAGE(L265:L269))+IF($D270="Y/T",0,AVERAGE(L270:L274))+IF($D275="Y/T",0,AVERAGE(L275:L279))+IF($D280="Y/T",0,AVERAGE(L280:L284))+IF($D285="Y/T",0,AVERAGE(L285:L289))+IF($D290="Y/T",0,AVERAGE(L290:L294))+IF($D295="Y/T",0,AVERAGE(L295:L299))+IF($D300="Y/T",0,AVERAGE(L300:L304))+IF($D305="Y/T",0,AVERAGE(L305:L309)))/(COUNTIF($D210:$D309,"Y")+COUNTIF($D210:$D309,"T"))</f>
        <v>#DIV/0!</v>
      </c>
      <c r="M310" s="606"/>
      <c r="N310" s="602" t="e">
        <f>AVERAGE(N210:N309)</f>
        <v>#DIV/0!</v>
      </c>
    </row>
    <row r="311" spans="2:18" ht="15.75">
      <c r="B311" s="865" t="s">
        <v>434</v>
      </c>
      <c r="C311" s="865"/>
      <c r="D311" s="865"/>
      <c r="E311" s="865"/>
      <c r="F311" s="865"/>
      <c r="G311" s="865"/>
      <c r="H311" s="865"/>
      <c r="I311" s="865"/>
      <c r="J311" s="865"/>
      <c r="K311" s="865"/>
      <c r="L311" s="865"/>
      <c r="M311" s="865"/>
      <c r="N311" s="866"/>
    </row>
    <row r="312" spans="2:18" ht="15.75">
      <c r="B312" s="836">
        <v>1</v>
      </c>
      <c r="C312" s="839"/>
      <c r="D312" s="857" t="s">
        <v>26</v>
      </c>
      <c r="E312" s="854" t="str">
        <f>IF(D312="Y",1,IF(D312="T",0,IF(D312="Y/T","Belum diisi","Error")))</f>
        <v>Belum diisi</v>
      </c>
      <c r="F312" s="528">
        <v>1</v>
      </c>
      <c r="G312" s="529"/>
      <c r="H312" s="589" t="str">
        <f t="shared" ref="H312:H375" si="6">IF(OR(J312="Isi Dulu",L312="Isi Dulu",J312="Isi Sasaran",L312="Isi Sasaran"),"Belum Diisi",IF(SUM(J312,L312)=2,1,IF(SUM(J312,L312)=1,0,IF(SUM(J312,L312)=0,0,"Error"))))</f>
        <v>Belum Diisi</v>
      </c>
      <c r="I312" s="590" t="s">
        <v>26</v>
      </c>
      <c r="J312" s="591" t="str">
        <f>IF($D$312="Y/T","Isi Sasaran",IF($E$312=0,0,IF(I312="Y",1,IF(I312="T",0,"Isi Dulu"))))</f>
        <v>Isi Sasaran</v>
      </c>
      <c r="K312" s="590" t="s">
        <v>26</v>
      </c>
      <c r="L312" s="591" t="str">
        <f>IF($D$312="Y/T","Isi Sasaran",IF($E$312=0,0,IF(K312="Y",1,IF(K312="T",0,"Isi Dulu"))))</f>
        <v>Isi Sasaran</v>
      </c>
      <c r="M312" s="848" t="s">
        <v>26</v>
      </c>
      <c r="N312" s="851" t="str">
        <f>IF(M312="Y",1,IF(M312="T",0,IF(M312="Y/T","Belum diisi","Error")))</f>
        <v>Belum diisi</v>
      </c>
    </row>
    <row r="313" spans="2:18" ht="15.75">
      <c r="B313" s="837"/>
      <c r="C313" s="840"/>
      <c r="D313" s="858"/>
      <c r="E313" s="855"/>
      <c r="F313" s="549">
        <v>2</v>
      </c>
      <c r="G313" s="550"/>
      <c r="H313" s="589" t="str">
        <f t="shared" si="6"/>
        <v>Belum Diisi</v>
      </c>
      <c r="I313" s="592" t="s">
        <v>26</v>
      </c>
      <c r="J313" s="593" t="str">
        <f>IF($D$312="Y/T","Isi Sasaran",IF($E$312=0,0,IF(I313="Y",1,IF(I313="T",0,"Isi Dulu"))))</f>
        <v>Isi Sasaran</v>
      </c>
      <c r="K313" s="592" t="s">
        <v>26</v>
      </c>
      <c r="L313" s="593" t="str">
        <f>IF($D$312="Y/T","Isi Sasaran",IF($E$312=0,0,IF(K313="Y",1,IF(K313="T",0,"Isi Dulu"))))</f>
        <v>Isi Sasaran</v>
      </c>
      <c r="M313" s="849"/>
      <c r="N313" s="852"/>
    </row>
    <row r="314" spans="2:18" ht="15.75">
      <c r="B314" s="837"/>
      <c r="C314" s="840"/>
      <c r="D314" s="858"/>
      <c r="E314" s="855"/>
      <c r="F314" s="549">
        <v>3</v>
      </c>
      <c r="G314" s="550"/>
      <c r="H314" s="589" t="str">
        <f t="shared" si="6"/>
        <v>Belum Diisi</v>
      </c>
      <c r="I314" s="592" t="s">
        <v>26</v>
      </c>
      <c r="J314" s="593" t="str">
        <f>IF($D$312="Y/T","Isi Sasaran",IF($E$312=0,0,IF(I314="Y",1,IF(I314="T",0,"Isi Dulu"))))</f>
        <v>Isi Sasaran</v>
      </c>
      <c r="K314" s="592" t="s">
        <v>26</v>
      </c>
      <c r="L314" s="593" t="str">
        <f>IF($D$312="Y/T","Isi Sasaran",IF($E$312=0,0,IF(K314="Y",1,IF(K314="T",0,"Isi Dulu"))))</f>
        <v>Isi Sasaran</v>
      </c>
      <c r="M314" s="849"/>
      <c r="N314" s="852"/>
    </row>
    <row r="315" spans="2:18" ht="15.75">
      <c r="B315" s="837"/>
      <c r="C315" s="840"/>
      <c r="D315" s="858"/>
      <c r="E315" s="855"/>
      <c r="F315" s="549">
        <v>4</v>
      </c>
      <c r="G315" s="550"/>
      <c r="H315" s="589" t="str">
        <f t="shared" si="6"/>
        <v>Belum Diisi</v>
      </c>
      <c r="I315" s="592" t="s">
        <v>26</v>
      </c>
      <c r="J315" s="593" t="str">
        <f>IF($D$312="Y/T","Isi Sasaran",IF($E$312=0,0,IF(I315="Y",1,IF(I315="T",0,"Isi Dulu"))))</f>
        <v>Isi Sasaran</v>
      </c>
      <c r="K315" s="592" t="s">
        <v>26</v>
      </c>
      <c r="L315" s="593" t="str">
        <f>IF($D$312="Y/T","Isi Sasaran",IF($E$312=0,0,IF(K315="Y",1,IF(K315="T",0,"Isi Dulu"))))</f>
        <v>Isi Sasaran</v>
      </c>
      <c r="M315" s="849"/>
      <c r="N315" s="852"/>
    </row>
    <row r="316" spans="2:18" ht="15.75">
      <c r="B316" s="838"/>
      <c r="C316" s="841"/>
      <c r="D316" s="859"/>
      <c r="E316" s="856"/>
      <c r="F316" s="569">
        <v>5</v>
      </c>
      <c r="G316" s="570"/>
      <c r="H316" s="594" t="str">
        <f t="shared" si="6"/>
        <v>Belum Diisi</v>
      </c>
      <c r="I316" s="595" t="s">
        <v>26</v>
      </c>
      <c r="J316" s="596" t="str">
        <f>IF($D$312="Y/T","Isi Sasaran",IF($E$312=0,0,IF(I316="Y",1,IF(I316="T",0,"Isi Dulu"))))</f>
        <v>Isi Sasaran</v>
      </c>
      <c r="K316" s="595" t="s">
        <v>26</v>
      </c>
      <c r="L316" s="596" t="str">
        <f>IF($D$312="Y/T","Isi Sasaran",IF($E$312=0,0,IF(K316="Y",1,IF(K316="T",0,"Isi Dulu"))))</f>
        <v>Isi Sasaran</v>
      </c>
      <c r="M316" s="850"/>
      <c r="N316" s="853"/>
    </row>
    <row r="317" spans="2:18" ht="15.75">
      <c r="B317" s="836">
        <v>2</v>
      </c>
      <c r="C317" s="839"/>
      <c r="D317" s="857" t="s">
        <v>26</v>
      </c>
      <c r="E317" s="854" t="str">
        <f>IF(D317="Y",1,IF(D317="T",0,IF(D317="Y/T","Belum diisi","Error")))</f>
        <v>Belum diisi</v>
      </c>
      <c r="F317" s="528">
        <v>1</v>
      </c>
      <c r="G317" s="529"/>
      <c r="H317" s="597" t="str">
        <f t="shared" si="6"/>
        <v>Belum Diisi</v>
      </c>
      <c r="I317" s="590" t="s">
        <v>26</v>
      </c>
      <c r="J317" s="591" t="str">
        <f>IF($D$317="Y/T","Isi Sasaran",IF($E$317=0,0,IF(I317="Y",1,IF(I317="T",0,"Isi Dulu"))))</f>
        <v>Isi Sasaran</v>
      </c>
      <c r="K317" s="590" t="s">
        <v>26</v>
      </c>
      <c r="L317" s="591" t="str">
        <f>IF($D$317="Y/T","Isi Sasaran",IF($E$317=0,0,IF(K317="Y",1,IF(K317="T",0,"Isi Dulu"))))</f>
        <v>Isi Sasaran</v>
      </c>
      <c r="M317" s="848" t="s">
        <v>26</v>
      </c>
      <c r="N317" s="851" t="str">
        <f>IF(M317="Y",1,IF(M317="T",0,IF(M317="Y/T","Belum diisi","Error")))</f>
        <v>Belum diisi</v>
      </c>
    </row>
    <row r="318" spans="2:18" ht="15.75">
      <c r="B318" s="837"/>
      <c r="C318" s="840"/>
      <c r="D318" s="858"/>
      <c r="E318" s="855"/>
      <c r="F318" s="549">
        <v>2</v>
      </c>
      <c r="G318" s="550"/>
      <c r="H318" s="598" t="str">
        <f t="shared" si="6"/>
        <v>Belum Diisi</v>
      </c>
      <c r="I318" s="592" t="s">
        <v>26</v>
      </c>
      <c r="J318" s="593" t="str">
        <f>IF($D$317="Y/T","Isi Sasaran",IF($E$317=0,0,IF(I318="Y",1,IF(I318="T",0,"Isi Dulu"))))</f>
        <v>Isi Sasaran</v>
      </c>
      <c r="K318" s="592" t="s">
        <v>26</v>
      </c>
      <c r="L318" s="593" t="str">
        <f>IF($D$317="Y/T","Isi Sasaran",IF($E$317=0,0,IF(K318="Y",1,IF(K318="T",0,"Isi Dulu"))))</f>
        <v>Isi Sasaran</v>
      </c>
      <c r="M318" s="849"/>
      <c r="N318" s="852"/>
    </row>
    <row r="319" spans="2:18" ht="15.75">
      <c r="B319" s="837"/>
      <c r="C319" s="840"/>
      <c r="D319" s="858"/>
      <c r="E319" s="855"/>
      <c r="F319" s="549">
        <v>3</v>
      </c>
      <c r="G319" s="550"/>
      <c r="H319" s="598" t="str">
        <f t="shared" si="6"/>
        <v>Belum Diisi</v>
      </c>
      <c r="I319" s="592" t="s">
        <v>26</v>
      </c>
      <c r="J319" s="593" t="str">
        <f>IF($D$317="Y/T","Isi Sasaran",IF($E$317=0,0,IF(I319="Y",1,IF(I319="T",0,"Isi Dulu"))))</f>
        <v>Isi Sasaran</v>
      </c>
      <c r="K319" s="592" t="s">
        <v>26</v>
      </c>
      <c r="L319" s="593" t="str">
        <f>IF($D$317="Y/T","Isi Sasaran",IF($E$317=0,0,IF(K319="Y",1,IF(K319="T",0,"Isi Dulu"))))</f>
        <v>Isi Sasaran</v>
      </c>
      <c r="M319" s="849"/>
      <c r="N319" s="852"/>
    </row>
    <row r="320" spans="2:18" ht="15.75">
      <c r="B320" s="837"/>
      <c r="C320" s="840"/>
      <c r="D320" s="858"/>
      <c r="E320" s="855"/>
      <c r="F320" s="549">
        <v>4</v>
      </c>
      <c r="G320" s="550"/>
      <c r="H320" s="598" t="str">
        <f t="shared" si="6"/>
        <v>Belum Diisi</v>
      </c>
      <c r="I320" s="592" t="s">
        <v>26</v>
      </c>
      <c r="J320" s="593" t="str">
        <f>IF($D$317="Y/T","Isi Sasaran",IF($E$317=0,0,IF(I320="Y",1,IF(I320="T",0,"Isi Dulu"))))</f>
        <v>Isi Sasaran</v>
      </c>
      <c r="K320" s="592" t="s">
        <v>26</v>
      </c>
      <c r="L320" s="593" t="str">
        <f>IF($D$317="Y/T","Isi Sasaran",IF($E$317=0,0,IF(K320="Y",1,IF(K320="T",0,"Isi Dulu"))))</f>
        <v>Isi Sasaran</v>
      </c>
      <c r="M320" s="849"/>
      <c r="N320" s="852"/>
    </row>
    <row r="321" spans="2:14" ht="15.75">
      <c r="B321" s="838"/>
      <c r="C321" s="841"/>
      <c r="D321" s="859"/>
      <c r="E321" s="856"/>
      <c r="F321" s="569">
        <v>5</v>
      </c>
      <c r="G321" s="570"/>
      <c r="H321" s="599" t="str">
        <f t="shared" si="6"/>
        <v>Belum Diisi</v>
      </c>
      <c r="I321" s="595" t="s">
        <v>26</v>
      </c>
      <c r="J321" s="596" t="str">
        <f>IF($D$317="Y/T","Isi Sasaran",IF($E$317=0,0,IF(I321="Y",1,IF(I321="T",0,"Isi Dulu"))))</f>
        <v>Isi Sasaran</v>
      </c>
      <c r="K321" s="595" t="s">
        <v>26</v>
      </c>
      <c r="L321" s="596" t="str">
        <f>IF($D$317="Y/T","Isi Sasaran",IF($E$317=0,0,IF(K321="Y",1,IF(K321="T",0,"Isi Dulu"))))</f>
        <v>Isi Sasaran</v>
      </c>
      <c r="M321" s="850"/>
      <c r="N321" s="853"/>
    </row>
    <row r="322" spans="2:14" ht="15.75">
      <c r="B322" s="836">
        <v>3</v>
      </c>
      <c r="C322" s="839"/>
      <c r="D322" s="857" t="s">
        <v>26</v>
      </c>
      <c r="E322" s="854" t="str">
        <f>IF(D322="Y",1,IF(D322="T",0,IF(D322="Y/T","Belum diisi","Error")))</f>
        <v>Belum diisi</v>
      </c>
      <c r="F322" s="528">
        <v>1</v>
      </c>
      <c r="G322" s="529"/>
      <c r="H322" s="600" t="str">
        <f t="shared" si="6"/>
        <v>Belum Diisi</v>
      </c>
      <c r="I322" s="590" t="s">
        <v>26</v>
      </c>
      <c r="J322" s="591" t="str">
        <f>IF($D$322="Y/T","Isi Sasaran",IF($E$322=0,0,IF(I322="Y",1,IF(I322="T",0,"Isi Dulu"))))</f>
        <v>Isi Sasaran</v>
      </c>
      <c r="K322" s="590" t="s">
        <v>26</v>
      </c>
      <c r="L322" s="591" t="str">
        <f>IF($D$322="Y/T","Isi Sasaran",IF($E$322=0,0,IF(K322="Y",1,IF(K322="T",0,"Isi Dulu"))))</f>
        <v>Isi Sasaran</v>
      </c>
      <c r="M322" s="848" t="s">
        <v>26</v>
      </c>
      <c r="N322" s="851" t="str">
        <f>IF(M322="Y",1,IF(M322="T",0,IF(M322="Y/T","Belum diisi","Error")))</f>
        <v>Belum diisi</v>
      </c>
    </row>
    <row r="323" spans="2:14" ht="15.75">
      <c r="B323" s="837"/>
      <c r="C323" s="840"/>
      <c r="D323" s="858"/>
      <c r="E323" s="855"/>
      <c r="F323" s="549">
        <v>2</v>
      </c>
      <c r="G323" s="550"/>
      <c r="H323" s="598" t="str">
        <f t="shared" si="6"/>
        <v>Belum Diisi</v>
      </c>
      <c r="I323" s="592" t="s">
        <v>26</v>
      </c>
      <c r="J323" s="593" t="str">
        <f>IF($D$322="Y/T","Isi Sasaran",IF($E$322=0,0,IF(I323="Y",1,IF(I323="T",0,"Isi Dulu"))))</f>
        <v>Isi Sasaran</v>
      </c>
      <c r="K323" s="592" t="s">
        <v>26</v>
      </c>
      <c r="L323" s="593" t="str">
        <f>IF($D$322="Y/T","Isi Sasaran",IF($E$322=0,0,IF(K323="Y",1,IF(K323="T",0,"Isi Dulu"))))</f>
        <v>Isi Sasaran</v>
      </c>
      <c r="M323" s="849"/>
      <c r="N323" s="852"/>
    </row>
    <row r="324" spans="2:14" ht="15.75">
      <c r="B324" s="837"/>
      <c r="C324" s="840"/>
      <c r="D324" s="858"/>
      <c r="E324" s="855"/>
      <c r="F324" s="549">
        <v>3</v>
      </c>
      <c r="G324" s="550"/>
      <c r="H324" s="598" t="str">
        <f t="shared" si="6"/>
        <v>Belum Diisi</v>
      </c>
      <c r="I324" s="592" t="s">
        <v>26</v>
      </c>
      <c r="J324" s="593" t="str">
        <f>IF($D$322="Y/T","Isi Sasaran",IF($E$322=0,0,IF(I324="Y",1,IF(I324="T",0,"Isi Dulu"))))</f>
        <v>Isi Sasaran</v>
      </c>
      <c r="K324" s="592" t="s">
        <v>26</v>
      </c>
      <c r="L324" s="593" t="str">
        <f>IF($D$322="Y/T","Isi Sasaran",IF($E$322=0,0,IF(K324="Y",1,IF(K324="T",0,"Isi Dulu"))))</f>
        <v>Isi Sasaran</v>
      </c>
      <c r="M324" s="849"/>
      <c r="N324" s="852"/>
    </row>
    <row r="325" spans="2:14" ht="15.75">
      <c r="B325" s="837"/>
      <c r="C325" s="840"/>
      <c r="D325" s="858"/>
      <c r="E325" s="855"/>
      <c r="F325" s="549">
        <v>4</v>
      </c>
      <c r="G325" s="550"/>
      <c r="H325" s="598" t="str">
        <f t="shared" si="6"/>
        <v>Belum Diisi</v>
      </c>
      <c r="I325" s="592" t="s">
        <v>26</v>
      </c>
      <c r="J325" s="593" t="str">
        <f>IF($D$322="Y/T","Isi Sasaran",IF($E$322=0,0,IF(I325="Y",1,IF(I325="T",0,"Isi Dulu"))))</f>
        <v>Isi Sasaran</v>
      </c>
      <c r="K325" s="592" t="s">
        <v>26</v>
      </c>
      <c r="L325" s="593" t="str">
        <f>IF($D$322="Y/T","Isi Sasaran",IF($E$322=0,0,IF(K325="Y",1,IF(K325="T",0,"Isi Dulu"))))</f>
        <v>Isi Sasaran</v>
      </c>
      <c r="M325" s="849"/>
      <c r="N325" s="852"/>
    </row>
    <row r="326" spans="2:14" ht="15.75">
      <c r="B326" s="838"/>
      <c r="C326" s="841"/>
      <c r="D326" s="859"/>
      <c r="E326" s="856"/>
      <c r="F326" s="569">
        <v>5</v>
      </c>
      <c r="G326" s="570"/>
      <c r="H326" s="599" t="str">
        <f t="shared" si="6"/>
        <v>Belum Diisi</v>
      </c>
      <c r="I326" s="595" t="s">
        <v>26</v>
      </c>
      <c r="J326" s="596" t="str">
        <f>IF($D$322="Y/T","Isi Sasaran",IF($E$322=0,0,IF(I326="Y",1,IF(I326="T",0,"Isi Dulu"))))</f>
        <v>Isi Sasaran</v>
      </c>
      <c r="K326" s="595" t="s">
        <v>26</v>
      </c>
      <c r="L326" s="596" t="str">
        <f>IF($D$322="Y/T","Isi Sasaran",IF($E$322=0,0,IF(K326="Y",1,IF(K326="T",0,"Isi Dulu"))))</f>
        <v>Isi Sasaran</v>
      </c>
      <c r="M326" s="850"/>
      <c r="N326" s="853"/>
    </row>
    <row r="327" spans="2:14" ht="15.75">
      <c r="B327" s="836">
        <v>4</v>
      </c>
      <c r="C327" s="839"/>
      <c r="D327" s="857" t="s">
        <v>26</v>
      </c>
      <c r="E327" s="854" t="str">
        <f>IF(D327="Y",1,IF(D327="T",0,IF(D327="Y/T","Belum diisi","Error")))</f>
        <v>Belum diisi</v>
      </c>
      <c r="F327" s="528">
        <v>1</v>
      </c>
      <c r="G327" s="529"/>
      <c r="H327" s="600" t="str">
        <f t="shared" si="6"/>
        <v>Belum Diisi</v>
      </c>
      <c r="I327" s="590" t="s">
        <v>26</v>
      </c>
      <c r="J327" s="591" t="str">
        <f>IF($D$327="Y/T","Isi Sasaran",IF($E$327=0,0,IF(I327="Y",1,IF(I327="T",0,"Isi Dulu"))))</f>
        <v>Isi Sasaran</v>
      </c>
      <c r="K327" s="590" t="s">
        <v>26</v>
      </c>
      <c r="L327" s="591" t="str">
        <f>IF($D$327="Y/T","Isi Sasaran",IF($E$327=0,0,IF(K327="Y",1,IF(K327="T",0,"Isi Dulu"))))</f>
        <v>Isi Sasaran</v>
      </c>
      <c r="M327" s="848" t="s">
        <v>26</v>
      </c>
      <c r="N327" s="851" t="str">
        <f>IF(M327="Y",1,IF(M327="T",0,IF(M327="Y/T","Belum diisi","Error")))</f>
        <v>Belum diisi</v>
      </c>
    </row>
    <row r="328" spans="2:14" ht="15.75">
      <c r="B328" s="837"/>
      <c r="C328" s="840"/>
      <c r="D328" s="858"/>
      <c r="E328" s="855"/>
      <c r="F328" s="549">
        <v>2</v>
      </c>
      <c r="G328" s="550"/>
      <c r="H328" s="598" t="str">
        <f t="shared" si="6"/>
        <v>Belum Diisi</v>
      </c>
      <c r="I328" s="592" t="s">
        <v>26</v>
      </c>
      <c r="J328" s="593" t="str">
        <f>IF($D$327="Y/T","Isi Sasaran",IF($E$327=0,0,IF(I328="Y",1,IF(I328="T",0,"Isi Dulu"))))</f>
        <v>Isi Sasaran</v>
      </c>
      <c r="K328" s="592" t="s">
        <v>26</v>
      </c>
      <c r="L328" s="593" t="str">
        <f>IF($D$327="Y/T","Isi Sasaran",IF($E$327=0,0,IF(K328="Y",1,IF(K328="T",0,"Isi Dulu"))))</f>
        <v>Isi Sasaran</v>
      </c>
      <c r="M328" s="849"/>
      <c r="N328" s="852"/>
    </row>
    <row r="329" spans="2:14" ht="15.75">
      <c r="B329" s="837"/>
      <c r="C329" s="840"/>
      <c r="D329" s="858"/>
      <c r="E329" s="855"/>
      <c r="F329" s="549">
        <v>3</v>
      </c>
      <c r="G329" s="550"/>
      <c r="H329" s="598" t="str">
        <f t="shared" si="6"/>
        <v>Belum Diisi</v>
      </c>
      <c r="I329" s="592" t="s">
        <v>26</v>
      </c>
      <c r="J329" s="593" t="str">
        <f>IF($D$327="Y/T","Isi Sasaran",IF($E$327=0,0,IF(I329="Y",1,IF(I329="T",0,"Isi Dulu"))))</f>
        <v>Isi Sasaran</v>
      </c>
      <c r="K329" s="592" t="s">
        <v>26</v>
      </c>
      <c r="L329" s="593" t="str">
        <f>IF($D$327="Y/T","Isi Sasaran",IF($E$327=0,0,IF(K329="Y",1,IF(K329="T",0,"Isi Dulu"))))</f>
        <v>Isi Sasaran</v>
      </c>
      <c r="M329" s="849"/>
      <c r="N329" s="852"/>
    </row>
    <row r="330" spans="2:14" ht="15.75">
      <c r="B330" s="837"/>
      <c r="C330" s="840"/>
      <c r="D330" s="858"/>
      <c r="E330" s="855"/>
      <c r="F330" s="549">
        <v>4</v>
      </c>
      <c r="G330" s="550"/>
      <c r="H330" s="598" t="str">
        <f t="shared" si="6"/>
        <v>Belum Diisi</v>
      </c>
      <c r="I330" s="592" t="s">
        <v>26</v>
      </c>
      <c r="J330" s="593" t="str">
        <f>IF($D$327="Y/T","Isi Sasaran",IF($E$327=0,0,IF(I330="Y",1,IF(I330="T",0,"Isi Dulu"))))</f>
        <v>Isi Sasaran</v>
      </c>
      <c r="K330" s="592" t="s">
        <v>26</v>
      </c>
      <c r="L330" s="593" t="str">
        <f>IF($D$327="Y/T","Isi Sasaran",IF($E$327=0,0,IF(K330="Y",1,IF(K330="T",0,"Isi Dulu"))))</f>
        <v>Isi Sasaran</v>
      </c>
      <c r="M330" s="849"/>
      <c r="N330" s="852"/>
    </row>
    <row r="331" spans="2:14" ht="15.75">
      <c r="B331" s="838"/>
      <c r="C331" s="841"/>
      <c r="D331" s="859"/>
      <c r="E331" s="856"/>
      <c r="F331" s="569">
        <v>5</v>
      </c>
      <c r="G331" s="570"/>
      <c r="H331" s="599" t="str">
        <f t="shared" si="6"/>
        <v>Belum Diisi</v>
      </c>
      <c r="I331" s="595" t="s">
        <v>26</v>
      </c>
      <c r="J331" s="596" t="str">
        <f>IF($D$327="Y/T","Isi Sasaran",IF($E$327=0,0,IF(I331="Y",1,IF(I331="T",0,"Isi Dulu"))))</f>
        <v>Isi Sasaran</v>
      </c>
      <c r="K331" s="595" t="s">
        <v>26</v>
      </c>
      <c r="L331" s="596" t="str">
        <f>IF($D$327="Y/T","Isi Sasaran",IF($E$327=0,0,IF(K331="Y",1,IF(K331="T",0,"Isi Dulu"))))</f>
        <v>Isi Sasaran</v>
      </c>
      <c r="M331" s="850"/>
      <c r="N331" s="853"/>
    </row>
    <row r="332" spans="2:14" ht="15.75">
      <c r="B332" s="836">
        <v>5</v>
      </c>
      <c r="C332" s="839"/>
      <c r="D332" s="857" t="s">
        <v>26</v>
      </c>
      <c r="E332" s="854" t="str">
        <f>IF(D332="Y",1,IF(D332="T",0,IF(D332="Y/T","Belum diisi","Error")))</f>
        <v>Belum diisi</v>
      </c>
      <c r="F332" s="528">
        <v>1</v>
      </c>
      <c r="G332" s="529"/>
      <c r="H332" s="600" t="str">
        <f t="shared" si="6"/>
        <v>Belum Diisi</v>
      </c>
      <c r="I332" s="590" t="s">
        <v>26</v>
      </c>
      <c r="J332" s="591" t="str">
        <f>IF($D$332="Y/T","Isi Sasaran",IF($E$332=0,0,IF(I332="Y",1,IF(I332="T",0,"Isi Dulu"))))</f>
        <v>Isi Sasaran</v>
      </c>
      <c r="K332" s="590" t="s">
        <v>26</v>
      </c>
      <c r="L332" s="591" t="str">
        <f>IF($D$332="Y/T","Isi Sasaran",IF($E$332=0,0,IF(K332="Y",1,IF(K332="T",0,"Isi Dulu"))))</f>
        <v>Isi Sasaran</v>
      </c>
      <c r="M332" s="848" t="s">
        <v>26</v>
      </c>
      <c r="N332" s="851" t="str">
        <f>IF(M332="Y",1,IF(M332="T",0,IF(M332="Y/T","Belum diisi","Error")))</f>
        <v>Belum diisi</v>
      </c>
    </row>
    <row r="333" spans="2:14" ht="15.75">
      <c r="B333" s="837"/>
      <c r="C333" s="840"/>
      <c r="D333" s="858"/>
      <c r="E333" s="855"/>
      <c r="F333" s="549">
        <v>2</v>
      </c>
      <c r="G333" s="550"/>
      <c r="H333" s="598" t="str">
        <f t="shared" si="6"/>
        <v>Belum Diisi</v>
      </c>
      <c r="I333" s="592" t="s">
        <v>26</v>
      </c>
      <c r="J333" s="593" t="str">
        <f>IF($D$332="Y/T","Isi Sasaran",IF($E$332=0,0,IF(I333="Y",1,IF(I333="T",0,"Isi Dulu"))))</f>
        <v>Isi Sasaran</v>
      </c>
      <c r="K333" s="592" t="s">
        <v>26</v>
      </c>
      <c r="L333" s="593" t="str">
        <f>IF($D$332="Y/T","Isi Sasaran",IF($E$332=0,0,IF(K333="Y",1,IF(K333="T",0,"Isi Dulu"))))</f>
        <v>Isi Sasaran</v>
      </c>
      <c r="M333" s="849"/>
      <c r="N333" s="852"/>
    </row>
    <row r="334" spans="2:14" ht="15.75">
      <c r="B334" s="837"/>
      <c r="C334" s="840"/>
      <c r="D334" s="858"/>
      <c r="E334" s="855"/>
      <c r="F334" s="549">
        <v>3</v>
      </c>
      <c r="G334" s="550"/>
      <c r="H334" s="598" t="str">
        <f t="shared" si="6"/>
        <v>Belum Diisi</v>
      </c>
      <c r="I334" s="592" t="s">
        <v>26</v>
      </c>
      <c r="J334" s="593" t="str">
        <f>IF($D$332="Y/T","Isi Sasaran",IF($E$332=0,0,IF(I334="Y",1,IF(I334="T",0,"Isi Dulu"))))</f>
        <v>Isi Sasaran</v>
      </c>
      <c r="K334" s="592" t="s">
        <v>26</v>
      </c>
      <c r="L334" s="593" t="str">
        <f>IF($D$332="Y/T","Isi Sasaran",IF($E$332=0,0,IF(K334="Y",1,IF(K334="T",0,"Isi Dulu"))))</f>
        <v>Isi Sasaran</v>
      </c>
      <c r="M334" s="849"/>
      <c r="N334" s="852"/>
    </row>
    <row r="335" spans="2:14" ht="15.75">
      <c r="B335" s="837"/>
      <c r="C335" s="840"/>
      <c r="D335" s="858"/>
      <c r="E335" s="855"/>
      <c r="F335" s="549">
        <v>4</v>
      </c>
      <c r="G335" s="550"/>
      <c r="H335" s="598" t="str">
        <f t="shared" si="6"/>
        <v>Belum Diisi</v>
      </c>
      <c r="I335" s="592" t="s">
        <v>26</v>
      </c>
      <c r="J335" s="593" t="str">
        <f>IF($D$332="Y/T","Isi Sasaran",IF($E$332=0,0,IF(I335="Y",1,IF(I335="T",0,"Isi Dulu"))))</f>
        <v>Isi Sasaran</v>
      </c>
      <c r="K335" s="592" t="s">
        <v>26</v>
      </c>
      <c r="L335" s="593" t="str">
        <f>IF($D$332="Y/T","Isi Sasaran",IF($E$332=0,0,IF(K335="Y",1,IF(K335="T",0,"Isi Dulu"))))</f>
        <v>Isi Sasaran</v>
      </c>
      <c r="M335" s="849"/>
      <c r="N335" s="852"/>
    </row>
    <row r="336" spans="2:14" ht="15.75">
      <c r="B336" s="838"/>
      <c r="C336" s="841"/>
      <c r="D336" s="859"/>
      <c r="E336" s="856"/>
      <c r="F336" s="569">
        <v>5</v>
      </c>
      <c r="G336" s="570"/>
      <c r="H336" s="599" t="str">
        <f t="shared" si="6"/>
        <v>Belum Diisi</v>
      </c>
      <c r="I336" s="595" t="s">
        <v>26</v>
      </c>
      <c r="J336" s="596" t="str">
        <f>IF($D$332="Y/T","Isi Sasaran",IF($E$332=0,0,IF(I336="Y",1,IF(I336="T",0,"Isi Dulu"))))</f>
        <v>Isi Sasaran</v>
      </c>
      <c r="K336" s="595" t="s">
        <v>26</v>
      </c>
      <c r="L336" s="596" t="str">
        <f>IF($D$332="Y/T","Isi Sasaran",IF($E$332=0,0,IF(K336="Y",1,IF(K336="T",0,"Isi Dulu"))))</f>
        <v>Isi Sasaran</v>
      </c>
      <c r="M336" s="850"/>
      <c r="N336" s="853"/>
    </row>
    <row r="337" spans="2:14" ht="15.75">
      <c r="B337" s="836">
        <v>6</v>
      </c>
      <c r="C337" s="839"/>
      <c r="D337" s="857" t="s">
        <v>26</v>
      </c>
      <c r="E337" s="854" t="str">
        <f>IF(D337="Y",1,IF(D337="T",0,IF(D337="Y/T","Belum diisi","Error")))</f>
        <v>Belum diisi</v>
      </c>
      <c r="F337" s="528">
        <v>1</v>
      </c>
      <c r="G337" s="529"/>
      <c r="H337" s="600" t="str">
        <f t="shared" si="6"/>
        <v>Belum Diisi</v>
      </c>
      <c r="I337" s="590" t="s">
        <v>26</v>
      </c>
      <c r="J337" s="591" t="str">
        <f>IF($D$337="Y/T","Isi Sasaran",IF($E$337=0,0,IF(I337="Y",1,IF(I337="T",0,"Isi Dulu"))))</f>
        <v>Isi Sasaran</v>
      </c>
      <c r="K337" s="590" t="s">
        <v>26</v>
      </c>
      <c r="L337" s="591" t="str">
        <f>IF($D$337="Y/T","Isi Sasaran",IF($E$337=0,0,IF(K337="Y",1,IF(K337="T",0,"Isi Dulu"))))</f>
        <v>Isi Sasaran</v>
      </c>
      <c r="M337" s="848" t="s">
        <v>26</v>
      </c>
      <c r="N337" s="851" t="str">
        <f>IF(M337="Y",1,IF(M337="T",0,IF(M337="Y/T","Belum diisi","Error")))</f>
        <v>Belum diisi</v>
      </c>
    </row>
    <row r="338" spans="2:14" ht="15.75">
      <c r="B338" s="837"/>
      <c r="C338" s="840"/>
      <c r="D338" s="858"/>
      <c r="E338" s="855"/>
      <c r="F338" s="549">
        <v>2</v>
      </c>
      <c r="G338" s="550"/>
      <c r="H338" s="598" t="str">
        <f t="shared" si="6"/>
        <v>Belum Diisi</v>
      </c>
      <c r="I338" s="592" t="s">
        <v>26</v>
      </c>
      <c r="J338" s="593" t="str">
        <f>IF($D$337="Y/T","Isi Sasaran",IF($E$337=0,0,IF(I338="Y",1,IF(I338="T",0,"Isi Dulu"))))</f>
        <v>Isi Sasaran</v>
      </c>
      <c r="K338" s="592" t="s">
        <v>26</v>
      </c>
      <c r="L338" s="593" t="str">
        <f>IF($D$337="Y/T","Isi Sasaran",IF($E$337=0,0,IF(K338="Y",1,IF(K338="T",0,"Isi Dulu"))))</f>
        <v>Isi Sasaran</v>
      </c>
      <c r="M338" s="849"/>
      <c r="N338" s="852"/>
    </row>
    <row r="339" spans="2:14" ht="15.75">
      <c r="B339" s="837"/>
      <c r="C339" s="840"/>
      <c r="D339" s="858"/>
      <c r="E339" s="855"/>
      <c r="F339" s="549">
        <v>3</v>
      </c>
      <c r="G339" s="550"/>
      <c r="H339" s="598" t="str">
        <f t="shared" si="6"/>
        <v>Belum Diisi</v>
      </c>
      <c r="I339" s="592" t="s">
        <v>26</v>
      </c>
      <c r="J339" s="593" t="str">
        <f>IF($D$337="Y/T","Isi Sasaran",IF($E$337=0,0,IF(I339="Y",1,IF(I339="T",0,"Isi Dulu"))))</f>
        <v>Isi Sasaran</v>
      </c>
      <c r="K339" s="592" t="s">
        <v>26</v>
      </c>
      <c r="L339" s="593" t="str">
        <f>IF($D$337="Y/T","Isi Sasaran",IF($E$337=0,0,IF(K339="Y",1,IF(K339="T",0,"Isi Dulu"))))</f>
        <v>Isi Sasaran</v>
      </c>
      <c r="M339" s="849"/>
      <c r="N339" s="852"/>
    </row>
    <row r="340" spans="2:14" ht="15.75">
      <c r="B340" s="837"/>
      <c r="C340" s="840"/>
      <c r="D340" s="858"/>
      <c r="E340" s="855"/>
      <c r="F340" s="549">
        <v>4</v>
      </c>
      <c r="G340" s="550"/>
      <c r="H340" s="598" t="str">
        <f t="shared" si="6"/>
        <v>Belum Diisi</v>
      </c>
      <c r="I340" s="592" t="s">
        <v>26</v>
      </c>
      <c r="J340" s="593" t="str">
        <f>IF($D$337="Y/T","Isi Sasaran",IF($E$337=0,0,IF(I340="Y",1,IF(I340="T",0,"Isi Dulu"))))</f>
        <v>Isi Sasaran</v>
      </c>
      <c r="K340" s="592" t="s">
        <v>26</v>
      </c>
      <c r="L340" s="593" t="str">
        <f>IF($D$337="Y/T","Isi Sasaran",IF($E$337=0,0,IF(K340="Y",1,IF(K340="T",0,"Isi Dulu"))))</f>
        <v>Isi Sasaran</v>
      </c>
      <c r="M340" s="849"/>
      <c r="N340" s="852"/>
    </row>
    <row r="341" spans="2:14" ht="15.75">
      <c r="B341" s="838"/>
      <c r="C341" s="841"/>
      <c r="D341" s="859"/>
      <c r="E341" s="856"/>
      <c r="F341" s="569">
        <v>5</v>
      </c>
      <c r="G341" s="570"/>
      <c r="H341" s="599" t="str">
        <f t="shared" si="6"/>
        <v>Belum Diisi</v>
      </c>
      <c r="I341" s="595" t="s">
        <v>26</v>
      </c>
      <c r="J341" s="596" t="str">
        <f>IF($D$337="Y/T","Isi Sasaran",IF($E$337=0,0,IF(I341="Y",1,IF(I341="T",0,"Isi Dulu"))))</f>
        <v>Isi Sasaran</v>
      </c>
      <c r="K341" s="595" t="s">
        <v>26</v>
      </c>
      <c r="L341" s="596" t="str">
        <f>IF($D$337="Y/T","Isi Sasaran",IF($E$337=0,0,IF(K341="Y",1,IF(K341="T",0,"Isi Dulu"))))</f>
        <v>Isi Sasaran</v>
      </c>
      <c r="M341" s="850"/>
      <c r="N341" s="853"/>
    </row>
    <row r="342" spans="2:14" ht="15.75">
      <c r="B342" s="836">
        <v>7</v>
      </c>
      <c r="C342" s="839"/>
      <c r="D342" s="857" t="s">
        <v>26</v>
      </c>
      <c r="E342" s="854" t="str">
        <f>IF(D342="Y",1,IF(D342="T",0,IF(D342="Y/T","Belum diisi","Error")))</f>
        <v>Belum diisi</v>
      </c>
      <c r="F342" s="528">
        <v>1</v>
      </c>
      <c r="G342" s="529"/>
      <c r="H342" s="600" t="str">
        <f t="shared" si="6"/>
        <v>Belum Diisi</v>
      </c>
      <c r="I342" s="590" t="s">
        <v>26</v>
      </c>
      <c r="J342" s="591" t="str">
        <f>IF($D$342="Y/T","Isi Sasaran",IF($E$342=0,0,IF(I342="Y",1,IF(I342="T",0,"Isi Dulu"))))</f>
        <v>Isi Sasaran</v>
      </c>
      <c r="K342" s="590" t="s">
        <v>26</v>
      </c>
      <c r="L342" s="591" t="str">
        <f>IF($D$342="Y/T","Isi Sasaran",IF($E$342=0,0,IF(K342="Y",1,IF(K342="T",0,"Isi Dulu"))))</f>
        <v>Isi Sasaran</v>
      </c>
      <c r="M342" s="848" t="s">
        <v>26</v>
      </c>
      <c r="N342" s="851" t="str">
        <f>IF(M342="Y",1,IF(M342="T",0,IF(M342="Y/T","Belum diisi","Error")))</f>
        <v>Belum diisi</v>
      </c>
    </row>
    <row r="343" spans="2:14" ht="15.75">
      <c r="B343" s="837"/>
      <c r="C343" s="840"/>
      <c r="D343" s="858"/>
      <c r="E343" s="855"/>
      <c r="F343" s="549">
        <v>2</v>
      </c>
      <c r="G343" s="550"/>
      <c r="H343" s="598" t="str">
        <f t="shared" si="6"/>
        <v>Belum Diisi</v>
      </c>
      <c r="I343" s="592" t="s">
        <v>26</v>
      </c>
      <c r="J343" s="593" t="str">
        <f>IF($D$342="Y/T","Isi Sasaran",IF($E$342=0,0,IF(I343="Y",1,IF(I343="T",0,"Isi Dulu"))))</f>
        <v>Isi Sasaran</v>
      </c>
      <c r="K343" s="592" t="s">
        <v>26</v>
      </c>
      <c r="L343" s="593" t="str">
        <f>IF($D$342="Y/T","Isi Sasaran",IF($E$342=0,0,IF(K343="Y",1,IF(K343="T",0,"Isi Dulu"))))</f>
        <v>Isi Sasaran</v>
      </c>
      <c r="M343" s="849"/>
      <c r="N343" s="852"/>
    </row>
    <row r="344" spans="2:14" ht="15.75">
      <c r="B344" s="837"/>
      <c r="C344" s="840"/>
      <c r="D344" s="858"/>
      <c r="E344" s="855"/>
      <c r="F344" s="549">
        <v>3</v>
      </c>
      <c r="G344" s="550"/>
      <c r="H344" s="598" t="str">
        <f t="shared" si="6"/>
        <v>Belum Diisi</v>
      </c>
      <c r="I344" s="592" t="s">
        <v>26</v>
      </c>
      <c r="J344" s="593" t="str">
        <f>IF($D$342="Y/T","Isi Sasaran",IF($E$342=0,0,IF(I344="Y",1,IF(I344="T",0,"Isi Dulu"))))</f>
        <v>Isi Sasaran</v>
      </c>
      <c r="K344" s="592" t="s">
        <v>26</v>
      </c>
      <c r="L344" s="593" t="str">
        <f>IF($D$342="Y/T","Isi Sasaran",IF($E$342=0,0,IF(K344="Y",1,IF(K344="T",0,"Isi Dulu"))))</f>
        <v>Isi Sasaran</v>
      </c>
      <c r="M344" s="849"/>
      <c r="N344" s="852"/>
    </row>
    <row r="345" spans="2:14" ht="15.75">
      <c r="B345" s="837"/>
      <c r="C345" s="840"/>
      <c r="D345" s="858"/>
      <c r="E345" s="855"/>
      <c r="F345" s="549">
        <v>4</v>
      </c>
      <c r="G345" s="550"/>
      <c r="H345" s="598" t="str">
        <f t="shared" si="6"/>
        <v>Belum Diisi</v>
      </c>
      <c r="I345" s="592" t="s">
        <v>26</v>
      </c>
      <c r="J345" s="593" t="str">
        <f>IF($D$342="Y/T","Isi Sasaran",IF($E$342=0,0,IF(I345="Y",1,IF(I345="T",0,"Isi Dulu"))))</f>
        <v>Isi Sasaran</v>
      </c>
      <c r="K345" s="592" t="s">
        <v>26</v>
      </c>
      <c r="L345" s="593" t="str">
        <f>IF($D$342="Y/T","Isi Sasaran",IF($E$342=0,0,IF(K345="Y",1,IF(K345="T",0,"Isi Dulu"))))</f>
        <v>Isi Sasaran</v>
      </c>
      <c r="M345" s="849"/>
      <c r="N345" s="852"/>
    </row>
    <row r="346" spans="2:14" ht="15.75">
      <c r="B346" s="838"/>
      <c r="C346" s="841"/>
      <c r="D346" s="859"/>
      <c r="E346" s="856"/>
      <c r="F346" s="569">
        <v>5</v>
      </c>
      <c r="G346" s="570"/>
      <c r="H346" s="599" t="str">
        <f t="shared" si="6"/>
        <v>Belum Diisi</v>
      </c>
      <c r="I346" s="595" t="s">
        <v>26</v>
      </c>
      <c r="J346" s="596" t="str">
        <f>IF($D$342="Y/T","Isi Sasaran",IF($E$342=0,0,IF(I346="Y",1,IF(I346="T",0,"Isi Dulu"))))</f>
        <v>Isi Sasaran</v>
      </c>
      <c r="K346" s="595" t="s">
        <v>26</v>
      </c>
      <c r="L346" s="596" t="str">
        <f>IF($D$342="Y/T","Isi Sasaran",IF($E$342=0,0,IF(K346="Y",1,IF(K346="T",0,"Isi Dulu"))))</f>
        <v>Isi Sasaran</v>
      </c>
      <c r="M346" s="850"/>
      <c r="N346" s="853"/>
    </row>
    <row r="347" spans="2:14" ht="15.75">
      <c r="B347" s="836">
        <v>8</v>
      </c>
      <c r="C347" s="839"/>
      <c r="D347" s="857" t="s">
        <v>26</v>
      </c>
      <c r="E347" s="854" t="str">
        <f>IF(D347="Y",1,IF(D347="T",0,IF(D347="Y/T","Belum diisi","Error")))</f>
        <v>Belum diisi</v>
      </c>
      <c r="F347" s="528">
        <v>1</v>
      </c>
      <c r="G347" s="529"/>
      <c r="H347" s="600" t="str">
        <f t="shared" si="6"/>
        <v>Belum Diisi</v>
      </c>
      <c r="I347" s="590" t="s">
        <v>26</v>
      </c>
      <c r="J347" s="591" t="str">
        <f>IF($D$347="Y/T","Isi Sasaran",IF($E$347=0,0,IF(I347="Y",1,IF(I347="T",0,"Isi Dulu"))))</f>
        <v>Isi Sasaran</v>
      </c>
      <c r="K347" s="590" t="s">
        <v>26</v>
      </c>
      <c r="L347" s="591" t="str">
        <f>IF($D$347="Y/T","Isi Sasaran",IF($E$347=0,0,IF(K347="Y",1,IF(K347="T",0,"Isi Dulu"))))</f>
        <v>Isi Sasaran</v>
      </c>
      <c r="M347" s="848" t="s">
        <v>26</v>
      </c>
      <c r="N347" s="851" t="str">
        <f>IF(M347="Y",1,IF(M347="T",0,IF(M347="Y/T","Belum diisi","Error")))</f>
        <v>Belum diisi</v>
      </c>
    </row>
    <row r="348" spans="2:14" ht="15.75">
      <c r="B348" s="837"/>
      <c r="C348" s="840"/>
      <c r="D348" s="858"/>
      <c r="E348" s="855"/>
      <c r="F348" s="549">
        <v>2</v>
      </c>
      <c r="G348" s="550"/>
      <c r="H348" s="598" t="str">
        <f t="shared" si="6"/>
        <v>Belum Diisi</v>
      </c>
      <c r="I348" s="592" t="s">
        <v>26</v>
      </c>
      <c r="J348" s="593" t="str">
        <f>IF($D$347="Y/T","Isi Sasaran",IF($E$347=0,0,IF(I348="Y",1,IF(I348="T",0,"Isi Dulu"))))</f>
        <v>Isi Sasaran</v>
      </c>
      <c r="K348" s="592" t="s">
        <v>26</v>
      </c>
      <c r="L348" s="593" t="str">
        <f>IF($D$347="Y/T","Isi Sasaran",IF($E$347=0,0,IF(K348="Y",1,IF(K348="T",0,"Isi Dulu"))))</f>
        <v>Isi Sasaran</v>
      </c>
      <c r="M348" s="849"/>
      <c r="N348" s="852"/>
    </row>
    <row r="349" spans="2:14" ht="15.75">
      <c r="B349" s="837"/>
      <c r="C349" s="840"/>
      <c r="D349" s="858"/>
      <c r="E349" s="855"/>
      <c r="F349" s="549">
        <v>3</v>
      </c>
      <c r="G349" s="550"/>
      <c r="H349" s="598" t="str">
        <f t="shared" si="6"/>
        <v>Belum Diisi</v>
      </c>
      <c r="I349" s="592" t="s">
        <v>26</v>
      </c>
      <c r="J349" s="593" t="str">
        <f>IF($D$347="Y/T","Isi Sasaran",IF($E$347=0,0,IF(I349="Y",1,IF(I349="T",0,"Isi Dulu"))))</f>
        <v>Isi Sasaran</v>
      </c>
      <c r="K349" s="592" t="s">
        <v>26</v>
      </c>
      <c r="L349" s="593" t="str">
        <f>IF($D$347="Y/T","Isi Sasaran",IF($E$347=0,0,IF(K349="Y",1,IF(K349="T",0,"Isi Dulu"))))</f>
        <v>Isi Sasaran</v>
      </c>
      <c r="M349" s="849"/>
      <c r="N349" s="852"/>
    </row>
    <row r="350" spans="2:14" ht="15.75">
      <c r="B350" s="837"/>
      <c r="C350" s="840"/>
      <c r="D350" s="858"/>
      <c r="E350" s="855"/>
      <c r="F350" s="549">
        <v>4</v>
      </c>
      <c r="G350" s="550"/>
      <c r="H350" s="598" t="str">
        <f t="shared" si="6"/>
        <v>Belum Diisi</v>
      </c>
      <c r="I350" s="592" t="s">
        <v>26</v>
      </c>
      <c r="J350" s="593" t="str">
        <f>IF($D$347="Y/T","Isi Sasaran",IF($E$347=0,0,IF(I350="Y",1,IF(I350="T",0,"Isi Dulu"))))</f>
        <v>Isi Sasaran</v>
      </c>
      <c r="K350" s="592" t="s">
        <v>26</v>
      </c>
      <c r="L350" s="593" t="str">
        <f>IF($D$347="Y/T","Isi Sasaran",IF($E$347=0,0,IF(K350="Y",1,IF(K350="T",0,"Isi Dulu"))))</f>
        <v>Isi Sasaran</v>
      </c>
      <c r="M350" s="849"/>
      <c r="N350" s="852"/>
    </row>
    <row r="351" spans="2:14" ht="15.75">
      <c r="B351" s="838"/>
      <c r="C351" s="841"/>
      <c r="D351" s="859"/>
      <c r="E351" s="856"/>
      <c r="F351" s="569">
        <v>5</v>
      </c>
      <c r="G351" s="570"/>
      <c r="H351" s="599" t="str">
        <f t="shared" si="6"/>
        <v>Belum Diisi</v>
      </c>
      <c r="I351" s="595" t="s">
        <v>26</v>
      </c>
      <c r="J351" s="596" t="str">
        <f>IF($D$347="Y/T","Isi Sasaran",IF($E$347=0,0,IF(I351="Y",1,IF(I351="T",0,"Isi Dulu"))))</f>
        <v>Isi Sasaran</v>
      </c>
      <c r="K351" s="595" t="s">
        <v>26</v>
      </c>
      <c r="L351" s="596" t="str">
        <f>IF($D$347="Y/T","Isi Sasaran",IF($E$347=0,0,IF(K351="Y",1,IF(K351="T",0,"Isi Dulu"))))</f>
        <v>Isi Sasaran</v>
      </c>
      <c r="M351" s="850"/>
      <c r="N351" s="853"/>
    </row>
    <row r="352" spans="2:14" ht="15.75">
      <c r="B352" s="836">
        <v>9</v>
      </c>
      <c r="C352" s="839"/>
      <c r="D352" s="857" t="s">
        <v>26</v>
      </c>
      <c r="E352" s="854" t="str">
        <f>IF(D352="Y",1,IF(D352="T",0,IF(D352="Y/T","Belum diisi","Error")))</f>
        <v>Belum diisi</v>
      </c>
      <c r="F352" s="528">
        <v>1</v>
      </c>
      <c r="G352" s="529"/>
      <c r="H352" s="600" t="str">
        <f t="shared" si="6"/>
        <v>Belum Diisi</v>
      </c>
      <c r="I352" s="590" t="s">
        <v>26</v>
      </c>
      <c r="J352" s="591" t="str">
        <f>IF($D$352="Y/T","Isi Sasaran",IF($E$352=0,0,IF(I352="Y",1,IF(I352="T",0,"Isi Dulu"))))</f>
        <v>Isi Sasaran</v>
      </c>
      <c r="K352" s="590" t="s">
        <v>26</v>
      </c>
      <c r="L352" s="591" t="str">
        <f>IF($D$352="Y/T","Isi Sasaran",IF($E$352=0,0,IF(K352="Y",1,IF(K352="T",0,"Isi Dulu"))))</f>
        <v>Isi Sasaran</v>
      </c>
      <c r="M352" s="848" t="s">
        <v>26</v>
      </c>
      <c r="N352" s="851" t="str">
        <f>IF(M352="Y",1,IF(M352="T",0,IF(M352="Y/T","Belum diisi","Error")))</f>
        <v>Belum diisi</v>
      </c>
    </row>
    <row r="353" spans="2:14" ht="15.75">
      <c r="B353" s="837"/>
      <c r="C353" s="840"/>
      <c r="D353" s="858"/>
      <c r="E353" s="855"/>
      <c r="F353" s="549">
        <v>2</v>
      </c>
      <c r="G353" s="550"/>
      <c r="H353" s="598" t="str">
        <f t="shared" si="6"/>
        <v>Belum Diisi</v>
      </c>
      <c r="I353" s="592" t="s">
        <v>26</v>
      </c>
      <c r="J353" s="593" t="str">
        <f>IF($D$352="Y/T","Isi Sasaran",IF($E$352=0,0,IF(I353="Y",1,IF(I353="T",0,"Isi Dulu"))))</f>
        <v>Isi Sasaran</v>
      </c>
      <c r="K353" s="592" t="s">
        <v>26</v>
      </c>
      <c r="L353" s="593" t="str">
        <f>IF($D$352="Y/T","Isi Sasaran",IF($E$352=0,0,IF(K353="Y",1,IF(K353="T",0,"Isi Dulu"))))</f>
        <v>Isi Sasaran</v>
      </c>
      <c r="M353" s="849"/>
      <c r="N353" s="852"/>
    </row>
    <row r="354" spans="2:14" ht="15.75">
      <c r="B354" s="837"/>
      <c r="C354" s="840"/>
      <c r="D354" s="858"/>
      <c r="E354" s="855"/>
      <c r="F354" s="549">
        <v>3</v>
      </c>
      <c r="G354" s="550"/>
      <c r="H354" s="598" t="str">
        <f t="shared" si="6"/>
        <v>Belum Diisi</v>
      </c>
      <c r="I354" s="592" t="s">
        <v>26</v>
      </c>
      <c r="J354" s="593" t="str">
        <f>IF($D$352="Y/T","Isi Sasaran",IF($E$352=0,0,IF(I354="Y",1,IF(I354="T",0,"Isi Dulu"))))</f>
        <v>Isi Sasaran</v>
      </c>
      <c r="K354" s="592" t="s">
        <v>26</v>
      </c>
      <c r="L354" s="593" t="str">
        <f>IF($D$352="Y/T","Isi Sasaran",IF($E$352=0,0,IF(K354="Y",1,IF(K354="T",0,"Isi Dulu"))))</f>
        <v>Isi Sasaran</v>
      </c>
      <c r="M354" s="849"/>
      <c r="N354" s="852"/>
    </row>
    <row r="355" spans="2:14" ht="15.75">
      <c r="B355" s="837"/>
      <c r="C355" s="840"/>
      <c r="D355" s="858"/>
      <c r="E355" s="855"/>
      <c r="F355" s="549">
        <v>4</v>
      </c>
      <c r="G355" s="550"/>
      <c r="H355" s="598" t="str">
        <f t="shared" si="6"/>
        <v>Belum Diisi</v>
      </c>
      <c r="I355" s="592" t="s">
        <v>26</v>
      </c>
      <c r="J355" s="593" t="str">
        <f>IF($D$352="Y/T","Isi Sasaran",IF($E$352=0,0,IF(I355="Y",1,IF(I355="T",0,"Isi Dulu"))))</f>
        <v>Isi Sasaran</v>
      </c>
      <c r="K355" s="592" t="s">
        <v>26</v>
      </c>
      <c r="L355" s="593" t="str">
        <f>IF($D$352="Y/T","Isi Sasaran",IF($E$352=0,0,IF(K355="Y",1,IF(K355="T",0,"Isi Dulu"))))</f>
        <v>Isi Sasaran</v>
      </c>
      <c r="M355" s="849"/>
      <c r="N355" s="852"/>
    </row>
    <row r="356" spans="2:14" ht="15.75">
      <c r="B356" s="838"/>
      <c r="C356" s="841"/>
      <c r="D356" s="859"/>
      <c r="E356" s="856"/>
      <c r="F356" s="569">
        <v>5</v>
      </c>
      <c r="G356" s="570"/>
      <c r="H356" s="599" t="str">
        <f t="shared" si="6"/>
        <v>Belum Diisi</v>
      </c>
      <c r="I356" s="595" t="s">
        <v>26</v>
      </c>
      <c r="J356" s="596" t="str">
        <f>IF($D$352="Y/T","Isi Sasaran",IF($E$352=0,0,IF(I356="Y",1,IF(I356="T",0,"Isi Dulu"))))</f>
        <v>Isi Sasaran</v>
      </c>
      <c r="K356" s="595" t="s">
        <v>26</v>
      </c>
      <c r="L356" s="596" t="str">
        <f>IF($D$352="Y/T","Isi Sasaran",IF($E$352=0,0,IF(K356="Y",1,IF(K356="T",0,"Isi Dulu"))))</f>
        <v>Isi Sasaran</v>
      </c>
      <c r="M356" s="850"/>
      <c r="N356" s="853"/>
    </row>
    <row r="357" spans="2:14" ht="15.75">
      <c r="B357" s="836">
        <v>10</v>
      </c>
      <c r="C357" s="839"/>
      <c r="D357" s="857" t="s">
        <v>26</v>
      </c>
      <c r="E357" s="854" t="str">
        <f>IF(D357="Y",1,IF(D357="T",0,IF(D357="Y/T","Belum diisi","Error")))</f>
        <v>Belum diisi</v>
      </c>
      <c r="F357" s="528">
        <v>1</v>
      </c>
      <c r="G357" s="529"/>
      <c r="H357" s="600" t="str">
        <f t="shared" si="6"/>
        <v>Belum Diisi</v>
      </c>
      <c r="I357" s="590" t="s">
        <v>26</v>
      </c>
      <c r="J357" s="591" t="str">
        <f>IF($D$357="Y/T","Isi Sasaran",IF($E$357=0,0,IF(I357="Y",1,IF(I357="T",0,"Isi Dulu"))))</f>
        <v>Isi Sasaran</v>
      </c>
      <c r="K357" s="590" t="s">
        <v>26</v>
      </c>
      <c r="L357" s="591" t="str">
        <f>IF($D$357="Y/T","Isi Sasaran",IF($E$357=0,0,IF(K357="Y",1,IF(K357="T",0,"Isi Dulu"))))</f>
        <v>Isi Sasaran</v>
      </c>
      <c r="M357" s="848" t="s">
        <v>26</v>
      </c>
      <c r="N357" s="851" t="str">
        <f>IF(M357="Y",1,IF(M357="T",0,IF(M357="Y/T","Belum diisi","Error")))</f>
        <v>Belum diisi</v>
      </c>
    </row>
    <row r="358" spans="2:14" ht="15.75">
      <c r="B358" s="837"/>
      <c r="C358" s="840"/>
      <c r="D358" s="858"/>
      <c r="E358" s="855"/>
      <c r="F358" s="549">
        <v>2</v>
      </c>
      <c r="G358" s="550"/>
      <c r="H358" s="598" t="str">
        <f t="shared" si="6"/>
        <v>Belum Diisi</v>
      </c>
      <c r="I358" s="592" t="s">
        <v>26</v>
      </c>
      <c r="J358" s="593" t="str">
        <f>IF($D$357="Y/T","Isi Sasaran",IF($E$357=0,0,IF(I358="Y",1,IF(I358="T",0,"Isi Dulu"))))</f>
        <v>Isi Sasaran</v>
      </c>
      <c r="K358" s="592" t="s">
        <v>26</v>
      </c>
      <c r="L358" s="593" t="str">
        <f>IF($D$357="Y/T","Isi Sasaran",IF($E$357=0,0,IF(K358="Y",1,IF(K358="T",0,"Isi Dulu"))))</f>
        <v>Isi Sasaran</v>
      </c>
      <c r="M358" s="849"/>
      <c r="N358" s="852"/>
    </row>
    <row r="359" spans="2:14" ht="15.75">
      <c r="B359" s="837"/>
      <c r="C359" s="840"/>
      <c r="D359" s="858"/>
      <c r="E359" s="855"/>
      <c r="F359" s="549">
        <v>3</v>
      </c>
      <c r="G359" s="550"/>
      <c r="H359" s="598" t="str">
        <f t="shared" si="6"/>
        <v>Belum Diisi</v>
      </c>
      <c r="I359" s="592" t="s">
        <v>26</v>
      </c>
      <c r="J359" s="593" t="str">
        <f>IF($D$357="Y/T","Isi Sasaran",IF($E$357=0,0,IF(I359="Y",1,IF(I359="T",0,"Isi Dulu"))))</f>
        <v>Isi Sasaran</v>
      </c>
      <c r="K359" s="592" t="s">
        <v>26</v>
      </c>
      <c r="L359" s="593" t="str">
        <f>IF($D$357="Y/T","Isi Sasaran",IF($E$357=0,0,IF(K359="Y",1,IF(K359="T",0,"Isi Dulu"))))</f>
        <v>Isi Sasaran</v>
      </c>
      <c r="M359" s="849"/>
      <c r="N359" s="852"/>
    </row>
    <row r="360" spans="2:14" ht="15.75">
      <c r="B360" s="837"/>
      <c r="C360" s="840"/>
      <c r="D360" s="858"/>
      <c r="E360" s="855"/>
      <c r="F360" s="549">
        <v>4</v>
      </c>
      <c r="G360" s="550"/>
      <c r="H360" s="598" t="str">
        <f t="shared" si="6"/>
        <v>Belum Diisi</v>
      </c>
      <c r="I360" s="592" t="s">
        <v>26</v>
      </c>
      <c r="J360" s="593" t="str">
        <f>IF($D$357="Y/T","Isi Sasaran",IF($E$357=0,0,IF(I360="Y",1,IF(I360="T",0,"Isi Dulu"))))</f>
        <v>Isi Sasaran</v>
      </c>
      <c r="K360" s="592" t="s">
        <v>26</v>
      </c>
      <c r="L360" s="593" t="str">
        <f>IF($D$357="Y/T","Isi Sasaran",IF($E$357=0,0,IF(K360="Y",1,IF(K360="T",0,"Isi Dulu"))))</f>
        <v>Isi Sasaran</v>
      </c>
      <c r="M360" s="849"/>
      <c r="N360" s="852"/>
    </row>
    <row r="361" spans="2:14" ht="15.75">
      <c r="B361" s="838"/>
      <c r="C361" s="841"/>
      <c r="D361" s="859"/>
      <c r="E361" s="856"/>
      <c r="F361" s="569">
        <v>5</v>
      </c>
      <c r="G361" s="570"/>
      <c r="H361" s="599" t="str">
        <f t="shared" si="6"/>
        <v>Belum Diisi</v>
      </c>
      <c r="I361" s="595" t="s">
        <v>26</v>
      </c>
      <c r="J361" s="596" t="str">
        <f>IF($D$357="Y/T","Isi Sasaran",IF($E$357=0,0,IF(I361="Y",1,IF(I361="T",0,"Isi Dulu"))))</f>
        <v>Isi Sasaran</v>
      </c>
      <c r="K361" s="595" t="s">
        <v>26</v>
      </c>
      <c r="L361" s="596" t="str">
        <f>IF($D$357="Y/T","Isi Sasaran",IF($E$357=0,0,IF(K361="Y",1,IF(K361="T",0,"Isi Dulu"))))</f>
        <v>Isi Sasaran</v>
      </c>
      <c r="M361" s="850"/>
      <c r="N361" s="853"/>
    </row>
    <row r="362" spans="2:14" ht="15.75">
      <c r="B362" s="836">
        <v>11</v>
      </c>
      <c r="C362" s="839"/>
      <c r="D362" s="857" t="s">
        <v>26</v>
      </c>
      <c r="E362" s="854" t="str">
        <f>IF(D362="Y",1,IF(D362="T",0,IF(D362="Y/T","Belum diisi","Error")))</f>
        <v>Belum diisi</v>
      </c>
      <c r="F362" s="528">
        <v>1</v>
      </c>
      <c r="G362" s="529"/>
      <c r="H362" s="600" t="str">
        <f t="shared" si="6"/>
        <v>Belum Diisi</v>
      </c>
      <c r="I362" s="590" t="s">
        <v>26</v>
      </c>
      <c r="J362" s="591" t="str">
        <f>IF($D$362="Y/T","Isi Sasaran",IF($E$362=0,0,IF(I362="Y",1,IF(I362="T",0,"Isi Dulu"))))</f>
        <v>Isi Sasaran</v>
      </c>
      <c r="K362" s="590" t="s">
        <v>26</v>
      </c>
      <c r="L362" s="591" t="str">
        <f>IF($D$362="Y/T","Isi Sasaran",IF($E$362=0,0,IF(K362="Y",1,IF(K362="T",0,"Isi Dulu"))))</f>
        <v>Isi Sasaran</v>
      </c>
      <c r="M362" s="848" t="s">
        <v>26</v>
      </c>
      <c r="N362" s="851" t="str">
        <f>IF(M362="Y",1,IF(M362="T",0,IF(M362="Y/T","Belum diisi","Error")))</f>
        <v>Belum diisi</v>
      </c>
    </row>
    <row r="363" spans="2:14" ht="15.75">
      <c r="B363" s="837"/>
      <c r="C363" s="840"/>
      <c r="D363" s="858"/>
      <c r="E363" s="855"/>
      <c r="F363" s="549">
        <v>2</v>
      </c>
      <c r="G363" s="550"/>
      <c r="H363" s="598" t="str">
        <f t="shared" si="6"/>
        <v>Belum Diisi</v>
      </c>
      <c r="I363" s="592" t="s">
        <v>26</v>
      </c>
      <c r="J363" s="593" t="str">
        <f>IF($D$362="Y/T","Isi Sasaran",IF($E$362=0,0,IF(I363="Y",1,IF(I363="T",0,"Isi Dulu"))))</f>
        <v>Isi Sasaran</v>
      </c>
      <c r="K363" s="592" t="s">
        <v>26</v>
      </c>
      <c r="L363" s="593" t="str">
        <f>IF($D$362="Y/T","Isi Sasaran",IF($E$362=0,0,IF(K363="Y",1,IF(K363="T",0,"Isi Dulu"))))</f>
        <v>Isi Sasaran</v>
      </c>
      <c r="M363" s="849"/>
      <c r="N363" s="852"/>
    </row>
    <row r="364" spans="2:14" ht="15.75">
      <c r="B364" s="837"/>
      <c r="C364" s="840"/>
      <c r="D364" s="858"/>
      <c r="E364" s="855"/>
      <c r="F364" s="549">
        <v>3</v>
      </c>
      <c r="G364" s="550"/>
      <c r="H364" s="598" t="str">
        <f t="shared" si="6"/>
        <v>Belum Diisi</v>
      </c>
      <c r="I364" s="592" t="s">
        <v>26</v>
      </c>
      <c r="J364" s="593" t="str">
        <f>IF($D$362="Y/T","Isi Sasaran",IF($E$362=0,0,IF(I364="Y",1,IF(I364="T",0,"Isi Dulu"))))</f>
        <v>Isi Sasaran</v>
      </c>
      <c r="K364" s="592" t="s">
        <v>26</v>
      </c>
      <c r="L364" s="593" t="str">
        <f>IF($D$362="Y/T","Isi Sasaran",IF($E$362=0,0,IF(K364="Y",1,IF(K364="T",0,"Isi Dulu"))))</f>
        <v>Isi Sasaran</v>
      </c>
      <c r="M364" s="849"/>
      <c r="N364" s="852"/>
    </row>
    <row r="365" spans="2:14" ht="15.75">
      <c r="B365" s="837"/>
      <c r="C365" s="840"/>
      <c r="D365" s="858"/>
      <c r="E365" s="855"/>
      <c r="F365" s="549">
        <v>4</v>
      </c>
      <c r="G365" s="550"/>
      <c r="H365" s="598" t="str">
        <f t="shared" si="6"/>
        <v>Belum Diisi</v>
      </c>
      <c r="I365" s="592" t="s">
        <v>26</v>
      </c>
      <c r="J365" s="593" t="str">
        <f>IF($D$362="Y/T","Isi Sasaran",IF($E$362=0,0,IF(I365="Y",1,IF(I365="T",0,"Isi Dulu"))))</f>
        <v>Isi Sasaran</v>
      </c>
      <c r="K365" s="592" t="s">
        <v>26</v>
      </c>
      <c r="L365" s="593" t="str">
        <f>IF($D$362="Y/T","Isi Sasaran",IF($E$362=0,0,IF(K365="Y",1,IF(K365="T",0,"Isi Dulu"))))</f>
        <v>Isi Sasaran</v>
      </c>
      <c r="M365" s="849"/>
      <c r="N365" s="852"/>
    </row>
    <row r="366" spans="2:14" ht="15.75">
      <c r="B366" s="838"/>
      <c r="C366" s="841"/>
      <c r="D366" s="859"/>
      <c r="E366" s="856"/>
      <c r="F366" s="569">
        <v>5</v>
      </c>
      <c r="G366" s="570"/>
      <c r="H366" s="599" t="str">
        <f t="shared" si="6"/>
        <v>Belum Diisi</v>
      </c>
      <c r="I366" s="595" t="s">
        <v>26</v>
      </c>
      <c r="J366" s="596" t="str">
        <f>IF($D$362="Y/T","Isi Sasaran",IF($E$362=0,0,IF(I366="Y",1,IF(I366="T",0,"Isi Dulu"))))</f>
        <v>Isi Sasaran</v>
      </c>
      <c r="K366" s="595" t="s">
        <v>26</v>
      </c>
      <c r="L366" s="596" t="str">
        <f>IF($D$362="Y/T","Isi Sasaran",IF($E$362=0,0,IF(K366="Y",1,IF(K366="T",0,"Isi Dulu"))))</f>
        <v>Isi Sasaran</v>
      </c>
      <c r="M366" s="850"/>
      <c r="N366" s="853"/>
    </row>
    <row r="367" spans="2:14" ht="15.75">
      <c r="B367" s="836">
        <v>12</v>
      </c>
      <c r="C367" s="839"/>
      <c r="D367" s="857" t="s">
        <v>26</v>
      </c>
      <c r="E367" s="854" t="str">
        <f>IF(D367="Y",1,IF(D367="T",0,IF(D367="Y/T","Belum diisi","Error")))</f>
        <v>Belum diisi</v>
      </c>
      <c r="F367" s="528">
        <v>1</v>
      </c>
      <c r="G367" s="529"/>
      <c r="H367" s="600" t="str">
        <f t="shared" si="6"/>
        <v>Belum Diisi</v>
      </c>
      <c r="I367" s="590" t="s">
        <v>26</v>
      </c>
      <c r="J367" s="591" t="str">
        <f>IF($D$367="Y/T","Isi Sasaran",IF($E$367=0,0,IF(I367="Y",1,IF(I367="T",0,"Isi Dulu"))))</f>
        <v>Isi Sasaran</v>
      </c>
      <c r="K367" s="590" t="s">
        <v>26</v>
      </c>
      <c r="L367" s="591" t="str">
        <f>IF($D$367="Y/T","Isi Sasaran",IF($E$367=0,0,IF(K367="Y",1,IF(K367="T",0,"Isi Dulu"))))</f>
        <v>Isi Sasaran</v>
      </c>
      <c r="M367" s="848" t="s">
        <v>26</v>
      </c>
      <c r="N367" s="851" t="str">
        <f>IF(M367="Y",1,IF(M367="T",0,IF(M367="Y/T","Belum diisi","Error")))</f>
        <v>Belum diisi</v>
      </c>
    </row>
    <row r="368" spans="2:14" ht="15.75">
      <c r="B368" s="837"/>
      <c r="C368" s="840"/>
      <c r="D368" s="858"/>
      <c r="E368" s="855"/>
      <c r="F368" s="549">
        <v>2</v>
      </c>
      <c r="G368" s="550"/>
      <c r="H368" s="598" t="str">
        <f t="shared" si="6"/>
        <v>Belum Diisi</v>
      </c>
      <c r="I368" s="592" t="s">
        <v>26</v>
      </c>
      <c r="J368" s="593" t="str">
        <f>IF($D$367="Y/T","Isi Sasaran",IF($E$367=0,0,IF(I368="Y",1,IF(I368="T",0,"Isi Dulu"))))</f>
        <v>Isi Sasaran</v>
      </c>
      <c r="K368" s="592" t="s">
        <v>26</v>
      </c>
      <c r="L368" s="593" t="str">
        <f>IF($D$367="Y/T","Isi Sasaran",IF($E$367=0,0,IF(K368="Y",1,IF(K368="T",0,"Isi Dulu"))))</f>
        <v>Isi Sasaran</v>
      </c>
      <c r="M368" s="849"/>
      <c r="N368" s="852"/>
    </row>
    <row r="369" spans="2:14" ht="15.75">
      <c r="B369" s="837"/>
      <c r="C369" s="840"/>
      <c r="D369" s="858"/>
      <c r="E369" s="855"/>
      <c r="F369" s="549">
        <v>3</v>
      </c>
      <c r="G369" s="550"/>
      <c r="H369" s="598" t="str">
        <f t="shared" si="6"/>
        <v>Belum Diisi</v>
      </c>
      <c r="I369" s="592" t="s">
        <v>26</v>
      </c>
      <c r="J369" s="593" t="str">
        <f>IF($D$367="Y/T","Isi Sasaran",IF($E$367=0,0,IF(I369="Y",1,IF(I369="T",0,"Isi Dulu"))))</f>
        <v>Isi Sasaran</v>
      </c>
      <c r="K369" s="592" t="s">
        <v>26</v>
      </c>
      <c r="L369" s="593" t="str">
        <f>IF($D$367="Y/T","Isi Sasaran",IF($E$367=0,0,IF(K369="Y",1,IF(K369="T",0,"Isi Dulu"))))</f>
        <v>Isi Sasaran</v>
      </c>
      <c r="M369" s="849"/>
      <c r="N369" s="852"/>
    </row>
    <row r="370" spans="2:14" ht="15.75">
      <c r="B370" s="837"/>
      <c r="C370" s="840"/>
      <c r="D370" s="858"/>
      <c r="E370" s="855"/>
      <c r="F370" s="549">
        <v>4</v>
      </c>
      <c r="G370" s="550"/>
      <c r="H370" s="598" t="str">
        <f t="shared" si="6"/>
        <v>Belum Diisi</v>
      </c>
      <c r="I370" s="592" t="s">
        <v>26</v>
      </c>
      <c r="J370" s="593" t="str">
        <f>IF($D$367="Y/T","Isi Sasaran",IF($E$367=0,0,IF(I370="Y",1,IF(I370="T",0,"Isi Dulu"))))</f>
        <v>Isi Sasaran</v>
      </c>
      <c r="K370" s="592" t="s">
        <v>26</v>
      </c>
      <c r="L370" s="593" t="str">
        <f>IF($D$367="Y/T","Isi Sasaran",IF($E$367=0,0,IF(K370="Y",1,IF(K370="T",0,"Isi Dulu"))))</f>
        <v>Isi Sasaran</v>
      </c>
      <c r="M370" s="849"/>
      <c r="N370" s="852"/>
    </row>
    <row r="371" spans="2:14" ht="15.75">
      <c r="B371" s="838"/>
      <c r="C371" s="841"/>
      <c r="D371" s="859"/>
      <c r="E371" s="856"/>
      <c r="F371" s="569">
        <v>5</v>
      </c>
      <c r="G371" s="570"/>
      <c r="H371" s="599" t="str">
        <f t="shared" si="6"/>
        <v>Belum Diisi</v>
      </c>
      <c r="I371" s="595" t="s">
        <v>26</v>
      </c>
      <c r="J371" s="596" t="str">
        <f>IF($D$367="Y/T","Isi Sasaran",IF($E$367=0,0,IF(I371="Y",1,IF(I371="T",0,"Isi Dulu"))))</f>
        <v>Isi Sasaran</v>
      </c>
      <c r="K371" s="595" t="s">
        <v>26</v>
      </c>
      <c r="L371" s="596" t="str">
        <f>IF($D$367="Y/T","Isi Sasaran",IF($E$367=0,0,IF(K371="Y",1,IF(K371="T",0,"Isi Dulu"))))</f>
        <v>Isi Sasaran</v>
      </c>
      <c r="M371" s="850"/>
      <c r="N371" s="853"/>
    </row>
    <row r="372" spans="2:14" ht="15.75">
      <c r="B372" s="836">
        <v>13</v>
      </c>
      <c r="C372" s="839"/>
      <c r="D372" s="857" t="s">
        <v>26</v>
      </c>
      <c r="E372" s="854" t="str">
        <f>IF(D372="Y",1,IF(D372="T",0,IF(D372="Y/T","Belum diisi","Error")))</f>
        <v>Belum diisi</v>
      </c>
      <c r="F372" s="528">
        <v>1</v>
      </c>
      <c r="G372" s="529"/>
      <c r="H372" s="600" t="str">
        <f t="shared" si="6"/>
        <v>Belum Diisi</v>
      </c>
      <c r="I372" s="590" t="s">
        <v>26</v>
      </c>
      <c r="J372" s="591" t="str">
        <f>IF($D$372="Y/T","Isi Sasaran",IF($E$372=0,0,IF(I372="Y",1,IF(I372="T",0,"Isi Dulu"))))</f>
        <v>Isi Sasaran</v>
      </c>
      <c r="K372" s="590" t="s">
        <v>26</v>
      </c>
      <c r="L372" s="591" t="str">
        <f>IF($D$372="Y/T","Isi Sasaran",IF($E$372=0,0,IF(K372="Y",1,IF(K372="T",0,"Isi Dulu"))))</f>
        <v>Isi Sasaran</v>
      </c>
      <c r="M372" s="848" t="s">
        <v>26</v>
      </c>
      <c r="N372" s="851" t="str">
        <f>IF(M372="Y",1,IF(M372="T",0,IF(M372="Y/T","Belum diisi","Error")))</f>
        <v>Belum diisi</v>
      </c>
    </row>
    <row r="373" spans="2:14" ht="15.75">
      <c r="B373" s="837"/>
      <c r="C373" s="840"/>
      <c r="D373" s="858"/>
      <c r="E373" s="855"/>
      <c r="F373" s="549">
        <v>2</v>
      </c>
      <c r="G373" s="550"/>
      <c r="H373" s="598" t="str">
        <f t="shared" si="6"/>
        <v>Belum Diisi</v>
      </c>
      <c r="I373" s="592" t="s">
        <v>26</v>
      </c>
      <c r="J373" s="593" t="str">
        <f>IF($D$372="Y/T","Isi Sasaran",IF($E$372=0,0,IF(I373="Y",1,IF(I373="T",0,"Isi Dulu"))))</f>
        <v>Isi Sasaran</v>
      </c>
      <c r="K373" s="592" t="s">
        <v>26</v>
      </c>
      <c r="L373" s="593" t="str">
        <f>IF($D$372="Y/T","Isi Sasaran",IF($E$372=0,0,IF(K373="Y",1,IF(K373="T",0,"Isi Dulu"))))</f>
        <v>Isi Sasaran</v>
      </c>
      <c r="M373" s="849"/>
      <c r="N373" s="852"/>
    </row>
    <row r="374" spans="2:14" ht="15.75">
      <c r="B374" s="837"/>
      <c r="C374" s="840"/>
      <c r="D374" s="858"/>
      <c r="E374" s="855"/>
      <c r="F374" s="549">
        <v>3</v>
      </c>
      <c r="G374" s="550"/>
      <c r="H374" s="598" t="str">
        <f t="shared" si="6"/>
        <v>Belum Diisi</v>
      </c>
      <c r="I374" s="592" t="s">
        <v>26</v>
      </c>
      <c r="J374" s="593" t="str">
        <f>IF($D$372="Y/T","Isi Sasaran",IF($E$372=0,0,IF(I374="Y",1,IF(I374="T",0,"Isi Dulu"))))</f>
        <v>Isi Sasaran</v>
      </c>
      <c r="K374" s="592" t="s">
        <v>26</v>
      </c>
      <c r="L374" s="593" t="str">
        <f>IF($D$372="Y/T","Isi Sasaran",IF($E$372=0,0,IF(K374="Y",1,IF(K374="T",0,"Isi Dulu"))))</f>
        <v>Isi Sasaran</v>
      </c>
      <c r="M374" s="849"/>
      <c r="N374" s="852"/>
    </row>
    <row r="375" spans="2:14" ht="15.75">
      <c r="B375" s="837"/>
      <c r="C375" s="840"/>
      <c r="D375" s="858"/>
      <c r="E375" s="855"/>
      <c r="F375" s="549">
        <v>4</v>
      </c>
      <c r="G375" s="550"/>
      <c r="H375" s="598" t="str">
        <f t="shared" si="6"/>
        <v>Belum Diisi</v>
      </c>
      <c r="I375" s="592" t="s">
        <v>26</v>
      </c>
      <c r="J375" s="593" t="str">
        <f>IF($D$372="Y/T","Isi Sasaran",IF($E$372=0,0,IF(I375="Y",1,IF(I375="T",0,"Isi Dulu"))))</f>
        <v>Isi Sasaran</v>
      </c>
      <c r="K375" s="592" t="s">
        <v>26</v>
      </c>
      <c r="L375" s="593" t="str">
        <f>IF($D$372="Y/T","Isi Sasaran",IF($E$372=0,0,IF(K375="Y",1,IF(K375="T",0,"Isi Dulu"))))</f>
        <v>Isi Sasaran</v>
      </c>
      <c r="M375" s="849"/>
      <c r="N375" s="852"/>
    </row>
    <row r="376" spans="2:14" ht="15.75">
      <c r="B376" s="838"/>
      <c r="C376" s="841"/>
      <c r="D376" s="859"/>
      <c r="E376" s="856"/>
      <c r="F376" s="569">
        <v>5</v>
      </c>
      <c r="G376" s="570"/>
      <c r="H376" s="599" t="str">
        <f t="shared" ref="H376:H411" si="7">IF(OR(J376="Isi Dulu",L376="Isi Dulu",J376="Isi Sasaran",L376="Isi Sasaran"),"Belum Diisi",IF(SUM(J376,L376)=2,1,IF(SUM(J376,L376)=1,0,IF(SUM(J376,L376)=0,0,"Error"))))</f>
        <v>Belum Diisi</v>
      </c>
      <c r="I376" s="595" t="s">
        <v>26</v>
      </c>
      <c r="J376" s="596" t="str">
        <f>IF($D$372="Y/T","Isi Sasaran",IF($E$372=0,0,IF(I376="Y",1,IF(I376="T",0,"Isi Dulu"))))</f>
        <v>Isi Sasaran</v>
      </c>
      <c r="K376" s="595" t="s">
        <v>26</v>
      </c>
      <c r="L376" s="596" t="str">
        <f>IF($D$372="Y/T","Isi Sasaran",IF($E$372=0,0,IF(K376="Y",1,IF(K376="T",0,"Isi Dulu"))))</f>
        <v>Isi Sasaran</v>
      </c>
      <c r="M376" s="850"/>
      <c r="N376" s="853"/>
    </row>
    <row r="377" spans="2:14" ht="15.75">
      <c r="B377" s="836">
        <v>14</v>
      </c>
      <c r="C377" s="839"/>
      <c r="D377" s="857" t="s">
        <v>26</v>
      </c>
      <c r="E377" s="854" t="str">
        <f>IF(D377="Y",1,IF(D377="T",0,IF(D377="Y/T","Belum diisi","Error")))</f>
        <v>Belum diisi</v>
      </c>
      <c r="F377" s="528">
        <v>1</v>
      </c>
      <c r="G377" s="529"/>
      <c r="H377" s="600" t="str">
        <f t="shared" si="7"/>
        <v>Belum Diisi</v>
      </c>
      <c r="I377" s="590" t="s">
        <v>26</v>
      </c>
      <c r="J377" s="591" t="str">
        <f>IF($D$377="Y/T","Isi Sasaran",IF($E$377=0,0,IF(I377="Y",1,IF(I377="T",0,"Isi Dulu"))))</f>
        <v>Isi Sasaran</v>
      </c>
      <c r="K377" s="590" t="s">
        <v>26</v>
      </c>
      <c r="L377" s="591" t="str">
        <f>IF($D$377="Y/T","Isi Sasaran",IF($E$377=0,0,IF(K377="Y",1,IF(K377="T",0,"Isi Dulu"))))</f>
        <v>Isi Sasaran</v>
      </c>
      <c r="M377" s="848" t="s">
        <v>26</v>
      </c>
      <c r="N377" s="851" t="str">
        <f>IF(M377="Y",1,IF(M377="T",0,IF(M377="Y/T","Belum diisi","Error")))</f>
        <v>Belum diisi</v>
      </c>
    </row>
    <row r="378" spans="2:14" ht="15.75">
      <c r="B378" s="837"/>
      <c r="C378" s="840"/>
      <c r="D378" s="858"/>
      <c r="E378" s="855"/>
      <c r="F378" s="549">
        <v>2</v>
      </c>
      <c r="G378" s="550"/>
      <c r="H378" s="598" t="str">
        <f t="shared" si="7"/>
        <v>Belum Diisi</v>
      </c>
      <c r="I378" s="592" t="s">
        <v>26</v>
      </c>
      <c r="J378" s="593" t="str">
        <f>IF($D$377="Y/T","Isi Sasaran",IF($E$377=0,0,IF(I378="Y",1,IF(I378="T",0,"Isi Dulu"))))</f>
        <v>Isi Sasaran</v>
      </c>
      <c r="K378" s="592" t="s">
        <v>26</v>
      </c>
      <c r="L378" s="593" t="str">
        <f>IF($D$377="Y/T","Isi Sasaran",IF($E$377=0,0,IF(K378="Y",1,IF(K378="T",0,"Isi Dulu"))))</f>
        <v>Isi Sasaran</v>
      </c>
      <c r="M378" s="849"/>
      <c r="N378" s="852"/>
    </row>
    <row r="379" spans="2:14" ht="15.75">
      <c r="B379" s="837"/>
      <c r="C379" s="840"/>
      <c r="D379" s="858"/>
      <c r="E379" s="855"/>
      <c r="F379" s="549">
        <v>3</v>
      </c>
      <c r="G379" s="550"/>
      <c r="H379" s="598" t="str">
        <f t="shared" si="7"/>
        <v>Belum Diisi</v>
      </c>
      <c r="I379" s="592" t="s">
        <v>26</v>
      </c>
      <c r="J379" s="593" t="str">
        <f>IF($D$377="Y/T","Isi Sasaran",IF($E$377=0,0,IF(I379="Y",1,IF(I379="T",0,"Isi Dulu"))))</f>
        <v>Isi Sasaran</v>
      </c>
      <c r="K379" s="592" t="s">
        <v>26</v>
      </c>
      <c r="L379" s="593" t="str">
        <f>IF($D$377="Y/T","Isi Sasaran",IF($E$377=0,0,IF(K379="Y",1,IF(K379="T",0,"Isi Dulu"))))</f>
        <v>Isi Sasaran</v>
      </c>
      <c r="M379" s="849"/>
      <c r="N379" s="852"/>
    </row>
    <row r="380" spans="2:14" ht="15.75">
      <c r="B380" s="837"/>
      <c r="C380" s="840"/>
      <c r="D380" s="858"/>
      <c r="E380" s="855"/>
      <c r="F380" s="549">
        <v>4</v>
      </c>
      <c r="G380" s="550"/>
      <c r="H380" s="598" t="str">
        <f t="shared" si="7"/>
        <v>Belum Diisi</v>
      </c>
      <c r="I380" s="592" t="s">
        <v>26</v>
      </c>
      <c r="J380" s="593" t="str">
        <f>IF($D$377="Y/T","Isi Sasaran",IF($E$377=0,0,IF(I380="Y",1,IF(I380="T",0,"Isi Dulu"))))</f>
        <v>Isi Sasaran</v>
      </c>
      <c r="K380" s="592" t="s">
        <v>26</v>
      </c>
      <c r="L380" s="593" t="str">
        <f>IF($D$377="Y/T","Isi Sasaran",IF($E$377=0,0,IF(K380="Y",1,IF(K380="T",0,"Isi Dulu"))))</f>
        <v>Isi Sasaran</v>
      </c>
      <c r="M380" s="849"/>
      <c r="N380" s="852"/>
    </row>
    <row r="381" spans="2:14" ht="15.75">
      <c r="B381" s="838"/>
      <c r="C381" s="841"/>
      <c r="D381" s="859"/>
      <c r="E381" s="856"/>
      <c r="F381" s="569">
        <v>5</v>
      </c>
      <c r="G381" s="570"/>
      <c r="H381" s="599" t="str">
        <f t="shared" si="7"/>
        <v>Belum Diisi</v>
      </c>
      <c r="I381" s="595" t="s">
        <v>26</v>
      </c>
      <c r="J381" s="596" t="str">
        <f>IF($D$377="Y/T","Isi Sasaran",IF($E$377=0,0,IF(I381="Y",1,IF(I381="T",0,"Isi Dulu"))))</f>
        <v>Isi Sasaran</v>
      </c>
      <c r="K381" s="595" t="s">
        <v>26</v>
      </c>
      <c r="L381" s="596" t="str">
        <f>IF($D$377="Y/T","Isi Sasaran",IF($E$377=0,0,IF(K381="Y",1,IF(K381="T",0,"Isi Dulu"))))</f>
        <v>Isi Sasaran</v>
      </c>
      <c r="M381" s="850"/>
      <c r="N381" s="853"/>
    </row>
    <row r="382" spans="2:14" ht="15.75">
      <c r="B382" s="836">
        <v>15</v>
      </c>
      <c r="C382" s="839"/>
      <c r="D382" s="857" t="s">
        <v>26</v>
      </c>
      <c r="E382" s="854" t="str">
        <f>IF(D382="Y",1,IF(D382="T",0,IF(D382="Y/T","Belum diisi","Error")))</f>
        <v>Belum diisi</v>
      </c>
      <c r="F382" s="528">
        <v>1</v>
      </c>
      <c r="G382" s="529"/>
      <c r="H382" s="600" t="str">
        <f t="shared" si="7"/>
        <v>Belum Diisi</v>
      </c>
      <c r="I382" s="590" t="s">
        <v>26</v>
      </c>
      <c r="J382" s="591" t="str">
        <f>IF($D$382="Y/T","Isi Sasaran",IF($E$382=0,0,IF(I382="Y",1,IF(I382="T",0,"Isi Dulu"))))</f>
        <v>Isi Sasaran</v>
      </c>
      <c r="K382" s="590" t="s">
        <v>26</v>
      </c>
      <c r="L382" s="591" t="str">
        <f>IF($D$382="Y/T","Isi Sasaran",IF($E$382=0,0,IF(K382="Y",1,IF(K382="T",0,"Isi Dulu"))))</f>
        <v>Isi Sasaran</v>
      </c>
      <c r="M382" s="848" t="s">
        <v>26</v>
      </c>
      <c r="N382" s="851" t="str">
        <f>IF(M382="Y",1,IF(M382="T",0,IF(M382="Y/T","Belum diisi","Error")))</f>
        <v>Belum diisi</v>
      </c>
    </row>
    <row r="383" spans="2:14" ht="15.75">
      <c r="B383" s="837"/>
      <c r="C383" s="840"/>
      <c r="D383" s="858"/>
      <c r="E383" s="855"/>
      <c r="F383" s="549">
        <v>2</v>
      </c>
      <c r="G383" s="550"/>
      <c r="H383" s="598" t="str">
        <f t="shared" si="7"/>
        <v>Belum Diisi</v>
      </c>
      <c r="I383" s="592" t="s">
        <v>26</v>
      </c>
      <c r="J383" s="593" t="str">
        <f>IF($D$382="Y/T","Isi Sasaran",IF($E$382=0,0,IF(I383="Y",1,IF(I383="T",0,"Isi Dulu"))))</f>
        <v>Isi Sasaran</v>
      </c>
      <c r="K383" s="592" t="s">
        <v>26</v>
      </c>
      <c r="L383" s="593" t="str">
        <f>IF($D$382="Y/T","Isi Sasaran",IF($E$382=0,0,IF(K383="Y",1,IF(K383="T",0,"Isi Dulu"))))</f>
        <v>Isi Sasaran</v>
      </c>
      <c r="M383" s="849"/>
      <c r="N383" s="852"/>
    </row>
    <row r="384" spans="2:14" ht="15.75">
      <c r="B384" s="837"/>
      <c r="C384" s="840"/>
      <c r="D384" s="858"/>
      <c r="E384" s="855"/>
      <c r="F384" s="549">
        <v>3</v>
      </c>
      <c r="G384" s="550"/>
      <c r="H384" s="598" t="str">
        <f t="shared" si="7"/>
        <v>Belum Diisi</v>
      </c>
      <c r="I384" s="592" t="s">
        <v>26</v>
      </c>
      <c r="J384" s="593" t="str">
        <f>IF($D$382="Y/T","Isi Sasaran",IF($E$382=0,0,IF(I384="Y",1,IF(I384="T",0,"Isi Dulu"))))</f>
        <v>Isi Sasaran</v>
      </c>
      <c r="K384" s="592" t="s">
        <v>26</v>
      </c>
      <c r="L384" s="593" t="str">
        <f>IF($D$382="Y/T","Isi Sasaran",IF($E$382=0,0,IF(K384="Y",1,IF(K384="T",0,"Isi Dulu"))))</f>
        <v>Isi Sasaran</v>
      </c>
      <c r="M384" s="849"/>
      <c r="N384" s="852"/>
    </row>
    <row r="385" spans="2:14" ht="15.75">
      <c r="B385" s="837"/>
      <c r="C385" s="840"/>
      <c r="D385" s="858"/>
      <c r="E385" s="855"/>
      <c r="F385" s="549">
        <v>4</v>
      </c>
      <c r="G385" s="550"/>
      <c r="H385" s="598" t="str">
        <f t="shared" si="7"/>
        <v>Belum Diisi</v>
      </c>
      <c r="I385" s="592" t="s">
        <v>26</v>
      </c>
      <c r="J385" s="593" t="str">
        <f>IF($D$382="Y/T","Isi Sasaran",IF($E$382=0,0,IF(I385="Y",1,IF(I385="T",0,"Isi Dulu"))))</f>
        <v>Isi Sasaran</v>
      </c>
      <c r="K385" s="592" t="s">
        <v>26</v>
      </c>
      <c r="L385" s="593" t="str">
        <f>IF($D$382="Y/T","Isi Sasaran",IF($E$382=0,0,IF(K385="Y",1,IF(K385="T",0,"Isi Dulu"))))</f>
        <v>Isi Sasaran</v>
      </c>
      <c r="M385" s="849"/>
      <c r="N385" s="852"/>
    </row>
    <row r="386" spans="2:14" ht="15.75">
      <c r="B386" s="838"/>
      <c r="C386" s="841"/>
      <c r="D386" s="859"/>
      <c r="E386" s="856"/>
      <c r="F386" s="569">
        <v>5</v>
      </c>
      <c r="G386" s="570"/>
      <c r="H386" s="599" t="str">
        <f t="shared" si="7"/>
        <v>Belum Diisi</v>
      </c>
      <c r="I386" s="595" t="s">
        <v>26</v>
      </c>
      <c r="J386" s="596" t="str">
        <f>IF($D$382="Y/T","Isi Sasaran",IF($E$382=0,0,IF(I386="Y",1,IF(I386="T",0,"Isi Dulu"))))</f>
        <v>Isi Sasaran</v>
      </c>
      <c r="K386" s="595" t="s">
        <v>26</v>
      </c>
      <c r="L386" s="596" t="str">
        <f>IF($D$382="Y/T","Isi Sasaran",IF($E$382=0,0,IF(K386="Y",1,IF(K386="T",0,"Isi Dulu"))))</f>
        <v>Isi Sasaran</v>
      </c>
      <c r="M386" s="850"/>
      <c r="N386" s="853"/>
    </row>
    <row r="387" spans="2:14" ht="15.75">
      <c r="B387" s="836">
        <v>16</v>
      </c>
      <c r="C387" s="839"/>
      <c r="D387" s="857" t="s">
        <v>26</v>
      </c>
      <c r="E387" s="854" t="str">
        <f>IF(D387="Y",1,IF(D387="T",0,IF(D387="Y/T","Belum diisi","Error")))</f>
        <v>Belum diisi</v>
      </c>
      <c r="F387" s="528">
        <v>1</v>
      </c>
      <c r="G387" s="529"/>
      <c r="H387" s="600" t="str">
        <f t="shared" si="7"/>
        <v>Belum Diisi</v>
      </c>
      <c r="I387" s="590" t="s">
        <v>26</v>
      </c>
      <c r="J387" s="591" t="str">
        <f>IF($D$387="Y/T","Isi Sasaran",IF($E$387=0,0,IF(I387="Y",1,IF(I387="T",0,"Isi Dulu"))))</f>
        <v>Isi Sasaran</v>
      </c>
      <c r="K387" s="590" t="s">
        <v>26</v>
      </c>
      <c r="L387" s="591" t="str">
        <f>IF($D$387="Y/T","Isi Sasaran",IF($E$387=0,0,IF(K387="Y",1,IF(K387="T",0,"Isi Dulu"))))</f>
        <v>Isi Sasaran</v>
      </c>
      <c r="M387" s="848" t="s">
        <v>26</v>
      </c>
      <c r="N387" s="851" t="str">
        <f>IF(M387="Y",1,IF(M387="T",0,IF(M387="Y/T","Belum diisi","Error")))</f>
        <v>Belum diisi</v>
      </c>
    </row>
    <row r="388" spans="2:14" ht="15.75">
      <c r="B388" s="837"/>
      <c r="C388" s="840"/>
      <c r="D388" s="858"/>
      <c r="E388" s="855"/>
      <c r="F388" s="549">
        <v>2</v>
      </c>
      <c r="G388" s="550"/>
      <c r="H388" s="598" t="str">
        <f t="shared" si="7"/>
        <v>Belum Diisi</v>
      </c>
      <c r="I388" s="592" t="s">
        <v>26</v>
      </c>
      <c r="J388" s="593" t="str">
        <f>IF($D$387="Y/T","Isi Sasaran",IF($E$387=0,0,IF(I388="Y",1,IF(I388="T",0,"Isi Dulu"))))</f>
        <v>Isi Sasaran</v>
      </c>
      <c r="K388" s="592" t="s">
        <v>26</v>
      </c>
      <c r="L388" s="593" t="str">
        <f>IF($D$387="Y/T","Isi Sasaran",IF($E$387=0,0,IF(K388="Y",1,IF(K388="T",0,"Isi Dulu"))))</f>
        <v>Isi Sasaran</v>
      </c>
      <c r="M388" s="849"/>
      <c r="N388" s="852"/>
    </row>
    <row r="389" spans="2:14" ht="15.75">
      <c r="B389" s="837"/>
      <c r="C389" s="840"/>
      <c r="D389" s="858"/>
      <c r="E389" s="855"/>
      <c r="F389" s="549">
        <v>3</v>
      </c>
      <c r="G389" s="550"/>
      <c r="H389" s="598" t="str">
        <f t="shared" si="7"/>
        <v>Belum Diisi</v>
      </c>
      <c r="I389" s="592" t="s">
        <v>26</v>
      </c>
      <c r="J389" s="593" t="str">
        <f>IF($D$387="Y/T","Isi Sasaran",IF($E$387=0,0,IF(I389="Y",1,IF(I389="T",0,"Isi Dulu"))))</f>
        <v>Isi Sasaran</v>
      </c>
      <c r="K389" s="592" t="s">
        <v>26</v>
      </c>
      <c r="L389" s="593" t="str">
        <f>IF($D$387="Y/T","Isi Sasaran",IF($E$387=0,0,IF(K389="Y",1,IF(K389="T",0,"Isi Dulu"))))</f>
        <v>Isi Sasaran</v>
      </c>
      <c r="M389" s="849"/>
      <c r="N389" s="852"/>
    </row>
    <row r="390" spans="2:14" ht="15.75">
      <c r="B390" s="837"/>
      <c r="C390" s="840"/>
      <c r="D390" s="858"/>
      <c r="E390" s="855"/>
      <c r="F390" s="549">
        <v>4</v>
      </c>
      <c r="G390" s="550"/>
      <c r="H390" s="598" t="str">
        <f t="shared" si="7"/>
        <v>Belum Diisi</v>
      </c>
      <c r="I390" s="592" t="s">
        <v>26</v>
      </c>
      <c r="J390" s="593" t="str">
        <f>IF($D$387="Y/T","Isi Sasaran",IF($E$387=0,0,IF(I390="Y",1,IF(I390="T",0,"Isi Dulu"))))</f>
        <v>Isi Sasaran</v>
      </c>
      <c r="K390" s="592" t="s">
        <v>26</v>
      </c>
      <c r="L390" s="593" t="str">
        <f>IF($D$387="Y/T","Isi Sasaran",IF($E$387=0,0,IF(K390="Y",1,IF(K390="T",0,"Isi Dulu"))))</f>
        <v>Isi Sasaran</v>
      </c>
      <c r="M390" s="849"/>
      <c r="N390" s="852"/>
    </row>
    <row r="391" spans="2:14" ht="15.75">
      <c r="B391" s="838"/>
      <c r="C391" s="841"/>
      <c r="D391" s="859"/>
      <c r="E391" s="856"/>
      <c r="F391" s="569">
        <v>5</v>
      </c>
      <c r="G391" s="570"/>
      <c r="H391" s="599" t="str">
        <f t="shared" si="7"/>
        <v>Belum Diisi</v>
      </c>
      <c r="I391" s="595" t="s">
        <v>26</v>
      </c>
      <c r="J391" s="596" t="str">
        <f>IF($D$387="Y/T","Isi Sasaran",IF($E$387=0,0,IF(I391="Y",1,IF(I391="T",0,"Isi Dulu"))))</f>
        <v>Isi Sasaran</v>
      </c>
      <c r="K391" s="595" t="s">
        <v>26</v>
      </c>
      <c r="L391" s="596" t="str">
        <f>IF($D$387="Y/T","Isi Sasaran",IF($E$387=0,0,IF(K391="Y",1,IF(K391="T",0,"Isi Dulu"))))</f>
        <v>Isi Sasaran</v>
      </c>
      <c r="M391" s="850"/>
      <c r="N391" s="853"/>
    </row>
    <row r="392" spans="2:14" ht="15.75">
      <c r="B392" s="836">
        <v>17</v>
      </c>
      <c r="C392" s="839"/>
      <c r="D392" s="857" t="s">
        <v>26</v>
      </c>
      <c r="E392" s="854" t="str">
        <f>IF(D392="Y",1,IF(D392="T",0,IF(D392="Y/T","Belum diisi","Error")))</f>
        <v>Belum diisi</v>
      </c>
      <c r="F392" s="528">
        <v>1</v>
      </c>
      <c r="G392" s="529"/>
      <c r="H392" s="600" t="str">
        <f t="shared" si="7"/>
        <v>Belum Diisi</v>
      </c>
      <c r="I392" s="590" t="s">
        <v>26</v>
      </c>
      <c r="J392" s="591" t="str">
        <f>IF($D$392="Y/T","Isi Sasaran",IF($E$392=0,0,IF(I392="Y",1,IF(I392="T",0,"Isi Dulu"))))</f>
        <v>Isi Sasaran</v>
      </c>
      <c r="K392" s="590" t="s">
        <v>26</v>
      </c>
      <c r="L392" s="591" t="str">
        <f>IF($D$392="Y/T","Isi Sasaran",IF($E$392=0,0,IF(K392="Y",1,IF(K392="T",0,"Isi Dulu"))))</f>
        <v>Isi Sasaran</v>
      </c>
      <c r="M392" s="848" t="s">
        <v>26</v>
      </c>
      <c r="N392" s="851" t="str">
        <f>IF(M392="Y",1,IF(M392="T",0,IF(M392="Y/T","Belum diisi","Error")))</f>
        <v>Belum diisi</v>
      </c>
    </row>
    <row r="393" spans="2:14" ht="15.75">
      <c r="B393" s="837"/>
      <c r="C393" s="840"/>
      <c r="D393" s="858"/>
      <c r="E393" s="855"/>
      <c r="F393" s="549">
        <v>2</v>
      </c>
      <c r="G393" s="550"/>
      <c r="H393" s="598" t="str">
        <f t="shared" si="7"/>
        <v>Belum Diisi</v>
      </c>
      <c r="I393" s="592" t="s">
        <v>26</v>
      </c>
      <c r="J393" s="593" t="str">
        <f>IF($D$392="Y/T","Isi Sasaran",IF($E$392=0,0,IF(I393="Y",1,IF(I393="T",0,"Isi Dulu"))))</f>
        <v>Isi Sasaran</v>
      </c>
      <c r="K393" s="592" t="s">
        <v>26</v>
      </c>
      <c r="L393" s="593" t="str">
        <f>IF($D$392="Y/T","Isi Sasaran",IF($E$392=0,0,IF(K393="Y",1,IF(K393="T",0,"Isi Dulu"))))</f>
        <v>Isi Sasaran</v>
      </c>
      <c r="M393" s="849"/>
      <c r="N393" s="852"/>
    </row>
    <row r="394" spans="2:14" ht="15.75">
      <c r="B394" s="837"/>
      <c r="C394" s="840"/>
      <c r="D394" s="858"/>
      <c r="E394" s="855"/>
      <c r="F394" s="549">
        <v>3</v>
      </c>
      <c r="G394" s="550"/>
      <c r="H394" s="598" t="str">
        <f t="shared" si="7"/>
        <v>Belum Diisi</v>
      </c>
      <c r="I394" s="592" t="s">
        <v>26</v>
      </c>
      <c r="J394" s="593" t="str">
        <f>IF($D$392="Y/T","Isi Sasaran",IF($E$392=0,0,IF(I394="Y",1,IF(I394="T",0,"Isi Dulu"))))</f>
        <v>Isi Sasaran</v>
      </c>
      <c r="K394" s="592" t="s">
        <v>26</v>
      </c>
      <c r="L394" s="593" t="str">
        <f>IF($D$392="Y/T","Isi Sasaran",IF($E$392=0,0,IF(K394="Y",1,IF(K394="T",0,"Isi Dulu"))))</f>
        <v>Isi Sasaran</v>
      </c>
      <c r="M394" s="849"/>
      <c r="N394" s="852"/>
    </row>
    <row r="395" spans="2:14" ht="15.75">
      <c r="B395" s="837"/>
      <c r="C395" s="840"/>
      <c r="D395" s="858"/>
      <c r="E395" s="855"/>
      <c r="F395" s="549">
        <v>4</v>
      </c>
      <c r="G395" s="550"/>
      <c r="H395" s="598" t="str">
        <f t="shared" si="7"/>
        <v>Belum Diisi</v>
      </c>
      <c r="I395" s="592" t="s">
        <v>26</v>
      </c>
      <c r="J395" s="593" t="str">
        <f>IF($D$392="Y/T","Isi Sasaran",IF($E$392=0,0,IF(I395="Y",1,IF(I395="T",0,"Isi Dulu"))))</f>
        <v>Isi Sasaran</v>
      </c>
      <c r="K395" s="592" t="s">
        <v>26</v>
      </c>
      <c r="L395" s="593" t="str">
        <f>IF($D$392="Y/T","Isi Sasaran",IF($E$392=0,0,IF(K395="Y",1,IF(K395="T",0,"Isi Dulu"))))</f>
        <v>Isi Sasaran</v>
      </c>
      <c r="M395" s="849"/>
      <c r="N395" s="852"/>
    </row>
    <row r="396" spans="2:14" ht="15.75">
      <c r="B396" s="838"/>
      <c r="C396" s="841"/>
      <c r="D396" s="859"/>
      <c r="E396" s="856"/>
      <c r="F396" s="569">
        <v>5</v>
      </c>
      <c r="G396" s="570"/>
      <c r="H396" s="599" t="str">
        <f t="shared" si="7"/>
        <v>Belum Diisi</v>
      </c>
      <c r="I396" s="595" t="s">
        <v>26</v>
      </c>
      <c r="J396" s="596" t="str">
        <f>IF($D$392="Y/T","Isi Sasaran",IF($E$392=0,0,IF(I396="Y",1,IF(I396="T",0,"Isi Dulu"))))</f>
        <v>Isi Sasaran</v>
      </c>
      <c r="K396" s="595" t="s">
        <v>26</v>
      </c>
      <c r="L396" s="596" t="str">
        <f>IF($D$392="Y/T","Isi Sasaran",IF($E$392=0,0,IF(K396="Y",1,IF(K396="T",0,"Isi Dulu"))))</f>
        <v>Isi Sasaran</v>
      </c>
      <c r="M396" s="850"/>
      <c r="N396" s="853"/>
    </row>
    <row r="397" spans="2:14" ht="15.75">
      <c r="B397" s="836">
        <v>18</v>
      </c>
      <c r="C397" s="839"/>
      <c r="D397" s="857" t="s">
        <v>26</v>
      </c>
      <c r="E397" s="854" t="str">
        <f>IF(D397="Y",1,IF(D397="T",0,IF(D397="Y/T","Belum diisi","Error")))</f>
        <v>Belum diisi</v>
      </c>
      <c r="F397" s="528">
        <v>1</v>
      </c>
      <c r="G397" s="529"/>
      <c r="H397" s="600" t="str">
        <f t="shared" si="7"/>
        <v>Belum Diisi</v>
      </c>
      <c r="I397" s="590" t="s">
        <v>26</v>
      </c>
      <c r="J397" s="591" t="str">
        <f>IF($D$397="Y/T","Isi Sasaran",IF($E$397=0,0,IF(I397="Y",1,IF(I397="T",0,"Isi Dulu"))))</f>
        <v>Isi Sasaran</v>
      </c>
      <c r="K397" s="590" t="s">
        <v>26</v>
      </c>
      <c r="L397" s="591" t="str">
        <f>IF($D$397="Y/T","Isi Sasaran",IF($E$397=0,0,IF(K397="Y",1,IF(K397="T",0,"Isi Dulu"))))</f>
        <v>Isi Sasaran</v>
      </c>
      <c r="M397" s="848" t="s">
        <v>26</v>
      </c>
      <c r="N397" s="851" t="str">
        <f>IF(M397="Y",1,IF(M397="T",0,IF(M397="Y/T","Belum diisi","Error")))</f>
        <v>Belum diisi</v>
      </c>
    </row>
    <row r="398" spans="2:14" ht="15.75">
      <c r="B398" s="837"/>
      <c r="C398" s="840"/>
      <c r="D398" s="858"/>
      <c r="E398" s="855"/>
      <c r="F398" s="549">
        <v>2</v>
      </c>
      <c r="G398" s="550"/>
      <c r="H398" s="598" t="str">
        <f t="shared" si="7"/>
        <v>Belum Diisi</v>
      </c>
      <c r="I398" s="592" t="s">
        <v>26</v>
      </c>
      <c r="J398" s="593" t="str">
        <f>IF($D$397="Y/T","Isi Sasaran",IF($E$397=0,0,IF(I398="Y",1,IF(I398="T",0,"Isi Dulu"))))</f>
        <v>Isi Sasaran</v>
      </c>
      <c r="K398" s="592" t="s">
        <v>26</v>
      </c>
      <c r="L398" s="593" t="str">
        <f>IF($D$397="Y/T","Isi Sasaran",IF($E$397=0,0,IF(K398="Y",1,IF(K398="T",0,"Isi Dulu"))))</f>
        <v>Isi Sasaran</v>
      </c>
      <c r="M398" s="849"/>
      <c r="N398" s="852"/>
    </row>
    <row r="399" spans="2:14" ht="15.75">
      <c r="B399" s="837"/>
      <c r="C399" s="840"/>
      <c r="D399" s="858"/>
      <c r="E399" s="855"/>
      <c r="F399" s="549">
        <v>3</v>
      </c>
      <c r="G399" s="550"/>
      <c r="H399" s="598" t="str">
        <f t="shared" si="7"/>
        <v>Belum Diisi</v>
      </c>
      <c r="I399" s="592" t="s">
        <v>26</v>
      </c>
      <c r="J399" s="593" t="str">
        <f>IF($D$397="Y/T","Isi Sasaran",IF($E$397=0,0,IF(I399="Y",1,IF(I399="T",0,"Isi Dulu"))))</f>
        <v>Isi Sasaran</v>
      </c>
      <c r="K399" s="592" t="s">
        <v>26</v>
      </c>
      <c r="L399" s="593" t="str">
        <f>IF($D$397="Y/T","Isi Sasaran",IF($E$397=0,0,IF(K399="Y",1,IF(K399="T",0,"Isi Dulu"))))</f>
        <v>Isi Sasaran</v>
      </c>
      <c r="M399" s="849"/>
      <c r="N399" s="852"/>
    </row>
    <row r="400" spans="2:14" ht="15.75">
      <c r="B400" s="837"/>
      <c r="C400" s="840"/>
      <c r="D400" s="858"/>
      <c r="E400" s="855"/>
      <c r="F400" s="549">
        <v>4</v>
      </c>
      <c r="G400" s="550"/>
      <c r="H400" s="598" t="str">
        <f t="shared" si="7"/>
        <v>Belum Diisi</v>
      </c>
      <c r="I400" s="592" t="s">
        <v>26</v>
      </c>
      <c r="J400" s="593" t="str">
        <f>IF($D$397="Y/T","Isi Sasaran",IF($E$397=0,0,IF(I400="Y",1,IF(I400="T",0,"Isi Dulu"))))</f>
        <v>Isi Sasaran</v>
      </c>
      <c r="K400" s="592" t="s">
        <v>26</v>
      </c>
      <c r="L400" s="593" t="str">
        <f>IF($D$397="Y/T","Isi Sasaran",IF($E$397=0,0,IF(K400="Y",1,IF(K400="T",0,"Isi Dulu"))))</f>
        <v>Isi Sasaran</v>
      </c>
      <c r="M400" s="849"/>
      <c r="N400" s="852"/>
    </row>
    <row r="401" spans="2:14" ht="15.75">
      <c r="B401" s="838"/>
      <c r="C401" s="841"/>
      <c r="D401" s="859"/>
      <c r="E401" s="856"/>
      <c r="F401" s="569">
        <v>5</v>
      </c>
      <c r="G401" s="570"/>
      <c r="H401" s="599" t="str">
        <f t="shared" si="7"/>
        <v>Belum Diisi</v>
      </c>
      <c r="I401" s="595" t="s">
        <v>26</v>
      </c>
      <c r="J401" s="596" t="str">
        <f>IF($D$397="Y/T","Isi Sasaran",IF($E$397=0,0,IF(I401="Y",1,IF(I401="T",0,"Isi Dulu"))))</f>
        <v>Isi Sasaran</v>
      </c>
      <c r="K401" s="595" t="s">
        <v>26</v>
      </c>
      <c r="L401" s="596" t="str">
        <f>IF($D$397="Y/T","Isi Sasaran",IF($E$397=0,0,IF(K401="Y",1,IF(K401="T",0,"Isi Dulu"))))</f>
        <v>Isi Sasaran</v>
      </c>
      <c r="M401" s="850"/>
      <c r="N401" s="853"/>
    </row>
    <row r="402" spans="2:14" ht="15.75">
      <c r="B402" s="836">
        <v>19</v>
      </c>
      <c r="C402" s="839"/>
      <c r="D402" s="857" t="s">
        <v>26</v>
      </c>
      <c r="E402" s="854" t="str">
        <f>IF(D402="Y",1,IF(D402="T",0,IF(D402="Y/T","Belum diisi","Error")))</f>
        <v>Belum diisi</v>
      </c>
      <c r="F402" s="528">
        <v>1</v>
      </c>
      <c r="G402" s="529"/>
      <c r="H402" s="600" t="str">
        <f t="shared" si="7"/>
        <v>Belum Diisi</v>
      </c>
      <c r="I402" s="590" t="s">
        <v>26</v>
      </c>
      <c r="J402" s="591" t="str">
        <f>IF($D$402="Y/T","Isi Sasaran",IF($E$402=0,0,IF(I402="Y",1,IF(I402="T",0,"Isi Dulu"))))</f>
        <v>Isi Sasaran</v>
      </c>
      <c r="K402" s="590" t="s">
        <v>26</v>
      </c>
      <c r="L402" s="591" t="str">
        <f>IF($D$402="Y/T","Isi Sasaran",IF($E$402=0,0,IF(K402="Y",1,IF(K402="T",0,"Isi Dulu"))))</f>
        <v>Isi Sasaran</v>
      </c>
      <c r="M402" s="848" t="s">
        <v>26</v>
      </c>
      <c r="N402" s="851" t="str">
        <f>IF(M402="Y",1,IF(M402="T",0,IF(M402="Y/T","Belum diisi","Error")))</f>
        <v>Belum diisi</v>
      </c>
    </row>
    <row r="403" spans="2:14" ht="15.75">
      <c r="B403" s="837"/>
      <c r="C403" s="840"/>
      <c r="D403" s="858"/>
      <c r="E403" s="855"/>
      <c r="F403" s="549">
        <v>2</v>
      </c>
      <c r="G403" s="550"/>
      <c r="H403" s="598" t="str">
        <f t="shared" si="7"/>
        <v>Belum Diisi</v>
      </c>
      <c r="I403" s="592" t="s">
        <v>26</v>
      </c>
      <c r="J403" s="593" t="str">
        <f>IF($D$402="Y/T","Isi Sasaran",IF($E$402=0,0,IF(I403="Y",1,IF(I403="T",0,"Isi Dulu"))))</f>
        <v>Isi Sasaran</v>
      </c>
      <c r="K403" s="592" t="s">
        <v>26</v>
      </c>
      <c r="L403" s="593" t="str">
        <f>IF($D$402="Y/T","Isi Sasaran",IF($E$402=0,0,IF(K403="Y",1,IF(K403="T",0,"Isi Dulu"))))</f>
        <v>Isi Sasaran</v>
      </c>
      <c r="M403" s="849"/>
      <c r="N403" s="852"/>
    </row>
    <row r="404" spans="2:14" ht="15.75">
      <c r="B404" s="837"/>
      <c r="C404" s="840"/>
      <c r="D404" s="858"/>
      <c r="E404" s="855"/>
      <c r="F404" s="549">
        <v>3</v>
      </c>
      <c r="G404" s="550"/>
      <c r="H404" s="598" t="str">
        <f t="shared" si="7"/>
        <v>Belum Diisi</v>
      </c>
      <c r="I404" s="592" t="s">
        <v>26</v>
      </c>
      <c r="J404" s="593" t="str">
        <f>IF($D$402="Y/T","Isi Sasaran",IF($E$402=0,0,IF(I404="Y",1,IF(I404="T",0,"Isi Dulu"))))</f>
        <v>Isi Sasaran</v>
      </c>
      <c r="K404" s="592" t="s">
        <v>26</v>
      </c>
      <c r="L404" s="593" t="str">
        <f>IF($D$402="Y/T","Isi Sasaran",IF($E$402=0,0,IF(K404="Y",1,IF(K404="T",0,"Isi Dulu"))))</f>
        <v>Isi Sasaran</v>
      </c>
      <c r="M404" s="849"/>
      <c r="N404" s="852"/>
    </row>
    <row r="405" spans="2:14" ht="15.75">
      <c r="B405" s="837"/>
      <c r="C405" s="840"/>
      <c r="D405" s="858"/>
      <c r="E405" s="855"/>
      <c r="F405" s="549">
        <v>4</v>
      </c>
      <c r="G405" s="550"/>
      <c r="H405" s="598" t="str">
        <f t="shared" si="7"/>
        <v>Belum Diisi</v>
      </c>
      <c r="I405" s="592" t="s">
        <v>26</v>
      </c>
      <c r="J405" s="593" t="str">
        <f>IF($D$402="Y/T","Isi Sasaran",IF($E$402=0,0,IF(I405="Y",1,IF(I405="T",0,"Isi Dulu"))))</f>
        <v>Isi Sasaran</v>
      </c>
      <c r="K405" s="592" t="s">
        <v>26</v>
      </c>
      <c r="L405" s="593" t="str">
        <f>IF($D$402="Y/T","Isi Sasaran",IF($E$402=0,0,IF(K405="Y",1,IF(K405="T",0,"Isi Dulu"))))</f>
        <v>Isi Sasaran</v>
      </c>
      <c r="M405" s="849"/>
      <c r="N405" s="852"/>
    </row>
    <row r="406" spans="2:14" ht="15.75">
      <c r="B406" s="838"/>
      <c r="C406" s="841"/>
      <c r="D406" s="859"/>
      <c r="E406" s="856"/>
      <c r="F406" s="569">
        <v>5</v>
      </c>
      <c r="G406" s="570"/>
      <c r="H406" s="599" t="str">
        <f t="shared" si="7"/>
        <v>Belum Diisi</v>
      </c>
      <c r="I406" s="595" t="s">
        <v>26</v>
      </c>
      <c r="J406" s="596" t="str">
        <f>IF($D$402="Y/T","Isi Sasaran",IF($E$402=0,0,IF(I406="Y",1,IF(I406="T",0,"Isi Dulu"))))</f>
        <v>Isi Sasaran</v>
      </c>
      <c r="K406" s="595" t="s">
        <v>26</v>
      </c>
      <c r="L406" s="596" t="str">
        <f>IF($D$402="Y/T","Isi Sasaran",IF($E$402=0,0,IF(K406="Y",1,IF(K406="T",0,"Isi Dulu"))))</f>
        <v>Isi Sasaran</v>
      </c>
      <c r="M406" s="850"/>
      <c r="N406" s="853"/>
    </row>
    <row r="407" spans="2:14" ht="15.75">
      <c r="B407" s="836">
        <v>20</v>
      </c>
      <c r="C407" s="839"/>
      <c r="D407" s="857" t="s">
        <v>26</v>
      </c>
      <c r="E407" s="854" t="str">
        <f>IF(D407="Y",1,IF(D407="T",0,IF(D407="Y/T","Belum diisi","Error")))</f>
        <v>Belum diisi</v>
      </c>
      <c r="F407" s="528">
        <v>1</v>
      </c>
      <c r="G407" s="529"/>
      <c r="H407" s="600" t="str">
        <f t="shared" si="7"/>
        <v>Belum Diisi</v>
      </c>
      <c r="I407" s="590" t="s">
        <v>26</v>
      </c>
      <c r="J407" s="591" t="str">
        <f>IF($D$407="Y/T","Isi Sasaran",IF($E$407=0,0,IF(I407="Y",1,IF(I407="T",0,"Isi Dulu"))))</f>
        <v>Isi Sasaran</v>
      </c>
      <c r="K407" s="590" t="s">
        <v>26</v>
      </c>
      <c r="L407" s="591" t="str">
        <f>IF($D$407="Y/T","Isi Sasaran",IF($E$407=0,0,IF(K407="Y",1,IF(K407="T",0,"Isi Dulu"))))</f>
        <v>Isi Sasaran</v>
      </c>
      <c r="M407" s="848" t="s">
        <v>26</v>
      </c>
      <c r="N407" s="851" t="str">
        <f>IF(M407="Y",1,IF(M407="T",0,IF(M407="Y/T","Belum diisi","Error")))</f>
        <v>Belum diisi</v>
      </c>
    </row>
    <row r="408" spans="2:14" ht="15.75">
      <c r="B408" s="837"/>
      <c r="C408" s="840"/>
      <c r="D408" s="858"/>
      <c r="E408" s="855"/>
      <c r="F408" s="549">
        <v>2</v>
      </c>
      <c r="G408" s="550"/>
      <c r="H408" s="598" t="str">
        <f t="shared" si="7"/>
        <v>Belum Diisi</v>
      </c>
      <c r="I408" s="592" t="s">
        <v>26</v>
      </c>
      <c r="J408" s="593" t="str">
        <f>IF($D$407="Y/T","Isi Sasaran",IF($E$407=0,0,IF(I408="Y",1,IF(I408="T",0,"Isi Dulu"))))</f>
        <v>Isi Sasaran</v>
      </c>
      <c r="K408" s="592" t="s">
        <v>26</v>
      </c>
      <c r="L408" s="593" t="str">
        <f>IF($D$407="Y/T","Isi Sasaran",IF($E$407=0,0,IF(K408="Y",1,IF(K408="T",0,"Isi Dulu"))))</f>
        <v>Isi Sasaran</v>
      </c>
      <c r="M408" s="849"/>
      <c r="N408" s="852"/>
    </row>
    <row r="409" spans="2:14" ht="15.75">
      <c r="B409" s="837"/>
      <c r="C409" s="840"/>
      <c r="D409" s="858"/>
      <c r="E409" s="855"/>
      <c r="F409" s="549">
        <v>3</v>
      </c>
      <c r="G409" s="550"/>
      <c r="H409" s="598" t="str">
        <f t="shared" si="7"/>
        <v>Belum Diisi</v>
      </c>
      <c r="I409" s="592" t="s">
        <v>26</v>
      </c>
      <c r="J409" s="593" t="str">
        <f>IF($D$407="Y/T","Isi Sasaran",IF($E$407=0,0,IF(I409="Y",1,IF(I409="T",0,"Isi Dulu"))))</f>
        <v>Isi Sasaran</v>
      </c>
      <c r="K409" s="592" t="s">
        <v>26</v>
      </c>
      <c r="L409" s="593" t="str">
        <f>IF($D$407="Y/T","Isi Sasaran",IF($E$407=0,0,IF(K409="Y",1,IF(K409="T",0,"Isi Dulu"))))</f>
        <v>Isi Sasaran</v>
      </c>
      <c r="M409" s="849"/>
      <c r="N409" s="852"/>
    </row>
    <row r="410" spans="2:14" ht="15.75">
      <c r="B410" s="837"/>
      <c r="C410" s="840"/>
      <c r="D410" s="858"/>
      <c r="E410" s="855"/>
      <c r="F410" s="549">
        <v>4</v>
      </c>
      <c r="G410" s="550"/>
      <c r="H410" s="598" t="str">
        <f t="shared" si="7"/>
        <v>Belum Diisi</v>
      </c>
      <c r="I410" s="592" t="s">
        <v>26</v>
      </c>
      <c r="J410" s="593" t="str">
        <f>IF($D$407="Y/T","Isi Sasaran",IF($E$407=0,0,IF(I410="Y",1,IF(I410="T",0,"Isi Dulu"))))</f>
        <v>Isi Sasaran</v>
      </c>
      <c r="K410" s="592" t="s">
        <v>26</v>
      </c>
      <c r="L410" s="593" t="str">
        <f>IF($D$407="Y/T","Isi Sasaran",IF($E$407=0,0,IF(K410="Y",1,IF(K410="T",0,"Isi Dulu"))))</f>
        <v>Isi Sasaran</v>
      </c>
      <c r="M410" s="849"/>
      <c r="N410" s="852"/>
    </row>
    <row r="411" spans="2:14" ht="15.75">
      <c r="B411" s="838"/>
      <c r="C411" s="841"/>
      <c r="D411" s="859"/>
      <c r="E411" s="856"/>
      <c r="F411" s="569">
        <v>5</v>
      </c>
      <c r="G411" s="570"/>
      <c r="H411" s="599" t="str">
        <f t="shared" si="7"/>
        <v>Belum Diisi</v>
      </c>
      <c r="I411" s="595" t="s">
        <v>26</v>
      </c>
      <c r="J411" s="596" t="str">
        <f>IF($D$407="Y/T","Isi Sasaran",IF($E$407=0,0,IF(I411="Y",1,IF(I411="T",0,"Isi Dulu"))))</f>
        <v>Isi Sasaran</v>
      </c>
      <c r="K411" s="595" t="s">
        <v>26</v>
      </c>
      <c r="L411" s="596" t="str">
        <f>IF($D$407="Y/T","Isi Sasaran",IF($E$407=0,0,IF(K411="Y",1,IF(K411="T",0,"Isi Dulu"))))</f>
        <v>Isi Sasaran</v>
      </c>
      <c r="M411" s="850"/>
      <c r="N411" s="853"/>
    </row>
    <row r="412" spans="2:14" ht="15.75">
      <c r="B412" s="580"/>
      <c r="C412" s="581"/>
      <c r="D412" s="582"/>
      <c r="E412" s="602" t="e">
        <f>AVERAGE(E312:E411)</f>
        <v>#DIV/0!</v>
      </c>
      <c r="F412" s="583"/>
      <c r="G412" s="583"/>
      <c r="H412" s="602" t="e">
        <f>(IF($D312="Y/T",0,AVERAGE(H312:H316))+IF($D317="Y/T",0,AVERAGE(H317:H321))+IF($D322="Y/T",0,AVERAGE(H322:H326))+IF($D327="Y/T",0,AVERAGE(H327:H331))+IF($D332="Y/T",0,AVERAGE(H332:H336))+IF($D337="Y/T",0,AVERAGE(H337:H341))+IF($D342="Y/T",0,AVERAGE(H342:H346))+IF($D347="Y/T",0,AVERAGE(H347:H351))+IF($D352="Y/T",0,AVERAGE(H352:H356))+IF($D357="Y/T",0,AVERAGE(H357:H361))+IF($D362="Y/T",0,AVERAGE(H362:H366))+IF($D367="Y/T",0,AVERAGE(H367:H371))+IF($D372="Y/T",0,AVERAGE(H372:H376))+IF($D377="Y/T",0,AVERAGE(H377:H381))+IF($D382="Y/T",0,AVERAGE(H382:H386))+IF($D387="Y/T",0,AVERAGE(H387:H391))+IF($D392="Y/T",0,AVERAGE(H392:H396))+IF($D397="Y/T",0,AVERAGE(H397:H401))+IF($D402="Y/T",0,AVERAGE(H402:H406))+IF($D407="Y/T",0,AVERAGE(H407:H411)))/(COUNTIF($D312:$D411,"Y")+COUNTIF($D312:$D411,"T"))</f>
        <v>#DIV/0!</v>
      </c>
      <c r="I412" s="582"/>
      <c r="J412" s="602" t="e">
        <f>(IF($D312="Y/T",0,AVERAGE(J312:J316))+IF($D317="Y/T",0,AVERAGE(J317:J321))+IF($D322="Y/T",0,AVERAGE(J322:J326))+IF($D327="Y/T",0,AVERAGE(J327:J331))+IF($D332="Y/T",0,AVERAGE(J332:J336))+IF($D337="Y/T",0,AVERAGE(J337:J341))+IF($D342="Y/T",0,AVERAGE(J342:J346))+IF($D347="Y/T",0,AVERAGE(J347:J351))+IF($D352="Y/T",0,AVERAGE(J352:J356))+IF($D357="Y/T",0,AVERAGE(J357:J361))+IF($D362="Y/T",0,AVERAGE(J362:J366))+IF($D367="Y/T",0,AVERAGE(J367:J371))+IF($D372="Y/T",0,AVERAGE(J372:J376))+IF($D377="Y/T",0,AVERAGE(J377:J381))+IF($D382="Y/T",0,AVERAGE(J382:J386))+IF($D387="Y/T",0,AVERAGE(J387:J391))+IF($D392="Y/T",0,AVERAGE(J392:J396))+IF($D397="Y/T",0,AVERAGE(J397:J401))+IF($D402="Y/T",0,AVERAGE(J402:J406))+IF($D407="Y/T",0,AVERAGE(J407:J411)))/(COUNTIF($D312:$D411,"Y")+COUNTIF($D312:$D411,"T"))</f>
        <v>#DIV/0!</v>
      </c>
      <c r="K412" s="582"/>
      <c r="L412" s="602" t="e">
        <f>(IF($D312="Y/T",0,AVERAGE(L312:L316))+IF($D317="Y/T",0,AVERAGE(L317:L321))+IF($D322="Y/T",0,AVERAGE(L322:L326))+IF($D327="Y/T",0,AVERAGE(L327:L331))+IF($D332="Y/T",0,AVERAGE(L332:L336))+IF($D337="Y/T",0,AVERAGE(L337:L341))+IF($D342="Y/T",0,AVERAGE(L342:L346))+IF($D347="Y/T",0,AVERAGE(L347:L351))+IF($D352="Y/T",0,AVERAGE(L352:L356))+IF($D357="Y/T",0,AVERAGE(L357:L361))+IF($D362="Y/T",0,AVERAGE(L362:L366))+IF($D367="Y/T",0,AVERAGE(L367:L371))+IF($D372="Y/T",0,AVERAGE(L372:L376))+IF($D377="Y/T",0,AVERAGE(L377:L381))+IF($D382="Y/T",0,AVERAGE(L382:L386))+IF($D387="Y/T",0,AVERAGE(L387:L391))+IF($D392="Y/T",0,AVERAGE(L392:L396))+IF($D397="Y/T",0,AVERAGE(L397:L401))+IF($D402="Y/T",0,AVERAGE(L402:L406))+IF($D407="Y/T",0,AVERAGE(L407:L411)))/(COUNTIF($D312:$D411,"Y")+COUNTIF($D312:$D411,"T"))</f>
        <v>#DIV/0!</v>
      </c>
      <c r="M412" s="606"/>
      <c r="N412" s="602" t="e">
        <f>AVERAGE(N312:N411)</f>
        <v>#DIV/0!</v>
      </c>
    </row>
  </sheetData>
  <mergeCells count="496">
    <mergeCell ref="M337:M341"/>
    <mergeCell ref="E342:E346"/>
    <mergeCell ref="B327:B331"/>
    <mergeCell ref="C327:C331"/>
    <mergeCell ref="B285:B289"/>
    <mergeCell ref="M290:M294"/>
    <mergeCell ref="E300:E304"/>
    <mergeCell ref="N317:N321"/>
    <mergeCell ref="C300:C304"/>
    <mergeCell ref="B305:B309"/>
    <mergeCell ref="C285:C289"/>
    <mergeCell ref="M285:M289"/>
    <mergeCell ref="D295:D299"/>
    <mergeCell ref="M322:M326"/>
    <mergeCell ref="C312:C316"/>
    <mergeCell ref="B317:B321"/>
    <mergeCell ref="D322:D326"/>
    <mergeCell ref="E322:E326"/>
    <mergeCell ref="C317:C321"/>
    <mergeCell ref="E312:E316"/>
    <mergeCell ref="C322:C326"/>
    <mergeCell ref="N235:N239"/>
    <mergeCell ref="D312:D316"/>
    <mergeCell ref="D260:D264"/>
    <mergeCell ref="N250:N254"/>
    <mergeCell ref="C250:C254"/>
    <mergeCell ref="M260:M264"/>
    <mergeCell ref="B265:B269"/>
    <mergeCell ref="D255:D259"/>
    <mergeCell ref="M255:M259"/>
    <mergeCell ref="N255:N259"/>
    <mergeCell ref="M300:M304"/>
    <mergeCell ref="B260:B264"/>
    <mergeCell ref="D275:D279"/>
    <mergeCell ref="E265:E269"/>
    <mergeCell ref="E285:E289"/>
    <mergeCell ref="D290:D294"/>
    <mergeCell ref="E290:E294"/>
    <mergeCell ref="N285:N289"/>
    <mergeCell ref="N280:N284"/>
    <mergeCell ref="M295:M299"/>
    <mergeCell ref="B280:B284"/>
    <mergeCell ref="E280:E284"/>
    <mergeCell ref="C280:C284"/>
    <mergeCell ref="M270:M274"/>
    <mergeCell ref="N260:N264"/>
    <mergeCell ref="E270:E274"/>
    <mergeCell ref="D265:D269"/>
    <mergeCell ref="C260:C264"/>
    <mergeCell ref="B270:B274"/>
    <mergeCell ref="C290:C294"/>
    <mergeCell ref="B295:B299"/>
    <mergeCell ref="N295:N299"/>
    <mergeCell ref="D240:D244"/>
    <mergeCell ref="E240:E244"/>
    <mergeCell ref="N275:N279"/>
    <mergeCell ref="D280:D284"/>
    <mergeCell ref="B290:B294"/>
    <mergeCell ref="M280:M284"/>
    <mergeCell ref="E275:E279"/>
    <mergeCell ref="N240:N244"/>
    <mergeCell ref="B240:B244"/>
    <mergeCell ref="C225:C229"/>
    <mergeCell ref="N220:N224"/>
    <mergeCell ref="M198:M202"/>
    <mergeCell ref="N128:N132"/>
    <mergeCell ref="C133:C137"/>
    <mergeCell ref="M138:M142"/>
    <mergeCell ref="C148:C152"/>
    <mergeCell ref="E143:E147"/>
    <mergeCell ref="D138:D142"/>
    <mergeCell ref="C193:C197"/>
    <mergeCell ref="C203:C207"/>
    <mergeCell ref="M193:M197"/>
    <mergeCell ref="E193:E197"/>
    <mergeCell ref="D193:D197"/>
    <mergeCell ref="M210:M214"/>
    <mergeCell ref="D198:D202"/>
    <mergeCell ref="N133:N137"/>
    <mergeCell ref="N148:N152"/>
    <mergeCell ref="E158:E162"/>
    <mergeCell ref="D183:D187"/>
    <mergeCell ref="M133:M137"/>
    <mergeCell ref="M225:M229"/>
    <mergeCell ref="N225:N229"/>
    <mergeCell ref="B377:B381"/>
    <mergeCell ref="E382:E386"/>
    <mergeCell ref="D387:D391"/>
    <mergeCell ref="E377:E381"/>
    <mergeCell ref="D377:D381"/>
    <mergeCell ref="D382:D386"/>
    <mergeCell ref="E387:E391"/>
    <mergeCell ref="M382:M386"/>
    <mergeCell ref="N387:N391"/>
    <mergeCell ref="B382:B386"/>
    <mergeCell ref="M377:M381"/>
    <mergeCell ref="N377:N381"/>
    <mergeCell ref="C387:C391"/>
    <mergeCell ref="M387:M391"/>
    <mergeCell ref="B387:B391"/>
    <mergeCell ref="C382:C386"/>
    <mergeCell ref="N382:N386"/>
    <mergeCell ref="C377:C381"/>
    <mergeCell ref="B347:B351"/>
    <mergeCell ref="N352:N356"/>
    <mergeCell ref="E357:E361"/>
    <mergeCell ref="N300:N304"/>
    <mergeCell ref="D300:D304"/>
    <mergeCell ref="E305:E309"/>
    <mergeCell ref="N362:N366"/>
    <mergeCell ref="D352:D356"/>
    <mergeCell ref="B357:B361"/>
    <mergeCell ref="B322:B326"/>
    <mergeCell ref="M327:M331"/>
    <mergeCell ref="B342:B346"/>
    <mergeCell ref="B337:B341"/>
    <mergeCell ref="M312:M316"/>
    <mergeCell ref="B312:B316"/>
    <mergeCell ref="E317:E321"/>
    <mergeCell ref="N312:N316"/>
    <mergeCell ref="N327:N331"/>
    <mergeCell ref="D332:D336"/>
    <mergeCell ref="N322:N326"/>
    <mergeCell ref="D337:D341"/>
    <mergeCell ref="D327:D331"/>
    <mergeCell ref="E327:E331"/>
    <mergeCell ref="B332:B336"/>
    <mergeCell ref="B397:B401"/>
    <mergeCell ref="M402:M406"/>
    <mergeCell ref="C407:C411"/>
    <mergeCell ref="C402:C406"/>
    <mergeCell ref="B407:B411"/>
    <mergeCell ref="N392:N396"/>
    <mergeCell ref="E407:E411"/>
    <mergeCell ref="C397:C401"/>
    <mergeCell ref="B402:B406"/>
    <mergeCell ref="M392:M396"/>
    <mergeCell ref="D392:D396"/>
    <mergeCell ref="D407:D411"/>
    <mergeCell ref="N397:N401"/>
    <mergeCell ref="M397:M401"/>
    <mergeCell ref="E402:E406"/>
    <mergeCell ref="D402:D406"/>
    <mergeCell ref="E397:E401"/>
    <mergeCell ref="N407:N411"/>
    <mergeCell ref="N402:N406"/>
    <mergeCell ref="M407:M411"/>
    <mergeCell ref="B392:B396"/>
    <mergeCell ref="E392:E396"/>
    <mergeCell ref="C392:C396"/>
    <mergeCell ref="D397:D401"/>
    <mergeCell ref="N372:N376"/>
    <mergeCell ref="C362:C366"/>
    <mergeCell ref="B362:B366"/>
    <mergeCell ref="D362:D366"/>
    <mergeCell ref="E362:E366"/>
    <mergeCell ref="M362:M366"/>
    <mergeCell ref="M357:M361"/>
    <mergeCell ref="E337:E341"/>
    <mergeCell ref="N342:N346"/>
    <mergeCell ref="D342:D346"/>
    <mergeCell ref="C342:C346"/>
    <mergeCell ref="M347:M351"/>
    <mergeCell ref="C357:C361"/>
    <mergeCell ref="E352:E356"/>
    <mergeCell ref="B352:B356"/>
    <mergeCell ref="B367:B371"/>
    <mergeCell ref="N367:N371"/>
    <mergeCell ref="D367:D371"/>
    <mergeCell ref="B372:B376"/>
    <mergeCell ref="C372:C376"/>
    <mergeCell ref="M372:M376"/>
    <mergeCell ref="D372:D376"/>
    <mergeCell ref="E372:E376"/>
    <mergeCell ref="M367:M371"/>
    <mergeCell ref="C367:C371"/>
    <mergeCell ref="E367:E371"/>
    <mergeCell ref="B215:B219"/>
    <mergeCell ref="N230:N234"/>
    <mergeCell ref="E245:E249"/>
    <mergeCell ref="B230:B234"/>
    <mergeCell ref="C188:C192"/>
    <mergeCell ref="N193:N197"/>
    <mergeCell ref="D203:D207"/>
    <mergeCell ref="D347:D351"/>
    <mergeCell ref="C337:C341"/>
    <mergeCell ref="C347:C351"/>
    <mergeCell ref="M352:M356"/>
    <mergeCell ref="D357:D361"/>
    <mergeCell ref="E347:E351"/>
    <mergeCell ref="C352:C356"/>
    <mergeCell ref="M332:M336"/>
    <mergeCell ref="N347:N351"/>
    <mergeCell ref="C332:C336"/>
    <mergeCell ref="N337:N341"/>
    <mergeCell ref="E332:E336"/>
    <mergeCell ref="N357:N361"/>
    <mergeCell ref="M342:M346"/>
    <mergeCell ref="N332:N336"/>
    <mergeCell ref="N123:N127"/>
    <mergeCell ref="D123:D127"/>
    <mergeCell ref="N245:N249"/>
    <mergeCell ref="N210:N214"/>
    <mergeCell ref="B210:B214"/>
    <mergeCell ref="D215:D219"/>
    <mergeCell ref="D210:D214"/>
    <mergeCell ref="E210:E214"/>
    <mergeCell ref="E215:E219"/>
    <mergeCell ref="B209:N209"/>
    <mergeCell ref="E220:E224"/>
    <mergeCell ref="B198:B202"/>
    <mergeCell ref="M203:M207"/>
    <mergeCell ref="C215:C219"/>
    <mergeCell ref="N203:N207"/>
    <mergeCell ref="N188:N192"/>
    <mergeCell ref="E198:E202"/>
    <mergeCell ref="D173:D177"/>
    <mergeCell ref="M163:M167"/>
    <mergeCell ref="B163:B167"/>
    <mergeCell ref="M230:M234"/>
    <mergeCell ref="B225:B229"/>
    <mergeCell ref="D235:D239"/>
    <mergeCell ref="M220:M224"/>
    <mergeCell ref="N86:N90"/>
    <mergeCell ref="E96:E100"/>
    <mergeCell ref="C81:C85"/>
    <mergeCell ref="M173:M177"/>
    <mergeCell ref="B173:B177"/>
    <mergeCell ref="C168:C172"/>
    <mergeCell ref="N138:N142"/>
    <mergeCell ref="C128:C132"/>
    <mergeCell ref="M128:M132"/>
    <mergeCell ref="D133:D137"/>
    <mergeCell ref="E133:E137"/>
    <mergeCell ref="E128:E132"/>
    <mergeCell ref="B153:B157"/>
    <mergeCell ref="N158:N162"/>
    <mergeCell ref="D168:D172"/>
    <mergeCell ref="D163:D167"/>
    <mergeCell ref="E163:E167"/>
    <mergeCell ref="E168:E172"/>
    <mergeCell ref="B128:B132"/>
    <mergeCell ref="M81:M85"/>
    <mergeCell ref="E113:E117"/>
    <mergeCell ref="C96:C100"/>
    <mergeCell ref="D86:D90"/>
    <mergeCell ref="D101:D105"/>
    <mergeCell ref="C235:C239"/>
    <mergeCell ref="E225:E229"/>
    <mergeCell ref="C305:C309"/>
    <mergeCell ref="B311:N311"/>
    <mergeCell ref="D285:D289"/>
    <mergeCell ref="M275:M279"/>
    <mergeCell ref="B275:B279"/>
    <mergeCell ref="C270:C274"/>
    <mergeCell ref="D270:D274"/>
    <mergeCell ref="B235:B239"/>
    <mergeCell ref="E235:E239"/>
    <mergeCell ref="C295:C299"/>
    <mergeCell ref="E295:E299"/>
    <mergeCell ref="C230:C234"/>
    <mergeCell ref="M235:M239"/>
    <mergeCell ref="D245:D249"/>
    <mergeCell ref="M240:M244"/>
    <mergeCell ref="C245:C249"/>
    <mergeCell ref="M265:M269"/>
    <mergeCell ref="D250:D254"/>
    <mergeCell ref="C265:C269"/>
    <mergeCell ref="C275:C279"/>
    <mergeCell ref="D305:D309"/>
    <mergeCell ref="D230:D234"/>
    <mergeCell ref="G3:G4"/>
    <mergeCell ref="N101:N105"/>
    <mergeCell ref="B51:B55"/>
    <mergeCell ref="M61:M65"/>
    <mergeCell ref="E66:E70"/>
    <mergeCell ref="D56:D60"/>
    <mergeCell ref="N56:N60"/>
    <mergeCell ref="N96:N100"/>
    <mergeCell ref="C91:C95"/>
    <mergeCell ref="E101:E105"/>
    <mergeCell ref="M91:M95"/>
    <mergeCell ref="N91:N95"/>
    <mergeCell ref="E56:E60"/>
    <mergeCell ref="M51:M55"/>
    <mergeCell ref="E51:E55"/>
    <mergeCell ref="M101:M105"/>
    <mergeCell ref="B96:B100"/>
    <mergeCell ref="E76:E80"/>
    <mergeCell ref="M86:M90"/>
    <mergeCell ref="D96:D100"/>
    <mergeCell ref="B91:B95"/>
    <mergeCell ref="B81:B85"/>
    <mergeCell ref="N66:N70"/>
    <mergeCell ref="M96:M100"/>
    <mergeCell ref="K4:L4"/>
    <mergeCell ref="E16:E20"/>
    <mergeCell ref="B11:B15"/>
    <mergeCell ref="N11:N15"/>
    <mergeCell ref="M31:M35"/>
    <mergeCell ref="E41:E45"/>
    <mergeCell ref="D36:D40"/>
    <mergeCell ref="D31:D35"/>
    <mergeCell ref="B31:B35"/>
    <mergeCell ref="B26:B30"/>
    <mergeCell ref="D16:D20"/>
    <mergeCell ref="M4:N4"/>
    <mergeCell ref="B6:B10"/>
    <mergeCell ref="N41:N45"/>
    <mergeCell ref="M26:M30"/>
    <mergeCell ref="C16:C20"/>
    <mergeCell ref="D26:D30"/>
    <mergeCell ref="E21:E25"/>
    <mergeCell ref="C21:C25"/>
    <mergeCell ref="B41:B45"/>
    <mergeCell ref="N6:N10"/>
    <mergeCell ref="D11:D15"/>
    <mergeCell ref="H3:H4"/>
    <mergeCell ref="F3:F4"/>
    <mergeCell ref="N46:N50"/>
    <mergeCell ref="D91:D95"/>
    <mergeCell ref="D51:D55"/>
    <mergeCell ref="M46:M50"/>
    <mergeCell ref="B1:N1"/>
    <mergeCell ref="N153:N157"/>
    <mergeCell ref="D143:D147"/>
    <mergeCell ref="B148:B152"/>
    <mergeCell ref="N118:N122"/>
    <mergeCell ref="B108:B112"/>
    <mergeCell ref="M123:M127"/>
    <mergeCell ref="D113:D117"/>
    <mergeCell ref="N113:N117"/>
    <mergeCell ref="E86:E90"/>
    <mergeCell ref="B76:B80"/>
    <mergeCell ref="D76:D80"/>
    <mergeCell ref="C86:C90"/>
    <mergeCell ref="E81:E85"/>
    <mergeCell ref="D81:D85"/>
    <mergeCell ref="B138:B142"/>
    <mergeCell ref="N143:N147"/>
    <mergeCell ref="E148:E152"/>
    <mergeCell ref="B133:B137"/>
    <mergeCell ref="B86:B90"/>
    <mergeCell ref="M66:M70"/>
    <mergeCell ref="C51:C55"/>
    <mergeCell ref="B56:B60"/>
    <mergeCell ref="N51:N55"/>
    <mergeCell ref="N61:N65"/>
    <mergeCell ref="D71:D75"/>
    <mergeCell ref="C56:C60"/>
    <mergeCell ref="B66:B70"/>
    <mergeCell ref="N81:N85"/>
    <mergeCell ref="C76:C80"/>
    <mergeCell ref="M76:M80"/>
    <mergeCell ref="N76:N80"/>
    <mergeCell ref="M71:M75"/>
    <mergeCell ref="N71:N75"/>
    <mergeCell ref="C71:C75"/>
    <mergeCell ref="M56:M60"/>
    <mergeCell ref="E71:E75"/>
    <mergeCell ref="D66:D70"/>
    <mergeCell ref="B61:B65"/>
    <mergeCell ref="C61:C65"/>
    <mergeCell ref="D61:D65"/>
    <mergeCell ref="E61:E65"/>
    <mergeCell ref="C66:C70"/>
    <mergeCell ref="D46:D50"/>
    <mergeCell ref="C46:C50"/>
    <mergeCell ref="B36:B40"/>
    <mergeCell ref="C31:C35"/>
    <mergeCell ref="B21:B25"/>
    <mergeCell ref="M36:M40"/>
    <mergeCell ref="C36:C40"/>
    <mergeCell ref="M41:M45"/>
    <mergeCell ref="E36:E40"/>
    <mergeCell ref="C41:C45"/>
    <mergeCell ref="B46:B50"/>
    <mergeCell ref="E46:E50"/>
    <mergeCell ref="B2:N2"/>
    <mergeCell ref="E11:E15"/>
    <mergeCell ref="D41:D45"/>
    <mergeCell ref="N31:N35"/>
    <mergeCell ref="E26:E30"/>
    <mergeCell ref="C26:C30"/>
    <mergeCell ref="M11:M15"/>
    <mergeCell ref="D3:E4"/>
    <mergeCell ref="B5:N5"/>
    <mergeCell ref="E31:E35"/>
    <mergeCell ref="M16:M20"/>
    <mergeCell ref="B16:B20"/>
    <mergeCell ref="N21:N25"/>
    <mergeCell ref="N36:N40"/>
    <mergeCell ref="D21:D25"/>
    <mergeCell ref="M21:M25"/>
    <mergeCell ref="C11:C15"/>
    <mergeCell ref="C6:C10"/>
    <mergeCell ref="D6:D10"/>
    <mergeCell ref="E6:E10"/>
    <mergeCell ref="M6:M10"/>
    <mergeCell ref="N16:N20"/>
    <mergeCell ref="B3:B4"/>
    <mergeCell ref="C3:C4"/>
    <mergeCell ref="I3:N3"/>
    <mergeCell ref="I4:J4"/>
    <mergeCell ref="B300:B304"/>
    <mergeCell ref="M317:M321"/>
    <mergeCell ref="N305:N309"/>
    <mergeCell ref="D317:D321"/>
    <mergeCell ref="M305:M309"/>
    <mergeCell ref="M245:M249"/>
    <mergeCell ref="C255:C259"/>
    <mergeCell ref="M250:M254"/>
    <mergeCell ref="E250:E254"/>
    <mergeCell ref="E255:E259"/>
    <mergeCell ref="B250:B254"/>
    <mergeCell ref="D225:D229"/>
    <mergeCell ref="M215:M219"/>
    <mergeCell ref="B220:B224"/>
    <mergeCell ref="N168:N172"/>
    <mergeCell ref="C163:C167"/>
    <mergeCell ref="C173:C177"/>
    <mergeCell ref="N215:N219"/>
    <mergeCell ref="C210:C214"/>
    <mergeCell ref="D220:D224"/>
    <mergeCell ref="N198:N202"/>
    <mergeCell ref="B71:B75"/>
    <mergeCell ref="E91:E95"/>
    <mergeCell ref="B107:J107"/>
    <mergeCell ref="B203:B207"/>
    <mergeCell ref="D118:D122"/>
    <mergeCell ref="B101:B105"/>
    <mergeCell ref="E108:E112"/>
    <mergeCell ref="C101:C105"/>
    <mergeCell ref="C113:C117"/>
    <mergeCell ref="D108:D112"/>
    <mergeCell ref="B183:B187"/>
    <mergeCell ref="B123:B127"/>
    <mergeCell ref="M148:M152"/>
    <mergeCell ref="D128:D132"/>
    <mergeCell ref="E118:E122"/>
    <mergeCell ref="C108:C112"/>
    <mergeCell ref="M113:M117"/>
    <mergeCell ref="M108:M112"/>
    <mergeCell ref="B178:B182"/>
    <mergeCell ref="E178:E182"/>
    <mergeCell ref="C178:C182"/>
    <mergeCell ref="C118:C122"/>
    <mergeCell ref="B118:B122"/>
    <mergeCell ref="N108:N112"/>
    <mergeCell ref="E123:E127"/>
    <mergeCell ref="B143:B147"/>
    <mergeCell ref="N290:N294"/>
    <mergeCell ref="E260:E264"/>
    <mergeCell ref="C240:C244"/>
    <mergeCell ref="B255:B259"/>
    <mergeCell ref="B188:B192"/>
    <mergeCell ref="M188:M192"/>
    <mergeCell ref="E203:E207"/>
    <mergeCell ref="M158:M162"/>
    <mergeCell ref="C153:C157"/>
    <mergeCell ref="M153:M157"/>
    <mergeCell ref="D158:D162"/>
    <mergeCell ref="C158:C162"/>
    <mergeCell ref="E153:E157"/>
    <mergeCell ref="D178:D182"/>
    <mergeCell ref="M168:M172"/>
    <mergeCell ref="N173:N177"/>
    <mergeCell ref="B168:B172"/>
    <mergeCell ref="B193:B197"/>
    <mergeCell ref="M178:M182"/>
    <mergeCell ref="E173:E177"/>
    <mergeCell ref="N270:N274"/>
    <mergeCell ref="N26:N30"/>
    <mergeCell ref="N265:N269"/>
    <mergeCell ref="B245:B249"/>
    <mergeCell ref="E230:E234"/>
    <mergeCell ref="C220:C224"/>
    <mergeCell ref="N163:N167"/>
    <mergeCell ref="D153:D157"/>
    <mergeCell ref="B158:B162"/>
    <mergeCell ref="B113:B117"/>
    <mergeCell ref="M118:M122"/>
    <mergeCell ref="C123:C127"/>
    <mergeCell ref="C183:C187"/>
    <mergeCell ref="M183:M187"/>
    <mergeCell ref="C198:C202"/>
    <mergeCell ref="E183:E187"/>
    <mergeCell ref="D188:D192"/>
    <mergeCell ref="E188:E192"/>
    <mergeCell ref="N183:N187"/>
    <mergeCell ref="N178:N182"/>
    <mergeCell ref="C138:C142"/>
    <mergeCell ref="M143:M147"/>
    <mergeCell ref="D148:D152"/>
    <mergeCell ref="E138:E142"/>
    <mergeCell ref="C143:C147"/>
  </mergeCells>
  <dataValidations count="92">
    <dataValidation type="list" allowBlank="1" showInputMessage="1" showErrorMessage="1" sqref="D11">
      <formula1>"Y,T,Y/T"</formula1>
    </dataValidation>
    <dataValidation type="list" allowBlank="1" showInputMessage="1" showErrorMessage="1" sqref="D46">
      <formula1>"Y,T,Y/T"</formula1>
    </dataValidation>
    <dataValidation type="list" allowBlank="1" showInputMessage="1" showErrorMessage="1" sqref="D36">
      <formula1>"Y,T,Y/T"</formula1>
    </dataValidation>
    <dataValidation type="list" allowBlank="1" showInputMessage="1" showErrorMessage="1" sqref="D26">
      <formula1>"Y,T,Y/T"</formula1>
    </dataValidation>
    <dataValidation type="list" allowBlank="1" showInputMessage="1" showErrorMessage="1" sqref="D6">
      <formula1>"Y,T,Y/T"</formula1>
    </dataValidation>
    <dataValidation type="list" allowBlank="1" showInputMessage="1" showErrorMessage="1" sqref="D153">
      <formula1>"Y,T,Y/T"</formula1>
    </dataValidation>
    <dataValidation type="list" allowBlank="1" showInputMessage="1" showErrorMessage="1" sqref="D210">
      <formula1>"Y,T,Y/T"</formula1>
    </dataValidation>
    <dataValidation type="list" allowBlank="1" showInputMessage="1" showErrorMessage="1" sqref="D31">
      <formula1>"Y,T,Y/T"</formula1>
    </dataValidation>
    <dataValidation type="list" allowBlank="1" showInputMessage="1" showErrorMessage="1" sqref="D96">
      <formula1>"Y,T,Y/T"</formula1>
    </dataValidation>
    <dataValidation type="list" allowBlank="1" showInputMessage="1" showErrorMessage="1" sqref="I108:I207">
      <formula1>"Y,T,Y/T"</formula1>
    </dataValidation>
    <dataValidation type="list" allowBlank="1" showInputMessage="1" showErrorMessage="1" sqref="K6:K105">
      <formula1>"Y,T,Y/T"</formula1>
    </dataValidation>
    <dataValidation type="list" allowBlank="1" showInputMessage="1" showErrorMessage="1" sqref="I6:I105">
      <formula1>"Y,T,Y/T"</formula1>
    </dataValidation>
    <dataValidation type="list" allowBlank="1" showInputMessage="1" showErrorMessage="1" sqref="M6:M105">
      <formula1>"Y,T,Y/T"</formula1>
    </dataValidation>
    <dataValidation type="list" allowBlank="1" showInputMessage="1" showErrorMessage="1" sqref="K210:K309">
      <formula1>"Y,T,Y/T"</formula1>
    </dataValidation>
    <dataValidation type="list" allowBlank="1" showInputMessage="1" showErrorMessage="1" sqref="I210:I309">
      <formula1>"Y,T,Y/T"</formula1>
    </dataValidation>
    <dataValidation type="list" allowBlank="1" showInputMessage="1" showErrorMessage="1" sqref="M312:M411">
      <formula1>"Y,T,Y/T"</formula1>
    </dataValidation>
    <dataValidation type="list" allowBlank="1" showInputMessage="1" showErrorMessage="1" sqref="D16">
      <formula1>"Y,T,Y/T"</formula1>
    </dataValidation>
    <dataValidation type="list" allowBlank="1" showInputMessage="1" showErrorMessage="1" sqref="D66">
      <formula1>"Y,T,Y/T"</formula1>
    </dataValidation>
    <dataValidation type="list" allowBlank="1" showInputMessage="1" showErrorMessage="1" sqref="D56">
      <formula1>"Y,T,Y/T"</formula1>
    </dataValidation>
    <dataValidation type="list" allowBlank="1" showInputMessage="1" showErrorMessage="1" sqref="D41">
      <formula1>"Y,T,Y/T"</formula1>
    </dataValidation>
    <dataValidation type="list" allowBlank="1" showInputMessage="1" showErrorMessage="1" sqref="D332">
      <formula1>"Y,T,Y/T"</formula1>
    </dataValidation>
    <dataValidation type="list" allowBlank="1" showInputMessage="1" showErrorMessage="1" sqref="D402">
      <formula1>"Y,T,Y/T"</formula1>
    </dataValidation>
    <dataValidation type="list" allowBlank="1" showInputMessage="1" showErrorMessage="1" sqref="D392">
      <formula1>"Y,T,Y/T"</formula1>
    </dataValidation>
    <dataValidation type="list" allowBlank="1" showInputMessage="1" showErrorMessage="1" sqref="D367">
      <formula1>"Y,T,Y/T"</formula1>
    </dataValidation>
    <dataValidation type="list" allowBlank="1" showInputMessage="1" showErrorMessage="1" sqref="I312:I411">
      <formula1>"Y,T,Y/T"</formula1>
    </dataValidation>
    <dataValidation type="list" allowBlank="1" showInputMessage="1" showErrorMessage="1" sqref="K312:K411">
      <formula1>"Y,T,Y/T"</formula1>
    </dataValidation>
    <dataValidation type="list" allowBlank="1" showInputMessage="1" showErrorMessage="1" sqref="D215">
      <formula1>"Y,T,Y/T"</formula1>
    </dataValidation>
    <dataValidation type="list" allowBlank="1" showInputMessage="1" showErrorMessage="1" sqref="D270">
      <formula1>"Y,T,Y/T"</formula1>
    </dataValidation>
    <dataValidation type="list" allowBlank="1" showInputMessage="1" showErrorMessage="1" sqref="D295">
      <formula1>"Y,T,Y/T"</formula1>
    </dataValidation>
    <dataValidation type="list" allowBlank="1" showInputMessage="1" showErrorMessage="1" sqref="D352">
      <formula1>"Y,T,Y/T"</formula1>
    </dataValidation>
    <dataValidation type="list" allowBlank="1" showInputMessage="1" showErrorMessage="1" sqref="D250">
      <formula1>"Y,T,Y/T"</formula1>
    </dataValidation>
    <dataValidation type="list" allowBlank="1" showInputMessage="1" showErrorMessage="1" sqref="D322">
      <formula1>"Y,T,Y/T"</formula1>
    </dataValidation>
    <dataValidation type="list" allowBlank="1" showInputMessage="1" showErrorMessage="1" sqref="D312">
      <formula1>"Y,T,Y/T"</formula1>
    </dataValidation>
    <dataValidation type="list" allowBlank="1" showInputMessage="1" showErrorMessage="1" sqref="D285">
      <formula1>"Y,T,Y/T"</formula1>
    </dataValidation>
    <dataValidation type="list" allowBlank="1" showInputMessage="1" showErrorMessage="1" sqref="D245">
      <formula1>"Y,T,Y/T"</formula1>
    </dataValidation>
    <dataValidation type="list" allowBlank="1" showInputMessage="1" showErrorMessage="1" sqref="D300">
      <formula1>"Y,T,Y/T"</formula1>
    </dataValidation>
    <dataValidation type="list" allowBlank="1" showInputMessage="1" showErrorMessage="1" sqref="D265">
      <formula1>"Y,T,Y/T"</formula1>
    </dataValidation>
    <dataValidation type="list" allowBlank="1" showInputMessage="1" showErrorMessage="1" sqref="D275">
      <formula1>"Y,T,Y/T"</formula1>
    </dataValidation>
    <dataValidation type="list" allowBlank="1" showInputMessage="1" showErrorMessage="1" sqref="D235">
      <formula1>"Y,T,Y/T"</formula1>
    </dataValidation>
    <dataValidation type="list" allowBlank="1" showInputMessage="1" showErrorMessage="1" sqref="D290">
      <formula1>"Y,T,Y/T"</formula1>
    </dataValidation>
    <dataValidation type="list" allowBlank="1" showInputMessage="1" showErrorMessage="1" sqref="D317">
      <formula1>"Y,T,Y/T"</formula1>
    </dataValidation>
    <dataValidation type="list" allowBlank="1" showInputMessage="1" showErrorMessage="1" sqref="D372">
      <formula1>"Y,T,Y/T"</formula1>
    </dataValidation>
    <dataValidation type="list" allowBlank="1" showInputMessage="1" showErrorMessage="1" sqref="D407">
      <formula1>"Y,T,Y/T"</formula1>
    </dataValidation>
    <dataValidation type="list" allowBlank="1" showInputMessage="1" showErrorMessage="1" sqref="D337">
      <formula1>"Y,T,Y/T"</formula1>
    </dataValidation>
    <dataValidation type="list" allowBlank="1" showInputMessage="1" showErrorMessage="1" sqref="D397">
      <formula1>"Y,T,Y/T"</formula1>
    </dataValidation>
    <dataValidation type="list" allowBlank="1" showInputMessage="1" showErrorMessage="1" sqref="D377">
      <formula1>"Y,T,Y/T"</formula1>
    </dataValidation>
    <dataValidation type="list" allowBlank="1" showInputMessage="1" showErrorMessage="1" sqref="D387">
      <formula1>"Y,T,Y/T"</formula1>
    </dataValidation>
    <dataValidation type="list" allowBlank="1" showInputMessage="1" showErrorMessage="1" sqref="D51">
      <formula1>"Y,T,Y/T"</formula1>
    </dataValidation>
    <dataValidation type="list" allowBlank="1" showInputMessage="1" showErrorMessage="1" sqref="K108:K207">
      <formula1>"Y,T,Y/T"</formula1>
    </dataValidation>
    <dataValidation type="list" allowBlank="1" showInputMessage="1" showErrorMessage="1" sqref="D91">
      <formula1>"Y,T,Y/T"</formula1>
    </dataValidation>
    <dataValidation type="list" allowBlank="1" showInputMessage="1" showErrorMessage="1" sqref="D81">
      <formula1>"Y,T,Y/T"</formula1>
    </dataValidation>
    <dataValidation type="list" allowBlank="1" showInputMessage="1" showErrorMessage="1" sqref="D76">
      <formula1>"Y,T,Y/T"</formula1>
    </dataValidation>
    <dataValidation type="list" allowBlank="1" showInputMessage="1" showErrorMessage="1" sqref="D71">
      <formula1>"Y,T,Y/T"</formula1>
    </dataValidation>
    <dataValidation type="list" allowBlank="1" showInputMessage="1" showErrorMessage="1" sqref="D101">
      <formula1>"Y,T,Y/T"</formula1>
    </dataValidation>
    <dataValidation type="list" allowBlank="1" showInputMessage="1" showErrorMessage="1" sqref="D21">
      <formula1>"Y,T,Y/T"</formula1>
    </dataValidation>
    <dataValidation type="list" allowBlank="1" showInputMessage="1" showErrorMessage="1" sqref="D138">
      <formula1>"Y,T,Y/T"</formula1>
    </dataValidation>
    <dataValidation type="list" allowBlank="1" showInputMessage="1" showErrorMessage="1" sqref="M108:M207">
      <formula1>"Y,T,Y/T"</formula1>
    </dataValidation>
    <dataValidation type="list" allowBlank="1" showInputMessage="1" showErrorMessage="1" sqref="D61">
      <formula1>"Y,T,Y/T"</formula1>
    </dataValidation>
    <dataValidation type="list" allowBlank="1" showInputMessage="1" showErrorMessage="1" sqref="M210:M309">
      <formula1>"Y,T,Y/T"</formula1>
    </dataValidation>
    <dataValidation type="list" allowBlank="1" showInputMessage="1" showErrorMessage="1" sqref="D163">
      <formula1>"Y,T,Y/T"</formula1>
    </dataValidation>
    <dataValidation type="list" allowBlank="1" showInputMessage="1" showErrorMessage="1" sqref="D220">
      <formula1>"Y,T,Y/T"</formula1>
    </dataValidation>
    <dataValidation type="list" allowBlank="1" showInputMessage="1" showErrorMessage="1" sqref="D183">
      <formula1>"Y,T,Y/T"</formula1>
    </dataValidation>
    <dataValidation type="list" allowBlank="1" showInputMessage="1" showErrorMessage="1" sqref="D193">
      <formula1>"Y,T,Y/T"</formula1>
    </dataValidation>
    <dataValidation type="list" allowBlank="1" showInputMessage="1" showErrorMessage="1" sqref="D327">
      <formula1>"Y,T,Y/T"</formula1>
    </dataValidation>
    <dataValidation type="list" allowBlank="1" showInputMessage="1" showErrorMessage="1" sqref="D382">
      <formula1>"Y,T,Y/T"</formula1>
    </dataValidation>
    <dataValidation type="list" allowBlank="1" showInputMessage="1" showErrorMessage="1" sqref="D347">
      <formula1>"Y,T,Y/T"</formula1>
    </dataValidation>
    <dataValidation type="list" allowBlank="1" showInputMessage="1" showErrorMessage="1" sqref="D357">
      <formula1>"Y,T,Y/T"</formula1>
    </dataValidation>
    <dataValidation type="list" allowBlank="1" showInputMessage="1" showErrorMessage="1" sqref="D143">
      <formula1>"Y,T,Y/T"</formula1>
    </dataValidation>
    <dataValidation type="list" allowBlank="1" showInputMessage="1" showErrorMessage="1" sqref="D198">
      <formula1>"Y,T,Y/T"</formula1>
    </dataValidation>
    <dataValidation type="list" allowBlank="1" showInputMessage="1" showErrorMessage="1" sqref="D305">
      <formula1>"Y,T,Y/T"</formula1>
    </dataValidation>
    <dataValidation type="list" allowBlank="1" showInputMessage="1" showErrorMessage="1" sqref="D362">
      <formula1>"Y,T,Y/T"</formula1>
    </dataValidation>
    <dataValidation type="list" allowBlank="1" showInputMessage="1" showErrorMessage="1" sqref="D118">
      <formula1>"Y,T,Y/T"</formula1>
    </dataValidation>
    <dataValidation type="list" allowBlank="1" showInputMessage="1" showErrorMessage="1" sqref="D178">
      <formula1>"Y,T,Y/T"</formula1>
    </dataValidation>
    <dataValidation type="list" allowBlank="1" showInputMessage="1" showErrorMessage="1" sqref="D255">
      <formula1>"Y,T,Y/T"</formula1>
    </dataValidation>
    <dataValidation type="list" allowBlank="1" showInputMessage="1" showErrorMessage="1" sqref="D342">
      <formula1>"Y,T,Y/T"</formula1>
    </dataValidation>
    <dataValidation type="list" allowBlank="1" showInputMessage="1" showErrorMessage="1" sqref="D113">
      <formula1>"Y,T,Y/T"</formula1>
    </dataValidation>
    <dataValidation type="list" allowBlank="1" showInputMessage="1" showErrorMessage="1" sqref="D158">
      <formula1>"Y,T,Y/T"</formula1>
    </dataValidation>
    <dataValidation type="list" allowBlank="1" showInputMessage="1" showErrorMessage="1" sqref="D133">
      <formula1>"Y,T,Y/T"</formula1>
    </dataValidation>
    <dataValidation type="list" allowBlank="1" showInputMessage="1" showErrorMessage="1" sqref="D123">
      <formula1>"Y,T,Y/T"</formula1>
    </dataValidation>
    <dataValidation type="list" allowBlank="1" showInputMessage="1" showErrorMessage="1" sqref="D108">
      <formula1>"Y,T,Y/T"</formula1>
    </dataValidation>
    <dataValidation type="list" allowBlank="1" showInputMessage="1" showErrorMessage="1" sqref="D225">
      <formula1>"Y,T,Y/T"</formula1>
    </dataValidation>
    <dataValidation type="list" allowBlank="1" showInputMessage="1" showErrorMessage="1" sqref="D280">
      <formula1>"Y,T,Y/T"</formula1>
    </dataValidation>
    <dataValidation type="list" allowBlank="1" showInputMessage="1" showErrorMessage="1" sqref="D128">
      <formula1>"Y,T,Y/T"</formula1>
    </dataValidation>
    <dataValidation type="list" allowBlank="1" showInputMessage="1" showErrorMessage="1" sqref="D188">
      <formula1>"Y,T,Y/T"</formula1>
    </dataValidation>
    <dataValidation type="list" allowBlank="1" showInputMessage="1" showErrorMessage="1" sqref="D168">
      <formula1>"Y,T,Y/T"</formula1>
    </dataValidation>
    <dataValidation type="list" allowBlank="1" showInputMessage="1" showErrorMessage="1" sqref="D240">
      <formula1>"Y,T,Y/T"</formula1>
    </dataValidation>
    <dataValidation type="list" allowBlank="1" showInputMessage="1" showErrorMessage="1" sqref="D230">
      <formula1>"Y,T,Y/T"</formula1>
    </dataValidation>
    <dataValidation type="list" allowBlank="1" showInputMessage="1" showErrorMessage="1" sqref="D203">
      <formula1>"Y,T,Y/T"</formula1>
    </dataValidation>
    <dataValidation type="list" allowBlank="1" showInputMessage="1" showErrorMessage="1" sqref="D86">
      <formula1>"Y,T,Y/T"</formula1>
    </dataValidation>
    <dataValidation type="list" allowBlank="1" showInputMessage="1" showErrorMessage="1" sqref="D148">
      <formula1>"Y,T,Y/T"</formula1>
    </dataValidation>
    <dataValidation type="list" allowBlank="1" showInputMessage="1" showErrorMessage="1" sqref="D173">
      <formula1>"Y,T,Y/T"</formula1>
    </dataValidation>
    <dataValidation type="list" allowBlank="1" showInputMessage="1" showErrorMessage="1" sqref="D260">
      <formula1>"Y,T,Y/T"</formula1>
    </dataValidation>
  </dataValidations>
  <pageMargins left="0.25" right="0.25" top="0.75" bottom="0.75" header="0.3" footer="0.3"/>
  <pageSetup paperSize="9" scale="28"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412"/>
  <sheetViews>
    <sheetView topLeftCell="B1" zoomScale="50" workbookViewId="0">
      <pane ySplit="4" topLeftCell="A386" activePane="bottomLeft" state="frozen"/>
      <selection pane="bottomLeft" activeCell="H412" sqref="H412:L412"/>
    </sheetView>
  </sheetViews>
  <sheetFormatPr defaultColWidth="12.5703125" defaultRowHeight="12.75"/>
  <cols>
    <col min="1" max="1" width="6.42578125" style="517" hidden="1" customWidth="1"/>
    <col min="2" max="2" width="4.5703125" style="587" customWidth="1"/>
    <col min="3" max="3" width="46.5703125" style="517" customWidth="1"/>
    <col min="4" max="4" width="4.140625" style="517" customWidth="1"/>
    <col min="5" max="5" width="14.42578125" style="517" customWidth="1"/>
    <col min="6" max="6" width="4.5703125" style="517" customWidth="1"/>
    <col min="7" max="7" width="47.42578125" style="518" customWidth="1"/>
    <col min="8" max="8" width="26.5703125" style="517" customWidth="1"/>
    <col min="9" max="9" width="4.42578125" style="517" customWidth="1"/>
    <col min="10" max="10" width="16" style="517" customWidth="1"/>
    <col min="11" max="11" width="4.42578125" style="517" customWidth="1"/>
    <col min="12" max="12" width="12.42578125" style="517" customWidth="1"/>
    <col min="13" max="13" width="4.42578125" style="517" customWidth="1"/>
    <col min="14" max="14" width="11.42578125" style="517" customWidth="1"/>
    <col min="15" max="16384" width="12.5703125" style="517"/>
  </cols>
  <sheetData>
    <row r="1" spans="2:14" s="520" customFormat="1" ht="15.75">
      <c r="B1" s="868" t="s">
        <v>33</v>
      </c>
      <c r="C1" s="868"/>
      <c r="D1" s="868"/>
      <c r="E1" s="868"/>
      <c r="F1" s="868"/>
      <c r="G1" s="868"/>
      <c r="H1" s="868"/>
      <c r="I1" s="868"/>
      <c r="J1" s="868"/>
      <c r="K1" s="868"/>
      <c r="L1" s="868"/>
      <c r="M1" s="868"/>
      <c r="N1" s="868"/>
    </row>
    <row r="2" spans="2:14" s="520" customFormat="1" ht="15.75">
      <c r="B2" s="867" t="s">
        <v>678</v>
      </c>
      <c r="C2" s="867"/>
      <c r="D2" s="867"/>
      <c r="E2" s="867"/>
      <c r="F2" s="867"/>
      <c r="G2" s="867"/>
      <c r="H2" s="867"/>
      <c r="I2" s="867"/>
      <c r="J2" s="867"/>
      <c r="K2" s="867"/>
      <c r="L2" s="867"/>
      <c r="M2" s="867"/>
      <c r="N2" s="867"/>
    </row>
    <row r="3" spans="2:14" s="588" customFormat="1" ht="15.75">
      <c r="B3" s="863" t="s">
        <v>23</v>
      </c>
      <c r="C3" s="863" t="s">
        <v>503</v>
      </c>
      <c r="D3" s="869" t="s">
        <v>339</v>
      </c>
      <c r="E3" s="870"/>
      <c r="F3" s="863" t="s">
        <v>23</v>
      </c>
      <c r="G3" s="863" t="s">
        <v>504</v>
      </c>
      <c r="H3" s="863" t="s">
        <v>505</v>
      </c>
      <c r="I3" s="863" t="s">
        <v>506</v>
      </c>
      <c r="J3" s="863"/>
      <c r="K3" s="863"/>
      <c r="L3" s="863"/>
      <c r="M3" s="863"/>
      <c r="N3" s="863"/>
    </row>
    <row r="4" spans="2:14" s="588" customFormat="1" ht="15.75">
      <c r="B4" s="863"/>
      <c r="C4" s="863"/>
      <c r="D4" s="871"/>
      <c r="E4" s="872"/>
      <c r="F4" s="863"/>
      <c r="G4" s="863"/>
      <c r="H4" s="863"/>
      <c r="I4" s="863" t="s">
        <v>4</v>
      </c>
      <c r="J4" s="863"/>
      <c r="K4" s="863" t="s">
        <v>3</v>
      </c>
      <c r="L4" s="863"/>
      <c r="M4" s="863" t="s">
        <v>52</v>
      </c>
      <c r="N4" s="863"/>
    </row>
    <row r="5" spans="2:14" s="520" customFormat="1" ht="15.75">
      <c r="B5" s="864" t="s">
        <v>509</v>
      </c>
      <c r="C5" s="865"/>
      <c r="D5" s="865"/>
      <c r="E5" s="865"/>
      <c r="F5" s="865"/>
      <c r="G5" s="865"/>
      <c r="H5" s="865"/>
      <c r="I5" s="865"/>
      <c r="J5" s="865"/>
      <c r="K5" s="865"/>
      <c r="L5" s="865"/>
      <c r="M5" s="865"/>
      <c r="N5" s="866"/>
    </row>
    <row r="6" spans="2:14" ht="15.75">
      <c r="B6" s="836">
        <v>1</v>
      </c>
      <c r="C6" s="839"/>
      <c r="D6" s="857" t="s">
        <v>26</v>
      </c>
      <c r="E6" s="860" t="str">
        <f>IF(D6="Y",1,IF(D6="T",0,IF(D6="Y/T","Belum diisi","Error")))</f>
        <v>Belum diisi</v>
      </c>
      <c r="F6" s="528">
        <v>1</v>
      </c>
      <c r="G6" s="529"/>
      <c r="H6" s="589" t="str">
        <f t="shared" ref="H6:H69" si="0">IF(OR(J6="Isi Dulu",L6="Isi Dulu",J6="Isi Tujuan",L6="Isi Tujuan"),"Belum Diisi",IF(SUM(J6,L6)=2,1,IF(SUM(J6,L6)=1,0,IF(SUM(J6,L6)=0,0,"Error"))))</f>
        <v>Belum Diisi</v>
      </c>
      <c r="I6" s="590" t="s">
        <v>26</v>
      </c>
      <c r="J6" s="591" t="str">
        <f>IF($D$6="Y/T","Isi Tujuan",IF($E$6=0,0,IF(I6="Y",1,IF(I6="T",0,"Isi Dulu"))))</f>
        <v>Isi Tujuan</v>
      </c>
      <c r="K6" s="590" t="s">
        <v>26</v>
      </c>
      <c r="L6" s="591" t="str">
        <f>IF($D$6="Y/T","Isi Tujuan",IF($E$6=0,0,IF(K6="Y",1,IF(K6="T",0,"Isi Dulu"))))</f>
        <v>Isi Tujuan</v>
      </c>
      <c r="M6" s="848" t="s">
        <v>26</v>
      </c>
      <c r="N6" s="851" t="str">
        <f>IF(M6="Y",1,IF(M6="T",0,IF(M6="Y/T","Belum diisi","Error")))</f>
        <v>Belum diisi</v>
      </c>
    </row>
    <row r="7" spans="2:14" ht="15.75">
      <c r="B7" s="837"/>
      <c r="C7" s="840"/>
      <c r="D7" s="858"/>
      <c r="E7" s="861"/>
      <c r="F7" s="549">
        <v>2</v>
      </c>
      <c r="G7" s="550"/>
      <c r="H7" s="589" t="str">
        <f t="shared" si="0"/>
        <v>Belum Diisi</v>
      </c>
      <c r="I7" s="592" t="s">
        <v>26</v>
      </c>
      <c r="J7" s="593" t="str">
        <f>IF($D$6="Y/T","Isi Tujuan",IF($E$6=0,0,IF(I7="Y",1,IF(I7="T",0,"Isi Dulu"))))</f>
        <v>Isi Tujuan</v>
      </c>
      <c r="K7" s="592" t="s">
        <v>26</v>
      </c>
      <c r="L7" s="593" t="str">
        <f>IF($D$6="Y/T","Isi Tujuan",IF($E$6=0,0,IF(K7="Y",1,IF(K7="T",0,"Isi Dulu"))))</f>
        <v>Isi Tujuan</v>
      </c>
      <c r="M7" s="849"/>
      <c r="N7" s="852"/>
    </row>
    <row r="8" spans="2:14" ht="15.75">
      <c r="B8" s="837"/>
      <c r="C8" s="840"/>
      <c r="D8" s="858"/>
      <c r="E8" s="861"/>
      <c r="F8" s="549">
        <v>3</v>
      </c>
      <c r="G8" s="550"/>
      <c r="H8" s="589" t="str">
        <f t="shared" si="0"/>
        <v>Belum Diisi</v>
      </c>
      <c r="I8" s="592" t="s">
        <v>26</v>
      </c>
      <c r="J8" s="593" t="str">
        <f>IF($D$6="Y/T","Isi Tujuan",IF($E$6=0,0,IF(I8="Y",1,IF(I8="T",0,"Isi Dulu"))))</f>
        <v>Isi Tujuan</v>
      </c>
      <c r="K8" s="592" t="s">
        <v>26</v>
      </c>
      <c r="L8" s="593" t="str">
        <f>IF($D$6="Y/T","Isi Tujuan",IF($E$6=0,0,IF(K8="Y",1,IF(K8="T",0,"Isi Dulu"))))</f>
        <v>Isi Tujuan</v>
      </c>
      <c r="M8" s="849"/>
      <c r="N8" s="852"/>
    </row>
    <row r="9" spans="2:14" ht="15.75">
      <c r="B9" s="837"/>
      <c r="C9" s="840"/>
      <c r="D9" s="858"/>
      <c r="E9" s="861"/>
      <c r="F9" s="549">
        <v>4</v>
      </c>
      <c r="G9" s="550"/>
      <c r="H9" s="589" t="str">
        <f t="shared" si="0"/>
        <v>Belum Diisi</v>
      </c>
      <c r="I9" s="592" t="s">
        <v>26</v>
      </c>
      <c r="J9" s="593" t="str">
        <f>IF($D$6="Y/T","Isi Tujuan",IF($E$6=0,0,IF(I9="Y",1,IF(I9="T",0,"Isi Dulu"))))</f>
        <v>Isi Tujuan</v>
      </c>
      <c r="K9" s="592" t="s">
        <v>26</v>
      </c>
      <c r="L9" s="593" t="str">
        <f>IF($D$6="Y/T","Isi Tujuan",IF($E$6=0,0,IF(K9="Y",1,IF(K9="T",0,"Isi Dulu"))))</f>
        <v>Isi Tujuan</v>
      </c>
      <c r="M9" s="849"/>
      <c r="N9" s="852"/>
    </row>
    <row r="10" spans="2:14" ht="15.75">
      <c r="B10" s="838"/>
      <c r="C10" s="841"/>
      <c r="D10" s="859"/>
      <c r="E10" s="862"/>
      <c r="F10" s="569">
        <v>5</v>
      </c>
      <c r="G10" s="570"/>
      <c r="H10" s="594" t="str">
        <f t="shared" si="0"/>
        <v>Belum Diisi</v>
      </c>
      <c r="I10" s="595" t="s">
        <v>26</v>
      </c>
      <c r="J10" s="596" t="str">
        <f>IF($D$6="Y/T","Isi Tujuan",IF($E$6=0,0,IF(I10="Y",1,IF(I10="T",0,"Isi Dulu"))))</f>
        <v>Isi Tujuan</v>
      </c>
      <c r="K10" s="595" t="s">
        <v>26</v>
      </c>
      <c r="L10" s="596" t="str">
        <f>IF($D$6="Y/T","Isi Tujuan",IF($E$6=0,0,IF(K10="Y",1,IF(K10="T",0,"Isi Dulu"))))</f>
        <v>Isi Tujuan</v>
      </c>
      <c r="M10" s="850"/>
      <c r="N10" s="853"/>
    </row>
    <row r="11" spans="2:14" ht="15.75">
      <c r="B11" s="836">
        <v>2</v>
      </c>
      <c r="C11" s="839"/>
      <c r="D11" s="857" t="s">
        <v>26</v>
      </c>
      <c r="E11" s="860" t="str">
        <f>IF(D11="Y",1,IF(D11="T",0,IF(D11="Y/T","Belum diisi","Error")))</f>
        <v>Belum diisi</v>
      </c>
      <c r="F11" s="528">
        <v>1</v>
      </c>
      <c r="G11" s="529"/>
      <c r="H11" s="597" t="str">
        <f t="shared" si="0"/>
        <v>Belum Diisi</v>
      </c>
      <c r="I11" s="590" t="s">
        <v>26</v>
      </c>
      <c r="J11" s="591" t="str">
        <f>IF($D$11="Y/T","Isi Tujuan",IF($E$11=0,0,IF(I11="Y",1,IF(I11="T",0,"Isi Dulu"))))</f>
        <v>Isi Tujuan</v>
      </c>
      <c r="K11" s="590" t="s">
        <v>26</v>
      </c>
      <c r="L11" s="591" t="str">
        <f>IF($D$11="Y/T","Isi Tujuan",IF($E$11=0,0,IF(K11="Y",1,IF(K11="T",0,"Isi Dulu"))))</f>
        <v>Isi Tujuan</v>
      </c>
      <c r="M11" s="848" t="s">
        <v>26</v>
      </c>
      <c r="N11" s="851" t="str">
        <f>IF(M11="Y",1,IF(M11="T",0,IF(M11="Y/T","Belum diisi","Error")))</f>
        <v>Belum diisi</v>
      </c>
    </row>
    <row r="12" spans="2:14" ht="15.75">
      <c r="B12" s="837"/>
      <c r="C12" s="840"/>
      <c r="D12" s="858"/>
      <c r="E12" s="861"/>
      <c r="F12" s="549">
        <v>2</v>
      </c>
      <c r="G12" s="550"/>
      <c r="H12" s="598" t="str">
        <f t="shared" si="0"/>
        <v>Belum Diisi</v>
      </c>
      <c r="I12" s="592" t="s">
        <v>26</v>
      </c>
      <c r="J12" s="593" t="str">
        <f>IF($D$11="Y/T","Isi Tujuan",IF($E$11=0,0,IF(I12="Y",1,IF(I12="T",0,"Isi Dulu"))))</f>
        <v>Isi Tujuan</v>
      </c>
      <c r="K12" s="592" t="s">
        <v>26</v>
      </c>
      <c r="L12" s="593" t="str">
        <f>IF($D$11="Y/T","Isi Tujuan",IF($E$11=0,0,IF(K12="Y",1,IF(K12="T",0,"Isi Dulu"))))</f>
        <v>Isi Tujuan</v>
      </c>
      <c r="M12" s="849"/>
      <c r="N12" s="852"/>
    </row>
    <row r="13" spans="2:14" ht="15.75">
      <c r="B13" s="837"/>
      <c r="C13" s="840"/>
      <c r="D13" s="858"/>
      <c r="E13" s="861"/>
      <c r="F13" s="549">
        <v>3</v>
      </c>
      <c r="G13" s="550"/>
      <c r="H13" s="598" t="str">
        <f t="shared" si="0"/>
        <v>Belum Diisi</v>
      </c>
      <c r="I13" s="592" t="s">
        <v>26</v>
      </c>
      <c r="J13" s="593" t="str">
        <f>IF($D$11="Y/T","Isi Tujuan",IF($E$11=0,0,IF(I13="Y",1,IF(I13="T",0,"Isi Dulu"))))</f>
        <v>Isi Tujuan</v>
      </c>
      <c r="K13" s="592" t="s">
        <v>26</v>
      </c>
      <c r="L13" s="593" t="str">
        <f>IF($D$11="Y/T","Isi Tujuan",IF($E$11=0,0,IF(K13="Y",1,IF(K13="T",0,"Isi Dulu"))))</f>
        <v>Isi Tujuan</v>
      </c>
      <c r="M13" s="849"/>
      <c r="N13" s="852"/>
    </row>
    <row r="14" spans="2:14" ht="15.75">
      <c r="B14" s="837"/>
      <c r="C14" s="840"/>
      <c r="D14" s="858"/>
      <c r="E14" s="861"/>
      <c r="F14" s="549">
        <v>4</v>
      </c>
      <c r="G14" s="550"/>
      <c r="H14" s="598" t="str">
        <f t="shared" si="0"/>
        <v>Belum Diisi</v>
      </c>
      <c r="I14" s="592" t="s">
        <v>26</v>
      </c>
      <c r="J14" s="593" t="str">
        <f>IF($D$11="Y/T","Isi Tujuan",IF($E$11=0,0,IF(I14="Y",1,IF(I14="T",0,"Isi Dulu"))))</f>
        <v>Isi Tujuan</v>
      </c>
      <c r="K14" s="592" t="s">
        <v>26</v>
      </c>
      <c r="L14" s="593" t="str">
        <f>IF($D$11="Y/T","Isi Tujuan",IF($E$11=0,0,IF(K14="Y",1,IF(K14="T",0,"Isi Dulu"))))</f>
        <v>Isi Tujuan</v>
      </c>
      <c r="M14" s="849"/>
      <c r="N14" s="852"/>
    </row>
    <row r="15" spans="2:14" ht="15.75">
      <c r="B15" s="838"/>
      <c r="C15" s="841"/>
      <c r="D15" s="859"/>
      <c r="E15" s="862"/>
      <c r="F15" s="569">
        <v>5</v>
      </c>
      <c r="G15" s="570"/>
      <c r="H15" s="599" t="str">
        <f t="shared" si="0"/>
        <v>Belum Diisi</v>
      </c>
      <c r="I15" s="595" t="s">
        <v>26</v>
      </c>
      <c r="J15" s="596" t="str">
        <f>IF($D$11="Y/T","Isi Tujuan",IF($E$11=0,0,IF(I15="Y",1,IF(I15="T",0,"Isi Dulu"))))</f>
        <v>Isi Tujuan</v>
      </c>
      <c r="K15" s="595" t="s">
        <v>26</v>
      </c>
      <c r="L15" s="596" t="str">
        <f>IF($D$11="Y/T","Isi Tujuan",IF($E$11=0,0,IF(K15="Y",1,IF(K15="T",0,"Isi Dulu"))))</f>
        <v>Isi Tujuan</v>
      </c>
      <c r="M15" s="850"/>
      <c r="N15" s="853"/>
    </row>
    <row r="16" spans="2:14" ht="15.75">
      <c r="B16" s="836">
        <v>3</v>
      </c>
      <c r="C16" s="839"/>
      <c r="D16" s="857" t="s">
        <v>26</v>
      </c>
      <c r="E16" s="860" t="str">
        <f>IF(D16="Y",1,IF(D16="T",0,IF(D16="Y/T","Belum diisi","Error")))</f>
        <v>Belum diisi</v>
      </c>
      <c r="F16" s="528">
        <v>1</v>
      </c>
      <c r="G16" s="529"/>
      <c r="H16" s="600" t="str">
        <f t="shared" si="0"/>
        <v>Belum Diisi</v>
      </c>
      <c r="I16" s="590" t="s">
        <v>26</v>
      </c>
      <c r="J16" s="591" t="str">
        <f>IF($D$16="Y/T","Isi Tujuan",IF($E$16=0,0,IF(I16="Y",1,IF(I16="T",0,"Isi Dulu"))))</f>
        <v>Isi Tujuan</v>
      </c>
      <c r="K16" s="590" t="s">
        <v>26</v>
      </c>
      <c r="L16" s="591" t="str">
        <f>IF($D$16="Y/T","Isi Tujuan",IF($E$16=0,0,IF(K16="Y",1,IF(K16="T",0,"Isi Dulu"))))</f>
        <v>Isi Tujuan</v>
      </c>
      <c r="M16" s="848" t="s">
        <v>26</v>
      </c>
      <c r="N16" s="851" t="str">
        <f>IF(M16="Y",1,IF(M16="T",0,IF(M16="Y/T","Belum diisi","Error")))</f>
        <v>Belum diisi</v>
      </c>
    </row>
    <row r="17" spans="2:14" ht="15.75">
      <c r="B17" s="837"/>
      <c r="C17" s="840"/>
      <c r="D17" s="858"/>
      <c r="E17" s="861"/>
      <c r="F17" s="549">
        <v>2</v>
      </c>
      <c r="G17" s="550"/>
      <c r="H17" s="598" t="str">
        <f t="shared" si="0"/>
        <v>Belum Diisi</v>
      </c>
      <c r="I17" s="592" t="s">
        <v>26</v>
      </c>
      <c r="J17" s="593" t="str">
        <f>IF($D$16="Y/T","Isi Tujuan",IF($E$16=0,0,IF(I17="Y",1,IF(I17="T",0,"Isi Dulu"))))</f>
        <v>Isi Tujuan</v>
      </c>
      <c r="K17" s="592" t="s">
        <v>26</v>
      </c>
      <c r="L17" s="593" t="str">
        <f>IF($D$16="Y/T","Isi Tujuan",IF($E$16=0,0,IF(K17="Y",1,IF(K17="T",0,"Isi Dulu"))))</f>
        <v>Isi Tujuan</v>
      </c>
      <c r="M17" s="849"/>
      <c r="N17" s="852"/>
    </row>
    <row r="18" spans="2:14" ht="15.75">
      <c r="B18" s="837"/>
      <c r="C18" s="840"/>
      <c r="D18" s="858"/>
      <c r="E18" s="861"/>
      <c r="F18" s="549">
        <v>3</v>
      </c>
      <c r="G18" s="550"/>
      <c r="H18" s="598" t="str">
        <f t="shared" si="0"/>
        <v>Belum Diisi</v>
      </c>
      <c r="I18" s="592" t="s">
        <v>26</v>
      </c>
      <c r="J18" s="593" t="str">
        <f>IF($D$16="Y/T","Isi Tujuan",IF($E$16=0,0,IF(I18="Y",1,IF(I18="T",0,"Isi Dulu"))))</f>
        <v>Isi Tujuan</v>
      </c>
      <c r="K18" s="592" t="s">
        <v>26</v>
      </c>
      <c r="L18" s="593" t="str">
        <f>IF($D$16="Y/T","Isi Tujuan",IF($E$16=0,0,IF(K18="Y",1,IF(K18="T",0,"Isi Dulu"))))</f>
        <v>Isi Tujuan</v>
      </c>
      <c r="M18" s="849"/>
      <c r="N18" s="852"/>
    </row>
    <row r="19" spans="2:14" ht="15.75">
      <c r="B19" s="837"/>
      <c r="C19" s="840"/>
      <c r="D19" s="858"/>
      <c r="E19" s="861"/>
      <c r="F19" s="549">
        <v>4</v>
      </c>
      <c r="G19" s="550"/>
      <c r="H19" s="598" t="str">
        <f t="shared" si="0"/>
        <v>Belum Diisi</v>
      </c>
      <c r="I19" s="592" t="s">
        <v>26</v>
      </c>
      <c r="J19" s="593" t="str">
        <f>IF($D$16="Y/T","Isi Tujuan",IF($E$16=0,0,IF(I19="Y",1,IF(I19="T",0,"Isi Dulu"))))</f>
        <v>Isi Tujuan</v>
      </c>
      <c r="K19" s="592" t="s">
        <v>26</v>
      </c>
      <c r="L19" s="593" t="str">
        <f>IF($D$16="Y/T","Isi Tujuan",IF($E$16=0,0,IF(K19="Y",1,IF(K19="T",0,"Isi Dulu"))))</f>
        <v>Isi Tujuan</v>
      </c>
      <c r="M19" s="849"/>
      <c r="N19" s="852"/>
    </row>
    <row r="20" spans="2:14" ht="15.75">
      <c r="B20" s="838"/>
      <c r="C20" s="841"/>
      <c r="D20" s="859"/>
      <c r="E20" s="862"/>
      <c r="F20" s="569">
        <v>5</v>
      </c>
      <c r="G20" s="570"/>
      <c r="H20" s="599" t="str">
        <f t="shared" si="0"/>
        <v>Belum Diisi</v>
      </c>
      <c r="I20" s="595" t="s">
        <v>26</v>
      </c>
      <c r="J20" s="596" t="str">
        <f>IF($D$16="Y/T","Isi Tujuan",IF($E$16=0,0,IF(I20="Y",1,IF(I20="T",0,"Isi Dulu"))))</f>
        <v>Isi Tujuan</v>
      </c>
      <c r="K20" s="595" t="s">
        <v>26</v>
      </c>
      <c r="L20" s="596" t="str">
        <f>IF($D$16="Y/T","Isi Tujuan",IF($E$16=0,0,IF(K20="Y",1,IF(K20="T",0,"Isi Dulu"))))</f>
        <v>Isi Tujuan</v>
      </c>
      <c r="M20" s="850"/>
      <c r="N20" s="853"/>
    </row>
    <row r="21" spans="2:14" ht="15.75">
      <c r="B21" s="836">
        <v>4</v>
      </c>
      <c r="C21" s="839"/>
      <c r="D21" s="857" t="s">
        <v>26</v>
      </c>
      <c r="E21" s="860" t="str">
        <f>IF(D21="Y",1,IF(D21="T",0,IF(D21="Y/T","Belum diisi","Error")))</f>
        <v>Belum diisi</v>
      </c>
      <c r="F21" s="528">
        <v>1</v>
      </c>
      <c r="G21" s="529"/>
      <c r="H21" s="600" t="str">
        <f t="shared" si="0"/>
        <v>Belum Diisi</v>
      </c>
      <c r="I21" s="590" t="s">
        <v>26</v>
      </c>
      <c r="J21" s="591" t="str">
        <f>IF($D$21="Y/T","Isi Tujuan",IF($E$21=0,0,IF(I21="Y",1,IF(I21="T",0,"Isi Dulu"))))</f>
        <v>Isi Tujuan</v>
      </c>
      <c r="K21" s="590" t="s">
        <v>26</v>
      </c>
      <c r="L21" s="591" t="str">
        <f>IF($D$21="Y/T","Isi Tujuan",IF($E$21=0,0,IF(K21="Y",1,IF(K21="T",0,"Isi Dulu"))))</f>
        <v>Isi Tujuan</v>
      </c>
      <c r="M21" s="848" t="s">
        <v>26</v>
      </c>
      <c r="N21" s="851" t="str">
        <f>IF(M21="Y",1,IF(M21="T",0,IF(M21="Y/T","Belum diisi","Error")))</f>
        <v>Belum diisi</v>
      </c>
    </row>
    <row r="22" spans="2:14" ht="15.75">
      <c r="B22" s="837"/>
      <c r="C22" s="840"/>
      <c r="D22" s="858"/>
      <c r="E22" s="861"/>
      <c r="F22" s="549">
        <v>2</v>
      </c>
      <c r="G22" s="550"/>
      <c r="H22" s="598" t="str">
        <f t="shared" si="0"/>
        <v>Belum Diisi</v>
      </c>
      <c r="I22" s="592" t="s">
        <v>26</v>
      </c>
      <c r="J22" s="593" t="str">
        <f>IF($D$21="Y/T","Isi Tujuan",IF($E$21=0,0,IF(I22="Y",1,IF(I22="T",0,"Isi Dulu"))))</f>
        <v>Isi Tujuan</v>
      </c>
      <c r="K22" s="592" t="s">
        <v>26</v>
      </c>
      <c r="L22" s="593" t="str">
        <f>IF($D$21="Y/T","Isi Tujuan",IF($E$21=0,0,IF(K22="Y",1,IF(K22="T",0,"Isi Dulu"))))</f>
        <v>Isi Tujuan</v>
      </c>
      <c r="M22" s="849"/>
      <c r="N22" s="852"/>
    </row>
    <row r="23" spans="2:14" ht="15.75">
      <c r="B23" s="837"/>
      <c r="C23" s="840"/>
      <c r="D23" s="858"/>
      <c r="E23" s="861"/>
      <c r="F23" s="549">
        <v>3</v>
      </c>
      <c r="G23" s="550"/>
      <c r="H23" s="598" t="str">
        <f t="shared" si="0"/>
        <v>Belum Diisi</v>
      </c>
      <c r="I23" s="592" t="s">
        <v>26</v>
      </c>
      <c r="J23" s="593" t="str">
        <f>IF($D$21="Y/T","Isi Tujuan",IF($E$21=0,0,IF(I23="Y",1,IF(I23="T",0,"Isi Dulu"))))</f>
        <v>Isi Tujuan</v>
      </c>
      <c r="K23" s="592" t="s">
        <v>26</v>
      </c>
      <c r="L23" s="593" t="str">
        <f>IF($D$21="Y/T","Isi Tujuan",IF($E$21=0,0,IF(K23="Y",1,IF(K23="T",0,"Isi Dulu"))))</f>
        <v>Isi Tujuan</v>
      </c>
      <c r="M23" s="849"/>
      <c r="N23" s="852"/>
    </row>
    <row r="24" spans="2:14" ht="15.75">
      <c r="B24" s="837"/>
      <c r="C24" s="840"/>
      <c r="D24" s="858"/>
      <c r="E24" s="861"/>
      <c r="F24" s="549">
        <v>4</v>
      </c>
      <c r="G24" s="550"/>
      <c r="H24" s="598" t="str">
        <f t="shared" si="0"/>
        <v>Belum Diisi</v>
      </c>
      <c r="I24" s="592" t="s">
        <v>26</v>
      </c>
      <c r="J24" s="593" t="str">
        <f>IF($D$21="Y/T","Isi Tujuan",IF($E$21=0,0,IF(I24="Y",1,IF(I24="T",0,"Isi Dulu"))))</f>
        <v>Isi Tujuan</v>
      </c>
      <c r="K24" s="592" t="s">
        <v>26</v>
      </c>
      <c r="L24" s="593" t="str">
        <f>IF($D$21="Y/T","Isi Tujuan",IF($E$21=0,0,IF(K24="Y",1,IF(K24="T",0,"Isi Dulu"))))</f>
        <v>Isi Tujuan</v>
      </c>
      <c r="M24" s="849"/>
      <c r="N24" s="852"/>
    </row>
    <row r="25" spans="2:14" ht="15.75">
      <c r="B25" s="838"/>
      <c r="C25" s="841"/>
      <c r="D25" s="859"/>
      <c r="E25" s="862"/>
      <c r="F25" s="569">
        <v>5</v>
      </c>
      <c r="G25" s="570"/>
      <c r="H25" s="599" t="str">
        <f t="shared" si="0"/>
        <v>Belum Diisi</v>
      </c>
      <c r="I25" s="595" t="s">
        <v>26</v>
      </c>
      <c r="J25" s="596" t="str">
        <f>IF($D$21="Y/T","Isi Tujuan",IF($E$21=0,0,IF(I25="Y",1,IF(I25="T",0,"Isi Dulu"))))</f>
        <v>Isi Tujuan</v>
      </c>
      <c r="K25" s="595" t="s">
        <v>26</v>
      </c>
      <c r="L25" s="596" t="str">
        <f>IF($D$21="Y/T","Isi Tujuan",IF($E$21=0,0,IF(K25="Y",1,IF(K25="T",0,"Isi Dulu"))))</f>
        <v>Isi Tujuan</v>
      </c>
      <c r="M25" s="850"/>
      <c r="N25" s="853"/>
    </row>
    <row r="26" spans="2:14" ht="15.75">
      <c r="B26" s="836">
        <v>5</v>
      </c>
      <c r="C26" s="839"/>
      <c r="D26" s="857" t="s">
        <v>26</v>
      </c>
      <c r="E26" s="860" t="str">
        <f>IF(D26="Y",1,IF(D26="T",0,IF(D26="Y/T","Belum diisi","Error")))</f>
        <v>Belum diisi</v>
      </c>
      <c r="F26" s="528">
        <v>1</v>
      </c>
      <c r="G26" s="529"/>
      <c r="H26" s="600" t="str">
        <f t="shared" si="0"/>
        <v>Belum Diisi</v>
      </c>
      <c r="I26" s="590" t="s">
        <v>26</v>
      </c>
      <c r="J26" s="591" t="str">
        <f>IF($D$26="Y/T","Isi Tujuan",IF($E$26=0,0,IF(I26="Y",1,IF(I26="T",0,"Isi Dulu"))))</f>
        <v>Isi Tujuan</v>
      </c>
      <c r="K26" s="590" t="s">
        <v>26</v>
      </c>
      <c r="L26" s="591" t="str">
        <f>IF($D$26="Y/T","Isi Tujuan",IF($E$26=0,0,IF(K26="Y",1,IF(K26="T",0,"Isi Dulu"))))</f>
        <v>Isi Tujuan</v>
      </c>
      <c r="M26" s="848" t="s">
        <v>26</v>
      </c>
      <c r="N26" s="851" t="str">
        <f>IF(M26="Y",1,IF(M26="T",0,IF(M26="Y/T","Belum diisi","Error")))</f>
        <v>Belum diisi</v>
      </c>
    </row>
    <row r="27" spans="2:14" ht="15.75">
      <c r="B27" s="837"/>
      <c r="C27" s="840"/>
      <c r="D27" s="858"/>
      <c r="E27" s="861"/>
      <c r="F27" s="549">
        <v>2</v>
      </c>
      <c r="G27" s="550"/>
      <c r="H27" s="598" t="str">
        <f t="shared" si="0"/>
        <v>Belum Diisi</v>
      </c>
      <c r="I27" s="592" t="s">
        <v>26</v>
      </c>
      <c r="J27" s="593" t="str">
        <f>IF($D$26="Y/T","Isi Tujuan",IF($E$26=0,0,IF(I27="Y",1,IF(I27="T",0,"Isi Dulu"))))</f>
        <v>Isi Tujuan</v>
      </c>
      <c r="K27" s="592" t="s">
        <v>26</v>
      </c>
      <c r="L27" s="593" t="str">
        <f>IF($D$26="Y/T","Isi Tujuan",IF($E$26=0,0,IF(K27="Y",1,IF(K27="T",0,"Isi Dulu"))))</f>
        <v>Isi Tujuan</v>
      </c>
      <c r="M27" s="849"/>
      <c r="N27" s="852"/>
    </row>
    <row r="28" spans="2:14" ht="15.75">
      <c r="B28" s="837"/>
      <c r="C28" s="840"/>
      <c r="D28" s="858"/>
      <c r="E28" s="861"/>
      <c r="F28" s="549">
        <v>3</v>
      </c>
      <c r="G28" s="550"/>
      <c r="H28" s="598" t="str">
        <f t="shared" si="0"/>
        <v>Belum Diisi</v>
      </c>
      <c r="I28" s="592" t="s">
        <v>26</v>
      </c>
      <c r="J28" s="593" t="str">
        <f>IF($D$26="Y/T","Isi Tujuan",IF($E$26=0,0,IF(I28="Y",1,IF(I28="T",0,"Isi Dulu"))))</f>
        <v>Isi Tujuan</v>
      </c>
      <c r="K28" s="592" t="s">
        <v>26</v>
      </c>
      <c r="L28" s="593" t="str">
        <f>IF($D$26="Y/T","Isi Tujuan",IF($E$26=0,0,IF(K28="Y",1,IF(K28="T",0,"Isi Dulu"))))</f>
        <v>Isi Tujuan</v>
      </c>
      <c r="M28" s="849"/>
      <c r="N28" s="852"/>
    </row>
    <row r="29" spans="2:14" ht="15.75">
      <c r="B29" s="837"/>
      <c r="C29" s="840"/>
      <c r="D29" s="858"/>
      <c r="E29" s="861"/>
      <c r="F29" s="549">
        <v>4</v>
      </c>
      <c r="G29" s="550"/>
      <c r="H29" s="598" t="str">
        <f t="shared" si="0"/>
        <v>Belum Diisi</v>
      </c>
      <c r="I29" s="592" t="s">
        <v>26</v>
      </c>
      <c r="J29" s="593" t="str">
        <f>IF($D$26="Y/T","Isi Tujuan",IF($E$26=0,0,IF(I29="Y",1,IF(I29="T",0,"Isi Dulu"))))</f>
        <v>Isi Tujuan</v>
      </c>
      <c r="K29" s="592" t="s">
        <v>26</v>
      </c>
      <c r="L29" s="593" t="str">
        <f>IF($D$26="Y/T","Isi Tujuan",IF($E$26=0,0,IF(K29="Y",1,IF(K29="T",0,"Isi Dulu"))))</f>
        <v>Isi Tujuan</v>
      </c>
      <c r="M29" s="849"/>
      <c r="N29" s="852"/>
    </row>
    <row r="30" spans="2:14" ht="15.75">
      <c r="B30" s="838"/>
      <c r="C30" s="841"/>
      <c r="D30" s="859"/>
      <c r="E30" s="862"/>
      <c r="F30" s="569">
        <v>5</v>
      </c>
      <c r="G30" s="570"/>
      <c r="H30" s="599" t="str">
        <f t="shared" si="0"/>
        <v>Belum Diisi</v>
      </c>
      <c r="I30" s="595" t="s">
        <v>26</v>
      </c>
      <c r="J30" s="596" t="str">
        <f>IF($D$26="Y/T","Isi Tujuan",IF($E$26=0,0,IF(I30="Y",1,IF(I30="T",0,"Isi Dulu"))))</f>
        <v>Isi Tujuan</v>
      </c>
      <c r="K30" s="595" t="s">
        <v>26</v>
      </c>
      <c r="L30" s="596" t="str">
        <f>IF($D$26="Y/T","Isi Tujuan",IF($E$26=0,0,IF(K30="Y",1,IF(K30="T",0,"Isi Dulu"))))</f>
        <v>Isi Tujuan</v>
      </c>
      <c r="M30" s="850"/>
      <c r="N30" s="853"/>
    </row>
    <row r="31" spans="2:14" ht="15.75">
      <c r="B31" s="836">
        <v>6</v>
      </c>
      <c r="C31" s="839"/>
      <c r="D31" s="857" t="s">
        <v>26</v>
      </c>
      <c r="E31" s="860" t="str">
        <f>IF(D31="Y",1,IF(D31="T",0,IF(D31="Y/T","Belum diisi","Error")))</f>
        <v>Belum diisi</v>
      </c>
      <c r="F31" s="528">
        <v>1</v>
      </c>
      <c r="G31" s="529"/>
      <c r="H31" s="600" t="str">
        <f t="shared" si="0"/>
        <v>Belum Diisi</v>
      </c>
      <c r="I31" s="590" t="s">
        <v>26</v>
      </c>
      <c r="J31" s="591" t="str">
        <f>IF($D$31="Y/T","Isi Tujuan",IF($E$31=0,0,IF(I31="Y",1,IF(I31="T",0,"Isi Dulu"))))</f>
        <v>Isi Tujuan</v>
      </c>
      <c r="K31" s="590" t="s">
        <v>26</v>
      </c>
      <c r="L31" s="591" t="str">
        <f>IF($D$31="Y/T","Isi Tujuan",IF($E$31=0,0,IF(K31="Y",1,IF(K31="T",0,"Isi Dulu"))))</f>
        <v>Isi Tujuan</v>
      </c>
      <c r="M31" s="848" t="s">
        <v>26</v>
      </c>
      <c r="N31" s="851" t="str">
        <f>IF(M31="Y",1,IF(M31="T",0,IF(M31="Y/T","Belum diisi","Error")))</f>
        <v>Belum diisi</v>
      </c>
    </row>
    <row r="32" spans="2:14" ht="15.75">
      <c r="B32" s="837"/>
      <c r="C32" s="840"/>
      <c r="D32" s="858"/>
      <c r="E32" s="861"/>
      <c r="F32" s="549">
        <v>2</v>
      </c>
      <c r="G32" s="550"/>
      <c r="H32" s="598" t="str">
        <f t="shared" si="0"/>
        <v>Belum Diisi</v>
      </c>
      <c r="I32" s="592" t="s">
        <v>26</v>
      </c>
      <c r="J32" s="593" t="str">
        <f>IF($D$31="Y/T","Isi Tujuan",IF($E$31=0,0,IF(I32="Y",1,IF(I32="T",0,"Isi Dulu"))))</f>
        <v>Isi Tujuan</v>
      </c>
      <c r="K32" s="592" t="s">
        <v>26</v>
      </c>
      <c r="L32" s="593" t="str">
        <f>IF($D$31="Y/T","Isi Tujuan",IF($E$31=0,0,IF(K32="Y",1,IF(K32="T",0,"Isi Dulu"))))</f>
        <v>Isi Tujuan</v>
      </c>
      <c r="M32" s="849"/>
      <c r="N32" s="852"/>
    </row>
    <row r="33" spans="2:14" ht="15.75">
      <c r="B33" s="837"/>
      <c r="C33" s="840"/>
      <c r="D33" s="858"/>
      <c r="E33" s="861"/>
      <c r="F33" s="549">
        <v>3</v>
      </c>
      <c r="G33" s="550"/>
      <c r="H33" s="598" t="str">
        <f t="shared" si="0"/>
        <v>Belum Diisi</v>
      </c>
      <c r="I33" s="592" t="s">
        <v>26</v>
      </c>
      <c r="J33" s="593" t="str">
        <f>IF($D$31="Y/T","Isi Tujuan",IF($E$31=0,0,IF(I33="Y",1,IF(I33="T",0,"Isi Dulu"))))</f>
        <v>Isi Tujuan</v>
      </c>
      <c r="K33" s="592" t="s">
        <v>26</v>
      </c>
      <c r="L33" s="593" t="str">
        <f>IF($D$31="Y/T","Isi Tujuan",IF($E$31=0,0,IF(K33="Y",1,IF(K33="T",0,"Isi Dulu"))))</f>
        <v>Isi Tujuan</v>
      </c>
      <c r="M33" s="849"/>
      <c r="N33" s="852"/>
    </row>
    <row r="34" spans="2:14" ht="15.75">
      <c r="B34" s="837"/>
      <c r="C34" s="840"/>
      <c r="D34" s="858"/>
      <c r="E34" s="861"/>
      <c r="F34" s="549">
        <v>4</v>
      </c>
      <c r="G34" s="550"/>
      <c r="H34" s="598" t="str">
        <f t="shared" si="0"/>
        <v>Belum Diisi</v>
      </c>
      <c r="I34" s="592" t="s">
        <v>26</v>
      </c>
      <c r="J34" s="593" t="str">
        <f>IF($D$31="Y/T","Isi Tujuan",IF($E$31=0,0,IF(I34="Y",1,IF(I34="T",0,"Isi Dulu"))))</f>
        <v>Isi Tujuan</v>
      </c>
      <c r="K34" s="592" t="s">
        <v>26</v>
      </c>
      <c r="L34" s="593" t="str">
        <f>IF($D$31="Y/T","Isi Tujuan",IF($E$31=0,0,IF(K34="Y",1,IF(K34="T",0,"Isi Dulu"))))</f>
        <v>Isi Tujuan</v>
      </c>
      <c r="M34" s="849"/>
      <c r="N34" s="852"/>
    </row>
    <row r="35" spans="2:14" ht="15.75">
      <c r="B35" s="838"/>
      <c r="C35" s="841"/>
      <c r="D35" s="859"/>
      <c r="E35" s="862"/>
      <c r="F35" s="569">
        <v>5</v>
      </c>
      <c r="G35" s="570"/>
      <c r="H35" s="599" t="str">
        <f t="shared" si="0"/>
        <v>Belum Diisi</v>
      </c>
      <c r="I35" s="595" t="s">
        <v>26</v>
      </c>
      <c r="J35" s="596" t="str">
        <f>IF($D$31="Y/T","Isi Tujuan",IF($E$31=0,0,IF(I35="Y",1,IF(I35="T",0,"Isi Dulu"))))</f>
        <v>Isi Tujuan</v>
      </c>
      <c r="K35" s="595" t="s">
        <v>26</v>
      </c>
      <c r="L35" s="596" t="str">
        <f>IF($D$31="Y/T","Isi Tujuan",IF($E$31=0,0,IF(K35="Y",1,IF(K35="T",0,"Isi Dulu"))))</f>
        <v>Isi Tujuan</v>
      </c>
      <c r="M35" s="850"/>
      <c r="N35" s="853"/>
    </row>
    <row r="36" spans="2:14" ht="15.75">
      <c r="B36" s="836">
        <v>7</v>
      </c>
      <c r="C36" s="839"/>
      <c r="D36" s="857" t="s">
        <v>26</v>
      </c>
      <c r="E36" s="860" t="str">
        <f>IF(D36="Y",1,IF(D36="T",0,IF(D36="Y/T","Belum diisi","Error")))</f>
        <v>Belum diisi</v>
      </c>
      <c r="F36" s="528">
        <v>1</v>
      </c>
      <c r="G36" s="529"/>
      <c r="H36" s="600" t="str">
        <f t="shared" si="0"/>
        <v>Belum Diisi</v>
      </c>
      <c r="I36" s="590" t="s">
        <v>26</v>
      </c>
      <c r="J36" s="591" t="str">
        <f>IF($D$36="Y/T","Isi Tujuan",IF($E$36=0,0,IF(I36="Y",1,IF(I36="T",0,"Isi Dulu"))))</f>
        <v>Isi Tujuan</v>
      </c>
      <c r="K36" s="590" t="s">
        <v>26</v>
      </c>
      <c r="L36" s="591" t="str">
        <f>IF($D$36="Y/T","Isi Tujuan",IF($E$36=0,0,IF(K36="Y",1,IF(K36="T",0,"Isi Dulu"))))</f>
        <v>Isi Tujuan</v>
      </c>
      <c r="M36" s="848" t="s">
        <v>26</v>
      </c>
      <c r="N36" s="851" t="str">
        <f>IF(M36="Y",1,IF(M36="T",0,IF(M36="Y/T","Belum diisi","Error")))</f>
        <v>Belum diisi</v>
      </c>
    </row>
    <row r="37" spans="2:14" ht="15.75">
      <c r="B37" s="837"/>
      <c r="C37" s="840"/>
      <c r="D37" s="858"/>
      <c r="E37" s="861"/>
      <c r="F37" s="549">
        <v>2</v>
      </c>
      <c r="G37" s="550"/>
      <c r="H37" s="598" t="str">
        <f t="shared" si="0"/>
        <v>Belum Diisi</v>
      </c>
      <c r="I37" s="592" t="s">
        <v>26</v>
      </c>
      <c r="J37" s="593" t="str">
        <f>IF($D$36="Y/T","Isi Tujuan",IF($E$36=0,0,IF(I37="Y",1,IF(I37="T",0,"Isi Dulu"))))</f>
        <v>Isi Tujuan</v>
      </c>
      <c r="K37" s="592" t="s">
        <v>26</v>
      </c>
      <c r="L37" s="593" t="str">
        <f>IF($D$36="Y/T","Isi Tujuan",IF($E$36=0,0,IF(K37="Y",1,IF(K37="T",0,"Isi Dulu"))))</f>
        <v>Isi Tujuan</v>
      </c>
      <c r="M37" s="849"/>
      <c r="N37" s="852"/>
    </row>
    <row r="38" spans="2:14" ht="15.75">
      <c r="B38" s="837"/>
      <c r="C38" s="840"/>
      <c r="D38" s="858"/>
      <c r="E38" s="861"/>
      <c r="F38" s="549">
        <v>3</v>
      </c>
      <c r="G38" s="550"/>
      <c r="H38" s="598" t="str">
        <f t="shared" si="0"/>
        <v>Belum Diisi</v>
      </c>
      <c r="I38" s="592" t="s">
        <v>26</v>
      </c>
      <c r="J38" s="593" t="str">
        <f>IF($D$36="Y/T","Isi Tujuan",IF($E$36=0,0,IF(I38="Y",1,IF(I38="T",0,"Isi Dulu"))))</f>
        <v>Isi Tujuan</v>
      </c>
      <c r="K38" s="592" t="s">
        <v>26</v>
      </c>
      <c r="L38" s="593" t="str">
        <f>IF($D$36="Y/T","Isi Tujuan",IF($E$36=0,0,IF(K38="Y",1,IF(K38="T",0,"Isi Dulu"))))</f>
        <v>Isi Tujuan</v>
      </c>
      <c r="M38" s="849"/>
      <c r="N38" s="852"/>
    </row>
    <row r="39" spans="2:14" ht="15.75">
      <c r="B39" s="837"/>
      <c r="C39" s="840"/>
      <c r="D39" s="858"/>
      <c r="E39" s="861"/>
      <c r="F39" s="549">
        <v>4</v>
      </c>
      <c r="G39" s="550"/>
      <c r="H39" s="598" t="str">
        <f t="shared" si="0"/>
        <v>Belum Diisi</v>
      </c>
      <c r="I39" s="592" t="s">
        <v>26</v>
      </c>
      <c r="J39" s="593" t="str">
        <f>IF($D$36="Y/T","Isi Tujuan",IF($E$36=0,0,IF(I39="Y",1,IF(I39="T",0,"Isi Dulu"))))</f>
        <v>Isi Tujuan</v>
      </c>
      <c r="K39" s="592" t="s">
        <v>26</v>
      </c>
      <c r="L39" s="593" t="str">
        <f>IF($D$36="Y/T","Isi Tujuan",IF($E$36=0,0,IF(K39="Y",1,IF(K39="T",0,"Isi Dulu"))))</f>
        <v>Isi Tujuan</v>
      </c>
      <c r="M39" s="849"/>
      <c r="N39" s="852"/>
    </row>
    <row r="40" spans="2:14" ht="15.75">
      <c r="B40" s="838"/>
      <c r="C40" s="841"/>
      <c r="D40" s="859"/>
      <c r="E40" s="862"/>
      <c r="F40" s="569">
        <v>5</v>
      </c>
      <c r="G40" s="570"/>
      <c r="H40" s="599" t="str">
        <f t="shared" si="0"/>
        <v>Belum Diisi</v>
      </c>
      <c r="I40" s="595" t="s">
        <v>26</v>
      </c>
      <c r="J40" s="596" t="str">
        <f>IF($D$36="Y/T","Isi Tujuan",IF($E$36=0,0,IF(I40="Y",1,IF(I40="T",0,"Isi Dulu"))))</f>
        <v>Isi Tujuan</v>
      </c>
      <c r="K40" s="595" t="s">
        <v>26</v>
      </c>
      <c r="L40" s="596" t="str">
        <f>IF($D$36="Y/T","Isi Tujuan",IF($E$36=0,0,IF(K40="Y",1,IF(K40="T",0,"Isi Dulu"))))</f>
        <v>Isi Tujuan</v>
      </c>
      <c r="M40" s="850"/>
      <c r="N40" s="853"/>
    </row>
    <row r="41" spans="2:14" ht="15.75">
      <c r="B41" s="836">
        <v>8</v>
      </c>
      <c r="C41" s="839"/>
      <c r="D41" s="857" t="s">
        <v>26</v>
      </c>
      <c r="E41" s="860" t="str">
        <f>IF(D41="Y",1,IF(D41="T",0,IF(D41="Y/T","Belum diisi","Error")))</f>
        <v>Belum diisi</v>
      </c>
      <c r="F41" s="528">
        <v>1</v>
      </c>
      <c r="G41" s="529"/>
      <c r="H41" s="600" t="str">
        <f t="shared" si="0"/>
        <v>Belum Diisi</v>
      </c>
      <c r="I41" s="590" t="s">
        <v>26</v>
      </c>
      <c r="J41" s="591" t="str">
        <f>IF($D$41="Y/T","Isi Tujuan",IF($E$41=0,0,IF(I41="Y",1,IF(I41="T",0,"Isi Dulu"))))</f>
        <v>Isi Tujuan</v>
      </c>
      <c r="K41" s="590" t="s">
        <v>26</v>
      </c>
      <c r="L41" s="591" t="str">
        <f>IF($D$41="Y/T","Isi Tujuan",IF($E$41=0,0,IF(K41="Y",1,IF(K41="T",0,"Isi Dulu"))))</f>
        <v>Isi Tujuan</v>
      </c>
      <c r="M41" s="848" t="s">
        <v>26</v>
      </c>
      <c r="N41" s="851" t="str">
        <f>IF(M41="Y",1,IF(M41="T",0,IF(M41="Y/T","Belum diisi","Error")))</f>
        <v>Belum diisi</v>
      </c>
    </row>
    <row r="42" spans="2:14" ht="15.75">
      <c r="B42" s="837"/>
      <c r="C42" s="840"/>
      <c r="D42" s="858"/>
      <c r="E42" s="861"/>
      <c r="F42" s="549">
        <v>2</v>
      </c>
      <c r="G42" s="550"/>
      <c r="H42" s="598" t="str">
        <f t="shared" si="0"/>
        <v>Belum Diisi</v>
      </c>
      <c r="I42" s="592" t="s">
        <v>26</v>
      </c>
      <c r="J42" s="593" t="str">
        <f>IF($D$41="Y/T","Isi Tujuan",IF($E$41=0,0,IF(I42="Y",1,IF(I42="T",0,"Isi Dulu"))))</f>
        <v>Isi Tujuan</v>
      </c>
      <c r="K42" s="592" t="s">
        <v>26</v>
      </c>
      <c r="L42" s="593" t="str">
        <f>IF($D$41="Y/T","Isi Tujuan",IF($E$41=0,0,IF(K42="Y",1,IF(K42="T",0,"Isi Dulu"))))</f>
        <v>Isi Tujuan</v>
      </c>
      <c r="M42" s="849"/>
      <c r="N42" s="852"/>
    </row>
    <row r="43" spans="2:14" ht="15.75">
      <c r="B43" s="837"/>
      <c r="C43" s="840"/>
      <c r="D43" s="858"/>
      <c r="E43" s="861"/>
      <c r="F43" s="549">
        <v>3</v>
      </c>
      <c r="G43" s="550"/>
      <c r="H43" s="598" t="str">
        <f t="shared" si="0"/>
        <v>Belum Diisi</v>
      </c>
      <c r="I43" s="592" t="s">
        <v>26</v>
      </c>
      <c r="J43" s="593" t="str">
        <f>IF($D$41="Y/T","Isi Tujuan",IF($E$41=0,0,IF(I43="Y",1,IF(I43="T",0,"Isi Dulu"))))</f>
        <v>Isi Tujuan</v>
      </c>
      <c r="K43" s="592" t="s">
        <v>26</v>
      </c>
      <c r="L43" s="593" t="str">
        <f>IF($D$41="Y/T","Isi Tujuan",IF($E$41=0,0,IF(K43="Y",1,IF(K43="T",0,"Isi Dulu"))))</f>
        <v>Isi Tujuan</v>
      </c>
      <c r="M43" s="849"/>
      <c r="N43" s="852"/>
    </row>
    <row r="44" spans="2:14" ht="15.75">
      <c r="B44" s="837"/>
      <c r="C44" s="840"/>
      <c r="D44" s="858"/>
      <c r="E44" s="861"/>
      <c r="F44" s="549">
        <v>4</v>
      </c>
      <c r="G44" s="550"/>
      <c r="H44" s="598" t="str">
        <f t="shared" si="0"/>
        <v>Belum Diisi</v>
      </c>
      <c r="I44" s="592" t="s">
        <v>26</v>
      </c>
      <c r="J44" s="593" t="str">
        <f>IF($D$41="Y/T","Isi Tujuan",IF($E$41=0,0,IF(I44="Y",1,IF(I44="T",0,"Isi Dulu"))))</f>
        <v>Isi Tujuan</v>
      </c>
      <c r="K44" s="592" t="s">
        <v>26</v>
      </c>
      <c r="L44" s="593" t="str">
        <f>IF($D$41="Y/T","Isi Tujuan",IF($E$41=0,0,IF(K44="Y",1,IF(K44="T",0,"Isi Dulu"))))</f>
        <v>Isi Tujuan</v>
      </c>
      <c r="M44" s="849"/>
      <c r="N44" s="852"/>
    </row>
    <row r="45" spans="2:14" ht="15.75">
      <c r="B45" s="838"/>
      <c r="C45" s="841"/>
      <c r="D45" s="859"/>
      <c r="E45" s="862"/>
      <c r="F45" s="569">
        <v>5</v>
      </c>
      <c r="G45" s="570"/>
      <c r="H45" s="599" t="str">
        <f t="shared" si="0"/>
        <v>Belum Diisi</v>
      </c>
      <c r="I45" s="595" t="s">
        <v>26</v>
      </c>
      <c r="J45" s="596" t="str">
        <f>IF($D$41="Y/T","Isi Tujuan",IF($E$41=0,0,IF(I45="Y",1,IF(I45="T",0,"Isi Dulu"))))</f>
        <v>Isi Tujuan</v>
      </c>
      <c r="K45" s="595" t="s">
        <v>26</v>
      </c>
      <c r="L45" s="596" t="str">
        <f>IF($D$41="Y/T","Isi Tujuan",IF($E$41=0,0,IF(K45="Y",1,IF(K45="T",0,"Isi Dulu"))))</f>
        <v>Isi Tujuan</v>
      </c>
      <c r="M45" s="850"/>
      <c r="N45" s="853"/>
    </row>
    <row r="46" spans="2:14" ht="15.75">
      <c r="B46" s="836">
        <v>9</v>
      </c>
      <c r="C46" s="839"/>
      <c r="D46" s="857" t="s">
        <v>26</v>
      </c>
      <c r="E46" s="860" t="str">
        <f>IF(D46="Y",1,IF(D46="T",0,IF(D46="Y/T","Belum diisi","Error")))</f>
        <v>Belum diisi</v>
      </c>
      <c r="F46" s="528">
        <v>1</v>
      </c>
      <c r="G46" s="529"/>
      <c r="H46" s="600" t="str">
        <f t="shared" si="0"/>
        <v>Belum Diisi</v>
      </c>
      <c r="I46" s="590" t="s">
        <v>26</v>
      </c>
      <c r="J46" s="591" t="str">
        <f>IF($D$46="Y/T","Isi Tujuan",IF($E$46=0,0,IF(I46="Y",1,IF(I46="T",0,"Isi Dulu"))))</f>
        <v>Isi Tujuan</v>
      </c>
      <c r="K46" s="590" t="s">
        <v>26</v>
      </c>
      <c r="L46" s="591" t="str">
        <f>IF($D$46="Y/T","Isi Tujuan",IF($E$46=0,0,IF(K46="Y",1,IF(K46="T",0,"Isi Dulu"))))</f>
        <v>Isi Tujuan</v>
      </c>
      <c r="M46" s="848" t="s">
        <v>26</v>
      </c>
      <c r="N46" s="851" t="str">
        <f>IF(M46="Y",1,IF(M46="T",0,IF(M46="Y/T","Belum diisi","Error")))</f>
        <v>Belum diisi</v>
      </c>
    </row>
    <row r="47" spans="2:14" ht="15.75">
      <c r="B47" s="837"/>
      <c r="C47" s="840"/>
      <c r="D47" s="858"/>
      <c r="E47" s="861"/>
      <c r="F47" s="549">
        <v>2</v>
      </c>
      <c r="G47" s="550"/>
      <c r="H47" s="598" t="str">
        <f t="shared" si="0"/>
        <v>Belum Diisi</v>
      </c>
      <c r="I47" s="592" t="s">
        <v>26</v>
      </c>
      <c r="J47" s="593" t="str">
        <f>IF($D$46="Y/T","Isi Tujuan",IF($E$46=0,0,IF(I47="Y",1,IF(I47="T",0,"Isi Dulu"))))</f>
        <v>Isi Tujuan</v>
      </c>
      <c r="K47" s="592" t="s">
        <v>26</v>
      </c>
      <c r="L47" s="593" t="str">
        <f>IF($D$46="Y/T","Isi Tujuan",IF($E$46=0,0,IF(K47="Y",1,IF(K47="T",0,"Isi Dulu"))))</f>
        <v>Isi Tujuan</v>
      </c>
      <c r="M47" s="849"/>
      <c r="N47" s="852"/>
    </row>
    <row r="48" spans="2:14" ht="15.75">
      <c r="B48" s="837"/>
      <c r="C48" s="840"/>
      <c r="D48" s="858"/>
      <c r="E48" s="861"/>
      <c r="F48" s="549">
        <v>3</v>
      </c>
      <c r="G48" s="550"/>
      <c r="H48" s="598" t="str">
        <f t="shared" si="0"/>
        <v>Belum Diisi</v>
      </c>
      <c r="I48" s="592" t="s">
        <v>26</v>
      </c>
      <c r="J48" s="593" t="str">
        <f>IF($D$46="Y/T","Isi Tujuan",IF($E$46=0,0,IF(I48="Y",1,IF(I48="T",0,"Isi Dulu"))))</f>
        <v>Isi Tujuan</v>
      </c>
      <c r="K48" s="592" t="s">
        <v>26</v>
      </c>
      <c r="L48" s="593" t="str">
        <f>IF($D$46="Y/T","Isi Tujuan",IF($E$46=0,0,IF(K48="Y",1,IF(K48="T",0,"Isi Dulu"))))</f>
        <v>Isi Tujuan</v>
      </c>
      <c r="M48" s="849"/>
      <c r="N48" s="852"/>
    </row>
    <row r="49" spans="2:14" ht="15.75">
      <c r="B49" s="837"/>
      <c r="C49" s="840"/>
      <c r="D49" s="858"/>
      <c r="E49" s="861"/>
      <c r="F49" s="549">
        <v>4</v>
      </c>
      <c r="G49" s="550"/>
      <c r="H49" s="598" t="str">
        <f t="shared" si="0"/>
        <v>Belum Diisi</v>
      </c>
      <c r="I49" s="592" t="s">
        <v>26</v>
      </c>
      <c r="J49" s="593" t="str">
        <f>IF($D$46="Y/T","Isi Tujuan",IF($E$46=0,0,IF(I49="Y",1,IF(I49="T",0,"Isi Dulu"))))</f>
        <v>Isi Tujuan</v>
      </c>
      <c r="K49" s="592" t="s">
        <v>26</v>
      </c>
      <c r="L49" s="593" t="str">
        <f>IF($D$46="Y/T","Isi Tujuan",IF($E$46=0,0,IF(K49="Y",1,IF(K49="T",0,"Isi Dulu"))))</f>
        <v>Isi Tujuan</v>
      </c>
      <c r="M49" s="849"/>
      <c r="N49" s="852"/>
    </row>
    <row r="50" spans="2:14" ht="15.75">
      <c r="B50" s="838"/>
      <c r="C50" s="841"/>
      <c r="D50" s="859"/>
      <c r="E50" s="862"/>
      <c r="F50" s="569">
        <v>5</v>
      </c>
      <c r="G50" s="570"/>
      <c r="H50" s="599" t="str">
        <f t="shared" si="0"/>
        <v>Belum Diisi</v>
      </c>
      <c r="I50" s="595" t="s">
        <v>26</v>
      </c>
      <c r="J50" s="596" t="str">
        <f>IF($D$46="Y/T","Isi Tujuan",IF($E$46=0,0,IF(I50="Y",1,IF(I50="T",0,"Isi Dulu"))))</f>
        <v>Isi Tujuan</v>
      </c>
      <c r="K50" s="595" t="s">
        <v>26</v>
      </c>
      <c r="L50" s="596" t="str">
        <f>IF($D$46="Y/T","Isi Tujuan",IF($E$46=0,0,IF(K50="Y",1,IF(K50="T",0,"Isi Dulu"))))</f>
        <v>Isi Tujuan</v>
      </c>
      <c r="M50" s="850"/>
      <c r="N50" s="853"/>
    </row>
    <row r="51" spans="2:14" ht="15.75">
      <c r="B51" s="836">
        <v>10</v>
      </c>
      <c r="C51" s="839"/>
      <c r="D51" s="857" t="s">
        <v>26</v>
      </c>
      <c r="E51" s="860" t="str">
        <f>IF(D51="Y",1,IF(D51="T",0,IF(D51="Y/T","Belum diisi","Error")))</f>
        <v>Belum diisi</v>
      </c>
      <c r="F51" s="528">
        <v>1</v>
      </c>
      <c r="G51" s="529"/>
      <c r="H51" s="600" t="str">
        <f t="shared" si="0"/>
        <v>Belum Diisi</v>
      </c>
      <c r="I51" s="590" t="s">
        <v>26</v>
      </c>
      <c r="J51" s="591" t="str">
        <f>IF($D$51="Y/T","Isi Tujuan",IF($E$51=0,0,IF(I51="Y",1,IF(I51="T",0,"Isi Dulu"))))</f>
        <v>Isi Tujuan</v>
      </c>
      <c r="K51" s="590" t="s">
        <v>26</v>
      </c>
      <c r="L51" s="591" t="str">
        <f>IF($D$51="Y/T","Isi Tujuan",IF($E$51=0,0,IF(K51="Y",1,IF(K51="T",0,"Isi Dulu"))))</f>
        <v>Isi Tujuan</v>
      </c>
      <c r="M51" s="848" t="s">
        <v>26</v>
      </c>
      <c r="N51" s="851" t="str">
        <f>IF(M51="Y",1,IF(M51="T",0,IF(M51="Y/T","Belum diisi","Error")))</f>
        <v>Belum diisi</v>
      </c>
    </row>
    <row r="52" spans="2:14" ht="15.75">
      <c r="B52" s="837"/>
      <c r="C52" s="840"/>
      <c r="D52" s="858"/>
      <c r="E52" s="861"/>
      <c r="F52" s="549">
        <v>2</v>
      </c>
      <c r="G52" s="550"/>
      <c r="H52" s="598" t="str">
        <f t="shared" si="0"/>
        <v>Belum Diisi</v>
      </c>
      <c r="I52" s="592" t="s">
        <v>26</v>
      </c>
      <c r="J52" s="593" t="str">
        <f>IF($D$51="Y/T","Isi Tujuan",IF($E$51=0,0,IF(I52="Y",1,IF(I52="T",0,"Isi Dulu"))))</f>
        <v>Isi Tujuan</v>
      </c>
      <c r="K52" s="592" t="s">
        <v>26</v>
      </c>
      <c r="L52" s="593" t="str">
        <f>IF($D$51="Y/T","Isi Tujuan",IF($E$51=0,0,IF(K52="Y",1,IF(K52="T",0,"Isi Dulu"))))</f>
        <v>Isi Tujuan</v>
      </c>
      <c r="M52" s="849"/>
      <c r="N52" s="852"/>
    </row>
    <row r="53" spans="2:14" ht="15.75">
      <c r="B53" s="837"/>
      <c r="C53" s="840"/>
      <c r="D53" s="858"/>
      <c r="E53" s="861"/>
      <c r="F53" s="549">
        <v>3</v>
      </c>
      <c r="G53" s="550"/>
      <c r="H53" s="598" t="str">
        <f t="shared" si="0"/>
        <v>Belum Diisi</v>
      </c>
      <c r="I53" s="592" t="s">
        <v>26</v>
      </c>
      <c r="J53" s="593" t="str">
        <f>IF($D$51="Y/T","Isi Tujuan",IF($E$51=0,0,IF(I53="Y",1,IF(I53="T",0,"Isi Dulu"))))</f>
        <v>Isi Tujuan</v>
      </c>
      <c r="K53" s="592" t="s">
        <v>26</v>
      </c>
      <c r="L53" s="593" t="str">
        <f>IF($D$51="Y/T","Isi Tujuan",IF($E$51=0,0,IF(K53="Y",1,IF(K53="T",0,"Isi Dulu"))))</f>
        <v>Isi Tujuan</v>
      </c>
      <c r="M53" s="849"/>
      <c r="N53" s="852"/>
    </row>
    <row r="54" spans="2:14" ht="15.75">
      <c r="B54" s="837"/>
      <c r="C54" s="840"/>
      <c r="D54" s="858"/>
      <c r="E54" s="861"/>
      <c r="F54" s="549">
        <v>4</v>
      </c>
      <c r="G54" s="550"/>
      <c r="H54" s="598" t="str">
        <f t="shared" si="0"/>
        <v>Belum Diisi</v>
      </c>
      <c r="I54" s="592" t="s">
        <v>26</v>
      </c>
      <c r="J54" s="593" t="str">
        <f>IF($D$51="Y/T","Isi Tujuan",IF($E$51=0,0,IF(I54="Y",1,IF(I54="T",0,"Isi Dulu"))))</f>
        <v>Isi Tujuan</v>
      </c>
      <c r="K54" s="592" t="s">
        <v>26</v>
      </c>
      <c r="L54" s="593" t="str">
        <f>IF($D$51="Y/T","Isi Tujuan",IF($E$51=0,0,IF(K54="Y",1,IF(K54="T",0,"Isi Dulu"))))</f>
        <v>Isi Tujuan</v>
      </c>
      <c r="M54" s="849"/>
      <c r="N54" s="852"/>
    </row>
    <row r="55" spans="2:14" ht="15.75">
      <c r="B55" s="838"/>
      <c r="C55" s="841"/>
      <c r="D55" s="859"/>
      <c r="E55" s="862"/>
      <c r="F55" s="569">
        <v>5</v>
      </c>
      <c r="G55" s="570"/>
      <c r="H55" s="599" t="str">
        <f t="shared" si="0"/>
        <v>Belum Diisi</v>
      </c>
      <c r="I55" s="595" t="s">
        <v>26</v>
      </c>
      <c r="J55" s="596" t="str">
        <f>IF($D$51="Y/T","Isi Tujuan",IF($E$51=0,0,IF(I55="Y",1,IF(I55="T",0,"Isi Dulu"))))</f>
        <v>Isi Tujuan</v>
      </c>
      <c r="K55" s="595" t="s">
        <v>26</v>
      </c>
      <c r="L55" s="596" t="str">
        <f>IF($D$51="Y/T","Isi Tujuan",IF($E$51=0,0,IF(K55="Y",1,IF(K55="T",0,"Isi Dulu"))))</f>
        <v>Isi Tujuan</v>
      </c>
      <c r="M55" s="850"/>
      <c r="N55" s="853"/>
    </row>
    <row r="56" spans="2:14" ht="15.75">
      <c r="B56" s="836">
        <v>11</v>
      </c>
      <c r="C56" s="839"/>
      <c r="D56" s="857" t="s">
        <v>26</v>
      </c>
      <c r="E56" s="860" t="str">
        <f>IF(D56="Y",1,IF(D56="T",0,IF(D56="Y/T","Belum diisi","Error")))</f>
        <v>Belum diisi</v>
      </c>
      <c r="F56" s="528">
        <v>1</v>
      </c>
      <c r="G56" s="529"/>
      <c r="H56" s="600" t="str">
        <f t="shared" si="0"/>
        <v>Belum Diisi</v>
      </c>
      <c r="I56" s="590" t="s">
        <v>26</v>
      </c>
      <c r="J56" s="591" t="str">
        <f>IF($D$56="Y/T","Isi Tujuan",IF($E$56=0,0,IF(I56="Y",1,IF(I56="T",0,"Isi Dulu"))))</f>
        <v>Isi Tujuan</v>
      </c>
      <c r="K56" s="590" t="s">
        <v>26</v>
      </c>
      <c r="L56" s="591" t="str">
        <f>IF($D$56="Y/T","Isi Tujuan",IF($E$56=0,0,IF(K56="Y",1,IF(K56="T",0,"Isi Dulu"))))</f>
        <v>Isi Tujuan</v>
      </c>
      <c r="M56" s="848" t="s">
        <v>26</v>
      </c>
      <c r="N56" s="851" t="str">
        <f>IF(M56="Y",1,IF(M56="T",0,IF(M56="Y/T","Belum diisi","Error")))</f>
        <v>Belum diisi</v>
      </c>
    </row>
    <row r="57" spans="2:14" ht="15.75">
      <c r="B57" s="837"/>
      <c r="C57" s="840"/>
      <c r="D57" s="858"/>
      <c r="E57" s="861"/>
      <c r="F57" s="549">
        <v>2</v>
      </c>
      <c r="G57" s="550"/>
      <c r="H57" s="598" t="str">
        <f t="shared" si="0"/>
        <v>Belum Diisi</v>
      </c>
      <c r="I57" s="592" t="s">
        <v>26</v>
      </c>
      <c r="J57" s="593" t="str">
        <f>IF($D$56="Y/T","Isi Tujuan",IF($E$56=0,0,IF(I57="Y",1,IF(I57="T",0,"Isi Dulu"))))</f>
        <v>Isi Tujuan</v>
      </c>
      <c r="K57" s="592" t="s">
        <v>26</v>
      </c>
      <c r="L57" s="593" t="str">
        <f>IF($D$56="Y/T","Isi Tujuan",IF($E$56=0,0,IF(K57="Y",1,IF(K57="T",0,"Isi Dulu"))))</f>
        <v>Isi Tujuan</v>
      </c>
      <c r="M57" s="849"/>
      <c r="N57" s="852"/>
    </row>
    <row r="58" spans="2:14" ht="15.75">
      <c r="B58" s="837"/>
      <c r="C58" s="840"/>
      <c r="D58" s="858"/>
      <c r="E58" s="861"/>
      <c r="F58" s="549">
        <v>3</v>
      </c>
      <c r="G58" s="550"/>
      <c r="H58" s="598" t="str">
        <f t="shared" si="0"/>
        <v>Belum Diisi</v>
      </c>
      <c r="I58" s="592" t="s">
        <v>26</v>
      </c>
      <c r="J58" s="593" t="str">
        <f>IF($D$56="Y/T","Isi Tujuan",IF($E$56=0,0,IF(I58="Y",1,IF(I58="T",0,"Isi Dulu"))))</f>
        <v>Isi Tujuan</v>
      </c>
      <c r="K58" s="592" t="s">
        <v>26</v>
      </c>
      <c r="L58" s="593" t="str">
        <f>IF($D$56="Y/T","Isi Tujuan",IF($E$56=0,0,IF(K58="Y",1,IF(K58="T",0,"Isi Dulu"))))</f>
        <v>Isi Tujuan</v>
      </c>
      <c r="M58" s="849"/>
      <c r="N58" s="852"/>
    </row>
    <row r="59" spans="2:14" ht="15.75">
      <c r="B59" s="837"/>
      <c r="C59" s="840"/>
      <c r="D59" s="858"/>
      <c r="E59" s="861"/>
      <c r="F59" s="549">
        <v>4</v>
      </c>
      <c r="G59" s="550"/>
      <c r="H59" s="598" t="str">
        <f t="shared" si="0"/>
        <v>Belum Diisi</v>
      </c>
      <c r="I59" s="592" t="s">
        <v>26</v>
      </c>
      <c r="J59" s="593" t="str">
        <f>IF($D$56="Y/T","Isi Tujuan",IF($E$56=0,0,IF(I59="Y",1,IF(I59="T",0,"Isi Dulu"))))</f>
        <v>Isi Tujuan</v>
      </c>
      <c r="K59" s="592" t="s">
        <v>26</v>
      </c>
      <c r="L59" s="593" t="str">
        <f>IF($D$56="Y/T","Isi Tujuan",IF($E$56=0,0,IF(K59="Y",1,IF(K59="T",0,"Isi Dulu"))))</f>
        <v>Isi Tujuan</v>
      </c>
      <c r="M59" s="849"/>
      <c r="N59" s="852"/>
    </row>
    <row r="60" spans="2:14" ht="15.75">
      <c r="B60" s="838"/>
      <c r="C60" s="841"/>
      <c r="D60" s="859"/>
      <c r="E60" s="862"/>
      <c r="F60" s="569">
        <v>5</v>
      </c>
      <c r="G60" s="570"/>
      <c r="H60" s="599" t="str">
        <f t="shared" si="0"/>
        <v>Belum Diisi</v>
      </c>
      <c r="I60" s="595" t="s">
        <v>26</v>
      </c>
      <c r="J60" s="596" t="str">
        <f>IF($D$56="Y/T","Isi Tujuan",IF($E$56=0,0,IF(I60="Y",1,IF(I60="T",0,"Isi Dulu"))))</f>
        <v>Isi Tujuan</v>
      </c>
      <c r="K60" s="595" t="s">
        <v>26</v>
      </c>
      <c r="L60" s="596" t="str">
        <f>IF($D$56="Y/T","Isi Tujuan",IF($E$56=0,0,IF(K60="Y",1,IF(K60="T",0,"Isi Dulu"))))</f>
        <v>Isi Tujuan</v>
      </c>
      <c r="M60" s="850"/>
      <c r="N60" s="853"/>
    </row>
    <row r="61" spans="2:14" ht="15.75">
      <c r="B61" s="836">
        <v>12</v>
      </c>
      <c r="C61" s="839"/>
      <c r="D61" s="857" t="s">
        <v>26</v>
      </c>
      <c r="E61" s="860" t="str">
        <f>IF(D61="Y",1,IF(D61="T",0,IF(D61="Y/T","Belum diisi","Error")))</f>
        <v>Belum diisi</v>
      </c>
      <c r="F61" s="528">
        <v>1</v>
      </c>
      <c r="G61" s="529"/>
      <c r="H61" s="600" t="str">
        <f t="shared" si="0"/>
        <v>Belum Diisi</v>
      </c>
      <c r="I61" s="590" t="s">
        <v>26</v>
      </c>
      <c r="J61" s="591" t="str">
        <f>IF($D$61="Y/T","Isi Tujuan",IF($E$61=0,0,IF(I61="Y",1,IF(I61="T",0,"Isi Dulu"))))</f>
        <v>Isi Tujuan</v>
      </c>
      <c r="K61" s="590" t="s">
        <v>26</v>
      </c>
      <c r="L61" s="591" t="str">
        <f>IF($D$61="Y/T","Isi Tujuan",IF($E$61=0,0,IF(K61="Y",1,IF(K61="T",0,"Isi Dulu"))))</f>
        <v>Isi Tujuan</v>
      </c>
      <c r="M61" s="848" t="s">
        <v>26</v>
      </c>
      <c r="N61" s="851" t="str">
        <f>IF(M61="Y",1,IF(M61="T",0,IF(M61="Y/T","Belum diisi","Error")))</f>
        <v>Belum diisi</v>
      </c>
    </row>
    <row r="62" spans="2:14" ht="15.75">
      <c r="B62" s="837"/>
      <c r="C62" s="840"/>
      <c r="D62" s="858"/>
      <c r="E62" s="861"/>
      <c r="F62" s="549">
        <v>2</v>
      </c>
      <c r="G62" s="550"/>
      <c r="H62" s="598" t="str">
        <f t="shared" si="0"/>
        <v>Belum Diisi</v>
      </c>
      <c r="I62" s="592" t="s">
        <v>26</v>
      </c>
      <c r="J62" s="593" t="str">
        <f>IF($D$61="Y/T","Isi Tujuan",IF($E$61=0,0,IF(I62="Y",1,IF(I62="T",0,"Isi Dulu"))))</f>
        <v>Isi Tujuan</v>
      </c>
      <c r="K62" s="592" t="s">
        <v>26</v>
      </c>
      <c r="L62" s="593" t="str">
        <f>IF($D$61="Y/T","Isi Tujuan",IF($E$61=0,0,IF(K62="Y",1,IF(K62="T",0,"Isi Dulu"))))</f>
        <v>Isi Tujuan</v>
      </c>
      <c r="M62" s="849"/>
      <c r="N62" s="852"/>
    </row>
    <row r="63" spans="2:14" ht="15.75">
      <c r="B63" s="837"/>
      <c r="C63" s="840"/>
      <c r="D63" s="858"/>
      <c r="E63" s="861"/>
      <c r="F63" s="549">
        <v>3</v>
      </c>
      <c r="G63" s="550"/>
      <c r="H63" s="598" t="str">
        <f t="shared" si="0"/>
        <v>Belum Diisi</v>
      </c>
      <c r="I63" s="592" t="s">
        <v>26</v>
      </c>
      <c r="J63" s="593" t="str">
        <f>IF($D$61="Y/T","Isi Tujuan",IF($E$61=0,0,IF(I63="Y",1,IF(I63="T",0,"Isi Dulu"))))</f>
        <v>Isi Tujuan</v>
      </c>
      <c r="K63" s="592" t="s">
        <v>26</v>
      </c>
      <c r="L63" s="593" t="str">
        <f>IF($D$61="Y/T","Isi Tujuan",IF($E$61=0,0,IF(K63="Y",1,IF(K63="T",0,"Isi Dulu"))))</f>
        <v>Isi Tujuan</v>
      </c>
      <c r="M63" s="849"/>
      <c r="N63" s="852"/>
    </row>
    <row r="64" spans="2:14" ht="15.75">
      <c r="B64" s="837"/>
      <c r="C64" s="840"/>
      <c r="D64" s="858"/>
      <c r="E64" s="861"/>
      <c r="F64" s="549">
        <v>4</v>
      </c>
      <c r="G64" s="550"/>
      <c r="H64" s="598" t="str">
        <f t="shared" si="0"/>
        <v>Belum Diisi</v>
      </c>
      <c r="I64" s="592" t="s">
        <v>26</v>
      </c>
      <c r="J64" s="593" t="str">
        <f>IF($D$61="Y/T","Isi Tujuan",IF($E$61=0,0,IF(I64="Y",1,IF(I64="T",0,"Isi Dulu"))))</f>
        <v>Isi Tujuan</v>
      </c>
      <c r="K64" s="592" t="s">
        <v>26</v>
      </c>
      <c r="L64" s="593" t="str">
        <f>IF($D$61="Y/T","Isi Tujuan",IF($E$61=0,0,IF(K64="Y",1,IF(K64="T",0,"Isi Dulu"))))</f>
        <v>Isi Tujuan</v>
      </c>
      <c r="M64" s="849"/>
      <c r="N64" s="852"/>
    </row>
    <row r="65" spans="2:14" ht="15.75">
      <c r="B65" s="838"/>
      <c r="C65" s="841"/>
      <c r="D65" s="859"/>
      <c r="E65" s="862"/>
      <c r="F65" s="569">
        <v>5</v>
      </c>
      <c r="G65" s="570"/>
      <c r="H65" s="599" t="str">
        <f t="shared" si="0"/>
        <v>Belum Diisi</v>
      </c>
      <c r="I65" s="595" t="s">
        <v>26</v>
      </c>
      <c r="J65" s="596" t="str">
        <f>IF($D$61="Y/T","Isi Tujuan",IF($E$61=0,0,IF(I65="Y",1,IF(I65="T",0,"Isi Dulu"))))</f>
        <v>Isi Tujuan</v>
      </c>
      <c r="K65" s="595" t="s">
        <v>26</v>
      </c>
      <c r="L65" s="596" t="str">
        <f>IF($D$61="Y/T","Isi Tujuan",IF($E$61=0,0,IF(K65="Y",1,IF(K65="T",0,"Isi Dulu"))))</f>
        <v>Isi Tujuan</v>
      </c>
      <c r="M65" s="850"/>
      <c r="N65" s="853"/>
    </row>
    <row r="66" spans="2:14" ht="15.75">
      <c r="B66" s="836">
        <v>13</v>
      </c>
      <c r="C66" s="839"/>
      <c r="D66" s="857" t="s">
        <v>26</v>
      </c>
      <c r="E66" s="860" t="str">
        <f>IF(D66="Y",1,IF(D66="T",0,IF(D66="Y/T","Belum diisi","Error")))</f>
        <v>Belum diisi</v>
      </c>
      <c r="F66" s="528">
        <v>1</v>
      </c>
      <c r="G66" s="529"/>
      <c r="H66" s="600" t="str">
        <f t="shared" si="0"/>
        <v>Belum Diisi</v>
      </c>
      <c r="I66" s="590" t="s">
        <v>26</v>
      </c>
      <c r="J66" s="591" t="str">
        <f>IF($D$66="Y/T","Isi Tujuan",IF($E$66=0,0,IF(I66="Y",1,IF(I66="T",0,"Isi Dulu"))))</f>
        <v>Isi Tujuan</v>
      </c>
      <c r="K66" s="590" t="s">
        <v>26</v>
      </c>
      <c r="L66" s="591" t="str">
        <f>IF($D$66="Y/T","Isi Tujuan",IF($E$66=0,0,IF(K66="Y",1,IF(K66="T",0,"Isi Dulu"))))</f>
        <v>Isi Tujuan</v>
      </c>
      <c r="M66" s="848" t="s">
        <v>26</v>
      </c>
      <c r="N66" s="851" t="str">
        <f>IF(M66="Y",1,IF(M66="T",0,IF(M66="Y/T","Belum diisi","Error")))</f>
        <v>Belum diisi</v>
      </c>
    </row>
    <row r="67" spans="2:14" ht="15.75">
      <c r="B67" s="837"/>
      <c r="C67" s="840"/>
      <c r="D67" s="858"/>
      <c r="E67" s="861"/>
      <c r="F67" s="549">
        <v>2</v>
      </c>
      <c r="G67" s="550"/>
      <c r="H67" s="598" t="str">
        <f t="shared" si="0"/>
        <v>Belum Diisi</v>
      </c>
      <c r="I67" s="592" t="s">
        <v>26</v>
      </c>
      <c r="J67" s="593" t="str">
        <f>IF($D$66="Y/T","Isi Tujuan",IF($E$66=0,0,IF(I67="Y",1,IF(I67="T",0,"Isi Dulu"))))</f>
        <v>Isi Tujuan</v>
      </c>
      <c r="K67" s="592" t="s">
        <v>26</v>
      </c>
      <c r="L67" s="593" t="str">
        <f>IF($D$66="Y/T","Isi Tujuan",IF($E$66=0,0,IF(K67="Y",1,IF(K67="T",0,"Isi Dulu"))))</f>
        <v>Isi Tujuan</v>
      </c>
      <c r="M67" s="849"/>
      <c r="N67" s="852"/>
    </row>
    <row r="68" spans="2:14" ht="15.75">
      <c r="B68" s="837"/>
      <c r="C68" s="840"/>
      <c r="D68" s="858"/>
      <c r="E68" s="861"/>
      <c r="F68" s="549">
        <v>3</v>
      </c>
      <c r="G68" s="550"/>
      <c r="H68" s="598" t="str">
        <f t="shared" si="0"/>
        <v>Belum Diisi</v>
      </c>
      <c r="I68" s="592" t="s">
        <v>26</v>
      </c>
      <c r="J68" s="593" t="str">
        <f>IF($D$66="Y/T","Isi Tujuan",IF($E$66=0,0,IF(I68="Y",1,IF(I68="T",0,"Isi Dulu"))))</f>
        <v>Isi Tujuan</v>
      </c>
      <c r="K68" s="592" t="s">
        <v>26</v>
      </c>
      <c r="L68" s="593" t="str">
        <f>IF($D$66="Y/T","Isi Tujuan",IF($E$66=0,0,IF(K68="Y",1,IF(K68="T",0,"Isi Dulu"))))</f>
        <v>Isi Tujuan</v>
      </c>
      <c r="M68" s="849"/>
      <c r="N68" s="852"/>
    </row>
    <row r="69" spans="2:14" ht="15.75">
      <c r="B69" s="837"/>
      <c r="C69" s="840"/>
      <c r="D69" s="858"/>
      <c r="E69" s="861"/>
      <c r="F69" s="549">
        <v>4</v>
      </c>
      <c r="G69" s="550"/>
      <c r="H69" s="598" t="str">
        <f t="shared" si="0"/>
        <v>Belum Diisi</v>
      </c>
      <c r="I69" s="592" t="s">
        <v>26</v>
      </c>
      <c r="J69" s="593" t="str">
        <f>IF($D$66="Y/T","Isi Tujuan",IF($E$66=0,0,IF(I69="Y",1,IF(I69="T",0,"Isi Dulu"))))</f>
        <v>Isi Tujuan</v>
      </c>
      <c r="K69" s="592" t="s">
        <v>26</v>
      </c>
      <c r="L69" s="593" t="str">
        <f>IF($D$66="Y/T","Isi Tujuan",IF($E$66=0,0,IF(K69="Y",1,IF(K69="T",0,"Isi Dulu"))))</f>
        <v>Isi Tujuan</v>
      </c>
      <c r="M69" s="849"/>
      <c r="N69" s="852"/>
    </row>
    <row r="70" spans="2:14" ht="15.75">
      <c r="B70" s="838"/>
      <c r="C70" s="841"/>
      <c r="D70" s="859"/>
      <c r="E70" s="862"/>
      <c r="F70" s="569">
        <v>5</v>
      </c>
      <c r="G70" s="570"/>
      <c r="H70" s="599" t="str">
        <f t="shared" ref="H70:H105" si="1">IF(OR(J70="Isi Dulu",L70="Isi Dulu",J70="Isi Tujuan",L70="Isi Tujuan"),"Belum Diisi",IF(SUM(J70,L70)=2,1,IF(SUM(J70,L70)=1,0,IF(SUM(J70,L70)=0,0,"Error"))))</f>
        <v>Belum Diisi</v>
      </c>
      <c r="I70" s="595" t="s">
        <v>26</v>
      </c>
      <c r="J70" s="596" t="str">
        <f>IF($D$66="Y/T","Isi Tujuan",IF($E$66=0,0,IF(I70="Y",1,IF(I70="T",0,"Isi Dulu"))))</f>
        <v>Isi Tujuan</v>
      </c>
      <c r="K70" s="595" t="s">
        <v>26</v>
      </c>
      <c r="L70" s="596" t="str">
        <f>IF($D$66="Y/T","Isi Tujuan",IF($E$66=0,0,IF(K70="Y",1,IF(K70="T",0,"Isi Dulu"))))</f>
        <v>Isi Tujuan</v>
      </c>
      <c r="M70" s="850"/>
      <c r="N70" s="853"/>
    </row>
    <row r="71" spans="2:14" ht="15.75">
      <c r="B71" s="836">
        <v>14</v>
      </c>
      <c r="C71" s="839"/>
      <c r="D71" s="857" t="s">
        <v>26</v>
      </c>
      <c r="E71" s="860" t="str">
        <f>IF(D71="Y",1,IF(D71="T",0,IF(D71="Y/T","Belum diisi","Error")))</f>
        <v>Belum diisi</v>
      </c>
      <c r="F71" s="528">
        <v>1</v>
      </c>
      <c r="G71" s="529"/>
      <c r="H71" s="600" t="str">
        <f t="shared" si="1"/>
        <v>Belum Diisi</v>
      </c>
      <c r="I71" s="590" t="s">
        <v>26</v>
      </c>
      <c r="J71" s="591" t="str">
        <f>IF($D$71="Y/T","Isi Tujuan",IF($E$71=0,0,IF(I71="Y",1,IF(I71="T",0,"Isi Dulu"))))</f>
        <v>Isi Tujuan</v>
      </c>
      <c r="K71" s="590" t="s">
        <v>26</v>
      </c>
      <c r="L71" s="591" t="str">
        <f>IF($D$71="Y/T","Isi Tujuan",IF($E$71=0,0,IF(K71="Y",1,IF(K71="T",0,"Isi Dulu"))))</f>
        <v>Isi Tujuan</v>
      </c>
      <c r="M71" s="848" t="s">
        <v>26</v>
      </c>
      <c r="N71" s="851" t="str">
        <f>IF(M71="Y",1,IF(M71="T",0,IF(M71="Y/T","Belum diisi","Error")))</f>
        <v>Belum diisi</v>
      </c>
    </row>
    <row r="72" spans="2:14" ht="15.75">
      <c r="B72" s="837"/>
      <c r="C72" s="840"/>
      <c r="D72" s="858"/>
      <c r="E72" s="861"/>
      <c r="F72" s="549">
        <v>2</v>
      </c>
      <c r="G72" s="550"/>
      <c r="H72" s="598" t="str">
        <f t="shared" si="1"/>
        <v>Belum Diisi</v>
      </c>
      <c r="I72" s="592" t="s">
        <v>26</v>
      </c>
      <c r="J72" s="593" t="str">
        <f>IF($D$71="Y/T","Isi Tujuan",IF($E$71=0,0,IF(I72="Y",1,IF(I72="T",0,"Isi Dulu"))))</f>
        <v>Isi Tujuan</v>
      </c>
      <c r="K72" s="592" t="s">
        <v>26</v>
      </c>
      <c r="L72" s="593" t="str">
        <f>IF($D$71="Y/T","Isi Tujuan",IF($E$71=0,0,IF(K72="Y",1,IF(K72="T",0,"Isi Dulu"))))</f>
        <v>Isi Tujuan</v>
      </c>
      <c r="M72" s="849"/>
      <c r="N72" s="852"/>
    </row>
    <row r="73" spans="2:14" ht="15.75">
      <c r="B73" s="837"/>
      <c r="C73" s="840"/>
      <c r="D73" s="858"/>
      <c r="E73" s="861"/>
      <c r="F73" s="549">
        <v>3</v>
      </c>
      <c r="G73" s="550"/>
      <c r="H73" s="598" t="str">
        <f t="shared" si="1"/>
        <v>Belum Diisi</v>
      </c>
      <c r="I73" s="592" t="s">
        <v>26</v>
      </c>
      <c r="J73" s="593" t="str">
        <f>IF($D$71="Y/T","Isi Tujuan",IF($E$71=0,0,IF(I73="Y",1,IF(I73="T",0,"Isi Dulu"))))</f>
        <v>Isi Tujuan</v>
      </c>
      <c r="K73" s="592" t="s">
        <v>26</v>
      </c>
      <c r="L73" s="593" t="str">
        <f>IF($D$71="Y/T","Isi Tujuan",IF($E$71=0,0,IF(K73="Y",1,IF(K73="T",0,"Isi Dulu"))))</f>
        <v>Isi Tujuan</v>
      </c>
      <c r="M73" s="849"/>
      <c r="N73" s="852"/>
    </row>
    <row r="74" spans="2:14" ht="15.75">
      <c r="B74" s="837"/>
      <c r="C74" s="840"/>
      <c r="D74" s="858"/>
      <c r="E74" s="861"/>
      <c r="F74" s="549">
        <v>4</v>
      </c>
      <c r="G74" s="550"/>
      <c r="H74" s="598" t="str">
        <f t="shared" si="1"/>
        <v>Belum Diisi</v>
      </c>
      <c r="I74" s="592" t="s">
        <v>26</v>
      </c>
      <c r="J74" s="593" t="str">
        <f>IF($D$71="Y/T","Isi Tujuan",IF($E$71=0,0,IF(I74="Y",1,IF(I74="T",0,"Isi Dulu"))))</f>
        <v>Isi Tujuan</v>
      </c>
      <c r="K74" s="592" t="s">
        <v>26</v>
      </c>
      <c r="L74" s="593" t="str">
        <f>IF($D$71="Y/T","Isi Tujuan",IF($E$71=0,0,IF(K74="Y",1,IF(K74="T",0,"Isi Dulu"))))</f>
        <v>Isi Tujuan</v>
      </c>
      <c r="M74" s="849"/>
      <c r="N74" s="852"/>
    </row>
    <row r="75" spans="2:14" ht="15.75">
      <c r="B75" s="838"/>
      <c r="C75" s="841"/>
      <c r="D75" s="859"/>
      <c r="E75" s="862"/>
      <c r="F75" s="569">
        <v>5</v>
      </c>
      <c r="G75" s="570"/>
      <c r="H75" s="599" t="str">
        <f t="shared" si="1"/>
        <v>Belum Diisi</v>
      </c>
      <c r="I75" s="595" t="s">
        <v>26</v>
      </c>
      <c r="J75" s="596" t="str">
        <f>IF($D$71="Y/T","Isi Tujuan",IF($E$71=0,0,IF(I75="Y",1,IF(I75="T",0,"Isi Dulu"))))</f>
        <v>Isi Tujuan</v>
      </c>
      <c r="K75" s="595" t="s">
        <v>26</v>
      </c>
      <c r="L75" s="596" t="str">
        <f>IF($D$71="Y/T","Isi Tujuan",IF($E$71=0,0,IF(K75="Y",1,IF(K75="T",0,"Isi Dulu"))))</f>
        <v>Isi Tujuan</v>
      </c>
      <c r="M75" s="850"/>
      <c r="N75" s="853"/>
    </row>
    <row r="76" spans="2:14" ht="15.75">
      <c r="B76" s="836">
        <v>15</v>
      </c>
      <c r="C76" s="839"/>
      <c r="D76" s="857" t="s">
        <v>26</v>
      </c>
      <c r="E76" s="860" t="str">
        <f>IF(D76="Y",1,IF(D76="T",0,IF(D76="Y/T","Belum diisi","Error")))</f>
        <v>Belum diisi</v>
      </c>
      <c r="F76" s="528">
        <v>1</v>
      </c>
      <c r="G76" s="529"/>
      <c r="H76" s="600" t="str">
        <f t="shared" si="1"/>
        <v>Belum Diisi</v>
      </c>
      <c r="I76" s="590" t="s">
        <v>26</v>
      </c>
      <c r="J76" s="591" t="str">
        <f>IF($D$76="Y/T","Isi Tujuan",IF($E$76=0,0,IF(I76="Y",1,IF(I76="T",0,"Isi Dulu"))))</f>
        <v>Isi Tujuan</v>
      </c>
      <c r="K76" s="590" t="s">
        <v>26</v>
      </c>
      <c r="L76" s="591" t="str">
        <f>IF($D$76="Y/T","Isi Tujuan",IF($E$76=0,0,IF(K76="Y",1,IF(K76="T",0,"Isi Dulu"))))</f>
        <v>Isi Tujuan</v>
      </c>
      <c r="M76" s="848" t="s">
        <v>26</v>
      </c>
      <c r="N76" s="851" t="str">
        <f>IF(M76="Y",1,IF(M76="T",0,IF(M76="Y/T","Belum diisi","Error")))</f>
        <v>Belum diisi</v>
      </c>
    </row>
    <row r="77" spans="2:14" ht="15.75">
      <c r="B77" s="837"/>
      <c r="C77" s="840"/>
      <c r="D77" s="858"/>
      <c r="E77" s="861"/>
      <c r="F77" s="549">
        <v>2</v>
      </c>
      <c r="G77" s="550"/>
      <c r="H77" s="598" t="str">
        <f t="shared" si="1"/>
        <v>Belum Diisi</v>
      </c>
      <c r="I77" s="592" t="s">
        <v>26</v>
      </c>
      <c r="J77" s="593" t="str">
        <f>IF($D$76="Y/T","Isi Tujuan",IF($E$76=0,0,IF(I77="Y",1,IF(I77="T",0,"Isi Dulu"))))</f>
        <v>Isi Tujuan</v>
      </c>
      <c r="K77" s="592" t="s">
        <v>26</v>
      </c>
      <c r="L77" s="593" t="str">
        <f>IF($D$76="Y/T","Isi Tujuan",IF($E$76=0,0,IF(K77="Y",1,IF(K77="T",0,"Isi Dulu"))))</f>
        <v>Isi Tujuan</v>
      </c>
      <c r="M77" s="849"/>
      <c r="N77" s="852"/>
    </row>
    <row r="78" spans="2:14" ht="15.75">
      <c r="B78" s="837"/>
      <c r="C78" s="840"/>
      <c r="D78" s="858"/>
      <c r="E78" s="861"/>
      <c r="F78" s="549">
        <v>3</v>
      </c>
      <c r="G78" s="550"/>
      <c r="H78" s="598" t="str">
        <f t="shared" si="1"/>
        <v>Belum Diisi</v>
      </c>
      <c r="I78" s="592" t="s">
        <v>26</v>
      </c>
      <c r="J78" s="593" t="str">
        <f>IF($D$76="Y/T","Isi Tujuan",IF($E$76=0,0,IF(I78="Y",1,IF(I78="T",0,"Isi Dulu"))))</f>
        <v>Isi Tujuan</v>
      </c>
      <c r="K78" s="592" t="s">
        <v>26</v>
      </c>
      <c r="L78" s="593" t="str">
        <f>IF($D$76="Y/T","Isi Tujuan",IF($E$76=0,0,IF(K78="Y",1,IF(K78="T",0,"Isi Dulu"))))</f>
        <v>Isi Tujuan</v>
      </c>
      <c r="M78" s="849"/>
      <c r="N78" s="852"/>
    </row>
    <row r="79" spans="2:14" ht="15.75">
      <c r="B79" s="837"/>
      <c r="C79" s="840"/>
      <c r="D79" s="858"/>
      <c r="E79" s="861"/>
      <c r="F79" s="549">
        <v>4</v>
      </c>
      <c r="G79" s="550"/>
      <c r="H79" s="598" t="str">
        <f t="shared" si="1"/>
        <v>Belum Diisi</v>
      </c>
      <c r="I79" s="592" t="s">
        <v>26</v>
      </c>
      <c r="J79" s="593" t="str">
        <f>IF($D$76="Y/T","Isi Tujuan",IF($E$76=0,0,IF(I79="Y",1,IF(I79="T",0,"Isi Dulu"))))</f>
        <v>Isi Tujuan</v>
      </c>
      <c r="K79" s="592" t="s">
        <v>26</v>
      </c>
      <c r="L79" s="593" t="str">
        <f>IF($D$76="Y/T","Isi Tujuan",IF($E$76=0,0,IF(K79="Y",1,IF(K79="T",0,"Isi Dulu"))))</f>
        <v>Isi Tujuan</v>
      </c>
      <c r="M79" s="849"/>
      <c r="N79" s="852"/>
    </row>
    <row r="80" spans="2:14" ht="15.75">
      <c r="B80" s="838"/>
      <c r="C80" s="841"/>
      <c r="D80" s="859"/>
      <c r="E80" s="862"/>
      <c r="F80" s="569">
        <v>5</v>
      </c>
      <c r="G80" s="570"/>
      <c r="H80" s="599" t="str">
        <f t="shared" si="1"/>
        <v>Belum Diisi</v>
      </c>
      <c r="I80" s="595" t="s">
        <v>26</v>
      </c>
      <c r="J80" s="596" t="str">
        <f>IF($D$76="Y/T","Isi Tujuan",IF($E$76=0,0,IF(I80="Y",1,IF(I80="T",0,"Isi Dulu"))))</f>
        <v>Isi Tujuan</v>
      </c>
      <c r="K80" s="595" t="s">
        <v>26</v>
      </c>
      <c r="L80" s="596" t="str">
        <f>IF($D$76="Y/T","Isi Tujuan",IF($E$76=0,0,IF(K80="Y",1,IF(K80="T",0,"Isi Dulu"))))</f>
        <v>Isi Tujuan</v>
      </c>
      <c r="M80" s="850"/>
      <c r="N80" s="853"/>
    </row>
    <row r="81" spans="2:14" ht="15.75">
      <c r="B81" s="836">
        <v>16</v>
      </c>
      <c r="C81" s="839"/>
      <c r="D81" s="857" t="s">
        <v>26</v>
      </c>
      <c r="E81" s="860" t="str">
        <f>IF(D81="Y",1,IF(D81="T",0,IF(D81="Y/T","Belum diisi","Error")))</f>
        <v>Belum diisi</v>
      </c>
      <c r="F81" s="528">
        <v>1</v>
      </c>
      <c r="G81" s="529"/>
      <c r="H81" s="600" t="str">
        <f t="shared" si="1"/>
        <v>Belum Diisi</v>
      </c>
      <c r="I81" s="590" t="s">
        <v>26</v>
      </c>
      <c r="J81" s="591" t="str">
        <f>IF($D$81="Y/T","Isi Tujuan",IF($E$81=0,0,IF(I81="Y",1,IF(I81="T",0,"Isi Dulu"))))</f>
        <v>Isi Tujuan</v>
      </c>
      <c r="K81" s="590" t="s">
        <v>26</v>
      </c>
      <c r="L81" s="591" t="str">
        <f>IF($D$81="Y/T","Isi Tujuan",IF($E$81=0,0,IF(K81="Y",1,IF(K81="T",0,"Isi Dulu"))))</f>
        <v>Isi Tujuan</v>
      </c>
      <c r="M81" s="848" t="s">
        <v>26</v>
      </c>
      <c r="N81" s="851" t="str">
        <f>IF(M81="Y",1,IF(M81="T",0,IF(M81="Y/T","Belum diisi","Error")))</f>
        <v>Belum diisi</v>
      </c>
    </row>
    <row r="82" spans="2:14" ht="15.75">
      <c r="B82" s="837"/>
      <c r="C82" s="840"/>
      <c r="D82" s="858"/>
      <c r="E82" s="861"/>
      <c r="F82" s="549">
        <v>2</v>
      </c>
      <c r="G82" s="550"/>
      <c r="H82" s="598" t="str">
        <f t="shared" si="1"/>
        <v>Belum Diisi</v>
      </c>
      <c r="I82" s="592" t="s">
        <v>26</v>
      </c>
      <c r="J82" s="593" t="str">
        <f>IF($D$81="Y/T","Isi Tujuan",IF($E$81=0,0,IF(I82="Y",1,IF(I82="T",0,"Isi Dulu"))))</f>
        <v>Isi Tujuan</v>
      </c>
      <c r="K82" s="592" t="s">
        <v>26</v>
      </c>
      <c r="L82" s="593" t="str">
        <f>IF($D$81="Y/T","Isi Tujuan",IF($E$81=0,0,IF(K82="Y",1,IF(K82="T",0,"Isi Dulu"))))</f>
        <v>Isi Tujuan</v>
      </c>
      <c r="M82" s="849"/>
      <c r="N82" s="852"/>
    </row>
    <row r="83" spans="2:14" ht="15.75">
      <c r="B83" s="837"/>
      <c r="C83" s="840"/>
      <c r="D83" s="858"/>
      <c r="E83" s="861"/>
      <c r="F83" s="549">
        <v>3</v>
      </c>
      <c r="G83" s="550"/>
      <c r="H83" s="598" t="str">
        <f t="shared" si="1"/>
        <v>Belum Diisi</v>
      </c>
      <c r="I83" s="592" t="s">
        <v>26</v>
      </c>
      <c r="J83" s="593" t="str">
        <f>IF($D$81="Y/T","Isi Tujuan",IF($E$81=0,0,IF(I83="Y",1,IF(I83="T",0,"Isi Dulu"))))</f>
        <v>Isi Tujuan</v>
      </c>
      <c r="K83" s="592" t="s">
        <v>26</v>
      </c>
      <c r="L83" s="593" t="str">
        <f>IF($D$81="Y/T","Isi Tujuan",IF($E$81=0,0,IF(K83="Y",1,IF(K83="T",0,"Isi Dulu"))))</f>
        <v>Isi Tujuan</v>
      </c>
      <c r="M83" s="849"/>
      <c r="N83" s="852"/>
    </row>
    <row r="84" spans="2:14" ht="15.75">
      <c r="B84" s="837"/>
      <c r="C84" s="840"/>
      <c r="D84" s="858"/>
      <c r="E84" s="861"/>
      <c r="F84" s="549">
        <v>4</v>
      </c>
      <c r="G84" s="550"/>
      <c r="H84" s="598" t="str">
        <f t="shared" si="1"/>
        <v>Belum Diisi</v>
      </c>
      <c r="I84" s="592" t="s">
        <v>26</v>
      </c>
      <c r="J84" s="593" t="str">
        <f>IF($D$81="Y/T","Isi Tujuan",IF($E$81=0,0,IF(I84="Y",1,IF(I84="T",0,"Isi Dulu"))))</f>
        <v>Isi Tujuan</v>
      </c>
      <c r="K84" s="592" t="s">
        <v>26</v>
      </c>
      <c r="L84" s="593" t="str">
        <f>IF($D$81="Y/T","Isi Tujuan",IF($E$81=0,0,IF(K84="Y",1,IF(K84="T",0,"Isi Dulu"))))</f>
        <v>Isi Tujuan</v>
      </c>
      <c r="M84" s="849"/>
      <c r="N84" s="852"/>
    </row>
    <row r="85" spans="2:14" ht="15.75">
      <c r="B85" s="838"/>
      <c r="C85" s="841"/>
      <c r="D85" s="859"/>
      <c r="E85" s="862"/>
      <c r="F85" s="569">
        <v>5</v>
      </c>
      <c r="G85" s="570"/>
      <c r="H85" s="599" t="str">
        <f t="shared" si="1"/>
        <v>Belum Diisi</v>
      </c>
      <c r="I85" s="595" t="s">
        <v>26</v>
      </c>
      <c r="J85" s="596" t="str">
        <f>IF($D$81="Y/T","Isi Tujuan",IF($E$81=0,0,IF(I85="Y",1,IF(I85="T",0,"Isi Dulu"))))</f>
        <v>Isi Tujuan</v>
      </c>
      <c r="K85" s="595" t="s">
        <v>26</v>
      </c>
      <c r="L85" s="596" t="str">
        <f>IF($D$81="Y/T","Isi Tujuan",IF($E$81=0,0,IF(K85="Y",1,IF(K85="T",0,"Isi Dulu"))))</f>
        <v>Isi Tujuan</v>
      </c>
      <c r="M85" s="850"/>
      <c r="N85" s="853"/>
    </row>
    <row r="86" spans="2:14" ht="15.75">
      <c r="B86" s="836">
        <v>17</v>
      </c>
      <c r="C86" s="839"/>
      <c r="D86" s="857" t="s">
        <v>26</v>
      </c>
      <c r="E86" s="860" t="str">
        <f>IF(D86="Y",1,IF(D86="T",0,IF(D86="Y/T","Belum diisi","Error")))</f>
        <v>Belum diisi</v>
      </c>
      <c r="F86" s="528">
        <v>1</v>
      </c>
      <c r="G86" s="529"/>
      <c r="H86" s="600" t="str">
        <f t="shared" si="1"/>
        <v>Belum Diisi</v>
      </c>
      <c r="I86" s="590" t="s">
        <v>26</v>
      </c>
      <c r="J86" s="591" t="str">
        <f>IF($D$86="Y/T","Isi Tujuan",IF($E$86=0,0,IF(I86="Y",1,IF(I86="T",0,"Isi Dulu"))))</f>
        <v>Isi Tujuan</v>
      </c>
      <c r="K86" s="590" t="s">
        <v>26</v>
      </c>
      <c r="L86" s="591" t="str">
        <f>IF($D$86="Y/T","Isi Tujuan",IF($E$86=0,0,IF(K86="Y",1,IF(K86="T",0,"Isi Dulu"))))</f>
        <v>Isi Tujuan</v>
      </c>
      <c r="M86" s="848" t="s">
        <v>26</v>
      </c>
      <c r="N86" s="851" t="str">
        <f>IF(M86="Y",1,IF(M86="T",0,IF(M86="Y/T","Belum diisi","Error")))</f>
        <v>Belum diisi</v>
      </c>
    </row>
    <row r="87" spans="2:14" ht="15.75">
      <c r="B87" s="837"/>
      <c r="C87" s="840"/>
      <c r="D87" s="858"/>
      <c r="E87" s="861"/>
      <c r="F87" s="549">
        <v>2</v>
      </c>
      <c r="G87" s="550"/>
      <c r="H87" s="598" t="str">
        <f t="shared" si="1"/>
        <v>Belum Diisi</v>
      </c>
      <c r="I87" s="592" t="s">
        <v>26</v>
      </c>
      <c r="J87" s="593" t="str">
        <f>IF($D$86="Y/T","Isi Tujuan",IF($E$86=0,0,IF(I87="Y",1,IF(I87="T",0,"Isi Dulu"))))</f>
        <v>Isi Tujuan</v>
      </c>
      <c r="K87" s="592" t="s">
        <v>26</v>
      </c>
      <c r="L87" s="593" t="str">
        <f>IF($D$86="Y/T","Isi Tujuan",IF($E$86=0,0,IF(K87="Y",1,IF(K87="T",0,"Isi Dulu"))))</f>
        <v>Isi Tujuan</v>
      </c>
      <c r="M87" s="849"/>
      <c r="N87" s="852"/>
    </row>
    <row r="88" spans="2:14" ht="15.75">
      <c r="B88" s="837"/>
      <c r="C88" s="840"/>
      <c r="D88" s="858"/>
      <c r="E88" s="861"/>
      <c r="F88" s="549">
        <v>3</v>
      </c>
      <c r="G88" s="550"/>
      <c r="H88" s="598" t="str">
        <f t="shared" si="1"/>
        <v>Belum Diisi</v>
      </c>
      <c r="I88" s="592" t="s">
        <v>26</v>
      </c>
      <c r="J88" s="593" t="str">
        <f>IF($D$86="Y/T","Isi Tujuan",IF($E$86=0,0,IF(I88="Y",1,IF(I88="T",0,"Isi Dulu"))))</f>
        <v>Isi Tujuan</v>
      </c>
      <c r="K88" s="592" t="s">
        <v>26</v>
      </c>
      <c r="L88" s="593" t="str">
        <f>IF($D$86="Y/T","Isi Tujuan",IF($E$86=0,0,IF(K88="Y",1,IF(K88="T",0,"Isi Dulu"))))</f>
        <v>Isi Tujuan</v>
      </c>
      <c r="M88" s="849"/>
      <c r="N88" s="852"/>
    </row>
    <row r="89" spans="2:14" ht="15.75">
      <c r="B89" s="837"/>
      <c r="C89" s="840"/>
      <c r="D89" s="858"/>
      <c r="E89" s="861"/>
      <c r="F89" s="549">
        <v>4</v>
      </c>
      <c r="G89" s="550"/>
      <c r="H89" s="598" t="str">
        <f t="shared" si="1"/>
        <v>Belum Diisi</v>
      </c>
      <c r="I89" s="592" t="s">
        <v>26</v>
      </c>
      <c r="J89" s="593" t="str">
        <f>IF($D$86="Y/T","Isi Tujuan",IF($E$86=0,0,IF(I89="Y",1,IF(I89="T",0,"Isi Dulu"))))</f>
        <v>Isi Tujuan</v>
      </c>
      <c r="K89" s="592" t="s">
        <v>26</v>
      </c>
      <c r="L89" s="593" t="str">
        <f>IF($D$86="Y/T","Isi Tujuan",IF($E$86=0,0,IF(K89="Y",1,IF(K89="T",0,"Isi Dulu"))))</f>
        <v>Isi Tujuan</v>
      </c>
      <c r="M89" s="849"/>
      <c r="N89" s="852"/>
    </row>
    <row r="90" spans="2:14" ht="15.75">
      <c r="B90" s="838"/>
      <c r="C90" s="841"/>
      <c r="D90" s="859"/>
      <c r="E90" s="862"/>
      <c r="F90" s="569">
        <v>5</v>
      </c>
      <c r="G90" s="570"/>
      <c r="H90" s="599" t="str">
        <f t="shared" si="1"/>
        <v>Belum Diisi</v>
      </c>
      <c r="I90" s="595" t="s">
        <v>26</v>
      </c>
      <c r="J90" s="596" t="str">
        <f>IF($D$86="Y/T","Isi Tujuan",IF($E$86=0,0,IF(I90="Y",1,IF(I90="T",0,"Isi Dulu"))))</f>
        <v>Isi Tujuan</v>
      </c>
      <c r="K90" s="595" t="s">
        <v>26</v>
      </c>
      <c r="L90" s="596" t="str">
        <f>IF($D$86="Y/T","Isi Tujuan",IF($E$86=0,0,IF(K90="Y",1,IF(K90="T",0,"Isi Dulu"))))</f>
        <v>Isi Tujuan</v>
      </c>
      <c r="M90" s="850"/>
      <c r="N90" s="853"/>
    </row>
    <row r="91" spans="2:14" ht="15.75">
      <c r="B91" s="836">
        <v>18</v>
      </c>
      <c r="C91" s="839"/>
      <c r="D91" s="857" t="s">
        <v>26</v>
      </c>
      <c r="E91" s="860" t="str">
        <f>IF(D91="Y",1,IF(D91="T",0,IF(D91="Y/T","Belum diisi","Error")))</f>
        <v>Belum diisi</v>
      </c>
      <c r="F91" s="528">
        <v>1</v>
      </c>
      <c r="G91" s="529"/>
      <c r="H91" s="600" t="str">
        <f t="shared" si="1"/>
        <v>Belum Diisi</v>
      </c>
      <c r="I91" s="590" t="s">
        <v>26</v>
      </c>
      <c r="J91" s="591" t="str">
        <f>IF($D$91="Y/T","Isi Tujuan",IF($E$91=0,0,IF(I91="Y",1,IF(I91="T",0,"Isi Dulu"))))</f>
        <v>Isi Tujuan</v>
      </c>
      <c r="K91" s="590" t="s">
        <v>26</v>
      </c>
      <c r="L91" s="591" t="str">
        <f>IF($D$91="Y/T","Isi Tujuan",IF($E$91=0,0,IF(K91="Y",1,IF(K91="T",0,"Isi Dulu"))))</f>
        <v>Isi Tujuan</v>
      </c>
      <c r="M91" s="848" t="s">
        <v>26</v>
      </c>
      <c r="N91" s="851" t="str">
        <f>IF(M91="Y",1,IF(M91="T",0,IF(M91="Y/T","Belum diisi","Error")))</f>
        <v>Belum diisi</v>
      </c>
    </row>
    <row r="92" spans="2:14" ht="15.75">
      <c r="B92" s="837"/>
      <c r="C92" s="840"/>
      <c r="D92" s="858"/>
      <c r="E92" s="861"/>
      <c r="F92" s="549">
        <v>2</v>
      </c>
      <c r="G92" s="550"/>
      <c r="H92" s="598" t="str">
        <f t="shared" si="1"/>
        <v>Belum Diisi</v>
      </c>
      <c r="I92" s="592" t="s">
        <v>26</v>
      </c>
      <c r="J92" s="593" t="str">
        <f>IF($D$91="Y/T","Isi Tujuan",IF($E$91=0,0,IF(I92="Y",1,IF(I92="T",0,"Isi Dulu"))))</f>
        <v>Isi Tujuan</v>
      </c>
      <c r="K92" s="592" t="s">
        <v>26</v>
      </c>
      <c r="L92" s="593" t="str">
        <f>IF($D$91="Y/T","Isi Tujuan",IF($E$91=0,0,IF(K92="Y",1,IF(K92="T",0,"Isi Dulu"))))</f>
        <v>Isi Tujuan</v>
      </c>
      <c r="M92" s="849"/>
      <c r="N92" s="852"/>
    </row>
    <row r="93" spans="2:14" ht="15.75">
      <c r="B93" s="837"/>
      <c r="C93" s="840"/>
      <c r="D93" s="858"/>
      <c r="E93" s="861"/>
      <c r="F93" s="549">
        <v>3</v>
      </c>
      <c r="G93" s="550"/>
      <c r="H93" s="598" t="str">
        <f t="shared" si="1"/>
        <v>Belum Diisi</v>
      </c>
      <c r="I93" s="592" t="s">
        <v>26</v>
      </c>
      <c r="J93" s="593" t="str">
        <f>IF($D$91="Y/T","Isi Tujuan",IF($E$91=0,0,IF(I93="Y",1,IF(I93="T",0,"Isi Dulu"))))</f>
        <v>Isi Tujuan</v>
      </c>
      <c r="K93" s="592" t="s">
        <v>26</v>
      </c>
      <c r="L93" s="593" t="str">
        <f>IF($D$91="Y/T","Isi Tujuan",IF($E$91=0,0,IF(K93="Y",1,IF(K93="T",0,"Isi Dulu"))))</f>
        <v>Isi Tujuan</v>
      </c>
      <c r="M93" s="849"/>
      <c r="N93" s="852"/>
    </row>
    <row r="94" spans="2:14" ht="15.75">
      <c r="B94" s="837"/>
      <c r="C94" s="840"/>
      <c r="D94" s="858"/>
      <c r="E94" s="861"/>
      <c r="F94" s="549">
        <v>4</v>
      </c>
      <c r="G94" s="550"/>
      <c r="H94" s="598" t="str">
        <f t="shared" si="1"/>
        <v>Belum Diisi</v>
      </c>
      <c r="I94" s="592" t="s">
        <v>26</v>
      </c>
      <c r="J94" s="593" t="str">
        <f>IF($D$91="Y/T","Isi Tujuan",IF($E$91=0,0,IF(I94="Y",1,IF(I94="T",0,"Isi Dulu"))))</f>
        <v>Isi Tujuan</v>
      </c>
      <c r="K94" s="592" t="s">
        <v>26</v>
      </c>
      <c r="L94" s="593" t="str">
        <f>IF($D$91="Y/T","Isi Tujuan",IF($E$91=0,0,IF(K94="Y",1,IF(K94="T",0,"Isi Dulu"))))</f>
        <v>Isi Tujuan</v>
      </c>
      <c r="M94" s="849"/>
      <c r="N94" s="852"/>
    </row>
    <row r="95" spans="2:14" ht="15.75">
      <c r="B95" s="838"/>
      <c r="C95" s="841"/>
      <c r="D95" s="859"/>
      <c r="E95" s="862"/>
      <c r="F95" s="569">
        <v>5</v>
      </c>
      <c r="G95" s="570"/>
      <c r="H95" s="599" t="str">
        <f t="shared" si="1"/>
        <v>Belum Diisi</v>
      </c>
      <c r="I95" s="595" t="s">
        <v>26</v>
      </c>
      <c r="J95" s="596" t="str">
        <f>IF($D$91="Y/T","Isi Tujuan",IF($E$91=0,0,IF(I95="Y",1,IF(I95="T",0,"Isi Dulu"))))</f>
        <v>Isi Tujuan</v>
      </c>
      <c r="K95" s="595" t="s">
        <v>26</v>
      </c>
      <c r="L95" s="596" t="str">
        <f>IF($D$91="Y/T","Isi Tujuan",IF($E$91=0,0,IF(K95="Y",1,IF(K95="T",0,"Isi Dulu"))))</f>
        <v>Isi Tujuan</v>
      </c>
      <c r="M95" s="850"/>
      <c r="N95" s="853"/>
    </row>
    <row r="96" spans="2:14" ht="15.75">
      <c r="B96" s="836">
        <v>19</v>
      </c>
      <c r="C96" s="839"/>
      <c r="D96" s="857" t="s">
        <v>26</v>
      </c>
      <c r="E96" s="860" t="str">
        <f>IF(D96="Y",1,IF(D96="T",0,IF(D96="Y/T","Belum diisi","Error")))</f>
        <v>Belum diisi</v>
      </c>
      <c r="F96" s="528">
        <v>1</v>
      </c>
      <c r="G96" s="529"/>
      <c r="H96" s="600" t="str">
        <f t="shared" si="1"/>
        <v>Belum Diisi</v>
      </c>
      <c r="I96" s="590" t="s">
        <v>26</v>
      </c>
      <c r="J96" s="591" t="str">
        <f>IF($D$96="Y/T","Isi Tujuan",IF($E$96=0,0,IF(I96="Y",1,IF(I96="T",0,"Isi Dulu"))))</f>
        <v>Isi Tujuan</v>
      </c>
      <c r="K96" s="590" t="s">
        <v>26</v>
      </c>
      <c r="L96" s="591" t="str">
        <f>IF($D$96="Y/T","Isi Tujuan",IF($E$96=0,0,IF(K96="Y",1,IF(K96="T",0,"Isi Dulu"))))</f>
        <v>Isi Tujuan</v>
      </c>
      <c r="M96" s="848" t="s">
        <v>26</v>
      </c>
      <c r="N96" s="851" t="str">
        <f>IF(M96="Y",1,IF(M96="T",0,IF(M96="Y/T","Belum diisi","Error")))</f>
        <v>Belum diisi</v>
      </c>
    </row>
    <row r="97" spans="2:18" ht="15.75">
      <c r="B97" s="837"/>
      <c r="C97" s="840"/>
      <c r="D97" s="858"/>
      <c r="E97" s="861"/>
      <c r="F97" s="549">
        <v>2</v>
      </c>
      <c r="G97" s="550"/>
      <c r="H97" s="598" t="str">
        <f t="shared" si="1"/>
        <v>Belum Diisi</v>
      </c>
      <c r="I97" s="592" t="s">
        <v>26</v>
      </c>
      <c r="J97" s="593" t="str">
        <f>IF($D$96="Y/T","Isi Tujuan",IF($E$96=0,0,IF(I97="Y",1,IF(I97="T",0,"Isi Dulu"))))</f>
        <v>Isi Tujuan</v>
      </c>
      <c r="K97" s="592" t="s">
        <v>26</v>
      </c>
      <c r="L97" s="593" t="str">
        <f>IF($D$96="Y/T","Isi Tujuan",IF($E$96=0,0,IF(K97="Y",1,IF(K97="T",0,"Isi Dulu"))))</f>
        <v>Isi Tujuan</v>
      </c>
      <c r="M97" s="849"/>
      <c r="N97" s="852"/>
    </row>
    <row r="98" spans="2:18" ht="15.75">
      <c r="B98" s="837"/>
      <c r="C98" s="840"/>
      <c r="D98" s="858"/>
      <c r="E98" s="861"/>
      <c r="F98" s="549">
        <v>3</v>
      </c>
      <c r="G98" s="550"/>
      <c r="H98" s="598" t="str">
        <f t="shared" si="1"/>
        <v>Belum Diisi</v>
      </c>
      <c r="I98" s="592" t="s">
        <v>26</v>
      </c>
      <c r="J98" s="593" t="str">
        <f>IF($D$96="Y/T","Isi Tujuan",IF($E$96=0,0,IF(I98="Y",1,IF(I98="T",0,"Isi Dulu"))))</f>
        <v>Isi Tujuan</v>
      </c>
      <c r="K98" s="592" t="s">
        <v>26</v>
      </c>
      <c r="L98" s="593" t="str">
        <f>IF($D$96="Y/T","Isi Tujuan",IF($E$96=0,0,IF(K98="Y",1,IF(K98="T",0,"Isi Dulu"))))</f>
        <v>Isi Tujuan</v>
      </c>
      <c r="M98" s="849"/>
      <c r="N98" s="852"/>
    </row>
    <row r="99" spans="2:18" ht="15.75">
      <c r="B99" s="837"/>
      <c r="C99" s="840"/>
      <c r="D99" s="858"/>
      <c r="E99" s="861"/>
      <c r="F99" s="549">
        <v>4</v>
      </c>
      <c r="G99" s="550"/>
      <c r="H99" s="598" t="str">
        <f t="shared" si="1"/>
        <v>Belum Diisi</v>
      </c>
      <c r="I99" s="592" t="s">
        <v>26</v>
      </c>
      <c r="J99" s="593" t="str">
        <f>IF($D$96="Y/T","Isi Tujuan",IF($E$96=0,0,IF(I99="Y",1,IF(I99="T",0,"Isi Dulu"))))</f>
        <v>Isi Tujuan</v>
      </c>
      <c r="K99" s="592" t="s">
        <v>26</v>
      </c>
      <c r="L99" s="593" t="str">
        <f>IF($D$96="Y/T","Isi Tujuan",IF($E$96=0,0,IF(K99="Y",1,IF(K99="T",0,"Isi Dulu"))))</f>
        <v>Isi Tujuan</v>
      </c>
      <c r="M99" s="849"/>
      <c r="N99" s="852"/>
    </row>
    <row r="100" spans="2:18" ht="15.75">
      <c r="B100" s="838"/>
      <c r="C100" s="841"/>
      <c r="D100" s="859"/>
      <c r="E100" s="862"/>
      <c r="F100" s="569">
        <v>5</v>
      </c>
      <c r="G100" s="570"/>
      <c r="H100" s="599" t="str">
        <f t="shared" si="1"/>
        <v>Belum Diisi</v>
      </c>
      <c r="I100" s="595" t="s">
        <v>26</v>
      </c>
      <c r="J100" s="596" t="str">
        <f>IF($D$96="Y/T","Isi Tujuan",IF($E$96=0,0,IF(I100="Y",1,IF(I100="T",0,"Isi Dulu"))))</f>
        <v>Isi Tujuan</v>
      </c>
      <c r="K100" s="595" t="s">
        <v>26</v>
      </c>
      <c r="L100" s="596" t="str">
        <f>IF($D$96="Y/T","Isi Tujuan",IF($E$96=0,0,IF(K100="Y",1,IF(K100="T",0,"Isi Dulu"))))</f>
        <v>Isi Tujuan</v>
      </c>
      <c r="M100" s="850"/>
      <c r="N100" s="853"/>
    </row>
    <row r="101" spans="2:18" ht="15.75">
      <c r="B101" s="836">
        <v>20</v>
      </c>
      <c r="C101" s="839"/>
      <c r="D101" s="857" t="s">
        <v>26</v>
      </c>
      <c r="E101" s="860" t="str">
        <f>IF(D101="Y",1,IF(D101="T",0,IF(D101="Y/T","Belum diisi","Error")))</f>
        <v>Belum diisi</v>
      </c>
      <c r="F101" s="528">
        <v>1</v>
      </c>
      <c r="G101" s="529"/>
      <c r="H101" s="600" t="str">
        <f t="shared" si="1"/>
        <v>Belum Diisi</v>
      </c>
      <c r="I101" s="590" t="s">
        <v>26</v>
      </c>
      <c r="J101" s="591" t="str">
        <f>IF($D$101="Y/T","Isi Tujuan",IF($E$101=0,0,IF(I101="Y",1,IF(I101="T",0,"Isi Dulu"))))</f>
        <v>Isi Tujuan</v>
      </c>
      <c r="K101" s="590" t="s">
        <v>26</v>
      </c>
      <c r="L101" s="591" t="str">
        <f>IF($D$101="Y/T","Isi Tujuan",IF($E$101=0,0,IF(K101="Y",1,IF(K101="T",0,"Isi Dulu"))))</f>
        <v>Isi Tujuan</v>
      </c>
      <c r="M101" s="848" t="s">
        <v>26</v>
      </c>
      <c r="N101" s="851" t="str">
        <f>IF(M101="Y",1,IF(M101="T",0,IF(M101="Y/T","Belum diisi","Error")))</f>
        <v>Belum diisi</v>
      </c>
    </row>
    <row r="102" spans="2:18" ht="15.75">
      <c r="B102" s="837"/>
      <c r="C102" s="840"/>
      <c r="D102" s="858"/>
      <c r="E102" s="861"/>
      <c r="F102" s="549">
        <v>2</v>
      </c>
      <c r="G102" s="550"/>
      <c r="H102" s="598" t="str">
        <f t="shared" si="1"/>
        <v>Belum Diisi</v>
      </c>
      <c r="I102" s="592" t="s">
        <v>26</v>
      </c>
      <c r="J102" s="593" t="str">
        <f>IF($D$101="Y/T","Isi Tujuan",IF($E$101=0,0,IF(I102="Y",1,IF(I102="T",0,"Isi Dulu"))))</f>
        <v>Isi Tujuan</v>
      </c>
      <c r="K102" s="592" t="s">
        <v>26</v>
      </c>
      <c r="L102" s="593" t="str">
        <f>IF($D$101="Y/T","Isi Tujuan",IF($E$101=0,0,IF(K102="Y",1,IF(K102="T",0,"Isi Dulu"))))</f>
        <v>Isi Tujuan</v>
      </c>
      <c r="M102" s="849"/>
      <c r="N102" s="852"/>
    </row>
    <row r="103" spans="2:18" ht="15.75">
      <c r="B103" s="837"/>
      <c r="C103" s="840"/>
      <c r="D103" s="858"/>
      <c r="E103" s="861"/>
      <c r="F103" s="549">
        <v>3</v>
      </c>
      <c r="G103" s="550"/>
      <c r="H103" s="598" t="str">
        <f t="shared" si="1"/>
        <v>Belum Diisi</v>
      </c>
      <c r="I103" s="592" t="s">
        <v>26</v>
      </c>
      <c r="J103" s="593" t="str">
        <f>IF($D$101="Y/T","Isi Tujuan",IF($E$101=0,0,IF(I103="Y",1,IF(I103="T",0,"Isi Dulu"))))</f>
        <v>Isi Tujuan</v>
      </c>
      <c r="K103" s="592" t="s">
        <v>26</v>
      </c>
      <c r="L103" s="593" t="str">
        <f>IF($D$101="Y/T","Isi Tujuan",IF($E$101=0,0,IF(K103="Y",1,IF(K103="T",0,"Isi Dulu"))))</f>
        <v>Isi Tujuan</v>
      </c>
      <c r="M103" s="849"/>
      <c r="N103" s="852"/>
    </row>
    <row r="104" spans="2:18" ht="15.75">
      <c r="B104" s="837"/>
      <c r="C104" s="840"/>
      <c r="D104" s="858"/>
      <c r="E104" s="861"/>
      <c r="F104" s="549">
        <v>4</v>
      </c>
      <c r="G104" s="550"/>
      <c r="H104" s="598" t="str">
        <f t="shared" si="1"/>
        <v>Belum Diisi</v>
      </c>
      <c r="I104" s="592" t="s">
        <v>26</v>
      </c>
      <c r="J104" s="593" t="str">
        <f>IF($D$101="Y/T","Isi Tujuan",IF($E$101=0,0,IF(I104="Y",1,IF(I104="T",0,"Isi Dulu"))))</f>
        <v>Isi Tujuan</v>
      </c>
      <c r="K104" s="592" t="s">
        <v>26</v>
      </c>
      <c r="L104" s="593" t="str">
        <f>IF($D$101="Y/T","Isi Tujuan",IF($E$101=0,0,IF(K104="Y",1,IF(K104="T",0,"Isi Dulu"))))</f>
        <v>Isi Tujuan</v>
      </c>
      <c r="M104" s="849"/>
      <c r="N104" s="852"/>
    </row>
    <row r="105" spans="2:18" ht="15.75">
      <c r="B105" s="838"/>
      <c r="C105" s="841"/>
      <c r="D105" s="859"/>
      <c r="E105" s="862"/>
      <c r="F105" s="569">
        <v>5</v>
      </c>
      <c r="G105" s="570"/>
      <c r="H105" s="599" t="str">
        <f t="shared" si="1"/>
        <v>Belum Diisi</v>
      </c>
      <c r="I105" s="595" t="s">
        <v>26</v>
      </c>
      <c r="J105" s="596" t="str">
        <f>IF($D$101="Y/T","Isi Tujuan",IF($E$101=0,0,IF(I105="Y",1,IF(I105="T",0,"Isi Dulu"))))</f>
        <v>Isi Tujuan</v>
      </c>
      <c r="K105" s="595" t="s">
        <v>26</v>
      </c>
      <c r="L105" s="596" t="str">
        <f>IF($D$101="Y/T","Isi Tujuan",IF($E$101=0,0,IF(K105="Y",1,IF(K105="T",0,"Isi Dulu"))))</f>
        <v>Isi Tujuan</v>
      </c>
      <c r="M105" s="850"/>
      <c r="N105" s="853"/>
    </row>
    <row r="106" spans="2:18" s="527" customFormat="1" ht="15.75">
      <c r="B106" s="601"/>
      <c r="C106" s="581"/>
      <c r="D106" s="582"/>
      <c r="E106" s="602" t="e">
        <f>AVERAGE(E6:E105)</f>
        <v>#DIV/0!</v>
      </c>
      <c r="F106" s="603"/>
      <c r="G106" s="583"/>
      <c r="H106" s="602" t="e">
        <f>(IF($D6="Y/T",0,AVERAGE(H6:H10))+IF($D11="Y/T",0,AVERAGE(H11:H15))+IF($D16="Y/T",0,AVERAGE(H16:H20))+IF($D21="Y/T",0,AVERAGE(H21:H25))+IF($D26="Y/T",0,AVERAGE(H26:H30))+IF($D31="Y/T",0,AVERAGE(H31:H35))+IF($D36="Y/T",0,AVERAGE(H36:H40))+IF($D41="Y/T",0,AVERAGE(H41:H45))+IF($D46="Y/T",0,AVERAGE(H46:H50))+IF($D51="Y/T",0,AVERAGE(H51:H55))+IF($D56="Y/T",0,AVERAGE(H56:H60))+IF($D61="Y/T",0,AVERAGE(H61:H65))+IF($D66="Y/T",0,AVERAGE(H66:H70))+IF($D71="Y/T",0,AVERAGE(H71:H75))+IF($D76="Y/T",0,AVERAGE(H76:H80))+IF($D81="Y/T",0,AVERAGE(H81:H85))+IF($D86="Y/T",0,AVERAGE(H86:H90))+IF($D91="Y/T",0,AVERAGE(H91:H95))+IF($D96="Y/T",0,AVERAGE(H96:H100))+IF($D101="Y/T",0,AVERAGE(H101:H105)))/(COUNTIF($D6:$D105,"Y")+COUNTIF($D6:$D105,"T"))</f>
        <v>#DIV/0!</v>
      </c>
      <c r="I106" s="582"/>
      <c r="J106" s="602" t="e">
        <f>(IF($D6="Y/T",0,AVERAGE(J6:J10))+IF($D11="Y/T",0,AVERAGE(J11:J15))+IF($D16="Y/T",0,AVERAGE(J16:J20))+IF($D21="Y/T",0,AVERAGE(J21:J25))+IF($D26="Y/T",0,AVERAGE(J26:J30))+IF($D31="Y/T",0,AVERAGE(J31:J35))+IF($D36="Y/T",0,AVERAGE(J36:J40))+IF($D41="Y/T",0,AVERAGE(J41:J45))+IF($D46="Y/T",0,AVERAGE(J46:J50))+IF($D51="Y/T",0,AVERAGE(J51:J55))+IF($D56="Y/T",0,AVERAGE(J56:J60))+IF($D61="Y/T",0,AVERAGE(J61:J65))+IF($D66="Y/T",0,AVERAGE(J66:J70))+IF($D71="Y/T",0,AVERAGE(J71:J75))+IF($D76="Y/T",0,AVERAGE(J76:J80))+IF($D81="Y/T",0,AVERAGE(J81:J85))+IF($D86="Y/T",0,AVERAGE(J86:J90))+IF($D91="Y/T",0,AVERAGE(J91:J95))+IF($D96="Y/T",0,AVERAGE(J96:J100))+IF($D101="Y/T",0,AVERAGE(J101:J105)))/(COUNTIF($D6:$D105,"Y")+COUNTIF($D6:$D105,"T"))</f>
        <v>#DIV/0!</v>
      </c>
      <c r="K106" s="582"/>
      <c r="L106" s="602" t="e">
        <f>(IF($D6="Y/T",0,AVERAGE(L6:L10))+IF($D11="Y/T",0,AVERAGE(L11:L15))+IF($D16="Y/T",0,AVERAGE(L16:L20))+IF($D21="Y/T",0,AVERAGE(L21:L25))+IF($D26="Y/T",0,AVERAGE(L26:L30))+IF($D31="Y/T",0,AVERAGE(L31:L35))+IF($D36="Y/T",0,AVERAGE(L36:L40))+IF($D41="Y/T",0,AVERAGE(L41:L45))+IF($D46="Y/T",0,AVERAGE(L46:L50))+IF($D51="Y/T",0,AVERAGE(L51:L55))+IF($D56="Y/T",0,AVERAGE(L56:L60))+IF($D61="Y/T",0,AVERAGE(L61:L65))+IF($D66="Y/T",0,AVERAGE(L66:L70))+IF($D71="Y/T",0,AVERAGE(L71:L75))+IF($D76="Y/T",0,AVERAGE(L76:L80))+IF($D81="Y/T",0,AVERAGE(L81:L85))+IF($D86="Y/T",0,AVERAGE(L86:L90))+IF($D91="Y/T",0,AVERAGE(L91:L95))+IF($D96="Y/T",0,AVERAGE(L96:L100))+IF($D101="Y/T",0,AVERAGE(L101:L105)))/(COUNTIF($D6:$D105,"Y")+COUNTIF($D6:$D105,"T"))</f>
        <v>#DIV/0!</v>
      </c>
      <c r="M106" s="582"/>
      <c r="N106" s="602" t="e">
        <f>AVERAGE(N6:N105)</f>
        <v>#DIV/0!</v>
      </c>
    </row>
    <row r="107" spans="2:18" s="527" customFormat="1" ht="15.75">
      <c r="B107" s="864" t="s">
        <v>508</v>
      </c>
      <c r="C107" s="865"/>
      <c r="D107" s="865"/>
      <c r="E107" s="865"/>
      <c r="F107" s="865"/>
      <c r="G107" s="865"/>
      <c r="H107" s="865"/>
      <c r="I107" s="865"/>
      <c r="J107" s="866"/>
      <c r="K107" s="604"/>
      <c r="L107" s="604"/>
      <c r="M107" s="604"/>
      <c r="N107" s="604"/>
      <c r="O107" s="517"/>
      <c r="P107" s="517"/>
      <c r="Q107" s="517"/>
      <c r="R107" s="517"/>
    </row>
    <row r="108" spans="2:18" s="527" customFormat="1" ht="15.75">
      <c r="B108" s="836">
        <v>1</v>
      </c>
      <c r="C108" s="839"/>
      <c r="D108" s="857" t="s">
        <v>26</v>
      </c>
      <c r="E108" s="854" t="str">
        <f>IF(D108="Y",1,IF(D108="T",0,IF(D108="Y/T","Belum diisi","Error")))</f>
        <v>Belum diisi</v>
      </c>
      <c r="F108" s="528">
        <v>1</v>
      </c>
      <c r="G108" s="529"/>
      <c r="H108" s="589" t="str">
        <f t="shared" ref="H108:H171" si="2">IF(OR(J108="Isi Dulu",L108="Isi Dulu",J108="Isi Sasaran",L108="Isi Sasaran"),"Belum Diisi",IF(SUM(J108,L108)=2,1,IF(SUM(J108,L108)=1,0,IF(SUM(J108,L108)=0,0,"Error"))))</f>
        <v>Belum Diisi</v>
      </c>
      <c r="I108" s="590" t="s">
        <v>26</v>
      </c>
      <c r="J108" s="591" t="str">
        <f>IF($D$108="Y/T","Isi Sasaran",IF($E$108=0,0,IF(I108="Y",1,IF(I108="T",0,"Isi Dulu"))))</f>
        <v>Isi Sasaran</v>
      </c>
      <c r="K108" s="590" t="s">
        <v>26</v>
      </c>
      <c r="L108" s="591" t="str">
        <f>IF($D$108="Y/T","Isi Sasaran",IF($E$108=0,0,IF(K108="Y",1,IF(K108="T",0,"Isi Dulu"))))</f>
        <v>Isi Sasaran</v>
      </c>
      <c r="M108" s="848" t="s">
        <v>26</v>
      </c>
      <c r="N108" s="851" t="str">
        <f>IF(M108="Y",1,IF(M108="T",0,IF(M108="Y/T","Belum diisi","Error")))</f>
        <v>Belum diisi</v>
      </c>
      <c r="O108" s="517"/>
      <c r="P108" s="517"/>
      <c r="Q108" s="517"/>
      <c r="R108" s="517"/>
    </row>
    <row r="109" spans="2:18" s="527" customFormat="1" ht="15.75">
      <c r="B109" s="837"/>
      <c r="C109" s="840"/>
      <c r="D109" s="858"/>
      <c r="E109" s="855"/>
      <c r="F109" s="549">
        <v>2</v>
      </c>
      <c r="G109" s="550"/>
      <c r="H109" s="589" t="str">
        <f t="shared" si="2"/>
        <v>Belum Diisi</v>
      </c>
      <c r="I109" s="592" t="s">
        <v>26</v>
      </c>
      <c r="J109" s="593" t="str">
        <f>IF($D$108="Y/T","Isi Sasaran",IF($E$108=0,0,IF(I109="Y",1,IF(I109="T",0,"Isi Dulu"))))</f>
        <v>Isi Sasaran</v>
      </c>
      <c r="K109" s="592" t="s">
        <v>26</v>
      </c>
      <c r="L109" s="593" t="str">
        <f>IF($D$108="Y/T","Isi Sasaran",IF($E$108=0,0,IF(K109="Y",1,IF(K109="T",0,"Isi Dulu"))))</f>
        <v>Isi Sasaran</v>
      </c>
      <c r="M109" s="849"/>
      <c r="N109" s="852"/>
      <c r="O109" s="517"/>
      <c r="P109" s="517"/>
      <c r="Q109" s="517"/>
      <c r="R109" s="517"/>
    </row>
    <row r="110" spans="2:18" s="527" customFormat="1" ht="15.75">
      <c r="B110" s="837"/>
      <c r="C110" s="840"/>
      <c r="D110" s="858"/>
      <c r="E110" s="855"/>
      <c r="F110" s="549">
        <v>3</v>
      </c>
      <c r="G110" s="550"/>
      <c r="H110" s="589" t="str">
        <f t="shared" si="2"/>
        <v>Belum Diisi</v>
      </c>
      <c r="I110" s="592" t="s">
        <v>26</v>
      </c>
      <c r="J110" s="593" t="str">
        <f>IF($D$108="Y/T","Isi Sasaran",IF($E$108=0,0,IF(I110="Y",1,IF(I110="T",0,"Isi Dulu"))))</f>
        <v>Isi Sasaran</v>
      </c>
      <c r="K110" s="592" t="s">
        <v>26</v>
      </c>
      <c r="L110" s="593" t="str">
        <f>IF($D$108="Y/T","Isi Sasaran",IF($E$108=0,0,IF(K110="Y",1,IF(K110="T",0,"Isi Dulu"))))</f>
        <v>Isi Sasaran</v>
      </c>
      <c r="M110" s="849"/>
      <c r="N110" s="852"/>
      <c r="O110" s="517"/>
      <c r="P110" s="517"/>
      <c r="Q110" s="517"/>
      <c r="R110" s="517"/>
    </row>
    <row r="111" spans="2:18" s="527" customFormat="1" ht="15.75">
      <c r="B111" s="837"/>
      <c r="C111" s="840"/>
      <c r="D111" s="858"/>
      <c r="E111" s="855"/>
      <c r="F111" s="549">
        <v>4</v>
      </c>
      <c r="G111" s="550"/>
      <c r="H111" s="589" t="str">
        <f t="shared" si="2"/>
        <v>Belum Diisi</v>
      </c>
      <c r="I111" s="592" t="s">
        <v>26</v>
      </c>
      <c r="J111" s="593" t="str">
        <f>IF($D$108="Y/T","Isi Sasaran",IF($E$108=0,0,IF(I111="Y",1,IF(I111="T",0,"Isi Dulu"))))</f>
        <v>Isi Sasaran</v>
      </c>
      <c r="K111" s="592" t="s">
        <v>26</v>
      </c>
      <c r="L111" s="593" t="str">
        <f>IF($D$108="Y/T","Isi Sasaran",IF($E$108=0,0,IF(K111="Y",1,IF(K111="T",0,"Isi Dulu"))))</f>
        <v>Isi Sasaran</v>
      </c>
      <c r="M111" s="849"/>
      <c r="N111" s="852"/>
      <c r="O111" s="517"/>
      <c r="P111" s="517"/>
      <c r="Q111" s="517"/>
      <c r="R111" s="517"/>
    </row>
    <row r="112" spans="2:18" s="527" customFormat="1" ht="15.75">
      <c r="B112" s="838"/>
      <c r="C112" s="841"/>
      <c r="D112" s="859"/>
      <c r="E112" s="856"/>
      <c r="F112" s="569">
        <v>5</v>
      </c>
      <c r="G112" s="570"/>
      <c r="H112" s="594" t="str">
        <f t="shared" si="2"/>
        <v>Belum Diisi</v>
      </c>
      <c r="I112" s="595" t="s">
        <v>26</v>
      </c>
      <c r="J112" s="596" t="str">
        <f>IF($D$108="Y/T","Isi Sasaran",IF($E$108=0,0,IF(I112="Y",1,IF(I112="T",0,"Isi Dulu"))))</f>
        <v>Isi Sasaran</v>
      </c>
      <c r="K112" s="595" t="s">
        <v>26</v>
      </c>
      <c r="L112" s="596" t="str">
        <f>IF($D$108="Y/T","Isi Sasaran",IF($E$108=0,0,IF(K112="Y",1,IF(K112="T",0,"Isi Dulu"))))</f>
        <v>Isi Sasaran</v>
      </c>
      <c r="M112" s="850"/>
      <c r="N112" s="853"/>
      <c r="O112" s="517"/>
      <c r="P112" s="517"/>
      <c r="Q112" s="517"/>
      <c r="R112" s="517"/>
    </row>
    <row r="113" spans="2:18" s="527" customFormat="1" ht="15.75">
      <c r="B113" s="836">
        <v>2</v>
      </c>
      <c r="C113" s="839"/>
      <c r="D113" s="857" t="s">
        <v>26</v>
      </c>
      <c r="E113" s="854" t="str">
        <f>IF(D113="Y",1,IF(D113="T",0,IF(D113="Y/T","Belum diisi","Error")))</f>
        <v>Belum diisi</v>
      </c>
      <c r="F113" s="528">
        <v>1</v>
      </c>
      <c r="G113" s="529"/>
      <c r="H113" s="597" t="str">
        <f t="shared" si="2"/>
        <v>Belum Diisi</v>
      </c>
      <c r="I113" s="590" t="s">
        <v>26</v>
      </c>
      <c r="J113" s="591" t="str">
        <f>IF($D$113="Y/T","Isi Sasaran",IF($E$113=0,0,IF(I113="Y",1,IF(I113="T",0,"Isi Dulu"))))</f>
        <v>Isi Sasaran</v>
      </c>
      <c r="K113" s="590" t="s">
        <v>26</v>
      </c>
      <c r="L113" s="591" t="str">
        <f>IF($D$113="Y/T","Isi Sasaran",IF($E$113=0,0,IF(K113="Y",1,IF(K113="T",0,"Isi Dulu"))))</f>
        <v>Isi Sasaran</v>
      </c>
      <c r="M113" s="848" t="s">
        <v>26</v>
      </c>
      <c r="N113" s="851" t="str">
        <f>IF(M113="Y",1,IF(M113="T",0,IF(M113="Y/T","Belum diisi","Error")))</f>
        <v>Belum diisi</v>
      </c>
      <c r="O113" s="517"/>
      <c r="P113" s="517"/>
      <c r="Q113" s="517"/>
      <c r="R113" s="517"/>
    </row>
    <row r="114" spans="2:18" s="527" customFormat="1" ht="15.75">
      <c r="B114" s="837"/>
      <c r="C114" s="840"/>
      <c r="D114" s="858"/>
      <c r="E114" s="855"/>
      <c r="F114" s="549">
        <v>2</v>
      </c>
      <c r="G114" s="550"/>
      <c r="H114" s="598" t="str">
        <f t="shared" si="2"/>
        <v>Belum Diisi</v>
      </c>
      <c r="I114" s="592" t="s">
        <v>26</v>
      </c>
      <c r="J114" s="593" t="str">
        <f>IF($D$113="Y/T","Isi Sasaran",IF($E$113=0,0,IF(I114="Y",1,IF(I114="T",0,"Isi Dulu"))))</f>
        <v>Isi Sasaran</v>
      </c>
      <c r="K114" s="592" t="s">
        <v>26</v>
      </c>
      <c r="L114" s="593" t="str">
        <f>IF($D$113="Y/T","Isi Sasaran",IF($E$113=0,0,IF(K114="Y",1,IF(K114="T",0,"Isi Dulu"))))</f>
        <v>Isi Sasaran</v>
      </c>
      <c r="M114" s="849"/>
      <c r="N114" s="852"/>
      <c r="O114" s="517"/>
      <c r="P114" s="517"/>
      <c r="Q114" s="517"/>
      <c r="R114" s="517"/>
    </row>
    <row r="115" spans="2:18" s="527" customFormat="1" ht="15.75">
      <c r="B115" s="837"/>
      <c r="C115" s="840"/>
      <c r="D115" s="858"/>
      <c r="E115" s="855"/>
      <c r="F115" s="549">
        <v>3</v>
      </c>
      <c r="G115" s="550"/>
      <c r="H115" s="598" t="str">
        <f t="shared" si="2"/>
        <v>Belum Diisi</v>
      </c>
      <c r="I115" s="592" t="s">
        <v>26</v>
      </c>
      <c r="J115" s="593" t="str">
        <f>IF($D$113="Y/T","Isi Sasaran",IF($E$113=0,0,IF(I115="Y",1,IF(I115="T",0,"Isi Dulu"))))</f>
        <v>Isi Sasaran</v>
      </c>
      <c r="K115" s="592" t="s">
        <v>26</v>
      </c>
      <c r="L115" s="593" t="str">
        <f>IF($D$113="Y/T","Isi Sasaran",IF($E$113=0,0,IF(K115="Y",1,IF(K115="T",0,"Isi Dulu"))))</f>
        <v>Isi Sasaran</v>
      </c>
      <c r="M115" s="849"/>
      <c r="N115" s="852"/>
      <c r="O115" s="517"/>
      <c r="P115" s="517"/>
      <c r="Q115" s="517"/>
      <c r="R115" s="517"/>
    </row>
    <row r="116" spans="2:18" s="527" customFormat="1" ht="15.75">
      <c r="B116" s="837"/>
      <c r="C116" s="840"/>
      <c r="D116" s="858"/>
      <c r="E116" s="855"/>
      <c r="F116" s="549">
        <v>4</v>
      </c>
      <c r="G116" s="550"/>
      <c r="H116" s="598" t="str">
        <f t="shared" si="2"/>
        <v>Belum Diisi</v>
      </c>
      <c r="I116" s="592" t="s">
        <v>26</v>
      </c>
      <c r="J116" s="593" t="str">
        <f>IF($D$113="Y/T","Isi Sasaran",IF($E$113=0,0,IF(I116="Y",1,IF(I116="T",0,"Isi Dulu"))))</f>
        <v>Isi Sasaran</v>
      </c>
      <c r="K116" s="592" t="s">
        <v>26</v>
      </c>
      <c r="L116" s="593" t="str">
        <f>IF($D$113="Y/T","Isi Sasaran",IF($E$113=0,0,IF(K116="Y",1,IF(K116="T",0,"Isi Dulu"))))</f>
        <v>Isi Sasaran</v>
      </c>
      <c r="M116" s="849"/>
      <c r="N116" s="852"/>
      <c r="O116" s="517"/>
      <c r="P116" s="517"/>
      <c r="Q116" s="517"/>
      <c r="R116" s="517"/>
    </row>
    <row r="117" spans="2:18" s="527" customFormat="1" ht="15.75">
      <c r="B117" s="838"/>
      <c r="C117" s="841"/>
      <c r="D117" s="859"/>
      <c r="E117" s="856"/>
      <c r="F117" s="569">
        <v>5</v>
      </c>
      <c r="G117" s="570"/>
      <c r="H117" s="599" t="str">
        <f t="shared" si="2"/>
        <v>Belum Diisi</v>
      </c>
      <c r="I117" s="595" t="s">
        <v>26</v>
      </c>
      <c r="J117" s="596" t="str">
        <f>IF($D$113="Y/T","Isi Sasaran",IF($E$113=0,0,IF(I117="Y",1,IF(I117="T",0,"Isi Dulu"))))</f>
        <v>Isi Sasaran</v>
      </c>
      <c r="K117" s="595" t="s">
        <v>26</v>
      </c>
      <c r="L117" s="596" t="str">
        <f>IF($D$113="Y/T","Isi Sasaran",IF($E$113=0,0,IF(K117="Y",1,IF(K117="T",0,"Isi Dulu"))))</f>
        <v>Isi Sasaran</v>
      </c>
      <c r="M117" s="850"/>
      <c r="N117" s="853"/>
      <c r="O117" s="517"/>
      <c r="P117" s="517"/>
      <c r="Q117" s="517"/>
      <c r="R117" s="517"/>
    </row>
    <row r="118" spans="2:18" s="527" customFormat="1" ht="15.75">
      <c r="B118" s="836">
        <v>3</v>
      </c>
      <c r="C118" s="839"/>
      <c r="D118" s="857" t="s">
        <v>26</v>
      </c>
      <c r="E118" s="854" t="str">
        <f>IF(D118="Y",1,IF(D118="T",0,IF(D118="Y/T","Belum diisi","Error")))</f>
        <v>Belum diisi</v>
      </c>
      <c r="F118" s="528">
        <v>1</v>
      </c>
      <c r="G118" s="529"/>
      <c r="H118" s="600" t="str">
        <f t="shared" si="2"/>
        <v>Belum Diisi</v>
      </c>
      <c r="I118" s="590" t="s">
        <v>26</v>
      </c>
      <c r="J118" s="591" t="str">
        <f>IF($D$118="Y/T","Isi Sasaran",IF($E$118=0,0,IF(I118="Y",1,IF(I118="T",0,"Isi Dulu"))))</f>
        <v>Isi Sasaran</v>
      </c>
      <c r="K118" s="590" t="s">
        <v>26</v>
      </c>
      <c r="L118" s="591" t="str">
        <f>IF($D$118="Y/T","Isi Sasaran",IF($E$118=0,0,IF(K118="Y",1,IF(K118="T",0,"Isi Dulu"))))</f>
        <v>Isi Sasaran</v>
      </c>
      <c r="M118" s="848" t="s">
        <v>26</v>
      </c>
      <c r="N118" s="851" t="str">
        <f>IF(M118="Y",1,IF(M118="T",0,IF(M118="Y/T","Belum diisi","Error")))</f>
        <v>Belum diisi</v>
      </c>
      <c r="O118" s="517"/>
      <c r="P118" s="517"/>
      <c r="Q118" s="517"/>
      <c r="R118" s="517"/>
    </row>
    <row r="119" spans="2:18" s="527" customFormat="1" ht="15.75">
      <c r="B119" s="837"/>
      <c r="C119" s="840"/>
      <c r="D119" s="858"/>
      <c r="E119" s="855"/>
      <c r="F119" s="549">
        <v>2</v>
      </c>
      <c r="G119" s="550"/>
      <c r="H119" s="598" t="str">
        <f t="shared" si="2"/>
        <v>Belum Diisi</v>
      </c>
      <c r="I119" s="592" t="s">
        <v>26</v>
      </c>
      <c r="J119" s="593" t="str">
        <f>IF($D$118="Y/T","Isi Sasaran",IF($E$118=0,0,IF(I119="Y",1,IF(I119="T",0,"Isi Dulu"))))</f>
        <v>Isi Sasaran</v>
      </c>
      <c r="K119" s="592" t="s">
        <v>26</v>
      </c>
      <c r="L119" s="593" t="str">
        <f>IF($D$118="Y/T","Isi Sasaran",IF($E$118=0,0,IF(K119="Y",1,IF(K119="T",0,"Isi Dulu"))))</f>
        <v>Isi Sasaran</v>
      </c>
      <c r="M119" s="849"/>
      <c r="N119" s="852"/>
      <c r="O119" s="517"/>
      <c r="P119" s="517"/>
      <c r="Q119" s="517"/>
      <c r="R119" s="517"/>
    </row>
    <row r="120" spans="2:18" s="527" customFormat="1" ht="15.75">
      <c r="B120" s="837"/>
      <c r="C120" s="840"/>
      <c r="D120" s="858"/>
      <c r="E120" s="855"/>
      <c r="F120" s="549">
        <v>3</v>
      </c>
      <c r="G120" s="550"/>
      <c r="H120" s="598" t="str">
        <f t="shared" si="2"/>
        <v>Belum Diisi</v>
      </c>
      <c r="I120" s="592" t="s">
        <v>26</v>
      </c>
      <c r="J120" s="593" t="str">
        <f>IF($D$118="Y/T","Isi Sasaran",IF($E$118=0,0,IF(I120="Y",1,IF(I120="T",0,"Isi Dulu"))))</f>
        <v>Isi Sasaran</v>
      </c>
      <c r="K120" s="592" t="s">
        <v>26</v>
      </c>
      <c r="L120" s="593" t="str">
        <f>IF($D$118="Y/T","Isi Sasaran",IF($E$118=0,0,IF(K120="Y",1,IF(K120="T",0,"Isi Dulu"))))</f>
        <v>Isi Sasaran</v>
      </c>
      <c r="M120" s="849"/>
      <c r="N120" s="852"/>
      <c r="O120" s="517"/>
      <c r="P120" s="517"/>
      <c r="Q120" s="517"/>
      <c r="R120" s="517"/>
    </row>
    <row r="121" spans="2:18" s="527" customFormat="1" ht="15.75">
      <c r="B121" s="837"/>
      <c r="C121" s="840"/>
      <c r="D121" s="858"/>
      <c r="E121" s="855"/>
      <c r="F121" s="549">
        <v>4</v>
      </c>
      <c r="G121" s="550"/>
      <c r="H121" s="598" t="str">
        <f t="shared" si="2"/>
        <v>Belum Diisi</v>
      </c>
      <c r="I121" s="592" t="s">
        <v>26</v>
      </c>
      <c r="J121" s="593" t="str">
        <f>IF($D$118="Y/T","Isi Sasaran",IF($E$118=0,0,IF(I121="Y",1,IF(I121="T",0,"Isi Dulu"))))</f>
        <v>Isi Sasaran</v>
      </c>
      <c r="K121" s="592" t="s">
        <v>26</v>
      </c>
      <c r="L121" s="593" t="str">
        <f>IF($D$118="Y/T","Isi Sasaran",IF($E$118=0,0,IF(K121="Y",1,IF(K121="T",0,"Isi Dulu"))))</f>
        <v>Isi Sasaran</v>
      </c>
      <c r="M121" s="849"/>
      <c r="N121" s="852"/>
      <c r="O121" s="517"/>
      <c r="P121" s="517"/>
      <c r="Q121" s="517"/>
      <c r="R121" s="517"/>
    </row>
    <row r="122" spans="2:18" s="527" customFormat="1" ht="15.75">
      <c r="B122" s="838"/>
      <c r="C122" s="841"/>
      <c r="D122" s="859"/>
      <c r="E122" s="856"/>
      <c r="F122" s="569">
        <v>5</v>
      </c>
      <c r="G122" s="570"/>
      <c r="H122" s="599" t="str">
        <f t="shared" si="2"/>
        <v>Belum Diisi</v>
      </c>
      <c r="I122" s="595" t="s">
        <v>26</v>
      </c>
      <c r="J122" s="596" t="str">
        <f>IF($D$118="Y/T","Isi Sasaran",IF($E$118=0,0,IF(I122="Y",1,IF(I122="T",0,"Isi Dulu"))))</f>
        <v>Isi Sasaran</v>
      </c>
      <c r="K122" s="595" t="s">
        <v>26</v>
      </c>
      <c r="L122" s="596" t="str">
        <f>IF($D$118="Y/T","Isi Sasaran",IF($E$118=0,0,IF(K122="Y",1,IF(K122="T",0,"Isi Dulu"))))</f>
        <v>Isi Sasaran</v>
      </c>
      <c r="M122" s="850"/>
      <c r="N122" s="853"/>
      <c r="O122" s="517"/>
      <c r="P122" s="517"/>
      <c r="Q122" s="517"/>
      <c r="R122" s="517"/>
    </row>
    <row r="123" spans="2:18" s="527" customFormat="1" ht="15.75">
      <c r="B123" s="836">
        <v>4</v>
      </c>
      <c r="C123" s="839"/>
      <c r="D123" s="857" t="s">
        <v>26</v>
      </c>
      <c r="E123" s="854" t="str">
        <f>IF(D123="Y",1,IF(D123="T",0,IF(D123="Y/T","Belum diisi","Error")))</f>
        <v>Belum diisi</v>
      </c>
      <c r="F123" s="528">
        <v>1</v>
      </c>
      <c r="G123" s="529"/>
      <c r="H123" s="600" t="str">
        <f t="shared" si="2"/>
        <v>Belum Diisi</v>
      </c>
      <c r="I123" s="590" t="s">
        <v>26</v>
      </c>
      <c r="J123" s="591" t="str">
        <f>IF($D$123="Y/T","Isi Sasaran",IF($E$123=0,0,IF(I123="Y",1,IF(I123="T",0,"Isi Dulu"))))</f>
        <v>Isi Sasaran</v>
      </c>
      <c r="K123" s="590" t="s">
        <v>26</v>
      </c>
      <c r="L123" s="591" t="str">
        <f>IF($D$123="Y/T","Isi Sasaran",IF($E$123=0,0,IF(K123="Y",1,IF(K123="T",0,"Isi Dulu"))))</f>
        <v>Isi Sasaran</v>
      </c>
      <c r="M123" s="848" t="s">
        <v>26</v>
      </c>
      <c r="N123" s="851" t="str">
        <f>IF(M123="Y",1,IF(M123="T",0,IF(M123="Y/T","Belum diisi","Error")))</f>
        <v>Belum diisi</v>
      </c>
      <c r="O123" s="517"/>
      <c r="P123" s="517"/>
      <c r="Q123" s="517"/>
      <c r="R123" s="517"/>
    </row>
    <row r="124" spans="2:18" s="527" customFormat="1" ht="15.75">
      <c r="B124" s="837"/>
      <c r="C124" s="840"/>
      <c r="D124" s="858"/>
      <c r="E124" s="855"/>
      <c r="F124" s="549">
        <v>2</v>
      </c>
      <c r="G124" s="550"/>
      <c r="H124" s="598" t="str">
        <f t="shared" si="2"/>
        <v>Belum Diisi</v>
      </c>
      <c r="I124" s="592" t="s">
        <v>26</v>
      </c>
      <c r="J124" s="593" t="str">
        <f>IF($D$123="Y/T","Isi Sasaran",IF($E$123=0,0,IF(I124="Y",1,IF(I124="T",0,"Isi Dulu"))))</f>
        <v>Isi Sasaran</v>
      </c>
      <c r="K124" s="592" t="s">
        <v>26</v>
      </c>
      <c r="L124" s="593" t="str">
        <f>IF($D$123="Y/T","Isi Sasaran",IF($E$123=0,0,IF(K124="Y",1,IF(K124="T",0,"Isi Dulu"))))</f>
        <v>Isi Sasaran</v>
      </c>
      <c r="M124" s="849"/>
      <c r="N124" s="852"/>
      <c r="O124" s="517"/>
      <c r="P124" s="517"/>
      <c r="Q124" s="517"/>
      <c r="R124" s="517"/>
    </row>
    <row r="125" spans="2:18" s="527" customFormat="1" ht="15.75">
      <c r="B125" s="837"/>
      <c r="C125" s="840"/>
      <c r="D125" s="858"/>
      <c r="E125" s="855"/>
      <c r="F125" s="549">
        <v>3</v>
      </c>
      <c r="G125" s="550"/>
      <c r="H125" s="598" t="str">
        <f t="shared" si="2"/>
        <v>Belum Diisi</v>
      </c>
      <c r="I125" s="592" t="s">
        <v>26</v>
      </c>
      <c r="J125" s="593" t="str">
        <f>IF($D$123="Y/T","Isi Sasaran",IF($E$123=0,0,IF(I125="Y",1,IF(I125="T",0,"Isi Dulu"))))</f>
        <v>Isi Sasaran</v>
      </c>
      <c r="K125" s="592" t="s">
        <v>26</v>
      </c>
      <c r="L125" s="593" t="str">
        <f>IF($D$123="Y/T","Isi Sasaran",IF($E$123=0,0,IF(K125="Y",1,IF(K125="T",0,"Isi Dulu"))))</f>
        <v>Isi Sasaran</v>
      </c>
      <c r="M125" s="849"/>
      <c r="N125" s="852"/>
      <c r="O125" s="517"/>
      <c r="P125" s="517"/>
      <c r="Q125" s="517"/>
      <c r="R125" s="517"/>
    </row>
    <row r="126" spans="2:18" s="527" customFormat="1" ht="15.75">
      <c r="B126" s="837"/>
      <c r="C126" s="840"/>
      <c r="D126" s="858"/>
      <c r="E126" s="855"/>
      <c r="F126" s="549">
        <v>4</v>
      </c>
      <c r="G126" s="550"/>
      <c r="H126" s="598" t="str">
        <f t="shared" si="2"/>
        <v>Belum Diisi</v>
      </c>
      <c r="I126" s="592" t="s">
        <v>26</v>
      </c>
      <c r="J126" s="593" t="str">
        <f>IF($D$123="Y/T","Isi Sasaran",IF($E$123=0,0,IF(I126="Y",1,IF(I126="T",0,"Isi Dulu"))))</f>
        <v>Isi Sasaran</v>
      </c>
      <c r="K126" s="592" t="s">
        <v>26</v>
      </c>
      <c r="L126" s="593" t="str">
        <f>IF($D$123="Y/T","Isi Sasaran",IF($E$123=0,0,IF(K126="Y",1,IF(K126="T",0,"Isi Dulu"))))</f>
        <v>Isi Sasaran</v>
      </c>
      <c r="M126" s="849"/>
      <c r="N126" s="852"/>
      <c r="O126" s="517"/>
      <c r="P126" s="517"/>
      <c r="Q126" s="517"/>
      <c r="R126" s="517"/>
    </row>
    <row r="127" spans="2:18" s="527" customFormat="1" ht="15.75">
      <c r="B127" s="838"/>
      <c r="C127" s="841"/>
      <c r="D127" s="859"/>
      <c r="E127" s="856"/>
      <c r="F127" s="569">
        <v>5</v>
      </c>
      <c r="G127" s="570"/>
      <c r="H127" s="599" t="str">
        <f t="shared" si="2"/>
        <v>Belum Diisi</v>
      </c>
      <c r="I127" s="595" t="s">
        <v>26</v>
      </c>
      <c r="J127" s="596" t="str">
        <f>IF($D$123="Y/T","Isi Sasaran",IF($E$123=0,0,IF(I127="Y",1,IF(I127="T",0,"Isi Dulu"))))</f>
        <v>Isi Sasaran</v>
      </c>
      <c r="K127" s="595" t="s">
        <v>26</v>
      </c>
      <c r="L127" s="596" t="str">
        <f>IF($D$123="Y/T","Isi Sasaran",IF($E$123=0,0,IF(K127="Y",1,IF(K127="T",0,"Isi Dulu"))))</f>
        <v>Isi Sasaran</v>
      </c>
      <c r="M127" s="850"/>
      <c r="N127" s="853"/>
      <c r="O127" s="517"/>
      <c r="P127" s="517"/>
      <c r="Q127" s="517"/>
      <c r="R127" s="517"/>
    </row>
    <row r="128" spans="2:18" s="527" customFormat="1" ht="15.75">
      <c r="B128" s="836">
        <v>5</v>
      </c>
      <c r="C128" s="839"/>
      <c r="D128" s="857" t="s">
        <v>26</v>
      </c>
      <c r="E128" s="854" t="str">
        <f>IF(D128="Y",1,IF(D128="T",0,IF(D128="Y/T","Belum diisi","Error")))</f>
        <v>Belum diisi</v>
      </c>
      <c r="F128" s="528">
        <v>1</v>
      </c>
      <c r="G128" s="529"/>
      <c r="H128" s="600" t="str">
        <f t="shared" si="2"/>
        <v>Belum Diisi</v>
      </c>
      <c r="I128" s="590" t="s">
        <v>26</v>
      </c>
      <c r="J128" s="591" t="str">
        <f>IF($D$128="Y/T","Isi Sasaran",IF($E$128=0,0,IF(I128="Y",1,IF(I128="T",0,"Isi Dulu"))))</f>
        <v>Isi Sasaran</v>
      </c>
      <c r="K128" s="590" t="s">
        <v>26</v>
      </c>
      <c r="L128" s="591" t="str">
        <f>IF($D$128="Y/T","Isi Sasaran",IF($E$128=0,0,IF(K128="Y",1,IF(K128="T",0,"Isi Dulu"))))</f>
        <v>Isi Sasaran</v>
      </c>
      <c r="M128" s="848" t="s">
        <v>26</v>
      </c>
      <c r="N128" s="851" t="str">
        <f>IF(M128="Y",1,IF(M128="T",0,IF(M128="Y/T","Belum diisi","Error")))</f>
        <v>Belum diisi</v>
      </c>
      <c r="O128" s="517"/>
      <c r="P128" s="517"/>
      <c r="Q128" s="517"/>
      <c r="R128" s="517"/>
    </row>
    <row r="129" spans="2:18" s="527" customFormat="1" ht="15.75">
      <c r="B129" s="837"/>
      <c r="C129" s="840"/>
      <c r="D129" s="858"/>
      <c r="E129" s="855"/>
      <c r="F129" s="549">
        <v>2</v>
      </c>
      <c r="G129" s="550"/>
      <c r="H129" s="598" t="str">
        <f t="shared" si="2"/>
        <v>Belum Diisi</v>
      </c>
      <c r="I129" s="592" t="s">
        <v>26</v>
      </c>
      <c r="J129" s="593" t="str">
        <f>IF($D$128="Y/T","Isi Sasaran",IF($E$128=0,0,IF(I129="Y",1,IF(I129="T",0,"Isi Dulu"))))</f>
        <v>Isi Sasaran</v>
      </c>
      <c r="K129" s="592" t="s">
        <v>26</v>
      </c>
      <c r="L129" s="593" t="str">
        <f>IF($D$128="Y/T","Isi Sasaran",IF($E$128=0,0,IF(K129="Y",1,IF(K129="T",0,"Isi Dulu"))))</f>
        <v>Isi Sasaran</v>
      </c>
      <c r="M129" s="849"/>
      <c r="N129" s="852"/>
      <c r="O129" s="517"/>
      <c r="P129" s="517"/>
      <c r="Q129" s="517"/>
      <c r="R129" s="517"/>
    </row>
    <row r="130" spans="2:18" s="527" customFormat="1" ht="15.75">
      <c r="B130" s="837"/>
      <c r="C130" s="840"/>
      <c r="D130" s="858"/>
      <c r="E130" s="855"/>
      <c r="F130" s="549">
        <v>3</v>
      </c>
      <c r="G130" s="550"/>
      <c r="H130" s="598" t="str">
        <f t="shared" si="2"/>
        <v>Belum Diisi</v>
      </c>
      <c r="I130" s="592" t="s">
        <v>26</v>
      </c>
      <c r="J130" s="593" t="str">
        <f>IF($D$128="Y/T","Isi Sasaran",IF($E$128=0,0,IF(I130="Y",1,IF(I130="T",0,"Isi Dulu"))))</f>
        <v>Isi Sasaran</v>
      </c>
      <c r="K130" s="592" t="s">
        <v>26</v>
      </c>
      <c r="L130" s="593" t="str">
        <f>IF($D$128="Y/T","Isi Sasaran",IF($E$128=0,0,IF(K130="Y",1,IF(K130="T",0,"Isi Dulu"))))</f>
        <v>Isi Sasaran</v>
      </c>
      <c r="M130" s="849"/>
      <c r="N130" s="852"/>
      <c r="O130" s="517"/>
      <c r="P130" s="517"/>
      <c r="Q130" s="517"/>
      <c r="R130" s="517"/>
    </row>
    <row r="131" spans="2:18" s="527" customFormat="1" ht="15.75">
      <c r="B131" s="837"/>
      <c r="C131" s="840"/>
      <c r="D131" s="858"/>
      <c r="E131" s="855"/>
      <c r="F131" s="549">
        <v>4</v>
      </c>
      <c r="G131" s="550"/>
      <c r="H131" s="598" t="str">
        <f t="shared" si="2"/>
        <v>Belum Diisi</v>
      </c>
      <c r="I131" s="592" t="s">
        <v>26</v>
      </c>
      <c r="J131" s="593" t="str">
        <f>IF($D$128="Y/T","Isi Sasaran",IF($E$128=0,0,IF(I131="Y",1,IF(I131="T",0,"Isi Dulu"))))</f>
        <v>Isi Sasaran</v>
      </c>
      <c r="K131" s="592" t="s">
        <v>26</v>
      </c>
      <c r="L131" s="593" t="str">
        <f>IF($D$128="Y/T","Isi Sasaran",IF($E$128=0,0,IF(K131="Y",1,IF(K131="T",0,"Isi Dulu"))))</f>
        <v>Isi Sasaran</v>
      </c>
      <c r="M131" s="849"/>
      <c r="N131" s="852"/>
      <c r="O131" s="517"/>
      <c r="P131" s="517"/>
      <c r="Q131" s="517"/>
      <c r="R131" s="517"/>
    </row>
    <row r="132" spans="2:18" s="527" customFormat="1" ht="15.75">
      <c r="B132" s="838"/>
      <c r="C132" s="841"/>
      <c r="D132" s="859"/>
      <c r="E132" s="856"/>
      <c r="F132" s="569">
        <v>5</v>
      </c>
      <c r="G132" s="570"/>
      <c r="H132" s="599" t="str">
        <f t="shared" si="2"/>
        <v>Belum Diisi</v>
      </c>
      <c r="I132" s="595" t="s">
        <v>26</v>
      </c>
      <c r="J132" s="596" t="str">
        <f>IF($D$128="Y/T","Isi Sasaran",IF($E$128=0,0,IF(I132="Y",1,IF(I132="T",0,"Isi Dulu"))))</f>
        <v>Isi Sasaran</v>
      </c>
      <c r="K132" s="595" t="s">
        <v>26</v>
      </c>
      <c r="L132" s="596" t="str">
        <f>IF($D$128="Y/T","Isi Sasaran",IF($E$128=0,0,IF(K132="Y",1,IF(K132="T",0,"Isi Dulu"))))</f>
        <v>Isi Sasaran</v>
      </c>
      <c r="M132" s="850"/>
      <c r="N132" s="853"/>
      <c r="O132" s="517"/>
      <c r="P132" s="517"/>
      <c r="Q132" s="517"/>
      <c r="R132" s="517"/>
    </row>
    <row r="133" spans="2:18" s="527" customFormat="1" ht="15.75">
      <c r="B133" s="836">
        <v>6</v>
      </c>
      <c r="C133" s="839"/>
      <c r="D133" s="857" t="s">
        <v>26</v>
      </c>
      <c r="E133" s="854" t="str">
        <f>IF(D133="Y",1,IF(D133="T",0,IF(D133="Y/T","Belum diisi","Error")))</f>
        <v>Belum diisi</v>
      </c>
      <c r="F133" s="528">
        <v>1</v>
      </c>
      <c r="G133" s="529"/>
      <c r="H133" s="600" t="str">
        <f t="shared" si="2"/>
        <v>Belum Diisi</v>
      </c>
      <c r="I133" s="590" t="s">
        <v>26</v>
      </c>
      <c r="J133" s="591" t="str">
        <f>IF($D$133="Y/T","Isi Sasaran",IF($E$133=0,0,IF(I133="Y",1,IF(I133="T",0,"Isi Dulu"))))</f>
        <v>Isi Sasaran</v>
      </c>
      <c r="K133" s="590" t="s">
        <v>26</v>
      </c>
      <c r="L133" s="591" t="str">
        <f>IF($D$133="Y/T","Isi Sasaran",IF($E$133=0,0,IF(K133="Y",1,IF(K133="T",0,"Isi Dulu"))))</f>
        <v>Isi Sasaran</v>
      </c>
      <c r="M133" s="848" t="s">
        <v>26</v>
      </c>
      <c r="N133" s="851" t="str">
        <f>IF(M133="Y",1,IF(M133="T",0,IF(M133="Y/T","Belum diisi","Error")))</f>
        <v>Belum diisi</v>
      </c>
      <c r="O133" s="517"/>
      <c r="P133" s="517"/>
      <c r="Q133" s="517"/>
      <c r="R133" s="517"/>
    </row>
    <row r="134" spans="2:18" s="527" customFormat="1" ht="15.75">
      <c r="B134" s="837"/>
      <c r="C134" s="840"/>
      <c r="D134" s="858"/>
      <c r="E134" s="855"/>
      <c r="F134" s="549">
        <v>2</v>
      </c>
      <c r="G134" s="550"/>
      <c r="H134" s="598" t="str">
        <f t="shared" si="2"/>
        <v>Belum Diisi</v>
      </c>
      <c r="I134" s="592" t="s">
        <v>26</v>
      </c>
      <c r="J134" s="593" t="str">
        <f>IF($D$133="Y/T","Isi Sasaran",IF($E$133=0,0,IF(I134="Y",1,IF(I134="T",0,"Isi Dulu"))))</f>
        <v>Isi Sasaran</v>
      </c>
      <c r="K134" s="592" t="s">
        <v>26</v>
      </c>
      <c r="L134" s="593" t="str">
        <f>IF($D$133="Y/T","Isi Sasaran",IF($E$133=0,0,IF(K134="Y",1,IF(K134="T",0,"Isi Dulu"))))</f>
        <v>Isi Sasaran</v>
      </c>
      <c r="M134" s="849"/>
      <c r="N134" s="852"/>
      <c r="O134" s="517"/>
      <c r="P134" s="517"/>
      <c r="Q134" s="517"/>
      <c r="R134" s="517"/>
    </row>
    <row r="135" spans="2:18" s="527" customFormat="1" ht="15.75">
      <c r="B135" s="837"/>
      <c r="C135" s="840"/>
      <c r="D135" s="858"/>
      <c r="E135" s="855"/>
      <c r="F135" s="549">
        <v>3</v>
      </c>
      <c r="G135" s="550"/>
      <c r="H135" s="598" t="str">
        <f t="shared" si="2"/>
        <v>Belum Diisi</v>
      </c>
      <c r="I135" s="592" t="s">
        <v>26</v>
      </c>
      <c r="J135" s="593" t="str">
        <f>IF($D$133="Y/T","Isi Sasaran",IF($E$133=0,0,IF(I135="Y",1,IF(I135="T",0,"Isi Dulu"))))</f>
        <v>Isi Sasaran</v>
      </c>
      <c r="K135" s="592" t="s">
        <v>26</v>
      </c>
      <c r="L135" s="593" t="str">
        <f>IF($D$133="Y/T","Isi Sasaran",IF($E$133=0,0,IF(K135="Y",1,IF(K135="T",0,"Isi Dulu"))))</f>
        <v>Isi Sasaran</v>
      </c>
      <c r="M135" s="849"/>
      <c r="N135" s="852"/>
      <c r="O135" s="517"/>
      <c r="P135" s="517"/>
      <c r="Q135" s="517"/>
      <c r="R135" s="517"/>
    </row>
    <row r="136" spans="2:18" s="527" customFormat="1" ht="15.75">
      <c r="B136" s="837"/>
      <c r="C136" s="840"/>
      <c r="D136" s="858"/>
      <c r="E136" s="855"/>
      <c r="F136" s="549">
        <v>4</v>
      </c>
      <c r="G136" s="550"/>
      <c r="H136" s="598" t="str">
        <f t="shared" si="2"/>
        <v>Belum Diisi</v>
      </c>
      <c r="I136" s="592" t="s">
        <v>26</v>
      </c>
      <c r="J136" s="593" t="str">
        <f>IF($D$133="Y/T","Isi Sasaran",IF($E$133=0,0,IF(I136="Y",1,IF(I136="T",0,"Isi Dulu"))))</f>
        <v>Isi Sasaran</v>
      </c>
      <c r="K136" s="592" t="s">
        <v>26</v>
      </c>
      <c r="L136" s="593" t="str">
        <f>IF($D$133="Y/T","Isi Sasaran",IF($E$133=0,0,IF(K136="Y",1,IF(K136="T",0,"Isi Dulu"))))</f>
        <v>Isi Sasaran</v>
      </c>
      <c r="M136" s="849"/>
      <c r="N136" s="852"/>
      <c r="O136" s="517"/>
      <c r="P136" s="517"/>
      <c r="Q136" s="517"/>
      <c r="R136" s="517"/>
    </row>
    <row r="137" spans="2:18" s="527" customFormat="1" ht="15.75">
      <c r="B137" s="838"/>
      <c r="C137" s="841"/>
      <c r="D137" s="859"/>
      <c r="E137" s="856"/>
      <c r="F137" s="569">
        <v>5</v>
      </c>
      <c r="G137" s="570"/>
      <c r="H137" s="599" t="str">
        <f t="shared" si="2"/>
        <v>Belum Diisi</v>
      </c>
      <c r="I137" s="595" t="s">
        <v>26</v>
      </c>
      <c r="J137" s="596" t="str">
        <f>IF($D$133="Y/T","Isi Sasaran",IF($E$133=0,0,IF(I137="Y",1,IF(I137="T",0,"Isi Dulu"))))</f>
        <v>Isi Sasaran</v>
      </c>
      <c r="K137" s="595" t="s">
        <v>26</v>
      </c>
      <c r="L137" s="596" t="str">
        <f>IF($D$133="Y/T","Isi Sasaran",IF($E$133=0,0,IF(K137="Y",1,IF(K137="T",0,"Isi Dulu"))))</f>
        <v>Isi Sasaran</v>
      </c>
      <c r="M137" s="850"/>
      <c r="N137" s="853"/>
      <c r="O137" s="517"/>
      <c r="P137" s="517"/>
      <c r="Q137" s="517"/>
      <c r="R137" s="517"/>
    </row>
    <row r="138" spans="2:18" s="527" customFormat="1" ht="15.75">
      <c r="B138" s="836">
        <v>7</v>
      </c>
      <c r="C138" s="839"/>
      <c r="D138" s="857" t="s">
        <v>26</v>
      </c>
      <c r="E138" s="854" t="str">
        <f>IF(D138="Y",1,IF(D138="T",0,IF(D138="Y/T","Belum diisi","Error")))</f>
        <v>Belum diisi</v>
      </c>
      <c r="F138" s="528">
        <v>1</v>
      </c>
      <c r="G138" s="529"/>
      <c r="H138" s="600" t="str">
        <f t="shared" si="2"/>
        <v>Belum Diisi</v>
      </c>
      <c r="I138" s="590" t="s">
        <v>26</v>
      </c>
      <c r="J138" s="591" t="str">
        <f>IF($D$138="Y/T","Isi Sasaran",IF($E$138=0,0,IF(I138="Y",1,IF(I138="T",0,"Isi Dulu"))))</f>
        <v>Isi Sasaran</v>
      </c>
      <c r="K138" s="590" t="s">
        <v>26</v>
      </c>
      <c r="L138" s="591" t="str">
        <f>IF($D$138="Y/T","Isi Sasaran",IF($E$138=0,0,IF(K138="Y",1,IF(K138="T",0,"Isi Dulu"))))</f>
        <v>Isi Sasaran</v>
      </c>
      <c r="M138" s="848" t="s">
        <v>26</v>
      </c>
      <c r="N138" s="851" t="str">
        <f>IF(M138="Y",1,IF(M138="T",0,IF(M138="Y/T","Belum diisi","Error")))</f>
        <v>Belum diisi</v>
      </c>
      <c r="O138" s="517"/>
      <c r="P138" s="517"/>
      <c r="Q138" s="517"/>
      <c r="R138" s="517"/>
    </row>
    <row r="139" spans="2:18" s="527" customFormat="1" ht="15.75">
      <c r="B139" s="837"/>
      <c r="C139" s="840"/>
      <c r="D139" s="858"/>
      <c r="E139" s="855"/>
      <c r="F139" s="549">
        <v>2</v>
      </c>
      <c r="G139" s="550"/>
      <c r="H139" s="598" t="str">
        <f t="shared" si="2"/>
        <v>Belum Diisi</v>
      </c>
      <c r="I139" s="592" t="s">
        <v>26</v>
      </c>
      <c r="J139" s="593" t="str">
        <f>IF($D$138="Y/T","Isi Sasaran",IF($E$138=0,0,IF(I139="Y",1,IF(I139="T",0,"Isi Dulu"))))</f>
        <v>Isi Sasaran</v>
      </c>
      <c r="K139" s="592" t="s">
        <v>26</v>
      </c>
      <c r="L139" s="593" t="str">
        <f>IF($D$138="Y/T","Isi Sasaran",IF($E$138=0,0,IF(K139="Y",1,IF(K139="T",0,"Isi Dulu"))))</f>
        <v>Isi Sasaran</v>
      </c>
      <c r="M139" s="849"/>
      <c r="N139" s="852"/>
      <c r="O139" s="517"/>
      <c r="P139" s="517"/>
      <c r="Q139" s="517"/>
      <c r="R139" s="517"/>
    </row>
    <row r="140" spans="2:18" s="527" customFormat="1" ht="15.75">
      <c r="B140" s="837"/>
      <c r="C140" s="840"/>
      <c r="D140" s="858"/>
      <c r="E140" s="855"/>
      <c r="F140" s="549">
        <v>3</v>
      </c>
      <c r="G140" s="550"/>
      <c r="H140" s="598" t="str">
        <f t="shared" si="2"/>
        <v>Belum Diisi</v>
      </c>
      <c r="I140" s="592" t="s">
        <v>26</v>
      </c>
      <c r="J140" s="593" t="str">
        <f>IF($D$138="Y/T","Isi Sasaran",IF($E$138=0,0,IF(I140="Y",1,IF(I140="T",0,"Isi Dulu"))))</f>
        <v>Isi Sasaran</v>
      </c>
      <c r="K140" s="592" t="s">
        <v>26</v>
      </c>
      <c r="L140" s="593" t="str">
        <f>IF($D$138="Y/T","Isi Sasaran",IF($E$138=0,0,IF(K140="Y",1,IF(K140="T",0,"Isi Dulu"))))</f>
        <v>Isi Sasaran</v>
      </c>
      <c r="M140" s="849"/>
      <c r="N140" s="852"/>
      <c r="O140" s="517"/>
      <c r="P140" s="517"/>
      <c r="Q140" s="517"/>
      <c r="R140" s="517"/>
    </row>
    <row r="141" spans="2:18" s="527" customFormat="1" ht="15.75">
      <c r="B141" s="837"/>
      <c r="C141" s="840"/>
      <c r="D141" s="858"/>
      <c r="E141" s="855"/>
      <c r="F141" s="549">
        <v>4</v>
      </c>
      <c r="G141" s="550"/>
      <c r="H141" s="598" t="str">
        <f t="shared" si="2"/>
        <v>Belum Diisi</v>
      </c>
      <c r="I141" s="592" t="s">
        <v>26</v>
      </c>
      <c r="J141" s="593" t="str">
        <f>IF($D$138="Y/T","Isi Sasaran",IF($E$138=0,0,IF(I141="Y",1,IF(I141="T",0,"Isi Dulu"))))</f>
        <v>Isi Sasaran</v>
      </c>
      <c r="K141" s="592" t="s">
        <v>26</v>
      </c>
      <c r="L141" s="593" t="str">
        <f>IF($D$138="Y/T","Isi Sasaran",IF($E$138=0,0,IF(K141="Y",1,IF(K141="T",0,"Isi Dulu"))))</f>
        <v>Isi Sasaran</v>
      </c>
      <c r="M141" s="849"/>
      <c r="N141" s="852"/>
      <c r="O141" s="517"/>
      <c r="P141" s="517"/>
      <c r="Q141" s="517"/>
      <c r="R141" s="517"/>
    </row>
    <row r="142" spans="2:18" s="527" customFormat="1" ht="15.75">
      <c r="B142" s="838"/>
      <c r="C142" s="841"/>
      <c r="D142" s="859"/>
      <c r="E142" s="856"/>
      <c r="F142" s="569">
        <v>5</v>
      </c>
      <c r="G142" s="570"/>
      <c r="H142" s="599" t="str">
        <f t="shared" si="2"/>
        <v>Belum Diisi</v>
      </c>
      <c r="I142" s="595" t="s">
        <v>26</v>
      </c>
      <c r="J142" s="596" t="str">
        <f>IF($D$138="Y/T","Isi Sasaran",IF($E$138=0,0,IF(I142="Y",1,IF(I142="T",0,"Isi Dulu"))))</f>
        <v>Isi Sasaran</v>
      </c>
      <c r="K142" s="595" t="s">
        <v>26</v>
      </c>
      <c r="L142" s="596" t="str">
        <f>IF($D$138="Y/T","Isi Sasaran",IF($E$138=0,0,IF(K142="Y",1,IF(K142="T",0,"Isi Dulu"))))</f>
        <v>Isi Sasaran</v>
      </c>
      <c r="M142" s="850"/>
      <c r="N142" s="853"/>
      <c r="O142" s="517"/>
      <c r="P142" s="517"/>
      <c r="Q142" s="517"/>
      <c r="R142" s="517"/>
    </row>
    <row r="143" spans="2:18" s="527" customFormat="1" ht="15.75">
      <c r="B143" s="836">
        <v>8</v>
      </c>
      <c r="C143" s="839"/>
      <c r="D143" s="857" t="s">
        <v>26</v>
      </c>
      <c r="E143" s="854" t="str">
        <f>IF(D143="Y",1,IF(D143="T",0,IF(D143="Y/T","Belum diisi","Error")))</f>
        <v>Belum diisi</v>
      </c>
      <c r="F143" s="528">
        <v>1</v>
      </c>
      <c r="G143" s="529"/>
      <c r="H143" s="600" t="str">
        <f t="shared" si="2"/>
        <v>Belum Diisi</v>
      </c>
      <c r="I143" s="590" t="s">
        <v>26</v>
      </c>
      <c r="J143" s="591" t="str">
        <f>IF($D$143="Y/T","Isi Sasaran",IF($E$143=0,0,IF(I143="Y",1,IF(I143="T",0,"Isi Dulu"))))</f>
        <v>Isi Sasaran</v>
      </c>
      <c r="K143" s="590" t="s">
        <v>26</v>
      </c>
      <c r="L143" s="591" t="str">
        <f>IF($D$143="Y/T","Isi Sasaran",IF($E$143=0,0,IF(K143="Y",1,IF(K143="T",0,"Isi Dulu"))))</f>
        <v>Isi Sasaran</v>
      </c>
      <c r="M143" s="848" t="s">
        <v>26</v>
      </c>
      <c r="N143" s="851" t="str">
        <f>IF(M143="Y",1,IF(M143="T",0,IF(M143="Y/T","Belum diisi","Error")))</f>
        <v>Belum diisi</v>
      </c>
      <c r="O143" s="517"/>
      <c r="P143" s="517"/>
      <c r="Q143" s="517"/>
      <c r="R143" s="517"/>
    </row>
    <row r="144" spans="2:18" s="527" customFormat="1" ht="15.75">
      <c r="B144" s="837"/>
      <c r="C144" s="840"/>
      <c r="D144" s="858"/>
      <c r="E144" s="855"/>
      <c r="F144" s="549">
        <v>2</v>
      </c>
      <c r="G144" s="550"/>
      <c r="H144" s="598" t="str">
        <f t="shared" si="2"/>
        <v>Belum Diisi</v>
      </c>
      <c r="I144" s="592" t="s">
        <v>26</v>
      </c>
      <c r="J144" s="593" t="str">
        <f>IF($D$143="Y/T","Isi Sasaran",IF($E$143=0,0,IF(I144="Y",1,IF(I144="T",0,"Isi Dulu"))))</f>
        <v>Isi Sasaran</v>
      </c>
      <c r="K144" s="592" t="s">
        <v>26</v>
      </c>
      <c r="L144" s="593" t="str">
        <f>IF($D$143="Y/T","Isi Sasaran",IF($E$143=0,0,IF(K144="Y",1,IF(K144="T",0,"Isi Dulu"))))</f>
        <v>Isi Sasaran</v>
      </c>
      <c r="M144" s="849"/>
      <c r="N144" s="852"/>
      <c r="O144" s="517"/>
      <c r="P144" s="517"/>
      <c r="Q144" s="517"/>
      <c r="R144" s="517"/>
    </row>
    <row r="145" spans="2:18" s="527" customFormat="1" ht="15.75">
      <c r="B145" s="837"/>
      <c r="C145" s="840"/>
      <c r="D145" s="858"/>
      <c r="E145" s="855"/>
      <c r="F145" s="549">
        <v>3</v>
      </c>
      <c r="G145" s="550"/>
      <c r="H145" s="598" t="str">
        <f t="shared" si="2"/>
        <v>Belum Diisi</v>
      </c>
      <c r="I145" s="592" t="s">
        <v>26</v>
      </c>
      <c r="J145" s="593" t="str">
        <f>IF($D$143="Y/T","Isi Sasaran",IF($E$143=0,0,IF(I145="Y",1,IF(I145="T",0,"Isi Dulu"))))</f>
        <v>Isi Sasaran</v>
      </c>
      <c r="K145" s="592" t="s">
        <v>26</v>
      </c>
      <c r="L145" s="593" t="str">
        <f>IF($D$143="Y/T","Isi Sasaran",IF($E$143=0,0,IF(K145="Y",1,IF(K145="T",0,"Isi Dulu"))))</f>
        <v>Isi Sasaran</v>
      </c>
      <c r="M145" s="849"/>
      <c r="N145" s="852"/>
      <c r="O145" s="517"/>
      <c r="P145" s="517"/>
      <c r="Q145" s="517"/>
      <c r="R145" s="517"/>
    </row>
    <row r="146" spans="2:18" s="527" customFormat="1" ht="15.75">
      <c r="B146" s="837"/>
      <c r="C146" s="840"/>
      <c r="D146" s="858"/>
      <c r="E146" s="855"/>
      <c r="F146" s="549">
        <v>4</v>
      </c>
      <c r="G146" s="550"/>
      <c r="H146" s="598" t="str">
        <f t="shared" si="2"/>
        <v>Belum Diisi</v>
      </c>
      <c r="I146" s="592" t="s">
        <v>26</v>
      </c>
      <c r="J146" s="593" t="str">
        <f>IF($D$143="Y/T","Isi Sasaran",IF($E$143=0,0,IF(I146="Y",1,IF(I146="T",0,"Isi Dulu"))))</f>
        <v>Isi Sasaran</v>
      </c>
      <c r="K146" s="592" t="s">
        <v>26</v>
      </c>
      <c r="L146" s="593" t="str">
        <f>IF($D$143="Y/T","Isi Sasaran",IF($E$143=0,0,IF(K146="Y",1,IF(K146="T",0,"Isi Dulu"))))</f>
        <v>Isi Sasaran</v>
      </c>
      <c r="M146" s="849"/>
      <c r="N146" s="852"/>
      <c r="O146" s="517"/>
      <c r="P146" s="517"/>
      <c r="Q146" s="517"/>
      <c r="R146" s="517"/>
    </row>
    <row r="147" spans="2:18" s="527" customFormat="1" ht="15.75">
      <c r="B147" s="838"/>
      <c r="C147" s="841"/>
      <c r="D147" s="859"/>
      <c r="E147" s="856"/>
      <c r="F147" s="569">
        <v>5</v>
      </c>
      <c r="G147" s="570"/>
      <c r="H147" s="599" t="str">
        <f t="shared" si="2"/>
        <v>Belum Diisi</v>
      </c>
      <c r="I147" s="595" t="s">
        <v>26</v>
      </c>
      <c r="J147" s="596" t="str">
        <f>IF($D$143="Y/T","Isi Sasaran",IF($E$143=0,0,IF(I147="Y",1,IF(I147="T",0,"Isi Dulu"))))</f>
        <v>Isi Sasaran</v>
      </c>
      <c r="K147" s="595" t="s">
        <v>26</v>
      </c>
      <c r="L147" s="596" t="str">
        <f>IF($D$143="Y/T","Isi Sasaran",IF($E$143=0,0,IF(K147="Y",1,IF(K147="T",0,"Isi Dulu"))))</f>
        <v>Isi Sasaran</v>
      </c>
      <c r="M147" s="850"/>
      <c r="N147" s="853"/>
      <c r="O147" s="517"/>
      <c r="P147" s="517"/>
      <c r="Q147" s="517"/>
      <c r="R147" s="517"/>
    </row>
    <row r="148" spans="2:18" s="527" customFormat="1" ht="15.75">
      <c r="B148" s="836">
        <v>9</v>
      </c>
      <c r="C148" s="839"/>
      <c r="D148" s="857" t="s">
        <v>26</v>
      </c>
      <c r="E148" s="854" t="str">
        <f>IF(D148="Y",1,IF(D148="T",0,IF(D148="Y/T","Belum diisi","Error")))</f>
        <v>Belum diisi</v>
      </c>
      <c r="F148" s="528">
        <v>1</v>
      </c>
      <c r="G148" s="529"/>
      <c r="H148" s="600" t="str">
        <f t="shared" si="2"/>
        <v>Belum Diisi</v>
      </c>
      <c r="I148" s="590" t="s">
        <v>26</v>
      </c>
      <c r="J148" s="591" t="str">
        <f>IF($D$148="Y/T","Isi Sasaran",IF($E$148=0,0,IF(I148="Y",1,IF(I148="T",0,"Isi Dulu"))))</f>
        <v>Isi Sasaran</v>
      </c>
      <c r="K148" s="590" t="s">
        <v>26</v>
      </c>
      <c r="L148" s="591" t="str">
        <f>IF($D$148="Y/T","Isi Sasaran",IF($E$148=0,0,IF(K148="Y",1,IF(K148="T",0,"Isi Dulu"))))</f>
        <v>Isi Sasaran</v>
      </c>
      <c r="M148" s="848" t="s">
        <v>26</v>
      </c>
      <c r="N148" s="851" t="str">
        <f>IF(M148="Y",1,IF(M148="T",0,IF(M148="Y/T","Belum diisi","Error")))</f>
        <v>Belum diisi</v>
      </c>
      <c r="O148" s="517"/>
      <c r="P148" s="517"/>
      <c r="Q148" s="517"/>
      <c r="R148" s="517"/>
    </row>
    <row r="149" spans="2:18" s="527" customFormat="1" ht="15.75">
      <c r="B149" s="837"/>
      <c r="C149" s="840"/>
      <c r="D149" s="858"/>
      <c r="E149" s="855"/>
      <c r="F149" s="549">
        <v>2</v>
      </c>
      <c r="G149" s="550"/>
      <c r="H149" s="598" t="str">
        <f t="shared" si="2"/>
        <v>Belum Diisi</v>
      </c>
      <c r="I149" s="592" t="s">
        <v>26</v>
      </c>
      <c r="J149" s="593" t="str">
        <f>IF($D$148="Y/T","Isi Sasaran",IF($E$148=0,0,IF(I149="Y",1,IF(I149="T",0,"Isi Dulu"))))</f>
        <v>Isi Sasaran</v>
      </c>
      <c r="K149" s="592" t="s">
        <v>26</v>
      </c>
      <c r="L149" s="593" t="str">
        <f>IF($D$148="Y/T","Isi Sasaran",IF($E$148=0,0,IF(K149="Y",1,IF(K149="T",0,"Isi Dulu"))))</f>
        <v>Isi Sasaran</v>
      </c>
      <c r="M149" s="849"/>
      <c r="N149" s="852"/>
      <c r="O149" s="517"/>
      <c r="P149" s="517"/>
      <c r="Q149" s="517"/>
      <c r="R149" s="517"/>
    </row>
    <row r="150" spans="2:18" s="527" customFormat="1" ht="15.75">
      <c r="B150" s="837"/>
      <c r="C150" s="840"/>
      <c r="D150" s="858"/>
      <c r="E150" s="855"/>
      <c r="F150" s="549">
        <v>3</v>
      </c>
      <c r="G150" s="550"/>
      <c r="H150" s="598" t="str">
        <f t="shared" si="2"/>
        <v>Belum Diisi</v>
      </c>
      <c r="I150" s="592" t="s">
        <v>26</v>
      </c>
      <c r="J150" s="593" t="str">
        <f>IF($D$148="Y/T","Isi Sasaran",IF($E$148=0,0,IF(I150="Y",1,IF(I150="T",0,"Isi Dulu"))))</f>
        <v>Isi Sasaran</v>
      </c>
      <c r="K150" s="592" t="s">
        <v>26</v>
      </c>
      <c r="L150" s="593" t="str">
        <f>IF($D$148="Y/T","Isi Sasaran",IF($E$148=0,0,IF(K150="Y",1,IF(K150="T",0,"Isi Dulu"))))</f>
        <v>Isi Sasaran</v>
      </c>
      <c r="M150" s="849"/>
      <c r="N150" s="852"/>
      <c r="O150" s="517"/>
      <c r="P150" s="517"/>
      <c r="Q150" s="517"/>
      <c r="R150" s="517"/>
    </row>
    <row r="151" spans="2:18" s="527" customFormat="1" ht="15.75">
      <c r="B151" s="837"/>
      <c r="C151" s="840"/>
      <c r="D151" s="858"/>
      <c r="E151" s="855"/>
      <c r="F151" s="549">
        <v>4</v>
      </c>
      <c r="G151" s="550"/>
      <c r="H151" s="598" t="str">
        <f t="shared" si="2"/>
        <v>Belum Diisi</v>
      </c>
      <c r="I151" s="592" t="s">
        <v>26</v>
      </c>
      <c r="J151" s="593" t="str">
        <f>IF($D$148="Y/T","Isi Sasaran",IF($E$148=0,0,IF(I151="Y",1,IF(I151="T",0,"Isi Dulu"))))</f>
        <v>Isi Sasaran</v>
      </c>
      <c r="K151" s="592" t="s">
        <v>26</v>
      </c>
      <c r="L151" s="593" t="str">
        <f>IF($D$148="Y/T","Isi Sasaran",IF($E$148=0,0,IF(K151="Y",1,IF(K151="T",0,"Isi Dulu"))))</f>
        <v>Isi Sasaran</v>
      </c>
      <c r="M151" s="849"/>
      <c r="N151" s="852"/>
      <c r="O151" s="517"/>
      <c r="P151" s="517"/>
      <c r="Q151" s="517"/>
      <c r="R151" s="517"/>
    </row>
    <row r="152" spans="2:18" s="527" customFormat="1" ht="15.75">
      <c r="B152" s="838"/>
      <c r="C152" s="841"/>
      <c r="D152" s="859"/>
      <c r="E152" s="856"/>
      <c r="F152" s="569">
        <v>5</v>
      </c>
      <c r="G152" s="570"/>
      <c r="H152" s="599" t="str">
        <f t="shared" si="2"/>
        <v>Belum Diisi</v>
      </c>
      <c r="I152" s="595" t="s">
        <v>26</v>
      </c>
      <c r="J152" s="596" t="str">
        <f>IF($D$148="Y/T","Isi Sasaran",IF($E$148=0,0,IF(I152="Y",1,IF(I152="T",0,"Isi Dulu"))))</f>
        <v>Isi Sasaran</v>
      </c>
      <c r="K152" s="595" t="s">
        <v>26</v>
      </c>
      <c r="L152" s="596" t="str">
        <f>IF($D$148="Y/T","Isi Sasaran",IF($E$148=0,0,IF(K152="Y",1,IF(K152="T",0,"Isi Dulu"))))</f>
        <v>Isi Sasaran</v>
      </c>
      <c r="M152" s="850"/>
      <c r="N152" s="853"/>
      <c r="O152" s="517"/>
      <c r="P152" s="517"/>
      <c r="Q152" s="517"/>
      <c r="R152" s="517"/>
    </row>
    <row r="153" spans="2:18" s="527" customFormat="1" ht="15.75">
      <c r="B153" s="836">
        <v>10</v>
      </c>
      <c r="C153" s="839"/>
      <c r="D153" s="857" t="s">
        <v>26</v>
      </c>
      <c r="E153" s="854" t="str">
        <f>IF(D153="Y",1,IF(D153="T",0,IF(D153="Y/T","Belum diisi","Error")))</f>
        <v>Belum diisi</v>
      </c>
      <c r="F153" s="528">
        <v>1</v>
      </c>
      <c r="G153" s="529"/>
      <c r="H153" s="600" t="str">
        <f t="shared" si="2"/>
        <v>Belum Diisi</v>
      </c>
      <c r="I153" s="590" t="s">
        <v>26</v>
      </c>
      <c r="J153" s="591" t="str">
        <f>IF($D$153="Y/T","Isi Sasaran",IF($E$153=0,0,IF(I153="Y",1,IF(I153="T",0,"Isi Dulu"))))</f>
        <v>Isi Sasaran</v>
      </c>
      <c r="K153" s="590" t="s">
        <v>26</v>
      </c>
      <c r="L153" s="591" t="str">
        <f>IF($D$153="Y/T","Isi Sasaran",IF($E$153=0,0,IF(K153="Y",1,IF(K153="T",0,"Isi Dulu"))))</f>
        <v>Isi Sasaran</v>
      </c>
      <c r="M153" s="848" t="s">
        <v>26</v>
      </c>
      <c r="N153" s="851" t="str">
        <f>IF(M153="Y",1,IF(M153="T",0,IF(M153="Y/T","Belum diisi","Error")))</f>
        <v>Belum diisi</v>
      </c>
      <c r="O153" s="517"/>
      <c r="P153" s="517"/>
      <c r="Q153" s="517"/>
      <c r="R153" s="517"/>
    </row>
    <row r="154" spans="2:18" s="527" customFormat="1" ht="15.75">
      <c r="B154" s="837"/>
      <c r="C154" s="840"/>
      <c r="D154" s="858"/>
      <c r="E154" s="855"/>
      <c r="F154" s="549">
        <v>2</v>
      </c>
      <c r="G154" s="550"/>
      <c r="H154" s="598" t="str">
        <f t="shared" si="2"/>
        <v>Belum Diisi</v>
      </c>
      <c r="I154" s="592" t="s">
        <v>26</v>
      </c>
      <c r="J154" s="593" t="str">
        <f>IF($D$153="Y/T","Isi Sasaran",IF($E$153=0,0,IF(I154="Y",1,IF(I154="T",0,"Isi Dulu"))))</f>
        <v>Isi Sasaran</v>
      </c>
      <c r="K154" s="592" t="s">
        <v>26</v>
      </c>
      <c r="L154" s="593" t="str">
        <f>IF($D$153="Y/T","Isi Sasaran",IF($E$153=0,0,IF(K154="Y",1,IF(K154="T",0,"Isi Dulu"))))</f>
        <v>Isi Sasaran</v>
      </c>
      <c r="M154" s="849"/>
      <c r="N154" s="852"/>
      <c r="O154" s="517"/>
      <c r="P154" s="517"/>
      <c r="Q154" s="517"/>
      <c r="R154" s="517"/>
    </row>
    <row r="155" spans="2:18" s="527" customFormat="1" ht="15.75">
      <c r="B155" s="837"/>
      <c r="C155" s="840"/>
      <c r="D155" s="858"/>
      <c r="E155" s="855"/>
      <c r="F155" s="549">
        <v>3</v>
      </c>
      <c r="G155" s="550"/>
      <c r="H155" s="598" t="str">
        <f t="shared" si="2"/>
        <v>Belum Diisi</v>
      </c>
      <c r="I155" s="592" t="s">
        <v>26</v>
      </c>
      <c r="J155" s="593" t="str">
        <f>IF($D$153="Y/T","Isi Sasaran",IF($E$153=0,0,IF(I155="Y",1,IF(I155="T",0,"Isi Dulu"))))</f>
        <v>Isi Sasaran</v>
      </c>
      <c r="K155" s="592" t="s">
        <v>26</v>
      </c>
      <c r="L155" s="593" t="str">
        <f>IF($D$153="Y/T","Isi Sasaran",IF($E$153=0,0,IF(K155="Y",1,IF(K155="T",0,"Isi Dulu"))))</f>
        <v>Isi Sasaran</v>
      </c>
      <c r="M155" s="849"/>
      <c r="N155" s="852"/>
      <c r="O155" s="517"/>
      <c r="P155" s="517"/>
      <c r="Q155" s="517"/>
      <c r="R155" s="517"/>
    </row>
    <row r="156" spans="2:18" s="527" customFormat="1" ht="15.75">
      <c r="B156" s="837"/>
      <c r="C156" s="840"/>
      <c r="D156" s="858"/>
      <c r="E156" s="855"/>
      <c r="F156" s="549">
        <v>4</v>
      </c>
      <c r="G156" s="550"/>
      <c r="H156" s="598" t="str">
        <f t="shared" si="2"/>
        <v>Belum Diisi</v>
      </c>
      <c r="I156" s="592" t="s">
        <v>26</v>
      </c>
      <c r="J156" s="593" t="str">
        <f>IF($D$153="Y/T","Isi Sasaran",IF($E$153=0,0,IF(I156="Y",1,IF(I156="T",0,"Isi Dulu"))))</f>
        <v>Isi Sasaran</v>
      </c>
      <c r="K156" s="592" t="s">
        <v>26</v>
      </c>
      <c r="L156" s="593" t="str">
        <f>IF($D$153="Y/T","Isi Sasaran",IF($E$153=0,0,IF(K156="Y",1,IF(K156="T",0,"Isi Dulu"))))</f>
        <v>Isi Sasaran</v>
      </c>
      <c r="M156" s="849"/>
      <c r="N156" s="852"/>
      <c r="O156" s="517"/>
      <c r="P156" s="517"/>
      <c r="Q156" s="517"/>
      <c r="R156" s="517"/>
    </row>
    <row r="157" spans="2:18" s="527" customFormat="1" ht="15.75">
      <c r="B157" s="838"/>
      <c r="C157" s="841"/>
      <c r="D157" s="859"/>
      <c r="E157" s="856"/>
      <c r="F157" s="569">
        <v>5</v>
      </c>
      <c r="G157" s="570"/>
      <c r="H157" s="599" t="str">
        <f t="shared" si="2"/>
        <v>Belum Diisi</v>
      </c>
      <c r="I157" s="595" t="s">
        <v>26</v>
      </c>
      <c r="J157" s="596" t="str">
        <f>IF($D$153="Y/T","Isi Sasaran",IF($E$153=0,0,IF(I157="Y",1,IF(I157="T",0,"Isi Dulu"))))</f>
        <v>Isi Sasaran</v>
      </c>
      <c r="K157" s="595" t="s">
        <v>26</v>
      </c>
      <c r="L157" s="596" t="str">
        <f>IF($D$153="Y/T","Isi Sasaran",IF($E$153=0,0,IF(K157="Y",1,IF(K157="T",0,"Isi Dulu"))))</f>
        <v>Isi Sasaran</v>
      </c>
      <c r="M157" s="850"/>
      <c r="N157" s="853"/>
      <c r="O157" s="517"/>
      <c r="P157" s="517"/>
      <c r="Q157" s="517"/>
      <c r="R157" s="517"/>
    </row>
    <row r="158" spans="2:18" s="527" customFormat="1" ht="15.75">
      <c r="B158" s="836">
        <v>11</v>
      </c>
      <c r="C158" s="839"/>
      <c r="D158" s="857" t="s">
        <v>26</v>
      </c>
      <c r="E158" s="854" t="str">
        <f>IF(D158="Y",1,IF(D158="T",0,IF(D158="Y/T","Belum diisi","Error")))</f>
        <v>Belum diisi</v>
      </c>
      <c r="F158" s="528">
        <v>1</v>
      </c>
      <c r="G158" s="529"/>
      <c r="H158" s="600" t="str">
        <f t="shared" si="2"/>
        <v>Belum Diisi</v>
      </c>
      <c r="I158" s="590" t="s">
        <v>26</v>
      </c>
      <c r="J158" s="591" t="str">
        <f>IF($D$158="Y/T","Isi Sasaran",IF($E$158=0,0,IF(I158="Y",1,IF(I158="T",0,"Isi Dulu"))))</f>
        <v>Isi Sasaran</v>
      </c>
      <c r="K158" s="590" t="s">
        <v>26</v>
      </c>
      <c r="L158" s="591" t="str">
        <f>IF($D$158="Y/T","Isi Sasaran",IF($E$158=0,0,IF(K158="Y",1,IF(K158="T",0,"Isi Dulu"))))</f>
        <v>Isi Sasaran</v>
      </c>
      <c r="M158" s="848" t="s">
        <v>26</v>
      </c>
      <c r="N158" s="851" t="str">
        <f>IF(M158="Y",1,IF(M158="T",0,IF(M158="Y/T","Belum diisi","Error")))</f>
        <v>Belum diisi</v>
      </c>
      <c r="O158" s="517"/>
      <c r="P158" s="517"/>
      <c r="Q158" s="517"/>
      <c r="R158" s="517"/>
    </row>
    <row r="159" spans="2:18" s="527" customFormat="1" ht="15.75">
      <c r="B159" s="837"/>
      <c r="C159" s="840"/>
      <c r="D159" s="858"/>
      <c r="E159" s="855"/>
      <c r="F159" s="549">
        <v>2</v>
      </c>
      <c r="G159" s="550"/>
      <c r="H159" s="598" t="str">
        <f t="shared" si="2"/>
        <v>Belum Diisi</v>
      </c>
      <c r="I159" s="592" t="s">
        <v>26</v>
      </c>
      <c r="J159" s="593" t="str">
        <f>IF($D$158="Y/T","Isi Sasaran",IF($E$158=0,0,IF(I159="Y",1,IF(I159="T",0,"Isi Dulu"))))</f>
        <v>Isi Sasaran</v>
      </c>
      <c r="K159" s="592" t="s">
        <v>26</v>
      </c>
      <c r="L159" s="593" t="str">
        <f>IF($D$158="Y/T","Isi Sasaran",IF($E$158=0,0,IF(K159="Y",1,IF(K159="T",0,"Isi Dulu"))))</f>
        <v>Isi Sasaran</v>
      </c>
      <c r="M159" s="849"/>
      <c r="N159" s="852"/>
      <c r="O159" s="517"/>
      <c r="P159" s="517"/>
      <c r="Q159" s="517"/>
      <c r="R159" s="517"/>
    </row>
    <row r="160" spans="2:18" s="527" customFormat="1" ht="15.75">
      <c r="B160" s="837"/>
      <c r="C160" s="840"/>
      <c r="D160" s="858"/>
      <c r="E160" s="855"/>
      <c r="F160" s="549">
        <v>3</v>
      </c>
      <c r="G160" s="550"/>
      <c r="H160" s="598" t="str">
        <f t="shared" si="2"/>
        <v>Belum Diisi</v>
      </c>
      <c r="I160" s="592" t="s">
        <v>26</v>
      </c>
      <c r="J160" s="593" t="str">
        <f>IF($D$158="Y/T","Isi Sasaran",IF($E$158=0,0,IF(I160="Y",1,IF(I160="T",0,"Isi Dulu"))))</f>
        <v>Isi Sasaran</v>
      </c>
      <c r="K160" s="592" t="s">
        <v>26</v>
      </c>
      <c r="L160" s="593" t="str">
        <f>IF($D$158="Y/T","Isi Sasaran",IF($E$158=0,0,IF(K160="Y",1,IF(K160="T",0,"Isi Dulu"))))</f>
        <v>Isi Sasaran</v>
      </c>
      <c r="M160" s="849"/>
      <c r="N160" s="852"/>
      <c r="O160" s="517"/>
      <c r="P160" s="517"/>
      <c r="Q160" s="517"/>
      <c r="R160" s="517"/>
    </row>
    <row r="161" spans="2:18" s="527" customFormat="1" ht="15.75">
      <c r="B161" s="837"/>
      <c r="C161" s="840"/>
      <c r="D161" s="858"/>
      <c r="E161" s="855"/>
      <c r="F161" s="549">
        <v>4</v>
      </c>
      <c r="G161" s="550"/>
      <c r="H161" s="598" t="str">
        <f t="shared" si="2"/>
        <v>Belum Diisi</v>
      </c>
      <c r="I161" s="592" t="s">
        <v>26</v>
      </c>
      <c r="J161" s="593" t="str">
        <f>IF($D$158="Y/T","Isi Sasaran",IF($E$158=0,0,IF(I161="Y",1,IF(I161="T",0,"Isi Dulu"))))</f>
        <v>Isi Sasaran</v>
      </c>
      <c r="K161" s="592" t="s">
        <v>26</v>
      </c>
      <c r="L161" s="593" t="str">
        <f>IF($D$158="Y/T","Isi Sasaran",IF($E$158=0,0,IF(K161="Y",1,IF(K161="T",0,"Isi Dulu"))))</f>
        <v>Isi Sasaran</v>
      </c>
      <c r="M161" s="849"/>
      <c r="N161" s="852"/>
      <c r="O161" s="517"/>
      <c r="P161" s="517"/>
      <c r="Q161" s="517"/>
      <c r="R161" s="517"/>
    </row>
    <row r="162" spans="2:18" s="527" customFormat="1" ht="15.75">
      <c r="B162" s="838"/>
      <c r="C162" s="841"/>
      <c r="D162" s="859"/>
      <c r="E162" s="856"/>
      <c r="F162" s="569">
        <v>5</v>
      </c>
      <c r="G162" s="570"/>
      <c r="H162" s="599" t="str">
        <f t="shared" si="2"/>
        <v>Belum Diisi</v>
      </c>
      <c r="I162" s="595" t="s">
        <v>26</v>
      </c>
      <c r="J162" s="596" t="str">
        <f>IF($D$158="Y/T","Isi Sasaran",IF($E$158=0,0,IF(I162="Y",1,IF(I162="T",0,"Isi Dulu"))))</f>
        <v>Isi Sasaran</v>
      </c>
      <c r="K162" s="595" t="s">
        <v>26</v>
      </c>
      <c r="L162" s="596" t="str">
        <f>IF($D$158="Y/T","Isi Sasaran",IF($E$158=0,0,IF(K162="Y",1,IF(K162="T",0,"Isi Dulu"))))</f>
        <v>Isi Sasaran</v>
      </c>
      <c r="M162" s="850"/>
      <c r="N162" s="853"/>
      <c r="O162" s="517"/>
      <c r="P162" s="517"/>
      <c r="Q162" s="517"/>
      <c r="R162" s="517"/>
    </row>
    <row r="163" spans="2:18" s="527" customFormat="1" ht="15.75">
      <c r="B163" s="836">
        <v>12</v>
      </c>
      <c r="C163" s="839"/>
      <c r="D163" s="857" t="s">
        <v>26</v>
      </c>
      <c r="E163" s="854" t="str">
        <f>IF(D163="Y",1,IF(D163="T",0,IF(D163="Y/T","Belum diisi","Error")))</f>
        <v>Belum diisi</v>
      </c>
      <c r="F163" s="528">
        <v>1</v>
      </c>
      <c r="G163" s="529"/>
      <c r="H163" s="600" t="str">
        <f t="shared" si="2"/>
        <v>Belum Diisi</v>
      </c>
      <c r="I163" s="590" t="s">
        <v>26</v>
      </c>
      <c r="J163" s="591" t="str">
        <f>IF($D$163="Y/T","Isi Sasaran",IF($E$163=0,0,IF(I163="Y",1,IF(I163="T",0,"Isi Dulu"))))</f>
        <v>Isi Sasaran</v>
      </c>
      <c r="K163" s="590" t="s">
        <v>26</v>
      </c>
      <c r="L163" s="591" t="str">
        <f>IF($D$163="Y/T","Isi Sasaran",IF($E$163=0,0,IF(K163="Y",1,IF(K163="T",0,"Isi Dulu"))))</f>
        <v>Isi Sasaran</v>
      </c>
      <c r="M163" s="848" t="s">
        <v>26</v>
      </c>
      <c r="N163" s="851" t="str">
        <f>IF(M163="Y",1,IF(M163="T",0,IF(M163="Y/T","Belum diisi","Error")))</f>
        <v>Belum diisi</v>
      </c>
      <c r="O163" s="517"/>
      <c r="P163" s="517"/>
      <c r="Q163" s="517"/>
      <c r="R163" s="517"/>
    </row>
    <row r="164" spans="2:18" s="527" customFormat="1" ht="15.75">
      <c r="B164" s="837"/>
      <c r="C164" s="840"/>
      <c r="D164" s="858"/>
      <c r="E164" s="855"/>
      <c r="F164" s="549">
        <v>2</v>
      </c>
      <c r="G164" s="550"/>
      <c r="H164" s="598" t="str">
        <f t="shared" si="2"/>
        <v>Belum Diisi</v>
      </c>
      <c r="I164" s="592" t="s">
        <v>26</v>
      </c>
      <c r="J164" s="593" t="str">
        <f>IF($D$163="Y/T","Isi Sasaran",IF($E$163=0,0,IF(I164="Y",1,IF(I164="T",0,"Isi Dulu"))))</f>
        <v>Isi Sasaran</v>
      </c>
      <c r="K164" s="592" t="s">
        <v>26</v>
      </c>
      <c r="L164" s="593" t="str">
        <f>IF($D$163="Y/T","Isi Sasaran",IF($E$163=0,0,IF(K164="Y",1,IF(K164="T",0,"Isi Dulu"))))</f>
        <v>Isi Sasaran</v>
      </c>
      <c r="M164" s="849"/>
      <c r="N164" s="852"/>
      <c r="O164" s="517"/>
      <c r="P164" s="517"/>
      <c r="Q164" s="517"/>
      <c r="R164" s="517"/>
    </row>
    <row r="165" spans="2:18" s="527" customFormat="1" ht="15.75">
      <c r="B165" s="837"/>
      <c r="C165" s="840"/>
      <c r="D165" s="858"/>
      <c r="E165" s="855"/>
      <c r="F165" s="549">
        <v>3</v>
      </c>
      <c r="G165" s="550"/>
      <c r="H165" s="598" t="str">
        <f t="shared" si="2"/>
        <v>Belum Diisi</v>
      </c>
      <c r="I165" s="592" t="s">
        <v>26</v>
      </c>
      <c r="J165" s="593" t="str">
        <f>IF($D$163="Y/T","Isi Sasaran",IF($E$163=0,0,IF(I165="Y",1,IF(I165="T",0,"Isi Dulu"))))</f>
        <v>Isi Sasaran</v>
      </c>
      <c r="K165" s="592" t="s">
        <v>26</v>
      </c>
      <c r="L165" s="593" t="str">
        <f>IF($D$163="Y/T","Isi Sasaran",IF($E$163=0,0,IF(K165="Y",1,IF(K165="T",0,"Isi Dulu"))))</f>
        <v>Isi Sasaran</v>
      </c>
      <c r="M165" s="849"/>
      <c r="N165" s="852"/>
      <c r="O165" s="517"/>
      <c r="P165" s="517"/>
      <c r="Q165" s="517"/>
      <c r="R165" s="517"/>
    </row>
    <row r="166" spans="2:18" s="527" customFormat="1" ht="15.75">
      <c r="B166" s="837"/>
      <c r="C166" s="840"/>
      <c r="D166" s="858"/>
      <c r="E166" s="855"/>
      <c r="F166" s="549">
        <v>4</v>
      </c>
      <c r="G166" s="550"/>
      <c r="H166" s="598" t="str">
        <f t="shared" si="2"/>
        <v>Belum Diisi</v>
      </c>
      <c r="I166" s="592" t="s">
        <v>26</v>
      </c>
      <c r="J166" s="593" t="str">
        <f>IF($D$163="Y/T","Isi Sasaran",IF($E$163=0,0,IF(I166="Y",1,IF(I166="T",0,"Isi Dulu"))))</f>
        <v>Isi Sasaran</v>
      </c>
      <c r="K166" s="592" t="s">
        <v>26</v>
      </c>
      <c r="L166" s="593" t="str">
        <f>IF($D$163="Y/T","Isi Sasaran",IF($E$163=0,0,IF(K166="Y",1,IF(K166="T",0,"Isi Dulu"))))</f>
        <v>Isi Sasaran</v>
      </c>
      <c r="M166" s="849"/>
      <c r="N166" s="852"/>
      <c r="O166" s="517"/>
      <c r="P166" s="517"/>
      <c r="Q166" s="517"/>
      <c r="R166" s="517"/>
    </row>
    <row r="167" spans="2:18" s="527" customFormat="1" ht="15.75">
      <c r="B167" s="838"/>
      <c r="C167" s="841"/>
      <c r="D167" s="859"/>
      <c r="E167" s="856"/>
      <c r="F167" s="569">
        <v>5</v>
      </c>
      <c r="G167" s="570"/>
      <c r="H167" s="599" t="str">
        <f t="shared" si="2"/>
        <v>Belum Diisi</v>
      </c>
      <c r="I167" s="595" t="s">
        <v>26</v>
      </c>
      <c r="J167" s="596" t="str">
        <f>IF($D$163="Y/T","Isi Sasaran",IF($E$163=0,0,IF(I167="Y",1,IF(I167="T",0,"Isi Dulu"))))</f>
        <v>Isi Sasaran</v>
      </c>
      <c r="K167" s="595" t="s">
        <v>26</v>
      </c>
      <c r="L167" s="596" t="str">
        <f>IF($D$163="Y/T","Isi Sasaran",IF($E$163=0,0,IF(K167="Y",1,IF(K167="T",0,"Isi Dulu"))))</f>
        <v>Isi Sasaran</v>
      </c>
      <c r="M167" s="850"/>
      <c r="N167" s="853"/>
      <c r="O167" s="517"/>
      <c r="P167" s="517"/>
      <c r="Q167" s="517"/>
      <c r="R167" s="517"/>
    </row>
    <row r="168" spans="2:18" s="527" customFormat="1" ht="15.75">
      <c r="B168" s="836">
        <v>13</v>
      </c>
      <c r="C168" s="839"/>
      <c r="D168" s="857" t="s">
        <v>26</v>
      </c>
      <c r="E168" s="854" t="str">
        <f>IF(D168="Y",1,IF(D168="T",0,IF(D168="Y/T","Belum diisi","Error")))</f>
        <v>Belum diisi</v>
      </c>
      <c r="F168" s="528">
        <v>1</v>
      </c>
      <c r="G168" s="529"/>
      <c r="H168" s="600" t="str">
        <f t="shared" si="2"/>
        <v>Belum Diisi</v>
      </c>
      <c r="I168" s="590" t="s">
        <v>26</v>
      </c>
      <c r="J168" s="591" t="str">
        <f>IF($D$168="Y/T","Isi Sasaran",IF($E$168=0,0,IF(I168="Y",1,IF(I168="T",0,"Isi Dulu"))))</f>
        <v>Isi Sasaran</v>
      </c>
      <c r="K168" s="590" t="s">
        <v>26</v>
      </c>
      <c r="L168" s="591" t="str">
        <f>IF($D$168="Y/T","Isi Sasaran",IF($E$168=0,0,IF(K168="Y",1,IF(K168="T",0,"Isi Dulu"))))</f>
        <v>Isi Sasaran</v>
      </c>
      <c r="M168" s="848" t="s">
        <v>26</v>
      </c>
      <c r="N168" s="851" t="str">
        <f>IF(M168="Y",1,IF(M168="T",0,IF(M168="Y/T","Belum diisi","Error")))</f>
        <v>Belum diisi</v>
      </c>
      <c r="O168" s="517"/>
      <c r="P168" s="517"/>
      <c r="Q168" s="517"/>
      <c r="R168" s="517"/>
    </row>
    <row r="169" spans="2:18" s="527" customFormat="1" ht="15.75">
      <c r="B169" s="837"/>
      <c r="C169" s="840"/>
      <c r="D169" s="858"/>
      <c r="E169" s="855"/>
      <c r="F169" s="549">
        <v>2</v>
      </c>
      <c r="G169" s="550"/>
      <c r="H169" s="598" t="str">
        <f t="shared" si="2"/>
        <v>Belum Diisi</v>
      </c>
      <c r="I169" s="592" t="s">
        <v>26</v>
      </c>
      <c r="J169" s="593" t="str">
        <f>IF($D$168="Y/T","Isi Sasaran",IF($E$168=0,0,IF(I169="Y",1,IF(I169="T",0,"Isi Dulu"))))</f>
        <v>Isi Sasaran</v>
      </c>
      <c r="K169" s="592" t="s">
        <v>26</v>
      </c>
      <c r="L169" s="593" t="str">
        <f>IF($D$168="Y/T","Isi Sasaran",IF($E$168=0,0,IF(K169="Y",1,IF(K169="T",0,"Isi Dulu"))))</f>
        <v>Isi Sasaran</v>
      </c>
      <c r="M169" s="849"/>
      <c r="N169" s="852"/>
      <c r="O169" s="517"/>
      <c r="P169" s="517"/>
      <c r="Q169" s="517"/>
      <c r="R169" s="517"/>
    </row>
    <row r="170" spans="2:18" s="527" customFormat="1" ht="15.75">
      <c r="B170" s="837"/>
      <c r="C170" s="840"/>
      <c r="D170" s="858"/>
      <c r="E170" s="855"/>
      <c r="F170" s="549">
        <v>3</v>
      </c>
      <c r="G170" s="550"/>
      <c r="H170" s="598" t="str">
        <f t="shared" si="2"/>
        <v>Belum Diisi</v>
      </c>
      <c r="I170" s="592" t="s">
        <v>26</v>
      </c>
      <c r="J170" s="593" t="str">
        <f>IF($D$168="Y/T","Isi Sasaran",IF($E$168=0,0,IF(I170="Y",1,IF(I170="T",0,"Isi Dulu"))))</f>
        <v>Isi Sasaran</v>
      </c>
      <c r="K170" s="592" t="s">
        <v>26</v>
      </c>
      <c r="L170" s="593" t="str">
        <f>IF($D$168="Y/T","Isi Sasaran",IF($E$168=0,0,IF(K170="Y",1,IF(K170="T",0,"Isi Dulu"))))</f>
        <v>Isi Sasaran</v>
      </c>
      <c r="M170" s="849"/>
      <c r="N170" s="852"/>
      <c r="O170" s="517"/>
      <c r="P170" s="517"/>
      <c r="Q170" s="517"/>
      <c r="R170" s="517"/>
    </row>
    <row r="171" spans="2:18" s="527" customFormat="1" ht="15.75">
      <c r="B171" s="837"/>
      <c r="C171" s="840"/>
      <c r="D171" s="858"/>
      <c r="E171" s="855"/>
      <c r="F171" s="549">
        <v>4</v>
      </c>
      <c r="G171" s="550"/>
      <c r="H171" s="598" t="str">
        <f t="shared" si="2"/>
        <v>Belum Diisi</v>
      </c>
      <c r="I171" s="592" t="s">
        <v>26</v>
      </c>
      <c r="J171" s="593" t="str">
        <f>IF($D$168="Y/T","Isi Sasaran",IF($E$168=0,0,IF(I171="Y",1,IF(I171="T",0,"Isi Dulu"))))</f>
        <v>Isi Sasaran</v>
      </c>
      <c r="K171" s="592" t="s">
        <v>26</v>
      </c>
      <c r="L171" s="593" t="str">
        <f>IF($D$168="Y/T","Isi Sasaran",IF($E$168=0,0,IF(K171="Y",1,IF(K171="T",0,"Isi Dulu"))))</f>
        <v>Isi Sasaran</v>
      </c>
      <c r="M171" s="849"/>
      <c r="N171" s="852"/>
      <c r="O171" s="517"/>
      <c r="P171" s="517"/>
      <c r="Q171" s="517"/>
      <c r="R171" s="517"/>
    </row>
    <row r="172" spans="2:18" s="527" customFormat="1" ht="15.75">
      <c r="B172" s="838"/>
      <c r="C172" s="841"/>
      <c r="D172" s="859"/>
      <c r="E172" s="856"/>
      <c r="F172" s="569">
        <v>5</v>
      </c>
      <c r="G172" s="570"/>
      <c r="H172" s="599" t="str">
        <f t="shared" ref="H172:H207" si="3">IF(OR(J172="Isi Dulu",L172="Isi Dulu",J172="Isi Sasaran",L172="Isi Sasaran"),"Belum Diisi",IF(SUM(J172,L172)=2,1,IF(SUM(J172,L172)=1,0,IF(SUM(J172,L172)=0,0,"Error"))))</f>
        <v>Belum Diisi</v>
      </c>
      <c r="I172" s="595" t="s">
        <v>26</v>
      </c>
      <c r="J172" s="596" t="str">
        <f>IF($D$168="Y/T","Isi Sasaran",IF($E$168=0,0,IF(I172="Y",1,IF(I172="T",0,"Isi Dulu"))))</f>
        <v>Isi Sasaran</v>
      </c>
      <c r="K172" s="595" t="s">
        <v>26</v>
      </c>
      <c r="L172" s="596" t="str">
        <f>IF($D$168="Y/T","Isi Sasaran",IF($E$168=0,0,IF(K172="Y",1,IF(K172="T",0,"Isi Dulu"))))</f>
        <v>Isi Sasaran</v>
      </c>
      <c r="M172" s="850"/>
      <c r="N172" s="853"/>
      <c r="O172" s="517"/>
      <c r="P172" s="517"/>
      <c r="Q172" s="517"/>
      <c r="R172" s="517"/>
    </row>
    <row r="173" spans="2:18" s="527" customFormat="1" ht="15.75">
      <c r="B173" s="836">
        <v>14</v>
      </c>
      <c r="C173" s="839"/>
      <c r="D173" s="857" t="s">
        <v>26</v>
      </c>
      <c r="E173" s="854" t="str">
        <f>IF(D173="Y",1,IF(D173="T",0,IF(D173="Y/T","Belum diisi","Error")))</f>
        <v>Belum diisi</v>
      </c>
      <c r="F173" s="528">
        <v>1</v>
      </c>
      <c r="G173" s="529"/>
      <c r="H173" s="600" t="str">
        <f t="shared" si="3"/>
        <v>Belum Diisi</v>
      </c>
      <c r="I173" s="590" t="s">
        <v>26</v>
      </c>
      <c r="J173" s="591" t="str">
        <f>IF($D$173="Y/T","Isi Sasaran",IF($E$173=0,0,IF(I173="Y",1,IF(I173="T",0,"Isi Dulu"))))</f>
        <v>Isi Sasaran</v>
      </c>
      <c r="K173" s="590" t="s">
        <v>26</v>
      </c>
      <c r="L173" s="591" t="str">
        <f>IF($D$173="Y/T","Isi Sasaran",IF($E$173=0,0,IF(K173="Y",1,IF(K173="T",0,"Isi Dulu"))))</f>
        <v>Isi Sasaran</v>
      </c>
      <c r="M173" s="848" t="s">
        <v>26</v>
      </c>
      <c r="N173" s="851" t="str">
        <f>IF(M173="Y",1,IF(M173="T",0,IF(M173="Y/T","Belum diisi","Error")))</f>
        <v>Belum diisi</v>
      </c>
      <c r="O173" s="517"/>
      <c r="P173" s="517"/>
      <c r="Q173" s="517"/>
      <c r="R173" s="517"/>
    </row>
    <row r="174" spans="2:18" s="527" customFormat="1" ht="15.75">
      <c r="B174" s="837"/>
      <c r="C174" s="840"/>
      <c r="D174" s="858"/>
      <c r="E174" s="855"/>
      <c r="F174" s="549">
        <v>2</v>
      </c>
      <c r="G174" s="550"/>
      <c r="H174" s="598" t="str">
        <f t="shared" si="3"/>
        <v>Belum Diisi</v>
      </c>
      <c r="I174" s="592" t="s">
        <v>26</v>
      </c>
      <c r="J174" s="593" t="str">
        <f>IF($D$173="Y/T","Isi Sasaran",IF($E$173=0,0,IF(I174="Y",1,IF(I174="T",0,"Isi Dulu"))))</f>
        <v>Isi Sasaran</v>
      </c>
      <c r="K174" s="592" t="s">
        <v>26</v>
      </c>
      <c r="L174" s="593" t="str">
        <f>IF($D$173="Y/T","Isi Sasaran",IF($E$173=0,0,IF(K174="Y",1,IF(K174="T",0,"Isi Dulu"))))</f>
        <v>Isi Sasaran</v>
      </c>
      <c r="M174" s="849"/>
      <c r="N174" s="852"/>
      <c r="O174" s="517"/>
      <c r="P174" s="517"/>
      <c r="Q174" s="517"/>
      <c r="R174" s="517"/>
    </row>
    <row r="175" spans="2:18" s="527" customFormat="1" ht="15.75">
      <c r="B175" s="837"/>
      <c r="C175" s="840"/>
      <c r="D175" s="858"/>
      <c r="E175" s="855"/>
      <c r="F175" s="549">
        <v>3</v>
      </c>
      <c r="G175" s="550"/>
      <c r="H175" s="598" t="str">
        <f t="shared" si="3"/>
        <v>Belum Diisi</v>
      </c>
      <c r="I175" s="592" t="s">
        <v>26</v>
      </c>
      <c r="J175" s="593" t="str">
        <f>IF($D$173="Y/T","Isi Sasaran",IF($E$173=0,0,IF(I175="Y",1,IF(I175="T",0,"Isi Dulu"))))</f>
        <v>Isi Sasaran</v>
      </c>
      <c r="K175" s="592" t="s">
        <v>26</v>
      </c>
      <c r="L175" s="593" t="str">
        <f>IF($D$173="Y/T","Isi Sasaran",IF($E$173=0,0,IF(K175="Y",1,IF(K175="T",0,"Isi Dulu"))))</f>
        <v>Isi Sasaran</v>
      </c>
      <c r="M175" s="849"/>
      <c r="N175" s="852"/>
      <c r="O175" s="517"/>
      <c r="P175" s="517"/>
      <c r="Q175" s="517"/>
      <c r="R175" s="517"/>
    </row>
    <row r="176" spans="2:18" s="527" customFormat="1" ht="15.75">
      <c r="B176" s="837"/>
      <c r="C176" s="840"/>
      <c r="D176" s="858"/>
      <c r="E176" s="855"/>
      <c r="F176" s="549">
        <v>4</v>
      </c>
      <c r="G176" s="550"/>
      <c r="H176" s="598" t="str">
        <f t="shared" si="3"/>
        <v>Belum Diisi</v>
      </c>
      <c r="I176" s="592" t="s">
        <v>26</v>
      </c>
      <c r="J176" s="593" t="str">
        <f>IF($D$173="Y/T","Isi Sasaran",IF($E$173=0,0,IF(I176="Y",1,IF(I176="T",0,"Isi Dulu"))))</f>
        <v>Isi Sasaran</v>
      </c>
      <c r="K176" s="592" t="s">
        <v>26</v>
      </c>
      <c r="L176" s="593" t="str">
        <f>IF($D$173="Y/T","Isi Sasaran",IF($E$173=0,0,IF(K176="Y",1,IF(K176="T",0,"Isi Dulu"))))</f>
        <v>Isi Sasaran</v>
      </c>
      <c r="M176" s="849"/>
      <c r="N176" s="852"/>
      <c r="O176" s="517"/>
      <c r="P176" s="517"/>
      <c r="Q176" s="517"/>
      <c r="R176" s="517"/>
    </row>
    <row r="177" spans="2:18" s="527" customFormat="1" ht="15.75">
      <c r="B177" s="838"/>
      <c r="C177" s="841"/>
      <c r="D177" s="859"/>
      <c r="E177" s="856"/>
      <c r="F177" s="569">
        <v>5</v>
      </c>
      <c r="G177" s="570"/>
      <c r="H177" s="599" t="str">
        <f t="shared" si="3"/>
        <v>Belum Diisi</v>
      </c>
      <c r="I177" s="595" t="s">
        <v>26</v>
      </c>
      <c r="J177" s="596" t="str">
        <f>IF($D$173="Y/T","Isi Sasaran",IF($E$173=0,0,IF(I177="Y",1,IF(I177="T",0,"Isi Dulu"))))</f>
        <v>Isi Sasaran</v>
      </c>
      <c r="K177" s="595" t="s">
        <v>26</v>
      </c>
      <c r="L177" s="596" t="str">
        <f>IF($D$173="Y/T","Isi Sasaran",IF($E$173=0,0,IF(K177="Y",1,IF(K177="T",0,"Isi Dulu"))))</f>
        <v>Isi Sasaran</v>
      </c>
      <c r="M177" s="850"/>
      <c r="N177" s="853"/>
      <c r="O177" s="517"/>
      <c r="P177" s="517"/>
      <c r="Q177" s="517"/>
      <c r="R177" s="517"/>
    </row>
    <row r="178" spans="2:18" s="527" customFormat="1" ht="15.75">
      <c r="B178" s="836">
        <v>15</v>
      </c>
      <c r="C178" s="839"/>
      <c r="D178" s="857" t="s">
        <v>26</v>
      </c>
      <c r="E178" s="854" t="str">
        <f>IF(D178="Y",1,IF(D178="T",0,IF(D178="Y/T","Belum diisi","Error")))</f>
        <v>Belum diisi</v>
      </c>
      <c r="F178" s="528">
        <v>1</v>
      </c>
      <c r="G178" s="529"/>
      <c r="H178" s="600" t="str">
        <f t="shared" si="3"/>
        <v>Belum Diisi</v>
      </c>
      <c r="I178" s="590" t="s">
        <v>26</v>
      </c>
      <c r="J178" s="591" t="str">
        <f>IF($D$178="Y/T","Isi Sasaran",IF($E$178=0,0,IF(I178="Y",1,IF(I178="T",0,"Isi Dulu"))))</f>
        <v>Isi Sasaran</v>
      </c>
      <c r="K178" s="590" t="s">
        <v>26</v>
      </c>
      <c r="L178" s="591" t="str">
        <f>IF($D$178="Y/T","Isi Sasaran",IF($E$178=0,0,IF(K178="Y",1,IF(K178="T",0,"Isi Dulu"))))</f>
        <v>Isi Sasaran</v>
      </c>
      <c r="M178" s="848" t="s">
        <v>26</v>
      </c>
      <c r="N178" s="851" t="str">
        <f>IF(M178="Y",1,IF(M178="T",0,IF(M178="Y/T","Belum diisi","Error")))</f>
        <v>Belum diisi</v>
      </c>
      <c r="O178" s="517"/>
      <c r="P178" s="517"/>
      <c r="Q178" s="517"/>
      <c r="R178" s="517"/>
    </row>
    <row r="179" spans="2:18" s="527" customFormat="1" ht="15.75">
      <c r="B179" s="837"/>
      <c r="C179" s="840"/>
      <c r="D179" s="858"/>
      <c r="E179" s="855"/>
      <c r="F179" s="549">
        <v>2</v>
      </c>
      <c r="G179" s="550"/>
      <c r="H179" s="598" t="str">
        <f t="shared" si="3"/>
        <v>Belum Diisi</v>
      </c>
      <c r="I179" s="592" t="s">
        <v>26</v>
      </c>
      <c r="J179" s="593" t="str">
        <f>IF($D$178="Y/T","Isi Sasaran",IF($E$178=0,0,IF(I179="Y",1,IF(I179="T",0,"Isi Dulu"))))</f>
        <v>Isi Sasaran</v>
      </c>
      <c r="K179" s="592" t="s">
        <v>26</v>
      </c>
      <c r="L179" s="593" t="str">
        <f>IF($D$178="Y/T","Isi Sasaran",IF($E$178=0,0,IF(K179="Y",1,IF(K179="T",0,"Isi Dulu"))))</f>
        <v>Isi Sasaran</v>
      </c>
      <c r="M179" s="849"/>
      <c r="N179" s="852"/>
      <c r="O179" s="517"/>
      <c r="P179" s="517"/>
      <c r="Q179" s="517"/>
      <c r="R179" s="517"/>
    </row>
    <row r="180" spans="2:18" s="527" customFormat="1" ht="15.75">
      <c r="B180" s="837"/>
      <c r="C180" s="840"/>
      <c r="D180" s="858"/>
      <c r="E180" s="855"/>
      <c r="F180" s="549">
        <v>3</v>
      </c>
      <c r="G180" s="550"/>
      <c r="H180" s="598" t="str">
        <f t="shared" si="3"/>
        <v>Belum Diisi</v>
      </c>
      <c r="I180" s="592" t="s">
        <v>26</v>
      </c>
      <c r="J180" s="593" t="str">
        <f>IF($D$178="Y/T","Isi Sasaran",IF($E$178=0,0,IF(I180="Y",1,IF(I180="T",0,"Isi Dulu"))))</f>
        <v>Isi Sasaran</v>
      </c>
      <c r="K180" s="592" t="s">
        <v>26</v>
      </c>
      <c r="L180" s="593" t="str">
        <f>IF($D$178="Y/T","Isi Sasaran",IF($E$178=0,0,IF(K180="Y",1,IF(K180="T",0,"Isi Dulu"))))</f>
        <v>Isi Sasaran</v>
      </c>
      <c r="M180" s="849"/>
      <c r="N180" s="852"/>
      <c r="O180" s="517"/>
      <c r="P180" s="517"/>
      <c r="Q180" s="517"/>
      <c r="R180" s="517"/>
    </row>
    <row r="181" spans="2:18" s="527" customFormat="1" ht="15.75">
      <c r="B181" s="837"/>
      <c r="C181" s="840"/>
      <c r="D181" s="858"/>
      <c r="E181" s="855"/>
      <c r="F181" s="549">
        <v>4</v>
      </c>
      <c r="G181" s="550"/>
      <c r="H181" s="598" t="str">
        <f t="shared" si="3"/>
        <v>Belum Diisi</v>
      </c>
      <c r="I181" s="592" t="s">
        <v>26</v>
      </c>
      <c r="J181" s="593" t="str">
        <f>IF($D$178="Y/T","Isi Sasaran",IF($E$178=0,0,IF(I181="Y",1,IF(I181="T",0,"Isi Dulu"))))</f>
        <v>Isi Sasaran</v>
      </c>
      <c r="K181" s="592" t="s">
        <v>26</v>
      </c>
      <c r="L181" s="593" t="str">
        <f>IF($D$178="Y/T","Isi Sasaran",IF($E$178=0,0,IF(K181="Y",1,IF(K181="T",0,"Isi Dulu"))))</f>
        <v>Isi Sasaran</v>
      </c>
      <c r="M181" s="849"/>
      <c r="N181" s="852"/>
      <c r="O181" s="517"/>
      <c r="P181" s="517"/>
      <c r="Q181" s="517"/>
      <c r="R181" s="517"/>
    </row>
    <row r="182" spans="2:18" s="527" customFormat="1" ht="15.75">
      <c r="B182" s="838"/>
      <c r="C182" s="841"/>
      <c r="D182" s="859"/>
      <c r="E182" s="856"/>
      <c r="F182" s="569">
        <v>5</v>
      </c>
      <c r="G182" s="570"/>
      <c r="H182" s="599" t="str">
        <f t="shared" si="3"/>
        <v>Belum Diisi</v>
      </c>
      <c r="I182" s="595" t="s">
        <v>26</v>
      </c>
      <c r="J182" s="596" t="str">
        <f>IF($D$178="Y/T","Isi Sasaran",IF($E$178=0,0,IF(I182="Y",1,IF(I182="T",0,"Isi Dulu"))))</f>
        <v>Isi Sasaran</v>
      </c>
      <c r="K182" s="595" t="s">
        <v>26</v>
      </c>
      <c r="L182" s="596" t="str">
        <f>IF($D$178="Y/T","Isi Sasaran",IF($E$178=0,0,IF(K182="Y",1,IF(K182="T",0,"Isi Dulu"))))</f>
        <v>Isi Sasaran</v>
      </c>
      <c r="M182" s="850"/>
      <c r="N182" s="853"/>
      <c r="O182" s="517"/>
      <c r="P182" s="517"/>
      <c r="Q182" s="517"/>
      <c r="R182" s="517"/>
    </row>
    <row r="183" spans="2:18" s="527" customFormat="1" ht="15.75">
      <c r="B183" s="836">
        <v>16</v>
      </c>
      <c r="C183" s="839"/>
      <c r="D183" s="857" t="s">
        <v>26</v>
      </c>
      <c r="E183" s="854" t="str">
        <f>IF(D183="Y",1,IF(D183="T",0,IF(D183="Y/T","Belum diisi","Error")))</f>
        <v>Belum diisi</v>
      </c>
      <c r="F183" s="528">
        <v>1</v>
      </c>
      <c r="G183" s="529"/>
      <c r="H183" s="600" t="str">
        <f t="shared" si="3"/>
        <v>Belum Diisi</v>
      </c>
      <c r="I183" s="590" t="s">
        <v>26</v>
      </c>
      <c r="J183" s="591" t="str">
        <f>IF($D$183="Y/T","Isi Sasaran",IF($E$183=0,0,IF(I183="Y",1,IF(I183="T",0,"Isi Dulu"))))</f>
        <v>Isi Sasaran</v>
      </c>
      <c r="K183" s="590" t="s">
        <v>26</v>
      </c>
      <c r="L183" s="591" t="str">
        <f>IF($D$183="Y/T","Isi Sasaran",IF($E$183=0,0,IF(K183="Y",1,IF(K183="T",0,"Isi Dulu"))))</f>
        <v>Isi Sasaran</v>
      </c>
      <c r="M183" s="848" t="s">
        <v>26</v>
      </c>
      <c r="N183" s="851" t="str">
        <f>IF(M183="Y",1,IF(M183="T",0,IF(M183="Y/T","Belum diisi","Error")))</f>
        <v>Belum diisi</v>
      </c>
      <c r="O183" s="517"/>
      <c r="P183" s="517"/>
      <c r="Q183" s="517"/>
      <c r="R183" s="517"/>
    </row>
    <row r="184" spans="2:18" s="527" customFormat="1" ht="15.75">
      <c r="B184" s="837"/>
      <c r="C184" s="840"/>
      <c r="D184" s="858"/>
      <c r="E184" s="855"/>
      <c r="F184" s="549">
        <v>2</v>
      </c>
      <c r="G184" s="550"/>
      <c r="H184" s="598" t="str">
        <f t="shared" si="3"/>
        <v>Belum Diisi</v>
      </c>
      <c r="I184" s="592" t="s">
        <v>26</v>
      </c>
      <c r="J184" s="593" t="str">
        <f>IF($D$183="Y/T","Isi Sasaran",IF($E$183=0,0,IF(I184="Y",1,IF(I184="T",0,"Isi Dulu"))))</f>
        <v>Isi Sasaran</v>
      </c>
      <c r="K184" s="592" t="s">
        <v>26</v>
      </c>
      <c r="L184" s="593" t="str">
        <f>IF($D$183="Y/T","Isi Sasaran",IF($E$183=0,0,IF(K184="Y",1,IF(K184="T",0,"Isi Dulu"))))</f>
        <v>Isi Sasaran</v>
      </c>
      <c r="M184" s="849"/>
      <c r="N184" s="852"/>
      <c r="O184" s="517"/>
      <c r="P184" s="517"/>
      <c r="Q184" s="517"/>
      <c r="R184" s="517"/>
    </row>
    <row r="185" spans="2:18" s="527" customFormat="1" ht="15.75">
      <c r="B185" s="837"/>
      <c r="C185" s="840"/>
      <c r="D185" s="858"/>
      <c r="E185" s="855"/>
      <c r="F185" s="549">
        <v>3</v>
      </c>
      <c r="G185" s="550"/>
      <c r="H185" s="598" t="str">
        <f t="shared" si="3"/>
        <v>Belum Diisi</v>
      </c>
      <c r="I185" s="592" t="s">
        <v>26</v>
      </c>
      <c r="J185" s="593" t="str">
        <f>IF($D$183="Y/T","Isi Sasaran",IF($E$183=0,0,IF(I185="Y",1,IF(I185="T",0,"Isi Dulu"))))</f>
        <v>Isi Sasaran</v>
      </c>
      <c r="K185" s="592" t="s">
        <v>26</v>
      </c>
      <c r="L185" s="593" t="str">
        <f>IF($D$183="Y/T","Isi Sasaran",IF($E$183=0,0,IF(K185="Y",1,IF(K185="T",0,"Isi Dulu"))))</f>
        <v>Isi Sasaran</v>
      </c>
      <c r="M185" s="849"/>
      <c r="N185" s="852"/>
      <c r="O185" s="517"/>
      <c r="P185" s="517"/>
      <c r="Q185" s="517"/>
      <c r="R185" s="517"/>
    </row>
    <row r="186" spans="2:18" s="527" customFormat="1" ht="15.75">
      <c r="B186" s="837"/>
      <c r="C186" s="840"/>
      <c r="D186" s="858"/>
      <c r="E186" s="855"/>
      <c r="F186" s="549">
        <v>4</v>
      </c>
      <c r="G186" s="550"/>
      <c r="H186" s="598" t="str">
        <f t="shared" si="3"/>
        <v>Belum Diisi</v>
      </c>
      <c r="I186" s="592" t="s">
        <v>26</v>
      </c>
      <c r="J186" s="593" t="str">
        <f>IF($D$183="Y/T","Isi Sasaran",IF($E$183=0,0,IF(I186="Y",1,IF(I186="T",0,"Isi Dulu"))))</f>
        <v>Isi Sasaran</v>
      </c>
      <c r="K186" s="592" t="s">
        <v>26</v>
      </c>
      <c r="L186" s="593" t="str">
        <f>IF($D$183="Y/T","Isi Sasaran",IF($E$183=0,0,IF(K186="Y",1,IF(K186="T",0,"Isi Dulu"))))</f>
        <v>Isi Sasaran</v>
      </c>
      <c r="M186" s="849"/>
      <c r="N186" s="852"/>
      <c r="O186" s="517"/>
      <c r="P186" s="517"/>
      <c r="Q186" s="517"/>
      <c r="R186" s="517"/>
    </row>
    <row r="187" spans="2:18" s="527" customFormat="1" ht="15.75">
      <c r="B187" s="838"/>
      <c r="C187" s="841"/>
      <c r="D187" s="859"/>
      <c r="E187" s="856"/>
      <c r="F187" s="569">
        <v>5</v>
      </c>
      <c r="G187" s="570"/>
      <c r="H187" s="599" t="str">
        <f t="shared" si="3"/>
        <v>Belum Diisi</v>
      </c>
      <c r="I187" s="595" t="s">
        <v>26</v>
      </c>
      <c r="J187" s="596" t="str">
        <f>IF($D$183="Y/T","Isi Sasaran",IF($E$183=0,0,IF(I187="Y",1,IF(I187="T",0,"Isi Dulu"))))</f>
        <v>Isi Sasaran</v>
      </c>
      <c r="K187" s="595" t="s">
        <v>26</v>
      </c>
      <c r="L187" s="596" t="str">
        <f>IF($D$183="Y/T","Isi Sasaran",IF($E$183=0,0,IF(K187="Y",1,IF(K187="T",0,"Isi Dulu"))))</f>
        <v>Isi Sasaran</v>
      </c>
      <c r="M187" s="850"/>
      <c r="N187" s="853"/>
      <c r="O187" s="517"/>
      <c r="P187" s="517"/>
      <c r="Q187" s="517"/>
      <c r="R187" s="517"/>
    </row>
    <row r="188" spans="2:18" s="527" customFormat="1" ht="15.75">
      <c r="B188" s="836">
        <v>17</v>
      </c>
      <c r="C188" s="839"/>
      <c r="D188" s="857" t="s">
        <v>26</v>
      </c>
      <c r="E188" s="854" t="str">
        <f>IF(D188="Y",1,IF(D188="T",0,IF(D188="Y/T","Belum diisi","Error")))</f>
        <v>Belum diisi</v>
      </c>
      <c r="F188" s="528">
        <v>1</v>
      </c>
      <c r="G188" s="529"/>
      <c r="H188" s="600" t="str">
        <f t="shared" si="3"/>
        <v>Belum Diisi</v>
      </c>
      <c r="I188" s="590" t="s">
        <v>26</v>
      </c>
      <c r="J188" s="591" t="str">
        <f>IF($D$188="Y/T","Isi Sasaran",IF($E$188=0,0,IF(I188="Y",1,IF(I188="T",0,"Isi Dulu"))))</f>
        <v>Isi Sasaran</v>
      </c>
      <c r="K188" s="590" t="s">
        <v>26</v>
      </c>
      <c r="L188" s="591" t="str">
        <f>IF($D$188="Y/T","Isi Sasaran",IF($E$188=0,0,IF(K188="Y",1,IF(K188="T",0,"Isi Dulu"))))</f>
        <v>Isi Sasaran</v>
      </c>
      <c r="M188" s="848" t="s">
        <v>26</v>
      </c>
      <c r="N188" s="851" t="str">
        <f>IF(M188="Y",1,IF(M188="T",0,IF(M188="Y/T","Belum diisi","Error")))</f>
        <v>Belum diisi</v>
      </c>
      <c r="O188" s="517"/>
      <c r="P188" s="517"/>
      <c r="Q188" s="517"/>
      <c r="R188" s="517"/>
    </row>
    <row r="189" spans="2:18" s="527" customFormat="1" ht="15.75">
      <c r="B189" s="837"/>
      <c r="C189" s="840"/>
      <c r="D189" s="858"/>
      <c r="E189" s="855"/>
      <c r="F189" s="549">
        <v>2</v>
      </c>
      <c r="G189" s="550"/>
      <c r="H189" s="598" t="str">
        <f t="shared" si="3"/>
        <v>Belum Diisi</v>
      </c>
      <c r="I189" s="592" t="s">
        <v>26</v>
      </c>
      <c r="J189" s="593" t="str">
        <f>IF($D$188="Y/T","Isi Sasaran",IF($E$188=0,0,IF(I189="Y",1,IF(I189="T",0,"Isi Dulu"))))</f>
        <v>Isi Sasaran</v>
      </c>
      <c r="K189" s="592" t="s">
        <v>26</v>
      </c>
      <c r="L189" s="593" t="str">
        <f>IF($D$188="Y/T","Isi Sasaran",IF($E$188=0,0,IF(K189="Y",1,IF(K189="T",0,"Isi Dulu"))))</f>
        <v>Isi Sasaran</v>
      </c>
      <c r="M189" s="849"/>
      <c r="N189" s="852"/>
      <c r="O189" s="517"/>
      <c r="P189" s="517"/>
      <c r="Q189" s="517"/>
      <c r="R189" s="517"/>
    </row>
    <row r="190" spans="2:18" s="527" customFormat="1" ht="15.75">
      <c r="B190" s="837"/>
      <c r="C190" s="840"/>
      <c r="D190" s="858"/>
      <c r="E190" s="855"/>
      <c r="F190" s="549">
        <v>3</v>
      </c>
      <c r="G190" s="550"/>
      <c r="H190" s="598" t="str">
        <f t="shared" si="3"/>
        <v>Belum Diisi</v>
      </c>
      <c r="I190" s="592" t="s">
        <v>26</v>
      </c>
      <c r="J190" s="593" t="str">
        <f>IF($D$188="Y/T","Isi Sasaran",IF($E$188=0,0,IF(I190="Y",1,IF(I190="T",0,"Isi Dulu"))))</f>
        <v>Isi Sasaran</v>
      </c>
      <c r="K190" s="592" t="s">
        <v>26</v>
      </c>
      <c r="L190" s="593" t="str">
        <f>IF($D$188="Y/T","Isi Sasaran",IF($E$188=0,0,IF(K190="Y",1,IF(K190="T",0,"Isi Dulu"))))</f>
        <v>Isi Sasaran</v>
      </c>
      <c r="M190" s="849"/>
      <c r="N190" s="852"/>
      <c r="O190" s="517"/>
      <c r="P190" s="517"/>
      <c r="Q190" s="517"/>
      <c r="R190" s="517"/>
    </row>
    <row r="191" spans="2:18" s="527" customFormat="1" ht="15.75">
      <c r="B191" s="837"/>
      <c r="C191" s="840"/>
      <c r="D191" s="858"/>
      <c r="E191" s="855"/>
      <c r="F191" s="549">
        <v>4</v>
      </c>
      <c r="G191" s="550"/>
      <c r="H191" s="598" t="str">
        <f t="shared" si="3"/>
        <v>Belum Diisi</v>
      </c>
      <c r="I191" s="592" t="s">
        <v>26</v>
      </c>
      <c r="J191" s="593" t="str">
        <f>IF($D$188="Y/T","Isi Sasaran",IF($E$188=0,0,IF(I191="Y",1,IF(I191="T",0,"Isi Dulu"))))</f>
        <v>Isi Sasaran</v>
      </c>
      <c r="K191" s="592" t="s">
        <v>26</v>
      </c>
      <c r="L191" s="593" t="str">
        <f>IF($D$188="Y/T","Isi Sasaran",IF($E$188=0,0,IF(K191="Y",1,IF(K191="T",0,"Isi Dulu"))))</f>
        <v>Isi Sasaran</v>
      </c>
      <c r="M191" s="849"/>
      <c r="N191" s="852"/>
      <c r="O191" s="517"/>
      <c r="P191" s="517"/>
      <c r="Q191" s="517"/>
      <c r="R191" s="517"/>
    </row>
    <row r="192" spans="2:18" s="527" customFormat="1" ht="15.75">
      <c r="B192" s="838"/>
      <c r="C192" s="841"/>
      <c r="D192" s="859"/>
      <c r="E192" s="856"/>
      <c r="F192" s="569">
        <v>5</v>
      </c>
      <c r="G192" s="570"/>
      <c r="H192" s="599" t="str">
        <f t="shared" si="3"/>
        <v>Belum Diisi</v>
      </c>
      <c r="I192" s="595" t="s">
        <v>26</v>
      </c>
      <c r="J192" s="596" t="str">
        <f>IF($D$188="Y/T","Isi Sasaran",IF($E$188=0,0,IF(I192="Y",1,IF(I192="T",0,"Isi Dulu"))))</f>
        <v>Isi Sasaran</v>
      </c>
      <c r="K192" s="595" t="s">
        <v>26</v>
      </c>
      <c r="L192" s="596" t="str">
        <f>IF($D$188="Y/T","Isi Sasaran",IF($E$188=0,0,IF(K192="Y",1,IF(K192="T",0,"Isi Dulu"))))</f>
        <v>Isi Sasaran</v>
      </c>
      <c r="M192" s="850"/>
      <c r="N192" s="853"/>
      <c r="O192" s="517"/>
      <c r="P192" s="517"/>
      <c r="Q192" s="517"/>
      <c r="R192" s="517"/>
    </row>
    <row r="193" spans="2:18" s="527" customFormat="1" ht="15.75">
      <c r="B193" s="836">
        <v>18</v>
      </c>
      <c r="C193" s="839"/>
      <c r="D193" s="857" t="s">
        <v>26</v>
      </c>
      <c r="E193" s="854" t="str">
        <f>IF(D193="Y",1,IF(D193="T",0,IF(D193="Y/T","Belum diisi","Error")))</f>
        <v>Belum diisi</v>
      </c>
      <c r="F193" s="528">
        <v>1</v>
      </c>
      <c r="G193" s="529"/>
      <c r="H193" s="600" t="str">
        <f t="shared" si="3"/>
        <v>Belum Diisi</v>
      </c>
      <c r="I193" s="590" t="s">
        <v>26</v>
      </c>
      <c r="J193" s="591" t="str">
        <f>IF($D$193="Y/T","Isi Sasaran",IF($E$193=0,0,IF(I193="Y",1,IF(I193="T",0,"Isi Dulu"))))</f>
        <v>Isi Sasaran</v>
      </c>
      <c r="K193" s="590" t="s">
        <v>26</v>
      </c>
      <c r="L193" s="591" t="str">
        <f>IF($D$193="Y/T","Isi Sasaran",IF($E$193=0,0,IF(K193="Y",1,IF(K193="T",0,"Isi Dulu"))))</f>
        <v>Isi Sasaran</v>
      </c>
      <c r="M193" s="848" t="s">
        <v>26</v>
      </c>
      <c r="N193" s="851" t="str">
        <f>IF(M193="Y",1,IF(M193="T",0,IF(M193="Y/T","Belum diisi","Error")))</f>
        <v>Belum diisi</v>
      </c>
      <c r="O193" s="517"/>
      <c r="P193" s="517"/>
      <c r="Q193" s="517"/>
      <c r="R193" s="517"/>
    </row>
    <row r="194" spans="2:18" s="527" customFormat="1" ht="15.75">
      <c r="B194" s="837"/>
      <c r="C194" s="840"/>
      <c r="D194" s="858"/>
      <c r="E194" s="855"/>
      <c r="F194" s="549">
        <v>2</v>
      </c>
      <c r="G194" s="550"/>
      <c r="H194" s="598" t="str">
        <f t="shared" si="3"/>
        <v>Belum Diisi</v>
      </c>
      <c r="I194" s="592" t="s">
        <v>26</v>
      </c>
      <c r="J194" s="593" t="str">
        <f>IF($D$193="Y/T","Isi Sasaran",IF($E$193=0,0,IF(I194="Y",1,IF(I194="T",0,"Isi Dulu"))))</f>
        <v>Isi Sasaran</v>
      </c>
      <c r="K194" s="592" t="s">
        <v>26</v>
      </c>
      <c r="L194" s="593" t="str">
        <f>IF($D$193="Y/T","Isi Sasaran",IF($E$193=0,0,IF(K194="Y",1,IF(K194="T",0,"Isi Dulu"))))</f>
        <v>Isi Sasaran</v>
      </c>
      <c r="M194" s="849"/>
      <c r="N194" s="852"/>
      <c r="O194" s="517"/>
      <c r="P194" s="517"/>
      <c r="Q194" s="517"/>
      <c r="R194" s="517"/>
    </row>
    <row r="195" spans="2:18" s="527" customFormat="1" ht="15.75">
      <c r="B195" s="837"/>
      <c r="C195" s="840"/>
      <c r="D195" s="858"/>
      <c r="E195" s="855"/>
      <c r="F195" s="549">
        <v>3</v>
      </c>
      <c r="G195" s="550"/>
      <c r="H195" s="598" t="str">
        <f t="shared" si="3"/>
        <v>Belum Diisi</v>
      </c>
      <c r="I195" s="592" t="s">
        <v>26</v>
      </c>
      <c r="J195" s="593" t="str">
        <f>IF($D$193="Y/T","Isi Sasaran",IF($E$193=0,0,IF(I195="Y",1,IF(I195="T",0,"Isi Dulu"))))</f>
        <v>Isi Sasaran</v>
      </c>
      <c r="K195" s="592" t="s">
        <v>26</v>
      </c>
      <c r="L195" s="593" t="str">
        <f>IF($D$193="Y/T","Isi Sasaran",IF($E$193=0,0,IF(K195="Y",1,IF(K195="T",0,"Isi Dulu"))))</f>
        <v>Isi Sasaran</v>
      </c>
      <c r="M195" s="849"/>
      <c r="N195" s="852"/>
      <c r="O195" s="517"/>
      <c r="P195" s="517"/>
      <c r="Q195" s="517"/>
      <c r="R195" s="517"/>
    </row>
    <row r="196" spans="2:18" s="527" customFormat="1" ht="15.75">
      <c r="B196" s="837"/>
      <c r="C196" s="840"/>
      <c r="D196" s="858"/>
      <c r="E196" s="855"/>
      <c r="F196" s="549">
        <v>4</v>
      </c>
      <c r="G196" s="550"/>
      <c r="H196" s="598" t="str">
        <f t="shared" si="3"/>
        <v>Belum Diisi</v>
      </c>
      <c r="I196" s="592" t="s">
        <v>26</v>
      </c>
      <c r="J196" s="593" t="str">
        <f>IF($D$193="Y/T","Isi Sasaran",IF($E$193=0,0,IF(I196="Y",1,IF(I196="T",0,"Isi Dulu"))))</f>
        <v>Isi Sasaran</v>
      </c>
      <c r="K196" s="592" t="s">
        <v>26</v>
      </c>
      <c r="L196" s="593" t="str">
        <f>IF($D$193="Y/T","Isi Sasaran",IF($E$193=0,0,IF(K196="Y",1,IF(K196="T",0,"Isi Dulu"))))</f>
        <v>Isi Sasaran</v>
      </c>
      <c r="M196" s="849"/>
      <c r="N196" s="852"/>
      <c r="O196" s="517"/>
      <c r="P196" s="517"/>
      <c r="Q196" s="517"/>
      <c r="R196" s="517"/>
    </row>
    <row r="197" spans="2:18" s="527" customFormat="1" ht="15.75">
      <c r="B197" s="838"/>
      <c r="C197" s="841"/>
      <c r="D197" s="859"/>
      <c r="E197" s="856"/>
      <c r="F197" s="569">
        <v>5</v>
      </c>
      <c r="G197" s="570"/>
      <c r="H197" s="599" t="str">
        <f t="shared" si="3"/>
        <v>Belum Diisi</v>
      </c>
      <c r="I197" s="595" t="s">
        <v>26</v>
      </c>
      <c r="J197" s="596" t="str">
        <f>IF($D$193="Y/T","Isi Sasaran",IF($E$193=0,0,IF(I197="Y",1,IF(I197="T",0,"Isi Dulu"))))</f>
        <v>Isi Sasaran</v>
      </c>
      <c r="K197" s="595" t="s">
        <v>26</v>
      </c>
      <c r="L197" s="596" t="str">
        <f>IF($D$193="Y/T","Isi Sasaran",IF($E$193=0,0,IF(K197="Y",1,IF(K197="T",0,"Isi Dulu"))))</f>
        <v>Isi Sasaran</v>
      </c>
      <c r="M197" s="850"/>
      <c r="N197" s="853"/>
      <c r="O197" s="517"/>
      <c r="P197" s="517"/>
      <c r="Q197" s="517"/>
      <c r="R197" s="517"/>
    </row>
    <row r="198" spans="2:18" s="527" customFormat="1" ht="15.75">
      <c r="B198" s="836">
        <v>19</v>
      </c>
      <c r="C198" s="839"/>
      <c r="D198" s="857" t="s">
        <v>26</v>
      </c>
      <c r="E198" s="854" t="str">
        <f>IF(D198="Y",1,IF(D198="T",0,IF(D198="Y/T","Belum diisi","Error")))</f>
        <v>Belum diisi</v>
      </c>
      <c r="F198" s="528">
        <v>1</v>
      </c>
      <c r="G198" s="529"/>
      <c r="H198" s="600" t="str">
        <f t="shared" si="3"/>
        <v>Belum Diisi</v>
      </c>
      <c r="I198" s="590" t="s">
        <v>26</v>
      </c>
      <c r="J198" s="591" t="str">
        <f>IF($D$198="Y/T","Isi Sasaran",IF($E$198=0,0,IF(I198="Y",1,IF(I198="T",0,"Isi Dulu"))))</f>
        <v>Isi Sasaran</v>
      </c>
      <c r="K198" s="590" t="s">
        <v>26</v>
      </c>
      <c r="L198" s="591" t="str">
        <f>IF($D$198="Y/T","Isi Sasaran",IF($E$198=0,0,IF(K198="Y",1,IF(K198="T",0,"Isi Dulu"))))</f>
        <v>Isi Sasaran</v>
      </c>
      <c r="M198" s="848" t="s">
        <v>26</v>
      </c>
      <c r="N198" s="851" t="str">
        <f>IF(M198="Y",1,IF(M198="T",0,IF(M198="Y/T","Belum diisi","Error")))</f>
        <v>Belum diisi</v>
      </c>
      <c r="O198" s="517"/>
      <c r="P198" s="517"/>
      <c r="Q198" s="517"/>
      <c r="R198" s="517"/>
    </row>
    <row r="199" spans="2:18" s="527" customFormat="1" ht="15.75">
      <c r="B199" s="837"/>
      <c r="C199" s="840"/>
      <c r="D199" s="858"/>
      <c r="E199" s="855"/>
      <c r="F199" s="549">
        <v>2</v>
      </c>
      <c r="G199" s="550"/>
      <c r="H199" s="598" t="str">
        <f t="shared" si="3"/>
        <v>Belum Diisi</v>
      </c>
      <c r="I199" s="592" t="s">
        <v>26</v>
      </c>
      <c r="J199" s="593" t="str">
        <f>IF($D$198="Y/T","Isi Sasaran",IF($E$198=0,0,IF(I199="Y",1,IF(I199="T",0,"Isi Dulu"))))</f>
        <v>Isi Sasaran</v>
      </c>
      <c r="K199" s="592" t="s">
        <v>26</v>
      </c>
      <c r="L199" s="593" t="str">
        <f>IF($D$198="Y/T","Isi Sasaran",IF($E$198=0,0,IF(K199="Y",1,IF(K199="T",0,"Isi Dulu"))))</f>
        <v>Isi Sasaran</v>
      </c>
      <c r="M199" s="849"/>
      <c r="N199" s="852"/>
      <c r="O199" s="517"/>
      <c r="P199" s="517"/>
      <c r="Q199" s="517"/>
      <c r="R199" s="517"/>
    </row>
    <row r="200" spans="2:18" s="527" customFormat="1" ht="15.75">
      <c r="B200" s="837"/>
      <c r="C200" s="840"/>
      <c r="D200" s="858"/>
      <c r="E200" s="855"/>
      <c r="F200" s="549">
        <v>3</v>
      </c>
      <c r="G200" s="550"/>
      <c r="H200" s="598" t="str">
        <f t="shared" si="3"/>
        <v>Belum Diisi</v>
      </c>
      <c r="I200" s="592" t="s">
        <v>26</v>
      </c>
      <c r="J200" s="593" t="str">
        <f>IF($D$198="Y/T","Isi Sasaran",IF($E$198=0,0,IF(I200="Y",1,IF(I200="T",0,"Isi Dulu"))))</f>
        <v>Isi Sasaran</v>
      </c>
      <c r="K200" s="592" t="s">
        <v>26</v>
      </c>
      <c r="L200" s="593" t="str">
        <f>IF($D$198="Y/T","Isi Sasaran",IF($E$198=0,0,IF(K200="Y",1,IF(K200="T",0,"Isi Dulu"))))</f>
        <v>Isi Sasaran</v>
      </c>
      <c r="M200" s="849"/>
      <c r="N200" s="852"/>
      <c r="O200" s="517"/>
      <c r="P200" s="517"/>
      <c r="Q200" s="517"/>
      <c r="R200" s="517"/>
    </row>
    <row r="201" spans="2:18" s="527" customFormat="1" ht="15.75">
      <c r="B201" s="837"/>
      <c r="C201" s="840"/>
      <c r="D201" s="858"/>
      <c r="E201" s="855"/>
      <c r="F201" s="549">
        <v>4</v>
      </c>
      <c r="G201" s="550"/>
      <c r="H201" s="598" t="str">
        <f t="shared" si="3"/>
        <v>Belum Diisi</v>
      </c>
      <c r="I201" s="592" t="s">
        <v>26</v>
      </c>
      <c r="J201" s="593" t="str">
        <f>IF($D$198="Y/T","Isi Sasaran",IF($E$198=0,0,IF(I201="Y",1,IF(I201="T",0,"Isi Dulu"))))</f>
        <v>Isi Sasaran</v>
      </c>
      <c r="K201" s="592" t="s">
        <v>26</v>
      </c>
      <c r="L201" s="593" t="str">
        <f>IF($D$198="Y/T","Isi Sasaran",IF($E$198=0,0,IF(K201="Y",1,IF(K201="T",0,"Isi Dulu"))))</f>
        <v>Isi Sasaran</v>
      </c>
      <c r="M201" s="849"/>
      <c r="N201" s="852"/>
      <c r="O201" s="517"/>
      <c r="P201" s="517"/>
      <c r="Q201" s="517"/>
      <c r="R201" s="517"/>
    </row>
    <row r="202" spans="2:18" s="527" customFormat="1" ht="15.75">
      <c r="B202" s="838"/>
      <c r="C202" s="841"/>
      <c r="D202" s="859"/>
      <c r="E202" s="856"/>
      <c r="F202" s="569">
        <v>5</v>
      </c>
      <c r="G202" s="570"/>
      <c r="H202" s="599" t="str">
        <f t="shared" si="3"/>
        <v>Belum Diisi</v>
      </c>
      <c r="I202" s="595" t="s">
        <v>26</v>
      </c>
      <c r="J202" s="596" t="str">
        <f>IF($D$198="Y/T","Isi Sasaran",IF($E$198=0,0,IF(I202="Y",1,IF(I202="T",0,"Isi Dulu"))))</f>
        <v>Isi Sasaran</v>
      </c>
      <c r="K202" s="595" t="s">
        <v>26</v>
      </c>
      <c r="L202" s="596" t="str">
        <f>IF($D$198="Y/T","Isi Sasaran",IF($E$198=0,0,IF(K202="Y",1,IF(K202="T",0,"Isi Dulu"))))</f>
        <v>Isi Sasaran</v>
      </c>
      <c r="M202" s="850"/>
      <c r="N202" s="853"/>
      <c r="O202" s="517"/>
      <c r="P202" s="517"/>
      <c r="Q202" s="517"/>
      <c r="R202" s="517"/>
    </row>
    <row r="203" spans="2:18" s="527" customFormat="1" ht="15.75">
      <c r="B203" s="836">
        <v>20</v>
      </c>
      <c r="C203" s="839"/>
      <c r="D203" s="857" t="s">
        <v>26</v>
      </c>
      <c r="E203" s="854" t="str">
        <f>IF(D203="Y",1,IF(D203="T",0,IF(D203="Y/T","Belum diisi","Error")))</f>
        <v>Belum diisi</v>
      </c>
      <c r="F203" s="528">
        <v>1</v>
      </c>
      <c r="G203" s="529"/>
      <c r="H203" s="600" t="str">
        <f t="shared" si="3"/>
        <v>Belum Diisi</v>
      </c>
      <c r="I203" s="590" t="s">
        <v>26</v>
      </c>
      <c r="J203" s="591" t="str">
        <f>IF($D$203="Y/T","Isi Sasaran",IF($E$203=0,0,IF(I203="Y",1,IF(I203="T",0,"Isi Dulu"))))</f>
        <v>Isi Sasaran</v>
      </c>
      <c r="K203" s="590" t="s">
        <v>26</v>
      </c>
      <c r="L203" s="591" t="str">
        <f>IF($D$203="Y/T","Isi Sasaran",IF($E$203=0,0,IF(K203="Y",1,IF(K203="T",0,"Isi Dulu"))))</f>
        <v>Isi Sasaran</v>
      </c>
      <c r="M203" s="848" t="s">
        <v>26</v>
      </c>
      <c r="N203" s="851" t="str">
        <f>IF(M203="Y",1,IF(M203="T",0,IF(M203="Y/T","Belum diisi","Error")))</f>
        <v>Belum diisi</v>
      </c>
      <c r="O203" s="517"/>
      <c r="P203" s="517"/>
      <c r="Q203" s="517"/>
      <c r="R203" s="517"/>
    </row>
    <row r="204" spans="2:18" s="527" customFormat="1" ht="15.75">
      <c r="B204" s="837"/>
      <c r="C204" s="840"/>
      <c r="D204" s="858"/>
      <c r="E204" s="855"/>
      <c r="F204" s="549">
        <v>2</v>
      </c>
      <c r="G204" s="550"/>
      <c r="H204" s="598" t="str">
        <f t="shared" si="3"/>
        <v>Belum Diisi</v>
      </c>
      <c r="I204" s="592" t="s">
        <v>26</v>
      </c>
      <c r="J204" s="593" t="str">
        <f>IF($D$203="Y/T","Isi Sasaran",IF($E$203=0,0,IF(I204="Y",1,IF(I204="T",0,"Isi Dulu"))))</f>
        <v>Isi Sasaran</v>
      </c>
      <c r="K204" s="592" t="s">
        <v>26</v>
      </c>
      <c r="L204" s="593" t="str">
        <f>IF($D$203="Y/T","Isi Sasaran",IF($E$203=0,0,IF(K204="Y",1,IF(K204="T",0,"Isi Dulu"))))</f>
        <v>Isi Sasaran</v>
      </c>
      <c r="M204" s="849"/>
      <c r="N204" s="852"/>
      <c r="O204" s="517"/>
      <c r="P204" s="517"/>
      <c r="Q204" s="517"/>
      <c r="R204" s="517"/>
    </row>
    <row r="205" spans="2:18" s="527" customFormat="1" ht="15.75">
      <c r="B205" s="837"/>
      <c r="C205" s="840"/>
      <c r="D205" s="858"/>
      <c r="E205" s="855"/>
      <c r="F205" s="549">
        <v>3</v>
      </c>
      <c r="G205" s="550"/>
      <c r="H205" s="598" t="str">
        <f t="shared" si="3"/>
        <v>Belum Diisi</v>
      </c>
      <c r="I205" s="592" t="s">
        <v>26</v>
      </c>
      <c r="J205" s="593" t="str">
        <f>IF($D$203="Y/T","Isi Sasaran",IF($E$203=0,0,IF(I205="Y",1,IF(I205="T",0,"Isi Dulu"))))</f>
        <v>Isi Sasaran</v>
      </c>
      <c r="K205" s="592" t="s">
        <v>26</v>
      </c>
      <c r="L205" s="593" t="str">
        <f>IF($D$203="Y/T","Isi Sasaran",IF($E$203=0,0,IF(K205="Y",1,IF(K205="T",0,"Isi Dulu"))))</f>
        <v>Isi Sasaran</v>
      </c>
      <c r="M205" s="849"/>
      <c r="N205" s="852"/>
      <c r="O205" s="517"/>
      <c r="P205" s="517"/>
      <c r="Q205" s="517"/>
      <c r="R205" s="517"/>
    </row>
    <row r="206" spans="2:18" s="527" customFormat="1" ht="15.75">
      <c r="B206" s="837"/>
      <c r="C206" s="840"/>
      <c r="D206" s="858"/>
      <c r="E206" s="855"/>
      <c r="F206" s="549">
        <v>4</v>
      </c>
      <c r="G206" s="550"/>
      <c r="H206" s="598" t="str">
        <f t="shared" si="3"/>
        <v>Belum Diisi</v>
      </c>
      <c r="I206" s="592" t="s">
        <v>26</v>
      </c>
      <c r="J206" s="593" t="str">
        <f>IF($D$203="Y/T","Isi Sasaran",IF($E$203=0,0,IF(I206="Y",1,IF(I206="T",0,"Isi Dulu"))))</f>
        <v>Isi Sasaran</v>
      </c>
      <c r="K206" s="592" t="s">
        <v>26</v>
      </c>
      <c r="L206" s="593" t="str">
        <f>IF($D$203="Y/T","Isi Sasaran",IF($E$203=0,0,IF(K206="Y",1,IF(K206="T",0,"Isi Dulu"))))</f>
        <v>Isi Sasaran</v>
      </c>
      <c r="M206" s="849"/>
      <c r="N206" s="852"/>
      <c r="O206" s="517"/>
      <c r="P206" s="517"/>
      <c r="Q206" s="517"/>
      <c r="R206" s="517"/>
    </row>
    <row r="207" spans="2:18" s="527" customFormat="1" ht="15.75">
      <c r="B207" s="838"/>
      <c r="C207" s="841"/>
      <c r="D207" s="859"/>
      <c r="E207" s="856"/>
      <c r="F207" s="569">
        <v>5</v>
      </c>
      <c r="G207" s="570"/>
      <c r="H207" s="599" t="str">
        <f t="shared" si="3"/>
        <v>Belum Diisi</v>
      </c>
      <c r="I207" s="595" t="s">
        <v>26</v>
      </c>
      <c r="J207" s="596" t="str">
        <f>IF($D$203="Y/T","Isi Sasaran",IF($E$203=0,0,IF(I207="Y",1,IF(I207="T",0,"Isi Dulu"))))</f>
        <v>Isi Sasaran</v>
      </c>
      <c r="K207" s="595" t="s">
        <v>26</v>
      </c>
      <c r="L207" s="596" t="str">
        <f>IF($D$203="Y/T","Isi Sasaran",IF($E$203=0,0,IF(K207="Y",1,IF(K207="T",0,"Isi Dulu"))))</f>
        <v>Isi Sasaran</v>
      </c>
      <c r="M207" s="850"/>
      <c r="N207" s="853"/>
      <c r="O207" s="517"/>
      <c r="P207" s="517"/>
      <c r="Q207" s="517"/>
      <c r="R207" s="517"/>
    </row>
    <row r="208" spans="2:18" s="527" customFormat="1" ht="15.75">
      <c r="B208" s="580"/>
      <c r="C208" s="581"/>
      <c r="D208" s="582"/>
      <c r="E208" s="605" t="e">
        <f>AVERAGE(E108:E207)</f>
        <v>#DIV/0!</v>
      </c>
      <c r="F208" s="580"/>
      <c r="G208" s="583"/>
      <c r="H208" s="602" t="e">
        <f>(IF($D108="Y/T",0,AVERAGE(H108:H112))+IF($D113="Y/T",0,AVERAGE(H113:H117))+IF($D118="Y/T",0,AVERAGE(H118:H122))+IF($D123="Y/T",0,AVERAGE(H123:H127))+IF($D128="Y/T",0,AVERAGE(H128:H132))+IF($D133="Y/T",0,AVERAGE(H133:H137))+IF($D138="Y/T",0,AVERAGE(H138:H142))+IF($D143="Y/T",0,AVERAGE(H143:H147))+IF($D148="Y/T",0,AVERAGE(H148:H152))+IF($D153="Y/T",0,AVERAGE(H153:H157))+IF($D158="Y/T",0,AVERAGE(H158:H162))+IF($D163="Y/T",0,AVERAGE(H163:H167))+IF($D168="Y/T",0,AVERAGE(H168:H172))+IF($D173="Y/T",0,AVERAGE(H173:H177))+IF($D178="Y/T",0,AVERAGE(H178:H182))+IF($D183="Y/T",0,AVERAGE(H183:H187))+IF($D188="Y/T",0,AVERAGE(H188:H192))+IF($D193="Y/T",0,AVERAGE(H193:H197))+IF($D198="Y/T",0,AVERAGE(H198:H202))+IF($D203="Y/T",0,AVERAGE(H203:H207)))/(COUNTIF($D108:$D207,"Y")+COUNTIF($D108:$D207,"T"))</f>
        <v>#DIV/0!</v>
      </c>
      <c r="I208" s="582"/>
      <c r="J208" s="602" t="e">
        <f>(IF($D108="Y/T",0,AVERAGE(J108:J112))+IF($D113="Y/T",0,AVERAGE(J113:J117))+IF($D118="Y/T",0,AVERAGE(J118:J122))+IF($D123="Y/T",0,AVERAGE(J123:J127))+IF($D128="Y/T",0,AVERAGE(J128:J132))+IF($D133="Y/T",0,AVERAGE(J133:J137))+IF($D138="Y/T",0,AVERAGE(J138:J142))+IF($D143="Y/T",0,AVERAGE(J143:J147))+IF($D148="Y/T",0,AVERAGE(J148:J152))+IF($D153="Y/T",0,AVERAGE(J153:J157))+IF($D158="Y/T",0,AVERAGE(J158:J162))+IF($D163="Y/T",0,AVERAGE(J163:J167))+IF($D168="Y/T",0,AVERAGE(J168:J172))+IF($D173="Y/T",0,AVERAGE(J173:J177))+IF($D178="Y/T",0,AVERAGE(J178:J182))+IF($D183="Y/T",0,AVERAGE(J183:J187))+IF($D188="Y/T",0,AVERAGE(J188:J192))+IF($D193="Y/T",0,AVERAGE(J193:J197))+IF($D198="Y/T",0,AVERAGE(J198:J202))+IF($D203="Y/T",0,AVERAGE(J203:J207)))/(COUNTIF($D108:$D207,"Y")+COUNTIF($D108:$D207,"T"))</f>
        <v>#DIV/0!</v>
      </c>
      <c r="K208" s="582"/>
      <c r="L208" s="602" t="e">
        <f>(IF($D108="Y/T",0,AVERAGE(L108:L112))+IF($D113="Y/T",0,AVERAGE(L113:L117))+IF($D118="Y/T",0,AVERAGE(L118:L122))+IF($D123="Y/T",0,AVERAGE(L123:L127))+IF($D128="Y/T",0,AVERAGE(L128:L132))+IF($D133="Y/T",0,AVERAGE(L133:L137))+IF($D138="Y/T",0,AVERAGE(L138:L142))+IF($D143="Y/T",0,AVERAGE(L143:L147))+IF($D148="Y/T",0,AVERAGE(L148:L152))+IF($D153="Y/T",0,AVERAGE(L153:L157))+IF($D158="Y/T",0,AVERAGE(L158:L162))+IF($D163="Y/T",0,AVERAGE(L163:L167))+IF($D168="Y/T",0,AVERAGE(L168:L172))+IF($D173="Y/T",0,AVERAGE(L173:L177))+IF($D178="Y/T",0,AVERAGE(L178:L182))+IF($D183="Y/T",0,AVERAGE(L183:L187))+IF($D188="Y/T",0,AVERAGE(L188:L192))+IF($D193="Y/T",0,AVERAGE(L193:L197))+IF($D198="Y/T",0,AVERAGE(L198:L202))+IF($D203="Y/T",0,AVERAGE(L203:L207)))/(COUNTIF($D108:$D207,"Y")+COUNTIF($D108:$D207,"T"))</f>
        <v>#DIV/0!</v>
      </c>
      <c r="M208" s="606"/>
      <c r="N208" s="602" t="e">
        <f>AVERAGE(N108:N207)</f>
        <v>#DIV/0!</v>
      </c>
      <c r="O208" s="517"/>
      <c r="P208" s="517"/>
      <c r="Q208" s="517"/>
      <c r="R208" s="517"/>
    </row>
    <row r="209" spans="2:18" s="527" customFormat="1" ht="15.75">
      <c r="B209" s="865" t="s">
        <v>507</v>
      </c>
      <c r="C209" s="865"/>
      <c r="D209" s="865"/>
      <c r="E209" s="865"/>
      <c r="F209" s="865"/>
      <c r="G209" s="865"/>
      <c r="H209" s="865"/>
      <c r="I209" s="865"/>
      <c r="J209" s="865"/>
      <c r="K209" s="865"/>
      <c r="L209" s="865"/>
      <c r="M209" s="865"/>
      <c r="N209" s="866"/>
      <c r="O209" s="517"/>
      <c r="P209" s="517"/>
      <c r="Q209" s="517"/>
      <c r="R209" s="517"/>
    </row>
    <row r="210" spans="2:18" s="527" customFormat="1" ht="15.75">
      <c r="B210" s="836">
        <v>1</v>
      </c>
      <c r="C210" s="839"/>
      <c r="D210" s="857" t="s">
        <v>26</v>
      </c>
      <c r="E210" s="854" t="str">
        <f>IF(D210="Y",1,IF(D210="T",0,IF(D210="Y/T","Belum diisi","Error")))</f>
        <v>Belum diisi</v>
      </c>
      <c r="F210" s="528">
        <v>1</v>
      </c>
      <c r="G210" s="529"/>
      <c r="H210" s="589" t="str">
        <f>IF(OR(J210="Isi Dulu",L210="Isi Dulu",J210="Isi Sasaran",L210="Isi Sasaran"),"Belum Diisi",IF(SUM(J210,L210)=2,1,IF(SUM(J210,L210)=1,0,IF(SUM(J210,L210)=0,0,"Error"))))</f>
        <v>Belum Diisi</v>
      </c>
      <c r="I210" s="590" t="s">
        <v>26</v>
      </c>
      <c r="J210" s="591" t="str">
        <f>IF($D$210="Y/T","Isi Sasaran",IF($E$210=0,0,IF(I210="Y",1,IF(I210="T",0,"Isi Dulu"))))</f>
        <v>Isi Sasaran</v>
      </c>
      <c r="K210" s="590" t="s">
        <v>26</v>
      </c>
      <c r="L210" s="591" t="str">
        <f>IF($D$210="Y/T","Isi Sasaran",IF($E$210=0,0,IF(K210="Y",1,IF(K210="T",0,"Isi Dulu"))))</f>
        <v>Isi Sasaran</v>
      </c>
      <c r="M210" s="848" t="s">
        <v>26</v>
      </c>
      <c r="N210" s="851" t="str">
        <f>IF(M210="Y",1,IF(M210="T",0,IF(M210="Y/T","Belum diisi","Error")))</f>
        <v>Belum diisi</v>
      </c>
      <c r="O210" s="517"/>
      <c r="P210" s="517"/>
      <c r="Q210" s="517"/>
      <c r="R210" s="517"/>
    </row>
    <row r="211" spans="2:18" s="527" customFormat="1" ht="15.75">
      <c r="B211" s="837"/>
      <c r="C211" s="840"/>
      <c r="D211" s="858"/>
      <c r="E211" s="855"/>
      <c r="F211" s="549">
        <v>2</v>
      </c>
      <c r="G211" s="550"/>
      <c r="H211" s="589" t="str">
        <f t="shared" ref="H211:H274" si="4">IF(OR(J211="Isi Dulu",L211="Isi Dulu",J211="Isi Sasaran",L211="Isi Sasaran"),"Belum Diisi",IF(SUM(J211,L211)=2,1,IF(SUM(J211,L211)=1,0,IF(SUM(J211,L211)=0,0,"Error"))))</f>
        <v>Belum Diisi</v>
      </c>
      <c r="I211" s="592" t="s">
        <v>26</v>
      </c>
      <c r="J211" s="593" t="str">
        <f>IF($D$210="Y/T","Isi Sasaran",IF($E$210=0,0,IF(I211="Y",1,IF(I211="T",0,"Isi Dulu"))))</f>
        <v>Isi Sasaran</v>
      </c>
      <c r="K211" s="592" t="s">
        <v>26</v>
      </c>
      <c r="L211" s="593" t="str">
        <f>IF($D$210="Y/T","Isi Sasaran",IF($E$210=0,0,IF(K211="Y",1,IF(K211="T",0,"Isi Dulu"))))</f>
        <v>Isi Sasaran</v>
      </c>
      <c r="M211" s="849"/>
      <c r="N211" s="852"/>
      <c r="O211" s="517"/>
      <c r="P211" s="517"/>
      <c r="Q211" s="517"/>
      <c r="R211" s="517"/>
    </row>
    <row r="212" spans="2:18" s="527" customFormat="1" ht="15.75">
      <c r="B212" s="837"/>
      <c r="C212" s="840"/>
      <c r="D212" s="858"/>
      <c r="E212" s="855"/>
      <c r="F212" s="549">
        <v>3</v>
      </c>
      <c r="G212" s="550"/>
      <c r="H212" s="589" t="str">
        <f t="shared" si="4"/>
        <v>Belum Diisi</v>
      </c>
      <c r="I212" s="592" t="s">
        <v>26</v>
      </c>
      <c r="J212" s="593" t="str">
        <f>IF($D$210="Y/T","Isi Sasaran",IF($E$210=0,0,IF(I212="Y",1,IF(I212="T",0,"Isi Dulu"))))</f>
        <v>Isi Sasaran</v>
      </c>
      <c r="K212" s="592" t="s">
        <v>26</v>
      </c>
      <c r="L212" s="593" t="str">
        <f>IF($D$210="Y/T","Isi Sasaran",IF($E$210=0,0,IF(K212="Y",1,IF(K212="T",0,"Isi Dulu"))))</f>
        <v>Isi Sasaran</v>
      </c>
      <c r="M212" s="849"/>
      <c r="N212" s="852"/>
      <c r="O212" s="517"/>
      <c r="P212" s="517"/>
      <c r="Q212" s="517"/>
      <c r="R212" s="517"/>
    </row>
    <row r="213" spans="2:18" s="527" customFormat="1" ht="15.75">
      <c r="B213" s="837"/>
      <c r="C213" s="840"/>
      <c r="D213" s="858"/>
      <c r="E213" s="855"/>
      <c r="F213" s="549">
        <v>4</v>
      </c>
      <c r="G213" s="550"/>
      <c r="H213" s="589" t="str">
        <f t="shared" si="4"/>
        <v>Belum Diisi</v>
      </c>
      <c r="I213" s="592" t="s">
        <v>26</v>
      </c>
      <c r="J213" s="593" t="str">
        <f>IF($D$210="Y/T","Isi Sasaran",IF($E$210=0,0,IF(I213="Y",1,IF(I213="T",0,"Isi Dulu"))))</f>
        <v>Isi Sasaran</v>
      </c>
      <c r="K213" s="592" t="s">
        <v>26</v>
      </c>
      <c r="L213" s="593" t="str">
        <f>IF($D$210="Y/T","Isi Sasaran",IF($E$210=0,0,IF(K213="Y",1,IF(K213="T",0,"Isi Dulu"))))</f>
        <v>Isi Sasaran</v>
      </c>
      <c r="M213" s="849"/>
      <c r="N213" s="852"/>
      <c r="O213" s="517"/>
      <c r="P213" s="517"/>
      <c r="Q213" s="517"/>
      <c r="R213" s="517"/>
    </row>
    <row r="214" spans="2:18" s="527" customFormat="1" ht="15.75">
      <c r="B214" s="838"/>
      <c r="C214" s="841"/>
      <c r="D214" s="859"/>
      <c r="E214" s="856"/>
      <c r="F214" s="569">
        <v>5</v>
      </c>
      <c r="G214" s="570"/>
      <c r="H214" s="594" t="str">
        <f t="shared" si="4"/>
        <v>Belum Diisi</v>
      </c>
      <c r="I214" s="595" t="s">
        <v>26</v>
      </c>
      <c r="J214" s="596" t="str">
        <f>IF($D$210="Y/T","Isi Sasaran",IF($E$210=0,0,IF(I214="Y",1,IF(I214="T",0,"Isi Dulu"))))</f>
        <v>Isi Sasaran</v>
      </c>
      <c r="K214" s="595" t="s">
        <v>26</v>
      </c>
      <c r="L214" s="596" t="str">
        <f>IF($D$210="Y/T","Isi Sasaran",IF($E$210=0,0,IF(K214="Y",1,IF(K214="T",0,"Isi Dulu"))))</f>
        <v>Isi Sasaran</v>
      </c>
      <c r="M214" s="850"/>
      <c r="N214" s="853"/>
      <c r="O214" s="517"/>
      <c r="P214" s="517"/>
      <c r="Q214" s="517"/>
      <c r="R214" s="517"/>
    </row>
    <row r="215" spans="2:18" s="527" customFormat="1" ht="15.75">
      <c r="B215" s="836">
        <v>2</v>
      </c>
      <c r="C215" s="839"/>
      <c r="D215" s="857" t="s">
        <v>26</v>
      </c>
      <c r="E215" s="854" t="str">
        <f>IF(D215="Y",1,IF(D215="T",0,IF(D215="Y/T","Belum diisi","Error")))</f>
        <v>Belum diisi</v>
      </c>
      <c r="F215" s="528">
        <v>1</v>
      </c>
      <c r="G215" s="529"/>
      <c r="H215" s="597" t="str">
        <f t="shared" si="4"/>
        <v>Belum Diisi</v>
      </c>
      <c r="I215" s="590" t="s">
        <v>26</v>
      </c>
      <c r="J215" s="591" t="str">
        <f>IF($D$215="Y/T","Isi Sasaran",IF($E$215=0,0,IF(I215="Y",1,IF(I215="T",0,"Isi Dulu"))))</f>
        <v>Isi Sasaran</v>
      </c>
      <c r="K215" s="590" t="s">
        <v>26</v>
      </c>
      <c r="L215" s="591" t="str">
        <f>IF($D$215="Y/T","Isi Sasaran",IF($E$215=0,0,IF(K215="Y",1,IF(K215="T",0,"Isi Dulu"))))</f>
        <v>Isi Sasaran</v>
      </c>
      <c r="M215" s="848" t="s">
        <v>26</v>
      </c>
      <c r="N215" s="851" t="str">
        <f>IF(M215="Y",1,IF(M215="T",0,IF(M215="Y/T","Belum diisi","Error")))</f>
        <v>Belum diisi</v>
      </c>
      <c r="O215" s="517"/>
      <c r="P215" s="517"/>
      <c r="Q215" s="517"/>
      <c r="R215" s="517"/>
    </row>
    <row r="216" spans="2:18" s="527" customFormat="1" ht="15.75">
      <c r="B216" s="837"/>
      <c r="C216" s="840"/>
      <c r="D216" s="858"/>
      <c r="E216" s="855"/>
      <c r="F216" s="549">
        <v>2</v>
      </c>
      <c r="G216" s="550"/>
      <c r="H216" s="598" t="str">
        <f t="shared" si="4"/>
        <v>Belum Diisi</v>
      </c>
      <c r="I216" s="592" t="s">
        <v>26</v>
      </c>
      <c r="J216" s="593" t="str">
        <f>IF($D$215="Y/T","Isi Sasaran",IF($E$215=0,0,IF(I216="Y",1,IF(I216="T",0,"Isi Dulu"))))</f>
        <v>Isi Sasaran</v>
      </c>
      <c r="K216" s="592" t="s">
        <v>26</v>
      </c>
      <c r="L216" s="593" t="str">
        <f>IF($D$215="Y/T","Isi Sasaran",IF($E$215=0,0,IF(K216="Y",1,IF(K216="T",0,"Isi Dulu"))))</f>
        <v>Isi Sasaran</v>
      </c>
      <c r="M216" s="849"/>
      <c r="N216" s="852"/>
      <c r="O216" s="517"/>
      <c r="P216" s="517"/>
      <c r="Q216" s="517"/>
      <c r="R216" s="517"/>
    </row>
    <row r="217" spans="2:18" s="527" customFormat="1" ht="15.75">
      <c r="B217" s="837"/>
      <c r="C217" s="840"/>
      <c r="D217" s="858"/>
      <c r="E217" s="855"/>
      <c r="F217" s="549">
        <v>3</v>
      </c>
      <c r="G217" s="550"/>
      <c r="H217" s="598" t="str">
        <f t="shared" si="4"/>
        <v>Belum Diisi</v>
      </c>
      <c r="I217" s="592" t="s">
        <v>26</v>
      </c>
      <c r="J217" s="593" t="str">
        <f>IF($D$215="Y/T","Isi Sasaran",IF($E$215=0,0,IF(I217="Y",1,IF(I217="T",0,"Isi Dulu"))))</f>
        <v>Isi Sasaran</v>
      </c>
      <c r="K217" s="592" t="s">
        <v>26</v>
      </c>
      <c r="L217" s="593" t="str">
        <f>IF($D$215="Y/T","Isi Sasaran",IF($E$215=0,0,IF(K217="Y",1,IF(K217="T",0,"Isi Dulu"))))</f>
        <v>Isi Sasaran</v>
      </c>
      <c r="M217" s="849"/>
      <c r="N217" s="852"/>
      <c r="O217" s="517"/>
      <c r="P217" s="517"/>
      <c r="Q217" s="517"/>
      <c r="R217" s="517"/>
    </row>
    <row r="218" spans="2:18" s="527" customFormat="1" ht="15.75">
      <c r="B218" s="837"/>
      <c r="C218" s="840"/>
      <c r="D218" s="858"/>
      <c r="E218" s="855"/>
      <c r="F218" s="549">
        <v>4</v>
      </c>
      <c r="G218" s="550"/>
      <c r="H218" s="598" t="str">
        <f t="shared" si="4"/>
        <v>Belum Diisi</v>
      </c>
      <c r="I218" s="592" t="s">
        <v>26</v>
      </c>
      <c r="J218" s="593" t="str">
        <f>IF($D$215="Y/T","Isi Sasaran",IF($E$215=0,0,IF(I218="Y",1,IF(I218="T",0,"Isi Dulu"))))</f>
        <v>Isi Sasaran</v>
      </c>
      <c r="K218" s="592" t="s">
        <v>26</v>
      </c>
      <c r="L218" s="593" t="str">
        <f>IF($D$215="Y/T","Isi Sasaran",IF($E$215=0,0,IF(K218="Y",1,IF(K218="T",0,"Isi Dulu"))))</f>
        <v>Isi Sasaran</v>
      </c>
      <c r="M218" s="849"/>
      <c r="N218" s="852"/>
      <c r="O218" s="517"/>
      <c r="P218" s="517"/>
      <c r="Q218" s="517"/>
      <c r="R218" s="517"/>
    </row>
    <row r="219" spans="2:18" s="527" customFormat="1" ht="15.75">
      <c r="B219" s="838"/>
      <c r="C219" s="841"/>
      <c r="D219" s="859"/>
      <c r="E219" s="856"/>
      <c r="F219" s="569">
        <v>5</v>
      </c>
      <c r="G219" s="570"/>
      <c r="H219" s="599" t="str">
        <f t="shared" si="4"/>
        <v>Belum Diisi</v>
      </c>
      <c r="I219" s="595" t="s">
        <v>26</v>
      </c>
      <c r="J219" s="596" t="str">
        <f>IF($D$215="Y/T","Isi Sasaran",IF($E$215=0,0,IF(I219="Y",1,IF(I219="T",0,"Isi Dulu"))))</f>
        <v>Isi Sasaran</v>
      </c>
      <c r="K219" s="595" t="s">
        <v>26</v>
      </c>
      <c r="L219" s="596" t="str">
        <f>IF($D$215="Y/T","Isi Sasaran",IF($E$215=0,0,IF(K219="Y",1,IF(K219="T",0,"Isi Dulu"))))</f>
        <v>Isi Sasaran</v>
      </c>
      <c r="M219" s="850"/>
      <c r="N219" s="853"/>
      <c r="O219" s="517"/>
      <c r="P219" s="517"/>
      <c r="Q219" s="517"/>
      <c r="R219" s="517"/>
    </row>
    <row r="220" spans="2:18" s="527" customFormat="1" ht="15.75">
      <c r="B220" s="836">
        <v>3</v>
      </c>
      <c r="C220" s="839"/>
      <c r="D220" s="857" t="s">
        <v>26</v>
      </c>
      <c r="E220" s="854" t="str">
        <f>IF(D220="Y",1,IF(D220="T",0,IF(D220="Y/T","Belum diisi","Error")))</f>
        <v>Belum diisi</v>
      </c>
      <c r="F220" s="528">
        <v>1</v>
      </c>
      <c r="G220" s="529"/>
      <c r="H220" s="600" t="str">
        <f t="shared" si="4"/>
        <v>Belum Diisi</v>
      </c>
      <c r="I220" s="590" t="s">
        <v>26</v>
      </c>
      <c r="J220" s="591" t="str">
        <f>IF($D$220="Y/T","Isi Sasaran",IF($E$220=0,0,IF(I220="Y",1,IF(I220="T",0,"Isi Dulu"))))</f>
        <v>Isi Sasaran</v>
      </c>
      <c r="K220" s="590" t="s">
        <v>26</v>
      </c>
      <c r="L220" s="591" t="str">
        <f>IF($D$220="Y/T","Isi Sasaran",IF($E$220=0,0,IF(K220="Y",1,IF(K220="T",0,"Isi Dulu"))))</f>
        <v>Isi Sasaran</v>
      </c>
      <c r="M220" s="848" t="s">
        <v>26</v>
      </c>
      <c r="N220" s="851" t="str">
        <f>IF(M220="Y",1,IF(M220="T",0,IF(M220="Y/T","Belum diisi","Error")))</f>
        <v>Belum diisi</v>
      </c>
      <c r="O220" s="517"/>
      <c r="P220" s="517"/>
      <c r="Q220" s="517"/>
      <c r="R220" s="517"/>
    </row>
    <row r="221" spans="2:18" s="527" customFormat="1" ht="15.75">
      <c r="B221" s="837"/>
      <c r="C221" s="840"/>
      <c r="D221" s="858"/>
      <c r="E221" s="855"/>
      <c r="F221" s="549">
        <v>2</v>
      </c>
      <c r="G221" s="550"/>
      <c r="H221" s="598" t="str">
        <f t="shared" si="4"/>
        <v>Belum Diisi</v>
      </c>
      <c r="I221" s="592" t="s">
        <v>26</v>
      </c>
      <c r="J221" s="593" t="str">
        <f>IF($D$220="Y/T","Isi Sasaran",IF($E$220=0,0,IF(I221="Y",1,IF(I221="T",0,"Isi Dulu"))))</f>
        <v>Isi Sasaran</v>
      </c>
      <c r="K221" s="592" t="s">
        <v>26</v>
      </c>
      <c r="L221" s="593" t="str">
        <f>IF($D$220="Y/T","Isi Sasaran",IF($E$220=0,0,IF(K221="Y",1,IF(K221="T",0,"Isi Dulu"))))</f>
        <v>Isi Sasaran</v>
      </c>
      <c r="M221" s="849"/>
      <c r="N221" s="852"/>
      <c r="O221" s="517"/>
      <c r="P221" s="517"/>
      <c r="Q221" s="517"/>
      <c r="R221" s="517"/>
    </row>
    <row r="222" spans="2:18" s="527" customFormat="1" ht="15.75">
      <c r="B222" s="837"/>
      <c r="C222" s="840"/>
      <c r="D222" s="858"/>
      <c r="E222" s="855"/>
      <c r="F222" s="549">
        <v>3</v>
      </c>
      <c r="G222" s="550"/>
      <c r="H222" s="598" t="str">
        <f t="shared" si="4"/>
        <v>Belum Diisi</v>
      </c>
      <c r="I222" s="592" t="s">
        <v>26</v>
      </c>
      <c r="J222" s="593" t="str">
        <f>IF($D$220="Y/T","Isi Sasaran",IF($E$220=0,0,IF(I222="Y",1,IF(I222="T",0,"Isi Dulu"))))</f>
        <v>Isi Sasaran</v>
      </c>
      <c r="K222" s="592" t="s">
        <v>26</v>
      </c>
      <c r="L222" s="593" t="str">
        <f>IF($D$220="Y/T","Isi Sasaran",IF($E$220=0,0,IF(K222="Y",1,IF(K222="T",0,"Isi Dulu"))))</f>
        <v>Isi Sasaran</v>
      </c>
      <c r="M222" s="849"/>
      <c r="N222" s="852"/>
      <c r="O222" s="517"/>
      <c r="P222" s="517"/>
      <c r="Q222" s="517"/>
      <c r="R222" s="517"/>
    </row>
    <row r="223" spans="2:18" s="527" customFormat="1" ht="15.75">
      <c r="B223" s="837"/>
      <c r="C223" s="840"/>
      <c r="D223" s="858"/>
      <c r="E223" s="855"/>
      <c r="F223" s="549">
        <v>4</v>
      </c>
      <c r="G223" s="550"/>
      <c r="H223" s="598" t="str">
        <f t="shared" si="4"/>
        <v>Belum Diisi</v>
      </c>
      <c r="I223" s="592" t="s">
        <v>26</v>
      </c>
      <c r="J223" s="593" t="str">
        <f>IF($D$220="Y/T","Isi Sasaran",IF($E$220=0,0,IF(I223="Y",1,IF(I223="T",0,"Isi Dulu"))))</f>
        <v>Isi Sasaran</v>
      </c>
      <c r="K223" s="592" t="s">
        <v>26</v>
      </c>
      <c r="L223" s="593" t="str">
        <f>IF($D$220="Y/T","Isi Sasaran",IF($E$220=0,0,IF(K223="Y",1,IF(K223="T",0,"Isi Dulu"))))</f>
        <v>Isi Sasaran</v>
      </c>
      <c r="M223" s="849"/>
      <c r="N223" s="852"/>
      <c r="O223" s="517"/>
      <c r="P223" s="517"/>
      <c r="Q223" s="517"/>
      <c r="R223" s="517"/>
    </row>
    <row r="224" spans="2:18" s="527" customFormat="1" ht="15.75">
      <c r="B224" s="838"/>
      <c r="C224" s="841"/>
      <c r="D224" s="859"/>
      <c r="E224" s="856"/>
      <c r="F224" s="569">
        <v>5</v>
      </c>
      <c r="G224" s="570"/>
      <c r="H224" s="599" t="str">
        <f t="shared" si="4"/>
        <v>Belum Diisi</v>
      </c>
      <c r="I224" s="595" t="s">
        <v>26</v>
      </c>
      <c r="J224" s="596" t="str">
        <f>IF($D$220="Y/T","Isi Sasaran",IF($E$220=0,0,IF(I224="Y",1,IF(I224="T",0,"Isi Dulu"))))</f>
        <v>Isi Sasaran</v>
      </c>
      <c r="K224" s="595" t="s">
        <v>26</v>
      </c>
      <c r="L224" s="596" t="str">
        <f>IF($D$220="Y/T","Isi Sasaran",IF($E$220=0,0,IF(K224="Y",1,IF(K224="T",0,"Isi Dulu"))))</f>
        <v>Isi Sasaran</v>
      </c>
      <c r="M224" s="850"/>
      <c r="N224" s="853"/>
      <c r="O224" s="517"/>
      <c r="P224" s="517"/>
      <c r="Q224" s="517"/>
      <c r="R224" s="517"/>
    </row>
    <row r="225" spans="2:18" s="527" customFormat="1" ht="15.75">
      <c r="B225" s="836">
        <v>4</v>
      </c>
      <c r="C225" s="839"/>
      <c r="D225" s="857" t="s">
        <v>26</v>
      </c>
      <c r="E225" s="854" t="str">
        <f>IF(D225="Y",1,IF(D225="T",0,IF(D225="Y/T","Belum diisi","Error")))</f>
        <v>Belum diisi</v>
      </c>
      <c r="F225" s="528">
        <v>1</v>
      </c>
      <c r="G225" s="529"/>
      <c r="H225" s="600" t="str">
        <f t="shared" si="4"/>
        <v>Belum Diisi</v>
      </c>
      <c r="I225" s="590" t="s">
        <v>26</v>
      </c>
      <c r="J225" s="591" t="str">
        <f>IF($D$225="Y/T","Isi Sasaran",IF($E$225=0,0,IF(I225="Y",1,IF(I225="T",0,"Isi Dulu"))))</f>
        <v>Isi Sasaran</v>
      </c>
      <c r="K225" s="590" t="s">
        <v>26</v>
      </c>
      <c r="L225" s="591" t="str">
        <f>IF($D$225="Y/T","Isi Sasaran",IF($E$225=0,0,IF(K225="Y",1,IF(K225="T",0,"Isi Dulu"))))</f>
        <v>Isi Sasaran</v>
      </c>
      <c r="M225" s="848" t="s">
        <v>26</v>
      </c>
      <c r="N225" s="851" t="str">
        <f>IF(M225="Y",1,IF(M225="T",0,IF(M225="Y/T","Belum diisi","Error")))</f>
        <v>Belum diisi</v>
      </c>
      <c r="O225" s="517"/>
      <c r="P225" s="517"/>
      <c r="Q225" s="517"/>
      <c r="R225" s="517"/>
    </row>
    <row r="226" spans="2:18" s="527" customFormat="1" ht="15.75">
      <c r="B226" s="837"/>
      <c r="C226" s="840"/>
      <c r="D226" s="858"/>
      <c r="E226" s="855"/>
      <c r="F226" s="549">
        <v>2</v>
      </c>
      <c r="G226" s="550"/>
      <c r="H226" s="598" t="str">
        <f t="shared" si="4"/>
        <v>Belum Diisi</v>
      </c>
      <c r="I226" s="592" t="s">
        <v>26</v>
      </c>
      <c r="J226" s="593" t="str">
        <f>IF($D$225="Y/T","Isi Sasaran",IF($E$225=0,0,IF(I226="Y",1,IF(I226="T",0,"Isi Dulu"))))</f>
        <v>Isi Sasaran</v>
      </c>
      <c r="K226" s="592" t="s">
        <v>26</v>
      </c>
      <c r="L226" s="593" t="str">
        <f>IF($D$225="Y/T","Isi Sasaran",IF($E$225=0,0,IF(K226="Y",1,IF(K226="T",0,"Isi Dulu"))))</f>
        <v>Isi Sasaran</v>
      </c>
      <c r="M226" s="849"/>
      <c r="N226" s="852"/>
      <c r="O226" s="517"/>
      <c r="P226" s="517"/>
      <c r="Q226" s="517"/>
      <c r="R226" s="517"/>
    </row>
    <row r="227" spans="2:18" s="527" customFormat="1" ht="15.75">
      <c r="B227" s="837"/>
      <c r="C227" s="840"/>
      <c r="D227" s="858"/>
      <c r="E227" s="855"/>
      <c r="F227" s="549">
        <v>3</v>
      </c>
      <c r="G227" s="550"/>
      <c r="H227" s="598" t="str">
        <f t="shared" si="4"/>
        <v>Belum Diisi</v>
      </c>
      <c r="I227" s="592" t="s">
        <v>26</v>
      </c>
      <c r="J227" s="593" t="str">
        <f>IF($D$225="Y/T","Isi Sasaran",IF($E$225=0,0,IF(I227="Y",1,IF(I227="T",0,"Isi Dulu"))))</f>
        <v>Isi Sasaran</v>
      </c>
      <c r="K227" s="592" t="s">
        <v>26</v>
      </c>
      <c r="L227" s="593" t="str">
        <f>IF($D$225="Y/T","Isi Sasaran",IF($E$225=0,0,IF(K227="Y",1,IF(K227="T",0,"Isi Dulu"))))</f>
        <v>Isi Sasaran</v>
      </c>
      <c r="M227" s="849"/>
      <c r="N227" s="852"/>
      <c r="O227" s="517"/>
      <c r="P227" s="517"/>
      <c r="Q227" s="517"/>
      <c r="R227" s="517"/>
    </row>
    <row r="228" spans="2:18" s="527" customFormat="1" ht="15.75">
      <c r="B228" s="837"/>
      <c r="C228" s="840"/>
      <c r="D228" s="858"/>
      <c r="E228" s="855"/>
      <c r="F228" s="549">
        <v>4</v>
      </c>
      <c r="G228" s="550"/>
      <c r="H228" s="598" t="str">
        <f t="shared" si="4"/>
        <v>Belum Diisi</v>
      </c>
      <c r="I228" s="592" t="s">
        <v>26</v>
      </c>
      <c r="J228" s="593" t="str">
        <f>IF($D$225="Y/T","Isi Sasaran",IF($E$225=0,0,IF(I228="Y",1,IF(I228="T",0,"Isi Dulu"))))</f>
        <v>Isi Sasaran</v>
      </c>
      <c r="K228" s="592" t="s">
        <v>26</v>
      </c>
      <c r="L228" s="593" t="str">
        <f>IF($D$225="Y/T","Isi Sasaran",IF($E$225=0,0,IF(K228="Y",1,IF(K228="T",0,"Isi Dulu"))))</f>
        <v>Isi Sasaran</v>
      </c>
      <c r="M228" s="849"/>
      <c r="N228" s="852"/>
      <c r="O228" s="517"/>
      <c r="P228" s="517"/>
      <c r="Q228" s="517"/>
      <c r="R228" s="517"/>
    </row>
    <row r="229" spans="2:18" s="527" customFormat="1" ht="15.75">
      <c r="B229" s="838"/>
      <c r="C229" s="841"/>
      <c r="D229" s="859"/>
      <c r="E229" s="856"/>
      <c r="F229" s="569">
        <v>5</v>
      </c>
      <c r="G229" s="570"/>
      <c r="H229" s="599" t="str">
        <f t="shared" si="4"/>
        <v>Belum Diisi</v>
      </c>
      <c r="I229" s="595" t="s">
        <v>26</v>
      </c>
      <c r="J229" s="596" t="str">
        <f>IF($D$225="Y/T","Isi Sasaran",IF($E$225=0,0,IF(I229="Y",1,IF(I229="T",0,"Isi Dulu"))))</f>
        <v>Isi Sasaran</v>
      </c>
      <c r="K229" s="595" t="s">
        <v>26</v>
      </c>
      <c r="L229" s="596" t="str">
        <f>IF($D$225="Y/T","Isi Sasaran",IF($E$225=0,0,IF(K229="Y",1,IF(K229="T",0,"Isi Dulu"))))</f>
        <v>Isi Sasaran</v>
      </c>
      <c r="M229" s="850"/>
      <c r="N229" s="853"/>
      <c r="O229" s="517"/>
      <c r="P229" s="517"/>
      <c r="Q229" s="517"/>
      <c r="R229" s="517"/>
    </row>
    <row r="230" spans="2:18" s="527" customFormat="1" ht="15.75">
      <c r="B230" s="836">
        <v>5</v>
      </c>
      <c r="C230" s="839"/>
      <c r="D230" s="857" t="s">
        <v>26</v>
      </c>
      <c r="E230" s="854" t="str">
        <f>IF(D230="Y",1,IF(D230="T",0,IF(D230="Y/T","Belum diisi","Error")))</f>
        <v>Belum diisi</v>
      </c>
      <c r="F230" s="528">
        <v>1</v>
      </c>
      <c r="G230" s="529"/>
      <c r="H230" s="600" t="str">
        <f t="shared" si="4"/>
        <v>Belum Diisi</v>
      </c>
      <c r="I230" s="590" t="s">
        <v>26</v>
      </c>
      <c r="J230" s="591" t="str">
        <f>IF($D$230="Y/T","Isi Sasaran",IF($E$230=0,0,IF(I230="Y",1,IF(I230="T",0,"Isi Dulu"))))</f>
        <v>Isi Sasaran</v>
      </c>
      <c r="K230" s="590" t="s">
        <v>26</v>
      </c>
      <c r="L230" s="591" t="str">
        <f>IF($D$230="Y/T","Isi Sasaran",IF($E$230=0,0,IF(K230="Y",1,IF(K230="T",0,"Isi Dulu"))))</f>
        <v>Isi Sasaran</v>
      </c>
      <c r="M230" s="848" t="s">
        <v>26</v>
      </c>
      <c r="N230" s="851" t="str">
        <f>IF(M230="Y",1,IF(M230="T",0,IF(M230="Y/T","Belum diisi","Error")))</f>
        <v>Belum diisi</v>
      </c>
      <c r="O230" s="517"/>
      <c r="P230" s="517"/>
      <c r="Q230" s="517"/>
      <c r="R230" s="517"/>
    </row>
    <row r="231" spans="2:18" s="527" customFormat="1" ht="15.75">
      <c r="B231" s="837"/>
      <c r="C231" s="840"/>
      <c r="D231" s="858"/>
      <c r="E231" s="855"/>
      <c r="F231" s="549">
        <v>2</v>
      </c>
      <c r="G231" s="550"/>
      <c r="H231" s="598" t="str">
        <f t="shared" si="4"/>
        <v>Belum Diisi</v>
      </c>
      <c r="I231" s="592" t="s">
        <v>26</v>
      </c>
      <c r="J231" s="593" t="str">
        <f>IF($D$230="Y/T","Isi Sasaran",IF($E$230=0,0,IF(I231="Y",1,IF(I231="T",0,"Isi Dulu"))))</f>
        <v>Isi Sasaran</v>
      </c>
      <c r="K231" s="592" t="s">
        <v>26</v>
      </c>
      <c r="L231" s="593" t="str">
        <f>IF($D$230="Y/T","Isi Sasaran",IF($E$230=0,0,IF(K231="Y",1,IF(K231="T",0,"Isi Dulu"))))</f>
        <v>Isi Sasaran</v>
      </c>
      <c r="M231" s="849"/>
      <c r="N231" s="852"/>
      <c r="O231" s="517"/>
      <c r="P231" s="517"/>
      <c r="Q231" s="517"/>
      <c r="R231" s="517"/>
    </row>
    <row r="232" spans="2:18" s="527" customFormat="1" ht="15.75">
      <c r="B232" s="837"/>
      <c r="C232" s="840"/>
      <c r="D232" s="858"/>
      <c r="E232" s="855"/>
      <c r="F232" s="549">
        <v>3</v>
      </c>
      <c r="G232" s="550"/>
      <c r="H232" s="598" t="str">
        <f t="shared" si="4"/>
        <v>Belum Diisi</v>
      </c>
      <c r="I232" s="592" t="s">
        <v>26</v>
      </c>
      <c r="J232" s="593" t="str">
        <f>IF($D$230="Y/T","Isi Sasaran",IF($E$230=0,0,IF(I232="Y",1,IF(I232="T",0,"Isi Dulu"))))</f>
        <v>Isi Sasaran</v>
      </c>
      <c r="K232" s="592" t="s">
        <v>26</v>
      </c>
      <c r="L232" s="593" t="str">
        <f>IF($D$230="Y/T","Isi Sasaran",IF($E$230=0,0,IF(K232="Y",1,IF(K232="T",0,"Isi Dulu"))))</f>
        <v>Isi Sasaran</v>
      </c>
      <c r="M232" s="849"/>
      <c r="N232" s="852"/>
      <c r="O232" s="517"/>
      <c r="P232" s="517"/>
      <c r="Q232" s="517"/>
      <c r="R232" s="517"/>
    </row>
    <row r="233" spans="2:18" s="527" customFormat="1" ht="15.75">
      <c r="B233" s="837"/>
      <c r="C233" s="840"/>
      <c r="D233" s="858"/>
      <c r="E233" s="855"/>
      <c r="F233" s="549">
        <v>4</v>
      </c>
      <c r="G233" s="550"/>
      <c r="H233" s="598" t="str">
        <f t="shared" si="4"/>
        <v>Belum Diisi</v>
      </c>
      <c r="I233" s="592" t="s">
        <v>26</v>
      </c>
      <c r="J233" s="593" t="str">
        <f>IF($D$230="Y/T","Isi Sasaran",IF($E$230=0,0,IF(I233="Y",1,IF(I233="T",0,"Isi Dulu"))))</f>
        <v>Isi Sasaran</v>
      </c>
      <c r="K233" s="592" t="s">
        <v>26</v>
      </c>
      <c r="L233" s="593" t="str">
        <f>IF($D$230="Y/T","Isi Sasaran",IF($E$230=0,0,IF(K233="Y",1,IF(K233="T",0,"Isi Dulu"))))</f>
        <v>Isi Sasaran</v>
      </c>
      <c r="M233" s="849"/>
      <c r="N233" s="852"/>
      <c r="O233" s="517"/>
      <c r="P233" s="517"/>
      <c r="Q233" s="517"/>
      <c r="R233" s="517"/>
    </row>
    <row r="234" spans="2:18" s="527" customFormat="1" ht="15.75">
      <c r="B234" s="838"/>
      <c r="C234" s="841"/>
      <c r="D234" s="859"/>
      <c r="E234" s="856"/>
      <c r="F234" s="569">
        <v>5</v>
      </c>
      <c r="G234" s="570"/>
      <c r="H234" s="599" t="str">
        <f t="shared" si="4"/>
        <v>Belum Diisi</v>
      </c>
      <c r="I234" s="595" t="s">
        <v>26</v>
      </c>
      <c r="J234" s="596" t="str">
        <f>IF($D$230="Y/T","Isi Sasaran",IF($E$230=0,0,IF(I234="Y",1,IF(I234="T",0,"Isi Dulu"))))</f>
        <v>Isi Sasaran</v>
      </c>
      <c r="K234" s="595" t="s">
        <v>26</v>
      </c>
      <c r="L234" s="596" t="str">
        <f>IF($D$230="Y/T","Isi Sasaran",IF($E$230=0,0,IF(K234="Y",1,IF(K234="T",0,"Isi Dulu"))))</f>
        <v>Isi Sasaran</v>
      </c>
      <c r="M234" s="850"/>
      <c r="N234" s="853"/>
      <c r="O234" s="517"/>
      <c r="P234" s="517"/>
      <c r="Q234" s="517"/>
      <c r="R234" s="517"/>
    </row>
    <row r="235" spans="2:18" s="527" customFormat="1" ht="15.75">
      <c r="B235" s="836">
        <v>6</v>
      </c>
      <c r="C235" s="839"/>
      <c r="D235" s="857" t="s">
        <v>26</v>
      </c>
      <c r="E235" s="854" t="str">
        <f>IF(D235="Y",1,IF(D235="T",0,IF(D235="Y/T","Belum diisi","Error")))</f>
        <v>Belum diisi</v>
      </c>
      <c r="F235" s="528">
        <v>1</v>
      </c>
      <c r="G235" s="529"/>
      <c r="H235" s="600" t="str">
        <f t="shared" si="4"/>
        <v>Belum Diisi</v>
      </c>
      <c r="I235" s="590" t="s">
        <v>26</v>
      </c>
      <c r="J235" s="591" t="str">
        <f>IF($D$235="Y/T","Isi Sasaran",IF($E$235=0,0,IF(I235="Y",1,IF(I235="T",0,"Isi Dulu"))))</f>
        <v>Isi Sasaran</v>
      </c>
      <c r="K235" s="590" t="s">
        <v>26</v>
      </c>
      <c r="L235" s="591" t="str">
        <f>IF($D$235="Y/T","Isi Sasaran",IF($E$235=0,0,IF(K235="Y",1,IF(K235="T",0,"Isi Dulu"))))</f>
        <v>Isi Sasaran</v>
      </c>
      <c r="M235" s="848" t="s">
        <v>26</v>
      </c>
      <c r="N235" s="851" t="str">
        <f>IF(M235="Y",1,IF(M235="T",0,IF(M235="Y/T","Belum diisi","Error")))</f>
        <v>Belum diisi</v>
      </c>
      <c r="O235" s="517"/>
      <c r="P235" s="517"/>
      <c r="Q235" s="517"/>
      <c r="R235" s="517"/>
    </row>
    <row r="236" spans="2:18" s="527" customFormat="1" ht="15.75">
      <c r="B236" s="837"/>
      <c r="C236" s="840"/>
      <c r="D236" s="858"/>
      <c r="E236" s="855"/>
      <c r="F236" s="549">
        <v>2</v>
      </c>
      <c r="G236" s="550"/>
      <c r="H236" s="598" t="str">
        <f t="shared" si="4"/>
        <v>Belum Diisi</v>
      </c>
      <c r="I236" s="592" t="s">
        <v>26</v>
      </c>
      <c r="J236" s="593" t="str">
        <f>IF($D$235="Y/T","Isi Sasaran",IF($E$235=0,0,IF(I236="Y",1,IF(I236="T",0,"Isi Dulu"))))</f>
        <v>Isi Sasaran</v>
      </c>
      <c r="K236" s="592" t="s">
        <v>26</v>
      </c>
      <c r="L236" s="593" t="str">
        <f>IF($D$235="Y/T","Isi Sasaran",IF($E$235=0,0,IF(K236="Y",1,IF(K236="T",0,"Isi Dulu"))))</f>
        <v>Isi Sasaran</v>
      </c>
      <c r="M236" s="849"/>
      <c r="N236" s="852"/>
      <c r="O236" s="517"/>
      <c r="P236" s="517"/>
      <c r="Q236" s="517"/>
      <c r="R236" s="517"/>
    </row>
    <row r="237" spans="2:18" s="527" customFormat="1" ht="15.75">
      <c r="B237" s="837"/>
      <c r="C237" s="840"/>
      <c r="D237" s="858"/>
      <c r="E237" s="855"/>
      <c r="F237" s="549">
        <v>3</v>
      </c>
      <c r="G237" s="550"/>
      <c r="H237" s="598" t="str">
        <f t="shared" si="4"/>
        <v>Belum Diisi</v>
      </c>
      <c r="I237" s="592" t="s">
        <v>26</v>
      </c>
      <c r="J237" s="593" t="str">
        <f>IF($D$235="Y/T","Isi Sasaran",IF($E$235=0,0,IF(I237="Y",1,IF(I237="T",0,"Isi Dulu"))))</f>
        <v>Isi Sasaran</v>
      </c>
      <c r="K237" s="592" t="s">
        <v>26</v>
      </c>
      <c r="L237" s="593" t="str">
        <f>IF($D$235="Y/T","Isi Sasaran",IF($E$235=0,0,IF(K237="Y",1,IF(K237="T",0,"Isi Dulu"))))</f>
        <v>Isi Sasaran</v>
      </c>
      <c r="M237" s="849"/>
      <c r="N237" s="852"/>
      <c r="O237" s="517"/>
      <c r="P237" s="517"/>
      <c r="Q237" s="517"/>
      <c r="R237" s="517"/>
    </row>
    <row r="238" spans="2:18" s="527" customFormat="1" ht="15.75">
      <c r="B238" s="837"/>
      <c r="C238" s="840"/>
      <c r="D238" s="858"/>
      <c r="E238" s="855"/>
      <c r="F238" s="549">
        <v>4</v>
      </c>
      <c r="G238" s="550"/>
      <c r="H238" s="598" t="str">
        <f t="shared" si="4"/>
        <v>Belum Diisi</v>
      </c>
      <c r="I238" s="592" t="s">
        <v>26</v>
      </c>
      <c r="J238" s="593" t="str">
        <f>IF($D$235="Y/T","Isi Sasaran",IF($E$235=0,0,IF(I238="Y",1,IF(I238="T",0,"Isi Dulu"))))</f>
        <v>Isi Sasaran</v>
      </c>
      <c r="K238" s="592" t="s">
        <v>26</v>
      </c>
      <c r="L238" s="593" t="str">
        <f>IF($D$235="Y/T","Isi Sasaran",IF($E$235=0,0,IF(K238="Y",1,IF(K238="T",0,"Isi Dulu"))))</f>
        <v>Isi Sasaran</v>
      </c>
      <c r="M238" s="849"/>
      <c r="N238" s="852"/>
      <c r="O238" s="517"/>
      <c r="P238" s="517"/>
      <c r="Q238" s="517"/>
      <c r="R238" s="517"/>
    </row>
    <row r="239" spans="2:18" s="527" customFormat="1" ht="15.75">
      <c r="B239" s="838"/>
      <c r="C239" s="841"/>
      <c r="D239" s="859"/>
      <c r="E239" s="856"/>
      <c r="F239" s="569">
        <v>5</v>
      </c>
      <c r="G239" s="570"/>
      <c r="H239" s="599" t="str">
        <f t="shared" si="4"/>
        <v>Belum Diisi</v>
      </c>
      <c r="I239" s="595" t="s">
        <v>26</v>
      </c>
      <c r="J239" s="596" t="str">
        <f>IF($D$235="Y/T","Isi Sasaran",IF($E$235=0,0,IF(I239="Y",1,IF(I239="T",0,"Isi Dulu"))))</f>
        <v>Isi Sasaran</v>
      </c>
      <c r="K239" s="595" t="s">
        <v>26</v>
      </c>
      <c r="L239" s="596" t="str">
        <f>IF($D$235="Y/T","Isi Sasaran",IF($E$235=0,0,IF(K239="Y",1,IF(K239="T",0,"Isi Dulu"))))</f>
        <v>Isi Sasaran</v>
      </c>
      <c r="M239" s="850"/>
      <c r="N239" s="853"/>
      <c r="O239" s="517"/>
      <c r="P239" s="517"/>
      <c r="Q239" s="517"/>
      <c r="R239" s="517"/>
    </row>
    <row r="240" spans="2:18" s="527" customFormat="1" ht="15.75">
      <c r="B240" s="836">
        <v>7</v>
      </c>
      <c r="C240" s="839"/>
      <c r="D240" s="857" t="s">
        <v>26</v>
      </c>
      <c r="E240" s="854" t="str">
        <f>IF(D240="Y",1,IF(D240="T",0,IF(D240="Y/T","Belum diisi","Error")))</f>
        <v>Belum diisi</v>
      </c>
      <c r="F240" s="528">
        <v>1</v>
      </c>
      <c r="G240" s="529"/>
      <c r="H240" s="600" t="str">
        <f t="shared" si="4"/>
        <v>Belum Diisi</v>
      </c>
      <c r="I240" s="590" t="s">
        <v>26</v>
      </c>
      <c r="J240" s="591" t="str">
        <f>IF($D$240="Y/T","Isi Sasaran",IF($E$240=0,0,IF(I240="Y",1,IF(I240="T",0,"Isi Dulu"))))</f>
        <v>Isi Sasaran</v>
      </c>
      <c r="K240" s="590" t="s">
        <v>26</v>
      </c>
      <c r="L240" s="591" t="str">
        <f>IF($D$240="Y/T","Isi Sasaran",IF($E$240=0,0,IF(K240="Y",1,IF(K240="T",0,"Isi Dulu"))))</f>
        <v>Isi Sasaran</v>
      </c>
      <c r="M240" s="848" t="s">
        <v>26</v>
      </c>
      <c r="N240" s="851" t="str">
        <f>IF(M240="Y",1,IF(M240="T",0,IF(M240="Y/T","Belum diisi","Error")))</f>
        <v>Belum diisi</v>
      </c>
      <c r="O240" s="517"/>
      <c r="P240" s="517"/>
      <c r="Q240" s="517"/>
      <c r="R240" s="517"/>
    </row>
    <row r="241" spans="2:18" s="527" customFormat="1" ht="15.75">
      <c r="B241" s="837"/>
      <c r="C241" s="840"/>
      <c r="D241" s="858"/>
      <c r="E241" s="855"/>
      <c r="F241" s="549">
        <v>2</v>
      </c>
      <c r="G241" s="550"/>
      <c r="H241" s="598" t="str">
        <f t="shared" si="4"/>
        <v>Belum Diisi</v>
      </c>
      <c r="I241" s="592" t="s">
        <v>26</v>
      </c>
      <c r="J241" s="593" t="str">
        <f>IF($D$240="Y/T","Isi Sasaran",IF($E$240=0,0,IF(I241="Y",1,IF(I241="T",0,"Isi Dulu"))))</f>
        <v>Isi Sasaran</v>
      </c>
      <c r="K241" s="592" t="s">
        <v>26</v>
      </c>
      <c r="L241" s="593" t="str">
        <f>IF($D$240="Y/T","Isi Sasaran",IF($E$240=0,0,IF(K241="Y",1,IF(K241="T",0,"Isi Dulu"))))</f>
        <v>Isi Sasaran</v>
      </c>
      <c r="M241" s="849"/>
      <c r="N241" s="852"/>
      <c r="O241" s="517"/>
      <c r="P241" s="517"/>
      <c r="Q241" s="517"/>
      <c r="R241" s="517"/>
    </row>
    <row r="242" spans="2:18" s="527" customFormat="1" ht="15.75">
      <c r="B242" s="837"/>
      <c r="C242" s="840"/>
      <c r="D242" s="858"/>
      <c r="E242" s="855"/>
      <c r="F242" s="549">
        <v>3</v>
      </c>
      <c r="G242" s="550"/>
      <c r="H242" s="598" t="str">
        <f t="shared" si="4"/>
        <v>Belum Diisi</v>
      </c>
      <c r="I242" s="592" t="s">
        <v>26</v>
      </c>
      <c r="J242" s="593" t="str">
        <f>IF($D$240="Y/T","Isi Sasaran",IF($E$240=0,0,IF(I242="Y",1,IF(I242="T",0,"Isi Dulu"))))</f>
        <v>Isi Sasaran</v>
      </c>
      <c r="K242" s="592" t="s">
        <v>26</v>
      </c>
      <c r="L242" s="593" t="str">
        <f>IF($D$240="Y/T","Isi Sasaran",IF($E$240=0,0,IF(K242="Y",1,IF(K242="T",0,"Isi Dulu"))))</f>
        <v>Isi Sasaran</v>
      </c>
      <c r="M242" s="849"/>
      <c r="N242" s="852"/>
      <c r="O242" s="517"/>
      <c r="P242" s="517"/>
      <c r="Q242" s="517"/>
      <c r="R242" s="517"/>
    </row>
    <row r="243" spans="2:18" s="527" customFormat="1" ht="15.75">
      <c r="B243" s="837"/>
      <c r="C243" s="840"/>
      <c r="D243" s="858"/>
      <c r="E243" s="855"/>
      <c r="F243" s="549">
        <v>4</v>
      </c>
      <c r="G243" s="550"/>
      <c r="H243" s="598" t="str">
        <f t="shared" si="4"/>
        <v>Belum Diisi</v>
      </c>
      <c r="I243" s="592" t="s">
        <v>26</v>
      </c>
      <c r="J243" s="593" t="str">
        <f>IF($D$240="Y/T","Isi Sasaran",IF($E$240=0,0,IF(I243="Y",1,IF(I243="T",0,"Isi Dulu"))))</f>
        <v>Isi Sasaran</v>
      </c>
      <c r="K243" s="592" t="s">
        <v>26</v>
      </c>
      <c r="L243" s="593" t="str">
        <f>IF($D$240="Y/T","Isi Sasaran",IF($E$240=0,0,IF(K243="Y",1,IF(K243="T",0,"Isi Dulu"))))</f>
        <v>Isi Sasaran</v>
      </c>
      <c r="M243" s="849"/>
      <c r="N243" s="852"/>
      <c r="O243" s="517"/>
      <c r="P243" s="517"/>
      <c r="Q243" s="517"/>
      <c r="R243" s="517"/>
    </row>
    <row r="244" spans="2:18" s="527" customFormat="1" ht="15.75">
      <c r="B244" s="838"/>
      <c r="C244" s="841"/>
      <c r="D244" s="859"/>
      <c r="E244" s="856"/>
      <c r="F244" s="569">
        <v>5</v>
      </c>
      <c r="G244" s="570"/>
      <c r="H244" s="599" t="str">
        <f t="shared" si="4"/>
        <v>Belum Diisi</v>
      </c>
      <c r="I244" s="595" t="s">
        <v>26</v>
      </c>
      <c r="J244" s="596" t="str">
        <f>IF($D$240="Y/T","Isi Sasaran",IF($E$240=0,0,IF(I244="Y",1,IF(I244="T",0,"Isi Dulu"))))</f>
        <v>Isi Sasaran</v>
      </c>
      <c r="K244" s="595" t="s">
        <v>26</v>
      </c>
      <c r="L244" s="596" t="str">
        <f>IF($D$240="Y/T","Isi Sasaran",IF($E$240=0,0,IF(K244="Y",1,IF(K244="T",0,"Isi Dulu"))))</f>
        <v>Isi Sasaran</v>
      </c>
      <c r="M244" s="850"/>
      <c r="N244" s="853"/>
      <c r="O244" s="517"/>
      <c r="P244" s="517"/>
      <c r="Q244" s="517"/>
      <c r="R244" s="517"/>
    </row>
    <row r="245" spans="2:18" s="527" customFormat="1" ht="15.75">
      <c r="B245" s="836">
        <v>8</v>
      </c>
      <c r="C245" s="839"/>
      <c r="D245" s="857" t="s">
        <v>26</v>
      </c>
      <c r="E245" s="854" t="str">
        <f>IF(D245="Y",1,IF(D245="T",0,IF(D245="Y/T","Belum diisi","Error")))</f>
        <v>Belum diisi</v>
      </c>
      <c r="F245" s="528">
        <v>1</v>
      </c>
      <c r="G245" s="529"/>
      <c r="H245" s="600" t="str">
        <f t="shared" si="4"/>
        <v>Belum Diisi</v>
      </c>
      <c r="I245" s="590" t="s">
        <v>26</v>
      </c>
      <c r="J245" s="591" t="str">
        <f>IF($D$245="Y/T","Isi Sasaran",IF($E$245=0,0,IF(I245="Y",1,IF(I245="T",0,"Isi Dulu"))))</f>
        <v>Isi Sasaran</v>
      </c>
      <c r="K245" s="590" t="s">
        <v>26</v>
      </c>
      <c r="L245" s="591" t="str">
        <f>IF($D$245="Y/T","Isi Sasaran",IF($E$245=0,0,IF(K245="Y",1,IF(K245="T",0,"Isi Dulu"))))</f>
        <v>Isi Sasaran</v>
      </c>
      <c r="M245" s="848" t="s">
        <v>26</v>
      </c>
      <c r="N245" s="851" t="str">
        <f>IF(M245="Y",1,IF(M245="T",0,IF(M245="Y/T","Belum diisi","Error")))</f>
        <v>Belum diisi</v>
      </c>
      <c r="O245" s="517"/>
      <c r="P245" s="517"/>
      <c r="Q245" s="517"/>
      <c r="R245" s="517"/>
    </row>
    <row r="246" spans="2:18" s="527" customFormat="1" ht="15.75">
      <c r="B246" s="837"/>
      <c r="C246" s="840"/>
      <c r="D246" s="858"/>
      <c r="E246" s="855"/>
      <c r="F246" s="549">
        <v>2</v>
      </c>
      <c r="G246" s="550"/>
      <c r="H246" s="598" t="str">
        <f t="shared" si="4"/>
        <v>Belum Diisi</v>
      </c>
      <c r="I246" s="592" t="s">
        <v>26</v>
      </c>
      <c r="J246" s="593" t="str">
        <f>IF($D$245="Y/T","Isi Sasaran",IF($E$245=0,0,IF(I246="Y",1,IF(I246="T",0,"Isi Dulu"))))</f>
        <v>Isi Sasaran</v>
      </c>
      <c r="K246" s="592" t="s">
        <v>26</v>
      </c>
      <c r="L246" s="593" t="str">
        <f>IF($D$245="Y/T","Isi Sasaran",IF($E$245=0,0,IF(K246="Y",1,IF(K246="T",0,"Isi Dulu"))))</f>
        <v>Isi Sasaran</v>
      </c>
      <c r="M246" s="849"/>
      <c r="N246" s="852"/>
      <c r="O246" s="517"/>
      <c r="P246" s="517"/>
      <c r="Q246" s="517"/>
      <c r="R246" s="517"/>
    </row>
    <row r="247" spans="2:18" s="527" customFormat="1" ht="15.75">
      <c r="B247" s="837"/>
      <c r="C247" s="840"/>
      <c r="D247" s="858"/>
      <c r="E247" s="855"/>
      <c r="F247" s="549">
        <v>3</v>
      </c>
      <c r="G247" s="550"/>
      <c r="H247" s="598" t="str">
        <f t="shared" si="4"/>
        <v>Belum Diisi</v>
      </c>
      <c r="I247" s="592" t="s">
        <v>26</v>
      </c>
      <c r="J247" s="593" t="str">
        <f>IF($D$245="Y/T","Isi Sasaran",IF($E$245=0,0,IF(I247="Y",1,IF(I247="T",0,"Isi Dulu"))))</f>
        <v>Isi Sasaran</v>
      </c>
      <c r="K247" s="592" t="s">
        <v>26</v>
      </c>
      <c r="L247" s="593" t="str">
        <f>IF($D$245="Y/T","Isi Sasaran",IF($E$245=0,0,IF(K247="Y",1,IF(K247="T",0,"Isi Dulu"))))</f>
        <v>Isi Sasaran</v>
      </c>
      <c r="M247" s="849"/>
      <c r="N247" s="852"/>
      <c r="O247" s="517"/>
      <c r="P247" s="517"/>
      <c r="Q247" s="517"/>
      <c r="R247" s="517"/>
    </row>
    <row r="248" spans="2:18" s="527" customFormat="1" ht="15.75">
      <c r="B248" s="837"/>
      <c r="C248" s="840"/>
      <c r="D248" s="858"/>
      <c r="E248" s="855"/>
      <c r="F248" s="549">
        <v>4</v>
      </c>
      <c r="G248" s="550"/>
      <c r="H248" s="598" t="str">
        <f t="shared" si="4"/>
        <v>Belum Diisi</v>
      </c>
      <c r="I248" s="592" t="s">
        <v>26</v>
      </c>
      <c r="J248" s="593" t="str">
        <f>IF($D$245="Y/T","Isi Sasaran",IF($E$245=0,0,IF(I248="Y",1,IF(I248="T",0,"Isi Dulu"))))</f>
        <v>Isi Sasaran</v>
      </c>
      <c r="K248" s="592" t="s">
        <v>26</v>
      </c>
      <c r="L248" s="593" t="str">
        <f>IF($D$245="Y/T","Isi Sasaran",IF($E$245=0,0,IF(K248="Y",1,IF(K248="T",0,"Isi Dulu"))))</f>
        <v>Isi Sasaran</v>
      </c>
      <c r="M248" s="849"/>
      <c r="N248" s="852"/>
      <c r="O248" s="517"/>
      <c r="P248" s="517"/>
      <c r="Q248" s="517"/>
      <c r="R248" s="517"/>
    </row>
    <row r="249" spans="2:18" s="527" customFormat="1" ht="15.75">
      <c r="B249" s="838"/>
      <c r="C249" s="841"/>
      <c r="D249" s="859"/>
      <c r="E249" s="856"/>
      <c r="F249" s="569">
        <v>5</v>
      </c>
      <c r="G249" s="570"/>
      <c r="H249" s="599" t="str">
        <f t="shared" si="4"/>
        <v>Belum Diisi</v>
      </c>
      <c r="I249" s="595" t="s">
        <v>26</v>
      </c>
      <c r="J249" s="596" t="str">
        <f>IF($D$245="Y/T","Isi Sasaran",IF($E$245=0,0,IF(I249="Y",1,IF(I249="T",0,"Isi Dulu"))))</f>
        <v>Isi Sasaran</v>
      </c>
      <c r="K249" s="595" t="s">
        <v>26</v>
      </c>
      <c r="L249" s="596" t="str">
        <f>IF($D$245="Y/T","Isi Sasaran",IF($E$245=0,0,IF(K249="Y",1,IF(K249="T",0,"Isi Dulu"))))</f>
        <v>Isi Sasaran</v>
      </c>
      <c r="M249" s="850"/>
      <c r="N249" s="853"/>
      <c r="O249" s="517"/>
      <c r="P249" s="517"/>
      <c r="Q249" s="517"/>
      <c r="R249" s="517"/>
    </row>
    <row r="250" spans="2:18" s="527" customFormat="1" ht="15.75">
      <c r="B250" s="836">
        <v>9</v>
      </c>
      <c r="C250" s="839"/>
      <c r="D250" s="857" t="s">
        <v>26</v>
      </c>
      <c r="E250" s="854" t="str">
        <f>IF(D250="Y",1,IF(D250="T",0,IF(D250="Y/T","Belum diisi","Error")))</f>
        <v>Belum diisi</v>
      </c>
      <c r="F250" s="528">
        <v>1</v>
      </c>
      <c r="G250" s="529"/>
      <c r="H250" s="600" t="str">
        <f t="shared" si="4"/>
        <v>Belum Diisi</v>
      </c>
      <c r="I250" s="590" t="s">
        <v>26</v>
      </c>
      <c r="J250" s="591" t="str">
        <f>IF($D$250="Y/T","Isi Sasaran",IF($E$250=0,0,IF(I250="Y",1,IF(I250="T",0,"Isi Dulu"))))</f>
        <v>Isi Sasaran</v>
      </c>
      <c r="K250" s="590" t="s">
        <v>26</v>
      </c>
      <c r="L250" s="591" t="str">
        <f>IF($D$250="Y/T","Isi Sasaran",IF($E$250=0,0,IF(K250="Y",1,IF(K250="T",0,"Isi Dulu"))))</f>
        <v>Isi Sasaran</v>
      </c>
      <c r="M250" s="848" t="s">
        <v>26</v>
      </c>
      <c r="N250" s="851" t="str">
        <f>IF(M250="Y",1,IF(M250="T",0,IF(M250="Y/T","Belum diisi","Error")))</f>
        <v>Belum diisi</v>
      </c>
      <c r="O250" s="517"/>
      <c r="P250" s="517"/>
      <c r="Q250" s="517"/>
      <c r="R250" s="517"/>
    </row>
    <row r="251" spans="2:18" s="527" customFormat="1" ht="15.75">
      <c r="B251" s="837"/>
      <c r="C251" s="840"/>
      <c r="D251" s="858"/>
      <c r="E251" s="855"/>
      <c r="F251" s="549">
        <v>2</v>
      </c>
      <c r="G251" s="550"/>
      <c r="H251" s="598" t="str">
        <f t="shared" si="4"/>
        <v>Belum Diisi</v>
      </c>
      <c r="I251" s="592" t="s">
        <v>26</v>
      </c>
      <c r="J251" s="593" t="str">
        <f>IF($D$250="Y/T","Isi Sasaran",IF($E$250=0,0,IF(I251="Y",1,IF(I251="T",0,"Isi Dulu"))))</f>
        <v>Isi Sasaran</v>
      </c>
      <c r="K251" s="592" t="s">
        <v>26</v>
      </c>
      <c r="L251" s="593" t="str">
        <f>IF($D$250="Y/T","Isi Sasaran",IF($E$250=0,0,IF(K251="Y",1,IF(K251="T",0,"Isi Dulu"))))</f>
        <v>Isi Sasaran</v>
      </c>
      <c r="M251" s="849"/>
      <c r="N251" s="852"/>
      <c r="O251" s="517"/>
      <c r="P251" s="517"/>
      <c r="Q251" s="517"/>
      <c r="R251" s="517"/>
    </row>
    <row r="252" spans="2:18" s="527" customFormat="1" ht="15.75">
      <c r="B252" s="837"/>
      <c r="C252" s="840"/>
      <c r="D252" s="858"/>
      <c r="E252" s="855"/>
      <c r="F252" s="549">
        <v>3</v>
      </c>
      <c r="G252" s="550"/>
      <c r="H252" s="598" t="str">
        <f t="shared" si="4"/>
        <v>Belum Diisi</v>
      </c>
      <c r="I252" s="592" t="s">
        <v>26</v>
      </c>
      <c r="J252" s="593" t="str">
        <f>IF($D$250="Y/T","Isi Sasaran",IF($E$250=0,0,IF(I252="Y",1,IF(I252="T",0,"Isi Dulu"))))</f>
        <v>Isi Sasaran</v>
      </c>
      <c r="K252" s="592" t="s">
        <v>26</v>
      </c>
      <c r="L252" s="593" t="str">
        <f>IF($D$250="Y/T","Isi Sasaran",IF($E$250=0,0,IF(K252="Y",1,IF(K252="T",0,"Isi Dulu"))))</f>
        <v>Isi Sasaran</v>
      </c>
      <c r="M252" s="849"/>
      <c r="N252" s="852"/>
      <c r="O252" s="517"/>
      <c r="P252" s="517"/>
      <c r="Q252" s="517"/>
      <c r="R252" s="517"/>
    </row>
    <row r="253" spans="2:18" s="527" customFormat="1" ht="15.75">
      <c r="B253" s="837"/>
      <c r="C253" s="840"/>
      <c r="D253" s="858"/>
      <c r="E253" s="855"/>
      <c r="F253" s="549">
        <v>4</v>
      </c>
      <c r="G253" s="550"/>
      <c r="H253" s="598" t="str">
        <f t="shared" si="4"/>
        <v>Belum Diisi</v>
      </c>
      <c r="I253" s="592" t="s">
        <v>26</v>
      </c>
      <c r="J253" s="593" t="str">
        <f>IF($D$250="Y/T","Isi Sasaran",IF($E$250=0,0,IF(I253="Y",1,IF(I253="T",0,"Isi Dulu"))))</f>
        <v>Isi Sasaran</v>
      </c>
      <c r="K253" s="592" t="s">
        <v>26</v>
      </c>
      <c r="L253" s="593" t="str">
        <f>IF($D$250="Y/T","Isi Sasaran",IF($E$250=0,0,IF(K253="Y",1,IF(K253="T",0,"Isi Dulu"))))</f>
        <v>Isi Sasaran</v>
      </c>
      <c r="M253" s="849"/>
      <c r="N253" s="852"/>
      <c r="O253" s="517"/>
      <c r="P253" s="517"/>
      <c r="Q253" s="517"/>
      <c r="R253" s="517"/>
    </row>
    <row r="254" spans="2:18" s="527" customFormat="1" ht="15.75">
      <c r="B254" s="838"/>
      <c r="C254" s="841"/>
      <c r="D254" s="859"/>
      <c r="E254" s="856"/>
      <c r="F254" s="569">
        <v>5</v>
      </c>
      <c r="G254" s="570"/>
      <c r="H254" s="599" t="str">
        <f t="shared" si="4"/>
        <v>Belum Diisi</v>
      </c>
      <c r="I254" s="595" t="s">
        <v>26</v>
      </c>
      <c r="J254" s="596" t="str">
        <f>IF($D$250="Y/T","Isi Sasaran",IF($E$250=0,0,IF(I254="Y",1,IF(I254="T",0,"Isi Dulu"))))</f>
        <v>Isi Sasaran</v>
      </c>
      <c r="K254" s="595" t="s">
        <v>26</v>
      </c>
      <c r="L254" s="596" t="str">
        <f>IF($D$250="Y/T","Isi Sasaran",IF($E$250=0,0,IF(K254="Y",1,IF(K254="T",0,"Isi Dulu"))))</f>
        <v>Isi Sasaran</v>
      </c>
      <c r="M254" s="850"/>
      <c r="N254" s="853"/>
      <c r="O254" s="517"/>
      <c r="P254" s="517"/>
      <c r="Q254" s="517"/>
      <c r="R254" s="517"/>
    </row>
    <row r="255" spans="2:18" s="527" customFormat="1" ht="15.75">
      <c r="B255" s="836">
        <v>10</v>
      </c>
      <c r="C255" s="839"/>
      <c r="D255" s="857" t="s">
        <v>26</v>
      </c>
      <c r="E255" s="854" t="str">
        <f>IF(D255="Y",1,IF(D255="T",0,IF(D255="Y/T","Belum diisi","Error")))</f>
        <v>Belum diisi</v>
      </c>
      <c r="F255" s="528">
        <v>1</v>
      </c>
      <c r="G255" s="529"/>
      <c r="H255" s="600" t="str">
        <f t="shared" si="4"/>
        <v>Belum Diisi</v>
      </c>
      <c r="I255" s="590" t="s">
        <v>26</v>
      </c>
      <c r="J255" s="591" t="str">
        <f>IF($D$255="Y/T","Isi Sasaran",IF($E$255=0,0,IF(I255="Y",1,IF(I255="T",0,"Isi Dulu"))))</f>
        <v>Isi Sasaran</v>
      </c>
      <c r="K255" s="590" t="s">
        <v>26</v>
      </c>
      <c r="L255" s="591" t="str">
        <f>IF($D$255="Y/T","Isi Sasaran",IF($E$255=0,0,IF(K255="Y",1,IF(K255="T",0,"Isi Dulu"))))</f>
        <v>Isi Sasaran</v>
      </c>
      <c r="M255" s="848" t="s">
        <v>26</v>
      </c>
      <c r="N255" s="851" t="str">
        <f>IF(M255="Y",1,IF(M255="T",0,IF(M255="Y/T","Belum diisi","Error")))</f>
        <v>Belum diisi</v>
      </c>
      <c r="O255" s="517"/>
      <c r="P255" s="517"/>
      <c r="Q255" s="517"/>
      <c r="R255" s="517"/>
    </row>
    <row r="256" spans="2:18" s="527" customFormat="1" ht="15.75">
      <c r="B256" s="837"/>
      <c r="C256" s="840"/>
      <c r="D256" s="858"/>
      <c r="E256" s="855"/>
      <c r="F256" s="549">
        <v>2</v>
      </c>
      <c r="G256" s="550"/>
      <c r="H256" s="598" t="str">
        <f t="shared" si="4"/>
        <v>Belum Diisi</v>
      </c>
      <c r="I256" s="592" t="s">
        <v>26</v>
      </c>
      <c r="J256" s="593" t="str">
        <f>IF($D$255="Y/T","Isi Sasaran",IF($E$255=0,0,IF(I256="Y",1,IF(I256="T",0,"Isi Dulu"))))</f>
        <v>Isi Sasaran</v>
      </c>
      <c r="K256" s="592" t="s">
        <v>26</v>
      </c>
      <c r="L256" s="593" t="str">
        <f>IF($D$255="Y/T","Isi Sasaran",IF($E$255=0,0,IF(K256="Y",1,IF(K256="T",0,"Isi Dulu"))))</f>
        <v>Isi Sasaran</v>
      </c>
      <c r="M256" s="849"/>
      <c r="N256" s="852"/>
      <c r="O256" s="517"/>
      <c r="P256" s="517"/>
      <c r="Q256" s="517"/>
      <c r="R256" s="517"/>
    </row>
    <row r="257" spans="2:18" s="527" customFormat="1" ht="15.75">
      <c r="B257" s="837"/>
      <c r="C257" s="840"/>
      <c r="D257" s="858"/>
      <c r="E257" s="855"/>
      <c r="F257" s="549">
        <v>3</v>
      </c>
      <c r="G257" s="550"/>
      <c r="H257" s="598" t="str">
        <f t="shared" si="4"/>
        <v>Belum Diisi</v>
      </c>
      <c r="I257" s="592" t="s">
        <v>26</v>
      </c>
      <c r="J257" s="593" t="str">
        <f>IF($D$255="Y/T","Isi Sasaran",IF($E$255=0,0,IF(I257="Y",1,IF(I257="T",0,"Isi Dulu"))))</f>
        <v>Isi Sasaran</v>
      </c>
      <c r="K257" s="592" t="s">
        <v>26</v>
      </c>
      <c r="L257" s="593" t="str">
        <f>IF($D$255="Y/T","Isi Sasaran",IF($E$255=0,0,IF(K257="Y",1,IF(K257="T",0,"Isi Dulu"))))</f>
        <v>Isi Sasaran</v>
      </c>
      <c r="M257" s="849"/>
      <c r="N257" s="852"/>
      <c r="O257" s="517"/>
      <c r="P257" s="517"/>
      <c r="Q257" s="517"/>
      <c r="R257" s="517"/>
    </row>
    <row r="258" spans="2:18" s="527" customFormat="1" ht="15.75">
      <c r="B258" s="837"/>
      <c r="C258" s="840"/>
      <c r="D258" s="858"/>
      <c r="E258" s="855"/>
      <c r="F258" s="549">
        <v>4</v>
      </c>
      <c r="G258" s="550"/>
      <c r="H258" s="598" t="str">
        <f t="shared" si="4"/>
        <v>Belum Diisi</v>
      </c>
      <c r="I258" s="592" t="s">
        <v>26</v>
      </c>
      <c r="J258" s="593" t="str">
        <f>IF($D$255="Y/T","Isi Sasaran",IF($E$255=0,0,IF(I258="Y",1,IF(I258="T",0,"Isi Dulu"))))</f>
        <v>Isi Sasaran</v>
      </c>
      <c r="K258" s="592" t="s">
        <v>26</v>
      </c>
      <c r="L258" s="593" t="str">
        <f>IF($D$255="Y/T","Isi Sasaran",IF($E$255=0,0,IF(K258="Y",1,IF(K258="T",0,"Isi Dulu"))))</f>
        <v>Isi Sasaran</v>
      </c>
      <c r="M258" s="849"/>
      <c r="N258" s="852"/>
      <c r="O258" s="517"/>
      <c r="P258" s="517"/>
      <c r="Q258" s="517"/>
      <c r="R258" s="517"/>
    </row>
    <row r="259" spans="2:18" s="527" customFormat="1" ht="15.75">
      <c r="B259" s="838"/>
      <c r="C259" s="841"/>
      <c r="D259" s="859"/>
      <c r="E259" s="856"/>
      <c r="F259" s="569">
        <v>5</v>
      </c>
      <c r="G259" s="570"/>
      <c r="H259" s="599" t="str">
        <f t="shared" si="4"/>
        <v>Belum Diisi</v>
      </c>
      <c r="I259" s="595" t="s">
        <v>26</v>
      </c>
      <c r="J259" s="596" t="str">
        <f>IF($D$255="Y/T","Isi Sasaran",IF($E$255=0,0,IF(I259="Y",1,IF(I259="T",0,"Isi Dulu"))))</f>
        <v>Isi Sasaran</v>
      </c>
      <c r="K259" s="595" t="s">
        <v>26</v>
      </c>
      <c r="L259" s="596" t="str">
        <f>IF($D$255="Y/T","Isi Sasaran",IF($E$255=0,0,IF(K259="Y",1,IF(K259="T",0,"Isi Dulu"))))</f>
        <v>Isi Sasaran</v>
      </c>
      <c r="M259" s="850"/>
      <c r="N259" s="853"/>
      <c r="O259" s="517"/>
      <c r="P259" s="517"/>
      <c r="Q259" s="517"/>
      <c r="R259" s="517"/>
    </row>
    <row r="260" spans="2:18" s="527" customFormat="1" ht="15.75">
      <c r="B260" s="836">
        <v>11</v>
      </c>
      <c r="C260" s="839"/>
      <c r="D260" s="857" t="s">
        <v>26</v>
      </c>
      <c r="E260" s="854" t="str">
        <f>IF(D260="Y",1,IF(D260="T",0,IF(D260="Y/T","Belum diisi","Error")))</f>
        <v>Belum diisi</v>
      </c>
      <c r="F260" s="528">
        <v>1</v>
      </c>
      <c r="G260" s="529"/>
      <c r="H260" s="600" t="str">
        <f t="shared" si="4"/>
        <v>Belum Diisi</v>
      </c>
      <c r="I260" s="590" t="s">
        <v>26</v>
      </c>
      <c r="J260" s="591" t="str">
        <f>IF($D$260="Y/T","Isi Sasaran",IF($E$260=0,0,IF(I260="Y",1,IF(I260="T",0,"Isi Dulu"))))</f>
        <v>Isi Sasaran</v>
      </c>
      <c r="K260" s="590" t="s">
        <v>26</v>
      </c>
      <c r="L260" s="591" t="str">
        <f>IF($D$260="Y/T","Isi Sasaran",IF($E$260=0,0,IF(K260="Y",1,IF(K260="T",0,"Isi Dulu"))))</f>
        <v>Isi Sasaran</v>
      </c>
      <c r="M260" s="848" t="s">
        <v>26</v>
      </c>
      <c r="N260" s="851" t="str">
        <f>IF(M260="Y",1,IF(M260="T",0,IF(M260="Y/T","Belum diisi","Error")))</f>
        <v>Belum diisi</v>
      </c>
      <c r="O260" s="517"/>
      <c r="P260" s="517"/>
      <c r="Q260" s="517"/>
      <c r="R260" s="517"/>
    </row>
    <row r="261" spans="2:18" s="527" customFormat="1" ht="15.75">
      <c r="B261" s="837"/>
      <c r="C261" s="840"/>
      <c r="D261" s="858"/>
      <c r="E261" s="855"/>
      <c r="F261" s="549">
        <v>2</v>
      </c>
      <c r="G261" s="550"/>
      <c r="H261" s="598" t="str">
        <f t="shared" si="4"/>
        <v>Belum Diisi</v>
      </c>
      <c r="I261" s="592" t="s">
        <v>26</v>
      </c>
      <c r="J261" s="593" t="str">
        <f>IF($D$260="Y/T","Isi Sasaran",IF($E$260=0,0,IF(I261="Y",1,IF(I261="T",0,"Isi Dulu"))))</f>
        <v>Isi Sasaran</v>
      </c>
      <c r="K261" s="592" t="s">
        <v>26</v>
      </c>
      <c r="L261" s="593" t="str">
        <f>IF($D$260="Y/T","Isi Sasaran",IF($E$260=0,0,IF(K261="Y",1,IF(K261="T",0,"Isi Dulu"))))</f>
        <v>Isi Sasaran</v>
      </c>
      <c r="M261" s="849"/>
      <c r="N261" s="852"/>
      <c r="O261" s="517"/>
      <c r="P261" s="517"/>
      <c r="Q261" s="517"/>
      <c r="R261" s="517"/>
    </row>
    <row r="262" spans="2:18" s="527" customFormat="1" ht="15.75">
      <c r="B262" s="837"/>
      <c r="C262" s="840"/>
      <c r="D262" s="858"/>
      <c r="E262" s="855"/>
      <c r="F262" s="549">
        <v>3</v>
      </c>
      <c r="G262" s="550"/>
      <c r="H262" s="598" t="str">
        <f t="shared" si="4"/>
        <v>Belum Diisi</v>
      </c>
      <c r="I262" s="592" t="s">
        <v>26</v>
      </c>
      <c r="J262" s="593" t="str">
        <f>IF($D$260="Y/T","Isi Sasaran",IF($E$260=0,0,IF(I262="Y",1,IF(I262="T",0,"Isi Dulu"))))</f>
        <v>Isi Sasaran</v>
      </c>
      <c r="K262" s="592" t="s">
        <v>26</v>
      </c>
      <c r="L262" s="593" t="str">
        <f>IF($D$260="Y/T","Isi Sasaran",IF($E$260=0,0,IF(K262="Y",1,IF(K262="T",0,"Isi Dulu"))))</f>
        <v>Isi Sasaran</v>
      </c>
      <c r="M262" s="849"/>
      <c r="N262" s="852"/>
      <c r="O262" s="517"/>
      <c r="P262" s="517"/>
      <c r="Q262" s="517"/>
      <c r="R262" s="517"/>
    </row>
    <row r="263" spans="2:18" s="527" customFormat="1" ht="15.75">
      <c r="B263" s="837"/>
      <c r="C263" s="840"/>
      <c r="D263" s="858"/>
      <c r="E263" s="855"/>
      <c r="F263" s="549">
        <v>4</v>
      </c>
      <c r="G263" s="550"/>
      <c r="H263" s="598" t="str">
        <f t="shared" si="4"/>
        <v>Belum Diisi</v>
      </c>
      <c r="I263" s="592" t="s">
        <v>26</v>
      </c>
      <c r="J263" s="593" t="str">
        <f>IF($D$260="Y/T","Isi Sasaran",IF($E$260=0,0,IF(I263="Y",1,IF(I263="T",0,"Isi Dulu"))))</f>
        <v>Isi Sasaran</v>
      </c>
      <c r="K263" s="592" t="s">
        <v>26</v>
      </c>
      <c r="L263" s="593" t="str">
        <f>IF($D$260="Y/T","Isi Sasaran",IF($E$260=0,0,IF(K263="Y",1,IF(K263="T",0,"Isi Dulu"))))</f>
        <v>Isi Sasaran</v>
      </c>
      <c r="M263" s="849"/>
      <c r="N263" s="852"/>
      <c r="O263" s="517"/>
      <c r="P263" s="517"/>
      <c r="Q263" s="517"/>
      <c r="R263" s="517"/>
    </row>
    <row r="264" spans="2:18" s="527" customFormat="1" ht="15.75">
      <c r="B264" s="838"/>
      <c r="C264" s="841"/>
      <c r="D264" s="859"/>
      <c r="E264" s="856"/>
      <c r="F264" s="569">
        <v>5</v>
      </c>
      <c r="G264" s="570"/>
      <c r="H264" s="599" t="str">
        <f t="shared" si="4"/>
        <v>Belum Diisi</v>
      </c>
      <c r="I264" s="595" t="s">
        <v>26</v>
      </c>
      <c r="J264" s="596" t="str">
        <f>IF($D$260="Y/T","Isi Sasaran",IF($E$260=0,0,IF(I264="Y",1,IF(I264="T",0,"Isi Dulu"))))</f>
        <v>Isi Sasaran</v>
      </c>
      <c r="K264" s="595" t="s">
        <v>26</v>
      </c>
      <c r="L264" s="596" t="str">
        <f>IF($D$260="Y/T","Isi Sasaran",IF($E$260=0,0,IF(K264="Y",1,IF(K264="T",0,"Isi Dulu"))))</f>
        <v>Isi Sasaran</v>
      </c>
      <c r="M264" s="850"/>
      <c r="N264" s="853"/>
      <c r="O264" s="517"/>
      <c r="P264" s="517"/>
      <c r="Q264" s="517"/>
      <c r="R264" s="517"/>
    </row>
    <row r="265" spans="2:18" s="527" customFormat="1" ht="15.75">
      <c r="B265" s="836">
        <v>12</v>
      </c>
      <c r="C265" s="839"/>
      <c r="D265" s="857" t="s">
        <v>26</v>
      </c>
      <c r="E265" s="854" t="str">
        <f>IF(D265="Y",1,IF(D265="T",0,IF(D265="Y/T","Belum diisi","Error")))</f>
        <v>Belum diisi</v>
      </c>
      <c r="F265" s="528">
        <v>1</v>
      </c>
      <c r="G265" s="529"/>
      <c r="H265" s="600" t="str">
        <f t="shared" si="4"/>
        <v>Belum Diisi</v>
      </c>
      <c r="I265" s="590" t="s">
        <v>26</v>
      </c>
      <c r="J265" s="591" t="str">
        <f>IF($D$265="Y/T","Isi Sasaran",IF($E$265=0,0,IF(I265="Y",1,IF(I265="T",0,"Isi Dulu"))))</f>
        <v>Isi Sasaran</v>
      </c>
      <c r="K265" s="590" t="s">
        <v>26</v>
      </c>
      <c r="L265" s="591" t="str">
        <f>IF($D$265="Y/T","Isi Sasaran",IF($E$265=0,0,IF(K265="Y",1,IF(K265="T",0,"Isi Dulu"))))</f>
        <v>Isi Sasaran</v>
      </c>
      <c r="M265" s="848" t="s">
        <v>26</v>
      </c>
      <c r="N265" s="851" t="str">
        <f>IF(M265="Y",1,IF(M265="T",0,IF(M265="Y/T","Belum diisi","Error")))</f>
        <v>Belum diisi</v>
      </c>
      <c r="O265" s="517"/>
      <c r="P265" s="517"/>
      <c r="Q265" s="517"/>
      <c r="R265" s="517"/>
    </row>
    <row r="266" spans="2:18" s="527" customFormat="1" ht="15.75">
      <c r="B266" s="837"/>
      <c r="C266" s="840"/>
      <c r="D266" s="858"/>
      <c r="E266" s="855"/>
      <c r="F266" s="549">
        <v>2</v>
      </c>
      <c r="G266" s="550"/>
      <c r="H266" s="598" t="str">
        <f t="shared" si="4"/>
        <v>Belum Diisi</v>
      </c>
      <c r="I266" s="592" t="s">
        <v>26</v>
      </c>
      <c r="J266" s="593" t="str">
        <f>IF($D$265="Y/T","Isi Sasaran",IF($E$265=0,0,IF(I266="Y",1,IF(I266="T",0,"Isi Dulu"))))</f>
        <v>Isi Sasaran</v>
      </c>
      <c r="K266" s="592" t="s">
        <v>26</v>
      </c>
      <c r="L266" s="593" t="str">
        <f>IF($D$265="Y/T","Isi Sasaran",IF($E$265=0,0,IF(K266="Y",1,IF(K266="T",0,"Isi Dulu"))))</f>
        <v>Isi Sasaran</v>
      </c>
      <c r="M266" s="849"/>
      <c r="N266" s="852"/>
      <c r="O266" s="517"/>
      <c r="P266" s="517"/>
      <c r="Q266" s="517"/>
      <c r="R266" s="517"/>
    </row>
    <row r="267" spans="2:18" s="527" customFormat="1" ht="15.75">
      <c r="B267" s="837"/>
      <c r="C267" s="840"/>
      <c r="D267" s="858"/>
      <c r="E267" s="855"/>
      <c r="F267" s="549">
        <v>3</v>
      </c>
      <c r="G267" s="550"/>
      <c r="H267" s="598" t="str">
        <f t="shared" si="4"/>
        <v>Belum Diisi</v>
      </c>
      <c r="I267" s="592" t="s">
        <v>26</v>
      </c>
      <c r="J267" s="593" t="str">
        <f>IF($D$265="Y/T","Isi Sasaran",IF($E$265=0,0,IF(I267="Y",1,IF(I267="T",0,"Isi Dulu"))))</f>
        <v>Isi Sasaran</v>
      </c>
      <c r="K267" s="592" t="s">
        <v>26</v>
      </c>
      <c r="L267" s="593" t="str">
        <f>IF($D$265="Y/T","Isi Sasaran",IF($E$265=0,0,IF(K267="Y",1,IF(K267="T",0,"Isi Dulu"))))</f>
        <v>Isi Sasaran</v>
      </c>
      <c r="M267" s="849"/>
      <c r="N267" s="852"/>
      <c r="O267" s="517"/>
      <c r="P267" s="517"/>
      <c r="Q267" s="517"/>
      <c r="R267" s="517"/>
    </row>
    <row r="268" spans="2:18" s="527" customFormat="1" ht="15.75">
      <c r="B268" s="837"/>
      <c r="C268" s="840"/>
      <c r="D268" s="858"/>
      <c r="E268" s="855"/>
      <c r="F268" s="549">
        <v>4</v>
      </c>
      <c r="G268" s="550"/>
      <c r="H268" s="598" t="str">
        <f t="shared" si="4"/>
        <v>Belum Diisi</v>
      </c>
      <c r="I268" s="592" t="s">
        <v>26</v>
      </c>
      <c r="J268" s="593" t="str">
        <f>IF($D$265="Y/T","Isi Sasaran",IF($E$265=0,0,IF(I268="Y",1,IF(I268="T",0,"Isi Dulu"))))</f>
        <v>Isi Sasaran</v>
      </c>
      <c r="K268" s="592" t="s">
        <v>26</v>
      </c>
      <c r="L268" s="593" t="str">
        <f>IF($D$265="Y/T","Isi Sasaran",IF($E$265=0,0,IF(K268="Y",1,IF(K268="T",0,"Isi Dulu"))))</f>
        <v>Isi Sasaran</v>
      </c>
      <c r="M268" s="849"/>
      <c r="N268" s="852"/>
      <c r="O268" s="517"/>
      <c r="P268" s="517"/>
      <c r="Q268" s="517"/>
      <c r="R268" s="517"/>
    </row>
    <row r="269" spans="2:18" s="527" customFormat="1" ht="15.75">
      <c r="B269" s="838"/>
      <c r="C269" s="841"/>
      <c r="D269" s="859"/>
      <c r="E269" s="856"/>
      <c r="F269" s="569">
        <v>5</v>
      </c>
      <c r="G269" s="570"/>
      <c r="H269" s="599" t="str">
        <f t="shared" si="4"/>
        <v>Belum Diisi</v>
      </c>
      <c r="I269" s="595" t="s">
        <v>26</v>
      </c>
      <c r="J269" s="596" t="str">
        <f>IF($D$265="Y/T","Isi Sasaran",IF($E$265=0,0,IF(I269="Y",1,IF(I269="T",0,"Isi Dulu"))))</f>
        <v>Isi Sasaran</v>
      </c>
      <c r="K269" s="595" t="s">
        <v>26</v>
      </c>
      <c r="L269" s="596" t="str">
        <f>IF($D$265="Y/T","Isi Sasaran",IF($E$265=0,0,IF(K269="Y",1,IF(K269="T",0,"Isi Dulu"))))</f>
        <v>Isi Sasaran</v>
      </c>
      <c r="M269" s="850"/>
      <c r="N269" s="853"/>
      <c r="O269" s="517"/>
      <c r="P269" s="517"/>
      <c r="Q269" s="517"/>
      <c r="R269" s="517"/>
    </row>
    <row r="270" spans="2:18" s="527" customFormat="1" ht="15.75">
      <c r="B270" s="836">
        <v>13</v>
      </c>
      <c r="C270" s="839"/>
      <c r="D270" s="857" t="s">
        <v>26</v>
      </c>
      <c r="E270" s="854" t="str">
        <f>IF(D270="Y",1,IF(D270="T",0,IF(D270="Y/T","Belum diisi","Error")))</f>
        <v>Belum diisi</v>
      </c>
      <c r="F270" s="528">
        <v>1</v>
      </c>
      <c r="G270" s="529"/>
      <c r="H270" s="600" t="str">
        <f t="shared" si="4"/>
        <v>Belum Diisi</v>
      </c>
      <c r="I270" s="590" t="s">
        <v>26</v>
      </c>
      <c r="J270" s="591" t="str">
        <f>IF($D$270="Y/T","Isi Sasaran",IF($E$270=0,0,IF(I270="Y",1,IF(I270="T",0,"Isi Dulu"))))</f>
        <v>Isi Sasaran</v>
      </c>
      <c r="K270" s="590" t="s">
        <v>26</v>
      </c>
      <c r="L270" s="591" t="str">
        <f>IF($D$270="Y/T","Isi Sasaran",IF($E$270=0,0,IF(K270="Y",1,IF(K270="T",0,"Isi Dulu"))))</f>
        <v>Isi Sasaran</v>
      </c>
      <c r="M270" s="848" t="s">
        <v>26</v>
      </c>
      <c r="N270" s="851" t="str">
        <f>IF(M270="Y",1,IF(M270="T",0,IF(M270="Y/T","Belum diisi","Error")))</f>
        <v>Belum diisi</v>
      </c>
      <c r="O270" s="517"/>
      <c r="P270" s="517"/>
      <c r="Q270" s="517"/>
      <c r="R270" s="517"/>
    </row>
    <row r="271" spans="2:18" s="527" customFormat="1" ht="15.75">
      <c r="B271" s="837"/>
      <c r="C271" s="840"/>
      <c r="D271" s="858"/>
      <c r="E271" s="855"/>
      <c r="F271" s="549">
        <v>2</v>
      </c>
      <c r="G271" s="550"/>
      <c r="H271" s="598" t="str">
        <f t="shared" si="4"/>
        <v>Belum Diisi</v>
      </c>
      <c r="I271" s="592" t="s">
        <v>26</v>
      </c>
      <c r="J271" s="593" t="str">
        <f>IF($D$270="Y/T","Isi Sasaran",IF($E$270=0,0,IF(I271="Y",1,IF(I271="T",0,"Isi Dulu"))))</f>
        <v>Isi Sasaran</v>
      </c>
      <c r="K271" s="592" t="s">
        <v>26</v>
      </c>
      <c r="L271" s="593" t="str">
        <f>IF($D$270="Y/T","Isi Sasaran",IF($E$270=0,0,IF(K271="Y",1,IF(K271="T",0,"Isi Dulu"))))</f>
        <v>Isi Sasaran</v>
      </c>
      <c r="M271" s="849"/>
      <c r="N271" s="852"/>
      <c r="O271" s="517"/>
      <c r="P271" s="517"/>
      <c r="Q271" s="517"/>
      <c r="R271" s="517"/>
    </row>
    <row r="272" spans="2:18" s="527" customFormat="1" ht="15.75">
      <c r="B272" s="837"/>
      <c r="C272" s="840"/>
      <c r="D272" s="858"/>
      <c r="E272" s="855"/>
      <c r="F272" s="549">
        <v>3</v>
      </c>
      <c r="G272" s="550"/>
      <c r="H272" s="598" t="str">
        <f t="shared" si="4"/>
        <v>Belum Diisi</v>
      </c>
      <c r="I272" s="592" t="s">
        <v>26</v>
      </c>
      <c r="J272" s="593" t="str">
        <f>IF($D$270="Y/T","Isi Sasaran",IF($E$270=0,0,IF(I272="Y",1,IF(I272="T",0,"Isi Dulu"))))</f>
        <v>Isi Sasaran</v>
      </c>
      <c r="K272" s="592" t="s">
        <v>26</v>
      </c>
      <c r="L272" s="593" t="str">
        <f>IF($D$270="Y/T","Isi Sasaran",IF($E$270=0,0,IF(K272="Y",1,IF(K272="T",0,"Isi Dulu"))))</f>
        <v>Isi Sasaran</v>
      </c>
      <c r="M272" s="849"/>
      <c r="N272" s="852"/>
      <c r="O272" s="517"/>
      <c r="P272" s="517"/>
      <c r="Q272" s="517"/>
      <c r="R272" s="517"/>
    </row>
    <row r="273" spans="2:18" s="527" customFormat="1" ht="15.75">
      <c r="B273" s="837"/>
      <c r="C273" s="840"/>
      <c r="D273" s="858"/>
      <c r="E273" s="855"/>
      <c r="F273" s="549">
        <v>4</v>
      </c>
      <c r="G273" s="550"/>
      <c r="H273" s="598" t="str">
        <f t="shared" si="4"/>
        <v>Belum Diisi</v>
      </c>
      <c r="I273" s="592" t="s">
        <v>26</v>
      </c>
      <c r="J273" s="593" t="str">
        <f>IF($D$270="Y/T","Isi Sasaran",IF($E$270=0,0,IF(I273="Y",1,IF(I273="T",0,"Isi Dulu"))))</f>
        <v>Isi Sasaran</v>
      </c>
      <c r="K273" s="592" t="s">
        <v>26</v>
      </c>
      <c r="L273" s="593" t="str">
        <f>IF($D$270="Y/T","Isi Sasaran",IF($E$270=0,0,IF(K273="Y",1,IF(K273="T",0,"Isi Dulu"))))</f>
        <v>Isi Sasaran</v>
      </c>
      <c r="M273" s="849"/>
      <c r="N273" s="852"/>
      <c r="O273" s="517"/>
      <c r="P273" s="517"/>
      <c r="Q273" s="517"/>
      <c r="R273" s="517"/>
    </row>
    <row r="274" spans="2:18" s="527" customFormat="1" ht="15.75">
      <c r="B274" s="838"/>
      <c r="C274" s="841"/>
      <c r="D274" s="859"/>
      <c r="E274" s="856"/>
      <c r="F274" s="569">
        <v>5</v>
      </c>
      <c r="G274" s="570"/>
      <c r="H274" s="599" t="str">
        <f t="shared" si="4"/>
        <v>Belum Diisi</v>
      </c>
      <c r="I274" s="595" t="s">
        <v>26</v>
      </c>
      <c r="J274" s="596" t="str">
        <f>IF($D$270="Y/T","Isi Sasaran",IF($E$270=0,0,IF(I274="Y",1,IF(I274="T",0,"Isi Dulu"))))</f>
        <v>Isi Sasaran</v>
      </c>
      <c r="K274" s="595" t="s">
        <v>26</v>
      </c>
      <c r="L274" s="596" t="str">
        <f>IF($D$270="Y/T","Isi Sasaran",IF($E$270=0,0,IF(K274="Y",1,IF(K274="T",0,"Isi Dulu"))))</f>
        <v>Isi Sasaran</v>
      </c>
      <c r="M274" s="850"/>
      <c r="N274" s="853"/>
      <c r="O274" s="517"/>
      <c r="P274" s="517"/>
      <c r="Q274" s="517"/>
      <c r="R274" s="517"/>
    </row>
    <row r="275" spans="2:18" s="527" customFormat="1" ht="15.75">
      <c r="B275" s="836">
        <v>14</v>
      </c>
      <c r="C275" s="839"/>
      <c r="D275" s="857" t="s">
        <v>26</v>
      </c>
      <c r="E275" s="854" t="str">
        <f>IF(D275="Y",1,IF(D275="T",0,IF(D275="Y/T","Belum diisi","Error")))</f>
        <v>Belum diisi</v>
      </c>
      <c r="F275" s="528">
        <v>1</v>
      </c>
      <c r="G275" s="529"/>
      <c r="H275" s="600" t="str">
        <f t="shared" ref="H275:H309" si="5">IF(OR(J275="Isi Dulu",L275="Isi Dulu",J275="Isi Sasaran",L275="Isi Sasaran"),"Belum Diisi",IF(SUM(J275,L275)=2,1,IF(SUM(J275,L275)=1,0,IF(SUM(J275,L275)=0,0,"Error"))))</f>
        <v>Belum Diisi</v>
      </c>
      <c r="I275" s="590" t="s">
        <v>26</v>
      </c>
      <c r="J275" s="591" t="str">
        <f>IF($D$275="Y/T","Isi Sasaran",IF($E$275=0,0,IF(I275="Y",1,IF(I275="T",0,"Isi Dulu"))))</f>
        <v>Isi Sasaran</v>
      </c>
      <c r="K275" s="590" t="s">
        <v>26</v>
      </c>
      <c r="L275" s="591" t="str">
        <f>IF($D$275="Y/T","Isi Sasaran",IF($E$275=0,0,IF(K275="Y",1,IF(K275="T",0,"Isi Dulu"))))</f>
        <v>Isi Sasaran</v>
      </c>
      <c r="M275" s="848" t="s">
        <v>26</v>
      </c>
      <c r="N275" s="851" t="str">
        <f>IF(M275="Y",1,IF(M275="T",0,IF(M275="Y/T","Belum diisi","Error")))</f>
        <v>Belum diisi</v>
      </c>
      <c r="O275" s="517"/>
      <c r="P275" s="517"/>
      <c r="Q275" s="517"/>
      <c r="R275" s="517"/>
    </row>
    <row r="276" spans="2:18" s="527" customFormat="1" ht="15.75">
      <c r="B276" s="837"/>
      <c r="C276" s="840"/>
      <c r="D276" s="858"/>
      <c r="E276" s="855"/>
      <c r="F276" s="549">
        <v>2</v>
      </c>
      <c r="G276" s="550"/>
      <c r="H276" s="598" t="str">
        <f t="shared" si="5"/>
        <v>Belum Diisi</v>
      </c>
      <c r="I276" s="592" t="s">
        <v>26</v>
      </c>
      <c r="J276" s="593" t="str">
        <f>IF($D$275="Y/T","Isi Sasaran",IF($E$275=0,0,IF(I276="Y",1,IF(I276="T",0,"Isi Dulu"))))</f>
        <v>Isi Sasaran</v>
      </c>
      <c r="K276" s="592" t="s">
        <v>26</v>
      </c>
      <c r="L276" s="593" t="str">
        <f>IF($D$275="Y/T","Isi Sasaran",IF($E$275=0,0,IF(K276="Y",1,IF(K276="T",0,"Isi Dulu"))))</f>
        <v>Isi Sasaran</v>
      </c>
      <c r="M276" s="849"/>
      <c r="N276" s="852"/>
      <c r="O276" s="517"/>
      <c r="P276" s="517"/>
      <c r="Q276" s="517"/>
      <c r="R276" s="517"/>
    </row>
    <row r="277" spans="2:18" s="527" customFormat="1" ht="15.75">
      <c r="B277" s="837"/>
      <c r="C277" s="840"/>
      <c r="D277" s="858"/>
      <c r="E277" s="855"/>
      <c r="F277" s="549">
        <v>3</v>
      </c>
      <c r="G277" s="550"/>
      <c r="H277" s="598" t="str">
        <f t="shared" si="5"/>
        <v>Belum Diisi</v>
      </c>
      <c r="I277" s="592" t="s">
        <v>26</v>
      </c>
      <c r="J277" s="593" t="str">
        <f>IF($D$275="Y/T","Isi Sasaran",IF($E$275=0,0,IF(I277="Y",1,IF(I277="T",0,"Isi Dulu"))))</f>
        <v>Isi Sasaran</v>
      </c>
      <c r="K277" s="592" t="s">
        <v>26</v>
      </c>
      <c r="L277" s="593" t="str">
        <f>IF($D$275="Y/T","Isi Sasaran",IF($E$275=0,0,IF(K277="Y",1,IF(K277="T",0,"Isi Dulu"))))</f>
        <v>Isi Sasaran</v>
      </c>
      <c r="M277" s="849"/>
      <c r="N277" s="852"/>
      <c r="O277" s="517"/>
      <c r="P277" s="517"/>
      <c r="Q277" s="517"/>
      <c r="R277" s="517"/>
    </row>
    <row r="278" spans="2:18" s="527" customFormat="1" ht="15.75">
      <c r="B278" s="837"/>
      <c r="C278" s="840"/>
      <c r="D278" s="858"/>
      <c r="E278" s="855"/>
      <c r="F278" s="549">
        <v>4</v>
      </c>
      <c r="G278" s="550"/>
      <c r="H278" s="598" t="str">
        <f t="shared" si="5"/>
        <v>Belum Diisi</v>
      </c>
      <c r="I278" s="592" t="s">
        <v>26</v>
      </c>
      <c r="J278" s="593" t="str">
        <f>IF($D$275="Y/T","Isi Sasaran",IF($E$275=0,0,IF(I278="Y",1,IF(I278="T",0,"Isi Dulu"))))</f>
        <v>Isi Sasaran</v>
      </c>
      <c r="K278" s="592" t="s">
        <v>26</v>
      </c>
      <c r="L278" s="593" t="str">
        <f>IF($D$275="Y/T","Isi Sasaran",IF($E$275=0,0,IF(K278="Y",1,IF(K278="T",0,"Isi Dulu"))))</f>
        <v>Isi Sasaran</v>
      </c>
      <c r="M278" s="849"/>
      <c r="N278" s="852"/>
      <c r="O278" s="517"/>
      <c r="P278" s="517"/>
      <c r="Q278" s="517"/>
      <c r="R278" s="517"/>
    </row>
    <row r="279" spans="2:18" s="527" customFormat="1" ht="15.75">
      <c r="B279" s="838"/>
      <c r="C279" s="841"/>
      <c r="D279" s="859"/>
      <c r="E279" s="856"/>
      <c r="F279" s="569">
        <v>5</v>
      </c>
      <c r="G279" s="570"/>
      <c r="H279" s="599" t="str">
        <f t="shared" si="5"/>
        <v>Belum Diisi</v>
      </c>
      <c r="I279" s="595" t="s">
        <v>26</v>
      </c>
      <c r="J279" s="596" t="str">
        <f>IF($D$275="Y/T","Isi Sasaran",IF($E$275=0,0,IF(I279="Y",1,IF(I279="T",0,"Isi Dulu"))))</f>
        <v>Isi Sasaran</v>
      </c>
      <c r="K279" s="595" t="s">
        <v>26</v>
      </c>
      <c r="L279" s="596" t="str">
        <f>IF($D$275="Y/T","Isi Sasaran",IF($E$275=0,0,IF(K279="Y",1,IF(K279="T",0,"Isi Dulu"))))</f>
        <v>Isi Sasaran</v>
      </c>
      <c r="M279" s="850"/>
      <c r="N279" s="853"/>
      <c r="O279" s="517"/>
      <c r="P279" s="517"/>
      <c r="Q279" s="517"/>
      <c r="R279" s="517"/>
    </row>
    <row r="280" spans="2:18" s="527" customFormat="1" ht="15.75">
      <c r="B280" s="836">
        <v>15</v>
      </c>
      <c r="C280" s="839"/>
      <c r="D280" s="857" t="s">
        <v>26</v>
      </c>
      <c r="E280" s="854" t="str">
        <f>IF(D280="Y",1,IF(D280="T",0,IF(D280="Y/T","Belum diisi","Error")))</f>
        <v>Belum diisi</v>
      </c>
      <c r="F280" s="528">
        <v>1</v>
      </c>
      <c r="G280" s="529"/>
      <c r="H280" s="600" t="str">
        <f t="shared" si="5"/>
        <v>Belum Diisi</v>
      </c>
      <c r="I280" s="590" t="s">
        <v>26</v>
      </c>
      <c r="J280" s="591" t="str">
        <f>IF($D$280="Y/T","Isi Sasaran",IF($E$280=0,0,IF(I280="Y",1,IF(I280="T",0,"Isi Dulu"))))</f>
        <v>Isi Sasaran</v>
      </c>
      <c r="K280" s="590" t="s">
        <v>26</v>
      </c>
      <c r="L280" s="591" t="str">
        <f>IF($D$280="Y/T","Isi Sasaran",IF($E$280=0,0,IF(K280="Y",1,IF(K280="T",0,"Isi Dulu"))))</f>
        <v>Isi Sasaran</v>
      </c>
      <c r="M280" s="848" t="s">
        <v>26</v>
      </c>
      <c r="N280" s="851" t="str">
        <f>IF(M280="Y",1,IF(M280="T",0,IF(M280="Y/T","Belum diisi","Error")))</f>
        <v>Belum diisi</v>
      </c>
      <c r="O280" s="517"/>
      <c r="P280" s="517"/>
      <c r="Q280" s="517"/>
      <c r="R280" s="517"/>
    </row>
    <row r="281" spans="2:18" s="527" customFormat="1" ht="15.75">
      <c r="B281" s="837"/>
      <c r="C281" s="840"/>
      <c r="D281" s="858"/>
      <c r="E281" s="855"/>
      <c r="F281" s="549">
        <v>2</v>
      </c>
      <c r="G281" s="550"/>
      <c r="H281" s="598" t="str">
        <f t="shared" si="5"/>
        <v>Belum Diisi</v>
      </c>
      <c r="I281" s="592" t="s">
        <v>26</v>
      </c>
      <c r="J281" s="593" t="str">
        <f>IF($D$280="Y/T","Isi Sasaran",IF($E$280=0,0,IF(I281="Y",1,IF(I281="T",0,"Isi Dulu"))))</f>
        <v>Isi Sasaran</v>
      </c>
      <c r="K281" s="592" t="s">
        <v>26</v>
      </c>
      <c r="L281" s="593" t="str">
        <f>IF($D$280="Y/T","Isi Sasaran",IF($E$280=0,0,IF(K281="Y",1,IF(K281="T",0,"Isi Dulu"))))</f>
        <v>Isi Sasaran</v>
      </c>
      <c r="M281" s="849"/>
      <c r="N281" s="852"/>
      <c r="O281" s="517"/>
      <c r="P281" s="517"/>
      <c r="Q281" s="517"/>
      <c r="R281" s="517"/>
    </row>
    <row r="282" spans="2:18" s="527" customFormat="1" ht="15.75">
      <c r="B282" s="837"/>
      <c r="C282" s="840"/>
      <c r="D282" s="858"/>
      <c r="E282" s="855"/>
      <c r="F282" s="549">
        <v>3</v>
      </c>
      <c r="G282" s="550"/>
      <c r="H282" s="598" t="str">
        <f t="shared" si="5"/>
        <v>Belum Diisi</v>
      </c>
      <c r="I282" s="592" t="s">
        <v>26</v>
      </c>
      <c r="J282" s="593" t="str">
        <f>IF($D$280="Y/T","Isi Sasaran",IF($E$280=0,0,IF(I282="Y",1,IF(I282="T",0,"Isi Dulu"))))</f>
        <v>Isi Sasaran</v>
      </c>
      <c r="K282" s="592" t="s">
        <v>26</v>
      </c>
      <c r="L282" s="593" t="str">
        <f>IF($D$280="Y/T","Isi Sasaran",IF($E$280=0,0,IF(K282="Y",1,IF(K282="T",0,"Isi Dulu"))))</f>
        <v>Isi Sasaran</v>
      </c>
      <c r="M282" s="849"/>
      <c r="N282" s="852"/>
      <c r="O282" s="517"/>
      <c r="P282" s="517"/>
      <c r="Q282" s="517"/>
      <c r="R282" s="517"/>
    </row>
    <row r="283" spans="2:18" s="527" customFormat="1" ht="15.75">
      <c r="B283" s="837"/>
      <c r="C283" s="840"/>
      <c r="D283" s="858"/>
      <c r="E283" s="855"/>
      <c r="F283" s="549">
        <v>4</v>
      </c>
      <c r="G283" s="550"/>
      <c r="H283" s="598" t="str">
        <f t="shared" si="5"/>
        <v>Belum Diisi</v>
      </c>
      <c r="I283" s="592" t="s">
        <v>26</v>
      </c>
      <c r="J283" s="593" t="str">
        <f>IF($D$280="Y/T","Isi Sasaran",IF($E$280=0,0,IF(I283="Y",1,IF(I283="T",0,"Isi Dulu"))))</f>
        <v>Isi Sasaran</v>
      </c>
      <c r="K283" s="592" t="s">
        <v>26</v>
      </c>
      <c r="L283" s="593" t="str">
        <f>IF($D$280="Y/T","Isi Sasaran",IF($E$280=0,0,IF(K283="Y",1,IF(K283="T",0,"Isi Dulu"))))</f>
        <v>Isi Sasaran</v>
      </c>
      <c r="M283" s="849"/>
      <c r="N283" s="852"/>
      <c r="O283" s="517"/>
      <c r="P283" s="517"/>
      <c r="Q283" s="517"/>
      <c r="R283" s="517"/>
    </row>
    <row r="284" spans="2:18" s="527" customFormat="1" ht="15.75">
      <c r="B284" s="838"/>
      <c r="C284" s="841"/>
      <c r="D284" s="859"/>
      <c r="E284" s="856"/>
      <c r="F284" s="569">
        <v>5</v>
      </c>
      <c r="G284" s="570"/>
      <c r="H284" s="599" t="str">
        <f t="shared" si="5"/>
        <v>Belum Diisi</v>
      </c>
      <c r="I284" s="595" t="s">
        <v>26</v>
      </c>
      <c r="J284" s="596" t="str">
        <f>IF($D$280="Y/T","Isi Sasaran",IF($E$280=0,0,IF(I284="Y",1,IF(I284="T",0,"Isi Dulu"))))</f>
        <v>Isi Sasaran</v>
      </c>
      <c r="K284" s="595" t="s">
        <v>26</v>
      </c>
      <c r="L284" s="596" t="str">
        <f>IF($D$280="Y/T","Isi Sasaran",IF($E$280=0,0,IF(K284="Y",1,IF(K284="T",0,"Isi Dulu"))))</f>
        <v>Isi Sasaran</v>
      </c>
      <c r="M284" s="850"/>
      <c r="N284" s="853"/>
      <c r="O284" s="517"/>
      <c r="P284" s="517"/>
      <c r="Q284" s="517"/>
      <c r="R284" s="517"/>
    </row>
    <row r="285" spans="2:18" s="527" customFormat="1" ht="15.75">
      <c r="B285" s="836">
        <v>16</v>
      </c>
      <c r="C285" s="839"/>
      <c r="D285" s="857" t="s">
        <v>26</v>
      </c>
      <c r="E285" s="854" t="str">
        <f>IF(D285="Y",1,IF(D285="T",0,IF(D285="Y/T","Belum diisi","Error")))</f>
        <v>Belum diisi</v>
      </c>
      <c r="F285" s="528">
        <v>1</v>
      </c>
      <c r="G285" s="529"/>
      <c r="H285" s="600" t="str">
        <f t="shared" si="5"/>
        <v>Belum Diisi</v>
      </c>
      <c r="I285" s="590" t="s">
        <v>26</v>
      </c>
      <c r="J285" s="591" t="str">
        <f>IF($D$285="Y/T","Isi Sasaran",IF($E$285=0,0,IF(I285="Y",1,IF(I285="T",0,"Isi Dulu"))))</f>
        <v>Isi Sasaran</v>
      </c>
      <c r="K285" s="590" t="s">
        <v>26</v>
      </c>
      <c r="L285" s="591" t="str">
        <f>IF($D$285="Y/T","Isi Sasaran",IF($E$285=0,0,IF(K285="Y",1,IF(K285="T",0,"Isi Dulu"))))</f>
        <v>Isi Sasaran</v>
      </c>
      <c r="M285" s="848" t="s">
        <v>26</v>
      </c>
      <c r="N285" s="851" t="str">
        <f>IF(M285="Y",1,IF(M285="T",0,IF(M285="Y/T","Belum diisi","Error")))</f>
        <v>Belum diisi</v>
      </c>
      <c r="O285" s="517"/>
      <c r="P285" s="517"/>
      <c r="Q285" s="517"/>
      <c r="R285" s="517"/>
    </row>
    <row r="286" spans="2:18" s="527" customFormat="1" ht="15.75">
      <c r="B286" s="837"/>
      <c r="C286" s="840"/>
      <c r="D286" s="858"/>
      <c r="E286" s="855"/>
      <c r="F286" s="549">
        <v>2</v>
      </c>
      <c r="G286" s="550"/>
      <c r="H286" s="598" t="str">
        <f t="shared" si="5"/>
        <v>Belum Diisi</v>
      </c>
      <c r="I286" s="592" t="s">
        <v>26</v>
      </c>
      <c r="J286" s="593" t="str">
        <f>IF($D$285="Y/T","Isi Sasaran",IF($E$285=0,0,IF(I286="Y",1,IF(I286="T",0,"Isi Dulu"))))</f>
        <v>Isi Sasaran</v>
      </c>
      <c r="K286" s="592" t="s">
        <v>26</v>
      </c>
      <c r="L286" s="593" t="str">
        <f>IF($D$285="Y/T","Isi Sasaran",IF($E$285=0,0,IF(K286="Y",1,IF(K286="T",0,"Isi Dulu"))))</f>
        <v>Isi Sasaran</v>
      </c>
      <c r="M286" s="849"/>
      <c r="N286" s="852"/>
      <c r="O286" s="517"/>
      <c r="P286" s="517"/>
      <c r="Q286" s="517"/>
      <c r="R286" s="517"/>
    </row>
    <row r="287" spans="2:18" s="527" customFormat="1" ht="15.75">
      <c r="B287" s="837"/>
      <c r="C287" s="840"/>
      <c r="D287" s="858"/>
      <c r="E287" s="855"/>
      <c r="F287" s="549">
        <v>3</v>
      </c>
      <c r="G287" s="550"/>
      <c r="H287" s="598" t="str">
        <f t="shared" si="5"/>
        <v>Belum Diisi</v>
      </c>
      <c r="I287" s="592" t="s">
        <v>26</v>
      </c>
      <c r="J287" s="593" t="str">
        <f>IF($D$285="Y/T","Isi Sasaran",IF($E$285=0,0,IF(I287="Y",1,IF(I287="T",0,"Isi Dulu"))))</f>
        <v>Isi Sasaran</v>
      </c>
      <c r="K287" s="592" t="s">
        <v>26</v>
      </c>
      <c r="L287" s="593" t="str">
        <f>IF($D$285="Y/T","Isi Sasaran",IF($E$285=0,0,IF(K287="Y",1,IF(K287="T",0,"Isi Dulu"))))</f>
        <v>Isi Sasaran</v>
      </c>
      <c r="M287" s="849"/>
      <c r="N287" s="852"/>
      <c r="O287" s="517"/>
      <c r="P287" s="517"/>
      <c r="Q287" s="517"/>
      <c r="R287" s="517"/>
    </row>
    <row r="288" spans="2:18" s="527" customFormat="1" ht="15.75">
      <c r="B288" s="837"/>
      <c r="C288" s="840"/>
      <c r="D288" s="858"/>
      <c r="E288" s="855"/>
      <c r="F288" s="549">
        <v>4</v>
      </c>
      <c r="G288" s="550"/>
      <c r="H288" s="598" t="str">
        <f t="shared" si="5"/>
        <v>Belum Diisi</v>
      </c>
      <c r="I288" s="592" t="s">
        <v>26</v>
      </c>
      <c r="J288" s="593" t="str">
        <f>IF($D$285="Y/T","Isi Sasaran",IF($E$285=0,0,IF(I288="Y",1,IF(I288="T",0,"Isi Dulu"))))</f>
        <v>Isi Sasaran</v>
      </c>
      <c r="K288" s="592" t="s">
        <v>26</v>
      </c>
      <c r="L288" s="593" t="str">
        <f>IF($D$285="Y/T","Isi Sasaran",IF($E$285=0,0,IF(K288="Y",1,IF(K288="T",0,"Isi Dulu"))))</f>
        <v>Isi Sasaran</v>
      </c>
      <c r="M288" s="849"/>
      <c r="N288" s="852"/>
      <c r="O288" s="517"/>
      <c r="P288" s="517"/>
      <c r="Q288" s="517"/>
      <c r="R288" s="517"/>
    </row>
    <row r="289" spans="2:18" s="527" customFormat="1" ht="15.75">
      <c r="B289" s="838"/>
      <c r="C289" s="841"/>
      <c r="D289" s="859"/>
      <c r="E289" s="856"/>
      <c r="F289" s="569">
        <v>5</v>
      </c>
      <c r="G289" s="570"/>
      <c r="H289" s="599" t="str">
        <f t="shared" si="5"/>
        <v>Belum Diisi</v>
      </c>
      <c r="I289" s="595" t="s">
        <v>26</v>
      </c>
      <c r="J289" s="596" t="str">
        <f>IF($D$285="Y/T","Isi Sasaran",IF($E$285=0,0,IF(I289="Y",1,IF(I289="T",0,"Isi Dulu"))))</f>
        <v>Isi Sasaran</v>
      </c>
      <c r="K289" s="595" t="s">
        <v>26</v>
      </c>
      <c r="L289" s="596" t="str">
        <f>IF($D$285="Y/T","Isi Sasaran",IF($E$285=0,0,IF(K289="Y",1,IF(K289="T",0,"Isi Dulu"))))</f>
        <v>Isi Sasaran</v>
      </c>
      <c r="M289" s="850"/>
      <c r="N289" s="853"/>
      <c r="O289" s="517"/>
      <c r="P289" s="517"/>
      <c r="Q289" s="517"/>
      <c r="R289" s="517"/>
    </row>
    <row r="290" spans="2:18" s="527" customFormat="1" ht="15.75">
      <c r="B290" s="836">
        <v>17</v>
      </c>
      <c r="C290" s="839"/>
      <c r="D290" s="857" t="s">
        <v>26</v>
      </c>
      <c r="E290" s="854" t="str">
        <f>IF(D290="Y",1,IF(D290="T",0,IF(D290="Y/T","Belum diisi","Error")))</f>
        <v>Belum diisi</v>
      </c>
      <c r="F290" s="528">
        <v>1</v>
      </c>
      <c r="G290" s="529"/>
      <c r="H290" s="600" t="str">
        <f t="shared" si="5"/>
        <v>Belum Diisi</v>
      </c>
      <c r="I290" s="590" t="s">
        <v>26</v>
      </c>
      <c r="J290" s="591" t="str">
        <f>IF($D$290="Y/T","Isi Sasaran",IF($E$290=0,0,IF(I290="Y",1,IF(I290="T",0,"Isi Dulu"))))</f>
        <v>Isi Sasaran</v>
      </c>
      <c r="K290" s="590" t="s">
        <v>26</v>
      </c>
      <c r="L290" s="591" t="str">
        <f>IF($D$290="Y/T","Isi Sasaran",IF($E$290=0,0,IF(K290="Y",1,IF(K290="T",0,"Isi Dulu"))))</f>
        <v>Isi Sasaran</v>
      </c>
      <c r="M290" s="848" t="s">
        <v>26</v>
      </c>
      <c r="N290" s="851" t="str">
        <f>IF(M290="Y",1,IF(M290="T",0,IF(M290="Y/T","Belum diisi","Error")))</f>
        <v>Belum diisi</v>
      </c>
      <c r="O290" s="517"/>
      <c r="P290" s="517"/>
      <c r="Q290" s="517"/>
      <c r="R290" s="517"/>
    </row>
    <row r="291" spans="2:18" s="527" customFormat="1" ht="15.75">
      <c r="B291" s="837"/>
      <c r="C291" s="840"/>
      <c r="D291" s="858"/>
      <c r="E291" s="855"/>
      <c r="F291" s="549">
        <v>2</v>
      </c>
      <c r="G291" s="550"/>
      <c r="H291" s="598" t="str">
        <f t="shared" si="5"/>
        <v>Belum Diisi</v>
      </c>
      <c r="I291" s="592" t="s">
        <v>26</v>
      </c>
      <c r="J291" s="593" t="str">
        <f>IF($D$290="Y/T","Isi Sasaran",IF($E$290=0,0,IF(I291="Y",1,IF(I291="T",0,"Isi Dulu"))))</f>
        <v>Isi Sasaran</v>
      </c>
      <c r="K291" s="592" t="s">
        <v>26</v>
      </c>
      <c r="L291" s="593" t="str">
        <f>IF($D$290="Y/T","Isi Sasaran",IF($E$290=0,0,IF(K291="Y",1,IF(K291="T",0,"Isi Dulu"))))</f>
        <v>Isi Sasaran</v>
      </c>
      <c r="M291" s="849"/>
      <c r="N291" s="852"/>
      <c r="O291" s="517"/>
      <c r="P291" s="517"/>
      <c r="Q291" s="517"/>
      <c r="R291" s="517"/>
    </row>
    <row r="292" spans="2:18" s="527" customFormat="1" ht="15.75">
      <c r="B292" s="837"/>
      <c r="C292" s="840"/>
      <c r="D292" s="858"/>
      <c r="E292" s="855"/>
      <c r="F292" s="549">
        <v>3</v>
      </c>
      <c r="G292" s="550"/>
      <c r="H292" s="598" t="str">
        <f t="shared" si="5"/>
        <v>Belum Diisi</v>
      </c>
      <c r="I292" s="592" t="s">
        <v>26</v>
      </c>
      <c r="J292" s="593" t="str">
        <f>IF($D$290="Y/T","Isi Sasaran",IF($E$290=0,0,IF(I292="Y",1,IF(I292="T",0,"Isi Dulu"))))</f>
        <v>Isi Sasaran</v>
      </c>
      <c r="K292" s="592" t="s">
        <v>26</v>
      </c>
      <c r="L292" s="593" t="str">
        <f>IF($D$290="Y/T","Isi Sasaran",IF($E$290=0,0,IF(K292="Y",1,IF(K292="T",0,"Isi Dulu"))))</f>
        <v>Isi Sasaran</v>
      </c>
      <c r="M292" s="849"/>
      <c r="N292" s="852"/>
      <c r="O292" s="517"/>
      <c r="P292" s="517"/>
      <c r="Q292" s="517"/>
      <c r="R292" s="517"/>
    </row>
    <row r="293" spans="2:18" s="527" customFormat="1" ht="15.75">
      <c r="B293" s="837"/>
      <c r="C293" s="840"/>
      <c r="D293" s="858"/>
      <c r="E293" s="855"/>
      <c r="F293" s="549">
        <v>4</v>
      </c>
      <c r="G293" s="550"/>
      <c r="H293" s="598" t="str">
        <f t="shared" si="5"/>
        <v>Belum Diisi</v>
      </c>
      <c r="I293" s="592" t="s">
        <v>26</v>
      </c>
      <c r="J293" s="593" t="str">
        <f>IF($D$290="Y/T","Isi Sasaran",IF($E$290=0,0,IF(I293="Y",1,IF(I293="T",0,"Isi Dulu"))))</f>
        <v>Isi Sasaran</v>
      </c>
      <c r="K293" s="592" t="s">
        <v>26</v>
      </c>
      <c r="L293" s="593" t="str">
        <f>IF($D$290="Y/T","Isi Sasaran",IF($E$290=0,0,IF(K293="Y",1,IF(K293="T",0,"Isi Dulu"))))</f>
        <v>Isi Sasaran</v>
      </c>
      <c r="M293" s="849"/>
      <c r="N293" s="852"/>
      <c r="O293" s="517"/>
      <c r="P293" s="517"/>
      <c r="Q293" s="517"/>
      <c r="R293" s="517"/>
    </row>
    <row r="294" spans="2:18" s="527" customFormat="1" ht="15.75">
      <c r="B294" s="838"/>
      <c r="C294" s="841"/>
      <c r="D294" s="859"/>
      <c r="E294" s="856"/>
      <c r="F294" s="569">
        <v>5</v>
      </c>
      <c r="G294" s="570"/>
      <c r="H294" s="599" t="str">
        <f t="shared" si="5"/>
        <v>Belum Diisi</v>
      </c>
      <c r="I294" s="595" t="s">
        <v>26</v>
      </c>
      <c r="J294" s="596" t="str">
        <f>IF($D$290="Y/T","Isi Sasaran",IF($E$290=0,0,IF(I294="Y",1,IF(I294="T",0,"Isi Dulu"))))</f>
        <v>Isi Sasaran</v>
      </c>
      <c r="K294" s="595" t="s">
        <v>26</v>
      </c>
      <c r="L294" s="596" t="str">
        <f>IF($D$290="Y/T","Isi Sasaran",IF($E$290=0,0,IF(K294="Y",1,IF(K294="T",0,"Isi Dulu"))))</f>
        <v>Isi Sasaran</v>
      </c>
      <c r="M294" s="850"/>
      <c r="N294" s="853"/>
      <c r="O294" s="517"/>
      <c r="P294" s="517"/>
      <c r="Q294" s="517"/>
      <c r="R294" s="517"/>
    </row>
    <row r="295" spans="2:18" s="527" customFormat="1" ht="15.75">
      <c r="B295" s="836">
        <v>18</v>
      </c>
      <c r="C295" s="839"/>
      <c r="D295" s="857" t="s">
        <v>26</v>
      </c>
      <c r="E295" s="854" t="str">
        <f>IF(D295="Y",1,IF(D295="T",0,IF(D295="Y/T","Belum diisi","Error")))</f>
        <v>Belum diisi</v>
      </c>
      <c r="F295" s="528">
        <v>1</v>
      </c>
      <c r="G295" s="529"/>
      <c r="H295" s="600" t="str">
        <f t="shared" si="5"/>
        <v>Belum Diisi</v>
      </c>
      <c r="I295" s="590" t="s">
        <v>26</v>
      </c>
      <c r="J295" s="591" t="str">
        <f>IF($D$295="Y/T","Isi Sasaran",IF($E$295=0,0,IF(I295="Y",1,IF(I295="T",0,"Isi Dulu"))))</f>
        <v>Isi Sasaran</v>
      </c>
      <c r="K295" s="590" t="s">
        <v>26</v>
      </c>
      <c r="L295" s="591" t="str">
        <f>IF($D$295="Y/T","Isi Sasaran",IF($E$295=0,0,IF(K295="Y",1,IF(K295="T",0,"Isi Dulu"))))</f>
        <v>Isi Sasaran</v>
      </c>
      <c r="M295" s="848" t="s">
        <v>26</v>
      </c>
      <c r="N295" s="851" t="str">
        <f>IF(M295="Y",1,IF(M295="T",0,IF(M295="Y/T","Belum diisi","Error")))</f>
        <v>Belum diisi</v>
      </c>
      <c r="O295" s="517"/>
      <c r="P295" s="517"/>
      <c r="Q295" s="517"/>
      <c r="R295" s="517"/>
    </row>
    <row r="296" spans="2:18" s="527" customFormat="1" ht="15.75">
      <c r="B296" s="837"/>
      <c r="C296" s="840"/>
      <c r="D296" s="858"/>
      <c r="E296" s="855"/>
      <c r="F296" s="549">
        <v>2</v>
      </c>
      <c r="G296" s="550"/>
      <c r="H296" s="598" t="str">
        <f t="shared" si="5"/>
        <v>Belum Diisi</v>
      </c>
      <c r="I296" s="592" t="s">
        <v>26</v>
      </c>
      <c r="J296" s="593" t="str">
        <f>IF($D$295="Y/T","Isi Sasaran",IF($E$295=0,0,IF(I296="Y",1,IF(I296="T",0,"Isi Dulu"))))</f>
        <v>Isi Sasaran</v>
      </c>
      <c r="K296" s="592" t="s">
        <v>26</v>
      </c>
      <c r="L296" s="593" t="str">
        <f>IF($D$295="Y/T","Isi Sasaran",IF($E$295=0,0,IF(K296="Y",1,IF(K296="T",0,"Isi Dulu"))))</f>
        <v>Isi Sasaran</v>
      </c>
      <c r="M296" s="849"/>
      <c r="N296" s="852"/>
      <c r="O296" s="517"/>
      <c r="P296" s="517"/>
      <c r="Q296" s="517"/>
      <c r="R296" s="517"/>
    </row>
    <row r="297" spans="2:18" s="527" customFormat="1" ht="15.75">
      <c r="B297" s="837"/>
      <c r="C297" s="840"/>
      <c r="D297" s="858"/>
      <c r="E297" s="855"/>
      <c r="F297" s="549">
        <v>3</v>
      </c>
      <c r="G297" s="550"/>
      <c r="H297" s="598" t="str">
        <f t="shared" si="5"/>
        <v>Belum Diisi</v>
      </c>
      <c r="I297" s="592" t="s">
        <v>26</v>
      </c>
      <c r="J297" s="593" t="str">
        <f>IF($D$295="Y/T","Isi Sasaran",IF($E$295=0,0,IF(I297="Y",1,IF(I297="T",0,"Isi Dulu"))))</f>
        <v>Isi Sasaran</v>
      </c>
      <c r="K297" s="592" t="s">
        <v>26</v>
      </c>
      <c r="L297" s="593" t="str">
        <f>IF($D$295="Y/T","Isi Sasaran",IF($E$295=0,0,IF(K297="Y",1,IF(K297="T",0,"Isi Dulu"))))</f>
        <v>Isi Sasaran</v>
      </c>
      <c r="M297" s="849"/>
      <c r="N297" s="852"/>
      <c r="O297" s="517"/>
      <c r="P297" s="517"/>
      <c r="Q297" s="517"/>
      <c r="R297" s="517"/>
    </row>
    <row r="298" spans="2:18" s="527" customFormat="1" ht="15.75">
      <c r="B298" s="837"/>
      <c r="C298" s="840"/>
      <c r="D298" s="858"/>
      <c r="E298" s="855"/>
      <c r="F298" s="549">
        <v>4</v>
      </c>
      <c r="G298" s="550"/>
      <c r="H298" s="598" t="str">
        <f t="shared" si="5"/>
        <v>Belum Diisi</v>
      </c>
      <c r="I298" s="592" t="s">
        <v>26</v>
      </c>
      <c r="J298" s="593" t="str">
        <f>IF($D$295="Y/T","Isi Sasaran",IF($E$295=0,0,IF(I298="Y",1,IF(I298="T",0,"Isi Dulu"))))</f>
        <v>Isi Sasaran</v>
      </c>
      <c r="K298" s="592" t="s">
        <v>26</v>
      </c>
      <c r="L298" s="593" t="str">
        <f>IF($D$295="Y/T","Isi Sasaran",IF($E$295=0,0,IF(K298="Y",1,IF(K298="T",0,"Isi Dulu"))))</f>
        <v>Isi Sasaran</v>
      </c>
      <c r="M298" s="849"/>
      <c r="N298" s="852"/>
      <c r="O298" s="517"/>
      <c r="P298" s="517"/>
      <c r="Q298" s="517"/>
      <c r="R298" s="517"/>
    </row>
    <row r="299" spans="2:18" s="527" customFormat="1" ht="15.75">
      <c r="B299" s="838"/>
      <c r="C299" s="841"/>
      <c r="D299" s="859"/>
      <c r="E299" s="856"/>
      <c r="F299" s="569">
        <v>5</v>
      </c>
      <c r="G299" s="570"/>
      <c r="H299" s="599" t="str">
        <f t="shared" si="5"/>
        <v>Belum Diisi</v>
      </c>
      <c r="I299" s="595" t="s">
        <v>26</v>
      </c>
      <c r="J299" s="596" t="str">
        <f>IF($D$295="Y/T","Isi Sasaran",IF($E$295=0,0,IF(I299="Y",1,IF(I299="T",0,"Isi Dulu"))))</f>
        <v>Isi Sasaran</v>
      </c>
      <c r="K299" s="595" t="s">
        <v>26</v>
      </c>
      <c r="L299" s="596" t="str">
        <f>IF($D$295="Y/T","Isi Sasaran",IF($E$295=0,0,IF(K299="Y",1,IF(K299="T",0,"Isi Dulu"))))</f>
        <v>Isi Sasaran</v>
      </c>
      <c r="M299" s="850"/>
      <c r="N299" s="853"/>
      <c r="O299" s="517"/>
      <c r="P299" s="517"/>
      <c r="Q299" s="517"/>
      <c r="R299" s="517"/>
    </row>
    <row r="300" spans="2:18" s="527" customFormat="1" ht="15.75">
      <c r="B300" s="836">
        <v>19</v>
      </c>
      <c r="C300" s="839"/>
      <c r="D300" s="857" t="s">
        <v>26</v>
      </c>
      <c r="E300" s="854" t="str">
        <f>IF(D300="Y",1,IF(D300="T",0,IF(D300="Y/T","Belum diisi","Error")))</f>
        <v>Belum diisi</v>
      </c>
      <c r="F300" s="528">
        <v>1</v>
      </c>
      <c r="G300" s="529"/>
      <c r="H300" s="600" t="str">
        <f t="shared" si="5"/>
        <v>Belum Diisi</v>
      </c>
      <c r="I300" s="590" t="s">
        <v>26</v>
      </c>
      <c r="J300" s="591" t="str">
        <f>IF($D$300="Y/T","Isi Sasaran",IF($E$300=0,0,IF(I300="Y",1,IF(I300="T",0,"Isi Dulu"))))</f>
        <v>Isi Sasaran</v>
      </c>
      <c r="K300" s="590" t="s">
        <v>26</v>
      </c>
      <c r="L300" s="591" t="str">
        <f>IF($D$300="Y/T","Isi Sasaran",IF($E$300=0,0,IF(K300="Y",1,IF(K300="T",0,"Isi Dulu"))))</f>
        <v>Isi Sasaran</v>
      </c>
      <c r="M300" s="848" t="s">
        <v>26</v>
      </c>
      <c r="N300" s="851" t="str">
        <f>IF(M300="Y",1,IF(M300="T",0,IF(M300="Y/T","Belum diisi","Error")))</f>
        <v>Belum diisi</v>
      </c>
      <c r="O300" s="517"/>
      <c r="P300" s="517"/>
      <c r="Q300" s="517"/>
      <c r="R300" s="517"/>
    </row>
    <row r="301" spans="2:18" s="527" customFormat="1" ht="15.75">
      <c r="B301" s="837"/>
      <c r="C301" s="840"/>
      <c r="D301" s="858"/>
      <c r="E301" s="855"/>
      <c r="F301" s="549">
        <v>2</v>
      </c>
      <c r="G301" s="550"/>
      <c r="H301" s="598" t="str">
        <f t="shared" si="5"/>
        <v>Belum Diisi</v>
      </c>
      <c r="I301" s="592" t="s">
        <v>26</v>
      </c>
      <c r="J301" s="593" t="str">
        <f>IF($D$300="Y/T","Isi Sasaran",IF($E$300=0,0,IF(I301="Y",1,IF(I301="T",0,"Isi Dulu"))))</f>
        <v>Isi Sasaran</v>
      </c>
      <c r="K301" s="592" t="s">
        <v>26</v>
      </c>
      <c r="L301" s="593" t="str">
        <f>IF($D$300="Y/T","Isi Sasaran",IF($E$300=0,0,IF(K301="Y",1,IF(K301="T",0,"Isi Dulu"))))</f>
        <v>Isi Sasaran</v>
      </c>
      <c r="M301" s="849"/>
      <c r="N301" s="852"/>
      <c r="O301" s="517"/>
      <c r="P301" s="517"/>
      <c r="Q301" s="517"/>
      <c r="R301" s="517"/>
    </row>
    <row r="302" spans="2:18" s="527" customFormat="1" ht="15.75">
      <c r="B302" s="837"/>
      <c r="C302" s="840"/>
      <c r="D302" s="858"/>
      <c r="E302" s="855"/>
      <c r="F302" s="549">
        <v>3</v>
      </c>
      <c r="G302" s="550"/>
      <c r="H302" s="598" t="str">
        <f t="shared" si="5"/>
        <v>Belum Diisi</v>
      </c>
      <c r="I302" s="592" t="s">
        <v>26</v>
      </c>
      <c r="J302" s="593" t="str">
        <f>IF($D$300="Y/T","Isi Sasaran",IF($E$300=0,0,IF(I302="Y",1,IF(I302="T",0,"Isi Dulu"))))</f>
        <v>Isi Sasaran</v>
      </c>
      <c r="K302" s="592" t="s">
        <v>26</v>
      </c>
      <c r="L302" s="593" t="str">
        <f>IF($D$300="Y/T","Isi Sasaran",IF($E$300=0,0,IF(K302="Y",1,IF(K302="T",0,"Isi Dulu"))))</f>
        <v>Isi Sasaran</v>
      </c>
      <c r="M302" s="849"/>
      <c r="N302" s="852"/>
      <c r="O302" s="517"/>
      <c r="P302" s="517"/>
      <c r="Q302" s="517"/>
      <c r="R302" s="517"/>
    </row>
    <row r="303" spans="2:18" s="527" customFormat="1" ht="15.75">
      <c r="B303" s="837"/>
      <c r="C303" s="840"/>
      <c r="D303" s="858"/>
      <c r="E303" s="855"/>
      <c r="F303" s="549">
        <v>4</v>
      </c>
      <c r="G303" s="550"/>
      <c r="H303" s="598" t="str">
        <f t="shared" si="5"/>
        <v>Belum Diisi</v>
      </c>
      <c r="I303" s="592" t="s">
        <v>26</v>
      </c>
      <c r="J303" s="593" t="str">
        <f>IF($D$300="Y/T","Isi Sasaran",IF($E$300=0,0,IF(I303="Y",1,IF(I303="T",0,"Isi Dulu"))))</f>
        <v>Isi Sasaran</v>
      </c>
      <c r="K303" s="592" t="s">
        <v>26</v>
      </c>
      <c r="L303" s="593" t="str">
        <f>IF($D$300="Y/T","Isi Sasaran",IF($E$300=0,0,IF(K303="Y",1,IF(K303="T",0,"Isi Dulu"))))</f>
        <v>Isi Sasaran</v>
      </c>
      <c r="M303" s="849"/>
      <c r="N303" s="852"/>
      <c r="O303" s="517"/>
      <c r="P303" s="517"/>
      <c r="Q303" s="517"/>
      <c r="R303" s="517"/>
    </row>
    <row r="304" spans="2:18" s="527" customFormat="1" ht="15.75">
      <c r="B304" s="838"/>
      <c r="C304" s="841"/>
      <c r="D304" s="859"/>
      <c r="E304" s="856"/>
      <c r="F304" s="569">
        <v>5</v>
      </c>
      <c r="G304" s="570"/>
      <c r="H304" s="599" t="str">
        <f t="shared" si="5"/>
        <v>Belum Diisi</v>
      </c>
      <c r="I304" s="595" t="s">
        <v>26</v>
      </c>
      <c r="J304" s="596" t="str">
        <f>IF($D$300="Y/T","Isi Sasaran",IF($E$300=0,0,IF(I304="Y",1,IF(I304="T",0,"Isi Dulu"))))</f>
        <v>Isi Sasaran</v>
      </c>
      <c r="K304" s="595" t="s">
        <v>26</v>
      </c>
      <c r="L304" s="596" t="str">
        <f>IF($D$300="Y/T","Isi Sasaran",IF($E$300=0,0,IF(K304="Y",1,IF(K304="T",0,"Isi Dulu"))))</f>
        <v>Isi Sasaran</v>
      </c>
      <c r="M304" s="850"/>
      <c r="N304" s="853"/>
      <c r="O304" s="517"/>
      <c r="P304" s="517"/>
      <c r="Q304" s="517"/>
      <c r="R304" s="517"/>
    </row>
    <row r="305" spans="2:18" s="527" customFormat="1" ht="15.75">
      <c r="B305" s="836">
        <v>20</v>
      </c>
      <c r="C305" s="839"/>
      <c r="D305" s="857" t="s">
        <v>26</v>
      </c>
      <c r="E305" s="854" t="str">
        <f>IF(D305="Y",1,IF(D305="T",0,IF(D305="Y/T","Belum diisi","Error")))</f>
        <v>Belum diisi</v>
      </c>
      <c r="F305" s="528">
        <v>1</v>
      </c>
      <c r="G305" s="529"/>
      <c r="H305" s="600" t="str">
        <f t="shared" si="5"/>
        <v>Belum Diisi</v>
      </c>
      <c r="I305" s="590" t="s">
        <v>26</v>
      </c>
      <c r="J305" s="591" t="str">
        <f>IF($D$305="Y/T","Isi Sasaran",IF($E$305=0,0,IF(I305="Y",1,IF(I305="T",0,"Isi Dulu"))))</f>
        <v>Isi Sasaran</v>
      </c>
      <c r="K305" s="590" t="s">
        <v>26</v>
      </c>
      <c r="L305" s="591" t="str">
        <f>IF($D$305="Y/T","Isi Sasaran",IF($E$305=0,0,IF(K305="Y",1,IF(K305="T",0,"Isi Dulu"))))</f>
        <v>Isi Sasaran</v>
      </c>
      <c r="M305" s="848" t="s">
        <v>26</v>
      </c>
      <c r="N305" s="851" t="str">
        <f>IF(M305="Y",1,IF(M305="T",0,IF(M305="Y/T","Belum diisi","Error")))</f>
        <v>Belum diisi</v>
      </c>
      <c r="O305" s="517"/>
      <c r="P305" s="517"/>
      <c r="Q305" s="517"/>
      <c r="R305" s="517"/>
    </row>
    <row r="306" spans="2:18" s="527" customFormat="1" ht="15.75">
      <c r="B306" s="837"/>
      <c r="C306" s="840"/>
      <c r="D306" s="858"/>
      <c r="E306" s="855"/>
      <c r="F306" s="549">
        <v>2</v>
      </c>
      <c r="G306" s="550"/>
      <c r="H306" s="598" t="str">
        <f t="shared" si="5"/>
        <v>Belum Diisi</v>
      </c>
      <c r="I306" s="592" t="s">
        <v>26</v>
      </c>
      <c r="J306" s="593" t="str">
        <f>IF($D$305="Y/T","Isi Sasaran",IF($E$305=0,0,IF(I306="Y",1,IF(I306="T",0,"Isi Dulu"))))</f>
        <v>Isi Sasaran</v>
      </c>
      <c r="K306" s="592" t="s">
        <v>26</v>
      </c>
      <c r="L306" s="593" t="str">
        <f>IF($D$305="Y/T","Isi Sasaran",IF($E$305=0,0,IF(K306="Y",1,IF(K306="T",0,"Isi Dulu"))))</f>
        <v>Isi Sasaran</v>
      </c>
      <c r="M306" s="849"/>
      <c r="N306" s="852"/>
      <c r="O306" s="517"/>
      <c r="P306" s="517"/>
      <c r="Q306" s="517"/>
      <c r="R306" s="517"/>
    </row>
    <row r="307" spans="2:18" s="527" customFormat="1" ht="15.75">
      <c r="B307" s="837"/>
      <c r="C307" s="840"/>
      <c r="D307" s="858"/>
      <c r="E307" s="855"/>
      <c r="F307" s="549">
        <v>3</v>
      </c>
      <c r="G307" s="550"/>
      <c r="H307" s="598" t="str">
        <f t="shared" si="5"/>
        <v>Belum Diisi</v>
      </c>
      <c r="I307" s="592" t="s">
        <v>26</v>
      </c>
      <c r="J307" s="593" t="str">
        <f>IF($D$305="Y/T","Isi Sasaran",IF($E$305=0,0,IF(I307="Y",1,IF(I307="T",0,"Isi Dulu"))))</f>
        <v>Isi Sasaran</v>
      </c>
      <c r="K307" s="592" t="s">
        <v>26</v>
      </c>
      <c r="L307" s="593" t="str">
        <f>IF($D$305="Y/T","Isi Sasaran",IF($E$305=0,0,IF(K307="Y",1,IF(K307="T",0,"Isi Dulu"))))</f>
        <v>Isi Sasaran</v>
      </c>
      <c r="M307" s="849"/>
      <c r="N307" s="852"/>
      <c r="O307" s="517"/>
      <c r="P307" s="517"/>
      <c r="Q307" s="517"/>
      <c r="R307" s="517"/>
    </row>
    <row r="308" spans="2:18" s="527" customFormat="1" ht="15.75">
      <c r="B308" s="837"/>
      <c r="C308" s="840"/>
      <c r="D308" s="858"/>
      <c r="E308" s="855"/>
      <c r="F308" s="549">
        <v>4</v>
      </c>
      <c r="G308" s="550"/>
      <c r="H308" s="598" t="str">
        <f t="shared" si="5"/>
        <v>Belum Diisi</v>
      </c>
      <c r="I308" s="592" t="s">
        <v>26</v>
      </c>
      <c r="J308" s="593" t="str">
        <f>IF($D$305="Y/T","Isi Sasaran",IF($E$305=0,0,IF(I308="Y",1,IF(I308="T",0,"Isi Dulu"))))</f>
        <v>Isi Sasaran</v>
      </c>
      <c r="K308" s="592" t="s">
        <v>26</v>
      </c>
      <c r="L308" s="593" t="str">
        <f>IF($D$305="Y/T","Isi Sasaran",IF($E$305=0,0,IF(K308="Y",1,IF(K308="T",0,"Isi Dulu"))))</f>
        <v>Isi Sasaran</v>
      </c>
      <c r="M308" s="849"/>
      <c r="N308" s="852"/>
      <c r="O308" s="517"/>
      <c r="P308" s="517"/>
      <c r="Q308" s="517"/>
      <c r="R308" s="517"/>
    </row>
    <row r="309" spans="2:18" s="527" customFormat="1" ht="15.75">
      <c r="B309" s="838"/>
      <c r="C309" s="841"/>
      <c r="D309" s="859"/>
      <c r="E309" s="856"/>
      <c r="F309" s="569">
        <v>5</v>
      </c>
      <c r="G309" s="570"/>
      <c r="H309" s="599" t="str">
        <f t="shared" si="5"/>
        <v>Belum Diisi</v>
      </c>
      <c r="I309" s="595" t="s">
        <v>26</v>
      </c>
      <c r="J309" s="596" t="str">
        <f>IF($D$305="Y/T","Isi Sasaran",IF($E$305=0,0,IF(I309="Y",1,IF(I309="T",0,"Isi Dulu"))))</f>
        <v>Isi Sasaran</v>
      </c>
      <c r="K309" s="595" t="s">
        <v>26</v>
      </c>
      <c r="L309" s="596" t="str">
        <f>IF($D$305="Y/T","Isi Sasaran",IF($E$305=0,0,IF(K309="Y",1,IF(K309="T",0,"Isi Dulu"))))</f>
        <v>Isi Sasaran</v>
      </c>
      <c r="M309" s="850"/>
      <c r="N309" s="853"/>
      <c r="O309" s="517"/>
      <c r="P309" s="517"/>
      <c r="Q309" s="517"/>
      <c r="R309" s="517"/>
    </row>
    <row r="310" spans="2:18" ht="15.75">
      <c r="B310" s="580"/>
      <c r="C310" s="581"/>
      <c r="D310" s="582"/>
      <c r="E310" s="602" t="e">
        <f>AVERAGE(E210:E309)</f>
        <v>#DIV/0!</v>
      </c>
      <c r="F310" s="583"/>
      <c r="G310" s="583"/>
      <c r="H310" s="602" t="e">
        <f>(IF($D210="Y/T",0,AVERAGE(H210:H214))+IF($D215="Y/T",0,AVERAGE(H215:H219))+IF($D220="Y/T",0,AVERAGE(H220:H224))+IF($D225="Y/T",0,AVERAGE(H225:H229))+IF($D230="Y/T",0,AVERAGE(H230:H234))+IF($D235="Y/T",0,AVERAGE(H235:H239))+IF($D240="Y/T",0,AVERAGE(H240:H244))+IF($D245="Y/T",0,AVERAGE(H245:H249))+IF($D250="Y/T",0,AVERAGE(H250:H254))+IF($D255="Y/T",0,AVERAGE(H255:H259))+IF($D260="Y/T",0,AVERAGE(H260:H264))+IF($D265="Y/T",0,AVERAGE(H265:H269))+IF($D270="Y/T",0,AVERAGE(H270:H274))+IF($D275="Y/T",0,AVERAGE(H275:H279))+IF($D280="Y/T",0,AVERAGE(H280:H284))+IF($D285="Y/T",0,AVERAGE(H285:H289))+IF($D290="Y/T",0,AVERAGE(H290:H294))+IF($D295="Y/T",0,AVERAGE(H295:H299))+IF($D300="Y/T",0,AVERAGE(H300:H304))+IF($D305="Y/T",0,AVERAGE(H305:H309)))/(COUNTIF($D210:$D309,"Y")+COUNTIF($D210:$D309,"T"))</f>
        <v>#DIV/0!</v>
      </c>
      <c r="I310" s="582"/>
      <c r="J310" s="602" t="e">
        <f>(IF($D210="Y/T",0,AVERAGE(J210:J214))+IF($D215="Y/T",0,AVERAGE(J215:J219))+IF($D220="Y/T",0,AVERAGE(J220:J224))+IF($D225="Y/T",0,AVERAGE(J225:J229))+IF($D230="Y/T",0,AVERAGE(J230:J234))+IF($D235="Y/T",0,AVERAGE(J235:J239))+IF($D240="Y/T",0,AVERAGE(J240:J244))+IF($D245="Y/T",0,AVERAGE(J245:J249))+IF($D250="Y/T",0,AVERAGE(J250:J254))+IF($D255="Y/T",0,AVERAGE(J255:J259))+IF($D260="Y/T",0,AVERAGE(J260:J264))+IF($D265="Y/T",0,AVERAGE(J265:J269))+IF($D270="Y/T",0,AVERAGE(J270:J274))+IF($D275="Y/T",0,AVERAGE(J275:J279))+IF($D280="Y/T",0,AVERAGE(J280:J284))+IF($D285="Y/T",0,AVERAGE(J285:J289))+IF($D290="Y/T",0,AVERAGE(J290:J294))+IF($D295="Y/T",0,AVERAGE(J295:J299))+IF($D300="Y/T",0,AVERAGE(J300:J304))+IF($D305="Y/T",0,AVERAGE(J305:J309)))/(COUNTIF($D210:$D309,"Y")+COUNTIF($D210:$D309,"T"))</f>
        <v>#DIV/0!</v>
      </c>
      <c r="K310" s="582"/>
      <c r="L310" s="602" t="e">
        <f>(IF($D210="Y/T",0,AVERAGE(L210:L214))+IF($D215="Y/T",0,AVERAGE(L215:L219))+IF($D220="Y/T",0,AVERAGE(L220:L224))+IF($D225="Y/T",0,AVERAGE(L225:L229))+IF($D230="Y/T",0,AVERAGE(L230:L234))+IF($D235="Y/T",0,AVERAGE(L235:L239))+IF($D240="Y/T",0,AVERAGE(L240:L244))+IF($D245="Y/T",0,AVERAGE(L245:L249))+IF($D250="Y/T",0,AVERAGE(L250:L254))+IF($D255="Y/T",0,AVERAGE(L255:L259))+IF($D260="Y/T",0,AVERAGE(L260:L264))+IF($D265="Y/T",0,AVERAGE(L265:L269))+IF($D270="Y/T",0,AVERAGE(L270:L274))+IF($D275="Y/T",0,AVERAGE(L275:L279))+IF($D280="Y/T",0,AVERAGE(L280:L284))+IF($D285="Y/T",0,AVERAGE(L285:L289))+IF($D290="Y/T",0,AVERAGE(L290:L294))+IF($D295="Y/T",0,AVERAGE(L295:L299))+IF($D300="Y/T",0,AVERAGE(L300:L304))+IF($D305="Y/T",0,AVERAGE(L305:L309)))/(COUNTIF($D210:$D309,"Y")+COUNTIF($D210:$D309,"T"))</f>
        <v>#DIV/0!</v>
      </c>
      <c r="M310" s="606"/>
      <c r="N310" s="602" t="e">
        <f>AVERAGE(N210:N309)</f>
        <v>#DIV/0!</v>
      </c>
    </row>
    <row r="311" spans="2:18" ht="15.75">
      <c r="B311" s="865" t="s">
        <v>434</v>
      </c>
      <c r="C311" s="865"/>
      <c r="D311" s="865"/>
      <c r="E311" s="865"/>
      <c r="F311" s="865"/>
      <c r="G311" s="865"/>
      <c r="H311" s="865"/>
      <c r="I311" s="865"/>
      <c r="J311" s="865"/>
      <c r="K311" s="865"/>
      <c r="L311" s="865"/>
      <c r="M311" s="865"/>
      <c r="N311" s="866"/>
    </row>
    <row r="312" spans="2:18" ht="15.75">
      <c r="B312" s="836">
        <v>1</v>
      </c>
      <c r="C312" s="839"/>
      <c r="D312" s="857" t="s">
        <v>26</v>
      </c>
      <c r="E312" s="854" t="str">
        <f>IF(D312="Y",1,IF(D312="T",0,IF(D312="Y/T","Belum diisi","Error")))</f>
        <v>Belum diisi</v>
      </c>
      <c r="F312" s="528">
        <v>1</v>
      </c>
      <c r="G312" s="529"/>
      <c r="H312" s="589" t="str">
        <f t="shared" ref="H312:H375" si="6">IF(OR(J312="Isi Dulu",L312="Isi Dulu",J312="Isi Sasaran",L312="Isi Sasaran"),"Belum Diisi",IF(SUM(J312,L312)=2,1,IF(SUM(J312,L312)=1,0,IF(SUM(J312,L312)=0,0,"Error"))))</f>
        <v>Belum Diisi</v>
      </c>
      <c r="I312" s="590" t="s">
        <v>26</v>
      </c>
      <c r="J312" s="591" t="str">
        <f>IF($D$312="Y/T","Isi Sasaran",IF($E$312=0,0,IF(I312="Y",1,IF(I312="T",0,"Isi Dulu"))))</f>
        <v>Isi Sasaran</v>
      </c>
      <c r="K312" s="590" t="s">
        <v>26</v>
      </c>
      <c r="L312" s="591" t="str">
        <f>IF($D$312="Y/T","Isi Sasaran",IF($E$312=0,0,IF(K312="Y",1,IF(K312="T",0,"Isi Dulu"))))</f>
        <v>Isi Sasaran</v>
      </c>
      <c r="M312" s="848" t="s">
        <v>26</v>
      </c>
      <c r="N312" s="851" t="str">
        <f>IF(M312="Y",1,IF(M312="T",0,IF(M312="Y/T","Belum diisi","Error")))</f>
        <v>Belum diisi</v>
      </c>
    </row>
    <row r="313" spans="2:18" ht="15.75">
      <c r="B313" s="837"/>
      <c r="C313" s="840"/>
      <c r="D313" s="858"/>
      <c r="E313" s="855"/>
      <c r="F313" s="549">
        <v>2</v>
      </c>
      <c r="G313" s="550"/>
      <c r="H313" s="589" t="str">
        <f t="shared" si="6"/>
        <v>Belum Diisi</v>
      </c>
      <c r="I313" s="592" t="s">
        <v>26</v>
      </c>
      <c r="J313" s="593" t="str">
        <f>IF($D$312="Y/T","Isi Sasaran",IF($E$312=0,0,IF(I313="Y",1,IF(I313="T",0,"Isi Dulu"))))</f>
        <v>Isi Sasaran</v>
      </c>
      <c r="K313" s="592" t="s">
        <v>26</v>
      </c>
      <c r="L313" s="593" t="str">
        <f>IF($D$312="Y/T","Isi Sasaran",IF($E$312=0,0,IF(K313="Y",1,IF(K313="T",0,"Isi Dulu"))))</f>
        <v>Isi Sasaran</v>
      </c>
      <c r="M313" s="849"/>
      <c r="N313" s="852"/>
    </row>
    <row r="314" spans="2:18" ht="15.75">
      <c r="B314" s="837"/>
      <c r="C314" s="840"/>
      <c r="D314" s="858"/>
      <c r="E314" s="855"/>
      <c r="F314" s="549">
        <v>3</v>
      </c>
      <c r="G314" s="550"/>
      <c r="H314" s="589" t="str">
        <f t="shared" si="6"/>
        <v>Belum Diisi</v>
      </c>
      <c r="I314" s="592" t="s">
        <v>26</v>
      </c>
      <c r="J314" s="593" t="str">
        <f>IF($D$312="Y/T","Isi Sasaran",IF($E$312=0,0,IF(I314="Y",1,IF(I314="T",0,"Isi Dulu"))))</f>
        <v>Isi Sasaran</v>
      </c>
      <c r="K314" s="592" t="s">
        <v>26</v>
      </c>
      <c r="L314" s="593" t="str">
        <f>IF($D$312="Y/T","Isi Sasaran",IF($E$312=0,0,IF(K314="Y",1,IF(K314="T",0,"Isi Dulu"))))</f>
        <v>Isi Sasaran</v>
      </c>
      <c r="M314" s="849"/>
      <c r="N314" s="852"/>
    </row>
    <row r="315" spans="2:18" ht="15.75">
      <c r="B315" s="837"/>
      <c r="C315" s="840"/>
      <c r="D315" s="858"/>
      <c r="E315" s="855"/>
      <c r="F315" s="549">
        <v>4</v>
      </c>
      <c r="G315" s="550"/>
      <c r="H315" s="589" t="str">
        <f t="shared" si="6"/>
        <v>Belum Diisi</v>
      </c>
      <c r="I315" s="592" t="s">
        <v>26</v>
      </c>
      <c r="J315" s="593" t="str">
        <f>IF($D$312="Y/T","Isi Sasaran",IF($E$312=0,0,IF(I315="Y",1,IF(I315="T",0,"Isi Dulu"))))</f>
        <v>Isi Sasaran</v>
      </c>
      <c r="K315" s="592" t="s">
        <v>26</v>
      </c>
      <c r="L315" s="593" t="str">
        <f>IF($D$312="Y/T","Isi Sasaran",IF($E$312=0,0,IF(K315="Y",1,IF(K315="T",0,"Isi Dulu"))))</f>
        <v>Isi Sasaran</v>
      </c>
      <c r="M315" s="849"/>
      <c r="N315" s="852"/>
    </row>
    <row r="316" spans="2:18" ht="15.75">
      <c r="B316" s="838"/>
      <c r="C316" s="841"/>
      <c r="D316" s="859"/>
      <c r="E316" s="856"/>
      <c r="F316" s="569">
        <v>5</v>
      </c>
      <c r="G316" s="570"/>
      <c r="H316" s="594" t="str">
        <f t="shared" si="6"/>
        <v>Belum Diisi</v>
      </c>
      <c r="I316" s="595" t="s">
        <v>26</v>
      </c>
      <c r="J316" s="596" t="str">
        <f>IF($D$312="Y/T","Isi Sasaran",IF($E$312=0,0,IF(I316="Y",1,IF(I316="T",0,"Isi Dulu"))))</f>
        <v>Isi Sasaran</v>
      </c>
      <c r="K316" s="595" t="s">
        <v>26</v>
      </c>
      <c r="L316" s="596" t="str">
        <f>IF($D$312="Y/T","Isi Sasaran",IF($E$312=0,0,IF(K316="Y",1,IF(K316="T",0,"Isi Dulu"))))</f>
        <v>Isi Sasaran</v>
      </c>
      <c r="M316" s="850"/>
      <c r="N316" s="853"/>
    </row>
    <row r="317" spans="2:18" ht="15.75">
      <c r="B317" s="836">
        <v>2</v>
      </c>
      <c r="C317" s="839"/>
      <c r="D317" s="857" t="s">
        <v>26</v>
      </c>
      <c r="E317" s="854" t="str">
        <f>IF(D317="Y",1,IF(D317="T",0,IF(D317="Y/T","Belum diisi","Error")))</f>
        <v>Belum diisi</v>
      </c>
      <c r="F317" s="528">
        <v>1</v>
      </c>
      <c r="G317" s="529"/>
      <c r="H317" s="597" t="str">
        <f t="shared" si="6"/>
        <v>Belum Diisi</v>
      </c>
      <c r="I317" s="590" t="s">
        <v>26</v>
      </c>
      <c r="J317" s="591" t="str">
        <f>IF($D$317="Y/T","Isi Sasaran",IF($E$317=0,0,IF(I317="Y",1,IF(I317="T",0,"Isi Dulu"))))</f>
        <v>Isi Sasaran</v>
      </c>
      <c r="K317" s="590" t="s">
        <v>26</v>
      </c>
      <c r="L317" s="591" t="str">
        <f>IF($D$317="Y/T","Isi Sasaran",IF($E$317=0,0,IF(K317="Y",1,IF(K317="T",0,"Isi Dulu"))))</f>
        <v>Isi Sasaran</v>
      </c>
      <c r="M317" s="848" t="s">
        <v>26</v>
      </c>
      <c r="N317" s="851" t="str">
        <f>IF(M317="Y",1,IF(M317="T",0,IF(M317="Y/T","Belum diisi","Error")))</f>
        <v>Belum diisi</v>
      </c>
    </row>
    <row r="318" spans="2:18" ht="15.75">
      <c r="B318" s="837"/>
      <c r="C318" s="840"/>
      <c r="D318" s="858"/>
      <c r="E318" s="855"/>
      <c r="F318" s="549">
        <v>2</v>
      </c>
      <c r="G318" s="550"/>
      <c r="H318" s="598" t="str">
        <f t="shared" si="6"/>
        <v>Belum Diisi</v>
      </c>
      <c r="I318" s="592" t="s">
        <v>26</v>
      </c>
      <c r="J318" s="593" t="str">
        <f>IF($D$317="Y/T","Isi Sasaran",IF($E$317=0,0,IF(I318="Y",1,IF(I318="T",0,"Isi Dulu"))))</f>
        <v>Isi Sasaran</v>
      </c>
      <c r="K318" s="592" t="s">
        <v>26</v>
      </c>
      <c r="L318" s="593" t="str">
        <f>IF($D$317="Y/T","Isi Sasaran",IF($E$317=0,0,IF(K318="Y",1,IF(K318="T",0,"Isi Dulu"))))</f>
        <v>Isi Sasaran</v>
      </c>
      <c r="M318" s="849"/>
      <c r="N318" s="852"/>
    </row>
    <row r="319" spans="2:18" ht="15.75">
      <c r="B319" s="837"/>
      <c r="C319" s="840"/>
      <c r="D319" s="858"/>
      <c r="E319" s="855"/>
      <c r="F319" s="549">
        <v>3</v>
      </c>
      <c r="G319" s="550"/>
      <c r="H319" s="598" t="str">
        <f t="shared" si="6"/>
        <v>Belum Diisi</v>
      </c>
      <c r="I319" s="592" t="s">
        <v>26</v>
      </c>
      <c r="J319" s="593" t="str">
        <f>IF($D$317="Y/T","Isi Sasaran",IF($E$317=0,0,IF(I319="Y",1,IF(I319="T",0,"Isi Dulu"))))</f>
        <v>Isi Sasaran</v>
      </c>
      <c r="K319" s="592" t="s">
        <v>26</v>
      </c>
      <c r="L319" s="593" t="str">
        <f>IF($D$317="Y/T","Isi Sasaran",IF($E$317=0,0,IF(K319="Y",1,IF(K319="T",0,"Isi Dulu"))))</f>
        <v>Isi Sasaran</v>
      </c>
      <c r="M319" s="849"/>
      <c r="N319" s="852"/>
    </row>
    <row r="320" spans="2:18" ht="15.75">
      <c r="B320" s="837"/>
      <c r="C320" s="840"/>
      <c r="D320" s="858"/>
      <c r="E320" s="855"/>
      <c r="F320" s="549">
        <v>4</v>
      </c>
      <c r="G320" s="550"/>
      <c r="H320" s="598" t="str">
        <f t="shared" si="6"/>
        <v>Belum Diisi</v>
      </c>
      <c r="I320" s="592" t="s">
        <v>26</v>
      </c>
      <c r="J320" s="593" t="str">
        <f>IF($D$317="Y/T","Isi Sasaran",IF($E$317=0,0,IF(I320="Y",1,IF(I320="T",0,"Isi Dulu"))))</f>
        <v>Isi Sasaran</v>
      </c>
      <c r="K320" s="592" t="s">
        <v>26</v>
      </c>
      <c r="L320" s="593" t="str">
        <f>IF($D$317="Y/T","Isi Sasaran",IF($E$317=0,0,IF(K320="Y",1,IF(K320="T",0,"Isi Dulu"))))</f>
        <v>Isi Sasaran</v>
      </c>
      <c r="M320" s="849"/>
      <c r="N320" s="852"/>
    </row>
    <row r="321" spans="2:14" ht="15.75">
      <c r="B321" s="838"/>
      <c r="C321" s="841"/>
      <c r="D321" s="859"/>
      <c r="E321" s="856"/>
      <c r="F321" s="569">
        <v>5</v>
      </c>
      <c r="G321" s="570"/>
      <c r="H321" s="599" t="str">
        <f t="shared" si="6"/>
        <v>Belum Diisi</v>
      </c>
      <c r="I321" s="595" t="s">
        <v>26</v>
      </c>
      <c r="J321" s="596" t="str">
        <f>IF($D$317="Y/T","Isi Sasaran",IF($E$317=0,0,IF(I321="Y",1,IF(I321="T",0,"Isi Dulu"))))</f>
        <v>Isi Sasaran</v>
      </c>
      <c r="K321" s="595" t="s">
        <v>26</v>
      </c>
      <c r="L321" s="596" t="str">
        <f>IF($D$317="Y/T","Isi Sasaran",IF($E$317=0,0,IF(K321="Y",1,IF(K321="T",0,"Isi Dulu"))))</f>
        <v>Isi Sasaran</v>
      </c>
      <c r="M321" s="850"/>
      <c r="N321" s="853"/>
    </row>
    <row r="322" spans="2:14" ht="15.75">
      <c r="B322" s="836">
        <v>3</v>
      </c>
      <c r="C322" s="839"/>
      <c r="D322" s="857" t="s">
        <v>26</v>
      </c>
      <c r="E322" s="854" t="str">
        <f>IF(D322="Y",1,IF(D322="T",0,IF(D322="Y/T","Belum diisi","Error")))</f>
        <v>Belum diisi</v>
      </c>
      <c r="F322" s="528">
        <v>1</v>
      </c>
      <c r="G322" s="529"/>
      <c r="H322" s="600" t="str">
        <f t="shared" si="6"/>
        <v>Belum Diisi</v>
      </c>
      <c r="I322" s="590" t="s">
        <v>26</v>
      </c>
      <c r="J322" s="591" t="str">
        <f>IF($D$322="Y/T","Isi Sasaran",IF($E$322=0,0,IF(I322="Y",1,IF(I322="T",0,"Isi Dulu"))))</f>
        <v>Isi Sasaran</v>
      </c>
      <c r="K322" s="590" t="s">
        <v>26</v>
      </c>
      <c r="L322" s="591" t="str">
        <f>IF($D$322="Y/T","Isi Sasaran",IF($E$322=0,0,IF(K322="Y",1,IF(K322="T",0,"Isi Dulu"))))</f>
        <v>Isi Sasaran</v>
      </c>
      <c r="M322" s="848" t="s">
        <v>26</v>
      </c>
      <c r="N322" s="851" t="str">
        <f>IF(M322="Y",1,IF(M322="T",0,IF(M322="Y/T","Belum diisi","Error")))</f>
        <v>Belum diisi</v>
      </c>
    </row>
    <row r="323" spans="2:14" ht="15.75">
      <c r="B323" s="837"/>
      <c r="C323" s="840"/>
      <c r="D323" s="858"/>
      <c r="E323" s="855"/>
      <c r="F323" s="549">
        <v>2</v>
      </c>
      <c r="G323" s="550"/>
      <c r="H323" s="598" t="str">
        <f t="shared" si="6"/>
        <v>Belum Diisi</v>
      </c>
      <c r="I323" s="592" t="s">
        <v>26</v>
      </c>
      <c r="J323" s="593" t="str">
        <f>IF($D$322="Y/T","Isi Sasaran",IF($E$322=0,0,IF(I323="Y",1,IF(I323="T",0,"Isi Dulu"))))</f>
        <v>Isi Sasaran</v>
      </c>
      <c r="K323" s="592" t="s">
        <v>26</v>
      </c>
      <c r="L323" s="593" t="str">
        <f>IF($D$322="Y/T","Isi Sasaran",IF($E$322=0,0,IF(K323="Y",1,IF(K323="T",0,"Isi Dulu"))))</f>
        <v>Isi Sasaran</v>
      </c>
      <c r="M323" s="849"/>
      <c r="N323" s="852"/>
    </row>
    <row r="324" spans="2:14" ht="15.75">
      <c r="B324" s="837"/>
      <c r="C324" s="840"/>
      <c r="D324" s="858"/>
      <c r="E324" s="855"/>
      <c r="F324" s="549">
        <v>3</v>
      </c>
      <c r="G324" s="550"/>
      <c r="H324" s="598" t="str">
        <f t="shared" si="6"/>
        <v>Belum Diisi</v>
      </c>
      <c r="I324" s="592" t="s">
        <v>26</v>
      </c>
      <c r="J324" s="593" t="str">
        <f>IF($D$322="Y/T","Isi Sasaran",IF($E$322=0,0,IF(I324="Y",1,IF(I324="T",0,"Isi Dulu"))))</f>
        <v>Isi Sasaran</v>
      </c>
      <c r="K324" s="592" t="s">
        <v>26</v>
      </c>
      <c r="L324" s="593" t="str">
        <f>IF($D$322="Y/T","Isi Sasaran",IF($E$322=0,0,IF(K324="Y",1,IF(K324="T",0,"Isi Dulu"))))</f>
        <v>Isi Sasaran</v>
      </c>
      <c r="M324" s="849"/>
      <c r="N324" s="852"/>
    </row>
    <row r="325" spans="2:14" ht="15.75">
      <c r="B325" s="837"/>
      <c r="C325" s="840"/>
      <c r="D325" s="858"/>
      <c r="E325" s="855"/>
      <c r="F325" s="549">
        <v>4</v>
      </c>
      <c r="G325" s="550"/>
      <c r="H325" s="598" t="str">
        <f t="shared" si="6"/>
        <v>Belum Diisi</v>
      </c>
      <c r="I325" s="592" t="s">
        <v>26</v>
      </c>
      <c r="J325" s="593" t="str">
        <f>IF($D$322="Y/T","Isi Sasaran",IF($E$322=0,0,IF(I325="Y",1,IF(I325="T",0,"Isi Dulu"))))</f>
        <v>Isi Sasaran</v>
      </c>
      <c r="K325" s="592" t="s">
        <v>26</v>
      </c>
      <c r="L325" s="593" t="str">
        <f>IF($D$322="Y/T","Isi Sasaran",IF($E$322=0,0,IF(K325="Y",1,IF(K325="T",0,"Isi Dulu"))))</f>
        <v>Isi Sasaran</v>
      </c>
      <c r="M325" s="849"/>
      <c r="N325" s="852"/>
    </row>
    <row r="326" spans="2:14" ht="15.75">
      <c r="B326" s="838"/>
      <c r="C326" s="841"/>
      <c r="D326" s="859"/>
      <c r="E326" s="856"/>
      <c r="F326" s="569">
        <v>5</v>
      </c>
      <c r="G326" s="570"/>
      <c r="H326" s="599" t="str">
        <f t="shared" si="6"/>
        <v>Belum Diisi</v>
      </c>
      <c r="I326" s="595" t="s">
        <v>26</v>
      </c>
      <c r="J326" s="596" t="str">
        <f>IF($D$322="Y/T","Isi Sasaran",IF($E$322=0,0,IF(I326="Y",1,IF(I326="T",0,"Isi Dulu"))))</f>
        <v>Isi Sasaran</v>
      </c>
      <c r="K326" s="595" t="s">
        <v>26</v>
      </c>
      <c r="L326" s="596" t="str">
        <f>IF($D$322="Y/T","Isi Sasaran",IF($E$322=0,0,IF(K326="Y",1,IF(K326="T",0,"Isi Dulu"))))</f>
        <v>Isi Sasaran</v>
      </c>
      <c r="M326" s="850"/>
      <c r="N326" s="853"/>
    </row>
    <row r="327" spans="2:14" ht="15.75">
      <c r="B327" s="836">
        <v>4</v>
      </c>
      <c r="C327" s="839"/>
      <c r="D327" s="857" t="s">
        <v>26</v>
      </c>
      <c r="E327" s="854" t="str">
        <f>IF(D327="Y",1,IF(D327="T",0,IF(D327="Y/T","Belum diisi","Error")))</f>
        <v>Belum diisi</v>
      </c>
      <c r="F327" s="528">
        <v>1</v>
      </c>
      <c r="G327" s="529"/>
      <c r="H327" s="600" t="str">
        <f t="shared" si="6"/>
        <v>Belum Diisi</v>
      </c>
      <c r="I327" s="590" t="s">
        <v>26</v>
      </c>
      <c r="J327" s="591" t="str">
        <f>IF($D$327="Y/T","Isi Sasaran",IF($E$327=0,0,IF(I327="Y",1,IF(I327="T",0,"Isi Dulu"))))</f>
        <v>Isi Sasaran</v>
      </c>
      <c r="K327" s="590" t="s">
        <v>26</v>
      </c>
      <c r="L327" s="591" t="str">
        <f>IF($D$327="Y/T","Isi Sasaran",IF($E$327=0,0,IF(K327="Y",1,IF(K327="T",0,"Isi Dulu"))))</f>
        <v>Isi Sasaran</v>
      </c>
      <c r="M327" s="848" t="s">
        <v>26</v>
      </c>
      <c r="N327" s="851" t="str">
        <f>IF(M327="Y",1,IF(M327="T",0,IF(M327="Y/T","Belum diisi","Error")))</f>
        <v>Belum diisi</v>
      </c>
    </row>
    <row r="328" spans="2:14" ht="15.75">
      <c r="B328" s="837"/>
      <c r="C328" s="840"/>
      <c r="D328" s="858"/>
      <c r="E328" s="855"/>
      <c r="F328" s="549">
        <v>2</v>
      </c>
      <c r="G328" s="550"/>
      <c r="H328" s="598" t="str">
        <f t="shared" si="6"/>
        <v>Belum Diisi</v>
      </c>
      <c r="I328" s="592" t="s">
        <v>26</v>
      </c>
      <c r="J328" s="593" t="str">
        <f>IF($D$327="Y/T","Isi Sasaran",IF($E$327=0,0,IF(I328="Y",1,IF(I328="T",0,"Isi Dulu"))))</f>
        <v>Isi Sasaran</v>
      </c>
      <c r="K328" s="592" t="s">
        <v>26</v>
      </c>
      <c r="L328" s="593" t="str">
        <f>IF($D$327="Y/T","Isi Sasaran",IF($E$327=0,0,IF(K328="Y",1,IF(K328="T",0,"Isi Dulu"))))</f>
        <v>Isi Sasaran</v>
      </c>
      <c r="M328" s="849"/>
      <c r="N328" s="852"/>
    </row>
    <row r="329" spans="2:14" ht="15.75">
      <c r="B329" s="837"/>
      <c r="C329" s="840"/>
      <c r="D329" s="858"/>
      <c r="E329" s="855"/>
      <c r="F329" s="549">
        <v>3</v>
      </c>
      <c r="G329" s="550"/>
      <c r="H329" s="598" t="str">
        <f t="shared" si="6"/>
        <v>Belum Diisi</v>
      </c>
      <c r="I329" s="592" t="s">
        <v>26</v>
      </c>
      <c r="J329" s="593" t="str">
        <f>IF($D$327="Y/T","Isi Sasaran",IF($E$327=0,0,IF(I329="Y",1,IF(I329="T",0,"Isi Dulu"))))</f>
        <v>Isi Sasaran</v>
      </c>
      <c r="K329" s="592" t="s">
        <v>26</v>
      </c>
      <c r="L329" s="593" t="str">
        <f>IF($D$327="Y/T","Isi Sasaran",IF($E$327=0,0,IF(K329="Y",1,IF(K329="T",0,"Isi Dulu"))))</f>
        <v>Isi Sasaran</v>
      </c>
      <c r="M329" s="849"/>
      <c r="N329" s="852"/>
    </row>
    <row r="330" spans="2:14" ht="15.75">
      <c r="B330" s="837"/>
      <c r="C330" s="840"/>
      <c r="D330" s="858"/>
      <c r="E330" s="855"/>
      <c r="F330" s="549">
        <v>4</v>
      </c>
      <c r="G330" s="550"/>
      <c r="H330" s="598" t="str">
        <f t="shared" si="6"/>
        <v>Belum Diisi</v>
      </c>
      <c r="I330" s="592" t="s">
        <v>26</v>
      </c>
      <c r="J330" s="593" t="str">
        <f>IF($D$327="Y/T","Isi Sasaran",IF($E$327=0,0,IF(I330="Y",1,IF(I330="T",0,"Isi Dulu"))))</f>
        <v>Isi Sasaran</v>
      </c>
      <c r="K330" s="592" t="s">
        <v>26</v>
      </c>
      <c r="L330" s="593" t="str">
        <f>IF($D$327="Y/T","Isi Sasaran",IF($E$327=0,0,IF(K330="Y",1,IF(K330="T",0,"Isi Dulu"))))</f>
        <v>Isi Sasaran</v>
      </c>
      <c r="M330" s="849"/>
      <c r="N330" s="852"/>
    </row>
    <row r="331" spans="2:14" ht="15.75">
      <c r="B331" s="838"/>
      <c r="C331" s="841"/>
      <c r="D331" s="859"/>
      <c r="E331" s="856"/>
      <c r="F331" s="569">
        <v>5</v>
      </c>
      <c r="G331" s="570"/>
      <c r="H331" s="599" t="str">
        <f t="shared" si="6"/>
        <v>Belum Diisi</v>
      </c>
      <c r="I331" s="595" t="s">
        <v>26</v>
      </c>
      <c r="J331" s="596" t="str">
        <f>IF($D$327="Y/T","Isi Sasaran",IF($E$327=0,0,IF(I331="Y",1,IF(I331="T",0,"Isi Dulu"))))</f>
        <v>Isi Sasaran</v>
      </c>
      <c r="K331" s="595" t="s">
        <v>26</v>
      </c>
      <c r="L331" s="596" t="str">
        <f>IF($D$327="Y/T","Isi Sasaran",IF($E$327=0,0,IF(K331="Y",1,IF(K331="T",0,"Isi Dulu"))))</f>
        <v>Isi Sasaran</v>
      </c>
      <c r="M331" s="850"/>
      <c r="N331" s="853"/>
    </row>
    <row r="332" spans="2:14" ht="15.75">
      <c r="B332" s="836">
        <v>5</v>
      </c>
      <c r="C332" s="839"/>
      <c r="D332" s="857" t="s">
        <v>26</v>
      </c>
      <c r="E332" s="854" t="str">
        <f>IF(D332="Y",1,IF(D332="T",0,IF(D332="Y/T","Belum diisi","Error")))</f>
        <v>Belum diisi</v>
      </c>
      <c r="F332" s="528">
        <v>1</v>
      </c>
      <c r="G332" s="529"/>
      <c r="H332" s="600" t="str">
        <f t="shared" si="6"/>
        <v>Belum Diisi</v>
      </c>
      <c r="I332" s="590" t="s">
        <v>26</v>
      </c>
      <c r="J332" s="591" t="str">
        <f>IF($D$332="Y/T","Isi Sasaran",IF($E$332=0,0,IF(I332="Y",1,IF(I332="T",0,"Isi Dulu"))))</f>
        <v>Isi Sasaran</v>
      </c>
      <c r="K332" s="590" t="s">
        <v>26</v>
      </c>
      <c r="L332" s="591" t="str">
        <f>IF($D$332="Y/T","Isi Sasaran",IF($E$332=0,0,IF(K332="Y",1,IF(K332="T",0,"Isi Dulu"))))</f>
        <v>Isi Sasaran</v>
      </c>
      <c r="M332" s="848" t="s">
        <v>26</v>
      </c>
      <c r="N332" s="851" t="str">
        <f>IF(M332="Y",1,IF(M332="T",0,IF(M332="Y/T","Belum diisi","Error")))</f>
        <v>Belum diisi</v>
      </c>
    </row>
    <row r="333" spans="2:14" ht="15.75">
      <c r="B333" s="837"/>
      <c r="C333" s="840"/>
      <c r="D333" s="858"/>
      <c r="E333" s="855"/>
      <c r="F333" s="549">
        <v>2</v>
      </c>
      <c r="G333" s="550"/>
      <c r="H333" s="598" t="str">
        <f t="shared" si="6"/>
        <v>Belum Diisi</v>
      </c>
      <c r="I333" s="592" t="s">
        <v>26</v>
      </c>
      <c r="J333" s="593" t="str">
        <f>IF($D$332="Y/T","Isi Sasaran",IF($E$332=0,0,IF(I333="Y",1,IF(I333="T",0,"Isi Dulu"))))</f>
        <v>Isi Sasaran</v>
      </c>
      <c r="K333" s="592" t="s">
        <v>26</v>
      </c>
      <c r="L333" s="593" t="str">
        <f>IF($D$332="Y/T","Isi Sasaran",IF($E$332=0,0,IF(K333="Y",1,IF(K333="T",0,"Isi Dulu"))))</f>
        <v>Isi Sasaran</v>
      </c>
      <c r="M333" s="849"/>
      <c r="N333" s="852"/>
    </row>
    <row r="334" spans="2:14" ht="15.75">
      <c r="B334" s="837"/>
      <c r="C334" s="840"/>
      <c r="D334" s="858"/>
      <c r="E334" s="855"/>
      <c r="F334" s="549">
        <v>3</v>
      </c>
      <c r="G334" s="550"/>
      <c r="H334" s="598" t="str">
        <f t="shared" si="6"/>
        <v>Belum Diisi</v>
      </c>
      <c r="I334" s="592" t="s">
        <v>26</v>
      </c>
      <c r="J334" s="593" t="str">
        <f>IF($D$332="Y/T","Isi Sasaran",IF($E$332=0,0,IF(I334="Y",1,IF(I334="T",0,"Isi Dulu"))))</f>
        <v>Isi Sasaran</v>
      </c>
      <c r="K334" s="592" t="s">
        <v>26</v>
      </c>
      <c r="L334" s="593" t="str">
        <f>IF($D$332="Y/T","Isi Sasaran",IF($E$332=0,0,IF(K334="Y",1,IF(K334="T",0,"Isi Dulu"))))</f>
        <v>Isi Sasaran</v>
      </c>
      <c r="M334" s="849"/>
      <c r="N334" s="852"/>
    </row>
    <row r="335" spans="2:14" ht="15.75">
      <c r="B335" s="837"/>
      <c r="C335" s="840"/>
      <c r="D335" s="858"/>
      <c r="E335" s="855"/>
      <c r="F335" s="549">
        <v>4</v>
      </c>
      <c r="G335" s="550"/>
      <c r="H335" s="598" t="str">
        <f t="shared" si="6"/>
        <v>Belum Diisi</v>
      </c>
      <c r="I335" s="592" t="s">
        <v>26</v>
      </c>
      <c r="J335" s="593" t="str">
        <f>IF($D$332="Y/T","Isi Sasaran",IF($E$332=0,0,IF(I335="Y",1,IF(I335="T",0,"Isi Dulu"))))</f>
        <v>Isi Sasaran</v>
      </c>
      <c r="K335" s="592" t="s">
        <v>26</v>
      </c>
      <c r="L335" s="593" t="str">
        <f>IF($D$332="Y/T","Isi Sasaran",IF($E$332=0,0,IF(K335="Y",1,IF(K335="T",0,"Isi Dulu"))))</f>
        <v>Isi Sasaran</v>
      </c>
      <c r="M335" s="849"/>
      <c r="N335" s="852"/>
    </row>
    <row r="336" spans="2:14" ht="15.75">
      <c r="B336" s="838"/>
      <c r="C336" s="841"/>
      <c r="D336" s="859"/>
      <c r="E336" s="856"/>
      <c r="F336" s="569">
        <v>5</v>
      </c>
      <c r="G336" s="570"/>
      <c r="H336" s="599" t="str">
        <f t="shared" si="6"/>
        <v>Belum Diisi</v>
      </c>
      <c r="I336" s="595" t="s">
        <v>26</v>
      </c>
      <c r="J336" s="596" t="str">
        <f>IF($D$332="Y/T","Isi Sasaran",IF($E$332=0,0,IF(I336="Y",1,IF(I336="T",0,"Isi Dulu"))))</f>
        <v>Isi Sasaran</v>
      </c>
      <c r="K336" s="595" t="s">
        <v>26</v>
      </c>
      <c r="L336" s="596" t="str">
        <f>IF($D$332="Y/T","Isi Sasaran",IF($E$332=0,0,IF(K336="Y",1,IF(K336="T",0,"Isi Dulu"))))</f>
        <v>Isi Sasaran</v>
      </c>
      <c r="M336" s="850"/>
      <c r="N336" s="853"/>
    </row>
    <row r="337" spans="2:14" ht="15.75">
      <c r="B337" s="836">
        <v>6</v>
      </c>
      <c r="C337" s="839"/>
      <c r="D337" s="857" t="s">
        <v>26</v>
      </c>
      <c r="E337" s="854" t="str">
        <f>IF(D337="Y",1,IF(D337="T",0,IF(D337="Y/T","Belum diisi","Error")))</f>
        <v>Belum diisi</v>
      </c>
      <c r="F337" s="528">
        <v>1</v>
      </c>
      <c r="G337" s="529"/>
      <c r="H337" s="600" t="str">
        <f t="shared" si="6"/>
        <v>Belum Diisi</v>
      </c>
      <c r="I337" s="590" t="s">
        <v>26</v>
      </c>
      <c r="J337" s="591" t="str">
        <f>IF($D$337="Y/T","Isi Sasaran",IF($E$337=0,0,IF(I337="Y",1,IF(I337="T",0,"Isi Dulu"))))</f>
        <v>Isi Sasaran</v>
      </c>
      <c r="K337" s="590" t="s">
        <v>26</v>
      </c>
      <c r="L337" s="591" t="str">
        <f>IF($D$337="Y/T","Isi Sasaran",IF($E$337=0,0,IF(K337="Y",1,IF(K337="T",0,"Isi Dulu"))))</f>
        <v>Isi Sasaran</v>
      </c>
      <c r="M337" s="848" t="s">
        <v>26</v>
      </c>
      <c r="N337" s="851" t="str">
        <f>IF(M337="Y",1,IF(M337="T",0,IF(M337="Y/T","Belum diisi","Error")))</f>
        <v>Belum diisi</v>
      </c>
    </row>
    <row r="338" spans="2:14" ht="15.75">
      <c r="B338" s="837"/>
      <c r="C338" s="840"/>
      <c r="D338" s="858"/>
      <c r="E338" s="855"/>
      <c r="F338" s="549">
        <v>2</v>
      </c>
      <c r="G338" s="550"/>
      <c r="H338" s="598" t="str">
        <f t="shared" si="6"/>
        <v>Belum Diisi</v>
      </c>
      <c r="I338" s="592" t="s">
        <v>26</v>
      </c>
      <c r="J338" s="593" t="str">
        <f>IF($D$337="Y/T","Isi Sasaran",IF($E$337=0,0,IF(I338="Y",1,IF(I338="T",0,"Isi Dulu"))))</f>
        <v>Isi Sasaran</v>
      </c>
      <c r="K338" s="592" t="s">
        <v>26</v>
      </c>
      <c r="L338" s="593" t="str">
        <f>IF($D$337="Y/T","Isi Sasaran",IF($E$337=0,0,IF(K338="Y",1,IF(K338="T",0,"Isi Dulu"))))</f>
        <v>Isi Sasaran</v>
      </c>
      <c r="M338" s="849"/>
      <c r="N338" s="852"/>
    </row>
    <row r="339" spans="2:14" ht="15.75">
      <c r="B339" s="837"/>
      <c r="C339" s="840"/>
      <c r="D339" s="858"/>
      <c r="E339" s="855"/>
      <c r="F339" s="549">
        <v>3</v>
      </c>
      <c r="G339" s="550"/>
      <c r="H339" s="598" t="str">
        <f t="shared" si="6"/>
        <v>Belum Diisi</v>
      </c>
      <c r="I339" s="592" t="s">
        <v>26</v>
      </c>
      <c r="J339" s="593" t="str">
        <f>IF($D$337="Y/T","Isi Sasaran",IF($E$337=0,0,IF(I339="Y",1,IF(I339="T",0,"Isi Dulu"))))</f>
        <v>Isi Sasaran</v>
      </c>
      <c r="K339" s="592" t="s">
        <v>26</v>
      </c>
      <c r="L339" s="593" t="str">
        <f>IF($D$337="Y/T","Isi Sasaran",IF($E$337=0,0,IF(K339="Y",1,IF(K339="T",0,"Isi Dulu"))))</f>
        <v>Isi Sasaran</v>
      </c>
      <c r="M339" s="849"/>
      <c r="N339" s="852"/>
    </row>
    <row r="340" spans="2:14" ht="15.75">
      <c r="B340" s="837"/>
      <c r="C340" s="840"/>
      <c r="D340" s="858"/>
      <c r="E340" s="855"/>
      <c r="F340" s="549">
        <v>4</v>
      </c>
      <c r="G340" s="550"/>
      <c r="H340" s="598" t="str">
        <f t="shared" si="6"/>
        <v>Belum Diisi</v>
      </c>
      <c r="I340" s="592" t="s">
        <v>26</v>
      </c>
      <c r="J340" s="593" t="str">
        <f>IF($D$337="Y/T","Isi Sasaran",IF($E$337=0,0,IF(I340="Y",1,IF(I340="T",0,"Isi Dulu"))))</f>
        <v>Isi Sasaran</v>
      </c>
      <c r="K340" s="592" t="s">
        <v>26</v>
      </c>
      <c r="L340" s="593" t="str">
        <f>IF($D$337="Y/T","Isi Sasaran",IF($E$337=0,0,IF(K340="Y",1,IF(K340="T",0,"Isi Dulu"))))</f>
        <v>Isi Sasaran</v>
      </c>
      <c r="M340" s="849"/>
      <c r="N340" s="852"/>
    </row>
    <row r="341" spans="2:14" ht="15.75">
      <c r="B341" s="838"/>
      <c r="C341" s="841"/>
      <c r="D341" s="859"/>
      <c r="E341" s="856"/>
      <c r="F341" s="569">
        <v>5</v>
      </c>
      <c r="G341" s="570"/>
      <c r="H341" s="599" t="str">
        <f t="shared" si="6"/>
        <v>Belum Diisi</v>
      </c>
      <c r="I341" s="595" t="s">
        <v>26</v>
      </c>
      <c r="J341" s="596" t="str">
        <f>IF($D$337="Y/T","Isi Sasaran",IF($E$337=0,0,IF(I341="Y",1,IF(I341="T",0,"Isi Dulu"))))</f>
        <v>Isi Sasaran</v>
      </c>
      <c r="K341" s="595" t="s">
        <v>26</v>
      </c>
      <c r="L341" s="596" t="str">
        <f>IF($D$337="Y/T","Isi Sasaran",IF($E$337=0,0,IF(K341="Y",1,IF(K341="T",0,"Isi Dulu"))))</f>
        <v>Isi Sasaran</v>
      </c>
      <c r="M341" s="850"/>
      <c r="N341" s="853"/>
    </row>
    <row r="342" spans="2:14" ht="15.75">
      <c r="B342" s="836">
        <v>7</v>
      </c>
      <c r="C342" s="839"/>
      <c r="D342" s="857" t="s">
        <v>26</v>
      </c>
      <c r="E342" s="854" t="str">
        <f>IF(D342="Y",1,IF(D342="T",0,IF(D342="Y/T","Belum diisi","Error")))</f>
        <v>Belum diisi</v>
      </c>
      <c r="F342" s="528">
        <v>1</v>
      </c>
      <c r="G342" s="529"/>
      <c r="H342" s="600" t="str">
        <f t="shared" si="6"/>
        <v>Belum Diisi</v>
      </c>
      <c r="I342" s="590" t="s">
        <v>26</v>
      </c>
      <c r="J342" s="591" t="str">
        <f>IF($D$342="Y/T","Isi Sasaran",IF($E$342=0,0,IF(I342="Y",1,IF(I342="T",0,"Isi Dulu"))))</f>
        <v>Isi Sasaran</v>
      </c>
      <c r="K342" s="590" t="s">
        <v>26</v>
      </c>
      <c r="L342" s="591" t="str">
        <f>IF($D$342="Y/T","Isi Sasaran",IF($E$342=0,0,IF(K342="Y",1,IF(K342="T",0,"Isi Dulu"))))</f>
        <v>Isi Sasaran</v>
      </c>
      <c r="M342" s="848" t="s">
        <v>26</v>
      </c>
      <c r="N342" s="851" t="str">
        <f>IF(M342="Y",1,IF(M342="T",0,IF(M342="Y/T","Belum diisi","Error")))</f>
        <v>Belum diisi</v>
      </c>
    </row>
    <row r="343" spans="2:14" ht="15.75">
      <c r="B343" s="837"/>
      <c r="C343" s="840"/>
      <c r="D343" s="858"/>
      <c r="E343" s="855"/>
      <c r="F343" s="549">
        <v>2</v>
      </c>
      <c r="G343" s="550"/>
      <c r="H343" s="598" t="str">
        <f t="shared" si="6"/>
        <v>Belum Diisi</v>
      </c>
      <c r="I343" s="592" t="s">
        <v>26</v>
      </c>
      <c r="J343" s="593" t="str">
        <f>IF($D$342="Y/T","Isi Sasaran",IF($E$342=0,0,IF(I343="Y",1,IF(I343="T",0,"Isi Dulu"))))</f>
        <v>Isi Sasaran</v>
      </c>
      <c r="K343" s="592" t="s">
        <v>26</v>
      </c>
      <c r="L343" s="593" t="str">
        <f>IF($D$342="Y/T","Isi Sasaran",IF($E$342=0,0,IF(K343="Y",1,IF(K343="T",0,"Isi Dulu"))))</f>
        <v>Isi Sasaran</v>
      </c>
      <c r="M343" s="849"/>
      <c r="N343" s="852"/>
    </row>
    <row r="344" spans="2:14" ht="15.75">
      <c r="B344" s="837"/>
      <c r="C344" s="840"/>
      <c r="D344" s="858"/>
      <c r="E344" s="855"/>
      <c r="F344" s="549">
        <v>3</v>
      </c>
      <c r="G344" s="550"/>
      <c r="H344" s="598" t="str">
        <f t="shared" si="6"/>
        <v>Belum Diisi</v>
      </c>
      <c r="I344" s="592" t="s">
        <v>26</v>
      </c>
      <c r="J344" s="593" t="str">
        <f>IF($D$342="Y/T","Isi Sasaran",IF($E$342=0,0,IF(I344="Y",1,IF(I344="T",0,"Isi Dulu"))))</f>
        <v>Isi Sasaran</v>
      </c>
      <c r="K344" s="592" t="s">
        <v>26</v>
      </c>
      <c r="L344" s="593" t="str">
        <f>IF($D$342="Y/T","Isi Sasaran",IF($E$342=0,0,IF(K344="Y",1,IF(K344="T",0,"Isi Dulu"))))</f>
        <v>Isi Sasaran</v>
      </c>
      <c r="M344" s="849"/>
      <c r="N344" s="852"/>
    </row>
    <row r="345" spans="2:14" ht="15.75">
      <c r="B345" s="837"/>
      <c r="C345" s="840"/>
      <c r="D345" s="858"/>
      <c r="E345" s="855"/>
      <c r="F345" s="549">
        <v>4</v>
      </c>
      <c r="G345" s="550"/>
      <c r="H345" s="598" t="str">
        <f t="shared" si="6"/>
        <v>Belum Diisi</v>
      </c>
      <c r="I345" s="592" t="s">
        <v>26</v>
      </c>
      <c r="J345" s="593" t="str">
        <f>IF($D$342="Y/T","Isi Sasaran",IF($E$342=0,0,IF(I345="Y",1,IF(I345="T",0,"Isi Dulu"))))</f>
        <v>Isi Sasaran</v>
      </c>
      <c r="K345" s="592" t="s">
        <v>26</v>
      </c>
      <c r="L345" s="593" t="str">
        <f>IF($D$342="Y/T","Isi Sasaran",IF($E$342=0,0,IF(K345="Y",1,IF(K345="T",0,"Isi Dulu"))))</f>
        <v>Isi Sasaran</v>
      </c>
      <c r="M345" s="849"/>
      <c r="N345" s="852"/>
    </row>
    <row r="346" spans="2:14" ht="15.75">
      <c r="B346" s="838"/>
      <c r="C346" s="841"/>
      <c r="D346" s="859"/>
      <c r="E346" s="856"/>
      <c r="F346" s="569">
        <v>5</v>
      </c>
      <c r="G346" s="570"/>
      <c r="H346" s="599" t="str">
        <f t="shared" si="6"/>
        <v>Belum Diisi</v>
      </c>
      <c r="I346" s="595" t="s">
        <v>26</v>
      </c>
      <c r="J346" s="596" t="str">
        <f>IF($D$342="Y/T","Isi Sasaran",IF($E$342=0,0,IF(I346="Y",1,IF(I346="T",0,"Isi Dulu"))))</f>
        <v>Isi Sasaran</v>
      </c>
      <c r="K346" s="595" t="s">
        <v>26</v>
      </c>
      <c r="L346" s="596" t="str">
        <f>IF($D$342="Y/T","Isi Sasaran",IF($E$342=0,0,IF(K346="Y",1,IF(K346="T",0,"Isi Dulu"))))</f>
        <v>Isi Sasaran</v>
      </c>
      <c r="M346" s="850"/>
      <c r="N346" s="853"/>
    </row>
    <row r="347" spans="2:14" ht="15.75">
      <c r="B347" s="836">
        <v>8</v>
      </c>
      <c r="C347" s="839"/>
      <c r="D347" s="857" t="s">
        <v>26</v>
      </c>
      <c r="E347" s="854" t="str">
        <f>IF(D347="Y",1,IF(D347="T",0,IF(D347="Y/T","Belum diisi","Error")))</f>
        <v>Belum diisi</v>
      </c>
      <c r="F347" s="528">
        <v>1</v>
      </c>
      <c r="G347" s="529"/>
      <c r="H347" s="600" t="str">
        <f t="shared" si="6"/>
        <v>Belum Diisi</v>
      </c>
      <c r="I347" s="590" t="s">
        <v>26</v>
      </c>
      <c r="J347" s="591" t="str">
        <f>IF($D$347="Y/T","Isi Sasaran",IF($E$347=0,0,IF(I347="Y",1,IF(I347="T",0,"Isi Dulu"))))</f>
        <v>Isi Sasaran</v>
      </c>
      <c r="K347" s="590" t="s">
        <v>26</v>
      </c>
      <c r="L347" s="591" t="str">
        <f>IF($D$347="Y/T","Isi Sasaran",IF($E$347=0,0,IF(K347="Y",1,IF(K347="T",0,"Isi Dulu"))))</f>
        <v>Isi Sasaran</v>
      </c>
      <c r="M347" s="848" t="s">
        <v>26</v>
      </c>
      <c r="N347" s="851" t="str">
        <f>IF(M347="Y",1,IF(M347="T",0,IF(M347="Y/T","Belum diisi","Error")))</f>
        <v>Belum diisi</v>
      </c>
    </row>
    <row r="348" spans="2:14" ht="15.75">
      <c r="B348" s="837"/>
      <c r="C348" s="840"/>
      <c r="D348" s="858"/>
      <c r="E348" s="855"/>
      <c r="F348" s="549">
        <v>2</v>
      </c>
      <c r="G348" s="550"/>
      <c r="H348" s="598" t="str">
        <f t="shared" si="6"/>
        <v>Belum Diisi</v>
      </c>
      <c r="I348" s="592" t="s">
        <v>26</v>
      </c>
      <c r="J348" s="593" t="str">
        <f>IF($D$347="Y/T","Isi Sasaran",IF($E$347=0,0,IF(I348="Y",1,IF(I348="T",0,"Isi Dulu"))))</f>
        <v>Isi Sasaran</v>
      </c>
      <c r="K348" s="592" t="s">
        <v>26</v>
      </c>
      <c r="L348" s="593" t="str">
        <f>IF($D$347="Y/T","Isi Sasaran",IF($E$347=0,0,IF(K348="Y",1,IF(K348="T",0,"Isi Dulu"))))</f>
        <v>Isi Sasaran</v>
      </c>
      <c r="M348" s="849"/>
      <c r="N348" s="852"/>
    </row>
    <row r="349" spans="2:14" ht="15.75">
      <c r="B349" s="837"/>
      <c r="C349" s="840"/>
      <c r="D349" s="858"/>
      <c r="E349" s="855"/>
      <c r="F349" s="549">
        <v>3</v>
      </c>
      <c r="G349" s="550"/>
      <c r="H349" s="598" t="str">
        <f t="shared" si="6"/>
        <v>Belum Diisi</v>
      </c>
      <c r="I349" s="592" t="s">
        <v>26</v>
      </c>
      <c r="J349" s="593" t="str">
        <f>IF($D$347="Y/T","Isi Sasaran",IF($E$347=0,0,IF(I349="Y",1,IF(I349="T",0,"Isi Dulu"))))</f>
        <v>Isi Sasaran</v>
      </c>
      <c r="K349" s="592" t="s">
        <v>26</v>
      </c>
      <c r="L349" s="593" t="str">
        <f>IF($D$347="Y/T","Isi Sasaran",IF($E$347=0,0,IF(K349="Y",1,IF(K349="T",0,"Isi Dulu"))))</f>
        <v>Isi Sasaran</v>
      </c>
      <c r="M349" s="849"/>
      <c r="N349" s="852"/>
    </row>
    <row r="350" spans="2:14" ht="15.75">
      <c r="B350" s="837"/>
      <c r="C350" s="840"/>
      <c r="D350" s="858"/>
      <c r="E350" s="855"/>
      <c r="F350" s="549">
        <v>4</v>
      </c>
      <c r="G350" s="550"/>
      <c r="H350" s="598" t="str">
        <f t="shared" si="6"/>
        <v>Belum Diisi</v>
      </c>
      <c r="I350" s="592" t="s">
        <v>26</v>
      </c>
      <c r="J350" s="593" t="str">
        <f>IF($D$347="Y/T","Isi Sasaran",IF($E$347=0,0,IF(I350="Y",1,IF(I350="T",0,"Isi Dulu"))))</f>
        <v>Isi Sasaran</v>
      </c>
      <c r="K350" s="592" t="s">
        <v>26</v>
      </c>
      <c r="L350" s="593" t="str">
        <f>IF($D$347="Y/T","Isi Sasaran",IF($E$347=0,0,IF(K350="Y",1,IF(K350="T",0,"Isi Dulu"))))</f>
        <v>Isi Sasaran</v>
      </c>
      <c r="M350" s="849"/>
      <c r="N350" s="852"/>
    </row>
    <row r="351" spans="2:14" ht="15.75">
      <c r="B351" s="838"/>
      <c r="C351" s="841"/>
      <c r="D351" s="859"/>
      <c r="E351" s="856"/>
      <c r="F351" s="569">
        <v>5</v>
      </c>
      <c r="G351" s="570"/>
      <c r="H351" s="599" t="str">
        <f t="shared" si="6"/>
        <v>Belum Diisi</v>
      </c>
      <c r="I351" s="595" t="s">
        <v>26</v>
      </c>
      <c r="J351" s="596" t="str">
        <f>IF($D$347="Y/T","Isi Sasaran",IF($E$347=0,0,IF(I351="Y",1,IF(I351="T",0,"Isi Dulu"))))</f>
        <v>Isi Sasaran</v>
      </c>
      <c r="K351" s="595" t="s">
        <v>26</v>
      </c>
      <c r="L351" s="596" t="str">
        <f>IF($D$347="Y/T","Isi Sasaran",IF($E$347=0,0,IF(K351="Y",1,IF(K351="T",0,"Isi Dulu"))))</f>
        <v>Isi Sasaran</v>
      </c>
      <c r="M351" s="850"/>
      <c r="N351" s="853"/>
    </row>
    <row r="352" spans="2:14" ht="15.75">
      <c r="B352" s="836">
        <v>9</v>
      </c>
      <c r="C352" s="839"/>
      <c r="D352" s="857" t="s">
        <v>26</v>
      </c>
      <c r="E352" s="854" t="str">
        <f>IF(D352="Y",1,IF(D352="T",0,IF(D352="Y/T","Belum diisi","Error")))</f>
        <v>Belum diisi</v>
      </c>
      <c r="F352" s="528">
        <v>1</v>
      </c>
      <c r="G352" s="529"/>
      <c r="H352" s="600" t="str">
        <f t="shared" si="6"/>
        <v>Belum Diisi</v>
      </c>
      <c r="I352" s="590" t="s">
        <v>26</v>
      </c>
      <c r="J352" s="591" t="str">
        <f>IF($D$352="Y/T","Isi Sasaran",IF($E$352=0,0,IF(I352="Y",1,IF(I352="T",0,"Isi Dulu"))))</f>
        <v>Isi Sasaran</v>
      </c>
      <c r="K352" s="590" t="s">
        <v>26</v>
      </c>
      <c r="L352" s="591" t="str">
        <f>IF($D$352="Y/T","Isi Sasaran",IF($E$352=0,0,IF(K352="Y",1,IF(K352="T",0,"Isi Dulu"))))</f>
        <v>Isi Sasaran</v>
      </c>
      <c r="M352" s="848" t="s">
        <v>26</v>
      </c>
      <c r="N352" s="851" t="str">
        <f>IF(M352="Y",1,IF(M352="T",0,IF(M352="Y/T","Belum diisi","Error")))</f>
        <v>Belum diisi</v>
      </c>
    </row>
    <row r="353" spans="2:14" ht="15.75">
      <c r="B353" s="837"/>
      <c r="C353" s="840"/>
      <c r="D353" s="858"/>
      <c r="E353" s="855"/>
      <c r="F353" s="549">
        <v>2</v>
      </c>
      <c r="G353" s="550"/>
      <c r="H353" s="598" t="str">
        <f t="shared" si="6"/>
        <v>Belum Diisi</v>
      </c>
      <c r="I353" s="592" t="s">
        <v>26</v>
      </c>
      <c r="J353" s="593" t="str">
        <f>IF($D$352="Y/T","Isi Sasaran",IF($E$352=0,0,IF(I353="Y",1,IF(I353="T",0,"Isi Dulu"))))</f>
        <v>Isi Sasaran</v>
      </c>
      <c r="K353" s="592" t="s">
        <v>26</v>
      </c>
      <c r="L353" s="593" t="str">
        <f>IF($D$352="Y/T","Isi Sasaran",IF($E$352=0,0,IF(K353="Y",1,IF(K353="T",0,"Isi Dulu"))))</f>
        <v>Isi Sasaran</v>
      </c>
      <c r="M353" s="849"/>
      <c r="N353" s="852"/>
    </row>
    <row r="354" spans="2:14" ht="15.75">
      <c r="B354" s="837"/>
      <c r="C354" s="840"/>
      <c r="D354" s="858"/>
      <c r="E354" s="855"/>
      <c r="F354" s="549">
        <v>3</v>
      </c>
      <c r="G354" s="550"/>
      <c r="H354" s="598" t="str">
        <f t="shared" si="6"/>
        <v>Belum Diisi</v>
      </c>
      <c r="I354" s="592" t="s">
        <v>26</v>
      </c>
      <c r="J354" s="593" t="str">
        <f>IF($D$352="Y/T","Isi Sasaran",IF($E$352=0,0,IF(I354="Y",1,IF(I354="T",0,"Isi Dulu"))))</f>
        <v>Isi Sasaran</v>
      </c>
      <c r="K354" s="592" t="s">
        <v>26</v>
      </c>
      <c r="L354" s="593" t="str">
        <f>IF($D$352="Y/T","Isi Sasaran",IF($E$352=0,0,IF(K354="Y",1,IF(K354="T",0,"Isi Dulu"))))</f>
        <v>Isi Sasaran</v>
      </c>
      <c r="M354" s="849"/>
      <c r="N354" s="852"/>
    </row>
    <row r="355" spans="2:14" ht="15.75">
      <c r="B355" s="837"/>
      <c r="C355" s="840"/>
      <c r="D355" s="858"/>
      <c r="E355" s="855"/>
      <c r="F355" s="549">
        <v>4</v>
      </c>
      <c r="G355" s="550"/>
      <c r="H355" s="598" t="str">
        <f t="shared" si="6"/>
        <v>Belum Diisi</v>
      </c>
      <c r="I355" s="592" t="s">
        <v>26</v>
      </c>
      <c r="J355" s="593" t="str">
        <f>IF($D$352="Y/T","Isi Sasaran",IF($E$352=0,0,IF(I355="Y",1,IF(I355="T",0,"Isi Dulu"))))</f>
        <v>Isi Sasaran</v>
      </c>
      <c r="K355" s="592" t="s">
        <v>26</v>
      </c>
      <c r="L355" s="593" t="str">
        <f>IF($D$352="Y/T","Isi Sasaran",IF($E$352=0,0,IF(K355="Y",1,IF(K355="T",0,"Isi Dulu"))))</f>
        <v>Isi Sasaran</v>
      </c>
      <c r="M355" s="849"/>
      <c r="N355" s="852"/>
    </row>
    <row r="356" spans="2:14" ht="15.75">
      <c r="B356" s="838"/>
      <c r="C356" s="841"/>
      <c r="D356" s="859"/>
      <c r="E356" s="856"/>
      <c r="F356" s="569">
        <v>5</v>
      </c>
      <c r="G356" s="570"/>
      <c r="H356" s="599" t="str">
        <f t="shared" si="6"/>
        <v>Belum Diisi</v>
      </c>
      <c r="I356" s="595" t="s">
        <v>26</v>
      </c>
      <c r="J356" s="596" t="str">
        <f>IF($D$352="Y/T","Isi Sasaran",IF($E$352=0,0,IF(I356="Y",1,IF(I356="T",0,"Isi Dulu"))))</f>
        <v>Isi Sasaran</v>
      </c>
      <c r="K356" s="595" t="s">
        <v>26</v>
      </c>
      <c r="L356" s="596" t="str">
        <f>IF($D$352="Y/T","Isi Sasaran",IF($E$352=0,0,IF(K356="Y",1,IF(K356="T",0,"Isi Dulu"))))</f>
        <v>Isi Sasaran</v>
      </c>
      <c r="M356" s="850"/>
      <c r="N356" s="853"/>
    </row>
    <row r="357" spans="2:14" ht="15.75">
      <c r="B357" s="836">
        <v>10</v>
      </c>
      <c r="C357" s="839"/>
      <c r="D357" s="857" t="s">
        <v>26</v>
      </c>
      <c r="E357" s="854" t="str">
        <f>IF(D357="Y",1,IF(D357="T",0,IF(D357="Y/T","Belum diisi","Error")))</f>
        <v>Belum diisi</v>
      </c>
      <c r="F357" s="528">
        <v>1</v>
      </c>
      <c r="G357" s="529"/>
      <c r="H357" s="600" t="str">
        <f t="shared" si="6"/>
        <v>Belum Diisi</v>
      </c>
      <c r="I357" s="590" t="s">
        <v>26</v>
      </c>
      <c r="J357" s="591" t="str">
        <f>IF($D$357="Y/T","Isi Sasaran",IF($E$357=0,0,IF(I357="Y",1,IF(I357="T",0,"Isi Dulu"))))</f>
        <v>Isi Sasaran</v>
      </c>
      <c r="K357" s="590" t="s">
        <v>26</v>
      </c>
      <c r="L357" s="591" t="str">
        <f>IF($D$357="Y/T","Isi Sasaran",IF($E$357=0,0,IF(K357="Y",1,IF(K357="T",0,"Isi Dulu"))))</f>
        <v>Isi Sasaran</v>
      </c>
      <c r="M357" s="848" t="s">
        <v>26</v>
      </c>
      <c r="N357" s="851" t="str">
        <f>IF(M357="Y",1,IF(M357="T",0,IF(M357="Y/T","Belum diisi","Error")))</f>
        <v>Belum diisi</v>
      </c>
    </row>
    <row r="358" spans="2:14" ht="15.75">
      <c r="B358" s="837"/>
      <c r="C358" s="840"/>
      <c r="D358" s="858"/>
      <c r="E358" s="855"/>
      <c r="F358" s="549">
        <v>2</v>
      </c>
      <c r="G358" s="550"/>
      <c r="H358" s="598" t="str">
        <f t="shared" si="6"/>
        <v>Belum Diisi</v>
      </c>
      <c r="I358" s="592" t="s">
        <v>26</v>
      </c>
      <c r="J358" s="593" t="str">
        <f>IF($D$357="Y/T","Isi Sasaran",IF($E$357=0,0,IF(I358="Y",1,IF(I358="T",0,"Isi Dulu"))))</f>
        <v>Isi Sasaran</v>
      </c>
      <c r="K358" s="592" t="s">
        <v>26</v>
      </c>
      <c r="L358" s="593" t="str">
        <f>IF($D$357="Y/T","Isi Sasaran",IF($E$357=0,0,IF(K358="Y",1,IF(K358="T",0,"Isi Dulu"))))</f>
        <v>Isi Sasaran</v>
      </c>
      <c r="M358" s="849"/>
      <c r="N358" s="852"/>
    </row>
    <row r="359" spans="2:14" ht="15.75">
      <c r="B359" s="837"/>
      <c r="C359" s="840"/>
      <c r="D359" s="858"/>
      <c r="E359" s="855"/>
      <c r="F359" s="549">
        <v>3</v>
      </c>
      <c r="G359" s="550"/>
      <c r="H359" s="598" t="str">
        <f t="shared" si="6"/>
        <v>Belum Diisi</v>
      </c>
      <c r="I359" s="592" t="s">
        <v>26</v>
      </c>
      <c r="J359" s="593" t="str">
        <f>IF($D$357="Y/T","Isi Sasaran",IF($E$357=0,0,IF(I359="Y",1,IF(I359="T",0,"Isi Dulu"))))</f>
        <v>Isi Sasaran</v>
      </c>
      <c r="K359" s="592" t="s">
        <v>26</v>
      </c>
      <c r="L359" s="593" t="str">
        <f>IF($D$357="Y/T","Isi Sasaran",IF($E$357=0,0,IF(K359="Y",1,IF(K359="T",0,"Isi Dulu"))))</f>
        <v>Isi Sasaran</v>
      </c>
      <c r="M359" s="849"/>
      <c r="N359" s="852"/>
    </row>
    <row r="360" spans="2:14" ht="15.75">
      <c r="B360" s="837"/>
      <c r="C360" s="840"/>
      <c r="D360" s="858"/>
      <c r="E360" s="855"/>
      <c r="F360" s="549">
        <v>4</v>
      </c>
      <c r="G360" s="550"/>
      <c r="H360" s="598" t="str">
        <f t="shared" si="6"/>
        <v>Belum Diisi</v>
      </c>
      <c r="I360" s="592" t="s">
        <v>26</v>
      </c>
      <c r="J360" s="593" t="str">
        <f>IF($D$357="Y/T","Isi Sasaran",IF($E$357=0,0,IF(I360="Y",1,IF(I360="T",0,"Isi Dulu"))))</f>
        <v>Isi Sasaran</v>
      </c>
      <c r="K360" s="592" t="s">
        <v>26</v>
      </c>
      <c r="L360" s="593" t="str">
        <f>IF($D$357="Y/T","Isi Sasaran",IF($E$357=0,0,IF(K360="Y",1,IF(K360="T",0,"Isi Dulu"))))</f>
        <v>Isi Sasaran</v>
      </c>
      <c r="M360" s="849"/>
      <c r="N360" s="852"/>
    </row>
    <row r="361" spans="2:14" ht="15.75">
      <c r="B361" s="838"/>
      <c r="C361" s="841"/>
      <c r="D361" s="859"/>
      <c r="E361" s="856"/>
      <c r="F361" s="569">
        <v>5</v>
      </c>
      <c r="G361" s="570"/>
      <c r="H361" s="599" t="str">
        <f t="shared" si="6"/>
        <v>Belum Diisi</v>
      </c>
      <c r="I361" s="595" t="s">
        <v>26</v>
      </c>
      <c r="J361" s="596" t="str">
        <f>IF($D$357="Y/T","Isi Sasaran",IF($E$357=0,0,IF(I361="Y",1,IF(I361="T",0,"Isi Dulu"))))</f>
        <v>Isi Sasaran</v>
      </c>
      <c r="K361" s="595" t="s">
        <v>26</v>
      </c>
      <c r="L361" s="596" t="str">
        <f>IF($D$357="Y/T","Isi Sasaran",IF($E$357=0,0,IF(K361="Y",1,IF(K361="T",0,"Isi Dulu"))))</f>
        <v>Isi Sasaran</v>
      </c>
      <c r="M361" s="850"/>
      <c r="N361" s="853"/>
    </row>
    <row r="362" spans="2:14" ht="15.75">
      <c r="B362" s="836">
        <v>11</v>
      </c>
      <c r="C362" s="839"/>
      <c r="D362" s="857" t="s">
        <v>26</v>
      </c>
      <c r="E362" s="854" t="str">
        <f>IF(D362="Y",1,IF(D362="T",0,IF(D362="Y/T","Belum diisi","Error")))</f>
        <v>Belum diisi</v>
      </c>
      <c r="F362" s="528">
        <v>1</v>
      </c>
      <c r="G362" s="529"/>
      <c r="H362" s="600" t="str">
        <f t="shared" si="6"/>
        <v>Belum Diisi</v>
      </c>
      <c r="I362" s="590" t="s">
        <v>26</v>
      </c>
      <c r="J362" s="591" t="str">
        <f>IF($D$362="Y/T","Isi Sasaran",IF($E$362=0,0,IF(I362="Y",1,IF(I362="T",0,"Isi Dulu"))))</f>
        <v>Isi Sasaran</v>
      </c>
      <c r="K362" s="590" t="s">
        <v>26</v>
      </c>
      <c r="L362" s="591" t="str">
        <f>IF($D$362="Y/T","Isi Sasaran",IF($E$362=0,0,IF(K362="Y",1,IF(K362="T",0,"Isi Dulu"))))</f>
        <v>Isi Sasaran</v>
      </c>
      <c r="M362" s="848" t="s">
        <v>26</v>
      </c>
      <c r="N362" s="851" t="str">
        <f>IF(M362="Y",1,IF(M362="T",0,IF(M362="Y/T","Belum diisi","Error")))</f>
        <v>Belum diisi</v>
      </c>
    </row>
    <row r="363" spans="2:14" ht="15.75">
      <c r="B363" s="837"/>
      <c r="C363" s="840"/>
      <c r="D363" s="858"/>
      <c r="E363" s="855"/>
      <c r="F363" s="549">
        <v>2</v>
      </c>
      <c r="G363" s="550"/>
      <c r="H363" s="598" t="str">
        <f t="shared" si="6"/>
        <v>Belum Diisi</v>
      </c>
      <c r="I363" s="592" t="s">
        <v>26</v>
      </c>
      <c r="J363" s="593" t="str">
        <f>IF($D$362="Y/T","Isi Sasaran",IF($E$362=0,0,IF(I363="Y",1,IF(I363="T",0,"Isi Dulu"))))</f>
        <v>Isi Sasaran</v>
      </c>
      <c r="K363" s="592" t="s">
        <v>26</v>
      </c>
      <c r="L363" s="593" t="str">
        <f>IF($D$362="Y/T","Isi Sasaran",IF($E$362=0,0,IF(K363="Y",1,IF(K363="T",0,"Isi Dulu"))))</f>
        <v>Isi Sasaran</v>
      </c>
      <c r="M363" s="849"/>
      <c r="N363" s="852"/>
    </row>
    <row r="364" spans="2:14" ht="15.75">
      <c r="B364" s="837"/>
      <c r="C364" s="840"/>
      <c r="D364" s="858"/>
      <c r="E364" s="855"/>
      <c r="F364" s="549">
        <v>3</v>
      </c>
      <c r="G364" s="550"/>
      <c r="H364" s="598" t="str">
        <f t="shared" si="6"/>
        <v>Belum Diisi</v>
      </c>
      <c r="I364" s="592" t="s">
        <v>26</v>
      </c>
      <c r="J364" s="593" t="str">
        <f>IF($D$362="Y/T","Isi Sasaran",IF($E$362=0,0,IF(I364="Y",1,IF(I364="T",0,"Isi Dulu"))))</f>
        <v>Isi Sasaran</v>
      </c>
      <c r="K364" s="592" t="s">
        <v>26</v>
      </c>
      <c r="L364" s="593" t="str">
        <f>IF($D$362="Y/T","Isi Sasaran",IF($E$362=0,0,IF(K364="Y",1,IF(K364="T",0,"Isi Dulu"))))</f>
        <v>Isi Sasaran</v>
      </c>
      <c r="M364" s="849"/>
      <c r="N364" s="852"/>
    </row>
    <row r="365" spans="2:14" ht="15.75">
      <c r="B365" s="837"/>
      <c r="C365" s="840"/>
      <c r="D365" s="858"/>
      <c r="E365" s="855"/>
      <c r="F365" s="549">
        <v>4</v>
      </c>
      <c r="G365" s="550"/>
      <c r="H365" s="598" t="str">
        <f t="shared" si="6"/>
        <v>Belum Diisi</v>
      </c>
      <c r="I365" s="592" t="s">
        <v>26</v>
      </c>
      <c r="J365" s="593" t="str">
        <f>IF($D$362="Y/T","Isi Sasaran",IF($E$362=0,0,IF(I365="Y",1,IF(I365="T",0,"Isi Dulu"))))</f>
        <v>Isi Sasaran</v>
      </c>
      <c r="K365" s="592" t="s">
        <v>26</v>
      </c>
      <c r="L365" s="593" t="str">
        <f>IF($D$362="Y/T","Isi Sasaran",IF($E$362=0,0,IF(K365="Y",1,IF(K365="T",0,"Isi Dulu"))))</f>
        <v>Isi Sasaran</v>
      </c>
      <c r="M365" s="849"/>
      <c r="N365" s="852"/>
    </row>
    <row r="366" spans="2:14" ht="15.75">
      <c r="B366" s="838"/>
      <c r="C366" s="841"/>
      <c r="D366" s="859"/>
      <c r="E366" s="856"/>
      <c r="F366" s="569">
        <v>5</v>
      </c>
      <c r="G366" s="570"/>
      <c r="H366" s="599" t="str">
        <f t="shared" si="6"/>
        <v>Belum Diisi</v>
      </c>
      <c r="I366" s="595" t="s">
        <v>26</v>
      </c>
      <c r="J366" s="596" t="str">
        <f>IF($D$362="Y/T","Isi Sasaran",IF($E$362=0,0,IF(I366="Y",1,IF(I366="T",0,"Isi Dulu"))))</f>
        <v>Isi Sasaran</v>
      </c>
      <c r="K366" s="595" t="s">
        <v>26</v>
      </c>
      <c r="L366" s="596" t="str">
        <f>IF($D$362="Y/T","Isi Sasaran",IF($E$362=0,0,IF(K366="Y",1,IF(K366="T",0,"Isi Dulu"))))</f>
        <v>Isi Sasaran</v>
      </c>
      <c r="M366" s="850"/>
      <c r="N366" s="853"/>
    </row>
    <row r="367" spans="2:14" ht="15.75">
      <c r="B367" s="836">
        <v>12</v>
      </c>
      <c r="C367" s="839"/>
      <c r="D367" s="857" t="s">
        <v>26</v>
      </c>
      <c r="E367" s="854" t="str">
        <f>IF(D367="Y",1,IF(D367="T",0,IF(D367="Y/T","Belum diisi","Error")))</f>
        <v>Belum diisi</v>
      </c>
      <c r="F367" s="528">
        <v>1</v>
      </c>
      <c r="G367" s="529"/>
      <c r="H367" s="600" t="str">
        <f t="shared" si="6"/>
        <v>Belum Diisi</v>
      </c>
      <c r="I367" s="590" t="s">
        <v>26</v>
      </c>
      <c r="J367" s="591" t="str">
        <f>IF($D$367="Y/T","Isi Sasaran",IF($E$367=0,0,IF(I367="Y",1,IF(I367="T",0,"Isi Dulu"))))</f>
        <v>Isi Sasaran</v>
      </c>
      <c r="K367" s="590" t="s">
        <v>26</v>
      </c>
      <c r="L367" s="591" t="str">
        <f>IF($D$367="Y/T","Isi Sasaran",IF($E$367=0,0,IF(K367="Y",1,IF(K367="T",0,"Isi Dulu"))))</f>
        <v>Isi Sasaran</v>
      </c>
      <c r="M367" s="848" t="s">
        <v>26</v>
      </c>
      <c r="N367" s="851" t="str">
        <f>IF(M367="Y",1,IF(M367="T",0,IF(M367="Y/T","Belum diisi","Error")))</f>
        <v>Belum diisi</v>
      </c>
    </row>
    <row r="368" spans="2:14" ht="15.75">
      <c r="B368" s="837"/>
      <c r="C368" s="840"/>
      <c r="D368" s="858"/>
      <c r="E368" s="855"/>
      <c r="F368" s="549">
        <v>2</v>
      </c>
      <c r="G368" s="550"/>
      <c r="H368" s="598" t="str">
        <f t="shared" si="6"/>
        <v>Belum Diisi</v>
      </c>
      <c r="I368" s="592" t="s">
        <v>26</v>
      </c>
      <c r="J368" s="593" t="str">
        <f>IF($D$367="Y/T","Isi Sasaran",IF($E$367=0,0,IF(I368="Y",1,IF(I368="T",0,"Isi Dulu"))))</f>
        <v>Isi Sasaran</v>
      </c>
      <c r="K368" s="592" t="s">
        <v>26</v>
      </c>
      <c r="L368" s="593" t="str">
        <f>IF($D$367="Y/T","Isi Sasaran",IF($E$367=0,0,IF(K368="Y",1,IF(K368="T",0,"Isi Dulu"))))</f>
        <v>Isi Sasaran</v>
      </c>
      <c r="M368" s="849"/>
      <c r="N368" s="852"/>
    </row>
    <row r="369" spans="2:14" ht="15.75">
      <c r="B369" s="837"/>
      <c r="C369" s="840"/>
      <c r="D369" s="858"/>
      <c r="E369" s="855"/>
      <c r="F369" s="549">
        <v>3</v>
      </c>
      <c r="G369" s="550"/>
      <c r="H369" s="598" t="str">
        <f t="shared" si="6"/>
        <v>Belum Diisi</v>
      </c>
      <c r="I369" s="592" t="s">
        <v>26</v>
      </c>
      <c r="J369" s="593" t="str">
        <f>IF($D$367="Y/T","Isi Sasaran",IF($E$367=0,0,IF(I369="Y",1,IF(I369="T",0,"Isi Dulu"))))</f>
        <v>Isi Sasaran</v>
      </c>
      <c r="K369" s="592" t="s">
        <v>26</v>
      </c>
      <c r="L369" s="593" t="str">
        <f>IF($D$367="Y/T","Isi Sasaran",IF($E$367=0,0,IF(K369="Y",1,IF(K369="T",0,"Isi Dulu"))))</f>
        <v>Isi Sasaran</v>
      </c>
      <c r="M369" s="849"/>
      <c r="N369" s="852"/>
    </row>
    <row r="370" spans="2:14" ht="15.75">
      <c r="B370" s="837"/>
      <c r="C370" s="840"/>
      <c r="D370" s="858"/>
      <c r="E370" s="855"/>
      <c r="F370" s="549">
        <v>4</v>
      </c>
      <c r="G370" s="550"/>
      <c r="H370" s="598" t="str">
        <f t="shared" si="6"/>
        <v>Belum Diisi</v>
      </c>
      <c r="I370" s="592" t="s">
        <v>26</v>
      </c>
      <c r="J370" s="593" t="str">
        <f>IF($D$367="Y/T","Isi Sasaran",IF($E$367=0,0,IF(I370="Y",1,IF(I370="T",0,"Isi Dulu"))))</f>
        <v>Isi Sasaran</v>
      </c>
      <c r="K370" s="592" t="s">
        <v>26</v>
      </c>
      <c r="L370" s="593" t="str">
        <f>IF($D$367="Y/T","Isi Sasaran",IF($E$367=0,0,IF(K370="Y",1,IF(K370="T",0,"Isi Dulu"))))</f>
        <v>Isi Sasaran</v>
      </c>
      <c r="M370" s="849"/>
      <c r="N370" s="852"/>
    </row>
    <row r="371" spans="2:14" ht="15.75">
      <c r="B371" s="838"/>
      <c r="C371" s="841"/>
      <c r="D371" s="859"/>
      <c r="E371" s="856"/>
      <c r="F371" s="569">
        <v>5</v>
      </c>
      <c r="G371" s="570"/>
      <c r="H371" s="599" t="str">
        <f t="shared" si="6"/>
        <v>Belum Diisi</v>
      </c>
      <c r="I371" s="595" t="s">
        <v>26</v>
      </c>
      <c r="J371" s="596" t="str">
        <f>IF($D$367="Y/T","Isi Sasaran",IF($E$367=0,0,IF(I371="Y",1,IF(I371="T",0,"Isi Dulu"))))</f>
        <v>Isi Sasaran</v>
      </c>
      <c r="K371" s="595" t="s">
        <v>26</v>
      </c>
      <c r="L371" s="596" t="str">
        <f>IF($D$367="Y/T","Isi Sasaran",IF($E$367=0,0,IF(K371="Y",1,IF(K371="T",0,"Isi Dulu"))))</f>
        <v>Isi Sasaran</v>
      </c>
      <c r="M371" s="850"/>
      <c r="N371" s="853"/>
    </row>
    <row r="372" spans="2:14" ht="15.75">
      <c r="B372" s="836">
        <v>13</v>
      </c>
      <c r="C372" s="839"/>
      <c r="D372" s="857" t="s">
        <v>26</v>
      </c>
      <c r="E372" s="854" t="str">
        <f>IF(D372="Y",1,IF(D372="T",0,IF(D372="Y/T","Belum diisi","Error")))</f>
        <v>Belum diisi</v>
      </c>
      <c r="F372" s="528">
        <v>1</v>
      </c>
      <c r="G372" s="529"/>
      <c r="H372" s="600" t="str">
        <f t="shared" si="6"/>
        <v>Belum Diisi</v>
      </c>
      <c r="I372" s="590" t="s">
        <v>26</v>
      </c>
      <c r="J372" s="591" t="str">
        <f>IF($D$372="Y/T","Isi Sasaran",IF($E$372=0,0,IF(I372="Y",1,IF(I372="T",0,"Isi Dulu"))))</f>
        <v>Isi Sasaran</v>
      </c>
      <c r="K372" s="590" t="s">
        <v>26</v>
      </c>
      <c r="L372" s="591" t="str">
        <f>IF($D$372="Y/T","Isi Sasaran",IF($E$372=0,0,IF(K372="Y",1,IF(K372="T",0,"Isi Dulu"))))</f>
        <v>Isi Sasaran</v>
      </c>
      <c r="M372" s="848" t="s">
        <v>26</v>
      </c>
      <c r="N372" s="851" t="str">
        <f>IF(M372="Y",1,IF(M372="T",0,IF(M372="Y/T","Belum diisi","Error")))</f>
        <v>Belum diisi</v>
      </c>
    </row>
    <row r="373" spans="2:14" ht="15.75">
      <c r="B373" s="837"/>
      <c r="C373" s="840"/>
      <c r="D373" s="858"/>
      <c r="E373" s="855"/>
      <c r="F373" s="549">
        <v>2</v>
      </c>
      <c r="G373" s="550"/>
      <c r="H373" s="598" t="str">
        <f t="shared" si="6"/>
        <v>Belum Diisi</v>
      </c>
      <c r="I373" s="592" t="s">
        <v>26</v>
      </c>
      <c r="J373" s="593" t="str">
        <f>IF($D$372="Y/T","Isi Sasaran",IF($E$372=0,0,IF(I373="Y",1,IF(I373="T",0,"Isi Dulu"))))</f>
        <v>Isi Sasaran</v>
      </c>
      <c r="K373" s="592" t="s">
        <v>26</v>
      </c>
      <c r="L373" s="593" t="str">
        <f>IF($D$372="Y/T","Isi Sasaran",IF($E$372=0,0,IF(K373="Y",1,IF(K373="T",0,"Isi Dulu"))))</f>
        <v>Isi Sasaran</v>
      </c>
      <c r="M373" s="849"/>
      <c r="N373" s="852"/>
    </row>
    <row r="374" spans="2:14" ht="15.75">
      <c r="B374" s="837"/>
      <c r="C374" s="840"/>
      <c r="D374" s="858"/>
      <c r="E374" s="855"/>
      <c r="F374" s="549">
        <v>3</v>
      </c>
      <c r="G374" s="550"/>
      <c r="H374" s="598" t="str">
        <f t="shared" si="6"/>
        <v>Belum Diisi</v>
      </c>
      <c r="I374" s="592" t="s">
        <v>26</v>
      </c>
      <c r="J374" s="593" t="str">
        <f>IF($D$372="Y/T","Isi Sasaran",IF($E$372=0,0,IF(I374="Y",1,IF(I374="T",0,"Isi Dulu"))))</f>
        <v>Isi Sasaran</v>
      </c>
      <c r="K374" s="592" t="s">
        <v>26</v>
      </c>
      <c r="L374" s="593" t="str">
        <f>IF($D$372="Y/T","Isi Sasaran",IF($E$372=0,0,IF(K374="Y",1,IF(K374="T",0,"Isi Dulu"))))</f>
        <v>Isi Sasaran</v>
      </c>
      <c r="M374" s="849"/>
      <c r="N374" s="852"/>
    </row>
    <row r="375" spans="2:14" ht="15.75">
      <c r="B375" s="837"/>
      <c r="C375" s="840"/>
      <c r="D375" s="858"/>
      <c r="E375" s="855"/>
      <c r="F375" s="549">
        <v>4</v>
      </c>
      <c r="G375" s="550"/>
      <c r="H375" s="598" t="str">
        <f t="shared" si="6"/>
        <v>Belum Diisi</v>
      </c>
      <c r="I375" s="592" t="s">
        <v>26</v>
      </c>
      <c r="J375" s="593" t="str">
        <f>IF($D$372="Y/T","Isi Sasaran",IF($E$372=0,0,IF(I375="Y",1,IF(I375="T",0,"Isi Dulu"))))</f>
        <v>Isi Sasaran</v>
      </c>
      <c r="K375" s="592" t="s">
        <v>26</v>
      </c>
      <c r="L375" s="593" t="str">
        <f>IF($D$372="Y/T","Isi Sasaran",IF($E$372=0,0,IF(K375="Y",1,IF(K375="T",0,"Isi Dulu"))))</f>
        <v>Isi Sasaran</v>
      </c>
      <c r="M375" s="849"/>
      <c r="N375" s="852"/>
    </row>
    <row r="376" spans="2:14" ht="15.75">
      <c r="B376" s="838"/>
      <c r="C376" s="841"/>
      <c r="D376" s="859"/>
      <c r="E376" s="856"/>
      <c r="F376" s="569">
        <v>5</v>
      </c>
      <c r="G376" s="570"/>
      <c r="H376" s="599" t="str">
        <f t="shared" ref="H376:H411" si="7">IF(OR(J376="Isi Dulu",L376="Isi Dulu",J376="Isi Sasaran",L376="Isi Sasaran"),"Belum Diisi",IF(SUM(J376,L376)=2,1,IF(SUM(J376,L376)=1,0,IF(SUM(J376,L376)=0,0,"Error"))))</f>
        <v>Belum Diisi</v>
      </c>
      <c r="I376" s="595" t="s">
        <v>26</v>
      </c>
      <c r="J376" s="596" t="str">
        <f>IF($D$372="Y/T","Isi Sasaran",IF($E$372=0,0,IF(I376="Y",1,IF(I376="T",0,"Isi Dulu"))))</f>
        <v>Isi Sasaran</v>
      </c>
      <c r="K376" s="595" t="s">
        <v>26</v>
      </c>
      <c r="L376" s="596" t="str">
        <f>IF($D$372="Y/T","Isi Sasaran",IF($E$372=0,0,IF(K376="Y",1,IF(K376="T",0,"Isi Dulu"))))</f>
        <v>Isi Sasaran</v>
      </c>
      <c r="M376" s="850"/>
      <c r="N376" s="853"/>
    </row>
    <row r="377" spans="2:14" ht="15.75">
      <c r="B377" s="836">
        <v>14</v>
      </c>
      <c r="C377" s="839"/>
      <c r="D377" s="857" t="s">
        <v>26</v>
      </c>
      <c r="E377" s="854" t="str">
        <f>IF(D377="Y",1,IF(D377="T",0,IF(D377="Y/T","Belum diisi","Error")))</f>
        <v>Belum diisi</v>
      </c>
      <c r="F377" s="528">
        <v>1</v>
      </c>
      <c r="G377" s="529"/>
      <c r="H377" s="600" t="str">
        <f t="shared" si="7"/>
        <v>Belum Diisi</v>
      </c>
      <c r="I377" s="590" t="s">
        <v>26</v>
      </c>
      <c r="J377" s="591" t="str">
        <f>IF($D$377="Y/T","Isi Sasaran",IF($E$377=0,0,IF(I377="Y",1,IF(I377="T",0,"Isi Dulu"))))</f>
        <v>Isi Sasaran</v>
      </c>
      <c r="K377" s="590" t="s">
        <v>26</v>
      </c>
      <c r="L377" s="591" t="str">
        <f>IF($D$377="Y/T","Isi Sasaran",IF($E$377=0,0,IF(K377="Y",1,IF(K377="T",0,"Isi Dulu"))))</f>
        <v>Isi Sasaran</v>
      </c>
      <c r="M377" s="848" t="s">
        <v>26</v>
      </c>
      <c r="N377" s="851" t="str">
        <f>IF(M377="Y",1,IF(M377="T",0,IF(M377="Y/T","Belum diisi","Error")))</f>
        <v>Belum diisi</v>
      </c>
    </row>
    <row r="378" spans="2:14" ht="15.75">
      <c r="B378" s="837"/>
      <c r="C378" s="840"/>
      <c r="D378" s="858"/>
      <c r="E378" s="855"/>
      <c r="F378" s="549">
        <v>2</v>
      </c>
      <c r="G378" s="550"/>
      <c r="H378" s="598" t="str">
        <f t="shared" si="7"/>
        <v>Belum Diisi</v>
      </c>
      <c r="I378" s="592" t="s">
        <v>26</v>
      </c>
      <c r="J378" s="593" t="str">
        <f>IF($D$377="Y/T","Isi Sasaran",IF($E$377=0,0,IF(I378="Y",1,IF(I378="T",0,"Isi Dulu"))))</f>
        <v>Isi Sasaran</v>
      </c>
      <c r="K378" s="592" t="s">
        <v>26</v>
      </c>
      <c r="L378" s="593" t="str">
        <f>IF($D$377="Y/T","Isi Sasaran",IF($E$377=0,0,IF(K378="Y",1,IF(K378="T",0,"Isi Dulu"))))</f>
        <v>Isi Sasaran</v>
      </c>
      <c r="M378" s="849"/>
      <c r="N378" s="852"/>
    </row>
    <row r="379" spans="2:14" ht="15.75">
      <c r="B379" s="837"/>
      <c r="C379" s="840"/>
      <c r="D379" s="858"/>
      <c r="E379" s="855"/>
      <c r="F379" s="549">
        <v>3</v>
      </c>
      <c r="G379" s="550"/>
      <c r="H379" s="598" t="str">
        <f t="shared" si="7"/>
        <v>Belum Diisi</v>
      </c>
      <c r="I379" s="592" t="s">
        <v>26</v>
      </c>
      <c r="J379" s="593" t="str">
        <f>IF($D$377="Y/T","Isi Sasaran",IF($E$377=0,0,IF(I379="Y",1,IF(I379="T",0,"Isi Dulu"))))</f>
        <v>Isi Sasaran</v>
      </c>
      <c r="K379" s="592" t="s">
        <v>26</v>
      </c>
      <c r="L379" s="593" t="str">
        <f>IF($D$377="Y/T","Isi Sasaran",IF($E$377=0,0,IF(K379="Y",1,IF(K379="T",0,"Isi Dulu"))))</f>
        <v>Isi Sasaran</v>
      </c>
      <c r="M379" s="849"/>
      <c r="N379" s="852"/>
    </row>
    <row r="380" spans="2:14" ht="15.75">
      <c r="B380" s="837"/>
      <c r="C380" s="840"/>
      <c r="D380" s="858"/>
      <c r="E380" s="855"/>
      <c r="F380" s="549">
        <v>4</v>
      </c>
      <c r="G380" s="550"/>
      <c r="H380" s="598" t="str">
        <f t="shared" si="7"/>
        <v>Belum Diisi</v>
      </c>
      <c r="I380" s="592" t="s">
        <v>26</v>
      </c>
      <c r="J380" s="593" t="str">
        <f>IF($D$377="Y/T","Isi Sasaran",IF($E$377=0,0,IF(I380="Y",1,IF(I380="T",0,"Isi Dulu"))))</f>
        <v>Isi Sasaran</v>
      </c>
      <c r="K380" s="592" t="s">
        <v>26</v>
      </c>
      <c r="L380" s="593" t="str">
        <f>IF($D$377="Y/T","Isi Sasaran",IF($E$377=0,0,IF(K380="Y",1,IF(K380="T",0,"Isi Dulu"))))</f>
        <v>Isi Sasaran</v>
      </c>
      <c r="M380" s="849"/>
      <c r="N380" s="852"/>
    </row>
    <row r="381" spans="2:14" ht="15.75">
      <c r="B381" s="838"/>
      <c r="C381" s="841"/>
      <c r="D381" s="859"/>
      <c r="E381" s="856"/>
      <c r="F381" s="569">
        <v>5</v>
      </c>
      <c r="G381" s="570"/>
      <c r="H381" s="599" t="str">
        <f t="shared" si="7"/>
        <v>Belum Diisi</v>
      </c>
      <c r="I381" s="595" t="s">
        <v>26</v>
      </c>
      <c r="J381" s="596" t="str">
        <f>IF($D$377="Y/T","Isi Sasaran",IF($E$377=0,0,IF(I381="Y",1,IF(I381="T",0,"Isi Dulu"))))</f>
        <v>Isi Sasaran</v>
      </c>
      <c r="K381" s="595" t="s">
        <v>26</v>
      </c>
      <c r="L381" s="596" t="str">
        <f>IF($D$377="Y/T","Isi Sasaran",IF($E$377=0,0,IF(K381="Y",1,IF(K381="T",0,"Isi Dulu"))))</f>
        <v>Isi Sasaran</v>
      </c>
      <c r="M381" s="850"/>
      <c r="N381" s="853"/>
    </row>
    <row r="382" spans="2:14" ht="15.75">
      <c r="B382" s="836">
        <v>15</v>
      </c>
      <c r="C382" s="839"/>
      <c r="D382" s="857" t="s">
        <v>26</v>
      </c>
      <c r="E382" s="854" t="str">
        <f>IF(D382="Y",1,IF(D382="T",0,IF(D382="Y/T","Belum diisi","Error")))</f>
        <v>Belum diisi</v>
      </c>
      <c r="F382" s="528">
        <v>1</v>
      </c>
      <c r="G382" s="529"/>
      <c r="H382" s="600" t="str">
        <f t="shared" si="7"/>
        <v>Belum Diisi</v>
      </c>
      <c r="I382" s="590" t="s">
        <v>26</v>
      </c>
      <c r="J382" s="591" t="str">
        <f>IF($D$382="Y/T","Isi Sasaran",IF($E$382=0,0,IF(I382="Y",1,IF(I382="T",0,"Isi Dulu"))))</f>
        <v>Isi Sasaran</v>
      </c>
      <c r="K382" s="590" t="s">
        <v>26</v>
      </c>
      <c r="L382" s="591" t="str">
        <f>IF($D$382="Y/T","Isi Sasaran",IF($E$382=0,0,IF(K382="Y",1,IF(K382="T",0,"Isi Dulu"))))</f>
        <v>Isi Sasaran</v>
      </c>
      <c r="M382" s="848" t="s">
        <v>26</v>
      </c>
      <c r="N382" s="851" t="str">
        <f>IF(M382="Y",1,IF(M382="T",0,IF(M382="Y/T","Belum diisi","Error")))</f>
        <v>Belum diisi</v>
      </c>
    </row>
    <row r="383" spans="2:14" ht="15.75">
      <c r="B383" s="837"/>
      <c r="C383" s="840"/>
      <c r="D383" s="858"/>
      <c r="E383" s="855"/>
      <c r="F383" s="549">
        <v>2</v>
      </c>
      <c r="G383" s="550"/>
      <c r="H383" s="598" t="str">
        <f t="shared" si="7"/>
        <v>Belum Diisi</v>
      </c>
      <c r="I383" s="592" t="s">
        <v>26</v>
      </c>
      <c r="J383" s="593" t="str">
        <f>IF($D$382="Y/T","Isi Sasaran",IF($E$382=0,0,IF(I383="Y",1,IF(I383="T",0,"Isi Dulu"))))</f>
        <v>Isi Sasaran</v>
      </c>
      <c r="K383" s="592" t="s">
        <v>26</v>
      </c>
      <c r="L383" s="593" t="str">
        <f>IF($D$382="Y/T","Isi Sasaran",IF($E$382=0,0,IF(K383="Y",1,IF(K383="T",0,"Isi Dulu"))))</f>
        <v>Isi Sasaran</v>
      </c>
      <c r="M383" s="849"/>
      <c r="N383" s="852"/>
    </row>
    <row r="384" spans="2:14" ht="15.75">
      <c r="B384" s="837"/>
      <c r="C384" s="840"/>
      <c r="D384" s="858"/>
      <c r="E384" s="855"/>
      <c r="F384" s="549">
        <v>3</v>
      </c>
      <c r="G384" s="550"/>
      <c r="H384" s="598" t="str">
        <f t="shared" si="7"/>
        <v>Belum Diisi</v>
      </c>
      <c r="I384" s="592" t="s">
        <v>26</v>
      </c>
      <c r="J384" s="593" t="str">
        <f>IF($D$382="Y/T","Isi Sasaran",IF($E$382=0,0,IF(I384="Y",1,IF(I384="T",0,"Isi Dulu"))))</f>
        <v>Isi Sasaran</v>
      </c>
      <c r="K384" s="592" t="s">
        <v>26</v>
      </c>
      <c r="L384" s="593" t="str">
        <f>IF($D$382="Y/T","Isi Sasaran",IF($E$382=0,0,IF(K384="Y",1,IF(K384="T",0,"Isi Dulu"))))</f>
        <v>Isi Sasaran</v>
      </c>
      <c r="M384" s="849"/>
      <c r="N384" s="852"/>
    </row>
    <row r="385" spans="2:14" ht="15.75">
      <c r="B385" s="837"/>
      <c r="C385" s="840"/>
      <c r="D385" s="858"/>
      <c r="E385" s="855"/>
      <c r="F385" s="549">
        <v>4</v>
      </c>
      <c r="G385" s="550"/>
      <c r="H385" s="598" t="str">
        <f t="shared" si="7"/>
        <v>Belum Diisi</v>
      </c>
      <c r="I385" s="592" t="s">
        <v>26</v>
      </c>
      <c r="J385" s="593" t="str">
        <f>IF($D$382="Y/T","Isi Sasaran",IF($E$382=0,0,IF(I385="Y",1,IF(I385="T",0,"Isi Dulu"))))</f>
        <v>Isi Sasaran</v>
      </c>
      <c r="K385" s="592" t="s">
        <v>26</v>
      </c>
      <c r="L385" s="593" t="str">
        <f>IF($D$382="Y/T","Isi Sasaran",IF($E$382=0,0,IF(K385="Y",1,IF(K385="T",0,"Isi Dulu"))))</f>
        <v>Isi Sasaran</v>
      </c>
      <c r="M385" s="849"/>
      <c r="N385" s="852"/>
    </row>
    <row r="386" spans="2:14" ht="15.75">
      <c r="B386" s="838"/>
      <c r="C386" s="841"/>
      <c r="D386" s="859"/>
      <c r="E386" s="856"/>
      <c r="F386" s="569">
        <v>5</v>
      </c>
      <c r="G386" s="570"/>
      <c r="H386" s="599" t="str">
        <f t="shared" si="7"/>
        <v>Belum Diisi</v>
      </c>
      <c r="I386" s="595" t="s">
        <v>26</v>
      </c>
      <c r="J386" s="596" t="str">
        <f>IF($D$382="Y/T","Isi Sasaran",IF($E$382=0,0,IF(I386="Y",1,IF(I386="T",0,"Isi Dulu"))))</f>
        <v>Isi Sasaran</v>
      </c>
      <c r="K386" s="595" t="s">
        <v>26</v>
      </c>
      <c r="L386" s="596" t="str">
        <f>IF($D$382="Y/T","Isi Sasaran",IF($E$382=0,0,IF(K386="Y",1,IF(K386="T",0,"Isi Dulu"))))</f>
        <v>Isi Sasaran</v>
      </c>
      <c r="M386" s="850"/>
      <c r="N386" s="853"/>
    </row>
    <row r="387" spans="2:14" ht="15.75">
      <c r="B387" s="836">
        <v>16</v>
      </c>
      <c r="C387" s="839"/>
      <c r="D387" s="857" t="s">
        <v>26</v>
      </c>
      <c r="E387" s="854" t="str">
        <f>IF(D387="Y",1,IF(D387="T",0,IF(D387="Y/T","Belum diisi","Error")))</f>
        <v>Belum diisi</v>
      </c>
      <c r="F387" s="528">
        <v>1</v>
      </c>
      <c r="G387" s="529"/>
      <c r="H387" s="600" t="str">
        <f t="shared" si="7"/>
        <v>Belum Diisi</v>
      </c>
      <c r="I387" s="590" t="s">
        <v>26</v>
      </c>
      <c r="J387" s="591" t="str">
        <f>IF($D$387="Y/T","Isi Sasaran",IF($E$387=0,0,IF(I387="Y",1,IF(I387="T",0,"Isi Dulu"))))</f>
        <v>Isi Sasaran</v>
      </c>
      <c r="K387" s="590" t="s">
        <v>26</v>
      </c>
      <c r="L387" s="591" t="str">
        <f>IF($D$387="Y/T","Isi Sasaran",IF($E$387=0,0,IF(K387="Y",1,IF(K387="T",0,"Isi Dulu"))))</f>
        <v>Isi Sasaran</v>
      </c>
      <c r="M387" s="848" t="s">
        <v>26</v>
      </c>
      <c r="N387" s="851" t="str">
        <f>IF(M387="Y",1,IF(M387="T",0,IF(M387="Y/T","Belum diisi","Error")))</f>
        <v>Belum diisi</v>
      </c>
    </row>
    <row r="388" spans="2:14" ht="15.75">
      <c r="B388" s="837"/>
      <c r="C388" s="840"/>
      <c r="D388" s="858"/>
      <c r="E388" s="855"/>
      <c r="F388" s="549">
        <v>2</v>
      </c>
      <c r="G388" s="550"/>
      <c r="H388" s="598" t="str">
        <f t="shared" si="7"/>
        <v>Belum Diisi</v>
      </c>
      <c r="I388" s="592" t="s">
        <v>26</v>
      </c>
      <c r="J388" s="593" t="str">
        <f>IF($D$387="Y/T","Isi Sasaran",IF($E$387=0,0,IF(I388="Y",1,IF(I388="T",0,"Isi Dulu"))))</f>
        <v>Isi Sasaran</v>
      </c>
      <c r="K388" s="592" t="s">
        <v>26</v>
      </c>
      <c r="L388" s="593" t="str">
        <f>IF($D$387="Y/T","Isi Sasaran",IF($E$387=0,0,IF(K388="Y",1,IF(K388="T",0,"Isi Dulu"))))</f>
        <v>Isi Sasaran</v>
      </c>
      <c r="M388" s="849"/>
      <c r="N388" s="852"/>
    </row>
    <row r="389" spans="2:14" ht="15.75">
      <c r="B389" s="837"/>
      <c r="C389" s="840"/>
      <c r="D389" s="858"/>
      <c r="E389" s="855"/>
      <c r="F389" s="549">
        <v>3</v>
      </c>
      <c r="G389" s="550"/>
      <c r="H389" s="598" t="str">
        <f t="shared" si="7"/>
        <v>Belum Diisi</v>
      </c>
      <c r="I389" s="592" t="s">
        <v>26</v>
      </c>
      <c r="J389" s="593" t="str">
        <f>IF($D$387="Y/T","Isi Sasaran",IF($E$387=0,0,IF(I389="Y",1,IF(I389="T",0,"Isi Dulu"))))</f>
        <v>Isi Sasaran</v>
      </c>
      <c r="K389" s="592" t="s">
        <v>26</v>
      </c>
      <c r="L389" s="593" t="str">
        <f>IF($D$387="Y/T","Isi Sasaran",IF($E$387=0,0,IF(K389="Y",1,IF(K389="T",0,"Isi Dulu"))))</f>
        <v>Isi Sasaran</v>
      </c>
      <c r="M389" s="849"/>
      <c r="N389" s="852"/>
    </row>
    <row r="390" spans="2:14" ht="15.75">
      <c r="B390" s="837"/>
      <c r="C390" s="840"/>
      <c r="D390" s="858"/>
      <c r="E390" s="855"/>
      <c r="F390" s="549">
        <v>4</v>
      </c>
      <c r="G390" s="550"/>
      <c r="H390" s="598" t="str">
        <f t="shared" si="7"/>
        <v>Belum Diisi</v>
      </c>
      <c r="I390" s="592" t="s">
        <v>26</v>
      </c>
      <c r="J390" s="593" t="str">
        <f>IF($D$387="Y/T","Isi Sasaran",IF($E$387=0,0,IF(I390="Y",1,IF(I390="T",0,"Isi Dulu"))))</f>
        <v>Isi Sasaran</v>
      </c>
      <c r="K390" s="592" t="s">
        <v>26</v>
      </c>
      <c r="L390" s="593" t="str">
        <f>IF($D$387="Y/T","Isi Sasaran",IF($E$387=0,0,IF(K390="Y",1,IF(K390="T",0,"Isi Dulu"))))</f>
        <v>Isi Sasaran</v>
      </c>
      <c r="M390" s="849"/>
      <c r="N390" s="852"/>
    </row>
    <row r="391" spans="2:14" ht="15.75">
      <c r="B391" s="838"/>
      <c r="C391" s="841"/>
      <c r="D391" s="859"/>
      <c r="E391" s="856"/>
      <c r="F391" s="569">
        <v>5</v>
      </c>
      <c r="G391" s="570"/>
      <c r="H391" s="599" t="str">
        <f t="shared" si="7"/>
        <v>Belum Diisi</v>
      </c>
      <c r="I391" s="595" t="s">
        <v>26</v>
      </c>
      <c r="J391" s="596" t="str">
        <f>IF($D$387="Y/T","Isi Sasaran",IF($E$387=0,0,IF(I391="Y",1,IF(I391="T",0,"Isi Dulu"))))</f>
        <v>Isi Sasaran</v>
      </c>
      <c r="K391" s="595" t="s">
        <v>26</v>
      </c>
      <c r="L391" s="596" t="str">
        <f>IF($D$387="Y/T","Isi Sasaran",IF($E$387=0,0,IF(K391="Y",1,IF(K391="T",0,"Isi Dulu"))))</f>
        <v>Isi Sasaran</v>
      </c>
      <c r="M391" s="850"/>
      <c r="N391" s="853"/>
    </row>
    <row r="392" spans="2:14" ht="15.75">
      <c r="B392" s="836">
        <v>17</v>
      </c>
      <c r="C392" s="839"/>
      <c r="D392" s="857" t="s">
        <v>26</v>
      </c>
      <c r="E392" s="854" t="str">
        <f>IF(D392="Y",1,IF(D392="T",0,IF(D392="Y/T","Belum diisi","Error")))</f>
        <v>Belum diisi</v>
      </c>
      <c r="F392" s="528">
        <v>1</v>
      </c>
      <c r="G392" s="529"/>
      <c r="H392" s="600" t="str">
        <f t="shared" si="7"/>
        <v>Belum Diisi</v>
      </c>
      <c r="I392" s="590" t="s">
        <v>26</v>
      </c>
      <c r="J392" s="591" t="str">
        <f>IF($D$392="Y/T","Isi Sasaran",IF($E$392=0,0,IF(I392="Y",1,IF(I392="T",0,"Isi Dulu"))))</f>
        <v>Isi Sasaran</v>
      </c>
      <c r="K392" s="590" t="s">
        <v>26</v>
      </c>
      <c r="L392" s="591" t="str">
        <f>IF($D$392="Y/T","Isi Sasaran",IF($E$392=0,0,IF(K392="Y",1,IF(K392="T",0,"Isi Dulu"))))</f>
        <v>Isi Sasaran</v>
      </c>
      <c r="M392" s="848" t="s">
        <v>26</v>
      </c>
      <c r="N392" s="851" t="str">
        <f>IF(M392="Y",1,IF(M392="T",0,IF(M392="Y/T","Belum diisi","Error")))</f>
        <v>Belum diisi</v>
      </c>
    </row>
    <row r="393" spans="2:14" ht="15.75">
      <c r="B393" s="837"/>
      <c r="C393" s="840"/>
      <c r="D393" s="858"/>
      <c r="E393" s="855"/>
      <c r="F393" s="549">
        <v>2</v>
      </c>
      <c r="G393" s="550"/>
      <c r="H393" s="598" t="str">
        <f t="shared" si="7"/>
        <v>Belum Diisi</v>
      </c>
      <c r="I393" s="592" t="s">
        <v>26</v>
      </c>
      <c r="J393" s="593" t="str">
        <f>IF($D$392="Y/T","Isi Sasaran",IF($E$392=0,0,IF(I393="Y",1,IF(I393="T",0,"Isi Dulu"))))</f>
        <v>Isi Sasaran</v>
      </c>
      <c r="K393" s="592" t="s">
        <v>26</v>
      </c>
      <c r="L393" s="593" t="str">
        <f>IF($D$392="Y/T","Isi Sasaran",IF($E$392=0,0,IF(K393="Y",1,IF(K393="T",0,"Isi Dulu"))))</f>
        <v>Isi Sasaran</v>
      </c>
      <c r="M393" s="849"/>
      <c r="N393" s="852"/>
    </row>
    <row r="394" spans="2:14" ht="15.75">
      <c r="B394" s="837"/>
      <c r="C394" s="840"/>
      <c r="D394" s="858"/>
      <c r="E394" s="855"/>
      <c r="F394" s="549">
        <v>3</v>
      </c>
      <c r="G394" s="550"/>
      <c r="H394" s="598" t="str">
        <f t="shared" si="7"/>
        <v>Belum Diisi</v>
      </c>
      <c r="I394" s="592" t="s">
        <v>26</v>
      </c>
      <c r="J394" s="593" t="str">
        <f>IF($D$392="Y/T","Isi Sasaran",IF($E$392=0,0,IF(I394="Y",1,IF(I394="T",0,"Isi Dulu"))))</f>
        <v>Isi Sasaran</v>
      </c>
      <c r="K394" s="592" t="s">
        <v>26</v>
      </c>
      <c r="L394" s="593" t="str">
        <f>IF($D$392="Y/T","Isi Sasaran",IF($E$392=0,0,IF(K394="Y",1,IF(K394="T",0,"Isi Dulu"))))</f>
        <v>Isi Sasaran</v>
      </c>
      <c r="M394" s="849"/>
      <c r="N394" s="852"/>
    </row>
    <row r="395" spans="2:14" ht="15.75">
      <c r="B395" s="837"/>
      <c r="C395" s="840"/>
      <c r="D395" s="858"/>
      <c r="E395" s="855"/>
      <c r="F395" s="549">
        <v>4</v>
      </c>
      <c r="G395" s="550"/>
      <c r="H395" s="598" t="str">
        <f t="shared" si="7"/>
        <v>Belum Diisi</v>
      </c>
      <c r="I395" s="592" t="s">
        <v>26</v>
      </c>
      <c r="J395" s="593" t="str">
        <f>IF($D$392="Y/T","Isi Sasaran",IF($E$392=0,0,IF(I395="Y",1,IF(I395="T",0,"Isi Dulu"))))</f>
        <v>Isi Sasaran</v>
      </c>
      <c r="K395" s="592" t="s">
        <v>26</v>
      </c>
      <c r="L395" s="593" t="str">
        <f>IF($D$392="Y/T","Isi Sasaran",IF($E$392=0,0,IF(K395="Y",1,IF(K395="T",0,"Isi Dulu"))))</f>
        <v>Isi Sasaran</v>
      </c>
      <c r="M395" s="849"/>
      <c r="N395" s="852"/>
    </row>
    <row r="396" spans="2:14" ht="15.75">
      <c r="B396" s="838"/>
      <c r="C396" s="841"/>
      <c r="D396" s="859"/>
      <c r="E396" s="856"/>
      <c r="F396" s="569">
        <v>5</v>
      </c>
      <c r="G396" s="570"/>
      <c r="H396" s="599" t="str">
        <f t="shared" si="7"/>
        <v>Belum Diisi</v>
      </c>
      <c r="I396" s="595" t="s">
        <v>26</v>
      </c>
      <c r="J396" s="596" t="str">
        <f>IF($D$392="Y/T","Isi Sasaran",IF($E$392=0,0,IF(I396="Y",1,IF(I396="T",0,"Isi Dulu"))))</f>
        <v>Isi Sasaran</v>
      </c>
      <c r="K396" s="595" t="s">
        <v>26</v>
      </c>
      <c r="L396" s="596" t="str">
        <f>IF($D$392="Y/T","Isi Sasaran",IF($E$392=0,0,IF(K396="Y",1,IF(K396="T",0,"Isi Dulu"))))</f>
        <v>Isi Sasaran</v>
      </c>
      <c r="M396" s="850"/>
      <c r="N396" s="853"/>
    </row>
    <row r="397" spans="2:14" ht="15.75">
      <c r="B397" s="836">
        <v>18</v>
      </c>
      <c r="C397" s="839"/>
      <c r="D397" s="857" t="s">
        <v>26</v>
      </c>
      <c r="E397" s="854" t="str">
        <f>IF(D397="Y",1,IF(D397="T",0,IF(D397="Y/T","Belum diisi","Error")))</f>
        <v>Belum diisi</v>
      </c>
      <c r="F397" s="528">
        <v>1</v>
      </c>
      <c r="G397" s="529"/>
      <c r="H397" s="600" t="str">
        <f t="shared" si="7"/>
        <v>Belum Diisi</v>
      </c>
      <c r="I397" s="590" t="s">
        <v>26</v>
      </c>
      <c r="J397" s="591" t="str">
        <f>IF($D$397="Y/T","Isi Sasaran",IF($E$397=0,0,IF(I397="Y",1,IF(I397="T",0,"Isi Dulu"))))</f>
        <v>Isi Sasaran</v>
      </c>
      <c r="K397" s="590" t="s">
        <v>26</v>
      </c>
      <c r="L397" s="591" t="str">
        <f>IF($D$397="Y/T","Isi Sasaran",IF($E$397=0,0,IF(K397="Y",1,IF(K397="T",0,"Isi Dulu"))))</f>
        <v>Isi Sasaran</v>
      </c>
      <c r="M397" s="848" t="s">
        <v>26</v>
      </c>
      <c r="N397" s="851" t="str">
        <f>IF(M397="Y",1,IF(M397="T",0,IF(M397="Y/T","Belum diisi","Error")))</f>
        <v>Belum diisi</v>
      </c>
    </row>
    <row r="398" spans="2:14" ht="15.75">
      <c r="B398" s="837"/>
      <c r="C398" s="840"/>
      <c r="D398" s="858"/>
      <c r="E398" s="855"/>
      <c r="F398" s="549">
        <v>2</v>
      </c>
      <c r="G398" s="550"/>
      <c r="H398" s="598" t="str">
        <f t="shared" si="7"/>
        <v>Belum Diisi</v>
      </c>
      <c r="I398" s="592" t="s">
        <v>26</v>
      </c>
      <c r="J398" s="593" t="str">
        <f>IF($D$397="Y/T","Isi Sasaran",IF($E$397=0,0,IF(I398="Y",1,IF(I398="T",0,"Isi Dulu"))))</f>
        <v>Isi Sasaran</v>
      </c>
      <c r="K398" s="592" t="s">
        <v>26</v>
      </c>
      <c r="L398" s="593" t="str">
        <f>IF($D$397="Y/T","Isi Sasaran",IF($E$397=0,0,IF(K398="Y",1,IF(K398="T",0,"Isi Dulu"))))</f>
        <v>Isi Sasaran</v>
      </c>
      <c r="M398" s="849"/>
      <c r="N398" s="852"/>
    </row>
    <row r="399" spans="2:14" ht="15.75">
      <c r="B399" s="837"/>
      <c r="C399" s="840"/>
      <c r="D399" s="858"/>
      <c r="E399" s="855"/>
      <c r="F399" s="549">
        <v>3</v>
      </c>
      <c r="G399" s="550"/>
      <c r="H399" s="598" t="str">
        <f t="shared" si="7"/>
        <v>Belum Diisi</v>
      </c>
      <c r="I399" s="592" t="s">
        <v>26</v>
      </c>
      <c r="J399" s="593" t="str">
        <f>IF($D$397="Y/T","Isi Sasaran",IF($E$397=0,0,IF(I399="Y",1,IF(I399="T",0,"Isi Dulu"))))</f>
        <v>Isi Sasaran</v>
      </c>
      <c r="K399" s="592" t="s">
        <v>26</v>
      </c>
      <c r="L399" s="593" t="str">
        <f>IF($D$397="Y/T","Isi Sasaran",IF($E$397=0,0,IF(K399="Y",1,IF(K399="T",0,"Isi Dulu"))))</f>
        <v>Isi Sasaran</v>
      </c>
      <c r="M399" s="849"/>
      <c r="N399" s="852"/>
    </row>
    <row r="400" spans="2:14" ht="15.75">
      <c r="B400" s="837"/>
      <c r="C400" s="840"/>
      <c r="D400" s="858"/>
      <c r="E400" s="855"/>
      <c r="F400" s="549">
        <v>4</v>
      </c>
      <c r="G400" s="550"/>
      <c r="H400" s="598" t="str">
        <f t="shared" si="7"/>
        <v>Belum Diisi</v>
      </c>
      <c r="I400" s="592" t="s">
        <v>26</v>
      </c>
      <c r="J400" s="593" t="str">
        <f>IF($D$397="Y/T","Isi Sasaran",IF($E$397=0,0,IF(I400="Y",1,IF(I400="T",0,"Isi Dulu"))))</f>
        <v>Isi Sasaran</v>
      </c>
      <c r="K400" s="592" t="s">
        <v>26</v>
      </c>
      <c r="L400" s="593" t="str">
        <f>IF($D$397="Y/T","Isi Sasaran",IF($E$397=0,0,IF(K400="Y",1,IF(K400="T",0,"Isi Dulu"))))</f>
        <v>Isi Sasaran</v>
      </c>
      <c r="M400" s="849"/>
      <c r="N400" s="852"/>
    </row>
    <row r="401" spans="2:14" ht="15.75">
      <c r="B401" s="838"/>
      <c r="C401" s="841"/>
      <c r="D401" s="859"/>
      <c r="E401" s="856"/>
      <c r="F401" s="569">
        <v>5</v>
      </c>
      <c r="G401" s="570"/>
      <c r="H401" s="599" t="str">
        <f t="shared" si="7"/>
        <v>Belum Diisi</v>
      </c>
      <c r="I401" s="595" t="s">
        <v>26</v>
      </c>
      <c r="J401" s="596" t="str">
        <f>IF($D$397="Y/T","Isi Sasaran",IF($E$397=0,0,IF(I401="Y",1,IF(I401="T",0,"Isi Dulu"))))</f>
        <v>Isi Sasaran</v>
      </c>
      <c r="K401" s="595" t="s">
        <v>26</v>
      </c>
      <c r="L401" s="596" t="str">
        <f>IF($D$397="Y/T","Isi Sasaran",IF($E$397=0,0,IF(K401="Y",1,IF(K401="T",0,"Isi Dulu"))))</f>
        <v>Isi Sasaran</v>
      </c>
      <c r="M401" s="850"/>
      <c r="N401" s="853"/>
    </row>
    <row r="402" spans="2:14" ht="15.75">
      <c r="B402" s="836">
        <v>19</v>
      </c>
      <c r="C402" s="839"/>
      <c r="D402" s="857" t="s">
        <v>26</v>
      </c>
      <c r="E402" s="854" t="str">
        <f>IF(D402="Y",1,IF(D402="T",0,IF(D402="Y/T","Belum diisi","Error")))</f>
        <v>Belum diisi</v>
      </c>
      <c r="F402" s="528">
        <v>1</v>
      </c>
      <c r="G402" s="529"/>
      <c r="H402" s="600" t="str">
        <f t="shared" si="7"/>
        <v>Belum Diisi</v>
      </c>
      <c r="I402" s="590" t="s">
        <v>26</v>
      </c>
      <c r="J402" s="591" t="str">
        <f>IF($D$402="Y/T","Isi Sasaran",IF($E$402=0,0,IF(I402="Y",1,IF(I402="T",0,"Isi Dulu"))))</f>
        <v>Isi Sasaran</v>
      </c>
      <c r="K402" s="590" t="s">
        <v>26</v>
      </c>
      <c r="L402" s="591" t="str">
        <f>IF($D$402="Y/T","Isi Sasaran",IF($E$402=0,0,IF(K402="Y",1,IF(K402="T",0,"Isi Dulu"))))</f>
        <v>Isi Sasaran</v>
      </c>
      <c r="M402" s="848" t="s">
        <v>26</v>
      </c>
      <c r="N402" s="851" t="str">
        <f>IF(M402="Y",1,IF(M402="T",0,IF(M402="Y/T","Belum diisi","Error")))</f>
        <v>Belum diisi</v>
      </c>
    </row>
    <row r="403" spans="2:14" ht="15.75">
      <c r="B403" s="837"/>
      <c r="C403" s="840"/>
      <c r="D403" s="858"/>
      <c r="E403" s="855"/>
      <c r="F403" s="549">
        <v>2</v>
      </c>
      <c r="G403" s="550"/>
      <c r="H403" s="598" t="str">
        <f t="shared" si="7"/>
        <v>Belum Diisi</v>
      </c>
      <c r="I403" s="592" t="s">
        <v>26</v>
      </c>
      <c r="J403" s="593" t="str">
        <f>IF($D$402="Y/T","Isi Sasaran",IF($E$402=0,0,IF(I403="Y",1,IF(I403="T",0,"Isi Dulu"))))</f>
        <v>Isi Sasaran</v>
      </c>
      <c r="K403" s="592" t="s">
        <v>26</v>
      </c>
      <c r="L403" s="593" t="str">
        <f>IF($D$402="Y/T","Isi Sasaran",IF($E$402=0,0,IF(K403="Y",1,IF(K403="T",0,"Isi Dulu"))))</f>
        <v>Isi Sasaran</v>
      </c>
      <c r="M403" s="849"/>
      <c r="N403" s="852"/>
    </row>
    <row r="404" spans="2:14" ht="15.75">
      <c r="B404" s="837"/>
      <c r="C404" s="840"/>
      <c r="D404" s="858"/>
      <c r="E404" s="855"/>
      <c r="F404" s="549">
        <v>3</v>
      </c>
      <c r="G404" s="550"/>
      <c r="H404" s="598" t="str">
        <f t="shared" si="7"/>
        <v>Belum Diisi</v>
      </c>
      <c r="I404" s="592" t="s">
        <v>26</v>
      </c>
      <c r="J404" s="593" t="str">
        <f>IF($D$402="Y/T","Isi Sasaran",IF($E$402=0,0,IF(I404="Y",1,IF(I404="T",0,"Isi Dulu"))))</f>
        <v>Isi Sasaran</v>
      </c>
      <c r="K404" s="592" t="s">
        <v>26</v>
      </c>
      <c r="L404" s="593" t="str">
        <f>IF($D$402="Y/T","Isi Sasaran",IF($E$402=0,0,IF(K404="Y",1,IF(K404="T",0,"Isi Dulu"))))</f>
        <v>Isi Sasaran</v>
      </c>
      <c r="M404" s="849"/>
      <c r="N404" s="852"/>
    </row>
    <row r="405" spans="2:14" ht="15.75">
      <c r="B405" s="837"/>
      <c r="C405" s="840"/>
      <c r="D405" s="858"/>
      <c r="E405" s="855"/>
      <c r="F405" s="549">
        <v>4</v>
      </c>
      <c r="G405" s="550"/>
      <c r="H405" s="598" t="str">
        <f t="shared" si="7"/>
        <v>Belum Diisi</v>
      </c>
      <c r="I405" s="592" t="s">
        <v>26</v>
      </c>
      <c r="J405" s="593" t="str">
        <f>IF($D$402="Y/T","Isi Sasaran",IF($E$402=0,0,IF(I405="Y",1,IF(I405="T",0,"Isi Dulu"))))</f>
        <v>Isi Sasaran</v>
      </c>
      <c r="K405" s="592" t="s">
        <v>26</v>
      </c>
      <c r="L405" s="593" t="str">
        <f>IF($D$402="Y/T","Isi Sasaran",IF($E$402=0,0,IF(K405="Y",1,IF(K405="T",0,"Isi Dulu"))))</f>
        <v>Isi Sasaran</v>
      </c>
      <c r="M405" s="849"/>
      <c r="N405" s="852"/>
    </row>
    <row r="406" spans="2:14" ht="15.75">
      <c r="B406" s="838"/>
      <c r="C406" s="841"/>
      <c r="D406" s="859"/>
      <c r="E406" s="856"/>
      <c r="F406" s="569">
        <v>5</v>
      </c>
      <c r="G406" s="570"/>
      <c r="H406" s="599" t="str">
        <f t="shared" si="7"/>
        <v>Belum Diisi</v>
      </c>
      <c r="I406" s="595" t="s">
        <v>26</v>
      </c>
      <c r="J406" s="596" t="str">
        <f>IF($D$402="Y/T","Isi Sasaran",IF($E$402=0,0,IF(I406="Y",1,IF(I406="T",0,"Isi Dulu"))))</f>
        <v>Isi Sasaran</v>
      </c>
      <c r="K406" s="595" t="s">
        <v>26</v>
      </c>
      <c r="L406" s="596" t="str">
        <f>IF($D$402="Y/T","Isi Sasaran",IF($E$402=0,0,IF(K406="Y",1,IF(K406="T",0,"Isi Dulu"))))</f>
        <v>Isi Sasaran</v>
      </c>
      <c r="M406" s="850"/>
      <c r="N406" s="853"/>
    </row>
    <row r="407" spans="2:14" ht="15.75">
      <c r="B407" s="836">
        <v>20</v>
      </c>
      <c r="C407" s="839"/>
      <c r="D407" s="857" t="s">
        <v>26</v>
      </c>
      <c r="E407" s="854" t="str">
        <f>IF(D407="Y",1,IF(D407="T",0,IF(D407="Y/T","Belum diisi","Error")))</f>
        <v>Belum diisi</v>
      </c>
      <c r="F407" s="528">
        <v>1</v>
      </c>
      <c r="G407" s="529"/>
      <c r="H407" s="600" t="str">
        <f t="shared" si="7"/>
        <v>Belum Diisi</v>
      </c>
      <c r="I407" s="590" t="s">
        <v>26</v>
      </c>
      <c r="J407" s="591" t="str">
        <f>IF($D$407="Y/T","Isi Sasaran",IF($E$407=0,0,IF(I407="Y",1,IF(I407="T",0,"Isi Dulu"))))</f>
        <v>Isi Sasaran</v>
      </c>
      <c r="K407" s="590" t="s">
        <v>26</v>
      </c>
      <c r="L407" s="591" t="str">
        <f>IF($D$407="Y/T","Isi Sasaran",IF($E$407=0,0,IF(K407="Y",1,IF(K407="T",0,"Isi Dulu"))))</f>
        <v>Isi Sasaran</v>
      </c>
      <c r="M407" s="848" t="s">
        <v>26</v>
      </c>
      <c r="N407" s="851" t="str">
        <f>IF(M407="Y",1,IF(M407="T",0,IF(M407="Y/T","Belum diisi","Error")))</f>
        <v>Belum diisi</v>
      </c>
    </row>
    <row r="408" spans="2:14" ht="15.75">
      <c r="B408" s="837"/>
      <c r="C408" s="840"/>
      <c r="D408" s="858"/>
      <c r="E408" s="855"/>
      <c r="F408" s="549">
        <v>2</v>
      </c>
      <c r="G408" s="550"/>
      <c r="H408" s="598" t="str">
        <f t="shared" si="7"/>
        <v>Belum Diisi</v>
      </c>
      <c r="I408" s="592" t="s">
        <v>26</v>
      </c>
      <c r="J408" s="593" t="str">
        <f>IF($D$407="Y/T","Isi Sasaran",IF($E$407=0,0,IF(I408="Y",1,IF(I408="T",0,"Isi Dulu"))))</f>
        <v>Isi Sasaran</v>
      </c>
      <c r="K408" s="592" t="s">
        <v>26</v>
      </c>
      <c r="L408" s="593" t="str">
        <f>IF($D$407="Y/T","Isi Sasaran",IF($E$407=0,0,IF(K408="Y",1,IF(K408="T",0,"Isi Dulu"))))</f>
        <v>Isi Sasaran</v>
      </c>
      <c r="M408" s="849"/>
      <c r="N408" s="852"/>
    </row>
    <row r="409" spans="2:14" ht="15.75">
      <c r="B409" s="837"/>
      <c r="C409" s="840"/>
      <c r="D409" s="858"/>
      <c r="E409" s="855"/>
      <c r="F409" s="549">
        <v>3</v>
      </c>
      <c r="G409" s="550"/>
      <c r="H409" s="598" t="str">
        <f t="shared" si="7"/>
        <v>Belum Diisi</v>
      </c>
      <c r="I409" s="592" t="s">
        <v>26</v>
      </c>
      <c r="J409" s="593" t="str">
        <f>IF($D$407="Y/T","Isi Sasaran",IF($E$407=0,0,IF(I409="Y",1,IF(I409="T",0,"Isi Dulu"))))</f>
        <v>Isi Sasaran</v>
      </c>
      <c r="K409" s="592" t="s">
        <v>26</v>
      </c>
      <c r="L409" s="593" t="str">
        <f>IF($D$407="Y/T","Isi Sasaran",IF($E$407=0,0,IF(K409="Y",1,IF(K409="T",0,"Isi Dulu"))))</f>
        <v>Isi Sasaran</v>
      </c>
      <c r="M409" s="849"/>
      <c r="N409" s="852"/>
    </row>
    <row r="410" spans="2:14" ht="15.75">
      <c r="B410" s="837"/>
      <c r="C410" s="840"/>
      <c r="D410" s="858"/>
      <c r="E410" s="855"/>
      <c r="F410" s="549">
        <v>4</v>
      </c>
      <c r="G410" s="550"/>
      <c r="H410" s="598" t="str">
        <f t="shared" si="7"/>
        <v>Belum Diisi</v>
      </c>
      <c r="I410" s="592" t="s">
        <v>26</v>
      </c>
      <c r="J410" s="593" t="str">
        <f>IF($D$407="Y/T","Isi Sasaran",IF($E$407=0,0,IF(I410="Y",1,IF(I410="T",0,"Isi Dulu"))))</f>
        <v>Isi Sasaran</v>
      </c>
      <c r="K410" s="592" t="s">
        <v>26</v>
      </c>
      <c r="L410" s="593" t="str">
        <f>IF($D$407="Y/T","Isi Sasaran",IF($E$407=0,0,IF(K410="Y",1,IF(K410="T",0,"Isi Dulu"))))</f>
        <v>Isi Sasaran</v>
      </c>
      <c r="M410" s="849"/>
      <c r="N410" s="852"/>
    </row>
    <row r="411" spans="2:14" ht="15.75">
      <c r="B411" s="838"/>
      <c r="C411" s="841"/>
      <c r="D411" s="859"/>
      <c r="E411" s="856"/>
      <c r="F411" s="569">
        <v>5</v>
      </c>
      <c r="G411" s="570"/>
      <c r="H411" s="599" t="str">
        <f t="shared" si="7"/>
        <v>Belum Diisi</v>
      </c>
      <c r="I411" s="595" t="s">
        <v>26</v>
      </c>
      <c r="J411" s="596" t="str">
        <f>IF($D$407="Y/T","Isi Sasaran",IF($E$407=0,0,IF(I411="Y",1,IF(I411="T",0,"Isi Dulu"))))</f>
        <v>Isi Sasaran</v>
      </c>
      <c r="K411" s="595" t="s">
        <v>26</v>
      </c>
      <c r="L411" s="596" t="str">
        <f>IF($D$407="Y/T","Isi Sasaran",IF($E$407=0,0,IF(K411="Y",1,IF(K411="T",0,"Isi Dulu"))))</f>
        <v>Isi Sasaran</v>
      </c>
      <c r="M411" s="850"/>
      <c r="N411" s="853"/>
    </row>
    <row r="412" spans="2:14" ht="15.75">
      <c r="B412" s="580"/>
      <c r="C412" s="581"/>
      <c r="D412" s="582"/>
      <c r="E412" s="602" t="e">
        <f>AVERAGE(E312:E411)</f>
        <v>#DIV/0!</v>
      </c>
      <c r="F412" s="583"/>
      <c r="G412" s="583"/>
      <c r="H412" s="602" t="e">
        <f>(IF($D312="Y/T",0,AVERAGE(H312:H316))+IF($D317="Y/T",0,AVERAGE(H317:H321))+IF($D322="Y/T",0,AVERAGE(H322:H326))+IF($D327="Y/T",0,AVERAGE(H327:H331))+IF($D332="Y/T",0,AVERAGE(H332:H336))+IF($D337="Y/T",0,AVERAGE(H337:H341))+IF($D342="Y/T",0,AVERAGE(H342:H346))+IF($D347="Y/T",0,AVERAGE(H347:H351))+IF($D352="Y/T",0,AVERAGE(H352:H356))+IF($D357="Y/T",0,AVERAGE(H357:H361))+IF($D362="Y/T",0,AVERAGE(H362:H366))+IF($D367="Y/T",0,AVERAGE(H367:H371))+IF($D372="Y/T",0,AVERAGE(H372:H376))+IF($D377="Y/T",0,AVERAGE(H377:H381))+IF($D382="Y/T",0,AVERAGE(H382:H386))+IF($D387="Y/T",0,AVERAGE(H387:H391))+IF($D392="Y/T",0,AVERAGE(H392:H396))+IF($D397="Y/T",0,AVERAGE(H397:H401))+IF($D402="Y/T",0,AVERAGE(H402:H406))+IF($D407="Y/T",0,AVERAGE(H407:H411)))/(COUNTIF($D312:$D411,"Y")+COUNTIF($D312:$D411,"T"))</f>
        <v>#DIV/0!</v>
      </c>
      <c r="I412" s="582"/>
      <c r="J412" s="602" t="e">
        <f>(IF($D312="Y/T",0,AVERAGE(J312:J316))+IF($D317="Y/T",0,AVERAGE(J317:J321))+IF($D322="Y/T",0,AVERAGE(J322:J326))+IF($D327="Y/T",0,AVERAGE(J327:J331))+IF($D332="Y/T",0,AVERAGE(J332:J336))+IF($D337="Y/T",0,AVERAGE(J337:J341))+IF($D342="Y/T",0,AVERAGE(J342:J346))+IF($D347="Y/T",0,AVERAGE(J347:J351))+IF($D352="Y/T",0,AVERAGE(J352:J356))+IF($D357="Y/T",0,AVERAGE(J357:J361))+IF($D362="Y/T",0,AVERAGE(J362:J366))+IF($D367="Y/T",0,AVERAGE(J367:J371))+IF($D372="Y/T",0,AVERAGE(J372:J376))+IF($D377="Y/T",0,AVERAGE(J377:J381))+IF($D382="Y/T",0,AVERAGE(J382:J386))+IF($D387="Y/T",0,AVERAGE(J387:J391))+IF($D392="Y/T",0,AVERAGE(J392:J396))+IF($D397="Y/T",0,AVERAGE(J397:J401))+IF($D402="Y/T",0,AVERAGE(J402:J406))+IF($D407="Y/T",0,AVERAGE(J407:J411)))/(COUNTIF($D312:$D411,"Y")+COUNTIF($D312:$D411,"T"))</f>
        <v>#DIV/0!</v>
      </c>
      <c r="K412" s="582"/>
      <c r="L412" s="602" t="e">
        <f>(IF($D312="Y/T",0,AVERAGE(L312:L316))+IF($D317="Y/T",0,AVERAGE(L317:L321))+IF($D322="Y/T",0,AVERAGE(L322:L326))+IF($D327="Y/T",0,AVERAGE(L327:L331))+IF($D332="Y/T",0,AVERAGE(L332:L336))+IF($D337="Y/T",0,AVERAGE(L337:L341))+IF($D342="Y/T",0,AVERAGE(L342:L346))+IF($D347="Y/T",0,AVERAGE(L347:L351))+IF($D352="Y/T",0,AVERAGE(L352:L356))+IF($D357="Y/T",0,AVERAGE(L357:L361))+IF($D362="Y/T",0,AVERAGE(L362:L366))+IF($D367="Y/T",0,AVERAGE(L367:L371))+IF($D372="Y/T",0,AVERAGE(L372:L376))+IF($D377="Y/T",0,AVERAGE(L377:L381))+IF($D382="Y/T",0,AVERAGE(L382:L386))+IF($D387="Y/T",0,AVERAGE(L387:L391))+IF($D392="Y/T",0,AVERAGE(L392:L396))+IF($D397="Y/T",0,AVERAGE(L397:L401))+IF($D402="Y/T",0,AVERAGE(L402:L406))+IF($D407="Y/T",0,AVERAGE(L407:L411)))/(COUNTIF($D312:$D411,"Y")+COUNTIF($D312:$D411,"T"))</f>
        <v>#DIV/0!</v>
      </c>
      <c r="M412" s="606"/>
      <c r="N412" s="602" t="e">
        <f>AVERAGE(N312:N411)</f>
        <v>#DIV/0!</v>
      </c>
    </row>
  </sheetData>
  <mergeCells count="496">
    <mergeCell ref="M337:M341"/>
    <mergeCell ref="E342:E346"/>
    <mergeCell ref="B327:B331"/>
    <mergeCell ref="C327:C331"/>
    <mergeCell ref="B285:B289"/>
    <mergeCell ref="M290:M294"/>
    <mergeCell ref="E300:E304"/>
    <mergeCell ref="N317:N321"/>
    <mergeCell ref="C300:C304"/>
    <mergeCell ref="B305:B309"/>
    <mergeCell ref="C285:C289"/>
    <mergeCell ref="M285:M289"/>
    <mergeCell ref="D295:D299"/>
    <mergeCell ref="M322:M326"/>
    <mergeCell ref="C312:C316"/>
    <mergeCell ref="B317:B321"/>
    <mergeCell ref="D322:D326"/>
    <mergeCell ref="E322:E326"/>
    <mergeCell ref="C317:C321"/>
    <mergeCell ref="E312:E316"/>
    <mergeCell ref="C322:C326"/>
    <mergeCell ref="N235:N239"/>
    <mergeCell ref="D312:D316"/>
    <mergeCell ref="D260:D264"/>
    <mergeCell ref="N250:N254"/>
    <mergeCell ref="C250:C254"/>
    <mergeCell ref="M260:M264"/>
    <mergeCell ref="B265:B269"/>
    <mergeCell ref="D255:D259"/>
    <mergeCell ref="M255:M259"/>
    <mergeCell ref="N255:N259"/>
    <mergeCell ref="M300:M304"/>
    <mergeCell ref="B260:B264"/>
    <mergeCell ref="D275:D279"/>
    <mergeCell ref="E265:E269"/>
    <mergeCell ref="E285:E289"/>
    <mergeCell ref="D290:D294"/>
    <mergeCell ref="E290:E294"/>
    <mergeCell ref="N285:N289"/>
    <mergeCell ref="N280:N284"/>
    <mergeCell ref="M295:M299"/>
    <mergeCell ref="B280:B284"/>
    <mergeCell ref="E280:E284"/>
    <mergeCell ref="C280:C284"/>
    <mergeCell ref="M270:M274"/>
    <mergeCell ref="N260:N264"/>
    <mergeCell ref="E270:E274"/>
    <mergeCell ref="D265:D269"/>
    <mergeCell ref="C260:C264"/>
    <mergeCell ref="B270:B274"/>
    <mergeCell ref="C290:C294"/>
    <mergeCell ref="B295:B299"/>
    <mergeCell ref="N295:N299"/>
    <mergeCell ref="D240:D244"/>
    <mergeCell ref="E240:E244"/>
    <mergeCell ref="N275:N279"/>
    <mergeCell ref="D280:D284"/>
    <mergeCell ref="B290:B294"/>
    <mergeCell ref="M280:M284"/>
    <mergeCell ref="E275:E279"/>
    <mergeCell ref="N240:N244"/>
    <mergeCell ref="B240:B244"/>
    <mergeCell ref="C225:C229"/>
    <mergeCell ref="N220:N224"/>
    <mergeCell ref="M198:M202"/>
    <mergeCell ref="N128:N132"/>
    <mergeCell ref="C133:C137"/>
    <mergeCell ref="M138:M142"/>
    <mergeCell ref="C148:C152"/>
    <mergeCell ref="E143:E147"/>
    <mergeCell ref="D138:D142"/>
    <mergeCell ref="C193:C197"/>
    <mergeCell ref="C203:C207"/>
    <mergeCell ref="M193:M197"/>
    <mergeCell ref="E193:E197"/>
    <mergeCell ref="D193:D197"/>
    <mergeCell ref="M210:M214"/>
    <mergeCell ref="D198:D202"/>
    <mergeCell ref="N133:N137"/>
    <mergeCell ref="N148:N152"/>
    <mergeCell ref="E158:E162"/>
    <mergeCell ref="D183:D187"/>
    <mergeCell ref="M133:M137"/>
    <mergeCell ref="M225:M229"/>
    <mergeCell ref="N225:N229"/>
    <mergeCell ref="B377:B381"/>
    <mergeCell ref="E382:E386"/>
    <mergeCell ref="D387:D391"/>
    <mergeCell ref="E377:E381"/>
    <mergeCell ref="D377:D381"/>
    <mergeCell ref="D382:D386"/>
    <mergeCell ref="E387:E391"/>
    <mergeCell ref="M382:M386"/>
    <mergeCell ref="N387:N391"/>
    <mergeCell ref="B382:B386"/>
    <mergeCell ref="M377:M381"/>
    <mergeCell ref="N377:N381"/>
    <mergeCell ref="C387:C391"/>
    <mergeCell ref="M387:M391"/>
    <mergeCell ref="B387:B391"/>
    <mergeCell ref="C382:C386"/>
    <mergeCell ref="N382:N386"/>
    <mergeCell ref="C377:C381"/>
    <mergeCell ref="B347:B351"/>
    <mergeCell ref="N352:N356"/>
    <mergeCell ref="E357:E361"/>
    <mergeCell ref="N300:N304"/>
    <mergeCell ref="D300:D304"/>
    <mergeCell ref="E305:E309"/>
    <mergeCell ref="N362:N366"/>
    <mergeCell ref="D352:D356"/>
    <mergeCell ref="B357:B361"/>
    <mergeCell ref="B322:B326"/>
    <mergeCell ref="M327:M331"/>
    <mergeCell ref="B342:B346"/>
    <mergeCell ref="B337:B341"/>
    <mergeCell ref="M312:M316"/>
    <mergeCell ref="B312:B316"/>
    <mergeCell ref="E317:E321"/>
    <mergeCell ref="N312:N316"/>
    <mergeCell ref="N327:N331"/>
    <mergeCell ref="D332:D336"/>
    <mergeCell ref="N322:N326"/>
    <mergeCell ref="D337:D341"/>
    <mergeCell ref="D327:D331"/>
    <mergeCell ref="E327:E331"/>
    <mergeCell ref="B332:B336"/>
    <mergeCell ref="B397:B401"/>
    <mergeCell ref="M402:M406"/>
    <mergeCell ref="C407:C411"/>
    <mergeCell ref="C402:C406"/>
    <mergeCell ref="B407:B411"/>
    <mergeCell ref="N392:N396"/>
    <mergeCell ref="E407:E411"/>
    <mergeCell ref="C397:C401"/>
    <mergeCell ref="B402:B406"/>
    <mergeCell ref="M392:M396"/>
    <mergeCell ref="D392:D396"/>
    <mergeCell ref="D407:D411"/>
    <mergeCell ref="N397:N401"/>
    <mergeCell ref="M397:M401"/>
    <mergeCell ref="E402:E406"/>
    <mergeCell ref="D402:D406"/>
    <mergeCell ref="E397:E401"/>
    <mergeCell ref="N407:N411"/>
    <mergeCell ref="N402:N406"/>
    <mergeCell ref="M407:M411"/>
    <mergeCell ref="B392:B396"/>
    <mergeCell ref="E392:E396"/>
    <mergeCell ref="C392:C396"/>
    <mergeCell ref="D397:D401"/>
    <mergeCell ref="N372:N376"/>
    <mergeCell ref="C362:C366"/>
    <mergeCell ref="B362:B366"/>
    <mergeCell ref="D362:D366"/>
    <mergeCell ref="E362:E366"/>
    <mergeCell ref="M362:M366"/>
    <mergeCell ref="M357:M361"/>
    <mergeCell ref="E337:E341"/>
    <mergeCell ref="N342:N346"/>
    <mergeCell ref="D342:D346"/>
    <mergeCell ref="C342:C346"/>
    <mergeCell ref="M347:M351"/>
    <mergeCell ref="C357:C361"/>
    <mergeCell ref="E352:E356"/>
    <mergeCell ref="B352:B356"/>
    <mergeCell ref="B367:B371"/>
    <mergeCell ref="N367:N371"/>
    <mergeCell ref="D367:D371"/>
    <mergeCell ref="B372:B376"/>
    <mergeCell ref="C372:C376"/>
    <mergeCell ref="M372:M376"/>
    <mergeCell ref="D372:D376"/>
    <mergeCell ref="E372:E376"/>
    <mergeCell ref="M367:M371"/>
    <mergeCell ref="C367:C371"/>
    <mergeCell ref="E367:E371"/>
    <mergeCell ref="B215:B219"/>
    <mergeCell ref="N230:N234"/>
    <mergeCell ref="E245:E249"/>
    <mergeCell ref="B230:B234"/>
    <mergeCell ref="C188:C192"/>
    <mergeCell ref="N193:N197"/>
    <mergeCell ref="D203:D207"/>
    <mergeCell ref="D347:D351"/>
    <mergeCell ref="C337:C341"/>
    <mergeCell ref="C347:C351"/>
    <mergeCell ref="M352:M356"/>
    <mergeCell ref="D357:D361"/>
    <mergeCell ref="E347:E351"/>
    <mergeCell ref="C352:C356"/>
    <mergeCell ref="M332:M336"/>
    <mergeCell ref="N347:N351"/>
    <mergeCell ref="C332:C336"/>
    <mergeCell ref="N337:N341"/>
    <mergeCell ref="E332:E336"/>
    <mergeCell ref="N357:N361"/>
    <mergeCell ref="M342:M346"/>
    <mergeCell ref="N332:N336"/>
    <mergeCell ref="N123:N127"/>
    <mergeCell ref="D123:D127"/>
    <mergeCell ref="N245:N249"/>
    <mergeCell ref="N210:N214"/>
    <mergeCell ref="B210:B214"/>
    <mergeCell ref="D215:D219"/>
    <mergeCell ref="D210:D214"/>
    <mergeCell ref="E210:E214"/>
    <mergeCell ref="E215:E219"/>
    <mergeCell ref="B209:N209"/>
    <mergeCell ref="E220:E224"/>
    <mergeCell ref="B198:B202"/>
    <mergeCell ref="M203:M207"/>
    <mergeCell ref="C215:C219"/>
    <mergeCell ref="N203:N207"/>
    <mergeCell ref="N188:N192"/>
    <mergeCell ref="E198:E202"/>
    <mergeCell ref="D173:D177"/>
    <mergeCell ref="M163:M167"/>
    <mergeCell ref="B163:B167"/>
    <mergeCell ref="M230:M234"/>
    <mergeCell ref="B225:B229"/>
    <mergeCell ref="D235:D239"/>
    <mergeCell ref="M220:M224"/>
    <mergeCell ref="N86:N90"/>
    <mergeCell ref="E96:E100"/>
    <mergeCell ref="C81:C85"/>
    <mergeCell ref="M173:M177"/>
    <mergeCell ref="B173:B177"/>
    <mergeCell ref="C168:C172"/>
    <mergeCell ref="N138:N142"/>
    <mergeCell ref="C128:C132"/>
    <mergeCell ref="M128:M132"/>
    <mergeCell ref="D133:D137"/>
    <mergeCell ref="E133:E137"/>
    <mergeCell ref="E128:E132"/>
    <mergeCell ref="B153:B157"/>
    <mergeCell ref="N158:N162"/>
    <mergeCell ref="D168:D172"/>
    <mergeCell ref="D163:D167"/>
    <mergeCell ref="E163:E167"/>
    <mergeCell ref="E168:E172"/>
    <mergeCell ref="B128:B132"/>
    <mergeCell ref="M81:M85"/>
    <mergeCell ref="E113:E117"/>
    <mergeCell ref="C96:C100"/>
    <mergeCell ref="D86:D90"/>
    <mergeCell ref="D101:D105"/>
    <mergeCell ref="C235:C239"/>
    <mergeCell ref="E225:E229"/>
    <mergeCell ref="C305:C309"/>
    <mergeCell ref="B311:N311"/>
    <mergeCell ref="D285:D289"/>
    <mergeCell ref="M275:M279"/>
    <mergeCell ref="B275:B279"/>
    <mergeCell ref="C270:C274"/>
    <mergeCell ref="D270:D274"/>
    <mergeCell ref="B235:B239"/>
    <mergeCell ref="E235:E239"/>
    <mergeCell ref="C295:C299"/>
    <mergeCell ref="E295:E299"/>
    <mergeCell ref="C230:C234"/>
    <mergeCell ref="M235:M239"/>
    <mergeCell ref="D245:D249"/>
    <mergeCell ref="M240:M244"/>
    <mergeCell ref="C245:C249"/>
    <mergeCell ref="M265:M269"/>
    <mergeCell ref="D250:D254"/>
    <mergeCell ref="C265:C269"/>
    <mergeCell ref="C275:C279"/>
    <mergeCell ref="D305:D309"/>
    <mergeCell ref="D230:D234"/>
    <mergeCell ref="G3:G4"/>
    <mergeCell ref="N101:N105"/>
    <mergeCell ref="B51:B55"/>
    <mergeCell ref="M61:M65"/>
    <mergeCell ref="E66:E70"/>
    <mergeCell ref="D56:D60"/>
    <mergeCell ref="N56:N60"/>
    <mergeCell ref="N96:N100"/>
    <mergeCell ref="C91:C95"/>
    <mergeCell ref="E101:E105"/>
    <mergeCell ref="M91:M95"/>
    <mergeCell ref="N91:N95"/>
    <mergeCell ref="E56:E60"/>
    <mergeCell ref="M51:M55"/>
    <mergeCell ref="E51:E55"/>
    <mergeCell ref="M101:M105"/>
    <mergeCell ref="B96:B100"/>
    <mergeCell ref="E76:E80"/>
    <mergeCell ref="M86:M90"/>
    <mergeCell ref="D96:D100"/>
    <mergeCell ref="B91:B95"/>
    <mergeCell ref="B81:B85"/>
    <mergeCell ref="N66:N70"/>
    <mergeCell ref="M96:M100"/>
    <mergeCell ref="K4:L4"/>
    <mergeCell ref="E16:E20"/>
    <mergeCell ref="B11:B15"/>
    <mergeCell ref="N11:N15"/>
    <mergeCell ref="M31:M35"/>
    <mergeCell ref="E41:E45"/>
    <mergeCell ref="D36:D40"/>
    <mergeCell ref="D31:D35"/>
    <mergeCell ref="B31:B35"/>
    <mergeCell ref="B26:B30"/>
    <mergeCell ref="D16:D20"/>
    <mergeCell ref="M4:N4"/>
    <mergeCell ref="B6:B10"/>
    <mergeCell ref="N41:N45"/>
    <mergeCell ref="M26:M30"/>
    <mergeCell ref="C16:C20"/>
    <mergeCell ref="D26:D30"/>
    <mergeCell ref="E21:E25"/>
    <mergeCell ref="C21:C25"/>
    <mergeCell ref="B41:B45"/>
    <mergeCell ref="N6:N10"/>
    <mergeCell ref="D11:D15"/>
    <mergeCell ref="H3:H4"/>
    <mergeCell ref="F3:F4"/>
    <mergeCell ref="N46:N50"/>
    <mergeCell ref="D91:D95"/>
    <mergeCell ref="D51:D55"/>
    <mergeCell ref="M46:M50"/>
    <mergeCell ref="B1:N1"/>
    <mergeCell ref="N153:N157"/>
    <mergeCell ref="D143:D147"/>
    <mergeCell ref="B148:B152"/>
    <mergeCell ref="N118:N122"/>
    <mergeCell ref="B108:B112"/>
    <mergeCell ref="M123:M127"/>
    <mergeCell ref="D113:D117"/>
    <mergeCell ref="N113:N117"/>
    <mergeCell ref="E86:E90"/>
    <mergeCell ref="B76:B80"/>
    <mergeCell ref="D76:D80"/>
    <mergeCell ref="C86:C90"/>
    <mergeCell ref="E81:E85"/>
    <mergeCell ref="D81:D85"/>
    <mergeCell ref="B138:B142"/>
    <mergeCell ref="N143:N147"/>
    <mergeCell ref="E148:E152"/>
    <mergeCell ref="B133:B137"/>
    <mergeCell ref="B86:B90"/>
    <mergeCell ref="M66:M70"/>
    <mergeCell ref="C51:C55"/>
    <mergeCell ref="B56:B60"/>
    <mergeCell ref="N51:N55"/>
    <mergeCell ref="N61:N65"/>
    <mergeCell ref="D71:D75"/>
    <mergeCell ref="C56:C60"/>
    <mergeCell ref="B66:B70"/>
    <mergeCell ref="N81:N85"/>
    <mergeCell ref="C76:C80"/>
    <mergeCell ref="M76:M80"/>
    <mergeCell ref="N76:N80"/>
    <mergeCell ref="M71:M75"/>
    <mergeCell ref="N71:N75"/>
    <mergeCell ref="C71:C75"/>
    <mergeCell ref="M56:M60"/>
    <mergeCell ref="E71:E75"/>
    <mergeCell ref="D66:D70"/>
    <mergeCell ref="B61:B65"/>
    <mergeCell ref="C61:C65"/>
    <mergeCell ref="D61:D65"/>
    <mergeCell ref="E61:E65"/>
    <mergeCell ref="C66:C70"/>
    <mergeCell ref="D46:D50"/>
    <mergeCell ref="C46:C50"/>
    <mergeCell ref="B36:B40"/>
    <mergeCell ref="C31:C35"/>
    <mergeCell ref="B21:B25"/>
    <mergeCell ref="M36:M40"/>
    <mergeCell ref="C36:C40"/>
    <mergeCell ref="M41:M45"/>
    <mergeCell ref="E36:E40"/>
    <mergeCell ref="C41:C45"/>
    <mergeCell ref="B46:B50"/>
    <mergeCell ref="E46:E50"/>
    <mergeCell ref="B2:N2"/>
    <mergeCell ref="E11:E15"/>
    <mergeCell ref="D41:D45"/>
    <mergeCell ref="N31:N35"/>
    <mergeCell ref="E26:E30"/>
    <mergeCell ref="C26:C30"/>
    <mergeCell ref="M11:M15"/>
    <mergeCell ref="D3:E4"/>
    <mergeCell ref="B5:N5"/>
    <mergeCell ref="E31:E35"/>
    <mergeCell ref="M16:M20"/>
    <mergeCell ref="B16:B20"/>
    <mergeCell ref="N21:N25"/>
    <mergeCell ref="N36:N40"/>
    <mergeCell ref="D21:D25"/>
    <mergeCell ref="M21:M25"/>
    <mergeCell ref="C11:C15"/>
    <mergeCell ref="C6:C10"/>
    <mergeCell ref="D6:D10"/>
    <mergeCell ref="E6:E10"/>
    <mergeCell ref="M6:M10"/>
    <mergeCell ref="N16:N20"/>
    <mergeCell ref="B3:B4"/>
    <mergeCell ref="C3:C4"/>
    <mergeCell ref="I3:N3"/>
    <mergeCell ref="I4:J4"/>
    <mergeCell ref="B300:B304"/>
    <mergeCell ref="M317:M321"/>
    <mergeCell ref="N305:N309"/>
    <mergeCell ref="D317:D321"/>
    <mergeCell ref="M305:M309"/>
    <mergeCell ref="M245:M249"/>
    <mergeCell ref="C255:C259"/>
    <mergeCell ref="M250:M254"/>
    <mergeCell ref="E250:E254"/>
    <mergeCell ref="E255:E259"/>
    <mergeCell ref="B250:B254"/>
    <mergeCell ref="D225:D229"/>
    <mergeCell ref="M215:M219"/>
    <mergeCell ref="B220:B224"/>
    <mergeCell ref="N168:N172"/>
    <mergeCell ref="C163:C167"/>
    <mergeCell ref="C173:C177"/>
    <mergeCell ref="N215:N219"/>
    <mergeCell ref="C210:C214"/>
    <mergeCell ref="D220:D224"/>
    <mergeCell ref="N198:N202"/>
    <mergeCell ref="B71:B75"/>
    <mergeCell ref="E91:E95"/>
    <mergeCell ref="B107:J107"/>
    <mergeCell ref="B203:B207"/>
    <mergeCell ref="D118:D122"/>
    <mergeCell ref="B101:B105"/>
    <mergeCell ref="E108:E112"/>
    <mergeCell ref="C101:C105"/>
    <mergeCell ref="C113:C117"/>
    <mergeCell ref="D108:D112"/>
    <mergeCell ref="B183:B187"/>
    <mergeCell ref="B123:B127"/>
    <mergeCell ref="M148:M152"/>
    <mergeCell ref="D128:D132"/>
    <mergeCell ref="E118:E122"/>
    <mergeCell ref="C108:C112"/>
    <mergeCell ref="M113:M117"/>
    <mergeCell ref="M108:M112"/>
    <mergeCell ref="B178:B182"/>
    <mergeCell ref="E178:E182"/>
    <mergeCell ref="C178:C182"/>
    <mergeCell ref="C118:C122"/>
    <mergeCell ref="B118:B122"/>
    <mergeCell ref="N108:N112"/>
    <mergeCell ref="E123:E127"/>
    <mergeCell ref="B143:B147"/>
    <mergeCell ref="N290:N294"/>
    <mergeCell ref="E260:E264"/>
    <mergeCell ref="C240:C244"/>
    <mergeCell ref="B255:B259"/>
    <mergeCell ref="B188:B192"/>
    <mergeCell ref="M188:M192"/>
    <mergeCell ref="E203:E207"/>
    <mergeCell ref="M158:M162"/>
    <mergeCell ref="C153:C157"/>
    <mergeCell ref="M153:M157"/>
    <mergeCell ref="D158:D162"/>
    <mergeCell ref="C158:C162"/>
    <mergeCell ref="E153:E157"/>
    <mergeCell ref="D178:D182"/>
    <mergeCell ref="M168:M172"/>
    <mergeCell ref="N173:N177"/>
    <mergeCell ref="B168:B172"/>
    <mergeCell ref="B193:B197"/>
    <mergeCell ref="M178:M182"/>
    <mergeCell ref="E173:E177"/>
    <mergeCell ref="N270:N274"/>
    <mergeCell ref="N26:N30"/>
    <mergeCell ref="N265:N269"/>
    <mergeCell ref="B245:B249"/>
    <mergeCell ref="E230:E234"/>
    <mergeCell ref="C220:C224"/>
    <mergeCell ref="N163:N167"/>
    <mergeCell ref="D153:D157"/>
    <mergeCell ref="B158:B162"/>
    <mergeCell ref="B113:B117"/>
    <mergeCell ref="M118:M122"/>
    <mergeCell ref="C123:C127"/>
    <mergeCell ref="C183:C187"/>
    <mergeCell ref="M183:M187"/>
    <mergeCell ref="C198:C202"/>
    <mergeCell ref="E183:E187"/>
    <mergeCell ref="D188:D192"/>
    <mergeCell ref="E188:E192"/>
    <mergeCell ref="N183:N187"/>
    <mergeCell ref="N178:N182"/>
    <mergeCell ref="C138:C142"/>
    <mergeCell ref="M143:M147"/>
    <mergeCell ref="D148:D152"/>
    <mergeCell ref="E138:E142"/>
    <mergeCell ref="C143:C147"/>
  </mergeCells>
  <dataValidations count="92">
    <dataValidation type="list" allowBlank="1" showInputMessage="1" showErrorMessage="1" sqref="D11">
      <formula1>"Y,T,Y/T"</formula1>
    </dataValidation>
    <dataValidation type="list" allowBlank="1" showInputMessage="1" showErrorMessage="1" sqref="D46">
      <formula1>"Y,T,Y/T"</formula1>
    </dataValidation>
    <dataValidation type="list" allowBlank="1" showInputMessage="1" showErrorMessage="1" sqref="D36">
      <formula1>"Y,T,Y/T"</formula1>
    </dataValidation>
    <dataValidation type="list" allowBlank="1" showInputMessage="1" showErrorMessage="1" sqref="D26">
      <formula1>"Y,T,Y/T"</formula1>
    </dataValidation>
    <dataValidation type="list" allowBlank="1" showInputMessage="1" showErrorMessage="1" sqref="D6">
      <formula1>"Y,T,Y/T"</formula1>
    </dataValidation>
    <dataValidation type="list" allowBlank="1" showInputMessage="1" showErrorMessage="1" sqref="D153">
      <formula1>"Y,T,Y/T"</formula1>
    </dataValidation>
    <dataValidation type="list" allowBlank="1" showInputMessage="1" showErrorMessage="1" sqref="D210">
      <formula1>"Y,T,Y/T"</formula1>
    </dataValidation>
    <dataValidation type="list" allowBlank="1" showInputMessage="1" showErrorMessage="1" sqref="D31">
      <formula1>"Y,T,Y/T"</formula1>
    </dataValidation>
    <dataValidation type="list" allowBlank="1" showInputMessage="1" showErrorMessage="1" sqref="D96">
      <formula1>"Y,T,Y/T"</formula1>
    </dataValidation>
    <dataValidation type="list" allowBlank="1" showInputMessage="1" showErrorMessage="1" sqref="I108:I207">
      <formula1>"Y,T,Y/T"</formula1>
    </dataValidation>
    <dataValidation type="list" allowBlank="1" showInputMessage="1" showErrorMessage="1" sqref="K6:K105">
      <formula1>"Y,T,Y/T"</formula1>
    </dataValidation>
    <dataValidation type="list" allowBlank="1" showInputMessage="1" showErrorMessage="1" sqref="I6:I105">
      <formula1>"Y,T,Y/T"</formula1>
    </dataValidation>
    <dataValidation type="list" allowBlank="1" showInputMessage="1" showErrorMessage="1" sqref="M6:M105">
      <formula1>"Y,T,Y/T"</formula1>
    </dataValidation>
    <dataValidation type="list" allowBlank="1" showInputMessage="1" showErrorMessage="1" sqref="K210:K309">
      <formula1>"Y,T,Y/T"</formula1>
    </dataValidation>
    <dataValidation type="list" allowBlank="1" showInputMessage="1" showErrorMessage="1" sqref="I210:I309">
      <formula1>"Y,T,Y/T"</formula1>
    </dataValidation>
    <dataValidation type="list" allowBlank="1" showInputMessage="1" showErrorMessage="1" sqref="M312:M411">
      <formula1>"Y,T,Y/T"</formula1>
    </dataValidation>
    <dataValidation type="list" allowBlank="1" showInputMessage="1" showErrorMessage="1" sqref="D16">
      <formula1>"Y,T,Y/T"</formula1>
    </dataValidation>
    <dataValidation type="list" allowBlank="1" showInputMessage="1" showErrorMessage="1" sqref="D66">
      <formula1>"Y,T,Y/T"</formula1>
    </dataValidation>
    <dataValidation type="list" allowBlank="1" showInputMessage="1" showErrorMessage="1" sqref="D56">
      <formula1>"Y,T,Y/T"</formula1>
    </dataValidation>
    <dataValidation type="list" allowBlank="1" showInputMessage="1" showErrorMessage="1" sqref="D41">
      <formula1>"Y,T,Y/T"</formula1>
    </dataValidation>
    <dataValidation type="list" allowBlank="1" showInputMessage="1" showErrorMessage="1" sqref="D332">
      <formula1>"Y,T,Y/T"</formula1>
    </dataValidation>
    <dataValidation type="list" allowBlank="1" showInputMessage="1" showErrorMessage="1" sqref="D402">
      <formula1>"Y,T,Y/T"</formula1>
    </dataValidation>
    <dataValidation type="list" allowBlank="1" showInputMessage="1" showErrorMessage="1" sqref="D392">
      <formula1>"Y,T,Y/T"</formula1>
    </dataValidation>
    <dataValidation type="list" allowBlank="1" showInputMessage="1" showErrorMessage="1" sqref="D367">
      <formula1>"Y,T,Y/T"</formula1>
    </dataValidation>
    <dataValidation type="list" allowBlank="1" showInputMessage="1" showErrorMessage="1" sqref="I312:I411">
      <formula1>"Y,T,Y/T"</formula1>
    </dataValidation>
    <dataValidation type="list" allowBlank="1" showInputMessage="1" showErrorMessage="1" sqref="K312:K411">
      <formula1>"Y,T,Y/T"</formula1>
    </dataValidation>
    <dataValidation type="list" allowBlank="1" showInputMessage="1" showErrorMessage="1" sqref="D215">
      <formula1>"Y,T,Y/T"</formula1>
    </dataValidation>
    <dataValidation type="list" allowBlank="1" showInputMessage="1" showErrorMessage="1" sqref="D270">
      <formula1>"Y,T,Y/T"</formula1>
    </dataValidation>
    <dataValidation type="list" allowBlank="1" showInputMessage="1" showErrorMessage="1" sqref="D295">
      <formula1>"Y,T,Y/T"</formula1>
    </dataValidation>
    <dataValidation type="list" allowBlank="1" showInputMessage="1" showErrorMessage="1" sqref="D352">
      <formula1>"Y,T,Y/T"</formula1>
    </dataValidation>
    <dataValidation type="list" allowBlank="1" showInputMessage="1" showErrorMessage="1" sqref="D250">
      <formula1>"Y,T,Y/T"</formula1>
    </dataValidation>
    <dataValidation type="list" allowBlank="1" showInputMessage="1" showErrorMessage="1" sqref="D322">
      <formula1>"Y,T,Y/T"</formula1>
    </dataValidation>
    <dataValidation type="list" allowBlank="1" showInputMessage="1" showErrorMessage="1" sqref="D312">
      <formula1>"Y,T,Y/T"</formula1>
    </dataValidation>
    <dataValidation type="list" allowBlank="1" showInputMessage="1" showErrorMessage="1" sqref="D285">
      <formula1>"Y,T,Y/T"</formula1>
    </dataValidation>
    <dataValidation type="list" allowBlank="1" showInputMessage="1" showErrorMessage="1" sqref="D245">
      <formula1>"Y,T,Y/T"</formula1>
    </dataValidation>
    <dataValidation type="list" allowBlank="1" showInputMessage="1" showErrorMessage="1" sqref="D300">
      <formula1>"Y,T,Y/T"</formula1>
    </dataValidation>
    <dataValidation type="list" allowBlank="1" showInputMessage="1" showErrorMessage="1" sqref="D265">
      <formula1>"Y,T,Y/T"</formula1>
    </dataValidation>
    <dataValidation type="list" allowBlank="1" showInputMessage="1" showErrorMessage="1" sqref="D275">
      <formula1>"Y,T,Y/T"</formula1>
    </dataValidation>
    <dataValidation type="list" allowBlank="1" showInputMessage="1" showErrorMessage="1" sqref="D235">
      <formula1>"Y,T,Y/T"</formula1>
    </dataValidation>
    <dataValidation type="list" allowBlank="1" showInputMessage="1" showErrorMessage="1" sqref="D290">
      <formula1>"Y,T,Y/T"</formula1>
    </dataValidation>
    <dataValidation type="list" allowBlank="1" showInputMessage="1" showErrorMessage="1" sqref="D317">
      <formula1>"Y,T,Y/T"</formula1>
    </dataValidation>
    <dataValidation type="list" allowBlank="1" showInputMessage="1" showErrorMessage="1" sqref="D372">
      <formula1>"Y,T,Y/T"</formula1>
    </dataValidation>
    <dataValidation type="list" allowBlank="1" showInputMessage="1" showErrorMessage="1" sqref="D407">
      <formula1>"Y,T,Y/T"</formula1>
    </dataValidation>
    <dataValidation type="list" allowBlank="1" showInputMessage="1" showErrorMessage="1" sqref="D337">
      <formula1>"Y,T,Y/T"</formula1>
    </dataValidation>
    <dataValidation type="list" allowBlank="1" showInputMessage="1" showErrorMessage="1" sqref="D397">
      <formula1>"Y,T,Y/T"</formula1>
    </dataValidation>
    <dataValidation type="list" allowBlank="1" showInputMessage="1" showErrorMessage="1" sqref="D377">
      <formula1>"Y,T,Y/T"</formula1>
    </dataValidation>
    <dataValidation type="list" allowBlank="1" showInputMessage="1" showErrorMessage="1" sqref="D387">
      <formula1>"Y,T,Y/T"</formula1>
    </dataValidation>
    <dataValidation type="list" allowBlank="1" showInputMessage="1" showErrorMessage="1" sqref="D51">
      <formula1>"Y,T,Y/T"</formula1>
    </dataValidation>
    <dataValidation type="list" allowBlank="1" showInputMessage="1" showErrorMessage="1" sqref="K108:K207">
      <formula1>"Y,T,Y/T"</formula1>
    </dataValidation>
    <dataValidation type="list" allowBlank="1" showInputMessage="1" showErrorMessage="1" sqref="D91">
      <formula1>"Y,T,Y/T"</formula1>
    </dataValidation>
    <dataValidation type="list" allowBlank="1" showInputMessage="1" showErrorMessage="1" sqref="D81">
      <formula1>"Y,T,Y/T"</formula1>
    </dataValidation>
    <dataValidation type="list" allowBlank="1" showInputMessage="1" showErrorMessage="1" sqref="D76">
      <formula1>"Y,T,Y/T"</formula1>
    </dataValidation>
    <dataValidation type="list" allowBlank="1" showInputMessage="1" showErrorMessage="1" sqref="D71">
      <formula1>"Y,T,Y/T"</formula1>
    </dataValidation>
    <dataValidation type="list" allowBlank="1" showInputMessage="1" showErrorMessage="1" sqref="D101">
      <formula1>"Y,T,Y/T"</formula1>
    </dataValidation>
    <dataValidation type="list" allowBlank="1" showInputMessage="1" showErrorMessage="1" sqref="D21">
      <formula1>"Y,T,Y/T"</formula1>
    </dataValidation>
    <dataValidation type="list" allowBlank="1" showInputMessage="1" showErrorMessage="1" sqref="D138">
      <formula1>"Y,T,Y/T"</formula1>
    </dataValidation>
    <dataValidation type="list" allowBlank="1" showInputMessage="1" showErrorMessage="1" sqref="M108:M207">
      <formula1>"Y,T,Y/T"</formula1>
    </dataValidation>
    <dataValidation type="list" allowBlank="1" showInputMessage="1" showErrorMessage="1" sqref="D61">
      <formula1>"Y,T,Y/T"</formula1>
    </dataValidation>
    <dataValidation type="list" allowBlank="1" showInputMessage="1" showErrorMessage="1" sqref="M210:M309">
      <formula1>"Y,T,Y/T"</formula1>
    </dataValidation>
    <dataValidation type="list" allowBlank="1" showInputMessage="1" showErrorMessage="1" sqref="D163">
      <formula1>"Y,T,Y/T"</formula1>
    </dataValidation>
    <dataValidation type="list" allowBlank="1" showInputMessage="1" showErrorMessage="1" sqref="D220">
      <formula1>"Y,T,Y/T"</formula1>
    </dataValidation>
    <dataValidation type="list" allowBlank="1" showInputMessage="1" showErrorMessage="1" sqref="D183">
      <formula1>"Y,T,Y/T"</formula1>
    </dataValidation>
    <dataValidation type="list" allowBlank="1" showInputMessage="1" showErrorMessage="1" sqref="D193">
      <formula1>"Y,T,Y/T"</formula1>
    </dataValidation>
    <dataValidation type="list" allowBlank="1" showInputMessage="1" showErrorMessage="1" sqref="D327">
      <formula1>"Y,T,Y/T"</formula1>
    </dataValidation>
    <dataValidation type="list" allowBlank="1" showInputMessage="1" showErrorMessage="1" sqref="D382">
      <formula1>"Y,T,Y/T"</formula1>
    </dataValidation>
    <dataValidation type="list" allowBlank="1" showInputMessage="1" showErrorMessage="1" sqref="D347">
      <formula1>"Y,T,Y/T"</formula1>
    </dataValidation>
    <dataValidation type="list" allowBlank="1" showInputMessage="1" showErrorMessage="1" sqref="D357">
      <formula1>"Y,T,Y/T"</formula1>
    </dataValidation>
    <dataValidation type="list" allowBlank="1" showInputMessage="1" showErrorMessage="1" sqref="D143">
      <formula1>"Y,T,Y/T"</formula1>
    </dataValidation>
    <dataValidation type="list" allowBlank="1" showInputMessage="1" showErrorMessage="1" sqref="D198">
      <formula1>"Y,T,Y/T"</formula1>
    </dataValidation>
    <dataValidation type="list" allowBlank="1" showInputMessage="1" showErrorMessage="1" sqref="D305">
      <formula1>"Y,T,Y/T"</formula1>
    </dataValidation>
    <dataValidation type="list" allowBlank="1" showInputMessage="1" showErrorMessage="1" sqref="D362">
      <formula1>"Y,T,Y/T"</formula1>
    </dataValidation>
    <dataValidation type="list" allowBlank="1" showInputMessage="1" showErrorMessage="1" sqref="D118">
      <formula1>"Y,T,Y/T"</formula1>
    </dataValidation>
    <dataValidation type="list" allowBlank="1" showInputMessage="1" showErrorMessage="1" sqref="D178">
      <formula1>"Y,T,Y/T"</formula1>
    </dataValidation>
    <dataValidation type="list" allowBlank="1" showInputMessage="1" showErrorMessage="1" sqref="D255">
      <formula1>"Y,T,Y/T"</formula1>
    </dataValidation>
    <dataValidation type="list" allowBlank="1" showInputMessage="1" showErrorMessage="1" sqref="D342">
      <formula1>"Y,T,Y/T"</formula1>
    </dataValidation>
    <dataValidation type="list" allowBlank="1" showInputMessage="1" showErrorMessage="1" sqref="D113">
      <formula1>"Y,T,Y/T"</formula1>
    </dataValidation>
    <dataValidation type="list" allowBlank="1" showInputMessage="1" showErrorMessage="1" sqref="D158">
      <formula1>"Y,T,Y/T"</formula1>
    </dataValidation>
    <dataValidation type="list" allowBlank="1" showInputMessage="1" showErrorMessage="1" sqref="D133">
      <formula1>"Y,T,Y/T"</formula1>
    </dataValidation>
    <dataValidation type="list" allowBlank="1" showInputMessage="1" showErrorMessage="1" sqref="D123">
      <formula1>"Y,T,Y/T"</formula1>
    </dataValidation>
    <dataValidation type="list" allowBlank="1" showInputMessage="1" showErrorMessage="1" sqref="D108">
      <formula1>"Y,T,Y/T"</formula1>
    </dataValidation>
    <dataValidation type="list" allowBlank="1" showInputMessage="1" showErrorMessage="1" sqref="D225">
      <formula1>"Y,T,Y/T"</formula1>
    </dataValidation>
    <dataValidation type="list" allowBlank="1" showInputMessage="1" showErrorMessage="1" sqref="D280">
      <formula1>"Y,T,Y/T"</formula1>
    </dataValidation>
    <dataValidation type="list" allowBlank="1" showInputMessage="1" showErrorMessage="1" sqref="D128">
      <formula1>"Y,T,Y/T"</formula1>
    </dataValidation>
    <dataValidation type="list" allowBlank="1" showInputMessage="1" showErrorMessage="1" sqref="D188">
      <formula1>"Y,T,Y/T"</formula1>
    </dataValidation>
    <dataValidation type="list" allowBlank="1" showInputMessage="1" showErrorMessage="1" sqref="D168">
      <formula1>"Y,T,Y/T"</formula1>
    </dataValidation>
    <dataValidation type="list" allowBlank="1" showInputMessage="1" showErrorMessage="1" sqref="D240">
      <formula1>"Y,T,Y/T"</formula1>
    </dataValidation>
    <dataValidation type="list" allowBlank="1" showInputMessage="1" showErrorMessage="1" sqref="D230">
      <formula1>"Y,T,Y/T"</formula1>
    </dataValidation>
    <dataValidation type="list" allowBlank="1" showInputMessage="1" showErrorMessage="1" sqref="D203">
      <formula1>"Y,T,Y/T"</formula1>
    </dataValidation>
    <dataValidation type="list" allowBlank="1" showInputMessage="1" showErrorMessage="1" sqref="D86">
      <formula1>"Y,T,Y/T"</formula1>
    </dataValidation>
    <dataValidation type="list" allowBlank="1" showInputMessage="1" showErrorMessage="1" sqref="D148">
      <formula1>"Y,T,Y/T"</formula1>
    </dataValidation>
    <dataValidation type="list" allowBlank="1" showInputMessage="1" showErrorMessage="1" sqref="D173">
      <formula1>"Y,T,Y/T"</formula1>
    </dataValidation>
    <dataValidation type="list" allowBlank="1" showInputMessage="1" showErrorMessage="1" sqref="D260">
      <formula1>"Y,T,Y/T"</formula1>
    </dataValidation>
  </dataValidations>
  <pageMargins left="0.25" right="0.25" top="0.75" bottom="0.75" header="0.3" footer="0.3"/>
  <pageSetup paperSize="9" scale="28"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412"/>
  <sheetViews>
    <sheetView topLeftCell="B1" zoomScale="40" workbookViewId="0">
      <pane ySplit="4" topLeftCell="A362" activePane="bottomLeft" state="frozen"/>
      <selection pane="bottomLeft" activeCell="H412" sqref="H412:L412"/>
    </sheetView>
  </sheetViews>
  <sheetFormatPr defaultColWidth="12.5703125" defaultRowHeight="12.75"/>
  <cols>
    <col min="1" max="1" width="6.42578125" style="517" hidden="1" customWidth="1"/>
    <col min="2" max="2" width="4.5703125" style="587" customWidth="1"/>
    <col min="3" max="3" width="46.5703125" style="517" customWidth="1"/>
    <col min="4" max="4" width="4.140625" style="517" customWidth="1"/>
    <col min="5" max="5" width="14.42578125" style="517" customWidth="1"/>
    <col min="6" max="6" width="4.5703125" style="517" customWidth="1"/>
    <col min="7" max="7" width="47.42578125" style="518" customWidth="1"/>
    <col min="8" max="8" width="26.5703125" style="517" customWidth="1"/>
    <col min="9" max="9" width="4.42578125" style="517" customWidth="1"/>
    <col min="10" max="10" width="16" style="517" customWidth="1"/>
    <col min="11" max="11" width="4.42578125" style="517" customWidth="1"/>
    <col min="12" max="12" width="12.42578125" style="517" customWidth="1"/>
    <col min="13" max="13" width="4.42578125" style="517" customWidth="1"/>
    <col min="14" max="14" width="11.42578125" style="517" customWidth="1"/>
    <col min="15" max="16384" width="12.5703125" style="517"/>
  </cols>
  <sheetData>
    <row r="1" spans="2:14" s="520" customFormat="1" ht="15.75">
      <c r="B1" s="868" t="s">
        <v>33</v>
      </c>
      <c r="C1" s="868"/>
      <c r="D1" s="868"/>
      <c r="E1" s="868"/>
      <c r="F1" s="868"/>
      <c r="G1" s="868"/>
      <c r="H1" s="868"/>
      <c r="I1" s="868"/>
      <c r="J1" s="868"/>
      <c r="K1" s="868"/>
      <c r="L1" s="868"/>
      <c r="M1" s="868"/>
      <c r="N1" s="868"/>
    </row>
    <row r="2" spans="2:14" s="520" customFormat="1" ht="15.75">
      <c r="B2" s="867" t="s">
        <v>679</v>
      </c>
      <c r="C2" s="867"/>
      <c r="D2" s="867"/>
      <c r="E2" s="867"/>
      <c r="F2" s="867"/>
      <c r="G2" s="867"/>
      <c r="H2" s="867"/>
      <c r="I2" s="867"/>
      <c r="J2" s="867"/>
      <c r="K2" s="867"/>
      <c r="L2" s="867"/>
      <c r="M2" s="867"/>
      <c r="N2" s="867"/>
    </row>
    <row r="3" spans="2:14" s="588" customFormat="1" ht="15.75">
      <c r="B3" s="863" t="s">
        <v>23</v>
      </c>
      <c r="C3" s="863" t="s">
        <v>503</v>
      </c>
      <c r="D3" s="869" t="s">
        <v>339</v>
      </c>
      <c r="E3" s="870"/>
      <c r="F3" s="863" t="s">
        <v>23</v>
      </c>
      <c r="G3" s="863" t="s">
        <v>504</v>
      </c>
      <c r="H3" s="863" t="s">
        <v>505</v>
      </c>
      <c r="I3" s="863" t="s">
        <v>506</v>
      </c>
      <c r="J3" s="863"/>
      <c r="K3" s="863"/>
      <c r="L3" s="863"/>
      <c r="M3" s="863"/>
      <c r="N3" s="863"/>
    </row>
    <row r="4" spans="2:14" s="588" customFormat="1" ht="15.75">
      <c r="B4" s="863"/>
      <c r="C4" s="863"/>
      <c r="D4" s="871"/>
      <c r="E4" s="872"/>
      <c r="F4" s="863"/>
      <c r="G4" s="863"/>
      <c r="H4" s="863"/>
      <c r="I4" s="863" t="s">
        <v>4</v>
      </c>
      <c r="J4" s="863"/>
      <c r="K4" s="863" t="s">
        <v>3</v>
      </c>
      <c r="L4" s="863"/>
      <c r="M4" s="863" t="s">
        <v>52</v>
      </c>
      <c r="N4" s="863"/>
    </row>
    <row r="5" spans="2:14" s="520" customFormat="1" ht="15.75">
      <c r="B5" s="864" t="s">
        <v>509</v>
      </c>
      <c r="C5" s="865"/>
      <c r="D5" s="865"/>
      <c r="E5" s="865"/>
      <c r="F5" s="865"/>
      <c r="G5" s="865"/>
      <c r="H5" s="865"/>
      <c r="I5" s="865"/>
      <c r="J5" s="865"/>
      <c r="K5" s="865"/>
      <c r="L5" s="865"/>
      <c r="M5" s="865"/>
      <c r="N5" s="866"/>
    </row>
    <row r="6" spans="2:14" ht="15.75">
      <c r="B6" s="836">
        <v>1</v>
      </c>
      <c r="C6" s="839"/>
      <c r="D6" s="857" t="s">
        <v>26</v>
      </c>
      <c r="E6" s="860" t="str">
        <f>IF(D6="Y",1,IF(D6="T",0,IF(D6="Y/T","Belum diisi","Error")))</f>
        <v>Belum diisi</v>
      </c>
      <c r="F6" s="528">
        <v>1</v>
      </c>
      <c r="G6" s="529"/>
      <c r="H6" s="589" t="str">
        <f t="shared" ref="H6:H69" si="0">IF(OR(J6="Isi Dulu",L6="Isi Dulu",J6="Isi Tujuan",L6="Isi Tujuan"),"Belum Diisi",IF(SUM(J6,L6)=2,1,IF(SUM(J6,L6)=1,0,IF(SUM(J6,L6)=0,0,"Error"))))</f>
        <v>Belum Diisi</v>
      </c>
      <c r="I6" s="590" t="s">
        <v>26</v>
      </c>
      <c r="J6" s="591" t="str">
        <f>IF($D$6="Y/T","Isi Tujuan",IF($E$6=0,0,IF(I6="Y",1,IF(I6="T",0,"Isi Dulu"))))</f>
        <v>Isi Tujuan</v>
      </c>
      <c r="K6" s="590" t="s">
        <v>26</v>
      </c>
      <c r="L6" s="591" t="str">
        <f>IF($D$6="Y/T","Isi Tujuan",IF($E$6=0,0,IF(K6="Y",1,IF(K6="T",0,"Isi Dulu"))))</f>
        <v>Isi Tujuan</v>
      </c>
      <c r="M6" s="848" t="s">
        <v>26</v>
      </c>
      <c r="N6" s="851" t="str">
        <f>IF(M6="Y",1,IF(M6="T",0,IF(M6="Y/T","Belum diisi","Error")))</f>
        <v>Belum diisi</v>
      </c>
    </row>
    <row r="7" spans="2:14" ht="15.75">
      <c r="B7" s="837"/>
      <c r="C7" s="840"/>
      <c r="D7" s="858"/>
      <c r="E7" s="861"/>
      <c r="F7" s="549">
        <v>2</v>
      </c>
      <c r="G7" s="550"/>
      <c r="H7" s="589" t="str">
        <f t="shared" si="0"/>
        <v>Belum Diisi</v>
      </c>
      <c r="I7" s="592" t="s">
        <v>26</v>
      </c>
      <c r="J7" s="593" t="str">
        <f>IF($D$6="Y/T","Isi Tujuan",IF($E$6=0,0,IF(I7="Y",1,IF(I7="T",0,"Isi Dulu"))))</f>
        <v>Isi Tujuan</v>
      </c>
      <c r="K7" s="592" t="s">
        <v>26</v>
      </c>
      <c r="L7" s="593" t="str">
        <f>IF($D$6="Y/T","Isi Tujuan",IF($E$6=0,0,IF(K7="Y",1,IF(K7="T",0,"Isi Dulu"))))</f>
        <v>Isi Tujuan</v>
      </c>
      <c r="M7" s="849"/>
      <c r="N7" s="852"/>
    </row>
    <row r="8" spans="2:14" ht="15.75">
      <c r="B8" s="837"/>
      <c r="C8" s="840"/>
      <c r="D8" s="858"/>
      <c r="E8" s="861"/>
      <c r="F8" s="549">
        <v>3</v>
      </c>
      <c r="G8" s="550"/>
      <c r="H8" s="589" t="str">
        <f t="shared" si="0"/>
        <v>Belum Diisi</v>
      </c>
      <c r="I8" s="592" t="s">
        <v>26</v>
      </c>
      <c r="J8" s="593" t="str">
        <f>IF($D$6="Y/T","Isi Tujuan",IF($E$6=0,0,IF(I8="Y",1,IF(I8="T",0,"Isi Dulu"))))</f>
        <v>Isi Tujuan</v>
      </c>
      <c r="K8" s="592" t="s">
        <v>26</v>
      </c>
      <c r="L8" s="593" t="str">
        <f>IF($D$6="Y/T","Isi Tujuan",IF($E$6=0,0,IF(K8="Y",1,IF(K8="T",0,"Isi Dulu"))))</f>
        <v>Isi Tujuan</v>
      </c>
      <c r="M8" s="849"/>
      <c r="N8" s="852"/>
    </row>
    <row r="9" spans="2:14" ht="15.75">
      <c r="B9" s="837"/>
      <c r="C9" s="840"/>
      <c r="D9" s="858"/>
      <c r="E9" s="861"/>
      <c r="F9" s="549">
        <v>4</v>
      </c>
      <c r="G9" s="550"/>
      <c r="H9" s="589" t="str">
        <f t="shared" si="0"/>
        <v>Belum Diisi</v>
      </c>
      <c r="I9" s="592" t="s">
        <v>26</v>
      </c>
      <c r="J9" s="593" t="str">
        <f>IF($D$6="Y/T","Isi Tujuan",IF($E$6=0,0,IF(I9="Y",1,IF(I9="T",0,"Isi Dulu"))))</f>
        <v>Isi Tujuan</v>
      </c>
      <c r="K9" s="592" t="s">
        <v>26</v>
      </c>
      <c r="L9" s="593" t="str">
        <f>IF($D$6="Y/T","Isi Tujuan",IF($E$6=0,0,IF(K9="Y",1,IF(K9="T",0,"Isi Dulu"))))</f>
        <v>Isi Tujuan</v>
      </c>
      <c r="M9" s="849"/>
      <c r="N9" s="852"/>
    </row>
    <row r="10" spans="2:14" ht="15.75">
      <c r="B10" s="838"/>
      <c r="C10" s="841"/>
      <c r="D10" s="859"/>
      <c r="E10" s="862"/>
      <c r="F10" s="569">
        <v>5</v>
      </c>
      <c r="G10" s="570"/>
      <c r="H10" s="594" t="str">
        <f t="shared" si="0"/>
        <v>Belum Diisi</v>
      </c>
      <c r="I10" s="595" t="s">
        <v>26</v>
      </c>
      <c r="J10" s="596" t="str">
        <f>IF($D$6="Y/T","Isi Tujuan",IF($E$6=0,0,IF(I10="Y",1,IF(I10="T",0,"Isi Dulu"))))</f>
        <v>Isi Tujuan</v>
      </c>
      <c r="K10" s="595" t="s">
        <v>26</v>
      </c>
      <c r="L10" s="596" t="str">
        <f>IF($D$6="Y/T","Isi Tujuan",IF($E$6=0,0,IF(K10="Y",1,IF(K10="T",0,"Isi Dulu"))))</f>
        <v>Isi Tujuan</v>
      </c>
      <c r="M10" s="850"/>
      <c r="N10" s="853"/>
    </row>
    <row r="11" spans="2:14" ht="15.75">
      <c r="B11" s="836">
        <v>2</v>
      </c>
      <c r="C11" s="839"/>
      <c r="D11" s="857" t="s">
        <v>26</v>
      </c>
      <c r="E11" s="860" t="str">
        <f>IF(D11="Y",1,IF(D11="T",0,IF(D11="Y/T","Belum diisi","Error")))</f>
        <v>Belum diisi</v>
      </c>
      <c r="F11" s="528">
        <v>1</v>
      </c>
      <c r="G11" s="529"/>
      <c r="H11" s="597" t="str">
        <f t="shared" si="0"/>
        <v>Belum Diisi</v>
      </c>
      <c r="I11" s="590" t="s">
        <v>26</v>
      </c>
      <c r="J11" s="591" t="str">
        <f>IF($D$11="Y/T","Isi Tujuan",IF($E$11=0,0,IF(I11="Y",1,IF(I11="T",0,"Isi Dulu"))))</f>
        <v>Isi Tujuan</v>
      </c>
      <c r="K11" s="590" t="s">
        <v>26</v>
      </c>
      <c r="L11" s="591" t="str">
        <f>IF($D$11="Y/T","Isi Tujuan",IF($E$11=0,0,IF(K11="Y",1,IF(K11="T",0,"Isi Dulu"))))</f>
        <v>Isi Tujuan</v>
      </c>
      <c r="M11" s="848" t="s">
        <v>26</v>
      </c>
      <c r="N11" s="851" t="str">
        <f>IF(M11="Y",1,IF(M11="T",0,IF(M11="Y/T","Belum diisi","Error")))</f>
        <v>Belum diisi</v>
      </c>
    </row>
    <row r="12" spans="2:14" ht="15.75">
      <c r="B12" s="837"/>
      <c r="C12" s="840"/>
      <c r="D12" s="858"/>
      <c r="E12" s="861"/>
      <c r="F12" s="549">
        <v>2</v>
      </c>
      <c r="G12" s="550"/>
      <c r="H12" s="598" t="str">
        <f t="shared" si="0"/>
        <v>Belum Diisi</v>
      </c>
      <c r="I12" s="592" t="s">
        <v>26</v>
      </c>
      <c r="J12" s="593" t="str">
        <f>IF($D$11="Y/T","Isi Tujuan",IF($E$11=0,0,IF(I12="Y",1,IF(I12="T",0,"Isi Dulu"))))</f>
        <v>Isi Tujuan</v>
      </c>
      <c r="K12" s="592" t="s">
        <v>26</v>
      </c>
      <c r="L12" s="593" t="str">
        <f>IF($D$11="Y/T","Isi Tujuan",IF($E$11=0,0,IF(K12="Y",1,IF(K12="T",0,"Isi Dulu"))))</f>
        <v>Isi Tujuan</v>
      </c>
      <c r="M12" s="849"/>
      <c r="N12" s="852"/>
    </row>
    <row r="13" spans="2:14" ht="15.75">
      <c r="B13" s="837"/>
      <c r="C13" s="840"/>
      <c r="D13" s="858"/>
      <c r="E13" s="861"/>
      <c r="F13" s="549">
        <v>3</v>
      </c>
      <c r="G13" s="550"/>
      <c r="H13" s="598" t="str">
        <f t="shared" si="0"/>
        <v>Belum Diisi</v>
      </c>
      <c r="I13" s="592" t="s">
        <v>26</v>
      </c>
      <c r="J13" s="593" t="str">
        <f>IF($D$11="Y/T","Isi Tujuan",IF($E$11=0,0,IF(I13="Y",1,IF(I13="T",0,"Isi Dulu"))))</f>
        <v>Isi Tujuan</v>
      </c>
      <c r="K13" s="592" t="s">
        <v>26</v>
      </c>
      <c r="L13" s="593" t="str">
        <f>IF($D$11="Y/T","Isi Tujuan",IF($E$11=0,0,IF(K13="Y",1,IF(K13="T",0,"Isi Dulu"))))</f>
        <v>Isi Tujuan</v>
      </c>
      <c r="M13" s="849"/>
      <c r="N13" s="852"/>
    </row>
    <row r="14" spans="2:14" ht="15.75">
      <c r="B14" s="837"/>
      <c r="C14" s="840"/>
      <c r="D14" s="858"/>
      <c r="E14" s="861"/>
      <c r="F14" s="549">
        <v>4</v>
      </c>
      <c r="G14" s="550"/>
      <c r="H14" s="598" t="str">
        <f t="shared" si="0"/>
        <v>Belum Diisi</v>
      </c>
      <c r="I14" s="592" t="s">
        <v>26</v>
      </c>
      <c r="J14" s="593" t="str">
        <f>IF($D$11="Y/T","Isi Tujuan",IF($E$11=0,0,IF(I14="Y",1,IF(I14="T",0,"Isi Dulu"))))</f>
        <v>Isi Tujuan</v>
      </c>
      <c r="K14" s="592" t="s">
        <v>26</v>
      </c>
      <c r="L14" s="593" t="str">
        <f>IF($D$11="Y/T","Isi Tujuan",IF($E$11=0,0,IF(K14="Y",1,IF(K14="T",0,"Isi Dulu"))))</f>
        <v>Isi Tujuan</v>
      </c>
      <c r="M14" s="849"/>
      <c r="N14" s="852"/>
    </row>
    <row r="15" spans="2:14" ht="15.75">
      <c r="B15" s="838"/>
      <c r="C15" s="841"/>
      <c r="D15" s="859"/>
      <c r="E15" s="862"/>
      <c r="F15" s="569">
        <v>5</v>
      </c>
      <c r="G15" s="570"/>
      <c r="H15" s="599" t="str">
        <f t="shared" si="0"/>
        <v>Belum Diisi</v>
      </c>
      <c r="I15" s="595" t="s">
        <v>26</v>
      </c>
      <c r="J15" s="596" t="str">
        <f>IF($D$11="Y/T","Isi Tujuan",IF($E$11=0,0,IF(I15="Y",1,IF(I15="T",0,"Isi Dulu"))))</f>
        <v>Isi Tujuan</v>
      </c>
      <c r="K15" s="595" t="s">
        <v>26</v>
      </c>
      <c r="L15" s="596" t="str">
        <f>IF($D$11="Y/T","Isi Tujuan",IF($E$11=0,0,IF(K15="Y",1,IF(K15="T",0,"Isi Dulu"))))</f>
        <v>Isi Tujuan</v>
      </c>
      <c r="M15" s="850"/>
      <c r="N15" s="853"/>
    </row>
    <row r="16" spans="2:14" ht="15.75">
      <c r="B16" s="836">
        <v>3</v>
      </c>
      <c r="C16" s="839"/>
      <c r="D16" s="857" t="s">
        <v>26</v>
      </c>
      <c r="E16" s="860" t="str">
        <f>IF(D16="Y",1,IF(D16="T",0,IF(D16="Y/T","Belum diisi","Error")))</f>
        <v>Belum diisi</v>
      </c>
      <c r="F16" s="528">
        <v>1</v>
      </c>
      <c r="G16" s="529"/>
      <c r="H16" s="600" t="str">
        <f t="shared" si="0"/>
        <v>Belum Diisi</v>
      </c>
      <c r="I16" s="590" t="s">
        <v>26</v>
      </c>
      <c r="J16" s="591" t="str">
        <f>IF($D$16="Y/T","Isi Tujuan",IF($E$16=0,0,IF(I16="Y",1,IF(I16="T",0,"Isi Dulu"))))</f>
        <v>Isi Tujuan</v>
      </c>
      <c r="K16" s="590" t="s">
        <v>26</v>
      </c>
      <c r="L16" s="591" t="str">
        <f>IF($D$16="Y/T","Isi Tujuan",IF($E$16=0,0,IF(K16="Y",1,IF(K16="T",0,"Isi Dulu"))))</f>
        <v>Isi Tujuan</v>
      </c>
      <c r="M16" s="848" t="s">
        <v>26</v>
      </c>
      <c r="N16" s="851" t="str">
        <f>IF(M16="Y",1,IF(M16="T",0,IF(M16="Y/T","Belum diisi","Error")))</f>
        <v>Belum diisi</v>
      </c>
    </row>
    <row r="17" spans="2:14" ht="15.75">
      <c r="B17" s="837"/>
      <c r="C17" s="840"/>
      <c r="D17" s="858"/>
      <c r="E17" s="861"/>
      <c r="F17" s="549">
        <v>2</v>
      </c>
      <c r="G17" s="550"/>
      <c r="H17" s="598" t="str">
        <f t="shared" si="0"/>
        <v>Belum Diisi</v>
      </c>
      <c r="I17" s="592" t="s">
        <v>26</v>
      </c>
      <c r="J17" s="593" t="str">
        <f>IF($D$16="Y/T","Isi Tujuan",IF($E$16=0,0,IF(I17="Y",1,IF(I17="T",0,"Isi Dulu"))))</f>
        <v>Isi Tujuan</v>
      </c>
      <c r="K17" s="592" t="s">
        <v>26</v>
      </c>
      <c r="L17" s="593" t="str">
        <f>IF($D$16="Y/T","Isi Tujuan",IF($E$16=0,0,IF(K17="Y",1,IF(K17="T",0,"Isi Dulu"))))</f>
        <v>Isi Tujuan</v>
      </c>
      <c r="M17" s="849"/>
      <c r="N17" s="852"/>
    </row>
    <row r="18" spans="2:14" ht="15.75">
      <c r="B18" s="837"/>
      <c r="C18" s="840"/>
      <c r="D18" s="858"/>
      <c r="E18" s="861"/>
      <c r="F18" s="549">
        <v>3</v>
      </c>
      <c r="G18" s="550"/>
      <c r="H18" s="598" t="str">
        <f t="shared" si="0"/>
        <v>Belum Diisi</v>
      </c>
      <c r="I18" s="592" t="s">
        <v>26</v>
      </c>
      <c r="J18" s="593" t="str">
        <f>IF($D$16="Y/T","Isi Tujuan",IF($E$16=0,0,IF(I18="Y",1,IF(I18="T",0,"Isi Dulu"))))</f>
        <v>Isi Tujuan</v>
      </c>
      <c r="K18" s="592" t="s">
        <v>26</v>
      </c>
      <c r="L18" s="593" t="str">
        <f>IF($D$16="Y/T","Isi Tujuan",IF($E$16=0,0,IF(K18="Y",1,IF(K18="T",0,"Isi Dulu"))))</f>
        <v>Isi Tujuan</v>
      </c>
      <c r="M18" s="849"/>
      <c r="N18" s="852"/>
    </row>
    <row r="19" spans="2:14" ht="15.75">
      <c r="B19" s="837"/>
      <c r="C19" s="840"/>
      <c r="D19" s="858"/>
      <c r="E19" s="861"/>
      <c r="F19" s="549">
        <v>4</v>
      </c>
      <c r="G19" s="550"/>
      <c r="H19" s="598" t="str">
        <f t="shared" si="0"/>
        <v>Belum Diisi</v>
      </c>
      <c r="I19" s="592" t="s">
        <v>26</v>
      </c>
      <c r="J19" s="593" t="str">
        <f>IF($D$16="Y/T","Isi Tujuan",IF($E$16=0,0,IF(I19="Y",1,IF(I19="T",0,"Isi Dulu"))))</f>
        <v>Isi Tujuan</v>
      </c>
      <c r="K19" s="592" t="s">
        <v>26</v>
      </c>
      <c r="L19" s="593" t="str">
        <f>IF($D$16="Y/T","Isi Tujuan",IF($E$16=0,0,IF(K19="Y",1,IF(K19="T",0,"Isi Dulu"))))</f>
        <v>Isi Tujuan</v>
      </c>
      <c r="M19" s="849"/>
      <c r="N19" s="852"/>
    </row>
    <row r="20" spans="2:14" ht="15.75">
      <c r="B20" s="838"/>
      <c r="C20" s="841"/>
      <c r="D20" s="859"/>
      <c r="E20" s="862"/>
      <c r="F20" s="569">
        <v>5</v>
      </c>
      <c r="G20" s="570"/>
      <c r="H20" s="599" t="str">
        <f t="shared" si="0"/>
        <v>Belum Diisi</v>
      </c>
      <c r="I20" s="595" t="s">
        <v>26</v>
      </c>
      <c r="J20" s="596" t="str">
        <f>IF($D$16="Y/T","Isi Tujuan",IF($E$16=0,0,IF(I20="Y",1,IF(I20="T",0,"Isi Dulu"))))</f>
        <v>Isi Tujuan</v>
      </c>
      <c r="K20" s="595" t="s">
        <v>26</v>
      </c>
      <c r="L20" s="596" t="str">
        <f>IF($D$16="Y/T","Isi Tujuan",IF($E$16=0,0,IF(K20="Y",1,IF(K20="T",0,"Isi Dulu"))))</f>
        <v>Isi Tujuan</v>
      </c>
      <c r="M20" s="850"/>
      <c r="N20" s="853"/>
    </row>
    <row r="21" spans="2:14" ht="15.75">
      <c r="B21" s="836">
        <v>4</v>
      </c>
      <c r="C21" s="839"/>
      <c r="D21" s="857" t="s">
        <v>26</v>
      </c>
      <c r="E21" s="860" t="str">
        <f>IF(D21="Y",1,IF(D21="T",0,IF(D21="Y/T","Belum diisi","Error")))</f>
        <v>Belum diisi</v>
      </c>
      <c r="F21" s="528">
        <v>1</v>
      </c>
      <c r="G21" s="529"/>
      <c r="H21" s="600" t="str">
        <f t="shared" si="0"/>
        <v>Belum Diisi</v>
      </c>
      <c r="I21" s="590" t="s">
        <v>26</v>
      </c>
      <c r="J21" s="591" t="str">
        <f>IF($D$21="Y/T","Isi Tujuan",IF($E$21=0,0,IF(I21="Y",1,IF(I21="T",0,"Isi Dulu"))))</f>
        <v>Isi Tujuan</v>
      </c>
      <c r="K21" s="590" t="s">
        <v>26</v>
      </c>
      <c r="L21" s="591" t="str">
        <f>IF($D$21="Y/T","Isi Tujuan",IF($E$21=0,0,IF(K21="Y",1,IF(K21="T",0,"Isi Dulu"))))</f>
        <v>Isi Tujuan</v>
      </c>
      <c r="M21" s="848" t="s">
        <v>26</v>
      </c>
      <c r="N21" s="851" t="str">
        <f>IF(M21="Y",1,IF(M21="T",0,IF(M21="Y/T","Belum diisi","Error")))</f>
        <v>Belum diisi</v>
      </c>
    </row>
    <row r="22" spans="2:14" ht="15.75">
      <c r="B22" s="837"/>
      <c r="C22" s="840"/>
      <c r="D22" s="858"/>
      <c r="E22" s="861"/>
      <c r="F22" s="549">
        <v>2</v>
      </c>
      <c r="G22" s="550"/>
      <c r="H22" s="598" t="str">
        <f t="shared" si="0"/>
        <v>Belum Diisi</v>
      </c>
      <c r="I22" s="592" t="s">
        <v>26</v>
      </c>
      <c r="J22" s="593" t="str">
        <f>IF($D$21="Y/T","Isi Tujuan",IF($E$21=0,0,IF(I22="Y",1,IF(I22="T",0,"Isi Dulu"))))</f>
        <v>Isi Tujuan</v>
      </c>
      <c r="K22" s="592" t="s">
        <v>26</v>
      </c>
      <c r="L22" s="593" t="str">
        <f>IF($D$21="Y/T","Isi Tujuan",IF($E$21=0,0,IF(K22="Y",1,IF(K22="T",0,"Isi Dulu"))))</f>
        <v>Isi Tujuan</v>
      </c>
      <c r="M22" s="849"/>
      <c r="N22" s="852"/>
    </row>
    <row r="23" spans="2:14" ht="15.75">
      <c r="B23" s="837"/>
      <c r="C23" s="840"/>
      <c r="D23" s="858"/>
      <c r="E23" s="861"/>
      <c r="F23" s="549">
        <v>3</v>
      </c>
      <c r="G23" s="550"/>
      <c r="H23" s="598" t="str">
        <f t="shared" si="0"/>
        <v>Belum Diisi</v>
      </c>
      <c r="I23" s="592" t="s">
        <v>26</v>
      </c>
      <c r="J23" s="593" t="str">
        <f>IF($D$21="Y/T","Isi Tujuan",IF($E$21=0,0,IF(I23="Y",1,IF(I23="T",0,"Isi Dulu"))))</f>
        <v>Isi Tujuan</v>
      </c>
      <c r="K23" s="592" t="s">
        <v>26</v>
      </c>
      <c r="L23" s="593" t="str">
        <f>IF($D$21="Y/T","Isi Tujuan",IF($E$21=0,0,IF(K23="Y",1,IF(K23="T",0,"Isi Dulu"))))</f>
        <v>Isi Tujuan</v>
      </c>
      <c r="M23" s="849"/>
      <c r="N23" s="852"/>
    </row>
    <row r="24" spans="2:14" ht="15.75">
      <c r="B24" s="837"/>
      <c r="C24" s="840"/>
      <c r="D24" s="858"/>
      <c r="E24" s="861"/>
      <c r="F24" s="549">
        <v>4</v>
      </c>
      <c r="G24" s="550"/>
      <c r="H24" s="598" t="str">
        <f t="shared" si="0"/>
        <v>Belum Diisi</v>
      </c>
      <c r="I24" s="592" t="s">
        <v>26</v>
      </c>
      <c r="J24" s="593" t="str">
        <f>IF($D$21="Y/T","Isi Tujuan",IF($E$21=0,0,IF(I24="Y",1,IF(I24="T",0,"Isi Dulu"))))</f>
        <v>Isi Tujuan</v>
      </c>
      <c r="K24" s="592" t="s">
        <v>26</v>
      </c>
      <c r="L24" s="593" t="str">
        <f>IF($D$21="Y/T","Isi Tujuan",IF($E$21=0,0,IF(K24="Y",1,IF(K24="T",0,"Isi Dulu"))))</f>
        <v>Isi Tujuan</v>
      </c>
      <c r="M24" s="849"/>
      <c r="N24" s="852"/>
    </row>
    <row r="25" spans="2:14" ht="15.75">
      <c r="B25" s="838"/>
      <c r="C25" s="841"/>
      <c r="D25" s="859"/>
      <c r="E25" s="862"/>
      <c r="F25" s="569">
        <v>5</v>
      </c>
      <c r="G25" s="570"/>
      <c r="H25" s="599" t="str">
        <f t="shared" si="0"/>
        <v>Belum Diisi</v>
      </c>
      <c r="I25" s="595" t="s">
        <v>26</v>
      </c>
      <c r="J25" s="596" t="str">
        <f>IF($D$21="Y/T","Isi Tujuan",IF($E$21=0,0,IF(I25="Y",1,IF(I25="T",0,"Isi Dulu"))))</f>
        <v>Isi Tujuan</v>
      </c>
      <c r="K25" s="595" t="s">
        <v>26</v>
      </c>
      <c r="L25" s="596" t="str">
        <f>IF($D$21="Y/T","Isi Tujuan",IF($E$21=0,0,IF(K25="Y",1,IF(K25="T",0,"Isi Dulu"))))</f>
        <v>Isi Tujuan</v>
      </c>
      <c r="M25" s="850"/>
      <c r="N25" s="853"/>
    </row>
    <row r="26" spans="2:14" ht="15.75">
      <c r="B26" s="836">
        <v>5</v>
      </c>
      <c r="C26" s="839"/>
      <c r="D26" s="857" t="s">
        <v>26</v>
      </c>
      <c r="E26" s="860" t="str">
        <f>IF(D26="Y",1,IF(D26="T",0,IF(D26="Y/T","Belum diisi","Error")))</f>
        <v>Belum diisi</v>
      </c>
      <c r="F26" s="528">
        <v>1</v>
      </c>
      <c r="G26" s="529"/>
      <c r="H26" s="600" t="str">
        <f t="shared" si="0"/>
        <v>Belum Diisi</v>
      </c>
      <c r="I26" s="590" t="s">
        <v>26</v>
      </c>
      <c r="J26" s="591" t="str">
        <f>IF($D$26="Y/T","Isi Tujuan",IF($E$26=0,0,IF(I26="Y",1,IF(I26="T",0,"Isi Dulu"))))</f>
        <v>Isi Tujuan</v>
      </c>
      <c r="K26" s="590" t="s">
        <v>26</v>
      </c>
      <c r="L26" s="591" t="str">
        <f>IF($D$26="Y/T","Isi Tujuan",IF($E$26=0,0,IF(K26="Y",1,IF(K26="T",0,"Isi Dulu"))))</f>
        <v>Isi Tujuan</v>
      </c>
      <c r="M26" s="848" t="s">
        <v>26</v>
      </c>
      <c r="N26" s="851" t="str">
        <f>IF(M26="Y",1,IF(M26="T",0,IF(M26="Y/T","Belum diisi","Error")))</f>
        <v>Belum diisi</v>
      </c>
    </row>
    <row r="27" spans="2:14" ht="15.75">
      <c r="B27" s="837"/>
      <c r="C27" s="840"/>
      <c r="D27" s="858"/>
      <c r="E27" s="861"/>
      <c r="F27" s="549">
        <v>2</v>
      </c>
      <c r="G27" s="550"/>
      <c r="H27" s="598" t="str">
        <f t="shared" si="0"/>
        <v>Belum Diisi</v>
      </c>
      <c r="I27" s="592" t="s">
        <v>26</v>
      </c>
      <c r="J27" s="593" t="str">
        <f>IF($D$26="Y/T","Isi Tujuan",IF($E$26=0,0,IF(I27="Y",1,IF(I27="T",0,"Isi Dulu"))))</f>
        <v>Isi Tujuan</v>
      </c>
      <c r="K27" s="592" t="s">
        <v>26</v>
      </c>
      <c r="L27" s="593" t="str">
        <f>IF($D$26="Y/T","Isi Tujuan",IF($E$26=0,0,IF(K27="Y",1,IF(K27="T",0,"Isi Dulu"))))</f>
        <v>Isi Tujuan</v>
      </c>
      <c r="M27" s="849"/>
      <c r="N27" s="852"/>
    </row>
    <row r="28" spans="2:14" ht="15.75">
      <c r="B28" s="837"/>
      <c r="C28" s="840"/>
      <c r="D28" s="858"/>
      <c r="E28" s="861"/>
      <c r="F28" s="549">
        <v>3</v>
      </c>
      <c r="G28" s="550"/>
      <c r="H28" s="598" t="str">
        <f t="shared" si="0"/>
        <v>Belum Diisi</v>
      </c>
      <c r="I28" s="592" t="s">
        <v>26</v>
      </c>
      <c r="J28" s="593" t="str">
        <f>IF($D$26="Y/T","Isi Tujuan",IF($E$26=0,0,IF(I28="Y",1,IF(I28="T",0,"Isi Dulu"))))</f>
        <v>Isi Tujuan</v>
      </c>
      <c r="K28" s="592" t="s">
        <v>26</v>
      </c>
      <c r="L28" s="593" t="str">
        <f>IF($D$26="Y/T","Isi Tujuan",IF($E$26=0,0,IF(K28="Y",1,IF(K28="T",0,"Isi Dulu"))))</f>
        <v>Isi Tujuan</v>
      </c>
      <c r="M28" s="849"/>
      <c r="N28" s="852"/>
    </row>
    <row r="29" spans="2:14" ht="15.75">
      <c r="B29" s="837"/>
      <c r="C29" s="840"/>
      <c r="D29" s="858"/>
      <c r="E29" s="861"/>
      <c r="F29" s="549">
        <v>4</v>
      </c>
      <c r="G29" s="550"/>
      <c r="H29" s="598" t="str">
        <f t="shared" si="0"/>
        <v>Belum Diisi</v>
      </c>
      <c r="I29" s="592" t="s">
        <v>26</v>
      </c>
      <c r="J29" s="593" t="str">
        <f>IF($D$26="Y/T","Isi Tujuan",IF($E$26=0,0,IF(I29="Y",1,IF(I29="T",0,"Isi Dulu"))))</f>
        <v>Isi Tujuan</v>
      </c>
      <c r="K29" s="592" t="s">
        <v>26</v>
      </c>
      <c r="L29" s="593" t="str">
        <f>IF($D$26="Y/T","Isi Tujuan",IF($E$26=0,0,IF(K29="Y",1,IF(K29="T",0,"Isi Dulu"))))</f>
        <v>Isi Tujuan</v>
      </c>
      <c r="M29" s="849"/>
      <c r="N29" s="852"/>
    </row>
    <row r="30" spans="2:14" ht="15.75">
      <c r="B30" s="838"/>
      <c r="C30" s="841"/>
      <c r="D30" s="859"/>
      <c r="E30" s="862"/>
      <c r="F30" s="569">
        <v>5</v>
      </c>
      <c r="G30" s="570"/>
      <c r="H30" s="599" t="str">
        <f t="shared" si="0"/>
        <v>Belum Diisi</v>
      </c>
      <c r="I30" s="595" t="s">
        <v>26</v>
      </c>
      <c r="J30" s="596" t="str">
        <f>IF($D$26="Y/T","Isi Tujuan",IF($E$26=0,0,IF(I30="Y",1,IF(I30="T",0,"Isi Dulu"))))</f>
        <v>Isi Tujuan</v>
      </c>
      <c r="K30" s="595" t="s">
        <v>26</v>
      </c>
      <c r="L30" s="596" t="str">
        <f>IF($D$26="Y/T","Isi Tujuan",IF($E$26=0,0,IF(K30="Y",1,IF(K30="T",0,"Isi Dulu"))))</f>
        <v>Isi Tujuan</v>
      </c>
      <c r="M30" s="850"/>
      <c r="N30" s="853"/>
    </row>
    <row r="31" spans="2:14" ht="15.75">
      <c r="B31" s="836">
        <v>6</v>
      </c>
      <c r="C31" s="839"/>
      <c r="D31" s="857" t="s">
        <v>26</v>
      </c>
      <c r="E31" s="860" t="str">
        <f>IF(D31="Y",1,IF(D31="T",0,IF(D31="Y/T","Belum diisi","Error")))</f>
        <v>Belum diisi</v>
      </c>
      <c r="F31" s="528">
        <v>1</v>
      </c>
      <c r="G31" s="529"/>
      <c r="H31" s="600" t="str">
        <f t="shared" si="0"/>
        <v>Belum Diisi</v>
      </c>
      <c r="I31" s="590" t="s">
        <v>26</v>
      </c>
      <c r="J31" s="591" t="str">
        <f>IF($D$31="Y/T","Isi Tujuan",IF($E$31=0,0,IF(I31="Y",1,IF(I31="T",0,"Isi Dulu"))))</f>
        <v>Isi Tujuan</v>
      </c>
      <c r="K31" s="590" t="s">
        <v>26</v>
      </c>
      <c r="L31" s="591" t="str">
        <f>IF($D$31="Y/T","Isi Tujuan",IF($E$31=0,0,IF(K31="Y",1,IF(K31="T",0,"Isi Dulu"))))</f>
        <v>Isi Tujuan</v>
      </c>
      <c r="M31" s="848" t="s">
        <v>26</v>
      </c>
      <c r="N31" s="851" t="str">
        <f>IF(M31="Y",1,IF(M31="T",0,IF(M31="Y/T","Belum diisi","Error")))</f>
        <v>Belum diisi</v>
      </c>
    </row>
    <row r="32" spans="2:14" ht="15.75">
      <c r="B32" s="837"/>
      <c r="C32" s="840"/>
      <c r="D32" s="858"/>
      <c r="E32" s="861"/>
      <c r="F32" s="549">
        <v>2</v>
      </c>
      <c r="G32" s="550"/>
      <c r="H32" s="598" t="str">
        <f t="shared" si="0"/>
        <v>Belum Diisi</v>
      </c>
      <c r="I32" s="592" t="s">
        <v>26</v>
      </c>
      <c r="J32" s="593" t="str">
        <f>IF($D$31="Y/T","Isi Tujuan",IF($E$31=0,0,IF(I32="Y",1,IF(I32="T",0,"Isi Dulu"))))</f>
        <v>Isi Tujuan</v>
      </c>
      <c r="K32" s="592" t="s">
        <v>26</v>
      </c>
      <c r="L32" s="593" t="str">
        <f>IF($D$31="Y/T","Isi Tujuan",IF($E$31=0,0,IF(K32="Y",1,IF(K32="T",0,"Isi Dulu"))))</f>
        <v>Isi Tujuan</v>
      </c>
      <c r="M32" s="849"/>
      <c r="N32" s="852"/>
    </row>
    <row r="33" spans="2:14" ht="15.75">
      <c r="B33" s="837"/>
      <c r="C33" s="840"/>
      <c r="D33" s="858"/>
      <c r="E33" s="861"/>
      <c r="F33" s="549">
        <v>3</v>
      </c>
      <c r="G33" s="550"/>
      <c r="H33" s="598" t="str">
        <f t="shared" si="0"/>
        <v>Belum Diisi</v>
      </c>
      <c r="I33" s="592" t="s">
        <v>26</v>
      </c>
      <c r="J33" s="593" t="str">
        <f>IF($D$31="Y/T","Isi Tujuan",IF($E$31=0,0,IF(I33="Y",1,IF(I33="T",0,"Isi Dulu"))))</f>
        <v>Isi Tujuan</v>
      </c>
      <c r="K33" s="592" t="s">
        <v>26</v>
      </c>
      <c r="L33" s="593" t="str">
        <f>IF($D$31="Y/T","Isi Tujuan",IF($E$31=0,0,IF(K33="Y",1,IF(K33="T",0,"Isi Dulu"))))</f>
        <v>Isi Tujuan</v>
      </c>
      <c r="M33" s="849"/>
      <c r="N33" s="852"/>
    </row>
    <row r="34" spans="2:14" ht="15.75">
      <c r="B34" s="837"/>
      <c r="C34" s="840"/>
      <c r="D34" s="858"/>
      <c r="E34" s="861"/>
      <c r="F34" s="549">
        <v>4</v>
      </c>
      <c r="G34" s="550"/>
      <c r="H34" s="598" t="str">
        <f t="shared" si="0"/>
        <v>Belum Diisi</v>
      </c>
      <c r="I34" s="592" t="s">
        <v>26</v>
      </c>
      <c r="J34" s="593" t="str">
        <f>IF($D$31="Y/T","Isi Tujuan",IF($E$31=0,0,IF(I34="Y",1,IF(I34="T",0,"Isi Dulu"))))</f>
        <v>Isi Tujuan</v>
      </c>
      <c r="K34" s="592" t="s">
        <v>26</v>
      </c>
      <c r="L34" s="593" t="str">
        <f>IF($D$31="Y/T","Isi Tujuan",IF($E$31=0,0,IF(K34="Y",1,IF(K34="T",0,"Isi Dulu"))))</f>
        <v>Isi Tujuan</v>
      </c>
      <c r="M34" s="849"/>
      <c r="N34" s="852"/>
    </row>
    <row r="35" spans="2:14" ht="15.75">
      <c r="B35" s="838"/>
      <c r="C35" s="841"/>
      <c r="D35" s="859"/>
      <c r="E35" s="862"/>
      <c r="F35" s="569">
        <v>5</v>
      </c>
      <c r="G35" s="570"/>
      <c r="H35" s="599" t="str">
        <f t="shared" si="0"/>
        <v>Belum Diisi</v>
      </c>
      <c r="I35" s="595" t="s">
        <v>26</v>
      </c>
      <c r="J35" s="596" t="str">
        <f>IF($D$31="Y/T","Isi Tujuan",IF($E$31=0,0,IF(I35="Y",1,IF(I35="T",0,"Isi Dulu"))))</f>
        <v>Isi Tujuan</v>
      </c>
      <c r="K35" s="595" t="s">
        <v>26</v>
      </c>
      <c r="L35" s="596" t="str">
        <f>IF($D$31="Y/T","Isi Tujuan",IF($E$31=0,0,IF(K35="Y",1,IF(K35="T",0,"Isi Dulu"))))</f>
        <v>Isi Tujuan</v>
      </c>
      <c r="M35" s="850"/>
      <c r="N35" s="853"/>
    </row>
    <row r="36" spans="2:14" ht="15.75">
      <c r="B36" s="836">
        <v>7</v>
      </c>
      <c r="C36" s="839"/>
      <c r="D36" s="857" t="s">
        <v>26</v>
      </c>
      <c r="E36" s="860" t="str">
        <f>IF(D36="Y",1,IF(D36="T",0,IF(D36="Y/T","Belum diisi","Error")))</f>
        <v>Belum diisi</v>
      </c>
      <c r="F36" s="528">
        <v>1</v>
      </c>
      <c r="G36" s="529"/>
      <c r="H36" s="600" t="str">
        <f t="shared" si="0"/>
        <v>Belum Diisi</v>
      </c>
      <c r="I36" s="590" t="s">
        <v>26</v>
      </c>
      <c r="J36" s="591" t="str">
        <f>IF($D$36="Y/T","Isi Tujuan",IF($E$36=0,0,IF(I36="Y",1,IF(I36="T",0,"Isi Dulu"))))</f>
        <v>Isi Tujuan</v>
      </c>
      <c r="K36" s="590" t="s">
        <v>26</v>
      </c>
      <c r="L36" s="591" t="str">
        <f>IF($D$36="Y/T","Isi Tujuan",IF($E$36=0,0,IF(K36="Y",1,IF(K36="T",0,"Isi Dulu"))))</f>
        <v>Isi Tujuan</v>
      </c>
      <c r="M36" s="848" t="s">
        <v>26</v>
      </c>
      <c r="N36" s="851" t="str">
        <f>IF(M36="Y",1,IF(M36="T",0,IF(M36="Y/T","Belum diisi","Error")))</f>
        <v>Belum diisi</v>
      </c>
    </row>
    <row r="37" spans="2:14" ht="15.75">
      <c r="B37" s="837"/>
      <c r="C37" s="840"/>
      <c r="D37" s="858"/>
      <c r="E37" s="861"/>
      <c r="F37" s="549">
        <v>2</v>
      </c>
      <c r="G37" s="550"/>
      <c r="H37" s="598" t="str">
        <f t="shared" si="0"/>
        <v>Belum Diisi</v>
      </c>
      <c r="I37" s="592" t="s">
        <v>26</v>
      </c>
      <c r="J37" s="593" t="str">
        <f>IF($D$36="Y/T","Isi Tujuan",IF($E$36=0,0,IF(I37="Y",1,IF(I37="T",0,"Isi Dulu"))))</f>
        <v>Isi Tujuan</v>
      </c>
      <c r="K37" s="592" t="s">
        <v>26</v>
      </c>
      <c r="L37" s="593" t="str">
        <f>IF($D$36="Y/T","Isi Tujuan",IF($E$36=0,0,IF(K37="Y",1,IF(K37="T",0,"Isi Dulu"))))</f>
        <v>Isi Tujuan</v>
      </c>
      <c r="M37" s="849"/>
      <c r="N37" s="852"/>
    </row>
    <row r="38" spans="2:14" ht="15.75">
      <c r="B38" s="837"/>
      <c r="C38" s="840"/>
      <c r="D38" s="858"/>
      <c r="E38" s="861"/>
      <c r="F38" s="549">
        <v>3</v>
      </c>
      <c r="G38" s="550"/>
      <c r="H38" s="598" t="str">
        <f t="shared" si="0"/>
        <v>Belum Diisi</v>
      </c>
      <c r="I38" s="592" t="s">
        <v>26</v>
      </c>
      <c r="J38" s="593" t="str">
        <f>IF($D$36="Y/T","Isi Tujuan",IF($E$36=0,0,IF(I38="Y",1,IF(I38="T",0,"Isi Dulu"))))</f>
        <v>Isi Tujuan</v>
      </c>
      <c r="K38" s="592" t="s">
        <v>26</v>
      </c>
      <c r="L38" s="593" t="str">
        <f>IF($D$36="Y/T","Isi Tujuan",IF($E$36=0,0,IF(K38="Y",1,IF(K38="T",0,"Isi Dulu"))))</f>
        <v>Isi Tujuan</v>
      </c>
      <c r="M38" s="849"/>
      <c r="N38" s="852"/>
    </row>
    <row r="39" spans="2:14" ht="15.75">
      <c r="B39" s="837"/>
      <c r="C39" s="840"/>
      <c r="D39" s="858"/>
      <c r="E39" s="861"/>
      <c r="F39" s="549">
        <v>4</v>
      </c>
      <c r="G39" s="550"/>
      <c r="H39" s="598" t="str">
        <f t="shared" si="0"/>
        <v>Belum Diisi</v>
      </c>
      <c r="I39" s="592" t="s">
        <v>26</v>
      </c>
      <c r="J39" s="593" t="str">
        <f>IF($D$36="Y/T","Isi Tujuan",IF($E$36=0,0,IF(I39="Y",1,IF(I39="T",0,"Isi Dulu"))))</f>
        <v>Isi Tujuan</v>
      </c>
      <c r="K39" s="592" t="s">
        <v>26</v>
      </c>
      <c r="L39" s="593" t="str">
        <f>IF($D$36="Y/T","Isi Tujuan",IF($E$36=0,0,IF(K39="Y",1,IF(K39="T",0,"Isi Dulu"))))</f>
        <v>Isi Tujuan</v>
      </c>
      <c r="M39" s="849"/>
      <c r="N39" s="852"/>
    </row>
    <row r="40" spans="2:14" ht="15.75">
      <c r="B40" s="838"/>
      <c r="C40" s="841"/>
      <c r="D40" s="859"/>
      <c r="E40" s="862"/>
      <c r="F40" s="569">
        <v>5</v>
      </c>
      <c r="G40" s="570"/>
      <c r="H40" s="599" t="str">
        <f t="shared" si="0"/>
        <v>Belum Diisi</v>
      </c>
      <c r="I40" s="595" t="s">
        <v>26</v>
      </c>
      <c r="J40" s="596" t="str">
        <f>IF($D$36="Y/T","Isi Tujuan",IF($E$36=0,0,IF(I40="Y",1,IF(I40="T",0,"Isi Dulu"))))</f>
        <v>Isi Tujuan</v>
      </c>
      <c r="K40" s="595" t="s">
        <v>26</v>
      </c>
      <c r="L40" s="596" t="str">
        <f>IF($D$36="Y/T","Isi Tujuan",IF($E$36=0,0,IF(K40="Y",1,IF(K40="T",0,"Isi Dulu"))))</f>
        <v>Isi Tujuan</v>
      </c>
      <c r="M40" s="850"/>
      <c r="N40" s="853"/>
    </row>
    <row r="41" spans="2:14" ht="15.75">
      <c r="B41" s="836">
        <v>8</v>
      </c>
      <c r="C41" s="839"/>
      <c r="D41" s="857" t="s">
        <v>26</v>
      </c>
      <c r="E41" s="860" t="str">
        <f>IF(D41="Y",1,IF(D41="T",0,IF(D41="Y/T","Belum diisi","Error")))</f>
        <v>Belum diisi</v>
      </c>
      <c r="F41" s="528">
        <v>1</v>
      </c>
      <c r="G41" s="529"/>
      <c r="H41" s="600" t="str">
        <f t="shared" si="0"/>
        <v>Belum Diisi</v>
      </c>
      <c r="I41" s="590" t="s">
        <v>26</v>
      </c>
      <c r="J41" s="591" t="str">
        <f>IF($D$41="Y/T","Isi Tujuan",IF($E$41=0,0,IF(I41="Y",1,IF(I41="T",0,"Isi Dulu"))))</f>
        <v>Isi Tujuan</v>
      </c>
      <c r="K41" s="590" t="s">
        <v>26</v>
      </c>
      <c r="L41" s="591" t="str">
        <f>IF($D$41="Y/T","Isi Tujuan",IF($E$41=0,0,IF(K41="Y",1,IF(K41="T",0,"Isi Dulu"))))</f>
        <v>Isi Tujuan</v>
      </c>
      <c r="M41" s="848" t="s">
        <v>26</v>
      </c>
      <c r="N41" s="851" t="str">
        <f>IF(M41="Y",1,IF(M41="T",0,IF(M41="Y/T","Belum diisi","Error")))</f>
        <v>Belum diisi</v>
      </c>
    </row>
    <row r="42" spans="2:14" ht="15.75">
      <c r="B42" s="837"/>
      <c r="C42" s="840"/>
      <c r="D42" s="858"/>
      <c r="E42" s="861"/>
      <c r="F42" s="549">
        <v>2</v>
      </c>
      <c r="G42" s="550"/>
      <c r="H42" s="598" t="str">
        <f t="shared" si="0"/>
        <v>Belum Diisi</v>
      </c>
      <c r="I42" s="592" t="s">
        <v>26</v>
      </c>
      <c r="J42" s="593" t="str">
        <f>IF($D$41="Y/T","Isi Tujuan",IF($E$41=0,0,IF(I42="Y",1,IF(I42="T",0,"Isi Dulu"))))</f>
        <v>Isi Tujuan</v>
      </c>
      <c r="K42" s="592" t="s">
        <v>26</v>
      </c>
      <c r="L42" s="593" t="str">
        <f>IF($D$41="Y/T","Isi Tujuan",IF($E$41=0,0,IF(K42="Y",1,IF(K42="T",0,"Isi Dulu"))))</f>
        <v>Isi Tujuan</v>
      </c>
      <c r="M42" s="849"/>
      <c r="N42" s="852"/>
    </row>
    <row r="43" spans="2:14" ht="15.75">
      <c r="B43" s="837"/>
      <c r="C43" s="840"/>
      <c r="D43" s="858"/>
      <c r="E43" s="861"/>
      <c r="F43" s="549">
        <v>3</v>
      </c>
      <c r="G43" s="550"/>
      <c r="H43" s="598" t="str">
        <f t="shared" si="0"/>
        <v>Belum Diisi</v>
      </c>
      <c r="I43" s="592" t="s">
        <v>26</v>
      </c>
      <c r="J43" s="593" t="str">
        <f>IF($D$41="Y/T","Isi Tujuan",IF($E$41=0,0,IF(I43="Y",1,IF(I43="T",0,"Isi Dulu"))))</f>
        <v>Isi Tujuan</v>
      </c>
      <c r="K43" s="592" t="s">
        <v>26</v>
      </c>
      <c r="L43" s="593" t="str">
        <f>IF($D$41="Y/T","Isi Tujuan",IF($E$41=0,0,IF(K43="Y",1,IF(K43="T",0,"Isi Dulu"))))</f>
        <v>Isi Tujuan</v>
      </c>
      <c r="M43" s="849"/>
      <c r="N43" s="852"/>
    </row>
    <row r="44" spans="2:14" ht="15.75">
      <c r="B44" s="837"/>
      <c r="C44" s="840"/>
      <c r="D44" s="858"/>
      <c r="E44" s="861"/>
      <c r="F44" s="549">
        <v>4</v>
      </c>
      <c r="G44" s="550"/>
      <c r="H44" s="598" t="str">
        <f t="shared" si="0"/>
        <v>Belum Diisi</v>
      </c>
      <c r="I44" s="592" t="s">
        <v>26</v>
      </c>
      <c r="J44" s="593" t="str">
        <f>IF($D$41="Y/T","Isi Tujuan",IF($E$41=0,0,IF(I44="Y",1,IF(I44="T",0,"Isi Dulu"))))</f>
        <v>Isi Tujuan</v>
      </c>
      <c r="K44" s="592" t="s">
        <v>26</v>
      </c>
      <c r="L44" s="593" t="str">
        <f>IF($D$41="Y/T","Isi Tujuan",IF($E$41=0,0,IF(K44="Y",1,IF(K44="T",0,"Isi Dulu"))))</f>
        <v>Isi Tujuan</v>
      </c>
      <c r="M44" s="849"/>
      <c r="N44" s="852"/>
    </row>
    <row r="45" spans="2:14" ht="15.75">
      <c r="B45" s="838"/>
      <c r="C45" s="841"/>
      <c r="D45" s="859"/>
      <c r="E45" s="862"/>
      <c r="F45" s="569">
        <v>5</v>
      </c>
      <c r="G45" s="570"/>
      <c r="H45" s="599" t="str">
        <f t="shared" si="0"/>
        <v>Belum Diisi</v>
      </c>
      <c r="I45" s="595" t="s">
        <v>26</v>
      </c>
      <c r="J45" s="596" t="str">
        <f>IF($D$41="Y/T","Isi Tujuan",IF($E$41=0,0,IF(I45="Y",1,IF(I45="T",0,"Isi Dulu"))))</f>
        <v>Isi Tujuan</v>
      </c>
      <c r="K45" s="595" t="s">
        <v>26</v>
      </c>
      <c r="L45" s="596" t="str">
        <f>IF($D$41="Y/T","Isi Tujuan",IF($E$41=0,0,IF(K45="Y",1,IF(K45="T",0,"Isi Dulu"))))</f>
        <v>Isi Tujuan</v>
      </c>
      <c r="M45" s="850"/>
      <c r="N45" s="853"/>
    </row>
    <row r="46" spans="2:14" ht="15.75">
      <c r="B46" s="836">
        <v>9</v>
      </c>
      <c r="C46" s="839"/>
      <c r="D46" s="857" t="s">
        <v>26</v>
      </c>
      <c r="E46" s="860" t="str">
        <f>IF(D46="Y",1,IF(D46="T",0,IF(D46="Y/T","Belum diisi","Error")))</f>
        <v>Belum diisi</v>
      </c>
      <c r="F46" s="528">
        <v>1</v>
      </c>
      <c r="G46" s="529"/>
      <c r="H46" s="600" t="str">
        <f t="shared" si="0"/>
        <v>Belum Diisi</v>
      </c>
      <c r="I46" s="590" t="s">
        <v>26</v>
      </c>
      <c r="J46" s="591" t="str">
        <f>IF($D$46="Y/T","Isi Tujuan",IF($E$46=0,0,IF(I46="Y",1,IF(I46="T",0,"Isi Dulu"))))</f>
        <v>Isi Tujuan</v>
      </c>
      <c r="K46" s="590" t="s">
        <v>26</v>
      </c>
      <c r="L46" s="591" t="str">
        <f>IF($D$46="Y/T","Isi Tujuan",IF($E$46=0,0,IF(K46="Y",1,IF(K46="T",0,"Isi Dulu"))))</f>
        <v>Isi Tujuan</v>
      </c>
      <c r="M46" s="848" t="s">
        <v>26</v>
      </c>
      <c r="N46" s="851" t="str">
        <f>IF(M46="Y",1,IF(M46="T",0,IF(M46="Y/T","Belum diisi","Error")))</f>
        <v>Belum diisi</v>
      </c>
    </row>
    <row r="47" spans="2:14" ht="15.75">
      <c r="B47" s="837"/>
      <c r="C47" s="840"/>
      <c r="D47" s="858"/>
      <c r="E47" s="861"/>
      <c r="F47" s="549">
        <v>2</v>
      </c>
      <c r="G47" s="550"/>
      <c r="H47" s="598" t="str">
        <f t="shared" si="0"/>
        <v>Belum Diisi</v>
      </c>
      <c r="I47" s="592" t="s">
        <v>26</v>
      </c>
      <c r="J47" s="593" t="str">
        <f>IF($D$46="Y/T","Isi Tujuan",IF($E$46=0,0,IF(I47="Y",1,IF(I47="T",0,"Isi Dulu"))))</f>
        <v>Isi Tujuan</v>
      </c>
      <c r="K47" s="592" t="s">
        <v>26</v>
      </c>
      <c r="L47" s="593" t="str">
        <f>IF($D$46="Y/T","Isi Tujuan",IF($E$46=0,0,IF(K47="Y",1,IF(K47="T",0,"Isi Dulu"))))</f>
        <v>Isi Tujuan</v>
      </c>
      <c r="M47" s="849"/>
      <c r="N47" s="852"/>
    </row>
    <row r="48" spans="2:14" ht="15.75">
      <c r="B48" s="837"/>
      <c r="C48" s="840"/>
      <c r="D48" s="858"/>
      <c r="E48" s="861"/>
      <c r="F48" s="549">
        <v>3</v>
      </c>
      <c r="G48" s="550"/>
      <c r="H48" s="598" t="str">
        <f t="shared" si="0"/>
        <v>Belum Diisi</v>
      </c>
      <c r="I48" s="592" t="s">
        <v>26</v>
      </c>
      <c r="J48" s="593" t="str">
        <f>IF($D$46="Y/T","Isi Tujuan",IF($E$46=0,0,IF(I48="Y",1,IF(I48="T",0,"Isi Dulu"))))</f>
        <v>Isi Tujuan</v>
      </c>
      <c r="K48" s="592" t="s">
        <v>26</v>
      </c>
      <c r="L48" s="593" t="str">
        <f>IF($D$46="Y/T","Isi Tujuan",IF($E$46=0,0,IF(K48="Y",1,IF(K48="T",0,"Isi Dulu"))))</f>
        <v>Isi Tujuan</v>
      </c>
      <c r="M48" s="849"/>
      <c r="N48" s="852"/>
    </row>
    <row r="49" spans="2:14" ht="15.75">
      <c r="B49" s="837"/>
      <c r="C49" s="840"/>
      <c r="D49" s="858"/>
      <c r="E49" s="861"/>
      <c r="F49" s="549">
        <v>4</v>
      </c>
      <c r="G49" s="550"/>
      <c r="H49" s="598" t="str">
        <f t="shared" si="0"/>
        <v>Belum Diisi</v>
      </c>
      <c r="I49" s="592" t="s">
        <v>26</v>
      </c>
      <c r="J49" s="593" t="str">
        <f>IF($D$46="Y/T","Isi Tujuan",IF($E$46=0,0,IF(I49="Y",1,IF(I49="T",0,"Isi Dulu"))))</f>
        <v>Isi Tujuan</v>
      </c>
      <c r="K49" s="592" t="s">
        <v>26</v>
      </c>
      <c r="L49" s="593" t="str">
        <f>IF($D$46="Y/T","Isi Tujuan",IF($E$46=0,0,IF(K49="Y",1,IF(K49="T",0,"Isi Dulu"))))</f>
        <v>Isi Tujuan</v>
      </c>
      <c r="M49" s="849"/>
      <c r="N49" s="852"/>
    </row>
    <row r="50" spans="2:14" ht="15.75">
      <c r="B50" s="838"/>
      <c r="C50" s="841"/>
      <c r="D50" s="859"/>
      <c r="E50" s="862"/>
      <c r="F50" s="569">
        <v>5</v>
      </c>
      <c r="G50" s="570"/>
      <c r="H50" s="599" t="str">
        <f t="shared" si="0"/>
        <v>Belum Diisi</v>
      </c>
      <c r="I50" s="595" t="s">
        <v>26</v>
      </c>
      <c r="J50" s="596" t="str">
        <f>IF($D$46="Y/T","Isi Tujuan",IF($E$46=0,0,IF(I50="Y",1,IF(I50="T",0,"Isi Dulu"))))</f>
        <v>Isi Tujuan</v>
      </c>
      <c r="K50" s="595" t="s">
        <v>26</v>
      </c>
      <c r="L50" s="596" t="str">
        <f>IF($D$46="Y/T","Isi Tujuan",IF($E$46=0,0,IF(K50="Y",1,IF(K50="T",0,"Isi Dulu"))))</f>
        <v>Isi Tujuan</v>
      </c>
      <c r="M50" s="850"/>
      <c r="N50" s="853"/>
    </row>
    <row r="51" spans="2:14" ht="15.75">
      <c r="B51" s="836">
        <v>10</v>
      </c>
      <c r="C51" s="839"/>
      <c r="D51" s="857" t="s">
        <v>26</v>
      </c>
      <c r="E51" s="860" t="str">
        <f>IF(D51="Y",1,IF(D51="T",0,IF(D51="Y/T","Belum diisi","Error")))</f>
        <v>Belum diisi</v>
      </c>
      <c r="F51" s="528">
        <v>1</v>
      </c>
      <c r="G51" s="529"/>
      <c r="H51" s="600" t="str">
        <f t="shared" si="0"/>
        <v>Belum Diisi</v>
      </c>
      <c r="I51" s="590" t="s">
        <v>26</v>
      </c>
      <c r="J51" s="591" t="str">
        <f>IF($D$51="Y/T","Isi Tujuan",IF($E$51=0,0,IF(I51="Y",1,IF(I51="T",0,"Isi Dulu"))))</f>
        <v>Isi Tujuan</v>
      </c>
      <c r="K51" s="590" t="s">
        <v>26</v>
      </c>
      <c r="L51" s="591" t="str">
        <f>IF($D$51="Y/T","Isi Tujuan",IF($E$51=0,0,IF(K51="Y",1,IF(K51="T",0,"Isi Dulu"))))</f>
        <v>Isi Tujuan</v>
      </c>
      <c r="M51" s="848" t="s">
        <v>26</v>
      </c>
      <c r="N51" s="851" t="str">
        <f>IF(M51="Y",1,IF(M51="T",0,IF(M51="Y/T","Belum diisi","Error")))</f>
        <v>Belum diisi</v>
      </c>
    </row>
    <row r="52" spans="2:14" ht="15.75">
      <c r="B52" s="837"/>
      <c r="C52" s="840"/>
      <c r="D52" s="858"/>
      <c r="E52" s="861"/>
      <c r="F52" s="549">
        <v>2</v>
      </c>
      <c r="G52" s="550"/>
      <c r="H52" s="598" t="str">
        <f t="shared" si="0"/>
        <v>Belum Diisi</v>
      </c>
      <c r="I52" s="592" t="s">
        <v>26</v>
      </c>
      <c r="J52" s="593" t="str">
        <f>IF($D$51="Y/T","Isi Tujuan",IF($E$51=0,0,IF(I52="Y",1,IF(I52="T",0,"Isi Dulu"))))</f>
        <v>Isi Tujuan</v>
      </c>
      <c r="K52" s="592" t="s">
        <v>26</v>
      </c>
      <c r="L52" s="593" t="str">
        <f>IF($D$51="Y/T","Isi Tujuan",IF($E$51=0,0,IF(K52="Y",1,IF(K52="T",0,"Isi Dulu"))))</f>
        <v>Isi Tujuan</v>
      </c>
      <c r="M52" s="849"/>
      <c r="N52" s="852"/>
    </row>
    <row r="53" spans="2:14" ht="15.75">
      <c r="B53" s="837"/>
      <c r="C53" s="840"/>
      <c r="D53" s="858"/>
      <c r="E53" s="861"/>
      <c r="F53" s="549">
        <v>3</v>
      </c>
      <c r="G53" s="550"/>
      <c r="H53" s="598" t="str">
        <f t="shared" si="0"/>
        <v>Belum Diisi</v>
      </c>
      <c r="I53" s="592" t="s">
        <v>26</v>
      </c>
      <c r="J53" s="593" t="str">
        <f>IF($D$51="Y/T","Isi Tujuan",IF($E$51=0,0,IF(I53="Y",1,IF(I53="T",0,"Isi Dulu"))))</f>
        <v>Isi Tujuan</v>
      </c>
      <c r="K53" s="592" t="s">
        <v>26</v>
      </c>
      <c r="L53" s="593" t="str">
        <f>IF($D$51="Y/T","Isi Tujuan",IF($E$51=0,0,IF(K53="Y",1,IF(K53="T",0,"Isi Dulu"))))</f>
        <v>Isi Tujuan</v>
      </c>
      <c r="M53" s="849"/>
      <c r="N53" s="852"/>
    </row>
    <row r="54" spans="2:14" ht="15.75">
      <c r="B54" s="837"/>
      <c r="C54" s="840"/>
      <c r="D54" s="858"/>
      <c r="E54" s="861"/>
      <c r="F54" s="549">
        <v>4</v>
      </c>
      <c r="G54" s="550"/>
      <c r="H54" s="598" t="str">
        <f t="shared" si="0"/>
        <v>Belum Diisi</v>
      </c>
      <c r="I54" s="592" t="s">
        <v>26</v>
      </c>
      <c r="J54" s="593" t="str">
        <f>IF($D$51="Y/T","Isi Tujuan",IF($E$51=0,0,IF(I54="Y",1,IF(I54="T",0,"Isi Dulu"))))</f>
        <v>Isi Tujuan</v>
      </c>
      <c r="K54" s="592" t="s">
        <v>26</v>
      </c>
      <c r="L54" s="593" t="str">
        <f>IF($D$51="Y/T","Isi Tujuan",IF($E$51=0,0,IF(K54="Y",1,IF(K54="T",0,"Isi Dulu"))))</f>
        <v>Isi Tujuan</v>
      </c>
      <c r="M54" s="849"/>
      <c r="N54" s="852"/>
    </row>
    <row r="55" spans="2:14" ht="15.75">
      <c r="B55" s="838"/>
      <c r="C55" s="841"/>
      <c r="D55" s="859"/>
      <c r="E55" s="862"/>
      <c r="F55" s="569">
        <v>5</v>
      </c>
      <c r="G55" s="570"/>
      <c r="H55" s="599" t="str">
        <f t="shared" si="0"/>
        <v>Belum Diisi</v>
      </c>
      <c r="I55" s="595" t="s">
        <v>26</v>
      </c>
      <c r="J55" s="596" t="str">
        <f>IF($D$51="Y/T","Isi Tujuan",IF($E$51=0,0,IF(I55="Y",1,IF(I55="T",0,"Isi Dulu"))))</f>
        <v>Isi Tujuan</v>
      </c>
      <c r="K55" s="595" t="s">
        <v>26</v>
      </c>
      <c r="L55" s="596" t="str">
        <f>IF($D$51="Y/T","Isi Tujuan",IF($E$51=0,0,IF(K55="Y",1,IF(K55="T",0,"Isi Dulu"))))</f>
        <v>Isi Tujuan</v>
      </c>
      <c r="M55" s="850"/>
      <c r="N55" s="853"/>
    </row>
    <row r="56" spans="2:14" ht="15.75">
      <c r="B56" s="836">
        <v>11</v>
      </c>
      <c r="C56" s="839"/>
      <c r="D56" s="857" t="s">
        <v>26</v>
      </c>
      <c r="E56" s="860" t="str">
        <f>IF(D56="Y",1,IF(D56="T",0,IF(D56="Y/T","Belum diisi","Error")))</f>
        <v>Belum diisi</v>
      </c>
      <c r="F56" s="528">
        <v>1</v>
      </c>
      <c r="G56" s="529"/>
      <c r="H56" s="600" t="str">
        <f t="shared" si="0"/>
        <v>Belum Diisi</v>
      </c>
      <c r="I56" s="590" t="s">
        <v>26</v>
      </c>
      <c r="J56" s="591" t="str">
        <f>IF($D$56="Y/T","Isi Tujuan",IF($E$56=0,0,IF(I56="Y",1,IF(I56="T",0,"Isi Dulu"))))</f>
        <v>Isi Tujuan</v>
      </c>
      <c r="K56" s="590" t="s">
        <v>26</v>
      </c>
      <c r="L56" s="591" t="str">
        <f>IF($D$56="Y/T","Isi Tujuan",IF($E$56=0,0,IF(K56="Y",1,IF(K56="T",0,"Isi Dulu"))))</f>
        <v>Isi Tujuan</v>
      </c>
      <c r="M56" s="848" t="s">
        <v>26</v>
      </c>
      <c r="N56" s="851" t="str">
        <f>IF(M56="Y",1,IF(M56="T",0,IF(M56="Y/T","Belum diisi","Error")))</f>
        <v>Belum diisi</v>
      </c>
    </row>
    <row r="57" spans="2:14" ht="15.75">
      <c r="B57" s="837"/>
      <c r="C57" s="840"/>
      <c r="D57" s="858"/>
      <c r="E57" s="861"/>
      <c r="F57" s="549">
        <v>2</v>
      </c>
      <c r="G57" s="550"/>
      <c r="H57" s="598" t="str">
        <f t="shared" si="0"/>
        <v>Belum Diisi</v>
      </c>
      <c r="I57" s="592" t="s">
        <v>26</v>
      </c>
      <c r="J57" s="593" t="str">
        <f>IF($D$56="Y/T","Isi Tujuan",IF($E$56=0,0,IF(I57="Y",1,IF(I57="T",0,"Isi Dulu"))))</f>
        <v>Isi Tujuan</v>
      </c>
      <c r="K57" s="592" t="s">
        <v>26</v>
      </c>
      <c r="L57" s="593" t="str">
        <f>IF($D$56="Y/T","Isi Tujuan",IF($E$56=0,0,IF(K57="Y",1,IF(K57="T",0,"Isi Dulu"))))</f>
        <v>Isi Tujuan</v>
      </c>
      <c r="M57" s="849"/>
      <c r="N57" s="852"/>
    </row>
    <row r="58" spans="2:14" ht="15.75">
      <c r="B58" s="837"/>
      <c r="C58" s="840"/>
      <c r="D58" s="858"/>
      <c r="E58" s="861"/>
      <c r="F58" s="549">
        <v>3</v>
      </c>
      <c r="G58" s="550"/>
      <c r="H58" s="598" t="str">
        <f t="shared" si="0"/>
        <v>Belum Diisi</v>
      </c>
      <c r="I58" s="592" t="s">
        <v>26</v>
      </c>
      <c r="J58" s="593" t="str">
        <f>IF($D$56="Y/T","Isi Tujuan",IF($E$56=0,0,IF(I58="Y",1,IF(I58="T",0,"Isi Dulu"))))</f>
        <v>Isi Tujuan</v>
      </c>
      <c r="K58" s="592" t="s">
        <v>26</v>
      </c>
      <c r="L58" s="593" t="str">
        <f>IF($D$56="Y/T","Isi Tujuan",IF($E$56=0,0,IF(K58="Y",1,IF(K58="T",0,"Isi Dulu"))))</f>
        <v>Isi Tujuan</v>
      </c>
      <c r="M58" s="849"/>
      <c r="N58" s="852"/>
    </row>
    <row r="59" spans="2:14" ht="15.75">
      <c r="B59" s="837"/>
      <c r="C59" s="840"/>
      <c r="D59" s="858"/>
      <c r="E59" s="861"/>
      <c r="F59" s="549">
        <v>4</v>
      </c>
      <c r="G59" s="550"/>
      <c r="H59" s="598" t="str">
        <f t="shared" si="0"/>
        <v>Belum Diisi</v>
      </c>
      <c r="I59" s="592" t="s">
        <v>26</v>
      </c>
      <c r="J59" s="593" t="str">
        <f>IF($D$56="Y/T","Isi Tujuan",IF($E$56=0,0,IF(I59="Y",1,IF(I59="T",0,"Isi Dulu"))))</f>
        <v>Isi Tujuan</v>
      </c>
      <c r="K59" s="592" t="s">
        <v>26</v>
      </c>
      <c r="L59" s="593" t="str">
        <f>IF($D$56="Y/T","Isi Tujuan",IF($E$56=0,0,IF(K59="Y",1,IF(K59="T",0,"Isi Dulu"))))</f>
        <v>Isi Tujuan</v>
      </c>
      <c r="M59" s="849"/>
      <c r="N59" s="852"/>
    </row>
    <row r="60" spans="2:14" ht="15.75">
      <c r="B60" s="838"/>
      <c r="C60" s="841"/>
      <c r="D60" s="859"/>
      <c r="E60" s="862"/>
      <c r="F60" s="569">
        <v>5</v>
      </c>
      <c r="G60" s="570"/>
      <c r="H60" s="599" t="str">
        <f t="shared" si="0"/>
        <v>Belum Diisi</v>
      </c>
      <c r="I60" s="595" t="s">
        <v>26</v>
      </c>
      <c r="J60" s="596" t="str">
        <f>IF($D$56="Y/T","Isi Tujuan",IF($E$56=0,0,IF(I60="Y",1,IF(I60="T",0,"Isi Dulu"))))</f>
        <v>Isi Tujuan</v>
      </c>
      <c r="K60" s="595" t="s">
        <v>26</v>
      </c>
      <c r="L60" s="596" t="str">
        <f>IF($D$56="Y/T","Isi Tujuan",IF($E$56=0,0,IF(K60="Y",1,IF(K60="T",0,"Isi Dulu"))))</f>
        <v>Isi Tujuan</v>
      </c>
      <c r="M60" s="850"/>
      <c r="N60" s="853"/>
    </row>
    <row r="61" spans="2:14" ht="15.75">
      <c r="B61" s="836">
        <v>12</v>
      </c>
      <c r="C61" s="839"/>
      <c r="D61" s="857" t="s">
        <v>26</v>
      </c>
      <c r="E61" s="860" t="str">
        <f>IF(D61="Y",1,IF(D61="T",0,IF(D61="Y/T","Belum diisi","Error")))</f>
        <v>Belum diisi</v>
      </c>
      <c r="F61" s="528">
        <v>1</v>
      </c>
      <c r="G61" s="529"/>
      <c r="H61" s="600" t="str">
        <f t="shared" si="0"/>
        <v>Belum Diisi</v>
      </c>
      <c r="I61" s="590" t="s">
        <v>26</v>
      </c>
      <c r="J61" s="591" t="str">
        <f>IF($D$61="Y/T","Isi Tujuan",IF($E$61=0,0,IF(I61="Y",1,IF(I61="T",0,"Isi Dulu"))))</f>
        <v>Isi Tujuan</v>
      </c>
      <c r="K61" s="590" t="s">
        <v>26</v>
      </c>
      <c r="L61" s="591" t="str">
        <f>IF($D$61="Y/T","Isi Tujuan",IF($E$61=0,0,IF(K61="Y",1,IF(K61="T",0,"Isi Dulu"))))</f>
        <v>Isi Tujuan</v>
      </c>
      <c r="M61" s="848" t="s">
        <v>26</v>
      </c>
      <c r="N61" s="851" t="str">
        <f>IF(M61="Y",1,IF(M61="T",0,IF(M61="Y/T","Belum diisi","Error")))</f>
        <v>Belum diisi</v>
      </c>
    </row>
    <row r="62" spans="2:14" ht="15.75">
      <c r="B62" s="837"/>
      <c r="C62" s="840"/>
      <c r="D62" s="858"/>
      <c r="E62" s="861"/>
      <c r="F62" s="549">
        <v>2</v>
      </c>
      <c r="G62" s="550"/>
      <c r="H62" s="598" t="str">
        <f t="shared" si="0"/>
        <v>Belum Diisi</v>
      </c>
      <c r="I62" s="592" t="s">
        <v>26</v>
      </c>
      <c r="J62" s="593" t="str">
        <f>IF($D$61="Y/T","Isi Tujuan",IF($E$61=0,0,IF(I62="Y",1,IF(I62="T",0,"Isi Dulu"))))</f>
        <v>Isi Tujuan</v>
      </c>
      <c r="K62" s="592" t="s">
        <v>26</v>
      </c>
      <c r="L62" s="593" t="str">
        <f>IF($D$61="Y/T","Isi Tujuan",IF($E$61=0,0,IF(K62="Y",1,IF(K62="T",0,"Isi Dulu"))))</f>
        <v>Isi Tujuan</v>
      </c>
      <c r="M62" s="849"/>
      <c r="N62" s="852"/>
    </row>
    <row r="63" spans="2:14" ht="15.75">
      <c r="B63" s="837"/>
      <c r="C63" s="840"/>
      <c r="D63" s="858"/>
      <c r="E63" s="861"/>
      <c r="F63" s="549">
        <v>3</v>
      </c>
      <c r="G63" s="550"/>
      <c r="H63" s="598" t="str">
        <f t="shared" si="0"/>
        <v>Belum Diisi</v>
      </c>
      <c r="I63" s="592" t="s">
        <v>26</v>
      </c>
      <c r="J63" s="593" t="str">
        <f>IF($D$61="Y/T","Isi Tujuan",IF($E$61=0,0,IF(I63="Y",1,IF(I63="T",0,"Isi Dulu"))))</f>
        <v>Isi Tujuan</v>
      </c>
      <c r="K63" s="592" t="s">
        <v>26</v>
      </c>
      <c r="L63" s="593" t="str">
        <f>IF($D$61="Y/T","Isi Tujuan",IF($E$61=0,0,IF(K63="Y",1,IF(K63="T",0,"Isi Dulu"))))</f>
        <v>Isi Tujuan</v>
      </c>
      <c r="M63" s="849"/>
      <c r="N63" s="852"/>
    </row>
    <row r="64" spans="2:14" ht="15.75">
      <c r="B64" s="837"/>
      <c r="C64" s="840"/>
      <c r="D64" s="858"/>
      <c r="E64" s="861"/>
      <c r="F64" s="549">
        <v>4</v>
      </c>
      <c r="G64" s="550"/>
      <c r="H64" s="598" t="str">
        <f t="shared" si="0"/>
        <v>Belum Diisi</v>
      </c>
      <c r="I64" s="592" t="s">
        <v>26</v>
      </c>
      <c r="J64" s="593" t="str">
        <f>IF($D$61="Y/T","Isi Tujuan",IF($E$61=0,0,IF(I64="Y",1,IF(I64="T",0,"Isi Dulu"))))</f>
        <v>Isi Tujuan</v>
      </c>
      <c r="K64" s="592" t="s">
        <v>26</v>
      </c>
      <c r="L64" s="593" t="str">
        <f>IF($D$61="Y/T","Isi Tujuan",IF($E$61=0,0,IF(K64="Y",1,IF(K64="T",0,"Isi Dulu"))))</f>
        <v>Isi Tujuan</v>
      </c>
      <c r="M64" s="849"/>
      <c r="N64" s="852"/>
    </row>
    <row r="65" spans="2:14" ht="15.75">
      <c r="B65" s="838"/>
      <c r="C65" s="841"/>
      <c r="D65" s="859"/>
      <c r="E65" s="862"/>
      <c r="F65" s="569">
        <v>5</v>
      </c>
      <c r="G65" s="570"/>
      <c r="H65" s="599" t="str">
        <f t="shared" si="0"/>
        <v>Belum Diisi</v>
      </c>
      <c r="I65" s="595" t="s">
        <v>26</v>
      </c>
      <c r="J65" s="596" t="str">
        <f>IF($D$61="Y/T","Isi Tujuan",IF($E$61=0,0,IF(I65="Y",1,IF(I65="T",0,"Isi Dulu"))))</f>
        <v>Isi Tujuan</v>
      </c>
      <c r="K65" s="595" t="s">
        <v>26</v>
      </c>
      <c r="L65" s="596" t="str">
        <f>IF($D$61="Y/T","Isi Tujuan",IF($E$61=0,0,IF(K65="Y",1,IF(K65="T",0,"Isi Dulu"))))</f>
        <v>Isi Tujuan</v>
      </c>
      <c r="M65" s="850"/>
      <c r="N65" s="853"/>
    </row>
    <row r="66" spans="2:14" ht="15.75">
      <c r="B66" s="836">
        <v>13</v>
      </c>
      <c r="C66" s="839"/>
      <c r="D66" s="857" t="s">
        <v>26</v>
      </c>
      <c r="E66" s="860" t="str">
        <f>IF(D66="Y",1,IF(D66="T",0,IF(D66="Y/T","Belum diisi","Error")))</f>
        <v>Belum diisi</v>
      </c>
      <c r="F66" s="528">
        <v>1</v>
      </c>
      <c r="G66" s="529"/>
      <c r="H66" s="600" t="str">
        <f t="shared" si="0"/>
        <v>Belum Diisi</v>
      </c>
      <c r="I66" s="590" t="s">
        <v>26</v>
      </c>
      <c r="J66" s="591" t="str">
        <f>IF($D$66="Y/T","Isi Tujuan",IF($E$66=0,0,IF(I66="Y",1,IF(I66="T",0,"Isi Dulu"))))</f>
        <v>Isi Tujuan</v>
      </c>
      <c r="K66" s="590" t="s">
        <v>26</v>
      </c>
      <c r="L66" s="591" t="str">
        <f>IF($D$66="Y/T","Isi Tujuan",IF($E$66=0,0,IF(K66="Y",1,IF(K66="T",0,"Isi Dulu"))))</f>
        <v>Isi Tujuan</v>
      </c>
      <c r="M66" s="848" t="s">
        <v>26</v>
      </c>
      <c r="N66" s="851" t="str">
        <f>IF(M66="Y",1,IF(M66="T",0,IF(M66="Y/T","Belum diisi","Error")))</f>
        <v>Belum diisi</v>
      </c>
    </row>
    <row r="67" spans="2:14" ht="15.75">
      <c r="B67" s="837"/>
      <c r="C67" s="840"/>
      <c r="D67" s="858"/>
      <c r="E67" s="861"/>
      <c r="F67" s="549">
        <v>2</v>
      </c>
      <c r="G67" s="550"/>
      <c r="H67" s="598" t="str">
        <f t="shared" si="0"/>
        <v>Belum Diisi</v>
      </c>
      <c r="I67" s="592" t="s">
        <v>26</v>
      </c>
      <c r="J67" s="593" t="str">
        <f>IF($D$66="Y/T","Isi Tujuan",IF($E$66=0,0,IF(I67="Y",1,IF(I67="T",0,"Isi Dulu"))))</f>
        <v>Isi Tujuan</v>
      </c>
      <c r="K67" s="592" t="s">
        <v>26</v>
      </c>
      <c r="L67" s="593" t="str">
        <f>IF($D$66="Y/T","Isi Tujuan",IF($E$66=0,0,IF(K67="Y",1,IF(K67="T",0,"Isi Dulu"))))</f>
        <v>Isi Tujuan</v>
      </c>
      <c r="M67" s="849"/>
      <c r="N67" s="852"/>
    </row>
    <row r="68" spans="2:14" ht="15.75">
      <c r="B68" s="837"/>
      <c r="C68" s="840"/>
      <c r="D68" s="858"/>
      <c r="E68" s="861"/>
      <c r="F68" s="549">
        <v>3</v>
      </c>
      <c r="G68" s="550"/>
      <c r="H68" s="598" t="str">
        <f t="shared" si="0"/>
        <v>Belum Diisi</v>
      </c>
      <c r="I68" s="592" t="s">
        <v>26</v>
      </c>
      <c r="J68" s="593" t="str">
        <f>IF($D$66="Y/T","Isi Tujuan",IF($E$66=0,0,IF(I68="Y",1,IF(I68="T",0,"Isi Dulu"))))</f>
        <v>Isi Tujuan</v>
      </c>
      <c r="K68" s="592" t="s">
        <v>26</v>
      </c>
      <c r="L68" s="593" t="str">
        <f>IF($D$66="Y/T","Isi Tujuan",IF($E$66=0,0,IF(K68="Y",1,IF(K68="T",0,"Isi Dulu"))))</f>
        <v>Isi Tujuan</v>
      </c>
      <c r="M68" s="849"/>
      <c r="N68" s="852"/>
    </row>
    <row r="69" spans="2:14" ht="15.75">
      <c r="B69" s="837"/>
      <c r="C69" s="840"/>
      <c r="D69" s="858"/>
      <c r="E69" s="861"/>
      <c r="F69" s="549">
        <v>4</v>
      </c>
      <c r="G69" s="550"/>
      <c r="H69" s="598" t="str">
        <f t="shared" si="0"/>
        <v>Belum Diisi</v>
      </c>
      <c r="I69" s="592" t="s">
        <v>26</v>
      </c>
      <c r="J69" s="593" t="str">
        <f>IF($D$66="Y/T","Isi Tujuan",IF($E$66=0,0,IF(I69="Y",1,IF(I69="T",0,"Isi Dulu"))))</f>
        <v>Isi Tujuan</v>
      </c>
      <c r="K69" s="592" t="s">
        <v>26</v>
      </c>
      <c r="L69" s="593" t="str">
        <f>IF($D$66="Y/T","Isi Tujuan",IF($E$66=0,0,IF(K69="Y",1,IF(K69="T",0,"Isi Dulu"))))</f>
        <v>Isi Tujuan</v>
      </c>
      <c r="M69" s="849"/>
      <c r="N69" s="852"/>
    </row>
    <row r="70" spans="2:14" ht="15.75">
      <c r="B70" s="838"/>
      <c r="C70" s="841"/>
      <c r="D70" s="859"/>
      <c r="E70" s="862"/>
      <c r="F70" s="569">
        <v>5</v>
      </c>
      <c r="G70" s="570"/>
      <c r="H70" s="599" t="str">
        <f t="shared" ref="H70:H105" si="1">IF(OR(J70="Isi Dulu",L70="Isi Dulu",J70="Isi Tujuan",L70="Isi Tujuan"),"Belum Diisi",IF(SUM(J70,L70)=2,1,IF(SUM(J70,L70)=1,0,IF(SUM(J70,L70)=0,0,"Error"))))</f>
        <v>Belum Diisi</v>
      </c>
      <c r="I70" s="595" t="s">
        <v>26</v>
      </c>
      <c r="J70" s="596" t="str">
        <f>IF($D$66="Y/T","Isi Tujuan",IF($E$66=0,0,IF(I70="Y",1,IF(I70="T",0,"Isi Dulu"))))</f>
        <v>Isi Tujuan</v>
      </c>
      <c r="K70" s="595" t="s">
        <v>26</v>
      </c>
      <c r="L70" s="596" t="str">
        <f>IF($D$66="Y/T","Isi Tujuan",IF($E$66=0,0,IF(K70="Y",1,IF(K70="T",0,"Isi Dulu"))))</f>
        <v>Isi Tujuan</v>
      </c>
      <c r="M70" s="850"/>
      <c r="N70" s="853"/>
    </row>
    <row r="71" spans="2:14" ht="15.75">
      <c r="B71" s="836">
        <v>14</v>
      </c>
      <c r="C71" s="839"/>
      <c r="D71" s="857" t="s">
        <v>26</v>
      </c>
      <c r="E71" s="860" t="str">
        <f>IF(D71="Y",1,IF(D71="T",0,IF(D71="Y/T","Belum diisi","Error")))</f>
        <v>Belum diisi</v>
      </c>
      <c r="F71" s="528">
        <v>1</v>
      </c>
      <c r="G71" s="529"/>
      <c r="H71" s="600" t="str">
        <f t="shared" si="1"/>
        <v>Belum Diisi</v>
      </c>
      <c r="I71" s="590" t="s">
        <v>26</v>
      </c>
      <c r="J71" s="591" t="str">
        <f>IF($D$71="Y/T","Isi Tujuan",IF($E$71=0,0,IF(I71="Y",1,IF(I71="T",0,"Isi Dulu"))))</f>
        <v>Isi Tujuan</v>
      </c>
      <c r="K71" s="590" t="s">
        <v>26</v>
      </c>
      <c r="L71" s="591" t="str">
        <f>IF($D$71="Y/T","Isi Tujuan",IF($E$71=0,0,IF(K71="Y",1,IF(K71="T",0,"Isi Dulu"))))</f>
        <v>Isi Tujuan</v>
      </c>
      <c r="M71" s="848" t="s">
        <v>26</v>
      </c>
      <c r="N71" s="851" t="str">
        <f>IF(M71="Y",1,IF(M71="T",0,IF(M71="Y/T","Belum diisi","Error")))</f>
        <v>Belum diisi</v>
      </c>
    </row>
    <row r="72" spans="2:14" ht="15.75">
      <c r="B72" s="837"/>
      <c r="C72" s="840"/>
      <c r="D72" s="858"/>
      <c r="E72" s="861"/>
      <c r="F72" s="549">
        <v>2</v>
      </c>
      <c r="G72" s="550"/>
      <c r="H72" s="598" t="str">
        <f t="shared" si="1"/>
        <v>Belum Diisi</v>
      </c>
      <c r="I72" s="592" t="s">
        <v>26</v>
      </c>
      <c r="J72" s="593" t="str">
        <f>IF($D$71="Y/T","Isi Tujuan",IF($E$71=0,0,IF(I72="Y",1,IF(I72="T",0,"Isi Dulu"))))</f>
        <v>Isi Tujuan</v>
      </c>
      <c r="K72" s="592" t="s">
        <v>26</v>
      </c>
      <c r="L72" s="593" t="str">
        <f>IF($D$71="Y/T","Isi Tujuan",IF($E$71=0,0,IF(K72="Y",1,IF(K72="T",0,"Isi Dulu"))))</f>
        <v>Isi Tujuan</v>
      </c>
      <c r="M72" s="849"/>
      <c r="N72" s="852"/>
    </row>
    <row r="73" spans="2:14" ht="15.75">
      <c r="B73" s="837"/>
      <c r="C73" s="840"/>
      <c r="D73" s="858"/>
      <c r="E73" s="861"/>
      <c r="F73" s="549">
        <v>3</v>
      </c>
      <c r="G73" s="550"/>
      <c r="H73" s="598" t="str">
        <f t="shared" si="1"/>
        <v>Belum Diisi</v>
      </c>
      <c r="I73" s="592" t="s">
        <v>26</v>
      </c>
      <c r="J73" s="593" t="str">
        <f>IF($D$71="Y/T","Isi Tujuan",IF($E$71=0,0,IF(I73="Y",1,IF(I73="T",0,"Isi Dulu"))))</f>
        <v>Isi Tujuan</v>
      </c>
      <c r="K73" s="592" t="s">
        <v>26</v>
      </c>
      <c r="L73" s="593" t="str">
        <f>IF($D$71="Y/T","Isi Tujuan",IF($E$71=0,0,IF(K73="Y",1,IF(K73="T",0,"Isi Dulu"))))</f>
        <v>Isi Tujuan</v>
      </c>
      <c r="M73" s="849"/>
      <c r="N73" s="852"/>
    </row>
    <row r="74" spans="2:14" ht="15.75">
      <c r="B74" s="837"/>
      <c r="C74" s="840"/>
      <c r="D74" s="858"/>
      <c r="E74" s="861"/>
      <c r="F74" s="549">
        <v>4</v>
      </c>
      <c r="G74" s="550"/>
      <c r="H74" s="598" t="str">
        <f t="shared" si="1"/>
        <v>Belum Diisi</v>
      </c>
      <c r="I74" s="592" t="s">
        <v>26</v>
      </c>
      <c r="J74" s="593" t="str">
        <f>IF($D$71="Y/T","Isi Tujuan",IF($E$71=0,0,IF(I74="Y",1,IF(I74="T",0,"Isi Dulu"))))</f>
        <v>Isi Tujuan</v>
      </c>
      <c r="K74" s="592" t="s">
        <v>26</v>
      </c>
      <c r="L74" s="593" t="str">
        <f>IF($D$71="Y/T","Isi Tujuan",IF($E$71=0,0,IF(K74="Y",1,IF(K74="T",0,"Isi Dulu"))))</f>
        <v>Isi Tujuan</v>
      </c>
      <c r="M74" s="849"/>
      <c r="N74" s="852"/>
    </row>
    <row r="75" spans="2:14" ht="15.75">
      <c r="B75" s="838"/>
      <c r="C75" s="841"/>
      <c r="D75" s="859"/>
      <c r="E75" s="862"/>
      <c r="F75" s="569">
        <v>5</v>
      </c>
      <c r="G75" s="570"/>
      <c r="H75" s="599" t="str">
        <f t="shared" si="1"/>
        <v>Belum Diisi</v>
      </c>
      <c r="I75" s="595" t="s">
        <v>26</v>
      </c>
      <c r="J75" s="596" t="str">
        <f>IF($D$71="Y/T","Isi Tujuan",IF($E$71=0,0,IF(I75="Y",1,IF(I75="T",0,"Isi Dulu"))))</f>
        <v>Isi Tujuan</v>
      </c>
      <c r="K75" s="595" t="s">
        <v>26</v>
      </c>
      <c r="L75" s="596" t="str">
        <f>IF($D$71="Y/T","Isi Tujuan",IF($E$71=0,0,IF(K75="Y",1,IF(K75="T",0,"Isi Dulu"))))</f>
        <v>Isi Tujuan</v>
      </c>
      <c r="M75" s="850"/>
      <c r="N75" s="853"/>
    </row>
    <row r="76" spans="2:14" ht="15.75">
      <c r="B76" s="836">
        <v>15</v>
      </c>
      <c r="C76" s="839"/>
      <c r="D76" s="857" t="s">
        <v>26</v>
      </c>
      <c r="E76" s="860" t="str">
        <f>IF(D76="Y",1,IF(D76="T",0,IF(D76="Y/T","Belum diisi","Error")))</f>
        <v>Belum diisi</v>
      </c>
      <c r="F76" s="528">
        <v>1</v>
      </c>
      <c r="G76" s="529"/>
      <c r="H76" s="600" t="str">
        <f t="shared" si="1"/>
        <v>Belum Diisi</v>
      </c>
      <c r="I76" s="590" t="s">
        <v>26</v>
      </c>
      <c r="J76" s="591" t="str">
        <f>IF($D$76="Y/T","Isi Tujuan",IF($E$76=0,0,IF(I76="Y",1,IF(I76="T",0,"Isi Dulu"))))</f>
        <v>Isi Tujuan</v>
      </c>
      <c r="K76" s="590" t="s">
        <v>26</v>
      </c>
      <c r="L76" s="591" t="str">
        <f>IF($D$76="Y/T","Isi Tujuan",IF($E$76=0,0,IF(K76="Y",1,IF(K76="T",0,"Isi Dulu"))))</f>
        <v>Isi Tujuan</v>
      </c>
      <c r="M76" s="848" t="s">
        <v>26</v>
      </c>
      <c r="N76" s="851" t="str">
        <f>IF(M76="Y",1,IF(M76="T",0,IF(M76="Y/T","Belum diisi","Error")))</f>
        <v>Belum diisi</v>
      </c>
    </row>
    <row r="77" spans="2:14" ht="15.75">
      <c r="B77" s="837"/>
      <c r="C77" s="840"/>
      <c r="D77" s="858"/>
      <c r="E77" s="861"/>
      <c r="F77" s="549">
        <v>2</v>
      </c>
      <c r="G77" s="550"/>
      <c r="H77" s="598" t="str">
        <f t="shared" si="1"/>
        <v>Belum Diisi</v>
      </c>
      <c r="I77" s="592" t="s">
        <v>26</v>
      </c>
      <c r="J77" s="593" t="str">
        <f>IF($D$76="Y/T","Isi Tujuan",IF($E$76=0,0,IF(I77="Y",1,IF(I77="T",0,"Isi Dulu"))))</f>
        <v>Isi Tujuan</v>
      </c>
      <c r="K77" s="592" t="s">
        <v>26</v>
      </c>
      <c r="L77" s="593" t="str">
        <f>IF($D$76="Y/T","Isi Tujuan",IF($E$76=0,0,IF(K77="Y",1,IF(K77="T",0,"Isi Dulu"))))</f>
        <v>Isi Tujuan</v>
      </c>
      <c r="M77" s="849"/>
      <c r="N77" s="852"/>
    </row>
    <row r="78" spans="2:14" ht="15.75">
      <c r="B78" s="837"/>
      <c r="C78" s="840"/>
      <c r="D78" s="858"/>
      <c r="E78" s="861"/>
      <c r="F78" s="549">
        <v>3</v>
      </c>
      <c r="G78" s="550"/>
      <c r="H78" s="598" t="str">
        <f t="shared" si="1"/>
        <v>Belum Diisi</v>
      </c>
      <c r="I78" s="592" t="s">
        <v>26</v>
      </c>
      <c r="J78" s="593" t="str">
        <f>IF($D$76="Y/T","Isi Tujuan",IF($E$76=0,0,IF(I78="Y",1,IF(I78="T",0,"Isi Dulu"))))</f>
        <v>Isi Tujuan</v>
      </c>
      <c r="K78" s="592" t="s">
        <v>26</v>
      </c>
      <c r="L78" s="593" t="str">
        <f>IF($D$76="Y/T","Isi Tujuan",IF($E$76=0,0,IF(K78="Y",1,IF(K78="T",0,"Isi Dulu"))))</f>
        <v>Isi Tujuan</v>
      </c>
      <c r="M78" s="849"/>
      <c r="N78" s="852"/>
    </row>
    <row r="79" spans="2:14" ht="15.75">
      <c r="B79" s="837"/>
      <c r="C79" s="840"/>
      <c r="D79" s="858"/>
      <c r="E79" s="861"/>
      <c r="F79" s="549">
        <v>4</v>
      </c>
      <c r="G79" s="550"/>
      <c r="H79" s="598" t="str">
        <f t="shared" si="1"/>
        <v>Belum Diisi</v>
      </c>
      <c r="I79" s="592" t="s">
        <v>26</v>
      </c>
      <c r="J79" s="593" t="str">
        <f>IF($D$76="Y/T","Isi Tujuan",IF($E$76=0,0,IF(I79="Y",1,IF(I79="T",0,"Isi Dulu"))))</f>
        <v>Isi Tujuan</v>
      </c>
      <c r="K79" s="592" t="s">
        <v>26</v>
      </c>
      <c r="L79" s="593" t="str">
        <f>IF($D$76="Y/T","Isi Tujuan",IF($E$76=0,0,IF(K79="Y",1,IF(K79="T",0,"Isi Dulu"))))</f>
        <v>Isi Tujuan</v>
      </c>
      <c r="M79" s="849"/>
      <c r="N79" s="852"/>
    </row>
    <row r="80" spans="2:14" ht="15.75">
      <c r="B80" s="838"/>
      <c r="C80" s="841"/>
      <c r="D80" s="859"/>
      <c r="E80" s="862"/>
      <c r="F80" s="569">
        <v>5</v>
      </c>
      <c r="G80" s="570"/>
      <c r="H80" s="599" t="str">
        <f t="shared" si="1"/>
        <v>Belum Diisi</v>
      </c>
      <c r="I80" s="595" t="s">
        <v>26</v>
      </c>
      <c r="J80" s="596" t="str">
        <f>IF($D$76="Y/T","Isi Tujuan",IF($E$76=0,0,IF(I80="Y",1,IF(I80="T",0,"Isi Dulu"))))</f>
        <v>Isi Tujuan</v>
      </c>
      <c r="K80" s="595" t="s">
        <v>26</v>
      </c>
      <c r="L80" s="596" t="str">
        <f>IF($D$76="Y/T","Isi Tujuan",IF($E$76=0,0,IF(K80="Y",1,IF(K80="T",0,"Isi Dulu"))))</f>
        <v>Isi Tujuan</v>
      </c>
      <c r="M80" s="850"/>
      <c r="N80" s="853"/>
    </row>
    <row r="81" spans="2:14" ht="15.75">
      <c r="B81" s="836">
        <v>16</v>
      </c>
      <c r="C81" s="839"/>
      <c r="D81" s="857" t="s">
        <v>26</v>
      </c>
      <c r="E81" s="860" t="str">
        <f>IF(D81="Y",1,IF(D81="T",0,IF(D81="Y/T","Belum diisi","Error")))</f>
        <v>Belum diisi</v>
      </c>
      <c r="F81" s="528">
        <v>1</v>
      </c>
      <c r="G81" s="529"/>
      <c r="H81" s="600" t="str">
        <f t="shared" si="1"/>
        <v>Belum Diisi</v>
      </c>
      <c r="I81" s="590" t="s">
        <v>26</v>
      </c>
      <c r="J81" s="591" t="str">
        <f>IF($D$81="Y/T","Isi Tujuan",IF($E$81=0,0,IF(I81="Y",1,IF(I81="T",0,"Isi Dulu"))))</f>
        <v>Isi Tujuan</v>
      </c>
      <c r="K81" s="590" t="s">
        <v>26</v>
      </c>
      <c r="L81" s="591" t="str">
        <f>IF($D$81="Y/T","Isi Tujuan",IF($E$81=0,0,IF(K81="Y",1,IF(K81="T",0,"Isi Dulu"))))</f>
        <v>Isi Tujuan</v>
      </c>
      <c r="M81" s="848" t="s">
        <v>26</v>
      </c>
      <c r="N81" s="851" t="str">
        <f>IF(M81="Y",1,IF(M81="T",0,IF(M81="Y/T","Belum diisi","Error")))</f>
        <v>Belum diisi</v>
      </c>
    </row>
    <row r="82" spans="2:14" ht="15.75">
      <c r="B82" s="837"/>
      <c r="C82" s="840"/>
      <c r="D82" s="858"/>
      <c r="E82" s="861"/>
      <c r="F82" s="549">
        <v>2</v>
      </c>
      <c r="G82" s="550"/>
      <c r="H82" s="598" t="str">
        <f t="shared" si="1"/>
        <v>Belum Diisi</v>
      </c>
      <c r="I82" s="592" t="s">
        <v>26</v>
      </c>
      <c r="J82" s="593" t="str">
        <f>IF($D$81="Y/T","Isi Tujuan",IF($E$81=0,0,IF(I82="Y",1,IF(I82="T",0,"Isi Dulu"))))</f>
        <v>Isi Tujuan</v>
      </c>
      <c r="K82" s="592" t="s">
        <v>26</v>
      </c>
      <c r="L82" s="593" t="str">
        <f>IF($D$81="Y/T","Isi Tujuan",IF($E$81=0,0,IF(K82="Y",1,IF(K82="T",0,"Isi Dulu"))))</f>
        <v>Isi Tujuan</v>
      </c>
      <c r="M82" s="849"/>
      <c r="N82" s="852"/>
    </row>
    <row r="83" spans="2:14" ht="15.75">
      <c r="B83" s="837"/>
      <c r="C83" s="840"/>
      <c r="D83" s="858"/>
      <c r="E83" s="861"/>
      <c r="F83" s="549">
        <v>3</v>
      </c>
      <c r="G83" s="550"/>
      <c r="H83" s="598" t="str">
        <f t="shared" si="1"/>
        <v>Belum Diisi</v>
      </c>
      <c r="I83" s="592" t="s">
        <v>26</v>
      </c>
      <c r="J83" s="593" t="str">
        <f>IF($D$81="Y/T","Isi Tujuan",IF($E$81=0,0,IF(I83="Y",1,IF(I83="T",0,"Isi Dulu"))))</f>
        <v>Isi Tujuan</v>
      </c>
      <c r="K83" s="592" t="s">
        <v>26</v>
      </c>
      <c r="L83" s="593" t="str">
        <f>IF($D$81="Y/T","Isi Tujuan",IF($E$81=0,0,IF(K83="Y",1,IF(K83="T",0,"Isi Dulu"))))</f>
        <v>Isi Tujuan</v>
      </c>
      <c r="M83" s="849"/>
      <c r="N83" s="852"/>
    </row>
    <row r="84" spans="2:14" ht="15.75">
      <c r="B84" s="837"/>
      <c r="C84" s="840"/>
      <c r="D84" s="858"/>
      <c r="E84" s="861"/>
      <c r="F84" s="549">
        <v>4</v>
      </c>
      <c r="G84" s="550"/>
      <c r="H84" s="598" t="str">
        <f t="shared" si="1"/>
        <v>Belum Diisi</v>
      </c>
      <c r="I84" s="592" t="s">
        <v>26</v>
      </c>
      <c r="J84" s="593" t="str">
        <f>IF($D$81="Y/T","Isi Tujuan",IF($E$81=0,0,IF(I84="Y",1,IF(I84="T",0,"Isi Dulu"))))</f>
        <v>Isi Tujuan</v>
      </c>
      <c r="K84" s="592" t="s">
        <v>26</v>
      </c>
      <c r="L84" s="593" t="str">
        <f>IF($D$81="Y/T","Isi Tujuan",IF($E$81=0,0,IF(K84="Y",1,IF(K84="T",0,"Isi Dulu"))))</f>
        <v>Isi Tujuan</v>
      </c>
      <c r="M84" s="849"/>
      <c r="N84" s="852"/>
    </row>
    <row r="85" spans="2:14" ht="15.75">
      <c r="B85" s="838"/>
      <c r="C85" s="841"/>
      <c r="D85" s="859"/>
      <c r="E85" s="862"/>
      <c r="F85" s="569">
        <v>5</v>
      </c>
      <c r="G85" s="570"/>
      <c r="H85" s="599" t="str">
        <f t="shared" si="1"/>
        <v>Belum Diisi</v>
      </c>
      <c r="I85" s="595" t="s">
        <v>26</v>
      </c>
      <c r="J85" s="596" t="str">
        <f>IF($D$81="Y/T","Isi Tujuan",IF($E$81=0,0,IF(I85="Y",1,IF(I85="T",0,"Isi Dulu"))))</f>
        <v>Isi Tujuan</v>
      </c>
      <c r="K85" s="595" t="s">
        <v>26</v>
      </c>
      <c r="L85" s="596" t="str">
        <f>IF($D$81="Y/T","Isi Tujuan",IF($E$81=0,0,IF(K85="Y",1,IF(K85="T",0,"Isi Dulu"))))</f>
        <v>Isi Tujuan</v>
      </c>
      <c r="M85" s="850"/>
      <c r="N85" s="853"/>
    </row>
    <row r="86" spans="2:14" ht="15.75">
      <c r="B86" s="836">
        <v>17</v>
      </c>
      <c r="C86" s="839"/>
      <c r="D86" s="857" t="s">
        <v>26</v>
      </c>
      <c r="E86" s="860" t="str">
        <f>IF(D86="Y",1,IF(D86="T",0,IF(D86="Y/T","Belum diisi","Error")))</f>
        <v>Belum diisi</v>
      </c>
      <c r="F86" s="528">
        <v>1</v>
      </c>
      <c r="G86" s="529"/>
      <c r="H86" s="600" t="str">
        <f t="shared" si="1"/>
        <v>Belum Diisi</v>
      </c>
      <c r="I86" s="590" t="s">
        <v>26</v>
      </c>
      <c r="J86" s="591" t="str">
        <f>IF($D$86="Y/T","Isi Tujuan",IF($E$86=0,0,IF(I86="Y",1,IF(I86="T",0,"Isi Dulu"))))</f>
        <v>Isi Tujuan</v>
      </c>
      <c r="K86" s="590" t="s">
        <v>26</v>
      </c>
      <c r="L86" s="591" t="str">
        <f>IF($D$86="Y/T","Isi Tujuan",IF($E$86=0,0,IF(K86="Y",1,IF(K86="T",0,"Isi Dulu"))))</f>
        <v>Isi Tujuan</v>
      </c>
      <c r="M86" s="848" t="s">
        <v>26</v>
      </c>
      <c r="N86" s="851" t="str">
        <f>IF(M86="Y",1,IF(M86="T",0,IF(M86="Y/T","Belum diisi","Error")))</f>
        <v>Belum diisi</v>
      </c>
    </row>
    <row r="87" spans="2:14" ht="15.75">
      <c r="B87" s="837"/>
      <c r="C87" s="840"/>
      <c r="D87" s="858"/>
      <c r="E87" s="861"/>
      <c r="F87" s="549">
        <v>2</v>
      </c>
      <c r="G87" s="550"/>
      <c r="H87" s="598" t="str">
        <f t="shared" si="1"/>
        <v>Belum Diisi</v>
      </c>
      <c r="I87" s="592" t="s">
        <v>26</v>
      </c>
      <c r="J87" s="593" t="str">
        <f>IF($D$86="Y/T","Isi Tujuan",IF($E$86=0,0,IF(I87="Y",1,IF(I87="T",0,"Isi Dulu"))))</f>
        <v>Isi Tujuan</v>
      </c>
      <c r="K87" s="592" t="s">
        <v>26</v>
      </c>
      <c r="L87" s="593" t="str">
        <f>IF($D$86="Y/T","Isi Tujuan",IF($E$86=0,0,IF(K87="Y",1,IF(K87="T",0,"Isi Dulu"))))</f>
        <v>Isi Tujuan</v>
      </c>
      <c r="M87" s="849"/>
      <c r="N87" s="852"/>
    </row>
    <row r="88" spans="2:14" ht="15.75">
      <c r="B88" s="837"/>
      <c r="C88" s="840"/>
      <c r="D88" s="858"/>
      <c r="E88" s="861"/>
      <c r="F88" s="549">
        <v>3</v>
      </c>
      <c r="G88" s="550"/>
      <c r="H88" s="598" t="str">
        <f t="shared" si="1"/>
        <v>Belum Diisi</v>
      </c>
      <c r="I88" s="592" t="s">
        <v>26</v>
      </c>
      <c r="J88" s="593" t="str">
        <f>IF($D$86="Y/T","Isi Tujuan",IF($E$86=0,0,IF(I88="Y",1,IF(I88="T",0,"Isi Dulu"))))</f>
        <v>Isi Tujuan</v>
      </c>
      <c r="K88" s="592" t="s">
        <v>26</v>
      </c>
      <c r="L88" s="593" t="str">
        <f>IF($D$86="Y/T","Isi Tujuan",IF($E$86=0,0,IF(K88="Y",1,IF(K88="T",0,"Isi Dulu"))))</f>
        <v>Isi Tujuan</v>
      </c>
      <c r="M88" s="849"/>
      <c r="N88" s="852"/>
    </row>
    <row r="89" spans="2:14" ht="15.75">
      <c r="B89" s="837"/>
      <c r="C89" s="840"/>
      <c r="D89" s="858"/>
      <c r="E89" s="861"/>
      <c r="F89" s="549">
        <v>4</v>
      </c>
      <c r="G89" s="550"/>
      <c r="H89" s="598" t="str">
        <f t="shared" si="1"/>
        <v>Belum Diisi</v>
      </c>
      <c r="I89" s="592" t="s">
        <v>26</v>
      </c>
      <c r="J89" s="593" t="str">
        <f>IF($D$86="Y/T","Isi Tujuan",IF($E$86=0,0,IF(I89="Y",1,IF(I89="T",0,"Isi Dulu"))))</f>
        <v>Isi Tujuan</v>
      </c>
      <c r="K89" s="592" t="s">
        <v>26</v>
      </c>
      <c r="L89" s="593" t="str">
        <f>IF($D$86="Y/T","Isi Tujuan",IF($E$86=0,0,IF(K89="Y",1,IF(K89="T",0,"Isi Dulu"))))</f>
        <v>Isi Tujuan</v>
      </c>
      <c r="M89" s="849"/>
      <c r="N89" s="852"/>
    </row>
    <row r="90" spans="2:14" ht="15.75">
      <c r="B90" s="838"/>
      <c r="C90" s="841"/>
      <c r="D90" s="859"/>
      <c r="E90" s="862"/>
      <c r="F90" s="569">
        <v>5</v>
      </c>
      <c r="G90" s="570"/>
      <c r="H90" s="599" t="str">
        <f t="shared" si="1"/>
        <v>Belum Diisi</v>
      </c>
      <c r="I90" s="595" t="s">
        <v>26</v>
      </c>
      <c r="J90" s="596" t="str">
        <f>IF($D$86="Y/T","Isi Tujuan",IF($E$86=0,0,IF(I90="Y",1,IF(I90="T",0,"Isi Dulu"))))</f>
        <v>Isi Tujuan</v>
      </c>
      <c r="K90" s="595" t="s">
        <v>26</v>
      </c>
      <c r="L90" s="596" t="str">
        <f>IF($D$86="Y/T","Isi Tujuan",IF($E$86=0,0,IF(K90="Y",1,IF(K90="T",0,"Isi Dulu"))))</f>
        <v>Isi Tujuan</v>
      </c>
      <c r="M90" s="850"/>
      <c r="N90" s="853"/>
    </row>
    <row r="91" spans="2:14" ht="15.75">
      <c r="B91" s="836">
        <v>18</v>
      </c>
      <c r="C91" s="839"/>
      <c r="D91" s="857" t="s">
        <v>26</v>
      </c>
      <c r="E91" s="860" t="str">
        <f>IF(D91="Y",1,IF(D91="T",0,IF(D91="Y/T","Belum diisi","Error")))</f>
        <v>Belum diisi</v>
      </c>
      <c r="F91" s="528">
        <v>1</v>
      </c>
      <c r="G91" s="529"/>
      <c r="H91" s="600" t="str">
        <f t="shared" si="1"/>
        <v>Belum Diisi</v>
      </c>
      <c r="I91" s="590" t="s">
        <v>26</v>
      </c>
      <c r="J91" s="591" t="str">
        <f>IF($D$91="Y/T","Isi Tujuan",IF($E$91=0,0,IF(I91="Y",1,IF(I91="T",0,"Isi Dulu"))))</f>
        <v>Isi Tujuan</v>
      </c>
      <c r="K91" s="590" t="s">
        <v>26</v>
      </c>
      <c r="L91" s="591" t="str">
        <f>IF($D$91="Y/T","Isi Tujuan",IF($E$91=0,0,IF(K91="Y",1,IF(K91="T",0,"Isi Dulu"))))</f>
        <v>Isi Tujuan</v>
      </c>
      <c r="M91" s="848" t="s">
        <v>26</v>
      </c>
      <c r="N91" s="851" t="str">
        <f>IF(M91="Y",1,IF(M91="T",0,IF(M91="Y/T","Belum diisi","Error")))</f>
        <v>Belum diisi</v>
      </c>
    </row>
    <row r="92" spans="2:14" ht="15.75">
      <c r="B92" s="837"/>
      <c r="C92" s="840"/>
      <c r="D92" s="858"/>
      <c r="E92" s="861"/>
      <c r="F92" s="549">
        <v>2</v>
      </c>
      <c r="G92" s="550"/>
      <c r="H92" s="598" t="str">
        <f t="shared" si="1"/>
        <v>Belum Diisi</v>
      </c>
      <c r="I92" s="592" t="s">
        <v>26</v>
      </c>
      <c r="J92" s="593" t="str">
        <f>IF($D$91="Y/T","Isi Tujuan",IF($E$91=0,0,IF(I92="Y",1,IF(I92="T",0,"Isi Dulu"))))</f>
        <v>Isi Tujuan</v>
      </c>
      <c r="K92" s="592" t="s">
        <v>26</v>
      </c>
      <c r="L92" s="593" t="str">
        <f>IF($D$91="Y/T","Isi Tujuan",IF($E$91=0,0,IF(K92="Y",1,IF(K92="T",0,"Isi Dulu"))))</f>
        <v>Isi Tujuan</v>
      </c>
      <c r="M92" s="849"/>
      <c r="N92" s="852"/>
    </row>
    <row r="93" spans="2:14" ht="15.75">
      <c r="B93" s="837"/>
      <c r="C93" s="840"/>
      <c r="D93" s="858"/>
      <c r="E93" s="861"/>
      <c r="F93" s="549">
        <v>3</v>
      </c>
      <c r="G93" s="550"/>
      <c r="H93" s="598" t="str">
        <f t="shared" si="1"/>
        <v>Belum Diisi</v>
      </c>
      <c r="I93" s="592" t="s">
        <v>26</v>
      </c>
      <c r="J93" s="593" t="str">
        <f>IF($D$91="Y/T","Isi Tujuan",IF($E$91=0,0,IF(I93="Y",1,IF(I93="T",0,"Isi Dulu"))))</f>
        <v>Isi Tujuan</v>
      </c>
      <c r="K93" s="592" t="s">
        <v>26</v>
      </c>
      <c r="L93" s="593" t="str">
        <f>IF($D$91="Y/T","Isi Tujuan",IF($E$91=0,0,IF(K93="Y",1,IF(K93="T",0,"Isi Dulu"))))</f>
        <v>Isi Tujuan</v>
      </c>
      <c r="M93" s="849"/>
      <c r="N93" s="852"/>
    </row>
    <row r="94" spans="2:14" ht="15.75">
      <c r="B94" s="837"/>
      <c r="C94" s="840"/>
      <c r="D94" s="858"/>
      <c r="E94" s="861"/>
      <c r="F94" s="549">
        <v>4</v>
      </c>
      <c r="G94" s="550"/>
      <c r="H94" s="598" t="str">
        <f t="shared" si="1"/>
        <v>Belum Diisi</v>
      </c>
      <c r="I94" s="592" t="s">
        <v>26</v>
      </c>
      <c r="J94" s="593" t="str">
        <f>IF($D$91="Y/T","Isi Tujuan",IF($E$91=0,0,IF(I94="Y",1,IF(I94="T",0,"Isi Dulu"))))</f>
        <v>Isi Tujuan</v>
      </c>
      <c r="K94" s="592" t="s">
        <v>26</v>
      </c>
      <c r="L94" s="593" t="str">
        <f>IF($D$91="Y/T","Isi Tujuan",IF($E$91=0,0,IF(K94="Y",1,IF(K94="T",0,"Isi Dulu"))))</f>
        <v>Isi Tujuan</v>
      </c>
      <c r="M94" s="849"/>
      <c r="N94" s="852"/>
    </row>
    <row r="95" spans="2:14" ht="15.75">
      <c r="B95" s="838"/>
      <c r="C95" s="841"/>
      <c r="D95" s="859"/>
      <c r="E95" s="862"/>
      <c r="F95" s="569">
        <v>5</v>
      </c>
      <c r="G95" s="570"/>
      <c r="H95" s="599" t="str">
        <f t="shared" si="1"/>
        <v>Belum Diisi</v>
      </c>
      <c r="I95" s="595" t="s">
        <v>26</v>
      </c>
      <c r="J95" s="596" t="str">
        <f>IF($D$91="Y/T","Isi Tujuan",IF($E$91=0,0,IF(I95="Y",1,IF(I95="T",0,"Isi Dulu"))))</f>
        <v>Isi Tujuan</v>
      </c>
      <c r="K95" s="595" t="s">
        <v>26</v>
      </c>
      <c r="L95" s="596" t="str">
        <f>IF($D$91="Y/T","Isi Tujuan",IF($E$91=0,0,IF(K95="Y",1,IF(K95="T",0,"Isi Dulu"))))</f>
        <v>Isi Tujuan</v>
      </c>
      <c r="M95" s="850"/>
      <c r="N95" s="853"/>
    </row>
    <row r="96" spans="2:14" ht="15.75">
      <c r="B96" s="836">
        <v>19</v>
      </c>
      <c r="C96" s="839"/>
      <c r="D96" s="857" t="s">
        <v>26</v>
      </c>
      <c r="E96" s="860" t="str">
        <f>IF(D96="Y",1,IF(D96="T",0,IF(D96="Y/T","Belum diisi","Error")))</f>
        <v>Belum diisi</v>
      </c>
      <c r="F96" s="528">
        <v>1</v>
      </c>
      <c r="G96" s="529"/>
      <c r="H96" s="600" t="str">
        <f t="shared" si="1"/>
        <v>Belum Diisi</v>
      </c>
      <c r="I96" s="590" t="s">
        <v>26</v>
      </c>
      <c r="J96" s="591" t="str">
        <f>IF($D$96="Y/T","Isi Tujuan",IF($E$96=0,0,IF(I96="Y",1,IF(I96="T",0,"Isi Dulu"))))</f>
        <v>Isi Tujuan</v>
      </c>
      <c r="K96" s="590" t="s">
        <v>26</v>
      </c>
      <c r="L96" s="591" t="str">
        <f>IF($D$96="Y/T","Isi Tujuan",IF($E$96=0,0,IF(K96="Y",1,IF(K96="T",0,"Isi Dulu"))))</f>
        <v>Isi Tujuan</v>
      </c>
      <c r="M96" s="848" t="s">
        <v>26</v>
      </c>
      <c r="N96" s="851" t="str">
        <f>IF(M96="Y",1,IF(M96="T",0,IF(M96="Y/T","Belum diisi","Error")))</f>
        <v>Belum diisi</v>
      </c>
    </row>
    <row r="97" spans="2:18" ht="15.75">
      <c r="B97" s="837"/>
      <c r="C97" s="840"/>
      <c r="D97" s="858"/>
      <c r="E97" s="861"/>
      <c r="F97" s="549">
        <v>2</v>
      </c>
      <c r="G97" s="550"/>
      <c r="H97" s="598" t="str">
        <f t="shared" si="1"/>
        <v>Belum Diisi</v>
      </c>
      <c r="I97" s="592" t="s">
        <v>26</v>
      </c>
      <c r="J97" s="593" t="str">
        <f>IF($D$96="Y/T","Isi Tujuan",IF($E$96=0,0,IF(I97="Y",1,IF(I97="T",0,"Isi Dulu"))))</f>
        <v>Isi Tujuan</v>
      </c>
      <c r="K97" s="592" t="s">
        <v>26</v>
      </c>
      <c r="L97" s="593" t="str">
        <f>IF($D$96="Y/T","Isi Tujuan",IF($E$96=0,0,IF(K97="Y",1,IF(K97="T",0,"Isi Dulu"))))</f>
        <v>Isi Tujuan</v>
      </c>
      <c r="M97" s="849"/>
      <c r="N97" s="852"/>
    </row>
    <row r="98" spans="2:18" ht="15.75">
      <c r="B98" s="837"/>
      <c r="C98" s="840"/>
      <c r="D98" s="858"/>
      <c r="E98" s="861"/>
      <c r="F98" s="549">
        <v>3</v>
      </c>
      <c r="G98" s="550"/>
      <c r="H98" s="598" t="str">
        <f t="shared" si="1"/>
        <v>Belum Diisi</v>
      </c>
      <c r="I98" s="592" t="s">
        <v>26</v>
      </c>
      <c r="J98" s="593" t="str">
        <f>IF($D$96="Y/T","Isi Tujuan",IF($E$96=0,0,IF(I98="Y",1,IF(I98="T",0,"Isi Dulu"))))</f>
        <v>Isi Tujuan</v>
      </c>
      <c r="K98" s="592" t="s">
        <v>26</v>
      </c>
      <c r="L98" s="593" t="str">
        <f>IF($D$96="Y/T","Isi Tujuan",IF($E$96=0,0,IF(K98="Y",1,IF(K98="T",0,"Isi Dulu"))))</f>
        <v>Isi Tujuan</v>
      </c>
      <c r="M98" s="849"/>
      <c r="N98" s="852"/>
    </row>
    <row r="99" spans="2:18" ht="15.75">
      <c r="B99" s="837"/>
      <c r="C99" s="840"/>
      <c r="D99" s="858"/>
      <c r="E99" s="861"/>
      <c r="F99" s="549">
        <v>4</v>
      </c>
      <c r="G99" s="550"/>
      <c r="H99" s="598" t="str">
        <f t="shared" si="1"/>
        <v>Belum Diisi</v>
      </c>
      <c r="I99" s="592" t="s">
        <v>26</v>
      </c>
      <c r="J99" s="593" t="str">
        <f>IF($D$96="Y/T","Isi Tujuan",IF($E$96=0,0,IF(I99="Y",1,IF(I99="T",0,"Isi Dulu"))))</f>
        <v>Isi Tujuan</v>
      </c>
      <c r="K99" s="592" t="s">
        <v>26</v>
      </c>
      <c r="L99" s="593" t="str">
        <f>IF($D$96="Y/T","Isi Tujuan",IF($E$96=0,0,IF(K99="Y",1,IF(K99="T",0,"Isi Dulu"))))</f>
        <v>Isi Tujuan</v>
      </c>
      <c r="M99" s="849"/>
      <c r="N99" s="852"/>
    </row>
    <row r="100" spans="2:18" ht="15.75">
      <c r="B100" s="838"/>
      <c r="C100" s="841"/>
      <c r="D100" s="859"/>
      <c r="E100" s="862"/>
      <c r="F100" s="569">
        <v>5</v>
      </c>
      <c r="G100" s="570"/>
      <c r="H100" s="599" t="str">
        <f t="shared" si="1"/>
        <v>Belum Diisi</v>
      </c>
      <c r="I100" s="595" t="s">
        <v>26</v>
      </c>
      <c r="J100" s="596" t="str">
        <f>IF($D$96="Y/T","Isi Tujuan",IF($E$96=0,0,IF(I100="Y",1,IF(I100="T",0,"Isi Dulu"))))</f>
        <v>Isi Tujuan</v>
      </c>
      <c r="K100" s="595" t="s">
        <v>26</v>
      </c>
      <c r="L100" s="596" t="str">
        <f>IF($D$96="Y/T","Isi Tujuan",IF($E$96=0,0,IF(K100="Y",1,IF(K100="T",0,"Isi Dulu"))))</f>
        <v>Isi Tujuan</v>
      </c>
      <c r="M100" s="850"/>
      <c r="N100" s="853"/>
    </row>
    <row r="101" spans="2:18" ht="15.75">
      <c r="B101" s="836">
        <v>20</v>
      </c>
      <c r="C101" s="839"/>
      <c r="D101" s="857" t="s">
        <v>26</v>
      </c>
      <c r="E101" s="860" t="str">
        <f>IF(D101="Y",1,IF(D101="T",0,IF(D101="Y/T","Belum diisi","Error")))</f>
        <v>Belum diisi</v>
      </c>
      <c r="F101" s="528">
        <v>1</v>
      </c>
      <c r="G101" s="529"/>
      <c r="H101" s="600" t="str">
        <f t="shared" si="1"/>
        <v>Belum Diisi</v>
      </c>
      <c r="I101" s="590" t="s">
        <v>26</v>
      </c>
      <c r="J101" s="591" t="str">
        <f>IF($D$101="Y/T","Isi Tujuan",IF($E$101=0,0,IF(I101="Y",1,IF(I101="T",0,"Isi Dulu"))))</f>
        <v>Isi Tujuan</v>
      </c>
      <c r="K101" s="590" t="s">
        <v>26</v>
      </c>
      <c r="L101" s="591" t="str">
        <f>IF($D$101="Y/T","Isi Tujuan",IF($E$101=0,0,IF(K101="Y",1,IF(K101="T",0,"Isi Dulu"))))</f>
        <v>Isi Tujuan</v>
      </c>
      <c r="M101" s="848" t="s">
        <v>26</v>
      </c>
      <c r="N101" s="851" t="str">
        <f>IF(M101="Y",1,IF(M101="T",0,IF(M101="Y/T","Belum diisi","Error")))</f>
        <v>Belum diisi</v>
      </c>
    </row>
    <row r="102" spans="2:18" ht="15.75">
      <c r="B102" s="837"/>
      <c r="C102" s="840"/>
      <c r="D102" s="858"/>
      <c r="E102" s="861"/>
      <c r="F102" s="549">
        <v>2</v>
      </c>
      <c r="G102" s="550"/>
      <c r="H102" s="598" t="str">
        <f t="shared" si="1"/>
        <v>Belum Diisi</v>
      </c>
      <c r="I102" s="592" t="s">
        <v>26</v>
      </c>
      <c r="J102" s="593" t="str">
        <f>IF($D$101="Y/T","Isi Tujuan",IF($E$101=0,0,IF(I102="Y",1,IF(I102="T",0,"Isi Dulu"))))</f>
        <v>Isi Tujuan</v>
      </c>
      <c r="K102" s="592" t="s">
        <v>26</v>
      </c>
      <c r="L102" s="593" t="str">
        <f>IF($D$101="Y/T","Isi Tujuan",IF($E$101=0,0,IF(K102="Y",1,IF(K102="T",0,"Isi Dulu"))))</f>
        <v>Isi Tujuan</v>
      </c>
      <c r="M102" s="849"/>
      <c r="N102" s="852"/>
    </row>
    <row r="103" spans="2:18" ht="15.75">
      <c r="B103" s="837"/>
      <c r="C103" s="840"/>
      <c r="D103" s="858"/>
      <c r="E103" s="861"/>
      <c r="F103" s="549">
        <v>3</v>
      </c>
      <c r="G103" s="550"/>
      <c r="H103" s="598" t="str">
        <f t="shared" si="1"/>
        <v>Belum Diisi</v>
      </c>
      <c r="I103" s="592" t="s">
        <v>26</v>
      </c>
      <c r="J103" s="593" t="str">
        <f>IF($D$101="Y/T","Isi Tujuan",IF($E$101=0,0,IF(I103="Y",1,IF(I103="T",0,"Isi Dulu"))))</f>
        <v>Isi Tujuan</v>
      </c>
      <c r="K103" s="592" t="s">
        <v>26</v>
      </c>
      <c r="L103" s="593" t="str">
        <f>IF($D$101="Y/T","Isi Tujuan",IF($E$101=0,0,IF(K103="Y",1,IF(K103="T",0,"Isi Dulu"))))</f>
        <v>Isi Tujuan</v>
      </c>
      <c r="M103" s="849"/>
      <c r="N103" s="852"/>
    </row>
    <row r="104" spans="2:18" ht="15.75">
      <c r="B104" s="837"/>
      <c r="C104" s="840"/>
      <c r="D104" s="858"/>
      <c r="E104" s="861"/>
      <c r="F104" s="549">
        <v>4</v>
      </c>
      <c r="G104" s="550"/>
      <c r="H104" s="598" t="str">
        <f t="shared" si="1"/>
        <v>Belum Diisi</v>
      </c>
      <c r="I104" s="592" t="s">
        <v>26</v>
      </c>
      <c r="J104" s="593" t="str">
        <f>IF($D$101="Y/T","Isi Tujuan",IF($E$101=0,0,IF(I104="Y",1,IF(I104="T",0,"Isi Dulu"))))</f>
        <v>Isi Tujuan</v>
      </c>
      <c r="K104" s="592" t="s">
        <v>26</v>
      </c>
      <c r="L104" s="593" t="str">
        <f>IF($D$101="Y/T","Isi Tujuan",IF($E$101=0,0,IF(K104="Y",1,IF(K104="T",0,"Isi Dulu"))))</f>
        <v>Isi Tujuan</v>
      </c>
      <c r="M104" s="849"/>
      <c r="N104" s="852"/>
    </row>
    <row r="105" spans="2:18" ht="15.75">
      <c r="B105" s="838"/>
      <c r="C105" s="841"/>
      <c r="D105" s="859"/>
      <c r="E105" s="862"/>
      <c r="F105" s="569">
        <v>5</v>
      </c>
      <c r="G105" s="570"/>
      <c r="H105" s="599" t="str">
        <f t="shared" si="1"/>
        <v>Belum Diisi</v>
      </c>
      <c r="I105" s="595" t="s">
        <v>26</v>
      </c>
      <c r="J105" s="596" t="str">
        <f>IF($D$101="Y/T","Isi Tujuan",IF($E$101=0,0,IF(I105="Y",1,IF(I105="T",0,"Isi Dulu"))))</f>
        <v>Isi Tujuan</v>
      </c>
      <c r="K105" s="595" t="s">
        <v>26</v>
      </c>
      <c r="L105" s="596" t="str">
        <f>IF($D$101="Y/T","Isi Tujuan",IF($E$101=0,0,IF(K105="Y",1,IF(K105="T",0,"Isi Dulu"))))</f>
        <v>Isi Tujuan</v>
      </c>
      <c r="M105" s="850"/>
      <c r="N105" s="853"/>
    </row>
    <row r="106" spans="2:18" s="527" customFormat="1" ht="15.75">
      <c r="B106" s="601"/>
      <c r="C106" s="581"/>
      <c r="D106" s="582"/>
      <c r="E106" s="602" t="e">
        <f>AVERAGE(E6:E105)</f>
        <v>#DIV/0!</v>
      </c>
      <c r="F106" s="603"/>
      <c r="G106" s="583"/>
      <c r="H106" s="602" t="e">
        <f>(IF($D6="Y/T",0,AVERAGE(H6:H10))+IF($D11="Y/T",0,AVERAGE(H11:H15))+IF($D16="Y/T",0,AVERAGE(H16:H20))+IF($D21="Y/T",0,AVERAGE(H21:H25))+IF($D26="Y/T",0,AVERAGE(H26:H30))+IF($D31="Y/T",0,AVERAGE(H31:H35))+IF($D36="Y/T",0,AVERAGE(H36:H40))+IF($D41="Y/T",0,AVERAGE(H41:H45))+IF($D46="Y/T",0,AVERAGE(H46:H50))+IF($D51="Y/T",0,AVERAGE(H51:H55))+IF($D56="Y/T",0,AVERAGE(H56:H60))+IF($D61="Y/T",0,AVERAGE(H61:H65))+IF($D66="Y/T",0,AVERAGE(H66:H70))+IF($D71="Y/T",0,AVERAGE(H71:H75))+IF($D76="Y/T",0,AVERAGE(H76:H80))+IF($D81="Y/T",0,AVERAGE(H81:H85))+IF($D86="Y/T",0,AVERAGE(H86:H90))+IF($D91="Y/T",0,AVERAGE(H91:H95))+IF($D96="Y/T",0,AVERAGE(H96:H100))+IF($D101="Y/T",0,AVERAGE(H101:H105)))/(COUNTIF($D6:$D105,"Y")+COUNTIF($D6:$D105,"T"))</f>
        <v>#DIV/0!</v>
      </c>
      <c r="I106" s="582"/>
      <c r="J106" s="602" t="e">
        <f>(IF($D6="Y/T",0,AVERAGE(J6:J10))+IF($D11="Y/T",0,AVERAGE(J11:J15))+IF($D16="Y/T",0,AVERAGE(J16:J20))+IF($D21="Y/T",0,AVERAGE(J21:J25))+IF($D26="Y/T",0,AVERAGE(J26:J30))+IF($D31="Y/T",0,AVERAGE(J31:J35))+IF($D36="Y/T",0,AVERAGE(J36:J40))+IF($D41="Y/T",0,AVERAGE(J41:J45))+IF($D46="Y/T",0,AVERAGE(J46:J50))+IF($D51="Y/T",0,AVERAGE(J51:J55))+IF($D56="Y/T",0,AVERAGE(J56:J60))+IF($D61="Y/T",0,AVERAGE(J61:J65))+IF($D66="Y/T",0,AVERAGE(J66:J70))+IF($D71="Y/T",0,AVERAGE(J71:J75))+IF($D76="Y/T",0,AVERAGE(J76:J80))+IF($D81="Y/T",0,AVERAGE(J81:J85))+IF($D86="Y/T",0,AVERAGE(J86:J90))+IF($D91="Y/T",0,AVERAGE(J91:J95))+IF($D96="Y/T",0,AVERAGE(J96:J100))+IF($D101="Y/T",0,AVERAGE(J101:J105)))/(COUNTIF($D6:$D105,"Y")+COUNTIF($D6:$D105,"T"))</f>
        <v>#DIV/0!</v>
      </c>
      <c r="K106" s="582"/>
      <c r="L106" s="602" t="e">
        <f>(IF($D6="Y/T",0,AVERAGE(L6:L10))+IF($D11="Y/T",0,AVERAGE(L11:L15))+IF($D16="Y/T",0,AVERAGE(L16:L20))+IF($D21="Y/T",0,AVERAGE(L21:L25))+IF($D26="Y/T",0,AVERAGE(L26:L30))+IF($D31="Y/T",0,AVERAGE(L31:L35))+IF($D36="Y/T",0,AVERAGE(L36:L40))+IF($D41="Y/T",0,AVERAGE(L41:L45))+IF($D46="Y/T",0,AVERAGE(L46:L50))+IF($D51="Y/T",0,AVERAGE(L51:L55))+IF($D56="Y/T",0,AVERAGE(L56:L60))+IF($D61="Y/T",0,AVERAGE(L61:L65))+IF($D66="Y/T",0,AVERAGE(L66:L70))+IF($D71="Y/T",0,AVERAGE(L71:L75))+IF($D76="Y/T",0,AVERAGE(L76:L80))+IF($D81="Y/T",0,AVERAGE(L81:L85))+IF($D86="Y/T",0,AVERAGE(L86:L90))+IF($D91="Y/T",0,AVERAGE(L91:L95))+IF($D96="Y/T",0,AVERAGE(L96:L100))+IF($D101="Y/T",0,AVERAGE(L101:L105)))/(COUNTIF($D6:$D105,"Y")+COUNTIF($D6:$D105,"T"))</f>
        <v>#DIV/0!</v>
      </c>
      <c r="M106" s="582"/>
      <c r="N106" s="602" t="e">
        <f>AVERAGE(N6:N105)</f>
        <v>#DIV/0!</v>
      </c>
    </row>
    <row r="107" spans="2:18" s="527" customFormat="1" ht="15.75">
      <c r="B107" s="864" t="s">
        <v>508</v>
      </c>
      <c r="C107" s="865"/>
      <c r="D107" s="865"/>
      <c r="E107" s="865"/>
      <c r="F107" s="865"/>
      <c r="G107" s="865"/>
      <c r="H107" s="865"/>
      <c r="I107" s="865"/>
      <c r="J107" s="866"/>
      <c r="K107" s="604"/>
      <c r="L107" s="604"/>
      <c r="M107" s="604"/>
      <c r="N107" s="604"/>
      <c r="O107" s="517"/>
      <c r="P107" s="517"/>
      <c r="Q107" s="517"/>
      <c r="R107" s="517"/>
    </row>
    <row r="108" spans="2:18" s="527" customFormat="1" ht="15.75">
      <c r="B108" s="836">
        <v>1</v>
      </c>
      <c r="C108" s="839"/>
      <c r="D108" s="857" t="s">
        <v>26</v>
      </c>
      <c r="E108" s="854" t="str">
        <f>IF(D108="Y",1,IF(D108="T",0,IF(D108="Y/T","Belum diisi","Error")))</f>
        <v>Belum diisi</v>
      </c>
      <c r="F108" s="528">
        <v>1</v>
      </c>
      <c r="G108" s="529"/>
      <c r="H108" s="589" t="str">
        <f t="shared" ref="H108:H171" si="2">IF(OR(J108="Isi Dulu",L108="Isi Dulu",J108="Isi Sasaran",L108="Isi Sasaran"),"Belum Diisi",IF(SUM(J108,L108)=2,1,IF(SUM(J108,L108)=1,0,IF(SUM(J108,L108)=0,0,"Error"))))</f>
        <v>Belum Diisi</v>
      </c>
      <c r="I108" s="590" t="s">
        <v>26</v>
      </c>
      <c r="J108" s="591" t="str">
        <f>IF($D$108="Y/T","Isi Sasaran",IF($E$108=0,0,IF(I108="Y",1,IF(I108="T",0,"Isi Dulu"))))</f>
        <v>Isi Sasaran</v>
      </c>
      <c r="K108" s="590" t="s">
        <v>26</v>
      </c>
      <c r="L108" s="591" t="str">
        <f>IF($D$108="Y/T","Isi Sasaran",IF($E$108=0,0,IF(K108="Y",1,IF(K108="T",0,"Isi Dulu"))))</f>
        <v>Isi Sasaran</v>
      </c>
      <c r="M108" s="848" t="s">
        <v>26</v>
      </c>
      <c r="N108" s="851" t="str">
        <f>IF(M108="Y",1,IF(M108="T",0,IF(M108="Y/T","Belum diisi","Error")))</f>
        <v>Belum diisi</v>
      </c>
      <c r="O108" s="517"/>
      <c r="P108" s="517"/>
      <c r="Q108" s="517"/>
      <c r="R108" s="517"/>
    </row>
    <row r="109" spans="2:18" s="527" customFormat="1" ht="15.75">
      <c r="B109" s="837"/>
      <c r="C109" s="840"/>
      <c r="D109" s="858"/>
      <c r="E109" s="855"/>
      <c r="F109" s="549">
        <v>2</v>
      </c>
      <c r="G109" s="550"/>
      <c r="H109" s="589" t="str">
        <f t="shared" si="2"/>
        <v>Belum Diisi</v>
      </c>
      <c r="I109" s="592" t="s">
        <v>26</v>
      </c>
      <c r="J109" s="593" t="str">
        <f>IF($D$108="Y/T","Isi Sasaran",IF($E$108=0,0,IF(I109="Y",1,IF(I109="T",0,"Isi Dulu"))))</f>
        <v>Isi Sasaran</v>
      </c>
      <c r="K109" s="592" t="s">
        <v>26</v>
      </c>
      <c r="L109" s="593" t="str">
        <f>IF($D$108="Y/T","Isi Sasaran",IF($E$108=0,0,IF(K109="Y",1,IF(K109="T",0,"Isi Dulu"))))</f>
        <v>Isi Sasaran</v>
      </c>
      <c r="M109" s="849"/>
      <c r="N109" s="852"/>
      <c r="O109" s="517"/>
      <c r="P109" s="517"/>
      <c r="Q109" s="517"/>
      <c r="R109" s="517"/>
    </row>
    <row r="110" spans="2:18" s="527" customFormat="1" ht="15.75">
      <c r="B110" s="837"/>
      <c r="C110" s="840"/>
      <c r="D110" s="858"/>
      <c r="E110" s="855"/>
      <c r="F110" s="549">
        <v>3</v>
      </c>
      <c r="G110" s="550"/>
      <c r="H110" s="589" t="str">
        <f t="shared" si="2"/>
        <v>Belum Diisi</v>
      </c>
      <c r="I110" s="592" t="s">
        <v>26</v>
      </c>
      <c r="J110" s="593" t="str">
        <f>IF($D$108="Y/T","Isi Sasaran",IF($E$108=0,0,IF(I110="Y",1,IF(I110="T",0,"Isi Dulu"))))</f>
        <v>Isi Sasaran</v>
      </c>
      <c r="K110" s="592" t="s">
        <v>26</v>
      </c>
      <c r="L110" s="593" t="str">
        <f>IF($D$108="Y/T","Isi Sasaran",IF($E$108=0,0,IF(K110="Y",1,IF(K110="T",0,"Isi Dulu"))))</f>
        <v>Isi Sasaran</v>
      </c>
      <c r="M110" s="849"/>
      <c r="N110" s="852"/>
      <c r="O110" s="517"/>
      <c r="P110" s="517"/>
      <c r="Q110" s="517"/>
      <c r="R110" s="517"/>
    </row>
    <row r="111" spans="2:18" s="527" customFormat="1" ht="15.75">
      <c r="B111" s="837"/>
      <c r="C111" s="840"/>
      <c r="D111" s="858"/>
      <c r="E111" s="855"/>
      <c r="F111" s="549">
        <v>4</v>
      </c>
      <c r="G111" s="550"/>
      <c r="H111" s="589" t="str">
        <f t="shared" si="2"/>
        <v>Belum Diisi</v>
      </c>
      <c r="I111" s="592" t="s">
        <v>26</v>
      </c>
      <c r="J111" s="593" t="str">
        <f>IF($D$108="Y/T","Isi Sasaran",IF($E$108=0,0,IF(I111="Y",1,IF(I111="T",0,"Isi Dulu"))))</f>
        <v>Isi Sasaran</v>
      </c>
      <c r="K111" s="592" t="s">
        <v>26</v>
      </c>
      <c r="L111" s="593" t="str">
        <f>IF($D$108="Y/T","Isi Sasaran",IF($E$108=0,0,IF(K111="Y",1,IF(K111="T",0,"Isi Dulu"))))</f>
        <v>Isi Sasaran</v>
      </c>
      <c r="M111" s="849"/>
      <c r="N111" s="852"/>
      <c r="O111" s="517"/>
      <c r="P111" s="517"/>
      <c r="Q111" s="517"/>
      <c r="R111" s="517"/>
    </row>
    <row r="112" spans="2:18" s="527" customFormat="1" ht="15.75">
      <c r="B112" s="838"/>
      <c r="C112" s="841"/>
      <c r="D112" s="859"/>
      <c r="E112" s="856"/>
      <c r="F112" s="569">
        <v>5</v>
      </c>
      <c r="G112" s="570"/>
      <c r="H112" s="594" t="str">
        <f t="shared" si="2"/>
        <v>Belum Diisi</v>
      </c>
      <c r="I112" s="595" t="s">
        <v>26</v>
      </c>
      <c r="J112" s="596" t="str">
        <f>IF($D$108="Y/T","Isi Sasaran",IF($E$108=0,0,IF(I112="Y",1,IF(I112="T",0,"Isi Dulu"))))</f>
        <v>Isi Sasaran</v>
      </c>
      <c r="K112" s="595" t="s">
        <v>26</v>
      </c>
      <c r="L112" s="596" t="str">
        <f>IF($D$108="Y/T","Isi Sasaran",IF($E$108=0,0,IF(K112="Y",1,IF(K112="T",0,"Isi Dulu"))))</f>
        <v>Isi Sasaran</v>
      </c>
      <c r="M112" s="850"/>
      <c r="N112" s="853"/>
      <c r="O112" s="517"/>
      <c r="P112" s="517"/>
      <c r="Q112" s="517"/>
      <c r="R112" s="517"/>
    </row>
    <row r="113" spans="2:18" s="527" customFormat="1" ht="15.75">
      <c r="B113" s="836">
        <v>2</v>
      </c>
      <c r="C113" s="839"/>
      <c r="D113" s="857" t="s">
        <v>26</v>
      </c>
      <c r="E113" s="854" t="str">
        <f>IF(D113="Y",1,IF(D113="T",0,IF(D113="Y/T","Belum diisi","Error")))</f>
        <v>Belum diisi</v>
      </c>
      <c r="F113" s="528">
        <v>1</v>
      </c>
      <c r="G113" s="529"/>
      <c r="H113" s="597" t="str">
        <f t="shared" si="2"/>
        <v>Belum Diisi</v>
      </c>
      <c r="I113" s="590" t="s">
        <v>26</v>
      </c>
      <c r="J113" s="591" t="str">
        <f>IF($D$113="Y/T","Isi Sasaran",IF($E$113=0,0,IF(I113="Y",1,IF(I113="T",0,"Isi Dulu"))))</f>
        <v>Isi Sasaran</v>
      </c>
      <c r="K113" s="590" t="s">
        <v>26</v>
      </c>
      <c r="L113" s="591" t="str">
        <f>IF($D$113="Y/T","Isi Sasaran",IF($E$113=0,0,IF(K113="Y",1,IF(K113="T",0,"Isi Dulu"))))</f>
        <v>Isi Sasaran</v>
      </c>
      <c r="M113" s="848" t="s">
        <v>26</v>
      </c>
      <c r="N113" s="851" t="str">
        <f>IF(M113="Y",1,IF(M113="T",0,IF(M113="Y/T","Belum diisi","Error")))</f>
        <v>Belum diisi</v>
      </c>
      <c r="O113" s="517"/>
      <c r="P113" s="517"/>
      <c r="Q113" s="517"/>
      <c r="R113" s="517"/>
    </row>
    <row r="114" spans="2:18" s="527" customFormat="1" ht="15.75">
      <c r="B114" s="837"/>
      <c r="C114" s="840"/>
      <c r="D114" s="858"/>
      <c r="E114" s="855"/>
      <c r="F114" s="549">
        <v>2</v>
      </c>
      <c r="G114" s="550"/>
      <c r="H114" s="598" t="str">
        <f t="shared" si="2"/>
        <v>Belum Diisi</v>
      </c>
      <c r="I114" s="592" t="s">
        <v>26</v>
      </c>
      <c r="J114" s="593" t="str">
        <f>IF($D$113="Y/T","Isi Sasaran",IF($E$113=0,0,IF(I114="Y",1,IF(I114="T",0,"Isi Dulu"))))</f>
        <v>Isi Sasaran</v>
      </c>
      <c r="K114" s="592" t="s">
        <v>26</v>
      </c>
      <c r="L114" s="593" t="str">
        <f>IF($D$113="Y/T","Isi Sasaran",IF($E$113=0,0,IF(K114="Y",1,IF(K114="T",0,"Isi Dulu"))))</f>
        <v>Isi Sasaran</v>
      </c>
      <c r="M114" s="849"/>
      <c r="N114" s="852"/>
      <c r="O114" s="517"/>
      <c r="P114" s="517"/>
      <c r="Q114" s="517"/>
      <c r="R114" s="517"/>
    </row>
    <row r="115" spans="2:18" s="527" customFormat="1" ht="15.75">
      <c r="B115" s="837"/>
      <c r="C115" s="840"/>
      <c r="D115" s="858"/>
      <c r="E115" s="855"/>
      <c r="F115" s="549">
        <v>3</v>
      </c>
      <c r="G115" s="550"/>
      <c r="H115" s="598" t="str">
        <f t="shared" si="2"/>
        <v>Belum Diisi</v>
      </c>
      <c r="I115" s="592" t="s">
        <v>26</v>
      </c>
      <c r="J115" s="593" t="str">
        <f>IF($D$113="Y/T","Isi Sasaran",IF($E$113=0,0,IF(I115="Y",1,IF(I115="T",0,"Isi Dulu"))))</f>
        <v>Isi Sasaran</v>
      </c>
      <c r="K115" s="592" t="s">
        <v>26</v>
      </c>
      <c r="L115" s="593" t="str">
        <f>IF($D$113="Y/T","Isi Sasaran",IF($E$113=0,0,IF(K115="Y",1,IF(K115="T",0,"Isi Dulu"))))</f>
        <v>Isi Sasaran</v>
      </c>
      <c r="M115" s="849"/>
      <c r="N115" s="852"/>
      <c r="O115" s="517"/>
      <c r="P115" s="517"/>
      <c r="Q115" s="517"/>
      <c r="R115" s="517"/>
    </row>
    <row r="116" spans="2:18" s="527" customFormat="1" ht="15.75">
      <c r="B116" s="837"/>
      <c r="C116" s="840"/>
      <c r="D116" s="858"/>
      <c r="E116" s="855"/>
      <c r="F116" s="549">
        <v>4</v>
      </c>
      <c r="G116" s="550"/>
      <c r="H116" s="598" t="str">
        <f t="shared" si="2"/>
        <v>Belum Diisi</v>
      </c>
      <c r="I116" s="592" t="s">
        <v>26</v>
      </c>
      <c r="J116" s="593" t="str">
        <f>IF($D$113="Y/T","Isi Sasaran",IF($E$113=0,0,IF(I116="Y",1,IF(I116="T",0,"Isi Dulu"))))</f>
        <v>Isi Sasaran</v>
      </c>
      <c r="K116" s="592" t="s">
        <v>26</v>
      </c>
      <c r="L116" s="593" t="str">
        <f>IF($D$113="Y/T","Isi Sasaran",IF($E$113=0,0,IF(K116="Y",1,IF(K116="T",0,"Isi Dulu"))))</f>
        <v>Isi Sasaran</v>
      </c>
      <c r="M116" s="849"/>
      <c r="N116" s="852"/>
      <c r="O116" s="517"/>
      <c r="P116" s="517"/>
      <c r="Q116" s="517"/>
      <c r="R116" s="517"/>
    </row>
    <row r="117" spans="2:18" s="527" customFormat="1" ht="15.75">
      <c r="B117" s="838"/>
      <c r="C117" s="841"/>
      <c r="D117" s="859"/>
      <c r="E117" s="856"/>
      <c r="F117" s="569">
        <v>5</v>
      </c>
      <c r="G117" s="570"/>
      <c r="H117" s="599" t="str">
        <f t="shared" si="2"/>
        <v>Belum Diisi</v>
      </c>
      <c r="I117" s="595" t="s">
        <v>26</v>
      </c>
      <c r="J117" s="596" t="str">
        <f>IF($D$113="Y/T","Isi Sasaran",IF($E$113=0,0,IF(I117="Y",1,IF(I117="T",0,"Isi Dulu"))))</f>
        <v>Isi Sasaran</v>
      </c>
      <c r="K117" s="595" t="s">
        <v>26</v>
      </c>
      <c r="L117" s="596" t="str">
        <f>IF($D$113="Y/T","Isi Sasaran",IF($E$113=0,0,IF(K117="Y",1,IF(K117="T",0,"Isi Dulu"))))</f>
        <v>Isi Sasaran</v>
      </c>
      <c r="M117" s="850"/>
      <c r="N117" s="853"/>
      <c r="O117" s="517"/>
      <c r="P117" s="517"/>
      <c r="Q117" s="517"/>
      <c r="R117" s="517"/>
    </row>
    <row r="118" spans="2:18" s="527" customFormat="1" ht="15.75">
      <c r="B118" s="836">
        <v>3</v>
      </c>
      <c r="C118" s="839"/>
      <c r="D118" s="857" t="s">
        <v>26</v>
      </c>
      <c r="E118" s="854" t="str">
        <f>IF(D118="Y",1,IF(D118="T",0,IF(D118="Y/T","Belum diisi","Error")))</f>
        <v>Belum diisi</v>
      </c>
      <c r="F118" s="528">
        <v>1</v>
      </c>
      <c r="G118" s="529"/>
      <c r="H118" s="600" t="str">
        <f t="shared" si="2"/>
        <v>Belum Diisi</v>
      </c>
      <c r="I118" s="590" t="s">
        <v>26</v>
      </c>
      <c r="J118" s="591" t="str">
        <f>IF($D$118="Y/T","Isi Sasaran",IF($E$118=0,0,IF(I118="Y",1,IF(I118="T",0,"Isi Dulu"))))</f>
        <v>Isi Sasaran</v>
      </c>
      <c r="K118" s="590" t="s">
        <v>26</v>
      </c>
      <c r="L118" s="591" t="str">
        <f>IF($D$118="Y/T","Isi Sasaran",IF($E$118=0,0,IF(K118="Y",1,IF(K118="T",0,"Isi Dulu"))))</f>
        <v>Isi Sasaran</v>
      </c>
      <c r="M118" s="848" t="s">
        <v>26</v>
      </c>
      <c r="N118" s="851" t="str">
        <f>IF(M118="Y",1,IF(M118="T",0,IF(M118="Y/T","Belum diisi","Error")))</f>
        <v>Belum diisi</v>
      </c>
      <c r="O118" s="517"/>
      <c r="P118" s="517"/>
      <c r="Q118" s="517"/>
      <c r="R118" s="517"/>
    </row>
    <row r="119" spans="2:18" s="527" customFormat="1" ht="15.75">
      <c r="B119" s="837"/>
      <c r="C119" s="840"/>
      <c r="D119" s="858"/>
      <c r="E119" s="855"/>
      <c r="F119" s="549">
        <v>2</v>
      </c>
      <c r="G119" s="550"/>
      <c r="H119" s="598" t="str">
        <f t="shared" si="2"/>
        <v>Belum Diisi</v>
      </c>
      <c r="I119" s="592" t="s">
        <v>26</v>
      </c>
      <c r="J119" s="593" t="str">
        <f>IF($D$118="Y/T","Isi Sasaran",IF($E$118=0,0,IF(I119="Y",1,IF(I119="T",0,"Isi Dulu"))))</f>
        <v>Isi Sasaran</v>
      </c>
      <c r="K119" s="592" t="s">
        <v>26</v>
      </c>
      <c r="L119" s="593" t="str">
        <f>IF($D$118="Y/T","Isi Sasaran",IF($E$118=0,0,IF(K119="Y",1,IF(K119="T",0,"Isi Dulu"))))</f>
        <v>Isi Sasaran</v>
      </c>
      <c r="M119" s="849"/>
      <c r="N119" s="852"/>
      <c r="O119" s="517"/>
      <c r="P119" s="517"/>
      <c r="Q119" s="517"/>
      <c r="R119" s="517"/>
    </row>
    <row r="120" spans="2:18" s="527" customFormat="1" ht="15.75">
      <c r="B120" s="837"/>
      <c r="C120" s="840"/>
      <c r="D120" s="858"/>
      <c r="E120" s="855"/>
      <c r="F120" s="549">
        <v>3</v>
      </c>
      <c r="G120" s="550"/>
      <c r="H120" s="598" t="str">
        <f t="shared" si="2"/>
        <v>Belum Diisi</v>
      </c>
      <c r="I120" s="592" t="s">
        <v>26</v>
      </c>
      <c r="J120" s="593" t="str">
        <f>IF($D$118="Y/T","Isi Sasaran",IF($E$118=0,0,IF(I120="Y",1,IF(I120="T",0,"Isi Dulu"))))</f>
        <v>Isi Sasaran</v>
      </c>
      <c r="K120" s="592" t="s">
        <v>26</v>
      </c>
      <c r="L120" s="593" t="str">
        <f>IF($D$118="Y/T","Isi Sasaran",IF($E$118=0,0,IF(K120="Y",1,IF(K120="T",0,"Isi Dulu"))))</f>
        <v>Isi Sasaran</v>
      </c>
      <c r="M120" s="849"/>
      <c r="N120" s="852"/>
      <c r="O120" s="517"/>
      <c r="P120" s="517"/>
      <c r="Q120" s="517"/>
      <c r="R120" s="517"/>
    </row>
    <row r="121" spans="2:18" s="527" customFormat="1" ht="15.75">
      <c r="B121" s="837"/>
      <c r="C121" s="840"/>
      <c r="D121" s="858"/>
      <c r="E121" s="855"/>
      <c r="F121" s="549">
        <v>4</v>
      </c>
      <c r="G121" s="550"/>
      <c r="H121" s="598" t="str">
        <f t="shared" si="2"/>
        <v>Belum Diisi</v>
      </c>
      <c r="I121" s="592" t="s">
        <v>26</v>
      </c>
      <c r="J121" s="593" t="str">
        <f>IF($D$118="Y/T","Isi Sasaran",IF($E$118=0,0,IF(I121="Y",1,IF(I121="T",0,"Isi Dulu"))))</f>
        <v>Isi Sasaran</v>
      </c>
      <c r="K121" s="592" t="s">
        <v>26</v>
      </c>
      <c r="L121" s="593" t="str">
        <f>IF($D$118="Y/T","Isi Sasaran",IF($E$118=0,0,IF(K121="Y",1,IF(K121="T",0,"Isi Dulu"))))</f>
        <v>Isi Sasaran</v>
      </c>
      <c r="M121" s="849"/>
      <c r="N121" s="852"/>
      <c r="O121" s="517"/>
      <c r="P121" s="517"/>
      <c r="Q121" s="517"/>
      <c r="R121" s="517"/>
    </row>
    <row r="122" spans="2:18" s="527" customFormat="1" ht="15.75">
      <c r="B122" s="838"/>
      <c r="C122" s="841"/>
      <c r="D122" s="859"/>
      <c r="E122" s="856"/>
      <c r="F122" s="569">
        <v>5</v>
      </c>
      <c r="G122" s="570"/>
      <c r="H122" s="599" t="str">
        <f t="shared" si="2"/>
        <v>Belum Diisi</v>
      </c>
      <c r="I122" s="595" t="s">
        <v>26</v>
      </c>
      <c r="J122" s="596" t="str">
        <f>IF($D$118="Y/T","Isi Sasaran",IF($E$118=0,0,IF(I122="Y",1,IF(I122="T",0,"Isi Dulu"))))</f>
        <v>Isi Sasaran</v>
      </c>
      <c r="K122" s="595" t="s">
        <v>26</v>
      </c>
      <c r="L122" s="596" t="str">
        <f>IF($D$118="Y/T","Isi Sasaran",IF($E$118=0,0,IF(K122="Y",1,IF(K122="T",0,"Isi Dulu"))))</f>
        <v>Isi Sasaran</v>
      </c>
      <c r="M122" s="850"/>
      <c r="N122" s="853"/>
      <c r="O122" s="517"/>
      <c r="P122" s="517"/>
      <c r="Q122" s="517"/>
      <c r="R122" s="517"/>
    </row>
    <row r="123" spans="2:18" s="527" customFormat="1" ht="15.75">
      <c r="B123" s="836">
        <v>4</v>
      </c>
      <c r="C123" s="839"/>
      <c r="D123" s="857" t="s">
        <v>26</v>
      </c>
      <c r="E123" s="854" t="str">
        <f>IF(D123="Y",1,IF(D123="T",0,IF(D123="Y/T","Belum diisi","Error")))</f>
        <v>Belum diisi</v>
      </c>
      <c r="F123" s="528">
        <v>1</v>
      </c>
      <c r="G123" s="529"/>
      <c r="H123" s="600" t="str">
        <f t="shared" si="2"/>
        <v>Belum Diisi</v>
      </c>
      <c r="I123" s="590" t="s">
        <v>26</v>
      </c>
      <c r="J123" s="591" t="str">
        <f>IF($D$123="Y/T","Isi Sasaran",IF($E$123=0,0,IF(I123="Y",1,IF(I123="T",0,"Isi Dulu"))))</f>
        <v>Isi Sasaran</v>
      </c>
      <c r="K123" s="590" t="s">
        <v>26</v>
      </c>
      <c r="L123" s="591" t="str">
        <f>IF($D$123="Y/T","Isi Sasaran",IF($E$123=0,0,IF(K123="Y",1,IF(K123="T",0,"Isi Dulu"))))</f>
        <v>Isi Sasaran</v>
      </c>
      <c r="M123" s="848" t="s">
        <v>26</v>
      </c>
      <c r="N123" s="851" t="str">
        <f>IF(M123="Y",1,IF(M123="T",0,IF(M123="Y/T","Belum diisi","Error")))</f>
        <v>Belum diisi</v>
      </c>
      <c r="O123" s="517"/>
      <c r="P123" s="517"/>
      <c r="Q123" s="517"/>
      <c r="R123" s="517"/>
    </row>
    <row r="124" spans="2:18" s="527" customFormat="1" ht="15.75">
      <c r="B124" s="837"/>
      <c r="C124" s="840"/>
      <c r="D124" s="858"/>
      <c r="E124" s="855"/>
      <c r="F124" s="549">
        <v>2</v>
      </c>
      <c r="G124" s="550"/>
      <c r="H124" s="598" t="str">
        <f t="shared" si="2"/>
        <v>Belum Diisi</v>
      </c>
      <c r="I124" s="592" t="s">
        <v>26</v>
      </c>
      <c r="J124" s="593" t="str">
        <f>IF($D$123="Y/T","Isi Sasaran",IF($E$123=0,0,IF(I124="Y",1,IF(I124="T",0,"Isi Dulu"))))</f>
        <v>Isi Sasaran</v>
      </c>
      <c r="K124" s="592" t="s">
        <v>26</v>
      </c>
      <c r="L124" s="593" t="str">
        <f>IF($D$123="Y/T","Isi Sasaran",IF($E$123=0,0,IF(K124="Y",1,IF(K124="T",0,"Isi Dulu"))))</f>
        <v>Isi Sasaran</v>
      </c>
      <c r="M124" s="849"/>
      <c r="N124" s="852"/>
      <c r="O124" s="517"/>
      <c r="P124" s="517"/>
      <c r="Q124" s="517"/>
      <c r="R124" s="517"/>
    </row>
    <row r="125" spans="2:18" s="527" customFormat="1" ht="15.75">
      <c r="B125" s="837"/>
      <c r="C125" s="840"/>
      <c r="D125" s="858"/>
      <c r="E125" s="855"/>
      <c r="F125" s="549">
        <v>3</v>
      </c>
      <c r="G125" s="550"/>
      <c r="H125" s="598" t="str">
        <f t="shared" si="2"/>
        <v>Belum Diisi</v>
      </c>
      <c r="I125" s="592" t="s">
        <v>26</v>
      </c>
      <c r="J125" s="593" t="str">
        <f>IF($D$123="Y/T","Isi Sasaran",IF($E$123=0,0,IF(I125="Y",1,IF(I125="T",0,"Isi Dulu"))))</f>
        <v>Isi Sasaran</v>
      </c>
      <c r="K125" s="592" t="s">
        <v>26</v>
      </c>
      <c r="L125" s="593" t="str">
        <f>IF($D$123="Y/T","Isi Sasaran",IF($E$123=0,0,IF(K125="Y",1,IF(K125="T",0,"Isi Dulu"))))</f>
        <v>Isi Sasaran</v>
      </c>
      <c r="M125" s="849"/>
      <c r="N125" s="852"/>
      <c r="O125" s="517"/>
      <c r="P125" s="517"/>
      <c r="Q125" s="517"/>
      <c r="R125" s="517"/>
    </row>
    <row r="126" spans="2:18" s="527" customFormat="1" ht="15.75">
      <c r="B126" s="837"/>
      <c r="C126" s="840"/>
      <c r="D126" s="858"/>
      <c r="E126" s="855"/>
      <c r="F126" s="549">
        <v>4</v>
      </c>
      <c r="G126" s="550"/>
      <c r="H126" s="598" t="str">
        <f t="shared" si="2"/>
        <v>Belum Diisi</v>
      </c>
      <c r="I126" s="592" t="s">
        <v>26</v>
      </c>
      <c r="J126" s="593" t="str">
        <f>IF($D$123="Y/T","Isi Sasaran",IF($E$123=0,0,IF(I126="Y",1,IF(I126="T",0,"Isi Dulu"))))</f>
        <v>Isi Sasaran</v>
      </c>
      <c r="K126" s="592" t="s">
        <v>26</v>
      </c>
      <c r="L126" s="593" t="str">
        <f>IF($D$123="Y/T","Isi Sasaran",IF($E$123=0,0,IF(K126="Y",1,IF(K126="T",0,"Isi Dulu"))))</f>
        <v>Isi Sasaran</v>
      </c>
      <c r="M126" s="849"/>
      <c r="N126" s="852"/>
      <c r="O126" s="517"/>
      <c r="P126" s="517"/>
      <c r="Q126" s="517"/>
      <c r="R126" s="517"/>
    </row>
    <row r="127" spans="2:18" s="527" customFormat="1" ht="15.75">
      <c r="B127" s="838"/>
      <c r="C127" s="841"/>
      <c r="D127" s="859"/>
      <c r="E127" s="856"/>
      <c r="F127" s="569">
        <v>5</v>
      </c>
      <c r="G127" s="570"/>
      <c r="H127" s="599" t="str">
        <f t="shared" si="2"/>
        <v>Belum Diisi</v>
      </c>
      <c r="I127" s="595" t="s">
        <v>26</v>
      </c>
      <c r="J127" s="596" t="str">
        <f>IF($D$123="Y/T","Isi Sasaran",IF($E$123=0,0,IF(I127="Y",1,IF(I127="T",0,"Isi Dulu"))))</f>
        <v>Isi Sasaran</v>
      </c>
      <c r="K127" s="595" t="s">
        <v>26</v>
      </c>
      <c r="L127" s="596" t="str">
        <f>IF($D$123="Y/T","Isi Sasaran",IF($E$123=0,0,IF(K127="Y",1,IF(K127="T",0,"Isi Dulu"))))</f>
        <v>Isi Sasaran</v>
      </c>
      <c r="M127" s="850"/>
      <c r="N127" s="853"/>
      <c r="O127" s="517"/>
      <c r="P127" s="517"/>
      <c r="Q127" s="517"/>
      <c r="R127" s="517"/>
    </row>
    <row r="128" spans="2:18" s="527" customFormat="1" ht="15.75">
      <c r="B128" s="836">
        <v>5</v>
      </c>
      <c r="C128" s="839"/>
      <c r="D128" s="857" t="s">
        <v>26</v>
      </c>
      <c r="E128" s="854" t="str">
        <f>IF(D128="Y",1,IF(D128="T",0,IF(D128="Y/T","Belum diisi","Error")))</f>
        <v>Belum diisi</v>
      </c>
      <c r="F128" s="528">
        <v>1</v>
      </c>
      <c r="G128" s="529"/>
      <c r="H128" s="600" t="str">
        <f t="shared" si="2"/>
        <v>Belum Diisi</v>
      </c>
      <c r="I128" s="590" t="s">
        <v>26</v>
      </c>
      <c r="J128" s="591" t="str">
        <f>IF($D$128="Y/T","Isi Sasaran",IF($E$128=0,0,IF(I128="Y",1,IF(I128="T",0,"Isi Dulu"))))</f>
        <v>Isi Sasaran</v>
      </c>
      <c r="K128" s="590" t="s">
        <v>26</v>
      </c>
      <c r="L128" s="591" t="str">
        <f>IF($D$128="Y/T","Isi Sasaran",IF($E$128=0,0,IF(K128="Y",1,IF(K128="T",0,"Isi Dulu"))))</f>
        <v>Isi Sasaran</v>
      </c>
      <c r="M128" s="848" t="s">
        <v>26</v>
      </c>
      <c r="N128" s="851" t="str">
        <f>IF(M128="Y",1,IF(M128="T",0,IF(M128="Y/T","Belum diisi","Error")))</f>
        <v>Belum diisi</v>
      </c>
      <c r="O128" s="517"/>
      <c r="P128" s="517"/>
      <c r="Q128" s="517"/>
      <c r="R128" s="517"/>
    </row>
    <row r="129" spans="2:18" s="527" customFormat="1" ht="15.75">
      <c r="B129" s="837"/>
      <c r="C129" s="840"/>
      <c r="D129" s="858"/>
      <c r="E129" s="855"/>
      <c r="F129" s="549">
        <v>2</v>
      </c>
      <c r="G129" s="550"/>
      <c r="H129" s="598" t="str">
        <f t="shared" si="2"/>
        <v>Belum Diisi</v>
      </c>
      <c r="I129" s="592" t="s">
        <v>26</v>
      </c>
      <c r="J129" s="593" t="str">
        <f>IF($D$128="Y/T","Isi Sasaran",IF($E$128=0,0,IF(I129="Y",1,IF(I129="T",0,"Isi Dulu"))))</f>
        <v>Isi Sasaran</v>
      </c>
      <c r="K129" s="592" t="s">
        <v>26</v>
      </c>
      <c r="L129" s="593" t="str">
        <f>IF($D$128="Y/T","Isi Sasaran",IF($E$128=0,0,IF(K129="Y",1,IF(K129="T",0,"Isi Dulu"))))</f>
        <v>Isi Sasaran</v>
      </c>
      <c r="M129" s="849"/>
      <c r="N129" s="852"/>
      <c r="O129" s="517"/>
      <c r="P129" s="517"/>
      <c r="Q129" s="517"/>
      <c r="R129" s="517"/>
    </row>
    <row r="130" spans="2:18" s="527" customFormat="1" ht="15.75">
      <c r="B130" s="837"/>
      <c r="C130" s="840"/>
      <c r="D130" s="858"/>
      <c r="E130" s="855"/>
      <c r="F130" s="549">
        <v>3</v>
      </c>
      <c r="G130" s="550"/>
      <c r="H130" s="598" t="str">
        <f t="shared" si="2"/>
        <v>Belum Diisi</v>
      </c>
      <c r="I130" s="592" t="s">
        <v>26</v>
      </c>
      <c r="J130" s="593" t="str">
        <f>IF($D$128="Y/T","Isi Sasaran",IF($E$128=0,0,IF(I130="Y",1,IF(I130="T",0,"Isi Dulu"))))</f>
        <v>Isi Sasaran</v>
      </c>
      <c r="K130" s="592" t="s">
        <v>26</v>
      </c>
      <c r="L130" s="593" t="str">
        <f>IF($D$128="Y/T","Isi Sasaran",IF($E$128=0,0,IF(K130="Y",1,IF(K130="T",0,"Isi Dulu"))))</f>
        <v>Isi Sasaran</v>
      </c>
      <c r="M130" s="849"/>
      <c r="N130" s="852"/>
      <c r="O130" s="517"/>
      <c r="P130" s="517"/>
      <c r="Q130" s="517"/>
      <c r="R130" s="517"/>
    </row>
    <row r="131" spans="2:18" s="527" customFormat="1" ht="15.75">
      <c r="B131" s="837"/>
      <c r="C131" s="840"/>
      <c r="D131" s="858"/>
      <c r="E131" s="855"/>
      <c r="F131" s="549">
        <v>4</v>
      </c>
      <c r="G131" s="550"/>
      <c r="H131" s="598" t="str">
        <f t="shared" si="2"/>
        <v>Belum Diisi</v>
      </c>
      <c r="I131" s="592" t="s">
        <v>26</v>
      </c>
      <c r="J131" s="593" t="str">
        <f>IF($D$128="Y/T","Isi Sasaran",IF($E$128=0,0,IF(I131="Y",1,IF(I131="T",0,"Isi Dulu"))))</f>
        <v>Isi Sasaran</v>
      </c>
      <c r="K131" s="592" t="s">
        <v>26</v>
      </c>
      <c r="L131" s="593" t="str">
        <f>IF($D$128="Y/T","Isi Sasaran",IF($E$128=0,0,IF(K131="Y",1,IF(K131="T",0,"Isi Dulu"))))</f>
        <v>Isi Sasaran</v>
      </c>
      <c r="M131" s="849"/>
      <c r="N131" s="852"/>
      <c r="O131" s="517"/>
      <c r="P131" s="517"/>
      <c r="Q131" s="517"/>
      <c r="R131" s="517"/>
    </row>
    <row r="132" spans="2:18" s="527" customFormat="1" ht="15.75">
      <c r="B132" s="838"/>
      <c r="C132" s="841"/>
      <c r="D132" s="859"/>
      <c r="E132" s="856"/>
      <c r="F132" s="569">
        <v>5</v>
      </c>
      <c r="G132" s="570"/>
      <c r="H132" s="599" t="str">
        <f t="shared" si="2"/>
        <v>Belum Diisi</v>
      </c>
      <c r="I132" s="595" t="s">
        <v>26</v>
      </c>
      <c r="J132" s="596" t="str">
        <f>IF($D$128="Y/T","Isi Sasaran",IF($E$128=0,0,IF(I132="Y",1,IF(I132="T",0,"Isi Dulu"))))</f>
        <v>Isi Sasaran</v>
      </c>
      <c r="K132" s="595" t="s">
        <v>26</v>
      </c>
      <c r="L132" s="596" t="str">
        <f>IF($D$128="Y/T","Isi Sasaran",IF($E$128=0,0,IF(K132="Y",1,IF(K132="T",0,"Isi Dulu"))))</f>
        <v>Isi Sasaran</v>
      </c>
      <c r="M132" s="850"/>
      <c r="N132" s="853"/>
      <c r="O132" s="517"/>
      <c r="P132" s="517"/>
      <c r="Q132" s="517"/>
      <c r="R132" s="517"/>
    </row>
    <row r="133" spans="2:18" s="527" customFormat="1" ht="15.75">
      <c r="B133" s="836">
        <v>6</v>
      </c>
      <c r="C133" s="839"/>
      <c r="D133" s="857" t="s">
        <v>26</v>
      </c>
      <c r="E133" s="854" t="str">
        <f>IF(D133="Y",1,IF(D133="T",0,IF(D133="Y/T","Belum diisi","Error")))</f>
        <v>Belum diisi</v>
      </c>
      <c r="F133" s="528">
        <v>1</v>
      </c>
      <c r="G133" s="529"/>
      <c r="H133" s="600" t="str">
        <f t="shared" si="2"/>
        <v>Belum Diisi</v>
      </c>
      <c r="I133" s="590" t="s">
        <v>26</v>
      </c>
      <c r="J133" s="591" t="str">
        <f>IF($D$133="Y/T","Isi Sasaran",IF($E$133=0,0,IF(I133="Y",1,IF(I133="T",0,"Isi Dulu"))))</f>
        <v>Isi Sasaran</v>
      </c>
      <c r="K133" s="590" t="s">
        <v>26</v>
      </c>
      <c r="L133" s="591" t="str">
        <f>IF($D$133="Y/T","Isi Sasaran",IF($E$133=0,0,IF(K133="Y",1,IF(K133="T",0,"Isi Dulu"))))</f>
        <v>Isi Sasaran</v>
      </c>
      <c r="M133" s="848" t="s">
        <v>26</v>
      </c>
      <c r="N133" s="851" t="str">
        <f>IF(M133="Y",1,IF(M133="T",0,IF(M133="Y/T","Belum diisi","Error")))</f>
        <v>Belum diisi</v>
      </c>
      <c r="O133" s="517"/>
      <c r="P133" s="517"/>
      <c r="Q133" s="517"/>
      <c r="R133" s="517"/>
    </row>
    <row r="134" spans="2:18" s="527" customFormat="1" ht="15.75">
      <c r="B134" s="837"/>
      <c r="C134" s="840"/>
      <c r="D134" s="858"/>
      <c r="E134" s="855"/>
      <c r="F134" s="549">
        <v>2</v>
      </c>
      <c r="G134" s="550"/>
      <c r="H134" s="598" t="str">
        <f t="shared" si="2"/>
        <v>Belum Diisi</v>
      </c>
      <c r="I134" s="592" t="s">
        <v>26</v>
      </c>
      <c r="J134" s="593" t="str">
        <f>IF($D$133="Y/T","Isi Sasaran",IF($E$133=0,0,IF(I134="Y",1,IF(I134="T",0,"Isi Dulu"))))</f>
        <v>Isi Sasaran</v>
      </c>
      <c r="K134" s="592" t="s">
        <v>26</v>
      </c>
      <c r="L134" s="593" t="str">
        <f>IF($D$133="Y/T","Isi Sasaran",IF($E$133=0,0,IF(K134="Y",1,IF(K134="T",0,"Isi Dulu"))))</f>
        <v>Isi Sasaran</v>
      </c>
      <c r="M134" s="849"/>
      <c r="N134" s="852"/>
      <c r="O134" s="517"/>
      <c r="P134" s="517"/>
      <c r="Q134" s="517"/>
      <c r="R134" s="517"/>
    </row>
    <row r="135" spans="2:18" s="527" customFormat="1" ht="15.75">
      <c r="B135" s="837"/>
      <c r="C135" s="840"/>
      <c r="D135" s="858"/>
      <c r="E135" s="855"/>
      <c r="F135" s="549">
        <v>3</v>
      </c>
      <c r="G135" s="550"/>
      <c r="H135" s="598" t="str">
        <f t="shared" si="2"/>
        <v>Belum Diisi</v>
      </c>
      <c r="I135" s="592" t="s">
        <v>26</v>
      </c>
      <c r="J135" s="593" t="str">
        <f>IF($D$133="Y/T","Isi Sasaran",IF($E$133=0,0,IF(I135="Y",1,IF(I135="T",0,"Isi Dulu"))))</f>
        <v>Isi Sasaran</v>
      </c>
      <c r="K135" s="592" t="s">
        <v>26</v>
      </c>
      <c r="L135" s="593" t="str">
        <f>IF($D$133="Y/T","Isi Sasaran",IF($E$133=0,0,IF(K135="Y",1,IF(K135="T",0,"Isi Dulu"))))</f>
        <v>Isi Sasaran</v>
      </c>
      <c r="M135" s="849"/>
      <c r="N135" s="852"/>
      <c r="O135" s="517"/>
      <c r="P135" s="517"/>
      <c r="Q135" s="517"/>
      <c r="R135" s="517"/>
    </row>
    <row r="136" spans="2:18" s="527" customFormat="1" ht="15.75">
      <c r="B136" s="837"/>
      <c r="C136" s="840"/>
      <c r="D136" s="858"/>
      <c r="E136" s="855"/>
      <c r="F136" s="549">
        <v>4</v>
      </c>
      <c r="G136" s="550"/>
      <c r="H136" s="598" t="str">
        <f t="shared" si="2"/>
        <v>Belum Diisi</v>
      </c>
      <c r="I136" s="592" t="s">
        <v>26</v>
      </c>
      <c r="J136" s="593" t="str">
        <f>IF($D$133="Y/T","Isi Sasaran",IF($E$133=0,0,IF(I136="Y",1,IF(I136="T",0,"Isi Dulu"))))</f>
        <v>Isi Sasaran</v>
      </c>
      <c r="K136" s="592" t="s">
        <v>26</v>
      </c>
      <c r="L136" s="593" t="str">
        <f>IF($D$133="Y/T","Isi Sasaran",IF($E$133=0,0,IF(K136="Y",1,IF(K136="T",0,"Isi Dulu"))))</f>
        <v>Isi Sasaran</v>
      </c>
      <c r="M136" s="849"/>
      <c r="N136" s="852"/>
      <c r="O136" s="517"/>
      <c r="P136" s="517"/>
      <c r="Q136" s="517"/>
      <c r="R136" s="517"/>
    </row>
    <row r="137" spans="2:18" s="527" customFormat="1" ht="15.75">
      <c r="B137" s="838"/>
      <c r="C137" s="841"/>
      <c r="D137" s="859"/>
      <c r="E137" s="856"/>
      <c r="F137" s="569">
        <v>5</v>
      </c>
      <c r="G137" s="570"/>
      <c r="H137" s="599" t="str">
        <f t="shared" si="2"/>
        <v>Belum Diisi</v>
      </c>
      <c r="I137" s="595" t="s">
        <v>26</v>
      </c>
      <c r="J137" s="596" t="str">
        <f>IF($D$133="Y/T","Isi Sasaran",IF($E$133=0,0,IF(I137="Y",1,IF(I137="T",0,"Isi Dulu"))))</f>
        <v>Isi Sasaran</v>
      </c>
      <c r="K137" s="595" t="s">
        <v>26</v>
      </c>
      <c r="L137" s="596" t="str">
        <f>IF($D$133="Y/T","Isi Sasaran",IF($E$133=0,0,IF(K137="Y",1,IF(K137="T",0,"Isi Dulu"))))</f>
        <v>Isi Sasaran</v>
      </c>
      <c r="M137" s="850"/>
      <c r="N137" s="853"/>
      <c r="O137" s="517"/>
      <c r="P137" s="517"/>
      <c r="Q137" s="517"/>
      <c r="R137" s="517"/>
    </row>
    <row r="138" spans="2:18" s="527" customFormat="1" ht="15.75">
      <c r="B138" s="836">
        <v>7</v>
      </c>
      <c r="C138" s="839"/>
      <c r="D138" s="857" t="s">
        <v>26</v>
      </c>
      <c r="E138" s="854" t="str">
        <f>IF(D138="Y",1,IF(D138="T",0,IF(D138="Y/T","Belum diisi","Error")))</f>
        <v>Belum diisi</v>
      </c>
      <c r="F138" s="528">
        <v>1</v>
      </c>
      <c r="G138" s="529"/>
      <c r="H138" s="600" t="str">
        <f t="shared" si="2"/>
        <v>Belum Diisi</v>
      </c>
      <c r="I138" s="590" t="s">
        <v>26</v>
      </c>
      <c r="J138" s="591" t="str">
        <f>IF($D$138="Y/T","Isi Sasaran",IF($E$138=0,0,IF(I138="Y",1,IF(I138="T",0,"Isi Dulu"))))</f>
        <v>Isi Sasaran</v>
      </c>
      <c r="K138" s="590" t="s">
        <v>26</v>
      </c>
      <c r="L138" s="591" t="str">
        <f>IF($D$138="Y/T","Isi Sasaran",IF($E$138=0,0,IF(K138="Y",1,IF(K138="T",0,"Isi Dulu"))))</f>
        <v>Isi Sasaran</v>
      </c>
      <c r="M138" s="848" t="s">
        <v>26</v>
      </c>
      <c r="N138" s="851" t="str">
        <f>IF(M138="Y",1,IF(M138="T",0,IF(M138="Y/T","Belum diisi","Error")))</f>
        <v>Belum diisi</v>
      </c>
      <c r="O138" s="517"/>
      <c r="P138" s="517"/>
      <c r="Q138" s="517"/>
      <c r="R138" s="517"/>
    </row>
    <row r="139" spans="2:18" s="527" customFormat="1" ht="15.75">
      <c r="B139" s="837"/>
      <c r="C139" s="840"/>
      <c r="D139" s="858"/>
      <c r="E139" s="855"/>
      <c r="F139" s="549">
        <v>2</v>
      </c>
      <c r="G139" s="550"/>
      <c r="H139" s="598" t="str">
        <f t="shared" si="2"/>
        <v>Belum Diisi</v>
      </c>
      <c r="I139" s="592" t="s">
        <v>26</v>
      </c>
      <c r="J139" s="593" t="str">
        <f>IF($D$138="Y/T","Isi Sasaran",IF($E$138=0,0,IF(I139="Y",1,IF(I139="T",0,"Isi Dulu"))))</f>
        <v>Isi Sasaran</v>
      </c>
      <c r="K139" s="592" t="s">
        <v>26</v>
      </c>
      <c r="L139" s="593" t="str">
        <f>IF($D$138="Y/T","Isi Sasaran",IF($E$138=0,0,IF(K139="Y",1,IF(K139="T",0,"Isi Dulu"))))</f>
        <v>Isi Sasaran</v>
      </c>
      <c r="M139" s="849"/>
      <c r="N139" s="852"/>
      <c r="O139" s="517"/>
      <c r="P139" s="517"/>
      <c r="Q139" s="517"/>
      <c r="R139" s="517"/>
    </row>
    <row r="140" spans="2:18" s="527" customFormat="1" ht="15.75">
      <c r="B140" s="837"/>
      <c r="C140" s="840"/>
      <c r="D140" s="858"/>
      <c r="E140" s="855"/>
      <c r="F140" s="549">
        <v>3</v>
      </c>
      <c r="G140" s="550"/>
      <c r="H140" s="598" t="str">
        <f t="shared" si="2"/>
        <v>Belum Diisi</v>
      </c>
      <c r="I140" s="592" t="s">
        <v>26</v>
      </c>
      <c r="J140" s="593" t="str">
        <f>IF($D$138="Y/T","Isi Sasaran",IF($E$138=0,0,IF(I140="Y",1,IF(I140="T",0,"Isi Dulu"))))</f>
        <v>Isi Sasaran</v>
      </c>
      <c r="K140" s="592" t="s">
        <v>26</v>
      </c>
      <c r="L140" s="593" t="str">
        <f>IF($D$138="Y/T","Isi Sasaran",IF($E$138=0,0,IF(K140="Y",1,IF(K140="T",0,"Isi Dulu"))))</f>
        <v>Isi Sasaran</v>
      </c>
      <c r="M140" s="849"/>
      <c r="N140" s="852"/>
      <c r="O140" s="517"/>
      <c r="P140" s="517"/>
      <c r="Q140" s="517"/>
      <c r="R140" s="517"/>
    </row>
    <row r="141" spans="2:18" s="527" customFormat="1" ht="15.75">
      <c r="B141" s="837"/>
      <c r="C141" s="840"/>
      <c r="D141" s="858"/>
      <c r="E141" s="855"/>
      <c r="F141" s="549">
        <v>4</v>
      </c>
      <c r="G141" s="550"/>
      <c r="H141" s="598" t="str">
        <f t="shared" si="2"/>
        <v>Belum Diisi</v>
      </c>
      <c r="I141" s="592" t="s">
        <v>26</v>
      </c>
      <c r="J141" s="593" t="str">
        <f>IF($D$138="Y/T","Isi Sasaran",IF($E$138=0,0,IF(I141="Y",1,IF(I141="T",0,"Isi Dulu"))))</f>
        <v>Isi Sasaran</v>
      </c>
      <c r="K141" s="592" t="s">
        <v>26</v>
      </c>
      <c r="L141" s="593" t="str">
        <f>IF($D$138="Y/T","Isi Sasaran",IF($E$138=0,0,IF(K141="Y",1,IF(K141="T",0,"Isi Dulu"))))</f>
        <v>Isi Sasaran</v>
      </c>
      <c r="M141" s="849"/>
      <c r="N141" s="852"/>
      <c r="O141" s="517"/>
      <c r="P141" s="517"/>
      <c r="Q141" s="517"/>
      <c r="R141" s="517"/>
    </row>
    <row r="142" spans="2:18" s="527" customFormat="1" ht="15.75">
      <c r="B142" s="838"/>
      <c r="C142" s="841"/>
      <c r="D142" s="859"/>
      <c r="E142" s="856"/>
      <c r="F142" s="569">
        <v>5</v>
      </c>
      <c r="G142" s="570"/>
      <c r="H142" s="599" t="str">
        <f t="shared" si="2"/>
        <v>Belum Diisi</v>
      </c>
      <c r="I142" s="595" t="s">
        <v>26</v>
      </c>
      <c r="J142" s="596" t="str">
        <f>IF($D$138="Y/T","Isi Sasaran",IF($E$138=0,0,IF(I142="Y",1,IF(I142="T",0,"Isi Dulu"))))</f>
        <v>Isi Sasaran</v>
      </c>
      <c r="K142" s="595" t="s">
        <v>26</v>
      </c>
      <c r="L142" s="596" t="str">
        <f>IF($D$138="Y/T","Isi Sasaran",IF($E$138=0,0,IF(K142="Y",1,IF(K142="T",0,"Isi Dulu"))))</f>
        <v>Isi Sasaran</v>
      </c>
      <c r="M142" s="850"/>
      <c r="N142" s="853"/>
      <c r="O142" s="517"/>
      <c r="P142" s="517"/>
      <c r="Q142" s="517"/>
      <c r="R142" s="517"/>
    </row>
    <row r="143" spans="2:18" s="527" customFormat="1" ht="15.75">
      <c r="B143" s="836">
        <v>8</v>
      </c>
      <c r="C143" s="839"/>
      <c r="D143" s="857" t="s">
        <v>26</v>
      </c>
      <c r="E143" s="854" t="str">
        <f>IF(D143="Y",1,IF(D143="T",0,IF(D143="Y/T","Belum diisi","Error")))</f>
        <v>Belum diisi</v>
      </c>
      <c r="F143" s="528">
        <v>1</v>
      </c>
      <c r="G143" s="529"/>
      <c r="H143" s="600" t="str">
        <f t="shared" si="2"/>
        <v>Belum Diisi</v>
      </c>
      <c r="I143" s="590" t="s">
        <v>26</v>
      </c>
      <c r="J143" s="591" t="str">
        <f>IF($D$143="Y/T","Isi Sasaran",IF($E$143=0,0,IF(I143="Y",1,IF(I143="T",0,"Isi Dulu"))))</f>
        <v>Isi Sasaran</v>
      </c>
      <c r="K143" s="590" t="s">
        <v>26</v>
      </c>
      <c r="L143" s="591" t="str">
        <f>IF($D$143="Y/T","Isi Sasaran",IF($E$143=0,0,IF(K143="Y",1,IF(K143="T",0,"Isi Dulu"))))</f>
        <v>Isi Sasaran</v>
      </c>
      <c r="M143" s="848" t="s">
        <v>26</v>
      </c>
      <c r="N143" s="851" t="str">
        <f>IF(M143="Y",1,IF(M143="T",0,IF(M143="Y/T","Belum diisi","Error")))</f>
        <v>Belum diisi</v>
      </c>
      <c r="O143" s="517"/>
      <c r="P143" s="517"/>
      <c r="Q143" s="517"/>
      <c r="R143" s="517"/>
    </row>
    <row r="144" spans="2:18" s="527" customFormat="1" ht="15.75">
      <c r="B144" s="837"/>
      <c r="C144" s="840"/>
      <c r="D144" s="858"/>
      <c r="E144" s="855"/>
      <c r="F144" s="549">
        <v>2</v>
      </c>
      <c r="G144" s="550"/>
      <c r="H144" s="598" t="str">
        <f t="shared" si="2"/>
        <v>Belum Diisi</v>
      </c>
      <c r="I144" s="592" t="s">
        <v>26</v>
      </c>
      <c r="J144" s="593" t="str">
        <f>IF($D$143="Y/T","Isi Sasaran",IF($E$143=0,0,IF(I144="Y",1,IF(I144="T",0,"Isi Dulu"))))</f>
        <v>Isi Sasaran</v>
      </c>
      <c r="K144" s="592" t="s">
        <v>26</v>
      </c>
      <c r="L144" s="593" t="str">
        <f>IF($D$143="Y/T","Isi Sasaran",IF($E$143=0,0,IF(K144="Y",1,IF(K144="T",0,"Isi Dulu"))))</f>
        <v>Isi Sasaran</v>
      </c>
      <c r="M144" s="849"/>
      <c r="N144" s="852"/>
      <c r="O144" s="517"/>
      <c r="P144" s="517"/>
      <c r="Q144" s="517"/>
      <c r="R144" s="517"/>
    </row>
    <row r="145" spans="2:18" s="527" customFormat="1" ht="15.75">
      <c r="B145" s="837"/>
      <c r="C145" s="840"/>
      <c r="D145" s="858"/>
      <c r="E145" s="855"/>
      <c r="F145" s="549">
        <v>3</v>
      </c>
      <c r="G145" s="550"/>
      <c r="H145" s="598" t="str">
        <f t="shared" si="2"/>
        <v>Belum Diisi</v>
      </c>
      <c r="I145" s="592" t="s">
        <v>26</v>
      </c>
      <c r="J145" s="593" t="str">
        <f>IF($D$143="Y/T","Isi Sasaran",IF($E$143=0,0,IF(I145="Y",1,IF(I145="T",0,"Isi Dulu"))))</f>
        <v>Isi Sasaran</v>
      </c>
      <c r="K145" s="592" t="s">
        <v>26</v>
      </c>
      <c r="L145" s="593" t="str">
        <f>IF($D$143="Y/T","Isi Sasaran",IF($E$143=0,0,IF(K145="Y",1,IF(K145="T",0,"Isi Dulu"))))</f>
        <v>Isi Sasaran</v>
      </c>
      <c r="M145" s="849"/>
      <c r="N145" s="852"/>
      <c r="O145" s="517"/>
      <c r="P145" s="517"/>
      <c r="Q145" s="517"/>
      <c r="R145" s="517"/>
    </row>
    <row r="146" spans="2:18" s="527" customFormat="1" ht="15.75">
      <c r="B146" s="837"/>
      <c r="C146" s="840"/>
      <c r="D146" s="858"/>
      <c r="E146" s="855"/>
      <c r="F146" s="549">
        <v>4</v>
      </c>
      <c r="G146" s="550"/>
      <c r="H146" s="598" t="str">
        <f t="shared" si="2"/>
        <v>Belum Diisi</v>
      </c>
      <c r="I146" s="592" t="s">
        <v>26</v>
      </c>
      <c r="J146" s="593" t="str">
        <f>IF($D$143="Y/T","Isi Sasaran",IF($E$143=0,0,IF(I146="Y",1,IF(I146="T",0,"Isi Dulu"))))</f>
        <v>Isi Sasaran</v>
      </c>
      <c r="K146" s="592" t="s">
        <v>26</v>
      </c>
      <c r="L146" s="593" t="str">
        <f>IF($D$143="Y/T","Isi Sasaran",IF($E$143=0,0,IF(K146="Y",1,IF(K146="T",0,"Isi Dulu"))))</f>
        <v>Isi Sasaran</v>
      </c>
      <c r="M146" s="849"/>
      <c r="N146" s="852"/>
      <c r="O146" s="517"/>
      <c r="P146" s="517"/>
      <c r="Q146" s="517"/>
      <c r="R146" s="517"/>
    </row>
    <row r="147" spans="2:18" s="527" customFormat="1" ht="15.75">
      <c r="B147" s="838"/>
      <c r="C147" s="841"/>
      <c r="D147" s="859"/>
      <c r="E147" s="856"/>
      <c r="F147" s="569">
        <v>5</v>
      </c>
      <c r="G147" s="570"/>
      <c r="H147" s="599" t="str">
        <f t="shared" si="2"/>
        <v>Belum Diisi</v>
      </c>
      <c r="I147" s="595" t="s">
        <v>26</v>
      </c>
      <c r="J147" s="596" t="str">
        <f>IF($D$143="Y/T","Isi Sasaran",IF($E$143=0,0,IF(I147="Y",1,IF(I147="T",0,"Isi Dulu"))))</f>
        <v>Isi Sasaran</v>
      </c>
      <c r="K147" s="595" t="s">
        <v>26</v>
      </c>
      <c r="L147" s="596" t="str">
        <f>IF($D$143="Y/T","Isi Sasaran",IF($E$143=0,0,IF(K147="Y",1,IF(K147="T",0,"Isi Dulu"))))</f>
        <v>Isi Sasaran</v>
      </c>
      <c r="M147" s="850"/>
      <c r="N147" s="853"/>
      <c r="O147" s="517"/>
      <c r="P147" s="517"/>
      <c r="Q147" s="517"/>
      <c r="R147" s="517"/>
    </row>
    <row r="148" spans="2:18" s="527" customFormat="1" ht="15.75">
      <c r="B148" s="836">
        <v>9</v>
      </c>
      <c r="C148" s="839"/>
      <c r="D148" s="857" t="s">
        <v>26</v>
      </c>
      <c r="E148" s="854" t="str">
        <f>IF(D148="Y",1,IF(D148="T",0,IF(D148="Y/T","Belum diisi","Error")))</f>
        <v>Belum diisi</v>
      </c>
      <c r="F148" s="528">
        <v>1</v>
      </c>
      <c r="G148" s="529"/>
      <c r="H148" s="600" t="str">
        <f t="shared" si="2"/>
        <v>Belum Diisi</v>
      </c>
      <c r="I148" s="590" t="s">
        <v>26</v>
      </c>
      <c r="J148" s="591" t="str">
        <f>IF($D$148="Y/T","Isi Sasaran",IF($E$148=0,0,IF(I148="Y",1,IF(I148="T",0,"Isi Dulu"))))</f>
        <v>Isi Sasaran</v>
      </c>
      <c r="K148" s="590" t="s">
        <v>26</v>
      </c>
      <c r="L148" s="591" t="str">
        <f>IF($D$148="Y/T","Isi Sasaran",IF($E$148=0,0,IF(K148="Y",1,IF(K148="T",0,"Isi Dulu"))))</f>
        <v>Isi Sasaran</v>
      </c>
      <c r="M148" s="848" t="s">
        <v>26</v>
      </c>
      <c r="N148" s="851" t="str">
        <f>IF(M148="Y",1,IF(M148="T",0,IF(M148="Y/T","Belum diisi","Error")))</f>
        <v>Belum diisi</v>
      </c>
      <c r="O148" s="517"/>
      <c r="P148" s="517"/>
      <c r="Q148" s="517"/>
      <c r="R148" s="517"/>
    </row>
    <row r="149" spans="2:18" s="527" customFormat="1" ht="15.75">
      <c r="B149" s="837"/>
      <c r="C149" s="840"/>
      <c r="D149" s="858"/>
      <c r="E149" s="855"/>
      <c r="F149" s="549">
        <v>2</v>
      </c>
      <c r="G149" s="550"/>
      <c r="H149" s="598" t="str">
        <f t="shared" si="2"/>
        <v>Belum Diisi</v>
      </c>
      <c r="I149" s="592" t="s">
        <v>26</v>
      </c>
      <c r="J149" s="593" t="str">
        <f>IF($D$148="Y/T","Isi Sasaran",IF($E$148=0,0,IF(I149="Y",1,IF(I149="T",0,"Isi Dulu"))))</f>
        <v>Isi Sasaran</v>
      </c>
      <c r="K149" s="592" t="s">
        <v>26</v>
      </c>
      <c r="L149" s="593" t="str">
        <f>IF($D$148="Y/T","Isi Sasaran",IF($E$148=0,0,IF(K149="Y",1,IF(K149="T",0,"Isi Dulu"))))</f>
        <v>Isi Sasaran</v>
      </c>
      <c r="M149" s="849"/>
      <c r="N149" s="852"/>
      <c r="O149" s="517"/>
      <c r="P149" s="517"/>
      <c r="Q149" s="517"/>
      <c r="R149" s="517"/>
    </row>
    <row r="150" spans="2:18" s="527" customFormat="1" ht="15.75">
      <c r="B150" s="837"/>
      <c r="C150" s="840"/>
      <c r="D150" s="858"/>
      <c r="E150" s="855"/>
      <c r="F150" s="549">
        <v>3</v>
      </c>
      <c r="G150" s="550"/>
      <c r="H150" s="598" t="str">
        <f t="shared" si="2"/>
        <v>Belum Diisi</v>
      </c>
      <c r="I150" s="592" t="s">
        <v>26</v>
      </c>
      <c r="J150" s="593" t="str">
        <f>IF($D$148="Y/T","Isi Sasaran",IF($E$148=0,0,IF(I150="Y",1,IF(I150="T",0,"Isi Dulu"))))</f>
        <v>Isi Sasaran</v>
      </c>
      <c r="K150" s="592" t="s">
        <v>26</v>
      </c>
      <c r="L150" s="593" t="str">
        <f>IF($D$148="Y/T","Isi Sasaran",IF($E$148=0,0,IF(K150="Y",1,IF(K150="T",0,"Isi Dulu"))))</f>
        <v>Isi Sasaran</v>
      </c>
      <c r="M150" s="849"/>
      <c r="N150" s="852"/>
      <c r="O150" s="517"/>
      <c r="P150" s="517"/>
      <c r="Q150" s="517"/>
      <c r="R150" s="517"/>
    </row>
    <row r="151" spans="2:18" s="527" customFormat="1" ht="15.75">
      <c r="B151" s="837"/>
      <c r="C151" s="840"/>
      <c r="D151" s="858"/>
      <c r="E151" s="855"/>
      <c r="F151" s="549">
        <v>4</v>
      </c>
      <c r="G151" s="550"/>
      <c r="H151" s="598" t="str">
        <f t="shared" si="2"/>
        <v>Belum Diisi</v>
      </c>
      <c r="I151" s="592" t="s">
        <v>26</v>
      </c>
      <c r="J151" s="593" t="str">
        <f>IF($D$148="Y/T","Isi Sasaran",IF($E$148=0,0,IF(I151="Y",1,IF(I151="T",0,"Isi Dulu"))))</f>
        <v>Isi Sasaran</v>
      </c>
      <c r="K151" s="592" t="s">
        <v>26</v>
      </c>
      <c r="L151" s="593" t="str">
        <f>IF($D$148="Y/T","Isi Sasaran",IF($E$148=0,0,IF(K151="Y",1,IF(K151="T",0,"Isi Dulu"))))</f>
        <v>Isi Sasaran</v>
      </c>
      <c r="M151" s="849"/>
      <c r="N151" s="852"/>
      <c r="O151" s="517"/>
      <c r="P151" s="517"/>
      <c r="Q151" s="517"/>
      <c r="R151" s="517"/>
    </row>
    <row r="152" spans="2:18" s="527" customFormat="1" ht="15.75">
      <c r="B152" s="838"/>
      <c r="C152" s="841"/>
      <c r="D152" s="859"/>
      <c r="E152" s="856"/>
      <c r="F152" s="569">
        <v>5</v>
      </c>
      <c r="G152" s="570"/>
      <c r="H152" s="599" t="str">
        <f t="shared" si="2"/>
        <v>Belum Diisi</v>
      </c>
      <c r="I152" s="595" t="s">
        <v>26</v>
      </c>
      <c r="J152" s="596" t="str">
        <f>IF($D$148="Y/T","Isi Sasaran",IF($E$148=0,0,IF(I152="Y",1,IF(I152="T",0,"Isi Dulu"))))</f>
        <v>Isi Sasaran</v>
      </c>
      <c r="K152" s="595" t="s">
        <v>26</v>
      </c>
      <c r="L152" s="596" t="str">
        <f>IF($D$148="Y/T","Isi Sasaran",IF($E$148=0,0,IF(K152="Y",1,IF(K152="T",0,"Isi Dulu"))))</f>
        <v>Isi Sasaran</v>
      </c>
      <c r="M152" s="850"/>
      <c r="N152" s="853"/>
      <c r="O152" s="517"/>
      <c r="P152" s="517"/>
      <c r="Q152" s="517"/>
      <c r="R152" s="517"/>
    </row>
    <row r="153" spans="2:18" s="527" customFormat="1" ht="15.75">
      <c r="B153" s="836">
        <v>10</v>
      </c>
      <c r="C153" s="839"/>
      <c r="D153" s="857" t="s">
        <v>26</v>
      </c>
      <c r="E153" s="854" t="str">
        <f>IF(D153="Y",1,IF(D153="T",0,IF(D153="Y/T","Belum diisi","Error")))</f>
        <v>Belum diisi</v>
      </c>
      <c r="F153" s="528">
        <v>1</v>
      </c>
      <c r="G153" s="529"/>
      <c r="H153" s="600" t="str">
        <f t="shared" si="2"/>
        <v>Belum Diisi</v>
      </c>
      <c r="I153" s="590" t="s">
        <v>26</v>
      </c>
      <c r="J153" s="591" t="str">
        <f>IF($D$153="Y/T","Isi Sasaran",IF($E$153=0,0,IF(I153="Y",1,IF(I153="T",0,"Isi Dulu"))))</f>
        <v>Isi Sasaran</v>
      </c>
      <c r="K153" s="590" t="s">
        <v>26</v>
      </c>
      <c r="L153" s="591" t="str">
        <f>IF($D$153="Y/T","Isi Sasaran",IF($E$153=0,0,IF(K153="Y",1,IF(K153="T",0,"Isi Dulu"))))</f>
        <v>Isi Sasaran</v>
      </c>
      <c r="M153" s="848" t="s">
        <v>26</v>
      </c>
      <c r="N153" s="851" t="str">
        <f>IF(M153="Y",1,IF(M153="T",0,IF(M153="Y/T","Belum diisi","Error")))</f>
        <v>Belum diisi</v>
      </c>
      <c r="O153" s="517"/>
      <c r="P153" s="517"/>
      <c r="Q153" s="517"/>
      <c r="R153" s="517"/>
    </row>
    <row r="154" spans="2:18" s="527" customFormat="1" ht="15.75">
      <c r="B154" s="837"/>
      <c r="C154" s="840"/>
      <c r="D154" s="858"/>
      <c r="E154" s="855"/>
      <c r="F154" s="549">
        <v>2</v>
      </c>
      <c r="G154" s="550"/>
      <c r="H154" s="598" t="str">
        <f t="shared" si="2"/>
        <v>Belum Diisi</v>
      </c>
      <c r="I154" s="592" t="s">
        <v>26</v>
      </c>
      <c r="J154" s="593" t="str">
        <f>IF($D$153="Y/T","Isi Sasaran",IF($E$153=0,0,IF(I154="Y",1,IF(I154="T",0,"Isi Dulu"))))</f>
        <v>Isi Sasaran</v>
      </c>
      <c r="K154" s="592" t="s">
        <v>26</v>
      </c>
      <c r="L154" s="593" t="str">
        <f>IF($D$153="Y/T","Isi Sasaran",IF($E$153=0,0,IF(K154="Y",1,IF(K154="T",0,"Isi Dulu"))))</f>
        <v>Isi Sasaran</v>
      </c>
      <c r="M154" s="849"/>
      <c r="N154" s="852"/>
      <c r="O154" s="517"/>
      <c r="P154" s="517"/>
      <c r="Q154" s="517"/>
      <c r="R154" s="517"/>
    </row>
    <row r="155" spans="2:18" s="527" customFormat="1" ht="15.75">
      <c r="B155" s="837"/>
      <c r="C155" s="840"/>
      <c r="D155" s="858"/>
      <c r="E155" s="855"/>
      <c r="F155" s="549">
        <v>3</v>
      </c>
      <c r="G155" s="550"/>
      <c r="H155" s="598" t="str">
        <f t="shared" si="2"/>
        <v>Belum Diisi</v>
      </c>
      <c r="I155" s="592" t="s">
        <v>26</v>
      </c>
      <c r="J155" s="593" t="str">
        <f>IF($D$153="Y/T","Isi Sasaran",IF($E$153=0,0,IF(I155="Y",1,IF(I155="T",0,"Isi Dulu"))))</f>
        <v>Isi Sasaran</v>
      </c>
      <c r="K155" s="592" t="s">
        <v>26</v>
      </c>
      <c r="L155" s="593" t="str">
        <f>IF($D$153="Y/T","Isi Sasaran",IF($E$153=0,0,IF(K155="Y",1,IF(K155="T",0,"Isi Dulu"))))</f>
        <v>Isi Sasaran</v>
      </c>
      <c r="M155" s="849"/>
      <c r="N155" s="852"/>
      <c r="O155" s="517"/>
      <c r="P155" s="517"/>
      <c r="Q155" s="517"/>
      <c r="R155" s="517"/>
    </row>
    <row r="156" spans="2:18" s="527" customFormat="1" ht="15.75">
      <c r="B156" s="837"/>
      <c r="C156" s="840"/>
      <c r="D156" s="858"/>
      <c r="E156" s="855"/>
      <c r="F156" s="549">
        <v>4</v>
      </c>
      <c r="G156" s="550"/>
      <c r="H156" s="598" t="str">
        <f t="shared" si="2"/>
        <v>Belum Diisi</v>
      </c>
      <c r="I156" s="592" t="s">
        <v>26</v>
      </c>
      <c r="J156" s="593" t="str">
        <f>IF($D$153="Y/T","Isi Sasaran",IF($E$153=0,0,IF(I156="Y",1,IF(I156="T",0,"Isi Dulu"))))</f>
        <v>Isi Sasaran</v>
      </c>
      <c r="K156" s="592" t="s">
        <v>26</v>
      </c>
      <c r="L156" s="593" t="str">
        <f>IF($D$153="Y/T","Isi Sasaran",IF($E$153=0,0,IF(K156="Y",1,IF(K156="T",0,"Isi Dulu"))))</f>
        <v>Isi Sasaran</v>
      </c>
      <c r="M156" s="849"/>
      <c r="N156" s="852"/>
      <c r="O156" s="517"/>
      <c r="P156" s="517"/>
      <c r="Q156" s="517"/>
      <c r="R156" s="517"/>
    </row>
    <row r="157" spans="2:18" s="527" customFormat="1" ht="15.75">
      <c r="B157" s="838"/>
      <c r="C157" s="841"/>
      <c r="D157" s="859"/>
      <c r="E157" s="856"/>
      <c r="F157" s="569">
        <v>5</v>
      </c>
      <c r="G157" s="570"/>
      <c r="H157" s="599" t="str">
        <f t="shared" si="2"/>
        <v>Belum Diisi</v>
      </c>
      <c r="I157" s="595" t="s">
        <v>26</v>
      </c>
      <c r="J157" s="596" t="str">
        <f>IF($D$153="Y/T","Isi Sasaran",IF($E$153=0,0,IF(I157="Y",1,IF(I157="T",0,"Isi Dulu"))))</f>
        <v>Isi Sasaran</v>
      </c>
      <c r="K157" s="595" t="s">
        <v>26</v>
      </c>
      <c r="L157" s="596" t="str">
        <f>IF($D$153="Y/T","Isi Sasaran",IF($E$153=0,0,IF(K157="Y",1,IF(K157="T",0,"Isi Dulu"))))</f>
        <v>Isi Sasaran</v>
      </c>
      <c r="M157" s="850"/>
      <c r="N157" s="853"/>
      <c r="O157" s="517"/>
      <c r="P157" s="517"/>
      <c r="Q157" s="517"/>
      <c r="R157" s="517"/>
    </row>
    <row r="158" spans="2:18" s="527" customFormat="1" ht="15.75">
      <c r="B158" s="836">
        <v>11</v>
      </c>
      <c r="C158" s="839"/>
      <c r="D158" s="857" t="s">
        <v>26</v>
      </c>
      <c r="E158" s="854" t="str">
        <f>IF(D158="Y",1,IF(D158="T",0,IF(D158="Y/T","Belum diisi","Error")))</f>
        <v>Belum diisi</v>
      </c>
      <c r="F158" s="528">
        <v>1</v>
      </c>
      <c r="G158" s="529"/>
      <c r="H158" s="600" t="str">
        <f t="shared" si="2"/>
        <v>Belum Diisi</v>
      </c>
      <c r="I158" s="590" t="s">
        <v>26</v>
      </c>
      <c r="J158" s="591" t="str">
        <f>IF($D$158="Y/T","Isi Sasaran",IF($E$158=0,0,IF(I158="Y",1,IF(I158="T",0,"Isi Dulu"))))</f>
        <v>Isi Sasaran</v>
      </c>
      <c r="K158" s="590" t="s">
        <v>26</v>
      </c>
      <c r="L158" s="591" t="str">
        <f>IF($D$158="Y/T","Isi Sasaran",IF($E$158=0,0,IF(K158="Y",1,IF(K158="T",0,"Isi Dulu"))))</f>
        <v>Isi Sasaran</v>
      </c>
      <c r="M158" s="848" t="s">
        <v>26</v>
      </c>
      <c r="N158" s="851" t="str">
        <f>IF(M158="Y",1,IF(M158="T",0,IF(M158="Y/T","Belum diisi","Error")))</f>
        <v>Belum diisi</v>
      </c>
      <c r="O158" s="517"/>
      <c r="P158" s="517"/>
      <c r="Q158" s="517"/>
      <c r="R158" s="517"/>
    </row>
    <row r="159" spans="2:18" s="527" customFormat="1" ht="15.75">
      <c r="B159" s="837"/>
      <c r="C159" s="840"/>
      <c r="D159" s="858"/>
      <c r="E159" s="855"/>
      <c r="F159" s="549">
        <v>2</v>
      </c>
      <c r="G159" s="550"/>
      <c r="H159" s="598" t="str">
        <f t="shared" si="2"/>
        <v>Belum Diisi</v>
      </c>
      <c r="I159" s="592" t="s">
        <v>26</v>
      </c>
      <c r="J159" s="593" t="str">
        <f>IF($D$158="Y/T","Isi Sasaran",IF($E$158=0,0,IF(I159="Y",1,IF(I159="T",0,"Isi Dulu"))))</f>
        <v>Isi Sasaran</v>
      </c>
      <c r="K159" s="592" t="s">
        <v>26</v>
      </c>
      <c r="L159" s="593" t="str">
        <f>IF($D$158="Y/T","Isi Sasaran",IF($E$158=0,0,IF(K159="Y",1,IF(K159="T",0,"Isi Dulu"))))</f>
        <v>Isi Sasaran</v>
      </c>
      <c r="M159" s="849"/>
      <c r="N159" s="852"/>
      <c r="O159" s="517"/>
      <c r="P159" s="517"/>
      <c r="Q159" s="517"/>
      <c r="R159" s="517"/>
    </row>
    <row r="160" spans="2:18" s="527" customFormat="1" ht="15.75">
      <c r="B160" s="837"/>
      <c r="C160" s="840"/>
      <c r="D160" s="858"/>
      <c r="E160" s="855"/>
      <c r="F160" s="549">
        <v>3</v>
      </c>
      <c r="G160" s="550"/>
      <c r="H160" s="598" t="str">
        <f t="shared" si="2"/>
        <v>Belum Diisi</v>
      </c>
      <c r="I160" s="592" t="s">
        <v>26</v>
      </c>
      <c r="J160" s="593" t="str">
        <f>IF($D$158="Y/T","Isi Sasaran",IF($E$158=0,0,IF(I160="Y",1,IF(I160="T",0,"Isi Dulu"))))</f>
        <v>Isi Sasaran</v>
      </c>
      <c r="K160" s="592" t="s">
        <v>26</v>
      </c>
      <c r="L160" s="593" t="str">
        <f>IF($D$158="Y/T","Isi Sasaran",IF($E$158=0,0,IF(K160="Y",1,IF(K160="T",0,"Isi Dulu"))))</f>
        <v>Isi Sasaran</v>
      </c>
      <c r="M160" s="849"/>
      <c r="N160" s="852"/>
      <c r="O160" s="517"/>
      <c r="P160" s="517"/>
      <c r="Q160" s="517"/>
      <c r="R160" s="517"/>
    </row>
    <row r="161" spans="2:18" s="527" customFormat="1" ht="15.75">
      <c r="B161" s="837"/>
      <c r="C161" s="840"/>
      <c r="D161" s="858"/>
      <c r="E161" s="855"/>
      <c r="F161" s="549">
        <v>4</v>
      </c>
      <c r="G161" s="550"/>
      <c r="H161" s="598" t="str">
        <f t="shared" si="2"/>
        <v>Belum Diisi</v>
      </c>
      <c r="I161" s="592" t="s">
        <v>26</v>
      </c>
      <c r="J161" s="593" t="str">
        <f>IF($D$158="Y/T","Isi Sasaran",IF($E$158=0,0,IF(I161="Y",1,IF(I161="T",0,"Isi Dulu"))))</f>
        <v>Isi Sasaran</v>
      </c>
      <c r="K161" s="592" t="s">
        <v>26</v>
      </c>
      <c r="L161" s="593" t="str">
        <f>IF($D$158="Y/T","Isi Sasaran",IF($E$158=0,0,IF(K161="Y",1,IF(K161="T",0,"Isi Dulu"))))</f>
        <v>Isi Sasaran</v>
      </c>
      <c r="M161" s="849"/>
      <c r="N161" s="852"/>
      <c r="O161" s="517"/>
      <c r="P161" s="517"/>
      <c r="Q161" s="517"/>
      <c r="R161" s="517"/>
    </row>
    <row r="162" spans="2:18" s="527" customFormat="1" ht="15.75">
      <c r="B162" s="838"/>
      <c r="C162" s="841"/>
      <c r="D162" s="859"/>
      <c r="E162" s="856"/>
      <c r="F162" s="569">
        <v>5</v>
      </c>
      <c r="G162" s="570"/>
      <c r="H162" s="599" t="str">
        <f t="shared" si="2"/>
        <v>Belum Diisi</v>
      </c>
      <c r="I162" s="595" t="s">
        <v>26</v>
      </c>
      <c r="J162" s="596" t="str">
        <f>IF($D$158="Y/T","Isi Sasaran",IF($E$158=0,0,IF(I162="Y",1,IF(I162="T",0,"Isi Dulu"))))</f>
        <v>Isi Sasaran</v>
      </c>
      <c r="K162" s="595" t="s">
        <v>26</v>
      </c>
      <c r="L162" s="596" t="str">
        <f>IF($D$158="Y/T","Isi Sasaran",IF($E$158=0,0,IF(K162="Y",1,IF(K162="T",0,"Isi Dulu"))))</f>
        <v>Isi Sasaran</v>
      </c>
      <c r="M162" s="850"/>
      <c r="N162" s="853"/>
      <c r="O162" s="517"/>
      <c r="P162" s="517"/>
      <c r="Q162" s="517"/>
      <c r="R162" s="517"/>
    </row>
    <row r="163" spans="2:18" s="527" customFormat="1" ht="15.75">
      <c r="B163" s="836">
        <v>12</v>
      </c>
      <c r="C163" s="839"/>
      <c r="D163" s="857" t="s">
        <v>26</v>
      </c>
      <c r="E163" s="854" t="str">
        <f>IF(D163="Y",1,IF(D163="T",0,IF(D163="Y/T","Belum diisi","Error")))</f>
        <v>Belum diisi</v>
      </c>
      <c r="F163" s="528">
        <v>1</v>
      </c>
      <c r="G163" s="529"/>
      <c r="H163" s="600" t="str">
        <f t="shared" si="2"/>
        <v>Belum Diisi</v>
      </c>
      <c r="I163" s="590" t="s">
        <v>26</v>
      </c>
      <c r="J163" s="591" t="str">
        <f>IF($D$163="Y/T","Isi Sasaran",IF($E$163=0,0,IF(I163="Y",1,IF(I163="T",0,"Isi Dulu"))))</f>
        <v>Isi Sasaran</v>
      </c>
      <c r="K163" s="590" t="s">
        <v>26</v>
      </c>
      <c r="L163" s="591" t="str">
        <f>IF($D$163="Y/T","Isi Sasaran",IF($E$163=0,0,IF(K163="Y",1,IF(K163="T",0,"Isi Dulu"))))</f>
        <v>Isi Sasaran</v>
      </c>
      <c r="M163" s="848" t="s">
        <v>26</v>
      </c>
      <c r="N163" s="851" t="str">
        <f>IF(M163="Y",1,IF(M163="T",0,IF(M163="Y/T","Belum diisi","Error")))</f>
        <v>Belum diisi</v>
      </c>
      <c r="O163" s="517"/>
      <c r="P163" s="517"/>
      <c r="Q163" s="517"/>
      <c r="R163" s="517"/>
    </row>
    <row r="164" spans="2:18" s="527" customFormat="1" ht="15.75">
      <c r="B164" s="837"/>
      <c r="C164" s="840"/>
      <c r="D164" s="858"/>
      <c r="E164" s="855"/>
      <c r="F164" s="549">
        <v>2</v>
      </c>
      <c r="G164" s="550"/>
      <c r="H164" s="598" t="str">
        <f t="shared" si="2"/>
        <v>Belum Diisi</v>
      </c>
      <c r="I164" s="592" t="s">
        <v>26</v>
      </c>
      <c r="J164" s="593" t="str">
        <f>IF($D$163="Y/T","Isi Sasaran",IF($E$163=0,0,IF(I164="Y",1,IF(I164="T",0,"Isi Dulu"))))</f>
        <v>Isi Sasaran</v>
      </c>
      <c r="K164" s="592" t="s">
        <v>26</v>
      </c>
      <c r="L164" s="593" t="str">
        <f>IF($D$163="Y/T","Isi Sasaran",IF($E$163=0,0,IF(K164="Y",1,IF(K164="T",0,"Isi Dulu"))))</f>
        <v>Isi Sasaran</v>
      </c>
      <c r="M164" s="849"/>
      <c r="N164" s="852"/>
      <c r="O164" s="517"/>
      <c r="P164" s="517"/>
      <c r="Q164" s="517"/>
      <c r="R164" s="517"/>
    </row>
    <row r="165" spans="2:18" s="527" customFormat="1" ht="15.75">
      <c r="B165" s="837"/>
      <c r="C165" s="840"/>
      <c r="D165" s="858"/>
      <c r="E165" s="855"/>
      <c r="F165" s="549">
        <v>3</v>
      </c>
      <c r="G165" s="550"/>
      <c r="H165" s="598" t="str">
        <f t="shared" si="2"/>
        <v>Belum Diisi</v>
      </c>
      <c r="I165" s="592" t="s">
        <v>26</v>
      </c>
      <c r="J165" s="593" t="str">
        <f>IF($D$163="Y/T","Isi Sasaran",IF($E$163=0,0,IF(I165="Y",1,IF(I165="T",0,"Isi Dulu"))))</f>
        <v>Isi Sasaran</v>
      </c>
      <c r="K165" s="592" t="s">
        <v>26</v>
      </c>
      <c r="L165" s="593" t="str">
        <f>IF($D$163="Y/T","Isi Sasaran",IF($E$163=0,0,IF(K165="Y",1,IF(K165="T",0,"Isi Dulu"))))</f>
        <v>Isi Sasaran</v>
      </c>
      <c r="M165" s="849"/>
      <c r="N165" s="852"/>
      <c r="O165" s="517"/>
      <c r="P165" s="517"/>
      <c r="Q165" s="517"/>
      <c r="R165" s="517"/>
    </row>
    <row r="166" spans="2:18" s="527" customFormat="1" ht="15.75">
      <c r="B166" s="837"/>
      <c r="C166" s="840"/>
      <c r="D166" s="858"/>
      <c r="E166" s="855"/>
      <c r="F166" s="549">
        <v>4</v>
      </c>
      <c r="G166" s="550"/>
      <c r="H166" s="598" t="str">
        <f t="shared" si="2"/>
        <v>Belum Diisi</v>
      </c>
      <c r="I166" s="592" t="s">
        <v>26</v>
      </c>
      <c r="J166" s="593" t="str">
        <f>IF($D$163="Y/T","Isi Sasaran",IF($E$163=0,0,IF(I166="Y",1,IF(I166="T",0,"Isi Dulu"))))</f>
        <v>Isi Sasaran</v>
      </c>
      <c r="K166" s="592" t="s">
        <v>26</v>
      </c>
      <c r="L166" s="593" t="str">
        <f>IF($D$163="Y/T","Isi Sasaran",IF($E$163=0,0,IF(K166="Y",1,IF(K166="T",0,"Isi Dulu"))))</f>
        <v>Isi Sasaran</v>
      </c>
      <c r="M166" s="849"/>
      <c r="N166" s="852"/>
      <c r="O166" s="517"/>
      <c r="P166" s="517"/>
      <c r="Q166" s="517"/>
      <c r="R166" s="517"/>
    </row>
    <row r="167" spans="2:18" s="527" customFormat="1" ht="15.75">
      <c r="B167" s="838"/>
      <c r="C167" s="841"/>
      <c r="D167" s="859"/>
      <c r="E167" s="856"/>
      <c r="F167" s="569">
        <v>5</v>
      </c>
      <c r="G167" s="570"/>
      <c r="H167" s="599" t="str">
        <f t="shared" si="2"/>
        <v>Belum Diisi</v>
      </c>
      <c r="I167" s="595" t="s">
        <v>26</v>
      </c>
      <c r="J167" s="596" t="str">
        <f>IF($D$163="Y/T","Isi Sasaran",IF($E$163=0,0,IF(I167="Y",1,IF(I167="T",0,"Isi Dulu"))))</f>
        <v>Isi Sasaran</v>
      </c>
      <c r="K167" s="595" t="s">
        <v>26</v>
      </c>
      <c r="L167" s="596" t="str">
        <f>IF($D$163="Y/T","Isi Sasaran",IF($E$163=0,0,IF(K167="Y",1,IF(K167="T",0,"Isi Dulu"))))</f>
        <v>Isi Sasaran</v>
      </c>
      <c r="M167" s="850"/>
      <c r="N167" s="853"/>
      <c r="O167" s="517"/>
      <c r="P167" s="517"/>
      <c r="Q167" s="517"/>
      <c r="R167" s="517"/>
    </row>
    <row r="168" spans="2:18" s="527" customFormat="1" ht="15.75">
      <c r="B168" s="836">
        <v>13</v>
      </c>
      <c r="C168" s="839"/>
      <c r="D168" s="857" t="s">
        <v>26</v>
      </c>
      <c r="E168" s="854" t="str">
        <f>IF(D168="Y",1,IF(D168="T",0,IF(D168="Y/T","Belum diisi","Error")))</f>
        <v>Belum diisi</v>
      </c>
      <c r="F168" s="528">
        <v>1</v>
      </c>
      <c r="G168" s="529"/>
      <c r="H168" s="600" t="str">
        <f t="shared" si="2"/>
        <v>Belum Diisi</v>
      </c>
      <c r="I168" s="590" t="s">
        <v>26</v>
      </c>
      <c r="J168" s="591" t="str">
        <f>IF($D$168="Y/T","Isi Sasaran",IF($E$168=0,0,IF(I168="Y",1,IF(I168="T",0,"Isi Dulu"))))</f>
        <v>Isi Sasaran</v>
      </c>
      <c r="K168" s="590" t="s">
        <v>26</v>
      </c>
      <c r="L168" s="591" t="str">
        <f>IF($D$168="Y/T","Isi Sasaran",IF($E$168=0,0,IF(K168="Y",1,IF(K168="T",0,"Isi Dulu"))))</f>
        <v>Isi Sasaran</v>
      </c>
      <c r="M168" s="848" t="s">
        <v>26</v>
      </c>
      <c r="N168" s="851" t="str">
        <f>IF(M168="Y",1,IF(M168="T",0,IF(M168="Y/T","Belum diisi","Error")))</f>
        <v>Belum diisi</v>
      </c>
      <c r="O168" s="517"/>
      <c r="P168" s="517"/>
      <c r="Q168" s="517"/>
      <c r="R168" s="517"/>
    </row>
    <row r="169" spans="2:18" s="527" customFormat="1" ht="15.75">
      <c r="B169" s="837"/>
      <c r="C169" s="840"/>
      <c r="D169" s="858"/>
      <c r="E169" s="855"/>
      <c r="F169" s="549">
        <v>2</v>
      </c>
      <c r="G169" s="550"/>
      <c r="H169" s="598" t="str">
        <f t="shared" si="2"/>
        <v>Belum Diisi</v>
      </c>
      <c r="I169" s="592" t="s">
        <v>26</v>
      </c>
      <c r="J169" s="593" t="str">
        <f>IF($D$168="Y/T","Isi Sasaran",IF($E$168=0,0,IF(I169="Y",1,IF(I169="T",0,"Isi Dulu"))))</f>
        <v>Isi Sasaran</v>
      </c>
      <c r="K169" s="592" t="s">
        <v>26</v>
      </c>
      <c r="L169" s="593" t="str">
        <f>IF($D$168="Y/T","Isi Sasaran",IF($E$168=0,0,IF(K169="Y",1,IF(K169="T",0,"Isi Dulu"))))</f>
        <v>Isi Sasaran</v>
      </c>
      <c r="M169" s="849"/>
      <c r="N169" s="852"/>
      <c r="O169" s="517"/>
      <c r="P169" s="517"/>
      <c r="Q169" s="517"/>
      <c r="R169" s="517"/>
    </row>
    <row r="170" spans="2:18" s="527" customFormat="1" ht="15.75">
      <c r="B170" s="837"/>
      <c r="C170" s="840"/>
      <c r="D170" s="858"/>
      <c r="E170" s="855"/>
      <c r="F170" s="549">
        <v>3</v>
      </c>
      <c r="G170" s="550"/>
      <c r="H170" s="598" t="str">
        <f t="shared" si="2"/>
        <v>Belum Diisi</v>
      </c>
      <c r="I170" s="592" t="s">
        <v>26</v>
      </c>
      <c r="J170" s="593" t="str">
        <f>IF($D$168="Y/T","Isi Sasaran",IF($E$168=0,0,IF(I170="Y",1,IF(I170="T",0,"Isi Dulu"))))</f>
        <v>Isi Sasaran</v>
      </c>
      <c r="K170" s="592" t="s">
        <v>26</v>
      </c>
      <c r="L170" s="593" t="str">
        <f>IF($D$168="Y/T","Isi Sasaran",IF($E$168=0,0,IF(K170="Y",1,IF(K170="T",0,"Isi Dulu"))))</f>
        <v>Isi Sasaran</v>
      </c>
      <c r="M170" s="849"/>
      <c r="N170" s="852"/>
      <c r="O170" s="517"/>
      <c r="P170" s="517"/>
      <c r="Q170" s="517"/>
      <c r="R170" s="517"/>
    </row>
    <row r="171" spans="2:18" s="527" customFormat="1" ht="15.75">
      <c r="B171" s="837"/>
      <c r="C171" s="840"/>
      <c r="D171" s="858"/>
      <c r="E171" s="855"/>
      <c r="F171" s="549">
        <v>4</v>
      </c>
      <c r="G171" s="550"/>
      <c r="H171" s="598" t="str">
        <f t="shared" si="2"/>
        <v>Belum Diisi</v>
      </c>
      <c r="I171" s="592" t="s">
        <v>26</v>
      </c>
      <c r="J171" s="593" t="str">
        <f>IF($D$168="Y/T","Isi Sasaran",IF($E$168=0,0,IF(I171="Y",1,IF(I171="T",0,"Isi Dulu"))))</f>
        <v>Isi Sasaran</v>
      </c>
      <c r="K171" s="592" t="s">
        <v>26</v>
      </c>
      <c r="L171" s="593" t="str">
        <f>IF($D$168="Y/T","Isi Sasaran",IF($E$168=0,0,IF(K171="Y",1,IF(K171="T",0,"Isi Dulu"))))</f>
        <v>Isi Sasaran</v>
      </c>
      <c r="M171" s="849"/>
      <c r="N171" s="852"/>
      <c r="O171" s="517"/>
      <c r="P171" s="517"/>
      <c r="Q171" s="517"/>
      <c r="R171" s="517"/>
    </row>
    <row r="172" spans="2:18" s="527" customFormat="1" ht="15.75">
      <c r="B172" s="838"/>
      <c r="C172" s="841"/>
      <c r="D172" s="859"/>
      <c r="E172" s="856"/>
      <c r="F172" s="569">
        <v>5</v>
      </c>
      <c r="G172" s="570"/>
      <c r="H172" s="599" t="str">
        <f t="shared" ref="H172:H207" si="3">IF(OR(J172="Isi Dulu",L172="Isi Dulu",J172="Isi Sasaran",L172="Isi Sasaran"),"Belum Diisi",IF(SUM(J172,L172)=2,1,IF(SUM(J172,L172)=1,0,IF(SUM(J172,L172)=0,0,"Error"))))</f>
        <v>Belum Diisi</v>
      </c>
      <c r="I172" s="595" t="s">
        <v>26</v>
      </c>
      <c r="J172" s="596" t="str">
        <f>IF($D$168="Y/T","Isi Sasaran",IF($E$168=0,0,IF(I172="Y",1,IF(I172="T",0,"Isi Dulu"))))</f>
        <v>Isi Sasaran</v>
      </c>
      <c r="K172" s="595" t="s">
        <v>26</v>
      </c>
      <c r="L172" s="596" t="str">
        <f>IF($D$168="Y/T","Isi Sasaran",IF($E$168=0,0,IF(K172="Y",1,IF(K172="T",0,"Isi Dulu"))))</f>
        <v>Isi Sasaran</v>
      </c>
      <c r="M172" s="850"/>
      <c r="N172" s="853"/>
      <c r="O172" s="517"/>
      <c r="P172" s="517"/>
      <c r="Q172" s="517"/>
      <c r="R172" s="517"/>
    </row>
    <row r="173" spans="2:18" s="527" customFormat="1" ht="15.75">
      <c r="B173" s="836">
        <v>14</v>
      </c>
      <c r="C173" s="839"/>
      <c r="D173" s="857" t="s">
        <v>26</v>
      </c>
      <c r="E173" s="854" t="str">
        <f>IF(D173="Y",1,IF(D173="T",0,IF(D173="Y/T","Belum diisi","Error")))</f>
        <v>Belum diisi</v>
      </c>
      <c r="F173" s="528">
        <v>1</v>
      </c>
      <c r="G173" s="529"/>
      <c r="H173" s="600" t="str">
        <f t="shared" si="3"/>
        <v>Belum Diisi</v>
      </c>
      <c r="I173" s="590" t="s">
        <v>26</v>
      </c>
      <c r="J173" s="591" t="str">
        <f>IF($D$173="Y/T","Isi Sasaran",IF($E$173=0,0,IF(I173="Y",1,IF(I173="T",0,"Isi Dulu"))))</f>
        <v>Isi Sasaran</v>
      </c>
      <c r="K173" s="590" t="s">
        <v>26</v>
      </c>
      <c r="L173" s="591" t="str">
        <f>IF($D$173="Y/T","Isi Sasaran",IF($E$173=0,0,IF(K173="Y",1,IF(K173="T",0,"Isi Dulu"))))</f>
        <v>Isi Sasaran</v>
      </c>
      <c r="M173" s="848" t="s">
        <v>26</v>
      </c>
      <c r="N173" s="851" t="str">
        <f>IF(M173="Y",1,IF(M173="T",0,IF(M173="Y/T","Belum diisi","Error")))</f>
        <v>Belum diisi</v>
      </c>
      <c r="O173" s="517"/>
      <c r="P173" s="517"/>
      <c r="Q173" s="517"/>
      <c r="R173" s="517"/>
    </row>
    <row r="174" spans="2:18" s="527" customFormat="1" ht="15.75">
      <c r="B174" s="837"/>
      <c r="C174" s="840"/>
      <c r="D174" s="858"/>
      <c r="E174" s="855"/>
      <c r="F174" s="549">
        <v>2</v>
      </c>
      <c r="G174" s="550"/>
      <c r="H174" s="598" t="str">
        <f t="shared" si="3"/>
        <v>Belum Diisi</v>
      </c>
      <c r="I174" s="592" t="s">
        <v>26</v>
      </c>
      <c r="J174" s="593" t="str">
        <f>IF($D$173="Y/T","Isi Sasaran",IF($E$173=0,0,IF(I174="Y",1,IF(I174="T",0,"Isi Dulu"))))</f>
        <v>Isi Sasaran</v>
      </c>
      <c r="K174" s="592" t="s">
        <v>26</v>
      </c>
      <c r="L174" s="593" t="str">
        <f>IF($D$173="Y/T","Isi Sasaran",IF($E$173=0,0,IF(K174="Y",1,IF(K174="T",0,"Isi Dulu"))))</f>
        <v>Isi Sasaran</v>
      </c>
      <c r="M174" s="849"/>
      <c r="N174" s="852"/>
      <c r="O174" s="517"/>
      <c r="P174" s="517"/>
      <c r="Q174" s="517"/>
      <c r="R174" s="517"/>
    </row>
    <row r="175" spans="2:18" s="527" customFormat="1" ht="15.75">
      <c r="B175" s="837"/>
      <c r="C175" s="840"/>
      <c r="D175" s="858"/>
      <c r="E175" s="855"/>
      <c r="F175" s="549">
        <v>3</v>
      </c>
      <c r="G175" s="550"/>
      <c r="H175" s="598" t="str">
        <f t="shared" si="3"/>
        <v>Belum Diisi</v>
      </c>
      <c r="I175" s="592" t="s">
        <v>26</v>
      </c>
      <c r="J175" s="593" t="str">
        <f>IF($D$173="Y/T","Isi Sasaran",IF($E$173=0,0,IF(I175="Y",1,IF(I175="T",0,"Isi Dulu"))))</f>
        <v>Isi Sasaran</v>
      </c>
      <c r="K175" s="592" t="s">
        <v>26</v>
      </c>
      <c r="L175" s="593" t="str">
        <f>IF($D$173="Y/T","Isi Sasaran",IF($E$173=0,0,IF(K175="Y",1,IF(K175="T",0,"Isi Dulu"))))</f>
        <v>Isi Sasaran</v>
      </c>
      <c r="M175" s="849"/>
      <c r="N175" s="852"/>
      <c r="O175" s="517"/>
      <c r="P175" s="517"/>
      <c r="Q175" s="517"/>
      <c r="R175" s="517"/>
    </row>
    <row r="176" spans="2:18" s="527" customFormat="1" ht="15.75">
      <c r="B176" s="837"/>
      <c r="C176" s="840"/>
      <c r="D176" s="858"/>
      <c r="E176" s="855"/>
      <c r="F176" s="549">
        <v>4</v>
      </c>
      <c r="G176" s="550"/>
      <c r="H176" s="598" t="str">
        <f t="shared" si="3"/>
        <v>Belum Diisi</v>
      </c>
      <c r="I176" s="592" t="s">
        <v>26</v>
      </c>
      <c r="J176" s="593" t="str">
        <f>IF($D$173="Y/T","Isi Sasaran",IF($E$173=0,0,IF(I176="Y",1,IF(I176="T",0,"Isi Dulu"))))</f>
        <v>Isi Sasaran</v>
      </c>
      <c r="K176" s="592" t="s">
        <v>26</v>
      </c>
      <c r="L176" s="593" t="str">
        <f>IF($D$173="Y/T","Isi Sasaran",IF($E$173=0,0,IF(K176="Y",1,IF(K176="T",0,"Isi Dulu"))))</f>
        <v>Isi Sasaran</v>
      </c>
      <c r="M176" s="849"/>
      <c r="N176" s="852"/>
      <c r="O176" s="517"/>
      <c r="P176" s="517"/>
      <c r="Q176" s="517"/>
      <c r="R176" s="517"/>
    </row>
    <row r="177" spans="2:18" s="527" customFormat="1" ht="15.75">
      <c r="B177" s="838"/>
      <c r="C177" s="841"/>
      <c r="D177" s="859"/>
      <c r="E177" s="856"/>
      <c r="F177" s="569">
        <v>5</v>
      </c>
      <c r="G177" s="570"/>
      <c r="H177" s="599" t="str">
        <f t="shared" si="3"/>
        <v>Belum Diisi</v>
      </c>
      <c r="I177" s="595" t="s">
        <v>26</v>
      </c>
      <c r="J177" s="596" t="str">
        <f>IF($D$173="Y/T","Isi Sasaran",IF($E$173=0,0,IF(I177="Y",1,IF(I177="T",0,"Isi Dulu"))))</f>
        <v>Isi Sasaran</v>
      </c>
      <c r="K177" s="595" t="s">
        <v>26</v>
      </c>
      <c r="L177" s="596" t="str">
        <f>IF($D$173="Y/T","Isi Sasaran",IF($E$173=0,0,IF(K177="Y",1,IF(K177="T",0,"Isi Dulu"))))</f>
        <v>Isi Sasaran</v>
      </c>
      <c r="M177" s="850"/>
      <c r="N177" s="853"/>
      <c r="O177" s="517"/>
      <c r="P177" s="517"/>
      <c r="Q177" s="517"/>
      <c r="R177" s="517"/>
    </row>
    <row r="178" spans="2:18" s="527" customFormat="1" ht="15.75">
      <c r="B178" s="836">
        <v>15</v>
      </c>
      <c r="C178" s="839"/>
      <c r="D178" s="857" t="s">
        <v>26</v>
      </c>
      <c r="E178" s="854" t="str">
        <f>IF(D178="Y",1,IF(D178="T",0,IF(D178="Y/T","Belum diisi","Error")))</f>
        <v>Belum diisi</v>
      </c>
      <c r="F178" s="528">
        <v>1</v>
      </c>
      <c r="G178" s="529"/>
      <c r="H178" s="600" t="str">
        <f t="shared" si="3"/>
        <v>Belum Diisi</v>
      </c>
      <c r="I178" s="590" t="s">
        <v>26</v>
      </c>
      <c r="J178" s="591" t="str">
        <f>IF($D$178="Y/T","Isi Sasaran",IF($E$178=0,0,IF(I178="Y",1,IF(I178="T",0,"Isi Dulu"))))</f>
        <v>Isi Sasaran</v>
      </c>
      <c r="K178" s="590" t="s">
        <v>26</v>
      </c>
      <c r="L178" s="591" t="str">
        <f>IF($D$178="Y/T","Isi Sasaran",IF($E$178=0,0,IF(K178="Y",1,IF(K178="T",0,"Isi Dulu"))))</f>
        <v>Isi Sasaran</v>
      </c>
      <c r="M178" s="848" t="s">
        <v>26</v>
      </c>
      <c r="N178" s="851" t="str">
        <f>IF(M178="Y",1,IF(M178="T",0,IF(M178="Y/T","Belum diisi","Error")))</f>
        <v>Belum diisi</v>
      </c>
      <c r="O178" s="517"/>
      <c r="P178" s="517"/>
      <c r="Q178" s="517"/>
      <c r="R178" s="517"/>
    </row>
    <row r="179" spans="2:18" s="527" customFormat="1" ht="15.75">
      <c r="B179" s="837"/>
      <c r="C179" s="840"/>
      <c r="D179" s="858"/>
      <c r="E179" s="855"/>
      <c r="F179" s="549">
        <v>2</v>
      </c>
      <c r="G179" s="550"/>
      <c r="H179" s="598" t="str">
        <f t="shared" si="3"/>
        <v>Belum Diisi</v>
      </c>
      <c r="I179" s="592" t="s">
        <v>26</v>
      </c>
      <c r="J179" s="593" t="str">
        <f>IF($D$178="Y/T","Isi Sasaran",IF($E$178=0,0,IF(I179="Y",1,IF(I179="T",0,"Isi Dulu"))))</f>
        <v>Isi Sasaran</v>
      </c>
      <c r="K179" s="592" t="s">
        <v>26</v>
      </c>
      <c r="L179" s="593" t="str">
        <f>IF($D$178="Y/T","Isi Sasaran",IF($E$178=0,0,IF(K179="Y",1,IF(K179="T",0,"Isi Dulu"))))</f>
        <v>Isi Sasaran</v>
      </c>
      <c r="M179" s="849"/>
      <c r="N179" s="852"/>
      <c r="O179" s="517"/>
      <c r="P179" s="517"/>
      <c r="Q179" s="517"/>
      <c r="R179" s="517"/>
    </row>
    <row r="180" spans="2:18" s="527" customFormat="1" ht="15.75">
      <c r="B180" s="837"/>
      <c r="C180" s="840"/>
      <c r="D180" s="858"/>
      <c r="E180" s="855"/>
      <c r="F180" s="549">
        <v>3</v>
      </c>
      <c r="G180" s="550"/>
      <c r="H180" s="598" t="str">
        <f t="shared" si="3"/>
        <v>Belum Diisi</v>
      </c>
      <c r="I180" s="592" t="s">
        <v>26</v>
      </c>
      <c r="J180" s="593" t="str">
        <f>IF($D$178="Y/T","Isi Sasaran",IF($E$178=0,0,IF(I180="Y",1,IF(I180="T",0,"Isi Dulu"))))</f>
        <v>Isi Sasaran</v>
      </c>
      <c r="K180" s="592" t="s">
        <v>26</v>
      </c>
      <c r="L180" s="593" t="str">
        <f>IF($D$178="Y/T","Isi Sasaran",IF($E$178=0,0,IF(K180="Y",1,IF(K180="T",0,"Isi Dulu"))))</f>
        <v>Isi Sasaran</v>
      </c>
      <c r="M180" s="849"/>
      <c r="N180" s="852"/>
      <c r="O180" s="517"/>
      <c r="P180" s="517"/>
      <c r="Q180" s="517"/>
      <c r="R180" s="517"/>
    </row>
    <row r="181" spans="2:18" s="527" customFormat="1" ht="15.75">
      <c r="B181" s="837"/>
      <c r="C181" s="840"/>
      <c r="D181" s="858"/>
      <c r="E181" s="855"/>
      <c r="F181" s="549">
        <v>4</v>
      </c>
      <c r="G181" s="550"/>
      <c r="H181" s="598" t="str">
        <f t="shared" si="3"/>
        <v>Belum Diisi</v>
      </c>
      <c r="I181" s="592" t="s">
        <v>26</v>
      </c>
      <c r="J181" s="593" t="str">
        <f>IF($D$178="Y/T","Isi Sasaran",IF($E$178=0,0,IF(I181="Y",1,IF(I181="T",0,"Isi Dulu"))))</f>
        <v>Isi Sasaran</v>
      </c>
      <c r="K181" s="592" t="s">
        <v>26</v>
      </c>
      <c r="L181" s="593" t="str">
        <f>IF($D$178="Y/T","Isi Sasaran",IF($E$178=0,0,IF(K181="Y",1,IF(K181="T",0,"Isi Dulu"))))</f>
        <v>Isi Sasaran</v>
      </c>
      <c r="M181" s="849"/>
      <c r="N181" s="852"/>
      <c r="O181" s="517"/>
      <c r="P181" s="517"/>
      <c r="Q181" s="517"/>
      <c r="R181" s="517"/>
    </row>
    <row r="182" spans="2:18" s="527" customFormat="1" ht="15.75">
      <c r="B182" s="838"/>
      <c r="C182" s="841"/>
      <c r="D182" s="859"/>
      <c r="E182" s="856"/>
      <c r="F182" s="569">
        <v>5</v>
      </c>
      <c r="G182" s="570"/>
      <c r="H182" s="599" t="str">
        <f t="shared" si="3"/>
        <v>Belum Diisi</v>
      </c>
      <c r="I182" s="595" t="s">
        <v>26</v>
      </c>
      <c r="J182" s="596" t="str">
        <f>IF($D$178="Y/T","Isi Sasaran",IF($E$178=0,0,IF(I182="Y",1,IF(I182="T",0,"Isi Dulu"))))</f>
        <v>Isi Sasaran</v>
      </c>
      <c r="K182" s="595" t="s">
        <v>26</v>
      </c>
      <c r="L182" s="596" t="str">
        <f>IF($D$178="Y/T","Isi Sasaran",IF($E$178=0,0,IF(K182="Y",1,IF(K182="T",0,"Isi Dulu"))))</f>
        <v>Isi Sasaran</v>
      </c>
      <c r="M182" s="850"/>
      <c r="N182" s="853"/>
      <c r="O182" s="517"/>
      <c r="P182" s="517"/>
      <c r="Q182" s="517"/>
      <c r="R182" s="517"/>
    </row>
    <row r="183" spans="2:18" s="527" customFormat="1" ht="15.75">
      <c r="B183" s="836">
        <v>16</v>
      </c>
      <c r="C183" s="839"/>
      <c r="D183" s="857" t="s">
        <v>26</v>
      </c>
      <c r="E183" s="854" t="str">
        <f>IF(D183="Y",1,IF(D183="T",0,IF(D183="Y/T","Belum diisi","Error")))</f>
        <v>Belum diisi</v>
      </c>
      <c r="F183" s="528">
        <v>1</v>
      </c>
      <c r="G183" s="529"/>
      <c r="H183" s="600" t="str">
        <f t="shared" si="3"/>
        <v>Belum Diisi</v>
      </c>
      <c r="I183" s="590" t="s">
        <v>26</v>
      </c>
      <c r="J183" s="591" t="str">
        <f>IF($D$183="Y/T","Isi Sasaran",IF($E$183=0,0,IF(I183="Y",1,IF(I183="T",0,"Isi Dulu"))))</f>
        <v>Isi Sasaran</v>
      </c>
      <c r="K183" s="590" t="s">
        <v>26</v>
      </c>
      <c r="L183" s="591" t="str">
        <f>IF($D$183="Y/T","Isi Sasaran",IF($E$183=0,0,IF(K183="Y",1,IF(K183="T",0,"Isi Dulu"))))</f>
        <v>Isi Sasaran</v>
      </c>
      <c r="M183" s="848" t="s">
        <v>26</v>
      </c>
      <c r="N183" s="851" t="str">
        <f>IF(M183="Y",1,IF(M183="T",0,IF(M183="Y/T","Belum diisi","Error")))</f>
        <v>Belum diisi</v>
      </c>
      <c r="O183" s="517"/>
      <c r="P183" s="517"/>
      <c r="Q183" s="517"/>
      <c r="R183" s="517"/>
    </row>
    <row r="184" spans="2:18" s="527" customFormat="1" ht="15.75">
      <c r="B184" s="837"/>
      <c r="C184" s="840"/>
      <c r="D184" s="858"/>
      <c r="E184" s="855"/>
      <c r="F184" s="549">
        <v>2</v>
      </c>
      <c r="G184" s="550"/>
      <c r="H184" s="598" t="str">
        <f t="shared" si="3"/>
        <v>Belum Diisi</v>
      </c>
      <c r="I184" s="592" t="s">
        <v>26</v>
      </c>
      <c r="J184" s="593" t="str">
        <f>IF($D$183="Y/T","Isi Sasaran",IF($E$183=0,0,IF(I184="Y",1,IF(I184="T",0,"Isi Dulu"))))</f>
        <v>Isi Sasaran</v>
      </c>
      <c r="K184" s="592" t="s">
        <v>26</v>
      </c>
      <c r="L184" s="593" t="str">
        <f>IF($D$183="Y/T","Isi Sasaran",IF($E$183=0,0,IF(K184="Y",1,IF(K184="T",0,"Isi Dulu"))))</f>
        <v>Isi Sasaran</v>
      </c>
      <c r="M184" s="849"/>
      <c r="N184" s="852"/>
      <c r="O184" s="517"/>
      <c r="P184" s="517"/>
      <c r="Q184" s="517"/>
      <c r="R184" s="517"/>
    </row>
    <row r="185" spans="2:18" s="527" customFormat="1" ht="15.75">
      <c r="B185" s="837"/>
      <c r="C185" s="840"/>
      <c r="D185" s="858"/>
      <c r="E185" s="855"/>
      <c r="F185" s="549">
        <v>3</v>
      </c>
      <c r="G185" s="550"/>
      <c r="H185" s="598" t="str">
        <f t="shared" si="3"/>
        <v>Belum Diisi</v>
      </c>
      <c r="I185" s="592" t="s">
        <v>26</v>
      </c>
      <c r="J185" s="593" t="str">
        <f>IF($D$183="Y/T","Isi Sasaran",IF($E$183=0,0,IF(I185="Y",1,IF(I185="T",0,"Isi Dulu"))))</f>
        <v>Isi Sasaran</v>
      </c>
      <c r="K185" s="592" t="s">
        <v>26</v>
      </c>
      <c r="L185" s="593" t="str">
        <f>IF($D$183="Y/T","Isi Sasaran",IF($E$183=0,0,IF(K185="Y",1,IF(K185="T",0,"Isi Dulu"))))</f>
        <v>Isi Sasaran</v>
      </c>
      <c r="M185" s="849"/>
      <c r="N185" s="852"/>
      <c r="O185" s="517"/>
      <c r="P185" s="517"/>
      <c r="Q185" s="517"/>
      <c r="R185" s="517"/>
    </row>
    <row r="186" spans="2:18" s="527" customFormat="1" ht="15.75">
      <c r="B186" s="837"/>
      <c r="C186" s="840"/>
      <c r="D186" s="858"/>
      <c r="E186" s="855"/>
      <c r="F186" s="549">
        <v>4</v>
      </c>
      <c r="G186" s="550"/>
      <c r="H186" s="598" t="str">
        <f t="shared" si="3"/>
        <v>Belum Diisi</v>
      </c>
      <c r="I186" s="592" t="s">
        <v>26</v>
      </c>
      <c r="J186" s="593" t="str">
        <f>IF($D$183="Y/T","Isi Sasaran",IF($E$183=0,0,IF(I186="Y",1,IF(I186="T",0,"Isi Dulu"))))</f>
        <v>Isi Sasaran</v>
      </c>
      <c r="K186" s="592" t="s">
        <v>26</v>
      </c>
      <c r="L186" s="593" t="str">
        <f>IF($D$183="Y/T","Isi Sasaran",IF($E$183=0,0,IF(K186="Y",1,IF(K186="T",0,"Isi Dulu"))))</f>
        <v>Isi Sasaran</v>
      </c>
      <c r="M186" s="849"/>
      <c r="N186" s="852"/>
      <c r="O186" s="517"/>
      <c r="P186" s="517"/>
      <c r="Q186" s="517"/>
      <c r="R186" s="517"/>
    </row>
    <row r="187" spans="2:18" s="527" customFormat="1" ht="15.75">
      <c r="B187" s="838"/>
      <c r="C187" s="841"/>
      <c r="D187" s="859"/>
      <c r="E187" s="856"/>
      <c r="F187" s="569">
        <v>5</v>
      </c>
      <c r="G187" s="570"/>
      <c r="H187" s="599" t="str">
        <f t="shared" si="3"/>
        <v>Belum Diisi</v>
      </c>
      <c r="I187" s="595" t="s">
        <v>26</v>
      </c>
      <c r="J187" s="596" t="str">
        <f>IF($D$183="Y/T","Isi Sasaran",IF($E$183=0,0,IF(I187="Y",1,IF(I187="T",0,"Isi Dulu"))))</f>
        <v>Isi Sasaran</v>
      </c>
      <c r="K187" s="595" t="s">
        <v>26</v>
      </c>
      <c r="L187" s="596" t="str">
        <f>IF($D$183="Y/T","Isi Sasaran",IF($E$183=0,0,IF(K187="Y",1,IF(K187="T",0,"Isi Dulu"))))</f>
        <v>Isi Sasaran</v>
      </c>
      <c r="M187" s="850"/>
      <c r="N187" s="853"/>
      <c r="O187" s="517"/>
      <c r="P187" s="517"/>
      <c r="Q187" s="517"/>
      <c r="R187" s="517"/>
    </row>
    <row r="188" spans="2:18" s="527" customFormat="1" ht="15.75">
      <c r="B188" s="836">
        <v>17</v>
      </c>
      <c r="C188" s="839"/>
      <c r="D188" s="857" t="s">
        <v>26</v>
      </c>
      <c r="E188" s="854" t="str">
        <f>IF(D188="Y",1,IF(D188="T",0,IF(D188="Y/T","Belum diisi","Error")))</f>
        <v>Belum diisi</v>
      </c>
      <c r="F188" s="528">
        <v>1</v>
      </c>
      <c r="G188" s="529"/>
      <c r="H188" s="600" t="str">
        <f t="shared" si="3"/>
        <v>Belum Diisi</v>
      </c>
      <c r="I188" s="590" t="s">
        <v>26</v>
      </c>
      <c r="J188" s="591" t="str">
        <f>IF($D$188="Y/T","Isi Sasaran",IF($E$188=0,0,IF(I188="Y",1,IF(I188="T",0,"Isi Dulu"))))</f>
        <v>Isi Sasaran</v>
      </c>
      <c r="K188" s="590" t="s">
        <v>26</v>
      </c>
      <c r="L188" s="591" t="str">
        <f>IF($D$188="Y/T","Isi Sasaran",IF($E$188=0,0,IF(K188="Y",1,IF(K188="T",0,"Isi Dulu"))))</f>
        <v>Isi Sasaran</v>
      </c>
      <c r="M188" s="848" t="s">
        <v>26</v>
      </c>
      <c r="N188" s="851" t="str">
        <f>IF(M188="Y",1,IF(M188="T",0,IF(M188="Y/T","Belum diisi","Error")))</f>
        <v>Belum diisi</v>
      </c>
      <c r="O188" s="517"/>
      <c r="P188" s="517"/>
      <c r="Q188" s="517"/>
      <c r="R188" s="517"/>
    </row>
    <row r="189" spans="2:18" s="527" customFormat="1" ht="15.75">
      <c r="B189" s="837"/>
      <c r="C189" s="840"/>
      <c r="D189" s="858"/>
      <c r="E189" s="855"/>
      <c r="F189" s="549">
        <v>2</v>
      </c>
      <c r="G189" s="550"/>
      <c r="H189" s="598" t="str">
        <f t="shared" si="3"/>
        <v>Belum Diisi</v>
      </c>
      <c r="I189" s="592" t="s">
        <v>26</v>
      </c>
      <c r="J189" s="593" t="str">
        <f>IF($D$188="Y/T","Isi Sasaran",IF($E$188=0,0,IF(I189="Y",1,IF(I189="T",0,"Isi Dulu"))))</f>
        <v>Isi Sasaran</v>
      </c>
      <c r="K189" s="592" t="s">
        <v>26</v>
      </c>
      <c r="L189" s="593" t="str">
        <f>IF($D$188="Y/T","Isi Sasaran",IF($E$188=0,0,IF(K189="Y",1,IF(K189="T",0,"Isi Dulu"))))</f>
        <v>Isi Sasaran</v>
      </c>
      <c r="M189" s="849"/>
      <c r="N189" s="852"/>
      <c r="O189" s="517"/>
      <c r="P189" s="517"/>
      <c r="Q189" s="517"/>
      <c r="R189" s="517"/>
    </row>
    <row r="190" spans="2:18" s="527" customFormat="1" ht="15.75">
      <c r="B190" s="837"/>
      <c r="C190" s="840"/>
      <c r="D190" s="858"/>
      <c r="E190" s="855"/>
      <c r="F190" s="549">
        <v>3</v>
      </c>
      <c r="G190" s="550"/>
      <c r="H190" s="598" t="str">
        <f t="shared" si="3"/>
        <v>Belum Diisi</v>
      </c>
      <c r="I190" s="592" t="s">
        <v>26</v>
      </c>
      <c r="J190" s="593" t="str">
        <f>IF($D$188="Y/T","Isi Sasaran",IF($E$188=0,0,IF(I190="Y",1,IF(I190="T",0,"Isi Dulu"))))</f>
        <v>Isi Sasaran</v>
      </c>
      <c r="K190" s="592" t="s">
        <v>26</v>
      </c>
      <c r="L190" s="593" t="str">
        <f>IF($D$188="Y/T","Isi Sasaran",IF($E$188=0,0,IF(K190="Y",1,IF(K190="T",0,"Isi Dulu"))))</f>
        <v>Isi Sasaran</v>
      </c>
      <c r="M190" s="849"/>
      <c r="N190" s="852"/>
      <c r="O190" s="517"/>
      <c r="P190" s="517"/>
      <c r="Q190" s="517"/>
      <c r="R190" s="517"/>
    </row>
    <row r="191" spans="2:18" s="527" customFormat="1" ht="15.75">
      <c r="B191" s="837"/>
      <c r="C191" s="840"/>
      <c r="D191" s="858"/>
      <c r="E191" s="855"/>
      <c r="F191" s="549">
        <v>4</v>
      </c>
      <c r="G191" s="550"/>
      <c r="H191" s="598" t="str">
        <f t="shared" si="3"/>
        <v>Belum Diisi</v>
      </c>
      <c r="I191" s="592" t="s">
        <v>26</v>
      </c>
      <c r="J191" s="593" t="str">
        <f>IF($D$188="Y/T","Isi Sasaran",IF($E$188=0,0,IF(I191="Y",1,IF(I191="T",0,"Isi Dulu"))))</f>
        <v>Isi Sasaran</v>
      </c>
      <c r="K191" s="592" t="s">
        <v>26</v>
      </c>
      <c r="L191" s="593" t="str">
        <f>IF($D$188="Y/T","Isi Sasaran",IF($E$188=0,0,IF(K191="Y",1,IF(K191="T",0,"Isi Dulu"))))</f>
        <v>Isi Sasaran</v>
      </c>
      <c r="M191" s="849"/>
      <c r="N191" s="852"/>
      <c r="O191" s="517"/>
      <c r="P191" s="517"/>
      <c r="Q191" s="517"/>
      <c r="R191" s="517"/>
    </row>
    <row r="192" spans="2:18" s="527" customFormat="1" ht="15.75">
      <c r="B192" s="838"/>
      <c r="C192" s="841"/>
      <c r="D192" s="859"/>
      <c r="E192" s="856"/>
      <c r="F192" s="569">
        <v>5</v>
      </c>
      <c r="G192" s="570"/>
      <c r="H192" s="599" t="str">
        <f t="shared" si="3"/>
        <v>Belum Diisi</v>
      </c>
      <c r="I192" s="595" t="s">
        <v>26</v>
      </c>
      <c r="J192" s="596" t="str">
        <f>IF($D$188="Y/T","Isi Sasaran",IF($E$188=0,0,IF(I192="Y",1,IF(I192="T",0,"Isi Dulu"))))</f>
        <v>Isi Sasaran</v>
      </c>
      <c r="K192" s="595" t="s">
        <v>26</v>
      </c>
      <c r="L192" s="596" t="str">
        <f>IF($D$188="Y/T","Isi Sasaran",IF($E$188=0,0,IF(K192="Y",1,IF(K192="T",0,"Isi Dulu"))))</f>
        <v>Isi Sasaran</v>
      </c>
      <c r="M192" s="850"/>
      <c r="N192" s="853"/>
      <c r="O192" s="517"/>
      <c r="P192" s="517"/>
      <c r="Q192" s="517"/>
      <c r="R192" s="517"/>
    </row>
    <row r="193" spans="2:18" s="527" customFormat="1" ht="15.75">
      <c r="B193" s="836">
        <v>18</v>
      </c>
      <c r="C193" s="839"/>
      <c r="D193" s="857" t="s">
        <v>26</v>
      </c>
      <c r="E193" s="854" t="str">
        <f>IF(D193="Y",1,IF(D193="T",0,IF(D193="Y/T","Belum diisi","Error")))</f>
        <v>Belum diisi</v>
      </c>
      <c r="F193" s="528">
        <v>1</v>
      </c>
      <c r="G193" s="529"/>
      <c r="H193" s="600" t="str">
        <f t="shared" si="3"/>
        <v>Belum Diisi</v>
      </c>
      <c r="I193" s="590" t="s">
        <v>26</v>
      </c>
      <c r="J193" s="591" t="str">
        <f>IF($D$193="Y/T","Isi Sasaran",IF($E$193=0,0,IF(I193="Y",1,IF(I193="T",0,"Isi Dulu"))))</f>
        <v>Isi Sasaran</v>
      </c>
      <c r="K193" s="590" t="s">
        <v>26</v>
      </c>
      <c r="L193" s="591" t="str">
        <f>IF($D$193="Y/T","Isi Sasaran",IF($E$193=0,0,IF(K193="Y",1,IF(K193="T",0,"Isi Dulu"))))</f>
        <v>Isi Sasaran</v>
      </c>
      <c r="M193" s="848" t="s">
        <v>26</v>
      </c>
      <c r="N193" s="851" t="str">
        <f>IF(M193="Y",1,IF(M193="T",0,IF(M193="Y/T","Belum diisi","Error")))</f>
        <v>Belum diisi</v>
      </c>
      <c r="O193" s="517"/>
      <c r="P193" s="517"/>
      <c r="Q193" s="517"/>
      <c r="R193" s="517"/>
    </row>
    <row r="194" spans="2:18" s="527" customFormat="1" ht="15.75">
      <c r="B194" s="837"/>
      <c r="C194" s="840"/>
      <c r="D194" s="858"/>
      <c r="E194" s="855"/>
      <c r="F194" s="549">
        <v>2</v>
      </c>
      <c r="G194" s="550"/>
      <c r="H194" s="598" t="str">
        <f t="shared" si="3"/>
        <v>Belum Diisi</v>
      </c>
      <c r="I194" s="592" t="s">
        <v>26</v>
      </c>
      <c r="J194" s="593" t="str">
        <f>IF($D$193="Y/T","Isi Sasaran",IF($E$193=0,0,IF(I194="Y",1,IF(I194="T",0,"Isi Dulu"))))</f>
        <v>Isi Sasaran</v>
      </c>
      <c r="K194" s="592" t="s">
        <v>26</v>
      </c>
      <c r="L194" s="593" t="str">
        <f>IF($D$193="Y/T","Isi Sasaran",IF($E$193=0,0,IF(K194="Y",1,IF(K194="T",0,"Isi Dulu"))))</f>
        <v>Isi Sasaran</v>
      </c>
      <c r="M194" s="849"/>
      <c r="N194" s="852"/>
      <c r="O194" s="517"/>
      <c r="P194" s="517"/>
      <c r="Q194" s="517"/>
      <c r="R194" s="517"/>
    </row>
    <row r="195" spans="2:18" s="527" customFormat="1" ht="15.75">
      <c r="B195" s="837"/>
      <c r="C195" s="840"/>
      <c r="D195" s="858"/>
      <c r="E195" s="855"/>
      <c r="F195" s="549">
        <v>3</v>
      </c>
      <c r="G195" s="550"/>
      <c r="H195" s="598" t="str">
        <f t="shared" si="3"/>
        <v>Belum Diisi</v>
      </c>
      <c r="I195" s="592" t="s">
        <v>26</v>
      </c>
      <c r="J195" s="593" t="str">
        <f>IF($D$193="Y/T","Isi Sasaran",IF($E$193=0,0,IF(I195="Y",1,IF(I195="T",0,"Isi Dulu"))))</f>
        <v>Isi Sasaran</v>
      </c>
      <c r="K195" s="592" t="s">
        <v>26</v>
      </c>
      <c r="L195" s="593" t="str">
        <f>IF($D$193="Y/T","Isi Sasaran",IF($E$193=0,0,IF(K195="Y",1,IF(K195="T",0,"Isi Dulu"))))</f>
        <v>Isi Sasaran</v>
      </c>
      <c r="M195" s="849"/>
      <c r="N195" s="852"/>
      <c r="O195" s="517"/>
      <c r="P195" s="517"/>
      <c r="Q195" s="517"/>
      <c r="R195" s="517"/>
    </row>
    <row r="196" spans="2:18" s="527" customFormat="1" ht="15.75">
      <c r="B196" s="837"/>
      <c r="C196" s="840"/>
      <c r="D196" s="858"/>
      <c r="E196" s="855"/>
      <c r="F196" s="549">
        <v>4</v>
      </c>
      <c r="G196" s="550"/>
      <c r="H196" s="598" t="str">
        <f t="shared" si="3"/>
        <v>Belum Diisi</v>
      </c>
      <c r="I196" s="592" t="s">
        <v>26</v>
      </c>
      <c r="J196" s="593" t="str">
        <f>IF($D$193="Y/T","Isi Sasaran",IF($E$193=0,0,IF(I196="Y",1,IF(I196="T",0,"Isi Dulu"))))</f>
        <v>Isi Sasaran</v>
      </c>
      <c r="K196" s="592" t="s">
        <v>26</v>
      </c>
      <c r="L196" s="593" t="str">
        <f>IF($D$193="Y/T","Isi Sasaran",IF($E$193=0,0,IF(K196="Y",1,IF(K196="T",0,"Isi Dulu"))))</f>
        <v>Isi Sasaran</v>
      </c>
      <c r="M196" s="849"/>
      <c r="N196" s="852"/>
      <c r="O196" s="517"/>
      <c r="P196" s="517"/>
      <c r="Q196" s="517"/>
      <c r="R196" s="517"/>
    </row>
    <row r="197" spans="2:18" s="527" customFormat="1" ht="15.75">
      <c r="B197" s="838"/>
      <c r="C197" s="841"/>
      <c r="D197" s="859"/>
      <c r="E197" s="856"/>
      <c r="F197" s="569">
        <v>5</v>
      </c>
      <c r="G197" s="570"/>
      <c r="H197" s="599" t="str">
        <f t="shared" si="3"/>
        <v>Belum Diisi</v>
      </c>
      <c r="I197" s="595" t="s">
        <v>26</v>
      </c>
      <c r="J197" s="596" t="str">
        <f>IF($D$193="Y/T","Isi Sasaran",IF($E$193=0,0,IF(I197="Y",1,IF(I197="T",0,"Isi Dulu"))))</f>
        <v>Isi Sasaran</v>
      </c>
      <c r="K197" s="595" t="s">
        <v>26</v>
      </c>
      <c r="L197" s="596" t="str">
        <f>IF($D$193="Y/T","Isi Sasaran",IF($E$193=0,0,IF(K197="Y",1,IF(K197="T",0,"Isi Dulu"))))</f>
        <v>Isi Sasaran</v>
      </c>
      <c r="M197" s="850"/>
      <c r="N197" s="853"/>
      <c r="O197" s="517"/>
      <c r="P197" s="517"/>
      <c r="Q197" s="517"/>
      <c r="R197" s="517"/>
    </row>
    <row r="198" spans="2:18" s="527" customFormat="1" ht="15.75">
      <c r="B198" s="836">
        <v>19</v>
      </c>
      <c r="C198" s="839"/>
      <c r="D198" s="857" t="s">
        <v>26</v>
      </c>
      <c r="E198" s="854" t="str">
        <f>IF(D198="Y",1,IF(D198="T",0,IF(D198="Y/T","Belum diisi","Error")))</f>
        <v>Belum diisi</v>
      </c>
      <c r="F198" s="528">
        <v>1</v>
      </c>
      <c r="G198" s="529"/>
      <c r="H198" s="600" t="str">
        <f t="shared" si="3"/>
        <v>Belum Diisi</v>
      </c>
      <c r="I198" s="590" t="s">
        <v>26</v>
      </c>
      <c r="J198" s="591" t="str">
        <f>IF($D$198="Y/T","Isi Sasaran",IF($E$198=0,0,IF(I198="Y",1,IF(I198="T",0,"Isi Dulu"))))</f>
        <v>Isi Sasaran</v>
      </c>
      <c r="K198" s="590" t="s">
        <v>26</v>
      </c>
      <c r="L198" s="591" t="str">
        <f>IF($D$198="Y/T","Isi Sasaran",IF($E$198=0,0,IF(K198="Y",1,IF(K198="T",0,"Isi Dulu"))))</f>
        <v>Isi Sasaran</v>
      </c>
      <c r="M198" s="848" t="s">
        <v>26</v>
      </c>
      <c r="N198" s="851" t="str">
        <f>IF(M198="Y",1,IF(M198="T",0,IF(M198="Y/T","Belum diisi","Error")))</f>
        <v>Belum diisi</v>
      </c>
      <c r="O198" s="517"/>
      <c r="P198" s="517"/>
      <c r="Q198" s="517"/>
      <c r="R198" s="517"/>
    </row>
    <row r="199" spans="2:18" s="527" customFormat="1" ht="15.75">
      <c r="B199" s="837"/>
      <c r="C199" s="840"/>
      <c r="D199" s="858"/>
      <c r="E199" s="855"/>
      <c r="F199" s="549">
        <v>2</v>
      </c>
      <c r="G199" s="550"/>
      <c r="H199" s="598" t="str">
        <f t="shared" si="3"/>
        <v>Belum Diisi</v>
      </c>
      <c r="I199" s="592" t="s">
        <v>26</v>
      </c>
      <c r="J199" s="593" t="str">
        <f>IF($D$198="Y/T","Isi Sasaran",IF($E$198=0,0,IF(I199="Y",1,IF(I199="T",0,"Isi Dulu"))))</f>
        <v>Isi Sasaran</v>
      </c>
      <c r="K199" s="592" t="s">
        <v>26</v>
      </c>
      <c r="L199" s="593" t="str">
        <f>IF($D$198="Y/T","Isi Sasaran",IF($E$198=0,0,IF(K199="Y",1,IF(K199="T",0,"Isi Dulu"))))</f>
        <v>Isi Sasaran</v>
      </c>
      <c r="M199" s="849"/>
      <c r="N199" s="852"/>
      <c r="O199" s="517"/>
      <c r="P199" s="517"/>
      <c r="Q199" s="517"/>
      <c r="R199" s="517"/>
    </row>
    <row r="200" spans="2:18" s="527" customFormat="1" ht="15.75">
      <c r="B200" s="837"/>
      <c r="C200" s="840"/>
      <c r="D200" s="858"/>
      <c r="E200" s="855"/>
      <c r="F200" s="549">
        <v>3</v>
      </c>
      <c r="G200" s="550"/>
      <c r="H200" s="598" t="str">
        <f t="shared" si="3"/>
        <v>Belum Diisi</v>
      </c>
      <c r="I200" s="592" t="s">
        <v>26</v>
      </c>
      <c r="J200" s="593" t="str">
        <f>IF($D$198="Y/T","Isi Sasaran",IF($E$198=0,0,IF(I200="Y",1,IF(I200="T",0,"Isi Dulu"))))</f>
        <v>Isi Sasaran</v>
      </c>
      <c r="K200" s="592" t="s">
        <v>26</v>
      </c>
      <c r="L200" s="593" t="str">
        <f>IF($D$198="Y/T","Isi Sasaran",IF($E$198=0,0,IF(K200="Y",1,IF(K200="T",0,"Isi Dulu"))))</f>
        <v>Isi Sasaran</v>
      </c>
      <c r="M200" s="849"/>
      <c r="N200" s="852"/>
      <c r="O200" s="517"/>
      <c r="P200" s="517"/>
      <c r="Q200" s="517"/>
      <c r="R200" s="517"/>
    </row>
    <row r="201" spans="2:18" s="527" customFormat="1" ht="15.75">
      <c r="B201" s="837"/>
      <c r="C201" s="840"/>
      <c r="D201" s="858"/>
      <c r="E201" s="855"/>
      <c r="F201" s="549">
        <v>4</v>
      </c>
      <c r="G201" s="550"/>
      <c r="H201" s="598" t="str">
        <f t="shared" si="3"/>
        <v>Belum Diisi</v>
      </c>
      <c r="I201" s="592" t="s">
        <v>26</v>
      </c>
      <c r="J201" s="593" t="str">
        <f>IF($D$198="Y/T","Isi Sasaran",IF($E$198=0,0,IF(I201="Y",1,IF(I201="T",0,"Isi Dulu"))))</f>
        <v>Isi Sasaran</v>
      </c>
      <c r="K201" s="592" t="s">
        <v>26</v>
      </c>
      <c r="L201" s="593" t="str">
        <f>IF($D$198="Y/T","Isi Sasaran",IF($E$198=0,0,IF(K201="Y",1,IF(K201="T",0,"Isi Dulu"))))</f>
        <v>Isi Sasaran</v>
      </c>
      <c r="M201" s="849"/>
      <c r="N201" s="852"/>
      <c r="O201" s="517"/>
      <c r="P201" s="517"/>
      <c r="Q201" s="517"/>
      <c r="R201" s="517"/>
    </row>
    <row r="202" spans="2:18" s="527" customFormat="1" ht="15.75">
      <c r="B202" s="838"/>
      <c r="C202" s="841"/>
      <c r="D202" s="859"/>
      <c r="E202" s="856"/>
      <c r="F202" s="569">
        <v>5</v>
      </c>
      <c r="G202" s="570"/>
      <c r="H202" s="599" t="str">
        <f t="shared" si="3"/>
        <v>Belum Diisi</v>
      </c>
      <c r="I202" s="595" t="s">
        <v>26</v>
      </c>
      <c r="J202" s="596" t="str">
        <f>IF($D$198="Y/T","Isi Sasaran",IF($E$198=0,0,IF(I202="Y",1,IF(I202="T",0,"Isi Dulu"))))</f>
        <v>Isi Sasaran</v>
      </c>
      <c r="K202" s="595" t="s">
        <v>26</v>
      </c>
      <c r="L202" s="596" t="str">
        <f>IF($D$198="Y/T","Isi Sasaran",IF($E$198=0,0,IF(K202="Y",1,IF(K202="T",0,"Isi Dulu"))))</f>
        <v>Isi Sasaran</v>
      </c>
      <c r="M202" s="850"/>
      <c r="N202" s="853"/>
      <c r="O202" s="517"/>
      <c r="P202" s="517"/>
      <c r="Q202" s="517"/>
      <c r="R202" s="517"/>
    </row>
    <row r="203" spans="2:18" s="527" customFormat="1" ht="15.75">
      <c r="B203" s="836">
        <v>20</v>
      </c>
      <c r="C203" s="839"/>
      <c r="D203" s="857" t="s">
        <v>26</v>
      </c>
      <c r="E203" s="854" t="str">
        <f>IF(D203="Y",1,IF(D203="T",0,IF(D203="Y/T","Belum diisi","Error")))</f>
        <v>Belum diisi</v>
      </c>
      <c r="F203" s="528">
        <v>1</v>
      </c>
      <c r="G203" s="529"/>
      <c r="H203" s="600" t="str">
        <f t="shared" si="3"/>
        <v>Belum Diisi</v>
      </c>
      <c r="I203" s="590" t="s">
        <v>26</v>
      </c>
      <c r="J203" s="591" t="str">
        <f>IF($D$203="Y/T","Isi Sasaran",IF($E$203=0,0,IF(I203="Y",1,IF(I203="T",0,"Isi Dulu"))))</f>
        <v>Isi Sasaran</v>
      </c>
      <c r="K203" s="590" t="s">
        <v>26</v>
      </c>
      <c r="L203" s="591" t="str">
        <f>IF($D$203="Y/T","Isi Sasaran",IF($E$203=0,0,IF(K203="Y",1,IF(K203="T",0,"Isi Dulu"))))</f>
        <v>Isi Sasaran</v>
      </c>
      <c r="M203" s="848" t="s">
        <v>26</v>
      </c>
      <c r="N203" s="851" t="str">
        <f>IF(M203="Y",1,IF(M203="T",0,IF(M203="Y/T","Belum diisi","Error")))</f>
        <v>Belum diisi</v>
      </c>
      <c r="O203" s="517"/>
      <c r="P203" s="517"/>
      <c r="Q203" s="517"/>
      <c r="R203" s="517"/>
    </row>
    <row r="204" spans="2:18" s="527" customFormat="1" ht="15.75">
      <c r="B204" s="837"/>
      <c r="C204" s="840"/>
      <c r="D204" s="858"/>
      <c r="E204" s="855"/>
      <c r="F204" s="549">
        <v>2</v>
      </c>
      <c r="G204" s="550"/>
      <c r="H204" s="598" t="str">
        <f t="shared" si="3"/>
        <v>Belum Diisi</v>
      </c>
      <c r="I204" s="592" t="s">
        <v>26</v>
      </c>
      <c r="J204" s="593" t="str">
        <f>IF($D$203="Y/T","Isi Sasaran",IF($E$203=0,0,IF(I204="Y",1,IF(I204="T",0,"Isi Dulu"))))</f>
        <v>Isi Sasaran</v>
      </c>
      <c r="K204" s="592" t="s">
        <v>26</v>
      </c>
      <c r="L204" s="593" t="str">
        <f>IF($D$203="Y/T","Isi Sasaran",IF($E$203=0,0,IF(K204="Y",1,IF(K204="T",0,"Isi Dulu"))))</f>
        <v>Isi Sasaran</v>
      </c>
      <c r="M204" s="849"/>
      <c r="N204" s="852"/>
      <c r="O204" s="517"/>
      <c r="P204" s="517"/>
      <c r="Q204" s="517"/>
      <c r="R204" s="517"/>
    </row>
    <row r="205" spans="2:18" s="527" customFormat="1" ht="15.75">
      <c r="B205" s="837"/>
      <c r="C205" s="840"/>
      <c r="D205" s="858"/>
      <c r="E205" s="855"/>
      <c r="F205" s="549">
        <v>3</v>
      </c>
      <c r="G205" s="550"/>
      <c r="H205" s="598" t="str">
        <f t="shared" si="3"/>
        <v>Belum Diisi</v>
      </c>
      <c r="I205" s="592" t="s">
        <v>26</v>
      </c>
      <c r="J205" s="593" t="str">
        <f>IF($D$203="Y/T","Isi Sasaran",IF($E$203=0,0,IF(I205="Y",1,IF(I205="T",0,"Isi Dulu"))))</f>
        <v>Isi Sasaran</v>
      </c>
      <c r="K205" s="592" t="s">
        <v>26</v>
      </c>
      <c r="L205" s="593" t="str">
        <f>IF($D$203="Y/T","Isi Sasaran",IF($E$203=0,0,IF(K205="Y",1,IF(K205="T",0,"Isi Dulu"))))</f>
        <v>Isi Sasaran</v>
      </c>
      <c r="M205" s="849"/>
      <c r="N205" s="852"/>
      <c r="O205" s="517"/>
      <c r="P205" s="517"/>
      <c r="Q205" s="517"/>
      <c r="R205" s="517"/>
    </row>
    <row r="206" spans="2:18" s="527" customFormat="1" ht="15.75">
      <c r="B206" s="837"/>
      <c r="C206" s="840"/>
      <c r="D206" s="858"/>
      <c r="E206" s="855"/>
      <c r="F206" s="549">
        <v>4</v>
      </c>
      <c r="G206" s="550"/>
      <c r="H206" s="598" t="str">
        <f t="shared" si="3"/>
        <v>Belum Diisi</v>
      </c>
      <c r="I206" s="592" t="s">
        <v>26</v>
      </c>
      <c r="J206" s="593" t="str">
        <f>IF($D$203="Y/T","Isi Sasaran",IF($E$203=0,0,IF(I206="Y",1,IF(I206="T",0,"Isi Dulu"))))</f>
        <v>Isi Sasaran</v>
      </c>
      <c r="K206" s="592" t="s">
        <v>26</v>
      </c>
      <c r="L206" s="593" t="str">
        <f>IF($D$203="Y/T","Isi Sasaran",IF($E$203=0,0,IF(K206="Y",1,IF(K206="T",0,"Isi Dulu"))))</f>
        <v>Isi Sasaran</v>
      </c>
      <c r="M206" s="849"/>
      <c r="N206" s="852"/>
      <c r="O206" s="517"/>
      <c r="P206" s="517"/>
      <c r="Q206" s="517"/>
      <c r="R206" s="517"/>
    </row>
    <row r="207" spans="2:18" s="527" customFormat="1" ht="15.75">
      <c r="B207" s="838"/>
      <c r="C207" s="841"/>
      <c r="D207" s="859"/>
      <c r="E207" s="856"/>
      <c r="F207" s="569">
        <v>5</v>
      </c>
      <c r="G207" s="570"/>
      <c r="H207" s="599" t="str">
        <f t="shared" si="3"/>
        <v>Belum Diisi</v>
      </c>
      <c r="I207" s="595" t="s">
        <v>26</v>
      </c>
      <c r="J207" s="596" t="str">
        <f>IF($D$203="Y/T","Isi Sasaran",IF($E$203=0,0,IF(I207="Y",1,IF(I207="T",0,"Isi Dulu"))))</f>
        <v>Isi Sasaran</v>
      </c>
      <c r="K207" s="595" t="s">
        <v>26</v>
      </c>
      <c r="L207" s="596" t="str">
        <f>IF($D$203="Y/T","Isi Sasaran",IF($E$203=0,0,IF(K207="Y",1,IF(K207="T",0,"Isi Dulu"))))</f>
        <v>Isi Sasaran</v>
      </c>
      <c r="M207" s="850"/>
      <c r="N207" s="853"/>
      <c r="O207" s="517"/>
      <c r="P207" s="517"/>
      <c r="Q207" s="517"/>
      <c r="R207" s="517"/>
    </row>
    <row r="208" spans="2:18" s="527" customFormat="1" ht="15.75">
      <c r="B208" s="580"/>
      <c r="C208" s="581"/>
      <c r="D208" s="582"/>
      <c r="E208" s="605" t="e">
        <f>AVERAGE(E108:E207)</f>
        <v>#DIV/0!</v>
      </c>
      <c r="F208" s="580"/>
      <c r="G208" s="583"/>
      <c r="H208" s="602" t="e">
        <f>(IF($D108="Y/T",0,AVERAGE(H108:H112))+IF($D113="Y/T",0,AVERAGE(H113:H117))+IF($D118="Y/T",0,AVERAGE(H118:H122))+IF($D123="Y/T",0,AVERAGE(H123:H127))+IF($D128="Y/T",0,AVERAGE(H128:H132))+IF($D133="Y/T",0,AVERAGE(H133:H137))+IF($D138="Y/T",0,AVERAGE(H138:H142))+IF($D143="Y/T",0,AVERAGE(H143:H147))+IF($D148="Y/T",0,AVERAGE(H148:H152))+IF($D153="Y/T",0,AVERAGE(H153:H157))+IF($D158="Y/T",0,AVERAGE(H158:H162))+IF($D163="Y/T",0,AVERAGE(H163:H167))+IF($D168="Y/T",0,AVERAGE(H168:H172))+IF($D173="Y/T",0,AVERAGE(H173:H177))+IF($D178="Y/T",0,AVERAGE(H178:H182))+IF($D183="Y/T",0,AVERAGE(H183:H187))+IF($D188="Y/T",0,AVERAGE(H188:H192))+IF($D193="Y/T",0,AVERAGE(H193:H197))+IF($D198="Y/T",0,AVERAGE(H198:H202))+IF($D203="Y/T",0,AVERAGE(H203:H207)))/(COUNTIF($D108:$D207,"Y")+COUNTIF($D108:$D207,"T"))</f>
        <v>#DIV/0!</v>
      </c>
      <c r="I208" s="582"/>
      <c r="J208" s="602" t="e">
        <f>(IF($D108="Y/T",0,AVERAGE(J108:J112))+IF($D113="Y/T",0,AVERAGE(J113:J117))+IF($D118="Y/T",0,AVERAGE(J118:J122))+IF($D123="Y/T",0,AVERAGE(J123:J127))+IF($D128="Y/T",0,AVERAGE(J128:J132))+IF($D133="Y/T",0,AVERAGE(J133:J137))+IF($D138="Y/T",0,AVERAGE(J138:J142))+IF($D143="Y/T",0,AVERAGE(J143:J147))+IF($D148="Y/T",0,AVERAGE(J148:J152))+IF($D153="Y/T",0,AVERAGE(J153:J157))+IF($D158="Y/T",0,AVERAGE(J158:J162))+IF($D163="Y/T",0,AVERAGE(J163:J167))+IF($D168="Y/T",0,AVERAGE(J168:J172))+IF($D173="Y/T",0,AVERAGE(J173:J177))+IF($D178="Y/T",0,AVERAGE(J178:J182))+IF($D183="Y/T",0,AVERAGE(J183:J187))+IF($D188="Y/T",0,AVERAGE(J188:J192))+IF($D193="Y/T",0,AVERAGE(J193:J197))+IF($D198="Y/T",0,AVERAGE(J198:J202))+IF($D203="Y/T",0,AVERAGE(J203:J207)))/(COUNTIF($D108:$D207,"Y")+COUNTIF($D108:$D207,"T"))</f>
        <v>#DIV/0!</v>
      </c>
      <c r="K208" s="582"/>
      <c r="L208" s="602" t="e">
        <f>(IF($D108="Y/T",0,AVERAGE(L108:L112))+IF($D113="Y/T",0,AVERAGE(L113:L117))+IF($D118="Y/T",0,AVERAGE(L118:L122))+IF($D123="Y/T",0,AVERAGE(L123:L127))+IF($D128="Y/T",0,AVERAGE(L128:L132))+IF($D133="Y/T",0,AVERAGE(L133:L137))+IF($D138="Y/T",0,AVERAGE(L138:L142))+IF($D143="Y/T",0,AVERAGE(L143:L147))+IF($D148="Y/T",0,AVERAGE(L148:L152))+IF($D153="Y/T",0,AVERAGE(L153:L157))+IF($D158="Y/T",0,AVERAGE(L158:L162))+IF($D163="Y/T",0,AVERAGE(L163:L167))+IF($D168="Y/T",0,AVERAGE(L168:L172))+IF($D173="Y/T",0,AVERAGE(L173:L177))+IF($D178="Y/T",0,AVERAGE(L178:L182))+IF($D183="Y/T",0,AVERAGE(L183:L187))+IF($D188="Y/T",0,AVERAGE(L188:L192))+IF($D193="Y/T",0,AVERAGE(L193:L197))+IF($D198="Y/T",0,AVERAGE(L198:L202))+IF($D203="Y/T",0,AVERAGE(L203:L207)))/(COUNTIF($D108:$D207,"Y")+COUNTIF($D108:$D207,"T"))</f>
        <v>#DIV/0!</v>
      </c>
      <c r="M208" s="606"/>
      <c r="N208" s="602" t="e">
        <f>AVERAGE(N108:N207)</f>
        <v>#DIV/0!</v>
      </c>
      <c r="O208" s="517"/>
      <c r="P208" s="517"/>
      <c r="Q208" s="517"/>
      <c r="R208" s="517"/>
    </row>
    <row r="209" spans="2:18" s="527" customFormat="1" ht="15.75">
      <c r="B209" s="865" t="s">
        <v>507</v>
      </c>
      <c r="C209" s="865"/>
      <c r="D209" s="865"/>
      <c r="E209" s="865"/>
      <c r="F209" s="865"/>
      <c r="G209" s="865"/>
      <c r="H209" s="865"/>
      <c r="I209" s="865"/>
      <c r="J209" s="865"/>
      <c r="K209" s="865"/>
      <c r="L209" s="865"/>
      <c r="M209" s="865"/>
      <c r="N209" s="866"/>
      <c r="O209" s="517"/>
      <c r="P209" s="517"/>
      <c r="Q209" s="517"/>
      <c r="R209" s="517"/>
    </row>
    <row r="210" spans="2:18" s="527" customFormat="1" ht="15.75">
      <c r="B210" s="836">
        <v>1</v>
      </c>
      <c r="C210" s="839"/>
      <c r="D210" s="857" t="s">
        <v>26</v>
      </c>
      <c r="E210" s="854" t="str">
        <f>IF(D210="Y",1,IF(D210="T",0,IF(D210="Y/T","Belum diisi","Error")))</f>
        <v>Belum diisi</v>
      </c>
      <c r="F210" s="528">
        <v>1</v>
      </c>
      <c r="G210" s="529"/>
      <c r="H210" s="589" t="str">
        <f>IF(OR(J210="Isi Dulu",L210="Isi Dulu",J210="Isi Sasaran",L210="Isi Sasaran"),"Belum Diisi",IF(SUM(J210,L210)=2,1,IF(SUM(J210,L210)=1,0,IF(SUM(J210,L210)=0,0,"Error"))))</f>
        <v>Belum Diisi</v>
      </c>
      <c r="I210" s="590" t="s">
        <v>26</v>
      </c>
      <c r="J210" s="591" t="str">
        <f>IF($D$210="Y/T","Isi Sasaran",IF($E$210=0,0,IF(I210="Y",1,IF(I210="T",0,"Isi Dulu"))))</f>
        <v>Isi Sasaran</v>
      </c>
      <c r="K210" s="590" t="s">
        <v>26</v>
      </c>
      <c r="L210" s="591" t="str">
        <f>IF($D$210="Y/T","Isi Sasaran",IF($E$210=0,0,IF(K210="Y",1,IF(K210="T",0,"Isi Dulu"))))</f>
        <v>Isi Sasaran</v>
      </c>
      <c r="M210" s="848" t="s">
        <v>26</v>
      </c>
      <c r="N210" s="851" t="str">
        <f>IF(M210="Y",1,IF(M210="T",0,IF(M210="Y/T","Belum diisi","Error")))</f>
        <v>Belum diisi</v>
      </c>
      <c r="O210" s="517"/>
      <c r="P210" s="517"/>
      <c r="Q210" s="517"/>
      <c r="R210" s="517"/>
    </row>
    <row r="211" spans="2:18" s="527" customFormat="1" ht="15.75">
      <c r="B211" s="837"/>
      <c r="C211" s="840"/>
      <c r="D211" s="858"/>
      <c r="E211" s="855"/>
      <c r="F211" s="549">
        <v>2</v>
      </c>
      <c r="G211" s="550"/>
      <c r="H211" s="589" t="str">
        <f t="shared" ref="H211:H274" si="4">IF(OR(J211="Isi Dulu",L211="Isi Dulu",J211="Isi Sasaran",L211="Isi Sasaran"),"Belum Diisi",IF(SUM(J211,L211)=2,1,IF(SUM(J211,L211)=1,0,IF(SUM(J211,L211)=0,0,"Error"))))</f>
        <v>Belum Diisi</v>
      </c>
      <c r="I211" s="592" t="s">
        <v>26</v>
      </c>
      <c r="J211" s="593" t="str">
        <f>IF($D$210="Y/T","Isi Sasaran",IF($E$210=0,0,IF(I211="Y",1,IF(I211="T",0,"Isi Dulu"))))</f>
        <v>Isi Sasaran</v>
      </c>
      <c r="K211" s="592" t="s">
        <v>26</v>
      </c>
      <c r="L211" s="593" t="str">
        <f>IF($D$210="Y/T","Isi Sasaran",IF($E$210=0,0,IF(K211="Y",1,IF(K211="T",0,"Isi Dulu"))))</f>
        <v>Isi Sasaran</v>
      </c>
      <c r="M211" s="849"/>
      <c r="N211" s="852"/>
      <c r="O211" s="517"/>
      <c r="P211" s="517"/>
      <c r="Q211" s="517"/>
      <c r="R211" s="517"/>
    </row>
    <row r="212" spans="2:18" s="527" customFormat="1" ht="15.75">
      <c r="B212" s="837"/>
      <c r="C212" s="840"/>
      <c r="D212" s="858"/>
      <c r="E212" s="855"/>
      <c r="F212" s="549">
        <v>3</v>
      </c>
      <c r="G212" s="550"/>
      <c r="H212" s="589" t="str">
        <f t="shared" si="4"/>
        <v>Belum Diisi</v>
      </c>
      <c r="I212" s="592" t="s">
        <v>26</v>
      </c>
      <c r="J212" s="593" t="str">
        <f>IF($D$210="Y/T","Isi Sasaran",IF($E$210=0,0,IF(I212="Y",1,IF(I212="T",0,"Isi Dulu"))))</f>
        <v>Isi Sasaran</v>
      </c>
      <c r="K212" s="592" t="s">
        <v>26</v>
      </c>
      <c r="L212" s="593" t="str">
        <f>IF($D$210="Y/T","Isi Sasaran",IF($E$210=0,0,IF(K212="Y",1,IF(K212="T",0,"Isi Dulu"))))</f>
        <v>Isi Sasaran</v>
      </c>
      <c r="M212" s="849"/>
      <c r="N212" s="852"/>
      <c r="O212" s="517"/>
      <c r="P212" s="517"/>
      <c r="Q212" s="517"/>
      <c r="R212" s="517"/>
    </row>
    <row r="213" spans="2:18" s="527" customFormat="1" ht="15.75">
      <c r="B213" s="837"/>
      <c r="C213" s="840"/>
      <c r="D213" s="858"/>
      <c r="E213" s="855"/>
      <c r="F213" s="549">
        <v>4</v>
      </c>
      <c r="G213" s="550"/>
      <c r="H213" s="589" t="str">
        <f t="shared" si="4"/>
        <v>Belum Diisi</v>
      </c>
      <c r="I213" s="592" t="s">
        <v>26</v>
      </c>
      <c r="J213" s="593" t="str">
        <f>IF($D$210="Y/T","Isi Sasaran",IF($E$210=0,0,IF(I213="Y",1,IF(I213="T",0,"Isi Dulu"))))</f>
        <v>Isi Sasaran</v>
      </c>
      <c r="K213" s="592" t="s">
        <v>26</v>
      </c>
      <c r="L213" s="593" t="str">
        <f>IF($D$210="Y/T","Isi Sasaran",IF($E$210=0,0,IF(K213="Y",1,IF(K213="T",0,"Isi Dulu"))))</f>
        <v>Isi Sasaran</v>
      </c>
      <c r="M213" s="849"/>
      <c r="N213" s="852"/>
      <c r="O213" s="517"/>
      <c r="P213" s="517"/>
      <c r="Q213" s="517"/>
      <c r="R213" s="517"/>
    </row>
    <row r="214" spans="2:18" s="527" customFormat="1" ht="15.75">
      <c r="B214" s="838"/>
      <c r="C214" s="841"/>
      <c r="D214" s="859"/>
      <c r="E214" s="856"/>
      <c r="F214" s="569">
        <v>5</v>
      </c>
      <c r="G214" s="570"/>
      <c r="H214" s="594" t="str">
        <f t="shared" si="4"/>
        <v>Belum Diisi</v>
      </c>
      <c r="I214" s="595" t="s">
        <v>26</v>
      </c>
      <c r="J214" s="596" t="str">
        <f>IF($D$210="Y/T","Isi Sasaran",IF($E$210=0,0,IF(I214="Y",1,IF(I214="T",0,"Isi Dulu"))))</f>
        <v>Isi Sasaran</v>
      </c>
      <c r="K214" s="595" t="s">
        <v>26</v>
      </c>
      <c r="L214" s="596" t="str">
        <f>IF($D$210="Y/T","Isi Sasaran",IF($E$210=0,0,IF(K214="Y",1,IF(K214="T",0,"Isi Dulu"))))</f>
        <v>Isi Sasaran</v>
      </c>
      <c r="M214" s="850"/>
      <c r="N214" s="853"/>
      <c r="O214" s="517"/>
      <c r="P214" s="517"/>
      <c r="Q214" s="517"/>
      <c r="R214" s="517"/>
    </row>
    <row r="215" spans="2:18" s="527" customFormat="1" ht="15.75">
      <c r="B215" s="836">
        <v>2</v>
      </c>
      <c r="C215" s="839"/>
      <c r="D215" s="857" t="s">
        <v>26</v>
      </c>
      <c r="E215" s="854" t="str">
        <f>IF(D215="Y",1,IF(D215="T",0,IF(D215="Y/T","Belum diisi","Error")))</f>
        <v>Belum diisi</v>
      </c>
      <c r="F215" s="528">
        <v>1</v>
      </c>
      <c r="G215" s="529"/>
      <c r="H215" s="597" t="str">
        <f t="shared" si="4"/>
        <v>Belum Diisi</v>
      </c>
      <c r="I215" s="590" t="s">
        <v>26</v>
      </c>
      <c r="J215" s="591" t="str">
        <f>IF($D$215="Y/T","Isi Sasaran",IF($E$215=0,0,IF(I215="Y",1,IF(I215="T",0,"Isi Dulu"))))</f>
        <v>Isi Sasaran</v>
      </c>
      <c r="K215" s="590" t="s">
        <v>26</v>
      </c>
      <c r="L215" s="591" t="str">
        <f>IF($D$215="Y/T","Isi Sasaran",IF($E$215=0,0,IF(K215="Y",1,IF(K215="T",0,"Isi Dulu"))))</f>
        <v>Isi Sasaran</v>
      </c>
      <c r="M215" s="848" t="s">
        <v>26</v>
      </c>
      <c r="N215" s="851" t="str">
        <f>IF(M215="Y",1,IF(M215="T",0,IF(M215="Y/T","Belum diisi","Error")))</f>
        <v>Belum diisi</v>
      </c>
      <c r="O215" s="517"/>
      <c r="P215" s="517"/>
      <c r="Q215" s="517"/>
      <c r="R215" s="517"/>
    </row>
    <row r="216" spans="2:18" s="527" customFormat="1" ht="15.75">
      <c r="B216" s="837"/>
      <c r="C216" s="840"/>
      <c r="D216" s="858"/>
      <c r="E216" s="855"/>
      <c r="F216" s="549">
        <v>2</v>
      </c>
      <c r="G216" s="550"/>
      <c r="H216" s="598" t="str">
        <f t="shared" si="4"/>
        <v>Belum Diisi</v>
      </c>
      <c r="I216" s="592" t="s">
        <v>26</v>
      </c>
      <c r="J216" s="593" t="str">
        <f>IF($D$215="Y/T","Isi Sasaran",IF($E$215=0,0,IF(I216="Y",1,IF(I216="T",0,"Isi Dulu"))))</f>
        <v>Isi Sasaran</v>
      </c>
      <c r="K216" s="592" t="s">
        <v>26</v>
      </c>
      <c r="L216" s="593" t="str">
        <f>IF($D$215="Y/T","Isi Sasaran",IF($E$215=0,0,IF(K216="Y",1,IF(K216="T",0,"Isi Dulu"))))</f>
        <v>Isi Sasaran</v>
      </c>
      <c r="M216" s="849"/>
      <c r="N216" s="852"/>
      <c r="O216" s="517"/>
      <c r="P216" s="517"/>
      <c r="Q216" s="517"/>
      <c r="R216" s="517"/>
    </row>
    <row r="217" spans="2:18" s="527" customFormat="1" ht="15.75">
      <c r="B217" s="837"/>
      <c r="C217" s="840"/>
      <c r="D217" s="858"/>
      <c r="E217" s="855"/>
      <c r="F217" s="549">
        <v>3</v>
      </c>
      <c r="G217" s="550"/>
      <c r="H217" s="598" t="str">
        <f t="shared" si="4"/>
        <v>Belum Diisi</v>
      </c>
      <c r="I217" s="592" t="s">
        <v>26</v>
      </c>
      <c r="J217" s="593" t="str">
        <f>IF($D$215="Y/T","Isi Sasaran",IF($E$215=0,0,IF(I217="Y",1,IF(I217="T",0,"Isi Dulu"))))</f>
        <v>Isi Sasaran</v>
      </c>
      <c r="K217" s="592" t="s">
        <v>26</v>
      </c>
      <c r="L217" s="593" t="str">
        <f>IF($D$215="Y/T","Isi Sasaran",IF($E$215=0,0,IF(K217="Y",1,IF(K217="T",0,"Isi Dulu"))))</f>
        <v>Isi Sasaran</v>
      </c>
      <c r="M217" s="849"/>
      <c r="N217" s="852"/>
      <c r="O217" s="517"/>
      <c r="P217" s="517"/>
      <c r="Q217" s="517"/>
      <c r="R217" s="517"/>
    </row>
    <row r="218" spans="2:18" s="527" customFormat="1" ht="15.75">
      <c r="B218" s="837"/>
      <c r="C218" s="840"/>
      <c r="D218" s="858"/>
      <c r="E218" s="855"/>
      <c r="F218" s="549">
        <v>4</v>
      </c>
      <c r="G218" s="550"/>
      <c r="H218" s="598" t="str">
        <f t="shared" si="4"/>
        <v>Belum Diisi</v>
      </c>
      <c r="I218" s="592" t="s">
        <v>26</v>
      </c>
      <c r="J218" s="593" t="str">
        <f>IF($D$215="Y/T","Isi Sasaran",IF($E$215=0,0,IF(I218="Y",1,IF(I218="T",0,"Isi Dulu"))))</f>
        <v>Isi Sasaran</v>
      </c>
      <c r="K218" s="592" t="s">
        <v>26</v>
      </c>
      <c r="L218" s="593" t="str">
        <f>IF($D$215="Y/T","Isi Sasaran",IF($E$215=0,0,IF(K218="Y",1,IF(K218="T",0,"Isi Dulu"))))</f>
        <v>Isi Sasaran</v>
      </c>
      <c r="M218" s="849"/>
      <c r="N218" s="852"/>
      <c r="O218" s="517"/>
      <c r="P218" s="517"/>
      <c r="Q218" s="517"/>
      <c r="R218" s="517"/>
    </row>
    <row r="219" spans="2:18" s="527" customFormat="1" ht="15.75">
      <c r="B219" s="838"/>
      <c r="C219" s="841"/>
      <c r="D219" s="859"/>
      <c r="E219" s="856"/>
      <c r="F219" s="569">
        <v>5</v>
      </c>
      <c r="G219" s="570"/>
      <c r="H219" s="599" t="str">
        <f t="shared" si="4"/>
        <v>Belum Diisi</v>
      </c>
      <c r="I219" s="595" t="s">
        <v>26</v>
      </c>
      <c r="J219" s="596" t="str">
        <f>IF($D$215="Y/T","Isi Sasaran",IF($E$215=0,0,IF(I219="Y",1,IF(I219="T",0,"Isi Dulu"))))</f>
        <v>Isi Sasaran</v>
      </c>
      <c r="K219" s="595" t="s">
        <v>26</v>
      </c>
      <c r="L219" s="596" t="str">
        <f>IF($D$215="Y/T","Isi Sasaran",IF($E$215=0,0,IF(K219="Y",1,IF(K219="T",0,"Isi Dulu"))))</f>
        <v>Isi Sasaran</v>
      </c>
      <c r="M219" s="850"/>
      <c r="N219" s="853"/>
      <c r="O219" s="517"/>
      <c r="P219" s="517"/>
      <c r="Q219" s="517"/>
      <c r="R219" s="517"/>
    </row>
    <row r="220" spans="2:18" s="527" customFormat="1" ht="15.75">
      <c r="B220" s="836">
        <v>3</v>
      </c>
      <c r="C220" s="839"/>
      <c r="D220" s="857" t="s">
        <v>26</v>
      </c>
      <c r="E220" s="854" t="str">
        <f>IF(D220="Y",1,IF(D220="T",0,IF(D220="Y/T","Belum diisi","Error")))</f>
        <v>Belum diisi</v>
      </c>
      <c r="F220" s="528">
        <v>1</v>
      </c>
      <c r="G220" s="529"/>
      <c r="H220" s="600" t="str">
        <f t="shared" si="4"/>
        <v>Belum Diisi</v>
      </c>
      <c r="I220" s="590" t="s">
        <v>26</v>
      </c>
      <c r="J220" s="591" t="str">
        <f>IF($D$220="Y/T","Isi Sasaran",IF($E$220=0,0,IF(I220="Y",1,IF(I220="T",0,"Isi Dulu"))))</f>
        <v>Isi Sasaran</v>
      </c>
      <c r="K220" s="590" t="s">
        <v>26</v>
      </c>
      <c r="L220" s="591" t="str">
        <f>IF($D$220="Y/T","Isi Sasaran",IF($E$220=0,0,IF(K220="Y",1,IF(K220="T",0,"Isi Dulu"))))</f>
        <v>Isi Sasaran</v>
      </c>
      <c r="M220" s="848" t="s">
        <v>26</v>
      </c>
      <c r="N220" s="851" t="str">
        <f>IF(M220="Y",1,IF(M220="T",0,IF(M220="Y/T","Belum diisi","Error")))</f>
        <v>Belum diisi</v>
      </c>
      <c r="O220" s="517"/>
      <c r="P220" s="517"/>
      <c r="Q220" s="517"/>
      <c r="R220" s="517"/>
    </row>
    <row r="221" spans="2:18" s="527" customFormat="1" ht="15.75">
      <c r="B221" s="837"/>
      <c r="C221" s="840"/>
      <c r="D221" s="858"/>
      <c r="E221" s="855"/>
      <c r="F221" s="549">
        <v>2</v>
      </c>
      <c r="G221" s="550"/>
      <c r="H221" s="598" t="str">
        <f t="shared" si="4"/>
        <v>Belum Diisi</v>
      </c>
      <c r="I221" s="592" t="s">
        <v>26</v>
      </c>
      <c r="J221" s="593" t="str">
        <f>IF($D$220="Y/T","Isi Sasaran",IF($E$220=0,0,IF(I221="Y",1,IF(I221="T",0,"Isi Dulu"))))</f>
        <v>Isi Sasaran</v>
      </c>
      <c r="K221" s="592" t="s">
        <v>26</v>
      </c>
      <c r="L221" s="593" t="str">
        <f>IF($D$220="Y/T","Isi Sasaran",IF($E$220=0,0,IF(K221="Y",1,IF(K221="T",0,"Isi Dulu"))))</f>
        <v>Isi Sasaran</v>
      </c>
      <c r="M221" s="849"/>
      <c r="N221" s="852"/>
      <c r="O221" s="517"/>
      <c r="P221" s="517"/>
      <c r="Q221" s="517"/>
      <c r="R221" s="517"/>
    </row>
    <row r="222" spans="2:18" s="527" customFormat="1" ht="15.75">
      <c r="B222" s="837"/>
      <c r="C222" s="840"/>
      <c r="D222" s="858"/>
      <c r="E222" s="855"/>
      <c r="F222" s="549">
        <v>3</v>
      </c>
      <c r="G222" s="550"/>
      <c r="H222" s="598" t="str">
        <f t="shared" si="4"/>
        <v>Belum Diisi</v>
      </c>
      <c r="I222" s="592" t="s">
        <v>26</v>
      </c>
      <c r="J222" s="593" t="str">
        <f>IF($D$220="Y/T","Isi Sasaran",IF($E$220=0,0,IF(I222="Y",1,IF(I222="T",0,"Isi Dulu"))))</f>
        <v>Isi Sasaran</v>
      </c>
      <c r="K222" s="592" t="s">
        <v>26</v>
      </c>
      <c r="L222" s="593" t="str">
        <f>IF($D$220="Y/T","Isi Sasaran",IF($E$220=0,0,IF(K222="Y",1,IF(K222="T",0,"Isi Dulu"))))</f>
        <v>Isi Sasaran</v>
      </c>
      <c r="M222" s="849"/>
      <c r="N222" s="852"/>
      <c r="O222" s="517"/>
      <c r="P222" s="517"/>
      <c r="Q222" s="517"/>
      <c r="R222" s="517"/>
    </row>
    <row r="223" spans="2:18" s="527" customFormat="1" ht="15.75">
      <c r="B223" s="837"/>
      <c r="C223" s="840"/>
      <c r="D223" s="858"/>
      <c r="E223" s="855"/>
      <c r="F223" s="549">
        <v>4</v>
      </c>
      <c r="G223" s="550"/>
      <c r="H223" s="598" t="str">
        <f t="shared" si="4"/>
        <v>Belum Diisi</v>
      </c>
      <c r="I223" s="592" t="s">
        <v>26</v>
      </c>
      <c r="J223" s="593" t="str">
        <f>IF($D$220="Y/T","Isi Sasaran",IF($E$220=0,0,IF(I223="Y",1,IF(I223="T",0,"Isi Dulu"))))</f>
        <v>Isi Sasaran</v>
      </c>
      <c r="K223" s="592" t="s">
        <v>26</v>
      </c>
      <c r="L223" s="593" t="str">
        <f>IF($D$220="Y/T","Isi Sasaran",IF($E$220=0,0,IF(K223="Y",1,IF(K223="T",0,"Isi Dulu"))))</f>
        <v>Isi Sasaran</v>
      </c>
      <c r="M223" s="849"/>
      <c r="N223" s="852"/>
      <c r="O223" s="517"/>
      <c r="P223" s="517"/>
      <c r="Q223" s="517"/>
      <c r="R223" s="517"/>
    </row>
    <row r="224" spans="2:18" s="527" customFormat="1" ht="15.75">
      <c r="B224" s="838"/>
      <c r="C224" s="841"/>
      <c r="D224" s="859"/>
      <c r="E224" s="856"/>
      <c r="F224" s="569">
        <v>5</v>
      </c>
      <c r="G224" s="570"/>
      <c r="H224" s="599" t="str">
        <f t="shared" si="4"/>
        <v>Belum Diisi</v>
      </c>
      <c r="I224" s="595" t="s">
        <v>26</v>
      </c>
      <c r="J224" s="596" t="str">
        <f>IF($D$220="Y/T","Isi Sasaran",IF($E$220=0,0,IF(I224="Y",1,IF(I224="T",0,"Isi Dulu"))))</f>
        <v>Isi Sasaran</v>
      </c>
      <c r="K224" s="595" t="s">
        <v>26</v>
      </c>
      <c r="L224" s="596" t="str">
        <f>IF($D$220="Y/T","Isi Sasaran",IF($E$220=0,0,IF(K224="Y",1,IF(K224="T",0,"Isi Dulu"))))</f>
        <v>Isi Sasaran</v>
      </c>
      <c r="M224" s="850"/>
      <c r="N224" s="853"/>
      <c r="O224" s="517"/>
      <c r="P224" s="517"/>
      <c r="Q224" s="517"/>
      <c r="R224" s="517"/>
    </row>
    <row r="225" spans="2:18" s="527" customFormat="1" ht="15.75">
      <c r="B225" s="836">
        <v>4</v>
      </c>
      <c r="C225" s="839"/>
      <c r="D225" s="857" t="s">
        <v>26</v>
      </c>
      <c r="E225" s="854" t="str">
        <f>IF(D225="Y",1,IF(D225="T",0,IF(D225="Y/T","Belum diisi","Error")))</f>
        <v>Belum diisi</v>
      </c>
      <c r="F225" s="528">
        <v>1</v>
      </c>
      <c r="G225" s="529"/>
      <c r="H225" s="600" t="str">
        <f t="shared" si="4"/>
        <v>Belum Diisi</v>
      </c>
      <c r="I225" s="590" t="s">
        <v>26</v>
      </c>
      <c r="J225" s="591" t="str">
        <f>IF($D$225="Y/T","Isi Sasaran",IF($E$225=0,0,IF(I225="Y",1,IF(I225="T",0,"Isi Dulu"))))</f>
        <v>Isi Sasaran</v>
      </c>
      <c r="K225" s="590" t="s">
        <v>26</v>
      </c>
      <c r="L225" s="591" t="str">
        <f>IF($D$225="Y/T","Isi Sasaran",IF($E$225=0,0,IF(K225="Y",1,IF(K225="T",0,"Isi Dulu"))))</f>
        <v>Isi Sasaran</v>
      </c>
      <c r="M225" s="848" t="s">
        <v>26</v>
      </c>
      <c r="N225" s="851" t="str">
        <f>IF(M225="Y",1,IF(M225="T",0,IF(M225="Y/T","Belum diisi","Error")))</f>
        <v>Belum diisi</v>
      </c>
      <c r="O225" s="517"/>
      <c r="P225" s="517"/>
      <c r="Q225" s="517"/>
      <c r="R225" s="517"/>
    </row>
    <row r="226" spans="2:18" s="527" customFormat="1" ht="15.75">
      <c r="B226" s="837"/>
      <c r="C226" s="840"/>
      <c r="D226" s="858"/>
      <c r="E226" s="855"/>
      <c r="F226" s="549">
        <v>2</v>
      </c>
      <c r="G226" s="550"/>
      <c r="H226" s="598" t="str">
        <f t="shared" si="4"/>
        <v>Belum Diisi</v>
      </c>
      <c r="I226" s="592" t="s">
        <v>26</v>
      </c>
      <c r="J226" s="593" t="str">
        <f>IF($D$225="Y/T","Isi Sasaran",IF($E$225=0,0,IF(I226="Y",1,IF(I226="T",0,"Isi Dulu"))))</f>
        <v>Isi Sasaran</v>
      </c>
      <c r="K226" s="592" t="s">
        <v>26</v>
      </c>
      <c r="L226" s="593" t="str">
        <f>IF($D$225="Y/T","Isi Sasaran",IF($E$225=0,0,IF(K226="Y",1,IF(K226="T",0,"Isi Dulu"))))</f>
        <v>Isi Sasaran</v>
      </c>
      <c r="M226" s="849"/>
      <c r="N226" s="852"/>
      <c r="O226" s="517"/>
      <c r="P226" s="517"/>
      <c r="Q226" s="517"/>
      <c r="R226" s="517"/>
    </row>
    <row r="227" spans="2:18" s="527" customFormat="1" ht="15.75">
      <c r="B227" s="837"/>
      <c r="C227" s="840"/>
      <c r="D227" s="858"/>
      <c r="E227" s="855"/>
      <c r="F227" s="549">
        <v>3</v>
      </c>
      <c r="G227" s="550"/>
      <c r="H227" s="598" t="str">
        <f t="shared" si="4"/>
        <v>Belum Diisi</v>
      </c>
      <c r="I227" s="592" t="s">
        <v>26</v>
      </c>
      <c r="J227" s="593" t="str">
        <f>IF($D$225="Y/T","Isi Sasaran",IF($E$225=0,0,IF(I227="Y",1,IF(I227="T",0,"Isi Dulu"))))</f>
        <v>Isi Sasaran</v>
      </c>
      <c r="K227" s="592" t="s">
        <v>26</v>
      </c>
      <c r="L227" s="593" t="str">
        <f>IF($D$225="Y/T","Isi Sasaran",IF($E$225=0,0,IF(K227="Y",1,IF(K227="T",0,"Isi Dulu"))))</f>
        <v>Isi Sasaran</v>
      </c>
      <c r="M227" s="849"/>
      <c r="N227" s="852"/>
      <c r="O227" s="517"/>
      <c r="P227" s="517"/>
      <c r="Q227" s="517"/>
      <c r="R227" s="517"/>
    </row>
    <row r="228" spans="2:18" s="527" customFormat="1" ht="15.75">
      <c r="B228" s="837"/>
      <c r="C228" s="840"/>
      <c r="D228" s="858"/>
      <c r="E228" s="855"/>
      <c r="F228" s="549">
        <v>4</v>
      </c>
      <c r="G228" s="550"/>
      <c r="H228" s="598" t="str">
        <f t="shared" si="4"/>
        <v>Belum Diisi</v>
      </c>
      <c r="I228" s="592" t="s">
        <v>26</v>
      </c>
      <c r="J228" s="593" t="str">
        <f>IF($D$225="Y/T","Isi Sasaran",IF($E$225=0,0,IF(I228="Y",1,IF(I228="T",0,"Isi Dulu"))))</f>
        <v>Isi Sasaran</v>
      </c>
      <c r="K228" s="592" t="s">
        <v>26</v>
      </c>
      <c r="L228" s="593" t="str">
        <f>IF($D$225="Y/T","Isi Sasaran",IF($E$225=0,0,IF(K228="Y",1,IF(K228="T",0,"Isi Dulu"))))</f>
        <v>Isi Sasaran</v>
      </c>
      <c r="M228" s="849"/>
      <c r="N228" s="852"/>
      <c r="O228" s="517"/>
      <c r="P228" s="517"/>
      <c r="Q228" s="517"/>
      <c r="R228" s="517"/>
    </row>
    <row r="229" spans="2:18" s="527" customFormat="1" ht="15.75">
      <c r="B229" s="838"/>
      <c r="C229" s="841"/>
      <c r="D229" s="859"/>
      <c r="E229" s="856"/>
      <c r="F229" s="569">
        <v>5</v>
      </c>
      <c r="G229" s="570"/>
      <c r="H229" s="599" t="str">
        <f t="shared" si="4"/>
        <v>Belum Diisi</v>
      </c>
      <c r="I229" s="595" t="s">
        <v>26</v>
      </c>
      <c r="J229" s="596" t="str">
        <f>IF($D$225="Y/T","Isi Sasaran",IF($E$225=0,0,IF(I229="Y",1,IF(I229="T",0,"Isi Dulu"))))</f>
        <v>Isi Sasaran</v>
      </c>
      <c r="K229" s="595" t="s">
        <v>26</v>
      </c>
      <c r="L229" s="596" t="str">
        <f>IF($D$225="Y/T","Isi Sasaran",IF($E$225=0,0,IF(K229="Y",1,IF(K229="T",0,"Isi Dulu"))))</f>
        <v>Isi Sasaran</v>
      </c>
      <c r="M229" s="850"/>
      <c r="N229" s="853"/>
      <c r="O229" s="517"/>
      <c r="P229" s="517"/>
      <c r="Q229" s="517"/>
      <c r="R229" s="517"/>
    </row>
    <row r="230" spans="2:18" s="527" customFormat="1" ht="15.75">
      <c r="B230" s="836">
        <v>5</v>
      </c>
      <c r="C230" s="839"/>
      <c r="D230" s="857" t="s">
        <v>26</v>
      </c>
      <c r="E230" s="854" t="str">
        <f>IF(D230="Y",1,IF(D230="T",0,IF(D230="Y/T","Belum diisi","Error")))</f>
        <v>Belum diisi</v>
      </c>
      <c r="F230" s="528">
        <v>1</v>
      </c>
      <c r="G230" s="529"/>
      <c r="H230" s="600" t="str">
        <f t="shared" si="4"/>
        <v>Belum Diisi</v>
      </c>
      <c r="I230" s="590" t="s">
        <v>26</v>
      </c>
      <c r="J230" s="591" t="str">
        <f>IF($D$230="Y/T","Isi Sasaran",IF($E$230=0,0,IF(I230="Y",1,IF(I230="T",0,"Isi Dulu"))))</f>
        <v>Isi Sasaran</v>
      </c>
      <c r="K230" s="590" t="s">
        <v>26</v>
      </c>
      <c r="L230" s="591" t="str">
        <f>IF($D$230="Y/T","Isi Sasaran",IF($E$230=0,0,IF(K230="Y",1,IF(K230="T",0,"Isi Dulu"))))</f>
        <v>Isi Sasaran</v>
      </c>
      <c r="M230" s="848" t="s">
        <v>26</v>
      </c>
      <c r="N230" s="851" t="str">
        <f>IF(M230="Y",1,IF(M230="T",0,IF(M230="Y/T","Belum diisi","Error")))</f>
        <v>Belum diisi</v>
      </c>
      <c r="O230" s="517"/>
      <c r="P230" s="517"/>
      <c r="Q230" s="517"/>
      <c r="R230" s="517"/>
    </row>
    <row r="231" spans="2:18" s="527" customFormat="1" ht="15.75">
      <c r="B231" s="837"/>
      <c r="C231" s="840"/>
      <c r="D231" s="858"/>
      <c r="E231" s="855"/>
      <c r="F231" s="549">
        <v>2</v>
      </c>
      <c r="G231" s="550"/>
      <c r="H231" s="598" t="str">
        <f t="shared" si="4"/>
        <v>Belum Diisi</v>
      </c>
      <c r="I231" s="592" t="s">
        <v>26</v>
      </c>
      <c r="J231" s="593" t="str">
        <f>IF($D$230="Y/T","Isi Sasaran",IF($E$230=0,0,IF(I231="Y",1,IF(I231="T",0,"Isi Dulu"))))</f>
        <v>Isi Sasaran</v>
      </c>
      <c r="K231" s="592" t="s">
        <v>26</v>
      </c>
      <c r="L231" s="593" t="str">
        <f>IF($D$230="Y/T","Isi Sasaran",IF($E$230=0,0,IF(K231="Y",1,IF(K231="T",0,"Isi Dulu"))))</f>
        <v>Isi Sasaran</v>
      </c>
      <c r="M231" s="849"/>
      <c r="N231" s="852"/>
      <c r="O231" s="517"/>
      <c r="P231" s="517"/>
      <c r="Q231" s="517"/>
      <c r="R231" s="517"/>
    </row>
    <row r="232" spans="2:18" s="527" customFormat="1" ht="15.75">
      <c r="B232" s="837"/>
      <c r="C232" s="840"/>
      <c r="D232" s="858"/>
      <c r="E232" s="855"/>
      <c r="F232" s="549">
        <v>3</v>
      </c>
      <c r="G232" s="550"/>
      <c r="H232" s="598" t="str">
        <f t="shared" si="4"/>
        <v>Belum Diisi</v>
      </c>
      <c r="I232" s="592" t="s">
        <v>26</v>
      </c>
      <c r="J232" s="593" t="str">
        <f>IF($D$230="Y/T","Isi Sasaran",IF($E$230=0,0,IF(I232="Y",1,IF(I232="T",0,"Isi Dulu"))))</f>
        <v>Isi Sasaran</v>
      </c>
      <c r="K232" s="592" t="s">
        <v>26</v>
      </c>
      <c r="L232" s="593" t="str">
        <f>IF($D$230="Y/T","Isi Sasaran",IF($E$230=0,0,IF(K232="Y",1,IF(K232="T",0,"Isi Dulu"))))</f>
        <v>Isi Sasaran</v>
      </c>
      <c r="M232" s="849"/>
      <c r="N232" s="852"/>
      <c r="O232" s="517"/>
      <c r="P232" s="517"/>
      <c r="Q232" s="517"/>
      <c r="R232" s="517"/>
    </row>
    <row r="233" spans="2:18" s="527" customFormat="1" ht="15.75">
      <c r="B233" s="837"/>
      <c r="C233" s="840"/>
      <c r="D233" s="858"/>
      <c r="E233" s="855"/>
      <c r="F233" s="549">
        <v>4</v>
      </c>
      <c r="G233" s="550"/>
      <c r="H233" s="598" t="str">
        <f t="shared" si="4"/>
        <v>Belum Diisi</v>
      </c>
      <c r="I233" s="592" t="s">
        <v>26</v>
      </c>
      <c r="J233" s="593" t="str">
        <f>IF($D$230="Y/T","Isi Sasaran",IF($E$230=0,0,IF(I233="Y",1,IF(I233="T",0,"Isi Dulu"))))</f>
        <v>Isi Sasaran</v>
      </c>
      <c r="K233" s="592" t="s">
        <v>26</v>
      </c>
      <c r="L233" s="593" t="str">
        <f>IF($D$230="Y/T","Isi Sasaran",IF($E$230=0,0,IF(K233="Y",1,IF(K233="T",0,"Isi Dulu"))))</f>
        <v>Isi Sasaran</v>
      </c>
      <c r="M233" s="849"/>
      <c r="N233" s="852"/>
      <c r="O233" s="517"/>
      <c r="P233" s="517"/>
      <c r="Q233" s="517"/>
      <c r="R233" s="517"/>
    </row>
    <row r="234" spans="2:18" s="527" customFormat="1" ht="15.75">
      <c r="B234" s="838"/>
      <c r="C234" s="841"/>
      <c r="D234" s="859"/>
      <c r="E234" s="856"/>
      <c r="F234" s="569">
        <v>5</v>
      </c>
      <c r="G234" s="570"/>
      <c r="H234" s="599" t="str">
        <f t="shared" si="4"/>
        <v>Belum Diisi</v>
      </c>
      <c r="I234" s="595" t="s">
        <v>26</v>
      </c>
      <c r="J234" s="596" t="str">
        <f>IF($D$230="Y/T","Isi Sasaran",IF($E$230=0,0,IF(I234="Y",1,IF(I234="T",0,"Isi Dulu"))))</f>
        <v>Isi Sasaran</v>
      </c>
      <c r="K234" s="595" t="s">
        <v>26</v>
      </c>
      <c r="L234" s="596" t="str">
        <f>IF($D$230="Y/T","Isi Sasaran",IF($E$230=0,0,IF(K234="Y",1,IF(K234="T",0,"Isi Dulu"))))</f>
        <v>Isi Sasaran</v>
      </c>
      <c r="M234" s="850"/>
      <c r="N234" s="853"/>
      <c r="O234" s="517"/>
      <c r="P234" s="517"/>
      <c r="Q234" s="517"/>
      <c r="R234" s="517"/>
    </row>
    <row r="235" spans="2:18" s="527" customFormat="1" ht="15.75">
      <c r="B235" s="836">
        <v>6</v>
      </c>
      <c r="C235" s="839"/>
      <c r="D235" s="857" t="s">
        <v>26</v>
      </c>
      <c r="E235" s="854" t="str">
        <f>IF(D235="Y",1,IF(D235="T",0,IF(D235="Y/T","Belum diisi","Error")))</f>
        <v>Belum diisi</v>
      </c>
      <c r="F235" s="528">
        <v>1</v>
      </c>
      <c r="G235" s="529"/>
      <c r="H235" s="600" t="str">
        <f t="shared" si="4"/>
        <v>Belum Diisi</v>
      </c>
      <c r="I235" s="590" t="s">
        <v>26</v>
      </c>
      <c r="J235" s="591" t="str">
        <f>IF($D$235="Y/T","Isi Sasaran",IF($E$235=0,0,IF(I235="Y",1,IF(I235="T",0,"Isi Dulu"))))</f>
        <v>Isi Sasaran</v>
      </c>
      <c r="K235" s="590" t="s">
        <v>26</v>
      </c>
      <c r="L235" s="591" t="str">
        <f>IF($D$235="Y/T","Isi Sasaran",IF($E$235=0,0,IF(K235="Y",1,IF(K235="T",0,"Isi Dulu"))))</f>
        <v>Isi Sasaran</v>
      </c>
      <c r="M235" s="848" t="s">
        <v>26</v>
      </c>
      <c r="N235" s="851" t="str">
        <f>IF(M235="Y",1,IF(M235="T",0,IF(M235="Y/T","Belum diisi","Error")))</f>
        <v>Belum diisi</v>
      </c>
      <c r="O235" s="517"/>
      <c r="P235" s="517"/>
      <c r="Q235" s="517"/>
      <c r="R235" s="517"/>
    </row>
    <row r="236" spans="2:18" s="527" customFormat="1" ht="15.75">
      <c r="B236" s="837"/>
      <c r="C236" s="840"/>
      <c r="D236" s="858"/>
      <c r="E236" s="855"/>
      <c r="F236" s="549">
        <v>2</v>
      </c>
      <c r="G236" s="550"/>
      <c r="H236" s="598" t="str">
        <f t="shared" si="4"/>
        <v>Belum Diisi</v>
      </c>
      <c r="I236" s="592" t="s">
        <v>26</v>
      </c>
      <c r="J236" s="593" t="str">
        <f>IF($D$235="Y/T","Isi Sasaran",IF($E$235=0,0,IF(I236="Y",1,IF(I236="T",0,"Isi Dulu"))))</f>
        <v>Isi Sasaran</v>
      </c>
      <c r="K236" s="592" t="s">
        <v>26</v>
      </c>
      <c r="L236" s="593" t="str">
        <f>IF($D$235="Y/T","Isi Sasaran",IF($E$235=0,0,IF(K236="Y",1,IF(K236="T",0,"Isi Dulu"))))</f>
        <v>Isi Sasaran</v>
      </c>
      <c r="M236" s="849"/>
      <c r="N236" s="852"/>
      <c r="O236" s="517"/>
      <c r="P236" s="517"/>
      <c r="Q236" s="517"/>
      <c r="R236" s="517"/>
    </row>
    <row r="237" spans="2:18" s="527" customFormat="1" ht="15.75">
      <c r="B237" s="837"/>
      <c r="C237" s="840"/>
      <c r="D237" s="858"/>
      <c r="E237" s="855"/>
      <c r="F237" s="549">
        <v>3</v>
      </c>
      <c r="G237" s="550"/>
      <c r="H237" s="598" t="str">
        <f t="shared" si="4"/>
        <v>Belum Diisi</v>
      </c>
      <c r="I237" s="592" t="s">
        <v>26</v>
      </c>
      <c r="J237" s="593" t="str">
        <f>IF($D$235="Y/T","Isi Sasaran",IF($E$235=0,0,IF(I237="Y",1,IF(I237="T",0,"Isi Dulu"))))</f>
        <v>Isi Sasaran</v>
      </c>
      <c r="K237" s="592" t="s">
        <v>26</v>
      </c>
      <c r="L237" s="593" t="str">
        <f>IF($D$235="Y/T","Isi Sasaran",IF($E$235=0,0,IF(K237="Y",1,IF(K237="T",0,"Isi Dulu"))))</f>
        <v>Isi Sasaran</v>
      </c>
      <c r="M237" s="849"/>
      <c r="N237" s="852"/>
      <c r="O237" s="517"/>
      <c r="P237" s="517"/>
      <c r="Q237" s="517"/>
      <c r="R237" s="517"/>
    </row>
    <row r="238" spans="2:18" s="527" customFormat="1" ht="15.75">
      <c r="B238" s="837"/>
      <c r="C238" s="840"/>
      <c r="D238" s="858"/>
      <c r="E238" s="855"/>
      <c r="F238" s="549">
        <v>4</v>
      </c>
      <c r="G238" s="550"/>
      <c r="H238" s="598" t="str">
        <f t="shared" si="4"/>
        <v>Belum Diisi</v>
      </c>
      <c r="I238" s="592" t="s">
        <v>26</v>
      </c>
      <c r="J238" s="593" t="str">
        <f>IF($D$235="Y/T","Isi Sasaran",IF($E$235=0,0,IF(I238="Y",1,IF(I238="T",0,"Isi Dulu"))))</f>
        <v>Isi Sasaran</v>
      </c>
      <c r="K238" s="592" t="s">
        <v>26</v>
      </c>
      <c r="L238" s="593" t="str">
        <f>IF($D$235="Y/T","Isi Sasaran",IF($E$235=0,0,IF(K238="Y",1,IF(K238="T",0,"Isi Dulu"))))</f>
        <v>Isi Sasaran</v>
      </c>
      <c r="M238" s="849"/>
      <c r="N238" s="852"/>
      <c r="O238" s="517"/>
      <c r="P238" s="517"/>
      <c r="Q238" s="517"/>
      <c r="R238" s="517"/>
    </row>
    <row r="239" spans="2:18" s="527" customFormat="1" ht="15.75">
      <c r="B239" s="838"/>
      <c r="C239" s="841"/>
      <c r="D239" s="859"/>
      <c r="E239" s="856"/>
      <c r="F239" s="569">
        <v>5</v>
      </c>
      <c r="G239" s="570"/>
      <c r="H239" s="599" t="str">
        <f t="shared" si="4"/>
        <v>Belum Diisi</v>
      </c>
      <c r="I239" s="595" t="s">
        <v>26</v>
      </c>
      <c r="J239" s="596" t="str">
        <f>IF($D$235="Y/T","Isi Sasaran",IF($E$235=0,0,IF(I239="Y",1,IF(I239="T",0,"Isi Dulu"))))</f>
        <v>Isi Sasaran</v>
      </c>
      <c r="K239" s="595" t="s">
        <v>26</v>
      </c>
      <c r="L239" s="596" t="str">
        <f>IF($D$235="Y/T","Isi Sasaran",IF($E$235=0,0,IF(K239="Y",1,IF(K239="T",0,"Isi Dulu"))))</f>
        <v>Isi Sasaran</v>
      </c>
      <c r="M239" s="850"/>
      <c r="N239" s="853"/>
      <c r="O239" s="517"/>
      <c r="P239" s="517"/>
      <c r="Q239" s="517"/>
      <c r="R239" s="517"/>
    </row>
    <row r="240" spans="2:18" s="527" customFormat="1" ht="15.75">
      <c r="B240" s="836">
        <v>7</v>
      </c>
      <c r="C240" s="839"/>
      <c r="D240" s="857" t="s">
        <v>26</v>
      </c>
      <c r="E240" s="854" t="str">
        <f>IF(D240="Y",1,IF(D240="T",0,IF(D240="Y/T","Belum diisi","Error")))</f>
        <v>Belum diisi</v>
      </c>
      <c r="F240" s="528">
        <v>1</v>
      </c>
      <c r="G240" s="529"/>
      <c r="H240" s="600" t="str">
        <f t="shared" si="4"/>
        <v>Belum Diisi</v>
      </c>
      <c r="I240" s="590" t="s">
        <v>26</v>
      </c>
      <c r="J240" s="591" t="str">
        <f>IF($D$240="Y/T","Isi Sasaran",IF($E$240=0,0,IF(I240="Y",1,IF(I240="T",0,"Isi Dulu"))))</f>
        <v>Isi Sasaran</v>
      </c>
      <c r="K240" s="590" t="s">
        <v>26</v>
      </c>
      <c r="L240" s="591" t="str">
        <f>IF($D$240="Y/T","Isi Sasaran",IF($E$240=0,0,IF(K240="Y",1,IF(K240="T",0,"Isi Dulu"))))</f>
        <v>Isi Sasaran</v>
      </c>
      <c r="M240" s="848" t="s">
        <v>26</v>
      </c>
      <c r="N240" s="851" t="str">
        <f>IF(M240="Y",1,IF(M240="T",0,IF(M240="Y/T","Belum diisi","Error")))</f>
        <v>Belum diisi</v>
      </c>
      <c r="O240" s="517"/>
      <c r="P240" s="517"/>
      <c r="Q240" s="517"/>
      <c r="R240" s="517"/>
    </row>
    <row r="241" spans="2:18" s="527" customFormat="1" ht="15.75">
      <c r="B241" s="837"/>
      <c r="C241" s="840"/>
      <c r="D241" s="858"/>
      <c r="E241" s="855"/>
      <c r="F241" s="549">
        <v>2</v>
      </c>
      <c r="G241" s="550"/>
      <c r="H241" s="598" t="str">
        <f t="shared" si="4"/>
        <v>Belum Diisi</v>
      </c>
      <c r="I241" s="592" t="s">
        <v>26</v>
      </c>
      <c r="J241" s="593" t="str">
        <f>IF($D$240="Y/T","Isi Sasaran",IF($E$240=0,0,IF(I241="Y",1,IF(I241="T",0,"Isi Dulu"))))</f>
        <v>Isi Sasaran</v>
      </c>
      <c r="K241" s="592" t="s">
        <v>26</v>
      </c>
      <c r="L241" s="593" t="str">
        <f>IF($D$240="Y/T","Isi Sasaran",IF($E$240=0,0,IF(K241="Y",1,IF(K241="T",0,"Isi Dulu"))))</f>
        <v>Isi Sasaran</v>
      </c>
      <c r="M241" s="849"/>
      <c r="N241" s="852"/>
      <c r="O241" s="517"/>
      <c r="P241" s="517"/>
      <c r="Q241" s="517"/>
      <c r="R241" s="517"/>
    </row>
    <row r="242" spans="2:18" s="527" customFormat="1" ht="15.75">
      <c r="B242" s="837"/>
      <c r="C242" s="840"/>
      <c r="D242" s="858"/>
      <c r="E242" s="855"/>
      <c r="F242" s="549">
        <v>3</v>
      </c>
      <c r="G242" s="550"/>
      <c r="H242" s="598" t="str">
        <f t="shared" si="4"/>
        <v>Belum Diisi</v>
      </c>
      <c r="I242" s="592" t="s">
        <v>26</v>
      </c>
      <c r="J242" s="593" t="str">
        <f>IF($D$240="Y/T","Isi Sasaran",IF($E$240=0,0,IF(I242="Y",1,IF(I242="T",0,"Isi Dulu"))))</f>
        <v>Isi Sasaran</v>
      </c>
      <c r="K242" s="592" t="s">
        <v>26</v>
      </c>
      <c r="L242" s="593" t="str">
        <f>IF($D$240="Y/T","Isi Sasaran",IF($E$240=0,0,IF(K242="Y",1,IF(K242="T",0,"Isi Dulu"))))</f>
        <v>Isi Sasaran</v>
      </c>
      <c r="M242" s="849"/>
      <c r="N242" s="852"/>
      <c r="O242" s="517"/>
      <c r="P242" s="517"/>
      <c r="Q242" s="517"/>
      <c r="R242" s="517"/>
    </row>
    <row r="243" spans="2:18" s="527" customFormat="1" ht="15.75">
      <c r="B243" s="837"/>
      <c r="C243" s="840"/>
      <c r="D243" s="858"/>
      <c r="E243" s="855"/>
      <c r="F243" s="549">
        <v>4</v>
      </c>
      <c r="G243" s="550"/>
      <c r="H243" s="598" t="str">
        <f t="shared" si="4"/>
        <v>Belum Diisi</v>
      </c>
      <c r="I243" s="592" t="s">
        <v>26</v>
      </c>
      <c r="J243" s="593" t="str">
        <f>IF($D$240="Y/T","Isi Sasaran",IF($E$240=0,0,IF(I243="Y",1,IF(I243="T",0,"Isi Dulu"))))</f>
        <v>Isi Sasaran</v>
      </c>
      <c r="K243" s="592" t="s">
        <v>26</v>
      </c>
      <c r="L243" s="593" t="str">
        <f>IF($D$240="Y/T","Isi Sasaran",IF($E$240=0,0,IF(K243="Y",1,IF(K243="T",0,"Isi Dulu"))))</f>
        <v>Isi Sasaran</v>
      </c>
      <c r="M243" s="849"/>
      <c r="N243" s="852"/>
      <c r="O243" s="517"/>
      <c r="P243" s="517"/>
      <c r="Q243" s="517"/>
      <c r="R243" s="517"/>
    </row>
    <row r="244" spans="2:18" s="527" customFormat="1" ht="15.75">
      <c r="B244" s="838"/>
      <c r="C244" s="841"/>
      <c r="D244" s="859"/>
      <c r="E244" s="856"/>
      <c r="F244" s="569">
        <v>5</v>
      </c>
      <c r="G244" s="570"/>
      <c r="H244" s="599" t="str">
        <f t="shared" si="4"/>
        <v>Belum Diisi</v>
      </c>
      <c r="I244" s="595" t="s">
        <v>26</v>
      </c>
      <c r="J244" s="596" t="str">
        <f>IF($D$240="Y/T","Isi Sasaran",IF($E$240=0,0,IF(I244="Y",1,IF(I244="T",0,"Isi Dulu"))))</f>
        <v>Isi Sasaran</v>
      </c>
      <c r="K244" s="595" t="s">
        <v>26</v>
      </c>
      <c r="L244" s="596" t="str">
        <f>IF($D$240="Y/T","Isi Sasaran",IF($E$240=0,0,IF(K244="Y",1,IF(K244="T",0,"Isi Dulu"))))</f>
        <v>Isi Sasaran</v>
      </c>
      <c r="M244" s="850"/>
      <c r="N244" s="853"/>
      <c r="O244" s="517"/>
      <c r="P244" s="517"/>
      <c r="Q244" s="517"/>
      <c r="R244" s="517"/>
    </row>
    <row r="245" spans="2:18" s="527" customFormat="1" ht="15.75">
      <c r="B245" s="836">
        <v>8</v>
      </c>
      <c r="C245" s="839"/>
      <c r="D245" s="857" t="s">
        <v>26</v>
      </c>
      <c r="E245" s="854" t="str">
        <f>IF(D245="Y",1,IF(D245="T",0,IF(D245="Y/T","Belum diisi","Error")))</f>
        <v>Belum diisi</v>
      </c>
      <c r="F245" s="528">
        <v>1</v>
      </c>
      <c r="G245" s="529"/>
      <c r="H245" s="600" t="str">
        <f t="shared" si="4"/>
        <v>Belum Diisi</v>
      </c>
      <c r="I245" s="590" t="s">
        <v>26</v>
      </c>
      <c r="J245" s="591" t="str">
        <f>IF($D$245="Y/T","Isi Sasaran",IF($E$245=0,0,IF(I245="Y",1,IF(I245="T",0,"Isi Dulu"))))</f>
        <v>Isi Sasaran</v>
      </c>
      <c r="K245" s="590" t="s">
        <v>26</v>
      </c>
      <c r="L245" s="591" t="str">
        <f>IF($D$245="Y/T","Isi Sasaran",IF($E$245=0,0,IF(K245="Y",1,IF(K245="T",0,"Isi Dulu"))))</f>
        <v>Isi Sasaran</v>
      </c>
      <c r="M245" s="848" t="s">
        <v>26</v>
      </c>
      <c r="N245" s="851" t="str">
        <f>IF(M245="Y",1,IF(M245="T",0,IF(M245="Y/T","Belum diisi","Error")))</f>
        <v>Belum diisi</v>
      </c>
      <c r="O245" s="517"/>
      <c r="P245" s="517"/>
      <c r="Q245" s="517"/>
      <c r="R245" s="517"/>
    </row>
    <row r="246" spans="2:18" s="527" customFormat="1" ht="15.75">
      <c r="B246" s="837"/>
      <c r="C246" s="840"/>
      <c r="D246" s="858"/>
      <c r="E246" s="855"/>
      <c r="F246" s="549">
        <v>2</v>
      </c>
      <c r="G246" s="550"/>
      <c r="H246" s="598" t="str">
        <f t="shared" si="4"/>
        <v>Belum Diisi</v>
      </c>
      <c r="I246" s="592" t="s">
        <v>26</v>
      </c>
      <c r="J246" s="593" t="str">
        <f>IF($D$245="Y/T","Isi Sasaran",IF($E$245=0,0,IF(I246="Y",1,IF(I246="T",0,"Isi Dulu"))))</f>
        <v>Isi Sasaran</v>
      </c>
      <c r="K246" s="592" t="s">
        <v>26</v>
      </c>
      <c r="L246" s="593" t="str">
        <f>IF($D$245="Y/T","Isi Sasaran",IF($E$245=0,0,IF(K246="Y",1,IF(K246="T",0,"Isi Dulu"))))</f>
        <v>Isi Sasaran</v>
      </c>
      <c r="M246" s="849"/>
      <c r="N246" s="852"/>
      <c r="O246" s="517"/>
      <c r="P246" s="517"/>
      <c r="Q246" s="517"/>
      <c r="R246" s="517"/>
    </row>
    <row r="247" spans="2:18" s="527" customFormat="1" ht="15.75">
      <c r="B247" s="837"/>
      <c r="C247" s="840"/>
      <c r="D247" s="858"/>
      <c r="E247" s="855"/>
      <c r="F247" s="549">
        <v>3</v>
      </c>
      <c r="G247" s="550"/>
      <c r="H247" s="598" t="str">
        <f t="shared" si="4"/>
        <v>Belum Diisi</v>
      </c>
      <c r="I247" s="592" t="s">
        <v>26</v>
      </c>
      <c r="J247" s="593" t="str">
        <f>IF($D$245="Y/T","Isi Sasaran",IF($E$245=0,0,IF(I247="Y",1,IF(I247="T",0,"Isi Dulu"))))</f>
        <v>Isi Sasaran</v>
      </c>
      <c r="K247" s="592" t="s">
        <v>26</v>
      </c>
      <c r="L247" s="593" t="str">
        <f>IF($D$245="Y/T","Isi Sasaran",IF($E$245=0,0,IF(K247="Y",1,IF(K247="T",0,"Isi Dulu"))))</f>
        <v>Isi Sasaran</v>
      </c>
      <c r="M247" s="849"/>
      <c r="N247" s="852"/>
      <c r="O247" s="517"/>
      <c r="P247" s="517"/>
      <c r="Q247" s="517"/>
      <c r="R247" s="517"/>
    </row>
    <row r="248" spans="2:18" s="527" customFormat="1" ht="15.75">
      <c r="B248" s="837"/>
      <c r="C248" s="840"/>
      <c r="D248" s="858"/>
      <c r="E248" s="855"/>
      <c r="F248" s="549">
        <v>4</v>
      </c>
      <c r="G248" s="550"/>
      <c r="H248" s="598" t="str">
        <f t="shared" si="4"/>
        <v>Belum Diisi</v>
      </c>
      <c r="I248" s="592" t="s">
        <v>26</v>
      </c>
      <c r="J248" s="593" t="str">
        <f>IF($D$245="Y/T","Isi Sasaran",IF($E$245=0,0,IF(I248="Y",1,IF(I248="T",0,"Isi Dulu"))))</f>
        <v>Isi Sasaran</v>
      </c>
      <c r="K248" s="592" t="s">
        <v>26</v>
      </c>
      <c r="L248" s="593" t="str">
        <f>IF($D$245="Y/T","Isi Sasaran",IF($E$245=0,0,IF(K248="Y",1,IF(K248="T",0,"Isi Dulu"))))</f>
        <v>Isi Sasaran</v>
      </c>
      <c r="M248" s="849"/>
      <c r="N248" s="852"/>
      <c r="O248" s="517"/>
      <c r="P248" s="517"/>
      <c r="Q248" s="517"/>
      <c r="R248" s="517"/>
    </row>
    <row r="249" spans="2:18" s="527" customFormat="1" ht="15.75">
      <c r="B249" s="838"/>
      <c r="C249" s="841"/>
      <c r="D249" s="859"/>
      <c r="E249" s="856"/>
      <c r="F249" s="569">
        <v>5</v>
      </c>
      <c r="G249" s="570"/>
      <c r="H249" s="599" t="str">
        <f t="shared" si="4"/>
        <v>Belum Diisi</v>
      </c>
      <c r="I249" s="595" t="s">
        <v>26</v>
      </c>
      <c r="J249" s="596" t="str">
        <f>IF($D$245="Y/T","Isi Sasaran",IF($E$245=0,0,IF(I249="Y",1,IF(I249="T",0,"Isi Dulu"))))</f>
        <v>Isi Sasaran</v>
      </c>
      <c r="K249" s="595" t="s">
        <v>26</v>
      </c>
      <c r="L249" s="596" t="str">
        <f>IF($D$245="Y/T","Isi Sasaran",IF($E$245=0,0,IF(K249="Y",1,IF(K249="T",0,"Isi Dulu"))))</f>
        <v>Isi Sasaran</v>
      </c>
      <c r="M249" s="850"/>
      <c r="N249" s="853"/>
      <c r="O249" s="517"/>
      <c r="P249" s="517"/>
      <c r="Q249" s="517"/>
      <c r="R249" s="517"/>
    </row>
    <row r="250" spans="2:18" s="527" customFormat="1" ht="15.75">
      <c r="B250" s="836">
        <v>9</v>
      </c>
      <c r="C250" s="839"/>
      <c r="D250" s="857" t="s">
        <v>26</v>
      </c>
      <c r="E250" s="854" t="str">
        <f>IF(D250="Y",1,IF(D250="T",0,IF(D250="Y/T","Belum diisi","Error")))</f>
        <v>Belum diisi</v>
      </c>
      <c r="F250" s="528">
        <v>1</v>
      </c>
      <c r="G250" s="529"/>
      <c r="H250" s="600" t="str">
        <f t="shared" si="4"/>
        <v>Belum Diisi</v>
      </c>
      <c r="I250" s="590" t="s">
        <v>26</v>
      </c>
      <c r="J250" s="591" t="str">
        <f>IF($D$250="Y/T","Isi Sasaran",IF($E$250=0,0,IF(I250="Y",1,IF(I250="T",0,"Isi Dulu"))))</f>
        <v>Isi Sasaran</v>
      </c>
      <c r="K250" s="590" t="s">
        <v>26</v>
      </c>
      <c r="L250" s="591" t="str">
        <f>IF($D$250="Y/T","Isi Sasaran",IF($E$250=0,0,IF(K250="Y",1,IF(K250="T",0,"Isi Dulu"))))</f>
        <v>Isi Sasaran</v>
      </c>
      <c r="M250" s="848" t="s">
        <v>26</v>
      </c>
      <c r="N250" s="851" t="str">
        <f>IF(M250="Y",1,IF(M250="T",0,IF(M250="Y/T","Belum diisi","Error")))</f>
        <v>Belum diisi</v>
      </c>
      <c r="O250" s="517"/>
      <c r="P250" s="517"/>
      <c r="Q250" s="517"/>
      <c r="R250" s="517"/>
    </row>
    <row r="251" spans="2:18" s="527" customFormat="1" ht="15.75">
      <c r="B251" s="837"/>
      <c r="C251" s="840"/>
      <c r="D251" s="858"/>
      <c r="E251" s="855"/>
      <c r="F251" s="549">
        <v>2</v>
      </c>
      <c r="G251" s="550"/>
      <c r="H251" s="598" t="str">
        <f t="shared" si="4"/>
        <v>Belum Diisi</v>
      </c>
      <c r="I251" s="592" t="s">
        <v>26</v>
      </c>
      <c r="J251" s="593" t="str">
        <f>IF($D$250="Y/T","Isi Sasaran",IF($E$250=0,0,IF(I251="Y",1,IF(I251="T",0,"Isi Dulu"))))</f>
        <v>Isi Sasaran</v>
      </c>
      <c r="K251" s="592" t="s">
        <v>26</v>
      </c>
      <c r="L251" s="593" t="str">
        <f>IF($D$250="Y/T","Isi Sasaran",IF($E$250=0,0,IF(K251="Y",1,IF(K251="T",0,"Isi Dulu"))))</f>
        <v>Isi Sasaran</v>
      </c>
      <c r="M251" s="849"/>
      <c r="N251" s="852"/>
      <c r="O251" s="517"/>
      <c r="P251" s="517"/>
      <c r="Q251" s="517"/>
      <c r="R251" s="517"/>
    </row>
    <row r="252" spans="2:18" s="527" customFormat="1" ht="15.75">
      <c r="B252" s="837"/>
      <c r="C252" s="840"/>
      <c r="D252" s="858"/>
      <c r="E252" s="855"/>
      <c r="F252" s="549">
        <v>3</v>
      </c>
      <c r="G252" s="550"/>
      <c r="H252" s="598" t="str">
        <f t="shared" si="4"/>
        <v>Belum Diisi</v>
      </c>
      <c r="I252" s="592" t="s">
        <v>26</v>
      </c>
      <c r="J252" s="593" t="str">
        <f>IF($D$250="Y/T","Isi Sasaran",IF($E$250=0,0,IF(I252="Y",1,IF(I252="T",0,"Isi Dulu"))))</f>
        <v>Isi Sasaran</v>
      </c>
      <c r="K252" s="592" t="s">
        <v>26</v>
      </c>
      <c r="L252" s="593" t="str">
        <f>IF($D$250="Y/T","Isi Sasaran",IF($E$250=0,0,IF(K252="Y",1,IF(K252="T",0,"Isi Dulu"))))</f>
        <v>Isi Sasaran</v>
      </c>
      <c r="M252" s="849"/>
      <c r="N252" s="852"/>
      <c r="O252" s="517"/>
      <c r="P252" s="517"/>
      <c r="Q252" s="517"/>
      <c r="R252" s="517"/>
    </row>
    <row r="253" spans="2:18" s="527" customFormat="1" ht="15.75">
      <c r="B253" s="837"/>
      <c r="C253" s="840"/>
      <c r="D253" s="858"/>
      <c r="E253" s="855"/>
      <c r="F253" s="549">
        <v>4</v>
      </c>
      <c r="G253" s="550"/>
      <c r="H253" s="598" t="str">
        <f t="shared" si="4"/>
        <v>Belum Diisi</v>
      </c>
      <c r="I253" s="592" t="s">
        <v>26</v>
      </c>
      <c r="J253" s="593" t="str">
        <f>IF($D$250="Y/T","Isi Sasaran",IF($E$250=0,0,IF(I253="Y",1,IF(I253="T",0,"Isi Dulu"))))</f>
        <v>Isi Sasaran</v>
      </c>
      <c r="K253" s="592" t="s">
        <v>26</v>
      </c>
      <c r="L253" s="593" t="str">
        <f>IF($D$250="Y/T","Isi Sasaran",IF($E$250=0,0,IF(K253="Y",1,IF(K253="T",0,"Isi Dulu"))))</f>
        <v>Isi Sasaran</v>
      </c>
      <c r="M253" s="849"/>
      <c r="N253" s="852"/>
      <c r="O253" s="517"/>
      <c r="P253" s="517"/>
      <c r="Q253" s="517"/>
      <c r="R253" s="517"/>
    </row>
    <row r="254" spans="2:18" s="527" customFormat="1" ht="15.75">
      <c r="B254" s="838"/>
      <c r="C254" s="841"/>
      <c r="D254" s="859"/>
      <c r="E254" s="856"/>
      <c r="F254" s="569">
        <v>5</v>
      </c>
      <c r="G254" s="570"/>
      <c r="H254" s="599" t="str">
        <f t="shared" si="4"/>
        <v>Belum Diisi</v>
      </c>
      <c r="I254" s="595" t="s">
        <v>26</v>
      </c>
      <c r="J254" s="596" t="str">
        <f>IF($D$250="Y/T","Isi Sasaran",IF($E$250=0,0,IF(I254="Y",1,IF(I254="T",0,"Isi Dulu"))))</f>
        <v>Isi Sasaran</v>
      </c>
      <c r="K254" s="595" t="s">
        <v>26</v>
      </c>
      <c r="L254" s="596" t="str">
        <f>IF($D$250="Y/T","Isi Sasaran",IF($E$250=0,0,IF(K254="Y",1,IF(K254="T",0,"Isi Dulu"))))</f>
        <v>Isi Sasaran</v>
      </c>
      <c r="M254" s="850"/>
      <c r="N254" s="853"/>
      <c r="O254" s="517"/>
      <c r="P254" s="517"/>
      <c r="Q254" s="517"/>
      <c r="R254" s="517"/>
    </row>
    <row r="255" spans="2:18" s="527" customFormat="1" ht="15.75">
      <c r="B255" s="836">
        <v>10</v>
      </c>
      <c r="C255" s="839"/>
      <c r="D255" s="857" t="s">
        <v>26</v>
      </c>
      <c r="E255" s="854" t="str">
        <f>IF(D255="Y",1,IF(D255="T",0,IF(D255="Y/T","Belum diisi","Error")))</f>
        <v>Belum diisi</v>
      </c>
      <c r="F255" s="528">
        <v>1</v>
      </c>
      <c r="G255" s="529"/>
      <c r="H255" s="600" t="str">
        <f t="shared" si="4"/>
        <v>Belum Diisi</v>
      </c>
      <c r="I255" s="590" t="s">
        <v>26</v>
      </c>
      <c r="J255" s="591" t="str">
        <f>IF($D$255="Y/T","Isi Sasaran",IF($E$255=0,0,IF(I255="Y",1,IF(I255="T",0,"Isi Dulu"))))</f>
        <v>Isi Sasaran</v>
      </c>
      <c r="K255" s="590" t="s">
        <v>26</v>
      </c>
      <c r="L255" s="591" t="str">
        <f>IF($D$255="Y/T","Isi Sasaran",IF($E$255=0,0,IF(K255="Y",1,IF(K255="T",0,"Isi Dulu"))))</f>
        <v>Isi Sasaran</v>
      </c>
      <c r="M255" s="848" t="s">
        <v>26</v>
      </c>
      <c r="N255" s="851" t="str">
        <f>IF(M255="Y",1,IF(M255="T",0,IF(M255="Y/T","Belum diisi","Error")))</f>
        <v>Belum diisi</v>
      </c>
      <c r="O255" s="517"/>
      <c r="P255" s="517"/>
      <c r="Q255" s="517"/>
      <c r="R255" s="517"/>
    </row>
    <row r="256" spans="2:18" s="527" customFormat="1" ht="15.75">
      <c r="B256" s="837"/>
      <c r="C256" s="840"/>
      <c r="D256" s="858"/>
      <c r="E256" s="855"/>
      <c r="F256" s="549">
        <v>2</v>
      </c>
      <c r="G256" s="550"/>
      <c r="H256" s="598" t="str">
        <f t="shared" si="4"/>
        <v>Belum Diisi</v>
      </c>
      <c r="I256" s="592" t="s">
        <v>26</v>
      </c>
      <c r="J256" s="593" t="str">
        <f>IF($D$255="Y/T","Isi Sasaran",IF($E$255=0,0,IF(I256="Y",1,IF(I256="T",0,"Isi Dulu"))))</f>
        <v>Isi Sasaran</v>
      </c>
      <c r="K256" s="592" t="s">
        <v>26</v>
      </c>
      <c r="L256" s="593" t="str">
        <f>IF($D$255="Y/T","Isi Sasaran",IF($E$255=0,0,IF(K256="Y",1,IF(K256="T",0,"Isi Dulu"))))</f>
        <v>Isi Sasaran</v>
      </c>
      <c r="M256" s="849"/>
      <c r="N256" s="852"/>
      <c r="O256" s="517"/>
      <c r="P256" s="517"/>
      <c r="Q256" s="517"/>
      <c r="R256" s="517"/>
    </row>
    <row r="257" spans="2:18" s="527" customFormat="1" ht="15.75">
      <c r="B257" s="837"/>
      <c r="C257" s="840"/>
      <c r="D257" s="858"/>
      <c r="E257" s="855"/>
      <c r="F257" s="549">
        <v>3</v>
      </c>
      <c r="G257" s="550"/>
      <c r="H257" s="598" t="str">
        <f t="shared" si="4"/>
        <v>Belum Diisi</v>
      </c>
      <c r="I257" s="592" t="s">
        <v>26</v>
      </c>
      <c r="J257" s="593" t="str">
        <f>IF($D$255="Y/T","Isi Sasaran",IF($E$255=0,0,IF(I257="Y",1,IF(I257="T",0,"Isi Dulu"))))</f>
        <v>Isi Sasaran</v>
      </c>
      <c r="K257" s="592" t="s">
        <v>26</v>
      </c>
      <c r="L257" s="593" t="str">
        <f>IF($D$255="Y/T","Isi Sasaran",IF($E$255=0,0,IF(K257="Y",1,IF(K257="T",0,"Isi Dulu"))))</f>
        <v>Isi Sasaran</v>
      </c>
      <c r="M257" s="849"/>
      <c r="N257" s="852"/>
      <c r="O257" s="517"/>
      <c r="P257" s="517"/>
      <c r="Q257" s="517"/>
      <c r="R257" s="517"/>
    </row>
    <row r="258" spans="2:18" s="527" customFormat="1" ht="15.75">
      <c r="B258" s="837"/>
      <c r="C258" s="840"/>
      <c r="D258" s="858"/>
      <c r="E258" s="855"/>
      <c r="F258" s="549">
        <v>4</v>
      </c>
      <c r="G258" s="550"/>
      <c r="H258" s="598" t="str">
        <f t="shared" si="4"/>
        <v>Belum Diisi</v>
      </c>
      <c r="I258" s="592" t="s">
        <v>26</v>
      </c>
      <c r="J258" s="593" t="str">
        <f>IF($D$255="Y/T","Isi Sasaran",IF($E$255=0,0,IF(I258="Y",1,IF(I258="T",0,"Isi Dulu"))))</f>
        <v>Isi Sasaran</v>
      </c>
      <c r="K258" s="592" t="s">
        <v>26</v>
      </c>
      <c r="L258" s="593" t="str">
        <f>IF($D$255="Y/T","Isi Sasaran",IF($E$255=0,0,IF(K258="Y",1,IF(K258="T",0,"Isi Dulu"))))</f>
        <v>Isi Sasaran</v>
      </c>
      <c r="M258" s="849"/>
      <c r="N258" s="852"/>
      <c r="O258" s="517"/>
      <c r="P258" s="517"/>
      <c r="Q258" s="517"/>
      <c r="R258" s="517"/>
    </row>
    <row r="259" spans="2:18" s="527" customFormat="1" ht="15.75">
      <c r="B259" s="838"/>
      <c r="C259" s="841"/>
      <c r="D259" s="859"/>
      <c r="E259" s="856"/>
      <c r="F259" s="569">
        <v>5</v>
      </c>
      <c r="G259" s="570"/>
      <c r="H259" s="599" t="str">
        <f t="shared" si="4"/>
        <v>Belum Diisi</v>
      </c>
      <c r="I259" s="595" t="s">
        <v>26</v>
      </c>
      <c r="J259" s="596" t="str">
        <f>IF($D$255="Y/T","Isi Sasaran",IF($E$255=0,0,IF(I259="Y",1,IF(I259="T",0,"Isi Dulu"))))</f>
        <v>Isi Sasaran</v>
      </c>
      <c r="K259" s="595" t="s">
        <v>26</v>
      </c>
      <c r="L259" s="596" t="str">
        <f>IF($D$255="Y/T","Isi Sasaran",IF($E$255=0,0,IF(K259="Y",1,IF(K259="T",0,"Isi Dulu"))))</f>
        <v>Isi Sasaran</v>
      </c>
      <c r="M259" s="850"/>
      <c r="N259" s="853"/>
      <c r="O259" s="517"/>
      <c r="P259" s="517"/>
      <c r="Q259" s="517"/>
      <c r="R259" s="517"/>
    </row>
    <row r="260" spans="2:18" s="527" customFormat="1" ht="15.75">
      <c r="B260" s="836">
        <v>11</v>
      </c>
      <c r="C260" s="839"/>
      <c r="D260" s="857" t="s">
        <v>26</v>
      </c>
      <c r="E260" s="854" t="str">
        <f>IF(D260="Y",1,IF(D260="T",0,IF(D260="Y/T","Belum diisi","Error")))</f>
        <v>Belum diisi</v>
      </c>
      <c r="F260" s="528">
        <v>1</v>
      </c>
      <c r="G260" s="529"/>
      <c r="H260" s="600" t="str">
        <f t="shared" si="4"/>
        <v>Belum Diisi</v>
      </c>
      <c r="I260" s="590" t="s">
        <v>26</v>
      </c>
      <c r="J260" s="591" t="str">
        <f>IF($D$260="Y/T","Isi Sasaran",IF($E$260=0,0,IF(I260="Y",1,IF(I260="T",0,"Isi Dulu"))))</f>
        <v>Isi Sasaran</v>
      </c>
      <c r="K260" s="590" t="s">
        <v>26</v>
      </c>
      <c r="L260" s="591" t="str">
        <f>IF($D$260="Y/T","Isi Sasaran",IF($E$260=0,0,IF(K260="Y",1,IF(K260="T",0,"Isi Dulu"))))</f>
        <v>Isi Sasaran</v>
      </c>
      <c r="M260" s="848" t="s">
        <v>26</v>
      </c>
      <c r="N260" s="851" t="str">
        <f>IF(M260="Y",1,IF(M260="T",0,IF(M260="Y/T","Belum diisi","Error")))</f>
        <v>Belum diisi</v>
      </c>
      <c r="O260" s="517"/>
      <c r="P260" s="517"/>
      <c r="Q260" s="517"/>
      <c r="R260" s="517"/>
    </row>
    <row r="261" spans="2:18" s="527" customFormat="1" ht="15.75">
      <c r="B261" s="837"/>
      <c r="C261" s="840"/>
      <c r="D261" s="858"/>
      <c r="E261" s="855"/>
      <c r="F261" s="549">
        <v>2</v>
      </c>
      <c r="G261" s="550"/>
      <c r="H261" s="598" t="str">
        <f t="shared" si="4"/>
        <v>Belum Diisi</v>
      </c>
      <c r="I261" s="592" t="s">
        <v>26</v>
      </c>
      <c r="J261" s="593" t="str">
        <f>IF($D$260="Y/T","Isi Sasaran",IF($E$260=0,0,IF(I261="Y",1,IF(I261="T",0,"Isi Dulu"))))</f>
        <v>Isi Sasaran</v>
      </c>
      <c r="K261" s="592" t="s">
        <v>26</v>
      </c>
      <c r="L261" s="593" t="str">
        <f>IF($D$260="Y/T","Isi Sasaran",IF($E$260=0,0,IF(K261="Y",1,IF(K261="T",0,"Isi Dulu"))))</f>
        <v>Isi Sasaran</v>
      </c>
      <c r="M261" s="849"/>
      <c r="N261" s="852"/>
      <c r="O261" s="517"/>
      <c r="P261" s="517"/>
      <c r="Q261" s="517"/>
      <c r="R261" s="517"/>
    </row>
    <row r="262" spans="2:18" s="527" customFormat="1" ht="15.75">
      <c r="B262" s="837"/>
      <c r="C262" s="840"/>
      <c r="D262" s="858"/>
      <c r="E262" s="855"/>
      <c r="F262" s="549">
        <v>3</v>
      </c>
      <c r="G262" s="550"/>
      <c r="H262" s="598" t="str">
        <f t="shared" si="4"/>
        <v>Belum Diisi</v>
      </c>
      <c r="I262" s="592" t="s">
        <v>26</v>
      </c>
      <c r="J262" s="593" t="str">
        <f>IF($D$260="Y/T","Isi Sasaran",IF($E$260=0,0,IF(I262="Y",1,IF(I262="T",0,"Isi Dulu"))))</f>
        <v>Isi Sasaran</v>
      </c>
      <c r="K262" s="592" t="s">
        <v>26</v>
      </c>
      <c r="L262" s="593" t="str">
        <f>IF($D$260="Y/T","Isi Sasaran",IF($E$260=0,0,IF(K262="Y",1,IF(K262="T",0,"Isi Dulu"))))</f>
        <v>Isi Sasaran</v>
      </c>
      <c r="M262" s="849"/>
      <c r="N262" s="852"/>
      <c r="O262" s="517"/>
      <c r="P262" s="517"/>
      <c r="Q262" s="517"/>
      <c r="R262" s="517"/>
    </row>
    <row r="263" spans="2:18" s="527" customFormat="1" ht="15.75">
      <c r="B263" s="837"/>
      <c r="C263" s="840"/>
      <c r="D263" s="858"/>
      <c r="E263" s="855"/>
      <c r="F263" s="549">
        <v>4</v>
      </c>
      <c r="G263" s="550"/>
      <c r="H263" s="598" t="str">
        <f t="shared" si="4"/>
        <v>Belum Diisi</v>
      </c>
      <c r="I263" s="592" t="s">
        <v>26</v>
      </c>
      <c r="J263" s="593" t="str">
        <f>IF($D$260="Y/T","Isi Sasaran",IF($E$260=0,0,IF(I263="Y",1,IF(I263="T",0,"Isi Dulu"))))</f>
        <v>Isi Sasaran</v>
      </c>
      <c r="K263" s="592" t="s">
        <v>26</v>
      </c>
      <c r="L263" s="593" t="str">
        <f>IF($D$260="Y/T","Isi Sasaran",IF($E$260=0,0,IF(K263="Y",1,IF(K263="T",0,"Isi Dulu"))))</f>
        <v>Isi Sasaran</v>
      </c>
      <c r="M263" s="849"/>
      <c r="N263" s="852"/>
      <c r="O263" s="517"/>
      <c r="P263" s="517"/>
      <c r="Q263" s="517"/>
      <c r="R263" s="517"/>
    </row>
    <row r="264" spans="2:18" s="527" customFormat="1" ht="15.75">
      <c r="B264" s="838"/>
      <c r="C264" s="841"/>
      <c r="D264" s="859"/>
      <c r="E264" s="856"/>
      <c r="F264" s="569">
        <v>5</v>
      </c>
      <c r="G264" s="570"/>
      <c r="H264" s="599" t="str">
        <f t="shared" si="4"/>
        <v>Belum Diisi</v>
      </c>
      <c r="I264" s="595" t="s">
        <v>26</v>
      </c>
      <c r="J264" s="596" t="str">
        <f>IF($D$260="Y/T","Isi Sasaran",IF($E$260=0,0,IF(I264="Y",1,IF(I264="T",0,"Isi Dulu"))))</f>
        <v>Isi Sasaran</v>
      </c>
      <c r="K264" s="595" t="s">
        <v>26</v>
      </c>
      <c r="L264" s="596" t="str">
        <f>IF($D$260="Y/T","Isi Sasaran",IF($E$260=0,0,IF(K264="Y",1,IF(K264="T",0,"Isi Dulu"))))</f>
        <v>Isi Sasaran</v>
      </c>
      <c r="M264" s="850"/>
      <c r="N264" s="853"/>
      <c r="O264" s="517"/>
      <c r="P264" s="517"/>
      <c r="Q264" s="517"/>
      <c r="R264" s="517"/>
    </row>
    <row r="265" spans="2:18" s="527" customFormat="1" ht="15.75">
      <c r="B265" s="836">
        <v>12</v>
      </c>
      <c r="C265" s="839"/>
      <c r="D265" s="857" t="s">
        <v>26</v>
      </c>
      <c r="E265" s="854" t="str">
        <f>IF(D265="Y",1,IF(D265="T",0,IF(D265="Y/T","Belum diisi","Error")))</f>
        <v>Belum diisi</v>
      </c>
      <c r="F265" s="528">
        <v>1</v>
      </c>
      <c r="G265" s="529"/>
      <c r="H265" s="600" t="str">
        <f t="shared" si="4"/>
        <v>Belum Diisi</v>
      </c>
      <c r="I265" s="590" t="s">
        <v>26</v>
      </c>
      <c r="J265" s="591" t="str">
        <f>IF($D$265="Y/T","Isi Sasaran",IF($E$265=0,0,IF(I265="Y",1,IF(I265="T",0,"Isi Dulu"))))</f>
        <v>Isi Sasaran</v>
      </c>
      <c r="K265" s="590" t="s">
        <v>26</v>
      </c>
      <c r="L265" s="591" t="str">
        <f>IF($D$265="Y/T","Isi Sasaran",IF($E$265=0,0,IF(K265="Y",1,IF(K265="T",0,"Isi Dulu"))))</f>
        <v>Isi Sasaran</v>
      </c>
      <c r="M265" s="848" t="s">
        <v>26</v>
      </c>
      <c r="N265" s="851" t="str">
        <f>IF(M265="Y",1,IF(M265="T",0,IF(M265="Y/T","Belum diisi","Error")))</f>
        <v>Belum diisi</v>
      </c>
      <c r="O265" s="517"/>
      <c r="P265" s="517"/>
      <c r="Q265" s="517"/>
      <c r="R265" s="517"/>
    </row>
    <row r="266" spans="2:18" s="527" customFormat="1" ht="15.75">
      <c r="B266" s="837"/>
      <c r="C266" s="840"/>
      <c r="D266" s="858"/>
      <c r="E266" s="855"/>
      <c r="F266" s="549">
        <v>2</v>
      </c>
      <c r="G266" s="550"/>
      <c r="H266" s="598" t="str">
        <f t="shared" si="4"/>
        <v>Belum Diisi</v>
      </c>
      <c r="I266" s="592" t="s">
        <v>26</v>
      </c>
      <c r="J266" s="593" t="str">
        <f>IF($D$265="Y/T","Isi Sasaran",IF($E$265=0,0,IF(I266="Y",1,IF(I266="T",0,"Isi Dulu"))))</f>
        <v>Isi Sasaran</v>
      </c>
      <c r="K266" s="592" t="s">
        <v>26</v>
      </c>
      <c r="L266" s="593" t="str">
        <f>IF($D$265="Y/T","Isi Sasaran",IF($E$265=0,0,IF(K266="Y",1,IF(K266="T",0,"Isi Dulu"))))</f>
        <v>Isi Sasaran</v>
      </c>
      <c r="M266" s="849"/>
      <c r="N266" s="852"/>
      <c r="O266" s="517"/>
      <c r="P266" s="517"/>
      <c r="Q266" s="517"/>
      <c r="R266" s="517"/>
    </row>
    <row r="267" spans="2:18" s="527" customFormat="1" ht="15.75">
      <c r="B267" s="837"/>
      <c r="C267" s="840"/>
      <c r="D267" s="858"/>
      <c r="E267" s="855"/>
      <c r="F267" s="549">
        <v>3</v>
      </c>
      <c r="G267" s="550"/>
      <c r="H267" s="598" t="str">
        <f t="shared" si="4"/>
        <v>Belum Diisi</v>
      </c>
      <c r="I267" s="592" t="s">
        <v>26</v>
      </c>
      <c r="J267" s="593" t="str">
        <f>IF($D$265="Y/T","Isi Sasaran",IF($E$265=0,0,IF(I267="Y",1,IF(I267="T",0,"Isi Dulu"))))</f>
        <v>Isi Sasaran</v>
      </c>
      <c r="K267" s="592" t="s">
        <v>26</v>
      </c>
      <c r="L267" s="593" t="str">
        <f>IF($D$265="Y/T","Isi Sasaran",IF($E$265=0,0,IF(K267="Y",1,IF(K267="T",0,"Isi Dulu"))))</f>
        <v>Isi Sasaran</v>
      </c>
      <c r="M267" s="849"/>
      <c r="N267" s="852"/>
      <c r="O267" s="517"/>
      <c r="P267" s="517"/>
      <c r="Q267" s="517"/>
      <c r="R267" s="517"/>
    </row>
    <row r="268" spans="2:18" s="527" customFormat="1" ht="15.75">
      <c r="B268" s="837"/>
      <c r="C268" s="840"/>
      <c r="D268" s="858"/>
      <c r="E268" s="855"/>
      <c r="F268" s="549">
        <v>4</v>
      </c>
      <c r="G268" s="550"/>
      <c r="H268" s="598" t="str">
        <f t="shared" si="4"/>
        <v>Belum Diisi</v>
      </c>
      <c r="I268" s="592" t="s">
        <v>26</v>
      </c>
      <c r="J268" s="593" t="str">
        <f>IF($D$265="Y/T","Isi Sasaran",IF($E$265=0,0,IF(I268="Y",1,IF(I268="T",0,"Isi Dulu"))))</f>
        <v>Isi Sasaran</v>
      </c>
      <c r="K268" s="592" t="s">
        <v>26</v>
      </c>
      <c r="L268" s="593" t="str">
        <f>IF($D$265="Y/T","Isi Sasaran",IF($E$265=0,0,IF(K268="Y",1,IF(K268="T",0,"Isi Dulu"))))</f>
        <v>Isi Sasaran</v>
      </c>
      <c r="M268" s="849"/>
      <c r="N268" s="852"/>
      <c r="O268" s="517"/>
      <c r="P268" s="517"/>
      <c r="Q268" s="517"/>
      <c r="R268" s="517"/>
    </row>
    <row r="269" spans="2:18" s="527" customFormat="1" ht="15.75">
      <c r="B269" s="838"/>
      <c r="C269" s="841"/>
      <c r="D269" s="859"/>
      <c r="E269" s="856"/>
      <c r="F269" s="569">
        <v>5</v>
      </c>
      <c r="G269" s="570"/>
      <c r="H269" s="599" t="str">
        <f t="shared" si="4"/>
        <v>Belum Diisi</v>
      </c>
      <c r="I269" s="595" t="s">
        <v>26</v>
      </c>
      <c r="J269" s="596" t="str">
        <f>IF($D$265="Y/T","Isi Sasaran",IF($E$265=0,0,IF(I269="Y",1,IF(I269="T",0,"Isi Dulu"))))</f>
        <v>Isi Sasaran</v>
      </c>
      <c r="K269" s="595" t="s">
        <v>26</v>
      </c>
      <c r="L269" s="596" t="str">
        <f>IF($D$265="Y/T","Isi Sasaran",IF($E$265=0,0,IF(K269="Y",1,IF(K269="T",0,"Isi Dulu"))))</f>
        <v>Isi Sasaran</v>
      </c>
      <c r="M269" s="850"/>
      <c r="N269" s="853"/>
      <c r="O269" s="517"/>
      <c r="P269" s="517"/>
      <c r="Q269" s="517"/>
      <c r="R269" s="517"/>
    </row>
    <row r="270" spans="2:18" s="527" customFormat="1" ht="15.75">
      <c r="B270" s="836">
        <v>13</v>
      </c>
      <c r="C270" s="839"/>
      <c r="D270" s="857" t="s">
        <v>26</v>
      </c>
      <c r="E270" s="854" t="str">
        <f>IF(D270="Y",1,IF(D270="T",0,IF(D270="Y/T","Belum diisi","Error")))</f>
        <v>Belum diisi</v>
      </c>
      <c r="F270" s="528">
        <v>1</v>
      </c>
      <c r="G270" s="529"/>
      <c r="H270" s="600" t="str">
        <f t="shared" si="4"/>
        <v>Belum Diisi</v>
      </c>
      <c r="I270" s="590" t="s">
        <v>26</v>
      </c>
      <c r="J270" s="591" t="str">
        <f>IF($D$270="Y/T","Isi Sasaran",IF($E$270=0,0,IF(I270="Y",1,IF(I270="T",0,"Isi Dulu"))))</f>
        <v>Isi Sasaran</v>
      </c>
      <c r="K270" s="590" t="s">
        <v>26</v>
      </c>
      <c r="L270" s="591" t="str">
        <f>IF($D$270="Y/T","Isi Sasaran",IF($E$270=0,0,IF(K270="Y",1,IF(K270="T",0,"Isi Dulu"))))</f>
        <v>Isi Sasaran</v>
      </c>
      <c r="M270" s="848" t="s">
        <v>26</v>
      </c>
      <c r="N270" s="851" t="str">
        <f>IF(M270="Y",1,IF(M270="T",0,IF(M270="Y/T","Belum diisi","Error")))</f>
        <v>Belum diisi</v>
      </c>
      <c r="O270" s="517"/>
      <c r="P270" s="517"/>
      <c r="Q270" s="517"/>
      <c r="R270" s="517"/>
    </row>
    <row r="271" spans="2:18" s="527" customFormat="1" ht="15.75">
      <c r="B271" s="837"/>
      <c r="C271" s="840"/>
      <c r="D271" s="858"/>
      <c r="E271" s="855"/>
      <c r="F271" s="549">
        <v>2</v>
      </c>
      <c r="G271" s="550"/>
      <c r="H271" s="598" t="str">
        <f t="shared" si="4"/>
        <v>Belum Diisi</v>
      </c>
      <c r="I271" s="592" t="s">
        <v>26</v>
      </c>
      <c r="J271" s="593" t="str">
        <f>IF($D$270="Y/T","Isi Sasaran",IF($E$270=0,0,IF(I271="Y",1,IF(I271="T",0,"Isi Dulu"))))</f>
        <v>Isi Sasaran</v>
      </c>
      <c r="K271" s="592" t="s">
        <v>26</v>
      </c>
      <c r="L271" s="593" t="str">
        <f>IF($D$270="Y/T","Isi Sasaran",IF($E$270=0,0,IF(K271="Y",1,IF(K271="T",0,"Isi Dulu"))))</f>
        <v>Isi Sasaran</v>
      </c>
      <c r="M271" s="849"/>
      <c r="N271" s="852"/>
      <c r="O271" s="517"/>
      <c r="P271" s="517"/>
      <c r="Q271" s="517"/>
      <c r="R271" s="517"/>
    </row>
    <row r="272" spans="2:18" s="527" customFormat="1" ht="15.75">
      <c r="B272" s="837"/>
      <c r="C272" s="840"/>
      <c r="D272" s="858"/>
      <c r="E272" s="855"/>
      <c r="F272" s="549">
        <v>3</v>
      </c>
      <c r="G272" s="550"/>
      <c r="H272" s="598" t="str">
        <f t="shared" si="4"/>
        <v>Belum Diisi</v>
      </c>
      <c r="I272" s="592" t="s">
        <v>26</v>
      </c>
      <c r="J272" s="593" t="str">
        <f>IF($D$270="Y/T","Isi Sasaran",IF($E$270=0,0,IF(I272="Y",1,IF(I272="T",0,"Isi Dulu"))))</f>
        <v>Isi Sasaran</v>
      </c>
      <c r="K272" s="592" t="s">
        <v>26</v>
      </c>
      <c r="L272" s="593" t="str">
        <f>IF($D$270="Y/T","Isi Sasaran",IF($E$270=0,0,IF(K272="Y",1,IF(K272="T",0,"Isi Dulu"))))</f>
        <v>Isi Sasaran</v>
      </c>
      <c r="M272" s="849"/>
      <c r="N272" s="852"/>
      <c r="O272" s="517"/>
      <c r="P272" s="517"/>
      <c r="Q272" s="517"/>
      <c r="R272" s="517"/>
    </row>
    <row r="273" spans="2:18" s="527" customFormat="1" ht="15.75">
      <c r="B273" s="837"/>
      <c r="C273" s="840"/>
      <c r="D273" s="858"/>
      <c r="E273" s="855"/>
      <c r="F273" s="549">
        <v>4</v>
      </c>
      <c r="G273" s="550"/>
      <c r="H273" s="598" t="str">
        <f t="shared" si="4"/>
        <v>Belum Diisi</v>
      </c>
      <c r="I273" s="592" t="s">
        <v>26</v>
      </c>
      <c r="J273" s="593" t="str">
        <f>IF($D$270="Y/T","Isi Sasaran",IF($E$270=0,0,IF(I273="Y",1,IF(I273="T",0,"Isi Dulu"))))</f>
        <v>Isi Sasaran</v>
      </c>
      <c r="K273" s="592" t="s">
        <v>26</v>
      </c>
      <c r="L273" s="593" t="str">
        <f>IF($D$270="Y/T","Isi Sasaran",IF($E$270=0,0,IF(K273="Y",1,IF(K273="T",0,"Isi Dulu"))))</f>
        <v>Isi Sasaran</v>
      </c>
      <c r="M273" s="849"/>
      <c r="N273" s="852"/>
      <c r="O273" s="517"/>
      <c r="P273" s="517"/>
      <c r="Q273" s="517"/>
      <c r="R273" s="517"/>
    </row>
    <row r="274" spans="2:18" s="527" customFormat="1" ht="15.75">
      <c r="B274" s="838"/>
      <c r="C274" s="841"/>
      <c r="D274" s="859"/>
      <c r="E274" s="856"/>
      <c r="F274" s="569">
        <v>5</v>
      </c>
      <c r="G274" s="570"/>
      <c r="H274" s="599" t="str">
        <f t="shared" si="4"/>
        <v>Belum Diisi</v>
      </c>
      <c r="I274" s="595" t="s">
        <v>26</v>
      </c>
      <c r="J274" s="596" t="str">
        <f>IF($D$270="Y/T","Isi Sasaran",IF($E$270=0,0,IF(I274="Y",1,IF(I274="T",0,"Isi Dulu"))))</f>
        <v>Isi Sasaran</v>
      </c>
      <c r="K274" s="595" t="s">
        <v>26</v>
      </c>
      <c r="L274" s="596" t="str">
        <f>IF($D$270="Y/T","Isi Sasaran",IF($E$270=0,0,IF(K274="Y",1,IF(K274="T",0,"Isi Dulu"))))</f>
        <v>Isi Sasaran</v>
      </c>
      <c r="M274" s="850"/>
      <c r="N274" s="853"/>
      <c r="O274" s="517"/>
      <c r="P274" s="517"/>
      <c r="Q274" s="517"/>
      <c r="R274" s="517"/>
    </row>
    <row r="275" spans="2:18" s="527" customFormat="1" ht="15.75">
      <c r="B275" s="836">
        <v>14</v>
      </c>
      <c r="C275" s="839"/>
      <c r="D275" s="857" t="s">
        <v>26</v>
      </c>
      <c r="E275" s="854" t="str">
        <f>IF(D275="Y",1,IF(D275="T",0,IF(D275="Y/T","Belum diisi","Error")))</f>
        <v>Belum diisi</v>
      </c>
      <c r="F275" s="528">
        <v>1</v>
      </c>
      <c r="G275" s="529"/>
      <c r="H275" s="600" t="str">
        <f t="shared" ref="H275:H309" si="5">IF(OR(J275="Isi Dulu",L275="Isi Dulu",J275="Isi Sasaran",L275="Isi Sasaran"),"Belum Diisi",IF(SUM(J275,L275)=2,1,IF(SUM(J275,L275)=1,0,IF(SUM(J275,L275)=0,0,"Error"))))</f>
        <v>Belum Diisi</v>
      </c>
      <c r="I275" s="590" t="s">
        <v>26</v>
      </c>
      <c r="J275" s="591" t="str">
        <f>IF($D$275="Y/T","Isi Sasaran",IF($E$275=0,0,IF(I275="Y",1,IF(I275="T",0,"Isi Dulu"))))</f>
        <v>Isi Sasaran</v>
      </c>
      <c r="K275" s="590" t="s">
        <v>26</v>
      </c>
      <c r="L275" s="591" t="str">
        <f>IF($D$275="Y/T","Isi Sasaran",IF($E$275=0,0,IF(K275="Y",1,IF(K275="T",0,"Isi Dulu"))))</f>
        <v>Isi Sasaran</v>
      </c>
      <c r="M275" s="848" t="s">
        <v>26</v>
      </c>
      <c r="N275" s="851" t="str">
        <f>IF(M275="Y",1,IF(M275="T",0,IF(M275="Y/T","Belum diisi","Error")))</f>
        <v>Belum diisi</v>
      </c>
      <c r="O275" s="517"/>
      <c r="P275" s="517"/>
      <c r="Q275" s="517"/>
      <c r="R275" s="517"/>
    </row>
    <row r="276" spans="2:18" s="527" customFormat="1" ht="15.75">
      <c r="B276" s="837"/>
      <c r="C276" s="840"/>
      <c r="D276" s="858"/>
      <c r="E276" s="855"/>
      <c r="F276" s="549">
        <v>2</v>
      </c>
      <c r="G276" s="550"/>
      <c r="H276" s="598" t="str">
        <f t="shared" si="5"/>
        <v>Belum Diisi</v>
      </c>
      <c r="I276" s="592" t="s">
        <v>26</v>
      </c>
      <c r="J276" s="593" t="str">
        <f>IF($D$275="Y/T","Isi Sasaran",IF($E$275=0,0,IF(I276="Y",1,IF(I276="T",0,"Isi Dulu"))))</f>
        <v>Isi Sasaran</v>
      </c>
      <c r="K276" s="592" t="s">
        <v>26</v>
      </c>
      <c r="L276" s="593" t="str">
        <f>IF($D$275="Y/T","Isi Sasaran",IF($E$275=0,0,IF(K276="Y",1,IF(K276="T",0,"Isi Dulu"))))</f>
        <v>Isi Sasaran</v>
      </c>
      <c r="M276" s="849"/>
      <c r="N276" s="852"/>
      <c r="O276" s="517"/>
      <c r="P276" s="517"/>
      <c r="Q276" s="517"/>
      <c r="R276" s="517"/>
    </row>
    <row r="277" spans="2:18" s="527" customFormat="1" ht="15.75">
      <c r="B277" s="837"/>
      <c r="C277" s="840"/>
      <c r="D277" s="858"/>
      <c r="E277" s="855"/>
      <c r="F277" s="549">
        <v>3</v>
      </c>
      <c r="G277" s="550"/>
      <c r="H277" s="598" t="str">
        <f t="shared" si="5"/>
        <v>Belum Diisi</v>
      </c>
      <c r="I277" s="592" t="s">
        <v>26</v>
      </c>
      <c r="J277" s="593" t="str">
        <f>IF($D$275="Y/T","Isi Sasaran",IF($E$275=0,0,IF(I277="Y",1,IF(I277="T",0,"Isi Dulu"))))</f>
        <v>Isi Sasaran</v>
      </c>
      <c r="K277" s="592" t="s">
        <v>26</v>
      </c>
      <c r="L277" s="593" t="str">
        <f>IF($D$275="Y/T","Isi Sasaran",IF($E$275=0,0,IF(K277="Y",1,IF(K277="T",0,"Isi Dulu"))))</f>
        <v>Isi Sasaran</v>
      </c>
      <c r="M277" s="849"/>
      <c r="N277" s="852"/>
      <c r="O277" s="517"/>
      <c r="P277" s="517"/>
      <c r="Q277" s="517"/>
      <c r="R277" s="517"/>
    </row>
    <row r="278" spans="2:18" s="527" customFormat="1" ht="15.75">
      <c r="B278" s="837"/>
      <c r="C278" s="840"/>
      <c r="D278" s="858"/>
      <c r="E278" s="855"/>
      <c r="F278" s="549">
        <v>4</v>
      </c>
      <c r="G278" s="550"/>
      <c r="H278" s="598" t="str">
        <f t="shared" si="5"/>
        <v>Belum Diisi</v>
      </c>
      <c r="I278" s="592" t="s">
        <v>26</v>
      </c>
      <c r="J278" s="593" t="str">
        <f>IF($D$275="Y/T","Isi Sasaran",IF($E$275=0,0,IF(I278="Y",1,IF(I278="T",0,"Isi Dulu"))))</f>
        <v>Isi Sasaran</v>
      </c>
      <c r="K278" s="592" t="s">
        <v>26</v>
      </c>
      <c r="L278" s="593" t="str">
        <f>IF($D$275="Y/T","Isi Sasaran",IF($E$275=0,0,IF(K278="Y",1,IF(K278="T",0,"Isi Dulu"))))</f>
        <v>Isi Sasaran</v>
      </c>
      <c r="M278" s="849"/>
      <c r="N278" s="852"/>
      <c r="O278" s="517"/>
      <c r="P278" s="517"/>
      <c r="Q278" s="517"/>
      <c r="R278" s="517"/>
    </row>
    <row r="279" spans="2:18" s="527" customFormat="1" ht="15.75">
      <c r="B279" s="838"/>
      <c r="C279" s="841"/>
      <c r="D279" s="859"/>
      <c r="E279" s="856"/>
      <c r="F279" s="569">
        <v>5</v>
      </c>
      <c r="G279" s="570"/>
      <c r="H279" s="599" t="str">
        <f t="shared" si="5"/>
        <v>Belum Diisi</v>
      </c>
      <c r="I279" s="595" t="s">
        <v>26</v>
      </c>
      <c r="J279" s="596" t="str">
        <f>IF($D$275="Y/T","Isi Sasaran",IF($E$275=0,0,IF(I279="Y",1,IF(I279="T",0,"Isi Dulu"))))</f>
        <v>Isi Sasaran</v>
      </c>
      <c r="K279" s="595" t="s">
        <v>26</v>
      </c>
      <c r="L279" s="596" t="str">
        <f>IF($D$275="Y/T","Isi Sasaran",IF($E$275=0,0,IF(K279="Y",1,IF(K279="T",0,"Isi Dulu"))))</f>
        <v>Isi Sasaran</v>
      </c>
      <c r="M279" s="850"/>
      <c r="N279" s="853"/>
      <c r="O279" s="517"/>
      <c r="P279" s="517"/>
      <c r="Q279" s="517"/>
      <c r="R279" s="517"/>
    </row>
    <row r="280" spans="2:18" s="527" customFormat="1" ht="15.75">
      <c r="B280" s="836">
        <v>15</v>
      </c>
      <c r="C280" s="839"/>
      <c r="D280" s="857" t="s">
        <v>26</v>
      </c>
      <c r="E280" s="854" t="str">
        <f>IF(D280="Y",1,IF(D280="T",0,IF(D280="Y/T","Belum diisi","Error")))</f>
        <v>Belum diisi</v>
      </c>
      <c r="F280" s="528">
        <v>1</v>
      </c>
      <c r="G280" s="529"/>
      <c r="H280" s="600" t="str">
        <f t="shared" si="5"/>
        <v>Belum Diisi</v>
      </c>
      <c r="I280" s="590" t="s">
        <v>26</v>
      </c>
      <c r="J280" s="591" t="str">
        <f>IF($D$280="Y/T","Isi Sasaran",IF($E$280=0,0,IF(I280="Y",1,IF(I280="T",0,"Isi Dulu"))))</f>
        <v>Isi Sasaran</v>
      </c>
      <c r="K280" s="590" t="s">
        <v>26</v>
      </c>
      <c r="L280" s="591" t="str">
        <f>IF($D$280="Y/T","Isi Sasaran",IF($E$280=0,0,IF(K280="Y",1,IF(K280="T",0,"Isi Dulu"))))</f>
        <v>Isi Sasaran</v>
      </c>
      <c r="M280" s="848" t="s">
        <v>26</v>
      </c>
      <c r="N280" s="851" t="str">
        <f>IF(M280="Y",1,IF(M280="T",0,IF(M280="Y/T","Belum diisi","Error")))</f>
        <v>Belum diisi</v>
      </c>
      <c r="O280" s="517"/>
      <c r="P280" s="517"/>
      <c r="Q280" s="517"/>
      <c r="R280" s="517"/>
    </row>
    <row r="281" spans="2:18" s="527" customFormat="1" ht="15.75">
      <c r="B281" s="837"/>
      <c r="C281" s="840"/>
      <c r="D281" s="858"/>
      <c r="E281" s="855"/>
      <c r="F281" s="549">
        <v>2</v>
      </c>
      <c r="G281" s="550"/>
      <c r="H281" s="598" t="str">
        <f t="shared" si="5"/>
        <v>Belum Diisi</v>
      </c>
      <c r="I281" s="592" t="s">
        <v>26</v>
      </c>
      <c r="J281" s="593" t="str">
        <f>IF($D$280="Y/T","Isi Sasaran",IF($E$280=0,0,IF(I281="Y",1,IF(I281="T",0,"Isi Dulu"))))</f>
        <v>Isi Sasaran</v>
      </c>
      <c r="K281" s="592" t="s">
        <v>26</v>
      </c>
      <c r="L281" s="593" t="str">
        <f>IF($D$280="Y/T","Isi Sasaran",IF($E$280=0,0,IF(K281="Y",1,IF(K281="T",0,"Isi Dulu"))))</f>
        <v>Isi Sasaran</v>
      </c>
      <c r="M281" s="849"/>
      <c r="N281" s="852"/>
      <c r="O281" s="517"/>
      <c r="P281" s="517"/>
      <c r="Q281" s="517"/>
      <c r="R281" s="517"/>
    </row>
    <row r="282" spans="2:18" s="527" customFormat="1" ht="15.75">
      <c r="B282" s="837"/>
      <c r="C282" s="840"/>
      <c r="D282" s="858"/>
      <c r="E282" s="855"/>
      <c r="F282" s="549">
        <v>3</v>
      </c>
      <c r="G282" s="550"/>
      <c r="H282" s="598" t="str">
        <f t="shared" si="5"/>
        <v>Belum Diisi</v>
      </c>
      <c r="I282" s="592" t="s">
        <v>26</v>
      </c>
      <c r="J282" s="593" t="str">
        <f>IF($D$280="Y/T","Isi Sasaran",IF($E$280=0,0,IF(I282="Y",1,IF(I282="T",0,"Isi Dulu"))))</f>
        <v>Isi Sasaran</v>
      </c>
      <c r="K282" s="592" t="s">
        <v>26</v>
      </c>
      <c r="L282" s="593" t="str">
        <f>IF($D$280="Y/T","Isi Sasaran",IF($E$280=0,0,IF(K282="Y",1,IF(K282="T",0,"Isi Dulu"))))</f>
        <v>Isi Sasaran</v>
      </c>
      <c r="M282" s="849"/>
      <c r="N282" s="852"/>
      <c r="O282" s="517"/>
      <c r="P282" s="517"/>
      <c r="Q282" s="517"/>
      <c r="R282" s="517"/>
    </row>
    <row r="283" spans="2:18" s="527" customFormat="1" ht="15.75">
      <c r="B283" s="837"/>
      <c r="C283" s="840"/>
      <c r="D283" s="858"/>
      <c r="E283" s="855"/>
      <c r="F283" s="549">
        <v>4</v>
      </c>
      <c r="G283" s="550"/>
      <c r="H283" s="598" t="str">
        <f t="shared" si="5"/>
        <v>Belum Diisi</v>
      </c>
      <c r="I283" s="592" t="s">
        <v>26</v>
      </c>
      <c r="J283" s="593" t="str">
        <f>IF($D$280="Y/T","Isi Sasaran",IF($E$280=0,0,IF(I283="Y",1,IF(I283="T",0,"Isi Dulu"))))</f>
        <v>Isi Sasaran</v>
      </c>
      <c r="K283" s="592" t="s">
        <v>26</v>
      </c>
      <c r="L283" s="593" t="str">
        <f>IF($D$280="Y/T","Isi Sasaran",IF($E$280=0,0,IF(K283="Y",1,IF(K283="T",0,"Isi Dulu"))))</f>
        <v>Isi Sasaran</v>
      </c>
      <c r="M283" s="849"/>
      <c r="N283" s="852"/>
      <c r="O283" s="517"/>
      <c r="P283" s="517"/>
      <c r="Q283" s="517"/>
      <c r="R283" s="517"/>
    </row>
    <row r="284" spans="2:18" s="527" customFormat="1" ht="15.75">
      <c r="B284" s="838"/>
      <c r="C284" s="841"/>
      <c r="D284" s="859"/>
      <c r="E284" s="856"/>
      <c r="F284" s="569">
        <v>5</v>
      </c>
      <c r="G284" s="570"/>
      <c r="H284" s="599" t="str">
        <f t="shared" si="5"/>
        <v>Belum Diisi</v>
      </c>
      <c r="I284" s="595" t="s">
        <v>26</v>
      </c>
      <c r="J284" s="596" t="str">
        <f>IF($D$280="Y/T","Isi Sasaran",IF($E$280=0,0,IF(I284="Y",1,IF(I284="T",0,"Isi Dulu"))))</f>
        <v>Isi Sasaran</v>
      </c>
      <c r="K284" s="595" t="s">
        <v>26</v>
      </c>
      <c r="L284" s="596" t="str">
        <f>IF($D$280="Y/T","Isi Sasaran",IF($E$280=0,0,IF(K284="Y",1,IF(K284="T",0,"Isi Dulu"))))</f>
        <v>Isi Sasaran</v>
      </c>
      <c r="M284" s="850"/>
      <c r="N284" s="853"/>
      <c r="O284" s="517"/>
      <c r="P284" s="517"/>
      <c r="Q284" s="517"/>
      <c r="R284" s="517"/>
    </row>
    <row r="285" spans="2:18" s="527" customFormat="1" ht="15.75">
      <c r="B285" s="836">
        <v>16</v>
      </c>
      <c r="C285" s="839"/>
      <c r="D285" s="857" t="s">
        <v>26</v>
      </c>
      <c r="E285" s="854" t="str">
        <f>IF(D285="Y",1,IF(D285="T",0,IF(D285="Y/T","Belum diisi","Error")))</f>
        <v>Belum diisi</v>
      </c>
      <c r="F285" s="528">
        <v>1</v>
      </c>
      <c r="G285" s="529"/>
      <c r="H285" s="600" t="str">
        <f t="shared" si="5"/>
        <v>Belum Diisi</v>
      </c>
      <c r="I285" s="590" t="s">
        <v>26</v>
      </c>
      <c r="J285" s="591" t="str">
        <f>IF($D$285="Y/T","Isi Sasaran",IF($E$285=0,0,IF(I285="Y",1,IF(I285="T",0,"Isi Dulu"))))</f>
        <v>Isi Sasaran</v>
      </c>
      <c r="K285" s="590" t="s">
        <v>26</v>
      </c>
      <c r="L285" s="591" t="str">
        <f>IF($D$285="Y/T","Isi Sasaran",IF($E$285=0,0,IF(K285="Y",1,IF(K285="T",0,"Isi Dulu"))))</f>
        <v>Isi Sasaran</v>
      </c>
      <c r="M285" s="848" t="s">
        <v>26</v>
      </c>
      <c r="N285" s="851" t="str">
        <f>IF(M285="Y",1,IF(M285="T",0,IF(M285="Y/T","Belum diisi","Error")))</f>
        <v>Belum diisi</v>
      </c>
      <c r="O285" s="517"/>
      <c r="P285" s="517"/>
      <c r="Q285" s="517"/>
      <c r="R285" s="517"/>
    </row>
    <row r="286" spans="2:18" s="527" customFormat="1" ht="15.75">
      <c r="B286" s="837"/>
      <c r="C286" s="840"/>
      <c r="D286" s="858"/>
      <c r="E286" s="855"/>
      <c r="F286" s="549">
        <v>2</v>
      </c>
      <c r="G286" s="550"/>
      <c r="H286" s="598" t="str">
        <f t="shared" si="5"/>
        <v>Belum Diisi</v>
      </c>
      <c r="I286" s="592" t="s">
        <v>26</v>
      </c>
      <c r="J286" s="593" t="str">
        <f>IF($D$285="Y/T","Isi Sasaran",IF($E$285=0,0,IF(I286="Y",1,IF(I286="T",0,"Isi Dulu"))))</f>
        <v>Isi Sasaran</v>
      </c>
      <c r="K286" s="592" t="s">
        <v>26</v>
      </c>
      <c r="L286" s="593" t="str">
        <f>IF($D$285="Y/T","Isi Sasaran",IF($E$285=0,0,IF(K286="Y",1,IF(K286="T",0,"Isi Dulu"))))</f>
        <v>Isi Sasaran</v>
      </c>
      <c r="M286" s="849"/>
      <c r="N286" s="852"/>
      <c r="O286" s="517"/>
      <c r="P286" s="517"/>
      <c r="Q286" s="517"/>
      <c r="R286" s="517"/>
    </row>
    <row r="287" spans="2:18" s="527" customFormat="1" ht="15.75">
      <c r="B287" s="837"/>
      <c r="C287" s="840"/>
      <c r="D287" s="858"/>
      <c r="E287" s="855"/>
      <c r="F287" s="549">
        <v>3</v>
      </c>
      <c r="G287" s="550"/>
      <c r="H287" s="598" t="str">
        <f t="shared" si="5"/>
        <v>Belum Diisi</v>
      </c>
      <c r="I287" s="592" t="s">
        <v>26</v>
      </c>
      <c r="J287" s="593" t="str">
        <f>IF($D$285="Y/T","Isi Sasaran",IF($E$285=0,0,IF(I287="Y",1,IF(I287="T",0,"Isi Dulu"))))</f>
        <v>Isi Sasaran</v>
      </c>
      <c r="K287" s="592" t="s">
        <v>26</v>
      </c>
      <c r="L287" s="593" t="str">
        <f>IF($D$285="Y/T","Isi Sasaran",IF($E$285=0,0,IF(K287="Y",1,IF(K287="T",0,"Isi Dulu"))))</f>
        <v>Isi Sasaran</v>
      </c>
      <c r="M287" s="849"/>
      <c r="N287" s="852"/>
      <c r="O287" s="517"/>
      <c r="P287" s="517"/>
      <c r="Q287" s="517"/>
      <c r="R287" s="517"/>
    </row>
    <row r="288" spans="2:18" s="527" customFormat="1" ht="15.75">
      <c r="B288" s="837"/>
      <c r="C288" s="840"/>
      <c r="D288" s="858"/>
      <c r="E288" s="855"/>
      <c r="F288" s="549">
        <v>4</v>
      </c>
      <c r="G288" s="550"/>
      <c r="H288" s="598" t="str">
        <f t="shared" si="5"/>
        <v>Belum Diisi</v>
      </c>
      <c r="I288" s="592" t="s">
        <v>26</v>
      </c>
      <c r="J288" s="593" t="str">
        <f>IF($D$285="Y/T","Isi Sasaran",IF($E$285=0,0,IF(I288="Y",1,IF(I288="T",0,"Isi Dulu"))))</f>
        <v>Isi Sasaran</v>
      </c>
      <c r="K288" s="592" t="s">
        <v>26</v>
      </c>
      <c r="L288" s="593" t="str">
        <f>IF($D$285="Y/T","Isi Sasaran",IF($E$285=0,0,IF(K288="Y",1,IF(K288="T",0,"Isi Dulu"))))</f>
        <v>Isi Sasaran</v>
      </c>
      <c r="M288" s="849"/>
      <c r="N288" s="852"/>
      <c r="O288" s="517"/>
      <c r="P288" s="517"/>
      <c r="Q288" s="517"/>
      <c r="R288" s="517"/>
    </row>
    <row r="289" spans="2:18" s="527" customFormat="1" ht="15.75">
      <c r="B289" s="838"/>
      <c r="C289" s="841"/>
      <c r="D289" s="859"/>
      <c r="E289" s="856"/>
      <c r="F289" s="569">
        <v>5</v>
      </c>
      <c r="G289" s="570"/>
      <c r="H289" s="599" t="str">
        <f t="shared" si="5"/>
        <v>Belum Diisi</v>
      </c>
      <c r="I289" s="595" t="s">
        <v>26</v>
      </c>
      <c r="J289" s="596" t="str">
        <f>IF($D$285="Y/T","Isi Sasaran",IF($E$285=0,0,IF(I289="Y",1,IF(I289="T",0,"Isi Dulu"))))</f>
        <v>Isi Sasaran</v>
      </c>
      <c r="K289" s="595" t="s">
        <v>26</v>
      </c>
      <c r="L289" s="596" t="str">
        <f>IF($D$285="Y/T","Isi Sasaran",IF($E$285=0,0,IF(K289="Y",1,IF(K289="T",0,"Isi Dulu"))))</f>
        <v>Isi Sasaran</v>
      </c>
      <c r="M289" s="850"/>
      <c r="N289" s="853"/>
      <c r="O289" s="517"/>
      <c r="P289" s="517"/>
      <c r="Q289" s="517"/>
      <c r="R289" s="517"/>
    </row>
    <row r="290" spans="2:18" s="527" customFormat="1" ht="15.75">
      <c r="B290" s="836">
        <v>17</v>
      </c>
      <c r="C290" s="839"/>
      <c r="D290" s="857" t="s">
        <v>26</v>
      </c>
      <c r="E290" s="854" t="str">
        <f>IF(D290="Y",1,IF(D290="T",0,IF(D290="Y/T","Belum diisi","Error")))</f>
        <v>Belum diisi</v>
      </c>
      <c r="F290" s="528">
        <v>1</v>
      </c>
      <c r="G290" s="529"/>
      <c r="H290" s="600" t="str">
        <f t="shared" si="5"/>
        <v>Belum Diisi</v>
      </c>
      <c r="I290" s="590" t="s">
        <v>26</v>
      </c>
      <c r="J290" s="591" t="str">
        <f>IF($D$290="Y/T","Isi Sasaran",IF($E$290=0,0,IF(I290="Y",1,IF(I290="T",0,"Isi Dulu"))))</f>
        <v>Isi Sasaran</v>
      </c>
      <c r="K290" s="590" t="s">
        <v>26</v>
      </c>
      <c r="L290" s="591" t="str">
        <f>IF($D$290="Y/T","Isi Sasaran",IF($E$290=0,0,IF(K290="Y",1,IF(K290="T",0,"Isi Dulu"))))</f>
        <v>Isi Sasaran</v>
      </c>
      <c r="M290" s="848" t="s">
        <v>26</v>
      </c>
      <c r="N290" s="851" t="str">
        <f>IF(M290="Y",1,IF(M290="T",0,IF(M290="Y/T","Belum diisi","Error")))</f>
        <v>Belum diisi</v>
      </c>
      <c r="O290" s="517"/>
      <c r="P290" s="517"/>
      <c r="Q290" s="517"/>
      <c r="R290" s="517"/>
    </row>
    <row r="291" spans="2:18" s="527" customFormat="1" ht="15.75">
      <c r="B291" s="837"/>
      <c r="C291" s="840"/>
      <c r="D291" s="858"/>
      <c r="E291" s="855"/>
      <c r="F291" s="549">
        <v>2</v>
      </c>
      <c r="G291" s="550"/>
      <c r="H291" s="598" t="str">
        <f t="shared" si="5"/>
        <v>Belum Diisi</v>
      </c>
      <c r="I291" s="592" t="s">
        <v>26</v>
      </c>
      <c r="J291" s="593" t="str">
        <f>IF($D$290="Y/T","Isi Sasaran",IF($E$290=0,0,IF(I291="Y",1,IF(I291="T",0,"Isi Dulu"))))</f>
        <v>Isi Sasaran</v>
      </c>
      <c r="K291" s="592" t="s">
        <v>26</v>
      </c>
      <c r="L291" s="593" t="str">
        <f>IF($D$290="Y/T","Isi Sasaran",IF($E$290=0,0,IF(K291="Y",1,IF(K291="T",0,"Isi Dulu"))))</f>
        <v>Isi Sasaran</v>
      </c>
      <c r="M291" s="849"/>
      <c r="N291" s="852"/>
      <c r="O291" s="517"/>
      <c r="P291" s="517"/>
      <c r="Q291" s="517"/>
      <c r="R291" s="517"/>
    </row>
    <row r="292" spans="2:18" s="527" customFormat="1" ht="15.75">
      <c r="B292" s="837"/>
      <c r="C292" s="840"/>
      <c r="D292" s="858"/>
      <c r="E292" s="855"/>
      <c r="F292" s="549">
        <v>3</v>
      </c>
      <c r="G292" s="550"/>
      <c r="H292" s="598" t="str">
        <f t="shared" si="5"/>
        <v>Belum Diisi</v>
      </c>
      <c r="I292" s="592" t="s">
        <v>26</v>
      </c>
      <c r="J292" s="593" t="str">
        <f>IF($D$290="Y/T","Isi Sasaran",IF($E$290=0,0,IF(I292="Y",1,IF(I292="T",0,"Isi Dulu"))))</f>
        <v>Isi Sasaran</v>
      </c>
      <c r="K292" s="592" t="s">
        <v>26</v>
      </c>
      <c r="L292" s="593" t="str">
        <f>IF($D$290="Y/T","Isi Sasaran",IF($E$290=0,0,IF(K292="Y",1,IF(K292="T",0,"Isi Dulu"))))</f>
        <v>Isi Sasaran</v>
      </c>
      <c r="M292" s="849"/>
      <c r="N292" s="852"/>
      <c r="O292" s="517"/>
      <c r="P292" s="517"/>
      <c r="Q292" s="517"/>
      <c r="R292" s="517"/>
    </row>
    <row r="293" spans="2:18" s="527" customFormat="1" ht="15.75">
      <c r="B293" s="837"/>
      <c r="C293" s="840"/>
      <c r="D293" s="858"/>
      <c r="E293" s="855"/>
      <c r="F293" s="549">
        <v>4</v>
      </c>
      <c r="G293" s="550"/>
      <c r="H293" s="598" t="str">
        <f t="shared" si="5"/>
        <v>Belum Diisi</v>
      </c>
      <c r="I293" s="592" t="s">
        <v>26</v>
      </c>
      <c r="J293" s="593" t="str">
        <f>IF($D$290="Y/T","Isi Sasaran",IF($E$290=0,0,IF(I293="Y",1,IF(I293="T",0,"Isi Dulu"))))</f>
        <v>Isi Sasaran</v>
      </c>
      <c r="K293" s="592" t="s">
        <v>26</v>
      </c>
      <c r="L293" s="593" t="str">
        <f>IF($D$290="Y/T","Isi Sasaran",IF($E$290=0,0,IF(K293="Y",1,IF(K293="T",0,"Isi Dulu"))))</f>
        <v>Isi Sasaran</v>
      </c>
      <c r="M293" s="849"/>
      <c r="N293" s="852"/>
      <c r="O293" s="517"/>
      <c r="P293" s="517"/>
      <c r="Q293" s="517"/>
      <c r="R293" s="517"/>
    </row>
    <row r="294" spans="2:18" s="527" customFormat="1" ht="15.75">
      <c r="B294" s="838"/>
      <c r="C294" s="841"/>
      <c r="D294" s="859"/>
      <c r="E294" s="856"/>
      <c r="F294" s="569">
        <v>5</v>
      </c>
      <c r="G294" s="570"/>
      <c r="H294" s="599" t="str">
        <f t="shared" si="5"/>
        <v>Belum Diisi</v>
      </c>
      <c r="I294" s="595" t="s">
        <v>26</v>
      </c>
      <c r="J294" s="596" t="str">
        <f>IF($D$290="Y/T","Isi Sasaran",IF($E$290=0,0,IF(I294="Y",1,IF(I294="T",0,"Isi Dulu"))))</f>
        <v>Isi Sasaran</v>
      </c>
      <c r="K294" s="595" t="s">
        <v>26</v>
      </c>
      <c r="L294" s="596" t="str">
        <f>IF($D$290="Y/T","Isi Sasaran",IF($E$290=0,0,IF(K294="Y",1,IF(K294="T",0,"Isi Dulu"))))</f>
        <v>Isi Sasaran</v>
      </c>
      <c r="M294" s="850"/>
      <c r="N294" s="853"/>
      <c r="O294" s="517"/>
      <c r="P294" s="517"/>
      <c r="Q294" s="517"/>
      <c r="R294" s="517"/>
    </row>
    <row r="295" spans="2:18" s="527" customFormat="1" ht="15.75">
      <c r="B295" s="836">
        <v>18</v>
      </c>
      <c r="C295" s="839"/>
      <c r="D295" s="857" t="s">
        <v>26</v>
      </c>
      <c r="E295" s="854" t="str">
        <f>IF(D295="Y",1,IF(D295="T",0,IF(D295="Y/T","Belum diisi","Error")))</f>
        <v>Belum diisi</v>
      </c>
      <c r="F295" s="528">
        <v>1</v>
      </c>
      <c r="G295" s="529"/>
      <c r="H295" s="600" t="str">
        <f t="shared" si="5"/>
        <v>Belum Diisi</v>
      </c>
      <c r="I295" s="590" t="s">
        <v>26</v>
      </c>
      <c r="J295" s="591" t="str">
        <f>IF($D$295="Y/T","Isi Sasaran",IF($E$295=0,0,IF(I295="Y",1,IF(I295="T",0,"Isi Dulu"))))</f>
        <v>Isi Sasaran</v>
      </c>
      <c r="K295" s="590" t="s">
        <v>26</v>
      </c>
      <c r="L295" s="591" t="str">
        <f>IF($D$295="Y/T","Isi Sasaran",IF($E$295=0,0,IF(K295="Y",1,IF(K295="T",0,"Isi Dulu"))))</f>
        <v>Isi Sasaran</v>
      </c>
      <c r="M295" s="848" t="s">
        <v>26</v>
      </c>
      <c r="N295" s="851" t="str">
        <f>IF(M295="Y",1,IF(M295="T",0,IF(M295="Y/T","Belum diisi","Error")))</f>
        <v>Belum diisi</v>
      </c>
      <c r="O295" s="517"/>
      <c r="P295" s="517"/>
      <c r="Q295" s="517"/>
      <c r="R295" s="517"/>
    </row>
    <row r="296" spans="2:18" s="527" customFormat="1" ht="15.75">
      <c r="B296" s="837"/>
      <c r="C296" s="840"/>
      <c r="D296" s="858"/>
      <c r="E296" s="855"/>
      <c r="F296" s="549">
        <v>2</v>
      </c>
      <c r="G296" s="550"/>
      <c r="H296" s="598" t="str">
        <f t="shared" si="5"/>
        <v>Belum Diisi</v>
      </c>
      <c r="I296" s="592" t="s">
        <v>26</v>
      </c>
      <c r="J296" s="593" t="str">
        <f>IF($D$295="Y/T","Isi Sasaran",IF($E$295=0,0,IF(I296="Y",1,IF(I296="T",0,"Isi Dulu"))))</f>
        <v>Isi Sasaran</v>
      </c>
      <c r="K296" s="592" t="s">
        <v>26</v>
      </c>
      <c r="L296" s="593" t="str">
        <f>IF($D$295="Y/T","Isi Sasaran",IF($E$295=0,0,IF(K296="Y",1,IF(K296="T",0,"Isi Dulu"))))</f>
        <v>Isi Sasaran</v>
      </c>
      <c r="M296" s="849"/>
      <c r="N296" s="852"/>
      <c r="O296" s="517"/>
      <c r="P296" s="517"/>
      <c r="Q296" s="517"/>
      <c r="R296" s="517"/>
    </row>
    <row r="297" spans="2:18" s="527" customFormat="1" ht="15.75">
      <c r="B297" s="837"/>
      <c r="C297" s="840"/>
      <c r="D297" s="858"/>
      <c r="E297" s="855"/>
      <c r="F297" s="549">
        <v>3</v>
      </c>
      <c r="G297" s="550"/>
      <c r="H297" s="598" t="str">
        <f t="shared" si="5"/>
        <v>Belum Diisi</v>
      </c>
      <c r="I297" s="592" t="s">
        <v>26</v>
      </c>
      <c r="J297" s="593" t="str">
        <f>IF($D$295="Y/T","Isi Sasaran",IF($E$295=0,0,IF(I297="Y",1,IF(I297="T",0,"Isi Dulu"))))</f>
        <v>Isi Sasaran</v>
      </c>
      <c r="K297" s="592" t="s">
        <v>26</v>
      </c>
      <c r="L297" s="593" t="str">
        <f>IF($D$295="Y/T","Isi Sasaran",IF($E$295=0,0,IF(K297="Y",1,IF(K297="T",0,"Isi Dulu"))))</f>
        <v>Isi Sasaran</v>
      </c>
      <c r="M297" s="849"/>
      <c r="N297" s="852"/>
      <c r="O297" s="517"/>
      <c r="P297" s="517"/>
      <c r="Q297" s="517"/>
      <c r="R297" s="517"/>
    </row>
    <row r="298" spans="2:18" s="527" customFormat="1" ht="15.75">
      <c r="B298" s="837"/>
      <c r="C298" s="840"/>
      <c r="D298" s="858"/>
      <c r="E298" s="855"/>
      <c r="F298" s="549">
        <v>4</v>
      </c>
      <c r="G298" s="550"/>
      <c r="H298" s="598" t="str">
        <f t="shared" si="5"/>
        <v>Belum Diisi</v>
      </c>
      <c r="I298" s="592" t="s">
        <v>26</v>
      </c>
      <c r="J298" s="593" t="str">
        <f>IF($D$295="Y/T","Isi Sasaran",IF($E$295=0,0,IF(I298="Y",1,IF(I298="T",0,"Isi Dulu"))))</f>
        <v>Isi Sasaran</v>
      </c>
      <c r="K298" s="592" t="s">
        <v>26</v>
      </c>
      <c r="L298" s="593" t="str">
        <f>IF($D$295="Y/T","Isi Sasaran",IF($E$295=0,0,IF(K298="Y",1,IF(K298="T",0,"Isi Dulu"))))</f>
        <v>Isi Sasaran</v>
      </c>
      <c r="M298" s="849"/>
      <c r="N298" s="852"/>
      <c r="O298" s="517"/>
      <c r="P298" s="517"/>
      <c r="Q298" s="517"/>
      <c r="R298" s="517"/>
    </row>
    <row r="299" spans="2:18" s="527" customFormat="1" ht="15.75">
      <c r="B299" s="838"/>
      <c r="C299" s="841"/>
      <c r="D299" s="859"/>
      <c r="E299" s="856"/>
      <c r="F299" s="569">
        <v>5</v>
      </c>
      <c r="G299" s="570"/>
      <c r="H299" s="599" t="str">
        <f t="shared" si="5"/>
        <v>Belum Diisi</v>
      </c>
      <c r="I299" s="595" t="s">
        <v>26</v>
      </c>
      <c r="J299" s="596" t="str">
        <f>IF($D$295="Y/T","Isi Sasaran",IF($E$295=0,0,IF(I299="Y",1,IF(I299="T",0,"Isi Dulu"))))</f>
        <v>Isi Sasaran</v>
      </c>
      <c r="K299" s="595" t="s">
        <v>26</v>
      </c>
      <c r="L299" s="596" t="str">
        <f>IF($D$295="Y/T","Isi Sasaran",IF($E$295=0,0,IF(K299="Y",1,IF(K299="T",0,"Isi Dulu"))))</f>
        <v>Isi Sasaran</v>
      </c>
      <c r="M299" s="850"/>
      <c r="N299" s="853"/>
      <c r="O299" s="517"/>
      <c r="P299" s="517"/>
      <c r="Q299" s="517"/>
      <c r="R299" s="517"/>
    </row>
    <row r="300" spans="2:18" s="527" customFormat="1" ht="15.75">
      <c r="B300" s="836">
        <v>19</v>
      </c>
      <c r="C300" s="839"/>
      <c r="D300" s="857" t="s">
        <v>26</v>
      </c>
      <c r="E300" s="854" t="str">
        <f>IF(D300="Y",1,IF(D300="T",0,IF(D300="Y/T","Belum diisi","Error")))</f>
        <v>Belum diisi</v>
      </c>
      <c r="F300" s="528">
        <v>1</v>
      </c>
      <c r="G300" s="529"/>
      <c r="H300" s="600" t="str">
        <f t="shared" si="5"/>
        <v>Belum Diisi</v>
      </c>
      <c r="I300" s="590" t="s">
        <v>26</v>
      </c>
      <c r="J300" s="591" t="str">
        <f>IF($D$300="Y/T","Isi Sasaran",IF($E$300=0,0,IF(I300="Y",1,IF(I300="T",0,"Isi Dulu"))))</f>
        <v>Isi Sasaran</v>
      </c>
      <c r="K300" s="590" t="s">
        <v>26</v>
      </c>
      <c r="L300" s="591" t="str">
        <f>IF($D$300="Y/T","Isi Sasaran",IF($E$300=0,0,IF(K300="Y",1,IF(K300="T",0,"Isi Dulu"))))</f>
        <v>Isi Sasaran</v>
      </c>
      <c r="M300" s="848" t="s">
        <v>26</v>
      </c>
      <c r="N300" s="851" t="str">
        <f>IF(M300="Y",1,IF(M300="T",0,IF(M300="Y/T","Belum diisi","Error")))</f>
        <v>Belum diisi</v>
      </c>
      <c r="O300" s="517"/>
      <c r="P300" s="517"/>
      <c r="Q300" s="517"/>
      <c r="R300" s="517"/>
    </row>
    <row r="301" spans="2:18" s="527" customFormat="1" ht="15.75">
      <c r="B301" s="837"/>
      <c r="C301" s="840"/>
      <c r="D301" s="858"/>
      <c r="E301" s="855"/>
      <c r="F301" s="549">
        <v>2</v>
      </c>
      <c r="G301" s="550"/>
      <c r="H301" s="598" t="str">
        <f t="shared" si="5"/>
        <v>Belum Diisi</v>
      </c>
      <c r="I301" s="592" t="s">
        <v>26</v>
      </c>
      <c r="J301" s="593" t="str">
        <f>IF($D$300="Y/T","Isi Sasaran",IF($E$300=0,0,IF(I301="Y",1,IF(I301="T",0,"Isi Dulu"))))</f>
        <v>Isi Sasaran</v>
      </c>
      <c r="K301" s="592" t="s">
        <v>26</v>
      </c>
      <c r="L301" s="593" t="str">
        <f>IF($D$300="Y/T","Isi Sasaran",IF($E$300=0,0,IF(K301="Y",1,IF(K301="T",0,"Isi Dulu"))))</f>
        <v>Isi Sasaran</v>
      </c>
      <c r="M301" s="849"/>
      <c r="N301" s="852"/>
      <c r="O301" s="517"/>
      <c r="P301" s="517"/>
      <c r="Q301" s="517"/>
      <c r="R301" s="517"/>
    </row>
    <row r="302" spans="2:18" s="527" customFormat="1" ht="15.75">
      <c r="B302" s="837"/>
      <c r="C302" s="840"/>
      <c r="D302" s="858"/>
      <c r="E302" s="855"/>
      <c r="F302" s="549">
        <v>3</v>
      </c>
      <c r="G302" s="550"/>
      <c r="H302" s="598" t="str">
        <f t="shared" si="5"/>
        <v>Belum Diisi</v>
      </c>
      <c r="I302" s="592" t="s">
        <v>26</v>
      </c>
      <c r="J302" s="593" t="str">
        <f>IF($D$300="Y/T","Isi Sasaran",IF($E$300=0,0,IF(I302="Y",1,IF(I302="T",0,"Isi Dulu"))))</f>
        <v>Isi Sasaran</v>
      </c>
      <c r="K302" s="592" t="s">
        <v>26</v>
      </c>
      <c r="L302" s="593" t="str">
        <f>IF($D$300="Y/T","Isi Sasaran",IF($E$300=0,0,IF(K302="Y",1,IF(K302="T",0,"Isi Dulu"))))</f>
        <v>Isi Sasaran</v>
      </c>
      <c r="M302" s="849"/>
      <c r="N302" s="852"/>
      <c r="O302" s="517"/>
      <c r="P302" s="517"/>
      <c r="Q302" s="517"/>
      <c r="R302" s="517"/>
    </row>
    <row r="303" spans="2:18" s="527" customFormat="1" ht="15.75">
      <c r="B303" s="837"/>
      <c r="C303" s="840"/>
      <c r="D303" s="858"/>
      <c r="E303" s="855"/>
      <c r="F303" s="549">
        <v>4</v>
      </c>
      <c r="G303" s="550"/>
      <c r="H303" s="598" t="str">
        <f t="shared" si="5"/>
        <v>Belum Diisi</v>
      </c>
      <c r="I303" s="592" t="s">
        <v>26</v>
      </c>
      <c r="J303" s="593" t="str">
        <f>IF($D$300="Y/T","Isi Sasaran",IF($E$300=0,0,IF(I303="Y",1,IF(I303="T",0,"Isi Dulu"))))</f>
        <v>Isi Sasaran</v>
      </c>
      <c r="K303" s="592" t="s">
        <v>26</v>
      </c>
      <c r="L303" s="593" t="str">
        <f>IF($D$300="Y/T","Isi Sasaran",IF($E$300=0,0,IF(K303="Y",1,IF(K303="T",0,"Isi Dulu"))))</f>
        <v>Isi Sasaran</v>
      </c>
      <c r="M303" s="849"/>
      <c r="N303" s="852"/>
      <c r="O303" s="517"/>
      <c r="P303" s="517"/>
      <c r="Q303" s="517"/>
      <c r="R303" s="517"/>
    </row>
    <row r="304" spans="2:18" s="527" customFormat="1" ht="15.75">
      <c r="B304" s="838"/>
      <c r="C304" s="841"/>
      <c r="D304" s="859"/>
      <c r="E304" s="856"/>
      <c r="F304" s="569">
        <v>5</v>
      </c>
      <c r="G304" s="570"/>
      <c r="H304" s="599" t="str">
        <f t="shared" si="5"/>
        <v>Belum Diisi</v>
      </c>
      <c r="I304" s="595" t="s">
        <v>26</v>
      </c>
      <c r="J304" s="596" t="str">
        <f>IF($D$300="Y/T","Isi Sasaran",IF($E$300=0,0,IF(I304="Y",1,IF(I304="T",0,"Isi Dulu"))))</f>
        <v>Isi Sasaran</v>
      </c>
      <c r="K304" s="595" t="s">
        <v>26</v>
      </c>
      <c r="L304" s="596" t="str">
        <f>IF($D$300="Y/T","Isi Sasaran",IF($E$300=0,0,IF(K304="Y",1,IF(K304="T",0,"Isi Dulu"))))</f>
        <v>Isi Sasaran</v>
      </c>
      <c r="M304" s="850"/>
      <c r="N304" s="853"/>
      <c r="O304" s="517"/>
      <c r="P304" s="517"/>
      <c r="Q304" s="517"/>
      <c r="R304" s="517"/>
    </row>
    <row r="305" spans="2:18" s="527" customFormat="1" ht="15.75">
      <c r="B305" s="836">
        <v>20</v>
      </c>
      <c r="C305" s="839"/>
      <c r="D305" s="857" t="s">
        <v>26</v>
      </c>
      <c r="E305" s="854" t="str">
        <f>IF(D305="Y",1,IF(D305="T",0,IF(D305="Y/T","Belum diisi","Error")))</f>
        <v>Belum diisi</v>
      </c>
      <c r="F305" s="528">
        <v>1</v>
      </c>
      <c r="G305" s="529"/>
      <c r="H305" s="600" t="str">
        <f t="shared" si="5"/>
        <v>Belum Diisi</v>
      </c>
      <c r="I305" s="590" t="s">
        <v>26</v>
      </c>
      <c r="J305" s="591" t="str">
        <f>IF($D$305="Y/T","Isi Sasaran",IF($E$305=0,0,IF(I305="Y",1,IF(I305="T",0,"Isi Dulu"))))</f>
        <v>Isi Sasaran</v>
      </c>
      <c r="K305" s="590" t="s">
        <v>26</v>
      </c>
      <c r="L305" s="591" t="str">
        <f>IF($D$305="Y/T","Isi Sasaran",IF($E$305=0,0,IF(K305="Y",1,IF(K305="T",0,"Isi Dulu"))))</f>
        <v>Isi Sasaran</v>
      </c>
      <c r="M305" s="848" t="s">
        <v>26</v>
      </c>
      <c r="N305" s="851" t="str">
        <f>IF(M305="Y",1,IF(M305="T",0,IF(M305="Y/T","Belum diisi","Error")))</f>
        <v>Belum diisi</v>
      </c>
      <c r="O305" s="517"/>
      <c r="P305" s="517"/>
      <c r="Q305" s="517"/>
      <c r="R305" s="517"/>
    </row>
    <row r="306" spans="2:18" s="527" customFormat="1" ht="15.75">
      <c r="B306" s="837"/>
      <c r="C306" s="840"/>
      <c r="D306" s="858"/>
      <c r="E306" s="855"/>
      <c r="F306" s="549">
        <v>2</v>
      </c>
      <c r="G306" s="550"/>
      <c r="H306" s="598" t="str">
        <f t="shared" si="5"/>
        <v>Belum Diisi</v>
      </c>
      <c r="I306" s="592" t="s">
        <v>26</v>
      </c>
      <c r="J306" s="593" t="str">
        <f>IF($D$305="Y/T","Isi Sasaran",IF($E$305=0,0,IF(I306="Y",1,IF(I306="T",0,"Isi Dulu"))))</f>
        <v>Isi Sasaran</v>
      </c>
      <c r="K306" s="592" t="s">
        <v>26</v>
      </c>
      <c r="L306" s="593" t="str">
        <f>IF($D$305="Y/T","Isi Sasaran",IF($E$305=0,0,IF(K306="Y",1,IF(K306="T",0,"Isi Dulu"))))</f>
        <v>Isi Sasaran</v>
      </c>
      <c r="M306" s="849"/>
      <c r="N306" s="852"/>
      <c r="O306" s="517"/>
      <c r="P306" s="517"/>
      <c r="Q306" s="517"/>
      <c r="R306" s="517"/>
    </row>
    <row r="307" spans="2:18" s="527" customFormat="1" ht="15.75">
      <c r="B307" s="837"/>
      <c r="C307" s="840"/>
      <c r="D307" s="858"/>
      <c r="E307" s="855"/>
      <c r="F307" s="549">
        <v>3</v>
      </c>
      <c r="G307" s="550"/>
      <c r="H307" s="598" t="str">
        <f t="shared" si="5"/>
        <v>Belum Diisi</v>
      </c>
      <c r="I307" s="592" t="s">
        <v>26</v>
      </c>
      <c r="J307" s="593" t="str">
        <f>IF($D$305="Y/T","Isi Sasaran",IF($E$305=0,0,IF(I307="Y",1,IF(I307="T",0,"Isi Dulu"))))</f>
        <v>Isi Sasaran</v>
      </c>
      <c r="K307" s="592" t="s">
        <v>26</v>
      </c>
      <c r="L307" s="593" t="str">
        <f>IF($D$305="Y/T","Isi Sasaran",IF($E$305=0,0,IF(K307="Y",1,IF(K307="T",0,"Isi Dulu"))))</f>
        <v>Isi Sasaran</v>
      </c>
      <c r="M307" s="849"/>
      <c r="N307" s="852"/>
      <c r="O307" s="517"/>
      <c r="P307" s="517"/>
      <c r="Q307" s="517"/>
      <c r="R307" s="517"/>
    </row>
    <row r="308" spans="2:18" s="527" customFormat="1" ht="15.75">
      <c r="B308" s="837"/>
      <c r="C308" s="840"/>
      <c r="D308" s="858"/>
      <c r="E308" s="855"/>
      <c r="F308" s="549">
        <v>4</v>
      </c>
      <c r="G308" s="550"/>
      <c r="H308" s="598" t="str">
        <f t="shared" si="5"/>
        <v>Belum Diisi</v>
      </c>
      <c r="I308" s="592" t="s">
        <v>26</v>
      </c>
      <c r="J308" s="593" t="str">
        <f>IF($D$305="Y/T","Isi Sasaran",IF($E$305=0,0,IF(I308="Y",1,IF(I308="T",0,"Isi Dulu"))))</f>
        <v>Isi Sasaran</v>
      </c>
      <c r="K308" s="592" t="s">
        <v>26</v>
      </c>
      <c r="L308" s="593" t="str">
        <f>IF($D$305="Y/T","Isi Sasaran",IF($E$305=0,0,IF(K308="Y",1,IF(K308="T",0,"Isi Dulu"))))</f>
        <v>Isi Sasaran</v>
      </c>
      <c r="M308" s="849"/>
      <c r="N308" s="852"/>
      <c r="O308" s="517"/>
      <c r="P308" s="517"/>
      <c r="Q308" s="517"/>
      <c r="R308" s="517"/>
    </row>
    <row r="309" spans="2:18" s="527" customFormat="1" ht="15.75">
      <c r="B309" s="838"/>
      <c r="C309" s="841"/>
      <c r="D309" s="859"/>
      <c r="E309" s="856"/>
      <c r="F309" s="569">
        <v>5</v>
      </c>
      <c r="G309" s="570"/>
      <c r="H309" s="599" t="str">
        <f t="shared" si="5"/>
        <v>Belum Diisi</v>
      </c>
      <c r="I309" s="595" t="s">
        <v>26</v>
      </c>
      <c r="J309" s="596" t="str">
        <f>IF($D$305="Y/T","Isi Sasaran",IF($E$305=0,0,IF(I309="Y",1,IF(I309="T",0,"Isi Dulu"))))</f>
        <v>Isi Sasaran</v>
      </c>
      <c r="K309" s="595" t="s">
        <v>26</v>
      </c>
      <c r="L309" s="596" t="str">
        <f>IF($D$305="Y/T","Isi Sasaran",IF($E$305=0,0,IF(K309="Y",1,IF(K309="T",0,"Isi Dulu"))))</f>
        <v>Isi Sasaran</v>
      </c>
      <c r="M309" s="850"/>
      <c r="N309" s="853"/>
      <c r="O309" s="517"/>
      <c r="P309" s="517"/>
      <c r="Q309" s="517"/>
      <c r="R309" s="517"/>
    </row>
    <row r="310" spans="2:18" ht="15.75">
      <c r="B310" s="580"/>
      <c r="C310" s="581"/>
      <c r="D310" s="582"/>
      <c r="E310" s="602" t="e">
        <f>AVERAGE(E210:E309)</f>
        <v>#DIV/0!</v>
      </c>
      <c r="F310" s="583"/>
      <c r="G310" s="583"/>
      <c r="H310" s="602" t="e">
        <f>(IF($D210="Y/T",0,AVERAGE(H210:H214))+IF($D215="Y/T",0,AVERAGE(H215:H219))+IF($D220="Y/T",0,AVERAGE(H220:H224))+IF($D225="Y/T",0,AVERAGE(H225:H229))+IF($D230="Y/T",0,AVERAGE(H230:H234))+IF($D235="Y/T",0,AVERAGE(H235:H239))+IF($D240="Y/T",0,AVERAGE(H240:H244))+IF($D245="Y/T",0,AVERAGE(H245:H249))+IF($D250="Y/T",0,AVERAGE(H250:H254))+IF($D255="Y/T",0,AVERAGE(H255:H259))+IF($D260="Y/T",0,AVERAGE(H260:H264))+IF($D265="Y/T",0,AVERAGE(H265:H269))+IF($D270="Y/T",0,AVERAGE(H270:H274))+IF($D275="Y/T",0,AVERAGE(H275:H279))+IF($D280="Y/T",0,AVERAGE(H280:H284))+IF($D285="Y/T",0,AVERAGE(H285:H289))+IF($D290="Y/T",0,AVERAGE(H290:H294))+IF($D295="Y/T",0,AVERAGE(H295:H299))+IF($D300="Y/T",0,AVERAGE(H300:H304))+IF($D305="Y/T",0,AVERAGE(H305:H309)))/(COUNTIF($D210:$D309,"Y")+COUNTIF($D210:$D309,"T"))</f>
        <v>#DIV/0!</v>
      </c>
      <c r="I310" s="582"/>
      <c r="J310" s="602" t="e">
        <f>(IF($D210="Y/T",0,AVERAGE(J210:J214))+IF($D215="Y/T",0,AVERAGE(J215:J219))+IF($D220="Y/T",0,AVERAGE(J220:J224))+IF($D225="Y/T",0,AVERAGE(J225:J229))+IF($D230="Y/T",0,AVERAGE(J230:J234))+IF($D235="Y/T",0,AVERAGE(J235:J239))+IF($D240="Y/T",0,AVERAGE(J240:J244))+IF($D245="Y/T",0,AVERAGE(J245:J249))+IF($D250="Y/T",0,AVERAGE(J250:J254))+IF($D255="Y/T",0,AVERAGE(J255:J259))+IF($D260="Y/T",0,AVERAGE(J260:J264))+IF($D265="Y/T",0,AVERAGE(J265:J269))+IF($D270="Y/T",0,AVERAGE(J270:J274))+IF($D275="Y/T",0,AVERAGE(J275:J279))+IF($D280="Y/T",0,AVERAGE(J280:J284))+IF($D285="Y/T",0,AVERAGE(J285:J289))+IF($D290="Y/T",0,AVERAGE(J290:J294))+IF($D295="Y/T",0,AVERAGE(J295:J299))+IF($D300="Y/T",0,AVERAGE(J300:J304))+IF($D305="Y/T",0,AVERAGE(J305:J309)))/(COUNTIF($D210:$D309,"Y")+COUNTIF($D210:$D309,"T"))</f>
        <v>#DIV/0!</v>
      </c>
      <c r="K310" s="582"/>
      <c r="L310" s="602" t="e">
        <f>(IF($D210="Y/T",0,AVERAGE(L210:L214))+IF($D215="Y/T",0,AVERAGE(L215:L219))+IF($D220="Y/T",0,AVERAGE(L220:L224))+IF($D225="Y/T",0,AVERAGE(L225:L229))+IF($D230="Y/T",0,AVERAGE(L230:L234))+IF($D235="Y/T",0,AVERAGE(L235:L239))+IF($D240="Y/T",0,AVERAGE(L240:L244))+IF($D245="Y/T",0,AVERAGE(L245:L249))+IF($D250="Y/T",0,AVERAGE(L250:L254))+IF($D255="Y/T",0,AVERAGE(L255:L259))+IF($D260="Y/T",0,AVERAGE(L260:L264))+IF($D265="Y/T",0,AVERAGE(L265:L269))+IF($D270="Y/T",0,AVERAGE(L270:L274))+IF($D275="Y/T",0,AVERAGE(L275:L279))+IF($D280="Y/T",0,AVERAGE(L280:L284))+IF($D285="Y/T",0,AVERAGE(L285:L289))+IF($D290="Y/T",0,AVERAGE(L290:L294))+IF($D295="Y/T",0,AVERAGE(L295:L299))+IF($D300="Y/T",0,AVERAGE(L300:L304))+IF($D305="Y/T",0,AVERAGE(L305:L309)))/(COUNTIF($D210:$D309,"Y")+COUNTIF($D210:$D309,"T"))</f>
        <v>#DIV/0!</v>
      </c>
      <c r="M310" s="606"/>
      <c r="N310" s="602" t="e">
        <f>AVERAGE(N210:N309)</f>
        <v>#DIV/0!</v>
      </c>
    </row>
    <row r="311" spans="2:18" ht="15.75">
      <c r="B311" s="865" t="s">
        <v>434</v>
      </c>
      <c r="C311" s="865"/>
      <c r="D311" s="865"/>
      <c r="E311" s="865"/>
      <c r="F311" s="865"/>
      <c r="G311" s="865"/>
      <c r="H311" s="865"/>
      <c r="I311" s="865"/>
      <c r="J311" s="865"/>
      <c r="K311" s="865"/>
      <c r="L311" s="865"/>
      <c r="M311" s="865"/>
      <c r="N311" s="866"/>
    </row>
    <row r="312" spans="2:18" ht="15.75">
      <c r="B312" s="836">
        <v>1</v>
      </c>
      <c r="C312" s="839"/>
      <c r="D312" s="857" t="s">
        <v>26</v>
      </c>
      <c r="E312" s="854" t="str">
        <f>IF(D312="Y",1,IF(D312="T",0,IF(D312="Y/T","Belum diisi","Error")))</f>
        <v>Belum diisi</v>
      </c>
      <c r="F312" s="528">
        <v>1</v>
      </c>
      <c r="G312" s="529"/>
      <c r="H312" s="589" t="str">
        <f t="shared" ref="H312:H375" si="6">IF(OR(J312="Isi Dulu",L312="Isi Dulu",J312="Isi Sasaran",L312="Isi Sasaran"),"Belum Diisi",IF(SUM(J312,L312)=2,1,IF(SUM(J312,L312)=1,0,IF(SUM(J312,L312)=0,0,"Error"))))</f>
        <v>Belum Diisi</v>
      </c>
      <c r="I312" s="590" t="s">
        <v>26</v>
      </c>
      <c r="J312" s="591" t="str">
        <f>IF($D$312="Y/T","Isi Sasaran",IF($E$312=0,0,IF(I312="Y",1,IF(I312="T",0,"Isi Dulu"))))</f>
        <v>Isi Sasaran</v>
      </c>
      <c r="K312" s="590" t="s">
        <v>26</v>
      </c>
      <c r="L312" s="591" t="str">
        <f>IF($D$312="Y/T","Isi Sasaran",IF($E$312=0,0,IF(K312="Y",1,IF(K312="T",0,"Isi Dulu"))))</f>
        <v>Isi Sasaran</v>
      </c>
      <c r="M312" s="848" t="s">
        <v>26</v>
      </c>
      <c r="N312" s="851" t="str">
        <f>IF(M312="Y",1,IF(M312="T",0,IF(M312="Y/T","Belum diisi","Error")))</f>
        <v>Belum diisi</v>
      </c>
    </row>
    <row r="313" spans="2:18" ht="15.75">
      <c r="B313" s="837"/>
      <c r="C313" s="840"/>
      <c r="D313" s="858"/>
      <c r="E313" s="855"/>
      <c r="F313" s="549">
        <v>2</v>
      </c>
      <c r="G313" s="550"/>
      <c r="H313" s="589" t="str">
        <f t="shared" si="6"/>
        <v>Belum Diisi</v>
      </c>
      <c r="I313" s="592" t="s">
        <v>26</v>
      </c>
      <c r="J313" s="593" t="str">
        <f>IF($D$312="Y/T","Isi Sasaran",IF($E$312=0,0,IF(I313="Y",1,IF(I313="T",0,"Isi Dulu"))))</f>
        <v>Isi Sasaran</v>
      </c>
      <c r="K313" s="592" t="s">
        <v>26</v>
      </c>
      <c r="L313" s="593" t="str">
        <f>IF($D$312="Y/T","Isi Sasaran",IF($E$312=0,0,IF(K313="Y",1,IF(K313="T",0,"Isi Dulu"))))</f>
        <v>Isi Sasaran</v>
      </c>
      <c r="M313" s="849"/>
      <c r="N313" s="852"/>
    </row>
    <row r="314" spans="2:18" ht="15.75">
      <c r="B314" s="837"/>
      <c r="C314" s="840"/>
      <c r="D314" s="858"/>
      <c r="E314" s="855"/>
      <c r="F314" s="549">
        <v>3</v>
      </c>
      <c r="G314" s="550"/>
      <c r="H314" s="589" t="str">
        <f t="shared" si="6"/>
        <v>Belum Diisi</v>
      </c>
      <c r="I314" s="592" t="s">
        <v>26</v>
      </c>
      <c r="J314" s="593" t="str">
        <f>IF($D$312="Y/T","Isi Sasaran",IF($E$312=0,0,IF(I314="Y",1,IF(I314="T",0,"Isi Dulu"))))</f>
        <v>Isi Sasaran</v>
      </c>
      <c r="K314" s="592" t="s">
        <v>26</v>
      </c>
      <c r="L314" s="593" t="str">
        <f>IF($D$312="Y/T","Isi Sasaran",IF($E$312=0,0,IF(K314="Y",1,IF(K314="T",0,"Isi Dulu"))))</f>
        <v>Isi Sasaran</v>
      </c>
      <c r="M314" s="849"/>
      <c r="N314" s="852"/>
    </row>
    <row r="315" spans="2:18" ht="15.75">
      <c r="B315" s="837"/>
      <c r="C315" s="840"/>
      <c r="D315" s="858"/>
      <c r="E315" s="855"/>
      <c r="F315" s="549">
        <v>4</v>
      </c>
      <c r="G315" s="550"/>
      <c r="H315" s="589" t="str">
        <f t="shared" si="6"/>
        <v>Belum Diisi</v>
      </c>
      <c r="I315" s="592" t="s">
        <v>26</v>
      </c>
      <c r="J315" s="593" t="str">
        <f>IF($D$312="Y/T","Isi Sasaran",IF($E$312=0,0,IF(I315="Y",1,IF(I315="T",0,"Isi Dulu"))))</f>
        <v>Isi Sasaran</v>
      </c>
      <c r="K315" s="592" t="s">
        <v>26</v>
      </c>
      <c r="L315" s="593" t="str">
        <f>IF($D$312="Y/T","Isi Sasaran",IF($E$312=0,0,IF(K315="Y",1,IF(K315="T",0,"Isi Dulu"))))</f>
        <v>Isi Sasaran</v>
      </c>
      <c r="M315" s="849"/>
      <c r="N315" s="852"/>
    </row>
    <row r="316" spans="2:18" ht="15.75">
      <c r="B316" s="838"/>
      <c r="C316" s="841"/>
      <c r="D316" s="859"/>
      <c r="E316" s="856"/>
      <c r="F316" s="569">
        <v>5</v>
      </c>
      <c r="G316" s="570"/>
      <c r="H316" s="594" t="str">
        <f t="shared" si="6"/>
        <v>Belum Diisi</v>
      </c>
      <c r="I316" s="595" t="s">
        <v>26</v>
      </c>
      <c r="J316" s="596" t="str">
        <f>IF($D$312="Y/T","Isi Sasaran",IF($E$312=0,0,IF(I316="Y",1,IF(I316="T",0,"Isi Dulu"))))</f>
        <v>Isi Sasaran</v>
      </c>
      <c r="K316" s="595" t="s">
        <v>26</v>
      </c>
      <c r="L316" s="596" t="str">
        <f>IF($D$312="Y/T","Isi Sasaran",IF($E$312=0,0,IF(K316="Y",1,IF(K316="T",0,"Isi Dulu"))))</f>
        <v>Isi Sasaran</v>
      </c>
      <c r="M316" s="850"/>
      <c r="N316" s="853"/>
    </row>
    <row r="317" spans="2:18" ht="15.75">
      <c r="B317" s="836">
        <v>2</v>
      </c>
      <c r="C317" s="839"/>
      <c r="D317" s="857" t="s">
        <v>26</v>
      </c>
      <c r="E317" s="854" t="str">
        <f>IF(D317="Y",1,IF(D317="T",0,IF(D317="Y/T","Belum diisi","Error")))</f>
        <v>Belum diisi</v>
      </c>
      <c r="F317" s="528">
        <v>1</v>
      </c>
      <c r="G317" s="529"/>
      <c r="H317" s="597" t="str">
        <f t="shared" si="6"/>
        <v>Belum Diisi</v>
      </c>
      <c r="I317" s="590" t="s">
        <v>26</v>
      </c>
      <c r="J317" s="591" t="str">
        <f>IF($D$317="Y/T","Isi Sasaran",IF($E$317=0,0,IF(I317="Y",1,IF(I317="T",0,"Isi Dulu"))))</f>
        <v>Isi Sasaran</v>
      </c>
      <c r="K317" s="590" t="s">
        <v>26</v>
      </c>
      <c r="L317" s="591" t="str">
        <f>IF($D$317="Y/T","Isi Sasaran",IF($E$317=0,0,IF(K317="Y",1,IF(K317="T",0,"Isi Dulu"))))</f>
        <v>Isi Sasaran</v>
      </c>
      <c r="M317" s="848" t="s">
        <v>26</v>
      </c>
      <c r="N317" s="851" t="str">
        <f>IF(M317="Y",1,IF(M317="T",0,IF(M317="Y/T","Belum diisi","Error")))</f>
        <v>Belum diisi</v>
      </c>
    </row>
    <row r="318" spans="2:18" ht="15.75">
      <c r="B318" s="837"/>
      <c r="C318" s="840"/>
      <c r="D318" s="858"/>
      <c r="E318" s="855"/>
      <c r="F318" s="549">
        <v>2</v>
      </c>
      <c r="G318" s="550"/>
      <c r="H318" s="598" t="str">
        <f t="shared" si="6"/>
        <v>Belum Diisi</v>
      </c>
      <c r="I318" s="592" t="s">
        <v>26</v>
      </c>
      <c r="J318" s="593" t="str">
        <f>IF($D$317="Y/T","Isi Sasaran",IF($E$317=0,0,IF(I318="Y",1,IF(I318="T",0,"Isi Dulu"))))</f>
        <v>Isi Sasaran</v>
      </c>
      <c r="K318" s="592" t="s">
        <v>26</v>
      </c>
      <c r="L318" s="593" t="str">
        <f>IF($D$317="Y/T","Isi Sasaran",IF($E$317=0,0,IF(K318="Y",1,IF(K318="T",0,"Isi Dulu"))))</f>
        <v>Isi Sasaran</v>
      </c>
      <c r="M318" s="849"/>
      <c r="N318" s="852"/>
    </row>
    <row r="319" spans="2:18" ht="15.75">
      <c r="B319" s="837"/>
      <c r="C319" s="840"/>
      <c r="D319" s="858"/>
      <c r="E319" s="855"/>
      <c r="F319" s="549">
        <v>3</v>
      </c>
      <c r="G319" s="550"/>
      <c r="H319" s="598" t="str">
        <f t="shared" si="6"/>
        <v>Belum Diisi</v>
      </c>
      <c r="I319" s="592" t="s">
        <v>26</v>
      </c>
      <c r="J319" s="593" t="str">
        <f>IF($D$317="Y/T","Isi Sasaran",IF($E$317=0,0,IF(I319="Y",1,IF(I319="T",0,"Isi Dulu"))))</f>
        <v>Isi Sasaran</v>
      </c>
      <c r="K319" s="592" t="s">
        <v>26</v>
      </c>
      <c r="L319" s="593" t="str">
        <f>IF($D$317="Y/T","Isi Sasaran",IF($E$317=0,0,IF(K319="Y",1,IF(K319="T",0,"Isi Dulu"))))</f>
        <v>Isi Sasaran</v>
      </c>
      <c r="M319" s="849"/>
      <c r="N319" s="852"/>
    </row>
    <row r="320" spans="2:18" ht="15.75">
      <c r="B320" s="837"/>
      <c r="C320" s="840"/>
      <c r="D320" s="858"/>
      <c r="E320" s="855"/>
      <c r="F320" s="549">
        <v>4</v>
      </c>
      <c r="G320" s="550"/>
      <c r="H320" s="598" t="str">
        <f t="shared" si="6"/>
        <v>Belum Diisi</v>
      </c>
      <c r="I320" s="592" t="s">
        <v>26</v>
      </c>
      <c r="J320" s="593" t="str">
        <f>IF($D$317="Y/T","Isi Sasaran",IF($E$317=0,0,IF(I320="Y",1,IF(I320="T",0,"Isi Dulu"))))</f>
        <v>Isi Sasaran</v>
      </c>
      <c r="K320" s="592" t="s">
        <v>26</v>
      </c>
      <c r="L320" s="593" t="str">
        <f>IF($D$317="Y/T","Isi Sasaran",IF($E$317=0,0,IF(K320="Y",1,IF(K320="T",0,"Isi Dulu"))))</f>
        <v>Isi Sasaran</v>
      </c>
      <c r="M320" s="849"/>
      <c r="N320" s="852"/>
    </row>
    <row r="321" spans="2:14" ht="15.75">
      <c r="B321" s="838"/>
      <c r="C321" s="841"/>
      <c r="D321" s="859"/>
      <c r="E321" s="856"/>
      <c r="F321" s="569">
        <v>5</v>
      </c>
      <c r="G321" s="570"/>
      <c r="H321" s="599" t="str">
        <f t="shared" si="6"/>
        <v>Belum Diisi</v>
      </c>
      <c r="I321" s="595" t="s">
        <v>26</v>
      </c>
      <c r="J321" s="596" t="str">
        <f>IF($D$317="Y/T","Isi Sasaran",IF($E$317=0,0,IF(I321="Y",1,IF(I321="T",0,"Isi Dulu"))))</f>
        <v>Isi Sasaran</v>
      </c>
      <c r="K321" s="595" t="s">
        <v>26</v>
      </c>
      <c r="L321" s="596" t="str">
        <f>IF($D$317="Y/T","Isi Sasaran",IF($E$317=0,0,IF(K321="Y",1,IF(K321="T",0,"Isi Dulu"))))</f>
        <v>Isi Sasaran</v>
      </c>
      <c r="M321" s="850"/>
      <c r="N321" s="853"/>
    </row>
    <row r="322" spans="2:14" ht="15.75">
      <c r="B322" s="836">
        <v>3</v>
      </c>
      <c r="C322" s="839"/>
      <c r="D322" s="857" t="s">
        <v>26</v>
      </c>
      <c r="E322" s="854" t="str">
        <f>IF(D322="Y",1,IF(D322="T",0,IF(D322="Y/T","Belum diisi","Error")))</f>
        <v>Belum diisi</v>
      </c>
      <c r="F322" s="528">
        <v>1</v>
      </c>
      <c r="G322" s="529"/>
      <c r="H322" s="600" t="str">
        <f t="shared" si="6"/>
        <v>Belum Diisi</v>
      </c>
      <c r="I322" s="590" t="s">
        <v>26</v>
      </c>
      <c r="J322" s="591" t="str">
        <f>IF($D$322="Y/T","Isi Sasaran",IF($E$322=0,0,IF(I322="Y",1,IF(I322="T",0,"Isi Dulu"))))</f>
        <v>Isi Sasaran</v>
      </c>
      <c r="K322" s="590" t="s">
        <v>26</v>
      </c>
      <c r="L322" s="591" t="str">
        <f>IF($D$322="Y/T","Isi Sasaran",IF($E$322=0,0,IF(K322="Y",1,IF(K322="T",0,"Isi Dulu"))))</f>
        <v>Isi Sasaran</v>
      </c>
      <c r="M322" s="848" t="s">
        <v>26</v>
      </c>
      <c r="N322" s="851" t="str">
        <f>IF(M322="Y",1,IF(M322="T",0,IF(M322="Y/T","Belum diisi","Error")))</f>
        <v>Belum diisi</v>
      </c>
    </row>
    <row r="323" spans="2:14" ht="15.75">
      <c r="B323" s="837"/>
      <c r="C323" s="840"/>
      <c r="D323" s="858"/>
      <c r="E323" s="855"/>
      <c r="F323" s="549">
        <v>2</v>
      </c>
      <c r="G323" s="550"/>
      <c r="H323" s="598" t="str">
        <f t="shared" si="6"/>
        <v>Belum Diisi</v>
      </c>
      <c r="I323" s="592" t="s">
        <v>26</v>
      </c>
      <c r="J323" s="593" t="str">
        <f>IF($D$322="Y/T","Isi Sasaran",IF($E$322=0,0,IF(I323="Y",1,IF(I323="T",0,"Isi Dulu"))))</f>
        <v>Isi Sasaran</v>
      </c>
      <c r="K323" s="592" t="s">
        <v>26</v>
      </c>
      <c r="L323" s="593" t="str">
        <f>IF($D$322="Y/T","Isi Sasaran",IF($E$322=0,0,IF(K323="Y",1,IF(K323="T",0,"Isi Dulu"))))</f>
        <v>Isi Sasaran</v>
      </c>
      <c r="M323" s="849"/>
      <c r="N323" s="852"/>
    </row>
    <row r="324" spans="2:14" ht="15.75">
      <c r="B324" s="837"/>
      <c r="C324" s="840"/>
      <c r="D324" s="858"/>
      <c r="E324" s="855"/>
      <c r="F324" s="549">
        <v>3</v>
      </c>
      <c r="G324" s="550"/>
      <c r="H324" s="598" t="str">
        <f t="shared" si="6"/>
        <v>Belum Diisi</v>
      </c>
      <c r="I324" s="592" t="s">
        <v>26</v>
      </c>
      <c r="J324" s="593" t="str">
        <f>IF($D$322="Y/T","Isi Sasaran",IF($E$322=0,0,IF(I324="Y",1,IF(I324="T",0,"Isi Dulu"))))</f>
        <v>Isi Sasaran</v>
      </c>
      <c r="K324" s="592" t="s">
        <v>26</v>
      </c>
      <c r="L324" s="593" t="str">
        <f>IF($D$322="Y/T","Isi Sasaran",IF($E$322=0,0,IF(K324="Y",1,IF(K324="T",0,"Isi Dulu"))))</f>
        <v>Isi Sasaran</v>
      </c>
      <c r="M324" s="849"/>
      <c r="N324" s="852"/>
    </row>
    <row r="325" spans="2:14" ht="15.75">
      <c r="B325" s="837"/>
      <c r="C325" s="840"/>
      <c r="D325" s="858"/>
      <c r="E325" s="855"/>
      <c r="F325" s="549">
        <v>4</v>
      </c>
      <c r="G325" s="550"/>
      <c r="H325" s="598" t="str">
        <f t="shared" si="6"/>
        <v>Belum Diisi</v>
      </c>
      <c r="I325" s="592" t="s">
        <v>26</v>
      </c>
      <c r="J325" s="593" t="str">
        <f>IF($D$322="Y/T","Isi Sasaran",IF($E$322=0,0,IF(I325="Y",1,IF(I325="T",0,"Isi Dulu"))))</f>
        <v>Isi Sasaran</v>
      </c>
      <c r="K325" s="592" t="s">
        <v>26</v>
      </c>
      <c r="L325" s="593" t="str">
        <f>IF($D$322="Y/T","Isi Sasaran",IF($E$322=0,0,IF(K325="Y",1,IF(K325="T",0,"Isi Dulu"))))</f>
        <v>Isi Sasaran</v>
      </c>
      <c r="M325" s="849"/>
      <c r="N325" s="852"/>
    </row>
    <row r="326" spans="2:14" ht="15.75">
      <c r="B326" s="838"/>
      <c r="C326" s="841"/>
      <c r="D326" s="859"/>
      <c r="E326" s="856"/>
      <c r="F326" s="569">
        <v>5</v>
      </c>
      <c r="G326" s="570"/>
      <c r="H326" s="599" t="str">
        <f t="shared" si="6"/>
        <v>Belum Diisi</v>
      </c>
      <c r="I326" s="595" t="s">
        <v>26</v>
      </c>
      <c r="J326" s="596" t="str">
        <f>IF($D$322="Y/T","Isi Sasaran",IF($E$322=0,0,IF(I326="Y",1,IF(I326="T",0,"Isi Dulu"))))</f>
        <v>Isi Sasaran</v>
      </c>
      <c r="K326" s="595" t="s">
        <v>26</v>
      </c>
      <c r="L326" s="596" t="str">
        <f>IF($D$322="Y/T","Isi Sasaran",IF($E$322=0,0,IF(K326="Y",1,IF(K326="T",0,"Isi Dulu"))))</f>
        <v>Isi Sasaran</v>
      </c>
      <c r="M326" s="850"/>
      <c r="N326" s="853"/>
    </row>
    <row r="327" spans="2:14" ht="15.75">
      <c r="B327" s="836">
        <v>4</v>
      </c>
      <c r="C327" s="839"/>
      <c r="D327" s="857" t="s">
        <v>26</v>
      </c>
      <c r="E327" s="854" t="str">
        <f>IF(D327="Y",1,IF(D327="T",0,IF(D327="Y/T","Belum diisi","Error")))</f>
        <v>Belum diisi</v>
      </c>
      <c r="F327" s="528">
        <v>1</v>
      </c>
      <c r="G327" s="529"/>
      <c r="H327" s="600" t="str">
        <f t="shared" si="6"/>
        <v>Belum Diisi</v>
      </c>
      <c r="I327" s="590" t="s">
        <v>26</v>
      </c>
      <c r="J327" s="591" t="str">
        <f>IF($D$327="Y/T","Isi Sasaran",IF($E$327=0,0,IF(I327="Y",1,IF(I327="T",0,"Isi Dulu"))))</f>
        <v>Isi Sasaran</v>
      </c>
      <c r="K327" s="590" t="s">
        <v>26</v>
      </c>
      <c r="L327" s="591" t="str">
        <f>IF($D$327="Y/T","Isi Sasaran",IF($E$327=0,0,IF(K327="Y",1,IF(K327="T",0,"Isi Dulu"))))</f>
        <v>Isi Sasaran</v>
      </c>
      <c r="M327" s="848" t="s">
        <v>26</v>
      </c>
      <c r="N327" s="851" t="str">
        <f>IF(M327="Y",1,IF(M327="T",0,IF(M327="Y/T","Belum diisi","Error")))</f>
        <v>Belum diisi</v>
      </c>
    </row>
    <row r="328" spans="2:14" ht="15.75">
      <c r="B328" s="837"/>
      <c r="C328" s="840"/>
      <c r="D328" s="858"/>
      <c r="E328" s="855"/>
      <c r="F328" s="549">
        <v>2</v>
      </c>
      <c r="G328" s="550"/>
      <c r="H328" s="598" t="str">
        <f t="shared" si="6"/>
        <v>Belum Diisi</v>
      </c>
      <c r="I328" s="592" t="s">
        <v>26</v>
      </c>
      <c r="J328" s="593" t="str">
        <f>IF($D$327="Y/T","Isi Sasaran",IF($E$327=0,0,IF(I328="Y",1,IF(I328="T",0,"Isi Dulu"))))</f>
        <v>Isi Sasaran</v>
      </c>
      <c r="K328" s="592" t="s">
        <v>26</v>
      </c>
      <c r="L328" s="593" t="str">
        <f>IF($D$327="Y/T","Isi Sasaran",IF($E$327=0,0,IF(K328="Y",1,IF(K328="T",0,"Isi Dulu"))))</f>
        <v>Isi Sasaran</v>
      </c>
      <c r="M328" s="849"/>
      <c r="N328" s="852"/>
    </row>
    <row r="329" spans="2:14" ht="15.75">
      <c r="B329" s="837"/>
      <c r="C329" s="840"/>
      <c r="D329" s="858"/>
      <c r="E329" s="855"/>
      <c r="F329" s="549">
        <v>3</v>
      </c>
      <c r="G329" s="550"/>
      <c r="H329" s="598" t="str">
        <f t="shared" si="6"/>
        <v>Belum Diisi</v>
      </c>
      <c r="I329" s="592" t="s">
        <v>26</v>
      </c>
      <c r="J329" s="593" t="str">
        <f>IF($D$327="Y/T","Isi Sasaran",IF($E$327=0,0,IF(I329="Y",1,IF(I329="T",0,"Isi Dulu"))))</f>
        <v>Isi Sasaran</v>
      </c>
      <c r="K329" s="592" t="s">
        <v>26</v>
      </c>
      <c r="L329" s="593" t="str">
        <f>IF($D$327="Y/T","Isi Sasaran",IF($E$327=0,0,IF(K329="Y",1,IF(K329="T",0,"Isi Dulu"))))</f>
        <v>Isi Sasaran</v>
      </c>
      <c r="M329" s="849"/>
      <c r="N329" s="852"/>
    </row>
    <row r="330" spans="2:14" ht="15.75">
      <c r="B330" s="837"/>
      <c r="C330" s="840"/>
      <c r="D330" s="858"/>
      <c r="E330" s="855"/>
      <c r="F330" s="549">
        <v>4</v>
      </c>
      <c r="G330" s="550"/>
      <c r="H330" s="598" t="str">
        <f t="shared" si="6"/>
        <v>Belum Diisi</v>
      </c>
      <c r="I330" s="592" t="s">
        <v>26</v>
      </c>
      <c r="J330" s="593" t="str">
        <f>IF($D$327="Y/T","Isi Sasaran",IF($E$327=0,0,IF(I330="Y",1,IF(I330="T",0,"Isi Dulu"))))</f>
        <v>Isi Sasaran</v>
      </c>
      <c r="K330" s="592" t="s">
        <v>26</v>
      </c>
      <c r="L330" s="593" t="str">
        <f>IF($D$327="Y/T","Isi Sasaran",IF($E$327=0,0,IF(K330="Y",1,IF(K330="T",0,"Isi Dulu"))))</f>
        <v>Isi Sasaran</v>
      </c>
      <c r="M330" s="849"/>
      <c r="N330" s="852"/>
    </row>
    <row r="331" spans="2:14" ht="15.75">
      <c r="B331" s="838"/>
      <c r="C331" s="841"/>
      <c r="D331" s="859"/>
      <c r="E331" s="856"/>
      <c r="F331" s="569">
        <v>5</v>
      </c>
      <c r="G331" s="570"/>
      <c r="H331" s="599" t="str">
        <f t="shared" si="6"/>
        <v>Belum Diisi</v>
      </c>
      <c r="I331" s="595" t="s">
        <v>26</v>
      </c>
      <c r="J331" s="596" t="str">
        <f>IF($D$327="Y/T","Isi Sasaran",IF($E$327=0,0,IF(I331="Y",1,IF(I331="T",0,"Isi Dulu"))))</f>
        <v>Isi Sasaran</v>
      </c>
      <c r="K331" s="595" t="s">
        <v>26</v>
      </c>
      <c r="L331" s="596" t="str">
        <f>IF($D$327="Y/T","Isi Sasaran",IF($E$327=0,0,IF(K331="Y",1,IF(K331="T",0,"Isi Dulu"))))</f>
        <v>Isi Sasaran</v>
      </c>
      <c r="M331" s="850"/>
      <c r="N331" s="853"/>
    </row>
    <row r="332" spans="2:14" ht="15.75">
      <c r="B332" s="836">
        <v>5</v>
      </c>
      <c r="C332" s="839"/>
      <c r="D332" s="857" t="s">
        <v>26</v>
      </c>
      <c r="E332" s="854" t="str">
        <f>IF(D332="Y",1,IF(D332="T",0,IF(D332="Y/T","Belum diisi","Error")))</f>
        <v>Belum diisi</v>
      </c>
      <c r="F332" s="528">
        <v>1</v>
      </c>
      <c r="G332" s="529"/>
      <c r="H332" s="600" t="str">
        <f t="shared" si="6"/>
        <v>Belum Diisi</v>
      </c>
      <c r="I332" s="590" t="s">
        <v>26</v>
      </c>
      <c r="J332" s="591" t="str">
        <f>IF($D$332="Y/T","Isi Sasaran",IF($E$332=0,0,IF(I332="Y",1,IF(I332="T",0,"Isi Dulu"))))</f>
        <v>Isi Sasaran</v>
      </c>
      <c r="K332" s="590" t="s">
        <v>26</v>
      </c>
      <c r="L332" s="591" t="str">
        <f>IF($D$332="Y/T","Isi Sasaran",IF($E$332=0,0,IF(K332="Y",1,IF(K332="T",0,"Isi Dulu"))))</f>
        <v>Isi Sasaran</v>
      </c>
      <c r="M332" s="848" t="s">
        <v>26</v>
      </c>
      <c r="N332" s="851" t="str">
        <f>IF(M332="Y",1,IF(M332="T",0,IF(M332="Y/T","Belum diisi","Error")))</f>
        <v>Belum diisi</v>
      </c>
    </row>
    <row r="333" spans="2:14" ht="15.75">
      <c r="B333" s="837"/>
      <c r="C333" s="840"/>
      <c r="D333" s="858"/>
      <c r="E333" s="855"/>
      <c r="F333" s="549">
        <v>2</v>
      </c>
      <c r="G333" s="550"/>
      <c r="H333" s="598" t="str">
        <f t="shared" si="6"/>
        <v>Belum Diisi</v>
      </c>
      <c r="I333" s="592" t="s">
        <v>26</v>
      </c>
      <c r="J333" s="593" t="str">
        <f>IF($D$332="Y/T","Isi Sasaran",IF($E$332=0,0,IF(I333="Y",1,IF(I333="T",0,"Isi Dulu"))))</f>
        <v>Isi Sasaran</v>
      </c>
      <c r="K333" s="592" t="s">
        <v>26</v>
      </c>
      <c r="L333" s="593" t="str">
        <f>IF($D$332="Y/T","Isi Sasaran",IF($E$332=0,0,IF(K333="Y",1,IF(K333="T",0,"Isi Dulu"))))</f>
        <v>Isi Sasaran</v>
      </c>
      <c r="M333" s="849"/>
      <c r="N333" s="852"/>
    </row>
    <row r="334" spans="2:14" ht="15.75">
      <c r="B334" s="837"/>
      <c r="C334" s="840"/>
      <c r="D334" s="858"/>
      <c r="E334" s="855"/>
      <c r="F334" s="549">
        <v>3</v>
      </c>
      <c r="G334" s="550"/>
      <c r="H334" s="598" t="str">
        <f t="shared" si="6"/>
        <v>Belum Diisi</v>
      </c>
      <c r="I334" s="592" t="s">
        <v>26</v>
      </c>
      <c r="J334" s="593" t="str">
        <f>IF($D$332="Y/T","Isi Sasaran",IF($E$332=0,0,IF(I334="Y",1,IF(I334="T",0,"Isi Dulu"))))</f>
        <v>Isi Sasaran</v>
      </c>
      <c r="K334" s="592" t="s">
        <v>26</v>
      </c>
      <c r="L334" s="593" t="str">
        <f>IF($D$332="Y/T","Isi Sasaran",IF($E$332=0,0,IF(K334="Y",1,IF(K334="T",0,"Isi Dulu"))))</f>
        <v>Isi Sasaran</v>
      </c>
      <c r="M334" s="849"/>
      <c r="N334" s="852"/>
    </row>
    <row r="335" spans="2:14" ht="15.75">
      <c r="B335" s="837"/>
      <c r="C335" s="840"/>
      <c r="D335" s="858"/>
      <c r="E335" s="855"/>
      <c r="F335" s="549">
        <v>4</v>
      </c>
      <c r="G335" s="550"/>
      <c r="H335" s="598" t="str">
        <f t="shared" si="6"/>
        <v>Belum Diisi</v>
      </c>
      <c r="I335" s="592" t="s">
        <v>26</v>
      </c>
      <c r="J335" s="593" t="str">
        <f>IF($D$332="Y/T","Isi Sasaran",IF($E$332=0,0,IF(I335="Y",1,IF(I335="T",0,"Isi Dulu"))))</f>
        <v>Isi Sasaran</v>
      </c>
      <c r="K335" s="592" t="s">
        <v>26</v>
      </c>
      <c r="L335" s="593" t="str">
        <f>IF($D$332="Y/T","Isi Sasaran",IF($E$332=0,0,IF(K335="Y",1,IF(K335="T",0,"Isi Dulu"))))</f>
        <v>Isi Sasaran</v>
      </c>
      <c r="M335" s="849"/>
      <c r="N335" s="852"/>
    </row>
    <row r="336" spans="2:14" ht="15.75">
      <c r="B336" s="838"/>
      <c r="C336" s="841"/>
      <c r="D336" s="859"/>
      <c r="E336" s="856"/>
      <c r="F336" s="569">
        <v>5</v>
      </c>
      <c r="G336" s="570"/>
      <c r="H336" s="599" t="str">
        <f t="shared" si="6"/>
        <v>Belum Diisi</v>
      </c>
      <c r="I336" s="595" t="s">
        <v>26</v>
      </c>
      <c r="J336" s="596" t="str">
        <f>IF($D$332="Y/T","Isi Sasaran",IF($E$332=0,0,IF(I336="Y",1,IF(I336="T",0,"Isi Dulu"))))</f>
        <v>Isi Sasaran</v>
      </c>
      <c r="K336" s="595" t="s">
        <v>26</v>
      </c>
      <c r="L336" s="596" t="str">
        <f>IF($D$332="Y/T","Isi Sasaran",IF($E$332=0,0,IF(K336="Y",1,IF(K336="T",0,"Isi Dulu"))))</f>
        <v>Isi Sasaran</v>
      </c>
      <c r="M336" s="850"/>
      <c r="N336" s="853"/>
    </row>
    <row r="337" spans="2:14" ht="15.75">
      <c r="B337" s="836">
        <v>6</v>
      </c>
      <c r="C337" s="839"/>
      <c r="D337" s="857" t="s">
        <v>26</v>
      </c>
      <c r="E337" s="854" t="str">
        <f>IF(D337="Y",1,IF(D337="T",0,IF(D337="Y/T","Belum diisi","Error")))</f>
        <v>Belum diisi</v>
      </c>
      <c r="F337" s="528">
        <v>1</v>
      </c>
      <c r="G337" s="529"/>
      <c r="H337" s="600" t="str">
        <f t="shared" si="6"/>
        <v>Belum Diisi</v>
      </c>
      <c r="I337" s="590" t="s">
        <v>26</v>
      </c>
      <c r="J337" s="591" t="str">
        <f>IF($D$337="Y/T","Isi Sasaran",IF($E$337=0,0,IF(I337="Y",1,IF(I337="T",0,"Isi Dulu"))))</f>
        <v>Isi Sasaran</v>
      </c>
      <c r="K337" s="590" t="s">
        <v>26</v>
      </c>
      <c r="L337" s="591" t="str">
        <f>IF($D$337="Y/T","Isi Sasaran",IF($E$337=0,0,IF(K337="Y",1,IF(K337="T",0,"Isi Dulu"))))</f>
        <v>Isi Sasaran</v>
      </c>
      <c r="M337" s="848" t="s">
        <v>26</v>
      </c>
      <c r="N337" s="851" t="str">
        <f>IF(M337="Y",1,IF(M337="T",0,IF(M337="Y/T","Belum diisi","Error")))</f>
        <v>Belum diisi</v>
      </c>
    </row>
    <row r="338" spans="2:14" ht="15.75">
      <c r="B338" s="837"/>
      <c r="C338" s="840"/>
      <c r="D338" s="858"/>
      <c r="E338" s="855"/>
      <c r="F338" s="549">
        <v>2</v>
      </c>
      <c r="G338" s="550"/>
      <c r="H338" s="598" t="str">
        <f t="shared" si="6"/>
        <v>Belum Diisi</v>
      </c>
      <c r="I338" s="592" t="s">
        <v>26</v>
      </c>
      <c r="J338" s="593" t="str">
        <f>IF($D$337="Y/T","Isi Sasaran",IF($E$337=0,0,IF(I338="Y",1,IF(I338="T",0,"Isi Dulu"))))</f>
        <v>Isi Sasaran</v>
      </c>
      <c r="K338" s="592" t="s">
        <v>26</v>
      </c>
      <c r="L338" s="593" t="str">
        <f>IF($D$337="Y/T","Isi Sasaran",IF($E$337=0,0,IF(K338="Y",1,IF(K338="T",0,"Isi Dulu"))))</f>
        <v>Isi Sasaran</v>
      </c>
      <c r="M338" s="849"/>
      <c r="N338" s="852"/>
    </row>
    <row r="339" spans="2:14" ht="15.75">
      <c r="B339" s="837"/>
      <c r="C339" s="840"/>
      <c r="D339" s="858"/>
      <c r="E339" s="855"/>
      <c r="F339" s="549">
        <v>3</v>
      </c>
      <c r="G339" s="550"/>
      <c r="H339" s="598" t="str">
        <f t="shared" si="6"/>
        <v>Belum Diisi</v>
      </c>
      <c r="I339" s="592" t="s">
        <v>26</v>
      </c>
      <c r="J339" s="593" t="str">
        <f>IF($D$337="Y/T","Isi Sasaran",IF($E$337=0,0,IF(I339="Y",1,IF(I339="T",0,"Isi Dulu"))))</f>
        <v>Isi Sasaran</v>
      </c>
      <c r="K339" s="592" t="s">
        <v>26</v>
      </c>
      <c r="L339" s="593" t="str">
        <f>IF($D$337="Y/T","Isi Sasaran",IF($E$337=0,0,IF(K339="Y",1,IF(K339="T",0,"Isi Dulu"))))</f>
        <v>Isi Sasaran</v>
      </c>
      <c r="M339" s="849"/>
      <c r="N339" s="852"/>
    </row>
    <row r="340" spans="2:14" ht="15.75">
      <c r="B340" s="837"/>
      <c r="C340" s="840"/>
      <c r="D340" s="858"/>
      <c r="E340" s="855"/>
      <c r="F340" s="549">
        <v>4</v>
      </c>
      <c r="G340" s="550"/>
      <c r="H340" s="598" t="str">
        <f t="shared" si="6"/>
        <v>Belum Diisi</v>
      </c>
      <c r="I340" s="592" t="s">
        <v>26</v>
      </c>
      <c r="J340" s="593" t="str">
        <f>IF($D$337="Y/T","Isi Sasaran",IF($E$337=0,0,IF(I340="Y",1,IF(I340="T",0,"Isi Dulu"))))</f>
        <v>Isi Sasaran</v>
      </c>
      <c r="K340" s="592" t="s">
        <v>26</v>
      </c>
      <c r="L340" s="593" t="str">
        <f>IF($D$337="Y/T","Isi Sasaran",IF($E$337=0,0,IF(K340="Y",1,IF(K340="T",0,"Isi Dulu"))))</f>
        <v>Isi Sasaran</v>
      </c>
      <c r="M340" s="849"/>
      <c r="N340" s="852"/>
    </row>
    <row r="341" spans="2:14" ht="15.75">
      <c r="B341" s="838"/>
      <c r="C341" s="841"/>
      <c r="D341" s="859"/>
      <c r="E341" s="856"/>
      <c r="F341" s="569">
        <v>5</v>
      </c>
      <c r="G341" s="570"/>
      <c r="H341" s="599" t="str">
        <f t="shared" si="6"/>
        <v>Belum Diisi</v>
      </c>
      <c r="I341" s="595" t="s">
        <v>26</v>
      </c>
      <c r="J341" s="596" t="str">
        <f>IF($D$337="Y/T","Isi Sasaran",IF($E$337=0,0,IF(I341="Y",1,IF(I341="T",0,"Isi Dulu"))))</f>
        <v>Isi Sasaran</v>
      </c>
      <c r="K341" s="595" t="s">
        <v>26</v>
      </c>
      <c r="L341" s="596" t="str">
        <f>IF($D$337="Y/T","Isi Sasaran",IF($E$337=0,0,IF(K341="Y",1,IF(K341="T",0,"Isi Dulu"))))</f>
        <v>Isi Sasaran</v>
      </c>
      <c r="M341" s="850"/>
      <c r="N341" s="853"/>
    </row>
    <row r="342" spans="2:14" ht="15.75">
      <c r="B342" s="836">
        <v>7</v>
      </c>
      <c r="C342" s="839"/>
      <c r="D342" s="857" t="s">
        <v>26</v>
      </c>
      <c r="E342" s="854" t="str">
        <f>IF(D342="Y",1,IF(D342="T",0,IF(D342="Y/T","Belum diisi","Error")))</f>
        <v>Belum diisi</v>
      </c>
      <c r="F342" s="528">
        <v>1</v>
      </c>
      <c r="G342" s="529"/>
      <c r="H342" s="600" t="str">
        <f t="shared" si="6"/>
        <v>Belum Diisi</v>
      </c>
      <c r="I342" s="590" t="s">
        <v>26</v>
      </c>
      <c r="J342" s="591" t="str">
        <f>IF($D$342="Y/T","Isi Sasaran",IF($E$342=0,0,IF(I342="Y",1,IF(I342="T",0,"Isi Dulu"))))</f>
        <v>Isi Sasaran</v>
      </c>
      <c r="K342" s="590" t="s">
        <v>26</v>
      </c>
      <c r="L342" s="591" t="str">
        <f>IF($D$342="Y/T","Isi Sasaran",IF($E$342=0,0,IF(K342="Y",1,IF(K342="T",0,"Isi Dulu"))))</f>
        <v>Isi Sasaran</v>
      </c>
      <c r="M342" s="848" t="s">
        <v>26</v>
      </c>
      <c r="N342" s="851" t="str">
        <f>IF(M342="Y",1,IF(M342="T",0,IF(M342="Y/T","Belum diisi","Error")))</f>
        <v>Belum diisi</v>
      </c>
    </row>
    <row r="343" spans="2:14" ht="15.75">
      <c r="B343" s="837"/>
      <c r="C343" s="840"/>
      <c r="D343" s="858"/>
      <c r="E343" s="855"/>
      <c r="F343" s="549">
        <v>2</v>
      </c>
      <c r="G343" s="550"/>
      <c r="H343" s="598" t="str">
        <f t="shared" si="6"/>
        <v>Belum Diisi</v>
      </c>
      <c r="I343" s="592" t="s">
        <v>26</v>
      </c>
      <c r="J343" s="593" t="str">
        <f>IF($D$342="Y/T","Isi Sasaran",IF($E$342=0,0,IF(I343="Y",1,IF(I343="T",0,"Isi Dulu"))))</f>
        <v>Isi Sasaran</v>
      </c>
      <c r="K343" s="592" t="s">
        <v>26</v>
      </c>
      <c r="L343" s="593" t="str">
        <f>IF($D$342="Y/T","Isi Sasaran",IF($E$342=0,0,IF(K343="Y",1,IF(K343="T",0,"Isi Dulu"))))</f>
        <v>Isi Sasaran</v>
      </c>
      <c r="M343" s="849"/>
      <c r="N343" s="852"/>
    </row>
    <row r="344" spans="2:14" ht="15.75">
      <c r="B344" s="837"/>
      <c r="C344" s="840"/>
      <c r="D344" s="858"/>
      <c r="E344" s="855"/>
      <c r="F344" s="549">
        <v>3</v>
      </c>
      <c r="G344" s="550"/>
      <c r="H344" s="598" t="str">
        <f t="shared" si="6"/>
        <v>Belum Diisi</v>
      </c>
      <c r="I344" s="592" t="s">
        <v>26</v>
      </c>
      <c r="J344" s="593" t="str">
        <f>IF($D$342="Y/T","Isi Sasaran",IF($E$342=0,0,IF(I344="Y",1,IF(I344="T",0,"Isi Dulu"))))</f>
        <v>Isi Sasaran</v>
      </c>
      <c r="K344" s="592" t="s">
        <v>26</v>
      </c>
      <c r="L344" s="593" t="str">
        <f>IF($D$342="Y/T","Isi Sasaran",IF($E$342=0,0,IF(K344="Y",1,IF(K344="T",0,"Isi Dulu"))))</f>
        <v>Isi Sasaran</v>
      </c>
      <c r="M344" s="849"/>
      <c r="N344" s="852"/>
    </row>
    <row r="345" spans="2:14" ht="15.75">
      <c r="B345" s="837"/>
      <c r="C345" s="840"/>
      <c r="D345" s="858"/>
      <c r="E345" s="855"/>
      <c r="F345" s="549">
        <v>4</v>
      </c>
      <c r="G345" s="550"/>
      <c r="H345" s="598" t="str">
        <f t="shared" si="6"/>
        <v>Belum Diisi</v>
      </c>
      <c r="I345" s="592" t="s">
        <v>26</v>
      </c>
      <c r="J345" s="593" t="str">
        <f>IF($D$342="Y/T","Isi Sasaran",IF($E$342=0,0,IF(I345="Y",1,IF(I345="T",0,"Isi Dulu"))))</f>
        <v>Isi Sasaran</v>
      </c>
      <c r="K345" s="592" t="s">
        <v>26</v>
      </c>
      <c r="L345" s="593" t="str">
        <f>IF($D$342="Y/T","Isi Sasaran",IF($E$342=0,0,IF(K345="Y",1,IF(K345="T",0,"Isi Dulu"))))</f>
        <v>Isi Sasaran</v>
      </c>
      <c r="M345" s="849"/>
      <c r="N345" s="852"/>
    </row>
    <row r="346" spans="2:14" ht="15.75">
      <c r="B346" s="838"/>
      <c r="C346" s="841"/>
      <c r="D346" s="859"/>
      <c r="E346" s="856"/>
      <c r="F346" s="569">
        <v>5</v>
      </c>
      <c r="G346" s="570"/>
      <c r="H346" s="599" t="str">
        <f t="shared" si="6"/>
        <v>Belum Diisi</v>
      </c>
      <c r="I346" s="595" t="s">
        <v>26</v>
      </c>
      <c r="J346" s="596" t="str">
        <f>IF($D$342="Y/T","Isi Sasaran",IF($E$342=0,0,IF(I346="Y",1,IF(I346="T",0,"Isi Dulu"))))</f>
        <v>Isi Sasaran</v>
      </c>
      <c r="K346" s="595" t="s">
        <v>26</v>
      </c>
      <c r="L346" s="596" t="str">
        <f>IF($D$342="Y/T","Isi Sasaran",IF($E$342=0,0,IF(K346="Y",1,IF(K346="T",0,"Isi Dulu"))))</f>
        <v>Isi Sasaran</v>
      </c>
      <c r="M346" s="850"/>
      <c r="N346" s="853"/>
    </row>
    <row r="347" spans="2:14" ht="15.75">
      <c r="B347" s="836">
        <v>8</v>
      </c>
      <c r="C347" s="839"/>
      <c r="D347" s="857" t="s">
        <v>26</v>
      </c>
      <c r="E347" s="854" t="str">
        <f>IF(D347="Y",1,IF(D347="T",0,IF(D347="Y/T","Belum diisi","Error")))</f>
        <v>Belum diisi</v>
      </c>
      <c r="F347" s="528">
        <v>1</v>
      </c>
      <c r="G347" s="529"/>
      <c r="H347" s="600" t="str">
        <f t="shared" si="6"/>
        <v>Belum Diisi</v>
      </c>
      <c r="I347" s="590" t="s">
        <v>26</v>
      </c>
      <c r="J347" s="591" t="str">
        <f>IF($D$347="Y/T","Isi Sasaran",IF($E$347=0,0,IF(I347="Y",1,IF(I347="T",0,"Isi Dulu"))))</f>
        <v>Isi Sasaran</v>
      </c>
      <c r="K347" s="590" t="s">
        <v>26</v>
      </c>
      <c r="L347" s="591" t="str">
        <f>IF($D$347="Y/T","Isi Sasaran",IF($E$347=0,0,IF(K347="Y",1,IF(K347="T",0,"Isi Dulu"))))</f>
        <v>Isi Sasaran</v>
      </c>
      <c r="M347" s="848" t="s">
        <v>26</v>
      </c>
      <c r="N347" s="851" t="str">
        <f>IF(M347="Y",1,IF(M347="T",0,IF(M347="Y/T","Belum diisi","Error")))</f>
        <v>Belum diisi</v>
      </c>
    </row>
    <row r="348" spans="2:14" ht="15.75">
      <c r="B348" s="837"/>
      <c r="C348" s="840"/>
      <c r="D348" s="858"/>
      <c r="E348" s="855"/>
      <c r="F348" s="549">
        <v>2</v>
      </c>
      <c r="G348" s="550"/>
      <c r="H348" s="598" t="str">
        <f t="shared" si="6"/>
        <v>Belum Diisi</v>
      </c>
      <c r="I348" s="592" t="s">
        <v>26</v>
      </c>
      <c r="J348" s="593" t="str">
        <f>IF($D$347="Y/T","Isi Sasaran",IF($E$347=0,0,IF(I348="Y",1,IF(I348="T",0,"Isi Dulu"))))</f>
        <v>Isi Sasaran</v>
      </c>
      <c r="K348" s="592" t="s">
        <v>26</v>
      </c>
      <c r="L348" s="593" t="str">
        <f>IF($D$347="Y/T","Isi Sasaran",IF($E$347=0,0,IF(K348="Y",1,IF(K348="T",0,"Isi Dulu"))))</f>
        <v>Isi Sasaran</v>
      </c>
      <c r="M348" s="849"/>
      <c r="N348" s="852"/>
    </row>
    <row r="349" spans="2:14" ht="15.75">
      <c r="B349" s="837"/>
      <c r="C349" s="840"/>
      <c r="D349" s="858"/>
      <c r="E349" s="855"/>
      <c r="F349" s="549">
        <v>3</v>
      </c>
      <c r="G349" s="550"/>
      <c r="H349" s="598" t="str">
        <f t="shared" si="6"/>
        <v>Belum Diisi</v>
      </c>
      <c r="I349" s="592" t="s">
        <v>26</v>
      </c>
      <c r="J349" s="593" t="str">
        <f>IF($D$347="Y/T","Isi Sasaran",IF($E$347=0,0,IF(I349="Y",1,IF(I349="T",0,"Isi Dulu"))))</f>
        <v>Isi Sasaran</v>
      </c>
      <c r="K349" s="592" t="s">
        <v>26</v>
      </c>
      <c r="L349" s="593" t="str">
        <f>IF($D$347="Y/T","Isi Sasaran",IF($E$347=0,0,IF(K349="Y",1,IF(K349="T",0,"Isi Dulu"))))</f>
        <v>Isi Sasaran</v>
      </c>
      <c r="M349" s="849"/>
      <c r="N349" s="852"/>
    </row>
    <row r="350" spans="2:14" ht="15.75">
      <c r="B350" s="837"/>
      <c r="C350" s="840"/>
      <c r="D350" s="858"/>
      <c r="E350" s="855"/>
      <c r="F350" s="549">
        <v>4</v>
      </c>
      <c r="G350" s="550"/>
      <c r="H350" s="598" t="str">
        <f t="shared" si="6"/>
        <v>Belum Diisi</v>
      </c>
      <c r="I350" s="592" t="s">
        <v>26</v>
      </c>
      <c r="J350" s="593" t="str">
        <f>IF($D$347="Y/T","Isi Sasaran",IF($E$347=0,0,IF(I350="Y",1,IF(I350="T",0,"Isi Dulu"))))</f>
        <v>Isi Sasaran</v>
      </c>
      <c r="K350" s="592" t="s">
        <v>26</v>
      </c>
      <c r="L350" s="593" t="str">
        <f>IF($D$347="Y/T","Isi Sasaran",IF($E$347=0,0,IF(K350="Y",1,IF(K350="T",0,"Isi Dulu"))))</f>
        <v>Isi Sasaran</v>
      </c>
      <c r="M350" s="849"/>
      <c r="N350" s="852"/>
    </row>
    <row r="351" spans="2:14" ht="15.75">
      <c r="B351" s="838"/>
      <c r="C351" s="841"/>
      <c r="D351" s="859"/>
      <c r="E351" s="856"/>
      <c r="F351" s="569">
        <v>5</v>
      </c>
      <c r="G351" s="570"/>
      <c r="H351" s="599" t="str">
        <f t="shared" si="6"/>
        <v>Belum Diisi</v>
      </c>
      <c r="I351" s="595" t="s">
        <v>26</v>
      </c>
      <c r="J351" s="596" t="str">
        <f>IF($D$347="Y/T","Isi Sasaran",IF($E$347=0,0,IF(I351="Y",1,IF(I351="T",0,"Isi Dulu"))))</f>
        <v>Isi Sasaran</v>
      </c>
      <c r="K351" s="595" t="s">
        <v>26</v>
      </c>
      <c r="L351" s="596" t="str">
        <f>IF($D$347="Y/T","Isi Sasaran",IF($E$347=0,0,IF(K351="Y",1,IF(K351="T",0,"Isi Dulu"))))</f>
        <v>Isi Sasaran</v>
      </c>
      <c r="M351" s="850"/>
      <c r="N351" s="853"/>
    </row>
    <row r="352" spans="2:14" ht="15.75">
      <c r="B352" s="836">
        <v>9</v>
      </c>
      <c r="C352" s="839"/>
      <c r="D352" s="857" t="s">
        <v>26</v>
      </c>
      <c r="E352" s="854" t="str">
        <f>IF(D352="Y",1,IF(D352="T",0,IF(D352="Y/T","Belum diisi","Error")))</f>
        <v>Belum diisi</v>
      </c>
      <c r="F352" s="528">
        <v>1</v>
      </c>
      <c r="G352" s="529"/>
      <c r="H352" s="600" t="str">
        <f t="shared" si="6"/>
        <v>Belum Diisi</v>
      </c>
      <c r="I352" s="590" t="s">
        <v>26</v>
      </c>
      <c r="J352" s="591" t="str">
        <f>IF($D$352="Y/T","Isi Sasaran",IF($E$352=0,0,IF(I352="Y",1,IF(I352="T",0,"Isi Dulu"))))</f>
        <v>Isi Sasaran</v>
      </c>
      <c r="K352" s="590" t="s">
        <v>26</v>
      </c>
      <c r="L352" s="591" t="str">
        <f>IF($D$352="Y/T","Isi Sasaran",IF($E$352=0,0,IF(K352="Y",1,IF(K352="T",0,"Isi Dulu"))))</f>
        <v>Isi Sasaran</v>
      </c>
      <c r="M352" s="848" t="s">
        <v>26</v>
      </c>
      <c r="N352" s="851" t="str">
        <f>IF(M352="Y",1,IF(M352="T",0,IF(M352="Y/T","Belum diisi","Error")))</f>
        <v>Belum diisi</v>
      </c>
    </row>
    <row r="353" spans="2:14" ht="15.75">
      <c r="B353" s="837"/>
      <c r="C353" s="840"/>
      <c r="D353" s="858"/>
      <c r="E353" s="855"/>
      <c r="F353" s="549">
        <v>2</v>
      </c>
      <c r="G353" s="550"/>
      <c r="H353" s="598" t="str">
        <f t="shared" si="6"/>
        <v>Belum Diisi</v>
      </c>
      <c r="I353" s="592" t="s">
        <v>26</v>
      </c>
      <c r="J353" s="593" t="str">
        <f>IF($D$352="Y/T","Isi Sasaran",IF($E$352=0,0,IF(I353="Y",1,IF(I353="T",0,"Isi Dulu"))))</f>
        <v>Isi Sasaran</v>
      </c>
      <c r="K353" s="592" t="s">
        <v>26</v>
      </c>
      <c r="L353" s="593" t="str">
        <f>IF($D$352="Y/T","Isi Sasaran",IF($E$352=0,0,IF(K353="Y",1,IF(K353="T",0,"Isi Dulu"))))</f>
        <v>Isi Sasaran</v>
      </c>
      <c r="M353" s="849"/>
      <c r="N353" s="852"/>
    </row>
    <row r="354" spans="2:14" ht="15.75">
      <c r="B354" s="837"/>
      <c r="C354" s="840"/>
      <c r="D354" s="858"/>
      <c r="E354" s="855"/>
      <c r="F354" s="549">
        <v>3</v>
      </c>
      <c r="G354" s="550"/>
      <c r="H354" s="598" t="str">
        <f t="shared" si="6"/>
        <v>Belum Diisi</v>
      </c>
      <c r="I354" s="592" t="s">
        <v>26</v>
      </c>
      <c r="J354" s="593" t="str">
        <f>IF($D$352="Y/T","Isi Sasaran",IF($E$352=0,0,IF(I354="Y",1,IF(I354="T",0,"Isi Dulu"))))</f>
        <v>Isi Sasaran</v>
      </c>
      <c r="K354" s="592" t="s">
        <v>26</v>
      </c>
      <c r="L354" s="593" t="str">
        <f>IF($D$352="Y/T","Isi Sasaran",IF($E$352=0,0,IF(K354="Y",1,IF(K354="T",0,"Isi Dulu"))))</f>
        <v>Isi Sasaran</v>
      </c>
      <c r="M354" s="849"/>
      <c r="N354" s="852"/>
    </row>
    <row r="355" spans="2:14" ht="15.75">
      <c r="B355" s="837"/>
      <c r="C355" s="840"/>
      <c r="D355" s="858"/>
      <c r="E355" s="855"/>
      <c r="F355" s="549">
        <v>4</v>
      </c>
      <c r="G355" s="550"/>
      <c r="H355" s="598" t="str">
        <f t="shared" si="6"/>
        <v>Belum Diisi</v>
      </c>
      <c r="I355" s="592" t="s">
        <v>26</v>
      </c>
      <c r="J355" s="593" t="str">
        <f>IF($D$352="Y/T","Isi Sasaran",IF($E$352=0,0,IF(I355="Y",1,IF(I355="T",0,"Isi Dulu"))))</f>
        <v>Isi Sasaran</v>
      </c>
      <c r="K355" s="592" t="s">
        <v>26</v>
      </c>
      <c r="L355" s="593" t="str">
        <f>IF($D$352="Y/T","Isi Sasaran",IF($E$352=0,0,IF(K355="Y",1,IF(K355="T",0,"Isi Dulu"))))</f>
        <v>Isi Sasaran</v>
      </c>
      <c r="M355" s="849"/>
      <c r="N355" s="852"/>
    </row>
    <row r="356" spans="2:14" ht="15.75">
      <c r="B356" s="838"/>
      <c r="C356" s="841"/>
      <c r="D356" s="859"/>
      <c r="E356" s="856"/>
      <c r="F356" s="569">
        <v>5</v>
      </c>
      <c r="G356" s="570"/>
      <c r="H356" s="599" t="str">
        <f t="shared" si="6"/>
        <v>Belum Diisi</v>
      </c>
      <c r="I356" s="595" t="s">
        <v>26</v>
      </c>
      <c r="J356" s="596" t="str">
        <f>IF($D$352="Y/T","Isi Sasaran",IF($E$352=0,0,IF(I356="Y",1,IF(I356="T",0,"Isi Dulu"))))</f>
        <v>Isi Sasaran</v>
      </c>
      <c r="K356" s="595" t="s">
        <v>26</v>
      </c>
      <c r="L356" s="596" t="str">
        <f>IF($D$352="Y/T","Isi Sasaran",IF($E$352=0,0,IF(K356="Y",1,IF(K356="T",0,"Isi Dulu"))))</f>
        <v>Isi Sasaran</v>
      </c>
      <c r="M356" s="850"/>
      <c r="N356" s="853"/>
    </row>
    <row r="357" spans="2:14" ht="15.75">
      <c r="B357" s="836">
        <v>10</v>
      </c>
      <c r="C357" s="839"/>
      <c r="D357" s="857" t="s">
        <v>26</v>
      </c>
      <c r="E357" s="854" t="str">
        <f>IF(D357="Y",1,IF(D357="T",0,IF(D357="Y/T","Belum diisi","Error")))</f>
        <v>Belum diisi</v>
      </c>
      <c r="F357" s="528">
        <v>1</v>
      </c>
      <c r="G357" s="529"/>
      <c r="H357" s="600" t="str">
        <f t="shared" si="6"/>
        <v>Belum Diisi</v>
      </c>
      <c r="I357" s="590" t="s">
        <v>26</v>
      </c>
      <c r="J357" s="591" t="str">
        <f>IF($D$357="Y/T","Isi Sasaran",IF($E$357=0,0,IF(I357="Y",1,IF(I357="T",0,"Isi Dulu"))))</f>
        <v>Isi Sasaran</v>
      </c>
      <c r="K357" s="590" t="s">
        <v>26</v>
      </c>
      <c r="L357" s="591" t="str">
        <f>IF($D$357="Y/T","Isi Sasaran",IF($E$357=0,0,IF(K357="Y",1,IF(K357="T",0,"Isi Dulu"))))</f>
        <v>Isi Sasaran</v>
      </c>
      <c r="M357" s="848" t="s">
        <v>26</v>
      </c>
      <c r="N357" s="851" t="str">
        <f>IF(M357="Y",1,IF(M357="T",0,IF(M357="Y/T","Belum diisi","Error")))</f>
        <v>Belum diisi</v>
      </c>
    </row>
    <row r="358" spans="2:14" ht="15.75">
      <c r="B358" s="837"/>
      <c r="C358" s="840"/>
      <c r="D358" s="858"/>
      <c r="E358" s="855"/>
      <c r="F358" s="549">
        <v>2</v>
      </c>
      <c r="G358" s="550"/>
      <c r="H358" s="598" t="str">
        <f t="shared" si="6"/>
        <v>Belum Diisi</v>
      </c>
      <c r="I358" s="592" t="s">
        <v>26</v>
      </c>
      <c r="J358" s="593" t="str">
        <f>IF($D$357="Y/T","Isi Sasaran",IF($E$357=0,0,IF(I358="Y",1,IF(I358="T",0,"Isi Dulu"))))</f>
        <v>Isi Sasaran</v>
      </c>
      <c r="K358" s="592" t="s">
        <v>26</v>
      </c>
      <c r="L358" s="593" t="str">
        <f>IF($D$357="Y/T","Isi Sasaran",IF($E$357=0,0,IF(K358="Y",1,IF(K358="T",0,"Isi Dulu"))))</f>
        <v>Isi Sasaran</v>
      </c>
      <c r="M358" s="849"/>
      <c r="N358" s="852"/>
    </row>
    <row r="359" spans="2:14" ht="15.75">
      <c r="B359" s="837"/>
      <c r="C359" s="840"/>
      <c r="D359" s="858"/>
      <c r="E359" s="855"/>
      <c r="F359" s="549">
        <v>3</v>
      </c>
      <c r="G359" s="550"/>
      <c r="H359" s="598" t="str">
        <f t="shared" si="6"/>
        <v>Belum Diisi</v>
      </c>
      <c r="I359" s="592" t="s">
        <v>26</v>
      </c>
      <c r="J359" s="593" t="str">
        <f>IF($D$357="Y/T","Isi Sasaran",IF($E$357=0,0,IF(I359="Y",1,IF(I359="T",0,"Isi Dulu"))))</f>
        <v>Isi Sasaran</v>
      </c>
      <c r="K359" s="592" t="s">
        <v>26</v>
      </c>
      <c r="L359" s="593" t="str">
        <f>IF($D$357="Y/T","Isi Sasaran",IF($E$357=0,0,IF(K359="Y",1,IF(K359="T",0,"Isi Dulu"))))</f>
        <v>Isi Sasaran</v>
      </c>
      <c r="M359" s="849"/>
      <c r="N359" s="852"/>
    </row>
    <row r="360" spans="2:14" ht="15.75">
      <c r="B360" s="837"/>
      <c r="C360" s="840"/>
      <c r="D360" s="858"/>
      <c r="E360" s="855"/>
      <c r="F360" s="549">
        <v>4</v>
      </c>
      <c r="G360" s="550"/>
      <c r="H360" s="598" t="str">
        <f t="shared" si="6"/>
        <v>Belum Diisi</v>
      </c>
      <c r="I360" s="592" t="s">
        <v>26</v>
      </c>
      <c r="J360" s="593" t="str">
        <f>IF($D$357="Y/T","Isi Sasaran",IF($E$357=0,0,IF(I360="Y",1,IF(I360="T",0,"Isi Dulu"))))</f>
        <v>Isi Sasaran</v>
      </c>
      <c r="K360" s="592" t="s">
        <v>26</v>
      </c>
      <c r="L360" s="593" t="str">
        <f>IF($D$357="Y/T","Isi Sasaran",IF($E$357=0,0,IF(K360="Y",1,IF(K360="T",0,"Isi Dulu"))))</f>
        <v>Isi Sasaran</v>
      </c>
      <c r="M360" s="849"/>
      <c r="N360" s="852"/>
    </row>
    <row r="361" spans="2:14" ht="15.75">
      <c r="B361" s="838"/>
      <c r="C361" s="841"/>
      <c r="D361" s="859"/>
      <c r="E361" s="856"/>
      <c r="F361" s="569">
        <v>5</v>
      </c>
      <c r="G361" s="570"/>
      <c r="H361" s="599" t="str">
        <f t="shared" si="6"/>
        <v>Belum Diisi</v>
      </c>
      <c r="I361" s="595" t="s">
        <v>26</v>
      </c>
      <c r="J361" s="596" t="str">
        <f>IF($D$357="Y/T","Isi Sasaran",IF($E$357=0,0,IF(I361="Y",1,IF(I361="T",0,"Isi Dulu"))))</f>
        <v>Isi Sasaran</v>
      </c>
      <c r="K361" s="595" t="s">
        <v>26</v>
      </c>
      <c r="L361" s="596" t="str">
        <f>IF($D$357="Y/T","Isi Sasaran",IF($E$357=0,0,IF(K361="Y",1,IF(K361="T",0,"Isi Dulu"))))</f>
        <v>Isi Sasaran</v>
      </c>
      <c r="M361" s="850"/>
      <c r="N361" s="853"/>
    </row>
    <row r="362" spans="2:14" ht="15.75">
      <c r="B362" s="836">
        <v>11</v>
      </c>
      <c r="C362" s="839"/>
      <c r="D362" s="857" t="s">
        <v>26</v>
      </c>
      <c r="E362" s="854" t="str">
        <f>IF(D362="Y",1,IF(D362="T",0,IF(D362="Y/T","Belum diisi","Error")))</f>
        <v>Belum diisi</v>
      </c>
      <c r="F362" s="528">
        <v>1</v>
      </c>
      <c r="G362" s="529"/>
      <c r="H362" s="600" t="str">
        <f t="shared" si="6"/>
        <v>Belum Diisi</v>
      </c>
      <c r="I362" s="590" t="s">
        <v>26</v>
      </c>
      <c r="J362" s="591" t="str">
        <f>IF($D$362="Y/T","Isi Sasaran",IF($E$362=0,0,IF(I362="Y",1,IF(I362="T",0,"Isi Dulu"))))</f>
        <v>Isi Sasaran</v>
      </c>
      <c r="K362" s="590" t="s">
        <v>26</v>
      </c>
      <c r="L362" s="591" t="str">
        <f>IF($D$362="Y/T","Isi Sasaran",IF($E$362=0,0,IF(K362="Y",1,IF(K362="T",0,"Isi Dulu"))))</f>
        <v>Isi Sasaran</v>
      </c>
      <c r="M362" s="848" t="s">
        <v>26</v>
      </c>
      <c r="N362" s="851" t="str">
        <f>IF(M362="Y",1,IF(M362="T",0,IF(M362="Y/T","Belum diisi","Error")))</f>
        <v>Belum diisi</v>
      </c>
    </row>
    <row r="363" spans="2:14" ht="15.75">
      <c r="B363" s="837"/>
      <c r="C363" s="840"/>
      <c r="D363" s="858"/>
      <c r="E363" s="855"/>
      <c r="F363" s="549">
        <v>2</v>
      </c>
      <c r="G363" s="550"/>
      <c r="H363" s="598" t="str">
        <f t="shared" si="6"/>
        <v>Belum Diisi</v>
      </c>
      <c r="I363" s="592" t="s">
        <v>26</v>
      </c>
      <c r="J363" s="593" t="str">
        <f>IF($D$362="Y/T","Isi Sasaran",IF($E$362=0,0,IF(I363="Y",1,IF(I363="T",0,"Isi Dulu"))))</f>
        <v>Isi Sasaran</v>
      </c>
      <c r="K363" s="592" t="s">
        <v>26</v>
      </c>
      <c r="L363" s="593" t="str">
        <f>IF($D$362="Y/T","Isi Sasaran",IF($E$362=0,0,IF(K363="Y",1,IF(K363="T",0,"Isi Dulu"))))</f>
        <v>Isi Sasaran</v>
      </c>
      <c r="M363" s="849"/>
      <c r="N363" s="852"/>
    </row>
    <row r="364" spans="2:14" ht="15.75">
      <c r="B364" s="837"/>
      <c r="C364" s="840"/>
      <c r="D364" s="858"/>
      <c r="E364" s="855"/>
      <c r="F364" s="549">
        <v>3</v>
      </c>
      <c r="G364" s="550"/>
      <c r="H364" s="598" t="str">
        <f t="shared" si="6"/>
        <v>Belum Diisi</v>
      </c>
      <c r="I364" s="592" t="s">
        <v>26</v>
      </c>
      <c r="J364" s="593" t="str">
        <f>IF($D$362="Y/T","Isi Sasaran",IF($E$362=0,0,IF(I364="Y",1,IF(I364="T",0,"Isi Dulu"))))</f>
        <v>Isi Sasaran</v>
      </c>
      <c r="K364" s="592" t="s">
        <v>26</v>
      </c>
      <c r="L364" s="593" t="str">
        <f>IF($D$362="Y/T","Isi Sasaran",IF($E$362=0,0,IF(K364="Y",1,IF(K364="T",0,"Isi Dulu"))))</f>
        <v>Isi Sasaran</v>
      </c>
      <c r="M364" s="849"/>
      <c r="N364" s="852"/>
    </row>
    <row r="365" spans="2:14" ht="15.75">
      <c r="B365" s="837"/>
      <c r="C365" s="840"/>
      <c r="D365" s="858"/>
      <c r="E365" s="855"/>
      <c r="F365" s="549">
        <v>4</v>
      </c>
      <c r="G365" s="550"/>
      <c r="H365" s="598" t="str">
        <f t="shared" si="6"/>
        <v>Belum Diisi</v>
      </c>
      <c r="I365" s="592" t="s">
        <v>26</v>
      </c>
      <c r="J365" s="593" t="str">
        <f>IF($D$362="Y/T","Isi Sasaran",IF($E$362=0,0,IF(I365="Y",1,IF(I365="T",0,"Isi Dulu"))))</f>
        <v>Isi Sasaran</v>
      </c>
      <c r="K365" s="592" t="s">
        <v>26</v>
      </c>
      <c r="L365" s="593" t="str">
        <f>IF($D$362="Y/T","Isi Sasaran",IF($E$362=0,0,IF(K365="Y",1,IF(K365="T",0,"Isi Dulu"))))</f>
        <v>Isi Sasaran</v>
      </c>
      <c r="M365" s="849"/>
      <c r="N365" s="852"/>
    </row>
    <row r="366" spans="2:14" ht="15.75">
      <c r="B366" s="838"/>
      <c r="C366" s="841"/>
      <c r="D366" s="859"/>
      <c r="E366" s="856"/>
      <c r="F366" s="569">
        <v>5</v>
      </c>
      <c r="G366" s="570"/>
      <c r="H366" s="599" t="str">
        <f t="shared" si="6"/>
        <v>Belum Diisi</v>
      </c>
      <c r="I366" s="595" t="s">
        <v>26</v>
      </c>
      <c r="J366" s="596" t="str">
        <f>IF($D$362="Y/T","Isi Sasaran",IF($E$362=0,0,IF(I366="Y",1,IF(I366="T",0,"Isi Dulu"))))</f>
        <v>Isi Sasaran</v>
      </c>
      <c r="K366" s="595" t="s">
        <v>26</v>
      </c>
      <c r="L366" s="596" t="str">
        <f>IF($D$362="Y/T","Isi Sasaran",IF($E$362=0,0,IF(K366="Y",1,IF(K366="T",0,"Isi Dulu"))))</f>
        <v>Isi Sasaran</v>
      </c>
      <c r="M366" s="850"/>
      <c r="N366" s="853"/>
    </row>
    <row r="367" spans="2:14" ht="15.75">
      <c r="B367" s="836">
        <v>12</v>
      </c>
      <c r="C367" s="839"/>
      <c r="D367" s="857" t="s">
        <v>26</v>
      </c>
      <c r="E367" s="854" t="str">
        <f>IF(D367="Y",1,IF(D367="T",0,IF(D367="Y/T","Belum diisi","Error")))</f>
        <v>Belum diisi</v>
      </c>
      <c r="F367" s="528">
        <v>1</v>
      </c>
      <c r="G367" s="529"/>
      <c r="H367" s="600" t="str">
        <f t="shared" si="6"/>
        <v>Belum Diisi</v>
      </c>
      <c r="I367" s="590" t="s">
        <v>26</v>
      </c>
      <c r="J367" s="591" t="str">
        <f>IF($D$367="Y/T","Isi Sasaran",IF($E$367=0,0,IF(I367="Y",1,IF(I367="T",0,"Isi Dulu"))))</f>
        <v>Isi Sasaran</v>
      </c>
      <c r="K367" s="590" t="s">
        <v>26</v>
      </c>
      <c r="L367" s="591" t="str">
        <f>IF($D$367="Y/T","Isi Sasaran",IF($E$367=0,0,IF(K367="Y",1,IF(K367="T",0,"Isi Dulu"))))</f>
        <v>Isi Sasaran</v>
      </c>
      <c r="M367" s="848" t="s">
        <v>26</v>
      </c>
      <c r="N367" s="851" t="str">
        <f>IF(M367="Y",1,IF(M367="T",0,IF(M367="Y/T","Belum diisi","Error")))</f>
        <v>Belum diisi</v>
      </c>
    </row>
    <row r="368" spans="2:14" ht="15.75">
      <c r="B368" s="837"/>
      <c r="C368" s="840"/>
      <c r="D368" s="858"/>
      <c r="E368" s="855"/>
      <c r="F368" s="549">
        <v>2</v>
      </c>
      <c r="G368" s="550"/>
      <c r="H368" s="598" t="str">
        <f t="shared" si="6"/>
        <v>Belum Diisi</v>
      </c>
      <c r="I368" s="592" t="s">
        <v>26</v>
      </c>
      <c r="J368" s="593" t="str">
        <f>IF($D$367="Y/T","Isi Sasaran",IF($E$367=0,0,IF(I368="Y",1,IF(I368="T",0,"Isi Dulu"))))</f>
        <v>Isi Sasaran</v>
      </c>
      <c r="K368" s="592" t="s">
        <v>26</v>
      </c>
      <c r="L368" s="593" t="str">
        <f>IF($D$367="Y/T","Isi Sasaran",IF($E$367=0,0,IF(K368="Y",1,IF(K368="T",0,"Isi Dulu"))))</f>
        <v>Isi Sasaran</v>
      </c>
      <c r="M368" s="849"/>
      <c r="N368" s="852"/>
    </row>
    <row r="369" spans="2:14" ht="15.75">
      <c r="B369" s="837"/>
      <c r="C369" s="840"/>
      <c r="D369" s="858"/>
      <c r="E369" s="855"/>
      <c r="F369" s="549">
        <v>3</v>
      </c>
      <c r="G369" s="550"/>
      <c r="H369" s="598" t="str">
        <f t="shared" si="6"/>
        <v>Belum Diisi</v>
      </c>
      <c r="I369" s="592" t="s">
        <v>26</v>
      </c>
      <c r="J369" s="593" t="str">
        <f>IF($D$367="Y/T","Isi Sasaran",IF($E$367=0,0,IF(I369="Y",1,IF(I369="T",0,"Isi Dulu"))))</f>
        <v>Isi Sasaran</v>
      </c>
      <c r="K369" s="592" t="s">
        <v>26</v>
      </c>
      <c r="L369" s="593" t="str">
        <f>IF($D$367="Y/T","Isi Sasaran",IF($E$367=0,0,IF(K369="Y",1,IF(K369="T",0,"Isi Dulu"))))</f>
        <v>Isi Sasaran</v>
      </c>
      <c r="M369" s="849"/>
      <c r="N369" s="852"/>
    </row>
    <row r="370" spans="2:14" ht="15.75">
      <c r="B370" s="837"/>
      <c r="C370" s="840"/>
      <c r="D370" s="858"/>
      <c r="E370" s="855"/>
      <c r="F370" s="549">
        <v>4</v>
      </c>
      <c r="G370" s="550"/>
      <c r="H370" s="598" t="str">
        <f t="shared" si="6"/>
        <v>Belum Diisi</v>
      </c>
      <c r="I370" s="592" t="s">
        <v>26</v>
      </c>
      <c r="J370" s="593" t="str">
        <f>IF($D$367="Y/T","Isi Sasaran",IF($E$367=0,0,IF(I370="Y",1,IF(I370="T",0,"Isi Dulu"))))</f>
        <v>Isi Sasaran</v>
      </c>
      <c r="K370" s="592" t="s">
        <v>26</v>
      </c>
      <c r="L370" s="593" t="str">
        <f>IF($D$367="Y/T","Isi Sasaran",IF($E$367=0,0,IF(K370="Y",1,IF(K370="T",0,"Isi Dulu"))))</f>
        <v>Isi Sasaran</v>
      </c>
      <c r="M370" s="849"/>
      <c r="N370" s="852"/>
    </row>
    <row r="371" spans="2:14" ht="15.75">
      <c r="B371" s="838"/>
      <c r="C371" s="841"/>
      <c r="D371" s="859"/>
      <c r="E371" s="856"/>
      <c r="F371" s="569">
        <v>5</v>
      </c>
      <c r="G371" s="570"/>
      <c r="H371" s="599" t="str">
        <f t="shared" si="6"/>
        <v>Belum Diisi</v>
      </c>
      <c r="I371" s="595" t="s">
        <v>26</v>
      </c>
      <c r="J371" s="596" t="str">
        <f>IF($D$367="Y/T","Isi Sasaran",IF($E$367=0,0,IF(I371="Y",1,IF(I371="T",0,"Isi Dulu"))))</f>
        <v>Isi Sasaran</v>
      </c>
      <c r="K371" s="595" t="s">
        <v>26</v>
      </c>
      <c r="L371" s="596" t="str">
        <f>IF($D$367="Y/T","Isi Sasaran",IF($E$367=0,0,IF(K371="Y",1,IF(K371="T",0,"Isi Dulu"))))</f>
        <v>Isi Sasaran</v>
      </c>
      <c r="M371" s="850"/>
      <c r="N371" s="853"/>
    </row>
    <row r="372" spans="2:14" ht="15.75">
      <c r="B372" s="836">
        <v>13</v>
      </c>
      <c r="C372" s="839"/>
      <c r="D372" s="857" t="s">
        <v>26</v>
      </c>
      <c r="E372" s="854" t="str">
        <f>IF(D372="Y",1,IF(D372="T",0,IF(D372="Y/T","Belum diisi","Error")))</f>
        <v>Belum diisi</v>
      </c>
      <c r="F372" s="528">
        <v>1</v>
      </c>
      <c r="G372" s="529"/>
      <c r="H372" s="600" t="str">
        <f t="shared" si="6"/>
        <v>Belum Diisi</v>
      </c>
      <c r="I372" s="590" t="s">
        <v>26</v>
      </c>
      <c r="J372" s="591" t="str">
        <f>IF($D$372="Y/T","Isi Sasaran",IF($E$372=0,0,IF(I372="Y",1,IF(I372="T",0,"Isi Dulu"))))</f>
        <v>Isi Sasaran</v>
      </c>
      <c r="K372" s="590" t="s">
        <v>26</v>
      </c>
      <c r="L372" s="591" t="str">
        <f>IF($D$372="Y/T","Isi Sasaran",IF($E$372=0,0,IF(K372="Y",1,IF(K372="T",0,"Isi Dulu"))))</f>
        <v>Isi Sasaran</v>
      </c>
      <c r="M372" s="848" t="s">
        <v>26</v>
      </c>
      <c r="N372" s="851" t="str">
        <f>IF(M372="Y",1,IF(M372="T",0,IF(M372="Y/T","Belum diisi","Error")))</f>
        <v>Belum diisi</v>
      </c>
    </row>
    <row r="373" spans="2:14" ht="15.75">
      <c r="B373" s="837"/>
      <c r="C373" s="840"/>
      <c r="D373" s="858"/>
      <c r="E373" s="855"/>
      <c r="F373" s="549">
        <v>2</v>
      </c>
      <c r="G373" s="550"/>
      <c r="H373" s="598" t="str">
        <f t="shared" si="6"/>
        <v>Belum Diisi</v>
      </c>
      <c r="I373" s="592" t="s">
        <v>26</v>
      </c>
      <c r="J373" s="593" t="str">
        <f>IF($D$372="Y/T","Isi Sasaran",IF($E$372=0,0,IF(I373="Y",1,IF(I373="T",0,"Isi Dulu"))))</f>
        <v>Isi Sasaran</v>
      </c>
      <c r="K373" s="592" t="s">
        <v>26</v>
      </c>
      <c r="L373" s="593" t="str">
        <f>IF($D$372="Y/T","Isi Sasaran",IF($E$372=0,0,IF(K373="Y",1,IF(K373="T",0,"Isi Dulu"))))</f>
        <v>Isi Sasaran</v>
      </c>
      <c r="M373" s="849"/>
      <c r="N373" s="852"/>
    </row>
    <row r="374" spans="2:14" ht="15.75">
      <c r="B374" s="837"/>
      <c r="C374" s="840"/>
      <c r="D374" s="858"/>
      <c r="E374" s="855"/>
      <c r="F374" s="549">
        <v>3</v>
      </c>
      <c r="G374" s="550"/>
      <c r="H374" s="598" t="str">
        <f t="shared" si="6"/>
        <v>Belum Diisi</v>
      </c>
      <c r="I374" s="592" t="s">
        <v>26</v>
      </c>
      <c r="J374" s="593" t="str">
        <f>IF($D$372="Y/T","Isi Sasaran",IF($E$372=0,0,IF(I374="Y",1,IF(I374="T",0,"Isi Dulu"))))</f>
        <v>Isi Sasaran</v>
      </c>
      <c r="K374" s="592" t="s">
        <v>26</v>
      </c>
      <c r="L374" s="593" t="str">
        <f>IF($D$372="Y/T","Isi Sasaran",IF($E$372=0,0,IF(K374="Y",1,IF(K374="T",0,"Isi Dulu"))))</f>
        <v>Isi Sasaran</v>
      </c>
      <c r="M374" s="849"/>
      <c r="N374" s="852"/>
    </row>
    <row r="375" spans="2:14" ht="15.75">
      <c r="B375" s="837"/>
      <c r="C375" s="840"/>
      <c r="D375" s="858"/>
      <c r="E375" s="855"/>
      <c r="F375" s="549">
        <v>4</v>
      </c>
      <c r="G375" s="550"/>
      <c r="H375" s="598" t="str">
        <f t="shared" si="6"/>
        <v>Belum Diisi</v>
      </c>
      <c r="I375" s="592" t="s">
        <v>26</v>
      </c>
      <c r="J375" s="593" t="str">
        <f>IF($D$372="Y/T","Isi Sasaran",IF($E$372=0,0,IF(I375="Y",1,IF(I375="T",0,"Isi Dulu"))))</f>
        <v>Isi Sasaran</v>
      </c>
      <c r="K375" s="592" t="s">
        <v>26</v>
      </c>
      <c r="L375" s="593" t="str">
        <f>IF($D$372="Y/T","Isi Sasaran",IF($E$372=0,0,IF(K375="Y",1,IF(K375="T",0,"Isi Dulu"))))</f>
        <v>Isi Sasaran</v>
      </c>
      <c r="M375" s="849"/>
      <c r="N375" s="852"/>
    </row>
    <row r="376" spans="2:14" ht="15.75">
      <c r="B376" s="838"/>
      <c r="C376" s="841"/>
      <c r="D376" s="859"/>
      <c r="E376" s="856"/>
      <c r="F376" s="569">
        <v>5</v>
      </c>
      <c r="G376" s="570"/>
      <c r="H376" s="599" t="str">
        <f t="shared" ref="H376:H411" si="7">IF(OR(J376="Isi Dulu",L376="Isi Dulu",J376="Isi Sasaran",L376="Isi Sasaran"),"Belum Diisi",IF(SUM(J376,L376)=2,1,IF(SUM(J376,L376)=1,0,IF(SUM(J376,L376)=0,0,"Error"))))</f>
        <v>Belum Diisi</v>
      </c>
      <c r="I376" s="595" t="s">
        <v>26</v>
      </c>
      <c r="J376" s="596" t="str">
        <f>IF($D$372="Y/T","Isi Sasaran",IF($E$372=0,0,IF(I376="Y",1,IF(I376="T",0,"Isi Dulu"))))</f>
        <v>Isi Sasaran</v>
      </c>
      <c r="K376" s="595" t="s">
        <v>26</v>
      </c>
      <c r="L376" s="596" t="str">
        <f>IF($D$372="Y/T","Isi Sasaran",IF($E$372=0,0,IF(K376="Y",1,IF(K376="T",0,"Isi Dulu"))))</f>
        <v>Isi Sasaran</v>
      </c>
      <c r="M376" s="850"/>
      <c r="N376" s="853"/>
    </row>
    <row r="377" spans="2:14" ht="15.75">
      <c r="B377" s="836">
        <v>14</v>
      </c>
      <c r="C377" s="839"/>
      <c r="D377" s="857" t="s">
        <v>26</v>
      </c>
      <c r="E377" s="854" t="str">
        <f>IF(D377="Y",1,IF(D377="T",0,IF(D377="Y/T","Belum diisi","Error")))</f>
        <v>Belum diisi</v>
      </c>
      <c r="F377" s="528">
        <v>1</v>
      </c>
      <c r="G377" s="529"/>
      <c r="H377" s="600" t="str">
        <f t="shared" si="7"/>
        <v>Belum Diisi</v>
      </c>
      <c r="I377" s="590" t="s">
        <v>26</v>
      </c>
      <c r="J377" s="591" t="str">
        <f>IF($D$377="Y/T","Isi Sasaran",IF($E$377=0,0,IF(I377="Y",1,IF(I377="T",0,"Isi Dulu"))))</f>
        <v>Isi Sasaran</v>
      </c>
      <c r="K377" s="590" t="s">
        <v>26</v>
      </c>
      <c r="L377" s="591" t="str">
        <f>IF($D$377="Y/T","Isi Sasaran",IF($E$377=0,0,IF(K377="Y",1,IF(K377="T",0,"Isi Dulu"))))</f>
        <v>Isi Sasaran</v>
      </c>
      <c r="M377" s="848" t="s">
        <v>26</v>
      </c>
      <c r="N377" s="851" t="str">
        <f>IF(M377="Y",1,IF(M377="T",0,IF(M377="Y/T","Belum diisi","Error")))</f>
        <v>Belum diisi</v>
      </c>
    </row>
    <row r="378" spans="2:14" ht="15.75">
      <c r="B378" s="837"/>
      <c r="C378" s="840"/>
      <c r="D378" s="858"/>
      <c r="E378" s="855"/>
      <c r="F378" s="549">
        <v>2</v>
      </c>
      <c r="G378" s="550"/>
      <c r="H378" s="598" t="str">
        <f t="shared" si="7"/>
        <v>Belum Diisi</v>
      </c>
      <c r="I378" s="592" t="s">
        <v>26</v>
      </c>
      <c r="J378" s="593" t="str">
        <f>IF($D$377="Y/T","Isi Sasaran",IF($E$377=0,0,IF(I378="Y",1,IF(I378="T",0,"Isi Dulu"))))</f>
        <v>Isi Sasaran</v>
      </c>
      <c r="K378" s="592" t="s">
        <v>26</v>
      </c>
      <c r="L378" s="593" t="str">
        <f>IF($D$377="Y/T","Isi Sasaran",IF($E$377=0,0,IF(K378="Y",1,IF(K378="T",0,"Isi Dulu"))))</f>
        <v>Isi Sasaran</v>
      </c>
      <c r="M378" s="849"/>
      <c r="N378" s="852"/>
    </row>
    <row r="379" spans="2:14" ht="15.75">
      <c r="B379" s="837"/>
      <c r="C379" s="840"/>
      <c r="D379" s="858"/>
      <c r="E379" s="855"/>
      <c r="F379" s="549">
        <v>3</v>
      </c>
      <c r="G379" s="550"/>
      <c r="H379" s="598" t="str">
        <f t="shared" si="7"/>
        <v>Belum Diisi</v>
      </c>
      <c r="I379" s="592" t="s">
        <v>26</v>
      </c>
      <c r="J379" s="593" t="str">
        <f>IF($D$377="Y/T","Isi Sasaran",IF($E$377=0,0,IF(I379="Y",1,IF(I379="T",0,"Isi Dulu"))))</f>
        <v>Isi Sasaran</v>
      </c>
      <c r="K379" s="592" t="s">
        <v>26</v>
      </c>
      <c r="L379" s="593" t="str">
        <f>IF($D$377="Y/T","Isi Sasaran",IF($E$377=0,0,IF(K379="Y",1,IF(K379="T",0,"Isi Dulu"))))</f>
        <v>Isi Sasaran</v>
      </c>
      <c r="M379" s="849"/>
      <c r="N379" s="852"/>
    </row>
    <row r="380" spans="2:14" ht="15.75">
      <c r="B380" s="837"/>
      <c r="C380" s="840"/>
      <c r="D380" s="858"/>
      <c r="E380" s="855"/>
      <c r="F380" s="549">
        <v>4</v>
      </c>
      <c r="G380" s="550"/>
      <c r="H380" s="598" t="str">
        <f t="shared" si="7"/>
        <v>Belum Diisi</v>
      </c>
      <c r="I380" s="592" t="s">
        <v>26</v>
      </c>
      <c r="J380" s="593" t="str">
        <f>IF($D$377="Y/T","Isi Sasaran",IF($E$377=0,0,IF(I380="Y",1,IF(I380="T",0,"Isi Dulu"))))</f>
        <v>Isi Sasaran</v>
      </c>
      <c r="K380" s="592" t="s">
        <v>26</v>
      </c>
      <c r="L380" s="593" t="str">
        <f>IF($D$377="Y/T","Isi Sasaran",IF($E$377=0,0,IF(K380="Y",1,IF(K380="T",0,"Isi Dulu"))))</f>
        <v>Isi Sasaran</v>
      </c>
      <c r="M380" s="849"/>
      <c r="N380" s="852"/>
    </row>
    <row r="381" spans="2:14" ht="15.75">
      <c r="B381" s="838"/>
      <c r="C381" s="841"/>
      <c r="D381" s="859"/>
      <c r="E381" s="856"/>
      <c r="F381" s="569">
        <v>5</v>
      </c>
      <c r="G381" s="570"/>
      <c r="H381" s="599" t="str">
        <f t="shared" si="7"/>
        <v>Belum Diisi</v>
      </c>
      <c r="I381" s="595" t="s">
        <v>26</v>
      </c>
      <c r="J381" s="596" t="str">
        <f>IF($D$377="Y/T","Isi Sasaran",IF($E$377=0,0,IF(I381="Y",1,IF(I381="T",0,"Isi Dulu"))))</f>
        <v>Isi Sasaran</v>
      </c>
      <c r="K381" s="595" t="s">
        <v>26</v>
      </c>
      <c r="L381" s="596" t="str">
        <f>IF($D$377="Y/T","Isi Sasaran",IF($E$377=0,0,IF(K381="Y",1,IF(K381="T",0,"Isi Dulu"))))</f>
        <v>Isi Sasaran</v>
      </c>
      <c r="M381" s="850"/>
      <c r="N381" s="853"/>
    </row>
    <row r="382" spans="2:14" ht="15.75">
      <c r="B382" s="836">
        <v>15</v>
      </c>
      <c r="C382" s="839"/>
      <c r="D382" s="857" t="s">
        <v>26</v>
      </c>
      <c r="E382" s="854" t="str">
        <f>IF(D382="Y",1,IF(D382="T",0,IF(D382="Y/T","Belum diisi","Error")))</f>
        <v>Belum diisi</v>
      </c>
      <c r="F382" s="528">
        <v>1</v>
      </c>
      <c r="G382" s="529"/>
      <c r="H382" s="600" t="str">
        <f t="shared" si="7"/>
        <v>Belum Diisi</v>
      </c>
      <c r="I382" s="590" t="s">
        <v>26</v>
      </c>
      <c r="J382" s="591" t="str">
        <f>IF($D$382="Y/T","Isi Sasaran",IF($E$382=0,0,IF(I382="Y",1,IF(I382="T",0,"Isi Dulu"))))</f>
        <v>Isi Sasaran</v>
      </c>
      <c r="K382" s="590" t="s">
        <v>26</v>
      </c>
      <c r="L382" s="591" t="str">
        <f>IF($D$382="Y/T","Isi Sasaran",IF($E$382=0,0,IF(K382="Y",1,IF(K382="T",0,"Isi Dulu"))))</f>
        <v>Isi Sasaran</v>
      </c>
      <c r="M382" s="848" t="s">
        <v>26</v>
      </c>
      <c r="N382" s="851" t="str">
        <f>IF(M382="Y",1,IF(M382="T",0,IF(M382="Y/T","Belum diisi","Error")))</f>
        <v>Belum diisi</v>
      </c>
    </row>
    <row r="383" spans="2:14" ht="15.75">
      <c r="B383" s="837"/>
      <c r="C383" s="840"/>
      <c r="D383" s="858"/>
      <c r="E383" s="855"/>
      <c r="F383" s="549">
        <v>2</v>
      </c>
      <c r="G383" s="550"/>
      <c r="H383" s="598" t="str">
        <f t="shared" si="7"/>
        <v>Belum Diisi</v>
      </c>
      <c r="I383" s="592" t="s">
        <v>26</v>
      </c>
      <c r="J383" s="593" t="str">
        <f>IF($D$382="Y/T","Isi Sasaran",IF($E$382=0,0,IF(I383="Y",1,IF(I383="T",0,"Isi Dulu"))))</f>
        <v>Isi Sasaran</v>
      </c>
      <c r="K383" s="592" t="s">
        <v>26</v>
      </c>
      <c r="L383" s="593" t="str">
        <f>IF($D$382="Y/T","Isi Sasaran",IF($E$382=0,0,IF(K383="Y",1,IF(K383="T",0,"Isi Dulu"))))</f>
        <v>Isi Sasaran</v>
      </c>
      <c r="M383" s="849"/>
      <c r="N383" s="852"/>
    </row>
    <row r="384" spans="2:14" ht="15.75">
      <c r="B384" s="837"/>
      <c r="C384" s="840"/>
      <c r="D384" s="858"/>
      <c r="E384" s="855"/>
      <c r="F384" s="549">
        <v>3</v>
      </c>
      <c r="G384" s="550"/>
      <c r="H384" s="598" t="str">
        <f t="shared" si="7"/>
        <v>Belum Diisi</v>
      </c>
      <c r="I384" s="592" t="s">
        <v>26</v>
      </c>
      <c r="J384" s="593" t="str">
        <f>IF($D$382="Y/T","Isi Sasaran",IF($E$382=0,0,IF(I384="Y",1,IF(I384="T",0,"Isi Dulu"))))</f>
        <v>Isi Sasaran</v>
      </c>
      <c r="K384" s="592" t="s">
        <v>26</v>
      </c>
      <c r="L384" s="593" t="str">
        <f>IF($D$382="Y/T","Isi Sasaran",IF($E$382=0,0,IF(K384="Y",1,IF(K384="T",0,"Isi Dulu"))))</f>
        <v>Isi Sasaran</v>
      </c>
      <c r="M384" s="849"/>
      <c r="N384" s="852"/>
    </row>
    <row r="385" spans="2:14" ht="15.75">
      <c r="B385" s="837"/>
      <c r="C385" s="840"/>
      <c r="D385" s="858"/>
      <c r="E385" s="855"/>
      <c r="F385" s="549">
        <v>4</v>
      </c>
      <c r="G385" s="550"/>
      <c r="H385" s="598" t="str">
        <f t="shared" si="7"/>
        <v>Belum Diisi</v>
      </c>
      <c r="I385" s="592" t="s">
        <v>26</v>
      </c>
      <c r="J385" s="593" t="str">
        <f>IF($D$382="Y/T","Isi Sasaran",IF($E$382=0,0,IF(I385="Y",1,IF(I385="T",0,"Isi Dulu"))))</f>
        <v>Isi Sasaran</v>
      </c>
      <c r="K385" s="592" t="s">
        <v>26</v>
      </c>
      <c r="L385" s="593" t="str">
        <f>IF($D$382="Y/T","Isi Sasaran",IF($E$382=0,0,IF(K385="Y",1,IF(K385="T",0,"Isi Dulu"))))</f>
        <v>Isi Sasaran</v>
      </c>
      <c r="M385" s="849"/>
      <c r="N385" s="852"/>
    </row>
    <row r="386" spans="2:14" ht="15.75">
      <c r="B386" s="838"/>
      <c r="C386" s="841"/>
      <c r="D386" s="859"/>
      <c r="E386" s="856"/>
      <c r="F386" s="569">
        <v>5</v>
      </c>
      <c r="G386" s="570"/>
      <c r="H386" s="599" t="str">
        <f t="shared" si="7"/>
        <v>Belum Diisi</v>
      </c>
      <c r="I386" s="595" t="s">
        <v>26</v>
      </c>
      <c r="J386" s="596" t="str">
        <f>IF($D$382="Y/T","Isi Sasaran",IF($E$382=0,0,IF(I386="Y",1,IF(I386="T",0,"Isi Dulu"))))</f>
        <v>Isi Sasaran</v>
      </c>
      <c r="K386" s="595" t="s">
        <v>26</v>
      </c>
      <c r="L386" s="596" t="str">
        <f>IF($D$382="Y/T","Isi Sasaran",IF($E$382=0,0,IF(K386="Y",1,IF(K386="T",0,"Isi Dulu"))))</f>
        <v>Isi Sasaran</v>
      </c>
      <c r="M386" s="850"/>
      <c r="N386" s="853"/>
    </row>
    <row r="387" spans="2:14" ht="15.75">
      <c r="B387" s="836">
        <v>16</v>
      </c>
      <c r="C387" s="839"/>
      <c r="D387" s="857" t="s">
        <v>26</v>
      </c>
      <c r="E387" s="854" t="str">
        <f>IF(D387="Y",1,IF(D387="T",0,IF(D387="Y/T","Belum diisi","Error")))</f>
        <v>Belum diisi</v>
      </c>
      <c r="F387" s="528">
        <v>1</v>
      </c>
      <c r="G387" s="529"/>
      <c r="H387" s="600" t="str">
        <f t="shared" si="7"/>
        <v>Belum Diisi</v>
      </c>
      <c r="I387" s="590" t="s">
        <v>26</v>
      </c>
      <c r="J387" s="591" t="str">
        <f>IF($D$387="Y/T","Isi Sasaran",IF($E$387=0,0,IF(I387="Y",1,IF(I387="T",0,"Isi Dulu"))))</f>
        <v>Isi Sasaran</v>
      </c>
      <c r="K387" s="590" t="s">
        <v>26</v>
      </c>
      <c r="L387" s="591" t="str">
        <f>IF($D$387="Y/T","Isi Sasaran",IF($E$387=0,0,IF(K387="Y",1,IF(K387="T",0,"Isi Dulu"))))</f>
        <v>Isi Sasaran</v>
      </c>
      <c r="M387" s="848" t="s">
        <v>26</v>
      </c>
      <c r="N387" s="851" t="str">
        <f>IF(M387="Y",1,IF(M387="T",0,IF(M387="Y/T","Belum diisi","Error")))</f>
        <v>Belum diisi</v>
      </c>
    </row>
    <row r="388" spans="2:14" ht="15.75">
      <c r="B388" s="837"/>
      <c r="C388" s="840"/>
      <c r="D388" s="858"/>
      <c r="E388" s="855"/>
      <c r="F388" s="549">
        <v>2</v>
      </c>
      <c r="G388" s="550"/>
      <c r="H388" s="598" t="str">
        <f t="shared" si="7"/>
        <v>Belum Diisi</v>
      </c>
      <c r="I388" s="592" t="s">
        <v>26</v>
      </c>
      <c r="J388" s="593" t="str">
        <f>IF($D$387="Y/T","Isi Sasaran",IF($E$387=0,0,IF(I388="Y",1,IF(I388="T",0,"Isi Dulu"))))</f>
        <v>Isi Sasaran</v>
      </c>
      <c r="K388" s="592" t="s">
        <v>26</v>
      </c>
      <c r="L388" s="593" t="str">
        <f>IF($D$387="Y/T","Isi Sasaran",IF($E$387=0,0,IF(K388="Y",1,IF(K388="T",0,"Isi Dulu"))))</f>
        <v>Isi Sasaran</v>
      </c>
      <c r="M388" s="849"/>
      <c r="N388" s="852"/>
    </row>
    <row r="389" spans="2:14" ht="15.75">
      <c r="B389" s="837"/>
      <c r="C389" s="840"/>
      <c r="D389" s="858"/>
      <c r="E389" s="855"/>
      <c r="F389" s="549">
        <v>3</v>
      </c>
      <c r="G389" s="550"/>
      <c r="H389" s="598" t="str">
        <f t="shared" si="7"/>
        <v>Belum Diisi</v>
      </c>
      <c r="I389" s="592" t="s">
        <v>26</v>
      </c>
      <c r="J389" s="593" t="str">
        <f>IF($D$387="Y/T","Isi Sasaran",IF($E$387=0,0,IF(I389="Y",1,IF(I389="T",0,"Isi Dulu"))))</f>
        <v>Isi Sasaran</v>
      </c>
      <c r="K389" s="592" t="s">
        <v>26</v>
      </c>
      <c r="L389" s="593" t="str">
        <f>IF($D$387="Y/T","Isi Sasaran",IF($E$387=0,0,IF(K389="Y",1,IF(K389="T",0,"Isi Dulu"))))</f>
        <v>Isi Sasaran</v>
      </c>
      <c r="M389" s="849"/>
      <c r="N389" s="852"/>
    </row>
    <row r="390" spans="2:14" ht="15.75">
      <c r="B390" s="837"/>
      <c r="C390" s="840"/>
      <c r="D390" s="858"/>
      <c r="E390" s="855"/>
      <c r="F390" s="549">
        <v>4</v>
      </c>
      <c r="G390" s="550"/>
      <c r="H390" s="598" t="str">
        <f t="shared" si="7"/>
        <v>Belum Diisi</v>
      </c>
      <c r="I390" s="592" t="s">
        <v>26</v>
      </c>
      <c r="J390" s="593" t="str">
        <f>IF($D$387="Y/T","Isi Sasaran",IF($E$387=0,0,IF(I390="Y",1,IF(I390="T",0,"Isi Dulu"))))</f>
        <v>Isi Sasaran</v>
      </c>
      <c r="K390" s="592" t="s">
        <v>26</v>
      </c>
      <c r="L390" s="593" t="str">
        <f>IF($D$387="Y/T","Isi Sasaran",IF($E$387=0,0,IF(K390="Y",1,IF(K390="T",0,"Isi Dulu"))))</f>
        <v>Isi Sasaran</v>
      </c>
      <c r="M390" s="849"/>
      <c r="N390" s="852"/>
    </row>
    <row r="391" spans="2:14" ht="15.75">
      <c r="B391" s="838"/>
      <c r="C391" s="841"/>
      <c r="D391" s="859"/>
      <c r="E391" s="856"/>
      <c r="F391" s="569">
        <v>5</v>
      </c>
      <c r="G391" s="570"/>
      <c r="H391" s="599" t="str">
        <f t="shared" si="7"/>
        <v>Belum Diisi</v>
      </c>
      <c r="I391" s="595" t="s">
        <v>26</v>
      </c>
      <c r="J391" s="596" t="str">
        <f>IF($D$387="Y/T","Isi Sasaran",IF($E$387=0,0,IF(I391="Y",1,IF(I391="T",0,"Isi Dulu"))))</f>
        <v>Isi Sasaran</v>
      </c>
      <c r="K391" s="595" t="s">
        <v>26</v>
      </c>
      <c r="L391" s="596" t="str">
        <f>IF($D$387="Y/T","Isi Sasaran",IF($E$387=0,0,IF(K391="Y",1,IF(K391="T",0,"Isi Dulu"))))</f>
        <v>Isi Sasaran</v>
      </c>
      <c r="M391" s="850"/>
      <c r="N391" s="853"/>
    </row>
    <row r="392" spans="2:14" ht="15.75">
      <c r="B392" s="836">
        <v>17</v>
      </c>
      <c r="C392" s="839"/>
      <c r="D392" s="857" t="s">
        <v>26</v>
      </c>
      <c r="E392" s="854" t="str">
        <f>IF(D392="Y",1,IF(D392="T",0,IF(D392="Y/T","Belum diisi","Error")))</f>
        <v>Belum diisi</v>
      </c>
      <c r="F392" s="528">
        <v>1</v>
      </c>
      <c r="G392" s="529"/>
      <c r="H392" s="600" t="str">
        <f t="shared" si="7"/>
        <v>Belum Diisi</v>
      </c>
      <c r="I392" s="590" t="s">
        <v>26</v>
      </c>
      <c r="J392" s="591" t="str">
        <f>IF($D$392="Y/T","Isi Sasaran",IF($E$392=0,0,IF(I392="Y",1,IF(I392="T",0,"Isi Dulu"))))</f>
        <v>Isi Sasaran</v>
      </c>
      <c r="K392" s="590" t="s">
        <v>26</v>
      </c>
      <c r="L392" s="591" t="str">
        <f>IF($D$392="Y/T","Isi Sasaran",IF($E$392=0,0,IF(K392="Y",1,IF(K392="T",0,"Isi Dulu"))))</f>
        <v>Isi Sasaran</v>
      </c>
      <c r="M392" s="848" t="s">
        <v>26</v>
      </c>
      <c r="N392" s="851" t="str">
        <f>IF(M392="Y",1,IF(M392="T",0,IF(M392="Y/T","Belum diisi","Error")))</f>
        <v>Belum diisi</v>
      </c>
    </row>
    <row r="393" spans="2:14" ht="15.75">
      <c r="B393" s="837"/>
      <c r="C393" s="840"/>
      <c r="D393" s="858"/>
      <c r="E393" s="855"/>
      <c r="F393" s="549">
        <v>2</v>
      </c>
      <c r="G393" s="550"/>
      <c r="H393" s="598" t="str">
        <f t="shared" si="7"/>
        <v>Belum Diisi</v>
      </c>
      <c r="I393" s="592" t="s">
        <v>26</v>
      </c>
      <c r="J393" s="593" t="str">
        <f>IF($D$392="Y/T","Isi Sasaran",IF($E$392=0,0,IF(I393="Y",1,IF(I393="T",0,"Isi Dulu"))))</f>
        <v>Isi Sasaran</v>
      </c>
      <c r="K393" s="592" t="s">
        <v>26</v>
      </c>
      <c r="L393" s="593" t="str">
        <f>IF($D$392="Y/T","Isi Sasaran",IF($E$392=0,0,IF(K393="Y",1,IF(K393="T",0,"Isi Dulu"))))</f>
        <v>Isi Sasaran</v>
      </c>
      <c r="M393" s="849"/>
      <c r="N393" s="852"/>
    </row>
    <row r="394" spans="2:14" ht="15.75">
      <c r="B394" s="837"/>
      <c r="C394" s="840"/>
      <c r="D394" s="858"/>
      <c r="E394" s="855"/>
      <c r="F394" s="549">
        <v>3</v>
      </c>
      <c r="G394" s="550"/>
      <c r="H394" s="598" t="str">
        <f t="shared" si="7"/>
        <v>Belum Diisi</v>
      </c>
      <c r="I394" s="592" t="s">
        <v>26</v>
      </c>
      <c r="J394" s="593" t="str">
        <f>IF($D$392="Y/T","Isi Sasaran",IF($E$392=0,0,IF(I394="Y",1,IF(I394="T",0,"Isi Dulu"))))</f>
        <v>Isi Sasaran</v>
      </c>
      <c r="K394" s="592" t="s">
        <v>26</v>
      </c>
      <c r="L394" s="593" t="str">
        <f>IF($D$392="Y/T","Isi Sasaran",IF($E$392=0,0,IF(K394="Y",1,IF(K394="T",0,"Isi Dulu"))))</f>
        <v>Isi Sasaran</v>
      </c>
      <c r="M394" s="849"/>
      <c r="N394" s="852"/>
    </row>
    <row r="395" spans="2:14" ht="15.75">
      <c r="B395" s="837"/>
      <c r="C395" s="840"/>
      <c r="D395" s="858"/>
      <c r="E395" s="855"/>
      <c r="F395" s="549">
        <v>4</v>
      </c>
      <c r="G395" s="550"/>
      <c r="H395" s="598" t="str">
        <f t="shared" si="7"/>
        <v>Belum Diisi</v>
      </c>
      <c r="I395" s="592" t="s">
        <v>26</v>
      </c>
      <c r="J395" s="593" t="str">
        <f>IF($D$392="Y/T","Isi Sasaran",IF($E$392=0,0,IF(I395="Y",1,IF(I395="T",0,"Isi Dulu"))))</f>
        <v>Isi Sasaran</v>
      </c>
      <c r="K395" s="592" t="s">
        <v>26</v>
      </c>
      <c r="L395" s="593" t="str">
        <f>IF($D$392="Y/T","Isi Sasaran",IF($E$392=0,0,IF(K395="Y",1,IF(K395="T",0,"Isi Dulu"))))</f>
        <v>Isi Sasaran</v>
      </c>
      <c r="M395" s="849"/>
      <c r="N395" s="852"/>
    </row>
    <row r="396" spans="2:14" ht="15.75">
      <c r="B396" s="838"/>
      <c r="C396" s="841"/>
      <c r="D396" s="859"/>
      <c r="E396" s="856"/>
      <c r="F396" s="569">
        <v>5</v>
      </c>
      <c r="G396" s="570"/>
      <c r="H396" s="599" t="str">
        <f t="shared" si="7"/>
        <v>Belum Diisi</v>
      </c>
      <c r="I396" s="595" t="s">
        <v>26</v>
      </c>
      <c r="J396" s="596" t="str">
        <f>IF($D$392="Y/T","Isi Sasaran",IF($E$392=0,0,IF(I396="Y",1,IF(I396="T",0,"Isi Dulu"))))</f>
        <v>Isi Sasaran</v>
      </c>
      <c r="K396" s="595" t="s">
        <v>26</v>
      </c>
      <c r="L396" s="596" t="str">
        <f>IF($D$392="Y/T","Isi Sasaran",IF($E$392=0,0,IF(K396="Y",1,IF(K396="T",0,"Isi Dulu"))))</f>
        <v>Isi Sasaran</v>
      </c>
      <c r="M396" s="850"/>
      <c r="N396" s="853"/>
    </row>
    <row r="397" spans="2:14" ht="15.75">
      <c r="B397" s="836">
        <v>18</v>
      </c>
      <c r="C397" s="839"/>
      <c r="D397" s="857" t="s">
        <v>26</v>
      </c>
      <c r="E397" s="854" t="str">
        <f>IF(D397="Y",1,IF(D397="T",0,IF(D397="Y/T","Belum diisi","Error")))</f>
        <v>Belum diisi</v>
      </c>
      <c r="F397" s="528">
        <v>1</v>
      </c>
      <c r="G397" s="529"/>
      <c r="H397" s="600" t="str">
        <f t="shared" si="7"/>
        <v>Belum Diisi</v>
      </c>
      <c r="I397" s="590" t="s">
        <v>26</v>
      </c>
      <c r="J397" s="591" t="str">
        <f>IF($D$397="Y/T","Isi Sasaran",IF($E$397=0,0,IF(I397="Y",1,IF(I397="T",0,"Isi Dulu"))))</f>
        <v>Isi Sasaran</v>
      </c>
      <c r="K397" s="590" t="s">
        <v>26</v>
      </c>
      <c r="L397" s="591" t="str">
        <f>IF($D$397="Y/T","Isi Sasaran",IF($E$397=0,0,IF(K397="Y",1,IF(K397="T",0,"Isi Dulu"))))</f>
        <v>Isi Sasaran</v>
      </c>
      <c r="M397" s="848" t="s">
        <v>26</v>
      </c>
      <c r="N397" s="851" t="str">
        <f>IF(M397="Y",1,IF(M397="T",0,IF(M397="Y/T","Belum diisi","Error")))</f>
        <v>Belum diisi</v>
      </c>
    </row>
    <row r="398" spans="2:14" ht="15.75">
      <c r="B398" s="837"/>
      <c r="C398" s="840"/>
      <c r="D398" s="858"/>
      <c r="E398" s="855"/>
      <c r="F398" s="549">
        <v>2</v>
      </c>
      <c r="G398" s="550"/>
      <c r="H398" s="598" t="str">
        <f t="shared" si="7"/>
        <v>Belum Diisi</v>
      </c>
      <c r="I398" s="592" t="s">
        <v>26</v>
      </c>
      <c r="J398" s="593" t="str">
        <f>IF($D$397="Y/T","Isi Sasaran",IF($E$397=0,0,IF(I398="Y",1,IF(I398="T",0,"Isi Dulu"))))</f>
        <v>Isi Sasaran</v>
      </c>
      <c r="K398" s="592" t="s">
        <v>26</v>
      </c>
      <c r="L398" s="593" t="str">
        <f>IF($D$397="Y/T","Isi Sasaran",IF($E$397=0,0,IF(K398="Y",1,IF(K398="T",0,"Isi Dulu"))))</f>
        <v>Isi Sasaran</v>
      </c>
      <c r="M398" s="849"/>
      <c r="N398" s="852"/>
    </row>
    <row r="399" spans="2:14" ht="15.75">
      <c r="B399" s="837"/>
      <c r="C399" s="840"/>
      <c r="D399" s="858"/>
      <c r="E399" s="855"/>
      <c r="F399" s="549">
        <v>3</v>
      </c>
      <c r="G399" s="550"/>
      <c r="H399" s="598" t="str">
        <f t="shared" si="7"/>
        <v>Belum Diisi</v>
      </c>
      <c r="I399" s="592" t="s">
        <v>26</v>
      </c>
      <c r="J399" s="593" t="str">
        <f>IF($D$397="Y/T","Isi Sasaran",IF($E$397=0,0,IF(I399="Y",1,IF(I399="T",0,"Isi Dulu"))))</f>
        <v>Isi Sasaran</v>
      </c>
      <c r="K399" s="592" t="s">
        <v>26</v>
      </c>
      <c r="L399" s="593" t="str">
        <f>IF($D$397="Y/T","Isi Sasaran",IF($E$397=0,0,IF(K399="Y",1,IF(K399="T",0,"Isi Dulu"))))</f>
        <v>Isi Sasaran</v>
      </c>
      <c r="M399" s="849"/>
      <c r="N399" s="852"/>
    </row>
    <row r="400" spans="2:14" ht="15.75">
      <c r="B400" s="837"/>
      <c r="C400" s="840"/>
      <c r="D400" s="858"/>
      <c r="E400" s="855"/>
      <c r="F400" s="549">
        <v>4</v>
      </c>
      <c r="G400" s="550"/>
      <c r="H400" s="598" t="str">
        <f t="shared" si="7"/>
        <v>Belum Diisi</v>
      </c>
      <c r="I400" s="592" t="s">
        <v>26</v>
      </c>
      <c r="J400" s="593" t="str">
        <f>IF($D$397="Y/T","Isi Sasaran",IF($E$397=0,0,IF(I400="Y",1,IF(I400="T",0,"Isi Dulu"))))</f>
        <v>Isi Sasaran</v>
      </c>
      <c r="K400" s="592" t="s">
        <v>26</v>
      </c>
      <c r="L400" s="593" t="str">
        <f>IF($D$397="Y/T","Isi Sasaran",IF($E$397=0,0,IF(K400="Y",1,IF(K400="T",0,"Isi Dulu"))))</f>
        <v>Isi Sasaran</v>
      </c>
      <c r="M400" s="849"/>
      <c r="N400" s="852"/>
    </row>
    <row r="401" spans="2:14" ht="15.75">
      <c r="B401" s="838"/>
      <c r="C401" s="841"/>
      <c r="D401" s="859"/>
      <c r="E401" s="856"/>
      <c r="F401" s="569">
        <v>5</v>
      </c>
      <c r="G401" s="570"/>
      <c r="H401" s="599" t="str">
        <f t="shared" si="7"/>
        <v>Belum Diisi</v>
      </c>
      <c r="I401" s="595" t="s">
        <v>26</v>
      </c>
      <c r="J401" s="596" t="str">
        <f>IF($D$397="Y/T","Isi Sasaran",IF($E$397=0,0,IF(I401="Y",1,IF(I401="T",0,"Isi Dulu"))))</f>
        <v>Isi Sasaran</v>
      </c>
      <c r="K401" s="595" t="s">
        <v>26</v>
      </c>
      <c r="L401" s="596" t="str">
        <f>IF($D$397="Y/T","Isi Sasaran",IF($E$397=0,0,IF(K401="Y",1,IF(K401="T",0,"Isi Dulu"))))</f>
        <v>Isi Sasaran</v>
      </c>
      <c r="M401" s="850"/>
      <c r="N401" s="853"/>
    </row>
    <row r="402" spans="2:14" ht="15.75">
      <c r="B402" s="836">
        <v>19</v>
      </c>
      <c r="C402" s="839"/>
      <c r="D402" s="857" t="s">
        <v>26</v>
      </c>
      <c r="E402" s="854" t="str">
        <f>IF(D402="Y",1,IF(D402="T",0,IF(D402="Y/T","Belum diisi","Error")))</f>
        <v>Belum diisi</v>
      </c>
      <c r="F402" s="528">
        <v>1</v>
      </c>
      <c r="G402" s="529"/>
      <c r="H402" s="600" t="str">
        <f t="shared" si="7"/>
        <v>Belum Diisi</v>
      </c>
      <c r="I402" s="590" t="s">
        <v>26</v>
      </c>
      <c r="J402" s="591" t="str">
        <f>IF($D$402="Y/T","Isi Sasaran",IF($E$402=0,0,IF(I402="Y",1,IF(I402="T",0,"Isi Dulu"))))</f>
        <v>Isi Sasaran</v>
      </c>
      <c r="K402" s="590" t="s">
        <v>26</v>
      </c>
      <c r="L402" s="591" t="str">
        <f>IF($D$402="Y/T","Isi Sasaran",IF($E$402=0,0,IF(K402="Y",1,IF(K402="T",0,"Isi Dulu"))))</f>
        <v>Isi Sasaran</v>
      </c>
      <c r="M402" s="848" t="s">
        <v>26</v>
      </c>
      <c r="N402" s="851" t="str">
        <f>IF(M402="Y",1,IF(M402="T",0,IF(M402="Y/T","Belum diisi","Error")))</f>
        <v>Belum diisi</v>
      </c>
    </row>
    <row r="403" spans="2:14" ht="15.75">
      <c r="B403" s="837"/>
      <c r="C403" s="840"/>
      <c r="D403" s="858"/>
      <c r="E403" s="855"/>
      <c r="F403" s="549">
        <v>2</v>
      </c>
      <c r="G403" s="550"/>
      <c r="H403" s="598" t="str">
        <f t="shared" si="7"/>
        <v>Belum Diisi</v>
      </c>
      <c r="I403" s="592" t="s">
        <v>26</v>
      </c>
      <c r="J403" s="593" t="str">
        <f>IF($D$402="Y/T","Isi Sasaran",IF($E$402=0,0,IF(I403="Y",1,IF(I403="T",0,"Isi Dulu"))))</f>
        <v>Isi Sasaran</v>
      </c>
      <c r="K403" s="592" t="s">
        <v>26</v>
      </c>
      <c r="L403" s="593" t="str">
        <f>IF($D$402="Y/T","Isi Sasaran",IF($E$402=0,0,IF(K403="Y",1,IF(K403="T",0,"Isi Dulu"))))</f>
        <v>Isi Sasaran</v>
      </c>
      <c r="M403" s="849"/>
      <c r="N403" s="852"/>
    </row>
    <row r="404" spans="2:14" ht="15.75">
      <c r="B404" s="837"/>
      <c r="C404" s="840"/>
      <c r="D404" s="858"/>
      <c r="E404" s="855"/>
      <c r="F404" s="549">
        <v>3</v>
      </c>
      <c r="G404" s="550"/>
      <c r="H404" s="598" t="str">
        <f t="shared" si="7"/>
        <v>Belum Diisi</v>
      </c>
      <c r="I404" s="592" t="s">
        <v>26</v>
      </c>
      <c r="J404" s="593" t="str">
        <f>IF($D$402="Y/T","Isi Sasaran",IF($E$402=0,0,IF(I404="Y",1,IF(I404="T",0,"Isi Dulu"))))</f>
        <v>Isi Sasaran</v>
      </c>
      <c r="K404" s="592" t="s">
        <v>26</v>
      </c>
      <c r="L404" s="593" t="str">
        <f>IF($D$402="Y/T","Isi Sasaran",IF($E$402=0,0,IF(K404="Y",1,IF(K404="T",0,"Isi Dulu"))))</f>
        <v>Isi Sasaran</v>
      </c>
      <c r="M404" s="849"/>
      <c r="N404" s="852"/>
    </row>
    <row r="405" spans="2:14" ht="15.75">
      <c r="B405" s="837"/>
      <c r="C405" s="840"/>
      <c r="D405" s="858"/>
      <c r="E405" s="855"/>
      <c r="F405" s="549">
        <v>4</v>
      </c>
      <c r="G405" s="550"/>
      <c r="H405" s="598" t="str">
        <f t="shared" si="7"/>
        <v>Belum Diisi</v>
      </c>
      <c r="I405" s="592" t="s">
        <v>26</v>
      </c>
      <c r="J405" s="593" t="str">
        <f>IF($D$402="Y/T","Isi Sasaran",IF($E$402=0,0,IF(I405="Y",1,IF(I405="T",0,"Isi Dulu"))))</f>
        <v>Isi Sasaran</v>
      </c>
      <c r="K405" s="592" t="s">
        <v>26</v>
      </c>
      <c r="L405" s="593" t="str">
        <f>IF($D$402="Y/T","Isi Sasaran",IF($E$402=0,0,IF(K405="Y",1,IF(K405="T",0,"Isi Dulu"))))</f>
        <v>Isi Sasaran</v>
      </c>
      <c r="M405" s="849"/>
      <c r="N405" s="852"/>
    </row>
    <row r="406" spans="2:14" ht="15.75">
      <c r="B406" s="838"/>
      <c r="C406" s="841"/>
      <c r="D406" s="859"/>
      <c r="E406" s="856"/>
      <c r="F406" s="569">
        <v>5</v>
      </c>
      <c r="G406" s="570"/>
      <c r="H406" s="599" t="str">
        <f t="shared" si="7"/>
        <v>Belum Diisi</v>
      </c>
      <c r="I406" s="595" t="s">
        <v>26</v>
      </c>
      <c r="J406" s="596" t="str">
        <f>IF($D$402="Y/T","Isi Sasaran",IF($E$402=0,0,IF(I406="Y",1,IF(I406="T",0,"Isi Dulu"))))</f>
        <v>Isi Sasaran</v>
      </c>
      <c r="K406" s="595" t="s">
        <v>26</v>
      </c>
      <c r="L406" s="596" t="str">
        <f>IF($D$402="Y/T","Isi Sasaran",IF($E$402=0,0,IF(K406="Y",1,IF(K406="T",0,"Isi Dulu"))))</f>
        <v>Isi Sasaran</v>
      </c>
      <c r="M406" s="850"/>
      <c r="N406" s="853"/>
    </row>
    <row r="407" spans="2:14" ht="15.75">
      <c r="B407" s="836">
        <v>20</v>
      </c>
      <c r="C407" s="839"/>
      <c r="D407" s="857" t="s">
        <v>26</v>
      </c>
      <c r="E407" s="854" t="str">
        <f>IF(D407="Y",1,IF(D407="T",0,IF(D407="Y/T","Belum diisi","Error")))</f>
        <v>Belum diisi</v>
      </c>
      <c r="F407" s="528">
        <v>1</v>
      </c>
      <c r="G407" s="529"/>
      <c r="H407" s="600" t="str">
        <f t="shared" si="7"/>
        <v>Belum Diisi</v>
      </c>
      <c r="I407" s="590" t="s">
        <v>26</v>
      </c>
      <c r="J407" s="591" t="str">
        <f>IF($D$407="Y/T","Isi Sasaran",IF($E$407=0,0,IF(I407="Y",1,IF(I407="T",0,"Isi Dulu"))))</f>
        <v>Isi Sasaran</v>
      </c>
      <c r="K407" s="590" t="s">
        <v>26</v>
      </c>
      <c r="L407" s="591" t="str">
        <f>IF($D$407="Y/T","Isi Sasaran",IF($E$407=0,0,IF(K407="Y",1,IF(K407="T",0,"Isi Dulu"))))</f>
        <v>Isi Sasaran</v>
      </c>
      <c r="M407" s="848" t="s">
        <v>26</v>
      </c>
      <c r="N407" s="851" t="str">
        <f>IF(M407="Y",1,IF(M407="T",0,IF(M407="Y/T","Belum diisi","Error")))</f>
        <v>Belum diisi</v>
      </c>
    </row>
    <row r="408" spans="2:14" ht="15.75">
      <c r="B408" s="837"/>
      <c r="C408" s="840"/>
      <c r="D408" s="858"/>
      <c r="E408" s="855"/>
      <c r="F408" s="549">
        <v>2</v>
      </c>
      <c r="G408" s="550"/>
      <c r="H408" s="598" t="str">
        <f t="shared" si="7"/>
        <v>Belum Diisi</v>
      </c>
      <c r="I408" s="592" t="s">
        <v>26</v>
      </c>
      <c r="J408" s="593" t="str">
        <f>IF($D$407="Y/T","Isi Sasaran",IF($E$407=0,0,IF(I408="Y",1,IF(I408="T",0,"Isi Dulu"))))</f>
        <v>Isi Sasaran</v>
      </c>
      <c r="K408" s="592" t="s">
        <v>26</v>
      </c>
      <c r="L408" s="593" t="str">
        <f>IF($D$407="Y/T","Isi Sasaran",IF($E$407=0,0,IF(K408="Y",1,IF(K408="T",0,"Isi Dulu"))))</f>
        <v>Isi Sasaran</v>
      </c>
      <c r="M408" s="849"/>
      <c r="N408" s="852"/>
    </row>
    <row r="409" spans="2:14" ht="15.75">
      <c r="B409" s="837"/>
      <c r="C409" s="840"/>
      <c r="D409" s="858"/>
      <c r="E409" s="855"/>
      <c r="F409" s="549">
        <v>3</v>
      </c>
      <c r="G409" s="550"/>
      <c r="H409" s="598" t="str">
        <f t="shared" si="7"/>
        <v>Belum Diisi</v>
      </c>
      <c r="I409" s="592" t="s">
        <v>26</v>
      </c>
      <c r="J409" s="593" t="str">
        <f>IF($D$407="Y/T","Isi Sasaran",IF($E$407=0,0,IF(I409="Y",1,IF(I409="T",0,"Isi Dulu"))))</f>
        <v>Isi Sasaran</v>
      </c>
      <c r="K409" s="592" t="s">
        <v>26</v>
      </c>
      <c r="L409" s="593" t="str">
        <f>IF($D$407="Y/T","Isi Sasaran",IF($E$407=0,0,IF(K409="Y",1,IF(K409="T",0,"Isi Dulu"))))</f>
        <v>Isi Sasaran</v>
      </c>
      <c r="M409" s="849"/>
      <c r="N409" s="852"/>
    </row>
    <row r="410" spans="2:14" ht="15.75">
      <c r="B410" s="837"/>
      <c r="C410" s="840"/>
      <c r="D410" s="858"/>
      <c r="E410" s="855"/>
      <c r="F410" s="549">
        <v>4</v>
      </c>
      <c r="G410" s="550"/>
      <c r="H410" s="598" t="str">
        <f t="shared" si="7"/>
        <v>Belum Diisi</v>
      </c>
      <c r="I410" s="592" t="s">
        <v>26</v>
      </c>
      <c r="J410" s="593" t="str">
        <f>IF($D$407="Y/T","Isi Sasaran",IF($E$407=0,0,IF(I410="Y",1,IF(I410="T",0,"Isi Dulu"))))</f>
        <v>Isi Sasaran</v>
      </c>
      <c r="K410" s="592" t="s">
        <v>26</v>
      </c>
      <c r="L410" s="593" t="str">
        <f>IF($D$407="Y/T","Isi Sasaran",IF($E$407=0,0,IF(K410="Y",1,IF(K410="T",0,"Isi Dulu"))))</f>
        <v>Isi Sasaran</v>
      </c>
      <c r="M410" s="849"/>
      <c r="N410" s="852"/>
    </row>
    <row r="411" spans="2:14" ht="15.75">
      <c r="B411" s="838"/>
      <c r="C411" s="841"/>
      <c r="D411" s="859"/>
      <c r="E411" s="856"/>
      <c r="F411" s="569">
        <v>5</v>
      </c>
      <c r="G411" s="570"/>
      <c r="H411" s="599" t="str">
        <f t="shared" si="7"/>
        <v>Belum Diisi</v>
      </c>
      <c r="I411" s="595" t="s">
        <v>26</v>
      </c>
      <c r="J411" s="596" t="str">
        <f>IF($D$407="Y/T","Isi Sasaran",IF($E$407=0,0,IF(I411="Y",1,IF(I411="T",0,"Isi Dulu"))))</f>
        <v>Isi Sasaran</v>
      </c>
      <c r="K411" s="595" t="s">
        <v>26</v>
      </c>
      <c r="L411" s="596" t="str">
        <f>IF($D$407="Y/T","Isi Sasaran",IF($E$407=0,0,IF(K411="Y",1,IF(K411="T",0,"Isi Dulu"))))</f>
        <v>Isi Sasaran</v>
      </c>
      <c r="M411" s="850"/>
      <c r="N411" s="853"/>
    </row>
    <row r="412" spans="2:14" ht="15.75">
      <c r="B412" s="580"/>
      <c r="C412" s="581"/>
      <c r="D412" s="582"/>
      <c r="E412" s="602" t="e">
        <f>AVERAGE(E312:E411)</f>
        <v>#DIV/0!</v>
      </c>
      <c r="F412" s="583"/>
      <c r="G412" s="583"/>
      <c r="H412" s="602" t="e">
        <f>(IF($D312="Y/T",0,AVERAGE(H312:H316))+IF($D317="Y/T",0,AVERAGE(H317:H321))+IF($D322="Y/T",0,AVERAGE(H322:H326))+IF($D327="Y/T",0,AVERAGE(H327:H331))+IF($D332="Y/T",0,AVERAGE(H332:H336))+IF($D337="Y/T",0,AVERAGE(H337:H341))+IF($D342="Y/T",0,AVERAGE(H342:H346))+IF($D347="Y/T",0,AVERAGE(H347:H351))+IF($D352="Y/T",0,AVERAGE(H352:H356))+IF($D357="Y/T",0,AVERAGE(H357:H361))+IF($D362="Y/T",0,AVERAGE(H362:H366))+IF($D367="Y/T",0,AVERAGE(H367:H371))+IF($D372="Y/T",0,AVERAGE(H372:H376))+IF($D377="Y/T",0,AVERAGE(H377:H381))+IF($D382="Y/T",0,AVERAGE(H382:H386))+IF($D387="Y/T",0,AVERAGE(H387:H391))+IF($D392="Y/T",0,AVERAGE(H392:H396))+IF($D397="Y/T",0,AVERAGE(H397:H401))+IF($D402="Y/T",0,AVERAGE(H402:H406))+IF($D407="Y/T",0,AVERAGE(H407:H411)))/(COUNTIF($D312:$D411,"Y")+COUNTIF($D312:$D411,"T"))</f>
        <v>#DIV/0!</v>
      </c>
      <c r="I412" s="582"/>
      <c r="J412" s="602" t="e">
        <f>(IF($D312="Y/T",0,AVERAGE(J312:J316))+IF($D317="Y/T",0,AVERAGE(J317:J321))+IF($D322="Y/T",0,AVERAGE(J322:J326))+IF($D327="Y/T",0,AVERAGE(J327:J331))+IF($D332="Y/T",0,AVERAGE(J332:J336))+IF($D337="Y/T",0,AVERAGE(J337:J341))+IF($D342="Y/T",0,AVERAGE(J342:J346))+IF($D347="Y/T",0,AVERAGE(J347:J351))+IF($D352="Y/T",0,AVERAGE(J352:J356))+IF($D357="Y/T",0,AVERAGE(J357:J361))+IF($D362="Y/T",0,AVERAGE(J362:J366))+IF($D367="Y/T",0,AVERAGE(J367:J371))+IF($D372="Y/T",0,AVERAGE(J372:J376))+IF($D377="Y/T",0,AVERAGE(J377:J381))+IF($D382="Y/T",0,AVERAGE(J382:J386))+IF($D387="Y/T",0,AVERAGE(J387:J391))+IF($D392="Y/T",0,AVERAGE(J392:J396))+IF($D397="Y/T",0,AVERAGE(J397:J401))+IF($D402="Y/T",0,AVERAGE(J402:J406))+IF($D407="Y/T",0,AVERAGE(J407:J411)))/(COUNTIF($D312:$D411,"Y")+COUNTIF($D312:$D411,"T"))</f>
        <v>#DIV/0!</v>
      </c>
      <c r="K412" s="582"/>
      <c r="L412" s="602" t="e">
        <f>(IF($D312="Y/T",0,AVERAGE(L312:L316))+IF($D317="Y/T",0,AVERAGE(L317:L321))+IF($D322="Y/T",0,AVERAGE(L322:L326))+IF($D327="Y/T",0,AVERAGE(L327:L331))+IF($D332="Y/T",0,AVERAGE(L332:L336))+IF($D337="Y/T",0,AVERAGE(L337:L341))+IF($D342="Y/T",0,AVERAGE(L342:L346))+IF($D347="Y/T",0,AVERAGE(L347:L351))+IF($D352="Y/T",0,AVERAGE(L352:L356))+IF($D357="Y/T",0,AVERAGE(L357:L361))+IF($D362="Y/T",0,AVERAGE(L362:L366))+IF($D367="Y/T",0,AVERAGE(L367:L371))+IF($D372="Y/T",0,AVERAGE(L372:L376))+IF($D377="Y/T",0,AVERAGE(L377:L381))+IF($D382="Y/T",0,AVERAGE(L382:L386))+IF($D387="Y/T",0,AVERAGE(L387:L391))+IF($D392="Y/T",0,AVERAGE(L392:L396))+IF($D397="Y/T",0,AVERAGE(L397:L401))+IF($D402="Y/T",0,AVERAGE(L402:L406))+IF($D407="Y/T",0,AVERAGE(L407:L411)))/(COUNTIF($D312:$D411,"Y")+COUNTIF($D312:$D411,"T"))</f>
        <v>#DIV/0!</v>
      </c>
      <c r="M412" s="606"/>
      <c r="N412" s="602" t="e">
        <f>AVERAGE(N312:N411)</f>
        <v>#DIV/0!</v>
      </c>
    </row>
  </sheetData>
  <mergeCells count="496">
    <mergeCell ref="M337:M341"/>
    <mergeCell ref="E342:E346"/>
    <mergeCell ref="B327:B331"/>
    <mergeCell ref="C327:C331"/>
    <mergeCell ref="B285:B289"/>
    <mergeCell ref="M290:M294"/>
    <mergeCell ref="E300:E304"/>
    <mergeCell ref="N317:N321"/>
    <mergeCell ref="C300:C304"/>
    <mergeCell ref="B305:B309"/>
    <mergeCell ref="C285:C289"/>
    <mergeCell ref="M285:M289"/>
    <mergeCell ref="D295:D299"/>
    <mergeCell ref="M322:M326"/>
    <mergeCell ref="C312:C316"/>
    <mergeCell ref="B317:B321"/>
    <mergeCell ref="D322:D326"/>
    <mergeCell ref="E322:E326"/>
    <mergeCell ref="C317:C321"/>
    <mergeCell ref="E312:E316"/>
    <mergeCell ref="C322:C326"/>
    <mergeCell ref="N235:N239"/>
    <mergeCell ref="D312:D316"/>
    <mergeCell ref="D260:D264"/>
    <mergeCell ref="N250:N254"/>
    <mergeCell ref="C250:C254"/>
    <mergeCell ref="M260:M264"/>
    <mergeCell ref="B265:B269"/>
    <mergeCell ref="D255:D259"/>
    <mergeCell ref="M255:M259"/>
    <mergeCell ref="N255:N259"/>
    <mergeCell ref="M300:M304"/>
    <mergeCell ref="B260:B264"/>
    <mergeCell ref="D275:D279"/>
    <mergeCell ref="E265:E269"/>
    <mergeCell ref="E285:E289"/>
    <mergeCell ref="D290:D294"/>
    <mergeCell ref="E290:E294"/>
    <mergeCell ref="N285:N289"/>
    <mergeCell ref="N280:N284"/>
    <mergeCell ref="M295:M299"/>
    <mergeCell ref="B280:B284"/>
    <mergeCell ref="E280:E284"/>
    <mergeCell ref="C280:C284"/>
    <mergeCell ref="M270:M274"/>
    <mergeCell ref="N260:N264"/>
    <mergeCell ref="E270:E274"/>
    <mergeCell ref="D265:D269"/>
    <mergeCell ref="C260:C264"/>
    <mergeCell ref="B270:B274"/>
    <mergeCell ref="C290:C294"/>
    <mergeCell ref="B295:B299"/>
    <mergeCell ref="N295:N299"/>
    <mergeCell ref="D240:D244"/>
    <mergeCell ref="E240:E244"/>
    <mergeCell ref="N275:N279"/>
    <mergeCell ref="D280:D284"/>
    <mergeCell ref="B290:B294"/>
    <mergeCell ref="M280:M284"/>
    <mergeCell ref="E275:E279"/>
    <mergeCell ref="N240:N244"/>
    <mergeCell ref="B240:B244"/>
    <mergeCell ref="C225:C229"/>
    <mergeCell ref="N220:N224"/>
    <mergeCell ref="M198:M202"/>
    <mergeCell ref="N128:N132"/>
    <mergeCell ref="C133:C137"/>
    <mergeCell ref="M138:M142"/>
    <mergeCell ref="C148:C152"/>
    <mergeCell ref="E143:E147"/>
    <mergeCell ref="D138:D142"/>
    <mergeCell ref="C193:C197"/>
    <mergeCell ref="C203:C207"/>
    <mergeCell ref="M193:M197"/>
    <mergeCell ref="E193:E197"/>
    <mergeCell ref="D193:D197"/>
    <mergeCell ref="M210:M214"/>
    <mergeCell ref="D198:D202"/>
    <mergeCell ref="N133:N137"/>
    <mergeCell ref="N148:N152"/>
    <mergeCell ref="E158:E162"/>
    <mergeCell ref="D183:D187"/>
    <mergeCell ref="M133:M137"/>
    <mergeCell ref="M225:M229"/>
    <mergeCell ref="N225:N229"/>
    <mergeCell ref="B377:B381"/>
    <mergeCell ref="E382:E386"/>
    <mergeCell ref="D387:D391"/>
    <mergeCell ref="E377:E381"/>
    <mergeCell ref="D377:D381"/>
    <mergeCell ref="D382:D386"/>
    <mergeCell ref="E387:E391"/>
    <mergeCell ref="M382:M386"/>
    <mergeCell ref="N387:N391"/>
    <mergeCell ref="B382:B386"/>
    <mergeCell ref="M377:M381"/>
    <mergeCell ref="N377:N381"/>
    <mergeCell ref="C387:C391"/>
    <mergeCell ref="M387:M391"/>
    <mergeCell ref="B387:B391"/>
    <mergeCell ref="C382:C386"/>
    <mergeCell ref="N382:N386"/>
    <mergeCell ref="C377:C381"/>
    <mergeCell ref="B347:B351"/>
    <mergeCell ref="N352:N356"/>
    <mergeCell ref="E357:E361"/>
    <mergeCell ref="N300:N304"/>
    <mergeCell ref="D300:D304"/>
    <mergeCell ref="E305:E309"/>
    <mergeCell ref="N362:N366"/>
    <mergeCell ref="D352:D356"/>
    <mergeCell ref="B357:B361"/>
    <mergeCell ref="B322:B326"/>
    <mergeCell ref="M327:M331"/>
    <mergeCell ref="B342:B346"/>
    <mergeCell ref="B337:B341"/>
    <mergeCell ref="M312:M316"/>
    <mergeCell ref="B312:B316"/>
    <mergeCell ref="E317:E321"/>
    <mergeCell ref="N312:N316"/>
    <mergeCell ref="N327:N331"/>
    <mergeCell ref="D332:D336"/>
    <mergeCell ref="N322:N326"/>
    <mergeCell ref="D337:D341"/>
    <mergeCell ref="D327:D331"/>
    <mergeCell ref="E327:E331"/>
    <mergeCell ref="B332:B336"/>
    <mergeCell ref="B397:B401"/>
    <mergeCell ref="M402:M406"/>
    <mergeCell ref="C407:C411"/>
    <mergeCell ref="C402:C406"/>
    <mergeCell ref="B407:B411"/>
    <mergeCell ref="N392:N396"/>
    <mergeCell ref="E407:E411"/>
    <mergeCell ref="C397:C401"/>
    <mergeCell ref="B402:B406"/>
    <mergeCell ref="M392:M396"/>
    <mergeCell ref="D392:D396"/>
    <mergeCell ref="D407:D411"/>
    <mergeCell ref="N397:N401"/>
    <mergeCell ref="M397:M401"/>
    <mergeCell ref="E402:E406"/>
    <mergeCell ref="D402:D406"/>
    <mergeCell ref="E397:E401"/>
    <mergeCell ref="N407:N411"/>
    <mergeCell ref="N402:N406"/>
    <mergeCell ref="M407:M411"/>
    <mergeCell ref="B392:B396"/>
    <mergeCell ref="E392:E396"/>
    <mergeCell ref="C392:C396"/>
    <mergeCell ref="D397:D401"/>
    <mergeCell ref="N372:N376"/>
    <mergeCell ref="C362:C366"/>
    <mergeCell ref="B362:B366"/>
    <mergeCell ref="D362:D366"/>
    <mergeCell ref="E362:E366"/>
    <mergeCell ref="M362:M366"/>
    <mergeCell ref="M357:M361"/>
    <mergeCell ref="E337:E341"/>
    <mergeCell ref="N342:N346"/>
    <mergeCell ref="D342:D346"/>
    <mergeCell ref="C342:C346"/>
    <mergeCell ref="M347:M351"/>
    <mergeCell ref="C357:C361"/>
    <mergeCell ref="E352:E356"/>
    <mergeCell ref="B352:B356"/>
    <mergeCell ref="B367:B371"/>
    <mergeCell ref="N367:N371"/>
    <mergeCell ref="D367:D371"/>
    <mergeCell ref="B372:B376"/>
    <mergeCell ref="C372:C376"/>
    <mergeCell ref="M372:M376"/>
    <mergeCell ref="D372:D376"/>
    <mergeCell ref="E372:E376"/>
    <mergeCell ref="M367:M371"/>
    <mergeCell ref="C367:C371"/>
    <mergeCell ref="E367:E371"/>
    <mergeCell ref="B215:B219"/>
    <mergeCell ref="N230:N234"/>
    <mergeCell ref="E245:E249"/>
    <mergeCell ref="B230:B234"/>
    <mergeCell ref="C188:C192"/>
    <mergeCell ref="N193:N197"/>
    <mergeCell ref="D203:D207"/>
    <mergeCell ref="D347:D351"/>
    <mergeCell ref="C337:C341"/>
    <mergeCell ref="C347:C351"/>
    <mergeCell ref="M352:M356"/>
    <mergeCell ref="D357:D361"/>
    <mergeCell ref="E347:E351"/>
    <mergeCell ref="C352:C356"/>
    <mergeCell ref="M332:M336"/>
    <mergeCell ref="N347:N351"/>
    <mergeCell ref="C332:C336"/>
    <mergeCell ref="N337:N341"/>
    <mergeCell ref="E332:E336"/>
    <mergeCell ref="N357:N361"/>
    <mergeCell ref="M342:M346"/>
    <mergeCell ref="N332:N336"/>
    <mergeCell ref="N123:N127"/>
    <mergeCell ref="D123:D127"/>
    <mergeCell ref="N245:N249"/>
    <mergeCell ref="N210:N214"/>
    <mergeCell ref="B210:B214"/>
    <mergeCell ref="D215:D219"/>
    <mergeCell ref="D210:D214"/>
    <mergeCell ref="E210:E214"/>
    <mergeCell ref="E215:E219"/>
    <mergeCell ref="B209:N209"/>
    <mergeCell ref="E220:E224"/>
    <mergeCell ref="B198:B202"/>
    <mergeCell ref="M203:M207"/>
    <mergeCell ref="C215:C219"/>
    <mergeCell ref="N203:N207"/>
    <mergeCell ref="N188:N192"/>
    <mergeCell ref="E198:E202"/>
    <mergeCell ref="D173:D177"/>
    <mergeCell ref="M163:M167"/>
    <mergeCell ref="B163:B167"/>
    <mergeCell ref="M230:M234"/>
    <mergeCell ref="B225:B229"/>
    <mergeCell ref="D235:D239"/>
    <mergeCell ref="M220:M224"/>
    <mergeCell ref="N86:N90"/>
    <mergeCell ref="E96:E100"/>
    <mergeCell ref="C81:C85"/>
    <mergeCell ref="M173:M177"/>
    <mergeCell ref="B173:B177"/>
    <mergeCell ref="C168:C172"/>
    <mergeCell ref="N138:N142"/>
    <mergeCell ref="C128:C132"/>
    <mergeCell ref="M128:M132"/>
    <mergeCell ref="D133:D137"/>
    <mergeCell ref="E133:E137"/>
    <mergeCell ref="E128:E132"/>
    <mergeCell ref="B153:B157"/>
    <mergeCell ref="N158:N162"/>
    <mergeCell ref="D168:D172"/>
    <mergeCell ref="D163:D167"/>
    <mergeCell ref="E163:E167"/>
    <mergeCell ref="E168:E172"/>
    <mergeCell ref="B128:B132"/>
    <mergeCell ref="M81:M85"/>
    <mergeCell ref="E113:E117"/>
    <mergeCell ref="C96:C100"/>
    <mergeCell ref="D86:D90"/>
    <mergeCell ref="D101:D105"/>
    <mergeCell ref="C235:C239"/>
    <mergeCell ref="E225:E229"/>
    <mergeCell ref="C305:C309"/>
    <mergeCell ref="B311:N311"/>
    <mergeCell ref="D285:D289"/>
    <mergeCell ref="M275:M279"/>
    <mergeCell ref="B275:B279"/>
    <mergeCell ref="C270:C274"/>
    <mergeCell ref="D270:D274"/>
    <mergeCell ref="B235:B239"/>
    <mergeCell ref="E235:E239"/>
    <mergeCell ref="C295:C299"/>
    <mergeCell ref="E295:E299"/>
    <mergeCell ref="C230:C234"/>
    <mergeCell ref="M235:M239"/>
    <mergeCell ref="D245:D249"/>
    <mergeCell ref="M240:M244"/>
    <mergeCell ref="C245:C249"/>
    <mergeCell ref="M265:M269"/>
    <mergeCell ref="D250:D254"/>
    <mergeCell ref="C265:C269"/>
    <mergeCell ref="C275:C279"/>
    <mergeCell ref="D305:D309"/>
    <mergeCell ref="D230:D234"/>
    <mergeCell ref="G3:G4"/>
    <mergeCell ref="N101:N105"/>
    <mergeCell ref="B51:B55"/>
    <mergeCell ref="M61:M65"/>
    <mergeCell ref="E66:E70"/>
    <mergeCell ref="D56:D60"/>
    <mergeCell ref="N56:N60"/>
    <mergeCell ref="N96:N100"/>
    <mergeCell ref="C91:C95"/>
    <mergeCell ref="E101:E105"/>
    <mergeCell ref="M91:M95"/>
    <mergeCell ref="N91:N95"/>
    <mergeCell ref="E56:E60"/>
    <mergeCell ref="M51:M55"/>
    <mergeCell ref="E51:E55"/>
    <mergeCell ref="M101:M105"/>
    <mergeCell ref="B96:B100"/>
    <mergeCell ref="E76:E80"/>
    <mergeCell ref="M86:M90"/>
    <mergeCell ref="D96:D100"/>
    <mergeCell ref="B91:B95"/>
    <mergeCell ref="B81:B85"/>
    <mergeCell ref="N66:N70"/>
    <mergeCell ref="M96:M100"/>
    <mergeCell ref="K4:L4"/>
    <mergeCell ref="E16:E20"/>
    <mergeCell ref="B11:B15"/>
    <mergeCell ref="N11:N15"/>
    <mergeCell ref="M31:M35"/>
    <mergeCell ref="E41:E45"/>
    <mergeCell ref="D36:D40"/>
    <mergeCell ref="D31:D35"/>
    <mergeCell ref="B31:B35"/>
    <mergeCell ref="B26:B30"/>
    <mergeCell ref="D16:D20"/>
    <mergeCell ref="M4:N4"/>
    <mergeCell ref="B6:B10"/>
    <mergeCell ref="N41:N45"/>
    <mergeCell ref="M26:M30"/>
    <mergeCell ref="C16:C20"/>
    <mergeCell ref="D26:D30"/>
    <mergeCell ref="E21:E25"/>
    <mergeCell ref="C21:C25"/>
    <mergeCell ref="B41:B45"/>
    <mergeCell ref="N6:N10"/>
    <mergeCell ref="D11:D15"/>
    <mergeCell ref="H3:H4"/>
    <mergeCell ref="F3:F4"/>
    <mergeCell ref="N46:N50"/>
    <mergeCell ref="D91:D95"/>
    <mergeCell ref="D51:D55"/>
    <mergeCell ref="M46:M50"/>
    <mergeCell ref="B1:N1"/>
    <mergeCell ref="N153:N157"/>
    <mergeCell ref="D143:D147"/>
    <mergeCell ref="B148:B152"/>
    <mergeCell ref="N118:N122"/>
    <mergeCell ref="B108:B112"/>
    <mergeCell ref="M123:M127"/>
    <mergeCell ref="D113:D117"/>
    <mergeCell ref="N113:N117"/>
    <mergeCell ref="E86:E90"/>
    <mergeCell ref="B76:B80"/>
    <mergeCell ref="D76:D80"/>
    <mergeCell ref="C86:C90"/>
    <mergeCell ref="E81:E85"/>
    <mergeCell ref="D81:D85"/>
    <mergeCell ref="B138:B142"/>
    <mergeCell ref="N143:N147"/>
    <mergeCell ref="E148:E152"/>
    <mergeCell ref="B133:B137"/>
    <mergeCell ref="B86:B90"/>
    <mergeCell ref="M66:M70"/>
    <mergeCell ref="C51:C55"/>
    <mergeCell ref="B56:B60"/>
    <mergeCell ref="N51:N55"/>
    <mergeCell ref="N61:N65"/>
    <mergeCell ref="D71:D75"/>
    <mergeCell ref="C56:C60"/>
    <mergeCell ref="B66:B70"/>
    <mergeCell ref="N81:N85"/>
    <mergeCell ref="C76:C80"/>
    <mergeCell ref="M76:M80"/>
    <mergeCell ref="N76:N80"/>
    <mergeCell ref="M71:M75"/>
    <mergeCell ref="N71:N75"/>
    <mergeCell ref="C71:C75"/>
    <mergeCell ref="M56:M60"/>
    <mergeCell ref="E71:E75"/>
    <mergeCell ref="D66:D70"/>
    <mergeCell ref="B61:B65"/>
    <mergeCell ref="C61:C65"/>
    <mergeCell ref="D61:D65"/>
    <mergeCell ref="E61:E65"/>
    <mergeCell ref="C66:C70"/>
    <mergeCell ref="D46:D50"/>
    <mergeCell ref="C46:C50"/>
    <mergeCell ref="B36:B40"/>
    <mergeCell ref="C31:C35"/>
    <mergeCell ref="B21:B25"/>
    <mergeCell ref="M36:M40"/>
    <mergeCell ref="C36:C40"/>
    <mergeCell ref="M41:M45"/>
    <mergeCell ref="E36:E40"/>
    <mergeCell ref="C41:C45"/>
    <mergeCell ref="B46:B50"/>
    <mergeCell ref="E46:E50"/>
    <mergeCell ref="B2:N2"/>
    <mergeCell ref="E11:E15"/>
    <mergeCell ref="D41:D45"/>
    <mergeCell ref="N31:N35"/>
    <mergeCell ref="E26:E30"/>
    <mergeCell ref="C26:C30"/>
    <mergeCell ref="M11:M15"/>
    <mergeCell ref="D3:E4"/>
    <mergeCell ref="B5:N5"/>
    <mergeCell ref="E31:E35"/>
    <mergeCell ref="M16:M20"/>
    <mergeCell ref="B16:B20"/>
    <mergeCell ref="N21:N25"/>
    <mergeCell ref="N36:N40"/>
    <mergeCell ref="D21:D25"/>
    <mergeCell ref="M21:M25"/>
    <mergeCell ref="C11:C15"/>
    <mergeCell ref="C6:C10"/>
    <mergeCell ref="D6:D10"/>
    <mergeCell ref="E6:E10"/>
    <mergeCell ref="M6:M10"/>
    <mergeCell ref="N16:N20"/>
    <mergeCell ref="B3:B4"/>
    <mergeCell ref="C3:C4"/>
    <mergeCell ref="I3:N3"/>
    <mergeCell ref="I4:J4"/>
    <mergeCell ref="B300:B304"/>
    <mergeCell ref="M317:M321"/>
    <mergeCell ref="N305:N309"/>
    <mergeCell ref="D317:D321"/>
    <mergeCell ref="M305:M309"/>
    <mergeCell ref="M245:M249"/>
    <mergeCell ref="C255:C259"/>
    <mergeCell ref="M250:M254"/>
    <mergeCell ref="E250:E254"/>
    <mergeCell ref="E255:E259"/>
    <mergeCell ref="B250:B254"/>
    <mergeCell ref="D225:D229"/>
    <mergeCell ref="M215:M219"/>
    <mergeCell ref="B220:B224"/>
    <mergeCell ref="N168:N172"/>
    <mergeCell ref="C163:C167"/>
    <mergeCell ref="C173:C177"/>
    <mergeCell ref="N215:N219"/>
    <mergeCell ref="C210:C214"/>
    <mergeCell ref="D220:D224"/>
    <mergeCell ref="N198:N202"/>
    <mergeCell ref="B71:B75"/>
    <mergeCell ref="E91:E95"/>
    <mergeCell ref="B107:J107"/>
    <mergeCell ref="B203:B207"/>
    <mergeCell ref="D118:D122"/>
    <mergeCell ref="B101:B105"/>
    <mergeCell ref="E108:E112"/>
    <mergeCell ref="C101:C105"/>
    <mergeCell ref="C113:C117"/>
    <mergeCell ref="D108:D112"/>
    <mergeCell ref="B183:B187"/>
    <mergeCell ref="B123:B127"/>
    <mergeCell ref="M148:M152"/>
    <mergeCell ref="D128:D132"/>
    <mergeCell ref="E118:E122"/>
    <mergeCell ref="C108:C112"/>
    <mergeCell ref="M113:M117"/>
    <mergeCell ref="M108:M112"/>
    <mergeCell ref="B178:B182"/>
    <mergeCell ref="E178:E182"/>
    <mergeCell ref="C178:C182"/>
    <mergeCell ref="C118:C122"/>
    <mergeCell ref="B118:B122"/>
    <mergeCell ref="N108:N112"/>
    <mergeCell ref="E123:E127"/>
    <mergeCell ref="B143:B147"/>
    <mergeCell ref="N290:N294"/>
    <mergeCell ref="E260:E264"/>
    <mergeCell ref="C240:C244"/>
    <mergeCell ref="B255:B259"/>
    <mergeCell ref="B188:B192"/>
    <mergeCell ref="M188:M192"/>
    <mergeCell ref="E203:E207"/>
    <mergeCell ref="M158:M162"/>
    <mergeCell ref="C153:C157"/>
    <mergeCell ref="M153:M157"/>
    <mergeCell ref="D158:D162"/>
    <mergeCell ref="C158:C162"/>
    <mergeCell ref="E153:E157"/>
    <mergeCell ref="D178:D182"/>
    <mergeCell ref="M168:M172"/>
    <mergeCell ref="N173:N177"/>
    <mergeCell ref="B168:B172"/>
    <mergeCell ref="B193:B197"/>
    <mergeCell ref="M178:M182"/>
    <mergeCell ref="E173:E177"/>
    <mergeCell ref="N270:N274"/>
    <mergeCell ref="N26:N30"/>
    <mergeCell ref="N265:N269"/>
    <mergeCell ref="B245:B249"/>
    <mergeCell ref="E230:E234"/>
    <mergeCell ref="C220:C224"/>
    <mergeCell ref="N163:N167"/>
    <mergeCell ref="D153:D157"/>
    <mergeCell ref="B158:B162"/>
    <mergeCell ref="B113:B117"/>
    <mergeCell ref="M118:M122"/>
    <mergeCell ref="C123:C127"/>
    <mergeCell ref="C183:C187"/>
    <mergeCell ref="M183:M187"/>
    <mergeCell ref="C198:C202"/>
    <mergeCell ref="E183:E187"/>
    <mergeCell ref="D188:D192"/>
    <mergeCell ref="E188:E192"/>
    <mergeCell ref="N183:N187"/>
    <mergeCell ref="N178:N182"/>
    <mergeCell ref="C138:C142"/>
    <mergeCell ref="M143:M147"/>
    <mergeCell ref="D148:D152"/>
    <mergeCell ref="E138:E142"/>
    <mergeCell ref="C143:C147"/>
  </mergeCells>
  <dataValidations count="92">
    <dataValidation type="list" allowBlank="1" showInputMessage="1" showErrorMessage="1" sqref="D11">
      <formula1>"Y,T,Y/T"</formula1>
    </dataValidation>
    <dataValidation type="list" allowBlank="1" showInputMessage="1" showErrorMessage="1" sqref="D46">
      <formula1>"Y,T,Y/T"</formula1>
    </dataValidation>
    <dataValidation type="list" allowBlank="1" showInputMessage="1" showErrorMessage="1" sqref="D36">
      <formula1>"Y,T,Y/T"</formula1>
    </dataValidation>
    <dataValidation type="list" allowBlank="1" showInputMessage="1" showErrorMessage="1" sqref="D26">
      <formula1>"Y,T,Y/T"</formula1>
    </dataValidation>
    <dataValidation type="list" allowBlank="1" showInputMessage="1" showErrorMessage="1" sqref="D6">
      <formula1>"Y,T,Y/T"</formula1>
    </dataValidation>
    <dataValidation type="list" allowBlank="1" showInputMessage="1" showErrorMessage="1" sqref="D153">
      <formula1>"Y,T,Y/T"</formula1>
    </dataValidation>
    <dataValidation type="list" allowBlank="1" showInputMessage="1" showErrorMessage="1" sqref="D210">
      <formula1>"Y,T,Y/T"</formula1>
    </dataValidation>
    <dataValidation type="list" allowBlank="1" showInputMessage="1" showErrorMessage="1" sqref="D31">
      <formula1>"Y,T,Y/T"</formula1>
    </dataValidation>
    <dataValidation type="list" allowBlank="1" showInputMessage="1" showErrorMessage="1" sqref="D96">
      <formula1>"Y,T,Y/T"</formula1>
    </dataValidation>
    <dataValidation type="list" allowBlank="1" showInputMessage="1" showErrorMessage="1" sqref="I108:I207">
      <formula1>"Y,T,Y/T"</formula1>
    </dataValidation>
    <dataValidation type="list" allowBlank="1" showInputMessage="1" showErrorMessage="1" sqref="K6:K105">
      <formula1>"Y,T,Y/T"</formula1>
    </dataValidation>
    <dataValidation type="list" allowBlank="1" showInputMessage="1" showErrorMessage="1" sqref="I6:I105">
      <formula1>"Y,T,Y/T"</formula1>
    </dataValidation>
    <dataValidation type="list" allowBlank="1" showInputMessage="1" showErrorMessage="1" sqref="M6:M105">
      <formula1>"Y,T,Y/T"</formula1>
    </dataValidation>
    <dataValidation type="list" allowBlank="1" showInputMessage="1" showErrorMessage="1" sqref="K210:K309">
      <formula1>"Y,T,Y/T"</formula1>
    </dataValidation>
    <dataValidation type="list" allowBlank="1" showInputMessage="1" showErrorMessage="1" sqref="I210:I309">
      <formula1>"Y,T,Y/T"</formula1>
    </dataValidation>
    <dataValidation type="list" allowBlank="1" showInputMessage="1" showErrorMessage="1" sqref="M312:M411">
      <formula1>"Y,T,Y/T"</formula1>
    </dataValidation>
    <dataValidation type="list" allowBlank="1" showInputMessage="1" showErrorMessage="1" sqref="D16">
      <formula1>"Y,T,Y/T"</formula1>
    </dataValidation>
    <dataValidation type="list" allowBlank="1" showInputMessage="1" showErrorMessage="1" sqref="D66">
      <formula1>"Y,T,Y/T"</formula1>
    </dataValidation>
    <dataValidation type="list" allowBlank="1" showInputMessage="1" showErrorMessage="1" sqref="D56">
      <formula1>"Y,T,Y/T"</formula1>
    </dataValidation>
    <dataValidation type="list" allowBlank="1" showInputMessage="1" showErrorMessage="1" sqref="D41">
      <formula1>"Y,T,Y/T"</formula1>
    </dataValidation>
    <dataValidation type="list" allowBlank="1" showInputMessage="1" showErrorMessage="1" sqref="D332">
      <formula1>"Y,T,Y/T"</formula1>
    </dataValidation>
    <dataValidation type="list" allowBlank="1" showInputMessage="1" showErrorMessage="1" sqref="D402">
      <formula1>"Y,T,Y/T"</formula1>
    </dataValidation>
    <dataValidation type="list" allowBlank="1" showInputMessage="1" showErrorMessage="1" sqref="D392">
      <formula1>"Y,T,Y/T"</formula1>
    </dataValidation>
    <dataValidation type="list" allowBlank="1" showInputMessage="1" showErrorMessage="1" sqref="D367">
      <formula1>"Y,T,Y/T"</formula1>
    </dataValidation>
    <dataValidation type="list" allowBlank="1" showInputMessage="1" showErrorMessage="1" sqref="I312:I411">
      <formula1>"Y,T,Y/T"</formula1>
    </dataValidation>
    <dataValidation type="list" allowBlank="1" showInputMessage="1" showErrorMessage="1" sqref="K312:K411">
      <formula1>"Y,T,Y/T"</formula1>
    </dataValidation>
    <dataValidation type="list" allowBlank="1" showInputMessage="1" showErrorMessage="1" sqref="D215">
      <formula1>"Y,T,Y/T"</formula1>
    </dataValidation>
    <dataValidation type="list" allowBlank="1" showInputMessage="1" showErrorMessage="1" sqref="D270">
      <formula1>"Y,T,Y/T"</formula1>
    </dataValidation>
    <dataValidation type="list" allowBlank="1" showInputMessage="1" showErrorMessage="1" sqref="D295">
      <formula1>"Y,T,Y/T"</formula1>
    </dataValidation>
    <dataValidation type="list" allowBlank="1" showInputMessage="1" showErrorMessage="1" sqref="D352">
      <formula1>"Y,T,Y/T"</formula1>
    </dataValidation>
    <dataValidation type="list" allowBlank="1" showInputMessage="1" showErrorMessage="1" sqref="D250">
      <formula1>"Y,T,Y/T"</formula1>
    </dataValidation>
    <dataValidation type="list" allowBlank="1" showInputMessage="1" showErrorMessage="1" sqref="D322">
      <formula1>"Y,T,Y/T"</formula1>
    </dataValidation>
    <dataValidation type="list" allowBlank="1" showInputMessage="1" showErrorMessage="1" sqref="D312">
      <formula1>"Y,T,Y/T"</formula1>
    </dataValidation>
    <dataValidation type="list" allowBlank="1" showInputMessage="1" showErrorMessage="1" sqref="D285">
      <formula1>"Y,T,Y/T"</formula1>
    </dataValidation>
    <dataValidation type="list" allowBlank="1" showInputMessage="1" showErrorMessage="1" sqref="D245">
      <formula1>"Y,T,Y/T"</formula1>
    </dataValidation>
    <dataValidation type="list" allowBlank="1" showInputMessage="1" showErrorMessage="1" sqref="D300">
      <formula1>"Y,T,Y/T"</formula1>
    </dataValidation>
    <dataValidation type="list" allowBlank="1" showInputMessage="1" showErrorMessage="1" sqref="D265">
      <formula1>"Y,T,Y/T"</formula1>
    </dataValidation>
    <dataValidation type="list" allowBlank="1" showInputMessage="1" showErrorMessage="1" sqref="D275">
      <formula1>"Y,T,Y/T"</formula1>
    </dataValidation>
    <dataValidation type="list" allowBlank="1" showInputMessage="1" showErrorMessage="1" sqref="D235">
      <formula1>"Y,T,Y/T"</formula1>
    </dataValidation>
    <dataValidation type="list" allowBlank="1" showInputMessage="1" showErrorMessage="1" sqref="D290">
      <formula1>"Y,T,Y/T"</formula1>
    </dataValidation>
    <dataValidation type="list" allowBlank="1" showInputMessage="1" showErrorMessage="1" sqref="D317">
      <formula1>"Y,T,Y/T"</formula1>
    </dataValidation>
    <dataValidation type="list" allowBlank="1" showInputMessage="1" showErrorMessage="1" sqref="D372">
      <formula1>"Y,T,Y/T"</formula1>
    </dataValidation>
    <dataValidation type="list" allowBlank="1" showInputMessage="1" showErrorMessage="1" sqref="D407">
      <formula1>"Y,T,Y/T"</formula1>
    </dataValidation>
    <dataValidation type="list" allowBlank="1" showInputMessage="1" showErrorMessage="1" sqref="D337">
      <formula1>"Y,T,Y/T"</formula1>
    </dataValidation>
    <dataValidation type="list" allowBlank="1" showInputMessage="1" showErrorMessage="1" sqref="D397">
      <formula1>"Y,T,Y/T"</formula1>
    </dataValidation>
    <dataValidation type="list" allowBlank="1" showInputMessage="1" showErrorMessage="1" sqref="D377">
      <formula1>"Y,T,Y/T"</formula1>
    </dataValidation>
    <dataValidation type="list" allowBlank="1" showInputMessage="1" showErrorMessage="1" sqref="D387">
      <formula1>"Y,T,Y/T"</formula1>
    </dataValidation>
    <dataValidation type="list" allowBlank="1" showInputMessage="1" showErrorMessage="1" sqref="D51">
      <formula1>"Y,T,Y/T"</formula1>
    </dataValidation>
    <dataValidation type="list" allowBlank="1" showInputMessage="1" showErrorMessage="1" sqref="K108:K207">
      <formula1>"Y,T,Y/T"</formula1>
    </dataValidation>
    <dataValidation type="list" allowBlank="1" showInputMessage="1" showErrorMessage="1" sqref="D91">
      <formula1>"Y,T,Y/T"</formula1>
    </dataValidation>
    <dataValidation type="list" allowBlank="1" showInputMessage="1" showErrorMessage="1" sqref="D81">
      <formula1>"Y,T,Y/T"</formula1>
    </dataValidation>
    <dataValidation type="list" allowBlank="1" showInputMessage="1" showErrorMessage="1" sqref="D76">
      <formula1>"Y,T,Y/T"</formula1>
    </dataValidation>
    <dataValidation type="list" allowBlank="1" showInputMessage="1" showErrorMessage="1" sqref="D71">
      <formula1>"Y,T,Y/T"</formula1>
    </dataValidation>
    <dataValidation type="list" allowBlank="1" showInputMessage="1" showErrorMessage="1" sqref="D101">
      <formula1>"Y,T,Y/T"</formula1>
    </dataValidation>
    <dataValidation type="list" allowBlank="1" showInputMessage="1" showErrorMessage="1" sqref="D21">
      <formula1>"Y,T,Y/T"</formula1>
    </dataValidation>
    <dataValidation type="list" allowBlank="1" showInputMessage="1" showErrorMessage="1" sqref="D138">
      <formula1>"Y,T,Y/T"</formula1>
    </dataValidation>
    <dataValidation type="list" allowBlank="1" showInputMessage="1" showErrorMessage="1" sqref="M108:M207">
      <formula1>"Y,T,Y/T"</formula1>
    </dataValidation>
    <dataValidation type="list" allowBlank="1" showInputMessage="1" showErrorMessage="1" sqref="D61">
      <formula1>"Y,T,Y/T"</formula1>
    </dataValidation>
    <dataValidation type="list" allowBlank="1" showInputMessage="1" showErrorMessage="1" sqref="M210:M309">
      <formula1>"Y,T,Y/T"</formula1>
    </dataValidation>
    <dataValidation type="list" allowBlank="1" showInputMessage="1" showErrorMessage="1" sqref="D163">
      <formula1>"Y,T,Y/T"</formula1>
    </dataValidation>
    <dataValidation type="list" allowBlank="1" showInputMessage="1" showErrorMessage="1" sqref="D220">
      <formula1>"Y,T,Y/T"</formula1>
    </dataValidation>
    <dataValidation type="list" allowBlank="1" showInputMessage="1" showErrorMessage="1" sqref="D183">
      <formula1>"Y,T,Y/T"</formula1>
    </dataValidation>
    <dataValidation type="list" allowBlank="1" showInputMessage="1" showErrorMessage="1" sqref="D193">
      <formula1>"Y,T,Y/T"</formula1>
    </dataValidation>
    <dataValidation type="list" allowBlank="1" showInputMessage="1" showErrorMessage="1" sqref="D327">
      <formula1>"Y,T,Y/T"</formula1>
    </dataValidation>
    <dataValidation type="list" allowBlank="1" showInputMessage="1" showErrorMessage="1" sqref="D382">
      <formula1>"Y,T,Y/T"</formula1>
    </dataValidation>
    <dataValidation type="list" allowBlank="1" showInputMessage="1" showErrorMessage="1" sqref="D347">
      <formula1>"Y,T,Y/T"</formula1>
    </dataValidation>
    <dataValidation type="list" allowBlank="1" showInputMessage="1" showErrorMessage="1" sqref="D357">
      <formula1>"Y,T,Y/T"</formula1>
    </dataValidation>
    <dataValidation type="list" allowBlank="1" showInputMessage="1" showErrorMessage="1" sqref="D143">
      <formula1>"Y,T,Y/T"</formula1>
    </dataValidation>
    <dataValidation type="list" allowBlank="1" showInputMessage="1" showErrorMessage="1" sqref="D198">
      <formula1>"Y,T,Y/T"</formula1>
    </dataValidation>
    <dataValidation type="list" allowBlank="1" showInputMessage="1" showErrorMessage="1" sqref="D305">
      <formula1>"Y,T,Y/T"</formula1>
    </dataValidation>
    <dataValidation type="list" allowBlank="1" showInputMessage="1" showErrorMessage="1" sqref="D362">
      <formula1>"Y,T,Y/T"</formula1>
    </dataValidation>
    <dataValidation type="list" allowBlank="1" showInputMessage="1" showErrorMessage="1" sqref="D118">
      <formula1>"Y,T,Y/T"</formula1>
    </dataValidation>
    <dataValidation type="list" allowBlank="1" showInputMessage="1" showErrorMessage="1" sqref="D178">
      <formula1>"Y,T,Y/T"</formula1>
    </dataValidation>
    <dataValidation type="list" allowBlank="1" showInputMessage="1" showErrorMessage="1" sqref="D255">
      <formula1>"Y,T,Y/T"</formula1>
    </dataValidation>
    <dataValidation type="list" allowBlank="1" showInputMessage="1" showErrorMessage="1" sqref="D342">
      <formula1>"Y,T,Y/T"</formula1>
    </dataValidation>
    <dataValidation type="list" allowBlank="1" showInputMessage="1" showErrorMessage="1" sqref="D113">
      <formula1>"Y,T,Y/T"</formula1>
    </dataValidation>
    <dataValidation type="list" allowBlank="1" showInputMessage="1" showErrorMessage="1" sqref="D158">
      <formula1>"Y,T,Y/T"</formula1>
    </dataValidation>
    <dataValidation type="list" allowBlank="1" showInputMessage="1" showErrorMessage="1" sqref="D133">
      <formula1>"Y,T,Y/T"</formula1>
    </dataValidation>
    <dataValidation type="list" allowBlank="1" showInputMessage="1" showErrorMessage="1" sqref="D123">
      <formula1>"Y,T,Y/T"</formula1>
    </dataValidation>
    <dataValidation type="list" allowBlank="1" showInputMessage="1" showErrorMessage="1" sqref="D108">
      <formula1>"Y,T,Y/T"</formula1>
    </dataValidation>
    <dataValidation type="list" allowBlank="1" showInputMessage="1" showErrorMessage="1" sqref="D225">
      <formula1>"Y,T,Y/T"</formula1>
    </dataValidation>
    <dataValidation type="list" allowBlank="1" showInputMessage="1" showErrorMessage="1" sqref="D280">
      <formula1>"Y,T,Y/T"</formula1>
    </dataValidation>
    <dataValidation type="list" allowBlank="1" showInputMessage="1" showErrorMessage="1" sqref="D128">
      <formula1>"Y,T,Y/T"</formula1>
    </dataValidation>
    <dataValidation type="list" allowBlank="1" showInputMessage="1" showErrorMessage="1" sqref="D188">
      <formula1>"Y,T,Y/T"</formula1>
    </dataValidation>
    <dataValidation type="list" allowBlank="1" showInputMessage="1" showErrorMessage="1" sqref="D168">
      <formula1>"Y,T,Y/T"</formula1>
    </dataValidation>
    <dataValidation type="list" allowBlank="1" showInputMessage="1" showErrorMessage="1" sqref="D240">
      <formula1>"Y,T,Y/T"</formula1>
    </dataValidation>
    <dataValidation type="list" allowBlank="1" showInputMessage="1" showErrorMessage="1" sqref="D230">
      <formula1>"Y,T,Y/T"</formula1>
    </dataValidation>
    <dataValidation type="list" allowBlank="1" showInputMessage="1" showErrorMessage="1" sqref="D203">
      <formula1>"Y,T,Y/T"</formula1>
    </dataValidation>
    <dataValidation type="list" allowBlank="1" showInputMessage="1" showErrorMessage="1" sqref="D86">
      <formula1>"Y,T,Y/T"</formula1>
    </dataValidation>
    <dataValidation type="list" allowBlank="1" showInputMessage="1" showErrorMessage="1" sqref="D148">
      <formula1>"Y,T,Y/T"</formula1>
    </dataValidation>
    <dataValidation type="list" allowBlank="1" showInputMessage="1" showErrorMessage="1" sqref="D173">
      <formula1>"Y,T,Y/T"</formula1>
    </dataValidation>
    <dataValidation type="list" allowBlank="1" showInputMessage="1" showErrorMessage="1" sqref="D260">
      <formula1>"Y,T,Y/T"</formula1>
    </dataValidation>
  </dataValidations>
  <pageMargins left="0.25" right="0.25" top="0.75" bottom="0.75" header="0.3" footer="0.3"/>
  <pageSetup paperSize="9" scale="28"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412"/>
  <sheetViews>
    <sheetView topLeftCell="B1" zoomScale="50" workbookViewId="0">
      <pane ySplit="4" topLeftCell="A398" activePane="bottomLeft" state="frozen"/>
      <selection pane="bottomLeft" activeCell="H412" sqref="H412:L412"/>
    </sheetView>
  </sheetViews>
  <sheetFormatPr defaultColWidth="12.5703125" defaultRowHeight="12.75"/>
  <cols>
    <col min="1" max="1" width="6.42578125" style="517" hidden="1" customWidth="1"/>
    <col min="2" max="2" width="4.5703125" style="587" customWidth="1"/>
    <col min="3" max="3" width="46.5703125" style="517" customWidth="1"/>
    <col min="4" max="4" width="4.140625" style="517" customWidth="1"/>
    <col min="5" max="5" width="14.42578125" style="517" customWidth="1"/>
    <col min="6" max="6" width="4.5703125" style="517" customWidth="1"/>
    <col min="7" max="7" width="47.42578125" style="518" customWidth="1"/>
    <col min="8" max="8" width="26.5703125" style="517" customWidth="1"/>
    <col min="9" max="9" width="4.42578125" style="517" customWidth="1"/>
    <col min="10" max="10" width="16" style="517" customWidth="1"/>
    <col min="11" max="11" width="4.42578125" style="517" customWidth="1"/>
    <col min="12" max="12" width="12.42578125" style="517" customWidth="1"/>
    <col min="13" max="13" width="4.42578125" style="517" customWidth="1"/>
    <col min="14" max="14" width="11.42578125" style="517" customWidth="1"/>
    <col min="15" max="16384" width="12.5703125" style="517"/>
  </cols>
  <sheetData>
    <row r="1" spans="2:14" s="520" customFormat="1" ht="15.75">
      <c r="B1" s="868" t="s">
        <v>33</v>
      </c>
      <c r="C1" s="868"/>
      <c r="D1" s="868"/>
      <c r="E1" s="868"/>
      <c r="F1" s="868"/>
      <c r="G1" s="868"/>
      <c r="H1" s="868"/>
      <c r="I1" s="868"/>
      <c r="J1" s="868"/>
      <c r="K1" s="868"/>
      <c r="L1" s="868"/>
      <c r="M1" s="868"/>
      <c r="N1" s="868"/>
    </row>
    <row r="2" spans="2:14" s="520" customFormat="1" ht="15.75">
      <c r="B2" s="867" t="s">
        <v>680</v>
      </c>
      <c r="C2" s="867"/>
      <c r="D2" s="867"/>
      <c r="E2" s="867"/>
      <c r="F2" s="867"/>
      <c r="G2" s="867"/>
      <c r="H2" s="867"/>
      <c r="I2" s="867"/>
      <c r="J2" s="867"/>
      <c r="K2" s="867"/>
      <c r="L2" s="867"/>
      <c r="M2" s="867"/>
      <c r="N2" s="867"/>
    </row>
    <row r="3" spans="2:14" s="588" customFormat="1" ht="15.75">
      <c r="B3" s="863" t="s">
        <v>23</v>
      </c>
      <c r="C3" s="863" t="s">
        <v>503</v>
      </c>
      <c r="D3" s="869" t="s">
        <v>339</v>
      </c>
      <c r="E3" s="870"/>
      <c r="F3" s="863" t="s">
        <v>23</v>
      </c>
      <c r="G3" s="863" t="s">
        <v>504</v>
      </c>
      <c r="H3" s="863" t="s">
        <v>505</v>
      </c>
      <c r="I3" s="863" t="s">
        <v>506</v>
      </c>
      <c r="J3" s="863"/>
      <c r="K3" s="863"/>
      <c r="L3" s="863"/>
      <c r="M3" s="863"/>
      <c r="N3" s="863"/>
    </row>
    <row r="4" spans="2:14" s="588" customFormat="1" ht="15.75">
      <c r="B4" s="863"/>
      <c r="C4" s="863"/>
      <c r="D4" s="871"/>
      <c r="E4" s="872"/>
      <c r="F4" s="863"/>
      <c r="G4" s="863"/>
      <c r="H4" s="863"/>
      <c r="I4" s="863" t="s">
        <v>4</v>
      </c>
      <c r="J4" s="863"/>
      <c r="K4" s="863" t="s">
        <v>3</v>
      </c>
      <c r="L4" s="863"/>
      <c r="M4" s="863" t="s">
        <v>52</v>
      </c>
      <c r="N4" s="863"/>
    </row>
    <row r="5" spans="2:14" s="520" customFormat="1" ht="15.75">
      <c r="B5" s="864" t="s">
        <v>509</v>
      </c>
      <c r="C5" s="865"/>
      <c r="D5" s="865"/>
      <c r="E5" s="865"/>
      <c r="F5" s="865"/>
      <c r="G5" s="865"/>
      <c r="H5" s="865"/>
      <c r="I5" s="865"/>
      <c r="J5" s="865"/>
      <c r="K5" s="865"/>
      <c r="L5" s="865"/>
      <c r="M5" s="865"/>
      <c r="N5" s="866"/>
    </row>
    <row r="6" spans="2:14" ht="15.75">
      <c r="B6" s="836">
        <v>1</v>
      </c>
      <c r="C6" s="839"/>
      <c r="D6" s="857" t="s">
        <v>26</v>
      </c>
      <c r="E6" s="860" t="str">
        <f>IF(D6="Y",1,IF(D6="T",0,IF(D6="Y/T","Belum diisi","Error")))</f>
        <v>Belum diisi</v>
      </c>
      <c r="F6" s="528">
        <v>1</v>
      </c>
      <c r="G6" s="529"/>
      <c r="H6" s="589" t="str">
        <f t="shared" ref="H6:H69" si="0">IF(OR(J6="Isi Dulu",L6="Isi Dulu",J6="Isi Tujuan",L6="Isi Tujuan"),"Belum Diisi",IF(SUM(J6,L6)=2,1,IF(SUM(J6,L6)=1,0,IF(SUM(J6,L6)=0,0,"Error"))))</f>
        <v>Belum Diisi</v>
      </c>
      <c r="I6" s="590" t="s">
        <v>26</v>
      </c>
      <c r="J6" s="591" t="str">
        <f>IF($D$6="Y/T","Isi Tujuan",IF($E$6=0,0,IF(I6="Y",1,IF(I6="T",0,"Isi Dulu"))))</f>
        <v>Isi Tujuan</v>
      </c>
      <c r="K6" s="590" t="s">
        <v>26</v>
      </c>
      <c r="L6" s="591" t="str">
        <f>IF($D$6="Y/T","Isi Tujuan",IF($E$6=0,0,IF(K6="Y",1,IF(K6="T",0,"Isi Dulu"))))</f>
        <v>Isi Tujuan</v>
      </c>
      <c r="M6" s="848" t="s">
        <v>26</v>
      </c>
      <c r="N6" s="851" t="str">
        <f>IF(M6="Y",1,IF(M6="T",0,IF(M6="Y/T","Belum diisi","Error")))</f>
        <v>Belum diisi</v>
      </c>
    </row>
    <row r="7" spans="2:14" ht="15.75">
      <c r="B7" s="837"/>
      <c r="C7" s="840"/>
      <c r="D7" s="858"/>
      <c r="E7" s="861"/>
      <c r="F7" s="549">
        <v>2</v>
      </c>
      <c r="G7" s="550"/>
      <c r="H7" s="589" t="str">
        <f t="shared" si="0"/>
        <v>Belum Diisi</v>
      </c>
      <c r="I7" s="592" t="s">
        <v>26</v>
      </c>
      <c r="J7" s="593" t="str">
        <f>IF($D$6="Y/T","Isi Tujuan",IF($E$6=0,0,IF(I7="Y",1,IF(I7="T",0,"Isi Dulu"))))</f>
        <v>Isi Tujuan</v>
      </c>
      <c r="K7" s="592" t="s">
        <v>26</v>
      </c>
      <c r="L7" s="593" t="str">
        <f>IF($D$6="Y/T","Isi Tujuan",IF($E$6=0,0,IF(K7="Y",1,IF(K7="T",0,"Isi Dulu"))))</f>
        <v>Isi Tujuan</v>
      </c>
      <c r="M7" s="849"/>
      <c r="N7" s="852"/>
    </row>
    <row r="8" spans="2:14" ht="15.75">
      <c r="B8" s="837"/>
      <c r="C8" s="840"/>
      <c r="D8" s="858"/>
      <c r="E8" s="861"/>
      <c r="F8" s="549">
        <v>3</v>
      </c>
      <c r="G8" s="550"/>
      <c r="H8" s="589" t="str">
        <f t="shared" si="0"/>
        <v>Belum Diisi</v>
      </c>
      <c r="I8" s="592" t="s">
        <v>26</v>
      </c>
      <c r="J8" s="593" t="str">
        <f>IF($D$6="Y/T","Isi Tujuan",IF($E$6=0,0,IF(I8="Y",1,IF(I8="T",0,"Isi Dulu"))))</f>
        <v>Isi Tujuan</v>
      </c>
      <c r="K8" s="592" t="s">
        <v>26</v>
      </c>
      <c r="L8" s="593" t="str">
        <f>IF($D$6="Y/T","Isi Tujuan",IF($E$6=0,0,IF(K8="Y",1,IF(K8="T",0,"Isi Dulu"))))</f>
        <v>Isi Tujuan</v>
      </c>
      <c r="M8" s="849"/>
      <c r="N8" s="852"/>
    </row>
    <row r="9" spans="2:14" ht="15.75">
      <c r="B9" s="837"/>
      <c r="C9" s="840"/>
      <c r="D9" s="858"/>
      <c r="E9" s="861"/>
      <c r="F9" s="549">
        <v>4</v>
      </c>
      <c r="G9" s="550"/>
      <c r="H9" s="589" t="str">
        <f t="shared" si="0"/>
        <v>Belum Diisi</v>
      </c>
      <c r="I9" s="592" t="s">
        <v>26</v>
      </c>
      <c r="J9" s="593" t="str">
        <f>IF($D$6="Y/T","Isi Tujuan",IF($E$6=0,0,IF(I9="Y",1,IF(I9="T",0,"Isi Dulu"))))</f>
        <v>Isi Tujuan</v>
      </c>
      <c r="K9" s="592" t="s">
        <v>26</v>
      </c>
      <c r="L9" s="593" t="str">
        <f>IF($D$6="Y/T","Isi Tujuan",IF($E$6=0,0,IF(K9="Y",1,IF(K9="T",0,"Isi Dulu"))))</f>
        <v>Isi Tujuan</v>
      </c>
      <c r="M9" s="849"/>
      <c r="N9" s="852"/>
    </row>
    <row r="10" spans="2:14" ht="15.75">
      <c r="B10" s="838"/>
      <c r="C10" s="841"/>
      <c r="D10" s="859"/>
      <c r="E10" s="862"/>
      <c r="F10" s="569">
        <v>5</v>
      </c>
      <c r="G10" s="570"/>
      <c r="H10" s="594" t="str">
        <f t="shared" si="0"/>
        <v>Belum Diisi</v>
      </c>
      <c r="I10" s="595" t="s">
        <v>26</v>
      </c>
      <c r="J10" s="596" t="str">
        <f>IF($D$6="Y/T","Isi Tujuan",IF($E$6=0,0,IF(I10="Y",1,IF(I10="T",0,"Isi Dulu"))))</f>
        <v>Isi Tujuan</v>
      </c>
      <c r="K10" s="595" t="s">
        <v>26</v>
      </c>
      <c r="L10" s="596" t="str">
        <f>IF($D$6="Y/T","Isi Tujuan",IF($E$6=0,0,IF(K10="Y",1,IF(K10="T",0,"Isi Dulu"))))</f>
        <v>Isi Tujuan</v>
      </c>
      <c r="M10" s="850"/>
      <c r="N10" s="853"/>
    </row>
    <row r="11" spans="2:14" ht="15.75">
      <c r="B11" s="836">
        <v>2</v>
      </c>
      <c r="C11" s="839"/>
      <c r="D11" s="857" t="s">
        <v>26</v>
      </c>
      <c r="E11" s="860" t="str">
        <f>IF(D11="Y",1,IF(D11="T",0,IF(D11="Y/T","Belum diisi","Error")))</f>
        <v>Belum diisi</v>
      </c>
      <c r="F11" s="528">
        <v>1</v>
      </c>
      <c r="G11" s="529"/>
      <c r="H11" s="597" t="str">
        <f t="shared" si="0"/>
        <v>Belum Diisi</v>
      </c>
      <c r="I11" s="590" t="s">
        <v>26</v>
      </c>
      <c r="J11" s="591" t="str">
        <f>IF($D$11="Y/T","Isi Tujuan",IF($E$11=0,0,IF(I11="Y",1,IF(I11="T",0,"Isi Dulu"))))</f>
        <v>Isi Tujuan</v>
      </c>
      <c r="K11" s="590" t="s">
        <v>26</v>
      </c>
      <c r="L11" s="591" t="str">
        <f>IF($D$11="Y/T","Isi Tujuan",IF($E$11=0,0,IF(K11="Y",1,IF(K11="T",0,"Isi Dulu"))))</f>
        <v>Isi Tujuan</v>
      </c>
      <c r="M11" s="848" t="s">
        <v>26</v>
      </c>
      <c r="N11" s="851" t="str">
        <f>IF(M11="Y",1,IF(M11="T",0,IF(M11="Y/T","Belum diisi","Error")))</f>
        <v>Belum diisi</v>
      </c>
    </row>
    <row r="12" spans="2:14" ht="15.75">
      <c r="B12" s="837"/>
      <c r="C12" s="840"/>
      <c r="D12" s="858"/>
      <c r="E12" s="861"/>
      <c r="F12" s="549">
        <v>2</v>
      </c>
      <c r="G12" s="550"/>
      <c r="H12" s="598" t="str">
        <f t="shared" si="0"/>
        <v>Belum Diisi</v>
      </c>
      <c r="I12" s="592" t="s">
        <v>26</v>
      </c>
      <c r="J12" s="593" t="str">
        <f>IF($D$11="Y/T","Isi Tujuan",IF($E$11=0,0,IF(I12="Y",1,IF(I12="T",0,"Isi Dulu"))))</f>
        <v>Isi Tujuan</v>
      </c>
      <c r="K12" s="592" t="s">
        <v>26</v>
      </c>
      <c r="L12" s="593" t="str">
        <f>IF($D$11="Y/T","Isi Tujuan",IF($E$11=0,0,IF(K12="Y",1,IF(K12="T",0,"Isi Dulu"))))</f>
        <v>Isi Tujuan</v>
      </c>
      <c r="M12" s="849"/>
      <c r="N12" s="852"/>
    </row>
    <row r="13" spans="2:14" ht="15.75">
      <c r="B13" s="837"/>
      <c r="C13" s="840"/>
      <c r="D13" s="858"/>
      <c r="E13" s="861"/>
      <c r="F13" s="549">
        <v>3</v>
      </c>
      <c r="G13" s="550"/>
      <c r="H13" s="598" t="str">
        <f t="shared" si="0"/>
        <v>Belum Diisi</v>
      </c>
      <c r="I13" s="592" t="s">
        <v>26</v>
      </c>
      <c r="J13" s="593" t="str">
        <f>IF($D$11="Y/T","Isi Tujuan",IF($E$11=0,0,IF(I13="Y",1,IF(I13="T",0,"Isi Dulu"))))</f>
        <v>Isi Tujuan</v>
      </c>
      <c r="K13" s="592" t="s">
        <v>26</v>
      </c>
      <c r="L13" s="593" t="str">
        <f>IF($D$11="Y/T","Isi Tujuan",IF($E$11=0,0,IF(K13="Y",1,IF(K13="T",0,"Isi Dulu"))))</f>
        <v>Isi Tujuan</v>
      </c>
      <c r="M13" s="849"/>
      <c r="N13" s="852"/>
    </row>
    <row r="14" spans="2:14" ht="15.75">
      <c r="B14" s="837"/>
      <c r="C14" s="840"/>
      <c r="D14" s="858"/>
      <c r="E14" s="861"/>
      <c r="F14" s="549">
        <v>4</v>
      </c>
      <c r="G14" s="550"/>
      <c r="H14" s="598" t="str">
        <f t="shared" si="0"/>
        <v>Belum Diisi</v>
      </c>
      <c r="I14" s="592" t="s">
        <v>26</v>
      </c>
      <c r="J14" s="593" t="str">
        <f>IF($D$11="Y/T","Isi Tujuan",IF($E$11=0,0,IF(I14="Y",1,IF(I14="T",0,"Isi Dulu"))))</f>
        <v>Isi Tujuan</v>
      </c>
      <c r="K14" s="592" t="s">
        <v>26</v>
      </c>
      <c r="L14" s="593" t="str">
        <f>IF($D$11="Y/T","Isi Tujuan",IF($E$11=0,0,IF(K14="Y",1,IF(K14="T",0,"Isi Dulu"))))</f>
        <v>Isi Tujuan</v>
      </c>
      <c r="M14" s="849"/>
      <c r="N14" s="852"/>
    </row>
    <row r="15" spans="2:14" ht="15.75">
      <c r="B15" s="838"/>
      <c r="C15" s="841"/>
      <c r="D15" s="859"/>
      <c r="E15" s="862"/>
      <c r="F15" s="569">
        <v>5</v>
      </c>
      <c r="G15" s="570"/>
      <c r="H15" s="599" t="str">
        <f t="shared" si="0"/>
        <v>Belum Diisi</v>
      </c>
      <c r="I15" s="595" t="s">
        <v>26</v>
      </c>
      <c r="J15" s="596" t="str">
        <f>IF($D$11="Y/T","Isi Tujuan",IF($E$11=0,0,IF(I15="Y",1,IF(I15="T",0,"Isi Dulu"))))</f>
        <v>Isi Tujuan</v>
      </c>
      <c r="K15" s="595" t="s">
        <v>26</v>
      </c>
      <c r="L15" s="596" t="str">
        <f>IF($D$11="Y/T","Isi Tujuan",IF($E$11=0,0,IF(K15="Y",1,IF(K15="T",0,"Isi Dulu"))))</f>
        <v>Isi Tujuan</v>
      </c>
      <c r="M15" s="850"/>
      <c r="N15" s="853"/>
    </row>
    <row r="16" spans="2:14" ht="15.75">
      <c r="B16" s="836">
        <v>3</v>
      </c>
      <c r="C16" s="839"/>
      <c r="D16" s="857" t="s">
        <v>26</v>
      </c>
      <c r="E16" s="860" t="str">
        <f>IF(D16="Y",1,IF(D16="T",0,IF(D16="Y/T","Belum diisi","Error")))</f>
        <v>Belum diisi</v>
      </c>
      <c r="F16" s="528">
        <v>1</v>
      </c>
      <c r="G16" s="529"/>
      <c r="H16" s="600" t="str">
        <f t="shared" si="0"/>
        <v>Belum Diisi</v>
      </c>
      <c r="I16" s="590" t="s">
        <v>26</v>
      </c>
      <c r="J16" s="591" t="str">
        <f>IF($D$16="Y/T","Isi Tujuan",IF($E$16=0,0,IF(I16="Y",1,IF(I16="T",0,"Isi Dulu"))))</f>
        <v>Isi Tujuan</v>
      </c>
      <c r="K16" s="590" t="s">
        <v>26</v>
      </c>
      <c r="L16" s="591" t="str">
        <f>IF($D$16="Y/T","Isi Tujuan",IF($E$16=0,0,IF(K16="Y",1,IF(K16="T",0,"Isi Dulu"))))</f>
        <v>Isi Tujuan</v>
      </c>
      <c r="M16" s="848" t="s">
        <v>26</v>
      </c>
      <c r="N16" s="851" t="str">
        <f>IF(M16="Y",1,IF(M16="T",0,IF(M16="Y/T","Belum diisi","Error")))</f>
        <v>Belum diisi</v>
      </c>
    </row>
    <row r="17" spans="2:14" ht="15.75">
      <c r="B17" s="837"/>
      <c r="C17" s="840"/>
      <c r="D17" s="858"/>
      <c r="E17" s="861"/>
      <c r="F17" s="549">
        <v>2</v>
      </c>
      <c r="G17" s="550"/>
      <c r="H17" s="598" t="str">
        <f t="shared" si="0"/>
        <v>Belum Diisi</v>
      </c>
      <c r="I17" s="592" t="s">
        <v>26</v>
      </c>
      <c r="J17" s="593" t="str">
        <f>IF($D$16="Y/T","Isi Tujuan",IF($E$16=0,0,IF(I17="Y",1,IF(I17="T",0,"Isi Dulu"))))</f>
        <v>Isi Tujuan</v>
      </c>
      <c r="K17" s="592" t="s">
        <v>26</v>
      </c>
      <c r="L17" s="593" t="str">
        <f>IF($D$16="Y/T","Isi Tujuan",IF($E$16=0,0,IF(K17="Y",1,IF(K17="T",0,"Isi Dulu"))))</f>
        <v>Isi Tujuan</v>
      </c>
      <c r="M17" s="849"/>
      <c r="N17" s="852"/>
    </row>
    <row r="18" spans="2:14" ht="15.75">
      <c r="B18" s="837"/>
      <c r="C18" s="840"/>
      <c r="D18" s="858"/>
      <c r="E18" s="861"/>
      <c r="F18" s="549">
        <v>3</v>
      </c>
      <c r="G18" s="550"/>
      <c r="H18" s="598" t="str">
        <f t="shared" si="0"/>
        <v>Belum Diisi</v>
      </c>
      <c r="I18" s="592" t="s">
        <v>26</v>
      </c>
      <c r="J18" s="593" t="str">
        <f>IF($D$16="Y/T","Isi Tujuan",IF($E$16=0,0,IF(I18="Y",1,IF(I18="T",0,"Isi Dulu"))))</f>
        <v>Isi Tujuan</v>
      </c>
      <c r="K18" s="592" t="s">
        <v>26</v>
      </c>
      <c r="L18" s="593" t="str">
        <f>IF($D$16="Y/T","Isi Tujuan",IF($E$16=0,0,IF(K18="Y",1,IF(K18="T",0,"Isi Dulu"))))</f>
        <v>Isi Tujuan</v>
      </c>
      <c r="M18" s="849"/>
      <c r="N18" s="852"/>
    </row>
    <row r="19" spans="2:14" ht="15.75">
      <c r="B19" s="837"/>
      <c r="C19" s="840"/>
      <c r="D19" s="858"/>
      <c r="E19" s="861"/>
      <c r="F19" s="549">
        <v>4</v>
      </c>
      <c r="G19" s="550"/>
      <c r="H19" s="598" t="str">
        <f t="shared" si="0"/>
        <v>Belum Diisi</v>
      </c>
      <c r="I19" s="592" t="s">
        <v>26</v>
      </c>
      <c r="J19" s="593" t="str">
        <f>IF($D$16="Y/T","Isi Tujuan",IF($E$16=0,0,IF(I19="Y",1,IF(I19="T",0,"Isi Dulu"))))</f>
        <v>Isi Tujuan</v>
      </c>
      <c r="K19" s="592" t="s">
        <v>26</v>
      </c>
      <c r="L19" s="593" t="str">
        <f>IF($D$16="Y/T","Isi Tujuan",IF($E$16=0,0,IF(K19="Y",1,IF(K19="T",0,"Isi Dulu"))))</f>
        <v>Isi Tujuan</v>
      </c>
      <c r="M19" s="849"/>
      <c r="N19" s="852"/>
    </row>
    <row r="20" spans="2:14" ht="15.75">
      <c r="B20" s="838"/>
      <c r="C20" s="841"/>
      <c r="D20" s="859"/>
      <c r="E20" s="862"/>
      <c r="F20" s="569">
        <v>5</v>
      </c>
      <c r="G20" s="570"/>
      <c r="H20" s="599" t="str">
        <f t="shared" si="0"/>
        <v>Belum Diisi</v>
      </c>
      <c r="I20" s="595" t="s">
        <v>26</v>
      </c>
      <c r="J20" s="596" t="str">
        <f>IF($D$16="Y/T","Isi Tujuan",IF($E$16=0,0,IF(I20="Y",1,IF(I20="T",0,"Isi Dulu"))))</f>
        <v>Isi Tujuan</v>
      </c>
      <c r="K20" s="595" t="s">
        <v>26</v>
      </c>
      <c r="L20" s="596" t="str">
        <f>IF($D$16="Y/T","Isi Tujuan",IF($E$16=0,0,IF(K20="Y",1,IF(K20="T",0,"Isi Dulu"))))</f>
        <v>Isi Tujuan</v>
      </c>
      <c r="M20" s="850"/>
      <c r="N20" s="853"/>
    </row>
    <row r="21" spans="2:14" ht="15.75">
      <c r="B21" s="836">
        <v>4</v>
      </c>
      <c r="C21" s="839"/>
      <c r="D21" s="857" t="s">
        <v>26</v>
      </c>
      <c r="E21" s="860" t="str">
        <f>IF(D21="Y",1,IF(D21="T",0,IF(D21="Y/T","Belum diisi","Error")))</f>
        <v>Belum diisi</v>
      </c>
      <c r="F21" s="528">
        <v>1</v>
      </c>
      <c r="G21" s="529"/>
      <c r="H21" s="600" t="str">
        <f t="shared" si="0"/>
        <v>Belum Diisi</v>
      </c>
      <c r="I21" s="590" t="s">
        <v>26</v>
      </c>
      <c r="J21" s="591" t="str">
        <f>IF($D$21="Y/T","Isi Tujuan",IF($E$21=0,0,IF(I21="Y",1,IF(I21="T",0,"Isi Dulu"))))</f>
        <v>Isi Tujuan</v>
      </c>
      <c r="K21" s="590" t="s">
        <v>26</v>
      </c>
      <c r="L21" s="591" t="str">
        <f>IF($D$21="Y/T","Isi Tujuan",IF($E$21=0,0,IF(K21="Y",1,IF(K21="T",0,"Isi Dulu"))))</f>
        <v>Isi Tujuan</v>
      </c>
      <c r="M21" s="848" t="s">
        <v>26</v>
      </c>
      <c r="N21" s="851" t="str">
        <f>IF(M21="Y",1,IF(M21="T",0,IF(M21="Y/T","Belum diisi","Error")))</f>
        <v>Belum diisi</v>
      </c>
    </row>
    <row r="22" spans="2:14" ht="15.75">
      <c r="B22" s="837"/>
      <c r="C22" s="840"/>
      <c r="D22" s="858"/>
      <c r="E22" s="861"/>
      <c r="F22" s="549">
        <v>2</v>
      </c>
      <c r="G22" s="550"/>
      <c r="H22" s="598" t="str">
        <f t="shared" si="0"/>
        <v>Belum Diisi</v>
      </c>
      <c r="I22" s="592" t="s">
        <v>26</v>
      </c>
      <c r="J22" s="593" t="str">
        <f>IF($D$21="Y/T","Isi Tujuan",IF($E$21=0,0,IF(I22="Y",1,IF(I22="T",0,"Isi Dulu"))))</f>
        <v>Isi Tujuan</v>
      </c>
      <c r="K22" s="592" t="s">
        <v>26</v>
      </c>
      <c r="L22" s="593" t="str">
        <f>IF($D$21="Y/T","Isi Tujuan",IF($E$21=0,0,IF(K22="Y",1,IF(K22="T",0,"Isi Dulu"))))</f>
        <v>Isi Tujuan</v>
      </c>
      <c r="M22" s="849"/>
      <c r="N22" s="852"/>
    </row>
    <row r="23" spans="2:14" ht="15.75">
      <c r="B23" s="837"/>
      <c r="C23" s="840"/>
      <c r="D23" s="858"/>
      <c r="E23" s="861"/>
      <c r="F23" s="549">
        <v>3</v>
      </c>
      <c r="G23" s="550"/>
      <c r="H23" s="598" t="str">
        <f t="shared" si="0"/>
        <v>Belum Diisi</v>
      </c>
      <c r="I23" s="592" t="s">
        <v>26</v>
      </c>
      <c r="J23" s="593" t="str">
        <f>IF($D$21="Y/T","Isi Tujuan",IF($E$21=0,0,IF(I23="Y",1,IF(I23="T",0,"Isi Dulu"))))</f>
        <v>Isi Tujuan</v>
      </c>
      <c r="K23" s="592" t="s">
        <v>26</v>
      </c>
      <c r="L23" s="593" t="str">
        <f>IF($D$21="Y/T","Isi Tujuan",IF($E$21=0,0,IF(K23="Y",1,IF(K23="T",0,"Isi Dulu"))))</f>
        <v>Isi Tujuan</v>
      </c>
      <c r="M23" s="849"/>
      <c r="N23" s="852"/>
    </row>
    <row r="24" spans="2:14" ht="15.75">
      <c r="B24" s="837"/>
      <c r="C24" s="840"/>
      <c r="D24" s="858"/>
      <c r="E24" s="861"/>
      <c r="F24" s="549">
        <v>4</v>
      </c>
      <c r="G24" s="550"/>
      <c r="H24" s="598" t="str">
        <f t="shared" si="0"/>
        <v>Belum Diisi</v>
      </c>
      <c r="I24" s="592" t="s">
        <v>26</v>
      </c>
      <c r="J24" s="593" t="str">
        <f>IF($D$21="Y/T","Isi Tujuan",IF($E$21=0,0,IF(I24="Y",1,IF(I24="T",0,"Isi Dulu"))))</f>
        <v>Isi Tujuan</v>
      </c>
      <c r="K24" s="592" t="s">
        <v>26</v>
      </c>
      <c r="L24" s="593" t="str">
        <f>IF($D$21="Y/T","Isi Tujuan",IF($E$21=0,0,IF(K24="Y",1,IF(K24="T",0,"Isi Dulu"))))</f>
        <v>Isi Tujuan</v>
      </c>
      <c r="M24" s="849"/>
      <c r="N24" s="852"/>
    </row>
    <row r="25" spans="2:14" ht="15.75">
      <c r="B25" s="838"/>
      <c r="C25" s="841"/>
      <c r="D25" s="859"/>
      <c r="E25" s="862"/>
      <c r="F25" s="569">
        <v>5</v>
      </c>
      <c r="G25" s="570"/>
      <c r="H25" s="599" t="str">
        <f t="shared" si="0"/>
        <v>Belum Diisi</v>
      </c>
      <c r="I25" s="595" t="s">
        <v>26</v>
      </c>
      <c r="J25" s="596" t="str">
        <f>IF($D$21="Y/T","Isi Tujuan",IF($E$21=0,0,IF(I25="Y",1,IF(I25="T",0,"Isi Dulu"))))</f>
        <v>Isi Tujuan</v>
      </c>
      <c r="K25" s="595" t="s">
        <v>26</v>
      </c>
      <c r="L25" s="596" t="str">
        <f>IF($D$21="Y/T","Isi Tujuan",IF($E$21=0,0,IF(K25="Y",1,IF(K25="T",0,"Isi Dulu"))))</f>
        <v>Isi Tujuan</v>
      </c>
      <c r="M25" s="850"/>
      <c r="N25" s="853"/>
    </row>
    <row r="26" spans="2:14" ht="15.75">
      <c r="B26" s="836">
        <v>5</v>
      </c>
      <c r="C26" s="839"/>
      <c r="D26" s="857" t="s">
        <v>26</v>
      </c>
      <c r="E26" s="860" t="str">
        <f>IF(D26="Y",1,IF(D26="T",0,IF(D26="Y/T","Belum diisi","Error")))</f>
        <v>Belum diisi</v>
      </c>
      <c r="F26" s="528">
        <v>1</v>
      </c>
      <c r="G26" s="529"/>
      <c r="H26" s="600" t="str">
        <f t="shared" si="0"/>
        <v>Belum Diisi</v>
      </c>
      <c r="I26" s="590" t="s">
        <v>26</v>
      </c>
      <c r="J26" s="591" t="str">
        <f>IF($D$26="Y/T","Isi Tujuan",IF($E$26=0,0,IF(I26="Y",1,IF(I26="T",0,"Isi Dulu"))))</f>
        <v>Isi Tujuan</v>
      </c>
      <c r="K26" s="590" t="s">
        <v>26</v>
      </c>
      <c r="L26" s="591" t="str">
        <f>IF($D$26="Y/T","Isi Tujuan",IF($E$26=0,0,IF(K26="Y",1,IF(K26="T",0,"Isi Dulu"))))</f>
        <v>Isi Tujuan</v>
      </c>
      <c r="M26" s="848" t="s">
        <v>26</v>
      </c>
      <c r="N26" s="851" t="str">
        <f>IF(M26="Y",1,IF(M26="T",0,IF(M26="Y/T","Belum diisi","Error")))</f>
        <v>Belum diisi</v>
      </c>
    </row>
    <row r="27" spans="2:14" ht="15.75">
      <c r="B27" s="837"/>
      <c r="C27" s="840"/>
      <c r="D27" s="858"/>
      <c r="E27" s="861"/>
      <c r="F27" s="549">
        <v>2</v>
      </c>
      <c r="G27" s="550"/>
      <c r="H27" s="598" t="str">
        <f t="shared" si="0"/>
        <v>Belum Diisi</v>
      </c>
      <c r="I27" s="592" t="s">
        <v>26</v>
      </c>
      <c r="J27" s="593" t="str">
        <f>IF($D$26="Y/T","Isi Tujuan",IF($E$26=0,0,IF(I27="Y",1,IF(I27="T",0,"Isi Dulu"))))</f>
        <v>Isi Tujuan</v>
      </c>
      <c r="K27" s="592" t="s">
        <v>26</v>
      </c>
      <c r="L27" s="593" t="str">
        <f>IF($D$26="Y/T","Isi Tujuan",IF($E$26=0,0,IF(K27="Y",1,IF(K27="T",0,"Isi Dulu"))))</f>
        <v>Isi Tujuan</v>
      </c>
      <c r="M27" s="849"/>
      <c r="N27" s="852"/>
    </row>
    <row r="28" spans="2:14" ht="15.75">
      <c r="B28" s="837"/>
      <c r="C28" s="840"/>
      <c r="D28" s="858"/>
      <c r="E28" s="861"/>
      <c r="F28" s="549">
        <v>3</v>
      </c>
      <c r="G28" s="550"/>
      <c r="H28" s="598" t="str">
        <f t="shared" si="0"/>
        <v>Belum Diisi</v>
      </c>
      <c r="I28" s="592" t="s">
        <v>26</v>
      </c>
      <c r="J28" s="593" t="str">
        <f>IF($D$26="Y/T","Isi Tujuan",IF($E$26=0,0,IF(I28="Y",1,IF(I28="T",0,"Isi Dulu"))))</f>
        <v>Isi Tujuan</v>
      </c>
      <c r="K28" s="592" t="s">
        <v>26</v>
      </c>
      <c r="L28" s="593" t="str">
        <f>IF($D$26="Y/T","Isi Tujuan",IF($E$26=0,0,IF(K28="Y",1,IF(K28="T",0,"Isi Dulu"))))</f>
        <v>Isi Tujuan</v>
      </c>
      <c r="M28" s="849"/>
      <c r="N28" s="852"/>
    </row>
    <row r="29" spans="2:14" ht="15.75">
      <c r="B29" s="837"/>
      <c r="C29" s="840"/>
      <c r="D29" s="858"/>
      <c r="E29" s="861"/>
      <c r="F29" s="549">
        <v>4</v>
      </c>
      <c r="G29" s="550"/>
      <c r="H29" s="598" t="str">
        <f t="shared" si="0"/>
        <v>Belum Diisi</v>
      </c>
      <c r="I29" s="592" t="s">
        <v>26</v>
      </c>
      <c r="J29" s="593" t="str">
        <f>IF($D$26="Y/T","Isi Tujuan",IF($E$26=0,0,IF(I29="Y",1,IF(I29="T",0,"Isi Dulu"))))</f>
        <v>Isi Tujuan</v>
      </c>
      <c r="K29" s="592" t="s">
        <v>26</v>
      </c>
      <c r="L29" s="593" t="str">
        <f>IF($D$26="Y/T","Isi Tujuan",IF($E$26=0,0,IF(K29="Y",1,IF(K29="T",0,"Isi Dulu"))))</f>
        <v>Isi Tujuan</v>
      </c>
      <c r="M29" s="849"/>
      <c r="N29" s="852"/>
    </row>
    <row r="30" spans="2:14" ht="15.75">
      <c r="B30" s="838"/>
      <c r="C30" s="841"/>
      <c r="D30" s="859"/>
      <c r="E30" s="862"/>
      <c r="F30" s="569">
        <v>5</v>
      </c>
      <c r="G30" s="570"/>
      <c r="H30" s="599" t="str">
        <f t="shared" si="0"/>
        <v>Belum Diisi</v>
      </c>
      <c r="I30" s="595" t="s">
        <v>26</v>
      </c>
      <c r="J30" s="596" t="str">
        <f>IF($D$26="Y/T","Isi Tujuan",IF($E$26=0,0,IF(I30="Y",1,IF(I30="T",0,"Isi Dulu"))))</f>
        <v>Isi Tujuan</v>
      </c>
      <c r="K30" s="595" t="s">
        <v>26</v>
      </c>
      <c r="L30" s="596" t="str">
        <f>IF($D$26="Y/T","Isi Tujuan",IF($E$26=0,0,IF(K30="Y",1,IF(K30="T",0,"Isi Dulu"))))</f>
        <v>Isi Tujuan</v>
      </c>
      <c r="M30" s="850"/>
      <c r="N30" s="853"/>
    </row>
    <row r="31" spans="2:14" ht="15.75">
      <c r="B31" s="836">
        <v>6</v>
      </c>
      <c r="C31" s="839"/>
      <c r="D31" s="857" t="s">
        <v>26</v>
      </c>
      <c r="E31" s="860" t="str">
        <f>IF(D31="Y",1,IF(D31="T",0,IF(D31="Y/T","Belum diisi","Error")))</f>
        <v>Belum diisi</v>
      </c>
      <c r="F31" s="528">
        <v>1</v>
      </c>
      <c r="G31" s="529"/>
      <c r="H31" s="600" t="str">
        <f t="shared" si="0"/>
        <v>Belum Diisi</v>
      </c>
      <c r="I31" s="590" t="s">
        <v>26</v>
      </c>
      <c r="J31" s="591" t="str">
        <f>IF($D$31="Y/T","Isi Tujuan",IF($E$31=0,0,IF(I31="Y",1,IF(I31="T",0,"Isi Dulu"))))</f>
        <v>Isi Tujuan</v>
      </c>
      <c r="K31" s="590" t="s">
        <v>26</v>
      </c>
      <c r="L31" s="591" t="str">
        <f>IF($D$31="Y/T","Isi Tujuan",IF($E$31=0,0,IF(K31="Y",1,IF(K31="T",0,"Isi Dulu"))))</f>
        <v>Isi Tujuan</v>
      </c>
      <c r="M31" s="848" t="s">
        <v>26</v>
      </c>
      <c r="N31" s="851" t="str">
        <f>IF(M31="Y",1,IF(M31="T",0,IF(M31="Y/T","Belum diisi","Error")))</f>
        <v>Belum diisi</v>
      </c>
    </row>
    <row r="32" spans="2:14" ht="15.75">
      <c r="B32" s="837"/>
      <c r="C32" s="840"/>
      <c r="D32" s="858"/>
      <c r="E32" s="861"/>
      <c r="F32" s="549">
        <v>2</v>
      </c>
      <c r="G32" s="550"/>
      <c r="H32" s="598" t="str">
        <f t="shared" si="0"/>
        <v>Belum Diisi</v>
      </c>
      <c r="I32" s="592" t="s">
        <v>26</v>
      </c>
      <c r="J32" s="593" t="str">
        <f>IF($D$31="Y/T","Isi Tujuan",IF($E$31=0,0,IF(I32="Y",1,IF(I32="T",0,"Isi Dulu"))))</f>
        <v>Isi Tujuan</v>
      </c>
      <c r="K32" s="592" t="s">
        <v>26</v>
      </c>
      <c r="L32" s="593" t="str">
        <f>IF($D$31="Y/T","Isi Tujuan",IF($E$31=0,0,IF(K32="Y",1,IF(K32="T",0,"Isi Dulu"))))</f>
        <v>Isi Tujuan</v>
      </c>
      <c r="M32" s="849"/>
      <c r="N32" s="852"/>
    </row>
    <row r="33" spans="2:14" ht="15.75">
      <c r="B33" s="837"/>
      <c r="C33" s="840"/>
      <c r="D33" s="858"/>
      <c r="E33" s="861"/>
      <c r="F33" s="549">
        <v>3</v>
      </c>
      <c r="G33" s="550"/>
      <c r="H33" s="598" t="str">
        <f t="shared" si="0"/>
        <v>Belum Diisi</v>
      </c>
      <c r="I33" s="592" t="s">
        <v>26</v>
      </c>
      <c r="J33" s="593" t="str">
        <f>IF($D$31="Y/T","Isi Tujuan",IF($E$31=0,0,IF(I33="Y",1,IF(I33="T",0,"Isi Dulu"))))</f>
        <v>Isi Tujuan</v>
      </c>
      <c r="K33" s="592" t="s">
        <v>26</v>
      </c>
      <c r="L33" s="593" t="str">
        <f>IF($D$31="Y/T","Isi Tujuan",IF($E$31=0,0,IF(K33="Y",1,IF(K33="T",0,"Isi Dulu"))))</f>
        <v>Isi Tujuan</v>
      </c>
      <c r="M33" s="849"/>
      <c r="N33" s="852"/>
    </row>
    <row r="34" spans="2:14" ht="15.75">
      <c r="B34" s="837"/>
      <c r="C34" s="840"/>
      <c r="D34" s="858"/>
      <c r="E34" s="861"/>
      <c r="F34" s="549">
        <v>4</v>
      </c>
      <c r="G34" s="550"/>
      <c r="H34" s="598" t="str">
        <f t="shared" si="0"/>
        <v>Belum Diisi</v>
      </c>
      <c r="I34" s="592" t="s">
        <v>26</v>
      </c>
      <c r="J34" s="593" t="str">
        <f>IF($D$31="Y/T","Isi Tujuan",IF($E$31=0,0,IF(I34="Y",1,IF(I34="T",0,"Isi Dulu"))))</f>
        <v>Isi Tujuan</v>
      </c>
      <c r="K34" s="592" t="s">
        <v>26</v>
      </c>
      <c r="L34" s="593" t="str">
        <f>IF($D$31="Y/T","Isi Tujuan",IF($E$31=0,0,IF(K34="Y",1,IF(K34="T",0,"Isi Dulu"))))</f>
        <v>Isi Tujuan</v>
      </c>
      <c r="M34" s="849"/>
      <c r="N34" s="852"/>
    </row>
    <row r="35" spans="2:14" ht="15.75">
      <c r="B35" s="838"/>
      <c r="C35" s="841"/>
      <c r="D35" s="859"/>
      <c r="E35" s="862"/>
      <c r="F35" s="569">
        <v>5</v>
      </c>
      <c r="G35" s="570"/>
      <c r="H35" s="599" t="str">
        <f t="shared" si="0"/>
        <v>Belum Diisi</v>
      </c>
      <c r="I35" s="595" t="s">
        <v>26</v>
      </c>
      <c r="J35" s="596" t="str">
        <f>IF($D$31="Y/T","Isi Tujuan",IF($E$31=0,0,IF(I35="Y",1,IF(I35="T",0,"Isi Dulu"))))</f>
        <v>Isi Tujuan</v>
      </c>
      <c r="K35" s="595" t="s">
        <v>26</v>
      </c>
      <c r="L35" s="596" t="str">
        <f>IF($D$31="Y/T","Isi Tujuan",IF($E$31=0,0,IF(K35="Y",1,IF(K35="T",0,"Isi Dulu"))))</f>
        <v>Isi Tujuan</v>
      </c>
      <c r="M35" s="850"/>
      <c r="N35" s="853"/>
    </row>
    <row r="36" spans="2:14" ht="15.75">
      <c r="B36" s="836">
        <v>7</v>
      </c>
      <c r="C36" s="839"/>
      <c r="D36" s="857" t="s">
        <v>26</v>
      </c>
      <c r="E36" s="860" t="str">
        <f>IF(D36="Y",1,IF(D36="T",0,IF(D36="Y/T","Belum diisi","Error")))</f>
        <v>Belum diisi</v>
      </c>
      <c r="F36" s="528">
        <v>1</v>
      </c>
      <c r="G36" s="529"/>
      <c r="H36" s="600" t="str">
        <f t="shared" si="0"/>
        <v>Belum Diisi</v>
      </c>
      <c r="I36" s="590" t="s">
        <v>26</v>
      </c>
      <c r="J36" s="591" t="str">
        <f>IF($D$36="Y/T","Isi Tujuan",IF($E$36=0,0,IF(I36="Y",1,IF(I36="T",0,"Isi Dulu"))))</f>
        <v>Isi Tujuan</v>
      </c>
      <c r="K36" s="590" t="s">
        <v>26</v>
      </c>
      <c r="L36" s="591" t="str">
        <f>IF($D$36="Y/T","Isi Tujuan",IF($E$36=0,0,IF(K36="Y",1,IF(K36="T",0,"Isi Dulu"))))</f>
        <v>Isi Tujuan</v>
      </c>
      <c r="M36" s="848" t="s">
        <v>26</v>
      </c>
      <c r="N36" s="851" t="str">
        <f>IF(M36="Y",1,IF(M36="T",0,IF(M36="Y/T","Belum diisi","Error")))</f>
        <v>Belum diisi</v>
      </c>
    </row>
    <row r="37" spans="2:14" ht="15.75">
      <c r="B37" s="837"/>
      <c r="C37" s="840"/>
      <c r="D37" s="858"/>
      <c r="E37" s="861"/>
      <c r="F37" s="549">
        <v>2</v>
      </c>
      <c r="G37" s="550"/>
      <c r="H37" s="598" t="str">
        <f t="shared" si="0"/>
        <v>Belum Diisi</v>
      </c>
      <c r="I37" s="592" t="s">
        <v>26</v>
      </c>
      <c r="J37" s="593" t="str">
        <f>IF($D$36="Y/T","Isi Tujuan",IF($E$36=0,0,IF(I37="Y",1,IF(I37="T",0,"Isi Dulu"))))</f>
        <v>Isi Tujuan</v>
      </c>
      <c r="K37" s="592" t="s">
        <v>26</v>
      </c>
      <c r="L37" s="593" t="str">
        <f>IF($D$36="Y/T","Isi Tujuan",IF($E$36=0,0,IF(K37="Y",1,IF(K37="T",0,"Isi Dulu"))))</f>
        <v>Isi Tujuan</v>
      </c>
      <c r="M37" s="849"/>
      <c r="N37" s="852"/>
    </row>
    <row r="38" spans="2:14" ht="15.75">
      <c r="B38" s="837"/>
      <c r="C38" s="840"/>
      <c r="D38" s="858"/>
      <c r="E38" s="861"/>
      <c r="F38" s="549">
        <v>3</v>
      </c>
      <c r="G38" s="550"/>
      <c r="H38" s="598" t="str">
        <f t="shared" si="0"/>
        <v>Belum Diisi</v>
      </c>
      <c r="I38" s="592" t="s">
        <v>26</v>
      </c>
      <c r="J38" s="593" t="str">
        <f>IF($D$36="Y/T","Isi Tujuan",IF($E$36=0,0,IF(I38="Y",1,IF(I38="T",0,"Isi Dulu"))))</f>
        <v>Isi Tujuan</v>
      </c>
      <c r="K38" s="592" t="s">
        <v>26</v>
      </c>
      <c r="L38" s="593" t="str">
        <f>IF($D$36="Y/T","Isi Tujuan",IF($E$36=0,0,IF(K38="Y",1,IF(K38="T",0,"Isi Dulu"))))</f>
        <v>Isi Tujuan</v>
      </c>
      <c r="M38" s="849"/>
      <c r="N38" s="852"/>
    </row>
    <row r="39" spans="2:14" ht="15.75">
      <c r="B39" s="837"/>
      <c r="C39" s="840"/>
      <c r="D39" s="858"/>
      <c r="E39" s="861"/>
      <c r="F39" s="549">
        <v>4</v>
      </c>
      <c r="G39" s="550"/>
      <c r="H39" s="598" t="str">
        <f t="shared" si="0"/>
        <v>Belum Diisi</v>
      </c>
      <c r="I39" s="592" t="s">
        <v>26</v>
      </c>
      <c r="J39" s="593" t="str">
        <f>IF($D$36="Y/T","Isi Tujuan",IF($E$36=0,0,IF(I39="Y",1,IF(I39="T",0,"Isi Dulu"))))</f>
        <v>Isi Tujuan</v>
      </c>
      <c r="K39" s="592" t="s">
        <v>26</v>
      </c>
      <c r="L39" s="593" t="str">
        <f>IF($D$36="Y/T","Isi Tujuan",IF($E$36=0,0,IF(K39="Y",1,IF(K39="T",0,"Isi Dulu"))))</f>
        <v>Isi Tujuan</v>
      </c>
      <c r="M39" s="849"/>
      <c r="N39" s="852"/>
    </row>
    <row r="40" spans="2:14" ht="15.75">
      <c r="B40" s="838"/>
      <c r="C40" s="841"/>
      <c r="D40" s="859"/>
      <c r="E40" s="862"/>
      <c r="F40" s="569">
        <v>5</v>
      </c>
      <c r="G40" s="570"/>
      <c r="H40" s="599" t="str">
        <f t="shared" si="0"/>
        <v>Belum Diisi</v>
      </c>
      <c r="I40" s="595" t="s">
        <v>26</v>
      </c>
      <c r="J40" s="596" t="str">
        <f>IF($D$36="Y/T","Isi Tujuan",IF($E$36=0,0,IF(I40="Y",1,IF(I40="T",0,"Isi Dulu"))))</f>
        <v>Isi Tujuan</v>
      </c>
      <c r="K40" s="595" t="s">
        <v>26</v>
      </c>
      <c r="L40" s="596" t="str">
        <f>IF($D$36="Y/T","Isi Tujuan",IF($E$36=0,0,IF(K40="Y",1,IF(K40="T",0,"Isi Dulu"))))</f>
        <v>Isi Tujuan</v>
      </c>
      <c r="M40" s="850"/>
      <c r="N40" s="853"/>
    </row>
    <row r="41" spans="2:14" ht="15.75">
      <c r="B41" s="836">
        <v>8</v>
      </c>
      <c r="C41" s="839"/>
      <c r="D41" s="857" t="s">
        <v>26</v>
      </c>
      <c r="E41" s="860" t="str">
        <f>IF(D41="Y",1,IF(D41="T",0,IF(D41="Y/T","Belum diisi","Error")))</f>
        <v>Belum diisi</v>
      </c>
      <c r="F41" s="528">
        <v>1</v>
      </c>
      <c r="G41" s="529"/>
      <c r="H41" s="600" t="str">
        <f t="shared" si="0"/>
        <v>Belum Diisi</v>
      </c>
      <c r="I41" s="590" t="s">
        <v>26</v>
      </c>
      <c r="J41" s="591" t="str">
        <f>IF($D$41="Y/T","Isi Tujuan",IF($E$41=0,0,IF(I41="Y",1,IF(I41="T",0,"Isi Dulu"))))</f>
        <v>Isi Tujuan</v>
      </c>
      <c r="K41" s="590" t="s">
        <v>26</v>
      </c>
      <c r="L41" s="591" t="str">
        <f>IF($D$41="Y/T","Isi Tujuan",IF($E$41=0,0,IF(K41="Y",1,IF(K41="T",0,"Isi Dulu"))))</f>
        <v>Isi Tujuan</v>
      </c>
      <c r="M41" s="848" t="s">
        <v>26</v>
      </c>
      <c r="N41" s="851" t="str">
        <f>IF(M41="Y",1,IF(M41="T",0,IF(M41="Y/T","Belum diisi","Error")))</f>
        <v>Belum diisi</v>
      </c>
    </row>
    <row r="42" spans="2:14" ht="15.75">
      <c r="B42" s="837"/>
      <c r="C42" s="840"/>
      <c r="D42" s="858"/>
      <c r="E42" s="861"/>
      <c r="F42" s="549">
        <v>2</v>
      </c>
      <c r="G42" s="550"/>
      <c r="H42" s="598" t="str">
        <f t="shared" si="0"/>
        <v>Belum Diisi</v>
      </c>
      <c r="I42" s="592" t="s">
        <v>26</v>
      </c>
      <c r="J42" s="593" t="str">
        <f>IF($D$41="Y/T","Isi Tujuan",IF($E$41=0,0,IF(I42="Y",1,IF(I42="T",0,"Isi Dulu"))))</f>
        <v>Isi Tujuan</v>
      </c>
      <c r="K42" s="592" t="s">
        <v>26</v>
      </c>
      <c r="L42" s="593" t="str">
        <f>IF($D$41="Y/T","Isi Tujuan",IF($E$41=0,0,IF(K42="Y",1,IF(K42="T",0,"Isi Dulu"))))</f>
        <v>Isi Tujuan</v>
      </c>
      <c r="M42" s="849"/>
      <c r="N42" s="852"/>
    </row>
    <row r="43" spans="2:14" ht="15.75">
      <c r="B43" s="837"/>
      <c r="C43" s="840"/>
      <c r="D43" s="858"/>
      <c r="E43" s="861"/>
      <c r="F43" s="549">
        <v>3</v>
      </c>
      <c r="G43" s="550"/>
      <c r="H43" s="598" t="str">
        <f t="shared" si="0"/>
        <v>Belum Diisi</v>
      </c>
      <c r="I43" s="592" t="s">
        <v>26</v>
      </c>
      <c r="J43" s="593" t="str">
        <f>IF($D$41="Y/T","Isi Tujuan",IF($E$41=0,0,IF(I43="Y",1,IF(I43="T",0,"Isi Dulu"))))</f>
        <v>Isi Tujuan</v>
      </c>
      <c r="K43" s="592" t="s">
        <v>26</v>
      </c>
      <c r="L43" s="593" t="str">
        <f>IF($D$41="Y/T","Isi Tujuan",IF($E$41=0,0,IF(K43="Y",1,IF(K43="T",0,"Isi Dulu"))))</f>
        <v>Isi Tujuan</v>
      </c>
      <c r="M43" s="849"/>
      <c r="N43" s="852"/>
    </row>
    <row r="44" spans="2:14" ht="15.75">
      <c r="B44" s="837"/>
      <c r="C44" s="840"/>
      <c r="D44" s="858"/>
      <c r="E44" s="861"/>
      <c r="F44" s="549">
        <v>4</v>
      </c>
      <c r="G44" s="550"/>
      <c r="H44" s="598" t="str">
        <f t="shared" si="0"/>
        <v>Belum Diisi</v>
      </c>
      <c r="I44" s="592" t="s">
        <v>26</v>
      </c>
      <c r="J44" s="593" t="str">
        <f>IF($D$41="Y/T","Isi Tujuan",IF($E$41=0,0,IF(I44="Y",1,IF(I44="T",0,"Isi Dulu"))))</f>
        <v>Isi Tujuan</v>
      </c>
      <c r="K44" s="592" t="s">
        <v>26</v>
      </c>
      <c r="L44" s="593" t="str">
        <f>IF($D$41="Y/T","Isi Tujuan",IF($E$41=0,0,IF(K44="Y",1,IF(K44="T",0,"Isi Dulu"))))</f>
        <v>Isi Tujuan</v>
      </c>
      <c r="M44" s="849"/>
      <c r="N44" s="852"/>
    </row>
    <row r="45" spans="2:14" ht="15.75">
      <c r="B45" s="838"/>
      <c r="C45" s="841"/>
      <c r="D45" s="859"/>
      <c r="E45" s="862"/>
      <c r="F45" s="569">
        <v>5</v>
      </c>
      <c r="G45" s="570"/>
      <c r="H45" s="599" t="str">
        <f t="shared" si="0"/>
        <v>Belum Diisi</v>
      </c>
      <c r="I45" s="595" t="s">
        <v>26</v>
      </c>
      <c r="J45" s="596" t="str">
        <f>IF($D$41="Y/T","Isi Tujuan",IF($E$41=0,0,IF(I45="Y",1,IF(I45="T",0,"Isi Dulu"))))</f>
        <v>Isi Tujuan</v>
      </c>
      <c r="K45" s="595" t="s">
        <v>26</v>
      </c>
      <c r="L45" s="596" t="str">
        <f>IF($D$41="Y/T","Isi Tujuan",IF($E$41=0,0,IF(K45="Y",1,IF(K45="T",0,"Isi Dulu"))))</f>
        <v>Isi Tujuan</v>
      </c>
      <c r="M45" s="850"/>
      <c r="N45" s="853"/>
    </row>
    <row r="46" spans="2:14" ht="15.75">
      <c r="B46" s="836">
        <v>9</v>
      </c>
      <c r="C46" s="839"/>
      <c r="D46" s="857" t="s">
        <v>26</v>
      </c>
      <c r="E46" s="860" t="str">
        <f>IF(D46="Y",1,IF(D46="T",0,IF(D46="Y/T","Belum diisi","Error")))</f>
        <v>Belum diisi</v>
      </c>
      <c r="F46" s="528">
        <v>1</v>
      </c>
      <c r="G46" s="529"/>
      <c r="H46" s="600" t="str">
        <f t="shared" si="0"/>
        <v>Belum Diisi</v>
      </c>
      <c r="I46" s="590" t="s">
        <v>26</v>
      </c>
      <c r="J46" s="591" t="str">
        <f>IF($D$46="Y/T","Isi Tujuan",IF($E$46=0,0,IF(I46="Y",1,IF(I46="T",0,"Isi Dulu"))))</f>
        <v>Isi Tujuan</v>
      </c>
      <c r="K46" s="590" t="s">
        <v>26</v>
      </c>
      <c r="L46" s="591" t="str">
        <f>IF($D$46="Y/T","Isi Tujuan",IF($E$46=0,0,IF(K46="Y",1,IF(K46="T",0,"Isi Dulu"))))</f>
        <v>Isi Tujuan</v>
      </c>
      <c r="M46" s="848" t="s">
        <v>26</v>
      </c>
      <c r="N46" s="851" t="str">
        <f>IF(M46="Y",1,IF(M46="T",0,IF(M46="Y/T","Belum diisi","Error")))</f>
        <v>Belum diisi</v>
      </c>
    </row>
    <row r="47" spans="2:14" ht="15.75">
      <c r="B47" s="837"/>
      <c r="C47" s="840"/>
      <c r="D47" s="858"/>
      <c r="E47" s="861"/>
      <c r="F47" s="549">
        <v>2</v>
      </c>
      <c r="G47" s="550"/>
      <c r="H47" s="598" t="str">
        <f t="shared" si="0"/>
        <v>Belum Diisi</v>
      </c>
      <c r="I47" s="592" t="s">
        <v>26</v>
      </c>
      <c r="J47" s="593" t="str">
        <f>IF($D$46="Y/T","Isi Tujuan",IF($E$46=0,0,IF(I47="Y",1,IF(I47="T",0,"Isi Dulu"))))</f>
        <v>Isi Tujuan</v>
      </c>
      <c r="K47" s="592" t="s">
        <v>26</v>
      </c>
      <c r="L47" s="593" t="str">
        <f>IF($D$46="Y/T","Isi Tujuan",IF($E$46=0,0,IF(K47="Y",1,IF(K47="T",0,"Isi Dulu"))))</f>
        <v>Isi Tujuan</v>
      </c>
      <c r="M47" s="849"/>
      <c r="N47" s="852"/>
    </row>
    <row r="48" spans="2:14" ht="15.75">
      <c r="B48" s="837"/>
      <c r="C48" s="840"/>
      <c r="D48" s="858"/>
      <c r="E48" s="861"/>
      <c r="F48" s="549">
        <v>3</v>
      </c>
      <c r="G48" s="550"/>
      <c r="H48" s="598" t="str">
        <f t="shared" si="0"/>
        <v>Belum Diisi</v>
      </c>
      <c r="I48" s="592" t="s">
        <v>26</v>
      </c>
      <c r="J48" s="593" t="str">
        <f>IF($D$46="Y/T","Isi Tujuan",IF($E$46=0,0,IF(I48="Y",1,IF(I48="T",0,"Isi Dulu"))))</f>
        <v>Isi Tujuan</v>
      </c>
      <c r="K48" s="592" t="s">
        <v>26</v>
      </c>
      <c r="L48" s="593" t="str">
        <f>IF($D$46="Y/T","Isi Tujuan",IF($E$46=0,0,IF(K48="Y",1,IF(K48="T",0,"Isi Dulu"))))</f>
        <v>Isi Tujuan</v>
      </c>
      <c r="M48" s="849"/>
      <c r="N48" s="852"/>
    </row>
    <row r="49" spans="2:14" ht="15.75">
      <c r="B49" s="837"/>
      <c r="C49" s="840"/>
      <c r="D49" s="858"/>
      <c r="E49" s="861"/>
      <c r="F49" s="549">
        <v>4</v>
      </c>
      <c r="G49" s="550"/>
      <c r="H49" s="598" t="str">
        <f t="shared" si="0"/>
        <v>Belum Diisi</v>
      </c>
      <c r="I49" s="592" t="s">
        <v>26</v>
      </c>
      <c r="J49" s="593" t="str">
        <f>IF($D$46="Y/T","Isi Tujuan",IF($E$46=0,0,IF(I49="Y",1,IF(I49="T",0,"Isi Dulu"))))</f>
        <v>Isi Tujuan</v>
      </c>
      <c r="K49" s="592" t="s">
        <v>26</v>
      </c>
      <c r="L49" s="593" t="str">
        <f>IF($D$46="Y/T","Isi Tujuan",IF($E$46=0,0,IF(K49="Y",1,IF(K49="T",0,"Isi Dulu"))))</f>
        <v>Isi Tujuan</v>
      </c>
      <c r="M49" s="849"/>
      <c r="N49" s="852"/>
    </row>
    <row r="50" spans="2:14" ht="15.75">
      <c r="B50" s="838"/>
      <c r="C50" s="841"/>
      <c r="D50" s="859"/>
      <c r="E50" s="862"/>
      <c r="F50" s="569">
        <v>5</v>
      </c>
      <c r="G50" s="570"/>
      <c r="H50" s="599" t="str">
        <f t="shared" si="0"/>
        <v>Belum Diisi</v>
      </c>
      <c r="I50" s="595" t="s">
        <v>26</v>
      </c>
      <c r="J50" s="596" t="str">
        <f>IF($D$46="Y/T","Isi Tujuan",IF($E$46=0,0,IF(I50="Y",1,IF(I50="T",0,"Isi Dulu"))))</f>
        <v>Isi Tujuan</v>
      </c>
      <c r="K50" s="595" t="s">
        <v>26</v>
      </c>
      <c r="L50" s="596" t="str">
        <f>IF($D$46="Y/T","Isi Tujuan",IF($E$46=0,0,IF(K50="Y",1,IF(K50="T",0,"Isi Dulu"))))</f>
        <v>Isi Tujuan</v>
      </c>
      <c r="M50" s="850"/>
      <c r="N50" s="853"/>
    </row>
    <row r="51" spans="2:14" ht="15.75">
      <c r="B51" s="836">
        <v>10</v>
      </c>
      <c r="C51" s="839"/>
      <c r="D51" s="857" t="s">
        <v>26</v>
      </c>
      <c r="E51" s="860" t="str">
        <f>IF(D51="Y",1,IF(D51="T",0,IF(D51="Y/T","Belum diisi","Error")))</f>
        <v>Belum diisi</v>
      </c>
      <c r="F51" s="528">
        <v>1</v>
      </c>
      <c r="G51" s="529"/>
      <c r="H51" s="600" t="str">
        <f t="shared" si="0"/>
        <v>Belum Diisi</v>
      </c>
      <c r="I51" s="590" t="s">
        <v>26</v>
      </c>
      <c r="J51" s="591" t="str">
        <f>IF($D$51="Y/T","Isi Tujuan",IF($E$51=0,0,IF(I51="Y",1,IF(I51="T",0,"Isi Dulu"))))</f>
        <v>Isi Tujuan</v>
      </c>
      <c r="K51" s="590" t="s">
        <v>26</v>
      </c>
      <c r="L51" s="591" t="str">
        <f>IF($D$51="Y/T","Isi Tujuan",IF($E$51=0,0,IF(K51="Y",1,IF(K51="T",0,"Isi Dulu"))))</f>
        <v>Isi Tujuan</v>
      </c>
      <c r="M51" s="848" t="s">
        <v>26</v>
      </c>
      <c r="N51" s="851" t="str">
        <f>IF(M51="Y",1,IF(M51="T",0,IF(M51="Y/T","Belum diisi","Error")))</f>
        <v>Belum diisi</v>
      </c>
    </row>
    <row r="52" spans="2:14" ht="15.75">
      <c r="B52" s="837"/>
      <c r="C52" s="840"/>
      <c r="D52" s="858"/>
      <c r="E52" s="861"/>
      <c r="F52" s="549">
        <v>2</v>
      </c>
      <c r="G52" s="550"/>
      <c r="H52" s="598" t="str">
        <f t="shared" si="0"/>
        <v>Belum Diisi</v>
      </c>
      <c r="I52" s="592" t="s">
        <v>26</v>
      </c>
      <c r="J52" s="593" t="str">
        <f>IF($D$51="Y/T","Isi Tujuan",IF($E$51=0,0,IF(I52="Y",1,IF(I52="T",0,"Isi Dulu"))))</f>
        <v>Isi Tujuan</v>
      </c>
      <c r="K52" s="592" t="s">
        <v>26</v>
      </c>
      <c r="L52" s="593" t="str">
        <f>IF($D$51="Y/T","Isi Tujuan",IF($E$51=0,0,IF(K52="Y",1,IF(K52="T",0,"Isi Dulu"))))</f>
        <v>Isi Tujuan</v>
      </c>
      <c r="M52" s="849"/>
      <c r="N52" s="852"/>
    </row>
    <row r="53" spans="2:14" ht="15.75">
      <c r="B53" s="837"/>
      <c r="C53" s="840"/>
      <c r="D53" s="858"/>
      <c r="E53" s="861"/>
      <c r="F53" s="549">
        <v>3</v>
      </c>
      <c r="G53" s="550"/>
      <c r="H53" s="598" t="str">
        <f t="shared" si="0"/>
        <v>Belum Diisi</v>
      </c>
      <c r="I53" s="592" t="s">
        <v>26</v>
      </c>
      <c r="J53" s="593" t="str">
        <f>IF($D$51="Y/T","Isi Tujuan",IF($E$51=0,0,IF(I53="Y",1,IF(I53="T",0,"Isi Dulu"))))</f>
        <v>Isi Tujuan</v>
      </c>
      <c r="K53" s="592" t="s">
        <v>26</v>
      </c>
      <c r="L53" s="593" t="str">
        <f>IF($D$51="Y/T","Isi Tujuan",IF($E$51=0,0,IF(K53="Y",1,IF(K53="T",0,"Isi Dulu"))))</f>
        <v>Isi Tujuan</v>
      </c>
      <c r="M53" s="849"/>
      <c r="N53" s="852"/>
    </row>
    <row r="54" spans="2:14" ht="15.75">
      <c r="B54" s="837"/>
      <c r="C54" s="840"/>
      <c r="D54" s="858"/>
      <c r="E54" s="861"/>
      <c r="F54" s="549">
        <v>4</v>
      </c>
      <c r="G54" s="550"/>
      <c r="H54" s="598" t="str">
        <f t="shared" si="0"/>
        <v>Belum Diisi</v>
      </c>
      <c r="I54" s="592" t="s">
        <v>26</v>
      </c>
      <c r="J54" s="593" t="str">
        <f>IF($D$51="Y/T","Isi Tujuan",IF($E$51=0,0,IF(I54="Y",1,IF(I54="T",0,"Isi Dulu"))))</f>
        <v>Isi Tujuan</v>
      </c>
      <c r="K54" s="592" t="s">
        <v>26</v>
      </c>
      <c r="L54" s="593" t="str">
        <f>IF($D$51="Y/T","Isi Tujuan",IF($E$51=0,0,IF(K54="Y",1,IF(K54="T",0,"Isi Dulu"))))</f>
        <v>Isi Tujuan</v>
      </c>
      <c r="M54" s="849"/>
      <c r="N54" s="852"/>
    </row>
    <row r="55" spans="2:14" ht="15.75">
      <c r="B55" s="838"/>
      <c r="C55" s="841"/>
      <c r="D55" s="859"/>
      <c r="E55" s="862"/>
      <c r="F55" s="569">
        <v>5</v>
      </c>
      <c r="G55" s="570"/>
      <c r="H55" s="599" t="str">
        <f t="shared" si="0"/>
        <v>Belum Diisi</v>
      </c>
      <c r="I55" s="595" t="s">
        <v>26</v>
      </c>
      <c r="J55" s="596" t="str">
        <f>IF($D$51="Y/T","Isi Tujuan",IF($E$51=0,0,IF(I55="Y",1,IF(I55="T",0,"Isi Dulu"))))</f>
        <v>Isi Tujuan</v>
      </c>
      <c r="K55" s="595" t="s">
        <v>26</v>
      </c>
      <c r="L55" s="596" t="str">
        <f>IF($D$51="Y/T","Isi Tujuan",IF($E$51=0,0,IF(K55="Y",1,IF(K55="T",0,"Isi Dulu"))))</f>
        <v>Isi Tujuan</v>
      </c>
      <c r="M55" s="850"/>
      <c r="N55" s="853"/>
    </row>
    <row r="56" spans="2:14" ht="15.75">
      <c r="B56" s="836">
        <v>11</v>
      </c>
      <c r="C56" s="839"/>
      <c r="D56" s="857" t="s">
        <v>26</v>
      </c>
      <c r="E56" s="860" t="str">
        <f>IF(D56="Y",1,IF(D56="T",0,IF(D56="Y/T","Belum diisi","Error")))</f>
        <v>Belum diisi</v>
      </c>
      <c r="F56" s="528">
        <v>1</v>
      </c>
      <c r="G56" s="529"/>
      <c r="H56" s="600" t="str">
        <f t="shared" si="0"/>
        <v>Belum Diisi</v>
      </c>
      <c r="I56" s="590" t="s">
        <v>26</v>
      </c>
      <c r="J56" s="591" t="str">
        <f>IF($D$56="Y/T","Isi Tujuan",IF($E$56=0,0,IF(I56="Y",1,IF(I56="T",0,"Isi Dulu"))))</f>
        <v>Isi Tujuan</v>
      </c>
      <c r="K56" s="590" t="s">
        <v>26</v>
      </c>
      <c r="L56" s="591" t="str">
        <f>IF($D$56="Y/T","Isi Tujuan",IF($E$56=0,0,IF(K56="Y",1,IF(K56="T",0,"Isi Dulu"))))</f>
        <v>Isi Tujuan</v>
      </c>
      <c r="M56" s="848" t="s">
        <v>26</v>
      </c>
      <c r="N56" s="851" t="str">
        <f>IF(M56="Y",1,IF(M56="T",0,IF(M56="Y/T","Belum diisi","Error")))</f>
        <v>Belum diisi</v>
      </c>
    </row>
    <row r="57" spans="2:14" ht="15.75">
      <c r="B57" s="837"/>
      <c r="C57" s="840"/>
      <c r="D57" s="858"/>
      <c r="E57" s="861"/>
      <c r="F57" s="549">
        <v>2</v>
      </c>
      <c r="G57" s="550"/>
      <c r="H57" s="598" t="str">
        <f t="shared" si="0"/>
        <v>Belum Diisi</v>
      </c>
      <c r="I57" s="592" t="s">
        <v>26</v>
      </c>
      <c r="J57" s="593" t="str">
        <f>IF($D$56="Y/T","Isi Tujuan",IF($E$56=0,0,IF(I57="Y",1,IF(I57="T",0,"Isi Dulu"))))</f>
        <v>Isi Tujuan</v>
      </c>
      <c r="K57" s="592" t="s">
        <v>26</v>
      </c>
      <c r="L57" s="593" t="str">
        <f>IF($D$56="Y/T","Isi Tujuan",IF($E$56=0,0,IF(K57="Y",1,IF(K57="T",0,"Isi Dulu"))))</f>
        <v>Isi Tujuan</v>
      </c>
      <c r="M57" s="849"/>
      <c r="N57" s="852"/>
    </row>
    <row r="58" spans="2:14" ht="15.75">
      <c r="B58" s="837"/>
      <c r="C58" s="840"/>
      <c r="D58" s="858"/>
      <c r="E58" s="861"/>
      <c r="F58" s="549">
        <v>3</v>
      </c>
      <c r="G58" s="550"/>
      <c r="H58" s="598" t="str">
        <f t="shared" si="0"/>
        <v>Belum Diisi</v>
      </c>
      <c r="I58" s="592" t="s">
        <v>26</v>
      </c>
      <c r="J58" s="593" t="str">
        <f>IF($D$56="Y/T","Isi Tujuan",IF($E$56=0,0,IF(I58="Y",1,IF(I58="T",0,"Isi Dulu"))))</f>
        <v>Isi Tujuan</v>
      </c>
      <c r="K58" s="592" t="s">
        <v>26</v>
      </c>
      <c r="L58" s="593" t="str">
        <f>IF($D$56="Y/T","Isi Tujuan",IF($E$56=0,0,IF(K58="Y",1,IF(K58="T",0,"Isi Dulu"))))</f>
        <v>Isi Tujuan</v>
      </c>
      <c r="M58" s="849"/>
      <c r="N58" s="852"/>
    </row>
    <row r="59" spans="2:14" ht="15.75">
      <c r="B59" s="837"/>
      <c r="C59" s="840"/>
      <c r="D59" s="858"/>
      <c r="E59" s="861"/>
      <c r="F59" s="549">
        <v>4</v>
      </c>
      <c r="G59" s="550"/>
      <c r="H59" s="598" t="str">
        <f t="shared" si="0"/>
        <v>Belum Diisi</v>
      </c>
      <c r="I59" s="592" t="s">
        <v>26</v>
      </c>
      <c r="J59" s="593" t="str">
        <f>IF($D$56="Y/T","Isi Tujuan",IF($E$56=0,0,IF(I59="Y",1,IF(I59="T",0,"Isi Dulu"))))</f>
        <v>Isi Tujuan</v>
      </c>
      <c r="K59" s="592" t="s">
        <v>26</v>
      </c>
      <c r="L59" s="593" t="str">
        <f>IF($D$56="Y/T","Isi Tujuan",IF($E$56=0,0,IF(K59="Y",1,IF(K59="T",0,"Isi Dulu"))))</f>
        <v>Isi Tujuan</v>
      </c>
      <c r="M59" s="849"/>
      <c r="N59" s="852"/>
    </row>
    <row r="60" spans="2:14" ht="15.75">
      <c r="B60" s="838"/>
      <c r="C60" s="841"/>
      <c r="D60" s="859"/>
      <c r="E60" s="862"/>
      <c r="F60" s="569">
        <v>5</v>
      </c>
      <c r="G60" s="570"/>
      <c r="H60" s="599" t="str">
        <f t="shared" si="0"/>
        <v>Belum Diisi</v>
      </c>
      <c r="I60" s="595" t="s">
        <v>26</v>
      </c>
      <c r="J60" s="596" t="str">
        <f>IF($D$56="Y/T","Isi Tujuan",IF($E$56=0,0,IF(I60="Y",1,IF(I60="T",0,"Isi Dulu"))))</f>
        <v>Isi Tujuan</v>
      </c>
      <c r="K60" s="595" t="s">
        <v>26</v>
      </c>
      <c r="L60" s="596" t="str">
        <f>IF($D$56="Y/T","Isi Tujuan",IF($E$56=0,0,IF(K60="Y",1,IF(K60="T",0,"Isi Dulu"))))</f>
        <v>Isi Tujuan</v>
      </c>
      <c r="M60" s="850"/>
      <c r="N60" s="853"/>
    </row>
    <row r="61" spans="2:14" ht="15.75">
      <c r="B61" s="836">
        <v>12</v>
      </c>
      <c r="C61" s="839"/>
      <c r="D61" s="857" t="s">
        <v>26</v>
      </c>
      <c r="E61" s="860" t="str">
        <f>IF(D61="Y",1,IF(D61="T",0,IF(D61="Y/T","Belum diisi","Error")))</f>
        <v>Belum diisi</v>
      </c>
      <c r="F61" s="528">
        <v>1</v>
      </c>
      <c r="G61" s="529"/>
      <c r="H61" s="600" t="str">
        <f t="shared" si="0"/>
        <v>Belum Diisi</v>
      </c>
      <c r="I61" s="590" t="s">
        <v>26</v>
      </c>
      <c r="J61" s="591" t="str">
        <f>IF($D$61="Y/T","Isi Tujuan",IF($E$61=0,0,IF(I61="Y",1,IF(I61="T",0,"Isi Dulu"))))</f>
        <v>Isi Tujuan</v>
      </c>
      <c r="K61" s="590" t="s">
        <v>26</v>
      </c>
      <c r="L61" s="591" t="str">
        <f>IF($D$61="Y/T","Isi Tujuan",IF($E$61=0,0,IF(K61="Y",1,IF(K61="T",0,"Isi Dulu"))))</f>
        <v>Isi Tujuan</v>
      </c>
      <c r="M61" s="848" t="s">
        <v>26</v>
      </c>
      <c r="N61" s="851" t="str">
        <f>IF(M61="Y",1,IF(M61="T",0,IF(M61="Y/T","Belum diisi","Error")))</f>
        <v>Belum diisi</v>
      </c>
    </row>
    <row r="62" spans="2:14" ht="15.75">
      <c r="B62" s="837"/>
      <c r="C62" s="840"/>
      <c r="D62" s="858"/>
      <c r="E62" s="861"/>
      <c r="F62" s="549">
        <v>2</v>
      </c>
      <c r="G62" s="550"/>
      <c r="H62" s="598" t="str">
        <f t="shared" si="0"/>
        <v>Belum Diisi</v>
      </c>
      <c r="I62" s="592" t="s">
        <v>26</v>
      </c>
      <c r="J62" s="593" t="str">
        <f>IF($D$61="Y/T","Isi Tujuan",IF($E$61=0,0,IF(I62="Y",1,IF(I62="T",0,"Isi Dulu"))))</f>
        <v>Isi Tujuan</v>
      </c>
      <c r="K62" s="592" t="s">
        <v>26</v>
      </c>
      <c r="L62" s="593" t="str">
        <f>IF($D$61="Y/T","Isi Tujuan",IF($E$61=0,0,IF(K62="Y",1,IF(K62="T",0,"Isi Dulu"))))</f>
        <v>Isi Tujuan</v>
      </c>
      <c r="M62" s="849"/>
      <c r="N62" s="852"/>
    </row>
    <row r="63" spans="2:14" ht="15.75">
      <c r="B63" s="837"/>
      <c r="C63" s="840"/>
      <c r="D63" s="858"/>
      <c r="E63" s="861"/>
      <c r="F63" s="549">
        <v>3</v>
      </c>
      <c r="G63" s="550"/>
      <c r="H63" s="598" t="str">
        <f t="shared" si="0"/>
        <v>Belum Diisi</v>
      </c>
      <c r="I63" s="592" t="s">
        <v>26</v>
      </c>
      <c r="J63" s="593" t="str">
        <f>IF($D$61="Y/T","Isi Tujuan",IF($E$61=0,0,IF(I63="Y",1,IF(I63="T",0,"Isi Dulu"))))</f>
        <v>Isi Tujuan</v>
      </c>
      <c r="K63" s="592" t="s">
        <v>26</v>
      </c>
      <c r="L63" s="593" t="str">
        <f>IF($D$61="Y/T","Isi Tujuan",IF($E$61=0,0,IF(K63="Y",1,IF(K63="T",0,"Isi Dulu"))))</f>
        <v>Isi Tujuan</v>
      </c>
      <c r="M63" s="849"/>
      <c r="N63" s="852"/>
    </row>
    <row r="64" spans="2:14" ht="15.75">
      <c r="B64" s="837"/>
      <c r="C64" s="840"/>
      <c r="D64" s="858"/>
      <c r="E64" s="861"/>
      <c r="F64" s="549">
        <v>4</v>
      </c>
      <c r="G64" s="550"/>
      <c r="H64" s="598" t="str">
        <f t="shared" si="0"/>
        <v>Belum Diisi</v>
      </c>
      <c r="I64" s="592" t="s">
        <v>26</v>
      </c>
      <c r="J64" s="593" t="str">
        <f>IF($D$61="Y/T","Isi Tujuan",IF($E$61=0,0,IF(I64="Y",1,IF(I64="T",0,"Isi Dulu"))))</f>
        <v>Isi Tujuan</v>
      </c>
      <c r="K64" s="592" t="s">
        <v>26</v>
      </c>
      <c r="L64" s="593" t="str">
        <f>IF($D$61="Y/T","Isi Tujuan",IF($E$61=0,0,IF(K64="Y",1,IF(K64="T",0,"Isi Dulu"))))</f>
        <v>Isi Tujuan</v>
      </c>
      <c r="M64" s="849"/>
      <c r="N64" s="852"/>
    </row>
    <row r="65" spans="2:14" ht="15.75">
      <c r="B65" s="838"/>
      <c r="C65" s="841"/>
      <c r="D65" s="859"/>
      <c r="E65" s="862"/>
      <c r="F65" s="569">
        <v>5</v>
      </c>
      <c r="G65" s="570"/>
      <c r="H65" s="599" t="str">
        <f t="shared" si="0"/>
        <v>Belum Diisi</v>
      </c>
      <c r="I65" s="595" t="s">
        <v>26</v>
      </c>
      <c r="J65" s="596" t="str">
        <f>IF($D$61="Y/T","Isi Tujuan",IF($E$61=0,0,IF(I65="Y",1,IF(I65="T",0,"Isi Dulu"))))</f>
        <v>Isi Tujuan</v>
      </c>
      <c r="K65" s="595" t="s">
        <v>26</v>
      </c>
      <c r="L65" s="596" t="str">
        <f>IF($D$61="Y/T","Isi Tujuan",IF($E$61=0,0,IF(K65="Y",1,IF(K65="T",0,"Isi Dulu"))))</f>
        <v>Isi Tujuan</v>
      </c>
      <c r="M65" s="850"/>
      <c r="N65" s="853"/>
    </row>
    <row r="66" spans="2:14" ht="15.75">
      <c r="B66" s="836">
        <v>13</v>
      </c>
      <c r="C66" s="839"/>
      <c r="D66" s="857" t="s">
        <v>26</v>
      </c>
      <c r="E66" s="860" t="str">
        <f>IF(D66="Y",1,IF(D66="T",0,IF(D66="Y/T","Belum diisi","Error")))</f>
        <v>Belum diisi</v>
      </c>
      <c r="F66" s="528">
        <v>1</v>
      </c>
      <c r="G66" s="529"/>
      <c r="H66" s="600" t="str">
        <f t="shared" si="0"/>
        <v>Belum Diisi</v>
      </c>
      <c r="I66" s="590" t="s">
        <v>26</v>
      </c>
      <c r="J66" s="591" t="str">
        <f>IF($D$66="Y/T","Isi Tujuan",IF($E$66=0,0,IF(I66="Y",1,IF(I66="T",0,"Isi Dulu"))))</f>
        <v>Isi Tujuan</v>
      </c>
      <c r="K66" s="590" t="s">
        <v>26</v>
      </c>
      <c r="L66" s="591" t="str">
        <f>IF($D$66="Y/T","Isi Tujuan",IF($E$66=0,0,IF(K66="Y",1,IF(K66="T",0,"Isi Dulu"))))</f>
        <v>Isi Tujuan</v>
      </c>
      <c r="M66" s="848" t="s">
        <v>26</v>
      </c>
      <c r="N66" s="851" t="str">
        <f>IF(M66="Y",1,IF(M66="T",0,IF(M66="Y/T","Belum diisi","Error")))</f>
        <v>Belum diisi</v>
      </c>
    </row>
    <row r="67" spans="2:14" ht="15.75">
      <c r="B67" s="837"/>
      <c r="C67" s="840"/>
      <c r="D67" s="858"/>
      <c r="E67" s="861"/>
      <c r="F67" s="549">
        <v>2</v>
      </c>
      <c r="G67" s="550"/>
      <c r="H67" s="598" t="str">
        <f t="shared" si="0"/>
        <v>Belum Diisi</v>
      </c>
      <c r="I67" s="592" t="s">
        <v>26</v>
      </c>
      <c r="J67" s="593" t="str">
        <f>IF($D$66="Y/T","Isi Tujuan",IF($E$66=0,0,IF(I67="Y",1,IF(I67="T",0,"Isi Dulu"))))</f>
        <v>Isi Tujuan</v>
      </c>
      <c r="K67" s="592" t="s">
        <v>26</v>
      </c>
      <c r="L67" s="593" t="str">
        <f>IF($D$66="Y/T","Isi Tujuan",IF($E$66=0,0,IF(K67="Y",1,IF(K67="T",0,"Isi Dulu"))))</f>
        <v>Isi Tujuan</v>
      </c>
      <c r="M67" s="849"/>
      <c r="N67" s="852"/>
    </row>
    <row r="68" spans="2:14" ht="15.75">
      <c r="B68" s="837"/>
      <c r="C68" s="840"/>
      <c r="D68" s="858"/>
      <c r="E68" s="861"/>
      <c r="F68" s="549">
        <v>3</v>
      </c>
      <c r="G68" s="550"/>
      <c r="H68" s="598" t="str">
        <f t="shared" si="0"/>
        <v>Belum Diisi</v>
      </c>
      <c r="I68" s="592" t="s">
        <v>26</v>
      </c>
      <c r="J68" s="593" t="str">
        <f>IF($D$66="Y/T","Isi Tujuan",IF($E$66=0,0,IF(I68="Y",1,IF(I68="T",0,"Isi Dulu"))))</f>
        <v>Isi Tujuan</v>
      </c>
      <c r="K68" s="592" t="s">
        <v>26</v>
      </c>
      <c r="L68" s="593" t="str">
        <f>IF($D$66="Y/T","Isi Tujuan",IF($E$66=0,0,IF(K68="Y",1,IF(K68="T",0,"Isi Dulu"))))</f>
        <v>Isi Tujuan</v>
      </c>
      <c r="M68" s="849"/>
      <c r="N68" s="852"/>
    </row>
    <row r="69" spans="2:14" ht="15.75">
      <c r="B69" s="837"/>
      <c r="C69" s="840"/>
      <c r="D69" s="858"/>
      <c r="E69" s="861"/>
      <c r="F69" s="549">
        <v>4</v>
      </c>
      <c r="G69" s="550"/>
      <c r="H69" s="598" t="str">
        <f t="shared" si="0"/>
        <v>Belum Diisi</v>
      </c>
      <c r="I69" s="592" t="s">
        <v>26</v>
      </c>
      <c r="J69" s="593" t="str">
        <f>IF($D$66="Y/T","Isi Tujuan",IF($E$66=0,0,IF(I69="Y",1,IF(I69="T",0,"Isi Dulu"))))</f>
        <v>Isi Tujuan</v>
      </c>
      <c r="K69" s="592" t="s">
        <v>26</v>
      </c>
      <c r="L69" s="593" t="str">
        <f>IF($D$66="Y/T","Isi Tujuan",IF($E$66=0,0,IF(K69="Y",1,IF(K69="T",0,"Isi Dulu"))))</f>
        <v>Isi Tujuan</v>
      </c>
      <c r="M69" s="849"/>
      <c r="N69" s="852"/>
    </row>
    <row r="70" spans="2:14" ht="15.75">
      <c r="B70" s="838"/>
      <c r="C70" s="841"/>
      <c r="D70" s="859"/>
      <c r="E70" s="862"/>
      <c r="F70" s="569">
        <v>5</v>
      </c>
      <c r="G70" s="570"/>
      <c r="H70" s="599" t="str">
        <f t="shared" ref="H70:H105" si="1">IF(OR(J70="Isi Dulu",L70="Isi Dulu",J70="Isi Tujuan",L70="Isi Tujuan"),"Belum Diisi",IF(SUM(J70,L70)=2,1,IF(SUM(J70,L70)=1,0,IF(SUM(J70,L70)=0,0,"Error"))))</f>
        <v>Belum Diisi</v>
      </c>
      <c r="I70" s="595" t="s">
        <v>26</v>
      </c>
      <c r="J70" s="596" t="str">
        <f>IF($D$66="Y/T","Isi Tujuan",IF($E$66=0,0,IF(I70="Y",1,IF(I70="T",0,"Isi Dulu"))))</f>
        <v>Isi Tujuan</v>
      </c>
      <c r="K70" s="595" t="s">
        <v>26</v>
      </c>
      <c r="L70" s="596" t="str">
        <f>IF($D$66="Y/T","Isi Tujuan",IF($E$66=0,0,IF(K70="Y",1,IF(K70="T",0,"Isi Dulu"))))</f>
        <v>Isi Tujuan</v>
      </c>
      <c r="M70" s="850"/>
      <c r="N70" s="853"/>
    </row>
    <row r="71" spans="2:14" ht="15.75">
      <c r="B71" s="836">
        <v>14</v>
      </c>
      <c r="C71" s="839"/>
      <c r="D71" s="857" t="s">
        <v>26</v>
      </c>
      <c r="E71" s="860" t="str">
        <f>IF(D71="Y",1,IF(D71="T",0,IF(D71="Y/T","Belum diisi","Error")))</f>
        <v>Belum diisi</v>
      </c>
      <c r="F71" s="528">
        <v>1</v>
      </c>
      <c r="G71" s="529"/>
      <c r="H71" s="600" t="str">
        <f t="shared" si="1"/>
        <v>Belum Diisi</v>
      </c>
      <c r="I71" s="590" t="s">
        <v>26</v>
      </c>
      <c r="J71" s="591" t="str">
        <f>IF($D$71="Y/T","Isi Tujuan",IF($E$71=0,0,IF(I71="Y",1,IF(I71="T",0,"Isi Dulu"))))</f>
        <v>Isi Tujuan</v>
      </c>
      <c r="K71" s="590" t="s">
        <v>26</v>
      </c>
      <c r="L71" s="591" t="str">
        <f>IF($D$71="Y/T","Isi Tujuan",IF($E$71=0,0,IF(K71="Y",1,IF(K71="T",0,"Isi Dulu"))))</f>
        <v>Isi Tujuan</v>
      </c>
      <c r="M71" s="848" t="s">
        <v>26</v>
      </c>
      <c r="N71" s="851" t="str">
        <f>IF(M71="Y",1,IF(M71="T",0,IF(M71="Y/T","Belum diisi","Error")))</f>
        <v>Belum diisi</v>
      </c>
    </row>
    <row r="72" spans="2:14" ht="15.75">
      <c r="B72" s="837"/>
      <c r="C72" s="840"/>
      <c r="D72" s="858"/>
      <c r="E72" s="861"/>
      <c r="F72" s="549">
        <v>2</v>
      </c>
      <c r="G72" s="550"/>
      <c r="H72" s="598" t="str">
        <f t="shared" si="1"/>
        <v>Belum Diisi</v>
      </c>
      <c r="I72" s="592" t="s">
        <v>26</v>
      </c>
      <c r="J72" s="593" t="str">
        <f>IF($D$71="Y/T","Isi Tujuan",IF($E$71=0,0,IF(I72="Y",1,IF(I72="T",0,"Isi Dulu"))))</f>
        <v>Isi Tujuan</v>
      </c>
      <c r="K72" s="592" t="s">
        <v>26</v>
      </c>
      <c r="L72" s="593" t="str">
        <f>IF($D$71="Y/T","Isi Tujuan",IF($E$71=0,0,IF(K72="Y",1,IF(K72="T",0,"Isi Dulu"))))</f>
        <v>Isi Tujuan</v>
      </c>
      <c r="M72" s="849"/>
      <c r="N72" s="852"/>
    </row>
    <row r="73" spans="2:14" ht="15.75">
      <c r="B73" s="837"/>
      <c r="C73" s="840"/>
      <c r="D73" s="858"/>
      <c r="E73" s="861"/>
      <c r="F73" s="549">
        <v>3</v>
      </c>
      <c r="G73" s="550"/>
      <c r="H73" s="598" t="str">
        <f t="shared" si="1"/>
        <v>Belum Diisi</v>
      </c>
      <c r="I73" s="592" t="s">
        <v>26</v>
      </c>
      <c r="J73" s="593" t="str">
        <f>IF($D$71="Y/T","Isi Tujuan",IF($E$71=0,0,IF(I73="Y",1,IF(I73="T",0,"Isi Dulu"))))</f>
        <v>Isi Tujuan</v>
      </c>
      <c r="K73" s="592" t="s">
        <v>26</v>
      </c>
      <c r="L73" s="593" t="str">
        <f>IF($D$71="Y/T","Isi Tujuan",IF($E$71=0,0,IF(K73="Y",1,IF(K73="T",0,"Isi Dulu"))))</f>
        <v>Isi Tujuan</v>
      </c>
      <c r="M73" s="849"/>
      <c r="N73" s="852"/>
    </row>
    <row r="74" spans="2:14" ht="15.75">
      <c r="B74" s="837"/>
      <c r="C74" s="840"/>
      <c r="D74" s="858"/>
      <c r="E74" s="861"/>
      <c r="F74" s="549">
        <v>4</v>
      </c>
      <c r="G74" s="550"/>
      <c r="H74" s="598" t="str">
        <f t="shared" si="1"/>
        <v>Belum Diisi</v>
      </c>
      <c r="I74" s="592" t="s">
        <v>26</v>
      </c>
      <c r="J74" s="593" t="str">
        <f>IF($D$71="Y/T","Isi Tujuan",IF($E$71=0,0,IF(I74="Y",1,IF(I74="T",0,"Isi Dulu"))))</f>
        <v>Isi Tujuan</v>
      </c>
      <c r="K74" s="592" t="s">
        <v>26</v>
      </c>
      <c r="L74" s="593" t="str">
        <f>IF($D$71="Y/T","Isi Tujuan",IF($E$71=0,0,IF(K74="Y",1,IF(K74="T",0,"Isi Dulu"))))</f>
        <v>Isi Tujuan</v>
      </c>
      <c r="M74" s="849"/>
      <c r="N74" s="852"/>
    </row>
    <row r="75" spans="2:14" ht="15.75">
      <c r="B75" s="838"/>
      <c r="C75" s="841"/>
      <c r="D75" s="859"/>
      <c r="E75" s="862"/>
      <c r="F75" s="569">
        <v>5</v>
      </c>
      <c r="G75" s="570"/>
      <c r="H75" s="599" t="str">
        <f t="shared" si="1"/>
        <v>Belum Diisi</v>
      </c>
      <c r="I75" s="595" t="s">
        <v>26</v>
      </c>
      <c r="J75" s="596" t="str">
        <f>IF($D$71="Y/T","Isi Tujuan",IF($E$71=0,0,IF(I75="Y",1,IF(I75="T",0,"Isi Dulu"))))</f>
        <v>Isi Tujuan</v>
      </c>
      <c r="K75" s="595" t="s">
        <v>26</v>
      </c>
      <c r="L75" s="596" t="str">
        <f>IF($D$71="Y/T","Isi Tujuan",IF($E$71=0,0,IF(K75="Y",1,IF(K75="T",0,"Isi Dulu"))))</f>
        <v>Isi Tujuan</v>
      </c>
      <c r="M75" s="850"/>
      <c r="N75" s="853"/>
    </row>
    <row r="76" spans="2:14" ht="15.75">
      <c r="B76" s="836">
        <v>15</v>
      </c>
      <c r="C76" s="839"/>
      <c r="D76" s="857" t="s">
        <v>26</v>
      </c>
      <c r="E76" s="860" t="str">
        <f>IF(D76="Y",1,IF(D76="T",0,IF(D76="Y/T","Belum diisi","Error")))</f>
        <v>Belum diisi</v>
      </c>
      <c r="F76" s="528">
        <v>1</v>
      </c>
      <c r="G76" s="529"/>
      <c r="H76" s="600" t="str">
        <f t="shared" si="1"/>
        <v>Belum Diisi</v>
      </c>
      <c r="I76" s="590" t="s">
        <v>26</v>
      </c>
      <c r="J76" s="591" t="str">
        <f>IF($D$76="Y/T","Isi Tujuan",IF($E$76=0,0,IF(I76="Y",1,IF(I76="T",0,"Isi Dulu"))))</f>
        <v>Isi Tujuan</v>
      </c>
      <c r="K76" s="590" t="s">
        <v>26</v>
      </c>
      <c r="L76" s="591" t="str">
        <f>IF($D$76="Y/T","Isi Tujuan",IF($E$76=0,0,IF(K76="Y",1,IF(K76="T",0,"Isi Dulu"))))</f>
        <v>Isi Tujuan</v>
      </c>
      <c r="M76" s="848" t="s">
        <v>26</v>
      </c>
      <c r="N76" s="851" t="str">
        <f>IF(M76="Y",1,IF(M76="T",0,IF(M76="Y/T","Belum diisi","Error")))</f>
        <v>Belum diisi</v>
      </c>
    </row>
    <row r="77" spans="2:14" ht="15.75">
      <c r="B77" s="837"/>
      <c r="C77" s="840"/>
      <c r="D77" s="858"/>
      <c r="E77" s="861"/>
      <c r="F77" s="549">
        <v>2</v>
      </c>
      <c r="G77" s="550"/>
      <c r="H77" s="598" t="str">
        <f t="shared" si="1"/>
        <v>Belum Diisi</v>
      </c>
      <c r="I77" s="592" t="s">
        <v>26</v>
      </c>
      <c r="J77" s="593" t="str">
        <f>IF($D$76="Y/T","Isi Tujuan",IF($E$76=0,0,IF(I77="Y",1,IF(I77="T",0,"Isi Dulu"))))</f>
        <v>Isi Tujuan</v>
      </c>
      <c r="K77" s="592" t="s">
        <v>26</v>
      </c>
      <c r="L77" s="593" t="str">
        <f>IF($D$76="Y/T","Isi Tujuan",IF($E$76=0,0,IF(K77="Y",1,IF(K77="T",0,"Isi Dulu"))))</f>
        <v>Isi Tujuan</v>
      </c>
      <c r="M77" s="849"/>
      <c r="N77" s="852"/>
    </row>
    <row r="78" spans="2:14" ht="15.75">
      <c r="B78" s="837"/>
      <c r="C78" s="840"/>
      <c r="D78" s="858"/>
      <c r="E78" s="861"/>
      <c r="F78" s="549">
        <v>3</v>
      </c>
      <c r="G78" s="550"/>
      <c r="H78" s="598" t="str">
        <f t="shared" si="1"/>
        <v>Belum Diisi</v>
      </c>
      <c r="I78" s="592" t="s">
        <v>26</v>
      </c>
      <c r="J78" s="593" t="str">
        <f>IF($D$76="Y/T","Isi Tujuan",IF($E$76=0,0,IF(I78="Y",1,IF(I78="T",0,"Isi Dulu"))))</f>
        <v>Isi Tujuan</v>
      </c>
      <c r="K78" s="592" t="s">
        <v>26</v>
      </c>
      <c r="L78" s="593" t="str">
        <f>IF($D$76="Y/T","Isi Tujuan",IF($E$76=0,0,IF(K78="Y",1,IF(K78="T",0,"Isi Dulu"))))</f>
        <v>Isi Tujuan</v>
      </c>
      <c r="M78" s="849"/>
      <c r="N78" s="852"/>
    </row>
    <row r="79" spans="2:14" ht="15.75">
      <c r="B79" s="837"/>
      <c r="C79" s="840"/>
      <c r="D79" s="858"/>
      <c r="E79" s="861"/>
      <c r="F79" s="549">
        <v>4</v>
      </c>
      <c r="G79" s="550"/>
      <c r="H79" s="598" t="str">
        <f t="shared" si="1"/>
        <v>Belum Diisi</v>
      </c>
      <c r="I79" s="592" t="s">
        <v>26</v>
      </c>
      <c r="J79" s="593" t="str">
        <f>IF($D$76="Y/T","Isi Tujuan",IF($E$76=0,0,IF(I79="Y",1,IF(I79="T",0,"Isi Dulu"))))</f>
        <v>Isi Tujuan</v>
      </c>
      <c r="K79" s="592" t="s">
        <v>26</v>
      </c>
      <c r="L79" s="593" t="str">
        <f>IF($D$76="Y/T","Isi Tujuan",IF($E$76=0,0,IF(K79="Y",1,IF(K79="T",0,"Isi Dulu"))))</f>
        <v>Isi Tujuan</v>
      </c>
      <c r="M79" s="849"/>
      <c r="N79" s="852"/>
    </row>
    <row r="80" spans="2:14" ht="15.75">
      <c r="B80" s="838"/>
      <c r="C80" s="841"/>
      <c r="D80" s="859"/>
      <c r="E80" s="862"/>
      <c r="F80" s="569">
        <v>5</v>
      </c>
      <c r="G80" s="570"/>
      <c r="H80" s="599" t="str">
        <f t="shared" si="1"/>
        <v>Belum Diisi</v>
      </c>
      <c r="I80" s="595" t="s">
        <v>26</v>
      </c>
      <c r="J80" s="596" t="str">
        <f>IF($D$76="Y/T","Isi Tujuan",IF($E$76=0,0,IF(I80="Y",1,IF(I80="T",0,"Isi Dulu"))))</f>
        <v>Isi Tujuan</v>
      </c>
      <c r="K80" s="595" t="s">
        <v>26</v>
      </c>
      <c r="L80" s="596" t="str">
        <f>IF($D$76="Y/T","Isi Tujuan",IF($E$76=0,0,IF(K80="Y",1,IF(K80="T",0,"Isi Dulu"))))</f>
        <v>Isi Tujuan</v>
      </c>
      <c r="M80" s="850"/>
      <c r="N80" s="853"/>
    </row>
    <row r="81" spans="2:14" ht="15.75">
      <c r="B81" s="836">
        <v>16</v>
      </c>
      <c r="C81" s="839"/>
      <c r="D81" s="857" t="s">
        <v>26</v>
      </c>
      <c r="E81" s="860" t="str">
        <f>IF(D81="Y",1,IF(D81="T",0,IF(D81="Y/T","Belum diisi","Error")))</f>
        <v>Belum diisi</v>
      </c>
      <c r="F81" s="528">
        <v>1</v>
      </c>
      <c r="G81" s="529"/>
      <c r="H81" s="600" t="str">
        <f t="shared" si="1"/>
        <v>Belum Diisi</v>
      </c>
      <c r="I81" s="590" t="s">
        <v>26</v>
      </c>
      <c r="J81" s="591" t="str">
        <f>IF($D$81="Y/T","Isi Tujuan",IF($E$81=0,0,IF(I81="Y",1,IF(I81="T",0,"Isi Dulu"))))</f>
        <v>Isi Tujuan</v>
      </c>
      <c r="K81" s="590" t="s">
        <v>26</v>
      </c>
      <c r="L81" s="591" t="str">
        <f>IF($D$81="Y/T","Isi Tujuan",IF($E$81=0,0,IF(K81="Y",1,IF(K81="T",0,"Isi Dulu"))))</f>
        <v>Isi Tujuan</v>
      </c>
      <c r="M81" s="848" t="s">
        <v>26</v>
      </c>
      <c r="N81" s="851" t="str">
        <f>IF(M81="Y",1,IF(M81="T",0,IF(M81="Y/T","Belum diisi","Error")))</f>
        <v>Belum diisi</v>
      </c>
    </row>
    <row r="82" spans="2:14" ht="15.75">
      <c r="B82" s="837"/>
      <c r="C82" s="840"/>
      <c r="D82" s="858"/>
      <c r="E82" s="861"/>
      <c r="F82" s="549">
        <v>2</v>
      </c>
      <c r="G82" s="550"/>
      <c r="H82" s="598" t="str">
        <f t="shared" si="1"/>
        <v>Belum Diisi</v>
      </c>
      <c r="I82" s="592" t="s">
        <v>26</v>
      </c>
      <c r="J82" s="593" t="str">
        <f>IF($D$81="Y/T","Isi Tujuan",IF($E$81=0,0,IF(I82="Y",1,IF(I82="T",0,"Isi Dulu"))))</f>
        <v>Isi Tujuan</v>
      </c>
      <c r="K82" s="592" t="s">
        <v>26</v>
      </c>
      <c r="L82" s="593" t="str">
        <f>IF($D$81="Y/T","Isi Tujuan",IF($E$81=0,0,IF(K82="Y",1,IF(K82="T",0,"Isi Dulu"))))</f>
        <v>Isi Tujuan</v>
      </c>
      <c r="M82" s="849"/>
      <c r="N82" s="852"/>
    </row>
    <row r="83" spans="2:14" ht="15.75">
      <c r="B83" s="837"/>
      <c r="C83" s="840"/>
      <c r="D83" s="858"/>
      <c r="E83" s="861"/>
      <c r="F83" s="549">
        <v>3</v>
      </c>
      <c r="G83" s="550"/>
      <c r="H83" s="598" t="str">
        <f t="shared" si="1"/>
        <v>Belum Diisi</v>
      </c>
      <c r="I83" s="592" t="s">
        <v>26</v>
      </c>
      <c r="J83" s="593" t="str">
        <f>IF($D$81="Y/T","Isi Tujuan",IF($E$81=0,0,IF(I83="Y",1,IF(I83="T",0,"Isi Dulu"))))</f>
        <v>Isi Tujuan</v>
      </c>
      <c r="K83" s="592" t="s">
        <v>26</v>
      </c>
      <c r="L83" s="593" t="str">
        <f>IF($D$81="Y/T","Isi Tujuan",IF($E$81=0,0,IF(K83="Y",1,IF(K83="T",0,"Isi Dulu"))))</f>
        <v>Isi Tujuan</v>
      </c>
      <c r="M83" s="849"/>
      <c r="N83" s="852"/>
    </row>
    <row r="84" spans="2:14" ht="15.75">
      <c r="B84" s="837"/>
      <c r="C84" s="840"/>
      <c r="D84" s="858"/>
      <c r="E84" s="861"/>
      <c r="F84" s="549">
        <v>4</v>
      </c>
      <c r="G84" s="550"/>
      <c r="H84" s="598" t="str">
        <f t="shared" si="1"/>
        <v>Belum Diisi</v>
      </c>
      <c r="I84" s="592" t="s">
        <v>26</v>
      </c>
      <c r="J84" s="593" t="str">
        <f>IF($D$81="Y/T","Isi Tujuan",IF($E$81=0,0,IF(I84="Y",1,IF(I84="T",0,"Isi Dulu"))))</f>
        <v>Isi Tujuan</v>
      </c>
      <c r="K84" s="592" t="s">
        <v>26</v>
      </c>
      <c r="L84" s="593" t="str">
        <f>IF($D$81="Y/T","Isi Tujuan",IF($E$81=0,0,IF(K84="Y",1,IF(K84="T",0,"Isi Dulu"))))</f>
        <v>Isi Tujuan</v>
      </c>
      <c r="M84" s="849"/>
      <c r="N84" s="852"/>
    </row>
    <row r="85" spans="2:14" ht="15.75">
      <c r="B85" s="838"/>
      <c r="C85" s="841"/>
      <c r="D85" s="859"/>
      <c r="E85" s="862"/>
      <c r="F85" s="569">
        <v>5</v>
      </c>
      <c r="G85" s="570"/>
      <c r="H85" s="599" t="str">
        <f t="shared" si="1"/>
        <v>Belum Diisi</v>
      </c>
      <c r="I85" s="595" t="s">
        <v>26</v>
      </c>
      <c r="J85" s="596" t="str">
        <f>IF($D$81="Y/T","Isi Tujuan",IF($E$81=0,0,IF(I85="Y",1,IF(I85="T",0,"Isi Dulu"))))</f>
        <v>Isi Tujuan</v>
      </c>
      <c r="K85" s="595" t="s">
        <v>26</v>
      </c>
      <c r="L85" s="596" t="str">
        <f>IF($D$81="Y/T","Isi Tujuan",IF($E$81=0,0,IF(K85="Y",1,IF(K85="T",0,"Isi Dulu"))))</f>
        <v>Isi Tujuan</v>
      </c>
      <c r="M85" s="850"/>
      <c r="N85" s="853"/>
    </row>
    <row r="86" spans="2:14" ht="15.75">
      <c r="B86" s="836">
        <v>17</v>
      </c>
      <c r="C86" s="839"/>
      <c r="D86" s="857" t="s">
        <v>26</v>
      </c>
      <c r="E86" s="860" t="str">
        <f>IF(D86="Y",1,IF(D86="T",0,IF(D86="Y/T","Belum diisi","Error")))</f>
        <v>Belum diisi</v>
      </c>
      <c r="F86" s="528">
        <v>1</v>
      </c>
      <c r="G86" s="529"/>
      <c r="H86" s="600" t="str">
        <f t="shared" si="1"/>
        <v>Belum Diisi</v>
      </c>
      <c r="I86" s="590" t="s">
        <v>26</v>
      </c>
      <c r="J86" s="591" t="str">
        <f>IF($D$86="Y/T","Isi Tujuan",IF($E$86=0,0,IF(I86="Y",1,IF(I86="T",0,"Isi Dulu"))))</f>
        <v>Isi Tujuan</v>
      </c>
      <c r="K86" s="590" t="s">
        <v>26</v>
      </c>
      <c r="L86" s="591" t="str">
        <f>IF($D$86="Y/T","Isi Tujuan",IF($E$86=0,0,IF(K86="Y",1,IF(K86="T",0,"Isi Dulu"))))</f>
        <v>Isi Tujuan</v>
      </c>
      <c r="M86" s="848" t="s">
        <v>26</v>
      </c>
      <c r="N86" s="851" t="str">
        <f>IF(M86="Y",1,IF(M86="T",0,IF(M86="Y/T","Belum diisi","Error")))</f>
        <v>Belum diisi</v>
      </c>
    </row>
    <row r="87" spans="2:14" ht="15.75">
      <c r="B87" s="837"/>
      <c r="C87" s="840"/>
      <c r="D87" s="858"/>
      <c r="E87" s="861"/>
      <c r="F87" s="549">
        <v>2</v>
      </c>
      <c r="G87" s="550"/>
      <c r="H87" s="598" t="str">
        <f t="shared" si="1"/>
        <v>Belum Diisi</v>
      </c>
      <c r="I87" s="592" t="s">
        <v>26</v>
      </c>
      <c r="J87" s="593" t="str">
        <f>IF($D$86="Y/T","Isi Tujuan",IF($E$86=0,0,IF(I87="Y",1,IF(I87="T",0,"Isi Dulu"))))</f>
        <v>Isi Tujuan</v>
      </c>
      <c r="K87" s="592" t="s">
        <v>26</v>
      </c>
      <c r="L87" s="593" t="str">
        <f>IF($D$86="Y/T","Isi Tujuan",IF($E$86=0,0,IF(K87="Y",1,IF(K87="T",0,"Isi Dulu"))))</f>
        <v>Isi Tujuan</v>
      </c>
      <c r="M87" s="849"/>
      <c r="N87" s="852"/>
    </row>
    <row r="88" spans="2:14" ht="15.75">
      <c r="B88" s="837"/>
      <c r="C88" s="840"/>
      <c r="D88" s="858"/>
      <c r="E88" s="861"/>
      <c r="F88" s="549">
        <v>3</v>
      </c>
      <c r="G88" s="550"/>
      <c r="H88" s="598" t="str">
        <f t="shared" si="1"/>
        <v>Belum Diisi</v>
      </c>
      <c r="I88" s="592" t="s">
        <v>26</v>
      </c>
      <c r="J88" s="593" t="str">
        <f>IF($D$86="Y/T","Isi Tujuan",IF($E$86=0,0,IF(I88="Y",1,IF(I88="T",0,"Isi Dulu"))))</f>
        <v>Isi Tujuan</v>
      </c>
      <c r="K88" s="592" t="s">
        <v>26</v>
      </c>
      <c r="L88" s="593" t="str">
        <f>IF($D$86="Y/T","Isi Tujuan",IF($E$86=0,0,IF(K88="Y",1,IF(K88="T",0,"Isi Dulu"))))</f>
        <v>Isi Tujuan</v>
      </c>
      <c r="M88" s="849"/>
      <c r="N88" s="852"/>
    </row>
    <row r="89" spans="2:14" ht="15.75">
      <c r="B89" s="837"/>
      <c r="C89" s="840"/>
      <c r="D89" s="858"/>
      <c r="E89" s="861"/>
      <c r="F89" s="549">
        <v>4</v>
      </c>
      <c r="G89" s="550"/>
      <c r="H89" s="598" t="str">
        <f t="shared" si="1"/>
        <v>Belum Diisi</v>
      </c>
      <c r="I89" s="592" t="s">
        <v>26</v>
      </c>
      <c r="J89" s="593" t="str">
        <f>IF($D$86="Y/T","Isi Tujuan",IF($E$86=0,0,IF(I89="Y",1,IF(I89="T",0,"Isi Dulu"))))</f>
        <v>Isi Tujuan</v>
      </c>
      <c r="K89" s="592" t="s">
        <v>26</v>
      </c>
      <c r="L89" s="593" t="str">
        <f>IF($D$86="Y/T","Isi Tujuan",IF($E$86=0,0,IF(K89="Y",1,IF(K89="T",0,"Isi Dulu"))))</f>
        <v>Isi Tujuan</v>
      </c>
      <c r="M89" s="849"/>
      <c r="N89" s="852"/>
    </row>
    <row r="90" spans="2:14" ht="15.75">
      <c r="B90" s="838"/>
      <c r="C90" s="841"/>
      <c r="D90" s="859"/>
      <c r="E90" s="862"/>
      <c r="F90" s="569">
        <v>5</v>
      </c>
      <c r="G90" s="570"/>
      <c r="H90" s="599" t="str">
        <f t="shared" si="1"/>
        <v>Belum Diisi</v>
      </c>
      <c r="I90" s="595" t="s">
        <v>26</v>
      </c>
      <c r="J90" s="596" t="str">
        <f>IF($D$86="Y/T","Isi Tujuan",IF($E$86=0,0,IF(I90="Y",1,IF(I90="T",0,"Isi Dulu"))))</f>
        <v>Isi Tujuan</v>
      </c>
      <c r="K90" s="595" t="s">
        <v>26</v>
      </c>
      <c r="L90" s="596" t="str">
        <f>IF($D$86="Y/T","Isi Tujuan",IF($E$86=0,0,IF(K90="Y",1,IF(K90="T",0,"Isi Dulu"))))</f>
        <v>Isi Tujuan</v>
      </c>
      <c r="M90" s="850"/>
      <c r="N90" s="853"/>
    </row>
    <row r="91" spans="2:14" ht="15.75">
      <c r="B91" s="836">
        <v>18</v>
      </c>
      <c r="C91" s="839"/>
      <c r="D91" s="857" t="s">
        <v>26</v>
      </c>
      <c r="E91" s="860" t="str">
        <f>IF(D91="Y",1,IF(D91="T",0,IF(D91="Y/T","Belum diisi","Error")))</f>
        <v>Belum diisi</v>
      </c>
      <c r="F91" s="528">
        <v>1</v>
      </c>
      <c r="G91" s="529"/>
      <c r="H91" s="600" t="str">
        <f t="shared" si="1"/>
        <v>Belum Diisi</v>
      </c>
      <c r="I91" s="590" t="s">
        <v>26</v>
      </c>
      <c r="J91" s="591" t="str">
        <f>IF($D$91="Y/T","Isi Tujuan",IF($E$91=0,0,IF(I91="Y",1,IF(I91="T",0,"Isi Dulu"))))</f>
        <v>Isi Tujuan</v>
      </c>
      <c r="K91" s="590" t="s">
        <v>26</v>
      </c>
      <c r="L91" s="591" t="str">
        <f>IF($D$91="Y/T","Isi Tujuan",IF($E$91=0,0,IF(K91="Y",1,IF(K91="T",0,"Isi Dulu"))))</f>
        <v>Isi Tujuan</v>
      </c>
      <c r="M91" s="848" t="s">
        <v>26</v>
      </c>
      <c r="N91" s="851" t="str">
        <f>IF(M91="Y",1,IF(M91="T",0,IF(M91="Y/T","Belum diisi","Error")))</f>
        <v>Belum diisi</v>
      </c>
    </row>
    <row r="92" spans="2:14" ht="15.75">
      <c r="B92" s="837"/>
      <c r="C92" s="840"/>
      <c r="D92" s="858"/>
      <c r="E92" s="861"/>
      <c r="F92" s="549">
        <v>2</v>
      </c>
      <c r="G92" s="550"/>
      <c r="H92" s="598" t="str">
        <f t="shared" si="1"/>
        <v>Belum Diisi</v>
      </c>
      <c r="I92" s="592" t="s">
        <v>26</v>
      </c>
      <c r="J92" s="593" t="str">
        <f>IF($D$91="Y/T","Isi Tujuan",IF($E$91=0,0,IF(I92="Y",1,IF(I92="T",0,"Isi Dulu"))))</f>
        <v>Isi Tujuan</v>
      </c>
      <c r="K92" s="592" t="s">
        <v>26</v>
      </c>
      <c r="L92" s="593" t="str">
        <f>IF($D$91="Y/T","Isi Tujuan",IF($E$91=0,0,IF(K92="Y",1,IF(K92="T",0,"Isi Dulu"))))</f>
        <v>Isi Tujuan</v>
      </c>
      <c r="M92" s="849"/>
      <c r="N92" s="852"/>
    </row>
    <row r="93" spans="2:14" ht="15.75">
      <c r="B93" s="837"/>
      <c r="C93" s="840"/>
      <c r="D93" s="858"/>
      <c r="E93" s="861"/>
      <c r="F93" s="549">
        <v>3</v>
      </c>
      <c r="G93" s="550"/>
      <c r="H93" s="598" t="str">
        <f t="shared" si="1"/>
        <v>Belum Diisi</v>
      </c>
      <c r="I93" s="592" t="s">
        <v>26</v>
      </c>
      <c r="J93" s="593" t="str">
        <f>IF($D$91="Y/T","Isi Tujuan",IF($E$91=0,0,IF(I93="Y",1,IF(I93="T",0,"Isi Dulu"))))</f>
        <v>Isi Tujuan</v>
      </c>
      <c r="K93" s="592" t="s">
        <v>26</v>
      </c>
      <c r="L93" s="593" t="str">
        <f>IF($D$91="Y/T","Isi Tujuan",IF($E$91=0,0,IF(K93="Y",1,IF(K93="T",0,"Isi Dulu"))))</f>
        <v>Isi Tujuan</v>
      </c>
      <c r="M93" s="849"/>
      <c r="N93" s="852"/>
    </row>
    <row r="94" spans="2:14" ht="15.75">
      <c r="B94" s="837"/>
      <c r="C94" s="840"/>
      <c r="D94" s="858"/>
      <c r="E94" s="861"/>
      <c r="F94" s="549">
        <v>4</v>
      </c>
      <c r="G94" s="550"/>
      <c r="H94" s="598" t="str">
        <f t="shared" si="1"/>
        <v>Belum Diisi</v>
      </c>
      <c r="I94" s="592" t="s">
        <v>26</v>
      </c>
      <c r="J94" s="593" t="str">
        <f>IF($D$91="Y/T","Isi Tujuan",IF($E$91=0,0,IF(I94="Y",1,IF(I94="T",0,"Isi Dulu"))))</f>
        <v>Isi Tujuan</v>
      </c>
      <c r="K94" s="592" t="s">
        <v>26</v>
      </c>
      <c r="L94" s="593" t="str">
        <f>IF($D$91="Y/T","Isi Tujuan",IF($E$91=0,0,IF(K94="Y",1,IF(K94="T",0,"Isi Dulu"))))</f>
        <v>Isi Tujuan</v>
      </c>
      <c r="M94" s="849"/>
      <c r="N94" s="852"/>
    </row>
    <row r="95" spans="2:14" ht="15.75">
      <c r="B95" s="838"/>
      <c r="C95" s="841"/>
      <c r="D95" s="859"/>
      <c r="E95" s="862"/>
      <c r="F95" s="569">
        <v>5</v>
      </c>
      <c r="G95" s="570"/>
      <c r="H95" s="599" t="str">
        <f t="shared" si="1"/>
        <v>Belum Diisi</v>
      </c>
      <c r="I95" s="595" t="s">
        <v>26</v>
      </c>
      <c r="J95" s="596" t="str">
        <f>IF($D$91="Y/T","Isi Tujuan",IF($E$91=0,0,IF(I95="Y",1,IF(I95="T",0,"Isi Dulu"))))</f>
        <v>Isi Tujuan</v>
      </c>
      <c r="K95" s="595" t="s">
        <v>26</v>
      </c>
      <c r="L95" s="596" t="str">
        <f>IF($D$91="Y/T","Isi Tujuan",IF($E$91=0,0,IF(K95="Y",1,IF(K95="T",0,"Isi Dulu"))))</f>
        <v>Isi Tujuan</v>
      </c>
      <c r="M95" s="850"/>
      <c r="N95" s="853"/>
    </row>
    <row r="96" spans="2:14" ht="15.75">
      <c r="B96" s="836">
        <v>19</v>
      </c>
      <c r="C96" s="839"/>
      <c r="D96" s="857" t="s">
        <v>26</v>
      </c>
      <c r="E96" s="860" t="str">
        <f>IF(D96="Y",1,IF(D96="T",0,IF(D96="Y/T","Belum diisi","Error")))</f>
        <v>Belum diisi</v>
      </c>
      <c r="F96" s="528">
        <v>1</v>
      </c>
      <c r="G96" s="529"/>
      <c r="H96" s="600" t="str">
        <f t="shared" si="1"/>
        <v>Belum Diisi</v>
      </c>
      <c r="I96" s="590" t="s">
        <v>26</v>
      </c>
      <c r="J96" s="591" t="str">
        <f>IF($D$96="Y/T","Isi Tujuan",IF($E$96=0,0,IF(I96="Y",1,IF(I96="T",0,"Isi Dulu"))))</f>
        <v>Isi Tujuan</v>
      </c>
      <c r="K96" s="590" t="s">
        <v>26</v>
      </c>
      <c r="L96" s="591" t="str">
        <f>IF($D$96="Y/T","Isi Tujuan",IF($E$96=0,0,IF(K96="Y",1,IF(K96="T",0,"Isi Dulu"))))</f>
        <v>Isi Tujuan</v>
      </c>
      <c r="M96" s="848" t="s">
        <v>26</v>
      </c>
      <c r="N96" s="851" t="str">
        <f>IF(M96="Y",1,IF(M96="T",0,IF(M96="Y/T","Belum diisi","Error")))</f>
        <v>Belum diisi</v>
      </c>
    </row>
    <row r="97" spans="2:18" ht="15.75">
      <c r="B97" s="837"/>
      <c r="C97" s="840"/>
      <c r="D97" s="858"/>
      <c r="E97" s="861"/>
      <c r="F97" s="549">
        <v>2</v>
      </c>
      <c r="G97" s="550"/>
      <c r="H97" s="598" t="str">
        <f t="shared" si="1"/>
        <v>Belum Diisi</v>
      </c>
      <c r="I97" s="592" t="s">
        <v>26</v>
      </c>
      <c r="J97" s="593" t="str">
        <f>IF($D$96="Y/T","Isi Tujuan",IF($E$96=0,0,IF(I97="Y",1,IF(I97="T",0,"Isi Dulu"))))</f>
        <v>Isi Tujuan</v>
      </c>
      <c r="K97" s="592" t="s">
        <v>26</v>
      </c>
      <c r="L97" s="593" t="str">
        <f>IF($D$96="Y/T","Isi Tujuan",IF($E$96=0,0,IF(K97="Y",1,IF(K97="T",0,"Isi Dulu"))))</f>
        <v>Isi Tujuan</v>
      </c>
      <c r="M97" s="849"/>
      <c r="N97" s="852"/>
    </row>
    <row r="98" spans="2:18" ht="15.75">
      <c r="B98" s="837"/>
      <c r="C98" s="840"/>
      <c r="D98" s="858"/>
      <c r="E98" s="861"/>
      <c r="F98" s="549">
        <v>3</v>
      </c>
      <c r="G98" s="550"/>
      <c r="H98" s="598" t="str">
        <f t="shared" si="1"/>
        <v>Belum Diisi</v>
      </c>
      <c r="I98" s="592" t="s">
        <v>26</v>
      </c>
      <c r="J98" s="593" t="str">
        <f>IF($D$96="Y/T","Isi Tujuan",IF($E$96=0,0,IF(I98="Y",1,IF(I98="T",0,"Isi Dulu"))))</f>
        <v>Isi Tujuan</v>
      </c>
      <c r="K98" s="592" t="s">
        <v>26</v>
      </c>
      <c r="L98" s="593" t="str">
        <f>IF($D$96="Y/T","Isi Tujuan",IF($E$96=0,0,IF(K98="Y",1,IF(K98="T",0,"Isi Dulu"))))</f>
        <v>Isi Tujuan</v>
      </c>
      <c r="M98" s="849"/>
      <c r="N98" s="852"/>
    </row>
    <row r="99" spans="2:18" ht="15.75">
      <c r="B99" s="837"/>
      <c r="C99" s="840"/>
      <c r="D99" s="858"/>
      <c r="E99" s="861"/>
      <c r="F99" s="549">
        <v>4</v>
      </c>
      <c r="G99" s="550"/>
      <c r="H99" s="598" t="str">
        <f t="shared" si="1"/>
        <v>Belum Diisi</v>
      </c>
      <c r="I99" s="592" t="s">
        <v>26</v>
      </c>
      <c r="J99" s="593" t="str">
        <f>IF($D$96="Y/T","Isi Tujuan",IF($E$96=0,0,IF(I99="Y",1,IF(I99="T",0,"Isi Dulu"))))</f>
        <v>Isi Tujuan</v>
      </c>
      <c r="K99" s="592" t="s">
        <v>26</v>
      </c>
      <c r="L99" s="593" t="str">
        <f>IF($D$96="Y/T","Isi Tujuan",IF($E$96=0,0,IF(K99="Y",1,IF(K99="T",0,"Isi Dulu"))))</f>
        <v>Isi Tujuan</v>
      </c>
      <c r="M99" s="849"/>
      <c r="N99" s="852"/>
    </row>
    <row r="100" spans="2:18" ht="15.75">
      <c r="B100" s="838"/>
      <c r="C100" s="841"/>
      <c r="D100" s="859"/>
      <c r="E100" s="862"/>
      <c r="F100" s="569">
        <v>5</v>
      </c>
      <c r="G100" s="570"/>
      <c r="H100" s="599" t="str">
        <f t="shared" si="1"/>
        <v>Belum Diisi</v>
      </c>
      <c r="I100" s="595" t="s">
        <v>26</v>
      </c>
      <c r="J100" s="596" t="str">
        <f>IF($D$96="Y/T","Isi Tujuan",IF($E$96=0,0,IF(I100="Y",1,IF(I100="T",0,"Isi Dulu"))))</f>
        <v>Isi Tujuan</v>
      </c>
      <c r="K100" s="595" t="s">
        <v>26</v>
      </c>
      <c r="L100" s="596" t="str">
        <f>IF($D$96="Y/T","Isi Tujuan",IF($E$96=0,0,IF(K100="Y",1,IF(K100="T",0,"Isi Dulu"))))</f>
        <v>Isi Tujuan</v>
      </c>
      <c r="M100" s="850"/>
      <c r="N100" s="853"/>
    </row>
    <row r="101" spans="2:18" ht="15.75">
      <c r="B101" s="836">
        <v>20</v>
      </c>
      <c r="C101" s="839"/>
      <c r="D101" s="857" t="s">
        <v>26</v>
      </c>
      <c r="E101" s="860" t="str">
        <f>IF(D101="Y",1,IF(D101="T",0,IF(D101="Y/T","Belum diisi","Error")))</f>
        <v>Belum diisi</v>
      </c>
      <c r="F101" s="528">
        <v>1</v>
      </c>
      <c r="G101" s="529"/>
      <c r="H101" s="600" t="str">
        <f t="shared" si="1"/>
        <v>Belum Diisi</v>
      </c>
      <c r="I101" s="590" t="s">
        <v>26</v>
      </c>
      <c r="J101" s="591" t="str">
        <f>IF($D$101="Y/T","Isi Tujuan",IF($E$101=0,0,IF(I101="Y",1,IF(I101="T",0,"Isi Dulu"))))</f>
        <v>Isi Tujuan</v>
      </c>
      <c r="K101" s="590" t="s">
        <v>26</v>
      </c>
      <c r="L101" s="591" t="str">
        <f>IF($D$101="Y/T","Isi Tujuan",IF($E$101=0,0,IF(K101="Y",1,IF(K101="T",0,"Isi Dulu"))))</f>
        <v>Isi Tujuan</v>
      </c>
      <c r="M101" s="848" t="s">
        <v>26</v>
      </c>
      <c r="N101" s="851" t="str">
        <f>IF(M101="Y",1,IF(M101="T",0,IF(M101="Y/T","Belum diisi","Error")))</f>
        <v>Belum diisi</v>
      </c>
    </row>
    <row r="102" spans="2:18" ht="15.75">
      <c r="B102" s="837"/>
      <c r="C102" s="840"/>
      <c r="D102" s="858"/>
      <c r="E102" s="861"/>
      <c r="F102" s="549">
        <v>2</v>
      </c>
      <c r="G102" s="550"/>
      <c r="H102" s="598" t="str">
        <f t="shared" si="1"/>
        <v>Belum Diisi</v>
      </c>
      <c r="I102" s="592" t="s">
        <v>26</v>
      </c>
      <c r="J102" s="593" t="str">
        <f>IF($D$101="Y/T","Isi Tujuan",IF($E$101=0,0,IF(I102="Y",1,IF(I102="T",0,"Isi Dulu"))))</f>
        <v>Isi Tujuan</v>
      </c>
      <c r="K102" s="592" t="s">
        <v>26</v>
      </c>
      <c r="L102" s="593" t="str">
        <f>IF($D$101="Y/T","Isi Tujuan",IF($E$101=0,0,IF(K102="Y",1,IF(K102="T",0,"Isi Dulu"))))</f>
        <v>Isi Tujuan</v>
      </c>
      <c r="M102" s="849"/>
      <c r="N102" s="852"/>
    </row>
    <row r="103" spans="2:18" ht="15.75">
      <c r="B103" s="837"/>
      <c r="C103" s="840"/>
      <c r="D103" s="858"/>
      <c r="E103" s="861"/>
      <c r="F103" s="549">
        <v>3</v>
      </c>
      <c r="G103" s="550"/>
      <c r="H103" s="598" t="str">
        <f t="shared" si="1"/>
        <v>Belum Diisi</v>
      </c>
      <c r="I103" s="592" t="s">
        <v>26</v>
      </c>
      <c r="J103" s="593" t="str">
        <f>IF($D$101="Y/T","Isi Tujuan",IF($E$101=0,0,IF(I103="Y",1,IF(I103="T",0,"Isi Dulu"))))</f>
        <v>Isi Tujuan</v>
      </c>
      <c r="K103" s="592" t="s">
        <v>26</v>
      </c>
      <c r="L103" s="593" t="str">
        <f>IF($D$101="Y/T","Isi Tujuan",IF($E$101=0,0,IF(K103="Y",1,IF(K103="T",0,"Isi Dulu"))))</f>
        <v>Isi Tujuan</v>
      </c>
      <c r="M103" s="849"/>
      <c r="N103" s="852"/>
    </row>
    <row r="104" spans="2:18" ht="15.75">
      <c r="B104" s="837"/>
      <c r="C104" s="840"/>
      <c r="D104" s="858"/>
      <c r="E104" s="861"/>
      <c r="F104" s="549">
        <v>4</v>
      </c>
      <c r="G104" s="550"/>
      <c r="H104" s="598" t="str">
        <f t="shared" si="1"/>
        <v>Belum Diisi</v>
      </c>
      <c r="I104" s="592" t="s">
        <v>26</v>
      </c>
      <c r="J104" s="593" t="str">
        <f>IF($D$101="Y/T","Isi Tujuan",IF($E$101=0,0,IF(I104="Y",1,IF(I104="T",0,"Isi Dulu"))))</f>
        <v>Isi Tujuan</v>
      </c>
      <c r="K104" s="592" t="s">
        <v>26</v>
      </c>
      <c r="L104" s="593" t="str">
        <f>IF($D$101="Y/T","Isi Tujuan",IF($E$101=0,0,IF(K104="Y",1,IF(K104="T",0,"Isi Dulu"))))</f>
        <v>Isi Tujuan</v>
      </c>
      <c r="M104" s="849"/>
      <c r="N104" s="852"/>
    </row>
    <row r="105" spans="2:18" ht="15.75">
      <c r="B105" s="838"/>
      <c r="C105" s="841"/>
      <c r="D105" s="859"/>
      <c r="E105" s="862"/>
      <c r="F105" s="569">
        <v>5</v>
      </c>
      <c r="G105" s="570"/>
      <c r="H105" s="599" t="str">
        <f t="shared" si="1"/>
        <v>Belum Diisi</v>
      </c>
      <c r="I105" s="595" t="s">
        <v>26</v>
      </c>
      <c r="J105" s="596" t="str">
        <f>IF($D$101="Y/T","Isi Tujuan",IF($E$101=0,0,IF(I105="Y",1,IF(I105="T",0,"Isi Dulu"))))</f>
        <v>Isi Tujuan</v>
      </c>
      <c r="K105" s="595" t="s">
        <v>26</v>
      </c>
      <c r="L105" s="596" t="str">
        <f>IF($D$101="Y/T","Isi Tujuan",IF($E$101=0,0,IF(K105="Y",1,IF(K105="T",0,"Isi Dulu"))))</f>
        <v>Isi Tujuan</v>
      </c>
      <c r="M105" s="850"/>
      <c r="N105" s="853"/>
    </row>
    <row r="106" spans="2:18" s="527" customFormat="1" ht="15.75">
      <c r="B106" s="601"/>
      <c r="C106" s="581"/>
      <c r="D106" s="582"/>
      <c r="E106" s="602" t="e">
        <f>AVERAGE(E6:E105)</f>
        <v>#DIV/0!</v>
      </c>
      <c r="F106" s="603"/>
      <c r="G106" s="583"/>
      <c r="H106" s="602" t="e">
        <f>(IF($D6="Y/T",0,AVERAGE(H6:H10))+IF($D11="Y/T",0,AVERAGE(H11:H15))+IF($D16="Y/T",0,AVERAGE(H16:H20))+IF($D21="Y/T",0,AVERAGE(H21:H25))+IF($D26="Y/T",0,AVERAGE(H26:H30))+IF($D31="Y/T",0,AVERAGE(H31:H35))+IF($D36="Y/T",0,AVERAGE(H36:H40))+IF($D41="Y/T",0,AVERAGE(H41:H45))+IF($D46="Y/T",0,AVERAGE(H46:H50))+IF($D51="Y/T",0,AVERAGE(H51:H55))+IF($D56="Y/T",0,AVERAGE(H56:H60))+IF($D61="Y/T",0,AVERAGE(H61:H65))+IF($D66="Y/T",0,AVERAGE(H66:H70))+IF($D71="Y/T",0,AVERAGE(H71:H75))+IF($D76="Y/T",0,AVERAGE(H76:H80))+IF($D81="Y/T",0,AVERAGE(H81:H85))+IF($D86="Y/T",0,AVERAGE(H86:H90))+IF($D91="Y/T",0,AVERAGE(H91:H95))+IF($D96="Y/T",0,AVERAGE(H96:H100))+IF($D101="Y/T",0,AVERAGE(H101:H105)))/(COUNTIF($D6:$D105,"Y")+COUNTIF($D6:$D105,"T"))</f>
        <v>#DIV/0!</v>
      </c>
      <c r="I106" s="582"/>
      <c r="J106" s="602" t="e">
        <f>(IF($D6="Y/T",0,AVERAGE(J6:J10))+IF($D11="Y/T",0,AVERAGE(J11:J15))+IF($D16="Y/T",0,AVERAGE(J16:J20))+IF($D21="Y/T",0,AVERAGE(J21:J25))+IF($D26="Y/T",0,AVERAGE(J26:J30))+IF($D31="Y/T",0,AVERAGE(J31:J35))+IF($D36="Y/T",0,AVERAGE(J36:J40))+IF($D41="Y/T",0,AVERAGE(J41:J45))+IF($D46="Y/T",0,AVERAGE(J46:J50))+IF($D51="Y/T",0,AVERAGE(J51:J55))+IF($D56="Y/T",0,AVERAGE(J56:J60))+IF($D61="Y/T",0,AVERAGE(J61:J65))+IF($D66="Y/T",0,AVERAGE(J66:J70))+IF($D71="Y/T",0,AVERAGE(J71:J75))+IF($D76="Y/T",0,AVERAGE(J76:J80))+IF($D81="Y/T",0,AVERAGE(J81:J85))+IF($D86="Y/T",0,AVERAGE(J86:J90))+IF($D91="Y/T",0,AVERAGE(J91:J95))+IF($D96="Y/T",0,AVERAGE(J96:J100))+IF($D101="Y/T",0,AVERAGE(J101:J105)))/(COUNTIF($D6:$D105,"Y")+COUNTIF($D6:$D105,"T"))</f>
        <v>#DIV/0!</v>
      </c>
      <c r="K106" s="582"/>
      <c r="L106" s="602" t="e">
        <f>(IF($D6="Y/T",0,AVERAGE(L6:L10))+IF($D11="Y/T",0,AVERAGE(L11:L15))+IF($D16="Y/T",0,AVERAGE(L16:L20))+IF($D21="Y/T",0,AVERAGE(L21:L25))+IF($D26="Y/T",0,AVERAGE(L26:L30))+IF($D31="Y/T",0,AVERAGE(L31:L35))+IF($D36="Y/T",0,AVERAGE(L36:L40))+IF($D41="Y/T",0,AVERAGE(L41:L45))+IF($D46="Y/T",0,AVERAGE(L46:L50))+IF($D51="Y/T",0,AVERAGE(L51:L55))+IF($D56="Y/T",0,AVERAGE(L56:L60))+IF($D61="Y/T",0,AVERAGE(L61:L65))+IF($D66="Y/T",0,AVERAGE(L66:L70))+IF($D71="Y/T",0,AVERAGE(L71:L75))+IF($D76="Y/T",0,AVERAGE(L76:L80))+IF($D81="Y/T",0,AVERAGE(L81:L85))+IF($D86="Y/T",0,AVERAGE(L86:L90))+IF($D91="Y/T",0,AVERAGE(L91:L95))+IF($D96="Y/T",0,AVERAGE(L96:L100))+IF($D101="Y/T",0,AVERAGE(L101:L105)))/(COUNTIF($D6:$D105,"Y")+COUNTIF($D6:$D105,"T"))</f>
        <v>#DIV/0!</v>
      </c>
      <c r="M106" s="582"/>
      <c r="N106" s="602" t="e">
        <f>AVERAGE(N6:N105)</f>
        <v>#DIV/0!</v>
      </c>
    </row>
    <row r="107" spans="2:18" s="527" customFormat="1" ht="15.75">
      <c r="B107" s="864" t="s">
        <v>508</v>
      </c>
      <c r="C107" s="865"/>
      <c r="D107" s="865"/>
      <c r="E107" s="865"/>
      <c r="F107" s="865"/>
      <c r="G107" s="865"/>
      <c r="H107" s="865"/>
      <c r="I107" s="865"/>
      <c r="J107" s="866"/>
      <c r="K107" s="604"/>
      <c r="L107" s="604"/>
      <c r="M107" s="604"/>
      <c r="N107" s="604"/>
      <c r="O107" s="517"/>
      <c r="P107" s="517"/>
      <c r="Q107" s="517"/>
      <c r="R107" s="517"/>
    </row>
    <row r="108" spans="2:18" s="527" customFormat="1" ht="15.75">
      <c r="B108" s="836">
        <v>1</v>
      </c>
      <c r="C108" s="839"/>
      <c r="D108" s="857" t="s">
        <v>26</v>
      </c>
      <c r="E108" s="854" t="str">
        <f>IF(D108="Y",1,IF(D108="T",0,IF(D108="Y/T","Belum diisi","Error")))</f>
        <v>Belum diisi</v>
      </c>
      <c r="F108" s="528">
        <v>1</v>
      </c>
      <c r="G108" s="529"/>
      <c r="H108" s="589" t="str">
        <f t="shared" ref="H108:H171" si="2">IF(OR(J108="Isi Dulu",L108="Isi Dulu",J108="Isi Sasaran",L108="Isi Sasaran"),"Belum Diisi",IF(SUM(J108,L108)=2,1,IF(SUM(J108,L108)=1,0,IF(SUM(J108,L108)=0,0,"Error"))))</f>
        <v>Belum Diisi</v>
      </c>
      <c r="I108" s="590" t="s">
        <v>26</v>
      </c>
      <c r="J108" s="591" t="str">
        <f>IF($D$108="Y/T","Isi Sasaran",IF($E$108=0,0,IF(I108="Y",1,IF(I108="T",0,"Isi Dulu"))))</f>
        <v>Isi Sasaran</v>
      </c>
      <c r="K108" s="590" t="s">
        <v>26</v>
      </c>
      <c r="L108" s="591" t="str">
        <f>IF($D$108="Y/T","Isi Sasaran",IF($E$108=0,0,IF(K108="Y",1,IF(K108="T",0,"Isi Dulu"))))</f>
        <v>Isi Sasaran</v>
      </c>
      <c r="M108" s="848" t="s">
        <v>26</v>
      </c>
      <c r="N108" s="851" t="str">
        <f>IF(M108="Y",1,IF(M108="T",0,IF(M108="Y/T","Belum diisi","Error")))</f>
        <v>Belum diisi</v>
      </c>
      <c r="O108" s="517"/>
      <c r="P108" s="517"/>
      <c r="Q108" s="517"/>
      <c r="R108" s="517"/>
    </row>
    <row r="109" spans="2:18" s="527" customFormat="1" ht="15.75">
      <c r="B109" s="837"/>
      <c r="C109" s="840"/>
      <c r="D109" s="858"/>
      <c r="E109" s="855"/>
      <c r="F109" s="549">
        <v>2</v>
      </c>
      <c r="G109" s="550"/>
      <c r="H109" s="589" t="str">
        <f t="shared" si="2"/>
        <v>Belum Diisi</v>
      </c>
      <c r="I109" s="592" t="s">
        <v>26</v>
      </c>
      <c r="J109" s="593" t="str">
        <f>IF($D$108="Y/T","Isi Sasaran",IF($E$108=0,0,IF(I109="Y",1,IF(I109="T",0,"Isi Dulu"))))</f>
        <v>Isi Sasaran</v>
      </c>
      <c r="K109" s="592" t="s">
        <v>26</v>
      </c>
      <c r="L109" s="593" t="str">
        <f>IF($D$108="Y/T","Isi Sasaran",IF($E$108=0,0,IF(K109="Y",1,IF(K109="T",0,"Isi Dulu"))))</f>
        <v>Isi Sasaran</v>
      </c>
      <c r="M109" s="849"/>
      <c r="N109" s="852"/>
      <c r="O109" s="517"/>
      <c r="P109" s="517"/>
      <c r="Q109" s="517"/>
      <c r="R109" s="517"/>
    </row>
    <row r="110" spans="2:18" s="527" customFormat="1" ht="15.75">
      <c r="B110" s="837"/>
      <c r="C110" s="840"/>
      <c r="D110" s="858"/>
      <c r="E110" s="855"/>
      <c r="F110" s="549">
        <v>3</v>
      </c>
      <c r="G110" s="550"/>
      <c r="H110" s="589" t="str">
        <f t="shared" si="2"/>
        <v>Belum Diisi</v>
      </c>
      <c r="I110" s="592" t="s">
        <v>26</v>
      </c>
      <c r="J110" s="593" t="str">
        <f>IF($D$108="Y/T","Isi Sasaran",IF($E$108=0,0,IF(I110="Y",1,IF(I110="T",0,"Isi Dulu"))))</f>
        <v>Isi Sasaran</v>
      </c>
      <c r="K110" s="592" t="s">
        <v>26</v>
      </c>
      <c r="L110" s="593" t="str">
        <f>IF($D$108="Y/T","Isi Sasaran",IF($E$108=0,0,IF(K110="Y",1,IF(K110="T",0,"Isi Dulu"))))</f>
        <v>Isi Sasaran</v>
      </c>
      <c r="M110" s="849"/>
      <c r="N110" s="852"/>
      <c r="O110" s="517"/>
      <c r="P110" s="517"/>
      <c r="Q110" s="517"/>
      <c r="R110" s="517"/>
    </row>
    <row r="111" spans="2:18" s="527" customFormat="1" ht="15.75">
      <c r="B111" s="837"/>
      <c r="C111" s="840"/>
      <c r="D111" s="858"/>
      <c r="E111" s="855"/>
      <c r="F111" s="549">
        <v>4</v>
      </c>
      <c r="G111" s="550"/>
      <c r="H111" s="589" t="str">
        <f t="shared" si="2"/>
        <v>Belum Diisi</v>
      </c>
      <c r="I111" s="592" t="s">
        <v>26</v>
      </c>
      <c r="J111" s="593" t="str">
        <f>IF($D$108="Y/T","Isi Sasaran",IF($E$108=0,0,IF(I111="Y",1,IF(I111="T",0,"Isi Dulu"))))</f>
        <v>Isi Sasaran</v>
      </c>
      <c r="K111" s="592" t="s">
        <v>26</v>
      </c>
      <c r="L111" s="593" t="str">
        <f>IF($D$108="Y/T","Isi Sasaran",IF($E$108=0,0,IF(K111="Y",1,IF(K111="T",0,"Isi Dulu"))))</f>
        <v>Isi Sasaran</v>
      </c>
      <c r="M111" s="849"/>
      <c r="N111" s="852"/>
      <c r="O111" s="517"/>
      <c r="P111" s="517"/>
      <c r="Q111" s="517"/>
      <c r="R111" s="517"/>
    </row>
    <row r="112" spans="2:18" s="527" customFormat="1" ht="15.75">
      <c r="B112" s="838"/>
      <c r="C112" s="841"/>
      <c r="D112" s="859"/>
      <c r="E112" s="856"/>
      <c r="F112" s="569">
        <v>5</v>
      </c>
      <c r="G112" s="570"/>
      <c r="H112" s="594" t="str">
        <f t="shared" si="2"/>
        <v>Belum Diisi</v>
      </c>
      <c r="I112" s="595" t="s">
        <v>26</v>
      </c>
      <c r="J112" s="596" t="str">
        <f>IF($D$108="Y/T","Isi Sasaran",IF($E$108=0,0,IF(I112="Y",1,IF(I112="T",0,"Isi Dulu"))))</f>
        <v>Isi Sasaran</v>
      </c>
      <c r="K112" s="595" t="s">
        <v>26</v>
      </c>
      <c r="L112" s="596" t="str">
        <f>IF($D$108="Y/T","Isi Sasaran",IF($E$108=0,0,IF(K112="Y",1,IF(K112="T",0,"Isi Dulu"))))</f>
        <v>Isi Sasaran</v>
      </c>
      <c r="M112" s="850"/>
      <c r="N112" s="853"/>
      <c r="O112" s="517"/>
      <c r="P112" s="517"/>
      <c r="Q112" s="517"/>
      <c r="R112" s="517"/>
    </row>
    <row r="113" spans="2:18" s="527" customFormat="1" ht="15.75">
      <c r="B113" s="836">
        <v>2</v>
      </c>
      <c r="C113" s="839"/>
      <c r="D113" s="857" t="s">
        <v>26</v>
      </c>
      <c r="E113" s="854" t="str">
        <f>IF(D113="Y",1,IF(D113="T",0,IF(D113="Y/T","Belum diisi","Error")))</f>
        <v>Belum diisi</v>
      </c>
      <c r="F113" s="528">
        <v>1</v>
      </c>
      <c r="G113" s="529"/>
      <c r="H113" s="597" t="str">
        <f t="shared" si="2"/>
        <v>Belum Diisi</v>
      </c>
      <c r="I113" s="590" t="s">
        <v>26</v>
      </c>
      <c r="J113" s="591" t="str">
        <f>IF($D$113="Y/T","Isi Sasaran",IF($E$113=0,0,IF(I113="Y",1,IF(I113="T",0,"Isi Dulu"))))</f>
        <v>Isi Sasaran</v>
      </c>
      <c r="K113" s="590" t="s">
        <v>26</v>
      </c>
      <c r="L113" s="591" t="str">
        <f>IF($D$113="Y/T","Isi Sasaran",IF($E$113=0,0,IF(K113="Y",1,IF(K113="T",0,"Isi Dulu"))))</f>
        <v>Isi Sasaran</v>
      </c>
      <c r="M113" s="848" t="s">
        <v>26</v>
      </c>
      <c r="N113" s="851" t="str">
        <f>IF(M113="Y",1,IF(M113="T",0,IF(M113="Y/T","Belum diisi","Error")))</f>
        <v>Belum diisi</v>
      </c>
      <c r="O113" s="517"/>
      <c r="P113" s="517"/>
      <c r="Q113" s="517"/>
      <c r="R113" s="517"/>
    </row>
    <row r="114" spans="2:18" s="527" customFormat="1" ht="15.75">
      <c r="B114" s="837"/>
      <c r="C114" s="840"/>
      <c r="D114" s="858"/>
      <c r="E114" s="855"/>
      <c r="F114" s="549">
        <v>2</v>
      </c>
      <c r="G114" s="550"/>
      <c r="H114" s="598" t="str">
        <f t="shared" si="2"/>
        <v>Belum Diisi</v>
      </c>
      <c r="I114" s="592" t="s">
        <v>26</v>
      </c>
      <c r="J114" s="593" t="str">
        <f>IF($D$113="Y/T","Isi Sasaran",IF($E$113=0,0,IF(I114="Y",1,IF(I114="T",0,"Isi Dulu"))))</f>
        <v>Isi Sasaran</v>
      </c>
      <c r="K114" s="592" t="s">
        <v>26</v>
      </c>
      <c r="L114" s="593" t="str">
        <f>IF($D$113="Y/T","Isi Sasaran",IF($E$113=0,0,IF(K114="Y",1,IF(K114="T",0,"Isi Dulu"))))</f>
        <v>Isi Sasaran</v>
      </c>
      <c r="M114" s="849"/>
      <c r="N114" s="852"/>
      <c r="O114" s="517"/>
      <c r="P114" s="517"/>
      <c r="Q114" s="517"/>
      <c r="R114" s="517"/>
    </row>
    <row r="115" spans="2:18" s="527" customFormat="1" ht="15.75">
      <c r="B115" s="837"/>
      <c r="C115" s="840"/>
      <c r="D115" s="858"/>
      <c r="E115" s="855"/>
      <c r="F115" s="549">
        <v>3</v>
      </c>
      <c r="G115" s="550"/>
      <c r="H115" s="598" t="str">
        <f t="shared" si="2"/>
        <v>Belum Diisi</v>
      </c>
      <c r="I115" s="592" t="s">
        <v>26</v>
      </c>
      <c r="J115" s="593" t="str">
        <f>IF($D$113="Y/T","Isi Sasaran",IF($E$113=0,0,IF(I115="Y",1,IF(I115="T",0,"Isi Dulu"))))</f>
        <v>Isi Sasaran</v>
      </c>
      <c r="K115" s="592" t="s">
        <v>26</v>
      </c>
      <c r="L115" s="593" t="str">
        <f>IF($D$113="Y/T","Isi Sasaran",IF($E$113=0,0,IF(K115="Y",1,IF(K115="T",0,"Isi Dulu"))))</f>
        <v>Isi Sasaran</v>
      </c>
      <c r="M115" s="849"/>
      <c r="N115" s="852"/>
      <c r="O115" s="517"/>
      <c r="P115" s="517"/>
      <c r="Q115" s="517"/>
      <c r="R115" s="517"/>
    </row>
    <row r="116" spans="2:18" s="527" customFormat="1" ht="15.75">
      <c r="B116" s="837"/>
      <c r="C116" s="840"/>
      <c r="D116" s="858"/>
      <c r="E116" s="855"/>
      <c r="F116" s="549">
        <v>4</v>
      </c>
      <c r="G116" s="550"/>
      <c r="H116" s="598" t="str">
        <f t="shared" si="2"/>
        <v>Belum Diisi</v>
      </c>
      <c r="I116" s="592" t="s">
        <v>26</v>
      </c>
      <c r="J116" s="593" t="str">
        <f>IF($D$113="Y/T","Isi Sasaran",IF($E$113=0,0,IF(I116="Y",1,IF(I116="T",0,"Isi Dulu"))))</f>
        <v>Isi Sasaran</v>
      </c>
      <c r="K116" s="592" t="s">
        <v>26</v>
      </c>
      <c r="L116" s="593" t="str">
        <f>IF($D$113="Y/T","Isi Sasaran",IF($E$113=0,0,IF(K116="Y",1,IF(K116="T",0,"Isi Dulu"))))</f>
        <v>Isi Sasaran</v>
      </c>
      <c r="M116" s="849"/>
      <c r="N116" s="852"/>
      <c r="O116" s="517"/>
      <c r="P116" s="517"/>
      <c r="Q116" s="517"/>
      <c r="R116" s="517"/>
    </row>
    <row r="117" spans="2:18" s="527" customFormat="1" ht="15.75">
      <c r="B117" s="838"/>
      <c r="C117" s="841"/>
      <c r="D117" s="859"/>
      <c r="E117" s="856"/>
      <c r="F117" s="569">
        <v>5</v>
      </c>
      <c r="G117" s="570"/>
      <c r="H117" s="599" t="str">
        <f t="shared" si="2"/>
        <v>Belum Diisi</v>
      </c>
      <c r="I117" s="595" t="s">
        <v>26</v>
      </c>
      <c r="J117" s="596" t="str">
        <f>IF($D$113="Y/T","Isi Sasaran",IF($E$113=0,0,IF(I117="Y",1,IF(I117="T",0,"Isi Dulu"))))</f>
        <v>Isi Sasaran</v>
      </c>
      <c r="K117" s="595" t="s">
        <v>26</v>
      </c>
      <c r="L117" s="596" t="str">
        <f>IF($D$113="Y/T","Isi Sasaran",IF($E$113=0,0,IF(K117="Y",1,IF(K117="T",0,"Isi Dulu"))))</f>
        <v>Isi Sasaran</v>
      </c>
      <c r="M117" s="850"/>
      <c r="N117" s="853"/>
      <c r="O117" s="517"/>
      <c r="P117" s="517"/>
      <c r="Q117" s="517"/>
      <c r="R117" s="517"/>
    </row>
    <row r="118" spans="2:18" s="527" customFormat="1" ht="15.75">
      <c r="B118" s="836">
        <v>3</v>
      </c>
      <c r="C118" s="839"/>
      <c r="D118" s="857" t="s">
        <v>26</v>
      </c>
      <c r="E118" s="854" t="str">
        <f>IF(D118="Y",1,IF(D118="T",0,IF(D118="Y/T","Belum diisi","Error")))</f>
        <v>Belum diisi</v>
      </c>
      <c r="F118" s="528">
        <v>1</v>
      </c>
      <c r="G118" s="529"/>
      <c r="H118" s="600" t="str">
        <f t="shared" si="2"/>
        <v>Belum Diisi</v>
      </c>
      <c r="I118" s="590" t="s">
        <v>26</v>
      </c>
      <c r="J118" s="591" t="str">
        <f>IF($D$118="Y/T","Isi Sasaran",IF($E$118=0,0,IF(I118="Y",1,IF(I118="T",0,"Isi Dulu"))))</f>
        <v>Isi Sasaran</v>
      </c>
      <c r="K118" s="590" t="s">
        <v>26</v>
      </c>
      <c r="L118" s="591" t="str">
        <f>IF($D$118="Y/T","Isi Sasaran",IF($E$118=0,0,IF(K118="Y",1,IF(K118="T",0,"Isi Dulu"))))</f>
        <v>Isi Sasaran</v>
      </c>
      <c r="M118" s="848" t="s">
        <v>26</v>
      </c>
      <c r="N118" s="851" t="str">
        <f>IF(M118="Y",1,IF(M118="T",0,IF(M118="Y/T","Belum diisi","Error")))</f>
        <v>Belum diisi</v>
      </c>
      <c r="O118" s="517"/>
      <c r="P118" s="517"/>
      <c r="Q118" s="517"/>
      <c r="R118" s="517"/>
    </row>
    <row r="119" spans="2:18" s="527" customFormat="1" ht="15.75">
      <c r="B119" s="837"/>
      <c r="C119" s="840"/>
      <c r="D119" s="858"/>
      <c r="E119" s="855"/>
      <c r="F119" s="549">
        <v>2</v>
      </c>
      <c r="G119" s="550"/>
      <c r="H119" s="598" t="str">
        <f t="shared" si="2"/>
        <v>Belum Diisi</v>
      </c>
      <c r="I119" s="592" t="s">
        <v>26</v>
      </c>
      <c r="J119" s="593" t="str">
        <f>IF($D$118="Y/T","Isi Sasaran",IF($E$118=0,0,IF(I119="Y",1,IF(I119="T",0,"Isi Dulu"))))</f>
        <v>Isi Sasaran</v>
      </c>
      <c r="K119" s="592" t="s">
        <v>26</v>
      </c>
      <c r="L119" s="593" t="str">
        <f>IF($D$118="Y/T","Isi Sasaran",IF($E$118=0,0,IF(K119="Y",1,IF(K119="T",0,"Isi Dulu"))))</f>
        <v>Isi Sasaran</v>
      </c>
      <c r="M119" s="849"/>
      <c r="N119" s="852"/>
      <c r="O119" s="517"/>
      <c r="P119" s="517"/>
      <c r="Q119" s="517"/>
      <c r="R119" s="517"/>
    </row>
    <row r="120" spans="2:18" s="527" customFormat="1" ht="15.75">
      <c r="B120" s="837"/>
      <c r="C120" s="840"/>
      <c r="D120" s="858"/>
      <c r="E120" s="855"/>
      <c r="F120" s="549">
        <v>3</v>
      </c>
      <c r="G120" s="550"/>
      <c r="H120" s="598" t="str">
        <f t="shared" si="2"/>
        <v>Belum Diisi</v>
      </c>
      <c r="I120" s="592" t="s">
        <v>26</v>
      </c>
      <c r="J120" s="593" t="str">
        <f>IF($D$118="Y/T","Isi Sasaran",IF($E$118=0,0,IF(I120="Y",1,IF(I120="T",0,"Isi Dulu"))))</f>
        <v>Isi Sasaran</v>
      </c>
      <c r="K120" s="592" t="s">
        <v>26</v>
      </c>
      <c r="L120" s="593" t="str">
        <f>IF($D$118="Y/T","Isi Sasaran",IF($E$118=0,0,IF(K120="Y",1,IF(K120="T",0,"Isi Dulu"))))</f>
        <v>Isi Sasaran</v>
      </c>
      <c r="M120" s="849"/>
      <c r="N120" s="852"/>
      <c r="O120" s="517"/>
      <c r="P120" s="517"/>
      <c r="Q120" s="517"/>
      <c r="R120" s="517"/>
    </row>
    <row r="121" spans="2:18" s="527" customFormat="1" ht="15.75">
      <c r="B121" s="837"/>
      <c r="C121" s="840"/>
      <c r="D121" s="858"/>
      <c r="E121" s="855"/>
      <c r="F121" s="549">
        <v>4</v>
      </c>
      <c r="G121" s="550"/>
      <c r="H121" s="598" t="str">
        <f t="shared" si="2"/>
        <v>Belum Diisi</v>
      </c>
      <c r="I121" s="592" t="s">
        <v>26</v>
      </c>
      <c r="J121" s="593" t="str">
        <f>IF($D$118="Y/T","Isi Sasaran",IF($E$118=0,0,IF(I121="Y",1,IF(I121="T",0,"Isi Dulu"))))</f>
        <v>Isi Sasaran</v>
      </c>
      <c r="K121" s="592" t="s">
        <v>26</v>
      </c>
      <c r="L121" s="593" t="str">
        <f>IF($D$118="Y/T","Isi Sasaran",IF($E$118=0,0,IF(K121="Y",1,IF(K121="T",0,"Isi Dulu"))))</f>
        <v>Isi Sasaran</v>
      </c>
      <c r="M121" s="849"/>
      <c r="N121" s="852"/>
      <c r="O121" s="517"/>
      <c r="P121" s="517"/>
      <c r="Q121" s="517"/>
      <c r="R121" s="517"/>
    </row>
    <row r="122" spans="2:18" s="527" customFormat="1" ht="15.75">
      <c r="B122" s="838"/>
      <c r="C122" s="841"/>
      <c r="D122" s="859"/>
      <c r="E122" s="856"/>
      <c r="F122" s="569">
        <v>5</v>
      </c>
      <c r="G122" s="570"/>
      <c r="H122" s="599" t="str">
        <f t="shared" si="2"/>
        <v>Belum Diisi</v>
      </c>
      <c r="I122" s="595" t="s">
        <v>26</v>
      </c>
      <c r="J122" s="596" t="str">
        <f>IF($D$118="Y/T","Isi Sasaran",IF($E$118=0,0,IF(I122="Y",1,IF(I122="T",0,"Isi Dulu"))))</f>
        <v>Isi Sasaran</v>
      </c>
      <c r="K122" s="595" t="s">
        <v>26</v>
      </c>
      <c r="L122" s="596" t="str">
        <f>IF($D$118="Y/T","Isi Sasaran",IF($E$118=0,0,IF(K122="Y",1,IF(K122="T",0,"Isi Dulu"))))</f>
        <v>Isi Sasaran</v>
      </c>
      <c r="M122" s="850"/>
      <c r="N122" s="853"/>
      <c r="O122" s="517"/>
      <c r="P122" s="517"/>
      <c r="Q122" s="517"/>
      <c r="R122" s="517"/>
    </row>
    <row r="123" spans="2:18" s="527" customFormat="1" ht="15.75">
      <c r="B123" s="836">
        <v>4</v>
      </c>
      <c r="C123" s="839"/>
      <c r="D123" s="857" t="s">
        <v>26</v>
      </c>
      <c r="E123" s="854" t="str">
        <f>IF(D123="Y",1,IF(D123="T",0,IF(D123="Y/T","Belum diisi","Error")))</f>
        <v>Belum diisi</v>
      </c>
      <c r="F123" s="528">
        <v>1</v>
      </c>
      <c r="G123" s="529"/>
      <c r="H123" s="600" t="str">
        <f t="shared" si="2"/>
        <v>Belum Diisi</v>
      </c>
      <c r="I123" s="590" t="s">
        <v>26</v>
      </c>
      <c r="J123" s="591" t="str">
        <f>IF($D$123="Y/T","Isi Sasaran",IF($E$123=0,0,IF(I123="Y",1,IF(I123="T",0,"Isi Dulu"))))</f>
        <v>Isi Sasaran</v>
      </c>
      <c r="K123" s="590" t="s">
        <v>26</v>
      </c>
      <c r="L123" s="591" t="str">
        <f>IF($D$123="Y/T","Isi Sasaran",IF($E$123=0,0,IF(K123="Y",1,IF(K123="T",0,"Isi Dulu"))))</f>
        <v>Isi Sasaran</v>
      </c>
      <c r="M123" s="848" t="s">
        <v>26</v>
      </c>
      <c r="N123" s="851" t="str">
        <f>IF(M123="Y",1,IF(M123="T",0,IF(M123="Y/T","Belum diisi","Error")))</f>
        <v>Belum diisi</v>
      </c>
      <c r="O123" s="517"/>
      <c r="P123" s="517"/>
      <c r="Q123" s="517"/>
      <c r="R123" s="517"/>
    </row>
    <row r="124" spans="2:18" s="527" customFormat="1" ht="15.75">
      <c r="B124" s="837"/>
      <c r="C124" s="840"/>
      <c r="D124" s="858"/>
      <c r="E124" s="855"/>
      <c r="F124" s="549">
        <v>2</v>
      </c>
      <c r="G124" s="550"/>
      <c r="H124" s="598" t="str">
        <f t="shared" si="2"/>
        <v>Belum Diisi</v>
      </c>
      <c r="I124" s="592" t="s">
        <v>26</v>
      </c>
      <c r="J124" s="593" t="str">
        <f>IF($D$123="Y/T","Isi Sasaran",IF($E$123=0,0,IF(I124="Y",1,IF(I124="T",0,"Isi Dulu"))))</f>
        <v>Isi Sasaran</v>
      </c>
      <c r="K124" s="592" t="s">
        <v>26</v>
      </c>
      <c r="L124" s="593" t="str">
        <f>IF($D$123="Y/T","Isi Sasaran",IF($E$123=0,0,IF(K124="Y",1,IF(K124="T",0,"Isi Dulu"))))</f>
        <v>Isi Sasaran</v>
      </c>
      <c r="M124" s="849"/>
      <c r="N124" s="852"/>
      <c r="O124" s="517"/>
      <c r="P124" s="517"/>
      <c r="Q124" s="517"/>
      <c r="R124" s="517"/>
    </row>
    <row r="125" spans="2:18" s="527" customFormat="1" ht="15.75">
      <c r="B125" s="837"/>
      <c r="C125" s="840"/>
      <c r="D125" s="858"/>
      <c r="E125" s="855"/>
      <c r="F125" s="549">
        <v>3</v>
      </c>
      <c r="G125" s="550"/>
      <c r="H125" s="598" t="str">
        <f t="shared" si="2"/>
        <v>Belum Diisi</v>
      </c>
      <c r="I125" s="592" t="s">
        <v>26</v>
      </c>
      <c r="J125" s="593" t="str">
        <f>IF($D$123="Y/T","Isi Sasaran",IF($E$123=0,0,IF(I125="Y",1,IF(I125="T",0,"Isi Dulu"))))</f>
        <v>Isi Sasaran</v>
      </c>
      <c r="K125" s="592" t="s">
        <v>26</v>
      </c>
      <c r="L125" s="593" t="str">
        <f>IF($D$123="Y/T","Isi Sasaran",IF($E$123=0,0,IF(K125="Y",1,IF(K125="T",0,"Isi Dulu"))))</f>
        <v>Isi Sasaran</v>
      </c>
      <c r="M125" s="849"/>
      <c r="N125" s="852"/>
      <c r="O125" s="517"/>
      <c r="P125" s="517"/>
      <c r="Q125" s="517"/>
      <c r="R125" s="517"/>
    </row>
    <row r="126" spans="2:18" s="527" customFormat="1" ht="15.75">
      <c r="B126" s="837"/>
      <c r="C126" s="840"/>
      <c r="D126" s="858"/>
      <c r="E126" s="855"/>
      <c r="F126" s="549">
        <v>4</v>
      </c>
      <c r="G126" s="550"/>
      <c r="H126" s="598" t="str">
        <f t="shared" si="2"/>
        <v>Belum Diisi</v>
      </c>
      <c r="I126" s="592" t="s">
        <v>26</v>
      </c>
      <c r="J126" s="593" t="str">
        <f>IF($D$123="Y/T","Isi Sasaran",IF($E$123=0,0,IF(I126="Y",1,IF(I126="T",0,"Isi Dulu"))))</f>
        <v>Isi Sasaran</v>
      </c>
      <c r="K126" s="592" t="s">
        <v>26</v>
      </c>
      <c r="L126" s="593" t="str">
        <f>IF($D$123="Y/T","Isi Sasaran",IF($E$123=0,0,IF(K126="Y",1,IF(K126="T",0,"Isi Dulu"))))</f>
        <v>Isi Sasaran</v>
      </c>
      <c r="M126" s="849"/>
      <c r="N126" s="852"/>
      <c r="O126" s="517"/>
      <c r="P126" s="517"/>
      <c r="Q126" s="517"/>
      <c r="R126" s="517"/>
    </row>
    <row r="127" spans="2:18" s="527" customFormat="1" ht="15.75">
      <c r="B127" s="838"/>
      <c r="C127" s="841"/>
      <c r="D127" s="859"/>
      <c r="E127" s="856"/>
      <c r="F127" s="569">
        <v>5</v>
      </c>
      <c r="G127" s="570"/>
      <c r="H127" s="599" t="str">
        <f t="shared" si="2"/>
        <v>Belum Diisi</v>
      </c>
      <c r="I127" s="595" t="s">
        <v>26</v>
      </c>
      <c r="J127" s="596" t="str">
        <f>IF($D$123="Y/T","Isi Sasaran",IF($E$123=0,0,IF(I127="Y",1,IF(I127="T",0,"Isi Dulu"))))</f>
        <v>Isi Sasaran</v>
      </c>
      <c r="K127" s="595" t="s">
        <v>26</v>
      </c>
      <c r="L127" s="596" t="str">
        <f>IF($D$123="Y/T","Isi Sasaran",IF($E$123=0,0,IF(K127="Y",1,IF(K127="T",0,"Isi Dulu"))))</f>
        <v>Isi Sasaran</v>
      </c>
      <c r="M127" s="850"/>
      <c r="N127" s="853"/>
      <c r="O127" s="517"/>
      <c r="P127" s="517"/>
      <c r="Q127" s="517"/>
      <c r="R127" s="517"/>
    </row>
    <row r="128" spans="2:18" s="527" customFormat="1" ht="15.75">
      <c r="B128" s="836">
        <v>5</v>
      </c>
      <c r="C128" s="839"/>
      <c r="D128" s="857" t="s">
        <v>26</v>
      </c>
      <c r="E128" s="854" t="str">
        <f>IF(D128="Y",1,IF(D128="T",0,IF(D128="Y/T","Belum diisi","Error")))</f>
        <v>Belum diisi</v>
      </c>
      <c r="F128" s="528">
        <v>1</v>
      </c>
      <c r="G128" s="529"/>
      <c r="H128" s="600" t="str">
        <f t="shared" si="2"/>
        <v>Belum Diisi</v>
      </c>
      <c r="I128" s="590" t="s">
        <v>26</v>
      </c>
      <c r="J128" s="591" t="str">
        <f>IF($D$128="Y/T","Isi Sasaran",IF($E$128=0,0,IF(I128="Y",1,IF(I128="T",0,"Isi Dulu"))))</f>
        <v>Isi Sasaran</v>
      </c>
      <c r="K128" s="590" t="s">
        <v>26</v>
      </c>
      <c r="L128" s="591" t="str">
        <f>IF($D$128="Y/T","Isi Sasaran",IF($E$128=0,0,IF(K128="Y",1,IF(K128="T",0,"Isi Dulu"))))</f>
        <v>Isi Sasaran</v>
      </c>
      <c r="M128" s="848" t="s">
        <v>26</v>
      </c>
      <c r="N128" s="851" t="str">
        <f>IF(M128="Y",1,IF(M128="T",0,IF(M128="Y/T","Belum diisi","Error")))</f>
        <v>Belum diisi</v>
      </c>
      <c r="O128" s="517"/>
      <c r="P128" s="517"/>
      <c r="Q128" s="517"/>
      <c r="R128" s="517"/>
    </row>
    <row r="129" spans="2:18" s="527" customFormat="1" ht="15.75">
      <c r="B129" s="837"/>
      <c r="C129" s="840"/>
      <c r="D129" s="858"/>
      <c r="E129" s="855"/>
      <c r="F129" s="549">
        <v>2</v>
      </c>
      <c r="G129" s="550"/>
      <c r="H129" s="598" t="str">
        <f t="shared" si="2"/>
        <v>Belum Diisi</v>
      </c>
      <c r="I129" s="592" t="s">
        <v>26</v>
      </c>
      <c r="J129" s="593" t="str">
        <f>IF($D$128="Y/T","Isi Sasaran",IF($E$128=0,0,IF(I129="Y",1,IF(I129="T",0,"Isi Dulu"))))</f>
        <v>Isi Sasaran</v>
      </c>
      <c r="K129" s="592" t="s">
        <v>26</v>
      </c>
      <c r="L129" s="593" t="str">
        <f>IF($D$128="Y/T","Isi Sasaran",IF($E$128=0,0,IF(K129="Y",1,IF(K129="T",0,"Isi Dulu"))))</f>
        <v>Isi Sasaran</v>
      </c>
      <c r="M129" s="849"/>
      <c r="N129" s="852"/>
      <c r="O129" s="517"/>
      <c r="P129" s="517"/>
      <c r="Q129" s="517"/>
      <c r="R129" s="517"/>
    </row>
    <row r="130" spans="2:18" s="527" customFormat="1" ht="15.75">
      <c r="B130" s="837"/>
      <c r="C130" s="840"/>
      <c r="D130" s="858"/>
      <c r="E130" s="855"/>
      <c r="F130" s="549">
        <v>3</v>
      </c>
      <c r="G130" s="550"/>
      <c r="H130" s="598" t="str">
        <f t="shared" si="2"/>
        <v>Belum Diisi</v>
      </c>
      <c r="I130" s="592" t="s">
        <v>26</v>
      </c>
      <c r="J130" s="593" t="str">
        <f>IF($D$128="Y/T","Isi Sasaran",IF($E$128=0,0,IF(I130="Y",1,IF(I130="T",0,"Isi Dulu"))))</f>
        <v>Isi Sasaran</v>
      </c>
      <c r="K130" s="592" t="s">
        <v>26</v>
      </c>
      <c r="L130" s="593" t="str">
        <f>IF($D$128="Y/T","Isi Sasaran",IF($E$128=0,0,IF(K130="Y",1,IF(K130="T",0,"Isi Dulu"))))</f>
        <v>Isi Sasaran</v>
      </c>
      <c r="M130" s="849"/>
      <c r="N130" s="852"/>
      <c r="O130" s="517"/>
      <c r="P130" s="517"/>
      <c r="Q130" s="517"/>
      <c r="R130" s="517"/>
    </row>
    <row r="131" spans="2:18" s="527" customFormat="1" ht="15.75">
      <c r="B131" s="837"/>
      <c r="C131" s="840"/>
      <c r="D131" s="858"/>
      <c r="E131" s="855"/>
      <c r="F131" s="549">
        <v>4</v>
      </c>
      <c r="G131" s="550"/>
      <c r="H131" s="598" t="str">
        <f t="shared" si="2"/>
        <v>Belum Diisi</v>
      </c>
      <c r="I131" s="592" t="s">
        <v>26</v>
      </c>
      <c r="J131" s="593" t="str">
        <f>IF($D$128="Y/T","Isi Sasaran",IF($E$128=0,0,IF(I131="Y",1,IF(I131="T",0,"Isi Dulu"))))</f>
        <v>Isi Sasaran</v>
      </c>
      <c r="K131" s="592" t="s">
        <v>26</v>
      </c>
      <c r="L131" s="593" t="str">
        <f>IF($D$128="Y/T","Isi Sasaran",IF($E$128=0,0,IF(K131="Y",1,IF(K131="T",0,"Isi Dulu"))))</f>
        <v>Isi Sasaran</v>
      </c>
      <c r="M131" s="849"/>
      <c r="N131" s="852"/>
      <c r="O131" s="517"/>
      <c r="P131" s="517"/>
      <c r="Q131" s="517"/>
      <c r="R131" s="517"/>
    </row>
    <row r="132" spans="2:18" s="527" customFormat="1" ht="15.75">
      <c r="B132" s="838"/>
      <c r="C132" s="841"/>
      <c r="D132" s="859"/>
      <c r="E132" s="856"/>
      <c r="F132" s="569">
        <v>5</v>
      </c>
      <c r="G132" s="570"/>
      <c r="H132" s="599" t="str">
        <f t="shared" si="2"/>
        <v>Belum Diisi</v>
      </c>
      <c r="I132" s="595" t="s">
        <v>26</v>
      </c>
      <c r="J132" s="596" t="str">
        <f>IF($D$128="Y/T","Isi Sasaran",IF($E$128=0,0,IF(I132="Y",1,IF(I132="T",0,"Isi Dulu"))))</f>
        <v>Isi Sasaran</v>
      </c>
      <c r="K132" s="595" t="s">
        <v>26</v>
      </c>
      <c r="L132" s="596" t="str">
        <f>IF($D$128="Y/T","Isi Sasaran",IF($E$128=0,0,IF(K132="Y",1,IF(K132="T",0,"Isi Dulu"))))</f>
        <v>Isi Sasaran</v>
      </c>
      <c r="M132" s="850"/>
      <c r="N132" s="853"/>
      <c r="O132" s="517"/>
      <c r="P132" s="517"/>
      <c r="Q132" s="517"/>
      <c r="R132" s="517"/>
    </row>
    <row r="133" spans="2:18" s="527" customFormat="1" ht="15.75">
      <c r="B133" s="836">
        <v>6</v>
      </c>
      <c r="C133" s="839"/>
      <c r="D133" s="857" t="s">
        <v>26</v>
      </c>
      <c r="E133" s="854" t="str">
        <f>IF(D133="Y",1,IF(D133="T",0,IF(D133="Y/T","Belum diisi","Error")))</f>
        <v>Belum diisi</v>
      </c>
      <c r="F133" s="528">
        <v>1</v>
      </c>
      <c r="G133" s="529"/>
      <c r="H133" s="600" t="str">
        <f t="shared" si="2"/>
        <v>Belum Diisi</v>
      </c>
      <c r="I133" s="590" t="s">
        <v>26</v>
      </c>
      <c r="J133" s="591" t="str">
        <f>IF($D$133="Y/T","Isi Sasaran",IF($E$133=0,0,IF(I133="Y",1,IF(I133="T",0,"Isi Dulu"))))</f>
        <v>Isi Sasaran</v>
      </c>
      <c r="K133" s="590" t="s">
        <v>26</v>
      </c>
      <c r="L133" s="591" t="str">
        <f>IF($D$133="Y/T","Isi Sasaran",IF($E$133=0,0,IF(K133="Y",1,IF(K133="T",0,"Isi Dulu"))))</f>
        <v>Isi Sasaran</v>
      </c>
      <c r="M133" s="848" t="s">
        <v>26</v>
      </c>
      <c r="N133" s="851" t="str">
        <f>IF(M133="Y",1,IF(M133="T",0,IF(M133="Y/T","Belum diisi","Error")))</f>
        <v>Belum diisi</v>
      </c>
      <c r="O133" s="517"/>
      <c r="P133" s="517"/>
      <c r="Q133" s="517"/>
      <c r="R133" s="517"/>
    </row>
    <row r="134" spans="2:18" s="527" customFormat="1" ht="15.75">
      <c r="B134" s="837"/>
      <c r="C134" s="840"/>
      <c r="D134" s="858"/>
      <c r="E134" s="855"/>
      <c r="F134" s="549">
        <v>2</v>
      </c>
      <c r="G134" s="550"/>
      <c r="H134" s="598" t="str">
        <f t="shared" si="2"/>
        <v>Belum Diisi</v>
      </c>
      <c r="I134" s="592" t="s">
        <v>26</v>
      </c>
      <c r="J134" s="593" t="str">
        <f>IF($D$133="Y/T","Isi Sasaran",IF($E$133=0,0,IF(I134="Y",1,IF(I134="T",0,"Isi Dulu"))))</f>
        <v>Isi Sasaran</v>
      </c>
      <c r="K134" s="592" t="s">
        <v>26</v>
      </c>
      <c r="L134" s="593" t="str">
        <f>IF($D$133="Y/T","Isi Sasaran",IF($E$133=0,0,IF(K134="Y",1,IF(K134="T",0,"Isi Dulu"))))</f>
        <v>Isi Sasaran</v>
      </c>
      <c r="M134" s="849"/>
      <c r="N134" s="852"/>
      <c r="O134" s="517"/>
      <c r="P134" s="517"/>
      <c r="Q134" s="517"/>
      <c r="R134" s="517"/>
    </row>
    <row r="135" spans="2:18" s="527" customFormat="1" ht="15.75">
      <c r="B135" s="837"/>
      <c r="C135" s="840"/>
      <c r="D135" s="858"/>
      <c r="E135" s="855"/>
      <c r="F135" s="549">
        <v>3</v>
      </c>
      <c r="G135" s="550"/>
      <c r="H135" s="598" t="str">
        <f t="shared" si="2"/>
        <v>Belum Diisi</v>
      </c>
      <c r="I135" s="592" t="s">
        <v>26</v>
      </c>
      <c r="J135" s="593" t="str">
        <f>IF($D$133="Y/T","Isi Sasaran",IF($E$133=0,0,IF(I135="Y",1,IF(I135="T",0,"Isi Dulu"))))</f>
        <v>Isi Sasaran</v>
      </c>
      <c r="K135" s="592" t="s">
        <v>26</v>
      </c>
      <c r="L135" s="593" t="str">
        <f>IF($D$133="Y/T","Isi Sasaran",IF($E$133=0,0,IF(K135="Y",1,IF(K135="T",0,"Isi Dulu"))))</f>
        <v>Isi Sasaran</v>
      </c>
      <c r="M135" s="849"/>
      <c r="N135" s="852"/>
      <c r="O135" s="517"/>
      <c r="P135" s="517"/>
      <c r="Q135" s="517"/>
      <c r="R135" s="517"/>
    </row>
    <row r="136" spans="2:18" s="527" customFormat="1" ht="15.75">
      <c r="B136" s="837"/>
      <c r="C136" s="840"/>
      <c r="D136" s="858"/>
      <c r="E136" s="855"/>
      <c r="F136" s="549">
        <v>4</v>
      </c>
      <c r="G136" s="550"/>
      <c r="H136" s="598" t="str">
        <f t="shared" si="2"/>
        <v>Belum Diisi</v>
      </c>
      <c r="I136" s="592" t="s">
        <v>26</v>
      </c>
      <c r="J136" s="593" t="str">
        <f>IF($D$133="Y/T","Isi Sasaran",IF($E$133=0,0,IF(I136="Y",1,IF(I136="T",0,"Isi Dulu"))))</f>
        <v>Isi Sasaran</v>
      </c>
      <c r="K136" s="592" t="s">
        <v>26</v>
      </c>
      <c r="L136" s="593" t="str">
        <f>IF($D$133="Y/T","Isi Sasaran",IF($E$133=0,0,IF(K136="Y",1,IF(K136="T",0,"Isi Dulu"))))</f>
        <v>Isi Sasaran</v>
      </c>
      <c r="M136" s="849"/>
      <c r="N136" s="852"/>
      <c r="O136" s="517"/>
      <c r="P136" s="517"/>
      <c r="Q136" s="517"/>
      <c r="R136" s="517"/>
    </row>
    <row r="137" spans="2:18" s="527" customFormat="1" ht="15.75">
      <c r="B137" s="838"/>
      <c r="C137" s="841"/>
      <c r="D137" s="859"/>
      <c r="E137" s="856"/>
      <c r="F137" s="569">
        <v>5</v>
      </c>
      <c r="G137" s="570"/>
      <c r="H137" s="599" t="str">
        <f t="shared" si="2"/>
        <v>Belum Diisi</v>
      </c>
      <c r="I137" s="595" t="s">
        <v>26</v>
      </c>
      <c r="J137" s="596" t="str">
        <f>IF($D$133="Y/T","Isi Sasaran",IF($E$133=0,0,IF(I137="Y",1,IF(I137="T",0,"Isi Dulu"))))</f>
        <v>Isi Sasaran</v>
      </c>
      <c r="K137" s="595" t="s">
        <v>26</v>
      </c>
      <c r="L137" s="596" t="str">
        <f>IF($D$133="Y/T","Isi Sasaran",IF($E$133=0,0,IF(K137="Y",1,IF(K137="T",0,"Isi Dulu"))))</f>
        <v>Isi Sasaran</v>
      </c>
      <c r="M137" s="850"/>
      <c r="N137" s="853"/>
      <c r="O137" s="517"/>
      <c r="P137" s="517"/>
      <c r="Q137" s="517"/>
      <c r="R137" s="517"/>
    </row>
    <row r="138" spans="2:18" s="527" customFormat="1" ht="15.75">
      <c r="B138" s="836">
        <v>7</v>
      </c>
      <c r="C138" s="839"/>
      <c r="D138" s="857" t="s">
        <v>26</v>
      </c>
      <c r="E138" s="854" t="str">
        <f>IF(D138="Y",1,IF(D138="T",0,IF(D138="Y/T","Belum diisi","Error")))</f>
        <v>Belum diisi</v>
      </c>
      <c r="F138" s="528">
        <v>1</v>
      </c>
      <c r="G138" s="529"/>
      <c r="H138" s="600" t="str">
        <f t="shared" si="2"/>
        <v>Belum Diisi</v>
      </c>
      <c r="I138" s="590" t="s">
        <v>26</v>
      </c>
      <c r="J138" s="591" t="str">
        <f>IF($D$138="Y/T","Isi Sasaran",IF($E$138=0,0,IF(I138="Y",1,IF(I138="T",0,"Isi Dulu"))))</f>
        <v>Isi Sasaran</v>
      </c>
      <c r="K138" s="590" t="s">
        <v>26</v>
      </c>
      <c r="L138" s="591" t="str">
        <f>IF($D$138="Y/T","Isi Sasaran",IF($E$138=0,0,IF(K138="Y",1,IF(K138="T",0,"Isi Dulu"))))</f>
        <v>Isi Sasaran</v>
      </c>
      <c r="M138" s="848" t="s">
        <v>26</v>
      </c>
      <c r="N138" s="851" t="str">
        <f>IF(M138="Y",1,IF(M138="T",0,IF(M138="Y/T","Belum diisi","Error")))</f>
        <v>Belum diisi</v>
      </c>
      <c r="O138" s="517"/>
      <c r="P138" s="517"/>
      <c r="Q138" s="517"/>
      <c r="R138" s="517"/>
    </row>
    <row r="139" spans="2:18" s="527" customFormat="1" ht="15.75">
      <c r="B139" s="837"/>
      <c r="C139" s="840"/>
      <c r="D139" s="858"/>
      <c r="E139" s="855"/>
      <c r="F139" s="549">
        <v>2</v>
      </c>
      <c r="G139" s="550"/>
      <c r="H139" s="598" t="str">
        <f t="shared" si="2"/>
        <v>Belum Diisi</v>
      </c>
      <c r="I139" s="592" t="s">
        <v>26</v>
      </c>
      <c r="J139" s="593" t="str">
        <f>IF($D$138="Y/T","Isi Sasaran",IF($E$138=0,0,IF(I139="Y",1,IF(I139="T",0,"Isi Dulu"))))</f>
        <v>Isi Sasaran</v>
      </c>
      <c r="K139" s="592" t="s">
        <v>26</v>
      </c>
      <c r="L139" s="593" t="str">
        <f>IF($D$138="Y/T","Isi Sasaran",IF($E$138=0,0,IF(K139="Y",1,IF(K139="T",0,"Isi Dulu"))))</f>
        <v>Isi Sasaran</v>
      </c>
      <c r="M139" s="849"/>
      <c r="N139" s="852"/>
      <c r="O139" s="517"/>
      <c r="P139" s="517"/>
      <c r="Q139" s="517"/>
      <c r="R139" s="517"/>
    </row>
    <row r="140" spans="2:18" s="527" customFormat="1" ht="15.75">
      <c r="B140" s="837"/>
      <c r="C140" s="840"/>
      <c r="D140" s="858"/>
      <c r="E140" s="855"/>
      <c r="F140" s="549">
        <v>3</v>
      </c>
      <c r="G140" s="550"/>
      <c r="H140" s="598" t="str">
        <f t="shared" si="2"/>
        <v>Belum Diisi</v>
      </c>
      <c r="I140" s="592" t="s">
        <v>26</v>
      </c>
      <c r="J140" s="593" t="str">
        <f>IF($D$138="Y/T","Isi Sasaran",IF($E$138=0,0,IF(I140="Y",1,IF(I140="T",0,"Isi Dulu"))))</f>
        <v>Isi Sasaran</v>
      </c>
      <c r="K140" s="592" t="s">
        <v>26</v>
      </c>
      <c r="L140" s="593" t="str">
        <f>IF($D$138="Y/T","Isi Sasaran",IF($E$138=0,0,IF(K140="Y",1,IF(K140="T",0,"Isi Dulu"))))</f>
        <v>Isi Sasaran</v>
      </c>
      <c r="M140" s="849"/>
      <c r="N140" s="852"/>
      <c r="O140" s="517"/>
      <c r="P140" s="517"/>
      <c r="Q140" s="517"/>
      <c r="R140" s="517"/>
    </row>
    <row r="141" spans="2:18" s="527" customFormat="1" ht="15.75">
      <c r="B141" s="837"/>
      <c r="C141" s="840"/>
      <c r="D141" s="858"/>
      <c r="E141" s="855"/>
      <c r="F141" s="549">
        <v>4</v>
      </c>
      <c r="G141" s="550"/>
      <c r="H141" s="598" t="str">
        <f t="shared" si="2"/>
        <v>Belum Diisi</v>
      </c>
      <c r="I141" s="592" t="s">
        <v>26</v>
      </c>
      <c r="J141" s="593" t="str">
        <f>IF($D$138="Y/T","Isi Sasaran",IF($E$138=0,0,IF(I141="Y",1,IF(I141="T",0,"Isi Dulu"))))</f>
        <v>Isi Sasaran</v>
      </c>
      <c r="K141" s="592" t="s">
        <v>26</v>
      </c>
      <c r="L141" s="593" t="str">
        <f>IF($D$138="Y/T","Isi Sasaran",IF($E$138=0,0,IF(K141="Y",1,IF(K141="T",0,"Isi Dulu"))))</f>
        <v>Isi Sasaran</v>
      </c>
      <c r="M141" s="849"/>
      <c r="N141" s="852"/>
      <c r="O141" s="517"/>
      <c r="P141" s="517"/>
      <c r="Q141" s="517"/>
      <c r="R141" s="517"/>
    </row>
    <row r="142" spans="2:18" s="527" customFormat="1" ht="15.75">
      <c r="B142" s="838"/>
      <c r="C142" s="841"/>
      <c r="D142" s="859"/>
      <c r="E142" s="856"/>
      <c r="F142" s="569">
        <v>5</v>
      </c>
      <c r="G142" s="570"/>
      <c r="H142" s="599" t="str">
        <f t="shared" si="2"/>
        <v>Belum Diisi</v>
      </c>
      <c r="I142" s="595" t="s">
        <v>26</v>
      </c>
      <c r="J142" s="596" t="str">
        <f>IF($D$138="Y/T","Isi Sasaran",IF($E$138=0,0,IF(I142="Y",1,IF(I142="T",0,"Isi Dulu"))))</f>
        <v>Isi Sasaran</v>
      </c>
      <c r="K142" s="595" t="s">
        <v>26</v>
      </c>
      <c r="L142" s="596" t="str">
        <f>IF($D$138="Y/T","Isi Sasaran",IF($E$138=0,0,IF(K142="Y",1,IF(K142="T",0,"Isi Dulu"))))</f>
        <v>Isi Sasaran</v>
      </c>
      <c r="M142" s="850"/>
      <c r="N142" s="853"/>
      <c r="O142" s="517"/>
      <c r="P142" s="517"/>
      <c r="Q142" s="517"/>
      <c r="R142" s="517"/>
    </row>
    <row r="143" spans="2:18" s="527" customFormat="1" ht="15.75">
      <c r="B143" s="836">
        <v>8</v>
      </c>
      <c r="C143" s="839"/>
      <c r="D143" s="857" t="s">
        <v>26</v>
      </c>
      <c r="E143" s="854" t="str">
        <f>IF(D143="Y",1,IF(D143="T",0,IF(D143="Y/T","Belum diisi","Error")))</f>
        <v>Belum diisi</v>
      </c>
      <c r="F143" s="528">
        <v>1</v>
      </c>
      <c r="G143" s="529"/>
      <c r="H143" s="600" t="str">
        <f t="shared" si="2"/>
        <v>Belum Diisi</v>
      </c>
      <c r="I143" s="590" t="s">
        <v>26</v>
      </c>
      <c r="J143" s="591" t="str">
        <f>IF($D$143="Y/T","Isi Sasaran",IF($E$143=0,0,IF(I143="Y",1,IF(I143="T",0,"Isi Dulu"))))</f>
        <v>Isi Sasaran</v>
      </c>
      <c r="K143" s="590" t="s">
        <v>26</v>
      </c>
      <c r="L143" s="591" t="str">
        <f>IF($D$143="Y/T","Isi Sasaran",IF($E$143=0,0,IF(K143="Y",1,IF(K143="T",0,"Isi Dulu"))))</f>
        <v>Isi Sasaran</v>
      </c>
      <c r="M143" s="848" t="s">
        <v>26</v>
      </c>
      <c r="N143" s="851" t="str">
        <f>IF(M143="Y",1,IF(M143="T",0,IF(M143="Y/T","Belum diisi","Error")))</f>
        <v>Belum diisi</v>
      </c>
      <c r="O143" s="517"/>
      <c r="P143" s="517"/>
      <c r="Q143" s="517"/>
      <c r="R143" s="517"/>
    </row>
    <row r="144" spans="2:18" s="527" customFormat="1" ht="15.75">
      <c r="B144" s="837"/>
      <c r="C144" s="840"/>
      <c r="D144" s="858"/>
      <c r="E144" s="855"/>
      <c r="F144" s="549">
        <v>2</v>
      </c>
      <c r="G144" s="550"/>
      <c r="H144" s="598" t="str">
        <f t="shared" si="2"/>
        <v>Belum Diisi</v>
      </c>
      <c r="I144" s="592" t="s">
        <v>26</v>
      </c>
      <c r="J144" s="593" t="str">
        <f>IF($D$143="Y/T","Isi Sasaran",IF($E$143=0,0,IF(I144="Y",1,IF(I144="T",0,"Isi Dulu"))))</f>
        <v>Isi Sasaran</v>
      </c>
      <c r="K144" s="592" t="s">
        <v>26</v>
      </c>
      <c r="L144" s="593" t="str">
        <f>IF($D$143="Y/T","Isi Sasaran",IF($E$143=0,0,IF(K144="Y",1,IF(K144="T",0,"Isi Dulu"))))</f>
        <v>Isi Sasaran</v>
      </c>
      <c r="M144" s="849"/>
      <c r="N144" s="852"/>
      <c r="O144" s="517"/>
      <c r="P144" s="517"/>
      <c r="Q144" s="517"/>
      <c r="R144" s="517"/>
    </row>
    <row r="145" spans="2:18" s="527" customFormat="1" ht="15.75">
      <c r="B145" s="837"/>
      <c r="C145" s="840"/>
      <c r="D145" s="858"/>
      <c r="E145" s="855"/>
      <c r="F145" s="549">
        <v>3</v>
      </c>
      <c r="G145" s="550"/>
      <c r="H145" s="598" t="str">
        <f t="shared" si="2"/>
        <v>Belum Diisi</v>
      </c>
      <c r="I145" s="592" t="s">
        <v>26</v>
      </c>
      <c r="J145" s="593" t="str">
        <f>IF($D$143="Y/T","Isi Sasaran",IF($E$143=0,0,IF(I145="Y",1,IF(I145="T",0,"Isi Dulu"))))</f>
        <v>Isi Sasaran</v>
      </c>
      <c r="K145" s="592" t="s">
        <v>26</v>
      </c>
      <c r="L145" s="593" t="str">
        <f>IF($D$143="Y/T","Isi Sasaran",IF($E$143=0,0,IF(K145="Y",1,IF(K145="T",0,"Isi Dulu"))))</f>
        <v>Isi Sasaran</v>
      </c>
      <c r="M145" s="849"/>
      <c r="N145" s="852"/>
      <c r="O145" s="517"/>
      <c r="P145" s="517"/>
      <c r="Q145" s="517"/>
      <c r="R145" s="517"/>
    </row>
    <row r="146" spans="2:18" s="527" customFormat="1" ht="15.75">
      <c r="B146" s="837"/>
      <c r="C146" s="840"/>
      <c r="D146" s="858"/>
      <c r="E146" s="855"/>
      <c r="F146" s="549">
        <v>4</v>
      </c>
      <c r="G146" s="550"/>
      <c r="H146" s="598" t="str">
        <f t="shared" si="2"/>
        <v>Belum Diisi</v>
      </c>
      <c r="I146" s="592" t="s">
        <v>26</v>
      </c>
      <c r="J146" s="593" t="str">
        <f>IF($D$143="Y/T","Isi Sasaran",IF($E$143=0,0,IF(I146="Y",1,IF(I146="T",0,"Isi Dulu"))))</f>
        <v>Isi Sasaran</v>
      </c>
      <c r="K146" s="592" t="s">
        <v>26</v>
      </c>
      <c r="L146" s="593" t="str">
        <f>IF($D$143="Y/T","Isi Sasaran",IF($E$143=0,0,IF(K146="Y",1,IF(K146="T",0,"Isi Dulu"))))</f>
        <v>Isi Sasaran</v>
      </c>
      <c r="M146" s="849"/>
      <c r="N146" s="852"/>
      <c r="O146" s="517"/>
      <c r="P146" s="517"/>
      <c r="Q146" s="517"/>
      <c r="R146" s="517"/>
    </row>
    <row r="147" spans="2:18" s="527" customFormat="1" ht="15.75">
      <c r="B147" s="838"/>
      <c r="C147" s="841"/>
      <c r="D147" s="859"/>
      <c r="E147" s="856"/>
      <c r="F147" s="569">
        <v>5</v>
      </c>
      <c r="G147" s="570"/>
      <c r="H147" s="599" t="str">
        <f t="shared" si="2"/>
        <v>Belum Diisi</v>
      </c>
      <c r="I147" s="595" t="s">
        <v>26</v>
      </c>
      <c r="J147" s="596" t="str">
        <f>IF($D$143="Y/T","Isi Sasaran",IF($E$143=0,0,IF(I147="Y",1,IF(I147="T",0,"Isi Dulu"))))</f>
        <v>Isi Sasaran</v>
      </c>
      <c r="K147" s="595" t="s">
        <v>26</v>
      </c>
      <c r="L147" s="596" t="str">
        <f>IF($D$143="Y/T","Isi Sasaran",IF($E$143=0,0,IF(K147="Y",1,IF(K147="T",0,"Isi Dulu"))))</f>
        <v>Isi Sasaran</v>
      </c>
      <c r="M147" s="850"/>
      <c r="N147" s="853"/>
      <c r="O147" s="517"/>
      <c r="P147" s="517"/>
      <c r="Q147" s="517"/>
      <c r="R147" s="517"/>
    </row>
    <row r="148" spans="2:18" s="527" customFormat="1" ht="15.75">
      <c r="B148" s="836">
        <v>9</v>
      </c>
      <c r="C148" s="839"/>
      <c r="D148" s="857" t="s">
        <v>26</v>
      </c>
      <c r="E148" s="854" t="str">
        <f>IF(D148="Y",1,IF(D148="T",0,IF(D148="Y/T","Belum diisi","Error")))</f>
        <v>Belum diisi</v>
      </c>
      <c r="F148" s="528">
        <v>1</v>
      </c>
      <c r="G148" s="529"/>
      <c r="H148" s="600" t="str">
        <f t="shared" si="2"/>
        <v>Belum Diisi</v>
      </c>
      <c r="I148" s="590" t="s">
        <v>26</v>
      </c>
      <c r="J148" s="591" t="str">
        <f>IF($D$148="Y/T","Isi Sasaran",IF($E$148=0,0,IF(I148="Y",1,IF(I148="T",0,"Isi Dulu"))))</f>
        <v>Isi Sasaran</v>
      </c>
      <c r="K148" s="590" t="s">
        <v>26</v>
      </c>
      <c r="L148" s="591" t="str">
        <f>IF($D$148="Y/T","Isi Sasaran",IF($E$148=0,0,IF(K148="Y",1,IF(K148="T",0,"Isi Dulu"))))</f>
        <v>Isi Sasaran</v>
      </c>
      <c r="M148" s="848" t="s">
        <v>26</v>
      </c>
      <c r="N148" s="851" t="str">
        <f>IF(M148="Y",1,IF(M148="T",0,IF(M148="Y/T","Belum diisi","Error")))</f>
        <v>Belum diisi</v>
      </c>
      <c r="O148" s="517"/>
      <c r="P148" s="517"/>
      <c r="Q148" s="517"/>
      <c r="R148" s="517"/>
    </row>
    <row r="149" spans="2:18" s="527" customFormat="1" ht="15.75">
      <c r="B149" s="837"/>
      <c r="C149" s="840"/>
      <c r="D149" s="858"/>
      <c r="E149" s="855"/>
      <c r="F149" s="549">
        <v>2</v>
      </c>
      <c r="G149" s="550"/>
      <c r="H149" s="598" t="str">
        <f t="shared" si="2"/>
        <v>Belum Diisi</v>
      </c>
      <c r="I149" s="592" t="s">
        <v>26</v>
      </c>
      <c r="J149" s="593" t="str">
        <f>IF($D$148="Y/T","Isi Sasaran",IF($E$148=0,0,IF(I149="Y",1,IF(I149="T",0,"Isi Dulu"))))</f>
        <v>Isi Sasaran</v>
      </c>
      <c r="K149" s="592" t="s">
        <v>26</v>
      </c>
      <c r="L149" s="593" t="str">
        <f>IF($D$148="Y/T","Isi Sasaran",IF($E$148=0,0,IF(K149="Y",1,IF(K149="T",0,"Isi Dulu"))))</f>
        <v>Isi Sasaran</v>
      </c>
      <c r="M149" s="849"/>
      <c r="N149" s="852"/>
      <c r="O149" s="517"/>
      <c r="P149" s="517"/>
      <c r="Q149" s="517"/>
      <c r="R149" s="517"/>
    </row>
    <row r="150" spans="2:18" s="527" customFormat="1" ht="15.75">
      <c r="B150" s="837"/>
      <c r="C150" s="840"/>
      <c r="D150" s="858"/>
      <c r="E150" s="855"/>
      <c r="F150" s="549">
        <v>3</v>
      </c>
      <c r="G150" s="550"/>
      <c r="H150" s="598" t="str">
        <f t="shared" si="2"/>
        <v>Belum Diisi</v>
      </c>
      <c r="I150" s="592" t="s">
        <v>26</v>
      </c>
      <c r="J150" s="593" t="str">
        <f>IF($D$148="Y/T","Isi Sasaran",IF($E$148=0,0,IF(I150="Y",1,IF(I150="T",0,"Isi Dulu"))))</f>
        <v>Isi Sasaran</v>
      </c>
      <c r="K150" s="592" t="s">
        <v>26</v>
      </c>
      <c r="L150" s="593" t="str">
        <f>IF($D$148="Y/T","Isi Sasaran",IF($E$148=0,0,IF(K150="Y",1,IF(K150="T",0,"Isi Dulu"))))</f>
        <v>Isi Sasaran</v>
      </c>
      <c r="M150" s="849"/>
      <c r="N150" s="852"/>
      <c r="O150" s="517"/>
      <c r="P150" s="517"/>
      <c r="Q150" s="517"/>
      <c r="R150" s="517"/>
    </row>
    <row r="151" spans="2:18" s="527" customFormat="1" ht="15.75">
      <c r="B151" s="837"/>
      <c r="C151" s="840"/>
      <c r="D151" s="858"/>
      <c r="E151" s="855"/>
      <c r="F151" s="549">
        <v>4</v>
      </c>
      <c r="G151" s="550"/>
      <c r="H151" s="598" t="str">
        <f t="shared" si="2"/>
        <v>Belum Diisi</v>
      </c>
      <c r="I151" s="592" t="s">
        <v>26</v>
      </c>
      <c r="J151" s="593" t="str">
        <f>IF($D$148="Y/T","Isi Sasaran",IF($E$148=0,0,IF(I151="Y",1,IF(I151="T",0,"Isi Dulu"))))</f>
        <v>Isi Sasaran</v>
      </c>
      <c r="K151" s="592" t="s">
        <v>26</v>
      </c>
      <c r="L151" s="593" t="str">
        <f>IF($D$148="Y/T","Isi Sasaran",IF($E$148=0,0,IF(K151="Y",1,IF(K151="T",0,"Isi Dulu"))))</f>
        <v>Isi Sasaran</v>
      </c>
      <c r="M151" s="849"/>
      <c r="N151" s="852"/>
      <c r="O151" s="517"/>
      <c r="P151" s="517"/>
      <c r="Q151" s="517"/>
      <c r="R151" s="517"/>
    </row>
    <row r="152" spans="2:18" s="527" customFormat="1" ht="15.75">
      <c r="B152" s="838"/>
      <c r="C152" s="841"/>
      <c r="D152" s="859"/>
      <c r="E152" s="856"/>
      <c r="F152" s="569">
        <v>5</v>
      </c>
      <c r="G152" s="570"/>
      <c r="H152" s="599" t="str">
        <f t="shared" si="2"/>
        <v>Belum Diisi</v>
      </c>
      <c r="I152" s="595" t="s">
        <v>26</v>
      </c>
      <c r="J152" s="596" t="str">
        <f>IF($D$148="Y/T","Isi Sasaran",IF($E$148=0,0,IF(I152="Y",1,IF(I152="T",0,"Isi Dulu"))))</f>
        <v>Isi Sasaran</v>
      </c>
      <c r="K152" s="595" t="s">
        <v>26</v>
      </c>
      <c r="L152" s="596" t="str">
        <f>IF($D$148="Y/T","Isi Sasaran",IF($E$148=0,0,IF(K152="Y",1,IF(K152="T",0,"Isi Dulu"))))</f>
        <v>Isi Sasaran</v>
      </c>
      <c r="M152" s="850"/>
      <c r="N152" s="853"/>
      <c r="O152" s="517"/>
      <c r="P152" s="517"/>
      <c r="Q152" s="517"/>
      <c r="R152" s="517"/>
    </row>
    <row r="153" spans="2:18" s="527" customFormat="1" ht="15.75">
      <c r="B153" s="836">
        <v>10</v>
      </c>
      <c r="C153" s="839"/>
      <c r="D153" s="857" t="s">
        <v>26</v>
      </c>
      <c r="E153" s="854" t="str">
        <f>IF(D153="Y",1,IF(D153="T",0,IF(D153="Y/T","Belum diisi","Error")))</f>
        <v>Belum diisi</v>
      </c>
      <c r="F153" s="528">
        <v>1</v>
      </c>
      <c r="G153" s="529"/>
      <c r="H153" s="600" t="str">
        <f t="shared" si="2"/>
        <v>Belum Diisi</v>
      </c>
      <c r="I153" s="590" t="s">
        <v>26</v>
      </c>
      <c r="J153" s="591" t="str">
        <f>IF($D$153="Y/T","Isi Sasaran",IF($E$153=0,0,IF(I153="Y",1,IF(I153="T",0,"Isi Dulu"))))</f>
        <v>Isi Sasaran</v>
      </c>
      <c r="K153" s="590" t="s">
        <v>26</v>
      </c>
      <c r="L153" s="591" t="str">
        <f>IF($D$153="Y/T","Isi Sasaran",IF($E$153=0,0,IF(K153="Y",1,IF(K153="T",0,"Isi Dulu"))))</f>
        <v>Isi Sasaran</v>
      </c>
      <c r="M153" s="848" t="s">
        <v>26</v>
      </c>
      <c r="N153" s="851" t="str">
        <f>IF(M153="Y",1,IF(M153="T",0,IF(M153="Y/T","Belum diisi","Error")))</f>
        <v>Belum diisi</v>
      </c>
      <c r="O153" s="517"/>
      <c r="P153" s="517"/>
      <c r="Q153" s="517"/>
      <c r="R153" s="517"/>
    </row>
    <row r="154" spans="2:18" s="527" customFormat="1" ht="15.75">
      <c r="B154" s="837"/>
      <c r="C154" s="840"/>
      <c r="D154" s="858"/>
      <c r="E154" s="855"/>
      <c r="F154" s="549">
        <v>2</v>
      </c>
      <c r="G154" s="550"/>
      <c r="H154" s="598" t="str">
        <f t="shared" si="2"/>
        <v>Belum Diisi</v>
      </c>
      <c r="I154" s="592" t="s">
        <v>26</v>
      </c>
      <c r="J154" s="593" t="str">
        <f>IF($D$153="Y/T","Isi Sasaran",IF($E$153=0,0,IF(I154="Y",1,IF(I154="T",0,"Isi Dulu"))))</f>
        <v>Isi Sasaran</v>
      </c>
      <c r="K154" s="592" t="s">
        <v>26</v>
      </c>
      <c r="L154" s="593" t="str">
        <f>IF($D$153="Y/T","Isi Sasaran",IF($E$153=0,0,IF(K154="Y",1,IF(K154="T",0,"Isi Dulu"))))</f>
        <v>Isi Sasaran</v>
      </c>
      <c r="M154" s="849"/>
      <c r="N154" s="852"/>
      <c r="O154" s="517"/>
      <c r="P154" s="517"/>
      <c r="Q154" s="517"/>
      <c r="R154" s="517"/>
    </row>
    <row r="155" spans="2:18" s="527" customFormat="1" ht="15.75">
      <c r="B155" s="837"/>
      <c r="C155" s="840"/>
      <c r="D155" s="858"/>
      <c r="E155" s="855"/>
      <c r="F155" s="549">
        <v>3</v>
      </c>
      <c r="G155" s="550"/>
      <c r="H155" s="598" t="str">
        <f t="shared" si="2"/>
        <v>Belum Diisi</v>
      </c>
      <c r="I155" s="592" t="s">
        <v>26</v>
      </c>
      <c r="J155" s="593" t="str">
        <f>IF($D$153="Y/T","Isi Sasaran",IF($E$153=0,0,IF(I155="Y",1,IF(I155="T",0,"Isi Dulu"))))</f>
        <v>Isi Sasaran</v>
      </c>
      <c r="K155" s="592" t="s">
        <v>26</v>
      </c>
      <c r="L155" s="593" t="str">
        <f>IF($D$153="Y/T","Isi Sasaran",IF($E$153=0,0,IF(K155="Y",1,IF(K155="T",0,"Isi Dulu"))))</f>
        <v>Isi Sasaran</v>
      </c>
      <c r="M155" s="849"/>
      <c r="N155" s="852"/>
      <c r="O155" s="517"/>
      <c r="P155" s="517"/>
      <c r="Q155" s="517"/>
      <c r="R155" s="517"/>
    </row>
    <row r="156" spans="2:18" s="527" customFormat="1" ht="15.75">
      <c r="B156" s="837"/>
      <c r="C156" s="840"/>
      <c r="D156" s="858"/>
      <c r="E156" s="855"/>
      <c r="F156" s="549">
        <v>4</v>
      </c>
      <c r="G156" s="550"/>
      <c r="H156" s="598" t="str">
        <f t="shared" si="2"/>
        <v>Belum Diisi</v>
      </c>
      <c r="I156" s="592" t="s">
        <v>26</v>
      </c>
      <c r="J156" s="593" t="str">
        <f>IF($D$153="Y/T","Isi Sasaran",IF($E$153=0,0,IF(I156="Y",1,IF(I156="T",0,"Isi Dulu"))))</f>
        <v>Isi Sasaran</v>
      </c>
      <c r="K156" s="592" t="s">
        <v>26</v>
      </c>
      <c r="L156" s="593" t="str">
        <f>IF($D$153="Y/T","Isi Sasaran",IF($E$153=0,0,IF(K156="Y",1,IF(K156="T",0,"Isi Dulu"))))</f>
        <v>Isi Sasaran</v>
      </c>
      <c r="M156" s="849"/>
      <c r="N156" s="852"/>
      <c r="O156" s="517"/>
      <c r="P156" s="517"/>
      <c r="Q156" s="517"/>
      <c r="R156" s="517"/>
    </row>
    <row r="157" spans="2:18" s="527" customFormat="1" ht="15.75">
      <c r="B157" s="838"/>
      <c r="C157" s="841"/>
      <c r="D157" s="859"/>
      <c r="E157" s="856"/>
      <c r="F157" s="569">
        <v>5</v>
      </c>
      <c r="G157" s="570"/>
      <c r="H157" s="599" t="str">
        <f t="shared" si="2"/>
        <v>Belum Diisi</v>
      </c>
      <c r="I157" s="595" t="s">
        <v>26</v>
      </c>
      <c r="J157" s="596" t="str">
        <f>IF($D$153="Y/T","Isi Sasaran",IF($E$153=0,0,IF(I157="Y",1,IF(I157="T",0,"Isi Dulu"))))</f>
        <v>Isi Sasaran</v>
      </c>
      <c r="K157" s="595" t="s">
        <v>26</v>
      </c>
      <c r="L157" s="596" t="str">
        <f>IF($D$153="Y/T","Isi Sasaran",IF($E$153=0,0,IF(K157="Y",1,IF(K157="T",0,"Isi Dulu"))))</f>
        <v>Isi Sasaran</v>
      </c>
      <c r="M157" s="850"/>
      <c r="N157" s="853"/>
      <c r="O157" s="517"/>
      <c r="P157" s="517"/>
      <c r="Q157" s="517"/>
      <c r="R157" s="517"/>
    </row>
    <row r="158" spans="2:18" s="527" customFormat="1" ht="15.75">
      <c r="B158" s="836">
        <v>11</v>
      </c>
      <c r="C158" s="839"/>
      <c r="D158" s="857" t="s">
        <v>26</v>
      </c>
      <c r="E158" s="854" t="str">
        <f>IF(D158="Y",1,IF(D158="T",0,IF(D158="Y/T","Belum diisi","Error")))</f>
        <v>Belum diisi</v>
      </c>
      <c r="F158" s="528">
        <v>1</v>
      </c>
      <c r="G158" s="529"/>
      <c r="H158" s="600" t="str">
        <f t="shared" si="2"/>
        <v>Belum Diisi</v>
      </c>
      <c r="I158" s="590" t="s">
        <v>26</v>
      </c>
      <c r="J158" s="591" t="str">
        <f>IF($D$158="Y/T","Isi Sasaran",IF($E$158=0,0,IF(I158="Y",1,IF(I158="T",0,"Isi Dulu"))))</f>
        <v>Isi Sasaran</v>
      </c>
      <c r="K158" s="590" t="s">
        <v>26</v>
      </c>
      <c r="L158" s="591" t="str">
        <f>IF($D$158="Y/T","Isi Sasaran",IF($E$158=0,0,IF(K158="Y",1,IF(K158="T",0,"Isi Dulu"))))</f>
        <v>Isi Sasaran</v>
      </c>
      <c r="M158" s="848" t="s">
        <v>26</v>
      </c>
      <c r="N158" s="851" t="str">
        <f>IF(M158="Y",1,IF(M158="T",0,IF(M158="Y/T","Belum diisi","Error")))</f>
        <v>Belum diisi</v>
      </c>
      <c r="O158" s="517"/>
      <c r="P158" s="517"/>
      <c r="Q158" s="517"/>
      <c r="R158" s="517"/>
    </row>
    <row r="159" spans="2:18" s="527" customFormat="1" ht="15.75">
      <c r="B159" s="837"/>
      <c r="C159" s="840"/>
      <c r="D159" s="858"/>
      <c r="E159" s="855"/>
      <c r="F159" s="549">
        <v>2</v>
      </c>
      <c r="G159" s="550"/>
      <c r="H159" s="598" t="str">
        <f t="shared" si="2"/>
        <v>Belum Diisi</v>
      </c>
      <c r="I159" s="592" t="s">
        <v>26</v>
      </c>
      <c r="J159" s="593" t="str">
        <f>IF($D$158="Y/T","Isi Sasaran",IF($E$158=0,0,IF(I159="Y",1,IF(I159="T",0,"Isi Dulu"))))</f>
        <v>Isi Sasaran</v>
      </c>
      <c r="K159" s="592" t="s">
        <v>26</v>
      </c>
      <c r="L159" s="593" t="str">
        <f>IF($D$158="Y/T","Isi Sasaran",IF($E$158=0,0,IF(K159="Y",1,IF(K159="T",0,"Isi Dulu"))))</f>
        <v>Isi Sasaran</v>
      </c>
      <c r="M159" s="849"/>
      <c r="N159" s="852"/>
      <c r="O159" s="517"/>
      <c r="P159" s="517"/>
      <c r="Q159" s="517"/>
      <c r="R159" s="517"/>
    </row>
    <row r="160" spans="2:18" s="527" customFormat="1" ht="15.75">
      <c r="B160" s="837"/>
      <c r="C160" s="840"/>
      <c r="D160" s="858"/>
      <c r="E160" s="855"/>
      <c r="F160" s="549">
        <v>3</v>
      </c>
      <c r="G160" s="550"/>
      <c r="H160" s="598" t="str">
        <f t="shared" si="2"/>
        <v>Belum Diisi</v>
      </c>
      <c r="I160" s="592" t="s">
        <v>26</v>
      </c>
      <c r="J160" s="593" t="str">
        <f>IF($D$158="Y/T","Isi Sasaran",IF($E$158=0,0,IF(I160="Y",1,IF(I160="T",0,"Isi Dulu"))))</f>
        <v>Isi Sasaran</v>
      </c>
      <c r="K160" s="592" t="s">
        <v>26</v>
      </c>
      <c r="L160" s="593" t="str">
        <f>IF($D$158="Y/T","Isi Sasaran",IF($E$158=0,0,IF(K160="Y",1,IF(K160="T",0,"Isi Dulu"))))</f>
        <v>Isi Sasaran</v>
      </c>
      <c r="M160" s="849"/>
      <c r="N160" s="852"/>
      <c r="O160" s="517"/>
      <c r="P160" s="517"/>
      <c r="Q160" s="517"/>
      <c r="R160" s="517"/>
    </row>
    <row r="161" spans="2:18" s="527" customFormat="1" ht="15.75">
      <c r="B161" s="837"/>
      <c r="C161" s="840"/>
      <c r="D161" s="858"/>
      <c r="E161" s="855"/>
      <c r="F161" s="549">
        <v>4</v>
      </c>
      <c r="G161" s="550"/>
      <c r="H161" s="598" t="str">
        <f t="shared" si="2"/>
        <v>Belum Diisi</v>
      </c>
      <c r="I161" s="592" t="s">
        <v>26</v>
      </c>
      <c r="J161" s="593" t="str">
        <f>IF($D$158="Y/T","Isi Sasaran",IF($E$158=0,0,IF(I161="Y",1,IF(I161="T",0,"Isi Dulu"))))</f>
        <v>Isi Sasaran</v>
      </c>
      <c r="K161" s="592" t="s">
        <v>26</v>
      </c>
      <c r="L161" s="593" t="str">
        <f>IF($D$158="Y/T","Isi Sasaran",IF($E$158=0,0,IF(K161="Y",1,IF(K161="T",0,"Isi Dulu"))))</f>
        <v>Isi Sasaran</v>
      </c>
      <c r="M161" s="849"/>
      <c r="N161" s="852"/>
      <c r="O161" s="517"/>
      <c r="P161" s="517"/>
      <c r="Q161" s="517"/>
      <c r="R161" s="517"/>
    </row>
    <row r="162" spans="2:18" s="527" customFormat="1" ht="15.75">
      <c r="B162" s="838"/>
      <c r="C162" s="841"/>
      <c r="D162" s="859"/>
      <c r="E162" s="856"/>
      <c r="F162" s="569">
        <v>5</v>
      </c>
      <c r="G162" s="570"/>
      <c r="H162" s="599" t="str">
        <f t="shared" si="2"/>
        <v>Belum Diisi</v>
      </c>
      <c r="I162" s="595" t="s">
        <v>26</v>
      </c>
      <c r="J162" s="596" t="str">
        <f>IF($D$158="Y/T","Isi Sasaran",IF($E$158=0,0,IF(I162="Y",1,IF(I162="T",0,"Isi Dulu"))))</f>
        <v>Isi Sasaran</v>
      </c>
      <c r="K162" s="595" t="s">
        <v>26</v>
      </c>
      <c r="L162" s="596" t="str">
        <f>IF($D$158="Y/T","Isi Sasaran",IF($E$158=0,0,IF(K162="Y",1,IF(K162="T",0,"Isi Dulu"))))</f>
        <v>Isi Sasaran</v>
      </c>
      <c r="M162" s="850"/>
      <c r="N162" s="853"/>
      <c r="O162" s="517"/>
      <c r="P162" s="517"/>
      <c r="Q162" s="517"/>
      <c r="R162" s="517"/>
    </row>
    <row r="163" spans="2:18" s="527" customFormat="1" ht="15.75">
      <c r="B163" s="836">
        <v>12</v>
      </c>
      <c r="C163" s="839"/>
      <c r="D163" s="857" t="s">
        <v>26</v>
      </c>
      <c r="E163" s="854" t="str">
        <f>IF(D163="Y",1,IF(D163="T",0,IF(D163="Y/T","Belum diisi","Error")))</f>
        <v>Belum diisi</v>
      </c>
      <c r="F163" s="528">
        <v>1</v>
      </c>
      <c r="G163" s="529"/>
      <c r="H163" s="600" t="str">
        <f t="shared" si="2"/>
        <v>Belum Diisi</v>
      </c>
      <c r="I163" s="590" t="s">
        <v>26</v>
      </c>
      <c r="J163" s="591" t="str">
        <f>IF($D$163="Y/T","Isi Sasaran",IF($E$163=0,0,IF(I163="Y",1,IF(I163="T",0,"Isi Dulu"))))</f>
        <v>Isi Sasaran</v>
      </c>
      <c r="K163" s="590" t="s">
        <v>26</v>
      </c>
      <c r="L163" s="591" t="str">
        <f>IF($D$163="Y/T","Isi Sasaran",IF($E$163=0,0,IF(K163="Y",1,IF(K163="T",0,"Isi Dulu"))))</f>
        <v>Isi Sasaran</v>
      </c>
      <c r="M163" s="848" t="s">
        <v>26</v>
      </c>
      <c r="N163" s="851" t="str">
        <f>IF(M163="Y",1,IF(M163="T",0,IF(M163="Y/T","Belum diisi","Error")))</f>
        <v>Belum diisi</v>
      </c>
      <c r="O163" s="517"/>
      <c r="P163" s="517"/>
      <c r="Q163" s="517"/>
      <c r="R163" s="517"/>
    </row>
    <row r="164" spans="2:18" s="527" customFormat="1" ht="15.75">
      <c r="B164" s="837"/>
      <c r="C164" s="840"/>
      <c r="D164" s="858"/>
      <c r="E164" s="855"/>
      <c r="F164" s="549">
        <v>2</v>
      </c>
      <c r="G164" s="550"/>
      <c r="H164" s="598" t="str">
        <f t="shared" si="2"/>
        <v>Belum Diisi</v>
      </c>
      <c r="I164" s="592" t="s">
        <v>26</v>
      </c>
      <c r="J164" s="593" t="str">
        <f>IF($D$163="Y/T","Isi Sasaran",IF($E$163=0,0,IF(I164="Y",1,IF(I164="T",0,"Isi Dulu"))))</f>
        <v>Isi Sasaran</v>
      </c>
      <c r="K164" s="592" t="s">
        <v>26</v>
      </c>
      <c r="L164" s="593" t="str">
        <f>IF($D$163="Y/T","Isi Sasaran",IF($E$163=0,0,IF(K164="Y",1,IF(K164="T",0,"Isi Dulu"))))</f>
        <v>Isi Sasaran</v>
      </c>
      <c r="M164" s="849"/>
      <c r="N164" s="852"/>
      <c r="O164" s="517"/>
      <c r="P164" s="517"/>
      <c r="Q164" s="517"/>
      <c r="R164" s="517"/>
    </row>
    <row r="165" spans="2:18" s="527" customFormat="1" ht="15.75">
      <c r="B165" s="837"/>
      <c r="C165" s="840"/>
      <c r="D165" s="858"/>
      <c r="E165" s="855"/>
      <c r="F165" s="549">
        <v>3</v>
      </c>
      <c r="G165" s="550"/>
      <c r="H165" s="598" t="str">
        <f t="shared" si="2"/>
        <v>Belum Diisi</v>
      </c>
      <c r="I165" s="592" t="s">
        <v>26</v>
      </c>
      <c r="J165" s="593" t="str">
        <f>IF($D$163="Y/T","Isi Sasaran",IF($E$163=0,0,IF(I165="Y",1,IF(I165="T",0,"Isi Dulu"))))</f>
        <v>Isi Sasaran</v>
      </c>
      <c r="K165" s="592" t="s">
        <v>26</v>
      </c>
      <c r="L165" s="593" t="str">
        <f>IF($D$163="Y/T","Isi Sasaran",IF($E$163=0,0,IF(K165="Y",1,IF(K165="T",0,"Isi Dulu"))))</f>
        <v>Isi Sasaran</v>
      </c>
      <c r="M165" s="849"/>
      <c r="N165" s="852"/>
      <c r="O165" s="517"/>
      <c r="P165" s="517"/>
      <c r="Q165" s="517"/>
      <c r="R165" s="517"/>
    </row>
    <row r="166" spans="2:18" s="527" customFormat="1" ht="15.75">
      <c r="B166" s="837"/>
      <c r="C166" s="840"/>
      <c r="D166" s="858"/>
      <c r="E166" s="855"/>
      <c r="F166" s="549">
        <v>4</v>
      </c>
      <c r="G166" s="550"/>
      <c r="H166" s="598" t="str">
        <f t="shared" si="2"/>
        <v>Belum Diisi</v>
      </c>
      <c r="I166" s="592" t="s">
        <v>26</v>
      </c>
      <c r="J166" s="593" t="str">
        <f>IF($D$163="Y/T","Isi Sasaran",IF($E$163=0,0,IF(I166="Y",1,IF(I166="T",0,"Isi Dulu"))))</f>
        <v>Isi Sasaran</v>
      </c>
      <c r="K166" s="592" t="s">
        <v>26</v>
      </c>
      <c r="L166" s="593" t="str">
        <f>IF($D$163="Y/T","Isi Sasaran",IF($E$163=0,0,IF(K166="Y",1,IF(K166="T",0,"Isi Dulu"))))</f>
        <v>Isi Sasaran</v>
      </c>
      <c r="M166" s="849"/>
      <c r="N166" s="852"/>
      <c r="O166" s="517"/>
      <c r="P166" s="517"/>
      <c r="Q166" s="517"/>
      <c r="R166" s="517"/>
    </row>
    <row r="167" spans="2:18" s="527" customFormat="1" ht="15.75">
      <c r="B167" s="838"/>
      <c r="C167" s="841"/>
      <c r="D167" s="859"/>
      <c r="E167" s="856"/>
      <c r="F167" s="569">
        <v>5</v>
      </c>
      <c r="G167" s="570"/>
      <c r="H167" s="599" t="str">
        <f t="shared" si="2"/>
        <v>Belum Diisi</v>
      </c>
      <c r="I167" s="595" t="s">
        <v>26</v>
      </c>
      <c r="J167" s="596" t="str">
        <f>IF($D$163="Y/T","Isi Sasaran",IF($E$163=0,0,IF(I167="Y",1,IF(I167="T",0,"Isi Dulu"))))</f>
        <v>Isi Sasaran</v>
      </c>
      <c r="K167" s="595" t="s">
        <v>26</v>
      </c>
      <c r="L167" s="596" t="str">
        <f>IF($D$163="Y/T","Isi Sasaran",IF($E$163=0,0,IF(K167="Y",1,IF(K167="T",0,"Isi Dulu"))))</f>
        <v>Isi Sasaran</v>
      </c>
      <c r="M167" s="850"/>
      <c r="N167" s="853"/>
      <c r="O167" s="517"/>
      <c r="P167" s="517"/>
      <c r="Q167" s="517"/>
      <c r="R167" s="517"/>
    </row>
    <row r="168" spans="2:18" s="527" customFormat="1" ht="15.75">
      <c r="B168" s="836">
        <v>13</v>
      </c>
      <c r="C168" s="839"/>
      <c r="D168" s="857" t="s">
        <v>26</v>
      </c>
      <c r="E168" s="854" t="str">
        <f>IF(D168="Y",1,IF(D168="T",0,IF(D168="Y/T","Belum diisi","Error")))</f>
        <v>Belum diisi</v>
      </c>
      <c r="F168" s="528">
        <v>1</v>
      </c>
      <c r="G168" s="529"/>
      <c r="H168" s="600" t="str">
        <f t="shared" si="2"/>
        <v>Belum Diisi</v>
      </c>
      <c r="I168" s="590" t="s">
        <v>26</v>
      </c>
      <c r="J168" s="591" t="str">
        <f>IF($D$168="Y/T","Isi Sasaran",IF($E$168=0,0,IF(I168="Y",1,IF(I168="T",0,"Isi Dulu"))))</f>
        <v>Isi Sasaran</v>
      </c>
      <c r="K168" s="590" t="s">
        <v>26</v>
      </c>
      <c r="L168" s="591" t="str">
        <f>IF($D$168="Y/T","Isi Sasaran",IF($E$168=0,0,IF(K168="Y",1,IF(K168="T",0,"Isi Dulu"))))</f>
        <v>Isi Sasaran</v>
      </c>
      <c r="M168" s="848" t="s">
        <v>26</v>
      </c>
      <c r="N168" s="851" t="str">
        <f>IF(M168="Y",1,IF(M168="T",0,IF(M168="Y/T","Belum diisi","Error")))</f>
        <v>Belum diisi</v>
      </c>
      <c r="O168" s="517"/>
      <c r="P168" s="517"/>
      <c r="Q168" s="517"/>
      <c r="R168" s="517"/>
    </row>
    <row r="169" spans="2:18" s="527" customFormat="1" ht="15.75">
      <c r="B169" s="837"/>
      <c r="C169" s="840"/>
      <c r="D169" s="858"/>
      <c r="E169" s="855"/>
      <c r="F169" s="549">
        <v>2</v>
      </c>
      <c r="G169" s="550"/>
      <c r="H169" s="598" t="str">
        <f t="shared" si="2"/>
        <v>Belum Diisi</v>
      </c>
      <c r="I169" s="592" t="s">
        <v>26</v>
      </c>
      <c r="J169" s="593" t="str">
        <f>IF($D$168="Y/T","Isi Sasaran",IF($E$168=0,0,IF(I169="Y",1,IF(I169="T",0,"Isi Dulu"))))</f>
        <v>Isi Sasaran</v>
      </c>
      <c r="K169" s="592" t="s">
        <v>26</v>
      </c>
      <c r="L169" s="593" t="str">
        <f>IF($D$168="Y/T","Isi Sasaran",IF($E$168=0,0,IF(K169="Y",1,IF(K169="T",0,"Isi Dulu"))))</f>
        <v>Isi Sasaran</v>
      </c>
      <c r="M169" s="849"/>
      <c r="N169" s="852"/>
      <c r="O169" s="517"/>
      <c r="P169" s="517"/>
      <c r="Q169" s="517"/>
      <c r="R169" s="517"/>
    </row>
    <row r="170" spans="2:18" s="527" customFormat="1" ht="15.75">
      <c r="B170" s="837"/>
      <c r="C170" s="840"/>
      <c r="D170" s="858"/>
      <c r="E170" s="855"/>
      <c r="F170" s="549">
        <v>3</v>
      </c>
      <c r="G170" s="550"/>
      <c r="H170" s="598" t="str">
        <f t="shared" si="2"/>
        <v>Belum Diisi</v>
      </c>
      <c r="I170" s="592" t="s">
        <v>26</v>
      </c>
      <c r="J170" s="593" t="str">
        <f>IF($D$168="Y/T","Isi Sasaran",IF($E$168=0,0,IF(I170="Y",1,IF(I170="T",0,"Isi Dulu"))))</f>
        <v>Isi Sasaran</v>
      </c>
      <c r="K170" s="592" t="s">
        <v>26</v>
      </c>
      <c r="L170" s="593" t="str">
        <f>IF($D$168="Y/T","Isi Sasaran",IF($E$168=0,0,IF(K170="Y",1,IF(K170="T",0,"Isi Dulu"))))</f>
        <v>Isi Sasaran</v>
      </c>
      <c r="M170" s="849"/>
      <c r="N170" s="852"/>
      <c r="O170" s="517"/>
      <c r="P170" s="517"/>
      <c r="Q170" s="517"/>
      <c r="R170" s="517"/>
    </row>
    <row r="171" spans="2:18" s="527" customFormat="1" ht="15.75">
      <c r="B171" s="837"/>
      <c r="C171" s="840"/>
      <c r="D171" s="858"/>
      <c r="E171" s="855"/>
      <c r="F171" s="549">
        <v>4</v>
      </c>
      <c r="G171" s="550"/>
      <c r="H171" s="598" t="str">
        <f t="shared" si="2"/>
        <v>Belum Diisi</v>
      </c>
      <c r="I171" s="592" t="s">
        <v>26</v>
      </c>
      <c r="J171" s="593" t="str">
        <f>IF($D$168="Y/T","Isi Sasaran",IF($E$168=0,0,IF(I171="Y",1,IF(I171="T",0,"Isi Dulu"))))</f>
        <v>Isi Sasaran</v>
      </c>
      <c r="K171" s="592" t="s">
        <v>26</v>
      </c>
      <c r="L171" s="593" t="str">
        <f>IF($D$168="Y/T","Isi Sasaran",IF($E$168=0,0,IF(K171="Y",1,IF(K171="T",0,"Isi Dulu"))))</f>
        <v>Isi Sasaran</v>
      </c>
      <c r="M171" s="849"/>
      <c r="N171" s="852"/>
      <c r="O171" s="517"/>
      <c r="P171" s="517"/>
      <c r="Q171" s="517"/>
      <c r="R171" s="517"/>
    </row>
    <row r="172" spans="2:18" s="527" customFormat="1" ht="15.75">
      <c r="B172" s="838"/>
      <c r="C172" s="841"/>
      <c r="D172" s="859"/>
      <c r="E172" s="856"/>
      <c r="F172" s="569">
        <v>5</v>
      </c>
      <c r="G172" s="570"/>
      <c r="H172" s="599" t="str">
        <f t="shared" ref="H172:H207" si="3">IF(OR(J172="Isi Dulu",L172="Isi Dulu",J172="Isi Sasaran",L172="Isi Sasaran"),"Belum Diisi",IF(SUM(J172,L172)=2,1,IF(SUM(J172,L172)=1,0,IF(SUM(J172,L172)=0,0,"Error"))))</f>
        <v>Belum Diisi</v>
      </c>
      <c r="I172" s="595" t="s">
        <v>26</v>
      </c>
      <c r="J172" s="596" t="str">
        <f>IF($D$168="Y/T","Isi Sasaran",IF($E$168=0,0,IF(I172="Y",1,IF(I172="T",0,"Isi Dulu"))))</f>
        <v>Isi Sasaran</v>
      </c>
      <c r="K172" s="595" t="s">
        <v>26</v>
      </c>
      <c r="L172" s="596" t="str">
        <f>IF($D$168="Y/T","Isi Sasaran",IF($E$168=0,0,IF(K172="Y",1,IF(K172="T",0,"Isi Dulu"))))</f>
        <v>Isi Sasaran</v>
      </c>
      <c r="M172" s="850"/>
      <c r="N172" s="853"/>
      <c r="O172" s="517"/>
      <c r="P172" s="517"/>
      <c r="Q172" s="517"/>
      <c r="R172" s="517"/>
    </row>
    <row r="173" spans="2:18" s="527" customFormat="1" ht="15.75">
      <c r="B173" s="836">
        <v>14</v>
      </c>
      <c r="C173" s="839"/>
      <c r="D173" s="857" t="s">
        <v>26</v>
      </c>
      <c r="E173" s="854" t="str">
        <f>IF(D173="Y",1,IF(D173="T",0,IF(D173="Y/T","Belum diisi","Error")))</f>
        <v>Belum diisi</v>
      </c>
      <c r="F173" s="528">
        <v>1</v>
      </c>
      <c r="G173" s="529"/>
      <c r="H173" s="600" t="str">
        <f t="shared" si="3"/>
        <v>Belum Diisi</v>
      </c>
      <c r="I173" s="590" t="s">
        <v>26</v>
      </c>
      <c r="J173" s="591" t="str">
        <f>IF($D$173="Y/T","Isi Sasaran",IF($E$173=0,0,IF(I173="Y",1,IF(I173="T",0,"Isi Dulu"))))</f>
        <v>Isi Sasaran</v>
      </c>
      <c r="K173" s="590" t="s">
        <v>26</v>
      </c>
      <c r="L173" s="591" t="str">
        <f>IF($D$173="Y/T","Isi Sasaran",IF($E$173=0,0,IF(K173="Y",1,IF(K173="T",0,"Isi Dulu"))))</f>
        <v>Isi Sasaran</v>
      </c>
      <c r="M173" s="848" t="s">
        <v>26</v>
      </c>
      <c r="N173" s="851" t="str">
        <f>IF(M173="Y",1,IF(M173="T",0,IF(M173="Y/T","Belum diisi","Error")))</f>
        <v>Belum diisi</v>
      </c>
      <c r="O173" s="517"/>
      <c r="P173" s="517"/>
      <c r="Q173" s="517"/>
      <c r="R173" s="517"/>
    </row>
    <row r="174" spans="2:18" s="527" customFormat="1" ht="15.75">
      <c r="B174" s="837"/>
      <c r="C174" s="840"/>
      <c r="D174" s="858"/>
      <c r="E174" s="855"/>
      <c r="F174" s="549">
        <v>2</v>
      </c>
      <c r="G174" s="550"/>
      <c r="H174" s="598" t="str">
        <f t="shared" si="3"/>
        <v>Belum Diisi</v>
      </c>
      <c r="I174" s="592" t="s">
        <v>26</v>
      </c>
      <c r="J174" s="593" t="str">
        <f>IF($D$173="Y/T","Isi Sasaran",IF($E$173=0,0,IF(I174="Y",1,IF(I174="T",0,"Isi Dulu"))))</f>
        <v>Isi Sasaran</v>
      </c>
      <c r="K174" s="592" t="s">
        <v>26</v>
      </c>
      <c r="L174" s="593" t="str">
        <f>IF($D$173="Y/T","Isi Sasaran",IF($E$173=0,0,IF(K174="Y",1,IF(K174="T",0,"Isi Dulu"))))</f>
        <v>Isi Sasaran</v>
      </c>
      <c r="M174" s="849"/>
      <c r="N174" s="852"/>
      <c r="O174" s="517"/>
      <c r="P174" s="517"/>
      <c r="Q174" s="517"/>
      <c r="R174" s="517"/>
    </row>
    <row r="175" spans="2:18" s="527" customFormat="1" ht="15.75">
      <c r="B175" s="837"/>
      <c r="C175" s="840"/>
      <c r="D175" s="858"/>
      <c r="E175" s="855"/>
      <c r="F175" s="549">
        <v>3</v>
      </c>
      <c r="G175" s="550"/>
      <c r="H175" s="598" t="str">
        <f t="shared" si="3"/>
        <v>Belum Diisi</v>
      </c>
      <c r="I175" s="592" t="s">
        <v>26</v>
      </c>
      <c r="J175" s="593" t="str">
        <f>IF($D$173="Y/T","Isi Sasaran",IF($E$173=0,0,IF(I175="Y",1,IF(I175="T",0,"Isi Dulu"))))</f>
        <v>Isi Sasaran</v>
      </c>
      <c r="K175" s="592" t="s">
        <v>26</v>
      </c>
      <c r="L175" s="593" t="str">
        <f>IF($D$173="Y/T","Isi Sasaran",IF($E$173=0,0,IF(K175="Y",1,IF(K175="T",0,"Isi Dulu"))))</f>
        <v>Isi Sasaran</v>
      </c>
      <c r="M175" s="849"/>
      <c r="N175" s="852"/>
      <c r="O175" s="517"/>
      <c r="P175" s="517"/>
      <c r="Q175" s="517"/>
      <c r="R175" s="517"/>
    </row>
    <row r="176" spans="2:18" s="527" customFormat="1" ht="15.75">
      <c r="B176" s="837"/>
      <c r="C176" s="840"/>
      <c r="D176" s="858"/>
      <c r="E176" s="855"/>
      <c r="F176" s="549">
        <v>4</v>
      </c>
      <c r="G176" s="550"/>
      <c r="H176" s="598" t="str">
        <f t="shared" si="3"/>
        <v>Belum Diisi</v>
      </c>
      <c r="I176" s="592" t="s">
        <v>26</v>
      </c>
      <c r="J176" s="593" t="str">
        <f>IF($D$173="Y/T","Isi Sasaran",IF($E$173=0,0,IF(I176="Y",1,IF(I176="T",0,"Isi Dulu"))))</f>
        <v>Isi Sasaran</v>
      </c>
      <c r="K176" s="592" t="s">
        <v>26</v>
      </c>
      <c r="L176" s="593" t="str">
        <f>IF($D$173="Y/T","Isi Sasaran",IF($E$173=0,0,IF(K176="Y",1,IF(K176="T",0,"Isi Dulu"))))</f>
        <v>Isi Sasaran</v>
      </c>
      <c r="M176" s="849"/>
      <c r="N176" s="852"/>
      <c r="O176" s="517"/>
      <c r="P176" s="517"/>
      <c r="Q176" s="517"/>
      <c r="R176" s="517"/>
    </row>
    <row r="177" spans="2:18" s="527" customFormat="1" ht="15.75">
      <c r="B177" s="838"/>
      <c r="C177" s="841"/>
      <c r="D177" s="859"/>
      <c r="E177" s="856"/>
      <c r="F177" s="569">
        <v>5</v>
      </c>
      <c r="G177" s="570"/>
      <c r="H177" s="599" t="str">
        <f t="shared" si="3"/>
        <v>Belum Diisi</v>
      </c>
      <c r="I177" s="595" t="s">
        <v>26</v>
      </c>
      <c r="J177" s="596" t="str">
        <f>IF($D$173="Y/T","Isi Sasaran",IF($E$173=0,0,IF(I177="Y",1,IF(I177="T",0,"Isi Dulu"))))</f>
        <v>Isi Sasaran</v>
      </c>
      <c r="K177" s="595" t="s">
        <v>26</v>
      </c>
      <c r="L177" s="596" t="str">
        <f>IF($D$173="Y/T","Isi Sasaran",IF($E$173=0,0,IF(K177="Y",1,IF(K177="T",0,"Isi Dulu"))))</f>
        <v>Isi Sasaran</v>
      </c>
      <c r="M177" s="850"/>
      <c r="N177" s="853"/>
      <c r="O177" s="517"/>
      <c r="P177" s="517"/>
      <c r="Q177" s="517"/>
      <c r="R177" s="517"/>
    </row>
    <row r="178" spans="2:18" s="527" customFormat="1" ht="15.75">
      <c r="B178" s="836">
        <v>15</v>
      </c>
      <c r="C178" s="839"/>
      <c r="D178" s="857" t="s">
        <v>26</v>
      </c>
      <c r="E178" s="854" t="str">
        <f>IF(D178="Y",1,IF(D178="T",0,IF(D178="Y/T","Belum diisi","Error")))</f>
        <v>Belum diisi</v>
      </c>
      <c r="F178" s="528">
        <v>1</v>
      </c>
      <c r="G178" s="529"/>
      <c r="H178" s="600" t="str">
        <f t="shared" si="3"/>
        <v>Belum Diisi</v>
      </c>
      <c r="I178" s="590" t="s">
        <v>26</v>
      </c>
      <c r="J178" s="591" t="str">
        <f>IF($D$178="Y/T","Isi Sasaran",IF($E$178=0,0,IF(I178="Y",1,IF(I178="T",0,"Isi Dulu"))))</f>
        <v>Isi Sasaran</v>
      </c>
      <c r="K178" s="590" t="s">
        <v>26</v>
      </c>
      <c r="L178" s="591" t="str">
        <f>IF($D$178="Y/T","Isi Sasaran",IF($E$178=0,0,IF(K178="Y",1,IF(K178="T",0,"Isi Dulu"))))</f>
        <v>Isi Sasaran</v>
      </c>
      <c r="M178" s="848" t="s">
        <v>26</v>
      </c>
      <c r="N178" s="851" t="str">
        <f>IF(M178="Y",1,IF(M178="T",0,IF(M178="Y/T","Belum diisi","Error")))</f>
        <v>Belum diisi</v>
      </c>
      <c r="O178" s="517"/>
      <c r="P178" s="517"/>
      <c r="Q178" s="517"/>
      <c r="R178" s="517"/>
    </row>
    <row r="179" spans="2:18" s="527" customFormat="1" ht="15.75">
      <c r="B179" s="837"/>
      <c r="C179" s="840"/>
      <c r="D179" s="858"/>
      <c r="E179" s="855"/>
      <c r="F179" s="549">
        <v>2</v>
      </c>
      <c r="G179" s="550"/>
      <c r="H179" s="598" t="str">
        <f t="shared" si="3"/>
        <v>Belum Diisi</v>
      </c>
      <c r="I179" s="592" t="s">
        <v>26</v>
      </c>
      <c r="J179" s="593" t="str">
        <f>IF($D$178="Y/T","Isi Sasaran",IF($E$178=0,0,IF(I179="Y",1,IF(I179="T",0,"Isi Dulu"))))</f>
        <v>Isi Sasaran</v>
      </c>
      <c r="K179" s="592" t="s">
        <v>26</v>
      </c>
      <c r="L179" s="593" t="str">
        <f>IF($D$178="Y/T","Isi Sasaran",IF($E$178=0,0,IF(K179="Y",1,IF(K179="T",0,"Isi Dulu"))))</f>
        <v>Isi Sasaran</v>
      </c>
      <c r="M179" s="849"/>
      <c r="N179" s="852"/>
      <c r="O179" s="517"/>
      <c r="P179" s="517"/>
      <c r="Q179" s="517"/>
      <c r="R179" s="517"/>
    </row>
    <row r="180" spans="2:18" s="527" customFormat="1" ht="15.75">
      <c r="B180" s="837"/>
      <c r="C180" s="840"/>
      <c r="D180" s="858"/>
      <c r="E180" s="855"/>
      <c r="F180" s="549">
        <v>3</v>
      </c>
      <c r="G180" s="550"/>
      <c r="H180" s="598" t="str">
        <f t="shared" si="3"/>
        <v>Belum Diisi</v>
      </c>
      <c r="I180" s="592" t="s">
        <v>26</v>
      </c>
      <c r="J180" s="593" t="str">
        <f>IF($D$178="Y/T","Isi Sasaran",IF($E$178=0,0,IF(I180="Y",1,IF(I180="T",0,"Isi Dulu"))))</f>
        <v>Isi Sasaran</v>
      </c>
      <c r="K180" s="592" t="s">
        <v>26</v>
      </c>
      <c r="L180" s="593" t="str">
        <f>IF($D$178="Y/T","Isi Sasaran",IF($E$178=0,0,IF(K180="Y",1,IF(K180="T",0,"Isi Dulu"))))</f>
        <v>Isi Sasaran</v>
      </c>
      <c r="M180" s="849"/>
      <c r="N180" s="852"/>
      <c r="O180" s="517"/>
      <c r="P180" s="517"/>
      <c r="Q180" s="517"/>
      <c r="R180" s="517"/>
    </row>
    <row r="181" spans="2:18" s="527" customFormat="1" ht="15.75">
      <c r="B181" s="837"/>
      <c r="C181" s="840"/>
      <c r="D181" s="858"/>
      <c r="E181" s="855"/>
      <c r="F181" s="549">
        <v>4</v>
      </c>
      <c r="G181" s="550"/>
      <c r="H181" s="598" t="str">
        <f t="shared" si="3"/>
        <v>Belum Diisi</v>
      </c>
      <c r="I181" s="592" t="s">
        <v>26</v>
      </c>
      <c r="J181" s="593" t="str">
        <f>IF($D$178="Y/T","Isi Sasaran",IF($E$178=0,0,IF(I181="Y",1,IF(I181="T",0,"Isi Dulu"))))</f>
        <v>Isi Sasaran</v>
      </c>
      <c r="K181" s="592" t="s">
        <v>26</v>
      </c>
      <c r="L181" s="593" t="str">
        <f>IF($D$178="Y/T","Isi Sasaran",IF($E$178=0,0,IF(K181="Y",1,IF(K181="T",0,"Isi Dulu"))))</f>
        <v>Isi Sasaran</v>
      </c>
      <c r="M181" s="849"/>
      <c r="N181" s="852"/>
      <c r="O181" s="517"/>
      <c r="P181" s="517"/>
      <c r="Q181" s="517"/>
      <c r="R181" s="517"/>
    </row>
    <row r="182" spans="2:18" s="527" customFormat="1" ht="15.75">
      <c r="B182" s="838"/>
      <c r="C182" s="841"/>
      <c r="D182" s="859"/>
      <c r="E182" s="856"/>
      <c r="F182" s="569">
        <v>5</v>
      </c>
      <c r="G182" s="570"/>
      <c r="H182" s="599" t="str">
        <f t="shared" si="3"/>
        <v>Belum Diisi</v>
      </c>
      <c r="I182" s="595" t="s">
        <v>26</v>
      </c>
      <c r="J182" s="596" t="str">
        <f>IF($D$178="Y/T","Isi Sasaran",IF($E$178=0,0,IF(I182="Y",1,IF(I182="T",0,"Isi Dulu"))))</f>
        <v>Isi Sasaran</v>
      </c>
      <c r="K182" s="595" t="s">
        <v>26</v>
      </c>
      <c r="L182" s="596" t="str">
        <f>IF($D$178="Y/T","Isi Sasaran",IF($E$178=0,0,IF(K182="Y",1,IF(K182="T",0,"Isi Dulu"))))</f>
        <v>Isi Sasaran</v>
      </c>
      <c r="M182" s="850"/>
      <c r="N182" s="853"/>
      <c r="O182" s="517"/>
      <c r="P182" s="517"/>
      <c r="Q182" s="517"/>
      <c r="R182" s="517"/>
    </row>
    <row r="183" spans="2:18" s="527" customFormat="1" ht="15.75">
      <c r="B183" s="836">
        <v>16</v>
      </c>
      <c r="C183" s="839"/>
      <c r="D183" s="857" t="s">
        <v>26</v>
      </c>
      <c r="E183" s="854" t="str">
        <f>IF(D183="Y",1,IF(D183="T",0,IF(D183="Y/T","Belum diisi","Error")))</f>
        <v>Belum diisi</v>
      </c>
      <c r="F183" s="528">
        <v>1</v>
      </c>
      <c r="G183" s="529"/>
      <c r="H183" s="600" t="str">
        <f t="shared" si="3"/>
        <v>Belum Diisi</v>
      </c>
      <c r="I183" s="590" t="s">
        <v>26</v>
      </c>
      <c r="J183" s="591" t="str">
        <f>IF($D$183="Y/T","Isi Sasaran",IF($E$183=0,0,IF(I183="Y",1,IF(I183="T",0,"Isi Dulu"))))</f>
        <v>Isi Sasaran</v>
      </c>
      <c r="K183" s="590" t="s">
        <v>26</v>
      </c>
      <c r="L183" s="591" t="str">
        <f>IF($D$183="Y/T","Isi Sasaran",IF($E$183=0,0,IF(K183="Y",1,IF(K183="T",0,"Isi Dulu"))))</f>
        <v>Isi Sasaran</v>
      </c>
      <c r="M183" s="848" t="s">
        <v>26</v>
      </c>
      <c r="N183" s="851" t="str">
        <f>IF(M183="Y",1,IF(M183="T",0,IF(M183="Y/T","Belum diisi","Error")))</f>
        <v>Belum diisi</v>
      </c>
      <c r="O183" s="517"/>
      <c r="P183" s="517"/>
      <c r="Q183" s="517"/>
      <c r="R183" s="517"/>
    </row>
    <row r="184" spans="2:18" s="527" customFormat="1" ht="15.75">
      <c r="B184" s="837"/>
      <c r="C184" s="840"/>
      <c r="D184" s="858"/>
      <c r="E184" s="855"/>
      <c r="F184" s="549">
        <v>2</v>
      </c>
      <c r="G184" s="550"/>
      <c r="H184" s="598" t="str">
        <f t="shared" si="3"/>
        <v>Belum Diisi</v>
      </c>
      <c r="I184" s="592" t="s">
        <v>26</v>
      </c>
      <c r="J184" s="593" t="str">
        <f>IF($D$183="Y/T","Isi Sasaran",IF($E$183=0,0,IF(I184="Y",1,IF(I184="T",0,"Isi Dulu"))))</f>
        <v>Isi Sasaran</v>
      </c>
      <c r="K184" s="592" t="s">
        <v>26</v>
      </c>
      <c r="L184" s="593" t="str">
        <f>IF($D$183="Y/T","Isi Sasaran",IF($E$183=0,0,IF(K184="Y",1,IF(K184="T",0,"Isi Dulu"))))</f>
        <v>Isi Sasaran</v>
      </c>
      <c r="M184" s="849"/>
      <c r="N184" s="852"/>
      <c r="O184" s="517"/>
      <c r="P184" s="517"/>
      <c r="Q184" s="517"/>
      <c r="R184" s="517"/>
    </row>
    <row r="185" spans="2:18" s="527" customFormat="1" ht="15.75">
      <c r="B185" s="837"/>
      <c r="C185" s="840"/>
      <c r="D185" s="858"/>
      <c r="E185" s="855"/>
      <c r="F185" s="549">
        <v>3</v>
      </c>
      <c r="G185" s="550"/>
      <c r="H185" s="598" t="str">
        <f t="shared" si="3"/>
        <v>Belum Diisi</v>
      </c>
      <c r="I185" s="592" t="s">
        <v>26</v>
      </c>
      <c r="J185" s="593" t="str">
        <f>IF($D$183="Y/T","Isi Sasaran",IF($E$183=0,0,IF(I185="Y",1,IF(I185="T",0,"Isi Dulu"))))</f>
        <v>Isi Sasaran</v>
      </c>
      <c r="K185" s="592" t="s">
        <v>26</v>
      </c>
      <c r="L185" s="593" t="str">
        <f>IF($D$183="Y/T","Isi Sasaran",IF($E$183=0,0,IF(K185="Y",1,IF(K185="T",0,"Isi Dulu"))))</f>
        <v>Isi Sasaran</v>
      </c>
      <c r="M185" s="849"/>
      <c r="N185" s="852"/>
      <c r="O185" s="517"/>
      <c r="P185" s="517"/>
      <c r="Q185" s="517"/>
      <c r="R185" s="517"/>
    </row>
    <row r="186" spans="2:18" s="527" customFormat="1" ht="15.75">
      <c r="B186" s="837"/>
      <c r="C186" s="840"/>
      <c r="D186" s="858"/>
      <c r="E186" s="855"/>
      <c r="F186" s="549">
        <v>4</v>
      </c>
      <c r="G186" s="550"/>
      <c r="H186" s="598" t="str">
        <f t="shared" si="3"/>
        <v>Belum Diisi</v>
      </c>
      <c r="I186" s="592" t="s">
        <v>26</v>
      </c>
      <c r="J186" s="593" t="str">
        <f>IF($D$183="Y/T","Isi Sasaran",IF($E$183=0,0,IF(I186="Y",1,IF(I186="T",0,"Isi Dulu"))))</f>
        <v>Isi Sasaran</v>
      </c>
      <c r="K186" s="592" t="s">
        <v>26</v>
      </c>
      <c r="L186" s="593" t="str">
        <f>IF($D$183="Y/T","Isi Sasaran",IF($E$183=0,0,IF(K186="Y",1,IF(K186="T",0,"Isi Dulu"))))</f>
        <v>Isi Sasaran</v>
      </c>
      <c r="M186" s="849"/>
      <c r="N186" s="852"/>
      <c r="O186" s="517"/>
      <c r="P186" s="517"/>
      <c r="Q186" s="517"/>
      <c r="R186" s="517"/>
    </row>
    <row r="187" spans="2:18" s="527" customFormat="1" ht="15.75">
      <c r="B187" s="838"/>
      <c r="C187" s="841"/>
      <c r="D187" s="859"/>
      <c r="E187" s="856"/>
      <c r="F187" s="569">
        <v>5</v>
      </c>
      <c r="G187" s="570"/>
      <c r="H187" s="599" t="str">
        <f t="shared" si="3"/>
        <v>Belum Diisi</v>
      </c>
      <c r="I187" s="595" t="s">
        <v>26</v>
      </c>
      <c r="J187" s="596" t="str">
        <f>IF($D$183="Y/T","Isi Sasaran",IF($E$183=0,0,IF(I187="Y",1,IF(I187="T",0,"Isi Dulu"))))</f>
        <v>Isi Sasaran</v>
      </c>
      <c r="K187" s="595" t="s">
        <v>26</v>
      </c>
      <c r="L187" s="596" t="str">
        <f>IF($D$183="Y/T","Isi Sasaran",IF($E$183=0,0,IF(K187="Y",1,IF(K187="T",0,"Isi Dulu"))))</f>
        <v>Isi Sasaran</v>
      </c>
      <c r="M187" s="850"/>
      <c r="N187" s="853"/>
      <c r="O187" s="517"/>
      <c r="P187" s="517"/>
      <c r="Q187" s="517"/>
      <c r="R187" s="517"/>
    </row>
    <row r="188" spans="2:18" s="527" customFormat="1" ht="15.75">
      <c r="B188" s="836">
        <v>17</v>
      </c>
      <c r="C188" s="839"/>
      <c r="D188" s="857" t="s">
        <v>26</v>
      </c>
      <c r="E188" s="854" t="str">
        <f>IF(D188="Y",1,IF(D188="T",0,IF(D188="Y/T","Belum diisi","Error")))</f>
        <v>Belum diisi</v>
      </c>
      <c r="F188" s="528">
        <v>1</v>
      </c>
      <c r="G188" s="529"/>
      <c r="H188" s="600" t="str">
        <f t="shared" si="3"/>
        <v>Belum Diisi</v>
      </c>
      <c r="I188" s="590" t="s">
        <v>26</v>
      </c>
      <c r="J188" s="591" t="str">
        <f>IF($D$188="Y/T","Isi Sasaran",IF($E$188=0,0,IF(I188="Y",1,IF(I188="T",0,"Isi Dulu"))))</f>
        <v>Isi Sasaran</v>
      </c>
      <c r="K188" s="590" t="s">
        <v>26</v>
      </c>
      <c r="L188" s="591" t="str">
        <f>IF($D$188="Y/T","Isi Sasaran",IF($E$188=0,0,IF(K188="Y",1,IF(K188="T",0,"Isi Dulu"))))</f>
        <v>Isi Sasaran</v>
      </c>
      <c r="M188" s="848" t="s">
        <v>26</v>
      </c>
      <c r="N188" s="851" t="str">
        <f>IF(M188="Y",1,IF(M188="T",0,IF(M188="Y/T","Belum diisi","Error")))</f>
        <v>Belum diisi</v>
      </c>
      <c r="O188" s="517"/>
      <c r="P188" s="517"/>
      <c r="Q188" s="517"/>
      <c r="R188" s="517"/>
    </row>
    <row r="189" spans="2:18" s="527" customFormat="1" ht="15.75">
      <c r="B189" s="837"/>
      <c r="C189" s="840"/>
      <c r="D189" s="858"/>
      <c r="E189" s="855"/>
      <c r="F189" s="549">
        <v>2</v>
      </c>
      <c r="G189" s="550"/>
      <c r="H189" s="598" t="str">
        <f t="shared" si="3"/>
        <v>Belum Diisi</v>
      </c>
      <c r="I189" s="592" t="s">
        <v>26</v>
      </c>
      <c r="J189" s="593" t="str">
        <f>IF($D$188="Y/T","Isi Sasaran",IF($E$188=0,0,IF(I189="Y",1,IF(I189="T",0,"Isi Dulu"))))</f>
        <v>Isi Sasaran</v>
      </c>
      <c r="K189" s="592" t="s">
        <v>26</v>
      </c>
      <c r="L189" s="593" t="str">
        <f>IF($D$188="Y/T","Isi Sasaran",IF($E$188=0,0,IF(K189="Y",1,IF(K189="T",0,"Isi Dulu"))))</f>
        <v>Isi Sasaran</v>
      </c>
      <c r="M189" s="849"/>
      <c r="N189" s="852"/>
      <c r="O189" s="517"/>
      <c r="P189" s="517"/>
      <c r="Q189" s="517"/>
      <c r="R189" s="517"/>
    </row>
    <row r="190" spans="2:18" s="527" customFormat="1" ht="15.75">
      <c r="B190" s="837"/>
      <c r="C190" s="840"/>
      <c r="D190" s="858"/>
      <c r="E190" s="855"/>
      <c r="F190" s="549">
        <v>3</v>
      </c>
      <c r="G190" s="550"/>
      <c r="H190" s="598" t="str">
        <f t="shared" si="3"/>
        <v>Belum Diisi</v>
      </c>
      <c r="I190" s="592" t="s">
        <v>26</v>
      </c>
      <c r="J190" s="593" t="str">
        <f>IF($D$188="Y/T","Isi Sasaran",IF($E$188=0,0,IF(I190="Y",1,IF(I190="T",0,"Isi Dulu"))))</f>
        <v>Isi Sasaran</v>
      </c>
      <c r="K190" s="592" t="s">
        <v>26</v>
      </c>
      <c r="L190" s="593" t="str">
        <f>IF($D$188="Y/T","Isi Sasaran",IF($E$188=0,0,IF(K190="Y",1,IF(K190="T",0,"Isi Dulu"))))</f>
        <v>Isi Sasaran</v>
      </c>
      <c r="M190" s="849"/>
      <c r="N190" s="852"/>
      <c r="O190" s="517"/>
      <c r="P190" s="517"/>
      <c r="Q190" s="517"/>
      <c r="R190" s="517"/>
    </row>
    <row r="191" spans="2:18" s="527" customFormat="1" ht="15.75">
      <c r="B191" s="837"/>
      <c r="C191" s="840"/>
      <c r="D191" s="858"/>
      <c r="E191" s="855"/>
      <c r="F191" s="549">
        <v>4</v>
      </c>
      <c r="G191" s="550"/>
      <c r="H191" s="598" t="str">
        <f t="shared" si="3"/>
        <v>Belum Diisi</v>
      </c>
      <c r="I191" s="592" t="s">
        <v>26</v>
      </c>
      <c r="J191" s="593" t="str">
        <f>IF($D$188="Y/T","Isi Sasaran",IF($E$188=0,0,IF(I191="Y",1,IF(I191="T",0,"Isi Dulu"))))</f>
        <v>Isi Sasaran</v>
      </c>
      <c r="K191" s="592" t="s">
        <v>26</v>
      </c>
      <c r="L191" s="593" t="str">
        <f>IF($D$188="Y/T","Isi Sasaran",IF($E$188=0,0,IF(K191="Y",1,IF(K191="T",0,"Isi Dulu"))))</f>
        <v>Isi Sasaran</v>
      </c>
      <c r="M191" s="849"/>
      <c r="N191" s="852"/>
      <c r="O191" s="517"/>
      <c r="P191" s="517"/>
      <c r="Q191" s="517"/>
      <c r="R191" s="517"/>
    </row>
    <row r="192" spans="2:18" s="527" customFormat="1" ht="15.75">
      <c r="B192" s="838"/>
      <c r="C192" s="841"/>
      <c r="D192" s="859"/>
      <c r="E192" s="856"/>
      <c r="F192" s="569">
        <v>5</v>
      </c>
      <c r="G192" s="570"/>
      <c r="H192" s="599" t="str">
        <f t="shared" si="3"/>
        <v>Belum Diisi</v>
      </c>
      <c r="I192" s="595" t="s">
        <v>26</v>
      </c>
      <c r="J192" s="596" t="str">
        <f>IF($D$188="Y/T","Isi Sasaran",IF($E$188=0,0,IF(I192="Y",1,IF(I192="T",0,"Isi Dulu"))))</f>
        <v>Isi Sasaran</v>
      </c>
      <c r="K192" s="595" t="s">
        <v>26</v>
      </c>
      <c r="L192" s="596" t="str">
        <f>IF($D$188="Y/T","Isi Sasaran",IF($E$188=0,0,IF(K192="Y",1,IF(K192="T",0,"Isi Dulu"))))</f>
        <v>Isi Sasaran</v>
      </c>
      <c r="M192" s="850"/>
      <c r="N192" s="853"/>
      <c r="O192" s="517"/>
      <c r="P192" s="517"/>
      <c r="Q192" s="517"/>
      <c r="R192" s="517"/>
    </row>
    <row r="193" spans="2:18" s="527" customFormat="1" ht="15.75">
      <c r="B193" s="836">
        <v>18</v>
      </c>
      <c r="C193" s="839"/>
      <c r="D193" s="857" t="s">
        <v>26</v>
      </c>
      <c r="E193" s="854" t="str">
        <f>IF(D193="Y",1,IF(D193="T",0,IF(D193="Y/T","Belum diisi","Error")))</f>
        <v>Belum diisi</v>
      </c>
      <c r="F193" s="528">
        <v>1</v>
      </c>
      <c r="G193" s="529"/>
      <c r="H193" s="600" t="str">
        <f t="shared" si="3"/>
        <v>Belum Diisi</v>
      </c>
      <c r="I193" s="590" t="s">
        <v>26</v>
      </c>
      <c r="J193" s="591" t="str">
        <f>IF($D$193="Y/T","Isi Sasaran",IF($E$193=0,0,IF(I193="Y",1,IF(I193="T",0,"Isi Dulu"))))</f>
        <v>Isi Sasaran</v>
      </c>
      <c r="K193" s="590" t="s">
        <v>26</v>
      </c>
      <c r="L193" s="591" t="str">
        <f>IF($D$193="Y/T","Isi Sasaran",IF($E$193=0,0,IF(K193="Y",1,IF(K193="T",0,"Isi Dulu"))))</f>
        <v>Isi Sasaran</v>
      </c>
      <c r="M193" s="848" t="s">
        <v>26</v>
      </c>
      <c r="N193" s="851" t="str">
        <f>IF(M193="Y",1,IF(M193="T",0,IF(M193="Y/T","Belum diisi","Error")))</f>
        <v>Belum diisi</v>
      </c>
      <c r="O193" s="517"/>
      <c r="P193" s="517"/>
      <c r="Q193" s="517"/>
      <c r="R193" s="517"/>
    </row>
    <row r="194" spans="2:18" s="527" customFormat="1" ht="15.75">
      <c r="B194" s="837"/>
      <c r="C194" s="840"/>
      <c r="D194" s="858"/>
      <c r="E194" s="855"/>
      <c r="F194" s="549">
        <v>2</v>
      </c>
      <c r="G194" s="550"/>
      <c r="H194" s="598" t="str">
        <f t="shared" si="3"/>
        <v>Belum Diisi</v>
      </c>
      <c r="I194" s="592" t="s">
        <v>26</v>
      </c>
      <c r="J194" s="593" t="str">
        <f>IF($D$193="Y/T","Isi Sasaran",IF($E$193=0,0,IF(I194="Y",1,IF(I194="T",0,"Isi Dulu"))))</f>
        <v>Isi Sasaran</v>
      </c>
      <c r="K194" s="592" t="s">
        <v>26</v>
      </c>
      <c r="L194" s="593" t="str">
        <f>IF($D$193="Y/T","Isi Sasaran",IF($E$193=0,0,IF(K194="Y",1,IF(K194="T",0,"Isi Dulu"))))</f>
        <v>Isi Sasaran</v>
      </c>
      <c r="M194" s="849"/>
      <c r="N194" s="852"/>
      <c r="O194" s="517"/>
      <c r="P194" s="517"/>
      <c r="Q194" s="517"/>
      <c r="R194" s="517"/>
    </row>
    <row r="195" spans="2:18" s="527" customFormat="1" ht="15.75">
      <c r="B195" s="837"/>
      <c r="C195" s="840"/>
      <c r="D195" s="858"/>
      <c r="E195" s="855"/>
      <c r="F195" s="549">
        <v>3</v>
      </c>
      <c r="G195" s="550"/>
      <c r="H195" s="598" t="str">
        <f t="shared" si="3"/>
        <v>Belum Diisi</v>
      </c>
      <c r="I195" s="592" t="s">
        <v>26</v>
      </c>
      <c r="J195" s="593" t="str">
        <f>IF($D$193="Y/T","Isi Sasaran",IF($E$193=0,0,IF(I195="Y",1,IF(I195="T",0,"Isi Dulu"))))</f>
        <v>Isi Sasaran</v>
      </c>
      <c r="K195" s="592" t="s">
        <v>26</v>
      </c>
      <c r="L195" s="593" t="str">
        <f>IF($D$193="Y/T","Isi Sasaran",IF($E$193=0,0,IF(K195="Y",1,IF(K195="T",0,"Isi Dulu"))))</f>
        <v>Isi Sasaran</v>
      </c>
      <c r="M195" s="849"/>
      <c r="N195" s="852"/>
      <c r="O195" s="517"/>
      <c r="P195" s="517"/>
      <c r="Q195" s="517"/>
      <c r="R195" s="517"/>
    </row>
    <row r="196" spans="2:18" s="527" customFormat="1" ht="15.75">
      <c r="B196" s="837"/>
      <c r="C196" s="840"/>
      <c r="D196" s="858"/>
      <c r="E196" s="855"/>
      <c r="F196" s="549">
        <v>4</v>
      </c>
      <c r="G196" s="550"/>
      <c r="H196" s="598" t="str">
        <f t="shared" si="3"/>
        <v>Belum Diisi</v>
      </c>
      <c r="I196" s="592" t="s">
        <v>26</v>
      </c>
      <c r="J196" s="593" t="str">
        <f>IF($D$193="Y/T","Isi Sasaran",IF($E$193=0,0,IF(I196="Y",1,IF(I196="T",0,"Isi Dulu"))))</f>
        <v>Isi Sasaran</v>
      </c>
      <c r="K196" s="592" t="s">
        <v>26</v>
      </c>
      <c r="L196" s="593" t="str">
        <f>IF($D$193="Y/T","Isi Sasaran",IF($E$193=0,0,IF(K196="Y",1,IF(K196="T",0,"Isi Dulu"))))</f>
        <v>Isi Sasaran</v>
      </c>
      <c r="M196" s="849"/>
      <c r="N196" s="852"/>
      <c r="O196" s="517"/>
      <c r="P196" s="517"/>
      <c r="Q196" s="517"/>
      <c r="R196" s="517"/>
    </row>
    <row r="197" spans="2:18" s="527" customFormat="1" ht="15.75">
      <c r="B197" s="838"/>
      <c r="C197" s="841"/>
      <c r="D197" s="859"/>
      <c r="E197" s="856"/>
      <c r="F197" s="569">
        <v>5</v>
      </c>
      <c r="G197" s="570"/>
      <c r="H197" s="599" t="str">
        <f t="shared" si="3"/>
        <v>Belum Diisi</v>
      </c>
      <c r="I197" s="595" t="s">
        <v>26</v>
      </c>
      <c r="J197" s="596" t="str">
        <f>IF($D$193="Y/T","Isi Sasaran",IF($E$193=0,0,IF(I197="Y",1,IF(I197="T",0,"Isi Dulu"))))</f>
        <v>Isi Sasaran</v>
      </c>
      <c r="K197" s="595" t="s">
        <v>26</v>
      </c>
      <c r="L197" s="596" t="str">
        <f>IF($D$193="Y/T","Isi Sasaran",IF($E$193=0,0,IF(K197="Y",1,IF(K197="T",0,"Isi Dulu"))))</f>
        <v>Isi Sasaran</v>
      </c>
      <c r="M197" s="850"/>
      <c r="N197" s="853"/>
      <c r="O197" s="517"/>
      <c r="P197" s="517"/>
      <c r="Q197" s="517"/>
      <c r="R197" s="517"/>
    </row>
    <row r="198" spans="2:18" s="527" customFormat="1" ht="15.75">
      <c r="B198" s="836">
        <v>19</v>
      </c>
      <c r="C198" s="839"/>
      <c r="D198" s="857" t="s">
        <v>26</v>
      </c>
      <c r="E198" s="854" t="str">
        <f>IF(D198="Y",1,IF(D198="T",0,IF(D198="Y/T","Belum diisi","Error")))</f>
        <v>Belum diisi</v>
      </c>
      <c r="F198" s="528">
        <v>1</v>
      </c>
      <c r="G198" s="529"/>
      <c r="H198" s="600" t="str">
        <f t="shared" si="3"/>
        <v>Belum Diisi</v>
      </c>
      <c r="I198" s="590" t="s">
        <v>26</v>
      </c>
      <c r="J198" s="591" t="str">
        <f>IF($D$198="Y/T","Isi Sasaran",IF($E$198=0,0,IF(I198="Y",1,IF(I198="T",0,"Isi Dulu"))))</f>
        <v>Isi Sasaran</v>
      </c>
      <c r="K198" s="590" t="s">
        <v>26</v>
      </c>
      <c r="L198" s="591" t="str">
        <f>IF($D$198="Y/T","Isi Sasaran",IF($E$198=0,0,IF(K198="Y",1,IF(K198="T",0,"Isi Dulu"))))</f>
        <v>Isi Sasaran</v>
      </c>
      <c r="M198" s="848" t="s">
        <v>26</v>
      </c>
      <c r="N198" s="851" t="str">
        <f>IF(M198="Y",1,IF(M198="T",0,IF(M198="Y/T","Belum diisi","Error")))</f>
        <v>Belum diisi</v>
      </c>
      <c r="O198" s="517"/>
      <c r="P198" s="517"/>
      <c r="Q198" s="517"/>
      <c r="R198" s="517"/>
    </row>
    <row r="199" spans="2:18" s="527" customFormat="1" ht="15.75">
      <c r="B199" s="837"/>
      <c r="C199" s="840"/>
      <c r="D199" s="858"/>
      <c r="E199" s="855"/>
      <c r="F199" s="549">
        <v>2</v>
      </c>
      <c r="G199" s="550"/>
      <c r="H199" s="598" t="str">
        <f t="shared" si="3"/>
        <v>Belum Diisi</v>
      </c>
      <c r="I199" s="592" t="s">
        <v>26</v>
      </c>
      <c r="J199" s="593" t="str">
        <f>IF($D$198="Y/T","Isi Sasaran",IF($E$198=0,0,IF(I199="Y",1,IF(I199="T",0,"Isi Dulu"))))</f>
        <v>Isi Sasaran</v>
      </c>
      <c r="K199" s="592" t="s">
        <v>26</v>
      </c>
      <c r="L199" s="593" t="str">
        <f>IF($D$198="Y/T","Isi Sasaran",IF($E$198=0,0,IF(K199="Y",1,IF(K199="T",0,"Isi Dulu"))))</f>
        <v>Isi Sasaran</v>
      </c>
      <c r="M199" s="849"/>
      <c r="N199" s="852"/>
      <c r="O199" s="517"/>
      <c r="P199" s="517"/>
      <c r="Q199" s="517"/>
      <c r="R199" s="517"/>
    </row>
    <row r="200" spans="2:18" s="527" customFormat="1" ht="15.75">
      <c r="B200" s="837"/>
      <c r="C200" s="840"/>
      <c r="D200" s="858"/>
      <c r="E200" s="855"/>
      <c r="F200" s="549">
        <v>3</v>
      </c>
      <c r="G200" s="550"/>
      <c r="H200" s="598" t="str">
        <f t="shared" si="3"/>
        <v>Belum Diisi</v>
      </c>
      <c r="I200" s="592" t="s">
        <v>26</v>
      </c>
      <c r="J200" s="593" t="str">
        <f>IF($D$198="Y/T","Isi Sasaran",IF($E$198=0,0,IF(I200="Y",1,IF(I200="T",0,"Isi Dulu"))))</f>
        <v>Isi Sasaran</v>
      </c>
      <c r="K200" s="592" t="s">
        <v>26</v>
      </c>
      <c r="L200" s="593" t="str">
        <f>IF($D$198="Y/T","Isi Sasaran",IF($E$198=0,0,IF(K200="Y",1,IF(K200="T",0,"Isi Dulu"))))</f>
        <v>Isi Sasaran</v>
      </c>
      <c r="M200" s="849"/>
      <c r="N200" s="852"/>
      <c r="O200" s="517"/>
      <c r="P200" s="517"/>
      <c r="Q200" s="517"/>
      <c r="R200" s="517"/>
    </row>
    <row r="201" spans="2:18" s="527" customFormat="1" ht="15.75">
      <c r="B201" s="837"/>
      <c r="C201" s="840"/>
      <c r="D201" s="858"/>
      <c r="E201" s="855"/>
      <c r="F201" s="549">
        <v>4</v>
      </c>
      <c r="G201" s="550"/>
      <c r="H201" s="598" t="str">
        <f t="shared" si="3"/>
        <v>Belum Diisi</v>
      </c>
      <c r="I201" s="592" t="s">
        <v>26</v>
      </c>
      <c r="J201" s="593" t="str">
        <f>IF($D$198="Y/T","Isi Sasaran",IF($E$198=0,0,IF(I201="Y",1,IF(I201="T",0,"Isi Dulu"))))</f>
        <v>Isi Sasaran</v>
      </c>
      <c r="K201" s="592" t="s">
        <v>26</v>
      </c>
      <c r="L201" s="593" t="str">
        <f>IF($D$198="Y/T","Isi Sasaran",IF($E$198=0,0,IF(K201="Y",1,IF(K201="T",0,"Isi Dulu"))))</f>
        <v>Isi Sasaran</v>
      </c>
      <c r="M201" s="849"/>
      <c r="N201" s="852"/>
      <c r="O201" s="517"/>
      <c r="P201" s="517"/>
      <c r="Q201" s="517"/>
      <c r="R201" s="517"/>
    </row>
    <row r="202" spans="2:18" s="527" customFormat="1" ht="15.75">
      <c r="B202" s="838"/>
      <c r="C202" s="841"/>
      <c r="D202" s="859"/>
      <c r="E202" s="856"/>
      <c r="F202" s="569">
        <v>5</v>
      </c>
      <c r="G202" s="570"/>
      <c r="H202" s="599" t="str">
        <f t="shared" si="3"/>
        <v>Belum Diisi</v>
      </c>
      <c r="I202" s="595" t="s">
        <v>26</v>
      </c>
      <c r="J202" s="596" t="str">
        <f>IF($D$198="Y/T","Isi Sasaran",IF($E$198=0,0,IF(I202="Y",1,IF(I202="T",0,"Isi Dulu"))))</f>
        <v>Isi Sasaran</v>
      </c>
      <c r="K202" s="595" t="s">
        <v>26</v>
      </c>
      <c r="L202" s="596" t="str">
        <f>IF($D$198="Y/T","Isi Sasaran",IF($E$198=0,0,IF(K202="Y",1,IF(K202="T",0,"Isi Dulu"))))</f>
        <v>Isi Sasaran</v>
      </c>
      <c r="M202" s="850"/>
      <c r="N202" s="853"/>
      <c r="O202" s="517"/>
      <c r="P202" s="517"/>
      <c r="Q202" s="517"/>
      <c r="R202" s="517"/>
    </row>
    <row r="203" spans="2:18" s="527" customFormat="1" ht="15.75">
      <c r="B203" s="836">
        <v>20</v>
      </c>
      <c r="C203" s="839"/>
      <c r="D203" s="857" t="s">
        <v>26</v>
      </c>
      <c r="E203" s="854" t="str">
        <f>IF(D203="Y",1,IF(D203="T",0,IF(D203="Y/T","Belum diisi","Error")))</f>
        <v>Belum diisi</v>
      </c>
      <c r="F203" s="528">
        <v>1</v>
      </c>
      <c r="G203" s="529"/>
      <c r="H203" s="600" t="str">
        <f t="shared" si="3"/>
        <v>Belum Diisi</v>
      </c>
      <c r="I203" s="590" t="s">
        <v>26</v>
      </c>
      <c r="J203" s="591" t="str">
        <f>IF($D$203="Y/T","Isi Sasaran",IF($E$203=0,0,IF(I203="Y",1,IF(I203="T",0,"Isi Dulu"))))</f>
        <v>Isi Sasaran</v>
      </c>
      <c r="K203" s="590" t="s">
        <v>26</v>
      </c>
      <c r="L203" s="591" t="str">
        <f>IF($D$203="Y/T","Isi Sasaran",IF($E$203=0,0,IF(K203="Y",1,IF(K203="T",0,"Isi Dulu"))))</f>
        <v>Isi Sasaran</v>
      </c>
      <c r="M203" s="848" t="s">
        <v>26</v>
      </c>
      <c r="N203" s="851" t="str">
        <f>IF(M203="Y",1,IF(M203="T",0,IF(M203="Y/T","Belum diisi","Error")))</f>
        <v>Belum diisi</v>
      </c>
      <c r="O203" s="517"/>
      <c r="P203" s="517"/>
      <c r="Q203" s="517"/>
      <c r="R203" s="517"/>
    </row>
    <row r="204" spans="2:18" s="527" customFormat="1" ht="15.75">
      <c r="B204" s="837"/>
      <c r="C204" s="840"/>
      <c r="D204" s="858"/>
      <c r="E204" s="855"/>
      <c r="F204" s="549">
        <v>2</v>
      </c>
      <c r="G204" s="550"/>
      <c r="H204" s="598" t="str">
        <f t="shared" si="3"/>
        <v>Belum Diisi</v>
      </c>
      <c r="I204" s="592" t="s">
        <v>26</v>
      </c>
      <c r="J204" s="593" t="str">
        <f>IF($D$203="Y/T","Isi Sasaran",IF($E$203=0,0,IF(I204="Y",1,IF(I204="T",0,"Isi Dulu"))))</f>
        <v>Isi Sasaran</v>
      </c>
      <c r="K204" s="592" t="s">
        <v>26</v>
      </c>
      <c r="L204" s="593" t="str">
        <f>IF($D$203="Y/T","Isi Sasaran",IF($E$203=0,0,IF(K204="Y",1,IF(K204="T",0,"Isi Dulu"))))</f>
        <v>Isi Sasaran</v>
      </c>
      <c r="M204" s="849"/>
      <c r="N204" s="852"/>
      <c r="O204" s="517"/>
      <c r="P204" s="517"/>
      <c r="Q204" s="517"/>
      <c r="R204" s="517"/>
    </row>
    <row r="205" spans="2:18" s="527" customFormat="1" ht="15.75">
      <c r="B205" s="837"/>
      <c r="C205" s="840"/>
      <c r="D205" s="858"/>
      <c r="E205" s="855"/>
      <c r="F205" s="549">
        <v>3</v>
      </c>
      <c r="G205" s="550"/>
      <c r="H205" s="598" t="str">
        <f t="shared" si="3"/>
        <v>Belum Diisi</v>
      </c>
      <c r="I205" s="592" t="s">
        <v>26</v>
      </c>
      <c r="J205" s="593" t="str">
        <f>IF($D$203="Y/T","Isi Sasaran",IF($E$203=0,0,IF(I205="Y",1,IF(I205="T",0,"Isi Dulu"))))</f>
        <v>Isi Sasaran</v>
      </c>
      <c r="K205" s="592" t="s">
        <v>26</v>
      </c>
      <c r="L205" s="593" t="str">
        <f>IF($D$203="Y/T","Isi Sasaran",IF($E$203=0,0,IF(K205="Y",1,IF(K205="T",0,"Isi Dulu"))))</f>
        <v>Isi Sasaran</v>
      </c>
      <c r="M205" s="849"/>
      <c r="N205" s="852"/>
      <c r="O205" s="517"/>
      <c r="P205" s="517"/>
      <c r="Q205" s="517"/>
      <c r="R205" s="517"/>
    </row>
    <row r="206" spans="2:18" s="527" customFormat="1" ht="15.75">
      <c r="B206" s="837"/>
      <c r="C206" s="840"/>
      <c r="D206" s="858"/>
      <c r="E206" s="855"/>
      <c r="F206" s="549">
        <v>4</v>
      </c>
      <c r="G206" s="550"/>
      <c r="H206" s="598" t="str">
        <f t="shared" si="3"/>
        <v>Belum Diisi</v>
      </c>
      <c r="I206" s="592" t="s">
        <v>26</v>
      </c>
      <c r="J206" s="593" t="str">
        <f>IF($D$203="Y/T","Isi Sasaran",IF($E$203=0,0,IF(I206="Y",1,IF(I206="T",0,"Isi Dulu"))))</f>
        <v>Isi Sasaran</v>
      </c>
      <c r="K206" s="592" t="s">
        <v>26</v>
      </c>
      <c r="L206" s="593" t="str">
        <f>IF($D$203="Y/T","Isi Sasaran",IF($E$203=0,0,IF(K206="Y",1,IF(K206="T",0,"Isi Dulu"))))</f>
        <v>Isi Sasaran</v>
      </c>
      <c r="M206" s="849"/>
      <c r="N206" s="852"/>
      <c r="O206" s="517"/>
      <c r="P206" s="517"/>
      <c r="Q206" s="517"/>
      <c r="R206" s="517"/>
    </row>
    <row r="207" spans="2:18" s="527" customFormat="1" ht="15.75">
      <c r="B207" s="838"/>
      <c r="C207" s="841"/>
      <c r="D207" s="859"/>
      <c r="E207" s="856"/>
      <c r="F207" s="569">
        <v>5</v>
      </c>
      <c r="G207" s="570"/>
      <c r="H207" s="599" t="str">
        <f t="shared" si="3"/>
        <v>Belum Diisi</v>
      </c>
      <c r="I207" s="595" t="s">
        <v>26</v>
      </c>
      <c r="J207" s="596" t="str">
        <f>IF($D$203="Y/T","Isi Sasaran",IF($E$203=0,0,IF(I207="Y",1,IF(I207="T",0,"Isi Dulu"))))</f>
        <v>Isi Sasaran</v>
      </c>
      <c r="K207" s="595" t="s">
        <v>26</v>
      </c>
      <c r="L207" s="596" t="str">
        <f>IF($D$203="Y/T","Isi Sasaran",IF($E$203=0,0,IF(K207="Y",1,IF(K207="T",0,"Isi Dulu"))))</f>
        <v>Isi Sasaran</v>
      </c>
      <c r="M207" s="850"/>
      <c r="N207" s="853"/>
      <c r="O207" s="517"/>
      <c r="P207" s="517"/>
      <c r="Q207" s="517"/>
      <c r="R207" s="517"/>
    </row>
    <row r="208" spans="2:18" s="527" customFormat="1" ht="15.75">
      <c r="B208" s="580"/>
      <c r="C208" s="581"/>
      <c r="D208" s="582"/>
      <c r="E208" s="605" t="e">
        <f>AVERAGE(E108:E207)</f>
        <v>#DIV/0!</v>
      </c>
      <c r="F208" s="580"/>
      <c r="G208" s="583"/>
      <c r="H208" s="602" t="e">
        <f>(IF($D108="Y/T",0,AVERAGE(H108:H112))+IF($D113="Y/T",0,AVERAGE(H113:H117))+IF($D118="Y/T",0,AVERAGE(H118:H122))+IF($D123="Y/T",0,AVERAGE(H123:H127))+IF($D128="Y/T",0,AVERAGE(H128:H132))+IF($D133="Y/T",0,AVERAGE(H133:H137))+IF($D138="Y/T",0,AVERAGE(H138:H142))+IF($D143="Y/T",0,AVERAGE(H143:H147))+IF($D148="Y/T",0,AVERAGE(H148:H152))+IF($D153="Y/T",0,AVERAGE(H153:H157))+IF($D158="Y/T",0,AVERAGE(H158:H162))+IF($D163="Y/T",0,AVERAGE(H163:H167))+IF($D168="Y/T",0,AVERAGE(H168:H172))+IF($D173="Y/T",0,AVERAGE(H173:H177))+IF($D178="Y/T",0,AVERAGE(H178:H182))+IF($D183="Y/T",0,AVERAGE(H183:H187))+IF($D188="Y/T",0,AVERAGE(H188:H192))+IF($D193="Y/T",0,AVERAGE(H193:H197))+IF($D198="Y/T",0,AVERAGE(H198:H202))+IF($D203="Y/T",0,AVERAGE(H203:H207)))/(COUNTIF($D108:$D207,"Y")+COUNTIF($D108:$D207,"T"))</f>
        <v>#DIV/0!</v>
      </c>
      <c r="I208" s="582"/>
      <c r="J208" s="602" t="e">
        <f>(IF($D108="Y/T",0,AVERAGE(J108:J112))+IF($D113="Y/T",0,AVERAGE(J113:J117))+IF($D118="Y/T",0,AVERAGE(J118:J122))+IF($D123="Y/T",0,AVERAGE(J123:J127))+IF($D128="Y/T",0,AVERAGE(J128:J132))+IF($D133="Y/T",0,AVERAGE(J133:J137))+IF($D138="Y/T",0,AVERAGE(J138:J142))+IF($D143="Y/T",0,AVERAGE(J143:J147))+IF($D148="Y/T",0,AVERAGE(J148:J152))+IF($D153="Y/T",0,AVERAGE(J153:J157))+IF($D158="Y/T",0,AVERAGE(J158:J162))+IF($D163="Y/T",0,AVERAGE(J163:J167))+IF($D168="Y/T",0,AVERAGE(J168:J172))+IF($D173="Y/T",0,AVERAGE(J173:J177))+IF($D178="Y/T",0,AVERAGE(J178:J182))+IF($D183="Y/T",0,AVERAGE(J183:J187))+IF($D188="Y/T",0,AVERAGE(J188:J192))+IF($D193="Y/T",0,AVERAGE(J193:J197))+IF($D198="Y/T",0,AVERAGE(J198:J202))+IF($D203="Y/T",0,AVERAGE(J203:J207)))/(COUNTIF($D108:$D207,"Y")+COUNTIF($D108:$D207,"T"))</f>
        <v>#DIV/0!</v>
      </c>
      <c r="K208" s="582"/>
      <c r="L208" s="602" t="e">
        <f>(IF($D108="Y/T",0,AVERAGE(L108:L112))+IF($D113="Y/T",0,AVERAGE(L113:L117))+IF($D118="Y/T",0,AVERAGE(L118:L122))+IF($D123="Y/T",0,AVERAGE(L123:L127))+IF($D128="Y/T",0,AVERAGE(L128:L132))+IF($D133="Y/T",0,AVERAGE(L133:L137))+IF($D138="Y/T",0,AVERAGE(L138:L142))+IF($D143="Y/T",0,AVERAGE(L143:L147))+IF($D148="Y/T",0,AVERAGE(L148:L152))+IF($D153="Y/T",0,AVERAGE(L153:L157))+IF($D158="Y/T",0,AVERAGE(L158:L162))+IF($D163="Y/T",0,AVERAGE(L163:L167))+IF($D168="Y/T",0,AVERAGE(L168:L172))+IF($D173="Y/T",0,AVERAGE(L173:L177))+IF($D178="Y/T",0,AVERAGE(L178:L182))+IF($D183="Y/T",0,AVERAGE(L183:L187))+IF($D188="Y/T",0,AVERAGE(L188:L192))+IF($D193="Y/T",0,AVERAGE(L193:L197))+IF($D198="Y/T",0,AVERAGE(L198:L202))+IF($D203="Y/T",0,AVERAGE(L203:L207)))/(COUNTIF($D108:$D207,"Y")+COUNTIF($D108:$D207,"T"))</f>
        <v>#DIV/0!</v>
      </c>
      <c r="M208" s="606"/>
      <c r="N208" s="602" t="e">
        <f>AVERAGE(N108:N207)</f>
        <v>#DIV/0!</v>
      </c>
      <c r="O208" s="517"/>
      <c r="P208" s="517"/>
      <c r="Q208" s="517"/>
      <c r="R208" s="517"/>
    </row>
    <row r="209" spans="2:18" s="527" customFormat="1" ht="15.75">
      <c r="B209" s="865" t="s">
        <v>507</v>
      </c>
      <c r="C209" s="865"/>
      <c r="D209" s="865"/>
      <c r="E209" s="865"/>
      <c r="F209" s="865"/>
      <c r="G209" s="865"/>
      <c r="H209" s="865"/>
      <c r="I209" s="865"/>
      <c r="J209" s="865"/>
      <c r="K209" s="865"/>
      <c r="L209" s="865"/>
      <c r="M209" s="865"/>
      <c r="N209" s="866"/>
      <c r="O209" s="517"/>
      <c r="P209" s="517"/>
      <c r="Q209" s="517"/>
      <c r="R209" s="517"/>
    </row>
    <row r="210" spans="2:18" s="527" customFormat="1" ht="15.75">
      <c r="B210" s="836">
        <v>1</v>
      </c>
      <c r="C210" s="839"/>
      <c r="D210" s="857" t="s">
        <v>26</v>
      </c>
      <c r="E210" s="854" t="str">
        <f>IF(D210="Y",1,IF(D210="T",0,IF(D210="Y/T","Belum diisi","Error")))</f>
        <v>Belum diisi</v>
      </c>
      <c r="F210" s="528">
        <v>1</v>
      </c>
      <c r="G210" s="529"/>
      <c r="H210" s="589" t="str">
        <f>IF(OR(J210="Isi Dulu",L210="Isi Dulu",J210="Isi Sasaran",L210="Isi Sasaran"),"Belum Diisi",IF(SUM(J210,L210)=2,1,IF(SUM(J210,L210)=1,0,IF(SUM(J210,L210)=0,0,"Error"))))</f>
        <v>Belum Diisi</v>
      </c>
      <c r="I210" s="590" t="s">
        <v>26</v>
      </c>
      <c r="J210" s="591" t="str">
        <f>IF($D$210="Y/T","Isi Sasaran",IF($E$210=0,0,IF(I210="Y",1,IF(I210="T",0,"Isi Dulu"))))</f>
        <v>Isi Sasaran</v>
      </c>
      <c r="K210" s="590" t="s">
        <v>26</v>
      </c>
      <c r="L210" s="591" t="str">
        <f>IF($D$210="Y/T","Isi Sasaran",IF($E$210=0,0,IF(K210="Y",1,IF(K210="T",0,"Isi Dulu"))))</f>
        <v>Isi Sasaran</v>
      </c>
      <c r="M210" s="848" t="s">
        <v>26</v>
      </c>
      <c r="N210" s="851" t="str">
        <f>IF(M210="Y",1,IF(M210="T",0,IF(M210="Y/T","Belum diisi","Error")))</f>
        <v>Belum diisi</v>
      </c>
      <c r="O210" s="517"/>
      <c r="P210" s="517"/>
      <c r="Q210" s="517"/>
      <c r="R210" s="517"/>
    </row>
    <row r="211" spans="2:18" s="527" customFormat="1" ht="15.75">
      <c r="B211" s="837"/>
      <c r="C211" s="840"/>
      <c r="D211" s="858"/>
      <c r="E211" s="855"/>
      <c r="F211" s="549">
        <v>2</v>
      </c>
      <c r="G211" s="550"/>
      <c r="H211" s="589" t="str">
        <f t="shared" ref="H211:H274" si="4">IF(OR(J211="Isi Dulu",L211="Isi Dulu",J211="Isi Sasaran",L211="Isi Sasaran"),"Belum Diisi",IF(SUM(J211,L211)=2,1,IF(SUM(J211,L211)=1,0,IF(SUM(J211,L211)=0,0,"Error"))))</f>
        <v>Belum Diisi</v>
      </c>
      <c r="I211" s="592" t="s">
        <v>26</v>
      </c>
      <c r="J211" s="593" t="str">
        <f>IF($D$210="Y/T","Isi Sasaran",IF($E$210=0,0,IF(I211="Y",1,IF(I211="T",0,"Isi Dulu"))))</f>
        <v>Isi Sasaran</v>
      </c>
      <c r="K211" s="592" t="s">
        <v>26</v>
      </c>
      <c r="L211" s="593" t="str">
        <f>IF($D$210="Y/T","Isi Sasaran",IF($E$210=0,0,IF(K211="Y",1,IF(K211="T",0,"Isi Dulu"))))</f>
        <v>Isi Sasaran</v>
      </c>
      <c r="M211" s="849"/>
      <c r="N211" s="852"/>
      <c r="O211" s="517"/>
      <c r="P211" s="517"/>
      <c r="Q211" s="517"/>
      <c r="R211" s="517"/>
    </row>
    <row r="212" spans="2:18" s="527" customFormat="1" ht="15.75">
      <c r="B212" s="837"/>
      <c r="C212" s="840"/>
      <c r="D212" s="858"/>
      <c r="E212" s="855"/>
      <c r="F212" s="549">
        <v>3</v>
      </c>
      <c r="G212" s="550"/>
      <c r="H212" s="589" t="str">
        <f t="shared" si="4"/>
        <v>Belum Diisi</v>
      </c>
      <c r="I212" s="592" t="s">
        <v>26</v>
      </c>
      <c r="J212" s="593" t="str">
        <f>IF($D$210="Y/T","Isi Sasaran",IF($E$210=0,0,IF(I212="Y",1,IF(I212="T",0,"Isi Dulu"))))</f>
        <v>Isi Sasaran</v>
      </c>
      <c r="K212" s="592" t="s">
        <v>26</v>
      </c>
      <c r="L212" s="593" t="str">
        <f>IF($D$210="Y/T","Isi Sasaran",IF($E$210=0,0,IF(K212="Y",1,IF(K212="T",0,"Isi Dulu"))))</f>
        <v>Isi Sasaran</v>
      </c>
      <c r="M212" s="849"/>
      <c r="N212" s="852"/>
      <c r="O212" s="517"/>
      <c r="P212" s="517"/>
      <c r="Q212" s="517"/>
      <c r="R212" s="517"/>
    </row>
    <row r="213" spans="2:18" s="527" customFormat="1" ht="15.75">
      <c r="B213" s="837"/>
      <c r="C213" s="840"/>
      <c r="D213" s="858"/>
      <c r="E213" s="855"/>
      <c r="F213" s="549">
        <v>4</v>
      </c>
      <c r="G213" s="550"/>
      <c r="H213" s="589" t="str">
        <f t="shared" si="4"/>
        <v>Belum Diisi</v>
      </c>
      <c r="I213" s="592" t="s">
        <v>26</v>
      </c>
      <c r="J213" s="593" t="str">
        <f>IF($D$210="Y/T","Isi Sasaran",IF($E$210=0,0,IF(I213="Y",1,IF(I213="T",0,"Isi Dulu"))))</f>
        <v>Isi Sasaran</v>
      </c>
      <c r="K213" s="592" t="s">
        <v>26</v>
      </c>
      <c r="L213" s="593" t="str">
        <f>IF($D$210="Y/T","Isi Sasaran",IF($E$210=0,0,IF(K213="Y",1,IF(K213="T",0,"Isi Dulu"))))</f>
        <v>Isi Sasaran</v>
      </c>
      <c r="M213" s="849"/>
      <c r="N213" s="852"/>
      <c r="O213" s="517"/>
      <c r="P213" s="517"/>
      <c r="Q213" s="517"/>
      <c r="R213" s="517"/>
    </row>
    <row r="214" spans="2:18" s="527" customFormat="1" ht="15.75">
      <c r="B214" s="838"/>
      <c r="C214" s="841"/>
      <c r="D214" s="859"/>
      <c r="E214" s="856"/>
      <c r="F214" s="569">
        <v>5</v>
      </c>
      <c r="G214" s="570"/>
      <c r="H214" s="594" t="str">
        <f t="shared" si="4"/>
        <v>Belum Diisi</v>
      </c>
      <c r="I214" s="595" t="s">
        <v>26</v>
      </c>
      <c r="J214" s="596" t="str">
        <f>IF($D$210="Y/T","Isi Sasaran",IF($E$210=0,0,IF(I214="Y",1,IF(I214="T",0,"Isi Dulu"))))</f>
        <v>Isi Sasaran</v>
      </c>
      <c r="K214" s="595" t="s">
        <v>26</v>
      </c>
      <c r="L214" s="596" t="str">
        <f>IF($D$210="Y/T","Isi Sasaran",IF($E$210=0,0,IF(K214="Y",1,IF(K214="T",0,"Isi Dulu"))))</f>
        <v>Isi Sasaran</v>
      </c>
      <c r="M214" s="850"/>
      <c r="N214" s="853"/>
      <c r="O214" s="517"/>
      <c r="P214" s="517"/>
      <c r="Q214" s="517"/>
      <c r="R214" s="517"/>
    </row>
    <row r="215" spans="2:18" s="527" customFormat="1" ht="15.75">
      <c r="B215" s="836">
        <v>2</v>
      </c>
      <c r="C215" s="839"/>
      <c r="D215" s="857" t="s">
        <v>26</v>
      </c>
      <c r="E215" s="854" t="str">
        <f>IF(D215="Y",1,IF(D215="T",0,IF(D215="Y/T","Belum diisi","Error")))</f>
        <v>Belum diisi</v>
      </c>
      <c r="F215" s="528">
        <v>1</v>
      </c>
      <c r="G215" s="529"/>
      <c r="H215" s="597" t="str">
        <f t="shared" si="4"/>
        <v>Belum Diisi</v>
      </c>
      <c r="I215" s="590" t="s">
        <v>26</v>
      </c>
      <c r="J215" s="591" t="str">
        <f>IF($D$215="Y/T","Isi Sasaran",IF($E$215=0,0,IF(I215="Y",1,IF(I215="T",0,"Isi Dulu"))))</f>
        <v>Isi Sasaran</v>
      </c>
      <c r="K215" s="590" t="s">
        <v>26</v>
      </c>
      <c r="L215" s="591" t="str">
        <f>IF($D$215="Y/T","Isi Sasaran",IF($E$215=0,0,IF(K215="Y",1,IF(K215="T",0,"Isi Dulu"))))</f>
        <v>Isi Sasaran</v>
      </c>
      <c r="M215" s="848" t="s">
        <v>26</v>
      </c>
      <c r="N215" s="851" t="str">
        <f>IF(M215="Y",1,IF(M215="T",0,IF(M215="Y/T","Belum diisi","Error")))</f>
        <v>Belum diisi</v>
      </c>
      <c r="O215" s="517"/>
      <c r="P215" s="517"/>
      <c r="Q215" s="517"/>
      <c r="R215" s="517"/>
    </row>
    <row r="216" spans="2:18" s="527" customFormat="1" ht="15.75">
      <c r="B216" s="837"/>
      <c r="C216" s="840"/>
      <c r="D216" s="858"/>
      <c r="E216" s="855"/>
      <c r="F216" s="549">
        <v>2</v>
      </c>
      <c r="G216" s="550"/>
      <c r="H216" s="598" t="str">
        <f t="shared" si="4"/>
        <v>Belum Diisi</v>
      </c>
      <c r="I216" s="592" t="s">
        <v>26</v>
      </c>
      <c r="J216" s="593" t="str">
        <f>IF($D$215="Y/T","Isi Sasaran",IF($E$215=0,0,IF(I216="Y",1,IF(I216="T",0,"Isi Dulu"))))</f>
        <v>Isi Sasaran</v>
      </c>
      <c r="K216" s="592" t="s">
        <v>26</v>
      </c>
      <c r="L216" s="593" t="str">
        <f>IF($D$215="Y/T","Isi Sasaran",IF($E$215=0,0,IF(K216="Y",1,IF(K216="T",0,"Isi Dulu"))))</f>
        <v>Isi Sasaran</v>
      </c>
      <c r="M216" s="849"/>
      <c r="N216" s="852"/>
      <c r="O216" s="517"/>
      <c r="P216" s="517"/>
      <c r="Q216" s="517"/>
      <c r="R216" s="517"/>
    </row>
    <row r="217" spans="2:18" s="527" customFormat="1" ht="15.75">
      <c r="B217" s="837"/>
      <c r="C217" s="840"/>
      <c r="D217" s="858"/>
      <c r="E217" s="855"/>
      <c r="F217" s="549">
        <v>3</v>
      </c>
      <c r="G217" s="550"/>
      <c r="H217" s="598" t="str">
        <f t="shared" si="4"/>
        <v>Belum Diisi</v>
      </c>
      <c r="I217" s="592" t="s">
        <v>26</v>
      </c>
      <c r="J217" s="593" t="str">
        <f>IF($D$215="Y/T","Isi Sasaran",IF($E$215=0,0,IF(I217="Y",1,IF(I217="T",0,"Isi Dulu"))))</f>
        <v>Isi Sasaran</v>
      </c>
      <c r="K217" s="592" t="s">
        <v>26</v>
      </c>
      <c r="L217" s="593" t="str">
        <f>IF($D$215="Y/T","Isi Sasaran",IF($E$215=0,0,IF(K217="Y",1,IF(K217="T",0,"Isi Dulu"))))</f>
        <v>Isi Sasaran</v>
      </c>
      <c r="M217" s="849"/>
      <c r="N217" s="852"/>
      <c r="O217" s="517"/>
      <c r="P217" s="517"/>
      <c r="Q217" s="517"/>
      <c r="R217" s="517"/>
    </row>
    <row r="218" spans="2:18" s="527" customFormat="1" ht="15.75">
      <c r="B218" s="837"/>
      <c r="C218" s="840"/>
      <c r="D218" s="858"/>
      <c r="E218" s="855"/>
      <c r="F218" s="549">
        <v>4</v>
      </c>
      <c r="G218" s="550"/>
      <c r="H218" s="598" t="str">
        <f t="shared" si="4"/>
        <v>Belum Diisi</v>
      </c>
      <c r="I218" s="592" t="s">
        <v>26</v>
      </c>
      <c r="J218" s="593" t="str">
        <f>IF($D$215="Y/T","Isi Sasaran",IF($E$215=0,0,IF(I218="Y",1,IF(I218="T",0,"Isi Dulu"))))</f>
        <v>Isi Sasaran</v>
      </c>
      <c r="K218" s="592" t="s">
        <v>26</v>
      </c>
      <c r="L218" s="593" t="str">
        <f>IF($D$215="Y/T","Isi Sasaran",IF($E$215=0,0,IF(K218="Y",1,IF(K218="T",0,"Isi Dulu"))))</f>
        <v>Isi Sasaran</v>
      </c>
      <c r="M218" s="849"/>
      <c r="N218" s="852"/>
      <c r="O218" s="517"/>
      <c r="P218" s="517"/>
      <c r="Q218" s="517"/>
      <c r="R218" s="517"/>
    </row>
    <row r="219" spans="2:18" s="527" customFormat="1" ht="15.75">
      <c r="B219" s="838"/>
      <c r="C219" s="841"/>
      <c r="D219" s="859"/>
      <c r="E219" s="856"/>
      <c r="F219" s="569">
        <v>5</v>
      </c>
      <c r="G219" s="570"/>
      <c r="H219" s="599" t="str">
        <f t="shared" si="4"/>
        <v>Belum Diisi</v>
      </c>
      <c r="I219" s="595" t="s">
        <v>26</v>
      </c>
      <c r="J219" s="596" t="str">
        <f>IF($D$215="Y/T","Isi Sasaran",IF($E$215=0,0,IF(I219="Y",1,IF(I219="T",0,"Isi Dulu"))))</f>
        <v>Isi Sasaran</v>
      </c>
      <c r="K219" s="595" t="s">
        <v>26</v>
      </c>
      <c r="L219" s="596" t="str">
        <f>IF($D$215="Y/T","Isi Sasaran",IF($E$215=0,0,IF(K219="Y",1,IF(K219="T",0,"Isi Dulu"))))</f>
        <v>Isi Sasaran</v>
      </c>
      <c r="M219" s="850"/>
      <c r="N219" s="853"/>
      <c r="O219" s="517"/>
      <c r="P219" s="517"/>
      <c r="Q219" s="517"/>
      <c r="R219" s="517"/>
    </row>
    <row r="220" spans="2:18" s="527" customFormat="1" ht="15.75">
      <c r="B220" s="836">
        <v>3</v>
      </c>
      <c r="C220" s="839"/>
      <c r="D220" s="857" t="s">
        <v>26</v>
      </c>
      <c r="E220" s="854" t="str">
        <f>IF(D220="Y",1,IF(D220="T",0,IF(D220="Y/T","Belum diisi","Error")))</f>
        <v>Belum diisi</v>
      </c>
      <c r="F220" s="528">
        <v>1</v>
      </c>
      <c r="G220" s="529"/>
      <c r="H220" s="600" t="str">
        <f t="shared" si="4"/>
        <v>Belum Diisi</v>
      </c>
      <c r="I220" s="590" t="s">
        <v>26</v>
      </c>
      <c r="J220" s="591" t="str">
        <f>IF($D$220="Y/T","Isi Sasaran",IF($E$220=0,0,IF(I220="Y",1,IF(I220="T",0,"Isi Dulu"))))</f>
        <v>Isi Sasaran</v>
      </c>
      <c r="K220" s="590" t="s">
        <v>26</v>
      </c>
      <c r="L220" s="591" t="str">
        <f>IF($D$220="Y/T","Isi Sasaran",IF($E$220=0,0,IF(K220="Y",1,IF(K220="T",0,"Isi Dulu"))))</f>
        <v>Isi Sasaran</v>
      </c>
      <c r="M220" s="848" t="s">
        <v>26</v>
      </c>
      <c r="N220" s="851" t="str">
        <f>IF(M220="Y",1,IF(M220="T",0,IF(M220="Y/T","Belum diisi","Error")))</f>
        <v>Belum diisi</v>
      </c>
      <c r="O220" s="517"/>
      <c r="P220" s="517"/>
      <c r="Q220" s="517"/>
      <c r="R220" s="517"/>
    </row>
    <row r="221" spans="2:18" s="527" customFormat="1" ht="15.75">
      <c r="B221" s="837"/>
      <c r="C221" s="840"/>
      <c r="D221" s="858"/>
      <c r="E221" s="855"/>
      <c r="F221" s="549">
        <v>2</v>
      </c>
      <c r="G221" s="550"/>
      <c r="H221" s="598" t="str">
        <f t="shared" si="4"/>
        <v>Belum Diisi</v>
      </c>
      <c r="I221" s="592" t="s">
        <v>26</v>
      </c>
      <c r="J221" s="593" t="str">
        <f>IF($D$220="Y/T","Isi Sasaran",IF($E$220=0,0,IF(I221="Y",1,IF(I221="T",0,"Isi Dulu"))))</f>
        <v>Isi Sasaran</v>
      </c>
      <c r="K221" s="592" t="s">
        <v>26</v>
      </c>
      <c r="L221" s="593" t="str">
        <f>IF($D$220="Y/T","Isi Sasaran",IF($E$220=0,0,IF(K221="Y",1,IF(K221="T",0,"Isi Dulu"))))</f>
        <v>Isi Sasaran</v>
      </c>
      <c r="M221" s="849"/>
      <c r="N221" s="852"/>
      <c r="O221" s="517"/>
      <c r="P221" s="517"/>
      <c r="Q221" s="517"/>
      <c r="R221" s="517"/>
    </row>
    <row r="222" spans="2:18" s="527" customFormat="1" ht="15.75">
      <c r="B222" s="837"/>
      <c r="C222" s="840"/>
      <c r="D222" s="858"/>
      <c r="E222" s="855"/>
      <c r="F222" s="549">
        <v>3</v>
      </c>
      <c r="G222" s="550"/>
      <c r="H222" s="598" t="str">
        <f t="shared" si="4"/>
        <v>Belum Diisi</v>
      </c>
      <c r="I222" s="592" t="s">
        <v>26</v>
      </c>
      <c r="J222" s="593" t="str">
        <f>IF($D$220="Y/T","Isi Sasaran",IF($E$220=0,0,IF(I222="Y",1,IF(I222="T",0,"Isi Dulu"))))</f>
        <v>Isi Sasaran</v>
      </c>
      <c r="K222" s="592" t="s">
        <v>26</v>
      </c>
      <c r="L222" s="593" t="str">
        <f>IF($D$220="Y/T","Isi Sasaran",IF($E$220=0,0,IF(K222="Y",1,IF(K222="T",0,"Isi Dulu"))))</f>
        <v>Isi Sasaran</v>
      </c>
      <c r="M222" s="849"/>
      <c r="N222" s="852"/>
      <c r="O222" s="517"/>
      <c r="P222" s="517"/>
      <c r="Q222" s="517"/>
      <c r="R222" s="517"/>
    </row>
    <row r="223" spans="2:18" s="527" customFormat="1" ht="15.75">
      <c r="B223" s="837"/>
      <c r="C223" s="840"/>
      <c r="D223" s="858"/>
      <c r="E223" s="855"/>
      <c r="F223" s="549">
        <v>4</v>
      </c>
      <c r="G223" s="550"/>
      <c r="H223" s="598" t="str">
        <f t="shared" si="4"/>
        <v>Belum Diisi</v>
      </c>
      <c r="I223" s="592" t="s">
        <v>26</v>
      </c>
      <c r="J223" s="593" t="str">
        <f>IF($D$220="Y/T","Isi Sasaran",IF($E$220=0,0,IF(I223="Y",1,IF(I223="T",0,"Isi Dulu"))))</f>
        <v>Isi Sasaran</v>
      </c>
      <c r="K223" s="592" t="s">
        <v>26</v>
      </c>
      <c r="L223" s="593" t="str">
        <f>IF($D$220="Y/T","Isi Sasaran",IF($E$220=0,0,IF(K223="Y",1,IF(K223="T",0,"Isi Dulu"))))</f>
        <v>Isi Sasaran</v>
      </c>
      <c r="M223" s="849"/>
      <c r="N223" s="852"/>
      <c r="O223" s="517"/>
      <c r="P223" s="517"/>
      <c r="Q223" s="517"/>
      <c r="R223" s="517"/>
    </row>
    <row r="224" spans="2:18" s="527" customFormat="1" ht="15.75">
      <c r="B224" s="838"/>
      <c r="C224" s="841"/>
      <c r="D224" s="859"/>
      <c r="E224" s="856"/>
      <c r="F224" s="569">
        <v>5</v>
      </c>
      <c r="G224" s="570"/>
      <c r="H224" s="599" t="str">
        <f t="shared" si="4"/>
        <v>Belum Diisi</v>
      </c>
      <c r="I224" s="595" t="s">
        <v>26</v>
      </c>
      <c r="J224" s="596" t="str">
        <f>IF($D$220="Y/T","Isi Sasaran",IF($E$220=0,0,IF(I224="Y",1,IF(I224="T",0,"Isi Dulu"))))</f>
        <v>Isi Sasaran</v>
      </c>
      <c r="K224" s="595" t="s">
        <v>26</v>
      </c>
      <c r="L224" s="596" t="str">
        <f>IF($D$220="Y/T","Isi Sasaran",IF($E$220=0,0,IF(K224="Y",1,IF(K224="T",0,"Isi Dulu"))))</f>
        <v>Isi Sasaran</v>
      </c>
      <c r="M224" s="850"/>
      <c r="N224" s="853"/>
      <c r="O224" s="517"/>
      <c r="P224" s="517"/>
      <c r="Q224" s="517"/>
      <c r="R224" s="517"/>
    </row>
    <row r="225" spans="2:18" s="527" customFormat="1" ht="15.75">
      <c r="B225" s="836">
        <v>4</v>
      </c>
      <c r="C225" s="839"/>
      <c r="D225" s="857" t="s">
        <v>26</v>
      </c>
      <c r="E225" s="854" t="str">
        <f>IF(D225="Y",1,IF(D225="T",0,IF(D225="Y/T","Belum diisi","Error")))</f>
        <v>Belum diisi</v>
      </c>
      <c r="F225" s="528">
        <v>1</v>
      </c>
      <c r="G225" s="529"/>
      <c r="H225" s="600" t="str">
        <f t="shared" si="4"/>
        <v>Belum Diisi</v>
      </c>
      <c r="I225" s="590" t="s">
        <v>26</v>
      </c>
      <c r="J225" s="591" t="str">
        <f>IF($D$225="Y/T","Isi Sasaran",IF($E$225=0,0,IF(I225="Y",1,IF(I225="T",0,"Isi Dulu"))))</f>
        <v>Isi Sasaran</v>
      </c>
      <c r="K225" s="590" t="s">
        <v>26</v>
      </c>
      <c r="L225" s="591" t="str">
        <f>IF($D$225="Y/T","Isi Sasaran",IF($E$225=0,0,IF(K225="Y",1,IF(K225="T",0,"Isi Dulu"))))</f>
        <v>Isi Sasaran</v>
      </c>
      <c r="M225" s="848" t="s">
        <v>26</v>
      </c>
      <c r="N225" s="851" t="str">
        <f>IF(M225="Y",1,IF(M225="T",0,IF(M225="Y/T","Belum diisi","Error")))</f>
        <v>Belum diisi</v>
      </c>
      <c r="O225" s="517"/>
      <c r="P225" s="517"/>
      <c r="Q225" s="517"/>
      <c r="R225" s="517"/>
    </row>
    <row r="226" spans="2:18" s="527" customFormat="1" ht="15.75">
      <c r="B226" s="837"/>
      <c r="C226" s="840"/>
      <c r="D226" s="858"/>
      <c r="E226" s="855"/>
      <c r="F226" s="549">
        <v>2</v>
      </c>
      <c r="G226" s="550"/>
      <c r="H226" s="598" t="str">
        <f t="shared" si="4"/>
        <v>Belum Diisi</v>
      </c>
      <c r="I226" s="592" t="s">
        <v>26</v>
      </c>
      <c r="J226" s="593" t="str">
        <f>IF($D$225="Y/T","Isi Sasaran",IF($E$225=0,0,IF(I226="Y",1,IF(I226="T",0,"Isi Dulu"))))</f>
        <v>Isi Sasaran</v>
      </c>
      <c r="K226" s="592" t="s">
        <v>26</v>
      </c>
      <c r="L226" s="593" t="str">
        <f>IF($D$225="Y/T","Isi Sasaran",IF($E$225=0,0,IF(K226="Y",1,IF(K226="T",0,"Isi Dulu"))))</f>
        <v>Isi Sasaran</v>
      </c>
      <c r="M226" s="849"/>
      <c r="N226" s="852"/>
      <c r="O226" s="517"/>
      <c r="P226" s="517"/>
      <c r="Q226" s="517"/>
      <c r="R226" s="517"/>
    </row>
    <row r="227" spans="2:18" s="527" customFormat="1" ht="15.75">
      <c r="B227" s="837"/>
      <c r="C227" s="840"/>
      <c r="D227" s="858"/>
      <c r="E227" s="855"/>
      <c r="F227" s="549">
        <v>3</v>
      </c>
      <c r="G227" s="550"/>
      <c r="H227" s="598" t="str">
        <f t="shared" si="4"/>
        <v>Belum Diisi</v>
      </c>
      <c r="I227" s="592" t="s">
        <v>26</v>
      </c>
      <c r="J227" s="593" t="str">
        <f>IF($D$225="Y/T","Isi Sasaran",IF($E$225=0,0,IF(I227="Y",1,IF(I227="T",0,"Isi Dulu"))))</f>
        <v>Isi Sasaran</v>
      </c>
      <c r="K227" s="592" t="s">
        <v>26</v>
      </c>
      <c r="L227" s="593" t="str">
        <f>IF($D$225="Y/T","Isi Sasaran",IF($E$225=0,0,IF(K227="Y",1,IF(K227="T",0,"Isi Dulu"))))</f>
        <v>Isi Sasaran</v>
      </c>
      <c r="M227" s="849"/>
      <c r="N227" s="852"/>
      <c r="O227" s="517"/>
      <c r="P227" s="517"/>
      <c r="Q227" s="517"/>
      <c r="R227" s="517"/>
    </row>
    <row r="228" spans="2:18" s="527" customFormat="1" ht="15.75">
      <c r="B228" s="837"/>
      <c r="C228" s="840"/>
      <c r="D228" s="858"/>
      <c r="E228" s="855"/>
      <c r="F228" s="549">
        <v>4</v>
      </c>
      <c r="G228" s="550"/>
      <c r="H228" s="598" t="str">
        <f t="shared" si="4"/>
        <v>Belum Diisi</v>
      </c>
      <c r="I228" s="592" t="s">
        <v>26</v>
      </c>
      <c r="J228" s="593" t="str">
        <f>IF($D$225="Y/T","Isi Sasaran",IF($E$225=0,0,IF(I228="Y",1,IF(I228="T",0,"Isi Dulu"))))</f>
        <v>Isi Sasaran</v>
      </c>
      <c r="K228" s="592" t="s">
        <v>26</v>
      </c>
      <c r="L228" s="593" t="str">
        <f>IF($D$225="Y/T","Isi Sasaran",IF($E$225=0,0,IF(K228="Y",1,IF(K228="T",0,"Isi Dulu"))))</f>
        <v>Isi Sasaran</v>
      </c>
      <c r="M228" s="849"/>
      <c r="N228" s="852"/>
      <c r="O228" s="517"/>
      <c r="P228" s="517"/>
      <c r="Q228" s="517"/>
      <c r="R228" s="517"/>
    </row>
    <row r="229" spans="2:18" s="527" customFormat="1" ht="15.75">
      <c r="B229" s="838"/>
      <c r="C229" s="841"/>
      <c r="D229" s="859"/>
      <c r="E229" s="856"/>
      <c r="F229" s="569">
        <v>5</v>
      </c>
      <c r="G229" s="570"/>
      <c r="H229" s="599" t="str">
        <f t="shared" si="4"/>
        <v>Belum Diisi</v>
      </c>
      <c r="I229" s="595" t="s">
        <v>26</v>
      </c>
      <c r="J229" s="596" t="str">
        <f>IF($D$225="Y/T","Isi Sasaran",IF($E$225=0,0,IF(I229="Y",1,IF(I229="T",0,"Isi Dulu"))))</f>
        <v>Isi Sasaran</v>
      </c>
      <c r="K229" s="595" t="s">
        <v>26</v>
      </c>
      <c r="L229" s="596" t="str">
        <f>IF($D$225="Y/T","Isi Sasaran",IF($E$225=0,0,IF(K229="Y",1,IF(K229="T",0,"Isi Dulu"))))</f>
        <v>Isi Sasaran</v>
      </c>
      <c r="M229" s="850"/>
      <c r="N229" s="853"/>
      <c r="O229" s="517"/>
      <c r="P229" s="517"/>
      <c r="Q229" s="517"/>
      <c r="R229" s="517"/>
    </row>
    <row r="230" spans="2:18" s="527" customFormat="1" ht="15.75">
      <c r="B230" s="836">
        <v>5</v>
      </c>
      <c r="C230" s="839"/>
      <c r="D230" s="857" t="s">
        <v>26</v>
      </c>
      <c r="E230" s="854" t="str">
        <f>IF(D230="Y",1,IF(D230="T",0,IF(D230="Y/T","Belum diisi","Error")))</f>
        <v>Belum diisi</v>
      </c>
      <c r="F230" s="528">
        <v>1</v>
      </c>
      <c r="G230" s="529"/>
      <c r="H230" s="600" t="str">
        <f t="shared" si="4"/>
        <v>Belum Diisi</v>
      </c>
      <c r="I230" s="590" t="s">
        <v>26</v>
      </c>
      <c r="J230" s="591" t="str">
        <f>IF($D$230="Y/T","Isi Sasaran",IF($E$230=0,0,IF(I230="Y",1,IF(I230="T",0,"Isi Dulu"))))</f>
        <v>Isi Sasaran</v>
      </c>
      <c r="K230" s="590" t="s">
        <v>26</v>
      </c>
      <c r="L230" s="591" t="str">
        <f>IF($D$230="Y/T","Isi Sasaran",IF($E$230=0,0,IF(K230="Y",1,IF(K230="T",0,"Isi Dulu"))))</f>
        <v>Isi Sasaran</v>
      </c>
      <c r="M230" s="848" t="s">
        <v>26</v>
      </c>
      <c r="N230" s="851" t="str">
        <f>IF(M230="Y",1,IF(M230="T",0,IF(M230="Y/T","Belum diisi","Error")))</f>
        <v>Belum diisi</v>
      </c>
      <c r="O230" s="517"/>
      <c r="P230" s="517"/>
      <c r="Q230" s="517"/>
      <c r="R230" s="517"/>
    </row>
    <row r="231" spans="2:18" s="527" customFormat="1" ht="15.75">
      <c r="B231" s="837"/>
      <c r="C231" s="840"/>
      <c r="D231" s="858"/>
      <c r="E231" s="855"/>
      <c r="F231" s="549">
        <v>2</v>
      </c>
      <c r="G231" s="550"/>
      <c r="H231" s="598" t="str">
        <f t="shared" si="4"/>
        <v>Belum Diisi</v>
      </c>
      <c r="I231" s="592" t="s">
        <v>26</v>
      </c>
      <c r="J231" s="593" t="str">
        <f>IF($D$230="Y/T","Isi Sasaran",IF($E$230=0,0,IF(I231="Y",1,IF(I231="T",0,"Isi Dulu"))))</f>
        <v>Isi Sasaran</v>
      </c>
      <c r="K231" s="592" t="s">
        <v>26</v>
      </c>
      <c r="L231" s="593" t="str">
        <f>IF($D$230="Y/T","Isi Sasaran",IF($E$230=0,0,IF(K231="Y",1,IF(K231="T",0,"Isi Dulu"))))</f>
        <v>Isi Sasaran</v>
      </c>
      <c r="M231" s="849"/>
      <c r="N231" s="852"/>
      <c r="O231" s="517"/>
      <c r="P231" s="517"/>
      <c r="Q231" s="517"/>
      <c r="R231" s="517"/>
    </row>
    <row r="232" spans="2:18" s="527" customFormat="1" ht="15.75">
      <c r="B232" s="837"/>
      <c r="C232" s="840"/>
      <c r="D232" s="858"/>
      <c r="E232" s="855"/>
      <c r="F232" s="549">
        <v>3</v>
      </c>
      <c r="G232" s="550"/>
      <c r="H232" s="598" t="str">
        <f t="shared" si="4"/>
        <v>Belum Diisi</v>
      </c>
      <c r="I232" s="592" t="s">
        <v>26</v>
      </c>
      <c r="J232" s="593" t="str">
        <f>IF($D$230="Y/T","Isi Sasaran",IF($E$230=0,0,IF(I232="Y",1,IF(I232="T",0,"Isi Dulu"))))</f>
        <v>Isi Sasaran</v>
      </c>
      <c r="K232" s="592" t="s">
        <v>26</v>
      </c>
      <c r="L232" s="593" t="str">
        <f>IF($D$230="Y/T","Isi Sasaran",IF($E$230=0,0,IF(K232="Y",1,IF(K232="T",0,"Isi Dulu"))))</f>
        <v>Isi Sasaran</v>
      </c>
      <c r="M232" s="849"/>
      <c r="N232" s="852"/>
      <c r="O232" s="517"/>
      <c r="P232" s="517"/>
      <c r="Q232" s="517"/>
      <c r="R232" s="517"/>
    </row>
    <row r="233" spans="2:18" s="527" customFormat="1" ht="15.75">
      <c r="B233" s="837"/>
      <c r="C233" s="840"/>
      <c r="D233" s="858"/>
      <c r="E233" s="855"/>
      <c r="F233" s="549">
        <v>4</v>
      </c>
      <c r="G233" s="550"/>
      <c r="H233" s="598" t="str">
        <f t="shared" si="4"/>
        <v>Belum Diisi</v>
      </c>
      <c r="I233" s="592" t="s">
        <v>26</v>
      </c>
      <c r="J233" s="593" t="str">
        <f>IF($D$230="Y/T","Isi Sasaran",IF($E$230=0,0,IF(I233="Y",1,IF(I233="T",0,"Isi Dulu"))))</f>
        <v>Isi Sasaran</v>
      </c>
      <c r="K233" s="592" t="s">
        <v>26</v>
      </c>
      <c r="L233" s="593" t="str">
        <f>IF($D$230="Y/T","Isi Sasaran",IF($E$230=0,0,IF(K233="Y",1,IF(K233="T",0,"Isi Dulu"))))</f>
        <v>Isi Sasaran</v>
      </c>
      <c r="M233" s="849"/>
      <c r="N233" s="852"/>
      <c r="O233" s="517"/>
      <c r="P233" s="517"/>
      <c r="Q233" s="517"/>
      <c r="R233" s="517"/>
    </row>
    <row r="234" spans="2:18" s="527" customFormat="1" ht="15.75">
      <c r="B234" s="838"/>
      <c r="C234" s="841"/>
      <c r="D234" s="859"/>
      <c r="E234" s="856"/>
      <c r="F234" s="569">
        <v>5</v>
      </c>
      <c r="G234" s="570"/>
      <c r="H234" s="599" t="str">
        <f t="shared" si="4"/>
        <v>Belum Diisi</v>
      </c>
      <c r="I234" s="595" t="s">
        <v>26</v>
      </c>
      <c r="J234" s="596" t="str">
        <f>IF($D$230="Y/T","Isi Sasaran",IF($E$230=0,0,IF(I234="Y",1,IF(I234="T",0,"Isi Dulu"))))</f>
        <v>Isi Sasaran</v>
      </c>
      <c r="K234" s="595" t="s">
        <v>26</v>
      </c>
      <c r="L234" s="596" t="str">
        <f>IF($D$230="Y/T","Isi Sasaran",IF($E$230=0,0,IF(K234="Y",1,IF(K234="T",0,"Isi Dulu"))))</f>
        <v>Isi Sasaran</v>
      </c>
      <c r="M234" s="850"/>
      <c r="N234" s="853"/>
      <c r="O234" s="517"/>
      <c r="P234" s="517"/>
      <c r="Q234" s="517"/>
      <c r="R234" s="517"/>
    </row>
    <row r="235" spans="2:18" s="527" customFormat="1" ht="15.75">
      <c r="B235" s="836">
        <v>6</v>
      </c>
      <c r="C235" s="839"/>
      <c r="D235" s="857" t="s">
        <v>26</v>
      </c>
      <c r="E235" s="854" t="str">
        <f>IF(D235="Y",1,IF(D235="T",0,IF(D235="Y/T","Belum diisi","Error")))</f>
        <v>Belum diisi</v>
      </c>
      <c r="F235" s="528">
        <v>1</v>
      </c>
      <c r="G235" s="529"/>
      <c r="H235" s="600" t="str">
        <f t="shared" si="4"/>
        <v>Belum Diisi</v>
      </c>
      <c r="I235" s="590" t="s">
        <v>26</v>
      </c>
      <c r="J235" s="591" t="str">
        <f>IF($D$235="Y/T","Isi Sasaran",IF($E$235=0,0,IF(I235="Y",1,IF(I235="T",0,"Isi Dulu"))))</f>
        <v>Isi Sasaran</v>
      </c>
      <c r="K235" s="590" t="s">
        <v>26</v>
      </c>
      <c r="L235" s="591" t="str">
        <f>IF($D$235="Y/T","Isi Sasaran",IF($E$235=0,0,IF(K235="Y",1,IF(K235="T",0,"Isi Dulu"))))</f>
        <v>Isi Sasaran</v>
      </c>
      <c r="M235" s="848" t="s">
        <v>26</v>
      </c>
      <c r="N235" s="851" t="str">
        <f>IF(M235="Y",1,IF(M235="T",0,IF(M235="Y/T","Belum diisi","Error")))</f>
        <v>Belum diisi</v>
      </c>
      <c r="O235" s="517"/>
      <c r="P235" s="517"/>
      <c r="Q235" s="517"/>
      <c r="R235" s="517"/>
    </row>
    <row r="236" spans="2:18" s="527" customFormat="1" ht="15.75">
      <c r="B236" s="837"/>
      <c r="C236" s="840"/>
      <c r="D236" s="858"/>
      <c r="E236" s="855"/>
      <c r="F236" s="549">
        <v>2</v>
      </c>
      <c r="G236" s="550"/>
      <c r="H236" s="598" t="str">
        <f t="shared" si="4"/>
        <v>Belum Diisi</v>
      </c>
      <c r="I236" s="592" t="s">
        <v>26</v>
      </c>
      <c r="J236" s="593" t="str">
        <f>IF($D$235="Y/T","Isi Sasaran",IF($E$235=0,0,IF(I236="Y",1,IF(I236="T",0,"Isi Dulu"))))</f>
        <v>Isi Sasaran</v>
      </c>
      <c r="K236" s="592" t="s">
        <v>26</v>
      </c>
      <c r="L236" s="593" t="str">
        <f>IF($D$235="Y/T","Isi Sasaran",IF($E$235=0,0,IF(K236="Y",1,IF(K236="T",0,"Isi Dulu"))))</f>
        <v>Isi Sasaran</v>
      </c>
      <c r="M236" s="849"/>
      <c r="N236" s="852"/>
      <c r="O236" s="517"/>
      <c r="P236" s="517"/>
      <c r="Q236" s="517"/>
      <c r="R236" s="517"/>
    </row>
    <row r="237" spans="2:18" s="527" customFormat="1" ht="15.75">
      <c r="B237" s="837"/>
      <c r="C237" s="840"/>
      <c r="D237" s="858"/>
      <c r="E237" s="855"/>
      <c r="F237" s="549">
        <v>3</v>
      </c>
      <c r="G237" s="550"/>
      <c r="H237" s="598" t="str">
        <f t="shared" si="4"/>
        <v>Belum Diisi</v>
      </c>
      <c r="I237" s="592" t="s">
        <v>26</v>
      </c>
      <c r="J237" s="593" t="str">
        <f>IF($D$235="Y/T","Isi Sasaran",IF($E$235=0,0,IF(I237="Y",1,IF(I237="T",0,"Isi Dulu"))))</f>
        <v>Isi Sasaran</v>
      </c>
      <c r="K237" s="592" t="s">
        <v>26</v>
      </c>
      <c r="L237" s="593" t="str">
        <f>IF($D$235="Y/T","Isi Sasaran",IF($E$235=0,0,IF(K237="Y",1,IF(K237="T",0,"Isi Dulu"))))</f>
        <v>Isi Sasaran</v>
      </c>
      <c r="M237" s="849"/>
      <c r="N237" s="852"/>
      <c r="O237" s="517"/>
      <c r="P237" s="517"/>
      <c r="Q237" s="517"/>
      <c r="R237" s="517"/>
    </row>
    <row r="238" spans="2:18" s="527" customFormat="1" ht="15.75">
      <c r="B238" s="837"/>
      <c r="C238" s="840"/>
      <c r="D238" s="858"/>
      <c r="E238" s="855"/>
      <c r="F238" s="549">
        <v>4</v>
      </c>
      <c r="G238" s="550"/>
      <c r="H238" s="598" t="str">
        <f t="shared" si="4"/>
        <v>Belum Diisi</v>
      </c>
      <c r="I238" s="592" t="s">
        <v>26</v>
      </c>
      <c r="J238" s="593" t="str">
        <f>IF($D$235="Y/T","Isi Sasaran",IF($E$235=0,0,IF(I238="Y",1,IF(I238="T",0,"Isi Dulu"))))</f>
        <v>Isi Sasaran</v>
      </c>
      <c r="K238" s="592" t="s">
        <v>26</v>
      </c>
      <c r="L238" s="593" t="str">
        <f>IF($D$235="Y/T","Isi Sasaran",IF($E$235=0,0,IF(K238="Y",1,IF(K238="T",0,"Isi Dulu"))))</f>
        <v>Isi Sasaran</v>
      </c>
      <c r="M238" s="849"/>
      <c r="N238" s="852"/>
      <c r="O238" s="517"/>
      <c r="P238" s="517"/>
      <c r="Q238" s="517"/>
      <c r="R238" s="517"/>
    </row>
    <row r="239" spans="2:18" s="527" customFormat="1" ht="15.75">
      <c r="B239" s="838"/>
      <c r="C239" s="841"/>
      <c r="D239" s="859"/>
      <c r="E239" s="856"/>
      <c r="F239" s="569">
        <v>5</v>
      </c>
      <c r="G239" s="570"/>
      <c r="H239" s="599" t="str">
        <f t="shared" si="4"/>
        <v>Belum Diisi</v>
      </c>
      <c r="I239" s="595" t="s">
        <v>26</v>
      </c>
      <c r="J239" s="596" t="str">
        <f>IF($D$235="Y/T","Isi Sasaran",IF($E$235=0,0,IF(I239="Y",1,IF(I239="T",0,"Isi Dulu"))))</f>
        <v>Isi Sasaran</v>
      </c>
      <c r="K239" s="595" t="s">
        <v>26</v>
      </c>
      <c r="L239" s="596" t="str">
        <f>IF($D$235="Y/T","Isi Sasaran",IF($E$235=0,0,IF(K239="Y",1,IF(K239="T",0,"Isi Dulu"))))</f>
        <v>Isi Sasaran</v>
      </c>
      <c r="M239" s="850"/>
      <c r="N239" s="853"/>
      <c r="O239" s="517"/>
      <c r="P239" s="517"/>
      <c r="Q239" s="517"/>
      <c r="R239" s="517"/>
    </row>
    <row r="240" spans="2:18" s="527" customFormat="1" ht="15.75">
      <c r="B240" s="836">
        <v>7</v>
      </c>
      <c r="C240" s="839"/>
      <c r="D240" s="857" t="s">
        <v>26</v>
      </c>
      <c r="E240" s="854" t="str">
        <f>IF(D240="Y",1,IF(D240="T",0,IF(D240="Y/T","Belum diisi","Error")))</f>
        <v>Belum diisi</v>
      </c>
      <c r="F240" s="528">
        <v>1</v>
      </c>
      <c r="G240" s="529"/>
      <c r="H240" s="600" t="str">
        <f t="shared" si="4"/>
        <v>Belum Diisi</v>
      </c>
      <c r="I240" s="590" t="s">
        <v>26</v>
      </c>
      <c r="J240" s="591" t="str">
        <f>IF($D$240="Y/T","Isi Sasaran",IF($E$240=0,0,IF(I240="Y",1,IF(I240="T",0,"Isi Dulu"))))</f>
        <v>Isi Sasaran</v>
      </c>
      <c r="K240" s="590" t="s">
        <v>26</v>
      </c>
      <c r="L240" s="591" t="str">
        <f>IF($D$240="Y/T","Isi Sasaran",IF($E$240=0,0,IF(K240="Y",1,IF(K240="T",0,"Isi Dulu"))))</f>
        <v>Isi Sasaran</v>
      </c>
      <c r="M240" s="848" t="s">
        <v>26</v>
      </c>
      <c r="N240" s="851" t="str">
        <f>IF(M240="Y",1,IF(M240="T",0,IF(M240="Y/T","Belum diisi","Error")))</f>
        <v>Belum diisi</v>
      </c>
      <c r="O240" s="517"/>
      <c r="P240" s="517"/>
      <c r="Q240" s="517"/>
      <c r="R240" s="517"/>
    </row>
    <row r="241" spans="2:18" s="527" customFormat="1" ht="15.75">
      <c r="B241" s="837"/>
      <c r="C241" s="840"/>
      <c r="D241" s="858"/>
      <c r="E241" s="855"/>
      <c r="F241" s="549">
        <v>2</v>
      </c>
      <c r="G241" s="550"/>
      <c r="H241" s="598" t="str">
        <f t="shared" si="4"/>
        <v>Belum Diisi</v>
      </c>
      <c r="I241" s="592" t="s">
        <v>26</v>
      </c>
      <c r="J241" s="593" t="str">
        <f>IF($D$240="Y/T","Isi Sasaran",IF($E$240=0,0,IF(I241="Y",1,IF(I241="T",0,"Isi Dulu"))))</f>
        <v>Isi Sasaran</v>
      </c>
      <c r="K241" s="592" t="s">
        <v>26</v>
      </c>
      <c r="L241" s="593" t="str">
        <f>IF($D$240="Y/T","Isi Sasaran",IF($E$240=0,0,IF(K241="Y",1,IF(K241="T",0,"Isi Dulu"))))</f>
        <v>Isi Sasaran</v>
      </c>
      <c r="M241" s="849"/>
      <c r="N241" s="852"/>
      <c r="O241" s="517"/>
      <c r="P241" s="517"/>
      <c r="Q241" s="517"/>
      <c r="R241" s="517"/>
    </row>
    <row r="242" spans="2:18" s="527" customFormat="1" ht="15.75">
      <c r="B242" s="837"/>
      <c r="C242" s="840"/>
      <c r="D242" s="858"/>
      <c r="E242" s="855"/>
      <c r="F242" s="549">
        <v>3</v>
      </c>
      <c r="G242" s="550"/>
      <c r="H242" s="598" t="str">
        <f t="shared" si="4"/>
        <v>Belum Diisi</v>
      </c>
      <c r="I242" s="592" t="s">
        <v>26</v>
      </c>
      <c r="J242" s="593" t="str">
        <f>IF($D$240="Y/T","Isi Sasaran",IF($E$240=0,0,IF(I242="Y",1,IF(I242="T",0,"Isi Dulu"))))</f>
        <v>Isi Sasaran</v>
      </c>
      <c r="K242" s="592" t="s">
        <v>26</v>
      </c>
      <c r="L242" s="593" t="str">
        <f>IF($D$240="Y/T","Isi Sasaran",IF($E$240=0,0,IF(K242="Y",1,IF(K242="T",0,"Isi Dulu"))))</f>
        <v>Isi Sasaran</v>
      </c>
      <c r="M242" s="849"/>
      <c r="N242" s="852"/>
      <c r="O242" s="517"/>
      <c r="P242" s="517"/>
      <c r="Q242" s="517"/>
      <c r="R242" s="517"/>
    </row>
    <row r="243" spans="2:18" s="527" customFormat="1" ht="15.75">
      <c r="B243" s="837"/>
      <c r="C243" s="840"/>
      <c r="D243" s="858"/>
      <c r="E243" s="855"/>
      <c r="F243" s="549">
        <v>4</v>
      </c>
      <c r="G243" s="550"/>
      <c r="H243" s="598" t="str">
        <f t="shared" si="4"/>
        <v>Belum Diisi</v>
      </c>
      <c r="I243" s="592" t="s">
        <v>26</v>
      </c>
      <c r="J243" s="593" t="str">
        <f>IF($D$240="Y/T","Isi Sasaran",IF($E$240=0,0,IF(I243="Y",1,IF(I243="T",0,"Isi Dulu"))))</f>
        <v>Isi Sasaran</v>
      </c>
      <c r="K243" s="592" t="s">
        <v>26</v>
      </c>
      <c r="L243" s="593" t="str">
        <f>IF($D$240="Y/T","Isi Sasaran",IF($E$240=0,0,IF(K243="Y",1,IF(K243="T",0,"Isi Dulu"))))</f>
        <v>Isi Sasaran</v>
      </c>
      <c r="M243" s="849"/>
      <c r="N243" s="852"/>
      <c r="O243" s="517"/>
      <c r="P243" s="517"/>
      <c r="Q243" s="517"/>
      <c r="R243" s="517"/>
    </row>
    <row r="244" spans="2:18" s="527" customFormat="1" ht="15.75">
      <c r="B244" s="838"/>
      <c r="C244" s="841"/>
      <c r="D244" s="859"/>
      <c r="E244" s="856"/>
      <c r="F244" s="569">
        <v>5</v>
      </c>
      <c r="G244" s="570"/>
      <c r="H244" s="599" t="str">
        <f t="shared" si="4"/>
        <v>Belum Diisi</v>
      </c>
      <c r="I244" s="595" t="s">
        <v>26</v>
      </c>
      <c r="J244" s="596" t="str">
        <f>IF($D$240="Y/T","Isi Sasaran",IF($E$240=0,0,IF(I244="Y",1,IF(I244="T",0,"Isi Dulu"))))</f>
        <v>Isi Sasaran</v>
      </c>
      <c r="K244" s="595" t="s">
        <v>26</v>
      </c>
      <c r="L244" s="596" t="str">
        <f>IF($D$240="Y/T","Isi Sasaran",IF($E$240=0,0,IF(K244="Y",1,IF(K244="T",0,"Isi Dulu"))))</f>
        <v>Isi Sasaran</v>
      </c>
      <c r="M244" s="850"/>
      <c r="N244" s="853"/>
      <c r="O244" s="517"/>
      <c r="P244" s="517"/>
      <c r="Q244" s="517"/>
      <c r="R244" s="517"/>
    </row>
    <row r="245" spans="2:18" s="527" customFormat="1" ht="15.75">
      <c r="B245" s="836">
        <v>8</v>
      </c>
      <c r="C245" s="839"/>
      <c r="D245" s="857" t="s">
        <v>26</v>
      </c>
      <c r="E245" s="854" t="str">
        <f>IF(D245="Y",1,IF(D245="T",0,IF(D245="Y/T","Belum diisi","Error")))</f>
        <v>Belum diisi</v>
      </c>
      <c r="F245" s="528">
        <v>1</v>
      </c>
      <c r="G245" s="529"/>
      <c r="H245" s="600" t="str">
        <f t="shared" si="4"/>
        <v>Belum Diisi</v>
      </c>
      <c r="I245" s="590" t="s">
        <v>26</v>
      </c>
      <c r="J245" s="591" t="str">
        <f>IF($D$245="Y/T","Isi Sasaran",IF($E$245=0,0,IF(I245="Y",1,IF(I245="T",0,"Isi Dulu"))))</f>
        <v>Isi Sasaran</v>
      </c>
      <c r="K245" s="590" t="s">
        <v>26</v>
      </c>
      <c r="L245" s="591" t="str">
        <f>IF($D$245="Y/T","Isi Sasaran",IF($E$245=0,0,IF(K245="Y",1,IF(K245="T",0,"Isi Dulu"))))</f>
        <v>Isi Sasaran</v>
      </c>
      <c r="M245" s="848" t="s">
        <v>26</v>
      </c>
      <c r="N245" s="851" t="str">
        <f>IF(M245="Y",1,IF(M245="T",0,IF(M245="Y/T","Belum diisi","Error")))</f>
        <v>Belum diisi</v>
      </c>
      <c r="O245" s="517"/>
      <c r="P245" s="517"/>
      <c r="Q245" s="517"/>
      <c r="R245" s="517"/>
    </row>
    <row r="246" spans="2:18" s="527" customFormat="1" ht="15.75">
      <c r="B246" s="837"/>
      <c r="C246" s="840"/>
      <c r="D246" s="858"/>
      <c r="E246" s="855"/>
      <c r="F246" s="549">
        <v>2</v>
      </c>
      <c r="G246" s="550"/>
      <c r="H246" s="598" t="str">
        <f t="shared" si="4"/>
        <v>Belum Diisi</v>
      </c>
      <c r="I246" s="592" t="s">
        <v>26</v>
      </c>
      <c r="J246" s="593" t="str">
        <f>IF($D$245="Y/T","Isi Sasaran",IF($E$245=0,0,IF(I246="Y",1,IF(I246="T",0,"Isi Dulu"))))</f>
        <v>Isi Sasaran</v>
      </c>
      <c r="K246" s="592" t="s">
        <v>26</v>
      </c>
      <c r="L246" s="593" t="str">
        <f>IF($D$245="Y/T","Isi Sasaran",IF($E$245=0,0,IF(K246="Y",1,IF(K246="T",0,"Isi Dulu"))))</f>
        <v>Isi Sasaran</v>
      </c>
      <c r="M246" s="849"/>
      <c r="N246" s="852"/>
      <c r="O246" s="517"/>
      <c r="P246" s="517"/>
      <c r="Q246" s="517"/>
      <c r="R246" s="517"/>
    </row>
    <row r="247" spans="2:18" s="527" customFormat="1" ht="15.75">
      <c r="B247" s="837"/>
      <c r="C247" s="840"/>
      <c r="D247" s="858"/>
      <c r="E247" s="855"/>
      <c r="F247" s="549">
        <v>3</v>
      </c>
      <c r="G247" s="550"/>
      <c r="H247" s="598" t="str">
        <f t="shared" si="4"/>
        <v>Belum Diisi</v>
      </c>
      <c r="I247" s="592" t="s">
        <v>26</v>
      </c>
      <c r="J247" s="593" t="str">
        <f>IF($D$245="Y/T","Isi Sasaran",IF($E$245=0,0,IF(I247="Y",1,IF(I247="T",0,"Isi Dulu"))))</f>
        <v>Isi Sasaran</v>
      </c>
      <c r="K247" s="592" t="s">
        <v>26</v>
      </c>
      <c r="L247" s="593" t="str">
        <f>IF($D$245="Y/T","Isi Sasaran",IF($E$245=0,0,IF(K247="Y",1,IF(K247="T",0,"Isi Dulu"))))</f>
        <v>Isi Sasaran</v>
      </c>
      <c r="M247" s="849"/>
      <c r="N247" s="852"/>
      <c r="O247" s="517"/>
      <c r="P247" s="517"/>
      <c r="Q247" s="517"/>
      <c r="R247" s="517"/>
    </row>
    <row r="248" spans="2:18" s="527" customFormat="1" ht="15.75">
      <c r="B248" s="837"/>
      <c r="C248" s="840"/>
      <c r="D248" s="858"/>
      <c r="E248" s="855"/>
      <c r="F248" s="549">
        <v>4</v>
      </c>
      <c r="G248" s="550"/>
      <c r="H248" s="598" t="str">
        <f t="shared" si="4"/>
        <v>Belum Diisi</v>
      </c>
      <c r="I248" s="592" t="s">
        <v>26</v>
      </c>
      <c r="J248" s="593" t="str">
        <f>IF($D$245="Y/T","Isi Sasaran",IF($E$245=0,0,IF(I248="Y",1,IF(I248="T",0,"Isi Dulu"))))</f>
        <v>Isi Sasaran</v>
      </c>
      <c r="K248" s="592" t="s">
        <v>26</v>
      </c>
      <c r="L248" s="593" t="str">
        <f>IF($D$245="Y/T","Isi Sasaran",IF($E$245=0,0,IF(K248="Y",1,IF(K248="T",0,"Isi Dulu"))))</f>
        <v>Isi Sasaran</v>
      </c>
      <c r="M248" s="849"/>
      <c r="N248" s="852"/>
      <c r="O248" s="517"/>
      <c r="P248" s="517"/>
      <c r="Q248" s="517"/>
      <c r="R248" s="517"/>
    </row>
    <row r="249" spans="2:18" s="527" customFormat="1" ht="15.75">
      <c r="B249" s="838"/>
      <c r="C249" s="841"/>
      <c r="D249" s="859"/>
      <c r="E249" s="856"/>
      <c r="F249" s="569">
        <v>5</v>
      </c>
      <c r="G249" s="570"/>
      <c r="H249" s="599" t="str">
        <f t="shared" si="4"/>
        <v>Belum Diisi</v>
      </c>
      <c r="I249" s="595" t="s">
        <v>26</v>
      </c>
      <c r="J249" s="596" t="str">
        <f>IF($D$245="Y/T","Isi Sasaran",IF($E$245=0,0,IF(I249="Y",1,IF(I249="T",0,"Isi Dulu"))))</f>
        <v>Isi Sasaran</v>
      </c>
      <c r="K249" s="595" t="s">
        <v>26</v>
      </c>
      <c r="L249" s="596" t="str">
        <f>IF($D$245="Y/T","Isi Sasaran",IF($E$245=0,0,IF(K249="Y",1,IF(K249="T",0,"Isi Dulu"))))</f>
        <v>Isi Sasaran</v>
      </c>
      <c r="M249" s="850"/>
      <c r="N249" s="853"/>
      <c r="O249" s="517"/>
      <c r="P249" s="517"/>
      <c r="Q249" s="517"/>
      <c r="R249" s="517"/>
    </row>
    <row r="250" spans="2:18" s="527" customFormat="1" ht="15.75">
      <c r="B250" s="836">
        <v>9</v>
      </c>
      <c r="C250" s="839"/>
      <c r="D250" s="857" t="s">
        <v>26</v>
      </c>
      <c r="E250" s="854" t="str">
        <f>IF(D250="Y",1,IF(D250="T",0,IF(D250="Y/T","Belum diisi","Error")))</f>
        <v>Belum diisi</v>
      </c>
      <c r="F250" s="528">
        <v>1</v>
      </c>
      <c r="G250" s="529"/>
      <c r="H250" s="600" t="str">
        <f t="shared" si="4"/>
        <v>Belum Diisi</v>
      </c>
      <c r="I250" s="590" t="s">
        <v>26</v>
      </c>
      <c r="J250" s="591" t="str">
        <f>IF($D$250="Y/T","Isi Sasaran",IF($E$250=0,0,IF(I250="Y",1,IF(I250="T",0,"Isi Dulu"))))</f>
        <v>Isi Sasaran</v>
      </c>
      <c r="K250" s="590" t="s">
        <v>26</v>
      </c>
      <c r="L250" s="591" t="str">
        <f>IF($D$250="Y/T","Isi Sasaran",IF($E$250=0,0,IF(K250="Y",1,IF(K250="T",0,"Isi Dulu"))))</f>
        <v>Isi Sasaran</v>
      </c>
      <c r="M250" s="848" t="s">
        <v>26</v>
      </c>
      <c r="N250" s="851" t="str">
        <f>IF(M250="Y",1,IF(M250="T",0,IF(M250="Y/T","Belum diisi","Error")))</f>
        <v>Belum diisi</v>
      </c>
      <c r="O250" s="517"/>
      <c r="P250" s="517"/>
      <c r="Q250" s="517"/>
      <c r="R250" s="517"/>
    </row>
    <row r="251" spans="2:18" s="527" customFormat="1" ht="15.75">
      <c r="B251" s="837"/>
      <c r="C251" s="840"/>
      <c r="D251" s="858"/>
      <c r="E251" s="855"/>
      <c r="F251" s="549">
        <v>2</v>
      </c>
      <c r="G251" s="550"/>
      <c r="H251" s="598" t="str">
        <f t="shared" si="4"/>
        <v>Belum Diisi</v>
      </c>
      <c r="I251" s="592" t="s">
        <v>26</v>
      </c>
      <c r="J251" s="593" t="str">
        <f>IF($D$250="Y/T","Isi Sasaran",IF($E$250=0,0,IF(I251="Y",1,IF(I251="T",0,"Isi Dulu"))))</f>
        <v>Isi Sasaran</v>
      </c>
      <c r="K251" s="592" t="s">
        <v>26</v>
      </c>
      <c r="L251" s="593" t="str">
        <f>IF($D$250="Y/T","Isi Sasaran",IF($E$250=0,0,IF(K251="Y",1,IF(K251="T",0,"Isi Dulu"))))</f>
        <v>Isi Sasaran</v>
      </c>
      <c r="M251" s="849"/>
      <c r="N251" s="852"/>
      <c r="O251" s="517"/>
      <c r="P251" s="517"/>
      <c r="Q251" s="517"/>
      <c r="R251" s="517"/>
    </row>
    <row r="252" spans="2:18" s="527" customFormat="1" ht="15.75">
      <c r="B252" s="837"/>
      <c r="C252" s="840"/>
      <c r="D252" s="858"/>
      <c r="E252" s="855"/>
      <c r="F252" s="549">
        <v>3</v>
      </c>
      <c r="G252" s="550"/>
      <c r="H252" s="598" t="str">
        <f t="shared" si="4"/>
        <v>Belum Diisi</v>
      </c>
      <c r="I252" s="592" t="s">
        <v>26</v>
      </c>
      <c r="J252" s="593" t="str">
        <f>IF($D$250="Y/T","Isi Sasaran",IF($E$250=0,0,IF(I252="Y",1,IF(I252="T",0,"Isi Dulu"))))</f>
        <v>Isi Sasaran</v>
      </c>
      <c r="K252" s="592" t="s">
        <v>26</v>
      </c>
      <c r="L252" s="593" t="str">
        <f>IF($D$250="Y/T","Isi Sasaran",IF($E$250=0,0,IF(K252="Y",1,IF(K252="T",0,"Isi Dulu"))))</f>
        <v>Isi Sasaran</v>
      </c>
      <c r="M252" s="849"/>
      <c r="N252" s="852"/>
      <c r="O252" s="517"/>
      <c r="P252" s="517"/>
      <c r="Q252" s="517"/>
      <c r="R252" s="517"/>
    </row>
    <row r="253" spans="2:18" s="527" customFormat="1" ht="15.75">
      <c r="B253" s="837"/>
      <c r="C253" s="840"/>
      <c r="D253" s="858"/>
      <c r="E253" s="855"/>
      <c r="F253" s="549">
        <v>4</v>
      </c>
      <c r="G253" s="550"/>
      <c r="H253" s="598" t="str">
        <f t="shared" si="4"/>
        <v>Belum Diisi</v>
      </c>
      <c r="I253" s="592" t="s">
        <v>26</v>
      </c>
      <c r="J253" s="593" t="str">
        <f>IF($D$250="Y/T","Isi Sasaran",IF($E$250=0,0,IF(I253="Y",1,IF(I253="T",0,"Isi Dulu"))))</f>
        <v>Isi Sasaran</v>
      </c>
      <c r="K253" s="592" t="s">
        <v>26</v>
      </c>
      <c r="L253" s="593" t="str">
        <f>IF($D$250="Y/T","Isi Sasaran",IF($E$250=0,0,IF(K253="Y",1,IF(K253="T",0,"Isi Dulu"))))</f>
        <v>Isi Sasaran</v>
      </c>
      <c r="M253" s="849"/>
      <c r="N253" s="852"/>
      <c r="O253" s="517"/>
      <c r="P253" s="517"/>
      <c r="Q253" s="517"/>
      <c r="R253" s="517"/>
    </row>
    <row r="254" spans="2:18" s="527" customFormat="1" ht="15.75">
      <c r="B254" s="838"/>
      <c r="C254" s="841"/>
      <c r="D254" s="859"/>
      <c r="E254" s="856"/>
      <c r="F254" s="569">
        <v>5</v>
      </c>
      <c r="G254" s="570"/>
      <c r="H254" s="599" t="str">
        <f t="shared" si="4"/>
        <v>Belum Diisi</v>
      </c>
      <c r="I254" s="595" t="s">
        <v>26</v>
      </c>
      <c r="J254" s="596" t="str">
        <f>IF($D$250="Y/T","Isi Sasaran",IF($E$250=0,0,IF(I254="Y",1,IF(I254="T",0,"Isi Dulu"))))</f>
        <v>Isi Sasaran</v>
      </c>
      <c r="K254" s="595" t="s">
        <v>26</v>
      </c>
      <c r="L254" s="596" t="str">
        <f>IF($D$250="Y/T","Isi Sasaran",IF($E$250=0,0,IF(K254="Y",1,IF(K254="T",0,"Isi Dulu"))))</f>
        <v>Isi Sasaran</v>
      </c>
      <c r="M254" s="850"/>
      <c r="N254" s="853"/>
      <c r="O254" s="517"/>
      <c r="P254" s="517"/>
      <c r="Q254" s="517"/>
      <c r="R254" s="517"/>
    </row>
    <row r="255" spans="2:18" s="527" customFormat="1" ht="15.75">
      <c r="B255" s="836">
        <v>10</v>
      </c>
      <c r="C255" s="839"/>
      <c r="D255" s="857" t="s">
        <v>26</v>
      </c>
      <c r="E255" s="854" t="str">
        <f>IF(D255="Y",1,IF(D255="T",0,IF(D255="Y/T","Belum diisi","Error")))</f>
        <v>Belum diisi</v>
      </c>
      <c r="F255" s="528">
        <v>1</v>
      </c>
      <c r="G255" s="529"/>
      <c r="H255" s="600" t="str">
        <f t="shared" si="4"/>
        <v>Belum Diisi</v>
      </c>
      <c r="I255" s="590" t="s">
        <v>26</v>
      </c>
      <c r="J255" s="591" t="str">
        <f>IF($D$255="Y/T","Isi Sasaran",IF($E$255=0,0,IF(I255="Y",1,IF(I255="T",0,"Isi Dulu"))))</f>
        <v>Isi Sasaran</v>
      </c>
      <c r="K255" s="590" t="s">
        <v>26</v>
      </c>
      <c r="L255" s="591" t="str">
        <f>IF($D$255="Y/T","Isi Sasaran",IF($E$255=0,0,IF(K255="Y",1,IF(K255="T",0,"Isi Dulu"))))</f>
        <v>Isi Sasaran</v>
      </c>
      <c r="M255" s="848" t="s">
        <v>26</v>
      </c>
      <c r="N255" s="851" t="str">
        <f>IF(M255="Y",1,IF(M255="T",0,IF(M255="Y/T","Belum diisi","Error")))</f>
        <v>Belum diisi</v>
      </c>
      <c r="O255" s="517"/>
      <c r="P255" s="517"/>
      <c r="Q255" s="517"/>
      <c r="R255" s="517"/>
    </row>
    <row r="256" spans="2:18" s="527" customFormat="1" ht="15.75">
      <c r="B256" s="837"/>
      <c r="C256" s="840"/>
      <c r="D256" s="858"/>
      <c r="E256" s="855"/>
      <c r="F256" s="549">
        <v>2</v>
      </c>
      <c r="G256" s="550"/>
      <c r="H256" s="598" t="str">
        <f t="shared" si="4"/>
        <v>Belum Diisi</v>
      </c>
      <c r="I256" s="592" t="s">
        <v>26</v>
      </c>
      <c r="J256" s="593" t="str">
        <f>IF($D$255="Y/T","Isi Sasaran",IF($E$255=0,0,IF(I256="Y",1,IF(I256="T",0,"Isi Dulu"))))</f>
        <v>Isi Sasaran</v>
      </c>
      <c r="K256" s="592" t="s">
        <v>26</v>
      </c>
      <c r="L256" s="593" t="str">
        <f>IF($D$255="Y/T","Isi Sasaran",IF($E$255=0,0,IF(K256="Y",1,IF(K256="T",0,"Isi Dulu"))))</f>
        <v>Isi Sasaran</v>
      </c>
      <c r="M256" s="849"/>
      <c r="N256" s="852"/>
      <c r="O256" s="517"/>
      <c r="P256" s="517"/>
      <c r="Q256" s="517"/>
      <c r="R256" s="517"/>
    </row>
    <row r="257" spans="2:18" s="527" customFormat="1" ht="15.75">
      <c r="B257" s="837"/>
      <c r="C257" s="840"/>
      <c r="D257" s="858"/>
      <c r="E257" s="855"/>
      <c r="F257" s="549">
        <v>3</v>
      </c>
      <c r="G257" s="550"/>
      <c r="H257" s="598" t="str">
        <f t="shared" si="4"/>
        <v>Belum Diisi</v>
      </c>
      <c r="I257" s="592" t="s">
        <v>26</v>
      </c>
      <c r="J257" s="593" t="str">
        <f>IF($D$255="Y/T","Isi Sasaran",IF($E$255=0,0,IF(I257="Y",1,IF(I257="T",0,"Isi Dulu"))))</f>
        <v>Isi Sasaran</v>
      </c>
      <c r="K257" s="592" t="s">
        <v>26</v>
      </c>
      <c r="L257" s="593" t="str">
        <f>IF($D$255="Y/T","Isi Sasaran",IF($E$255=0,0,IF(K257="Y",1,IF(K257="T",0,"Isi Dulu"))))</f>
        <v>Isi Sasaran</v>
      </c>
      <c r="M257" s="849"/>
      <c r="N257" s="852"/>
      <c r="O257" s="517"/>
      <c r="P257" s="517"/>
      <c r="Q257" s="517"/>
      <c r="R257" s="517"/>
    </row>
    <row r="258" spans="2:18" s="527" customFormat="1" ht="15.75">
      <c r="B258" s="837"/>
      <c r="C258" s="840"/>
      <c r="D258" s="858"/>
      <c r="E258" s="855"/>
      <c r="F258" s="549">
        <v>4</v>
      </c>
      <c r="G258" s="550"/>
      <c r="H258" s="598" t="str">
        <f t="shared" si="4"/>
        <v>Belum Diisi</v>
      </c>
      <c r="I258" s="592" t="s">
        <v>26</v>
      </c>
      <c r="J258" s="593" t="str">
        <f>IF($D$255="Y/T","Isi Sasaran",IF($E$255=0,0,IF(I258="Y",1,IF(I258="T",0,"Isi Dulu"))))</f>
        <v>Isi Sasaran</v>
      </c>
      <c r="K258" s="592" t="s">
        <v>26</v>
      </c>
      <c r="L258" s="593" t="str">
        <f>IF($D$255="Y/T","Isi Sasaran",IF($E$255=0,0,IF(K258="Y",1,IF(K258="T",0,"Isi Dulu"))))</f>
        <v>Isi Sasaran</v>
      </c>
      <c r="M258" s="849"/>
      <c r="N258" s="852"/>
      <c r="O258" s="517"/>
      <c r="P258" s="517"/>
      <c r="Q258" s="517"/>
      <c r="R258" s="517"/>
    </row>
    <row r="259" spans="2:18" s="527" customFormat="1" ht="15.75">
      <c r="B259" s="838"/>
      <c r="C259" s="841"/>
      <c r="D259" s="859"/>
      <c r="E259" s="856"/>
      <c r="F259" s="569">
        <v>5</v>
      </c>
      <c r="G259" s="570"/>
      <c r="H259" s="599" t="str">
        <f t="shared" si="4"/>
        <v>Belum Diisi</v>
      </c>
      <c r="I259" s="595" t="s">
        <v>26</v>
      </c>
      <c r="J259" s="596" t="str">
        <f>IF($D$255="Y/T","Isi Sasaran",IF($E$255=0,0,IF(I259="Y",1,IF(I259="T",0,"Isi Dulu"))))</f>
        <v>Isi Sasaran</v>
      </c>
      <c r="K259" s="595" t="s">
        <v>26</v>
      </c>
      <c r="L259" s="596" t="str">
        <f>IF($D$255="Y/T","Isi Sasaran",IF($E$255=0,0,IF(K259="Y",1,IF(K259="T",0,"Isi Dulu"))))</f>
        <v>Isi Sasaran</v>
      </c>
      <c r="M259" s="850"/>
      <c r="N259" s="853"/>
      <c r="O259" s="517"/>
      <c r="P259" s="517"/>
      <c r="Q259" s="517"/>
      <c r="R259" s="517"/>
    </row>
    <row r="260" spans="2:18" s="527" customFormat="1" ht="15.75">
      <c r="B260" s="836">
        <v>11</v>
      </c>
      <c r="C260" s="839"/>
      <c r="D260" s="857" t="s">
        <v>26</v>
      </c>
      <c r="E260" s="854" t="str">
        <f>IF(D260="Y",1,IF(D260="T",0,IF(D260="Y/T","Belum diisi","Error")))</f>
        <v>Belum diisi</v>
      </c>
      <c r="F260" s="528">
        <v>1</v>
      </c>
      <c r="G260" s="529"/>
      <c r="H260" s="600" t="str">
        <f t="shared" si="4"/>
        <v>Belum Diisi</v>
      </c>
      <c r="I260" s="590" t="s">
        <v>26</v>
      </c>
      <c r="J260" s="591" t="str">
        <f>IF($D$260="Y/T","Isi Sasaran",IF($E$260=0,0,IF(I260="Y",1,IF(I260="T",0,"Isi Dulu"))))</f>
        <v>Isi Sasaran</v>
      </c>
      <c r="K260" s="590" t="s">
        <v>26</v>
      </c>
      <c r="L260" s="591" t="str">
        <f>IF($D$260="Y/T","Isi Sasaran",IF($E$260=0,0,IF(K260="Y",1,IF(K260="T",0,"Isi Dulu"))))</f>
        <v>Isi Sasaran</v>
      </c>
      <c r="M260" s="848" t="s">
        <v>26</v>
      </c>
      <c r="N260" s="851" t="str">
        <f>IF(M260="Y",1,IF(M260="T",0,IF(M260="Y/T","Belum diisi","Error")))</f>
        <v>Belum diisi</v>
      </c>
      <c r="O260" s="517"/>
      <c r="P260" s="517"/>
      <c r="Q260" s="517"/>
      <c r="R260" s="517"/>
    </row>
    <row r="261" spans="2:18" s="527" customFormat="1" ht="15.75">
      <c r="B261" s="837"/>
      <c r="C261" s="840"/>
      <c r="D261" s="858"/>
      <c r="E261" s="855"/>
      <c r="F261" s="549">
        <v>2</v>
      </c>
      <c r="G261" s="550"/>
      <c r="H261" s="598" t="str">
        <f t="shared" si="4"/>
        <v>Belum Diisi</v>
      </c>
      <c r="I261" s="592" t="s">
        <v>26</v>
      </c>
      <c r="J261" s="593" t="str">
        <f>IF($D$260="Y/T","Isi Sasaran",IF($E$260=0,0,IF(I261="Y",1,IF(I261="T",0,"Isi Dulu"))))</f>
        <v>Isi Sasaran</v>
      </c>
      <c r="K261" s="592" t="s">
        <v>26</v>
      </c>
      <c r="L261" s="593" t="str">
        <f>IF($D$260="Y/T","Isi Sasaran",IF($E$260=0,0,IF(K261="Y",1,IF(K261="T",0,"Isi Dulu"))))</f>
        <v>Isi Sasaran</v>
      </c>
      <c r="M261" s="849"/>
      <c r="N261" s="852"/>
      <c r="O261" s="517"/>
      <c r="P261" s="517"/>
      <c r="Q261" s="517"/>
      <c r="R261" s="517"/>
    </row>
    <row r="262" spans="2:18" s="527" customFormat="1" ht="15.75">
      <c r="B262" s="837"/>
      <c r="C262" s="840"/>
      <c r="D262" s="858"/>
      <c r="E262" s="855"/>
      <c r="F262" s="549">
        <v>3</v>
      </c>
      <c r="G262" s="550"/>
      <c r="H262" s="598" t="str">
        <f t="shared" si="4"/>
        <v>Belum Diisi</v>
      </c>
      <c r="I262" s="592" t="s">
        <v>26</v>
      </c>
      <c r="J262" s="593" t="str">
        <f>IF($D$260="Y/T","Isi Sasaran",IF($E$260=0,0,IF(I262="Y",1,IF(I262="T",0,"Isi Dulu"))))</f>
        <v>Isi Sasaran</v>
      </c>
      <c r="K262" s="592" t="s">
        <v>26</v>
      </c>
      <c r="L262" s="593" t="str">
        <f>IF($D$260="Y/T","Isi Sasaran",IF($E$260=0,0,IF(K262="Y",1,IF(K262="T",0,"Isi Dulu"))))</f>
        <v>Isi Sasaran</v>
      </c>
      <c r="M262" s="849"/>
      <c r="N262" s="852"/>
      <c r="O262" s="517"/>
      <c r="P262" s="517"/>
      <c r="Q262" s="517"/>
      <c r="R262" s="517"/>
    </row>
    <row r="263" spans="2:18" s="527" customFormat="1" ht="15.75">
      <c r="B263" s="837"/>
      <c r="C263" s="840"/>
      <c r="D263" s="858"/>
      <c r="E263" s="855"/>
      <c r="F263" s="549">
        <v>4</v>
      </c>
      <c r="G263" s="550"/>
      <c r="H263" s="598" t="str">
        <f t="shared" si="4"/>
        <v>Belum Diisi</v>
      </c>
      <c r="I263" s="592" t="s">
        <v>26</v>
      </c>
      <c r="J263" s="593" t="str">
        <f>IF($D$260="Y/T","Isi Sasaran",IF($E$260=0,0,IF(I263="Y",1,IF(I263="T",0,"Isi Dulu"))))</f>
        <v>Isi Sasaran</v>
      </c>
      <c r="K263" s="592" t="s">
        <v>26</v>
      </c>
      <c r="L263" s="593" t="str">
        <f>IF($D$260="Y/T","Isi Sasaran",IF($E$260=0,0,IF(K263="Y",1,IF(K263="T",0,"Isi Dulu"))))</f>
        <v>Isi Sasaran</v>
      </c>
      <c r="M263" s="849"/>
      <c r="N263" s="852"/>
      <c r="O263" s="517"/>
      <c r="P263" s="517"/>
      <c r="Q263" s="517"/>
      <c r="R263" s="517"/>
    </row>
    <row r="264" spans="2:18" s="527" customFormat="1" ht="15.75">
      <c r="B264" s="838"/>
      <c r="C264" s="841"/>
      <c r="D264" s="859"/>
      <c r="E264" s="856"/>
      <c r="F264" s="569">
        <v>5</v>
      </c>
      <c r="G264" s="570"/>
      <c r="H264" s="599" t="str">
        <f t="shared" si="4"/>
        <v>Belum Diisi</v>
      </c>
      <c r="I264" s="595" t="s">
        <v>26</v>
      </c>
      <c r="J264" s="596" t="str">
        <f>IF($D$260="Y/T","Isi Sasaran",IF($E$260=0,0,IF(I264="Y",1,IF(I264="T",0,"Isi Dulu"))))</f>
        <v>Isi Sasaran</v>
      </c>
      <c r="K264" s="595" t="s">
        <v>26</v>
      </c>
      <c r="L264" s="596" t="str">
        <f>IF($D$260="Y/T","Isi Sasaran",IF($E$260=0,0,IF(K264="Y",1,IF(K264="T",0,"Isi Dulu"))))</f>
        <v>Isi Sasaran</v>
      </c>
      <c r="M264" s="850"/>
      <c r="N264" s="853"/>
      <c r="O264" s="517"/>
      <c r="P264" s="517"/>
      <c r="Q264" s="517"/>
      <c r="R264" s="517"/>
    </row>
    <row r="265" spans="2:18" s="527" customFormat="1" ht="15.75">
      <c r="B265" s="836">
        <v>12</v>
      </c>
      <c r="C265" s="839"/>
      <c r="D265" s="857" t="s">
        <v>26</v>
      </c>
      <c r="E265" s="854" t="str">
        <f>IF(D265="Y",1,IF(D265="T",0,IF(D265="Y/T","Belum diisi","Error")))</f>
        <v>Belum diisi</v>
      </c>
      <c r="F265" s="528">
        <v>1</v>
      </c>
      <c r="G265" s="529"/>
      <c r="H265" s="600" t="str">
        <f t="shared" si="4"/>
        <v>Belum Diisi</v>
      </c>
      <c r="I265" s="590" t="s">
        <v>26</v>
      </c>
      <c r="J265" s="591" t="str">
        <f>IF($D$265="Y/T","Isi Sasaran",IF($E$265=0,0,IF(I265="Y",1,IF(I265="T",0,"Isi Dulu"))))</f>
        <v>Isi Sasaran</v>
      </c>
      <c r="K265" s="590" t="s">
        <v>26</v>
      </c>
      <c r="L265" s="591" t="str">
        <f>IF($D$265="Y/T","Isi Sasaran",IF($E$265=0,0,IF(K265="Y",1,IF(K265="T",0,"Isi Dulu"))))</f>
        <v>Isi Sasaran</v>
      </c>
      <c r="M265" s="848" t="s">
        <v>26</v>
      </c>
      <c r="N265" s="851" t="str">
        <f>IF(M265="Y",1,IF(M265="T",0,IF(M265="Y/T","Belum diisi","Error")))</f>
        <v>Belum diisi</v>
      </c>
      <c r="O265" s="517"/>
      <c r="P265" s="517"/>
      <c r="Q265" s="517"/>
      <c r="R265" s="517"/>
    </row>
    <row r="266" spans="2:18" s="527" customFormat="1" ht="15.75">
      <c r="B266" s="837"/>
      <c r="C266" s="840"/>
      <c r="D266" s="858"/>
      <c r="E266" s="855"/>
      <c r="F266" s="549">
        <v>2</v>
      </c>
      <c r="G266" s="550"/>
      <c r="H266" s="598" t="str">
        <f t="shared" si="4"/>
        <v>Belum Diisi</v>
      </c>
      <c r="I266" s="592" t="s">
        <v>26</v>
      </c>
      <c r="J266" s="593" t="str">
        <f>IF($D$265="Y/T","Isi Sasaran",IF($E$265=0,0,IF(I266="Y",1,IF(I266="T",0,"Isi Dulu"))))</f>
        <v>Isi Sasaran</v>
      </c>
      <c r="K266" s="592" t="s">
        <v>26</v>
      </c>
      <c r="L266" s="593" t="str">
        <f>IF($D$265="Y/T","Isi Sasaran",IF($E$265=0,0,IF(K266="Y",1,IF(K266="T",0,"Isi Dulu"))))</f>
        <v>Isi Sasaran</v>
      </c>
      <c r="M266" s="849"/>
      <c r="N266" s="852"/>
      <c r="O266" s="517"/>
      <c r="P266" s="517"/>
      <c r="Q266" s="517"/>
      <c r="R266" s="517"/>
    </row>
    <row r="267" spans="2:18" s="527" customFormat="1" ht="15.75">
      <c r="B267" s="837"/>
      <c r="C267" s="840"/>
      <c r="D267" s="858"/>
      <c r="E267" s="855"/>
      <c r="F267" s="549">
        <v>3</v>
      </c>
      <c r="G267" s="550"/>
      <c r="H267" s="598" t="str">
        <f t="shared" si="4"/>
        <v>Belum Diisi</v>
      </c>
      <c r="I267" s="592" t="s">
        <v>26</v>
      </c>
      <c r="J267" s="593" t="str">
        <f>IF($D$265="Y/T","Isi Sasaran",IF($E$265=0,0,IF(I267="Y",1,IF(I267="T",0,"Isi Dulu"))))</f>
        <v>Isi Sasaran</v>
      </c>
      <c r="K267" s="592" t="s">
        <v>26</v>
      </c>
      <c r="L267" s="593" t="str">
        <f>IF($D$265="Y/T","Isi Sasaran",IF($E$265=0,0,IF(K267="Y",1,IF(K267="T",0,"Isi Dulu"))))</f>
        <v>Isi Sasaran</v>
      </c>
      <c r="M267" s="849"/>
      <c r="N267" s="852"/>
      <c r="O267" s="517"/>
      <c r="P267" s="517"/>
      <c r="Q267" s="517"/>
      <c r="R267" s="517"/>
    </row>
    <row r="268" spans="2:18" s="527" customFormat="1" ht="15.75">
      <c r="B268" s="837"/>
      <c r="C268" s="840"/>
      <c r="D268" s="858"/>
      <c r="E268" s="855"/>
      <c r="F268" s="549">
        <v>4</v>
      </c>
      <c r="G268" s="550"/>
      <c r="H268" s="598" t="str">
        <f t="shared" si="4"/>
        <v>Belum Diisi</v>
      </c>
      <c r="I268" s="592" t="s">
        <v>26</v>
      </c>
      <c r="J268" s="593" t="str">
        <f>IF($D$265="Y/T","Isi Sasaran",IF($E$265=0,0,IF(I268="Y",1,IF(I268="T",0,"Isi Dulu"))))</f>
        <v>Isi Sasaran</v>
      </c>
      <c r="K268" s="592" t="s">
        <v>26</v>
      </c>
      <c r="L268" s="593" t="str">
        <f>IF($D$265="Y/T","Isi Sasaran",IF($E$265=0,0,IF(K268="Y",1,IF(K268="T",0,"Isi Dulu"))))</f>
        <v>Isi Sasaran</v>
      </c>
      <c r="M268" s="849"/>
      <c r="N268" s="852"/>
      <c r="O268" s="517"/>
      <c r="P268" s="517"/>
      <c r="Q268" s="517"/>
      <c r="R268" s="517"/>
    </row>
    <row r="269" spans="2:18" s="527" customFormat="1" ht="15.75">
      <c r="B269" s="838"/>
      <c r="C269" s="841"/>
      <c r="D269" s="859"/>
      <c r="E269" s="856"/>
      <c r="F269" s="569">
        <v>5</v>
      </c>
      <c r="G269" s="570"/>
      <c r="H269" s="599" t="str">
        <f t="shared" si="4"/>
        <v>Belum Diisi</v>
      </c>
      <c r="I269" s="595" t="s">
        <v>26</v>
      </c>
      <c r="J269" s="596" t="str">
        <f>IF($D$265="Y/T","Isi Sasaran",IF($E$265=0,0,IF(I269="Y",1,IF(I269="T",0,"Isi Dulu"))))</f>
        <v>Isi Sasaran</v>
      </c>
      <c r="K269" s="595" t="s">
        <v>26</v>
      </c>
      <c r="L269" s="596" t="str">
        <f>IF($D$265="Y/T","Isi Sasaran",IF($E$265=0,0,IF(K269="Y",1,IF(K269="T",0,"Isi Dulu"))))</f>
        <v>Isi Sasaran</v>
      </c>
      <c r="M269" s="850"/>
      <c r="N269" s="853"/>
      <c r="O269" s="517"/>
      <c r="P269" s="517"/>
      <c r="Q269" s="517"/>
      <c r="R269" s="517"/>
    </row>
    <row r="270" spans="2:18" s="527" customFormat="1" ht="15.75">
      <c r="B270" s="836">
        <v>13</v>
      </c>
      <c r="C270" s="839"/>
      <c r="D270" s="857" t="s">
        <v>26</v>
      </c>
      <c r="E270" s="854" t="str">
        <f>IF(D270="Y",1,IF(D270="T",0,IF(D270="Y/T","Belum diisi","Error")))</f>
        <v>Belum diisi</v>
      </c>
      <c r="F270" s="528">
        <v>1</v>
      </c>
      <c r="G270" s="529"/>
      <c r="H270" s="600" t="str">
        <f t="shared" si="4"/>
        <v>Belum Diisi</v>
      </c>
      <c r="I270" s="590" t="s">
        <v>26</v>
      </c>
      <c r="J270" s="591" t="str">
        <f>IF($D$270="Y/T","Isi Sasaran",IF($E$270=0,0,IF(I270="Y",1,IF(I270="T",0,"Isi Dulu"))))</f>
        <v>Isi Sasaran</v>
      </c>
      <c r="K270" s="590" t="s">
        <v>26</v>
      </c>
      <c r="L270" s="591" t="str">
        <f>IF($D$270="Y/T","Isi Sasaran",IF($E$270=0,0,IF(K270="Y",1,IF(K270="T",0,"Isi Dulu"))))</f>
        <v>Isi Sasaran</v>
      </c>
      <c r="M270" s="848" t="s">
        <v>26</v>
      </c>
      <c r="N270" s="851" t="str">
        <f>IF(M270="Y",1,IF(M270="T",0,IF(M270="Y/T","Belum diisi","Error")))</f>
        <v>Belum diisi</v>
      </c>
      <c r="O270" s="517"/>
      <c r="P270" s="517"/>
      <c r="Q270" s="517"/>
      <c r="R270" s="517"/>
    </row>
    <row r="271" spans="2:18" s="527" customFormat="1" ht="15.75">
      <c r="B271" s="837"/>
      <c r="C271" s="840"/>
      <c r="D271" s="858"/>
      <c r="E271" s="855"/>
      <c r="F271" s="549">
        <v>2</v>
      </c>
      <c r="G271" s="550"/>
      <c r="H271" s="598" t="str">
        <f t="shared" si="4"/>
        <v>Belum Diisi</v>
      </c>
      <c r="I271" s="592" t="s">
        <v>26</v>
      </c>
      <c r="J271" s="593" t="str">
        <f>IF($D$270="Y/T","Isi Sasaran",IF($E$270=0,0,IF(I271="Y",1,IF(I271="T",0,"Isi Dulu"))))</f>
        <v>Isi Sasaran</v>
      </c>
      <c r="K271" s="592" t="s">
        <v>26</v>
      </c>
      <c r="L271" s="593" t="str">
        <f>IF($D$270="Y/T","Isi Sasaran",IF($E$270=0,0,IF(K271="Y",1,IF(K271="T",0,"Isi Dulu"))))</f>
        <v>Isi Sasaran</v>
      </c>
      <c r="M271" s="849"/>
      <c r="N271" s="852"/>
      <c r="O271" s="517"/>
      <c r="P271" s="517"/>
      <c r="Q271" s="517"/>
      <c r="R271" s="517"/>
    </row>
    <row r="272" spans="2:18" s="527" customFormat="1" ht="15.75">
      <c r="B272" s="837"/>
      <c r="C272" s="840"/>
      <c r="D272" s="858"/>
      <c r="E272" s="855"/>
      <c r="F272" s="549">
        <v>3</v>
      </c>
      <c r="G272" s="550"/>
      <c r="H272" s="598" t="str">
        <f t="shared" si="4"/>
        <v>Belum Diisi</v>
      </c>
      <c r="I272" s="592" t="s">
        <v>26</v>
      </c>
      <c r="J272" s="593" t="str">
        <f>IF($D$270="Y/T","Isi Sasaran",IF($E$270=0,0,IF(I272="Y",1,IF(I272="T",0,"Isi Dulu"))))</f>
        <v>Isi Sasaran</v>
      </c>
      <c r="K272" s="592" t="s">
        <v>26</v>
      </c>
      <c r="L272" s="593" t="str">
        <f>IF($D$270="Y/T","Isi Sasaran",IF($E$270=0,0,IF(K272="Y",1,IF(K272="T",0,"Isi Dulu"))))</f>
        <v>Isi Sasaran</v>
      </c>
      <c r="M272" s="849"/>
      <c r="N272" s="852"/>
      <c r="O272" s="517"/>
      <c r="P272" s="517"/>
      <c r="Q272" s="517"/>
      <c r="R272" s="517"/>
    </row>
    <row r="273" spans="2:18" s="527" customFormat="1" ht="15.75">
      <c r="B273" s="837"/>
      <c r="C273" s="840"/>
      <c r="D273" s="858"/>
      <c r="E273" s="855"/>
      <c r="F273" s="549">
        <v>4</v>
      </c>
      <c r="G273" s="550"/>
      <c r="H273" s="598" t="str">
        <f t="shared" si="4"/>
        <v>Belum Diisi</v>
      </c>
      <c r="I273" s="592" t="s">
        <v>26</v>
      </c>
      <c r="J273" s="593" t="str">
        <f>IF($D$270="Y/T","Isi Sasaran",IF($E$270=0,0,IF(I273="Y",1,IF(I273="T",0,"Isi Dulu"))))</f>
        <v>Isi Sasaran</v>
      </c>
      <c r="K273" s="592" t="s">
        <v>26</v>
      </c>
      <c r="L273" s="593" t="str">
        <f>IF($D$270="Y/T","Isi Sasaran",IF($E$270=0,0,IF(K273="Y",1,IF(K273="T",0,"Isi Dulu"))))</f>
        <v>Isi Sasaran</v>
      </c>
      <c r="M273" s="849"/>
      <c r="N273" s="852"/>
      <c r="O273" s="517"/>
      <c r="P273" s="517"/>
      <c r="Q273" s="517"/>
      <c r="R273" s="517"/>
    </row>
    <row r="274" spans="2:18" s="527" customFormat="1" ht="15.75">
      <c r="B274" s="838"/>
      <c r="C274" s="841"/>
      <c r="D274" s="859"/>
      <c r="E274" s="856"/>
      <c r="F274" s="569">
        <v>5</v>
      </c>
      <c r="G274" s="570"/>
      <c r="H274" s="599" t="str">
        <f t="shared" si="4"/>
        <v>Belum Diisi</v>
      </c>
      <c r="I274" s="595" t="s">
        <v>26</v>
      </c>
      <c r="J274" s="596" t="str">
        <f>IF($D$270="Y/T","Isi Sasaran",IF($E$270=0,0,IF(I274="Y",1,IF(I274="T",0,"Isi Dulu"))))</f>
        <v>Isi Sasaran</v>
      </c>
      <c r="K274" s="595" t="s">
        <v>26</v>
      </c>
      <c r="L274" s="596" t="str">
        <f>IF($D$270="Y/T","Isi Sasaran",IF($E$270=0,0,IF(K274="Y",1,IF(K274="T",0,"Isi Dulu"))))</f>
        <v>Isi Sasaran</v>
      </c>
      <c r="M274" s="850"/>
      <c r="N274" s="853"/>
      <c r="O274" s="517"/>
      <c r="P274" s="517"/>
      <c r="Q274" s="517"/>
      <c r="R274" s="517"/>
    </row>
    <row r="275" spans="2:18" s="527" customFormat="1" ht="15.75">
      <c r="B275" s="836">
        <v>14</v>
      </c>
      <c r="C275" s="839"/>
      <c r="D275" s="857" t="s">
        <v>26</v>
      </c>
      <c r="E275" s="854" t="str">
        <f>IF(D275="Y",1,IF(D275="T",0,IF(D275="Y/T","Belum diisi","Error")))</f>
        <v>Belum diisi</v>
      </c>
      <c r="F275" s="528">
        <v>1</v>
      </c>
      <c r="G275" s="529"/>
      <c r="H275" s="600" t="str">
        <f t="shared" ref="H275:H309" si="5">IF(OR(J275="Isi Dulu",L275="Isi Dulu",J275="Isi Sasaran",L275="Isi Sasaran"),"Belum Diisi",IF(SUM(J275,L275)=2,1,IF(SUM(J275,L275)=1,0,IF(SUM(J275,L275)=0,0,"Error"))))</f>
        <v>Belum Diisi</v>
      </c>
      <c r="I275" s="590" t="s">
        <v>26</v>
      </c>
      <c r="J275" s="591" t="str">
        <f>IF($D$275="Y/T","Isi Sasaran",IF($E$275=0,0,IF(I275="Y",1,IF(I275="T",0,"Isi Dulu"))))</f>
        <v>Isi Sasaran</v>
      </c>
      <c r="K275" s="590" t="s">
        <v>26</v>
      </c>
      <c r="L275" s="591" t="str">
        <f>IF($D$275="Y/T","Isi Sasaran",IF($E$275=0,0,IF(K275="Y",1,IF(K275="T",0,"Isi Dulu"))))</f>
        <v>Isi Sasaran</v>
      </c>
      <c r="M275" s="848" t="s">
        <v>26</v>
      </c>
      <c r="N275" s="851" t="str">
        <f>IF(M275="Y",1,IF(M275="T",0,IF(M275="Y/T","Belum diisi","Error")))</f>
        <v>Belum diisi</v>
      </c>
      <c r="O275" s="517"/>
      <c r="P275" s="517"/>
      <c r="Q275" s="517"/>
      <c r="R275" s="517"/>
    </row>
    <row r="276" spans="2:18" s="527" customFormat="1" ht="15.75">
      <c r="B276" s="837"/>
      <c r="C276" s="840"/>
      <c r="D276" s="858"/>
      <c r="E276" s="855"/>
      <c r="F276" s="549">
        <v>2</v>
      </c>
      <c r="G276" s="550"/>
      <c r="H276" s="598" t="str">
        <f t="shared" si="5"/>
        <v>Belum Diisi</v>
      </c>
      <c r="I276" s="592" t="s">
        <v>26</v>
      </c>
      <c r="J276" s="593" t="str">
        <f>IF($D$275="Y/T","Isi Sasaran",IF($E$275=0,0,IF(I276="Y",1,IF(I276="T",0,"Isi Dulu"))))</f>
        <v>Isi Sasaran</v>
      </c>
      <c r="K276" s="592" t="s">
        <v>26</v>
      </c>
      <c r="L276" s="593" t="str">
        <f>IF($D$275="Y/T","Isi Sasaran",IF($E$275=0,0,IF(K276="Y",1,IF(K276="T",0,"Isi Dulu"))))</f>
        <v>Isi Sasaran</v>
      </c>
      <c r="M276" s="849"/>
      <c r="N276" s="852"/>
      <c r="O276" s="517"/>
      <c r="P276" s="517"/>
      <c r="Q276" s="517"/>
      <c r="R276" s="517"/>
    </row>
    <row r="277" spans="2:18" s="527" customFormat="1" ht="15.75">
      <c r="B277" s="837"/>
      <c r="C277" s="840"/>
      <c r="D277" s="858"/>
      <c r="E277" s="855"/>
      <c r="F277" s="549">
        <v>3</v>
      </c>
      <c r="G277" s="550"/>
      <c r="H277" s="598" t="str">
        <f t="shared" si="5"/>
        <v>Belum Diisi</v>
      </c>
      <c r="I277" s="592" t="s">
        <v>26</v>
      </c>
      <c r="J277" s="593" t="str">
        <f>IF($D$275="Y/T","Isi Sasaran",IF($E$275=0,0,IF(I277="Y",1,IF(I277="T",0,"Isi Dulu"))))</f>
        <v>Isi Sasaran</v>
      </c>
      <c r="K277" s="592" t="s">
        <v>26</v>
      </c>
      <c r="L277" s="593" t="str">
        <f>IF($D$275="Y/T","Isi Sasaran",IF($E$275=0,0,IF(K277="Y",1,IF(K277="T",0,"Isi Dulu"))))</f>
        <v>Isi Sasaran</v>
      </c>
      <c r="M277" s="849"/>
      <c r="N277" s="852"/>
      <c r="O277" s="517"/>
      <c r="P277" s="517"/>
      <c r="Q277" s="517"/>
      <c r="R277" s="517"/>
    </row>
    <row r="278" spans="2:18" s="527" customFormat="1" ht="15.75">
      <c r="B278" s="837"/>
      <c r="C278" s="840"/>
      <c r="D278" s="858"/>
      <c r="E278" s="855"/>
      <c r="F278" s="549">
        <v>4</v>
      </c>
      <c r="G278" s="550"/>
      <c r="H278" s="598" t="str">
        <f t="shared" si="5"/>
        <v>Belum Diisi</v>
      </c>
      <c r="I278" s="592" t="s">
        <v>26</v>
      </c>
      <c r="J278" s="593" t="str">
        <f>IF($D$275="Y/T","Isi Sasaran",IF($E$275=0,0,IF(I278="Y",1,IF(I278="T",0,"Isi Dulu"))))</f>
        <v>Isi Sasaran</v>
      </c>
      <c r="K278" s="592" t="s">
        <v>26</v>
      </c>
      <c r="L278" s="593" t="str">
        <f>IF($D$275="Y/T","Isi Sasaran",IF($E$275=0,0,IF(K278="Y",1,IF(K278="T",0,"Isi Dulu"))))</f>
        <v>Isi Sasaran</v>
      </c>
      <c r="M278" s="849"/>
      <c r="N278" s="852"/>
      <c r="O278" s="517"/>
      <c r="P278" s="517"/>
      <c r="Q278" s="517"/>
      <c r="R278" s="517"/>
    </row>
    <row r="279" spans="2:18" s="527" customFormat="1" ht="15.75">
      <c r="B279" s="838"/>
      <c r="C279" s="841"/>
      <c r="D279" s="859"/>
      <c r="E279" s="856"/>
      <c r="F279" s="569">
        <v>5</v>
      </c>
      <c r="G279" s="570"/>
      <c r="H279" s="599" t="str">
        <f t="shared" si="5"/>
        <v>Belum Diisi</v>
      </c>
      <c r="I279" s="595" t="s">
        <v>26</v>
      </c>
      <c r="J279" s="596" t="str">
        <f>IF($D$275="Y/T","Isi Sasaran",IF($E$275=0,0,IF(I279="Y",1,IF(I279="T",0,"Isi Dulu"))))</f>
        <v>Isi Sasaran</v>
      </c>
      <c r="K279" s="595" t="s">
        <v>26</v>
      </c>
      <c r="L279" s="596" t="str">
        <f>IF($D$275="Y/T","Isi Sasaran",IF($E$275=0,0,IF(K279="Y",1,IF(K279="T",0,"Isi Dulu"))))</f>
        <v>Isi Sasaran</v>
      </c>
      <c r="M279" s="850"/>
      <c r="N279" s="853"/>
      <c r="O279" s="517"/>
      <c r="P279" s="517"/>
      <c r="Q279" s="517"/>
      <c r="R279" s="517"/>
    </row>
    <row r="280" spans="2:18" s="527" customFormat="1" ht="15.75">
      <c r="B280" s="836">
        <v>15</v>
      </c>
      <c r="C280" s="839"/>
      <c r="D280" s="857" t="s">
        <v>26</v>
      </c>
      <c r="E280" s="854" t="str">
        <f>IF(D280="Y",1,IF(D280="T",0,IF(D280="Y/T","Belum diisi","Error")))</f>
        <v>Belum diisi</v>
      </c>
      <c r="F280" s="528">
        <v>1</v>
      </c>
      <c r="G280" s="529"/>
      <c r="H280" s="600" t="str">
        <f t="shared" si="5"/>
        <v>Belum Diisi</v>
      </c>
      <c r="I280" s="590" t="s">
        <v>26</v>
      </c>
      <c r="J280" s="591" t="str">
        <f>IF($D$280="Y/T","Isi Sasaran",IF($E$280=0,0,IF(I280="Y",1,IF(I280="T",0,"Isi Dulu"))))</f>
        <v>Isi Sasaran</v>
      </c>
      <c r="K280" s="590" t="s">
        <v>26</v>
      </c>
      <c r="L280" s="591" t="str">
        <f>IF($D$280="Y/T","Isi Sasaran",IF($E$280=0,0,IF(K280="Y",1,IF(K280="T",0,"Isi Dulu"))))</f>
        <v>Isi Sasaran</v>
      </c>
      <c r="M280" s="848" t="s">
        <v>26</v>
      </c>
      <c r="N280" s="851" t="str">
        <f>IF(M280="Y",1,IF(M280="T",0,IF(M280="Y/T","Belum diisi","Error")))</f>
        <v>Belum diisi</v>
      </c>
      <c r="O280" s="517"/>
      <c r="P280" s="517"/>
      <c r="Q280" s="517"/>
      <c r="R280" s="517"/>
    </row>
    <row r="281" spans="2:18" s="527" customFormat="1" ht="15.75">
      <c r="B281" s="837"/>
      <c r="C281" s="840"/>
      <c r="D281" s="858"/>
      <c r="E281" s="855"/>
      <c r="F281" s="549">
        <v>2</v>
      </c>
      <c r="G281" s="550"/>
      <c r="H281" s="598" t="str">
        <f t="shared" si="5"/>
        <v>Belum Diisi</v>
      </c>
      <c r="I281" s="592" t="s">
        <v>26</v>
      </c>
      <c r="J281" s="593" t="str">
        <f>IF($D$280="Y/T","Isi Sasaran",IF($E$280=0,0,IF(I281="Y",1,IF(I281="T",0,"Isi Dulu"))))</f>
        <v>Isi Sasaran</v>
      </c>
      <c r="K281" s="592" t="s">
        <v>26</v>
      </c>
      <c r="L281" s="593" t="str">
        <f>IF($D$280="Y/T","Isi Sasaran",IF($E$280=0,0,IF(K281="Y",1,IF(K281="T",0,"Isi Dulu"))))</f>
        <v>Isi Sasaran</v>
      </c>
      <c r="M281" s="849"/>
      <c r="N281" s="852"/>
      <c r="O281" s="517"/>
      <c r="P281" s="517"/>
      <c r="Q281" s="517"/>
      <c r="R281" s="517"/>
    </row>
    <row r="282" spans="2:18" s="527" customFormat="1" ht="15.75">
      <c r="B282" s="837"/>
      <c r="C282" s="840"/>
      <c r="D282" s="858"/>
      <c r="E282" s="855"/>
      <c r="F282" s="549">
        <v>3</v>
      </c>
      <c r="G282" s="550"/>
      <c r="H282" s="598" t="str">
        <f t="shared" si="5"/>
        <v>Belum Diisi</v>
      </c>
      <c r="I282" s="592" t="s">
        <v>26</v>
      </c>
      <c r="J282" s="593" t="str">
        <f>IF($D$280="Y/T","Isi Sasaran",IF($E$280=0,0,IF(I282="Y",1,IF(I282="T",0,"Isi Dulu"))))</f>
        <v>Isi Sasaran</v>
      </c>
      <c r="K282" s="592" t="s">
        <v>26</v>
      </c>
      <c r="L282" s="593" t="str">
        <f>IF($D$280="Y/T","Isi Sasaran",IF($E$280=0,0,IF(K282="Y",1,IF(K282="T",0,"Isi Dulu"))))</f>
        <v>Isi Sasaran</v>
      </c>
      <c r="M282" s="849"/>
      <c r="N282" s="852"/>
      <c r="O282" s="517"/>
      <c r="P282" s="517"/>
      <c r="Q282" s="517"/>
      <c r="R282" s="517"/>
    </row>
    <row r="283" spans="2:18" s="527" customFormat="1" ht="15.75">
      <c r="B283" s="837"/>
      <c r="C283" s="840"/>
      <c r="D283" s="858"/>
      <c r="E283" s="855"/>
      <c r="F283" s="549">
        <v>4</v>
      </c>
      <c r="G283" s="550"/>
      <c r="H283" s="598" t="str">
        <f t="shared" si="5"/>
        <v>Belum Diisi</v>
      </c>
      <c r="I283" s="592" t="s">
        <v>26</v>
      </c>
      <c r="J283" s="593" t="str">
        <f>IF($D$280="Y/T","Isi Sasaran",IF($E$280=0,0,IF(I283="Y",1,IF(I283="T",0,"Isi Dulu"))))</f>
        <v>Isi Sasaran</v>
      </c>
      <c r="K283" s="592" t="s">
        <v>26</v>
      </c>
      <c r="L283" s="593" t="str">
        <f>IF($D$280="Y/T","Isi Sasaran",IF($E$280=0,0,IF(K283="Y",1,IF(K283="T",0,"Isi Dulu"))))</f>
        <v>Isi Sasaran</v>
      </c>
      <c r="M283" s="849"/>
      <c r="N283" s="852"/>
      <c r="O283" s="517"/>
      <c r="P283" s="517"/>
      <c r="Q283" s="517"/>
      <c r="R283" s="517"/>
    </row>
    <row r="284" spans="2:18" s="527" customFormat="1" ht="15.75">
      <c r="B284" s="838"/>
      <c r="C284" s="841"/>
      <c r="D284" s="859"/>
      <c r="E284" s="856"/>
      <c r="F284" s="569">
        <v>5</v>
      </c>
      <c r="G284" s="570"/>
      <c r="H284" s="599" t="str">
        <f t="shared" si="5"/>
        <v>Belum Diisi</v>
      </c>
      <c r="I284" s="595" t="s">
        <v>26</v>
      </c>
      <c r="J284" s="596" t="str">
        <f>IF($D$280="Y/T","Isi Sasaran",IF($E$280=0,0,IF(I284="Y",1,IF(I284="T",0,"Isi Dulu"))))</f>
        <v>Isi Sasaran</v>
      </c>
      <c r="K284" s="595" t="s">
        <v>26</v>
      </c>
      <c r="L284" s="596" t="str">
        <f>IF($D$280="Y/T","Isi Sasaran",IF($E$280=0,0,IF(K284="Y",1,IF(K284="T",0,"Isi Dulu"))))</f>
        <v>Isi Sasaran</v>
      </c>
      <c r="M284" s="850"/>
      <c r="N284" s="853"/>
      <c r="O284" s="517"/>
      <c r="P284" s="517"/>
      <c r="Q284" s="517"/>
      <c r="R284" s="517"/>
    </row>
    <row r="285" spans="2:18" s="527" customFormat="1" ht="15.75">
      <c r="B285" s="836">
        <v>16</v>
      </c>
      <c r="C285" s="839"/>
      <c r="D285" s="857" t="s">
        <v>26</v>
      </c>
      <c r="E285" s="854" t="str">
        <f>IF(D285="Y",1,IF(D285="T",0,IF(D285="Y/T","Belum diisi","Error")))</f>
        <v>Belum diisi</v>
      </c>
      <c r="F285" s="528">
        <v>1</v>
      </c>
      <c r="G285" s="529"/>
      <c r="H285" s="600" t="str">
        <f t="shared" si="5"/>
        <v>Belum Diisi</v>
      </c>
      <c r="I285" s="590" t="s">
        <v>26</v>
      </c>
      <c r="J285" s="591" t="str">
        <f>IF($D$285="Y/T","Isi Sasaran",IF($E$285=0,0,IF(I285="Y",1,IF(I285="T",0,"Isi Dulu"))))</f>
        <v>Isi Sasaran</v>
      </c>
      <c r="K285" s="590" t="s">
        <v>26</v>
      </c>
      <c r="L285" s="591" t="str">
        <f>IF($D$285="Y/T","Isi Sasaran",IF($E$285=0,0,IF(K285="Y",1,IF(K285="T",0,"Isi Dulu"))))</f>
        <v>Isi Sasaran</v>
      </c>
      <c r="M285" s="848" t="s">
        <v>26</v>
      </c>
      <c r="N285" s="851" t="str">
        <f>IF(M285="Y",1,IF(M285="T",0,IF(M285="Y/T","Belum diisi","Error")))</f>
        <v>Belum diisi</v>
      </c>
      <c r="O285" s="517"/>
      <c r="P285" s="517"/>
      <c r="Q285" s="517"/>
      <c r="R285" s="517"/>
    </row>
    <row r="286" spans="2:18" s="527" customFormat="1" ht="15.75">
      <c r="B286" s="837"/>
      <c r="C286" s="840"/>
      <c r="D286" s="858"/>
      <c r="E286" s="855"/>
      <c r="F286" s="549">
        <v>2</v>
      </c>
      <c r="G286" s="550"/>
      <c r="H286" s="598" t="str">
        <f t="shared" si="5"/>
        <v>Belum Diisi</v>
      </c>
      <c r="I286" s="592" t="s">
        <v>26</v>
      </c>
      <c r="J286" s="593" t="str">
        <f>IF($D$285="Y/T","Isi Sasaran",IF($E$285=0,0,IF(I286="Y",1,IF(I286="T",0,"Isi Dulu"))))</f>
        <v>Isi Sasaran</v>
      </c>
      <c r="K286" s="592" t="s">
        <v>26</v>
      </c>
      <c r="L286" s="593" t="str">
        <f>IF($D$285="Y/T","Isi Sasaran",IF($E$285=0,0,IF(K286="Y",1,IF(K286="T",0,"Isi Dulu"))))</f>
        <v>Isi Sasaran</v>
      </c>
      <c r="M286" s="849"/>
      <c r="N286" s="852"/>
      <c r="O286" s="517"/>
      <c r="P286" s="517"/>
      <c r="Q286" s="517"/>
      <c r="R286" s="517"/>
    </row>
    <row r="287" spans="2:18" s="527" customFormat="1" ht="15.75">
      <c r="B287" s="837"/>
      <c r="C287" s="840"/>
      <c r="D287" s="858"/>
      <c r="E287" s="855"/>
      <c r="F287" s="549">
        <v>3</v>
      </c>
      <c r="G287" s="550"/>
      <c r="H287" s="598" t="str">
        <f t="shared" si="5"/>
        <v>Belum Diisi</v>
      </c>
      <c r="I287" s="592" t="s">
        <v>26</v>
      </c>
      <c r="J287" s="593" t="str">
        <f>IF($D$285="Y/T","Isi Sasaran",IF($E$285=0,0,IF(I287="Y",1,IF(I287="T",0,"Isi Dulu"))))</f>
        <v>Isi Sasaran</v>
      </c>
      <c r="K287" s="592" t="s">
        <v>26</v>
      </c>
      <c r="L287" s="593" t="str">
        <f>IF($D$285="Y/T","Isi Sasaran",IF($E$285=0,0,IF(K287="Y",1,IF(K287="T",0,"Isi Dulu"))))</f>
        <v>Isi Sasaran</v>
      </c>
      <c r="M287" s="849"/>
      <c r="N287" s="852"/>
      <c r="O287" s="517"/>
      <c r="P287" s="517"/>
      <c r="Q287" s="517"/>
      <c r="R287" s="517"/>
    </row>
    <row r="288" spans="2:18" s="527" customFormat="1" ht="15.75">
      <c r="B288" s="837"/>
      <c r="C288" s="840"/>
      <c r="D288" s="858"/>
      <c r="E288" s="855"/>
      <c r="F288" s="549">
        <v>4</v>
      </c>
      <c r="G288" s="550"/>
      <c r="H288" s="598" t="str">
        <f t="shared" si="5"/>
        <v>Belum Diisi</v>
      </c>
      <c r="I288" s="592" t="s">
        <v>26</v>
      </c>
      <c r="J288" s="593" t="str">
        <f>IF($D$285="Y/T","Isi Sasaran",IF($E$285=0,0,IF(I288="Y",1,IF(I288="T",0,"Isi Dulu"))))</f>
        <v>Isi Sasaran</v>
      </c>
      <c r="K288" s="592" t="s">
        <v>26</v>
      </c>
      <c r="L288" s="593" t="str">
        <f>IF($D$285="Y/T","Isi Sasaran",IF($E$285=0,0,IF(K288="Y",1,IF(K288="T",0,"Isi Dulu"))))</f>
        <v>Isi Sasaran</v>
      </c>
      <c r="M288" s="849"/>
      <c r="N288" s="852"/>
      <c r="O288" s="517"/>
      <c r="P288" s="517"/>
      <c r="Q288" s="517"/>
      <c r="R288" s="517"/>
    </row>
    <row r="289" spans="2:18" s="527" customFormat="1" ht="15.75">
      <c r="B289" s="838"/>
      <c r="C289" s="841"/>
      <c r="D289" s="859"/>
      <c r="E289" s="856"/>
      <c r="F289" s="569">
        <v>5</v>
      </c>
      <c r="G289" s="570"/>
      <c r="H289" s="599" t="str">
        <f t="shared" si="5"/>
        <v>Belum Diisi</v>
      </c>
      <c r="I289" s="595" t="s">
        <v>26</v>
      </c>
      <c r="J289" s="596" t="str">
        <f>IF($D$285="Y/T","Isi Sasaran",IF($E$285=0,0,IF(I289="Y",1,IF(I289="T",0,"Isi Dulu"))))</f>
        <v>Isi Sasaran</v>
      </c>
      <c r="K289" s="595" t="s">
        <v>26</v>
      </c>
      <c r="L289" s="596" t="str">
        <f>IF($D$285="Y/T","Isi Sasaran",IF($E$285=0,0,IF(K289="Y",1,IF(K289="T",0,"Isi Dulu"))))</f>
        <v>Isi Sasaran</v>
      </c>
      <c r="M289" s="850"/>
      <c r="N289" s="853"/>
      <c r="O289" s="517"/>
      <c r="P289" s="517"/>
      <c r="Q289" s="517"/>
      <c r="R289" s="517"/>
    </row>
    <row r="290" spans="2:18" s="527" customFormat="1" ht="15.75">
      <c r="B290" s="836">
        <v>17</v>
      </c>
      <c r="C290" s="839"/>
      <c r="D290" s="857" t="s">
        <v>26</v>
      </c>
      <c r="E290" s="854" t="str">
        <f>IF(D290="Y",1,IF(D290="T",0,IF(D290="Y/T","Belum diisi","Error")))</f>
        <v>Belum diisi</v>
      </c>
      <c r="F290" s="528">
        <v>1</v>
      </c>
      <c r="G290" s="529"/>
      <c r="H290" s="600" t="str">
        <f t="shared" si="5"/>
        <v>Belum Diisi</v>
      </c>
      <c r="I290" s="590" t="s">
        <v>26</v>
      </c>
      <c r="J290" s="591" t="str">
        <f>IF($D$290="Y/T","Isi Sasaran",IF($E$290=0,0,IF(I290="Y",1,IF(I290="T",0,"Isi Dulu"))))</f>
        <v>Isi Sasaran</v>
      </c>
      <c r="K290" s="590" t="s">
        <v>26</v>
      </c>
      <c r="L290" s="591" t="str">
        <f>IF($D$290="Y/T","Isi Sasaran",IF($E$290=0,0,IF(K290="Y",1,IF(K290="T",0,"Isi Dulu"))))</f>
        <v>Isi Sasaran</v>
      </c>
      <c r="M290" s="848" t="s">
        <v>26</v>
      </c>
      <c r="N290" s="851" t="str">
        <f>IF(M290="Y",1,IF(M290="T",0,IF(M290="Y/T","Belum diisi","Error")))</f>
        <v>Belum diisi</v>
      </c>
      <c r="O290" s="517"/>
      <c r="P290" s="517"/>
      <c r="Q290" s="517"/>
      <c r="R290" s="517"/>
    </row>
    <row r="291" spans="2:18" s="527" customFormat="1" ht="15.75">
      <c r="B291" s="837"/>
      <c r="C291" s="840"/>
      <c r="D291" s="858"/>
      <c r="E291" s="855"/>
      <c r="F291" s="549">
        <v>2</v>
      </c>
      <c r="G291" s="550"/>
      <c r="H291" s="598" t="str">
        <f t="shared" si="5"/>
        <v>Belum Diisi</v>
      </c>
      <c r="I291" s="592" t="s">
        <v>26</v>
      </c>
      <c r="J291" s="593" t="str">
        <f>IF($D$290="Y/T","Isi Sasaran",IF($E$290=0,0,IF(I291="Y",1,IF(I291="T",0,"Isi Dulu"))))</f>
        <v>Isi Sasaran</v>
      </c>
      <c r="K291" s="592" t="s">
        <v>26</v>
      </c>
      <c r="L291" s="593" t="str">
        <f>IF($D$290="Y/T","Isi Sasaran",IF($E$290=0,0,IF(K291="Y",1,IF(K291="T",0,"Isi Dulu"))))</f>
        <v>Isi Sasaran</v>
      </c>
      <c r="M291" s="849"/>
      <c r="N291" s="852"/>
      <c r="O291" s="517"/>
      <c r="P291" s="517"/>
      <c r="Q291" s="517"/>
      <c r="R291" s="517"/>
    </row>
    <row r="292" spans="2:18" s="527" customFormat="1" ht="15.75">
      <c r="B292" s="837"/>
      <c r="C292" s="840"/>
      <c r="D292" s="858"/>
      <c r="E292" s="855"/>
      <c r="F292" s="549">
        <v>3</v>
      </c>
      <c r="G292" s="550"/>
      <c r="H292" s="598" t="str">
        <f t="shared" si="5"/>
        <v>Belum Diisi</v>
      </c>
      <c r="I292" s="592" t="s">
        <v>26</v>
      </c>
      <c r="J292" s="593" t="str">
        <f>IF($D$290="Y/T","Isi Sasaran",IF($E$290=0,0,IF(I292="Y",1,IF(I292="T",0,"Isi Dulu"))))</f>
        <v>Isi Sasaran</v>
      </c>
      <c r="K292" s="592" t="s">
        <v>26</v>
      </c>
      <c r="L292" s="593" t="str">
        <f>IF($D$290="Y/T","Isi Sasaran",IF($E$290=0,0,IF(K292="Y",1,IF(K292="T",0,"Isi Dulu"))))</f>
        <v>Isi Sasaran</v>
      </c>
      <c r="M292" s="849"/>
      <c r="N292" s="852"/>
      <c r="O292" s="517"/>
      <c r="P292" s="517"/>
      <c r="Q292" s="517"/>
      <c r="R292" s="517"/>
    </row>
    <row r="293" spans="2:18" s="527" customFormat="1" ht="15.75">
      <c r="B293" s="837"/>
      <c r="C293" s="840"/>
      <c r="D293" s="858"/>
      <c r="E293" s="855"/>
      <c r="F293" s="549">
        <v>4</v>
      </c>
      <c r="G293" s="550"/>
      <c r="H293" s="598" t="str">
        <f t="shared" si="5"/>
        <v>Belum Diisi</v>
      </c>
      <c r="I293" s="592" t="s">
        <v>26</v>
      </c>
      <c r="J293" s="593" t="str">
        <f>IF($D$290="Y/T","Isi Sasaran",IF($E$290=0,0,IF(I293="Y",1,IF(I293="T",0,"Isi Dulu"))))</f>
        <v>Isi Sasaran</v>
      </c>
      <c r="K293" s="592" t="s">
        <v>26</v>
      </c>
      <c r="L293" s="593" t="str">
        <f>IF($D$290="Y/T","Isi Sasaran",IF($E$290=0,0,IF(K293="Y",1,IF(K293="T",0,"Isi Dulu"))))</f>
        <v>Isi Sasaran</v>
      </c>
      <c r="M293" s="849"/>
      <c r="N293" s="852"/>
      <c r="O293" s="517"/>
      <c r="P293" s="517"/>
      <c r="Q293" s="517"/>
      <c r="R293" s="517"/>
    </row>
    <row r="294" spans="2:18" s="527" customFormat="1" ht="15.75">
      <c r="B294" s="838"/>
      <c r="C294" s="841"/>
      <c r="D294" s="859"/>
      <c r="E294" s="856"/>
      <c r="F294" s="569">
        <v>5</v>
      </c>
      <c r="G294" s="570"/>
      <c r="H294" s="599" t="str">
        <f t="shared" si="5"/>
        <v>Belum Diisi</v>
      </c>
      <c r="I294" s="595" t="s">
        <v>26</v>
      </c>
      <c r="J294" s="596" t="str">
        <f>IF($D$290="Y/T","Isi Sasaran",IF($E$290=0,0,IF(I294="Y",1,IF(I294="T",0,"Isi Dulu"))))</f>
        <v>Isi Sasaran</v>
      </c>
      <c r="K294" s="595" t="s">
        <v>26</v>
      </c>
      <c r="L294" s="596" t="str">
        <f>IF($D$290="Y/T","Isi Sasaran",IF($E$290=0,0,IF(K294="Y",1,IF(K294="T",0,"Isi Dulu"))))</f>
        <v>Isi Sasaran</v>
      </c>
      <c r="M294" s="850"/>
      <c r="N294" s="853"/>
      <c r="O294" s="517"/>
      <c r="P294" s="517"/>
      <c r="Q294" s="517"/>
      <c r="R294" s="517"/>
    </row>
    <row r="295" spans="2:18" s="527" customFormat="1" ht="15.75">
      <c r="B295" s="836">
        <v>18</v>
      </c>
      <c r="C295" s="839"/>
      <c r="D295" s="857" t="s">
        <v>26</v>
      </c>
      <c r="E295" s="854" t="str">
        <f>IF(D295="Y",1,IF(D295="T",0,IF(D295="Y/T","Belum diisi","Error")))</f>
        <v>Belum diisi</v>
      </c>
      <c r="F295" s="528">
        <v>1</v>
      </c>
      <c r="G295" s="529"/>
      <c r="H295" s="600" t="str">
        <f t="shared" si="5"/>
        <v>Belum Diisi</v>
      </c>
      <c r="I295" s="590" t="s">
        <v>26</v>
      </c>
      <c r="J295" s="591" t="str">
        <f>IF($D$295="Y/T","Isi Sasaran",IF($E$295=0,0,IF(I295="Y",1,IF(I295="T",0,"Isi Dulu"))))</f>
        <v>Isi Sasaran</v>
      </c>
      <c r="K295" s="590" t="s">
        <v>26</v>
      </c>
      <c r="L295" s="591" t="str">
        <f>IF($D$295="Y/T","Isi Sasaran",IF($E$295=0,0,IF(K295="Y",1,IF(K295="T",0,"Isi Dulu"))))</f>
        <v>Isi Sasaran</v>
      </c>
      <c r="M295" s="848" t="s">
        <v>26</v>
      </c>
      <c r="N295" s="851" t="str">
        <f>IF(M295="Y",1,IF(M295="T",0,IF(M295="Y/T","Belum diisi","Error")))</f>
        <v>Belum diisi</v>
      </c>
      <c r="O295" s="517"/>
      <c r="P295" s="517"/>
      <c r="Q295" s="517"/>
      <c r="R295" s="517"/>
    </row>
    <row r="296" spans="2:18" s="527" customFormat="1" ht="15.75">
      <c r="B296" s="837"/>
      <c r="C296" s="840"/>
      <c r="D296" s="858"/>
      <c r="E296" s="855"/>
      <c r="F296" s="549">
        <v>2</v>
      </c>
      <c r="G296" s="550"/>
      <c r="H296" s="598" t="str">
        <f t="shared" si="5"/>
        <v>Belum Diisi</v>
      </c>
      <c r="I296" s="592" t="s">
        <v>26</v>
      </c>
      <c r="J296" s="593" t="str">
        <f>IF($D$295="Y/T","Isi Sasaran",IF($E$295=0,0,IF(I296="Y",1,IF(I296="T",0,"Isi Dulu"))))</f>
        <v>Isi Sasaran</v>
      </c>
      <c r="K296" s="592" t="s">
        <v>26</v>
      </c>
      <c r="L296" s="593" t="str">
        <f>IF($D$295="Y/T","Isi Sasaran",IF($E$295=0,0,IF(K296="Y",1,IF(K296="T",0,"Isi Dulu"))))</f>
        <v>Isi Sasaran</v>
      </c>
      <c r="M296" s="849"/>
      <c r="N296" s="852"/>
      <c r="O296" s="517"/>
      <c r="P296" s="517"/>
      <c r="Q296" s="517"/>
      <c r="R296" s="517"/>
    </row>
    <row r="297" spans="2:18" s="527" customFormat="1" ht="15.75">
      <c r="B297" s="837"/>
      <c r="C297" s="840"/>
      <c r="D297" s="858"/>
      <c r="E297" s="855"/>
      <c r="F297" s="549">
        <v>3</v>
      </c>
      <c r="G297" s="550"/>
      <c r="H297" s="598" t="str">
        <f t="shared" si="5"/>
        <v>Belum Diisi</v>
      </c>
      <c r="I297" s="592" t="s">
        <v>26</v>
      </c>
      <c r="J297" s="593" t="str">
        <f>IF($D$295="Y/T","Isi Sasaran",IF($E$295=0,0,IF(I297="Y",1,IF(I297="T",0,"Isi Dulu"))))</f>
        <v>Isi Sasaran</v>
      </c>
      <c r="K297" s="592" t="s">
        <v>26</v>
      </c>
      <c r="L297" s="593" t="str">
        <f>IF($D$295="Y/T","Isi Sasaran",IF($E$295=0,0,IF(K297="Y",1,IF(K297="T",0,"Isi Dulu"))))</f>
        <v>Isi Sasaran</v>
      </c>
      <c r="M297" s="849"/>
      <c r="N297" s="852"/>
      <c r="O297" s="517"/>
      <c r="P297" s="517"/>
      <c r="Q297" s="517"/>
      <c r="R297" s="517"/>
    </row>
    <row r="298" spans="2:18" s="527" customFormat="1" ht="15.75">
      <c r="B298" s="837"/>
      <c r="C298" s="840"/>
      <c r="D298" s="858"/>
      <c r="E298" s="855"/>
      <c r="F298" s="549">
        <v>4</v>
      </c>
      <c r="G298" s="550"/>
      <c r="H298" s="598" t="str">
        <f t="shared" si="5"/>
        <v>Belum Diisi</v>
      </c>
      <c r="I298" s="592" t="s">
        <v>26</v>
      </c>
      <c r="J298" s="593" t="str">
        <f>IF($D$295="Y/T","Isi Sasaran",IF($E$295=0,0,IF(I298="Y",1,IF(I298="T",0,"Isi Dulu"))))</f>
        <v>Isi Sasaran</v>
      </c>
      <c r="K298" s="592" t="s">
        <v>26</v>
      </c>
      <c r="L298" s="593" t="str">
        <f>IF($D$295="Y/T","Isi Sasaran",IF($E$295=0,0,IF(K298="Y",1,IF(K298="T",0,"Isi Dulu"))))</f>
        <v>Isi Sasaran</v>
      </c>
      <c r="M298" s="849"/>
      <c r="N298" s="852"/>
      <c r="O298" s="517"/>
      <c r="P298" s="517"/>
      <c r="Q298" s="517"/>
      <c r="R298" s="517"/>
    </row>
    <row r="299" spans="2:18" s="527" customFormat="1" ht="15.75">
      <c r="B299" s="838"/>
      <c r="C299" s="841"/>
      <c r="D299" s="859"/>
      <c r="E299" s="856"/>
      <c r="F299" s="569">
        <v>5</v>
      </c>
      <c r="G299" s="570"/>
      <c r="H299" s="599" t="str">
        <f t="shared" si="5"/>
        <v>Belum Diisi</v>
      </c>
      <c r="I299" s="595" t="s">
        <v>26</v>
      </c>
      <c r="J299" s="596" t="str">
        <f>IF($D$295="Y/T","Isi Sasaran",IF($E$295=0,0,IF(I299="Y",1,IF(I299="T",0,"Isi Dulu"))))</f>
        <v>Isi Sasaran</v>
      </c>
      <c r="K299" s="595" t="s">
        <v>26</v>
      </c>
      <c r="L299" s="596" t="str">
        <f>IF($D$295="Y/T","Isi Sasaran",IF($E$295=0,0,IF(K299="Y",1,IF(K299="T",0,"Isi Dulu"))))</f>
        <v>Isi Sasaran</v>
      </c>
      <c r="M299" s="850"/>
      <c r="N299" s="853"/>
      <c r="O299" s="517"/>
      <c r="P299" s="517"/>
      <c r="Q299" s="517"/>
      <c r="R299" s="517"/>
    </row>
    <row r="300" spans="2:18" s="527" customFormat="1" ht="15.75">
      <c r="B300" s="836">
        <v>19</v>
      </c>
      <c r="C300" s="839"/>
      <c r="D300" s="857" t="s">
        <v>26</v>
      </c>
      <c r="E300" s="854" t="str">
        <f>IF(D300="Y",1,IF(D300="T",0,IF(D300="Y/T","Belum diisi","Error")))</f>
        <v>Belum diisi</v>
      </c>
      <c r="F300" s="528">
        <v>1</v>
      </c>
      <c r="G300" s="529"/>
      <c r="H300" s="600" t="str">
        <f t="shared" si="5"/>
        <v>Belum Diisi</v>
      </c>
      <c r="I300" s="590" t="s">
        <v>26</v>
      </c>
      <c r="J300" s="591" t="str">
        <f>IF($D$300="Y/T","Isi Sasaran",IF($E$300=0,0,IF(I300="Y",1,IF(I300="T",0,"Isi Dulu"))))</f>
        <v>Isi Sasaran</v>
      </c>
      <c r="K300" s="590" t="s">
        <v>26</v>
      </c>
      <c r="L300" s="591" t="str">
        <f>IF($D$300="Y/T","Isi Sasaran",IF($E$300=0,0,IF(K300="Y",1,IF(K300="T",0,"Isi Dulu"))))</f>
        <v>Isi Sasaran</v>
      </c>
      <c r="M300" s="848" t="s">
        <v>26</v>
      </c>
      <c r="N300" s="851" t="str">
        <f>IF(M300="Y",1,IF(M300="T",0,IF(M300="Y/T","Belum diisi","Error")))</f>
        <v>Belum diisi</v>
      </c>
      <c r="O300" s="517"/>
      <c r="P300" s="517"/>
      <c r="Q300" s="517"/>
      <c r="R300" s="517"/>
    </row>
    <row r="301" spans="2:18" s="527" customFormat="1" ht="15.75">
      <c r="B301" s="837"/>
      <c r="C301" s="840"/>
      <c r="D301" s="858"/>
      <c r="E301" s="855"/>
      <c r="F301" s="549">
        <v>2</v>
      </c>
      <c r="G301" s="550"/>
      <c r="H301" s="598" t="str">
        <f t="shared" si="5"/>
        <v>Belum Diisi</v>
      </c>
      <c r="I301" s="592" t="s">
        <v>26</v>
      </c>
      <c r="J301" s="593" t="str">
        <f>IF($D$300="Y/T","Isi Sasaran",IF($E$300=0,0,IF(I301="Y",1,IF(I301="T",0,"Isi Dulu"))))</f>
        <v>Isi Sasaran</v>
      </c>
      <c r="K301" s="592" t="s">
        <v>26</v>
      </c>
      <c r="L301" s="593" t="str">
        <f>IF($D$300="Y/T","Isi Sasaran",IF($E$300=0,0,IF(K301="Y",1,IF(K301="T",0,"Isi Dulu"))))</f>
        <v>Isi Sasaran</v>
      </c>
      <c r="M301" s="849"/>
      <c r="N301" s="852"/>
      <c r="O301" s="517"/>
      <c r="P301" s="517"/>
      <c r="Q301" s="517"/>
      <c r="R301" s="517"/>
    </row>
    <row r="302" spans="2:18" s="527" customFormat="1" ht="15.75">
      <c r="B302" s="837"/>
      <c r="C302" s="840"/>
      <c r="D302" s="858"/>
      <c r="E302" s="855"/>
      <c r="F302" s="549">
        <v>3</v>
      </c>
      <c r="G302" s="550"/>
      <c r="H302" s="598" t="str">
        <f t="shared" si="5"/>
        <v>Belum Diisi</v>
      </c>
      <c r="I302" s="592" t="s">
        <v>26</v>
      </c>
      <c r="J302" s="593" t="str">
        <f>IF($D$300="Y/T","Isi Sasaran",IF($E$300=0,0,IF(I302="Y",1,IF(I302="T",0,"Isi Dulu"))))</f>
        <v>Isi Sasaran</v>
      </c>
      <c r="K302" s="592" t="s">
        <v>26</v>
      </c>
      <c r="L302" s="593" t="str">
        <f>IF($D$300="Y/T","Isi Sasaran",IF($E$300=0,0,IF(K302="Y",1,IF(K302="T",0,"Isi Dulu"))))</f>
        <v>Isi Sasaran</v>
      </c>
      <c r="M302" s="849"/>
      <c r="N302" s="852"/>
      <c r="O302" s="517"/>
      <c r="P302" s="517"/>
      <c r="Q302" s="517"/>
      <c r="R302" s="517"/>
    </row>
    <row r="303" spans="2:18" s="527" customFormat="1" ht="15.75">
      <c r="B303" s="837"/>
      <c r="C303" s="840"/>
      <c r="D303" s="858"/>
      <c r="E303" s="855"/>
      <c r="F303" s="549">
        <v>4</v>
      </c>
      <c r="G303" s="550"/>
      <c r="H303" s="598" t="str">
        <f t="shared" si="5"/>
        <v>Belum Diisi</v>
      </c>
      <c r="I303" s="592" t="s">
        <v>26</v>
      </c>
      <c r="J303" s="593" t="str">
        <f>IF($D$300="Y/T","Isi Sasaran",IF($E$300=0,0,IF(I303="Y",1,IF(I303="T",0,"Isi Dulu"))))</f>
        <v>Isi Sasaran</v>
      </c>
      <c r="K303" s="592" t="s">
        <v>26</v>
      </c>
      <c r="L303" s="593" t="str">
        <f>IF($D$300="Y/T","Isi Sasaran",IF($E$300=0,0,IF(K303="Y",1,IF(K303="T",0,"Isi Dulu"))))</f>
        <v>Isi Sasaran</v>
      </c>
      <c r="M303" s="849"/>
      <c r="N303" s="852"/>
      <c r="O303" s="517"/>
      <c r="P303" s="517"/>
      <c r="Q303" s="517"/>
      <c r="R303" s="517"/>
    </row>
    <row r="304" spans="2:18" s="527" customFormat="1" ht="15.75">
      <c r="B304" s="838"/>
      <c r="C304" s="841"/>
      <c r="D304" s="859"/>
      <c r="E304" s="856"/>
      <c r="F304" s="569">
        <v>5</v>
      </c>
      <c r="G304" s="570"/>
      <c r="H304" s="599" t="str">
        <f t="shared" si="5"/>
        <v>Belum Diisi</v>
      </c>
      <c r="I304" s="595" t="s">
        <v>26</v>
      </c>
      <c r="J304" s="596" t="str">
        <f>IF($D$300="Y/T","Isi Sasaran",IF($E$300=0,0,IF(I304="Y",1,IF(I304="T",0,"Isi Dulu"))))</f>
        <v>Isi Sasaran</v>
      </c>
      <c r="K304" s="595" t="s">
        <v>26</v>
      </c>
      <c r="L304" s="596" t="str">
        <f>IF($D$300="Y/T","Isi Sasaran",IF($E$300=0,0,IF(K304="Y",1,IF(K304="T",0,"Isi Dulu"))))</f>
        <v>Isi Sasaran</v>
      </c>
      <c r="M304" s="850"/>
      <c r="N304" s="853"/>
      <c r="O304" s="517"/>
      <c r="P304" s="517"/>
      <c r="Q304" s="517"/>
      <c r="R304" s="517"/>
    </row>
    <row r="305" spans="2:18" s="527" customFormat="1" ht="15.75">
      <c r="B305" s="836">
        <v>20</v>
      </c>
      <c r="C305" s="839"/>
      <c r="D305" s="857" t="s">
        <v>26</v>
      </c>
      <c r="E305" s="854" t="str">
        <f>IF(D305="Y",1,IF(D305="T",0,IF(D305="Y/T","Belum diisi","Error")))</f>
        <v>Belum diisi</v>
      </c>
      <c r="F305" s="528">
        <v>1</v>
      </c>
      <c r="G305" s="529"/>
      <c r="H305" s="600" t="str">
        <f t="shared" si="5"/>
        <v>Belum Diisi</v>
      </c>
      <c r="I305" s="590" t="s">
        <v>26</v>
      </c>
      <c r="J305" s="591" t="str">
        <f>IF($D$305="Y/T","Isi Sasaran",IF($E$305=0,0,IF(I305="Y",1,IF(I305="T",0,"Isi Dulu"))))</f>
        <v>Isi Sasaran</v>
      </c>
      <c r="K305" s="590" t="s">
        <v>26</v>
      </c>
      <c r="L305" s="591" t="str">
        <f>IF($D$305="Y/T","Isi Sasaran",IF($E$305=0,0,IF(K305="Y",1,IF(K305="T",0,"Isi Dulu"))))</f>
        <v>Isi Sasaran</v>
      </c>
      <c r="M305" s="848" t="s">
        <v>26</v>
      </c>
      <c r="N305" s="851" t="str">
        <f>IF(M305="Y",1,IF(M305="T",0,IF(M305="Y/T","Belum diisi","Error")))</f>
        <v>Belum diisi</v>
      </c>
      <c r="O305" s="517"/>
      <c r="P305" s="517"/>
      <c r="Q305" s="517"/>
      <c r="R305" s="517"/>
    </row>
    <row r="306" spans="2:18" s="527" customFormat="1" ht="15.75">
      <c r="B306" s="837"/>
      <c r="C306" s="840"/>
      <c r="D306" s="858"/>
      <c r="E306" s="855"/>
      <c r="F306" s="549">
        <v>2</v>
      </c>
      <c r="G306" s="550"/>
      <c r="H306" s="598" t="str">
        <f t="shared" si="5"/>
        <v>Belum Diisi</v>
      </c>
      <c r="I306" s="592" t="s">
        <v>26</v>
      </c>
      <c r="J306" s="593" t="str">
        <f>IF($D$305="Y/T","Isi Sasaran",IF($E$305=0,0,IF(I306="Y",1,IF(I306="T",0,"Isi Dulu"))))</f>
        <v>Isi Sasaran</v>
      </c>
      <c r="K306" s="592" t="s">
        <v>26</v>
      </c>
      <c r="L306" s="593" t="str">
        <f>IF($D$305="Y/T","Isi Sasaran",IF($E$305=0,0,IF(K306="Y",1,IF(K306="T",0,"Isi Dulu"))))</f>
        <v>Isi Sasaran</v>
      </c>
      <c r="M306" s="849"/>
      <c r="N306" s="852"/>
      <c r="O306" s="517"/>
      <c r="P306" s="517"/>
      <c r="Q306" s="517"/>
      <c r="R306" s="517"/>
    </row>
    <row r="307" spans="2:18" s="527" customFormat="1" ht="15.75">
      <c r="B307" s="837"/>
      <c r="C307" s="840"/>
      <c r="D307" s="858"/>
      <c r="E307" s="855"/>
      <c r="F307" s="549">
        <v>3</v>
      </c>
      <c r="G307" s="550"/>
      <c r="H307" s="598" t="str">
        <f t="shared" si="5"/>
        <v>Belum Diisi</v>
      </c>
      <c r="I307" s="592" t="s">
        <v>26</v>
      </c>
      <c r="J307" s="593" t="str">
        <f>IF($D$305="Y/T","Isi Sasaran",IF($E$305=0,0,IF(I307="Y",1,IF(I307="T",0,"Isi Dulu"))))</f>
        <v>Isi Sasaran</v>
      </c>
      <c r="K307" s="592" t="s">
        <v>26</v>
      </c>
      <c r="L307" s="593" t="str">
        <f>IF($D$305="Y/T","Isi Sasaran",IF($E$305=0,0,IF(K307="Y",1,IF(K307="T",0,"Isi Dulu"))))</f>
        <v>Isi Sasaran</v>
      </c>
      <c r="M307" s="849"/>
      <c r="N307" s="852"/>
      <c r="O307" s="517"/>
      <c r="P307" s="517"/>
      <c r="Q307" s="517"/>
      <c r="R307" s="517"/>
    </row>
    <row r="308" spans="2:18" s="527" customFormat="1" ht="15.75">
      <c r="B308" s="837"/>
      <c r="C308" s="840"/>
      <c r="D308" s="858"/>
      <c r="E308" s="855"/>
      <c r="F308" s="549">
        <v>4</v>
      </c>
      <c r="G308" s="550"/>
      <c r="H308" s="598" t="str">
        <f t="shared" si="5"/>
        <v>Belum Diisi</v>
      </c>
      <c r="I308" s="592" t="s">
        <v>26</v>
      </c>
      <c r="J308" s="593" t="str">
        <f>IF($D$305="Y/T","Isi Sasaran",IF($E$305=0,0,IF(I308="Y",1,IF(I308="T",0,"Isi Dulu"))))</f>
        <v>Isi Sasaran</v>
      </c>
      <c r="K308" s="592" t="s">
        <v>26</v>
      </c>
      <c r="L308" s="593" t="str">
        <f>IF($D$305="Y/T","Isi Sasaran",IF($E$305=0,0,IF(K308="Y",1,IF(K308="T",0,"Isi Dulu"))))</f>
        <v>Isi Sasaran</v>
      </c>
      <c r="M308" s="849"/>
      <c r="N308" s="852"/>
      <c r="O308" s="517"/>
      <c r="P308" s="517"/>
      <c r="Q308" s="517"/>
      <c r="R308" s="517"/>
    </row>
    <row r="309" spans="2:18" s="527" customFormat="1" ht="15.75">
      <c r="B309" s="838"/>
      <c r="C309" s="841"/>
      <c r="D309" s="859"/>
      <c r="E309" s="856"/>
      <c r="F309" s="569">
        <v>5</v>
      </c>
      <c r="G309" s="570"/>
      <c r="H309" s="599" t="str">
        <f t="shared" si="5"/>
        <v>Belum Diisi</v>
      </c>
      <c r="I309" s="595" t="s">
        <v>26</v>
      </c>
      <c r="J309" s="596" t="str">
        <f>IF($D$305="Y/T","Isi Sasaran",IF($E$305=0,0,IF(I309="Y",1,IF(I309="T",0,"Isi Dulu"))))</f>
        <v>Isi Sasaran</v>
      </c>
      <c r="K309" s="595" t="s">
        <v>26</v>
      </c>
      <c r="L309" s="596" t="str">
        <f>IF($D$305="Y/T","Isi Sasaran",IF($E$305=0,0,IF(K309="Y",1,IF(K309="T",0,"Isi Dulu"))))</f>
        <v>Isi Sasaran</v>
      </c>
      <c r="M309" s="850"/>
      <c r="N309" s="853"/>
      <c r="O309" s="517"/>
      <c r="P309" s="517"/>
      <c r="Q309" s="517"/>
      <c r="R309" s="517"/>
    </row>
    <row r="310" spans="2:18" ht="15.75">
      <c r="B310" s="580"/>
      <c r="C310" s="581"/>
      <c r="D310" s="582"/>
      <c r="E310" s="602" t="e">
        <f>AVERAGE(E210:E309)</f>
        <v>#DIV/0!</v>
      </c>
      <c r="F310" s="583"/>
      <c r="G310" s="583"/>
      <c r="H310" s="602" t="e">
        <f>(IF($D210="Y/T",0,AVERAGE(H210:H214))+IF($D215="Y/T",0,AVERAGE(H215:H219))+IF($D220="Y/T",0,AVERAGE(H220:H224))+IF($D225="Y/T",0,AVERAGE(H225:H229))+IF($D230="Y/T",0,AVERAGE(H230:H234))+IF($D235="Y/T",0,AVERAGE(H235:H239))+IF($D240="Y/T",0,AVERAGE(H240:H244))+IF($D245="Y/T",0,AVERAGE(H245:H249))+IF($D250="Y/T",0,AVERAGE(H250:H254))+IF($D255="Y/T",0,AVERAGE(H255:H259))+IF($D260="Y/T",0,AVERAGE(H260:H264))+IF($D265="Y/T",0,AVERAGE(H265:H269))+IF($D270="Y/T",0,AVERAGE(H270:H274))+IF($D275="Y/T",0,AVERAGE(H275:H279))+IF($D280="Y/T",0,AVERAGE(H280:H284))+IF($D285="Y/T",0,AVERAGE(H285:H289))+IF($D290="Y/T",0,AVERAGE(H290:H294))+IF($D295="Y/T",0,AVERAGE(H295:H299))+IF($D300="Y/T",0,AVERAGE(H300:H304))+IF($D305="Y/T",0,AVERAGE(H305:H309)))/(COUNTIF($D210:$D309,"Y")+COUNTIF($D210:$D309,"T"))</f>
        <v>#DIV/0!</v>
      </c>
      <c r="I310" s="582"/>
      <c r="J310" s="602" t="e">
        <f>(IF($D210="Y/T",0,AVERAGE(J210:J214))+IF($D215="Y/T",0,AVERAGE(J215:J219))+IF($D220="Y/T",0,AVERAGE(J220:J224))+IF($D225="Y/T",0,AVERAGE(J225:J229))+IF($D230="Y/T",0,AVERAGE(J230:J234))+IF($D235="Y/T",0,AVERAGE(J235:J239))+IF($D240="Y/T",0,AVERAGE(J240:J244))+IF($D245="Y/T",0,AVERAGE(J245:J249))+IF($D250="Y/T",0,AVERAGE(J250:J254))+IF($D255="Y/T",0,AVERAGE(J255:J259))+IF($D260="Y/T",0,AVERAGE(J260:J264))+IF($D265="Y/T",0,AVERAGE(J265:J269))+IF($D270="Y/T",0,AVERAGE(J270:J274))+IF($D275="Y/T",0,AVERAGE(J275:J279))+IF($D280="Y/T",0,AVERAGE(J280:J284))+IF($D285="Y/T",0,AVERAGE(J285:J289))+IF($D290="Y/T",0,AVERAGE(J290:J294))+IF($D295="Y/T",0,AVERAGE(J295:J299))+IF($D300="Y/T",0,AVERAGE(J300:J304))+IF($D305="Y/T",0,AVERAGE(J305:J309)))/(COUNTIF($D210:$D309,"Y")+COUNTIF($D210:$D309,"T"))</f>
        <v>#DIV/0!</v>
      </c>
      <c r="K310" s="582"/>
      <c r="L310" s="602" t="e">
        <f>(IF($D210="Y/T",0,AVERAGE(L210:L214))+IF($D215="Y/T",0,AVERAGE(L215:L219))+IF($D220="Y/T",0,AVERAGE(L220:L224))+IF($D225="Y/T",0,AVERAGE(L225:L229))+IF($D230="Y/T",0,AVERAGE(L230:L234))+IF($D235="Y/T",0,AVERAGE(L235:L239))+IF($D240="Y/T",0,AVERAGE(L240:L244))+IF($D245="Y/T",0,AVERAGE(L245:L249))+IF($D250="Y/T",0,AVERAGE(L250:L254))+IF($D255="Y/T",0,AVERAGE(L255:L259))+IF($D260="Y/T",0,AVERAGE(L260:L264))+IF($D265="Y/T",0,AVERAGE(L265:L269))+IF($D270="Y/T",0,AVERAGE(L270:L274))+IF($D275="Y/T",0,AVERAGE(L275:L279))+IF($D280="Y/T",0,AVERAGE(L280:L284))+IF($D285="Y/T",0,AVERAGE(L285:L289))+IF($D290="Y/T",0,AVERAGE(L290:L294))+IF($D295="Y/T",0,AVERAGE(L295:L299))+IF($D300="Y/T",0,AVERAGE(L300:L304))+IF($D305="Y/T",0,AVERAGE(L305:L309)))/(COUNTIF($D210:$D309,"Y")+COUNTIF($D210:$D309,"T"))</f>
        <v>#DIV/0!</v>
      </c>
      <c r="M310" s="606"/>
      <c r="N310" s="602" t="e">
        <f>AVERAGE(N210:N309)</f>
        <v>#DIV/0!</v>
      </c>
    </row>
    <row r="311" spans="2:18" ht="15.75">
      <c r="B311" s="865" t="s">
        <v>434</v>
      </c>
      <c r="C311" s="865"/>
      <c r="D311" s="865"/>
      <c r="E311" s="865"/>
      <c r="F311" s="865"/>
      <c r="G311" s="865"/>
      <c r="H311" s="865"/>
      <c r="I311" s="865"/>
      <c r="J311" s="865"/>
      <c r="K311" s="865"/>
      <c r="L311" s="865"/>
      <c r="M311" s="865"/>
      <c r="N311" s="866"/>
    </row>
    <row r="312" spans="2:18" ht="15.75">
      <c r="B312" s="836">
        <v>1</v>
      </c>
      <c r="C312" s="839"/>
      <c r="D312" s="857" t="s">
        <v>26</v>
      </c>
      <c r="E312" s="854" t="str">
        <f>IF(D312="Y",1,IF(D312="T",0,IF(D312="Y/T","Belum diisi","Error")))</f>
        <v>Belum diisi</v>
      </c>
      <c r="F312" s="528">
        <v>1</v>
      </c>
      <c r="G312" s="529"/>
      <c r="H312" s="589" t="str">
        <f t="shared" ref="H312:H375" si="6">IF(OR(J312="Isi Dulu",L312="Isi Dulu",J312="Isi Sasaran",L312="Isi Sasaran"),"Belum Diisi",IF(SUM(J312,L312)=2,1,IF(SUM(J312,L312)=1,0,IF(SUM(J312,L312)=0,0,"Error"))))</f>
        <v>Belum Diisi</v>
      </c>
      <c r="I312" s="590" t="s">
        <v>26</v>
      </c>
      <c r="J312" s="591" t="str">
        <f>IF($D$312="Y/T","Isi Sasaran",IF($E$312=0,0,IF(I312="Y",1,IF(I312="T",0,"Isi Dulu"))))</f>
        <v>Isi Sasaran</v>
      </c>
      <c r="K312" s="590" t="s">
        <v>26</v>
      </c>
      <c r="L312" s="591" t="str">
        <f>IF($D$312="Y/T","Isi Sasaran",IF($E$312=0,0,IF(K312="Y",1,IF(K312="T",0,"Isi Dulu"))))</f>
        <v>Isi Sasaran</v>
      </c>
      <c r="M312" s="848" t="s">
        <v>26</v>
      </c>
      <c r="N312" s="851" t="str">
        <f>IF(M312="Y",1,IF(M312="T",0,IF(M312="Y/T","Belum diisi","Error")))</f>
        <v>Belum diisi</v>
      </c>
    </row>
    <row r="313" spans="2:18" ht="15.75">
      <c r="B313" s="837"/>
      <c r="C313" s="840"/>
      <c r="D313" s="858"/>
      <c r="E313" s="855"/>
      <c r="F313" s="549">
        <v>2</v>
      </c>
      <c r="G313" s="550"/>
      <c r="H313" s="589" t="str">
        <f t="shared" si="6"/>
        <v>Belum Diisi</v>
      </c>
      <c r="I313" s="592" t="s">
        <v>26</v>
      </c>
      <c r="J313" s="593" t="str">
        <f>IF($D$312="Y/T","Isi Sasaran",IF($E$312=0,0,IF(I313="Y",1,IF(I313="T",0,"Isi Dulu"))))</f>
        <v>Isi Sasaran</v>
      </c>
      <c r="K313" s="592" t="s">
        <v>26</v>
      </c>
      <c r="L313" s="593" t="str">
        <f>IF($D$312="Y/T","Isi Sasaran",IF($E$312=0,0,IF(K313="Y",1,IF(K313="T",0,"Isi Dulu"))))</f>
        <v>Isi Sasaran</v>
      </c>
      <c r="M313" s="849"/>
      <c r="N313" s="852"/>
    </row>
    <row r="314" spans="2:18" ht="15.75">
      <c r="B314" s="837"/>
      <c r="C314" s="840"/>
      <c r="D314" s="858"/>
      <c r="E314" s="855"/>
      <c r="F314" s="549">
        <v>3</v>
      </c>
      <c r="G314" s="550"/>
      <c r="H314" s="589" t="str">
        <f t="shared" si="6"/>
        <v>Belum Diisi</v>
      </c>
      <c r="I314" s="592" t="s">
        <v>26</v>
      </c>
      <c r="J314" s="593" t="str">
        <f>IF($D$312="Y/T","Isi Sasaran",IF($E$312=0,0,IF(I314="Y",1,IF(I314="T",0,"Isi Dulu"))))</f>
        <v>Isi Sasaran</v>
      </c>
      <c r="K314" s="592" t="s">
        <v>26</v>
      </c>
      <c r="L314" s="593" t="str">
        <f>IF($D$312="Y/T","Isi Sasaran",IF($E$312=0,0,IF(K314="Y",1,IF(K314="T",0,"Isi Dulu"))))</f>
        <v>Isi Sasaran</v>
      </c>
      <c r="M314" s="849"/>
      <c r="N314" s="852"/>
    </row>
    <row r="315" spans="2:18" ht="15.75">
      <c r="B315" s="837"/>
      <c r="C315" s="840"/>
      <c r="D315" s="858"/>
      <c r="E315" s="855"/>
      <c r="F315" s="549">
        <v>4</v>
      </c>
      <c r="G315" s="550"/>
      <c r="H315" s="589" t="str">
        <f t="shared" si="6"/>
        <v>Belum Diisi</v>
      </c>
      <c r="I315" s="592" t="s">
        <v>26</v>
      </c>
      <c r="J315" s="593" t="str">
        <f>IF($D$312="Y/T","Isi Sasaran",IF($E$312=0,0,IF(I315="Y",1,IF(I315="T",0,"Isi Dulu"))))</f>
        <v>Isi Sasaran</v>
      </c>
      <c r="K315" s="592" t="s">
        <v>26</v>
      </c>
      <c r="L315" s="593" t="str">
        <f>IF($D$312="Y/T","Isi Sasaran",IF($E$312=0,0,IF(K315="Y",1,IF(K315="T",0,"Isi Dulu"))))</f>
        <v>Isi Sasaran</v>
      </c>
      <c r="M315" s="849"/>
      <c r="N315" s="852"/>
    </row>
    <row r="316" spans="2:18" ht="15.75">
      <c r="B316" s="838"/>
      <c r="C316" s="841"/>
      <c r="D316" s="859"/>
      <c r="E316" s="856"/>
      <c r="F316" s="569">
        <v>5</v>
      </c>
      <c r="G316" s="570"/>
      <c r="H316" s="594" t="str">
        <f t="shared" si="6"/>
        <v>Belum Diisi</v>
      </c>
      <c r="I316" s="595" t="s">
        <v>26</v>
      </c>
      <c r="J316" s="596" t="str">
        <f>IF($D$312="Y/T","Isi Sasaran",IF($E$312=0,0,IF(I316="Y",1,IF(I316="T",0,"Isi Dulu"))))</f>
        <v>Isi Sasaran</v>
      </c>
      <c r="K316" s="595" t="s">
        <v>26</v>
      </c>
      <c r="L316" s="596" t="str">
        <f>IF($D$312="Y/T","Isi Sasaran",IF($E$312=0,0,IF(K316="Y",1,IF(K316="T",0,"Isi Dulu"))))</f>
        <v>Isi Sasaran</v>
      </c>
      <c r="M316" s="850"/>
      <c r="N316" s="853"/>
    </row>
    <row r="317" spans="2:18" ht="15.75">
      <c r="B317" s="836">
        <v>2</v>
      </c>
      <c r="C317" s="839"/>
      <c r="D317" s="857" t="s">
        <v>26</v>
      </c>
      <c r="E317" s="854" t="str">
        <f>IF(D317="Y",1,IF(D317="T",0,IF(D317="Y/T","Belum diisi","Error")))</f>
        <v>Belum diisi</v>
      </c>
      <c r="F317" s="528">
        <v>1</v>
      </c>
      <c r="G317" s="529"/>
      <c r="H317" s="597" t="str">
        <f t="shared" si="6"/>
        <v>Belum Diisi</v>
      </c>
      <c r="I317" s="590" t="s">
        <v>26</v>
      </c>
      <c r="J317" s="591" t="str">
        <f>IF($D$317="Y/T","Isi Sasaran",IF($E$317=0,0,IF(I317="Y",1,IF(I317="T",0,"Isi Dulu"))))</f>
        <v>Isi Sasaran</v>
      </c>
      <c r="K317" s="590" t="s">
        <v>26</v>
      </c>
      <c r="L317" s="591" t="str">
        <f>IF($D$317="Y/T","Isi Sasaran",IF($E$317=0,0,IF(K317="Y",1,IF(K317="T",0,"Isi Dulu"))))</f>
        <v>Isi Sasaran</v>
      </c>
      <c r="M317" s="848" t="s">
        <v>26</v>
      </c>
      <c r="N317" s="851" t="str">
        <f>IF(M317="Y",1,IF(M317="T",0,IF(M317="Y/T","Belum diisi","Error")))</f>
        <v>Belum diisi</v>
      </c>
    </row>
    <row r="318" spans="2:18" ht="15.75">
      <c r="B318" s="837"/>
      <c r="C318" s="840"/>
      <c r="D318" s="858"/>
      <c r="E318" s="855"/>
      <c r="F318" s="549">
        <v>2</v>
      </c>
      <c r="G318" s="550"/>
      <c r="H318" s="598" t="str">
        <f t="shared" si="6"/>
        <v>Belum Diisi</v>
      </c>
      <c r="I318" s="592" t="s">
        <v>26</v>
      </c>
      <c r="J318" s="593" t="str">
        <f>IF($D$317="Y/T","Isi Sasaran",IF($E$317=0,0,IF(I318="Y",1,IF(I318="T",0,"Isi Dulu"))))</f>
        <v>Isi Sasaran</v>
      </c>
      <c r="K318" s="592" t="s">
        <v>26</v>
      </c>
      <c r="L318" s="593" t="str">
        <f>IF($D$317="Y/T","Isi Sasaran",IF($E$317=0,0,IF(K318="Y",1,IF(K318="T",0,"Isi Dulu"))))</f>
        <v>Isi Sasaran</v>
      </c>
      <c r="M318" s="849"/>
      <c r="N318" s="852"/>
    </row>
    <row r="319" spans="2:18" ht="15.75">
      <c r="B319" s="837"/>
      <c r="C319" s="840"/>
      <c r="D319" s="858"/>
      <c r="E319" s="855"/>
      <c r="F319" s="549">
        <v>3</v>
      </c>
      <c r="G319" s="550"/>
      <c r="H319" s="598" t="str">
        <f t="shared" si="6"/>
        <v>Belum Diisi</v>
      </c>
      <c r="I319" s="592" t="s">
        <v>26</v>
      </c>
      <c r="J319" s="593" t="str">
        <f>IF($D$317="Y/T","Isi Sasaran",IF($E$317=0,0,IF(I319="Y",1,IF(I319="T",0,"Isi Dulu"))))</f>
        <v>Isi Sasaran</v>
      </c>
      <c r="K319" s="592" t="s">
        <v>26</v>
      </c>
      <c r="L319" s="593" t="str">
        <f>IF($D$317="Y/T","Isi Sasaran",IF($E$317=0,0,IF(K319="Y",1,IF(K319="T",0,"Isi Dulu"))))</f>
        <v>Isi Sasaran</v>
      </c>
      <c r="M319" s="849"/>
      <c r="N319" s="852"/>
    </row>
    <row r="320" spans="2:18" ht="15.75">
      <c r="B320" s="837"/>
      <c r="C320" s="840"/>
      <c r="D320" s="858"/>
      <c r="E320" s="855"/>
      <c r="F320" s="549">
        <v>4</v>
      </c>
      <c r="G320" s="550"/>
      <c r="H320" s="598" t="str">
        <f t="shared" si="6"/>
        <v>Belum Diisi</v>
      </c>
      <c r="I320" s="592" t="s">
        <v>26</v>
      </c>
      <c r="J320" s="593" t="str">
        <f>IF($D$317="Y/T","Isi Sasaran",IF($E$317=0,0,IF(I320="Y",1,IF(I320="T",0,"Isi Dulu"))))</f>
        <v>Isi Sasaran</v>
      </c>
      <c r="K320" s="592" t="s">
        <v>26</v>
      </c>
      <c r="L320" s="593" t="str">
        <f>IF($D$317="Y/T","Isi Sasaran",IF($E$317=0,0,IF(K320="Y",1,IF(K320="T",0,"Isi Dulu"))))</f>
        <v>Isi Sasaran</v>
      </c>
      <c r="M320" s="849"/>
      <c r="N320" s="852"/>
    </row>
    <row r="321" spans="2:14" ht="15.75">
      <c r="B321" s="838"/>
      <c r="C321" s="841"/>
      <c r="D321" s="859"/>
      <c r="E321" s="856"/>
      <c r="F321" s="569">
        <v>5</v>
      </c>
      <c r="G321" s="570"/>
      <c r="H321" s="599" t="str">
        <f t="shared" si="6"/>
        <v>Belum Diisi</v>
      </c>
      <c r="I321" s="595" t="s">
        <v>26</v>
      </c>
      <c r="J321" s="596" t="str">
        <f>IF($D$317="Y/T","Isi Sasaran",IF($E$317=0,0,IF(I321="Y",1,IF(I321="T",0,"Isi Dulu"))))</f>
        <v>Isi Sasaran</v>
      </c>
      <c r="K321" s="595" t="s">
        <v>26</v>
      </c>
      <c r="L321" s="596" t="str">
        <f>IF($D$317="Y/T","Isi Sasaran",IF($E$317=0,0,IF(K321="Y",1,IF(K321="T",0,"Isi Dulu"))))</f>
        <v>Isi Sasaran</v>
      </c>
      <c r="M321" s="850"/>
      <c r="N321" s="853"/>
    </row>
    <row r="322" spans="2:14" ht="15.75">
      <c r="B322" s="836">
        <v>3</v>
      </c>
      <c r="C322" s="839"/>
      <c r="D322" s="857" t="s">
        <v>26</v>
      </c>
      <c r="E322" s="854" t="str">
        <f>IF(D322="Y",1,IF(D322="T",0,IF(D322="Y/T","Belum diisi","Error")))</f>
        <v>Belum diisi</v>
      </c>
      <c r="F322" s="528">
        <v>1</v>
      </c>
      <c r="G322" s="529"/>
      <c r="H322" s="600" t="str">
        <f t="shared" si="6"/>
        <v>Belum Diisi</v>
      </c>
      <c r="I322" s="590" t="s">
        <v>26</v>
      </c>
      <c r="J322" s="591" t="str">
        <f>IF($D$322="Y/T","Isi Sasaran",IF($E$322=0,0,IF(I322="Y",1,IF(I322="T",0,"Isi Dulu"))))</f>
        <v>Isi Sasaran</v>
      </c>
      <c r="K322" s="590" t="s">
        <v>26</v>
      </c>
      <c r="L322" s="591" t="str">
        <f>IF($D$322="Y/T","Isi Sasaran",IF($E$322=0,0,IF(K322="Y",1,IF(K322="T",0,"Isi Dulu"))))</f>
        <v>Isi Sasaran</v>
      </c>
      <c r="M322" s="848" t="s">
        <v>26</v>
      </c>
      <c r="N322" s="851" t="str">
        <f>IF(M322="Y",1,IF(M322="T",0,IF(M322="Y/T","Belum diisi","Error")))</f>
        <v>Belum diisi</v>
      </c>
    </row>
    <row r="323" spans="2:14" ht="15.75">
      <c r="B323" s="837"/>
      <c r="C323" s="840"/>
      <c r="D323" s="858"/>
      <c r="E323" s="855"/>
      <c r="F323" s="549">
        <v>2</v>
      </c>
      <c r="G323" s="550"/>
      <c r="H323" s="598" t="str">
        <f t="shared" si="6"/>
        <v>Belum Diisi</v>
      </c>
      <c r="I323" s="592" t="s">
        <v>26</v>
      </c>
      <c r="J323" s="593" t="str">
        <f>IF($D$322="Y/T","Isi Sasaran",IF($E$322=0,0,IF(I323="Y",1,IF(I323="T",0,"Isi Dulu"))))</f>
        <v>Isi Sasaran</v>
      </c>
      <c r="K323" s="592" t="s">
        <v>26</v>
      </c>
      <c r="L323" s="593" t="str">
        <f>IF($D$322="Y/T","Isi Sasaran",IF($E$322=0,0,IF(K323="Y",1,IF(K323="T",0,"Isi Dulu"))))</f>
        <v>Isi Sasaran</v>
      </c>
      <c r="M323" s="849"/>
      <c r="N323" s="852"/>
    </row>
    <row r="324" spans="2:14" ht="15.75">
      <c r="B324" s="837"/>
      <c r="C324" s="840"/>
      <c r="D324" s="858"/>
      <c r="E324" s="855"/>
      <c r="F324" s="549">
        <v>3</v>
      </c>
      <c r="G324" s="550"/>
      <c r="H324" s="598" t="str">
        <f t="shared" si="6"/>
        <v>Belum Diisi</v>
      </c>
      <c r="I324" s="592" t="s">
        <v>26</v>
      </c>
      <c r="J324" s="593" t="str">
        <f>IF($D$322="Y/T","Isi Sasaran",IF($E$322=0,0,IF(I324="Y",1,IF(I324="T",0,"Isi Dulu"))))</f>
        <v>Isi Sasaran</v>
      </c>
      <c r="K324" s="592" t="s">
        <v>26</v>
      </c>
      <c r="L324" s="593" t="str">
        <f>IF($D$322="Y/T","Isi Sasaran",IF($E$322=0,0,IF(K324="Y",1,IF(K324="T",0,"Isi Dulu"))))</f>
        <v>Isi Sasaran</v>
      </c>
      <c r="M324" s="849"/>
      <c r="N324" s="852"/>
    </row>
    <row r="325" spans="2:14" ht="15.75">
      <c r="B325" s="837"/>
      <c r="C325" s="840"/>
      <c r="D325" s="858"/>
      <c r="E325" s="855"/>
      <c r="F325" s="549">
        <v>4</v>
      </c>
      <c r="G325" s="550"/>
      <c r="H325" s="598" t="str">
        <f t="shared" si="6"/>
        <v>Belum Diisi</v>
      </c>
      <c r="I325" s="592" t="s">
        <v>26</v>
      </c>
      <c r="J325" s="593" t="str">
        <f>IF($D$322="Y/T","Isi Sasaran",IF($E$322=0,0,IF(I325="Y",1,IF(I325="T",0,"Isi Dulu"))))</f>
        <v>Isi Sasaran</v>
      </c>
      <c r="K325" s="592" t="s">
        <v>26</v>
      </c>
      <c r="L325" s="593" t="str">
        <f>IF($D$322="Y/T","Isi Sasaran",IF($E$322=0,0,IF(K325="Y",1,IF(K325="T",0,"Isi Dulu"))))</f>
        <v>Isi Sasaran</v>
      </c>
      <c r="M325" s="849"/>
      <c r="N325" s="852"/>
    </row>
    <row r="326" spans="2:14" ht="15.75">
      <c r="B326" s="838"/>
      <c r="C326" s="841"/>
      <c r="D326" s="859"/>
      <c r="E326" s="856"/>
      <c r="F326" s="569">
        <v>5</v>
      </c>
      <c r="G326" s="570"/>
      <c r="H326" s="599" t="str">
        <f t="shared" si="6"/>
        <v>Belum Diisi</v>
      </c>
      <c r="I326" s="595" t="s">
        <v>26</v>
      </c>
      <c r="J326" s="596" t="str">
        <f>IF($D$322="Y/T","Isi Sasaran",IF($E$322=0,0,IF(I326="Y",1,IF(I326="T",0,"Isi Dulu"))))</f>
        <v>Isi Sasaran</v>
      </c>
      <c r="K326" s="595" t="s">
        <v>26</v>
      </c>
      <c r="L326" s="596" t="str">
        <f>IF($D$322="Y/T","Isi Sasaran",IF($E$322=0,0,IF(K326="Y",1,IF(K326="T",0,"Isi Dulu"))))</f>
        <v>Isi Sasaran</v>
      </c>
      <c r="M326" s="850"/>
      <c r="N326" s="853"/>
    </row>
    <row r="327" spans="2:14" ht="15.75">
      <c r="B327" s="836">
        <v>4</v>
      </c>
      <c r="C327" s="839"/>
      <c r="D327" s="857" t="s">
        <v>26</v>
      </c>
      <c r="E327" s="854" t="str">
        <f>IF(D327="Y",1,IF(D327="T",0,IF(D327="Y/T","Belum diisi","Error")))</f>
        <v>Belum diisi</v>
      </c>
      <c r="F327" s="528">
        <v>1</v>
      </c>
      <c r="G327" s="529"/>
      <c r="H327" s="600" t="str">
        <f t="shared" si="6"/>
        <v>Belum Diisi</v>
      </c>
      <c r="I327" s="590" t="s">
        <v>26</v>
      </c>
      <c r="J327" s="591" t="str">
        <f>IF($D$327="Y/T","Isi Sasaran",IF($E$327=0,0,IF(I327="Y",1,IF(I327="T",0,"Isi Dulu"))))</f>
        <v>Isi Sasaran</v>
      </c>
      <c r="K327" s="590" t="s">
        <v>26</v>
      </c>
      <c r="L327" s="591" t="str">
        <f>IF($D$327="Y/T","Isi Sasaran",IF($E$327=0,0,IF(K327="Y",1,IF(K327="T",0,"Isi Dulu"))))</f>
        <v>Isi Sasaran</v>
      </c>
      <c r="M327" s="848" t="s">
        <v>26</v>
      </c>
      <c r="N327" s="851" t="str">
        <f>IF(M327="Y",1,IF(M327="T",0,IF(M327="Y/T","Belum diisi","Error")))</f>
        <v>Belum diisi</v>
      </c>
    </row>
    <row r="328" spans="2:14" ht="15.75">
      <c r="B328" s="837"/>
      <c r="C328" s="840"/>
      <c r="D328" s="858"/>
      <c r="E328" s="855"/>
      <c r="F328" s="549">
        <v>2</v>
      </c>
      <c r="G328" s="550"/>
      <c r="H328" s="598" t="str">
        <f t="shared" si="6"/>
        <v>Belum Diisi</v>
      </c>
      <c r="I328" s="592" t="s">
        <v>26</v>
      </c>
      <c r="J328" s="593" t="str">
        <f>IF($D$327="Y/T","Isi Sasaran",IF($E$327=0,0,IF(I328="Y",1,IF(I328="T",0,"Isi Dulu"))))</f>
        <v>Isi Sasaran</v>
      </c>
      <c r="K328" s="592" t="s">
        <v>26</v>
      </c>
      <c r="L328" s="593" t="str">
        <f>IF($D$327="Y/T","Isi Sasaran",IF($E$327=0,0,IF(K328="Y",1,IF(K328="T",0,"Isi Dulu"))))</f>
        <v>Isi Sasaran</v>
      </c>
      <c r="M328" s="849"/>
      <c r="N328" s="852"/>
    </row>
    <row r="329" spans="2:14" ht="15.75">
      <c r="B329" s="837"/>
      <c r="C329" s="840"/>
      <c r="D329" s="858"/>
      <c r="E329" s="855"/>
      <c r="F329" s="549">
        <v>3</v>
      </c>
      <c r="G329" s="550"/>
      <c r="H329" s="598" t="str">
        <f t="shared" si="6"/>
        <v>Belum Diisi</v>
      </c>
      <c r="I329" s="592" t="s">
        <v>26</v>
      </c>
      <c r="J329" s="593" t="str">
        <f>IF($D$327="Y/T","Isi Sasaran",IF($E$327=0,0,IF(I329="Y",1,IF(I329="T",0,"Isi Dulu"))))</f>
        <v>Isi Sasaran</v>
      </c>
      <c r="K329" s="592" t="s">
        <v>26</v>
      </c>
      <c r="L329" s="593" t="str">
        <f>IF($D$327="Y/T","Isi Sasaran",IF($E$327=0,0,IF(K329="Y",1,IF(K329="T",0,"Isi Dulu"))))</f>
        <v>Isi Sasaran</v>
      </c>
      <c r="M329" s="849"/>
      <c r="N329" s="852"/>
    </row>
    <row r="330" spans="2:14" ht="15.75">
      <c r="B330" s="837"/>
      <c r="C330" s="840"/>
      <c r="D330" s="858"/>
      <c r="E330" s="855"/>
      <c r="F330" s="549">
        <v>4</v>
      </c>
      <c r="G330" s="550"/>
      <c r="H330" s="598" t="str">
        <f t="shared" si="6"/>
        <v>Belum Diisi</v>
      </c>
      <c r="I330" s="592" t="s">
        <v>26</v>
      </c>
      <c r="J330" s="593" t="str">
        <f>IF($D$327="Y/T","Isi Sasaran",IF($E$327=0,0,IF(I330="Y",1,IF(I330="T",0,"Isi Dulu"))))</f>
        <v>Isi Sasaran</v>
      </c>
      <c r="K330" s="592" t="s">
        <v>26</v>
      </c>
      <c r="L330" s="593" t="str">
        <f>IF($D$327="Y/T","Isi Sasaran",IF($E$327=0,0,IF(K330="Y",1,IF(K330="T",0,"Isi Dulu"))))</f>
        <v>Isi Sasaran</v>
      </c>
      <c r="M330" s="849"/>
      <c r="N330" s="852"/>
    </row>
    <row r="331" spans="2:14" ht="15.75">
      <c r="B331" s="838"/>
      <c r="C331" s="841"/>
      <c r="D331" s="859"/>
      <c r="E331" s="856"/>
      <c r="F331" s="569">
        <v>5</v>
      </c>
      <c r="G331" s="570"/>
      <c r="H331" s="599" t="str">
        <f t="shared" si="6"/>
        <v>Belum Diisi</v>
      </c>
      <c r="I331" s="595" t="s">
        <v>26</v>
      </c>
      <c r="J331" s="596" t="str">
        <f>IF($D$327="Y/T","Isi Sasaran",IF($E$327=0,0,IF(I331="Y",1,IF(I331="T",0,"Isi Dulu"))))</f>
        <v>Isi Sasaran</v>
      </c>
      <c r="K331" s="595" t="s">
        <v>26</v>
      </c>
      <c r="L331" s="596" t="str">
        <f>IF($D$327="Y/T","Isi Sasaran",IF($E$327=0,0,IF(K331="Y",1,IF(K331="T",0,"Isi Dulu"))))</f>
        <v>Isi Sasaran</v>
      </c>
      <c r="M331" s="850"/>
      <c r="N331" s="853"/>
    </row>
    <row r="332" spans="2:14" ht="15.75">
      <c r="B332" s="836">
        <v>5</v>
      </c>
      <c r="C332" s="839"/>
      <c r="D332" s="857" t="s">
        <v>26</v>
      </c>
      <c r="E332" s="854" t="str">
        <f>IF(D332="Y",1,IF(D332="T",0,IF(D332="Y/T","Belum diisi","Error")))</f>
        <v>Belum diisi</v>
      </c>
      <c r="F332" s="528">
        <v>1</v>
      </c>
      <c r="G332" s="529"/>
      <c r="H332" s="600" t="str">
        <f t="shared" si="6"/>
        <v>Belum Diisi</v>
      </c>
      <c r="I332" s="590" t="s">
        <v>26</v>
      </c>
      <c r="J332" s="591" t="str">
        <f>IF($D$332="Y/T","Isi Sasaran",IF($E$332=0,0,IF(I332="Y",1,IF(I332="T",0,"Isi Dulu"))))</f>
        <v>Isi Sasaran</v>
      </c>
      <c r="K332" s="590" t="s">
        <v>26</v>
      </c>
      <c r="L332" s="591" t="str">
        <f>IF($D$332="Y/T","Isi Sasaran",IF($E$332=0,0,IF(K332="Y",1,IF(K332="T",0,"Isi Dulu"))))</f>
        <v>Isi Sasaran</v>
      </c>
      <c r="M332" s="848" t="s">
        <v>26</v>
      </c>
      <c r="N332" s="851" t="str">
        <f>IF(M332="Y",1,IF(M332="T",0,IF(M332="Y/T","Belum diisi","Error")))</f>
        <v>Belum diisi</v>
      </c>
    </row>
    <row r="333" spans="2:14" ht="15.75">
      <c r="B333" s="837"/>
      <c r="C333" s="840"/>
      <c r="D333" s="858"/>
      <c r="E333" s="855"/>
      <c r="F333" s="549">
        <v>2</v>
      </c>
      <c r="G333" s="550"/>
      <c r="H333" s="598" t="str">
        <f t="shared" si="6"/>
        <v>Belum Diisi</v>
      </c>
      <c r="I333" s="592" t="s">
        <v>26</v>
      </c>
      <c r="J333" s="593" t="str">
        <f>IF($D$332="Y/T","Isi Sasaran",IF($E$332=0,0,IF(I333="Y",1,IF(I333="T",0,"Isi Dulu"))))</f>
        <v>Isi Sasaran</v>
      </c>
      <c r="K333" s="592" t="s">
        <v>26</v>
      </c>
      <c r="L333" s="593" t="str">
        <f>IF($D$332="Y/T","Isi Sasaran",IF($E$332=0,0,IF(K333="Y",1,IF(K333="T",0,"Isi Dulu"))))</f>
        <v>Isi Sasaran</v>
      </c>
      <c r="M333" s="849"/>
      <c r="N333" s="852"/>
    </row>
    <row r="334" spans="2:14" ht="15.75">
      <c r="B334" s="837"/>
      <c r="C334" s="840"/>
      <c r="D334" s="858"/>
      <c r="E334" s="855"/>
      <c r="F334" s="549">
        <v>3</v>
      </c>
      <c r="G334" s="550"/>
      <c r="H334" s="598" t="str">
        <f t="shared" si="6"/>
        <v>Belum Diisi</v>
      </c>
      <c r="I334" s="592" t="s">
        <v>26</v>
      </c>
      <c r="J334" s="593" t="str">
        <f>IF($D$332="Y/T","Isi Sasaran",IF($E$332=0,0,IF(I334="Y",1,IF(I334="T",0,"Isi Dulu"))))</f>
        <v>Isi Sasaran</v>
      </c>
      <c r="K334" s="592" t="s">
        <v>26</v>
      </c>
      <c r="L334" s="593" t="str">
        <f>IF($D$332="Y/T","Isi Sasaran",IF($E$332=0,0,IF(K334="Y",1,IF(K334="T",0,"Isi Dulu"))))</f>
        <v>Isi Sasaran</v>
      </c>
      <c r="M334" s="849"/>
      <c r="N334" s="852"/>
    </row>
    <row r="335" spans="2:14" ht="15.75">
      <c r="B335" s="837"/>
      <c r="C335" s="840"/>
      <c r="D335" s="858"/>
      <c r="E335" s="855"/>
      <c r="F335" s="549">
        <v>4</v>
      </c>
      <c r="G335" s="550"/>
      <c r="H335" s="598" t="str">
        <f t="shared" si="6"/>
        <v>Belum Diisi</v>
      </c>
      <c r="I335" s="592" t="s">
        <v>26</v>
      </c>
      <c r="J335" s="593" t="str">
        <f>IF($D$332="Y/T","Isi Sasaran",IF($E$332=0,0,IF(I335="Y",1,IF(I335="T",0,"Isi Dulu"))))</f>
        <v>Isi Sasaran</v>
      </c>
      <c r="K335" s="592" t="s">
        <v>26</v>
      </c>
      <c r="L335" s="593" t="str">
        <f>IF($D$332="Y/T","Isi Sasaran",IF($E$332=0,0,IF(K335="Y",1,IF(K335="T",0,"Isi Dulu"))))</f>
        <v>Isi Sasaran</v>
      </c>
      <c r="M335" s="849"/>
      <c r="N335" s="852"/>
    </row>
    <row r="336" spans="2:14" ht="15.75">
      <c r="B336" s="838"/>
      <c r="C336" s="841"/>
      <c r="D336" s="859"/>
      <c r="E336" s="856"/>
      <c r="F336" s="569">
        <v>5</v>
      </c>
      <c r="G336" s="570"/>
      <c r="H336" s="599" t="str">
        <f t="shared" si="6"/>
        <v>Belum Diisi</v>
      </c>
      <c r="I336" s="595" t="s">
        <v>26</v>
      </c>
      <c r="J336" s="596" t="str">
        <f>IF($D$332="Y/T","Isi Sasaran",IF($E$332=0,0,IF(I336="Y",1,IF(I336="T",0,"Isi Dulu"))))</f>
        <v>Isi Sasaran</v>
      </c>
      <c r="K336" s="595" t="s">
        <v>26</v>
      </c>
      <c r="L336" s="596" t="str">
        <f>IF($D$332="Y/T","Isi Sasaran",IF($E$332=0,0,IF(K336="Y",1,IF(K336="T",0,"Isi Dulu"))))</f>
        <v>Isi Sasaran</v>
      </c>
      <c r="M336" s="850"/>
      <c r="N336" s="853"/>
    </row>
    <row r="337" spans="2:14" ht="15.75">
      <c r="B337" s="836">
        <v>6</v>
      </c>
      <c r="C337" s="839"/>
      <c r="D337" s="857" t="s">
        <v>26</v>
      </c>
      <c r="E337" s="854" t="str">
        <f>IF(D337="Y",1,IF(D337="T",0,IF(D337="Y/T","Belum diisi","Error")))</f>
        <v>Belum diisi</v>
      </c>
      <c r="F337" s="528">
        <v>1</v>
      </c>
      <c r="G337" s="529"/>
      <c r="H337" s="600" t="str">
        <f t="shared" si="6"/>
        <v>Belum Diisi</v>
      </c>
      <c r="I337" s="590" t="s">
        <v>26</v>
      </c>
      <c r="J337" s="591" t="str">
        <f>IF($D$337="Y/T","Isi Sasaran",IF($E$337=0,0,IF(I337="Y",1,IF(I337="T",0,"Isi Dulu"))))</f>
        <v>Isi Sasaran</v>
      </c>
      <c r="K337" s="590" t="s">
        <v>26</v>
      </c>
      <c r="L337" s="591" t="str">
        <f>IF($D$337="Y/T","Isi Sasaran",IF($E$337=0,0,IF(K337="Y",1,IF(K337="T",0,"Isi Dulu"))))</f>
        <v>Isi Sasaran</v>
      </c>
      <c r="M337" s="848" t="s">
        <v>26</v>
      </c>
      <c r="N337" s="851" t="str">
        <f>IF(M337="Y",1,IF(M337="T",0,IF(M337="Y/T","Belum diisi","Error")))</f>
        <v>Belum diisi</v>
      </c>
    </row>
    <row r="338" spans="2:14" ht="15.75">
      <c r="B338" s="837"/>
      <c r="C338" s="840"/>
      <c r="D338" s="858"/>
      <c r="E338" s="855"/>
      <c r="F338" s="549">
        <v>2</v>
      </c>
      <c r="G338" s="550"/>
      <c r="H338" s="598" t="str">
        <f t="shared" si="6"/>
        <v>Belum Diisi</v>
      </c>
      <c r="I338" s="592" t="s">
        <v>26</v>
      </c>
      <c r="J338" s="593" t="str">
        <f>IF($D$337="Y/T","Isi Sasaran",IF($E$337=0,0,IF(I338="Y",1,IF(I338="T",0,"Isi Dulu"))))</f>
        <v>Isi Sasaran</v>
      </c>
      <c r="K338" s="592" t="s">
        <v>26</v>
      </c>
      <c r="L338" s="593" t="str">
        <f>IF($D$337="Y/T","Isi Sasaran",IF($E$337=0,0,IF(K338="Y",1,IF(K338="T",0,"Isi Dulu"))))</f>
        <v>Isi Sasaran</v>
      </c>
      <c r="M338" s="849"/>
      <c r="N338" s="852"/>
    </row>
    <row r="339" spans="2:14" ht="15.75">
      <c r="B339" s="837"/>
      <c r="C339" s="840"/>
      <c r="D339" s="858"/>
      <c r="E339" s="855"/>
      <c r="F339" s="549">
        <v>3</v>
      </c>
      <c r="G339" s="550"/>
      <c r="H339" s="598" t="str">
        <f t="shared" si="6"/>
        <v>Belum Diisi</v>
      </c>
      <c r="I339" s="592" t="s">
        <v>26</v>
      </c>
      <c r="J339" s="593" t="str">
        <f>IF($D$337="Y/T","Isi Sasaran",IF($E$337=0,0,IF(I339="Y",1,IF(I339="T",0,"Isi Dulu"))))</f>
        <v>Isi Sasaran</v>
      </c>
      <c r="K339" s="592" t="s">
        <v>26</v>
      </c>
      <c r="L339" s="593" t="str">
        <f>IF($D$337="Y/T","Isi Sasaran",IF($E$337=0,0,IF(K339="Y",1,IF(K339="T",0,"Isi Dulu"))))</f>
        <v>Isi Sasaran</v>
      </c>
      <c r="M339" s="849"/>
      <c r="N339" s="852"/>
    </row>
    <row r="340" spans="2:14" ht="15.75">
      <c r="B340" s="837"/>
      <c r="C340" s="840"/>
      <c r="D340" s="858"/>
      <c r="E340" s="855"/>
      <c r="F340" s="549">
        <v>4</v>
      </c>
      <c r="G340" s="550"/>
      <c r="H340" s="598" t="str">
        <f t="shared" si="6"/>
        <v>Belum Diisi</v>
      </c>
      <c r="I340" s="592" t="s">
        <v>26</v>
      </c>
      <c r="J340" s="593" t="str">
        <f>IF($D$337="Y/T","Isi Sasaran",IF($E$337=0,0,IF(I340="Y",1,IF(I340="T",0,"Isi Dulu"))))</f>
        <v>Isi Sasaran</v>
      </c>
      <c r="K340" s="592" t="s">
        <v>26</v>
      </c>
      <c r="L340" s="593" t="str">
        <f>IF($D$337="Y/T","Isi Sasaran",IF($E$337=0,0,IF(K340="Y",1,IF(K340="T",0,"Isi Dulu"))))</f>
        <v>Isi Sasaran</v>
      </c>
      <c r="M340" s="849"/>
      <c r="N340" s="852"/>
    </row>
    <row r="341" spans="2:14" ht="15.75">
      <c r="B341" s="838"/>
      <c r="C341" s="841"/>
      <c r="D341" s="859"/>
      <c r="E341" s="856"/>
      <c r="F341" s="569">
        <v>5</v>
      </c>
      <c r="G341" s="570"/>
      <c r="H341" s="599" t="str">
        <f t="shared" si="6"/>
        <v>Belum Diisi</v>
      </c>
      <c r="I341" s="595" t="s">
        <v>26</v>
      </c>
      <c r="J341" s="596" t="str">
        <f>IF($D$337="Y/T","Isi Sasaran",IF($E$337=0,0,IF(I341="Y",1,IF(I341="T",0,"Isi Dulu"))))</f>
        <v>Isi Sasaran</v>
      </c>
      <c r="K341" s="595" t="s">
        <v>26</v>
      </c>
      <c r="L341" s="596" t="str">
        <f>IF($D$337="Y/T","Isi Sasaran",IF($E$337=0,0,IF(K341="Y",1,IF(K341="T",0,"Isi Dulu"))))</f>
        <v>Isi Sasaran</v>
      </c>
      <c r="M341" s="850"/>
      <c r="N341" s="853"/>
    </row>
    <row r="342" spans="2:14" ht="15.75">
      <c r="B342" s="836">
        <v>7</v>
      </c>
      <c r="C342" s="839"/>
      <c r="D342" s="857" t="s">
        <v>26</v>
      </c>
      <c r="E342" s="854" t="str">
        <f>IF(D342="Y",1,IF(D342="T",0,IF(D342="Y/T","Belum diisi","Error")))</f>
        <v>Belum diisi</v>
      </c>
      <c r="F342" s="528">
        <v>1</v>
      </c>
      <c r="G342" s="529"/>
      <c r="H342" s="600" t="str">
        <f t="shared" si="6"/>
        <v>Belum Diisi</v>
      </c>
      <c r="I342" s="590" t="s">
        <v>26</v>
      </c>
      <c r="J342" s="591" t="str">
        <f>IF($D$342="Y/T","Isi Sasaran",IF($E$342=0,0,IF(I342="Y",1,IF(I342="T",0,"Isi Dulu"))))</f>
        <v>Isi Sasaran</v>
      </c>
      <c r="K342" s="590" t="s">
        <v>26</v>
      </c>
      <c r="L342" s="591" t="str">
        <f>IF($D$342="Y/T","Isi Sasaran",IF($E$342=0,0,IF(K342="Y",1,IF(K342="T",0,"Isi Dulu"))))</f>
        <v>Isi Sasaran</v>
      </c>
      <c r="M342" s="848" t="s">
        <v>26</v>
      </c>
      <c r="N342" s="851" t="str">
        <f>IF(M342="Y",1,IF(M342="T",0,IF(M342="Y/T","Belum diisi","Error")))</f>
        <v>Belum diisi</v>
      </c>
    </row>
    <row r="343" spans="2:14" ht="15.75">
      <c r="B343" s="837"/>
      <c r="C343" s="840"/>
      <c r="D343" s="858"/>
      <c r="E343" s="855"/>
      <c r="F343" s="549">
        <v>2</v>
      </c>
      <c r="G343" s="550"/>
      <c r="H343" s="598" t="str">
        <f t="shared" si="6"/>
        <v>Belum Diisi</v>
      </c>
      <c r="I343" s="592" t="s">
        <v>26</v>
      </c>
      <c r="J343" s="593" t="str">
        <f>IF($D$342="Y/T","Isi Sasaran",IF($E$342=0,0,IF(I343="Y",1,IF(I343="T",0,"Isi Dulu"))))</f>
        <v>Isi Sasaran</v>
      </c>
      <c r="K343" s="592" t="s">
        <v>26</v>
      </c>
      <c r="L343" s="593" t="str">
        <f>IF($D$342="Y/T","Isi Sasaran",IF($E$342=0,0,IF(K343="Y",1,IF(K343="T",0,"Isi Dulu"))))</f>
        <v>Isi Sasaran</v>
      </c>
      <c r="M343" s="849"/>
      <c r="N343" s="852"/>
    </row>
    <row r="344" spans="2:14" ht="15.75">
      <c r="B344" s="837"/>
      <c r="C344" s="840"/>
      <c r="D344" s="858"/>
      <c r="E344" s="855"/>
      <c r="F344" s="549">
        <v>3</v>
      </c>
      <c r="G344" s="550"/>
      <c r="H344" s="598" t="str">
        <f t="shared" si="6"/>
        <v>Belum Diisi</v>
      </c>
      <c r="I344" s="592" t="s">
        <v>26</v>
      </c>
      <c r="J344" s="593" t="str">
        <f>IF($D$342="Y/T","Isi Sasaran",IF($E$342=0,0,IF(I344="Y",1,IF(I344="T",0,"Isi Dulu"))))</f>
        <v>Isi Sasaran</v>
      </c>
      <c r="K344" s="592" t="s">
        <v>26</v>
      </c>
      <c r="L344" s="593" t="str">
        <f>IF($D$342="Y/T","Isi Sasaran",IF($E$342=0,0,IF(K344="Y",1,IF(K344="T",0,"Isi Dulu"))))</f>
        <v>Isi Sasaran</v>
      </c>
      <c r="M344" s="849"/>
      <c r="N344" s="852"/>
    </row>
    <row r="345" spans="2:14" ht="15.75">
      <c r="B345" s="837"/>
      <c r="C345" s="840"/>
      <c r="D345" s="858"/>
      <c r="E345" s="855"/>
      <c r="F345" s="549">
        <v>4</v>
      </c>
      <c r="G345" s="550"/>
      <c r="H345" s="598" t="str">
        <f t="shared" si="6"/>
        <v>Belum Diisi</v>
      </c>
      <c r="I345" s="592" t="s">
        <v>26</v>
      </c>
      <c r="J345" s="593" t="str">
        <f>IF($D$342="Y/T","Isi Sasaran",IF($E$342=0,0,IF(I345="Y",1,IF(I345="T",0,"Isi Dulu"))))</f>
        <v>Isi Sasaran</v>
      </c>
      <c r="K345" s="592" t="s">
        <v>26</v>
      </c>
      <c r="L345" s="593" t="str">
        <f>IF($D$342="Y/T","Isi Sasaran",IF($E$342=0,0,IF(K345="Y",1,IF(K345="T",0,"Isi Dulu"))))</f>
        <v>Isi Sasaran</v>
      </c>
      <c r="M345" s="849"/>
      <c r="N345" s="852"/>
    </row>
    <row r="346" spans="2:14" ht="15.75">
      <c r="B346" s="838"/>
      <c r="C346" s="841"/>
      <c r="D346" s="859"/>
      <c r="E346" s="856"/>
      <c r="F346" s="569">
        <v>5</v>
      </c>
      <c r="G346" s="570"/>
      <c r="H346" s="599" t="str">
        <f t="shared" si="6"/>
        <v>Belum Diisi</v>
      </c>
      <c r="I346" s="595" t="s">
        <v>26</v>
      </c>
      <c r="J346" s="596" t="str">
        <f>IF($D$342="Y/T","Isi Sasaran",IF($E$342=0,0,IF(I346="Y",1,IF(I346="T",0,"Isi Dulu"))))</f>
        <v>Isi Sasaran</v>
      </c>
      <c r="K346" s="595" t="s">
        <v>26</v>
      </c>
      <c r="L346" s="596" t="str">
        <f>IF($D$342="Y/T","Isi Sasaran",IF($E$342=0,0,IF(K346="Y",1,IF(K346="T",0,"Isi Dulu"))))</f>
        <v>Isi Sasaran</v>
      </c>
      <c r="M346" s="850"/>
      <c r="N346" s="853"/>
    </row>
    <row r="347" spans="2:14" ht="15.75">
      <c r="B347" s="836">
        <v>8</v>
      </c>
      <c r="C347" s="839"/>
      <c r="D347" s="857" t="s">
        <v>26</v>
      </c>
      <c r="E347" s="854" t="str">
        <f>IF(D347="Y",1,IF(D347="T",0,IF(D347="Y/T","Belum diisi","Error")))</f>
        <v>Belum diisi</v>
      </c>
      <c r="F347" s="528">
        <v>1</v>
      </c>
      <c r="G347" s="529"/>
      <c r="H347" s="600" t="str">
        <f t="shared" si="6"/>
        <v>Belum Diisi</v>
      </c>
      <c r="I347" s="590" t="s">
        <v>26</v>
      </c>
      <c r="J347" s="591" t="str">
        <f>IF($D$347="Y/T","Isi Sasaran",IF($E$347=0,0,IF(I347="Y",1,IF(I347="T",0,"Isi Dulu"))))</f>
        <v>Isi Sasaran</v>
      </c>
      <c r="K347" s="590" t="s">
        <v>26</v>
      </c>
      <c r="L347" s="591" t="str">
        <f>IF($D$347="Y/T","Isi Sasaran",IF($E$347=0,0,IF(K347="Y",1,IF(K347="T",0,"Isi Dulu"))))</f>
        <v>Isi Sasaran</v>
      </c>
      <c r="M347" s="848" t="s">
        <v>26</v>
      </c>
      <c r="N347" s="851" t="str">
        <f>IF(M347="Y",1,IF(M347="T",0,IF(M347="Y/T","Belum diisi","Error")))</f>
        <v>Belum diisi</v>
      </c>
    </row>
    <row r="348" spans="2:14" ht="15.75">
      <c r="B348" s="837"/>
      <c r="C348" s="840"/>
      <c r="D348" s="858"/>
      <c r="E348" s="855"/>
      <c r="F348" s="549">
        <v>2</v>
      </c>
      <c r="G348" s="550"/>
      <c r="H348" s="598" t="str">
        <f t="shared" si="6"/>
        <v>Belum Diisi</v>
      </c>
      <c r="I348" s="592" t="s">
        <v>26</v>
      </c>
      <c r="J348" s="593" t="str">
        <f>IF($D$347="Y/T","Isi Sasaran",IF($E$347=0,0,IF(I348="Y",1,IF(I348="T",0,"Isi Dulu"))))</f>
        <v>Isi Sasaran</v>
      </c>
      <c r="K348" s="592" t="s">
        <v>26</v>
      </c>
      <c r="L348" s="593" t="str">
        <f>IF($D$347="Y/T","Isi Sasaran",IF($E$347=0,0,IF(K348="Y",1,IF(K348="T",0,"Isi Dulu"))))</f>
        <v>Isi Sasaran</v>
      </c>
      <c r="M348" s="849"/>
      <c r="N348" s="852"/>
    </row>
    <row r="349" spans="2:14" ht="15.75">
      <c r="B349" s="837"/>
      <c r="C349" s="840"/>
      <c r="D349" s="858"/>
      <c r="E349" s="855"/>
      <c r="F349" s="549">
        <v>3</v>
      </c>
      <c r="G349" s="550"/>
      <c r="H349" s="598" t="str">
        <f t="shared" si="6"/>
        <v>Belum Diisi</v>
      </c>
      <c r="I349" s="592" t="s">
        <v>26</v>
      </c>
      <c r="J349" s="593" t="str">
        <f>IF($D$347="Y/T","Isi Sasaran",IF($E$347=0,0,IF(I349="Y",1,IF(I349="T",0,"Isi Dulu"))))</f>
        <v>Isi Sasaran</v>
      </c>
      <c r="K349" s="592" t="s">
        <v>26</v>
      </c>
      <c r="L349" s="593" t="str">
        <f>IF($D$347="Y/T","Isi Sasaran",IF($E$347=0,0,IF(K349="Y",1,IF(K349="T",0,"Isi Dulu"))))</f>
        <v>Isi Sasaran</v>
      </c>
      <c r="M349" s="849"/>
      <c r="N349" s="852"/>
    </row>
    <row r="350" spans="2:14" ht="15.75">
      <c r="B350" s="837"/>
      <c r="C350" s="840"/>
      <c r="D350" s="858"/>
      <c r="E350" s="855"/>
      <c r="F350" s="549">
        <v>4</v>
      </c>
      <c r="G350" s="550"/>
      <c r="H350" s="598" t="str">
        <f t="shared" si="6"/>
        <v>Belum Diisi</v>
      </c>
      <c r="I350" s="592" t="s">
        <v>26</v>
      </c>
      <c r="J350" s="593" t="str">
        <f>IF($D$347="Y/T","Isi Sasaran",IF($E$347=0,0,IF(I350="Y",1,IF(I350="T",0,"Isi Dulu"))))</f>
        <v>Isi Sasaran</v>
      </c>
      <c r="K350" s="592" t="s">
        <v>26</v>
      </c>
      <c r="L350" s="593" t="str">
        <f>IF($D$347="Y/T","Isi Sasaran",IF($E$347=0,0,IF(K350="Y",1,IF(K350="T",0,"Isi Dulu"))))</f>
        <v>Isi Sasaran</v>
      </c>
      <c r="M350" s="849"/>
      <c r="N350" s="852"/>
    </row>
    <row r="351" spans="2:14" ht="15.75">
      <c r="B351" s="838"/>
      <c r="C351" s="841"/>
      <c r="D351" s="859"/>
      <c r="E351" s="856"/>
      <c r="F351" s="569">
        <v>5</v>
      </c>
      <c r="G351" s="570"/>
      <c r="H351" s="599" t="str">
        <f t="shared" si="6"/>
        <v>Belum Diisi</v>
      </c>
      <c r="I351" s="595" t="s">
        <v>26</v>
      </c>
      <c r="J351" s="596" t="str">
        <f>IF($D$347="Y/T","Isi Sasaran",IF($E$347=0,0,IF(I351="Y",1,IF(I351="T",0,"Isi Dulu"))))</f>
        <v>Isi Sasaran</v>
      </c>
      <c r="K351" s="595" t="s">
        <v>26</v>
      </c>
      <c r="L351" s="596" t="str">
        <f>IF($D$347="Y/T","Isi Sasaran",IF($E$347=0,0,IF(K351="Y",1,IF(K351="T",0,"Isi Dulu"))))</f>
        <v>Isi Sasaran</v>
      </c>
      <c r="M351" s="850"/>
      <c r="N351" s="853"/>
    </row>
    <row r="352" spans="2:14" ht="15.75">
      <c r="B352" s="836">
        <v>9</v>
      </c>
      <c r="C352" s="839"/>
      <c r="D352" s="857" t="s">
        <v>26</v>
      </c>
      <c r="E352" s="854" t="str">
        <f>IF(D352="Y",1,IF(D352="T",0,IF(D352="Y/T","Belum diisi","Error")))</f>
        <v>Belum diisi</v>
      </c>
      <c r="F352" s="528">
        <v>1</v>
      </c>
      <c r="G352" s="529"/>
      <c r="H352" s="600" t="str">
        <f t="shared" si="6"/>
        <v>Belum Diisi</v>
      </c>
      <c r="I352" s="590" t="s">
        <v>26</v>
      </c>
      <c r="J352" s="591" t="str">
        <f>IF($D$352="Y/T","Isi Sasaran",IF($E$352=0,0,IF(I352="Y",1,IF(I352="T",0,"Isi Dulu"))))</f>
        <v>Isi Sasaran</v>
      </c>
      <c r="K352" s="590" t="s">
        <v>26</v>
      </c>
      <c r="L352" s="591" t="str">
        <f>IF($D$352="Y/T","Isi Sasaran",IF($E$352=0,0,IF(K352="Y",1,IF(K352="T",0,"Isi Dulu"))))</f>
        <v>Isi Sasaran</v>
      </c>
      <c r="M352" s="848" t="s">
        <v>26</v>
      </c>
      <c r="N352" s="851" t="str">
        <f>IF(M352="Y",1,IF(M352="T",0,IF(M352="Y/T","Belum diisi","Error")))</f>
        <v>Belum diisi</v>
      </c>
    </row>
    <row r="353" spans="2:14" ht="15.75">
      <c r="B353" s="837"/>
      <c r="C353" s="840"/>
      <c r="D353" s="858"/>
      <c r="E353" s="855"/>
      <c r="F353" s="549">
        <v>2</v>
      </c>
      <c r="G353" s="550"/>
      <c r="H353" s="598" t="str">
        <f t="shared" si="6"/>
        <v>Belum Diisi</v>
      </c>
      <c r="I353" s="592" t="s">
        <v>26</v>
      </c>
      <c r="J353" s="593" t="str">
        <f>IF($D$352="Y/T","Isi Sasaran",IF($E$352=0,0,IF(I353="Y",1,IF(I353="T",0,"Isi Dulu"))))</f>
        <v>Isi Sasaran</v>
      </c>
      <c r="K353" s="592" t="s">
        <v>26</v>
      </c>
      <c r="L353" s="593" t="str">
        <f>IF($D$352="Y/T","Isi Sasaran",IF($E$352=0,0,IF(K353="Y",1,IF(K353="T",0,"Isi Dulu"))))</f>
        <v>Isi Sasaran</v>
      </c>
      <c r="M353" s="849"/>
      <c r="N353" s="852"/>
    </row>
    <row r="354" spans="2:14" ht="15.75">
      <c r="B354" s="837"/>
      <c r="C354" s="840"/>
      <c r="D354" s="858"/>
      <c r="E354" s="855"/>
      <c r="F354" s="549">
        <v>3</v>
      </c>
      <c r="G354" s="550"/>
      <c r="H354" s="598" t="str">
        <f t="shared" si="6"/>
        <v>Belum Diisi</v>
      </c>
      <c r="I354" s="592" t="s">
        <v>26</v>
      </c>
      <c r="J354" s="593" t="str">
        <f>IF($D$352="Y/T","Isi Sasaran",IF($E$352=0,0,IF(I354="Y",1,IF(I354="T",0,"Isi Dulu"))))</f>
        <v>Isi Sasaran</v>
      </c>
      <c r="K354" s="592" t="s">
        <v>26</v>
      </c>
      <c r="L354" s="593" t="str">
        <f>IF($D$352="Y/T","Isi Sasaran",IF($E$352=0,0,IF(K354="Y",1,IF(K354="T",0,"Isi Dulu"))))</f>
        <v>Isi Sasaran</v>
      </c>
      <c r="M354" s="849"/>
      <c r="N354" s="852"/>
    </row>
    <row r="355" spans="2:14" ht="15.75">
      <c r="B355" s="837"/>
      <c r="C355" s="840"/>
      <c r="D355" s="858"/>
      <c r="E355" s="855"/>
      <c r="F355" s="549">
        <v>4</v>
      </c>
      <c r="G355" s="550"/>
      <c r="H355" s="598" t="str">
        <f t="shared" si="6"/>
        <v>Belum Diisi</v>
      </c>
      <c r="I355" s="592" t="s">
        <v>26</v>
      </c>
      <c r="J355" s="593" t="str">
        <f>IF($D$352="Y/T","Isi Sasaran",IF($E$352=0,0,IF(I355="Y",1,IF(I355="T",0,"Isi Dulu"))))</f>
        <v>Isi Sasaran</v>
      </c>
      <c r="K355" s="592" t="s">
        <v>26</v>
      </c>
      <c r="L355" s="593" t="str">
        <f>IF($D$352="Y/T","Isi Sasaran",IF($E$352=0,0,IF(K355="Y",1,IF(K355="T",0,"Isi Dulu"))))</f>
        <v>Isi Sasaran</v>
      </c>
      <c r="M355" s="849"/>
      <c r="N355" s="852"/>
    </row>
    <row r="356" spans="2:14" ht="15.75">
      <c r="B356" s="838"/>
      <c r="C356" s="841"/>
      <c r="D356" s="859"/>
      <c r="E356" s="856"/>
      <c r="F356" s="569">
        <v>5</v>
      </c>
      <c r="G356" s="570"/>
      <c r="H356" s="599" t="str">
        <f t="shared" si="6"/>
        <v>Belum Diisi</v>
      </c>
      <c r="I356" s="595" t="s">
        <v>26</v>
      </c>
      <c r="J356" s="596" t="str">
        <f>IF($D$352="Y/T","Isi Sasaran",IF($E$352=0,0,IF(I356="Y",1,IF(I356="T",0,"Isi Dulu"))))</f>
        <v>Isi Sasaran</v>
      </c>
      <c r="K356" s="595" t="s">
        <v>26</v>
      </c>
      <c r="L356" s="596" t="str">
        <f>IF($D$352="Y/T","Isi Sasaran",IF($E$352=0,0,IF(K356="Y",1,IF(K356="T",0,"Isi Dulu"))))</f>
        <v>Isi Sasaran</v>
      </c>
      <c r="M356" s="850"/>
      <c r="N356" s="853"/>
    </row>
    <row r="357" spans="2:14" ht="15.75">
      <c r="B357" s="836">
        <v>10</v>
      </c>
      <c r="C357" s="839"/>
      <c r="D357" s="857" t="s">
        <v>26</v>
      </c>
      <c r="E357" s="854" t="str">
        <f>IF(D357="Y",1,IF(D357="T",0,IF(D357="Y/T","Belum diisi","Error")))</f>
        <v>Belum diisi</v>
      </c>
      <c r="F357" s="528">
        <v>1</v>
      </c>
      <c r="G357" s="529"/>
      <c r="H357" s="600" t="str">
        <f t="shared" si="6"/>
        <v>Belum Diisi</v>
      </c>
      <c r="I357" s="590" t="s">
        <v>26</v>
      </c>
      <c r="J357" s="591" t="str">
        <f>IF($D$357="Y/T","Isi Sasaran",IF($E$357=0,0,IF(I357="Y",1,IF(I357="T",0,"Isi Dulu"))))</f>
        <v>Isi Sasaran</v>
      </c>
      <c r="K357" s="590" t="s">
        <v>26</v>
      </c>
      <c r="L357" s="591" t="str">
        <f>IF($D$357="Y/T","Isi Sasaran",IF($E$357=0,0,IF(K357="Y",1,IF(K357="T",0,"Isi Dulu"))))</f>
        <v>Isi Sasaran</v>
      </c>
      <c r="M357" s="848" t="s">
        <v>26</v>
      </c>
      <c r="N357" s="851" t="str">
        <f>IF(M357="Y",1,IF(M357="T",0,IF(M357="Y/T","Belum diisi","Error")))</f>
        <v>Belum diisi</v>
      </c>
    </row>
    <row r="358" spans="2:14" ht="15.75">
      <c r="B358" s="837"/>
      <c r="C358" s="840"/>
      <c r="D358" s="858"/>
      <c r="E358" s="855"/>
      <c r="F358" s="549">
        <v>2</v>
      </c>
      <c r="G358" s="550"/>
      <c r="H358" s="598" t="str">
        <f t="shared" si="6"/>
        <v>Belum Diisi</v>
      </c>
      <c r="I358" s="592" t="s">
        <v>26</v>
      </c>
      <c r="J358" s="593" t="str">
        <f>IF($D$357="Y/T","Isi Sasaran",IF($E$357=0,0,IF(I358="Y",1,IF(I358="T",0,"Isi Dulu"))))</f>
        <v>Isi Sasaran</v>
      </c>
      <c r="K358" s="592" t="s">
        <v>26</v>
      </c>
      <c r="L358" s="593" t="str">
        <f>IF($D$357="Y/T","Isi Sasaran",IF($E$357=0,0,IF(K358="Y",1,IF(K358="T",0,"Isi Dulu"))))</f>
        <v>Isi Sasaran</v>
      </c>
      <c r="M358" s="849"/>
      <c r="N358" s="852"/>
    </row>
    <row r="359" spans="2:14" ht="15.75">
      <c r="B359" s="837"/>
      <c r="C359" s="840"/>
      <c r="D359" s="858"/>
      <c r="E359" s="855"/>
      <c r="F359" s="549">
        <v>3</v>
      </c>
      <c r="G359" s="550"/>
      <c r="H359" s="598" t="str">
        <f t="shared" si="6"/>
        <v>Belum Diisi</v>
      </c>
      <c r="I359" s="592" t="s">
        <v>26</v>
      </c>
      <c r="J359" s="593" t="str">
        <f>IF($D$357="Y/T","Isi Sasaran",IF($E$357=0,0,IF(I359="Y",1,IF(I359="T",0,"Isi Dulu"))))</f>
        <v>Isi Sasaran</v>
      </c>
      <c r="K359" s="592" t="s">
        <v>26</v>
      </c>
      <c r="L359" s="593" t="str">
        <f>IF($D$357="Y/T","Isi Sasaran",IF($E$357=0,0,IF(K359="Y",1,IF(K359="T",0,"Isi Dulu"))))</f>
        <v>Isi Sasaran</v>
      </c>
      <c r="M359" s="849"/>
      <c r="N359" s="852"/>
    </row>
    <row r="360" spans="2:14" ht="15.75">
      <c r="B360" s="837"/>
      <c r="C360" s="840"/>
      <c r="D360" s="858"/>
      <c r="E360" s="855"/>
      <c r="F360" s="549">
        <v>4</v>
      </c>
      <c r="G360" s="550"/>
      <c r="H360" s="598" t="str">
        <f t="shared" si="6"/>
        <v>Belum Diisi</v>
      </c>
      <c r="I360" s="592" t="s">
        <v>26</v>
      </c>
      <c r="J360" s="593" t="str">
        <f>IF($D$357="Y/T","Isi Sasaran",IF($E$357=0,0,IF(I360="Y",1,IF(I360="T",0,"Isi Dulu"))))</f>
        <v>Isi Sasaran</v>
      </c>
      <c r="K360" s="592" t="s">
        <v>26</v>
      </c>
      <c r="L360" s="593" t="str">
        <f>IF($D$357="Y/T","Isi Sasaran",IF($E$357=0,0,IF(K360="Y",1,IF(K360="T",0,"Isi Dulu"))))</f>
        <v>Isi Sasaran</v>
      </c>
      <c r="M360" s="849"/>
      <c r="N360" s="852"/>
    </row>
    <row r="361" spans="2:14" ht="15.75">
      <c r="B361" s="838"/>
      <c r="C361" s="841"/>
      <c r="D361" s="859"/>
      <c r="E361" s="856"/>
      <c r="F361" s="569">
        <v>5</v>
      </c>
      <c r="G361" s="570"/>
      <c r="H361" s="599" t="str">
        <f t="shared" si="6"/>
        <v>Belum Diisi</v>
      </c>
      <c r="I361" s="595" t="s">
        <v>26</v>
      </c>
      <c r="J361" s="596" t="str">
        <f>IF($D$357="Y/T","Isi Sasaran",IF($E$357=0,0,IF(I361="Y",1,IF(I361="T",0,"Isi Dulu"))))</f>
        <v>Isi Sasaran</v>
      </c>
      <c r="K361" s="595" t="s">
        <v>26</v>
      </c>
      <c r="L361" s="596" t="str">
        <f>IF($D$357="Y/T","Isi Sasaran",IF($E$357=0,0,IF(K361="Y",1,IF(K361="T",0,"Isi Dulu"))))</f>
        <v>Isi Sasaran</v>
      </c>
      <c r="M361" s="850"/>
      <c r="N361" s="853"/>
    </row>
    <row r="362" spans="2:14" ht="15.75">
      <c r="B362" s="836">
        <v>11</v>
      </c>
      <c r="C362" s="839"/>
      <c r="D362" s="857" t="s">
        <v>26</v>
      </c>
      <c r="E362" s="854" t="str">
        <f>IF(D362="Y",1,IF(D362="T",0,IF(D362="Y/T","Belum diisi","Error")))</f>
        <v>Belum diisi</v>
      </c>
      <c r="F362" s="528">
        <v>1</v>
      </c>
      <c r="G362" s="529"/>
      <c r="H362" s="600" t="str">
        <f t="shared" si="6"/>
        <v>Belum Diisi</v>
      </c>
      <c r="I362" s="590" t="s">
        <v>26</v>
      </c>
      <c r="J362" s="591" t="str">
        <f>IF($D$362="Y/T","Isi Sasaran",IF($E$362=0,0,IF(I362="Y",1,IF(I362="T",0,"Isi Dulu"))))</f>
        <v>Isi Sasaran</v>
      </c>
      <c r="K362" s="590" t="s">
        <v>26</v>
      </c>
      <c r="L362" s="591" t="str">
        <f>IF($D$362="Y/T","Isi Sasaran",IF($E$362=0,0,IF(K362="Y",1,IF(K362="T",0,"Isi Dulu"))))</f>
        <v>Isi Sasaran</v>
      </c>
      <c r="M362" s="848" t="s">
        <v>26</v>
      </c>
      <c r="N362" s="851" t="str">
        <f>IF(M362="Y",1,IF(M362="T",0,IF(M362="Y/T","Belum diisi","Error")))</f>
        <v>Belum diisi</v>
      </c>
    </row>
    <row r="363" spans="2:14" ht="15.75">
      <c r="B363" s="837"/>
      <c r="C363" s="840"/>
      <c r="D363" s="858"/>
      <c r="E363" s="855"/>
      <c r="F363" s="549">
        <v>2</v>
      </c>
      <c r="G363" s="550"/>
      <c r="H363" s="598" t="str">
        <f t="shared" si="6"/>
        <v>Belum Diisi</v>
      </c>
      <c r="I363" s="592" t="s">
        <v>26</v>
      </c>
      <c r="J363" s="593" t="str">
        <f>IF($D$362="Y/T","Isi Sasaran",IF($E$362=0,0,IF(I363="Y",1,IF(I363="T",0,"Isi Dulu"))))</f>
        <v>Isi Sasaran</v>
      </c>
      <c r="K363" s="592" t="s">
        <v>26</v>
      </c>
      <c r="L363" s="593" t="str">
        <f>IF($D$362="Y/T","Isi Sasaran",IF($E$362=0,0,IF(K363="Y",1,IF(K363="T",0,"Isi Dulu"))))</f>
        <v>Isi Sasaran</v>
      </c>
      <c r="M363" s="849"/>
      <c r="N363" s="852"/>
    </row>
    <row r="364" spans="2:14" ht="15.75">
      <c r="B364" s="837"/>
      <c r="C364" s="840"/>
      <c r="D364" s="858"/>
      <c r="E364" s="855"/>
      <c r="F364" s="549">
        <v>3</v>
      </c>
      <c r="G364" s="550"/>
      <c r="H364" s="598" t="str">
        <f t="shared" si="6"/>
        <v>Belum Diisi</v>
      </c>
      <c r="I364" s="592" t="s">
        <v>26</v>
      </c>
      <c r="J364" s="593" t="str">
        <f>IF($D$362="Y/T","Isi Sasaran",IF($E$362=0,0,IF(I364="Y",1,IF(I364="T",0,"Isi Dulu"))))</f>
        <v>Isi Sasaran</v>
      </c>
      <c r="K364" s="592" t="s">
        <v>26</v>
      </c>
      <c r="L364" s="593" t="str">
        <f>IF($D$362="Y/T","Isi Sasaran",IF($E$362=0,0,IF(K364="Y",1,IF(K364="T",0,"Isi Dulu"))))</f>
        <v>Isi Sasaran</v>
      </c>
      <c r="M364" s="849"/>
      <c r="N364" s="852"/>
    </row>
    <row r="365" spans="2:14" ht="15.75">
      <c r="B365" s="837"/>
      <c r="C365" s="840"/>
      <c r="D365" s="858"/>
      <c r="E365" s="855"/>
      <c r="F365" s="549">
        <v>4</v>
      </c>
      <c r="G365" s="550"/>
      <c r="H365" s="598" t="str">
        <f t="shared" si="6"/>
        <v>Belum Diisi</v>
      </c>
      <c r="I365" s="592" t="s">
        <v>26</v>
      </c>
      <c r="J365" s="593" t="str">
        <f>IF($D$362="Y/T","Isi Sasaran",IF($E$362=0,0,IF(I365="Y",1,IF(I365="T",0,"Isi Dulu"))))</f>
        <v>Isi Sasaran</v>
      </c>
      <c r="K365" s="592" t="s">
        <v>26</v>
      </c>
      <c r="L365" s="593" t="str">
        <f>IF($D$362="Y/T","Isi Sasaran",IF($E$362=0,0,IF(K365="Y",1,IF(K365="T",0,"Isi Dulu"))))</f>
        <v>Isi Sasaran</v>
      </c>
      <c r="M365" s="849"/>
      <c r="N365" s="852"/>
    </row>
    <row r="366" spans="2:14" ht="15.75">
      <c r="B366" s="838"/>
      <c r="C366" s="841"/>
      <c r="D366" s="859"/>
      <c r="E366" s="856"/>
      <c r="F366" s="569">
        <v>5</v>
      </c>
      <c r="G366" s="570"/>
      <c r="H366" s="599" t="str">
        <f t="shared" si="6"/>
        <v>Belum Diisi</v>
      </c>
      <c r="I366" s="595" t="s">
        <v>26</v>
      </c>
      <c r="J366" s="596" t="str">
        <f>IF($D$362="Y/T","Isi Sasaran",IF($E$362=0,0,IF(I366="Y",1,IF(I366="T",0,"Isi Dulu"))))</f>
        <v>Isi Sasaran</v>
      </c>
      <c r="K366" s="595" t="s">
        <v>26</v>
      </c>
      <c r="L366" s="596" t="str">
        <f>IF($D$362="Y/T","Isi Sasaran",IF($E$362=0,0,IF(K366="Y",1,IF(K366="T",0,"Isi Dulu"))))</f>
        <v>Isi Sasaran</v>
      </c>
      <c r="M366" s="850"/>
      <c r="N366" s="853"/>
    </row>
    <row r="367" spans="2:14" ht="15.75">
      <c r="B367" s="836">
        <v>12</v>
      </c>
      <c r="C367" s="839"/>
      <c r="D367" s="857" t="s">
        <v>26</v>
      </c>
      <c r="E367" s="854" t="str">
        <f>IF(D367="Y",1,IF(D367="T",0,IF(D367="Y/T","Belum diisi","Error")))</f>
        <v>Belum diisi</v>
      </c>
      <c r="F367" s="528">
        <v>1</v>
      </c>
      <c r="G367" s="529"/>
      <c r="H367" s="600" t="str">
        <f t="shared" si="6"/>
        <v>Belum Diisi</v>
      </c>
      <c r="I367" s="590" t="s">
        <v>26</v>
      </c>
      <c r="J367" s="591" t="str">
        <f>IF($D$367="Y/T","Isi Sasaran",IF($E$367=0,0,IF(I367="Y",1,IF(I367="T",0,"Isi Dulu"))))</f>
        <v>Isi Sasaran</v>
      </c>
      <c r="K367" s="590" t="s">
        <v>26</v>
      </c>
      <c r="L367" s="591" t="str">
        <f>IF($D$367="Y/T","Isi Sasaran",IF($E$367=0,0,IF(K367="Y",1,IF(K367="T",0,"Isi Dulu"))))</f>
        <v>Isi Sasaran</v>
      </c>
      <c r="M367" s="848" t="s">
        <v>26</v>
      </c>
      <c r="N367" s="851" t="str">
        <f>IF(M367="Y",1,IF(M367="T",0,IF(M367="Y/T","Belum diisi","Error")))</f>
        <v>Belum diisi</v>
      </c>
    </row>
    <row r="368" spans="2:14" ht="15.75">
      <c r="B368" s="837"/>
      <c r="C368" s="840"/>
      <c r="D368" s="858"/>
      <c r="E368" s="855"/>
      <c r="F368" s="549">
        <v>2</v>
      </c>
      <c r="G368" s="550"/>
      <c r="H368" s="598" t="str">
        <f t="shared" si="6"/>
        <v>Belum Diisi</v>
      </c>
      <c r="I368" s="592" t="s">
        <v>26</v>
      </c>
      <c r="J368" s="593" t="str">
        <f>IF($D$367="Y/T","Isi Sasaran",IF($E$367=0,0,IF(I368="Y",1,IF(I368="T",0,"Isi Dulu"))))</f>
        <v>Isi Sasaran</v>
      </c>
      <c r="K368" s="592" t="s">
        <v>26</v>
      </c>
      <c r="L368" s="593" t="str">
        <f>IF($D$367="Y/T","Isi Sasaran",IF($E$367=0,0,IF(K368="Y",1,IF(K368="T",0,"Isi Dulu"))))</f>
        <v>Isi Sasaran</v>
      </c>
      <c r="M368" s="849"/>
      <c r="N368" s="852"/>
    </row>
    <row r="369" spans="2:14" ht="15.75">
      <c r="B369" s="837"/>
      <c r="C369" s="840"/>
      <c r="D369" s="858"/>
      <c r="E369" s="855"/>
      <c r="F369" s="549">
        <v>3</v>
      </c>
      <c r="G369" s="550"/>
      <c r="H369" s="598" t="str">
        <f t="shared" si="6"/>
        <v>Belum Diisi</v>
      </c>
      <c r="I369" s="592" t="s">
        <v>26</v>
      </c>
      <c r="J369" s="593" t="str">
        <f>IF($D$367="Y/T","Isi Sasaran",IF($E$367=0,0,IF(I369="Y",1,IF(I369="T",0,"Isi Dulu"))))</f>
        <v>Isi Sasaran</v>
      </c>
      <c r="K369" s="592" t="s">
        <v>26</v>
      </c>
      <c r="L369" s="593" t="str">
        <f>IF($D$367="Y/T","Isi Sasaran",IF($E$367=0,0,IF(K369="Y",1,IF(K369="T",0,"Isi Dulu"))))</f>
        <v>Isi Sasaran</v>
      </c>
      <c r="M369" s="849"/>
      <c r="N369" s="852"/>
    </row>
    <row r="370" spans="2:14" ht="15.75">
      <c r="B370" s="837"/>
      <c r="C370" s="840"/>
      <c r="D370" s="858"/>
      <c r="E370" s="855"/>
      <c r="F370" s="549">
        <v>4</v>
      </c>
      <c r="G370" s="550"/>
      <c r="H370" s="598" t="str">
        <f t="shared" si="6"/>
        <v>Belum Diisi</v>
      </c>
      <c r="I370" s="592" t="s">
        <v>26</v>
      </c>
      <c r="J370" s="593" t="str">
        <f>IF($D$367="Y/T","Isi Sasaran",IF($E$367=0,0,IF(I370="Y",1,IF(I370="T",0,"Isi Dulu"))))</f>
        <v>Isi Sasaran</v>
      </c>
      <c r="K370" s="592" t="s">
        <v>26</v>
      </c>
      <c r="L370" s="593" t="str">
        <f>IF($D$367="Y/T","Isi Sasaran",IF($E$367=0,0,IF(K370="Y",1,IF(K370="T",0,"Isi Dulu"))))</f>
        <v>Isi Sasaran</v>
      </c>
      <c r="M370" s="849"/>
      <c r="N370" s="852"/>
    </row>
    <row r="371" spans="2:14" ht="15.75">
      <c r="B371" s="838"/>
      <c r="C371" s="841"/>
      <c r="D371" s="859"/>
      <c r="E371" s="856"/>
      <c r="F371" s="569">
        <v>5</v>
      </c>
      <c r="G371" s="570"/>
      <c r="H371" s="599" t="str">
        <f t="shared" si="6"/>
        <v>Belum Diisi</v>
      </c>
      <c r="I371" s="595" t="s">
        <v>26</v>
      </c>
      <c r="J371" s="596" t="str">
        <f>IF($D$367="Y/T","Isi Sasaran",IF($E$367=0,0,IF(I371="Y",1,IF(I371="T",0,"Isi Dulu"))))</f>
        <v>Isi Sasaran</v>
      </c>
      <c r="K371" s="595" t="s">
        <v>26</v>
      </c>
      <c r="L371" s="596" t="str">
        <f>IF($D$367="Y/T","Isi Sasaran",IF($E$367=0,0,IF(K371="Y",1,IF(K371="T",0,"Isi Dulu"))))</f>
        <v>Isi Sasaran</v>
      </c>
      <c r="M371" s="850"/>
      <c r="N371" s="853"/>
    </row>
    <row r="372" spans="2:14" ht="15.75">
      <c r="B372" s="836">
        <v>13</v>
      </c>
      <c r="C372" s="839"/>
      <c r="D372" s="857" t="s">
        <v>26</v>
      </c>
      <c r="E372" s="854" t="str">
        <f>IF(D372="Y",1,IF(D372="T",0,IF(D372="Y/T","Belum diisi","Error")))</f>
        <v>Belum diisi</v>
      </c>
      <c r="F372" s="528">
        <v>1</v>
      </c>
      <c r="G372" s="529"/>
      <c r="H372" s="600" t="str">
        <f t="shared" si="6"/>
        <v>Belum Diisi</v>
      </c>
      <c r="I372" s="590" t="s">
        <v>26</v>
      </c>
      <c r="J372" s="591" t="str">
        <f>IF($D$372="Y/T","Isi Sasaran",IF($E$372=0,0,IF(I372="Y",1,IF(I372="T",0,"Isi Dulu"))))</f>
        <v>Isi Sasaran</v>
      </c>
      <c r="K372" s="590" t="s">
        <v>26</v>
      </c>
      <c r="L372" s="591" t="str">
        <f>IF($D$372="Y/T","Isi Sasaran",IF($E$372=0,0,IF(K372="Y",1,IF(K372="T",0,"Isi Dulu"))))</f>
        <v>Isi Sasaran</v>
      </c>
      <c r="M372" s="848" t="s">
        <v>26</v>
      </c>
      <c r="N372" s="851" t="str">
        <f>IF(M372="Y",1,IF(M372="T",0,IF(M372="Y/T","Belum diisi","Error")))</f>
        <v>Belum diisi</v>
      </c>
    </row>
    <row r="373" spans="2:14" ht="15.75">
      <c r="B373" s="837"/>
      <c r="C373" s="840"/>
      <c r="D373" s="858"/>
      <c r="E373" s="855"/>
      <c r="F373" s="549">
        <v>2</v>
      </c>
      <c r="G373" s="550"/>
      <c r="H373" s="598" t="str">
        <f t="shared" si="6"/>
        <v>Belum Diisi</v>
      </c>
      <c r="I373" s="592" t="s">
        <v>26</v>
      </c>
      <c r="J373" s="593" t="str">
        <f>IF($D$372="Y/T","Isi Sasaran",IF($E$372=0,0,IF(I373="Y",1,IF(I373="T",0,"Isi Dulu"))))</f>
        <v>Isi Sasaran</v>
      </c>
      <c r="K373" s="592" t="s">
        <v>26</v>
      </c>
      <c r="L373" s="593" t="str">
        <f>IF($D$372="Y/T","Isi Sasaran",IF($E$372=0,0,IF(K373="Y",1,IF(K373="T",0,"Isi Dulu"))))</f>
        <v>Isi Sasaran</v>
      </c>
      <c r="M373" s="849"/>
      <c r="N373" s="852"/>
    </row>
    <row r="374" spans="2:14" ht="15.75">
      <c r="B374" s="837"/>
      <c r="C374" s="840"/>
      <c r="D374" s="858"/>
      <c r="E374" s="855"/>
      <c r="F374" s="549">
        <v>3</v>
      </c>
      <c r="G374" s="550"/>
      <c r="H374" s="598" t="str">
        <f t="shared" si="6"/>
        <v>Belum Diisi</v>
      </c>
      <c r="I374" s="592" t="s">
        <v>26</v>
      </c>
      <c r="J374" s="593" t="str">
        <f>IF($D$372="Y/T","Isi Sasaran",IF($E$372=0,0,IF(I374="Y",1,IF(I374="T",0,"Isi Dulu"))))</f>
        <v>Isi Sasaran</v>
      </c>
      <c r="K374" s="592" t="s">
        <v>26</v>
      </c>
      <c r="L374" s="593" t="str">
        <f>IF($D$372="Y/T","Isi Sasaran",IF($E$372=0,0,IF(K374="Y",1,IF(K374="T",0,"Isi Dulu"))))</f>
        <v>Isi Sasaran</v>
      </c>
      <c r="M374" s="849"/>
      <c r="N374" s="852"/>
    </row>
    <row r="375" spans="2:14" ht="15.75">
      <c r="B375" s="837"/>
      <c r="C375" s="840"/>
      <c r="D375" s="858"/>
      <c r="E375" s="855"/>
      <c r="F375" s="549">
        <v>4</v>
      </c>
      <c r="G375" s="550"/>
      <c r="H375" s="598" t="str">
        <f t="shared" si="6"/>
        <v>Belum Diisi</v>
      </c>
      <c r="I375" s="592" t="s">
        <v>26</v>
      </c>
      <c r="J375" s="593" t="str">
        <f>IF($D$372="Y/T","Isi Sasaran",IF($E$372=0,0,IF(I375="Y",1,IF(I375="T",0,"Isi Dulu"))))</f>
        <v>Isi Sasaran</v>
      </c>
      <c r="K375" s="592" t="s">
        <v>26</v>
      </c>
      <c r="L375" s="593" t="str">
        <f>IF($D$372="Y/T","Isi Sasaran",IF($E$372=0,0,IF(K375="Y",1,IF(K375="T",0,"Isi Dulu"))))</f>
        <v>Isi Sasaran</v>
      </c>
      <c r="M375" s="849"/>
      <c r="N375" s="852"/>
    </row>
    <row r="376" spans="2:14" ht="15.75">
      <c r="B376" s="838"/>
      <c r="C376" s="841"/>
      <c r="D376" s="859"/>
      <c r="E376" s="856"/>
      <c r="F376" s="569">
        <v>5</v>
      </c>
      <c r="G376" s="570"/>
      <c r="H376" s="599" t="str">
        <f t="shared" ref="H376:H411" si="7">IF(OR(J376="Isi Dulu",L376="Isi Dulu",J376="Isi Sasaran",L376="Isi Sasaran"),"Belum Diisi",IF(SUM(J376,L376)=2,1,IF(SUM(J376,L376)=1,0,IF(SUM(J376,L376)=0,0,"Error"))))</f>
        <v>Belum Diisi</v>
      </c>
      <c r="I376" s="595" t="s">
        <v>26</v>
      </c>
      <c r="J376" s="596" t="str">
        <f>IF($D$372="Y/T","Isi Sasaran",IF($E$372=0,0,IF(I376="Y",1,IF(I376="T",0,"Isi Dulu"))))</f>
        <v>Isi Sasaran</v>
      </c>
      <c r="K376" s="595" t="s">
        <v>26</v>
      </c>
      <c r="L376" s="596" t="str">
        <f>IF($D$372="Y/T","Isi Sasaran",IF($E$372=0,0,IF(K376="Y",1,IF(K376="T",0,"Isi Dulu"))))</f>
        <v>Isi Sasaran</v>
      </c>
      <c r="M376" s="850"/>
      <c r="N376" s="853"/>
    </row>
    <row r="377" spans="2:14" ht="15.75">
      <c r="B377" s="836">
        <v>14</v>
      </c>
      <c r="C377" s="839"/>
      <c r="D377" s="857" t="s">
        <v>26</v>
      </c>
      <c r="E377" s="854" t="str">
        <f>IF(D377="Y",1,IF(D377="T",0,IF(D377="Y/T","Belum diisi","Error")))</f>
        <v>Belum diisi</v>
      </c>
      <c r="F377" s="528">
        <v>1</v>
      </c>
      <c r="G377" s="529"/>
      <c r="H377" s="600" t="str">
        <f t="shared" si="7"/>
        <v>Belum Diisi</v>
      </c>
      <c r="I377" s="590" t="s">
        <v>26</v>
      </c>
      <c r="J377" s="591" t="str">
        <f>IF($D$377="Y/T","Isi Sasaran",IF($E$377=0,0,IF(I377="Y",1,IF(I377="T",0,"Isi Dulu"))))</f>
        <v>Isi Sasaran</v>
      </c>
      <c r="K377" s="590" t="s">
        <v>26</v>
      </c>
      <c r="L377" s="591" t="str">
        <f>IF($D$377="Y/T","Isi Sasaran",IF($E$377=0,0,IF(K377="Y",1,IF(K377="T",0,"Isi Dulu"))))</f>
        <v>Isi Sasaran</v>
      </c>
      <c r="M377" s="848" t="s">
        <v>26</v>
      </c>
      <c r="N377" s="851" t="str">
        <f>IF(M377="Y",1,IF(M377="T",0,IF(M377="Y/T","Belum diisi","Error")))</f>
        <v>Belum diisi</v>
      </c>
    </row>
    <row r="378" spans="2:14" ht="15.75">
      <c r="B378" s="837"/>
      <c r="C378" s="840"/>
      <c r="D378" s="858"/>
      <c r="E378" s="855"/>
      <c r="F378" s="549">
        <v>2</v>
      </c>
      <c r="G378" s="550"/>
      <c r="H378" s="598" t="str">
        <f t="shared" si="7"/>
        <v>Belum Diisi</v>
      </c>
      <c r="I378" s="592" t="s">
        <v>26</v>
      </c>
      <c r="J378" s="593" t="str">
        <f>IF($D$377="Y/T","Isi Sasaran",IF($E$377=0,0,IF(I378="Y",1,IF(I378="T",0,"Isi Dulu"))))</f>
        <v>Isi Sasaran</v>
      </c>
      <c r="K378" s="592" t="s">
        <v>26</v>
      </c>
      <c r="L378" s="593" t="str">
        <f>IF($D$377="Y/T","Isi Sasaran",IF($E$377=0,0,IF(K378="Y",1,IF(K378="T",0,"Isi Dulu"))))</f>
        <v>Isi Sasaran</v>
      </c>
      <c r="M378" s="849"/>
      <c r="N378" s="852"/>
    </row>
    <row r="379" spans="2:14" ht="15.75">
      <c r="B379" s="837"/>
      <c r="C379" s="840"/>
      <c r="D379" s="858"/>
      <c r="E379" s="855"/>
      <c r="F379" s="549">
        <v>3</v>
      </c>
      <c r="G379" s="550"/>
      <c r="H379" s="598" t="str">
        <f t="shared" si="7"/>
        <v>Belum Diisi</v>
      </c>
      <c r="I379" s="592" t="s">
        <v>26</v>
      </c>
      <c r="J379" s="593" t="str">
        <f>IF($D$377="Y/T","Isi Sasaran",IF($E$377=0,0,IF(I379="Y",1,IF(I379="T",0,"Isi Dulu"))))</f>
        <v>Isi Sasaran</v>
      </c>
      <c r="K379" s="592" t="s">
        <v>26</v>
      </c>
      <c r="L379" s="593" t="str">
        <f>IF($D$377="Y/T","Isi Sasaran",IF($E$377=0,0,IF(K379="Y",1,IF(K379="T",0,"Isi Dulu"))))</f>
        <v>Isi Sasaran</v>
      </c>
      <c r="M379" s="849"/>
      <c r="N379" s="852"/>
    </row>
    <row r="380" spans="2:14" ht="15.75">
      <c r="B380" s="837"/>
      <c r="C380" s="840"/>
      <c r="D380" s="858"/>
      <c r="E380" s="855"/>
      <c r="F380" s="549">
        <v>4</v>
      </c>
      <c r="G380" s="550"/>
      <c r="H380" s="598" t="str">
        <f t="shared" si="7"/>
        <v>Belum Diisi</v>
      </c>
      <c r="I380" s="592" t="s">
        <v>26</v>
      </c>
      <c r="J380" s="593" t="str">
        <f>IF($D$377="Y/T","Isi Sasaran",IF($E$377=0,0,IF(I380="Y",1,IF(I380="T",0,"Isi Dulu"))))</f>
        <v>Isi Sasaran</v>
      </c>
      <c r="K380" s="592" t="s">
        <v>26</v>
      </c>
      <c r="L380" s="593" t="str">
        <f>IF($D$377="Y/T","Isi Sasaran",IF($E$377=0,0,IF(K380="Y",1,IF(K380="T",0,"Isi Dulu"))))</f>
        <v>Isi Sasaran</v>
      </c>
      <c r="M380" s="849"/>
      <c r="N380" s="852"/>
    </row>
    <row r="381" spans="2:14" ht="15.75">
      <c r="B381" s="838"/>
      <c r="C381" s="841"/>
      <c r="D381" s="859"/>
      <c r="E381" s="856"/>
      <c r="F381" s="569">
        <v>5</v>
      </c>
      <c r="G381" s="570"/>
      <c r="H381" s="599" t="str">
        <f t="shared" si="7"/>
        <v>Belum Diisi</v>
      </c>
      <c r="I381" s="595" t="s">
        <v>26</v>
      </c>
      <c r="J381" s="596" t="str">
        <f>IF($D$377="Y/T","Isi Sasaran",IF($E$377=0,0,IF(I381="Y",1,IF(I381="T",0,"Isi Dulu"))))</f>
        <v>Isi Sasaran</v>
      </c>
      <c r="K381" s="595" t="s">
        <v>26</v>
      </c>
      <c r="L381" s="596" t="str">
        <f>IF($D$377="Y/T","Isi Sasaran",IF($E$377=0,0,IF(K381="Y",1,IF(K381="T",0,"Isi Dulu"))))</f>
        <v>Isi Sasaran</v>
      </c>
      <c r="M381" s="850"/>
      <c r="N381" s="853"/>
    </row>
    <row r="382" spans="2:14" ht="15.75">
      <c r="B382" s="836">
        <v>15</v>
      </c>
      <c r="C382" s="839"/>
      <c r="D382" s="857" t="s">
        <v>26</v>
      </c>
      <c r="E382" s="854" t="str">
        <f>IF(D382="Y",1,IF(D382="T",0,IF(D382="Y/T","Belum diisi","Error")))</f>
        <v>Belum diisi</v>
      </c>
      <c r="F382" s="528">
        <v>1</v>
      </c>
      <c r="G382" s="529"/>
      <c r="H382" s="600" t="str">
        <f t="shared" si="7"/>
        <v>Belum Diisi</v>
      </c>
      <c r="I382" s="590" t="s">
        <v>26</v>
      </c>
      <c r="J382" s="591" t="str">
        <f>IF($D$382="Y/T","Isi Sasaran",IF($E$382=0,0,IF(I382="Y",1,IF(I382="T",0,"Isi Dulu"))))</f>
        <v>Isi Sasaran</v>
      </c>
      <c r="K382" s="590" t="s">
        <v>26</v>
      </c>
      <c r="L382" s="591" t="str">
        <f>IF($D$382="Y/T","Isi Sasaran",IF($E$382=0,0,IF(K382="Y",1,IF(K382="T",0,"Isi Dulu"))))</f>
        <v>Isi Sasaran</v>
      </c>
      <c r="M382" s="848" t="s">
        <v>26</v>
      </c>
      <c r="N382" s="851" t="str">
        <f>IF(M382="Y",1,IF(M382="T",0,IF(M382="Y/T","Belum diisi","Error")))</f>
        <v>Belum diisi</v>
      </c>
    </row>
    <row r="383" spans="2:14" ht="15.75">
      <c r="B383" s="837"/>
      <c r="C383" s="840"/>
      <c r="D383" s="858"/>
      <c r="E383" s="855"/>
      <c r="F383" s="549">
        <v>2</v>
      </c>
      <c r="G383" s="550"/>
      <c r="H383" s="598" t="str">
        <f t="shared" si="7"/>
        <v>Belum Diisi</v>
      </c>
      <c r="I383" s="592" t="s">
        <v>26</v>
      </c>
      <c r="J383" s="593" t="str">
        <f>IF($D$382="Y/T","Isi Sasaran",IF($E$382=0,0,IF(I383="Y",1,IF(I383="T",0,"Isi Dulu"))))</f>
        <v>Isi Sasaran</v>
      </c>
      <c r="K383" s="592" t="s">
        <v>26</v>
      </c>
      <c r="L383" s="593" t="str">
        <f>IF($D$382="Y/T","Isi Sasaran",IF($E$382=0,0,IF(K383="Y",1,IF(K383="T",0,"Isi Dulu"))))</f>
        <v>Isi Sasaran</v>
      </c>
      <c r="M383" s="849"/>
      <c r="N383" s="852"/>
    </row>
    <row r="384" spans="2:14" ht="15.75">
      <c r="B384" s="837"/>
      <c r="C384" s="840"/>
      <c r="D384" s="858"/>
      <c r="E384" s="855"/>
      <c r="F384" s="549">
        <v>3</v>
      </c>
      <c r="G384" s="550"/>
      <c r="H384" s="598" t="str">
        <f t="shared" si="7"/>
        <v>Belum Diisi</v>
      </c>
      <c r="I384" s="592" t="s">
        <v>26</v>
      </c>
      <c r="J384" s="593" t="str">
        <f>IF($D$382="Y/T","Isi Sasaran",IF($E$382=0,0,IF(I384="Y",1,IF(I384="T",0,"Isi Dulu"))))</f>
        <v>Isi Sasaran</v>
      </c>
      <c r="K384" s="592" t="s">
        <v>26</v>
      </c>
      <c r="L384" s="593" t="str">
        <f>IF($D$382="Y/T","Isi Sasaran",IF($E$382=0,0,IF(K384="Y",1,IF(K384="T",0,"Isi Dulu"))))</f>
        <v>Isi Sasaran</v>
      </c>
      <c r="M384" s="849"/>
      <c r="N384" s="852"/>
    </row>
    <row r="385" spans="2:14" ht="15.75">
      <c r="B385" s="837"/>
      <c r="C385" s="840"/>
      <c r="D385" s="858"/>
      <c r="E385" s="855"/>
      <c r="F385" s="549">
        <v>4</v>
      </c>
      <c r="G385" s="550"/>
      <c r="H385" s="598" t="str">
        <f t="shared" si="7"/>
        <v>Belum Diisi</v>
      </c>
      <c r="I385" s="592" t="s">
        <v>26</v>
      </c>
      <c r="J385" s="593" t="str">
        <f>IF($D$382="Y/T","Isi Sasaran",IF($E$382=0,0,IF(I385="Y",1,IF(I385="T",0,"Isi Dulu"))))</f>
        <v>Isi Sasaran</v>
      </c>
      <c r="K385" s="592" t="s">
        <v>26</v>
      </c>
      <c r="L385" s="593" t="str">
        <f>IF($D$382="Y/T","Isi Sasaran",IF($E$382=0,0,IF(K385="Y",1,IF(K385="T",0,"Isi Dulu"))))</f>
        <v>Isi Sasaran</v>
      </c>
      <c r="M385" s="849"/>
      <c r="N385" s="852"/>
    </row>
    <row r="386" spans="2:14" ht="15.75">
      <c r="B386" s="838"/>
      <c r="C386" s="841"/>
      <c r="D386" s="859"/>
      <c r="E386" s="856"/>
      <c r="F386" s="569">
        <v>5</v>
      </c>
      <c r="G386" s="570"/>
      <c r="H386" s="599" t="str">
        <f t="shared" si="7"/>
        <v>Belum Diisi</v>
      </c>
      <c r="I386" s="595" t="s">
        <v>26</v>
      </c>
      <c r="J386" s="596" t="str">
        <f>IF($D$382="Y/T","Isi Sasaran",IF($E$382=0,0,IF(I386="Y",1,IF(I386="T",0,"Isi Dulu"))))</f>
        <v>Isi Sasaran</v>
      </c>
      <c r="K386" s="595" t="s">
        <v>26</v>
      </c>
      <c r="L386" s="596" t="str">
        <f>IF($D$382="Y/T","Isi Sasaran",IF($E$382=0,0,IF(K386="Y",1,IF(K386="T",0,"Isi Dulu"))))</f>
        <v>Isi Sasaran</v>
      </c>
      <c r="M386" s="850"/>
      <c r="N386" s="853"/>
    </row>
    <row r="387" spans="2:14" ht="15.75">
      <c r="B387" s="836">
        <v>16</v>
      </c>
      <c r="C387" s="839"/>
      <c r="D387" s="857" t="s">
        <v>26</v>
      </c>
      <c r="E387" s="854" t="str">
        <f>IF(D387="Y",1,IF(D387="T",0,IF(D387="Y/T","Belum diisi","Error")))</f>
        <v>Belum diisi</v>
      </c>
      <c r="F387" s="528">
        <v>1</v>
      </c>
      <c r="G387" s="529"/>
      <c r="H387" s="600" t="str">
        <f t="shared" si="7"/>
        <v>Belum Diisi</v>
      </c>
      <c r="I387" s="590" t="s">
        <v>26</v>
      </c>
      <c r="J387" s="591" t="str">
        <f>IF($D$387="Y/T","Isi Sasaran",IF($E$387=0,0,IF(I387="Y",1,IF(I387="T",0,"Isi Dulu"))))</f>
        <v>Isi Sasaran</v>
      </c>
      <c r="K387" s="590" t="s">
        <v>26</v>
      </c>
      <c r="L387" s="591" t="str">
        <f>IF($D$387="Y/T","Isi Sasaran",IF($E$387=0,0,IF(K387="Y",1,IF(K387="T",0,"Isi Dulu"))))</f>
        <v>Isi Sasaran</v>
      </c>
      <c r="M387" s="848" t="s">
        <v>26</v>
      </c>
      <c r="N387" s="851" t="str">
        <f>IF(M387="Y",1,IF(M387="T",0,IF(M387="Y/T","Belum diisi","Error")))</f>
        <v>Belum diisi</v>
      </c>
    </row>
    <row r="388" spans="2:14" ht="15.75">
      <c r="B388" s="837"/>
      <c r="C388" s="840"/>
      <c r="D388" s="858"/>
      <c r="E388" s="855"/>
      <c r="F388" s="549">
        <v>2</v>
      </c>
      <c r="G388" s="550"/>
      <c r="H388" s="598" t="str">
        <f t="shared" si="7"/>
        <v>Belum Diisi</v>
      </c>
      <c r="I388" s="592" t="s">
        <v>26</v>
      </c>
      <c r="J388" s="593" t="str">
        <f>IF($D$387="Y/T","Isi Sasaran",IF($E$387=0,0,IF(I388="Y",1,IF(I388="T",0,"Isi Dulu"))))</f>
        <v>Isi Sasaran</v>
      </c>
      <c r="K388" s="592" t="s">
        <v>26</v>
      </c>
      <c r="L388" s="593" t="str">
        <f>IF($D$387="Y/T","Isi Sasaran",IF($E$387=0,0,IF(K388="Y",1,IF(K388="T",0,"Isi Dulu"))))</f>
        <v>Isi Sasaran</v>
      </c>
      <c r="M388" s="849"/>
      <c r="N388" s="852"/>
    </row>
    <row r="389" spans="2:14" ht="15.75">
      <c r="B389" s="837"/>
      <c r="C389" s="840"/>
      <c r="D389" s="858"/>
      <c r="E389" s="855"/>
      <c r="F389" s="549">
        <v>3</v>
      </c>
      <c r="G389" s="550"/>
      <c r="H389" s="598" t="str">
        <f t="shared" si="7"/>
        <v>Belum Diisi</v>
      </c>
      <c r="I389" s="592" t="s">
        <v>26</v>
      </c>
      <c r="J389" s="593" t="str">
        <f>IF($D$387="Y/T","Isi Sasaran",IF($E$387=0,0,IF(I389="Y",1,IF(I389="T",0,"Isi Dulu"))))</f>
        <v>Isi Sasaran</v>
      </c>
      <c r="K389" s="592" t="s">
        <v>26</v>
      </c>
      <c r="L389" s="593" t="str">
        <f>IF($D$387="Y/T","Isi Sasaran",IF($E$387=0,0,IF(K389="Y",1,IF(K389="T",0,"Isi Dulu"))))</f>
        <v>Isi Sasaran</v>
      </c>
      <c r="M389" s="849"/>
      <c r="N389" s="852"/>
    </row>
    <row r="390" spans="2:14" ht="15.75">
      <c r="B390" s="837"/>
      <c r="C390" s="840"/>
      <c r="D390" s="858"/>
      <c r="E390" s="855"/>
      <c r="F390" s="549">
        <v>4</v>
      </c>
      <c r="G390" s="550"/>
      <c r="H390" s="598" t="str">
        <f t="shared" si="7"/>
        <v>Belum Diisi</v>
      </c>
      <c r="I390" s="592" t="s">
        <v>26</v>
      </c>
      <c r="J390" s="593" t="str">
        <f>IF($D$387="Y/T","Isi Sasaran",IF($E$387=0,0,IF(I390="Y",1,IF(I390="T",0,"Isi Dulu"))))</f>
        <v>Isi Sasaran</v>
      </c>
      <c r="K390" s="592" t="s">
        <v>26</v>
      </c>
      <c r="L390" s="593" t="str">
        <f>IF($D$387="Y/T","Isi Sasaran",IF($E$387=0,0,IF(K390="Y",1,IF(K390="T",0,"Isi Dulu"))))</f>
        <v>Isi Sasaran</v>
      </c>
      <c r="M390" s="849"/>
      <c r="N390" s="852"/>
    </row>
    <row r="391" spans="2:14" ht="15.75">
      <c r="B391" s="838"/>
      <c r="C391" s="841"/>
      <c r="D391" s="859"/>
      <c r="E391" s="856"/>
      <c r="F391" s="569">
        <v>5</v>
      </c>
      <c r="G391" s="570"/>
      <c r="H391" s="599" t="str">
        <f t="shared" si="7"/>
        <v>Belum Diisi</v>
      </c>
      <c r="I391" s="595" t="s">
        <v>26</v>
      </c>
      <c r="J391" s="596" t="str">
        <f>IF($D$387="Y/T","Isi Sasaran",IF($E$387=0,0,IF(I391="Y",1,IF(I391="T",0,"Isi Dulu"))))</f>
        <v>Isi Sasaran</v>
      </c>
      <c r="K391" s="595" t="s">
        <v>26</v>
      </c>
      <c r="L391" s="596" t="str">
        <f>IF($D$387="Y/T","Isi Sasaran",IF($E$387=0,0,IF(K391="Y",1,IF(K391="T",0,"Isi Dulu"))))</f>
        <v>Isi Sasaran</v>
      </c>
      <c r="M391" s="850"/>
      <c r="N391" s="853"/>
    </row>
    <row r="392" spans="2:14" ht="15.75">
      <c r="B392" s="836">
        <v>17</v>
      </c>
      <c r="C392" s="839"/>
      <c r="D392" s="857" t="s">
        <v>26</v>
      </c>
      <c r="E392" s="854" t="str">
        <f>IF(D392="Y",1,IF(D392="T",0,IF(D392="Y/T","Belum diisi","Error")))</f>
        <v>Belum diisi</v>
      </c>
      <c r="F392" s="528">
        <v>1</v>
      </c>
      <c r="G392" s="529"/>
      <c r="H392" s="600" t="str">
        <f t="shared" si="7"/>
        <v>Belum Diisi</v>
      </c>
      <c r="I392" s="590" t="s">
        <v>26</v>
      </c>
      <c r="J392" s="591" t="str">
        <f>IF($D$392="Y/T","Isi Sasaran",IF($E$392=0,0,IF(I392="Y",1,IF(I392="T",0,"Isi Dulu"))))</f>
        <v>Isi Sasaran</v>
      </c>
      <c r="K392" s="590" t="s">
        <v>26</v>
      </c>
      <c r="L392" s="591" t="str">
        <f>IF($D$392="Y/T","Isi Sasaran",IF($E$392=0,0,IF(K392="Y",1,IF(K392="T",0,"Isi Dulu"))))</f>
        <v>Isi Sasaran</v>
      </c>
      <c r="M392" s="848" t="s">
        <v>26</v>
      </c>
      <c r="N392" s="851" t="str">
        <f>IF(M392="Y",1,IF(M392="T",0,IF(M392="Y/T","Belum diisi","Error")))</f>
        <v>Belum diisi</v>
      </c>
    </row>
    <row r="393" spans="2:14" ht="15.75">
      <c r="B393" s="837"/>
      <c r="C393" s="840"/>
      <c r="D393" s="858"/>
      <c r="E393" s="855"/>
      <c r="F393" s="549">
        <v>2</v>
      </c>
      <c r="G393" s="550"/>
      <c r="H393" s="598" t="str">
        <f t="shared" si="7"/>
        <v>Belum Diisi</v>
      </c>
      <c r="I393" s="592" t="s">
        <v>26</v>
      </c>
      <c r="J393" s="593" t="str">
        <f>IF($D$392="Y/T","Isi Sasaran",IF($E$392=0,0,IF(I393="Y",1,IF(I393="T",0,"Isi Dulu"))))</f>
        <v>Isi Sasaran</v>
      </c>
      <c r="K393" s="592" t="s">
        <v>26</v>
      </c>
      <c r="L393" s="593" t="str">
        <f>IF($D$392="Y/T","Isi Sasaran",IF($E$392=0,0,IF(K393="Y",1,IF(K393="T",0,"Isi Dulu"))))</f>
        <v>Isi Sasaran</v>
      </c>
      <c r="M393" s="849"/>
      <c r="N393" s="852"/>
    </row>
    <row r="394" spans="2:14" ht="15.75">
      <c r="B394" s="837"/>
      <c r="C394" s="840"/>
      <c r="D394" s="858"/>
      <c r="E394" s="855"/>
      <c r="F394" s="549">
        <v>3</v>
      </c>
      <c r="G394" s="550"/>
      <c r="H394" s="598" t="str">
        <f t="shared" si="7"/>
        <v>Belum Diisi</v>
      </c>
      <c r="I394" s="592" t="s">
        <v>26</v>
      </c>
      <c r="J394" s="593" t="str">
        <f>IF($D$392="Y/T","Isi Sasaran",IF($E$392=0,0,IF(I394="Y",1,IF(I394="T",0,"Isi Dulu"))))</f>
        <v>Isi Sasaran</v>
      </c>
      <c r="K394" s="592" t="s">
        <v>26</v>
      </c>
      <c r="L394" s="593" t="str">
        <f>IF($D$392="Y/T","Isi Sasaran",IF($E$392=0,0,IF(K394="Y",1,IF(K394="T",0,"Isi Dulu"))))</f>
        <v>Isi Sasaran</v>
      </c>
      <c r="M394" s="849"/>
      <c r="N394" s="852"/>
    </row>
    <row r="395" spans="2:14" ht="15.75">
      <c r="B395" s="837"/>
      <c r="C395" s="840"/>
      <c r="D395" s="858"/>
      <c r="E395" s="855"/>
      <c r="F395" s="549">
        <v>4</v>
      </c>
      <c r="G395" s="550"/>
      <c r="H395" s="598" t="str">
        <f t="shared" si="7"/>
        <v>Belum Diisi</v>
      </c>
      <c r="I395" s="592" t="s">
        <v>26</v>
      </c>
      <c r="J395" s="593" t="str">
        <f>IF($D$392="Y/T","Isi Sasaran",IF($E$392=0,0,IF(I395="Y",1,IF(I395="T",0,"Isi Dulu"))))</f>
        <v>Isi Sasaran</v>
      </c>
      <c r="K395" s="592" t="s">
        <v>26</v>
      </c>
      <c r="L395" s="593" t="str">
        <f>IF($D$392="Y/T","Isi Sasaran",IF($E$392=0,0,IF(K395="Y",1,IF(K395="T",0,"Isi Dulu"))))</f>
        <v>Isi Sasaran</v>
      </c>
      <c r="M395" s="849"/>
      <c r="N395" s="852"/>
    </row>
    <row r="396" spans="2:14" ht="15.75">
      <c r="B396" s="838"/>
      <c r="C396" s="841"/>
      <c r="D396" s="859"/>
      <c r="E396" s="856"/>
      <c r="F396" s="569">
        <v>5</v>
      </c>
      <c r="G396" s="570"/>
      <c r="H396" s="599" t="str">
        <f t="shared" si="7"/>
        <v>Belum Diisi</v>
      </c>
      <c r="I396" s="595" t="s">
        <v>26</v>
      </c>
      <c r="J396" s="596" t="str">
        <f>IF($D$392="Y/T","Isi Sasaran",IF($E$392=0,0,IF(I396="Y",1,IF(I396="T",0,"Isi Dulu"))))</f>
        <v>Isi Sasaran</v>
      </c>
      <c r="K396" s="595" t="s">
        <v>26</v>
      </c>
      <c r="L396" s="596" t="str">
        <f>IF($D$392="Y/T","Isi Sasaran",IF($E$392=0,0,IF(K396="Y",1,IF(K396="T",0,"Isi Dulu"))))</f>
        <v>Isi Sasaran</v>
      </c>
      <c r="M396" s="850"/>
      <c r="N396" s="853"/>
    </row>
    <row r="397" spans="2:14" ht="15.75">
      <c r="B397" s="836">
        <v>18</v>
      </c>
      <c r="C397" s="839"/>
      <c r="D397" s="857" t="s">
        <v>26</v>
      </c>
      <c r="E397" s="854" t="str">
        <f>IF(D397="Y",1,IF(D397="T",0,IF(D397="Y/T","Belum diisi","Error")))</f>
        <v>Belum diisi</v>
      </c>
      <c r="F397" s="528">
        <v>1</v>
      </c>
      <c r="G397" s="529"/>
      <c r="H397" s="600" t="str">
        <f t="shared" si="7"/>
        <v>Belum Diisi</v>
      </c>
      <c r="I397" s="590" t="s">
        <v>26</v>
      </c>
      <c r="J397" s="591" t="str">
        <f>IF($D$397="Y/T","Isi Sasaran",IF($E$397=0,0,IF(I397="Y",1,IF(I397="T",0,"Isi Dulu"))))</f>
        <v>Isi Sasaran</v>
      </c>
      <c r="K397" s="590" t="s">
        <v>26</v>
      </c>
      <c r="L397" s="591" t="str">
        <f>IF($D$397="Y/T","Isi Sasaran",IF($E$397=0,0,IF(K397="Y",1,IF(K397="T",0,"Isi Dulu"))))</f>
        <v>Isi Sasaran</v>
      </c>
      <c r="M397" s="848" t="s">
        <v>26</v>
      </c>
      <c r="N397" s="851" t="str">
        <f>IF(M397="Y",1,IF(M397="T",0,IF(M397="Y/T","Belum diisi","Error")))</f>
        <v>Belum diisi</v>
      </c>
    </row>
    <row r="398" spans="2:14" ht="15.75">
      <c r="B398" s="837"/>
      <c r="C398" s="840"/>
      <c r="D398" s="858"/>
      <c r="E398" s="855"/>
      <c r="F398" s="549">
        <v>2</v>
      </c>
      <c r="G398" s="550"/>
      <c r="H398" s="598" t="str">
        <f t="shared" si="7"/>
        <v>Belum Diisi</v>
      </c>
      <c r="I398" s="592" t="s">
        <v>26</v>
      </c>
      <c r="J398" s="593" t="str">
        <f>IF($D$397="Y/T","Isi Sasaran",IF($E$397=0,0,IF(I398="Y",1,IF(I398="T",0,"Isi Dulu"))))</f>
        <v>Isi Sasaran</v>
      </c>
      <c r="K398" s="592" t="s">
        <v>26</v>
      </c>
      <c r="L398" s="593" t="str">
        <f>IF($D$397="Y/T","Isi Sasaran",IF($E$397=0,0,IF(K398="Y",1,IF(K398="T",0,"Isi Dulu"))))</f>
        <v>Isi Sasaran</v>
      </c>
      <c r="M398" s="849"/>
      <c r="N398" s="852"/>
    </row>
    <row r="399" spans="2:14" ht="15.75">
      <c r="B399" s="837"/>
      <c r="C399" s="840"/>
      <c r="D399" s="858"/>
      <c r="E399" s="855"/>
      <c r="F399" s="549">
        <v>3</v>
      </c>
      <c r="G399" s="550"/>
      <c r="H399" s="598" t="str">
        <f t="shared" si="7"/>
        <v>Belum Diisi</v>
      </c>
      <c r="I399" s="592" t="s">
        <v>26</v>
      </c>
      <c r="J399" s="593" t="str">
        <f>IF($D$397="Y/T","Isi Sasaran",IF($E$397=0,0,IF(I399="Y",1,IF(I399="T",0,"Isi Dulu"))))</f>
        <v>Isi Sasaran</v>
      </c>
      <c r="K399" s="592" t="s">
        <v>26</v>
      </c>
      <c r="L399" s="593" t="str">
        <f>IF($D$397="Y/T","Isi Sasaran",IF($E$397=0,0,IF(K399="Y",1,IF(K399="T",0,"Isi Dulu"))))</f>
        <v>Isi Sasaran</v>
      </c>
      <c r="M399" s="849"/>
      <c r="N399" s="852"/>
    </row>
    <row r="400" spans="2:14" ht="15.75">
      <c r="B400" s="837"/>
      <c r="C400" s="840"/>
      <c r="D400" s="858"/>
      <c r="E400" s="855"/>
      <c r="F400" s="549">
        <v>4</v>
      </c>
      <c r="G400" s="550"/>
      <c r="H400" s="598" t="str">
        <f t="shared" si="7"/>
        <v>Belum Diisi</v>
      </c>
      <c r="I400" s="592" t="s">
        <v>26</v>
      </c>
      <c r="J400" s="593" t="str">
        <f>IF($D$397="Y/T","Isi Sasaran",IF($E$397=0,0,IF(I400="Y",1,IF(I400="T",0,"Isi Dulu"))))</f>
        <v>Isi Sasaran</v>
      </c>
      <c r="K400" s="592" t="s">
        <v>26</v>
      </c>
      <c r="L400" s="593" t="str">
        <f>IF($D$397="Y/T","Isi Sasaran",IF($E$397=0,0,IF(K400="Y",1,IF(K400="T",0,"Isi Dulu"))))</f>
        <v>Isi Sasaran</v>
      </c>
      <c r="M400" s="849"/>
      <c r="N400" s="852"/>
    </row>
    <row r="401" spans="2:14" ht="15.75">
      <c r="B401" s="838"/>
      <c r="C401" s="841"/>
      <c r="D401" s="859"/>
      <c r="E401" s="856"/>
      <c r="F401" s="569">
        <v>5</v>
      </c>
      <c r="G401" s="570"/>
      <c r="H401" s="599" t="str">
        <f t="shared" si="7"/>
        <v>Belum Diisi</v>
      </c>
      <c r="I401" s="595" t="s">
        <v>26</v>
      </c>
      <c r="J401" s="596" t="str">
        <f>IF($D$397="Y/T","Isi Sasaran",IF($E$397=0,0,IF(I401="Y",1,IF(I401="T",0,"Isi Dulu"))))</f>
        <v>Isi Sasaran</v>
      </c>
      <c r="K401" s="595" t="s">
        <v>26</v>
      </c>
      <c r="L401" s="596" t="str">
        <f>IF($D$397="Y/T","Isi Sasaran",IF($E$397=0,0,IF(K401="Y",1,IF(K401="T",0,"Isi Dulu"))))</f>
        <v>Isi Sasaran</v>
      </c>
      <c r="M401" s="850"/>
      <c r="N401" s="853"/>
    </row>
    <row r="402" spans="2:14" ht="15.75">
      <c r="B402" s="836">
        <v>19</v>
      </c>
      <c r="C402" s="839"/>
      <c r="D402" s="857" t="s">
        <v>26</v>
      </c>
      <c r="E402" s="854" t="str">
        <f>IF(D402="Y",1,IF(D402="T",0,IF(D402="Y/T","Belum diisi","Error")))</f>
        <v>Belum diisi</v>
      </c>
      <c r="F402" s="528">
        <v>1</v>
      </c>
      <c r="G402" s="529"/>
      <c r="H402" s="600" t="str">
        <f t="shared" si="7"/>
        <v>Belum Diisi</v>
      </c>
      <c r="I402" s="590" t="s">
        <v>26</v>
      </c>
      <c r="J402" s="591" t="str">
        <f>IF($D$402="Y/T","Isi Sasaran",IF($E$402=0,0,IF(I402="Y",1,IF(I402="T",0,"Isi Dulu"))))</f>
        <v>Isi Sasaran</v>
      </c>
      <c r="K402" s="590" t="s">
        <v>26</v>
      </c>
      <c r="L402" s="591" t="str">
        <f>IF($D$402="Y/T","Isi Sasaran",IF($E$402=0,0,IF(K402="Y",1,IF(K402="T",0,"Isi Dulu"))))</f>
        <v>Isi Sasaran</v>
      </c>
      <c r="M402" s="848" t="s">
        <v>26</v>
      </c>
      <c r="N402" s="851" t="str">
        <f>IF(M402="Y",1,IF(M402="T",0,IF(M402="Y/T","Belum diisi","Error")))</f>
        <v>Belum diisi</v>
      </c>
    </row>
    <row r="403" spans="2:14" ht="15.75">
      <c r="B403" s="837"/>
      <c r="C403" s="840"/>
      <c r="D403" s="858"/>
      <c r="E403" s="855"/>
      <c r="F403" s="549">
        <v>2</v>
      </c>
      <c r="G403" s="550"/>
      <c r="H403" s="598" t="str">
        <f t="shared" si="7"/>
        <v>Belum Diisi</v>
      </c>
      <c r="I403" s="592" t="s">
        <v>26</v>
      </c>
      <c r="J403" s="593" t="str">
        <f>IF($D$402="Y/T","Isi Sasaran",IF($E$402=0,0,IF(I403="Y",1,IF(I403="T",0,"Isi Dulu"))))</f>
        <v>Isi Sasaran</v>
      </c>
      <c r="K403" s="592" t="s">
        <v>26</v>
      </c>
      <c r="L403" s="593" t="str">
        <f>IF($D$402="Y/T","Isi Sasaran",IF($E$402=0,0,IF(K403="Y",1,IF(K403="T",0,"Isi Dulu"))))</f>
        <v>Isi Sasaran</v>
      </c>
      <c r="M403" s="849"/>
      <c r="N403" s="852"/>
    </row>
    <row r="404" spans="2:14" ht="15.75">
      <c r="B404" s="837"/>
      <c r="C404" s="840"/>
      <c r="D404" s="858"/>
      <c r="E404" s="855"/>
      <c r="F404" s="549">
        <v>3</v>
      </c>
      <c r="G404" s="550"/>
      <c r="H404" s="598" t="str">
        <f t="shared" si="7"/>
        <v>Belum Diisi</v>
      </c>
      <c r="I404" s="592" t="s">
        <v>26</v>
      </c>
      <c r="J404" s="593" t="str">
        <f>IF($D$402="Y/T","Isi Sasaran",IF($E$402=0,0,IF(I404="Y",1,IF(I404="T",0,"Isi Dulu"))))</f>
        <v>Isi Sasaran</v>
      </c>
      <c r="K404" s="592" t="s">
        <v>26</v>
      </c>
      <c r="L404" s="593" t="str">
        <f>IF($D$402="Y/T","Isi Sasaran",IF($E$402=0,0,IF(K404="Y",1,IF(K404="T",0,"Isi Dulu"))))</f>
        <v>Isi Sasaran</v>
      </c>
      <c r="M404" s="849"/>
      <c r="N404" s="852"/>
    </row>
    <row r="405" spans="2:14" ht="15.75">
      <c r="B405" s="837"/>
      <c r="C405" s="840"/>
      <c r="D405" s="858"/>
      <c r="E405" s="855"/>
      <c r="F405" s="549">
        <v>4</v>
      </c>
      <c r="G405" s="550"/>
      <c r="H405" s="598" t="str">
        <f t="shared" si="7"/>
        <v>Belum Diisi</v>
      </c>
      <c r="I405" s="592" t="s">
        <v>26</v>
      </c>
      <c r="J405" s="593" t="str">
        <f>IF($D$402="Y/T","Isi Sasaran",IF($E$402=0,0,IF(I405="Y",1,IF(I405="T",0,"Isi Dulu"))))</f>
        <v>Isi Sasaran</v>
      </c>
      <c r="K405" s="592" t="s">
        <v>26</v>
      </c>
      <c r="L405" s="593" t="str">
        <f>IF($D$402="Y/T","Isi Sasaran",IF($E$402=0,0,IF(K405="Y",1,IF(K405="T",0,"Isi Dulu"))))</f>
        <v>Isi Sasaran</v>
      </c>
      <c r="M405" s="849"/>
      <c r="N405" s="852"/>
    </row>
    <row r="406" spans="2:14" ht="15.75">
      <c r="B406" s="838"/>
      <c r="C406" s="841"/>
      <c r="D406" s="859"/>
      <c r="E406" s="856"/>
      <c r="F406" s="569">
        <v>5</v>
      </c>
      <c r="G406" s="570"/>
      <c r="H406" s="599" t="str">
        <f t="shared" si="7"/>
        <v>Belum Diisi</v>
      </c>
      <c r="I406" s="595" t="s">
        <v>26</v>
      </c>
      <c r="J406" s="596" t="str">
        <f>IF($D$402="Y/T","Isi Sasaran",IF($E$402=0,0,IF(I406="Y",1,IF(I406="T",0,"Isi Dulu"))))</f>
        <v>Isi Sasaran</v>
      </c>
      <c r="K406" s="595" t="s">
        <v>26</v>
      </c>
      <c r="L406" s="596" t="str">
        <f>IF($D$402="Y/T","Isi Sasaran",IF($E$402=0,0,IF(K406="Y",1,IF(K406="T",0,"Isi Dulu"))))</f>
        <v>Isi Sasaran</v>
      </c>
      <c r="M406" s="850"/>
      <c r="N406" s="853"/>
    </row>
    <row r="407" spans="2:14" ht="15.75">
      <c r="B407" s="836">
        <v>20</v>
      </c>
      <c r="C407" s="839"/>
      <c r="D407" s="857" t="s">
        <v>26</v>
      </c>
      <c r="E407" s="854" t="str">
        <f>IF(D407="Y",1,IF(D407="T",0,IF(D407="Y/T","Belum diisi","Error")))</f>
        <v>Belum diisi</v>
      </c>
      <c r="F407" s="528">
        <v>1</v>
      </c>
      <c r="G407" s="529"/>
      <c r="H407" s="600" t="str">
        <f t="shared" si="7"/>
        <v>Belum Diisi</v>
      </c>
      <c r="I407" s="590" t="s">
        <v>26</v>
      </c>
      <c r="J407" s="591" t="str">
        <f>IF($D$407="Y/T","Isi Sasaran",IF($E$407=0,0,IF(I407="Y",1,IF(I407="T",0,"Isi Dulu"))))</f>
        <v>Isi Sasaran</v>
      </c>
      <c r="K407" s="590" t="s">
        <v>26</v>
      </c>
      <c r="L407" s="591" t="str">
        <f>IF($D$407="Y/T","Isi Sasaran",IF($E$407=0,0,IF(K407="Y",1,IF(K407="T",0,"Isi Dulu"))))</f>
        <v>Isi Sasaran</v>
      </c>
      <c r="M407" s="848" t="s">
        <v>26</v>
      </c>
      <c r="N407" s="851" t="str">
        <f>IF(M407="Y",1,IF(M407="T",0,IF(M407="Y/T","Belum diisi","Error")))</f>
        <v>Belum diisi</v>
      </c>
    </row>
    <row r="408" spans="2:14" ht="15.75">
      <c r="B408" s="837"/>
      <c r="C408" s="840"/>
      <c r="D408" s="858"/>
      <c r="E408" s="855"/>
      <c r="F408" s="549">
        <v>2</v>
      </c>
      <c r="G408" s="550"/>
      <c r="H408" s="598" t="str">
        <f t="shared" si="7"/>
        <v>Belum Diisi</v>
      </c>
      <c r="I408" s="592" t="s">
        <v>26</v>
      </c>
      <c r="J408" s="593" t="str">
        <f>IF($D$407="Y/T","Isi Sasaran",IF($E$407=0,0,IF(I408="Y",1,IF(I408="T",0,"Isi Dulu"))))</f>
        <v>Isi Sasaran</v>
      </c>
      <c r="K408" s="592" t="s">
        <v>26</v>
      </c>
      <c r="L408" s="593" t="str">
        <f>IF($D$407="Y/T","Isi Sasaran",IF($E$407=0,0,IF(K408="Y",1,IF(K408="T",0,"Isi Dulu"))))</f>
        <v>Isi Sasaran</v>
      </c>
      <c r="M408" s="849"/>
      <c r="N408" s="852"/>
    </row>
    <row r="409" spans="2:14" ht="15.75">
      <c r="B409" s="837"/>
      <c r="C409" s="840"/>
      <c r="D409" s="858"/>
      <c r="E409" s="855"/>
      <c r="F409" s="549">
        <v>3</v>
      </c>
      <c r="G409" s="550"/>
      <c r="H409" s="598" t="str">
        <f t="shared" si="7"/>
        <v>Belum Diisi</v>
      </c>
      <c r="I409" s="592" t="s">
        <v>26</v>
      </c>
      <c r="J409" s="593" t="str">
        <f>IF($D$407="Y/T","Isi Sasaran",IF($E$407=0,0,IF(I409="Y",1,IF(I409="T",0,"Isi Dulu"))))</f>
        <v>Isi Sasaran</v>
      </c>
      <c r="K409" s="592" t="s">
        <v>26</v>
      </c>
      <c r="L409" s="593" t="str">
        <f>IF($D$407="Y/T","Isi Sasaran",IF($E$407=0,0,IF(K409="Y",1,IF(K409="T",0,"Isi Dulu"))))</f>
        <v>Isi Sasaran</v>
      </c>
      <c r="M409" s="849"/>
      <c r="N409" s="852"/>
    </row>
    <row r="410" spans="2:14" ht="15.75">
      <c r="B410" s="837"/>
      <c r="C410" s="840"/>
      <c r="D410" s="858"/>
      <c r="E410" s="855"/>
      <c r="F410" s="549">
        <v>4</v>
      </c>
      <c r="G410" s="550"/>
      <c r="H410" s="598" t="str">
        <f t="shared" si="7"/>
        <v>Belum Diisi</v>
      </c>
      <c r="I410" s="592" t="s">
        <v>26</v>
      </c>
      <c r="J410" s="593" t="str">
        <f>IF($D$407="Y/T","Isi Sasaran",IF($E$407=0,0,IF(I410="Y",1,IF(I410="T",0,"Isi Dulu"))))</f>
        <v>Isi Sasaran</v>
      </c>
      <c r="K410" s="592" t="s">
        <v>26</v>
      </c>
      <c r="L410" s="593" t="str">
        <f>IF($D$407="Y/T","Isi Sasaran",IF($E$407=0,0,IF(K410="Y",1,IF(K410="T",0,"Isi Dulu"))))</f>
        <v>Isi Sasaran</v>
      </c>
      <c r="M410" s="849"/>
      <c r="N410" s="852"/>
    </row>
    <row r="411" spans="2:14" ht="15.75">
      <c r="B411" s="838"/>
      <c r="C411" s="841"/>
      <c r="D411" s="859"/>
      <c r="E411" s="856"/>
      <c r="F411" s="569">
        <v>5</v>
      </c>
      <c r="G411" s="570"/>
      <c r="H411" s="599" t="str">
        <f t="shared" si="7"/>
        <v>Belum Diisi</v>
      </c>
      <c r="I411" s="595" t="s">
        <v>26</v>
      </c>
      <c r="J411" s="596" t="str">
        <f>IF($D$407="Y/T","Isi Sasaran",IF($E$407=0,0,IF(I411="Y",1,IF(I411="T",0,"Isi Dulu"))))</f>
        <v>Isi Sasaran</v>
      </c>
      <c r="K411" s="595" t="s">
        <v>26</v>
      </c>
      <c r="L411" s="596" t="str">
        <f>IF($D$407="Y/T","Isi Sasaran",IF($E$407=0,0,IF(K411="Y",1,IF(K411="T",0,"Isi Dulu"))))</f>
        <v>Isi Sasaran</v>
      </c>
      <c r="M411" s="850"/>
      <c r="N411" s="853"/>
    </row>
    <row r="412" spans="2:14" ht="15.75">
      <c r="B412" s="580"/>
      <c r="C412" s="581"/>
      <c r="D412" s="582"/>
      <c r="E412" s="602" t="e">
        <f>AVERAGE(E312:E411)</f>
        <v>#DIV/0!</v>
      </c>
      <c r="F412" s="583"/>
      <c r="G412" s="583"/>
      <c r="H412" s="602" t="e">
        <f>(IF($D312="Y/T",0,AVERAGE(H312:H316))+IF($D317="Y/T",0,AVERAGE(H317:H321))+IF($D322="Y/T",0,AVERAGE(H322:H326))+IF($D327="Y/T",0,AVERAGE(H327:H331))+IF($D332="Y/T",0,AVERAGE(H332:H336))+IF($D337="Y/T",0,AVERAGE(H337:H341))+IF($D342="Y/T",0,AVERAGE(H342:H346))+IF($D347="Y/T",0,AVERAGE(H347:H351))+IF($D352="Y/T",0,AVERAGE(H352:H356))+IF($D357="Y/T",0,AVERAGE(H357:H361))+IF($D362="Y/T",0,AVERAGE(H362:H366))+IF($D367="Y/T",0,AVERAGE(H367:H371))+IF($D372="Y/T",0,AVERAGE(H372:H376))+IF($D377="Y/T",0,AVERAGE(H377:H381))+IF($D382="Y/T",0,AVERAGE(H382:H386))+IF($D387="Y/T",0,AVERAGE(H387:H391))+IF($D392="Y/T",0,AVERAGE(H392:H396))+IF($D397="Y/T",0,AVERAGE(H397:H401))+IF($D402="Y/T",0,AVERAGE(H402:H406))+IF($D407="Y/T",0,AVERAGE(H407:H411)))/(COUNTIF($D312:$D411,"Y")+COUNTIF($D312:$D411,"T"))</f>
        <v>#DIV/0!</v>
      </c>
      <c r="I412" s="582"/>
      <c r="J412" s="602" t="e">
        <f>(IF($D312="Y/T",0,AVERAGE(J312:J316))+IF($D317="Y/T",0,AVERAGE(J317:J321))+IF($D322="Y/T",0,AVERAGE(J322:J326))+IF($D327="Y/T",0,AVERAGE(J327:J331))+IF($D332="Y/T",0,AVERAGE(J332:J336))+IF($D337="Y/T",0,AVERAGE(J337:J341))+IF($D342="Y/T",0,AVERAGE(J342:J346))+IF($D347="Y/T",0,AVERAGE(J347:J351))+IF($D352="Y/T",0,AVERAGE(J352:J356))+IF($D357="Y/T",0,AVERAGE(J357:J361))+IF($D362="Y/T",0,AVERAGE(J362:J366))+IF($D367="Y/T",0,AVERAGE(J367:J371))+IF($D372="Y/T",0,AVERAGE(J372:J376))+IF($D377="Y/T",0,AVERAGE(J377:J381))+IF($D382="Y/T",0,AVERAGE(J382:J386))+IF($D387="Y/T",0,AVERAGE(J387:J391))+IF($D392="Y/T",0,AVERAGE(J392:J396))+IF($D397="Y/T",0,AVERAGE(J397:J401))+IF($D402="Y/T",0,AVERAGE(J402:J406))+IF($D407="Y/T",0,AVERAGE(J407:J411)))/(COUNTIF($D312:$D411,"Y")+COUNTIF($D312:$D411,"T"))</f>
        <v>#DIV/0!</v>
      </c>
      <c r="K412" s="582"/>
      <c r="L412" s="602" t="e">
        <f>(IF($D312="Y/T",0,AVERAGE(L312:L316))+IF($D317="Y/T",0,AVERAGE(L317:L321))+IF($D322="Y/T",0,AVERAGE(L322:L326))+IF($D327="Y/T",0,AVERAGE(L327:L331))+IF($D332="Y/T",0,AVERAGE(L332:L336))+IF($D337="Y/T",0,AVERAGE(L337:L341))+IF($D342="Y/T",0,AVERAGE(L342:L346))+IF($D347="Y/T",0,AVERAGE(L347:L351))+IF($D352="Y/T",0,AVERAGE(L352:L356))+IF($D357="Y/T",0,AVERAGE(L357:L361))+IF($D362="Y/T",0,AVERAGE(L362:L366))+IF($D367="Y/T",0,AVERAGE(L367:L371))+IF($D372="Y/T",0,AVERAGE(L372:L376))+IF($D377="Y/T",0,AVERAGE(L377:L381))+IF($D382="Y/T",0,AVERAGE(L382:L386))+IF($D387="Y/T",0,AVERAGE(L387:L391))+IF($D392="Y/T",0,AVERAGE(L392:L396))+IF($D397="Y/T",0,AVERAGE(L397:L401))+IF($D402="Y/T",0,AVERAGE(L402:L406))+IF($D407="Y/T",0,AVERAGE(L407:L411)))/(COUNTIF($D312:$D411,"Y")+COUNTIF($D312:$D411,"T"))</f>
        <v>#DIV/0!</v>
      </c>
      <c r="M412" s="606"/>
      <c r="N412" s="602" t="e">
        <f>AVERAGE(N312:N411)</f>
        <v>#DIV/0!</v>
      </c>
    </row>
  </sheetData>
  <mergeCells count="496">
    <mergeCell ref="M337:M341"/>
    <mergeCell ref="E342:E346"/>
    <mergeCell ref="B327:B331"/>
    <mergeCell ref="C327:C331"/>
    <mergeCell ref="B285:B289"/>
    <mergeCell ref="M290:M294"/>
    <mergeCell ref="E300:E304"/>
    <mergeCell ref="N317:N321"/>
    <mergeCell ref="C300:C304"/>
    <mergeCell ref="B305:B309"/>
    <mergeCell ref="C285:C289"/>
    <mergeCell ref="M285:M289"/>
    <mergeCell ref="D295:D299"/>
    <mergeCell ref="M322:M326"/>
    <mergeCell ref="C312:C316"/>
    <mergeCell ref="B317:B321"/>
    <mergeCell ref="D322:D326"/>
    <mergeCell ref="E322:E326"/>
    <mergeCell ref="C317:C321"/>
    <mergeCell ref="E312:E316"/>
    <mergeCell ref="C322:C326"/>
    <mergeCell ref="N235:N239"/>
    <mergeCell ref="D312:D316"/>
    <mergeCell ref="D260:D264"/>
    <mergeCell ref="N250:N254"/>
    <mergeCell ref="C250:C254"/>
    <mergeCell ref="M260:M264"/>
    <mergeCell ref="B265:B269"/>
    <mergeCell ref="D255:D259"/>
    <mergeCell ref="M255:M259"/>
    <mergeCell ref="N255:N259"/>
    <mergeCell ref="M300:M304"/>
    <mergeCell ref="B260:B264"/>
    <mergeCell ref="D275:D279"/>
    <mergeCell ref="E265:E269"/>
    <mergeCell ref="E285:E289"/>
    <mergeCell ref="D290:D294"/>
    <mergeCell ref="E290:E294"/>
    <mergeCell ref="N285:N289"/>
    <mergeCell ref="N280:N284"/>
    <mergeCell ref="M295:M299"/>
    <mergeCell ref="B280:B284"/>
    <mergeCell ref="E280:E284"/>
    <mergeCell ref="C280:C284"/>
    <mergeCell ref="M270:M274"/>
    <mergeCell ref="N260:N264"/>
    <mergeCell ref="E270:E274"/>
    <mergeCell ref="D265:D269"/>
    <mergeCell ref="C260:C264"/>
    <mergeCell ref="B270:B274"/>
    <mergeCell ref="C290:C294"/>
    <mergeCell ref="B295:B299"/>
    <mergeCell ref="N295:N299"/>
    <mergeCell ref="D240:D244"/>
    <mergeCell ref="E240:E244"/>
    <mergeCell ref="N275:N279"/>
    <mergeCell ref="D280:D284"/>
    <mergeCell ref="B290:B294"/>
    <mergeCell ref="M280:M284"/>
    <mergeCell ref="E275:E279"/>
    <mergeCell ref="N240:N244"/>
    <mergeCell ref="B240:B244"/>
    <mergeCell ref="C225:C229"/>
    <mergeCell ref="N220:N224"/>
    <mergeCell ref="M198:M202"/>
    <mergeCell ref="N128:N132"/>
    <mergeCell ref="C133:C137"/>
    <mergeCell ref="M138:M142"/>
    <mergeCell ref="C148:C152"/>
    <mergeCell ref="E143:E147"/>
    <mergeCell ref="D138:D142"/>
    <mergeCell ref="C193:C197"/>
    <mergeCell ref="C203:C207"/>
    <mergeCell ref="M193:M197"/>
    <mergeCell ref="E193:E197"/>
    <mergeCell ref="D193:D197"/>
    <mergeCell ref="M210:M214"/>
    <mergeCell ref="D198:D202"/>
    <mergeCell ref="N133:N137"/>
    <mergeCell ref="N148:N152"/>
    <mergeCell ref="E158:E162"/>
    <mergeCell ref="D183:D187"/>
    <mergeCell ref="M133:M137"/>
    <mergeCell ref="M225:M229"/>
    <mergeCell ref="N225:N229"/>
    <mergeCell ref="B377:B381"/>
    <mergeCell ref="E382:E386"/>
    <mergeCell ref="D387:D391"/>
    <mergeCell ref="E377:E381"/>
    <mergeCell ref="D377:D381"/>
    <mergeCell ref="D382:D386"/>
    <mergeCell ref="E387:E391"/>
    <mergeCell ref="M382:M386"/>
    <mergeCell ref="N387:N391"/>
    <mergeCell ref="B382:B386"/>
    <mergeCell ref="M377:M381"/>
    <mergeCell ref="N377:N381"/>
    <mergeCell ref="C387:C391"/>
    <mergeCell ref="M387:M391"/>
    <mergeCell ref="B387:B391"/>
    <mergeCell ref="C382:C386"/>
    <mergeCell ref="N382:N386"/>
    <mergeCell ref="C377:C381"/>
    <mergeCell ref="B347:B351"/>
    <mergeCell ref="N352:N356"/>
    <mergeCell ref="E357:E361"/>
    <mergeCell ref="N300:N304"/>
    <mergeCell ref="D300:D304"/>
    <mergeCell ref="E305:E309"/>
    <mergeCell ref="N362:N366"/>
    <mergeCell ref="D352:D356"/>
    <mergeCell ref="B357:B361"/>
    <mergeCell ref="B322:B326"/>
    <mergeCell ref="M327:M331"/>
    <mergeCell ref="B342:B346"/>
    <mergeCell ref="B337:B341"/>
    <mergeCell ref="M312:M316"/>
    <mergeCell ref="B312:B316"/>
    <mergeCell ref="E317:E321"/>
    <mergeCell ref="N312:N316"/>
    <mergeCell ref="N327:N331"/>
    <mergeCell ref="D332:D336"/>
    <mergeCell ref="N322:N326"/>
    <mergeCell ref="D337:D341"/>
    <mergeCell ref="D327:D331"/>
    <mergeCell ref="E327:E331"/>
    <mergeCell ref="B332:B336"/>
    <mergeCell ref="B397:B401"/>
    <mergeCell ref="M402:M406"/>
    <mergeCell ref="C407:C411"/>
    <mergeCell ref="C402:C406"/>
    <mergeCell ref="B407:B411"/>
    <mergeCell ref="N392:N396"/>
    <mergeCell ref="E407:E411"/>
    <mergeCell ref="C397:C401"/>
    <mergeCell ref="B402:B406"/>
    <mergeCell ref="M392:M396"/>
    <mergeCell ref="D392:D396"/>
    <mergeCell ref="D407:D411"/>
    <mergeCell ref="N397:N401"/>
    <mergeCell ref="M397:M401"/>
    <mergeCell ref="E402:E406"/>
    <mergeCell ref="D402:D406"/>
    <mergeCell ref="E397:E401"/>
    <mergeCell ref="N407:N411"/>
    <mergeCell ref="N402:N406"/>
    <mergeCell ref="M407:M411"/>
    <mergeCell ref="B392:B396"/>
    <mergeCell ref="E392:E396"/>
    <mergeCell ref="C392:C396"/>
    <mergeCell ref="D397:D401"/>
    <mergeCell ref="N372:N376"/>
    <mergeCell ref="C362:C366"/>
    <mergeCell ref="B362:B366"/>
    <mergeCell ref="D362:D366"/>
    <mergeCell ref="E362:E366"/>
    <mergeCell ref="M362:M366"/>
    <mergeCell ref="M357:M361"/>
    <mergeCell ref="E337:E341"/>
    <mergeCell ref="N342:N346"/>
    <mergeCell ref="D342:D346"/>
    <mergeCell ref="C342:C346"/>
    <mergeCell ref="M347:M351"/>
    <mergeCell ref="C357:C361"/>
    <mergeCell ref="E352:E356"/>
    <mergeCell ref="B352:B356"/>
    <mergeCell ref="B367:B371"/>
    <mergeCell ref="N367:N371"/>
    <mergeCell ref="D367:D371"/>
    <mergeCell ref="B372:B376"/>
    <mergeCell ref="C372:C376"/>
    <mergeCell ref="M372:M376"/>
    <mergeCell ref="D372:D376"/>
    <mergeCell ref="E372:E376"/>
    <mergeCell ref="M367:M371"/>
    <mergeCell ref="C367:C371"/>
    <mergeCell ref="E367:E371"/>
    <mergeCell ref="B215:B219"/>
    <mergeCell ref="N230:N234"/>
    <mergeCell ref="E245:E249"/>
    <mergeCell ref="B230:B234"/>
    <mergeCell ref="C188:C192"/>
    <mergeCell ref="N193:N197"/>
    <mergeCell ref="D203:D207"/>
    <mergeCell ref="D347:D351"/>
    <mergeCell ref="C337:C341"/>
    <mergeCell ref="C347:C351"/>
    <mergeCell ref="M352:M356"/>
    <mergeCell ref="D357:D361"/>
    <mergeCell ref="E347:E351"/>
    <mergeCell ref="C352:C356"/>
    <mergeCell ref="M332:M336"/>
    <mergeCell ref="N347:N351"/>
    <mergeCell ref="C332:C336"/>
    <mergeCell ref="N337:N341"/>
    <mergeCell ref="E332:E336"/>
    <mergeCell ref="N357:N361"/>
    <mergeCell ref="M342:M346"/>
    <mergeCell ref="N332:N336"/>
    <mergeCell ref="N123:N127"/>
    <mergeCell ref="D123:D127"/>
    <mergeCell ref="N245:N249"/>
    <mergeCell ref="N210:N214"/>
    <mergeCell ref="B210:B214"/>
    <mergeCell ref="D215:D219"/>
    <mergeCell ref="D210:D214"/>
    <mergeCell ref="E210:E214"/>
    <mergeCell ref="E215:E219"/>
    <mergeCell ref="B209:N209"/>
    <mergeCell ref="E220:E224"/>
    <mergeCell ref="B198:B202"/>
    <mergeCell ref="M203:M207"/>
    <mergeCell ref="C215:C219"/>
    <mergeCell ref="N203:N207"/>
    <mergeCell ref="N188:N192"/>
    <mergeCell ref="E198:E202"/>
    <mergeCell ref="D173:D177"/>
    <mergeCell ref="M163:M167"/>
    <mergeCell ref="B163:B167"/>
    <mergeCell ref="M230:M234"/>
    <mergeCell ref="B225:B229"/>
    <mergeCell ref="D235:D239"/>
    <mergeCell ref="M220:M224"/>
    <mergeCell ref="N86:N90"/>
    <mergeCell ref="E96:E100"/>
    <mergeCell ref="C81:C85"/>
    <mergeCell ref="M173:M177"/>
    <mergeCell ref="B173:B177"/>
    <mergeCell ref="C168:C172"/>
    <mergeCell ref="N138:N142"/>
    <mergeCell ref="C128:C132"/>
    <mergeCell ref="M128:M132"/>
    <mergeCell ref="D133:D137"/>
    <mergeCell ref="E133:E137"/>
    <mergeCell ref="E128:E132"/>
    <mergeCell ref="B153:B157"/>
    <mergeCell ref="N158:N162"/>
    <mergeCell ref="D168:D172"/>
    <mergeCell ref="D163:D167"/>
    <mergeCell ref="E163:E167"/>
    <mergeCell ref="E168:E172"/>
    <mergeCell ref="B128:B132"/>
    <mergeCell ref="M81:M85"/>
    <mergeCell ref="E113:E117"/>
    <mergeCell ref="C96:C100"/>
    <mergeCell ref="D86:D90"/>
    <mergeCell ref="D101:D105"/>
    <mergeCell ref="C235:C239"/>
    <mergeCell ref="E225:E229"/>
    <mergeCell ref="C305:C309"/>
    <mergeCell ref="B311:N311"/>
    <mergeCell ref="D285:D289"/>
    <mergeCell ref="M275:M279"/>
    <mergeCell ref="B275:B279"/>
    <mergeCell ref="C270:C274"/>
    <mergeCell ref="D270:D274"/>
    <mergeCell ref="B235:B239"/>
    <mergeCell ref="E235:E239"/>
    <mergeCell ref="C295:C299"/>
    <mergeCell ref="E295:E299"/>
    <mergeCell ref="C230:C234"/>
    <mergeCell ref="M235:M239"/>
    <mergeCell ref="D245:D249"/>
    <mergeCell ref="M240:M244"/>
    <mergeCell ref="C245:C249"/>
    <mergeCell ref="M265:M269"/>
    <mergeCell ref="D250:D254"/>
    <mergeCell ref="C265:C269"/>
    <mergeCell ref="C275:C279"/>
    <mergeCell ref="D305:D309"/>
    <mergeCell ref="D230:D234"/>
    <mergeCell ref="G3:G4"/>
    <mergeCell ref="N101:N105"/>
    <mergeCell ref="B51:B55"/>
    <mergeCell ref="M61:M65"/>
    <mergeCell ref="E66:E70"/>
    <mergeCell ref="D56:D60"/>
    <mergeCell ref="N56:N60"/>
    <mergeCell ref="N96:N100"/>
    <mergeCell ref="C91:C95"/>
    <mergeCell ref="E101:E105"/>
    <mergeCell ref="M91:M95"/>
    <mergeCell ref="N91:N95"/>
    <mergeCell ref="E56:E60"/>
    <mergeCell ref="M51:M55"/>
    <mergeCell ref="E51:E55"/>
    <mergeCell ref="M101:M105"/>
    <mergeCell ref="B96:B100"/>
    <mergeCell ref="E76:E80"/>
    <mergeCell ref="M86:M90"/>
    <mergeCell ref="D96:D100"/>
    <mergeCell ref="B91:B95"/>
    <mergeCell ref="B81:B85"/>
    <mergeCell ref="N66:N70"/>
    <mergeCell ref="M96:M100"/>
    <mergeCell ref="K4:L4"/>
    <mergeCell ref="E16:E20"/>
    <mergeCell ref="B11:B15"/>
    <mergeCell ref="N11:N15"/>
    <mergeCell ref="M31:M35"/>
    <mergeCell ref="E41:E45"/>
    <mergeCell ref="D36:D40"/>
    <mergeCell ref="D31:D35"/>
    <mergeCell ref="B31:B35"/>
    <mergeCell ref="B26:B30"/>
    <mergeCell ref="D16:D20"/>
    <mergeCell ref="M4:N4"/>
    <mergeCell ref="B6:B10"/>
    <mergeCell ref="N41:N45"/>
    <mergeCell ref="M26:M30"/>
    <mergeCell ref="C16:C20"/>
    <mergeCell ref="D26:D30"/>
    <mergeCell ref="E21:E25"/>
    <mergeCell ref="C21:C25"/>
    <mergeCell ref="B41:B45"/>
    <mergeCell ref="N6:N10"/>
    <mergeCell ref="D11:D15"/>
    <mergeCell ref="H3:H4"/>
    <mergeCell ref="F3:F4"/>
    <mergeCell ref="N46:N50"/>
    <mergeCell ref="D91:D95"/>
    <mergeCell ref="D51:D55"/>
    <mergeCell ref="M46:M50"/>
    <mergeCell ref="B1:N1"/>
    <mergeCell ref="N153:N157"/>
    <mergeCell ref="D143:D147"/>
    <mergeCell ref="B148:B152"/>
    <mergeCell ref="N118:N122"/>
    <mergeCell ref="B108:B112"/>
    <mergeCell ref="M123:M127"/>
    <mergeCell ref="D113:D117"/>
    <mergeCell ref="N113:N117"/>
    <mergeCell ref="E86:E90"/>
    <mergeCell ref="B76:B80"/>
    <mergeCell ref="D76:D80"/>
    <mergeCell ref="C86:C90"/>
    <mergeCell ref="E81:E85"/>
    <mergeCell ref="D81:D85"/>
    <mergeCell ref="B138:B142"/>
    <mergeCell ref="N143:N147"/>
    <mergeCell ref="E148:E152"/>
    <mergeCell ref="B133:B137"/>
    <mergeCell ref="B86:B90"/>
    <mergeCell ref="M66:M70"/>
    <mergeCell ref="C51:C55"/>
    <mergeCell ref="B56:B60"/>
    <mergeCell ref="N51:N55"/>
    <mergeCell ref="N61:N65"/>
    <mergeCell ref="D71:D75"/>
    <mergeCell ref="C56:C60"/>
    <mergeCell ref="B66:B70"/>
    <mergeCell ref="N81:N85"/>
    <mergeCell ref="C76:C80"/>
    <mergeCell ref="M76:M80"/>
    <mergeCell ref="N76:N80"/>
    <mergeCell ref="M71:M75"/>
    <mergeCell ref="N71:N75"/>
    <mergeCell ref="C71:C75"/>
    <mergeCell ref="M56:M60"/>
    <mergeCell ref="E71:E75"/>
    <mergeCell ref="D66:D70"/>
    <mergeCell ref="B61:B65"/>
    <mergeCell ref="C61:C65"/>
    <mergeCell ref="D61:D65"/>
    <mergeCell ref="E61:E65"/>
    <mergeCell ref="C66:C70"/>
    <mergeCell ref="D46:D50"/>
    <mergeCell ref="C46:C50"/>
    <mergeCell ref="B36:B40"/>
    <mergeCell ref="C31:C35"/>
    <mergeCell ref="B21:B25"/>
    <mergeCell ref="M36:M40"/>
    <mergeCell ref="C36:C40"/>
    <mergeCell ref="M41:M45"/>
    <mergeCell ref="E36:E40"/>
    <mergeCell ref="C41:C45"/>
    <mergeCell ref="B46:B50"/>
    <mergeCell ref="E46:E50"/>
    <mergeCell ref="B2:N2"/>
    <mergeCell ref="E11:E15"/>
    <mergeCell ref="D41:D45"/>
    <mergeCell ref="N31:N35"/>
    <mergeCell ref="E26:E30"/>
    <mergeCell ref="C26:C30"/>
    <mergeCell ref="M11:M15"/>
    <mergeCell ref="D3:E4"/>
    <mergeCell ref="B5:N5"/>
    <mergeCell ref="E31:E35"/>
    <mergeCell ref="M16:M20"/>
    <mergeCell ref="B16:B20"/>
    <mergeCell ref="N21:N25"/>
    <mergeCell ref="N36:N40"/>
    <mergeCell ref="D21:D25"/>
    <mergeCell ref="M21:M25"/>
    <mergeCell ref="C11:C15"/>
    <mergeCell ref="C6:C10"/>
    <mergeCell ref="D6:D10"/>
    <mergeCell ref="E6:E10"/>
    <mergeCell ref="M6:M10"/>
    <mergeCell ref="N16:N20"/>
    <mergeCell ref="B3:B4"/>
    <mergeCell ref="C3:C4"/>
    <mergeCell ref="I3:N3"/>
    <mergeCell ref="I4:J4"/>
    <mergeCell ref="B300:B304"/>
    <mergeCell ref="M317:M321"/>
    <mergeCell ref="N305:N309"/>
    <mergeCell ref="D317:D321"/>
    <mergeCell ref="M305:M309"/>
    <mergeCell ref="M245:M249"/>
    <mergeCell ref="C255:C259"/>
    <mergeCell ref="M250:M254"/>
    <mergeCell ref="E250:E254"/>
    <mergeCell ref="E255:E259"/>
    <mergeCell ref="B250:B254"/>
    <mergeCell ref="D225:D229"/>
    <mergeCell ref="M215:M219"/>
    <mergeCell ref="B220:B224"/>
    <mergeCell ref="N168:N172"/>
    <mergeCell ref="C163:C167"/>
    <mergeCell ref="C173:C177"/>
    <mergeCell ref="N215:N219"/>
    <mergeCell ref="C210:C214"/>
    <mergeCell ref="D220:D224"/>
    <mergeCell ref="N198:N202"/>
    <mergeCell ref="B71:B75"/>
    <mergeCell ref="E91:E95"/>
    <mergeCell ref="B107:J107"/>
    <mergeCell ref="B203:B207"/>
    <mergeCell ref="D118:D122"/>
    <mergeCell ref="B101:B105"/>
    <mergeCell ref="E108:E112"/>
    <mergeCell ref="C101:C105"/>
    <mergeCell ref="C113:C117"/>
    <mergeCell ref="D108:D112"/>
    <mergeCell ref="B183:B187"/>
    <mergeCell ref="B123:B127"/>
    <mergeCell ref="M148:M152"/>
    <mergeCell ref="D128:D132"/>
    <mergeCell ref="E118:E122"/>
    <mergeCell ref="C108:C112"/>
    <mergeCell ref="M113:M117"/>
    <mergeCell ref="M108:M112"/>
    <mergeCell ref="B178:B182"/>
    <mergeCell ref="E178:E182"/>
    <mergeCell ref="C178:C182"/>
    <mergeCell ref="C118:C122"/>
    <mergeCell ref="B118:B122"/>
    <mergeCell ref="N108:N112"/>
    <mergeCell ref="E123:E127"/>
    <mergeCell ref="B143:B147"/>
    <mergeCell ref="N290:N294"/>
    <mergeCell ref="E260:E264"/>
    <mergeCell ref="C240:C244"/>
    <mergeCell ref="B255:B259"/>
    <mergeCell ref="B188:B192"/>
    <mergeCell ref="M188:M192"/>
    <mergeCell ref="E203:E207"/>
    <mergeCell ref="M158:M162"/>
    <mergeCell ref="C153:C157"/>
    <mergeCell ref="M153:M157"/>
    <mergeCell ref="D158:D162"/>
    <mergeCell ref="C158:C162"/>
    <mergeCell ref="E153:E157"/>
    <mergeCell ref="D178:D182"/>
    <mergeCell ref="M168:M172"/>
    <mergeCell ref="N173:N177"/>
    <mergeCell ref="B168:B172"/>
    <mergeCell ref="B193:B197"/>
    <mergeCell ref="M178:M182"/>
    <mergeCell ref="E173:E177"/>
    <mergeCell ref="N270:N274"/>
    <mergeCell ref="N26:N30"/>
    <mergeCell ref="N265:N269"/>
    <mergeCell ref="B245:B249"/>
    <mergeCell ref="E230:E234"/>
    <mergeCell ref="C220:C224"/>
    <mergeCell ref="N163:N167"/>
    <mergeCell ref="D153:D157"/>
    <mergeCell ref="B158:B162"/>
    <mergeCell ref="B113:B117"/>
    <mergeCell ref="M118:M122"/>
    <mergeCell ref="C123:C127"/>
    <mergeCell ref="C183:C187"/>
    <mergeCell ref="M183:M187"/>
    <mergeCell ref="C198:C202"/>
    <mergeCell ref="E183:E187"/>
    <mergeCell ref="D188:D192"/>
    <mergeCell ref="E188:E192"/>
    <mergeCell ref="N183:N187"/>
    <mergeCell ref="N178:N182"/>
    <mergeCell ref="C138:C142"/>
    <mergeCell ref="M143:M147"/>
    <mergeCell ref="D148:D152"/>
    <mergeCell ref="E138:E142"/>
    <mergeCell ref="C143:C147"/>
  </mergeCells>
  <dataValidations count="92">
    <dataValidation type="list" allowBlank="1" showInputMessage="1" showErrorMessage="1" sqref="D11">
      <formula1>"Y,T,Y/T"</formula1>
    </dataValidation>
    <dataValidation type="list" allowBlank="1" showInputMessage="1" showErrorMessage="1" sqref="D46">
      <formula1>"Y,T,Y/T"</formula1>
    </dataValidation>
    <dataValidation type="list" allowBlank="1" showInputMessage="1" showErrorMessage="1" sqref="D36">
      <formula1>"Y,T,Y/T"</formula1>
    </dataValidation>
    <dataValidation type="list" allowBlank="1" showInputMessage="1" showErrorMessage="1" sqref="D26">
      <formula1>"Y,T,Y/T"</formula1>
    </dataValidation>
    <dataValidation type="list" allowBlank="1" showInputMessage="1" showErrorMessage="1" sqref="D6">
      <formula1>"Y,T,Y/T"</formula1>
    </dataValidation>
    <dataValidation type="list" allowBlank="1" showInputMessage="1" showErrorMessage="1" sqref="D153">
      <formula1>"Y,T,Y/T"</formula1>
    </dataValidation>
    <dataValidation type="list" allowBlank="1" showInputMessage="1" showErrorMessage="1" sqref="D210">
      <formula1>"Y,T,Y/T"</formula1>
    </dataValidation>
    <dataValidation type="list" allowBlank="1" showInputMessage="1" showErrorMessage="1" sqref="D31">
      <formula1>"Y,T,Y/T"</formula1>
    </dataValidation>
    <dataValidation type="list" allowBlank="1" showInputMessage="1" showErrorMessage="1" sqref="D96">
      <formula1>"Y,T,Y/T"</formula1>
    </dataValidation>
    <dataValidation type="list" allowBlank="1" showInputMessage="1" showErrorMessage="1" sqref="I108:I207">
      <formula1>"Y,T,Y/T"</formula1>
    </dataValidation>
    <dataValidation type="list" allowBlank="1" showInputMessage="1" showErrorMessage="1" sqref="K6:K105">
      <formula1>"Y,T,Y/T"</formula1>
    </dataValidation>
    <dataValidation type="list" allowBlank="1" showInputMessage="1" showErrorMessage="1" sqref="I6:I105">
      <formula1>"Y,T,Y/T"</formula1>
    </dataValidation>
    <dataValidation type="list" allowBlank="1" showInputMessage="1" showErrorMessage="1" sqref="M6:M105">
      <formula1>"Y,T,Y/T"</formula1>
    </dataValidation>
    <dataValidation type="list" allowBlank="1" showInputMessage="1" showErrorMessage="1" sqref="K210:K309">
      <formula1>"Y,T,Y/T"</formula1>
    </dataValidation>
    <dataValidation type="list" allowBlank="1" showInputMessage="1" showErrorMessage="1" sqref="I210:I309">
      <formula1>"Y,T,Y/T"</formula1>
    </dataValidation>
    <dataValidation type="list" allowBlank="1" showInputMessage="1" showErrorMessage="1" sqref="M312:M411">
      <formula1>"Y,T,Y/T"</formula1>
    </dataValidation>
    <dataValidation type="list" allowBlank="1" showInputMessage="1" showErrorMessage="1" sqref="D16">
      <formula1>"Y,T,Y/T"</formula1>
    </dataValidation>
    <dataValidation type="list" allowBlank="1" showInputMessage="1" showErrorMessage="1" sqref="D66">
      <formula1>"Y,T,Y/T"</formula1>
    </dataValidation>
    <dataValidation type="list" allowBlank="1" showInputMessage="1" showErrorMessage="1" sqref="D56">
      <formula1>"Y,T,Y/T"</formula1>
    </dataValidation>
    <dataValidation type="list" allowBlank="1" showInputMessage="1" showErrorMessage="1" sqref="D41">
      <formula1>"Y,T,Y/T"</formula1>
    </dataValidation>
    <dataValidation type="list" allowBlank="1" showInputMessage="1" showErrorMessage="1" sqref="D332">
      <formula1>"Y,T,Y/T"</formula1>
    </dataValidation>
    <dataValidation type="list" allowBlank="1" showInputMessage="1" showErrorMessage="1" sqref="D402">
      <formula1>"Y,T,Y/T"</formula1>
    </dataValidation>
    <dataValidation type="list" allowBlank="1" showInputMessage="1" showErrorMessage="1" sqref="D392">
      <formula1>"Y,T,Y/T"</formula1>
    </dataValidation>
    <dataValidation type="list" allowBlank="1" showInputMessage="1" showErrorMessage="1" sqref="D367">
      <formula1>"Y,T,Y/T"</formula1>
    </dataValidation>
    <dataValidation type="list" allowBlank="1" showInputMessage="1" showErrorMessage="1" sqref="I312:I411">
      <formula1>"Y,T,Y/T"</formula1>
    </dataValidation>
    <dataValidation type="list" allowBlank="1" showInputMessage="1" showErrorMessage="1" sqref="K312:K411">
      <formula1>"Y,T,Y/T"</formula1>
    </dataValidation>
    <dataValidation type="list" allowBlank="1" showInputMessage="1" showErrorMessage="1" sqref="D215">
      <formula1>"Y,T,Y/T"</formula1>
    </dataValidation>
    <dataValidation type="list" allowBlank="1" showInputMessage="1" showErrorMessage="1" sqref="D270">
      <formula1>"Y,T,Y/T"</formula1>
    </dataValidation>
    <dataValidation type="list" allowBlank="1" showInputMessage="1" showErrorMessage="1" sqref="D295">
      <formula1>"Y,T,Y/T"</formula1>
    </dataValidation>
    <dataValidation type="list" allowBlank="1" showInputMessage="1" showErrorMessage="1" sqref="D352">
      <formula1>"Y,T,Y/T"</formula1>
    </dataValidation>
    <dataValidation type="list" allowBlank="1" showInputMessage="1" showErrorMessage="1" sqref="D250">
      <formula1>"Y,T,Y/T"</formula1>
    </dataValidation>
    <dataValidation type="list" allowBlank="1" showInputMessage="1" showErrorMessage="1" sqref="D322">
      <formula1>"Y,T,Y/T"</formula1>
    </dataValidation>
    <dataValidation type="list" allowBlank="1" showInputMessage="1" showErrorMessage="1" sqref="D312">
      <formula1>"Y,T,Y/T"</formula1>
    </dataValidation>
    <dataValidation type="list" allowBlank="1" showInputMessage="1" showErrorMessage="1" sqref="D285">
      <formula1>"Y,T,Y/T"</formula1>
    </dataValidation>
    <dataValidation type="list" allowBlank="1" showInputMessage="1" showErrorMessage="1" sqref="D245">
      <formula1>"Y,T,Y/T"</formula1>
    </dataValidation>
    <dataValidation type="list" allowBlank="1" showInputMessage="1" showErrorMessage="1" sqref="D300">
      <formula1>"Y,T,Y/T"</formula1>
    </dataValidation>
    <dataValidation type="list" allowBlank="1" showInputMessage="1" showErrorMessage="1" sqref="D265">
      <formula1>"Y,T,Y/T"</formula1>
    </dataValidation>
    <dataValidation type="list" allowBlank="1" showInputMessage="1" showErrorMessage="1" sqref="D275">
      <formula1>"Y,T,Y/T"</formula1>
    </dataValidation>
    <dataValidation type="list" allowBlank="1" showInputMessage="1" showErrorMessage="1" sqref="D235">
      <formula1>"Y,T,Y/T"</formula1>
    </dataValidation>
    <dataValidation type="list" allowBlank="1" showInputMessage="1" showErrorMessage="1" sqref="D290">
      <formula1>"Y,T,Y/T"</formula1>
    </dataValidation>
    <dataValidation type="list" allowBlank="1" showInputMessage="1" showErrorMessage="1" sqref="D317">
      <formula1>"Y,T,Y/T"</formula1>
    </dataValidation>
    <dataValidation type="list" allowBlank="1" showInputMessage="1" showErrorMessage="1" sqref="D372">
      <formula1>"Y,T,Y/T"</formula1>
    </dataValidation>
    <dataValidation type="list" allowBlank="1" showInputMessage="1" showErrorMessage="1" sqref="D407">
      <formula1>"Y,T,Y/T"</formula1>
    </dataValidation>
    <dataValidation type="list" allowBlank="1" showInputMessage="1" showErrorMessage="1" sqref="D337">
      <formula1>"Y,T,Y/T"</formula1>
    </dataValidation>
    <dataValidation type="list" allowBlank="1" showInputMessage="1" showErrorMessage="1" sqref="D397">
      <formula1>"Y,T,Y/T"</formula1>
    </dataValidation>
    <dataValidation type="list" allowBlank="1" showInputMessage="1" showErrorMessage="1" sqref="D377">
      <formula1>"Y,T,Y/T"</formula1>
    </dataValidation>
    <dataValidation type="list" allowBlank="1" showInputMessage="1" showErrorMessage="1" sqref="D387">
      <formula1>"Y,T,Y/T"</formula1>
    </dataValidation>
    <dataValidation type="list" allowBlank="1" showInputMessage="1" showErrorMessage="1" sqref="D51">
      <formula1>"Y,T,Y/T"</formula1>
    </dataValidation>
    <dataValidation type="list" allowBlank="1" showInputMessage="1" showErrorMessage="1" sqref="K108:K207">
      <formula1>"Y,T,Y/T"</formula1>
    </dataValidation>
    <dataValidation type="list" allowBlank="1" showInputMessage="1" showErrorMessage="1" sqref="D91">
      <formula1>"Y,T,Y/T"</formula1>
    </dataValidation>
    <dataValidation type="list" allowBlank="1" showInputMessage="1" showErrorMessage="1" sqref="D81">
      <formula1>"Y,T,Y/T"</formula1>
    </dataValidation>
    <dataValidation type="list" allowBlank="1" showInputMessage="1" showErrorMessage="1" sqref="D76">
      <formula1>"Y,T,Y/T"</formula1>
    </dataValidation>
    <dataValidation type="list" allowBlank="1" showInputMessage="1" showErrorMessage="1" sqref="D71">
      <formula1>"Y,T,Y/T"</formula1>
    </dataValidation>
    <dataValidation type="list" allowBlank="1" showInputMessage="1" showErrorMessage="1" sqref="D101">
      <formula1>"Y,T,Y/T"</formula1>
    </dataValidation>
    <dataValidation type="list" allowBlank="1" showInputMessage="1" showErrorMessage="1" sqref="D21">
      <formula1>"Y,T,Y/T"</formula1>
    </dataValidation>
    <dataValidation type="list" allowBlank="1" showInputMessage="1" showErrorMessage="1" sqref="D138">
      <formula1>"Y,T,Y/T"</formula1>
    </dataValidation>
    <dataValidation type="list" allowBlank="1" showInputMessage="1" showErrorMessage="1" sqref="M108:M207">
      <formula1>"Y,T,Y/T"</formula1>
    </dataValidation>
    <dataValidation type="list" allowBlank="1" showInputMessage="1" showErrorMessage="1" sqref="D61">
      <formula1>"Y,T,Y/T"</formula1>
    </dataValidation>
    <dataValidation type="list" allowBlank="1" showInputMessage="1" showErrorMessage="1" sqref="M210:M309">
      <formula1>"Y,T,Y/T"</formula1>
    </dataValidation>
    <dataValidation type="list" allowBlank="1" showInputMessage="1" showErrorMessage="1" sqref="D163">
      <formula1>"Y,T,Y/T"</formula1>
    </dataValidation>
    <dataValidation type="list" allowBlank="1" showInputMessage="1" showErrorMessage="1" sqref="D220">
      <formula1>"Y,T,Y/T"</formula1>
    </dataValidation>
    <dataValidation type="list" allowBlank="1" showInputMessage="1" showErrorMessage="1" sqref="D183">
      <formula1>"Y,T,Y/T"</formula1>
    </dataValidation>
    <dataValidation type="list" allowBlank="1" showInputMessage="1" showErrorMessage="1" sqref="D193">
      <formula1>"Y,T,Y/T"</formula1>
    </dataValidation>
    <dataValidation type="list" allowBlank="1" showInputMessage="1" showErrorMessage="1" sqref="D327">
      <formula1>"Y,T,Y/T"</formula1>
    </dataValidation>
    <dataValidation type="list" allowBlank="1" showInputMessage="1" showErrorMessage="1" sqref="D382">
      <formula1>"Y,T,Y/T"</formula1>
    </dataValidation>
    <dataValidation type="list" allowBlank="1" showInputMessage="1" showErrorMessage="1" sqref="D347">
      <formula1>"Y,T,Y/T"</formula1>
    </dataValidation>
    <dataValidation type="list" allowBlank="1" showInputMessage="1" showErrorMessage="1" sqref="D357">
      <formula1>"Y,T,Y/T"</formula1>
    </dataValidation>
    <dataValidation type="list" allowBlank="1" showInputMessage="1" showErrorMessage="1" sqref="D143">
      <formula1>"Y,T,Y/T"</formula1>
    </dataValidation>
    <dataValidation type="list" allowBlank="1" showInputMessage="1" showErrorMessage="1" sqref="D198">
      <formula1>"Y,T,Y/T"</formula1>
    </dataValidation>
    <dataValidation type="list" allowBlank="1" showInputMessage="1" showErrorMessage="1" sqref="D305">
      <formula1>"Y,T,Y/T"</formula1>
    </dataValidation>
    <dataValidation type="list" allowBlank="1" showInputMessage="1" showErrorMessage="1" sqref="D362">
      <formula1>"Y,T,Y/T"</formula1>
    </dataValidation>
    <dataValidation type="list" allowBlank="1" showInputMessage="1" showErrorMessage="1" sqref="D118">
      <formula1>"Y,T,Y/T"</formula1>
    </dataValidation>
    <dataValidation type="list" allowBlank="1" showInputMessage="1" showErrorMessage="1" sqref="D178">
      <formula1>"Y,T,Y/T"</formula1>
    </dataValidation>
    <dataValidation type="list" allowBlank="1" showInputMessage="1" showErrorMessage="1" sqref="D255">
      <formula1>"Y,T,Y/T"</formula1>
    </dataValidation>
    <dataValidation type="list" allowBlank="1" showInputMessage="1" showErrorMessage="1" sqref="D342">
      <formula1>"Y,T,Y/T"</formula1>
    </dataValidation>
    <dataValidation type="list" allowBlank="1" showInputMessage="1" showErrorMessage="1" sqref="D113">
      <formula1>"Y,T,Y/T"</formula1>
    </dataValidation>
    <dataValidation type="list" allowBlank="1" showInputMessage="1" showErrorMessage="1" sqref="D158">
      <formula1>"Y,T,Y/T"</formula1>
    </dataValidation>
    <dataValidation type="list" allowBlank="1" showInputMessage="1" showErrorMessage="1" sqref="D133">
      <formula1>"Y,T,Y/T"</formula1>
    </dataValidation>
    <dataValidation type="list" allowBlank="1" showInputMessage="1" showErrorMessage="1" sqref="D123">
      <formula1>"Y,T,Y/T"</formula1>
    </dataValidation>
    <dataValidation type="list" allowBlank="1" showInputMessage="1" showErrorMessage="1" sqref="D108">
      <formula1>"Y,T,Y/T"</formula1>
    </dataValidation>
    <dataValidation type="list" allowBlank="1" showInputMessage="1" showErrorMessage="1" sqref="D225">
      <formula1>"Y,T,Y/T"</formula1>
    </dataValidation>
    <dataValidation type="list" allowBlank="1" showInputMessage="1" showErrorMessage="1" sqref="D280">
      <formula1>"Y,T,Y/T"</formula1>
    </dataValidation>
    <dataValidation type="list" allowBlank="1" showInputMessage="1" showErrorMessage="1" sqref="D128">
      <formula1>"Y,T,Y/T"</formula1>
    </dataValidation>
    <dataValidation type="list" allowBlank="1" showInputMessage="1" showErrorMessage="1" sqref="D188">
      <formula1>"Y,T,Y/T"</formula1>
    </dataValidation>
    <dataValidation type="list" allowBlank="1" showInputMessage="1" showErrorMessage="1" sqref="D168">
      <formula1>"Y,T,Y/T"</formula1>
    </dataValidation>
    <dataValidation type="list" allowBlank="1" showInputMessage="1" showErrorMessage="1" sqref="D240">
      <formula1>"Y,T,Y/T"</formula1>
    </dataValidation>
    <dataValidation type="list" allowBlank="1" showInputMessage="1" showErrorMessage="1" sqref="D230">
      <formula1>"Y,T,Y/T"</formula1>
    </dataValidation>
    <dataValidation type="list" allowBlank="1" showInputMessage="1" showErrorMessage="1" sqref="D203">
      <formula1>"Y,T,Y/T"</formula1>
    </dataValidation>
    <dataValidation type="list" allowBlank="1" showInputMessage="1" showErrorMessage="1" sqref="D86">
      <formula1>"Y,T,Y/T"</formula1>
    </dataValidation>
    <dataValidation type="list" allowBlank="1" showInputMessage="1" showErrorMessage="1" sqref="D148">
      <formula1>"Y,T,Y/T"</formula1>
    </dataValidation>
    <dataValidation type="list" allowBlank="1" showInputMessage="1" showErrorMessage="1" sqref="D173">
      <formula1>"Y,T,Y/T"</formula1>
    </dataValidation>
    <dataValidation type="list" allowBlank="1" showInputMessage="1" showErrorMessage="1" sqref="D260">
      <formula1>"Y,T,Y/T"</formula1>
    </dataValidation>
  </dataValidations>
  <pageMargins left="0.25" right="0.25" top="0.75" bottom="0.75" header="0.3" footer="0.3"/>
  <pageSetup paperSize="9" scale="2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5"/>
  <sheetViews>
    <sheetView workbookViewId="0">
      <selection activeCell="C1" sqref="C1"/>
    </sheetView>
  </sheetViews>
  <sheetFormatPr defaultColWidth="10" defaultRowHeight="12.75"/>
  <cols>
    <col min="3" max="3" width="11.7109375" customWidth="1"/>
  </cols>
  <sheetData>
    <row r="1" spans="1:3">
      <c r="A1">
        <f>DISDUKCAPIL!A1</f>
        <v>0</v>
      </c>
      <c r="B1" s="56" t="e">
        <v>#NAME?</v>
      </c>
      <c r="C1" t="e">
        <f>MID(B1,2,LEN(B1)-4)</f>
        <v>#NAME?</v>
      </c>
    </row>
    <row r="2" spans="1:3">
      <c r="A2">
        <f>'2.3 (pariwisata)'!A1</f>
        <v>0</v>
      </c>
      <c r="B2" s="56" t="e">
        <v>#NAME?</v>
      </c>
      <c r="C2" t="e">
        <f t="shared" ref="C2:C45" si="0">MID(B2,2,LEN(B2)-4)</f>
        <v>#NAME?</v>
      </c>
    </row>
    <row r="3" spans="1:3">
      <c r="A3">
        <f>'3'!A1</f>
        <v>0</v>
      </c>
      <c r="B3" s="56" t="e">
        <v>#NAME?</v>
      </c>
      <c r="C3" t="e">
        <f t="shared" si="0"/>
        <v>#NAME?</v>
      </c>
    </row>
    <row r="4" spans="1:3">
      <c r="A4">
        <f>'4'!A1</f>
        <v>0</v>
      </c>
      <c r="B4" s="56" t="e">
        <v>#NAME?</v>
      </c>
      <c r="C4" t="e">
        <f t="shared" si="0"/>
        <v>#NAME?</v>
      </c>
    </row>
    <row r="5" spans="1:3">
      <c r="A5">
        <f>'5'!A1</f>
        <v>0</v>
      </c>
      <c r="B5" s="56" t="e">
        <v>#NAME?</v>
      </c>
      <c r="C5" t="e">
        <f t="shared" si="0"/>
        <v>#NAME?</v>
      </c>
    </row>
    <row r="6" spans="1:3">
      <c r="A6">
        <f>'6'!A1</f>
        <v>0</v>
      </c>
      <c r="B6" s="56" t="e">
        <v>#NAME?</v>
      </c>
      <c r="C6" t="e">
        <f t="shared" si="0"/>
        <v>#NAME?</v>
      </c>
    </row>
    <row r="7" spans="1:3">
      <c r="A7">
        <f>'7'!A1</f>
        <v>0</v>
      </c>
      <c r="B7" s="56" t="e">
        <v>#NAME?</v>
      </c>
      <c r="C7" t="e">
        <f t="shared" si="0"/>
        <v>#NAME?</v>
      </c>
    </row>
    <row r="8" spans="1:3">
      <c r="A8">
        <f>'8'!A1</f>
        <v>0</v>
      </c>
      <c r="B8" s="56" t="e">
        <v>#NAME?</v>
      </c>
      <c r="C8" t="e">
        <f t="shared" si="0"/>
        <v>#NAME?</v>
      </c>
    </row>
    <row r="9" spans="1:3">
      <c r="A9">
        <f>'9'!A1</f>
        <v>0</v>
      </c>
      <c r="B9" s="56" t="e">
        <v>#NAME?</v>
      </c>
      <c r="C9" t="e">
        <f t="shared" si="0"/>
        <v>#NAME?</v>
      </c>
    </row>
    <row r="10" spans="1:3">
      <c r="A10">
        <f>'10'!A1</f>
        <v>0</v>
      </c>
      <c r="B10" s="56" t="e">
        <v>#NAME?</v>
      </c>
      <c r="C10" t="e">
        <f t="shared" si="0"/>
        <v>#NAME?</v>
      </c>
    </row>
    <row r="11" spans="1:3">
      <c r="A11">
        <f>'11'!A1</f>
        <v>0</v>
      </c>
      <c r="B11" s="56" t="e">
        <v>#NAME?</v>
      </c>
      <c r="C11" t="e">
        <f t="shared" si="0"/>
        <v>#NAME?</v>
      </c>
    </row>
    <row r="12" spans="1:3">
      <c r="A12">
        <f>'12'!A1</f>
        <v>0</v>
      </c>
      <c r="B12" s="56" t="e">
        <v>#NAME?</v>
      </c>
      <c r="C12" t="e">
        <f t="shared" si="0"/>
        <v>#NAME?</v>
      </c>
    </row>
    <row r="13" spans="1:3">
      <c r="A13">
        <f>'13'!A1</f>
        <v>0</v>
      </c>
      <c r="B13" s="56" t="e">
        <v>#NAME?</v>
      </c>
      <c r="C13" t="e">
        <f t="shared" si="0"/>
        <v>#NAME?</v>
      </c>
    </row>
    <row r="14" spans="1:3">
      <c r="A14">
        <f>'14'!A1</f>
        <v>0</v>
      </c>
      <c r="B14" s="56" t="e">
        <v>#NAME?</v>
      </c>
      <c r="C14" t="e">
        <f t="shared" si="0"/>
        <v>#NAME?</v>
      </c>
    </row>
    <row r="15" spans="1:3">
      <c r="A15">
        <f>'15'!A1</f>
        <v>0</v>
      </c>
      <c r="B15" s="56" t="e">
        <v>#NAME?</v>
      </c>
      <c r="C15" t="e">
        <f t="shared" si="0"/>
        <v>#NAME?</v>
      </c>
    </row>
    <row r="16" spans="1:3">
      <c r="A16">
        <f>'16'!A1</f>
        <v>0</v>
      </c>
      <c r="B16" s="56" t="e">
        <v>#NAME?</v>
      </c>
      <c r="C16" t="e">
        <f t="shared" si="0"/>
        <v>#NAME?</v>
      </c>
    </row>
    <row r="17" spans="1:3">
      <c r="A17">
        <f>'17'!A1</f>
        <v>0</v>
      </c>
      <c r="B17" s="56" t="e">
        <v>#NAME?</v>
      </c>
      <c r="C17" t="e">
        <f t="shared" si="0"/>
        <v>#NAME?</v>
      </c>
    </row>
    <row r="18" spans="1:3">
      <c r="A18">
        <f>'18'!A1</f>
        <v>0</v>
      </c>
      <c r="B18" s="56" t="e">
        <v>#NAME?</v>
      </c>
      <c r="C18" t="e">
        <f t="shared" si="0"/>
        <v>#NAME?</v>
      </c>
    </row>
    <row r="19" spans="1:3">
      <c r="A19">
        <f>'19'!A1</f>
        <v>0</v>
      </c>
      <c r="B19" s="56" t="e">
        <v>#NAME?</v>
      </c>
      <c r="C19" t="e">
        <f t="shared" si="0"/>
        <v>#NAME?</v>
      </c>
    </row>
    <row r="20" spans="1:3">
      <c r="A20">
        <f>'20'!A1</f>
        <v>0</v>
      </c>
      <c r="B20" s="56" t="e">
        <v>#NAME?</v>
      </c>
      <c r="C20" t="e">
        <f t="shared" si="0"/>
        <v>#NAME?</v>
      </c>
    </row>
    <row r="21" spans="1:3">
      <c r="A21">
        <f>'21'!A1</f>
        <v>0</v>
      </c>
      <c r="B21" s="56" t="e">
        <v>#NAME?</v>
      </c>
      <c r="C21" t="e">
        <f t="shared" si="0"/>
        <v>#NAME?</v>
      </c>
    </row>
    <row r="22" spans="1:3">
      <c r="A22">
        <f>'22'!A1</f>
        <v>0</v>
      </c>
      <c r="B22" s="56" t="e">
        <v>#NAME?</v>
      </c>
      <c r="C22" t="e">
        <f t="shared" si="0"/>
        <v>#NAME?</v>
      </c>
    </row>
    <row r="23" spans="1:3">
      <c r="A23">
        <f>'23'!A1</f>
        <v>0</v>
      </c>
      <c r="B23" s="56" t="e">
        <v>#NAME?</v>
      </c>
      <c r="C23" t="e">
        <f t="shared" si="0"/>
        <v>#NAME?</v>
      </c>
    </row>
    <row r="24" spans="1:3">
      <c r="A24">
        <f>'24'!A1</f>
        <v>0</v>
      </c>
      <c r="B24" s="56" t="e">
        <v>#NAME?</v>
      </c>
      <c r="C24" t="e">
        <f t="shared" si="0"/>
        <v>#NAME?</v>
      </c>
    </row>
    <row r="25" spans="1:3">
      <c r="A25">
        <f>'25'!A1</f>
        <v>0</v>
      </c>
      <c r="B25" s="56" t="e">
        <v>#NAME?</v>
      </c>
      <c r="C25" t="e">
        <f t="shared" si="0"/>
        <v>#NAME?</v>
      </c>
    </row>
    <row r="26" spans="1:3">
      <c r="A26">
        <f>'26'!A1</f>
        <v>0</v>
      </c>
      <c r="B26" s="56" t="e">
        <v>#NAME?</v>
      </c>
      <c r="C26" t="e">
        <f t="shared" si="0"/>
        <v>#NAME?</v>
      </c>
    </row>
    <row r="27" spans="1:3">
      <c r="A27">
        <f>'27'!A1</f>
        <v>0</v>
      </c>
      <c r="B27" s="56" t="e">
        <v>#NAME?</v>
      </c>
      <c r="C27" t="e">
        <f t="shared" si="0"/>
        <v>#NAME?</v>
      </c>
    </row>
    <row r="28" spans="1:3">
      <c r="A28">
        <f>'28'!A1</f>
        <v>0</v>
      </c>
      <c r="B28" s="56" t="e">
        <v>#NAME?</v>
      </c>
      <c r="C28" t="e">
        <f t="shared" si="0"/>
        <v>#NAME?</v>
      </c>
    </row>
    <row r="29" spans="1:3">
      <c r="A29">
        <f>'29'!A1</f>
        <v>0</v>
      </c>
      <c r="B29" s="56" t="e">
        <v>#NAME?</v>
      </c>
      <c r="C29" t="e">
        <f t="shared" si="0"/>
        <v>#NAME?</v>
      </c>
    </row>
    <row r="30" spans="1:3">
      <c r="A30">
        <f>'30'!A1</f>
        <v>0</v>
      </c>
      <c r="B30" s="56" t="e">
        <v>#NAME?</v>
      </c>
      <c r="C30" t="e">
        <f t="shared" si="0"/>
        <v>#NAME?</v>
      </c>
    </row>
    <row r="31" spans="1:3">
      <c r="A31">
        <f>'31'!A1</f>
        <v>0</v>
      </c>
      <c r="B31" s="56" t="e">
        <v>#NAME?</v>
      </c>
      <c r="C31" t="e">
        <f t="shared" si="0"/>
        <v>#NAME?</v>
      </c>
    </row>
    <row r="32" spans="1:3">
      <c r="A32">
        <f>'32'!A1</f>
        <v>0</v>
      </c>
      <c r="B32" s="56" t="e">
        <v>#NAME?</v>
      </c>
      <c r="C32" t="e">
        <f t="shared" si="0"/>
        <v>#NAME?</v>
      </c>
    </row>
    <row r="33" spans="1:3">
      <c r="A33">
        <f>'33'!A1</f>
        <v>0</v>
      </c>
      <c r="B33" s="56" t="e">
        <v>#NAME?</v>
      </c>
      <c r="C33" t="e">
        <f t="shared" si="0"/>
        <v>#NAME?</v>
      </c>
    </row>
    <row r="34" spans="1:3">
      <c r="A34">
        <f>'34'!A1</f>
        <v>0</v>
      </c>
      <c r="B34" s="56" t="e">
        <v>#NAME?</v>
      </c>
      <c r="C34" t="e">
        <f t="shared" si="0"/>
        <v>#NAME?</v>
      </c>
    </row>
    <row r="35" spans="1:3">
      <c r="A35">
        <f>'35'!A1</f>
        <v>0</v>
      </c>
      <c r="B35" s="56" t="e">
        <v>#NAME?</v>
      </c>
      <c r="C35" t="e">
        <f t="shared" si="0"/>
        <v>#NAME?</v>
      </c>
    </row>
    <row r="36" spans="1:3">
      <c r="A36">
        <f>'36'!A1</f>
        <v>0</v>
      </c>
      <c r="B36" s="56" t="e">
        <v>#NAME?</v>
      </c>
      <c r="C36" t="e">
        <f t="shared" si="0"/>
        <v>#NAME?</v>
      </c>
    </row>
    <row r="37" spans="1:3">
      <c r="A37">
        <f>'37'!A1</f>
        <v>0</v>
      </c>
      <c r="B37" s="56" t="e">
        <v>#NAME?</v>
      </c>
      <c r="C37" t="e">
        <f t="shared" si="0"/>
        <v>#NAME?</v>
      </c>
    </row>
    <row r="38" spans="1:3">
      <c r="A38">
        <f>'38'!A1</f>
        <v>0</v>
      </c>
      <c r="B38" s="56" t="e">
        <v>#NAME?</v>
      </c>
      <c r="C38" t="e">
        <f t="shared" si="0"/>
        <v>#NAME?</v>
      </c>
    </row>
    <row r="39" spans="1:3">
      <c r="A39">
        <f>'39'!A1</f>
        <v>0</v>
      </c>
      <c r="B39" s="56" t="e">
        <v>#NAME?</v>
      </c>
      <c r="C39" t="e">
        <f t="shared" si="0"/>
        <v>#NAME?</v>
      </c>
    </row>
    <row r="40" spans="1:3">
      <c r="A40">
        <f>'40'!A1</f>
        <v>0</v>
      </c>
      <c r="B40" s="56" t="e">
        <v>#NAME?</v>
      </c>
      <c r="C40" t="e">
        <f t="shared" si="0"/>
        <v>#NAME?</v>
      </c>
    </row>
    <row r="41" spans="1:3">
      <c r="A41">
        <f>'41'!A1</f>
        <v>0</v>
      </c>
      <c r="B41" s="56" t="e">
        <v>#NAME?</v>
      </c>
      <c r="C41" t="e">
        <f t="shared" si="0"/>
        <v>#NAME?</v>
      </c>
    </row>
    <row r="42" spans="1:3">
      <c r="A42">
        <f>'42'!A1</f>
        <v>0</v>
      </c>
      <c r="B42" s="56" t="e">
        <v>#NAME?</v>
      </c>
      <c r="C42" t="e">
        <f t="shared" si="0"/>
        <v>#NAME?</v>
      </c>
    </row>
    <row r="43" spans="1:3">
      <c r="A43">
        <f>'43'!A1</f>
        <v>0</v>
      </c>
      <c r="B43" s="56" t="e">
        <v>#NAME?</v>
      </c>
      <c r="C43" t="e">
        <f t="shared" si="0"/>
        <v>#NAME?</v>
      </c>
    </row>
    <row r="44" spans="1:3">
      <c r="A44">
        <f>'44'!A1</f>
        <v>0</v>
      </c>
      <c r="B44" s="56" t="e">
        <v>#NAME?</v>
      </c>
      <c r="C44" t="e">
        <f t="shared" si="0"/>
        <v>#NAME?</v>
      </c>
    </row>
    <row r="45" spans="1:3">
      <c r="A45">
        <f>'45'!A1</f>
        <v>0</v>
      </c>
      <c r="B45" s="56" t="e">
        <v>#NAME?</v>
      </c>
      <c r="C45" t="e">
        <f t="shared" si="0"/>
        <v>#NAME?</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412"/>
  <sheetViews>
    <sheetView topLeftCell="B1" zoomScale="44" workbookViewId="0">
      <pane ySplit="4" topLeftCell="A377" activePane="bottomLeft" state="frozen"/>
      <selection pane="bottomLeft" activeCell="H412" sqref="H412:L412"/>
    </sheetView>
  </sheetViews>
  <sheetFormatPr defaultColWidth="12.5703125" defaultRowHeight="12.75"/>
  <cols>
    <col min="1" max="1" width="6.42578125" style="517" hidden="1" customWidth="1"/>
    <col min="2" max="2" width="4.5703125" style="587" customWidth="1"/>
    <col min="3" max="3" width="46.5703125" style="517" customWidth="1"/>
    <col min="4" max="4" width="4.140625" style="517" customWidth="1"/>
    <col min="5" max="5" width="14.42578125" style="517" customWidth="1"/>
    <col min="6" max="6" width="4.5703125" style="517" customWidth="1"/>
    <col min="7" max="7" width="47.42578125" style="518" customWidth="1"/>
    <col min="8" max="8" width="26.5703125" style="517" customWidth="1"/>
    <col min="9" max="9" width="4.42578125" style="517" customWidth="1"/>
    <col min="10" max="10" width="16" style="517" customWidth="1"/>
    <col min="11" max="11" width="4.42578125" style="517" customWidth="1"/>
    <col min="12" max="12" width="12.42578125" style="517" customWidth="1"/>
    <col min="13" max="13" width="4.42578125" style="517" customWidth="1"/>
    <col min="14" max="14" width="11.42578125" style="517" customWidth="1"/>
    <col min="15" max="16384" width="12.5703125" style="517"/>
  </cols>
  <sheetData>
    <row r="1" spans="2:14" s="520" customFormat="1" ht="15.75">
      <c r="B1" s="868" t="s">
        <v>33</v>
      </c>
      <c r="C1" s="868"/>
      <c r="D1" s="868"/>
      <c r="E1" s="868"/>
      <c r="F1" s="868"/>
      <c r="G1" s="868"/>
      <c r="H1" s="868"/>
      <c r="I1" s="868"/>
      <c r="J1" s="868"/>
      <c r="K1" s="868"/>
      <c r="L1" s="868"/>
      <c r="M1" s="868"/>
      <c r="N1" s="868"/>
    </row>
    <row r="2" spans="2:14" s="520" customFormat="1" ht="15.75">
      <c r="B2" s="867" t="s">
        <v>681</v>
      </c>
      <c r="C2" s="867"/>
      <c r="D2" s="867"/>
      <c r="E2" s="867"/>
      <c r="F2" s="867"/>
      <c r="G2" s="867"/>
      <c r="H2" s="867"/>
      <c r="I2" s="867"/>
      <c r="J2" s="867"/>
      <c r="K2" s="867"/>
      <c r="L2" s="867"/>
      <c r="M2" s="867"/>
      <c r="N2" s="867"/>
    </row>
    <row r="3" spans="2:14" s="588" customFormat="1" ht="15.75">
      <c r="B3" s="863" t="s">
        <v>23</v>
      </c>
      <c r="C3" s="863" t="s">
        <v>503</v>
      </c>
      <c r="D3" s="869" t="s">
        <v>339</v>
      </c>
      <c r="E3" s="870"/>
      <c r="F3" s="863" t="s">
        <v>23</v>
      </c>
      <c r="G3" s="863" t="s">
        <v>504</v>
      </c>
      <c r="H3" s="863" t="s">
        <v>505</v>
      </c>
      <c r="I3" s="863" t="s">
        <v>506</v>
      </c>
      <c r="J3" s="863"/>
      <c r="K3" s="863"/>
      <c r="L3" s="863"/>
      <c r="M3" s="863"/>
      <c r="N3" s="863"/>
    </row>
    <row r="4" spans="2:14" s="588" customFormat="1" ht="15.75">
      <c r="B4" s="863"/>
      <c r="C4" s="863"/>
      <c r="D4" s="871"/>
      <c r="E4" s="872"/>
      <c r="F4" s="863"/>
      <c r="G4" s="863"/>
      <c r="H4" s="863"/>
      <c r="I4" s="863" t="s">
        <v>4</v>
      </c>
      <c r="J4" s="863"/>
      <c r="K4" s="863" t="s">
        <v>3</v>
      </c>
      <c r="L4" s="863"/>
      <c r="M4" s="863" t="s">
        <v>52</v>
      </c>
      <c r="N4" s="863"/>
    </row>
    <row r="5" spans="2:14" s="520" customFormat="1" ht="15.75">
      <c r="B5" s="864" t="s">
        <v>509</v>
      </c>
      <c r="C5" s="865"/>
      <c r="D5" s="865"/>
      <c r="E5" s="865"/>
      <c r="F5" s="865"/>
      <c r="G5" s="865"/>
      <c r="H5" s="865"/>
      <c r="I5" s="865"/>
      <c r="J5" s="865"/>
      <c r="K5" s="865"/>
      <c r="L5" s="865"/>
      <c r="M5" s="865"/>
      <c r="N5" s="866"/>
    </row>
    <row r="6" spans="2:14" ht="15.75">
      <c r="B6" s="836">
        <v>1</v>
      </c>
      <c r="C6" s="839"/>
      <c r="D6" s="857" t="s">
        <v>26</v>
      </c>
      <c r="E6" s="860" t="str">
        <f>IF(D6="Y",1,IF(D6="T",0,IF(D6="Y/T","Belum diisi","Error")))</f>
        <v>Belum diisi</v>
      </c>
      <c r="F6" s="528">
        <v>1</v>
      </c>
      <c r="G6" s="529"/>
      <c r="H6" s="589" t="str">
        <f t="shared" ref="H6:H69" si="0">IF(OR(J6="Isi Dulu",L6="Isi Dulu",J6="Isi Tujuan",L6="Isi Tujuan"),"Belum Diisi",IF(SUM(J6,L6)=2,1,IF(SUM(J6,L6)=1,0,IF(SUM(J6,L6)=0,0,"Error"))))</f>
        <v>Belum Diisi</v>
      </c>
      <c r="I6" s="590" t="s">
        <v>26</v>
      </c>
      <c r="J6" s="591" t="str">
        <f>IF($D$6="Y/T","Isi Tujuan",IF($E$6=0,0,IF(I6="Y",1,IF(I6="T",0,"Isi Dulu"))))</f>
        <v>Isi Tujuan</v>
      </c>
      <c r="K6" s="590" t="s">
        <v>26</v>
      </c>
      <c r="L6" s="591" t="str">
        <f>IF($D$6="Y/T","Isi Tujuan",IF($E$6=0,0,IF(K6="Y",1,IF(K6="T",0,"Isi Dulu"))))</f>
        <v>Isi Tujuan</v>
      </c>
      <c r="M6" s="848" t="s">
        <v>26</v>
      </c>
      <c r="N6" s="851" t="str">
        <f>IF(M6="Y",1,IF(M6="T",0,IF(M6="Y/T","Belum diisi","Error")))</f>
        <v>Belum diisi</v>
      </c>
    </row>
    <row r="7" spans="2:14" ht="15.75">
      <c r="B7" s="837"/>
      <c r="C7" s="840"/>
      <c r="D7" s="858"/>
      <c r="E7" s="861"/>
      <c r="F7" s="549">
        <v>2</v>
      </c>
      <c r="G7" s="550"/>
      <c r="H7" s="589" t="str">
        <f t="shared" si="0"/>
        <v>Belum Diisi</v>
      </c>
      <c r="I7" s="592" t="s">
        <v>26</v>
      </c>
      <c r="J7" s="593" t="str">
        <f>IF($D$6="Y/T","Isi Tujuan",IF($E$6=0,0,IF(I7="Y",1,IF(I7="T",0,"Isi Dulu"))))</f>
        <v>Isi Tujuan</v>
      </c>
      <c r="K7" s="592" t="s">
        <v>26</v>
      </c>
      <c r="L7" s="593" t="str">
        <f>IF($D$6="Y/T","Isi Tujuan",IF($E$6=0,0,IF(K7="Y",1,IF(K7="T",0,"Isi Dulu"))))</f>
        <v>Isi Tujuan</v>
      </c>
      <c r="M7" s="849"/>
      <c r="N7" s="852"/>
    </row>
    <row r="8" spans="2:14" ht="15.75">
      <c r="B8" s="837"/>
      <c r="C8" s="840"/>
      <c r="D8" s="858"/>
      <c r="E8" s="861"/>
      <c r="F8" s="549">
        <v>3</v>
      </c>
      <c r="G8" s="550"/>
      <c r="H8" s="589" t="str">
        <f t="shared" si="0"/>
        <v>Belum Diisi</v>
      </c>
      <c r="I8" s="592" t="s">
        <v>26</v>
      </c>
      <c r="J8" s="593" t="str">
        <f>IF($D$6="Y/T","Isi Tujuan",IF($E$6=0,0,IF(I8="Y",1,IF(I8="T",0,"Isi Dulu"))))</f>
        <v>Isi Tujuan</v>
      </c>
      <c r="K8" s="592" t="s">
        <v>26</v>
      </c>
      <c r="L8" s="593" t="str">
        <f>IF($D$6="Y/T","Isi Tujuan",IF($E$6=0,0,IF(K8="Y",1,IF(K8="T",0,"Isi Dulu"))))</f>
        <v>Isi Tujuan</v>
      </c>
      <c r="M8" s="849"/>
      <c r="N8" s="852"/>
    </row>
    <row r="9" spans="2:14" ht="15.75">
      <c r="B9" s="837"/>
      <c r="C9" s="840"/>
      <c r="D9" s="858"/>
      <c r="E9" s="861"/>
      <c r="F9" s="549">
        <v>4</v>
      </c>
      <c r="G9" s="550"/>
      <c r="H9" s="589" t="str">
        <f t="shared" si="0"/>
        <v>Belum Diisi</v>
      </c>
      <c r="I9" s="592" t="s">
        <v>26</v>
      </c>
      <c r="J9" s="593" t="str">
        <f>IF($D$6="Y/T","Isi Tujuan",IF($E$6=0,0,IF(I9="Y",1,IF(I9="T",0,"Isi Dulu"))))</f>
        <v>Isi Tujuan</v>
      </c>
      <c r="K9" s="592" t="s">
        <v>26</v>
      </c>
      <c r="L9" s="593" t="str">
        <f>IF($D$6="Y/T","Isi Tujuan",IF($E$6=0,0,IF(K9="Y",1,IF(K9="T",0,"Isi Dulu"))))</f>
        <v>Isi Tujuan</v>
      </c>
      <c r="M9" s="849"/>
      <c r="N9" s="852"/>
    </row>
    <row r="10" spans="2:14" ht="15.75">
      <c r="B10" s="838"/>
      <c r="C10" s="841"/>
      <c r="D10" s="859"/>
      <c r="E10" s="862"/>
      <c r="F10" s="569">
        <v>5</v>
      </c>
      <c r="G10" s="570"/>
      <c r="H10" s="594" t="str">
        <f t="shared" si="0"/>
        <v>Belum Diisi</v>
      </c>
      <c r="I10" s="595" t="s">
        <v>26</v>
      </c>
      <c r="J10" s="596" t="str">
        <f>IF($D$6="Y/T","Isi Tujuan",IF($E$6=0,0,IF(I10="Y",1,IF(I10="T",0,"Isi Dulu"))))</f>
        <v>Isi Tujuan</v>
      </c>
      <c r="K10" s="595" t="s">
        <v>26</v>
      </c>
      <c r="L10" s="596" t="str">
        <f>IF($D$6="Y/T","Isi Tujuan",IF($E$6=0,0,IF(K10="Y",1,IF(K10="T",0,"Isi Dulu"))))</f>
        <v>Isi Tujuan</v>
      </c>
      <c r="M10" s="850"/>
      <c r="N10" s="853"/>
    </row>
    <row r="11" spans="2:14" ht="15.75">
      <c r="B11" s="836">
        <v>2</v>
      </c>
      <c r="C11" s="839"/>
      <c r="D11" s="857" t="s">
        <v>26</v>
      </c>
      <c r="E11" s="860" t="str">
        <f>IF(D11="Y",1,IF(D11="T",0,IF(D11="Y/T","Belum diisi","Error")))</f>
        <v>Belum diisi</v>
      </c>
      <c r="F11" s="528">
        <v>1</v>
      </c>
      <c r="G11" s="529"/>
      <c r="H11" s="597" t="str">
        <f t="shared" si="0"/>
        <v>Belum Diisi</v>
      </c>
      <c r="I11" s="590" t="s">
        <v>26</v>
      </c>
      <c r="J11" s="591" t="str">
        <f>IF($D$11="Y/T","Isi Tujuan",IF($E$11=0,0,IF(I11="Y",1,IF(I11="T",0,"Isi Dulu"))))</f>
        <v>Isi Tujuan</v>
      </c>
      <c r="K11" s="590" t="s">
        <v>26</v>
      </c>
      <c r="L11" s="591" t="str">
        <f>IF($D$11="Y/T","Isi Tujuan",IF($E$11=0,0,IF(K11="Y",1,IF(K11="T",0,"Isi Dulu"))))</f>
        <v>Isi Tujuan</v>
      </c>
      <c r="M11" s="848" t="s">
        <v>26</v>
      </c>
      <c r="N11" s="851" t="str">
        <f>IF(M11="Y",1,IF(M11="T",0,IF(M11="Y/T","Belum diisi","Error")))</f>
        <v>Belum diisi</v>
      </c>
    </row>
    <row r="12" spans="2:14" ht="15.75">
      <c r="B12" s="837"/>
      <c r="C12" s="840"/>
      <c r="D12" s="858"/>
      <c r="E12" s="861"/>
      <c r="F12" s="549">
        <v>2</v>
      </c>
      <c r="G12" s="550"/>
      <c r="H12" s="598" t="str">
        <f t="shared" si="0"/>
        <v>Belum Diisi</v>
      </c>
      <c r="I12" s="592" t="s">
        <v>26</v>
      </c>
      <c r="J12" s="593" t="str">
        <f>IF($D$11="Y/T","Isi Tujuan",IF($E$11=0,0,IF(I12="Y",1,IF(I12="T",0,"Isi Dulu"))))</f>
        <v>Isi Tujuan</v>
      </c>
      <c r="K12" s="592" t="s">
        <v>26</v>
      </c>
      <c r="L12" s="593" t="str">
        <f>IF($D$11="Y/T","Isi Tujuan",IF($E$11=0,0,IF(K12="Y",1,IF(K12="T",0,"Isi Dulu"))))</f>
        <v>Isi Tujuan</v>
      </c>
      <c r="M12" s="849"/>
      <c r="N12" s="852"/>
    </row>
    <row r="13" spans="2:14" ht="15.75">
      <c r="B13" s="837"/>
      <c r="C13" s="840"/>
      <c r="D13" s="858"/>
      <c r="E13" s="861"/>
      <c r="F13" s="549">
        <v>3</v>
      </c>
      <c r="G13" s="550"/>
      <c r="H13" s="598" t="str">
        <f t="shared" si="0"/>
        <v>Belum Diisi</v>
      </c>
      <c r="I13" s="592" t="s">
        <v>26</v>
      </c>
      <c r="J13" s="593" t="str">
        <f>IF($D$11="Y/T","Isi Tujuan",IF($E$11=0,0,IF(I13="Y",1,IF(I13="T",0,"Isi Dulu"))))</f>
        <v>Isi Tujuan</v>
      </c>
      <c r="K13" s="592" t="s">
        <v>26</v>
      </c>
      <c r="L13" s="593" t="str">
        <f>IF($D$11="Y/T","Isi Tujuan",IF($E$11=0,0,IF(K13="Y",1,IF(K13="T",0,"Isi Dulu"))))</f>
        <v>Isi Tujuan</v>
      </c>
      <c r="M13" s="849"/>
      <c r="N13" s="852"/>
    </row>
    <row r="14" spans="2:14" ht="15.75">
      <c r="B14" s="837"/>
      <c r="C14" s="840"/>
      <c r="D14" s="858"/>
      <c r="E14" s="861"/>
      <c r="F14" s="549">
        <v>4</v>
      </c>
      <c r="G14" s="550"/>
      <c r="H14" s="598" t="str">
        <f t="shared" si="0"/>
        <v>Belum Diisi</v>
      </c>
      <c r="I14" s="592" t="s">
        <v>26</v>
      </c>
      <c r="J14" s="593" t="str">
        <f>IF($D$11="Y/T","Isi Tujuan",IF($E$11=0,0,IF(I14="Y",1,IF(I14="T",0,"Isi Dulu"))))</f>
        <v>Isi Tujuan</v>
      </c>
      <c r="K14" s="592" t="s">
        <v>26</v>
      </c>
      <c r="L14" s="593" t="str">
        <f>IF($D$11="Y/T","Isi Tujuan",IF($E$11=0,0,IF(K14="Y",1,IF(K14="T",0,"Isi Dulu"))))</f>
        <v>Isi Tujuan</v>
      </c>
      <c r="M14" s="849"/>
      <c r="N14" s="852"/>
    </row>
    <row r="15" spans="2:14" ht="15.75">
      <c r="B15" s="838"/>
      <c r="C15" s="841"/>
      <c r="D15" s="859"/>
      <c r="E15" s="862"/>
      <c r="F15" s="569">
        <v>5</v>
      </c>
      <c r="G15" s="570"/>
      <c r="H15" s="599" t="str">
        <f t="shared" si="0"/>
        <v>Belum Diisi</v>
      </c>
      <c r="I15" s="595" t="s">
        <v>26</v>
      </c>
      <c r="J15" s="596" t="str">
        <f>IF($D$11="Y/T","Isi Tujuan",IF($E$11=0,0,IF(I15="Y",1,IF(I15="T",0,"Isi Dulu"))))</f>
        <v>Isi Tujuan</v>
      </c>
      <c r="K15" s="595" t="s">
        <v>26</v>
      </c>
      <c r="L15" s="596" t="str">
        <f>IF($D$11="Y/T","Isi Tujuan",IF($E$11=0,0,IF(K15="Y",1,IF(K15="T",0,"Isi Dulu"))))</f>
        <v>Isi Tujuan</v>
      </c>
      <c r="M15" s="850"/>
      <c r="N15" s="853"/>
    </row>
    <row r="16" spans="2:14" ht="15.75">
      <c r="B16" s="836">
        <v>3</v>
      </c>
      <c r="C16" s="839"/>
      <c r="D16" s="857" t="s">
        <v>26</v>
      </c>
      <c r="E16" s="860" t="str">
        <f>IF(D16="Y",1,IF(D16="T",0,IF(D16="Y/T","Belum diisi","Error")))</f>
        <v>Belum diisi</v>
      </c>
      <c r="F16" s="528">
        <v>1</v>
      </c>
      <c r="G16" s="529"/>
      <c r="H16" s="600" t="str">
        <f t="shared" si="0"/>
        <v>Belum Diisi</v>
      </c>
      <c r="I16" s="590" t="s">
        <v>26</v>
      </c>
      <c r="J16" s="591" t="str">
        <f>IF($D$16="Y/T","Isi Tujuan",IF($E$16=0,0,IF(I16="Y",1,IF(I16="T",0,"Isi Dulu"))))</f>
        <v>Isi Tujuan</v>
      </c>
      <c r="K16" s="590" t="s">
        <v>26</v>
      </c>
      <c r="L16" s="591" t="str">
        <f>IF($D$16="Y/T","Isi Tujuan",IF($E$16=0,0,IF(K16="Y",1,IF(K16="T",0,"Isi Dulu"))))</f>
        <v>Isi Tujuan</v>
      </c>
      <c r="M16" s="848" t="s">
        <v>26</v>
      </c>
      <c r="N16" s="851" t="str">
        <f>IF(M16="Y",1,IF(M16="T",0,IF(M16="Y/T","Belum diisi","Error")))</f>
        <v>Belum diisi</v>
      </c>
    </row>
    <row r="17" spans="2:14" ht="15.75">
      <c r="B17" s="837"/>
      <c r="C17" s="840"/>
      <c r="D17" s="858"/>
      <c r="E17" s="861"/>
      <c r="F17" s="549">
        <v>2</v>
      </c>
      <c r="G17" s="550"/>
      <c r="H17" s="598" t="str">
        <f t="shared" si="0"/>
        <v>Belum Diisi</v>
      </c>
      <c r="I17" s="592" t="s">
        <v>26</v>
      </c>
      <c r="J17" s="593" t="str">
        <f>IF($D$16="Y/T","Isi Tujuan",IF($E$16=0,0,IF(I17="Y",1,IF(I17="T",0,"Isi Dulu"))))</f>
        <v>Isi Tujuan</v>
      </c>
      <c r="K17" s="592" t="s">
        <v>26</v>
      </c>
      <c r="L17" s="593" t="str">
        <f>IF($D$16="Y/T","Isi Tujuan",IF($E$16=0,0,IF(K17="Y",1,IF(K17="T",0,"Isi Dulu"))))</f>
        <v>Isi Tujuan</v>
      </c>
      <c r="M17" s="849"/>
      <c r="N17" s="852"/>
    </row>
    <row r="18" spans="2:14" ht="15.75">
      <c r="B18" s="837"/>
      <c r="C18" s="840"/>
      <c r="D18" s="858"/>
      <c r="E18" s="861"/>
      <c r="F18" s="549">
        <v>3</v>
      </c>
      <c r="G18" s="550"/>
      <c r="H18" s="598" t="str">
        <f t="shared" si="0"/>
        <v>Belum Diisi</v>
      </c>
      <c r="I18" s="592" t="s">
        <v>26</v>
      </c>
      <c r="J18" s="593" t="str">
        <f>IF($D$16="Y/T","Isi Tujuan",IF($E$16=0,0,IF(I18="Y",1,IF(I18="T",0,"Isi Dulu"))))</f>
        <v>Isi Tujuan</v>
      </c>
      <c r="K18" s="592" t="s">
        <v>26</v>
      </c>
      <c r="L18" s="593" t="str">
        <f>IF($D$16="Y/T","Isi Tujuan",IF($E$16=0,0,IF(K18="Y",1,IF(K18="T",0,"Isi Dulu"))))</f>
        <v>Isi Tujuan</v>
      </c>
      <c r="M18" s="849"/>
      <c r="N18" s="852"/>
    </row>
    <row r="19" spans="2:14" ht="15.75">
      <c r="B19" s="837"/>
      <c r="C19" s="840"/>
      <c r="D19" s="858"/>
      <c r="E19" s="861"/>
      <c r="F19" s="549">
        <v>4</v>
      </c>
      <c r="G19" s="550"/>
      <c r="H19" s="598" t="str">
        <f t="shared" si="0"/>
        <v>Belum Diisi</v>
      </c>
      <c r="I19" s="592" t="s">
        <v>26</v>
      </c>
      <c r="J19" s="593" t="str">
        <f>IF($D$16="Y/T","Isi Tujuan",IF($E$16=0,0,IF(I19="Y",1,IF(I19="T",0,"Isi Dulu"))))</f>
        <v>Isi Tujuan</v>
      </c>
      <c r="K19" s="592" t="s">
        <v>26</v>
      </c>
      <c r="L19" s="593" t="str">
        <f>IF($D$16="Y/T","Isi Tujuan",IF($E$16=0,0,IF(K19="Y",1,IF(K19="T",0,"Isi Dulu"))))</f>
        <v>Isi Tujuan</v>
      </c>
      <c r="M19" s="849"/>
      <c r="N19" s="852"/>
    </row>
    <row r="20" spans="2:14" ht="15.75">
      <c r="B20" s="838"/>
      <c r="C20" s="841"/>
      <c r="D20" s="859"/>
      <c r="E20" s="862"/>
      <c r="F20" s="569">
        <v>5</v>
      </c>
      <c r="G20" s="570"/>
      <c r="H20" s="599" t="str">
        <f t="shared" si="0"/>
        <v>Belum Diisi</v>
      </c>
      <c r="I20" s="595" t="s">
        <v>26</v>
      </c>
      <c r="J20" s="596" t="str">
        <f>IF($D$16="Y/T","Isi Tujuan",IF($E$16=0,0,IF(I20="Y",1,IF(I20="T",0,"Isi Dulu"))))</f>
        <v>Isi Tujuan</v>
      </c>
      <c r="K20" s="595" t="s">
        <v>26</v>
      </c>
      <c r="L20" s="596" t="str">
        <f>IF($D$16="Y/T","Isi Tujuan",IF($E$16=0,0,IF(K20="Y",1,IF(K20="T",0,"Isi Dulu"))))</f>
        <v>Isi Tujuan</v>
      </c>
      <c r="M20" s="850"/>
      <c r="N20" s="853"/>
    </row>
    <row r="21" spans="2:14" ht="15.75">
      <c r="B21" s="836">
        <v>4</v>
      </c>
      <c r="C21" s="839"/>
      <c r="D21" s="857" t="s">
        <v>26</v>
      </c>
      <c r="E21" s="860" t="str">
        <f>IF(D21="Y",1,IF(D21="T",0,IF(D21="Y/T","Belum diisi","Error")))</f>
        <v>Belum diisi</v>
      </c>
      <c r="F21" s="528">
        <v>1</v>
      </c>
      <c r="G21" s="529"/>
      <c r="H21" s="600" t="str">
        <f t="shared" si="0"/>
        <v>Belum Diisi</v>
      </c>
      <c r="I21" s="590" t="s">
        <v>26</v>
      </c>
      <c r="J21" s="591" t="str">
        <f>IF($D$21="Y/T","Isi Tujuan",IF($E$21=0,0,IF(I21="Y",1,IF(I21="T",0,"Isi Dulu"))))</f>
        <v>Isi Tujuan</v>
      </c>
      <c r="K21" s="590" t="s">
        <v>26</v>
      </c>
      <c r="L21" s="591" t="str">
        <f>IF($D$21="Y/T","Isi Tujuan",IF($E$21=0,0,IF(K21="Y",1,IF(K21="T",0,"Isi Dulu"))))</f>
        <v>Isi Tujuan</v>
      </c>
      <c r="M21" s="848" t="s">
        <v>26</v>
      </c>
      <c r="N21" s="851" t="str">
        <f>IF(M21="Y",1,IF(M21="T",0,IF(M21="Y/T","Belum diisi","Error")))</f>
        <v>Belum diisi</v>
      </c>
    </row>
    <row r="22" spans="2:14" ht="15.75">
      <c r="B22" s="837"/>
      <c r="C22" s="840"/>
      <c r="D22" s="858"/>
      <c r="E22" s="861"/>
      <c r="F22" s="549">
        <v>2</v>
      </c>
      <c r="G22" s="550"/>
      <c r="H22" s="598" t="str">
        <f t="shared" si="0"/>
        <v>Belum Diisi</v>
      </c>
      <c r="I22" s="592" t="s">
        <v>26</v>
      </c>
      <c r="J22" s="593" t="str">
        <f>IF($D$21="Y/T","Isi Tujuan",IF($E$21=0,0,IF(I22="Y",1,IF(I22="T",0,"Isi Dulu"))))</f>
        <v>Isi Tujuan</v>
      </c>
      <c r="K22" s="592" t="s">
        <v>26</v>
      </c>
      <c r="L22" s="593" t="str">
        <f>IF($D$21="Y/T","Isi Tujuan",IF($E$21=0,0,IF(K22="Y",1,IF(K22="T",0,"Isi Dulu"))))</f>
        <v>Isi Tujuan</v>
      </c>
      <c r="M22" s="849"/>
      <c r="N22" s="852"/>
    </row>
    <row r="23" spans="2:14" ht="15.75">
      <c r="B23" s="837"/>
      <c r="C23" s="840"/>
      <c r="D23" s="858"/>
      <c r="E23" s="861"/>
      <c r="F23" s="549">
        <v>3</v>
      </c>
      <c r="G23" s="550"/>
      <c r="H23" s="598" t="str">
        <f t="shared" si="0"/>
        <v>Belum Diisi</v>
      </c>
      <c r="I23" s="592" t="s">
        <v>26</v>
      </c>
      <c r="J23" s="593" t="str">
        <f>IF($D$21="Y/T","Isi Tujuan",IF($E$21=0,0,IF(I23="Y",1,IF(I23="T",0,"Isi Dulu"))))</f>
        <v>Isi Tujuan</v>
      </c>
      <c r="K23" s="592" t="s">
        <v>26</v>
      </c>
      <c r="L23" s="593" t="str">
        <f>IF($D$21="Y/T","Isi Tujuan",IF($E$21=0,0,IF(K23="Y",1,IF(K23="T",0,"Isi Dulu"))))</f>
        <v>Isi Tujuan</v>
      </c>
      <c r="M23" s="849"/>
      <c r="N23" s="852"/>
    </row>
    <row r="24" spans="2:14" ht="15.75">
      <c r="B24" s="837"/>
      <c r="C24" s="840"/>
      <c r="D24" s="858"/>
      <c r="E24" s="861"/>
      <c r="F24" s="549">
        <v>4</v>
      </c>
      <c r="G24" s="550"/>
      <c r="H24" s="598" t="str">
        <f t="shared" si="0"/>
        <v>Belum Diisi</v>
      </c>
      <c r="I24" s="592" t="s">
        <v>26</v>
      </c>
      <c r="J24" s="593" t="str">
        <f>IF($D$21="Y/T","Isi Tujuan",IF($E$21=0,0,IF(I24="Y",1,IF(I24="T",0,"Isi Dulu"))))</f>
        <v>Isi Tujuan</v>
      </c>
      <c r="K24" s="592" t="s">
        <v>26</v>
      </c>
      <c r="L24" s="593" t="str">
        <f>IF($D$21="Y/T","Isi Tujuan",IF($E$21=0,0,IF(K24="Y",1,IF(K24="T",0,"Isi Dulu"))))</f>
        <v>Isi Tujuan</v>
      </c>
      <c r="M24" s="849"/>
      <c r="N24" s="852"/>
    </row>
    <row r="25" spans="2:14" ht="15.75">
      <c r="B25" s="838"/>
      <c r="C25" s="841"/>
      <c r="D25" s="859"/>
      <c r="E25" s="862"/>
      <c r="F25" s="569">
        <v>5</v>
      </c>
      <c r="G25" s="570"/>
      <c r="H25" s="599" t="str">
        <f t="shared" si="0"/>
        <v>Belum Diisi</v>
      </c>
      <c r="I25" s="595" t="s">
        <v>26</v>
      </c>
      <c r="J25" s="596" t="str">
        <f>IF($D$21="Y/T","Isi Tujuan",IF($E$21=0,0,IF(I25="Y",1,IF(I25="T",0,"Isi Dulu"))))</f>
        <v>Isi Tujuan</v>
      </c>
      <c r="K25" s="595" t="s">
        <v>26</v>
      </c>
      <c r="L25" s="596" t="str">
        <f>IF($D$21="Y/T","Isi Tujuan",IF($E$21=0,0,IF(K25="Y",1,IF(K25="T",0,"Isi Dulu"))))</f>
        <v>Isi Tujuan</v>
      </c>
      <c r="M25" s="850"/>
      <c r="N25" s="853"/>
    </row>
    <row r="26" spans="2:14" ht="15.75">
      <c r="B26" s="836">
        <v>5</v>
      </c>
      <c r="C26" s="839"/>
      <c r="D26" s="857" t="s">
        <v>26</v>
      </c>
      <c r="E26" s="860" t="str">
        <f>IF(D26="Y",1,IF(D26="T",0,IF(D26="Y/T","Belum diisi","Error")))</f>
        <v>Belum diisi</v>
      </c>
      <c r="F26" s="528">
        <v>1</v>
      </c>
      <c r="G26" s="529"/>
      <c r="H26" s="600" t="str">
        <f t="shared" si="0"/>
        <v>Belum Diisi</v>
      </c>
      <c r="I26" s="590" t="s">
        <v>26</v>
      </c>
      <c r="J26" s="591" t="str">
        <f>IF($D$26="Y/T","Isi Tujuan",IF($E$26=0,0,IF(I26="Y",1,IF(I26="T",0,"Isi Dulu"))))</f>
        <v>Isi Tujuan</v>
      </c>
      <c r="K26" s="590" t="s">
        <v>26</v>
      </c>
      <c r="L26" s="591" t="str">
        <f>IF($D$26="Y/T","Isi Tujuan",IF($E$26=0,0,IF(K26="Y",1,IF(K26="T",0,"Isi Dulu"))))</f>
        <v>Isi Tujuan</v>
      </c>
      <c r="M26" s="848" t="s">
        <v>26</v>
      </c>
      <c r="N26" s="851" t="str">
        <f>IF(M26="Y",1,IF(M26="T",0,IF(M26="Y/T","Belum diisi","Error")))</f>
        <v>Belum diisi</v>
      </c>
    </row>
    <row r="27" spans="2:14" ht="15.75">
      <c r="B27" s="837"/>
      <c r="C27" s="840"/>
      <c r="D27" s="858"/>
      <c r="E27" s="861"/>
      <c r="F27" s="549">
        <v>2</v>
      </c>
      <c r="G27" s="550"/>
      <c r="H27" s="598" t="str">
        <f t="shared" si="0"/>
        <v>Belum Diisi</v>
      </c>
      <c r="I27" s="592" t="s">
        <v>26</v>
      </c>
      <c r="J27" s="593" t="str">
        <f>IF($D$26="Y/T","Isi Tujuan",IF($E$26=0,0,IF(I27="Y",1,IF(I27="T",0,"Isi Dulu"))))</f>
        <v>Isi Tujuan</v>
      </c>
      <c r="K27" s="592" t="s">
        <v>26</v>
      </c>
      <c r="L27" s="593" t="str">
        <f>IF($D$26="Y/T","Isi Tujuan",IF($E$26=0,0,IF(K27="Y",1,IF(K27="T",0,"Isi Dulu"))))</f>
        <v>Isi Tujuan</v>
      </c>
      <c r="M27" s="849"/>
      <c r="N27" s="852"/>
    </row>
    <row r="28" spans="2:14" ht="15.75">
      <c r="B28" s="837"/>
      <c r="C28" s="840"/>
      <c r="D28" s="858"/>
      <c r="E28" s="861"/>
      <c r="F28" s="549">
        <v>3</v>
      </c>
      <c r="G28" s="550"/>
      <c r="H28" s="598" t="str">
        <f t="shared" si="0"/>
        <v>Belum Diisi</v>
      </c>
      <c r="I28" s="592" t="s">
        <v>26</v>
      </c>
      <c r="J28" s="593" t="str">
        <f>IF($D$26="Y/T","Isi Tujuan",IF($E$26=0,0,IF(I28="Y",1,IF(I28="T",0,"Isi Dulu"))))</f>
        <v>Isi Tujuan</v>
      </c>
      <c r="K28" s="592" t="s">
        <v>26</v>
      </c>
      <c r="L28" s="593" t="str">
        <f>IF($D$26="Y/T","Isi Tujuan",IF($E$26=0,0,IF(K28="Y",1,IF(K28="T",0,"Isi Dulu"))))</f>
        <v>Isi Tujuan</v>
      </c>
      <c r="M28" s="849"/>
      <c r="N28" s="852"/>
    </row>
    <row r="29" spans="2:14" ht="15.75">
      <c r="B29" s="837"/>
      <c r="C29" s="840"/>
      <c r="D29" s="858"/>
      <c r="E29" s="861"/>
      <c r="F29" s="549">
        <v>4</v>
      </c>
      <c r="G29" s="550"/>
      <c r="H29" s="598" t="str">
        <f t="shared" si="0"/>
        <v>Belum Diisi</v>
      </c>
      <c r="I29" s="592" t="s">
        <v>26</v>
      </c>
      <c r="J29" s="593" t="str">
        <f>IF($D$26="Y/T","Isi Tujuan",IF($E$26=0,0,IF(I29="Y",1,IF(I29="T",0,"Isi Dulu"))))</f>
        <v>Isi Tujuan</v>
      </c>
      <c r="K29" s="592" t="s">
        <v>26</v>
      </c>
      <c r="L29" s="593" t="str">
        <f>IF($D$26="Y/T","Isi Tujuan",IF($E$26=0,0,IF(K29="Y",1,IF(K29="T",0,"Isi Dulu"))))</f>
        <v>Isi Tujuan</v>
      </c>
      <c r="M29" s="849"/>
      <c r="N29" s="852"/>
    </row>
    <row r="30" spans="2:14" ht="15.75">
      <c r="B30" s="838"/>
      <c r="C30" s="841"/>
      <c r="D30" s="859"/>
      <c r="E30" s="862"/>
      <c r="F30" s="569">
        <v>5</v>
      </c>
      <c r="G30" s="570"/>
      <c r="H30" s="599" t="str">
        <f t="shared" si="0"/>
        <v>Belum Diisi</v>
      </c>
      <c r="I30" s="595" t="s">
        <v>26</v>
      </c>
      <c r="J30" s="596" t="str">
        <f>IF($D$26="Y/T","Isi Tujuan",IF($E$26=0,0,IF(I30="Y",1,IF(I30="T",0,"Isi Dulu"))))</f>
        <v>Isi Tujuan</v>
      </c>
      <c r="K30" s="595" t="s">
        <v>26</v>
      </c>
      <c r="L30" s="596" t="str">
        <f>IF($D$26="Y/T","Isi Tujuan",IF($E$26=0,0,IF(K30="Y",1,IF(K30="T",0,"Isi Dulu"))))</f>
        <v>Isi Tujuan</v>
      </c>
      <c r="M30" s="850"/>
      <c r="N30" s="853"/>
    </row>
    <row r="31" spans="2:14" ht="15.75">
      <c r="B31" s="836">
        <v>6</v>
      </c>
      <c r="C31" s="839"/>
      <c r="D31" s="857" t="s">
        <v>26</v>
      </c>
      <c r="E31" s="860" t="str">
        <f>IF(D31="Y",1,IF(D31="T",0,IF(D31="Y/T","Belum diisi","Error")))</f>
        <v>Belum diisi</v>
      </c>
      <c r="F31" s="528">
        <v>1</v>
      </c>
      <c r="G31" s="529"/>
      <c r="H31" s="600" t="str">
        <f t="shared" si="0"/>
        <v>Belum Diisi</v>
      </c>
      <c r="I31" s="590" t="s">
        <v>26</v>
      </c>
      <c r="J31" s="591" t="str">
        <f>IF($D$31="Y/T","Isi Tujuan",IF($E$31=0,0,IF(I31="Y",1,IF(I31="T",0,"Isi Dulu"))))</f>
        <v>Isi Tujuan</v>
      </c>
      <c r="K31" s="590" t="s">
        <v>26</v>
      </c>
      <c r="L31" s="591" t="str">
        <f>IF($D$31="Y/T","Isi Tujuan",IF($E$31=0,0,IF(K31="Y",1,IF(K31="T",0,"Isi Dulu"))))</f>
        <v>Isi Tujuan</v>
      </c>
      <c r="M31" s="848" t="s">
        <v>26</v>
      </c>
      <c r="N31" s="851" t="str">
        <f>IF(M31="Y",1,IF(M31="T",0,IF(M31="Y/T","Belum diisi","Error")))</f>
        <v>Belum diisi</v>
      </c>
    </row>
    <row r="32" spans="2:14" ht="15.75">
      <c r="B32" s="837"/>
      <c r="C32" s="840"/>
      <c r="D32" s="858"/>
      <c r="E32" s="861"/>
      <c r="F32" s="549">
        <v>2</v>
      </c>
      <c r="G32" s="550"/>
      <c r="H32" s="598" t="str">
        <f t="shared" si="0"/>
        <v>Belum Diisi</v>
      </c>
      <c r="I32" s="592" t="s">
        <v>26</v>
      </c>
      <c r="J32" s="593" t="str">
        <f>IF($D$31="Y/T","Isi Tujuan",IF($E$31=0,0,IF(I32="Y",1,IF(I32="T",0,"Isi Dulu"))))</f>
        <v>Isi Tujuan</v>
      </c>
      <c r="K32" s="592" t="s">
        <v>26</v>
      </c>
      <c r="L32" s="593" t="str">
        <f>IF($D$31="Y/T","Isi Tujuan",IF($E$31=0,0,IF(K32="Y",1,IF(K32="T",0,"Isi Dulu"))))</f>
        <v>Isi Tujuan</v>
      </c>
      <c r="M32" s="849"/>
      <c r="N32" s="852"/>
    </row>
    <row r="33" spans="2:14" ht="15.75">
      <c r="B33" s="837"/>
      <c r="C33" s="840"/>
      <c r="D33" s="858"/>
      <c r="E33" s="861"/>
      <c r="F33" s="549">
        <v>3</v>
      </c>
      <c r="G33" s="550"/>
      <c r="H33" s="598" t="str">
        <f t="shared" si="0"/>
        <v>Belum Diisi</v>
      </c>
      <c r="I33" s="592" t="s">
        <v>26</v>
      </c>
      <c r="J33" s="593" t="str">
        <f>IF($D$31="Y/T","Isi Tujuan",IF($E$31=0,0,IF(I33="Y",1,IF(I33="T",0,"Isi Dulu"))))</f>
        <v>Isi Tujuan</v>
      </c>
      <c r="K33" s="592" t="s">
        <v>26</v>
      </c>
      <c r="L33" s="593" t="str">
        <f>IF($D$31="Y/T","Isi Tujuan",IF($E$31=0,0,IF(K33="Y",1,IF(K33="T",0,"Isi Dulu"))))</f>
        <v>Isi Tujuan</v>
      </c>
      <c r="M33" s="849"/>
      <c r="N33" s="852"/>
    </row>
    <row r="34" spans="2:14" ht="15.75">
      <c r="B34" s="837"/>
      <c r="C34" s="840"/>
      <c r="D34" s="858"/>
      <c r="E34" s="861"/>
      <c r="F34" s="549">
        <v>4</v>
      </c>
      <c r="G34" s="550"/>
      <c r="H34" s="598" t="str">
        <f t="shared" si="0"/>
        <v>Belum Diisi</v>
      </c>
      <c r="I34" s="592" t="s">
        <v>26</v>
      </c>
      <c r="J34" s="593" t="str">
        <f>IF($D$31="Y/T","Isi Tujuan",IF($E$31=0,0,IF(I34="Y",1,IF(I34="T",0,"Isi Dulu"))))</f>
        <v>Isi Tujuan</v>
      </c>
      <c r="K34" s="592" t="s">
        <v>26</v>
      </c>
      <c r="L34" s="593" t="str">
        <f>IF($D$31="Y/T","Isi Tujuan",IF($E$31=0,0,IF(K34="Y",1,IF(K34="T",0,"Isi Dulu"))))</f>
        <v>Isi Tujuan</v>
      </c>
      <c r="M34" s="849"/>
      <c r="N34" s="852"/>
    </row>
    <row r="35" spans="2:14" ht="15.75">
      <c r="B35" s="838"/>
      <c r="C35" s="841"/>
      <c r="D35" s="859"/>
      <c r="E35" s="862"/>
      <c r="F35" s="569">
        <v>5</v>
      </c>
      <c r="G35" s="570"/>
      <c r="H35" s="599" t="str">
        <f t="shared" si="0"/>
        <v>Belum Diisi</v>
      </c>
      <c r="I35" s="595" t="s">
        <v>26</v>
      </c>
      <c r="J35" s="596" t="str">
        <f>IF($D$31="Y/T","Isi Tujuan",IF($E$31=0,0,IF(I35="Y",1,IF(I35="T",0,"Isi Dulu"))))</f>
        <v>Isi Tujuan</v>
      </c>
      <c r="K35" s="595" t="s">
        <v>26</v>
      </c>
      <c r="L35" s="596" t="str">
        <f>IF($D$31="Y/T","Isi Tujuan",IF($E$31=0,0,IF(K35="Y",1,IF(K35="T",0,"Isi Dulu"))))</f>
        <v>Isi Tujuan</v>
      </c>
      <c r="M35" s="850"/>
      <c r="N35" s="853"/>
    </row>
    <row r="36" spans="2:14" ht="15.75">
      <c r="B36" s="836">
        <v>7</v>
      </c>
      <c r="C36" s="839"/>
      <c r="D36" s="857" t="s">
        <v>26</v>
      </c>
      <c r="E36" s="860" t="str">
        <f>IF(D36="Y",1,IF(D36="T",0,IF(D36="Y/T","Belum diisi","Error")))</f>
        <v>Belum diisi</v>
      </c>
      <c r="F36" s="528">
        <v>1</v>
      </c>
      <c r="G36" s="529"/>
      <c r="H36" s="600" t="str">
        <f t="shared" si="0"/>
        <v>Belum Diisi</v>
      </c>
      <c r="I36" s="590" t="s">
        <v>26</v>
      </c>
      <c r="J36" s="591" t="str">
        <f>IF($D$36="Y/T","Isi Tujuan",IF($E$36=0,0,IF(I36="Y",1,IF(I36="T",0,"Isi Dulu"))))</f>
        <v>Isi Tujuan</v>
      </c>
      <c r="K36" s="590" t="s">
        <v>26</v>
      </c>
      <c r="L36" s="591" t="str">
        <f>IF($D$36="Y/T","Isi Tujuan",IF($E$36=0,0,IF(K36="Y",1,IF(K36="T",0,"Isi Dulu"))))</f>
        <v>Isi Tujuan</v>
      </c>
      <c r="M36" s="848" t="s">
        <v>26</v>
      </c>
      <c r="N36" s="851" t="str">
        <f>IF(M36="Y",1,IF(M36="T",0,IF(M36="Y/T","Belum diisi","Error")))</f>
        <v>Belum diisi</v>
      </c>
    </row>
    <row r="37" spans="2:14" ht="15.75">
      <c r="B37" s="837"/>
      <c r="C37" s="840"/>
      <c r="D37" s="858"/>
      <c r="E37" s="861"/>
      <c r="F37" s="549">
        <v>2</v>
      </c>
      <c r="G37" s="550"/>
      <c r="H37" s="598" t="str">
        <f t="shared" si="0"/>
        <v>Belum Diisi</v>
      </c>
      <c r="I37" s="592" t="s">
        <v>26</v>
      </c>
      <c r="J37" s="593" t="str">
        <f>IF($D$36="Y/T","Isi Tujuan",IF($E$36=0,0,IF(I37="Y",1,IF(I37="T",0,"Isi Dulu"))))</f>
        <v>Isi Tujuan</v>
      </c>
      <c r="K37" s="592" t="s">
        <v>26</v>
      </c>
      <c r="L37" s="593" t="str">
        <f>IF($D$36="Y/T","Isi Tujuan",IF($E$36=0,0,IF(K37="Y",1,IF(K37="T",0,"Isi Dulu"))))</f>
        <v>Isi Tujuan</v>
      </c>
      <c r="M37" s="849"/>
      <c r="N37" s="852"/>
    </row>
    <row r="38" spans="2:14" ht="15.75">
      <c r="B38" s="837"/>
      <c r="C38" s="840"/>
      <c r="D38" s="858"/>
      <c r="E38" s="861"/>
      <c r="F38" s="549">
        <v>3</v>
      </c>
      <c r="G38" s="550"/>
      <c r="H38" s="598" t="str">
        <f t="shared" si="0"/>
        <v>Belum Diisi</v>
      </c>
      <c r="I38" s="592" t="s">
        <v>26</v>
      </c>
      <c r="J38" s="593" t="str">
        <f>IF($D$36="Y/T","Isi Tujuan",IF($E$36=0,0,IF(I38="Y",1,IF(I38="T",0,"Isi Dulu"))))</f>
        <v>Isi Tujuan</v>
      </c>
      <c r="K38" s="592" t="s">
        <v>26</v>
      </c>
      <c r="L38" s="593" t="str">
        <f>IF($D$36="Y/T","Isi Tujuan",IF($E$36=0,0,IF(K38="Y",1,IF(K38="T",0,"Isi Dulu"))))</f>
        <v>Isi Tujuan</v>
      </c>
      <c r="M38" s="849"/>
      <c r="N38" s="852"/>
    </row>
    <row r="39" spans="2:14" ht="15.75">
      <c r="B39" s="837"/>
      <c r="C39" s="840"/>
      <c r="D39" s="858"/>
      <c r="E39" s="861"/>
      <c r="F39" s="549">
        <v>4</v>
      </c>
      <c r="G39" s="550"/>
      <c r="H39" s="598" t="str">
        <f t="shared" si="0"/>
        <v>Belum Diisi</v>
      </c>
      <c r="I39" s="592" t="s">
        <v>26</v>
      </c>
      <c r="J39" s="593" t="str">
        <f>IF($D$36="Y/T","Isi Tujuan",IF($E$36=0,0,IF(I39="Y",1,IF(I39="T",0,"Isi Dulu"))))</f>
        <v>Isi Tujuan</v>
      </c>
      <c r="K39" s="592" t="s">
        <v>26</v>
      </c>
      <c r="L39" s="593" t="str">
        <f>IF($D$36="Y/T","Isi Tujuan",IF($E$36=0,0,IF(K39="Y",1,IF(K39="T",0,"Isi Dulu"))))</f>
        <v>Isi Tujuan</v>
      </c>
      <c r="M39" s="849"/>
      <c r="N39" s="852"/>
    </row>
    <row r="40" spans="2:14" ht="15.75">
      <c r="B40" s="838"/>
      <c r="C40" s="841"/>
      <c r="D40" s="859"/>
      <c r="E40" s="862"/>
      <c r="F40" s="569">
        <v>5</v>
      </c>
      <c r="G40" s="570"/>
      <c r="H40" s="599" t="str">
        <f t="shared" si="0"/>
        <v>Belum Diisi</v>
      </c>
      <c r="I40" s="595" t="s">
        <v>26</v>
      </c>
      <c r="J40" s="596" t="str">
        <f>IF($D$36="Y/T","Isi Tujuan",IF($E$36=0,0,IF(I40="Y",1,IF(I40="T",0,"Isi Dulu"))))</f>
        <v>Isi Tujuan</v>
      </c>
      <c r="K40" s="595" t="s">
        <v>26</v>
      </c>
      <c r="L40" s="596" t="str">
        <f>IF($D$36="Y/T","Isi Tujuan",IF($E$36=0,0,IF(K40="Y",1,IF(K40="T",0,"Isi Dulu"))))</f>
        <v>Isi Tujuan</v>
      </c>
      <c r="M40" s="850"/>
      <c r="N40" s="853"/>
    </row>
    <row r="41" spans="2:14" ht="15.75">
      <c r="B41" s="836">
        <v>8</v>
      </c>
      <c r="C41" s="839"/>
      <c r="D41" s="857" t="s">
        <v>26</v>
      </c>
      <c r="E41" s="860" t="str">
        <f>IF(D41="Y",1,IF(D41="T",0,IF(D41="Y/T","Belum diisi","Error")))</f>
        <v>Belum diisi</v>
      </c>
      <c r="F41" s="528">
        <v>1</v>
      </c>
      <c r="G41" s="529"/>
      <c r="H41" s="600" t="str">
        <f t="shared" si="0"/>
        <v>Belum Diisi</v>
      </c>
      <c r="I41" s="590" t="s">
        <v>26</v>
      </c>
      <c r="J41" s="591" t="str">
        <f>IF($D$41="Y/T","Isi Tujuan",IF($E$41=0,0,IF(I41="Y",1,IF(I41="T",0,"Isi Dulu"))))</f>
        <v>Isi Tujuan</v>
      </c>
      <c r="K41" s="590" t="s">
        <v>26</v>
      </c>
      <c r="L41" s="591" t="str">
        <f>IF($D$41="Y/T","Isi Tujuan",IF($E$41=0,0,IF(K41="Y",1,IF(K41="T",0,"Isi Dulu"))))</f>
        <v>Isi Tujuan</v>
      </c>
      <c r="M41" s="848" t="s">
        <v>26</v>
      </c>
      <c r="N41" s="851" t="str">
        <f>IF(M41="Y",1,IF(M41="T",0,IF(M41="Y/T","Belum diisi","Error")))</f>
        <v>Belum diisi</v>
      </c>
    </row>
    <row r="42" spans="2:14" ht="15.75">
      <c r="B42" s="837"/>
      <c r="C42" s="840"/>
      <c r="D42" s="858"/>
      <c r="E42" s="861"/>
      <c r="F42" s="549">
        <v>2</v>
      </c>
      <c r="G42" s="550"/>
      <c r="H42" s="598" t="str">
        <f t="shared" si="0"/>
        <v>Belum Diisi</v>
      </c>
      <c r="I42" s="592" t="s">
        <v>26</v>
      </c>
      <c r="J42" s="593" t="str">
        <f>IF($D$41="Y/T","Isi Tujuan",IF($E$41=0,0,IF(I42="Y",1,IF(I42="T",0,"Isi Dulu"))))</f>
        <v>Isi Tujuan</v>
      </c>
      <c r="K42" s="592" t="s">
        <v>26</v>
      </c>
      <c r="L42" s="593" t="str">
        <f>IF($D$41="Y/T","Isi Tujuan",IF($E$41=0,0,IF(K42="Y",1,IF(K42="T",0,"Isi Dulu"))))</f>
        <v>Isi Tujuan</v>
      </c>
      <c r="M42" s="849"/>
      <c r="N42" s="852"/>
    </row>
    <row r="43" spans="2:14" ht="15.75">
      <c r="B43" s="837"/>
      <c r="C43" s="840"/>
      <c r="D43" s="858"/>
      <c r="E43" s="861"/>
      <c r="F43" s="549">
        <v>3</v>
      </c>
      <c r="G43" s="550"/>
      <c r="H43" s="598" t="str">
        <f t="shared" si="0"/>
        <v>Belum Diisi</v>
      </c>
      <c r="I43" s="592" t="s">
        <v>26</v>
      </c>
      <c r="J43" s="593" t="str">
        <f>IF($D$41="Y/T","Isi Tujuan",IF($E$41=0,0,IF(I43="Y",1,IF(I43="T",0,"Isi Dulu"))))</f>
        <v>Isi Tujuan</v>
      </c>
      <c r="K43" s="592" t="s">
        <v>26</v>
      </c>
      <c r="L43" s="593" t="str">
        <f>IF($D$41="Y/T","Isi Tujuan",IF($E$41=0,0,IF(K43="Y",1,IF(K43="T",0,"Isi Dulu"))))</f>
        <v>Isi Tujuan</v>
      </c>
      <c r="M43" s="849"/>
      <c r="N43" s="852"/>
    </row>
    <row r="44" spans="2:14" ht="15.75">
      <c r="B44" s="837"/>
      <c r="C44" s="840"/>
      <c r="D44" s="858"/>
      <c r="E44" s="861"/>
      <c r="F44" s="549">
        <v>4</v>
      </c>
      <c r="G44" s="550"/>
      <c r="H44" s="598" t="str">
        <f t="shared" si="0"/>
        <v>Belum Diisi</v>
      </c>
      <c r="I44" s="592" t="s">
        <v>26</v>
      </c>
      <c r="J44" s="593" t="str">
        <f>IF($D$41="Y/T","Isi Tujuan",IF($E$41=0,0,IF(I44="Y",1,IF(I44="T",0,"Isi Dulu"))))</f>
        <v>Isi Tujuan</v>
      </c>
      <c r="K44" s="592" t="s">
        <v>26</v>
      </c>
      <c r="L44" s="593" t="str">
        <f>IF($D$41="Y/T","Isi Tujuan",IF($E$41=0,0,IF(K44="Y",1,IF(K44="T",0,"Isi Dulu"))))</f>
        <v>Isi Tujuan</v>
      </c>
      <c r="M44" s="849"/>
      <c r="N44" s="852"/>
    </row>
    <row r="45" spans="2:14" ht="15.75">
      <c r="B45" s="838"/>
      <c r="C45" s="841"/>
      <c r="D45" s="859"/>
      <c r="E45" s="862"/>
      <c r="F45" s="569">
        <v>5</v>
      </c>
      <c r="G45" s="570"/>
      <c r="H45" s="599" t="str">
        <f t="shared" si="0"/>
        <v>Belum Diisi</v>
      </c>
      <c r="I45" s="595" t="s">
        <v>26</v>
      </c>
      <c r="J45" s="596" t="str">
        <f>IF($D$41="Y/T","Isi Tujuan",IF($E$41=0,0,IF(I45="Y",1,IF(I45="T",0,"Isi Dulu"))))</f>
        <v>Isi Tujuan</v>
      </c>
      <c r="K45" s="595" t="s">
        <v>26</v>
      </c>
      <c r="L45" s="596" t="str">
        <f>IF($D$41="Y/T","Isi Tujuan",IF($E$41=0,0,IF(K45="Y",1,IF(K45="T",0,"Isi Dulu"))))</f>
        <v>Isi Tujuan</v>
      </c>
      <c r="M45" s="850"/>
      <c r="N45" s="853"/>
    </row>
    <row r="46" spans="2:14" ht="15.75">
      <c r="B46" s="836">
        <v>9</v>
      </c>
      <c r="C46" s="839"/>
      <c r="D46" s="857" t="s">
        <v>26</v>
      </c>
      <c r="E46" s="860" t="str">
        <f>IF(D46="Y",1,IF(D46="T",0,IF(D46="Y/T","Belum diisi","Error")))</f>
        <v>Belum diisi</v>
      </c>
      <c r="F46" s="528">
        <v>1</v>
      </c>
      <c r="G46" s="529"/>
      <c r="H46" s="600" t="str">
        <f t="shared" si="0"/>
        <v>Belum Diisi</v>
      </c>
      <c r="I46" s="590" t="s">
        <v>26</v>
      </c>
      <c r="J46" s="591" t="str">
        <f>IF($D$46="Y/T","Isi Tujuan",IF($E$46=0,0,IF(I46="Y",1,IF(I46="T",0,"Isi Dulu"))))</f>
        <v>Isi Tujuan</v>
      </c>
      <c r="K46" s="590" t="s">
        <v>26</v>
      </c>
      <c r="L46" s="591" t="str">
        <f>IF($D$46="Y/T","Isi Tujuan",IF($E$46=0,0,IF(K46="Y",1,IF(K46="T",0,"Isi Dulu"))))</f>
        <v>Isi Tujuan</v>
      </c>
      <c r="M46" s="848" t="s">
        <v>26</v>
      </c>
      <c r="N46" s="851" t="str">
        <f>IF(M46="Y",1,IF(M46="T",0,IF(M46="Y/T","Belum diisi","Error")))</f>
        <v>Belum diisi</v>
      </c>
    </row>
    <row r="47" spans="2:14" ht="15.75">
      <c r="B47" s="837"/>
      <c r="C47" s="840"/>
      <c r="D47" s="858"/>
      <c r="E47" s="861"/>
      <c r="F47" s="549">
        <v>2</v>
      </c>
      <c r="G47" s="550"/>
      <c r="H47" s="598" t="str">
        <f t="shared" si="0"/>
        <v>Belum Diisi</v>
      </c>
      <c r="I47" s="592" t="s">
        <v>26</v>
      </c>
      <c r="J47" s="593" t="str">
        <f>IF($D$46="Y/T","Isi Tujuan",IF($E$46=0,0,IF(I47="Y",1,IF(I47="T",0,"Isi Dulu"))))</f>
        <v>Isi Tujuan</v>
      </c>
      <c r="K47" s="592" t="s">
        <v>26</v>
      </c>
      <c r="L47" s="593" t="str">
        <f>IF($D$46="Y/T","Isi Tujuan",IF($E$46=0,0,IF(K47="Y",1,IF(K47="T",0,"Isi Dulu"))))</f>
        <v>Isi Tujuan</v>
      </c>
      <c r="M47" s="849"/>
      <c r="N47" s="852"/>
    </row>
    <row r="48" spans="2:14" ht="15.75">
      <c r="B48" s="837"/>
      <c r="C48" s="840"/>
      <c r="D48" s="858"/>
      <c r="E48" s="861"/>
      <c r="F48" s="549">
        <v>3</v>
      </c>
      <c r="G48" s="550"/>
      <c r="H48" s="598" t="str">
        <f t="shared" si="0"/>
        <v>Belum Diisi</v>
      </c>
      <c r="I48" s="592" t="s">
        <v>26</v>
      </c>
      <c r="J48" s="593" t="str">
        <f>IF($D$46="Y/T","Isi Tujuan",IF($E$46=0,0,IF(I48="Y",1,IF(I48="T",0,"Isi Dulu"))))</f>
        <v>Isi Tujuan</v>
      </c>
      <c r="K48" s="592" t="s">
        <v>26</v>
      </c>
      <c r="L48" s="593" t="str">
        <f>IF($D$46="Y/T","Isi Tujuan",IF($E$46=0,0,IF(K48="Y",1,IF(K48="T",0,"Isi Dulu"))))</f>
        <v>Isi Tujuan</v>
      </c>
      <c r="M48" s="849"/>
      <c r="N48" s="852"/>
    </row>
    <row r="49" spans="2:14" ht="15.75">
      <c r="B49" s="837"/>
      <c r="C49" s="840"/>
      <c r="D49" s="858"/>
      <c r="E49" s="861"/>
      <c r="F49" s="549">
        <v>4</v>
      </c>
      <c r="G49" s="550"/>
      <c r="H49" s="598" t="str">
        <f t="shared" si="0"/>
        <v>Belum Diisi</v>
      </c>
      <c r="I49" s="592" t="s">
        <v>26</v>
      </c>
      <c r="J49" s="593" t="str">
        <f>IF($D$46="Y/T","Isi Tujuan",IF($E$46=0,0,IF(I49="Y",1,IF(I49="T",0,"Isi Dulu"))))</f>
        <v>Isi Tujuan</v>
      </c>
      <c r="K49" s="592" t="s">
        <v>26</v>
      </c>
      <c r="L49" s="593" t="str">
        <f>IF($D$46="Y/T","Isi Tujuan",IF($E$46=0,0,IF(K49="Y",1,IF(K49="T",0,"Isi Dulu"))))</f>
        <v>Isi Tujuan</v>
      </c>
      <c r="M49" s="849"/>
      <c r="N49" s="852"/>
    </row>
    <row r="50" spans="2:14" ht="15.75">
      <c r="B50" s="838"/>
      <c r="C50" s="841"/>
      <c r="D50" s="859"/>
      <c r="E50" s="862"/>
      <c r="F50" s="569">
        <v>5</v>
      </c>
      <c r="G50" s="570"/>
      <c r="H50" s="599" t="str">
        <f t="shared" si="0"/>
        <v>Belum Diisi</v>
      </c>
      <c r="I50" s="595" t="s">
        <v>26</v>
      </c>
      <c r="J50" s="596" t="str">
        <f>IF($D$46="Y/T","Isi Tujuan",IF($E$46=0,0,IF(I50="Y",1,IF(I50="T",0,"Isi Dulu"))))</f>
        <v>Isi Tujuan</v>
      </c>
      <c r="K50" s="595" t="s">
        <v>26</v>
      </c>
      <c r="L50" s="596" t="str">
        <f>IF($D$46="Y/T","Isi Tujuan",IF($E$46=0,0,IF(K50="Y",1,IF(K50="T",0,"Isi Dulu"))))</f>
        <v>Isi Tujuan</v>
      </c>
      <c r="M50" s="850"/>
      <c r="N50" s="853"/>
    </row>
    <row r="51" spans="2:14" ht="15.75">
      <c r="B51" s="836">
        <v>10</v>
      </c>
      <c r="C51" s="839"/>
      <c r="D51" s="857" t="s">
        <v>26</v>
      </c>
      <c r="E51" s="860" t="str">
        <f>IF(D51="Y",1,IF(D51="T",0,IF(D51="Y/T","Belum diisi","Error")))</f>
        <v>Belum diisi</v>
      </c>
      <c r="F51" s="528">
        <v>1</v>
      </c>
      <c r="G51" s="529"/>
      <c r="H51" s="600" t="str">
        <f t="shared" si="0"/>
        <v>Belum Diisi</v>
      </c>
      <c r="I51" s="590" t="s">
        <v>26</v>
      </c>
      <c r="J51" s="591" t="str">
        <f>IF($D$51="Y/T","Isi Tujuan",IF($E$51=0,0,IF(I51="Y",1,IF(I51="T",0,"Isi Dulu"))))</f>
        <v>Isi Tujuan</v>
      </c>
      <c r="K51" s="590" t="s">
        <v>26</v>
      </c>
      <c r="L51" s="591" t="str">
        <f>IF($D$51="Y/T","Isi Tujuan",IF($E$51=0,0,IF(K51="Y",1,IF(K51="T",0,"Isi Dulu"))))</f>
        <v>Isi Tujuan</v>
      </c>
      <c r="M51" s="848" t="s">
        <v>26</v>
      </c>
      <c r="N51" s="851" t="str">
        <f>IF(M51="Y",1,IF(M51="T",0,IF(M51="Y/T","Belum diisi","Error")))</f>
        <v>Belum diisi</v>
      </c>
    </row>
    <row r="52" spans="2:14" ht="15.75">
      <c r="B52" s="837"/>
      <c r="C52" s="840"/>
      <c r="D52" s="858"/>
      <c r="E52" s="861"/>
      <c r="F52" s="549">
        <v>2</v>
      </c>
      <c r="G52" s="550"/>
      <c r="H52" s="598" t="str">
        <f t="shared" si="0"/>
        <v>Belum Diisi</v>
      </c>
      <c r="I52" s="592" t="s">
        <v>26</v>
      </c>
      <c r="J52" s="593" t="str">
        <f>IF($D$51="Y/T","Isi Tujuan",IF($E$51=0,0,IF(I52="Y",1,IF(I52="T",0,"Isi Dulu"))))</f>
        <v>Isi Tujuan</v>
      </c>
      <c r="K52" s="592" t="s">
        <v>26</v>
      </c>
      <c r="L52" s="593" t="str">
        <f>IF($D$51="Y/T","Isi Tujuan",IF($E$51=0,0,IF(K52="Y",1,IF(K52="T",0,"Isi Dulu"))))</f>
        <v>Isi Tujuan</v>
      </c>
      <c r="M52" s="849"/>
      <c r="N52" s="852"/>
    </row>
    <row r="53" spans="2:14" ht="15.75">
      <c r="B53" s="837"/>
      <c r="C53" s="840"/>
      <c r="D53" s="858"/>
      <c r="E53" s="861"/>
      <c r="F53" s="549">
        <v>3</v>
      </c>
      <c r="G53" s="550"/>
      <c r="H53" s="598" t="str">
        <f t="shared" si="0"/>
        <v>Belum Diisi</v>
      </c>
      <c r="I53" s="592" t="s">
        <v>26</v>
      </c>
      <c r="J53" s="593" t="str">
        <f>IF($D$51="Y/T","Isi Tujuan",IF($E$51=0,0,IF(I53="Y",1,IF(I53="T",0,"Isi Dulu"))))</f>
        <v>Isi Tujuan</v>
      </c>
      <c r="K53" s="592" t="s">
        <v>26</v>
      </c>
      <c r="L53" s="593" t="str">
        <f>IF($D$51="Y/T","Isi Tujuan",IF($E$51=0,0,IF(K53="Y",1,IF(K53="T",0,"Isi Dulu"))))</f>
        <v>Isi Tujuan</v>
      </c>
      <c r="M53" s="849"/>
      <c r="N53" s="852"/>
    </row>
    <row r="54" spans="2:14" ht="15.75">
      <c r="B54" s="837"/>
      <c r="C54" s="840"/>
      <c r="D54" s="858"/>
      <c r="E54" s="861"/>
      <c r="F54" s="549">
        <v>4</v>
      </c>
      <c r="G54" s="550"/>
      <c r="H54" s="598" t="str">
        <f t="shared" si="0"/>
        <v>Belum Diisi</v>
      </c>
      <c r="I54" s="592" t="s">
        <v>26</v>
      </c>
      <c r="J54" s="593" t="str">
        <f>IF($D$51="Y/T","Isi Tujuan",IF($E$51=0,0,IF(I54="Y",1,IF(I54="T",0,"Isi Dulu"))))</f>
        <v>Isi Tujuan</v>
      </c>
      <c r="K54" s="592" t="s">
        <v>26</v>
      </c>
      <c r="L54" s="593" t="str">
        <f>IF($D$51="Y/T","Isi Tujuan",IF($E$51=0,0,IF(K54="Y",1,IF(K54="T",0,"Isi Dulu"))))</f>
        <v>Isi Tujuan</v>
      </c>
      <c r="M54" s="849"/>
      <c r="N54" s="852"/>
    </row>
    <row r="55" spans="2:14" ht="15.75">
      <c r="B55" s="838"/>
      <c r="C55" s="841"/>
      <c r="D55" s="859"/>
      <c r="E55" s="862"/>
      <c r="F55" s="569">
        <v>5</v>
      </c>
      <c r="G55" s="570"/>
      <c r="H55" s="599" t="str">
        <f t="shared" si="0"/>
        <v>Belum Diisi</v>
      </c>
      <c r="I55" s="595" t="s">
        <v>26</v>
      </c>
      <c r="J55" s="596" t="str">
        <f>IF($D$51="Y/T","Isi Tujuan",IF($E$51=0,0,IF(I55="Y",1,IF(I55="T",0,"Isi Dulu"))))</f>
        <v>Isi Tujuan</v>
      </c>
      <c r="K55" s="595" t="s">
        <v>26</v>
      </c>
      <c r="L55" s="596" t="str">
        <f>IF($D$51="Y/T","Isi Tujuan",IF($E$51=0,0,IF(K55="Y",1,IF(K55="T",0,"Isi Dulu"))))</f>
        <v>Isi Tujuan</v>
      </c>
      <c r="M55" s="850"/>
      <c r="N55" s="853"/>
    </row>
    <row r="56" spans="2:14" ht="15.75">
      <c r="B56" s="836">
        <v>11</v>
      </c>
      <c r="C56" s="839"/>
      <c r="D56" s="857" t="s">
        <v>26</v>
      </c>
      <c r="E56" s="860" t="str">
        <f>IF(D56="Y",1,IF(D56="T",0,IF(D56="Y/T","Belum diisi","Error")))</f>
        <v>Belum diisi</v>
      </c>
      <c r="F56" s="528">
        <v>1</v>
      </c>
      <c r="G56" s="529"/>
      <c r="H56" s="600" t="str">
        <f t="shared" si="0"/>
        <v>Belum Diisi</v>
      </c>
      <c r="I56" s="590" t="s">
        <v>26</v>
      </c>
      <c r="J56" s="591" t="str">
        <f>IF($D$56="Y/T","Isi Tujuan",IF($E$56=0,0,IF(I56="Y",1,IF(I56="T",0,"Isi Dulu"))))</f>
        <v>Isi Tujuan</v>
      </c>
      <c r="K56" s="590" t="s">
        <v>26</v>
      </c>
      <c r="L56" s="591" t="str">
        <f>IF($D$56="Y/T","Isi Tujuan",IF($E$56=0,0,IF(K56="Y",1,IF(K56="T",0,"Isi Dulu"))))</f>
        <v>Isi Tujuan</v>
      </c>
      <c r="M56" s="848" t="s">
        <v>26</v>
      </c>
      <c r="N56" s="851" t="str">
        <f>IF(M56="Y",1,IF(M56="T",0,IF(M56="Y/T","Belum diisi","Error")))</f>
        <v>Belum diisi</v>
      </c>
    </row>
    <row r="57" spans="2:14" ht="15.75">
      <c r="B57" s="837"/>
      <c r="C57" s="840"/>
      <c r="D57" s="858"/>
      <c r="E57" s="861"/>
      <c r="F57" s="549">
        <v>2</v>
      </c>
      <c r="G57" s="550"/>
      <c r="H57" s="598" t="str">
        <f t="shared" si="0"/>
        <v>Belum Diisi</v>
      </c>
      <c r="I57" s="592" t="s">
        <v>26</v>
      </c>
      <c r="J57" s="593" t="str">
        <f>IF($D$56="Y/T","Isi Tujuan",IF($E$56=0,0,IF(I57="Y",1,IF(I57="T",0,"Isi Dulu"))))</f>
        <v>Isi Tujuan</v>
      </c>
      <c r="K57" s="592" t="s">
        <v>26</v>
      </c>
      <c r="L57" s="593" t="str">
        <f>IF($D$56="Y/T","Isi Tujuan",IF($E$56=0,0,IF(K57="Y",1,IF(K57="T",0,"Isi Dulu"))))</f>
        <v>Isi Tujuan</v>
      </c>
      <c r="M57" s="849"/>
      <c r="N57" s="852"/>
    </row>
    <row r="58" spans="2:14" ht="15.75">
      <c r="B58" s="837"/>
      <c r="C58" s="840"/>
      <c r="D58" s="858"/>
      <c r="E58" s="861"/>
      <c r="F58" s="549">
        <v>3</v>
      </c>
      <c r="G58" s="550"/>
      <c r="H58" s="598" t="str">
        <f t="shared" si="0"/>
        <v>Belum Diisi</v>
      </c>
      <c r="I58" s="592" t="s">
        <v>26</v>
      </c>
      <c r="J58" s="593" t="str">
        <f>IF($D$56="Y/T","Isi Tujuan",IF($E$56=0,0,IF(I58="Y",1,IF(I58="T",0,"Isi Dulu"))))</f>
        <v>Isi Tujuan</v>
      </c>
      <c r="K58" s="592" t="s">
        <v>26</v>
      </c>
      <c r="L58" s="593" t="str">
        <f>IF($D$56="Y/T","Isi Tujuan",IF($E$56=0,0,IF(K58="Y",1,IF(K58="T",0,"Isi Dulu"))))</f>
        <v>Isi Tujuan</v>
      </c>
      <c r="M58" s="849"/>
      <c r="N58" s="852"/>
    </row>
    <row r="59" spans="2:14" ht="15.75">
      <c r="B59" s="837"/>
      <c r="C59" s="840"/>
      <c r="D59" s="858"/>
      <c r="E59" s="861"/>
      <c r="F59" s="549">
        <v>4</v>
      </c>
      <c r="G59" s="550"/>
      <c r="H59" s="598" t="str">
        <f t="shared" si="0"/>
        <v>Belum Diisi</v>
      </c>
      <c r="I59" s="592" t="s">
        <v>26</v>
      </c>
      <c r="J59" s="593" t="str">
        <f>IF($D$56="Y/T","Isi Tujuan",IF($E$56=0,0,IF(I59="Y",1,IF(I59="T",0,"Isi Dulu"))))</f>
        <v>Isi Tujuan</v>
      </c>
      <c r="K59" s="592" t="s">
        <v>26</v>
      </c>
      <c r="L59" s="593" t="str">
        <f>IF($D$56="Y/T","Isi Tujuan",IF($E$56=0,0,IF(K59="Y",1,IF(K59="T",0,"Isi Dulu"))))</f>
        <v>Isi Tujuan</v>
      </c>
      <c r="M59" s="849"/>
      <c r="N59" s="852"/>
    </row>
    <row r="60" spans="2:14" ht="15.75">
      <c r="B60" s="838"/>
      <c r="C60" s="841"/>
      <c r="D60" s="859"/>
      <c r="E60" s="862"/>
      <c r="F60" s="569">
        <v>5</v>
      </c>
      <c r="G60" s="570"/>
      <c r="H60" s="599" t="str">
        <f t="shared" si="0"/>
        <v>Belum Diisi</v>
      </c>
      <c r="I60" s="595" t="s">
        <v>26</v>
      </c>
      <c r="J60" s="596" t="str">
        <f>IF($D$56="Y/T","Isi Tujuan",IF($E$56=0,0,IF(I60="Y",1,IF(I60="T",0,"Isi Dulu"))))</f>
        <v>Isi Tujuan</v>
      </c>
      <c r="K60" s="595" t="s">
        <v>26</v>
      </c>
      <c r="L60" s="596" t="str">
        <f>IF($D$56="Y/T","Isi Tujuan",IF($E$56=0,0,IF(K60="Y",1,IF(K60="T",0,"Isi Dulu"))))</f>
        <v>Isi Tujuan</v>
      </c>
      <c r="M60" s="850"/>
      <c r="N60" s="853"/>
    </row>
    <row r="61" spans="2:14" ht="15.75">
      <c r="B61" s="836">
        <v>12</v>
      </c>
      <c r="C61" s="839"/>
      <c r="D61" s="857" t="s">
        <v>26</v>
      </c>
      <c r="E61" s="860" t="str">
        <f>IF(D61="Y",1,IF(D61="T",0,IF(D61="Y/T","Belum diisi","Error")))</f>
        <v>Belum diisi</v>
      </c>
      <c r="F61" s="528">
        <v>1</v>
      </c>
      <c r="G61" s="529"/>
      <c r="H61" s="600" t="str">
        <f t="shared" si="0"/>
        <v>Belum Diisi</v>
      </c>
      <c r="I61" s="590" t="s">
        <v>26</v>
      </c>
      <c r="J61" s="591" t="str">
        <f>IF($D$61="Y/T","Isi Tujuan",IF($E$61=0,0,IF(I61="Y",1,IF(I61="T",0,"Isi Dulu"))))</f>
        <v>Isi Tujuan</v>
      </c>
      <c r="K61" s="590" t="s">
        <v>26</v>
      </c>
      <c r="L61" s="591" t="str">
        <f>IF($D$61="Y/T","Isi Tujuan",IF($E$61=0,0,IF(K61="Y",1,IF(K61="T",0,"Isi Dulu"))))</f>
        <v>Isi Tujuan</v>
      </c>
      <c r="M61" s="848" t="s">
        <v>26</v>
      </c>
      <c r="N61" s="851" t="str">
        <f>IF(M61="Y",1,IF(M61="T",0,IF(M61="Y/T","Belum diisi","Error")))</f>
        <v>Belum diisi</v>
      </c>
    </row>
    <row r="62" spans="2:14" ht="15.75">
      <c r="B62" s="837"/>
      <c r="C62" s="840"/>
      <c r="D62" s="858"/>
      <c r="E62" s="861"/>
      <c r="F62" s="549">
        <v>2</v>
      </c>
      <c r="G62" s="550"/>
      <c r="H62" s="598" t="str">
        <f t="shared" si="0"/>
        <v>Belum Diisi</v>
      </c>
      <c r="I62" s="592" t="s">
        <v>26</v>
      </c>
      <c r="J62" s="593" t="str">
        <f>IF($D$61="Y/T","Isi Tujuan",IF($E$61=0,0,IF(I62="Y",1,IF(I62="T",0,"Isi Dulu"))))</f>
        <v>Isi Tujuan</v>
      </c>
      <c r="K62" s="592" t="s">
        <v>26</v>
      </c>
      <c r="L62" s="593" t="str">
        <f>IF($D$61="Y/T","Isi Tujuan",IF($E$61=0,0,IF(K62="Y",1,IF(K62="T",0,"Isi Dulu"))))</f>
        <v>Isi Tujuan</v>
      </c>
      <c r="M62" s="849"/>
      <c r="N62" s="852"/>
    </row>
    <row r="63" spans="2:14" ht="15.75">
      <c r="B63" s="837"/>
      <c r="C63" s="840"/>
      <c r="D63" s="858"/>
      <c r="E63" s="861"/>
      <c r="F63" s="549">
        <v>3</v>
      </c>
      <c r="G63" s="550"/>
      <c r="H63" s="598" t="str">
        <f t="shared" si="0"/>
        <v>Belum Diisi</v>
      </c>
      <c r="I63" s="592" t="s">
        <v>26</v>
      </c>
      <c r="J63" s="593" t="str">
        <f>IF($D$61="Y/T","Isi Tujuan",IF($E$61=0,0,IF(I63="Y",1,IF(I63="T",0,"Isi Dulu"))))</f>
        <v>Isi Tujuan</v>
      </c>
      <c r="K63" s="592" t="s">
        <v>26</v>
      </c>
      <c r="L63" s="593" t="str">
        <f>IF($D$61="Y/T","Isi Tujuan",IF($E$61=0,0,IF(K63="Y",1,IF(K63="T",0,"Isi Dulu"))))</f>
        <v>Isi Tujuan</v>
      </c>
      <c r="M63" s="849"/>
      <c r="N63" s="852"/>
    </row>
    <row r="64" spans="2:14" ht="15.75">
      <c r="B64" s="837"/>
      <c r="C64" s="840"/>
      <c r="D64" s="858"/>
      <c r="E64" s="861"/>
      <c r="F64" s="549">
        <v>4</v>
      </c>
      <c r="G64" s="550"/>
      <c r="H64" s="598" t="str">
        <f t="shared" si="0"/>
        <v>Belum Diisi</v>
      </c>
      <c r="I64" s="592" t="s">
        <v>26</v>
      </c>
      <c r="J64" s="593" t="str">
        <f>IF($D$61="Y/T","Isi Tujuan",IF($E$61=0,0,IF(I64="Y",1,IF(I64="T",0,"Isi Dulu"))))</f>
        <v>Isi Tujuan</v>
      </c>
      <c r="K64" s="592" t="s">
        <v>26</v>
      </c>
      <c r="L64" s="593" t="str">
        <f>IF($D$61="Y/T","Isi Tujuan",IF($E$61=0,0,IF(K64="Y",1,IF(K64="T",0,"Isi Dulu"))))</f>
        <v>Isi Tujuan</v>
      </c>
      <c r="M64" s="849"/>
      <c r="N64" s="852"/>
    </row>
    <row r="65" spans="2:14" ht="15.75">
      <c r="B65" s="838"/>
      <c r="C65" s="841"/>
      <c r="D65" s="859"/>
      <c r="E65" s="862"/>
      <c r="F65" s="569">
        <v>5</v>
      </c>
      <c r="G65" s="570"/>
      <c r="H65" s="599" t="str">
        <f t="shared" si="0"/>
        <v>Belum Diisi</v>
      </c>
      <c r="I65" s="595" t="s">
        <v>26</v>
      </c>
      <c r="J65" s="596" t="str">
        <f>IF($D$61="Y/T","Isi Tujuan",IF($E$61=0,0,IF(I65="Y",1,IF(I65="T",0,"Isi Dulu"))))</f>
        <v>Isi Tujuan</v>
      </c>
      <c r="K65" s="595" t="s">
        <v>26</v>
      </c>
      <c r="L65" s="596" t="str">
        <f>IF($D$61="Y/T","Isi Tujuan",IF($E$61=0,0,IF(K65="Y",1,IF(K65="T",0,"Isi Dulu"))))</f>
        <v>Isi Tujuan</v>
      </c>
      <c r="M65" s="850"/>
      <c r="N65" s="853"/>
    </row>
    <row r="66" spans="2:14" ht="15.75">
      <c r="B66" s="836">
        <v>13</v>
      </c>
      <c r="C66" s="839"/>
      <c r="D66" s="857" t="s">
        <v>26</v>
      </c>
      <c r="E66" s="860" t="str">
        <f>IF(D66="Y",1,IF(D66="T",0,IF(D66="Y/T","Belum diisi","Error")))</f>
        <v>Belum diisi</v>
      </c>
      <c r="F66" s="528">
        <v>1</v>
      </c>
      <c r="G66" s="529"/>
      <c r="H66" s="600" t="str">
        <f t="shared" si="0"/>
        <v>Belum Diisi</v>
      </c>
      <c r="I66" s="590" t="s">
        <v>26</v>
      </c>
      <c r="J66" s="591" t="str">
        <f>IF($D$66="Y/T","Isi Tujuan",IF($E$66=0,0,IF(I66="Y",1,IF(I66="T",0,"Isi Dulu"))))</f>
        <v>Isi Tujuan</v>
      </c>
      <c r="K66" s="590" t="s">
        <v>26</v>
      </c>
      <c r="L66" s="591" t="str">
        <f>IF($D$66="Y/T","Isi Tujuan",IF($E$66=0,0,IF(K66="Y",1,IF(K66="T",0,"Isi Dulu"))))</f>
        <v>Isi Tujuan</v>
      </c>
      <c r="M66" s="848" t="s">
        <v>26</v>
      </c>
      <c r="N66" s="851" t="str">
        <f>IF(M66="Y",1,IF(M66="T",0,IF(M66="Y/T","Belum diisi","Error")))</f>
        <v>Belum diisi</v>
      </c>
    </row>
    <row r="67" spans="2:14" ht="15.75">
      <c r="B67" s="837"/>
      <c r="C67" s="840"/>
      <c r="D67" s="858"/>
      <c r="E67" s="861"/>
      <c r="F67" s="549">
        <v>2</v>
      </c>
      <c r="G67" s="550"/>
      <c r="H67" s="598" t="str">
        <f t="shared" si="0"/>
        <v>Belum Diisi</v>
      </c>
      <c r="I67" s="592" t="s">
        <v>26</v>
      </c>
      <c r="J67" s="593" t="str">
        <f>IF($D$66="Y/T","Isi Tujuan",IF($E$66=0,0,IF(I67="Y",1,IF(I67="T",0,"Isi Dulu"))))</f>
        <v>Isi Tujuan</v>
      </c>
      <c r="K67" s="592" t="s">
        <v>26</v>
      </c>
      <c r="L67" s="593" t="str">
        <f>IF($D$66="Y/T","Isi Tujuan",IF($E$66=0,0,IF(K67="Y",1,IF(K67="T",0,"Isi Dulu"))))</f>
        <v>Isi Tujuan</v>
      </c>
      <c r="M67" s="849"/>
      <c r="N67" s="852"/>
    </row>
    <row r="68" spans="2:14" ht="15.75">
      <c r="B68" s="837"/>
      <c r="C68" s="840"/>
      <c r="D68" s="858"/>
      <c r="E68" s="861"/>
      <c r="F68" s="549">
        <v>3</v>
      </c>
      <c r="G68" s="550"/>
      <c r="H68" s="598" t="str">
        <f t="shared" si="0"/>
        <v>Belum Diisi</v>
      </c>
      <c r="I68" s="592" t="s">
        <v>26</v>
      </c>
      <c r="J68" s="593" t="str">
        <f>IF($D$66="Y/T","Isi Tujuan",IF($E$66=0,0,IF(I68="Y",1,IF(I68="T",0,"Isi Dulu"))))</f>
        <v>Isi Tujuan</v>
      </c>
      <c r="K68" s="592" t="s">
        <v>26</v>
      </c>
      <c r="L68" s="593" t="str">
        <f>IF($D$66="Y/T","Isi Tujuan",IF($E$66=0,0,IF(K68="Y",1,IF(K68="T",0,"Isi Dulu"))))</f>
        <v>Isi Tujuan</v>
      </c>
      <c r="M68" s="849"/>
      <c r="N68" s="852"/>
    </row>
    <row r="69" spans="2:14" ht="15.75">
      <c r="B69" s="837"/>
      <c r="C69" s="840"/>
      <c r="D69" s="858"/>
      <c r="E69" s="861"/>
      <c r="F69" s="549">
        <v>4</v>
      </c>
      <c r="G69" s="550"/>
      <c r="H69" s="598" t="str">
        <f t="shared" si="0"/>
        <v>Belum Diisi</v>
      </c>
      <c r="I69" s="592" t="s">
        <v>26</v>
      </c>
      <c r="J69" s="593" t="str">
        <f>IF($D$66="Y/T","Isi Tujuan",IF($E$66=0,0,IF(I69="Y",1,IF(I69="T",0,"Isi Dulu"))))</f>
        <v>Isi Tujuan</v>
      </c>
      <c r="K69" s="592" t="s">
        <v>26</v>
      </c>
      <c r="L69" s="593" t="str">
        <f>IF($D$66="Y/T","Isi Tujuan",IF($E$66=0,0,IF(K69="Y",1,IF(K69="T",0,"Isi Dulu"))))</f>
        <v>Isi Tujuan</v>
      </c>
      <c r="M69" s="849"/>
      <c r="N69" s="852"/>
    </row>
    <row r="70" spans="2:14" ht="15.75">
      <c r="B70" s="838"/>
      <c r="C70" s="841"/>
      <c r="D70" s="859"/>
      <c r="E70" s="862"/>
      <c r="F70" s="569">
        <v>5</v>
      </c>
      <c r="G70" s="570"/>
      <c r="H70" s="599" t="str">
        <f t="shared" ref="H70:H105" si="1">IF(OR(J70="Isi Dulu",L70="Isi Dulu",J70="Isi Tujuan",L70="Isi Tujuan"),"Belum Diisi",IF(SUM(J70,L70)=2,1,IF(SUM(J70,L70)=1,0,IF(SUM(J70,L70)=0,0,"Error"))))</f>
        <v>Belum Diisi</v>
      </c>
      <c r="I70" s="595" t="s">
        <v>26</v>
      </c>
      <c r="J70" s="596" t="str">
        <f>IF($D$66="Y/T","Isi Tujuan",IF($E$66=0,0,IF(I70="Y",1,IF(I70="T",0,"Isi Dulu"))))</f>
        <v>Isi Tujuan</v>
      </c>
      <c r="K70" s="595" t="s">
        <v>26</v>
      </c>
      <c r="L70" s="596" t="str">
        <f>IF($D$66="Y/T","Isi Tujuan",IF($E$66=0,0,IF(K70="Y",1,IF(K70="T",0,"Isi Dulu"))))</f>
        <v>Isi Tujuan</v>
      </c>
      <c r="M70" s="850"/>
      <c r="N70" s="853"/>
    </row>
    <row r="71" spans="2:14" ht="15.75">
      <c r="B71" s="836">
        <v>14</v>
      </c>
      <c r="C71" s="839"/>
      <c r="D71" s="857" t="s">
        <v>26</v>
      </c>
      <c r="E71" s="860" t="str">
        <f>IF(D71="Y",1,IF(D71="T",0,IF(D71="Y/T","Belum diisi","Error")))</f>
        <v>Belum diisi</v>
      </c>
      <c r="F71" s="528">
        <v>1</v>
      </c>
      <c r="G71" s="529"/>
      <c r="H71" s="600" t="str">
        <f t="shared" si="1"/>
        <v>Belum Diisi</v>
      </c>
      <c r="I71" s="590" t="s">
        <v>26</v>
      </c>
      <c r="J71" s="591" t="str">
        <f>IF($D$71="Y/T","Isi Tujuan",IF($E$71=0,0,IF(I71="Y",1,IF(I71="T",0,"Isi Dulu"))))</f>
        <v>Isi Tujuan</v>
      </c>
      <c r="K71" s="590" t="s">
        <v>26</v>
      </c>
      <c r="L71" s="591" t="str">
        <f>IF($D$71="Y/T","Isi Tujuan",IF($E$71=0,0,IF(K71="Y",1,IF(K71="T",0,"Isi Dulu"))))</f>
        <v>Isi Tujuan</v>
      </c>
      <c r="M71" s="848" t="s">
        <v>26</v>
      </c>
      <c r="N71" s="851" t="str">
        <f>IF(M71="Y",1,IF(M71="T",0,IF(M71="Y/T","Belum diisi","Error")))</f>
        <v>Belum diisi</v>
      </c>
    </row>
    <row r="72" spans="2:14" ht="15.75">
      <c r="B72" s="837"/>
      <c r="C72" s="840"/>
      <c r="D72" s="858"/>
      <c r="E72" s="861"/>
      <c r="F72" s="549">
        <v>2</v>
      </c>
      <c r="G72" s="550"/>
      <c r="H72" s="598" t="str">
        <f t="shared" si="1"/>
        <v>Belum Diisi</v>
      </c>
      <c r="I72" s="592" t="s">
        <v>26</v>
      </c>
      <c r="J72" s="593" t="str">
        <f>IF($D$71="Y/T","Isi Tujuan",IF($E$71=0,0,IF(I72="Y",1,IF(I72="T",0,"Isi Dulu"))))</f>
        <v>Isi Tujuan</v>
      </c>
      <c r="K72" s="592" t="s">
        <v>26</v>
      </c>
      <c r="L72" s="593" t="str">
        <f>IF($D$71="Y/T","Isi Tujuan",IF($E$71=0,0,IF(K72="Y",1,IF(K72="T",0,"Isi Dulu"))))</f>
        <v>Isi Tujuan</v>
      </c>
      <c r="M72" s="849"/>
      <c r="N72" s="852"/>
    </row>
    <row r="73" spans="2:14" ht="15.75">
      <c r="B73" s="837"/>
      <c r="C73" s="840"/>
      <c r="D73" s="858"/>
      <c r="E73" s="861"/>
      <c r="F73" s="549">
        <v>3</v>
      </c>
      <c r="G73" s="550"/>
      <c r="H73" s="598" t="str">
        <f t="shared" si="1"/>
        <v>Belum Diisi</v>
      </c>
      <c r="I73" s="592" t="s">
        <v>26</v>
      </c>
      <c r="J73" s="593" t="str">
        <f>IF($D$71="Y/T","Isi Tujuan",IF($E$71=0,0,IF(I73="Y",1,IF(I73="T",0,"Isi Dulu"))))</f>
        <v>Isi Tujuan</v>
      </c>
      <c r="K73" s="592" t="s">
        <v>26</v>
      </c>
      <c r="L73" s="593" t="str">
        <f>IF($D$71="Y/T","Isi Tujuan",IF($E$71=0,0,IF(K73="Y",1,IF(K73="T",0,"Isi Dulu"))))</f>
        <v>Isi Tujuan</v>
      </c>
      <c r="M73" s="849"/>
      <c r="N73" s="852"/>
    </row>
    <row r="74" spans="2:14" ht="15.75">
      <c r="B74" s="837"/>
      <c r="C74" s="840"/>
      <c r="D74" s="858"/>
      <c r="E74" s="861"/>
      <c r="F74" s="549">
        <v>4</v>
      </c>
      <c r="G74" s="550"/>
      <c r="H74" s="598" t="str">
        <f t="shared" si="1"/>
        <v>Belum Diisi</v>
      </c>
      <c r="I74" s="592" t="s">
        <v>26</v>
      </c>
      <c r="J74" s="593" t="str">
        <f>IF($D$71="Y/T","Isi Tujuan",IF($E$71=0,0,IF(I74="Y",1,IF(I74="T",0,"Isi Dulu"))))</f>
        <v>Isi Tujuan</v>
      </c>
      <c r="K74" s="592" t="s">
        <v>26</v>
      </c>
      <c r="L74" s="593" t="str">
        <f>IF($D$71="Y/T","Isi Tujuan",IF($E$71=0,0,IF(K74="Y",1,IF(K74="T",0,"Isi Dulu"))))</f>
        <v>Isi Tujuan</v>
      </c>
      <c r="M74" s="849"/>
      <c r="N74" s="852"/>
    </row>
    <row r="75" spans="2:14" ht="15.75">
      <c r="B75" s="838"/>
      <c r="C75" s="841"/>
      <c r="D75" s="859"/>
      <c r="E75" s="862"/>
      <c r="F75" s="569">
        <v>5</v>
      </c>
      <c r="G75" s="570"/>
      <c r="H75" s="599" t="str">
        <f t="shared" si="1"/>
        <v>Belum Diisi</v>
      </c>
      <c r="I75" s="595" t="s">
        <v>26</v>
      </c>
      <c r="J75" s="596" t="str">
        <f>IF($D$71="Y/T","Isi Tujuan",IF($E$71=0,0,IF(I75="Y",1,IF(I75="T",0,"Isi Dulu"))))</f>
        <v>Isi Tujuan</v>
      </c>
      <c r="K75" s="595" t="s">
        <v>26</v>
      </c>
      <c r="L75" s="596" t="str">
        <f>IF($D$71="Y/T","Isi Tujuan",IF($E$71=0,0,IF(K75="Y",1,IF(K75="T",0,"Isi Dulu"))))</f>
        <v>Isi Tujuan</v>
      </c>
      <c r="M75" s="850"/>
      <c r="N75" s="853"/>
    </row>
    <row r="76" spans="2:14" ht="15.75">
      <c r="B76" s="836">
        <v>15</v>
      </c>
      <c r="C76" s="839"/>
      <c r="D76" s="857" t="s">
        <v>26</v>
      </c>
      <c r="E76" s="860" t="str">
        <f>IF(D76="Y",1,IF(D76="T",0,IF(D76="Y/T","Belum diisi","Error")))</f>
        <v>Belum diisi</v>
      </c>
      <c r="F76" s="528">
        <v>1</v>
      </c>
      <c r="G76" s="529"/>
      <c r="H76" s="600" t="str">
        <f t="shared" si="1"/>
        <v>Belum Diisi</v>
      </c>
      <c r="I76" s="590" t="s">
        <v>26</v>
      </c>
      <c r="J76" s="591" t="str">
        <f>IF($D$76="Y/T","Isi Tujuan",IF($E$76=0,0,IF(I76="Y",1,IF(I76="T",0,"Isi Dulu"))))</f>
        <v>Isi Tujuan</v>
      </c>
      <c r="K76" s="590" t="s">
        <v>26</v>
      </c>
      <c r="L76" s="591" t="str">
        <f>IF($D$76="Y/T","Isi Tujuan",IF($E$76=0,0,IF(K76="Y",1,IF(K76="T",0,"Isi Dulu"))))</f>
        <v>Isi Tujuan</v>
      </c>
      <c r="M76" s="848" t="s">
        <v>26</v>
      </c>
      <c r="N76" s="851" t="str">
        <f>IF(M76="Y",1,IF(M76="T",0,IF(M76="Y/T","Belum diisi","Error")))</f>
        <v>Belum diisi</v>
      </c>
    </row>
    <row r="77" spans="2:14" ht="15.75">
      <c r="B77" s="837"/>
      <c r="C77" s="840"/>
      <c r="D77" s="858"/>
      <c r="E77" s="861"/>
      <c r="F77" s="549">
        <v>2</v>
      </c>
      <c r="G77" s="550"/>
      <c r="H77" s="598" t="str">
        <f t="shared" si="1"/>
        <v>Belum Diisi</v>
      </c>
      <c r="I77" s="592" t="s">
        <v>26</v>
      </c>
      <c r="J77" s="593" t="str">
        <f>IF($D$76="Y/T","Isi Tujuan",IF($E$76=0,0,IF(I77="Y",1,IF(I77="T",0,"Isi Dulu"))))</f>
        <v>Isi Tujuan</v>
      </c>
      <c r="K77" s="592" t="s">
        <v>26</v>
      </c>
      <c r="L77" s="593" t="str">
        <f>IF($D$76="Y/T","Isi Tujuan",IF($E$76=0,0,IF(K77="Y",1,IF(K77="T",0,"Isi Dulu"))))</f>
        <v>Isi Tujuan</v>
      </c>
      <c r="M77" s="849"/>
      <c r="N77" s="852"/>
    </row>
    <row r="78" spans="2:14" ht="15.75">
      <c r="B78" s="837"/>
      <c r="C78" s="840"/>
      <c r="D78" s="858"/>
      <c r="E78" s="861"/>
      <c r="F78" s="549">
        <v>3</v>
      </c>
      <c r="G78" s="550"/>
      <c r="H78" s="598" t="str">
        <f t="shared" si="1"/>
        <v>Belum Diisi</v>
      </c>
      <c r="I78" s="592" t="s">
        <v>26</v>
      </c>
      <c r="J78" s="593" t="str">
        <f>IF($D$76="Y/T","Isi Tujuan",IF($E$76=0,0,IF(I78="Y",1,IF(I78="T",0,"Isi Dulu"))))</f>
        <v>Isi Tujuan</v>
      </c>
      <c r="K78" s="592" t="s">
        <v>26</v>
      </c>
      <c r="L78" s="593" t="str">
        <f>IF($D$76="Y/T","Isi Tujuan",IF($E$76=0,0,IF(K78="Y",1,IF(K78="T",0,"Isi Dulu"))))</f>
        <v>Isi Tujuan</v>
      </c>
      <c r="M78" s="849"/>
      <c r="N78" s="852"/>
    </row>
    <row r="79" spans="2:14" ht="15.75">
      <c r="B79" s="837"/>
      <c r="C79" s="840"/>
      <c r="D79" s="858"/>
      <c r="E79" s="861"/>
      <c r="F79" s="549">
        <v>4</v>
      </c>
      <c r="G79" s="550"/>
      <c r="H79" s="598" t="str">
        <f t="shared" si="1"/>
        <v>Belum Diisi</v>
      </c>
      <c r="I79" s="592" t="s">
        <v>26</v>
      </c>
      <c r="J79" s="593" t="str">
        <f>IF($D$76="Y/T","Isi Tujuan",IF($E$76=0,0,IF(I79="Y",1,IF(I79="T",0,"Isi Dulu"))))</f>
        <v>Isi Tujuan</v>
      </c>
      <c r="K79" s="592" t="s">
        <v>26</v>
      </c>
      <c r="L79" s="593" t="str">
        <f>IF($D$76="Y/T","Isi Tujuan",IF($E$76=0,0,IF(K79="Y",1,IF(K79="T",0,"Isi Dulu"))))</f>
        <v>Isi Tujuan</v>
      </c>
      <c r="M79" s="849"/>
      <c r="N79" s="852"/>
    </row>
    <row r="80" spans="2:14" ht="15.75">
      <c r="B80" s="838"/>
      <c r="C80" s="841"/>
      <c r="D80" s="859"/>
      <c r="E80" s="862"/>
      <c r="F80" s="569">
        <v>5</v>
      </c>
      <c r="G80" s="570"/>
      <c r="H80" s="599" t="str">
        <f t="shared" si="1"/>
        <v>Belum Diisi</v>
      </c>
      <c r="I80" s="595" t="s">
        <v>26</v>
      </c>
      <c r="J80" s="596" t="str">
        <f>IF($D$76="Y/T","Isi Tujuan",IF($E$76=0,0,IF(I80="Y",1,IF(I80="T",0,"Isi Dulu"))))</f>
        <v>Isi Tujuan</v>
      </c>
      <c r="K80" s="595" t="s">
        <v>26</v>
      </c>
      <c r="L80" s="596" t="str">
        <f>IF($D$76="Y/T","Isi Tujuan",IF($E$76=0,0,IF(K80="Y",1,IF(K80="T",0,"Isi Dulu"))))</f>
        <v>Isi Tujuan</v>
      </c>
      <c r="M80" s="850"/>
      <c r="N80" s="853"/>
    </row>
    <row r="81" spans="2:14" ht="15.75">
      <c r="B81" s="836">
        <v>16</v>
      </c>
      <c r="C81" s="839"/>
      <c r="D81" s="857" t="s">
        <v>26</v>
      </c>
      <c r="E81" s="860" t="str">
        <f>IF(D81="Y",1,IF(D81="T",0,IF(D81="Y/T","Belum diisi","Error")))</f>
        <v>Belum diisi</v>
      </c>
      <c r="F81" s="528">
        <v>1</v>
      </c>
      <c r="G81" s="529"/>
      <c r="H81" s="600" t="str">
        <f t="shared" si="1"/>
        <v>Belum Diisi</v>
      </c>
      <c r="I81" s="590" t="s">
        <v>26</v>
      </c>
      <c r="J81" s="591" t="str">
        <f>IF($D$81="Y/T","Isi Tujuan",IF($E$81=0,0,IF(I81="Y",1,IF(I81="T",0,"Isi Dulu"))))</f>
        <v>Isi Tujuan</v>
      </c>
      <c r="K81" s="590" t="s">
        <v>26</v>
      </c>
      <c r="L81" s="591" t="str">
        <f>IF($D$81="Y/T","Isi Tujuan",IF($E$81=0,0,IF(K81="Y",1,IF(K81="T",0,"Isi Dulu"))))</f>
        <v>Isi Tujuan</v>
      </c>
      <c r="M81" s="848" t="s">
        <v>26</v>
      </c>
      <c r="N81" s="851" t="str">
        <f>IF(M81="Y",1,IF(M81="T",0,IF(M81="Y/T","Belum diisi","Error")))</f>
        <v>Belum diisi</v>
      </c>
    </row>
    <row r="82" spans="2:14" ht="15.75">
      <c r="B82" s="837"/>
      <c r="C82" s="840"/>
      <c r="D82" s="858"/>
      <c r="E82" s="861"/>
      <c r="F82" s="549">
        <v>2</v>
      </c>
      <c r="G82" s="550"/>
      <c r="H82" s="598" t="str">
        <f t="shared" si="1"/>
        <v>Belum Diisi</v>
      </c>
      <c r="I82" s="592" t="s">
        <v>26</v>
      </c>
      <c r="J82" s="593" t="str">
        <f>IF($D$81="Y/T","Isi Tujuan",IF($E$81=0,0,IF(I82="Y",1,IF(I82="T",0,"Isi Dulu"))))</f>
        <v>Isi Tujuan</v>
      </c>
      <c r="K82" s="592" t="s">
        <v>26</v>
      </c>
      <c r="L82" s="593" t="str">
        <f>IF($D$81="Y/T","Isi Tujuan",IF($E$81=0,0,IF(K82="Y",1,IF(K82="T",0,"Isi Dulu"))))</f>
        <v>Isi Tujuan</v>
      </c>
      <c r="M82" s="849"/>
      <c r="N82" s="852"/>
    </row>
    <row r="83" spans="2:14" ht="15.75">
      <c r="B83" s="837"/>
      <c r="C83" s="840"/>
      <c r="D83" s="858"/>
      <c r="E83" s="861"/>
      <c r="F83" s="549">
        <v>3</v>
      </c>
      <c r="G83" s="550"/>
      <c r="H83" s="598" t="str">
        <f t="shared" si="1"/>
        <v>Belum Diisi</v>
      </c>
      <c r="I83" s="592" t="s">
        <v>26</v>
      </c>
      <c r="J83" s="593" t="str">
        <f>IF($D$81="Y/T","Isi Tujuan",IF($E$81=0,0,IF(I83="Y",1,IF(I83="T",0,"Isi Dulu"))))</f>
        <v>Isi Tujuan</v>
      </c>
      <c r="K83" s="592" t="s">
        <v>26</v>
      </c>
      <c r="L83" s="593" t="str">
        <f>IF($D$81="Y/T","Isi Tujuan",IF($E$81=0,0,IF(K83="Y",1,IF(K83="T",0,"Isi Dulu"))))</f>
        <v>Isi Tujuan</v>
      </c>
      <c r="M83" s="849"/>
      <c r="N83" s="852"/>
    </row>
    <row r="84" spans="2:14" ht="15.75">
      <c r="B84" s="837"/>
      <c r="C84" s="840"/>
      <c r="D84" s="858"/>
      <c r="E84" s="861"/>
      <c r="F84" s="549">
        <v>4</v>
      </c>
      <c r="G84" s="550"/>
      <c r="H84" s="598" t="str">
        <f t="shared" si="1"/>
        <v>Belum Diisi</v>
      </c>
      <c r="I84" s="592" t="s">
        <v>26</v>
      </c>
      <c r="J84" s="593" t="str">
        <f>IF($D$81="Y/T","Isi Tujuan",IF($E$81=0,0,IF(I84="Y",1,IF(I84="T",0,"Isi Dulu"))))</f>
        <v>Isi Tujuan</v>
      </c>
      <c r="K84" s="592" t="s">
        <v>26</v>
      </c>
      <c r="L84" s="593" t="str">
        <f>IF($D$81="Y/T","Isi Tujuan",IF($E$81=0,0,IF(K84="Y",1,IF(K84="T",0,"Isi Dulu"))))</f>
        <v>Isi Tujuan</v>
      </c>
      <c r="M84" s="849"/>
      <c r="N84" s="852"/>
    </row>
    <row r="85" spans="2:14" ht="15.75">
      <c r="B85" s="838"/>
      <c r="C85" s="841"/>
      <c r="D85" s="859"/>
      <c r="E85" s="862"/>
      <c r="F85" s="569">
        <v>5</v>
      </c>
      <c r="G85" s="570"/>
      <c r="H85" s="599" t="str">
        <f t="shared" si="1"/>
        <v>Belum Diisi</v>
      </c>
      <c r="I85" s="595" t="s">
        <v>26</v>
      </c>
      <c r="J85" s="596" t="str">
        <f>IF($D$81="Y/T","Isi Tujuan",IF($E$81=0,0,IF(I85="Y",1,IF(I85="T",0,"Isi Dulu"))))</f>
        <v>Isi Tujuan</v>
      </c>
      <c r="K85" s="595" t="s">
        <v>26</v>
      </c>
      <c r="L85" s="596" t="str">
        <f>IF($D$81="Y/T","Isi Tujuan",IF($E$81=0,0,IF(K85="Y",1,IF(K85="T",0,"Isi Dulu"))))</f>
        <v>Isi Tujuan</v>
      </c>
      <c r="M85" s="850"/>
      <c r="N85" s="853"/>
    </row>
    <row r="86" spans="2:14" ht="15.75">
      <c r="B86" s="836">
        <v>17</v>
      </c>
      <c r="C86" s="839"/>
      <c r="D86" s="857" t="s">
        <v>26</v>
      </c>
      <c r="E86" s="860" t="str">
        <f>IF(D86="Y",1,IF(D86="T",0,IF(D86="Y/T","Belum diisi","Error")))</f>
        <v>Belum diisi</v>
      </c>
      <c r="F86" s="528">
        <v>1</v>
      </c>
      <c r="G86" s="529"/>
      <c r="H86" s="600" t="str">
        <f t="shared" si="1"/>
        <v>Belum Diisi</v>
      </c>
      <c r="I86" s="590" t="s">
        <v>26</v>
      </c>
      <c r="J86" s="591" t="str">
        <f>IF($D$86="Y/T","Isi Tujuan",IF($E$86=0,0,IF(I86="Y",1,IF(I86="T",0,"Isi Dulu"))))</f>
        <v>Isi Tujuan</v>
      </c>
      <c r="K86" s="590" t="s">
        <v>26</v>
      </c>
      <c r="L86" s="591" t="str">
        <f>IF($D$86="Y/T","Isi Tujuan",IF($E$86=0,0,IF(K86="Y",1,IF(K86="T",0,"Isi Dulu"))))</f>
        <v>Isi Tujuan</v>
      </c>
      <c r="M86" s="848" t="s">
        <v>26</v>
      </c>
      <c r="N86" s="851" t="str">
        <f>IF(M86="Y",1,IF(M86="T",0,IF(M86="Y/T","Belum diisi","Error")))</f>
        <v>Belum diisi</v>
      </c>
    </row>
    <row r="87" spans="2:14" ht="15.75">
      <c r="B87" s="837"/>
      <c r="C87" s="840"/>
      <c r="D87" s="858"/>
      <c r="E87" s="861"/>
      <c r="F87" s="549">
        <v>2</v>
      </c>
      <c r="G87" s="550"/>
      <c r="H87" s="598" t="str">
        <f t="shared" si="1"/>
        <v>Belum Diisi</v>
      </c>
      <c r="I87" s="592" t="s">
        <v>26</v>
      </c>
      <c r="J87" s="593" t="str">
        <f>IF($D$86="Y/T","Isi Tujuan",IF($E$86=0,0,IF(I87="Y",1,IF(I87="T",0,"Isi Dulu"))))</f>
        <v>Isi Tujuan</v>
      </c>
      <c r="K87" s="592" t="s">
        <v>26</v>
      </c>
      <c r="L87" s="593" t="str">
        <f>IF($D$86="Y/T","Isi Tujuan",IF($E$86=0,0,IF(K87="Y",1,IF(K87="T",0,"Isi Dulu"))))</f>
        <v>Isi Tujuan</v>
      </c>
      <c r="M87" s="849"/>
      <c r="N87" s="852"/>
    </row>
    <row r="88" spans="2:14" ht="15.75">
      <c r="B88" s="837"/>
      <c r="C88" s="840"/>
      <c r="D88" s="858"/>
      <c r="E88" s="861"/>
      <c r="F88" s="549">
        <v>3</v>
      </c>
      <c r="G88" s="550"/>
      <c r="H88" s="598" t="str">
        <f t="shared" si="1"/>
        <v>Belum Diisi</v>
      </c>
      <c r="I88" s="592" t="s">
        <v>26</v>
      </c>
      <c r="J88" s="593" t="str">
        <f>IF($D$86="Y/T","Isi Tujuan",IF($E$86=0,0,IF(I88="Y",1,IF(I88="T",0,"Isi Dulu"))))</f>
        <v>Isi Tujuan</v>
      </c>
      <c r="K88" s="592" t="s">
        <v>26</v>
      </c>
      <c r="L88" s="593" t="str">
        <f>IF($D$86="Y/T","Isi Tujuan",IF($E$86=0,0,IF(K88="Y",1,IF(K88="T",0,"Isi Dulu"))))</f>
        <v>Isi Tujuan</v>
      </c>
      <c r="M88" s="849"/>
      <c r="N88" s="852"/>
    </row>
    <row r="89" spans="2:14" ht="15.75">
      <c r="B89" s="837"/>
      <c r="C89" s="840"/>
      <c r="D89" s="858"/>
      <c r="E89" s="861"/>
      <c r="F89" s="549">
        <v>4</v>
      </c>
      <c r="G89" s="550"/>
      <c r="H89" s="598" t="str">
        <f t="shared" si="1"/>
        <v>Belum Diisi</v>
      </c>
      <c r="I89" s="592" t="s">
        <v>26</v>
      </c>
      <c r="J89" s="593" t="str">
        <f>IF($D$86="Y/T","Isi Tujuan",IF($E$86=0,0,IF(I89="Y",1,IF(I89="T",0,"Isi Dulu"))))</f>
        <v>Isi Tujuan</v>
      </c>
      <c r="K89" s="592" t="s">
        <v>26</v>
      </c>
      <c r="L89" s="593" t="str">
        <f>IF($D$86="Y/T","Isi Tujuan",IF($E$86=0,0,IF(K89="Y",1,IF(K89="T",0,"Isi Dulu"))))</f>
        <v>Isi Tujuan</v>
      </c>
      <c r="M89" s="849"/>
      <c r="N89" s="852"/>
    </row>
    <row r="90" spans="2:14" ht="15.75">
      <c r="B90" s="838"/>
      <c r="C90" s="841"/>
      <c r="D90" s="859"/>
      <c r="E90" s="862"/>
      <c r="F90" s="569">
        <v>5</v>
      </c>
      <c r="G90" s="570"/>
      <c r="H90" s="599" t="str">
        <f t="shared" si="1"/>
        <v>Belum Diisi</v>
      </c>
      <c r="I90" s="595" t="s">
        <v>26</v>
      </c>
      <c r="J90" s="596" t="str">
        <f>IF($D$86="Y/T","Isi Tujuan",IF($E$86=0,0,IF(I90="Y",1,IF(I90="T",0,"Isi Dulu"))))</f>
        <v>Isi Tujuan</v>
      </c>
      <c r="K90" s="595" t="s">
        <v>26</v>
      </c>
      <c r="L90" s="596" t="str">
        <f>IF($D$86="Y/T","Isi Tujuan",IF($E$86=0,0,IF(K90="Y",1,IF(K90="T",0,"Isi Dulu"))))</f>
        <v>Isi Tujuan</v>
      </c>
      <c r="M90" s="850"/>
      <c r="N90" s="853"/>
    </row>
    <row r="91" spans="2:14" ht="15.75">
      <c r="B91" s="836">
        <v>18</v>
      </c>
      <c r="C91" s="839"/>
      <c r="D91" s="857" t="s">
        <v>26</v>
      </c>
      <c r="E91" s="860" t="str">
        <f>IF(D91="Y",1,IF(D91="T",0,IF(D91="Y/T","Belum diisi","Error")))</f>
        <v>Belum diisi</v>
      </c>
      <c r="F91" s="528">
        <v>1</v>
      </c>
      <c r="G91" s="529"/>
      <c r="H91" s="600" t="str">
        <f t="shared" si="1"/>
        <v>Belum Diisi</v>
      </c>
      <c r="I91" s="590" t="s">
        <v>26</v>
      </c>
      <c r="J91" s="591" t="str">
        <f>IF($D$91="Y/T","Isi Tujuan",IF($E$91=0,0,IF(I91="Y",1,IF(I91="T",0,"Isi Dulu"))))</f>
        <v>Isi Tujuan</v>
      </c>
      <c r="K91" s="590" t="s">
        <v>26</v>
      </c>
      <c r="L91" s="591" t="str">
        <f>IF($D$91="Y/T","Isi Tujuan",IF($E$91=0,0,IF(K91="Y",1,IF(K91="T",0,"Isi Dulu"))))</f>
        <v>Isi Tujuan</v>
      </c>
      <c r="M91" s="848" t="s">
        <v>26</v>
      </c>
      <c r="N91" s="851" t="str">
        <f>IF(M91="Y",1,IF(M91="T",0,IF(M91="Y/T","Belum diisi","Error")))</f>
        <v>Belum diisi</v>
      </c>
    </row>
    <row r="92" spans="2:14" ht="15.75">
      <c r="B92" s="837"/>
      <c r="C92" s="840"/>
      <c r="D92" s="858"/>
      <c r="E92" s="861"/>
      <c r="F92" s="549">
        <v>2</v>
      </c>
      <c r="G92" s="550"/>
      <c r="H92" s="598" t="str">
        <f t="shared" si="1"/>
        <v>Belum Diisi</v>
      </c>
      <c r="I92" s="592" t="s">
        <v>26</v>
      </c>
      <c r="J92" s="593" t="str">
        <f>IF($D$91="Y/T","Isi Tujuan",IF($E$91=0,0,IF(I92="Y",1,IF(I92="T",0,"Isi Dulu"))))</f>
        <v>Isi Tujuan</v>
      </c>
      <c r="K92" s="592" t="s">
        <v>26</v>
      </c>
      <c r="L92" s="593" t="str">
        <f>IF($D$91="Y/T","Isi Tujuan",IF($E$91=0,0,IF(K92="Y",1,IF(K92="T",0,"Isi Dulu"))))</f>
        <v>Isi Tujuan</v>
      </c>
      <c r="M92" s="849"/>
      <c r="N92" s="852"/>
    </row>
    <row r="93" spans="2:14" ht="15.75">
      <c r="B93" s="837"/>
      <c r="C93" s="840"/>
      <c r="D93" s="858"/>
      <c r="E93" s="861"/>
      <c r="F93" s="549">
        <v>3</v>
      </c>
      <c r="G93" s="550"/>
      <c r="H93" s="598" t="str">
        <f t="shared" si="1"/>
        <v>Belum Diisi</v>
      </c>
      <c r="I93" s="592" t="s">
        <v>26</v>
      </c>
      <c r="J93" s="593" t="str">
        <f>IF($D$91="Y/T","Isi Tujuan",IF($E$91=0,0,IF(I93="Y",1,IF(I93="T",0,"Isi Dulu"))))</f>
        <v>Isi Tujuan</v>
      </c>
      <c r="K93" s="592" t="s">
        <v>26</v>
      </c>
      <c r="L93" s="593" t="str">
        <f>IF($D$91="Y/T","Isi Tujuan",IF($E$91=0,0,IF(K93="Y",1,IF(K93="T",0,"Isi Dulu"))))</f>
        <v>Isi Tujuan</v>
      </c>
      <c r="M93" s="849"/>
      <c r="N93" s="852"/>
    </row>
    <row r="94" spans="2:14" ht="15.75">
      <c r="B94" s="837"/>
      <c r="C94" s="840"/>
      <c r="D94" s="858"/>
      <c r="E94" s="861"/>
      <c r="F94" s="549">
        <v>4</v>
      </c>
      <c r="G94" s="550"/>
      <c r="H94" s="598" t="str">
        <f t="shared" si="1"/>
        <v>Belum Diisi</v>
      </c>
      <c r="I94" s="592" t="s">
        <v>26</v>
      </c>
      <c r="J94" s="593" t="str">
        <f>IF($D$91="Y/T","Isi Tujuan",IF($E$91=0,0,IF(I94="Y",1,IF(I94="T",0,"Isi Dulu"))))</f>
        <v>Isi Tujuan</v>
      </c>
      <c r="K94" s="592" t="s">
        <v>26</v>
      </c>
      <c r="L94" s="593" t="str">
        <f>IF($D$91="Y/T","Isi Tujuan",IF($E$91=0,0,IF(K94="Y",1,IF(K94="T",0,"Isi Dulu"))))</f>
        <v>Isi Tujuan</v>
      </c>
      <c r="M94" s="849"/>
      <c r="N94" s="852"/>
    </row>
    <row r="95" spans="2:14" ht="15.75">
      <c r="B95" s="838"/>
      <c r="C95" s="841"/>
      <c r="D95" s="859"/>
      <c r="E95" s="862"/>
      <c r="F95" s="569">
        <v>5</v>
      </c>
      <c r="G95" s="570"/>
      <c r="H95" s="599" t="str">
        <f t="shared" si="1"/>
        <v>Belum Diisi</v>
      </c>
      <c r="I95" s="595" t="s">
        <v>26</v>
      </c>
      <c r="J95" s="596" t="str">
        <f>IF($D$91="Y/T","Isi Tujuan",IF($E$91=0,0,IF(I95="Y",1,IF(I95="T",0,"Isi Dulu"))))</f>
        <v>Isi Tujuan</v>
      </c>
      <c r="K95" s="595" t="s">
        <v>26</v>
      </c>
      <c r="L95" s="596" t="str">
        <f>IF($D$91="Y/T","Isi Tujuan",IF($E$91=0,0,IF(K95="Y",1,IF(K95="T",0,"Isi Dulu"))))</f>
        <v>Isi Tujuan</v>
      </c>
      <c r="M95" s="850"/>
      <c r="N95" s="853"/>
    </row>
    <row r="96" spans="2:14" ht="15.75">
      <c r="B96" s="836">
        <v>19</v>
      </c>
      <c r="C96" s="839"/>
      <c r="D96" s="857" t="s">
        <v>26</v>
      </c>
      <c r="E96" s="860" t="str">
        <f>IF(D96="Y",1,IF(D96="T",0,IF(D96="Y/T","Belum diisi","Error")))</f>
        <v>Belum diisi</v>
      </c>
      <c r="F96" s="528">
        <v>1</v>
      </c>
      <c r="G96" s="529"/>
      <c r="H96" s="600" t="str">
        <f t="shared" si="1"/>
        <v>Belum Diisi</v>
      </c>
      <c r="I96" s="590" t="s">
        <v>26</v>
      </c>
      <c r="J96" s="591" t="str">
        <f>IF($D$96="Y/T","Isi Tujuan",IF($E$96=0,0,IF(I96="Y",1,IF(I96="T",0,"Isi Dulu"))))</f>
        <v>Isi Tujuan</v>
      </c>
      <c r="K96" s="590" t="s">
        <v>26</v>
      </c>
      <c r="L96" s="591" t="str">
        <f>IF($D$96="Y/T","Isi Tujuan",IF($E$96=0,0,IF(K96="Y",1,IF(K96="T",0,"Isi Dulu"))))</f>
        <v>Isi Tujuan</v>
      </c>
      <c r="M96" s="848" t="s">
        <v>26</v>
      </c>
      <c r="N96" s="851" t="str">
        <f>IF(M96="Y",1,IF(M96="T",0,IF(M96="Y/T","Belum diisi","Error")))</f>
        <v>Belum diisi</v>
      </c>
    </row>
    <row r="97" spans="2:18" ht="15.75">
      <c r="B97" s="837"/>
      <c r="C97" s="840"/>
      <c r="D97" s="858"/>
      <c r="E97" s="861"/>
      <c r="F97" s="549">
        <v>2</v>
      </c>
      <c r="G97" s="550"/>
      <c r="H97" s="598" t="str">
        <f t="shared" si="1"/>
        <v>Belum Diisi</v>
      </c>
      <c r="I97" s="592" t="s">
        <v>26</v>
      </c>
      <c r="J97" s="593" t="str">
        <f>IF($D$96="Y/T","Isi Tujuan",IF($E$96=0,0,IF(I97="Y",1,IF(I97="T",0,"Isi Dulu"))))</f>
        <v>Isi Tujuan</v>
      </c>
      <c r="K97" s="592" t="s">
        <v>26</v>
      </c>
      <c r="L97" s="593" t="str">
        <f>IF($D$96="Y/T","Isi Tujuan",IF($E$96=0,0,IF(K97="Y",1,IF(K97="T",0,"Isi Dulu"))))</f>
        <v>Isi Tujuan</v>
      </c>
      <c r="M97" s="849"/>
      <c r="N97" s="852"/>
    </row>
    <row r="98" spans="2:18" ht="15.75">
      <c r="B98" s="837"/>
      <c r="C98" s="840"/>
      <c r="D98" s="858"/>
      <c r="E98" s="861"/>
      <c r="F98" s="549">
        <v>3</v>
      </c>
      <c r="G98" s="550"/>
      <c r="H98" s="598" t="str">
        <f t="shared" si="1"/>
        <v>Belum Diisi</v>
      </c>
      <c r="I98" s="592" t="s">
        <v>26</v>
      </c>
      <c r="J98" s="593" t="str">
        <f>IF($D$96="Y/T","Isi Tujuan",IF($E$96=0,0,IF(I98="Y",1,IF(I98="T",0,"Isi Dulu"))))</f>
        <v>Isi Tujuan</v>
      </c>
      <c r="K98" s="592" t="s">
        <v>26</v>
      </c>
      <c r="L98" s="593" t="str">
        <f>IF($D$96="Y/T","Isi Tujuan",IF($E$96=0,0,IF(K98="Y",1,IF(K98="T",0,"Isi Dulu"))))</f>
        <v>Isi Tujuan</v>
      </c>
      <c r="M98" s="849"/>
      <c r="N98" s="852"/>
    </row>
    <row r="99" spans="2:18" ht="15.75">
      <c r="B99" s="837"/>
      <c r="C99" s="840"/>
      <c r="D99" s="858"/>
      <c r="E99" s="861"/>
      <c r="F99" s="549">
        <v>4</v>
      </c>
      <c r="G99" s="550"/>
      <c r="H99" s="598" t="str">
        <f t="shared" si="1"/>
        <v>Belum Diisi</v>
      </c>
      <c r="I99" s="592" t="s">
        <v>26</v>
      </c>
      <c r="J99" s="593" t="str">
        <f>IF($D$96="Y/T","Isi Tujuan",IF($E$96=0,0,IF(I99="Y",1,IF(I99="T",0,"Isi Dulu"))))</f>
        <v>Isi Tujuan</v>
      </c>
      <c r="K99" s="592" t="s">
        <v>26</v>
      </c>
      <c r="L99" s="593" t="str">
        <f>IF($D$96="Y/T","Isi Tujuan",IF($E$96=0,0,IF(K99="Y",1,IF(K99="T",0,"Isi Dulu"))))</f>
        <v>Isi Tujuan</v>
      </c>
      <c r="M99" s="849"/>
      <c r="N99" s="852"/>
    </row>
    <row r="100" spans="2:18" ht="15.75">
      <c r="B100" s="838"/>
      <c r="C100" s="841"/>
      <c r="D100" s="859"/>
      <c r="E100" s="862"/>
      <c r="F100" s="569">
        <v>5</v>
      </c>
      <c r="G100" s="570"/>
      <c r="H100" s="599" t="str">
        <f t="shared" si="1"/>
        <v>Belum Diisi</v>
      </c>
      <c r="I100" s="595" t="s">
        <v>26</v>
      </c>
      <c r="J100" s="596" t="str">
        <f>IF($D$96="Y/T","Isi Tujuan",IF($E$96=0,0,IF(I100="Y",1,IF(I100="T",0,"Isi Dulu"))))</f>
        <v>Isi Tujuan</v>
      </c>
      <c r="K100" s="595" t="s">
        <v>26</v>
      </c>
      <c r="L100" s="596" t="str">
        <f>IF($D$96="Y/T","Isi Tujuan",IF($E$96=0,0,IF(K100="Y",1,IF(K100="T",0,"Isi Dulu"))))</f>
        <v>Isi Tujuan</v>
      </c>
      <c r="M100" s="850"/>
      <c r="N100" s="853"/>
    </row>
    <row r="101" spans="2:18" ht="15.75">
      <c r="B101" s="836">
        <v>20</v>
      </c>
      <c r="C101" s="839"/>
      <c r="D101" s="857" t="s">
        <v>26</v>
      </c>
      <c r="E101" s="860" t="str">
        <f>IF(D101="Y",1,IF(D101="T",0,IF(D101="Y/T","Belum diisi","Error")))</f>
        <v>Belum diisi</v>
      </c>
      <c r="F101" s="528">
        <v>1</v>
      </c>
      <c r="G101" s="529"/>
      <c r="H101" s="600" t="str">
        <f t="shared" si="1"/>
        <v>Belum Diisi</v>
      </c>
      <c r="I101" s="590" t="s">
        <v>26</v>
      </c>
      <c r="J101" s="591" t="str">
        <f>IF($D$101="Y/T","Isi Tujuan",IF($E$101=0,0,IF(I101="Y",1,IF(I101="T",0,"Isi Dulu"))))</f>
        <v>Isi Tujuan</v>
      </c>
      <c r="K101" s="590" t="s">
        <v>26</v>
      </c>
      <c r="L101" s="591" t="str">
        <f>IF($D$101="Y/T","Isi Tujuan",IF($E$101=0,0,IF(K101="Y",1,IF(K101="T",0,"Isi Dulu"))))</f>
        <v>Isi Tujuan</v>
      </c>
      <c r="M101" s="848" t="s">
        <v>26</v>
      </c>
      <c r="N101" s="851" t="str">
        <f>IF(M101="Y",1,IF(M101="T",0,IF(M101="Y/T","Belum diisi","Error")))</f>
        <v>Belum diisi</v>
      </c>
    </row>
    <row r="102" spans="2:18" ht="15.75">
      <c r="B102" s="837"/>
      <c r="C102" s="840"/>
      <c r="D102" s="858"/>
      <c r="E102" s="861"/>
      <c r="F102" s="549">
        <v>2</v>
      </c>
      <c r="G102" s="550"/>
      <c r="H102" s="598" t="str">
        <f t="shared" si="1"/>
        <v>Belum Diisi</v>
      </c>
      <c r="I102" s="592" t="s">
        <v>26</v>
      </c>
      <c r="J102" s="593" t="str">
        <f>IF($D$101="Y/T","Isi Tujuan",IF($E$101=0,0,IF(I102="Y",1,IF(I102="T",0,"Isi Dulu"))))</f>
        <v>Isi Tujuan</v>
      </c>
      <c r="K102" s="592" t="s">
        <v>26</v>
      </c>
      <c r="L102" s="593" t="str">
        <f>IF($D$101="Y/T","Isi Tujuan",IF($E$101=0,0,IF(K102="Y",1,IF(K102="T",0,"Isi Dulu"))))</f>
        <v>Isi Tujuan</v>
      </c>
      <c r="M102" s="849"/>
      <c r="N102" s="852"/>
    </row>
    <row r="103" spans="2:18" ht="15.75">
      <c r="B103" s="837"/>
      <c r="C103" s="840"/>
      <c r="D103" s="858"/>
      <c r="E103" s="861"/>
      <c r="F103" s="549">
        <v>3</v>
      </c>
      <c r="G103" s="550"/>
      <c r="H103" s="598" t="str">
        <f t="shared" si="1"/>
        <v>Belum Diisi</v>
      </c>
      <c r="I103" s="592" t="s">
        <v>26</v>
      </c>
      <c r="J103" s="593" t="str">
        <f>IF($D$101="Y/T","Isi Tujuan",IF($E$101=0,0,IF(I103="Y",1,IF(I103="T",0,"Isi Dulu"))))</f>
        <v>Isi Tujuan</v>
      </c>
      <c r="K103" s="592" t="s">
        <v>26</v>
      </c>
      <c r="L103" s="593" t="str">
        <f>IF($D$101="Y/T","Isi Tujuan",IF($E$101=0,0,IF(K103="Y",1,IF(K103="T",0,"Isi Dulu"))))</f>
        <v>Isi Tujuan</v>
      </c>
      <c r="M103" s="849"/>
      <c r="N103" s="852"/>
    </row>
    <row r="104" spans="2:18" ht="15.75">
      <c r="B104" s="837"/>
      <c r="C104" s="840"/>
      <c r="D104" s="858"/>
      <c r="E104" s="861"/>
      <c r="F104" s="549">
        <v>4</v>
      </c>
      <c r="G104" s="550"/>
      <c r="H104" s="598" t="str">
        <f t="shared" si="1"/>
        <v>Belum Diisi</v>
      </c>
      <c r="I104" s="592" t="s">
        <v>26</v>
      </c>
      <c r="J104" s="593" t="str">
        <f>IF($D$101="Y/T","Isi Tujuan",IF($E$101=0,0,IF(I104="Y",1,IF(I104="T",0,"Isi Dulu"))))</f>
        <v>Isi Tujuan</v>
      </c>
      <c r="K104" s="592" t="s">
        <v>26</v>
      </c>
      <c r="L104" s="593" t="str">
        <f>IF($D$101="Y/T","Isi Tujuan",IF($E$101=0,0,IF(K104="Y",1,IF(K104="T",0,"Isi Dulu"))))</f>
        <v>Isi Tujuan</v>
      </c>
      <c r="M104" s="849"/>
      <c r="N104" s="852"/>
    </row>
    <row r="105" spans="2:18" ht="15.75">
      <c r="B105" s="838"/>
      <c r="C105" s="841"/>
      <c r="D105" s="859"/>
      <c r="E105" s="862"/>
      <c r="F105" s="569">
        <v>5</v>
      </c>
      <c r="G105" s="570"/>
      <c r="H105" s="599" t="str">
        <f t="shared" si="1"/>
        <v>Belum Diisi</v>
      </c>
      <c r="I105" s="595" t="s">
        <v>26</v>
      </c>
      <c r="J105" s="596" t="str">
        <f>IF($D$101="Y/T","Isi Tujuan",IF($E$101=0,0,IF(I105="Y",1,IF(I105="T",0,"Isi Dulu"))))</f>
        <v>Isi Tujuan</v>
      </c>
      <c r="K105" s="595" t="s">
        <v>26</v>
      </c>
      <c r="L105" s="596" t="str">
        <f>IF($D$101="Y/T","Isi Tujuan",IF($E$101=0,0,IF(K105="Y",1,IF(K105="T",0,"Isi Dulu"))))</f>
        <v>Isi Tujuan</v>
      </c>
      <c r="M105" s="850"/>
      <c r="N105" s="853"/>
    </row>
    <row r="106" spans="2:18" s="527" customFormat="1" ht="15.75">
      <c r="B106" s="601"/>
      <c r="C106" s="581"/>
      <c r="D106" s="582"/>
      <c r="E106" s="602" t="e">
        <f>AVERAGE(E6:E105)</f>
        <v>#DIV/0!</v>
      </c>
      <c r="F106" s="603"/>
      <c r="G106" s="583"/>
      <c r="H106" s="602" t="e">
        <f>(IF($D6="Y/T",0,AVERAGE(H6:H10))+IF($D11="Y/T",0,AVERAGE(H11:H15))+IF($D16="Y/T",0,AVERAGE(H16:H20))+IF($D21="Y/T",0,AVERAGE(H21:H25))+IF($D26="Y/T",0,AVERAGE(H26:H30))+IF($D31="Y/T",0,AVERAGE(H31:H35))+IF($D36="Y/T",0,AVERAGE(H36:H40))+IF($D41="Y/T",0,AVERAGE(H41:H45))+IF($D46="Y/T",0,AVERAGE(H46:H50))+IF($D51="Y/T",0,AVERAGE(H51:H55))+IF($D56="Y/T",0,AVERAGE(H56:H60))+IF($D61="Y/T",0,AVERAGE(H61:H65))+IF($D66="Y/T",0,AVERAGE(H66:H70))+IF($D71="Y/T",0,AVERAGE(H71:H75))+IF($D76="Y/T",0,AVERAGE(H76:H80))+IF($D81="Y/T",0,AVERAGE(H81:H85))+IF($D86="Y/T",0,AVERAGE(H86:H90))+IF($D91="Y/T",0,AVERAGE(H91:H95))+IF($D96="Y/T",0,AVERAGE(H96:H100))+IF($D101="Y/T",0,AVERAGE(H101:H105)))/(COUNTIF($D6:$D105,"Y")+COUNTIF($D6:$D105,"T"))</f>
        <v>#DIV/0!</v>
      </c>
      <c r="I106" s="582"/>
      <c r="J106" s="602" t="e">
        <f>(IF($D6="Y/T",0,AVERAGE(J6:J10))+IF($D11="Y/T",0,AVERAGE(J11:J15))+IF($D16="Y/T",0,AVERAGE(J16:J20))+IF($D21="Y/T",0,AVERAGE(J21:J25))+IF($D26="Y/T",0,AVERAGE(J26:J30))+IF($D31="Y/T",0,AVERAGE(J31:J35))+IF($D36="Y/T",0,AVERAGE(J36:J40))+IF($D41="Y/T",0,AVERAGE(J41:J45))+IF($D46="Y/T",0,AVERAGE(J46:J50))+IF($D51="Y/T",0,AVERAGE(J51:J55))+IF($D56="Y/T",0,AVERAGE(J56:J60))+IF($D61="Y/T",0,AVERAGE(J61:J65))+IF($D66="Y/T",0,AVERAGE(J66:J70))+IF($D71="Y/T",0,AVERAGE(J71:J75))+IF($D76="Y/T",0,AVERAGE(J76:J80))+IF($D81="Y/T",0,AVERAGE(J81:J85))+IF($D86="Y/T",0,AVERAGE(J86:J90))+IF($D91="Y/T",0,AVERAGE(J91:J95))+IF($D96="Y/T",0,AVERAGE(J96:J100))+IF($D101="Y/T",0,AVERAGE(J101:J105)))/(COUNTIF($D6:$D105,"Y")+COUNTIF($D6:$D105,"T"))</f>
        <v>#DIV/0!</v>
      </c>
      <c r="K106" s="582"/>
      <c r="L106" s="602" t="e">
        <f>(IF($D6="Y/T",0,AVERAGE(L6:L10))+IF($D11="Y/T",0,AVERAGE(L11:L15))+IF($D16="Y/T",0,AVERAGE(L16:L20))+IF($D21="Y/T",0,AVERAGE(L21:L25))+IF($D26="Y/T",0,AVERAGE(L26:L30))+IF($D31="Y/T",0,AVERAGE(L31:L35))+IF($D36="Y/T",0,AVERAGE(L36:L40))+IF($D41="Y/T",0,AVERAGE(L41:L45))+IF($D46="Y/T",0,AVERAGE(L46:L50))+IF($D51="Y/T",0,AVERAGE(L51:L55))+IF($D56="Y/T",0,AVERAGE(L56:L60))+IF($D61="Y/T",0,AVERAGE(L61:L65))+IF($D66="Y/T",0,AVERAGE(L66:L70))+IF($D71="Y/T",0,AVERAGE(L71:L75))+IF($D76="Y/T",0,AVERAGE(L76:L80))+IF($D81="Y/T",0,AVERAGE(L81:L85))+IF($D86="Y/T",0,AVERAGE(L86:L90))+IF($D91="Y/T",0,AVERAGE(L91:L95))+IF($D96="Y/T",0,AVERAGE(L96:L100))+IF($D101="Y/T",0,AVERAGE(L101:L105)))/(COUNTIF($D6:$D105,"Y")+COUNTIF($D6:$D105,"T"))</f>
        <v>#DIV/0!</v>
      </c>
      <c r="M106" s="582"/>
      <c r="N106" s="602" t="e">
        <f>AVERAGE(N6:N105)</f>
        <v>#DIV/0!</v>
      </c>
    </row>
    <row r="107" spans="2:18" s="527" customFormat="1" ht="15.75">
      <c r="B107" s="864" t="s">
        <v>508</v>
      </c>
      <c r="C107" s="865"/>
      <c r="D107" s="865"/>
      <c r="E107" s="865"/>
      <c r="F107" s="865"/>
      <c r="G107" s="865"/>
      <c r="H107" s="865"/>
      <c r="I107" s="865"/>
      <c r="J107" s="866"/>
      <c r="K107" s="604"/>
      <c r="L107" s="604"/>
      <c r="M107" s="604"/>
      <c r="N107" s="604"/>
      <c r="O107" s="517"/>
      <c r="P107" s="517"/>
      <c r="Q107" s="517"/>
      <c r="R107" s="517"/>
    </row>
    <row r="108" spans="2:18" s="527" customFormat="1" ht="15.75">
      <c r="B108" s="836">
        <v>1</v>
      </c>
      <c r="C108" s="839"/>
      <c r="D108" s="857" t="s">
        <v>26</v>
      </c>
      <c r="E108" s="854" t="str">
        <f>IF(D108="Y",1,IF(D108="T",0,IF(D108="Y/T","Belum diisi","Error")))</f>
        <v>Belum diisi</v>
      </c>
      <c r="F108" s="528">
        <v>1</v>
      </c>
      <c r="G108" s="529"/>
      <c r="H108" s="589" t="str">
        <f t="shared" ref="H108:H171" si="2">IF(OR(J108="Isi Dulu",L108="Isi Dulu",J108="Isi Sasaran",L108="Isi Sasaran"),"Belum Diisi",IF(SUM(J108,L108)=2,1,IF(SUM(J108,L108)=1,0,IF(SUM(J108,L108)=0,0,"Error"))))</f>
        <v>Belum Diisi</v>
      </c>
      <c r="I108" s="590" t="s">
        <v>26</v>
      </c>
      <c r="J108" s="591" t="str">
        <f>IF($D$108="Y/T","Isi Sasaran",IF($E$108=0,0,IF(I108="Y",1,IF(I108="T",0,"Isi Dulu"))))</f>
        <v>Isi Sasaran</v>
      </c>
      <c r="K108" s="590" t="s">
        <v>26</v>
      </c>
      <c r="L108" s="591" t="str">
        <f>IF($D$108="Y/T","Isi Sasaran",IF($E$108=0,0,IF(K108="Y",1,IF(K108="T",0,"Isi Dulu"))))</f>
        <v>Isi Sasaran</v>
      </c>
      <c r="M108" s="848" t="s">
        <v>26</v>
      </c>
      <c r="N108" s="851" t="str">
        <f>IF(M108="Y",1,IF(M108="T",0,IF(M108="Y/T","Belum diisi","Error")))</f>
        <v>Belum diisi</v>
      </c>
      <c r="O108" s="517"/>
      <c r="P108" s="517"/>
      <c r="Q108" s="517"/>
      <c r="R108" s="517"/>
    </row>
    <row r="109" spans="2:18" s="527" customFormat="1" ht="15.75">
      <c r="B109" s="837"/>
      <c r="C109" s="840"/>
      <c r="D109" s="858"/>
      <c r="E109" s="855"/>
      <c r="F109" s="549">
        <v>2</v>
      </c>
      <c r="G109" s="550"/>
      <c r="H109" s="589" t="str">
        <f t="shared" si="2"/>
        <v>Belum Diisi</v>
      </c>
      <c r="I109" s="592" t="s">
        <v>26</v>
      </c>
      <c r="J109" s="593" t="str">
        <f>IF($D$108="Y/T","Isi Sasaran",IF($E$108=0,0,IF(I109="Y",1,IF(I109="T",0,"Isi Dulu"))))</f>
        <v>Isi Sasaran</v>
      </c>
      <c r="K109" s="592" t="s">
        <v>26</v>
      </c>
      <c r="L109" s="593" t="str">
        <f>IF($D$108="Y/T","Isi Sasaran",IF($E$108=0,0,IF(K109="Y",1,IF(K109="T",0,"Isi Dulu"))))</f>
        <v>Isi Sasaran</v>
      </c>
      <c r="M109" s="849"/>
      <c r="N109" s="852"/>
      <c r="O109" s="517"/>
      <c r="P109" s="517"/>
      <c r="Q109" s="517"/>
      <c r="R109" s="517"/>
    </row>
    <row r="110" spans="2:18" s="527" customFormat="1" ht="15.75">
      <c r="B110" s="837"/>
      <c r="C110" s="840"/>
      <c r="D110" s="858"/>
      <c r="E110" s="855"/>
      <c r="F110" s="549">
        <v>3</v>
      </c>
      <c r="G110" s="550"/>
      <c r="H110" s="589" t="str">
        <f t="shared" si="2"/>
        <v>Belum Diisi</v>
      </c>
      <c r="I110" s="592" t="s">
        <v>26</v>
      </c>
      <c r="J110" s="593" t="str">
        <f>IF($D$108="Y/T","Isi Sasaran",IF($E$108=0,0,IF(I110="Y",1,IF(I110="T",0,"Isi Dulu"))))</f>
        <v>Isi Sasaran</v>
      </c>
      <c r="K110" s="592" t="s">
        <v>26</v>
      </c>
      <c r="L110" s="593" t="str">
        <f>IF($D$108="Y/T","Isi Sasaran",IF($E$108=0,0,IF(K110="Y",1,IF(K110="T",0,"Isi Dulu"))))</f>
        <v>Isi Sasaran</v>
      </c>
      <c r="M110" s="849"/>
      <c r="N110" s="852"/>
      <c r="O110" s="517"/>
      <c r="P110" s="517"/>
      <c r="Q110" s="517"/>
      <c r="R110" s="517"/>
    </row>
    <row r="111" spans="2:18" s="527" customFormat="1" ht="15.75">
      <c r="B111" s="837"/>
      <c r="C111" s="840"/>
      <c r="D111" s="858"/>
      <c r="E111" s="855"/>
      <c r="F111" s="549">
        <v>4</v>
      </c>
      <c r="G111" s="550"/>
      <c r="H111" s="589" t="str">
        <f t="shared" si="2"/>
        <v>Belum Diisi</v>
      </c>
      <c r="I111" s="592" t="s">
        <v>26</v>
      </c>
      <c r="J111" s="593" t="str">
        <f>IF($D$108="Y/T","Isi Sasaran",IF($E$108=0,0,IF(I111="Y",1,IF(I111="T",0,"Isi Dulu"))))</f>
        <v>Isi Sasaran</v>
      </c>
      <c r="K111" s="592" t="s">
        <v>26</v>
      </c>
      <c r="L111" s="593" t="str">
        <f>IF($D$108="Y/T","Isi Sasaran",IF($E$108=0,0,IF(K111="Y",1,IF(K111="T",0,"Isi Dulu"))))</f>
        <v>Isi Sasaran</v>
      </c>
      <c r="M111" s="849"/>
      <c r="N111" s="852"/>
      <c r="O111" s="517"/>
      <c r="P111" s="517"/>
      <c r="Q111" s="517"/>
      <c r="R111" s="517"/>
    </row>
    <row r="112" spans="2:18" s="527" customFormat="1" ht="15.75">
      <c r="B112" s="838"/>
      <c r="C112" s="841"/>
      <c r="D112" s="859"/>
      <c r="E112" s="856"/>
      <c r="F112" s="569">
        <v>5</v>
      </c>
      <c r="G112" s="570"/>
      <c r="H112" s="594" t="str">
        <f t="shared" si="2"/>
        <v>Belum Diisi</v>
      </c>
      <c r="I112" s="595" t="s">
        <v>26</v>
      </c>
      <c r="J112" s="596" t="str">
        <f>IF($D$108="Y/T","Isi Sasaran",IF($E$108=0,0,IF(I112="Y",1,IF(I112="T",0,"Isi Dulu"))))</f>
        <v>Isi Sasaran</v>
      </c>
      <c r="K112" s="595" t="s">
        <v>26</v>
      </c>
      <c r="L112" s="596" t="str">
        <f>IF($D$108="Y/T","Isi Sasaran",IF($E$108=0,0,IF(K112="Y",1,IF(K112="T",0,"Isi Dulu"))))</f>
        <v>Isi Sasaran</v>
      </c>
      <c r="M112" s="850"/>
      <c r="N112" s="853"/>
      <c r="O112" s="517"/>
      <c r="P112" s="517"/>
      <c r="Q112" s="517"/>
      <c r="R112" s="517"/>
    </row>
    <row r="113" spans="2:18" s="527" customFormat="1" ht="15.75">
      <c r="B113" s="836">
        <v>2</v>
      </c>
      <c r="C113" s="839"/>
      <c r="D113" s="857" t="s">
        <v>26</v>
      </c>
      <c r="E113" s="854" t="str">
        <f>IF(D113="Y",1,IF(D113="T",0,IF(D113="Y/T","Belum diisi","Error")))</f>
        <v>Belum diisi</v>
      </c>
      <c r="F113" s="528">
        <v>1</v>
      </c>
      <c r="G113" s="529"/>
      <c r="H113" s="597" t="str">
        <f t="shared" si="2"/>
        <v>Belum Diisi</v>
      </c>
      <c r="I113" s="590" t="s">
        <v>26</v>
      </c>
      <c r="J113" s="591" t="str">
        <f>IF($D$113="Y/T","Isi Sasaran",IF($E$113=0,0,IF(I113="Y",1,IF(I113="T",0,"Isi Dulu"))))</f>
        <v>Isi Sasaran</v>
      </c>
      <c r="K113" s="590" t="s">
        <v>26</v>
      </c>
      <c r="L113" s="591" t="str">
        <f>IF($D$113="Y/T","Isi Sasaran",IF($E$113=0,0,IF(K113="Y",1,IF(K113="T",0,"Isi Dulu"))))</f>
        <v>Isi Sasaran</v>
      </c>
      <c r="M113" s="848" t="s">
        <v>26</v>
      </c>
      <c r="N113" s="851" t="str">
        <f>IF(M113="Y",1,IF(M113="T",0,IF(M113="Y/T","Belum diisi","Error")))</f>
        <v>Belum diisi</v>
      </c>
      <c r="O113" s="517"/>
      <c r="P113" s="517"/>
      <c r="Q113" s="517"/>
      <c r="R113" s="517"/>
    </row>
    <row r="114" spans="2:18" s="527" customFormat="1" ht="15.75">
      <c r="B114" s="837"/>
      <c r="C114" s="840"/>
      <c r="D114" s="858"/>
      <c r="E114" s="855"/>
      <c r="F114" s="549">
        <v>2</v>
      </c>
      <c r="G114" s="550"/>
      <c r="H114" s="598" t="str">
        <f t="shared" si="2"/>
        <v>Belum Diisi</v>
      </c>
      <c r="I114" s="592" t="s">
        <v>26</v>
      </c>
      <c r="J114" s="593" t="str">
        <f>IF($D$113="Y/T","Isi Sasaran",IF($E$113=0,0,IF(I114="Y",1,IF(I114="T",0,"Isi Dulu"))))</f>
        <v>Isi Sasaran</v>
      </c>
      <c r="K114" s="592" t="s">
        <v>26</v>
      </c>
      <c r="L114" s="593" t="str">
        <f>IF($D$113="Y/T","Isi Sasaran",IF($E$113=0,0,IF(K114="Y",1,IF(K114="T",0,"Isi Dulu"))))</f>
        <v>Isi Sasaran</v>
      </c>
      <c r="M114" s="849"/>
      <c r="N114" s="852"/>
      <c r="O114" s="517"/>
      <c r="P114" s="517"/>
      <c r="Q114" s="517"/>
      <c r="R114" s="517"/>
    </row>
    <row r="115" spans="2:18" s="527" customFormat="1" ht="15.75">
      <c r="B115" s="837"/>
      <c r="C115" s="840"/>
      <c r="D115" s="858"/>
      <c r="E115" s="855"/>
      <c r="F115" s="549">
        <v>3</v>
      </c>
      <c r="G115" s="550"/>
      <c r="H115" s="598" t="str">
        <f t="shared" si="2"/>
        <v>Belum Diisi</v>
      </c>
      <c r="I115" s="592" t="s">
        <v>26</v>
      </c>
      <c r="J115" s="593" t="str">
        <f>IF($D$113="Y/T","Isi Sasaran",IF($E$113=0,0,IF(I115="Y",1,IF(I115="T",0,"Isi Dulu"))))</f>
        <v>Isi Sasaran</v>
      </c>
      <c r="K115" s="592" t="s">
        <v>26</v>
      </c>
      <c r="L115" s="593" t="str">
        <f>IF($D$113="Y/T","Isi Sasaran",IF($E$113=0,0,IF(K115="Y",1,IF(K115="T",0,"Isi Dulu"))))</f>
        <v>Isi Sasaran</v>
      </c>
      <c r="M115" s="849"/>
      <c r="N115" s="852"/>
      <c r="O115" s="517"/>
      <c r="P115" s="517"/>
      <c r="Q115" s="517"/>
      <c r="R115" s="517"/>
    </row>
    <row r="116" spans="2:18" s="527" customFormat="1" ht="15.75">
      <c r="B116" s="837"/>
      <c r="C116" s="840"/>
      <c r="D116" s="858"/>
      <c r="E116" s="855"/>
      <c r="F116" s="549">
        <v>4</v>
      </c>
      <c r="G116" s="550"/>
      <c r="H116" s="598" t="str">
        <f t="shared" si="2"/>
        <v>Belum Diisi</v>
      </c>
      <c r="I116" s="592" t="s">
        <v>26</v>
      </c>
      <c r="J116" s="593" t="str">
        <f>IF($D$113="Y/T","Isi Sasaran",IF($E$113=0,0,IF(I116="Y",1,IF(I116="T",0,"Isi Dulu"))))</f>
        <v>Isi Sasaran</v>
      </c>
      <c r="K116" s="592" t="s">
        <v>26</v>
      </c>
      <c r="L116" s="593" t="str">
        <f>IF($D$113="Y/T","Isi Sasaran",IF($E$113=0,0,IF(K116="Y",1,IF(K116="T",0,"Isi Dulu"))))</f>
        <v>Isi Sasaran</v>
      </c>
      <c r="M116" s="849"/>
      <c r="N116" s="852"/>
      <c r="O116" s="517"/>
      <c r="P116" s="517"/>
      <c r="Q116" s="517"/>
      <c r="R116" s="517"/>
    </row>
    <row r="117" spans="2:18" s="527" customFormat="1" ht="15.75">
      <c r="B117" s="838"/>
      <c r="C117" s="841"/>
      <c r="D117" s="859"/>
      <c r="E117" s="856"/>
      <c r="F117" s="569">
        <v>5</v>
      </c>
      <c r="G117" s="570"/>
      <c r="H117" s="599" t="str">
        <f t="shared" si="2"/>
        <v>Belum Diisi</v>
      </c>
      <c r="I117" s="595" t="s">
        <v>26</v>
      </c>
      <c r="J117" s="596" t="str">
        <f>IF($D$113="Y/T","Isi Sasaran",IF($E$113=0,0,IF(I117="Y",1,IF(I117="T",0,"Isi Dulu"))))</f>
        <v>Isi Sasaran</v>
      </c>
      <c r="K117" s="595" t="s">
        <v>26</v>
      </c>
      <c r="L117" s="596" t="str">
        <f>IF($D$113="Y/T","Isi Sasaran",IF($E$113=0,0,IF(K117="Y",1,IF(K117="T",0,"Isi Dulu"))))</f>
        <v>Isi Sasaran</v>
      </c>
      <c r="M117" s="850"/>
      <c r="N117" s="853"/>
      <c r="O117" s="517"/>
      <c r="P117" s="517"/>
      <c r="Q117" s="517"/>
      <c r="R117" s="517"/>
    </row>
    <row r="118" spans="2:18" s="527" customFormat="1" ht="15.75">
      <c r="B118" s="836">
        <v>3</v>
      </c>
      <c r="C118" s="839"/>
      <c r="D118" s="857" t="s">
        <v>26</v>
      </c>
      <c r="E118" s="854" t="str">
        <f>IF(D118="Y",1,IF(D118="T",0,IF(D118="Y/T","Belum diisi","Error")))</f>
        <v>Belum diisi</v>
      </c>
      <c r="F118" s="528">
        <v>1</v>
      </c>
      <c r="G118" s="529"/>
      <c r="H118" s="600" t="str">
        <f t="shared" si="2"/>
        <v>Belum Diisi</v>
      </c>
      <c r="I118" s="590" t="s">
        <v>26</v>
      </c>
      <c r="J118" s="591" t="str">
        <f>IF($D$118="Y/T","Isi Sasaran",IF($E$118=0,0,IF(I118="Y",1,IF(I118="T",0,"Isi Dulu"))))</f>
        <v>Isi Sasaran</v>
      </c>
      <c r="K118" s="590" t="s">
        <v>26</v>
      </c>
      <c r="L118" s="591" t="str">
        <f>IF($D$118="Y/T","Isi Sasaran",IF($E$118=0,0,IF(K118="Y",1,IF(K118="T",0,"Isi Dulu"))))</f>
        <v>Isi Sasaran</v>
      </c>
      <c r="M118" s="848" t="s">
        <v>26</v>
      </c>
      <c r="N118" s="851" t="str">
        <f>IF(M118="Y",1,IF(M118="T",0,IF(M118="Y/T","Belum diisi","Error")))</f>
        <v>Belum diisi</v>
      </c>
      <c r="O118" s="517"/>
      <c r="P118" s="517"/>
      <c r="Q118" s="517"/>
      <c r="R118" s="517"/>
    </row>
    <row r="119" spans="2:18" s="527" customFormat="1" ht="15.75">
      <c r="B119" s="837"/>
      <c r="C119" s="840"/>
      <c r="D119" s="858"/>
      <c r="E119" s="855"/>
      <c r="F119" s="549">
        <v>2</v>
      </c>
      <c r="G119" s="550"/>
      <c r="H119" s="598" t="str">
        <f t="shared" si="2"/>
        <v>Belum Diisi</v>
      </c>
      <c r="I119" s="592" t="s">
        <v>26</v>
      </c>
      <c r="J119" s="593" t="str">
        <f>IF($D$118="Y/T","Isi Sasaran",IF($E$118=0,0,IF(I119="Y",1,IF(I119="T",0,"Isi Dulu"))))</f>
        <v>Isi Sasaran</v>
      </c>
      <c r="K119" s="592" t="s">
        <v>26</v>
      </c>
      <c r="L119" s="593" t="str">
        <f>IF($D$118="Y/T","Isi Sasaran",IF($E$118=0,0,IF(K119="Y",1,IF(K119="T",0,"Isi Dulu"))))</f>
        <v>Isi Sasaran</v>
      </c>
      <c r="M119" s="849"/>
      <c r="N119" s="852"/>
      <c r="O119" s="517"/>
      <c r="P119" s="517"/>
      <c r="Q119" s="517"/>
      <c r="R119" s="517"/>
    </row>
    <row r="120" spans="2:18" s="527" customFormat="1" ht="15.75">
      <c r="B120" s="837"/>
      <c r="C120" s="840"/>
      <c r="D120" s="858"/>
      <c r="E120" s="855"/>
      <c r="F120" s="549">
        <v>3</v>
      </c>
      <c r="G120" s="550"/>
      <c r="H120" s="598" t="str">
        <f t="shared" si="2"/>
        <v>Belum Diisi</v>
      </c>
      <c r="I120" s="592" t="s">
        <v>26</v>
      </c>
      <c r="J120" s="593" t="str">
        <f>IF($D$118="Y/T","Isi Sasaran",IF($E$118=0,0,IF(I120="Y",1,IF(I120="T",0,"Isi Dulu"))))</f>
        <v>Isi Sasaran</v>
      </c>
      <c r="K120" s="592" t="s">
        <v>26</v>
      </c>
      <c r="L120" s="593" t="str">
        <f>IF($D$118="Y/T","Isi Sasaran",IF($E$118=0,0,IF(K120="Y",1,IF(K120="T",0,"Isi Dulu"))))</f>
        <v>Isi Sasaran</v>
      </c>
      <c r="M120" s="849"/>
      <c r="N120" s="852"/>
      <c r="O120" s="517"/>
      <c r="P120" s="517"/>
      <c r="Q120" s="517"/>
      <c r="R120" s="517"/>
    </row>
    <row r="121" spans="2:18" s="527" customFormat="1" ht="15.75">
      <c r="B121" s="837"/>
      <c r="C121" s="840"/>
      <c r="D121" s="858"/>
      <c r="E121" s="855"/>
      <c r="F121" s="549">
        <v>4</v>
      </c>
      <c r="G121" s="550"/>
      <c r="H121" s="598" t="str">
        <f t="shared" si="2"/>
        <v>Belum Diisi</v>
      </c>
      <c r="I121" s="592" t="s">
        <v>26</v>
      </c>
      <c r="J121" s="593" t="str">
        <f>IF($D$118="Y/T","Isi Sasaran",IF($E$118=0,0,IF(I121="Y",1,IF(I121="T",0,"Isi Dulu"))))</f>
        <v>Isi Sasaran</v>
      </c>
      <c r="K121" s="592" t="s">
        <v>26</v>
      </c>
      <c r="L121" s="593" t="str">
        <f>IF($D$118="Y/T","Isi Sasaran",IF($E$118=0,0,IF(K121="Y",1,IF(K121="T",0,"Isi Dulu"))))</f>
        <v>Isi Sasaran</v>
      </c>
      <c r="M121" s="849"/>
      <c r="N121" s="852"/>
      <c r="O121" s="517"/>
      <c r="P121" s="517"/>
      <c r="Q121" s="517"/>
      <c r="R121" s="517"/>
    </row>
    <row r="122" spans="2:18" s="527" customFormat="1" ht="15.75">
      <c r="B122" s="838"/>
      <c r="C122" s="841"/>
      <c r="D122" s="859"/>
      <c r="E122" s="856"/>
      <c r="F122" s="569">
        <v>5</v>
      </c>
      <c r="G122" s="570"/>
      <c r="H122" s="599" t="str">
        <f t="shared" si="2"/>
        <v>Belum Diisi</v>
      </c>
      <c r="I122" s="595" t="s">
        <v>26</v>
      </c>
      <c r="J122" s="596" t="str">
        <f>IF($D$118="Y/T","Isi Sasaran",IF($E$118=0,0,IF(I122="Y",1,IF(I122="T",0,"Isi Dulu"))))</f>
        <v>Isi Sasaran</v>
      </c>
      <c r="K122" s="595" t="s">
        <v>26</v>
      </c>
      <c r="L122" s="596" t="str">
        <f>IF($D$118="Y/T","Isi Sasaran",IF($E$118=0,0,IF(K122="Y",1,IF(K122="T",0,"Isi Dulu"))))</f>
        <v>Isi Sasaran</v>
      </c>
      <c r="M122" s="850"/>
      <c r="N122" s="853"/>
      <c r="O122" s="517"/>
      <c r="P122" s="517"/>
      <c r="Q122" s="517"/>
      <c r="R122" s="517"/>
    </row>
    <row r="123" spans="2:18" s="527" customFormat="1" ht="15.75">
      <c r="B123" s="836">
        <v>4</v>
      </c>
      <c r="C123" s="839"/>
      <c r="D123" s="857" t="s">
        <v>26</v>
      </c>
      <c r="E123" s="854" t="str">
        <f>IF(D123="Y",1,IF(D123="T",0,IF(D123="Y/T","Belum diisi","Error")))</f>
        <v>Belum diisi</v>
      </c>
      <c r="F123" s="528">
        <v>1</v>
      </c>
      <c r="G123" s="529"/>
      <c r="H123" s="600" t="str">
        <f t="shared" si="2"/>
        <v>Belum Diisi</v>
      </c>
      <c r="I123" s="590" t="s">
        <v>26</v>
      </c>
      <c r="J123" s="591" t="str">
        <f>IF($D$123="Y/T","Isi Sasaran",IF($E$123=0,0,IF(I123="Y",1,IF(I123="T",0,"Isi Dulu"))))</f>
        <v>Isi Sasaran</v>
      </c>
      <c r="K123" s="590" t="s">
        <v>26</v>
      </c>
      <c r="L123" s="591" t="str">
        <f>IF($D$123="Y/T","Isi Sasaran",IF($E$123=0,0,IF(K123="Y",1,IF(K123="T",0,"Isi Dulu"))))</f>
        <v>Isi Sasaran</v>
      </c>
      <c r="M123" s="848" t="s">
        <v>26</v>
      </c>
      <c r="N123" s="851" t="str">
        <f>IF(M123="Y",1,IF(M123="T",0,IF(M123="Y/T","Belum diisi","Error")))</f>
        <v>Belum diisi</v>
      </c>
      <c r="O123" s="517"/>
      <c r="P123" s="517"/>
      <c r="Q123" s="517"/>
      <c r="R123" s="517"/>
    </row>
    <row r="124" spans="2:18" s="527" customFormat="1" ht="15.75">
      <c r="B124" s="837"/>
      <c r="C124" s="840"/>
      <c r="D124" s="858"/>
      <c r="E124" s="855"/>
      <c r="F124" s="549">
        <v>2</v>
      </c>
      <c r="G124" s="550"/>
      <c r="H124" s="598" t="str">
        <f t="shared" si="2"/>
        <v>Belum Diisi</v>
      </c>
      <c r="I124" s="592" t="s">
        <v>26</v>
      </c>
      <c r="J124" s="593" t="str">
        <f>IF($D$123="Y/T","Isi Sasaran",IF($E$123=0,0,IF(I124="Y",1,IF(I124="T",0,"Isi Dulu"))))</f>
        <v>Isi Sasaran</v>
      </c>
      <c r="K124" s="592" t="s">
        <v>26</v>
      </c>
      <c r="L124" s="593" t="str">
        <f>IF($D$123="Y/T","Isi Sasaran",IF($E$123=0,0,IF(K124="Y",1,IF(K124="T",0,"Isi Dulu"))))</f>
        <v>Isi Sasaran</v>
      </c>
      <c r="M124" s="849"/>
      <c r="N124" s="852"/>
      <c r="O124" s="517"/>
      <c r="P124" s="517"/>
      <c r="Q124" s="517"/>
      <c r="R124" s="517"/>
    </row>
    <row r="125" spans="2:18" s="527" customFormat="1" ht="15.75">
      <c r="B125" s="837"/>
      <c r="C125" s="840"/>
      <c r="D125" s="858"/>
      <c r="E125" s="855"/>
      <c r="F125" s="549">
        <v>3</v>
      </c>
      <c r="G125" s="550"/>
      <c r="H125" s="598" t="str">
        <f t="shared" si="2"/>
        <v>Belum Diisi</v>
      </c>
      <c r="I125" s="592" t="s">
        <v>26</v>
      </c>
      <c r="J125" s="593" t="str">
        <f>IF($D$123="Y/T","Isi Sasaran",IF($E$123=0,0,IF(I125="Y",1,IF(I125="T",0,"Isi Dulu"))))</f>
        <v>Isi Sasaran</v>
      </c>
      <c r="K125" s="592" t="s">
        <v>26</v>
      </c>
      <c r="L125" s="593" t="str">
        <f>IF($D$123="Y/T","Isi Sasaran",IF($E$123=0,0,IF(K125="Y",1,IF(K125="T",0,"Isi Dulu"))))</f>
        <v>Isi Sasaran</v>
      </c>
      <c r="M125" s="849"/>
      <c r="N125" s="852"/>
      <c r="O125" s="517"/>
      <c r="P125" s="517"/>
      <c r="Q125" s="517"/>
      <c r="R125" s="517"/>
    </row>
    <row r="126" spans="2:18" s="527" customFormat="1" ht="15.75">
      <c r="B126" s="837"/>
      <c r="C126" s="840"/>
      <c r="D126" s="858"/>
      <c r="E126" s="855"/>
      <c r="F126" s="549">
        <v>4</v>
      </c>
      <c r="G126" s="550"/>
      <c r="H126" s="598" t="str">
        <f t="shared" si="2"/>
        <v>Belum Diisi</v>
      </c>
      <c r="I126" s="592" t="s">
        <v>26</v>
      </c>
      <c r="J126" s="593" t="str">
        <f>IF($D$123="Y/T","Isi Sasaran",IF($E$123=0,0,IF(I126="Y",1,IF(I126="T",0,"Isi Dulu"))))</f>
        <v>Isi Sasaran</v>
      </c>
      <c r="K126" s="592" t="s">
        <v>26</v>
      </c>
      <c r="L126" s="593" t="str">
        <f>IF($D$123="Y/T","Isi Sasaran",IF($E$123=0,0,IF(K126="Y",1,IF(K126="T",0,"Isi Dulu"))))</f>
        <v>Isi Sasaran</v>
      </c>
      <c r="M126" s="849"/>
      <c r="N126" s="852"/>
      <c r="O126" s="517"/>
      <c r="P126" s="517"/>
      <c r="Q126" s="517"/>
      <c r="R126" s="517"/>
    </row>
    <row r="127" spans="2:18" s="527" customFormat="1" ht="15.75">
      <c r="B127" s="838"/>
      <c r="C127" s="841"/>
      <c r="D127" s="859"/>
      <c r="E127" s="856"/>
      <c r="F127" s="569">
        <v>5</v>
      </c>
      <c r="G127" s="570"/>
      <c r="H127" s="599" t="str">
        <f t="shared" si="2"/>
        <v>Belum Diisi</v>
      </c>
      <c r="I127" s="595" t="s">
        <v>26</v>
      </c>
      <c r="J127" s="596" t="str">
        <f>IF($D$123="Y/T","Isi Sasaran",IF($E$123=0,0,IF(I127="Y",1,IF(I127="T",0,"Isi Dulu"))))</f>
        <v>Isi Sasaran</v>
      </c>
      <c r="K127" s="595" t="s">
        <v>26</v>
      </c>
      <c r="L127" s="596" t="str">
        <f>IF($D$123="Y/T","Isi Sasaran",IF($E$123=0,0,IF(K127="Y",1,IF(K127="T",0,"Isi Dulu"))))</f>
        <v>Isi Sasaran</v>
      </c>
      <c r="M127" s="850"/>
      <c r="N127" s="853"/>
      <c r="O127" s="517"/>
      <c r="P127" s="517"/>
      <c r="Q127" s="517"/>
      <c r="R127" s="517"/>
    </row>
    <row r="128" spans="2:18" s="527" customFormat="1" ht="15.75">
      <c r="B128" s="836">
        <v>5</v>
      </c>
      <c r="C128" s="839"/>
      <c r="D128" s="857" t="s">
        <v>26</v>
      </c>
      <c r="E128" s="854" t="str">
        <f>IF(D128="Y",1,IF(D128="T",0,IF(D128="Y/T","Belum diisi","Error")))</f>
        <v>Belum diisi</v>
      </c>
      <c r="F128" s="528">
        <v>1</v>
      </c>
      <c r="G128" s="529"/>
      <c r="H128" s="600" t="str">
        <f t="shared" si="2"/>
        <v>Belum Diisi</v>
      </c>
      <c r="I128" s="590" t="s">
        <v>26</v>
      </c>
      <c r="J128" s="591" t="str">
        <f>IF($D$128="Y/T","Isi Sasaran",IF($E$128=0,0,IF(I128="Y",1,IF(I128="T",0,"Isi Dulu"))))</f>
        <v>Isi Sasaran</v>
      </c>
      <c r="K128" s="590" t="s">
        <v>26</v>
      </c>
      <c r="L128" s="591" t="str">
        <f>IF($D$128="Y/T","Isi Sasaran",IF($E$128=0,0,IF(K128="Y",1,IF(K128="T",0,"Isi Dulu"))))</f>
        <v>Isi Sasaran</v>
      </c>
      <c r="M128" s="848" t="s">
        <v>26</v>
      </c>
      <c r="N128" s="851" t="str">
        <f>IF(M128="Y",1,IF(M128="T",0,IF(M128="Y/T","Belum diisi","Error")))</f>
        <v>Belum diisi</v>
      </c>
      <c r="O128" s="517"/>
      <c r="P128" s="517"/>
      <c r="Q128" s="517"/>
      <c r="R128" s="517"/>
    </row>
    <row r="129" spans="2:18" s="527" customFormat="1" ht="15.75">
      <c r="B129" s="837"/>
      <c r="C129" s="840"/>
      <c r="D129" s="858"/>
      <c r="E129" s="855"/>
      <c r="F129" s="549">
        <v>2</v>
      </c>
      <c r="G129" s="550"/>
      <c r="H129" s="598" t="str">
        <f t="shared" si="2"/>
        <v>Belum Diisi</v>
      </c>
      <c r="I129" s="592" t="s">
        <v>26</v>
      </c>
      <c r="J129" s="593" t="str">
        <f>IF($D$128="Y/T","Isi Sasaran",IF($E$128=0,0,IF(I129="Y",1,IF(I129="T",0,"Isi Dulu"))))</f>
        <v>Isi Sasaran</v>
      </c>
      <c r="K129" s="592" t="s">
        <v>26</v>
      </c>
      <c r="L129" s="593" t="str">
        <f>IF($D$128="Y/T","Isi Sasaran",IF($E$128=0,0,IF(K129="Y",1,IF(K129="T",0,"Isi Dulu"))))</f>
        <v>Isi Sasaran</v>
      </c>
      <c r="M129" s="849"/>
      <c r="N129" s="852"/>
      <c r="O129" s="517"/>
      <c r="P129" s="517"/>
      <c r="Q129" s="517"/>
      <c r="R129" s="517"/>
    </row>
    <row r="130" spans="2:18" s="527" customFormat="1" ht="15.75">
      <c r="B130" s="837"/>
      <c r="C130" s="840"/>
      <c r="D130" s="858"/>
      <c r="E130" s="855"/>
      <c r="F130" s="549">
        <v>3</v>
      </c>
      <c r="G130" s="550"/>
      <c r="H130" s="598" t="str">
        <f t="shared" si="2"/>
        <v>Belum Diisi</v>
      </c>
      <c r="I130" s="592" t="s">
        <v>26</v>
      </c>
      <c r="J130" s="593" t="str">
        <f>IF($D$128="Y/T","Isi Sasaran",IF($E$128=0,0,IF(I130="Y",1,IF(I130="T",0,"Isi Dulu"))))</f>
        <v>Isi Sasaran</v>
      </c>
      <c r="K130" s="592" t="s">
        <v>26</v>
      </c>
      <c r="L130" s="593" t="str">
        <f>IF($D$128="Y/T","Isi Sasaran",IF($E$128=0,0,IF(K130="Y",1,IF(K130="T",0,"Isi Dulu"))))</f>
        <v>Isi Sasaran</v>
      </c>
      <c r="M130" s="849"/>
      <c r="N130" s="852"/>
      <c r="O130" s="517"/>
      <c r="P130" s="517"/>
      <c r="Q130" s="517"/>
      <c r="R130" s="517"/>
    </row>
    <row r="131" spans="2:18" s="527" customFormat="1" ht="15.75">
      <c r="B131" s="837"/>
      <c r="C131" s="840"/>
      <c r="D131" s="858"/>
      <c r="E131" s="855"/>
      <c r="F131" s="549">
        <v>4</v>
      </c>
      <c r="G131" s="550"/>
      <c r="H131" s="598" t="str">
        <f t="shared" si="2"/>
        <v>Belum Diisi</v>
      </c>
      <c r="I131" s="592" t="s">
        <v>26</v>
      </c>
      <c r="J131" s="593" t="str">
        <f>IF($D$128="Y/T","Isi Sasaran",IF($E$128=0,0,IF(I131="Y",1,IF(I131="T",0,"Isi Dulu"))))</f>
        <v>Isi Sasaran</v>
      </c>
      <c r="K131" s="592" t="s">
        <v>26</v>
      </c>
      <c r="L131" s="593" t="str">
        <f>IF($D$128="Y/T","Isi Sasaran",IF($E$128=0,0,IF(K131="Y",1,IF(K131="T",0,"Isi Dulu"))))</f>
        <v>Isi Sasaran</v>
      </c>
      <c r="M131" s="849"/>
      <c r="N131" s="852"/>
      <c r="O131" s="517"/>
      <c r="P131" s="517"/>
      <c r="Q131" s="517"/>
      <c r="R131" s="517"/>
    </row>
    <row r="132" spans="2:18" s="527" customFormat="1" ht="15.75">
      <c r="B132" s="838"/>
      <c r="C132" s="841"/>
      <c r="D132" s="859"/>
      <c r="E132" s="856"/>
      <c r="F132" s="569">
        <v>5</v>
      </c>
      <c r="G132" s="570"/>
      <c r="H132" s="599" t="str">
        <f t="shared" si="2"/>
        <v>Belum Diisi</v>
      </c>
      <c r="I132" s="595" t="s">
        <v>26</v>
      </c>
      <c r="J132" s="596" t="str">
        <f>IF($D$128="Y/T","Isi Sasaran",IF($E$128=0,0,IF(I132="Y",1,IF(I132="T",0,"Isi Dulu"))))</f>
        <v>Isi Sasaran</v>
      </c>
      <c r="K132" s="595" t="s">
        <v>26</v>
      </c>
      <c r="L132" s="596" t="str">
        <f>IF($D$128="Y/T","Isi Sasaran",IF($E$128=0,0,IF(K132="Y",1,IF(K132="T",0,"Isi Dulu"))))</f>
        <v>Isi Sasaran</v>
      </c>
      <c r="M132" s="850"/>
      <c r="N132" s="853"/>
      <c r="O132" s="517"/>
      <c r="P132" s="517"/>
      <c r="Q132" s="517"/>
      <c r="R132" s="517"/>
    </row>
    <row r="133" spans="2:18" s="527" customFormat="1" ht="15.75">
      <c r="B133" s="836">
        <v>6</v>
      </c>
      <c r="C133" s="839"/>
      <c r="D133" s="857" t="s">
        <v>26</v>
      </c>
      <c r="E133" s="854" t="str">
        <f>IF(D133="Y",1,IF(D133="T",0,IF(D133="Y/T","Belum diisi","Error")))</f>
        <v>Belum diisi</v>
      </c>
      <c r="F133" s="528">
        <v>1</v>
      </c>
      <c r="G133" s="529"/>
      <c r="H133" s="600" t="str">
        <f t="shared" si="2"/>
        <v>Belum Diisi</v>
      </c>
      <c r="I133" s="590" t="s">
        <v>26</v>
      </c>
      <c r="J133" s="591" t="str">
        <f>IF($D$133="Y/T","Isi Sasaran",IF($E$133=0,0,IF(I133="Y",1,IF(I133="T",0,"Isi Dulu"))))</f>
        <v>Isi Sasaran</v>
      </c>
      <c r="K133" s="590" t="s">
        <v>26</v>
      </c>
      <c r="L133" s="591" t="str">
        <f>IF($D$133="Y/T","Isi Sasaran",IF($E$133=0,0,IF(K133="Y",1,IF(K133="T",0,"Isi Dulu"))))</f>
        <v>Isi Sasaran</v>
      </c>
      <c r="M133" s="848" t="s">
        <v>26</v>
      </c>
      <c r="N133" s="851" t="str">
        <f>IF(M133="Y",1,IF(M133="T",0,IF(M133="Y/T","Belum diisi","Error")))</f>
        <v>Belum diisi</v>
      </c>
      <c r="O133" s="517"/>
      <c r="P133" s="517"/>
      <c r="Q133" s="517"/>
      <c r="R133" s="517"/>
    </row>
    <row r="134" spans="2:18" s="527" customFormat="1" ht="15.75">
      <c r="B134" s="837"/>
      <c r="C134" s="840"/>
      <c r="D134" s="858"/>
      <c r="E134" s="855"/>
      <c r="F134" s="549">
        <v>2</v>
      </c>
      <c r="G134" s="550"/>
      <c r="H134" s="598" t="str">
        <f t="shared" si="2"/>
        <v>Belum Diisi</v>
      </c>
      <c r="I134" s="592" t="s">
        <v>26</v>
      </c>
      <c r="J134" s="593" t="str">
        <f>IF($D$133="Y/T","Isi Sasaran",IF($E$133=0,0,IF(I134="Y",1,IF(I134="T",0,"Isi Dulu"))))</f>
        <v>Isi Sasaran</v>
      </c>
      <c r="K134" s="592" t="s">
        <v>26</v>
      </c>
      <c r="L134" s="593" t="str">
        <f>IF($D$133="Y/T","Isi Sasaran",IF($E$133=0,0,IF(K134="Y",1,IF(K134="T",0,"Isi Dulu"))))</f>
        <v>Isi Sasaran</v>
      </c>
      <c r="M134" s="849"/>
      <c r="N134" s="852"/>
      <c r="O134" s="517"/>
      <c r="P134" s="517"/>
      <c r="Q134" s="517"/>
      <c r="R134" s="517"/>
    </row>
    <row r="135" spans="2:18" s="527" customFormat="1" ht="15.75">
      <c r="B135" s="837"/>
      <c r="C135" s="840"/>
      <c r="D135" s="858"/>
      <c r="E135" s="855"/>
      <c r="F135" s="549">
        <v>3</v>
      </c>
      <c r="G135" s="550"/>
      <c r="H135" s="598" t="str">
        <f t="shared" si="2"/>
        <v>Belum Diisi</v>
      </c>
      <c r="I135" s="592" t="s">
        <v>26</v>
      </c>
      <c r="J135" s="593" t="str">
        <f>IF($D$133="Y/T","Isi Sasaran",IF($E$133=0,0,IF(I135="Y",1,IF(I135="T",0,"Isi Dulu"))))</f>
        <v>Isi Sasaran</v>
      </c>
      <c r="K135" s="592" t="s">
        <v>26</v>
      </c>
      <c r="L135" s="593" t="str">
        <f>IF($D$133="Y/T","Isi Sasaran",IF($E$133=0,0,IF(K135="Y",1,IF(K135="T",0,"Isi Dulu"))))</f>
        <v>Isi Sasaran</v>
      </c>
      <c r="M135" s="849"/>
      <c r="N135" s="852"/>
      <c r="O135" s="517"/>
      <c r="P135" s="517"/>
      <c r="Q135" s="517"/>
      <c r="R135" s="517"/>
    </row>
    <row r="136" spans="2:18" s="527" customFormat="1" ht="15.75">
      <c r="B136" s="837"/>
      <c r="C136" s="840"/>
      <c r="D136" s="858"/>
      <c r="E136" s="855"/>
      <c r="F136" s="549">
        <v>4</v>
      </c>
      <c r="G136" s="550"/>
      <c r="H136" s="598" t="str">
        <f t="shared" si="2"/>
        <v>Belum Diisi</v>
      </c>
      <c r="I136" s="592" t="s">
        <v>26</v>
      </c>
      <c r="J136" s="593" t="str">
        <f>IF($D$133="Y/T","Isi Sasaran",IF($E$133=0,0,IF(I136="Y",1,IF(I136="T",0,"Isi Dulu"))))</f>
        <v>Isi Sasaran</v>
      </c>
      <c r="K136" s="592" t="s">
        <v>26</v>
      </c>
      <c r="L136" s="593" t="str">
        <f>IF($D$133="Y/T","Isi Sasaran",IF($E$133=0,0,IF(K136="Y",1,IF(K136="T",0,"Isi Dulu"))))</f>
        <v>Isi Sasaran</v>
      </c>
      <c r="M136" s="849"/>
      <c r="N136" s="852"/>
      <c r="O136" s="517"/>
      <c r="P136" s="517"/>
      <c r="Q136" s="517"/>
      <c r="R136" s="517"/>
    </row>
    <row r="137" spans="2:18" s="527" customFormat="1" ht="15.75">
      <c r="B137" s="838"/>
      <c r="C137" s="841"/>
      <c r="D137" s="859"/>
      <c r="E137" s="856"/>
      <c r="F137" s="569">
        <v>5</v>
      </c>
      <c r="G137" s="570"/>
      <c r="H137" s="599" t="str">
        <f t="shared" si="2"/>
        <v>Belum Diisi</v>
      </c>
      <c r="I137" s="595" t="s">
        <v>26</v>
      </c>
      <c r="J137" s="596" t="str">
        <f>IF($D$133="Y/T","Isi Sasaran",IF($E$133=0,0,IF(I137="Y",1,IF(I137="T",0,"Isi Dulu"))))</f>
        <v>Isi Sasaran</v>
      </c>
      <c r="K137" s="595" t="s">
        <v>26</v>
      </c>
      <c r="L137" s="596" t="str">
        <f>IF($D$133="Y/T","Isi Sasaran",IF($E$133=0,0,IF(K137="Y",1,IF(K137="T",0,"Isi Dulu"))))</f>
        <v>Isi Sasaran</v>
      </c>
      <c r="M137" s="850"/>
      <c r="N137" s="853"/>
      <c r="O137" s="517"/>
      <c r="P137" s="517"/>
      <c r="Q137" s="517"/>
      <c r="R137" s="517"/>
    </row>
    <row r="138" spans="2:18" s="527" customFormat="1" ht="15.75">
      <c r="B138" s="836">
        <v>7</v>
      </c>
      <c r="C138" s="839"/>
      <c r="D138" s="857" t="s">
        <v>26</v>
      </c>
      <c r="E138" s="854" t="str">
        <f>IF(D138="Y",1,IF(D138="T",0,IF(D138="Y/T","Belum diisi","Error")))</f>
        <v>Belum diisi</v>
      </c>
      <c r="F138" s="528">
        <v>1</v>
      </c>
      <c r="G138" s="529"/>
      <c r="H138" s="600" t="str">
        <f t="shared" si="2"/>
        <v>Belum Diisi</v>
      </c>
      <c r="I138" s="590" t="s">
        <v>26</v>
      </c>
      <c r="J138" s="591" t="str">
        <f>IF($D$138="Y/T","Isi Sasaran",IF($E$138=0,0,IF(I138="Y",1,IF(I138="T",0,"Isi Dulu"))))</f>
        <v>Isi Sasaran</v>
      </c>
      <c r="K138" s="590" t="s">
        <v>26</v>
      </c>
      <c r="L138" s="591" t="str">
        <f>IF($D$138="Y/T","Isi Sasaran",IF($E$138=0,0,IF(K138="Y",1,IF(K138="T",0,"Isi Dulu"))))</f>
        <v>Isi Sasaran</v>
      </c>
      <c r="M138" s="848" t="s">
        <v>26</v>
      </c>
      <c r="N138" s="851" t="str">
        <f>IF(M138="Y",1,IF(M138="T",0,IF(M138="Y/T","Belum diisi","Error")))</f>
        <v>Belum diisi</v>
      </c>
      <c r="O138" s="517"/>
      <c r="P138" s="517"/>
      <c r="Q138" s="517"/>
      <c r="R138" s="517"/>
    </row>
    <row r="139" spans="2:18" s="527" customFormat="1" ht="15.75">
      <c r="B139" s="837"/>
      <c r="C139" s="840"/>
      <c r="D139" s="858"/>
      <c r="E139" s="855"/>
      <c r="F139" s="549">
        <v>2</v>
      </c>
      <c r="G139" s="550"/>
      <c r="H139" s="598" t="str">
        <f t="shared" si="2"/>
        <v>Belum Diisi</v>
      </c>
      <c r="I139" s="592" t="s">
        <v>26</v>
      </c>
      <c r="J139" s="593" t="str">
        <f>IF($D$138="Y/T","Isi Sasaran",IF($E$138=0,0,IF(I139="Y",1,IF(I139="T",0,"Isi Dulu"))))</f>
        <v>Isi Sasaran</v>
      </c>
      <c r="K139" s="592" t="s">
        <v>26</v>
      </c>
      <c r="L139" s="593" t="str">
        <f>IF($D$138="Y/T","Isi Sasaran",IF($E$138=0,0,IF(K139="Y",1,IF(K139="T",0,"Isi Dulu"))))</f>
        <v>Isi Sasaran</v>
      </c>
      <c r="M139" s="849"/>
      <c r="N139" s="852"/>
      <c r="O139" s="517"/>
      <c r="P139" s="517"/>
      <c r="Q139" s="517"/>
      <c r="R139" s="517"/>
    </row>
    <row r="140" spans="2:18" s="527" customFormat="1" ht="15.75">
      <c r="B140" s="837"/>
      <c r="C140" s="840"/>
      <c r="D140" s="858"/>
      <c r="E140" s="855"/>
      <c r="F140" s="549">
        <v>3</v>
      </c>
      <c r="G140" s="550"/>
      <c r="H140" s="598" t="str">
        <f t="shared" si="2"/>
        <v>Belum Diisi</v>
      </c>
      <c r="I140" s="592" t="s">
        <v>26</v>
      </c>
      <c r="J140" s="593" t="str">
        <f>IF($D$138="Y/T","Isi Sasaran",IF($E$138=0,0,IF(I140="Y",1,IF(I140="T",0,"Isi Dulu"))))</f>
        <v>Isi Sasaran</v>
      </c>
      <c r="K140" s="592" t="s">
        <v>26</v>
      </c>
      <c r="L140" s="593" t="str">
        <f>IF($D$138="Y/T","Isi Sasaran",IF($E$138=0,0,IF(K140="Y",1,IF(K140="T",0,"Isi Dulu"))))</f>
        <v>Isi Sasaran</v>
      </c>
      <c r="M140" s="849"/>
      <c r="N140" s="852"/>
      <c r="O140" s="517"/>
      <c r="P140" s="517"/>
      <c r="Q140" s="517"/>
      <c r="R140" s="517"/>
    </row>
    <row r="141" spans="2:18" s="527" customFormat="1" ht="15.75">
      <c r="B141" s="837"/>
      <c r="C141" s="840"/>
      <c r="D141" s="858"/>
      <c r="E141" s="855"/>
      <c r="F141" s="549">
        <v>4</v>
      </c>
      <c r="G141" s="550"/>
      <c r="H141" s="598" t="str">
        <f t="shared" si="2"/>
        <v>Belum Diisi</v>
      </c>
      <c r="I141" s="592" t="s">
        <v>26</v>
      </c>
      <c r="J141" s="593" t="str">
        <f>IF($D$138="Y/T","Isi Sasaran",IF($E$138=0,0,IF(I141="Y",1,IF(I141="T",0,"Isi Dulu"))))</f>
        <v>Isi Sasaran</v>
      </c>
      <c r="K141" s="592" t="s">
        <v>26</v>
      </c>
      <c r="L141" s="593" t="str">
        <f>IF($D$138="Y/T","Isi Sasaran",IF($E$138=0,0,IF(K141="Y",1,IF(K141="T",0,"Isi Dulu"))))</f>
        <v>Isi Sasaran</v>
      </c>
      <c r="M141" s="849"/>
      <c r="N141" s="852"/>
      <c r="O141" s="517"/>
      <c r="P141" s="517"/>
      <c r="Q141" s="517"/>
      <c r="R141" s="517"/>
    </row>
    <row r="142" spans="2:18" s="527" customFormat="1" ht="15.75">
      <c r="B142" s="838"/>
      <c r="C142" s="841"/>
      <c r="D142" s="859"/>
      <c r="E142" s="856"/>
      <c r="F142" s="569">
        <v>5</v>
      </c>
      <c r="G142" s="570"/>
      <c r="H142" s="599" t="str">
        <f t="shared" si="2"/>
        <v>Belum Diisi</v>
      </c>
      <c r="I142" s="595" t="s">
        <v>26</v>
      </c>
      <c r="J142" s="596" t="str">
        <f>IF($D$138="Y/T","Isi Sasaran",IF($E$138=0,0,IF(I142="Y",1,IF(I142="T",0,"Isi Dulu"))))</f>
        <v>Isi Sasaran</v>
      </c>
      <c r="K142" s="595" t="s">
        <v>26</v>
      </c>
      <c r="L142" s="596" t="str">
        <f>IF($D$138="Y/T","Isi Sasaran",IF($E$138=0,0,IF(K142="Y",1,IF(K142="T",0,"Isi Dulu"))))</f>
        <v>Isi Sasaran</v>
      </c>
      <c r="M142" s="850"/>
      <c r="N142" s="853"/>
      <c r="O142" s="517"/>
      <c r="P142" s="517"/>
      <c r="Q142" s="517"/>
      <c r="R142" s="517"/>
    </row>
    <row r="143" spans="2:18" s="527" customFormat="1" ht="15.75">
      <c r="B143" s="836">
        <v>8</v>
      </c>
      <c r="C143" s="839"/>
      <c r="D143" s="857" t="s">
        <v>26</v>
      </c>
      <c r="E143" s="854" t="str">
        <f>IF(D143="Y",1,IF(D143="T",0,IF(D143="Y/T","Belum diisi","Error")))</f>
        <v>Belum diisi</v>
      </c>
      <c r="F143" s="528">
        <v>1</v>
      </c>
      <c r="G143" s="529"/>
      <c r="H143" s="600" t="str">
        <f t="shared" si="2"/>
        <v>Belum Diisi</v>
      </c>
      <c r="I143" s="590" t="s">
        <v>26</v>
      </c>
      <c r="J143" s="591" t="str">
        <f>IF($D$143="Y/T","Isi Sasaran",IF($E$143=0,0,IF(I143="Y",1,IF(I143="T",0,"Isi Dulu"))))</f>
        <v>Isi Sasaran</v>
      </c>
      <c r="K143" s="590" t="s">
        <v>26</v>
      </c>
      <c r="L143" s="591" t="str">
        <f>IF($D$143="Y/T","Isi Sasaran",IF($E$143=0,0,IF(K143="Y",1,IF(K143="T",0,"Isi Dulu"))))</f>
        <v>Isi Sasaran</v>
      </c>
      <c r="M143" s="848" t="s">
        <v>26</v>
      </c>
      <c r="N143" s="851" t="str">
        <f>IF(M143="Y",1,IF(M143="T",0,IF(M143="Y/T","Belum diisi","Error")))</f>
        <v>Belum diisi</v>
      </c>
      <c r="O143" s="517"/>
      <c r="P143" s="517"/>
      <c r="Q143" s="517"/>
      <c r="R143" s="517"/>
    </row>
    <row r="144" spans="2:18" s="527" customFormat="1" ht="15.75">
      <c r="B144" s="837"/>
      <c r="C144" s="840"/>
      <c r="D144" s="858"/>
      <c r="E144" s="855"/>
      <c r="F144" s="549">
        <v>2</v>
      </c>
      <c r="G144" s="550"/>
      <c r="H144" s="598" t="str">
        <f t="shared" si="2"/>
        <v>Belum Diisi</v>
      </c>
      <c r="I144" s="592" t="s">
        <v>26</v>
      </c>
      <c r="J144" s="593" t="str">
        <f>IF($D$143="Y/T","Isi Sasaran",IF($E$143=0,0,IF(I144="Y",1,IF(I144="T",0,"Isi Dulu"))))</f>
        <v>Isi Sasaran</v>
      </c>
      <c r="K144" s="592" t="s">
        <v>26</v>
      </c>
      <c r="L144" s="593" t="str">
        <f>IF($D$143="Y/T","Isi Sasaran",IF($E$143=0,0,IF(K144="Y",1,IF(K144="T",0,"Isi Dulu"))))</f>
        <v>Isi Sasaran</v>
      </c>
      <c r="M144" s="849"/>
      <c r="N144" s="852"/>
      <c r="O144" s="517"/>
      <c r="P144" s="517"/>
      <c r="Q144" s="517"/>
      <c r="R144" s="517"/>
    </row>
    <row r="145" spans="2:18" s="527" customFormat="1" ht="15.75">
      <c r="B145" s="837"/>
      <c r="C145" s="840"/>
      <c r="D145" s="858"/>
      <c r="E145" s="855"/>
      <c r="F145" s="549">
        <v>3</v>
      </c>
      <c r="G145" s="550"/>
      <c r="H145" s="598" t="str">
        <f t="shared" si="2"/>
        <v>Belum Diisi</v>
      </c>
      <c r="I145" s="592" t="s">
        <v>26</v>
      </c>
      <c r="J145" s="593" t="str">
        <f>IF($D$143="Y/T","Isi Sasaran",IF($E$143=0,0,IF(I145="Y",1,IF(I145="T",0,"Isi Dulu"))))</f>
        <v>Isi Sasaran</v>
      </c>
      <c r="K145" s="592" t="s">
        <v>26</v>
      </c>
      <c r="L145" s="593" t="str">
        <f>IF($D$143="Y/T","Isi Sasaran",IF($E$143=0,0,IF(K145="Y",1,IF(K145="T",0,"Isi Dulu"))))</f>
        <v>Isi Sasaran</v>
      </c>
      <c r="M145" s="849"/>
      <c r="N145" s="852"/>
      <c r="O145" s="517"/>
      <c r="P145" s="517"/>
      <c r="Q145" s="517"/>
      <c r="R145" s="517"/>
    </row>
    <row r="146" spans="2:18" s="527" customFormat="1" ht="15.75">
      <c r="B146" s="837"/>
      <c r="C146" s="840"/>
      <c r="D146" s="858"/>
      <c r="E146" s="855"/>
      <c r="F146" s="549">
        <v>4</v>
      </c>
      <c r="G146" s="550"/>
      <c r="H146" s="598" t="str">
        <f t="shared" si="2"/>
        <v>Belum Diisi</v>
      </c>
      <c r="I146" s="592" t="s">
        <v>26</v>
      </c>
      <c r="J146" s="593" t="str">
        <f>IF($D$143="Y/T","Isi Sasaran",IF($E$143=0,0,IF(I146="Y",1,IF(I146="T",0,"Isi Dulu"))))</f>
        <v>Isi Sasaran</v>
      </c>
      <c r="K146" s="592" t="s">
        <v>26</v>
      </c>
      <c r="L146" s="593" t="str">
        <f>IF($D$143="Y/T","Isi Sasaran",IF($E$143=0,0,IF(K146="Y",1,IF(K146="T",0,"Isi Dulu"))))</f>
        <v>Isi Sasaran</v>
      </c>
      <c r="M146" s="849"/>
      <c r="N146" s="852"/>
      <c r="O146" s="517"/>
      <c r="P146" s="517"/>
      <c r="Q146" s="517"/>
      <c r="R146" s="517"/>
    </row>
    <row r="147" spans="2:18" s="527" customFormat="1" ht="15.75">
      <c r="B147" s="838"/>
      <c r="C147" s="841"/>
      <c r="D147" s="859"/>
      <c r="E147" s="856"/>
      <c r="F147" s="569">
        <v>5</v>
      </c>
      <c r="G147" s="570"/>
      <c r="H147" s="599" t="str">
        <f t="shared" si="2"/>
        <v>Belum Diisi</v>
      </c>
      <c r="I147" s="595" t="s">
        <v>26</v>
      </c>
      <c r="J147" s="596" t="str">
        <f>IF($D$143="Y/T","Isi Sasaran",IF($E$143=0,0,IF(I147="Y",1,IF(I147="T",0,"Isi Dulu"))))</f>
        <v>Isi Sasaran</v>
      </c>
      <c r="K147" s="595" t="s">
        <v>26</v>
      </c>
      <c r="L147" s="596" t="str">
        <f>IF($D$143="Y/T","Isi Sasaran",IF($E$143=0,0,IF(K147="Y",1,IF(K147="T",0,"Isi Dulu"))))</f>
        <v>Isi Sasaran</v>
      </c>
      <c r="M147" s="850"/>
      <c r="N147" s="853"/>
      <c r="O147" s="517"/>
      <c r="P147" s="517"/>
      <c r="Q147" s="517"/>
      <c r="R147" s="517"/>
    </row>
    <row r="148" spans="2:18" s="527" customFormat="1" ht="15.75">
      <c r="B148" s="836">
        <v>9</v>
      </c>
      <c r="C148" s="839"/>
      <c r="D148" s="857" t="s">
        <v>26</v>
      </c>
      <c r="E148" s="854" t="str">
        <f>IF(D148="Y",1,IF(D148="T",0,IF(D148="Y/T","Belum diisi","Error")))</f>
        <v>Belum diisi</v>
      </c>
      <c r="F148" s="528">
        <v>1</v>
      </c>
      <c r="G148" s="529"/>
      <c r="H148" s="600" t="str">
        <f t="shared" si="2"/>
        <v>Belum Diisi</v>
      </c>
      <c r="I148" s="590" t="s">
        <v>26</v>
      </c>
      <c r="J148" s="591" t="str">
        <f>IF($D$148="Y/T","Isi Sasaran",IF($E$148=0,0,IF(I148="Y",1,IF(I148="T",0,"Isi Dulu"))))</f>
        <v>Isi Sasaran</v>
      </c>
      <c r="K148" s="590" t="s">
        <v>26</v>
      </c>
      <c r="L148" s="591" t="str">
        <f>IF($D$148="Y/T","Isi Sasaran",IF($E$148=0,0,IF(K148="Y",1,IF(K148="T",0,"Isi Dulu"))))</f>
        <v>Isi Sasaran</v>
      </c>
      <c r="M148" s="848" t="s">
        <v>26</v>
      </c>
      <c r="N148" s="851" t="str">
        <f>IF(M148="Y",1,IF(M148="T",0,IF(M148="Y/T","Belum diisi","Error")))</f>
        <v>Belum diisi</v>
      </c>
      <c r="O148" s="517"/>
      <c r="P148" s="517"/>
      <c r="Q148" s="517"/>
      <c r="R148" s="517"/>
    </row>
    <row r="149" spans="2:18" s="527" customFormat="1" ht="15.75">
      <c r="B149" s="837"/>
      <c r="C149" s="840"/>
      <c r="D149" s="858"/>
      <c r="E149" s="855"/>
      <c r="F149" s="549">
        <v>2</v>
      </c>
      <c r="G149" s="550"/>
      <c r="H149" s="598" t="str">
        <f t="shared" si="2"/>
        <v>Belum Diisi</v>
      </c>
      <c r="I149" s="592" t="s">
        <v>26</v>
      </c>
      <c r="J149" s="593" t="str">
        <f>IF($D$148="Y/T","Isi Sasaran",IF($E$148=0,0,IF(I149="Y",1,IF(I149="T",0,"Isi Dulu"))))</f>
        <v>Isi Sasaran</v>
      </c>
      <c r="K149" s="592" t="s">
        <v>26</v>
      </c>
      <c r="L149" s="593" t="str">
        <f>IF($D$148="Y/T","Isi Sasaran",IF($E$148=0,0,IF(K149="Y",1,IF(K149="T",0,"Isi Dulu"))))</f>
        <v>Isi Sasaran</v>
      </c>
      <c r="M149" s="849"/>
      <c r="N149" s="852"/>
      <c r="O149" s="517"/>
      <c r="P149" s="517"/>
      <c r="Q149" s="517"/>
      <c r="R149" s="517"/>
    </row>
    <row r="150" spans="2:18" s="527" customFormat="1" ht="15.75">
      <c r="B150" s="837"/>
      <c r="C150" s="840"/>
      <c r="D150" s="858"/>
      <c r="E150" s="855"/>
      <c r="F150" s="549">
        <v>3</v>
      </c>
      <c r="G150" s="550"/>
      <c r="H150" s="598" t="str">
        <f t="shared" si="2"/>
        <v>Belum Diisi</v>
      </c>
      <c r="I150" s="592" t="s">
        <v>26</v>
      </c>
      <c r="J150" s="593" t="str">
        <f>IF($D$148="Y/T","Isi Sasaran",IF($E$148=0,0,IF(I150="Y",1,IF(I150="T",0,"Isi Dulu"))))</f>
        <v>Isi Sasaran</v>
      </c>
      <c r="K150" s="592" t="s">
        <v>26</v>
      </c>
      <c r="L150" s="593" t="str">
        <f>IF($D$148="Y/T","Isi Sasaran",IF($E$148=0,0,IF(K150="Y",1,IF(K150="T",0,"Isi Dulu"))))</f>
        <v>Isi Sasaran</v>
      </c>
      <c r="M150" s="849"/>
      <c r="N150" s="852"/>
      <c r="O150" s="517"/>
      <c r="P150" s="517"/>
      <c r="Q150" s="517"/>
      <c r="R150" s="517"/>
    </row>
    <row r="151" spans="2:18" s="527" customFormat="1" ht="15.75">
      <c r="B151" s="837"/>
      <c r="C151" s="840"/>
      <c r="D151" s="858"/>
      <c r="E151" s="855"/>
      <c r="F151" s="549">
        <v>4</v>
      </c>
      <c r="G151" s="550"/>
      <c r="H151" s="598" t="str">
        <f t="shared" si="2"/>
        <v>Belum Diisi</v>
      </c>
      <c r="I151" s="592" t="s">
        <v>26</v>
      </c>
      <c r="J151" s="593" t="str">
        <f>IF($D$148="Y/T","Isi Sasaran",IF($E$148=0,0,IF(I151="Y",1,IF(I151="T",0,"Isi Dulu"))))</f>
        <v>Isi Sasaran</v>
      </c>
      <c r="K151" s="592" t="s">
        <v>26</v>
      </c>
      <c r="L151" s="593" t="str">
        <f>IF($D$148="Y/T","Isi Sasaran",IF($E$148=0,0,IF(K151="Y",1,IF(K151="T",0,"Isi Dulu"))))</f>
        <v>Isi Sasaran</v>
      </c>
      <c r="M151" s="849"/>
      <c r="N151" s="852"/>
      <c r="O151" s="517"/>
      <c r="P151" s="517"/>
      <c r="Q151" s="517"/>
      <c r="R151" s="517"/>
    </row>
    <row r="152" spans="2:18" s="527" customFormat="1" ht="15.75">
      <c r="B152" s="838"/>
      <c r="C152" s="841"/>
      <c r="D152" s="859"/>
      <c r="E152" s="856"/>
      <c r="F152" s="569">
        <v>5</v>
      </c>
      <c r="G152" s="570"/>
      <c r="H152" s="599" t="str">
        <f t="shared" si="2"/>
        <v>Belum Diisi</v>
      </c>
      <c r="I152" s="595" t="s">
        <v>26</v>
      </c>
      <c r="J152" s="596" t="str">
        <f>IF($D$148="Y/T","Isi Sasaran",IF($E$148=0,0,IF(I152="Y",1,IF(I152="T",0,"Isi Dulu"))))</f>
        <v>Isi Sasaran</v>
      </c>
      <c r="K152" s="595" t="s">
        <v>26</v>
      </c>
      <c r="L152" s="596" t="str">
        <f>IF($D$148="Y/T","Isi Sasaran",IF($E$148=0,0,IF(K152="Y",1,IF(K152="T",0,"Isi Dulu"))))</f>
        <v>Isi Sasaran</v>
      </c>
      <c r="M152" s="850"/>
      <c r="N152" s="853"/>
      <c r="O152" s="517"/>
      <c r="P152" s="517"/>
      <c r="Q152" s="517"/>
      <c r="R152" s="517"/>
    </row>
    <row r="153" spans="2:18" s="527" customFormat="1" ht="15.75">
      <c r="B153" s="836">
        <v>10</v>
      </c>
      <c r="C153" s="839"/>
      <c r="D153" s="857" t="s">
        <v>26</v>
      </c>
      <c r="E153" s="854" t="str">
        <f>IF(D153="Y",1,IF(D153="T",0,IF(D153="Y/T","Belum diisi","Error")))</f>
        <v>Belum diisi</v>
      </c>
      <c r="F153" s="528">
        <v>1</v>
      </c>
      <c r="G153" s="529"/>
      <c r="H153" s="600" t="str">
        <f t="shared" si="2"/>
        <v>Belum Diisi</v>
      </c>
      <c r="I153" s="590" t="s">
        <v>26</v>
      </c>
      <c r="J153" s="591" t="str">
        <f>IF($D$153="Y/T","Isi Sasaran",IF($E$153=0,0,IF(I153="Y",1,IF(I153="T",0,"Isi Dulu"))))</f>
        <v>Isi Sasaran</v>
      </c>
      <c r="K153" s="590" t="s">
        <v>26</v>
      </c>
      <c r="L153" s="591" t="str">
        <f>IF($D$153="Y/T","Isi Sasaran",IF($E$153=0,0,IF(K153="Y",1,IF(K153="T",0,"Isi Dulu"))))</f>
        <v>Isi Sasaran</v>
      </c>
      <c r="M153" s="848" t="s">
        <v>26</v>
      </c>
      <c r="N153" s="851" t="str">
        <f>IF(M153="Y",1,IF(M153="T",0,IF(M153="Y/T","Belum diisi","Error")))</f>
        <v>Belum diisi</v>
      </c>
      <c r="O153" s="517"/>
      <c r="P153" s="517"/>
      <c r="Q153" s="517"/>
      <c r="R153" s="517"/>
    </row>
    <row r="154" spans="2:18" s="527" customFormat="1" ht="15.75">
      <c r="B154" s="837"/>
      <c r="C154" s="840"/>
      <c r="D154" s="858"/>
      <c r="E154" s="855"/>
      <c r="F154" s="549">
        <v>2</v>
      </c>
      <c r="G154" s="550"/>
      <c r="H154" s="598" t="str">
        <f t="shared" si="2"/>
        <v>Belum Diisi</v>
      </c>
      <c r="I154" s="592" t="s">
        <v>26</v>
      </c>
      <c r="J154" s="593" t="str">
        <f>IF($D$153="Y/T","Isi Sasaran",IF($E$153=0,0,IF(I154="Y",1,IF(I154="T",0,"Isi Dulu"))))</f>
        <v>Isi Sasaran</v>
      </c>
      <c r="K154" s="592" t="s">
        <v>26</v>
      </c>
      <c r="L154" s="593" t="str">
        <f>IF($D$153="Y/T","Isi Sasaran",IF($E$153=0,0,IF(K154="Y",1,IF(K154="T",0,"Isi Dulu"))))</f>
        <v>Isi Sasaran</v>
      </c>
      <c r="M154" s="849"/>
      <c r="N154" s="852"/>
      <c r="O154" s="517"/>
      <c r="P154" s="517"/>
      <c r="Q154" s="517"/>
      <c r="R154" s="517"/>
    </row>
    <row r="155" spans="2:18" s="527" customFormat="1" ht="15.75">
      <c r="B155" s="837"/>
      <c r="C155" s="840"/>
      <c r="D155" s="858"/>
      <c r="E155" s="855"/>
      <c r="F155" s="549">
        <v>3</v>
      </c>
      <c r="G155" s="550"/>
      <c r="H155" s="598" t="str">
        <f t="shared" si="2"/>
        <v>Belum Diisi</v>
      </c>
      <c r="I155" s="592" t="s">
        <v>26</v>
      </c>
      <c r="J155" s="593" t="str">
        <f>IF($D$153="Y/T","Isi Sasaran",IF($E$153=0,0,IF(I155="Y",1,IF(I155="T",0,"Isi Dulu"))))</f>
        <v>Isi Sasaran</v>
      </c>
      <c r="K155" s="592" t="s">
        <v>26</v>
      </c>
      <c r="L155" s="593" t="str">
        <f>IF($D$153="Y/T","Isi Sasaran",IF($E$153=0,0,IF(K155="Y",1,IF(K155="T",0,"Isi Dulu"))))</f>
        <v>Isi Sasaran</v>
      </c>
      <c r="M155" s="849"/>
      <c r="N155" s="852"/>
      <c r="O155" s="517"/>
      <c r="P155" s="517"/>
      <c r="Q155" s="517"/>
      <c r="R155" s="517"/>
    </row>
    <row r="156" spans="2:18" s="527" customFormat="1" ht="15.75">
      <c r="B156" s="837"/>
      <c r="C156" s="840"/>
      <c r="D156" s="858"/>
      <c r="E156" s="855"/>
      <c r="F156" s="549">
        <v>4</v>
      </c>
      <c r="G156" s="550"/>
      <c r="H156" s="598" t="str">
        <f t="shared" si="2"/>
        <v>Belum Diisi</v>
      </c>
      <c r="I156" s="592" t="s">
        <v>26</v>
      </c>
      <c r="J156" s="593" t="str">
        <f>IF($D$153="Y/T","Isi Sasaran",IF($E$153=0,0,IF(I156="Y",1,IF(I156="T",0,"Isi Dulu"))))</f>
        <v>Isi Sasaran</v>
      </c>
      <c r="K156" s="592" t="s">
        <v>26</v>
      </c>
      <c r="L156" s="593" t="str">
        <f>IF($D$153="Y/T","Isi Sasaran",IF($E$153=0,0,IF(K156="Y",1,IF(K156="T",0,"Isi Dulu"))))</f>
        <v>Isi Sasaran</v>
      </c>
      <c r="M156" s="849"/>
      <c r="N156" s="852"/>
      <c r="O156" s="517"/>
      <c r="P156" s="517"/>
      <c r="Q156" s="517"/>
      <c r="R156" s="517"/>
    </row>
    <row r="157" spans="2:18" s="527" customFormat="1" ht="15.75">
      <c r="B157" s="838"/>
      <c r="C157" s="841"/>
      <c r="D157" s="859"/>
      <c r="E157" s="856"/>
      <c r="F157" s="569">
        <v>5</v>
      </c>
      <c r="G157" s="570"/>
      <c r="H157" s="599" t="str">
        <f t="shared" si="2"/>
        <v>Belum Diisi</v>
      </c>
      <c r="I157" s="595" t="s">
        <v>26</v>
      </c>
      <c r="J157" s="596" t="str">
        <f>IF($D$153="Y/T","Isi Sasaran",IF($E$153=0,0,IF(I157="Y",1,IF(I157="T",0,"Isi Dulu"))))</f>
        <v>Isi Sasaran</v>
      </c>
      <c r="K157" s="595" t="s">
        <v>26</v>
      </c>
      <c r="L157" s="596" t="str">
        <f>IF($D$153="Y/T","Isi Sasaran",IF($E$153=0,0,IF(K157="Y",1,IF(K157="T",0,"Isi Dulu"))))</f>
        <v>Isi Sasaran</v>
      </c>
      <c r="M157" s="850"/>
      <c r="N157" s="853"/>
      <c r="O157" s="517"/>
      <c r="P157" s="517"/>
      <c r="Q157" s="517"/>
      <c r="R157" s="517"/>
    </row>
    <row r="158" spans="2:18" s="527" customFormat="1" ht="15.75">
      <c r="B158" s="836">
        <v>11</v>
      </c>
      <c r="C158" s="839"/>
      <c r="D158" s="857" t="s">
        <v>26</v>
      </c>
      <c r="E158" s="854" t="str">
        <f>IF(D158="Y",1,IF(D158="T",0,IF(D158="Y/T","Belum diisi","Error")))</f>
        <v>Belum diisi</v>
      </c>
      <c r="F158" s="528">
        <v>1</v>
      </c>
      <c r="G158" s="529"/>
      <c r="H158" s="600" t="str">
        <f t="shared" si="2"/>
        <v>Belum Diisi</v>
      </c>
      <c r="I158" s="590" t="s">
        <v>26</v>
      </c>
      <c r="J158" s="591" t="str">
        <f>IF($D$158="Y/T","Isi Sasaran",IF($E$158=0,0,IF(I158="Y",1,IF(I158="T",0,"Isi Dulu"))))</f>
        <v>Isi Sasaran</v>
      </c>
      <c r="K158" s="590" t="s">
        <v>26</v>
      </c>
      <c r="L158" s="591" t="str">
        <f>IF($D$158="Y/T","Isi Sasaran",IF($E$158=0,0,IF(K158="Y",1,IF(K158="T",0,"Isi Dulu"))))</f>
        <v>Isi Sasaran</v>
      </c>
      <c r="M158" s="848" t="s">
        <v>26</v>
      </c>
      <c r="N158" s="851" t="str">
        <f>IF(M158="Y",1,IF(M158="T",0,IF(M158="Y/T","Belum diisi","Error")))</f>
        <v>Belum diisi</v>
      </c>
      <c r="O158" s="517"/>
      <c r="P158" s="517"/>
      <c r="Q158" s="517"/>
      <c r="R158" s="517"/>
    </row>
    <row r="159" spans="2:18" s="527" customFormat="1" ht="15.75">
      <c r="B159" s="837"/>
      <c r="C159" s="840"/>
      <c r="D159" s="858"/>
      <c r="E159" s="855"/>
      <c r="F159" s="549">
        <v>2</v>
      </c>
      <c r="G159" s="550"/>
      <c r="H159" s="598" t="str">
        <f t="shared" si="2"/>
        <v>Belum Diisi</v>
      </c>
      <c r="I159" s="592" t="s">
        <v>26</v>
      </c>
      <c r="J159" s="593" t="str">
        <f>IF($D$158="Y/T","Isi Sasaran",IF($E$158=0,0,IF(I159="Y",1,IF(I159="T",0,"Isi Dulu"))))</f>
        <v>Isi Sasaran</v>
      </c>
      <c r="K159" s="592" t="s">
        <v>26</v>
      </c>
      <c r="L159" s="593" t="str">
        <f>IF($D$158="Y/T","Isi Sasaran",IF($E$158=0,0,IF(K159="Y",1,IF(K159="T",0,"Isi Dulu"))))</f>
        <v>Isi Sasaran</v>
      </c>
      <c r="M159" s="849"/>
      <c r="N159" s="852"/>
      <c r="O159" s="517"/>
      <c r="P159" s="517"/>
      <c r="Q159" s="517"/>
      <c r="R159" s="517"/>
    </row>
    <row r="160" spans="2:18" s="527" customFormat="1" ht="15.75">
      <c r="B160" s="837"/>
      <c r="C160" s="840"/>
      <c r="D160" s="858"/>
      <c r="E160" s="855"/>
      <c r="F160" s="549">
        <v>3</v>
      </c>
      <c r="G160" s="550"/>
      <c r="H160" s="598" t="str">
        <f t="shared" si="2"/>
        <v>Belum Diisi</v>
      </c>
      <c r="I160" s="592" t="s">
        <v>26</v>
      </c>
      <c r="J160" s="593" t="str">
        <f>IF($D$158="Y/T","Isi Sasaran",IF($E$158=0,0,IF(I160="Y",1,IF(I160="T",0,"Isi Dulu"))))</f>
        <v>Isi Sasaran</v>
      </c>
      <c r="K160" s="592" t="s">
        <v>26</v>
      </c>
      <c r="L160" s="593" t="str">
        <f>IF($D$158="Y/T","Isi Sasaran",IF($E$158=0,0,IF(K160="Y",1,IF(K160="T",0,"Isi Dulu"))))</f>
        <v>Isi Sasaran</v>
      </c>
      <c r="M160" s="849"/>
      <c r="N160" s="852"/>
      <c r="O160" s="517"/>
      <c r="P160" s="517"/>
      <c r="Q160" s="517"/>
      <c r="R160" s="517"/>
    </row>
    <row r="161" spans="2:18" s="527" customFormat="1" ht="15.75">
      <c r="B161" s="837"/>
      <c r="C161" s="840"/>
      <c r="D161" s="858"/>
      <c r="E161" s="855"/>
      <c r="F161" s="549">
        <v>4</v>
      </c>
      <c r="G161" s="550"/>
      <c r="H161" s="598" t="str">
        <f t="shared" si="2"/>
        <v>Belum Diisi</v>
      </c>
      <c r="I161" s="592" t="s">
        <v>26</v>
      </c>
      <c r="J161" s="593" t="str">
        <f>IF($D$158="Y/T","Isi Sasaran",IF($E$158=0,0,IF(I161="Y",1,IF(I161="T",0,"Isi Dulu"))))</f>
        <v>Isi Sasaran</v>
      </c>
      <c r="K161" s="592" t="s">
        <v>26</v>
      </c>
      <c r="L161" s="593" t="str">
        <f>IF($D$158="Y/T","Isi Sasaran",IF($E$158=0,0,IF(K161="Y",1,IF(K161="T",0,"Isi Dulu"))))</f>
        <v>Isi Sasaran</v>
      </c>
      <c r="M161" s="849"/>
      <c r="N161" s="852"/>
      <c r="O161" s="517"/>
      <c r="P161" s="517"/>
      <c r="Q161" s="517"/>
      <c r="R161" s="517"/>
    </row>
    <row r="162" spans="2:18" s="527" customFormat="1" ht="15.75">
      <c r="B162" s="838"/>
      <c r="C162" s="841"/>
      <c r="D162" s="859"/>
      <c r="E162" s="856"/>
      <c r="F162" s="569">
        <v>5</v>
      </c>
      <c r="G162" s="570"/>
      <c r="H162" s="599" t="str">
        <f t="shared" si="2"/>
        <v>Belum Diisi</v>
      </c>
      <c r="I162" s="595" t="s">
        <v>26</v>
      </c>
      <c r="J162" s="596" t="str">
        <f>IF($D$158="Y/T","Isi Sasaran",IF($E$158=0,0,IF(I162="Y",1,IF(I162="T",0,"Isi Dulu"))))</f>
        <v>Isi Sasaran</v>
      </c>
      <c r="K162" s="595" t="s">
        <v>26</v>
      </c>
      <c r="L162" s="596" t="str">
        <f>IF($D$158="Y/T","Isi Sasaran",IF($E$158=0,0,IF(K162="Y",1,IF(K162="T",0,"Isi Dulu"))))</f>
        <v>Isi Sasaran</v>
      </c>
      <c r="M162" s="850"/>
      <c r="N162" s="853"/>
      <c r="O162" s="517"/>
      <c r="P162" s="517"/>
      <c r="Q162" s="517"/>
      <c r="R162" s="517"/>
    </row>
    <row r="163" spans="2:18" s="527" customFormat="1" ht="15.75">
      <c r="B163" s="836">
        <v>12</v>
      </c>
      <c r="C163" s="839"/>
      <c r="D163" s="857" t="s">
        <v>26</v>
      </c>
      <c r="E163" s="854" t="str">
        <f>IF(D163="Y",1,IF(D163="T",0,IF(D163="Y/T","Belum diisi","Error")))</f>
        <v>Belum diisi</v>
      </c>
      <c r="F163" s="528">
        <v>1</v>
      </c>
      <c r="G163" s="529"/>
      <c r="H163" s="600" t="str">
        <f t="shared" si="2"/>
        <v>Belum Diisi</v>
      </c>
      <c r="I163" s="590" t="s">
        <v>26</v>
      </c>
      <c r="J163" s="591" t="str">
        <f>IF($D$163="Y/T","Isi Sasaran",IF($E$163=0,0,IF(I163="Y",1,IF(I163="T",0,"Isi Dulu"))))</f>
        <v>Isi Sasaran</v>
      </c>
      <c r="K163" s="590" t="s">
        <v>26</v>
      </c>
      <c r="L163" s="591" t="str">
        <f>IF($D$163="Y/T","Isi Sasaran",IF($E$163=0,0,IF(K163="Y",1,IF(K163="T",0,"Isi Dulu"))))</f>
        <v>Isi Sasaran</v>
      </c>
      <c r="M163" s="848" t="s">
        <v>26</v>
      </c>
      <c r="N163" s="851" t="str">
        <f>IF(M163="Y",1,IF(M163="T",0,IF(M163="Y/T","Belum diisi","Error")))</f>
        <v>Belum diisi</v>
      </c>
      <c r="O163" s="517"/>
      <c r="P163" s="517"/>
      <c r="Q163" s="517"/>
      <c r="R163" s="517"/>
    </row>
    <row r="164" spans="2:18" s="527" customFormat="1" ht="15.75">
      <c r="B164" s="837"/>
      <c r="C164" s="840"/>
      <c r="D164" s="858"/>
      <c r="E164" s="855"/>
      <c r="F164" s="549">
        <v>2</v>
      </c>
      <c r="G164" s="550"/>
      <c r="H164" s="598" t="str">
        <f t="shared" si="2"/>
        <v>Belum Diisi</v>
      </c>
      <c r="I164" s="592" t="s">
        <v>26</v>
      </c>
      <c r="J164" s="593" t="str">
        <f>IF($D$163="Y/T","Isi Sasaran",IF($E$163=0,0,IF(I164="Y",1,IF(I164="T",0,"Isi Dulu"))))</f>
        <v>Isi Sasaran</v>
      </c>
      <c r="K164" s="592" t="s">
        <v>26</v>
      </c>
      <c r="L164" s="593" t="str">
        <f>IF($D$163="Y/T","Isi Sasaran",IF($E$163=0,0,IF(K164="Y",1,IF(K164="T",0,"Isi Dulu"))))</f>
        <v>Isi Sasaran</v>
      </c>
      <c r="M164" s="849"/>
      <c r="N164" s="852"/>
      <c r="O164" s="517"/>
      <c r="P164" s="517"/>
      <c r="Q164" s="517"/>
      <c r="R164" s="517"/>
    </row>
    <row r="165" spans="2:18" s="527" customFormat="1" ht="15.75">
      <c r="B165" s="837"/>
      <c r="C165" s="840"/>
      <c r="D165" s="858"/>
      <c r="E165" s="855"/>
      <c r="F165" s="549">
        <v>3</v>
      </c>
      <c r="G165" s="550"/>
      <c r="H165" s="598" t="str">
        <f t="shared" si="2"/>
        <v>Belum Diisi</v>
      </c>
      <c r="I165" s="592" t="s">
        <v>26</v>
      </c>
      <c r="J165" s="593" t="str">
        <f>IF($D$163="Y/T","Isi Sasaran",IF($E$163=0,0,IF(I165="Y",1,IF(I165="T",0,"Isi Dulu"))))</f>
        <v>Isi Sasaran</v>
      </c>
      <c r="K165" s="592" t="s">
        <v>26</v>
      </c>
      <c r="L165" s="593" t="str">
        <f>IF($D$163="Y/T","Isi Sasaran",IF($E$163=0,0,IF(K165="Y",1,IF(K165="T",0,"Isi Dulu"))))</f>
        <v>Isi Sasaran</v>
      </c>
      <c r="M165" s="849"/>
      <c r="N165" s="852"/>
      <c r="O165" s="517"/>
      <c r="P165" s="517"/>
      <c r="Q165" s="517"/>
      <c r="R165" s="517"/>
    </row>
    <row r="166" spans="2:18" s="527" customFormat="1" ht="15.75">
      <c r="B166" s="837"/>
      <c r="C166" s="840"/>
      <c r="D166" s="858"/>
      <c r="E166" s="855"/>
      <c r="F166" s="549">
        <v>4</v>
      </c>
      <c r="G166" s="550"/>
      <c r="H166" s="598" t="str">
        <f t="shared" si="2"/>
        <v>Belum Diisi</v>
      </c>
      <c r="I166" s="592" t="s">
        <v>26</v>
      </c>
      <c r="J166" s="593" t="str">
        <f>IF($D$163="Y/T","Isi Sasaran",IF($E$163=0,0,IF(I166="Y",1,IF(I166="T",0,"Isi Dulu"))))</f>
        <v>Isi Sasaran</v>
      </c>
      <c r="K166" s="592" t="s">
        <v>26</v>
      </c>
      <c r="L166" s="593" t="str">
        <f>IF($D$163="Y/T","Isi Sasaran",IF($E$163=0,0,IF(K166="Y",1,IF(K166="T",0,"Isi Dulu"))))</f>
        <v>Isi Sasaran</v>
      </c>
      <c r="M166" s="849"/>
      <c r="N166" s="852"/>
      <c r="O166" s="517"/>
      <c r="P166" s="517"/>
      <c r="Q166" s="517"/>
      <c r="R166" s="517"/>
    </row>
    <row r="167" spans="2:18" s="527" customFormat="1" ht="15.75">
      <c r="B167" s="838"/>
      <c r="C167" s="841"/>
      <c r="D167" s="859"/>
      <c r="E167" s="856"/>
      <c r="F167" s="569">
        <v>5</v>
      </c>
      <c r="G167" s="570"/>
      <c r="H167" s="599" t="str">
        <f t="shared" si="2"/>
        <v>Belum Diisi</v>
      </c>
      <c r="I167" s="595" t="s">
        <v>26</v>
      </c>
      <c r="J167" s="596" t="str">
        <f>IF($D$163="Y/T","Isi Sasaran",IF($E$163=0,0,IF(I167="Y",1,IF(I167="T",0,"Isi Dulu"))))</f>
        <v>Isi Sasaran</v>
      </c>
      <c r="K167" s="595" t="s">
        <v>26</v>
      </c>
      <c r="L167" s="596" t="str">
        <f>IF($D$163="Y/T","Isi Sasaran",IF($E$163=0,0,IF(K167="Y",1,IF(K167="T",0,"Isi Dulu"))))</f>
        <v>Isi Sasaran</v>
      </c>
      <c r="M167" s="850"/>
      <c r="N167" s="853"/>
      <c r="O167" s="517"/>
      <c r="P167" s="517"/>
      <c r="Q167" s="517"/>
      <c r="R167" s="517"/>
    </row>
    <row r="168" spans="2:18" s="527" customFormat="1" ht="15.75">
      <c r="B168" s="836">
        <v>13</v>
      </c>
      <c r="C168" s="839"/>
      <c r="D168" s="857" t="s">
        <v>26</v>
      </c>
      <c r="E168" s="854" t="str">
        <f>IF(D168="Y",1,IF(D168="T",0,IF(D168="Y/T","Belum diisi","Error")))</f>
        <v>Belum diisi</v>
      </c>
      <c r="F168" s="528">
        <v>1</v>
      </c>
      <c r="G168" s="529"/>
      <c r="H168" s="600" t="str">
        <f t="shared" si="2"/>
        <v>Belum Diisi</v>
      </c>
      <c r="I168" s="590" t="s">
        <v>26</v>
      </c>
      <c r="J168" s="591" t="str">
        <f>IF($D$168="Y/T","Isi Sasaran",IF($E$168=0,0,IF(I168="Y",1,IF(I168="T",0,"Isi Dulu"))))</f>
        <v>Isi Sasaran</v>
      </c>
      <c r="K168" s="590" t="s">
        <v>26</v>
      </c>
      <c r="L168" s="591" t="str">
        <f>IF($D$168="Y/T","Isi Sasaran",IF($E$168=0,0,IF(K168="Y",1,IF(K168="T",0,"Isi Dulu"))))</f>
        <v>Isi Sasaran</v>
      </c>
      <c r="M168" s="848" t="s">
        <v>26</v>
      </c>
      <c r="N168" s="851" t="str">
        <f>IF(M168="Y",1,IF(M168="T",0,IF(M168="Y/T","Belum diisi","Error")))</f>
        <v>Belum diisi</v>
      </c>
      <c r="O168" s="517"/>
      <c r="P168" s="517"/>
      <c r="Q168" s="517"/>
      <c r="R168" s="517"/>
    </row>
    <row r="169" spans="2:18" s="527" customFormat="1" ht="15.75">
      <c r="B169" s="837"/>
      <c r="C169" s="840"/>
      <c r="D169" s="858"/>
      <c r="E169" s="855"/>
      <c r="F169" s="549">
        <v>2</v>
      </c>
      <c r="G169" s="550"/>
      <c r="H169" s="598" t="str">
        <f t="shared" si="2"/>
        <v>Belum Diisi</v>
      </c>
      <c r="I169" s="592" t="s">
        <v>26</v>
      </c>
      <c r="J169" s="593" t="str">
        <f>IF($D$168="Y/T","Isi Sasaran",IF($E$168=0,0,IF(I169="Y",1,IF(I169="T",0,"Isi Dulu"))))</f>
        <v>Isi Sasaran</v>
      </c>
      <c r="K169" s="592" t="s">
        <v>26</v>
      </c>
      <c r="L169" s="593" t="str">
        <f>IF($D$168="Y/T","Isi Sasaran",IF($E$168=0,0,IF(K169="Y",1,IF(K169="T",0,"Isi Dulu"))))</f>
        <v>Isi Sasaran</v>
      </c>
      <c r="M169" s="849"/>
      <c r="N169" s="852"/>
      <c r="O169" s="517"/>
      <c r="P169" s="517"/>
      <c r="Q169" s="517"/>
      <c r="R169" s="517"/>
    </row>
    <row r="170" spans="2:18" s="527" customFormat="1" ht="15.75">
      <c r="B170" s="837"/>
      <c r="C170" s="840"/>
      <c r="D170" s="858"/>
      <c r="E170" s="855"/>
      <c r="F170" s="549">
        <v>3</v>
      </c>
      <c r="G170" s="550"/>
      <c r="H170" s="598" t="str">
        <f t="shared" si="2"/>
        <v>Belum Diisi</v>
      </c>
      <c r="I170" s="592" t="s">
        <v>26</v>
      </c>
      <c r="J170" s="593" t="str">
        <f>IF($D$168="Y/T","Isi Sasaran",IF($E$168=0,0,IF(I170="Y",1,IF(I170="T",0,"Isi Dulu"))))</f>
        <v>Isi Sasaran</v>
      </c>
      <c r="K170" s="592" t="s">
        <v>26</v>
      </c>
      <c r="L170" s="593" t="str">
        <f>IF($D$168="Y/T","Isi Sasaran",IF($E$168=0,0,IF(K170="Y",1,IF(K170="T",0,"Isi Dulu"))))</f>
        <v>Isi Sasaran</v>
      </c>
      <c r="M170" s="849"/>
      <c r="N170" s="852"/>
      <c r="O170" s="517"/>
      <c r="P170" s="517"/>
      <c r="Q170" s="517"/>
      <c r="R170" s="517"/>
    </row>
    <row r="171" spans="2:18" s="527" customFormat="1" ht="15.75">
      <c r="B171" s="837"/>
      <c r="C171" s="840"/>
      <c r="D171" s="858"/>
      <c r="E171" s="855"/>
      <c r="F171" s="549">
        <v>4</v>
      </c>
      <c r="G171" s="550"/>
      <c r="H171" s="598" t="str">
        <f t="shared" si="2"/>
        <v>Belum Diisi</v>
      </c>
      <c r="I171" s="592" t="s">
        <v>26</v>
      </c>
      <c r="J171" s="593" t="str">
        <f>IF($D$168="Y/T","Isi Sasaran",IF($E$168=0,0,IF(I171="Y",1,IF(I171="T",0,"Isi Dulu"))))</f>
        <v>Isi Sasaran</v>
      </c>
      <c r="K171" s="592" t="s">
        <v>26</v>
      </c>
      <c r="L171" s="593" t="str">
        <f>IF($D$168="Y/T","Isi Sasaran",IF($E$168=0,0,IF(K171="Y",1,IF(K171="T",0,"Isi Dulu"))))</f>
        <v>Isi Sasaran</v>
      </c>
      <c r="M171" s="849"/>
      <c r="N171" s="852"/>
      <c r="O171" s="517"/>
      <c r="P171" s="517"/>
      <c r="Q171" s="517"/>
      <c r="R171" s="517"/>
    </row>
    <row r="172" spans="2:18" s="527" customFormat="1" ht="15.75">
      <c r="B172" s="838"/>
      <c r="C172" s="841"/>
      <c r="D172" s="859"/>
      <c r="E172" s="856"/>
      <c r="F172" s="569">
        <v>5</v>
      </c>
      <c r="G172" s="570"/>
      <c r="H172" s="599" t="str">
        <f t="shared" ref="H172:H207" si="3">IF(OR(J172="Isi Dulu",L172="Isi Dulu",J172="Isi Sasaran",L172="Isi Sasaran"),"Belum Diisi",IF(SUM(J172,L172)=2,1,IF(SUM(J172,L172)=1,0,IF(SUM(J172,L172)=0,0,"Error"))))</f>
        <v>Belum Diisi</v>
      </c>
      <c r="I172" s="595" t="s">
        <v>26</v>
      </c>
      <c r="J172" s="596" t="str">
        <f>IF($D$168="Y/T","Isi Sasaran",IF($E$168=0,0,IF(I172="Y",1,IF(I172="T",0,"Isi Dulu"))))</f>
        <v>Isi Sasaran</v>
      </c>
      <c r="K172" s="595" t="s">
        <v>26</v>
      </c>
      <c r="L172" s="596" t="str">
        <f>IF($D$168="Y/T","Isi Sasaran",IF($E$168=0,0,IF(K172="Y",1,IF(K172="T",0,"Isi Dulu"))))</f>
        <v>Isi Sasaran</v>
      </c>
      <c r="M172" s="850"/>
      <c r="N172" s="853"/>
      <c r="O172" s="517"/>
      <c r="P172" s="517"/>
      <c r="Q172" s="517"/>
      <c r="R172" s="517"/>
    </row>
    <row r="173" spans="2:18" s="527" customFormat="1" ht="15.75">
      <c r="B173" s="836">
        <v>14</v>
      </c>
      <c r="C173" s="839"/>
      <c r="D173" s="857" t="s">
        <v>26</v>
      </c>
      <c r="E173" s="854" t="str">
        <f>IF(D173="Y",1,IF(D173="T",0,IF(D173="Y/T","Belum diisi","Error")))</f>
        <v>Belum diisi</v>
      </c>
      <c r="F173" s="528">
        <v>1</v>
      </c>
      <c r="G173" s="529"/>
      <c r="H173" s="600" t="str">
        <f t="shared" si="3"/>
        <v>Belum Diisi</v>
      </c>
      <c r="I173" s="590" t="s">
        <v>26</v>
      </c>
      <c r="J173" s="591" t="str">
        <f>IF($D$173="Y/T","Isi Sasaran",IF($E$173=0,0,IF(I173="Y",1,IF(I173="T",0,"Isi Dulu"))))</f>
        <v>Isi Sasaran</v>
      </c>
      <c r="K173" s="590" t="s">
        <v>26</v>
      </c>
      <c r="L173" s="591" t="str">
        <f>IF($D$173="Y/T","Isi Sasaran",IF($E$173=0,0,IF(K173="Y",1,IF(K173="T",0,"Isi Dulu"))))</f>
        <v>Isi Sasaran</v>
      </c>
      <c r="M173" s="848" t="s">
        <v>26</v>
      </c>
      <c r="N173" s="851" t="str">
        <f>IF(M173="Y",1,IF(M173="T",0,IF(M173="Y/T","Belum diisi","Error")))</f>
        <v>Belum diisi</v>
      </c>
      <c r="O173" s="517"/>
      <c r="P173" s="517"/>
      <c r="Q173" s="517"/>
      <c r="R173" s="517"/>
    </row>
    <row r="174" spans="2:18" s="527" customFormat="1" ht="15.75">
      <c r="B174" s="837"/>
      <c r="C174" s="840"/>
      <c r="D174" s="858"/>
      <c r="E174" s="855"/>
      <c r="F174" s="549">
        <v>2</v>
      </c>
      <c r="G174" s="550"/>
      <c r="H174" s="598" t="str">
        <f t="shared" si="3"/>
        <v>Belum Diisi</v>
      </c>
      <c r="I174" s="592" t="s">
        <v>26</v>
      </c>
      <c r="J174" s="593" t="str">
        <f>IF($D$173="Y/T","Isi Sasaran",IF($E$173=0,0,IF(I174="Y",1,IF(I174="T",0,"Isi Dulu"))))</f>
        <v>Isi Sasaran</v>
      </c>
      <c r="K174" s="592" t="s">
        <v>26</v>
      </c>
      <c r="L174" s="593" t="str">
        <f>IF($D$173="Y/T","Isi Sasaran",IF($E$173=0,0,IF(K174="Y",1,IF(K174="T",0,"Isi Dulu"))))</f>
        <v>Isi Sasaran</v>
      </c>
      <c r="M174" s="849"/>
      <c r="N174" s="852"/>
      <c r="O174" s="517"/>
      <c r="P174" s="517"/>
      <c r="Q174" s="517"/>
      <c r="R174" s="517"/>
    </row>
    <row r="175" spans="2:18" s="527" customFormat="1" ht="15.75">
      <c r="B175" s="837"/>
      <c r="C175" s="840"/>
      <c r="D175" s="858"/>
      <c r="E175" s="855"/>
      <c r="F175" s="549">
        <v>3</v>
      </c>
      <c r="G175" s="550"/>
      <c r="H175" s="598" t="str">
        <f t="shared" si="3"/>
        <v>Belum Diisi</v>
      </c>
      <c r="I175" s="592" t="s">
        <v>26</v>
      </c>
      <c r="J175" s="593" t="str">
        <f>IF($D$173="Y/T","Isi Sasaran",IF($E$173=0,0,IF(I175="Y",1,IF(I175="T",0,"Isi Dulu"))))</f>
        <v>Isi Sasaran</v>
      </c>
      <c r="K175" s="592" t="s">
        <v>26</v>
      </c>
      <c r="L175" s="593" t="str">
        <f>IF($D$173="Y/T","Isi Sasaran",IF($E$173=0,0,IF(K175="Y",1,IF(K175="T",0,"Isi Dulu"))))</f>
        <v>Isi Sasaran</v>
      </c>
      <c r="M175" s="849"/>
      <c r="N175" s="852"/>
      <c r="O175" s="517"/>
      <c r="P175" s="517"/>
      <c r="Q175" s="517"/>
      <c r="R175" s="517"/>
    </row>
    <row r="176" spans="2:18" s="527" customFormat="1" ht="15.75">
      <c r="B176" s="837"/>
      <c r="C176" s="840"/>
      <c r="D176" s="858"/>
      <c r="E176" s="855"/>
      <c r="F176" s="549">
        <v>4</v>
      </c>
      <c r="G176" s="550"/>
      <c r="H176" s="598" t="str">
        <f t="shared" si="3"/>
        <v>Belum Diisi</v>
      </c>
      <c r="I176" s="592" t="s">
        <v>26</v>
      </c>
      <c r="J176" s="593" t="str">
        <f>IF($D$173="Y/T","Isi Sasaran",IF($E$173=0,0,IF(I176="Y",1,IF(I176="T",0,"Isi Dulu"))))</f>
        <v>Isi Sasaran</v>
      </c>
      <c r="K176" s="592" t="s">
        <v>26</v>
      </c>
      <c r="L176" s="593" t="str">
        <f>IF($D$173="Y/T","Isi Sasaran",IF($E$173=0,0,IF(K176="Y",1,IF(K176="T",0,"Isi Dulu"))))</f>
        <v>Isi Sasaran</v>
      </c>
      <c r="M176" s="849"/>
      <c r="N176" s="852"/>
      <c r="O176" s="517"/>
      <c r="P176" s="517"/>
      <c r="Q176" s="517"/>
      <c r="R176" s="517"/>
    </row>
    <row r="177" spans="2:18" s="527" customFormat="1" ht="15.75">
      <c r="B177" s="838"/>
      <c r="C177" s="841"/>
      <c r="D177" s="859"/>
      <c r="E177" s="856"/>
      <c r="F177" s="569">
        <v>5</v>
      </c>
      <c r="G177" s="570"/>
      <c r="H177" s="599" t="str">
        <f t="shared" si="3"/>
        <v>Belum Diisi</v>
      </c>
      <c r="I177" s="595" t="s">
        <v>26</v>
      </c>
      <c r="J177" s="596" t="str">
        <f>IF($D$173="Y/T","Isi Sasaran",IF($E$173=0,0,IF(I177="Y",1,IF(I177="T",0,"Isi Dulu"))))</f>
        <v>Isi Sasaran</v>
      </c>
      <c r="K177" s="595" t="s">
        <v>26</v>
      </c>
      <c r="L177" s="596" t="str">
        <f>IF($D$173="Y/T","Isi Sasaran",IF($E$173=0,0,IF(K177="Y",1,IF(K177="T",0,"Isi Dulu"))))</f>
        <v>Isi Sasaran</v>
      </c>
      <c r="M177" s="850"/>
      <c r="N177" s="853"/>
      <c r="O177" s="517"/>
      <c r="P177" s="517"/>
      <c r="Q177" s="517"/>
      <c r="R177" s="517"/>
    </row>
    <row r="178" spans="2:18" s="527" customFormat="1" ht="15.75">
      <c r="B178" s="836">
        <v>15</v>
      </c>
      <c r="C178" s="839"/>
      <c r="D178" s="857" t="s">
        <v>26</v>
      </c>
      <c r="E178" s="854" t="str">
        <f>IF(D178="Y",1,IF(D178="T",0,IF(D178="Y/T","Belum diisi","Error")))</f>
        <v>Belum diisi</v>
      </c>
      <c r="F178" s="528">
        <v>1</v>
      </c>
      <c r="G178" s="529"/>
      <c r="H178" s="600" t="str">
        <f t="shared" si="3"/>
        <v>Belum Diisi</v>
      </c>
      <c r="I178" s="590" t="s">
        <v>26</v>
      </c>
      <c r="J178" s="591" t="str">
        <f>IF($D$178="Y/T","Isi Sasaran",IF($E$178=0,0,IF(I178="Y",1,IF(I178="T",0,"Isi Dulu"))))</f>
        <v>Isi Sasaran</v>
      </c>
      <c r="K178" s="590" t="s">
        <v>26</v>
      </c>
      <c r="L178" s="591" t="str">
        <f>IF($D$178="Y/T","Isi Sasaran",IF($E$178=0,0,IF(K178="Y",1,IF(K178="T",0,"Isi Dulu"))))</f>
        <v>Isi Sasaran</v>
      </c>
      <c r="M178" s="848" t="s">
        <v>26</v>
      </c>
      <c r="N178" s="851" t="str">
        <f>IF(M178="Y",1,IF(M178="T",0,IF(M178="Y/T","Belum diisi","Error")))</f>
        <v>Belum diisi</v>
      </c>
      <c r="O178" s="517"/>
      <c r="P178" s="517"/>
      <c r="Q178" s="517"/>
      <c r="R178" s="517"/>
    </row>
    <row r="179" spans="2:18" s="527" customFormat="1" ht="15.75">
      <c r="B179" s="837"/>
      <c r="C179" s="840"/>
      <c r="D179" s="858"/>
      <c r="E179" s="855"/>
      <c r="F179" s="549">
        <v>2</v>
      </c>
      <c r="G179" s="550"/>
      <c r="H179" s="598" t="str">
        <f t="shared" si="3"/>
        <v>Belum Diisi</v>
      </c>
      <c r="I179" s="592" t="s">
        <v>26</v>
      </c>
      <c r="J179" s="593" t="str">
        <f>IF($D$178="Y/T","Isi Sasaran",IF($E$178=0,0,IF(I179="Y",1,IF(I179="T",0,"Isi Dulu"))))</f>
        <v>Isi Sasaran</v>
      </c>
      <c r="K179" s="592" t="s">
        <v>26</v>
      </c>
      <c r="L179" s="593" t="str">
        <f>IF($D$178="Y/T","Isi Sasaran",IF($E$178=0,0,IF(K179="Y",1,IF(K179="T",0,"Isi Dulu"))))</f>
        <v>Isi Sasaran</v>
      </c>
      <c r="M179" s="849"/>
      <c r="N179" s="852"/>
      <c r="O179" s="517"/>
      <c r="P179" s="517"/>
      <c r="Q179" s="517"/>
      <c r="R179" s="517"/>
    </row>
    <row r="180" spans="2:18" s="527" customFormat="1" ht="15.75">
      <c r="B180" s="837"/>
      <c r="C180" s="840"/>
      <c r="D180" s="858"/>
      <c r="E180" s="855"/>
      <c r="F180" s="549">
        <v>3</v>
      </c>
      <c r="G180" s="550"/>
      <c r="H180" s="598" t="str">
        <f t="shared" si="3"/>
        <v>Belum Diisi</v>
      </c>
      <c r="I180" s="592" t="s">
        <v>26</v>
      </c>
      <c r="J180" s="593" t="str">
        <f>IF($D$178="Y/T","Isi Sasaran",IF($E$178=0,0,IF(I180="Y",1,IF(I180="T",0,"Isi Dulu"))))</f>
        <v>Isi Sasaran</v>
      </c>
      <c r="K180" s="592" t="s">
        <v>26</v>
      </c>
      <c r="L180" s="593" t="str">
        <f>IF($D$178="Y/T","Isi Sasaran",IF($E$178=0,0,IF(K180="Y",1,IF(K180="T",0,"Isi Dulu"))))</f>
        <v>Isi Sasaran</v>
      </c>
      <c r="M180" s="849"/>
      <c r="N180" s="852"/>
      <c r="O180" s="517"/>
      <c r="P180" s="517"/>
      <c r="Q180" s="517"/>
      <c r="R180" s="517"/>
    </row>
    <row r="181" spans="2:18" s="527" customFormat="1" ht="15.75">
      <c r="B181" s="837"/>
      <c r="C181" s="840"/>
      <c r="D181" s="858"/>
      <c r="E181" s="855"/>
      <c r="F181" s="549">
        <v>4</v>
      </c>
      <c r="G181" s="550"/>
      <c r="H181" s="598" t="str">
        <f t="shared" si="3"/>
        <v>Belum Diisi</v>
      </c>
      <c r="I181" s="592" t="s">
        <v>26</v>
      </c>
      <c r="J181" s="593" t="str">
        <f>IF($D$178="Y/T","Isi Sasaran",IF($E$178=0,0,IF(I181="Y",1,IF(I181="T",0,"Isi Dulu"))))</f>
        <v>Isi Sasaran</v>
      </c>
      <c r="K181" s="592" t="s">
        <v>26</v>
      </c>
      <c r="L181" s="593" t="str">
        <f>IF($D$178="Y/T","Isi Sasaran",IF($E$178=0,0,IF(K181="Y",1,IF(K181="T",0,"Isi Dulu"))))</f>
        <v>Isi Sasaran</v>
      </c>
      <c r="M181" s="849"/>
      <c r="N181" s="852"/>
      <c r="O181" s="517"/>
      <c r="P181" s="517"/>
      <c r="Q181" s="517"/>
      <c r="R181" s="517"/>
    </row>
    <row r="182" spans="2:18" s="527" customFormat="1" ht="15.75">
      <c r="B182" s="838"/>
      <c r="C182" s="841"/>
      <c r="D182" s="859"/>
      <c r="E182" s="856"/>
      <c r="F182" s="569">
        <v>5</v>
      </c>
      <c r="G182" s="570"/>
      <c r="H182" s="599" t="str">
        <f t="shared" si="3"/>
        <v>Belum Diisi</v>
      </c>
      <c r="I182" s="595" t="s">
        <v>26</v>
      </c>
      <c r="J182" s="596" t="str">
        <f>IF($D$178="Y/T","Isi Sasaran",IF($E$178=0,0,IF(I182="Y",1,IF(I182="T",0,"Isi Dulu"))))</f>
        <v>Isi Sasaran</v>
      </c>
      <c r="K182" s="595" t="s">
        <v>26</v>
      </c>
      <c r="L182" s="596" t="str">
        <f>IF($D$178="Y/T","Isi Sasaran",IF($E$178=0,0,IF(K182="Y",1,IF(K182="T",0,"Isi Dulu"))))</f>
        <v>Isi Sasaran</v>
      </c>
      <c r="M182" s="850"/>
      <c r="N182" s="853"/>
      <c r="O182" s="517"/>
      <c r="P182" s="517"/>
      <c r="Q182" s="517"/>
      <c r="R182" s="517"/>
    </row>
    <row r="183" spans="2:18" s="527" customFormat="1" ht="15.75">
      <c r="B183" s="836">
        <v>16</v>
      </c>
      <c r="C183" s="839"/>
      <c r="D183" s="857" t="s">
        <v>26</v>
      </c>
      <c r="E183" s="854" t="str">
        <f>IF(D183="Y",1,IF(D183="T",0,IF(D183="Y/T","Belum diisi","Error")))</f>
        <v>Belum diisi</v>
      </c>
      <c r="F183" s="528">
        <v>1</v>
      </c>
      <c r="G183" s="529"/>
      <c r="H183" s="600" t="str">
        <f t="shared" si="3"/>
        <v>Belum Diisi</v>
      </c>
      <c r="I183" s="590" t="s">
        <v>26</v>
      </c>
      <c r="J183" s="591" t="str">
        <f>IF($D$183="Y/T","Isi Sasaran",IF($E$183=0,0,IF(I183="Y",1,IF(I183="T",0,"Isi Dulu"))))</f>
        <v>Isi Sasaran</v>
      </c>
      <c r="K183" s="590" t="s">
        <v>26</v>
      </c>
      <c r="L183" s="591" t="str">
        <f>IF($D$183="Y/T","Isi Sasaran",IF($E$183=0,0,IF(K183="Y",1,IF(K183="T",0,"Isi Dulu"))))</f>
        <v>Isi Sasaran</v>
      </c>
      <c r="M183" s="848" t="s">
        <v>26</v>
      </c>
      <c r="N183" s="851" t="str">
        <f>IF(M183="Y",1,IF(M183="T",0,IF(M183="Y/T","Belum diisi","Error")))</f>
        <v>Belum diisi</v>
      </c>
      <c r="O183" s="517"/>
      <c r="P183" s="517"/>
      <c r="Q183" s="517"/>
      <c r="R183" s="517"/>
    </row>
    <row r="184" spans="2:18" s="527" customFormat="1" ht="15.75">
      <c r="B184" s="837"/>
      <c r="C184" s="840"/>
      <c r="D184" s="858"/>
      <c r="E184" s="855"/>
      <c r="F184" s="549">
        <v>2</v>
      </c>
      <c r="G184" s="550"/>
      <c r="H184" s="598" t="str">
        <f t="shared" si="3"/>
        <v>Belum Diisi</v>
      </c>
      <c r="I184" s="592" t="s">
        <v>26</v>
      </c>
      <c r="J184" s="593" t="str">
        <f>IF($D$183="Y/T","Isi Sasaran",IF($E$183=0,0,IF(I184="Y",1,IF(I184="T",0,"Isi Dulu"))))</f>
        <v>Isi Sasaran</v>
      </c>
      <c r="K184" s="592" t="s">
        <v>26</v>
      </c>
      <c r="L184" s="593" t="str">
        <f>IF($D$183="Y/T","Isi Sasaran",IF($E$183=0,0,IF(K184="Y",1,IF(K184="T",0,"Isi Dulu"))))</f>
        <v>Isi Sasaran</v>
      </c>
      <c r="M184" s="849"/>
      <c r="N184" s="852"/>
      <c r="O184" s="517"/>
      <c r="P184" s="517"/>
      <c r="Q184" s="517"/>
      <c r="R184" s="517"/>
    </row>
    <row r="185" spans="2:18" s="527" customFormat="1" ht="15.75">
      <c r="B185" s="837"/>
      <c r="C185" s="840"/>
      <c r="D185" s="858"/>
      <c r="E185" s="855"/>
      <c r="F185" s="549">
        <v>3</v>
      </c>
      <c r="G185" s="550"/>
      <c r="H185" s="598" t="str">
        <f t="shared" si="3"/>
        <v>Belum Diisi</v>
      </c>
      <c r="I185" s="592" t="s">
        <v>26</v>
      </c>
      <c r="J185" s="593" t="str">
        <f>IF($D$183="Y/T","Isi Sasaran",IF($E$183=0,0,IF(I185="Y",1,IF(I185="T",0,"Isi Dulu"))))</f>
        <v>Isi Sasaran</v>
      </c>
      <c r="K185" s="592" t="s">
        <v>26</v>
      </c>
      <c r="L185" s="593" t="str">
        <f>IF($D$183="Y/T","Isi Sasaran",IF($E$183=0,0,IF(K185="Y",1,IF(K185="T",0,"Isi Dulu"))))</f>
        <v>Isi Sasaran</v>
      </c>
      <c r="M185" s="849"/>
      <c r="N185" s="852"/>
      <c r="O185" s="517"/>
      <c r="P185" s="517"/>
      <c r="Q185" s="517"/>
      <c r="R185" s="517"/>
    </row>
    <row r="186" spans="2:18" s="527" customFormat="1" ht="15.75">
      <c r="B186" s="837"/>
      <c r="C186" s="840"/>
      <c r="D186" s="858"/>
      <c r="E186" s="855"/>
      <c r="F186" s="549">
        <v>4</v>
      </c>
      <c r="G186" s="550"/>
      <c r="H186" s="598" t="str">
        <f t="shared" si="3"/>
        <v>Belum Diisi</v>
      </c>
      <c r="I186" s="592" t="s">
        <v>26</v>
      </c>
      <c r="J186" s="593" t="str">
        <f>IF($D$183="Y/T","Isi Sasaran",IF($E$183=0,0,IF(I186="Y",1,IF(I186="T",0,"Isi Dulu"))))</f>
        <v>Isi Sasaran</v>
      </c>
      <c r="K186" s="592" t="s">
        <v>26</v>
      </c>
      <c r="L186" s="593" t="str">
        <f>IF($D$183="Y/T","Isi Sasaran",IF($E$183=0,0,IF(K186="Y",1,IF(K186="T",0,"Isi Dulu"))))</f>
        <v>Isi Sasaran</v>
      </c>
      <c r="M186" s="849"/>
      <c r="N186" s="852"/>
      <c r="O186" s="517"/>
      <c r="P186" s="517"/>
      <c r="Q186" s="517"/>
      <c r="R186" s="517"/>
    </row>
    <row r="187" spans="2:18" s="527" customFormat="1" ht="15.75">
      <c r="B187" s="838"/>
      <c r="C187" s="841"/>
      <c r="D187" s="859"/>
      <c r="E187" s="856"/>
      <c r="F187" s="569">
        <v>5</v>
      </c>
      <c r="G187" s="570"/>
      <c r="H187" s="599" t="str">
        <f t="shared" si="3"/>
        <v>Belum Diisi</v>
      </c>
      <c r="I187" s="595" t="s">
        <v>26</v>
      </c>
      <c r="J187" s="596" t="str">
        <f>IF($D$183="Y/T","Isi Sasaran",IF($E$183=0,0,IF(I187="Y",1,IF(I187="T",0,"Isi Dulu"))))</f>
        <v>Isi Sasaran</v>
      </c>
      <c r="K187" s="595" t="s">
        <v>26</v>
      </c>
      <c r="L187" s="596" t="str">
        <f>IF($D$183="Y/T","Isi Sasaran",IF($E$183=0,0,IF(K187="Y",1,IF(K187="T",0,"Isi Dulu"))))</f>
        <v>Isi Sasaran</v>
      </c>
      <c r="M187" s="850"/>
      <c r="N187" s="853"/>
      <c r="O187" s="517"/>
      <c r="P187" s="517"/>
      <c r="Q187" s="517"/>
      <c r="R187" s="517"/>
    </row>
    <row r="188" spans="2:18" s="527" customFormat="1" ht="15.75">
      <c r="B188" s="836">
        <v>17</v>
      </c>
      <c r="C188" s="839"/>
      <c r="D188" s="857" t="s">
        <v>26</v>
      </c>
      <c r="E188" s="854" t="str">
        <f>IF(D188="Y",1,IF(D188="T",0,IF(D188="Y/T","Belum diisi","Error")))</f>
        <v>Belum diisi</v>
      </c>
      <c r="F188" s="528">
        <v>1</v>
      </c>
      <c r="G188" s="529"/>
      <c r="H188" s="600" t="str">
        <f t="shared" si="3"/>
        <v>Belum Diisi</v>
      </c>
      <c r="I188" s="590" t="s">
        <v>26</v>
      </c>
      <c r="J188" s="591" t="str">
        <f>IF($D$188="Y/T","Isi Sasaran",IF($E$188=0,0,IF(I188="Y",1,IF(I188="T",0,"Isi Dulu"))))</f>
        <v>Isi Sasaran</v>
      </c>
      <c r="K188" s="590" t="s">
        <v>26</v>
      </c>
      <c r="L188" s="591" t="str">
        <f>IF($D$188="Y/T","Isi Sasaran",IF($E$188=0,0,IF(K188="Y",1,IF(K188="T",0,"Isi Dulu"))))</f>
        <v>Isi Sasaran</v>
      </c>
      <c r="M188" s="848" t="s">
        <v>26</v>
      </c>
      <c r="N188" s="851" t="str">
        <f>IF(M188="Y",1,IF(M188="T",0,IF(M188="Y/T","Belum diisi","Error")))</f>
        <v>Belum diisi</v>
      </c>
      <c r="O188" s="517"/>
      <c r="P188" s="517"/>
      <c r="Q188" s="517"/>
      <c r="R188" s="517"/>
    </row>
    <row r="189" spans="2:18" s="527" customFormat="1" ht="15.75">
      <c r="B189" s="837"/>
      <c r="C189" s="840"/>
      <c r="D189" s="858"/>
      <c r="E189" s="855"/>
      <c r="F189" s="549">
        <v>2</v>
      </c>
      <c r="G189" s="550"/>
      <c r="H189" s="598" t="str">
        <f t="shared" si="3"/>
        <v>Belum Diisi</v>
      </c>
      <c r="I189" s="592" t="s">
        <v>26</v>
      </c>
      <c r="J189" s="593" t="str">
        <f>IF($D$188="Y/T","Isi Sasaran",IF($E$188=0,0,IF(I189="Y",1,IF(I189="T",0,"Isi Dulu"))))</f>
        <v>Isi Sasaran</v>
      </c>
      <c r="K189" s="592" t="s">
        <v>26</v>
      </c>
      <c r="L189" s="593" t="str">
        <f>IF($D$188="Y/T","Isi Sasaran",IF($E$188=0,0,IF(K189="Y",1,IF(K189="T",0,"Isi Dulu"))))</f>
        <v>Isi Sasaran</v>
      </c>
      <c r="M189" s="849"/>
      <c r="N189" s="852"/>
      <c r="O189" s="517"/>
      <c r="P189" s="517"/>
      <c r="Q189" s="517"/>
      <c r="R189" s="517"/>
    </row>
    <row r="190" spans="2:18" s="527" customFormat="1" ht="15.75">
      <c r="B190" s="837"/>
      <c r="C190" s="840"/>
      <c r="D190" s="858"/>
      <c r="E190" s="855"/>
      <c r="F190" s="549">
        <v>3</v>
      </c>
      <c r="G190" s="550"/>
      <c r="H190" s="598" t="str">
        <f t="shared" si="3"/>
        <v>Belum Diisi</v>
      </c>
      <c r="I190" s="592" t="s">
        <v>26</v>
      </c>
      <c r="J190" s="593" t="str">
        <f>IF($D$188="Y/T","Isi Sasaran",IF($E$188=0,0,IF(I190="Y",1,IF(I190="T",0,"Isi Dulu"))))</f>
        <v>Isi Sasaran</v>
      </c>
      <c r="K190" s="592" t="s">
        <v>26</v>
      </c>
      <c r="L190" s="593" t="str">
        <f>IF($D$188="Y/T","Isi Sasaran",IF($E$188=0,0,IF(K190="Y",1,IF(K190="T",0,"Isi Dulu"))))</f>
        <v>Isi Sasaran</v>
      </c>
      <c r="M190" s="849"/>
      <c r="N190" s="852"/>
      <c r="O190" s="517"/>
      <c r="P190" s="517"/>
      <c r="Q190" s="517"/>
      <c r="R190" s="517"/>
    </row>
    <row r="191" spans="2:18" s="527" customFormat="1" ht="15.75">
      <c r="B191" s="837"/>
      <c r="C191" s="840"/>
      <c r="D191" s="858"/>
      <c r="E191" s="855"/>
      <c r="F191" s="549">
        <v>4</v>
      </c>
      <c r="G191" s="550"/>
      <c r="H191" s="598" t="str">
        <f t="shared" si="3"/>
        <v>Belum Diisi</v>
      </c>
      <c r="I191" s="592" t="s">
        <v>26</v>
      </c>
      <c r="J191" s="593" t="str">
        <f>IF($D$188="Y/T","Isi Sasaran",IF($E$188=0,0,IF(I191="Y",1,IF(I191="T",0,"Isi Dulu"))))</f>
        <v>Isi Sasaran</v>
      </c>
      <c r="K191" s="592" t="s">
        <v>26</v>
      </c>
      <c r="L191" s="593" t="str">
        <f>IF($D$188="Y/T","Isi Sasaran",IF($E$188=0,0,IF(K191="Y",1,IF(K191="T",0,"Isi Dulu"))))</f>
        <v>Isi Sasaran</v>
      </c>
      <c r="M191" s="849"/>
      <c r="N191" s="852"/>
      <c r="O191" s="517"/>
      <c r="P191" s="517"/>
      <c r="Q191" s="517"/>
      <c r="R191" s="517"/>
    </row>
    <row r="192" spans="2:18" s="527" customFormat="1" ht="15.75">
      <c r="B192" s="838"/>
      <c r="C192" s="841"/>
      <c r="D192" s="859"/>
      <c r="E192" s="856"/>
      <c r="F192" s="569">
        <v>5</v>
      </c>
      <c r="G192" s="570"/>
      <c r="H192" s="599" t="str">
        <f t="shared" si="3"/>
        <v>Belum Diisi</v>
      </c>
      <c r="I192" s="595" t="s">
        <v>26</v>
      </c>
      <c r="J192" s="596" t="str">
        <f>IF($D$188="Y/T","Isi Sasaran",IF($E$188=0,0,IF(I192="Y",1,IF(I192="T",0,"Isi Dulu"))))</f>
        <v>Isi Sasaran</v>
      </c>
      <c r="K192" s="595" t="s">
        <v>26</v>
      </c>
      <c r="L192" s="596" t="str">
        <f>IF($D$188="Y/T","Isi Sasaran",IF($E$188=0,0,IF(K192="Y",1,IF(K192="T",0,"Isi Dulu"))))</f>
        <v>Isi Sasaran</v>
      </c>
      <c r="M192" s="850"/>
      <c r="N192" s="853"/>
      <c r="O192" s="517"/>
      <c r="P192" s="517"/>
      <c r="Q192" s="517"/>
      <c r="R192" s="517"/>
    </row>
    <row r="193" spans="2:18" s="527" customFormat="1" ht="15.75">
      <c r="B193" s="836">
        <v>18</v>
      </c>
      <c r="C193" s="839"/>
      <c r="D193" s="857" t="s">
        <v>26</v>
      </c>
      <c r="E193" s="854" t="str">
        <f>IF(D193="Y",1,IF(D193="T",0,IF(D193="Y/T","Belum diisi","Error")))</f>
        <v>Belum diisi</v>
      </c>
      <c r="F193" s="528">
        <v>1</v>
      </c>
      <c r="G193" s="529"/>
      <c r="H193" s="600" t="str">
        <f t="shared" si="3"/>
        <v>Belum Diisi</v>
      </c>
      <c r="I193" s="590" t="s">
        <v>26</v>
      </c>
      <c r="J193" s="591" t="str">
        <f>IF($D$193="Y/T","Isi Sasaran",IF($E$193=0,0,IF(I193="Y",1,IF(I193="T",0,"Isi Dulu"))))</f>
        <v>Isi Sasaran</v>
      </c>
      <c r="K193" s="590" t="s">
        <v>26</v>
      </c>
      <c r="L193" s="591" t="str">
        <f>IF($D$193="Y/T","Isi Sasaran",IF($E$193=0,0,IF(K193="Y",1,IF(K193="T",0,"Isi Dulu"))))</f>
        <v>Isi Sasaran</v>
      </c>
      <c r="M193" s="848" t="s">
        <v>26</v>
      </c>
      <c r="N193" s="851" t="str">
        <f>IF(M193="Y",1,IF(M193="T",0,IF(M193="Y/T","Belum diisi","Error")))</f>
        <v>Belum diisi</v>
      </c>
      <c r="O193" s="517"/>
      <c r="P193" s="517"/>
      <c r="Q193" s="517"/>
      <c r="R193" s="517"/>
    </row>
    <row r="194" spans="2:18" s="527" customFormat="1" ht="15.75">
      <c r="B194" s="837"/>
      <c r="C194" s="840"/>
      <c r="D194" s="858"/>
      <c r="E194" s="855"/>
      <c r="F194" s="549">
        <v>2</v>
      </c>
      <c r="G194" s="550"/>
      <c r="H194" s="598" t="str">
        <f t="shared" si="3"/>
        <v>Belum Diisi</v>
      </c>
      <c r="I194" s="592" t="s">
        <v>26</v>
      </c>
      <c r="J194" s="593" t="str">
        <f>IF($D$193="Y/T","Isi Sasaran",IF($E$193=0,0,IF(I194="Y",1,IF(I194="T",0,"Isi Dulu"))))</f>
        <v>Isi Sasaran</v>
      </c>
      <c r="K194" s="592" t="s">
        <v>26</v>
      </c>
      <c r="L194" s="593" t="str">
        <f>IF($D$193="Y/T","Isi Sasaran",IF($E$193=0,0,IF(K194="Y",1,IF(K194="T",0,"Isi Dulu"))))</f>
        <v>Isi Sasaran</v>
      </c>
      <c r="M194" s="849"/>
      <c r="N194" s="852"/>
      <c r="O194" s="517"/>
      <c r="P194" s="517"/>
      <c r="Q194" s="517"/>
      <c r="R194" s="517"/>
    </row>
    <row r="195" spans="2:18" s="527" customFormat="1" ht="15.75">
      <c r="B195" s="837"/>
      <c r="C195" s="840"/>
      <c r="D195" s="858"/>
      <c r="E195" s="855"/>
      <c r="F195" s="549">
        <v>3</v>
      </c>
      <c r="G195" s="550"/>
      <c r="H195" s="598" t="str">
        <f t="shared" si="3"/>
        <v>Belum Diisi</v>
      </c>
      <c r="I195" s="592" t="s">
        <v>26</v>
      </c>
      <c r="J195" s="593" t="str">
        <f>IF($D$193="Y/T","Isi Sasaran",IF($E$193=0,0,IF(I195="Y",1,IF(I195="T",0,"Isi Dulu"))))</f>
        <v>Isi Sasaran</v>
      </c>
      <c r="K195" s="592" t="s">
        <v>26</v>
      </c>
      <c r="L195" s="593" t="str">
        <f>IF($D$193="Y/T","Isi Sasaran",IF($E$193=0,0,IF(K195="Y",1,IF(K195="T",0,"Isi Dulu"))))</f>
        <v>Isi Sasaran</v>
      </c>
      <c r="M195" s="849"/>
      <c r="N195" s="852"/>
      <c r="O195" s="517"/>
      <c r="P195" s="517"/>
      <c r="Q195" s="517"/>
      <c r="R195" s="517"/>
    </row>
    <row r="196" spans="2:18" s="527" customFormat="1" ht="15.75">
      <c r="B196" s="837"/>
      <c r="C196" s="840"/>
      <c r="D196" s="858"/>
      <c r="E196" s="855"/>
      <c r="F196" s="549">
        <v>4</v>
      </c>
      <c r="G196" s="550"/>
      <c r="H196" s="598" t="str">
        <f t="shared" si="3"/>
        <v>Belum Diisi</v>
      </c>
      <c r="I196" s="592" t="s">
        <v>26</v>
      </c>
      <c r="J196" s="593" t="str">
        <f>IF($D$193="Y/T","Isi Sasaran",IF($E$193=0,0,IF(I196="Y",1,IF(I196="T",0,"Isi Dulu"))))</f>
        <v>Isi Sasaran</v>
      </c>
      <c r="K196" s="592" t="s">
        <v>26</v>
      </c>
      <c r="L196" s="593" t="str">
        <f>IF($D$193="Y/T","Isi Sasaran",IF($E$193=0,0,IF(K196="Y",1,IF(K196="T",0,"Isi Dulu"))))</f>
        <v>Isi Sasaran</v>
      </c>
      <c r="M196" s="849"/>
      <c r="N196" s="852"/>
      <c r="O196" s="517"/>
      <c r="P196" s="517"/>
      <c r="Q196" s="517"/>
      <c r="R196" s="517"/>
    </row>
    <row r="197" spans="2:18" s="527" customFormat="1" ht="15.75">
      <c r="B197" s="838"/>
      <c r="C197" s="841"/>
      <c r="D197" s="859"/>
      <c r="E197" s="856"/>
      <c r="F197" s="569">
        <v>5</v>
      </c>
      <c r="G197" s="570"/>
      <c r="H197" s="599" t="str">
        <f t="shared" si="3"/>
        <v>Belum Diisi</v>
      </c>
      <c r="I197" s="595" t="s">
        <v>26</v>
      </c>
      <c r="J197" s="596" t="str">
        <f>IF($D$193="Y/T","Isi Sasaran",IF($E$193=0,0,IF(I197="Y",1,IF(I197="T",0,"Isi Dulu"))))</f>
        <v>Isi Sasaran</v>
      </c>
      <c r="K197" s="595" t="s">
        <v>26</v>
      </c>
      <c r="L197" s="596" t="str">
        <f>IF($D$193="Y/T","Isi Sasaran",IF($E$193=0,0,IF(K197="Y",1,IF(K197="T",0,"Isi Dulu"))))</f>
        <v>Isi Sasaran</v>
      </c>
      <c r="M197" s="850"/>
      <c r="N197" s="853"/>
      <c r="O197" s="517"/>
      <c r="P197" s="517"/>
      <c r="Q197" s="517"/>
      <c r="R197" s="517"/>
    </row>
    <row r="198" spans="2:18" s="527" customFormat="1" ht="15.75">
      <c r="B198" s="836">
        <v>19</v>
      </c>
      <c r="C198" s="839"/>
      <c r="D198" s="857" t="s">
        <v>26</v>
      </c>
      <c r="E198" s="854" t="str">
        <f>IF(D198="Y",1,IF(D198="T",0,IF(D198="Y/T","Belum diisi","Error")))</f>
        <v>Belum diisi</v>
      </c>
      <c r="F198" s="528">
        <v>1</v>
      </c>
      <c r="G198" s="529"/>
      <c r="H198" s="600" t="str">
        <f t="shared" si="3"/>
        <v>Belum Diisi</v>
      </c>
      <c r="I198" s="590" t="s">
        <v>26</v>
      </c>
      <c r="J198" s="591" t="str">
        <f>IF($D$198="Y/T","Isi Sasaran",IF($E$198=0,0,IF(I198="Y",1,IF(I198="T",0,"Isi Dulu"))))</f>
        <v>Isi Sasaran</v>
      </c>
      <c r="K198" s="590" t="s">
        <v>26</v>
      </c>
      <c r="L198" s="591" t="str">
        <f>IF($D$198="Y/T","Isi Sasaran",IF($E$198=0,0,IF(K198="Y",1,IF(K198="T",0,"Isi Dulu"))))</f>
        <v>Isi Sasaran</v>
      </c>
      <c r="M198" s="848" t="s">
        <v>26</v>
      </c>
      <c r="N198" s="851" t="str">
        <f>IF(M198="Y",1,IF(M198="T",0,IF(M198="Y/T","Belum diisi","Error")))</f>
        <v>Belum diisi</v>
      </c>
      <c r="O198" s="517"/>
      <c r="P198" s="517"/>
      <c r="Q198" s="517"/>
      <c r="R198" s="517"/>
    </row>
    <row r="199" spans="2:18" s="527" customFormat="1" ht="15.75">
      <c r="B199" s="837"/>
      <c r="C199" s="840"/>
      <c r="D199" s="858"/>
      <c r="E199" s="855"/>
      <c r="F199" s="549">
        <v>2</v>
      </c>
      <c r="G199" s="550"/>
      <c r="H199" s="598" t="str">
        <f t="shared" si="3"/>
        <v>Belum Diisi</v>
      </c>
      <c r="I199" s="592" t="s">
        <v>26</v>
      </c>
      <c r="J199" s="593" t="str">
        <f>IF($D$198="Y/T","Isi Sasaran",IF($E$198=0,0,IF(I199="Y",1,IF(I199="T",0,"Isi Dulu"))))</f>
        <v>Isi Sasaran</v>
      </c>
      <c r="K199" s="592" t="s">
        <v>26</v>
      </c>
      <c r="L199" s="593" t="str">
        <f>IF($D$198="Y/T","Isi Sasaran",IF($E$198=0,0,IF(K199="Y",1,IF(K199="T",0,"Isi Dulu"))))</f>
        <v>Isi Sasaran</v>
      </c>
      <c r="M199" s="849"/>
      <c r="N199" s="852"/>
      <c r="O199" s="517"/>
      <c r="P199" s="517"/>
      <c r="Q199" s="517"/>
      <c r="R199" s="517"/>
    </row>
    <row r="200" spans="2:18" s="527" customFormat="1" ht="15.75">
      <c r="B200" s="837"/>
      <c r="C200" s="840"/>
      <c r="D200" s="858"/>
      <c r="E200" s="855"/>
      <c r="F200" s="549">
        <v>3</v>
      </c>
      <c r="G200" s="550"/>
      <c r="H200" s="598" t="str">
        <f t="shared" si="3"/>
        <v>Belum Diisi</v>
      </c>
      <c r="I200" s="592" t="s">
        <v>26</v>
      </c>
      <c r="J200" s="593" t="str">
        <f>IF($D$198="Y/T","Isi Sasaran",IF($E$198=0,0,IF(I200="Y",1,IF(I200="T",0,"Isi Dulu"))))</f>
        <v>Isi Sasaran</v>
      </c>
      <c r="K200" s="592" t="s">
        <v>26</v>
      </c>
      <c r="L200" s="593" t="str">
        <f>IF($D$198="Y/T","Isi Sasaran",IF($E$198=0,0,IF(K200="Y",1,IF(K200="T",0,"Isi Dulu"))))</f>
        <v>Isi Sasaran</v>
      </c>
      <c r="M200" s="849"/>
      <c r="N200" s="852"/>
      <c r="O200" s="517"/>
      <c r="P200" s="517"/>
      <c r="Q200" s="517"/>
      <c r="R200" s="517"/>
    </row>
    <row r="201" spans="2:18" s="527" customFormat="1" ht="15.75">
      <c r="B201" s="837"/>
      <c r="C201" s="840"/>
      <c r="D201" s="858"/>
      <c r="E201" s="855"/>
      <c r="F201" s="549">
        <v>4</v>
      </c>
      <c r="G201" s="550"/>
      <c r="H201" s="598" t="str">
        <f t="shared" si="3"/>
        <v>Belum Diisi</v>
      </c>
      <c r="I201" s="592" t="s">
        <v>26</v>
      </c>
      <c r="J201" s="593" t="str">
        <f>IF($D$198="Y/T","Isi Sasaran",IF($E$198=0,0,IF(I201="Y",1,IF(I201="T",0,"Isi Dulu"))))</f>
        <v>Isi Sasaran</v>
      </c>
      <c r="K201" s="592" t="s">
        <v>26</v>
      </c>
      <c r="L201" s="593" t="str">
        <f>IF($D$198="Y/T","Isi Sasaran",IF($E$198=0,0,IF(K201="Y",1,IF(K201="T",0,"Isi Dulu"))))</f>
        <v>Isi Sasaran</v>
      </c>
      <c r="M201" s="849"/>
      <c r="N201" s="852"/>
      <c r="O201" s="517"/>
      <c r="P201" s="517"/>
      <c r="Q201" s="517"/>
      <c r="R201" s="517"/>
    </row>
    <row r="202" spans="2:18" s="527" customFormat="1" ht="15.75">
      <c r="B202" s="838"/>
      <c r="C202" s="841"/>
      <c r="D202" s="859"/>
      <c r="E202" s="856"/>
      <c r="F202" s="569">
        <v>5</v>
      </c>
      <c r="G202" s="570"/>
      <c r="H202" s="599" t="str">
        <f t="shared" si="3"/>
        <v>Belum Diisi</v>
      </c>
      <c r="I202" s="595" t="s">
        <v>26</v>
      </c>
      <c r="J202" s="596" t="str">
        <f>IF($D$198="Y/T","Isi Sasaran",IF($E$198=0,0,IF(I202="Y",1,IF(I202="T",0,"Isi Dulu"))))</f>
        <v>Isi Sasaran</v>
      </c>
      <c r="K202" s="595" t="s">
        <v>26</v>
      </c>
      <c r="L202" s="596" t="str">
        <f>IF($D$198="Y/T","Isi Sasaran",IF($E$198=0,0,IF(K202="Y",1,IF(K202="T",0,"Isi Dulu"))))</f>
        <v>Isi Sasaran</v>
      </c>
      <c r="M202" s="850"/>
      <c r="N202" s="853"/>
      <c r="O202" s="517"/>
      <c r="P202" s="517"/>
      <c r="Q202" s="517"/>
      <c r="R202" s="517"/>
    </row>
    <row r="203" spans="2:18" s="527" customFormat="1" ht="15.75">
      <c r="B203" s="836">
        <v>20</v>
      </c>
      <c r="C203" s="839"/>
      <c r="D203" s="857" t="s">
        <v>26</v>
      </c>
      <c r="E203" s="854" t="str">
        <f>IF(D203="Y",1,IF(D203="T",0,IF(D203="Y/T","Belum diisi","Error")))</f>
        <v>Belum diisi</v>
      </c>
      <c r="F203" s="528">
        <v>1</v>
      </c>
      <c r="G203" s="529"/>
      <c r="H203" s="600" t="str">
        <f t="shared" si="3"/>
        <v>Belum Diisi</v>
      </c>
      <c r="I203" s="590" t="s">
        <v>26</v>
      </c>
      <c r="J203" s="591" t="str">
        <f>IF($D$203="Y/T","Isi Sasaran",IF($E$203=0,0,IF(I203="Y",1,IF(I203="T",0,"Isi Dulu"))))</f>
        <v>Isi Sasaran</v>
      </c>
      <c r="K203" s="590" t="s">
        <v>26</v>
      </c>
      <c r="L203" s="591" t="str">
        <f>IF($D$203="Y/T","Isi Sasaran",IF($E$203=0,0,IF(K203="Y",1,IF(K203="T",0,"Isi Dulu"))))</f>
        <v>Isi Sasaran</v>
      </c>
      <c r="M203" s="848" t="s">
        <v>26</v>
      </c>
      <c r="N203" s="851" t="str">
        <f>IF(M203="Y",1,IF(M203="T",0,IF(M203="Y/T","Belum diisi","Error")))</f>
        <v>Belum diisi</v>
      </c>
      <c r="O203" s="517"/>
      <c r="P203" s="517"/>
      <c r="Q203" s="517"/>
      <c r="R203" s="517"/>
    </row>
    <row r="204" spans="2:18" s="527" customFormat="1" ht="15.75">
      <c r="B204" s="837"/>
      <c r="C204" s="840"/>
      <c r="D204" s="858"/>
      <c r="E204" s="855"/>
      <c r="F204" s="549">
        <v>2</v>
      </c>
      <c r="G204" s="550"/>
      <c r="H204" s="598" t="str">
        <f t="shared" si="3"/>
        <v>Belum Diisi</v>
      </c>
      <c r="I204" s="592" t="s">
        <v>26</v>
      </c>
      <c r="J204" s="593" t="str">
        <f>IF($D$203="Y/T","Isi Sasaran",IF($E$203=0,0,IF(I204="Y",1,IF(I204="T",0,"Isi Dulu"))))</f>
        <v>Isi Sasaran</v>
      </c>
      <c r="K204" s="592" t="s">
        <v>26</v>
      </c>
      <c r="L204" s="593" t="str">
        <f>IF($D$203="Y/T","Isi Sasaran",IF($E$203=0,0,IF(K204="Y",1,IF(K204="T",0,"Isi Dulu"))))</f>
        <v>Isi Sasaran</v>
      </c>
      <c r="M204" s="849"/>
      <c r="N204" s="852"/>
      <c r="O204" s="517"/>
      <c r="P204" s="517"/>
      <c r="Q204" s="517"/>
      <c r="R204" s="517"/>
    </row>
    <row r="205" spans="2:18" s="527" customFormat="1" ht="15.75">
      <c r="B205" s="837"/>
      <c r="C205" s="840"/>
      <c r="D205" s="858"/>
      <c r="E205" s="855"/>
      <c r="F205" s="549">
        <v>3</v>
      </c>
      <c r="G205" s="550"/>
      <c r="H205" s="598" t="str">
        <f t="shared" si="3"/>
        <v>Belum Diisi</v>
      </c>
      <c r="I205" s="592" t="s">
        <v>26</v>
      </c>
      <c r="J205" s="593" t="str">
        <f>IF($D$203="Y/T","Isi Sasaran",IF($E$203=0,0,IF(I205="Y",1,IF(I205="T",0,"Isi Dulu"))))</f>
        <v>Isi Sasaran</v>
      </c>
      <c r="K205" s="592" t="s">
        <v>26</v>
      </c>
      <c r="L205" s="593" t="str">
        <f>IF($D$203="Y/T","Isi Sasaran",IF($E$203=0,0,IF(K205="Y",1,IF(K205="T",0,"Isi Dulu"))))</f>
        <v>Isi Sasaran</v>
      </c>
      <c r="M205" s="849"/>
      <c r="N205" s="852"/>
      <c r="O205" s="517"/>
      <c r="P205" s="517"/>
      <c r="Q205" s="517"/>
      <c r="R205" s="517"/>
    </row>
    <row r="206" spans="2:18" s="527" customFormat="1" ht="15.75">
      <c r="B206" s="837"/>
      <c r="C206" s="840"/>
      <c r="D206" s="858"/>
      <c r="E206" s="855"/>
      <c r="F206" s="549">
        <v>4</v>
      </c>
      <c r="G206" s="550"/>
      <c r="H206" s="598" t="str">
        <f t="shared" si="3"/>
        <v>Belum Diisi</v>
      </c>
      <c r="I206" s="592" t="s">
        <v>26</v>
      </c>
      <c r="J206" s="593" t="str">
        <f>IF($D$203="Y/T","Isi Sasaran",IF($E$203=0,0,IF(I206="Y",1,IF(I206="T",0,"Isi Dulu"))))</f>
        <v>Isi Sasaran</v>
      </c>
      <c r="K206" s="592" t="s">
        <v>26</v>
      </c>
      <c r="L206" s="593" t="str">
        <f>IF($D$203="Y/T","Isi Sasaran",IF($E$203=0,0,IF(K206="Y",1,IF(K206="T",0,"Isi Dulu"))))</f>
        <v>Isi Sasaran</v>
      </c>
      <c r="M206" s="849"/>
      <c r="N206" s="852"/>
      <c r="O206" s="517"/>
      <c r="P206" s="517"/>
      <c r="Q206" s="517"/>
      <c r="R206" s="517"/>
    </row>
    <row r="207" spans="2:18" s="527" customFormat="1" ht="15.75">
      <c r="B207" s="838"/>
      <c r="C207" s="841"/>
      <c r="D207" s="859"/>
      <c r="E207" s="856"/>
      <c r="F207" s="569">
        <v>5</v>
      </c>
      <c r="G207" s="570"/>
      <c r="H207" s="599" t="str">
        <f t="shared" si="3"/>
        <v>Belum Diisi</v>
      </c>
      <c r="I207" s="595" t="s">
        <v>26</v>
      </c>
      <c r="J207" s="596" t="str">
        <f>IF($D$203="Y/T","Isi Sasaran",IF($E$203=0,0,IF(I207="Y",1,IF(I207="T",0,"Isi Dulu"))))</f>
        <v>Isi Sasaran</v>
      </c>
      <c r="K207" s="595" t="s">
        <v>26</v>
      </c>
      <c r="L207" s="596" t="str">
        <f>IF($D$203="Y/T","Isi Sasaran",IF($E$203=0,0,IF(K207="Y",1,IF(K207="T",0,"Isi Dulu"))))</f>
        <v>Isi Sasaran</v>
      </c>
      <c r="M207" s="850"/>
      <c r="N207" s="853"/>
      <c r="O207" s="517"/>
      <c r="P207" s="517"/>
      <c r="Q207" s="517"/>
      <c r="R207" s="517"/>
    </row>
    <row r="208" spans="2:18" s="527" customFormat="1" ht="15.75">
      <c r="B208" s="580"/>
      <c r="C208" s="581"/>
      <c r="D208" s="582"/>
      <c r="E208" s="605" t="e">
        <f>AVERAGE(E108:E207)</f>
        <v>#DIV/0!</v>
      </c>
      <c r="F208" s="580"/>
      <c r="G208" s="583"/>
      <c r="H208" s="602" t="e">
        <f>(IF($D108="Y/T",0,AVERAGE(H108:H112))+IF($D113="Y/T",0,AVERAGE(H113:H117))+IF($D118="Y/T",0,AVERAGE(H118:H122))+IF($D123="Y/T",0,AVERAGE(H123:H127))+IF($D128="Y/T",0,AVERAGE(H128:H132))+IF($D133="Y/T",0,AVERAGE(H133:H137))+IF($D138="Y/T",0,AVERAGE(H138:H142))+IF($D143="Y/T",0,AVERAGE(H143:H147))+IF($D148="Y/T",0,AVERAGE(H148:H152))+IF($D153="Y/T",0,AVERAGE(H153:H157))+IF($D158="Y/T",0,AVERAGE(H158:H162))+IF($D163="Y/T",0,AVERAGE(H163:H167))+IF($D168="Y/T",0,AVERAGE(H168:H172))+IF($D173="Y/T",0,AVERAGE(H173:H177))+IF($D178="Y/T",0,AVERAGE(H178:H182))+IF($D183="Y/T",0,AVERAGE(H183:H187))+IF($D188="Y/T",0,AVERAGE(H188:H192))+IF($D193="Y/T",0,AVERAGE(H193:H197))+IF($D198="Y/T",0,AVERAGE(H198:H202))+IF($D203="Y/T",0,AVERAGE(H203:H207)))/(COUNTIF($D108:$D207,"Y")+COUNTIF($D108:$D207,"T"))</f>
        <v>#DIV/0!</v>
      </c>
      <c r="I208" s="582"/>
      <c r="J208" s="602" t="e">
        <f>(IF($D108="Y/T",0,AVERAGE(J108:J112))+IF($D113="Y/T",0,AVERAGE(J113:J117))+IF($D118="Y/T",0,AVERAGE(J118:J122))+IF($D123="Y/T",0,AVERAGE(J123:J127))+IF($D128="Y/T",0,AVERAGE(J128:J132))+IF($D133="Y/T",0,AVERAGE(J133:J137))+IF($D138="Y/T",0,AVERAGE(J138:J142))+IF($D143="Y/T",0,AVERAGE(J143:J147))+IF($D148="Y/T",0,AVERAGE(J148:J152))+IF($D153="Y/T",0,AVERAGE(J153:J157))+IF($D158="Y/T",0,AVERAGE(J158:J162))+IF($D163="Y/T",0,AVERAGE(J163:J167))+IF($D168="Y/T",0,AVERAGE(J168:J172))+IF($D173="Y/T",0,AVERAGE(J173:J177))+IF($D178="Y/T",0,AVERAGE(J178:J182))+IF($D183="Y/T",0,AVERAGE(J183:J187))+IF($D188="Y/T",0,AVERAGE(J188:J192))+IF($D193="Y/T",0,AVERAGE(J193:J197))+IF($D198="Y/T",0,AVERAGE(J198:J202))+IF($D203="Y/T",0,AVERAGE(J203:J207)))/(COUNTIF($D108:$D207,"Y")+COUNTIF($D108:$D207,"T"))</f>
        <v>#DIV/0!</v>
      </c>
      <c r="K208" s="582"/>
      <c r="L208" s="602" t="e">
        <f>(IF($D108="Y/T",0,AVERAGE(L108:L112))+IF($D113="Y/T",0,AVERAGE(L113:L117))+IF($D118="Y/T",0,AVERAGE(L118:L122))+IF($D123="Y/T",0,AVERAGE(L123:L127))+IF($D128="Y/T",0,AVERAGE(L128:L132))+IF($D133="Y/T",0,AVERAGE(L133:L137))+IF($D138="Y/T",0,AVERAGE(L138:L142))+IF($D143="Y/T",0,AVERAGE(L143:L147))+IF($D148="Y/T",0,AVERAGE(L148:L152))+IF($D153="Y/T",0,AVERAGE(L153:L157))+IF($D158="Y/T",0,AVERAGE(L158:L162))+IF($D163="Y/T",0,AVERAGE(L163:L167))+IF($D168="Y/T",0,AVERAGE(L168:L172))+IF($D173="Y/T",0,AVERAGE(L173:L177))+IF($D178="Y/T",0,AVERAGE(L178:L182))+IF($D183="Y/T",0,AVERAGE(L183:L187))+IF($D188="Y/T",0,AVERAGE(L188:L192))+IF($D193="Y/T",0,AVERAGE(L193:L197))+IF($D198="Y/T",0,AVERAGE(L198:L202))+IF($D203="Y/T",0,AVERAGE(L203:L207)))/(COUNTIF($D108:$D207,"Y")+COUNTIF($D108:$D207,"T"))</f>
        <v>#DIV/0!</v>
      </c>
      <c r="M208" s="606"/>
      <c r="N208" s="602" t="e">
        <f>AVERAGE(N108:N207)</f>
        <v>#DIV/0!</v>
      </c>
      <c r="O208" s="517"/>
      <c r="P208" s="517"/>
      <c r="Q208" s="517"/>
      <c r="R208" s="517"/>
    </row>
    <row r="209" spans="2:18" s="527" customFormat="1" ht="15.75">
      <c r="B209" s="865" t="s">
        <v>507</v>
      </c>
      <c r="C209" s="865"/>
      <c r="D209" s="865"/>
      <c r="E209" s="865"/>
      <c r="F209" s="865"/>
      <c r="G209" s="865"/>
      <c r="H209" s="865"/>
      <c r="I209" s="865"/>
      <c r="J209" s="865"/>
      <c r="K209" s="865"/>
      <c r="L209" s="865"/>
      <c r="M209" s="865"/>
      <c r="N209" s="866"/>
      <c r="O209" s="517"/>
      <c r="P209" s="517"/>
      <c r="Q209" s="517"/>
      <c r="R209" s="517"/>
    </row>
    <row r="210" spans="2:18" s="527" customFormat="1" ht="15.75">
      <c r="B210" s="836">
        <v>1</v>
      </c>
      <c r="C210" s="839"/>
      <c r="D210" s="857" t="s">
        <v>26</v>
      </c>
      <c r="E210" s="854" t="str">
        <f>IF(D210="Y",1,IF(D210="T",0,IF(D210="Y/T","Belum diisi","Error")))</f>
        <v>Belum diisi</v>
      </c>
      <c r="F210" s="528">
        <v>1</v>
      </c>
      <c r="G210" s="529"/>
      <c r="H210" s="589" t="str">
        <f>IF(OR(J210="Isi Dulu",L210="Isi Dulu",J210="Isi Sasaran",L210="Isi Sasaran"),"Belum Diisi",IF(SUM(J210,L210)=2,1,IF(SUM(J210,L210)=1,0,IF(SUM(J210,L210)=0,0,"Error"))))</f>
        <v>Belum Diisi</v>
      </c>
      <c r="I210" s="590" t="s">
        <v>26</v>
      </c>
      <c r="J210" s="591" t="str">
        <f>IF($D$210="Y/T","Isi Sasaran",IF($E$210=0,0,IF(I210="Y",1,IF(I210="T",0,"Isi Dulu"))))</f>
        <v>Isi Sasaran</v>
      </c>
      <c r="K210" s="590" t="s">
        <v>26</v>
      </c>
      <c r="L210" s="591" t="str">
        <f>IF($D$210="Y/T","Isi Sasaran",IF($E$210=0,0,IF(K210="Y",1,IF(K210="T",0,"Isi Dulu"))))</f>
        <v>Isi Sasaran</v>
      </c>
      <c r="M210" s="848" t="s">
        <v>26</v>
      </c>
      <c r="N210" s="851" t="str">
        <f>IF(M210="Y",1,IF(M210="T",0,IF(M210="Y/T","Belum diisi","Error")))</f>
        <v>Belum diisi</v>
      </c>
      <c r="O210" s="517"/>
      <c r="P210" s="517"/>
      <c r="Q210" s="517"/>
      <c r="R210" s="517"/>
    </row>
    <row r="211" spans="2:18" s="527" customFormat="1" ht="15.75">
      <c r="B211" s="837"/>
      <c r="C211" s="840"/>
      <c r="D211" s="858"/>
      <c r="E211" s="855"/>
      <c r="F211" s="549">
        <v>2</v>
      </c>
      <c r="G211" s="550"/>
      <c r="H211" s="589" t="str">
        <f t="shared" ref="H211:H274" si="4">IF(OR(J211="Isi Dulu",L211="Isi Dulu",J211="Isi Sasaran",L211="Isi Sasaran"),"Belum Diisi",IF(SUM(J211,L211)=2,1,IF(SUM(J211,L211)=1,0,IF(SUM(J211,L211)=0,0,"Error"))))</f>
        <v>Belum Diisi</v>
      </c>
      <c r="I211" s="592" t="s">
        <v>26</v>
      </c>
      <c r="J211" s="593" t="str">
        <f>IF($D$210="Y/T","Isi Sasaran",IF($E$210=0,0,IF(I211="Y",1,IF(I211="T",0,"Isi Dulu"))))</f>
        <v>Isi Sasaran</v>
      </c>
      <c r="K211" s="592" t="s">
        <v>26</v>
      </c>
      <c r="L211" s="593" t="str">
        <f>IF($D$210="Y/T","Isi Sasaran",IF($E$210=0,0,IF(K211="Y",1,IF(K211="T",0,"Isi Dulu"))))</f>
        <v>Isi Sasaran</v>
      </c>
      <c r="M211" s="849"/>
      <c r="N211" s="852"/>
      <c r="O211" s="517"/>
      <c r="P211" s="517"/>
      <c r="Q211" s="517"/>
      <c r="R211" s="517"/>
    </row>
    <row r="212" spans="2:18" s="527" customFormat="1" ht="15.75">
      <c r="B212" s="837"/>
      <c r="C212" s="840"/>
      <c r="D212" s="858"/>
      <c r="E212" s="855"/>
      <c r="F212" s="549">
        <v>3</v>
      </c>
      <c r="G212" s="550"/>
      <c r="H212" s="589" t="str">
        <f t="shared" si="4"/>
        <v>Belum Diisi</v>
      </c>
      <c r="I212" s="592" t="s">
        <v>26</v>
      </c>
      <c r="J212" s="593" t="str">
        <f>IF($D$210="Y/T","Isi Sasaran",IF($E$210=0,0,IF(I212="Y",1,IF(I212="T",0,"Isi Dulu"))))</f>
        <v>Isi Sasaran</v>
      </c>
      <c r="K212" s="592" t="s">
        <v>26</v>
      </c>
      <c r="L212" s="593" t="str">
        <f>IF($D$210="Y/T","Isi Sasaran",IF($E$210=0,0,IF(K212="Y",1,IF(K212="T",0,"Isi Dulu"))))</f>
        <v>Isi Sasaran</v>
      </c>
      <c r="M212" s="849"/>
      <c r="N212" s="852"/>
      <c r="O212" s="517"/>
      <c r="P212" s="517"/>
      <c r="Q212" s="517"/>
      <c r="R212" s="517"/>
    </row>
    <row r="213" spans="2:18" s="527" customFormat="1" ht="15.75">
      <c r="B213" s="837"/>
      <c r="C213" s="840"/>
      <c r="D213" s="858"/>
      <c r="E213" s="855"/>
      <c r="F213" s="549">
        <v>4</v>
      </c>
      <c r="G213" s="550"/>
      <c r="H213" s="589" t="str">
        <f t="shared" si="4"/>
        <v>Belum Diisi</v>
      </c>
      <c r="I213" s="592" t="s">
        <v>26</v>
      </c>
      <c r="J213" s="593" t="str">
        <f>IF($D$210="Y/T","Isi Sasaran",IF($E$210=0,0,IF(I213="Y",1,IF(I213="T",0,"Isi Dulu"))))</f>
        <v>Isi Sasaran</v>
      </c>
      <c r="K213" s="592" t="s">
        <v>26</v>
      </c>
      <c r="L213" s="593" t="str">
        <f>IF($D$210="Y/T","Isi Sasaran",IF($E$210=0,0,IF(K213="Y",1,IF(K213="T",0,"Isi Dulu"))))</f>
        <v>Isi Sasaran</v>
      </c>
      <c r="M213" s="849"/>
      <c r="N213" s="852"/>
      <c r="O213" s="517"/>
      <c r="P213" s="517"/>
      <c r="Q213" s="517"/>
      <c r="R213" s="517"/>
    </row>
    <row r="214" spans="2:18" s="527" customFormat="1" ht="15.75">
      <c r="B214" s="838"/>
      <c r="C214" s="841"/>
      <c r="D214" s="859"/>
      <c r="E214" s="856"/>
      <c r="F214" s="569">
        <v>5</v>
      </c>
      <c r="G214" s="570"/>
      <c r="H214" s="594" t="str">
        <f t="shared" si="4"/>
        <v>Belum Diisi</v>
      </c>
      <c r="I214" s="595" t="s">
        <v>26</v>
      </c>
      <c r="J214" s="596" t="str">
        <f>IF($D$210="Y/T","Isi Sasaran",IF($E$210=0,0,IF(I214="Y",1,IF(I214="T",0,"Isi Dulu"))))</f>
        <v>Isi Sasaran</v>
      </c>
      <c r="K214" s="595" t="s">
        <v>26</v>
      </c>
      <c r="L214" s="596" t="str">
        <f>IF($D$210="Y/T","Isi Sasaran",IF($E$210=0,0,IF(K214="Y",1,IF(K214="T",0,"Isi Dulu"))))</f>
        <v>Isi Sasaran</v>
      </c>
      <c r="M214" s="850"/>
      <c r="N214" s="853"/>
      <c r="O214" s="517"/>
      <c r="P214" s="517"/>
      <c r="Q214" s="517"/>
      <c r="R214" s="517"/>
    </row>
    <row r="215" spans="2:18" s="527" customFormat="1" ht="15.75">
      <c r="B215" s="836">
        <v>2</v>
      </c>
      <c r="C215" s="839"/>
      <c r="D215" s="857" t="s">
        <v>26</v>
      </c>
      <c r="E215" s="854" t="str">
        <f>IF(D215="Y",1,IF(D215="T",0,IF(D215="Y/T","Belum diisi","Error")))</f>
        <v>Belum diisi</v>
      </c>
      <c r="F215" s="528">
        <v>1</v>
      </c>
      <c r="G215" s="529"/>
      <c r="H215" s="597" t="str">
        <f t="shared" si="4"/>
        <v>Belum Diisi</v>
      </c>
      <c r="I215" s="590" t="s">
        <v>26</v>
      </c>
      <c r="J215" s="591" t="str">
        <f>IF($D$215="Y/T","Isi Sasaran",IF($E$215=0,0,IF(I215="Y",1,IF(I215="T",0,"Isi Dulu"))))</f>
        <v>Isi Sasaran</v>
      </c>
      <c r="K215" s="590" t="s">
        <v>26</v>
      </c>
      <c r="L215" s="591" t="str">
        <f>IF($D$215="Y/T","Isi Sasaran",IF($E$215=0,0,IF(K215="Y",1,IF(K215="T",0,"Isi Dulu"))))</f>
        <v>Isi Sasaran</v>
      </c>
      <c r="M215" s="848" t="s">
        <v>26</v>
      </c>
      <c r="N215" s="851" t="str">
        <f>IF(M215="Y",1,IF(M215="T",0,IF(M215="Y/T","Belum diisi","Error")))</f>
        <v>Belum diisi</v>
      </c>
      <c r="O215" s="517"/>
      <c r="P215" s="517"/>
      <c r="Q215" s="517"/>
      <c r="R215" s="517"/>
    </row>
    <row r="216" spans="2:18" s="527" customFormat="1" ht="15.75">
      <c r="B216" s="837"/>
      <c r="C216" s="840"/>
      <c r="D216" s="858"/>
      <c r="E216" s="855"/>
      <c r="F216" s="549">
        <v>2</v>
      </c>
      <c r="G216" s="550"/>
      <c r="H216" s="598" t="str">
        <f t="shared" si="4"/>
        <v>Belum Diisi</v>
      </c>
      <c r="I216" s="592" t="s">
        <v>26</v>
      </c>
      <c r="J216" s="593" t="str">
        <f>IF($D$215="Y/T","Isi Sasaran",IF($E$215=0,0,IF(I216="Y",1,IF(I216="T",0,"Isi Dulu"))))</f>
        <v>Isi Sasaran</v>
      </c>
      <c r="K216" s="592" t="s">
        <v>26</v>
      </c>
      <c r="L216" s="593" t="str">
        <f>IF($D$215="Y/T","Isi Sasaran",IF($E$215=0,0,IF(K216="Y",1,IF(K216="T",0,"Isi Dulu"))))</f>
        <v>Isi Sasaran</v>
      </c>
      <c r="M216" s="849"/>
      <c r="N216" s="852"/>
      <c r="O216" s="517"/>
      <c r="P216" s="517"/>
      <c r="Q216" s="517"/>
      <c r="R216" s="517"/>
    </row>
    <row r="217" spans="2:18" s="527" customFormat="1" ht="15.75">
      <c r="B217" s="837"/>
      <c r="C217" s="840"/>
      <c r="D217" s="858"/>
      <c r="E217" s="855"/>
      <c r="F217" s="549">
        <v>3</v>
      </c>
      <c r="G217" s="550"/>
      <c r="H217" s="598" t="str">
        <f t="shared" si="4"/>
        <v>Belum Diisi</v>
      </c>
      <c r="I217" s="592" t="s">
        <v>26</v>
      </c>
      <c r="J217" s="593" t="str">
        <f>IF($D$215="Y/T","Isi Sasaran",IF($E$215=0,0,IF(I217="Y",1,IF(I217="T",0,"Isi Dulu"))))</f>
        <v>Isi Sasaran</v>
      </c>
      <c r="K217" s="592" t="s">
        <v>26</v>
      </c>
      <c r="L217" s="593" t="str">
        <f>IF($D$215="Y/T","Isi Sasaran",IF($E$215=0,0,IF(K217="Y",1,IF(K217="T",0,"Isi Dulu"))))</f>
        <v>Isi Sasaran</v>
      </c>
      <c r="M217" s="849"/>
      <c r="N217" s="852"/>
      <c r="O217" s="517"/>
      <c r="P217" s="517"/>
      <c r="Q217" s="517"/>
      <c r="R217" s="517"/>
    </row>
    <row r="218" spans="2:18" s="527" customFormat="1" ht="15.75">
      <c r="B218" s="837"/>
      <c r="C218" s="840"/>
      <c r="D218" s="858"/>
      <c r="E218" s="855"/>
      <c r="F218" s="549">
        <v>4</v>
      </c>
      <c r="G218" s="550"/>
      <c r="H218" s="598" t="str">
        <f t="shared" si="4"/>
        <v>Belum Diisi</v>
      </c>
      <c r="I218" s="592" t="s">
        <v>26</v>
      </c>
      <c r="J218" s="593" t="str">
        <f>IF($D$215="Y/T","Isi Sasaran",IF($E$215=0,0,IF(I218="Y",1,IF(I218="T",0,"Isi Dulu"))))</f>
        <v>Isi Sasaran</v>
      </c>
      <c r="K218" s="592" t="s">
        <v>26</v>
      </c>
      <c r="L218" s="593" t="str">
        <f>IF($D$215="Y/T","Isi Sasaran",IF($E$215=0,0,IF(K218="Y",1,IF(K218="T",0,"Isi Dulu"))))</f>
        <v>Isi Sasaran</v>
      </c>
      <c r="M218" s="849"/>
      <c r="N218" s="852"/>
      <c r="O218" s="517"/>
      <c r="P218" s="517"/>
      <c r="Q218" s="517"/>
      <c r="R218" s="517"/>
    </row>
    <row r="219" spans="2:18" s="527" customFormat="1" ht="15.75">
      <c r="B219" s="838"/>
      <c r="C219" s="841"/>
      <c r="D219" s="859"/>
      <c r="E219" s="856"/>
      <c r="F219" s="569">
        <v>5</v>
      </c>
      <c r="G219" s="570"/>
      <c r="H219" s="599" t="str">
        <f t="shared" si="4"/>
        <v>Belum Diisi</v>
      </c>
      <c r="I219" s="595" t="s">
        <v>26</v>
      </c>
      <c r="J219" s="596" t="str">
        <f>IF($D$215="Y/T","Isi Sasaran",IF($E$215=0,0,IF(I219="Y",1,IF(I219="T",0,"Isi Dulu"))))</f>
        <v>Isi Sasaran</v>
      </c>
      <c r="K219" s="595" t="s">
        <v>26</v>
      </c>
      <c r="L219" s="596" t="str">
        <f>IF($D$215="Y/T","Isi Sasaran",IF($E$215=0,0,IF(K219="Y",1,IF(K219="T",0,"Isi Dulu"))))</f>
        <v>Isi Sasaran</v>
      </c>
      <c r="M219" s="850"/>
      <c r="N219" s="853"/>
      <c r="O219" s="517"/>
      <c r="P219" s="517"/>
      <c r="Q219" s="517"/>
      <c r="R219" s="517"/>
    </row>
    <row r="220" spans="2:18" s="527" customFormat="1" ht="15.75">
      <c r="B220" s="836">
        <v>3</v>
      </c>
      <c r="C220" s="839"/>
      <c r="D220" s="857" t="s">
        <v>26</v>
      </c>
      <c r="E220" s="854" t="str">
        <f>IF(D220="Y",1,IF(D220="T",0,IF(D220="Y/T","Belum diisi","Error")))</f>
        <v>Belum diisi</v>
      </c>
      <c r="F220" s="528">
        <v>1</v>
      </c>
      <c r="G220" s="529"/>
      <c r="H220" s="600" t="str">
        <f t="shared" si="4"/>
        <v>Belum Diisi</v>
      </c>
      <c r="I220" s="590" t="s">
        <v>26</v>
      </c>
      <c r="J220" s="591" t="str">
        <f>IF($D$220="Y/T","Isi Sasaran",IF($E$220=0,0,IF(I220="Y",1,IF(I220="T",0,"Isi Dulu"))))</f>
        <v>Isi Sasaran</v>
      </c>
      <c r="K220" s="590" t="s">
        <v>26</v>
      </c>
      <c r="L220" s="591" t="str">
        <f>IF($D$220="Y/T","Isi Sasaran",IF($E$220=0,0,IF(K220="Y",1,IF(K220="T",0,"Isi Dulu"))))</f>
        <v>Isi Sasaran</v>
      </c>
      <c r="M220" s="848" t="s">
        <v>26</v>
      </c>
      <c r="N220" s="851" t="str">
        <f>IF(M220="Y",1,IF(M220="T",0,IF(M220="Y/T","Belum diisi","Error")))</f>
        <v>Belum diisi</v>
      </c>
      <c r="O220" s="517"/>
      <c r="P220" s="517"/>
      <c r="Q220" s="517"/>
      <c r="R220" s="517"/>
    </row>
    <row r="221" spans="2:18" s="527" customFormat="1" ht="15.75">
      <c r="B221" s="837"/>
      <c r="C221" s="840"/>
      <c r="D221" s="858"/>
      <c r="E221" s="855"/>
      <c r="F221" s="549">
        <v>2</v>
      </c>
      <c r="G221" s="550"/>
      <c r="H221" s="598" t="str">
        <f t="shared" si="4"/>
        <v>Belum Diisi</v>
      </c>
      <c r="I221" s="592" t="s">
        <v>26</v>
      </c>
      <c r="J221" s="593" t="str">
        <f>IF($D$220="Y/T","Isi Sasaran",IF($E$220=0,0,IF(I221="Y",1,IF(I221="T",0,"Isi Dulu"))))</f>
        <v>Isi Sasaran</v>
      </c>
      <c r="K221" s="592" t="s">
        <v>26</v>
      </c>
      <c r="L221" s="593" t="str">
        <f>IF($D$220="Y/T","Isi Sasaran",IF($E$220=0,0,IF(K221="Y",1,IF(K221="T",0,"Isi Dulu"))))</f>
        <v>Isi Sasaran</v>
      </c>
      <c r="M221" s="849"/>
      <c r="N221" s="852"/>
      <c r="O221" s="517"/>
      <c r="P221" s="517"/>
      <c r="Q221" s="517"/>
      <c r="R221" s="517"/>
    </row>
    <row r="222" spans="2:18" s="527" customFormat="1" ht="15.75">
      <c r="B222" s="837"/>
      <c r="C222" s="840"/>
      <c r="D222" s="858"/>
      <c r="E222" s="855"/>
      <c r="F222" s="549">
        <v>3</v>
      </c>
      <c r="G222" s="550"/>
      <c r="H222" s="598" t="str">
        <f t="shared" si="4"/>
        <v>Belum Diisi</v>
      </c>
      <c r="I222" s="592" t="s">
        <v>26</v>
      </c>
      <c r="J222" s="593" t="str">
        <f>IF($D$220="Y/T","Isi Sasaran",IF($E$220=0,0,IF(I222="Y",1,IF(I222="T",0,"Isi Dulu"))))</f>
        <v>Isi Sasaran</v>
      </c>
      <c r="K222" s="592" t="s">
        <v>26</v>
      </c>
      <c r="L222" s="593" t="str">
        <f>IF($D$220="Y/T","Isi Sasaran",IF($E$220=0,0,IF(K222="Y",1,IF(K222="T",0,"Isi Dulu"))))</f>
        <v>Isi Sasaran</v>
      </c>
      <c r="M222" s="849"/>
      <c r="N222" s="852"/>
      <c r="O222" s="517"/>
      <c r="P222" s="517"/>
      <c r="Q222" s="517"/>
      <c r="R222" s="517"/>
    </row>
    <row r="223" spans="2:18" s="527" customFormat="1" ht="15.75">
      <c r="B223" s="837"/>
      <c r="C223" s="840"/>
      <c r="D223" s="858"/>
      <c r="E223" s="855"/>
      <c r="F223" s="549">
        <v>4</v>
      </c>
      <c r="G223" s="550"/>
      <c r="H223" s="598" t="str">
        <f t="shared" si="4"/>
        <v>Belum Diisi</v>
      </c>
      <c r="I223" s="592" t="s">
        <v>26</v>
      </c>
      <c r="J223" s="593" t="str">
        <f>IF($D$220="Y/T","Isi Sasaran",IF($E$220=0,0,IF(I223="Y",1,IF(I223="T",0,"Isi Dulu"))))</f>
        <v>Isi Sasaran</v>
      </c>
      <c r="K223" s="592" t="s">
        <v>26</v>
      </c>
      <c r="L223" s="593" t="str">
        <f>IF($D$220="Y/T","Isi Sasaran",IF($E$220=0,0,IF(K223="Y",1,IF(K223="T",0,"Isi Dulu"))))</f>
        <v>Isi Sasaran</v>
      </c>
      <c r="M223" s="849"/>
      <c r="N223" s="852"/>
      <c r="O223" s="517"/>
      <c r="P223" s="517"/>
      <c r="Q223" s="517"/>
      <c r="R223" s="517"/>
    </row>
    <row r="224" spans="2:18" s="527" customFormat="1" ht="15.75">
      <c r="B224" s="838"/>
      <c r="C224" s="841"/>
      <c r="D224" s="859"/>
      <c r="E224" s="856"/>
      <c r="F224" s="569">
        <v>5</v>
      </c>
      <c r="G224" s="570"/>
      <c r="H224" s="599" t="str">
        <f t="shared" si="4"/>
        <v>Belum Diisi</v>
      </c>
      <c r="I224" s="595" t="s">
        <v>26</v>
      </c>
      <c r="J224" s="596" t="str">
        <f>IF($D$220="Y/T","Isi Sasaran",IF($E$220=0,0,IF(I224="Y",1,IF(I224="T",0,"Isi Dulu"))))</f>
        <v>Isi Sasaran</v>
      </c>
      <c r="K224" s="595" t="s">
        <v>26</v>
      </c>
      <c r="L224" s="596" t="str">
        <f>IF($D$220="Y/T","Isi Sasaran",IF($E$220=0,0,IF(K224="Y",1,IF(K224="T",0,"Isi Dulu"))))</f>
        <v>Isi Sasaran</v>
      </c>
      <c r="M224" s="850"/>
      <c r="N224" s="853"/>
      <c r="O224" s="517"/>
      <c r="P224" s="517"/>
      <c r="Q224" s="517"/>
      <c r="R224" s="517"/>
    </row>
    <row r="225" spans="2:18" s="527" customFormat="1" ht="15.75">
      <c r="B225" s="836">
        <v>4</v>
      </c>
      <c r="C225" s="839"/>
      <c r="D225" s="857" t="s">
        <v>26</v>
      </c>
      <c r="E225" s="854" t="str">
        <f>IF(D225="Y",1,IF(D225="T",0,IF(D225="Y/T","Belum diisi","Error")))</f>
        <v>Belum diisi</v>
      </c>
      <c r="F225" s="528">
        <v>1</v>
      </c>
      <c r="G225" s="529"/>
      <c r="H225" s="600" t="str">
        <f t="shared" si="4"/>
        <v>Belum Diisi</v>
      </c>
      <c r="I225" s="590" t="s">
        <v>26</v>
      </c>
      <c r="J225" s="591" t="str">
        <f>IF($D$225="Y/T","Isi Sasaran",IF($E$225=0,0,IF(I225="Y",1,IF(I225="T",0,"Isi Dulu"))))</f>
        <v>Isi Sasaran</v>
      </c>
      <c r="K225" s="590" t="s">
        <v>26</v>
      </c>
      <c r="L225" s="591" t="str">
        <f>IF($D$225="Y/T","Isi Sasaran",IF($E$225=0,0,IF(K225="Y",1,IF(K225="T",0,"Isi Dulu"))))</f>
        <v>Isi Sasaran</v>
      </c>
      <c r="M225" s="848" t="s">
        <v>26</v>
      </c>
      <c r="N225" s="851" t="str">
        <f>IF(M225="Y",1,IF(M225="T",0,IF(M225="Y/T","Belum diisi","Error")))</f>
        <v>Belum diisi</v>
      </c>
      <c r="O225" s="517"/>
      <c r="P225" s="517"/>
      <c r="Q225" s="517"/>
      <c r="R225" s="517"/>
    </row>
    <row r="226" spans="2:18" s="527" customFormat="1" ht="15.75">
      <c r="B226" s="837"/>
      <c r="C226" s="840"/>
      <c r="D226" s="858"/>
      <c r="E226" s="855"/>
      <c r="F226" s="549">
        <v>2</v>
      </c>
      <c r="G226" s="550"/>
      <c r="H226" s="598" t="str">
        <f t="shared" si="4"/>
        <v>Belum Diisi</v>
      </c>
      <c r="I226" s="592" t="s">
        <v>26</v>
      </c>
      <c r="J226" s="593" t="str">
        <f>IF($D$225="Y/T","Isi Sasaran",IF($E$225=0,0,IF(I226="Y",1,IF(I226="T",0,"Isi Dulu"))))</f>
        <v>Isi Sasaran</v>
      </c>
      <c r="K226" s="592" t="s">
        <v>26</v>
      </c>
      <c r="L226" s="593" t="str">
        <f>IF($D$225="Y/T","Isi Sasaran",IF($E$225=0,0,IF(K226="Y",1,IF(K226="T",0,"Isi Dulu"))))</f>
        <v>Isi Sasaran</v>
      </c>
      <c r="M226" s="849"/>
      <c r="N226" s="852"/>
      <c r="O226" s="517"/>
      <c r="P226" s="517"/>
      <c r="Q226" s="517"/>
      <c r="R226" s="517"/>
    </row>
    <row r="227" spans="2:18" s="527" customFormat="1" ht="15.75">
      <c r="B227" s="837"/>
      <c r="C227" s="840"/>
      <c r="D227" s="858"/>
      <c r="E227" s="855"/>
      <c r="F227" s="549">
        <v>3</v>
      </c>
      <c r="G227" s="550"/>
      <c r="H227" s="598" t="str">
        <f t="shared" si="4"/>
        <v>Belum Diisi</v>
      </c>
      <c r="I227" s="592" t="s">
        <v>26</v>
      </c>
      <c r="J227" s="593" t="str">
        <f>IF($D$225="Y/T","Isi Sasaran",IF($E$225=0,0,IF(I227="Y",1,IF(I227="T",0,"Isi Dulu"))))</f>
        <v>Isi Sasaran</v>
      </c>
      <c r="K227" s="592" t="s">
        <v>26</v>
      </c>
      <c r="L227" s="593" t="str">
        <f>IF($D$225="Y/T","Isi Sasaran",IF($E$225=0,0,IF(K227="Y",1,IF(K227="T",0,"Isi Dulu"))))</f>
        <v>Isi Sasaran</v>
      </c>
      <c r="M227" s="849"/>
      <c r="N227" s="852"/>
      <c r="O227" s="517"/>
      <c r="P227" s="517"/>
      <c r="Q227" s="517"/>
      <c r="R227" s="517"/>
    </row>
    <row r="228" spans="2:18" s="527" customFormat="1" ht="15.75">
      <c r="B228" s="837"/>
      <c r="C228" s="840"/>
      <c r="D228" s="858"/>
      <c r="E228" s="855"/>
      <c r="F228" s="549">
        <v>4</v>
      </c>
      <c r="G228" s="550"/>
      <c r="H228" s="598" t="str">
        <f t="shared" si="4"/>
        <v>Belum Diisi</v>
      </c>
      <c r="I228" s="592" t="s">
        <v>26</v>
      </c>
      <c r="J228" s="593" t="str">
        <f>IF($D$225="Y/T","Isi Sasaran",IF($E$225=0,0,IF(I228="Y",1,IF(I228="T",0,"Isi Dulu"))))</f>
        <v>Isi Sasaran</v>
      </c>
      <c r="K228" s="592" t="s">
        <v>26</v>
      </c>
      <c r="L228" s="593" t="str">
        <f>IF($D$225="Y/T","Isi Sasaran",IF($E$225=0,0,IF(K228="Y",1,IF(K228="T",0,"Isi Dulu"))))</f>
        <v>Isi Sasaran</v>
      </c>
      <c r="M228" s="849"/>
      <c r="N228" s="852"/>
      <c r="O228" s="517"/>
      <c r="P228" s="517"/>
      <c r="Q228" s="517"/>
      <c r="R228" s="517"/>
    </row>
    <row r="229" spans="2:18" s="527" customFormat="1" ht="15.75">
      <c r="B229" s="838"/>
      <c r="C229" s="841"/>
      <c r="D229" s="859"/>
      <c r="E229" s="856"/>
      <c r="F229" s="569">
        <v>5</v>
      </c>
      <c r="G229" s="570"/>
      <c r="H229" s="599" t="str">
        <f t="shared" si="4"/>
        <v>Belum Diisi</v>
      </c>
      <c r="I229" s="595" t="s">
        <v>26</v>
      </c>
      <c r="J229" s="596" t="str">
        <f>IF($D$225="Y/T","Isi Sasaran",IF($E$225=0,0,IF(I229="Y",1,IF(I229="T",0,"Isi Dulu"))))</f>
        <v>Isi Sasaran</v>
      </c>
      <c r="K229" s="595" t="s">
        <v>26</v>
      </c>
      <c r="L229" s="596" t="str">
        <f>IF($D$225="Y/T","Isi Sasaran",IF($E$225=0,0,IF(K229="Y",1,IF(K229="T",0,"Isi Dulu"))))</f>
        <v>Isi Sasaran</v>
      </c>
      <c r="M229" s="850"/>
      <c r="N229" s="853"/>
      <c r="O229" s="517"/>
      <c r="P229" s="517"/>
      <c r="Q229" s="517"/>
      <c r="R229" s="517"/>
    </row>
    <row r="230" spans="2:18" s="527" customFormat="1" ht="15.75">
      <c r="B230" s="836">
        <v>5</v>
      </c>
      <c r="C230" s="839"/>
      <c r="D230" s="857" t="s">
        <v>26</v>
      </c>
      <c r="E230" s="854" t="str">
        <f>IF(D230="Y",1,IF(D230="T",0,IF(D230="Y/T","Belum diisi","Error")))</f>
        <v>Belum diisi</v>
      </c>
      <c r="F230" s="528">
        <v>1</v>
      </c>
      <c r="G230" s="529"/>
      <c r="H230" s="600" t="str">
        <f t="shared" si="4"/>
        <v>Belum Diisi</v>
      </c>
      <c r="I230" s="590" t="s">
        <v>26</v>
      </c>
      <c r="J230" s="591" t="str">
        <f>IF($D$230="Y/T","Isi Sasaran",IF($E$230=0,0,IF(I230="Y",1,IF(I230="T",0,"Isi Dulu"))))</f>
        <v>Isi Sasaran</v>
      </c>
      <c r="K230" s="590" t="s">
        <v>26</v>
      </c>
      <c r="L230" s="591" t="str">
        <f>IF($D$230="Y/T","Isi Sasaran",IF($E$230=0,0,IF(K230="Y",1,IF(K230="T",0,"Isi Dulu"))))</f>
        <v>Isi Sasaran</v>
      </c>
      <c r="M230" s="848" t="s">
        <v>26</v>
      </c>
      <c r="N230" s="851" t="str">
        <f>IF(M230="Y",1,IF(M230="T",0,IF(M230="Y/T","Belum diisi","Error")))</f>
        <v>Belum diisi</v>
      </c>
      <c r="O230" s="517"/>
      <c r="P230" s="517"/>
      <c r="Q230" s="517"/>
      <c r="R230" s="517"/>
    </row>
    <row r="231" spans="2:18" s="527" customFormat="1" ht="15.75">
      <c r="B231" s="837"/>
      <c r="C231" s="840"/>
      <c r="D231" s="858"/>
      <c r="E231" s="855"/>
      <c r="F231" s="549">
        <v>2</v>
      </c>
      <c r="G231" s="550"/>
      <c r="H231" s="598" t="str">
        <f t="shared" si="4"/>
        <v>Belum Diisi</v>
      </c>
      <c r="I231" s="592" t="s">
        <v>26</v>
      </c>
      <c r="J231" s="593" t="str">
        <f>IF($D$230="Y/T","Isi Sasaran",IF($E$230=0,0,IF(I231="Y",1,IF(I231="T",0,"Isi Dulu"))))</f>
        <v>Isi Sasaran</v>
      </c>
      <c r="K231" s="592" t="s">
        <v>26</v>
      </c>
      <c r="L231" s="593" t="str">
        <f>IF($D$230="Y/T","Isi Sasaran",IF($E$230=0,0,IF(K231="Y",1,IF(K231="T",0,"Isi Dulu"))))</f>
        <v>Isi Sasaran</v>
      </c>
      <c r="M231" s="849"/>
      <c r="N231" s="852"/>
      <c r="O231" s="517"/>
      <c r="P231" s="517"/>
      <c r="Q231" s="517"/>
      <c r="R231" s="517"/>
    </row>
    <row r="232" spans="2:18" s="527" customFormat="1" ht="15.75">
      <c r="B232" s="837"/>
      <c r="C232" s="840"/>
      <c r="D232" s="858"/>
      <c r="E232" s="855"/>
      <c r="F232" s="549">
        <v>3</v>
      </c>
      <c r="G232" s="550"/>
      <c r="H232" s="598" t="str">
        <f t="shared" si="4"/>
        <v>Belum Diisi</v>
      </c>
      <c r="I232" s="592" t="s">
        <v>26</v>
      </c>
      <c r="J232" s="593" t="str">
        <f>IF($D$230="Y/T","Isi Sasaran",IF($E$230=0,0,IF(I232="Y",1,IF(I232="T",0,"Isi Dulu"))))</f>
        <v>Isi Sasaran</v>
      </c>
      <c r="K232" s="592" t="s">
        <v>26</v>
      </c>
      <c r="L232" s="593" t="str">
        <f>IF($D$230="Y/T","Isi Sasaran",IF($E$230=0,0,IF(K232="Y",1,IF(K232="T",0,"Isi Dulu"))))</f>
        <v>Isi Sasaran</v>
      </c>
      <c r="M232" s="849"/>
      <c r="N232" s="852"/>
      <c r="O232" s="517"/>
      <c r="P232" s="517"/>
      <c r="Q232" s="517"/>
      <c r="R232" s="517"/>
    </row>
    <row r="233" spans="2:18" s="527" customFormat="1" ht="15.75">
      <c r="B233" s="837"/>
      <c r="C233" s="840"/>
      <c r="D233" s="858"/>
      <c r="E233" s="855"/>
      <c r="F233" s="549">
        <v>4</v>
      </c>
      <c r="G233" s="550"/>
      <c r="H233" s="598" t="str">
        <f t="shared" si="4"/>
        <v>Belum Diisi</v>
      </c>
      <c r="I233" s="592" t="s">
        <v>26</v>
      </c>
      <c r="J233" s="593" t="str">
        <f>IF($D$230="Y/T","Isi Sasaran",IF($E$230=0,0,IF(I233="Y",1,IF(I233="T",0,"Isi Dulu"))))</f>
        <v>Isi Sasaran</v>
      </c>
      <c r="K233" s="592" t="s">
        <v>26</v>
      </c>
      <c r="L233" s="593" t="str">
        <f>IF($D$230="Y/T","Isi Sasaran",IF($E$230=0,0,IF(K233="Y",1,IF(K233="T",0,"Isi Dulu"))))</f>
        <v>Isi Sasaran</v>
      </c>
      <c r="M233" s="849"/>
      <c r="N233" s="852"/>
      <c r="O233" s="517"/>
      <c r="P233" s="517"/>
      <c r="Q233" s="517"/>
      <c r="R233" s="517"/>
    </row>
    <row r="234" spans="2:18" s="527" customFormat="1" ht="15.75">
      <c r="B234" s="838"/>
      <c r="C234" s="841"/>
      <c r="D234" s="859"/>
      <c r="E234" s="856"/>
      <c r="F234" s="569">
        <v>5</v>
      </c>
      <c r="G234" s="570"/>
      <c r="H234" s="599" t="str">
        <f t="shared" si="4"/>
        <v>Belum Diisi</v>
      </c>
      <c r="I234" s="595" t="s">
        <v>26</v>
      </c>
      <c r="J234" s="596" t="str">
        <f>IF($D$230="Y/T","Isi Sasaran",IF($E$230=0,0,IF(I234="Y",1,IF(I234="T",0,"Isi Dulu"))))</f>
        <v>Isi Sasaran</v>
      </c>
      <c r="K234" s="595" t="s">
        <v>26</v>
      </c>
      <c r="L234" s="596" t="str">
        <f>IF($D$230="Y/T","Isi Sasaran",IF($E$230=0,0,IF(K234="Y",1,IF(K234="T",0,"Isi Dulu"))))</f>
        <v>Isi Sasaran</v>
      </c>
      <c r="M234" s="850"/>
      <c r="N234" s="853"/>
      <c r="O234" s="517"/>
      <c r="P234" s="517"/>
      <c r="Q234" s="517"/>
      <c r="R234" s="517"/>
    </row>
    <row r="235" spans="2:18" s="527" customFormat="1" ht="15.75">
      <c r="B235" s="836">
        <v>6</v>
      </c>
      <c r="C235" s="839"/>
      <c r="D235" s="857" t="s">
        <v>26</v>
      </c>
      <c r="E235" s="854" t="str">
        <f>IF(D235="Y",1,IF(D235="T",0,IF(D235="Y/T","Belum diisi","Error")))</f>
        <v>Belum diisi</v>
      </c>
      <c r="F235" s="528">
        <v>1</v>
      </c>
      <c r="G235" s="529"/>
      <c r="H235" s="600" t="str">
        <f t="shared" si="4"/>
        <v>Belum Diisi</v>
      </c>
      <c r="I235" s="590" t="s">
        <v>26</v>
      </c>
      <c r="J235" s="591" t="str">
        <f>IF($D$235="Y/T","Isi Sasaran",IF($E$235=0,0,IF(I235="Y",1,IF(I235="T",0,"Isi Dulu"))))</f>
        <v>Isi Sasaran</v>
      </c>
      <c r="K235" s="590" t="s">
        <v>26</v>
      </c>
      <c r="L235" s="591" t="str">
        <f>IF($D$235="Y/T","Isi Sasaran",IF($E$235=0,0,IF(K235="Y",1,IF(K235="T",0,"Isi Dulu"))))</f>
        <v>Isi Sasaran</v>
      </c>
      <c r="M235" s="848" t="s">
        <v>26</v>
      </c>
      <c r="N235" s="851" t="str">
        <f>IF(M235="Y",1,IF(M235="T",0,IF(M235="Y/T","Belum diisi","Error")))</f>
        <v>Belum diisi</v>
      </c>
      <c r="O235" s="517"/>
      <c r="P235" s="517"/>
      <c r="Q235" s="517"/>
      <c r="R235" s="517"/>
    </row>
    <row r="236" spans="2:18" s="527" customFormat="1" ht="15.75">
      <c r="B236" s="837"/>
      <c r="C236" s="840"/>
      <c r="D236" s="858"/>
      <c r="E236" s="855"/>
      <c r="F236" s="549">
        <v>2</v>
      </c>
      <c r="G236" s="550"/>
      <c r="H236" s="598" t="str">
        <f t="shared" si="4"/>
        <v>Belum Diisi</v>
      </c>
      <c r="I236" s="592" t="s">
        <v>26</v>
      </c>
      <c r="J236" s="593" t="str">
        <f>IF($D$235="Y/T","Isi Sasaran",IF($E$235=0,0,IF(I236="Y",1,IF(I236="T",0,"Isi Dulu"))))</f>
        <v>Isi Sasaran</v>
      </c>
      <c r="K236" s="592" t="s">
        <v>26</v>
      </c>
      <c r="L236" s="593" t="str">
        <f>IF($D$235="Y/T","Isi Sasaran",IF($E$235=0,0,IF(K236="Y",1,IF(K236="T",0,"Isi Dulu"))))</f>
        <v>Isi Sasaran</v>
      </c>
      <c r="M236" s="849"/>
      <c r="N236" s="852"/>
      <c r="O236" s="517"/>
      <c r="P236" s="517"/>
      <c r="Q236" s="517"/>
      <c r="R236" s="517"/>
    </row>
    <row r="237" spans="2:18" s="527" customFormat="1" ht="15.75">
      <c r="B237" s="837"/>
      <c r="C237" s="840"/>
      <c r="D237" s="858"/>
      <c r="E237" s="855"/>
      <c r="F237" s="549">
        <v>3</v>
      </c>
      <c r="G237" s="550"/>
      <c r="H237" s="598" t="str">
        <f t="shared" si="4"/>
        <v>Belum Diisi</v>
      </c>
      <c r="I237" s="592" t="s">
        <v>26</v>
      </c>
      <c r="J237" s="593" t="str">
        <f>IF($D$235="Y/T","Isi Sasaran",IF($E$235=0,0,IF(I237="Y",1,IF(I237="T",0,"Isi Dulu"))))</f>
        <v>Isi Sasaran</v>
      </c>
      <c r="K237" s="592" t="s">
        <v>26</v>
      </c>
      <c r="L237" s="593" t="str">
        <f>IF($D$235="Y/T","Isi Sasaran",IF($E$235=0,0,IF(K237="Y",1,IF(K237="T",0,"Isi Dulu"))))</f>
        <v>Isi Sasaran</v>
      </c>
      <c r="M237" s="849"/>
      <c r="N237" s="852"/>
      <c r="O237" s="517"/>
      <c r="P237" s="517"/>
      <c r="Q237" s="517"/>
      <c r="R237" s="517"/>
    </row>
    <row r="238" spans="2:18" s="527" customFormat="1" ht="15.75">
      <c r="B238" s="837"/>
      <c r="C238" s="840"/>
      <c r="D238" s="858"/>
      <c r="E238" s="855"/>
      <c r="F238" s="549">
        <v>4</v>
      </c>
      <c r="G238" s="550"/>
      <c r="H238" s="598" t="str">
        <f t="shared" si="4"/>
        <v>Belum Diisi</v>
      </c>
      <c r="I238" s="592" t="s">
        <v>26</v>
      </c>
      <c r="J238" s="593" t="str">
        <f>IF($D$235="Y/T","Isi Sasaran",IF($E$235=0,0,IF(I238="Y",1,IF(I238="T",0,"Isi Dulu"))))</f>
        <v>Isi Sasaran</v>
      </c>
      <c r="K238" s="592" t="s">
        <v>26</v>
      </c>
      <c r="L238" s="593" t="str">
        <f>IF($D$235="Y/T","Isi Sasaran",IF($E$235=0,0,IF(K238="Y",1,IF(K238="T",0,"Isi Dulu"))))</f>
        <v>Isi Sasaran</v>
      </c>
      <c r="M238" s="849"/>
      <c r="N238" s="852"/>
      <c r="O238" s="517"/>
      <c r="P238" s="517"/>
      <c r="Q238" s="517"/>
      <c r="R238" s="517"/>
    </row>
    <row r="239" spans="2:18" s="527" customFormat="1" ht="15.75">
      <c r="B239" s="838"/>
      <c r="C239" s="841"/>
      <c r="D239" s="859"/>
      <c r="E239" s="856"/>
      <c r="F239" s="569">
        <v>5</v>
      </c>
      <c r="G239" s="570"/>
      <c r="H239" s="599" t="str">
        <f t="shared" si="4"/>
        <v>Belum Diisi</v>
      </c>
      <c r="I239" s="595" t="s">
        <v>26</v>
      </c>
      <c r="J239" s="596" t="str">
        <f>IF($D$235="Y/T","Isi Sasaran",IF($E$235=0,0,IF(I239="Y",1,IF(I239="T",0,"Isi Dulu"))))</f>
        <v>Isi Sasaran</v>
      </c>
      <c r="K239" s="595" t="s">
        <v>26</v>
      </c>
      <c r="L239" s="596" t="str">
        <f>IF($D$235="Y/T","Isi Sasaran",IF($E$235=0,0,IF(K239="Y",1,IF(K239="T",0,"Isi Dulu"))))</f>
        <v>Isi Sasaran</v>
      </c>
      <c r="M239" s="850"/>
      <c r="N239" s="853"/>
      <c r="O239" s="517"/>
      <c r="P239" s="517"/>
      <c r="Q239" s="517"/>
      <c r="R239" s="517"/>
    </row>
    <row r="240" spans="2:18" s="527" customFormat="1" ht="15.75">
      <c r="B240" s="836">
        <v>7</v>
      </c>
      <c r="C240" s="839"/>
      <c r="D240" s="857" t="s">
        <v>26</v>
      </c>
      <c r="E240" s="854" t="str">
        <f>IF(D240="Y",1,IF(D240="T",0,IF(D240="Y/T","Belum diisi","Error")))</f>
        <v>Belum diisi</v>
      </c>
      <c r="F240" s="528">
        <v>1</v>
      </c>
      <c r="G240" s="529"/>
      <c r="H240" s="600" t="str">
        <f t="shared" si="4"/>
        <v>Belum Diisi</v>
      </c>
      <c r="I240" s="590" t="s">
        <v>26</v>
      </c>
      <c r="J240" s="591" t="str">
        <f>IF($D$240="Y/T","Isi Sasaran",IF($E$240=0,0,IF(I240="Y",1,IF(I240="T",0,"Isi Dulu"))))</f>
        <v>Isi Sasaran</v>
      </c>
      <c r="K240" s="590" t="s">
        <v>26</v>
      </c>
      <c r="L240" s="591" t="str">
        <f>IF($D$240="Y/T","Isi Sasaran",IF($E$240=0,0,IF(K240="Y",1,IF(K240="T",0,"Isi Dulu"))))</f>
        <v>Isi Sasaran</v>
      </c>
      <c r="M240" s="848" t="s">
        <v>26</v>
      </c>
      <c r="N240" s="851" t="str">
        <f>IF(M240="Y",1,IF(M240="T",0,IF(M240="Y/T","Belum diisi","Error")))</f>
        <v>Belum diisi</v>
      </c>
      <c r="O240" s="517"/>
      <c r="P240" s="517"/>
      <c r="Q240" s="517"/>
      <c r="R240" s="517"/>
    </row>
    <row r="241" spans="2:18" s="527" customFormat="1" ht="15.75">
      <c r="B241" s="837"/>
      <c r="C241" s="840"/>
      <c r="D241" s="858"/>
      <c r="E241" s="855"/>
      <c r="F241" s="549">
        <v>2</v>
      </c>
      <c r="G241" s="550"/>
      <c r="H241" s="598" t="str">
        <f t="shared" si="4"/>
        <v>Belum Diisi</v>
      </c>
      <c r="I241" s="592" t="s">
        <v>26</v>
      </c>
      <c r="J241" s="593" t="str">
        <f>IF($D$240="Y/T","Isi Sasaran",IF($E$240=0,0,IF(I241="Y",1,IF(I241="T",0,"Isi Dulu"))))</f>
        <v>Isi Sasaran</v>
      </c>
      <c r="K241" s="592" t="s">
        <v>26</v>
      </c>
      <c r="L241" s="593" t="str">
        <f>IF($D$240="Y/T","Isi Sasaran",IF($E$240=0,0,IF(K241="Y",1,IF(K241="T",0,"Isi Dulu"))))</f>
        <v>Isi Sasaran</v>
      </c>
      <c r="M241" s="849"/>
      <c r="N241" s="852"/>
      <c r="O241" s="517"/>
      <c r="P241" s="517"/>
      <c r="Q241" s="517"/>
      <c r="R241" s="517"/>
    </row>
    <row r="242" spans="2:18" s="527" customFormat="1" ht="15.75">
      <c r="B242" s="837"/>
      <c r="C242" s="840"/>
      <c r="D242" s="858"/>
      <c r="E242" s="855"/>
      <c r="F242" s="549">
        <v>3</v>
      </c>
      <c r="G242" s="550"/>
      <c r="H242" s="598" t="str">
        <f t="shared" si="4"/>
        <v>Belum Diisi</v>
      </c>
      <c r="I242" s="592" t="s">
        <v>26</v>
      </c>
      <c r="J242" s="593" t="str">
        <f>IF($D$240="Y/T","Isi Sasaran",IF($E$240=0,0,IF(I242="Y",1,IF(I242="T",0,"Isi Dulu"))))</f>
        <v>Isi Sasaran</v>
      </c>
      <c r="K242" s="592" t="s">
        <v>26</v>
      </c>
      <c r="L242" s="593" t="str">
        <f>IF($D$240="Y/T","Isi Sasaran",IF($E$240=0,0,IF(K242="Y",1,IF(K242="T",0,"Isi Dulu"))))</f>
        <v>Isi Sasaran</v>
      </c>
      <c r="M242" s="849"/>
      <c r="N242" s="852"/>
      <c r="O242" s="517"/>
      <c r="P242" s="517"/>
      <c r="Q242" s="517"/>
      <c r="R242" s="517"/>
    </row>
    <row r="243" spans="2:18" s="527" customFormat="1" ht="15.75">
      <c r="B243" s="837"/>
      <c r="C243" s="840"/>
      <c r="D243" s="858"/>
      <c r="E243" s="855"/>
      <c r="F243" s="549">
        <v>4</v>
      </c>
      <c r="G243" s="550"/>
      <c r="H243" s="598" t="str">
        <f t="shared" si="4"/>
        <v>Belum Diisi</v>
      </c>
      <c r="I243" s="592" t="s">
        <v>26</v>
      </c>
      <c r="J243" s="593" t="str">
        <f>IF($D$240="Y/T","Isi Sasaran",IF($E$240=0,0,IF(I243="Y",1,IF(I243="T",0,"Isi Dulu"))))</f>
        <v>Isi Sasaran</v>
      </c>
      <c r="K243" s="592" t="s">
        <v>26</v>
      </c>
      <c r="L243" s="593" t="str">
        <f>IF($D$240="Y/T","Isi Sasaran",IF($E$240=0,0,IF(K243="Y",1,IF(K243="T",0,"Isi Dulu"))))</f>
        <v>Isi Sasaran</v>
      </c>
      <c r="M243" s="849"/>
      <c r="N243" s="852"/>
      <c r="O243" s="517"/>
      <c r="P243" s="517"/>
      <c r="Q243" s="517"/>
      <c r="R243" s="517"/>
    </row>
    <row r="244" spans="2:18" s="527" customFormat="1" ht="15.75">
      <c r="B244" s="838"/>
      <c r="C244" s="841"/>
      <c r="D244" s="859"/>
      <c r="E244" s="856"/>
      <c r="F244" s="569">
        <v>5</v>
      </c>
      <c r="G244" s="570"/>
      <c r="H244" s="599" t="str">
        <f t="shared" si="4"/>
        <v>Belum Diisi</v>
      </c>
      <c r="I244" s="595" t="s">
        <v>26</v>
      </c>
      <c r="J244" s="596" t="str">
        <f>IF($D$240="Y/T","Isi Sasaran",IF($E$240=0,0,IF(I244="Y",1,IF(I244="T",0,"Isi Dulu"))))</f>
        <v>Isi Sasaran</v>
      </c>
      <c r="K244" s="595" t="s">
        <v>26</v>
      </c>
      <c r="L244" s="596" t="str">
        <f>IF($D$240="Y/T","Isi Sasaran",IF($E$240=0,0,IF(K244="Y",1,IF(K244="T",0,"Isi Dulu"))))</f>
        <v>Isi Sasaran</v>
      </c>
      <c r="M244" s="850"/>
      <c r="N244" s="853"/>
      <c r="O244" s="517"/>
      <c r="P244" s="517"/>
      <c r="Q244" s="517"/>
      <c r="R244" s="517"/>
    </row>
    <row r="245" spans="2:18" s="527" customFormat="1" ht="15.75">
      <c r="B245" s="836">
        <v>8</v>
      </c>
      <c r="C245" s="839"/>
      <c r="D245" s="857" t="s">
        <v>26</v>
      </c>
      <c r="E245" s="854" t="str">
        <f>IF(D245="Y",1,IF(D245="T",0,IF(D245="Y/T","Belum diisi","Error")))</f>
        <v>Belum diisi</v>
      </c>
      <c r="F245" s="528">
        <v>1</v>
      </c>
      <c r="G245" s="529"/>
      <c r="H245" s="600" t="str">
        <f t="shared" si="4"/>
        <v>Belum Diisi</v>
      </c>
      <c r="I245" s="590" t="s">
        <v>26</v>
      </c>
      <c r="J245" s="591" t="str">
        <f>IF($D$245="Y/T","Isi Sasaran",IF($E$245=0,0,IF(I245="Y",1,IF(I245="T",0,"Isi Dulu"))))</f>
        <v>Isi Sasaran</v>
      </c>
      <c r="K245" s="590" t="s">
        <v>26</v>
      </c>
      <c r="L245" s="591" t="str">
        <f>IF($D$245="Y/T","Isi Sasaran",IF($E$245=0,0,IF(K245="Y",1,IF(K245="T",0,"Isi Dulu"))))</f>
        <v>Isi Sasaran</v>
      </c>
      <c r="M245" s="848" t="s">
        <v>26</v>
      </c>
      <c r="N245" s="851" t="str">
        <f>IF(M245="Y",1,IF(M245="T",0,IF(M245="Y/T","Belum diisi","Error")))</f>
        <v>Belum diisi</v>
      </c>
      <c r="O245" s="517"/>
      <c r="P245" s="517"/>
      <c r="Q245" s="517"/>
      <c r="R245" s="517"/>
    </row>
    <row r="246" spans="2:18" s="527" customFormat="1" ht="15.75">
      <c r="B246" s="837"/>
      <c r="C246" s="840"/>
      <c r="D246" s="858"/>
      <c r="E246" s="855"/>
      <c r="F246" s="549">
        <v>2</v>
      </c>
      <c r="G246" s="550"/>
      <c r="H246" s="598" t="str">
        <f t="shared" si="4"/>
        <v>Belum Diisi</v>
      </c>
      <c r="I246" s="592" t="s">
        <v>26</v>
      </c>
      <c r="J246" s="593" t="str">
        <f>IF($D$245="Y/T","Isi Sasaran",IF($E$245=0,0,IF(I246="Y",1,IF(I246="T",0,"Isi Dulu"))))</f>
        <v>Isi Sasaran</v>
      </c>
      <c r="K246" s="592" t="s">
        <v>26</v>
      </c>
      <c r="L246" s="593" t="str">
        <f>IF($D$245="Y/T","Isi Sasaran",IF($E$245=0,0,IF(K246="Y",1,IF(K246="T",0,"Isi Dulu"))))</f>
        <v>Isi Sasaran</v>
      </c>
      <c r="M246" s="849"/>
      <c r="N246" s="852"/>
      <c r="O246" s="517"/>
      <c r="P246" s="517"/>
      <c r="Q246" s="517"/>
      <c r="R246" s="517"/>
    </row>
    <row r="247" spans="2:18" s="527" customFormat="1" ht="15.75">
      <c r="B247" s="837"/>
      <c r="C247" s="840"/>
      <c r="D247" s="858"/>
      <c r="E247" s="855"/>
      <c r="F247" s="549">
        <v>3</v>
      </c>
      <c r="G247" s="550"/>
      <c r="H247" s="598" t="str">
        <f t="shared" si="4"/>
        <v>Belum Diisi</v>
      </c>
      <c r="I247" s="592" t="s">
        <v>26</v>
      </c>
      <c r="J247" s="593" t="str">
        <f>IF($D$245="Y/T","Isi Sasaran",IF($E$245=0,0,IF(I247="Y",1,IF(I247="T",0,"Isi Dulu"))))</f>
        <v>Isi Sasaran</v>
      </c>
      <c r="K247" s="592" t="s">
        <v>26</v>
      </c>
      <c r="L247" s="593" t="str">
        <f>IF($D$245="Y/T","Isi Sasaran",IF($E$245=0,0,IF(K247="Y",1,IF(K247="T",0,"Isi Dulu"))))</f>
        <v>Isi Sasaran</v>
      </c>
      <c r="M247" s="849"/>
      <c r="N247" s="852"/>
      <c r="O247" s="517"/>
      <c r="P247" s="517"/>
      <c r="Q247" s="517"/>
      <c r="R247" s="517"/>
    </row>
    <row r="248" spans="2:18" s="527" customFormat="1" ht="15.75">
      <c r="B248" s="837"/>
      <c r="C248" s="840"/>
      <c r="D248" s="858"/>
      <c r="E248" s="855"/>
      <c r="F248" s="549">
        <v>4</v>
      </c>
      <c r="G248" s="550"/>
      <c r="H248" s="598" t="str">
        <f t="shared" si="4"/>
        <v>Belum Diisi</v>
      </c>
      <c r="I248" s="592" t="s">
        <v>26</v>
      </c>
      <c r="J248" s="593" t="str">
        <f>IF($D$245="Y/T","Isi Sasaran",IF($E$245=0,0,IF(I248="Y",1,IF(I248="T",0,"Isi Dulu"))))</f>
        <v>Isi Sasaran</v>
      </c>
      <c r="K248" s="592" t="s">
        <v>26</v>
      </c>
      <c r="L248" s="593" t="str">
        <f>IF($D$245="Y/T","Isi Sasaran",IF($E$245=0,0,IF(K248="Y",1,IF(K248="T",0,"Isi Dulu"))))</f>
        <v>Isi Sasaran</v>
      </c>
      <c r="M248" s="849"/>
      <c r="N248" s="852"/>
      <c r="O248" s="517"/>
      <c r="P248" s="517"/>
      <c r="Q248" s="517"/>
      <c r="R248" s="517"/>
    </row>
    <row r="249" spans="2:18" s="527" customFormat="1" ht="15.75">
      <c r="B249" s="838"/>
      <c r="C249" s="841"/>
      <c r="D249" s="859"/>
      <c r="E249" s="856"/>
      <c r="F249" s="569">
        <v>5</v>
      </c>
      <c r="G249" s="570"/>
      <c r="H249" s="599" t="str">
        <f t="shared" si="4"/>
        <v>Belum Diisi</v>
      </c>
      <c r="I249" s="595" t="s">
        <v>26</v>
      </c>
      <c r="J249" s="596" t="str">
        <f>IF($D$245="Y/T","Isi Sasaran",IF($E$245=0,0,IF(I249="Y",1,IF(I249="T",0,"Isi Dulu"))))</f>
        <v>Isi Sasaran</v>
      </c>
      <c r="K249" s="595" t="s">
        <v>26</v>
      </c>
      <c r="L249" s="596" t="str">
        <f>IF($D$245="Y/T","Isi Sasaran",IF($E$245=0,0,IF(K249="Y",1,IF(K249="T",0,"Isi Dulu"))))</f>
        <v>Isi Sasaran</v>
      </c>
      <c r="M249" s="850"/>
      <c r="N249" s="853"/>
      <c r="O249" s="517"/>
      <c r="P249" s="517"/>
      <c r="Q249" s="517"/>
      <c r="R249" s="517"/>
    </row>
    <row r="250" spans="2:18" s="527" customFormat="1" ht="15.75">
      <c r="B250" s="836">
        <v>9</v>
      </c>
      <c r="C250" s="839"/>
      <c r="D250" s="857" t="s">
        <v>26</v>
      </c>
      <c r="E250" s="854" t="str">
        <f>IF(D250="Y",1,IF(D250="T",0,IF(D250="Y/T","Belum diisi","Error")))</f>
        <v>Belum diisi</v>
      </c>
      <c r="F250" s="528">
        <v>1</v>
      </c>
      <c r="G250" s="529"/>
      <c r="H250" s="600" t="str">
        <f t="shared" si="4"/>
        <v>Belum Diisi</v>
      </c>
      <c r="I250" s="590" t="s">
        <v>26</v>
      </c>
      <c r="J250" s="591" t="str">
        <f>IF($D$250="Y/T","Isi Sasaran",IF($E$250=0,0,IF(I250="Y",1,IF(I250="T",0,"Isi Dulu"))))</f>
        <v>Isi Sasaran</v>
      </c>
      <c r="K250" s="590" t="s">
        <v>26</v>
      </c>
      <c r="L250" s="591" t="str">
        <f>IF($D$250="Y/T","Isi Sasaran",IF($E$250=0,0,IF(K250="Y",1,IF(K250="T",0,"Isi Dulu"))))</f>
        <v>Isi Sasaran</v>
      </c>
      <c r="M250" s="848" t="s">
        <v>26</v>
      </c>
      <c r="N250" s="851" t="str">
        <f>IF(M250="Y",1,IF(M250="T",0,IF(M250="Y/T","Belum diisi","Error")))</f>
        <v>Belum diisi</v>
      </c>
      <c r="O250" s="517"/>
      <c r="P250" s="517"/>
      <c r="Q250" s="517"/>
      <c r="R250" s="517"/>
    </row>
    <row r="251" spans="2:18" s="527" customFormat="1" ht="15.75">
      <c r="B251" s="837"/>
      <c r="C251" s="840"/>
      <c r="D251" s="858"/>
      <c r="E251" s="855"/>
      <c r="F251" s="549">
        <v>2</v>
      </c>
      <c r="G251" s="550"/>
      <c r="H251" s="598" t="str">
        <f t="shared" si="4"/>
        <v>Belum Diisi</v>
      </c>
      <c r="I251" s="592" t="s">
        <v>26</v>
      </c>
      <c r="J251" s="593" t="str">
        <f>IF($D$250="Y/T","Isi Sasaran",IF($E$250=0,0,IF(I251="Y",1,IF(I251="T",0,"Isi Dulu"))))</f>
        <v>Isi Sasaran</v>
      </c>
      <c r="K251" s="592" t="s">
        <v>26</v>
      </c>
      <c r="L251" s="593" t="str">
        <f>IF($D$250="Y/T","Isi Sasaran",IF($E$250=0,0,IF(K251="Y",1,IF(K251="T",0,"Isi Dulu"))))</f>
        <v>Isi Sasaran</v>
      </c>
      <c r="M251" s="849"/>
      <c r="N251" s="852"/>
      <c r="O251" s="517"/>
      <c r="P251" s="517"/>
      <c r="Q251" s="517"/>
      <c r="R251" s="517"/>
    </row>
    <row r="252" spans="2:18" s="527" customFormat="1" ht="15.75">
      <c r="B252" s="837"/>
      <c r="C252" s="840"/>
      <c r="D252" s="858"/>
      <c r="E252" s="855"/>
      <c r="F252" s="549">
        <v>3</v>
      </c>
      <c r="G252" s="550"/>
      <c r="H252" s="598" t="str">
        <f t="shared" si="4"/>
        <v>Belum Diisi</v>
      </c>
      <c r="I252" s="592" t="s">
        <v>26</v>
      </c>
      <c r="J252" s="593" t="str">
        <f>IF($D$250="Y/T","Isi Sasaran",IF($E$250=0,0,IF(I252="Y",1,IF(I252="T",0,"Isi Dulu"))))</f>
        <v>Isi Sasaran</v>
      </c>
      <c r="K252" s="592" t="s">
        <v>26</v>
      </c>
      <c r="L252" s="593" t="str">
        <f>IF($D$250="Y/T","Isi Sasaran",IF($E$250=0,0,IF(K252="Y",1,IF(K252="T",0,"Isi Dulu"))))</f>
        <v>Isi Sasaran</v>
      </c>
      <c r="M252" s="849"/>
      <c r="N252" s="852"/>
      <c r="O252" s="517"/>
      <c r="P252" s="517"/>
      <c r="Q252" s="517"/>
      <c r="R252" s="517"/>
    </row>
    <row r="253" spans="2:18" s="527" customFormat="1" ht="15.75">
      <c r="B253" s="837"/>
      <c r="C253" s="840"/>
      <c r="D253" s="858"/>
      <c r="E253" s="855"/>
      <c r="F253" s="549">
        <v>4</v>
      </c>
      <c r="G253" s="550"/>
      <c r="H253" s="598" t="str">
        <f t="shared" si="4"/>
        <v>Belum Diisi</v>
      </c>
      <c r="I253" s="592" t="s">
        <v>26</v>
      </c>
      <c r="J253" s="593" t="str">
        <f>IF($D$250="Y/T","Isi Sasaran",IF($E$250=0,0,IF(I253="Y",1,IF(I253="T",0,"Isi Dulu"))))</f>
        <v>Isi Sasaran</v>
      </c>
      <c r="K253" s="592" t="s">
        <v>26</v>
      </c>
      <c r="L253" s="593" t="str">
        <f>IF($D$250="Y/T","Isi Sasaran",IF($E$250=0,0,IF(K253="Y",1,IF(K253="T",0,"Isi Dulu"))))</f>
        <v>Isi Sasaran</v>
      </c>
      <c r="M253" s="849"/>
      <c r="N253" s="852"/>
      <c r="O253" s="517"/>
      <c r="P253" s="517"/>
      <c r="Q253" s="517"/>
      <c r="R253" s="517"/>
    </row>
    <row r="254" spans="2:18" s="527" customFormat="1" ht="15.75">
      <c r="B254" s="838"/>
      <c r="C254" s="841"/>
      <c r="D254" s="859"/>
      <c r="E254" s="856"/>
      <c r="F254" s="569">
        <v>5</v>
      </c>
      <c r="G254" s="570"/>
      <c r="H254" s="599" t="str">
        <f t="shared" si="4"/>
        <v>Belum Diisi</v>
      </c>
      <c r="I254" s="595" t="s">
        <v>26</v>
      </c>
      <c r="J254" s="596" t="str">
        <f>IF($D$250="Y/T","Isi Sasaran",IF($E$250=0,0,IF(I254="Y",1,IF(I254="T",0,"Isi Dulu"))))</f>
        <v>Isi Sasaran</v>
      </c>
      <c r="K254" s="595" t="s">
        <v>26</v>
      </c>
      <c r="L254" s="596" t="str">
        <f>IF($D$250="Y/T","Isi Sasaran",IF($E$250=0,0,IF(K254="Y",1,IF(K254="T",0,"Isi Dulu"))))</f>
        <v>Isi Sasaran</v>
      </c>
      <c r="M254" s="850"/>
      <c r="N254" s="853"/>
      <c r="O254" s="517"/>
      <c r="P254" s="517"/>
      <c r="Q254" s="517"/>
      <c r="R254" s="517"/>
    </row>
    <row r="255" spans="2:18" s="527" customFormat="1" ht="15.75">
      <c r="B255" s="836">
        <v>10</v>
      </c>
      <c r="C255" s="839"/>
      <c r="D255" s="857" t="s">
        <v>26</v>
      </c>
      <c r="E255" s="854" t="str">
        <f>IF(D255="Y",1,IF(D255="T",0,IF(D255="Y/T","Belum diisi","Error")))</f>
        <v>Belum diisi</v>
      </c>
      <c r="F255" s="528">
        <v>1</v>
      </c>
      <c r="G255" s="529"/>
      <c r="H255" s="600" t="str">
        <f t="shared" si="4"/>
        <v>Belum Diisi</v>
      </c>
      <c r="I255" s="590" t="s">
        <v>26</v>
      </c>
      <c r="J255" s="591" t="str">
        <f>IF($D$255="Y/T","Isi Sasaran",IF($E$255=0,0,IF(I255="Y",1,IF(I255="T",0,"Isi Dulu"))))</f>
        <v>Isi Sasaran</v>
      </c>
      <c r="K255" s="590" t="s">
        <v>26</v>
      </c>
      <c r="L255" s="591" t="str">
        <f>IF($D$255="Y/T","Isi Sasaran",IF($E$255=0,0,IF(K255="Y",1,IF(K255="T",0,"Isi Dulu"))))</f>
        <v>Isi Sasaran</v>
      </c>
      <c r="M255" s="848" t="s">
        <v>26</v>
      </c>
      <c r="N255" s="851" t="str">
        <f>IF(M255="Y",1,IF(M255="T",0,IF(M255="Y/T","Belum diisi","Error")))</f>
        <v>Belum diisi</v>
      </c>
      <c r="O255" s="517"/>
      <c r="P255" s="517"/>
      <c r="Q255" s="517"/>
      <c r="R255" s="517"/>
    </row>
    <row r="256" spans="2:18" s="527" customFormat="1" ht="15.75">
      <c r="B256" s="837"/>
      <c r="C256" s="840"/>
      <c r="D256" s="858"/>
      <c r="E256" s="855"/>
      <c r="F256" s="549">
        <v>2</v>
      </c>
      <c r="G256" s="550"/>
      <c r="H256" s="598" t="str">
        <f t="shared" si="4"/>
        <v>Belum Diisi</v>
      </c>
      <c r="I256" s="592" t="s">
        <v>26</v>
      </c>
      <c r="J256" s="593" t="str">
        <f>IF($D$255="Y/T","Isi Sasaran",IF($E$255=0,0,IF(I256="Y",1,IF(I256="T",0,"Isi Dulu"))))</f>
        <v>Isi Sasaran</v>
      </c>
      <c r="K256" s="592" t="s">
        <v>26</v>
      </c>
      <c r="L256" s="593" t="str">
        <f>IF($D$255="Y/T","Isi Sasaran",IF($E$255=0,0,IF(K256="Y",1,IF(K256="T",0,"Isi Dulu"))))</f>
        <v>Isi Sasaran</v>
      </c>
      <c r="M256" s="849"/>
      <c r="N256" s="852"/>
      <c r="O256" s="517"/>
      <c r="P256" s="517"/>
      <c r="Q256" s="517"/>
      <c r="R256" s="517"/>
    </row>
    <row r="257" spans="2:18" s="527" customFormat="1" ht="15.75">
      <c r="B257" s="837"/>
      <c r="C257" s="840"/>
      <c r="D257" s="858"/>
      <c r="E257" s="855"/>
      <c r="F257" s="549">
        <v>3</v>
      </c>
      <c r="G257" s="550"/>
      <c r="H257" s="598" t="str">
        <f t="shared" si="4"/>
        <v>Belum Diisi</v>
      </c>
      <c r="I257" s="592" t="s">
        <v>26</v>
      </c>
      <c r="J257" s="593" t="str">
        <f>IF($D$255="Y/T","Isi Sasaran",IF($E$255=0,0,IF(I257="Y",1,IF(I257="T",0,"Isi Dulu"))))</f>
        <v>Isi Sasaran</v>
      </c>
      <c r="K257" s="592" t="s">
        <v>26</v>
      </c>
      <c r="L257" s="593" t="str">
        <f>IF($D$255="Y/T","Isi Sasaran",IF($E$255=0,0,IF(K257="Y",1,IF(K257="T",0,"Isi Dulu"))))</f>
        <v>Isi Sasaran</v>
      </c>
      <c r="M257" s="849"/>
      <c r="N257" s="852"/>
      <c r="O257" s="517"/>
      <c r="P257" s="517"/>
      <c r="Q257" s="517"/>
      <c r="R257" s="517"/>
    </row>
    <row r="258" spans="2:18" s="527" customFormat="1" ht="15.75">
      <c r="B258" s="837"/>
      <c r="C258" s="840"/>
      <c r="D258" s="858"/>
      <c r="E258" s="855"/>
      <c r="F258" s="549">
        <v>4</v>
      </c>
      <c r="G258" s="550"/>
      <c r="H258" s="598" t="str">
        <f t="shared" si="4"/>
        <v>Belum Diisi</v>
      </c>
      <c r="I258" s="592" t="s">
        <v>26</v>
      </c>
      <c r="J258" s="593" t="str">
        <f>IF($D$255="Y/T","Isi Sasaran",IF($E$255=0,0,IF(I258="Y",1,IF(I258="T",0,"Isi Dulu"))))</f>
        <v>Isi Sasaran</v>
      </c>
      <c r="K258" s="592" t="s">
        <v>26</v>
      </c>
      <c r="L258" s="593" t="str">
        <f>IF($D$255="Y/T","Isi Sasaran",IF($E$255=0,0,IF(K258="Y",1,IF(K258="T",0,"Isi Dulu"))))</f>
        <v>Isi Sasaran</v>
      </c>
      <c r="M258" s="849"/>
      <c r="N258" s="852"/>
      <c r="O258" s="517"/>
      <c r="P258" s="517"/>
      <c r="Q258" s="517"/>
      <c r="R258" s="517"/>
    </row>
    <row r="259" spans="2:18" s="527" customFormat="1" ht="15.75">
      <c r="B259" s="838"/>
      <c r="C259" s="841"/>
      <c r="D259" s="859"/>
      <c r="E259" s="856"/>
      <c r="F259" s="569">
        <v>5</v>
      </c>
      <c r="G259" s="570"/>
      <c r="H259" s="599" t="str">
        <f t="shared" si="4"/>
        <v>Belum Diisi</v>
      </c>
      <c r="I259" s="595" t="s">
        <v>26</v>
      </c>
      <c r="J259" s="596" t="str">
        <f>IF($D$255="Y/T","Isi Sasaran",IF($E$255=0,0,IF(I259="Y",1,IF(I259="T",0,"Isi Dulu"))))</f>
        <v>Isi Sasaran</v>
      </c>
      <c r="K259" s="595" t="s">
        <v>26</v>
      </c>
      <c r="L259" s="596" t="str">
        <f>IF($D$255="Y/T","Isi Sasaran",IF($E$255=0,0,IF(K259="Y",1,IF(K259="T",0,"Isi Dulu"))))</f>
        <v>Isi Sasaran</v>
      </c>
      <c r="M259" s="850"/>
      <c r="N259" s="853"/>
      <c r="O259" s="517"/>
      <c r="P259" s="517"/>
      <c r="Q259" s="517"/>
      <c r="R259" s="517"/>
    </row>
    <row r="260" spans="2:18" s="527" customFormat="1" ht="15.75">
      <c r="B260" s="836">
        <v>11</v>
      </c>
      <c r="C260" s="839"/>
      <c r="D260" s="857" t="s">
        <v>26</v>
      </c>
      <c r="E260" s="854" t="str">
        <f>IF(D260="Y",1,IF(D260="T",0,IF(D260="Y/T","Belum diisi","Error")))</f>
        <v>Belum diisi</v>
      </c>
      <c r="F260" s="528">
        <v>1</v>
      </c>
      <c r="G260" s="529"/>
      <c r="H260" s="600" t="str">
        <f t="shared" si="4"/>
        <v>Belum Diisi</v>
      </c>
      <c r="I260" s="590" t="s">
        <v>26</v>
      </c>
      <c r="J260" s="591" t="str">
        <f>IF($D$260="Y/T","Isi Sasaran",IF($E$260=0,0,IF(I260="Y",1,IF(I260="T",0,"Isi Dulu"))))</f>
        <v>Isi Sasaran</v>
      </c>
      <c r="K260" s="590" t="s">
        <v>26</v>
      </c>
      <c r="L260" s="591" t="str">
        <f>IF($D$260="Y/T","Isi Sasaran",IF($E$260=0,0,IF(K260="Y",1,IF(K260="T",0,"Isi Dulu"))))</f>
        <v>Isi Sasaran</v>
      </c>
      <c r="M260" s="848" t="s">
        <v>26</v>
      </c>
      <c r="N260" s="851" t="str">
        <f>IF(M260="Y",1,IF(M260="T",0,IF(M260="Y/T","Belum diisi","Error")))</f>
        <v>Belum diisi</v>
      </c>
      <c r="O260" s="517"/>
      <c r="P260" s="517"/>
      <c r="Q260" s="517"/>
      <c r="R260" s="517"/>
    </row>
    <row r="261" spans="2:18" s="527" customFormat="1" ht="15.75">
      <c r="B261" s="837"/>
      <c r="C261" s="840"/>
      <c r="D261" s="858"/>
      <c r="E261" s="855"/>
      <c r="F261" s="549">
        <v>2</v>
      </c>
      <c r="G261" s="550"/>
      <c r="H261" s="598" t="str">
        <f t="shared" si="4"/>
        <v>Belum Diisi</v>
      </c>
      <c r="I261" s="592" t="s">
        <v>26</v>
      </c>
      <c r="J261" s="593" t="str">
        <f>IF($D$260="Y/T","Isi Sasaran",IF($E$260=0,0,IF(I261="Y",1,IF(I261="T",0,"Isi Dulu"))))</f>
        <v>Isi Sasaran</v>
      </c>
      <c r="K261" s="592" t="s">
        <v>26</v>
      </c>
      <c r="L261" s="593" t="str">
        <f>IF($D$260="Y/T","Isi Sasaran",IF($E$260=0,0,IF(K261="Y",1,IF(K261="T",0,"Isi Dulu"))))</f>
        <v>Isi Sasaran</v>
      </c>
      <c r="M261" s="849"/>
      <c r="N261" s="852"/>
      <c r="O261" s="517"/>
      <c r="P261" s="517"/>
      <c r="Q261" s="517"/>
      <c r="R261" s="517"/>
    </row>
    <row r="262" spans="2:18" s="527" customFormat="1" ht="15.75">
      <c r="B262" s="837"/>
      <c r="C262" s="840"/>
      <c r="D262" s="858"/>
      <c r="E262" s="855"/>
      <c r="F262" s="549">
        <v>3</v>
      </c>
      <c r="G262" s="550"/>
      <c r="H262" s="598" t="str">
        <f t="shared" si="4"/>
        <v>Belum Diisi</v>
      </c>
      <c r="I262" s="592" t="s">
        <v>26</v>
      </c>
      <c r="J262" s="593" t="str">
        <f>IF($D$260="Y/T","Isi Sasaran",IF($E$260=0,0,IF(I262="Y",1,IF(I262="T",0,"Isi Dulu"))))</f>
        <v>Isi Sasaran</v>
      </c>
      <c r="K262" s="592" t="s">
        <v>26</v>
      </c>
      <c r="L262" s="593" t="str">
        <f>IF($D$260="Y/T","Isi Sasaran",IF($E$260=0,0,IF(K262="Y",1,IF(K262="T",0,"Isi Dulu"))))</f>
        <v>Isi Sasaran</v>
      </c>
      <c r="M262" s="849"/>
      <c r="N262" s="852"/>
      <c r="O262" s="517"/>
      <c r="P262" s="517"/>
      <c r="Q262" s="517"/>
      <c r="R262" s="517"/>
    </row>
    <row r="263" spans="2:18" s="527" customFormat="1" ht="15.75">
      <c r="B263" s="837"/>
      <c r="C263" s="840"/>
      <c r="D263" s="858"/>
      <c r="E263" s="855"/>
      <c r="F263" s="549">
        <v>4</v>
      </c>
      <c r="G263" s="550"/>
      <c r="H263" s="598" t="str">
        <f t="shared" si="4"/>
        <v>Belum Diisi</v>
      </c>
      <c r="I263" s="592" t="s">
        <v>26</v>
      </c>
      <c r="J263" s="593" t="str">
        <f>IF($D$260="Y/T","Isi Sasaran",IF($E$260=0,0,IF(I263="Y",1,IF(I263="T",0,"Isi Dulu"))))</f>
        <v>Isi Sasaran</v>
      </c>
      <c r="K263" s="592" t="s">
        <v>26</v>
      </c>
      <c r="L263" s="593" t="str">
        <f>IF($D$260="Y/T","Isi Sasaran",IF($E$260=0,0,IF(K263="Y",1,IF(K263="T",0,"Isi Dulu"))))</f>
        <v>Isi Sasaran</v>
      </c>
      <c r="M263" s="849"/>
      <c r="N263" s="852"/>
      <c r="O263" s="517"/>
      <c r="P263" s="517"/>
      <c r="Q263" s="517"/>
      <c r="R263" s="517"/>
    </row>
    <row r="264" spans="2:18" s="527" customFormat="1" ht="15.75">
      <c r="B264" s="838"/>
      <c r="C264" s="841"/>
      <c r="D264" s="859"/>
      <c r="E264" s="856"/>
      <c r="F264" s="569">
        <v>5</v>
      </c>
      <c r="G264" s="570"/>
      <c r="H264" s="599" t="str">
        <f t="shared" si="4"/>
        <v>Belum Diisi</v>
      </c>
      <c r="I264" s="595" t="s">
        <v>26</v>
      </c>
      <c r="J264" s="596" t="str">
        <f>IF($D$260="Y/T","Isi Sasaran",IF($E$260=0,0,IF(I264="Y",1,IF(I264="T",0,"Isi Dulu"))))</f>
        <v>Isi Sasaran</v>
      </c>
      <c r="K264" s="595" t="s">
        <v>26</v>
      </c>
      <c r="L264" s="596" t="str">
        <f>IF($D$260="Y/T","Isi Sasaran",IF($E$260=0,0,IF(K264="Y",1,IF(K264="T",0,"Isi Dulu"))))</f>
        <v>Isi Sasaran</v>
      </c>
      <c r="M264" s="850"/>
      <c r="N264" s="853"/>
      <c r="O264" s="517"/>
      <c r="P264" s="517"/>
      <c r="Q264" s="517"/>
      <c r="R264" s="517"/>
    </row>
    <row r="265" spans="2:18" s="527" customFormat="1" ht="15.75">
      <c r="B265" s="836">
        <v>12</v>
      </c>
      <c r="C265" s="839"/>
      <c r="D265" s="857" t="s">
        <v>26</v>
      </c>
      <c r="E265" s="854" t="str">
        <f>IF(D265="Y",1,IF(D265="T",0,IF(D265="Y/T","Belum diisi","Error")))</f>
        <v>Belum diisi</v>
      </c>
      <c r="F265" s="528">
        <v>1</v>
      </c>
      <c r="G265" s="529"/>
      <c r="H265" s="600" t="str">
        <f t="shared" si="4"/>
        <v>Belum Diisi</v>
      </c>
      <c r="I265" s="590" t="s">
        <v>26</v>
      </c>
      <c r="J265" s="591" t="str">
        <f>IF($D$265="Y/T","Isi Sasaran",IF($E$265=0,0,IF(I265="Y",1,IF(I265="T",0,"Isi Dulu"))))</f>
        <v>Isi Sasaran</v>
      </c>
      <c r="K265" s="590" t="s">
        <v>26</v>
      </c>
      <c r="L265" s="591" t="str">
        <f>IF($D$265="Y/T","Isi Sasaran",IF($E$265=0,0,IF(K265="Y",1,IF(K265="T",0,"Isi Dulu"))))</f>
        <v>Isi Sasaran</v>
      </c>
      <c r="M265" s="848" t="s">
        <v>26</v>
      </c>
      <c r="N265" s="851" t="str">
        <f>IF(M265="Y",1,IF(M265="T",0,IF(M265="Y/T","Belum diisi","Error")))</f>
        <v>Belum diisi</v>
      </c>
      <c r="O265" s="517"/>
      <c r="P265" s="517"/>
      <c r="Q265" s="517"/>
      <c r="R265" s="517"/>
    </row>
    <row r="266" spans="2:18" s="527" customFormat="1" ht="15.75">
      <c r="B266" s="837"/>
      <c r="C266" s="840"/>
      <c r="D266" s="858"/>
      <c r="E266" s="855"/>
      <c r="F266" s="549">
        <v>2</v>
      </c>
      <c r="G266" s="550"/>
      <c r="H266" s="598" t="str">
        <f t="shared" si="4"/>
        <v>Belum Diisi</v>
      </c>
      <c r="I266" s="592" t="s">
        <v>26</v>
      </c>
      <c r="J266" s="593" t="str">
        <f>IF($D$265="Y/T","Isi Sasaran",IF($E$265=0,0,IF(I266="Y",1,IF(I266="T",0,"Isi Dulu"))))</f>
        <v>Isi Sasaran</v>
      </c>
      <c r="K266" s="592" t="s">
        <v>26</v>
      </c>
      <c r="L266" s="593" t="str">
        <f>IF($D$265="Y/T","Isi Sasaran",IF($E$265=0,0,IF(K266="Y",1,IF(K266="T",0,"Isi Dulu"))))</f>
        <v>Isi Sasaran</v>
      </c>
      <c r="M266" s="849"/>
      <c r="N266" s="852"/>
      <c r="O266" s="517"/>
      <c r="P266" s="517"/>
      <c r="Q266" s="517"/>
      <c r="R266" s="517"/>
    </row>
    <row r="267" spans="2:18" s="527" customFormat="1" ht="15.75">
      <c r="B267" s="837"/>
      <c r="C267" s="840"/>
      <c r="D267" s="858"/>
      <c r="E267" s="855"/>
      <c r="F267" s="549">
        <v>3</v>
      </c>
      <c r="G267" s="550"/>
      <c r="H267" s="598" t="str">
        <f t="shared" si="4"/>
        <v>Belum Diisi</v>
      </c>
      <c r="I267" s="592" t="s">
        <v>26</v>
      </c>
      <c r="J267" s="593" t="str">
        <f>IF($D$265="Y/T","Isi Sasaran",IF($E$265=0,0,IF(I267="Y",1,IF(I267="T",0,"Isi Dulu"))))</f>
        <v>Isi Sasaran</v>
      </c>
      <c r="K267" s="592" t="s">
        <v>26</v>
      </c>
      <c r="L267" s="593" t="str">
        <f>IF($D$265="Y/T","Isi Sasaran",IF($E$265=0,0,IF(K267="Y",1,IF(K267="T",0,"Isi Dulu"))))</f>
        <v>Isi Sasaran</v>
      </c>
      <c r="M267" s="849"/>
      <c r="N267" s="852"/>
      <c r="O267" s="517"/>
      <c r="P267" s="517"/>
      <c r="Q267" s="517"/>
      <c r="R267" s="517"/>
    </row>
    <row r="268" spans="2:18" s="527" customFormat="1" ht="15.75">
      <c r="B268" s="837"/>
      <c r="C268" s="840"/>
      <c r="D268" s="858"/>
      <c r="E268" s="855"/>
      <c r="F268" s="549">
        <v>4</v>
      </c>
      <c r="G268" s="550"/>
      <c r="H268" s="598" t="str">
        <f t="shared" si="4"/>
        <v>Belum Diisi</v>
      </c>
      <c r="I268" s="592" t="s">
        <v>26</v>
      </c>
      <c r="J268" s="593" t="str">
        <f>IF($D$265="Y/T","Isi Sasaran",IF($E$265=0,0,IF(I268="Y",1,IF(I268="T",0,"Isi Dulu"))))</f>
        <v>Isi Sasaran</v>
      </c>
      <c r="K268" s="592" t="s">
        <v>26</v>
      </c>
      <c r="L268" s="593" t="str">
        <f>IF($D$265="Y/T","Isi Sasaran",IF($E$265=0,0,IF(K268="Y",1,IF(K268="T",0,"Isi Dulu"))))</f>
        <v>Isi Sasaran</v>
      </c>
      <c r="M268" s="849"/>
      <c r="N268" s="852"/>
      <c r="O268" s="517"/>
      <c r="P268" s="517"/>
      <c r="Q268" s="517"/>
      <c r="R268" s="517"/>
    </row>
    <row r="269" spans="2:18" s="527" customFormat="1" ht="15.75">
      <c r="B269" s="838"/>
      <c r="C269" s="841"/>
      <c r="D269" s="859"/>
      <c r="E269" s="856"/>
      <c r="F269" s="569">
        <v>5</v>
      </c>
      <c r="G269" s="570"/>
      <c r="H269" s="599" t="str">
        <f t="shared" si="4"/>
        <v>Belum Diisi</v>
      </c>
      <c r="I269" s="595" t="s">
        <v>26</v>
      </c>
      <c r="J269" s="596" t="str">
        <f>IF($D$265="Y/T","Isi Sasaran",IF($E$265=0,0,IF(I269="Y",1,IF(I269="T",0,"Isi Dulu"))))</f>
        <v>Isi Sasaran</v>
      </c>
      <c r="K269" s="595" t="s">
        <v>26</v>
      </c>
      <c r="L269" s="596" t="str">
        <f>IF($D$265="Y/T","Isi Sasaran",IF($E$265=0,0,IF(K269="Y",1,IF(K269="T",0,"Isi Dulu"))))</f>
        <v>Isi Sasaran</v>
      </c>
      <c r="M269" s="850"/>
      <c r="N269" s="853"/>
      <c r="O269" s="517"/>
      <c r="P269" s="517"/>
      <c r="Q269" s="517"/>
      <c r="R269" s="517"/>
    </row>
    <row r="270" spans="2:18" s="527" customFormat="1" ht="15.75">
      <c r="B270" s="836">
        <v>13</v>
      </c>
      <c r="C270" s="839"/>
      <c r="D270" s="857" t="s">
        <v>26</v>
      </c>
      <c r="E270" s="854" t="str">
        <f>IF(D270="Y",1,IF(D270="T",0,IF(D270="Y/T","Belum diisi","Error")))</f>
        <v>Belum diisi</v>
      </c>
      <c r="F270" s="528">
        <v>1</v>
      </c>
      <c r="G270" s="529"/>
      <c r="H270" s="600" t="str">
        <f t="shared" si="4"/>
        <v>Belum Diisi</v>
      </c>
      <c r="I270" s="590" t="s">
        <v>26</v>
      </c>
      <c r="J270" s="591" t="str">
        <f>IF($D$270="Y/T","Isi Sasaran",IF($E$270=0,0,IF(I270="Y",1,IF(I270="T",0,"Isi Dulu"))))</f>
        <v>Isi Sasaran</v>
      </c>
      <c r="K270" s="590" t="s">
        <v>26</v>
      </c>
      <c r="L270" s="591" t="str">
        <f>IF($D$270="Y/T","Isi Sasaran",IF($E$270=0,0,IF(K270="Y",1,IF(K270="T",0,"Isi Dulu"))))</f>
        <v>Isi Sasaran</v>
      </c>
      <c r="M270" s="848" t="s">
        <v>26</v>
      </c>
      <c r="N270" s="851" t="str">
        <f>IF(M270="Y",1,IF(M270="T",0,IF(M270="Y/T","Belum diisi","Error")))</f>
        <v>Belum diisi</v>
      </c>
      <c r="O270" s="517"/>
      <c r="P270" s="517"/>
      <c r="Q270" s="517"/>
      <c r="R270" s="517"/>
    </row>
    <row r="271" spans="2:18" s="527" customFormat="1" ht="15.75">
      <c r="B271" s="837"/>
      <c r="C271" s="840"/>
      <c r="D271" s="858"/>
      <c r="E271" s="855"/>
      <c r="F271" s="549">
        <v>2</v>
      </c>
      <c r="G271" s="550"/>
      <c r="H271" s="598" t="str">
        <f t="shared" si="4"/>
        <v>Belum Diisi</v>
      </c>
      <c r="I271" s="592" t="s">
        <v>26</v>
      </c>
      <c r="J271" s="593" t="str">
        <f>IF($D$270="Y/T","Isi Sasaran",IF($E$270=0,0,IF(I271="Y",1,IF(I271="T",0,"Isi Dulu"))))</f>
        <v>Isi Sasaran</v>
      </c>
      <c r="K271" s="592" t="s">
        <v>26</v>
      </c>
      <c r="L271" s="593" t="str">
        <f>IF($D$270="Y/T","Isi Sasaran",IF($E$270=0,0,IF(K271="Y",1,IF(K271="T",0,"Isi Dulu"))))</f>
        <v>Isi Sasaran</v>
      </c>
      <c r="M271" s="849"/>
      <c r="N271" s="852"/>
      <c r="O271" s="517"/>
      <c r="P271" s="517"/>
      <c r="Q271" s="517"/>
      <c r="R271" s="517"/>
    </row>
    <row r="272" spans="2:18" s="527" customFormat="1" ht="15.75">
      <c r="B272" s="837"/>
      <c r="C272" s="840"/>
      <c r="D272" s="858"/>
      <c r="E272" s="855"/>
      <c r="F272" s="549">
        <v>3</v>
      </c>
      <c r="G272" s="550"/>
      <c r="H272" s="598" t="str">
        <f t="shared" si="4"/>
        <v>Belum Diisi</v>
      </c>
      <c r="I272" s="592" t="s">
        <v>26</v>
      </c>
      <c r="J272" s="593" t="str">
        <f>IF($D$270="Y/T","Isi Sasaran",IF($E$270=0,0,IF(I272="Y",1,IF(I272="T",0,"Isi Dulu"))))</f>
        <v>Isi Sasaran</v>
      </c>
      <c r="K272" s="592" t="s">
        <v>26</v>
      </c>
      <c r="L272" s="593" t="str">
        <f>IF($D$270="Y/T","Isi Sasaran",IF($E$270=0,0,IF(K272="Y",1,IF(K272="T",0,"Isi Dulu"))))</f>
        <v>Isi Sasaran</v>
      </c>
      <c r="M272" s="849"/>
      <c r="N272" s="852"/>
      <c r="O272" s="517"/>
      <c r="P272" s="517"/>
      <c r="Q272" s="517"/>
      <c r="R272" s="517"/>
    </row>
    <row r="273" spans="2:18" s="527" customFormat="1" ht="15.75">
      <c r="B273" s="837"/>
      <c r="C273" s="840"/>
      <c r="D273" s="858"/>
      <c r="E273" s="855"/>
      <c r="F273" s="549">
        <v>4</v>
      </c>
      <c r="G273" s="550"/>
      <c r="H273" s="598" t="str">
        <f t="shared" si="4"/>
        <v>Belum Diisi</v>
      </c>
      <c r="I273" s="592" t="s">
        <v>26</v>
      </c>
      <c r="J273" s="593" t="str">
        <f>IF($D$270="Y/T","Isi Sasaran",IF($E$270=0,0,IF(I273="Y",1,IF(I273="T",0,"Isi Dulu"))))</f>
        <v>Isi Sasaran</v>
      </c>
      <c r="K273" s="592" t="s">
        <v>26</v>
      </c>
      <c r="L273" s="593" t="str">
        <f>IF($D$270="Y/T","Isi Sasaran",IF($E$270=0,0,IF(K273="Y",1,IF(K273="T",0,"Isi Dulu"))))</f>
        <v>Isi Sasaran</v>
      </c>
      <c r="M273" s="849"/>
      <c r="N273" s="852"/>
      <c r="O273" s="517"/>
      <c r="P273" s="517"/>
      <c r="Q273" s="517"/>
      <c r="R273" s="517"/>
    </row>
    <row r="274" spans="2:18" s="527" customFormat="1" ht="15.75">
      <c r="B274" s="838"/>
      <c r="C274" s="841"/>
      <c r="D274" s="859"/>
      <c r="E274" s="856"/>
      <c r="F274" s="569">
        <v>5</v>
      </c>
      <c r="G274" s="570"/>
      <c r="H274" s="599" t="str">
        <f t="shared" si="4"/>
        <v>Belum Diisi</v>
      </c>
      <c r="I274" s="595" t="s">
        <v>26</v>
      </c>
      <c r="J274" s="596" t="str">
        <f>IF($D$270="Y/T","Isi Sasaran",IF($E$270=0,0,IF(I274="Y",1,IF(I274="T",0,"Isi Dulu"))))</f>
        <v>Isi Sasaran</v>
      </c>
      <c r="K274" s="595" t="s">
        <v>26</v>
      </c>
      <c r="L274" s="596" t="str">
        <f>IF($D$270="Y/T","Isi Sasaran",IF($E$270=0,0,IF(K274="Y",1,IF(K274="T",0,"Isi Dulu"))))</f>
        <v>Isi Sasaran</v>
      </c>
      <c r="M274" s="850"/>
      <c r="N274" s="853"/>
      <c r="O274" s="517"/>
      <c r="P274" s="517"/>
      <c r="Q274" s="517"/>
      <c r="R274" s="517"/>
    </row>
    <row r="275" spans="2:18" s="527" customFormat="1" ht="15.75">
      <c r="B275" s="836">
        <v>14</v>
      </c>
      <c r="C275" s="839"/>
      <c r="D275" s="857" t="s">
        <v>26</v>
      </c>
      <c r="E275" s="854" t="str">
        <f>IF(D275="Y",1,IF(D275="T",0,IF(D275="Y/T","Belum diisi","Error")))</f>
        <v>Belum diisi</v>
      </c>
      <c r="F275" s="528">
        <v>1</v>
      </c>
      <c r="G275" s="529"/>
      <c r="H275" s="600" t="str">
        <f t="shared" ref="H275:H309" si="5">IF(OR(J275="Isi Dulu",L275="Isi Dulu",J275="Isi Sasaran",L275="Isi Sasaran"),"Belum Diisi",IF(SUM(J275,L275)=2,1,IF(SUM(J275,L275)=1,0,IF(SUM(J275,L275)=0,0,"Error"))))</f>
        <v>Belum Diisi</v>
      </c>
      <c r="I275" s="590" t="s">
        <v>26</v>
      </c>
      <c r="J275" s="591" t="str">
        <f>IF($D$275="Y/T","Isi Sasaran",IF($E$275=0,0,IF(I275="Y",1,IF(I275="T",0,"Isi Dulu"))))</f>
        <v>Isi Sasaran</v>
      </c>
      <c r="K275" s="590" t="s">
        <v>26</v>
      </c>
      <c r="L275" s="591" t="str">
        <f>IF($D$275="Y/T","Isi Sasaran",IF($E$275=0,0,IF(K275="Y",1,IF(K275="T",0,"Isi Dulu"))))</f>
        <v>Isi Sasaran</v>
      </c>
      <c r="M275" s="848" t="s">
        <v>26</v>
      </c>
      <c r="N275" s="851" t="str">
        <f>IF(M275="Y",1,IF(M275="T",0,IF(M275="Y/T","Belum diisi","Error")))</f>
        <v>Belum diisi</v>
      </c>
      <c r="O275" s="517"/>
      <c r="P275" s="517"/>
      <c r="Q275" s="517"/>
      <c r="R275" s="517"/>
    </row>
    <row r="276" spans="2:18" s="527" customFormat="1" ht="15.75">
      <c r="B276" s="837"/>
      <c r="C276" s="840"/>
      <c r="D276" s="858"/>
      <c r="E276" s="855"/>
      <c r="F276" s="549">
        <v>2</v>
      </c>
      <c r="G276" s="550"/>
      <c r="H276" s="598" t="str">
        <f t="shared" si="5"/>
        <v>Belum Diisi</v>
      </c>
      <c r="I276" s="592" t="s">
        <v>26</v>
      </c>
      <c r="J276" s="593" t="str">
        <f>IF($D$275="Y/T","Isi Sasaran",IF($E$275=0,0,IF(I276="Y",1,IF(I276="T",0,"Isi Dulu"))))</f>
        <v>Isi Sasaran</v>
      </c>
      <c r="K276" s="592" t="s">
        <v>26</v>
      </c>
      <c r="L276" s="593" t="str">
        <f>IF($D$275="Y/T","Isi Sasaran",IF($E$275=0,0,IF(K276="Y",1,IF(K276="T",0,"Isi Dulu"))))</f>
        <v>Isi Sasaran</v>
      </c>
      <c r="M276" s="849"/>
      <c r="N276" s="852"/>
      <c r="O276" s="517"/>
      <c r="P276" s="517"/>
      <c r="Q276" s="517"/>
      <c r="R276" s="517"/>
    </row>
    <row r="277" spans="2:18" s="527" customFormat="1" ht="15.75">
      <c r="B277" s="837"/>
      <c r="C277" s="840"/>
      <c r="D277" s="858"/>
      <c r="E277" s="855"/>
      <c r="F277" s="549">
        <v>3</v>
      </c>
      <c r="G277" s="550"/>
      <c r="H277" s="598" t="str">
        <f t="shared" si="5"/>
        <v>Belum Diisi</v>
      </c>
      <c r="I277" s="592" t="s">
        <v>26</v>
      </c>
      <c r="J277" s="593" t="str">
        <f>IF($D$275="Y/T","Isi Sasaran",IF($E$275=0,0,IF(I277="Y",1,IF(I277="T",0,"Isi Dulu"))))</f>
        <v>Isi Sasaran</v>
      </c>
      <c r="K277" s="592" t="s">
        <v>26</v>
      </c>
      <c r="L277" s="593" t="str">
        <f>IF($D$275="Y/T","Isi Sasaran",IF($E$275=0,0,IF(K277="Y",1,IF(K277="T",0,"Isi Dulu"))))</f>
        <v>Isi Sasaran</v>
      </c>
      <c r="M277" s="849"/>
      <c r="N277" s="852"/>
      <c r="O277" s="517"/>
      <c r="P277" s="517"/>
      <c r="Q277" s="517"/>
      <c r="R277" s="517"/>
    </row>
    <row r="278" spans="2:18" s="527" customFormat="1" ht="15.75">
      <c r="B278" s="837"/>
      <c r="C278" s="840"/>
      <c r="D278" s="858"/>
      <c r="E278" s="855"/>
      <c r="F278" s="549">
        <v>4</v>
      </c>
      <c r="G278" s="550"/>
      <c r="H278" s="598" t="str">
        <f t="shared" si="5"/>
        <v>Belum Diisi</v>
      </c>
      <c r="I278" s="592" t="s">
        <v>26</v>
      </c>
      <c r="J278" s="593" t="str">
        <f>IF($D$275="Y/T","Isi Sasaran",IF($E$275=0,0,IF(I278="Y",1,IF(I278="T",0,"Isi Dulu"))))</f>
        <v>Isi Sasaran</v>
      </c>
      <c r="K278" s="592" t="s">
        <v>26</v>
      </c>
      <c r="L278" s="593" t="str">
        <f>IF($D$275="Y/T","Isi Sasaran",IF($E$275=0,0,IF(K278="Y",1,IF(K278="T",0,"Isi Dulu"))))</f>
        <v>Isi Sasaran</v>
      </c>
      <c r="M278" s="849"/>
      <c r="N278" s="852"/>
      <c r="O278" s="517"/>
      <c r="P278" s="517"/>
      <c r="Q278" s="517"/>
      <c r="R278" s="517"/>
    </row>
    <row r="279" spans="2:18" s="527" customFormat="1" ht="15.75">
      <c r="B279" s="838"/>
      <c r="C279" s="841"/>
      <c r="D279" s="859"/>
      <c r="E279" s="856"/>
      <c r="F279" s="569">
        <v>5</v>
      </c>
      <c r="G279" s="570"/>
      <c r="H279" s="599" t="str">
        <f t="shared" si="5"/>
        <v>Belum Diisi</v>
      </c>
      <c r="I279" s="595" t="s">
        <v>26</v>
      </c>
      <c r="J279" s="596" t="str">
        <f>IF($D$275="Y/T","Isi Sasaran",IF($E$275=0,0,IF(I279="Y",1,IF(I279="T",0,"Isi Dulu"))))</f>
        <v>Isi Sasaran</v>
      </c>
      <c r="K279" s="595" t="s">
        <v>26</v>
      </c>
      <c r="L279" s="596" t="str">
        <f>IF($D$275="Y/T","Isi Sasaran",IF($E$275=0,0,IF(K279="Y",1,IF(K279="T",0,"Isi Dulu"))))</f>
        <v>Isi Sasaran</v>
      </c>
      <c r="M279" s="850"/>
      <c r="N279" s="853"/>
      <c r="O279" s="517"/>
      <c r="P279" s="517"/>
      <c r="Q279" s="517"/>
      <c r="R279" s="517"/>
    </row>
    <row r="280" spans="2:18" s="527" customFormat="1" ht="15.75">
      <c r="B280" s="836">
        <v>15</v>
      </c>
      <c r="C280" s="839"/>
      <c r="D280" s="857" t="s">
        <v>26</v>
      </c>
      <c r="E280" s="854" t="str">
        <f>IF(D280="Y",1,IF(D280="T",0,IF(D280="Y/T","Belum diisi","Error")))</f>
        <v>Belum diisi</v>
      </c>
      <c r="F280" s="528">
        <v>1</v>
      </c>
      <c r="G280" s="529"/>
      <c r="H280" s="600" t="str">
        <f t="shared" si="5"/>
        <v>Belum Diisi</v>
      </c>
      <c r="I280" s="590" t="s">
        <v>26</v>
      </c>
      <c r="J280" s="591" t="str">
        <f>IF($D$280="Y/T","Isi Sasaran",IF($E$280=0,0,IF(I280="Y",1,IF(I280="T",0,"Isi Dulu"))))</f>
        <v>Isi Sasaran</v>
      </c>
      <c r="K280" s="590" t="s">
        <v>26</v>
      </c>
      <c r="L280" s="591" t="str">
        <f>IF($D$280="Y/T","Isi Sasaran",IF($E$280=0,0,IF(K280="Y",1,IF(K280="T",0,"Isi Dulu"))))</f>
        <v>Isi Sasaran</v>
      </c>
      <c r="M280" s="848" t="s">
        <v>26</v>
      </c>
      <c r="N280" s="851" t="str">
        <f>IF(M280="Y",1,IF(M280="T",0,IF(M280="Y/T","Belum diisi","Error")))</f>
        <v>Belum diisi</v>
      </c>
      <c r="O280" s="517"/>
      <c r="P280" s="517"/>
      <c r="Q280" s="517"/>
      <c r="R280" s="517"/>
    </row>
    <row r="281" spans="2:18" s="527" customFormat="1" ht="15.75">
      <c r="B281" s="837"/>
      <c r="C281" s="840"/>
      <c r="D281" s="858"/>
      <c r="E281" s="855"/>
      <c r="F281" s="549">
        <v>2</v>
      </c>
      <c r="G281" s="550"/>
      <c r="H281" s="598" t="str">
        <f t="shared" si="5"/>
        <v>Belum Diisi</v>
      </c>
      <c r="I281" s="592" t="s">
        <v>26</v>
      </c>
      <c r="J281" s="593" t="str">
        <f>IF($D$280="Y/T","Isi Sasaran",IF($E$280=0,0,IF(I281="Y",1,IF(I281="T",0,"Isi Dulu"))))</f>
        <v>Isi Sasaran</v>
      </c>
      <c r="K281" s="592" t="s">
        <v>26</v>
      </c>
      <c r="L281" s="593" t="str">
        <f>IF($D$280="Y/T","Isi Sasaran",IF($E$280=0,0,IF(K281="Y",1,IF(K281="T",0,"Isi Dulu"))))</f>
        <v>Isi Sasaran</v>
      </c>
      <c r="M281" s="849"/>
      <c r="N281" s="852"/>
      <c r="O281" s="517"/>
      <c r="P281" s="517"/>
      <c r="Q281" s="517"/>
      <c r="R281" s="517"/>
    </row>
    <row r="282" spans="2:18" s="527" customFormat="1" ht="15.75">
      <c r="B282" s="837"/>
      <c r="C282" s="840"/>
      <c r="D282" s="858"/>
      <c r="E282" s="855"/>
      <c r="F282" s="549">
        <v>3</v>
      </c>
      <c r="G282" s="550"/>
      <c r="H282" s="598" t="str">
        <f t="shared" si="5"/>
        <v>Belum Diisi</v>
      </c>
      <c r="I282" s="592" t="s">
        <v>26</v>
      </c>
      <c r="J282" s="593" t="str">
        <f>IF($D$280="Y/T","Isi Sasaran",IF($E$280=0,0,IF(I282="Y",1,IF(I282="T",0,"Isi Dulu"))))</f>
        <v>Isi Sasaran</v>
      </c>
      <c r="K282" s="592" t="s">
        <v>26</v>
      </c>
      <c r="L282" s="593" t="str">
        <f>IF($D$280="Y/T","Isi Sasaran",IF($E$280=0,0,IF(K282="Y",1,IF(K282="T",0,"Isi Dulu"))))</f>
        <v>Isi Sasaran</v>
      </c>
      <c r="M282" s="849"/>
      <c r="N282" s="852"/>
      <c r="O282" s="517"/>
      <c r="P282" s="517"/>
      <c r="Q282" s="517"/>
      <c r="R282" s="517"/>
    </row>
    <row r="283" spans="2:18" s="527" customFormat="1" ht="15.75">
      <c r="B283" s="837"/>
      <c r="C283" s="840"/>
      <c r="D283" s="858"/>
      <c r="E283" s="855"/>
      <c r="F283" s="549">
        <v>4</v>
      </c>
      <c r="G283" s="550"/>
      <c r="H283" s="598" t="str">
        <f t="shared" si="5"/>
        <v>Belum Diisi</v>
      </c>
      <c r="I283" s="592" t="s">
        <v>26</v>
      </c>
      <c r="J283" s="593" t="str">
        <f>IF($D$280="Y/T","Isi Sasaran",IF($E$280=0,0,IF(I283="Y",1,IF(I283="T",0,"Isi Dulu"))))</f>
        <v>Isi Sasaran</v>
      </c>
      <c r="K283" s="592" t="s">
        <v>26</v>
      </c>
      <c r="L283" s="593" t="str">
        <f>IF($D$280="Y/T","Isi Sasaran",IF($E$280=0,0,IF(K283="Y",1,IF(K283="T",0,"Isi Dulu"))))</f>
        <v>Isi Sasaran</v>
      </c>
      <c r="M283" s="849"/>
      <c r="N283" s="852"/>
      <c r="O283" s="517"/>
      <c r="P283" s="517"/>
      <c r="Q283" s="517"/>
      <c r="R283" s="517"/>
    </row>
    <row r="284" spans="2:18" s="527" customFormat="1" ht="15.75">
      <c r="B284" s="838"/>
      <c r="C284" s="841"/>
      <c r="D284" s="859"/>
      <c r="E284" s="856"/>
      <c r="F284" s="569">
        <v>5</v>
      </c>
      <c r="G284" s="570"/>
      <c r="H284" s="599" t="str">
        <f t="shared" si="5"/>
        <v>Belum Diisi</v>
      </c>
      <c r="I284" s="595" t="s">
        <v>26</v>
      </c>
      <c r="J284" s="596" t="str">
        <f>IF($D$280="Y/T","Isi Sasaran",IF($E$280=0,0,IF(I284="Y",1,IF(I284="T",0,"Isi Dulu"))))</f>
        <v>Isi Sasaran</v>
      </c>
      <c r="K284" s="595" t="s">
        <v>26</v>
      </c>
      <c r="L284" s="596" t="str">
        <f>IF($D$280="Y/T","Isi Sasaran",IF($E$280=0,0,IF(K284="Y",1,IF(K284="T",0,"Isi Dulu"))))</f>
        <v>Isi Sasaran</v>
      </c>
      <c r="M284" s="850"/>
      <c r="N284" s="853"/>
      <c r="O284" s="517"/>
      <c r="P284" s="517"/>
      <c r="Q284" s="517"/>
      <c r="R284" s="517"/>
    </row>
    <row r="285" spans="2:18" s="527" customFormat="1" ht="15.75">
      <c r="B285" s="836">
        <v>16</v>
      </c>
      <c r="C285" s="839"/>
      <c r="D285" s="857" t="s">
        <v>26</v>
      </c>
      <c r="E285" s="854" t="str">
        <f>IF(D285="Y",1,IF(D285="T",0,IF(D285="Y/T","Belum diisi","Error")))</f>
        <v>Belum diisi</v>
      </c>
      <c r="F285" s="528">
        <v>1</v>
      </c>
      <c r="G285" s="529"/>
      <c r="H285" s="600" t="str">
        <f t="shared" si="5"/>
        <v>Belum Diisi</v>
      </c>
      <c r="I285" s="590" t="s">
        <v>26</v>
      </c>
      <c r="J285" s="591" t="str">
        <f>IF($D$285="Y/T","Isi Sasaran",IF($E$285=0,0,IF(I285="Y",1,IF(I285="T",0,"Isi Dulu"))))</f>
        <v>Isi Sasaran</v>
      </c>
      <c r="K285" s="590" t="s">
        <v>26</v>
      </c>
      <c r="L285" s="591" t="str">
        <f>IF($D$285="Y/T","Isi Sasaran",IF($E$285=0,0,IF(K285="Y",1,IF(K285="T",0,"Isi Dulu"))))</f>
        <v>Isi Sasaran</v>
      </c>
      <c r="M285" s="848" t="s">
        <v>26</v>
      </c>
      <c r="N285" s="851" t="str">
        <f>IF(M285="Y",1,IF(M285="T",0,IF(M285="Y/T","Belum diisi","Error")))</f>
        <v>Belum diisi</v>
      </c>
      <c r="O285" s="517"/>
      <c r="P285" s="517"/>
      <c r="Q285" s="517"/>
      <c r="R285" s="517"/>
    </row>
    <row r="286" spans="2:18" s="527" customFormat="1" ht="15.75">
      <c r="B286" s="837"/>
      <c r="C286" s="840"/>
      <c r="D286" s="858"/>
      <c r="E286" s="855"/>
      <c r="F286" s="549">
        <v>2</v>
      </c>
      <c r="G286" s="550"/>
      <c r="H286" s="598" t="str">
        <f t="shared" si="5"/>
        <v>Belum Diisi</v>
      </c>
      <c r="I286" s="592" t="s">
        <v>26</v>
      </c>
      <c r="J286" s="593" t="str">
        <f>IF($D$285="Y/T","Isi Sasaran",IF($E$285=0,0,IF(I286="Y",1,IF(I286="T",0,"Isi Dulu"))))</f>
        <v>Isi Sasaran</v>
      </c>
      <c r="K286" s="592" t="s">
        <v>26</v>
      </c>
      <c r="L286" s="593" t="str">
        <f>IF($D$285="Y/T","Isi Sasaran",IF($E$285=0,0,IF(K286="Y",1,IF(K286="T",0,"Isi Dulu"))))</f>
        <v>Isi Sasaran</v>
      </c>
      <c r="M286" s="849"/>
      <c r="N286" s="852"/>
      <c r="O286" s="517"/>
      <c r="P286" s="517"/>
      <c r="Q286" s="517"/>
      <c r="R286" s="517"/>
    </row>
    <row r="287" spans="2:18" s="527" customFormat="1" ht="15.75">
      <c r="B287" s="837"/>
      <c r="C287" s="840"/>
      <c r="D287" s="858"/>
      <c r="E287" s="855"/>
      <c r="F287" s="549">
        <v>3</v>
      </c>
      <c r="G287" s="550"/>
      <c r="H287" s="598" t="str">
        <f t="shared" si="5"/>
        <v>Belum Diisi</v>
      </c>
      <c r="I287" s="592" t="s">
        <v>26</v>
      </c>
      <c r="J287" s="593" t="str">
        <f>IF($D$285="Y/T","Isi Sasaran",IF($E$285=0,0,IF(I287="Y",1,IF(I287="T",0,"Isi Dulu"))))</f>
        <v>Isi Sasaran</v>
      </c>
      <c r="K287" s="592" t="s">
        <v>26</v>
      </c>
      <c r="L287" s="593" t="str">
        <f>IF($D$285="Y/T","Isi Sasaran",IF($E$285=0,0,IF(K287="Y",1,IF(K287="T",0,"Isi Dulu"))))</f>
        <v>Isi Sasaran</v>
      </c>
      <c r="M287" s="849"/>
      <c r="N287" s="852"/>
      <c r="O287" s="517"/>
      <c r="P287" s="517"/>
      <c r="Q287" s="517"/>
      <c r="R287" s="517"/>
    </row>
    <row r="288" spans="2:18" s="527" customFormat="1" ht="15.75">
      <c r="B288" s="837"/>
      <c r="C288" s="840"/>
      <c r="D288" s="858"/>
      <c r="E288" s="855"/>
      <c r="F288" s="549">
        <v>4</v>
      </c>
      <c r="G288" s="550"/>
      <c r="H288" s="598" t="str">
        <f t="shared" si="5"/>
        <v>Belum Diisi</v>
      </c>
      <c r="I288" s="592" t="s">
        <v>26</v>
      </c>
      <c r="J288" s="593" t="str">
        <f>IF($D$285="Y/T","Isi Sasaran",IF($E$285=0,0,IF(I288="Y",1,IF(I288="T",0,"Isi Dulu"))))</f>
        <v>Isi Sasaran</v>
      </c>
      <c r="K288" s="592" t="s">
        <v>26</v>
      </c>
      <c r="L288" s="593" t="str">
        <f>IF($D$285="Y/T","Isi Sasaran",IF($E$285=0,0,IF(K288="Y",1,IF(K288="T",0,"Isi Dulu"))))</f>
        <v>Isi Sasaran</v>
      </c>
      <c r="M288" s="849"/>
      <c r="N288" s="852"/>
      <c r="O288" s="517"/>
      <c r="P288" s="517"/>
      <c r="Q288" s="517"/>
      <c r="R288" s="517"/>
    </row>
    <row r="289" spans="2:18" s="527" customFormat="1" ht="15.75">
      <c r="B289" s="838"/>
      <c r="C289" s="841"/>
      <c r="D289" s="859"/>
      <c r="E289" s="856"/>
      <c r="F289" s="569">
        <v>5</v>
      </c>
      <c r="G289" s="570"/>
      <c r="H289" s="599" t="str">
        <f t="shared" si="5"/>
        <v>Belum Diisi</v>
      </c>
      <c r="I289" s="595" t="s">
        <v>26</v>
      </c>
      <c r="J289" s="596" t="str">
        <f>IF($D$285="Y/T","Isi Sasaran",IF($E$285=0,0,IF(I289="Y",1,IF(I289="T",0,"Isi Dulu"))))</f>
        <v>Isi Sasaran</v>
      </c>
      <c r="K289" s="595" t="s">
        <v>26</v>
      </c>
      <c r="L289" s="596" t="str">
        <f>IF($D$285="Y/T","Isi Sasaran",IF($E$285=0,0,IF(K289="Y",1,IF(K289="T",0,"Isi Dulu"))))</f>
        <v>Isi Sasaran</v>
      </c>
      <c r="M289" s="850"/>
      <c r="N289" s="853"/>
      <c r="O289" s="517"/>
      <c r="P289" s="517"/>
      <c r="Q289" s="517"/>
      <c r="R289" s="517"/>
    </row>
    <row r="290" spans="2:18" s="527" customFormat="1" ht="15.75">
      <c r="B290" s="836">
        <v>17</v>
      </c>
      <c r="C290" s="839"/>
      <c r="D290" s="857" t="s">
        <v>26</v>
      </c>
      <c r="E290" s="854" t="str">
        <f>IF(D290="Y",1,IF(D290="T",0,IF(D290="Y/T","Belum diisi","Error")))</f>
        <v>Belum diisi</v>
      </c>
      <c r="F290" s="528">
        <v>1</v>
      </c>
      <c r="G290" s="529"/>
      <c r="H290" s="600" t="str">
        <f t="shared" si="5"/>
        <v>Belum Diisi</v>
      </c>
      <c r="I290" s="590" t="s">
        <v>26</v>
      </c>
      <c r="J290" s="591" t="str">
        <f>IF($D$290="Y/T","Isi Sasaran",IF($E$290=0,0,IF(I290="Y",1,IF(I290="T",0,"Isi Dulu"))))</f>
        <v>Isi Sasaran</v>
      </c>
      <c r="K290" s="590" t="s">
        <v>26</v>
      </c>
      <c r="L290" s="591" t="str">
        <f>IF($D$290="Y/T","Isi Sasaran",IF($E$290=0,0,IF(K290="Y",1,IF(K290="T",0,"Isi Dulu"))))</f>
        <v>Isi Sasaran</v>
      </c>
      <c r="M290" s="848" t="s">
        <v>26</v>
      </c>
      <c r="N290" s="851" t="str">
        <f>IF(M290="Y",1,IF(M290="T",0,IF(M290="Y/T","Belum diisi","Error")))</f>
        <v>Belum diisi</v>
      </c>
      <c r="O290" s="517"/>
      <c r="P290" s="517"/>
      <c r="Q290" s="517"/>
      <c r="R290" s="517"/>
    </row>
    <row r="291" spans="2:18" s="527" customFormat="1" ht="15.75">
      <c r="B291" s="837"/>
      <c r="C291" s="840"/>
      <c r="D291" s="858"/>
      <c r="E291" s="855"/>
      <c r="F291" s="549">
        <v>2</v>
      </c>
      <c r="G291" s="550"/>
      <c r="H291" s="598" t="str">
        <f t="shared" si="5"/>
        <v>Belum Diisi</v>
      </c>
      <c r="I291" s="592" t="s">
        <v>26</v>
      </c>
      <c r="J291" s="593" t="str">
        <f>IF($D$290="Y/T","Isi Sasaran",IF($E$290=0,0,IF(I291="Y",1,IF(I291="T",0,"Isi Dulu"))))</f>
        <v>Isi Sasaran</v>
      </c>
      <c r="K291" s="592" t="s">
        <v>26</v>
      </c>
      <c r="L291" s="593" t="str">
        <f>IF($D$290="Y/T","Isi Sasaran",IF($E$290=0,0,IF(K291="Y",1,IF(K291="T",0,"Isi Dulu"))))</f>
        <v>Isi Sasaran</v>
      </c>
      <c r="M291" s="849"/>
      <c r="N291" s="852"/>
      <c r="O291" s="517"/>
      <c r="P291" s="517"/>
      <c r="Q291" s="517"/>
      <c r="R291" s="517"/>
    </row>
    <row r="292" spans="2:18" s="527" customFormat="1" ht="15.75">
      <c r="B292" s="837"/>
      <c r="C292" s="840"/>
      <c r="D292" s="858"/>
      <c r="E292" s="855"/>
      <c r="F292" s="549">
        <v>3</v>
      </c>
      <c r="G292" s="550"/>
      <c r="H292" s="598" t="str">
        <f t="shared" si="5"/>
        <v>Belum Diisi</v>
      </c>
      <c r="I292" s="592" t="s">
        <v>26</v>
      </c>
      <c r="J292" s="593" t="str">
        <f>IF($D$290="Y/T","Isi Sasaran",IF($E$290=0,0,IF(I292="Y",1,IF(I292="T",0,"Isi Dulu"))))</f>
        <v>Isi Sasaran</v>
      </c>
      <c r="K292" s="592" t="s">
        <v>26</v>
      </c>
      <c r="L292" s="593" t="str">
        <f>IF($D$290="Y/T","Isi Sasaran",IF($E$290=0,0,IF(K292="Y",1,IF(K292="T",0,"Isi Dulu"))))</f>
        <v>Isi Sasaran</v>
      </c>
      <c r="M292" s="849"/>
      <c r="N292" s="852"/>
      <c r="O292" s="517"/>
      <c r="P292" s="517"/>
      <c r="Q292" s="517"/>
      <c r="R292" s="517"/>
    </row>
    <row r="293" spans="2:18" s="527" customFormat="1" ht="15.75">
      <c r="B293" s="837"/>
      <c r="C293" s="840"/>
      <c r="D293" s="858"/>
      <c r="E293" s="855"/>
      <c r="F293" s="549">
        <v>4</v>
      </c>
      <c r="G293" s="550"/>
      <c r="H293" s="598" t="str">
        <f t="shared" si="5"/>
        <v>Belum Diisi</v>
      </c>
      <c r="I293" s="592" t="s">
        <v>26</v>
      </c>
      <c r="J293" s="593" t="str">
        <f>IF($D$290="Y/T","Isi Sasaran",IF($E$290=0,0,IF(I293="Y",1,IF(I293="T",0,"Isi Dulu"))))</f>
        <v>Isi Sasaran</v>
      </c>
      <c r="K293" s="592" t="s">
        <v>26</v>
      </c>
      <c r="L293" s="593" t="str">
        <f>IF($D$290="Y/T","Isi Sasaran",IF($E$290=0,0,IF(K293="Y",1,IF(K293="T",0,"Isi Dulu"))))</f>
        <v>Isi Sasaran</v>
      </c>
      <c r="M293" s="849"/>
      <c r="N293" s="852"/>
      <c r="O293" s="517"/>
      <c r="P293" s="517"/>
      <c r="Q293" s="517"/>
      <c r="R293" s="517"/>
    </row>
    <row r="294" spans="2:18" s="527" customFormat="1" ht="15.75">
      <c r="B294" s="838"/>
      <c r="C294" s="841"/>
      <c r="D294" s="859"/>
      <c r="E294" s="856"/>
      <c r="F294" s="569">
        <v>5</v>
      </c>
      <c r="G294" s="570"/>
      <c r="H294" s="599" t="str">
        <f t="shared" si="5"/>
        <v>Belum Diisi</v>
      </c>
      <c r="I294" s="595" t="s">
        <v>26</v>
      </c>
      <c r="J294" s="596" t="str">
        <f>IF($D$290="Y/T","Isi Sasaran",IF($E$290=0,0,IF(I294="Y",1,IF(I294="T",0,"Isi Dulu"))))</f>
        <v>Isi Sasaran</v>
      </c>
      <c r="K294" s="595" t="s">
        <v>26</v>
      </c>
      <c r="L294" s="596" t="str">
        <f>IF($D$290="Y/T","Isi Sasaran",IF($E$290=0,0,IF(K294="Y",1,IF(K294="T",0,"Isi Dulu"))))</f>
        <v>Isi Sasaran</v>
      </c>
      <c r="M294" s="850"/>
      <c r="N294" s="853"/>
      <c r="O294" s="517"/>
      <c r="P294" s="517"/>
      <c r="Q294" s="517"/>
      <c r="R294" s="517"/>
    </row>
    <row r="295" spans="2:18" s="527" customFormat="1" ht="15.75">
      <c r="B295" s="836">
        <v>18</v>
      </c>
      <c r="C295" s="839"/>
      <c r="D295" s="857" t="s">
        <v>26</v>
      </c>
      <c r="E295" s="854" t="str">
        <f>IF(D295="Y",1,IF(D295="T",0,IF(D295="Y/T","Belum diisi","Error")))</f>
        <v>Belum diisi</v>
      </c>
      <c r="F295" s="528">
        <v>1</v>
      </c>
      <c r="G295" s="529"/>
      <c r="H295" s="600" t="str">
        <f t="shared" si="5"/>
        <v>Belum Diisi</v>
      </c>
      <c r="I295" s="590" t="s">
        <v>26</v>
      </c>
      <c r="J295" s="591" t="str">
        <f>IF($D$295="Y/T","Isi Sasaran",IF($E$295=0,0,IF(I295="Y",1,IF(I295="T",0,"Isi Dulu"))))</f>
        <v>Isi Sasaran</v>
      </c>
      <c r="K295" s="590" t="s">
        <v>26</v>
      </c>
      <c r="L295" s="591" t="str">
        <f>IF($D$295="Y/T","Isi Sasaran",IF($E$295=0,0,IF(K295="Y",1,IF(K295="T",0,"Isi Dulu"))))</f>
        <v>Isi Sasaran</v>
      </c>
      <c r="M295" s="848" t="s">
        <v>26</v>
      </c>
      <c r="N295" s="851" t="str">
        <f>IF(M295="Y",1,IF(M295="T",0,IF(M295="Y/T","Belum diisi","Error")))</f>
        <v>Belum diisi</v>
      </c>
      <c r="O295" s="517"/>
      <c r="P295" s="517"/>
      <c r="Q295" s="517"/>
      <c r="R295" s="517"/>
    </row>
    <row r="296" spans="2:18" s="527" customFormat="1" ht="15.75">
      <c r="B296" s="837"/>
      <c r="C296" s="840"/>
      <c r="D296" s="858"/>
      <c r="E296" s="855"/>
      <c r="F296" s="549">
        <v>2</v>
      </c>
      <c r="G296" s="550"/>
      <c r="H296" s="598" t="str">
        <f t="shared" si="5"/>
        <v>Belum Diisi</v>
      </c>
      <c r="I296" s="592" t="s">
        <v>26</v>
      </c>
      <c r="J296" s="593" t="str">
        <f>IF($D$295="Y/T","Isi Sasaran",IF($E$295=0,0,IF(I296="Y",1,IF(I296="T",0,"Isi Dulu"))))</f>
        <v>Isi Sasaran</v>
      </c>
      <c r="K296" s="592" t="s">
        <v>26</v>
      </c>
      <c r="L296" s="593" t="str">
        <f>IF($D$295="Y/T","Isi Sasaran",IF($E$295=0,0,IF(K296="Y",1,IF(K296="T",0,"Isi Dulu"))))</f>
        <v>Isi Sasaran</v>
      </c>
      <c r="M296" s="849"/>
      <c r="N296" s="852"/>
      <c r="O296" s="517"/>
      <c r="P296" s="517"/>
      <c r="Q296" s="517"/>
      <c r="R296" s="517"/>
    </row>
    <row r="297" spans="2:18" s="527" customFormat="1" ht="15.75">
      <c r="B297" s="837"/>
      <c r="C297" s="840"/>
      <c r="D297" s="858"/>
      <c r="E297" s="855"/>
      <c r="F297" s="549">
        <v>3</v>
      </c>
      <c r="G297" s="550"/>
      <c r="H297" s="598" t="str">
        <f t="shared" si="5"/>
        <v>Belum Diisi</v>
      </c>
      <c r="I297" s="592" t="s">
        <v>26</v>
      </c>
      <c r="J297" s="593" t="str">
        <f>IF($D$295="Y/T","Isi Sasaran",IF($E$295=0,0,IF(I297="Y",1,IF(I297="T",0,"Isi Dulu"))))</f>
        <v>Isi Sasaran</v>
      </c>
      <c r="K297" s="592" t="s">
        <v>26</v>
      </c>
      <c r="L297" s="593" t="str">
        <f>IF($D$295="Y/T","Isi Sasaran",IF($E$295=0,0,IF(K297="Y",1,IF(K297="T",0,"Isi Dulu"))))</f>
        <v>Isi Sasaran</v>
      </c>
      <c r="M297" s="849"/>
      <c r="N297" s="852"/>
      <c r="O297" s="517"/>
      <c r="P297" s="517"/>
      <c r="Q297" s="517"/>
      <c r="R297" s="517"/>
    </row>
    <row r="298" spans="2:18" s="527" customFormat="1" ht="15.75">
      <c r="B298" s="837"/>
      <c r="C298" s="840"/>
      <c r="D298" s="858"/>
      <c r="E298" s="855"/>
      <c r="F298" s="549">
        <v>4</v>
      </c>
      <c r="G298" s="550"/>
      <c r="H298" s="598" t="str">
        <f t="shared" si="5"/>
        <v>Belum Diisi</v>
      </c>
      <c r="I298" s="592" t="s">
        <v>26</v>
      </c>
      <c r="J298" s="593" t="str">
        <f>IF($D$295="Y/T","Isi Sasaran",IF($E$295=0,0,IF(I298="Y",1,IF(I298="T",0,"Isi Dulu"))))</f>
        <v>Isi Sasaran</v>
      </c>
      <c r="K298" s="592" t="s">
        <v>26</v>
      </c>
      <c r="L298" s="593" t="str">
        <f>IF($D$295="Y/T","Isi Sasaran",IF($E$295=0,0,IF(K298="Y",1,IF(K298="T",0,"Isi Dulu"))))</f>
        <v>Isi Sasaran</v>
      </c>
      <c r="M298" s="849"/>
      <c r="N298" s="852"/>
      <c r="O298" s="517"/>
      <c r="P298" s="517"/>
      <c r="Q298" s="517"/>
      <c r="R298" s="517"/>
    </row>
    <row r="299" spans="2:18" s="527" customFormat="1" ht="15.75">
      <c r="B299" s="838"/>
      <c r="C299" s="841"/>
      <c r="D299" s="859"/>
      <c r="E299" s="856"/>
      <c r="F299" s="569">
        <v>5</v>
      </c>
      <c r="G299" s="570"/>
      <c r="H299" s="599" t="str">
        <f t="shared" si="5"/>
        <v>Belum Diisi</v>
      </c>
      <c r="I299" s="595" t="s">
        <v>26</v>
      </c>
      <c r="J299" s="596" t="str">
        <f>IF($D$295="Y/T","Isi Sasaran",IF($E$295=0,0,IF(I299="Y",1,IF(I299="T",0,"Isi Dulu"))))</f>
        <v>Isi Sasaran</v>
      </c>
      <c r="K299" s="595" t="s">
        <v>26</v>
      </c>
      <c r="L299" s="596" t="str">
        <f>IF($D$295="Y/T","Isi Sasaran",IF($E$295=0,0,IF(K299="Y",1,IF(K299="T",0,"Isi Dulu"))))</f>
        <v>Isi Sasaran</v>
      </c>
      <c r="M299" s="850"/>
      <c r="N299" s="853"/>
      <c r="O299" s="517"/>
      <c r="P299" s="517"/>
      <c r="Q299" s="517"/>
      <c r="R299" s="517"/>
    </row>
    <row r="300" spans="2:18" s="527" customFormat="1" ht="15.75">
      <c r="B300" s="836">
        <v>19</v>
      </c>
      <c r="C300" s="839"/>
      <c r="D300" s="857" t="s">
        <v>26</v>
      </c>
      <c r="E300" s="854" t="str">
        <f>IF(D300="Y",1,IF(D300="T",0,IF(D300="Y/T","Belum diisi","Error")))</f>
        <v>Belum diisi</v>
      </c>
      <c r="F300" s="528">
        <v>1</v>
      </c>
      <c r="G300" s="529"/>
      <c r="H300" s="600" t="str">
        <f t="shared" si="5"/>
        <v>Belum Diisi</v>
      </c>
      <c r="I300" s="590" t="s">
        <v>26</v>
      </c>
      <c r="J300" s="591" t="str">
        <f>IF($D$300="Y/T","Isi Sasaran",IF($E$300=0,0,IF(I300="Y",1,IF(I300="T",0,"Isi Dulu"))))</f>
        <v>Isi Sasaran</v>
      </c>
      <c r="K300" s="590" t="s">
        <v>26</v>
      </c>
      <c r="L300" s="591" t="str">
        <f>IF($D$300="Y/T","Isi Sasaran",IF($E$300=0,0,IF(K300="Y",1,IF(K300="T",0,"Isi Dulu"))))</f>
        <v>Isi Sasaran</v>
      </c>
      <c r="M300" s="848" t="s">
        <v>26</v>
      </c>
      <c r="N300" s="851" t="str">
        <f>IF(M300="Y",1,IF(M300="T",0,IF(M300="Y/T","Belum diisi","Error")))</f>
        <v>Belum diisi</v>
      </c>
      <c r="O300" s="517"/>
      <c r="P300" s="517"/>
      <c r="Q300" s="517"/>
      <c r="R300" s="517"/>
    </row>
    <row r="301" spans="2:18" s="527" customFormat="1" ht="15.75">
      <c r="B301" s="837"/>
      <c r="C301" s="840"/>
      <c r="D301" s="858"/>
      <c r="E301" s="855"/>
      <c r="F301" s="549">
        <v>2</v>
      </c>
      <c r="G301" s="550"/>
      <c r="H301" s="598" t="str">
        <f t="shared" si="5"/>
        <v>Belum Diisi</v>
      </c>
      <c r="I301" s="592" t="s">
        <v>26</v>
      </c>
      <c r="J301" s="593" t="str">
        <f>IF($D$300="Y/T","Isi Sasaran",IF($E$300=0,0,IF(I301="Y",1,IF(I301="T",0,"Isi Dulu"))))</f>
        <v>Isi Sasaran</v>
      </c>
      <c r="K301" s="592" t="s">
        <v>26</v>
      </c>
      <c r="L301" s="593" t="str">
        <f>IF($D$300="Y/T","Isi Sasaran",IF($E$300=0,0,IF(K301="Y",1,IF(K301="T",0,"Isi Dulu"))))</f>
        <v>Isi Sasaran</v>
      </c>
      <c r="M301" s="849"/>
      <c r="N301" s="852"/>
      <c r="O301" s="517"/>
      <c r="P301" s="517"/>
      <c r="Q301" s="517"/>
      <c r="R301" s="517"/>
    </row>
    <row r="302" spans="2:18" s="527" customFormat="1" ht="15.75">
      <c r="B302" s="837"/>
      <c r="C302" s="840"/>
      <c r="D302" s="858"/>
      <c r="E302" s="855"/>
      <c r="F302" s="549">
        <v>3</v>
      </c>
      <c r="G302" s="550"/>
      <c r="H302" s="598" t="str">
        <f t="shared" si="5"/>
        <v>Belum Diisi</v>
      </c>
      <c r="I302" s="592" t="s">
        <v>26</v>
      </c>
      <c r="J302" s="593" t="str">
        <f>IF($D$300="Y/T","Isi Sasaran",IF($E$300=0,0,IF(I302="Y",1,IF(I302="T",0,"Isi Dulu"))))</f>
        <v>Isi Sasaran</v>
      </c>
      <c r="K302" s="592" t="s">
        <v>26</v>
      </c>
      <c r="L302" s="593" t="str">
        <f>IF($D$300="Y/T","Isi Sasaran",IF($E$300=0,0,IF(K302="Y",1,IF(K302="T",0,"Isi Dulu"))))</f>
        <v>Isi Sasaran</v>
      </c>
      <c r="M302" s="849"/>
      <c r="N302" s="852"/>
      <c r="O302" s="517"/>
      <c r="P302" s="517"/>
      <c r="Q302" s="517"/>
      <c r="R302" s="517"/>
    </row>
    <row r="303" spans="2:18" s="527" customFormat="1" ht="15.75">
      <c r="B303" s="837"/>
      <c r="C303" s="840"/>
      <c r="D303" s="858"/>
      <c r="E303" s="855"/>
      <c r="F303" s="549">
        <v>4</v>
      </c>
      <c r="G303" s="550"/>
      <c r="H303" s="598" t="str">
        <f t="shared" si="5"/>
        <v>Belum Diisi</v>
      </c>
      <c r="I303" s="592" t="s">
        <v>26</v>
      </c>
      <c r="J303" s="593" t="str">
        <f>IF($D$300="Y/T","Isi Sasaran",IF($E$300=0,0,IF(I303="Y",1,IF(I303="T",0,"Isi Dulu"))))</f>
        <v>Isi Sasaran</v>
      </c>
      <c r="K303" s="592" t="s">
        <v>26</v>
      </c>
      <c r="L303" s="593" t="str">
        <f>IF($D$300="Y/T","Isi Sasaran",IF($E$300=0,0,IF(K303="Y",1,IF(K303="T",0,"Isi Dulu"))))</f>
        <v>Isi Sasaran</v>
      </c>
      <c r="M303" s="849"/>
      <c r="N303" s="852"/>
      <c r="O303" s="517"/>
      <c r="P303" s="517"/>
      <c r="Q303" s="517"/>
      <c r="R303" s="517"/>
    </row>
    <row r="304" spans="2:18" s="527" customFormat="1" ht="15.75">
      <c r="B304" s="838"/>
      <c r="C304" s="841"/>
      <c r="D304" s="859"/>
      <c r="E304" s="856"/>
      <c r="F304" s="569">
        <v>5</v>
      </c>
      <c r="G304" s="570"/>
      <c r="H304" s="599" t="str">
        <f t="shared" si="5"/>
        <v>Belum Diisi</v>
      </c>
      <c r="I304" s="595" t="s">
        <v>26</v>
      </c>
      <c r="J304" s="596" t="str">
        <f>IF($D$300="Y/T","Isi Sasaran",IF($E$300=0,0,IF(I304="Y",1,IF(I304="T",0,"Isi Dulu"))))</f>
        <v>Isi Sasaran</v>
      </c>
      <c r="K304" s="595" t="s">
        <v>26</v>
      </c>
      <c r="L304" s="596" t="str">
        <f>IF($D$300="Y/T","Isi Sasaran",IF($E$300=0,0,IF(K304="Y",1,IF(K304="T",0,"Isi Dulu"))))</f>
        <v>Isi Sasaran</v>
      </c>
      <c r="M304" s="850"/>
      <c r="N304" s="853"/>
      <c r="O304" s="517"/>
      <c r="P304" s="517"/>
      <c r="Q304" s="517"/>
      <c r="R304" s="517"/>
    </row>
    <row r="305" spans="2:18" s="527" customFormat="1" ht="15.75">
      <c r="B305" s="836">
        <v>20</v>
      </c>
      <c r="C305" s="839"/>
      <c r="D305" s="857" t="s">
        <v>26</v>
      </c>
      <c r="E305" s="854" t="str">
        <f>IF(D305="Y",1,IF(D305="T",0,IF(D305="Y/T","Belum diisi","Error")))</f>
        <v>Belum diisi</v>
      </c>
      <c r="F305" s="528">
        <v>1</v>
      </c>
      <c r="G305" s="529"/>
      <c r="H305" s="600" t="str">
        <f t="shared" si="5"/>
        <v>Belum Diisi</v>
      </c>
      <c r="I305" s="590" t="s">
        <v>26</v>
      </c>
      <c r="J305" s="591" t="str">
        <f>IF($D$305="Y/T","Isi Sasaran",IF($E$305=0,0,IF(I305="Y",1,IF(I305="T",0,"Isi Dulu"))))</f>
        <v>Isi Sasaran</v>
      </c>
      <c r="K305" s="590" t="s">
        <v>26</v>
      </c>
      <c r="L305" s="591" t="str">
        <f>IF($D$305="Y/T","Isi Sasaran",IF($E$305=0,0,IF(K305="Y",1,IF(K305="T",0,"Isi Dulu"))))</f>
        <v>Isi Sasaran</v>
      </c>
      <c r="M305" s="848" t="s">
        <v>26</v>
      </c>
      <c r="N305" s="851" t="str">
        <f>IF(M305="Y",1,IF(M305="T",0,IF(M305="Y/T","Belum diisi","Error")))</f>
        <v>Belum diisi</v>
      </c>
      <c r="O305" s="517"/>
      <c r="P305" s="517"/>
      <c r="Q305" s="517"/>
      <c r="R305" s="517"/>
    </row>
    <row r="306" spans="2:18" s="527" customFormat="1" ht="15.75">
      <c r="B306" s="837"/>
      <c r="C306" s="840"/>
      <c r="D306" s="858"/>
      <c r="E306" s="855"/>
      <c r="F306" s="549">
        <v>2</v>
      </c>
      <c r="G306" s="550"/>
      <c r="H306" s="598" t="str">
        <f t="shared" si="5"/>
        <v>Belum Diisi</v>
      </c>
      <c r="I306" s="592" t="s">
        <v>26</v>
      </c>
      <c r="J306" s="593" t="str">
        <f>IF($D$305="Y/T","Isi Sasaran",IF($E$305=0,0,IF(I306="Y",1,IF(I306="T",0,"Isi Dulu"))))</f>
        <v>Isi Sasaran</v>
      </c>
      <c r="K306" s="592" t="s">
        <v>26</v>
      </c>
      <c r="L306" s="593" t="str">
        <f>IF($D$305="Y/T","Isi Sasaran",IF($E$305=0,0,IF(K306="Y",1,IF(K306="T",0,"Isi Dulu"))))</f>
        <v>Isi Sasaran</v>
      </c>
      <c r="M306" s="849"/>
      <c r="N306" s="852"/>
      <c r="O306" s="517"/>
      <c r="P306" s="517"/>
      <c r="Q306" s="517"/>
      <c r="R306" s="517"/>
    </row>
    <row r="307" spans="2:18" s="527" customFormat="1" ht="15.75">
      <c r="B307" s="837"/>
      <c r="C307" s="840"/>
      <c r="D307" s="858"/>
      <c r="E307" s="855"/>
      <c r="F307" s="549">
        <v>3</v>
      </c>
      <c r="G307" s="550"/>
      <c r="H307" s="598" t="str">
        <f t="shared" si="5"/>
        <v>Belum Diisi</v>
      </c>
      <c r="I307" s="592" t="s">
        <v>26</v>
      </c>
      <c r="J307" s="593" t="str">
        <f>IF($D$305="Y/T","Isi Sasaran",IF($E$305=0,0,IF(I307="Y",1,IF(I307="T",0,"Isi Dulu"))))</f>
        <v>Isi Sasaran</v>
      </c>
      <c r="K307" s="592" t="s">
        <v>26</v>
      </c>
      <c r="L307" s="593" t="str">
        <f>IF($D$305="Y/T","Isi Sasaran",IF($E$305=0,0,IF(K307="Y",1,IF(K307="T",0,"Isi Dulu"))))</f>
        <v>Isi Sasaran</v>
      </c>
      <c r="M307" s="849"/>
      <c r="N307" s="852"/>
      <c r="O307" s="517"/>
      <c r="P307" s="517"/>
      <c r="Q307" s="517"/>
      <c r="R307" s="517"/>
    </row>
    <row r="308" spans="2:18" s="527" customFormat="1" ht="15.75">
      <c r="B308" s="837"/>
      <c r="C308" s="840"/>
      <c r="D308" s="858"/>
      <c r="E308" s="855"/>
      <c r="F308" s="549">
        <v>4</v>
      </c>
      <c r="G308" s="550"/>
      <c r="H308" s="598" t="str">
        <f t="shared" si="5"/>
        <v>Belum Diisi</v>
      </c>
      <c r="I308" s="592" t="s">
        <v>26</v>
      </c>
      <c r="J308" s="593" t="str">
        <f>IF($D$305="Y/T","Isi Sasaran",IF($E$305=0,0,IF(I308="Y",1,IF(I308="T",0,"Isi Dulu"))))</f>
        <v>Isi Sasaran</v>
      </c>
      <c r="K308" s="592" t="s">
        <v>26</v>
      </c>
      <c r="L308" s="593" t="str">
        <f>IF($D$305="Y/T","Isi Sasaran",IF($E$305=0,0,IF(K308="Y",1,IF(K308="T",0,"Isi Dulu"))))</f>
        <v>Isi Sasaran</v>
      </c>
      <c r="M308" s="849"/>
      <c r="N308" s="852"/>
      <c r="O308" s="517"/>
      <c r="P308" s="517"/>
      <c r="Q308" s="517"/>
      <c r="R308" s="517"/>
    </row>
    <row r="309" spans="2:18" s="527" customFormat="1" ht="15.75">
      <c r="B309" s="838"/>
      <c r="C309" s="841"/>
      <c r="D309" s="859"/>
      <c r="E309" s="856"/>
      <c r="F309" s="569">
        <v>5</v>
      </c>
      <c r="G309" s="570"/>
      <c r="H309" s="599" t="str">
        <f t="shared" si="5"/>
        <v>Belum Diisi</v>
      </c>
      <c r="I309" s="595" t="s">
        <v>26</v>
      </c>
      <c r="J309" s="596" t="str">
        <f>IF($D$305="Y/T","Isi Sasaran",IF($E$305=0,0,IF(I309="Y",1,IF(I309="T",0,"Isi Dulu"))))</f>
        <v>Isi Sasaran</v>
      </c>
      <c r="K309" s="595" t="s">
        <v>26</v>
      </c>
      <c r="L309" s="596" t="str">
        <f>IF($D$305="Y/T","Isi Sasaran",IF($E$305=0,0,IF(K309="Y",1,IF(K309="T",0,"Isi Dulu"))))</f>
        <v>Isi Sasaran</v>
      </c>
      <c r="M309" s="850"/>
      <c r="N309" s="853"/>
      <c r="O309" s="517"/>
      <c r="P309" s="517"/>
      <c r="Q309" s="517"/>
      <c r="R309" s="517"/>
    </row>
    <row r="310" spans="2:18" ht="15.75">
      <c r="B310" s="580"/>
      <c r="C310" s="581"/>
      <c r="D310" s="582"/>
      <c r="E310" s="602" t="e">
        <f>AVERAGE(E210:E309)</f>
        <v>#DIV/0!</v>
      </c>
      <c r="F310" s="583"/>
      <c r="G310" s="583"/>
      <c r="H310" s="602" t="e">
        <f>(IF($D210="Y/T",0,AVERAGE(H210:H214))+IF($D215="Y/T",0,AVERAGE(H215:H219))+IF($D220="Y/T",0,AVERAGE(H220:H224))+IF($D225="Y/T",0,AVERAGE(H225:H229))+IF($D230="Y/T",0,AVERAGE(H230:H234))+IF($D235="Y/T",0,AVERAGE(H235:H239))+IF($D240="Y/T",0,AVERAGE(H240:H244))+IF($D245="Y/T",0,AVERAGE(H245:H249))+IF($D250="Y/T",0,AVERAGE(H250:H254))+IF($D255="Y/T",0,AVERAGE(H255:H259))+IF($D260="Y/T",0,AVERAGE(H260:H264))+IF($D265="Y/T",0,AVERAGE(H265:H269))+IF($D270="Y/T",0,AVERAGE(H270:H274))+IF($D275="Y/T",0,AVERAGE(H275:H279))+IF($D280="Y/T",0,AVERAGE(H280:H284))+IF($D285="Y/T",0,AVERAGE(H285:H289))+IF($D290="Y/T",0,AVERAGE(H290:H294))+IF($D295="Y/T",0,AVERAGE(H295:H299))+IF($D300="Y/T",0,AVERAGE(H300:H304))+IF($D305="Y/T",0,AVERAGE(H305:H309)))/(COUNTIF($D210:$D309,"Y")+COUNTIF($D210:$D309,"T"))</f>
        <v>#DIV/0!</v>
      </c>
      <c r="I310" s="582"/>
      <c r="J310" s="602" t="e">
        <f>(IF($D210="Y/T",0,AVERAGE(J210:J214))+IF($D215="Y/T",0,AVERAGE(J215:J219))+IF($D220="Y/T",0,AVERAGE(J220:J224))+IF($D225="Y/T",0,AVERAGE(J225:J229))+IF($D230="Y/T",0,AVERAGE(J230:J234))+IF($D235="Y/T",0,AVERAGE(J235:J239))+IF($D240="Y/T",0,AVERAGE(J240:J244))+IF($D245="Y/T",0,AVERAGE(J245:J249))+IF($D250="Y/T",0,AVERAGE(J250:J254))+IF($D255="Y/T",0,AVERAGE(J255:J259))+IF($D260="Y/T",0,AVERAGE(J260:J264))+IF($D265="Y/T",0,AVERAGE(J265:J269))+IF($D270="Y/T",0,AVERAGE(J270:J274))+IF($D275="Y/T",0,AVERAGE(J275:J279))+IF($D280="Y/T",0,AVERAGE(J280:J284))+IF($D285="Y/T",0,AVERAGE(J285:J289))+IF($D290="Y/T",0,AVERAGE(J290:J294))+IF($D295="Y/T",0,AVERAGE(J295:J299))+IF($D300="Y/T",0,AVERAGE(J300:J304))+IF($D305="Y/T",0,AVERAGE(J305:J309)))/(COUNTIF($D210:$D309,"Y")+COUNTIF($D210:$D309,"T"))</f>
        <v>#DIV/0!</v>
      </c>
      <c r="K310" s="582"/>
      <c r="L310" s="602" t="e">
        <f>(IF($D210="Y/T",0,AVERAGE(L210:L214))+IF($D215="Y/T",0,AVERAGE(L215:L219))+IF($D220="Y/T",0,AVERAGE(L220:L224))+IF($D225="Y/T",0,AVERAGE(L225:L229))+IF($D230="Y/T",0,AVERAGE(L230:L234))+IF($D235="Y/T",0,AVERAGE(L235:L239))+IF($D240="Y/T",0,AVERAGE(L240:L244))+IF($D245="Y/T",0,AVERAGE(L245:L249))+IF($D250="Y/T",0,AVERAGE(L250:L254))+IF($D255="Y/T",0,AVERAGE(L255:L259))+IF($D260="Y/T",0,AVERAGE(L260:L264))+IF($D265="Y/T",0,AVERAGE(L265:L269))+IF($D270="Y/T",0,AVERAGE(L270:L274))+IF($D275="Y/T",0,AVERAGE(L275:L279))+IF($D280="Y/T",0,AVERAGE(L280:L284))+IF($D285="Y/T",0,AVERAGE(L285:L289))+IF($D290="Y/T",0,AVERAGE(L290:L294))+IF($D295="Y/T",0,AVERAGE(L295:L299))+IF($D300="Y/T",0,AVERAGE(L300:L304))+IF($D305="Y/T",0,AVERAGE(L305:L309)))/(COUNTIF($D210:$D309,"Y")+COUNTIF($D210:$D309,"T"))</f>
        <v>#DIV/0!</v>
      </c>
      <c r="M310" s="606"/>
      <c r="N310" s="602" t="e">
        <f>AVERAGE(N210:N309)</f>
        <v>#DIV/0!</v>
      </c>
    </row>
    <row r="311" spans="2:18" ht="15.75">
      <c r="B311" s="865" t="s">
        <v>434</v>
      </c>
      <c r="C311" s="865"/>
      <c r="D311" s="865"/>
      <c r="E311" s="865"/>
      <c r="F311" s="865"/>
      <c r="G311" s="865"/>
      <c r="H311" s="865"/>
      <c r="I311" s="865"/>
      <c r="J311" s="865"/>
      <c r="K311" s="865"/>
      <c r="L311" s="865"/>
      <c r="M311" s="865"/>
      <c r="N311" s="866"/>
    </row>
    <row r="312" spans="2:18" ht="15.75">
      <c r="B312" s="836">
        <v>1</v>
      </c>
      <c r="C312" s="839"/>
      <c r="D312" s="857" t="s">
        <v>26</v>
      </c>
      <c r="E312" s="854" t="str">
        <f>IF(D312="Y",1,IF(D312="T",0,IF(D312="Y/T","Belum diisi","Error")))</f>
        <v>Belum diisi</v>
      </c>
      <c r="F312" s="528">
        <v>1</v>
      </c>
      <c r="G312" s="529"/>
      <c r="H312" s="589" t="str">
        <f t="shared" ref="H312:H375" si="6">IF(OR(J312="Isi Dulu",L312="Isi Dulu",J312="Isi Sasaran",L312="Isi Sasaran"),"Belum Diisi",IF(SUM(J312,L312)=2,1,IF(SUM(J312,L312)=1,0,IF(SUM(J312,L312)=0,0,"Error"))))</f>
        <v>Belum Diisi</v>
      </c>
      <c r="I312" s="590" t="s">
        <v>26</v>
      </c>
      <c r="J312" s="591" t="str">
        <f>IF($D$312="Y/T","Isi Sasaran",IF($E$312=0,0,IF(I312="Y",1,IF(I312="T",0,"Isi Dulu"))))</f>
        <v>Isi Sasaran</v>
      </c>
      <c r="K312" s="590" t="s">
        <v>26</v>
      </c>
      <c r="L312" s="591" t="str">
        <f>IF($D$312="Y/T","Isi Sasaran",IF($E$312=0,0,IF(K312="Y",1,IF(K312="T",0,"Isi Dulu"))))</f>
        <v>Isi Sasaran</v>
      </c>
      <c r="M312" s="848" t="s">
        <v>26</v>
      </c>
      <c r="N312" s="851" t="str">
        <f>IF(M312="Y",1,IF(M312="T",0,IF(M312="Y/T","Belum diisi","Error")))</f>
        <v>Belum diisi</v>
      </c>
    </row>
    <row r="313" spans="2:18" ht="15.75">
      <c r="B313" s="837"/>
      <c r="C313" s="840"/>
      <c r="D313" s="858"/>
      <c r="E313" s="855"/>
      <c r="F313" s="549">
        <v>2</v>
      </c>
      <c r="G313" s="550"/>
      <c r="H313" s="589" t="str">
        <f t="shared" si="6"/>
        <v>Belum Diisi</v>
      </c>
      <c r="I313" s="592" t="s">
        <v>26</v>
      </c>
      <c r="J313" s="593" t="str">
        <f>IF($D$312="Y/T","Isi Sasaran",IF($E$312=0,0,IF(I313="Y",1,IF(I313="T",0,"Isi Dulu"))))</f>
        <v>Isi Sasaran</v>
      </c>
      <c r="K313" s="592" t="s">
        <v>26</v>
      </c>
      <c r="L313" s="593" t="str">
        <f>IF($D$312="Y/T","Isi Sasaran",IF($E$312=0,0,IF(K313="Y",1,IF(K313="T",0,"Isi Dulu"))))</f>
        <v>Isi Sasaran</v>
      </c>
      <c r="M313" s="849"/>
      <c r="N313" s="852"/>
    </row>
    <row r="314" spans="2:18" ht="15.75">
      <c r="B314" s="837"/>
      <c r="C314" s="840"/>
      <c r="D314" s="858"/>
      <c r="E314" s="855"/>
      <c r="F314" s="549">
        <v>3</v>
      </c>
      <c r="G314" s="550"/>
      <c r="H314" s="589" t="str">
        <f t="shared" si="6"/>
        <v>Belum Diisi</v>
      </c>
      <c r="I314" s="592" t="s">
        <v>26</v>
      </c>
      <c r="J314" s="593" t="str">
        <f>IF($D$312="Y/T","Isi Sasaran",IF($E$312=0,0,IF(I314="Y",1,IF(I314="T",0,"Isi Dulu"))))</f>
        <v>Isi Sasaran</v>
      </c>
      <c r="K314" s="592" t="s">
        <v>26</v>
      </c>
      <c r="L314" s="593" t="str">
        <f>IF($D$312="Y/T","Isi Sasaran",IF($E$312=0,0,IF(K314="Y",1,IF(K314="T",0,"Isi Dulu"))))</f>
        <v>Isi Sasaran</v>
      </c>
      <c r="M314" s="849"/>
      <c r="N314" s="852"/>
    </row>
    <row r="315" spans="2:18" ht="15.75">
      <c r="B315" s="837"/>
      <c r="C315" s="840"/>
      <c r="D315" s="858"/>
      <c r="E315" s="855"/>
      <c r="F315" s="549">
        <v>4</v>
      </c>
      <c r="G315" s="550"/>
      <c r="H315" s="589" t="str">
        <f t="shared" si="6"/>
        <v>Belum Diisi</v>
      </c>
      <c r="I315" s="592" t="s">
        <v>26</v>
      </c>
      <c r="J315" s="593" t="str">
        <f>IF($D$312="Y/T","Isi Sasaran",IF($E$312=0,0,IF(I315="Y",1,IF(I315="T",0,"Isi Dulu"))))</f>
        <v>Isi Sasaran</v>
      </c>
      <c r="K315" s="592" t="s">
        <v>26</v>
      </c>
      <c r="L315" s="593" t="str">
        <f>IF($D$312="Y/T","Isi Sasaran",IF($E$312=0,0,IF(K315="Y",1,IF(K315="T",0,"Isi Dulu"))))</f>
        <v>Isi Sasaran</v>
      </c>
      <c r="M315" s="849"/>
      <c r="N315" s="852"/>
    </row>
    <row r="316" spans="2:18" ht="15.75">
      <c r="B316" s="838"/>
      <c r="C316" s="841"/>
      <c r="D316" s="859"/>
      <c r="E316" s="856"/>
      <c r="F316" s="569">
        <v>5</v>
      </c>
      <c r="G316" s="570"/>
      <c r="H316" s="594" t="str">
        <f t="shared" si="6"/>
        <v>Belum Diisi</v>
      </c>
      <c r="I316" s="595" t="s">
        <v>26</v>
      </c>
      <c r="J316" s="596" t="str">
        <f>IF($D$312="Y/T","Isi Sasaran",IF($E$312=0,0,IF(I316="Y",1,IF(I316="T",0,"Isi Dulu"))))</f>
        <v>Isi Sasaran</v>
      </c>
      <c r="K316" s="595" t="s">
        <v>26</v>
      </c>
      <c r="L316" s="596" t="str">
        <f>IF($D$312="Y/T","Isi Sasaran",IF($E$312=0,0,IF(K316="Y",1,IF(K316="T",0,"Isi Dulu"))))</f>
        <v>Isi Sasaran</v>
      </c>
      <c r="M316" s="850"/>
      <c r="N316" s="853"/>
    </row>
    <row r="317" spans="2:18" ht="15.75">
      <c r="B317" s="836">
        <v>2</v>
      </c>
      <c r="C317" s="839"/>
      <c r="D317" s="857" t="s">
        <v>26</v>
      </c>
      <c r="E317" s="854" t="str">
        <f>IF(D317="Y",1,IF(D317="T",0,IF(D317="Y/T","Belum diisi","Error")))</f>
        <v>Belum diisi</v>
      </c>
      <c r="F317" s="528">
        <v>1</v>
      </c>
      <c r="G317" s="529"/>
      <c r="H317" s="597" t="str">
        <f t="shared" si="6"/>
        <v>Belum Diisi</v>
      </c>
      <c r="I317" s="590" t="s">
        <v>26</v>
      </c>
      <c r="J317" s="591" t="str">
        <f>IF($D$317="Y/T","Isi Sasaran",IF($E$317=0,0,IF(I317="Y",1,IF(I317="T",0,"Isi Dulu"))))</f>
        <v>Isi Sasaran</v>
      </c>
      <c r="K317" s="590" t="s">
        <v>26</v>
      </c>
      <c r="L317" s="591" t="str">
        <f>IF($D$317="Y/T","Isi Sasaran",IF($E$317=0,0,IF(K317="Y",1,IF(K317="T",0,"Isi Dulu"))))</f>
        <v>Isi Sasaran</v>
      </c>
      <c r="M317" s="848" t="s">
        <v>26</v>
      </c>
      <c r="N317" s="851" t="str">
        <f>IF(M317="Y",1,IF(M317="T",0,IF(M317="Y/T","Belum diisi","Error")))</f>
        <v>Belum diisi</v>
      </c>
    </row>
    <row r="318" spans="2:18" ht="15.75">
      <c r="B318" s="837"/>
      <c r="C318" s="840"/>
      <c r="D318" s="858"/>
      <c r="E318" s="855"/>
      <c r="F318" s="549">
        <v>2</v>
      </c>
      <c r="G318" s="550"/>
      <c r="H318" s="598" t="str">
        <f t="shared" si="6"/>
        <v>Belum Diisi</v>
      </c>
      <c r="I318" s="592" t="s">
        <v>26</v>
      </c>
      <c r="J318" s="593" t="str">
        <f>IF($D$317="Y/T","Isi Sasaran",IF($E$317=0,0,IF(I318="Y",1,IF(I318="T",0,"Isi Dulu"))))</f>
        <v>Isi Sasaran</v>
      </c>
      <c r="K318" s="592" t="s">
        <v>26</v>
      </c>
      <c r="L318" s="593" t="str">
        <f>IF($D$317="Y/T","Isi Sasaran",IF($E$317=0,0,IF(K318="Y",1,IF(K318="T",0,"Isi Dulu"))))</f>
        <v>Isi Sasaran</v>
      </c>
      <c r="M318" s="849"/>
      <c r="N318" s="852"/>
    </row>
    <row r="319" spans="2:18" ht="15.75">
      <c r="B319" s="837"/>
      <c r="C319" s="840"/>
      <c r="D319" s="858"/>
      <c r="E319" s="855"/>
      <c r="F319" s="549">
        <v>3</v>
      </c>
      <c r="G319" s="550"/>
      <c r="H319" s="598" t="str">
        <f t="shared" si="6"/>
        <v>Belum Diisi</v>
      </c>
      <c r="I319" s="592" t="s">
        <v>26</v>
      </c>
      <c r="J319" s="593" t="str">
        <f>IF($D$317="Y/T","Isi Sasaran",IF($E$317=0,0,IF(I319="Y",1,IF(I319="T",0,"Isi Dulu"))))</f>
        <v>Isi Sasaran</v>
      </c>
      <c r="K319" s="592" t="s">
        <v>26</v>
      </c>
      <c r="L319" s="593" t="str">
        <f>IF($D$317="Y/T","Isi Sasaran",IF($E$317=0,0,IF(K319="Y",1,IF(K319="T",0,"Isi Dulu"))))</f>
        <v>Isi Sasaran</v>
      </c>
      <c r="M319" s="849"/>
      <c r="N319" s="852"/>
    </row>
    <row r="320" spans="2:18" ht="15.75">
      <c r="B320" s="837"/>
      <c r="C320" s="840"/>
      <c r="D320" s="858"/>
      <c r="E320" s="855"/>
      <c r="F320" s="549">
        <v>4</v>
      </c>
      <c r="G320" s="550"/>
      <c r="H320" s="598" t="str">
        <f t="shared" si="6"/>
        <v>Belum Diisi</v>
      </c>
      <c r="I320" s="592" t="s">
        <v>26</v>
      </c>
      <c r="J320" s="593" t="str">
        <f>IF($D$317="Y/T","Isi Sasaran",IF($E$317=0,0,IF(I320="Y",1,IF(I320="T",0,"Isi Dulu"))))</f>
        <v>Isi Sasaran</v>
      </c>
      <c r="K320" s="592" t="s">
        <v>26</v>
      </c>
      <c r="L320" s="593" t="str">
        <f>IF($D$317="Y/T","Isi Sasaran",IF($E$317=0,0,IF(K320="Y",1,IF(K320="T",0,"Isi Dulu"))))</f>
        <v>Isi Sasaran</v>
      </c>
      <c r="M320" s="849"/>
      <c r="N320" s="852"/>
    </row>
    <row r="321" spans="2:14" ht="15.75">
      <c r="B321" s="838"/>
      <c r="C321" s="841"/>
      <c r="D321" s="859"/>
      <c r="E321" s="856"/>
      <c r="F321" s="569">
        <v>5</v>
      </c>
      <c r="G321" s="570"/>
      <c r="H321" s="599" t="str">
        <f t="shared" si="6"/>
        <v>Belum Diisi</v>
      </c>
      <c r="I321" s="595" t="s">
        <v>26</v>
      </c>
      <c r="J321" s="596" t="str">
        <f>IF($D$317="Y/T","Isi Sasaran",IF($E$317=0,0,IF(I321="Y",1,IF(I321="T",0,"Isi Dulu"))))</f>
        <v>Isi Sasaran</v>
      </c>
      <c r="K321" s="595" t="s">
        <v>26</v>
      </c>
      <c r="L321" s="596" t="str">
        <f>IF($D$317="Y/T","Isi Sasaran",IF($E$317=0,0,IF(K321="Y",1,IF(K321="T",0,"Isi Dulu"))))</f>
        <v>Isi Sasaran</v>
      </c>
      <c r="M321" s="850"/>
      <c r="N321" s="853"/>
    </row>
    <row r="322" spans="2:14" ht="15.75">
      <c r="B322" s="836">
        <v>3</v>
      </c>
      <c r="C322" s="839"/>
      <c r="D322" s="857" t="s">
        <v>26</v>
      </c>
      <c r="E322" s="854" t="str">
        <f>IF(D322="Y",1,IF(D322="T",0,IF(D322="Y/T","Belum diisi","Error")))</f>
        <v>Belum diisi</v>
      </c>
      <c r="F322" s="528">
        <v>1</v>
      </c>
      <c r="G322" s="529"/>
      <c r="H322" s="600" t="str">
        <f t="shared" si="6"/>
        <v>Belum Diisi</v>
      </c>
      <c r="I322" s="590" t="s">
        <v>26</v>
      </c>
      <c r="J322" s="591" t="str">
        <f>IF($D$322="Y/T","Isi Sasaran",IF($E$322=0,0,IF(I322="Y",1,IF(I322="T",0,"Isi Dulu"))))</f>
        <v>Isi Sasaran</v>
      </c>
      <c r="K322" s="590" t="s">
        <v>26</v>
      </c>
      <c r="L322" s="591" t="str">
        <f>IF($D$322="Y/T","Isi Sasaran",IF($E$322=0,0,IF(K322="Y",1,IF(K322="T",0,"Isi Dulu"))))</f>
        <v>Isi Sasaran</v>
      </c>
      <c r="M322" s="848" t="s">
        <v>26</v>
      </c>
      <c r="N322" s="851" t="str">
        <f>IF(M322="Y",1,IF(M322="T",0,IF(M322="Y/T","Belum diisi","Error")))</f>
        <v>Belum diisi</v>
      </c>
    </row>
    <row r="323" spans="2:14" ht="15.75">
      <c r="B323" s="837"/>
      <c r="C323" s="840"/>
      <c r="D323" s="858"/>
      <c r="E323" s="855"/>
      <c r="F323" s="549">
        <v>2</v>
      </c>
      <c r="G323" s="550"/>
      <c r="H323" s="598" t="str">
        <f t="shared" si="6"/>
        <v>Belum Diisi</v>
      </c>
      <c r="I323" s="592" t="s">
        <v>26</v>
      </c>
      <c r="J323" s="593" t="str">
        <f>IF($D$322="Y/T","Isi Sasaran",IF($E$322=0,0,IF(I323="Y",1,IF(I323="T",0,"Isi Dulu"))))</f>
        <v>Isi Sasaran</v>
      </c>
      <c r="K323" s="592" t="s">
        <v>26</v>
      </c>
      <c r="L323" s="593" t="str">
        <f>IF($D$322="Y/T","Isi Sasaran",IF($E$322=0,0,IF(K323="Y",1,IF(K323="T",0,"Isi Dulu"))))</f>
        <v>Isi Sasaran</v>
      </c>
      <c r="M323" s="849"/>
      <c r="N323" s="852"/>
    </row>
    <row r="324" spans="2:14" ht="15.75">
      <c r="B324" s="837"/>
      <c r="C324" s="840"/>
      <c r="D324" s="858"/>
      <c r="E324" s="855"/>
      <c r="F324" s="549">
        <v>3</v>
      </c>
      <c r="G324" s="550"/>
      <c r="H324" s="598" t="str">
        <f t="shared" si="6"/>
        <v>Belum Diisi</v>
      </c>
      <c r="I324" s="592" t="s">
        <v>26</v>
      </c>
      <c r="J324" s="593" t="str">
        <f>IF($D$322="Y/T","Isi Sasaran",IF($E$322=0,0,IF(I324="Y",1,IF(I324="T",0,"Isi Dulu"))))</f>
        <v>Isi Sasaran</v>
      </c>
      <c r="K324" s="592" t="s">
        <v>26</v>
      </c>
      <c r="L324" s="593" t="str">
        <f>IF($D$322="Y/T","Isi Sasaran",IF($E$322=0,0,IF(K324="Y",1,IF(K324="T",0,"Isi Dulu"))))</f>
        <v>Isi Sasaran</v>
      </c>
      <c r="M324" s="849"/>
      <c r="N324" s="852"/>
    </row>
    <row r="325" spans="2:14" ht="15.75">
      <c r="B325" s="837"/>
      <c r="C325" s="840"/>
      <c r="D325" s="858"/>
      <c r="E325" s="855"/>
      <c r="F325" s="549">
        <v>4</v>
      </c>
      <c r="G325" s="550"/>
      <c r="H325" s="598" t="str">
        <f t="shared" si="6"/>
        <v>Belum Diisi</v>
      </c>
      <c r="I325" s="592" t="s">
        <v>26</v>
      </c>
      <c r="J325" s="593" t="str">
        <f>IF($D$322="Y/T","Isi Sasaran",IF($E$322=0,0,IF(I325="Y",1,IF(I325="T",0,"Isi Dulu"))))</f>
        <v>Isi Sasaran</v>
      </c>
      <c r="K325" s="592" t="s">
        <v>26</v>
      </c>
      <c r="L325" s="593" t="str">
        <f>IF($D$322="Y/T","Isi Sasaran",IF($E$322=0,0,IF(K325="Y",1,IF(K325="T",0,"Isi Dulu"))))</f>
        <v>Isi Sasaran</v>
      </c>
      <c r="M325" s="849"/>
      <c r="N325" s="852"/>
    </row>
    <row r="326" spans="2:14" ht="15.75">
      <c r="B326" s="838"/>
      <c r="C326" s="841"/>
      <c r="D326" s="859"/>
      <c r="E326" s="856"/>
      <c r="F326" s="569">
        <v>5</v>
      </c>
      <c r="G326" s="570"/>
      <c r="H326" s="599" t="str">
        <f t="shared" si="6"/>
        <v>Belum Diisi</v>
      </c>
      <c r="I326" s="595" t="s">
        <v>26</v>
      </c>
      <c r="J326" s="596" t="str">
        <f>IF($D$322="Y/T","Isi Sasaran",IF($E$322=0,0,IF(I326="Y",1,IF(I326="T",0,"Isi Dulu"))))</f>
        <v>Isi Sasaran</v>
      </c>
      <c r="K326" s="595" t="s">
        <v>26</v>
      </c>
      <c r="L326" s="596" t="str">
        <f>IF($D$322="Y/T","Isi Sasaran",IF($E$322=0,0,IF(K326="Y",1,IF(K326="T",0,"Isi Dulu"))))</f>
        <v>Isi Sasaran</v>
      </c>
      <c r="M326" s="850"/>
      <c r="N326" s="853"/>
    </row>
    <row r="327" spans="2:14" ht="15.75">
      <c r="B327" s="836">
        <v>4</v>
      </c>
      <c r="C327" s="839"/>
      <c r="D327" s="857" t="s">
        <v>26</v>
      </c>
      <c r="E327" s="854" t="str">
        <f>IF(D327="Y",1,IF(D327="T",0,IF(D327="Y/T","Belum diisi","Error")))</f>
        <v>Belum diisi</v>
      </c>
      <c r="F327" s="528">
        <v>1</v>
      </c>
      <c r="G327" s="529"/>
      <c r="H327" s="600" t="str">
        <f t="shared" si="6"/>
        <v>Belum Diisi</v>
      </c>
      <c r="I327" s="590" t="s">
        <v>26</v>
      </c>
      <c r="J327" s="591" t="str">
        <f>IF($D$327="Y/T","Isi Sasaran",IF($E$327=0,0,IF(I327="Y",1,IF(I327="T",0,"Isi Dulu"))))</f>
        <v>Isi Sasaran</v>
      </c>
      <c r="K327" s="590" t="s">
        <v>26</v>
      </c>
      <c r="L327" s="591" t="str">
        <f>IF($D$327="Y/T","Isi Sasaran",IF($E$327=0,0,IF(K327="Y",1,IF(K327="T",0,"Isi Dulu"))))</f>
        <v>Isi Sasaran</v>
      </c>
      <c r="M327" s="848" t="s">
        <v>26</v>
      </c>
      <c r="N327" s="851" t="str">
        <f>IF(M327="Y",1,IF(M327="T",0,IF(M327="Y/T","Belum diisi","Error")))</f>
        <v>Belum diisi</v>
      </c>
    </row>
    <row r="328" spans="2:14" ht="15.75">
      <c r="B328" s="837"/>
      <c r="C328" s="840"/>
      <c r="D328" s="858"/>
      <c r="E328" s="855"/>
      <c r="F328" s="549">
        <v>2</v>
      </c>
      <c r="G328" s="550"/>
      <c r="H328" s="598" t="str">
        <f t="shared" si="6"/>
        <v>Belum Diisi</v>
      </c>
      <c r="I328" s="592" t="s">
        <v>26</v>
      </c>
      <c r="J328" s="593" t="str">
        <f>IF($D$327="Y/T","Isi Sasaran",IF($E$327=0,0,IF(I328="Y",1,IF(I328="T",0,"Isi Dulu"))))</f>
        <v>Isi Sasaran</v>
      </c>
      <c r="K328" s="592" t="s">
        <v>26</v>
      </c>
      <c r="L328" s="593" t="str">
        <f>IF($D$327="Y/T","Isi Sasaran",IF($E$327=0,0,IF(K328="Y",1,IF(K328="T",0,"Isi Dulu"))))</f>
        <v>Isi Sasaran</v>
      </c>
      <c r="M328" s="849"/>
      <c r="N328" s="852"/>
    </row>
    <row r="329" spans="2:14" ht="15.75">
      <c r="B329" s="837"/>
      <c r="C329" s="840"/>
      <c r="D329" s="858"/>
      <c r="E329" s="855"/>
      <c r="F329" s="549">
        <v>3</v>
      </c>
      <c r="G329" s="550"/>
      <c r="H329" s="598" t="str">
        <f t="shared" si="6"/>
        <v>Belum Diisi</v>
      </c>
      <c r="I329" s="592" t="s">
        <v>26</v>
      </c>
      <c r="J329" s="593" t="str">
        <f>IF($D$327="Y/T","Isi Sasaran",IF($E$327=0,0,IF(I329="Y",1,IF(I329="T",0,"Isi Dulu"))))</f>
        <v>Isi Sasaran</v>
      </c>
      <c r="K329" s="592" t="s">
        <v>26</v>
      </c>
      <c r="L329" s="593" t="str">
        <f>IF($D$327="Y/T","Isi Sasaran",IF($E$327=0,0,IF(K329="Y",1,IF(K329="T",0,"Isi Dulu"))))</f>
        <v>Isi Sasaran</v>
      </c>
      <c r="M329" s="849"/>
      <c r="N329" s="852"/>
    </row>
    <row r="330" spans="2:14" ht="15.75">
      <c r="B330" s="837"/>
      <c r="C330" s="840"/>
      <c r="D330" s="858"/>
      <c r="E330" s="855"/>
      <c r="F330" s="549">
        <v>4</v>
      </c>
      <c r="G330" s="550"/>
      <c r="H330" s="598" t="str">
        <f t="shared" si="6"/>
        <v>Belum Diisi</v>
      </c>
      <c r="I330" s="592" t="s">
        <v>26</v>
      </c>
      <c r="J330" s="593" t="str">
        <f>IF($D$327="Y/T","Isi Sasaran",IF($E$327=0,0,IF(I330="Y",1,IF(I330="T",0,"Isi Dulu"))))</f>
        <v>Isi Sasaran</v>
      </c>
      <c r="K330" s="592" t="s">
        <v>26</v>
      </c>
      <c r="L330" s="593" t="str">
        <f>IF($D$327="Y/T","Isi Sasaran",IF($E$327=0,0,IF(K330="Y",1,IF(K330="T",0,"Isi Dulu"))))</f>
        <v>Isi Sasaran</v>
      </c>
      <c r="M330" s="849"/>
      <c r="N330" s="852"/>
    </row>
    <row r="331" spans="2:14" ht="15.75">
      <c r="B331" s="838"/>
      <c r="C331" s="841"/>
      <c r="D331" s="859"/>
      <c r="E331" s="856"/>
      <c r="F331" s="569">
        <v>5</v>
      </c>
      <c r="G331" s="570"/>
      <c r="H331" s="599" t="str">
        <f t="shared" si="6"/>
        <v>Belum Diisi</v>
      </c>
      <c r="I331" s="595" t="s">
        <v>26</v>
      </c>
      <c r="J331" s="596" t="str">
        <f>IF($D$327="Y/T","Isi Sasaran",IF($E$327=0,0,IF(I331="Y",1,IF(I331="T",0,"Isi Dulu"))))</f>
        <v>Isi Sasaran</v>
      </c>
      <c r="K331" s="595" t="s">
        <v>26</v>
      </c>
      <c r="L331" s="596" t="str">
        <f>IF($D$327="Y/T","Isi Sasaran",IF($E$327=0,0,IF(K331="Y",1,IF(K331="T",0,"Isi Dulu"))))</f>
        <v>Isi Sasaran</v>
      </c>
      <c r="M331" s="850"/>
      <c r="N331" s="853"/>
    </row>
    <row r="332" spans="2:14" ht="15.75">
      <c r="B332" s="836">
        <v>5</v>
      </c>
      <c r="C332" s="839"/>
      <c r="D332" s="857" t="s">
        <v>26</v>
      </c>
      <c r="E332" s="854" t="str">
        <f>IF(D332="Y",1,IF(D332="T",0,IF(D332="Y/T","Belum diisi","Error")))</f>
        <v>Belum diisi</v>
      </c>
      <c r="F332" s="528">
        <v>1</v>
      </c>
      <c r="G332" s="529"/>
      <c r="H332" s="600" t="str">
        <f t="shared" si="6"/>
        <v>Belum Diisi</v>
      </c>
      <c r="I332" s="590" t="s">
        <v>26</v>
      </c>
      <c r="J332" s="591" t="str">
        <f>IF($D$332="Y/T","Isi Sasaran",IF($E$332=0,0,IF(I332="Y",1,IF(I332="T",0,"Isi Dulu"))))</f>
        <v>Isi Sasaran</v>
      </c>
      <c r="K332" s="590" t="s">
        <v>26</v>
      </c>
      <c r="L332" s="591" t="str">
        <f>IF($D$332="Y/T","Isi Sasaran",IF($E$332=0,0,IF(K332="Y",1,IF(K332="T",0,"Isi Dulu"))))</f>
        <v>Isi Sasaran</v>
      </c>
      <c r="M332" s="848" t="s">
        <v>26</v>
      </c>
      <c r="N332" s="851" t="str">
        <f>IF(M332="Y",1,IF(M332="T",0,IF(M332="Y/T","Belum diisi","Error")))</f>
        <v>Belum diisi</v>
      </c>
    </row>
    <row r="333" spans="2:14" ht="15.75">
      <c r="B333" s="837"/>
      <c r="C333" s="840"/>
      <c r="D333" s="858"/>
      <c r="E333" s="855"/>
      <c r="F333" s="549">
        <v>2</v>
      </c>
      <c r="G333" s="550"/>
      <c r="H333" s="598" t="str">
        <f t="shared" si="6"/>
        <v>Belum Diisi</v>
      </c>
      <c r="I333" s="592" t="s">
        <v>26</v>
      </c>
      <c r="J333" s="593" t="str">
        <f>IF($D$332="Y/T","Isi Sasaran",IF($E$332=0,0,IF(I333="Y",1,IF(I333="T",0,"Isi Dulu"))))</f>
        <v>Isi Sasaran</v>
      </c>
      <c r="K333" s="592" t="s">
        <v>26</v>
      </c>
      <c r="L333" s="593" t="str">
        <f>IF($D$332="Y/T","Isi Sasaran",IF($E$332=0,0,IF(K333="Y",1,IF(K333="T",0,"Isi Dulu"))))</f>
        <v>Isi Sasaran</v>
      </c>
      <c r="M333" s="849"/>
      <c r="N333" s="852"/>
    </row>
    <row r="334" spans="2:14" ht="15.75">
      <c r="B334" s="837"/>
      <c r="C334" s="840"/>
      <c r="D334" s="858"/>
      <c r="E334" s="855"/>
      <c r="F334" s="549">
        <v>3</v>
      </c>
      <c r="G334" s="550"/>
      <c r="H334" s="598" t="str">
        <f t="shared" si="6"/>
        <v>Belum Diisi</v>
      </c>
      <c r="I334" s="592" t="s">
        <v>26</v>
      </c>
      <c r="J334" s="593" t="str">
        <f>IF($D$332="Y/T","Isi Sasaran",IF($E$332=0,0,IF(I334="Y",1,IF(I334="T",0,"Isi Dulu"))))</f>
        <v>Isi Sasaran</v>
      </c>
      <c r="K334" s="592" t="s">
        <v>26</v>
      </c>
      <c r="L334" s="593" t="str">
        <f>IF($D$332="Y/T","Isi Sasaran",IF($E$332=0,0,IF(K334="Y",1,IF(K334="T",0,"Isi Dulu"))))</f>
        <v>Isi Sasaran</v>
      </c>
      <c r="M334" s="849"/>
      <c r="N334" s="852"/>
    </row>
    <row r="335" spans="2:14" ht="15.75">
      <c r="B335" s="837"/>
      <c r="C335" s="840"/>
      <c r="D335" s="858"/>
      <c r="E335" s="855"/>
      <c r="F335" s="549">
        <v>4</v>
      </c>
      <c r="G335" s="550"/>
      <c r="H335" s="598" t="str">
        <f t="shared" si="6"/>
        <v>Belum Diisi</v>
      </c>
      <c r="I335" s="592" t="s">
        <v>26</v>
      </c>
      <c r="J335" s="593" t="str">
        <f>IF($D$332="Y/T","Isi Sasaran",IF($E$332=0,0,IF(I335="Y",1,IF(I335="T",0,"Isi Dulu"))))</f>
        <v>Isi Sasaran</v>
      </c>
      <c r="K335" s="592" t="s">
        <v>26</v>
      </c>
      <c r="L335" s="593" t="str">
        <f>IF($D$332="Y/T","Isi Sasaran",IF($E$332=0,0,IF(K335="Y",1,IF(K335="T",0,"Isi Dulu"))))</f>
        <v>Isi Sasaran</v>
      </c>
      <c r="M335" s="849"/>
      <c r="N335" s="852"/>
    </row>
    <row r="336" spans="2:14" ht="15.75">
      <c r="B336" s="838"/>
      <c r="C336" s="841"/>
      <c r="D336" s="859"/>
      <c r="E336" s="856"/>
      <c r="F336" s="569">
        <v>5</v>
      </c>
      <c r="G336" s="570"/>
      <c r="H336" s="599" t="str">
        <f t="shared" si="6"/>
        <v>Belum Diisi</v>
      </c>
      <c r="I336" s="595" t="s">
        <v>26</v>
      </c>
      <c r="J336" s="596" t="str">
        <f>IF($D$332="Y/T","Isi Sasaran",IF($E$332=0,0,IF(I336="Y",1,IF(I336="T",0,"Isi Dulu"))))</f>
        <v>Isi Sasaran</v>
      </c>
      <c r="K336" s="595" t="s">
        <v>26</v>
      </c>
      <c r="L336" s="596" t="str">
        <f>IF($D$332="Y/T","Isi Sasaran",IF($E$332=0,0,IF(K336="Y",1,IF(K336="T",0,"Isi Dulu"))))</f>
        <v>Isi Sasaran</v>
      </c>
      <c r="M336" s="850"/>
      <c r="N336" s="853"/>
    </row>
    <row r="337" spans="2:14" ht="15.75">
      <c r="B337" s="836">
        <v>6</v>
      </c>
      <c r="C337" s="839"/>
      <c r="D337" s="857" t="s">
        <v>26</v>
      </c>
      <c r="E337" s="854" t="str">
        <f>IF(D337="Y",1,IF(D337="T",0,IF(D337="Y/T","Belum diisi","Error")))</f>
        <v>Belum diisi</v>
      </c>
      <c r="F337" s="528">
        <v>1</v>
      </c>
      <c r="G337" s="529"/>
      <c r="H337" s="600" t="str">
        <f t="shared" si="6"/>
        <v>Belum Diisi</v>
      </c>
      <c r="I337" s="590" t="s">
        <v>26</v>
      </c>
      <c r="J337" s="591" t="str">
        <f>IF($D$337="Y/T","Isi Sasaran",IF($E$337=0,0,IF(I337="Y",1,IF(I337="T",0,"Isi Dulu"))))</f>
        <v>Isi Sasaran</v>
      </c>
      <c r="K337" s="590" t="s">
        <v>26</v>
      </c>
      <c r="L337" s="591" t="str">
        <f>IF($D$337="Y/T","Isi Sasaran",IF($E$337=0,0,IF(K337="Y",1,IF(K337="T",0,"Isi Dulu"))))</f>
        <v>Isi Sasaran</v>
      </c>
      <c r="M337" s="848" t="s">
        <v>26</v>
      </c>
      <c r="N337" s="851" t="str">
        <f>IF(M337="Y",1,IF(M337="T",0,IF(M337="Y/T","Belum diisi","Error")))</f>
        <v>Belum diisi</v>
      </c>
    </row>
    <row r="338" spans="2:14" ht="15.75">
      <c r="B338" s="837"/>
      <c r="C338" s="840"/>
      <c r="D338" s="858"/>
      <c r="E338" s="855"/>
      <c r="F338" s="549">
        <v>2</v>
      </c>
      <c r="G338" s="550"/>
      <c r="H338" s="598" t="str">
        <f t="shared" si="6"/>
        <v>Belum Diisi</v>
      </c>
      <c r="I338" s="592" t="s">
        <v>26</v>
      </c>
      <c r="J338" s="593" t="str">
        <f>IF($D$337="Y/T","Isi Sasaran",IF($E$337=0,0,IF(I338="Y",1,IF(I338="T",0,"Isi Dulu"))))</f>
        <v>Isi Sasaran</v>
      </c>
      <c r="K338" s="592" t="s">
        <v>26</v>
      </c>
      <c r="L338" s="593" t="str">
        <f>IF($D$337="Y/T","Isi Sasaran",IF($E$337=0,0,IF(K338="Y",1,IF(K338="T",0,"Isi Dulu"))))</f>
        <v>Isi Sasaran</v>
      </c>
      <c r="M338" s="849"/>
      <c r="N338" s="852"/>
    </row>
    <row r="339" spans="2:14" ht="15.75">
      <c r="B339" s="837"/>
      <c r="C339" s="840"/>
      <c r="D339" s="858"/>
      <c r="E339" s="855"/>
      <c r="F339" s="549">
        <v>3</v>
      </c>
      <c r="G339" s="550"/>
      <c r="H339" s="598" t="str">
        <f t="shared" si="6"/>
        <v>Belum Diisi</v>
      </c>
      <c r="I339" s="592" t="s">
        <v>26</v>
      </c>
      <c r="J339" s="593" t="str">
        <f>IF($D$337="Y/T","Isi Sasaran",IF($E$337=0,0,IF(I339="Y",1,IF(I339="T",0,"Isi Dulu"))))</f>
        <v>Isi Sasaran</v>
      </c>
      <c r="K339" s="592" t="s">
        <v>26</v>
      </c>
      <c r="L339" s="593" t="str">
        <f>IF($D$337="Y/T","Isi Sasaran",IF($E$337=0,0,IF(K339="Y",1,IF(K339="T",0,"Isi Dulu"))))</f>
        <v>Isi Sasaran</v>
      </c>
      <c r="M339" s="849"/>
      <c r="N339" s="852"/>
    </row>
    <row r="340" spans="2:14" ht="15.75">
      <c r="B340" s="837"/>
      <c r="C340" s="840"/>
      <c r="D340" s="858"/>
      <c r="E340" s="855"/>
      <c r="F340" s="549">
        <v>4</v>
      </c>
      <c r="G340" s="550"/>
      <c r="H340" s="598" t="str">
        <f t="shared" si="6"/>
        <v>Belum Diisi</v>
      </c>
      <c r="I340" s="592" t="s">
        <v>26</v>
      </c>
      <c r="J340" s="593" t="str">
        <f>IF($D$337="Y/T","Isi Sasaran",IF($E$337=0,0,IF(I340="Y",1,IF(I340="T",0,"Isi Dulu"))))</f>
        <v>Isi Sasaran</v>
      </c>
      <c r="K340" s="592" t="s">
        <v>26</v>
      </c>
      <c r="L340" s="593" t="str">
        <f>IF($D$337="Y/T","Isi Sasaran",IF($E$337=0,0,IF(K340="Y",1,IF(K340="T",0,"Isi Dulu"))))</f>
        <v>Isi Sasaran</v>
      </c>
      <c r="M340" s="849"/>
      <c r="N340" s="852"/>
    </row>
    <row r="341" spans="2:14" ht="15.75">
      <c r="B341" s="838"/>
      <c r="C341" s="841"/>
      <c r="D341" s="859"/>
      <c r="E341" s="856"/>
      <c r="F341" s="569">
        <v>5</v>
      </c>
      <c r="G341" s="570"/>
      <c r="H341" s="599" t="str">
        <f t="shared" si="6"/>
        <v>Belum Diisi</v>
      </c>
      <c r="I341" s="595" t="s">
        <v>26</v>
      </c>
      <c r="J341" s="596" t="str">
        <f>IF($D$337="Y/T","Isi Sasaran",IF($E$337=0,0,IF(I341="Y",1,IF(I341="T",0,"Isi Dulu"))))</f>
        <v>Isi Sasaran</v>
      </c>
      <c r="K341" s="595" t="s">
        <v>26</v>
      </c>
      <c r="L341" s="596" t="str">
        <f>IF($D$337="Y/T","Isi Sasaran",IF($E$337=0,0,IF(K341="Y",1,IF(K341="T",0,"Isi Dulu"))))</f>
        <v>Isi Sasaran</v>
      </c>
      <c r="M341" s="850"/>
      <c r="N341" s="853"/>
    </row>
    <row r="342" spans="2:14" ht="15.75">
      <c r="B342" s="836">
        <v>7</v>
      </c>
      <c r="C342" s="839"/>
      <c r="D342" s="857" t="s">
        <v>26</v>
      </c>
      <c r="E342" s="854" t="str">
        <f>IF(D342="Y",1,IF(D342="T",0,IF(D342="Y/T","Belum diisi","Error")))</f>
        <v>Belum diisi</v>
      </c>
      <c r="F342" s="528">
        <v>1</v>
      </c>
      <c r="G342" s="529"/>
      <c r="H342" s="600" t="str">
        <f t="shared" si="6"/>
        <v>Belum Diisi</v>
      </c>
      <c r="I342" s="590" t="s">
        <v>26</v>
      </c>
      <c r="J342" s="591" t="str">
        <f>IF($D$342="Y/T","Isi Sasaran",IF($E$342=0,0,IF(I342="Y",1,IF(I342="T",0,"Isi Dulu"))))</f>
        <v>Isi Sasaran</v>
      </c>
      <c r="K342" s="590" t="s">
        <v>26</v>
      </c>
      <c r="L342" s="591" t="str">
        <f>IF($D$342="Y/T","Isi Sasaran",IF($E$342=0,0,IF(K342="Y",1,IF(K342="T",0,"Isi Dulu"))))</f>
        <v>Isi Sasaran</v>
      </c>
      <c r="M342" s="848" t="s">
        <v>26</v>
      </c>
      <c r="N342" s="851" t="str">
        <f>IF(M342="Y",1,IF(M342="T",0,IF(M342="Y/T","Belum diisi","Error")))</f>
        <v>Belum diisi</v>
      </c>
    </row>
    <row r="343" spans="2:14" ht="15.75">
      <c r="B343" s="837"/>
      <c r="C343" s="840"/>
      <c r="D343" s="858"/>
      <c r="E343" s="855"/>
      <c r="F343" s="549">
        <v>2</v>
      </c>
      <c r="G343" s="550"/>
      <c r="H343" s="598" t="str">
        <f t="shared" si="6"/>
        <v>Belum Diisi</v>
      </c>
      <c r="I343" s="592" t="s">
        <v>26</v>
      </c>
      <c r="J343" s="593" t="str">
        <f>IF($D$342="Y/T","Isi Sasaran",IF($E$342=0,0,IF(I343="Y",1,IF(I343="T",0,"Isi Dulu"))))</f>
        <v>Isi Sasaran</v>
      </c>
      <c r="K343" s="592" t="s">
        <v>26</v>
      </c>
      <c r="L343" s="593" t="str">
        <f>IF($D$342="Y/T","Isi Sasaran",IF($E$342=0,0,IF(K343="Y",1,IF(K343="T",0,"Isi Dulu"))))</f>
        <v>Isi Sasaran</v>
      </c>
      <c r="M343" s="849"/>
      <c r="N343" s="852"/>
    </row>
    <row r="344" spans="2:14" ht="15.75">
      <c r="B344" s="837"/>
      <c r="C344" s="840"/>
      <c r="D344" s="858"/>
      <c r="E344" s="855"/>
      <c r="F344" s="549">
        <v>3</v>
      </c>
      <c r="G344" s="550"/>
      <c r="H344" s="598" t="str">
        <f t="shared" si="6"/>
        <v>Belum Diisi</v>
      </c>
      <c r="I344" s="592" t="s">
        <v>26</v>
      </c>
      <c r="J344" s="593" t="str">
        <f>IF($D$342="Y/T","Isi Sasaran",IF($E$342=0,0,IF(I344="Y",1,IF(I344="T",0,"Isi Dulu"))))</f>
        <v>Isi Sasaran</v>
      </c>
      <c r="K344" s="592" t="s">
        <v>26</v>
      </c>
      <c r="L344" s="593" t="str">
        <f>IF($D$342="Y/T","Isi Sasaran",IF($E$342=0,0,IF(K344="Y",1,IF(K344="T",0,"Isi Dulu"))))</f>
        <v>Isi Sasaran</v>
      </c>
      <c r="M344" s="849"/>
      <c r="N344" s="852"/>
    </row>
    <row r="345" spans="2:14" ht="15.75">
      <c r="B345" s="837"/>
      <c r="C345" s="840"/>
      <c r="D345" s="858"/>
      <c r="E345" s="855"/>
      <c r="F345" s="549">
        <v>4</v>
      </c>
      <c r="G345" s="550"/>
      <c r="H345" s="598" t="str">
        <f t="shared" si="6"/>
        <v>Belum Diisi</v>
      </c>
      <c r="I345" s="592" t="s">
        <v>26</v>
      </c>
      <c r="J345" s="593" t="str">
        <f>IF($D$342="Y/T","Isi Sasaran",IF($E$342=0,0,IF(I345="Y",1,IF(I345="T",0,"Isi Dulu"))))</f>
        <v>Isi Sasaran</v>
      </c>
      <c r="K345" s="592" t="s">
        <v>26</v>
      </c>
      <c r="L345" s="593" t="str">
        <f>IF($D$342="Y/T","Isi Sasaran",IF($E$342=0,0,IF(K345="Y",1,IF(K345="T",0,"Isi Dulu"))))</f>
        <v>Isi Sasaran</v>
      </c>
      <c r="M345" s="849"/>
      <c r="N345" s="852"/>
    </row>
    <row r="346" spans="2:14" ht="15.75">
      <c r="B346" s="838"/>
      <c r="C346" s="841"/>
      <c r="D346" s="859"/>
      <c r="E346" s="856"/>
      <c r="F346" s="569">
        <v>5</v>
      </c>
      <c r="G346" s="570"/>
      <c r="H346" s="599" t="str">
        <f t="shared" si="6"/>
        <v>Belum Diisi</v>
      </c>
      <c r="I346" s="595" t="s">
        <v>26</v>
      </c>
      <c r="J346" s="596" t="str">
        <f>IF($D$342="Y/T","Isi Sasaran",IF($E$342=0,0,IF(I346="Y",1,IF(I346="T",0,"Isi Dulu"))))</f>
        <v>Isi Sasaran</v>
      </c>
      <c r="K346" s="595" t="s">
        <v>26</v>
      </c>
      <c r="L346" s="596" t="str">
        <f>IF($D$342="Y/T","Isi Sasaran",IF($E$342=0,0,IF(K346="Y",1,IF(K346="T",0,"Isi Dulu"))))</f>
        <v>Isi Sasaran</v>
      </c>
      <c r="M346" s="850"/>
      <c r="N346" s="853"/>
    </row>
    <row r="347" spans="2:14" ht="15.75">
      <c r="B347" s="836">
        <v>8</v>
      </c>
      <c r="C347" s="839"/>
      <c r="D347" s="857" t="s">
        <v>26</v>
      </c>
      <c r="E347" s="854" t="str">
        <f>IF(D347="Y",1,IF(D347="T",0,IF(D347="Y/T","Belum diisi","Error")))</f>
        <v>Belum diisi</v>
      </c>
      <c r="F347" s="528">
        <v>1</v>
      </c>
      <c r="G347" s="529"/>
      <c r="H347" s="600" t="str">
        <f t="shared" si="6"/>
        <v>Belum Diisi</v>
      </c>
      <c r="I347" s="590" t="s">
        <v>26</v>
      </c>
      <c r="J347" s="591" t="str">
        <f>IF($D$347="Y/T","Isi Sasaran",IF($E$347=0,0,IF(I347="Y",1,IF(I347="T",0,"Isi Dulu"))))</f>
        <v>Isi Sasaran</v>
      </c>
      <c r="K347" s="590" t="s">
        <v>26</v>
      </c>
      <c r="L347" s="591" t="str">
        <f>IF($D$347="Y/T","Isi Sasaran",IF($E$347=0,0,IF(K347="Y",1,IF(K347="T",0,"Isi Dulu"))))</f>
        <v>Isi Sasaran</v>
      </c>
      <c r="M347" s="848" t="s">
        <v>26</v>
      </c>
      <c r="N347" s="851" t="str">
        <f>IF(M347="Y",1,IF(M347="T",0,IF(M347="Y/T","Belum diisi","Error")))</f>
        <v>Belum diisi</v>
      </c>
    </row>
    <row r="348" spans="2:14" ht="15.75">
      <c r="B348" s="837"/>
      <c r="C348" s="840"/>
      <c r="D348" s="858"/>
      <c r="E348" s="855"/>
      <c r="F348" s="549">
        <v>2</v>
      </c>
      <c r="G348" s="550"/>
      <c r="H348" s="598" t="str">
        <f t="shared" si="6"/>
        <v>Belum Diisi</v>
      </c>
      <c r="I348" s="592" t="s">
        <v>26</v>
      </c>
      <c r="J348" s="593" t="str">
        <f>IF($D$347="Y/T","Isi Sasaran",IF($E$347=0,0,IF(I348="Y",1,IF(I348="T",0,"Isi Dulu"))))</f>
        <v>Isi Sasaran</v>
      </c>
      <c r="K348" s="592" t="s">
        <v>26</v>
      </c>
      <c r="L348" s="593" t="str">
        <f>IF($D$347="Y/T","Isi Sasaran",IF($E$347=0,0,IF(K348="Y",1,IF(K348="T",0,"Isi Dulu"))))</f>
        <v>Isi Sasaran</v>
      </c>
      <c r="M348" s="849"/>
      <c r="N348" s="852"/>
    </row>
    <row r="349" spans="2:14" ht="15.75">
      <c r="B349" s="837"/>
      <c r="C349" s="840"/>
      <c r="D349" s="858"/>
      <c r="E349" s="855"/>
      <c r="F349" s="549">
        <v>3</v>
      </c>
      <c r="G349" s="550"/>
      <c r="H349" s="598" t="str">
        <f t="shared" si="6"/>
        <v>Belum Diisi</v>
      </c>
      <c r="I349" s="592" t="s">
        <v>26</v>
      </c>
      <c r="J349" s="593" t="str">
        <f>IF($D$347="Y/T","Isi Sasaran",IF($E$347=0,0,IF(I349="Y",1,IF(I349="T",0,"Isi Dulu"))))</f>
        <v>Isi Sasaran</v>
      </c>
      <c r="K349" s="592" t="s">
        <v>26</v>
      </c>
      <c r="L349" s="593" t="str">
        <f>IF($D$347="Y/T","Isi Sasaran",IF($E$347=0,0,IF(K349="Y",1,IF(K349="T",0,"Isi Dulu"))))</f>
        <v>Isi Sasaran</v>
      </c>
      <c r="M349" s="849"/>
      <c r="N349" s="852"/>
    </row>
    <row r="350" spans="2:14" ht="15.75">
      <c r="B350" s="837"/>
      <c r="C350" s="840"/>
      <c r="D350" s="858"/>
      <c r="E350" s="855"/>
      <c r="F350" s="549">
        <v>4</v>
      </c>
      <c r="G350" s="550"/>
      <c r="H350" s="598" t="str">
        <f t="shared" si="6"/>
        <v>Belum Diisi</v>
      </c>
      <c r="I350" s="592" t="s">
        <v>26</v>
      </c>
      <c r="J350" s="593" t="str">
        <f>IF($D$347="Y/T","Isi Sasaran",IF($E$347=0,0,IF(I350="Y",1,IF(I350="T",0,"Isi Dulu"))))</f>
        <v>Isi Sasaran</v>
      </c>
      <c r="K350" s="592" t="s">
        <v>26</v>
      </c>
      <c r="L350" s="593" t="str">
        <f>IF($D$347="Y/T","Isi Sasaran",IF($E$347=0,0,IF(K350="Y",1,IF(K350="T",0,"Isi Dulu"))))</f>
        <v>Isi Sasaran</v>
      </c>
      <c r="M350" s="849"/>
      <c r="N350" s="852"/>
    </row>
    <row r="351" spans="2:14" ht="15.75">
      <c r="B351" s="838"/>
      <c r="C351" s="841"/>
      <c r="D351" s="859"/>
      <c r="E351" s="856"/>
      <c r="F351" s="569">
        <v>5</v>
      </c>
      <c r="G351" s="570"/>
      <c r="H351" s="599" t="str">
        <f t="shared" si="6"/>
        <v>Belum Diisi</v>
      </c>
      <c r="I351" s="595" t="s">
        <v>26</v>
      </c>
      <c r="J351" s="596" t="str">
        <f>IF($D$347="Y/T","Isi Sasaran",IF($E$347=0,0,IF(I351="Y",1,IF(I351="T",0,"Isi Dulu"))))</f>
        <v>Isi Sasaran</v>
      </c>
      <c r="K351" s="595" t="s">
        <v>26</v>
      </c>
      <c r="L351" s="596" t="str">
        <f>IF($D$347="Y/T","Isi Sasaran",IF($E$347=0,0,IF(K351="Y",1,IF(K351="T",0,"Isi Dulu"))))</f>
        <v>Isi Sasaran</v>
      </c>
      <c r="M351" s="850"/>
      <c r="N351" s="853"/>
    </row>
    <row r="352" spans="2:14" ht="15.75">
      <c r="B352" s="836">
        <v>9</v>
      </c>
      <c r="C352" s="839"/>
      <c r="D352" s="857" t="s">
        <v>26</v>
      </c>
      <c r="E352" s="854" t="str">
        <f>IF(D352="Y",1,IF(D352="T",0,IF(D352="Y/T","Belum diisi","Error")))</f>
        <v>Belum diisi</v>
      </c>
      <c r="F352" s="528">
        <v>1</v>
      </c>
      <c r="G352" s="529"/>
      <c r="H352" s="600" t="str">
        <f t="shared" si="6"/>
        <v>Belum Diisi</v>
      </c>
      <c r="I352" s="590" t="s">
        <v>26</v>
      </c>
      <c r="J352" s="591" t="str">
        <f>IF($D$352="Y/T","Isi Sasaran",IF($E$352=0,0,IF(I352="Y",1,IF(I352="T",0,"Isi Dulu"))))</f>
        <v>Isi Sasaran</v>
      </c>
      <c r="K352" s="590" t="s">
        <v>26</v>
      </c>
      <c r="L352" s="591" t="str">
        <f>IF($D$352="Y/T","Isi Sasaran",IF($E$352=0,0,IF(K352="Y",1,IF(K352="T",0,"Isi Dulu"))))</f>
        <v>Isi Sasaran</v>
      </c>
      <c r="M352" s="848" t="s">
        <v>26</v>
      </c>
      <c r="N352" s="851" t="str">
        <f>IF(M352="Y",1,IF(M352="T",0,IF(M352="Y/T","Belum diisi","Error")))</f>
        <v>Belum diisi</v>
      </c>
    </row>
    <row r="353" spans="2:14" ht="15.75">
      <c r="B353" s="837"/>
      <c r="C353" s="840"/>
      <c r="D353" s="858"/>
      <c r="E353" s="855"/>
      <c r="F353" s="549">
        <v>2</v>
      </c>
      <c r="G353" s="550"/>
      <c r="H353" s="598" t="str">
        <f t="shared" si="6"/>
        <v>Belum Diisi</v>
      </c>
      <c r="I353" s="592" t="s">
        <v>26</v>
      </c>
      <c r="J353" s="593" t="str">
        <f>IF($D$352="Y/T","Isi Sasaran",IF($E$352=0,0,IF(I353="Y",1,IF(I353="T",0,"Isi Dulu"))))</f>
        <v>Isi Sasaran</v>
      </c>
      <c r="K353" s="592" t="s">
        <v>26</v>
      </c>
      <c r="L353" s="593" t="str">
        <f>IF($D$352="Y/T","Isi Sasaran",IF($E$352=0,0,IF(K353="Y",1,IF(K353="T",0,"Isi Dulu"))))</f>
        <v>Isi Sasaran</v>
      </c>
      <c r="M353" s="849"/>
      <c r="N353" s="852"/>
    </row>
    <row r="354" spans="2:14" ht="15.75">
      <c r="B354" s="837"/>
      <c r="C354" s="840"/>
      <c r="D354" s="858"/>
      <c r="E354" s="855"/>
      <c r="F354" s="549">
        <v>3</v>
      </c>
      <c r="G354" s="550"/>
      <c r="H354" s="598" t="str">
        <f t="shared" si="6"/>
        <v>Belum Diisi</v>
      </c>
      <c r="I354" s="592" t="s">
        <v>26</v>
      </c>
      <c r="J354" s="593" t="str">
        <f>IF($D$352="Y/T","Isi Sasaran",IF($E$352=0,0,IF(I354="Y",1,IF(I354="T",0,"Isi Dulu"))))</f>
        <v>Isi Sasaran</v>
      </c>
      <c r="K354" s="592" t="s">
        <v>26</v>
      </c>
      <c r="L354" s="593" t="str">
        <f>IF($D$352="Y/T","Isi Sasaran",IF($E$352=0,0,IF(K354="Y",1,IF(K354="T",0,"Isi Dulu"))))</f>
        <v>Isi Sasaran</v>
      </c>
      <c r="M354" s="849"/>
      <c r="N354" s="852"/>
    </row>
    <row r="355" spans="2:14" ht="15.75">
      <c r="B355" s="837"/>
      <c r="C355" s="840"/>
      <c r="D355" s="858"/>
      <c r="E355" s="855"/>
      <c r="F355" s="549">
        <v>4</v>
      </c>
      <c r="G355" s="550"/>
      <c r="H355" s="598" t="str">
        <f t="shared" si="6"/>
        <v>Belum Diisi</v>
      </c>
      <c r="I355" s="592" t="s">
        <v>26</v>
      </c>
      <c r="J355" s="593" t="str">
        <f>IF($D$352="Y/T","Isi Sasaran",IF($E$352=0,0,IF(I355="Y",1,IF(I355="T",0,"Isi Dulu"))))</f>
        <v>Isi Sasaran</v>
      </c>
      <c r="K355" s="592" t="s">
        <v>26</v>
      </c>
      <c r="L355" s="593" t="str">
        <f>IF($D$352="Y/T","Isi Sasaran",IF($E$352=0,0,IF(K355="Y",1,IF(K355="T",0,"Isi Dulu"))))</f>
        <v>Isi Sasaran</v>
      </c>
      <c r="M355" s="849"/>
      <c r="N355" s="852"/>
    </row>
    <row r="356" spans="2:14" ht="15.75">
      <c r="B356" s="838"/>
      <c r="C356" s="841"/>
      <c r="D356" s="859"/>
      <c r="E356" s="856"/>
      <c r="F356" s="569">
        <v>5</v>
      </c>
      <c r="G356" s="570"/>
      <c r="H356" s="599" t="str">
        <f t="shared" si="6"/>
        <v>Belum Diisi</v>
      </c>
      <c r="I356" s="595" t="s">
        <v>26</v>
      </c>
      <c r="J356" s="596" t="str">
        <f>IF($D$352="Y/T","Isi Sasaran",IF($E$352=0,0,IF(I356="Y",1,IF(I356="T",0,"Isi Dulu"))))</f>
        <v>Isi Sasaran</v>
      </c>
      <c r="K356" s="595" t="s">
        <v>26</v>
      </c>
      <c r="L356" s="596" t="str">
        <f>IF($D$352="Y/T","Isi Sasaran",IF($E$352=0,0,IF(K356="Y",1,IF(K356="T",0,"Isi Dulu"))))</f>
        <v>Isi Sasaran</v>
      </c>
      <c r="M356" s="850"/>
      <c r="N356" s="853"/>
    </row>
    <row r="357" spans="2:14" ht="15.75">
      <c r="B357" s="836">
        <v>10</v>
      </c>
      <c r="C357" s="839"/>
      <c r="D357" s="857" t="s">
        <v>26</v>
      </c>
      <c r="E357" s="854" t="str">
        <f>IF(D357="Y",1,IF(D357="T",0,IF(D357="Y/T","Belum diisi","Error")))</f>
        <v>Belum diisi</v>
      </c>
      <c r="F357" s="528">
        <v>1</v>
      </c>
      <c r="G357" s="529"/>
      <c r="H357" s="600" t="str">
        <f t="shared" si="6"/>
        <v>Belum Diisi</v>
      </c>
      <c r="I357" s="590" t="s">
        <v>26</v>
      </c>
      <c r="J357" s="591" t="str">
        <f>IF($D$357="Y/T","Isi Sasaran",IF($E$357=0,0,IF(I357="Y",1,IF(I357="T",0,"Isi Dulu"))))</f>
        <v>Isi Sasaran</v>
      </c>
      <c r="K357" s="590" t="s">
        <v>26</v>
      </c>
      <c r="L357" s="591" t="str">
        <f>IF($D$357="Y/T","Isi Sasaran",IF($E$357=0,0,IF(K357="Y",1,IF(K357="T",0,"Isi Dulu"))))</f>
        <v>Isi Sasaran</v>
      </c>
      <c r="M357" s="848" t="s">
        <v>26</v>
      </c>
      <c r="N357" s="851" t="str">
        <f>IF(M357="Y",1,IF(M357="T",0,IF(M357="Y/T","Belum diisi","Error")))</f>
        <v>Belum diisi</v>
      </c>
    </row>
    <row r="358" spans="2:14" ht="15.75">
      <c r="B358" s="837"/>
      <c r="C358" s="840"/>
      <c r="D358" s="858"/>
      <c r="E358" s="855"/>
      <c r="F358" s="549">
        <v>2</v>
      </c>
      <c r="G358" s="550"/>
      <c r="H358" s="598" t="str">
        <f t="shared" si="6"/>
        <v>Belum Diisi</v>
      </c>
      <c r="I358" s="592" t="s">
        <v>26</v>
      </c>
      <c r="J358" s="593" t="str">
        <f>IF($D$357="Y/T","Isi Sasaran",IF($E$357=0,0,IF(I358="Y",1,IF(I358="T",0,"Isi Dulu"))))</f>
        <v>Isi Sasaran</v>
      </c>
      <c r="K358" s="592" t="s">
        <v>26</v>
      </c>
      <c r="L358" s="593" t="str">
        <f>IF($D$357="Y/T","Isi Sasaran",IF($E$357=0,0,IF(K358="Y",1,IF(K358="T",0,"Isi Dulu"))))</f>
        <v>Isi Sasaran</v>
      </c>
      <c r="M358" s="849"/>
      <c r="N358" s="852"/>
    </row>
    <row r="359" spans="2:14" ht="15.75">
      <c r="B359" s="837"/>
      <c r="C359" s="840"/>
      <c r="D359" s="858"/>
      <c r="E359" s="855"/>
      <c r="F359" s="549">
        <v>3</v>
      </c>
      <c r="G359" s="550"/>
      <c r="H359" s="598" t="str">
        <f t="shared" si="6"/>
        <v>Belum Diisi</v>
      </c>
      <c r="I359" s="592" t="s">
        <v>26</v>
      </c>
      <c r="J359" s="593" t="str">
        <f>IF($D$357="Y/T","Isi Sasaran",IF($E$357=0,0,IF(I359="Y",1,IF(I359="T",0,"Isi Dulu"))))</f>
        <v>Isi Sasaran</v>
      </c>
      <c r="K359" s="592" t="s">
        <v>26</v>
      </c>
      <c r="L359" s="593" t="str">
        <f>IF($D$357="Y/T","Isi Sasaran",IF($E$357=0,0,IF(K359="Y",1,IF(K359="T",0,"Isi Dulu"))))</f>
        <v>Isi Sasaran</v>
      </c>
      <c r="M359" s="849"/>
      <c r="N359" s="852"/>
    </row>
    <row r="360" spans="2:14" ht="15.75">
      <c r="B360" s="837"/>
      <c r="C360" s="840"/>
      <c r="D360" s="858"/>
      <c r="E360" s="855"/>
      <c r="F360" s="549">
        <v>4</v>
      </c>
      <c r="G360" s="550"/>
      <c r="H360" s="598" t="str">
        <f t="shared" si="6"/>
        <v>Belum Diisi</v>
      </c>
      <c r="I360" s="592" t="s">
        <v>26</v>
      </c>
      <c r="J360" s="593" t="str">
        <f>IF($D$357="Y/T","Isi Sasaran",IF($E$357=0,0,IF(I360="Y",1,IF(I360="T",0,"Isi Dulu"))))</f>
        <v>Isi Sasaran</v>
      </c>
      <c r="K360" s="592" t="s">
        <v>26</v>
      </c>
      <c r="L360" s="593" t="str">
        <f>IF($D$357="Y/T","Isi Sasaran",IF($E$357=0,0,IF(K360="Y",1,IF(K360="T",0,"Isi Dulu"))))</f>
        <v>Isi Sasaran</v>
      </c>
      <c r="M360" s="849"/>
      <c r="N360" s="852"/>
    </row>
    <row r="361" spans="2:14" ht="15.75">
      <c r="B361" s="838"/>
      <c r="C361" s="841"/>
      <c r="D361" s="859"/>
      <c r="E361" s="856"/>
      <c r="F361" s="569">
        <v>5</v>
      </c>
      <c r="G361" s="570"/>
      <c r="H361" s="599" t="str">
        <f t="shared" si="6"/>
        <v>Belum Diisi</v>
      </c>
      <c r="I361" s="595" t="s">
        <v>26</v>
      </c>
      <c r="J361" s="596" t="str">
        <f>IF($D$357="Y/T","Isi Sasaran",IF($E$357=0,0,IF(I361="Y",1,IF(I361="T",0,"Isi Dulu"))))</f>
        <v>Isi Sasaran</v>
      </c>
      <c r="K361" s="595" t="s">
        <v>26</v>
      </c>
      <c r="L361" s="596" t="str">
        <f>IF($D$357="Y/T","Isi Sasaran",IF($E$357=0,0,IF(K361="Y",1,IF(K361="T",0,"Isi Dulu"))))</f>
        <v>Isi Sasaran</v>
      </c>
      <c r="M361" s="850"/>
      <c r="N361" s="853"/>
    </row>
    <row r="362" spans="2:14" ht="15.75">
      <c r="B362" s="836">
        <v>11</v>
      </c>
      <c r="C362" s="839"/>
      <c r="D362" s="857" t="s">
        <v>26</v>
      </c>
      <c r="E362" s="854" t="str">
        <f>IF(D362="Y",1,IF(D362="T",0,IF(D362="Y/T","Belum diisi","Error")))</f>
        <v>Belum diisi</v>
      </c>
      <c r="F362" s="528">
        <v>1</v>
      </c>
      <c r="G362" s="529"/>
      <c r="H362" s="600" t="str">
        <f t="shared" si="6"/>
        <v>Belum Diisi</v>
      </c>
      <c r="I362" s="590" t="s">
        <v>26</v>
      </c>
      <c r="J362" s="591" t="str">
        <f>IF($D$362="Y/T","Isi Sasaran",IF($E$362=0,0,IF(I362="Y",1,IF(I362="T",0,"Isi Dulu"))))</f>
        <v>Isi Sasaran</v>
      </c>
      <c r="K362" s="590" t="s">
        <v>26</v>
      </c>
      <c r="L362" s="591" t="str">
        <f>IF($D$362="Y/T","Isi Sasaran",IF($E$362=0,0,IF(K362="Y",1,IF(K362="T",0,"Isi Dulu"))))</f>
        <v>Isi Sasaran</v>
      </c>
      <c r="M362" s="848" t="s">
        <v>26</v>
      </c>
      <c r="N362" s="851" t="str">
        <f>IF(M362="Y",1,IF(M362="T",0,IF(M362="Y/T","Belum diisi","Error")))</f>
        <v>Belum diisi</v>
      </c>
    </row>
    <row r="363" spans="2:14" ht="15.75">
      <c r="B363" s="837"/>
      <c r="C363" s="840"/>
      <c r="D363" s="858"/>
      <c r="E363" s="855"/>
      <c r="F363" s="549">
        <v>2</v>
      </c>
      <c r="G363" s="550"/>
      <c r="H363" s="598" t="str">
        <f t="shared" si="6"/>
        <v>Belum Diisi</v>
      </c>
      <c r="I363" s="592" t="s">
        <v>26</v>
      </c>
      <c r="J363" s="593" t="str">
        <f>IF($D$362="Y/T","Isi Sasaran",IF($E$362=0,0,IF(I363="Y",1,IF(I363="T",0,"Isi Dulu"))))</f>
        <v>Isi Sasaran</v>
      </c>
      <c r="K363" s="592" t="s">
        <v>26</v>
      </c>
      <c r="L363" s="593" t="str">
        <f>IF($D$362="Y/T","Isi Sasaran",IF($E$362=0,0,IF(K363="Y",1,IF(K363="T",0,"Isi Dulu"))))</f>
        <v>Isi Sasaran</v>
      </c>
      <c r="M363" s="849"/>
      <c r="N363" s="852"/>
    </row>
    <row r="364" spans="2:14" ht="15.75">
      <c r="B364" s="837"/>
      <c r="C364" s="840"/>
      <c r="D364" s="858"/>
      <c r="E364" s="855"/>
      <c r="F364" s="549">
        <v>3</v>
      </c>
      <c r="G364" s="550"/>
      <c r="H364" s="598" t="str">
        <f t="shared" si="6"/>
        <v>Belum Diisi</v>
      </c>
      <c r="I364" s="592" t="s">
        <v>26</v>
      </c>
      <c r="J364" s="593" t="str">
        <f>IF($D$362="Y/T","Isi Sasaran",IF($E$362=0,0,IF(I364="Y",1,IF(I364="T",0,"Isi Dulu"))))</f>
        <v>Isi Sasaran</v>
      </c>
      <c r="K364" s="592" t="s">
        <v>26</v>
      </c>
      <c r="L364" s="593" t="str">
        <f>IF($D$362="Y/T","Isi Sasaran",IF($E$362=0,0,IF(K364="Y",1,IF(K364="T",0,"Isi Dulu"))))</f>
        <v>Isi Sasaran</v>
      </c>
      <c r="M364" s="849"/>
      <c r="N364" s="852"/>
    </row>
    <row r="365" spans="2:14" ht="15.75">
      <c r="B365" s="837"/>
      <c r="C365" s="840"/>
      <c r="D365" s="858"/>
      <c r="E365" s="855"/>
      <c r="F365" s="549">
        <v>4</v>
      </c>
      <c r="G365" s="550"/>
      <c r="H365" s="598" t="str">
        <f t="shared" si="6"/>
        <v>Belum Diisi</v>
      </c>
      <c r="I365" s="592" t="s">
        <v>26</v>
      </c>
      <c r="J365" s="593" t="str">
        <f>IF($D$362="Y/T","Isi Sasaran",IF($E$362=0,0,IF(I365="Y",1,IF(I365="T",0,"Isi Dulu"))))</f>
        <v>Isi Sasaran</v>
      </c>
      <c r="K365" s="592" t="s">
        <v>26</v>
      </c>
      <c r="L365" s="593" t="str">
        <f>IF($D$362="Y/T","Isi Sasaran",IF($E$362=0,0,IF(K365="Y",1,IF(K365="T",0,"Isi Dulu"))))</f>
        <v>Isi Sasaran</v>
      </c>
      <c r="M365" s="849"/>
      <c r="N365" s="852"/>
    </row>
    <row r="366" spans="2:14" ht="15.75">
      <c r="B366" s="838"/>
      <c r="C366" s="841"/>
      <c r="D366" s="859"/>
      <c r="E366" s="856"/>
      <c r="F366" s="569">
        <v>5</v>
      </c>
      <c r="G366" s="570"/>
      <c r="H366" s="599" t="str">
        <f t="shared" si="6"/>
        <v>Belum Diisi</v>
      </c>
      <c r="I366" s="595" t="s">
        <v>26</v>
      </c>
      <c r="J366" s="596" t="str">
        <f>IF($D$362="Y/T","Isi Sasaran",IF($E$362=0,0,IF(I366="Y",1,IF(I366="T",0,"Isi Dulu"))))</f>
        <v>Isi Sasaran</v>
      </c>
      <c r="K366" s="595" t="s">
        <v>26</v>
      </c>
      <c r="L366" s="596" t="str">
        <f>IF($D$362="Y/T","Isi Sasaran",IF($E$362=0,0,IF(K366="Y",1,IF(K366="T",0,"Isi Dulu"))))</f>
        <v>Isi Sasaran</v>
      </c>
      <c r="M366" s="850"/>
      <c r="N366" s="853"/>
    </row>
    <row r="367" spans="2:14" ht="15.75">
      <c r="B367" s="836">
        <v>12</v>
      </c>
      <c r="C367" s="839"/>
      <c r="D367" s="857" t="s">
        <v>26</v>
      </c>
      <c r="E367" s="854" t="str">
        <f>IF(D367="Y",1,IF(D367="T",0,IF(D367="Y/T","Belum diisi","Error")))</f>
        <v>Belum diisi</v>
      </c>
      <c r="F367" s="528">
        <v>1</v>
      </c>
      <c r="G367" s="529"/>
      <c r="H367" s="600" t="str">
        <f t="shared" si="6"/>
        <v>Belum Diisi</v>
      </c>
      <c r="I367" s="590" t="s">
        <v>26</v>
      </c>
      <c r="J367" s="591" t="str">
        <f>IF($D$367="Y/T","Isi Sasaran",IF($E$367=0,0,IF(I367="Y",1,IF(I367="T",0,"Isi Dulu"))))</f>
        <v>Isi Sasaran</v>
      </c>
      <c r="K367" s="590" t="s">
        <v>26</v>
      </c>
      <c r="L367" s="591" t="str">
        <f>IF($D$367="Y/T","Isi Sasaran",IF($E$367=0,0,IF(K367="Y",1,IF(K367="T",0,"Isi Dulu"))))</f>
        <v>Isi Sasaran</v>
      </c>
      <c r="M367" s="848" t="s">
        <v>26</v>
      </c>
      <c r="N367" s="851" t="str">
        <f>IF(M367="Y",1,IF(M367="T",0,IF(M367="Y/T","Belum diisi","Error")))</f>
        <v>Belum diisi</v>
      </c>
    </row>
    <row r="368" spans="2:14" ht="15.75">
      <c r="B368" s="837"/>
      <c r="C368" s="840"/>
      <c r="D368" s="858"/>
      <c r="E368" s="855"/>
      <c r="F368" s="549">
        <v>2</v>
      </c>
      <c r="G368" s="550"/>
      <c r="H368" s="598" t="str">
        <f t="shared" si="6"/>
        <v>Belum Diisi</v>
      </c>
      <c r="I368" s="592" t="s">
        <v>26</v>
      </c>
      <c r="J368" s="593" t="str">
        <f>IF($D$367="Y/T","Isi Sasaran",IF($E$367=0,0,IF(I368="Y",1,IF(I368="T",0,"Isi Dulu"))))</f>
        <v>Isi Sasaran</v>
      </c>
      <c r="K368" s="592" t="s">
        <v>26</v>
      </c>
      <c r="L368" s="593" t="str">
        <f>IF($D$367="Y/T","Isi Sasaran",IF($E$367=0,0,IF(K368="Y",1,IF(K368="T",0,"Isi Dulu"))))</f>
        <v>Isi Sasaran</v>
      </c>
      <c r="M368" s="849"/>
      <c r="N368" s="852"/>
    </row>
    <row r="369" spans="2:14" ht="15.75">
      <c r="B369" s="837"/>
      <c r="C369" s="840"/>
      <c r="D369" s="858"/>
      <c r="E369" s="855"/>
      <c r="F369" s="549">
        <v>3</v>
      </c>
      <c r="G369" s="550"/>
      <c r="H369" s="598" t="str">
        <f t="shared" si="6"/>
        <v>Belum Diisi</v>
      </c>
      <c r="I369" s="592" t="s">
        <v>26</v>
      </c>
      <c r="J369" s="593" t="str">
        <f>IF($D$367="Y/T","Isi Sasaran",IF($E$367=0,0,IF(I369="Y",1,IF(I369="T",0,"Isi Dulu"))))</f>
        <v>Isi Sasaran</v>
      </c>
      <c r="K369" s="592" t="s">
        <v>26</v>
      </c>
      <c r="L369" s="593" t="str">
        <f>IF($D$367="Y/T","Isi Sasaran",IF($E$367=0,0,IF(K369="Y",1,IF(K369="T",0,"Isi Dulu"))))</f>
        <v>Isi Sasaran</v>
      </c>
      <c r="M369" s="849"/>
      <c r="N369" s="852"/>
    </row>
    <row r="370" spans="2:14" ht="15.75">
      <c r="B370" s="837"/>
      <c r="C370" s="840"/>
      <c r="D370" s="858"/>
      <c r="E370" s="855"/>
      <c r="F370" s="549">
        <v>4</v>
      </c>
      <c r="G370" s="550"/>
      <c r="H370" s="598" t="str">
        <f t="shared" si="6"/>
        <v>Belum Diisi</v>
      </c>
      <c r="I370" s="592" t="s">
        <v>26</v>
      </c>
      <c r="J370" s="593" t="str">
        <f>IF($D$367="Y/T","Isi Sasaran",IF($E$367=0,0,IF(I370="Y",1,IF(I370="T",0,"Isi Dulu"))))</f>
        <v>Isi Sasaran</v>
      </c>
      <c r="K370" s="592" t="s">
        <v>26</v>
      </c>
      <c r="L370" s="593" t="str">
        <f>IF($D$367="Y/T","Isi Sasaran",IF($E$367=0,0,IF(K370="Y",1,IF(K370="T",0,"Isi Dulu"))))</f>
        <v>Isi Sasaran</v>
      </c>
      <c r="M370" s="849"/>
      <c r="N370" s="852"/>
    </row>
    <row r="371" spans="2:14" ht="15.75">
      <c r="B371" s="838"/>
      <c r="C371" s="841"/>
      <c r="D371" s="859"/>
      <c r="E371" s="856"/>
      <c r="F371" s="569">
        <v>5</v>
      </c>
      <c r="G371" s="570"/>
      <c r="H371" s="599" t="str">
        <f t="shared" si="6"/>
        <v>Belum Diisi</v>
      </c>
      <c r="I371" s="595" t="s">
        <v>26</v>
      </c>
      <c r="J371" s="596" t="str">
        <f>IF($D$367="Y/T","Isi Sasaran",IF($E$367=0,0,IF(I371="Y",1,IF(I371="T",0,"Isi Dulu"))))</f>
        <v>Isi Sasaran</v>
      </c>
      <c r="K371" s="595" t="s">
        <v>26</v>
      </c>
      <c r="L371" s="596" t="str">
        <f>IF($D$367="Y/T","Isi Sasaran",IF($E$367=0,0,IF(K371="Y",1,IF(K371="T",0,"Isi Dulu"))))</f>
        <v>Isi Sasaran</v>
      </c>
      <c r="M371" s="850"/>
      <c r="N371" s="853"/>
    </row>
    <row r="372" spans="2:14" ht="15.75">
      <c r="B372" s="836">
        <v>13</v>
      </c>
      <c r="C372" s="839"/>
      <c r="D372" s="857" t="s">
        <v>26</v>
      </c>
      <c r="E372" s="854" t="str">
        <f>IF(D372="Y",1,IF(D372="T",0,IF(D372="Y/T","Belum diisi","Error")))</f>
        <v>Belum diisi</v>
      </c>
      <c r="F372" s="528">
        <v>1</v>
      </c>
      <c r="G372" s="529"/>
      <c r="H372" s="600" t="str">
        <f t="shared" si="6"/>
        <v>Belum Diisi</v>
      </c>
      <c r="I372" s="590" t="s">
        <v>26</v>
      </c>
      <c r="J372" s="591" t="str">
        <f>IF($D$372="Y/T","Isi Sasaran",IF($E$372=0,0,IF(I372="Y",1,IF(I372="T",0,"Isi Dulu"))))</f>
        <v>Isi Sasaran</v>
      </c>
      <c r="K372" s="590" t="s">
        <v>26</v>
      </c>
      <c r="L372" s="591" t="str">
        <f>IF($D$372="Y/T","Isi Sasaran",IF($E$372=0,0,IF(K372="Y",1,IF(K372="T",0,"Isi Dulu"))))</f>
        <v>Isi Sasaran</v>
      </c>
      <c r="M372" s="848" t="s">
        <v>26</v>
      </c>
      <c r="N372" s="851" t="str">
        <f>IF(M372="Y",1,IF(M372="T",0,IF(M372="Y/T","Belum diisi","Error")))</f>
        <v>Belum diisi</v>
      </c>
    </row>
    <row r="373" spans="2:14" ht="15.75">
      <c r="B373" s="837"/>
      <c r="C373" s="840"/>
      <c r="D373" s="858"/>
      <c r="E373" s="855"/>
      <c r="F373" s="549">
        <v>2</v>
      </c>
      <c r="G373" s="550"/>
      <c r="H373" s="598" t="str">
        <f t="shared" si="6"/>
        <v>Belum Diisi</v>
      </c>
      <c r="I373" s="592" t="s">
        <v>26</v>
      </c>
      <c r="J373" s="593" t="str">
        <f>IF($D$372="Y/T","Isi Sasaran",IF($E$372=0,0,IF(I373="Y",1,IF(I373="T",0,"Isi Dulu"))))</f>
        <v>Isi Sasaran</v>
      </c>
      <c r="K373" s="592" t="s">
        <v>26</v>
      </c>
      <c r="L373" s="593" t="str">
        <f>IF($D$372="Y/T","Isi Sasaran",IF($E$372=0,0,IF(K373="Y",1,IF(K373="T",0,"Isi Dulu"))))</f>
        <v>Isi Sasaran</v>
      </c>
      <c r="M373" s="849"/>
      <c r="N373" s="852"/>
    </row>
    <row r="374" spans="2:14" ht="15.75">
      <c r="B374" s="837"/>
      <c r="C374" s="840"/>
      <c r="D374" s="858"/>
      <c r="E374" s="855"/>
      <c r="F374" s="549">
        <v>3</v>
      </c>
      <c r="G374" s="550"/>
      <c r="H374" s="598" t="str">
        <f t="shared" si="6"/>
        <v>Belum Diisi</v>
      </c>
      <c r="I374" s="592" t="s">
        <v>26</v>
      </c>
      <c r="J374" s="593" t="str">
        <f>IF($D$372="Y/T","Isi Sasaran",IF($E$372=0,0,IF(I374="Y",1,IF(I374="T",0,"Isi Dulu"))))</f>
        <v>Isi Sasaran</v>
      </c>
      <c r="K374" s="592" t="s">
        <v>26</v>
      </c>
      <c r="L374" s="593" t="str">
        <f>IF($D$372="Y/T","Isi Sasaran",IF($E$372=0,0,IF(K374="Y",1,IF(K374="T",0,"Isi Dulu"))))</f>
        <v>Isi Sasaran</v>
      </c>
      <c r="M374" s="849"/>
      <c r="N374" s="852"/>
    </row>
    <row r="375" spans="2:14" ht="15.75">
      <c r="B375" s="837"/>
      <c r="C375" s="840"/>
      <c r="D375" s="858"/>
      <c r="E375" s="855"/>
      <c r="F375" s="549">
        <v>4</v>
      </c>
      <c r="G375" s="550"/>
      <c r="H375" s="598" t="str">
        <f t="shared" si="6"/>
        <v>Belum Diisi</v>
      </c>
      <c r="I375" s="592" t="s">
        <v>26</v>
      </c>
      <c r="J375" s="593" t="str">
        <f>IF($D$372="Y/T","Isi Sasaran",IF($E$372=0,0,IF(I375="Y",1,IF(I375="T",0,"Isi Dulu"))))</f>
        <v>Isi Sasaran</v>
      </c>
      <c r="K375" s="592" t="s">
        <v>26</v>
      </c>
      <c r="L375" s="593" t="str">
        <f>IF($D$372="Y/T","Isi Sasaran",IF($E$372=0,0,IF(K375="Y",1,IF(K375="T",0,"Isi Dulu"))))</f>
        <v>Isi Sasaran</v>
      </c>
      <c r="M375" s="849"/>
      <c r="N375" s="852"/>
    </row>
    <row r="376" spans="2:14" ht="15.75">
      <c r="B376" s="838"/>
      <c r="C376" s="841"/>
      <c r="D376" s="859"/>
      <c r="E376" s="856"/>
      <c r="F376" s="569">
        <v>5</v>
      </c>
      <c r="G376" s="570"/>
      <c r="H376" s="599" t="str">
        <f t="shared" ref="H376:H411" si="7">IF(OR(J376="Isi Dulu",L376="Isi Dulu",J376="Isi Sasaran",L376="Isi Sasaran"),"Belum Diisi",IF(SUM(J376,L376)=2,1,IF(SUM(J376,L376)=1,0,IF(SUM(J376,L376)=0,0,"Error"))))</f>
        <v>Belum Diisi</v>
      </c>
      <c r="I376" s="595" t="s">
        <v>26</v>
      </c>
      <c r="J376" s="596" t="str">
        <f>IF($D$372="Y/T","Isi Sasaran",IF($E$372=0,0,IF(I376="Y",1,IF(I376="T",0,"Isi Dulu"))))</f>
        <v>Isi Sasaran</v>
      </c>
      <c r="K376" s="595" t="s">
        <v>26</v>
      </c>
      <c r="L376" s="596" t="str">
        <f>IF($D$372="Y/T","Isi Sasaran",IF($E$372=0,0,IF(K376="Y",1,IF(K376="T",0,"Isi Dulu"))))</f>
        <v>Isi Sasaran</v>
      </c>
      <c r="M376" s="850"/>
      <c r="N376" s="853"/>
    </row>
    <row r="377" spans="2:14" ht="15.75">
      <c r="B377" s="836">
        <v>14</v>
      </c>
      <c r="C377" s="839"/>
      <c r="D377" s="857" t="s">
        <v>26</v>
      </c>
      <c r="E377" s="854" t="str">
        <f>IF(D377="Y",1,IF(D377="T",0,IF(D377="Y/T","Belum diisi","Error")))</f>
        <v>Belum diisi</v>
      </c>
      <c r="F377" s="528">
        <v>1</v>
      </c>
      <c r="G377" s="529"/>
      <c r="H377" s="600" t="str">
        <f t="shared" si="7"/>
        <v>Belum Diisi</v>
      </c>
      <c r="I377" s="590" t="s">
        <v>26</v>
      </c>
      <c r="J377" s="591" t="str">
        <f>IF($D$377="Y/T","Isi Sasaran",IF($E$377=0,0,IF(I377="Y",1,IF(I377="T",0,"Isi Dulu"))))</f>
        <v>Isi Sasaran</v>
      </c>
      <c r="K377" s="590" t="s">
        <v>26</v>
      </c>
      <c r="L377" s="591" t="str">
        <f>IF($D$377="Y/T","Isi Sasaran",IF($E$377=0,0,IF(K377="Y",1,IF(K377="T",0,"Isi Dulu"))))</f>
        <v>Isi Sasaran</v>
      </c>
      <c r="M377" s="848" t="s">
        <v>26</v>
      </c>
      <c r="N377" s="851" t="str">
        <f>IF(M377="Y",1,IF(M377="T",0,IF(M377="Y/T","Belum diisi","Error")))</f>
        <v>Belum diisi</v>
      </c>
    </row>
    <row r="378" spans="2:14" ht="15.75">
      <c r="B378" s="837"/>
      <c r="C378" s="840"/>
      <c r="D378" s="858"/>
      <c r="E378" s="855"/>
      <c r="F378" s="549">
        <v>2</v>
      </c>
      <c r="G378" s="550"/>
      <c r="H378" s="598" t="str">
        <f t="shared" si="7"/>
        <v>Belum Diisi</v>
      </c>
      <c r="I378" s="592" t="s">
        <v>26</v>
      </c>
      <c r="J378" s="593" t="str">
        <f>IF($D$377="Y/T","Isi Sasaran",IF($E$377=0,0,IF(I378="Y",1,IF(I378="T",0,"Isi Dulu"))))</f>
        <v>Isi Sasaran</v>
      </c>
      <c r="K378" s="592" t="s">
        <v>26</v>
      </c>
      <c r="L378" s="593" t="str">
        <f>IF($D$377="Y/T","Isi Sasaran",IF($E$377=0,0,IF(K378="Y",1,IF(K378="T",0,"Isi Dulu"))))</f>
        <v>Isi Sasaran</v>
      </c>
      <c r="M378" s="849"/>
      <c r="N378" s="852"/>
    </row>
    <row r="379" spans="2:14" ht="15.75">
      <c r="B379" s="837"/>
      <c r="C379" s="840"/>
      <c r="D379" s="858"/>
      <c r="E379" s="855"/>
      <c r="F379" s="549">
        <v>3</v>
      </c>
      <c r="G379" s="550"/>
      <c r="H379" s="598" t="str">
        <f t="shared" si="7"/>
        <v>Belum Diisi</v>
      </c>
      <c r="I379" s="592" t="s">
        <v>26</v>
      </c>
      <c r="J379" s="593" t="str">
        <f>IF($D$377="Y/T","Isi Sasaran",IF($E$377=0,0,IF(I379="Y",1,IF(I379="T",0,"Isi Dulu"))))</f>
        <v>Isi Sasaran</v>
      </c>
      <c r="K379" s="592" t="s">
        <v>26</v>
      </c>
      <c r="L379" s="593" t="str">
        <f>IF($D$377="Y/T","Isi Sasaran",IF($E$377=0,0,IF(K379="Y",1,IF(K379="T",0,"Isi Dulu"))))</f>
        <v>Isi Sasaran</v>
      </c>
      <c r="M379" s="849"/>
      <c r="N379" s="852"/>
    </row>
    <row r="380" spans="2:14" ht="15.75">
      <c r="B380" s="837"/>
      <c r="C380" s="840"/>
      <c r="D380" s="858"/>
      <c r="E380" s="855"/>
      <c r="F380" s="549">
        <v>4</v>
      </c>
      <c r="G380" s="550"/>
      <c r="H380" s="598" t="str">
        <f t="shared" si="7"/>
        <v>Belum Diisi</v>
      </c>
      <c r="I380" s="592" t="s">
        <v>26</v>
      </c>
      <c r="J380" s="593" t="str">
        <f>IF($D$377="Y/T","Isi Sasaran",IF($E$377=0,0,IF(I380="Y",1,IF(I380="T",0,"Isi Dulu"))))</f>
        <v>Isi Sasaran</v>
      </c>
      <c r="K380" s="592" t="s">
        <v>26</v>
      </c>
      <c r="L380" s="593" t="str">
        <f>IF($D$377="Y/T","Isi Sasaran",IF($E$377=0,0,IF(K380="Y",1,IF(K380="T",0,"Isi Dulu"))))</f>
        <v>Isi Sasaran</v>
      </c>
      <c r="M380" s="849"/>
      <c r="N380" s="852"/>
    </row>
    <row r="381" spans="2:14" ht="15.75">
      <c r="B381" s="838"/>
      <c r="C381" s="841"/>
      <c r="D381" s="859"/>
      <c r="E381" s="856"/>
      <c r="F381" s="569">
        <v>5</v>
      </c>
      <c r="G381" s="570"/>
      <c r="H381" s="599" t="str">
        <f t="shared" si="7"/>
        <v>Belum Diisi</v>
      </c>
      <c r="I381" s="595" t="s">
        <v>26</v>
      </c>
      <c r="J381" s="596" t="str">
        <f>IF($D$377="Y/T","Isi Sasaran",IF($E$377=0,0,IF(I381="Y",1,IF(I381="T",0,"Isi Dulu"))))</f>
        <v>Isi Sasaran</v>
      </c>
      <c r="K381" s="595" t="s">
        <v>26</v>
      </c>
      <c r="L381" s="596" t="str">
        <f>IF($D$377="Y/T","Isi Sasaran",IF($E$377=0,0,IF(K381="Y",1,IF(K381="T",0,"Isi Dulu"))))</f>
        <v>Isi Sasaran</v>
      </c>
      <c r="M381" s="850"/>
      <c r="N381" s="853"/>
    </row>
    <row r="382" spans="2:14" ht="15.75">
      <c r="B382" s="836">
        <v>15</v>
      </c>
      <c r="C382" s="839"/>
      <c r="D382" s="857" t="s">
        <v>26</v>
      </c>
      <c r="E382" s="854" t="str">
        <f>IF(D382="Y",1,IF(D382="T",0,IF(D382="Y/T","Belum diisi","Error")))</f>
        <v>Belum diisi</v>
      </c>
      <c r="F382" s="528">
        <v>1</v>
      </c>
      <c r="G382" s="529"/>
      <c r="H382" s="600" t="str">
        <f t="shared" si="7"/>
        <v>Belum Diisi</v>
      </c>
      <c r="I382" s="590" t="s">
        <v>26</v>
      </c>
      <c r="J382" s="591" t="str">
        <f>IF($D$382="Y/T","Isi Sasaran",IF($E$382=0,0,IF(I382="Y",1,IF(I382="T",0,"Isi Dulu"))))</f>
        <v>Isi Sasaran</v>
      </c>
      <c r="K382" s="590" t="s">
        <v>26</v>
      </c>
      <c r="L382" s="591" t="str">
        <f>IF($D$382="Y/T","Isi Sasaran",IF($E$382=0,0,IF(K382="Y",1,IF(K382="T",0,"Isi Dulu"))))</f>
        <v>Isi Sasaran</v>
      </c>
      <c r="M382" s="848" t="s">
        <v>26</v>
      </c>
      <c r="N382" s="851" t="str">
        <f>IF(M382="Y",1,IF(M382="T",0,IF(M382="Y/T","Belum diisi","Error")))</f>
        <v>Belum diisi</v>
      </c>
    </row>
    <row r="383" spans="2:14" ht="15.75">
      <c r="B383" s="837"/>
      <c r="C383" s="840"/>
      <c r="D383" s="858"/>
      <c r="E383" s="855"/>
      <c r="F383" s="549">
        <v>2</v>
      </c>
      <c r="G383" s="550"/>
      <c r="H383" s="598" t="str">
        <f t="shared" si="7"/>
        <v>Belum Diisi</v>
      </c>
      <c r="I383" s="592" t="s">
        <v>26</v>
      </c>
      <c r="J383" s="593" t="str">
        <f>IF($D$382="Y/T","Isi Sasaran",IF($E$382=0,0,IF(I383="Y",1,IF(I383="T",0,"Isi Dulu"))))</f>
        <v>Isi Sasaran</v>
      </c>
      <c r="K383" s="592" t="s">
        <v>26</v>
      </c>
      <c r="L383" s="593" t="str">
        <f>IF($D$382="Y/T","Isi Sasaran",IF($E$382=0,0,IF(K383="Y",1,IF(K383="T",0,"Isi Dulu"))))</f>
        <v>Isi Sasaran</v>
      </c>
      <c r="M383" s="849"/>
      <c r="N383" s="852"/>
    </row>
    <row r="384" spans="2:14" ht="15.75">
      <c r="B384" s="837"/>
      <c r="C384" s="840"/>
      <c r="D384" s="858"/>
      <c r="E384" s="855"/>
      <c r="F384" s="549">
        <v>3</v>
      </c>
      <c r="G384" s="550"/>
      <c r="H384" s="598" t="str">
        <f t="shared" si="7"/>
        <v>Belum Diisi</v>
      </c>
      <c r="I384" s="592" t="s">
        <v>26</v>
      </c>
      <c r="J384" s="593" t="str">
        <f>IF($D$382="Y/T","Isi Sasaran",IF($E$382=0,0,IF(I384="Y",1,IF(I384="T",0,"Isi Dulu"))))</f>
        <v>Isi Sasaran</v>
      </c>
      <c r="K384" s="592" t="s">
        <v>26</v>
      </c>
      <c r="L384" s="593" t="str">
        <f>IF($D$382="Y/T","Isi Sasaran",IF($E$382=0,0,IF(K384="Y",1,IF(K384="T",0,"Isi Dulu"))))</f>
        <v>Isi Sasaran</v>
      </c>
      <c r="M384" s="849"/>
      <c r="N384" s="852"/>
    </row>
    <row r="385" spans="2:14" ht="15.75">
      <c r="B385" s="837"/>
      <c r="C385" s="840"/>
      <c r="D385" s="858"/>
      <c r="E385" s="855"/>
      <c r="F385" s="549">
        <v>4</v>
      </c>
      <c r="G385" s="550"/>
      <c r="H385" s="598" t="str">
        <f t="shared" si="7"/>
        <v>Belum Diisi</v>
      </c>
      <c r="I385" s="592" t="s">
        <v>26</v>
      </c>
      <c r="J385" s="593" t="str">
        <f>IF($D$382="Y/T","Isi Sasaran",IF($E$382=0,0,IF(I385="Y",1,IF(I385="T",0,"Isi Dulu"))))</f>
        <v>Isi Sasaran</v>
      </c>
      <c r="K385" s="592" t="s">
        <v>26</v>
      </c>
      <c r="L385" s="593" t="str">
        <f>IF($D$382="Y/T","Isi Sasaran",IF($E$382=0,0,IF(K385="Y",1,IF(K385="T",0,"Isi Dulu"))))</f>
        <v>Isi Sasaran</v>
      </c>
      <c r="M385" s="849"/>
      <c r="N385" s="852"/>
    </row>
    <row r="386" spans="2:14" ht="15.75">
      <c r="B386" s="838"/>
      <c r="C386" s="841"/>
      <c r="D386" s="859"/>
      <c r="E386" s="856"/>
      <c r="F386" s="569">
        <v>5</v>
      </c>
      <c r="G386" s="570"/>
      <c r="H386" s="599" t="str">
        <f t="shared" si="7"/>
        <v>Belum Diisi</v>
      </c>
      <c r="I386" s="595" t="s">
        <v>26</v>
      </c>
      <c r="J386" s="596" t="str">
        <f>IF($D$382="Y/T","Isi Sasaran",IF($E$382=0,0,IF(I386="Y",1,IF(I386="T",0,"Isi Dulu"))))</f>
        <v>Isi Sasaran</v>
      </c>
      <c r="K386" s="595" t="s">
        <v>26</v>
      </c>
      <c r="L386" s="596" t="str">
        <f>IF($D$382="Y/T","Isi Sasaran",IF($E$382=0,0,IF(K386="Y",1,IF(K386="T",0,"Isi Dulu"))))</f>
        <v>Isi Sasaran</v>
      </c>
      <c r="M386" s="850"/>
      <c r="N386" s="853"/>
    </row>
    <row r="387" spans="2:14" ht="15.75">
      <c r="B387" s="836">
        <v>16</v>
      </c>
      <c r="C387" s="839"/>
      <c r="D387" s="857" t="s">
        <v>26</v>
      </c>
      <c r="E387" s="854" t="str">
        <f>IF(D387="Y",1,IF(D387="T",0,IF(D387="Y/T","Belum diisi","Error")))</f>
        <v>Belum diisi</v>
      </c>
      <c r="F387" s="528">
        <v>1</v>
      </c>
      <c r="G387" s="529"/>
      <c r="H387" s="600" t="str">
        <f t="shared" si="7"/>
        <v>Belum Diisi</v>
      </c>
      <c r="I387" s="590" t="s">
        <v>26</v>
      </c>
      <c r="J387" s="591" t="str">
        <f>IF($D$387="Y/T","Isi Sasaran",IF($E$387=0,0,IF(I387="Y",1,IF(I387="T",0,"Isi Dulu"))))</f>
        <v>Isi Sasaran</v>
      </c>
      <c r="K387" s="590" t="s">
        <v>26</v>
      </c>
      <c r="L387" s="591" t="str">
        <f>IF($D$387="Y/T","Isi Sasaran",IF($E$387=0,0,IF(K387="Y",1,IF(K387="T",0,"Isi Dulu"))))</f>
        <v>Isi Sasaran</v>
      </c>
      <c r="M387" s="848" t="s">
        <v>26</v>
      </c>
      <c r="N387" s="851" t="str">
        <f>IF(M387="Y",1,IF(M387="T",0,IF(M387="Y/T","Belum diisi","Error")))</f>
        <v>Belum diisi</v>
      </c>
    </row>
    <row r="388" spans="2:14" ht="15.75">
      <c r="B388" s="837"/>
      <c r="C388" s="840"/>
      <c r="D388" s="858"/>
      <c r="E388" s="855"/>
      <c r="F388" s="549">
        <v>2</v>
      </c>
      <c r="G388" s="550"/>
      <c r="H388" s="598" t="str">
        <f t="shared" si="7"/>
        <v>Belum Diisi</v>
      </c>
      <c r="I388" s="592" t="s">
        <v>26</v>
      </c>
      <c r="J388" s="593" t="str">
        <f>IF($D$387="Y/T","Isi Sasaran",IF($E$387=0,0,IF(I388="Y",1,IF(I388="T",0,"Isi Dulu"))))</f>
        <v>Isi Sasaran</v>
      </c>
      <c r="K388" s="592" t="s">
        <v>26</v>
      </c>
      <c r="L388" s="593" t="str">
        <f>IF($D$387="Y/T","Isi Sasaran",IF($E$387=0,0,IF(K388="Y",1,IF(K388="T",0,"Isi Dulu"))))</f>
        <v>Isi Sasaran</v>
      </c>
      <c r="M388" s="849"/>
      <c r="N388" s="852"/>
    </row>
    <row r="389" spans="2:14" ht="15.75">
      <c r="B389" s="837"/>
      <c r="C389" s="840"/>
      <c r="D389" s="858"/>
      <c r="E389" s="855"/>
      <c r="F389" s="549">
        <v>3</v>
      </c>
      <c r="G389" s="550"/>
      <c r="H389" s="598" t="str">
        <f t="shared" si="7"/>
        <v>Belum Diisi</v>
      </c>
      <c r="I389" s="592" t="s">
        <v>26</v>
      </c>
      <c r="J389" s="593" t="str">
        <f>IF($D$387="Y/T","Isi Sasaran",IF($E$387=0,0,IF(I389="Y",1,IF(I389="T",0,"Isi Dulu"))))</f>
        <v>Isi Sasaran</v>
      </c>
      <c r="K389" s="592" t="s">
        <v>26</v>
      </c>
      <c r="L389" s="593" t="str">
        <f>IF($D$387="Y/T","Isi Sasaran",IF($E$387=0,0,IF(K389="Y",1,IF(K389="T",0,"Isi Dulu"))))</f>
        <v>Isi Sasaran</v>
      </c>
      <c r="M389" s="849"/>
      <c r="N389" s="852"/>
    </row>
    <row r="390" spans="2:14" ht="15.75">
      <c r="B390" s="837"/>
      <c r="C390" s="840"/>
      <c r="D390" s="858"/>
      <c r="E390" s="855"/>
      <c r="F390" s="549">
        <v>4</v>
      </c>
      <c r="G390" s="550"/>
      <c r="H390" s="598" t="str">
        <f t="shared" si="7"/>
        <v>Belum Diisi</v>
      </c>
      <c r="I390" s="592" t="s">
        <v>26</v>
      </c>
      <c r="J390" s="593" t="str">
        <f>IF($D$387="Y/T","Isi Sasaran",IF($E$387=0,0,IF(I390="Y",1,IF(I390="T",0,"Isi Dulu"))))</f>
        <v>Isi Sasaran</v>
      </c>
      <c r="K390" s="592" t="s">
        <v>26</v>
      </c>
      <c r="L390" s="593" t="str">
        <f>IF($D$387="Y/T","Isi Sasaran",IF($E$387=0,0,IF(K390="Y",1,IF(K390="T",0,"Isi Dulu"))))</f>
        <v>Isi Sasaran</v>
      </c>
      <c r="M390" s="849"/>
      <c r="N390" s="852"/>
    </row>
    <row r="391" spans="2:14" ht="15.75">
      <c r="B391" s="838"/>
      <c r="C391" s="841"/>
      <c r="D391" s="859"/>
      <c r="E391" s="856"/>
      <c r="F391" s="569">
        <v>5</v>
      </c>
      <c r="G391" s="570"/>
      <c r="H391" s="599" t="str">
        <f t="shared" si="7"/>
        <v>Belum Diisi</v>
      </c>
      <c r="I391" s="595" t="s">
        <v>26</v>
      </c>
      <c r="J391" s="596" t="str">
        <f>IF($D$387="Y/T","Isi Sasaran",IF($E$387=0,0,IF(I391="Y",1,IF(I391="T",0,"Isi Dulu"))))</f>
        <v>Isi Sasaran</v>
      </c>
      <c r="K391" s="595" t="s">
        <v>26</v>
      </c>
      <c r="L391" s="596" t="str">
        <f>IF($D$387="Y/T","Isi Sasaran",IF($E$387=0,0,IF(K391="Y",1,IF(K391="T",0,"Isi Dulu"))))</f>
        <v>Isi Sasaran</v>
      </c>
      <c r="M391" s="850"/>
      <c r="N391" s="853"/>
    </row>
    <row r="392" spans="2:14" ht="15.75">
      <c r="B392" s="836">
        <v>17</v>
      </c>
      <c r="C392" s="839"/>
      <c r="D392" s="857" t="s">
        <v>26</v>
      </c>
      <c r="E392" s="854" t="str">
        <f>IF(D392="Y",1,IF(D392="T",0,IF(D392="Y/T","Belum diisi","Error")))</f>
        <v>Belum diisi</v>
      </c>
      <c r="F392" s="528">
        <v>1</v>
      </c>
      <c r="G392" s="529"/>
      <c r="H392" s="600" t="str">
        <f t="shared" si="7"/>
        <v>Belum Diisi</v>
      </c>
      <c r="I392" s="590" t="s">
        <v>26</v>
      </c>
      <c r="J392" s="591" t="str">
        <f>IF($D$392="Y/T","Isi Sasaran",IF($E$392=0,0,IF(I392="Y",1,IF(I392="T",0,"Isi Dulu"))))</f>
        <v>Isi Sasaran</v>
      </c>
      <c r="K392" s="590" t="s">
        <v>26</v>
      </c>
      <c r="L392" s="591" t="str">
        <f>IF($D$392="Y/T","Isi Sasaran",IF($E$392=0,0,IF(K392="Y",1,IF(K392="T",0,"Isi Dulu"))))</f>
        <v>Isi Sasaran</v>
      </c>
      <c r="M392" s="848" t="s">
        <v>26</v>
      </c>
      <c r="N392" s="851" t="str">
        <f>IF(M392="Y",1,IF(M392="T",0,IF(M392="Y/T","Belum diisi","Error")))</f>
        <v>Belum diisi</v>
      </c>
    </row>
    <row r="393" spans="2:14" ht="15.75">
      <c r="B393" s="837"/>
      <c r="C393" s="840"/>
      <c r="D393" s="858"/>
      <c r="E393" s="855"/>
      <c r="F393" s="549">
        <v>2</v>
      </c>
      <c r="G393" s="550"/>
      <c r="H393" s="598" t="str">
        <f t="shared" si="7"/>
        <v>Belum Diisi</v>
      </c>
      <c r="I393" s="592" t="s">
        <v>26</v>
      </c>
      <c r="J393" s="593" t="str">
        <f>IF($D$392="Y/T","Isi Sasaran",IF($E$392=0,0,IF(I393="Y",1,IF(I393="T",0,"Isi Dulu"))))</f>
        <v>Isi Sasaran</v>
      </c>
      <c r="K393" s="592" t="s">
        <v>26</v>
      </c>
      <c r="L393" s="593" t="str">
        <f>IF($D$392="Y/T","Isi Sasaran",IF($E$392=0,0,IF(K393="Y",1,IF(K393="T",0,"Isi Dulu"))))</f>
        <v>Isi Sasaran</v>
      </c>
      <c r="M393" s="849"/>
      <c r="N393" s="852"/>
    </row>
    <row r="394" spans="2:14" ht="15.75">
      <c r="B394" s="837"/>
      <c r="C394" s="840"/>
      <c r="D394" s="858"/>
      <c r="E394" s="855"/>
      <c r="F394" s="549">
        <v>3</v>
      </c>
      <c r="G394" s="550"/>
      <c r="H394" s="598" t="str">
        <f t="shared" si="7"/>
        <v>Belum Diisi</v>
      </c>
      <c r="I394" s="592" t="s">
        <v>26</v>
      </c>
      <c r="J394" s="593" t="str">
        <f>IF($D$392="Y/T","Isi Sasaran",IF($E$392=0,0,IF(I394="Y",1,IF(I394="T",0,"Isi Dulu"))))</f>
        <v>Isi Sasaran</v>
      </c>
      <c r="K394" s="592" t="s">
        <v>26</v>
      </c>
      <c r="L394" s="593" t="str">
        <f>IF($D$392="Y/T","Isi Sasaran",IF($E$392=0,0,IF(K394="Y",1,IF(K394="T",0,"Isi Dulu"))))</f>
        <v>Isi Sasaran</v>
      </c>
      <c r="M394" s="849"/>
      <c r="N394" s="852"/>
    </row>
    <row r="395" spans="2:14" ht="15.75">
      <c r="B395" s="837"/>
      <c r="C395" s="840"/>
      <c r="D395" s="858"/>
      <c r="E395" s="855"/>
      <c r="F395" s="549">
        <v>4</v>
      </c>
      <c r="G395" s="550"/>
      <c r="H395" s="598" t="str">
        <f t="shared" si="7"/>
        <v>Belum Diisi</v>
      </c>
      <c r="I395" s="592" t="s">
        <v>26</v>
      </c>
      <c r="J395" s="593" t="str">
        <f>IF($D$392="Y/T","Isi Sasaran",IF($E$392=0,0,IF(I395="Y",1,IF(I395="T",0,"Isi Dulu"))))</f>
        <v>Isi Sasaran</v>
      </c>
      <c r="K395" s="592" t="s">
        <v>26</v>
      </c>
      <c r="L395" s="593" t="str">
        <f>IF($D$392="Y/T","Isi Sasaran",IF($E$392=0,0,IF(K395="Y",1,IF(K395="T",0,"Isi Dulu"))))</f>
        <v>Isi Sasaran</v>
      </c>
      <c r="M395" s="849"/>
      <c r="N395" s="852"/>
    </row>
    <row r="396" spans="2:14" ht="15.75">
      <c r="B396" s="838"/>
      <c r="C396" s="841"/>
      <c r="D396" s="859"/>
      <c r="E396" s="856"/>
      <c r="F396" s="569">
        <v>5</v>
      </c>
      <c r="G396" s="570"/>
      <c r="H396" s="599" t="str">
        <f t="shared" si="7"/>
        <v>Belum Diisi</v>
      </c>
      <c r="I396" s="595" t="s">
        <v>26</v>
      </c>
      <c r="J396" s="596" t="str">
        <f>IF($D$392="Y/T","Isi Sasaran",IF($E$392=0,0,IF(I396="Y",1,IF(I396="T",0,"Isi Dulu"))))</f>
        <v>Isi Sasaran</v>
      </c>
      <c r="K396" s="595" t="s">
        <v>26</v>
      </c>
      <c r="L396" s="596" t="str">
        <f>IF($D$392="Y/T","Isi Sasaran",IF($E$392=0,0,IF(K396="Y",1,IF(K396="T",0,"Isi Dulu"))))</f>
        <v>Isi Sasaran</v>
      </c>
      <c r="M396" s="850"/>
      <c r="N396" s="853"/>
    </row>
    <row r="397" spans="2:14" ht="15.75">
      <c r="B397" s="836">
        <v>18</v>
      </c>
      <c r="C397" s="839"/>
      <c r="D397" s="857" t="s">
        <v>26</v>
      </c>
      <c r="E397" s="854" t="str">
        <f>IF(D397="Y",1,IF(D397="T",0,IF(D397="Y/T","Belum diisi","Error")))</f>
        <v>Belum diisi</v>
      </c>
      <c r="F397" s="528">
        <v>1</v>
      </c>
      <c r="G397" s="529"/>
      <c r="H397" s="600" t="str">
        <f t="shared" si="7"/>
        <v>Belum Diisi</v>
      </c>
      <c r="I397" s="590" t="s">
        <v>26</v>
      </c>
      <c r="J397" s="591" t="str">
        <f>IF($D$397="Y/T","Isi Sasaran",IF($E$397=0,0,IF(I397="Y",1,IF(I397="T",0,"Isi Dulu"))))</f>
        <v>Isi Sasaran</v>
      </c>
      <c r="K397" s="590" t="s">
        <v>26</v>
      </c>
      <c r="L397" s="591" t="str">
        <f>IF($D$397="Y/T","Isi Sasaran",IF($E$397=0,0,IF(K397="Y",1,IF(K397="T",0,"Isi Dulu"))))</f>
        <v>Isi Sasaran</v>
      </c>
      <c r="M397" s="848" t="s">
        <v>26</v>
      </c>
      <c r="N397" s="851" t="str">
        <f>IF(M397="Y",1,IF(M397="T",0,IF(M397="Y/T","Belum diisi","Error")))</f>
        <v>Belum diisi</v>
      </c>
    </row>
    <row r="398" spans="2:14" ht="15.75">
      <c r="B398" s="837"/>
      <c r="C398" s="840"/>
      <c r="D398" s="858"/>
      <c r="E398" s="855"/>
      <c r="F398" s="549">
        <v>2</v>
      </c>
      <c r="G398" s="550"/>
      <c r="H398" s="598" t="str">
        <f t="shared" si="7"/>
        <v>Belum Diisi</v>
      </c>
      <c r="I398" s="592" t="s">
        <v>26</v>
      </c>
      <c r="J398" s="593" t="str">
        <f>IF($D$397="Y/T","Isi Sasaran",IF($E$397=0,0,IF(I398="Y",1,IF(I398="T",0,"Isi Dulu"))))</f>
        <v>Isi Sasaran</v>
      </c>
      <c r="K398" s="592" t="s">
        <v>26</v>
      </c>
      <c r="L398" s="593" t="str">
        <f>IF($D$397="Y/T","Isi Sasaran",IF($E$397=0,0,IF(K398="Y",1,IF(K398="T",0,"Isi Dulu"))))</f>
        <v>Isi Sasaran</v>
      </c>
      <c r="M398" s="849"/>
      <c r="N398" s="852"/>
    </row>
    <row r="399" spans="2:14" ht="15.75">
      <c r="B399" s="837"/>
      <c r="C399" s="840"/>
      <c r="D399" s="858"/>
      <c r="E399" s="855"/>
      <c r="F399" s="549">
        <v>3</v>
      </c>
      <c r="G399" s="550"/>
      <c r="H399" s="598" t="str">
        <f t="shared" si="7"/>
        <v>Belum Diisi</v>
      </c>
      <c r="I399" s="592" t="s">
        <v>26</v>
      </c>
      <c r="J399" s="593" t="str">
        <f>IF($D$397="Y/T","Isi Sasaran",IF($E$397=0,0,IF(I399="Y",1,IF(I399="T",0,"Isi Dulu"))))</f>
        <v>Isi Sasaran</v>
      </c>
      <c r="K399" s="592" t="s">
        <v>26</v>
      </c>
      <c r="L399" s="593" t="str">
        <f>IF($D$397="Y/T","Isi Sasaran",IF($E$397=0,0,IF(K399="Y",1,IF(K399="T",0,"Isi Dulu"))))</f>
        <v>Isi Sasaran</v>
      </c>
      <c r="M399" s="849"/>
      <c r="N399" s="852"/>
    </row>
    <row r="400" spans="2:14" ht="15.75">
      <c r="B400" s="837"/>
      <c r="C400" s="840"/>
      <c r="D400" s="858"/>
      <c r="E400" s="855"/>
      <c r="F400" s="549">
        <v>4</v>
      </c>
      <c r="G400" s="550"/>
      <c r="H400" s="598" t="str">
        <f t="shared" si="7"/>
        <v>Belum Diisi</v>
      </c>
      <c r="I400" s="592" t="s">
        <v>26</v>
      </c>
      <c r="J400" s="593" t="str">
        <f>IF($D$397="Y/T","Isi Sasaran",IF($E$397=0,0,IF(I400="Y",1,IF(I400="T",0,"Isi Dulu"))))</f>
        <v>Isi Sasaran</v>
      </c>
      <c r="K400" s="592" t="s">
        <v>26</v>
      </c>
      <c r="L400" s="593" t="str">
        <f>IF($D$397="Y/T","Isi Sasaran",IF($E$397=0,0,IF(K400="Y",1,IF(K400="T",0,"Isi Dulu"))))</f>
        <v>Isi Sasaran</v>
      </c>
      <c r="M400" s="849"/>
      <c r="N400" s="852"/>
    </row>
    <row r="401" spans="2:14" ht="15.75">
      <c r="B401" s="838"/>
      <c r="C401" s="841"/>
      <c r="D401" s="859"/>
      <c r="E401" s="856"/>
      <c r="F401" s="569">
        <v>5</v>
      </c>
      <c r="G401" s="570"/>
      <c r="H401" s="599" t="str">
        <f t="shared" si="7"/>
        <v>Belum Diisi</v>
      </c>
      <c r="I401" s="595" t="s">
        <v>26</v>
      </c>
      <c r="J401" s="596" t="str">
        <f>IF($D$397="Y/T","Isi Sasaran",IF($E$397=0,0,IF(I401="Y",1,IF(I401="T",0,"Isi Dulu"))))</f>
        <v>Isi Sasaran</v>
      </c>
      <c r="K401" s="595" t="s">
        <v>26</v>
      </c>
      <c r="L401" s="596" t="str">
        <f>IF($D$397="Y/T","Isi Sasaran",IF($E$397=0,0,IF(K401="Y",1,IF(K401="T",0,"Isi Dulu"))))</f>
        <v>Isi Sasaran</v>
      </c>
      <c r="M401" s="850"/>
      <c r="N401" s="853"/>
    </row>
    <row r="402" spans="2:14" ht="15.75">
      <c r="B402" s="836">
        <v>19</v>
      </c>
      <c r="C402" s="839"/>
      <c r="D402" s="857" t="s">
        <v>26</v>
      </c>
      <c r="E402" s="854" t="str">
        <f>IF(D402="Y",1,IF(D402="T",0,IF(D402="Y/T","Belum diisi","Error")))</f>
        <v>Belum diisi</v>
      </c>
      <c r="F402" s="528">
        <v>1</v>
      </c>
      <c r="G402" s="529"/>
      <c r="H402" s="600" t="str">
        <f t="shared" si="7"/>
        <v>Belum Diisi</v>
      </c>
      <c r="I402" s="590" t="s">
        <v>26</v>
      </c>
      <c r="J402" s="591" t="str">
        <f>IF($D$402="Y/T","Isi Sasaran",IF($E$402=0,0,IF(I402="Y",1,IF(I402="T",0,"Isi Dulu"))))</f>
        <v>Isi Sasaran</v>
      </c>
      <c r="K402" s="590" t="s">
        <v>26</v>
      </c>
      <c r="L402" s="591" t="str">
        <f>IF($D$402="Y/T","Isi Sasaran",IF($E$402=0,0,IF(K402="Y",1,IF(K402="T",0,"Isi Dulu"))))</f>
        <v>Isi Sasaran</v>
      </c>
      <c r="M402" s="848" t="s">
        <v>26</v>
      </c>
      <c r="N402" s="851" t="str">
        <f>IF(M402="Y",1,IF(M402="T",0,IF(M402="Y/T","Belum diisi","Error")))</f>
        <v>Belum diisi</v>
      </c>
    </row>
    <row r="403" spans="2:14" ht="15.75">
      <c r="B403" s="837"/>
      <c r="C403" s="840"/>
      <c r="D403" s="858"/>
      <c r="E403" s="855"/>
      <c r="F403" s="549">
        <v>2</v>
      </c>
      <c r="G403" s="550"/>
      <c r="H403" s="598" t="str">
        <f t="shared" si="7"/>
        <v>Belum Diisi</v>
      </c>
      <c r="I403" s="592" t="s">
        <v>26</v>
      </c>
      <c r="J403" s="593" t="str">
        <f>IF($D$402="Y/T","Isi Sasaran",IF($E$402=0,0,IF(I403="Y",1,IF(I403="T",0,"Isi Dulu"))))</f>
        <v>Isi Sasaran</v>
      </c>
      <c r="K403" s="592" t="s">
        <v>26</v>
      </c>
      <c r="L403" s="593" t="str">
        <f>IF($D$402="Y/T","Isi Sasaran",IF($E$402=0,0,IF(K403="Y",1,IF(K403="T",0,"Isi Dulu"))))</f>
        <v>Isi Sasaran</v>
      </c>
      <c r="M403" s="849"/>
      <c r="N403" s="852"/>
    </row>
    <row r="404" spans="2:14" ht="15.75">
      <c r="B404" s="837"/>
      <c r="C404" s="840"/>
      <c r="D404" s="858"/>
      <c r="E404" s="855"/>
      <c r="F404" s="549">
        <v>3</v>
      </c>
      <c r="G404" s="550"/>
      <c r="H404" s="598" t="str">
        <f t="shared" si="7"/>
        <v>Belum Diisi</v>
      </c>
      <c r="I404" s="592" t="s">
        <v>26</v>
      </c>
      <c r="J404" s="593" t="str">
        <f>IF($D$402="Y/T","Isi Sasaran",IF($E$402=0,0,IF(I404="Y",1,IF(I404="T",0,"Isi Dulu"))))</f>
        <v>Isi Sasaran</v>
      </c>
      <c r="K404" s="592" t="s">
        <v>26</v>
      </c>
      <c r="L404" s="593" t="str">
        <f>IF($D$402="Y/T","Isi Sasaran",IF($E$402=0,0,IF(K404="Y",1,IF(K404="T",0,"Isi Dulu"))))</f>
        <v>Isi Sasaran</v>
      </c>
      <c r="M404" s="849"/>
      <c r="N404" s="852"/>
    </row>
    <row r="405" spans="2:14" ht="15.75">
      <c r="B405" s="837"/>
      <c r="C405" s="840"/>
      <c r="D405" s="858"/>
      <c r="E405" s="855"/>
      <c r="F405" s="549">
        <v>4</v>
      </c>
      <c r="G405" s="550"/>
      <c r="H405" s="598" t="str">
        <f t="shared" si="7"/>
        <v>Belum Diisi</v>
      </c>
      <c r="I405" s="592" t="s">
        <v>26</v>
      </c>
      <c r="J405" s="593" t="str">
        <f>IF($D$402="Y/T","Isi Sasaran",IF($E$402=0,0,IF(I405="Y",1,IF(I405="T",0,"Isi Dulu"))))</f>
        <v>Isi Sasaran</v>
      </c>
      <c r="K405" s="592" t="s">
        <v>26</v>
      </c>
      <c r="L405" s="593" t="str">
        <f>IF($D$402="Y/T","Isi Sasaran",IF($E$402=0,0,IF(K405="Y",1,IF(K405="T",0,"Isi Dulu"))))</f>
        <v>Isi Sasaran</v>
      </c>
      <c r="M405" s="849"/>
      <c r="N405" s="852"/>
    </row>
    <row r="406" spans="2:14" ht="15.75">
      <c r="B406" s="838"/>
      <c r="C406" s="841"/>
      <c r="D406" s="859"/>
      <c r="E406" s="856"/>
      <c r="F406" s="569">
        <v>5</v>
      </c>
      <c r="G406" s="570"/>
      <c r="H406" s="599" t="str">
        <f t="shared" si="7"/>
        <v>Belum Diisi</v>
      </c>
      <c r="I406" s="595" t="s">
        <v>26</v>
      </c>
      <c r="J406" s="596" t="str">
        <f>IF($D$402="Y/T","Isi Sasaran",IF($E$402=0,0,IF(I406="Y",1,IF(I406="T",0,"Isi Dulu"))))</f>
        <v>Isi Sasaran</v>
      </c>
      <c r="K406" s="595" t="s">
        <v>26</v>
      </c>
      <c r="L406" s="596" t="str">
        <f>IF($D$402="Y/T","Isi Sasaran",IF($E$402=0,0,IF(K406="Y",1,IF(K406="T",0,"Isi Dulu"))))</f>
        <v>Isi Sasaran</v>
      </c>
      <c r="M406" s="850"/>
      <c r="N406" s="853"/>
    </row>
    <row r="407" spans="2:14" ht="15.75">
      <c r="B407" s="836">
        <v>20</v>
      </c>
      <c r="C407" s="839"/>
      <c r="D407" s="857" t="s">
        <v>26</v>
      </c>
      <c r="E407" s="854" t="str">
        <f>IF(D407="Y",1,IF(D407="T",0,IF(D407="Y/T","Belum diisi","Error")))</f>
        <v>Belum diisi</v>
      </c>
      <c r="F407" s="528">
        <v>1</v>
      </c>
      <c r="G407" s="529"/>
      <c r="H407" s="600" t="str">
        <f t="shared" si="7"/>
        <v>Belum Diisi</v>
      </c>
      <c r="I407" s="590" t="s">
        <v>26</v>
      </c>
      <c r="J407" s="591" t="str">
        <f>IF($D$407="Y/T","Isi Sasaran",IF($E$407=0,0,IF(I407="Y",1,IF(I407="T",0,"Isi Dulu"))))</f>
        <v>Isi Sasaran</v>
      </c>
      <c r="K407" s="590" t="s">
        <v>26</v>
      </c>
      <c r="L407" s="591" t="str">
        <f>IF($D$407="Y/T","Isi Sasaran",IF($E$407=0,0,IF(K407="Y",1,IF(K407="T",0,"Isi Dulu"))))</f>
        <v>Isi Sasaran</v>
      </c>
      <c r="M407" s="848" t="s">
        <v>26</v>
      </c>
      <c r="N407" s="851" t="str">
        <f>IF(M407="Y",1,IF(M407="T",0,IF(M407="Y/T","Belum diisi","Error")))</f>
        <v>Belum diisi</v>
      </c>
    </row>
    <row r="408" spans="2:14" ht="15.75">
      <c r="B408" s="837"/>
      <c r="C408" s="840"/>
      <c r="D408" s="858"/>
      <c r="E408" s="855"/>
      <c r="F408" s="549">
        <v>2</v>
      </c>
      <c r="G408" s="550"/>
      <c r="H408" s="598" t="str">
        <f t="shared" si="7"/>
        <v>Belum Diisi</v>
      </c>
      <c r="I408" s="592" t="s">
        <v>26</v>
      </c>
      <c r="J408" s="593" t="str">
        <f>IF($D$407="Y/T","Isi Sasaran",IF($E$407=0,0,IF(I408="Y",1,IF(I408="T",0,"Isi Dulu"))))</f>
        <v>Isi Sasaran</v>
      </c>
      <c r="K408" s="592" t="s">
        <v>26</v>
      </c>
      <c r="L408" s="593" t="str">
        <f>IF($D$407="Y/T","Isi Sasaran",IF($E$407=0,0,IF(K408="Y",1,IF(K408="T",0,"Isi Dulu"))))</f>
        <v>Isi Sasaran</v>
      </c>
      <c r="M408" s="849"/>
      <c r="N408" s="852"/>
    </row>
    <row r="409" spans="2:14" ht="15.75">
      <c r="B409" s="837"/>
      <c r="C409" s="840"/>
      <c r="D409" s="858"/>
      <c r="E409" s="855"/>
      <c r="F409" s="549">
        <v>3</v>
      </c>
      <c r="G409" s="550"/>
      <c r="H409" s="598" t="str">
        <f t="shared" si="7"/>
        <v>Belum Diisi</v>
      </c>
      <c r="I409" s="592" t="s">
        <v>26</v>
      </c>
      <c r="J409" s="593" t="str">
        <f>IF($D$407="Y/T","Isi Sasaran",IF($E$407=0,0,IF(I409="Y",1,IF(I409="T",0,"Isi Dulu"))))</f>
        <v>Isi Sasaran</v>
      </c>
      <c r="K409" s="592" t="s">
        <v>26</v>
      </c>
      <c r="L409" s="593" t="str">
        <f>IF($D$407="Y/T","Isi Sasaran",IF($E$407=0,0,IF(K409="Y",1,IF(K409="T",0,"Isi Dulu"))))</f>
        <v>Isi Sasaran</v>
      </c>
      <c r="M409" s="849"/>
      <c r="N409" s="852"/>
    </row>
    <row r="410" spans="2:14" ht="15.75">
      <c r="B410" s="837"/>
      <c r="C410" s="840"/>
      <c r="D410" s="858"/>
      <c r="E410" s="855"/>
      <c r="F410" s="549">
        <v>4</v>
      </c>
      <c r="G410" s="550"/>
      <c r="H410" s="598" t="str">
        <f t="shared" si="7"/>
        <v>Belum Diisi</v>
      </c>
      <c r="I410" s="592" t="s">
        <v>26</v>
      </c>
      <c r="J410" s="593" t="str">
        <f>IF($D$407="Y/T","Isi Sasaran",IF($E$407=0,0,IF(I410="Y",1,IF(I410="T",0,"Isi Dulu"))))</f>
        <v>Isi Sasaran</v>
      </c>
      <c r="K410" s="592" t="s">
        <v>26</v>
      </c>
      <c r="L410" s="593" t="str">
        <f>IF($D$407="Y/T","Isi Sasaran",IF($E$407=0,0,IF(K410="Y",1,IF(K410="T",0,"Isi Dulu"))))</f>
        <v>Isi Sasaran</v>
      </c>
      <c r="M410" s="849"/>
      <c r="N410" s="852"/>
    </row>
    <row r="411" spans="2:14" ht="15.75">
      <c r="B411" s="838"/>
      <c r="C411" s="841"/>
      <c r="D411" s="859"/>
      <c r="E411" s="856"/>
      <c r="F411" s="569">
        <v>5</v>
      </c>
      <c r="G411" s="570"/>
      <c r="H411" s="599" t="str">
        <f t="shared" si="7"/>
        <v>Belum Diisi</v>
      </c>
      <c r="I411" s="595" t="s">
        <v>26</v>
      </c>
      <c r="J411" s="596" t="str">
        <f>IF($D$407="Y/T","Isi Sasaran",IF($E$407=0,0,IF(I411="Y",1,IF(I411="T",0,"Isi Dulu"))))</f>
        <v>Isi Sasaran</v>
      </c>
      <c r="K411" s="595" t="s">
        <v>26</v>
      </c>
      <c r="L411" s="596" t="str">
        <f>IF($D$407="Y/T","Isi Sasaran",IF($E$407=0,0,IF(K411="Y",1,IF(K411="T",0,"Isi Dulu"))))</f>
        <v>Isi Sasaran</v>
      </c>
      <c r="M411" s="850"/>
      <c r="N411" s="853"/>
    </row>
    <row r="412" spans="2:14" ht="15.75">
      <c r="B412" s="580"/>
      <c r="C412" s="581"/>
      <c r="D412" s="582"/>
      <c r="E412" s="602" t="e">
        <f>AVERAGE(E312:E411)</f>
        <v>#DIV/0!</v>
      </c>
      <c r="F412" s="583"/>
      <c r="G412" s="583"/>
      <c r="H412" s="602" t="e">
        <f>(IF($D312="Y/T",0,AVERAGE(H312:H316))+IF($D317="Y/T",0,AVERAGE(H317:H321))+IF($D322="Y/T",0,AVERAGE(H322:H326))+IF($D327="Y/T",0,AVERAGE(H327:H331))+IF($D332="Y/T",0,AVERAGE(H332:H336))+IF($D337="Y/T",0,AVERAGE(H337:H341))+IF($D342="Y/T",0,AVERAGE(H342:H346))+IF($D347="Y/T",0,AVERAGE(H347:H351))+IF($D352="Y/T",0,AVERAGE(H352:H356))+IF($D357="Y/T",0,AVERAGE(H357:H361))+IF($D362="Y/T",0,AVERAGE(H362:H366))+IF($D367="Y/T",0,AVERAGE(H367:H371))+IF($D372="Y/T",0,AVERAGE(H372:H376))+IF($D377="Y/T",0,AVERAGE(H377:H381))+IF($D382="Y/T",0,AVERAGE(H382:H386))+IF($D387="Y/T",0,AVERAGE(H387:H391))+IF($D392="Y/T",0,AVERAGE(H392:H396))+IF($D397="Y/T",0,AVERAGE(H397:H401))+IF($D402="Y/T",0,AVERAGE(H402:H406))+IF($D407="Y/T",0,AVERAGE(H407:H411)))/(COUNTIF($D312:$D411,"Y")+COUNTIF($D312:$D411,"T"))</f>
        <v>#DIV/0!</v>
      </c>
      <c r="I412" s="582"/>
      <c r="J412" s="602" t="e">
        <f>(IF($D312="Y/T",0,AVERAGE(J312:J316))+IF($D317="Y/T",0,AVERAGE(J317:J321))+IF($D322="Y/T",0,AVERAGE(J322:J326))+IF($D327="Y/T",0,AVERAGE(J327:J331))+IF($D332="Y/T",0,AVERAGE(J332:J336))+IF($D337="Y/T",0,AVERAGE(J337:J341))+IF($D342="Y/T",0,AVERAGE(J342:J346))+IF($D347="Y/T",0,AVERAGE(J347:J351))+IF($D352="Y/T",0,AVERAGE(J352:J356))+IF($D357="Y/T",0,AVERAGE(J357:J361))+IF($D362="Y/T",0,AVERAGE(J362:J366))+IF($D367="Y/T",0,AVERAGE(J367:J371))+IF($D372="Y/T",0,AVERAGE(J372:J376))+IF($D377="Y/T",0,AVERAGE(J377:J381))+IF($D382="Y/T",0,AVERAGE(J382:J386))+IF($D387="Y/T",0,AVERAGE(J387:J391))+IF($D392="Y/T",0,AVERAGE(J392:J396))+IF($D397="Y/T",0,AVERAGE(J397:J401))+IF($D402="Y/T",0,AVERAGE(J402:J406))+IF($D407="Y/T",0,AVERAGE(J407:J411)))/(COUNTIF($D312:$D411,"Y")+COUNTIF($D312:$D411,"T"))</f>
        <v>#DIV/0!</v>
      </c>
      <c r="K412" s="582"/>
      <c r="L412" s="602" t="e">
        <f>(IF($D312="Y/T",0,AVERAGE(L312:L316))+IF($D317="Y/T",0,AVERAGE(L317:L321))+IF($D322="Y/T",0,AVERAGE(L322:L326))+IF($D327="Y/T",0,AVERAGE(L327:L331))+IF($D332="Y/T",0,AVERAGE(L332:L336))+IF($D337="Y/T",0,AVERAGE(L337:L341))+IF($D342="Y/T",0,AVERAGE(L342:L346))+IF($D347="Y/T",0,AVERAGE(L347:L351))+IF($D352="Y/T",0,AVERAGE(L352:L356))+IF($D357="Y/T",0,AVERAGE(L357:L361))+IF($D362="Y/T",0,AVERAGE(L362:L366))+IF($D367="Y/T",0,AVERAGE(L367:L371))+IF($D372="Y/T",0,AVERAGE(L372:L376))+IF($D377="Y/T",0,AVERAGE(L377:L381))+IF($D382="Y/T",0,AVERAGE(L382:L386))+IF($D387="Y/T",0,AVERAGE(L387:L391))+IF($D392="Y/T",0,AVERAGE(L392:L396))+IF($D397="Y/T",0,AVERAGE(L397:L401))+IF($D402="Y/T",0,AVERAGE(L402:L406))+IF($D407="Y/T",0,AVERAGE(L407:L411)))/(COUNTIF($D312:$D411,"Y")+COUNTIF($D312:$D411,"T"))</f>
        <v>#DIV/0!</v>
      </c>
      <c r="M412" s="606"/>
      <c r="N412" s="602" t="e">
        <f>AVERAGE(N312:N411)</f>
        <v>#DIV/0!</v>
      </c>
    </row>
  </sheetData>
  <mergeCells count="496">
    <mergeCell ref="M337:M341"/>
    <mergeCell ref="E342:E346"/>
    <mergeCell ref="B327:B331"/>
    <mergeCell ref="C327:C331"/>
    <mergeCell ref="B285:B289"/>
    <mergeCell ref="M290:M294"/>
    <mergeCell ref="E300:E304"/>
    <mergeCell ref="N317:N321"/>
    <mergeCell ref="C300:C304"/>
    <mergeCell ref="B305:B309"/>
    <mergeCell ref="C285:C289"/>
    <mergeCell ref="M285:M289"/>
    <mergeCell ref="D295:D299"/>
    <mergeCell ref="M322:M326"/>
    <mergeCell ref="C312:C316"/>
    <mergeCell ref="B317:B321"/>
    <mergeCell ref="D322:D326"/>
    <mergeCell ref="E322:E326"/>
    <mergeCell ref="C317:C321"/>
    <mergeCell ref="E312:E316"/>
    <mergeCell ref="C322:C326"/>
    <mergeCell ref="N235:N239"/>
    <mergeCell ref="D312:D316"/>
    <mergeCell ref="D260:D264"/>
    <mergeCell ref="N250:N254"/>
    <mergeCell ref="C250:C254"/>
    <mergeCell ref="M260:M264"/>
    <mergeCell ref="B265:B269"/>
    <mergeCell ref="D255:D259"/>
    <mergeCell ref="M255:M259"/>
    <mergeCell ref="N255:N259"/>
    <mergeCell ref="M300:M304"/>
    <mergeCell ref="B260:B264"/>
    <mergeCell ref="D275:D279"/>
    <mergeCell ref="E265:E269"/>
    <mergeCell ref="E285:E289"/>
    <mergeCell ref="D290:D294"/>
    <mergeCell ref="E290:E294"/>
    <mergeCell ref="N285:N289"/>
    <mergeCell ref="N280:N284"/>
    <mergeCell ref="M295:M299"/>
    <mergeCell ref="B280:B284"/>
    <mergeCell ref="E280:E284"/>
    <mergeCell ref="C280:C284"/>
    <mergeCell ref="M270:M274"/>
    <mergeCell ref="N260:N264"/>
    <mergeCell ref="E270:E274"/>
    <mergeCell ref="D265:D269"/>
    <mergeCell ref="C260:C264"/>
    <mergeCell ref="B270:B274"/>
    <mergeCell ref="C290:C294"/>
    <mergeCell ref="B295:B299"/>
    <mergeCell ref="N295:N299"/>
    <mergeCell ref="D240:D244"/>
    <mergeCell ref="E240:E244"/>
    <mergeCell ref="N275:N279"/>
    <mergeCell ref="D280:D284"/>
    <mergeCell ref="B290:B294"/>
    <mergeCell ref="M280:M284"/>
    <mergeCell ref="E275:E279"/>
    <mergeCell ref="N240:N244"/>
    <mergeCell ref="B240:B244"/>
    <mergeCell ref="C225:C229"/>
    <mergeCell ref="N220:N224"/>
    <mergeCell ref="M198:M202"/>
    <mergeCell ref="N128:N132"/>
    <mergeCell ref="C133:C137"/>
    <mergeCell ref="M138:M142"/>
    <mergeCell ref="C148:C152"/>
    <mergeCell ref="E143:E147"/>
    <mergeCell ref="D138:D142"/>
    <mergeCell ref="C193:C197"/>
    <mergeCell ref="C203:C207"/>
    <mergeCell ref="M193:M197"/>
    <mergeCell ref="E193:E197"/>
    <mergeCell ref="D193:D197"/>
    <mergeCell ref="M210:M214"/>
    <mergeCell ref="D198:D202"/>
    <mergeCell ref="N133:N137"/>
    <mergeCell ref="N148:N152"/>
    <mergeCell ref="E158:E162"/>
    <mergeCell ref="D183:D187"/>
    <mergeCell ref="M133:M137"/>
    <mergeCell ref="M225:M229"/>
    <mergeCell ref="N225:N229"/>
    <mergeCell ref="B377:B381"/>
    <mergeCell ref="E382:E386"/>
    <mergeCell ref="D387:D391"/>
    <mergeCell ref="E377:E381"/>
    <mergeCell ref="D377:D381"/>
    <mergeCell ref="D382:D386"/>
    <mergeCell ref="E387:E391"/>
    <mergeCell ref="M382:M386"/>
    <mergeCell ref="N387:N391"/>
    <mergeCell ref="B382:B386"/>
    <mergeCell ref="M377:M381"/>
    <mergeCell ref="N377:N381"/>
    <mergeCell ref="C387:C391"/>
    <mergeCell ref="M387:M391"/>
    <mergeCell ref="B387:B391"/>
    <mergeCell ref="C382:C386"/>
    <mergeCell ref="N382:N386"/>
    <mergeCell ref="C377:C381"/>
    <mergeCell ref="B347:B351"/>
    <mergeCell ref="N352:N356"/>
    <mergeCell ref="E357:E361"/>
    <mergeCell ref="N300:N304"/>
    <mergeCell ref="D300:D304"/>
    <mergeCell ref="E305:E309"/>
    <mergeCell ref="N362:N366"/>
    <mergeCell ref="D352:D356"/>
    <mergeCell ref="B357:B361"/>
    <mergeCell ref="B322:B326"/>
    <mergeCell ref="M327:M331"/>
    <mergeCell ref="B342:B346"/>
    <mergeCell ref="B337:B341"/>
    <mergeCell ref="M312:M316"/>
    <mergeCell ref="B312:B316"/>
    <mergeCell ref="E317:E321"/>
    <mergeCell ref="N312:N316"/>
    <mergeCell ref="N327:N331"/>
    <mergeCell ref="D332:D336"/>
    <mergeCell ref="N322:N326"/>
    <mergeCell ref="D337:D341"/>
    <mergeCell ref="D327:D331"/>
    <mergeCell ref="E327:E331"/>
    <mergeCell ref="B332:B336"/>
    <mergeCell ref="B397:B401"/>
    <mergeCell ref="M402:M406"/>
    <mergeCell ref="C407:C411"/>
    <mergeCell ref="C402:C406"/>
    <mergeCell ref="B407:B411"/>
    <mergeCell ref="N392:N396"/>
    <mergeCell ref="E407:E411"/>
    <mergeCell ref="C397:C401"/>
    <mergeCell ref="B402:B406"/>
    <mergeCell ref="M392:M396"/>
    <mergeCell ref="D392:D396"/>
    <mergeCell ref="D407:D411"/>
    <mergeCell ref="N397:N401"/>
    <mergeCell ref="M397:M401"/>
    <mergeCell ref="E402:E406"/>
    <mergeCell ref="D402:D406"/>
    <mergeCell ref="E397:E401"/>
    <mergeCell ref="N407:N411"/>
    <mergeCell ref="N402:N406"/>
    <mergeCell ref="M407:M411"/>
    <mergeCell ref="B392:B396"/>
    <mergeCell ref="E392:E396"/>
    <mergeCell ref="C392:C396"/>
    <mergeCell ref="D397:D401"/>
    <mergeCell ref="N372:N376"/>
    <mergeCell ref="C362:C366"/>
    <mergeCell ref="B362:B366"/>
    <mergeCell ref="D362:D366"/>
    <mergeCell ref="E362:E366"/>
    <mergeCell ref="M362:M366"/>
    <mergeCell ref="M357:M361"/>
    <mergeCell ref="E337:E341"/>
    <mergeCell ref="N342:N346"/>
    <mergeCell ref="D342:D346"/>
    <mergeCell ref="C342:C346"/>
    <mergeCell ref="M347:M351"/>
    <mergeCell ref="C357:C361"/>
    <mergeCell ref="E352:E356"/>
    <mergeCell ref="B352:B356"/>
    <mergeCell ref="B367:B371"/>
    <mergeCell ref="N367:N371"/>
    <mergeCell ref="D367:D371"/>
    <mergeCell ref="B372:B376"/>
    <mergeCell ref="C372:C376"/>
    <mergeCell ref="M372:M376"/>
    <mergeCell ref="D372:D376"/>
    <mergeCell ref="E372:E376"/>
    <mergeCell ref="M367:M371"/>
    <mergeCell ref="C367:C371"/>
    <mergeCell ref="E367:E371"/>
    <mergeCell ref="B215:B219"/>
    <mergeCell ref="N230:N234"/>
    <mergeCell ref="E245:E249"/>
    <mergeCell ref="B230:B234"/>
    <mergeCell ref="C188:C192"/>
    <mergeCell ref="N193:N197"/>
    <mergeCell ref="D203:D207"/>
    <mergeCell ref="D347:D351"/>
    <mergeCell ref="C337:C341"/>
    <mergeCell ref="C347:C351"/>
    <mergeCell ref="M352:M356"/>
    <mergeCell ref="D357:D361"/>
    <mergeCell ref="E347:E351"/>
    <mergeCell ref="C352:C356"/>
    <mergeCell ref="M332:M336"/>
    <mergeCell ref="N347:N351"/>
    <mergeCell ref="C332:C336"/>
    <mergeCell ref="N337:N341"/>
    <mergeCell ref="E332:E336"/>
    <mergeCell ref="N357:N361"/>
    <mergeCell ref="M342:M346"/>
    <mergeCell ref="N332:N336"/>
    <mergeCell ref="N123:N127"/>
    <mergeCell ref="D123:D127"/>
    <mergeCell ref="N245:N249"/>
    <mergeCell ref="N210:N214"/>
    <mergeCell ref="B210:B214"/>
    <mergeCell ref="D215:D219"/>
    <mergeCell ref="D210:D214"/>
    <mergeCell ref="E210:E214"/>
    <mergeCell ref="E215:E219"/>
    <mergeCell ref="B209:N209"/>
    <mergeCell ref="E220:E224"/>
    <mergeCell ref="B198:B202"/>
    <mergeCell ref="M203:M207"/>
    <mergeCell ref="C215:C219"/>
    <mergeCell ref="N203:N207"/>
    <mergeCell ref="N188:N192"/>
    <mergeCell ref="E198:E202"/>
    <mergeCell ref="D173:D177"/>
    <mergeCell ref="M163:M167"/>
    <mergeCell ref="B163:B167"/>
    <mergeCell ref="M230:M234"/>
    <mergeCell ref="B225:B229"/>
    <mergeCell ref="D235:D239"/>
    <mergeCell ref="M220:M224"/>
    <mergeCell ref="N86:N90"/>
    <mergeCell ref="E96:E100"/>
    <mergeCell ref="C81:C85"/>
    <mergeCell ref="M173:M177"/>
    <mergeCell ref="B173:B177"/>
    <mergeCell ref="C168:C172"/>
    <mergeCell ref="N138:N142"/>
    <mergeCell ref="C128:C132"/>
    <mergeCell ref="M128:M132"/>
    <mergeCell ref="D133:D137"/>
    <mergeCell ref="E133:E137"/>
    <mergeCell ref="E128:E132"/>
    <mergeCell ref="B153:B157"/>
    <mergeCell ref="N158:N162"/>
    <mergeCell ref="D168:D172"/>
    <mergeCell ref="D163:D167"/>
    <mergeCell ref="E163:E167"/>
    <mergeCell ref="E168:E172"/>
    <mergeCell ref="B128:B132"/>
    <mergeCell ref="M81:M85"/>
    <mergeCell ref="E113:E117"/>
    <mergeCell ref="C96:C100"/>
    <mergeCell ref="D86:D90"/>
    <mergeCell ref="D101:D105"/>
    <mergeCell ref="C235:C239"/>
    <mergeCell ref="E225:E229"/>
    <mergeCell ref="C305:C309"/>
    <mergeCell ref="B311:N311"/>
    <mergeCell ref="D285:D289"/>
    <mergeCell ref="M275:M279"/>
    <mergeCell ref="B275:B279"/>
    <mergeCell ref="C270:C274"/>
    <mergeCell ref="D270:D274"/>
    <mergeCell ref="B235:B239"/>
    <mergeCell ref="E235:E239"/>
    <mergeCell ref="C295:C299"/>
    <mergeCell ref="E295:E299"/>
    <mergeCell ref="C230:C234"/>
    <mergeCell ref="M235:M239"/>
    <mergeCell ref="D245:D249"/>
    <mergeCell ref="M240:M244"/>
    <mergeCell ref="C245:C249"/>
    <mergeCell ref="M265:M269"/>
    <mergeCell ref="D250:D254"/>
    <mergeCell ref="C265:C269"/>
    <mergeCell ref="C275:C279"/>
    <mergeCell ref="D305:D309"/>
    <mergeCell ref="D230:D234"/>
    <mergeCell ref="G3:G4"/>
    <mergeCell ref="N101:N105"/>
    <mergeCell ref="B51:B55"/>
    <mergeCell ref="M61:M65"/>
    <mergeCell ref="E66:E70"/>
    <mergeCell ref="D56:D60"/>
    <mergeCell ref="N56:N60"/>
    <mergeCell ref="N96:N100"/>
    <mergeCell ref="C91:C95"/>
    <mergeCell ref="E101:E105"/>
    <mergeCell ref="M91:M95"/>
    <mergeCell ref="N91:N95"/>
    <mergeCell ref="E56:E60"/>
    <mergeCell ref="M51:M55"/>
    <mergeCell ref="E51:E55"/>
    <mergeCell ref="M101:M105"/>
    <mergeCell ref="B96:B100"/>
    <mergeCell ref="E76:E80"/>
    <mergeCell ref="M86:M90"/>
    <mergeCell ref="D96:D100"/>
    <mergeCell ref="B91:B95"/>
    <mergeCell ref="B81:B85"/>
    <mergeCell ref="N66:N70"/>
    <mergeCell ref="M96:M100"/>
    <mergeCell ref="K4:L4"/>
    <mergeCell ref="E16:E20"/>
    <mergeCell ref="B11:B15"/>
    <mergeCell ref="N11:N15"/>
    <mergeCell ref="M31:M35"/>
    <mergeCell ref="E41:E45"/>
    <mergeCell ref="D36:D40"/>
    <mergeCell ref="D31:D35"/>
    <mergeCell ref="B31:B35"/>
    <mergeCell ref="B26:B30"/>
    <mergeCell ref="D16:D20"/>
    <mergeCell ref="M4:N4"/>
    <mergeCell ref="B6:B10"/>
    <mergeCell ref="N41:N45"/>
    <mergeCell ref="M26:M30"/>
    <mergeCell ref="C16:C20"/>
    <mergeCell ref="D26:D30"/>
    <mergeCell ref="E21:E25"/>
    <mergeCell ref="C21:C25"/>
    <mergeCell ref="B41:B45"/>
    <mergeCell ref="N6:N10"/>
    <mergeCell ref="D11:D15"/>
    <mergeCell ref="H3:H4"/>
    <mergeCell ref="F3:F4"/>
    <mergeCell ref="N46:N50"/>
    <mergeCell ref="D91:D95"/>
    <mergeCell ref="D51:D55"/>
    <mergeCell ref="M46:M50"/>
    <mergeCell ref="B1:N1"/>
    <mergeCell ref="N153:N157"/>
    <mergeCell ref="D143:D147"/>
    <mergeCell ref="B148:B152"/>
    <mergeCell ref="N118:N122"/>
    <mergeCell ref="B108:B112"/>
    <mergeCell ref="M123:M127"/>
    <mergeCell ref="D113:D117"/>
    <mergeCell ref="N113:N117"/>
    <mergeCell ref="E86:E90"/>
    <mergeCell ref="B76:B80"/>
    <mergeCell ref="D76:D80"/>
    <mergeCell ref="C86:C90"/>
    <mergeCell ref="E81:E85"/>
    <mergeCell ref="D81:D85"/>
    <mergeCell ref="B138:B142"/>
    <mergeCell ref="N143:N147"/>
    <mergeCell ref="E148:E152"/>
    <mergeCell ref="B133:B137"/>
    <mergeCell ref="B86:B90"/>
    <mergeCell ref="M66:M70"/>
    <mergeCell ref="C51:C55"/>
    <mergeCell ref="B56:B60"/>
    <mergeCell ref="N51:N55"/>
    <mergeCell ref="N61:N65"/>
    <mergeCell ref="D71:D75"/>
    <mergeCell ref="C56:C60"/>
    <mergeCell ref="B66:B70"/>
    <mergeCell ref="N81:N85"/>
    <mergeCell ref="C76:C80"/>
    <mergeCell ref="M76:M80"/>
    <mergeCell ref="N76:N80"/>
    <mergeCell ref="M71:M75"/>
    <mergeCell ref="N71:N75"/>
    <mergeCell ref="C71:C75"/>
    <mergeCell ref="M56:M60"/>
    <mergeCell ref="E71:E75"/>
    <mergeCell ref="D66:D70"/>
    <mergeCell ref="B61:B65"/>
    <mergeCell ref="C61:C65"/>
    <mergeCell ref="D61:D65"/>
    <mergeCell ref="E61:E65"/>
    <mergeCell ref="C66:C70"/>
    <mergeCell ref="D46:D50"/>
    <mergeCell ref="C46:C50"/>
    <mergeCell ref="B36:B40"/>
    <mergeCell ref="C31:C35"/>
    <mergeCell ref="B21:B25"/>
    <mergeCell ref="M36:M40"/>
    <mergeCell ref="C36:C40"/>
    <mergeCell ref="M41:M45"/>
    <mergeCell ref="E36:E40"/>
    <mergeCell ref="C41:C45"/>
    <mergeCell ref="B46:B50"/>
    <mergeCell ref="E46:E50"/>
    <mergeCell ref="B2:N2"/>
    <mergeCell ref="E11:E15"/>
    <mergeCell ref="D41:D45"/>
    <mergeCell ref="N31:N35"/>
    <mergeCell ref="E26:E30"/>
    <mergeCell ref="C26:C30"/>
    <mergeCell ref="M11:M15"/>
    <mergeCell ref="D3:E4"/>
    <mergeCell ref="B5:N5"/>
    <mergeCell ref="E31:E35"/>
    <mergeCell ref="M16:M20"/>
    <mergeCell ref="B16:B20"/>
    <mergeCell ref="N21:N25"/>
    <mergeCell ref="N36:N40"/>
    <mergeCell ref="D21:D25"/>
    <mergeCell ref="M21:M25"/>
    <mergeCell ref="C11:C15"/>
    <mergeCell ref="C6:C10"/>
    <mergeCell ref="D6:D10"/>
    <mergeCell ref="E6:E10"/>
    <mergeCell ref="M6:M10"/>
    <mergeCell ref="N16:N20"/>
    <mergeCell ref="B3:B4"/>
    <mergeCell ref="C3:C4"/>
    <mergeCell ref="I3:N3"/>
    <mergeCell ref="I4:J4"/>
    <mergeCell ref="B300:B304"/>
    <mergeCell ref="M317:M321"/>
    <mergeCell ref="N305:N309"/>
    <mergeCell ref="D317:D321"/>
    <mergeCell ref="M305:M309"/>
    <mergeCell ref="M245:M249"/>
    <mergeCell ref="C255:C259"/>
    <mergeCell ref="M250:M254"/>
    <mergeCell ref="E250:E254"/>
    <mergeCell ref="E255:E259"/>
    <mergeCell ref="B250:B254"/>
    <mergeCell ref="D225:D229"/>
    <mergeCell ref="M215:M219"/>
    <mergeCell ref="B220:B224"/>
    <mergeCell ref="N168:N172"/>
    <mergeCell ref="C163:C167"/>
    <mergeCell ref="C173:C177"/>
    <mergeCell ref="N215:N219"/>
    <mergeCell ref="C210:C214"/>
    <mergeCell ref="D220:D224"/>
    <mergeCell ref="N198:N202"/>
    <mergeCell ref="B71:B75"/>
    <mergeCell ref="E91:E95"/>
    <mergeCell ref="B107:J107"/>
    <mergeCell ref="B203:B207"/>
    <mergeCell ref="D118:D122"/>
    <mergeCell ref="B101:B105"/>
    <mergeCell ref="E108:E112"/>
    <mergeCell ref="C101:C105"/>
    <mergeCell ref="C113:C117"/>
    <mergeCell ref="D108:D112"/>
    <mergeCell ref="B183:B187"/>
    <mergeCell ref="B123:B127"/>
    <mergeCell ref="M148:M152"/>
    <mergeCell ref="D128:D132"/>
    <mergeCell ref="E118:E122"/>
    <mergeCell ref="C108:C112"/>
    <mergeCell ref="M113:M117"/>
    <mergeCell ref="M108:M112"/>
    <mergeCell ref="B178:B182"/>
    <mergeCell ref="E178:E182"/>
    <mergeCell ref="C178:C182"/>
    <mergeCell ref="C118:C122"/>
    <mergeCell ref="B118:B122"/>
    <mergeCell ref="N108:N112"/>
    <mergeCell ref="E123:E127"/>
    <mergeCell ref="B143:B147"/>
    <mergeCell ref="N290:N294"/>
    <mergeCell ref="E260:E264"/>
    <mergeCell ref="C240:C244"/>
    <mergeCell ref="B255:B259"/>
    <mergeCell ref="B188:B192"/>
    <mergeCell ref="M188:M192"/>
    <mergeCell ref="E203:E207"/>
    <mergeCell ref="M158:M162"/>
    <mergeCell ref="C153:C157"/>
    <mergeCell ref="M153:M157"/>
    <mergeCell ref="D158:D162"/>
    <mergeCell ref="C158:C162"/>
    <mergeCell ref="E153:E157"/>
    <mergeCell ref="D178:D182"/>
    <mergeCell ref="M168:M172"/>
    <mergeCell ref="N173:N177"/>
    <mergeCell ref="B168:B172"/>
    <mergeCell ref="B193:B197"/>
    <mergeCell ref="M178:M182"/>
    <mergeCell ref="E173:E177"/>
    <mergeCell ref="N270:N274"/>
    <mergeCell ref="N26:N30"/>
    <mergeCell ref="N265:N269"/>
    <mergeCell ref="B245:B249"/>
    <mergeCell ref="E230:E234"/>
    <mergeCell ref="C220:C224"/>
    <mergeCell ref="N163:N167"/>
    <mergeCell ref="D153:D157"/>
    <mergeCell ref="B158:B162"/>
    <mergeCell ref="B113:B117"/>
    <mergeCell ref="M118:M122"/>
    <mergeCell ref="C123:C127"/>
    <mergeCell ref="C183:C187"/>
    <mergeCell ref="M183:M187"/>
    <mergeCell ref="C198:C202"/>
    <mergeCell ref="E183:E187"/>
    <mergeCell ref="D188:D192"/>
    <mergeCell ref="E188:E192"/>
    <mergeCell ref="N183:N187"/>
    <mergeCell ref="N178:N182"/>
    <mergeCell ref="C138:C142"/>
    <mergeCell ref="M143:M147"/>
    <mergeCell ref="D148:D152"/>
    <mergeCell ref="E138:E142"/>
    <mergeCell ref="C143:C147"/>
  </mergeCells>
  <dataValidations count="92">
    <dataValidation type="list" allowBlank="1" showInputMessage="1" showErrorMessage="1" sqref="D11">
      <formula1>"Y,T,Y/T"</formula1>
    </dataValidation>
    <dataValidation type="list" allowBlank="1" showInputMessage="1" showErrorMessage="1" sqref="D46">
      <formula1>"Y,T,Y/T"</formula1>
    </dataValidation>
    <dataValidation type="list" allowBlank="1" showInputMessage="1" showErrorMessage="1" sqref="D36">
      <formula1>"Y,T,Y/T"</formula1>
    </dataValidation>
    <dataValidation type="list" allowBlank="1" showInputMessage="1" showErrorMessage="1" sqref="D26">
      <formula1>"Y,T,Y/T"</formula1>
    </dataValidation>
    <dataValidation type="list" allowBlank="1" showInputMessage="1" showErrorMessage="1" sqref="D6">
      <formula1>"Y,T,Y/T"</formula1>
    </dataValidation>
    <dataValidation type="list" allowBlank="1" showInputMessage="1" showErrorMessage="1" sqref="D153">
      <formula1>"Y,T,Y/T"</formula1>
    </dataValidation>
    <dataValidation type="list" allowBlank="1" showInputMessage="1" showErrorMessage="1" sqref="D210">
      <formula1>"Y,T,Y/T"</formula1>
    </dataValidation>
    <dataValidation type="list" allowBlank="1" showInputMessage="1" showErrorMessage="1" sqref="D31">
      <formula1>"Y,T,Y/T"</formula1>
    </dataValidation>
    <dataValidation type="list" allowBlank="1" showInputMessage="1" showErrorMessage="1" sqref="D96">
      <formula1>"Y,T,Y/T"</formula1>
    </dataValidation>
    <dataValidation type="list" allowBlank="1" showInputMessage="1" showErrorMessage="1" sqref="I108:I207">
      <formula1>"Y,T,Y/T"</formula1>
    </dataValidation>
    <dataValidation type="list" allowBlank="1" showInputMessage="1" showErrorMessage="1" sqref="K6:K105">
      <formula1>"Y,T,Y/T"</formula1>
    </dataValidation>
    <dataValidation type="list" allowBlank="1" showInputMessage="1" showErrorMessage="1" sqref="I6:I105">
      <formula1>"Y,T,Y/T"</formula1>
    </dataValidation>
    <dataValidation type="list" allowBlank="1" showInputMessage="1" showErrorMessage="1" sqref="M6:M105">
      <formula1>"Y,T,Y/T"</formula1>
    </dataValidation>
    <dataValidation type="list" allowBlank="1" showInputMessage="1" showErrorMessage="1" sqref="K210:K309">
      <formula1>"Y,T,Y/T"</formula1>
    </dataValidation>
    <dataValidation type="list" allowBlank="1" showInputMessage="1" showErrorMessage="1" sqref="I210:I309">
      <formula1>"Y,T,Y/T"</formula1>
    </dataValidation>
    <dataValidation type="list" allowBlank="1" showInputMessage="1" showErrorMessage="1" sqref="M312:M411">
      <formula1>"Y,T,Y/T"</formula1>
    </dataValidation>
    <dataValidation type="list" allowBlank="1" showInputMessage="1" showErrorMessage="1" sqref="D16">
      <formula1>"Y,T,Y/T"</formula1>
    </dataValidation>
    <dataValidation type="list" allowBlank="1" showInputMessage="1" showErrorMessage="1" sqref="D66">
      <formula1>"Y,T,Y/T"</formula1>
    </dataValidation>
    <dataValidation type="list" allowBlank="1" showInputMessage="1" showErrorMessage="1" sqref="D56">
      <formula1>"Y,T,Y/T"</formula1>
    </dataValidation>
    <dataValidation type="list" allowBlank="1" showInputMessage="1" showErrorMessage="1" sqref="D41">
      <formula1>"Y,T,Y/T"</formula1>
    </dataValidation>
    <dataValidation type="list" allowBlank="1" showInputMessage="1" showErrorMessage="1" sqref="D332">
      <formula1>"Y,T,Y/T"</formula1>
    </dataValidation>
    <dataValidation type="list" allowBlank="1" showInputMessage="1" showErrorMessage="1" sqref="D402">
      <formula1>"Y,T,Y/T"</formula1>
    </dataValidation>
    <dataValidation type="list" allowBlank="1" showInputMessage="1" showErrorMessage="1" sqref="D392">
      <formula1>"Y,T,Y/T"</formula1>
    </dataValidation>
    <dataValidation type="list" allowBlank="1" showInputMessage="1" showErrorMessage="1" sqref="D367">
      <formula1>"Y,T,Y/T"</formula1>
    </dataValidation>
    <dataValidation type="list" allowBlank="1" showInputMessage="1" showErrorMessage="1" sqref="I312:I411">
      <formula1>"Y,T,Y/T"</formula1>
    </dataValidation>
    <dataValidation type="list" allowBlank="1" showInputMessage="1" showErrorMessage="1" sqref="K312:K411">
      <formula1>"Y,T,Y/T"</formula1>
    </dataValidation>
    <dataValidation type="list" allowBlank="1" showInputMessage="1" showErrorMessage="1" sqref="D215">
      <formula1>"Y,T,Y/T"</formula1>
    </dataValidation>
    <dataValidation type="list" allowBlank="1" showInputMessage="1" showErrorMessage="1" sqref="D270">
      <formula1>"Y,T,Y/T"</formula1>
    </dataValidation>
    <dataValidation type="list" allowBlank="1" showInputMessage="1" showErrorMessage="1" sqref="D295">
      <formula1>"Y,T,Y/T"</formula1>
    </dataValidation>
    <dataValidation type="list" allowBlank="1" showInputMessage="1" showErrorMessage="1" sqref="D352">
      <formula1>"Y,T,Y/T"</formula1>
    </dataValidation>
    <dataValidation type="list" allowBlank="1" showInputMessage="1" showErrorMessage="1" sqref="D250">
      <formula1>"Y,T,Y/T"</formula1>
    </dataValidation>
    <dataValidation type="list" allowBlank="1" showInputMessage="1" showErrorMessage="1" sqref="D322">
      <formula1>"Y,T,Y/T"</formula1>
    </dataValidation>
    <dataValidation type="list" allowBlank="1" showInputMessage="1" showErrorMessage="1" sqref="D312">
      <formula1>"Y,T,Y/T"</formula1>
    </dataValidation>
    <dataValidation type="list" allowBlank="1" showInputMessage="1" showErrorMessage="1" sqref="D285">
      <formula1>"Y,T,Y/T"</formula1>
    </dataValidation>
    <dataValidation type="list" allowBlank="1" showInputMessage="1" showErrorMessage="1" sqref="D245">
      <formula1>"Y,T,Y/T"</formula1>
    </dataValidation>
    <dataValidation type="list" allowBlank="1" showInputMessage="1" showErrorMessage="1" sqref="D300">
      <formula1>"Y,T,Y/T"</formula1>
    </dataValidation>
    <dataValidation type="list" allowBlank="1" showInputMessage="1" showErrorMessage="1" sqref="D265">
      <formula1>"Y,T,Y/T"</formula1>
    </dataValidation>
    <dataValidation type="list" allowBlank="1" showInputMessage="1" showErrorMessage="1" sqref="D275">
      <formula1>"Y,T,Y/T"</formula1>
    </dataValidation>
    <dataValidation type="list" allowBlank="1" showInputMessage="1" showErrorMessage="1" sqref="D235">
      <formula1>"Y,T,Y/T"</formula1>
    </dataValidation>
    <dataValidation type="list" allowBlank="1" showInputMessage="1" showErrorMessage="1" sqref="D290">
      <formula1>"Y,T,Y/T"</formula1>
    </dataValidation>
    <dataValidation type="list" allowBlank="1" showInputMessage="1" showErrorMessage="1" sqref="D317">
      <formula1>"Y,T,Y/T"</formula1>
    </dataValidation>
    <dataValidation type="list" allowBlank="1" showInputMessage="1" showErrorMessage="1" sqref="D372">
      <formula1>"Y,T,Y/T"</formula1>
    </dataValidation>
    <dataValidation type="list" allowBlank="1" showInputMessage="1" showErrorMessage="1" sqref="D407">
      <formula1>"Y,T,Y/T"</formula1>
    </dataValidation>
    <dataValidation type="list" allowBlank="1" showInputMessage="1" showErrorMessage="1" sqref="D337">
      <formula1>"Y,T,Y/T"</formula1>
    </dataValidation>
    <dataValidation type="list" allowBlank="1" showInputMessage="1" showErrorMessage="1" sqref="D397">
      <formula1>"Y,T,Y/T"</formula1>
    </dataValidation>
    <dataValidation type="list" allowBlank="1" showInputMessage="1" showErrorMessage="1" sqref="D377">
      <formula1>"Y,T,Y/T"</formula1>
    </dataValidation>
    <dataValidation type="list" allowBlank="1" showInputMessage="1" showErrorMessage="1" sqref="D387">
      <formula1>"Y,T,Y/T"</formula1>
    </dataValidation>
    <dataValidation type="list" allowBlank="1" showInputMessage="1" showErrorMessage="1" sqref="D51">
      <formula1>"Y,T,Y/T"</formula1>
    </dataValidation>
    <dataValidation type="list" allowBlank="1" showInputMessage="1" showErrorMessage="1" sqref="K108:K207">
      <formula1>"Y,T,Y/T"</formula1>
    </dataValidation>
    <dataValidation type="list" allowBlank="1" showInputMessage="1" showErrorMessage="1" sqref="D91">
      <formula1>"Y,T,Y/T"</formula1>
    </dataValidation>
    <dataValidation type="list" allowBlank="1" showInputMessage="1" showErrorMessage="1" sqref="D81">
      <formula1>"Y,T,Y/T"</formula1>
    </dataValidation>
    <dataValidation type="list" allowBlank="1" showInputMessage="1" showErrorMessage="1" sqref="D76">
      <formula1>"Y,T,Y/T"</formula1>
    </dataValidation>
    <dataValidation type="list" allowBlank="1" showInputMessage="1" showErrorMessage="1" sqref="D71">
      <formula1>"Y,T,Y/T"</formula1>
    </dataValidation>
    <dataValidation type="list" allowBlank="1" showInputMessage="1" showErrorMessage="1" sqref="D101">
      <formula1>"Y,T,Y/T"</formula1>
    </dataValidation>
    <dataValidation type="list" allowBlank="1" showInputMessage="1" showErrorMessage="1" sqref="D21">
      <formula1>"Y,T,Y/T"</formula1>
    </dataValidation>
    <dataValidation type="list" allowBlank="1" showInputMessage="1" showErrorMessage="1" sqref="D138">
      <formula1>"Y,T,Y/T"</formula1>
    </dataValidation>
    <dataValidation type="list" allowBlank="1" showInputMessage="1" showErrorMessage="1" sqref="M108:M207">
      <formula1>"Y,T,Y/T"</formula1>
    </dataValidation>
    <dataValidation type="list" allowBlank="1" showInputMessage="1" showErrorMessage="1" sqref="D61">
      <formula1>"Y,T,Y/T"</formula1>
    </dataValidation>
    <dataValidation type="list" allowBlank="1" showInputMessage="1" showErrorMessage="1" sqref="M210:M309">
      <formula1>"Y,T,Y/T"</formula1>
    </dataValidation>
    <dataValidation type="list" allowBlank="1" showInputMessage="1" showErrorMessage="1" sqref="D163">
      <formula1>"Y,T,Y/T"</formula1>
    </dataValidation>
    <dataValidation type="list" allowBlank="1" showInputMessage="1" showErrorMessage="1" sqref="D220">
      <formula1>"Y,T,Y/T"</formula1>
    </dataValidation>
    <dataValidation type="list" allowBlank="1" showInputMessage="1" showErrorMessage="1" sqref="D183">
      <formula1>"Y,T,Y/T"</formula1>
    </dataValidation>
    <dataValidation type="list" allowBlank="1" showInputMessage="1" showErrorMessage="1" sqref="D193">
      <formula1>"Y,T,Y/T"</formula1>
    </dataValidation>
    <dataValidation type="list" allowBlank="1" showInputMessage="1" showErrorMessage="1" sqref="D327">
      <formula1>"Y,T,Y/T"</formula1>
    </dataValidation>
    <dataValidation type="list" allowBlank="1" showInputMessage="1" showErrorMessage="1" sqref="D382">
      <formula1>"Y,T,Y/T"</formula1>
    </dataValidation>
    <dataValidation type="list" allowBlank="1" showInputMessage="1" showErrorMessage="1" sqref="D347">
      <formula1>"Y,T,Y/T"</formula1>
    </dataValidation>
    <dataValidation type="list" allowBlank="1" showInputMessage="1" showErrorMessage="1" sqref="D357">
      <formula1>"Y,T,Y/T"</formula1>
    </dataValidation>
    <dataValidation type="list" allowBlank="1" showInputMessage="1" showErrorMessage="1" sqref="D143">
      <formula1>"Y,T,Y/T"</formula1>
    </dataValidation>
    <dataValidation type="list" allowBlank="1" showInputMessage="1" showErrorMessage="1" sqref="D198">
      <formula1>"Y,T,Y/T"</formula1>
    </dataValidation>
    <dataValidation type="list" allowBlank="1" showInputMessage="1" showErrorMessage="1" sqref="D305">
      <formula1>"Y,T,Y/T"</formula1>
    </dataValidation>
    <dataValidation type="list" allowBlank="1" showInputMessage="1" showErrorMessage="1" sqref="D362">
      <formula1>"Y,T,Y/T"</formula1>
    </dataValidation>
    <dataValidation type="list" allowBlank="1" showInputMessage="1" showErrorMessage="1" sqref="D118">
      <formula1>"Y,T,Y/T"</formula1>
    </dataValidation>
    <dataValidation type="list" allowBlank="1" showInputMessage="1" showErrorMessage="1" sqref="D178">
      <formula1>"Y,T,Y/T"</formula1>
    </dataValidation>
    <dataValidation type="list" allowBlank="1" showInputMessage="1" showErrorMessage="1" sqref="D255">
      <formula1>"Y,T,Y/T"</formula1>
    </dataValidation>
    <dataValidation type="list" allowBlank="1" showInputMessage="1" showErrorMessage="1" sqref="D342">
      <formula1>"Y,T,Y/T"</formula1>
    </dataValidation>
    <dataValidation type="list" allowBlank="1" showInputMessage="1" showErrorMessage="1" sqref="D113">
      <formula1>"Y,T,Y/T"</formula1>
    </dataValidation>
    <dataValidation type="list" allowBlank="1" showInputMessage="1" showErrorMessage="1" sqref="D158">
      <formula1>"Y,T,Y/T"</formula1>
    </dataValidation>
    <dataValidation type="list" allowBlank="1" showInputMessage="1" showErrorMessage="1" sqref="D133">
      <formula1>"Y,T,Y/T"</formula1>
    </dataValidation>
    <dataValidation type="list" allowBlank="1" showInputMessage="1" showErrorMessage="1" sqref="D123">
      <formula1>"Y,T,Y/T"</formula1>
    </dataValidation>
    <dataValidation type="list" allowBlank="1" showInputMessage="1" showErrorMessage="1" sqref="D108">
      <formula1>"Y,T,Y/T"</formula1>
    </dataValidation>
    <dataValidation type="list" allowBlank="1" showInputMessage="1" showErrorMessage="1" sqref="D225">
      <formula1>"Y,T,Y/T"</formula1>
    </dataValidation>
    <dataValidation type="list" allowBlank="1" showInputMessage="1" showErrorMessage="1" sqref="D280">
      <formula1>"Y,T,Y/T"</formula1>
    </dataValidation>
    <dataValidation type="list" allowBlank="1" showInputMessage="1" showErrorMessage="1" sqref="D128">
      <formula1>"Y,T,Y/T"</formula1>
    </dataValidation>
    <dataValidation type="list" allowBlank="1" showInputMessage="1" showErrorMessage="1" sqref="D188">
      <formula1>"Y,T,Y/T"</formula1>
    </dataValidation>
    <dataValidation type="list" allowBlank="1" showInputMessage="1" showErrorMessage="1" sqref="D168">
      <formula1>"Y,T,Y/T"</formula1>
    </dataValidation>
    <dataValidation type="list" allowBlank="1" showInputMessage="1" showErrorMessage="1" sqref="D240">
      <formula1>"Y,T,Y/T"</formula1>
    </dataValidation>
    <dataValidation type="list" allowBlank="1" showInputMessage="1" showErrorMessage="1" sqref="D230">
      <formula1>"Y,T,Y/T"</formula1>
    </dataValidation>
    <dataValidation type="list" allowBlank="1" showInputMessage="1" showErrorMessage="1" sqref="D203">
      <formula1>"Y,T,Y/T"</formula1>
    </dataValidation>
    <dataValidation type="list" allowBlank="1" showInputMessage="1" showErrorMessage="1" sqref="D86">
      <formula1>"Y,T,Y/T"</formula1>
    </dataValidation>
    <dataValidation type="list" allowBlank="1" showInputMessage="1" showErrorMessage="1" sqref="D148">
      <formula1>"Y,T,Y/T"</formula1>
    </dataValidation>
    <dataValidation type="list" allowBlank="1" showInputMessage="1" showErrorMessage="1" sqref="D173">
      <formula1>"Y,T,Y/T"</formula1>
    </dataValidation>
    <dataValidation type="list" allowBlank="1" showInputMessage="1" showErrorMessage="1" sqref="D260">
      <formula1>"Y,T,Y/T"</formula1>
    </dataValidation>
  </dataValidations>
  <pageMargins left="0.25" right="0.25" top="0.75" bottom="0.75" header="0.3" footer="0.3"/>
  <pageSetup paperSize="9" scale="28"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412"/>
  <sheetViews>
    <sheetView topLeftCell="B1" zoomScale="39" workbookViewId="0">
      <pane ySplit="4" topLeftCell="A359" activePane="bottomLeft" state="frozen"/>
      <selection pane="bottomLeft" activeCell="H412" sqref="H412:L412"/>
    </sheetView>
  </sheetViews>
  <sheetFormatPr defaultColWidth="12.5703125" defaultRowHeight="12.75"/>
  <cols>
    <col min="1" max="1" width="6.42578125" style="517" hidden="1" customWidth="1"/>
    <col min="2" max="2" width="4.5703125" style="587" customWidth="1"/>
    <col min="3" max="3" width="46.5703125" style="517" customWidth="1"/>
    <col min="4" max="4" width="4.140625" style="517" customWidth="1"/>
    <col min="5" max="5" width="14.42578125" style="517" customWidth="1"/>
    <col min="6" max="6" width="4.5703125" style="517" customWidth="1"/>
    <col min="7" max="7" width="47.42578125" style="518" customWidth="1"/>
    <col min="8" max="8" width="26.5703125" style="517" customWidth="1"/>
    <col min="9" max="9" width="4.42578125" style="517" customWidth="1"/>
    <col min="10" max="10" width="16" style="517" customWidth="1"/>
    <col min="11" max="11" width="4.42578125" style="517" customWidth="1"/>
    <col min="12" max="12" width="12.42578125" style="517" customWidth="1"/>
    <col min="13" max="13" width="4.42578125" style="517" customWidth="1"/>
    <col min="14" max="14" width="11.42578125" style="517" customWidth="1"/>
    <col min="15" max="16384" width="12.5703125" style="517"/>
  </cols>
  <sheetData>
    <row r="1" spans="2:14" s="520" customFormat="1" ht="15.75">
      <c r="B1" s="868" t="s">
        <v>33</v>
      </c>
      <c r="C1" s="868"/>
      <c r="D1" s="868"/>
      <c r="E1" s="868"/>
      <c r="F1" s="868"/>
      <c r="G1" s="868"/>
      <c r="H1" s="868"/>
      <c r="I1" s="868"/>
      <c r="J1" s="868"/>
      <c r="K1" s="868"/>
      <c r="L1" s="868"/>
      <c r="M1" s="868"/>
      <c r="N1" s="868"/>
    </row>
    <row r="2" spans="2:14" s="520" customFormat="1" ht="15.75">
      <c r="B2" s="867" t="s">
        <v>682</v>
      </c>
      <c r="C2" s="867"/>
      <c r="D2" s="867"/>
      <c r="E2" s="867"/>
      <c r="F2" s="867"/>
      <c r="G2" s="867"/>
      <c r="H2" s="867"/>
      <c r="I2" s="867"/>
      <c r="J2" s="867"/>
      <c r="K2" s="867"/>
      <c r="L2" s="867"/>
      <c r="M2" s="867"/>
      <c r="N2" s="867"/>
    </row>
    <row r="3" spans="2:14" s="588" customFormat="1" ht="15.75">
      <c r="B3" s="863" t="s">
        <v>23</v>
      </c>
      <c r="C3" s="863" t="s">
        <v>503</v>
      </c>
      <c r="D3" s="869" t="s">
        <v>339</v>
      </c>
      <c r="E3" s="870"/>
      <c r="F3" s="863" t="s">
        <v>23</v>
      </c>
      <c r="G3" s="863" t="s">
        <v>504</v>
      </c>
      <c r="H3" s="863" t="s">
        <v>505</v>
      </c>
      <c r="I3" s="863" t="s">
        <v>506</v>
      </c>
      <c r="J3" s="863"/>
      <c r="K3" s="863"/>
      <c r="L3" s="863"/>
      <c r="M3" s="863"/>
      <c r="N3" s="863"/>
    </row>
    <row r="4" spans="2:14" s="588" customFormat="1" ht="15.75">
      <c r="B4" s="863"/>
      <c r="C4" s="863"/>
      <c r="D4" s="871"/>
      <c r="E4" s="872"/>
      <c r="F4" s="863"/>
      <c r="G4" s="863"/>
      <c r="H4" s="863"/>
      <c r="I4" s="863" t="s">
        <v>4</v>
      </c>
      <c r="J4" s="863"/>
      <c r="K4" s="863" t="s">
        <v>3</v>
      </c>
      <c r="L4" s="863"/>
      <c r="M4" s="863" t="s">
        <v>52</v>
      </c>
      <c r="N4" s="863"/>
    </row>
    <row r="5" spans="2:14" s="520" customFormat="1" ht="15.75">
      <c r="B5" s="864" t="s">
        <v>509</v>
      </c>
      <c r="C5" s="865"/>
      <c r="D5" s="865"/>
      <c r="E5" s="865"/>
      <c r="F5" s="865"/>
      <c r="G5" s="865"/>
      <c r="H5" s="865"/>
      <c r="I5" s="865"/>
      <c r="J5" s="865"/>
      <c r="K5" s="865"/>
      <c r="L5" s="865"/>
      <c r="M5" s="865"/>
      <c r="N5" s="866"/>
    </row>
    <row r="6" spans="2:14" ht="15.75">
      <c r="B6" s="836">
        <v>1</v>
      </c>
      <c r="C6" s="839"/>
      <c r="D6" s="857" t="s">
        <v>26</v>
      </c>
      <c r="E6" s="860" t="str">
        <f>IF(D6="Y",1,IF(D6="T",0,IF(D6="Y/T","Belum diisi","Error")))</f>
        <v>Belum diisi</v>
      </c>
      <c r="F6" s="528">
        <v>1</v>
      </c>
      <c r="G6" s="529"/>
      <c r="H6" s="589" t="str">
        <f t="shared" ref="H6:H69" si="0">IF(OR(J6="Isi Dulu",L6="Isi Dulu",J6="Isi Tujuan",L6="Isi Tujuan"),"Belum Diisi",IF(SUM(J6,L6)=2,1,IF(SUM(J6,L6)=1,0,IF(SUM(J6,L6)=0,0,"Error"))))</f>
        <v>Belum Diisi</v>
      </c>
      <c r="I6" s="590" t="s">
        <v>26</v>
      </c>
      <c r="J6" s="591" t="str">
        <f>IF($D$6="Y/T","Isi Tujuan",IF($E$6=0,0,IF(I6="Y",1,IF(I6="T",0,"Isi Dulu"))))</f>
        <v>Isi Tujuan</v>
      </c>
      <c r="K6" s="590" t="s">
        <v>26</v>
      </c>
      <c r="L6" s="591" t="str">
        <f>IF($D$6="Y/T","Isi Tujuan",IF($E$6=0,0,IF(K6="Y",1,IF(K6="T",0,"Isi Dulu"))))</f>
        <v>Isi Tujuan</v>
      </c>
      <c r="M6" s="848" t="s">
        <v>26</v>
      </c>
      <c r="N6" s="851" t="str">
        <f>IF(M6="Y",1,IF(M6="T",0,IF(M6="Y/T","Belum diisi","Error")))</f>
        <v>Belum diisi</v>
      </c>
    </row>
    <row r="7" spans="2:14" ht="15.75">
      <c r="B7" s="837"/>
      <c r="C7" s="840"/>
      <c r="D7" s="858"/>
      <c r="E7" s="861"/>
      <c r="F7" s="549">
        <v>2</v>
      </c>
      <c r="G7" s="550"/>
      <c r="H7" s="589" t="str">
        <f t="shared" si="0"/>
        <v>Belum Diisi</v>
      </c>
      <c r="I7" s="592" t="s">
        <v>26</v>
      </c>
      <c r="J7" s="593" t="str">
        <f>IF($D$6="Y/T","Isi Tujuan",IF($E$6=0,0,IF(I7="Y",1,IF(I7="T",0,"Isi Dulu"))))</f>
        <v>Isi Tujuan</v>
      </c>
      <c r="K7" s="592" t="s">
        <v>26</v>
      </c>
      <c r="L7" s="593" t="str">
        <f>IF($D$6="Y/T","Isi Tujuan",IF($E$6=0,0,IF(K7="Y",1,IF(K7="T",0,"Isi Dulu"))))</f>
        <v>Isi Tujuan</v>
      </c>
      <c r="M7" s="849"/>
      <c r="N7" s="852"/>
    </row>
    <row r="8" spans="2:14" ht="15.75">
      <c r="B8" s="837"/>
      <c r="C8" s="840"/>
      <c r="D8" s="858"/>
      <c r="E8" s="861"/>
      <c r="F8" s="549">
        <v>3</v>
      </c>
      <c r="G8" s="550"/>
      <c r="H8" s="589" t="str">
        <f t="shared" si="0"/>
        <v>Belum Diisi</v>
      </c>
      <c r="I8" s="592" t="s">
        <v>26</v>
      </c>
      <c r="J8" s="593" t="str">
        <f>IF($D$6="Y/T","Isi Tujuan",IF($E$6=0,0,IF(I8="Y",1,IF(I8="T",0,"Isi Dulu"))))</f>
        <v>Isi Tujuan</v>
      </c>
      <c r="K8" s="592" t="s">
        <v>26</v>
      </c>
      <c r="L8" s="593" t="str">
        <f>IF($D$6="Y/T","Isi Tujuan",IF($E$6=0,0,IF(K8="Y",1,IF(K8="T",0,"Isi Dulu"))))</f>
        <v>Isi Tujuan</v>
      </c>
      <c r="M8" s="849"/>
      <c r="N8" s="852"/>
    </row>
    <row r="9" spans="2:14" ht="15.75">
      <c r="B9" s="837"/>
      <c r="C9" s="840"/>
      <c r="D9" s="858"/>
      <c r="E9" s="861"/>
      <c r="F9" s="549">
        <v>4</v>
      </c>
      <c r="G9" s="550"/>
      <c r="H9" s="589" t="str">
        <f t="shared" si="0"/>
        <v>Belum Diisi</v>
      </c>
      <c r="I9" s="592" t="s">
        <v>26</v>
      </c>
      <c r="J9" s="593" t="str">
        <f>IF($D$6="Y/T","Isi Tujuan",IF($E$6=0,0,IF(I9="Y",1,IF(I9="T",0,"Isi Dulu"))))</f>
        <v>Isi Tujuan</v>
      </c>
      <c r="K9" s="592" t="s">
        <v>26</v>
      </c>
      <c r="L9" s="593" t="str">
        <f>IF($D$6="Y/T","Isi Tujuan",IF($E$6=0,0,IF(K9="Y",1,IF(K9="T",0,"Isi Dulu"))))</f>
        <v>Isi Tujuan</v>
      </c>
      <c r="M9" s="849"/>
      <c r="N9" s="852"/>
    </row>
    <row r="10" spans="2:14" ht="15.75">
      <c r="B10" s="838"/>
      <c r="C10" s="841"/>
      <c r="D10" s="859"/>
      <c r="E10" s="862"/>
      <c r="F10" s="569">
        <v>5</v>
      </c>
      <c r="G10" s="570"/>
      <c r="H10" s="594" t="str">
        <f t="shared" si="0"/>
        <v>Belum Diisi</v>
      </c>
      <c r="I10" s="595" t="s">
        <v>26</v>
      </c>
      <c r="J10" s="596" t="str">
        <f>IF($D$6="Y/T","Isi Tujuan",IF($E$6=0,0,IF(I10="Y",1,IF(I10="T",0,"Isi Dulu"))))</f>
        <v>Isi Tujuan</v>
      </c>
      <c r="K10" s="595" t="s">
        <v>26</v>
      </c>
      <c r="L10" s="596" t="str">
        <f>IF($D$6="Y/T","Isi Tujuan",IF($E$6=0,0,IF(K10="Y",1,IF(K10="T",0,"Isi Dulu"))))</f>
        <v>Isi Tujuan</v>
      </c>
      <c r="M10" s="850"/>
      <c r="N10" s="853"/>
    </row>
    <row r="11" spans="2:14" ht="15.75">
      <c r="B11" s="836">
        <v>2</v>
      </c>
      <c r="C11" s="839"/>
      <c r="D11" s="857" t="s">
        <v>26</v>
      </c>
      <c r="E11" s="860" t="str">
        <f>IF(D11="Y",1,IF(D11="T",0,IF(D11="Y/T","Belum diisi","Error")))</f>
        <v>Belum diisi</v>
      </c>
      <c r="F11" s="528">
        <v>1</v>
      </c>
      <c r="G11" s="529"/>
      <c r="H11" s="597" t="str">
        <f t="shared" si="0"/>
        <v>Belum Diisi</v>
      </c>
      <c r="I11" s="590" t="s">
        <v>26</v>
      </c>
      <c r="J11" s="591" t="str">
        <f>IF($D$11="Y/T","Isi Tujuan",IF($E$11=0,0,IF(I11="Y",1,IF(I11="T",0,"Isi Dulu"))))</f>
        <v>Isi Tujuan</v>
      </c>
      <c r="K11" s="590" t="s">
        <v>26</v>
      </c>
      <c r="L11" s="591" t="str">
        <f>IF($D$11="Y/T","Isi Tujuan",IF($E$11=0,0,IF(K11="Y",1,IF(K11="T",0,"Isi Dulu"))))</f>
        <v>Isi Tujuan</v>
      </c>
      <c r="M11" s="848" t="s">
        <v>26</v>
      </c>
      <c r="N11" s="851" t="str">
        <f>IF(M11="Y",1,IF(M11="T",0,IF(M11="Y/T","Belum diisi","Error")))</f>
        <v>Belum diisi</v>
      </c>
    </row>
    <row r="12" spans="2:14" ht="15.75">
      <c r="B12" s="837"/>
      <c r="C12" s="840"/>
      <c r="D12" s="858"/>
      <c r="E12" s="861"/>
      <c r="F12" s="549">
        <v>2</v>
      </c>
      <c r="G12" s="550"/>
      <c r="H12" s="598" t="str">
        <f t="shared" si="0"/>
        <v>Belum Diisi</v>
      </c>
      <c r="I12" s="592" t="s">
        <v>26</v>
      </c>
      <c r="J12" s="593" t="str">
        <f>IF($D$11="Y/T","Isi Tujuan",IF($E$11=0,0,IF(I12="Y",1,IF(I12="T",0,"Isi Dulu"))))</f>
        <v>Isi Tujuan</v>
      </c>
      <c r="K12" s="592" t="s">
        <v>26</v>
      </c>
      <c r="L12" s="593" t="str">
        <f>IF($D$11="Y/T","Isi Tujuan",IF($E$11=0,0,IF(K12="Y",1,IF(K12="T",0,"Isi Dulu"))))</f>
        <v>Isi Tujuan</v>
      </c>
      <c r="M12" s="849"/>
      <c r="N12" s="852"/>
    </row>
    <row r="13" spans="2:14" ht="15.75">
      <c r="B13" s="837"/>
      <c r="C13" s="840"/>
      <c r="D13" s="858"/>
      <c r="E13" s="861"/>
      <c r="F13" s="549">
        <v>3</v>
      </c>
      <c r="G13" s="550"/>
      <c r="H13" s="598" t="str">
        <f t="shared" si="0"/>
        <v>Belum Diisi</v>
      </c>
      <c r="I13" s="592" t="s">
        <v>26</v>
      </c>
      <c r="J13" s="593" t="str">
        <f>IF($D$11="Y/T","Isi Tujuan",IF($E$11=0,0,IF(I13="Y",1,IF(I13="T",0,"Isi Dulu"))))</f>
        <v>Isi Tujuan</v>
      </c>
      <c r="K13" s="592" t="s">
        <v>26</v>
      </c>
      <c r="L13" s="593" t="str">
        <f>IF($D$11="Y/T","Isi Tujuan",IF($E$11=0,0,IF(K13="Y",1,IF(K13="T",0,"Isi Dulu"))))</f>
        <v>Isi Tujuan</v>
      </c>
      <c r="M13" s="849"/>
      <c r="N13" s="852"/>
    </row>
    <row r="14" spans="2:14" ht="15.75">
      <c r="B14" s="837"/>
      <c r="C14" s="840"/>
      <c r="D14" s="858"/>
      <c r="E14" s="861"/>
      <c r="F14" s="549">
        <v>4</v>
      </c>
      <c r="G14" s="550"/>
      <c r="H14" s="598" t="str">
        <f t="shared" si="0"/>
        <v>Belum Diisi</v>
      </c>
      <c r="I14" s="592" t="s">
        <v>26</v>
      </c>
      <c r="J14" s="593" t="str">
        <f>IF($D$11="Y/T","Isi Tujuan",IF($E$11=0,0,IF(I14="Y",1,IF(I14="T",0,"Isi Dulu"))))</f>
        <v>Isi Tujuan</v>
      </c>
      <c r="K14" s="592" t="s">
        <v>26</v>
      </c>
      <c r="L14" s="593" t="str">
        <f>IF($D$11="Y/T","Isi Tujuan",IF($E$11=0,0,IF(K14="Y",1,IF(K14="T",0,"Isi Dulu"))))</f>
        <v>Isi Tujuan</v>
      </c>
      <c r="M14" s="849"/>
      <c r="N14" s="852"/>
    </row>
    <row r="15" spans="2:14" ht="15.75">
      <c r="B15" s="838"/>
      <c r="C15" s="841"/>
      <c r="D15" s="859"/>
      <c r="E15" s="862"/>
      <c r="F15" s="569">
        <v>5</v>
      </c>
      <c r="G15" s="570"/>
      <c r="H15" s="599" t="str">
        <f t="shared" si="0"/>
        <v>Belum Diisi</v>
      </c>
      <c r="I15" s="595" t="s">
        <v>26</v>
      </c>
      <c r="J15" s="596" t="str">
        <f>IF($D$11="Y/T","Isi Tujuan",IF($E$11=0,0,IF(I15="Y",1,IF(I15="T",0,"Isi Dulu"))))</f>
        <v>Isi Tujuan</v>
      </c>
      <c r="K15" s="595" t="s">
        <v>26</v>
      </c>
      <c r="L15" s="596" t="str">
        <f>IF($D$11="Y/T","Isi Tujuan",IF($E$11=0,0,IF(K15="Y",1,IF(K15="T",0,"Isi Dulu"))))</f>
        <v>Isi Tujuan</v>
      </c>
      <c r="M15" s="850"/>
      <c r="N15" s="853"/>
    </row>
    <row r="16" spans="2:14" ht="15.75">
      <c r="B16" s="836">
        <v>3</v>
      </c>
      <c r="C16" s="839"/>
      <c r="D16" s="857" t="s">
        <v>26</v>
      </c>
      <c r="E16" s="860" t="str">
        <f>IF(D16="Y",1,IF(D16="T",0,IF(D16="Y/T","Belum diisi","Error")))</f>
        <v>Belum diisi</v>
      </c>
      <c r="F16" s="528">
        <v>1</v>
      </c>
      <c r="G16" s="529"/>
      <c r="H16" s="600" t="str">
        <f t="shared" si="0"/>
        <v>Belum Diisi</v>
      </c>
      <c r="I16" s="590" t="s">
        <v>26</v>
      </c>
      <c r="J16" s="591" t="str">
        <f>IF($D$16="Y/T","Isi Tujuan",IF($E$16=0,0,IF(I16="Y",1,IF(I16="T",0,"Isi Dulu"))))</f>
        <v>Isi Tujuan</v>
      </c>
      <c r="K16" s="590" t="s">
        <v>26</v>
      </c>
      <c r="L16" s="591" t="str">
        <f>IF($D$16="Y/T","Isi Tujuan",IF($E$16=0,0,IF(K16="Y",1,IF(K16="T",0,"Isi Dulu"))))</f>
        <v>Isi Tujuan</v>
      </c>
      <c r="M16" s="848" t="s">
        <v>26</v>
      </c>
      <c r="N16" s="851" t="str">
        <f>IF(M16="Y",1,IF(M16="T",0,IF(M16="Y/T","Belum diisi","Error")))</f>
        <v>Belum diisi</v>
      </c>
    </row>
    <row r="17" spans="2:14" ht="15.75">
      <c r="B17" s="837"/>
      <c r="C17" s="840"/>
      <c r="D17" s="858"/>
      <c r="E17" s="861"/>
      <c r="F17" s="549">
        <v>2</v>
      </c>
      <c r="G17" s="550"/>
      <c r="H17" s="598" t="str">
        <f t="shared" si="0"/>
        <v>Belum Diisi</v>
      </c>
      <c r="I17" s="592" t="s">
        <v>26</v>
      </c>
      <c r="J17" s="593" t="str">
        <f>IF($D$16="Y/T","Isi Tujuan",IF($E$16=0,0,IF(I17="Y",1,IF(I17="T",0,"Isi Dulu"))))</f>
        <v>Isi Tujuan</v>
      </c>
      <c r="K17" s="592" t="s">
        <v>26</v>
      </c>
      <c r="L17" s="593" t="str">
        <f>IF($D$16="Y/T","Isi Tujuan",IF($E$16=0,0,IF(K17="Y",1,IF(K17="T",0,"Isi Dulu"))))</f>
        <v>Isi Tujuan</v>
      </c>
      <c r="M17" s="849"/>
      <c r="N17" s="852"/>
    </row>
    <row r="18" spans="2:14" ht="15.75">
      <c r="B18" s="837"/>
      <c r="C18" s="840"/>
      <c r="D18" s="858"/>
      <c r="E18" s="861"/>
      <c r="F18" s="549">
        <v>3</v>
      </c>
      <c r="G18" s="550"/>
      <c r="H18" s="598" t="str">
        <f t="shared" si="0"/>
        <v>Belum Diisi</v>
      </c>
      <c r="I18" s="592" t="s">
        <v>26</v>
      </c>
      <c r="J18" s="593" t="str">
        <f>IF($D$16="Y/T","Isi Tujuan",IF($E$16=0,0,IF(I18="Y",1,IF(I18="T",0,"Isi Dulu"))))</f>
        <v>Isi Tujuan</v>
      </c>
      <c r="K18" s="592" t="s">
        <v>26</v>
      </c>
      <c r="L18" s="593" t="str">
        <f>IF($D$16="Y/T","Isi Tujuan",IF($E$16=0,0,IF(K18="Y",1,IF(K18="T",0,"Isi Dulu"))))</f>
        <v>Isi Tujuan</v>
      </c>
      <c r="M18" s="849"/>
      <c r="N18" s="852"/>
    </row>
    <row r="19" spans="2:14" ht="15.75">
      <c r="B19" s="837"/>
      <c r="C19" s="840"/>
      <c r="D19" s="858"/>
      <c r="E19" s="861"/>
      <c r="F19" s="549">
        <v>4</v>
      </c>
      <c r="G19" s="550"/>
      <c r="H19" s="598" t="str">
        <f t="shared" si="0"/>
        <v>Belum Diisi</v>
      </c>
      <c r="I19" s="592" t="s">
        <v>26</v>
      </c>
      <c r="J19" s="593" t="str">
        <f>IF($D$16="Y/T","Isi Tujuan",IF($E$16=0,0,IF(I19="Y",1,IF(I19="T",0,"Isi Dulu"))))</f>
        <v>Isi Tujuan</v>
      </c>
      <c r="K19" s="592" t="s">
        <v>26</v>
      </c>
      <c r="L19" s="593" t="str">
        <f>IF($D$16="Y/T","Isi Tujuan",IF($E$16=0,0,IF(K19="Y",1,IF(K19="T",0,"Isi Dulu"))))</f>
        <v>Isi Tujuan</v>
      </c>
      <c r="M19" s="849"/>
      <c r="N19" s="852"/>
    </row>
    <row r="20" spans="2:14" ht="15.75">
      <c r="B20" s="838"/>
      <c r="C20" s="841"/>
      <c r="D20" s="859"/>
      <c r="E20" s="862"/>
      <c r="F20" s="569">
        <v>5</v>
      </c>
      <c r="G20" s="570"/>
      <c r="H20" s="599" t="str">
        <f t="shared" si="0"/>
        <v>Belum Diisi</v>
      </c>
      <c r="I20" s="595" t="s">
        <v>26</v>
      </c>
      <c r="J20" s="596" t="str">
        <f>IF($D$16="Y/T","Isi Tujuan",IF($E$16=0,0,IF(I20="Y",1,IF(I20="T",0,"Isi Dulu"))))</f>
        <v>Isi Tujuan</v>
      </c>
      <c r="K20" s="595" t="s">
        <v>26</v>
      </c>
      <c r="L20" s="596" t="str">
        <f>IF($D$16="Y/T","Isi Tujuan",IF($E$16=0,0,IF(K20="Y",1,IF(K20="T",0,"Isi Dulu"))))</f>
        <v>Isi Tujuan</v>
      </c>
      <c r="M20" s="850"/>
      <c r="N20" s="853"/>
    </row>
    <row r="21" spans="2:14" ht="15.75">
      <c r="B21" s="836">
        <v>4</v>
      </c>
      <c r="C21" s="839"/>
      <c r="D21" s="857" t="s">
        <v>26</v>
      </c>
      <c r="E21" s="860" t="str">
        <f>IF(D21="Y",1,IF(D21="T",0,IF(D21="Y/T","Belum diisi","Error")))</f>
        <v>Belum diisi</v>
      </c>
      <c r="F21" s="528">
        <v>1</v>
      </c>
      <c r="G21" s="529"/>
      <c r="H21" s="600" t="str">
        <f t="shared" si="0"/>
        <v>Belum Diisi</v>
      </c>
      <c r="I21" s="590" t="s">
        <v>26</v>
      </c>
      <c r="J21" s="591" t="str">
        <f>IF($D$21="Y/T","Isi Tujuan",IF($E$21=0,0,IF(I21="Y",1,IF(I21="T",0,"Isi Dulu"))))</f>
        <v>Isi Tujuan</v>
      </c>
      <c r="K21" s="590" t="s">
        <v>26</v>
      </c>
      <c r="L21" s="591" t="str">
        <f>IF($D$21="Y/T","Isi Tujuan",IF($E$21=0,0,IF(K21="Y",1,IF(K21="T",0,"Isi Dulu"))))</f>
        <v>Isi Tujuan</v>
      </c>
      <c r="M21" s="848" t="s">
        <v>26</v>
      </c>
      <c r="N21" s="851" t="str">
        <f>IF(M21="Y",1,IF(M21="T",0,IF(M21="Y/T","Belum diisi","Error")))</f>
        <v>Belum diisi</v>
      </c>
    </row>
    <row r="22" spans="2:14" ht="15.75">
      <c r="B22" s="837"/>
      <c r="C22" s="840"/>
      <c r="D22" s="858"/>
      <c r="E22" s="861"/>
      <c r="F22" s="549">
        <v>2</v>
      </c>
      <c r="G22" s="550"/>
      <c r="H22" s="598" t="str">
        <f t="shared" si="0"/>
        <v>Belum Diisi</v>
      </c>
      <c r="I22" s="592" t="s">
        <v>26</v>
      </c>
      <c r="J22" s="593" t="str">
        <f>IF($D$21="Y/T","Isi Tujuan",IF($E$21=0,0,IF(I22="Y",1,IF(I22="T",0,"Isi Dulu"))))</f>
        <v>Isi Tujuan</v>
      </c>
      <c r="K22" s="592" t="s">
        <v>26</v>
      </c>
      <c r="L22" s="593" t="str">
        <f>IF($D$21="Y/T","Isi Tujuan",IF($E$21=0,0,IF(K22="Y",1,IF(K22="T",0,"Isi Dulu"))))</f>
        <v>Isi Tujuan</v>
      </c>
      <c r="M22" s="849"/>
      <c r="N22" s="852"/>
    </row>
    <row r="23" spans="2:14" ht="15.75">
      <c r="B23" s="837"/>
      <c r="C23" s="840"/>
      <c r="D23" s="858"/>
      <c r="E23" s="861"/>
      <c r="F23" s="549">
        <v>3</v>
      </c>
      <c r="G23" s="550"/>
      <c r="H23" s="598" t="str">
        <f t="shared" si="0"/>
        <v>Belum Diisi</v>
      </c>
      <c r="I23" s="592" t="s">
        <v>26</v>
      </c>
      <c r="J23" s="593" t="str">
        <f>IF($D$21="Y/T","Isi Tujuan",IF($E$21=0,0,IF(I23="Y",1,IF(I23="T",0,"Isi Dulu"))))</f>
        <v>Isi Tujuan</v>
      </c>
      <c r="K23" s="592" t="s">
        <v>26</v>
      </c>
      <c r="L23" s="593" t="str">
        <f>IF($D$21="Y/T","Isi Tujuan",IF($E$21=0,0,IF(K23="Y",1,IF(K23="T",0,"Isi Dulu"))))</f>
        <v>Isi Tujuan</v>
      </c>
      <c r="M23" s="849"/>
      <c r="N23" s="852"/>
    </row>
    <row r="24" spans="2:14" ht="15.75">
      <c r="B24" s="837"/>
      <c r="C24" s="840"/>
      <c r="D24" s="858"/>
      <c r="E24" s="861"/>
      <c r="F24" s="549">
        <v>4</v>
      </c>
      <c r="G24" s="550"/>
      <c r="H24" s="598" t="str">
        <f t="shared" si="0"/>
        <v>Belum Diisi</v>
      </c>
      <c r="I24" s="592" t="s">
        <v>26</v>
      </c>
      <c r="J24" s="593" t="str">
        <f>IF($D$21="Y/T","Isi Tujuan",IF($E$21=0,0,IF(I24="Y",1,IF(I24="T",0,"Isi Dulu"))))</f>
        <v>Isi Tujuan</v>
      </c>
      <c r="K24" s="592" t="s">
        <v>26</v>
      </c>
      <c r="L24" s="593" t="str">
        <f>IF($D$21="Y/T","Isi Tujuan",IF($E$21=0,0,IF(K24="Y",1,IF(K24="T",0,"Isi Dulu"))))</f>
        <v>Isi Tujuan</v>
      </c>
      <c r="M24" s="849"/>
      <c r="N24" s="852"/>
    </row>
    <row r="25" spans="2:14" ht="15.75">
      <c r="B25" s="838"/>
      <c r="C25" s="841"/>
      <c r="D25" s="859"/>
      <c r="E25" s="862"/>
      <c r="F25" s="569">
        <v>5</v>
      </c>
      <c r="G25" s="570"/>
      <c r="H25" s="599" t="str">
        <f t="shared" si="0"/>
        <v>Belum Diisi</v>
      </c>
      <c r="I25" s="595" t="s">
        <v>26</v>
      </c>
      <c r="J25" s="596" t="str">
        <f>IF($D$21="Y/T","Isi Tujuan",IF($E$21=0,0,IF(I25="Y",1,IF(I25="T",0,"Isi Dulu"))))</f>
        <v>Isi Tujuan</v>
      </c>
      <c r="K25" s="595" t="s">
        <v>26</v>
      </c>
      <c r="L25" s="596" t="str">
        <f>IF($D$21="Y/T","Isi Tujuan",IF($E$21=0,0,IF(K25="Y",1,IF(K25="T",0,"Isi Dulu"))))</f>
        <v>Isi Tujuan</v>
      </c>
      <c r="M25" s="850"/>
      <c r="N25" s="853"/>
    </row>
    <row r="26" spans="2:14" ht="15.75">
      <c r="B26" s="836">
        <v>5</v>
      </c>
      <c r="C26" s="839"/>
      <c r="D26" s="857" t="s">
        <v>26</v>
      </c>
      <c r="E26" s="860" t="str">
        <f>IF(D26="Y",1,IF(D26="T",0,IF(D26="Y/T","Belum diisi","Error")))</f>
        <v>Belum diisi</v>
      </c>
      <c r="F26" s="528">
        <v>1</v>
      </c>
      <c r="G26" s="529"/>
      <c r="H26" s="600" t="str">
        <f t="shared" si="0"/>
        <v>Belum Diisi</v>
      </c>
      <c r="I26" s="590" t="s">
        <v>26</v>
      </c>
      <c r="J26" s="591" t="str">
        <f>IF($D$26="Y/T","Isi Tujuan",IF($E$26=0,0,IF(I26="Y",1,IF(I26="T",0,"Isi Dulu"))))</f>
        <v>Isi Tujuan</v>
      </c>
      <c r="K26" s="590" t="s">
        <v>26</v>
      </c>
      <c r="L26" s="591" t="str">
        <f>IF($D$26="Y/T","Isi Tujuan",IF($E$26=0,0,IF(K26="Y",1,IF(K26="T",0,"Isi Dulu"))))</f>
        <v>Isi Tujuan</v>
      </c>
      <c r="M26" s="848" t="s">
        <v>26</v>
      </c>
      <c r="N26" s="851" t="str">
        <f>IF(M26="Y",1,IF(M26="T",0,IF(M26="Y/T","Belum diisi","Error")))</f>
        <v>Belum diisi</v>
      </c>
    </row>
    <row r="27" spans="2:14" ht="15.75">
      <c r="B27" s="837"/>
      <c r="C27" s="840"/>
      <c r="D27" s="858"/>
      <c r="E27" s="861"/>
      <c r="F27" s="549">
        <v>2</v>
      </c>
      <c r="G27" s="550"/>
      <c r="H27" s="598" t="str">
        <f t="shared" si="0"/>
        <v>Belum Diisi</v>
      </c>
      <c r="I27" s="592" t="s">
        <v>26</v>
      </c>
      <c r="J27" s="593" t="str">
        <f>IF($D$26="Y/T","Isi Tujuan",IF($E$26=0,0,IF(I27="Y",1,IF(I27="T",0,"Isi Dulu"))))</f>
        <v>Isi Tujuan</v>
      </c>
      <c r="K27" s="592" t="s">
        <v>26</v>
      </c>
      <c r="L27" s="593" t="str">
        <f>IF($D$26="Y/T","Isi Tujuan",IF($E$26=0,0,IF(K27="Y",1,IF(K27="T",0,"Isi Dulu"))))</f>
        <v>Isi Tujuan</v>
      </c>
      <c r="M27" s="849"/>
      <c r="N27" s="852"/>
    </row>
    <row r="28" spans="2:14" ht="15.75">
      <c r="B28" s="837"/>
      <c r="C28" s="840"/>
      <c r="D28" s="858"/>
      <c r="E28" s="861"/>
      <c r="F28" s="549">
        <v>3</v>
      </c>
      <c r="G28" s="550"/>
      <c r="H28" s="598" t="str">
        <f t="shared" si="0"/>
        <v>Belum Diisi</v>
      </c>
      <c r="I28" s="592" t="s">
        <v>26</v>
      </c>
      <c r="J28" s="593" t="str">
        <f>IF($D$26="Y/T","Isi Tujuan",IF($E$26=0,0,IF(I28="Y",1,IF(I28="T",0,"Isi Dulu"))))</f>
        <v>Isi Tujuan</v>
      </c>
      <c r="K28" s="592" t="s">
        <v>26</v>
      </c>
      <c r="L28" s="593" t="str">
        <f>IF($D$26="Y/T","Isi Tujuan",IF($E$26=0,0,IF(K28="Y",1,IF(K28="T",0,"Isi Dulu"))))</f>
        <v>Isi Tujuan</v>
      </c>
      <c r="M28" s="849"/>
      <c r="N28" s="852"/>
    </row>
    <row r="29" spans="2:14" ht="15.75">
      <c r="B29" s="837"/>
      <c r="C29" s="840"/>
      <c r="D29" s="858"/>
      <c r="E29" s="861"/>
      <c r="F29" s="549">
        <v>4</v>
      </c>
      <c r="G29" s="550"/>
      <c r="H29" s="598" t="str">
        <f t="shared" si="0"/>
        <v>Belum Diisi</v>
      </c>
      <c r="I29" s="592" t="s">
        <v>26</v>
      </c>
      <c r="J29" s="593" t="str">
        <f>IF($D$26="Y/T","Isi Tujuan",IF($E$26=0,0,IF(I29="Y",1,IF(I29="T",0,"Isi Dulu"))))</f>
        <v>Isi Tujuan</v>
      </c>
      <c r="K29" s="592" t="s">
        <v>26</v>
      </c>
      <c r="L29" s="593" t="str">
        <f>IF($D$26="Y/T","Isi Tujuan",IF($E$26=0,0,IF(K29="Y",1,IF(K29="T",0,"Isi Dulu"))))</f>
        <v>Isi Tujuan</v>
      </c>
      <c r="M29" s="849"/>
      <c r="N29" s="852"/>
    </row>
    <row r="30" spans="2:14" ht="15.75">
      <c r="B30" s="838"/>
      <c r="C30" s="841"/>
      <c r="D30" s="859"/>
      <c r="E30" s="862"/>
      <c r="F30" s="569">
        <v>5</v>
      </c>
      <c r="G30" s="570"/>
      <c r="H30" s="599" t="str">
        <f t="shared" si="0"/>
        <v>Belum Diisi</v>
      </c>
      <c r="I30" s="595" t="s">
        <v>26</v>
      </c>
      <c r="J30" s="596" t="str">
        <f>IF($D$26="Y/T","Isi Tujuan",IF($E$26=0,0,IF(I30="Y",1,IF(I30="T",0,"Isi Dulu"))))</f>
        <v>Isi Tujuan</v>
      </c>
      <c r="K30" s="595" t="s">
        <v>26</v>
      </c>
      <c r="L30" s="596" t="str">
        <f>IF($D$26="Y/T","Isi Tujuan",IF($E$26=0,0,IF(K30="Y",1,IF(K30="T",0,"Isi Dulu"))))</f>
        <v>Isi Tujuan</v>
      </c>
      <c r="M30" s="850"/>
      <c r="N30" s="853"/>
    </row>
    <row r="31" spans="2:14" ht="15.75">
      <c r="B31" s="836">
        <v>6</v>
      </c>
      <c r="C31" s="839"/>
      <c r="D31" s="857" t="s">
        <v>26</v>
      </c>
      <c r="E31" s="860" t="str">
        <f>IF(D31="Y",1,IF(D31="T",0,IF(D31="Y/T","Belum diisi","Error")))</f>
        <v>Belum diisi</v>
      </c>
      <c r="F31" s="528">
        <v>1</v>
      </c>
      <c r="G31" s="529"/>
      <c r="H31" s="600" t="str">
        <f t="shared" si="0"/>
        <v>Belum Diisi</v>
      </c>
      <c r="I31" s="590" t="s">
        <v>26</v>
      </c>
      <c r="J31" s="591" t="str">
        <f>IF($D$31="Y/T","Isi Tujuan",IF($E$31=0,0,IF(I31="Y",1,IF(I31="T",0,"Isi Dulu"))))</f>
        <v>Isi Tujuan</v>
      </c>
      <c r="K31" s="590" t="s">
        <v>26</v>
      </c>
      <c r="L31" s="591" t="str">
        <f>IF($D$31="Y/T","Isi Tujuan",IF($E$31=0,0,IF(K31="Y",1,IF(K31="T",0,"Isi Dulu"))))</f>
        <v>Isi Tujuan</v>
      </c>
      <c r="M31" s="848" t="s">
        <v>26</v>
      </c>
      <c r="N31" s="851" t="str">
        <f>IF(M31="Y",1,IF(M31="T",0,IF(M31="Y/T","Belum diisi","Error")))</f>
        <v>Belum diisi</v>
      </c>
    </row>
    <row r="32" spans="2:14" ht="15.75">
      <c r="B32" s="837"/>
      <c r="C32" s="840"/>
      <c r="D32" s="858"/>
      <c r="E32" s="861"/>
      <c r="F32" s="549">
        <v>2</v>
      </c>
      <c r="G32" s="550"/>
      <c r="H32" s="598" t="str">
        <f t="shared" si="0"/>
        <v>Belum Diisi</v>
      </c>
      <c r="I32" s="592" t="s">
        <v>26</v>
      </c>
      <c r="J32" s="593" t="str">
        <f>IF($D$31="Y/T","Isi Tujuan",IF($E$31=0,0,IF(I32="Y",1,IF(I32="T",0,"Isi Dulu"))))</f>
        <v>Isi Tujuan</v>
      </c>
      <c r="K32" s="592" t="s">
        <v>26</v>
      </c>
      <c r="L32" s="593" t="str">
        <f>IF($D$31="Y/T","Isi Tujuan",IF($E$31=0,0,IF(K32="Y",1,IF(K32="T",0,"Isi Dulu"))))</f>
        <v>Isi Tujuan</v>
      </c>
      <c r="M32" s="849"/>
      <c r="N32" s="852"/>
    </row>
    <row r="33" spans="2:14" ht="15.75">
      <c r="B33" s="837"/>
      <c r="C33" s="840"/>
      <c r="D33" s="858"/>
      <c r="E33" s="861"/>
      <c r="F33" s="549">
        <v>3</v>
      </c>
      <c r="G33" s="550"/>
      <c r="H33" s="598" t="str">
        <f t="shared" si="0"/>
        <v>Belum Diisi</v>
      </c>
      <c r="I33" s="592" t="s">
        <v>26</v>
      </c>
      <c r="J33" s="593" t="str">
        <f>IF($D$31="Y/T","Isi Tujuan",IF($E$31=0,0,IF(I33="Y",1,IF(I33="T",0,"Isi Dulu"))))</f>
        <v>Isi Tujuan</v>
      </c>
      <c r="K33" s="592" t="s">
        <v>26</v>
      </c>
      <c r="L33" s="593" t="str">
        <f>IF($D$31="Y/T","Isi Tujuan",IF($E$31=0,0,IF(K33="Y",1,IF(K33="T",0,"Isi Dulu"))))</f>
        <v>Isi Tujuan</v>
      </c>
      <c r="M33" s="849"/>
      <c r="N33" s="852"/>
    </row>
    <row r="34" spans="2:14" ht="15.75">
      <c r="B34" s="837"/>
      <c r="C34" s="840"/>
      <c r="D34" s="858"/>
      <c r="E34" s="861"/>
      <c r="F34" s="549">
        <v>4</v>
      </c>
      <c r="G34" s="550"/>
      <c r="H34" s="598" t="str">
        <f t="shared" si="0"/>
        <v>Belum Diisi</v>
      </c>
      <c r="I34" s="592" t="s">
        <v>26</v>
      </c>
      <c r="J34" s="593" t="str">
        <f>IF($D$31="Y/T","Isi Tujuan",IF($E$31=0,0,IF(I34="Y",1,IF(I34="T",0,"Isi Dulu"))))</f>
        <v>Isi Tujuan</v>
      </c>
      <c r="K34" s="592" t="s">
        <v>26</v>
      </c>
      <c r="L34" s="593" t="str">
        <f>IF($D$31="Y/T","Isi Tujuan",IF($E$31=0,0,IF(K34="Y",1,IF(K34="T",0,"Isi Dulu"))))</f>
        <v>Isi Tujuan</v>
      </c>
      <c r="M34" s="849"/>
      <c r="N34" s="852"/>
    </row>
    <row r="35" spans="2:14" ht="15.75">
      <c r="B35" s="838"/>
      <c r="C35" s="841"/>
      <c r="D35" s="859"/>
      <c r="E35" s="862"/>
      <c r="F35" s="569">
        <v>5</v>
      </c>
      <c r="G35" s="570"/>
      <c r="H35" s="599" t="str">
        <f t="shared" si="0"/>
        <v>Belum Diisi</v>
      </c>
      <c r="I35" s="595" t="s">
        <v>26</v>
      </c>
      <c r="J35" s="596" t="str">
        <f>IF($D$31="Y/T","Isi Tujuan",IF($E$31=0,0,IF(I35="Y",1,IF(I35="T",0,"Isi Dulu"))))</f>
        <v>Isi Tujuan</v>
      </c>
      <c r="K35" s="595" t="s">
        <v>26</v>
      </c>
      <c r="L35" s="596" t="str">
        <f>IF($D$31="Y/T","Isi Tujuan",IF($E$31=0,0,IF(K35="Y",1,IF(K35="T",0,"Isi Dulu"))))</f>
        <v>Isi Tujuan</v>
      </c>
      <c r="M35" s="850"/>
      <c r="N35" s="853"/>
    </row>
    <row r="36" spans="2:14" ht="15.75">
      <c r="B36" s="836">
        <v>7</v>
      </c>
      <c r="C36" s="839"/>
      <c r="D36" s="857" t="s">
        <v>26</v>
      </c>
      <c r="E36" s="860" t="str">
        <f>IF(D36="Y",1,IF(D36="T",0,IF(D36="Y/T","Belum diisi","Error")))</f>
        <v>Belum diisi</v>
      </c>
      <c r="F36" s="528">
        <v>1</v>
      </c>
      <c r="G36" s="529"/>
      <c r="H36" s="600" t="str">
        <f t="shared" si="0"/>
        <v>Belum Diisi</v>
      </c>
      <c r="I36" s="590" t="s">
        <v>26</v>
      </c>
      <c r="J36" s="591" t="str">
        <f>IF($D$36="Y/T","Isi Tujuan",IF($E$36=0,0,IF(I36="Y",1,IF(I36="T",0,"Isi Dulu"))))</f>
        <v>Isi Tujuan</v>
      </c>
      <c r="K36" s="590" t="s">
        <v>26</v>
      </c>
      <c r="L36" s="591" t="str">
        <f>IF($D$36="Y/T","Isi Tujuan",IF($E$36=0,0,IF(K36="Y",1,IF(K36="T",0,"Isi Dulu"))))</f>
        <v>Isi Tujuan</v>
      </c>
      <c r="M36" s="848" t="s">
        <v>26</v>
      </c>
      <c r="N36" s="851" t="str">
        <f>IF(M36="Y",1,IF(M36="T",0,IF(M36="Y/T","Belum diisi","Error")))</f>
        <v>Belum diisi</v>
      </c>
    </row>
    <row r="37" spans="2:14" ht="15.75">
      <c r="B37" s="837"/>
      <c r="C37" s="840"/>
      <c r="D37" s="858"/>
      <c r="E37" s="861"/>
      <c r="F37" s="549">
        <v>2</v>
      </c>
      <c r="G37" s="550"/>
      <c r="H37" s="598" t="str">
        <f t="shared" si="0"/>
        <v>Belum Diisi</v>
      </c>
      <c r="I37" s="592" t="s">
        <v>26</v>
      </c>
      <c r="J37" s="593" t="str">
        <f>IF($D$36="Y/T","Isi Tujuan",IF($E$36=0,0,IF(I37="Y",1,IF(I37="T",0,"Isi Dulu"))))</f>
        <v>Isi Tujuan</v>
      </c>
      <c r="K37" s="592" t="s">
        <v>26</v>
      </c>
      <c r="L37" s="593" t="str">
        <f>IF($D$36="Y/T","Isi Tujuan",IF($E$36=0,0,IF(K37="Y",1,IF(K37="T",0,"Isi Dulu"))))</f>
        <v>Isi Tujuan</v>
      </c>
      <c r="M37" s="849"/>
      <c r="N37" s="852"/>
    </row>
    <row r="38" spans="2:14" ht="15.75">
      <c r="B38" s="837"/>
      <c r="C38" s="840"/>
      <c r="D38" s="858"/>
      <c r="E38" s="861"/>
      <c r="F38" s="549">
        <v>3</v>
      </c>
      <c r="G38" s="550"/>
      <c r="H38" s="598" t="str">
        <f t="shared" si="0"/>
        <v>Belum Diisi</v>
      </c>
      <c r="I38" s="592" t="s">
        <v>26</v>
      </c>
      <c r="J38" s="593" t="str">
        <f>IF($D$36="Y/T","Isi Tujuan",IF($E$36=0,0,IF(I38="Y",1,IF(I38="T",0,"Isi Dulu"))))</f>
        <v>Isi Tujuan</v>
      </c>
      <c r="K38" s="592" t="s">
        <v>26</v>
      </c>
      <c r="L38" s="593" t="str">
        <f>IF($D$36="Y/T","Isi Tujuan",IF($E$36=0,0,IF(K38="Y",1,IF(K38="T",0,"Isi Dulu"))))</f>
        <v>Isi Tujuan</v>
      </c>
      <c r="M38" s="849"/>
      <c r="N38" s="852"/>
    </row>
    <row r="39" spans="2:14" ht="15.75">
      <c r="B39" s="837"/>
      <c r="C39" s="840"/>
      <c r="D39" s="858"/>
      <c r="E39" s="861"/>
      <c r="F39" s="549">
        <v>4</v>
      </c>
      <c r="G39" s="550"/>
      <c r="H39" s="598" t="str">
        <f t="shared" si="0"/>
        <v>Belum Diisi</v>
      </c>
      <c r="I39" s="592" t="s">
        <v>26</v>
      </c>
      <c r="J39" s="593" t="str">
        <f>IF($D$36="Y/T","Isi Tujuan",IF($E$36=0,0,IF(I39="Y",1,IF(I39="T",0,"Isi Dulu"))))</f>
        <v>Isi Tujuan</v>
      </c>
      <c r="K39" s="592" t="s">
        <v>26</v>
      </c>
      <c r="L39" s="593" t="str">
        <f>IF($D$36="Y/T","Isi Tujuan",IF($E$36=0,0,IF(K39="Y",1,IF(K39="T",0,"Isi Dulu"))))</f>
        <v>Isi Tujuan</v>
      </c>
      <c r="M39" s="849"/>
      <c r="N39" s="852"/>
    </row>
    <row r="40" spans="2:14" ht="15.75">
      <c r="B40" s="838"/>
      <c r="C40" s="841"/>
      <c r="D40" s="859"/>
      <c r="E40" s="862"/>
      <c r="F40" s="569">
        <v>5</v>
      </c>
      <c r="G40" s="570"/>
      <c r="H40" s="599" t="str">
        <f t="shared" si="0"/>
        <v>Belum Diisi</v>
      </c>
      <c r="I40" s="595" t="s">
        <v>26</v>
      </c>
      <c r="J40" s="596" t="str">
        <f>IF($D$36="Y/T","Isi Tujuan",IF($E$36=0,0,IF(I40="Y",1,IF(I40="T",0,"Isi Dulu"))))</f>
        <v>Isi Tujuan</v>
      </c>
      <c r="K40" s="595" t="s">
        <v>26</v>
      </c>
      <c r="L40" s="596" t="str">
        <f>IF($D$36="Y/T","Isi Tujuan",IF($E$36=0,0,IF(K40="Y",1,IF(K40="T",0,"Isi Dulu"))))</f>
        <v>Isi Tujuan</v>
      </c>
      <c r="M40" s="850"/>
      <c r="N40" s="853"/>
    </row>
    <row r="41" spans="2:14" ht="15.75">
      <c r="B41" s="836">
        <v>8</v>
      </c>
      <c r="C41" s="839"/>
      <c r="D41" s="857" t="s">
        <v>26</v>
      </c>
      <c r="E41" s="860" t="str">
        <f>IF(D41="Y",1,IF(D41="T",0,IF(D41="Y/T","Belum diisi","Error")))</f>
        <v>Belum diisi</v>
      </c>
      <c r="F41" s="528">
        <v>1</v>
      </c>
      <c r="G41" s="529"/>
      <c r="H41" s="600" t="str">
        <f t="shared" si="0"/>
        <v>Belum Diisi</v>
      </c>
      <c r="I41" s="590" t="s">
        <v>26</v>
      </c>
      <c r="J41" s="591" t="str">
        <f>IF($D$41="Y/T","Isi Tujuan",IF($E$41=0,0,IF(I41="Y",1,IF(I41="T",0,"Isi Dulu"))))</f>
        <v>Isi Tujuan</v>
      </c>
      <c r="K41" s="590" t="s">
        <v>26</v>
      </c>
      <c r="L41" s="591" t="str">
        <f>IF($D$41="Y/T","Isi Tujuan",IF($E$41=0,0,IF(K41="Y",1,IF(K41="T",0,"Isi Dulu"))))</f>
        <v>Isi Tujuan</v>
      </c>
      <c r="M41" s="848" t="s">
        <v>26</v>
      </c>
      <c r="N41" s="851" t="str">
        <f>IF(M41="Y",1,IF(M41="T",0,IF(M41="Y/T","Belum diisi","Error")))</f>
        <v>Belum diisi</v>
      </c>
    </row>
    <row r="42" spans="2:14" ht="15.75">
      <c r="B42" s="837"/>
      <c r="C42" s="840"/>
      <c r="D42" s="858"/>
      <c r="E42" s="861"/>
      <c r="F42" s="549">
        <v>2</v>
      </c>
      <c r="G42" s="550"/>
      <c r="H42" s="598" t="str">
        <f t="shared" si="0"/>
        <v>Belum Diisi</v>
      </c>
      <c r="I42" s="592" t="s">
        <v>26</v>
      </c>
      <c r="J42" s="593" t="str">
        <f>IF($D$41="Y/T","Isi Tujuan",IF($E$41=0,0,IF(I42="Y",1,IF(I42="T",0,"Isi Dulu"))))</f>
        <v>Isi Tujuan</v>
      </c>
      <c r="K42" s="592" t="s">
        <v>26</v>
      </c>
      <c r="L42" s="593" t="str">
        <f>IF($D$41="Y/T","Isi Tujuan",IF($E$41=0,0,IF(K42="Y",1,IF(K42="T",0,"Isi Dulu"))))</f>
        <v>Isi Tujuan</v>
      </c>
      <c r="M42" s="849"/>
      <c r="N42" s="852"/>
    </row>
    <row r="43" spans="2:14" ht="15.75">
      <c r="B43" s="837"/>
      <c r="C43" s="840"/>
      <c r="D43" s="858"/>
      <c r="E43" s="861"/>
      <c r="F43" s="549">
        <v>3</v>
      </c>
      <c r="G43" s="550"/>
      <c r="H43" s="598" t="str">
        <f t="shared" si="0"/>
        <v>Belum Diisi</v>
      </c>
      <c r="I43" s="592" t="s">
        <v>26</v>
      </c>
      <c r="J43" s="593" t="str">
        <f>IF($D$41="Y/T","Isi Tujuan",IF($E$41=0,0,IF(I43="Y",1,IF(I43="T",0,"Isi Dulu"))))</f>
        <v>Isi Tujuan</v>
      </c>
      <c r="K43" s="592" t="s">
        <v>26</v>
      </c>
      <c r="L43" s="593" t="str">
        <f>IF($D$41="Y/T","Isi Tujuan",IF($E$41=0,0,IF(K43="Y",1,IF(K43="T",0,"Isi Dulu"))))</f>
        <v>Isi Tujuan</v>
      </c>
      <c r="M43" s="849"/>
      <c r="N43" s="852"/>
    </row>
    <row r="44" spans="2:14" ht="15.75">
      <c r="B44" s="837"/>
      <c r="C44" s="840"/>
      <c r="D44" s="858"/>
      <c r="E44" s="861"/>
      <c r="F44" s="549">
        <v>4</v>
      </c>
      <c r="G44" s="550"/>
      <c r="H44" s="598" t="str">
        <f t="shared" si="0"/>
        <v>Belum Diisi</v>
      </c>
      <c r="I44" s="592" t="s">
        <v>26</v>
      </c>
      <c r="J44" s="593" t="str">
        <f>IF($D$41="Y/T","Isi Tujuan",IF($E$41=0,0,IF(I44="Y",1,IF(I44="T",0,"Isi Dulu"))))</f>
        <v>Isi Tujuan</v>
      </c>
      <c r="K44" s="592" t="s">
        <v>26</v>
      </c>
      <c r="L44" s="593" t="str">
        <f>IF($D$41="Y/T","Isi Tujuan",IF($E$41=0,0,IF(K44="Y",1,IF(K44="T",0,"Isi Dulu"))))</f>
        <v>Isi Tujuan</v>
      </c>
      <c r="M44" s="849"/>
      <c r="N44" s="852"/>
    </row>
    <row r="45" spans="2:14" ht="15.75">
      <c r="B45" s="838"/>
      <c r="C45" s="841"/>
      <c r="D45" s="859"/>
      <c r="E45" s="862"/>
      <c r="F45" s="569">
        <v>5</v>
      </c>
      <c r="G45" s="570"/>
      <c r="H45" s="599" t="str">
        <f t="shared" si="0"/>
        <v>Belum Diisi</v>
      </c>
      <c r="I45" s="595" t="s">
        <v>26</v>
      </c>
      <c r="J45" s="596" t="str">
        <f>IF($D$41="Y/T","Isi Tujuan",IF($E$41=0,0,IF(I45="Y",1,IF(I45="T",0,"Isi Dulu"))))</f>
        <v>Isi Tujuan</v>
      </c>
      <c r="K45" s="595" t="s">
        <v>26</v>
      </c>
      <c r="L45" s="596" t="str">
        <f>IF($D$41="Y/T","Isi Tujuan",IF($E$41=0,0,IF(K45="Y",1,IF(K45="T",0,"Isi Dulu"))))</f>
        <v>Isi Tujuan</v>
      </c>
      <c r="M45" s="850"/>
      <c r="N45" s="853"/>
    </row>
    <row r="46" spans="2:14" ht="15.75">
      <c r="B46" s="836">
        <v>9</v>
      </c>
      <c r="C46" s="839"/>
      <c r="D46" s="857" t="s">
        <v>26</v>
      </c>
      <c r="E46" s="860" t="str">
        <f>IF(D46="Y",1,IF(D46="T",0,IF(D46="Y/T","Belum diisi","Error")))</f>
        <v>Belum diisi</v>
      </c>
      <c r="F46" s="528">
        <v>1</v>
      </c>
      <c r="G46" s="529"/>
      <c r="H46" s="600" t="str">
        <f t="shared" si="0"/>
        <v>Belum Diisi</v>
      </c>
      <c r="I46" s="590" t="s">
        <v>26</v>
      </c>
      <c r="J46" s="591" t="str">
        <f>IF($D$46="Y/T","Isi Tujuan",IF($E$46=0,0,IF(I46="Y",1,IF(I46="T",0,"Isi Dulu"))))</f>
        <v>Isi Tujuan</v>
      </c>
      <c r="K46" s="590" t="s">
        <v>26</v>
      </c>
      <c r="L46" s="591" t="str">
        <f>IF($D$46="Y/T","Isi Tujuan",IF($E$46=0,0,IF(K46="Y",1,IF(K46="T",0,"Isi Dulu"))))</f>
        <v>Isi Tujuan</v>
      </c>
      <c r="M46" s="848" t="s">
        <v>26</v>
      </c>
      <c r="N46" s="851" t="str">
        <f>IF(M46="Y",1,IF(M46="T",0,IF(M46="Y/T","Belum diisi","Error")))</f>
        <v>Belum diisi</v>
      </c>
    </row>
    <row r="47" spans="2:14" ht="15.75">
      <c r="B47" s="837"/>
      <c r="C47" s="840"/>
      <c r="D47" s="858"/>
      <c r="E47" s="861"/>
      <c r="F47" s="549">
        <v>2</v>
      </c>
      <c r="G47" s="550"/>
      <c r="H47" s="598" t="str">
        <f t="shared" si="0"/>
        <v>Belum Diisi</v>
      </c>
      <c r="I47" s="592" t="s">
        <v>26</v>
      </c>
      <c r="J47" s="593" t="str">
        <f>IF($D$46="Y/T","Isi Tujuan",IF($E$46=0,0,IF(I47="Y",1,IF(I47="T",0,"Isi Dulu"))))</f>
        <v>Isi Tujuan</v>
      </c>
      <c r="K47" s="592" t="s">
        <v>26</v>
      </c>
      <c r="L47" s="593" t="str">
        <f>IF($D$46="Y/T","Isi Tujuan",IF($E$46=0,0,IF(K47="Y",1,IF(K47="T",0,"Isi Dulu"))))</f>
        <v>Isi Tujuan</v>
      </c>
      <c r="M47" s="849"/>
      <c r="N47" s="852"/>
    </row>
    <row r="48" spans="2:14" ht="15.75">
      <c r="B48" s="837"/>
      <c r="C48" s="840"/>
      <c r="D48" s="858"/>
      <c r="E48" s="861"/>
      <c r="F48" s="549">
        <v>3</v>
      </c>
      <c r="G48" s="550"/>
      <c r="H48" s="598" t="str">
        <f t="shared" si="0"/>
        <v>Belum Diisi</v>
      </c>
      <c r="I48" s="592" t="s">
        <v>26</v>
      </c>
      <c r="J48" s="593" t="str">
        <f>IF($D$46="Y/T","Isi Tujuan",IF($E$46=0,0,IF(I48="Y",1,IF(I48="T",0,"Isi Dulu"))))</f>
        <v>Isi Tujuan</v>
      </c>
      <c r="K48" s="592" t="s">
        <v>26</v>
      </c>
      <c r="L48" s="593" t="str">
        <f>IF($D$46="Y/T","Isi Tujuan",IF($E$46=0,0,IF(K48="Y",1,IF(K48="T",0,"Isi Dulu"))))</f>
        <v>Isi Tujuan</v>
      </c>
      <c r="M48" s="849"/>
      <c r="N48" s="852"/>
    </row>
    <row r="49" spans="2:14" ht="15.75">
      <c r="B49" s="837"/>
      <c r="C49" s="840"/>
      <c r="D49" s="858"/>
      <c r="E49" s="861"/>
      <c r="F49" s="549">
        <v>4</v>
      </c>
      <c r="G49" s="550"/>
      <c r="H49" s="598" t="str">
        <f t="shared" si="0"/>
        <v>Belum Diisi</v>
      </c>
      <c r="I49" s="592" t="s">
        <v>26</v>
      </c>
      <c r="J49" s="593" t="str">
        <f>IF($D$46="Y/T","Isi Tujuan",IF($E$46=0,0,IF(I49="Y",1,IF(I49="T",0,"Isi Dulu"))))</f>
        <v>Isi Tujuan</v>
      </c>
      <c r="K49" s="592" t="s">
        <v>26</v>
      </c>
      <c r="L49" s="593" t="str">
        <f>IF($D$46="Y/T","Isi Tujuan",IF($E$46=0,0,IF(K49="Y",1,IF(K49="T",0,"Isi Dulu"))))</f>
        <v>Isi Tujuan</v>
      </c>
      <c r="M49" s="849"/>
      <c r="N49" s="852"/>
    </row>
    <row r="50" spans="2:14" ht="15.75">
      <c r="B50" s="838"/>
      <c r="C50" s="841"/>
      <c r="D50" s="859"/>
      <c r="E50" s="862"/>
      <c r="F50" s="569">
        <v>5</v>
      </c>
      <c r="G50" s="570"/>
      <c r="H50" s="599" t="str">
        <f t="shared" si="0"/>
        <v>Belum Diisi</v>
      </c>
      <c r="I50" s="595" t="s">
        <v>26</v>
      </c>
      <c r="J50" s="596" t="str">
        <f>IF($D$46="Y/T","Isi Tujuan",IF($E$46=0,0,IF(I50="Y",1,IF(I50="T",0,"Isi Dulu"))))</f>
        <v>Isi Tujuan</v>
      </c>
      <c r="K50" s="595" t="s">
        <v>26</v>
      </c>
      <c r="L50" s="596" t="str">
        <f>IF($D$46="Y/T","Isi Tujuan",IF($E$46=0,0,IF(K50="Y",1,IF(K50="T",0,"Isi Dulu"))))</f>
        <v>Isi Tujuan</v>
      </c>
      <c r="M50" s="850"/>
      <c r="N50" s="853"/>
    </row>
    <row r="51" spans="2:14" ht="15.75">
      <c r="B51" s="836">
        <v>10</v>
      </c>
      <c r="C51" s="839"/>
      <c r="D51" s="857" t="s">
        <v>26</v>
      </c>
      <c r="E51" s="860" t="str">
        <f>IF(D51="Y",1,IF(D51="T",0,IF(D51="Y/T","Belum diisi","Error")))</f>
        <v>Belum diisi</v>
      </c>
      <c r="F51" s="528">
        <v>1</v>
      </c>
      <c r="G51" s="529"/>
      <c r="H51" s="600" t="str">
        <f t="shared" si="0"/>
        <v>Belum Diisi</v>
      </c>
      <c r="I51" s="590" t="s">
        <v>26</v>
      </c>
      <c r="J51" s="591" t="str">
        <f>IF($D$51="Y/T","Isi Tujuan",IF($E$51=0,0,IF(I51="Y",1,IF(I51="T",0,"Isi Dulu"))))</f>
        <v>Isi Tujuan</v>
      </c>
      <c r="K51" s="590" t="s">
        <v>26</v>
      </c>
      <c r="L51" s="591" t="str">
        <f>IF($D$51="Y/T","Isi Tujuan",IF($E$51=0,0,IF(K51="Y",1,IF(K51="T",0,"Isi Dulu"))))</f>
        <v>Isi Tujuan</v>
      </c>
      <c r="M51" s="848" t="s">
        <v>26</v>
      </c>
      <c r="N51" s="851" t="str">
        <f>IF(M51="Y",1,IF(M51="T",0,IF(M51="Y/T","Belum diisi","Error")))</f>
        <v>Belum diisi</v>
      </c>
    </row>
    <row r="52" spans="2:14" ht="15.75">
      <c r="B52" s="837"/>
      <c r="C52" s="840"/>
      <c r="D52" s="858"/>
      <c r="E52" s="861"/>
      <c r="F52" s="549">
        <v>2</v>
      </c>
      <c r="G52" s="550"/>
      <c r="H52" s="598" t="str">
        <f t="shared" si="0"/>
        <v>Belum Diisi</v>
      </c>
      <c r="I52" s="592" t="s">
        <v>26</v>
      </c>
      <c r="J52" s="593" t="str">
        <f>IF($D$51="Y/T","Isi Tujuan",IF($E$51=0,0,IF(I52="Y",1,IF(I52="T",0,"Isi Dulu"))))</f>
        <v>Isi Tujuan</v>
      </c>
      <c r="K52" s="592" t="s">
        <v>26</v>
      </c>
      <c r="L52" s="593" t="str">
        <f>IF($D$51="Y/T","Isi Tujuan",IF($E$51=0,0,IF(K52="Y",1,IF(K52="T",0,"Isi Dulu"))))</f>
        <v>Isi Tujuan</v>
      </c>
      <c r="M52" s="849"/>
      <c r="N52" s="852"/>
    </row>
    <row r="53" spans="2:14" ht="15.75">
      <c r="B53" s="837"/>
      <c r="C53" s="840"/>
      <c r="D53" s="858"/>
      <c r="E53" s="861"/>
      <c r="F53" s="549">
        <v>3</v>
      </c>
      <c r="G53" s="550"/>
      <c r="H53" s="598" t="str">
        <f t="shared" si="0"/>
        <v>Belum Diisi</v>
      </c>
      <c r="I53" s="592" t="s">
        <v>26</v>
      </c>
      <c r="J53" s="593" t="str">
        <f>IF($D$51="Y/T","Isi Tujuan",IF($E$51=0,0,IF(I53="Y",1,IF(I53="T",0,"Isi Dulu"))))</f>
        <v>Isi Tujuan</v>
      </c>
      <c r="K53" s="592" t="s">
        <v>26</v>
      </c>
      <c r="L53" s="593" t="str">
        <f>IF($D$51="Y/T","Isi Tujuan",IF($E$51=0,0,IF(K53="Y",1,IF(K53="T",0,"Isi Dulu"))))</f>
        <v>Isi Tujuan</v>
      </c>
      <c r="M53" s="849"/>
      <c r="N53" s="852"/>
    </row>
    <row r="54" spans="2:14" ht="15.75">
      <c r="B54" s="837"/>
      <c r="C54" s="840"/>
      <c r="D54" s="858"/>
      <c r="E54" s="861"/>
      <c r="F54" s="549">
        <v>4</v>
      </c>
      <c r="G54" s="550"/>
      <c r="H54" s="598" t="str">
        <f t="shared" si="0"/>
        <v>Belum Diisi</v>
      </c>
      <c r="I54" s="592" t="s">
        <v>26</v>
      </c>
      <c r="J54" s="593" t="str">
        <f>IF($D$51="Y/T","Isi Tujuan",IF($E$51=0,0,IF(I54="Y",1,IF(I54="T",0,"Isi Dulu"))))</f>
        <v>Isi Tujuan</v>
      </c>
      <c r="K54" s="592" t="s">
        <v>26</v>
      </c>
      <c r="L54" s="593" t="str">
        <f>IF($D$51="Y/T","Isi Tujuan",IF($E$51=0,0,IF(K54="Y",1,IF(K54="T",0,"Isi Dulu"))))</f>
        <v>Isi Tujuan</v>
      </c>
      <c r="M54" s="849"/>
      <c r="N54" s="852"/>
    </row>
    <row r="55" spans="2:14" ht="15.75">
      <c r="B55" s="838"/>
      <c r="C55" s="841"/>
      <c r="D55" s="859"/>
      <c r="E55" s="862"/>
      <c r="F55" s="569">
        <v>5</v>
      </c>
      <c r="G55" s="570"/>
      <c r="H55" s="599" t="str">
        <f t="shared" si="0"/>
        <v>Belum Diisi</v>
      </c>
      <c r="I55" s="595" t="s">
        <v>26</v>
      </c>
      <c r="J55" s="596" t="str">
        <f>IF($D$51="Y/T","Isi Tujuan",IF($E$51=0,0,IF(I55="Y",1,IF(I55="T",0,"Isi Dulu"))))</f>
        <v>Isi Tujuan</v>
      </c>
      <c r="K55" s="595" t="s">
        <v>26</v>
      </c>
      <c r="L55" s="596" t="str">
        <f>IF($D$51="Y/T","Isi Tujuan",IF($E$51=0,0,IF(K55="Y",1,IF(K55="T",0,"Isi Dulu"))))</f>
        <v>Isi Tujuan</v>
      </c>
      <c r="M55" s="850"/>
      <c r="N55" s="853"/>
    </row>
    <row r="56" spans="2:14" ht="15.75">
      <c r="B56" s="836">
        <v>11</v>
      </c>
      <c r="C56" s="839"/>
      <c r="D56" s="857" t="s">
        <v>26</v>
      </c>
      <c r="E56" s="860" t="str">
        <f>IF(D56="Y",1,IF(D56="T",0,IF(D56="Y/T","Belum diisi","Error")))</f>
        <v>Belum diisi</v>
      </c>
      <c r="F56" s="528">
        <v>1</v>
      </c>
      <c r="G56" s="529"/>
      <c r="H56" s="600" t="str">
        <f t="shared" si="0"/>
        <v>Belum Diisi</v>
      </c>
      <c r="I56" s="590" t="s">
        <v>26</v>
      </c>
      <c r="J56" s="591" t="str">
        <f>IF($D$56="Y/T","Isi Tujuan",IF($E$56=0,0,IF(I56="Y",1,IF(I56="T",0,"Isi Dulu"))))</f>
        <v>Isi Tujuan</v>
      </c>
      <c r="K56" s="590" t="s">
        <v>26</v>
      </c>
      <c r="L56" s="591" t="str">
        <f>IF($D$56="Y/T","Isi Tujuan",IF($E$56=0,0,IF(K56="Y",1,IF(K56="T",0,"Isi Dulu"))))</f>
        <v>Isi Tujuan</v>
      </c>
      <c r="M56" s="848" t="s">
        <v>26</v>
      </c>
      <c r="N56" s="851" t="str">
        <f>IF(M56="Y",1,IF(M56="T",0,IF(M56="Y/T","Belum diisi","Error")))</f>
        <v>Belum diisi</v>
      </c>
    </row>
    <row r="57" spans="2:14" ht="15.75">
      <c r="B57" s="837"/>
      <c r="C57" s="840"/>
      <c r="D57" s="858"/>
      <c r="E57" s="861"/>
      <c r="F57" s="549">
        <v>2</v>
      </c>
      <c r="G57" s="550"/>
      <c r="H57" s="598" t="str">
        <f t="shared" si="0"/>
        <v>Belum Diisi</v>
      </c>
      <c r="I57" s="592" t="s">
        <v>26</v>
      </c>
      <c r="J57" s="593" t="str">
        <f>IF($D$56="Y/T","Isi Tujuan",IF($E$56=0,0,IF(I57="Y",1,IF(I57="T",0,"Isi Dulu"))))</f>
        <v>Isi Tujuan</v>
      </c>
      <c r="K57" s="592" t="s">
        <v>26</v>
      </c>
      <c r="L57" s="593" t="str">
        <f>IF($D$56="Y/T","Isi Tujuan",IF($E$56=0,0,IF(K57="Y",1,IF(K57="T",0,"Isi Dulu"))))</f>
        <v>Isi Tujuan</v>
      </c>
      <c r="M57" s="849"/>
      <c r="N57" s="852"/>
    </row>
    <row r="58" spans="2:14" ht="15.75">
      <c r="B58" s="837"/>
      <c r="C58" s="840"/>
      <c r="D58" s="858"/>
      <c r="E58" s="861"/>
      <c r="F58" s="549">
        <v>3</v>
      </c>
      <c r="G58" s="550"/>
      <c r="H58" s="598" t="str">
        <f t="shared" si="0"/>
        <v>Belum Diisi</v>
      </c>
      <c r="I58" s="592" t="s">
        <v>26</v>
      </c>
      <c r="J58" s="593" t="str">
        <f>IF($D$56="Y/T","Isi Tujuan",IF($E$56=0,0,IF(I58="Y",1,IF(I58="T",0,"Isi Dulu"))))</f>
        <v>Isi Tujuan</v>
      </c>
      <c r="K58" s="592" t="s">
        <v>26</v>
      </c>
      <c r="L58" s="593" t="str">
        <f>IF($D$56="Y/T","Isi Tujuan",IF($E$56=0,0,IF(K58="Y",1,IF(K58="T",0,"Isi Dulu"))))</f>
        <v>Isi Tujuan</v>
      </c>
      <c r="M58" s="849"/>
      <c r="N58" s="852"/>
    </row>
    <row r="59" spans="2:14" ht="15.75">
      <c r="B59" s="837"/>
      <c r="C59" s="840"/>
      <c r="D59" s="858"/>
      <c r="E59" s="861"/>
      <c r="F59" s="549">
        <v>4</v>
      </c>
      <c r="G59" s="550"/>
      <c r="H59" s="598" t="str">
        <f t="shared" si="0"/>
        <v>Belum Diisi</v>
      </c>
      <c r="I59" s="592" t="s">
        <v>26</v>
      </c>
      <c r="J59" s="593" t="str">
        <f>IF($D$56="Y/T","Isi Tujuan",IF($E$56=0,0,IF(I59="Y",1,IF(I59="T",0,"Isi Dulu"))))</f>
        <v>Isi Tujuan</v>
      </c>
      <c r="K59" s="592" t="s">
        <v>26</v>
      </c>
      <c r="L59" s="593" t="str">
        <f>IF($D$56="Y/T","Isi Tujuan",IF($E$56=0,0,IF(K59="Y",1,IF(K59="T",0,"Isi Dulu"))))</f>
        <v>Isi Tujuan</v>
      </c>
      <c r="M59" s="849"/>
      <c r="N59" s="852"/>
    </row>
    <row r="60" spans="2:14" ht="15.75">
      <c r="B60" s="838"/>
      <c r="C60" s="841"/>
      <c r="D60" s="859"/>
      <c r="E60" s="862"/>
      <c r="F60" s="569">
        <v>5</v>
      </c>
      <c r="G60" s="570"/>
      <c r="H60" s="599" t="str">
        <f t="shared" si="0"/>
        <v>Belum Diisi</v>
      </c>
      <c r="I60" s="595" t="s">
        <v>26</v>
      </c>
      <c r="J60" s="596" t="str">
        <f>IF($D$56="Y/T","Isi Tujuan",IF($E$56=0,0,IF(I60="Y",1,IF(I60="T",0,"Isi Dulu"))))</f>
        <v>Isi Tujuan</v>
      </c>
      <c r="K60" s="595" t="s">
        <v>26</v>
      </c>
      <c r="L60" s="596" t="str">
        <f>IF($D$56="Y/T","Isi Tujuan",IF($E$56=0,0,IF(K60="Y",1,IF(K60="T",0,"Isi Dulu"))))</f>
        <v>Isi Tujuan</v>
      </c>
      <c r="M60" s="850"/>
      <c r="N60" s="853"/>
    </row>
    <row r="61" spans="2:14" ht="15.75">
      <c r="B61" s="836">
        <v>12</v>
      </c>
      <c r="C61" s="839"/>
      <c r="D61" s="857" t="s">
        <v>26</v>
      </c>
      <c r="E61" s="860" t="str">
        <f>IF(D61="Y",1,IF(D61="T",0,IF(D61="Y/T","Belum diisi","Error")))</f>
        <v>Belum diisi</v>
      </c>
      <c r="F61" s="528">
        <v>1</v>
      </c>
      <c r="G61" s="529"/>
      <c r="H61" s="600" t="str">
        <f t="shared" si="0"/>
        <v>Belum Diisi</v>
      </c>
      <c r="I61" s="590" t="s">
        <v>26</v>
      </c>
      <c r="J61" s="591" t="str">
        <f>IF($D$61="Y/T","Isi Tujuan",IF($E$61=0,0,IF(I61="Y",1,IF(I61="T",0,"Isi Dulu"))))</f>
        <v>Isi Tujuan</v>
      </c>
      <c r="K61" s="590" t="s">
        <v>26</v>
      </c>
      <c r="L61" s="591" t="str">
        <f>IF($D$61="Y/T","Isi Tujuan",IF($E$61=0,0,IF(K61="Y",1,IF(K61="T",0,"Isi Dulu"))))</f>
        <v>Isi Tujuan</v>
      </c>
      <c r="M61" s="848" t="s">
        <v>26</v>
      </c>
      <c r="N61" s="851" t="str">
        <f>IF(M61="Y",1,IF(M61="T",0,IF(M61="Y/T","Belum diisi","Error")))</f>
        <v>Belum diisi</v>
      </c>
    </row>
    <row r="62" spans="2:14" ht="15.75">
      <c r="B62" s="837"/>
      <c r="C62" s="840"/>
      <c r="D62" s="858"/>
      <c r="E62" s="861"/>
      <c r="F62" s="549">
        <v>2</v>
      </c>
      <c r="G62" s="550"/>
      <c r="H62" s="598" t="str">
        <f t="shared" si="0"/>
        <v>Belum Diisi</v>
      </c>
      <c r="I62" s="592" t="s">
        <v>26</v>
      </c>
      <c r="J62" s="593" t="str">
        <f>IF($D$61="Y/T","Isi Tujuan",IF($E$61=0,0,IF(I62="Y",1,IF(I62="T",0,"Isi Dulu"))))</f>
        <v>Isi Tujuan</v>
      </c>
      <c r="K62" s="592" t="s">
        <v>26</v>
      </c>
      <c r="L62" s="593" t="str">
        <f>IF($D$61="Y/T","Isi Tujuan",IF($E$61=0,0,IF(K62="Y",1,IF(K62="T",0,"Isi Dulu"))))</f>
        <v>Isi Tujuan</v>
      </c>
      <c r="M62" s="849"/>
      <c r="N62" s="852"/>
    </row>
    <row r="63" spans="2:14" ht="15.75">
      <c r="B63" s="837"/>
      <c r="C63" s="840"/>
      <c r="D63" s="858"/>
      <c r="E63" s="861"/>
      <c r="F63" s="549">
        <v>3</v>
      </c>
      <c r="G63" s="550"/>
      <c r="H63" s="598" t="str">
        <f t="shared" si="0"/>
        <v>Belum Diisi</v>
      </c>
      <c r="I63" s="592" t="s">
        <v>26</v>
      </c>
      <c r="J63" s="593" t="str">
        <f>IF($D$61="Y/T","Isi Tujuan",IF($E$61=0,0,IF(I63="Y",1,IF(I63="T",0,"Isi Dulu"))))</f>
        <v>Isi Tujuan</v>
      </c>
      <c r="K63" s="592" t="s">
        <v>26</v>
      </c>
      <c r="L63" s="593" t="str">
        <f>IF($D$61="Y/T","Isi Tujuan",IF($E$61=0,0,IF(K63="Y",1,IF(K63="T",0,"Isi Dulu"))))</f>
        <v>Isi Tujuan</v>
      </c>
      <c r="M63" s="849"/>
      <c r="N63" s="852"/>
    </row>
    <row r="64" spans="2:14" ht="15.75">
      <c r="B64" s="837"/>
      <c r="C64" s="840"/>
      <c r="D64" s="858"/>
      <c r="E64" s="861"/>
      <c r="F64" s="549">
        <v>4</v>
      </c>
      <c r="G64" s="550"/>
      <c r="H64" s="598" t="str">
        <f t="shared" si="0"/>
        <v>Belum Diisi</v>
      </c>
      <c r="I64" s="592" t="s">
        <v>26</v>
      </c>
      <c r="J64" s="593" t="str">
        <f>IF($D$61="Y/T","Isi Tujuan",IF($E$61=0,0,IF(I64="Y",1,IF(I64="T",0,"Isi Dulu"))))</f>
        <v>Isi Tujuan</v>
      </c>
      <c r="K64" s="592" t="s">
        <v>26</v>
      </c>
      <c r="L64" s="593" t="str">
        <f>IF($D$61="Y/T","Isi Tujuan",IF($E$61=0,0,IF(K64="Y",1,IF(K64="T",0,"Isi Dulu"))))</f>
        <v>Isi Tujuan</v>
      </c>
      <c r="M64" s="849"/>
      <c r="N64" s="852"/>
    </row>
    <row r="65" spans="2:14" ht="15.75">
      <c r="B65" s="838"/>
      <c r="C65" s="841"/>
      <c r="D65" s="859"/>
      <c r="E65" s="862"/>
      <c r="F65" s="569">
        <v>5</v>
      </c>
      <c r="G65" s="570"/>
      <c r="H65" s="599" t="str">
        <f t="shared" si="0"/>
        <v>Belum Diisi</v>
      </c>
      <c r="I65" s="595" t="s">
        <v>26</v>
      </c>
      <c r="J65" s="596" t="str">
        <f>IF($D$61="Y/T","Isi Tujuan",IF($E$61=0,0,IF(I65="Y",1,IF(I65="T",0,"Isi Dulu"))))</f>
        <v>Isi Tujuan</v>
      </c>
      <c r="K65" s="595" t="s">
        <v>26</v>
      </c>
      <c r="L65" s="596" t="str">
        <f>IF($D$61="Y/T","Isi Tujuan",IF($E$61=0,0,IF(K65="Y",1,IF(K65="T",0,"Isi Dulu"))))</f>
        <v>Isi Tujuan</v>
      </c>
      <c r="M65" s="850"/>
      <c r="N65" s="853"/>
    </row>
    <row r="66" spans="2:14" ht="15.75">
      <c r="B66" s="836">
        <v>13</v>
      </c>
      <c r="C66" s="839"/>
      <c r="D66" s="857" t="s">
        <v>26</v>
      </c>
      <c r="E66" s="860" t="str">
        <f>IF(D66="Y",1,IF(D66="T",0,IF(D66="Y/T","Belum diisi","Error")))</f>
        <v>Belum diisi</v>
      </c>
      <c r="F66" s="528">
        <v>1</v>
      </c>
      <c r="G66" s="529"/>
      <c r="H66" s="600" t="str">
        <f t="shared" si="0"/>
        <v>Belum Diisi</v>
      </c>
      <c r="I66" s="590" t="s">
        <v>26</v>
      </c>
      <c r="J66" s="591" t="str">
        <f>IF($D$66="Y/T","Isi Tujuan",IF($E$66=0,0,IF(I66="Y",1,IF(I66="T",0,"Isi Dulu"))))</f>
        <v>Isi Tujuan</v>
      </c>
      <c r="K66" s="590" t="s">
        <v>26</v>
      </c>
      <c r="L66" s="591" t="str">
        <f>IF($D$66="Y/T","Isi Tujuan",IF($E$66=0,0,IF(K66="Y",1,IF(K66="T",0,"Isi Dulu"))))</f>
        <v>Isi Tujuan</v>
      </c>
      <c r="M66" s="848" t="s">
        <v>26</v>
      </c>
      <c r="N66" s="851" t="str">
        <f>IF(M66="Y",1,IF(M66="T",0,IF(M66="Y/T","Belum diisi","Error")))</f>
        <v>Belum diisi</v>
      </c>
    </row>
    <row r="67" spans="2:14" ht="15.75">
      <c r="B67" s="837"/>
      <c r="C67" s="840"/>
      <c r="D67" s="858"/>
      <c r="E67" s="861"/>
      <c r="F67" s="549">
        <v>2</v>
      </c>
      <c r="G67" s="550"/>
      <c r="H67" s="598" t="str">
        <f t="shared" si="0"/>
        <v>Belum Diisi</v>
      </c>
      <c r="I67" s="592" t="s">
        <v>26</v>
      </c>
      <c r="J67" s="593" t="str">
        <f>IF($D$66="Y/T","Isi Tujuan",IF($E$66=0,0,IF(I67="Y",1,IF(I67="T",0,"Isi Dulu"))))</f>
        <v>Isi Tujuan</v>
      </c>
      <c r="K67" s="592" t="s">
        <v>26</v>
      </c>
      <c r="L67" s="593" t="str">
        <f>IF($D$66="Y/T","Isi Tujuan",IF($E$66=0,0,IF(K67="Y",1,IF(K67="T",0,"Isi Dulu"))))</f>
        <v>Isi Tujuan</v>
      </c>
      <c r="M67" s="849"/>
      <c r="N67" s="852"/>
    </row>
    <row r="68" spans="2:14" ht="15.75">
      <c r="B68" s="837"/>
      <c r="C68" s="840"/>
      <c r="D68" s="858"/>
      <c r="E68" s="861"/>
      <c r="F68" s="549">
        <v>3</v>
      </c>
      <c r="G68" s="550"/>
      <c r="H68" s="598" t="str">
        <f t="shared" si="0"/>
        <v>Belum Diisi</v>
      </c>
      <c r="I68" s="592" t="s">
        <v>26</v>
      </c>
      <c r="J68" s="593" t="str">
        <f>IF($D$66="Y/T","Isi Tujuan",IF($E$66=0,0,IF(I68="Y",1,IF(I68="T",0,"Isi Dulu"))))</f>
        <v>Isi Tujuan</v>
      </c>
      <c r="K68" s="592" t="s">
        <v>26</v>
      </c>
      <c r="L68" s="593" t="str">
        <f>IF($D$66="Y/T","Isi Tujuan",IF($E$66=0,0,IF(K68="Y",1,IF(K68="T",0,"Isi Dulu"))))</f>
        <v>Isi Tujuan</v>
      </c>
      <c r="M68" s="849"/>
      <c r="N68" s="852"/>
    </row>
    <row r="69" spans="2:14" ht="15.75">
      <c r="B69" s="837"/>
      <c r="C69" s="840"/>
      <c r="D69" s="858"/>
      <c r="E69" s="861"/>
      <c r="F69" s="549">
        <v>4</v>
      </c>
      <c r="G69" s="550"/>
      <c r="H69" s="598" t="str">
        <f t="shared" si="0"/>
        <v>Belum Diisi</v>
      </c>
      <c r="I69" s="592" t="s">
        <v>26</v>
      </c>
      <c r="J69" s="593" t="str">
        <f>IF($D$66="Y/T","Isi Tujuan",IF($E$66=0,0,IF(I69="Y",1,IF(I69="T",0,"Isi Dulu"))))</f>
        <v>Isi Tujuan</v>
      </c>
      <c r="K69" s="592" t="s">
        <v>26</v>
      </c>
      <c r="L69" s="593" t="str">
        <f>IF($D$66="Y/T","Isi Tujuan",IF($E$66=0,0,IF(K69="Y",1,IF(K69="T",0,"Isi Dulu"))))</f>
        <v>Isi Tujuan</v>
      </c>
      <c r="M69" s="849"/>
      <c r="N69" s="852"/>
    </row>
    <row r="70" spans="2:14" ht="15.75">
      <c r="B70" s="838"/>
      <c r="C70" s="841"/>
      <c r="D70" s="859"/>
      <c r="E70" s="862"/>
      <c r="F70" s="569">
        <v>5</v>
      </c>
      <c r="G70" s="570"/>
      <c r="H70" s="599" t="str">
        <f t="shared" ref="H70:H105" si="1">IF(OR(J70="Isi Dulu",L70="Isi Dulu",J70="Isi Tujuan",L70="Isi Tujuan"),"Belum Diisi",IF(SUM(J70,L70)=2,1,IF(SUM(J70,L70)=1,0,IF(SUM(J70,L70)=0,0,"Error"))))</f>
        <v>Belum Diisi</v>
      </c>
      <c r="I70" s="595" t="s">
        <v>26</v>
      </c>
      <c r="J70" s="596" t="str">
        <f>IF($D$66="Y/T","Isi Tujuan",IF($E$66=0,0,IF(I70="Y",1,IF(I70="T",0,"Isi Dulu"))))</f>
        <v>Isi Tujuan</v>
      </c>
      <c r="K70" s="595" t="s">
        <v>26</v>
      </c>
      <c r="L70" s="596" t="str">
        <f>IF($D$66="Y/T","Isi Tujuan",IF($E$66=0,0,IF(K70="Y",1,IF(K70="T",0,"Isi Dulu"))))</f>
        <v>Isi Tujuan</v>
      </c>
      <c r="M70" s="850"/>
      <c r="N70" s="853"/>
    </row>
    <row r="71" spans="2:14" ht="15.75">
      <c r="B71" s="836">
        <v>14</v>
      </c>
      <c r="C71" s="839"/>
      <c r="D71" s="857" t="s">
        <v>26</v>
      </c>
      <c r="E71" s="860" t="str">
        <f>IF(D71="Y",1,IF(D71="T",0,IF(D71="Y/T","Belum diisi","Error")))</f>
        <v>Belum diisi</v>
      </c>
      <c r="F71" s="528">
        <v>1</v>
      </c>
      <c r="G71" s="529"/>
      <c r="H71" s="600" t="str">
        <f t="shared" si="1"/>
        <v>Belum Diisi</v>
      </c>
      <c r="I71" s="590" t="s">
        <v>26</v>
      </c>
      <c r="J71" s="591" t="str">
        <f>IF($D$71="Y/T","Isi Tujuan",IF($E$71=0,0,IF(I71="Y",1,IF(I71="T",0,"Isi Dulu"))))</f>
        <v>Isi Tujuan</v>
      </c>
      <c r="K71" s="590" t="s">
        <v>26</v>
      </c>
      <c r="L71" s="591" t="str">
        <f>IF($D$71="Y/T","Isi Tujuan",IF($E$71=0,0,IF(K71="Y",1,IF(K71="T",0,"Isi Dulu"))))</f>
        <v>Isi Tujuan</v>
      </c>
      <c r="M71" s="848" t="s">
        <v>26</v>
      </c>
      <c r="N71" s="851" t="str">
        <f>IF(M71="Y",1,IF(M71="T",0,IF(M71="Y/T","Belum diisi","Error")))</f>
        <v>Belum diisi</v>
      </c>
    </row>
    <row r="72" spans="2:14" ht="15.75">
      <c r="B72" s="837"/>
      <c r="C72" s="840"/>
      <c r="D72" s="858"/>
      <c r="E72" s="861"/>
      <c r="F72" s="549">
        <v>2</v>
      </c>
      <c r="G72" s="550"/>
      <c r="H72" s="598" t="str">
        <f t="shared" si="1"/>
        <v>Belum Diisi</v>
      </c>
      <c r="I72" s="592" t="s">
        <v>26</v>
      </c>
      <c r="J72" s="593" t="str">
        <f>IF($D$71="Y/T","Isi Tujuan",IF($E$71=0,0,IF(I72="Y",1,IF(I72="T",0,"Isi Dulu"))))</f>
        <v>Isi Tujuan</v>
      </c>
      <c r="K72" s="592" t="s">
        <v>26</v>
      </c>
      <c r="L72" s="593" t="str">
        <f>IF($D$71="Y/T","Isi Tujuan",IF($E$71=0,0,IF(K72="Y",1,IF(K72="T",0,"Isi Dulu"))))</f>
        <v>Isi Tujuan</v>
      </c>
      <c r="M72" s="849"/>
      <c r="N72" s="852"/>
    </row>
    <row r="73" spans="2:14" ht="15.75">
      <c r="B73" s="837"/>
      <c r="C73" s="840"/>
      <c r="D73" s="858"/>
      <c r="E73" s="861"/>
      <c r="F73" s="549">
        <v>3</v>
      </c>
      <c r="G73" s="550"/>
      <c r="H73" s="598" t="str">
        <f t="shared" si="1"/>
        <v>Belum Diisi</v>
      </c>
      <c r="I73" s="592" t="s">
        <v>26</v>
      </c>
      <c r="J73" s="593" t="str">
        <f>IF($D$71="Y/T","Isi Tujuan",IF($E$71=0,0,IF(I73="Y",1,IF(I73="T",0,"Isi Dulu"))))</f>
        <v>Isi Tujuan</v>
      </c>
      <c r="K73" s="592" t="s">
        <v>26</v>
      </c>
      <c r="L73" s="593" t="str">
        <f>IF($D$71="Y/T","Isi Tujuan",IF($E$71=0,0,IF(K73="Y",1,IF(K73="T",0,"Isi Dulu"))))</f>
        <v>Isi Tujuan</v>
      </c>
      <c r="M73" s="849"/>
      <c r="N73" s="852"/>
    </row>
    <row r="74" spans="2:14" ht="15.75">
      <c r="B74" s="837"/>
      <c r="C74" s="840"/>
      <c r="D74" s="858"/>
      <c r="E74" s="861"/>
      <c r="F74" s="549">
        <v>4</v>
      </c>
      <c r="G74" s="550"/>
      <c r="H74" s="598" t="str">
        <f t="shared" si="1"/>
        <v>Belum Diisi</v>
      </c>
      <c r="I74" s="592" t="s">
        <v>26</v>
      </c>
      <c r="J74" s="593" t="str">
        <f>IF($D$71="Y/T","Isi Tujuan",IF($E$71=0,0,IF(I74="Y",1,IF(I74="T",0,"Isi Dulu"))))</f>
        <v>Isi Tujuan</v>
      </c>
      <c r="K74" s="592" t="s">
        <v>26</v>
      </c>
      <c r="L74" s="593" t="str">
        <f>IF($D$71="Y/T","Isi Tujuan",IF($E$71=0,0,IF(K74="Y",1,IF(K74="T",0,"Isi Dulu"))))</f>
        <v>Isi Tujuan</v>
      </c>
      <c r="M74" s="849"/>
      <c r="N74" s="852"/>
    </row>
    <row r="75" spans="2:14" ht="15.75">
      <c r="B75" s="838"/>
      <c r="C75" s="841"/>
      <c r="D75" s="859"/>
      <c r="E75" s="862"/>
      <c r="F75" s="569">
        <v>5</v>
      </c>
      <c r="G75" s="570"/>
      <c r="H75" s="599" t="str">
        <f t="shared" si="1"/>
        <v>Belum Diisi</v>
      </c>
      <c r="I75" s="595" t="s">
        <v>26</v>
      </c>
      <c r="J75" s="596" t="str">
        <f>IF($D$71="Y/T","Isi Tujuan",IF($E$71=0,0,IF(I75="Y",1,IF(I75="T",0,"Isi Dulu"))))</f>
        <v>Isi Tujuan</v>
      </c>
      <c r="K75" s="595" t="s">
        <v>26</v>
      </c>
      <c r="L75" s="596" t="str">
        <f>IF($D$71="Y/T","Isi Tujuan",IF($E$71=0,0,IF(K75="Y",1,IF(K75="T",0,"Isi Dulu"))))</f>
        <v>Isi Tujuan</v>
      </c>
      <c r="M75" s="850"/>
      <c r="N75" s="853"/>
    </row>
    <row r="76" spans="2:14" ht="15.75">
      <c r="B76" s="836">
        <v>15</v>
      </c>
      <c r="C76" s="839"/>
      <c r="D76" s="857" t="s">
        <v>26</v>
      </c>
      <c r="E76" s="860" t="str">
        <f>IF(D76="Y",1,IF(D76="T",0,IF(D76="Y/T","Belum diisi","Error")))</f>
        <v>Belum diisi</v>
      </c>
      <c r="F76" s="528">
        <v>1</v>
      </c>
      <c r="G76" s="529"/>
      <c r="H76" s="600" t="str">
        <f t="shared" si="1"/>
        <v>Belum Diisi</v>
      </c>
      <c r="I76" s="590" t="s">
        <v>26</v>
      </c>
      <c r="J76" s="591" t="str">
        <f>IF($D$76="Y/T","Isi Tujuan",IF($E$76=0,0,IF(I76="Y",1,IF(I76="T",0,"Isi Dulu"))))</f>
        <v>Isi Tujuan</v>
      </c>
      <c r="K76" s="590" t="s">
        <v>26</v>
      </c>
      <c r="L76" s="591" t="str">
        <f>IF($D$76="Y/T","Isi Tujuan",IF($E$76=0,0,IF(K76="Y",1,IF(K76="T",0,"Isi Dulu"))))</f>
        <v>Isi Tujuan</v>
      </c>
      <c r="M76" s="848" t="s">
        <v>26</v>
      </c>
      <c r="N76" s="851" t="str">
        <f>IF(M76="Y",1,IF(M76="T",0,IF(M76="Y/T","Belum diisi","Error")))</f>
        <v>Belum diisi</v>
      </c>
    </row>
    <row r="77" spans="2:14" ht="15.75">
      <c r="B77" s="837"/>
      <c r="C77" s="840"/>
      <c r="D77" s="858"/>
      <c r="E77" s="861"/>
      <c r="F77" s="549">
        <v>2</v>
      </c>
      <c r="G77" s="550"/>
      <c r="H77" s="598" t="str">
        <f t="shared" si="1"/>
        <v>Belum Diisi</v>
      </c>
      <c r="I77" s="592" t="s">
        <v>26</v>
      </c>
      <c r="J77" s="593" t="str">
        <f>IF($D$76="Y/T","Isi Tujuan",IF($E$76=0,0,IF(I77="Y",1,IF(I77="T",0,"Isi Dulu"))))</f>
        <v>Isi Tujuan</v>
      </c>
      <c r="K77" s="592" t="s">
        <v>26</v>
      </c>
      <c r="L77" s="593" t="str">
        <f>IF($D$76="Y/T","Isi Tujuan",IF($E$76=0,0,IF(K77="Y",1,IF(K77="T",0,"Isi Dulu"))))</f>
        <v>Isi Tujuan</v>
      </c>
      <c r="M77" s="849"/>
      <c r="N77" s="852"/>
    </row>
    <row r="78" spans="2:14" ht="15.75">
      <c r="B78" s="837"/>
      <c r="C78" s="840"/>
      <c r="D78" s="858"/>
      <c r="E78" s="861"/>
      <c r="F78" s="549">
        <v>3</v>
      </c>
      <c r="G78" s="550"/>
      <c r="H78" s="598" t="str">
        <f t="shared" si="1"/>
        <v>Belum Diisi</v>
      </c>
      <c r="I78" s="592" t="s">
        <v>26</v>
      </c>
      <c r="J78" s="593" t="str">
        <f>IF($D$76="Y/T","Isi Tujuan",IF($E$76=0,0,IF(I78="Y",1,IF(I78="T",0,"Isi Dulu"))))</f>
        <v>Isi Tujuan</v>
      </c>
      <c r="K78" s="592" t="s">
        <v>26</v>
      </c>
      <c r="L78" s="593" t="str">
        <f>IF($D$76="Y/T","Isi Tujuan",IF($E$76=0,0,IF(K78="Y",1,IF(K78="T",0,"Isi Dulu"))))</f>
        <v>Isi Tujuan</v>
      </c>
      <c r="M78" s="849"/>
      <c r="N78" s="852"/>
    </row>
    <row r="79" spans="2:14" ht="15.75">
      <c r="B79" s="837"/>
      <c r="C79" s="840"/>
      <c r="D79" s="858"/>
      <c r="E79" s="861"/>
      <c r="F79" s="549">
        <v>4</v>
      </c>
      <c r="G79" s="550"/>
      <c r="H79" s="598" t="str">
        <f t="shared" si="1"/>
        <v>Belum Diisi</v>
      </c>
      <c r="I79" s="592" t="s">
        <v>26</v>
      </c>
      <c r="J79" s="593" t="str">
        <f>IF($D$76="Y/T","Isi Tujuan",IF($E$76=0,0,IF(I79="Y",1,IF(I79="T",0,"Isi Dulu"))))</f>
        <v>Isi Tujuan</v>
      </c>
      <c r="K79" s="592" t="s">
        <v>26</v>
      </c>
      <c r="L79" s="593" t="str">
        <f>IF($D$76="Y/T","Isi Tujuan",IF($E$76=0,0,IF(K79="Y",1,IF(K79="T",0,"Isi Dulu"))))</f>
        <v>Isi Tujuan</v>
      </c>
      <c r="M79" s="849"/>
      <c r="N79" s="852"/>
    </row>
    <row r="80" spans="2:14" ht="15.75">
      <c r="B80" s="838"/>
      <c r="C80" s="841"/>
      <c r="D80" s="859"/>
      <c r="E80" s="862"/>
      <c r="F80" s="569">
        <v>5</v>
      </c>
      <c r="G80" s="570"/>
      <c r="H80" s="599" t="str">
        <f t="shared" si="1"/>
        <v>Belum Diisi</v>
      </c>
      <c r="I80" s="595" t="s">
        <v>26</v>
      </c>
      <c r="J80" s="596" t="str">
        <f>IF($D$76="Y/T","Isi Tujuan",IF($E$76=0,0,IF(I80="Y",1,IF(I80="T",0,"Isi Dulu"))))</f>
        <v>Isi Tujuan</v>
      </c>
      <c r="K80" s="595" t="s">
        <v>26</v>
      </c>
      <c r="L80" s="596" t="str">
        <f>IF($D$76="Y/T","Isi Tujuan",IF($E$76=0,0,IF(K80="Y",1,IF(K80="T",0,"Isi Dulu"))))</f>
        <v>Isi Tujuan</v>
      </c>
      <c r="M80" s="850"/>
      <c r="N80" s="853"/>
    </row>
    <row r="81" spans="2:14" ht="15.75">
      <c r="B81" s="836">
        <v>16</v>
      </c>
      <c r="C81" s="839"/>
      <c r="D81" s="857" t="s">
        <v>26</v>
      </c>
      <c r="E81" s="860" t="str">
        <f>IF(D81="Y",1,IF(D81="T",0,IF(D81="Y/T","Belum diisi","Error")))</f>
        <v>Belum diisi</v>
      </c>
      <c r="F81" s="528">
        <v>1</v>
      </c>
      <c r="G81" s="529"/>
      <c r="H81" s="600" t="str">
        <f t="shared" si="1"/>
        <v>Belum Diisi</v>
      </c>
      <c r="I81" s="590" t="s">
        <v>26</v>
      </c>
      <c r="J81" s="591" t="str">
        <f>IF($D$81="Y/T","Isi Tujuan",IF($E$81=0,0,IF(I81="Y",1,IF(I81="T",0,"Isi Dulu"))))</f>
        <v>Isi Tujuan</v>
      </c>
      <c r="K81" s="590" t="s">
        <v>26</v>
      </c>
      <c r="L81" s="591" t="str">
        <f>IF($D$81="Y/T","Isi Tujuan",IF($E$81=0,0,IF(K81="Y",1,IF(K81="T",0,"Isi Dulu"))))</f>
        <v>Isi Tujuan</v>
      </c>
      <c r="M81" s="848" t="s">
        <v>26</v>
      </c>
      <c r="N81" s="851" t="str">
        <f>IF(M81="Y",1,IF(M81="T",0,IF(M81="Y/T","Belum diisi","Error")))</f>
        <v>Belum diisi</v>
      </c>
    </row>
    <row r="82" spans="2:14" ht="15.75">
      <c r="B82" s="837"/>
      <c r="C82" s="840"/>
      <c r="D82" s="858"/>
      <c r="E82" s="861"/>
      <c r="F82" s="549">
        <v>2</v>
      </c>
      <c r="G82" s="550"/>
      <c r="H82" s="598" t="str">
        <f t="shared" si="1"/>
        <v>Belum Diisi</v>
      </c>
      <c r="I82" s="592" t="s">
        <v>26</v>
      </c>
      <c r="J82" s="593" t="str">
        <f>IF($D$81="Y/T","Isi Tujuan",IF($E$81=0,0,IF(I82="Y",1,IF(I82="T",0,"Isi Dulu"))))</f>
        <v>Isi Tujuan</v>
      </c>
      <c r="K82" s="592" t="s">
        <v>26</v>
      </c>
      <c r="L82" s="593" t="str">
        <f>IF($D$81="Y/T","Isi Tujuan",IF($E$81=0,0,IF(K82="Y",1,IF(K82="T",0,"Isi Dulu"))))</f>
        <v>Isi Tujuan</v>
      </c>
      <c r="M82" s="849"/>
      <c r="N82" s="852"/>
    </row>
    <row r="83" spans="2:14" ht="15.75">
      <c r="B83" s="837"/>
      <c r="C83" s="840"/>
      <c r="D83" s="858"/>
      <c r="E83" s="861"/>
      <c r="F83" s="549">
        <v>3</v>
      </c>
      <c r="G83" s="550"/>
      <c r="H83" s="598" t="str">
        <f t="shared" si="1"/>
        <v>Belum Diisi</v>
      </c>
      <c r="I83" s="592" t="s">
        <v>26</v>
      </c>
      <c r="J83" s="593" t="str">
        <f>IF($D$81="Y/T","Isi Tujuan",IF($E$81=0,0,IF(I83="Y",1,IF(I83="T",0,"Isi Dulu"))))</f>
        <v>Isi Tujuan</v>
      </c>
      <c r="K83" s="592" t="s">
        <v>26</v>
      </c>
      <c r="L83" s="593" t="str">
        <f>IF($D$81="Y/T","Isi Tujuan",IF($E$81=0,0,IF(K83="Y",1,IF(K83="T",0,"Isi Dulu"))))</f>
        <v>Isi Tujuan</v>
      </c>
      <c r="M83" s="849"/>
      <c r="N83" s="852"/>
    </row>
    <row r="84" spans="2:14" ht="15.75">
      <c r="B84" s="837"/>
      <c r="C84" s="840"/>
      <c r="D84" s="858"/>
      <c r="E84" s="861"/>
      <c r="F84" s="549">
        <v>4</v>
      </c>
      <c r="G84" s="550"/>
      <c r="H84" s="598" t="str">
        <f t="shared" si="1"/>
        <v>Belum Diisi</v>
      </c>
      <c r="I84" s="592" t="s">
        <v>26</v>
      </c>
      <c r="J84" s="593" t="str">
        <f>IF($D$81="Y/T","Isi Tujuan",IF($E$81=0,0,IF(I84="Y",1,IF(I84="T",0,"Isi Dulu"))))</f>
        <v>Isi Tujuan</v>
      </c>
      <c r="K84" s="592" t="s">
        <v>26</v>
      </c>
      <c r="L84" s="593" t="str">
        <f>IF($D$81="Y/T","Isi Tujuan",IF($E$81=0,0,IF(K84="Y",1,IF(K84="T",0,"Isi Dulu"))))</f>
        <v>Isi Tujuan</v>
      </c>
      <c r="M84" s="849"/>
      <c r="N84" s="852"/>
    </row>
    <row r="85" spans="2:14" ht="15.75">
      <c r="B85" s="838"/>
      <c r="C85" s="841"/>
      <c r="D85" s="859"/>
      <c r="E85" s="862"/>
      <c r="F85" s="569">
        <v>5</v>
      </c>
      <c r="G85" s="570"/>
      <c r="H85" s="599" t="str">
        <f t="shared" si="1"/>
        <v>Belum Diisi</v>
      </c>
      <c r="I85" s="595" t="s">
        <v>26</v>
      </c>
      <c r="J85" s="596" t="str">
        <f>IF($D$81="Y/T","Isi Tujuan",IF($E$81=0,0,IF(I85="Y",1,IF(I85="T",0,"Isi Dulu"))))</f>
        <v>Isi Tujuan</v>
      </c>
      <c r="K85" s="595" t="s">
        <v>26</v>
      </c>
      <c r="L85" s="596" t="str">
        <f>IF($D$81="Y/T","Isi Tujuan",IF($E$81=0,0,IF(K85="Y",1,IF(K85="T",0,"Isi Dulu"))))</f>
        <v>Isi Tujuan</v>
      </c>
      <c r="M85" s="850"/>
      <c r="N85" s="853"/>
    </row>
    <row r="86" spans="2:14" ht="15.75">
      <c r="B86" s="836">
        <v>17</v>
      </c>
      <c r="C86" s="839"/>
      <c r="D86" s="857" t="s">
        <v>26</v>
      </c>
      <c r="E86" s="860" t="str">
        <f>IF(D86="Y",1,IF(D86="T",0,IF(D86="Y/T","Belum diisi","Error")))</f>
        <v>Belum diisi</v>
      </c>
      <c r="F86" s="528">
        <v>1</v>
      </c>
      <c r="G86" s="529"/>
      <c r="H86" s="600" t="str">
        <f t="shared" si="1"/>
        <v>Belum Diisi</v>
      </c>
      <c r="I86" s="590" t="s">
        <v>26</v>
      </c>
      <c r="J86" s="591" t="str">
        <f>IF($D$86="Y/T","Isi Tujuan",IF($E$86=0,0,IF(I86="Y",1,IF(I86="T",0,"Isi Dulu"))))</f>
        <v>Isi Tujuan</v>
      </c>
      <c r="K86" s="590" t="s">
        <v>26</v>
      </c>
      <c r="L86" s="591" t="str">
        <f>IF($D$86="Y/T","Isi Tujuan",IF($E$86=0,0,IF(K86="Y",1,IF(K86="T",0,"Isi Dulu"))))</f>
        <v>Isi Tujuan</v>
      </c>
      <c r="M86" s="848" t="s">
        <v>26</v>
      </c>
      <c r="N86" s="851" t="str">
        <f>IF(M86="Y",1,IF(M86="T",0,IF(M86="Y/T","Belum diisi","Error")))</f>
        <v>Belum diisi</v>
      </c>
    </row>
    <row r="87" spans="2:14" ht="15.75">
      <c r="B87" s="837"/>
      <c r="C87" s="840"/>
      <c r="D87" s="858"/>
      <c r="E87" s="861"/>
      <c r="F87" s="549">
        <v>2</v>
      </c>
      <c r="G87" s="550"/>
      <c r="H87" s="598" t="str">
        <f t="shared" si="1"/>
        <v>Belum Diisi</v>
      </c>
      <c r="I87" s="592" t="s">
        <v>26</v>
      </c>
      <c r="J87" s="593" t="str">
        <f>IF($D$86="Y/T","Isi Tujuan",IF($E$86=0,0,IF(I87="Y",1,IF(I87="T",0,"Isi Dulu"))))</f>
        <v>Isi Tujuan</v>
      </c>
      <c r="K87" s="592" t="s">
        <v>26</v>
      </c>
      <c r="L87" s="593" t="str">
        <f>IF($D$86="Y/T","Isi Tujuan",IF($E$86=0,0,IF(K87="Y",1,IF(K87="T",0,"Isi Dulu"))))</f>
        <v>Isi Tujuan</v>
      </c>
      <c r="M87" s="849"/>
      <c r="N87" s="852"/>
    </row>
    <row r="88" spans="2:14" ht="15.75">
      <c r="B88" s="837"/>
      <c r="C88" s="840"/>
      <c r="D88" s="858"/>
      <c r="E88" s="861"/>
      <c r="F88" s="549">
        <v>3</v>
      </c>
      <c r="G88" s="550"/>
      <c r="H88" s="598" t="str">
        <f t="shared" si="1"/>
        <v>Belum Diisi</v>
      </c>
      <c r="I88" s="592" t="s">
        <v>26</v>
      </c>
      <c r="J88" s="593" t="str">
        <f>IF($D$86="Y/T","Isi Tujuan",IF($E$86=0,0,IF(I88="Y",1,IF(I88="T",0,"Isi Dulu"))))</f>
        <v>Isi Tujuan</v>
      </c>
      <c r="K88" s="592" t="s">
        <v>26</v>
      </c>
      <c r="L88" s="593" t="str">
        <f>IF($D$86="Y/T","Isi Tujuan",IF($E$86=0,0,IF(K88="Y",1,IF(K88="T",0,"Isi Dulu"))))</f>
        <v>Isi Tujuan</v>
      </c>
      <c r="M88" s="849"/>
      <c r="N88" s="852"/>
    </row>
    <row r="89" spans="2:14" ht="15.75">
      <c r="B89" s="837"/>
      <c r="C89" s="840"/>
      <c r="D89" s="858"/>
      <c r="E89" s="861"/>
      <c r="F89" s="549">
        <v>4</v>
      </c>
      <c r="G89" s="550"/>
      <c r="H89" s="598" t="str">
        <f t="shared" si="1"/>
        <v>Belum Diisi</v>
      </c>
      <c r="I89" s="592" t="s">
        <v>26</v>
      </c>
      <c r="J89" s="593" t="str">
        <f>IF($D$86="Y/T","Isi Tujuan",IF($E$86=0,0,IF(I89="Y",1,IF(I89="T",0,"Isi Dulu"))))</f>
        <v>Isi Tujuan</v>
      </c>
      <c r="K89" s="592" t="s">
        <v>26</v>
      </c>
      <c r="L89" s="593" t="str">
        <f>IF($D$86="Y/T","Isi Tujuan",IF($E$86=0,0,IF(K89="Y",1,IF(K89="T",0,"Isi Dulu"))))</f>
        <v>Isi Tujuan</v>
      </c>
      <c r="M89" s="849"/>
      <c r="N89" s="852"/>
    </row>
    <row r="90" spans="2:14" ht="15.75">
      <c r="B90" s="838"/>
      <c r="C90" s="841"/>
      <c r="D90" s="859"/>
      <c r="E90" s="862"/>
      <c r="F90" s="569">
        <v>5</v>
      </c>
      <c r="G90" s="570"/>
      <c r="H90" s="599" t="str">
        <f t="shared" si="1"/>
        <v>Belum Diisi</v>
      </c>
      <c r="I90" s="595" t="s">
        <v>26</v>
      </c>
      <c r="J90" s="596" t="str">
        <f>IF($D$86="Y/T","Isi Tujuan",IF($E$86=0,0,IF(I90="Y",1,IF(I90="T",0,"Isi Dulu"))))</f>
        <v>Isi Tujuan</v>
      </c>
      <c r="K90" s="595" t="s">
        <v>26</v>
      </c>
      <c r="L90" s="596" t="str">
        <f>IF($D$86="Y/T","Isi Tujuan",IF($E$86=0,0,IF(K90="Y",1,IF(K90="T",0,"Isi Dulu"))))</f>
        <v>Isi Tujuan</v>
      </c>
      <c r="M90" s="850"/>
      <c r="N90" s="853"/>
    </row>
    <row r="91" spans="2:14" ht="15.75">
      <c r="B91" s="836">
        <v>18</v>
      </c>
      <c r="C91" s="839"/>
      <c r="D91" s="857" t="s">
        <v>26</v>
      </c>
      <c r="E91" s="860" t="str">
        <f>IF(D91="Y",1,IF(D91="T",0,IF(D91="Y/T","Belum diisi","Error")))</f>
        <v>Belum diisi</v>
      </c>
      <c r="F91" s="528">
        <v>1</v>
      </c>
      <c r="G91" s="529"/>
      <c r="H91" s="600" t="str">
        <f t="shared" si="1"/>
        <v>Belum Diisi</v>
      </c>
      <c r="I91" s="590" t="s">
        <v>26</v>
      </c>
      <c r="J91" s="591" t="str">
        <f>IF($D$91="Y/T","Isi Tujuan",IF($E$91=0,0,IF(I91="Y",1,IF(I91="T",0,"Isi Dulu"))))</f>
        <v>Isi Tujuan</v>
      </c>
      <c r="K91" s="590" t="s">
        <v>26</v>
      </c>
      <c r="L91" s="591" t="str">
        <f>IF($D$91="Y/T","Isi Tujuan",IF($E$91=0,0,IF(K91="Y",1,IF(K91="T",0,"Isi Dulu"))))</f>
        <v>Isi Tujuan</v>
      </c>
      <c r="M91" s="848" t="s">
        <v>26</v>
      </c>
      <c r="N91" s="851" t="str">
        <f>IF(M91="Y",1,IF(M91="T",0,IF(M91="Y/T","Belum diisi","Error")))</f>
        <v>Belum diisi</v>
      </c>
    </row>
    <row r="92" spans="2:14" ht="15.75">
      <c r="B92" s="837"/>
      <c r="C92" s="840"/>
      <c r="D92" s="858"/>
      <c r="E92" s="861"/>
      <c r="F92" s="549">
        <v>2</v>
      </c>
      <c r="G92" s="550"/>
      <c r="H92" s="598" t="str">
        <f t="shared" si="1"/>
        <v>Belum Diisi</v>
      </c>
      <c r="I92" s="592" t="s">
        <v>26</v>
      </c>
      <c r="J92" s="593" t="str">
        <f>IF($D$91="Y/T","Isi Tujuan",IF($E$91=0,0,IF(I92="Y",1,IF(I92="T",0,"Isi Dulu"))))</f>
        <v>Isi Tujuan</v>
      </c>
      <c r="K92" s="592" t="s">
        <v>26</v>
      </c>
      <c r="L92" s="593" t="str">
        <f>IF($D$91="Y/T","Isi Tujuan",IF($E$91=0,0,IF(K92="Y",1,IF(K92="T",0,"Isi Dulu"))))</f>
        <v>Isi Tujuan</v>
      </c>
      <c r="M92" s="849"/>
      <c r="N92" s="852"/>
    </row>
    <row r="93" spans="2:14" ht="15.75">
      <c r="B93" s="837"/>
      <c r="C93" s="840"/>
      <c r="D93" s="858"/>
      <c r="E93" s="861"/>
      <c r="F93" s="549">
        <v>3</v>
      </c>
      <c r="G93" s="550"/>
      <c r="H93" s="598" t="str">
        <f t="shared" si="1"/>
        <v>Belum Diisi</v>
      </c>
      <c r="I93" s="592" t="s">
        <v>26</v>
      </c>
      <c r="J93" s="593" t="str">
        <f>IF($D$91="Y/T","Isi Tujuan",IF($E$91=0,0,IF(I93="Y",1,IF(I93="T",0,"Isi Dulu"))))</f>
        <v>Isi Tujuan</v>
      </c>
      <c r="K93" s="592" t="s">
        <v>26</v>
      </c>
      <c r="L93" s="593" t="str">
        <f>IF($D$91="Y/T","Isi Tujuan",IF($E$91=0,0,IF(K93="Y",1,IF(K93="T",0,"Isi Dulu"))))</f>
        <v>Isi Tujuan</v>
      </c>
      <c r="M93" s="849"/>
      <c r="N93" s="852"/>
    </row>
    <row r="94" spans="2:14" ht="15.75">
      <c r="B94" s="837"/>
      <c r="C94" s="840"/>
      <c r="D94" s="858"/>
      <c r="E94" s="861"/>
      <c r="F94" s="549">
        <v>4</v>
      </c>
      <c r="G94" s="550"/>
      <c r="H94" s="598" t="str">
        <f t="shared" si="1"/>
        <v>Belum Diisi</v>
      </c>
      <c r="I94" s="592" t="s">
        <v>26</v>
      </c>
      <c r="J94" s="593" t="str">
        <f>IF($D$91="Y/T","Isi Tujuan",IF($E$91=0,0,IF(I94="Y",1,IF(I94="T",0,"Isi Dulu"))))</f>
        <v>Isi Tujuan</v>
      </c>
      <c r="K94" s="592" t="s">
        <v>26</v>
      </c>
      <c r="L94" s="593" t="str">
        <f>IF($D$91="Y/T","Isi Tujuan",IF($E$91=0,0,IF(K94="Y",1,IF(K94="T",0,"Isi Dulu"))))</f>
        <v>Isi Tujuan</v>
      </c>
      <c r="M94" s="849"/>
      <c r="N94" s="852"/>
    </row>
    <row r="95" spans="2:14" ht="15.75">
      <c r="B95" s="838"/>
      <c r="C95" s="841"/>
      <c r="D95" s="859"/>
      <c r="E95" s="862"/>
      <c r="F95" s="569">
        <v>5</v>
      </c>
      <c r="G95" s="570"/>
      <c r="H95" s="599" t="str">
        <f t="shared" si="1"/>
        <v>Belum Diisi</v>
      </c>
      <c r="I95" s="595" t="s">
        <v>26</v>
      </c>
      <c r="J95" s="596" t="str">
        <f>IF($D$91="Y/T","Isi Tujuan",IF($E$91=0,0,IF(I95="Y",1,IF(I95="T",0,"Isi Dulu"))))</f>
        <v>Isi Tujuan</v>
      </c>
      <c r="K95" s="595" t="s">
        <v>26</v>
      </c>
      <c r="L95" s="596" t="str">
        <f>IF($D$91="Y/T","Isi Tujuan",IF($E$91=0,0,IF(K95="Y",1,IF(K95="T",0,"Isi Dulu"))))</f>
        <v>Isi Tujuan</v>
      </c>
      <c r="M95" s="850"/>
      <c r="N95" s="853"/>
    </row>
    <row r="96" spans="2:14" ht="15.75">
      <c r="B96" s="836">
        <v>19</v>
      </c>
      <c r="C96" s="839"/>
      <c r="D96" s="857" t="s">
        <v>26</v>
      </c>
      <c r="E96" s="860" t="str">
        <f>IF(D96="Y",1,IF(D96="T",0,IF(D96="Y/T","Belum diisi","Error")))</f>
        <v>Belum diisi</v>
      </c>
      <c r="F96" s="528">
        <v>1</v>
      </c>
      <c r="G96" s="529"/>
      <c r="H96" s="600" t="str">
        <f t="shared" si="1"/>
        <v>Belum Diisi</v>
      </c>
      <c r="I96" s="590" t="s">
        <v>26</v>
      </c>
      <c r="J96" s="591" t="str">
        <f>IF($D$96="Y/T","Isi Tujuan",IF($E$96=0,0,IF(I96="Y",1,IF(I96="T",0,"Isi Dulu"))))</f>
        <v>Isi Tujuan</v>
      </c>
      <c r="K96" s="590" t="s">
        <v>26</v>
      </c>
      <c r="L96" s="591" t="str">
        <f>IF($D$96="Y/T","Isi Tujuan",IF($E$96=0,0,IF(K96="Y",1,IF(K96="T",0,"Isi Dulu"))))</f>
        <v>Isi Tujuan</v>
      </c>
      <c r="M96" s="848" t="s">
        <v>26</v>
      </c>
      <c r="N96" s="851" t="str">
        <f>IF(M96="Y",1,IF(M96="T",0,IF(M96="Y/T","Belum diisi","Error")))</f>
        <v>Belum diisi</v>
      </c>
    </row>
    <row r="97" spans="2:18" ht="15.75">
      <c r="B97" s="837"/>
      <c r="C97" s="840"/>
      <c r="D97" s="858"/>
      <c r="E97" s="861"/>
      <c r="F97" s="549">
        <v>2</v>
      </c>
      <c r="G97" s="550"/>
      <c r="H97" s="598" t="str">
        <f t="shared" si="1"/>
        <v>Belum Diisi</v>
      </c>
      <c r="I97" s="592" t="s">
        <v>26</v>
      </c>
      <c r="J97" s="593" t="str">
        <f>IF($D$96="Y/T","Isi Tujuan",IF($E$96=0,0,IF(I97="Y",1,IF(I97="T",0,"Isi Dulu"))))</f>
        <v>Isi Tujuan</v>
      </c>
      <c r="K97" s="592" t="s">
        <v>26</v>
      </c>
      <c r="L97" s="593" t="str">
        <f>IF($D$96="Y/T","Isi Tujuan",IF($E$96=0,0,IF(K97="Y",1,IF(K97="T",0,"Isi Dulu"))))</f>
        <v>Isi Tujuan</v>
      </c>
      <c r="M97" s="849"/>
      <c r="N97" s="852"/>
    </row>
    <row r="98" spans="2:18" ht="15.75">
      <c r="B98" s="837"/>
      <c r="C98" s="840"/>
      <c r="D98" s="858"/>
      <c r="E98" s="861"/>
      <c r="F98" s="549">
        <v>3</v>
      </c>
      <c r="G98" s="550"/>
      <c r="H98" s="598" t="str">
        <f t="shared" si="1"/>
        <v>Belum Diisi</v>
      </c>
      <c r="I98" s="592" t="s">
        <v>26</v>
      </c>
      <c r="J98" s="593" t="str">
        <f>IF($D$96="Y/T","Isi Tujuan",IF($E$96=0,0,IF(I98="Y",1,IF(I98="T",0,"Isi Dulu"))))</f>
        <v>Isi Tujuan</v>
      </c>
      <c r="K98" s="592" t="s">
        <v>26</v>
      </c>
      <c r="L98" s="593" t="str">
        <f>IF($D$96="Y/T","Isi Tujuan",IF($E$96=0,0,IF(K98="Y",1,IF(K98="T",0,"Isi Dulu"))))</f>
        <v>Isi Tujuan</v>
      </c>
      <c r="M98" s="849"/>
      <c r="N98" s="852"/>
    </row>
    <row r="99" spans="2:18" ht="15.75">
      <c r="B99" s="837"/>
      <c r="C99" s="840"/>
      <c r="D99" s="858"/>
      <c r="E99" s="861"/>
      <c r="F99" s="549">
        <v>4</v>
      </c>
      <c r="G99" s="550"/>
      <c r="H99" s="598" t="str">
        <f t="shared" si="1"/>
        <v>Belum Diisi</v>
      </c>
      <c r="I99" s="592" t="s">
        <v>26</v>
      </c>
      <c r="J99" s="593" t="str">
        <f>IF($D$96="Y/T","Isi Tujuan",IF($E$96=0,0,IF(I99="Y",1,IF(I99="T",0,"Isi Dulu"))))</f>
        <v>Isi Tujuan</v>
      </c>
      <c r="K99" s="592" t="s">
        <v>26</v>
      </c>
      <c r="L99" s="593" t="str">
        <f>IF($D$96="Y/T","Isi Tujuan",IF($E$96=0,0,IF(K99="Y",1,IF(K99="T",0,"Isi Dulu"))))</f>
        <v>Isi Tujuan</v>
      </c>
      <c r="M99" s="849"/>
      <c r="N99" s="852"/>
    </row>
    <row r="100" spans="2:18" ht="15.75">
      <c r="B100" s="838"/>
      <c r="C100" s="841"/>
      <c r="D100" s="859"/>
      <c r="E100" s="862"/>
      <c r="F100" s="569">
        <v>5</v>
      </c>
      <c r="G100" s="570"/>
      <c r="H100" s="599" t="str">
        <f t="shared" si="1"/>
        <v>Belum Diisi</v>
      </c>
      <c r="I100" s="595" t="s">
        <v>26</v>
      </c>
      <c r="J100" s="596" t="str">
        <f>IF($D$96="Y/T","Isi Tujuan",IF($E$96=0,0,IF(I100="Y",1,IF(I100="T",0,"Isi Dulu"))))</f>
        <v>Isi Tujuan</v>
      </c>
      <c r="K100" s="595" t="s">
        <v>26</v>
      </c>
      <c r="L100" s="596" t="str">
        <f>IF($D$96="Y/T","Isi Tujuan",IF($E$96=0,0,IF(K100="Y",1,IF(K100="T",0,"Isi Dulu"))))</f>
        <v>Isi Tujuan</v>
      </c>
      <c r="M100" s="850"/>
      <c r="N100" s="853"/>
    </row>
    <row r="101" spans="2:18" ht="15.75">
      <c r="B101" s="836">
        <v>20</v>
      </c>
      <c r="C101" s="839"/>
      <c r="D101" s="857" t="s">
        <v>26</v>
      </c>
      <c r="E101" s="860" t="str">
        <f>IF(D101="Y",1,IF(D101="T",0,IF(D101="Y/T","Belum diisi","Error")))</f>
        <v>Belum diisi</v>
      </c>
      <c r="F101" s="528">
        <v>1</v>
      </c>
      <c r="G101" s="529"/>
      <c r="H101" s="600" t="str">
        <f t="shared" si="1"/>
        <v>Belum Diisi</v>
      </c>
      <c r="I101" s="590" t="s">
        <v>26</v>
      </c>
      <c r="J101" s="591" t="str">
        <f>IF($D$101="Y/T","Isi Tujuan",IF($E$101=0,0,IF(I101="Y",1,IF(I101="T",0,"Isi Dulu"))))</f>
        <v>Isi Tujuan</v>
      </c>
      <c r="K101" s="590" t="s">
        <v>26</v>
      </c>
      <c r="L101" s="591" t="str">
        <f>IF($D$101="Y/T","Isi Tujuan",IF($E$101=0,0,IF(K101="Y",1,IF(K101="T",0,"Isi Dulu"))))</f>
        <v>Isi Tujuan</v>
      </c>
      <c r="M101" s="848" t="s">
        <v>26</v>
      </c>
      <c r="N101" s="851" t="str">
        <f>IF(M101="Y",1,IF(M101="T",0,IF(M101="Y/T","Belum diisi","Error")))</f>
        <v>Belum diisi</v>
      </c>
    </row>
    <row r="102" spans="2:18" ht="15.75">
      <c r="B102" s="837"/>
      <c r="C102" s="840"/>
      <c r="D102" s="858"/>
      <c r="E102" s="861"/>
      <c r="F102" s="549">
        <v>2</v>
      </c>
      <c r="G102" s="550"/>
      <c r="H102" s="598" t="str">
        <f t="shared" si="1"/>
        <v>Belum Diisi</v>
      </c>
      <c r="I102" s="592" t="s">
        <v>26</v>
      </c>
      <c r="J102" s="593" t="str">
        <f>IF($D$101="Y/T","Isi Tujuan",IF($E$101=0,0,IF(I102="Y",1,IF(I102="T",0,"Isi Dulu"))))</f>
        <v>Isi Tujuan</v>
      </c>
      <c r="K102" s="592" t="s">
        <v>26</v>
      </c>
      <c r="L102" s="593" t="str">
        <f>IF($D$101="Y/T","Isi Tujuan",IF($E$101=0,0,IF(K102="Y",1,IF(K102="T",0,"Isi Dulu"))))</f>
        <v>Isi Tujuan</v>
      </c>
      <c r="M102" s="849"/>
      <c r="N102" s="852"/>
    </row>
    <row r="103" spans="2:18" ht="15.75">
      <c r="B103" s="837"/>
      <c r="C103" s="840"/>
      <c r="D103" s="858"/>
      <c r="E103" s="861"/>
      <c r="F103" s="549">
        <v>3</v>
      </c>
      <c r="G103" s="550"/>
      <c r="H103" s="598" t="str">
        <f t="shared" si="1"/>
        <v>Belum Diisi</v>
      </c>
      <c r="I103" s="592" t="s">
        <v>26</v>
      </c>
      <c r="J103" s="593" t="str">
        <f>IF($D$101="Y/T","Isi Tujuan",IF($E$101=0,0,IF(I103="Y",1,IF(I103="T",0,"Isi Dulu"))))</f>
        <v>Isi Tujuan</v>
      </c>
      <c r="K103" s="592" t="s">
        <v>26</v>
      </c>
      <c r="L103" s="593" t="str">
        <f>IF($D$101="Y/T","Isi Tujuan",IF($E$101=0,0,IF(K103="Y",1,IF(K103="T",0,"Isi Dulu"))))</f>
        <v>Isi Tujuan</v>
      </c>
      <c r="M103" s="849"/>
      <c r="N103" s="852"/>
    </row>
    <row r="104" spans="2:18" ht="15.75">
      <c r="B104" s="837"/>
      <c r="C104" s="840"/>
      <c r="D104" s="858"/>
      <c r="E104" s="861"/>
      <c r="F104" s="549">
        <v>4</v>
      </c>
      <c r="G104" s="550"/>
      <c r="H104" s="598" t="str">
        <f t="shared" si="1"/>
        <v>Belum Diisi</v>
      </c>
      <c r="I104" s="592" t="s">
        <v>26</v>
      </c>
      <c r="J104" s="593" t="str">
        <f>IF($D$101="Y/T","Isi Tujuan",IF($E$101=0,0,IF(I104="Y",1,IF(I104="T",0,"Isi Dulu"))))</f>
        <v>Isi Tujuan</v>
      </c>
      <c r="K104" s="592" t="s">
        <v>26</v>
      </c>
      <c r="L104" s="593" t="str">
        <f>IF($D$101="Y/T","Isi Tujuan",IF($E$101=0,0,IF(K104="Y",1,IF(K104="T",0,"Isi Dulu"))))</f>
        <v>Isi Tujuan</v>
      </c>
      <c r="M104" s="849"/>
      <c r="N104" s="852"/>
    </row>
    <row r="105" spans="2:18" ht="15.75">
      <c r="B105" s="838"/>
      <c r="C105" s="841"/>
      <c r="D105" s="859"/>
      <c r="E105" s="862"/>
      <c r="F105" s="569">
        <v>5</v>
      </c>
      <c r="G105" s="570"/>
      <c r="H105" s="599" t="str">
        <f t="shared" si="1"/>
        <v>Belum Diisi</v>
      </c>
      <c r="I105" s="595" t="s">
        <v>26</v>
      </c>
      <c r="J105" s="596" t="str">
        <f>IF($D$101="Y/T","Isi Tujuan",IF($E$101=0,0,IF(I105="Y",1,IF(I105="T",0,"Isi Dulu"))))</f>
        <v>Isi Tujuan</v>
      </c>
      <c r="K105" s="595" t="s">
        <v>26</v>
      </c>
      <c r="L105" s="596" t="str">
        <f>IF($D$101="Y/T","Isi Tujuan",IF($E$101=0,0,IF(K105="Y",1,IF(K105="T",0,"Isi Dulu"))))</f>
        <v>Isi Tujuan</v>
      </c>
      <c r="M105" s="850"/>
      <c r="N105" s="853"/>
    </row>
    <row r="106" spans="2:18" s="527" customFormat="1" ht="15.75">
      <c r="B106" s="601"/>
      <c r="C106" s="581"/>
      <c r="D106" s="582"/>
      <c r="E106" s="602" t="e">
        <f>AVERAGE(E6:E105)</f>
        <v>#DIV/0!</v>
      </c>
      <c r="F106" s="603"/>
      <c r="G106" s="583"/>
      <c r="H106" s="602" t="e">
        <f>(IF($D6="Y/T",0,AVERAGE(H6:H10))+IF($D11="Y/T",0,AVERAGE(H11:H15))+IF($D16="Y/T",0,AVERAGE(H16:H20))+IF($D21="Y/T",0,AVERAGE(H21:H25))+IF($D26="Y/T",0,AVERAGE(H26:H30))+IF($D31="Y/T",0,AVERAGE(H31:H35))+IF($D36="Y/T",0,AVERAGE(H36:H40))+IF($D41="Y/T",0,AVERAGE(H41:H45))+IF($D46="Y/T",0,AVERAGE(H46:H50))+IF($D51="Y/T",0,AVERAGE(H51:H55))+IF($D56="Y/T",0,AVERAGE(H56:H60))+IF($D61="Y/T",0,AVERAGE(H61:H65))+IF($D66="Y/T",0,AVERAGE(H66:H70))+IF($D71="Y/T",0,AVERAGE(H71:H75))+IF($D76="Y/T",0,AVERAGE(H76:H80))+IF($D81="Y/T",0,AVERAGE(H81:H85))+IF($D86="Y/T",0,AVERAGE(H86:H90))+IF($D91="Y/T",0,AVERAGE(H91:H95))+IF($D96="Y/T",0,AVERAGE(H96:H100))+IF($D101="Y/T",0,AVERAGE(H101:H105)))/(COUNTIF($D6:$D105,"Y")+COUNTIF($D6:$D105,"T"))</f>
        <v>#DIV/0!</v>
      </c>
      <c r="I106" s="582"/>
      <c r="J106" s="602" t="e">
        <f>(IF($D6="Y/T",0,AVERAGE(J6:J10))+IF($D11="Y/T",0,AVERAGE(J11:J15))+IF($D16="Y/T",0,AVERAGE(J16:J20))+IF($D21="Y/T",0,AVERAGE(J21:J25))+IF($D26="Y/T",0,AVERAGE(J26:J30))+IF($D31="Y/T",0,AVERAGE(J31:J35))+IF($D36="Y/T",0,AVERAGE(J36:J40))+IF($D41="Y/T",0,AVERAGE(J41:J45))+IF($D46="Y/T",0,AVERAGE(J46:J50))+IF($D51="Y/T",0,AVERAGE(J51:J55))+IF($D56="Y/T",0,AVERAGE(J56:J60))+IF($D61="Y/T",0,AVERAGE(J61:J65))+IF($D66="Y/T",0,AVERAGE(J66:J70))+IF($D71="Y/T",0,AVERAGE(J71:J75))+IF($D76="Y/T",0,AVERAGE(J76:J80))+IF($D81="Y/T",0,AVERAGE(J81:J85))+IF($D86="Y/T",0,AVERAGE(J86:J90))+IF($D91="Y/T",0,AVERAGE(J91:J95))+IF($D96="Y/T",0,AVERAGE(J96:J100))+IF($D101="Y/T",0,AVERAGE(J101:J105)))/(COUNTIF($D6:$D105,"Y")+COUNTIF($D6:$D105,"T"))</f>
        <v>#DIV/0!</v>
      </c>
      <c r="K106" s="582"/>
      <c r="L106" s="602" t="e">
        <f>(IF($D6="Y/T",0,AVERAGE(L6:L10))+IF($D11="Y/T",0,AVERAGE(L11:L15))+IF($D16="Y/T",0,AVERAGE(L16:L20))+IF($D21="Y/T",0,AVERAGE(L21:L25))+IF($D26="Y/T",0,AVERAGE(L26:L30))+IF($D31="Y/T",0,AVERAGE(L31:L35))+IF($D36="Y/T",0,AVERAGE(L36:L40))+IF($D41="Y/T",0,AVERAGE(L41:L45))+IF($D46="Y/T",0,AVERAGE(L46:L50))+IF($D51="Y/T",0,AVERAGE(L51:L55))+IF($D56="Y/T",0,AVERAGE(L56:L60))+IF($D61="Y/T",0,AVERAGE(L61:L65))+IF($D66="Y/T",0,AVERAGE(L66:L70))+IF($D71="Y/T",0,AVERAGE(L71:L75))+IF($D76="Y/T",0,AVERAGE(L76:L80))+IF($D81="Y/T",0,AVERAGE(L81:L85))+IF($D86="Y/T",0,AVERAGE(L86:L90))+IF($D91="Y/T",0,AVERAGE(L91:L95))+IF($D96="Y/T",0,AVERAGE(L96:L100))+IF($D101="Y/T",0,AVERAGE(L101:L105)))/(COUNTIF($D6:$D105,"Y")+COUNTIF($D6:$D105,"T"))</f>
        <v>#DIV/0!</v>
      </c>
      <c r="M106" s="582"/>
      <c r="N106" s="602" t="e">
        <f>AVERAGE(N6:N105)</f>
        <v>#DIV/0!</v>
      </c>
    </row>
    <row r="107" spans="2:18" s="527" customFormat="1" ht="15.75">
      <c r="B107" s="864" t="s">
        <v>508</v>
      </c>
      <c r="C107" s="865"/>
      <c r="D107" s="865"/>
      <c r="E107" s="865"/>
      <c r="F107" s="865"/>
      <c r="G107" s="865"/>
      <c r="H107" s="865"/>
      <c r="I107" s="865"/>
      <c r="J107" s="866"/>
      <c r="K107" s="604"/>
      <c r="L107" s="604"/>
      <c r="M107" s="604"/>
      <c r="N107" s="604"/>
      <c r="O107" s="517"/>
      <c r="P107" s="517"/>
      <c r="Q107" s="517"/>
      <c r="R107" s="517"/>
    </row>
    <row r="108" spans="2:18" s="527" customFormat="1" ht="15.75">
      <c r="B108" s="836">
        <v>1</v>
      </c>
      <c r="C108" s="839"/>
      <c r="D108" s="857" t="s">
        <v>26</v>
      </c>
      <c r="E108" s="854" t="str">
        <f>IF(D108="Y",1,IF(D108="T",0,IF(D108="Y/T","Belum diisi","Error")))</f>
        <v>Belum diisi</v>
      </c>
      <c r="F108" s="528">
        <v>1</v>
      </c>
      <c r="G108" s="529"/>
      <c r="H108" s="589" t="str">
        <f t="shared" ref="H108:H171" si="2">IF(OR(J108="Isi Dulu",L108="Isi Dulu",J108="Isi Sasaran",L108="Isi Sasaran"),"Belum Diisi",IF(SUM(J108,L108)=2,1,IF(SUM(J108,L108)=1,0,IF(SUM(J108,L108)=0,0,"Error"))))</f>
        <v>Belum Diisi</v>
      </c>
      <c r="I108" s="590" t="s">
        <v>26</v>
      </c>
      <c r="J108" s="591" t="str">
        <f>IF($D$108="Y/T","Isi Sasaran",IF($E$108=0,0,IF(I108="Y",1,IF(I108="T",0,"Isi Dulu"))))</f>
        <v>Isi Sasaran</v>
      </c>
      <c r="K108" s="590" t="s">
        <v>26</v>
      </c>
      <c r="L108" s="591" t="str">
        <f>IF($D$108="Y/T","Isi Sasaran",IF($E$108=0,0,IF(K108="Y",1,IF(K108="T",0,"Isi Dulu"))))</f>
        <v>Isi Sasaran</v>
      </c>
      <c r="M108" s="848" t="s">
        <v>26</v>
      </c>
      <c r="N108" s="851" t="str">
        <f>IF(M108="Y",1,IF(M108="T",0,IF(M108="Y/T","Belum diisi","Error")))</f>
        <v>Belum diisi</v>
      </c>
      <c r="O108" s="517"/>
      <c r="P108" s="517"/>
      <c r="Q108" s="517"/>
      <c r="R108" s="517"/>
    </row>
    <row r="109" spans="2:18" s="527" customFormat="1" ht="15.75">
      <c r="B109" s="837"/>
      <c r="C109" s="840"/>
      <c r="D109" s="858"/>
      <c r="E109" s="855"/>
      <c r="F109" s="549">
        <v>2</v>
      </c>
      <c r="G109" s="550"/>
      <c r="H109" s="589" t="str">
        <f t="shared" si="2"/>
        <v>Belum Diisi</v>
      </c>
      <c r="I109" s="592" t="s">
        <v>26</v>
      </c>
      <c r="J109" s="593" t="str">
        <f>IF($D$108="Y/T","Isi Sasaran",IF($E$108=0,0,IF(I109="Y",1,IF(I109="T",0,"Isi Dulu"))))</f>
        <v>Isi Sasaran</v>
      </c>
      <c r="K109" s="592" t="s">
        <v>26</v>
      </c>
      <c r="L109" s="593" t="str">
        <f>IF($D$108="Y/T","Isi Sasaran",IF($E$108=0,0,IF(K109="Y",1,IF(K109="T",0,"Isi Dulu"))))</f>
        <v>Isi Sasaran</v>
      </c>
      <c r="M109" s="849"/>
      <c r="N109" s="852"/>
      <c r="O109" s="517"/>
      <c r="P109" s="517"/>
      <c r="Q109" s="517"/>
      <c r="R109" s="517"/>
    </row>
    <row r="110" spans="2:18" s="527" customFormat="1" ht="15.75">
      <c r="B110" s="837"/>
      <c r="C110" s="840"/>
      <c r="D110" s="858"/>
      <c r="E110" s="855"/>
      <c r="F110" s="549">
        <v>3</v>
      </c>
      <c r="G110" s="550"/>
      <c r="H110" s="589" t="str">
        <f t="shared" si="2"/>
        <v>Belum Diisi</v>
      </c>
      <c r="I110" s="592" t="s">
        <v>26</v>
      </c>
      <c r="J110" s="593" t="str">
        <f>IF($D$108="Y/T","Isi Sasaran",IF($E$108=0,0,IF(I110="Y",1,IF(I110="T",0,"Isi Dulu"))))</f>
        <v>Isi Sasaran</v>
      </c>
      <c r="K110" s="592" t="s">
        <v>26</v>
      </c>
      <c r="L110" s="593" t="str">
        <f>IF($D$108="Y/T","Isi Sasaran",IF($E$108=0,0,IF(K110="Y",1,IF(K110="T",0,"Isi Dulu"))))</f>
        <v>Isi Sasaran</v>
      </c>
      <c r="M110" s="849"/>
      <c r="N110" s="852"/>
      <c r="O110" s="517"/>
      <c r="P110" s="517"/>
      <c r="Q110" s="517"/>
      <c r="R110" s="517"/>
    </row>
    <row r="111" spans="2:18" s="527" customFormat="1" ht="15.75">
      <c r="B111" s="837"/>
      <c r="C111" s="840"/>
      <c r="D111" s="858"/>
      <c r="E111" s="855"/>
      <c r="F111" s="549">
        <v>4</v>
      </c>
      <c r="G111" s="550"/>
      <c r="H111" s="589" t="str">
        <f t="shared" si="2"/>
        <v>Belum Diisi</v>
      </c>
      <c r="I111" s="592" t="s">
        <v>26</v>
      </c>
      <c r="J111" s="593" t="str">
        <f>IF($D$108="Y/T","Isi Sasaran",IF($E$108=0,0,IF(I111="Y",1,IF(I111="T",0,"Isi Dulu"))))</f>
        <v>Isi Sasaran</v>
      </c>
      <c r="K111" s="592" t="s">
        <v>26</v>
      </c>
      <c r="L111" s="593" t="str">
        <f>IF($D$108="Y/T","Isi Sasaran",IF($E$108=0,0,IF(K111="Y",1,IF(K111="T",0,"Isi Dulu"))))</f>
        <v>Isi Sasaran</v>
      </c>
      <c r="M111" s="849"/>
      <c r="N111" s="852"/>
      <c r="O111" s="517"/>
      <c r="P111" s="517"/>
      <c r="Q111" s="517"/>
      <c r="R111" s="517"/>
    </row>
    <row r="112" spans="2:18" s="527" customFormat="1" ht="15.75">
      <c r="B112" s="838"/>
      <c r="C112" s="841"/>
      <c r="D112" s="859"/>
      <c r="E112" s="856"/>
      <c r="F112" s="569">
        <v>5</v>
      </c>
      <c r="G112" s="570"/>
      <c r="H112" s="594" t="str">
        <f t="shared" si="2"/>
        <v>Belum Diisi</v>
      </c>
      <c r="I112" s="595" t="s">
        <v>26</v>
      </c>
      <c r="J112" s="596" t="str">
        <f>IF($D$108="Y/T","Isi Sasaran",IF($E$108=0,0,IF(I112="Y",1,IF(I112="T",0,"Isi Dulu"))))</f>
        <v>Isi Sasaran</v>
      </c>
      <c r="K112" s="595" t="s">
        <v>26</v>
      </c>
      <c r="L112" s="596" t="str">
        <f>IF($D$108="Y/T","Isi Sasaran",IF($E$108=0,0,IF(K112="Y",1,IF(K112="T",0,"Isi Dulu"))))</f>
        <v>Isi Sasaran</v>
      </c>
      <c r="M112" s="850"/>
      <c r="N112" s="853"/>
      <c r="O112" s="517"/>
      <c r="P112" s="517"/>
      <c r="Q112" s="517"/>
      <c r="R112" s="517"/>
    </row>
    <row r="113" spans="2:18" s="527" customFormat="1" ht="15.75">
      <c r="B113" s="836">
        <v>2</v>
      </c>
      <c r="C113" s="839"/>
      <c r="D113" s="857" t="s">
        <v>26</v>
      </c>
      <c r="E113" s="854" t="str">
        <f>IF(D113="Y",1,IF(D113="T",0,IF(D113="Y/T","Belum diisi","Error")))</f>
        <v>Belum diisi</v>
      </c>
      <c r="F113" s="528">
        <v>1</v>
      </c>
      <c r="G113" s="529"/>
      <c r="H113" s="597" t="str">
        <f t="shared" si="2"/>
        <v>Belum Diisi</v>
      </c>
      <c r="I113" s="590" t="s">
        <v>26</v>
      </c>
      <c r="J113" s="591" t="str">
        <f>IF($D$113="Y/T","Isi Sasaran",IF($E$113=0,0,IF(I113="Y",1,IF(I113="T",0,"Isi Dulu"))))</f>
        <v>Isi Sasaran</v>
      </c>
      <c r="K113" s="590" t="s">
        <v>26</v>
      </c>
      <c r="L113" s="591" t="str">
        <f>IF($D$113="Y/T","Isi Sasaran",IF($E$113=0,0,IF(K113="Y",1,IF(K113="T",0,"Isi Dulu"))))</f>
        <v>Isi Sasaran</v>
      </c>
      <c r="M113" s="848" t="s">
        <v>26</v>
      </c>
      <c r="N113" s="851" t="str">
        <f>IF(M113="Y",1,IF(M113="T",0,IF(M113="Y/T","Belum diisi","Error")))</f>
        <v>Belum diisi</v>
      </c>
      <c r="O113" s="517"/>
      <c r="P113" s="517"/>
      <c r="Q113" s="517"/>
      <c r="R113" s="517"/>
    </row>
    <row r="114" spans="2:18" s="527" customFormat="1" ht="15.75">
      <c r="B114" s="837"/>
      <c r="C114" s="840"/>
      <c r="D114" s="858"/>
      <c r="E114" s="855"/>
      <c r="F114" s="549">
        <v>2</v>
      </c>
      <c r="G114" s="550"/>
      <c r="H114" s="598" t="str">
        <f t="shared" si="2"/>
        <v>Belum Diisi</v>
      </c>
      <c r="I114" s="592" t="s">
        <v>26</v>
      </c>
      <c r="J114" s="593" t="str">
        <f>IF($D$113="Y/T","Isi Sasaran",IF($E$113=0,0,IF(I114="Y",1,IF(I114="T",0,"Isi Dulu"))))</f>
        <v>Isi Sasaran</v>
      </c>
      <c r="K114" s="592" t="s">
        <v>26</v>
      </c>
      <c r="L114" s="593" t="str">
        <f>IF($D$113="Y/T","Isi Sasaran",IF($E$113=0,0,IF(K114="Y",1,IF(K114="T",0,"Isi Dulu"))))</f>
        <v>Isi Sasaran</v>
      </c>
      <c r="M114" s="849"/>
      <c r="N114" s="852"/>
      <c r="O114" s="517"/>
      <c r="P114" s="517"/>
      <c r="Q114" s="517"/>
      <c r="R114" s="517"/>
    </row>
    <row r="115" spans="2:18" s="527" customFormat="1" ht="15.75">
      <c r="B115" s="837"/>
      <c r="C115" s="840"/>
      <c r="D115" s="858"/>
      <c r="E115" s="855"/>
      <c r="F115" s="549">
        <v>3</v>
      </c>
      <c r="G115" s="550"/>
      <c r="H115" s="598" t="str">
        <f t="shared" si="2"/>
        <v>Belum Diisi</v>
      </c>
      <c r="I115" s="592" t="s">
        <v>26</v>
      </c>
      <c r="J115" s="593" t="str">
        <f>IF($D$113="Y/T","Isi Sasaran",IF($E$113=0,0,IF(I115="Y",1,IF(I115="T",0,"Isi Dulu"))))</f>
        <v>Isi Sasaran</v>
      </c>
      <c r="K115" s="592" t="s">
        <v>26</v>
      </c>
      <c r="L115" s="593" t="str">
        <f>IF($D$113="Y/T","Isi Sasaran",IF($E$113=0,0,IF(K115="Y",1,IF(K115="T",0,"Isi Dulu"))))</f>
        <v>Isi Sasaran</v>
      </c>
      <c r="M115" s="849"/>
      <c r="N115" s="852"/>
      <c r="O115" s="517"/>
      <c r="P115" s="517"/>
      <c r="Q115" s="517"/>
      <c r="R115" s="517"/>
    </row>
    <row r="116" spans="2:18" s="527" customFormat="1" ht="15.75">
      <c r="B116" s="837"/>
      <c r="C116" s="840"/>
      <c r="D116" s="858"/>
      <c r="E116" s="855"/>
      <c r="F116" s="549">
        <v>4</v>
      </c>
      <c r="G116" s="550"/>
      <c r="H116" s="598" t="str">
        <f t="shared" si="2"/>
        <v>Belum Diisi</v>
      </c>
      <c r="I116" s="592" t="s">
        <v>26</v>
      </c>
      <c r="J116" s="593" t="str">
        <f>IF($D$113="Y/T","Isi Sasaran",IF($E$113=0,0,IF(I116="Y",1,IF(I116="T",0,"Isi Dulu"))))</f>
        <v>Isi Sasaran</v>
      </c>
      <c r="K116" s="592" t="s">
        <v>26</v>
      </c>
      <c r="L116" s="593" t="str">
        <f>IF($D$113="Y/T","Isi Sasaran",IF($E$113=0,0,IF(K116="Y",1,IF(K116="T",0,"Isi Dulu"))))</f>
        <v>Isi Sasaran</v>
      </c>
      <c r="M116" s="849"/>
      <c r="N116" s="852"/>
      <c r="O116" s="517"/>
      <c r="P116" s="517"/>
      <c r="Q116" s="517"/>
      <c r="R116" s="517"/>
    </row>
    <row r="117" spans="2:18" s="527" customFormat="1" ht="15.75">
      <c r="B117" s="838"/>
      <c r="C117" s="841"/>
      <c r="D117" s="859"/>
      <c r="E117" s="856"/>
      <c r="F117" s="569">
        <v>5</v>
      </c>
      <c r="G117" s="570"/>
      <c r="H117" s="599" t="str">
        <f t="shared" si="2"/>
        <v>Belum Diisi</v>
      </c>
      <c r="I117" s="595" t="s">
        <v>26</v>
      </c>
      <c r="J117" s="596" t="str">
        <f>IF($D$113="Y/T","Isi Sasaran",IF($E$113=0,0,IF(I117="Y",1,IF(I117="T",0,"Isi Dulu"))))</f>
        <v>Isi Sasaran</v>
      </c>
      <c r="K117" s="595" t="s">
        <v>26</v>
      </c>
      <c r="L117" s="596" t="str">
        <f>IF($D$113="Y/T","Isi Sasaran",IF($E$113=0,0,IF(K117="Y",1,IF(K117="T",0,"Isi Dulu"))))</f>
        <v>Isi Sasaran</v>
      </c>
      <c r="M117" s="850"/>
      <c r="N117" s="853"/>
      <c r="O117" s="517"/>
      <c r="P117" s="517"/>
      <c r="Q117" s="517"/>
      <c r="R117" s="517"/>
    </row>
    <row r="118" spans="2:18" s="527" customFormat="1" ht="15.75">
      <c r="B118" s="836">
        <v>3</v>
      </c>
      <c r="C118" s="839"/>
      <c r="D118" s="857" t="s">
        <v>26</v>
      </c>
      <c r="E118" s="854" t="str">
        <f>IF(D118="Y",1,IF(D118="T",0,IF(D118="Y/T","Belum diisi","Error")))</f>
        <v>Belum diisi</v>
      </c>
      <c r="F118" s="528">
        <v>1</v>
      </c>
      <c r="G118" s="529"/>
      <c r="H118" s="600" t="str">
        <f t="shared" si="2"/>
        <v>Belum Diisi</v>
      </c>
      <c r="I118" s="590" t="s">
        <v>26</v>
      </c>
      <c r="J118" s="591" t="str">
        <f>IF($D$118="Y/T","Isi Sasaran",IF($E$118=0,0,IF(I118="Y",1,IF(I118="T",0,"Isi Dulu"))))</f>
        <v>Isi Sasaran</v>
      </c>
      <c r="K118" s="590" t="s">
        <v>26</v>
      </c>
      <c r="L118" s="591" t="str">
        <f>IF($D$118="Y/T","Isi Sasaran",IF($E$118=0,0,IF(K118="Y",1,IF(K118="T",0,"Isi Dulu"))))</f>
        <v>Isi Sasaran</v>
      </c>
      <c r="M118" s="848" t="s">
        <v>26</v>
      </c>
      <c r="N118" s="851" t="str">
        <f>IF(M118="Y",1,IF(M118="T",0,IF(M118="Y/T","Belum diisi","Error")))</f>
        <v>Belum diisi</v>
      </c>
      <c r="O118" s="517"/>
      <c r="P118" s="517"/>
      <c r="Q118" s="517"/>
      <c r="R118" s="517"/>
    </row>
    <row r="119" spans="2:18" s="527" customFormat="1" ht="15.75">
      <c r="B119" s="837"/>
      <c r="C119" s="840"/>
      <c r="D119" s="858"/>
      <c r="E119" s="855"/>
      <c r="F119" s="549">
        <v>2</v>
      </c>
      <c r="G119" s="550"/>
      <c r="H119" s="598" t="str">
        <f t="shared" si="2"/>
        <v>Belum Diisi</v>
      </c>
      <c r="I119" s="592" t="s">
        <v>26</v>
      </c>
      <c r="J119" s="593" t="str">
        <f>IF($D$118="Y/T","Isi Sasaran",IF($E$118=0,0,IF(I119="Y",1,IF(I119="T",0,"Isi Dulu"))))</f>
        <v>Isi Sasaran</v>
      </c>
      <c r="K119" s="592" t="s">
        <v>26</v>
      </c>
      <c r="L119" s="593" t="str">
        <f>IF($D$118="Y/T","Isi Sasaran",IF($E$118=0,0,IF(K119="Y",1,IF(K119="T",0,"Isi Dulu"))))</f>
        <v>Isi Sasaran</v>
      </c>
      <c r="M119" s="849"/>
      <c r="N119" s="852"/>
      <c r="O119" s="517"/>
      <c r="P119" s="517"/>
      <c r="Q119" s="517"/>
      <c r="R119" s="517"/>
    </row>
    <row r="120" spans="2:18" s="527" customFormat="1" ht="15.75">
      <c r="B120" s="837"/>
      <c r="C120" s="840"/>
      <c r="D120" s="858"/>
      <c r="E120" s="855"/>
      <c r="F120" s="549">
        <v>3</v>
      </c>
      <c r="G120" s="550"/>
      <c r="H120" s="598" t="str">
        <f t="shared" si="2"/>
        <v>Belum Diisi</v>
      </c>
      <c r="I120" s="592" t="s">
        <v>26</v>
      </c>
      <c r="J120" s="593" t="str">
        <f>IF($D$118="Y/T","Isi Sasaran",IF($E$118=0,0,IF(I120="Y",1,IF(I120="T",0,"Isi Dulu"))))</f>
        <v>Isi Sasaran</v>
      </c>
      <c r="K120" s="592" t="s">
        <v>26</v>
      </c>
      <c r="L120" s="593" t="str">
        <f>IF($D$118="Y/T","Isi Sasaran",IF($E$118=0,0,IF(K120="Y",1,IF(K120="T",0,"Isi Dulu"))))</f>
        <v>Isi Sasaran</v>
      </c>
      <c r="M120" s="849"/>
      <c r="N120" s="852"/>
      <c r="O120" s="517"/>
      <c r="P120" s="517"/>
      <c r="Q120" s="517"/>
      <c r="R120" s="517"/>
    </row>
    <row r="121" spans="2:18" s="527" customFormat="1" ht="15.75">
      <c r="B121" s="837"/>
      <c r="C121" s="840"/>
      <c r="D121" s="858"/>
      <c r="E121" s="855"/>
      <c r="F121" s="549">
        <v>4</v>
      </c>
      <c r="G121" s="550"/>
      <c r="H121" s="598" t="str">
        <f t="shared" si="2"/>
        <v>Belum Diisi</v>
      </c>
      <c r="I121" s="592" t="s">
        <v>26</v>
      </c>
      <c r="J121" s="593" t="str">
        <f>IF($D$118="Y/T","Isi Sasaran",IF($E$118=0,0,IF(I121="Y",1,IF(I121="T",0,"Isi Dulu"))))</f>
        <v>Isi Sasaran</v>
      </c>
      <c r="K121" s="592" t="s">
        <v>26</v>
      </c>
      <c r="L121" s="593" t="str">
        <f>IF($D$118="Y/T","Isi Sasaran",IF($E$118=0,0,IF(K121="Y",1,IF(K121="T",0,"Isi Dulu"))))</f>
        <v>Isi Sasaran</v>
      </c>
      <c r="M121" s="849"/>
      <c r="N121" s="852"/>
      <c r="O121" s="517"/>
      <c r="P121" s="517"/>
      <c r="Q121" s="517"/>
      <c r="R121" s="517"/>
    </row>
    <row r="122" spans="2:18" s="527" customFormat="1" ht="15.75">
      <c r="B122" s="838"/>
      <c r="C122" s="841"/>
      <c r="D122" s="859"/>
      <c r="E122" s="856"/>
      <c r="F122" s="569">
        <v>5</v>
      </c>
      <c r="G122" s="570"/>
      <c r="H122" s="599" t="str">
        <f t="shared" si="2"/>
        <v>Belum Diisi</v>
      </c>
      <c r="I122" s="595" t="s">
        <v>26</v>
      </c>
      <c r="J122" s="596" t="str">
        <f>IF($D$118="Y/T","Isi Sasaran",IF($E$118=0,0,IF(I122="Y",1,IF(I122="T",0,"Isi Dulu"))))</f>
        <v>Isi Sasaran</v>
      </c>
      <c r="K122" s="595" t="s">
        <v>26</v>
      </c>
      <c r="L122" s="596" t="str">
        <f>IF($D$118="Y/T","Isi Sasaran",IF($E$118=0,0,IF(K122="Y",1,IF(K122="T",0,"Isi Dulu"))))</f>
        <v>Isi Sasaran</v>
      </c>
      <c r="M122" s="850"/>
      <c r="N122" s="853"/>
      <c r="O122" s="517"/>
      <c r="P122" s="517"/>
      <c r="Q122" s="517"/>
      <c r="R122" s="517"/>
    </row>
    <row r="123" spans="2:18" s="527" customFormat="1" ht="15.75">
      <c r="B123" s="836">
        <v>4</v>
      </c>
      <c r="C123" s="839"/>
      <c r="D123" s="857" t="s">
        <v>26</v>
      </c>
      <c r="E123" s="854" t="str">
        <f>IF(D123="Y",1,IF(D123="T",0,IF(D123="Y/T","Belum diisi","Error")))</f>
        <v>Belum diisi</v>
      </c>
      <c r="F123" s="528">
        <v>1</v>
      </c>
      <c r="G123" s="529"/>
      <c r="H123" s="600" t="str">
        <f t="shared" si="2"/>
        <v>Belum Diisi</v>
      </c>
      <c r="I123" s="590" t="s">
        <v>26</v>
      </c>
      <c r="J123" s="591" t="str">
        <f>IF($D$123="Y/T","Isi Sasaran",IF($E$123=0,0,IF(I123="Y",1,IF(I123="T",0,"Isi Dulu"))))</f>
        <v>Isi Sasaran</v>
      </c>
      <c r="K123" s="590" t="s">
        <v>26</v>
      </c>
      <c r="L123" s="591" t="str">
        <f>IF($D$123="Y/T","Isi Sasaran",IF($E$123=0,0,IF(K123="Y",1,IF(K123="T",0,"Isi Dulu"))))</f>
        <v>Isi Sasaran</v>
      </c>
      <c r="M123" s="848" t="s">
        <v>26</v>
      </c>
      <c r="N123" s="851" t="str">
        <f>IF(M123="Y",1,IF(M123="T",0,IF(M123="Y/T","Belum diisi","Error")))</f>
        <v>Belum diisi</v>
      </c>
      <c r="O123" s="517"/>
      <c r="P123" s="517"/>
      <c r="Q123" s="517"/>
      <c r="R123" s="517"/>
    </row>
    <row r="124" spans="2:18" s="527" customFormat="1" ht="15.75">
      <c r="B124" s="837"/>
      <c r="C124" s="840"/>
      <c r="D124" s="858"/>
      <c r="E124" s="855"/>
      <c r="F124" s="549">
        <v>2</v>
      </c>
      <c r="G124" s="550"/>
      <c r="H124" s="598" t="str">
        <f t="shared" si="2"/>
        <v>Belum Diisi</v>
      </c>
      <c r="I124" s="592" t="s">
        <v>26</v>
      </c>
      <c r="J124" s="593" t="str">
        <f>IF($D$123="Y/T","Isi Sasaran",IF($E$123=0,0,IF(I124="Y",1,IF(I124="T",0,"Isi Dulu"))))</f>
        <v>Isi Sasaran</v>
      </c>
      <c r="K124" s="592" t="s">
        <v>26</v>
      </c>
      <c r="L124" s="593" t="str">
        <f>IF($D$123="Y/T","Isi Sasaran",IF($E$123=0,0,IF(K124="Y",1,IF(K124="T",0,"Isi Dulu"))))</f>
        <v>Isi Sasaran</v>
      </c>
      <c r="M124" s="849"/>
      <c r="N124" s="852"/>
      <c r="O124" s="517"/>
      <c r="P124" s="517"/>
      <c r="Q124" s="517"/>
      <c r="R124" s="517"/>
    </row>
    <row r="125" spans="2:18" s="527" customFormat="1" ht="15.75">
      <c r="B125" s="837"/>
      <c r="C125" s="840"/>
      <c r="D125" s="858"/>
      <c r="E125" s="855"/>
      <c r="F125" s="549">
        <v>3</v>
      </c>
      <c r="G125" s="550"/>
      <c r="H125" s="598" t="str">
        <f t="shared" si="2"/>
        <v>Belum Diisi</v>
      </c>
      <c r="I125" s="592" t="s">
        <v>26</v>
      </c>
      <c r="J125" s="593" t="str">
        <f>IF($D$123="Y/T","Isi Sasaran",IF($E$123=0,0,IF(I125="Y",1,IF(I125="T",0,"Isi Dulu"))))</f>
        <v>Isi Sasaran</v>
      </c>
      <c r="K125" s="592" t="s">
        <v>26</v>
      </c>
      <c r="L125" s="593" t="str">
        <f>IF($D$123="Y/T","Isi Sasaran",IF($E$123=0,0,IF(K125="Y",1,IF(K125="T",0,"Isi Dulu"))))</f>
        <v>Isi Sasaran</v>
      </c>
      <c r="M125" s="849"/>
      <c r="N125" s="852"/>
      <c r="O125" s="517"/>
      <c r="P125" s="517"/>
      <c r="Q125" s="517"/>
      <c r="R125" s="517"/>
    </row>
    <row r="126" spans="2:18" s="527" customFormat="1" ht="15.75">
      <c r="B126" s="837"/>
      <c r="C126" s="840"/>
      <c r="D126" s="858"/>
      <c r="E126" s="855"/>
      <c r="F126" s="549">
        <v>4</v>
      </c>
      <c r="G126" s="550"/>
      <c r="H126" s="598" t="str">
        <f t="shared" si="2"/>
        <v>Belum Diisi</v>
      </c>
      <c r="I126" s="592" t="s">
        <v>26</v>
      </c>
      <c r="J126" s="593" t="str">
        <f>IF($D$123="Y/T","Isi Sasaran",IF($E$123=0,0,IF(I126="Y",1,IF(I126="T",0,"Isi Dulu"))))</f>
        <v>Isi Sasaran</v>
      </c>
      <c r="K126" s="592" t="s">
        <v>26</v>
      </c>
      <c r="L126" s="593" t="str">
        <f>IF($D$123="Y/T","Isi Sasaran",IF($E$123=0,0,IF(K126="Y",1,IF(K126="T",0,"Isi Dulu"))))</f>
        <v>Isi Sasaran</v>
      </c>
      <c r="M126" s="849"/>
      <c r="N126" s="852"/>
      <c r="O126" s="517"/>
      <c r="P126" s="517"/>
      <c r="Q126" s="517"/>
      <c r="R126" s="517"/>
    </row>
    <row r="127" spans="2:18" s="527" customFormat="1" ht="15.75">
      <c r="B127" s="838"/>
      <c r="C127" s="841"/>
      <c r="D127" s="859"/>
      <c r="E127" s="856"/>
      <c r="F127" s="569">
        <v>5</v>
      </c>
      <c r="G127" s="570"/>
      <c r="H127" s="599" t="str">
        <f t="shared" si="2"/>
        <v>Belum Diisi</v>
      </c>
      <c r="I127" s="595" t="s">
        <v>26</v>
      </c>
      <c r="J127" s="596" t="str">
        <f>IF($D$123="Y/T","Isi Sasaran",IF($E$123=0,0,IF(I127="Y",1,IF(I127="T",0,"Isi Dulu"))))</f>
        <v>Isi Sasaran</v>
      </c>
      <c r="K127" s="595" t="s">
        <v>26</v>
      </c>
      <c r="L127" s="596" t="str">
        <f>IF($D$123="Y/T","Isi Sasaran",IF($E$123=0,0,IF(K127="Y",1,IF(K127="T",0,"Isi Dulu"))))</f>
        <v>Isi Sasaran</v>
      </c>
      <c r="M127" s="850"/>
      <c r="N127" s="853"/>
      <c r="O127" s="517"/>
      <c r="P127" s="517"/>
      <c r="Q127" s="517"/>
      <c r="R127" s="517"/>
    </row>
    <row r="128" spans="2:18" s="527" customFormat="1" ht="15.75">
      <c r="B128" s="836">
        <v>5</v>
      </c>
      <c r="C128" s="839"/>
      <c r="D128" s="857" t="s">
        <v>26</v>
      </c>
      <c r="E128" s="854" t="str">
        <f>IF(D128="Y",1,IF(D128="T",0,IF(D128="Y/T","Belum diisi","Error")))</f>
        <v>Belum diisi</v>
      </c>
      <c r="F128" s="528">
        <v>1</v>
      </c>
      <c r="G128" s="529"/>
      <c r="H128" s="600" t="str">
        <f t="shared" si="2"/>
        <v>Belum Diisi</v>
      </c>
      <c r="I128" s="590" t="s">
        <v>26</v>
      </c>
      <c r="J128" s="591" t="str">
        <f>IF($D$128="Y/T","Isi Sasaran",IF($E$128=0,0,IF(I128="Y",1,IF(I128="T",0,"Isi Dulu"))))</f>
        <v>Isi Sasaran</v>
      </c>
      <c r="K128" s="590" t="s">
        <v>26</v>
      </c>
      <c r="L128" s="591" t="str">
        <f>IF($D$128="Y/T","Isi Sasaran",IF($E$128=0,0,IF(K128="Y",1,IF(K128="T",0,"Isi Dulu"))))</f>
        <v>Isi Sasaran</v>
      </c>
      <c r="M128" s="848" t="s">
        <v>26</v>
      </c>
      <c r="N128" s="851" t="str">
        <f>IF(M128="Y",1,IF(M128="T",0,IF(M128="Y/T","Belum diisi","Error")))</f>
        <v>Belum diisi</v>
      </c>
      <c r="O128" s="517"/>
      <c r="P128" s="517"/>
      <c r="Q128" s="517"/>
      <c r="R128" s="517"/>
    </row>
    <row r="129" spans="2:18" s="527" customFormat="1" ht="15.75">
      <c r="B129" s="837"/>
      <c r="C129" s="840"/>
      <c r="D129" s="858"/>
      <c r="E129" s="855"/>
      <c r="F129" s="549">
        <v>2</v>
      </c>
      <c r="G129" s="550"/>
      <c r="H129" s="598" t="str">
        <f t="shared" si="2"/>
        <v>Belum Diisi</v>
      </c>
      <c r="I129" s="592" t="s">
        <v>26</v>
      </c>
      <c r="J129" s="593" t="str">
        <f>IF($D$128="Y/T","Isi Sasaran",IF($E$128=0,0,IF(I129="Y",1,IF(I129="T",0,"Isi Dulu"))))</f>
        <v>Isi Sasaran</v>
      </c>
      <c r="K129" s="592" t="s">
        <v>26</v>
      </c>
      <c r="L129" s="593" t="str">
        <f>IF($D$128="Y/T","Isi Sasaran",IF($E$128=0,0,IF(K129="Y",1,IF(K129="T",0,"Isi Dulu"))))</f>
        <v>Isi Sasaran</v>
      </c>
      <c r="M129" s="849"/>
      <c r="N129" s="852"/>
      <c r="O129" s="517"/>
      <c r="P129" s="517"/>
      <c r="Q129" s="517"/>
      <c r="R129" s="517"/>
    </row>
    <row r="130" spans="2:18" s="527" customFormat="1" ht="15.75">
      <c r="B130" s="837"/>
      <c r="C130" s="840"/>
      <c r="D130" s="858"/>
      <c r="E130" s="855"/>
      <c r="F130" s="549">
        <v>3</v>
      </c>
      <c r="G130" s="550"/>
      <c r="H130" s="598" t="str">
        <f t="shared" si="2"/>
        <v>Belum Diisi</v>
      </c>
      <c r="I130" s="592" t="s">
        <v>26</v>
      </c>
      <c r="J130" s="593" t="str">
        <f>IF($D$128="Y/T","Isi Sasaran",IF($E$128=0,0,IF(I130="Y",1,IF(I130="T",0,"Isi Dulu"))))</f>
        <v>Isi Sasaran</v>
      </c>
      <c r="K130" s="592" t="s">
        <v>26</v>
      </c>
      <c r="L130" s="593" t="str">
        <f>IF($D$128="Y/T","Isi Sasaran",IF($E$128=0,0,IF(K130="Y",1,IF(K130="T",0,"Isi Dulu"))))</f>
        <v>Isi Sasaran</v>
      </c>
      <c r="M130" s="849"/>
      <c r="N130" s="852"/>
      <c r="O130" s="517"/>
      <c r="P130" s="517"/>
      <c r="Q130" s="517"/>
      <c r="R130" s="517"/>
    </row>
    <row r="131" spans="2:18" s="527" customFormat="1" ht="15.75">
      <c r="B131" s="837"/>
      <c r="C131" s="840"/>
      <c r="D131" s="858"/>
      <c r="E131" s="855"/>
      <c r="F131" s="549">
        <v>4</v>
      </c>
      <c r="G131" s="550"/>
      <c r="H131" s="598" t="str">
        <f t="shared" si="2"/>
        <v>Belum Diisi</v>
      </c>
      <c r="I131" s="592" t="s">
        <v>26</v>
      </c>
      <c r="J131" s="593" t="str">
        <f>IF($D$128="Y/T","Isi Sasaran",IF($E$128=0,0,IF(I131="Y",1,IF(I131="T",0,"Isi Dulu"))))</f>
        <v>Isi Sasaran</v>
      </c>
      <c r="K131" s="592" t="s">
        <v>26</v>
      </c>
      <c r="L131" s="593" t="str">
        <f>IF($D$128="Y/T","Isi Sasaran",IF($E$128=0,0,IF(K131="Y",1,IF(K131="T",0,"Isi Dulu"))))</f>
        <v>Isi Sasaran</v>
      </c>
      <c r="M131" s="849"/>
      <c r="N131" s="852"/>
      <c r="O131" s="517"/>
      <c r="P131" s="517"/>
      <c r="Q131" s="517"/>
      <c r="R131" s="517"/>
    </row>
    <row r="132" spans="2:18" s="527" customFormat="1" ht="15.75">
      <c r="B132" s="838"/>
      <c r="C132" s="841"/>
      <c r="D132" s="859"/>
      <c r="E132" s="856"/>
      <c r="F132" s="569">
        <v>5</v>
      </c>
      <c r="G132" s="570"/>
      <c r="H132" s="599" t="str">
        <f t="shared" si="2"/>
        <v>Belum Diisi</v>
      </c>
      <c r="I132" s="595" t="s">
        <v>26</v>
      </c>
      <c r="J132" s="596" t="str">
        <f>IF($D$128="Y/T","Isi Sasaran",IF($E$128=0,0,IF(I132="Y",1,IF(I132="T",0,"Isi Dulu"))))</f>
        <v>Isi Sasaran</v>
      </c>
      <c r="K132" s="595" t="s">
        <v>26</v>
      </c>
      <c r="L132" s="596" t="str">
        <f>IF($D$128="Y/T","Isi Sasaran",IF($E$128=0,0,IF(K132="Y",1,IF(K132="T",0,"Isi Dulu"))))</f>
        <v>Isi Sasaran</v>
      </c>
      <c r="M132" s="850"/>
      <c r="N132" s="853"/>
      <c r="O132" s="517"/>
      <c r="P132" s="517"/>
      <c r="Q132" s="517"/>
      <c r="R132" s="517"/>
    </row>
    <row r="133" spans="2:18" s="527" customFormat="1" ht="15.75">
      <c r="B133" s="836">
        <v>6</v>
      </c>
      <c r="C133" s="839"/>
      <c r="D133" s="857" t="s">
        <v>26</v>
      </c>
      <c r="E133" s="854" t="str">
        <f>IF(D133="Y",1,IF(D133="T",0,IF(D133="Y/T","Belum diisi","Error")))</f>
        <v>Belum diisi</v>
      </c>
      <c r="F133" s="528">
        <v>1</v>
      </c>
      <c r="G133" s="529"/>
      <c r="H133" s="600" t="str">
        <f t="shared" si="2"/>
        <v>Belum Diisi</v>
      </c>
      <c r="I133" s="590" t="s">
        <v>26</v>
      </c>
      <c r="J133" s="591" t="str">
        <f>IF($D$133="Y/T","Isi Sasaran",IF($E$133=0,0,IF(I133="Y",1,IF(I133="T",0,"Isi Dulu"))))</f>
        <v>Isi Sasaran</v>
      </c>
      <c r="K133" s="590" t="s">
        <v>26</v>
      </c>
      <c r="L133" s="591" t="str">
        <f>IF($D$133="Y/T","Isi Sasaran",IF($E$133=0,0,IF(K133="Y",1,IF(K133="T",0,"Isi Dulu"))))</f>
        <v>Isi Sasaran</v>
      </c>
      <c r="M133" s="848" t="s">
        <v>26</v>
      </c>
      <c r="N133" s="851" t="str">
        <f>IF(M133="Y",1,IF(M133="T",0,IF(M133="Y/T","Belum diisi","Error")))</f>
        <v>Belum diisi</v>
      </c>
      <c r="O133" s="517"/>
      <c r="P133" s="517"/>
      <c r="Q133" s="517"/>
      <c r="R133" s="517"/>
    </row>
    <row r="134" spans="2:18" s="527" customFormat="1" ht="15.75">
      <c r="B134" s="837"/>
      <c r="C134" s="840"/>
      <c r="D134" s="858"/>
      <c r="E134" s="855"/>
      <c r="F134" s="549">
        <v>2</v>
      </c>
      <c r="G134" s="550"/>
      <c r="H134" s="598" t="str">
        <f t="shared" si="2"/>
        <v>Belum Diisi</v>
      </c>
      <c r="I134" s="592" t="s">
        <v>26</v>
      </c>
      <c r="J134" s="593" t="str">
        <f>IF($D$133="Y/T","Isi Sasaran",IF($E$133=0,0,IF(I134="Y",1,IF(I134="T",0,"Isi Dulu"))))</f>
        <v>Isi Sasaran</v>
      </c>
      <c r="K134" s="592" t="s">
        <v>26</v>
      </c>
      <c r="L134" s="593" t="str">
        <f>IF($D$133="Y/T","Isi Sasaran",IF($E$133=0,0,IF(K134="Y",1,IF(K134="T",0,"Isi Dulu"))))</f>
        <v>Isi Sasaran</v>
      </c>
      <c r="M134" s="849"/>
      <c r="N134" s="852"/>
      <c r="O134" s="517"/>
      <c r="P134" s="517"/>
      <c r="Q134" s="517"/>
      <c r="R134" s="517"/>
    </row>
    <row r="135" spans="2:18" s="527" customFormat="1" ht="15.75">
      <c r="B135" s="837"/>
      <c r="C135" s="840"/>
      <c r="D135" s="858"/>
      <c r="E135" s="855"/>
      <c r="F135" s="549">
        <v>3</v>
      </c>
      <c r="G135" s="550"/>
      <c r="H135" s="598" t="str">
        <f t="shared" si="2"/>
        <v>Belum Diisi</v>
      </c>
      <c r="I135" s="592" t="s">
        <v>26</v>
      </c>
      <c r="J135" s="593" t="str">
        <f>IF($D$133="Y/T","Isi Sasaran",IF($E$133=0,0,IF(I135="Y",1,IF(I135="T",0,"Isi Dulu"))))</f>
        <v>Isi Sasaran</v>
      </c>
      <c r="K135" s="592" t="s">
        <v>26</v>
      </c>
      <c r="L135" s="593" t="str">
        <f>IF($D$133="Y/T","Isi Sasaran",IF($E$133=0,0,IF(K135="Y",1,IF(K135="T",0,"Isi Dulu"))))</f>
        <v>Isi Sasaran</v>
      </c>
      <c r="M135" s="849"/>
      <c r="N135" s="852"/>
      <c r="O135" s="517"/>
      <c r="P135" s="517"/>
      <c r="Q135" s="517"/>
      <c r="R135" s="517"/>
    </row>
    <row r="136" spans="2:18" s="527" customFormat="1" ht="15.75">
      <c r="B136" s="837"/>
      <c r="C136" s="840"/>
      <c r="D136" s="858"/>
      <c r="E136" s="855"/>
      <c r="F136" s="549">
        <v>4</v>
      </c>
      <c r="G136" s="550"/>
      <c r="H136" s="598" t="str">
        <f t="shared" si="2"/>
        <v>Belum Diisi</v>
      </c>
      <c r="I136" s="592" t="s">
        <v>26</v>
      </c>
      <c r="J136" s="593" t="str">
        <f>IF($D$133="Y/T","Isi Sasaran",IF($E$133=0,0,IF(I136="Y",1,IF(I136="T",0,"Isi Dulu"))))</f>
        <v>Isi Sasaran</v>
      </c>
      <c r="K136" s="592" t="s">
        <v>26</v>
      </c>
      <c r="L136" s="593" t="str">
        <f>IF($D$133="Y/T","Isi Sasaran",IF($E$133=0,0,IF(K136="Y",1,IF(K136="T",0,"Isi Dulu"))))</f>
        <v>Isi Sasaran</v>
      </c>
      <c r="M136" s="849"/>
      <c r="N136" s="852"/>
      <c r="O136" s="517"/>
      <c r="P136" s="517"/>
      <c r="Q136" s="517"/>
      <c r="R136" s="517"/>
    </row>
    <row r="137" spans="2:18" s="527" customFormat="1" ht="15.75">
      <c r="B137" s="838"/>
      <c r="C137" s="841"/>
      <c r="D137" s="859"/>
      <c r="E137" s="856"/>
      <c r="F137" s="569">
        <v>5</v>
      </c>
      <c r="G137" s="570"/>
      <c r="H137" s="599" t="str">
        <f t="shared" si="2"/>
        <v>Belum Diisi</v>
      </c>
      <c r="I137" s="595" t="s">
        <v>26</v>
      </c>
      <c r="J137" s="596" t="str">
        <f>IF($D$133="Y/T","Isi Sasaran",IF($E$133=0,0,IF(I137="Y",1,IF(I137="T",0,"Isi Dulu"))))</f>
        <v>Isi Sasaran</v>
      </c>
      <c r="K137" s="595" t="s">
        <v>26</v>
      </c>
      <c r="L137" s="596" t="str">
        <f>IF($D$133="Y/T","Isi Sasaran",IF($E$133=0,0,IF(K137="Y",1,IF(K137="T",0,"Isi Dulu"))))</f>
        <v>Isi Sasaran</v>
      </c>
      <c r="M137" s="850"/>
      <c r="N137" s="853"/>
      <c r="O137" s="517"/>
      <c r="P137" s="517"/>
      <c r="Q137" s="517"/>
      <c r="R137" s="517"/>
    </row>
    <row r="138" spans="2:18" s="527" customFormat="1" ht="15.75">
      <c r="B138" s="836">
        <v>7</v>
      </c>
      <c r="C138" s="839"/>
      <c r="D138" s="857" t="s">
        <v>26</v>
      </c>
      <c r="E138" s="854" t="str">
        <f>IF(D138="Y",1,IF(D138="T",0,IF(D138="Y/T","Belum diisi","Error")))</f>
        <v>Belum diisi</v>
      </c>
      <c r="F138" s="528">
        <v>1</v>
      </c>
      <c r="G138" s="529"/>
      <c r="H138" s="600" t="str">
        <f t="shared" si="2"/>
        <v>Belum Diisi</v>
      </c>
      <c r="I138" s="590" t="s">
        <v>26</v>
      </c>
      <c r="J138" s="591" t="str">
        <f>IF($D$138="Y/T","Isi Sasaran",IF($E$138=0,0,IF(I138="Y",1,IF(I138="T",0,"Isi Dulu"))))</f>
        <v>Isi Sasaran</v>
      </c>
      <c r="K138" s="590" t="s">
        <v>26</v>
      </c>
      <c r="L138" s="591" t="str">
        <f>IF($D$138="Y/T","Isi Sasaran",IF($E$138=0,0,IF(K138="Y",1,IF(K138="T",0,"Isi Dulu"))))</f>
        <v>Isi Sasaran</v>
      </c>
      <c r="M138" s="848" t="s">
        <v>26</v>
      </c>
      <c r="N138" s="851" t="str">
        <f>IF(M138="Y",1,IF(M138="T",0,IF(M138="Y/T","Belum diisi","Error")))</f>
        <v>Belum diisi</v>
      </c>
      <c r="O138" s="517"/>
      <c r="P138" s="517"/>
      <c r="Q138" s="517"/>
      <c r="R138" s="517"/>
    </row>
    <row r="139" spans="2:18" s="527" customFormat="1" ht="15.75">
      <c r="B139" s="837"/>
      <c r="C139" s="840"/>
      <c r="D139" s="858"/>
      <c r="E139" s="855"/>
      <c r="F139" s="549">
        <v>2</v>
      </c>
      <c r="G139" s="550"/>
      <c r="H139" s="598" t="str">
        <f t="shared" si="2"/>
        <v>Belum Diisi</v>
      </c>
      <c r="I139" s="592" t="s">
        <v>26</v>
      </c>
      <c r="J139" s="593" t="str">
        <f>IF($D$138="Y/T","Isi Sasaran",IF($E$138=0,0,IF(I139="Y",1,IF(I139="T",0,"Isi Dulu"))))</f>
        <v>Isi Sasaran</v>
      </c>
      <c r="K139" s="592" t="s">
        <v>26</v>
      </c>
      <c r="L139" s="593" t="str">
        <f>IF($D$138="Y/T","Isi Sasaran",IF($E$138=0,0,IF(K139="Y",1,IF(K139="T",0,"Isi Dulu"))))</f>
        <v>Isi Sasaran</v>
      </c>
      <c r="M139" s="849"/>
      <c r="N139" s="852"/>
      <c r="O139" s="517"/>
      <c r="P139" s="517"/>
      <c r="Q139" s="517"/>
      <c r="R139" s="517"/>
    </row>
    <row r="140" spans="2:18" s="527" customFormat="1" ht="15.75">
      <c r="B140" s="837"/>
      <c r="C140" s="840"/>
      <c r="D140" s="858"/>
      <c r="E140" s="855"/>
      <c r="F140" s="549">
        <v>3</v>
      </c>
      <c r="G140" s="550"/>
      <c r="H140" s="598" t="str">
        <f t="shared" si="2"/>
        <v>Belum Diisi</v>
      </c>
      <c r="I140" s="592" t="s">
        <v>26</v>
      </c>
      <c r="J140" s="593" t="str">
        <f>IF($D$138="Y/T","Isi Sasaran",IF($E$138=0,0,IF(I140="Y",1,IF(I140="T",0,"Isi Dulu"))))</f>
        <v>Isi Sasaran</v>
      </c>
      <c r="K140" s="592" t="s">
        <v>26</v>
      </c>
      <c r="L140" s="593" t="str">
        <f>IF($D$138="Y/T","Isi Sasaran",IF($E$138=0,0,IF(K140="Y",1,IF(K140="T",0,"Isi Dulu"))))</f>
        <v>Isi Sasaran</v>
      </c>
      <c r="M140" s="849"/>
      <c r="N140" s="852"/>
      <c r="O140" s="517"/>
      <c r="P140" s="517"/>
      <c r="Q140" s="517"/>
      <c r="R140" s="517"/>
    </row>
    <row r="141" spans="2:18" s="527" customFormat="1" ht="15.75">
      <c r="B141" s="837"/>
      <c r="C141" s="840"/>
      <c r="D141" s="858"/>
      <c r="E141" s="855"/>
      <c r="F141" s="549">
        <v>4</v>
      </c>
      <c r="G141" s="550"/>
      <c r="H141" s="598" t="str">
        <f t="shared" si="2"/>
        <v>Belum Diisi</v>
      </c>
      <c r="I141" s="592" t="s">
        <v>26</v>
      </c>
      <c r="J141" s="593" t="str">
        <f>IF($D$138="Y/T","Isi Sasaran",IF($E$138=0,0,IF(I141="Y",1,IF(I141="T",0,"Isi Dulu"))))</f>
        <v>Isi Sasaran</v>
      </c>
      <c r="K141" s="592" t="s">
        <v>26</v>
      </c>
      <c r="L141" s="593" t="str">
        <f>IF($D$138="Y/T","Isi Sasaran",IF($E$138=0,0,IF(K141="Y",1,IF(K141="T",0,"Isi Dulu"))))</f>
        <v>Isi Sasaran</v>
      </c>
      <c r="M141" s="849"/>
      <c r="N141" s="852"/>
      <c r="O141" s="517"/>
      <c r="P141" s="517"/>
      <c r="Q141" s="517"/>
      <c r="R141" s="517"/>
    </row>
    <row r="142" spans="2:18" s="527" customFormat="1" ht="15.75">
      <c r="B142" s="838"/>
      <c r="C142" s="841"/>
      <c r="D142" s="859"/>
      <c r="E142" s="856"/>
      <c r="F142" s="569">
        <v>5</v>
      </c>
      <c r="G142" s="570"/>
      <c r="H142" s="599" t="str">
        <f t="shared" si="2"/>
        <v>Belum Diisi</v>
      </c>
      <c r="I142" s="595" t="s">
        <v>26</v>
      </c>
      <c r="J142" s="596" t="str">
        <f>IF($D$138="Y/T","Isi Sasaran",IF($E$138=0,0,IF(I142="Y",1,IF(I142="T",0,"Isi Dulu"))))</f>
        <v>Isi Sasaran</v>
      </c>
      <c r="K142" s="595" t="s">
        <v>26</v>
      </c>
      <c r="L142" s="596" t="str">
        <f>IF($D$138="Y/T","Isi Sasaran",IF($E$138=0,0,IF(K142="Y",1,IF(K142="T",0,"Isi Dulu"))))</f>
        <v>Isi Sasaran</v>
      </c>
      <c r="M142" s="850"/>
      <c r="N142" s="853"/>
      <c r="O142" s="517"/>
      <c r="P142" s="517"/>
      <c r="Q142" s="517"/>
      <c r="R142" s="517"/>
    </row>
    <row r="143" spans="2:18" s="527" customFormat="1" ht="15.75">
      <c r="B143" s="836">
        <v>8</v>
      </c>
      <c r="C143" s="839"/>
      <c r="D143" s="857" t="s">
        <v>26</v>
      </c>
      <c r="E143" s="854" t="str">
        <f>IF(D143="Y",1,IF(D143="T",0,IF(D143="Y/T","Belum diisi","Error")))</f>
        <v>Belum diisi</v>
      </c>
      <c r="F143" s="528">
        <v>1</v>
      </c>
      <c r="G143" s="529"/>
      <c r="H143" s="600" t="str">
        <f t="shared" si="2"/>
        <v>Belum Diisi</v>
      </c>
      <c r="I143" s="590" t="s">
        <v>26</v>
      </c>
      <c r="J143" s="591" t="str">
        <f>IF($D$143="Y/T","Isi Sasaran",IF($E$143=0,0,IF(I143="Y",1,IF(I143="T",0,"Isi Dulu"))))</f>
        <v>Isi Sasaran</v>
      </c>
      <c r="K143" s="590" t="s">
        <v>26</v>
      </c>
      <c r="L143" s="591" t="str">
        <f>IF($D$143="Y/T","Isi Sasaran",IF($E$143=0,0,IF(K143="Y",1,IF(K143="T",0,"Isi Dulu"))))</f>
        <v>Isi Sasaran</v>
      </c>
      <c r="M143" s="848" t="s">
        <v>26</v>
      </c>
      <c r="N143" s="851" t="str">
        <f>IF(M143="Y",1,IF(M143="T",0,IF(M143="Y/T","Belum diisi","Error")))</f>
        <v>Belum diisi</v>
      </c>
      <c r="O143" s="517"/>
      <c r="P143" s="517"/>
      <c r="Q143" s="517"/>
      <c r="R143" s="517"/>
    </row>
    <row r="144" spans="2:18" s="527" customFormat="1" ht="15.75">
      <c r="B144" s="837"/>
      <c r="C144" s="840"/>
      <c r="D144" s="858"/>
      <c r="E144" s="855"/>
      <c r="F144" s="549">
        <v>2</v>
      </c>
      <c r="G144" s="550"/>
      <c r="H144" s="598" t="str">
        <f t="shared" si="2"/>
        <v>Belum Diisi</v>
      </c>
      <c r="I144" s="592" t="s">
        <v>26</v>
      </c>
      <c r="J144" s="593" t="str">
        <f>IF($D$143="Y/T","Isi Sasaran",IF($E$143=0,0,IF(I144="Y",1,IF(I144="T",0,"Isi Dulu"))))</f>
        <v>Isi Sasaran</v>
      </c>
      <c r="K144" s="592" t="s">
        <v>26</v>
      </c>
      <c r="L144" s="593" t="str">
        <f>IF($D$143="Y/T","Isi Sasaran",IF($E$143=0,0,IF(K144="Y",1,IF(K144="T",0,"Isi Dulu"))))</f>
        <v>Isi Sasaran</v>
      </c>
      <c r="M144" s="849"/>
      <c r="N144" s="852"/>
      <c r="O144" s="517"/>
      <c r="P144" s="517"/>
      <c r="Q144" s="517"/>
      <c r="R144" s="517"/>
    </row>
    <row r="145" spans="2:18" s="527" customFormat="1" ht="15.75">
      <c r="B145" s="837"/>
      <c r="C145" s="840"/>
      <c r="D145" s="858"/>
      <c r="E145" s="855"/>
      <c r="F145" s="549">
        <v>3</v>
      </c>
      <c r="G145" s="550"/>
      <c r="H145" s="598" t="str">
        <f t="shared" si="2"/>
        <v>Belum Diisi</v>
      </c>
      <c r="I145" s="592" t="s">
        <v>26</v>
      </c>
      <c r="J145" s="593" t="str">
        <f>IF($D$143="Y/T","Isi Sasaran",IF($E$143=0,0,IF(I145="Y",1,IF(I145="T",0,"Isi Dulu"))))</f>
        <v>Isi Sasaran</v>
      </c>
      <c r="K145" s="592" t="s">
        <v>26</v>
      </c>
      <c r="L145" s="593" t="str">
        <f>IF($D$143="Y/T","Isi Sasaran",IF($E$143=0,0,IF(K145="Y",1,IF(K145="T",0,"Isi Dulu"))))</f>
        <v>Isi Sasaran</v>
      </c>
      <c r="M145" s="849"/>
      <c r="N145" s="852"/>
      <c r="O145" s="517"/>
      <c r="P145" s="517"/>
      <c r="Q145" s="517"/>
      <c r="R145" s="517"/>
    </row>
    <row r="146" spans="2:18" s="527" customFormat="1" ht="15.75">
      <c r="B146" s="837"/>
      <c r="C146" s="840"/>
      <c r="D146" s="858"/>
      <c r="E146" s="855"/>
      <c r="F146" s="549">
        <v>4</v>
      </c>
      <c r="G146" s="550"/>
      <c r="H146" s="598" t="str">
        <f t="shared" si="2"/>
        <v>Belum Diisi</v>
      </c>
      <c r="I146" s="592" t="s">
        <v>26</v>
      </c>
      <c r="J146" s="593" t="str">
        <f>IF($D$143="Y/T","Isi Sasaran",IF($E$143=0,0,IF(I146="Y",1,IF(I146="T",0,"Isi Dulu"))))</f>
        <v>Isi Sasaran</v>
      </c>
      <c r="K146" s="592" t="s">
        <v>26</v>
      </c>
      <c r="L146" s="593" t="str">
        <f>IF($D$143="Y/T","Isi Sasaran",IF($E$143=0,0,IF(K146="Y",1,IF(K146="T",0,"Isi Dulu"))))</f>
        <v>Isi Sasaran</v>
      </c>
      <c r="M146" s="849"/>
      <c r="N146" s="852"/>
      <c r="O146" s="517"/>
      <c r="P146" s="517"/>
      <c r="Q146" s="517"/>
      <c r="R146" s="517"/>
    </row>
    <row r="147" spans="2:18" s="527" customFormat="1" ht="15.75">
      <c r="B147" s="838"/>
      <c r="C147" s="841"/>
      <c r="D147" s="859"/>
      <c r="E147" s="856"/>
      <c r="F147" s="569">
        <v>5</v>
      </c>
      <c r="G147" s="570"/>
      <c r="H147" s="599" t="str">
        <f t="shared" si="2"/>
        <v>Belum Diisi</v>
      </c>
      <c r="I147" s="595" t="s">
        <v>26</v>
      </c>
      <c r="J147" s="596" t="str">
        <f>IF($D$143="Y/T","Isi Sasaran",IF($E$143=0,0,IF(I147="Y",1,IF(I147="T",0,"Isi Dulu"))))</f>
        <v>Isi Sasaran</v>
      </c>
      <c r="K147" s="595" t="s">
        <v>26</v>
      </c>
      <c r="L147" s="596" t="str">
        <f>IF($D$143="Y/T","Isi Sasaran",IF($E$143=0,0,IF(K147="Y",1,IF(K147="T",0,"Isi Dulu"))))</f>
        <v>Isi Sasaran</v>
      </c>
      <c r="M147" s="850"/>
      <c r="N147" s="853"/>
      <c r="O147" s="517"/>
      <c r="P147" s="517"/>
      <c r="Q147" s="517"/>
      <c r="R147" s="517"/>
    </row>
    <row r="148" spans="2:18" s="527" customFormat="1" ht="15.75">
      <c r="B148" s="836">
        <v>9</v>
      </c>
      <c r="C148" s="839"/>
      <c r="D148" s="857" t="s">
        <v>26</v>
      </c>
      <c r="E148" s="854" t="str">
        <f>IF(D148="Y",1,IF(D148="T",0,IF(D148="Y/T","Belum diisi","Error")))</f>
        <v>Belum diisi</v>
      </c>
      <c r="F148" s="528">
        <v>1</v>
      </c>
      <c r="G148" s="529"/>
      <c r="H148" s="600" t="str">
        <f t="shared" si="2"/>
        <v>Belum Diisi</v>
      </c>
      <c r="I148" s="590" t="s">
        <v>26</v>
      </c>
      <c r="J148" s="591" t="str">
        <f>IF($D$148="Y/T","Isi Sasaran",IF($E$148=0,0,IF(I148="Y",1,IF(I148="T",0,"Isi Dulu"))))</f>
        <v>Isi Sasaran</v>
      </c>
      <c r="K148" s="590" t="s">
        <v>26</v>
      </c>
      <c r="L148" s="591" t="str">
        <f>IF($D$148="Y/T","Isi Sasaran",IF($E$148=0,0,IF(K148="Y",1,IF(K148="T",0,"Isi Dulu"))))</f>
        <v>Isi Sasaran</v>
      </c>
      <c r="M148" s="848" t="s">
        <v>26</v>
      </c>
      <c r="N148" s="851" t="str">
        <f>IF(M148="Y",1,IF(M148="T",0,IF(M148="Y/T","Belum diisi","Error")))</f>
        <v>Belum diisi</v>
      </c>
      <c r="O148" s="517"/>
      <c r="P148" s="517"/>
      <c r="Q148" s="517"/>
      <c r="R148" s="517"/>
    </row>
    <row r="149" spans="2:18" s="527" customFormat="1" ht="15.75">
      <c r="B149" s="837"/>
      <c r="C149" s="840"/>
      <c r="D149" s="858"/>
      <c r="E149" s="855"/>
      <c r="F149" s="549">
        <v>2</v>
      </c>
      <c r="G149" s="550"/>
      <c r="H149" s="598" t="str">
        <f t="shared" si="2"/>
        <v>Belum Diisi</v>
      </c>
      <c r="I149" s="592" t="s">
        <v>26</v>
      </c>
      <c r="J149" s="593" t="str">
        <f>IF($D$148="Y/T","Isi Sasaran",IF($E$148=0,0,IF(I149="Y",1,IF(I149="T",0,"Isi Dulu"))))</f>
        <v>Isi Sasaran</v>
      </c>
      <c r="K149" s="592" t="s">
        <v>26</v>
      </c>
      <c r="L149" s="593" t="str">
        <f>IF($D$148="Y/T","Isi Sasaran",IF($E$148=0,0,IF(K149="Y",1,IF(K149="T",0,"Isi Dulu"))))</f>
        <v>Isi Sasaran</v>
      </c>
      <c r="M149" s="849"/>
      <c r="N149" s="852"/>
      <c r="O149" s="517"/>
      <c r="P149" s="517"/>
      <c r="Q149" s="517"/>
      <c r="R149" s="517"/>
    </row>
    <row r="150" spans="2:18" s="527" customFormat="1" ht="15.75">
      <c r="B150" s="837"/>
      <c r="C150" s="840"/>
      <c r="D150" s="858"/>
      <c r="E150" s="855"/>
      <c r="F150" s="549">
        <v>3</v>
      </c>
      <c r="G150" s="550"/>
      <c r="H150" s="598" t="str">
        <f t="shared" si="2"/>
        <v>Belum Diisi</v>
      </c>
      <c r="I150" s="592" t="s">
        <v>26</v>
      </c>
      <c r="J150" s="593" t="str">
        <f>IF($D$148="Y/T","Isi Sasaran",IF($E$148=0,0,IF(I150="Y",1,IF(I150="T",0,"Isi Dulu"))))</f>
        <v>Isi Sasaran</v>
      </c>
      <c r="K150" s="592" t="s">
        <v>26</v>
      </c>
      <c r="L150" s="593" t="str">
        <f>IF($D$148="Y/T","Isi Sasaran",IF($E$148=0,0,IF(K150="Y",1,IF(K150="T",0,"Isi Dulu"))))</f>
        <v>Isi Sasaran</v>
      </c>
      <c r="M150" s="849"/>
      <c r="N150" s="852"/>
      <c r="O150" s="517"/>
      <c r="P150" s="517"/>
      <c r="Q150" s="517"/>
      <c r="R150" s="517"/>
    </row>
    <row r="151" spans="2:18" s="527" customFormat="1" ht="15.75">
      <c r="B151" s="837"/>
      <c r="C151" s="840"/>
      <c r="D151" s="858"/>
      <c r="E151" s="855"/>
      <c r="F151" s="549">
        <v>4</v>
      </c>
      <c r="G151" s="550"/>
      <c r="H151" s="598" t="str">
        <f t="shared" si="2"/>
        <v>Belum Diisi</v>
      </c>
      <c r="I151" s="592" t="s">
        <v>26</v>
      </c>
      <c r="J151" s="593" t="str">
        <f>IF($D$148="Y/T","Isi Sasaran",IF($E$148=0,0,IF(I151="Y",1,IF(I151="T",0,"Isi Dulu"))))</f>
        <v>Isi Sasaran</v>
      </c>
      <c r="K151" s="592" t="s">
        <v>26</v>
      </c>
      <c r="L151" s="593" t="str">
        <f>IF($D$148="Y/T","Isi Sasaran",IF($E$148=0,0,IF(K151="Y",1,IF(K151="T",0,"Isi Dulu"))))</f>
        <v>Isi Sasaran</v>
      </c>
      <c r="M151" s="849"/>
      <c r="N151" s="852"/>
      <c r="O151" s="517"/>
      <c r="P151" s="517"/>
      <c r="Q151" s="517"/>
      <c r="R151" s="517"/>
    </row>
    <row r="152" spans="2:18" s="527" customFormat="1" ht="15.75">
      <c r="B152" s="838"/>
      <c r="C152" s="841"/>
      <c r="D152" s="859"/>
      <c r="E152" s="856"/>
      <c r="F152" s="569">
        <v>5</v>
      </c>
      <c r="G152" s="570"/>
      <c r="H152" s="599" t="str">
        <f t="shared" si="2"/>
        <v>Belum Diisi</v>
      </c>
      <c r="I152" s="595" t="s">
        <v>26</v>
      </c>
      <c r="J152" s="596" t="str">
        <f>IF($D$148="Y/T","Isi Sasaran",IF($E$148=0,0,IF(I152="Y",1,IF(I152="T",0,"Isi Dulu"))))</f>
        <v>Isi Sasaran</v>
      </c>
      <c r="K152" s="595" t="s">
        <v>26</v>
      </c>
      <c r="L152" s="596" t="str">
        <f>IF($D$148="Y/T","Isi Sasaran",IF($E$148=0,0,IF(K152="Y",1,IF(K152="T",0,"Isi Dulu"))))</f>
        <v>Isi Sasaran</v>
      </c>
      <c r="M152" s="850"/>
      <c r="N152" s="853"/>
      <c r="O152" s="517"/>
      <c r="P152" s="517"/>
      <c r="Q152" s="517"/>
      <c r="R152" s="517"/>
    </row>
    <row r="153" spans="2:18" s="527" customFormat="1" ht="15.75">
      <c r="B153" s="836">
        <v>10</v>
      </c>
      <c r="C153" s="839"/>
      <c r="D153" s="857" t="s">
        <v>26</v>
      </c>
      <c r="E153" s="854" t="str">
        <f>IF(D153="Y",1,IF(D153="T",0,IF(D153="Y/T","Belum diisi","Error")))</f>
        <v>Belum diisi</v>
      </c>
      <c r="F153" s="528">
        <v>1</v>
      </c>
      <c r="G153" s="529"/>
      <c r="H153" s="600" t="str">
        <f t="shared" si="2"/>
        <v>Belum Diisi</v>
      </c>
      <c r="I153" s="590" t="s">
        <v>26</v>
      </c>
      <c r="J153" s="591" t="str">
        <f>IF($D$153="Y/T","Isi Sasaran",IF($E$153=0,0,IF(I153="Y",1,IF(I153="T",0,"Isi Dulu"))))</f>
        <v>Isi Sasaran</v>
      </c>
      <c r="K153" s="590" t="s">
        <v>26</v>
      </c>
      <c r="L153" s="591" t="str">
        <f>IF($D$153="Y/T","Isi Sasaran",IF($E$153=0,0,IF(K153="Y",1,IF(K153="T",0,"Isi Dulu"))))</f>
        <v>Isi Sasaran</v>
      </c>
      <c r="M153" s="848" t="s">
        <v>26</v>
      </c>
      <c r="N153" s="851" t="str">
        <f>IF(M153="Y",1,IF(M153="T",0,IF(M153="Y/T","Belum diisi","Error")))</f>
        <v>Belum diisi</v>
      </c>
      <c r="O153" s="517"/>
      <c r="P153" s="517"/>
      <c r="Q153" s="517"/>
      <c r="R153" s="517"/>
    </row>
    <row r="154" spans="2:18" s="527" customFormat="1" ht="15.75">
      <c r="B154" s="837"/>
      <c r="C154" s="840"/>
      <c r="D154" s="858"/>
      <c r="E154" s="855"/>
      <c r="F154" s="549">
        <v>2</v>
      </c>
      <c r="G154" s="550"/>
      <c r="H154" s="598" t="str">
        <f t="shared" si="2"/>
        <v>Belum Diisi</v>
      </c>
      <c r="I154" s="592" t="s">
        <v>26</v>
      </c>
      <c r="J154" s="593" t="str">
        <f>IF($D$153="Y/T","Isi Sasaran",IF($E$153=0,0,IF(I154="Y",1,IF(I154="T",0,"Isi Dulu"))))</f>
        <v>Isi Sasaran</v>
      </c>
      <c r="K154" s="592" t="s">
        <v>26</v>
      </c>
      <c r="L154" s="593" t="str">
        <f>IF($D$153="Y/T","Isi Sasaran",IF($E$153=0,0,IF(K154="Y",1,IF(K154="T",0,"Isi Dulu"))))</f>
        <v>Isi Sasaran</v>
      </c>
      <c r="M154" s="849"/>
      <c r="N154" s="852"/>
      <c r="O154" s="517"/>
      <c r="P154" s="517"/>
      <c r="Q154" s="517"/>
      <c r="R154" s="517"/>
    </row>
    <row r="155" spans="2:18" s="527" customFormat="1" ht="15.75">
      <c r="B155" s="837"/>
      <c r="C155" s="840"/>
      <c r="D155" s="858"/>
      <c r="E155" s="855"/>
      <c r="F155" s="549">
        <v>3</v>
      </c>
      <c r="G155" s="550"/>
      <c r="H155" s="598" t="str">
        <f t="shared" si="2"/>
        <v>Belum Diisi</v>
      </c>
      <c r="I155" s="592" t="s">
        <v>26</v>
      </c>
      <c r="J155" s="593" t="str">
        <f>IF($D$153="Y/T","Isi Sasaran",IF($E$153=0,0,IF(I155="Y",1,IF(I155="T",0,"Isi Dulu"))))</f>
        <v>Isi Sasaran</v>
      </c>
      <c r="K155" s="592" t="s">
        <v>26</v>
      </c>
      <c r="L155" s="593" t="str">
        <f>IF($D$153="Y/T","Isi Sasaran",IF($E$153=0,0,IF(K155="Y",1,IF(K155="T",0,"Isi Dulu"))))</f>
        <v>Isi Sasaran</v>
      </c>
      <c r="M155" s="849"/>
      <c r="N155" s="852"/>
      <c r="O155" s="517"/>
      <c r="P155" s="517"/>
      <c r="Q155" s="517"/>
      <c r="R155" s="517"/>
    </row>
    <row r="156" spans="2:18" s="527" customFormat="1" ht="15.75">
      <c r="B156" s="837"/>
      <c r="C156" s="840"/>
      <c r="D156" s="858"/>
      <c r="E156" s="855"/>
      <c r="F156" s="549">
        <v>4</v>
      </c>
      <c r="G156" s="550"/>
      <c r="H156" s="598" t="str">
        <f t="shared" si="2"/>
        <v>Belum Diisi</v>
      </c>
      <c r="I156" s="592" t="s">
        <v>26</v>
      </c>
      <c r="J156" s="593" t="str">
        <f>IF($D$153="Y/T","Isi Sasaran",IF($E$153=0,0,IF(I156="Y",1,IF(I156="T",0,"Isi Dulu"))))</f>
        <v>Isi Sasaran</v>
      </c>
      <c r="K156" s="592" t="s">
        <v>26</v>
      </c>
      <c r="L156" s="593" t="str">
        <f>IF($D$153="Y/T","Isi Sasaran",IF($E$153=0,0,IF(K156="Y",1,IF(K156="T",0,"Isi Dulu"))))</f>
        <v>Isi Sasaran</v>
      </c>
      <c r="M156" s="849"/>
      <c r="N156" s="852"/>
      <c r="O156" s="517"/>
      <c r="P156" s="517"/>
      <c r="Q156" s="517"/>
      <c r="R156" s="517"/>
    </row>
    <row r="157" spans="2:18" s="527" customFormat="1" ht="15.75">
      <c r="B157" s="838"/>
      <c r="C157" s="841"/>
      <c r="D157" s="859"/>
      <c r="E157" s="856"/>
      <c r="F157" s="569">
        <v>5</v>
      </c>
      <c r="G157" s="570"/>
      <c r="H157" s="599" t="str">
        <f t="shared" si="2"/>
        <v>Belum Diisi</v>
      </c>
      <c r="I157" s="595" t="s">
        <v>26</v>
      </c>
      <c r="J157" s="596" t="str">
        <f>IF($D$153="Y/T","Isi Sasaran",IF($E$153=0,0,IF(I157="Y",1,IF(I157="T",0,"Isi Dulu"))))</f>
        <v>Isi Sasaran</v>
      </c>
      <c r="K157" s="595" t="s">
        <v>26</v>
      </c>
      <c r="L157" s="596" t="str">
        <f>IF($D$153="Y/T","Isi Sasaran",IF($E$153=0,0,IF(K157="Y",1,IF(K157="T",0,"Isi Dulu"))))</f>
        <v>Isi Sasaran</v>
      </c>
      <c r="M157" s="850"/>
      <c r="N157" s="853"/>
      <c r="O157" s="517"/>
      <c r="P157" s="517"/>
      <c r="Q157" s="517"/>
      <c r="R157" s="517"/>
    </row>
    <row r="158" spans="2:18" s="527" customFormat="1" ht="15.75">
      <c r="B158" s="836">
        <v>11</v>
      </c>
      <c r="C158" s="839"/>
      <c r="D158" s="857" t="s">
        <v>26</v>
      </c>
      <c r="E158" s="854" t="str">
        <f>IF(D158="Y",1,IF(D158="T",0,IF(D158="Y/T","Belum diisi","Error")))</f>
        <v>Belum diisi</v>
      </c>
      <c r="F158" s="528">
        <v>1</v>
      </c>
      <c r="G158" s="529"/>
      <c r="H158" s="600" t="str">
        <f t="shared" si="2"/>
        <v>Belum Diisi</v>
      </c>
      <c r="I158" s="590" t="s">
        <v>26</v>
      </c>
      <c r="J158" s="591" t="str">
        <f>IF($D$158="Y/T","Isi Sasaran",IF($E$158=0,0,IF(I158="Y",1,IF(I158="T",0,"Isi Dulu"))))</f>
        <v>Isi Sasaran</v>
      </c>
      <c r="K158" s="590" t="s">
        <v>26</v>
      </c>
      <c r="L158" s="591" t="str">
        <f>IF($D$158="Y/T","Isi Sasaran",IF($E$158=0,0,IF(K158="Y",1,IF(K158="T",0,"Isi Dulu"))))</f>
        <v>Isi Sasaran</v>
      </c>
      <c r="M158" s="848" t="s">
        <v>26</v>
      </c>
      <c r="N158" s="851" t="str">
        <f>IF(M158="Y",1,IF(M158="T",0,IF(M158="Y/T","Belum diisi","Error")))</f>
        <v>Belum diisi</v>
      </c>
      <c r="O158" s="517"/>
      <c r="P158" s="517"/>
      <c r="Q158" s="517"/>
      <c r="R158" s="517"/>
    </row>
    <row r="159" spans="2:18" s="527" customFormat="1" ht="15.75">
      <c r="B159" s="837"/>
      <c r="C159" s="840"/>
      <c r="D159" s="858"/>
      <c r="E159" s="855"/>
      <c r="F159" s="549">
        <v>2</v>
      </c>
      <c r="G159" s="550"/>
      <c r="H159" s="598" t="str">
        <f t="shared" si="2"/>
        <v>Belum Diisi</v>
      </c>
      <c r="I159" s="592" t="s">
        <v>26</v>
      </c>
      <c r="J159" s="593" t="str">
        <f>IF($D$158="Y/T","Isi Sasaran",IF($E$158=0,0,IF(I159="Y",1,IF(I159="T",0,"Isi Dulu"))))</f>
        <v>Isi Sasaran</v>
      </c>
      <c r="K159" s="592" t="s">
        <v>26</v>
      </c>
      <c r="L159" s="593" t="str">
        <f>IF($D$158="Y/T","Isi Sasaran",IF($E$158=0,0,IF(K159="Y",1,IF(K159="T",0,"Isi Dulu"))))</f>
        <v>Isi Sasaran</v>
      </c>
      <c r="M159" s="849"/>
      <c r="N159" s="852"/>
      <c r="O159" s="517"/>
      <c r="P159" s="517"/>
      <c r="Q159" s="517"/>
      <c r="R159" s="517"/>
    </row>
    <row r="160" spans="2:18" s="527" customFormat="1" ht="15.75">
      <c r="B160" s="837"/>
      <c r="C160" s="840"/>
      <c r="D160" s="858"/>
      <c r="E160" s="855"/>
      <c r="F160" s="549">
        <v>3</v>
      </c>
      <c r="G160" s="550"/>
      <c r="H160" s="598" t="str">
        <f t="shared" si="2"/>
        <v>Belum Diisi</v>
      </c>
      <c r="I160" s="592" t="s">
        <v>26</v>
      </c>
      <c r="J160" s="593" t="str">
        <f>IF($D$158="Y/T","Isi Sasaran",IF($E$158=0,0,IF(I160="Y",1,IF(I160="T",0,"Isi Dulu"))))</f>
        <v>Isi Sasaran</v>
      </c>
      <c r="K160" s="592" t="s">
        <v>26</v>
      </c>
      <c r="L160" s="593" t="str">
        <f>IF($D$158="Y/T","Isi Sasaran",IF($E$158=0,0,IF(K160="Y",1,IF(K160="T",0,"Isi Dulu"))))</f>
        <v>Isi Sasaran</v>
      </c>
      <c r="M160" s="849"/>
      <c r="N160" s="852"/>
      <c r="O160" s="517"/>
      <c r="P160" s="517"/>
      <c r="Q160" s="517"/>
      <c r="R160" s="517"/>
    </row>
    <row r="161" spans="2:18" s="527" customFormat="1" ht="15.75">
      <c r="B161" s="837"/>
      <c r="C161" s="840"/>
      <c r="D161" s="858"/>
      <c r="E161" s="855"/>
      <c r="F161" s="549">
        <v>4</v>
      </c>
      <c r="G161" s="550"/>
      <c r="H161" s="598" t="str">
        <f t="shared" si="2"/>
        <v>Belum Diisi</v>
      </c>
      <c r="I161" s="592" t="s">
        <v>26</v>
      </c>
      <c r="J161" s="593" t="str">
        <f>IF($D$158="Y/T","Isi Sasaran",IF($E$158=0,0,IF(I161="Y",1,IF(I161="T",0,"Isi Dulu"))))</f>
        <v>Isi Sasaran</v>
      </c>
      <c r="K161" s="592" t="s">
        <v>26</v>
      </c>
      <c r="L161" s="593" t="str">
        <f>IF($D$158="Y/T","Isi Sasaran",IF($E$158=0,0,IF(K161="Y",1,IF(K161="T",0,"Isi Dulu"))))</f>
        <v>Isi Sasaran</v>
      </c>
      <c r="M161" s="849"/>
      <c r="N161" s="852"/>
      <c r="O161" s="517"/>
      <c r="P161" s="517"/>
      <c r="Q161" s="517"/>
      <c r="R161" s="517"/>
    </row>
    <row r="162" spans="2:18" s="527" customFormat="1" ht="15.75">
      <c r="B162" s="838"/>
      <c r="C162" s="841"/>
      <c r="D162" s="859"/>
      <c r="E162" s="856"/>
      <c r="F162" s="569">
        <v>5</v>
      </c>
      <c r="G162" s="570"/>
      <c r="H162" s="599" t="str">
        <f t="shared" si="2"/>
        <v>Belum Diisi</v>
      </c>
      <c r="I162" s="595" t="s">
        <v>26</v>
      </c>
      <c r="J162" s="596" t="str">
        <f>IF($D$158="Y/T","Isi Sasaran",IF($E$158=0,0,IF(I162="Y",1,IF(I162="T",0,"Isi Dulu"))))</f>
        <v>Isi Sasaran</v>
      </c>
      <c r="K162" s="595" t="s">
        <v>26</v>
      </c>
      <c r="L162" s="596" t="str">
        <f>IF($D$158="Y/T","Isi Sasaran",IF($E$158=0,0,IF(K162="Y",1,IF(K162="T",0,"Isi Dulu"))))</f>
        <v>Isi Sasaran</v>
      </c>
      <c r="M162" s="850"/>
      <c r="N162" s="853"/>
      <c r="O162" s="517"/>
      <c r="P162" s="517"/>
      <c r="Q162" s="517"/>
      <c r="R162" s="517"/>
    </row>
    <row r="163" spans="2:18" s="527" customFormat="1" ht="15.75">
      <c r="B163" s="836">
        <v>12</v>
      </c>
      <c r="C163" s="839"/>
      <c r="D163" s="857" t="s">
        <v>26</v>
      </c>
      <c r="E163" s="854" t="str">
        <f>IF(D163="Y",1,IF(D163="T",0,IF(D163="Y/T","Belum diisi","Error")))</f>
        <v>Belum diisi</v>
      </c>
      <c r="F163" s="528">
        <v>1</v>
      </c>
      <c r="G163" s="529"/>
      <c r="H163" s="600" t="str">
        <f t="shared" si="2"/>
        <v>Belum Diisi</v>
      </c>
      <c r="I163" s="590" t="s">
        <v>26</v>
      </c>
      <c r="J163" s="591" t="str">
        <f>IF($D$163="Y/T","Isi Sasaran",IF($E$163=0,0,IF(I163="Y",1,IF(I163="T",0,"Isi Dulu"))))</f>
        <v>Isi Sasaran</v>
      </c>
      <c r="K163" s="590" t="s">
        <v>26</v>
      </c>
      <c r="L163" s="591" t="str">
        <f>IF($D$163="Y/T","Isi Sasaran",IF($E$163=0,0,IF(K163="Y",1,IF(K163="T",0,"Isi Dulu"))))</f>
        <v>Isi Sasaran</v>
      </c>
      <c r="M163" s="848" t="s">
        <v>26</v>
      </c>
      <c r="N163" s="851" t="str">
        <f>IF(M163="Y",1,IF(M163="T",0,IF(M163="Y/T","Belum diisi","Error")))</f>
        <v>Belum diisi</v>
      </c>
      <c r="O163" s="517"/>
      <c r="P163" s="517"/>
      <c r="Q163" s="517"/>
      <c r="R163" s="517"/>
    </row>
    <row r="164" spans="2:18" s="527" customFormat="1" ht="15.75">
      <c r="B164" s="837"/>
      <c r="C164" s="840"/>
      <c r="D164" s="858"/>
      <c r="E164" s="855"/>
      <c r="F164" s="549">
        <v>2</v>
      </c>
      <c r="G164" s="550"/>
      <c r="H164" s="598" t="str">
        <f t="shared" si="2"/>
        <v>Belum Diisi</v>
      </c>
      <c r="I164" s="592" t="s">
        <v>26</v>
      </c>
      <c r="J164" s="593" t="str">
        <f>IF($D$163="Y/T","Isi Sasaran",IF($E$163=0,0,IF(I164="Y",1,IF(I164="T",0,"Isi Dulu"))))</f>
        <v>Isi Sasaran</v>
      </c>
      <c r="K164" s="592" t="s">
        <v>26</v>
      </c>
      <c r="L164" s="593" t="str">
        <f>IF($D$163="Y/T","Isi Sasaran",IF($E$163=0,0,IF(K164="Y",1,IF(K164="T",0,"Isi Dulu"))))</f>
        <v>Isi Sasaran</v>
      </c>
      <c r="M164" s="849"/>
      <c r="N164" s="852"/>
      <c r="O164" s="517"/>
      <c r="P164" s="517"/>
      <c r="Q164" s="517"/>
      <c r="R164" s="517"/>
    </row>
    <row r="165" spans="2:18" s="527" customFormat="1" ht="15.75">
      <c r="B165" s="837"/>
      <c r="C165" s="840"/>
      <c r="D165" s="858"/>
      <c r="E165" s="855"/>
      <c r="F165" s="549">
        <v>3</v>
      </c>
      <c r="G165" s="550"/>
      <c r="H165" s="598" t="str">
        <f t="shared" si="2"/>
        <v>Belum Diisi</v>
      </c>
      <c r="I165" s="592" t="s">
        <v>26</v>
      </c>
      <c r="J165" s="593" t="str">
        <f>IF($D$163="Y/T","Isi Sasaran",IF($E$163=0,0,IF(I165="Y",1,IF(I165="T",0,"Isi Dulu"))))</f>
        <v>Isi Sasaran</v>
      </c>
      <c r="K165" s="592" t="s">
        <v>26</v>
      </c>
      <c r="L165" s="593" t="str">
        <f>IF($D$163="Y/T","Isi Sasaran",IF($E$163=0,0,IF(K165="Y",1,IF(K165="T",0,"Isi Dulu"))))</f>
        <v>Isi Sasaran</v>
      </c>
      <c r="M165" s="849"/>
      <c r="N165" s="852"/>
      <c r="O165" s="517"/>
      <c r="P165" s="517"/>
      <c r="Q165" s="517"/>
      <c r="R165" s="517"/>
    </row>
    <row r="166" spans="2:18" s="527" customFormat="1" ht="15.75">
      <c r="B166" s="837"/>
      <c r="C166" s="840"/>
      <c r="D166" s="858"/>
      <c r="E166" s="855"/>
      <c r="F166" s="549">
        <v>4</v>
      </c>
      <c r="G166" s="550"/>
      <c r="H166" s="598" t="str">
        <f t="shared" si="2"/>
        <v>Belum Diisi</v>
      </c>
      <c r="I166" s="592" t="s">
        <v>26</v>
      </c>
      <c r="J166" s="593" t="str">
        <f>IF($D$163="Y/T","Isi Sasaran",IF($E$163=0,0,IF(I166="Y",1,IF(I166="T",0,"Isi Dulu"))))</f>
        <v>Isi Sasaran</v>
      </c>
      <c r="K166" s="592" t="s">
        <v>26</v>
      </c>
      <c r="L166" s="593" t="str">
        <f>IF($D$163="Y/T","Isi Sasaran",IF($E$163=0,0,IF(K166="Y",1,IF(K166="T",0,"Isi Dulu"))))</f>
        <v>Isi Sasaran</v>
      </c>
      <c r="M166" s="849"/>
      <c r="N166" s="852"/>
      <c r="O166" s="517"/>
      <c r="P166" s="517"/>
      <c r="Q166" s="517"/>
      <c r="R166" s="517"/>
    </row>
    <row r="167" spans="2:18" s="527" customFormat="1" ht="15.75">
      <c r="B167" s="838"/>
      <c r="C167" s="841"/>
      <c r="D167" s="859"/>
      <c r="E167" s="856"/>
      <c r="F167" s="569">
        <v>5</v>
      </c>
      <c r="G167" s="570"/>
      <c r="H167" s="599" t="str">
        <f t="shared" si="2"/>
        <v>Belum Diisi</v>
      </c>
      <c r="I167" s="595" t="s">
        <v>26</v>
      </c>
      <c r="J167" s="596" t="str">
        <f>IF($D$163="Y/T","Isi Sasaran",IF($E$163=0,0,IF(I167="Y",1,IF(I167="T",0,"Isi Dulu"))))</f>
        <v>Isi Sasaran</v>
      </c>
      <c r="K167" s="595" t="s">
        <v>26</v>
      </c>
      <c r="L167" s="596" t="str">
        <f>IF($D$163="Y/T","Isi Sasaran",IF($E$163=0,0,IF(K167="Y",1,IF(K167="T",0,"Isi Dulu"))))</f>
        <v>Isi Sasaran</v>
      </c>
      <c r="M167" s="850"/>
      <c r="N167" s="853"/>
      <c r="O167" s="517"/>
      <c r="P167" s="517"/>
      <c r="Q167" s="517"/>
      <c r="R167" s="517"/>
    </row>
    <row r="168" spans="2:18" s="527" customFormat="1" ht="15.75">
      <c r="B168" s="836">
        <v>13</v>
      </c>
      <c r="C168" s="839"/>
      <c r="D168" s="857" t="s">
        <v>26</v>
      </c>
      <c r="E168" s="854" t="str">
        <f>IF(D168="Y",1,IF(D168="T",0,IF(D168="Y/T","Belum diisi","Error")))</f>
        <v>Belum diisi</v>
      </c>
      <c r="F168" s="528">
        <v>1</v>
      </c>
      <c r="G168" s="529"/>
      <c r="H168" s="600" t="str">
        <f t="shared" si="2"/>
        <v>Belum Diisi</v>
      </c>
      <c r="I168" s="590" t="s">
        <v>26</v>
      </c>
      <c r="J168" s="591" t="str">
        <f>IF($D$168="Y/T","Isi Sasaran",IF($E$168=0,0,IF(I168="Y",1,IF(I168="T",0,"Isi Dulu"))))</f>
        <v>Isi Sasaran</v>
      </c>
      <c r="K168" s="590" t="s">
        <v>26</v>
      </c>
      <c r="L168" s="591" t="str">
        <f>IF($D$168="Y/T","Isi Sasaran",IF($E$168=0,0,IF(K168="Y",1,IF(K168="T",0,"Isi Dulu"))))</f>
        <v>Isi Sasaran</v>
      </c>
      <c r="M168" s="848" t="s">
        <v>26</v>
      </c>
      <c r="N168" s="851" t="str">
        <f>IF(M168="Y",1,IF(M168="T",0,IF(M168="Y/T","Belum diisi","Error")))</f>
        <v>Belum diisi</v>
      </c>
      <c r="O168" s="517"/>
      <c r="P168" s="517"/>
      <c r="Q168" s="517"/>
      <c r="R168" s="517"/>
    </row>
    <row r="169" spans="2:18" s="527" customFormat="1" ht="15.75">
      <c r="B169" s="837"/>
      <c r="C169" s="840"/>
      <c r="D169" s="858"/>
      <c r="E169" s="855"/>
      <c r="F169" s="549">
        <v>2</v>
      </c>
      <c r="G169" s="550"/>
      <c r="H169" s="598" t="str">
        <f t="shared" si="2"/>
        <v>Belum Diisi</v>
      </c>
      <c r="I169" s="592" t="s">
        <v>26</v>
      </c>
      <c r="J169" s="593" t="str">
        <f>IF($D$168="Y/T","Isi Sasaran",IF($E$168=0,0,IF(I169="Y",1,IF(I169="T",0,"Isi Dulu"))))</f>
        <v>Isi Sasaran</v>
      </c>
      <c r="K169" s="592" t="s">
        <v>26</v>
      </c>
      <c r="L169" s="593" t="str">
        <f>IF($D$168="Y/T","Isi Sasaran",IF($E$168=0,0,IF(K169="Y",1,IF(K169="T",0,"Isi Dulu"))))</f>
        <v>Isi Sasaran</v>
      </c>
      <c r="M169" s="849"/>
      <c r="N169" s="852"/>
      <c r="O169" s="517"/>
      <c r="P169" s="517"/>
      <c r="Q169" s="517"/>
      <c r="R169" s="517"/>
    </row>
    <row r="170" spans="2:18" s="527" customFormat="1" ht="15.75">
      <c r="B170" s="837"/>
      <c r="C170" s="840"/>
      <c r="D170" s="858"/>
      <c r="E170" s="855"/>
      <c r="F170" s="549">
        <v>3</v>
      </c>
      <c r="G170" s="550"/>
      <c r="H170" s="598" t="str">
        <f t="shared" si="2"/>
        <v>Belum Diisi</v>
      </c>
      <c r="I170" s="592" t="s">
        <v>26</v>
      </c>
      <c r="J170" s="593" t="str">
        <f>IF($D$168="Y/T","Isi Sasaran",IF($E$168=0,0,IF(I170="Y",1,IF(I170="T",0,"Isi Dulu"))))</f>
        <v>Isi Sasaran</v>
      </c>
      <c r="K170" s="592" t="s">
        <v>26</v>
      </c>
      <c r="L170" s="593" t="str">
        <f>IF($D$168="Y/T","Isi Sasaran",IF($E$168=0,0,IF(K170="Y",1,IF(K170="T",0,"Isi Dulu"))))</f>
        <v>Isi Sasaran</v>
      </c>
      <c r="M170" s="849"/>
      <c r="N170" s="852"/>
      <c r="O170" s="517"/>
      <c r="P170" s="517"/>
      <c r="Q170" s="517"/>
      <c r="R170" s="517"/>
    </row>
    <row r="171" spans="2:18" s="527" customFormat="1" ht="15.75">
      <c r="B171" s="837"/>
      <c r="C171" s="840"/>
      <c r="D171" s="858"/>
      <c r="E171" s="855"/>
      <c r="F171" s="549">
        <v>4</v>
      </c>
      <c r="G171" s="550"/>
      <c r="H171" s="598" t="str">
        <f t="shared" si="2"/>
        <v>Belum Diisi</v>
      </c>
      <c r="I171" s="592" t="s">
        <v>26</v>
      </c>
      <c r="J171" s="593" t="str">
        <f>IF($D$168="Y/T","Isi Sasaran",IF($E$168=0,0,IF(I171="Y",1,IF(I171="T",0,"Isi Dulu"))))</f>
        <v>Isi Sasaran</v>
      </c>
      <c r="K171" s="592" t="s">
        <v>26</v>
      </c>
      <c r="L171" s="593" t="str">
        <f>IF($D$168="Y/T","Isi Sasaran",IF($E$168=0,0,IF(K171="Y",1,IF(K171="T",0,"Isi Dulu"))))</f>
        <v>Isi Sasaran</v>
      </c>
      <c r="M171" s="849"/>
      <c r="N171" s="852"/>
      <c r="O171" s="517"/>
      <c r="P171" s="517"/>
      <c r="Q171" s="517"/>
      <c r="R171" s="517"/>
    </row>
    <row r="172" spans="2:18" s="527" customFormat="1" ht="15.75">
      <c r="B172" s="838"/>
      <c r="C172" s="841"/>
      <c r="D172" s="859"/>
      <c r="E172" s="856"/>
      <c r="F172" s="569">
        <v>5</v>
      </c>
      <c r="G172" s="570"/>
      <c r="H172" s="599" t="str">
        <f t="shared" ref="H172:H207" si="3">IF(OR(J172="Isi Dulu",L172="Isi Dulu",J172="Isi Sasaran",L172="Isi Sasaran"),"Belum Diisi",IF(SUM(J172,L172)=2,1,IF(SUM(J172,L172)=1,0,IF(SUM(J172,L172)=0,0,"Error"))))</f>
        <v>Belum Diisi</v>
      </c>
      <c r="I172" s="595" t="s">
        <v>26</v>
      </c>
      <c r="J172" s="596" t="str">
        <f>IF($D$168="Y/T","Isi Sasaran",IF($E$168=0,0,IF(I172="Y",1,IF(I172="T",0,"Isi Dulu"))))</f>
        <v>Isi Sasaran</v>
      </c>
      <c r="K172" s="595" t="s">
        <v>26</v>
      </c>
      <c r="L172" s="596" t="str">
        <f>IF($D$168="Y/T","Isi Sasaran",IF($E$168=0,0,IF(K172="Y",1,IF(K172="T",0,"Isi Dulu"))))</f>
        <v>Isi Sasaran</v>
      </c>
      <c r="M172" s="850"/>
      <c r="N172" s="853"/>
      <c r="O172" s="517"/>
      <c r="P172" s="517"/>
      <c r="Q172" s="517"/>
      <c r="R172" s="517"/>
    </row>
    <row r="173" spans="2:18" s="527" customFormat="1" ht="15.75">
      <c r="B173" s="836">
        <v>14</v>
      </c>
      <c r="C173" s="839"/>
      <c r="D173" s="857" t="s">
        <v>26</v>
      </c>
      <c r="E173" s="854" t="str">
        <f>IF(D173="Y",1,IF(D173="T",0,IF(D173="Y/T","Belum diisi","Error")))</f>
        <v>Belum diisi</v>
      </c>
      <c r="F173" s="528">
        <v>1</v>
      </c>
      <c r="G173" s="529"/>
      <c r="H173" s="600" t="str">
        <f t="shared" si="3"/>
        <v>Belum Diisi</v>
      </c>
      <c r="I173" s="590" t="s">
        <v>26</v>
      </c>
      <c r="J173" s="591" t="str">
        <f>IF($D$173="Y/T","Isi Sasaran",IF($E$173=0,0,IF(I173="Y",1,IF(I173="T",0,"Isi Dulu"))))</f>
        <v>Isi Sasaran</v>
      </c>
      <c r="K173" s="590" t="s">
        <v>26</v>
      </c>
      <c r="L173" s="591" t="str">
        <f>IF($D$173="Y/T","Isi Sasaran",IF($E$173=0,0,IF(K173="Y",1,IF(K173="T",0,"Isi Dulu"))))</f>
        <v>Isi Sasaran</v>
      </c>
      <c r="M173" s="848" t="s">
        <v>26</v>
      </c>
      <c r="N173" s="851" t="str">
        <f>IF(M173="Y",1,IF(M173="T",0,IF(M173="Y/T","Belum diisi","Error")))</f>
        <v>Belum diisi</v>
      </c>
      <c r="O173" s="517"/>
      <c r="P173" s="517"/>
      <c r="Q173" s="517"/>
      <c r="R173" s="517"/>
    </row>
    <row r="174" spans="2:18" s="527" customFormat="1" ht="15.75">
      <c r="B174" s="837"/>
      <c r="C174" s="840"/>
      <c r="D174" s="858"/>
      <c r="E174" s="855"/>
      <c r="F174" s="549">
        <v>2</v>
      </c>
      <c r="G174" s="550"/>
      <c r="H174" s="598" t="str">
        <f t="shared" si="3"/>
        <v>Belum Diisi</v>
      </c>
      <c r="I174" s="592" t="s">
        <v>26</v>
      </c>
      <c r="J174" s="593" t="str">
        <f>IF($D$173="Y/T","Isi Sasaran",IF($E$173=0,0,IF(I174="Y",1,IF(I174="T",0,"Isi Dulu"))))</f>
        <v>Isi Sasaran</v>
      </c>
      <c r="K174" s="592" t="s">
        <v>26</v>
      </c>
      <c r="L174" s="593" t="str">
        <f>IF($D$173="Y/T","Isi Sasaran",IF($E$173=0,0,IF(K174="Y",1,IF(K174="T",0,"Isi Dulu"))))</f>
        <v>Isi Sasaran</v>
      </c>
      <c r="M174" s="849"/>
      <c r="N174" s="852"/>
      <c r="O174" s="517"/>
      <c r="P174" s="517"/>
      <c r="Q174" s="517"/>
      <c r="R174" s="517"/>
    </row>
    <row r="175" spans="2:18" s="527" customFormat="1" ht="15.75">
      <c r="B175" s="837"/>
      <c r="C175" s="840"/>
      <c r="D175" s="858"/>
      <c r="E175" s="855"/>
      <c r="F175" s="549">
        <v>3</v>
      </c>
      <c r="G175" s="550"/>
      <c r="H175" s="598" t="str">
        <f t="shared" si="3"/>
        <v>Belum Diisi</v>
      </c>
      <c r="I175" s="592" t="s">
        <v>26</v>
      </c>
      <c r="J175" s="593" t="str">
        <f>IF($D$173="Y/T","Isi Sasaran",IF($E$173=0,0,IF(I175="Y",1,IF(I175="T",0,"Isi Dulu"))))</f>
        <v>Isi Sasaran</v>
      </c>
      <c r="K175" s="592" t="s">
        <v>26</v>
      </c>
      <c r="L175" s="593" t="str">
        <f>IF($D$173="Y/T","Isi Sasaran",IF($E$173=0,0,IF(K175="Y",1,IF(K175="T",0,"Isi Dulu"))))</f>
        <v>Isi Sasaran</v>
      </c>
      <c r="M175" s="849"/>
      <c r="N175" s="852"/>
      <c r="O175" s="517"/>
      <c r="P175" s="517"/>
      <c r="Q175" s="517"/>
      <c r="R175" s="517"/>
    </row>
    <row r="176" spans="2:18" s="527" customFormat="1" ht="15.75">
      <c r="B176" s="837"/>
      <c r="C176" s="840"/>
      <c r="D176" s="858"/>
      <c r="E176" s="855"/>
      <c r="F176" s="549">
        <v>4</v>
      </c>
      <c r="G176" s="550"/>
      <c r="H176" s="598" t="str">
        <f t="shared" si="3"/>
        <v>Belum Diisi</v>
      </c>
      <c r="I176" s="592" t="s">
        <v>26</v>
      </c>
      <c r="J176" s="593" t="str">
        <f>IF($D$173="Y/T","Isi Sasaran",IF($E$173=0,0,IF(I176="Y",1,IF(I176="T",0,"Isi Dulu"))))</f>
        <v>Isi Sasaran</v>
      </c>
      <c r="K176" s="592" t="s">
        <v>26</v>
      </c>
      <c r="L176" s="593" t="str">
        <f>IF($D$173="Y/T","Isi Sasaran",IF($E$173=0,0,IF(K176="Y",1,IF(K176="T",0,"Isi Dulu"))))</f>
        <v>Isi Sasaran</v>
      </c>
      <c r="M176" s="849"/>
      <c r="N176" s="852"/>
      <c r="O176" s="517"/>
      <c r="P176" s="517"/>
      <c r="Q176" s="517"/>
      <c r="R176" s="517"/>
    </row>
    <row r="177" spans="2:18" s="527" customFormat="1" ht="15.75">
      <c r="B177" s="838"/>
      <c r="C177" s="841"/>
      <c r="D177" s="859"/>
      <c r="E177" s="856"/>
      <c r="F177" s="569">
        <v>5</v>
      </c>
      <c r="G177" s="570"/>
      <c r="H177" s="599" t="str">
        <f t="shared" si="3"/>
        <v>Belum Diisi</v>
      </c>
      <c r="I177" s="595" t="s">
        <v>26</v>
      </c>
      <c r="J177" s="596" t="str">
        <f>IF($D$173="Y/T","Isi Sasaran",IF($E$173=0,0,IF(I177="Y",1,IF(I177="T",0,"Isi Dulu"))))</f>
        <v>Isi Sasaran</v>
      </c>
      <c r="K177" s="595" t="s">
        <v>26</v>
      </c>
      <c r="L177" s="596" t="str">
        <f>IF($D$173="Y/T","Isi Sasaran",IF($E$173=0,0,IF(K177="Y",1,IF(K177="T",0,"Isi Dulu"))))</f>
        <v>Isi Sasaran</v>
      </c>
      <c r="M177" s="850"/>
      <c r="N177" s="853"/>
      <c r="O177" s="517"/>
      <c r="P177" s="517"/>
      <c r="Q177" s="517"/>
      <c r="R177" s="517"/>
    </row>
    <row r="178" spans="2:18" s="527" customFormat="1" ht="15.75">
      <c r="B178" s="836">
        <v>15</v>
      </c>
      <c r="C178" s="839"/>
      <c r="D178" s="857" t="s">
        <v>26</v>
      </c>
      <c r="E178" s="854" t="str">
        <f>IF(D178="Y",1,IF(D178="T",0,IF(D178="Y/T","Belum diisi","Error")))</f>
        <v>Belum diisi</v>
      </c>
      <c r="F178" s="528">
        <v>1</v>
      </c>
      <c r="G178" s="529"/>
      <c r="H178" s="600" t="str">
        <f t="shared" si="3"/>
        <v>Belum Diisi</v>
      </c>
      <c r="I178" s="590" t="s">
        <v>26</v>
      </c>
      <c r="J178" s="591" t="str">
        <f>IF($D$178="Y/T","Isi Sasaran",IF($E$178=0,0,IF(I178="Y",1,IF(I178="T",0,"Isi Dulu"))))</f>
        <v>Isi Sasaran</v>
      </c>
      <c r="K178" s="590" t="s">
        <v>26</v>
      </c>
      <c r="L178" s="591" t="str">
        <f>IF($D$178="Y/T","Isi Sasaran",IF($E$178=0,0,IF(K178="Y",1,IF(K178="T",0,"Isi Dulu"))))</f>
        <v>Isi Sasaran</v>
      </c>
      <c r="M178" s="848" t="s">
        <v>26</v>
      </c>
      <c r="N178" s="851" t="str">
        <f>IF(M178="Y",1,IF(M178="T",0,IF(M178="Y/T","Belum diisi","Error")))</f>
        <v>Belum diisi</v>
      </c>
      <c r="O178" s="517"/>
      <c r="P178" s="517"/>
      <c r="Q178" s="517"/>
      <c r="R178" s="517"/>
    </row>
    <row r="179" spans="2:18" s="527" customFormat="1" ht="15.75">
      <c r="B179" s="837"/>
      <c r="C179" s="840"/>
      <c r="D179" s="858"/>
      <c r="E179" s="855"/>
      <c r="F179" s="549">
        <v>2</v>
      </c>
      <c r="G179" s="550"/>
      <c r="H179" s="598" t="str">
        <f t="shared" si="3"/>
        <v>Belum Diisi</v>
      </c>
      <c r="I179" s="592" t="s">
        <v>26</v>
      </c>
      <c r="J179" s="593" t="str">
        <f>IF($D$178="Y/T","Isi Sasaran",IF($E$178=0,0,IF(I179="Y",1,IF(I179="T",0,"Isi Dulu"))))</f>
        <v>Isi Sasaran</v>
      </c>
      <c r="K179" s="592" t="s">
        <v>26</v>
      </c>
      <c r="L179" s="593" t="str">
        <f>IF($D$178="Y/T","Isi Sasaran",IF($E$178=0,0,IF(K179="Y",1,IF(K179="T",0,"Isi Dulu"))))</f>
        <v>Isi Sasaran</v>
      </c>
      <c r="M179" s="849"/>
      <c r="N179" s="852"/>
      <c r="O179" s="517"/>
      <c r="P179" s="517"/>
      <c r="Q179" s="517"/>
      <c r="R179" s="517"/>
    </row>
    <row r="180" spans="2:18" s="527" customFormat="1" ht="15.75">
      <c r="B180" s="837"/>
      <c r="C180" s="840"/>
      <c r="D180" s="858"/>
      <c r="E180" s="855"/>
      <c r="F180" s="549">
        <v>3</v>
      </c>
      <c r="G180" s="550"/>
      <c r="H180" s="598" t="str">
        <f t="shared" si="3"/>
        <v>Belum Diisi</v>
      </c>
      <c r="I180" s="592" t="s">
        <v>26</v>
      </c>
      <c r="J180" s="593" t="str">
        <f>IF($D$178="Y/T","Isi Sasaran",IF($E$178=0,0,IF(I180="Y",1,IF(I180="T",0,"Isi Dulu"))))</f>
        <v>Isi Sasaran</v>
      </c>
      <c r="K180" s="592" t="s">
        <v>26</v>
      </c>
      <c r="L180" s="593" t="str">
        <f>IF($D$178="Y/T","Isi Sasaran",IF($E$178=0,0,IF(K180="Y",1,IF(K180="T",0,"Isi Dulu"))))</f>
        <v>Isi Sasaran</v>
      </c>
      <c r="M180" s="849"/>
      <c r="N180" s="852"/>
      <c r="O180" s="517"/>
      <c r="P180" s="517"/>
      <c r="Q180" s="517"/>
      <c r="R180" s="517"/>
    </row>
    <row r="181" spans="2:18" s="527" customFormat="1" ht="15.75">
      <c r="B181" s="837"/>
      <c r="C181" s="840"/>
      <c r="D181" s="858"/>
      <c r="E181" s="855"/>
      <c r="F181" s="549">
        <v>4</v>
      </c>
      <c r="G181" s="550"/>
      <c r="H181" s="598" t="str">
        <f t="shared" si="3"/>
        <v>Belum Diisi</v>
      </c>
      <c r="I181" s="592" t="s">
        <v>26</v>
      </c>
      <c r="J181" s="593" t="str">
        <f>IF($D$178="Y/T","Isi Sasaran",IF($E$178=0,0,IF(I181="Y",1,IF(I181="T",0,"Isi Dulu"))))</f>
        <v>Isi Sasaran</v>
      </c>
      <c r="K181" s="592" t="s">
        <v>26</v>
      </c>
      <c r="L181" s="593" t="str">
        <f>IF($D$178="Y/T","Isi Sasaran",IF($E$178=0,0,IF(K181="Y",1,IF(K181="T",0,"Isi Dulu"))))</f>
        <v>Isi Sasaran</v>
      </c>
      <c r="M181" s="849"/>
      <c r="N181" s="852"/>
      <c r="O181" s="517"/>
      <c r="P181" s="517"/>
      <c r="Q181" s="517"/>
      <c r="R181" s="517"/>
    </row>
    <row r="182" spans="2:18" s="527" customFormat="1" ht="15.75">
      <c r="B182" s="838"/>
      <c r="C182" s="841"/>
      <c r="D182" s="859"/>
      <c r="E182" s="856"/>
      <c r="F182" s="569">
        <v>5</v>
      </c>
      <c r="G182" s="570"/>
      <c r="H182" s="599" t="str">
        <f t="shared" si="3"/>
        <v>Belum Diisi</v>
      </c>
      <c r="I182" s="595" t="s">
        <v>26</v>
      </c>
      <c r="J182" s="596" t="str">
        <f>IF($D$178="Y/T","Isi Sasaran",IF($E$178=0,0,IF(I182="Y",1,IF(I182="T",0,"Isi Dulu"))))</f>
        <v>Isi Sasaran</v>
      </c>
      <c r="K182" s="595" t="s">
        <v>26</v>
      </c>
      <c r="L182" s="596" t="str">
        <f>IF($D$178="Y/T","Isi Sasaran",IF($E$178=0,0,IF(K182="Y",1,IF(K182="T",0,"Isi Dulu"))))</f>
        <v>Isi Sasaran</v>
      </c>
      <c r="M182" s="850"/>
      <c r="N182" s="853"/>
      <c r="O182" s="517"/>
      <c r="P182" s="517"/>
      <c r="Q182" s="517"/>
      <c r="R182" s="517"/>
    </row>
    <row r="183" spans="2:18" s="527" customFormat="1" ht="15.75">
      <c r="B183" s="836">
        <v>16</v>
      </c>
      <c r="C183" s="839"/>
      <c r="D183" s="857" t="s">
        <v>26</v>
      </c>
      <c r="E183" s="854" t="str">
        <f>IF(D183="Y",1,IF(D183="T",0,IF(D183="Y/T","Belum diisi","Error")))</f>
        <v>Belum diisi</v>
      </c>
      <c r="F183" s="528">
        <v>1</v>
      </c>
      <c r="G183" s="529"/>
      <c r="H183" s="600" t="str">
        <f t="shared" si="3"/>
        <v>Belum Diisi</v>
      </c>
      <c r="I183" s="590" t="s">
        <v>26</v>
      </c>
      <c r="J183" s="591" t="str">
        <f>IF($D$183="Y/T","Isi Sasaran",IF($E$183=0,0,IF(I183="Y",1,IF(I183="T",0,"Isi Dulu"))))</f>
        <v>Isi Sasaran</v>
      </c>
      <c r="K183" s="590" t="s">
        <v>26</v>
      </c>
      <c r="L183" s="591" t="str">
        <f>IF($D$183="Y/T","Isi Sasaran",IF($E$183=0,0,IF(K183="Y",1,IF(K183="T",0,"Isi Dulu"))))</f>
        <v>Isi Sasaran</v>
      </c>
      <c r="M183" s="848" t="s">
        <v>26</v>
      </c>
      <c r="N183" s="851" t="str">
        <f>IF(M183="Y",1,IF(M183="T",0,IF(M183="Y/T","Belum diisi","Error")))</f>
        <v>Belum diisi</v>
      </c>
      <c r="O183" s="517"/>
      <c r="P183" s="517"/>
      <c r="Q183" s="517"/>
      <c r="R183" s="517"/>
    </row>
    <row r="184" spans="2:18" s="527" customFormat="1" ht="15.75">
      <c r="B184" s="837"/>
      <c r="C184" s="840"/>
      <c r="D184" s="858"/>
      <c r="E184" s="855"/>
      <c r="F184" s="549">
        <v>2</v>
      </c>
      <c r="G184" s="550"/>
      <c r="H184" s="598" t="str">
        <f t="shared" si="3"/>
        <v>Belum Diisi</v>
      </c>
      <c r="I184" s="592" t="s">
        <v>26</v>
      </c>
      <c r="J184" s="593" t="str">
        <f>IF($D$183="Y/T","Isi Sasaran",IF($E$183=0,0,IF(I184="Y",1,IF(I184="T",0,"Isi Dulu"))))</f>
        <v>Isi Sasaran</v>
      </c>
      <c r="K184" s="592" t="s">
        <v>26</v>
      </c>
      <c r="L184" s="593" t="str">
        <f>IF($D$183="Y/T","Isi Sasaran",IF($E$183=0,0,IF(K184="Y",1,IF(K184="T",0,"Isi Dulu"))))</f>
        <v>Isi Sasaran</v>
      </c>
      <c r="M184" s="849"/>
      <c r="N184" s="852"/>
      <c r="O184" s="517"/>
      <c r="P184" s="517"/>
      <c r="Q184" s="517"/>
      <c r="R184" s="517"/>
    </row>
    <row r="185" spans="2:18" s="527" customFormat="1" ht="15.75">
      <c r="B185" s="837"/>
      <c r="C185" s="840"/>
      <c r="D185" s="858"/>
      <c r="E185" s="855"/>
      <c r="F185" s="549">
        <v>3</v>
      </c>
      <c r="G185" s="550"/>
      <c r="H185" s="598" t="str">
        <f t="shared" si="3"/>
        <v>Belum Diisi</v>
      </c>
      <c r="I185" s="592" t="s">
        <v>26</v>
      </c>
      <c r="J185" s="593" t="str">
        <f>IF($D$183="Y/T","Isi Sasaran",IF($E$183=0,0,IF(I185="Y",1,IF(I185="T",0,"Isi Dulu"))))</f>
        <v>Isi Sasaran</v>
      </c>
      <c r="K185" s="592" t="s">
        <v>26</v>
      </c>
      <c r="L185" s="593" t="str">
        <f>IF($D$183="Y/T","Isi Sasaran",IF($E$183=0,0,IF(K185="Y",1,IF(K185="T",0,"Isi Dulu"))))</f>
        <v>Isi Sasaran</v>
      </c>
      <c r="M185" s="849"/>
      <c r="N185" s="852"/>
      <c r="O185" s="517"/>
      <c r="P185" s="517"/>
      <c r="Q185" s="517"/>
      <c r="R185" s="517"/>
    </row>
    <row r="186" spans="2:18" s="527" customFormat="1" ht="15.75">
      <c r="B186" s="837"/>
      <c r="C186" s="840"/>
      <c r="D186" s="858"/>
      <c r="E186" s="855"/>
      <c r="F186" s="549">
        <v>4</v>
      </c>
      <c r="G186" s="550"/>
      <c r="H186" s="598" t="str">
        <f t="shared" si="3"/>
        <v>Belum Diisi</v>
      </c>
      <c r="I186" s="592" t="s">
        <v>26</v>
      </c>
      <c r="J186" s="593" t="str">
        <f>IF($D$183="Y/T","Isi Sasaran",IF($E$183=0,0,IF(I186="Y",1,IF(I186="T",0,"Isi Dulu"))))</f>
        <v>Isi Sasaran</v>
      </c>
      <c r="K186" s="592" t="s">
        <v>26</v>
      </c>
      <c r="L186" s="593" t="str">
        <f>IF($D$183="Y/T","Isi Sasaran",IF($E$183=0,0,IF(K186="Y",1,IF(K186="T",0,"Isi Dulu"))))</f>
        <v>Isi Sasaran</v>
      </c>
      <c r="M186" s="849"/>
      <c r="N186" s="852"/>
      <c r="O186" s="517"/>
      <c r="P186" s="517"/>
      <c r="Q186" s="517"/>
      <c r="R186" s="517"/>
    </row>
    <row r="187" spans="2:18" s="527" customFormat="1" ht="15.75">
      <c r="B187" s="838"/>
      <c r="C187" s="841"/>
      <c r="D187" s="859"/>
      <c r="E187" s="856"/>
      <c r="F187" s="569">
        <v>5</v>
      </c>
      <c r="G187" s="570"/>
      <c r="H187" s="599" t="str">
        <f t="shared" si="3"/>
        <v>Belum Diisi</v>
      </c>
      <c r="I187" s="595" t="s">
        <v>26</v>
      </c>
      <c r="J187" s="596" t="str">
        <f>IF($D$183="Y/T","Isi Sasaran",IF($E$183=0,0,IF(I187="Y",1,IF(I187="T",0,"Isi Dulu"))))</f>
        <v>Isi Sasaran</v>
      </c>
      <c r="K187" s="595" t="s">
        <v>26</v>
      </c>
      <c r="L187" s="596" t="str">
        <f>IF($D$183="Y/T","Isi Sasaran",IF($E$183=0,0,IF(K187="Y",1,IF(K187="T",0,"Isi Dulu"))))</f>
        <v>Isi Sasaran</v>
      </c>
      <c r="M187" s="850"/>
      <c r="N187" s="853"/>
      <c r="O187" s="517"/>
      <c r="P187" s="517"/>
      <c r="Q187" s="517"/>
      <c r="R187" s="517"/>
    </row>
    <row r="188" spans="2:18" s="527" customFormat="1" ht="15.75">
      <c r="B188" s="836">
        <v>17</v>
      </c>
      <c r="C188" s="839"/>
      <c r="D188" s="857" t="s">
        <v>26</v>
      </c>
      <c r="E188" s="854" t="str">
        <f>IF(D188="Y",1,IF(D188="T",0,IF(D188="Y/T","Belum diisi","Error")))</f>
        <v>Belum diisi</v>
      </c>
      <c r="F188" s="528">
        <v>1</v>
      </c>
      <c r="G188" s="529"/>
      <c r="H188" s="600" t="str">
        <f t="shared" si="3"/>
        <v>Belum Diisi</v>
      </c>
      <c r="I188" s="590" t="s">
        <v>26</v>
      </c>
      <c r="J188" s="591" t="str">
        <f>IF($D$188="Y/T","Isi Sasaran",IF($E$188=0,0,IF(I188="Y",1,IF(I188="T",0,"Isi Dulu"))))</f>
        <v>Isi Sasaran</v>
      </c>
      <c r="K188" s="590" t="s">
        <v>26</v>
      </c>
      <c r="L188" s="591" t="str">
        <f>IF($D$188="Y/T","Isi Sasaran",IF($E$188=0,0,IF(K188="Y",1,IF(K188="T",0,"Isi Dulu"))))</f>
        <v>Isi Sasaran</v>
      </c>
      <c r="M188" s="848" t="s">
        <v>26</v>
      </c>
      <c r="N188" s="851" t="str">
        <f>IF(M188="Y",1,IF(M188="T",0,IF(M188="Y/T","Belum diisi","Error")))</f>
        <v>Belum diisi</v>
      </c>
      <c r="O188" s="517"/>
      <c r="P188" s="517"/>
      <c r="Q188" s="517"/>
      <c r="R188" s="517"/>
    </row>
    <row r="189" spans="2:18" s="527" customFormat="1" ht="15.75">
      <c r="B189" s="837"/>
      <c r="C189" s="840"/>
      <c r="D189" s="858"/>
      <c r="E189" s="855"/>
      <c r="F189" s="549">
        <v>2</v>
      </c>
      <c r="G189" s="550"/>
      <c r="H189" s="598" t="str">
        <f t="shared" si="3"/>
        <v>Belum Diisi</v>
      </c>
      <c r="I189" s="592" t="s">
        <v>26</v>
      </c>
      <c r="J189" s="593" t="str">
        <f>IF($D$188="Y/T","Isi Sasaran",IF($E$188=0,0,IF(I189="Y",1,IF(I189="T",0,"Isi Dulu"))))</f>
        <v>Isi Sasaran</v>
      </c>
      <c r="K189" s="592" t="s">
        <v>26</v>
      </c>
      <c r="L189" s="593" t="str">
        <f>IF($D$188="Y/T","Isi Sasaran",IF($E$188=0,0,IF(K189="Y",1,IF(K189="T",0,"Isi Dulu"))))</f>
        <v>Isi Sasaran</v>
      </c>
      <c r="M189" s="849"/>
      <c r="N189" s="852"/>
      <c r="O189" s="517"/>
      <c r="P189" s="517"/>
      <c r="Q189" s="517"/>
      <c r="R189" s="517"/>
    </row>
    <row r="190" spans="2:18" s="527" customFormat="1" ht="15.75">
      <c r="B190" s="837"/>
      <c r="C190" s="840"/>
      <c r="D190" s="858"/>
      <c r="E190" s="855"/>
      <c r="F190" s="549">
        <v>3</v>
      </c>
      <c r="G190" s="550"/>
      <c r="H190" s="598" t="str">
        <f t="shared" si="3"/>
        <v>Belum Diisi</v>
      </c>
      <c r="I190" s="592" t="s">
        <v>26</v>
      </c>
      <c r="J190" s="593" t="str">
        <f>IF($D$188="Y/T","Isi Sasaran",IF($E$188=0,0,IF(I190="Y",1,IF(I190="T",0,"Isi Dulu"))))</f>
        <v>Isi Sasaran</v>
      </c>
      <c r="K190" s="592" t="s">
        <v>26</v>
      </c>
      <c r="L190" s="593" t="str">
        <f>IF($D$188="Y/T","Isi Sasaran",IF($E$188=0,0,IF(K190="Y",1,IF(K190="T",0,"Isi Dulu"))))</f>
        <v>Isi Sasaran</v>
      </c>
      <c r="M190" s="849"/>
      <c r="N190" s="852"/>
      <c r="O190" s="517"/>
      <c r="P190" s="517"/>
      <c r="Q190" s="517"/>
      <c r="R190" s="517"/>
    </row>
    <row r="191" spans="2:18" s="527" customFormat="1" ht="15.75">
      <c r="B191" s="837"/>
      <c r="C191" s="840"/>
      <c r="D191" s="858"/>
      <c r="E191" s="855"/>
      <c r="F191" s="549">
        <v>4</v>
      </c>
      <c r="G191" s="550"/>
      <c r="H191" s="598" t="str">
        <f t="shared" si="3"/>
        <v>Belum Diisi</v>
      </c>
      <c r="I191" s="592" t="s">
        <v>26</v>
      </c>
      <c r="J191" s="593" t="str">
        <f>IF($D$188="Y/T","Isi Sasaran",IF($E$188=0,0,IF(I191="Y",1,IF(I191="T",0,"Isi Dulu"))))</f>
        <v>Isi Sasaran</v>
      </c>
      <c r="K191" s="592" t="s">
        <v>26</v>
      </c>
      <c r="L191" s="593" t="str">
        <f>IF($D$188="Y/T","Isi Sasaran",IF($E$188=0,0,IF(K191="Y",1,IF(K191="T",0,"Isi Dulu"))))</f>
        <v>Isi Sasaran</v>
      </c>
      <c r="M191" s="849"/>
      <c r="N191" s="852"/>
      <c r="O191" s="517"/>
      <c r="P191" s="517"/>
      <c r="Q191" s="517"/>
      <c r="R191" s="517"/>
    </row>
    <row r="192" spans="2:18" s="527" customFormat="1" ht="15.75">
      <c r="B192" s="838"/>
      <c r="C192" s="841"/>
      <c r="D192" s="859"/>
      <c r="E192" s="856"/>
      <c r="F192" s="569">
        <v>5</v>
      </c>
      <c r="G192" s="570"/>
      <c r="H192" s="599" t="str">
        <f t="shared" si="3"/>
        <v>Belum Diisi</v>
      </c>
      <c r="I192" s="595" t="s">
        <v>26</v>
      </c>
      <c r="J192" s="596" t="str">
        <f>IF($D$188="Y/T","Isi Sasaran",IF($E$188=0,0,IF(I192="Y",1,IF(I192="T",0,"Isi Dulu"))))</f>
        <v>Isi Sasaran</v>
      </c>
      <c r="K192" s="595" t="s">
        <v>26</v>
      </c>
      <c r="L192" s="596" t="str">
        <f>IF($D$188="Y/T","Isi Sasaran",IF($E$188=0,0,IF(K192="Y",1,IF(K192="T",0,"Isi Dulu"))))</f>
        <v>Isi Sasaran</v>
      </c>
      <c r="M192" s="850"/>
      <c r="N192" s="853"/>
      <c r="O192" s="517"/>
      <c r="P192" s="517"/>
      <c r="Q192" s="517"/>
      <c r="R192" s="517"/>
    </row>
    <row r="193" spans="2:18" s="527" customFormat="1" ht="15.75">
      <c r="B193" s="836">
        <v>18</v>
      </c>
      <c r="C193" s="839"/>
      <c r="D193" s="857" t="s">
        <v>26</v>
      </c>
      <c r="E193" s="854" t="str">
        <f>IF(D193="Y",1,IF(D193="T",0,IF(D193="Y/T","Belum diisi","Error")))</f>
        <v>Belum diisi</v>
      </c>
      <c r="F193" s="528">
        <v>1</v>
      </c>
      <c r="G193" s="529"/>
      <c r="H193" s="600" t="str">
        <f t="shared" si="3"/>
        <v>Belum Diisi</v>
      </c>
      <c r="I193" s="590" t="s">
        <v>26</v>
      </c>
      <c r="J193" s="591" t="str">
        <f>IF($D$193="Y/T","Isi Sasaran",IF($E$193=0,0,IF(I193="Y",1,IF(I193="T",0,"Isi Dulu"))))</f>
        <v>Isi Sasaran</v>
      </c>
      <c r="K193" s="590" t="s">
        <v>26</v>
      </c>
      <c r="L193" s="591" t="str">
        <f>IF($D$193="Y/T","Isi Sasaran",IF($E$193=0,0,IF(K193="Y",1,IF(K193="T",0,"Isi Dulu"))))</f>
        <v>Isi Sasaran</v>
      </c>
      <c r="M193" s="848" t="s">
        <v>26</v>
      </c>
      <c r="N193" s="851" t="str">
        <f>IF(M193="Y",1,IF(M193="T",0,IF(M193="Y/T","Belum diisi","Error")))</f>
        <v>Belum diisi</v>
      </c>
      <c r="O193" s="517"/>
      <c r="P193" s="517"/>
      <c r="Q193" s="517"/>
      <c r="R193" s="517"/>
    </row>
    <row r="194" spans="2:18" s="527" customFormat="1" ht="15.75">
      <c r="B194" s="837"/>
      <c r="C194" s="840"/>
      <c r="D194" s="858"/>
      <c r="E194" s="855"/>
      <c r="F194" s="549">
        <v>2</v>
      </c>
      <c r="G194" s="550"/>
      <c r="H194" s="598" t="str">
        <f t="shared" si="3"/>
        <v>Belum Diisi</v>
      </c>
      <c r="I194" s="592" t="s">
        <v>26</v>
      </c>
      <c r="J194" s="593" t="str">
        <f>IF($D$193="Y/T","Isi Sasaran",IF($E$193=0,0,IF(I194="Y",1,IF(I194="T",0,"Isi Dulu"))))</f>
        <v>Isi Sasaran</v>
      </c>
      <c r="K194" s="592" t="s">
        <v>26</v>
      </c>
      <c r="L194" s="593" t="str">
        <f>IF($D$193="Y/T","Isi Sasaran",IF($E$193=0,0,IF(K194="Y",1,IF(K194="T",0,"Isi Dulu"))))</f>
        <v>Isi Sasaran</v>
      </c>
      <c r="M194" s="849"/>
      <c r="N194" s="852"/>
      <c r="O194" s="517"/>
      <c r="P194" s="517"/>
      <c r="Q194" s="517"/>
      <c r="R194" s="517"/>
    </row>
    <row r="195" spans="2:18" s="527" customFormat="1" ht="15.75">
      <c r="B195" s="837"/>
      <c r="C195" s="840"/>
      <c r="D195" s="858"/>
      <c r="E195" s="855"/>
      <c r="F195" s="549">
        <v>3</v>
      </c>
      <c r="G195" s="550"/>
      <c r="H195" s="598" t="str">
        <f t="shared" si="3"/>
        <v>Belum Diisi</v>
      </c>
      <c r="I195" s="592" t="s">
        <v>26</v>
      </c>
      <c r="J195" s="593" t="str">
        <f>IF($D$193="Y/T","Isi Sasaran",IF($E$193=0,0,IF(I195="Y",1,IF(I195="T",0,"Isi Dulu"))))</f>
        <v>Isi Sasaran</v>
      </c>
      <c r="K195" s="592" t="s">
        <v>26</v>
      </c>
      <c r="L195" s="593" t="str">
        <f>IF($D$193="Y/T","Isi Sasaran",IF($E$193=0,0,IF(K195="Y",1,IF(K195="T",0,"Isi Dulu"))))</f>
        <v>Isi Sasaran</v>
      </c>
      <c r="M195" s="849"/>
      <c r="N195" s="852"/>
      <c r="O195" s="517"/>
      <c r="P195" s="517"/>
      <c r="Q195" s="517"/>
      <c r="R195" s="517"/>
    </row>
    <row r="196" spans="2:18" s="527" customFormat="1" ht="15.75">
      <c r="B196" s="837"/>
      <c r="C196" s="840"/>
      <c r="D196" s="858"/>
      <c r="E196" s="855"/>
      <c r="F196" s="549">
        <v>4</v>
      </c>
      <c r="G196" s="550"/>
      <c r="H196" s="598" t="str">
        <f t="shared" si="3"/>
        <v>Belum Diisi</v>
      </c>
      <c r="I196" s="592" t="s">
        <v>26</v>
      </c>
      <c r="J196" s="593" t="str">
        <f>IF($D$193="Y/T","Isi Sasaran",IF($E$193=0,0,IF(I196="Y",1,IF(I196="T",0,"Isi Dulu"))))</f>
        <v>Isi Sasaran</v>
      </c>
      <c r="K196" s="592" t="s">
        <v>26</v>
      </c>
      <c r="L196" s="593" t="str">
        <f>IF($D$193="Y/T","Isi Sasaran",IF($E$193=0,0,IF(K196="Y",1,IF(K196="T",0,"Isi Dulu"))))</f>
        <v>Isi Sasaran</v>
      </c>
      <c r="M196" s="849"/>
      <c r="N196" s="852"/>
      <c r="O196" s="517"/>
      <c r="P196" s="517"/>
      <c r="Q196" s="517"/>
      <c r="R196" s="517"/>
    </row>
    <row r="197" spans="2:18" s="527" customFormat="1" ht="15.75">
      <c r="B197" s="838"/>
      <c r="C197" s="841"/>
      <c r="D197" s="859"/>
      <c r="E197" s="856"/>
      <c r="F197" s="569">
        <v>5</v>
      </c>
      <c r="G197" s="570"/>
      <c r="H197" s="599" t="str">
        <f t="shared" si="3"/>
        <v>Belum Diisi</v>
      </c>
      <c r="I197" s="595" t="s">
        <v>26</v>
      </c>
      <c r="J197" s="596" t="str">
        <f>IF($D$193="Y/T","Isi Sasaran",IF($E$193=0,0,IF(I197="Y",1,IF(I197="T",0,"Isi Dulu"))))</f>
        <v>Isi Sasaran</v>
      </c>
      <c r="K197" s="595" t="s">
        <v>26</v>
      </c>
      <c r="L197" s="596" t="str">
        <f>IF($D$193="Y/T","Isi Sasaran",IF($E$193=0,0,IF(K197="Y",1,IF(K197="T",0,"Isi Dulu"))))</f>
        <v>Isi Sasaran</v>
      </c>
      <c r="M197" s="850"/>
      <c r="N197" s="853"/>
      <c r="O197" s="517"/>
      <c r="P197" s="517"/>
      <c r="Q197" s="517"/>
      <c r="R197" s="517"/>
    </row>
    <row r="198" spans="2:18" s="527" customFormat="1" ht="15.75">
      <c r="B198" s="836">
        <v>19</v>
      </c>
      <c r="C198" s="839"/>
      <c r="D198" s="857" t="s">
        <v>26</v>
      </c>
      <c r="E198" s="854" t="str">
        <f>IF(D198="Y",1,IF(D198="T",0,IF(D198="Y/T","Belum diisi","Error")))</f>
        <v>Belum diisi</v>
      </c>
      <c r="F198" s="528">
        <v>1</v>
      </c>
      <c r="G198" s="529"/>
      <c r="H198" s="600" t="str">
        <f t="shared" si="3"/>
        <v>Belum Diisi</v>
      </c>
      <c r="I198" s="590" t="s">
        <v>26</v>
      </c>
      <c r="J198" s="591" t="str">
        <f>IF($D$198="Y/T","Isi Sasaran",IF($E$198=0,0,IF(I198="Y",1,IF(I198="T",0,"Isi Dulu"))))</f>
        <v>Isi Sasaran</v>
      </c>
      <c r="K198" s="590" t="s">
        <v>26</v>
      </c>
      <c r="L198" s="591" t="str">
        <f>IF($D$198="Y/T","Isi Sasaran",IF($E$198=0,0,IF(K198="Y",1,IF(K198="T",0,"Isi Dulu"))))</f>
        <v>Isi Sasaran</v>
      </c>
      <c r="M198" s="848" t="s">
        <v>26</v>
      </c>
      <c r="N198" s="851" t="str">
        <f>IF(M198="Y",1,IF(M198="T",0,IF(M198="Y/T","Belum diisi","Error")))</f>
        <v>Belum diisi</v>
      </c>
      <c r="O198" s="517"/>
      <c r="P198" s="517"/>
      <c r="Q198" s="517"/>
      <c r="R198" s="517"/>
    </row>
    <row r="199" spans="2:18" s="527" customFormat="1" ht="15.75">
      <c r="B199" s="837"/>
      <c r="C199" s="840"/>
      <c r="D199" s="858"/>
      <c r="E199" s="855"/>
      <c r="F199" s="549">
        <v>2</v>
      </c>
      <c r="G199" s="550"/>
      <c r="H199" s="598" t="str">
        <f t="shared" si="3"/>
        <v>Belum Diisi</v>
      </c>
      <c r="I199" s="592" t="s">
        <v>26</v>
      </c>
      <c r="J199" s="593" t="str">
        <f>IF($D$198="Y/T","Isi Sasaran",IF($E$198=0,0,IF(I199="Y",1,IF(I199="T",0,"Isi Dulu"))))</f>
        <v>Isi Sasaran</v>
      </c>
      <c r="K199" s="592" t="s">
        <v>26</v>
      </c>
      <c r="L199" s="593" t="str">
        <f>IF($D$198="Y/T","Isi Sasaran",IF($E$198=0,0,IF(K199="Y",1,IF(K199="T",0,"Isi Dulu"))))</f>
        <v>Isi Sasaran</v>
      </c>
      <c r="M199" s="849"/>
      <c r="N199" s="852"/>
      <c r="O199" s="517"/>
      <c r="P199" s="517"/>
      <c r="Q199" s="517"/>
      <c r="R199" s="517"/>
    </row>
    <row r="200" spans="2:18" s="527" customFormat="1" ht="15.75">
      <c r="B200" s="837"/>
      <c r="C200" s="840"/>
      <c r="D200" s="858"/>
      <c r="E200" s="855"/>
      <c r="F200" s="549">
        <v>3</v>
      </c>
      <c r="G200" s="550"/>
      <c r="H200" s="598" t="str">
        <f t="shared" si="3"/>
        <v>Belum Diisi</v>
      </c>
      <c r="I200" s="592" t="s">
        <v>26</v>
      </c>
      <c r="J200" s="593" t="str">
        <f>IF($D$198="Y/T","Isi Sasaran",IF($E$198=0,0,IF(I200="Y",1,IF(I200="T",0,"Isi Dulu"))))</f>
        <v>Isi Sasaran</v>
      </c>
      <c r="K200" s="592" t="s">
        <v>26</v>
      </c>
      <c r="L200" s="593" t="str">
        <f>IF($D$198="Y/T","Isi Sasaran",IF($E$198=0,0,IF(K200="Y",1,IF(K200="T",0,"Isi Dulu"))))</f>
        <v>Isi Sasaran</v>
      </c>
      <c r="M200" s="849"/>
      <c r="N200" s="852"/>
      <c r="O200" s="517"/>
      <c r="P200" s="517"/>
      <c r="Q200" s="517"/>
      <c r="R200" s="517"/>
    </row>
    <row r="201" spans="2:18" s="527" customFormat="1" ht="15.75">
      <c r="B201" s="837"/>
      <c r="C201" s="840"/>
      <c r="D201" s="858"/>
      <c r="E201" s="855"/>
      <c r="F201" s="549">
        <v>4</v>
      </c>
      <c r="G201" s="550"/>
      <c r="H201" s="598" t="str">
        <f t="shared" si="3"/>
        <v>Belum Diisi</v>
      </c>
      <c r="I201" s="592" t="s">
        <v>26</v>
      </c>
      <c r="J201" s="593" t="str">
        <f>IF($D$198="Y/T","Isi Sasaran",IF($E$198=0,0,IF(I201="Y",1,IF(I201="T",0,"Isi Dulu"))))</f>
        <v>Isi Sasaran</v>
      </c>
      <c r="K201" s="592" t="s">
        <v>26</v>
      </c>
      <c r="L201" s="593" t="str">
        <f>IF($D$198="Y/T","Isi Sasaran",IF($E$198=0,0,IF(K201="Y",1,IF(K201="T",0,"Isi Dulu"))))</f>
        <v>Isi Sasaran</v>
      </c>
      <c r="M201" s="849"/>
      <c r="N201" s="852"/>
      <c r="O201" s="517"/>
      <c r="P201" s="517"/>
      <c r="Q201" s="517"/>
      <c r="R201" s="517"/>
    </row>
    <row r="202" spans="2:18" s="527" customFormat="1" ht="15.75">
      <c r="B202" s="838"/>
      <c r="C202" s="841"/>
      <c r="D202" s="859"/>
      <c r="E202" s="856"/>
      <c r="F202" s="569">
        <v>5</v>
      </c>
      <c r="G202" s="570"/>
      <c r="H202" s="599" t="str">
        <f t="shared" si="3"/>
        <v>Belum Diisi</v>
      </c>
      <c r="I202" s="595" t="s">
        <v>26</v>
      </c>
      <c r="J202" s="596" t="str">
        <f>IF($D$198="Y/T","Isi Sasaran",IF($E$198=0,0,IF(I202="Y",1,IF(I202="T",0,"Isi Dulu"))))</f>
        <v>Isi Sasaran</v>
      </c>
      <c r="K202" s="595" t="s">
        <v>26</v>
      </c>
      <c r="L202" s="596" t="str">
        <f>IF($D$198="Y/T","Isi Sasaran",IF($E$198=0,0,IF(K202="Y",1,IF(K202="T",0,"Isi Dulu"))))</f>
        <v>Isi Sasaran</v>
      </c>
      <c r="M202" s="850"/>
      <c r="N202" s="853"/>
      <c r="O202" s="517"/>
      <c r="P202" s="517"/>
      <c r="Q202" s="517"/>
      <c r="R202" s="517"/>
    </row>
    <row r="203" spans="2:18" s="527" customFormat="1" ht="15.75">
      <c r="B203" s="836">
        <v>20</v>
      </c>
      <c r="C203" s="839"/>
      <c r="D203" s="857" t="s">
        <v>26</v>
      </c>
      <c r="E203" s="854" t="str">
        <f>IF(D203="Y",1,IF(D203="T",0,IF(D203="Y/T","Belum diisi","Error")))</f>
        <v>Belum diisi</v>
      </c>
      <c r="F203" s="528">
        <v>1</v>
      </c>
      <c r="G203" s="529"/>
      <c r="H203" s="600" t="str">
        <f t="shared" si="3"/>
        <v>Belum Diisi</v>
      </c>
      <c r="I203" s="590" t="s">
        <v>26</v>
      </c>
      <c r="J203" s="591" t="str">
        <f>IF($D$203="Y/T","Isi Sasaran",IF($E$203=0,0,IF(I203="Y",1,IF(I203="T",0,"Isi Dulu"))))</f>
        <v>Isi Sasaran</v>
      </c>
      <c r="K203" s="590" t="s">
        <v>26</v>
      </c>
      <c r="L203" s="591" t="str">
        <f>IF($D$203="Y/T","Isi Sasaran",IF($E$203=0,0,IF(K203="Y",1,IF(K203="T",0,"Isi Dulu"))))</f>
        <v>Isi Sasaran</v>
      </c>
      <c r="M203" s="848" t="s">
        <v>26</v>
      </c>
      <c r="N203" s="851" t="str">
        <f>IF(M203="Y",1,IF(M203="T",0,IF(M203="Y/T","Belum diisi","Error")))</f>
        <v>Belum diisi</v>
      </c>
      <c r="O203" s="517"/>
      <c r="P203" s="517"/>
      <c r="Q203" s="517"/>
      <c r="R203" s="517"/>
    </row>
    <row r="204" spans="2:18" s="527" customFormat="1" ht="15.75">
      <c r="B204" s="837"/>
      <c r="C204" s="840"/>
      <c r="D204" s="858"/>
      <c r="E204" s="855"/>
      <c r="F204" s="549">
        <v>2</v>
      </c>
      <c r="G204" s="550"/>
      <c r="H204" s="598" t="str">
        <f t="shared" si="3"/>
        <v>Belum Diisi</v>
      </c>
      <c r="I204" s="592" t="s">
        <v>26</v>
      </c>
      <c r="J204" s="593" t="str">
        <f>IF($D$203="Y/T","Isi Sasaran",IF($E$203=0,0,IF(I204="Y",1,IF(I204="T",0,"Isi Dulu"))))</f>
        <v>Isi Sasaran</v>
      </c>
      <c r="K204" s="592" t="s">
        <v>26</v>
      </c>
      <c r="L204" s="593" t="str">
        <f>IF($D$203="Y/T","Isi Sasaran",IF($E$203=0,0,IF(K204="Y",1,IF(K204="T",0,"Isi Dulu"))))</f>
        <v>Isi Sasaran</v>
      </c>
      <c r="M204" s="849"/>
      <c r="N204" s="852"/>
      <c r="O204" s="517"/>
      <c r="P204" s="517"/>
      <c r="Q204" s="517"/>
      <c r="R204" s="517"/>
    </row>
    <row r="205" spans="2:18" s="527" customFormat="1" ht="15.75">
      <c r="B205" s="837"/>
      <c r="C205" s="840"/>
      <c r="D205" s="858"/>
      <c r="E205" s="855"/>
      <c r="F205" s="549">
        <v>3</v>
      </c>
      <c r="G205" s="550"/>
      <c r="H205" s="598" t="str">
        <f t="shared" si="3"/>
        <v>Belum Diisi</v>
      </c>
      <c r="I205" s="592" t="s">
        <v>26</v>
      </c>
      <c r="J205" s="593" t="str">
        <f>IF($D$203="Y/T","Isi Sasaran",IF($E$203=0,0,IF(I205="Y",1,IF(I205="T",0,"Isi Dulu"))))</f>
        <v>Isi Sasaran</v>
      </c>
      <c r="K205" s="592" t="s">
        <v>26</v>
      </c>
      <c r="L205" s="593" t="str">
        <f>IF($D$203="Y/T","Isi Sasaran",IF($E$203=0,0,IF(K205="Y",1,IF(K205="T",0,"Isi Dulu"))))</f>
        <v>Isi Sasaran</v>
      </c>
      <c r="M205" s="849"/>
      <c r="N205" s="852"/>
      <c r="O205" s="517"/>
      <c r="P205" s="517"/>
      <c r="Q205" s="517"/>
      <c r="R205" s="517"/>
    </row>
    <row r="206" spans="2:18" s="527" customFormat="1" ht="15.75">
      <c r="B206" s="837"/>
      <c r="C206" s="840"/>
      <c r="D206" s="858"/>
      <c r="E206" s="855"/>
      <c r="F206" s="549">
        <v>4</v>
      </c>
      <c r="G206" s="550"/>
      <c r="H206" s="598" t="str">
        <f t="shared" si="3"/>
        <v>Belum Diisi</v>
      </c>
      <c r="I206" s="592" t="s">
        <v>26</v>
      </c>
      <c r="J206" s="593" t="str">
        <f>IF($D$203="Y/T","Isi Sasaran",IF($E$203=0,0,IF(I206="Y",1,IF(I206="T",0,"Isi Dulu"))))</f>
        <v>Isi Sasaran</v>
      </c>
      <c r="K206" s="592" t="s">
        <v>26</v>
      </c>
      <c r="L206" s="593" t="str">
        <f>IF($D$203="Y/T","Isi Sasaran",IF($E$203=0,0,IF(K206="Y",1,IF(K206="T",0,"Isi Dulu"))))</f>
        <v>Isi Sasaran</v>
      </c>
      <c r="M206" s="849"/>
      <c r="N206" s="852"/>
      <c r="O206" s="517"/>
      <c r="P206" s="517"/>
      <c r="Q206" s="517"/>
      <c r="R206" s="517"/>
    </row>
    <row r="207" spans="2:18" s="527" customFormat="1" ht="15.75">
      <c r="B207" s="838"/>
      <c r="C207" s="841"/>
      <c r="D207" s="859"/>
      <c r="E207" s="856"/>
      <c r="F207" s="569">
        <v>5</v>
      </c>
      <c r="G207" s="570"/>
      <c r="H207" s="599" t="str">
        <f t="shared" si="3"/>
        <v>Belum Diisi</v>
      </c>
      <c r="I207" s="595" t="s">
        <v>26</v>
      </c>
      <c r="J207" s="596" t="str">
        <f>IF($D$203="Y/T","Isi Sasaran",IF($E$203=0,0,IF(I207="Y",1,IF(I207="T",0,"Isi Dulu"))))</f>
        <v>Isi Sasaran</v>
      </c>
      <c r="K207" s="595" t="s">
        <v>26</v>
      </c>
      <c r="L207" s="596" t="str">
        <f>IF($D$203="Y/T","Isi Sasaran",IF($E$203=0,0,IF(K207="Y",1,IF(K207="T",0,"Isi Dulu"))))</f>
        <v>Isi Sasaran</v>
      </c>
      <c r="M207" s="850"/>
      <c r="N207" s="853"/>
      <c r="O207" s="517"/>
      <c r="P207" s="517"/>
      <c r="Q207" s="517"/>
      <c r="R207" s="517"/>
    </row>
    <row r="208" spans="2:18" s="527" customFormat="1" ht="15.75">
      <c r="B208" s="580"/>
      <c r="C208" s="581"/>
      <c r="D208" s="582"/>
      <c r="E208" s="605" t="e">
        <f>AVERAGE(E108:E207)</f>
        <v>#DIV/0!</v>
      </c>
      <c r="F208" s="580"/>
      <c r="G208" s="583"/>
      <c r="H208" s="602" t="e">
        <f>(IF($D108="Y/T",0,AVERAGE(H108:H112))+IF($D113="Y/T",0,AVERAGE(H113:H117))+IF($D118="Y/T",0,AVERAGE(H118:H122))+IF($D123="Y/T",0,AVERAGE(H123:H127))+IF($D128="Y/T",0,AVERAGE(H128:H132))+IF($D133="Y/T",0,AVERAGE(H133:H137))+IF($D138="Y/T",0,AVERAGE(H138:H142))+IF($D143="Y/T",0,AVERAGE(H143:H147))+IF($D148="Y/T",0,AVERAGE(H148:H152))+IF($D153="Y/T",0,AVERAGE(H153:H157))+IF($D158="Y/T",0,AVERAGE(H158:H162))+IF($D163="Y/T",0,AVERAGE(H163:H167))+IF($D168="Y/T",0,AVERAGE(H168:H172))+IF($D173="Y/T",0,AVERAGE(H173:H177))+IF($D178="Y/T",0,AVERAGE(H178:H182))+IF($D183="Y/T",0,AVERAGE(H183:H187))+IF($D188="Y/T",0,AVERAGE(H188:H192))+IF($D193="Y/T",0,AVERAGE(H193:H197))+IF($D198="Y/T",0,AVERAGE(H198:H202))+IF($D203="Y/T",0,AVERAGE(H203:H207)))/(COUNTIF($D108:$D207,"Y")+COUNTIF($D108:$D207,"T"))</f>
        <v>#DIV/0!</v>
      </c>
      <c r="I208" s="582"/>
      <c r="J208" s="602" t="e">
        <f>(IF($D108="Y/T",0,AVERAGE(J108:J112))+IF($D113="Y/T",0,AVERAGE(J113:J117))+IF($D118="Y/T",0,AVERAGE(J118:J122))+IF($D123="Y/T",0,AVERAGE(J123:J127))+IF($D128="Y/T",0,AVERAGE(J128:J132))+IF($D133="Y/T",0,AVERAGE(J133:J137))+IF($D138="Y/T",0,AVERAGE(J138:J142))+IF($D143="Y/T",0,AVERAGE(J143:J147))+IF($D148="Y/T",0,AVERAGE(J148:J152))+IF($D153="Y/T",0,AVERAGE(J153:J157))+IF($D158="Y/T",0,AVERAGE(J158:J162))+IF($D163="Y/T",0,AVERAGE(J163:J167))+IF($D168="Y/T",0,AVERAGE(J168:J172))+IF($D173="Y/T",0,AVERAGE(J173:J177))+IF($D178="Y/T",0,AVERAGE(J178:J182))+IF($D183="Y/T",0,AVERAGE(J183:J187))+IF($D188="Y/T",0,AVERAGE(J188:J192))+IF($D193="Y/T",0,AVERAGE(J193:J197))+IF($D198="Y/T",0,AVERAGE(J198:J202))+IF($D203="Y/T",0,AVERAGE(J203:J207)))/(COUNTIF($D108:$D207,"Y")+COUNTIF($D108:$D207,"T"))</f>
        <v>#DIV/0!</v>
      </c>
      <c r="K208" s="582"/>
      <c r="L208" s="602" t="e">
        <f>(IF($D108="Y/T",0,AVERAGE(L108:L112))+IF($D113="Y/T",0,AVERAGE(L113:L117))+IF($D118="Y/T",0,AVERAGE(L118:L122))+IF($D123="Y/T",0,AVERAGE(L123:L127))+IF($D128="Y/T",0,AVERAGE(L128:L132))+IF($D133="Y/T",0,AVERAGE(L133:L137))+IF($D138="Y/T",0,AVERAGE(L138:L142))+IF($D143="Y/T",0,AVERAGE(L143:L147))+IF($D148="Y/T",0,AVERAGE(L148:L152))+IF($D153="Y/T",0,AVERAGE(L153:L157))+IF($D158="Y/T",0,AVERAGE(L158:L162))+IF($D163="Y/T",0,AVERAGE(L163:L167))+IF($D168="Y/T",0,AVERAGE(L168:L172))+IF($D173="Y/T",0,AVERAGE(L173:L177))+IF($D178="Y/T",0,AVERAGE(L178:L182))+IF($D183="Y/T",0,AVERAGE(L183:L187))+IF($D188="Y/T",0,AVERAGE(L188:L192))+IF($D193="Y/T",0,AVERAGE(L193:L197))+IF($D198="Y/T",0,AVERAGE(L198:L202))+IF($D203="Y/T",0,AVERAGE(L203:L207)))/(COUNTIF($D108:$D207,"Y")+COUNTIF($D108:$D207,"T"))</f>
        <v>#DIV/0!</v>
      </c>
      <c r="M208" s="606"/>
      <c r="N208" s="602" t="e">
        <f>AVERAGE(N108:N207)</f>
        <v>#DIV/0!</v>
      </c>
      <c r="O208" s="517"/>
      <c r="P208" s="517"/>
      <c r="Q208" s="517"/>
      <c r="R208" s="517"/>
    </row>
    <row r="209" spans="2:18" s="527" customFormat="1" ht="15.75">
      <c r="B209" s="865" t="s">
        <v>507</v>
      </c>
      <c r="C209" s="865"/>
      <c r="D209" s="865"/>
      <c r="E209" s="865"/>
      <c r="F209" s="865"/>
      <c r="G209" s="865"/>
      <c r="H209" s="865"/>
      <c r="I209" s="865"/>
      <c r="J209" s="865"/>
      <c r="K209" s="865"/>
      <c r="L209" s="865"/>
      <c r="M209" s="865"/>
      <c r="N209" s="866"/>
      <c r="O209" s="517"/>
      <c r="P209" s="517"/>
      <c r="Q209" s="517"/>
      <c r="R209" s="517"/>
    </row>
    <row r="210" spans="2:18" s="527" customFormat="1" ht="15.75">
      <c r="B210" s="836">
        <v>1</v>
      </c>
      <c r="C210" s="839"/>
      <c r="D210" s="857" t="s">
        <v>26</v>
      </c>
      <c r="E210" s="854" t="str">
        <f>IF(D210="Y",1,IF(D210="T",0,IF(D210="Y/T","Belum diisi","Error")))</f>
        <v>Belum diisi</v>
      </c>
      <c r="F210" s="528">
        <v>1</v>
      </c>
      <c r="G210" s="529"/>
      <c r="H210" s="589" t="str">
        <f>IF(OR(J210="Isi Dulu",L210="Isi Dulu",J210="Isi Sasaran",L210="Isi Sasaran"),"Belum Diisi",IF(SUM(J210,L210)=2,1,IF(SUM(J210,L210)=1,0,IF(SUM(J210,L210)=0,0,"Error"))))</f>
        <v>Belum Diisi</v>
      </c>
      <c r="I210" s="590" t="s">
        <v>26</v>
      </c>
      <c r="J210" s="591" t="str">
        <f>IF($D$210="Y/T","Isi Sasaran",IF($E$210=0,0,IF(I210="Y",1,IF(I210="T",0,"Isi Dulu"))))</f>
        <v>Isi Sasaran</v>
      </c>
      <c r="K210" s="590" t="s">
        <v>26</v>
      </c>
      <c r="L210" s="591" t="str">
        <f>IF($D$210="Y/T","Isi Sasaran",IF($E$210=0,0,IF(K210="Y",1,IF(K210="T",0,"Isi Dulu"))))</f>
        <v>Isi Sasaran</v>
      </c>
      <c r="M210" s="848" t="s">
        <v>26</v>
      </c>
      <c r="N210" s="851" t="str">
        <f>IF(M210="Y",1,IF(M210="T",0,IF(M210="Y/T","Belum diisi","Error")))</f>
        <v>Belum diisi</v>
      </c>
      <c r="O210" s="517"/>
      <c r="P210" s="517"/>
      <c r="Q210" s="517"/>
      <c r="R210" s="517"/>
    </row>
    <row r="211" spans="2:18" s="527" customFormat="1" ht="15.75">
      <c r="B211" s="837"/>
      <c r="C211" s="840"/>
      <c r="D211" s="858"/>
      <c r="E211" s="855"/>
      <c r="F211" s="549">
        <v>2</v>
      </c>
      <c r="G211" s="550"/>
      <c r="H211" s="589" t="str">
        <f t="shared" ref="H211:H274" si="4">IF(OR(J211="Isi Dulu",L211="Isi Dulu",J211="Isi Sasaran",L211="Isi Sasaran"),"Belum Diisi",IF(SUM(J211,L211)=2,1,IF(SUM(J211,L211)=1,0,IF(SUM(J211,L211)=0,0,"Error"))))</f>
        <v>Belum Diisi</v>
      </c>
      <c r="I211" s="592" t="s">
        <v>26</v>
      </c>
      <c r="J211" s="593" t="str">
        <f>IF($D$210="Y/T","Isi Sasaran",IF($E$210=0,0,IF(I211="Y",1,IF(I211="T",0,"Isi Dulu"))))</f>
        <v>Isi Sasaran</v>
      </c>
      <c r="K211" s="592" t="s">
        <v>26</v>
      </c>
      <c r="L211" s="593" t="str">
        <f>IF($D$210="Y/T","Isi Sasaran",IF($E$210=0,0,IF(K211="Y",1,IF(K211="T",0,"Isi Dulu"))))</f>
        <v>Isi Sasaran</v>
      </c>
      <c r="M211" s="849"/>
      <c r="N211" s="852"/>
      <c r="O211" s="517"/>
      <c r="P211" s="517"/>
      <c r="Q211" s="517"/>
      <c r="R211" s="517"/>
    </row>
    <row r="212" spans="2:18" s="527" customFormat="1" ht="15.75">
      <c r="B212" s="837"/>
      <c r="C212" s="840"/>
      <c r="D212" s="858"/>
      <c r="E212" s="855"/>
      <c r="F212" s="549">
        <v>3</v>
      </c>
      <c r="G212" s="550"/>
      <c r="H212" s="589" t="str">
        <f t="shared" si="4"/>
        <v>Belum Diisi</v>
      </c>
      <c r="I212" s="592" t="s">
        <v>26</v>
      </c>
      <c r="J212" s="593" t="str">
        <f>IF($D$210="Y/T","Isi Sasaran",IF($E$210=0,0,IF(I212="Y",1,IF(I212="T",0,"Isi Dulu"))))</f>
        <v>Isi Sasaran</v>
      </c>
      <c r="K212" s="592" t="s">
        <v>26</v>
      </c>
      <c r="L212" s="593" t="str">
        <f>IF($D$210="Y/T","Isi Sasaran",IF($E$210=0,0,IF(K212="Y",1,IF(K212="T",0,"Isi Dulu"))))</f>
        <v>Isi Sasaran</v>
      </c>
      <c r="M212" s="849"/>
      <c r="N212" s="852"/>
      <c r="O212" s="517"/>
      <c r="P212" s="517"/>
      <c r="Q212" s="517"/>
      <c r="R212" s="517"/>
    </row>
    <row r="213" spans="2:18" s="527" customFormat="1" ht="15.75">
      <c r="B213" s="837"/>
      <c r="C213" s="840"/>
      <c r="D213" s="858"/>
      <c r="E213" s="855"/>
      <c r="F213" s="549">
        <v>4</v>
      </c>
      <c r="G213" s="550"/>
      <c r="H213" s="589" t="str">
        <f t="shared" si="4"/>
        <v>Belum Diisi</v>
      </c>
      <c r="I213" s="592" t="s">
        <v>26</v>
      </c>
      <c r="J213" s="593" t="str">
        <f>IF($D$210="Y/T","Isi Sasaran",IF($E$210=0,0,IF(I213="Y",1,IF(I213="T",0,"Isi Dulu"))))</f>
        <v>Isi Sasaran</v>
      </c>
      <c r="K213" s="592" t="s">
        <v>26</v>
      </c>
      <c r="L213" s="593" t="str">
        <f>IF($D$210="Y/T","Isi Sasaran",IF($E$210=0,0,IF(K213="Y",1,IF(K213="T",0,"Isi Dulu"))))</f>
        <v>Isi Sasaran</v>
      </c>
      <c r="M213" s="849"/>
      <c r="N213" s="852"/>
      <c r="O213" s="517"/>
      <c r="P213" s="517"/>
      <c r="Q213" s="517"/>
      <c r="R213" s="517"/>
    </row>
    <row r="214" spans="2:18" s="527" customFormat="1" ht="15.75">
      <c r="B214" s="838"/>
      <c r="C214" s="841"/>
      <c r="D214" s="859"/>
      <c r="E214" s="856"/>
      <c r="F214" s="569">
        <v>5</v>
      </c>
      <c r="G214" s="570"/>
      <c r="H214" s="594" t="str">
        <f t="shared" si="4"/>
        <v>Belum Diisi</v>
      </c>
      <c r="I214" s="595" t="s">
        <v>26</v>
      </c>
      <c r="J214" s="596" t="str">
        <f>IF($D$210="Y/T","Isi Sasaran",IF($E$210=0,0,IF(I214="Y",1,IF(I214="T",0,"Isi Dulu"))))</f>
        <v>Isi Sasaran</v>
      </c>
      <c r="K214" s="595" t="s">
        <v>26</v>
      </c>
      <c r="L214" s="596" t="str">
        <f>IF($D$210="Y/T","Isi Sasaran",IF($E$210=0,0,IF(K214="Y",1,IF(K214="T",0,"Isi Dulu"))))</f>
        <v>Isi Sasaran</v>
      </c>
      <c r="M214" s="850"/>
      <c r="N214" s="853"/>
      <c r="O214" s="517"/>
      <c r="P214" s="517"/>
      <c r="Q214" s="517"/>
      <c r="R214" s="517"/>
    </row>
    <row r="215" spans="2:18" s="527" customFormat="1" ht="15.75">
      <c r="B215" s="836">
        <v>2</v>
      </c>
      <c r="C215" s="839"/>
      <c r="D215" s="857" t="s">
        <v>26</v>
      </c>
      <c r="E215" s="854" t="str">
        <f>IF(D215="Y",1,IF(D215="T",0,IF(D215="Y/T","Belum diisi","Error")))</f>
        <v>Belum diisi</v>
      </c>
      <c r="F215" s="528">
        <v>1</v>
      </c>
      <c r="G215" s="529"/>
      <c r="H215" s="597" t="str">
        <f t="shared" si="4"/>
        <v>Belum Diisi</v>
      </c>
      <c r="I215" s="590" t="s">
        <v>26</v>
      </c>
      <c r="J215" s="591" t="str">
        <f>IF($D$215="Y/T","Isi Sasaran",IF($E$215=0,0,IF(I215="Y",1,IF(I215="T",0,"Isi Dulu"))))</f>
        <v>Isi Sasaran</v>
      </c>
      <c r="K215" s="590" t="s">
        <v>26</v>
      </c>
      <c r="L215" s="591" t="str">
        <f>IF($D$215="Y/T","Isi Sasaran",IF($E$215=0,0,IF(K215="Y",1,IF(K215="T",0,"Isi Dulu"))))</f>
        <v>Isi Sasaran</v>
      </c>
      <c r="M215" s="848" t="s">
        <v>26</v>
      </c>
      <c r="N215" s="851" t="str">
        <f>IF(M215="Y",1,IF(M215="T",0,IF(M215="Y/T","Belum diisi","Error")))</f>
        <v>Belum diisi</v>
      </c>
      <c r="O215" s="517"/>
      <c r="P215" s="517"/>
      <c r="Q215" s="517"/>
      <c r="R215" s="517"/>
    </row>
    <row r="216" spans="2:18" s="527" customFormat="1" ht="15.75">
      <c r="B216" s="837"/>
      <c r="C216" s="840"/>
      <c r="D216" s="858"/>
      <c r="E216" s="855"/>
      <c r="F216" s="549">
        <v>2</v>
      </c>
      <c r="G216" s="550"/>
      <c r="H216" s="598" t="str">
        <f t="shared" si="4"/>
        <v>Belum Diisi</v>
      </c>
      <c r="I216" s="592" t="s">
        <v>26</v>
      </c>
      <c r="J216" s="593" t="str">
        <f>IF($D$215="Y/T","Isi Sasaran",IF($E$215=0,0,IF(I216="Y",1,IF(I216="T",0,"Isi Dulu"))))</f>
        <v>Isi Sasaran</v>
      </c>
      <c r="K216" s="592" t="s">
        <v>26</v>
      </c>
      <c r="L216" s="593" t="str">
        <f>IF($D$215="Y/T","Isi Sasaran",IF($E$215=0,0,IF(K216="Y",1,IF(K216="T",0,"Isi Dulu"))))</f>
        <v>Isi Sasaran</v>
      </c>
      <c r="M216" s="849"/>
      <c r="N216" s="852"/>
      <c r="O216" s="517"/>
      <c r="P216" s="517"/>
      <c r="Q216" s="517"/>
      <c r="R216" s="517"/>
    </row>
    <row r="217" spans="2:18" s="527" customFormat="1" ht="15.75">
      <c r="B217" s="837"/>
      <c r="C217" s="840"/>
      <c r="D217" s="858"/>
      <c r="E217" s="855"/>
      <c r="F217" s="549">
        <v>3</v>
      </c>
      <c r="G217" s="550"/>
      <c r="H217" s="598" t="str">
        <f t="shared" si="4"/>
        <v>Belum Diisi</v>
      </c>
      <c r="I217" s="592" t="s">
        <v>26</v>
      </c>
      <c r="J217" s="593" t="str">
        <f>IF($D$215="Y/T","Isi Sasaran",IF($E$215=0,0,IF(I217="Y",1,IF(I217="T",0,"Isi Dulu"))))</f>
        <v>Isi Sasaran</v>
      </c>
      <c r="K217" s="592" t="s">
        <v>26</v>
      </c>
      <c r="L217" s="593" t="str">
        <f>IF($D$215="Y/T","Isi Sasaran",IF($E$215=0,0,IF(K217="Y",1,IF(K217="T",0,"Isi Dulu"))))</f>
        <v>Isi Sasaran</v>
      </c>
      <c r="M217" s="849"/>
      <c r="N217" s="852"/>
      <c r="O217" s="517"/>
      <c r="P217" s="517"/>
      <c r="Q217" s="517"/>
      <c r="R217" s="517"/>
    </row>
    <row r="218" spans="2:18" s="527" customFormat="1" ht="15.75">
      <c r="B218" s="837"/>
      <c r="C218" s="840"/>
      <c r="D218" s="858"/>
      <c r="E218" s="855"/>
      <c r="F218" s="549">
        <v>4</v>
      </c>
      <c r="G218" s="550"/>
      <c r="H218" s="598" t="str">
        <f t="shared" si="4"/>
        <v>Belum Diisi</v>
      </c>
      <c r="I218" s="592" t="s">
        <v>26</v>
      </c>
      <c r="J218" s="593" t="str">
        <f>IF($D$215="Y/T","Isi Sasaran",IF($E$215=0,0,IF(I218="Y",1,IF(I218="T",0,"Isi Dulu"))))</f>
        <v>Isi Sasaran</v>
      </c>
      <c r="K218" s="592" t="s">
        <v>26</v>
      </c>
      <c r="L218" s="593" t="str">
        <f>IF($D$215="Y/T","Isi Sasaran",IF($E$215=0,0,IF(K218="Y",1,IF(K218="T",0,"Isi Dulu"))))</f>
        <v>Isi Sasaran</v>
      </c>
      <c r="M218" s="849"/>
      <c r="N218" s="852"/>
      <c r="O218" s="517"/>
      <c r="P218" s="517"/>
      <c r="Q218" s="517"/>
      <c r="R218" s="517"/>
    </row>
    <row r="219" spans="2:18" s="527" customFormat="1" ht="15.75">
      <c r="B219" s="838"/>
      <c r="C219" s="841"/>
      <c r="D219" s="859"/>
      <c r="E219" s="856"/>
      <c r="F219" s="569">
        <v>5</v>
      </c>
      <c r="G219" s="570"/>
      <c r="H219" s="599" t="str">
        <f t="shared" si="4"/>
        <v>Belum Diisi</v>
      </c>
      <c r="I219" s="595" t="s">
        <v>26</v>
      </c>
      <c r="J219" s="596" t="str">
        <f>IF($D$215="Y/T","Isi Sasaran",IF($E$215=0,0,IF(I219="Y",1,IF(I219="T",0,"Isi Dulu"))))</f>
        <v>Isi Sasaran</v>
      </c>
      <c r="K219" s="595" t="s">
        <v>26</v>
      </c>
      <c r="L219" s="596" t="str">
        <f>IF($D$215="Y/T","Isi Sasaran",IF($E$215=0,0,IF(K219="Y",1,IF(K219="T",0,"Isi Dulu"))))</f>
        <v>Isi Sasaran</v>
      </c>
      <c r="M219" s="850"/>
      <c r="N219" s="853"/>
      <c r="O219" s="517"/>
      <c r="P219" s="517"/>
      <c r="Q219" s="517"/>
      <c r="R219" s="517"/>
    </row>
    <row r="220" spans="2:18" s="527" customFormat="1" ht="15.75">
      <c r="B220" s="836">
        <v>3</v>
      </c>
      <c r="C220" s="839"/>
      <c r="D220" s="857" t="s">
        <v>26</v>
      </c>
      <c r="E220" s="854" t="str">
        <f>IF(D220="Y",1,IF(D220="T",0,IF(D220="Y/T","Belum diisi","Error")))</f>
        <v>Belum diisi</v>
      </c>
      <c r="F220" s="528">
        <v>1</v>
      </c>
      <c r="G220" s="529"/>
      <c r="H220" s="600" t="str">
        <f t="shared" si="4"/>
        <v>Belum Diisi</v>
      </c>
      <c r="I220" s="590" t="s">
        <v>26</v>
      </c>
      <c r="J220" s="591" t="str">
        <f>IF($D$220="Y/T","Isi Sasaran",IF($E$220=0,0,IF(I220="Y",1,IF(I220="T",0,"Isi Dulu"))))</f>
        <v>Isi Sasaran</v>
      </c>
      <c r="K220" s="590" t="s">
        <v>26</v>
      </c>
      <c r="L220" s="591" t="str">
        <f>IF($D$220="Y/T","Isi Sasaran",IF($E$220=0,0,IF(K220="Y",1,IF(K220="T",0,"Isi Dulu"))))</f>
        <v>Isi Sasaran</v>
      </c>
      <c r="M220" s="848" t="s">
        <v>26</v>
      </c>
      <c r="N220" s="851" t="str">
        <f>IF(M220="Y",1,IF(M220="T",0,IF(M220="Y/T","Belum diisi","Error")))</f>
        <v>Belum diisi</v>
      </c>
      <c r="O220" s="517"/>
      <c r="P220" s="517"/>
      <c r="Q220" s="517"/>
      <c r="R220" s="517"/>
    </row>
    <row r="221" spans="2:18" s="527" customFormat="1" ht="15.75">
      <c r="B221" s="837"/>
      <c r="C221" s="840"/>
      <c r="D221" s="858"/>
      <c r="E221" s="855"/>
      <c r="F221" s="549">
        <v>2</v>
      </c>
      <c r="G221" s="550"/>
      <c r="H221" s="598" t="str">
        <f t="shared" si="4"/>
        <v>Belum Diisi</v>
      </c>
      <c r="I221" s="592" t="s">
        <v>26</v>
      </c>
      <c r="J221" s="593" t="str">
        <f>IF($D$220="Y/T","Isi Sasaran",IF($E$220=0,0,IF(I221="Y",1,IF(I221="T",0,"Isi Dulu"))))</f>
        <v>Isi Sasaran</v>
      </c>
      <c r="K221" s="592" t="s">
        <v>26</v>
      </c>
      <c r="L221" s="593" t="str">
        <f>IF($D$220="Y/T","Isi Sasaran",IF($E$220=0,0,IF(K221="Y",1,IF(K221="T",0,"Isi Dulu"))))</f>
        <v>Isi Sasaran</v>
      </c>
      <c r="M221" s="849"/>
      <c r="N221" s="852"/>
      <c r="O221" s="517"/>
      <c r="P221" s="517"/>
      <c r="Q221" s="517"/>
      <c r="R221" s="517"/>
    </row>
    <row r="222" spans="2:18" s="527" customFormat="1" ht="15.75">
      <c r="B222" s="837"/>
      <c r="C222" s="840"/>
      <c r="D222" s="858"/>
      <c r="E222" s="855"/>
      <c r="F222" s="549">
        <v>3</v>
      </c>
      <c r="G222" s="550"/>
      <c r="H222" s="598" t="str">
        <f t="shared" si="4"/>
        <v>Belum Diisi</v>
      </c>
      <c r="I222" s="592" t="s">
        <v>26</v>
      </c>
      <c r="J222" s="593" t="str">
        <f>IF($D$220="Y/T","Isi Sasaran",IF($E$220=0,0,IF(I222="Y",1,IF(I222="T",0,"Isi Dulu"))))</f>
        <v>Isi Sasaran</v>
      </c>
      <c r="K222" s="592" t="s">
        <v>26</v>
      </c>
      <c r="L222" s="593" t="str">
        <f>IF($D$220="Y/T","Isi Sasaran",IF($E$220=0,0,IF(K222="Y",1,IF(K222="T",0,"Isi Dulu"))))</f>
        <v>Isi Sasaran</v>
      </c>
      <c r="M222" s="849"/>
      <c r="N222" s="852"/>
      <c r="O222" s="517"/>
      <c r="P222" s="517"/>
      <c r="Q222" s="517"/>
      <c r="R222" s="517"/>
    </row>
    <row r="223" spans="2:18" s="527" customFormat="1" ht="15.75">
      <c r="B223" s="837"/>
      <c r="C223" s="840"/>
      <c r="D223" s="858"/>
      <c r="E223" s="855"/>
      <c r="F223" s="549">
        <v>4</v>
      </c>
      <c r="G223" s="550"/>
      <c r="H223" s="598" t="str">
        <f t="shared" si="4"/>
        <v>Belum Diisi</v>
      </c>
      <c r="I223" s="592" t="s">
        <v>26</v>
      </c>
      <c r="J223" s="593" t="str">
        <f>IF($D$220="Y/T","Isi Sasaran",IF($E$220=0,0,IF(I223="Y",1,IF(I223="T",0,"Isi Dulu"))))</f>
        <v>Isi Sasaran</v>
      </c>
      <c r="K223" s="592" t="s">
        <v>26</v>
      </c>
      <c r="L223" s="593" t="str">
        <f>IF($D$220="Y/T","Isi Sasaran",IF($E$220=0,0,IF(K223="Y",1,IF(K223="T",0,"Isi Dulu"))))</f>
        <v>Isi Sasaran</v>
      </c>
      <c r="M223" s="849"/>
      <c r="N223" s="852"/>
      <c r="O223" s="517"/>
      <c r="P223" s="517"/>
      <c r="Q223" s="517"/>
      <c r="R223" s="517"/>
    </row>
    <row r="224" spans="2:18" s="527" customFormat="1" ht="15.75">
      <c r="B224" s="838"/>
      <c r="C224" s="841"/>
      <c r="D224" s="859"/>
      <c r="E224" s="856"/>
      <c r="F224" s="569">
        <v>5</v>
      </c>
      <c r="G224" s="570"/>
      <c r="H224" s="599" t="str">
        <f t="shared" si="4"/>
        <v>Belum Diisi</v>
      </c>
      <c r="I224" s="595" t="s">
        <v>26</v>
      </c>
      <c r="J224" s="596" t="str">
        <f>IF($D$220="Y/T","Isi Sasaran",IF($E$220=0,0,IF(I224="Y",1,IF(I224="T",0,"Isi Dulu"))))</f>
        <v>Isi Sasaran</v>
      </c>
      <c r="K224" s="595" t="s">
        <v>26</v>
      </c>
      <c r="L224" s="596" t="str">
        <f>IF($D$220="Y/T","Isi Sasaran",IF($E$220=0,0,IF(K224="Y",1,IF(K224="T",0,"Isi Dulu"))))</f>
        <v>Isi Sasaran</v>
      </c>
      <c r="M224" s="850"/>
      <c r="N224" s="853"/>
      <c r="O224" s="517"/>
      <c r="P224" s="517"/>
      <c r="Q224" s="517"/>
      <c r="R224" s="517"/>
    </row>
    <row r="225" spans="2:18" s="527" customFormat="1" ht="15.75">
      <c r="B225" s="836">
        <v>4</v>
      </c>
      <c r="C225" s="839"/>
      <c r="D225" s="857" t="s">
        <v>26</v>
      </c>
      <c r="E225" s="854" t="str">
        <f>IF(D225="Y",1,IF(D225="T",0,IF(D225="Y/T","Belum diisi","Error")))</f>
        <v>Belum diisi</v>
      </c>
      <c r="F225" s="528">
        <v>1</v>
      </c>
      <c r="G225" s="529"/>
      <c r="H225" s="600" t="str">
        <f t="shared" si="4"/>
        <v>Belum Diisi</v>
      </c>
      <c r="I225" s="590" t="s">
        <v>26</v>
      </c>
      <c r="J225" s="591" t="str">
        <f>IF($D$225="Y/T","Isi Sasaran",IF($E$225=0,0,IF(I225="Y",1,IF(I225="T",0,"Isi Dulu"))))</f>
        <v>Isi Sasaran</v>
      </c>
      <c r="K225" s="590" t="s">
        <v>26</v>
      </c>
      <c r="L225" s="591" t="str">
        <f>IF($D$225="Y/T","Isi Sasaran",IF($E$225=0,0,IF(K225="Y",1,IF(K225="T",0,"Isi Dulu"))))</f>
        <v>Isi Sasaran</v>
      </c>
      <c r="M225" s="848" t="s">
        <v>26</v>
      </c>
      <c r="N225" s="851" t="str">
        <f>IF(M225="Y",1,IF(M225="T",0,IF(M225="Y/T","Belum diisi","Error")))</f>
        <v>Belum diisi</v>
      </c>
      <c r="O225" s="517"/>
      <c r="P225" s="517"/>
      <c r="Q225" s="517"/>
      <c r="R225" s="517"/>
    </row>
    <row r="226" spans="2:18" s="527" customFormat="1" ht="15.75">
      <c r="B226" s="837"/>
      <c r="C226" s="840"/>
      <c r="D226" s="858"/>
      <c r="E226" s="855"/>
      <c r="F226" s="549">
        <v>2</v>
      </c>
      <c r="G226" s="550"/>
      <c r="H226" s="598" t="str">
        <f t="shared" si="4"/>
        <v>Belum Diisi</v>
      </c>
      <c r="I226" s="592" t="s">
        <v>26</v>
      </c>
      <c r="J226" s="593" t="str">
        <f>IF($D$225="Y/T","Isi Sasaran",IF($E$225=0,0,IF(I226="Y",1,IF(I226="T",0,"Isi Dulu"))))</f>
        <v>Isi Sasaran</v>
      </c>
      <c r="K226" s="592" t="s">
        <v>26</v>
      </c>
      <c r="L226" s="593" t="str">
        <f>IF($D$225="Y/T","Isi Sasaran",IF($E$225=0,0,IF(K226="Y",1,IF(K226="T",0,"Isi Dulu"))))</f>
        <v>Isi Sasaran</v>
      </c>
      <c r="M226" s="849"/>
      <c r="N226" s="852"/>
      <c r="O226" s="517"/>
      <c r="P226" s="517"/>
      <c r="Q226" s="517"/>
      <c r="R226" s="517"/>
    </row>
    <row r="227" spans="2:18" s="527" customFormat="1" ht="15.75">
      <c r="B227" s="837"/>
      <c r="C227" s="840"/>
      <c r="D227" s="858"/>
      <c r="E227" s="855"/>
      <c r="F227" s="549">
        <v>3</v>
      </c>
      <c r="G227" s="550"/>
      <c r="H227" s="598" t="str">
        <f t="shared" si="4"/>
        <v>Belum Diisi</v>
      </c>
      <c r="I227" s="592" t="s">
        <v>26</v>
      </c>
      <c r="J227" s="593" t="str">
        <f>IF($D$225="Y/T","Isi Sasaran",IF($E$225=0,0,IF(I227="Y",1,IF(I227="T",0,"Isi Dulu"))))</f>
        <v>Isi Sasaran</v>
      </c>
      <c r="K227" s="592" t="s">
        <v>26</v>
      </c>
      <c r="L227" s="593" t="str">
        <f>IF($D$225="Y/T","Isi Sasaran",IF($E$225=0,0,IF(K227="Y",1,IF(K227="T",0,"Isi Dulu"))))</f>
        <v>Isi Sasaran</v>
      </c>
      <c r="M227" s="849"/>
      <c r="N227" s="852"/>
      <c r="O227" s="517"/>
      <c r="P227" s="517"/>
      <c r="Q227" s="517"/>
      <c r="R227" s="517"/>
    </row>
    <row r="228" spans="2:18" s="527" customFormat="1" ht="15.75">
      <c r="B228" s="837"/>
      <c r="C228" s="840"/>
      <c r="D228" s="858"/>
      <c r="E228" s="855"/>
      <c r="F228" s="549">
        <v>4</v>
      </c>
      <c r="G228" s="550"/>
      <c r="H228" s="598" t="str">
        <f t="shared" si="4"/>
        <v>Belum Diisi</v>
      </c>
      <c r="I228" s="592" t="s">
        <v>26</v>
      </c>
      <c r="J228" s="593" t="str">
        <f>IF($D$225="Y/T","Isi Sasaran",IF($E$225=0,0,IF(I228="Y",1,IF(I228="T",0,"Isi Dulu"))))</f>
        <v>Isi Sasaran</v>
      </c>
      <c r="K228" s="592" t="s">
        <v>26</v>
      </c>
      <c r="L228" s="593" t="str">
        <f>IF($D$225="Y/T","Isi Sasaran",IF($E$225=0,0,IF(K228="Y",1,IF(K228="T",0,"Isi Dulu"))))</f>
        <v>Isi Sasaran</v>
      </c>
      <c r="M228" s="849"/>
      <c r="N228" s="852"/>
      <c r="O228" s="517"/>
      <c r="P228" s="517"/>
      <c r="Q228" s="517"/>
      <c r="R228" s="517"/>
    </row>
    <row r="229" spans="2:18" s="527" customFormat="1" ht="15.75">
      <c r="B229" s="838"/>
      <c r="C229" s="841"/>
      <c r="D229" s="859"/>
      <c r="E229" s="856"/>
      <c r="F229" s="569">
        <v>5</v>
      </c>
      <c r="G229" s="570"/>
      <c r="H229" s="599" t="str">
        <f t="shared" si="4"/>
        <v>Belum Diisi</v>
      </c>
      <c r="I229" s="595" t="s">
        <v>26</v>
      </c>
      <c r="J229" s="596" t="str">
        <f>IF($D$225="Y/T","Isi Sasaran",IF($E$225=0,0,IF(I229="Y",1,IF(I229="T",0,"Isi Dulu"))))</f>
        <v>Isi Sasaran</v>
      </c>
      <c r="K229" s="595" t="s">
        <v>26</v>
      </c>
      <c r="L229" s="596" t="str">
        <f>IF($D$225="Y/T","Isi Sasaran",IF($E$225=0,0,IF(K229="Y",1,IF(K229="T",0,"Isi Dulu"))))</f>
        <v>Isi Sasaran</v>
      </c>
      <c r="M229" s="850"/>
      <c r="N229" s="853"/>
      <c r="O229" s="517"/>
      <c r="P229" s="517"/>
      <c r="Q229" s="517"/>
      <c r="R229" s="517"/>
    </row>
    <row r="230" spans="2:18" s="527" customFormat="1" ht="15.75">
      <c r="B230" s="836">
        <v>5</v>
      </c>
      <c r="C230" s="839"/>
      <c r="D230" s="857" t="s">
        <v>26</v>
      </c>
      <c r="E230" s="854" t="str">
        <f>IF(D230="Y",1,IF(D230="T",0,IF(D230="Y/T","Belum diisi","Error")))</f>
        <v>Belum diisi</v>
      </c>
      <c r="F230" s="528">
        <v>1</v>
      </c>
      <c r="G230" s="529"/>
      <c r="H230" s="600" t="str">
        <f t="shared" si="4"/>
        <v>Belum Diisi</v>
      </c>
      <c r="I230" s="590" t="s">
        <v>26</v>
      </c>
      <c r="J230" s="591" t="str">
        <f>IF($D$230="Y/T","Isi Sasaran",IF($E$230=0,0,IF(I230="Y",1,IF(I230="T",0,"Isi Dulu"))))</f>
        <v>Isi Sasaran</v>
      </c>
      <c r="K230" s="590" t="s">
        <v>26</v>
      </c>
      <c r="L230" s="591" t="str">
        <f>IF($D$230="Y/T","Isi Sasaran",IF($E$230=0,0,IF(K230="Y",1,IF(K230="T",0,"Isi Dulu"))))</f>
        <v>Isi Sasaran</v>
      </c>
      <c r="M230" s="848" t="s">
        <v>26</v>
      </c>
      <c r="N230" s="851" t="str">
        <f>IF(M230="Y",1,IF(M230="T",0,IF(M230="Y/T","Belum diisi","Error")))</f>
        <v>Belum diisi</v>
      </c>
      <c r="O230" s="517"/>
      <c r="P230" s="517"/>
      <c r="Q230" s="517"/>
      <c r="R230" s="517"/>
    </row>
    <row r="231" spans="2:18" s="527" customFormat="1" ht="15.75">
      <c r="B231" s="837"/>
      <c r="C231" s="840"/>
      <c r="D231" s="858"/>
      <c r="E231" s="855"/>
      <c r="F231" s="549">
        <v>2</v>
      </c>
      <c r="G231" s="550"/>
      <c r="H231" s="598" t="str">
        <f t="shared" si="4"/>
        <v>Belum Diisi</v>
      </c>
      <c r="I231" s="592" t="s">
        <v>26</v>
      </c>
      <c r="J231" s="593" t="str">
        <f>IF($D$230="Y/T","Isi Sasaran",IF($E$230=0,0,IF(I231="Y",1,IF(I231="T",0,"Isi Dulu"))))</f>
        <v>Isi Sasaran</v>
      </c>
      <c r="K231" s="592" t="s">
        <v>26</v>
      </c>
      <c r="L231" s="593" t="str">
        <f>IF($D$230="Y/T","Isi Sasaran",IF($E$230=0,0,IF(K231="Y",1,IF(K231="T",0,"Isi Dulu"))))</f>
        <v>Isi Sasaran</v>
      </c>
      <c r="M231" s="849"/>
      <c r="N231" s="852"/>
      <c r="O231" s="517"/>
      <c r="P231" s="517"/>
      <c r="Q231" s="517"/>
      <c r="R231" s="517"/>
    </row>
    <row r="232" spans="2:18" s="527" customFormat="1" ht="15.75">
      <c r="B232" s="837"/>
      <c r="C232" s="840"/>
      <c r="D232" s="858"/>
      <c r="E232" s="855"/>
      <c r="F232" s="549">
        <v>3</v>
      </c>
      <c r="G232" s="550"/>
      <c r="H232" s="598" t="str">
        <f t="shared" si="4"/>
        <v>Belum Diisi</v>
      </c>
      <c r="I232" s="592" t="s">
        <v>26</v>
      </c>
      <c r="J232" s="593" t="str">
        <f>IF($D$230="Y/T","Isi Sasaran",IF($E$230=0,0,IF(I232="Y",1,IF(I232="T",0,"Isi Dulu"))))</f>
        <v>Isi Sasaran</v>
      </c>
      <c r="K232" s="592" t="s">
        <v>26</v>
      </c>
      <c r="L232" s="593" t="str">
        <f>IF($D$230="Y/T","Isi Sasaran",IF($E$230=0,0,IF(K232="Y",1,IF(K232="T",0,"Isi Dulu"))))</f>
        <v>Isi Sasaran</v>
      </c>
      <c r="M232" s="849"/>
      <c r="N232" s="852"/>
      <c r="O232" s="517"/>
      <c r="P232" s="517"/>
      <c r="Q232" s="517"/>
      <c r="R232" s="517"/>
    </row>
    <row r="233" spans="2:18" s="527" customFormat="1" ht="15.75">
      <c r="B233" s="837"/>
      <c r="C233" s="840"/>
      <c r="D233" s="858"/>
      <c r="E233" s="855"/>
      <c r="F233" s="549">
        <v>4</v>
      </c>
      <c r="G233" s="550"/>
      <c r="H233" s="598" t="str">
        <f t="shared" si="4"/>
        <v>Belum Diisi</v>
      </c>
      <c r="I233" s="592" t="s">
        <v>26</v>
      </c>
      <c r="J233" s="593" t="str">
        <f>IF($D$230="Y/T","Isi Sasaran",IF($E$230=0,0,IF(I233="Y",1,IF(I233="T",0,"Isi Dulu"))))</f>
        <v>Isi Sasaran</v>
      </c>
      <c r="K233" s="592" t="s">
        <v>26</v>
      </c>
      <c r="L233" s="593" t="str">
        <f>IF($D$230="Y/T","Isi Sasaran",IF($E$230=0,0,IF(K233="Y",1,IF(K233="T",0,"Isi Dulu"))))</f>
        <v>Isi Sasaran</v>
      </c>
      <c r="M233" s="849"/>
      <c r="N233" s="852"/>
      <c r="O233" s="517"/>
      <c r="P233" s="517"/>
      <c r="Q233" s="517"/>
      <c r="R233" s="517"/>
    </row>
    <row r="234" spans="2:18" s="527" customFormat="1" ht="15.75">
      <c r="B234" s="838"/>
      <c r="C234" s="841"/>
      <c r="D234" s="859"/>
      <c r="E234" s="856"/>
      <c r="F234" s="569">
        <v>5</v>
      </c>
      <c r="G234" s="570"/>
      <c r="H234" s="599" t="str">
        <f t="shared" si="4"/>
        <v>Belum Diisi</v>
      </c>
      <c r="I234" s="595" t="s">
        <v>26</v>
      </c>
      <c r="J234" s="596" t="str">
        <f>IF($D$230="Y/T","Isi Sasaran",IF($E$230=0,0,IF(I234="Y",1,IF(I234="T",0,"Isi Dulu"))))</f>
        <v>Isi Sasaran</v>
      </c>
      <c r="K234" s="595" t="s">
        <v>26</v>
      </c>
      <c r="L234" s="596" t="str">
        <f>IF($D$230="Y/T","Isi Sasaran",IF($E$230=0,0,IF(K234="Y",1,IF(K234="T",0,"Isi Dulu"))))</f>
        <v>Isi Sasaran</v>
      </c>
      <c r="M234" s="850"/>
      <c r="N234" s="853"/>
      <c r="O234" s="517"/>
      <c r="P234" s="517"/>
      <c r="Q234" s="517"/>
      <c r="R234" s="517"/>
    </row>
    <row r="235" spans="2:18" s="527" customFormat="1" ht="15.75">
      <c r="B235" s="836">
        <v>6</v>
      </c>
      <c r="C235" s="839"/>
      <c r="D235" s="857" t="s">
        <v>26</v>
      </c>
      <c r="E235" s="854" t="str">
        <f>IF(D235="Y",1,IF(D235="T",0,IF(D235="Y/T","Belum diisi","Error")))</f>
        <v>Belum diisi</v>
      </c>
      <c r="F235" s="528">
        <v>1</v>
      </c>
      <c r="G235" s="529"/>
      <c r="H235" s="600" t="str">
        <f t="shared" si="4"/>
        <v>Belum Diisi</v>
      </c>
      <c r="I235" s="590" t="s">
        <v>26</v>
      </c>
      <c r="J235" s="591" t="str">
        <f>IF($D$235="Y/T","Isi Sasaran",IF($E$235=0,0,IF(I235="Y",1,IF(I235="T",0,"Isi Dulu"))))</f>
        <v>Isi Sasaran</v>
      </c>
      <c r="K235" s="590" t="s">
        <v>26</v>
      </c>
      <c r="L235" s="591" t="str">
        <f>IF($D$235="Y/T","Isi Sasaran",IF($E$235=0,0,IF(K235="Y",1,IF(K235="T",0,"Isi Dulu"))))</f>
        <v>Isi Sasaran</v>
      </c>
      <c r="M235" s="848" t="s">
        <v>26</v>
      </c>
      <c r="N235" s="851" t="str">
        <f>IF(M235="Y",1,IF(M235="T",0,IF(M235="Y/T","Belum diisi","Error")))</f>
        <v>Belum diisi</v>
      </c>
      <c r="O235" s="517"/>
      <c r="P235" s="517"/>
      <c r="Q235" s="517"/>
      <c r="R235" s="517"/>
    </row>
    <row r="236" spans="2:18" s="527" customFormat="1" ht="15.75">
      <c r="B236" s="837"/>
      <c r="C236" s="840"/>
      <c r="D236" s="858"/>
      <c r="E236" s="855"/>
      <c r="F236" s="549">
        <v>2</v>
      </c>
      <c r="G236" s="550"/>
      <c r="H236" s="598" t="str">
        <f t="shared" si="4"/>
        <v>Belum Diisi</v>
      </c>
      <c r="I236" s="592" t="s">
        <v>26</v>
      </c>
      <c r="J236" s="593" t="str">
        <f>IF($D$235="Y/T","Isi Sasaran",IF($E$235=0,0,IF(I236="Y",1,IF(I236="T",0,"Isi Dulu"))))</f>
        <v>Isi Sasaran</v>
      </c>
      <c r="K236" s="592" t="s">
        <v>26</v>
      </c>
      <c r="L236" s="593" t="str">
        <f>IF($D$235="Y/T","Isi Sasaran",IF($E$235=0,0,IF(K236="Y",1,IF(K236="T",0,"Isi Dulu"))))</f>
        <v>Isi Sasaran</v>
      </c>
      <c r="M236" s="849"/>
      <c r="N236" s="852"/>
      <c r="O236" s="517"/>
      <c r="P236" s="517"/>
      <c r="Q236" s="517"/>
      <c r="R236" s="517"/>
    </row>
    <row r="237" spans="2:18" s="527" customFormat="1" ht="15.75">
      <c r="B237" s="837"/>
      <c r="C237" s="840"/>
      <c r="D237" s="858"/>
      <c r="E237" s="855"/>
      <c r="F237" s="549">
        <v>3</v>
      </c>
      <c r="G237" s="550"/>
      <c r="H237" s="598" t="str">
        <f t="shared" si="4"/>
        <v>Belum Diisi</v>
      </c>
      <c r="I237" s="592" t="s">
        <v>26</v>
      </c>
      <c r="J237" s="593" t="str">
        <f>IF($D$235="Y/T","Isi Sasaran",IF($E$235=0,0,IF(I237="Y",1,IF(I237="T",0,"Isi Dulu"))))</f>
        <v>Isi Sasaran</v>
      </c>
      <c r="K237" s="592" t="s">
        <v>26</v>
      </c>
      <c r="L237" s="593" t="str">
        <f>IF($D$235="Y/T","Isi Sasaran",IF($E$235=0,0,IF(K237="Y",1,IF(K237="T",0,"Isi Dulu"))))</f>
        <v>Isi Sasaran</v>
      </c>
      <c r="M237" s="849"/>
      <c r="N237" s="852"/>
      <c r="O237" s="517"/>
      <c r="P237" s="517"/>
      <c r="Q237" s="517"/>
      <c r="R237" s="517"/>
    </row>
    <row r="238" spans="2:18" s="527" customFormat="1" ht="15.75">
      <c r="B238" s="837"/>
      <c r="C238" s="840"/>
      <c r="D238" s="858"/>
      <c r="E238" s="855"/>
      <c r="F238" s="549">
        <v>4</v>
      </c>
      <c r="G238" s="550"/>
      <c r="H238" s="598" t="str">
        <f t="shared" si="4"/>
        <v>Belum Diisi</v>
      </c>
      <c r="I238" s="592" t="s">
        <v>26</v>
      </c>
      <c r="J238" s="593" t="str">
        <f>IF($D$235="Y/T","Isi Sasaran",IF($E$235=0,0,IF(I238="Y",1,IF(I238="T",0,"Isi Dulu"))))</f>
        <v>Isi Sasaran</v>
      </c>
      <c r="K238" s="592" t="s">
        <v>26</v>
      </c>
      <c r="L238" s="593" t="str">
        <f>IF($D$235="Y/T","Isi Sasaran",IF($E$235=0,0,IF(K238="Y",1,IF(K238="T",0,"Isi Dulu"))))</f>
        <v>Isi Sasaran</v>
      </c>
      <c r="M238" s="849"/>
      <c r="N238" s="852"/>
      <c r="O238" s="517"/>
      <c r="P238" s="517"/>
      <c r="Q238" s="517"/>
      <c r="R238" s="517"/>
    </row>
    <row r="239" spans="2:18" s="527" customFormat="1" ht="15.75">
      <c r="B239" s="838"/>
      <c r="C239" s="841"/>
      <c r="D239" s="859"/>
      <c r="E239" s="856"/>
      <c r="F239" s="569">
        <v>5</v>
      </c>
      <c r="G239" s="570"/>
      <c r="H239" s="599" t="str">
        <f t="shared" si="4"/>
        <v>Belum Diisi</v>
      </c>
      <c r="I239" s="595" t="s">
        <v>26</v>
      </c>
      <c r="J239" s="596" t="str">
        <f>IF($D$235="Y/T","Isi Sasaran",IF($E$235=0,0,IF(I239="Y",1,IF(I239="T",0,"Isi Dulu"))))</f>
        <v>Isi Sasaran</v>
      </c>
      <c r="K239" s="595" t="s">
        <v>26</v>
      </c>
      <c r="L239" s="596" t="str">
        <f>IF($D$235="Y/T","Isi Sasaran",IF($E$235=0,0,IF(K239="Y",1,IF(K239="T",0,"Isi Dulu"))))</f>
        <v>Isi Sasaran</v>
      </c>
      <c r="M239" s="850"/>
      <c r="N239" s="853"/>
      <c r="O239" s="517"/>
      <c r="P239" s="517"/>
      <c r="Q239" s="517"/>
      <c r="R239" s="517"/>
    </row>
    <row r="240" spans="2:18" s="527" customFormat="1" ht="15.75">
      <c r="B240" s="836">
        <v>7</v>
      </c>
      <c r="C240" s="839"/>
      <c r="D240" s="857" t="s">
        <v>26</v>
      </c>
      <c r="E240" s="854" t="str">
        <f>IF(D240="Y",1,IF(D240="T",0,IF(D240="Y/T","Belum diisi","Error")))</f>
        <v>Belum diisi</v>
      </c>
      <c r="F240" s="528">
        <v>1</v>
      </c>
      <c r="G240" s="529"/>
      <c r="H240" s="600" t="str">
        <f t="shared" si="4"/>
        <v>Belum Diisi</v>
      </c>
      <c r="I240" s="590" t="s">
        <v>26</v>
      </c>
      <c r="J240" s="591" t="str">
        <f>IF($D$240="Y/T","Isi Sasaran",IF($E$240=0,0,IF(I240="Y",1,IF(I240="T",0,"Isi Dulu"))))</f>
        <v>Isi Sasaran</v>
      </c>
      <c r="K240" s="590" t="s">
        <v>26</v>
      </c>
      <c r="L240" s="591" t="str">
        <f>IF($D$240="Y/T","Isi Sasaran",IF($E$240=0,0,IF(K240="Y",1,IF(K240="T",0,"Isi Dulu"))))</f>
        <v>Isi Sasaran</v>
      </c>
      <c r="M240" s="848" t="s">
        <v>26</v>
      </c>
      <c r="N240" s="851" t="str">
        <f>IF(M240="Y",1,IF(M240="T",0,IF(M240="Y/T","Belum diisi","Error")))</f>
        <v>Belum diisi</v>
      </c>
      <c r="O240" s="517"/>
      <c r="P240" s="517"/>
      <c r="Q240" s="517"/>
      <c r="R240" s="517"/>
    </row>
    <row r="241" spans="2:18" s="527" customFormat="1" ht="15.75">
      <c r="B241" s="837"/>
      <c r="C241" s="840"/>
      <c r="D241" s="858"/>
      <c r="E241" s="855"/>
      <c r="F241" s="549">
        <v>2</v>
      </c>
      <c r="G241" s="550"/>
      <c r="H241" s="598" t="str">
        <f t="shared" si="4"/>
        <v>Belum Diisi</v>
      </c>
      <c r="I241" s="592" t="s">
        <v>26</v>
      </c>
      <c r="J241" s="593" t="str">
        <f>IF($D$240="Y/T","Isi Sasaran",IF($E$240=0,0,IF(I241="Y",1,IF(I241="T",0,"Isi Dulu"))))</f>
        <v>Isi Sasaran</v>
      </c>
      <c r="K241" s="592" t="s">
        <v>26</v>
      </c>
      <c r="L241" s="593" t="str">
        <f>IF($D$240="Y/T","Isi Sasaran",IF($E$240=0,0,IF(K241="Y",1,IF(K241="T",0,"Isi Dulu"))))</f>
        <v>Isi Sasaran</v>
      </c>
      <c r="M241" s="849"/>
      <c r="N241" s="852"/>
      <c r="O241" s="517"/>
      <c r="P241" s="517"/>
      <c r="Q241" s="517"/>
      <c r="R241" s="517"/>
    </row>
    <row r="242" spans="2:18" s="527" customFormat="1" ht="15.75">
      <c r="B242" s="837"/>
      <c r="C242" s="840"/>
      <c r="D242" s="858"/>
      <c r="E242" s="855"/>
      <c r="F242" s="549">
        <v>3</v>
      </c>
      <c r="G242" s="550"/>
      <c r="H242" s="598" t="str">
        <f t="shared" si="4"/>
        <v>Belum Diisi</v>
      </c>
      <c r="I242" s="592" t="s">
        <v>26</v>
      </c>
      <c r="J242" s="593" t="str">
        <f>IF($D$240="Y/T","Isi Sasaran",IF($E$240=0,0,IF(I242="Y",1,IF(I242="T",0,"Isi Dulu"))))</f>
        <v>Isi Sasaran</v>
      </c>
      <c r="K242" s="592" t="s">
        <v>26</v>
      </c>
      <c r="L242" s="593" t="str">
        <f>IF($D$240="Y/T","Isi Sasaran",IF($E$240=0,0,IF(K242="Y",1,IF(K242="T",0,"Isi Dulu"))))</f>
        <v>Isi Sasaran</v>
      </c>
      <c r="M242" s="849"/>
      <c r="N242" s="852"/>
      <c r="O242" s="517"/>
      <c r="P242" s="517"/>
      <c r="Q242" s="517"/>
      <c r="R242" s="517"/>
    </row>
    <row r="243" spans="2:18" s="527" customFormat="1" ht="15.75">
      <c r="B243" s="837"/>
      <c r="C243" s="840"/>
      <c r="D243" s="858"/>
      <c r="E243" s="855"/>
      <c r="F243" s="549">
        <v>4</v>
      </c>
      <c r="G243" s="550"/>
      <c r="H243" s="598" t="str">
        <f t="shared" si="4"/>
        <v>Belum Diisi</v>
      </c>
      <c r="I243" s="592" t="s">
        <v>26</v>
      </c>
      <c r="J243" s="593" t="str">
        <f>IF($D$240="Y/T","Isi Sasaran",IF($E$240=0,0,IF(I243="Y",1,IF(I243="T",0,"Isi Dulu"))))</f>
        <v>Isi Sasaran</v>
      </c>
      <c r="K243" s="592" t="s">
        <v>26</v>
      </c>
      <c r="L243" s="593" t="str">
        <f>IF($D$240="Y/T","Isi Sasaran",IF($E$240=0,0,IF(K243="Y",1,IF(K243="T",0,"Isi Dulu"))))</f>
        <v>Isi Sasaran</v>
      </c>
      <c r="M243" s="849"/>
      <c r="N243" s="852"/>
      <c r="O243" s="517"/>
      <c r="P243" s="517"/>
      <c r="Q243" s="517"/>
      <c r="R243" s="517"/>
    </row>
    <row r="244" spans="2:18" s="527" customFormat="1" ht="15.75">
      <c r="B244" s="838"/>
      <c r="C244" s="841"/>
      <c r="D244" s="859"/>
      <c r="E244" s="856"/>
      <c r="F244" s="569">
        <v>5</v>
      </c>
      <c r="G244" s="570"/>
      <c r="H244" s="599" t="str">
        <f t="shared" si="4"/>
        <v>Belum Diisi</v>
      </c>
      <c r="I244" s="595" t="s">
        <v>26</v>
      </c>
      <c r="J244" s="596" t="str">
        <f>IF($D$240="Y/T","Isi Sasaran",IF($E$240=0,0,IF(I244="Y",1,IF(I244="T",0,"Isi Dulu"))))</f>
        <v>Isi Sasaran</v>
      </c>
      <c r="K244" s="595" t="s">
        <v>26</v>
      </c>
      <c r="L244" s="596" t="str">
        <f>IF($D$240="Y/T","Isi Sasaran",IF($E$240=0,0,IF(K244="Y",1,IF(K244="T",0,"Isi Dulu"))))</f>
        <v>Isi Sasaran</v>
      </c>
      <c r="M244" s="850"/>
      <c r="N244" s="853"/>
      <c r="O244" s="517"/>
      <c r="P244" s="517"/>
      <c r="Q244" s="517"/>
      <c r="R244" s="517"/>
    </row>
    <row r="245" spans="2:18" s="527" customFormat="1" ht="15.75">
      <c r="B245" s="836">
        <v>8</v>
      </c>
      <c r="C245" s="839"/>
      <c r="D245" s="857" t="s">
        <v>26</v>
      </c>
      <c r="E245" s="854" t="str">
        <f>IF(D245="Y",1,IF(D245="T",0,IF(D245="Y/T","Belum diisi","Error")))</f>
        <v>Belum diisi</v>
      </c>
      <c r="F245" s="528">
        <v>1</v>
      </c>
      <c r="G245" s="529"/>
      <c r="H245" s="600" t="str">
        <f t="shared" si="4"/>
        <v>Belum Diisi</v>
      </c>
      <c r="I245" s="590" t="s">
        <v>26</v>
      </c>
      <c r="J245" s="591" t="str">
        <f>IF($D$245="Y/T","Isi Sasaran",IF($E$245=0,0,IF(I245="Y",1,IF(I245="T",0,"Isi Dulu"))))</f>
        <v>Isi Sasaran</v>
      </c>
      <c r="K245" s="590" t="s">
        <v>26</v>
      </c>
      <c r="L245" s="591" t="str">
        <f>IF($D$245="Y/T","Isi Sasaran",IF($E$245=0,0,IF(K245="Y",1,IF(K245="T",0,"Isi Dulu"))))</f>
        <v>Isi Sasaran</v>
      </c>
      <c r="M245" s="848" t="s">
        <v>26</v>
      </c>
      <c r="N245" s="851" t="str">
        <f>IF(M245="Y",1,IF(M245="T",0,IF(M245="Y/T","Belum diisi","Error")))</f>
        <v>Belum diisi</v>
      </c>
      <c r="O245" s="517"/>
      <c r="P245" s="517"/>
      <c r="Q245" s="517"/>
      <c r="R245" s="517"/>
    </row>
    <row r="246" spans="2:18" s="527" customFormat="1" ht="15.75">
      <c r="B246" s="837"/>
      <c r="C246" s="840"/>
      <c r="D246" s="858"/>
      <c r="E246" s="855"/>
      <c r="F246" s="549">
        <v>2</v>
      </c>
      <c r="G246" s="550"/>
      <c r="H246" s="598" t="str">
        <f t="shared" si="4"/>
        <v>Belum Diisi</v>
      </c>
      <c r="I246" s="592" t="s">
        <v>26</v>
      </c>
      <c r="J246" s="593" t="str">
        <f>IF($D$245="Y/T","Isi Sasaran",IF($E$245=0,0,IF(I246="Y",1,IF(I246="T",0,"Isi Dulu"))))</f>
        <v>Isi Sasaran</v>
      </c>
      <c r="K246" s="592" t="s">
        <v>26</v>
      </c>
      <c r="L246" s="593" t="str">
        <f>IF($D$245="Y/T","Isi Sasaran",IF($E$245=0,0,IF(K246="Y",1,IF(K246="T",0,"Isi Dulu"))))</f>
        <v>Isi Sasaran</v>
      </c>
      <c r="M246" s="849"/>
      <c r="N246" s="852"/>
      <c r="O246" s="517"/>
      <c r="P246" s="517"/>
      <c r="Q246" s="517"/>
      <c r="R246" s="517"/>
    </row>
    <row r="247" spans="2:18" s="527" customFormat="1" ht="15.75">
      <c r="B247" s="837"/>
      <c r="C247" s="840"/>
      <c r="D247" s="858"/>
      <c r="E247" s="855"/>
      <c r="F247" s="549">
        <v>3</v>
      </c>
      <c r="G247" s="550"/>
      <c r="H247" s="598" t="str">
        <f t="shared" si="4"/>
        <v>Belum Diisi</v>
      </c>
      <c r="I247" s="592" t="s">
        <v>26</v>
      </c>
      <c r="J247" s="593" t="str">
        <f>IF($D$245="Y/T","Isi Sasaran",IF($E$245=0,0,IF(I247="Y",1,IF(I247="T",0,"Isi Dulu"))))</f>
        <v>Isi Sasaran</v>
      </c>
      <c r="K247" s="592" t="s">
        <v>26</v>
      </c>
      <c r="L247" s="593" t="str">
        <f>IF($D$245="Y/T","Isi Sasaran",IF($E$245=0,0,IF(K247="Y",1,IF(K247="T",0,"Isi Dulu"))))</f>
        <v>Isi Sasaran</v>
      </c>
      <c r="M247" s="849"/>
      <c r="N247" s="852"/>
      <c r="O247" s="517"/>
      <c r="P247" s="517"/>
      <c r="Q247" s="517"/>
      <c r="R247" s="517"/>
    </row>
    <row r="248" spans="2:18" s="527" customFormat="1" ht="15.75">
      <c r="B248" s="837"/>
      <c r="C248" s="840"/>
      <c r="D248" s="858"/>
      <c r="E248" s="855"/>
      <c r="F248" s="549">
        <v>4</v>
      </c>
      <c r="G248" s="550"/>
      <c r="H248" s="598" t="str">
        <f t="shared" si="4"/>
        <v>Belum Diisi</v>
      </c>
      <c r="I248" s="592" t="s">
        <v>26</v>
      </c>
      <c r="J248" s="593" t="str">
        <f>IF($D$245="Y/T","Isi Sasaran",IF($E$245=0,0,IF(I248="Y",1,IF(I248="T",0,"Isi Dulu"))))</f>
        <v>Isi Sasaran</v>
      </c>
      <c r="K248" s="592" t="s">
        <v>26</v>
      </c>
      <c r="L248" s="593" t="str">
        <f>IF($D$245="Y/T","Isi Sasaran",IF($E$245=0,0,IF(K248="Y",1,IF(K248="T",0,"Isi Dulu"))))</f>
        <v>Isi Sasaran</v>
      </c>
      <c r="M248" s="849"/>
      <c r="N248" s="852"/>
      <c r="O248" s="517"/>
      <c r="P248" s="517"/>
      <c r="Q248" s="517"/>
      <c r="R248" s="517"/>
    </row>
    <row r="249" spans="2:18" s="527" customFormat="1" ht="15.75">
      <c r="B249" s="838"/>
      <c r="C249" s="841"/>
      <c r="D249" s="859"/>
      <c r="E249" s="856"/>
      <c r="F249" s="569">
        <v>5</v>
      </c>
      <c r="G249" s="570"/>
      <c r="H249" s="599" t="str">
        <f t="shared" si="4"/>
        <v>Belum Diisi</v>
      </c>
      <c r="I249" s="595" t="s">
        <v>26</v>
      </c>
      <c r="J249" s="596" t="str">
        <f>IF($D$245="Y/T","Isi Sasaran",IF($E$245=0,0,IF(I249="Y",1,IF(I249="T",0,"Isi Dulu"))))</f>
        <v>Isi Sasaran</v>
      </c>
      <c r="K249" s="595" t="s">
        <v>26</v>
      </c>
      <c r="L249" s="596" t="str">
        <f>IF($D$245="Y/T","Isi Sasaran",IF($E$245=0,0,IF(K249="Y",1,IF(K249="T",0,"Isi Dulu"))))</f>
        <v>Isi Sasaran</v>
      </c>
      <c r="M249" s="850"/>
      <c r="N249" s="853"/>
      <c r="O249" s="517"/>
      <c r="P249" s="517"/>
      <c r="Q249" s="517"/>
      <c r="R249" s="517"/>
    </row>
    <row r="250" spans="2:18" s="527" customFormat="1" ht="15.75">
      <c r="B250" s="836">
        <v>9</v>
      </c>
      <c r="C250" s="839"/>
      <c r="D250" s="857" t="s">
        <v>26</v>
      </c>
      <c r="E250" s="854" t="str">
        <f>IF(D250="Y",1,IF(D250="T",0,IF(D250="Y/T","Belum diisi","Error")))</f>
        <v>Belum diisi</v>
      </c>
      <c r="F250" s="528">
        <v>1</v>
      </c>
      <c r="G250" s="529"/>
      <c r="H250" s="600" t="str">
        <f t="shared" si="4"/>
        <v>Belum Diisi</v>
      </c>
      <c r="I250" s="590" t="s">
        <v>26</v>
      </c>
      <c r="J250" s="591" t="str">
        <f>IF($D$250="Y/T","Isi Sasaran",IF($E$250=0,0,IF(I250="Y",1,IF(I250="T",0,"Isi Dulu"))))</f>
        <v>Isi Sasaran</v>
      </c>
      <c r="K250" s="590" t="s">
        <v>26</v>
      </c>
      <c r="L250" s="591" t="str">
        <f>IF($D$250="Y/T","Isi Sasaran",IF($E$250=0,0,IF(K250="Y",1,IF(K250="T",0,"Isi Dulu"))))</f>
        <v>Isi Sasaran</v>
      </c>
      <c r="M250" s="848" t="s">
        <v>26</v>
      </c>
      <c r="N250" s="851" t="str">
        <f>IF(M250="Y",1,IF(M250="T",0,IF(M250="Y/T","Belum diisi","Error")))</f>
        <v>Belum diisi</v>
      </c>
      <c r="O250" s="517"/>
      <c r="P250" s="517"/>
      <c r="Q250" s="517"/>
      <c r="R250" s="517"/>
    </row>
    <row r="251" spans="2:18" s="527" customFormat="1" ht="15.75">
      <c r="B251" s="837"/>
      <c r="C251" s="840"/>
      <c r="D251" s="858"/>
      <c r="E251" s="855"/>
      <c r="F251" s="549">
        <v>2</v>
      </c>
      <c r="G251" s="550"/>
      <c r="H251" s="598" t="str">
        <f t="shared" si="4"/>
        <v>Belum Diisi</v>
      </c>
      <c r="I251" s="592" t="s">
        <v>26</v>
      </c>
      <c r="J251" s="593" t="str">
        <f>IF($D$250="Y/T","Isi Sasaran",IF($E$250=0,0,IF(I251="Y",1,IF(I251="T",0,"Isi Dulu"))))</f>
        <v>Isi Sasaran</v>
      </c>
      <c r="K251" s="592" t="s">
        <v>26</v>
      </c>
      <c r="L251" s="593" t="str">
        <f>IF($D$250="Y/T","Isi Sasaran",IF($E$250=0,0,IF(K251="Y",1,IF(K251="T",0,"Isi Dulu"))))</f>
        <v>Isi Sasaran</v>
      </c>
      <c r="M251" s="849"/>
      <c r="N251" s="852"/>
      <c r="O251" s="517"/>
      <c r="P251" s="517"/>
      <c r="Q251" s="517"/>
      <c r="R251" s="517"/>
    </row>
    <row r="252" spans="2:18" s="527" customFormat="1" ht="15.75">
      <c r="B252" s="837"/>
      <c r="C252" s="840"/>
      <c r="D252" s="858"/>
      <c r="E252" s="855"/>
      <c r="F252" s="549">
        <v>3</v>
      </c>
      <c r="G252" s="550"/>
      <c r="H252" s="598" t="str">
        <f t="shared" si="4"/>
        <v>Belum Diisi</v>
      </c>
      <c r="I252" s="592" t="s">
        <v>26</v>
      </c>
      <c r="J252" s="593" t="str">
        <f>IF($D$250="Y/T","Isi Sasaran",IF($E$250=0,0,IF(I252="Y",1,IF(I252="T",0,"Isi Dulu"))))</f>
        <v>Isi Sasaran</v>
      </c>
      <c r="K252" s="592" t="s">
        <v>26</v>
      </c>
      <c r="L252" s="593" t="str">
        <f>IF($D$250="Y/T","Isi Sasaran",IF($E$250=0,0,IF(K252="Y",1,IF(K252="T",0,"Isi Dulu"))))</f>
        <v>Isi Sasaran</v>
      </c>
      <c r="M252" s="849"/>
      <c r="N252" s="852"/>
      <c r="O252" s="517"/>
      <c r="P252" s="517"/>
      <c r="Q252" s="517"/>
      <c r="R252" s="517"/>
    </row>
    <row r="253" spans="2:18" s="527" customFormat="1" ht="15.75">
      <c r="B253" s="837"/>
      <c r="C253" s="840"/>
      <c r="D253" s="858"/>
      <c r="E253" s="855"/>
      <c r="F253" s="549">
        <v>4</v>
      </c>
      <c r="G253" s="550"/>
      <c r="H253" s="598" t="str">
        <f t="shared" si="4"/>
        <v>Belum Diisi</v>
      </c>
      <c r="I253" s="592" t="s">
        <v>26</v>
      </c>
      <c r="J253" s="593" t="str">
        <f>IF($D$250="Y/T","Isi Sasaran",IF($E$250=0,0,IF(I253="Y",1,IF(I253="T",0,"Isi Dulu"))))</f>
        <v>Isi Sasaran</v>
      </c>
      <c r="K253" s="592" t="s">
        <v>26</v>
      </c>
      <c r="L253" s="593" t="str">
        <f>IF($D$250="Y/T","Isi Sasaran",IF($E$250=0,0,IF(K253="Y",1,IF(K253="T",0,"Isi Dulu"))))</f>
        <v>Isi Sasaran</v>
      </c>
      <c r="M253" s="849"/>
      <c r="N253" s="852"/>
      <c r="O253" s="517"/>
      <c r="P253" s="517"/>
      <c r="Q253" s="517"/>
      <c r="R253" s="517"/>
    </row>
    <row r="254" spans="2:18" s="527" customFormat="1" ht="15.75">
      <c r="B254" s="838"/>
      <c r="C254" s="841"/>
      <c r="D254" s="859"/>
      <c r="E254" s="856"/>
      <c r="F254" s="569">
        <v>5</v>
      </c>
      <c r="G254" s="570"/>
      <c r="H254" s="599" t="str">
        <f t="shared" si="4"/>
        <v>Belum Diisi</v>
      </c>
      <c r="I254" s="595" t="s">
        <v>26</v>
      </c>
      <c r="J254" s="596" t="str">
        <f>IF($D$250="Y/T","Isi Sasaran",IF($E$250=0,0,IF(I254="Y",1,IF(I254="T",0,"Isi Dulu"))))</f>
        <v>Isi Sasaran</v>
      </c>
      <c r="K254" s="595" t="s">
        <v>26</v>
      </c>
      <c r="L254" s="596" t="str">
        <f>IF($D$250="Y/T","Isi Sasaran",IF($E$250=0,0,IF(K254="Y",1,IF(K254="T",0,"Isi Dulu"))))</f>
        <v>Isi Sasaran</v>
      </c>
      <c r="M254" s="850"/>
      <c r="N254" s="853"/>
      <c r="O254" s="517"/>
      <c r="P254" s="517"/>
      <c r="Q254" s="517"/>
      <c r="R254" s="517"/>
    </row>
    <row r="255" spans="2:18" s="527" customFormat="1" ht="15.75">
      <c r="B255" s="836">
        <v>10</v>
      </c>
      <c r="C255" s="839"/>
      <c r="D255" s="857" t="s">
        <v>26</v>
      </c>
      <c r="E255" s="854" t="str">
        <f>IF(D255="Y",1,IF(D255="T",0,IF(D255="Y/T","Belum diisi","Error")))</f>
        <v>Belum diisi</v>
      </c>
      <c r="F255" s="528">
        <v>1</v>
      </c>
      <c r="G255" s="529"/>
      <c r="H255" s="600" t="str">
        <f t="shared" si="4"/>
        <v>Belum Diisi</v>
      </c>
      <c r="I255" s="590" t="s">
        <v>26</v>
      </c>
      <c r="J255" s="591" t="str">
        <f>IF($D$255="Y/T","Isi Sasaran",IF($E$255=0,0,IF(I255="Y",1,IF(I255="T",0,"Isi Dulu"))))</f>
        <v>Isi Sasaran</v>
      </c>
      <c r="K255" s="590" t="s">
        <v>26</v>
      </c>
      <c r="L255" s="591" t="str">
        <f>IF($D$255="Y/T","Isi Sasaran",IF($E$255=0,0,IF(K255="Y",1,IF(K255="T",0,"Isi Dulu"))))</f>
        <v>Isi Sasaran</v>
      </c>
      <c r="M255" s="848" t="s">
        <v>26</v>
      </c>
      <c r="N255" s="851" t="str">
        <f>IF(M255="Y",1,IF(M255="T",0,IF(M255="Y/T","Belum diisi","Error")))</f>
        <v>Belum diisi</v>
      </c>
      <c r="O255" s="517"/>
      <c r="P255" s="517"/>
      <c r="Q255" s="517"/>
      <c r="R255" s="517"/>
    </row>
    <row r="256" spans="2:18" s="527" customFormat="1" ht="15.75">
      <c r="B256" s="837"/>
      <c r="C256" s="840"/>
      <c r="D256" s="858"/>
      <c r="E256" s="855"/>
      <c r="F256" s="549">
        <v>2</v>
      </c>
      <c r="G256" s="550"/>
      <c r="H256" s="598" t="str">
        <f t="shared" si="4"/>
        <v>Belum Diisi</v>
      </c>
      <c r="I256" s="592" t="s">
        <v>26</v>
      </c>
      <c r="J256" s="593" t="str">
        <f>IF($D$255="Y/T","Isi Sasaran",IF($E$255=0,0,IF(I256="Y",1,IF(I256="T",0,"Isi Dulu"))))</f>
        <v>Isi Sasaran</v>
      </c>
      <c r="K256" s="592" t="s">
        <v>26</v>
      </c>
      <c r="L256" s="593" t="str">
        <f>IF($D$255="Y/T","Isi Sasaran",IF($E$255=0,0,IF(K256="Y",1,IF(K256="T",0,"Isi Dulu"))))</f>
        <v>Isi Sasaran</v>
      </c>
      <c r="M256" s="849"/>
      <c r="N256" s="852"/>
      <c r="O256" s="517"/>
      <c r="P256" s="517"/>
      <c r="Q256" s="517"/>
      <c r="R256" s="517"/>
    </row>
    <row r="257" spans="2:18" s="527" customFormat="1" ht="15.75">
      <c r="B257" s="837"/>
      <c r="C257" s="840"/>
      <c r="D257" s="858"/>
      <c r="E257" s="855"/>
      <c r="F257" s="549">
        <v>3</v>
      </c>
      <c r="G257" s="550"/>
      <c r="H257" s="598" t="str">
        <f t="shared" si="4"/>
        <v>Belum Diisi</v>
      </c>
      <c r="I257" s="592" t="s">
        <v>26</v>
      </c>
      <c r="J257" s="593" t="str">
        <f>IF($D$255="Y/T","Isi Sasaran",IF($E$255=0,0,IF(I257="Y",1,IF(I257="T",0,"Isi Dulu"))))</f>
        <v>Isi Sasaran</v>
      </c>
      <c r="K257" s="592" t="s">
        <v>26</v>
      </c>
      <c r="L257" s="593" t="str">
        <f>IF($D$255="Y/T","Isi Sasaran",IF($E$255=0,0,IF(K257="Y",1,IF(K257="T",0,"Isi Dulu"))))</f>
        <v>Isi Sasaran</v>
      </c>
      <c r="M257" s="849"/>
      <c r="N257" s="852"/>
      <c r="O257" s="517"/>
      <c r="P257" s="517"/>
      <c r="Q257" s="517"/>
      <c r="R257" s="517"/>
    </row>
    <row r="258" spans="2:18" s="527" customFormat="1" ht="15.75">
      <c r="B258" s="837"/>
      <c r="C258" s="840"/>
      <c r="D258" s="858"/>
      <c r="E258" s="855"/>
      <c r="F258" s="549">
        <v>4</v>
      </c>
      <c r="G258" s="550"/>
      <c r="H258" s="598" t="str">
        <f t="shared" si="4"/>
        <v>Belum Diisi</v>
      </c>
      <c r="I258" s="592" t="s">
        <v>26</v>
      </c>
      <c r="J258" s="593" t="str">
        <f>IF($D$255="Y/T","Isi Sasaran",IF($E$255=0,0,IF(I258="Y",1,IF(I258="T",0,"Isi Dulu"))))</f>
        <v>Isi Sasaran</v>
      </c>
      <c r="K258" s="592" t="s">
        <v>26</v>
      </c>
      <c r="L258" s="593" t="str">
        <f>IF($D$255="Y/T","Isi Sasaran",IF($E$255=0,0,IF(K258="Y",1,IF(K258="T",0,"Isi Dulu"))))</f>
        <v>Isi Sasaran</v>
      </c>
      <c r="M258" s="849"/>
      <c r="N258" s="852"/>
      <c r="O258" s="517"/>
      <c r="P258" s="517"/>
      <c r="Q258" s="517"/>
      <c r="R258" s="517"/>
    </row>
    <row r="259" spans="2:18" s="527" customFormat="1" ht="15.75">
      <c r="B259" s="838"/>
      <c r="C259" s="841"/>
      <c r="D259" s="859"/>
      <c r="E259" s="856"/>
      <c r="F259" s="569">
        <v>5</v>
      </c>
      <c r="G259" s="570"/>
      <c r="H259" s="599" t="str">
        <f t="shared" si="4"/>
        <v>Belum Diisi</v>
      </c>
      <c r="I259" s="595" t="s">
        <v>26</v>
      </c>
      <c r="J259" s="596" t="str">
        <f>IF($D$255="Y/T","Isi Sasaran",IF($E$255=0,0,IF(I259="Y",1,IF(I259="T",0,"Isi Dulu"))))</f>
        <v>Isi Sasaran</v>
      </c>
      <c r="K259" s="595" t="s">
        <v>26</v>
      </c>
      <c r="L259" s="596" t="str">
        <f>IF($D$255="Y/T","Isi Sasaran",IF($E$255=0,0,IF(K259="Y",1,IF(K259="T",0,"Isi Dulu"))))</f>
        <v>Isi Sasaran</v>
      </c>
      <c r="M259" s="850"/>
      <c r="N259" s="853"/>
      <c r="O259" s="517"/>
      <c r="P259" s="517"/>
      <c r="Q259" s="517"/>
      <c r="R259" s="517"/>
    </row>
    <row r="260" spans="2:18" s="527" customFormat="1" ht="15.75">
      <c r="B260" s="836">
        <v>11</v>
      </c>
      <c r="C260" s="839"/>
      <c r="D260" s="857" t="s">
        <v>26</v>
      </c>
      <c r="E260" s="854" t="str">
        <f>IF(D260="Y",1,IF(D260="T",0,IF(D260="Y/T","Belum diisi","Error")))</f>
        <v>Belum diisi</v>
      </c>
      <c r="F260" s="528">
        <v>1</v>
      </c>
      <c r="G260" s="529"/>
      <c r="H260" s="600" t="str">
        <f t="shared" si="4"/>
        <v>Belum Diisi</v>
      </c>
      <c r="I260" s="590" t="s">
        <v>26</v>
      </c>
      <c r="J260" s="591" t="str">
        <f>IF($D$260="Y/T","Isi Sasaran",IF($E$260=0,0,IF(I260="Y",1,IF(I260="T",0,"Isi Dulu"))))</f>
        <v>Isi Sasaran</v>
      </c>
      <c r="K260" s="590" t="s">
        <v>26</v>
      </c>
      <c r="L260" s="591" t="str">
        <f>IF($D$260="Y/T","Isi Sasaran",IF($E$260=0,0,IF(K260="Y",1,IF(K260="T",0,"Isi Dulu"))))</f>
        <v>Isi Sasaran</v>
      </c>
      <c r="M260" s="848" t="s">
        <v>26</v>
      </c>
      <c r="N260" s="851" t="str">
        <f>IF(M260="Y",1,IF(M260="T",0,IF(M260="Y/T","Belum diisi","Error")))</f>
        <v>Belum diisi</v>
      </c>
      <c r="O260" s="517"/>
      <c r="P260" s="517"/>
      <c r="Q260" s="517"/>
      <c r="R260" s="517"/>
    </row>
    <row r="261" spans="2:18" s="527" customFormat="1" ht="15.75">
      <c r="B261" s="837"/>
      <c r="C261" s="840"/>
      <c r="D261" s="858"/>
      <c r="E261" s="855"/>
      <c r="F261" s="549">
        <v>2</v>
      </c>
      <c r="G261" s="550"/>
      <c r="H261" s="598" t="str">
        <f t="shared" si="4"/>
        <v>Belum Diisi</v>
      </c>
      <c r="I261" s="592" t="s">
        <v>26</v>
      </c>
      <c r="J261" s="593" t="str">
        <f>IF($D$260="Y/T","Isi Sasaran",IF($E$260=0,0,IF(I261="Y",1,IF(I261="T",0,"Isi Dulu"))))</f>
        <v>Isi Sasaran</v>
      </c>
      <c r="K261" s="592" t="s">
        <v>26</v>
      </c>
      <c r="L261" s="593" t="str">
        <f>IF($D$260="Y/T","Isi Sasaran",IF($E$260=0,0,IF(K261="Y",1,IF(K261="T",0,"Isi Dulu"))))</f>
        <v>Isi Sasaran</v>
      </c>
      <c r="M261" s="849"/>
      <c r="N261" s="852"/>
      <c r="O261" s="517"/>
      <c r="P261" s="517"/>
      <c r="Q261" s="517"/>
      <c r="R261" s="517"/>
    </row>
    <row r="262" spans="2:18" s="527" customFormat="1" ht="15.75">
      <c r="B262" s="837"/>
      <c r="C262" s="840"/>
      <c r="D262" s="858"/>
      <c r="E262" s="855"/>
      <c r="F262" s="549">
        <v>3</v>
      </c>
      <c r="G262" s="550"/>
      <c r="H262" s="598" t="str">
        <f t="shared" si="4"/>
        <v>Belum Diisi</v>
      </c>
      <c r="I262" s="592" t="s">
        <v>26</v>
      </c>
      <c r="J262" s="593" t="str">
        <f>IF($D$260="Y/T","Isi Sasaran",IF($E$260=0,0,IF(I262="Y",1,IF(I262="T",0,"Isi Dulu"))))</f>
        <v>Isi Sasaran</v>
      </c>
      <c r="K262" s="592" t="s">
        <v>26</v>
      </c>
      <c r="L262" s="593" t="str">
        <f>IF($D$260="Y/T","Isi Sasaran",IF($E$260=0,0,IF(K262="Y",1,IF(K262="T",0,"Isi Dulu"))))</f>
        <v>Isi Sasaran</v>
      </c>
      <c r="M262" s="849"/>
      <c r="N262" s="852"/>
      <c r="O262" s="517"/>
      <c r="P262" s="517"/>
      <c r="Q262" s="517"/>
      <c r="R262" s="517"/>
    </row>
    <row r="263" spans="2:18" s="527" customFormat="1" ht="15.75">
      <c r="B263" s="837"/>
      <c r="C263" s="840"/>
      <c r="D263" s="858"/>
      <c r="E263" s="855"/>
      <c r="F263" s="549">
        <v>4</v>
      </c>
      <c r="G263" s="550"/>
      <c r="H263" s="598" t="str">
        <f t="shared" si="4"/>
        <v>Belum Diisi</v>
      </c>
      <c r="I263" s="592" t="s">
        <v>26</v>
      </c>
      <c r="J263" s="593" t="str">
        <f>IF($D$260="Y/T","Isi Sasaran",IF($E$260=0,0,IF(I263="Y",1,IF(I263="T",0,"Isi Dulu"))))</f>
        <v>Isi Sasaran</v>
      </c>
      <c r="K263" s="592" t="s">
        <v>26</v>
      </c>
      <c r="L263" s="593" t="str">
        <f>IF($D$260="Y/T","Isi Sasaran",IF($E$260=0,0,IF(K263="Y",1,IF(K263="T",0,"Isi Dulu"))))</f>
        <v>Isi Sasaran</v>
      </c>
      <c r="M263" s="849"/>
      <c r="N263" s="852"/>
      <c r="O263" s="517"/>
      <c r="P263" s="517"/>
      <c r="Q263" s="517"/>
      <c r="R263" s="517"/>
    </row>
    <row r="264" spans="2:18" s="527" customFormat="1" ht="15.75">
      <c r="B264" s="838"/>
      <c r="C264" s="841"/>
      <c r="D264" s="859"/>
      <c r="E264" s="856"/>
      <c r="F264" s="569">
        <v>5</v>
      </c>
      <c r="G264" s="570"/>
      <c r="H264" s="599" t="str">
        <f t="shared" si="4"/>
        <v>Belum Diisi</v>
      </c>
      <c r="I264" s="595" t="s">
        <v>26</v>
      </c>
      <c r="J264" s="596" t="str">
        <f>IF($D$260="Y/T","Isi Sasaran",IF($E$260=0,0,IF(I264="Y",1,IF(I264="T",0,"Isi Dulu"))))</f>
        <v>Isi Sasaran</v>
      </c>
      <c r="K264" s="595" t="s">
        <v>26</v>
      </c>
      <c r="L264" s="596" t="str">
        <f>IF($D$260="Y/T","Isi Sasaran",IF($E$260=0,0,IF(K264="Y",1,IF(K264="T",0,"Isi Dulu"))))</f>
        <v>Isi Sasaran</v>
      </c>
      <c r="M264" s="850"/>
      <c r="N264" s="853"/>
      <c r="O264" s="517"/>
      <c r="P264" s="517"/>
      <c r="Q264" s="517"/>
      <c r="R264" s="517"/>
    </row>
    <row r="265" spans="2:18" s="527" customFormat="1" ht="15.75">
      <c r="B265" s="836">
        <v>12</v>
      </c>
      <c r="C265" s="839"/>
      <c r="D265" s="857" t="s">
        <v>26</v>
      </c>
      <c r="E265" s="854" t="str">
        <f>IF(D265="Y",1,IF(D265="T",0,IF(D265="Y/T","Belum diisi","Error")))</f>
        <v>Belum diisi</v>
      </c>
      <c r="F265" s="528">
        <v>1</v>
      </c>
      <c r="G265" s="529"/>
      <c r="H265" s="600" t="str">
        <f t="shared" si="4"/>
        <v>Belum Diisi</v>
      </c>
      <c r="I265" s="590" t="s">
        <v>26</v>
      </c>
      <c r="J265" s="591" t="str">
        <f>IF($D$265="Y/T","Isi Sasaran",IF($E$265=0,0,IF(I265="Y",1,IF(I265="T",0,"Isi Dulu"))))</f>
        <v>Isi Sasaran</v>
      </c>
      <c r="K265" s="590" t="s">
        <v>26</v>
      </c>
      <c r="L265" s="591" t="str">
        <f>IF($D$265="Y/T","Isi Sasaran",IF($E$265=0,0,IF(K265="Y",1,IF(K265="T",0,"Isi Dulu"))))</f>
        <v>Isi Sasaran</v>
      </c>
      <c r="M265" s="848" t="s">
        <v>26</v>
      </c>
      <c r="N265" s="851" t="str">
        <f>IF(M265="Y",1,IF(M265="T",0,IF(M265="Y/T","Belum diisi","Error")))</f>
        <v>Belum diisi</v>
      </c>
      <c r="O265" s="517"/>
      <c r="P265" s="517"/>
      <c r="Q265" s="517"/>
      <c r="R265" s="517"/>
    </row>
    <row r="266" spans="2:18" s="527" customFormat="1" ht="15.75">
      <c r="B266" s="837"/>
      <c r="C266" s="840"/>
      <c r="D266" s="858"/>
      <c r="E266" s="855"/>
      <c r="F266" s="549">
        <v>2</v>
      </c>
      <c r="G266" s="550"/>
      <c r="H266" s="598" t="str">
        <f t="shared" si="4"/>
        <v>Belum Diisi</v>
      </c>
      <c r="I266" s="592" t="s">
        <v>26</v>
      </c>
      <c r="J266" s="593" t="str">
        <f>IF($D$265="Y/T","Isi Sasaran",IF($E$265=0,0,IF(I266="Y",1,IF(I266="T",0,"Isi Dulu"))))</f>
        <v>Isi Sasaran</v>
      </c>
      <c r="K266" s="592" t="s">
        <v>26</v>
      </c>
      <c r="L266" s="593" t="str">
        <f>IF($D$265="Y/T","Isi Sasaran",IF($E$265=0,0,IF(K266="Y",1,IF(K266="T",0,"Isi Dulu"))))</f>
        <v>Isi Sasaran</v>
      </c>
      <c r="M266" s="849"/>
      <c r="N266" s="852"/>
      <c r="O266" s="517"/>
      <c r="P266" s="517"/>
      <c r="Q266" s="517"/>
      <c r="R266" s="517"/>
    </row>
    <row r="267" spans="2:18" s="527" customFormat="1" ht="15.75">
      <c r="B267" s="837"/>
      <c r="C267" s="840"/>
      <c r="D267" s="858"/>
      <c r="E267" s="855"/>
      <c r="F267" s="549">
        <v>3</v>
      </c>
      <c r="G267" s="550"/>
      <c r="H267" s="598" t="str">
        <f t="shared" si="4"/>
        <v>Belum Diisi</v>
      </c>
      <c r="I267" s="592" t="s">
        <v>26</v>
      </c>
      <c r="J267" s="593" t="str">
        <f>IF($D$265="Y/T","Isi Sasaran",IF($E$265=0,0,IF(I267="Y",1,IF(I267="T",0,"Isi Dulu"))))</f>
        <v>Isi Sasaran</v>
      </c>
      <c r="K267" s="592" t="s">
        <v>26</v>
      </c>
      <c r="L267" s="593" t="str">
        <f>IF($D$265="Y/T","Isi Sasaran",IF($E$265=0,0,IF(K267="Y",1,IF(K267="T",0,"Isi Dulu"))))</f>
        <v>Isi Sasaran</v>
      </c>
      <c r="M267" s="849"/>
      <c r="N267" s="852"/>
      <c r="O267" s="517"/>
      <c r="P267" s="517"/>
      <c r="Q267" s="517"/>
      <c r="R267" s="517"/>
    </row>
    <row r="268" spans="2:18" s="527" customFormat="1" ht="15.75">
      <c r="B268" s="837"/>
      <c r="C268" s="840"/>
      <c r="D268" s="858"/>
      <c r="E268" s="855"/>
      <c r="F268" s="549">
        <v>4</v>
      </c>
      <c r="G268" s="550"/>
      <c r="H268" s="598" t="str">
        <f t="shared" si="4"/>
        <v>Belum Diisi</v>
      </c>
      <c r="I268" s="592" t="s">
        <v>26</v>
      </c>
      <c r="J268" s="593" t="str">
        <f>IF($D$265="Y/T","Isi Sasaran",IF($E$265=0,0,IF(I268="Y",1,IF(I268="T",0,"Isi Dulu"))))</f>
        <v>Isi Sasaran</v>
      </c>
      <c r="K268" s="592" t="s">
        <v>26</v>
      </c>
      <c r="L268" s="593" t="str">
        <f>IF($D$265="Y/T","Isi Sasaran",IF($E$265=0,0,IF(K268="Y",1,IF(K268="T",0,"Isi Dulu"))))</f>
        <v>Isi Sasaran</v>
      </c>
      <c r="M268" s="849"/>
      <c r="N268" s="852"/>
      <c r="O268" s="517"/>
      <c r="P268" s="517"/>
      <c r="Q268" s="517"/>
      <c r="R268" s="517"/>
    </row>
    <row r="269" spans="2:18" s="527" customFormat="1" ht="15.75">
      <c r="B269" s="838"/>
      <c r="C269" s="841"/>
      <c r="D269" s="859"/>
      <c r="E269" s="856"/>
      <c r="F269" s="569">
        <v>5</v>
      </c>
      <c r="G269" s="570"/>
      <c r="H269" s="599" t="str">
        <f t="shared" si="4"/>
        <v>Belum Diisi</v>
      </c>
      <c r="I269" s="595" t="s">
        <v>26</v>
      </c>
      <c r="J269" s="596" t="str">
        <f>IF($D$265="Y/T","Isi Sasaran",IF($E$265=0,0,IF(I269="Y",1,IF(I269="T",0,"Isi Dulu"))))</f>
        <v>Isi Sasaran</v>
      </c>
      <c r="K269" s="595" t="s">
        <v>26</v>
      </c>
      <c r="L269" s="596" t="str">
        <f>IF($D$265="Y/T","Isi Sasaran",IF($E$265=0,0,IF(K269="Y",1,IF(K269="T",0,"Isi Dulu"))))</f>
        <v>Isi Sasaran</v>
      </c>
      <c r="M269" s="850"/>
      <c r="N269" s="853"/>
      <c r="O269" s="517"/>
      <c r="P269" s="517"/>
      <c r="Q269" s="517"/>
      <c r="R269" s="517"/>
    </row>
    <row r="270" spans="2:18" s="527" customFormat="1" ht="15.75">
      <c r="B270" s="836">
        <v>13</v>
      </c>
      <c r="C270" s="839"/>
      <c r="D270" s="857" t="s">
        <v>26</v>
      </c>
      <c r="E270" s="854" t="str">
        <f>IF(D270="Y",1,IF(D270="T",0,IF(D270="Y/T","Belum diisi","Error")))</f>
        <v>Belum diisi</v>
      </c>
      <c r="F270" s="528">
        <v>1</v>
      </c>
      <c r="G270" s="529"/>
      <c r="H270" s="600" t="str">
        <f t="shared" si="4"/>
        <v>Belum Diisi</v>
      </c>
      <c r="I270" s="590" t="s">
        <v>26</v>
      </c>
      <c r="J270" s="591" t="str">
        <f>IF($D$270="Y/T","Isi Sasaran",IF($E$270=0,0,IF(I270="Y",1,IF(I270="T",0,"Isi Dulu"))))</f>
        <v>Isi Sasaran</v>
      </c>
      <c r="K270" s="590" t="s">
        <v>26</v>
      </c>
      <c r="L270" s="591" t="str">
        <f>IF($D$270="Y/T","Isi Sasaran",IF($E$270=0,0,IF(K270="Y",1,IF(K270="T",0,"Isi Dulu"))))</f>
        <v>Isi Sasaran</v>
      </c>
      <c r="M270" s="848" t="s">
        <v>26</v>
      </c>
      <c r="N270" s="851" t="str">
        <f>IF(M270="Y",1,IF(M270="T",0,IF(M270="Y/T","Belum diisi","Error")))</f>
        <v>Belum diisi</v>
      </c>
      <c r="O270" s="517"/>
      <c r="P270" s="517"/>
      <c r="Q270" s="517"/>
      <c r="R270" s="517"/>
    </row>
    <row r="271" spans="2:18" s="527" customFormat="1" ht="15.75">
      <c r="B271" s="837"/>
      <c r="C271" s="840"/>
      <c r="D271" s="858"/>
      <c r="E271" s="855"/>
      <c r="F271" s="549">
        <v>2</v>
      </c>
      <c r="G271" s="550"/>
      <c r="H271" s="598" t="str">
        <f t="shared" si="4"/>
        <v>Belum Diisi</v>
      </c>
      <c r="I271" s="592" t="s">
        <v>26</v>
      </c>
      <c r="J271" s="593" t="str">
        <f>IF($D$270="Y/T","Isi Sasaran",IF($E$270=0,0,IF(I271="Y",1,IF(I271="T",0,"Isi Dulu"))))</f>
        <v>Isi Sasaran</v>
      </c>
      <c r="K271" s="592" t="s">
        <v>26</v>
      </c>
      <c r="L271" s="593" t="str">
        <f>IF($D$270="Y/T","Isi Sasaran",IF($E$270=0,0,IF(K271="Y",1,IF(K271="T",0,"Isi Dulu"))))</f>
        <v>Isi Sasaran</v>
      </c>
      <c r="M271" s="849"/>
      <c r="N271" s="852"/>
      <c r="O271" s="517"/>
      <c r="P271" s="517"/>
      <c r="Q271" s="517"/>
      <c r="R271" s="517"/>
    </row>
    <row r="272" spans="2:18" s="527" customFormat="1" ht="15.75">
      <c r="B272" s="837"/>
      <c r="C272" s="840"/>
      <c r="D272" s="858"/>
      <c r="E272" s="855"/>
      <c r="F272" s="549">
        <v>3</v>
      </c>
      <c r="G272" s="550"/>
      <c r="H272" s="598" t="str">
        <f t="shared" si="4"/>
        <v>Belum Diisi</v>
      </c>
      <c r="I272" s="592" t="s">
        <v>26</v>
      </c>
      <c r="J272" s="593" t="str">
        <f>IF($D$270="Y/T","Isi Sasaran",IF($E$270=0,0,IF(I272="Y",1,IF(I272="T",0,"Isi Dulu"))))</f>
        <v>Isi Sasaran</v>
      </c>
      <c r="K272" s="592" t="s">
        <v>26</v>
      </c>
      <c r="L272" s="593" t="str">
        <f>IF($D$270="Y/T","Isi Sasaran",IF($E$270=0,0,IF(K272="Y",1,IF(K272="T",0,"Isi Dulu"))))</f>
        <v>Isi Sasaran</v>
      </c>
      <c r="M272" s="849"/>
      <c r="N272" s="852"/>
      <c r="O272" s="517"/>
      <c r="P272" s="517"/>
      <c r="Q272" s="517"/>
      <c r="R272" s="517"/>
    </row>
    <row r="273" spans="2:18" s="527" customFormat="1" ht="15.75">
      <c r="B273" s="837"/>
      <c r="C273" s="840"/>
      <c r="D273" s="858"/>
      <c r="E273" s="855"/>
      <c r="F273" s="549">
        <v>4</v>
      </c>
      <c r="G273" s="550"/>
      <c r="H273" s="598" t="str">
        <f t="shared" si="4"/>
        <v>Belum Diisi</v>
      </c>
      <c r="I273" s="592" t="s">
        <v>26</v>
      </c>
      <c r="J273" s="593" t="str">
        <f>IF($D$270="Y/T","Isi Sasaran",IF($E$270=0,0,IF(I273="Y",1,IF(I273="T",0,"Isi Dulu"))))</f>
        <v>Isi Sasaran</v>
      </c>
      <c r="K273" s="592" t="s">
        <v>26</v>
      </c>
      <c r="L273" s="593" t="str">
        <f>IF($D$270="Y/T","Isi Sasaran",IF($E$270=0,0,IF(K273="Y",1,IF(K273="T",0,"Isi Dulu"))))</f>
        <v>Isi Sasaran</v>
      </c>
      <c r="M273" s="849"/>
      <c r="N273" s="852"/>
      <c r="O273" s="517"/>
      <c r="P273" s="517"/>
      <c r="Q273" s="517"/>
      <c r="R273" s="517"/>
    </row>
    <row r="274" spans="2:18" s="527" customFormat="1" ht="15.75">
      <c r="B274" s="838"/>
      <c r="C274" s="841"/>
      <c r="D274" s="859"/>
      <c r="E274" s="856"/>
      <c r="F274" s="569">
        <v>5</v>
      </c>
      <c r="G274" s="570"/>
      <c r="H274" s="599" t="str">
        <f t="shared" si="4"/>
        <v>Belum Diisi</v>
      </c>
      <c r="I274" s="595" t="s">
        <v>26</v>
      </c>
      <c r="J274" s="596" t="str">
        <f>IF($D$270="Y/T","Isi Sasaran",IF($E$270=0,0,IF(I274="Y",1,IF(I274="T",0,"Isi Dulu"))))</f>
        <v>Isi Sasaran</v>
      </c>
      <c r="K274" s="595" t="s">
        <v>26</v>
      </c>
      <c r="L274" s="596" t="str">
        <f>IF($D$270="Y/T","Isi Sasaran",IF($E$270=0,0,IF(K274="Y",1,IF(K274="T",0,"Isi Dulu"))))</f>
        <v>Isi Sasaran</v>
      </c>
      <c r="M274" s="850"/>
      <c r="N274" s="853"/>
      <c r="O274" s="517"/>
      <c r="P274" s="517"/>
      <c r="Q274" s="517"/>
      <c r="R274" s="517"/>
    </row>
    <row r="275" spans="2:18" s="527" customFormat="1" ht="15.75">
      <c r="B275" s="836">
        <v>14</v>
      </c>
      <c r="C275" s="839"/>
      <c r="D275" s="857" t="s">
        <v>26</v>
      </c>
      <c r="E275" s="854" t="str">
        <f>IF(D275="Y",1,IF(D275="T",0,IF(D275="Y/T","Belum diisi","Error")))</f>
        <v>Belum diisi</v>
      </c>
      <c r="F275" s="528">
        <v>1</v>
      </c>
      <c r="G275" s="529"/>
      <c r="H275" s="600" t="str">
        <f t="shared" ref="H275:H309" si="5">IF(OR(J275="Isi Dulu",L275="Isi Dulu",J275="Isi Sasaran",L275="Isi Sasaran"),"Belum Diisi",IF(SUM(J275,L275)=2,1,IF(SUM(J275,L275)=1,0,IF(SUM(J275,L275)=0,0,"Error"))))</f>
        <v>Belum Diisi</v>
      </c>
      <c r="I275" s="590" t="s">
        <v>26</v>
      </c>
      <c r="J275" s="591" t="str">
        <f>IF($D$275="Y/T","Isi Sasaran",IF($E$275=0,0,IF(I275="Y",1,IF(I275="T",0,"Isi Dulu"))))</f>
        <v>Isi Sasaran</v>
      </c>
      <c r="K275" s="590" t="s">
        <v>26</v>
      </c>
      <c r="L275" s="591" t="str">
        <f>IF($D$275="Y/T","Isi Sasaran",IF($E$275=0,0,IF(K275="Y",1,IF(K275="T",0,"Isi Dulu"))))</f>
        <v>Isi Sasaran</v>
      </c>
      <c r="M275" s="848" t="s">
        <v>26</v>
      </c>
      <c r="N275" s="851" t="str">
        <f>IF(M275="Y",1,IF(M275="T",0,IF(M275="Y/T","Belum diisi","Error")))</f>
        <v>Belum diisi</v>
      </c>
      <c r="O275" s="517"/>
      <c r="P275" s="517"/>
      <c r="Q275" s="517"/>
      <c r="R275" s="517"/>
    </row>
    <row r="276" spans="2:18" s="527" customFormat="1" ht="15.75">
      <c r="B276" s="837"/>
      <c r="C276" s="840"/>
      <c r="D276" s="858"/>
      <c r="E276" s="855"/>
      <c r="F276" s="549">
        <v>2</v>
      </c>
      <c r="G276" s="550"/>
      <c r="H276" s="598" t="str">
        <f t="shared" si="5"/>
        <v>Belum Diisi</v>
      </c>
      <c r="I276" s="592" t="s">
        <v>26</v>
      </c>
      <c r="J276" s="593" t="str">
        <f>IF($D$275="Y/T","Isi Sasaran",IF($E$275=0,0,IF(I276="Y",1,IF(I276="T",0,"Isi Dulu"))))</f>
        <v>Isi Sasaran</v>
      </c>
      <c r="K276" s="592" t="s">
        <v>26</v>
      </c>
      <c r="L276" s="593" t="str">
        <f>IF($D$275="Y/T","Isi Sasaran",IF($E$275=0,0,IF(K276="Y",1,IF(K276="T",0,"Isi Dulu"))))</f>
        <v>Isi Sasaran</v>
      </c>
      <c r="M276" s="849"/>
      <c r="N276" s="852"/>
      <c r="O276" s="517"/>
      <c r="P276" s="517"/>
      <c r="Q276" s="517"/>
      <c r="R276" s="517"/>
    </row>
    <row r="277" spans="2:18" s="527" customFormat="1" ht="15.75">
      <c r="B277" s="837"/>
      <c r="C277" s="840"/>
      <c r="D277" s="858"/>
      <c r="E277" s="855"/>
      <c r="F277" s="549">
        <v>3</v>
      </c>
      <c r="G277" s="550"/>
      <c r="H277" s="598" t="str">
        <f t="shared" si="5"/>
        <v>Belum Diisi</v>
      </c>
      <c r="I277" s="592" t="s">
        <v>26</v>
      </c>
      <c r="J277" s="593" t="str">
        <f>IF($D$275="Y/T","Isi Sasaran",IF($E$275=0,0,IF(I277="Y",1,IF(I277="T",0,"Isi Dulu"))))</f>
        <v>Isi Sasaran</v>
      </c>
      <c r="K277" s="592" t="s">
        <v>26</v>
      </c>
      <c r="L277" s="593" t="str">
        <f>IF($D$275="Y/T","Isi Sasaran",IF($E$275=0,0,IF(K277="Y",1,IF(K277="T",0,"Isi Dulu"))))</f>
        <v>Isi Sasaran</v>
      </c>
      <c r="M277" s="849"/>
      <c r="N277" s="852"/>
      <c r="O277" s="517"/>
      <c r="P277" s="517"/>
      <c r="Q277" s="517"/>
      <c r="R277" s="517"/>
    </row>
    <row r="278" spans="2:18" s="527" customFormat="1" ht="15.75">
      <c r="B278" s="837"/>
      <c r="C278" s="840"/>
      <c r="D278" s="858"/>
      <c r="E278" s="855"/>
      <c r="F278" s="549">
        <v>4</v>
      </c>
      <c r="G278" s="550"/>
      <c r="H278" s="598" t="str">
        <f t="shared" si="5"/>
        <v>Belum Diisi</v>
      </c>
      <c r="I278" s="592" t="s">
        <v>26</v>
      </c>
      <c r="J278" s="593" t="str">
        <f>IF($D$275="Y/T","Isi Sasaran",IF($E$275=0,0,IF(I278="Y",1,IF(I278="T",0,"Isi Dulu"))))</f>
        <v>Isi Sasaran</v>
      </c>
      <c r="K278" s="592" t="s">
        <v>26</v>
      </c>
      <c r="L278" s="593" t="str">
        <f>IF($D$275="Y/T","Isi Sasaran",IF($E$275=0,0,IF(K278="Y",1,IF(K278="T",0,"Isi Dulu"))))</f>
        <v>Isi Sasaran</v>
      </c>
      <c r="M278" s="849"/>
      <c r="N278" s="852"/>
      <c r="O278" s="517"/>
      <c r="P278" s="517"/>
      <c r="Q278" s="517"/>
      <c r="R278" s="517"/>
    </row>
    <row r="279" spans="2:18" s="527" customFormat="1" ht="15.75">
      <c r="B279" s="838"/>
      <c r="C279" s="841"/>
      <c r="D279" s="859"/>
      <c r="E279" s="856"/>
      <c r="F279" s="569">
        <v>5</v>
      </c>
      <c r="G279" s="570"/>
      <c r="H279" s="599" t="str">
        <f t="shared" si="5"/>
        <v>Belum Diisi</v>
      </c>
      <c r="I279" s="595" t="s">
        <v>26</v>
      </c>
      <c r="J279" s="596" t="str">
        <f>IF($D$275="Y/T","Isi Sasaran",IF($E$275=0,0,IF(I279="Y",1,IF(I279="T",0,"Isi Dulu"))))</f>
        <v>Isi Sasaran</v>
      </c>
      <c r="K279" s="595" t="s">
        <v>26</v>
      </c>
      <c r="L279" s="596" t="str">
        <f>IF($D$275="Y/T","Isi Sasaran",IF($E$275=0,0,IF(K279="Y",1,IF(K279="T",0,"Isi Dulu"))))</f>
        <v>Isi Sasaran</v>
      </c>
      <c r="M279" s="850"/>
      <c r="N279" s="853"/>
      <c r="O279" s="517"/>
      <c r="P279" s="517"/>
      <c r="Q279" s="517"/>
      <c r="R279" s="517"/>
    </row>
    <row r="280" spans="2:18" s="527" customFormat="1" ht="15.75">
      <c r="B280" s="836">
        <v>15</v>
      </c>
      <c r="C280" s="839"/>
      <c r="D280" s="857" t="s">
        <v>26</v>
      </c>
      <c r="E280" s="854" t="str">
        <f>IF(D280="Y",1,IF(D280="T",0,IF(D280="Y/T","Belum diisi","Error")))</f>
        <v>Belum diisi</v>
      </c>
      <c r="F280" s="528">
        <v>1</v>
      </c>
      <c r="G280" s="529"/>
      <c r="H280" s="600" t="str">
        <f t="shared" si="5"/>
        <v>Belum Diisi</v>
      </c>
      <c r="I280" s="590" t="s">
        <v>26</v>
      </c>
      <c r="J280" s="591" t="str">
        <f>IF($D$280="Y/T","Isi Sasaran",IF($E$280=0,0,IF(I280="Y",1,IF(I280="T",0,"Isi Dulu"))))</f>
        <v>Isi Sasaran</v>
      </c>
      <c r="K280" s="590" t="s">
        <v>26</v>
      </c>
      <c r="L280" s="591" t="str">
        <f>IF($D$280="Y/T","Isi Sasaran",IF($E$280=0,0,IF(K280="Y",1,IF(K280="T",0,"Isi Dulu"))))</f>
        <v>Isi Sasaran</v>
      </c>
      <c r="M280" s="848" t="s">
        <v>26</v>
      </c>
      <c r="N280" s="851" t="str">
        <f>IF(M280="Y",1,IF(M280="T",0,IF(M280="Y/T","Belum diisi","Error")))</f>
        <v>Belum diisi</v>
      </c>
      <c r="O280" s="517"/>
      <c r="P280" s="517"/>
      <c r="Q280" s="517"/>
      <c r="R280" s="517"/>
    </row>
    <row r="281" spans="2:18" s="527" customFormat="1" ht="15.75">
      <c r="B281" s="837"/>
      <c r="C281" s="840"/>
      <c r="D281" s="858"/>
      <c r="E281" s="855"/>
      <c r="F281" s="549">
        <v>2</v>
      </c>
      <c r="G281" s="550"/>
      <c r="H281" s="598" t="str">
        <f t="shared" si="5"/>
        <v>Belum Diisi</v>
      </c>
      <c r="I281" s="592" t="s">
        <v>26</v>
      </c>
      <c r="J281" s="593" t="str">
        <f>IF($D$280="Y/T","Isi Sasaran",IF($E$280=0,0,IF(I281="Y",1,IF(I281="T",0,"Isi Dulu"))))</f>
        <v>Isi Sasaran</v>
      </c>
      <c r="K281" s="592" t="s">
        <v>26</v>
      </c>
      <c r="L281" s="593" t="str">
        <f>IF($D$280="Y/T","Isi Sasaran",IF($E$280=0,0,IF(K281="Y",1,IF(K281="T",0,"Isi Dulu"))))</f>
        <v>Isi Sasaran</v>
      </c>
      <c r="M281" s="849"/>
      <c r="N281" s="852"/>
      <c r="O281" s="517"/>
      <c r="P281" s="517"/>
      <c r="Q281" s="517"/>
      <c r="R281" s="517"/>
    </row>
    <row r="282" spans="2:18" s="527" customFormat="1" ht="15.75">
      <c r="B282" s="837"/>
      <c r="C282" s="840"/>
      <c r="D282" s="858"/>
      <c r="E282" s="855"/>
      <c r="F282" s="549">
        <v>3</v>
      </c>
      <c r="G282" s="550"/>
      <c r="H282" s="598" t="str">
        <f t="shared" si="5"/>
        <v>Belum Diisi</v>
      </c>
      <c r="I282" s="592" t="s">
        <v>26</v>
      </c>
      <c r="J282" s="593" t="str">
        <f>IF($D$280="Y/T","Isi Sasaran",IF($E$280=0,0,IF(I282="Y",1,IF(I282="T",0,"Isi Dulu"))))</f>
        <v>Isi Sasaran</v>
      </c>
      <c r="K282" s="592" t="s">
        <v>26</v>
      </c>
      <c r="L282" s="593" t="str">
        <f>IF($D$280="Y/T","Isi Sasaran",IF($E$280=0,0,IF(K282="Y",1,IF(K282="T",0,"Isi Dulu"))))</f>
        <v>Isi Sasaran</v>
      </c>
      <c r="M282" s="849"/>
      <c r="N282" s="852"/>
      <c r="O282" s="517"/>
      <c r="P282" s="517"/>
      <c r="Q282" s="517"/>
      <c r="R282" s="517"/>
    </row>
    <row r="283" spans="2:18" s="527" customFormat="1" ht="15.75">
      <c r="B283" s="837"/>
      <c r="C283" s="840"/>
      <c r="D283" s="858"/>
      <c r="E283" s="855"/>
      <c r="F283" s="549">
        <v>4</v>
      </c>
      <c r="G283" s="550"/>
      <c r="H283" s="598" t="str">
        <f t="shared" si="5"/>
        <v>Belum Diisi</v>
      </c>
      <c r="I283" s="592" t="s">
        <v>26</v>
      </c>
      <c r="J283" s="593" t="str">
        <f>IF($D$280="Y/T","Isi Sasaran",IF($E$280=0,0,IF(I283="Y",1,IF(I283="T",0,"Isi Dulu"))))</f>
        <v>Isi Sasaran</v>
      </c>
      <c r="K283" s="592" t="s">
        <v>26</v>
      </c>
      <c r="L283" s="593" t="str">
        <f>IF($D$280="Y/T","Isi Sasaran",IF($E$280=0,0,IF(K283="Y",1,IF(K283="T",0,"Isi Dulu"))))</f>
        <v>Isi Sasaran</v>
      </c>
      <c r="M283" s="849"/>
      <c r="N283" s="852"/>
      <c r="O283" s="517"/>
      <c r="P283" s="517"/>
      <c r="Q283" s="517"/>
      <c r="R283" s="517"/>
    </row>
    <row r="284" spans="2:18" s="527" customFormat="1" ht="15.75">
      <c r="B284" s="838"/>
      <c r="C284" s="841"/>
      <c r="D284" s="859"/>
      <c r="E284" s="856"/>
      <c r="F284" s="569">
        <v>5</v>
      </c>
      <c r="G284" s="570"/>
      <c r="H284" s="599" t="str">
        <f t="shared" si="5"/>
        <v>Belum Diisi</v>
      </c>
      <c r="I284" s="595" t="s">
        <v>26</v>
      </c>
      <c r="J284" s="596" t="str">
        <f>IF($D$280="Y/T","Isi Sasaran",IF($E$280=0,0,IF(I284="Y",1,IF(I284="T",0,"Isi Dulu"))))</f>
        <v>Isi Sasaran</v>
      </c>
      <c r="K284" s="595" t="s">
        <v>26</v>
      </c>
      <c r="L284" s="596" t="str">
        <f>IF($D$280="Y/T","Isi Sasaran",IF($E$280=0,0,IF(K284="Y",1,IF(K284="T",0,"Isi Dulu"))))</f>
        <v>Isi Sasaran</v>
      </c>
      <c r="M284" s="850"/>
      <c r="N284" s="853"/>
      <c r="O284" s="517"/>
      <c r="P284" s="517"/>
      <c r="Q284" s="517"/>
      <c r="R284" s="517"/>
    </row>
    <row r="285" spans="2:18" s="527" customFormat="1" ht="15.75">
      <c r="B285" s="836">
        <v>16</v>
      </c>
      <c r="C285" s="839"/>
      <c r="D285" s="857" t="s">
        <v>26</v>
      </c>
      <c r="E285" s="854" t="str">
        <f>IF(D285="Y",1,IF(D285="T",0,IF(D285="Y/T","Belum diisi","Error")))</f>
        <v>Belum diisi</v>
      </c>
      <c r="F285" s="528">
        <v>1</v>
      </c>
      <c r="G285" s="529"/>
      <c r="H285" s="600" t="str">
        <f t="shared" si="5"/>
        <v>Belum Diisi</v>
      </c>
      <c r="I285" s="590" t="s">
        <v>26</v>
      </c>
      <c r="J285" s="591" t="str">
        <f>IF($D$285="Y/T","Isi Sasaran",IF($E$285=0,0,IF(I285="Y",1,IF(I285="T",0,"Isi Dulu"))))</f>
        <v>Isi Sasaran</v>
      </c>
      <c r="K285" s="590" t="s">
        <v>26</v>
      </c>
      <c r="L285" s="591" t="str">
        <f>IF($D$285="Y/T","Isi Sasaran",IF($E$285=0,0,IF(K285="Y",1,IF(K285="T",0,"Isi Dulu"))))</f>
        <v>Isi Sasaran</v>
      </c>
      <c r="M285" s="848" t="s">
        <v>26</v>
      </c>
      <c r="N285" s="851" t="str">
        <f>IF(M285="Y",1,IF(M285="T",0,IF(M285="Y/T","Belum diisi","Error")))</f>
        <v>Belum diisi</v>
      </c>
      <c r="O285" s="517"/>
      <c r="P285" s="517"/>
      <c r="Q285" s="517"/>
      <c r="R285" s="517"/>
    </row>
    <row r="286" spans="2:18" s="527" customFormat="1" ht="15.75">
      <c r="B286" s="837"/>
      <c r="C286" s="840"/>
      <c r="D286" s="858"/>
      <c r="E286" s="855"/>
      <c r="F286" s="549">
        <v>2</v>
      </c>
      <c r="G286" s="550"/>
      <c r="H286" s="598" t="str">
        <f t="shared" si="5"/>
        <v>Belum Diisi</v>
      </c>
      <c r="I286" s="592" t="s">
        <v>26</v>
      </c>
      <c r="J286" s="593" t="str">
        <f>IF($D$285="Y/T","Isi Sasaran",IF($E$285=0,0,IF(I286="Y",1,IF(I286="T",0,"Isi Dulu"))))</f>
        <v>Isi Sasaran</v>
      </c>
      <c r="K286" s="592" t="s">
        <v>26</v>
      </c>
      <c r="L286" s="593" t="str">
        <f>IF($D$285="Y/T","Isi Sasaran",IF($E$285=0,0,IF(K286="Y",1,IF(K286="T",0,"Isi Dulu"))))</f>
        <v>Isi Sasaran</v>
      </c>
      <c r="M286" s="849"/>
      <c r="N286" s="852"/>
      <c r="O286" s="517"/>
      <c r="P286" s="517"/>
      <c r="Q286" s="517"/>
      <c r="R286" s="517"/>
    </row>
    <row r="287" spans="2:18" s="527" customFormat="1" ht="15.75">
      <c r="B287" s="837"/>
      <c r="C287" s="840"/>
      <c r="D287" s="858"/>
      <c r="E287" s="855"/>
      <c r="F287" s="549">
        <v>3</v>
      </c>
      <c r="G287" s="550"/>
      <c r="H287" s="598" t="str">
        <f t="shared" si="5"/>
        <v>Belum Diisi</v>
      </c>
      <c r="I287" s="592" t="s">
        <v>26</v>
      </c>
      <c r="J287" s="593" t="str">
        <f>IF($D$285="Y/T","Isi Sasaran",IF($E$285=0,0,IF(I287="Y",1,IF(I287="T",0,"Isi Dulu"))))</f>
        <v>Isi Sasaran</v>
      </c>
      <c r="K287" s="592" t="s">
        <v>26</v>
      </c>
      <c r="L287" s="593" t="str">
        <f>IF($D$285="Y/T","Isi Sasaran",IF($E$285=0,0,IF(K287="Y",1,IF(K287="T",0,"Isi Dulu"))))</f>
        <v>Isi Sasaran</v>
      </c>
      <c r="M287" s="849"/>
      <c r="N287" s="852"/>
      <c r="O287" s="517"/>
      <c r="P287" s="517"/>
      <c r="Q287" s="517"/>
      <c r="R287" s="517"/>
    </row>
    <row r="288" spans="2:18" s="527" customFormat="1" ht="15.75">
      <c r="B288" s="837"/>
      <c r="C288" s="840"/>
      <c r="D288" s="858"/>
      <c r="E288" s="855"/>
      <c r="F288" s="549">
        <v>4</v>
      </c>
      <c r="G288" s="550"/>
      <c r="H288" s="598" t="str">
        <f t="shared" si="5"/>
        <v>Belum Diisi</v>
      </c>
      <c r="I288" s="592" t="s">
        <v>26</v>
      </c>
      <c r="J288" s="593" t="str">
        <f>IF($D$285="Y/T","Isi Sasaran",IF($E$285=0,0,IF(I288="Y",1,IF(I288="T",0,"Isi Dulu"))))</f>
        <v>Isi Sasaran</v>
      </c>
      <c r="K288" s="592" t="s">
        <v>26</v>
      </c>
      <c r="L288" s="593" t="str">
        <f>IF($D$285="Y/T","Isi Sasaran",IF($E$285=0,0,IF(K288="Y",1,IF(K288="T",0,"Isi Dulu"))))</f>
        <v>Isi Sasaran</v>
      </c>
      <c r="M288" s="849"/>
      <c r="N288" s="852"/>
      <c r="O288" s="517"/>
      <c r="P288" s="517"/>
      <c r="Q288" s="517"/>
      <c r="R288" s="517"/>
    </row>
    <row r="289" spans="2:18" s="527" customFormat="1" ht="15.75">
      <c r="B289" s="838"/>
      <c r="C289" s="841"/>
      <c r="D289" s="859"/>
      <c r="E289" s="856"/>
      <c r="F289" s="569">
        <v>5</v>
      </c>
      <c r="G289" s="570"/>
      <c r="H289" s="599" t="str">
        <f t="shared" si="5"/>
        <v>Belum Diisi</v>
      </c>
      <c r="I289" s="595" t="s">
        <v>26</v>
      </c>
      <c r="J289" s="596" t="str">
        <f>IF($D$285="Y/T","Isi Sasaran",IF($E$285=0,0,IF(I289="Y",1,IF(I289="T",0,"Isi Dulu"))))</f>
        <v>Isi Sasaran</v>
      </c>
      <c r="K289" s="595" t="s">
        <v>26</v>
      </c>
      <c r="L289" s="596" t="str">
        <f>IF($D$285="Y/T","Isi Sasaran",IF($E$285=0,0,IF(K289="Y",1,IF(K289="T",0,"Isi Dulu"))))</f>
        <v>Isi Sasaran</v>
      </c>
      <c r="M289" s="850"/>
      <c r="N289" s="853"/>
      <c r="O289" s="517"/>
      <c r="P289" s="517"/>
      <c r="Q289" s="517"/>
      <c r="R289" s="517"/>
    </row>
    <row r="290" spans="2:18" s="527" customFormat="1" ht="15.75">
      <c r="B290" s="836">
        <v>17</v>
      </c>
      <c r="C290" s="839"/>
      <c r="D290" s="857" t="s">
        <v>26</v>
      </c>
      <c r="E290" s="854" t="str">
        <f>IF(D290="Y",1,IF(D290="T",0,IF(D290="Y/T","Belum diisi","Error")))</f>
        <v>Belum diisi</v>
      </c>
      <c r="F290" s="528">
        <v>1</v>
      </c>
      <c r="G290" s="529"/>
      <c r="H290" s="600" t="str">
        <f t="shared" si="5"/>
        <v>Belum Diisi</v>
      </c>
      <c r="I290" s="590" t="s">
        <v>26</v>
      </c>
      <c r="J290" s="591" t="str">
        <f>IF($D$290="Y/T","Isi Sasaran",IF($E$290=0,0,IF(I290="Y",1,IF(I290="T",0,"Isi Dulu"))))</f>
        <v>Isi Sasaran</v>
      </c>
      <c r="K290" s="590" t="s">
        <v>26</v>
      </c>
      <c r="L290" s="591" t="str">
        <f>IF($D$290="Y/T","Isi Sasaran",IF($E$290=0,0,IF(K290="Y",1,IF(K290="T",0,"Isi Dulu"))))</f>
        <v>Isi Sasaran</v>
      </c>
      <c r="M290" s="848" t="s">
        <v>26</v>
      </c>
      <c r="N290" s="851" t="str">
        <f>IF(M290="Y",1,IF(M290="T",0,IF(M290="Y/T","Belum diisi","Error")))</f>
        <v>Belum diisi</v>
      </c>
      <c r="O290" s="517"/>
      <c r="P290" s="517"/>
      <c r="Q290" s="517"/>
      <c r="R290" s="517"/>
    </row>
    <row r="291" spans="2:18" s="527" customFormat="1" ht="15.75">
      <c r="B291" s="837"/>
      <c r="C291" s="840"/>
      <c r="D291" s="858"/>
      <c r="E291" s="855"/>
      <c r="F291" s="549">
        <v>2</v>
      </c>
      <c r="G291" s="550"/>
      <c r="H291" s="598" t="str">
        <f t="shared" si="5"/>
        <v>Belum Diisi</v>
      </c>
      <c r="I291" s="592" t="s">
        <v>26</v>
      </c>
      <c r="J291" s="593" t="str">
        <f>IF($D$290="Y/T","Isi Sasaran",IF($E$290=0,0,IF(I291="Y",1,IF(I291="T",0,"Isi Dulu"))))</f>
        <v>Isi Sasaran</v>
      </c>
      <c r="K291" s="592" t="s">
        <v>26</v>
      </c>
      <c r="L291" s="593" t="str">
        <f>IF($D$290="Y/T","Isi Sasaran",IF($E$290=0,0,IF(K291="Y",1,IF(K291="T",0,"Isi Dulu"))))</f>
        <v>Isi Sasaran</v>
      </c>
      <c r="M291" s="849"/>
      <c r="N291" s="852"/>
      <c r="O291" s="517"/>
      <c r="P291" s="517"/>
      <c r="Q291" s="517"/>
      <c r="R291" s="517"/>
    </row>
    <row r="292" spans="2:18" s="527" customFormat="1" ht="15.75">
      <c r="B292" s="837"/>
      <c r="C292" s="840"/>
      <c r="D292" s="858"/>
      <c r="E292" s="855"/>
      <c r="F292" s="549">
        <v>3</v>
      </c>
      <c r="G292" s="550"/>
      <c r="H292" s="598" t="str">
        <f t="shared" si="5"/>
        <v>Belum Diisi</v>
      </c>
      <c r="I292" s="592" t="s">
        <v>26</v>
      </c>
      <c r="J292" s="593" t="str">
        <f>IF($D$290="Y/T","Isi Sasaran",IF($E$290=0,0,IF(I292="Y",1,IF(I292="T",0,"Isi Dulu"))))</f>
        <v>Isi Sasaran</v>
      </c>
      <c r="K292" s="592" t="s">
        <v>26</v>
      </c>
      <c r="L292" s="593" t="str">
        <f>IF($D$290="Y/T","Isi Sasaran",IF($E$290=0,0,IF(K292="Y",1,IF(K292="T",0,"Isi Dulu"))))</f>
        <v>Isi Sasaran</v>
      </c>
      <c r="M292" s="849"/>
      <c r="N292" s="852"/>
      <c r="O292" s="517"/>
      <c r="P292" s="517"/>
      <c r="Q292" s="517"/>
      <c r="R292" s="517"/>
    </row>
    <row r="293" spans="2:18" s="527" customFormat="1" ht="15.75">
      <c r="B293" s="837"/>
      <c r="C293" s="840"/>
      <c r="D293" s="858"/>
      <c r="E293" s="855"/>
      <c r="F293" s="549">
        <v>4</v>
      </c>
      <c r="G293" s="550"/>
      <c r="H293" s="598" t="str">
        <f t="shared" si="5"/>
        <v>Belum Diisi</v>
      </c>
      <c r="I293" s="592" t="s">
        <v>26</v>
      </c>
      <c r="J293" s="593" t="str">
        <f>IF($D$290="Y/T","Isi Sasaran",IF($E$290=0,0,IF(I293="Y",1,IF(I293="T",0,"Isi Dulu"))))</f>
        <v>Isi Sasaran</v>
      </c>
      <c r="K293" s="592" t="s">
        <v>26</v>
      </c>
      <c r="L293" s="593" t="str">
        <f>IF($D$290="Y/T","Isi Sasaran",IF($E$290=0,0,IF(K293="Y",1,IF(K293="T",0,"Isi Dulu"))))</f>
        <v>Isi Sasaran</v>
      </c>
      <c r="M293" s="849"/>
      <c r="N293" s="852"/>
      <c r="O293" s="517"/>
      <c r="P293" s="517"/>
      <c r="Q293" s="517"/>
      <c r="R293" s="517"/>
    </row>
    <row r="294" spans="2:18" s="527" customFormat="1" ht="15.75">
      <c r="B294" s="838"/>
      <c r="C294" s="841"/>
      <c r="D294" s="859"/>
      <c r="E294" s="856"/>
      <c r="F294" s="569">
        <v>5</v>
      </c>
      <c r="G294" s="570"/>
      <c r="H294" s="599" t="str">
        <f t="shared" si="5"/>
        <v>Belum Diisi</v>
      </c>
      <c r="I294" s="595" t="s">
        <v>26</v>
      </c>
      <c r="J294" s="596" t="str">
        <f>IF($D$290="Y/T","Isi Sasaran",IF($E$290=0,0,IF(I294="Y",1,IF(I294="T",0,"Isi Dulu"))))</f>
        <v>Isi Sasaran</v>
      </c>
      <c r="K294" s="595" t="s">
        <v>26</v>
      </c>
      <c r="L294" s="596" t="str">
        <f>IF($D$290="Y/T","Isi Sasaran",IF($E$290=0,0,IF(K294="Y",1,IF(K294="T",0,"Isi Dulu"))))</f>
        <v>Isi Sasaran</v>
      </c>
      <c r="M294" s="850"/>
      <c r="N294" s="853"/>
      <c r="O294" s="517"/>
      <c r="P294" s="517"/>
      <c r="Q294" s="517"/>
      <c r="R294" s="517"/>
    </row>
    <row r="295" spans="2:18" s="527" customFormat="1" ht="15.75">
      <c r="B295" s="836">
        <v>18</v>
      </c>
      <c r="C295" s="839"/>
      <c r="D295" s="857" t="s">
        <v>26</v>
      </c>
      <c r="E295" s="854" t="str">
        <f>IF(D295="Y",1,IF(D295="T",0,IF(D295="Y/T","Belum diisi","Error")))</f>
        <v>Belum diisi</v>
      </c>
      <c r="F295" s="528">
        <v>1</v>
      </c>
      <c r="G295" s="529"/>
      <c r="H295" s="600" t="str">
        <f t="shared" si="5"/>
        <v>Belum Diisi</v>
      </c>
      <c r="I295" s="590" t="s">
        <v>26</v>
      </c>
      <c r="J295" s="591" t="str">
        <f>IF($D$295="Y/T","Isi Sasaran",IF($E$295=0,0,IF(I295="Y",1,IF(I295="T",0,"Isi Dulu"))))</f>
        <v>Isi Sasaran</v>
      </c>
      <c r="K295" s="590" t="s">
        <v>26</v>
      </c>
      <c r="L295" s="591" t="str">
        <f>IF($D$295="Y/T","Isi Sasaran",IF($E$295=0,0,IF(K295="Y",1,IF(K295="T",0,"Isi Dulu"))))</f>
        <v>Isi Sasaran</v>
      </c>
      <c r="M295" s="848" t="s">
        <v>26</v>
      </c>
      <c r="N295" s="851" t="str">
        <f>IF(M295="Y",1,IF(M295="T",0,IF(M295="Y/T","Belum diisi","Error")))</f>
        <v>Belum diisi</v>
      </c>
      <c r="O295" s="517"/>
      <c r="P295" s="517"/>
      <c r="Q295" s="517"/>
      <c r="R295" s="517"/>
    </row>
    <row r="296" spans="2:18" s="527" customFormat="1" ht="15.75">
      <c r="B296" s="837"/>
      <c r="C296" s="840"/>
      <c r="D296" s="858"/>
      <c r="E296" s="855"/>
      <c r="F296" s="549">
        <v>2</v>
      </c>
      <c r="G296" s="550"/>
      <c r="H296" s="598" t="str">
        <f t="shared" si="5"/>
        <v>Belum Diisi</v>
      </c>
      <c r="I296" s="592" t="s">
        <v>26</v>
      </c>
      <c r="J296" s="593" t="str">
        <f>IF($D$295="Y/T","Isi Sasaran",IF($E$295=0,0,IF(I296="Y",1,IF(I296="T",0,"Isi Dulu"))))</f>
        <v>Isi Sasaran</v>
      </c>
      <c r="K296" s="592" t="s">
        <v>26</v>
      </c>
      <c r="L296" s="593" t="str">
        <f>IF($D$295="Y/T","Isi Sasaran",IF($E$295=0,0,IF(K296="Y",1,IF(K296="T",0,"Isi Dulu"))))</f>
        <v>Isi Sasaran</v>
      </c>
      <c r="M296" s="849"/>
      <c r="N296" s="852"/>
      <c r="O296" s="517"/>
      <c r="P296" s="517"/>
      <c r="Q296" s="517"/>
      <c r="R296" s="517"/>
    </row>
    <row r="297" spans="2:18" s="527" customFormat="1" ht="15.75">
      <c r="B297" s="837"/>
      <c r="C297" s="840"/>
      <c r="D297" s="858"/>
      <c r="E297" s="855"/>
      <c r="F297" s="549">
        <v>3</v>
      </c>
      <c r="G297" s="550"/>
      <c r="H297" s="598" t="str">
        <f t="shared" si="5"/>
        <v>Belum Diisi</v>
      </c>
      <c r="I297" s="592" t="s">
        <v>26</v>
      </c>
      <c r="J297" s="593" t="str">
        <f>IF($D$295="Y/T","Isi Sasaran",IF($E$295=0,0,IF(I297="Y",1,IF(I297="T",0,"Isi Dulu"))))</f>
        <v>Isi Sasaran</v>
      </c>
      <c r="K297" s="592" t="s">
        <v>26</v>
      </c>
      <c r="L297" s="593" t="str">
        <f>IF($D$295="Y/T","Isi Sasaran",IF($E$295=0,0,IF(K297="Y",1,IF(K297="T",0,"Isi Dulu"))))</f>
        <v>Isi Sasaran</v>
      </c>
      <c r="M297" s="849"/>
      <c r="N297" s="852"/>
      <c r="O297" s="517"/>
      <c r="P297" s="517"/>
      <c r="Q297" s="517"/>
      <c r="R297" s="517"/>
    </row>
    <row r="298" spans="2:18" s="527" customFormat="1" ht="15.75">
      <c r="B298" s="837"/>
      <c r="C298" s="840"/>
      <c r="D298" s="858"/>
      <c r="E298" s="855"/>
      <c r="F298" s="549">
        <v>4</v>
      </c>
      <c r="G298" s="550"/>
      <c r="H298" s="598" t="str">
        <f t="shared" si="5"/>
        <v>Belum Diisi</v>
      </c>
      <c r="I298" s="592" t="s">
        <v>26</v>
      </c>
      <c r="J298" s="593" t="str">
        <f>IF($D$295="Y/T","Isi Sasaran",IF($E$295=0,0,IF(I298="Y",1,IF(I298="T",0,"Isi Dulu"))))</f>
        <v>Isi Sasaran</v>
      </c>
      <c r="K298" s="592" t="s">
        <v>26</v>
      </c>
      <c r="L298" s="593" t="str">
        <f>IF($D$295="Y/T","Isi Sasaran",IF($E$295=0,0,IF(K298="Y",1,IF(K298="T",0,"Isi Dulu"))))</f>
        <v>Isi Sasaran</v>
      </c>
      <c r="M298" s="849"/>
      <c r="N298" s="852"/>
      <c r="O298" s="517"/>
      <c r="P298" s="517"/>
      <c r="Q298" s="517"/>
      <c r="R298" s="517"/>
    </row>
    <row r="299" spans="2:18" s="527" customFormat="1" ht="15.75">
      <c r="B299" s="838"/>
      <c r="C299" s="841"/>
      <c r="D299" s="859"/>
      <c r="E299" s="856"/>
      <c r="F299" s="569">
        <v>5</v>
      </c>
      <c r="G299" s="570"/>
      <c r="H299" s="599" t="str">
        <f t="shared" si="5"/>
        <v>Belum Diisi</v>
      </c>
      <c r="I299" s="595" t="s">
        <v>26</v>
      </c>
      <c r="J299" s="596" t="str">
        <f>IF($D$295="Y/T","Isi Sasaran",IF($E$295=0,0,IF(I299="Y",1,IF(I299="T",0,"Isi Dulu"))))</f>
        <v>Isi Sasaran</v>
      </c>
      <c r="K299" s="595" t="s">
        <v>26</v>
      </c>
      <c r="L299" s="596" t="str">
        <f>IF($D$295="Y/T","Isi Sasaran",IF($E$295=0,0,IF(K299="Y",1,IF(K299="T",0,"Isi Dulu"))))</f>
        <v>Isi Sasaran</v>
      </c>
      <c r="M299" s="850"/>
      <c r="N299" s="853"/>
      <c r="O299" s="517"/>
      <c r="P299" s="517"/>
      <c r="Q299" s="517"/>
      <c r="R299" s="517"/>
    </row>
    <row r="300" spans="2:18" s="527" customFormat="1" ht="15.75">
      <c r="B300" s="836">
        <v>19</v>
      </c>
      <c r="C300" s="839"/>
      <c r="D300" s="857" t="s">
        <v>26</v>
      </c>
      <c r="E300" s="854" t="str">
        <f>IF(D300="Y",1,IF(D300="T",0,IF(D300="Y/T","Belum diisi","Error")))</f>
        <v>Belum diisi</v>
      </c>
      <c r="F300" s="528">
        <v>1</v>
      </c>
      <c r="G300" s="529"/>
      <c r="H300" s="600" t="str">
        <f t="shared" si="5"/>
        <v>Belum Diisi</v>
      </c>
      <c r="I300" s="590" t="s">
        <v>26</v>
      </c>
      <c r="J300" s="591" t="str">
        <f>IF($D$300="Y/T","Isi Sasaran",IF($E$300=0,0,IF(I300="Y",1,IF(I300="T",0,"Isi Dulu"))))</f>
        <v>Isi Sasaran</v>
      </c>
      <c r="K300" s="590" t="s">
        <v>26</v>
      </c>
      <c r="L300" s="591" t="str">
        <f>IF($D$300="Y/T","Isi Sasaran",IF($E$300=0,0,IF(K300="Y",1,IF(K300="T",0,"Isi Dulu"))))</f>
        <v>Isi Sasaran</v>
      </c>
      <c r="M300" s="848" t="s">
        <v>26</v>
      </c>
      <c r="N300" s="851" t="str">
        <f>IF(M300="Y",1,IF(M300="T",0,IF(M300="Y/T","Belum diisi","Error")))</f>
        <v>Belum diisi</v>
      </c>
      <c r="O300" s="517"/>
      <c r="P300" s="517"/>
      <c r="Q300" s="517"/>
      <c r="R300" s="517"/>
    </row>
    <row r="301" spans="2:18" s="527" customFormat="1" ht="15.75">
      <c r="B301" s="837"/>
      <c r="C301" s="840"/>
      <c r="D301" s="858"/>
      <c r="E301" s="855"/>
      <c r="F301" s="549">
        <v>2</v>
      </c>
      <c r="G301" s="550"/>
      <c r="H301" s="598" t="str">
        <f t="shared" si="5"/>
        <v>Belum Diisi</v>
      </c>
      <c r="I301" s="592" t="s">
        <v>26</v>
      </c>
      <c r="J301" s="593" t="str">
        <f>IF($D$300="Y/T","Isi Sasaran",IF($E$300=0,0,IF(I301="Y",1,IF(I301="T",0,"Isi Dulu"))))</f>
        <v>Isi Sasaran</v>
      </c>
      <c r="K301" s="592" t="s">
        <v>26</v>
      </c>
      <c r="L301" s="593" t="str">
        <f>IF($D$300="Y/T","Isi Sasaran",IF($E$300=0,0,IF(K301="Y",1,IF(K301="T",0,"Isi Dulu"))))</f>
        <v>Isi Sasaran</v>
      </c>
      <c r="M301" s="849"/>
      <c r="N301" s="852"/>
      <c r="O301" s="517"/>
      <c r="P301" s="517"/>
      <c r="Q301" s="517"/>
      <c r="R301" s="517"/>
    </row>
    <row r="302" spans="2:18" s="527" customFormat="1" ht="15.75">
      <c r="B302" s="837"/>
      <c r="C302" s="840"/>
      <c r="D302" s="858"/>
      <c r="E302" s="855"/>
      <c r="F302" s="549">
        <v>3</v>
      </c>
      <c r="G302" s="550"/>
      <c r="H302" s="598" t="str">
        <f t="shared" si="5"/>
        <v>Belum Diisi</v>
      </c>
      <c r="I302" s="592" t="s">
        <v>26</v>
      </c>
      <c r="J302" s="593" t="str">
        <f>IF($D$300="Y/T","Isi Sasaran",IF($E$300=0,0,IF(I302="Y",1,IF(I302="T",0,"Isi Dulu"))))</f>
        <v>Isi Sasaran</v>
      </c>
      <c r="K302" s="592" t="s">
        <v>26</v>
      </c>
      <c r="L302" s="593" t="str">
        <f>IF($D$300="Y/T","Isi Sasaran",IF($E$300=0,0,IF(K302="Y",1,IF(K302="T",0,"Isi Dulu"))))</f>
        <v>Isi Sasaran</v>
      </c>
      <c r="M302" s="849"/>
      <c r="N302" s="852"/>
      <c r="O302" s="517"/>
      <c r="P302" s="517"/>
      <c r="Q302" s="517"/>
      <c r="R302" s="517"/>
    </row>
    <row r="303" spans="2:18" s="527" customFormat="1" ht="15.75">
      <c r="B303" s="837"/>
      <c r="C303" s="840"/>
      <c r="D303" s="858"/>
      <c r="E303" s="855"/>
      <c r="F303" s="549">
        <v>4</v>
      </c>
      <c r="G303" s="550"/>
      <c r="H303" s="598" t="str">
        <f t="shared" si="5"/>
        <v>Belum Diisi</v>
      </c>
      <c r="I303" s="592" t="s">
        <v>26</v>
      </c>
      <c r="J303" s="593" t="str">
        <f>IF($D$300="Y/T","Isi Sasaran",IF($E$300=0,0,IF(I303="Y",1,IF(I303="T",0,"Isi Dulu"))))</f>
        <v>Isi Sasaran</v>
      </c>
      <c r="K303" s="592" t="s">
        <v>26</v>
      </c>
      <c r="L303" s="593" t="str">
        <f>IF($D$300="Y/T","Isi Sasaran",IF($E$300=0,0,IF(K303="Y",1,IF(K303="T",0,"Isi Dulu"))))</f>
        <v>Isi Sasaran</v>
      </c>
      <c r="M303" s="849"/>
      <c r="N303" s="852"/>
      <c r="O303" s="517"/>
      <c r="P303" s="517"/>
      <c r="Q303" s="517"/>
      <c r="R303" s="517"/>
    </row>
    <row r="304" spans="2:18" s="527" customFormat="1" ht="15.75">
      <c r="B304" s="838"/>
      <c r="C304" s="841"/>
      <c r="D304" s="859"/>
      <c r="E304" s="856"/>
      <c r="F304" s="569">
        <v>5</v>
      </c>
      <c r="G304" s="570"/>
      <c r="H304" s="599" t="str">
        <f t="shared" si="5"/>
        <v>Belum Diisi</v>
      </c>
      <c r="I304" s="595" t="s">
        <v>26</v>
      </c>
      <c r="J304" s="596" t="str">
        <f>IF($D$300="Y/T","Isi Sasaran",IF($E$300=0,0,IF(I304="Y",1,IF(I304="T",0,"Isi Dulu"))))</f>
        <v>Isi Sasaran</v>
      </c>
      <c r="K304" s="595" t="s">
        <v>26</v>
      </c>
      <c r="L304" s="596" t="str">
        <f>IF($D$300="Y/T","Isi Sasaran",IF($E$300=0,0,IF(K304="Y",1,IF(K304="T",0,"Isi Dulu"))))</f>
        <v>Isi Sasaran</v>
      </c>
      <c r="M304" s="850"/>
      <c r="N304" s="853"/>
      <c r="O304" s="517"/>
      <c r="P304" s="517"/>
      <c r="Q304" s="517"/>
      <c r="R304" s="517"/>
    </row>
    <row r="305" spans="2:18" s="527" customFormat="1" ht="15.75">
      <c r="B305" s="836">
        <v>20</v>
      </c>
      <c r="C305" s="839"/>
      <c r="D305" s="857" t="s">
        <v>26</v>
      </c>
      <c r="E305" s="854" t="str">
        <f>IF(D305="Y",1,IF(D305="T",0,IF(D305="Y/T","Belum diisi","Error")))</f>
        <v>Belum diisi</v>
      </c>
      <c r="F305" s="528">
        <v>1</v>
      </c>
      <c r="G305" s="529"/>
      <c r="H305" s="600" t="str">
        <f t="shared" si="5"/>
        <v>Belum Diisi</v>
      </c>
      <c r="I305" s="590" t="s">
        <v>26</v>
      </c>
      <c r="J305" s="591" t="str">
        <f>IF($D$305="Y/T","Isi Sasaran",IF($E$305=0,0,IF(I305="Y",1,IF(I305="T",0,"Isi Dulu"))))</f>
        <v>Isi Sasaran</v>
      </c>
      <c r="K305" s="590" t="s">
        <v>26</v>
      </c>
      <c r="L305" s="591" t="str">
        <f>IF($D$305="Y/T","Isi Sasaran",IF($E$305=0,0,IF(K305="Y",1,IF(K305="T",0,"Isi Dulu"))))</f>
        <v>Isi Sasaran</v>
      </c>
      <c r="M305" s="848" t="s">
        <v>26</v>
      </c>
      <c r="N305" s="851" t="str">
        <f>IF(M305="Y",1,IF(M305="T",0,IF(M305="Y/T","Belum diisi","Error")))</f>
        <v>Belum diisi</v>
      </c>
      <c r="O305" s="517"/>
      <c r="P305" s="517"/>
      <c r="Q305" s="517"/>
      <c r="R305" s="517"/>
    </row>
    <row r="306" spans="2:18" s="527" customFormat="1" ht="15.75">
      <c r="B306" s="837"/>
      <c r="C306" s="840"/>
      <c r="D306" s="858"/>
      <c r="E306" s="855"/>
      <c r="F306" s="549">
        <v>2</v>
      </c>
      <c r="G306" s="550"/>
      <c r="H306" s="598" t="str">
        <f t="shared" si="5"/>
        <v>Belum Diisi</v>
      </c>
      <c r="I306" s="592" t="s">
        <v>26</v>
      </c>
      <c r="J306" s="593" t="str">
        <f>IF($D$305="Y/T","Isi Sasaran",IF($E$305=0,0,IF(I306="Y",1,IF(I306="T",0,"Isi Dulu"))))</f>
        <v>Isi Sasaran</v>
      </c>
      <c r="K306" s="592" t="s">
        <v>26</v>
      </c>
      <c r="L306" s="593" t="str">
        <f>IF($D$305="Y/T","Isi Sasaran",IF($E$305=0,0,IF(K306="Y",1,IF(K306="T",0,"Isi Dulu"))))</f>
        <v>Isi Sasaran</v>
      </c>
      <c r="M306" s="849"/>
      <c r="N306" s="852"/>
      <c r="O306" s="517"/>
      <c r="P306" s="517"/>
      <c r="Q306" s="517"/>
      <c r="R306" s="517"/>
    </row>
    <row r="307" spans="2:18" s="527" customFormat="1" ht="15.75">
      <c r="B307" s="837"/>
      <c r="C307" s="840"/>
      <c r="D307" s="858"/>
      <c r="E307" s="855"/>
      <c r="F307" s="549">
        <v>3</v>
      </c>
      <c r="G307" s="550"/>
      <c r="H307" s="598" t="str">
        <f t="shared" si="5"/>
        <v>Belum Diisi</v>
      </c>
      <c r="I307" s="592" t="s">
        <v>26</v>
      </c>
      <c r="J307" s="593" t="str">
        <f>IF($D$305="Y/T","Isi Sasaran",IF($E$305=0,0,IF(I307="Y",1,IF(I307="T",0,"Isi Dulu"))))</f>
        <v>Isi Sasaran</v>
      </c>
      <c r="K307" s="592" t="s">
        <v>26</v>
      </c>
      <c r="L307" s="593" t="str">
        <f>IF($D$305="Y/T","Isi Sasaran",IF($E$305=0,0,IF(K307="Y",1,IF(K307="T",0,"Isi Dulu"))))</f>
        <v>Isi Sasaran</v>
      </c>
      <c r="M307" s="849"/>
      <c r="N307" s="852"/>
      <c r="O307" s="517"/>
      <c r="P307" s="517"/>
      <c r="Q307" s="517"/>
      <c r="R307" s="517"/>
    </row>
    <row r="308" spans="2:18" s="527" customFormat="1" ht="15.75">
      <c r="B308" s="837"/>
      <c r="C308" s="840"/>
      <c r="D308" s="858"/>
      <c r="E308" s="855"/>
      <c r="F308" s="549">
        <v>4</v>
      </c>
      <c r="G308" s="550"/>
      <c r="H308" s="598" t="str">
        <f t="shared" si="5"/>
        <v>Belum Diisi</v>
      </c>
      <c r="I308" s="592" t="s">
        <v>26</v>
      </c>
      <c r="J308" s="593" t="str">
        <f>IF($D$305="Y/T","Isi Sasaran",IF($E$305=0,0,IF(I308="Y",1,IF(I308="T",0,"Isi Dulu"))))</f>
        <v>Isi Sasaran</v>
      </c>
      <c r="K308" s="592" t="s">
        <v>26</v>
      </c>
      <c r="L308" s="593" t="str">
        <f>IF($D$305="Y/T","Isi Sasaran",IF($E$305=0,0,IF(K308="Y",1,IF(K308="T",0,"Isi Dulu"))))</f>
        <v>Isi Sasaran</v>
      </c>
      <c r="M308" s="849"/>
      <c r="N308" s="852"/>
      <c r="O308" s="517"/>
      <c r="P308" s="517"/>
      <c r="Q308" s="517"/>
      <c r="R308" s="517"/>
    </row>
    <row r="309" spans="2:18" s="527" customFormat="1" ht="15.75">
      <c r="B309" s="838"/>
      <c r="C309" s="841"/>
      <c r="D309" s="859"/>
      <c r="E309" s="856"/>
      <c r="F309" s="569">
        <v>5</v>
      </c>
      <c r="G309" s="570"/>
      <c r="H309" s="599" t="str">
        <f t="shared" si="5"/>
        <v>Belum Diisi</v>
      </c>
      <c r="I309" s="595" t="s">
        <v>26</v>
      </c>
      <c r="J309" s="596" t="str">
        <f>IF($D$305="Y/T","Isi Sasaran",IF($E$305=0,0,IF(I309="Y",1,IF(I309="T",0,"Isi Dulu"))))</f>
        <v>Isi Sasaran</v>
      </c>
      <c r="K309" s="595" t="s">
        <v>26</v>
      </c>
      <c r="L309" s="596" t="str">
        <f>IF($D$305="Y/T","Isi Sasaran",IF($E$305=0,0,IF(K309="Y",1,IF(K309="T",0,"Isi Dulu"))))</f>
        <v>Isi Sasaran</v>
      </c>
      <c r="M309" s="850"/>
      <c r="N309" s="853"/>
      <c r="O309" s="517"/>
      <c r="P309" s="517"/>
      <c r="Q309" s="517"/>
      <c r="R309" s="517"/>
    </row>
    <row r="310" spans="2:18" ht="15.75">
      <c r="B310" s="580"/>
      <c r="C310" s="581"/>
      <c r="D310" s="582"/>
      <c r="E310" s="602" t="e">
        <f>AVERAGE(E210:E309)</f>
        <v>#DIV/0!</v>
      </c>
      <c r="F310" s="583"/>
      <c r="G310" s="583"/>
      <c r="H310" s="602" t="e">
        <f>(IF($D210="Y/T",0,AVERAGE(H210:H214))+IF($D215="Y/T",0,AVERAGE(H215:H219))+IF($D220="Y/T",0,AVERAGE(H220:H224))+IF($D225="Y/T",0,AVERAGE(H225:H229))+IF($D230="Y/T",0,AVERAGE(H230:H234))+IF($D235="Y/T",0,AVERAGE(H235:H239))+IF($D240="Y/T",0,AVERAGE(H240:H244))+IF($D245="Y/T",0,AVERAGE(H245:H249))+IF($D250="Y/T",0,AVERAGE(H250:H254))+IF($D255="Y/T",0,AVERAGE(H255:H259))+IF($D260="Y/T",0,AVERAGE(H260:H264))+IF($D265="Y/T",0,AVERAGE(H265:H269))+IF($D270="Y/T",0,AVERAGE(H270:H274))+IF($D275="Y/T",0,AVERAGE(H275:H279))+IF($D280="Y/T",0,AVERAGE(H280:H284))+IF($D285="Y/T",0,AVERAGE(H285:H289))+IF($D290="Y/T",0,AVERAGE(H290:H294))+IF($D295="Y/T",0,AVERAGE(H295:H299))+IF($D300="Y/T",0,AVERAGE(H300:H304))+IF($D305="Y/T",0,AVERAGE(H305:H309)))/(COUNTIF($D210:$D309,"Y")+COUNTIF($D210:$D309,"T"))</f>
        <v>#DIV/0!</v>
      </c>
      <c r="I310" s="582"/>
      <c r="J310" s="602" t="e">
        <f>(IF($D210="Y/T",0,AVERAGE(J210:J214))+IF($D215="Y/T",0,AVERAGE(J215:J219))+IF($D220="Y/T",0,AVERAGE(J220:J224))+IF($D225="Y/T",0,AVERAGE(J225:J229))+IF($D230="Y/T",0,AVERAGE(J230:J234))+IF($D235="Y/T",0,AVERAGE(J235:J239))+IF($D240="Y/T",0,AVERAGE(J240:J244))+IF($D245="Y/T",0,AVERAGE(J245:J249))+IF($D250="Y/T",0,AVERAGE(J250:J254))+IF($D255="Y/T",0,AVERAGE(J255:J259))+IF($D260="Y/T",0,AVERAGE(J260:J264))+IF($D265="Y/T",0,AVERAGE(J265:J269))+IF($D270="Y/T",0,AVERAGE(J270:J274))+IF($D275="Y/T",0,AVERAGE(J275:J279))+IF($D280="Y/T",0,AVERAGE(J280:J284))+IF($D285="Y/T",0,AVERAGE(J285:J289))+IF($D290="Y/T",0,AVERAGE(J290:J294))+IF($D295="Y/T",0,AVERAGE(J295:J299))+IF($D300="Y/T",0,AVERAGE(J300:J304))+IF($D305="Y/T",0,AVERAGE(J305:J309)))/(COUNTIF($D210:$D309,"Y")+COUNTIF($D210:$D309,"T"))</f>
        <v>#DIV/0!</v>
      </c>
      <c r="K310" s="582"/>
      <c r="L310" s="602" t="e">
        <f>(IF($D210="Y/T",0,AVERAGE(L210:L214))+IF($D215="Y/T",0,AVERAGE(L215:L219))+IF($D220="Y/T",0,AVERAGE(L220:L224))+IF($D225="Y/T",0,AVERAGE(L225:L229))+IF($D230="Y/T",0,AVERAGE(L230:L234))+IF($D235="Y/T",0,AVERAGE(L235:L239))+IF($D240="Y/T",0,AVERAGE(L240:L244))+IF($D245="Y/T",0,AVERAGE(L245:L249))+IF($D250="Y/T",0,AVERAGE(L250:L254))+IF($D255="Y/T",0,AVERAGE(L255:L259))+IF($D260="Y/T",0,AVERAGE(L260:L264))+IF($D265="Y/T",0,AVERAGE(L265:L269))+IF($D270="Y/T",0,AVERAGE(L270:L274))+IF($D275="Y/T",0,AVERAGE(L275:L279))+IF($D280="Y/T",0,AVERAGE(L280:L284))+IF($D285="Y/T",0,AVERAGE(L285:L289))+IF($D290="Y/T",0,AVERAGE(L290:L294))+IF($D295="Y/T",0,AVERAGE(L295:L299))+IF($D300="Y/T",0,AVERAGE(L300:L304))+IF($D305="Y/T",0,AVERAGE(L305:L309)))/(COUNTIF($D210:$D309,"Y")+COUNTIF($D210:$D309,"T"))</f>
        <v>#DIV/0!</v>
      </c>
      <c r="M310" s="606"/>
      <c r="N310" s="602" t="e">
        <f>AVERAGE(N210:N309)</f>
        <v>#DIV/0!</v>
      </c>
    </row>
    <row r="311" spans="2:18" ht="15.75">
      <c r="B311" s="865" t="s">
        <v>434</v>
      </c>
      <c r="C311" s="865"/>
      <c r="D311" s="865"/>
      <c r="E311" s="865"/>
      <c r="F311" s="865"/>
      <c r="G311" s="865"/>
      <c r="H311" s="865"/>
      <c r="I311" s="865"/>
      <c r="J311" s="865"/>
      <c r="K311" s="865"/>
      <c r="L311" s="865"/>
      <c r="M311" s="865"/>
      <c r="N311" s="866"/>
    </row>
    <row r="312" spans="2:18" ht="15.75">
      <c r="B312" s="836">
        <v>1</v>
      </c>
      <c r="C312" s="839"/>
      <c r="D312" s="857" t="s">
        <v>26</v>
      </c>
      <c r="E312" s="854" t="str">
        <f>IF(D312="Y",1,IF(D312="T",0,IF(D312="Y/T","Belum diisi","Error")))</f>
        <v>Belum diisi</v>
      </c>
      <c r="F312" s="528">
        <v>1</v>
      </c>
      <c r="G312" s="529"/>
      <c r="H312" s="589" t="str">
        <f t="shared" ref="H312:H375" si="6">IF(OR(J312="Isi Dulu",L312="Isi Dulu",J312="Isi Sasaran",L312="Isi Sasaran"),"Belum Diisi",IF(SUM(J312,L312)=2,1,IF(SUM(J312,L312)=1,0,IF(SUM(J312,L312)=0,0,"Error"))))</f>
        <v>Belum Diisi</v>
      </c>
      <c r="I312" s="590" t="s">
        <v>26</v>
      </c>
      <c r="J312" s="591" t="str">
        <f>IF($D$312="Y/T","Isi Sasaran",IF($E$312=0,0,IF(I312="Y",1,IF(I312="T",0,"Isi Dulu"))))</f>
        <v>Isi Sasaran</v>
      </c>
      <c r="K312" s="590" t="s">
        <v>26</v>
      </c>
      <c r="L312" s="591" t="str">
        <f>IF($D$312="Y/T","Isi Sasaran",IF($E$312=0,0,IF(K312="Y",1,IF(K312="T",0,"Isi Dulu"))))</f>
        <v>Isi Sasaran</v>
      </c>
      <c r="M312" s="848" t="s">
        <v>26</v>
      </c>
      <c r="N312" s="851" t="str">
        <f>IF(M312="Y",1,IF(M312="T",0,IF(M312="Y/T","Belum diisi","Error")))</f>
        <v>Belum diisi</v>
      </c>
    </row>
    <row r="313" spans="2:18" ht="15.75">
      <c r="B313" s="837"/>
      <c r="C313" s="840"/>
      <c r="D313" s="858"/>
      <c r="E313" s="855"/>
      <c r="F313" s="549">
        <v>2</v>
      </c>
      <c r="G313" s="550"/>
      <c r="H313" s="589" t="str">
        <f t="shared" si="6"/>
        <v>Belum Diisi</v>
      </c>
      <c r="I313" s="592" t="s">
        <v>26</v>
      </c>
      <c r="J313" s="593" t="str">
        <f>IF($D$312="Y/T","Isi Sasaran",IF($E$312=0,0,IF(I313="Y",1,IF(I313="T",0,"Isi Dulu"))))</f>
        <v>Isi Sasaran</v>
      </c>
      <c r="K313" s="592" t="s">
        <v>26</v>
      </c>
      <c r="L313" s="593" t="str">
        <f>IF($D$312="Y/T","Isi Sasaran",IF($E$312=0,0,IF(K313="Y",1,IF(K313="T",0,"Isi Dulu"))))</f>
        <v>Isi Sasaran</v>
      </c>
      <c r="M313" s="849"/>
      <c r="N313" s="852"/>
    </row>
    <row r="314" spans="2:18" ht="15.75">
      <c r="B314" s="837"/>
      <c r="C314" s="840"/>
      <c r="D314" s="858"/>
      <c r="E314" s="855"/>
      <c r="F314" s="549">
        <v>3</v>
      </c>
      <c r="G314" s="550"/>
      <c r="H314" s="589" t="str">
        <f t="shared" si="6"/>
        <v>Belum Diisi</v>
      </c>
      <c r="I314" s="592" t="s">
        <v>26</v>
      </c>
      <c r="J314" s="593" t="str">
        <f>IF($D$312="Y/T","Isi Sasaran",IF($E$312=0,0,IF(I314="Y",1,IF(I314="T",0,"Isi Dulu"))))</f>
        <v>Isi Sasaran</v>
      </c>
      <c r="K314" s="592" t="s">
        <v>26</v>
      </c>
      <c r="L314" s="593" t="str">
        <f>IF($D$312="Y/T","Isi Sasaran",IF($E$312=0,0,IF(K314="Y",1,IF(K314="T",0,"Isi Dulu"))))</f>
        <v>Isi Sasaran</v>
      </c>
      <c r="M314" s="849"/>
      <c r="N314" s="852"/>
    </row>
    <row r="315" spans="2:18" ht="15.75">
      <c r="B315" s="837"/>
      <c r="C315" s="840"/>
      <c r="D315" s="858"/>
      <c r="E315" s="855"/>
      <c r="F315" s="549">
        <v>4</v>
      </c>
      <c r="G315" s="550"/>
      <c r="H315" s="589" t="str">
        <f t="shared" si="6"/>
        <v>Belum Diisi</v>
      </c>
      <c r="I315" s="592" t="s">
        <v>26</v>
      </c>
      <c r="J315" s="593" t="str">
        <f>IF($D$312="Y/T","Isi Sasaran",IF($E$312=0,0,IF(I315="Y",1,IF(I315="T",0,"Isi Dulu"))))</f>
        <v>Isi Sasaran</v>
      </c>
      <c r="K315" s="592" t="s">
        <v>26</v>
      </c>
      <c r="L315" s="593" t="str">
        <f>IF($D$312="Y/T","Isi Sasaran",IF($E$312=0,0,IF(K315="Y",1,IF(K315="T",0,"Isi Dulu"))))</f>
        <v>Isi Sasaran</v>
      </c>
      <c r="M315" s="849"/>
      <c r="N315" s="852"/>
    </row>
    <row r="316" spans="2:18" ht="15.75">
      <c r="B316" s="838"/>
      <c r="C316" s="841"/>
      <c r="D316" s="859"/>
      <c r="E316" s="856"/>
      <c r="F316" s="569">
        <v>5</v>
      </c>
      <c r="G316" s="570"/>
      <c r="H316" s="594" t="str">
        <f t="shared" si="6"/>
        <v>Belum Diisi</v>
      </c>
      <c r="I316" s="595" t="s">
        <v>26</v>
      </c>
      <c r="J316" s="596" t="str">
        <f>IF($D$312="Y/T","Isi Sasaran",IF($E$312=0,0,IF(I316="Y",1,IF(I316="T",0,"Isi Dulu"))))</f>
        <v>Isi Sasaran</v>
      </c>
      <c r="K316" s="595" t="s">
        <v>26</v>
      </c>
      <c r="L316" s="596" t="str">
        <f>IF($D$312="Y/T","Isi Sasaran",IF($E$312=0,0,IF(K316="Y",1,IF(K316="T",0,"Isi Dulu"))))</f>
        <v>Isi Sasaran</v>
      </c>
      <c r="M316" s="850"/>
      <c r="N316" s="853"/>
    </row>
    <row r="317" spans="2:18" ht="15.75">
      <c r="B317" s="836">
        <v>2</v>
      </c>
      <c r="C317" s="839"/>
      <c r="D317" s="857" t="s">
        <v>26</v>
      </c>
      <c r="E317" s="854" t="str">
        <f>IF(D317="Y",1,IF(D317="T",0,IF(D317="Y/T","Belum diisi","Error")))</f>
        <v>Belum diisi</v>
      </c>
      <c r="F317" s="528">
        <v>1</v>
      </c>
      <c r="G317" s="529"/>
      <c r="H317" s="597" t="str">
        <f t="shared" si="6"/>
        <v>Belum Diisi</v>
      </c>
      <c r="I317" s="590" t="s">
        <v>26</v>
      </c>
      <c r="J317" s="591" t="str">
        <f>IF($D$317="Y/T","Isi Sasaran",IF($E$317=0,0,IF(I317="Y",1,IF(I317="T",0,"Isi Dulu"))))</f>
        <v>Isi Sasaran</v>
      </c>
      <c r="K317" s="590" t="s">
        <v>26</v>
      </c>
      <c r="L317" s="591" t="str">
        <f>IF($D$317="Y/T","Isi Sasaran",IF($E$317=0,0,IF(K317="Y",1,IF(K317="T",0,"Isi Dulu"))))</f>
        <v>Isi Sasaran</v>
      </c>
      <c r="M317" s="848" t="s">
        <v>26</v>
      </c>
      <c r="N317" s="851" t="str">
        <f>IF(M317="Y",1,IF(M317="T",0,IF(M317="Y/T","Belum diisi","Error")))</f>
        <v>Belum diisi</v>
      </c>
    </row>
    <row r="318" spans="2:18" ht="15.75">
      <c r="B318" s="837"/>
      <c r="C318" s="840"/>
      <c r="D318" s="858"/>
      <c r="E318" s="855"/>
      <c r="F318" s="549">
        <v>2</v>
      </c>
      <c r="G318" s="550"/>
      <c r="H318" s="598" t="str">
        <f t="shared" si="6"/>
        <v>Belum Diisi</v>
      </c>
      <c r="I318" s="592" t="s">
        <v>26</v>
      </c>
      <c r="J318" s="593" t="str">
        <f>IF($D$317="Y/T","Isi Sasaran",IF($E$317=0,0,IF(I318="Y",1,IF(I318="T",0,"Isi Dulu"))))</f>
        <v>Isi Sasaran</v>
      </c>
      <c r="K318" s="592" t="s">
        <v>26</v>
      </c>
      <c r="L318" s="593" t="str">
        <f>IF($D$317="Y/T","Isi Sasaran",IF($E$317=0,0,IF(K318="Y",1,IF(K318="T",0,"Isi Dulu"))))</f>
        <v>Isi Sasaran</v>
      </c>
      <c r="M318" s="849"/>
      <c r="N318" s="852"/>
    </row>
    <row r="319" spans="2:18" ht="15.75">
      <c r="B319" s="837"/>
      <c r="C319" s="840"/>
      <c r="D319" s="858"/>
      <c r="E319" s="855"/>
      <c r="F319" s="549">
        <v>3</v>
      </c>
      <c r="G319" s="550"/>
      <c r="H319" s="598" t="str">
        <f t="shared" si="6"/>
        <v>Belum Diisi</v>
      </c>
      <c r="I319" s="592" t="s">
        <v>26</v>
      </c>
      <c r="J319" s="593" t="str">
        <f>IF($D$317="Y/T","Isi Sasaran",IF($E$317=0,0,IF(I319="Y",1,IF(I319="T",0,"Isi Dulu"))))</f>
        <v>Isi Sasaran</v>
      </c>
      <c r="K319" s="592" t="s">
        <v>26</v>
      </c>
      <c r="L319" s="593" t="str">
        <f>IF($D$317="Y/T","Isi Sasaran",IF($E$317=0,0,IF(K319="Y",1,IF(K319="T",0,"Isi Dulu"))))</f>
        <v>Isi Sasaran</v>
      </c>
      <c r="M319" s="849"/>
      <c r="N319" s="852"/>
    </row>
    <row r="320" spans="2:18" ht="15.75">
      <c r="B320" s="837"/>
      <c r="C320" s="840"/>
      <c r="D320" s="858"/>
      <c r="E320" s="855"/>
      <c r="F320" s="549">
        <v>4</v>
      </c>
      <c r="G320" s="550"/>
      <c r="H320" s="598" t="str">
        <f t="shared" si="6"/>
        <v>Belum Diisi</v>
      </c>
      <c r="I320" s="592" t="s">
        <v>26</v>
      </c>
      <c r="J320" s="593" t="str">
        <f>IF($D$317="Y/T","Isi Sasaran",IF($E$317=0,0,IF(I320="Y",1,IF(I320="T",0,"Isi Dulu"))))</f>
        <v>Isi Sasaran</v>
      </c>
      <c r="K320" s="592" t="s">
        <v>26</v>
      </c>
      <c r="L320" s="593" t="str">
        <f>IF($D$317="Y/T","Isi Sasaran",IF($E$317=0,0,IF(K320="Y",1,IF(K320="T",0,"Isi Dulu"))))</f>
        <v>Isi Sasaran</v>
      </c>
      <c r="M320" s="849"/>
      <c r="N320" s="852"/>
    </row>
    <row r="321" spans="2:14" ht="15.75">
      <c r="B321" s="838"/>
      <c r="C321" s="841"/>
      <c r="D321" s="859"/>
      <c r="E321" s="856"/>
      <c r="F321" s="569">
        <v>5</v>
      </c>
      <c r="G321" s="570"/>
      <c r="H321" s="599" t="str">
        <f t="shared" si="6"/>
        <v>Belum Diisi</v>
      </c>
      <c r="I321" s="595" t="s">
        <v>26</v>
      </c>
      <c r="J321" s="596" t="str">
        <f>IF($D$317="Y/T","Isi Sasaran",IF($E$317=0,0,IF(I321="Y",1,IF(I321="T",0,"Isi Dulu"))))</f>
        <v>Isi Sasaran</v>
      </c>
      <c r="K321" s="595" t="s">
        <v>26</v>
      </c>
      <c r="L321" s="596" t="str">
        <f>IF($D$317="Y/T","Isi Sasaran",IF($E$317=0,0,IF(K321="Y",1,IF(K321="T",0,"Isi Dulu"))))</f>
        <v>Isi Sasaran</v>
      </c>
      <c r="M321" s="850"/>
      <c r="N321" s="853"/>
    </row>
    <row r="322" spans="2:14" ht="15.75">
      <c r="B322" s="836">
        <v>3</v>
      </c>
      <c r="C322" s="839"/>
      <c r="D322" s="857" t="s">
        <v>26</v>
      </c>
      <c r="E322" s="854" t="str">
        <f>IF(D322="Y",1,IF(D322="T",0,IF(D322="Y/T","Belum diisi","Error")))</f>
        <v>Belum diisi</v>
      </c>
      <c r="F322" s="528">
        <v>1</v>
      </c>
      <c r="G322" s="529"/>
      <c r="H322" s="600" t="str">
        <f t="shared" si="6"/>
        <v>Belum Diisi</v>
      </c>
      <c r="I322" s="590" t="s">
        <v>26</v>
      </c>
      <c r="J322" s="591" t="str">
        <f>IF($D$322="Y/T","Isi Sasaran",IF($E$322=0,0,IF(I322="Y",1,IF(I322="T",0,"Isi Dulu"))))</f>
        <v>Isi Sasaran</v>
      </c>
      <c r="K322" s="590" t="s">
        <v>26</v>
      </c>
      <c r="L322" s="591" t="str">
        <f>IF($D$322="Y/T","Isi Sasaran",IF($E$322=0,0,IF(K322="Y",1,IF(K322="T",0,"Isi Dulu"))))</f>
        <v>Isi Sasaran</v>
      </c>
      <c r="M322" s="848" t="s">
        <v>26</v>
      </c>
      <c r="N322" s="851" t="str">
        <f>IF(M322="Y",1,IF(M322="T",0,IF(M322="Y/T","Belum diisi","Error")))</f>
        <v>Belum diisi</v>
      </c>
    </row>
    <row r="323" spans="2:14" ht="15.75">
      <c r="B323" s="837"/>
      <c r="C323" s="840"/>
      <c r="D323" s="858"/>
      <c r="E323" s="855"/>
      <c r="F323" s="549">
        <v>2</v>
      </c>
      <c r="G323" s="550"/>
      <c r="H323" s="598" t="str">
        <f t="shared" si="6"/>
        <v>Belum Diisi</v>
      </c>
      <c r="I323" s="592" t="s">
        <v>26</v>
      </c>
      <c r="J323" s="593" t="str">
        <f>IF($D$322="Y/T","Isi Sasaran",IF($E$322=0,0,IF(I323="Y",1,IF(I323="T",0,"Isi Dulu"))))</f>
        <v>Isi Sasaran</v>
      </c>
      <c r="K323" s="592" t="s">
        <v>26</v>
      </c>
      <c r="L323" s="593" t="str">
        <f>IF($D$322="Y/T","Isi Sasaran",IF($E$322=0,0,IF(K323="Y",1,IF(K323="T",0,"Isi Dulu"))))</f>
        <v>Isi Sasaran</v>
      </c>
      <c r="M323" s="849"/>
      <c r="N323" s="852"/>
    </row>
    <row r="324" spans="2:14" ht="15.75">
      <c r="B324" s="837"/>
      <c r="C324" s="840"/>
      <c r="D324" s="858"/>
      <c r="E324" s="855"/>
      <c r="F324" s="549">
        <v>3</v>
      </c>
      <c r="G324" s="550"/>
      <c r="H324" s="598" t="str">
        <f t="shared" si="6"/>
        <v>Belum Diisi</v>
      </c>
      <c r="I324" s="592" t="s">
        <v>26</v>
      </c>
      <c r="J324" s="593" t="str">
        <f>IF($D$322="Y/T","Isi Sasaran",IF($E$322=0,0,IF(I324="Y",1,IF(I324="T",0,"Isi Dulu"))))</f>
        <v>Isi Sasaran</v>
      </c>
      <c r="K324" s="592" t="s">
        <v>26</v>
      </c>
      <c r="L324" s="593" t="str">
        <f>IF($D$322="Y/T","Isi Sasaran",IF($E$322=0,0,IF(K324="Y",1,IF(K324="T",0,"Isi Dulu"))))</f>
        <v>Isi Sasaran</v>
      </c>
      <c r="M324" s="849"/>
      <c r="N324" s="852"/>
    </row>
    <row r="325" spans="2:14" ht="15.75">
      <c r="B325" s="837"/>
      <c r="C325" s="840"/>
      <c r="D325" s="858"/>
      <c r="E325" s="855"/>
      <c r="F325" s="549">
        <v>4</v>
      </c>
      <c r="G325" s="550"/>
      <c r="H325" s="598" t="str">
        <f t="shared" si="6"/>
        <v>Belum Diisi</v>
      </c>
      <c r="I325" s="592" t="s">
        <v>26</v>
      </c>
      <c r="J325" s="593" t="str">
        <f>IF($D$322="Y/T","Isi Sasaran",IF($E$322=0,0,IF(I325="Y",1,IF(I325="T",0,"Isi Dulu"))))</f>
        <v>Isi Sasaran</v>
      </c>
      <c r="K325" s="592" t="s">
        <v>26</v>
      </c>
      <c r="L325" s="593" t="str">
        <f>IF($D$322="Y/T","Isi Sasaran",IF($E$322=0,0,IF(K325="Y",1,IF(K325="T",0,"Isi Dulu"))))</f>
        <v>Isi Sasaran</v>
      </c>
      <c r="M325" s="849"/>
      <c r="N325" s="852"/>
    </row>
    <row r="326" spans="2:14" ht="15.75">
      <c r="B326" s="838"/>
      <c r="C326" s="841"/>
      <c r="D326" s="859"/>
      <c r="E326" s="856"/>
      <c r="F326" s="569">
        <v>5</v>
      </c>
      <c r="G326" s="570"/>
      <c r="H326" s="599" t="str">
        <f t="shared" si="6"/>
        <v>Belum Diisi</v>
      </c>
      <c r="I326" s="595" t="s">
        <v>26</v>
      </c>
      <c r="J326" s="596" t="str">
        <f>IF($D$322="Y/T","Isi Sasaran",IF($E$322=0,0,IF(I326="Y",1,IF(I326="T",0,"Isi Dulu"))))</f>
        <v>Isi Sasaran</v>
      </c>
      <c r="K326" s="595" t="s">
        <v>26</v>
      </c>
      <c r="L326" s="596" t="str">
        <f>IF($D$322="Y/T","Isi Sasaran",IF($E$322=0,0,IF(K326="Y",1,IF(K326="T",0,"Isi Dulu"))))</f>
        <v>Isi Sasaran</v>
      </c>
      <c r="M326" s="850"/>
      <c r="N326" s="853"/>
    </row>
    <row r="327" spans="2:14" ht="15.75">
      <c r="B327" s="836">
        <v>4</v>
      </c>
      <c r="C327" s="839"/>
      <c r="D327" s="857" t="s">
        <v>26</v>
      </c>
      <c r="E327" s="854" t="str">
        <f>IF(D327="Y",1,IF(D327="T",0,IF(D327="Y/T","Belum diisi","Error")))</f>
        <v>Belum diisi</v>
      </c>
      <c r="F327" s="528">
        <v>1</v>
      </c>
      <c r="G327" s="529"/>
      <c r="H327" s="600" t="str">
        <f t="shared" si="6"/>
        <v>Belum Diisi</v>
      </c>
      <c r="I327" s="590" t="s">
        <v>26</v>
      </c>
      <c r="J327" s="591" t="str">
        <f>IF($D$327="Y/T","Isi Sasaran",IF($E$327=0,0,IF(I327="Y",1,IF(I327="T",0,"Isi Dulu"))))</f>
        <v>Isi Sasaran</v>
      </c>
      <c r="K327" s="590" t="s">
        <v>26</v>
      </c>
      <c r="L327" s="591" t="str">
        <f>IF($D$327="Y/T","Isi Sasaran",IF($E$327=0,0,IF(K327="Y",1,IF(K327="T",0,"Isi Dulu"))))</f>
        <v>Isi Sasaran</v>
      </c>
      <c r="M327" s="848" t="s">
        <v>26</v>
      </c>
      <c r="N327" s="851" t="str">
        <f>IF(M327="Y",1,IF(M327="T",0,IF(M327="Y/T","Belum diisi","Error")))</f>
        <v>Belum diisi</v>
      </c>
    </row>
    <row r="328" spans="2:14" ht="15.75">
      <c r="B328" s="837"/>
      <c r="C328" s="840"/>
      <c r="D328" s="858"/>
      <c r="E328" s="855"/>
      <c r="F328" s="549">
        <v>2</v>
      </c>
      <c r="G328" s="550"/>
      <c r="H328" s="598" t="str">
        <f t="shared" si="6"/>
        <v>Belum Diisi</v>
      </c>
      <c r="I328" s="592" t="s">
        <v>26</v>
      </c>
      <c r="J328" s="593" t="str">
        <f>IF($D$327="Y/T","Isi Sasaran",IF($E$327=0,0,IF(I328="Y",1,IF(I328="T",0,"Isi Dulu"))))</f>
        <v>Isi Sasaran</v>
      </c>
      <c r="K328" s="592" t="s">
        <v>26</v>
      </c>
      <c r="L328" s="593" t="str">
        <f>IF($D$327="Y/T","Isi Sasaran",IF($E$327=0,0,IF(K328="Y",1,IF(K328="T",0,"Isi Dulu"))))</f>
        <v>Isi Sasaran</v>
      </c>
      <c r="M328" s="849"/>
      <c r="N328" s="852"/>
    </row>
    <row r="329" spans="2:14" ht="15.75">
      <c r="B329" s="837"/>
      <c r="C329" s="840"/>
      <c r="D329" s="858"/>
      <c r="E329" s="855"/>
      <c r="F329" s="549">
        <v>3</v>
      </c>
      <c r="G329" s="550"/>
      <c r="H329" s="598" t="str">
        <f t="shared" si="6"/>
        <v>Belum Diisi</v>
      </c>
      <c r="I329" s="592" t="s">
        <v>26</v>
      </c>
      <c r="J329" s="593" t="str">
        <f>IF($D$327="Y/T","Isi Sasaran",IF($E$327=0,0,IF(I329="Y",1,IF(I329="T",0,"Isi Dulu"))))</f>
        <v>Isi Sasaran</v>
      </c>
      <c r="K329" s="592" t="s">
        <v>26</v>
      </c>
      <c r="L329" s="593" t="str">
        <f>IF($D$327="Y/T","Isi Sasaran",IF($E$327=0,0,IF(K329="Y",1,IF(K329="T",0,"Isi Dulu"))))</f>
        <v>Isi Sasaran</v>
      </c>
      <c r="M329" s="849"/>
      <c r="N329" s="852"/>
    </row>
    <row r="330" spans="2:14" ht="15.75">
      <c r="B330" s="837"/>
      <c r="C330" s="840"/>
      <c r="D330" s="858"/>
      <c r="E330" s="855"/>
      <c r="F330" s="549">
        <v>4</v>
      </c>
      <c r="G330" s="550"/>
      <c r="H330" s="598" t="str">
        <f t="shared" si="6"/>
        <v>Belum Diisi</v>
      </c>
      <c r="I330" s="592" t="s">
        <v>26</v>
      </c>
      <c r="J330" s="593" t="str">
        <f>IF($D$327="Y/T","Isi Sasaran",IF($E$327=0,0,IF(I330="Y",1,IF(I330="T",0,"Isi Dulu"))))</f>
        <v>Isi Sasaran</v>
      </c>
      <c r="K330" s="592" t="s">
        <v>26</v>
      </c>
      <c r="L330" s="593" t="str">
        <f>IF($D$327="Y/T","Isi Sasaran",IF($E$327=0,0,IF(K330="Y",1,IF(K330="T",0,"Isi Dulu"))))</f>
        <v>Isi Sasaran</v>
      </c>
      <c r="M330" s="849"/>
      <c r="N330" s="852"/>
    </row>
    <row r="331" spans="2:14" ht="15.75">
      <c r="B331" s="838"/>
      <c r="C331" s="841"/>
      <c r="D331" s="859"/>
      <c r="E331" s="856"/>
      <c r="F331" s="569">
        <v>5</v>
      </c>
      <c r="G331" s="570"/>
      <c r="H331" s="599" t="str">
        <f t="shared" si="6"/>
        <v>Belum Diisi</v>
      </c>
      <c r="I331" s="595" t="s">
        <v>26</v>
      </c>
      <c r="J331" s="596" t="str">
        <f>IF($D$327="Y/T","Isi Sasaran",IF($E$327=0,0,IF(I331="Y",1,IF(I331="T",0,"Isi Dulu"))))</f>
        <v>Isi Sasaran</v>
      </c>
      <c r="K331" s="595" t="s">
        <v>26</v>
      </c>
      <c r="L331" s="596" t="str">
        <f>IF($D$327="Y/T","Isi Sasaran",IF($E$327=0,0,IF(K331="Y",1,IF(K331="T",0,"Isi Dulu"))))</f>
        <v>Isi Sasaran</v>
      </c>
      <c r="M331" s="850"/>
      <c r="N331" s="853"/>
    </row>
    <row r="332" spans="2:14" ht="15.75">
      <c r="B332" s="836">
        <v>5</v>
      </c>
      <c r="C332" s="839"/>
      <c r="D332" s="857" t="s">
        <v>26</v>
      </c>
      <c r="E332" s="854" t="str">
        <f>IF(D332="Y",1,IF(D332="T",0,IF(D332="Y/T","Belum diisi","Error")))</f>
        <v>Belum diisi</v>
      </c>
      <c r="F332" s="528">
        <v>1</v>
      </c>
      <c r="G332" s="529"/>
      <c r="H332" s="600" t="str">
        <f t="shared" si="6"/>
        <v>Belum Diisi</v>
      </c>
      <c r="I332" s="590" t="s">
        <v>26</v>
      </c>
      <c r="J332" s="591" t="str">
        <f>IF($D$332="Y/T","Isi Sasaran",IF($E$332=0,0,IF(I332="Y",1,IF(I332="T",0,"Isi Dulu"))))</f>
        <v>Isi Sasaran</v>
      </c>
      <c r="K332" s="590" t="s">
        <v>26</v>
      </c>
      <c r="L332" s="591" t="str">
        <f>IF($D$332="Y/T","Isi Sasaran",IF($E$332=0,0,IF(K332="Y",1,IF(K332="T",0,"Isi Dulu"))))</f>
        <v>Isi Sasaran</v>
      </c>
      <c r="M332" s="848" t="s">
        <v>26</v>
      </c>
      <c r="N332" s="851" t="str">
        <f>IF(M332="Y",1,IF(M332="T",0,IF(M332="Y/T","Belum diisi","Error")))</f>
        <v>Belum diisi</v>
      </c>
    </row>
    <row r="333" spans="2:14" ht="15.75">
      <c r="B333" s="837"/>
      <c r="C333" s="840"/>
      <c r="D333" s="858"/>
      <c r="E333" s="855"/>
      <c r="F333" s="549">
        <v>2</v>
      </c>
      <c r="G333" s="550"/>
      <c r="H333" s="598" t="str">
        <f t="shared" si="6"/>
        <v>Belum Diisi</v>
      </c>
      <c r="I333" s="592" t="s">
        <v>26</v>
      </c>
      <c r="J333" s="593" t="str">
        <f>IF($D$332="Y/T","Isi Sasaran",IF($E$332=0,0,IF(I333="Y",1,IF(I333="T",0,"Isi Dulu"))))</f>
        <v>Isi Sasaran</v>
      </c>
      <c r="K333" s="592" t="s">
        <v>26</v>
      </c>
      <c r="L333" s="593" t="str">
        <f>IF($D$332="Y/T","Isi Sasaran",IF($E$332=0,0,IF(K333="Y",1,IF(K333="T",0,"Isi Dulu"))))</f>
        <v>Isi Sasaran</v>
      </c>
      <c r="M333" s="849"/>
      <c r="N333" s="852"/>
    </row>
    <row r="334" spans="2:14" ht="15.75">
      <c r="B334" s="837"/>
      <c r="C334" s="840"/>
      <c r="D334" s="858"/>
      <c r="E334" s="855"/>
      <c r="F334" s="549">
        <v>3</v>
      </c>
      <c r="G334" s="550"/>
      <c r="H334" s="598" t="str">
        <f t="shared" si="6"/>
        <v>Belum Diisi</v>
      </c>
      <c r="I334" s="592" t="s">
        <v>26</v>
      </c>
      <c r="J334" s="593" t="str">
        <f>IF($D$332="Y/T","Isi Sasaran",IF($E$332=0,0,IF(I334="Y",1,IF(I334="T",0,"Isi Dulu"))))</f>
        <v>Isi Sasaran</v>
      </c>
      <c r="K334" s="592" t="s">
        <v>26</v>
      </c>
      <c r="L334" s="593" t="str">
        <f>IF($D$332="Y/T","Isi Sasaran",IF($E$332=0,0,IF(K334="Y",1,IF(K334="T",0,"Isi Dulu"))))</f>
        <v>Isi Sasaran</v>
      </c>
      <c r="M334" s="849"/>
      <c r="N334" s="852"/>
    </row>
    <row r="335" spans="2:14" ht="15.75">
      <c r="B335" s="837"/>
      <c r="C335" s="840"/>
      <c r="D335" s="858"/>
      <c r="E335" s="855"/>
      <c r="F335" s="549">
        <v>4</v>
      </c>
      <c r="G335" s="550"/>
      <c r="H335" s="598" t="str">
        <f t="shared" si="6"/>
        <v>Belum Diisi</v>
      </c>
      <c r="I335" s="592" t="s">
        <v>26</v>
      </c>
      <c r="J335" s="593" t="str">
        <f>IF($D$332="Y/T","Isi Sasaran",IF($E$332=0,0,IF(I335="Y",1,IF(I335="T",0,"Isi Dulu"))))</f>
        <v>Isi Sasaran</v>
      </c>
      <c r="K335" s="592" t="s">
        <v>26</v>
      </c>
      <c r="L335" s="593" t="str">
        <f>IF($D$332="Y/T","Isi Sasaran",IF($E$332=0,0,IF(K335="Y",1,IF(K335="T",0,"Isi Dulu"))))</f>
        <v>Isi Sasaran</v>
      </c>
      <c r="M335" s="849"/>
      <c r="N335" s="852"/>
    </row>
    <row r="336" spans="2:14" ht="15.75">
      <c r="B336" s="838"/>
      <c r="C336" s="841"/>
      <c r="D336" s="859"/>
      <c r="E336" s="856"/>
      <c r="F336" s="569">
        <v>5</v>
      </c>
      <c r="G336" s="570"/>
      <c r="H336" s="599" t="str">
        <f t="shared" si="6"/>
        <v>Belum Diisi</v>
      </c>
      <c r="I336" s="595" t="s">
        <v>26</v>
      </c>
      <c r="J336" s="596" t="str">
        <f>IF($D$332="Y/T","Isi Sasaran",IF($E$332=0,0,IF(I336="Y",1,IF(I336="T",0,"Isi Dulu"))))</f>
        <v>Isi Sasaran</v>
      </c>
      <c r="K336" s="595" t="s">
        <v>26</v>
      </c>
      <c r="L336" s="596" t="str">
        <f>IF($D$332="Y/T","Isi Sasaran",IF($E$332=0,0,IF(K336="Y",1,IF(K336="T",0,"Isi Dulu"))))</f>
        <v>Isi Sasaran</v>
      </c>
      <c r="M336" s="850"/>
      <c r="N336" s="853"/>
    </row>
    <row r="337" spans="2:14" ht="15.75">
      <c r="B337" s="836">
        <v>6</v>
      </c>
      <c r="C337" s="839"/>
      <c r="D337" s="857" t="s">
        <v>26</v>
      </c>
      <c r="E337" s="854" t="str">
        <f>IF(D337="Y",1,IF(D337="T",0,IF(D337="Y/T","Belum diisi","Error")))</f>
        <v>Belum diisi</v>
      </c>
      <c r="F337" s="528">
        <v>1</v>
      </c>
      <c r="G337" s="529"/>
      <c r="H337" s="600" t="str">
        <f t="shared" si="6"/>
        <v>Belum Diisi</v>
      </c>
      <c r="I337" s="590" t="s">
        <v>26</v>
      </c>
      <c r="J337" s="591" t="str">
        <f>IF($D$337="Y/T","Isi Sasaran",IF($E$337=0,0,IF(I337="Y",1,IF(I337="T",0,"Isi Dulu"))))</f>
        <v>Isi Sasaran</v>
      </c>
      <c r="K337" s="590" t="s">
        <v>26</v>
      </c>
      <c r="L337" s="591" t="str">
        <f>IF($D$337="Y/T","Isi Sasaran",IF($E$337=0,0,IF(K337="Y",1,IF(K337="T",0,"Isi Dulu"))))</f>
        <v>Isi Sasaran</v>
      </c>
      <c r="M337" s="848" t="s">
        <v>26</v>
      </c>
      <c r="N337" s="851" t="str">
        <f>IF(M337="Y",1,IF(M337="T",0,IF(M337="Y/T","Belum diisi","Error")))</f>
        <v>Belum diisi</v>
      </c>
    </row>
    <row r="338" spans="2:14" ht="15.75">
      <c r="B338" s="837"/>
      <c r="C338" s="840"/>
      <c r="D338" s="858"/>
      <c r="E338" s="855"/>
      <c r="F338" s="549">
        <v>2</v>
      </c>
      <c r="G338" s="550"/>
      <c r="H338" s="598" t="str">
        <f t="shared" si="6"/>
        <v>Belum Diisi</v>
      </c>
      <c r="I338" s="592" t="s">
        <v>26</v>
      </c>
      <c r="J338" s="593" t="str">
        <f>IF($D$337="Y/T","Isi Sasaran",IF($E$337=0,0,IF(I338="Y",1,IF(I338="T",0,"Isi Dulu"))))</f>
        <v>Isi Sasaran</v>
      </c>
      <c r="K338" s="592" t="s">
        <v>26</v>
      </c>
      <c r="L338" s="593" t="str">
        <f>IF($D$337="Y/T","Isi Sasaran",IF($E$337=0,0,IF(K338="Y",1,IF(K338="T",0,"Isi Dulu"))))</f>
        <v>Isi Sasaran</v>
      </c>
      <c r="M338" s="849"/>
      <c r="N338" s="852"/>
    </row>
    <row r="339" spans="2:14" ht="15.75">
      <c r="B339" s="837"/>
      <c r="C339" s="840"/>
      <c r="D339" s="858"/>
      <c r="E339" s="855"/>
      <c r="F339" s="549">
        <v>3</v>
      </c>
      <c r="G339" s="550"/>
      <c r="H339" s="598" t="str">
        <f t="shared" si="6"/>
        <v>Belum Diisi</v>
      </c>
      <c r="I339" s="592" t="s">
        <v>26</v>
      </c>
      <c r="J339" s="593" t="str">
        <f>IF($D$337="Y/T","Isi Sasaran",IF($E$337=0,0,IF(I339="Y",1,IF(I339="T",0,"Isi Dulu"))))</f>
        <v>Isi Sasaran</v>
      </c>
      <c r="K339" s="592" t="s">
        <v>26</v>
      </c>
      <c r="L339" s="593" t="str">
        <f>IF($D$337="Y/T","Isi Sasaran",IF($E$337=0,0,IF(K339="Y",1,IF(K339="T",0,"Isi Dulu"))))</f>
        <v>Isi Sasaran</v>
      </c>
      <c r="M339" s="849"/>
      <c r="N339" s="852"/>
    </row>
    <row r="340" spans="2:14" ht="15.75">
      <c r="B340" s="837"/>
      <c r="C340" s="840"/>
      <c r="D340" s="858"/>
      <c r="E340" s="855"/>
      <c r="F340" s="549">
        <v>4</v>
      </c>
      <c r="G340" s="550"/>
      <c r="H340" s="598" t="str">
        <f t="shared" si="6"/>
        <v>Belum Diisi</v>
      </c>
      <c r="I340" s="592" t="s">
        <v>26</v>
      </c>
      <c r="J340" s="593" t="str">
        <f>IF($D$337="Y/T","Isi Sasaran",IF($E$337=0,0,IF(I340="Y",1,IF(I340="T",0,"Isi Dulu"))))</f>
        <v>Isi Sasaran</v>
      </c>
      <c r="K340" s="592" t="s">
        <v>26</v>
      </c>
      <c r="L340" s="593" t="str">
        <f>IF($D$337="Y/T","Isi Sasaran",IF($E$337=0,0,IF(K340="Y",1,IF(K340="T",0,"Isi Dulu"))))</f>
        <v>Isi Sasaran</v>
      </c>
      <c r="M340" s="849"/>
      <c r="N340" s="852"/>
    </row>
    <row r="341" spans="2:14" ht="15.75">
      <c r="B341" s="838"/>
      <c r="C341" s="841"/>
      <c r="D341" s="859"/>
      <c r="E341" s="856"/>
      <c r="F341" s="569">
        <v>5</v>
      </c>
      <c r="G341" s="570"/>
      <c r="H341" s="599" t="str">
        <f t="shared" si="6"/>
        <v>Belum Diisi</v>
      </c>
      <c r="I341" s="595" t="s">
        <v>26</v>
      </c>
      <c r="J341" s="596" t="str">
        <f>IF($D$337="Y/T","Isi Sasaran",IF($E$337=0,0,IF(I341="Y",1,IF(I341="T",0,"Isi Dulu"))))</f>
        <v>Isi Sasaran</v>
      </c>
      <c r="K341" s="595" t="s">
        <v>26</v>
      </c>
      <c r="L341" s="596" t="str">
        <f>IF($D$337="Y/T","Isi Sasaran",IF($E$337=0,0,IF(K341="Y",1,IF(K341="T",0,"Isi Dulu"))))</f>
        <v>Isi Sasaran</v>
      </c>
      <c r="M341" s="850"/>
      <c r="N341" s="853"/>
    </row>
    <row r="342" spans="2:14" ht="15.75">
      <c r="B342" s="836">
        <v>7</v>
      </c>
      <c r="C342" s="839"/>
      <c r="D342" s="857" t="s">
        <v>26</v>
      </c>
      <c r="E342" s="854" t="str">
        <f>IF(D342="Y",1,IF(D342="T",0,IF(D342="Y/T","Belum diisi","Error")))</f>
        <v>Belum diisi</v>
      </c>
      <c r="F342" s="528">
        <v>1</v>
      </c>
      <c r="G342" s="529"/>
      <c r="H342" s="600" t="str">
        <f t="shared" si="6"/>
        <v>Belum Diisi</v>
      </c>
      <c r="I342" s="590" t="s">
        <v>26</v>
      </c>
      <c r="J342" s="591" t="str">
        <f>IF($D$342="Y/T","Isi Sasaran",IF($E$342=0,0,IF(I342="Y",1,IF(I342="T",0,"Isi Dulu"))))</f>
        <v>Isi Sasaran</v>
      </c>
      <c r="K342" s="590" t="s">
        <v>26</v>
      </c>
      <c r="L342" s="591" t="str">
        <f>IF($D$342="Y/T","Isi Sasaran",IF($E$342=0,0,IF(K342="Y",1,IF(K342="T",0,"Isi Dulu"))))</f>
        <v>Isi Sasaran</v>
      </c>
      <c r="M342" s="848" t="s">
        <v>26</v>
      </c>
      <c r="N342" s="851" t="str">
        <f>IF(M342="Y",1,IF(M342="T",0,IF(M342="Y/T","Belum diisi","Error")))</f>
        <v>Belum diisi</v>
      </c>
    </row>
    <row r="343" spans="2:14" ht="15.75">
      <c r="B343" s="837"/>
      <c r="C343" s="840"/>
      <c r="D343" s="858"/>
      <c r="E343" s="855"/>
      <c r="F343" s="549">
        <v>2</v>
      </c>
      <c r="G343" s="550"/>
      <c r="H343" s="598" t="str">
        <f t="shared" si="6"/>
        <v>Belum Diisi</v>
      </c>
      <c r="I343" s="592" t="s">
        <v>26</v>
      </c>
      <c r="J343" s="593" t="str">
        <f>IF($D$342="Y/T","Isi Sasaran",IF($E$342=0,0,IF(I343="Y",1,IF(I343="T",0,"Isi Dulu"))))</f>
        <v>Isi Sasaran</v>
      </c>
      <c r="K343" s="592" t="s">
        <v>26</v>
      </c>
      <c r="L343" s="593" t="str">
        <f>IF($D$342="Y/T","Isi Sasaran",IF($E$342=0,0,IF(K343="Y",1,IF(K343="T",0,"Isi Dulu"))))</f>
        <v>Isi Sasaran</v>
      </c>
      <c r="M343" s="849"/>
      <c r="N343" s="852"/>
    </row>
    <row r="344" spans="2:14" ht="15.75">
      <c r="B344" s="837"/>
      <c r="C344" s="840"/>
      <c r="D344" s="858"/>
      <c r="E344" s="855"/>
      <c r="F344" s="549">
        <v>3</v>
      </c>
      <c r="G344" s="550"/>
      <c r="H344" s="598" t="str">
        <f t="shared" si="6"/>
        <v>Belum Diisi</v>
      </c>
      <c r="I344" s="592" t="s">
        <v>26</v>
      </c>
      <c r="J344" s="593" t="str">
        <f>IF($D$342="Y/T","Isi Sasaran",IF($E$342=0,0,IF(I344="Y",1,IF(I344="T",0,"Isi Dulu"))))</f>
        <v>Isi Sasaran</v>
      </c>
      <c r="K344" s="592" t="s">
        <v>26</v>
      </c>
      <c r="L344" s="593" t="str">
        <f>IF($D$342="Y/T","Isi Sasaran",IF($E$342=0,0,IF(K344="Y",1,IF(K344="T",0,"Isi Dulu"))))</f>
        <v>Isi Sasaran</v>
      </c>
      <c r="M344" s="849"/>
      <c r="N344" s="852"/>
    </row>
    <row r="345" spans="2:14" ht="15.75">
      <c r="B345" s="837"/>
      <c r="C345" s="840"/>
      <c r="D345" s="858"/>
      <c r="E345" s="855"/>
      <c r="F345" s="549">
        <v>4</v>
      </c>
      <c r="G345" s="550"/>
      <c r="H345" s="598" t="str">
        <f t="shared" si="6"/>
        <v>Belum Diisi</v>
      </c>
      <c r="I345" s="592" t="s">
        <v>26</v>
      </c>
      <c r="J345" s="593" t="str">
        <f>IF($D$342="Y/T","Isi Sasaran",IF($E$342=0,0,IF(I345="Y",1,IF(I345="T",0,"Isi Dulu"))))</f>
        <v>Isi Sasaran</v>
      </c>
      <c r="K345" s="592" t="s">
        <v>26</v>
      </c>
      <c r="L345" s="593" t="str">
        <f>IF($D$342="Y/T","Isi Sasaran",IF($E$342=0,0,IF(K345="Y",1,IF(K345="T",0,"Isi Dulu"))))</f>
        <v>Isi Sasaran</v>
      </c>
      <c r="M345" s="849"/>
      <c r="N345" s="852"/>
    </row>
    <row r="346" spans="2:14" ht="15.75">
      <c r="B346" s="838"/>
      <c r="C346" s="841"/>
      <c r="D346" s="859"/>
      <c r="E346" s="856"/>
      <c r="F346" s="569">
        <v>5</v>
      </c>
      <c r="G346" s="570"/>
      <c r="H346" s="599" t="str">
        <f t="shared" si="6"/>
        <v>Belum Diisi</v>
      </c>
      <c r="I346" s="595" t="s">
        <v>26</v>
      </c>
      <c r="J346" s="596" t="str">
        <f>IF($D$342="Y/T","Isi Sasaran",IF($E$342=0,0,IF(I346="Y",1,IF(I346="T",0,"Isi Dulu"))))</f>
        <v>Isi Sasaran</v>
      </c>
      <c r="K346" s="595" t="s">
        <v>26</v>
      </c>
      <c r="L346" s="596" t="str">
        <f>IF($D$342="Y/T","Isi Sasaran",IF($E$342=0,0,IF(K346="Y",1,IF(K346="T",0,"Isi Dulu"))))</f>
        <v>Isi Sasaran</v>
      </c>
      <c r="M346" s="850"/>
      <c r="N346" s="853"/>
    </row>
    <row r="347" spans="2:14" ht="15.75">
      <c r="B347" s="836">
        <v>8</v>
      </c>
      <c r="C347" s="839"/>
      <c r="D347" s="857" t="s">
        <v>26</v>
      </c>
      <c r="E347" s="854" t="str">
        <f>IF(D347="Y",1,IF(D347="T",0,IF(D347="Y/T","Belum diisi","Error")))</f>
        <v>Belum diisi</v>
      </c>
      <c r="F347" s="528">
        <v>1</v>
      </c>
      <c r="G347" s="529"/>
      <c r="H347" s="600" t="str">
        <f t="shared" si="6"/>
        <v>Belum Diisi</v>
      </c>
      <c r="I347" s="590" t="s">
        <v>26</v>
      </c>
      <c r="J347" s="591" t="str">
        <f>IF($D$347="Y/T","Isi Sasaran",IF($E$347=0,0,IF(I347="Y",1,IF(I347="T",0,"Isi Dulu"))))</f>
        <v>Isi Sasaran</v>
      </c>
      <c r="K347" s="590" t="s">
        <v>26</v>
      </c>
      <c r="L347" s="591" t="str">
        <f>IF($D$347="Y/T","Isi Sasaran",IF($E$347=0,0,IF(K347="Y",1,IF(K347="T",0,"Isi Dulu"))))</f>
        <v>Isi Sasaran</v>
      </c>
      <c r="M347" s="848" t="s">
        <v>26</v>
      </c>
      <c r="N347" s="851" t="str">
        <f>IF(M347="Y",1,IF(M347="T",0,IF(M347="Y/T","Belum diisi","Error")))</f>
        <v>Belum diisi</v>
      </c>
    </row>
    <row r="348" spans="2:14" ht="15.75">
      <c r="B348" s="837"/>
      <c r="C348" s="840"/>
      <c r="D348" s="858"/>
      <c r="E348" s="855"/>
      <c r="F348" s="549">
        <v>2</v>
      </c>
      <c r="G348" s="550"/>
      <c r="H348" s="598" t="str">
        <f t="shared" si="6"/>
        <v>Belum Diisi</v>
      </c>
      <c r="I348" s="592" t="s">
        <v>26</v>
      </c>
      <c r="J348" s="593" t="str">
        <f>IF($D$347="Y/T","Isi Sasaran",IF($E$347=0,0,IF(I348="Y",1,IF(I348="T",0,"Isi Dulu"))))</f>
        <v>Isi Sasaran</v>
      </c>
      <c r="K348" s="592" t="s">
        <v>26</v>
      </c>
      <c r="L348" s="593" t="str">
        <f>IF($D$347="Y/T","Isi Sasaran",IF($E$347=0,0,IF(K348="Y",1,IF(K348="T",0,"Isi Dulu"))))</f>
        <v>Isi Sasaran</v>
      </c>
      <c r="M348" s="849"/>
      <c r="N348" s="852"/>
    </row>
    <row r="349" spans="2:14" ht="15.75">
      <c r="B349" s="837"/>
      <c r="C349" s="840"/>
      <c r="D349" s="858"/>
      <c r="E349" s="855"/>
      <c r="F349" s="549">
        <v>3</v>
      </c>
      <c r="G349" s="550"/>
      <c r="H349" s="598" t="str">
        <f t="shared" si="6"/>
        <v>Belum Diisi</v>
      </c>
      <c r="I349" s="592" t="s">
        <v>26</v>
      </c>
      <c r="J349" s="593" t="str">
        <f>IF($D$347="Y/T","Isi Sasaran",IF($E$347=0,0,IF(I349="Y",1,IF(I349="T",0,"Isi Dulu"))))</f>
        <v>Isi Sasaran</v>
      </c>
      <c r="K349" s="592" t="s">
        <v>26</v>
      </c>
      <c r="L349" s="593" t="str">
        <f>IF($D$347="Y/T","Isi Sasaran",IF($E$347=0,0,IF(K349="Y",1,IF(K349="T",0,"Isi Dulu"))))</f>
        <v>Isi Sasaran</v>
      </c>
      <c r="M349" s="849"/>
      <c r="N349" s="852"/>
    </row>
    <row r="350" spans="2:14" ht="15.75">
      <c r="B350" s="837"/>
      <c r="C350" s="840"/>
      <c r="D350" s="858"/>
      <c r="E350" s="855"/>
      <c r="F350" s="549">
        <v>4</v>
      </c>
      <c r="G350" s="550"/>
      <c r="H350" s="598" t="str">
        <f t="shared" si="6"/>
        <v>Belum Diisi</v>
      </c>
      <c r="I350" s="592" t="s">
        <v>26</v>
      </c>
      <c r="J350" s="593" t="str">
        <f>IF($D$347="Y/T","Isi Sasaran",IF($E$347=0,0,IF(I350="Y",1,IF(I350="T",0,"Isi Dulu"))))</f>
        <v>Isi Sasaran</v>
      </c>
      <c r="K350" s="592" t="s">
        <v>26</v>
      </c>
      <c r="L350" s="593" t="str">
        <f>IF($D$347="Y/T","Isi Sasaran",IF($E$347=0,0,IF(K350="Y",1,IF(K350="T",0,"Isi Dulu"))))</f>
        <v>Isi Sasaran</v>
      </c>
      <c r="M350" s="849"/>
      <c r="N350" s="852"/>
    </row>
    <row r="351" spans="2:14" ht="15.75">
      <c r="B351" s="838"/>
      <c r="C351" s="841"/>
      <c r="D351" s="859"/>
      <c r="E351" s="856"/>
      <c r="F351" s="569">
        <v>5</v>
      </c>
      <c r="G351" s="570"/>
      <c r="H351" s="599" t="str">
        <f t="shared" si="6"/>
        <v>Belum Diisi</v>
      </c>
      <c r="I351" s="595" t="s">
        <v>26</v>
      </c>
      <c r="J351" s="596" t="str">
        <f>IF($D$347="Y/T","Isi Sasaran",IF($E$347=0,0,IF(I351="Y",1,IF(I351="T",0,"Isi Dulu"))))</f>
        <v>Isi Sasaran</v>
      </c>
      <c r="K351" s="595" t="s">
        <v>26</v>
      </c>
      <c r="L351" s="596" t="str">
        <f>IF($D$347="Y/T","Isi Sasaran",IF($E$347=0,0,IF(K351="Y",1,IF(K351="T",0,"Isi Dulu"))))</f>
        <v>Isi Sasaran</v>
      </c>
      <c r="M351" s="850"/>
      <c r="N351" s="853"/>
    </row>
    <row r="352" spans="2:14" ht="15.75">
      <c r="B352" s="836">
        <v>9</v>
      </c>
      <c r="C352" s="839"/>
      <c r="D352" s="857" t="s">
        <v>26</v>
      </c>
      <c r="E352" s="854" t="str">
        <f>IF(D352="Y",1,IF(D352="T",0,IF(D352="Y/T","Belum diisi","Error")))</f>
        <v>Belum diisi</v>
      </c>
      <c r="F352" s="528">
        <v>1</v>
      </c>
      <c r="G352" s="529"/>
      <c r="H352" s="600" t="str">
        <f t="shared" si="6"/>
        <v>Belum Diisi</v>
      </c>
      <c r="I352" s="590" t="s">
        <v>26</v>
      </c>
      <c r="J352" s="591" t="str">
        <f>IF($D$352="Y/T","Isi Sasaran",IF($E$352=0,0,IF(I352="Y",1,IF(I352="T",0,"Isi Dulu"))))</f>
        <v>Isi Sasaran</v>
      </c>
      <c r="K352" s="590" t="s">
        <v>26</v>
      </c>
      <c r="L352" s="591" t="str">
        <f>IF($D$352="Y/T","Isi Sasaran",IF($E$352=0,0,IF(K352="Y",1,IF(K352="T",0,"Isi Dulu"))))</f>
        <v>Isi Sasaran</v>
      </c>
      <c r="M352" s="848" t="s">
        <v>26</v>
      </c>
      <c r="N352" s="851" t="str">
        <f>IF(M352="Y",1,IF(M352="T",0,IF(M352="Y/T","Belum diisi","Error")))</f>
        <v>Belum diisi</v>
      </c>
    </row>
    <row r="353" spans="2:14" ht="15.75">
      <c r="B353" s="837"/>
      <c r="C353" s="840"/>
      <c r="D353" s="858"/>
      <c r="E353" s="855"/>
      <c r="F353" s="549">
        <v>2</v>
      </c>
      <c r="G353" s="550"/>
      <c r="H353" s="598" t="str">
        <f t="shared" si="6"/>
        <v>Belum Diisi</v>
      </c>
      <c r="I353" s="592" t="s">
        <v>26</v>
      </c>
      <c r="J353" s="593" t="str">
        <f>IF($D$352="Y/T","Isi Sasaran",IF($E$352=0,0,IF(I353="Y",1,IF(I353="T",0,"Isi Dulu"))))</f>
        <v>Isi Sasaran</v>
      </c>
      <c r="K353" s="592" t="s">
        <v>26</v>
      </c>
      <c r="L353" s="593" t="str">
        <f>IF($D$352="Y/T","Isi Sasaran",IF($E$352=0,0,IF(K353="Y",1,IF(K353="T",0,"Isi Dulu"))))</f>
        <v>Isi Sasaran</v>
      </c>
      <c r="M353" s="849"/>
      <c r="N353" s="852"/>
    </row>
    <row r="354" spans="2:14" ht="15.75">
      <c r="B354" s="837"/>
      <c r="C354" s="840"/>
      <c r="D354" s="858"/>
      <c r="E354" s="855"/>
      <c r="F354" s="549">
        <v>3</v>
      </c>
      <c r="G354" s="550"/>
      <c r="H354" s="598" t="str">
        <f t="shared" si="6"/>
        <v>Belum Diisi</v>
      </c>
      <c r="I354" s="592" t="s">
        <v>26</v>
      </c>
      <c r="J354" s="593" t="str">
        <f>IF($D$352="Y/T","Isi Sasaran",IF($E$352=0,0,IF(I354="Y",1,IF(I354="T",0,"Isi Dulu"))))</f>
        <v>Isi Sasaran</v>
      </c>
      <c r="K354" s="592" t="s">
        <v>26</v>
      </c>
      <c r="L354" s="593" t="str">
        <f>IF($D$352="Y/T","Isi Sasaran",IF($E$352=0,0,IF(K354="Y",1,IF(K354="T",0,"Isi Dulu"))))</f>
        <v>Isi Sasaran</v>
      </c>
      <c r="M354" s="849"/>
      <c r="N354" s="852"/>
    </row>
    <row r="355" spans="2:14" ht="15.75">
      <c r="B355" s="837"/>
      <c r="C355" s="840"/>
      <c r="D355" s="858"/>
      <c r="E355" s="855"/>
      <c r="F355" s="549">
        <v>4</v>
      </c>
      <c r="G355" s="550"/>
      <c r="H355" s="598" t="str">
        <f t="shared" si="6"/>
        <v>Belum Diisi</v>
      </c>
      <c r="I355" s="592" t="s">
        <v>26</v>
      </c>
      <c r="J355" s="593" t="str">
        <f>IF($D$352="Y/T","Isi Sasaran",IF($E$352=0,0,IF(I355="Y",1,IF(I355="T",0,"Isi Dulu"))))</f>
        <v>Isi Sasaran</v>
      </c>
      <c r="K355" s="592" t="s">
        <v>26</v>
      </c>
      <c r="L355" s="593" t="str">
        <f>IF($D$352="Y/T","Isi Sasaran",IF($E$352=0,0,IF(K355="Y",1,IF(K355="T",0,"Isi Dulu"))))</f>
        <v>Isi Sasaran</v>
      </c>
      <c r="M355" s="849"/>
      <c r="N355" s="852"/>
    </row>
    <row r="356" spans="2:14" ht="15.75">
      <c r="B356" s="838"/>
      <c r="C356" s="841"/>
      <c r="D356" s="859"/>
      <c r="E356" s="856"/>
      <c r="F356" s="569">
        <v>5</v>
      </c>
      <c r="G356" s="570"/>
      <c r="H356" s="599" t="str">
        <f t="shared" si="6"/>
        <v>Belum Diisi</v>
      </c>
      <c r="I356" s="595" t="s">
        <v>26</v>
      </c>
      <c r="J356" s="596" t="str">
        <f>IF($D$352="Y/T","Isi Sasaran",IF($E$352=0,0,IF(I356="Y",1,IF(I356="T",0,"Isi Dulu"))))</f>
        <v>Isi Sasaran</v>
      </c>
      <c r="K356" s="595" t="s">
        <v>26</v>
      </c>
      <c r="L356" s="596" t="str">
        <f>IF($D$352="Y/T","Isi Sasaran",IF($E$352=0,0,IF(K356="Y",1,IF(K356="T",0,"Isi Dulu"))))</f>
        <v>Isi Sasaran</v>
      </c>
      <c r="M356" s="850"/>
      <c r="N356" s="853"/>
    </row>
    <row r="357" spans="2:14" ht="15.75">
      <c r="B357" s="836">
        <v>10</v>
      </c>
      <c r="C357" s="839"/>
      <c r="D357" s="857" t="s">
        <v>26</v>
      </c>
      <c r="E357" s="854" t="str">
        <f>IF(D357="Y",1,IF(D357="T",0,IF(D357="Y/T","Belum diisi","Error")))</f>
        <v>Belum diisi</v>
      </c>
      <c r="F357" s="528">
        <v>1</v>
      </c>
      <c r="G357" s="529"/>
      <c r="H357" s="600" t="str">
        <f t="shared" si="6"/>
        <v>Belum Diisi</v>
      </c>
      <c r="I357" s="590" t="s">
        <v>26</v>
      </c>
      <c r="J357" s="591" t="str">
        <f>IF($D$357="Y/T","Isi Sasaran",IF($E$357=0,0,IF(I357="Y",1,IF(I357="T",0,"Isi Dulu"))))</f>
        <v>Isi Sasaran</v>
      </c>
      <c r="K357" s="590" t="s">
        <v>26</v>
      </c>
      <c r="L357" s="591" t="str">
        <f>IF($D$357="Y/T","Isi Sasaran",IF($E$357=0,0,IF(K357="Y",1,IF(K357="T",0,"Isi Dulu"))))</f>
        <v>Isi Sasaran</v>
      </c>
      <c r="M357" s="848" t="s">
        <v>26</v>
      </c>
      <c r="N357" s="851" t="str">
        <f>IF(M357="Y",1,IF(M357="T",0,IF(M357="Y/T","Belum diisi","Error")))</f>
        <v>Belum diisi</v>
      </c>
    </row>
    <row r="358" spans="2:14" ht="15.75">
      <c r="B358" s="837"/>
      <c r="C358" s="840"/>
      <c r="D358" s="858"/>
      <c r="E358" s="855"/>
      <c r="F358" s="549">
        <v>2</v>
      </c>
      <c r="G358" s="550"/>
      <c r="H358" s="598" t="str">
        <f t="shared" si="6"/>
        <v>Belum Diisi</v>
      </c>
      <c r="I358" s="592" t="s">
        <v>26</v>
      </c>
      <c r="J358" s="593" t="str">
        <f>IF($D$357="Y/T","Isi Sasaran",IF($E$357=0,0,IF(I358="Y",1,IF(I358="T",0,"Isi Dulu"))))</f>
        <v>Isi Sasaran</v>
      </c>
      <c r="K358" s="592" t="s">
        <v>26</v>
      </c>
      <c r="L358" s="593" t="str">
        <f>IF($D$357="Y/T","Isi Sasaran",IF($E$357=0,0,IF(K358="Y",1,IF(K358="T",0,"Isi Dulu"))))</f>
        <v>Isi Sasaran</v>
      </c>
      <c r="M358" s="849"/>
      <c r="N358" s="852"/>
    </row>
    <row r="359" spans="2:14" ht="15.75">
      <c r="B359" s="837"/>
      <c r="C359" s="840"/>
      <c r="D359" s="858"/>
      <c r="E359" s="855"/>
      <c r="F359" s="549">
        <v>3</v>
      </c>
      <c r="G359" s="550"/>
      <c r="H359" s="598" t="str">
        <f t="shared" si="6"/>
        <v>Belum Diisi</v>
      </c>
      <c r="I359" s="592" t="s">
        <v>26</v>
      </c>
      <c r="J359" s="593" t="str">
        <f>IF($D$357="Y/T","Isi Sasaran",IF($E$357=0,0,IF(I359="Y",1,IF(I359="T",0,"Isi Dulu"))))</f>
        <v>Isi Sasaran</v>
      </c>
      <c r="K359" s="592" t="s">
        <v>26</v>
      </c>
      <c r="L359" s="593" t="str">
        <f>IF($D$357="Y/T","Isi Sasaran",IF($E$357=0,0,IF(K359="Y",1,IF(K359="T",0,"Isi Dulu"))))</f>
        <v>Isi Sasaran</v>
      </c>
      <c r="M359" s="849"/>
      <c r="N359" s="852"/>
    </row>
    <row r="360" spans="2:14" ht="15.75">
      <c r="B360" s="837"/>
      <c r="C360" s="840"/>
      <c r="D360" s="858"/>
      <c r="E360" s="855"/>
      <c r="F360" s="549">
        <v>4</v>
      </c>
      <c r="G360" s="550"/>
      <c r="H360" s="598" t="str">
        <f t="shared" si="6"/>
        <v>Belum Diisi</v>
      </c>
      <c r="I360" s="592" t="s">
        <v>26</v>
      </c>
      <c r="J360" s="593" t="str">
        <f>IF($D$357="Y/T","Isi Sasaran",IF($E$357=0,0,IF(I360="Y",1,IF(I360="T",0,"Isi Dulu"))))</f>
        <v>Isi Sasaran</v>
      </c>
      <c r="K360" s="592" t="s">
        <v>26</v>
      </c>
      <c r="L360" s="593" t="str">
        <f>IF($D$357="Y/T","Isi Sasaran",IF($E$357=0,0,IF(K360="Y",1,IF(K360="T",0,"Isi Dulu"))))</f>
        <v>Isi Sasaran</v>
      </c>
      <c r="M360" s="849"/>
      <c r="N360" s="852"/>
    </row>
    <row r="361" spans="2:14" ht="15.75">
      <c r="B361" s="838"/>
      <c r="C361" s="841"/>
      <c r="D361" s="859"/>
      <c r="E361" s="856"/>
      <c r="F361" s="569">
        <v>5</v>
      </c>
      <c r="G361" s="570"/>
      <c r="H361" s="599" t="str">
        <f t="shared" si="6"/>
        <v>Belum Diisi</v>
      </c>
      <c r="I361" s="595" t="s">
        <v>26</v>
      </c>
      <c r="J361" s="596" t="str">
        <f>IF($D$357="Y/T","Isi Sasaran",IF($E$357=0,0,IF(I361="Y",1,IF(I361="T",0,"Isi Dulu"))))</f>
        <v>Isi Sasaran</v>
      </c>
      <c r="K361" s="595" t="s">
        <v>26</v>
      </c>
      <c r="L361" s="596" t="str">
        <f>IF($D$357="Y/T","Isi Sasaran",IF($E$357=0,0,IF(K361="Y",1,IF(K361="T",0,"Isi Dulu"))))</f>
        <v>Isi Sasaran</v>
      </c>
      <c r="M361" s="850"/>
      <c r="N361" s="853"/>
    </row>
    <row r="362" spans="2:14" ht="15.75">
      <c r="B362" s="836">
        <v>11</v>
      </c>
      <c r="C362" s="839"/>
      <c r="D362" s="857" t="s">
        <v>26</v>
      </c>
      <c r="E362" s="854" t="str">
        <f>IF(D362="Y",1,IF(D362="T",0,IF(D362="Y/T","Belum diisi","Error")))</f>
        <v>Belum diisi</v>
      </c>
      <c r="F362" s="528">
        <v>1</v>
      </c>
      <c r="G362" s="529"/>
      <c r="H362" s="600" t="str">
        <f t="shared" si="6"/>
        <v>Belum Diisi</v>
      </c>
      <c r="I362" s="590" t="s">
        <v>26</v>
      </c>
      <c r="J362" s="591" t="str">
        <f>IF($D$362="Y/T","Isi Sasaran",IF($E$362=0,0,IF(I362="Y",1,IF(I362="T",0,"Isi Dulu"))))</f>
        <v>Isi Sasaran</v>
      </c>
      <c r="K362" s="590" t="s">
        <v>26</v>
      </c>
      <c r="L362" s="591" t="str">
        <f>IF($D$362="Y/T","Isi Sasaran",IF($E$362=0,0,IF(K362="Y",1,IF(K362="T",0,"Isi Dulu"))))</f>
        <v>Isi Sasaran</v>
      </c>
      <c r="M362" s="848" t="s">
        <v>26</v>
      </c>
      <c r="N362" s="851" t="str">
        <f>IF(M362="Y",1,IF(M362="T",0,IF(M362="Y/T","Belum diisi","Error")))</f>
        <v>Belum diisi</v>
      </c>
    </row>
    <row r="363" spans="2:14" ht="15.75">
      <c r="B363" s="837"/>
      <c r="C363" s="840"/>
      <c r="D363" s="858"/>
      <c r="E363" s="855"/>
      <c r="F363" s="549">
        <v>2</v>
      </c>
      <c r="G363" s="550"/>
      <c r="H363" s="598" t="str">
        <f t="shared" si="6"/>
        <v>Belum Diisi</v>
      </c>
      <c r="I363" s="592" t="s">
        <v>26</v>
      </c>
      <c r="J363" s="593" t="str">
        <f>IF($D$362="Y/T","Isi Sasaran",IF($E$362=0,0,IF(I363="Y",1,IF(I363="T",0,"Isi Dulu"))))</f>
        <v>Isi Sasaran</v>
      </c>
      <c r="K363" s="592" t="s">
        <v>26</v>
      </c>
      <c r="L363" s="593" t="str">
        <f>IF($D$362="Y/T","Isi Sasaran",IF($E$362=0,0,IF(K363="Y",1,IF(K363="T",0,"Isi Dulu"))))</f>
        <v>Isi Sasaran</v>
      </c>
      <c r="M363" s="849"/>
      <c r="N363" s="852"/>
    </row>
    <row r="364" spans="2:14" ht="15.75">
      <c r="B364" s="837"/>
      <c r="C364" s="840"/>
      <c r="D364" s="858"/>
      <c r="E364" s="855"/>
      <c r="F364" s="549">
        <v>3</v>
      </c>
      <c r="G364" s="550"/>
      <c r="H364" s="598" t="str">
        <f t="shared" si="6"/>
        <v>Belum Diisi</v>
      </c>
      <c r="I364" s="592" t="s">
        <v>26</v>
      </c>
      <c r="J364" s="593" t="str">
        <f>IF($D$362="Y/T","Isi Sasaran",IF($E$362=0,0,IF(I364="Y",1,IF(I364="T",0,"Isi Dulu"))))</f>
        <v>Isi Sasaran</v>
      </c>
      <c r="K364" s="592" t="s">
        <v>26</v>
      </c>
      <c r="L364" s="593" t="str">
        <f>IF($D$362="Y/T","Isi Sasaran",IF($E$362=0,0,IF(K364="Y",1,IF(K364="T",0,"Isi Dulu"))))</f>
        <v>Isi Sasaran</v>
      </c>
      <c r="M364" s="849"/>
      <c r="N364" s="852"/>
    </row>
    <row r="365" spans="2:14" ht="15.75">
      <c r="B365" s="837"/>
      <c r="C365" s="840"/>
      <c r="D365" s="858"/>
      <c r="E365" s="855"/>
      <c r="F365" s="549">
        <v>4</v>
      </c>
      <c r="G365" s="550"/>
      <c r="H365" s="598" t="str">
        <f t="shared" si="6"/>
        <v>Belum Diisi</v>
      </c>
      <c r="I365" s="592" t="s">
        <v>26</v>
      </c>
      <c r="J365" s="593" t="str">
        <f>IF($D$362="Y/T","Isi Sasaran",IF($E$362=0,0,IF(I365="Y",1,IF(I365="T",0,"Isi Dulu"))))</f>
        <v>Isi Sasaran</v>
      </c>
      <c r="K365" s="592" t="s">
        <v>26</v>
      </c>
      <c r="L365" s="593" t="str">
        <f>IF($D$362="Y/T","Isi Sasaran",IF($E$362=0,0,IF(K365="Y",1,IF(K365="T",0,"Isi Dulu"))))</f>
        <v>Isi Sasaran</v>
      </c>
      <c r="M365" s="849"/>
      <c r="N365" s="852"/>
    </row>
    <row r="366" spans="2:14" ht="15.75">
      <c r="B366" s="838"/>
      <c r="C366" s="841"/>
      <c r="D366" s="859"/>
      <c r="E366" s="856"/>
      <c r="F366" s="569">
        <v>5</v>
      </c>
      <c r="G366" s="570"/>
      <c r="H366" s="599" t="str">
        <f t="shared" si="6"/>
        <v>Belum Diisi</v>
      </c>
      <c r="I366" s="595" t="s">
        <v>26</v>
      </c>
      <c r="J366" s="596" t="str">
        <f>IF($D$362="Y/T","Isi Sasaran",IF($E$362=0,0,IF(I366="Y",1,IF(I366="T",0,"Isi Dulu"))))</f>
        <v>Isi Sasaran</v>
      </c>
      <c r="K366" s="595" t="s">
        <v>26</v>
      </c>
      <c r="L366" s="596" t="str">
        <f>IF($D$362="Y/T","Isi Sasaran",IF($E$362=0,0,IF(K366="Y",1,IF(K366="T",0,"Isi Dulu"))))</f>
        <v>Isi Sasaran</v>
      </c>
      <c r="M366" s="850"/>
      <c r="N366" s="853"/>
    </row>
    <row r="367" spans="2:14" ht="15.75">
      <c r="B367" s="836">
        <v>12</v>
      </c>
      <c r="C367" s="839"/>
      <c r="D367" s="857" t="s">
        <v>26</v>
      </c>
      <c r="E367" s="854" t="str">
        <f>IF(D367="Y",1,IF(D367="T",0,IF(D367="Y/T","Belum diisi","Error")))</f>
        <v>Belum diisi</v>
      </c>
      <c r="F367" s="528">
        <v>1</v>
      </c>
      <c r="G367" s="529"/>
      <c r="H367" s="600" t="str">
        <f t="shared" si="6"/>
        <v>Belum Diisi</v>
      </c>
      <c r="I367" s="590" t="s">
        <v>26</v>
      </c>
      <c r="J367" s="591" t="str">
        <f>IF($D$367="Y/T","Isi Sasaran",IF($E$367=0,0,IF(I367="Y",1,IF(I367="T",0,"Isi Dulu"))))</f>
        <v>Isi Sasaran</v>
      </c>
      <c r="K367" s="590" t="s">
        <v>26</v>
      </c>
      <c r="L367" s="591" t="str">
        <f>IF($D$367="Y/T","Isi Sasaran",IF($E$367=0,0,IF(K367="Y",1,IF(K367="T",0,"Isi Dulu"))))</f>
        <v>Isi Sasaran</v>
      </c>
      <c r="M367" s="848" t="s">
        <v>26</v>
      </c>
      <c r="N367" s="851" t="str">
        <f>IF(M367="Y",1,IF(M367="T",0,IF(M367="Y/T","Belum diisi","Error")))</f>
        <v>Belum diisi</v>
      </c>
    </row>
    <row r="368" spans="2:14" ht="15.75">
      <c r="B368" s="837"/>
      <c r="C368" s="840"/>
      <c r="D368" s="858"/>
      <c r="E368" s="855"/>
      <c r="F368" s="549">
        <v>2</v>
      </c>
      <c r="G368" s="550"/>
      <c r="H368" s="598" t="str">
        <f t="shared" si="6"/>
        <v>Belum Diisi</v>
      </c>
      <c r="I368" s="592" t="s">
        <v>26</v>
      </c>
      <c r="J368" s="593" t="str">
        <f>IF($D$367="Y/T","Isi Sasaran",IF($E$367=0,0,IF(I368="Y",1,IF(I368="T",0,"Isi Dulu"))))</f>
        <v>Isi Sasaran</v>
      </c>
      <c r="K368" s="592" t="s">
        <v>26</v>
      </c>
      <c r="L368" s="593" t="str">
        <f>IF($D$367="Y/T","Isi Sasaran",IF($E$367=0,0,IF(K368="Y",1,IF(K368="T",0,"Isi Dulu"))))</f>
        <v>Isi Sasaran</v>
      </c>
      <c r="M368" s="849"/>
      <c r="N368" s="852"/>
    </row>
    <row r="369" spans="2:14" ht="15.75">
      <c r="B369" s="837"/>
      <c r="C369" s="840"/>
      <c r="D369" s="858"/>
      <c r="E369" s="855"/>
      <c r="F369" s="549">
        <v>3</v>
      </c>
      <c r="G369" s="550"/>
      <c r="H369" s="598" t="str">
        <f t="shared" si="6"/>
        <v>Belum Diisi</v>
      </c>
      <c r="I369" s="592" t="s">
        <v>26</v>
      </c>
      <c r="J369" s="593" t="str">
        <f>IF($D$367="Y/T","Isi Sasaran",IF($E$367=0,0,IF(I369="Y",1,IF(I369="T",0,"Isi Dulu"))))</f>
        <v>Isi Sasaran</v>
      </c>
      <c r="K369" s="592" t="s">
        <v>26</v>
      </c>
      <c r="L369" s="593" t="str">
        <f>IF($D$367="Y/T","Isi Sasaran",IF($E$367=0,0,IF(K369="Y",1,IF(K369="T",0,"Isi Dulu"))))</f>
        <v>Isi Sasaran</v>
      </c>
      <c r="M369" s="849"/>
      <c r="N369" s="852"/>
    </row>
    <row r="370" spans="2:14" ht="15.75">
      <c r="B370" s="837"/>
      <c r="C370" s="840"/>
      <c r="D370" s="858"/>
      <c r="E370" s="855"/>
      <c r="F370" s="549">
        <v>4</v>
      </c>
      <c r="G370" s="550"/>
      <c r="H370" s="598" t="str">
        <f t="shared" si="6"/>
        <v>Belum Diisi</v>
      </c>
      <c r="I370" s="592" t="s">
        <v>26</v>
      </c>
      <c r="J370" s="593" t="str">
        <f>IF($D$367="Y/T","Isi Sasaran",IF($E$367=0,0,IF(I370="Y",1,IF(I370="T",0,"Isi Dulu"))))</f>
        <v>Isi Sasaran</v>
      </c>
      <c r="K370" s="592" t="s">
        <v>26</v>
      </c>
      <c r="L370" s="593" t="str">
        <f>IF($D$367="Y/T","Isi Sasaran",IF($E$367=0,0,IF(K370="Y",1,IF(K370="T",0,"Isi Dulu"))))</f>
        <v>Isi Sasaran</v>
      </c>
      <c r="M370" s="849"/>
      <c r="N370" s="852"/>
    </row>
    <row r="371" spans="2:14" ht="15.75">
      <c r="B371" s="838"/>
      <c r="C371" s="841"/>
      <c r="D371" s="859"/>
      <c r="E371" s="856"/>
      <c r="F371" s="569">
        <v>5</v>
      </c>
      <c r="G371" s="570"/>
      <c r="H371" s="599" t="str">
        <f t="shared" si="6"/>
        <v>Belum Diisi</v>
      </c>
      <c r="I371" s="595" t="s">
        <v>26</v>
      </c>
      <c r="J371" s="596" t="str">
        <f>IF($D$367="Y/T","Isi Sasaran",IF($E$367=0,0,IF(I371="Y",1,IF(I371="T",0,"Isi Dulu"))))</f>
        <v>Isi Sasaran</v>
      </c>
      <c r="K371" s="595" t="s">
        <v>26</v>
      </c>
      <c r="L371" s="596" t="str">
        <f>IF($D$367="Y/T","Isi Sasaran",IF($E$367=0,0,IF(K371="Y",1,IF(K371="T",0,"Isi Dulu"))))</f>
        <v>Isi Sasaran</v>
      </c>
      <c r="M371" s="850"/>
      <c r="N371" s="853"/>
    </row>
    <row r="372" spans="2:14" ht="15.75">
      <c r="B372" s="836">
        <v>13</v>
      </c>
      <c r="C372" s="839"/>
      <c r="D372" s="857" t="s">
        <v>26</v>
      </c>
      <c r="E372" s="854" t="str">
        <f>IF(D372="Y",1,IF(D372="T",0,IF(D372="Y/T","Belum diisi","Error")))</f>
        <v>Belum diisi</v>
      </c>
      <c r="F372" s="528">
        <v>1</v>
      </c>
      <c r="G372" s="529"/>
      <c r="H372" s="600" t="str">
        <f t="shared" si="6"/>
        <v>Belum Diisi</v>
      </c>
      <c r="I372" s="590" t="s">
        <v>26</v>
      </c>
      <c r="J372" s="591" t="str">
        <f>IF($D$372="Y/T","Isi Sasaran",IF($E$372=0,0,IF(I372="Y",1,IF(I372="T",0,"Isi Dulu"))))</f>
        <v>Isi Sasaran</v>
      </c>
      <c r="K372" s="590" t="s">
        <v>26</v>
      </c>
      <c r="L372" s="591" t="str">
        <f>IF($D$372="Y/T","Isi Sasaran",IF($E$372=0,0,IF(K372="Y",1,IF(K372="T",0,"Isi Dulu"))))</f>
        <v>Isi Sasaran</v>
      </c>
      <c r="M372" s="848" t="s">
        <v>26</v>
      </c>
      <c r="N372" s="851" t="str">
        <f>IF(M372="Y",1,IF(M372="T",0,IF(M372="Y/T","Belum diisi","Error")))</f>
        <v>Belum diisi</v>
      </c>
    </row>
    <row r="373" spans="2:14" ht="15.75">
      <c r="B373" s="837"/>
      <c r="C373" s="840"/>
      <c r="D373" s="858"/>
      <c r="E373" s="855"/>
      <c r="F373" s="549">
        <v>2</v>
      </c>
      <c r="G373" s="550"/>
      <c r="H373" s="598" t="str">
        <f t="shared" si="6"/>
        <v>Belum Diisi</v>
      </c>
      <c r="I373" s="592" t="s">
        <v>26</v>
      </c>
      <c r="J373" s="593" t="str">
        <f>IF($D$372="Y/T","Isi Sasaran",IF($E$372=0,0,IF(I373="Y",1,IF(I373="T",0,"Isi Dulu"))))</f>
        <v>Isi Sasaran</v>
      </c>
      <c r="K373" s="592" t="s">
        <v>26</v>
      </c>
      <c r="L373" s="593" t="str">
        <f>IF($D$372="Y/T","Isi Sasaran",IF($E$372=0,0,IF(K373="Y",1,IF(K373="T",0,"Isi Dulu"))))</f>
        <v>Isi Sasaran</v>
      </c>
      <c r="M373" s="849"/>
      <c r="N373" s="852"/>
    </row>
    <row r="374" spans="2:14" ht="15.75">
      <c r="B374" s="837"/>
      <c r="C374" s="840"/>
      <c r="D374" s="858"/>
      <c r="E374" s="855"/>
      <c r="F374" s="549">
        <v>3</v>
      </c>
      <c r="G374" s="550"/>
      <c r="H374" s="598" t="str">
        <f t="shared" si="6"/>
        <v>Belum Diisi</v>
      </c>
      <c r="I374" s="592" t="s">
        <v>26</v>
      </c>
      <c r="J374" s="593" t="str">
        <f>IF($D$372="Y/T","Isi Sasaran",IF($E$372=0,0,IF(I374="Y",1,IF(I374="T",0,"Isi Dulu"))))</f>
        <v>Isi Sasaran</v>
      </c>
      <c r="K374" s="592" t="s">
        <v>26</v>
      </c>
      <c r="L374" s="593" t="str">
        <f>IF($D$372="Y/T","Isi Sasaran",IF($E$372=0,0,IF(K374="Y",1,IF(K374="T",0,"Isi Dulu"))))</f>
        <v>Isi Sasaran</v>
      </c>
      <c r="M374" s="849"/>
      <c r="N374" s="852"/>
    </row>
    <row r="375" spans="2:14" ht="15.75">
      <c r="B375" s="837"/>
      <c r="C375" s="840"/>
      <c r="D375" s="858"/>
      <c r="E375" s="855"/>
      <c r="F375" s="549">
        <v>4</v>
      </c>
      <c r="G375" s="550"/>
      <c r="H375" s="598" t="str">
        <f t="shared" si="6"/>
        <v>Belum Diisi</v>
      </c>
      <c r="I375" s="592" t="s">
        <v>26</v>
      </c>
      <c r="J375" s="593" t="str">
        <f>IF($D$372="Y/T","Isi Sasaran",IF($E$372=0,0,IF(I375="Y",1,IF(I375="T",0,"Isi Dulu"))))</f>
        <v>Isi Sasaran</v>
      </c>
      <c r="K375" s="592" t="s">
        <v>26</v>
      </c>
      <c r="L375" s="593" t="str">
        <f>IF($D$372="Y/T","Isi Sasaran",IF($E$372=0,0,IF(K375="Y",1,IF(K375="T",0,"Isi Dulu"))))</f>
        <v>Isi Sasaran</v>
      </c>
      <c r="M375" s="849"/>
      <c r="N375" s="852"/>
    </row>
    <row r="376" spans="2:14" ht="15.75">
      <c r="B376" s="838"/>
      <c r="C376" s="841"/>
      <c r="D376" s="859"/>
      <c r="E376" s="856"/>
      <c r="F376" s="569">
        <v>5</v>
      </c>
      <c r="G376" s="570"/>
      <c r="H376" s="599" t="str">
        <f t="shared" ref="H376:H411" si="7">IF(OR(J376="Isi Dulu",L376="Isi Dulu",J376="Isi Sasaran",L376="Isi Sasaran"),"Belum Diisi",IF(SUM(J376,L376)=2,1,IF(SUM(J376,L376)=1,0,IF(SUM(J376,L376)=0,0,"Error"))))</f>
        <v>Belum Diisi</v>
      </c>
      <c r="I376" s="595" t="s">
        <v>26</v>
      </c>
      <c r="J376" s="596" t="str">
        <f>IF($D$372="Y/T","Isi Sasaran",IF($E$372=0,0,IF(I376="Y",1,IF(I376="T",0,"Isi Dulu"))))</f>
        <v>Isi Sasaran</v>
      </c>
      <c r="K376" s="595" t="s">
        <v>26</v>
      </c>
      <c r="L376" s="596" t="str">
        <f>IF($D$372="Y/T","Isi Sasaran",IF($E$372=0,0,IF(K376="Y",1,IF(K376="T",0,"Isi Dulu"))))</f>
        <v>Isi Sasaran</v>
      </c>
      <c r="M376" s="850"/>
      <c r="N376" s="853"/>
    </row>
    <row r="377" spans="2:14" ht="15.75">
      <c r="B377" s="836">
        <v>14</v>
      </c>
      <c r="C377" s="839"/>
      <c r="D377" s="857" t="s">
        <v>26</v>
      </c>
      <c r="E377" s="854" t="str">
        <f>IF(D377="Y",1,IF(D377="T",0,IF(D377="Y/T","Belum diisi","Error")))</f>
        <v>Belum diisi</v>
      </c>
      <c r="F377" s="528">
        <v>1</v>
      </c>
      <c r="G377" s="529"/>
      <c r="H377" s="600" t="str">
        <f t="shared" si="7"/>
        <v>Belum Diisi</v>
      </c>
      <c r="I377" s="590" t="s">
        <v>26</v>
      </c>
      <c r="J377" s="591" t="str">
        <f>IF($D$377="Y/T","Isi Sasaran",IF($E$377=0,0,IF(I377="Y",1,IF(I377="T",0,"Isi Dulu"))))</f>
        <v>Isi Sasaran</v>
      </c>
      <c r="K377" s="590" t="s">
        <v>26</v>
      </c>
      <c r="L377" s="591" t="str">
        <f>IF($D$377="Y/T","Isi Sasaran",IF($E$377=0,0,IF(K377="Y",1,IF(K377="T",0,"Isi Dulu"))))</f>
        <v>Isi Sasaran</v>
      </c>
      <c r="M377" s="848" t="s">
        <v>26</v>
      </c>
      <c r="N377" s="851" t="str">
        <f>IF(M377="Y",1,IF(M377="T",0,IF(M377="Y/T","Belum diisi","Error")))</f>
        <v>Belum diisi</v>
      </c>
    </row>
    <row r="378" spans="2:14" ht="15.75">
      <c r="B378" s="837"/>
      <c r="C378" s="840"/>
      <c r="D378" s="858"/>
      <c r="E378" s="855"/>
      <c r="F378" s="549">
        <v>2</v>
      </c>
      <c r="G378" s="550"/>
      <c r="H378" s="598" t="str">
        <f t="shared" si="7"/>
        <v>Belum Diisi</v>
      </c>
      <c r="I378" s="592" t="s">
        <v>26</v>
      </c>
      <c r="J378" s="593" t="str">
        <f>IF($D$377="Y/T","Isi Sasaran",IF($E$377=0,0,IF(I378="Y",1,IF(I378="T",0,"Isi Dulu"))))</f>
        <v>Isi Sasaran</v>
      </c>
      <c r="K378" s="592" t="s">
        <v>26</v>
      </c>
      <c r="L378" s="593" t="str">
        <f>IF($D$377="Y/T","Isi Sasaran",IF($E$377=0,0,IF(K378="Y",1,IF(K378="T",0,"Isi Dulu"))))</f>
        <v>Isi Sasaran</v>
      </c>
      <c r="M378" s="849"/>
      <c r="N378" s="852"/>
    </row>
    <row r="379" spans="2:14" ht="15.75">
      <c r="B379" s="837"/>
      <c r="C379" s="840"/>
      <c r="D379" s="858"/>
      <c r="E379" s="855"/>
      <c r="F379" s="549">
        <v>3</v>
      </c>
      <c r="G379" s="550"/>
      <c r="H379" s="598" t="str">
        <f t="shared" si="7"/>
        <v>Belum Diisi</v>
      </c>
      <c r="I379" s="592" t="s">
        <v>26</v>
      </c>
      <c r="J379" s="593" t="str">
        <f>IF($D$377="Y/T","Isi Sasaran",IF($E$377=0,0,IF(I379="Y",1,IF(I379="T",0,"Isi Dulu"))))</f>
        <v>Isi Sasaran</v>
      </c>
      <c r="K379" s="592" t="s">
        <v>26</v>
      </c>
      <c r="L379" s="593" t="str">
        <f>IF($D$377="Y/T","Isi Sasaran",IF($E$377=0,0,IF(K379="Y",1,IF(K379="T",0,"Isi Dulu"))))</f>
        <v>Isi Sasaran</v>
      </c>
      <c r="M379" s="849"/>
      <c r="N379" s="852"/>
    </row>
    <row r="380" spans="2:14" ht="15.75">
      <c r="B380" s="837"/>
      <c r="C380" s="840"/>
      <c r="D380" s="858"/>
      <c r="E380" s="855"/>
      <c r="F380" s="549">
        <v>4</v>
      </c>
      <c r="G380" s="550"/>
      <c r="H380" s="598" t="str">
        <f t="shared" si="7"/>
        <v>Belum Diisi</v>
      </c>
      <c r="I380" s="592" t="s">
        <v>26</v>
      </c>
      <c r="J380" s="593" t="str">
        <f>IF($D$377="Y/T","Isi Sasaran",IF($E$377=0,0,IF(I380="Y",1,IF(I380="T",0,"Isi Dulu"))))</f>
        <v>Isi Sasaran</v>
      </c>
      <c r="K380" s="592" t="s">
        <v>26</v>
      </c>
      <c r="L380" s="593" t="str">
        <f>IF($D$377="Y/T","Isi Sasaran",IF($E$377=0,0,IF(K380="Y",1,IF(K380="T",0,"Isi Dulu"))))</f>
        <v>Isi Sasaran</v>
      </c>
      <c r="M380" s="849"/>
      <c r="N380" s="852"/>
    </row>
    <row r="381" spans="2:14" ht="15.75">
      <c r="B381" s="838"/>
      <c r="C381" s="841"/>
      <c r="D381" s="859"/>
      <c r="E381" s="856"/>
      <c r="F381" s="569">
        <v>5</v>
      </c>
      <c r="G381" s="570"/>
      <c r="H381" s="599" t="str">
        <f t="shared" si="7"/>
        <v>Belum Diisi</v>
      </c>
      <c r="I381" s="595" t="s">
        <v>26</v>
      </c>
      <c r="J381" s="596" t="str">
        <f>IF($D$377="Y/T","Isi Sasaran",IF($E$377=0,0,IF(I381="Y",1,IF(I381="T",0,"Isi Dulu"))))</f>
        <v>Isi Sasaran</v>
      </c>
      <c r="K381" s="595" t="s">
        <v>26</v>
      </c>
      <c r="L381" s="596" t="str">
        <f>IF($D$377="Y/T","Isi Sasaran",IF($E$377=0,0,IF(K381="Y",1,IF(K381="T",0,"Isi Dulu"))))</f>
        <v>Isi Sasaran</v>
      </c>
      <c r="M381" s="850"/>
      <c r="N381" s="853"/>
    </row>
    <row r="382" spans="2:14" ht="15.75">
      <c r="B382" s="836">
        <v>15</v>
      </c>
      <c r="C382" s="839"/>
      <c r="D382" s="857" t="s">
        <v>26</v>
      </c>
      <c r="E382" s="854" t="str">
        <f>IF(D382="Y",1,IF(D382="T",0,IF(D382="Y/T","Belum diisi","Error")))</f>
        <v>Belum diisi</v>
      </c>
      <c r="F382" s="528">
        <v>1</v>
      </c>
      <c r="G382" s="529"/>
      <c r="H382" s="600" t="str">
        <f t="shared" si="7"/>
        <v>Belum Diisi</v>
      </c>
      <c r="I382" s="590" t="s">
        <v>26</v>
      </c>
      <c r="J382" s="591" t="str">
        <f>IF($D$382="Y/T","Isi Sasaran",IF($E$382=0,0,IF(I382="Y",1,IF(I382="T",0,"Isi Dulu"))))</f>
        <v>Isi Sasaran</v>
      </c>
      <c r="K382" s="590" t="s">
        <v>26</v>
      </c>
      <c r="L382" s="591" t="str">
        <f>IF($D$382="Y/T","Isi Sasaran",IF($E$382=0,0,IF(K382="Y",1,IF(K382="T",0,"Isi Dulu"))))</f>
        <v>Isi Sasaran</v>
      </c>
      <c r="M382" s="848" t="s">
        <v>26</v>
      </c>
      <c r="N382" s="851" t="str">
        <f>IF(M382="Y",1,IF(M382="T",0,IF(M382="Y/T","Belum diisi","Error")))</f>
        <v>Belum diisi</v>
      </c>
    </row>
    <row r="383" spans="2:14" ht="15.75">
      <c r="B383" s="837"/>
      <c r="C383" s="840"/>
      <c r="D383" s="858"/>
      <c r="E383" s="855"/>
      <c r="F383" s="549">
        <v>2</v>
      </c>
      <c r="G383" s="550"/>
      <c r="H383" s="598" t="str">
        <f t="shared" si="7"/>
        <v>Belum Diisi</v>
      </c>
      <c r="I383" s="592" t="s">
        <v>26</v>
      </c>
      <c r="J383" s="593" t="str">
        <f>IF($D$382="Y/T","Isi Sasaran",IF($E$382=0,0,IF(I383="Y",1,IF(I383="T",0,"Isi Dulu"))))</f>
        <v>Isi Sasaran</v>
      </c>
      <c r="K383" s="592" t="s">
        <v>26</v>
      </c>
      <c r="L383" s="593" t="str">
        <f>IF($D$382="Y/T","Isi Sasaran",IF($E$382=0,0,IF(K383="Y",1,IF(K383="T",0,"Isi Dulu"))))</f>
        <v>Isi Sasaran</v>
      </c>
      <c r="M383" s="849"/>
      <c r="N383" s="852"/>
    </row>
    <row r="384" spans="2:14" ht="15.75">
      <c r="B384" s="837"/>
      <c r="C384" s="840"/>
      <c r="D384" s="858"/>
      <c r="E384" s="855"/>
      <c r="F384" s="549">
        <v>3</v>
      </c>
      <c r="G384" s="550"/>
      <c r="H384" s="598" t="str">
        <f t="shared" si="7"/>
        <v>Belum Diisi</v>
      </c>
      <c r="I384" s="592" t="s">
        <v>26</v>
      </c>
      <c r="J384" s="593" t="str">
        <f>IF($D$382="Y/T","Isi Sasaran",IF($E$382=0,0,IF(I384="Y",1,IF(I384="T",0,"Isi Dulu"))))</f>
        <v>Isi Sasaran</v>
      </c>
      <c r="K384" s="592" t="s">
        <v>26</v>
      </c>
      <c r="L384" s="593" t="str">
        <f>IF($D$382="Y/T","Isi Sasaran",IF($E$382=0,0,IF(K384="Y",1,IF(K384="T",0,"Isi Dulu"))))</f>
        <v>Isi Sasaran</v>
      </c>
      <c r="M384" s="849"/>
      <c r="N384" s="852"/>
    </row>
    <row r="385" spans="2:14" ht="15.75">
      <c r="B385" s="837"/>
      <c r="C385" s="840"/>
      <c r="D385" s="858"/>
      <c r="E385" s="855"/>
      <c r="F385" s="549">
        <v>4</v>
      </c>
      <c r="G385" s="550"/>
      <c r="H385" s="598" t="str">
        <f t="shared" si="7"/>
        <v>Belum Diisi</v>
      </c>
      <c r="I385" s="592" t="s">
        <v>26</v>
      </c>
      <c r="J385" s="593" t="str">
        <f>IF($D$382="Y/T","Isi Sasaran",IF($E$382=0,0,IF(I385="Y",1,IF(I385="T",0,"Isi Dulu"))))</f>
        <v>Isi Sasaran</v>
      </c>
      <c r="K385" s="592" t="s">
        <v>26</v>
      </c>
      <c r="L385" s="593" t="str">
        <f>IF($D$382="Y/T","Isi Sasaran",IF($E$382=0,0,IF(K385="Y",1,IF(K385="T",0,"Isi Dulu"))))</f>
        <v>Isi Sasaran</v>
      </c>
      <c r="M385" s="849"/>
      <c r="N385" s="852"/>
    </row>
    <row r="386" spans="2:14" ht="15.75">
      <c r="B386" s="838"/>
      <c r="C386" s="841"/>
      <c r="D386" s="859"/>
      <c r="E386" s="856"/>
      <c r="F386" s="569">
        <v>5</v>
      </c>
      <c r="G386" s="570"/>
      <c r="H386" s="599" t="str">
        <f t="shared" si="7"/>
        <v>Belum Diisi</v>
      </c>
      <c r="I386" s="595" t="s">
        <v>26</v>
      </c>
      <c r="J386" s="596" t="str">
        <f>IF($D$382="Y/T","Isi Sasaran",IF($E$382=0,0,IF(I386="Y",1,IF(I386="T",0,"Isi Dulu"))))</f>
        <v>Isi Sasaran</v>
      </c>
      <c r="K386" s="595" t="s">
        <v>26</v>
      </c>
      <c r="L386" s="596" t="str">
        <f>IF($D$382="Y/T","Isi Sasaran",IF($E$382=0,0,IF(K386="Y",1,IF(K386="T",0,"Isi Dulu"))))</f>
        <v>Isi Sasaran</v>
      </c>
      <c r="M386" s="850"/>
      <c r="N386" s="853"/>
    </row>
    <row r="387" spans="2:14" ht="15.75">
      <c r="B387" s="836">
        <v>16</v>
      </c>
      <c r="C387" s="839"/>
      <c r="D387" s="857" t="s">
        <v>26</v>
      </c>
      <c r="E387" s="854" t="str">
        <f>IF(D387="Y",1,IF(D387="T",0,IF(D387="Y/T","Belum diisi","Error")))</f>
        <v>Belum diisi</v>
      </c>
      <c r="F387" s="528">
        <v>1</v>
      </c>
      <c r="G387" s="529"/>
      <c r="H387" s="600" t="str">
        <f t="shared" si="7"/>
        <v>Belum Diisi</v>
      </c>
      <c r="I387" s="590" t="s">
        <v>26</v>
      </c>
      <c r="J387" s="591" t="str">
        <f>IF($D$387="Y/T","Isi Sasaran",IF($E$387=0,0,IF(I387="Y",1,IF(I387="T",0,"Isi Dulu"))))</f>
        <v>Isi Sasaran</v>
      </c>
      <c r="K387" s="590" t="s">
        <v>26</v>
      </c>
      <c r="L387" s="591" t="str">
        <f>IF($D$387="Y/T","Isi Sasaran",IF($E$387=0,0,IF(K387="Y",1,IF(K387="T",0,"Isi Dulu"))))</f>
        <v>Isi Sasaran</v>
      </c>
      <c r="M387" s="848" t="s">
        <v>26</v>
      </c>
      <c r="N387" s="851" t="str">
        <f>IF(M387="Y",1,IF(M387="T",0,IF(M387="Y/T","Belum diisi","Error")))</f>
        <v>Belum diisi</v>
      </c>
    </row>
    <row r="388" spans="2:14" ht="15.75">
      <c r="B388" s="837"/>
      <c r="C388" s="840"/>
      <c r="D388" s="858"/>
      <c r="E388" s="855"/>
      <c r="F388" s="549">
        <v>2</v>
      </c>
      <c r="G388" s="550"/>
      <c r="H388" s="598" t="str">
        <f t="shared" si="7"/>
        <v>Belum Diisi</v>
      </c>
      <c r="I388" s="592" t="s">
        <v>26</v>
      </c>
      <c r="J388" s="593" t="str">
        <f>IF($D$387="Y/T","Isi Sasaran",IF($E$387=0,0,IF(I388="Y",1,IF(I388="T",0,"Isi Dulu"))))</f>
        <v>Isi Sasaran</v>
      </c>
      <c r="K388" s="592" t="s">
        <v>26</v>
      </c>
      <c r="L388" s="593" t="str">
        <f>IF($D$387="Y/T","Isi Sasaran",IF($E$387=0,0,IF(K388="Y",1,IF(K388="T",0,"Isi Dulu"))))</f>
        <v>Isi Sasaran</v>
      </c>
      <c r="M388" s="849"/>
      <c r="N388" s="852"/>
    </row>
    <row r="389" spans="2:14" ht="15.75">
      <c r="B389" s="837"/>
      <c r="C389" s="840"/>
      <c r="D389" s="858"/>
      <c r="E389" s="855"/>
      <c r="F389" s="549">
        <v>3</v>
      </c>
      <c r="G389" s="550"/>
      <c r="H389" s="598" t="str">
        <f t="shared" si="7"/>
        <v>Belum Diisi</v>
      </c>
      <c r="I389" s="592" t="s">
        <v>26</v>
      </c>
      <c r="J389" s="593" t="str">
        <f>IF($D$387="Y/T","Isi Sasaran",IF($E$387=0,0,IF(I389="Y",1,IF(I389="T",0,"Isi Dulu"))))</f>
        <v>Isi Sasaran</v>
      </c>
      <c r="K389" s="592" t="s">
        <v>26</v>
      </c>
      <c r="L389" s="593" t="str">
        <f>IF($D$387="Y/T","Isi Sasaran",IF($E$387=0,0,IF(K389="Y",1,IF(K389="T",0,"Isi Dulu"))))</f>
        <v>Isi Sasaran</v>
      </c>
      <c r="M389" s="849"/>
      <c r="N389" s="852"/>
    </row>
    <row r="390" spans="2:14" ht="15.75">
      <c r="B390" s="837"/>
      <c r="C390" s="840"/>
      <c r="D390" s="858"/>
      <c r="E390" s="855"/>
      <c r="F390" s="549">
        <v>4</v>
      </c>
      <c r="G390" s="550"/>
      <c r="H390" s="598" t="str">
        <f t="shared" si="7"/>
        <v>Belum Diisi</v>
      </c>
      <c r="I390" s="592" t="s">
        <v>26</v>
      </c>
      <c r="J390" s="593" t="str">
        <f>IF($D$387="Y/T","Isi Sasaran",IF($E$387=0,0,IF(I390="Y",1,IF(I390="T",0,"Isi Dulu"))))</f>
        <v>Isi Sasaran</v>
      </c>
      <c r="K390" s="592" t="s">
        <v>26</v>
      </c>
      <c r="L390" s="593" t="str">
        <f>IF($D$387="Y/T","Isi Sasaran",IF($E$387=0,0,IF(K390="Y",1,IF(K390="T",0,"Isi Dulu"))))</f>
        <v>Isi Sasaran</v>
      </c>
      <c r="M390" s="849"/>
      <c r="N390" s="852"/>
    </row>
    <row r="391" spans="2:14" ht="15.75">
      <c r="B391" s="838"/>
      <c r="C391" s="841"/>
      <c r="D391" s="859"/>
      <c r="E391" s="856"/>
      <c r="F391" s="569">
        <v>5</v>
      </c>
      <c r="G391" s="570"/>
      <c r="H391" s="599" t="str">
        <f t="shared" si="7"/>
        <v>Belum Diisi</v>
      </c>
      <c r="I391" s="595" t="s">
        <v>26</v>
      </c>
      <c r="J391" s="596" t="str">
        <f>IF($D$387="Y/T","Isi Sasaran",IF($E$387=0,0,IF(I391="Y",1,IF(I391="T",0,"Isi Dulu"))))</f>
        <v>Isi Sasaran</v>
      </c>
      <c r="K391" s="595" t="s">
        <v>26</v>
      </c>
      <c r="L391" s="596" t="str">
        <f>IF($D$387="Y/T","Isi Sasaran",IF($E$387=0,0,IF(K391="Y",1,IF(K391="T",0,"Isi Dulu"))))</f>
        <v>Isi Sasaran</v>
      </c>
      <c r="M391" s="850"/>
      <c r="N391" s="853"/>
    </row>
    <row r="392" spans="2:14" ht="15.75">
      <c r="B392" s="836">
        <v>17</v>
      </c>
      <c r="C392" s="839"/>
      <c r="D392" s="857" t="s">
        <v>26</v>
      </c>
      <c r="E392" s="854" t="str">
        <f>IF(D392="Y",1,IF(D392="T",0,IF(D392="Y/T","Belum diisi","Error")))</f>
        <v>Belum diisi</v>
      </c>
      <c r="F392" s="528">
        <v>1</v>
      </c>
      <c r="G392" s="529"/>
      <c r="H392" s="600" t="str">
        <f t="shared" si="7"/>
        <v>Belum Diisi</v>
      </c>
      <c r="I392" s="590" t="s">
        <v>26</v>
      </c>
      <c r="J392" s="591" t="str">
        <f>IF($D$392="Y/T","Isi Sasaran",IF($E$392=0,0,IF(I392="Y",1,IF(I392="T",0,"Isi Dulu"))))</f>
        <v>Isi Sasaran</v>
      </c>
      <c r="K392" s="590" t="s">
        <v>26</v>
      </c>
      <c r="L392" s="591" t="str">
        <f>IF($D$392="Y/T","Isi Sasaran",IF($E$392=0,0,IF(K392="Y",1,IF(K392="T",0,"Isi Dulu"))))</f>
        <v>Isi Sasaran</v>
      </c>
      <c r="M392" s="848" t="s">
        <v>26</v>
      </c>
      <c r="N392" s="851" t="str">
        <f>IF(M392="Y",1,IF(M392="T",0,IF(M392="Y/T","Belum diisi","Error")))</f>
        <v>Belum diisi</v>
      </c>
    </row>
    <row r="393" spans="2:14" ht="15.75">
      <c r="B393" s="837"/>
      <c r="C393" s="840"/>
      <c r="D393" s="858"/>
      <c r="E393" s="855"/>
      <c r="F393" s="549">
        <v>2</v>
      </c>
      <c r="G393" s="550"/>
      <c r="H393" s="598" t="str">
        <f t="shared" si="7"/>
        <v>Belum Diisi</v>
      </c>
      <c r="I393" s="592" t="s">
        <v>26</v>
      </c>
      <c r="J393" s="593" t="str">
        <f>IF($D$392="Y/T","Isi Sasaran",IF($E$392=0,0,IF(I393="Y",1,IF(I393="T",0,"Isi Dulu"))))</f>
        <v>Isi Sasaran</v>
      </c>
      <c r="K393" s="592" t="s">
        <v>26</v>
      </c>
      <c r="L393" s="593" t="str">
        <f>IF($D$392="Y/T","Isi Sasaran",IF($E$392=0,0,IF(K393="Y",1,IF(K393="T",0,"Isi Dulu"))))</f>
        <v>Isi Sasaran</v>
      </c>
      <c r="M393" s="849"/>
      <c r="N393" s="852"/>
    </row>
    <row r="394" spans="2:14" ht="15.75">
      <c r="B394" s="837"/>
      <c r="C394" s="840"/>
      <c r="D394" s="858"/>
      <c r="E394" s="855"/>
      <c r="F394" s="549">
        <v>3</v>
      </c>
      <c r="G394" s="550"/>
      <c r="H394" s="598" t="str">
        <f t="shared" si="7"/>
        <v>Belum Diisi</v>
      </c>
      <c r="I394" s="592" t="s">
        <v>26</v>
      </c>
      <c r="J394" s="593" t="str">
        <f>IF($D$392="Y/T","Isi Sasaran",IF($E$392=0,0,IF(I394="Y",1,IF(I394="T",0,"Isi Dulu"))))</f>
        <v>Isi Sasaran</v>
      </c>
      <c r="K394" s="592" t="s">
        <v>26</v>
      </c>
      <c r="L394" s="593" t="str">
        <f>IF($D$392="Y/T","Isi Sasaran",IF($E$392=0,0,IF(K394="Y",1,IF(K394="T",0,"Isi Dulu"))))</f>
        <v>Isi Sasaran</v>
      </c>
      <c r="M394" s="849"/>
      <c r="N394" s="852"/>
    </row>
    <row r="395" spans="2:14" ht="15.75">
      <c r="B395" s="837"/>
      <c r="C395" s="840"/>
      <c r="D395" s="858"/>
      <c r="E395" s="855"/>
      <c r="F395" s="549">
        <v>4</v>
      </c>
      <c r="G395" s="550"/>
      <c r="H395" s="598" t="str">
        <f t="shared" si="7"/>
        <v>Belum Diisi</v>
      </c>
      <c r="I395" s="592" t="s">
        <v>26</v>
      </c>
      <c r="J395" s="593" t="str">
        <f>IF($D$392="Y/T","Isi Sasaran",IF($E$392=0,0,IF(I395="Y",1,IF(I395="T",0,"Isi Dulu"))))</f>
        <v>Isi Sasaran</v>
      </c>
      <c r="K395" s="592" t="s">
        <v>26</v>
      </c>
      <c r="L395" s="593" t="str">
        <f>IF($D$392="Y/T","Isi Sasaran",IF($E$392=0,0,IF(K395="Y",1,IF(K395="T",0,"Isi Dulu"))))</f>
        <v>Isi Sasaran</v>
      </c>
      <c r="M395" s="849"/>
      <c r="N395" s="852"/>
    </row>
    <row r="396" spans="2:14" ht="15.75">
      <c r="B396" s="838"/>
      <c r="C396" s="841"/>
      <c r="D396" s="859"/>
      <c r="E396" s="856"/>
      <c r="F396" s="569">
        <v>5</v>
      </c>
      <c r="G396" s="570"/>
      <c r="H396" s="599" t="str">
        <f t="shared" si="7"/>
        <v>Belum Diisi</v>
      </c>
      <c r="I396" s="595" t="s">
        <v>26</v>
      </c>
      <c r="J396" s="596" t="str">
        <f>IF($D$392="Y/T","Isi Sasaran",IF($E$392=0,0,IF(I396="Y",1,IF(I396="T",0,"Isi Dulu"))))</f>
        <v>Isi Sasaran</v>
      </c>
      <c r="K396" s="595" t="s">
        <v>26</v>
      </c>
      <c r="L396" s="596" t="str">
        <f>IF($D$392="Y/T","Isi Sasaran",IF($E$392=0,0,IF(K396="Y",1,IF(K396="T",0,"Isi Dulu"))))</f>
        <v>Isi Sasaran</v>
      </c>
      <c r="M396" s="850"/>
      <c r="N396" s="853"/>
    </row>
    <row r="397" spans="2:14" ht="15.75">
      <c r="B397" s="836">
        <v>18</v>
      </c>
      <c r="C397" s="839"/>
      <c r="D397" s="857" t="s">
        <v>26</v>
      </c>
      <c r="E397" s="854" t="str">
        <f>IF(D397="Y",1,IF(D397="T",0,IF(D397="Y/T","Belum diisi","Error")))</f>
        <v>Belum diisi</v>
      </c>
      <c r="F397" s="528">
        <v>1</v>
      </c>
      <c r="G397" s="529"/>
      <c r="H397" s="600" t="str">
        <f t="shared" si="7"/>
        <v>Belum Diisi</v>
      </c>
      <c r="I397" s="590" t="s">
        <v>26</v>
      </c>
      <c r="J397" s="591" t="str">
        <f>IF($D$397="Y/T","Isi Sasaran",IF($E$397=0,0,IF(I397="Y",1,IF(I397="T",0,"Isi Dulu"))))</f>
        <v>Isi Sasaran</v>
      </c>
      <c r="K397" s="590" t="s">
        <v>26</v>
      </c>
      <c r="L397" s="591" t="str">
        <f>IF($D$397="Y/T","Isi Sasaran",IF($E$397=0,0,IF(K397="Y",1,IF(K397="T",0,"Isi Dulu"))))</f>
        <v>Isi Sasaran</v>
      </c>
      <c r="M397" s="848" t="s">
        <v>26</v>
      </c>
      <c r="N397" s="851" t="str">
        <f>IF(M397="Y",1,IF(M397="T",0,IF(M397="Y/T","Belum diisi","Error")))</f>
        <v>Belum diisi</v>
      </c>
    </row>
    <row r="398" spans="2:14" ht="15.75">
      <c r="B398" s="837"/>
      <c r="C398" s="840"/>
      <c r="D398" s="858"/>
      <c r="E398" s="855"/>
      <c r="F398" s="549">
        <v>2</v>
      </c>
      <c r="G398" s="550"/>
      <c r="H398" s="598" t="str">
        <f t="shared" si="7"/>
        <v>Belum Diisi</v>
      </c>
      <c r="I398" s="592" t="s">
        <v>26</v>
      </c>
      <c r="J398" s="593" t="str">
        <f>IF($D$397="Y/T","Isi Sasaran",IF($E$397=0,0,IF(I398="Y",1,IF(I398="T",0,"Isi Dulu"))))</f>
        <v>Isi Sasaran</v>
      </c>
      <c r="K398" s="592" t="s">
        <v>26</v>
      </c>
      <c r="L398" s="593" t="str">
        <f>IF($D$397="Y/T","Isi Sasaran",IF($E$397=0,0,IF(K398="Y",1,IF(K398="T",0,"Isi Dulu"))))</f>
        <v>Isi Sasaran</v>
      </c>
      <c r="M398" s="849"/>
      <c r="N398" s="852"/>
    </row>
    <row r="399" spans="2:14" ht="15.75">
      <c r="B399" s="837"/>
      <c r="C399" s="840"/>
      <c r="D399" s="858"/>
      <c r="E399" s="855"/>
      <c r="F399" s="549">
        <v>3</v>
      </c>
      <c r="G399" s="550"/>
      <c r="H399" s="598" t="str">
        <f t="shared" si="7"/>
        <v>Belum Diisi</v>
      </c>
      <c r="I399" s="592" t="s">
        <v>26</v>
      </c>
      <c r="J399" s="593" t="str">
        <f>IF($D$397="Y/T","Isi Sasaran",IF($E$397=0,0,IF(I399="Y",1,IF(I399="T",0,"Isi Dulu"))))</f>
        <v>Isi Sasaran</v>
      </c>
      <c r="K399" s="592" t="s">
        <v>26</v>
      </c>
      <c r="L399" s="593" t="str">
        <f>IF($D$397="Y/T","Isi Sasaran",IF($E$397=0,0,IF(K399="Y",1,IF(K399="T",0,"Isi Dulu"))))</f>
        <v>Isi Sasaran</v>
      </c>
      <c r="M399" s="849"/>
      <c r="N399" s="852"/>
    </row>
    <row r="400" spans="2:14" ht="15.75">
      <c r="B400" s="837"/>
      <c r="C400" s="840"/>
      <c r="D400" s="858"/>
      <c r="E400" s="855"/>
      <c r="F400" s="549">
        <v>4</v>
      </c>
      <c r="G400" s="550"/>
      <c r="H400" s="598" t="str">
        <f t="shared" si="7"/>
        <v>Belum Diisi</v>
      </c>
      <c r="I400" s="592" t="s">
        <v>26</v>
      </c>
      <c r="J400" s="593" t="str">
        <f>IF($D$397="Y/T","Isi Sasaran",IF($E$397=0,0,IF(I400="Y",1,IF(I400="T",0,"Isi Dulu"))))</f>
        <v>Isi Sasaran</v>
      </c>
      <c r="K400" s="592" t="s">
        <v>26</v>
      </c>
      <c r="L400" s="593" t="str">
        <f>IF($D$397="Y/T","Isi Sasaran",IF($E$397=0,0,IF(K400="Y",1,IF(K400="T",0,"Isi Dulu"))))</f>
        <v>Isi Sasaran</v>
      </c>
      <c r="M400" s="849"/>
      <c r="N400" s="852"/>
    </row>
    <row r="401" spans="2:14" ht="15.75">
      <c r="B401" s="838"/>
      <c r="C401" s="841"/>
      <c r="D401" s="859"/>
      <c r="E401" s="856"/>
      <c r="F401" s="569">
        <v>5</v>
      </c>
      <c r="G401" s="570"/>
      <c r="H401" s="599" t="str">
        <f t="shared" si="7"/>
        <v>Belum Diisi</v>
      </c>
      <c r="I401" s="595" t="s">
        <v>26</v>
      </c>
      <c r="J401" s="596" t="str">
        <f>IF($D$397="Y/T","Isi Sasaran",IF($E$397=0,0,IF(I401="Y",1,IF(I401="T",0,"Isi Dulu"))))</f>
        <v>Isi Sasaran</v>
      </c>
      <c r="K401" s="595" t="s">
        <v>26</v>
      </c>
      <c r="L401" s="596" t="str">
        <f>IF($D$397="Y/T","Isi Sasaran",IF($E$397=0,0,IF(K401="Y",1,IF(K401="T",0,"Isi Dulu"))))</f>
        <v>Isi Sasaran</v>
      </c>
      <c r="M401" s="850"/>
      <c r="N401" s="853"/>
    </row>
    <row r="402" spans="2:14" ht="15.75">
      <c r="B402" s="836">
        <v>19</v>
      </c>
      <c r="C402" s="839"/>
      <c r="D402" s="857" t="s">
        <v>26</v>
      </c>
      <c r="E402" s="854" t="str">
        <f>IF(D402="Y",1,IF(D402="T",0,IF(D402="Y/T","Belum diisi","Error")))</f>
        <v>Belum diisi</v>
      </c>
      <c r="F402" s="528">
        <v>1</v>
      </c>
      <c r="G402" s="529"/>
      <c r="H402" s="600" t="str">
        <f t="shared" si="7"/>
        <v>Belum Diisi</v>
      </c>
      <c r="I402" s="590" t="s">
        <v>26</v>
      </c>
      <c r="J402" s="591" t="str">
        <f>IF($D$402="Y/T","Isi Sasaran",IF($E$402=0,0,IF(I402="Y",1,IF(I402="T",0,"Isi Dulu"))))</f>
        <v>Isi Sasaran</v>
      </c>
      <c r="K402" s="590" t="s">
        <v>26</v>
      </c>
      <c r="L402" s="591" t="str">
        <f>IF($D$402="Y/T","Isi Sasaran",IF($E$402=0,0,IF(K402="Y",1,IF(K402="T",0,"Isi Dulu"))))</f>
        <v>Isi Sasaran</v>
      </c>
      <c r="M402" s="848" t="s">
        <v>26</v>
      </c>
      <c r="N402" s="851" t="str">
        <f>IF(M402="Y",1,IF(M402="T",0,IF(M402="Y/T","Belum diisi","Error")))</f>
        <v>Belum diisi</v>
      </c>
    </row>
    <row r="403" spans="2:14" ht="15.75">
      <c r="B403" s="837"/>
      <c r="C403" s="840"/>
      <c r="D403" s="858"/>
      <c r="E403" s="855"/>
      <c r="F403" s="549">
        <v>2</v>
      </c>
      <c r="G403" s="550"/>
      <c r="H403" s="598" t="str">
        <f t="shared" si="7"/>
        <v>Belum Diisi</v>
      </c>
      <c r="I403" s="592" t="s">
        <v>26</v>
      </c>
      <c r="J403" s="593" t="str">
        <f>IF($D$402="Y/T","Isi Sasaran",IF($E$402=0,0,IF(I403="Y",1,IF(I403="T",0,"Isi Dulu"))))</f>
        <v>Isi Sasaran</v>
      </c>
      <c r="K403" s="592" t="s">
        <v>26</v>
      </c>
      <c r="L403" s="593" t="str">
        <f>IF($D$402="Y/T","Isi Sasaran",IF($E$402=0,0,IF(K403="Y",1,IF(K403="T",0,"Isi Dulu"))))</f>
        <v>Isi Sasaran</v>
      </c>
      <c r="M403" s="849"/>
      <c r="N403" s="852"/>
    </row>
    <row r="404" spans="2:14" ht="15.75">
      <c r="B404" s="837"/>
      <c r="C404" s="840"/>
      <c r="D404" s="858"/>
      <c r="E404" s="855"/>
      <c r="F404" s="549">
        <v>3</v>
      </c>
      <c r="G404" s="550"/>
      <c r="H404" s="598" t="str">
        <f t="shared" si="7"/>
        <v>Belum Diisi</v>
      </c>
      <c r="I404" s="592" t="s">
        <v>26</v>
      </c>
      <c r="J404" s="593" t="str">
        <f>IF($D$402="Y/T","Isi Sasaran",IF($E$402=0,0,IF(I404="Y",1,IF(I404="T",0,"Isi Dulu"))))</f>
        <v>Isi Sasaran</v>
      </c>
      <c r="K404" s="592" t="s">
        <v>26</v>
      </c>
      <c r="L404" s="593" t="str">
        <f>IF($D$402="Y/T","Isi Sasaran",IF($E$402=0,0,IF(K404="Y",1,IF(K404="T",0,"Isi Dulu"))))</f>
        <v>Isi Sasaran</v>
      </c>
      <c r="M404" s="849"/>
      <c r="N404" s="852"/>
    </row>
    <row r="405" spans="2:14" ht="15.75">
      <c r="B405" s="837"/>
      <c r="C405" s="840"/>
      <c r="D405" s="858"/>
      <c r="E405" s="855"/>
      <c r="F405" s="549">
        <v>4</v>
      </c>
      <c r="G405" s="550"/>
      <c r="H405" s="598" t="str">
        <f t="shared" si="7"/>
        <v>Belum Diisi</v>
      </c>
      <c r="I405" s="592" t="s">
        <v>26</v>
      </c>
      <c r="J405" s="593" t="str">
        <f>IF($D$402="Y/T","Isi Sasaran",IF($E$402=0,0,IF(I405="Y",1,IF(I405="T",0,"Isi Dulu"))))</f>
        <v>Isi Sasaran</v>
      </c>
      <c r="K405" s="592" t="s">
        <v>26</v>
      </c>
      <c r="L405" s="593" t="str">
        <f>IF($D$402="Y/T","Isi Sasaran",IF($E$402=0,0,IF(K405="Y",1,IF(K405="T",0,"Isi Dulu"))))</f>
        <v>Isi Sasaran</v>
      </c>
      <c r="M405" s="849"/>
      <c r="N405" s="852"/>
    </row>
    <row r="406" spans="2:14" ht="15.75">
      <c r="B406" s="838"/>
      <c r="C406" s="841"/>
      <c r="D406" s="859"/>
      <c r="E406" s="856"/>
      <c r="F406" s="569">
        <v>5</v>
      </c>
      <c r="G406" s="570"/>
      <c r="H406" s="599" t="str">
        <f t="shared" si="7"/>
        <v>Belum Diisi</v>
      </c>
      <c r="I406" s="595" t="s">
        <v>26</v>
      </c>
      <c r="J406" s="596" t="str">
        <f>IF($D$402="Y/T","Isi Sasaran",IF($E$402=0,0,IF(I406="Y",1,IF(I406="T",0,"Isi Dulu"))))</f>
        <v>Isi Sasaran</v>
      </c>
      <c r="K406" s="595" t="s">
        <v>26</v>
      </c>
      <c r="L406" s="596" t="str">
        <f>IF($D$402="Y/T","Isi Sasaran",IF($E$402=0,0,IF(K406="Y",1,IF(K406="T",0,"Isi Dulu"))))</f>
        <v>Isi Sasaran</v>
      </c>
      <c r="M406" s="850"/>
      <c r="N406" s="853"/>
    </row>
    <row r="407" spans="2:14" ht="15.75">
      <c r="B407" s="836">
        <v>20</v>
      </c>
      <c r="C407" s="839"/>
      <c r="D407" s="857" t="s">
        <v>26</v>
      </c>
      <c r="E407" s="854" t="str">
        <f>IF(D407="Y",1,IF(D407="T",0,IF(D407="Y/T","Belum diisi","Error")))</f>
        <v>Belum diisi</v>
      </c>
      <c r="F407" s="528">
        <v>1</v>
      </c>
      <c r="G407" s="529"/>
      <c r="H407" s="600" t="str">
        <f t="shared" si="7"/>
        <v>Belum Diisi</v>
      </c>
      <c r="I407" s="590" t="s">
        <v>26</v>
      </c>
      <c r="J407" s="591" t="str">
        <f>IF($D$407="Y/T","Isi Sasaran",IF($E$407=0,0,IF(I407="Y",1,IF(I407="T",0,"Isi Dulu"))))</f>
        <v>Isi Sasaran</v>
      </c>
      <c r="K407" s="590" t="s">
        <v>26</v>
      </c>
      <c r="L407" s="591" t="str">
        <f>IF($D$407="Y/T","Isi Sasaran",IF($E$407=0,0,IF(K407="Y",1,IF(K407="T",0,"Isi Dulu"))))</f>
        <v>Isi Sasaran</v>
      </c>
      <c r="M407" s="848" t="s">
        <v>26</v>
      </c>
      <c r="N407" s="851" t="str">
        <f>IF(M407="Y",1,IF(M407="T",0,IF(M407="Y/T","Belum diisi","Error")))</f>
        <v>Belum diisi</v>
      </c>
    </row>
    <row r="408" spans="2:14" ht="15.75">
      <c r="B408" s="837"/>
      <c r="C408" s="840"/>
      <c r="D408" s="858"/>
      <c r="E408" s="855"/>
      <c r="F408" s="549">
        <v>2</v>
      </c>
      <c r="G408" s="550"/>
      <c r="H408" s="598" t="str">
        <f t="shared" si="7"/>
        <v>Belum Diisi</v>
      </c>
      <c r="I408" s="592" t="s">
        <v>26</v>
      </c>
      <c r="J408" s="593" t="str">
        <f>IF($D$407="Y/T","Isi Sasaran",IF($E$407=0,0,IF(I408="Y",1,IF(I408="T",0,"Isi Dulu"))))</f>
        <v>Isi Sasaran</v>
      </c>
      <c r="K408" s="592" t="s">
        <v>26</v>
      </c>
      <c r="L408" s="593" t="str">
        <f>IF($D$407="Y/T","Isi Sasaran",IF($E$407=0,0,IF(K408="Y",1,IF(K408="T",0,"Isi Dulu"))))</f>
        <v>Isi Sasaran</v>
      </c>
      <c r="M408" s="849"/>
      <c r="N408" s="852"/>
    </row>
    <row r="409" spans="2:14" ht="15.75">
      <c r="B409" s="837"/>
      <c r="C409" s="840"/>
      <c r="D409" s="858"/>
      <c r="E409" s="855"/>
      <c r="F409" s="549">
        <v>3</v>
      </c>
      <c r="G409" s="550"/>
      <c r="H409" s="598" t="str">
        <f t="shared" si="7"/>
        <v>Belum Diisi</v>
      </c>
      <c r="I409" s="592" t="s">
        <v>26</v>
      </c>
      <c r="J409" s="593" t="str">
        <f>IF($D$407="Y/T","Isi Sasaran",IF($E$407=0,0,IF(I409="Y",1,IF(I409="T",0,"Isi Dulu"))))</f>
        <v>Isi Sasaran</v>
      </c>
      <c r="K409" s="592" t="s">
        <v>26</v>
      </c>
      <c r="L409" s="593" t="str">
        <f>IF($D$407="Y/T","Isi Sasaran",IF($E$407=0,0,IF(K409="Y",1,IF(K409="T",0,"Isi Dulu"))))</f>
        <v>Isi Sasaran</v>
      </c>
      <c r="M409" s="849"/>
      <c r="N409" s="852"/>
    </row>
    <row r="410" spans="2:14" ht="15.75">
      <c r="B410" s="837"/>
      <c r="C410" s="840"/>
      <c r="D410" s="858"/>
      <c r="E410" s="855"/>
      <c r="F410" s="549">
        <v>4</v>
      </c>
      <c r="G410" s="550"/>
      <c r="H410" s="598" t="str">
        <f t="shared" si="7"/>
        <v>Belum Diisi</v>
      </c>
      <c r="I410" s="592" t="s">
        <v>26</v>
      </c>
      <c r="J410" s="593" t="str">
        <f>IF($D$407="Y/T","Isi Sasaran",IF($E$407=0,0,IF(I410="Y",1,IF(I410="T",0,"Isi Dulu"))))</f>
        <v>Isi Sasaran</v>
      </c>
      <c r="K410" s="592" t="s">
        <v>26</v>
      </c>
      <c r="L410" s="593" t="str">
        <f>IF($D$407="Y/T","Isi Sasaran",IF($E$407=0,0,IF(K410="Y",1,IF(K410="T",0,"Isi Dulu"))))</f>
        <v>Isi Sasaran</v>
      </c>
      <c r="M410" s="849"/>
      <c r="N410" s="852"/>
    </row>
    <row r="411" spans="2:14" ht="15.75">
      <c r="B411" s="838"/>
      <c r="C411" s="841"/>
      <c r="D411" s="859"/>
      <c r="E411" s="856"/>
      <c r="F411" s="569">
        <v>5</v>
      </c>
      <c r="G411" s="570"/>
      <c r="H411" s="599" t="str">
        <f t="shared" si="7"/>
        <v>Belum Diisi</v>
      </c>
      <c r="I411" s="595" t="s">
        <v>26</v>
      </c>
      <c r="J411" s="596" t="str">
        <f>IF($D$407="Y/T","Isi Sasaran",IF($E$407=0,0,IF(I411="Y",1,IF(I411="T",0,"Isi Dulu"))))</f>
        <v>Isi Sasaran</v>
      </c>
      <c r="K411" s="595" t="s">
        <v>26</v>
      </c>
      <c r="L411" s="596" t="str">
        <f>IF($D$407="Y/T","Isi Sasaran",IF($E$407=0,0,IF(K411="Y",1,IF(K411="T",0,"Isi Dulu"))))</f>
        <v>Isi Sasaran</v>
      </c>
      <c r="M411" s="850"/>
      <c r="N411" s="853"/>
    </row>
    <row r="412" spans="2:14" ht="15.75">
      <c r="B412" s="580"/>
      <c r="C412" s="581"/>
      <c r="D412" s="582"/>
      <c r="E412" s="602" t="e">
        <f>AVERAGE(E312:E411)</f>
        <v>#DIV/0!</v>
      </c>
      <c r="F412" s="583"/>
      <c r="G412" s="583"/>
      <c r="H412" s="602" t="e">
        <f>(IF($D312="Y/T",0,AVERAGE(H312:H316))+IF($D317="Y/T",0,AVERAGE(H317:H321))+IF($D322="Y/T",0,AVERAGE(H322:H326))+IF($D327="Y/T",0,AVERAGE(H327:H331))+IF($D332="Y/T",0,AVERAGE(H332:H336))+IF($D337="Y/T",0,AVERAGE(H337:H341))+IF($D342="Y/T",0,AVERAGE(H342:H346))+IF($D347="Y/T",0,AVERAGE(H347:H351))+IF($D352="Y/T",0,AVERAGE(H352:H356))+IF($D357="Y/T",0,AVERAGE(H357:H361))+IF($D362="Y/T",0,AVERAGE(H362:H366))+IF($D367="Y/T",0,AVERAGE(H367:H371))+IF($D372="Y/T",0,AVERAGE(H372:H376))+IF($D377="Y/T",0,AVERAGE(H377:H381))+IF($D382="Y/T",0,AVERAGE(H382:H386))+IF($D387="Y/T",0,AVERAGE(H387:H391))+IF($D392="Y/T",0,AVERAGE(H392:H396))+IF($D397="Y/T",0,AVERAGE(H397:H401))+IF($D402="Y/T",0,AVERAGE(H402:H406))+IF($D407="Y/T",0,AVERAGE(H407:H411)))/(COUNTIF($D312:$D411,"Y")+COUNTIF($D312:$D411,"T"))</f>
        <v>#DIV/0!</v>
      </c>
      <c r="I412" s="582"/>
      <c r="J412" s="602" t="e">
        <f>(IF($D312="Y/T",0,AVERAGE(J312:J316))+IF($D317="Y/T",0,AVERAGE(J317:J321))+IF($D322="Y/T",0,AVERAGE(J322:J326))+IF($D327="Y/T",0,AVERAGE(J327:J331))+IF($D332="Y/T",0,AVERAGE(J332:J336))+IF($D337="Y/T",0,AVERAGE(J337:J341))+IF($D342="Y/T",0,AVERAGE(J342:J346))+IF($D347="Y/T",0,AVERAGE(J347:J351))+IF($D352="Y/T",0,AVERAGE(J352:J356))+IF($D357="Y/T",0,AVERAGE(J357:J361))+IF($D362="Y/T",0,AVERAGE(J362:J366))+IF($D367="Y/T",0,AVERAGE(J367:J371))+IF($D372="Y/T",0,AVERAGE(J372:J376))+IF($D377="Y/T",0,AVERAGE(J377:J381))+IF($D382="Y/T",0,AVERAGE(J382:J386))+IF($D387="Y/T",0,AVERAGE(J387:J391))+IF($D392="Y/T",0,AVERAGE(J392:J396))+IF($D397="Y/T",0,AVERAGE(J397:J401))+IF($D402="Y/T",0,AVERAGE(J402:J406))+IF($D407="Y/T",0,AVERAGE(J407:J411)))/(COUNTIF($D312:$D411,"Y")+COUNTIF($D312:$D411,"T"))</f>
        <v>#DIV/0!</v>
      </c>
      <c r="K412" s="582"/>
      <c r="L412" s="602" t="e">
        <f>(IF($D312="Y/T",0,AVERAGE(L312:L316))+IF($D317="Y/T",0,AVERAGE(L317:L321))+IF($D322="Y/T",0,AVERAGE(L322:L326))+IF($D327="Y/T",0,AVERAGE(L327:L331))+IF($D332="Y/T",0,AVERAGE(L332:L336))+IF($D337="Y/T",0,AVERAGE(L337:L341))+IF($D342="Y/T",0,AVERAGE(L342:L346))+IF($D347="Y/T",0,AVERAGE(L347:L351))+IF($D352="Y/T",0,AVERAGE(L352:L356))+IF($D357="Y/T",0,AVERAGE(L357:L361))+IF($D362="Y/T",0,AVERAGE(L362:L366))+IF($D367="Y/T",0,AVERAGE(L367:L371))+IF($D372="Y/T",0,AVERAGE(L372:L376))+IF($D377="Y/T",0,AVERAGE(L377:L381))+IF($D382="Y/T",0,AVERAGE(L382:L386))+IF($D387="Y/T",0,AVERAGE(L387:L391))+IF($D392="Y/T",0,AVERAGE(L392:L396))+IF($D397="Y/T",0,AVERAGE(L397:L401))+IF($D402="Y/T",0,AVERAGE(L402:L406))+IF($D407="Y/T",0,AVERAGE(L407:L411)))/(COUNTIF($D312:$D411,"Y")+COUNTIF($D312:$D411,"T"))</f>
        <v>#DIV/0!</v>
      </c>
      <c r="M412" s="606"/>
      <c r="N412" s="602" t="e">
        <f>AVERAGE(N312:N411)</f>
        <v>#DIV/0!</v>
      </c>
    </row>
  </sheetData>
  <mergeCells count="496">
    <mergeCell ref="M337:M341"/>
    <mergeCell ref="E342:E346"/>
    <mergeCell ref="B327:B331"/>
    <mergeCell ref="C327:C331"/>
    <mergeCell ref="B285:B289"/>
    <mergeCell ref="M290:M294"/>
    <mergeCell ref="E300:E304"/>
    <mergeCell ref="N317:N321"/>
    <mergeCell ref="C300:C304"/>
    <mergeCell ref="B305:B309"/>
    <mergeCell ref="C285:C289"/>
    <mergeCell ref="M285:M289"/>
    <mergeCell ref="D295:D299"/>
    <mergeCell ref="M322:M326"/>
    <mergeCell ref="C312:C316"/>
    <mergeCell ref="B317:B321"/>
    <mergeCell ref="D322:D326"/>
    <mergeCell ref="E322:E326"/>
    <mergeCell ref="C317:C321"/>
    <mergeCell ref="E312:E316"/>
    <mergeCell ref="C322:C326"/>
    <mergeCell ref="N235:N239"/>
    <mergeCell ref="D312:D316"/>
    <mergeCell ref="D260:D264"/>
    <mergeCell ref="N250:N254"/>
    <mergeCell ref="C250:C254"/>
    <mergeCell ref="M260:M264"/>
    <mergeCell ref="B265:B269"/>
    <mergeCell ref="D255:D259"/>
    <mergeCell ref="M255:M259"/>
    <mergeCell ref="N255:N259"/>
    <mergeCell ref="M300:M304"/>
    <mergeCell ref="B260:B264"/>
    <mergeCell ref="D275:D279"/>
    <mergeCell ref="E265:E269"/>
    <mergeCell ref="E285:E289"/>
    <mergeCell ref="D290:D294"/>
    <mergeCell ref="E290:E294"/>
    <mergeCell ref="N285:N289"/>
    <mergeCell ref="N280:N284"/>
    <mergeCell ref="M295:M299"/>
    <mergeCell ref="B280:B284"/>
    <mergeCell ref="E280:E284"/>
    <mergeCell ref="C280:C284"/>
    <mergeCell ref="M270:M274"/>
    <mergeCell ref="N260:N264"/>
    <mergeCell ref="E270:E274"/>
    <mergeCell ref="D265:D269"/>
    <mergeCell ref="C260:C264"/>
    <mergeCell ref="B270:B274"/>
    <mergeCell ref="C290:C294"/>
    <mergeCell ref="B295:B299"/>
    <mergeCell ref="N295:N299"/>
    <mergeCell ref="D240:D244"/>
    <mergeCell ref="E240:E244"/>
    <mergeCell ref="N275:N279"/>
    <mergeCell ref="D280:D284"/>
    <mergeCell ref="B290:B294"/>
    <mergeCell ref="M280:M284"/>
    <mergeCell ref="E275:E279"/>
    <mergeCell ref="N240:N244"/>
    <mergeCell ref="B240:B244"/>
    <mergeCell ref="C225:C229"/>
    <mergeCell ref="N220:N224"/>
    <mergeCell ref="M198:M202"/>
    <mergeCell ref="N128:N132"/>
    <mergeCell ref="C133:C137"/>
    <mergeCell ref="M138:M142"/>
    <mergeCell ref="C148:C152"/>
    <mergeCell ref="E143:E147"/>
    <mergeCell ref="D138:D142"/>
    <mergeCell ref="C193:C197"/>
    <mergeCell ref="C203:C207"/>
    <mergeCell ref="M193:M197"/>
    <mergeCell ref="E193:E197"/>
    <mergeCell ref="D193:D197"/>
    <mergeCell ref="M210:M214"/>
    <mergeCell ref="D198:D202"/>
    <mergeCell ref="N133:N137"/>
    <mergeCell ref="N148:N152"/>
    <mergeCell ref="E158:E162"/>
    <mergeCell ref="D183:D187"/>
    <mergeCell ref="M133:M137"/>
    <mergeCell ref="M225:M229"/>
    <mergeCell ref="N225:N229"/>
    <mergeCell ref="B377:B381"/>
    <mergeCell ref="E382:E386"/>
    <mergeCell ref="D387:D391"/>
    <mergeCell ref="E377:E381"/>
    <mergeCell ref="D377:D381"/>
    <mergeCell ref="D382:D386"/>
    <mergeCell ref="E387:E391"/>
    <mergeCell ref="M382:M386"/>
    <mergeCell ref="N387:N391"/>
    <mergeCell ref="B382:B386"/>
    <mergeCell ref="M377:M381"/>
    <mergeCell ref="N377:N381"/>
    <mergeCell ref="C387:C391"/>
    <mergeCell ref="M387:M391"/>
    <mergeCell ref="B387:B391"/>
    <mergeCell ref="C382:C386"/>
    <mergeCell ref="N382:N386"/>
    <mergeCell ref="C377:C381"/>
    <mergeCell ref="B347:B351"/>
    <mergeCell ref="N352:N356"/>
    <mergeCell ref="E357:E361"/>
    <mergeCell ref="N300:N304"/>
    <mergeCell ref="D300:D304"/>
    <mergeCell ref="E305:E309"/>
    <mergeCell ref="N362:N366"/>
    <mergeCell ref="D352:D356"/>
    <mergeCell ref="B357:B361"/>
    <mergeCell ref="B322:B326"/>
    <mergeCell ref="M327:M331"/>
    <mergeCell ref="B342:B346"/>
    <mergeCell ref="B337:B341"/>
    <mergeCell ref="M312:M316"/>
    <mergeCell ref="B312:B316"/>
    <mergeCell ref="E317:E321"/>
    <mergeCell ref="N312:N316"/>
    <mergeCell ref="N327:N331"/>
    <mergeCell ref="D332:D336"/>
    <mergeCell ref="N322:N326"/>
    <mergeCell ref="D337:D341"/>
    <mergeCell ref="D327:D331"/>
    <mergeCell ref="E327:E331"/>
    <mergeCell ref="B332:B336"/>
    <mergeCell ref="B397:B401"/>
    <mergeCell ref="M402:M406"/>
    <mergeCell ref="C407:C411"/>
    <mergeCell ref="C402:C406"/>
    <mergeCell ref="B407:B411"/>
    <mergeCell ref="N392:N396"/>
    <mergeCell ref="E407:E411"/>
    <mergeCell ref="C397:C401"/>
    <mergeCell ref="B402:B406"/>
    <mergeCell ref="M392:M396"/>
    <mergeCell ref="D392:D396"/>
    <mergeCell ref="D407:D411"/>
    <mergeCell ref="N397:N401"/>
    <mergeCell ref="M397:M401"/>
    <mergeCell ref="E402:E406"/>
    <mergeCell ref="D402:D406"/>
    <mergeCell ref="E397:E401"/>
    <mergeCell ref="N407:N411"/>
    <mergeCell ref="N402:N406"/>
    <mergeCell ref="M407:M411"/>
    <mergeCell ref="B392:B396"/>
    <mergeCell ref="E392:E396"/>
    <mergeCell ref="C392:C396"/>
    <mergeCell ref="D397:D401"/>
    <mergeCell ref="N372:N376"/>
    <mergeCell ref="C362:C366"/>
    <mergeCell ref="B362:B366"/>
    <mergeCell ref="D362:D366"/>
    <mergeCell ref="E362:E366"/>
    <mergeCell ref="M362:M366"/>
    <mergeCell ref="M357:M361"/>
    <mergeCell ref="E337:E341"/>
    <mergeCell ref="N342:N346"/>
    <mergeCell ref="D342:D346"/>
    <mergeCell ref="C342:C346"/>
    <mergeCell ref="M347:M351"/>
    <mergeCell ref="C357:C361"/>
    <mergeCell ref="E352:E356"/>
    <mergeCell ref="B352:B356"/>
    <mergeCell ref="B367:B371"/>
    <mergeCell ref="N367:N371"/>
    <mergeCell ref="D367:D371"/>
    <mergeCell ref="B372:B376"/>
    <mergeCell ref="C372:C376"/>
    <mergeCell ref="M372:M376"/>
    <mergeCell ref="D372:D376"/>
    <mergeCell ref="E372:E376"/>
    <mergeCell ref="M367:M371"/>
    <mergeCell ref="C367:C371"/>
    <mergeCell ref="E367:E371"/>
    <mergeCell ref="B215:B219"/>
    <mergeCell ref="N230:N234"/>
    <mergeCell ref="E245:E249"/>
    <mergeCell ref="B230:B234"/>
    <mergeCell ref="C188:C192"/>
    <mergeCell ref="N193:N197"/>
    <mergeCell ref="D203:D207"/>
    <mergeCell ref="D347:D351"/>
    <mergeCell ref="C337:C341"/>
    <mergeCell ref="C347:C351"/>
    <mergeCell ref="M352:M356"/>
    <mergeCell ref="D357:D361"/>
    <mergeCell ref="E347:E351"/>
    <mergeCell ref="C352:C356"/>
    <mergeCell ref="M332:M336"/>
    <mergeCell ref="N347:N351"/>
    <mergeCell ref="C332:C336"/>
    <mergeCell ref="N337:N341"/>
    <mergeCell ref="E332:E336"/>
    <mergeCell ref="N357:N361"/>
    <mergeCell ref="M342:M346"/>
    <mergeCell ref="N332:N336"/>
    <mergeCell ref="N123:N127"/>
    <mergeCell ref="D123:D127"/>
    <mergeCell ref="N245:N249"/>
    <mergeCell ref="N210:N214"/>
    <mergeCell ref="B210:B214"/>
    <mergeCell ref="D215:D219"/>
    <mergeCell ref="D210:D214"/>
    <mergeCell ref="E210:E214"/>
    <mergeCell ref="E215:E219"/>
    <mergeCell ref="B209:N209"/>
    <mergeCell ref="E220:E224"/>
    <mergeCell ref="B198:B202"/>
    <mergeCell ref="M203:M207"/>
    <mergeCell ref="C215:C219"/>
    <mergeCell ref="N203:N207"/>
    <mergeCell ref="N188:N192"/>
    <mergeCell ref="E198:E202"/>
    <mergeCell ref="D173:D177"/>
    <mergeCell ref="M163:M167"/>
    <mergeCell ref="B163:B167"/>
    <mergeCell ref="M230:M234"/>
    <mergeCell ref="B225:B229"/>
    <mergeCell ref="D235:D239"/>
    <mergeCell ref="M220:M224"/>
    <mergeCell ref="N86:N90"/>
    <mergeCell ref="E96:E100"/>
    <mergeCell ref="C81:C85"/>
    <mergeCell ref="M173:M177"/>
    <mergeCell ref="B173:B177"/>
    <mergeCell ref="C168:C172"/>
    <mergeCell ref="N138:N142"/>
    <mergeCell ref="C128:C132"/>
    <mergeCell ref="M128:M132"/>
    <mergeCell ref="D133:D137"/>
    <mergeCell ref="E133:E137"/>
    <mergeCell ref="E128:E132"/>
    <mergeCell ref="B153:B157"/>
    <mergeCell ref="N158:N162"/>
    <mergeCell ref="D168:D172"/>
    <mergeCell ref="D163:D167"/>
    <mergeCell ref="E163:E167"/>
    <mergeCell ref="E168:E172"/>
    <mergeCell ref="B128:B132"/>
    <mergeCell ref="M81:M85"/>
    <mergeCell ref="E113:E117"/>
    <mergeCell ref="C96:C100"/>
    <mergeCell ref="D86:D90"/>
    <mergeCell ref="D101:D105"/>
    <mergeCell ref="C235:C239"/>
    <mergeCell ref="E225:E229"/>
    <mergeCell ref="C305:C309"/>
    <mergeCell ref="B311:N311"/>
    <mergeCell ref="D285:D289"/>
    <mergeCell ref="M275:M279"/>
    <mergeCell ref="B275:B279"/>
    <mergeCell ref="C270:C274"/>
    <mergeCell ref="D270:D274"/>
    <mergeCell ref="B235:B239"/>
    <mergeCell ref="E235:E239"/>
    <mergeCell ref="C295:C299"/>
    <mergeCell ref="E295:E299"/>
    <mergeCell ref="C230:C234"/>
    <mergeCell ref="M235:M239"/>
    <mergeCell ref="D245:D249"/>
    <mergeCell ref="M240:M244"/>
    <mergeCell ref="C245:C249"/>
    <mergeCell ref="M265:M269"/>
    <mergeCell ref="D250:D254"/>
    <mergeCell ref="C265:C269"/>
    <mergeCell ref="C275:C279"/>
    <mergeCell ref="D305:D309"/>
    <mergeCell ref="D230:D234"/>
    <mergeCell ref="G3:G4"/>
    <mergeCell ref="N101:N105"/>
    <mergeCell ref="B51:B55"/>
    <mergeCell ref="M61:M65"/>
    <mergeCell ref="E66:E70"/>
    <mergeCell ref="D56:D60"/>
    <mergeCell ref="N56:N60"/>
    <mergeCell ref="N96:N100"/>
    <mergeCell ref="C91:C95"/>
    <mergeCell ref="E101:E105"/>
    <mergeCell ref="M91:M95"/>
    <mergeCell ref="N91:N95"/>
    <mergeCell ref="E56:E60"/>
    <mergeCell ref="M51:M55"/>
    <mergeCell ref="E51:E55"/>
    <mergeCell ref="M101:M105"/>
    <mergeCell ref="B96:B100"/>
    <mergeCell ref="E76:E80"/>
    <mergeCell ref="M86:M90"/>
    <mergeCell ref="D96:D100"/>
    <mergeCell ref="B91:B95"/>
    <mergeCell ref="B81:B85"/>
    <mergeCell ref="N66:N70"/>
    <mergeCell ref="M96:M100"/>
    <mergeCell ref="K4:L4"/>
    <mergeCell ref="E16:E20"/>
    <mergeCell ref="B11:B15"/>
    <mergeCell ref="N11:N15"/>
    <mergeCell ref="M31:M35"/>
    <mergeCell ref="E41:E45"/>
    <mergeCell ref="D36:D40"/>
    <mergeCell ref="D31:D35"/>
    <mergeCell ref="B31:B35"/>
    <mergeCell ref="B26:B30"/>
    <mergeCell ref="D16:D20"/>
    <mergeCell ref="M4:N4"/>
    <mergeCell ref="B6:B10"/>
    <mergeCell ref="N41:N45"/>
    <mergeCell ref="M26:M30"/>
    <mergeCell ref="C16:C20"/>
    <mergeCell ref="D26:D30"/>
    <mergeCell ref="E21:E25"/>
    <mergeCell ref="C21:C25"/>
    <mergeCell ref="B41:B45"/>
    <mergeCell ref="N6:N10"/>
    <mergeCell ref="D11:D15"/>
    <mergeCell ref="H3:H4"/>
    <mergeCell ref="F3:F4"/>
    <mergeCell ref="N46:N50"/>
    <mergeCell ref="D91:D95"/>
    <mergeCell ref="D51:D55"/>
    <mergeCell ref="M46:M50"/>
    <mergeCell ref="B1:N1"/>
    <mergeCell ref="N153:N157"/>
    <mergeCell ref="D143:D147"/>
    <mergeCell ref="B148:B152"/>
    <mergeCell ref="N118:N122"/>
    <mergeCell ref="B108:B112"/>
    <mergeCell ref="M123:M127"/>
    <mergeCell ref="D113:D117"/>
    <mergeCell ref="N113:N117"/>
    <mergeCell ref="E86:E90"/>
    <mergeCell ref="B76:B80"/>
    <mergeCell ref="D76:D80"/>
    <mergeCell ref="C86:C90"/>
    <mergeCell ref="E81:E85"/>
    <mergeCell ref="D81:D85"/>
    <mergeCell ref="B138:B142"/>
    <mergeCell ref="N143:N147"/>
    <mergeCell ref="E148:E152"/>
    <mergeCell ref="B133:B137"/>
    <mergeCell ref="B86:B90"/>
    <mergeCell ref="M66:M70"/>
    <mergeCell ref="C51:C55"/>
    <mergeCell ref="B56:B60"/>
    <mergeCell ref="N51:N55"/>
    <mergeCell ref="N61:N65"/>
    <mergeCell ref="D71:D75"/>
    <mergeCell ref="C56:C60"/>
    <mergeCell ref="B66:B70"/>
    <mergeCell ref="N81:N85"/>
    <mergeCell ref="C76:C80"/>
    <mergeCell ref="M76:M80"/>
    <mergeCell ref="N76:N80"/>
    <mergeCell ref="M71:M75"/>
    <mergeCell ref="N71:N75"/>
    <mergeCell ref="C71:C75"/>
    <mergeCell ref="M56:M60"/>
    <mergeCell ref="E71:E75"/>
    <mergeCell ref="D66:D70"/>
    <mergeCell ref="B61:B65"/>
    <mergeCell ref="C61:C65"/>
    <mergeCell ref="D61:D65"/>
    <mergeCell ref="E61:E65"/>
    <mergeCell ref="C66:C70"/>
    <mergeCell ref="D46:D50"/>
    <mergeCell ref="C46:C50"/>
    <mergeCell ref="B36:B40"/>
    <mergeCell ref="C31:C35"/>
    <mergeCell ref="B21:B25"/>
    <mergeCell ref="M36:M40"/>
    <mergeCell ref="C36:C40"/>
    <mergeCell ref="M41:M45"/>
    <mergeCell ref="E36:E40"/>
    <mergeCell ref="C41:C45"/>
    <mergeCell ref="B46:B50"/>
    <mergeCell ref="E46:E50"/>
    <mergeCell ref="B2:N2"/>
    <mergeCell ref="E11:E15"/>
    <mergeCell ref="D41:D45"/>
    <mergeCell ref="N31:N35"/>
    <mergeCell ref="E26:E30"/>
    <mergeCell ref="C26:C30"/>
    <mergeCell ref="M11:M15"/>
    <mergeCell ref="D3:E4"/>
    <mergeCell ref="B5:N5"/>
    <mergeCell ref="E31:E35"/>
    <mergeCell ref="M16:M20"/>
    <mergeCell ref="B16:B20"/>
    <mergeCell ref="N21:N25"/>
    <mergeCell ref="N36:N40"/>
    <mergeCell ref="D21:D25"/>
    <mergeCell ref="M21:M25"/>
    <mergeCell ref="C11:C15"/>
    <mergeCell ref="C6:C10"/>
    <mergeCell ref="D6:D10"/>
    <mergeCell ref="E6:E10"/>
    <mergeCell ref="M6:M10"/>
    <mergeCell ref="N16:N20"/>
    <mergeCell ref="B3:B4"/>
    <mergeCell ref="C3:C4"/>
    <mergeCell ref="I3:N3"/>
    <mergeCell ref="I4:J4"/>
    <mergeCell ref="B300:B304"/>
    <mergeCell ref="M317:M321"/>
    <mergeCell ref="N305:N309"/>
    <mergeCell ref="D317:D321"/>
    <mergeCell ref="M305:M309"/>
    <mergeCell ref="M245:M249"/>
    <mergeCell ref="C255:C259"/>
    <mergeCell ref="M250:M254"/>
    <mergeCell ref="E250:E254"/>
    <mergeCell ref="E255:E259"/>
    <mergeCell ref="B250:B254"/>
    <mergeCell ref="D225:D229"/>
    <mergeCell ref="M215:M219"/>
    <mergeCell ref="B220:B224"/>
    <mergeCell ref="N168:N172"/>
    <mergeCell ref="C163:C167"/>
    <mergeCell ref="C173:C177"/>
    <mergeCell ref="N215:N219"/>
    <mergeCell ref="C210:C214"/>
    <mergeCell ref="D220:D224"/>
    <mergeCell ref="N198:N202"/>
    <mergeCell ref="B71:B75"/>
    <mergeCell ref="E91:E95"/>
    <mergeCell ref="B107:J107"/>
    <mergeCell ref="B203:B207"/>
    <mergeCell ref="D118:D122"/>
    <mergeCell ref="B101:B105"/>
    <mergeCell ref="E108:E112"/>
    <mergeCell ref="C101:C105"/>
    <mergeCell ref="C113:C117"/>
    <mergeCell ref="D108:D112"/>
    <mergeCell ref="B183:B187"/>
    <mergeCell ref="B123:B127"/>
    <mergeCell ref="M148:M152"/>
    <mergeCell ref="D128:D132"/>
    <mergeCell ref="E118:E122"/>
    <mergeCell ref="C108:C112"/>
    <mergeCell ref="M113:M117"/>
    <mergeCell ref="M108:M112"/>
    <mergeCell ref="B178:B182"/>
    <mergeCell ref="E178:E182"/>
    <mergeCell ref="C178:C182"/>
    <mergeCell ref="C118:C122"/>
    <mergeCell ref="B118:B122"/>
    <mergeCell ref="N108:N112"/>
    <mergeCell ref="E123:E127"/>
    <mergeCell ref="B143:B147"/>
    <mergeCell ref="N290:N294"/>
    <mergeCell ref="E260:E264"/>
    <mergeCell ref="C240:C244"/>
    <mergeCell ref="B255:B259"/>
    <mergeCell ref="B188:B192"/>
    <mergeCell ref="M188:M192"/>
    <mergeCell ref="E203:E207"/>
    <mergeCell ref="M158:M162"/>
    <mergeCell ref="C153:C157"/>
    <mergeCell ref="M153:M157"/>
    <mergeCell ref="D158:D162"/>
    <mergeCell ref="C158:C162"/>
    <mergeCell ref="E153:E157"/>
    <mergeCell ref="D178:D182"/>
    <mergeCell ref="M168:M172"/>
    <mergeCell ref="N173:N177"/>
    <mergeCell ref="B168:B172"/>
    <mergeCell ref="B193:B197"/>
    <mergeCell ref="M178:M182"/>
    <mergeCell ref="E173:E177"/>
    <mergeCell ref="N270:N274"/>
    <mergeCell ref="N26:N30"/>
    <mergeCell ref="N265:N269"/>
    <mergeCell ref="B245:B249"/>
    <mergeCell ref="E230:E234"/>
    <mergeCell ref="C220:C224"/>
    <mergeCell ref="N163:N167"/>
    <mergeCell ref="D153:D157"/>
    <mergeCell ref="B158:B162"/>
    <mergeCell ref="B113:B117"/>
    <mergeCell ref="M118:M122"/>
    <mergeCell ref="C123:C127"/>
    <mergeCell ref="C183:C187"/>
    <mergeCell ref="M183:M187"/>
    <mergeCell ref="C198:C202"/>
    <mergeCell ref="E183:E187"/>
    <mergeCell ref="D188:D192"/>
    <mergeCell ref="E188:E192"/>
    <mergeCell ref="N183:N187"/>
    <mergeCell ref="N178:N182"/>
    <mergeCell ref="C138:C142"/>
    <mergeCell ref="M143:M147"/>
    <mergeCell ref="D148:D152"/>
    <mergeCell ref="E138:E142"/>
    <mergeCell ref="C143:C147"/>
  </mergeCells>
  <dataValidations count="92">
    <dataValidation type="list" allowBlank="1" showInputMessage="1" showErrorMessage="1" sqref="D11">
      <formula1>"Y,T,Y/T"</formula1>
    </dataValidation>
    <dataValidation type="list" allowBlank="1" showInputMessage="1" showErrorMessage="1" sqref="D46">
      <formula1>"Y,T,Y/T"</formula1>
    </dataValidation>
    <dataValidation type="list" allowBlank="1" showInputMessage="1" showErrorMessage="1" sqref="D36">
      <formula1>"Y,T,Y/T"</formula1>
    </dataValidation>
    <dataValidation type="list" allowBlank="1" showInputMessage="1" showErrorMessage="1" sqref="D26">
      <formula1>"Y,T,Y/T"</formula1>
    </dataValidation>
    <dataValidation type="list" allowBlank="1" showInputMessage="1" showErrorMessage="1" sqref="D6">
      <formula1>"Y,T,Y/T"</formula1>
    </dataValidation>
    <dataValidation type="list" allowBlank="1" showInputMessage="1" showErrorMessage="1" sqref="D153">
      <formula1>"Y,T,Y/T"</formula1>
    </dataValidation>
    <dataValidation type="list" allowBlank="1" showInputMessage="1" showErrorMessage="1" sqref="D210">
      <formula1>"Y,T,Y/T"</formula1>
    </dataValidation>
    <dataValidation type="list" allowBlank="1" showInputMessage="1" showErrorMessage="1" sqref="D31">
      <formula1>"Y,T,Y/T"</formula1>
    </dataValidation>
    <dataValidation type="list" allowBlank="1" showInputMessage="1" showErrorMessage="1" sqref="D96">
      <formula1>"Y,T,Y/T"</formula1>
    </dataValidation>
    <dataValidation type="list" allowBlank="1" showInputMessage="1" showErrorMessage="1" sqref="I108:I207">
      <formula1>"Y,T,Y/T"</formula1>
    </dataValidation>
    <dataValidation type="list" allowBlank="1" showInputMessage="1" showErrorMessage="1" sqref="K6:K105">
      <formula1>"Y,T,Y/T"</formula1>
    </dataValidation>
    <dataValidation type="list" allowBlank="1" showInputMessage="1" showErrorMessage="1" sqref="I6:I105">
      <formula1>"Y,T,Y/T"</formula1>
    </dataValidation>
    <dataValidation type="list" allowBlank="1" showInputMessage="1" showErrorMessage="1" sqref="M6:M105">
      <formula1>"Y,T,Y/T"</formula1>
    </dataValidation>
    <dataValidation type="list" allowBlank="1" showInputMessage="1" showErrorMessage="1" sqref="K210:K309">
      <formula1>"Y,T,Y/T"</formula1>
    </dataValidation>
    <dataValidation type="list" allowBlank="1" showInputMessage="1" showErrorMessage="1" sqref="I210:I309">
      <formula1>"Y,T,Y/T"</formula1>
    </dataValidation>
    <dataValidation type="list" allowBlank="1" showInputMessage="1" showErrorMessage="1" sqref="M312:M411">
      <formula1>"Y,T,Y/T"</formula1>
    </dataValidation>
    <dataValidation type="list" allowBlank="1" showInputMessage="1" showErrorMessage="1" sqref="D16">
      <formula1>"Y,T,Y/T"</formula1>
    </dataValidation>
    <dataValidation type="list" allowBlank="1" showInputMessage="1" showErrorMessage="1" sqref="D66">
      <formula1>"Y,T,Y/T"</formula1>
    </dataValidation>
    <dataValidation type="list" allowBlank="1" showInputMessage="1" showErrorMessage="1" sqref="D56">
      <formula1>"Y,T,Y/T"</formula1>
    </dataValidation>
    <dataValidation type="list" allowBlank="1" showInputMessage="1" showErrorMessage="1" sqref="D41">
      <formula1>"Y,T,Y/T"</formula1>
    </dataValidation>
    <dataValidation type="list" allowBlank="1" showInputMessage="1" showErrorMessage="1" sqref="D332">
      <formula1>"Y,T,Y/T"</formula1>
    </dataValidation>
    <dataValidation type="list" allowBlank="1" showInputMessage="1" showErrorMessage="1" sqref="D402">
      <formula1>"Y,T,Y/T"</formula1>
    </dataValidation>
    <dataValidation type="list" allowBlank="1" showInputMessage="1" showErrorMessage="1" sqref="D392">
      <formula1>"Y,T,Y/T"</formula1>
    </dataValidation>
    <dataValidation type="list" allowBlank="1" showInputMessage="1" showErrorMessage="1" sqref="D367">
      <formula1>"Y,T,Y/T"</formula1>
    </dataValidation>
    <dataValidation type="list" allowBlank="1" showInputMessage="1" showErrorMessage="1" sqref="I312:I411">
      <formula1>"Y,T,Y/T"</formula1>
    </dataValidation>
    <dataValidation type="list" allowBlank="1" showInputMessage="1" showErrorMessage="1" sqref="K312:K411">
      <formula1>"Y,T,Y/T"</formula1>
    </dataValidation>
    <dataValidation type="list" allowBlank="1" showInputMessage="1" showErrorMessage="1" sqref="D215">
      <formula1>"Y,T,Y/T"</formula1>
    </dataValidation>
    <dataValidation type="list" allowBlank="1" showInputMessage="1" showErrorMessage="1" sqref="D270">
      <formula1>"Y,T,Y/T"</formula1>
    </dataValidation>
    <dataValidation type="list" allowBlank="1" showInputMessage="1" showErrorMessage="1" sqref="D295">
      <formula1>"Y,T,Y/T"</formula1>
    </dataValidation>
    <dataValidation type="list" allowBlank="1" showInputMessage="1" showErrorMessage="1" sqref="D352">
      <formula1>"Y,T,Y/T"</formula1>
    </dataValidation>
    <dataValidation type="list" allowBlank="1" showInputMessage="1" showErrorMessage="1" sqref="D250">
      <formula1>"Y,T,Y/T"</formula1>
    </dataValidation>
    <dataValidation type="list" allowBlank="1" showInputMessage="1" showErrorMessage="1" sqref="D322">
      <formula1>"Y,T,Y/T"</formula1>
    </dataValidation>
    <dataValidation type="list" allowBlank="1" showInputMessage="1" showErrorMessage="1" sqref="D312">
      <formula1>"Y,T,Y/T"</formula1>
    </dataValidation>
    <dataValidation type="list" allowBlank="1" showInputMessage="1" showErrorMessage="1" sqref="D285">
      <formula1>"Y,T,Y/T"</formula1>
    </dataValidation>
    <dataValidation type="list" allowBlank="1" showInputMessage="1" showErrorMessage="1" sqref="D245">
      <formula1>"Y,T,Y/T"</formula1>
    </dataValidation>
    <dataValidation type="list" allowBlank="1" showInputMessage="1" showErrorMessage="1" sqref="D300">
      <formula1>"Y,T,Y/T"</formula1>
    </dataValidation>
    <dataValidation type="list" allowBlank="1" showInputMessage="1" showErrorMessage="1" sqref="D265">
      <formula1>"Y,T,Y/T"</formula1>
    </dataValidation>
    <dataValidation type="list" allowBlank="1" showInputMessage="1" showErrorMessage="1" sqref="D275">
      <formula1>"Y,T,Y/T"</formula1>
    </dataValidation>
    <dataValidation type="list" allowBlank="1" showInputMessage="1" showErrorMessage="1" sqref="D235">
      <formula1>"Y,T,Y/T"</formula1>
    </dataValidation>
    <dataValidation type="list" allowBlank="1" showInputMessage="1" showErrorMessage="1" sqref="D290">
      <formula1>"Y,T,Y/T"</formula1>
    </dataValidation>
    <dataValidation type="list" allowBlank="1" showInputMessage="1" showErrorMessage="1" sqref="D317">
      <formula1>"Y,T,Y/T"</formula1>
    </dataValidation>
    <dataValidation type="list" allowBlank="1" showInputMessage="1" showErrorMessage="1" sqref="D372">
      <formula1>"Y,T,Y/T"</formula1>
    </dataValidation>
    <dataValidation type="list" allowBlank="1" showInputMessage="1" showErrorMessage="1" sqref="D407">
      <formula1>"Y,T,Y/T"</formula1>
    </dataValidation>
    <dataValidation type="list" allowBlank="1" showInputMessage="1" showErrorMessage="1" sqref="D337">
      <formula1>"Y,T,Y/T"</formula1>
    </dataValidation>
    <dataValidation type="list" allowBlank="1" showInputMessage="1" showErrorMessage="1" sqref="D397">
      <formula1>"Y,T,Y/T"</formula1>
    </dataValidation>
    <dataValidation type="list" allowBlank="1" showInputMessage="1" showErrorMessage="1" sqref="D377">
      <formula1>"Y,T,Y/T"</formula1>
    </dataValidation>
    <dataValidation type="list" allowBlank="1" showInputMessage="1" showErrorMessage="1" sqref="D387">
      <formula1>"Y,T,Y/T"</formula1>
    </dataValidation>
    <dataValidation type="list" allowBlank="1" showInputMessage="1" showErrorMessage="1" sqref="D51">
      <formula1>"Y,T,Y/T"</formula1>
    </dataValidation>
    <dataValidation type="list" allowBlank="1" showInputMessage="1" showErrorMessage="1" sqref="K108:K207">
      <formula1>"Y,T,Y/T"</formula1>
    </dataValidation>
    <dataValidation type="list" allowBlank="1" showInputMessage="1" showErrorMessage="1" sqref="D91">
      <formula1>"Y,T,Y/T"</formula1>
    </dataValidation>
    <dataValidation type="list" allowBlank="1" showInputMessage="1" showErrorMessage="1" sqref="D81">
      <formula1>"Y,T,Y/T"</formula1>
    </dataValidation>
    <dataValidation type="list" allowBlank="1" showInputMessage="1" showErrorMessage="1" sqref="D76">
      <formula1>"Y,T,Y/T"</formula1>
    </dataValidation>
    <dataValidation type="list" allowBlank="1" showInputMessage="1" showErrorMessage="1" sqref="D71">
      <formula1>"Y,T,Y/T"</formula1>
    </dataValidation>
    <dataValidation type="list" allowBlank="1" showInputMessage="1" showErrorMessage="1" sqref="D101">
      <formula1>"Y,T,Y/T"</formula1>
    </dataValidation>
    <dataValidation type="list" allowBlank="1" showInputMessage="1" showErrorMessage="1" sqref="D21">
      <formula1>"Y,T,Y/T"</formula1>
    </dataValidation>
    <dataValidation type="list" allowBlank="1" showInputMessage="1" showErrorMessage="1" sqref="D138">
      <formula1>"Y,T,Y/T"</formula1>
    </dataValidation>
    <dataValidation type="list" allowBlank="1" showInputMessage="1" showErrorMessage="1" sqref="M108:M207">
      <formula1>"Y,T,Y/T"</formula1>
    </dataValidation>
    <dataValidation type="list" allowBlank="1" showInputMessage="1" showErrorMessage="1" sqref="D61">
      <formula1>"Y,T,Y/T"</formula1>
    </dataValidation>
    <dataValidation type="list" allowBlank="1" showInputMessage="1" showErrorMessage="1" sqref="M210:M309">
      <formula1>"Y,T,Y/T"</formula1>
    </dataValidation>
    <dataValidation type="list" allowBlank="1" showInputMessage="1" showErrorMessage="1" sqref="D163">
      <formula1>"Y,T,Y/T"</formula1>
    </dataValidation>
    <dataValidation type="list" allowBlank="1" showInputMessage="1" showErrorMessage="1" sqref="D220">
      <formula1>"Y,T,Y/T"</formula1>
    </dataValidation>
    <dataValidation type="list" allowBlank="1" showInputMessage="1" showErrorMessage="1" sqref="D183">
      <formula1>"Y,T,Y/T"</formula1>
    </dataValidation>
    <dataValidation type="list" allowBlank="1" showInputMessage="1" showErrorMessage="1" sqref="D193">
      <formula1>"Y,T,Y/T"</formula1>
    </dataValidation>
    <dataValidation type="list" allowBlank="1" showInputMessage="1" showErrorMessage="1" sqref="D327">
      <formula1>"Y,T,Y/T"</formula1>
    </dataValidation>
    <dataValidation type="list" allowBlank="1" showInputMessage="1" showErrorMessage="1" sqref="D382">
      <formula1>"Y,T,Y/T"</formula1>
    </dataValidation>
    <dataValidation type="list" allowBlank="1" showInputMessage="1" showErrorMessage="1" sqref="D347">
      <formula1>"Y,T,Y/T"</formula1>
    </dataValidation>
    <dataValidation type="list" allowBlank="1" showInputMessage="1" showErrorMessage="1" sqref="D357">
      <formula1>"Y,T,Y/T"</formula1>
    </dataValidation>
    <dataValidation type="list" allowBlank="1" showInputMessage="1" showErrorMessage="1" sqref="D143">
      <formula1>"Y,T,Y/T"</formula1>
    </dataValidation>
    <dataValidation type="list" allowBlank="1" showInputMessage="1" showErrorMessage="1" sqref="D198">
      <formula1>"Y,T,Y/T"</formula1>
    </dataValidation>
    <dataValidation type="list" allowBlank="1" showInputMessage="1" showErrorMessage="1" sqref="D305">
      <formula1>"Y,T,Y/T"</formula1>
    </dataValidation>
    <dataValidation type="list" allowBlank="1" showInputMessage="1" showErrorMessage="1" sqref="D362">
      <formula1>"Y,T,Y/T"</formula1>
    </dataValidation>
    <dataValidation type="list" allowBlank="1" showInputMessage="1" showErrorMessage="1" sqref="D118">
      <formula1>"Y,T,Y/T"</formula1>
    </dataValidation>
    <dataValidation type="list" allowBlank="1" showInputMessage="1" showErrorMessage="1" sqref="D178">
      <formula1>"Y,T,Y/T"</formula1>
    </dataValidation>
    <dataValidation type="list" allowBlank="1" showInputMessage="1" showErrorMessage="1" sqref="D255">
      <formula1>"Y,T,Y/T"</formula1>
    </dataValidation>
    <dataValidation type="list" allowBlank="1" showInputMessage="1" showErrorMessage="1" sqref="D342">
      <formula1>"Y,T,Y/T"</formula1>
    </dataValidation>
    <dataValidation type="list" allowBlank="1" showInputMessage="1" showErrorMessage="1" sqref="D113">
      <formula1>"Y,T,Y/T"</formula1>
    </dataValidation>
    <dataValidation type="list" allowBlank="1" showInputMessage="1" showErrorMessage="1" sqref="D158">
      <formula1>"Y,T,Y/T"</formula1>
    </dataValidation>
    <dataValidation type="list" allowBlank="1" showInputMessage="1" showErrorMessage="1" sqref="D133">
      <formula1>"Y,T,Y/T"</formula1>
    </dataValidation>
    <dataValidation type="list" allowBlank="1" showInputMessage="1" showErrorMessage="1" sqref="D123">
      <formula1>"Y,T,Y/T"</formula1>
    </dataValidation>
    <dataValidation type="list" allowBlank="1" showInputMessage="1" showErrorMessage="1" sqref="D108">
      <formula1>"Y,T,Y/T"</formula1>
    </dataValidation>
    <dataValidation type="list" allowBlank="1" showInputMessage="1" showErrorMessage="1" sqref="D225">
      <formula1>"Y,T,Y/T"</formula1>
    </dataValidation>
    <dataValidation type="list" allowBlank="1" showInputMessage="1" showErrorMessage="1" sqref="D280">
      <formula1>"Y,T,Y/T"</formula1>
    </dataValidation>
    <dataValidation type="list" allowBlank="1" showInputMessage="1" showErrorMessage="1" sqref="D128">
      <formula1>"Y,T,Y/T"</formula1>
    </dataValidation>
    <dataValidation type="list" allowBlank="1" showInputMessage="1" showErrorMessage="1" sqref="D188">
      <formula1>"Y,T,Y/T"</formula1>
    </dataValidation>
    <dataValidation type="list" allowBlank="1" showInputMessage="1" showErrorMessage="1" sqref="D168">
      <formula1>"Y,T,Y/T"</formula1>
    </dataValidation>
    <dataValidation type="list" allowBlank="1" showInputMessage="1" showErrorMessage="1" sqref="D240">
      <formula1>"Y,T,Y/T"</formula1>
    </dataValidation>
    <dataValidation type="list" allowBlank="1" showInputMessage="1" showErrorMessage="1" sqref="D230">
      <formula1>"Y,T,Y/T"</formula1>
    </dataValidation>
    <dataValidation type="list" allowBlank="1" showInputMessage="1" showErrorMessage="1" sqref="D203">
      <formula1>"Y,T,Y/T"</formula1>
    </dataValidation>
    <dataValidation type="list" allowBlank="1" showInputMessage="1" showErrorMessage="1" sqref="D86">
      <formula1>"Y,T,Y/T"</formula1>
    </dataValidation>
    <dataValidation type="list" allowBlank="1" showInputMessage="1" showErrorMessage="1" sqref="D148">
      <formula1>"Y,T,Y/T"</formula1>
    </dataValidation>
    <dataValidation type="list" allowBlank="1" showInputMessage="1" showErrorMessage="1" sqref="D173">
      <formula1>"Y,T,Y/T"</formula1>
    </dataValidation>
    <dataValidation type="list" allowBlank="1" showInputMessage="1" showErrorMessage="1" sqref="D260">
      <formula1>"Y,T,Y/T"</formula1>
    </dataValidation>
  </dataValidations>
  <pageMargins left="0.25" right="0.25" top="0.75" bottom="0.75" header="0.3" footer="0.3"/>
  <pageSetup paperSize="9" scale="28"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412"/>
  <sheetViews>
    <sheetView topLeftCell="B1" zoomScale="40" workbookViewId="0">
      <pane ySplit="4" topLeftCell="A371" activePane="bottomLeft" state="frozen"/>
      <selection pane="bottomLeft" activeCell="H412" sqref="H412:L412"/>
    </sheetView>
  </sheetViews>
  <sheetFormatPr defaultColWidth="12.5703125" defaultRowHeight="12.75"/>
  <cols>
    <col min="1" max="1" width="6.42578125" style="517" hidden="1" customWidth="1"/>
    <col min="2" max="2" width="4.5703125" style="587" customWidth="1"/>
    <col min="3" max="3" width="46.5703125" style="517" customWidth="1"/>
    <col min="4" max="4" width="4.140625" style="517" customWidth="1"/>
    <col min="5" max="5" width="14.42578125" style="517" customWidth="1"/>
    <col min="6" max="6" width="4.5703125" style="517" customWidth="1"/>
    <col min="7" max="7" width="47.42578125" style="518" customWidth="1"/>
    <col min="8" max="8" width="26.5703125" style="517" customWidth="1"/>
    <col min="9" max="9" width="4.42578125" style="517" customWidth="1"/>
    <col min="10" max="10" width="16" style="517" customWidth="1"/>
    <col min="11" max="11" width="4.42578125" style="517" customWidth="1"/>
    <col min="12" max="12" width="12.42578125" style="517" customWidth="1"/>
    <col min="13" max="13" width="4.42578125" style="517" customWidth="1"/>
    <col min="14" max="14" width="11.42578125" style="517" customWidth="1"/>
    <col min="15" max="16384" width="12.5703125" style="517"/>
  </cols>
  <sheetData>
    <row r="1" spans="2:14" s="520" customFormat="1" ht="15.75">
      <c r="B1" s="868" t="s">
        <v>33</v>
      </c>
      <c r="C1" s="868"/>
      <c r="D1" s="868"/>
      <c r="E1" s="868"/>
      <c r="F1" s="868"/>
      <c r="G1" s="868"/>
      <c r="H1" s="868"/>
      <c r="I1" s="868"/>
      <c r="J1" s="868"/>
      <c r="K1" s="868"/>
      <c r="L1" s="868"/>
      <c r="M1" s="868"/>
      <c r="N1" s="868"/>
    </row>
    <row r="2" spans="2:14" s="520" customFormat="1" ht="15.75">
      <c r="B2" s="867" t="s">
        <v>683</v>
      </c>
      <c r="C2" s="867"/>
      <c r="D2" s="867"/>
      <c r="E2" s="867"/>
      <c r="F2" s="867"/>
      <c r="G2" s="867"/>
      <c r="H2" s="867"/>
      <c r="I2" s="867"/>
      <c r="J2" s="867"/>
      <c r="K2" s="867"/>
      <c r="L2" s="867"/>
      <c r="M2" s="867"/>
      <c r="N2" s="867"/>
    </row>
    <row r="3" spans="2:14" s="588" customFormat="1" ht="15.75">
      <c r="B3" s="863" t="s">
        <v>23</v>
      </c>
      <c r="C3" s="863" t="s">
        <v>503</v>
      </c>
      <c r="D3" s="869" t="s">
        <v>339</v>
      </c>
      <c r="E3" s="870"/>
      <c r="F3" s="863" t="s">
        <v>23</v>
      </c>
      <c r="G3" s="863" t="s">
        <v>504</v>
      </c>
      <c r="H3" s="863" t="s">
        <v>505</v>
      </c>
      <c r="I3" s="863" t="s">
        <v>506</v>
      </c>
      <c r="J3" s="863"/>
      <c r="K3" s="863"/>
      <c r="L3" s="863"/>
      <c r="M3" s="863"/>
      <c r="N3" s="863"/>
    </row>
    <row r="4" spans="2:14" s="588" customFormat="1" ht="15.75">
      <c r="B4" s="863"/>
      <c r="C4" s="863"/>
      <c r="D4" s="871"/>
      <c r="E4" s="872"/>
      <c r="F4" s="863"/>
      <c r="G4" s="863"/>
      <c r="H4" s="863"/>
      <c r="I4" s="863" t="s">
        <v>4</v>
      </c>
      <c r="J4" s="863"/>
      <c r="K4" s="863" t="s">
        <v>3</v>
      </c>
      <c r="L4" s="863"/>
      <c r="M4" s="863" t="s">
        <v>52</v>
      </c>
      <c r="N4" s="863"/>
    </row>
    <row r="5" spans="2:14" s="520" customFormat="1" ht="15.75">
      <c r="B5" s="864" t="s">
        <v>509</v>
      </c>
      <c r="C5" s="865"/>
      <c r="D5" s="865"/>
      <c r="E5" s="865"/>
      <c r="F5" s="865"/>
      <c r="G5" s="865"/>
      <c r="H5" s="865"/>
      <c r="I5" s="865"/>
      <c r="J5" s="865"/>
      <c r="K5" s="865"/>
      <c r="L5" s="865"/>
      <c r="M5" s="865"/>
      <c r="N5" s="866"/>
    </row>
    <row r="6" spans="2:14" ht="15.75">
      <c r="B6" s="836">
        <v>1</v>
      </c>
      <c r="C6" s="839"/>
      <c r="D6" s="857" t="s">
        <v>26</v>
      </c>
      <c r="E6" s="860" t="str">
        <f>IF(D6="Y",1,IF(D6="T",0,IF(D6="Y/T","Belum diisi","Error")))</f>
        <v>Belum diisi</v>
      </c>
      <c r="F6" s="528">
        <v>1</v>
      </c>
      <c r="G6" s="529"/>
      <c r="H6" s="589" t="str">
        <f t="shared" ref="H6:H69" si="0">IF(OR(J6="Isi Dulu",L6="Isi Dulu",J6="Isi Tujuan",L6="Isi Tujuan"),"Belum Diisi",IF(SUM(J6,L6)=2,1,IF(SUM(J6,L6)=1,0,IF(SUM(J6,L6)=0,0,"Error"))))</f>
        <v>Belum Diisi</v>
      </c>
      <c r="I6" s="590" t="s">
        <v>26</v>
      </c>
      <c r="J6" s="591" t="str">
        <f>IF($D$6="Y/T","Isi Tujuan",IF($E$6=0,0,IF(I6="Y",1,IF(I6="T",0,"Isi Dulu"))))</f>
        <v>Isi Tujuan</v>
      </c>
      <c r="K6" s="590" t="s">
        <v>26</v>
      </c>
      <c r="L6" s="591" t="str">
        <f>IF($D$6="Y/T","Isi Tujuan",IF($E$6=0,0,IF(K6="Y",1,IF(K6="T",0,"Isi Dulu"))))</f>
        <v>Isi Tujuan</v>
      </c>
      <c r="M6" s="848" t="s">
        <v>26</v>
      </c>
      <c r="N6" s="851" t="str">
        <f>IF(M6="Y",1,IF(M6="T",0,IF(M6="Y/T","Belum diisi","Error")))</f>
        <v>Belum diisi</v>
      </c>
    </row>
    <row r="7" spans="2:14" ht="15.75">
      <c r="B7" s="837"/>
      <c r="C7" s="840"/>
      <c r="D7" s="858"/>
      <c r="E7" s="861"/>
      <c r="F7" s="549">
        <v>2</v>
      </c>
      <c r="G7" s="550"/>
      <c r="H7" s="589" t="str">
        <f t="shared" si="0"/>
        <v>Belum Diisi</v>
      </c>
      <c r="I7" s="592" t="s">
        <v>26</v>
      </c>
      <c r="J7" s="593" t="str">
        <f>IF($D$6="Y/T","Isi Tujuan",IF($E$6=0,0,IF(I7="Y",1,IF(I7="T",0,"Isi Dulu"))))</f>
        <v>Isi Tujuan</v>
      </c>
      <c r="K7" s="592" t="s">
        <v>26</v>
      </c>
      <c r="L7" s="593" t="str">
        <f>IF($D$6="Y/T","Isi Tujuan",IF($E$6=0,0,IF(K7="Y",1,IF(K7="T",0,"Isi Dulu"))))</f>
        <v>Isi Tujuan</v>
      </c>
      <c r="M7" s="849"/>
      <c r="N7" s="852"/>
    </row>
    <row r="8" spans="2:14" ht="15.75">
      <c r="B8" s="837"/>
      <c r="C8" s="840"/>
      <c r="D8" s="858"/>
      <c r="E8" s="861"/>
      <c r="F8" s="549">
        <v>3</v>
      </c>
      <c r="G8" s="550"/>
      <c r="H8" s="589" t="str">
        <f t="shared" si="0"/>
        <v>Belum Diisi</v>
      </c>
      <c r="I8" s="592" t="s">
        <v>26</v>
      </c>
      <c r="J8" s="593" t="str">
        <f>IF($D$6="Y/T","Isi Tujuan",IF($E$6=0,0,IF(I8="Y",1,IF(I8="T",0,"Isi Dulu"))))</f>
        <v>Isi Tujuan</v>
      </c>
      <c r="K8" s="592" t="s">
        <v>26</v>
      </c>
      <c r="L8" s="593" t="str">
        <f>IF($D$6="Y/T","Isi Tujuan",IF($E$6=0,0,IF(K8="Y",1,IF(K8="T",0,"Isi Dulu"))))</f>
        <v>Isi Tujuan</v>
      </c>
      <c r="M8" s="849"/>
      <c r="N8" s="852"/>
    </row>
    <row r="9" spans="2:14" ht="15.75">
      <c r="B9" s="837"/>
      <c r="C9" s="840"/>
      <c r="D9" s="858"/>
      <c r="E9" s="861"/>
      <c r="F9" s="549">
        <v>4</v>
      </c>
      <c r="G9" s="550"/>
      <c r="H9" s="589" t="str">
        <f t="shared" si="0"/>
        <v>Belum Diisi</v>
      </c>
      <c r="I9" s="592" t="s">
        <v>26</v>
      </c>
      <c r="J9" s="593" t="str">
        <f>IF($D$6="Y/T","Isi Tujuan",IF($E$6=0,0,IF(I9="Y",1,IF(I9="T",0,"Isi Dulu"))))</f>
        <v>Isi Tujuan</v>
      </c>
      <c r="K9" s="592" t="s">
        <v>26</v>
      </c>
      <c r="L9" s="593" t="str">
        <f>IF($D$6="Y/T","Isi Tujuan",IF($E$6=0,0,IF(K9="Y",1,IF(K9="T",0,"Isi Dulu"))))</f>
        <v>Isi Tujuan</v>
      </c>
      <c r="M9" s="849"/>
      <c r="N9" s="852"/>
    </row>
    <row r="10" spans="2:14" ht="15.75">
      <c r="B10" s="838"/>
      <c r="C10" s="841"/>
      <c r="D10" s="859"/>
      <c r="E10" s="862"/>
      <c r="F10" s="569">
        <v>5</v>
      </c>
      <c r="G10" s="570"/>
      <c r="H10" s="594" t="str">
        <f t="shared" si="0"/>
        <v>Belum Diisi</v>
      </c>
      <c r="I10" s="595" t="s">
        <v>26</v>
      </c>
      <c r="J10" s="596" t="str">
        <f>IF($D$6="Y/T","Isi Tujuan",IF($E$6=0,0,IF(I10="Y",1,IF(I10="T",0,"Isi Dulu"))))</f>
        <v>Isi Tujuan</v>
      </c>
      <c r="K10" s="595" t="s">
        <v>26</v>
      </c>
      <c r="L10" s="596" t="str">
        <f>IF($D$6="Y/T","Isi Tujuan",IF($E$6=0,0,IF(K10="Y",1,IF(K10="T",0,"Isi Dulu"))))</f>
        <v>Isi Tujuan</v>
      </c>
      <c r="M10" s="850"/>
      <c r="N10" s="853"/>
    </row>
    <row r="11" spans="2:14" ht="15.75">
      <c r="B11" s="836">
        <v>2</v>
      </c>
      <c r="C11" s="839"/>
      <c r="D11" s="857" t="s">
        <v>26</v>
      </c>
      <c r="E11" s="860" t="str">
        <f>IF(D11="Y",1,IF(D11="T",0,IF(D11="Y/T","Belum diisi","Error")))</f>
        <v>Belum diisi</v>
      </c>
      <c r="F11" s="528">
        <v>1</v>
      </c>
      <c r="G11" s="529"/>
      <c r="H11" s="597" t="str">
        <f t="shared" si="0"/>
        <v>Belum Diisi</v>
      </c>
      <c r="I11" s="590" t="s">
        <v>26</v>
      </c>
      <c r="J11" s="591" t="str">
        <f>IF($D$11="Y/T","Isi Tujuan",IF($E$11=0,0,IF(I11="Y",1,IF(I11="T",0,"Isi Dulu"))))</f>
        <v>Isi Tujuan</v>
      </c>
      <c r="K11" s="590" t="s">
        <v>26</v>
      </c>
      <c r="L11" s="591" t="str">
        <f>IF($D$11="Y/T","Isi Tujuan",IF($E$11=0,0,IF(K11="Y",1,IF(K11="T",0,"Isi Dulu"))))</f>
        <v>Isi Tujuan</v>
      </c>
      <c r="M11" s="848" t="s">
        <v>26</v>
      </c>
      <c r="N11" s="851" t="str">
        <f>IF(M11="Y",1,IF(M11="T",0,IF(M11="Y/T","Belum diisi","Error")))</f>
        <v>Belum diisi</v>
      </c>
    </row>
    <row r="12" spans="2:14" ht="15.75">
      <c r="B12" s="837"/>
      <c r="C12" s="840"/>
      <c r="D12" s="858"/>
      <c r="E12" s="861"/>
      <c r="F12" s="549">
        <v>2</v>
      </c>
      <c r="G12" s="550"/>
      <c r="H12" s="598" t="str">
        <f t="shared" si="0"/>
        <v>Belum Diisi</v>
      </c>
      <c r="I12" s="592" t="s">
        <v>26</v>
      </c>
      <c r="J12" s="593" t="str">
        <f>IF($D$11="Y/T","Isi Tujuan",IF($E$11=0,0,IF(I12="Y",1,IF(I12="T",0,"Isi Dulu"))))</f>
        <v>Isi Tujuan</v>
      </c>
      <c r="K12" s="592" t="s">
        <v>26</v>
      </c>
      <c r="L12" s="593" t="str">
        <f>IF($D$11="Y/T","Isi Tujuan",IF($E$11=0,0,IF(K12="Y",1,IF(K12="T",0,"Isi Dulu"))))</f>
        <v>Isi Tujuan</v>
      </c>
      <c r="M12" s="849"/>
      <c r="N12" s="852"/>
    </row>
    <row r="13" spans="2:14" ht="15.75">
      <c r="B13" s="837"/>
      <c r="C13" s="840"/>
      <c r="D13" s="858"/>
      <c r="E13" s="861"/>
      <c r="F13" s="549">
        <v>3</v>
      </c>
      <c r="G13" s="550"/>
      <c r="H13" s="598" t="str">
        <f t="shared" si="0"/>
        <v>Belum Diisi</v>
      </c>
      <c r="I13" s="592" t="s">
        <v>26</v>
      </c>
      <c r="J13" s="593" t="str">
        <f>IF($D$11="Y/T","Isi Tujuan",IF($E$11=0,0,IF(I13="Y",1,IF(I13="T",0,"Isi Dulu"))))</f>
        <v>Isi Tujuan</v>
      </c>
      <c r="K13" s="592" t="s">
        <v>26</v>
      </c>
      <c r="L13" s="593" t="str">
        <f>IF($D$11="Y/T","Isi Tujuan",IF($E$11=0,0,IF(K13="Y",1,IF(K13="T",0,"Isi Dulu"))))</f>
        <v>Isi Tujuan</v>
      </c>
      <c r="M13" s="849"/>
      <c r="N13" s="852"/>
    </row>
    <row r="14" spans="2:14" ht="15.75">
      <c r="B14" s="837"/>
      <c r="C14" s="840"/>
      <c r="D14" s="858"/>
      <c r="E14" s="861"/>
      <c r="F14" s="549">
        <v>4</v>
      </c>
      <c r="G14" s="550"/>
      <c r="H14" s="598" t="str">
        <f t="shared" si="0"/>
        <v>Belum Diisi</v>
      </c>
      <c r="I14" s="592" t="s">
        <v>26</v>
      </c>
      <c r="J14" s="593" t="str">
        <f>IF($D$11="Y/T","Isi Tujuan",IF($E$11=0,0,IF(I14="Y",1,IF(I14="T",0,"Isi Dulu"))))</f>
        <v>Isi Tujuan</v>
      </c>
      <c r="K14" s="592" t="s">
        <v>26</v>
      </c>
      <c r="L14" s="593" t="str">
        <f>IF($D$11="Y/T","Isi Tujuan",IF($E$11=0,0,IF(K14="Y",1,IF(K14="T",0,"Isi Dulu"))))</f>
        <v>Isi Tujuan</v>
      </c>
      <c r="M14" s="849"/>
      <c r="N14" s="852"/>
    </row>
    <row r="15" spans="2:14" ht="15.75">
      <c r="B15" s="838"/>
      <c r="C15" s="841"/>
      <c r="D15" s="859"/>
      <c r="E15" s="862"/>
      <c r="F15" s="569">
        <v>5</v>
      </c>
      <c r="G15" s="570"/>
      <c r="H15" s="599" t="str">
        <f t="shared" si="0"/>
        <v>Belum Diisi</v>
      </c>
      <c r="I15" s="595" t="s">
        <v>26</v>
      </c>
      <c r="J15" s="596" t="str">
        <f>IF($D$11="Y/T","Isi Tujuan",IF($E$11=0,0,IF(I15="Y",1,IF(I15="T",0,"Isi Dulu"))))</f>
        <v>Isi Tujuan</v>
      </c>
      <c r="K15" s="595" t="s">
        <v>26</v>
      </c>
      <c r="L15" s="596" t="str">
        <f>IF($D$11="Y/T","Isi Tujuan",IF($E$11=0,0,IF(K15="Y",1,IF(K15="T",0,"Isi Dulu"))))</f>
        <v>Isi Tujuan</v>
      </c>
      <c r="M15" s="850"/>
      <c r="N15" s="853"/>
    </row>
    <row r="16" spans="2:14" ht="15.75">
      <c r="B16" s="836">
        <v>3</v>
      </c>
      <c r="C16" s="839"/>
      <c r="D16" s="857" t="s">
        <v>26</v>
      </c>
      <c r="E16" s="860" t="str">
        <f>IF(D16="Y",1,IF(D16="T",0,IF(D16="Y/T","Belum diisi","Error")))</f>
        <v>Belum diisi</v>
      </c>
      <c r="F16" s="528">
        <v>1</v>
      </c>
      <c r="G16" s="529"/>
      <c r="H16" s="600" t="str">
        <f t="shared" si="0"/>
        <v>Belum Diisi</v>
      </c>
      <c r="I16" s="590" t="s">
        <v>26</v>
      </c>
      <c r="J16" s="591" t="str">
        <f>IF($D$16="Y/T","Isi Tujuan",IF($E$16=0,0,IF(I16="Y",1,IF(I16="T",0,"Isi Dulu"))))</f>
        <v>Isi Tujuan</v>
      </c>
      <c r="K16" s="590" t="s">
        <v>26</v>
      </c>
      <c r="L16" s="591" t="str">
        <f>IF($D$16="Y/T","Isi Tujuan",IF($E$16=0,0,IF(K16="Y",1,IF(K16="T",0,"Isi Dulu"))))</f>
        <v>Isi Tujuan</v>
      </c>
      <c r="M16" s="848" t="s">
        <v>26</v>
      </c>
      <c r="N16" s="851" t="str">
        <f>IF(M16="Y",1,IF(M16="T",0,IF(M16="Y/T","Belum diisi","Error")))</f>
        <v>Belum diisi</v>
      </c>
    </row>
    <row r="17" spans="2:14" ht="15.75">
      <c r="B17" s="837"/>
      <c r="C17" s="840"/>
      <c r="D17" s="858"/>
      <c r="E17" s="861"/>
      <c r="F17" s="549">
        <v>2</v>
      </c>
      <c r="G17" s="550"/>
      <c r="H17" s="598" t="str">
        <f t="shared" si="0"/>
        <v>Belum Diisi</v>
      </c>
      <c r="I17" s="592" t="s">
        <v>26</v>
      </c>
      <c r="J17" s="593" t="str">
        <f>IF($D$16="Y/T","Isi Tujuan",IF($E$16=0,0,IF(I17="Y",1,IF(I17="T",0,"Isi Dulu"))))</f>
        <v>Isi Tujuan</v>
      </c>
      <c r="K17" s="592" t="s">
        <v>26</v>
      </c>
      <c r="L17" s="593" t="str">
        <f>IF($D$16="Y/T","Isi Tujuan",IF($E$16=0,0,IF(K17="Y",1,IF(K17="T",0,"Isi Dulu"))))</f>
        <v>Isi Tujuan</v>
      </c>
      <c r="M17" s="849"/>
      <c r="N17" s="852"/>
    </row>
    <row r="18" spans="2:14" ht="15.75">
      <c r="B18" s="837"/>
      <c r="C18" s="840"/>
      <c r="D18" s="858"/>
      <c r="E18" s="861"/>
      <c r="F18" s="549">
        <v>3</v>
      </c>
      <c r="G18" s="550"/>
      <c r="H18" s="598" t="str">
        <f t="shared" si="0"/>
        <v>Belum Diisi</v>
      </c>
      <c r="I18" s="592" t="s">
        <v>26</v>
      </c>
      <c r="J18" s="593" t="str">
        <f>IF($D$16="Y/T","Isi Tujuan",IF($E$16=0,0,IF(I18="Y",1,IF(I18="T",0,"Isi Dulu"))))</f>
        <v>Isi Tujuan</v>
      </c>
      <c r="K18" s="592" t="s">
        <v>26</v>
      </c>
      <c r="L18" s="593" t="str">
        <f>IF($D$16="Y/T","Isi Tujuan",IF($E$16=0,0,IF(K18="Y",1,IF(K18="T",0,"Isi Dulu"))))</f>
        <v>Isi Tujuan</v>
      </c>
      <c r="M18" s="849"/>
      <c r="N18" s="852"/>
    </row>
    <row r="19" spans="2:14" ht="15.75">
      <c r="B19" s="837"/>
      <c r="C19" s="840"/>
      <c r="D19" s="858"/>
      <c r="E19" s="861"/>
      <c r="F19" s="549">
        <v>4</v>
      </c>
      <c r="G19" s="550"/>
      <c r="H19" s="598" t="str">
        <f t="shared" si="0"/>
        <v>Belum Diisi</v>
      </c>
      <c r="I19" s="592" t="s">
        <v>26</v>
      </c>
      <c r="J19" s="593" t="str">
        <f>IF($D$16="Y/T","Isi Tujuan",IF($E$16=0,0,IF(I19="Y",1,IF(I19="T",0,"Isi Dulu"))))</f>
        <v>Isi Tujuan</v>
      </c>
      <c r="K19" s="592" t="s">
        <v>26</v>
      </c>
      <c r="L19" s="593" t="str">
        <f>IF($D$16="Y/T","Isi Tujuan",IF($E$16=0,0,IF(K19="Y",1,IF(K19="T",0,"Isi Dulu"))))</f>
        <v>Isi Tujuan</v>
      </c>
      <c r="M19" s="849"/>
      <c r="N19" s="852"/>
    </row>
    <row r="20" spans="2:14" ht="15.75">
      <c r="B20" s="838"/>
      <c r="C20" s="841"/>
      <c r="D20" s="859"/>
      <c r="E20" s="862"/>
      <c r="F20" s="569">
        <v>5</v>
      </c>
      <c r="G20" s="570"/>
      <c r="H20" s="599" t="str">
        <f t="shared" si="0"/>
        <v>Belum Diisi</v>
      </c>
      <c r="I20" s="595" t="s">
        <v>26</v>
      </c>
      <c r="J20" s="596" t="str">
        <f>IF($D$16="Y/T","Isi Tujuan",IF($E$16=0,0,IF(I20="Y",1,IF(I20="T",0,"Isi Dulu"))))</f>
        <v>Isi Tujuan</v>
      </c>
      <c r="K20" s="595" t="s">
        <v>26</v>
      </c>
      <c r="L20" s="596" t="str">
        <f>IF($D$16="Y/T","Isi Tujuan",IF($E$16=0,0,IF(K20="Y",1,IF(K20="T",0,"Isi Dulu"))))</f>
        <v>Isi Tujuan</v>
      </c>
      <c r="M20" s="850"/>
      <c r="N20" s="853"/>
    </row>
    <row r="21" spans="2:14" ht="15.75">
      <c r="B21" s="836">
        <v>4</v>
      </c>
      <c r="C21" s="839"/>
      <c r="D21" s="857" t="s">
        <v>26</v>
      </c>
      <c r="E21" s="860" t="str">
        <f>IF(D21="Y",1,IF(D21="T",0,IF(D21="Y/T","Belum diisi","Error")))</f>
        <v>Belum diisi</v>
      </c>
      <c r="F21" s="528">
        <v>1</v>
      </c>
      <c r="G21" s="529"/>
      <c r="H21" s="600" t="str">
        <f t="shared" si="0"/>
        <v>Belum Diisi</v>
      </c>
      <c r="I21" s="590" t="s">
        <v>26</v>
      </c>
      <c r="J21" s="591" t="str">
        <f>IF($D$21="Y/T","Isi Tujuan",IF($E$21=0,0,IF(I21="Y",1,IF(I21="T",0,"Isi Dulu"))))</f>
        <v>Isi Tujuan</v>
      </c>
      <c r="K21" s="590" t="s">
        <v>26</v>
      </c>
      <c r="L21" s="591" t="str">
        <f>IF($D$21="Y/T","Isi Tujuan",IF($E$21=0,0,IF(K21="Y",1,IF(K21="T",0,"Isi Dulu"))))</f>
        <v>Isi Tujuan</v>
      </c>
      <c r="M21" s="848" t="s">
        <v>26</v>
      </c>
      <c r="N21" s="851" t="str">
        <f>IF(M21="Y",1,IF(M21="T",0,IF(M21="Y/T","Belum diisi","Error")))</f>
        <v>Belum diisi</v>
      </c>
    </row>
    <row r="22" spans="2:14" ht="15.75">
      <c r="B22" s="837"/>
      <c r="C22" s="840"/>
      <c r="D22" s="858"/>
      <c r="E22" s="861"/>
      <c r="F22" s="549">
        <v>2</v>
      </c>
      <c r="G22" s="550"/>
      <c r="H22" s="598" t="str">
        <f t="shared" si="0"/>
        <v>Belum Diisi</v>
      </c>
      <c r="I22" s="592" t="s">
        <v>26</v>
      </c>
      <c r="J22" s="593" t="str">
        <f>IF($D$21="Y/T","Isi Tujuan",IF($E$21=0,0,IF(I22="Y",1,IF(I22="T",0,"Isi Dulu"))))</f>
        <v>Isi Tujuan</v>
      </c>
      <c r="K22" s="592" t="s">
        <v>26</v>
      </c>
      <c r="L22" s="593" t="str">
        <f>IF($D$21="Y/T","Isi Tujuan",IF($E$21=0,0,IF(K22="Y",1,IF(K22="T",0,"Isi Dulu"))))</f>
        <v>Isi Tujuan</v>
      </c>
      <c r="M22" s="849"/>
      <c r="N22" s="852"/>
    </row>
    <row r="23" spans="2:14" ht="15.75">
      <c r="B23" s="837"/>
      <c r="C23" s="840"/>
      <c r="D23" s="858"/>
      <c r="E23" s="861"/>
      <c r="F23" s="549">
        <v>3</v>
      </c>
      <c r="G23" s="550"/>
      <c r="H23" s="598" t="str">
        <f t="shared" si="0"/>
        <v>Belum Diisi</v>
      </c>
      <c r="I23" s="592" t="s">
        <v>26</v>
      </c>
      <c r="J23" s="593" t="str">
        <f>IF($D$21="Y/T","Isi Tujuan",IF($E$21=0,0,IF(I23="Y",1,IF(I23="T",0,"Isi Dulu"))))</f>
        <v>Isi Tujuan</v>
      </c>
      <c r="K23" s="592" t="s">
        <v>26</v>
      </c>
      <c r="L23" s="593" t="str">
        <f>IF($D$21="Y/T","Isi Tujuan",IF($E$21=0,0,IF(K23="Y",1,IF(K23="T",0,"Isi Dulu"))))</f>
        <v>Isi Tujuan</v>
      </c>
      <c r="M23" s="849"/>
      <c r="N23" s="852"/>
    </row>
    <row r="24" spans="2:14" ht="15.75">
      <c r="B24" s="837"/>
      <c r="C24" s="840"/>
      <c r="D24" s="858"/>
      <c r="E24" s="861"/>
      <c r="F24" s="549">
        <v>4</v>
      </c>
      <c r="G24" s="550"/>
      <c r="H24" s="598" t="str">
        <f t="shared" si="0"/>
        <v>Belum Diisi</v>
      </c>
      <c r="I24" s="592" t="s">
        <v>26</v>
      </c>
      <c r="J24" s="593" t="str">
        <f>IF($D$21="Y/T","Isi Tujuan",IF($E$21=0,0,IF(I24="Y",1,IF(I24="T",0,"Isi Dulu"))))</f>
        <v>Isi Tujuan</v>
      </c>
      <c r="K24" s="592" t="s">
        <v>26</v>
      </c>
      <c r="L24" s="593" t="str">
        <f>IF($D$21="Y/T","Isi Tujuan",IF($E$21=0,0,IF(K24="Y",1,IF(K24="T",0,"Isi Dulu"))))</f>
        <v>Isi Tujuan</v>
      </c>
      <c r="M24" s="849"/>
      <c r="N24" s="852"/>
    </row>
    <row r="25" spans="2:14" ht="15.75">
      <c r="B25" s="838"/>
      <c r="C25" s="841"/>
      <c r="D25" s="859"/>
      <c r="E25" s="862"/>
      <c r="F25" s="569">
        <v>5</v>
      </c>
      <c r="G25" s="570"/>
      <c r="H25" s="599" t="str">
        <f t="shared" si="0"/>
        <v>Belum Diisi</v>
      </c>
      <c r="I25" s="595" t="s">
        <v>26</v>
      </c>
      <c r="J25" s="596" t="str">
        <f>IF($D$21="Y/T","Isi Tujuan",IF($E$21=0,0,IF(I25="Y",1,IF(I25="T",0,"Isi Dulu"))))</f>
        <v>Isi Tujuan</v>
      </c>
      <c r="K25" s="595" t="s">
        <v>26</v>
      </c>
      <c r="L25" s="596" t="str">
        <f>IF($D$21="Y/T","Isi Tujuan",IF($E$21=0,0,IF(K25="Y",1,IF(K25="T",0,"Isi Dulu"))))</f>
        <v>Isi Tujuan</v>
      </c>
      <c r="M25" s="850"/>
      <c r="N25" s="853"/>
    </row>
    <row r="26" spans="2:14" ht="15.75">
      <c r="B26" s="836">
        <v>5</v>
      </c>
      <c r="C26" s="839"/>
      <c r="D26" s="857" t="s">
        <v>26</v>
      </c>
      <c r="E26" s="860" t="str">
        <f>IF(D26="Y",1,IF(D26="T",0,IF(D26="Y/T","Belum diisi","Error")))</f>
        <v>Belum diisi</v>
      </c>
      <c r="F26" s="528">
        <v>1</v>
      </c>
      <c r="G26" s="529"/>
      <c r="H26" s="600" t="str">
        <f t="shared" si="0"/>
        <v>Belum Diisi</v>
      </c>
      <c r="I26" s="590" t="s">
        <v>26</v>
      </c>
      <c r="J26" s="591" t="str">
        <f>IF($D$26="Y/T","Isi Tujuan",IF($E$26=0,0,IF(I26="Y",1,IF(I26="T",0,"Isi Dulu"))))</f>
        <v>Isi Tujuan</v>
      </c>
      <c r="K26" s="590" t="s">
        <v>26</v>
      </c>
      <c r="L26" s="591" t="str">
        <f>IF($D$26="Y/T","Isi Tujuan",IF($E$26=0,0,IF(K26="Y",1,IF(K26="T",0,"Isi Dulu"))))</f>
        <v>Isi Tujuan</v>
      </c>
      <c r="M26" s="848" t="s">
        <v>26</v>
      </c>
      <c r="N26" s="851" t="str">
        <f>IF(M26="Y",1,IF(M26="T",0,IF(M26="Y/T","Belum diisi","Error")))</f>
        <v>Belum diisi</v>
      </c>
    </row>
    <row r="27" spans="2:14" ht="15.75">
      <c r="B27" s="837"/>
      <c r="C27" s="840"/>
      <c r="D27" s="858"/>
      <c r="E27" s="861"/>
      <c r="F27" s="549">
        <v>2</v>
      </c>
      <c r="G27" s="550"/>
      <c r="H27" s="598" t="str">
        <f t="shared" si="0"/>
        <v>Belum Diisi</v>
      </c>
      <c r="I27" s="592" t="s">
        <v>26</v>
      </c>
      <c r="J27" s="593" t="str">
        <f>IF($D$26="Y/T","Isi Tujuan",IF($E$26=0,0,IF(I27="Y",1,IF(I27="T",0,"Isi Dulu"))))</f>
        <v>Isi Tujuan</v>
      </c>
      <c r="K27" s="592" t="s">
        <v>26</v>
      </c>
      <c r="L27" s="593" t="str">
        <f>IF($D$26="Y/T","Isi Tujuan",IF($E$26=0,0,IF(K27="Y",1,IF(K27="T",0,"Isi Dulu"))))</f>
        <v>Isi Tujuan</v>
      </c>
      <c r="M27" s="849"/>
      <c r="N27" s="852"/>
    </row>
    <row r="28" spans="2:14" ht="15.75">
      <c r="B28" s="837"/>
      <c r="C28" s="840"/>
      <c r="D28" s="858"/>
      <c r="E28" s="861"/>
      <c r="F28" s="549">
        <v>3</v>
      </c>
      <c r="G28" s="550"/>
      <c r="H28" s="598" t="str">
        <f t="shared" si="0"/>
        <v>Belum Diisi</v>
      </c>
      <c r="I28" s="592" t="s">
        <v>26</v>
      </c>
      <c r="J28" s="593" t="str">
        <f>IF($D$26="Y/T","Isi Tujuan",IF($E$26=0,0,IF(I28="Y",1,IF(I28="T",0,"Isi Dulu"))))</f>
        <v>Isi Tujuan</v>
      </c>
      <c r="K28" s="592" t="s">
        <v>26</v>
      </c>
      <c r="L28" s="593" t="str">
        <f>IF($D$26="Y/T","Isi Tujuan",IF($E$26=0,0,IF(K28="Y",1,IF(K28="T",0,"Isi Dulu"))))</f>
        <v>Isi Tujuan</v>
      </c>
      <c r="M28" s="849"/>
      <c r="N28" s="852"/>
    </row>
    <row r="29" spans="2:14" ht="15.75">
      <c r="B29" s="837"/>
      <c r="C29" s="840"/>
      <c r="D29" s="858"/>
      <c r="E29" s="861"/>
      <c r="F29" s="549">
        <v>4</v>
      </c>
      <c r="G29" s="550"/>
      <c r="H29" s="598" t="str">
        <f t="shared" si="0"/>
        <v>Belum Diisi</v>
      </c>
      <c r="I29" s="592" t="s">
        <v>26</v>
      </c>
      <c r="J29" s="593" t="str">
        <f>IF($D$26="Y/T","Isi Tujuan",IF($E$26=0,0,IF(I29="Y",1,IF(I29="T",0,"Isi Dulu"))))</f>
        <v>Isi Tujuan</v>
      </c>
      <c r="K29" s="592" t="s">
        <v>26</v>
      </c>
      <c r="L29" s="593" t="str">
        <f>IF($D$26="Y/T","Isi Tujuan",IF($E$26=0,0,IF(K29="Y",1,IF(K29="T",0,"Isi Dulu"))))</f>
        <v>Isi Tujuan</v>
      </c>
      <c r="M29" s="849"/>
      <c r="N29" s="852"/>
    </row>
    <row r="30" spans="2:14" ht="15.75">
      <c r="B30" s="838"/>
      <c r="C30" s="841"/>
      <c r="D30" s="859"/>
      <c r="E30" s="862"/>
      <c r="F30" s="569">
        <v>5</v>
      </c>
      <c r="G30" s="570"/>
      <c r="H30" s="599" t="str">
        <f t="shared" si="0"/>
        <v>Belum Diisi</v>
      </c>
      <c r="I30" s="595" t="s">
        <v>26</v>
      </c>
      <c r="J30" s="596" t="str">
        <f>IF($D$26="Y/T","Isi Tujuan",IF($E$26=0,0,IF(I30="Y",1,IF(I30="T",0,"Isi Dulu"))))</f>
        <v>Isi Tujuan</v>
      </c>
      <c r="K30" s="595" t="s">
        <v>26</v>
      </c>
      <c r="L30" s="596" t="str">
        <f>IF($D$26="Y/T","Isi Tujuan",IF($E$26=0,0,IF(K30="Y",1,IF(K30="T",0,"Isi Dulu"))))</f>
        <v>Isi Tujuan</v>
      </c>
      <c r="M30" s="850"/>
      <c r="N30" s="853"/>
    </row>
    <row r="31" spans="2:14" ht="15.75">
      <c r="B31" s="836">
        <v>6</v>
      </c>
      <c r="C31" s="839"/>
      <c r="D31" s="857" t="s">
        <v>26</v>
      </c>
      <c r="E31" s="860" t="str">
        <f>IF(D31="Y",1,IF(D31="T",0,IF(D31="Y/T","Belum diisi","Error")))</f>
        <v>Belum diisi</v>
      </c>
      <c r="F31" s="528">
        <v>1</v>
      </c>
      <c r="G31" s="529"/>
      <c r="H31" s="600" t="str">
        <f t="shared" si="0"/>
        <v>Belum Diisi</v>
      </c>
      <c r="I31" s="590" t="s">
        <v>26</v>
      </c>
      <c r="J31" s="591" t="str">
        <f>IF($D$31="Y/T","Isi Tujuan",IF($E$31=0,0,IF(I31="Y",1,IF(I31="T",0,"Isi Dulu"))))</f>
        <v>Isi Tujuan</v>
      </c>
      <c r="K31" s="590" t="s">
        <v>26</v>
      </c>
      <c r="L31" s="591" t="str">
        <f>IF($D$31="Y/T","Isi Tujuan",IF($E$31=0,0,IF(K31="Y",1,IF(K31="T",0,"Isi Dulu"))))</f>
        <v>Isi Tujuan</v>
      </c>
      <c r="M31" s="848" t="s">
        <v>26</v>
      </c>
      <c r="N31" s="851" t="str">
        <f>IF(M31="Y",1,IF(M31="T",0,IF(M31="Y/T","Belum diisi","Error")))</f>
        <v>Belum diisi</v>
      </c>
    </row>
    <row r="32" spans="2:14" ht="15.75">
      <c r="B32" s="837"/>
      <c r="C32" s="840"/>
      <c r="D32" s="858"/>
      <c r="E32" s="861"/>
      <c r="F32" s="549">
        <v>2</v>
      </c>
      <c r="G32" s="550"/>
      <c r="H32" s="598" t="str">
        <f t="shared" si="0"/>
        <v>Belum Diisi</v>
      </c>
      <c r="I32" s="592" t="s">
        <v>26</v>
      </c>
      <c r="J32" s="593" t="str">
        <f>IF($D$31="Y/T","Isi Tujuan",IF($E$31=0,0,IF(I32="Y",1,IF(I32="T",0,"Isi Dulu"))))</f>
        <v>Isi Tujuan</v>
      </c>
      <c r="K32" s="592" t="s">
        <v>26</v>
      </c>
      <c r="L32" s="593" t="str">
        <f>IF($D$31="Y/T","Isi Tujuan",IF($E$31=0,0,IF(K32="Y",1,IF(K32="T",0,"Isi Dulu"))))</f>
        <v>Isi Tujuan</v>
      </c>
      <c r="M32" s="849"/>
      <c r="N32" s="852"/>
    </row>
    <row r="33" spans="2:14" ht="15.75">
      <c r="B33" s="837"/>
      <c r="C33" s="840"/>
      <c r="D33" s="858"/>
      <c r="E33" s="861"/>
      <c r="F33" s="549">
        <v>3</v>
      </c>
      <c r="G33" s="550"/>
      <c r="H33" s="598" t="str">
        <f t="shared" si="0"/>
        <v>Belum Diisi</v>
      </c>
      <c r="I33" s="592" t="s">
        <v>26</v>
      </c>
      <c r="J33" s="593" t="str">
        <f>IF($D$31="Y/T","Isi Tujuan",IF($E$31=0,0,IF(I33="Y",1,IF(I33="T",0,"Isi Dulu"))))</f>
        <v>Isi Tujuan</v>
      </c>
      <c r="K33" s="592" t="s">
        <v>26</v>
      </c>
      <c r="L33" s="593" t="str">
        <f>IF($D$31="Y/T","Isi Tujuan",IF($E$31=0,0,IF(K33="Y",1,IF(K33="T",0,"Isi Dulu"))))</f>
        <v>Isi Tujuan</v>
      </c>
      <c r="M33" s="849"/>
      <c r="N33" s="852"/>
    </row>
    <row r="34" spans="2:14" ht="15.75">
      <c r="B34" s="837"/>
      <c r="C34" s="840"/>
      <c r="D34" s="858"/>
      <c r="E34" s="861"/>
      <c r="F34" s="549">
        <v>4</v>
      </c>
      <c r="G34" s="550"/>
      <c r="H34" s="598" t="str">
        <f t="shared" si="0"/>
        <v>Belum Diisi</v>
      </c>
      <c r="I34" s="592" t="s">
        <v>26</v>
      </c>
      <c r="J34" s="593" t="str">
        <f>IF($D$31="Y/T","Isi Tujuan",IF($E$31=0,0,IF(I34="Y",1,IF(I34="T",0,"Isi Dulu"))))</f>
        <v>Isi Tujuan</v>
      </c>
      <c r="K34" s="592" t="s">
        <v>26</v>
      </c>
      <c r="L34" s="593" t="str">
        <f>IF($D$31="Y/T","Isi Tujuan",IF($E$31=0,0,IF(K34="Y",1,IF(K34="T",0,"Isi Dulu"))))</f>
        <v>Isi Tujuan</v>
      </c>
      <c r="M34" s="849"/>
      <c r="N34" s="852"/>
    </row>
    <row r="35" spans="2:14" ht="15.75">
      <c r="B35" s="838"/>
      <c r="C35" s="841"/>
      <c r="D35" s="859"/>
      <c r="E35" s="862"/>
      <c r="F35" s="569">
        <v>5</v>
      </c>
      <c r="G35" s="570"/>
      <c r="H35" s="599" t="str">
        <f t="shared" si="0"/>
        <v>Belum Diisi</v>
      </c>
      <c r="I35" s="595" t="s">
        <v>26</v>
      </c>
      <c r="J35" s="596" t="str">
        <f>IF($D$31="Y/T","Isi Tujuan",IF($E$31=0,0,IF(I35="Y",1,IF(I35="T",0,"Isi Dulu"))))</f>
        <v>Isi Tujuan</v>
      </c>
      <c r="K35" s="595" t="s">
        <v>26</v>
      </c>
      <c r="L35" s="596" t="str">
        <f>IF($D$31="Y/T","Isi Tujuan",IF($E$31=0,0,IF(K35="Y",1,IF(K35="T",0,"Isi Dulu"))))</f>
        <v>Isi Tujuan</v>
      </c>
      <c r="M35" s="850"/>
      <c r="N35" s="853"/>
    </row>
    <row r="36" spans="2:14" ht="15.75">
      <c r="B36" s="836">
        <v>7</v>
      </c>
      <c r="C36" s="839"/>
      <c r="D36" s="857" t="s">
        <v>26</v>
      </c>
      <c r="E36" s="860" t="str">
        <f>IF(D36="Y",1,IF(D36="T",0,IF(D36="Y/T","Belum diisi","Error")))</f>
        <v>Belum diisi</v>
      </c>
      <c r="F36" s="528">
        <v>1</v>
      </c>
      <c r="G36" s="529"/>
      <c r="H36" s="600" t="str">
        <f t="shared" si="0"/>
        <v>Belum Diisi</v>
      </c>
      <c r="I36" s="590" t="s">
        <v>26</v>
      </c>
      <c r="J36" s="591" t="str">
        <f>IF($D$36="Y/T","Isi Tujuan",IF($E$36=0,0,IF(I36="Y",1,IF(I36="T",0,"Isi Dulu"))))</f>
        <v>Isi Tujuan</v>
      </c>
      <c r="K36" s="590" t="s">
        <v>26</v>
      </c>
      <c r="L36" s="591" t="str">
        <f>IF($D$36="Y/T","Isi Tujuan",IF($E$36=0,0,IF(K36="Y",1,IF(K36="T",0,"Isi Dulu"))))</f>
        <v>Isi Tujuan</v>
      </c>
      <c r="M36" s="848" t="s">
        <v>26</v>
      </c>
      <c r="N36" s="851" t="str">
        <f>IF(M36="Y",1,IF(M36="T",0,IF(M36="Y/T","Belum diisi","Error")))</f>
        <v>Belum diisi</v>
      </c>
    </row>
    <row r="37" spans="2:14" ht="15.75">
      <c r="B37" s="837"/>
      <c r="C37" s="840"/>
      <c r="D37" s="858"/>
      <c r="E37" s="861"/>
      <c r="F37" s="549">
        <v>2</v>
      </c>
      <c r="G37" s="550"/>
      <c r="H37" s="598" t="str">
        <f t="shared" si="0"/>
        <v>Belum Diisi</v>
      </c>
      <c r="I37" s="592" t="s">
        <v>26</v>
      </c>
      <c r="J37" s="593" t="str">
        <f>IF($D$36="Y/T","Isi Tujuan",IF($E$36=0,0,IF(I37="Y",1,IF(I37="T",0,"Isi Dulu"))))</f>
        <v>Isi Tujuan</v>
      </c>
      <c r="K37" s="592" t="s">
        <v>26</v>
      </c>
      <c r="L37" s="593" t="str">
        <f>IF($D$36="Y/T","Isi Tujuan",IF($E$36=0,0,IF(K37="Y",1,IF(K37="T",0,"Isi Dulu"))))</f>
        <v>Isi Tujuan</v>
      </c>
      <c r="M37" s="849"/>
      <c r="N37" s="852"/>
    </row>
    <row r="38" spans="2:14" ht="15.75">
      <c r="B38" s="837"/>
      <c r="C38" s="840"/>
      <c r="D38" s="858"/>
      <c r="E38" s="861"/>
      <c r="F38" s="549">
        <v>3</v>
      </c>
      <c r="G38" s="550"/>
      <c r="H38" s="598" t="str">
        <f t="shared" si="0"/>
        <v>Belum Diisi</v>
      </c>
      <c r="I38" s="592" t="s">
        <v>26</v>
      </c>
      <c r="J38" s="593" t="str">
        <f>IF($D$36="Y/T","Isi Tujuan",IF($E$36=0,0,IF(I38="Y",1,IF(I38="T",0,"Isi Dulu"))))</f>
        <v>Isi Tujuan</v>
      </c>
      <c r="K38" s="592" t="s">
        <v>26</v>
      </c>
      <c r="L38" s="593" t="str">
        <f>IF($D$36="Y/T","Isi Tujuan",IF($E$36=0,0,IF(K38="Y",1,IF(K38="T",0,"Isi Dulu"))))</f>
        <v>Isi Tujuan</v>
      </c>
      <c r="M38" s="849"/>
      <c r="N38" s="852"/>
    </row>
    <row r="39" spans="2:14" ht="15.75">
      <c r="B39" s="837"/>
      <c r="C39" s="840"/>
      <c r="D39" s="858"/>
      <c r="E39" s="861"/>
      <c r="F39" s="549">
        <v>4</v>
      </c>
      <c r="G39" s="550"/>
      <c r="H39" s="598" t="str">
        <f t="shared" si="0"/>
        <v>Belum Diisi</v>
      </c>
      <c r="I39" s="592" t="s">
        <v>26</v>
      </c>
      <c r="J39" s="593" t="str">
        <f>IF($D$36="Y/T","Isi Tujuan",IF($E$36=0,0,IF(I39="Y",1,IF(I39="T",0,"Isi Dulu"))))</f>
        <v>Isi Tujuan</v>
      </c>
      <c r="K39" s="592" t="s">
        <v>26</v>
      </c>
      <c r="L39" s="593" t="str">
        <f>IF($D$36="Y/T","Isi Tujuan",IF($E$36=0,0,IF(K39="Y",1,IF(K39="T",0,"Isi Dulu"))))</f>
        <v>Isi Tujuan</v>
      </c>
      <c r="M39" s="849"/>
      <c r="N39" s="852"/>
    </row>
    <row r="40" spans="2:14" ht="15.75">
      <c r="B40" s="838"/>
      <c r="C40" s="841"/>
      <c r="D40" s="859"/>
      <c r="E40" s="862"/>
      <c r="F40" s="569">
        <v>5</v>
      </c>
      <c r="G40" s="570"/>
      <c r="H40" s="599" t="str">
        <f t="shared" si="0"/>
        <v>Belum Diisi</v>
      </c>
      <c r="I40" s="595" t="s">
        <v>26</v>
      </c>
      <c r="J40" s="596" t="str">
        <f>IF($D$36="Y/T","Isi Tujuan",IF($E$36=0,0,IF(I40="Y",1,IF(I40="T",0,"Isi Dulu"))))</f>
        <v>Isi Tujuan</v>
      </c>
      <c r="K40" s="595" t="s">
        <v>26</v>
      </c>
      <c r="L40" s="596" t="str">
        <f>IF($D$36="Y/T","Isi Tujuan",IF($E$36=0,0,IF(K40="Y",1,IF(K40="T",0,"Isi Dulu"))))</f>
        <v>Isi Tujuan</v>
      </c>
      <c r="M40" s="850"/>
      <c r="N40" s="853"/>
    </row>
    <row r="41" spans="2:14" ht="15.75">
      <c r="B41" s="836">
        <v>8</v>
      </c>
      <c r="C41" s="839"/>
      <c r="D41" s="857" t="s">
        <v>26</v>
      </c>
      <c r="E41" s="860" t="str">
        <f>IF(D41="Y",1,IF(D41="T",0,IF(D41="Y/T","Belum diisi","Error")))</f>
        <v>Belum diisi</v>
      </c>
      <c r="F41" s="528">
        <v>1</v>
      </c>
      <c r="G41" s="529"/>
      <c r="H41" s="600" t="str">
        <f t="shared" si="0"/>
        <v>Belum Diisi</v>
      </c>
      <c r="I41" s="590" t="s">
        <v>26</v>
      </c>
      <c r="J41" s="591" t="str">
        <f>IF($D$41="Y/T","Isi Tujuan",IF($E$41=0,0,IF(I41="Y",1,IF(I41="T",0,"Isi Dulu"))))</f>
        <v>Isi Tujuan</v>
      </c>
      <c r="K41" s="590" t="s">
        <v>26</v>
      </c>
      <c r="L41" s="591" t="str">
        <f>IF($D$41="Y/T","Isi Tujuan",IF($E$41=0,0,IF(K41="Y",1,IF(K41="T",0,"Isi Dulu"))))</f>
        <v>Isi Tujuan</v>
      </c>
      <c r="M41" s="848" t="s">
        <v>26</v>
      </c>
      <c r="N41" s="851" t="str">
        <f>IF(M41="Y",1,IF(M41="T",0,IF(M41="Y/T","Belum diisi","Error")))</f>
        <v>Belum diisi</v>
      </c>
    </row>
    <row r="42" spans="2:14" ht="15.75">
      <c r="B42" s="837"/>
      <c r="C42" s="840"/>
      <c r="D42" s="858"/>
      <c r="E42" s="861"/>
      <c r="F42" s="549">
        <v>2</v>
      </c>
      <c r="G42" s="550"/>
      <c r="H42" s="598" t="str">
        <f t="shared" si="0"/>
        <v>Belum Diisi</v>
      </c>
      <c r="I42" s="592" t="s">
        <v>26</v>
      </c>
      <c r="J42" s="593" t="str">
        <f>IF($D$41="Y/T","Isi Tujuan",IF($E$41=0,0,IF(I42="Y",1,IF(I42="T",0,"Isi Dulu"))))</f>
        <v>Isi Tujuan</v>
      </c>
      <c r="K42" s="592" t="s">
        <v>26</v>
      </c>
      <c r="L42" s="593" t="str">
        <f>IF($D$41="Y/T","Isi Tujuan",IF($E$41=0,0,IF(K42="Y",1,IF(K42="T",0,"Isi Dulu"))))</f>
        <v>Isi Tujuan</v>
      </c>
      <c r="M42" s="849"/>
      <c r="N42" s="852"/>
    </row>
    <row r="43" spans="2:14" ht="15.75">
      <c r="B43" s="837"/>
      <c r="C43" s="840"/>
      <c r="D43" s="858"/>
      <c r="E43" s="861"/>
      <c r="F43" s="549">
        <v>3</v>
      </c>
      <c r="G43" s="550"/>
      <c r="H43" s="598" t="str">
        <f t="shared" si="0"/>
        <v>Belum Diisi</v>
      </c>
      <c r="I43" s="592" t="s">
        <v>26</v>
      </c>
      <c r="J43" s="593" t="str">
        <f>IF($D$41="Y/T","Isi Tujuan",IF($E$41=0,0,IF(I43="Y",1,IF(I43="T",0,"Isi Dulu"))))</f>
        <v>Isi Tujuan</v>
      </c>
      <c r="K43" s="592" t="s">
        <v>26</v>
      </c>
      <c r="L43" s="593" t="str">
        <f>IF($D$41="Y/T","Isi Tujuan",IF($E$41=0,0,IF(K43="Y",1,IF(K43="T",0,"Isi Dulu"))))</f>
        <v>Isi Tujuan</v>
      </c>
      <c r="M43" s="849"/>
      <c r="N43" s="852"/>
    </row>
    <row r="44" spans="2:14" ht="15.75">
      <c r="B44" s="837"/>
      <c r="C44" s="840"/>
      <c r="D44" s="858"/>
      <c r="E44" s="861"/>
      <c r="F44" s="549">
        <v>4</v>
      </c>
      <c r="G44" s="550"/>
      <c r="H44" s="598" t="str">
        <f t="shared" si="0"/>
        <v>Belum Diisi</v>
      </c>
      <c r="I44" s="592" t="s">
        <v>26</v>
      </c>
      <c r="J44" s="593" t="str">
        <f>IF($D$41="Y/T","Isi Tujuan",IF($E$41=0,0,IF(I44="Y",1,IF(I44="T",0,"Isi Dulu"))))</f>
        <v>Isi Tujuan</v>
      </c>
      <c r="K44" s="592" t="s">
        <v>26</v>
      </c>
      <c r="L44" s="593" t="str">
        <f>IF($D$41="Y/T","Isi Tujuan",IF($E$41=0,0,IF(K44="Y",1,IF(K44="T",0,"Isi Dulu"))))</f>
        <v>Isi Tujuan</v>
      </c>
      <c r="M44" s="849"/>
      <c r="N44" s="852"/>
    </row>
    <row r="45" spans="2:14" ht="15.75">
      <c r="B45" s="838"/>
      <c r="C45" s="841"/>
      <c r="D45" s="859"/>
      <c r="E45" s="862"/>
      <c r="F45" s="569">
        <v>5</v>
      </c>
      <c r="G45" s="570"/>
      <c r="H45" s="599" t="str">
        <f t="shared" si="0"/>
        <v>Belum Diisi</v>
      </c>
      <c r="I45" s="595" t="s">
        <v>26</v>
      </c>
      <c r="J45" s="596" t="str">
        <f>IF($D$41="Y/T","Isi Tujuan",IF($E$41=0,0,IF(I45="Y",1,IF(I45="T",0,"Isi Dulu"))))</f>
        <v>Isi Tujuan</v>
      </c>
      <c r="K45" s="595" t="s">
        <v>26</v>
      </c>
      <c r="L45" s="596" t="str">
        <f>IF($D$41="Y/T","Isi Tujuan",IF($E$41=0,0,IF(K45="Y",1,IF(K45="T",0,"Isi Dulu"))))</f>
        <v>Isi Tujuan</v>
      </c>
      <c r="M45" s="850"/>
      <c r="N45" s="853"/>
    </row>
    <row r="46" spans="2:14" ht="15.75">
      <c r="B46" s="836">
        <v>9</v>
      </c>
      <c r="C46" s="839"/>
      <c r="D46" s="857" t="s">
        <v>26</v>
      </c>
      <c r="E46" s="860" t="str">
        <f>IF(D46="Y",1,IF(D46="T",0,IF(D46="Y/T","Belum diisi","Error")))</f>
        <v>Belum diisi</v>
      </c>
      <c r="F46" s="528">
        <v>1</v>
      </c>
      <c r="G46" s="529"/>
      <c r="H46" s="600" t="str">
        <f t="shared" si="0"/>
        <v>Belum Diisi</v>
      </c>
      <c r="I46" s="590" t="s">
        <v>26</v>
      </c>
      <c r="J46" s="591" t="str">
        <f>IF($D$46="Y/T","Isi Tujuan",IF($E$46=0,0,IF(I46="Y",1,IF(I46="T",0,"Isi Dulu"))))</f>
        <v>Isi Tujuan</v>
      </c>
      <c r="K46" s="590" t="s">
        <v>26</v>
      </c>
      <c r="L46" s="591" t="str">
        <f>IF($D$46="Y/T","Isi Tujuan",IF($E$46=0,0,IF(K46="Y",1,IF(K46="T",0,"Isi Dulu"))))</f>
        <v>Isi Tujuan</v>
      </c>
      <c r="M46" s="848" t="s">
        <v>26</v>
      </c>
      <c r="N46" s="851" t="str">
        <f>IF(M46="Y",1,IF(M46="T",0,IF(M46="Y/T","Belum diisi","Error")))</f>
        <v>Belum diisi</v>
      </c>
    </row>
    <row r="47" spans="2:14" ht="15.75">
      <c r="B47" s="837"/>
      <c r="C47" s="840"/>
      <c r="D47" s="858"/>
      <c r="E47" s="861"/>
      <c r="F47" s="549">
        <v>2</v>
      </c>
      <c r="G47" s="550"/>
      <c r="H47" s="598" t="str">
        <f t="shared" si="0"/>
        <v>Belum Diisi</v>
      </c>
      <c r="I47" s="592" t="s">
        <v>26</v>
      </c>
      <c r="J47" s="593" t="str">
        <f>IF($D$46="Y/T","Isi Tujuan",IF($E$46=0,0,IF(I47="Y",1,IF(I47="T",0,"Isi Dulu"))))</f>
        <v>Isi Tujuan</v>
      </c>
      <c r="K47" s="592" t="s">
        <v>26</v>
      </c>
      <c r="L47" s="593" t="str">
        <f>IF($D$46="Y/T","Isi Tujuan",IF($E$46=0,0,IF(K47="Y",1,IF(K47="T",0,"Isi Dulu"))))</f>
        <v>Isi Tujuan</v>
      </c>
      <c r="M47" s="849"/>
      <c r="N47" s="852"/>
    </row>
    <row r="48" spans="2:14" ht="15.75">
      <c r="B48" s="837"/>
      <c r="C48" s="840"/>
      <c r="D48" s="858"/>
      <c r="E48" s="861"/>
      <c r="F48" s="549">
        <v>3</v>
      </c>
      <c r="G48" s="550"/>
      <c r="H48" s="598" t="str">
        <f t="shared" si="0"/>
        <v>Belum Diisi</v>
      </c>
      <c r="I48" s="592" t="s">
        <v>26</v>
      </c>
      <c r="J48" s="593" t="str">
        <f>IF($D$46="Y/T","Isi Tujuan",IF($E$46=0,0,IF(I48="Y",1,IF(I48="T",0,"Isi Dulu"))))</f>
        <v>Isi Tujuan</v>
      </c>
      <c r="K48" s="592" t="s">
        <v>26</v>
      </c>
      <c r="L48" s="593" t="str">
        <f>IF($D$46="Y/T","Isi Tujuan",IF($E$46=0,0,IF(K48="Y",1,IF(K48="T",0,"Isi Dulu"))))</f>
        <v>Isi Tujuan</v>
      </c>
      <c r="M48" s="849"/>
      <c r="N48" s="852"/>
    </row>
    <row r="49" spans="2:14" ht="15.75">
      <c r="B49" s="837"/>
      <c r="C49" s="840"/>
      <c r="D49" s="858"/>
      <c r="E49" s="861"/>
      <c r="F49" s="549">
        <v>4</v>
      </c>
      <c r="G49" s="550"/>
      <c r="H49" s="598" t="str">
        <f t="shared" si="0"/>
        <v>Belum Diisi</v>
      </c>
      <c r="I49" s="592" t="s">
        <v>26</v>
      </c>
      <c r="J49" s="593" t="str">
        <f>IF($D$46="Y/T","Isi Tujuan",IF($E$46=0,0,IF(I49="Y",1,IF(I49="T",0,"Isi Dulu"))))</f>
        <v>Isi Tujuan</v>
      </c>
      <c r="K49" s="592" t="s">
        <v>26</v>
      </c>
      <c r="L49" s="593" t="str">
        <f>IF($D$46="Y/T","Isi Tujuan",IF($E$46=0,0,IF(K49="Y",1,IF(K49="T",0,"Isi Dulu"))))</f>
        <v>Isi Tujuan</v>
      </c>
      <c r="M49" s="849"/>
      <c r="N49" s="852"/>
    </row>
    <row r="50" spans="2:14" ht="15.75">
      <c r="B50" s="838"/>
      <c r="C50" s="841"/>
      <c r="D50" s="859"/>
      <c r="E50" s="862"/>
      <c r="F50" s="569">
        <v>5</v>
      </c>
      <c r="G50" s="570"/>
      <c r="H50" s="599" t="str">
        <f t="shared" si="0"/>
        <v>Belum Diisi</v>
      </c>
      <c r="I50" s="595" t="s">
        <v>26</v>
      </c>
      <c r="J50" s="596" t="str">
        <f>IF($D$46="Y/T","Isi Tujuan",IF($E$46=0,0,IF(I50="Y",1,IF(I50="T",0,"Isi Dulu"))))</f>
        <v>Isi Tujuan</v>
      </c>
      <c r="K50" s="595" t="s">
        <v>26</v>
      </c>
      <c r="L50" s="596" t="str">
        <f>IF($D$46="Y/T","Isi Tujuan",IF($E$46=0,0,IF(K50="Y",1,IF(K50="T",0,"Isi Dulu"))))</f>
        <v>Isi Tujuan</v>
      </c>
      <c r="M50" s="850"/>
      <c r="N50" s="853"/>
    </row>
    <row r="51" spans="2:14" ht="15.75">
      <c r="B51" s="836">
        <v>10</v>
      </c>
      <c r="C51" s="839"/>
      <c r="D51" s="857" t="s">
        <v>26</v>
      </c>
      <c r="E51" s="860" t="str">
        <f>IF(D51="Y",1,IF(D51="T",0,IF(D51="Y/T","Belum diisi","Error")))</f>
        <v>Belum diisi</v>
      </c>
      <c r="F51" s="528">
        <v>1</v>
      </c>
      <c r="G51" s="529"/>
      <c r="H51" s="600" t="str">
        <f t="shared" si="0"/>
        <v>Belum Diisi</v>
      </c>
      <c r="I51" s="590" t="s">
        <v>26</v>
      </c>
      <c r="J51" s="591" t="str">
        <f>IF($D$51="Y/T","Isi Tujuan",IF($E$51=0,0,IF(I51="Y",1,IF(I51="T",0,"Isi Dulu"))))</f>
        <v>Isi Tujuan</v>
      </c>
      <c r="K51" s="590" t="s">
        <v>26</v>
      </c>
      <c r="L51" s="591" t="str">
        <f>IF($D$51="Y/T","Isi Tujuan",IF($E$51=0,0,IF(K51="Y",1,IF(K51="T",0,"Isi Dulu"))))</f>
        <v>Isi Tujuan</v>
      </c>
      <c r="M51" s="848" t="s">
        <v>26</v>
      </c>
      <c r="N51" s="851" t="str">
        <f>IF(M51="Y",1,IF(M51="T",0,IF(M51="Y/T","Belum diisi","Error")))</f>
        <v>Belum diisi</v>
      </c>
    </row>
    <row r="52" spans="2:14" ht="15.75">
      <c r="B52" s="837"/>
      <c r="C52" s="840"/>
      <c r="D52" s="858"/>
      <c r="E52" s="861"/>
      <c r="F52" s="549">
        <v>2</v>
      </c>
      <c r="G52" s="550"/>
      <c r="H52" s="598" t="str">
        <f t="shared" si="0"/>
        <v>Belum Diisi</v>
      </c>
      <c r="I52" s="592" t="s">
        <v>26</v>
      </c>
      <c r="J52" s="593" t="str">
        <f>IF($D$51="Y/T","Isi Tujuan",IF($E$51=0,0,IF(I52="Y",1,IF(I52="T",0,"Isi Dulu"))))</f>
        <v>Isi Tujuan</v>
      </c>
      <c r="K52" s="592" t="s">
        <v>26</v>
      </c>
      <c r="L52" s="593" t="str">
        <f>IF($D$51="Y/T","Isi Tujuan",IF($E$51=0,0,IF(K52="Y",1,IF(K52="T",0,"Isi Dulu"))))</f>
        <v>Isi Tujuan</v>
      </c>
      <c r="M52" s="849"/>
      <c r="N52" s="852"/>
    </row>
    <row r="53" spans="2:14" ht="15.75">
      <c r="B53" s="837"/>
      <c r="C53" s="840"/>
      <c r="D53" s="858"/>
      <c r="E53" s="861"/>
      <c r="F53" s="549">
        <v>3</v>
      </c>
      <c r="G53" s="550"/>
      <c r="H53" s="598" t="str">
        <f t="shared" si="0"/>
        <v>Belum Diisi</v>
      </c>
      <c r="I53" s="592" t="s">
        <v>26</v>
      </c>
      <c r="J53" s="593" t="str">
        <f>IF($D$51="Y/T","Isi Tujuan",IF($E$51=0,0,IF(I53="Y",1,IF(I53="T",0,"Isi Dulu"))))</f>
        <v>Isi Tujuan</v>
      </c>
      <c r="K53" s="592" t="s">
        <v>26</v>
      </c>
      <c r="L53" s="593" t="str">
        <f>IF($D$51="Y/T","Isi Tujuan",IF($E$51=0,0,IF(K53="Y",1,IF(K53="T",0,"Isi Dulu"))))</f>
        <v>Isi Tujuan</v>
      </c>
      <c r="M53" s="849"/>
      <c r="N53" s="852"/>
    </row>
    <row r="54" spans="2:14" ht="15.75">
      <c r="B54" s="837"/>
      <c r="C54" s="840"/>
      <c r="D54" s="858"/>
      <c r="E54" s="861"/>
      <c r="F54" s="549">
        <v>4</v>
      </c>
      <c r="G54" s="550"/>
      <c r="H54" s="598" t="str">
        <f t="shared" si="0"/>
        <v>Belum Diisi</v>
      </c>
      <c r="I54" s="592" t="s">
        <v>26</v>
      </c>
      <c r="J54" s="593" t="str">
        <f>IF($D$51="Y/T","Isi Tujuan",IF($E$51=0,0,IF(I54="Y",1,IF(I54="T",0,"Isi Dulu"))))</f>
        <v>Isi Tujuan</v>
      </c>
      <c r="K54" s="592" t="s">
        <v>26</v>
      </c>
      <c r="L54" s="593" t="str">
        <f>IF($D$51="Y/T","Isi Tujuan",IF($E$51=0,0,IF(K54="Y",1,IF(K54="T",0,"Isi Dulu"))))</f>
        <v>Isi Tujuan</v>
      </c>
      <c r="M54" s="849"/>
      <c r="N54" s="852"/>
    </row>
    <row r="55" spans="2:14" ht="15.75">
      <c r="B55" s="838"/>
      <c r="C55" s="841"/>
      <c r="D55" s="859"/>
      <c r="E55" s="862"/>
      <c r="F55" s="569">
        <v>5</v>
      </c>
      <c r="G55" s="570"/>
      <c r="H55" s="599" t="str">
        <f t="shared" si="0"/>
        <v>Belum Diisi</v>
      </c>
      <c r="I55" s="595" t="s">
        <v>26</v>
      </c>
      <c r="J55" s="596" t="str">
        <f>IF($D$51="Y/T","Isi Tujuan",IF($E$51=0,0,IF(I55="Y",1,IF(I55="T",0,"Isi Dulu"))))</f>
        <v>Isi Tujuan</v>
      </c>
      <c r="K55" s="595" t="s">
        <v>26</v>
      </c>
      <c r="L55" s="596" t="str">
        <f>IF($D$51="Y/T","Isi Tujuan",IF($E$51=0,0,IF(K55="Y",1,IF(K55="T",0,"Isi Dulu"))))</f>
        <v>Isi Tujuan</v>
      </c>
      <c r="M55" s="850"/>
      <c r="N55" s="853"/>
    </row>
    <row r="56" spans="2:14" ht="15.75">
      <c r="B56" s="836">
        <v>11</v>
      </c>
      <c r="C56" s="839"/>
      <c r="D56" s="857" t="s">
        <v>26</v>
      </c>
      <c r="E56" s="860" t="str">
        <f>IF(D56="Y",1,IF(D56="T",0,IF(D56="Y/T","Belum diisi","Error")))</f>
        <v>Belum diisi</v>
      </c>
      <c r="F56" s="528">
        <v>1</v>
      </c>
      <c r="G56" s="529"/>
      <c r="H56" s="600" t="str">
        <f t="shared" si="0"/>
        <v>Belum Diisi</v>
      </c>
      <c r="I56" s="590" t="s">
        <v>26</v>
      </c>
      <c r="J56" s="591" t="str">
        <f>IF($D$56="Y/T","Isi Tujuan",IF($E$56=0,0,IF(I56="Y",1,IF(I56="T",0,"Isi Dulu"))))</f>
        <v>Isi Tujuan</v>
      </c>
      <c r="K56" s="590" t="s">
        <v>26</v>
      </c>
      <c r="L56" s="591" t="str">
        <f>IF($D$56="Y/T","Isi Tujuan",IF($E$56=0,0,IF(K56="Y",1,IF(K56="T",0,"Isi Dulu"))))</f>
        <v>Isi Tujuan</v>
      </c>
      <c r="M56" s="848" t="s">
        <v>26</v>
      </c>
      <c r="N56" s="851" t="str">
        <f>IF(M56="Y",1,IF(M56="T",0,IF(M56="Y/T","Belum diisi","Error")))</f>
        <v>Belum diisi</v>
      </c>
    </row>
    <row r="57" spans="2:14" ht="15.75">
      <c r="B57" s="837"/>
      <c r="C57" s="840"/>
      <c r="D57" s="858"/>
      <c r="E57" s="861"/>
      <c r="F57" s="549">
        <v>2</v>
      </c>
      <c r="G57" s="550"/>
      <c r="H57" s="598" t="str">
        <f t="shared" si="0"/>
        <v>Belum Diisi</v>
      </c>
      <c r="I57" s="592" t="s">
        <v>26</v>
      </c>
      <c r="J57" s="593" t="str">
        <f>IF($D$56="Y/T","Isi Tujuan",IF($E$56=0,0,IF(I57="Y",1,IF(I57="T",0,"Isi Dulu"))))</f>
        <v>Isi Tujuan</v>
      </c>
      <c r="K57" s="592" t="s">
        <v>26</v>
      </c>
      <c r="L57" s="593" t="str">
        <f>IF($D$56="Y/T","Isi Tujuan",IF($E$56=0,0,IF(K57="Y",1,IF(K57="T",0,"Isi Dulu"))))</f>
        <v>Isi Tujuan</v>
      </c>
      <c r="M57" s="849"/>
      <c r="N57" s="852"/>
    </row>
    <row r="58" spans="2:14" ht="15.75">
      <c r="B58" s="837"/>
      <c r="C58" s="840"/>
      <c r="D58" s="858"/>
      <c r="E58" s="861"/>
      <c r="F58" s="549">
        <v>3</v>
      </c>
      <c r="G58" s="550"/>
      <c r="H58" s="598" t="str">
        <f t="shared" si="0"/>
        <v>Belum Diisi</v>
      </c>
      <c r="I58" s="592" t="s">
        <v>26</v>
      </c>
      <c r="J58" s="593" t="str">
        <f>IF($D$56="Y/T","Isi Tujuan",IF($E$56=0,0,IF(I58="Y",1,IF(I58="T",0,"Isi Dulu"))))</f>
        <v>Isi Tujuan</v>
      </c>
      <c r="K58" s="592" t="s">
        <v>26</v>
      </c>
      <c r="L58" s="593" t="str">
        <f>IF($D$56="Y/T","Isi Tujuan",IF($E$56=0,0,IF(K58="Y",1,IF(K58="T",0,"Isi Dulu"))))</f>
        <v>Isi Tujuan</v>
      </c>
      <c r="M58" s="849"/>
      <c r="N58" s="852"/>
    </row>
    <row r="59" spans="2:14" ht="15.75">
      <c r="B59" s="837"/>
      <c r="C59" s="840"/>
      <c r="D59" s="858"/>
      <c r="E59" s="861"/>
      <c r="F59" s="549">
        <v>4</v>
      </c>
      <c r="G59" s="550"/>
      <c r="H59" s="598" t="str">
        <f t="shared" si="0"/>
        <v>Belum Diisi</v>
      </c>
      <c r="I59" s="592" t="s">
        <v>26</v>
      </c>
      <c r="J59" s="593" t="str">
        <f>IF($D$56="Y/T","Isi Tujuan",IF($E$56=0,0,IF(I59="Y",1,IF(I59="T",0,"Isi Dulu"))))</f>
        <v>Isi Tujuan</v>
      </c>
      <c r="K59" s="592" t="s">
        <v>26</v>
      </c>
      <c r="L59" s="593" t="str">
        <f>IF($D$56="Y/T","Isi Tujuan",IF($E$56=0,0,IF(K59="Y",1,IF(K59="T",0,"Isi Dulu"))))</f>
        <v>Isi Tujuan</v>
      </c>
      <c r="M59" s="849"/>
      <c r="N59" s="852"/>
    </row>
    <row r="60" spans="2:14" ht="15.75">
      <c r="B60" s="838"/>
      <c r="C60" s="841"/>
      <c r="D60" s="859"/>
      <c r="E60" s="862"/>
      <c r="F60" s="569">
        <v>5</v>
      </c>
      <c r="G60" s="570"/>
      <c r="H60" s="599" t="str">
        <f t="shared" si="0"/>
        <v>Belum Diisi</v>
      </c>
      <c r="I60" s="595" t="s">
        <v>26</v>
      </c>
      <c r="J60" s="596" t="str">
        <f>IF($D$56="Y/T","Isi Tujuan",IF($E$56=0,0,IF(I60="Y",1,IF(I60="T",0,"Isi Dulu"))))</f>
        <v>Isi Tujuan</v>
      </c>
      <c r="K60" s="595" t="s">
        <v>26</v>
      </c>
      <c r="L60" s="596" t="str">
        <f>IF($D$56="Y/T","Isi Tujuan",IF($E$56=0,0,IF(K60="Y",1,IF(K60="T",0,"Isi Dulu"))))</f>
        <v>Isi Tujuan</v>
      </c>
      <c r="M60" s="850"/>
      <c r="N60" s="853"/>
    </row>
    <row r="61" spans="2:14" ht="15.75">
      <c r="B61" s="836">
        <v>12</v>
      </c>
      <c r="C61" s="839"/>
      <c r="D61" s="857" t="s">
        <v>26</v>
      </c>
      <c r="E61" s="860" t="str">
        <f>IF(D61="Y",1,IF(D61="T",0,IF(D61="Y/T","Belum diisi","Error")))</f>
        <v>Belum diisi</v>
      </c>
      <c r="F61" s="528">
        <v>1</v>
      </c>
      <c r="G61" s="529"/>
      <c r="H61" s="600" t="str">
        <f t="shared" si="0"/>
        <v>Belum Diisi</v>
      </c>
      <c r="I61" s="590" t="s">
        <v>26</v>
      </c>
      <c r="J61" s="591" t="str">
        <f>IF($D$61="Y/T","Isi Tujuan",IF($E$61=0,0,IF(I61="Y",1,IF(I61="T",0,"Isi Dulu"))))</f>
        <v>Isi Tujuan</v>
      </c>
      <c r="K61" s="590" t="s">
        <v>26</v>
      </c>
      <c r="L61" s="591" t="str">
        <f>IF($D$61="Y/T","Isi Tujuan",IF($E$61=0,0,IF(K61="Y",1,IF(K61="T",0,"Isi Dulu"))))</f>
        <v>Isi Tujuan</v>
      </c>
      <c r="M61" s="848" t="s">
        <v>26</v>
      </c>
      <c r="N61" s="851" t="str">
        <f>IF(M61="Y",1,IF(M61="T",0,IF(M61="Y/T","Belum diisi","Error")))</f>
        <v>Belum diisi</v>
      </c>
    </row>
    <row r="62" spans="2:14" ht="15.75">
      <c r="B62" s="837"/>
      <c r="C62" s="840"/>
      <c r="D62" s="858"/>
      <c r="E62" s="861"/>
      <c r="F62" s="549">
        <v>2</v>
      </c>
      <c r="G62" s="550"/>
      <c r="H62" s="598" t="str">
        <f t="shared" si="0"/>
        <v>Belum Diisi</v>
      </c>
      <c r="I62" s="592" t="s">
        <v>26</v>
      </c>
      <c r="J62" s="593" t="str">
        <f>IF($D$61="Y/T","Isi Tujuan",IF($E$61=0,0,IF(I62="Y",1,IF(I62="T",0,"Isi Dulu"))))</f>
        <v>Isi Tujuan</v>
      </c>
      <c r="K62" s="592" t="s">
        <v>26</v>
      </c>
      <c r="L62" s="593" t="str">
        <f>IF($D$61="Y/T","Isi Tujuan",IF($E$61=0,0,IF(K62="Y",1,IF(K62="T",0,"Isi Dulu"))))</f>
        <v>Isi Tujuan</v>
      </c>
      <c r="M62" s="849"/>
      <c r="N62" s="852"/>
    </row>
    <row r="63" spans="2:14" ht="15.75">
      <c r="B63" s="837"/>
      <c r="C63" s="840"/>
      <c r="D63" s="858"/>
      <c r="E63" s="861"/>
      <c r="F63" s="549">
        <v>3</v>
      </c>
      <c r="G63" s="550"/>
      <c r="H63" s="598" t="str">
        <f t="shared" si="0"/>
        <v>Belum Diisi</v>
      </c>
      <c r="I63" s="592" t="s">
        <v>26</v>
      </c>
      <c r="J63" s="593" t="str">
        <f>IF($D$61="Y/T","Isi Tujuan",IF($E$61=0,0,IF(I63="Y",1,IF(I63="T",0,"Isi Dulu"))))</f>
        <v>Isi Tujuan</v>
      </c>
      <c r="K63" s="592" t="s">
        <v>26</v>
      </c>
      <c r="L63" s="593" t="str">
        <f>IF($D$61="Y/T","Isi Tujuan",IF($E$61=0,0,IF(K63="Y",1,IF(K63="T",0,"Isi Dulu"))))</f>
        <v>Isi Tujuan</v>
      </c>
      <c r="M63" s="849"/>
      <c r="N63" s="852"/>
    </row>
    <row r="64" spans="2:14" ht="15.75">
      <c r="B64" s="837"/>
      <c r="C64" s="840"/>
      <c r="D64" s="858"/>
      <c r="E64" s="861"/>
      <c r="F64" s="549">
        <v>4</v>
      </c>
      <c r="G64" s="550"/>
      <c r="H64" s="598" t="str">
        <f t="shared" si="0"/>
        <v>Belum Diisi</v>
      </c>
      <c r="I64" s="592" t="s">
        <v>26</v>
      </c>
      <c r="J64" s="593" t="str">
        <f>IF($D$61="Y/T","Isi Tujuan",IF($E$61=0,0,IF(I64="Y",1,IF(I64="T",0,"Isi Dulu"))))</f>
        <v>Isi Tujuan</v>
      </c>
      <c r="K64" s="592" t="s">
        <v>26</v>
      </c>
      <c r="L64" s="593" t="str">
        <f>IF($D$61="Y/T","Isi Tujuan",IF($E$61=0,0,IF(K64="Y",1,IF(K64="T",0,"Isi Dulu"))))</f>
        <v>Isi Tujuan</v>
      </c>
      <c r="M64" s="849"/>
      <c r="N64" s="852"/>
    </row>
    <row r="65" spans="2:14" ht="15.75">
      <c r="B65" s="838"/>
      <c r="C65" s="841"/>
      <c r="D65" s="859"/>
      <c r="E65" s="862"/>
      <c r="F65" s="569">
        <v>5</v>
      </c>
      <c r="G65" s="570"/>
      <c r="H65" s="599" t="str">
        <f t="shared" si="0"/>
        <v>Belum Diisi</v>
      </c>
      <c r="I65" s="595" t="s">
        <v>26</v>
      </c>
      <c r="J65" s="596" t="str">
        <f>IF($D$61="Y/T","Isi Tujuan",IF($E$61=0,0,IF(I65="Y",1,IF(I65="T",0,"Isi Dulu"))))</f>
        <v>Isi Tujuan</v>
      </c>
      <c r="K65" s="595" t="s">
        <v>26</v>
      </c>
      <c r="L65" s="596" t="str">
        <f>IF($D$61="Y/T","Isi Tujuan",IF($E$61=0,0,IF(K65="Y",1,IF(K65="T",0,"Isi Dulu"))))</f>
        <v>Isi Tujuan</v>
      </c>
      <c r="M65" s="850"/>
      <c r="N65" s="853"/>
    </row>
    <row r="66" spans="2:14" ht="15.75">
      <c r="B66" s="836">
        <v>13</v>
      </c>
      <c r="C66" s="839"/>
      <c r="D66" s="857" t="s">
        <v>26</v>
      </c>
      <c r="E66" s="860" t="str">
        <f>IF(D66="Y",1,IF(D66="T",0,IF(D66="Y/T","Belum diisi","Error")))</f>
        <v>Belum diisi</v>
      </c>
      <c r="F66" s="528">
        <v>1</v>
      </c>
      <c r="G66" s="529"/>
      <c r="H66" s="600" t="str">
        <f t="shared" si="0"/>
        <v>Belum Diisi</v>
      </c>
      <c r="I66" s="590" t="s">
        <v>26</v>
      </c>
      <c r="J66" s="591" t="str">
        <f>IF($D$66="Y/T","Isi Tujuan",IF($E$66=0,0,IF(I66="Y",1,IF(I66="T",0,"Isi Dulu"))))</f>
        <v>Isi Tujuan</v>
      </c>
      <c r="K66" s="590" t="s">
        <v>26</v>
      </c>
      <c r="L66" s="591" t="str">
        <f>IF($D$66="Y/T","Isi Tujuan",IF($E$66=0,0,IF(K66="Y",1,IF(K66="T",0,"Isi Dulu"))))</f>
        <v>Isi Tujuan</v>
      </c>
      <c r="M66" s="848" t="s">
        <v>26</v>
      </c>
      <c r="N66" s="851" t="str">
        <f>IF(M66="Y",1,IF(M66="T",0,IF(M66="Y/T","Belum diisi","Error")))</f>
        <v>Belum diisi</v>
      </c>
    </row>
    <row r="67" spans="2:14" ht="15.75">
      <c r="B67" s="837"/>
      <c r="C67" s="840"/>
      <c r="D67" s="858"/>
      <c r="E67" s="861"/>
      <c r="F67" s="549">
        <v>2</v>
      </c>
      <c r="G67" s="550"/>
      <c r="H67" s="598" t="str">
        <f t="shared" si="0"/>
        <v>Belum Diisi</v>
      </c>
      <c r="I67" s="592" t="s">
        <v>26</v>
      </c>
      <c r="J67" s="593" t="str">
        <f>IF($D$66="Y/T","Isi Tujuan",IF($E$66=0,0,IF(I67="Y",1,IF(I67="T",0,"Isi Dulu"))))</f>
        <v>Isi Tujuan</v>
      </c>
      <c r="K67" s="592" t="s">
        <v>26</v>
      </c>
      <c r="L67" s="593" t="str">
        <f>IF($D$66="Y/T","Isi Tujuan",IF($E$66=0,0,IF(K67="Y",1,IF(K67="T",0,"Isi Dulu"))))</f>
        <v>Isi Tujuan</v>
      </c>
      <c r="M67" s="849"/>
      <c r="N67" s="852"/>
    </row>
    <row r="68" spans="2:14" ht="15.75">
      <c r="B68" s="837"/>
      <c r="C68" s="840"/>
      <c r="D68" s="858"/>
      <c r="E68" s="861"/>
      <c r="F68" s="549">
        <v>3</v>
      </c>
      <c r="G68" s="550"/>
      <c r="H68" s="598" t="str">
        <f t="shared" si="0"/>
        <v>Belum Diisi</v>
      </c>
      <c r="I68" s="592" t="s">
        <v>26</v>
      </c>
      <c r="J68" s="593" t="str">
        <f>IF($D$66="Y/T","Isi Tujuan",IF($E$66=0,0,IF(I68="Y",1,IF(I68="T",0,"Isi Dulu"))))</f>
        <v>Isi Tujuan</v>
      </c>
      <c r="K68" s="592" t="s">
        <v>26</v>
      </c>
      <c r="L68" s="593" t="str">
        <f>IF($D$66="Y/T","Isi Tujuan",IF($E$66=0,0,IF(K68="Y",1,IF(K68="T",0,"Isi Dulu"))))</f>
        <v>Isi Tujuan</v>
      </c>
      <c r="M68" s="849"/>
      <c r="N68" s="852"/>
    </row>
    <row r="69" spans="2:14" ht="15.75">
      <c r="B69" s="837"/>
      <c r="C69" s="840"/>
      <c r="D69" s="858"/>
      <c r="E69" s="861"/>
      <c r="F69" s="549">
        <v>4</v>
      </c>
      <c r="G69" s="550"/>
      <c r="H69" s="598" t="str">
        <f t="shared" si="0"/>
        <v>Belum Diisi</v>
      </c>
      <c r="I69" s="592" t="s">
        <v>26</v>
      </c>
      <c r="J69" s="593" t="str">
        <f>IF($D$66="Y/T","Isi Tujuan",IF($E$66=0,0,IF(I69="Y",1,IF(I69="T",0,"Isi Dulu"))))</f>
        <v>Isi Tujuan</v>
      </c>
      <c r="K69" s="592" t="s">
        <v>26</v>
      </c>
      <c r="L69" s="593" t="str">
        <f>IF($D$66="Y/T","Isi Tujuan",IF($E$66=0,0,IF(K69="Y",1,IF(K69="T",0,"Isi Dulu"))))</f>
        <v>Isi Tujuan</v>
      </c>
      <c r="M69" s="849"/>
      <c r="N69" s="852"/>
    </row>
    <row r="70" spans="2:14" ht="15.75">
      <c r="B70" s="838"/>
      <c r="C70" s="841"/>
      <c r="D70" s="859"/>
      <c r="E70" s="862"/>
      <c r="F70" s="569">
        <v>5</v>
      </c>
      <c r="G70" s="570"/>
      <c r="H70" s="599" t="str">
        <f t="shared" ref="H70:H105" si="1">IF(OR(J70="Isi Dulu",L70="Isi Dulu",J70="Isi Tujuan",L70="Isi Tujuan"),"Belum Diisi",IF(SUM(J70,L70)=2,1,IF(SUM(J70,L70)=1,0,IF(SUM(J70,L70)=0,0,"Error"))))</f>
        <v>Belum Diisi</v>
      </c>
      <c r="I70" s="595" t="s">
        <v>26</v>
      </c>
      <c r="J70" s="596" t="str">
        <f>IF($D$66="Y/T","Isi Tujuan",IF($E$66=0,0,IF(I70="Y",1,IF(I70="T",0,"Isi Dulu"))))</f>
        <v>Isi Tujuan</v>
      </c>
      <c r="K70" s="595" t="s">
        <v>26</v>
      </c>
      <c r="L70" s="596" t="str">
        <f>IF($D$66="Y/T","Isi Tujuan",IF($E$66=0,0,IF(K70="Y",1,IF(K70="T",0,"Isi Dulu"))))</f>
        <v>Isi Tujuan</v>
      </c>
      <c r="M70" s="850"/>
      <c r="N70" s="853"/>
    </row>
    <row r="71" spans="2:14" ht="15.75">
      <c r="B71" s="836">
        <v>14</v>
      </c>
      <c r="C71" s="839"/>
      <c r="D71" s="857" t="s">
        <v>26</v>
      </c>
      <c r="E71" s="860" t="str">
        <f>IF(D71="Y",1,IF(D71="T",0,IF(D71="Y/T","Belum diisi","Error")))</f>
        <v>Belum diisi</v>
      </c>
      <c r="F71" s="528">
        <v>1</v>
      </c>
      <c r="G71" s="529"/>
      <c r="H71" s="600" t="str">
        <f t="shared" si="1"/>
        <v>Belum Diisi</v>
      </c>
      <c r="I71" s="590" t="s">
        <v>26</v>
      </c>
      <c r="J71" s="591" t="str">
        <f>IF($D$71="Y/T","Isi Tujuan",IF($E$71=0,0,IF(I71="Y",1,IF(I71="T",0,"Isi Dulu"))))</f>
        <v>Isi Tujuan</v>
      </c>
      <c r="K71" s="590" t="s">
        <v>26</v>
      </c>
      <c r="L71" s="591" t="str">
        <f>IF($D$71="Y/T","Isi Tujuan",IF($E$71=0,0,IF(K71="Y",1,IF(K71="T",0,"Isi Dulu"))))</f>
        <v>Isi Tujuan</v>
      </c>
      <c r="M71" s="848" t="s">
        <v>26</v>
      </c>
      <c r="N71" s="851" t="str">
        <f>IF(M71="Y",1,IF(M71="T",0,IF(M71="Y/T","Belum diisi","Error")))</f>
        <v>Belum diisi</v>
      </c>
    </row>
    <row r="72" spans="2:14" ht="15.75">
      <c r="B72" s="837"/>
      <c r="C72" s="840"/>
      <c r="D72" s="858"/>
      <c r="E72" s="861"/>
      <c r="F72" s="549">
        <v>2</v>
      </c>
      <c r="G72" s="550"/>
      <c r="H72" s="598" t="str">
        <f t="shared" si="1"/>
        <v>Belum Diisi</v>
      </c>
      <c r="I72" s="592" t="s">
        <v>26</v>
      </c>
      <c r="J72" s="593" t="str">
        <f>IF($D$71="Y/T","Isi Tujuan",IF($E$71=0,0,IF(I72="Y",1,IF(I72="T",0,"Isi Dulu"))))</f>
        <v>Isi Tujuan</v>
      </c>
      <c r="K72" s="592" t="s">
        <v>26</v>
      </c>
      <c r="L72" s="593" t="str">
        <f>IF($D$71="Y/T","Isi Tujuan",IF($E$71=0,0,IF(K72="Y",1,IF(K72="T",0,"Isi Dulu"))))</f>
        <v>Isi Tujuan</v>
      </c>
      <c r="M72" s="849"/>
      <c r="N72" s="852"/>
    </row>
    <row r="73" spans="2:14" ht="15.75">
      <c r="B73" s="837"/>
      <c r="C73" s="840"/>
      <c r="D73" s="858"/>
      <c r="E73" s="861"/>
      <c r="F73" s="549">
        <v>3</v>
      </c>
      <c r="G73" s="550"/>
      <c r="H73" s="598" t="str">
        <f t="shared" si="1"/>
        <v>Belum Diisi</v>
      </c>
      <c r="I73" s="592" t="s">
        <v>26</v>
      </c>
      <c r="J73" s="593" t="str">
        <f>IF($D$71="Y/T","Isi Tujuan",IF($E$71=0,0,IF(I73="Y",1,IF(I73="T",0,"Isi Dulu"))))</f>
        <v>Isi Tujuan</v>
      </c>
      <c r="K73" s="592" t="s">
        <v>26</v>
      </c>
      <c r="L73" s="593" t="str">
        <f>IF($D$71="Y/T","Isi Tujuan",IF($E$71=0,0,IF(K73="Y",1,IF(K73="T",0,"Isi Dulu"))))</f>
        <v>Isi Tujuan</v>
      </c>
      <c r="M73" s="849"/>
      <c r="N73" s="852"/>
    </row>
    <row r="74" spans="2:14" ht="15.75">
      <c r="B74" s="837"/>
      <c r="C74" s="840"/>
      <c r="D74" s="858"/>
      <c r="E74" s="861"/>
      <c r="F74" s="549">
        <v>4</v>
      </c>
      <c r="G74" s="550"/>
      <c r="H74" s="598" t="str">
        <f t="shared" si="1"/>
        <v>Belum Diisi</v>
      </c>
      <c r="I74" s="592" t="s">
        <v>26</v>
      </c>
      <c r="J74" s="593" t="str">
        <f>IF($D$71="Y/T","Isi Tujuan",IF($E$71=0,0,IF(I74="Y",1,IF(I74="T",0,"Isi Dulu"))))</f>
        <v>Isi Tujuan</v>
      </c>
      <c r="K74" s="592" t="s">
        <v>26</v>
      </c>
      <c r="L74" s="593" t="str">
        <f>IF($D$71="Y/T","Isi Tujuan",IF($E$71=0,0,IF(K74="Y",1,IF(K74="T",0,"Isi Dulu"))))</f>
        <v>Isi Tujuan</v>
      </c>
      <c r="M74" s="849"/>
      <c r="N74" s="852"/>
    </row>
    <row r="75" spans="2:14" ht="15.75">
      <c r="B75" s="838"/>
      <c r="C75" s="841"/>
      <c r="D75" s="859"/>
      <c r="E75" s="862"/>
      <c r="F75" s="569">
        <v>5</v>
      </c>
      <c r="G75" s="570"/>
      <c r="H75" s="599" t="str">
        <f t="shared" si="1"/>
        <v>Belum Diisi</v>
      </c>
      <c r="I75" s="595" t="s">
        <v>26</v>
      </c>
      <c r="J75" s="596" t="str">
        <f>IF($D$71="Y/T","Isi Tujuan",IF($E$71=0,0,IF(I75="Y",1,IF(I75="T",0,"Isi Dulu"))))</f>
        <v>Isi Tujuan</v>
      </c>
      <c r="K75" s="595" t="s">
        <v>26</v>
      </c>
      <c r="L75" s="596" t="str">
        <f>IF($D$71="Y/T","Isi Tujuan",IF($E$71=0,0,IF(K75="Y",1,IF(K75="T",0,"Isi Dulu"))))</f>
        <v>Isi Tujuan</v>
      </c>
      <c r="M75" s="850"/>
      <c r="N75" s="853"/>
    </row>
    <row r="76" spans="2:14" ht="15.75">
      <c r="B76" s="836">
        <v>15</v>
      </c>
      <c r="C76" s="839"/>
      <c r="D76" s="857" t="s">
        <v>26</v>
      </c>
      <c r="E76" s="860" t="str">
        <f>IF(D76="Y",1,IF(D76="T",0,IF(D76="Y/T","Belum diisi","Error")))</f>
        <v>Belum diisi</v>
      </c>
      <c r="F76" s="528">
        <v>1</v>
      </c>
      <c r="G76" s="529"/>
      <c r="H76" s="600" t="str">
        <f t="shared" si="1"/>
        <v>Belum Diisi</v>
      </c>
      <c r="I76" s="590" t="s">
        <v>26</v>
      </c>
      <c r="J76" s="591" t="str">
        <f>IF($D$76="Y/T","Isi Tujuan",IF($E$76=0,0,IF(I76="Y",1,IF(I76="T",0,"Isi Dulu"))))</f>
        <v>Isi Tujuan</v>
      </c>
      <c r="K76" s="590" t="s">
        <v>26</v>
      </c>
      <c r="L76" s="591" t="str">
        <f>IF($D$76="Y/T","Isi Tujuan",IF($E$76=0,0,IF(K76="Y",1,IF(K76="T",0,"Isi Dulu"))))</f>
        <v>Isi Tujuan</v>
      </c>
      <c r="M76" s="848" t="s">
        <v>26</v>
      </c>
      <c r="N76" s="851" t="str">
        <f>IF(M76="Y",1,IF(M76="T",0,IF(M76="Y/T","Belum diisi","Error")))</f>
        <v>Belum diisi</v>
      </c>
    </row>
    <row r="77" spans="2:14" ht="15.75">
      <c r="B77" s="837"/>
      <c r="C77" s="840"/>
      <c r="D77" s="858"/>
      <c r="E77" s="861"/>
      <c r="F77" s="549">
        <v>2</v>
      </c>
      <c r="G77" s="550"/>
      <c r="H77" s="598" t="str">
        <f t="shared" si="1"/>
        <v>Belum Diisi</v>
      </c>
      <c r="I77" s="592" t="s">
        <v>26</v>
      </c>
      <c r="J77" s="593" t="str">
        <f>IF($D$76="Y/T","Isi Tujuan",IF($E$76=0,0,IF(I77="Y",1,IF(I77="T",0,"Isi Dulu"))))</f>
        <v>Isi Tujuan</v>
      </c>
      <c r="K77" s="592" t="s">
        <v>26</v>
      </c>
      <c r="L77" s="593" t="str">
        <f>IF($D$76="Y/T","Isi Tujuan",IF($E$76=0,0,IF(K77="Y",1,IF(K77="T",0,"Isi Dulu"))))</f>
        <v>Isi Tujuan</v>
      </c>
      <c r="M77" s="849"/>
      <c r="N77" s="852"/>
    </row>
    <row r="78" spans="2:14" ht="15.75">
      <c r="B78" s="837"/>
      <c r="C78" s="840"/>
      <c r="D78" s="858"/>
      <c r="E78" s="861"/>
      <c r="F78" s="549">
        <v>3</v>
      </c>
      <c r="G78" s="550"/>
      <c r="H78" s="598" t="str">
        <f t="shared" si="1"/>
        <v>Belum Diisi</v>
      </c>
      <c r="I78" s="592" t="s">
        <v>26</v>
      </c>
      <c r="J78" s="593" t="str">
        <f>IF($D$76="Y/T","Isi Tujuan",IF($E$76=0,0,IF(I78="Y",1,IF(I78="T",0,"Isi Dulu"))))</f>
        <v>Isi Tujuan</v>
      </c>
      <c r="K78" s="592" t="s">
        <v>26</v>
      </c>
      <c r="L78" s="593" t="str">
        <f>IF($D$76="Y/T","Isi Tujuan",IF($E$76=0,0,IF(K78="Y",1,IF(K78="T",0,"Isi Dulu"))))</f>
        <v>Isi Tujuan</v>
      </c>
      <c r="M78" s="849"/>
      <c r="N78" s="852"/>
    </row>
    <row r="79" spans="2:14" ht="15.75">
      <c r="B79" s="837"/>
      <c r="C79" s="840"/>
      <c r="D79" s="858"/>
      <c r="E79" s="861"/>
      <c r="F79" s="549">
        <v>4</v>
      </c>
      <c r="G79" s="550"/>
      <c r="H79" s="598" t="str">
        <f t="shared" si="1"/>
        <v>Belum Diisi</v>
      </c>
      <c r="I79" s="592" t="s">
        <v>26</v>
      </c>
      <c r="J79" s="593" t="str">
        <f>IF($D$76="Y/T","Isi Tujuan",IF($E$76=0,0,IF(I79="Y",1,IF(I79="T",0,"Isi Dulu"))))</f>
        <v>Isi Tujuan</v>
      </c>
      <c r="K79" s="592" t="s">
        <v>26</v>
      </c>
      <c r="L79" s="593" t="str">
        <f>IF($D$76="Y/T","Isi Tujuan",IF($E$76=0,0,IF(K79="Y",1,IF(K79="T",0,"Isi Dulu"))))</f>
        <v>Isi Tujuan</v>
      </c>
      <c r="M79" s="849"/>
      <c r="N79" s="852"/>
    </row>
    <row r="80" spans="2:14" ht="15.75">
      <c r="B80" s="838"/>
      <c r="C80" s="841"/>
      <c r="D80" s="859"/>
      <c r="E80" s="862"/>
      <c r="F80" s="569">
        <v>5</v>
      </c>
      <c r="G80" s="570"/>
      <c r="H80" s="599" t="str">
        <f t="shared" si="1"/>
        <v>Belum Diisi</v>
      </c>
      <c r="I80" s="595" t="s">
        <v>26</v>
      </c>
      <c r="J80" s="596" t="str">
        <f>IF($D$76="Y/T","Isi Tujuan",IF($E$76=0,0,IF(I80="Y",1,IF(I80="T",0,"Isi Dulu"))))</f>
        <v>Isi Tujuan</v>
      </c>
      <c r="K80" s="595" t="s">
        <v>26</v>
      </c>
      <c r="L80" s="596" t="str">
        <f>IF($D$76="Y/T","Isi Tujuan",IF($E$76=0,0,IF(K80="Y",1,IF(K80="T",0,"Isi Dulu"))))</f>
        <v>Isi Tujuan</v>
      </c>
      <c r="M80" s="850"/>
      <c r="N80" s="853"/>
    </row>
    <row r="81" spans="2:14" ht="15.75">
      <c r="B81" s="836">
        <v>16</v>
      </c>
      <c r="C81" s="839"/>
      <c r="D81" s="857" t="s">
        <v>26</v>
      </c>
      <c r="E81" s="860" t="str">
        <f>IF(D81="Y",1,IF(D81="T",0,IF(D81="Y/T","Belum diisi","Error")))</f>
        <v>Belum diisi</v>
      </c>
      <c r="F81" s="528">
        <v>1</v>
      </c>
      <c r="G81" s="529"/>
      <c r="H81" s="600" t="str">
        <f t="shared" si="1"/>
        <v>Belum Diisi</v>
      </c>
      <c r="I81" s="590" t="s">
        <v>26</v>
      </c>
      <c r="J81" s="591" t="str">
        <f>IF($D$81="Y/T","Isi Tujuan",IF($E$81=0,0,IF(I81="Y",1,IF(I81="T",0,"Isi Dulu"))))</f>
        <v>Isi Tujuan</v>
      </c>
      <c r="K81" s="590" t="s">
        <v>26</v>
      </c>
      <c r="L81" s="591" t="str">
        <f>IF($D$81="Y/T","Isi Tujuan",IF($E$81=0,0,IF(K81="Y",1,IF(K81="T",0,"Isi Dulu"))))</f>
        <v>Isi Tujuan</v>
      </c>
      <c r="M81" s="848" t="s">
        <v>26</v>
      </c>
      <c r="N81" s="851" t="str">
        <f>IF(M81="Y",1,IF(M81="T",0,IF(M81="Y/T","Belum diisi","Error")))</f>
        <v>Belum diisi</v>
      </c>
    </row>
    <row r="82" spans="2:14" ht="15.75">
      <c r="B82" s="837"/>
      <c r="C82" s="840"/>
      <c r="D82" s="858"/>
      <c r="E82" s="861"/>
      <c r="F82" s="549">
        <v>2</v>
      </c>
      <c r="G82" s="550"/>
      <c r="H82" s="598" t="str">
        <f t="shared" si="1"/>
        <v>Belum Diisi</v>
      </c>
      <c r="I82" s="592" t="s">
        <v>26</v>
      </c>
      <c r="J82" s="593" t="str">
        <f>IF($D$81="Y/T","Isi Tujuan",IF($E$81=0,0,IF(I82="Y",1,IF(I82="T",0,"Isi Dulu"))))</f>
        <v>Isi Tujuan</v>
      </c>
      <c r="K82" s="592" t="s">
        <v>26</v>
      </c>
      <c r="L82" s="593" t="str">
        <f>IF($D$81="Y/T","Isi Tujuan",IF($E$81=0,0,IF(K82="Y",1,IF(K82="T",0,"Isi Dulu"))))</f>
        <v>Isi Tujuan</v>
      </c>
      <c r="M82" s="849"/>
      <c r="N82" s="852"/>
    </row>
    <row r="83" spans="2:14" ht="15.75">
      <c r="B83" s="837"/>
      <c r="C83" s="840"/>
      <c r="D83" s="858"/>
      <c r="E83" s="861"/>
      <c r="F83" s="549">
        <v>3</v>
      </c>
      <c r="G83" s="550"/>
      <c r="H83" s="598" t="str">
        <f t="shared" si="1"/>
        <v>Belum Diisi</v>
      </c>
      <c r="I83" s="592" t="s">
        <v>26</v>
      </c>
      <c r="J83" s="593" t="str">
        <f>IF($D$81="Y/T","Isi Tujuan",IF($E$81=0,0,IF(I83="Y",1,IF(I83="T",0,"Isi Dulu"))))</f>
        <v>Isi Tujuan</v>
      </c>
      <c r="K83" s="592" t="s">
        <v>26</v>
      </c>
      <c r="L83" s="593" t="str">
        <f>IF($D$81="Y/T","Isi Tujuan",IF($E$81=0,0,IF(K83="Y",1,IF(K83="T",0,"Isi Dulu"))))</f>
        <v>Isi Tujuan</v>
      </c>
      <c r="M83" s="849"/>
      <c r="N83" s="852"/>
    </row>
    <row r="84" spans="2:14" ht="15.75">
      <c r="B84" s="837"/>
      <c r="C84" s="840"/>
      <c r="D84" s="858"/>
      <c r="E84" s="861"/>
      <c r="F84" s="549">
        <v>4</v>
      </c>
      <c r="G84" s="550"/>
      <c r="H84" s="598" t="str">
        <f t="shared" si="1"/>
        <v>Belum Diisi</v>
      </c>
      <c r="I84" s="592" t="s">
        <v>26</v>
      </c>
      <c r="J84" s="593" t="str">
        <f>IF($D$81="Y/T","Isi Tujuan",IF($E$81=0,0,IF(I84="Y",1,IF(I84="T",0,"Isi Dulu"))))</f>
        <v>Isi Tujuan</v>
      </c>
      <c r="K84" s="592" t="s">
        <v>26</v>
      </c>
      <c r="L84" s="593" t="str">
        <f>IF($D$81="Y/T","Isi Tujuan",IF($E$81=0,0,IF(K84="Y",1,IF(K84="T",0,"Isi Dulu"))))</f>
        <v>Isi Tujuan</v>
      </c>
      <c r="M84" s="849"/>
      <c r="N84" s="852"/>
    </row>
    <row r="85" spans="2:14" ht="15.75">
      <c r="B85" s="838"/>
      <c r="C85" s="841"/>
      <c r="D85" s="859"/>
      <c r="E85" s="862"/>
      <c r="F85" s="569">
        <v>5</v>
      </c>
      <c r="G85" s="570"/>
      <c r="H85" s="599" t="str">
        <f t="shared" si="1"/>
        <v>Belum Diisi</v>
      </c>
      <c r="I85" s="595" t="s">
        <v>26</v>
      </c>
      <c r="J85" s="596" t="str">
        <f>IF($D$81="Y/T","Isi Tujuan",IF($E$81=0,0,IF(I85="Y",1,IF(I85="T",0,"Isi Dulu"))))</f>
        <v>Isi Tujuan</v>
      </c>
      <c r="K85" s="595" t="s">
        <v>26</v>
      </c>
      <c r="L85" s="596" t="str">
        <f>IF($D$81="Y/T","Isi Tujuan",IF($E$81=0,0,IF(K85="Y",1,IF(K85="T",0,"Isi Dulu"))))</f>
        <v>Isi Tujuan</v>
      </c>
      <c r="M85" s="850"/>
      <c r="N85" s="853"/>
    </row>
    <row r="86" spans="2:14" ht="15.75">
      <c r="B86" s="836">
        <v>17</v>
      </c>
      <c r="C86" s="839"/>
      <c r="D86" s="857" t="s">
        <v>26</v>
      </c>
      <c r="E86" s="860" t="str">
        <f>IF(D86="Y",1,IF(D86="T",0,IF(D86="Y/T","Belum diisi","Error")))</f>
        <v>Belum diisi</v>
      </c>
      <c r="F86" s="528">
        <v>1</v>
      </c>
      <c r="G86" s="529"/>
      <c r="H86" s="600" t="str">
        <f t="shared" si="1"/>
        <v>Belum Diisi</v>
      </c>
      <c r="I86" s="590" t="s">
        <v>26</v>
      </c>
      <c r="J86" s="591" t="str">
        <f>IF($D$86="Y/T","Isi Tujuan",IF($E$86=0,0,IF(I86="Y",1,IF(I86="T",0,"Isi Dulu"))))</f>
        <v>Isi Tujuan</v>
      </c>
      <c r="K86" s="590" t="s">
        <v>26</v>
      </c>
      <c r="L86" s="591" t="str">
        <f>IF($D$86="Y/T","Isi Tujuan",IF($E$86=0,0,IF(K86="Y",1,IF(K86="T",0,"Isi Dulu"))))</f>
        <v>Isi Tujuan</v>
      </c>
      <c r="M86" s="848" t="s">
        <v>26</v>
      </c>
      <c r="N86" s="851" t="str">
        <f>IF(M86="Y",1,IF(M86="T",0,IF(M86="Y/T","Belum diisi","Error")))</f>
        <v>Belum diisi</v>
      </c>
    </row>
    <row r="87" spans="2:14" ht="15.75">
      <c r="B87" s="837"/>
      <c r="C87" s="840"/>
      <c r="D87" s="858"/>
      <c r="E87" s="861"/>
      <c r="F87" s="549">
        <v>2</v>
      </c>
      <c r="G87" s="550"/>
      <c r="H87" s="598" t="str">
        <f t="shared" si="1"/>
        <v>Belum Diisi</v>
      </c>
      <c r="I87" s="592" t="s">
        <v>26</v>
      </c>
      <c r="J87" s="593" t="str">
        <f>IF($D$86="Y/T","Isi Tujuan",IF($E$86=0,0,IF(I87="Y",1,IF(I87="T",0,"Isi Dulu"))))</f>
        <v>Isi Tujuan</v>
      </c>
      <c r="K87" s="592" t="s">
        <v>26</v>
      </c>
      <c r="L87" s="593" t="str">
        <f>IF($D$86="Y/T","Isi Tujuan",IF($E$86=0,0,IF(K87="Y",1,IF(K87="T",0,"Isi Dulu"))))</f>
        <v>Isi Tujuan</v>
      </c>
      <c r="M87" s="849"/>
      <c r="N87" s="852"/>
    </row>
    <row r="88" spans="2:14" ht="15.75">
      <c r="B88" s="837"/>
      <c r="C88" s="840"/>
      <c r="D88" s="858"/>
      <c r="E88" s="861"/>
      <c r="F88" s="549">
        <v>3</v>
      </c>
      <c r="G88" s="550"/>
      <c r="H88" s="598" t="str">
        <f t="shared" si="1"/>
        <v>Belum Diisi</v>
      </c>
      <c r="I88" s="592" t="s">
        <v>26</v>
      </c>
      <c r="J88" s="593" t="str">
        <f>IF($D$86="Y/T","Isi Tujuan",IF($E$86=0,0,IF(I88="Y",1,IF(I88="T",0,"Isi Dulu"))))</f>
        <v>Isi Tujuan</v>
      </c>
      <c r="K88" s="592" t="s">
        <v>26</v>
      </c>
      <c r="L88" s="593" t="str">
        <f>IF($D$86="Y/T","Isi Tujuan",IF($E$86=0,0,IF(K88="Y",1,IF(K88="T",0,"Isi Dulu"))))</f>
        <v>Isi Tujuan</v>
      </c>
      <c r="M88" s="849"/>
      <c r="N88" s="852"/>
    </row>
    <row r="89" spans="2:14" ht="15.75">
      <c r="B89" s="837"/>
      <c r="C89" s="840"/>
      <c r="D89" s="858"/>
      <c r="E89" s="861"/>
      <c r="F89" s="549">
        <v>4</v>
      </c>
      <c r="G89" s="550"/>
      <c r="H89" s="598" t="str">
        <f t="shared" si="1"/>
        <v>Belum Diisi</v>
      </c>
      <c r="I89" s="592" t="s">
        <v>26</v>
      </c>
      <c r="J89" s="593" t="str">
        <f>IF($D$86="Y/T","Isi Tujuan",IF($E$86=0,0,IF(I89="Y",1,IF(I89="T",0,"Isi Dulu"))))</f>
        <v>Isi Tujuan</v>
      </c>
      <c r="K89" s="592" t="s">
        <v>26</v>
      </c>
      <c r="L89" s="593" t="str">
        <f>IF($D$86="Y/T","Isi Tujuan",IF($E$86=0,0,IF(K89="Y",1,IF(K89="T",0,"Isi Dulu"))))</f>
        <v>Isi Tujuan</v>
      </c>
      <c r="M89" s="849"/>
      <c r="N89" s="852"/>
    </row>
    <row r="90" spans="2:14" ht="15.75">
      <c r="B90" s="838"/>
      <c r="C90" s="841"/>
      <c r="D90" s="859"/>
      <c r="E90" s="862"/>
      <c r="F90" s="569">
        <v>5</v>
      </c>
      <c r="G90" s="570"/>
      <c r="H90" s="599" t="str">
        <f t="shared" si="1"/>
        <v>Belum Diisi</v>
      </c>
      <c r="I90" s="595" t="s">
        <v>26</v>
      </c>
      <c r="J90" s="596" t="str">
        <f>IF($D$86="Y/T","Isi Tujuan",IF($E$86=0,0,IF(I90="Y",1,IF(I90="T",0,"Isi Dulu"))))</f>
        <v>Isi Tujuan</v>
      </c>
      <c r="K90" s="595" t="s">
        <v>26</v>
      </c>
      <c r="L90" s="596" t="str">
        <f>IF($D$86="Y/T","Isi Tujuan",IF($E$86=0,0,IF(K90="Y",1,IF(K90="T",0,"Isi Dulu"))))</f>
        <v>Isi Tujuan</v>
      </c>
      <c r="M90" s="850"/>
      <c r="N90" s="853"/>
    </row>
    <row r="91" spans="2:14" ht="15.75">
      <c r="B91" s="836">
        <v>18</v>
      </c>
      <c r="C91" s="839"/>
      <c r="D91" s="857" t="s">
        <v>26</v>
      </c>
      <c r="E91" s="860" t="str">
        <f>IF(D91="Y",1,IF(D91="T",0,IF(D91="Y/T","Belum diisi","Error")))</f>
        <v>Belum diisi</v>
      </c>
      <c r="F91" s="528">
        <v>1</v>
      </c>
      <c r="G91" s="529"/>
      <c r="H91" s="600" t="str">
        <f t="shared" si="1"/>
        <v>Belum Diisi</v>
      </c>
      <c r="I91" s="590" t="s">
        <v>26</v>
      </c>
      <c r="J91" s="591" t="str">
        <f>IF($D$91="Y/T","Isi Tujuan",IF($E$91=0,0,IF(I91="Y",1,IF(I91="T",0,"Isi Dulu"))))</f>
        <v>Isi Tujuan</v>
      </c>
      <c r="K91" s="590" t="s">
        <v>26</v>
      </c>
      <c r="L91" s="591" t="str">
        <f>IF($D$91="Y/T","Isi Tujuan",IF($E$91=0,0,IF(K91="Y",1,IF(K91="T",0,"Isi Dulu"))))</f>
        <v>Isi Tujuan</v>
      </c>
      <c r="M91" s="848" t="s">
        <v>26</v>
      </c>
      <c r="N91" s="851" t="str">
        <f>IF(M91="Y",1,IF(M91="T",0,IF(M91="Y/T","Belum diisi","Error")))</f>
        <v>Belum diisi</v>
      </c>
    </row>
    <row r="92" spans="2:14" ht="15.75">
      <c r="B92" s="837"/>
      <c r="C92" s="840"/>
      <c r="D92" s="858"/>
      <c r="E92" s="861"/>
      <c r="F92" s="549">
        <v>2</v>
      </c>
      <c r="G92" s="550"/>
      <c r="H92" s="598" t="str">
        <f t="shared" si="1"/>
        <v>Belum Diisi</v>
      </c>
      <c r="I92" s="592" t="s">
        <v>26</v>
      </c>
      <c r="J92" s="593" t="str">
        <f>IF($D$91="Y/T","Isi Tujuan",IF($E$91=0,0,IF(I92="Y",1,IF(I92="T",0,"Isi Dulu"))))</f>
        <v>Isi Tujuan</v>
      </c>
      <c r="K92" s="592" t="s">
        <v>26</v>
      </c>
      <c r="L92" s="593" t="str">
        <f>IF($D$91="Y/T","Isi Tujuan",IF($E$91=0,0,IF(K92="Y",1,IF(K92="T",0,"Isi Dulu"))))</f>
        <v>Isi Tujuan</v>
      </c>
      <c r="M92" s="849"/>
      <c r="N92" s="852"/>
    </row>
    <row r="93" spans="2:14" ht="15.75">
      <c r="B93" s="837"/>
      <c r="C93" s="840"/>
      <c r="D93" s="858"/>
      <c r="E93" s="861"/>
      <c r="F93" s="549">
        <v>3</v>
      </c>
      <c r="G93" s="550"/>
      <c r="H93" s="598" t="str">
        <f t="shared" si="1"/>
        <v>Belum Diisi</v>
      </c>
      <c r="I93" s="592" t="s">
        <v>26</v>
      </c>
      <c r="J93" s="593" t="str">
        <f>IF($D$91="Y/T","Isi Tujuan",IF($E$91=0,0,IF(I93="Y",1,IF(I93="T",0,"Isi Dulu"))))</f>
        <v>Isi Tujuan</v>
      </c>
      <c r="K93" s="592" t="s">
        <v>26</v>
      </c>
      <c r="L93" s="593" t="str">
        <f>IF($D$91="Y/T","Isi Tujuan",IF($E$91=0,0,IF(K93="Y",1,IF(K93="T",0,"Isi Dulu"))))</f>
        <v>Isi Tujuan</v>
      </c>
      <c r="M93" s="849"/>
      <c r="N93" s="852"/>
    </row>
    <row r="94" spans="2:14" ht="15.75">
      <c r="B94" s="837"/>
      <c r="C94" s="840"/>
      <c r="D94" s="858"/>
      <c r="E94" s="861"/>
      <c r="F94" s="549">
        <v>4</v>
      </c>
      <c r="G94" s="550"/>
      <c r="H94" s="598" t="str">
        <f t="shared" si="1"/>
        <v>Belum Diisi</v>
      </c>
      <c r="I94" s="592" t="s">
        <v>26</v>
      </c>
      <c r="J94" s="593" t="str">
        <f>IF($D$91="Y/T","Isi Tujuan",IF($E$91=0,0,IF(I94="Y",1,IF(I94="T",0,"Isi Dulu"))))</f>
        <v>Isi Tujuan</v>
      </c>
      <c r="K94" s="592" t="s">
        <v>26</v>
      </c>
      <c r="L94" s="593" t="str">
        <f>IF($D$91="Y/T","Isi Tujuan",IF($E$91=0,0,IF(K94="Y",1,IF(K94="T",0,"Isi Dulu"))))</f>
        <v>Isi Tujuan</v>
      </c>
      <c r="M94" s="849"/>
      <c r="N94" s="852"/>
    </row>
    <row r="95" spans="2:14" ht="15.75">
      <c r="B95" s="838"/>
      <c r="C95" s="841"/>
      <c r="D95" s="859"/>
      <c r="E95" s="862"/>
      <c r="F95" s="569">
        <v>5</v>
      </c>
      <c r="G95" s="570"/>
      <c r="H95" s="599" t="str">
        <f t="shared" si="1"/>
        <v>Belum Diisi</v>
      </c>
      <c r="I95" s="595" t="s">
        <v>26</v>
      </c>
      <c r="J95" s="596" t="str">
        <f>IF($D$91="Y/T","Isi Tujuan",IF($E$91=0,0,IF(I95="Y",1,IF(I95="T",0,"Isi Dulu"))))</f>
        <v>Isi Tujuan</v>
      </c>
      <c r="K95" s="595" t="s">
        <v>26</v>
      </c>
      <c r="L95" s="596" t="str">
        <f>IF($D$91="Y/T","Isi Tujuan",IF($E$91=0,0,IF(K95="Y",1,IF(K95="T",0,"Isi Dulu"))))</f>
        <v>Isi Tujuan</v>
      </c>
      <c r="M95" s="850"/>
      <c r="N95" s="853"/>
    </row>
    <row r="96" spans="2:14" ht="15.75">
      <c r="B96" s="836">
        <v>19</v>
      </c>
      <c r="C96" s="839"/>
      <c r="D96" s="857" t="s">
        <v>26</v>
      </c>
      <c r="E96" s="860" t="str">
        <f>IF(D96="Y",1,IF(D96="T",0,IF(D96="Y/T","Belum diisi","Error")))</f>
        <v>Belum diisi</v>
      </c>
      <c r="F96" s="528">
        <v>1</v>
      </c>
      <c r="G96" s="529"/>
      <c r="H96" s="600" t="str">
        <f t="shared" si="1"/>
        <v>Belum Diisi</v>
      </c>
      <c r="I96" s="590" t="s">
        <v>26</v>
      </c>
      <c r="J96" s="591" t="str">
        <f>IF($D$96="Y/T","Isi Tujuan",IF($E$96=0,0,IF(I96="Y",1,IF(I96="T",0,"Isi Dulu"))))</f>
        <v>Isi Tujuan</v>
      </c>
      <c r="K96" s="590" t="s">
        <v>26</v>
      </c>
      <c r="L96" s="591" t="str">
        <f>IF($D$96="Y/T","Isi Tujuan",IF($E$96=0,0,IF(K96="Y",1,IF(K96="T",0,"Isi Dulu"))))</f>
        <v>Isi Tujuan</v>
      </c>
      <c r="M96" s="848" t="s">
        <v>26</v>
      </c>
      <c r="N96" s="851" t="str">
        <f>IF(M96="Y",1,IF(M96="T",0,IF(M96="Y/T","Belum diisi","Error")))</f>
        <v>Belum diisi</v>
      </c>
    </row>
    <row r="97" spans="2:18" ht="15.75">
      <c r="B97" s="837"/>
      <c r="C97" s="840"/>
      <c r="D97" s="858"/>
      <c r="E97" s="861"/>
      <c r="F97" s="549">
        <v>2</v>
      </c>
      <c r="G97" s="550"/>
      <c r="H97" s="598" t="str">
        <f t="shared" si="1"/>
        <v>Belum Diisi</v>
      </c>
      <c r="I97" s="592" t="s">
        <v>26</v>
      </c>
      <c r="J97" s="593" t="str">
        <f>IF($D$96="Y/T","Isi Tujuan",IF($E$96=0,0,IF(I97="Y",1,IF(I97="T",0,"Isi Dulu"))))</f>
        <v>Isi Tujuan</v>
      </c>
      <c r="K97" s="592" t="s">
        <v>26</v>
      </c>
      <c r="L97" s="593" t="str">
        <f>IF($D$96="Y/T","Isi Tujuan",IF($E$96=0,0,IF(K97="Y",1,IF(K97="T",0,"Isi Dulu"))))</f>
        <v>Isi Tujuan</v>
      </c>
      <c r="M97" s="849"/>
      <c r="N97" s="852"/>
    </row>
    <row r="98" spans="2:18" ht="15.75">
      <c r="B98" s="837"/>
      <c r="C98" s="840"/>
      <c r="D98" s="858"/>
      <c r="E98" s="861"/>
      <c r="F98" s="549">
        <v>3</v>
      </c>
      <c r="G98" s="550"/>
      <c r="H98" s="598" t="str">
        <f t="shared" si="1"/>
        <v>Belum Diisi</v>
      </c>
      <c r="I98" s="592" t="s">
        <v>26</v>
      </c>
      <c r="J98" s="593" t="str">
        <f>IF($D$96="Y/T","Isi Tujuan",IF($E$96=0,0,IF(I98="Y",1,IF(I98="T",0,"Isi Dulu"))))</f>
        <v>Isi Tujuan</v>
      </c>
      <c r="K98" s="592" t="s">
        <v>26</v>
      </c>
      <c r="L98" s="593" t="str">
        <f>IF($D$96="Y/T","Isi Tujuan",IF($E$96=0,0,IF(K98="Y",1,IF(K98="T",0,"Isi Dulu"))))</f>
        <v>Isi Tujuan</v>
      </c>
      <c r="M98" s="849"/>
      <c r="N98" s="852"/>
    </row>
    <row r="99" spans="2:18" ht="15.75">
      <c r="B99" s="837"/>
      <c r="C99" s="840"/>
      <c r="D99" s="858"/>
      <c r="E99" s="861"/>
      <c r="F99" s="549">
        <v>4</v>
      </c>
      <c r="G99" s="550"/>
      <c r="H99" s="598" t="str">
        <f t="shared" si="1"/>
        <v>Belum Diisi</v>
      </c>
      <c r="I99" s="592" t="s">
        <v>26</v>
      </c>
      <c r="J99" s="593" t="str">
        <f>IF($D$96="Y/T","Isi Tujuan",IF($E$96=0,0,IF(I99="Y",1,IF(I99="T",0,"Isi Dulu"))))</f>
        <v>Isi Tujuan</v>
      </c>
      <c r="K99" s="592" t="s">
        <v>26</v>
      </c>
      <c r="L99" s="593" t="str">
        <f>IF($D$96="Y/T","Isi Tujuan",IF($E$96=0,0,IF(K99="Y",1,IF(K99="T",0,"Isi Dulu"))))</f>
        <v>Isi Tujuan</v>
      </c>
      <c r="M99" s="849"/>
      <c r="N99" s="852"/>
    </row>
    <row r="100" spans="2:18" ht="15.75">
      <c r="B100" s="838"/>
      <c r="C100" s="841"/>
      <c r="D100" s="859"/>
      <c r="E100" s="862"/>
      <c r="F100" s="569">
        <v>5</v>
      </c>
      <c r="G100" s="570"/>
      <c r="H100" s="599" t="str">
        <f t="shared" si="1"/>
        <v>Belum Diisi</v>
      </c>
      <c r="I100" s="595" t="s">
        <v>26</v>
      </c>
      <c r="J100" s="596" t="str">
        <f>IF($D$96="Y/T","Isi Tujuan",IF($E$96=0,0,IF(I100="Y",1,IF(I100="T",0,"Isi Dulu"))))</f>
        <v>Isi Tujuan</v>
      </c>
      <c r="K100" s="595" t="s">
        <v>26</v>
      </c>
      <c r="L100" s="596" t="str">
        <f>IF($D$96="Y/T","Isi Tujuan",IF($E$96=0,0,IF(K100="Y",1,IF(K100="T",0,"Isi Dulu"))))</f>
        <v>Isi Tujuan</v>
      </c>
      <c r="M100" s="850"/>
      <c r="N100" s="853"/>
    </row>
    <row r="101" spans="2:18" ht="15.75">
      <c r="B101" s="836">
        <v>20</v>
      </c>
      <c r="C101" s="839"/>
      <c r="D101" s="857" t="s">
        <v>26</v>
      </c>
      <c r="E101" s="860" t="str">
        <f>IF(D101="Y",1,IF(D101="T",0,IF(D101="Y/T","Belum diisi","Error")))</f>
        <v>Belum diisi</v>
      </c>
      <c r="F101" s="528">
        <v>1</v>
      </c>
      <c r="G101" s="529"/>
      <c r="H101" s="600" t="str">
        <f t="shared" si="1"/>
        <v>Belum Diisi</v>
      </c>
      <c r="I101" s="590" t="s">
        <v>26</v>
      </c>
      <c r="J101" s="591" t="str">
        <f>IF($D$101="Y/T","Isi Tujuan",IF($E$101=0,0,IF(I101="Y",1,IF(I101="T",0,"Isi Dulu"))))</f>
        <v>Isi Tujuan</v>
      </c>
      <c r="K101" s="590" t="s">
        <v>26</v>
      </c>
      <c r="L101" s="591" t="str">
        <f>IF($D$101="Y/T","Isi Tujuan",IF($E$101=0,0,IF(K101="Y",1,IF(K101="T",0,"Isi Dulu"))))</f>
        <v>Isi Tujuan</v>
      </c>
      <c r="M101" s="848" t="s">
        <v>26</v>
      </c>
      <c r="N101" s="851" t="str">
        <f>IF(M101="Y",1,IF(M101="T",0,IF(M101="Y/T","Belum diisi","Error")))</f>
        <v>Belum diisi</v>
      </c>
    </row>
    <row r="102" spans="2:18" ht="15.75">
      <c r="B102" s="837"/>
      <c r="C102" s="840"/>
      <c r="D102" s="858"/>
      <c r="E102" s="861"/>
      <c r="F102" s="549">
        <v>2</v>
      </c>
      <c r="G102" s="550"/>
      <c r="H102" s="598" t="str">
        <f t="shared" si="1"/>
        <v>Belum Diisi</v>
      </c>
      <c r="I102" s="592" t="s">
        <v>26</v>
      </c>
      <c r="J102" s="593" t="str">
        <f>IF($D$101="Y/T","Isi Tujuan",IF($E$101=0,0,IF(I102="Y",1,IF(I102="T",0,"Isi Dulu"))))</f>
        <v>Isi Tujuan</v>
      </c>
      <c r="K102" s="592" t="s">
        <v>26</v>
      </c>
      <c r="L102" s="593" t="str">
        <f>IF($D$101="Y/T","Isi Tujuan",IF($E$101=0,0,IF(K102="Y",1,IF(K102="T",0,"Isi Dulu"))))</f>
        <v>Isi Tujuan</v>
      </c>
      <c r="M102" s="849"/>
      <c r="N102" s="852"/>
    </row>
    <row r="103" spans="2:18" ht="15.75">
      <c r="B103" s="837"/>
      <c r="C103" s="840"/>
      <c r="D103" s="858"/>
      <c r="E103" s="861"/>
      <c r="F103" s="549">
        <v>3</v>
      </c>
      <c r="G103" s="550"/>
      <c r="H103" s="598" t="str">
        <f t="shared" si="1"/>
        <v>Belum Diisi</v>
      </c>
      <c r="I103" s="592" t="s">
        <v>26</v>
      </c>
      <c r="J103" s="593" t="str">
        <f>IF($D$101="Y/T","Isi Tujuan",IF($E$101=0,0,IF(I103="Y",1,IF(I103="T",0,"Isi Dulu"))))</f>
        <v>Isi Tujuan</v>
      </c>
      <c r="K103" s="592" t="s">
        <v>26</v>
      </c>
      <c r="L103" s="593" t="str">
        <f>IF($D$101="Y/T","Isi Tujuan",IF($E$101=0,0,IF(K103="Y",1,IF(K103="T",0,"Isi Dulu"))))</f>
        <v>Isi Tujuan</v>
      </c>
      <c r="M103" s="849"/>
      <c r="N103" s="852"/>
    </row>
    <row r="104" spans="2:18" ht="15.75">
      <c r="B104" s="837"/>
      <c r="C104" s="840"/>
      <c r="D104" s="858"/>
      <c r="E104" s="861"/>
      <c r="F104" s="549">
        <v>4</v>
      </c>
      <c r="G104" s="550"/>
      <c r="H104" s="598" t="str">
        <f t="shared" si="1"/>
        <v>Belum Diisi</v>
      </c>
      <c r="I104" s="592" t="s">
        <v>26</v>
      </c>
      <c r="J104" s="593" t="str">
        <f>IF($D$101="Y/T","Isi Tujuan",IF($E$101=0,0,IF(I104="Y",1,IF(I104="T",0,"Isi Dulu"))))</f>
        <v>Isi Tujuan</v>
      </c>
      <c r="K104" s="592" t="s">
        <v>26</v>
      </c>
      <c r="L104" s="593" t="str">
        <f>IF($D$101="Y/T","Isi Tujuan",IF($E$101=0,0,IF(K104="Y",1,IF(K104="T",0,"Isi Dulu"))))</f>
        <v>Isi Tujuan</v>
      </c>
      <c r="M104" s="849"/>
      <c r="N104" s="852"/>
    </row>
    <row r="105" spans="2:18" ht="15.75">
      <c r="B105" s="838"/>
      <c r="C105" s="841"/>
      <c r="D105" s="859"/>
      <c r="E105" s="862"/>
      <c r="F105" s="569">
        <v>5</v>
      </c>
      <c r="G105" s="570"/>
      <c r="H105" s="599" t="str">
        <f t="shared" si="1"/>
        <v>Belum Diisi</v>
      </c>
      <c r="I105" s="595" t="s">
        <v>26</v>
      </c>
      <c r="J105" s="596" t="str">
        <f>IF($D$101="Y/T","Isi Tujuan",IF($E$101=0,0,IF(I105="Y",1,IF(I105="T",0,"Isi Dulu"))))</f>
        <v>Isi Tujuan</v>
      </c>
      <c r="K105" s="595" t="s">
        <v>26</v>
      </c>
      <c r="L105" s="596" t="str">
        <f>IF($D$101="Y/T","Isi Tujuan",IF($E$101=0,0,IF(K105="Y",1,IF(K105="T",0,"Isi Dulu"))))</f>
        <v>Isi Tujuan</v>
      </c>
      <c r="M105" s="850"/>
      <c r="N105" s="853"/>
    </row>
    <row r="106" spans="2:18" s="527" customFormat="1" ht="15.75">
      <c r="B106" s="601"/>
      <c r="C106" s="581"/>
      <c r="D106" s="582"/>
      <c r="E106" s="602" t="e">
        <f>AVERAGE(E6:E105)</f>
        <v>#DIV/0!</v>
      </c>
      <c r="F106" s="603"/>
      <c r="G106" s="583"/>
      <c r="H106" s="602" t="e">
        <f>(IF($D6="Y/T",0,AVERAGE(H6:H10))+IF($D11="Y/T",0,AVERAGE(H11:H15))+IF($D16="Y/T",0,AVERAGE(H16:H20))+IF($D21="Y/T",0,AVERAGE(H21:H25))+IF($D26="Y/T",0,AVERAGE(H26:H30))+IF($D31="Y/T",0,AVERAGE(H31:H35))+IF($D36="Y/T",0,AVERAGE(H36:H40))+IF($D41="Y/T",0,AVERAGE(H41:H45))+IF($D46="Y/T",0,AVERAGE(H46:H50))+IF($D51="Y/T",0,AVERAGE(H51:H55))+IF($D56="Y/T",0,AVERAGE(H56:H60))+IF($D61="Y/T",0,AVERAGE(H61:H65))+IF($D66="Y/T",0,AVERAGE(H66:H70))+IF($D71="Y/T",0,AVERAGE(H71:H75))+IF($D76="Y/T",0,AVERAGE(H76:H80))+IF($D81="Y/T",0,AVERAGE(H81:H85))+IF($D86="Y/T",0,AVERAGE(H86:H90))+IF($D91="Y/T",0,AVERAGE(H91:H95))+IF($D96="Y/T",0,AVERAGE(H96:H100))+IF($D101="Y/T",0,AVERAGE(H101:H105)))/(COUNTIF($D6:$D105,"Y")+COUNTIF($D6:$D105,"T"))</f>
        <v>#DIV/0!</v>
      </c>
      <c r="I106" s="582"/>
      <c r="J106" s="602" t="e">
        <f>(IF($D6="Y/T",0,AVERAGE(J6:J10))+IF($D11="Y/T",0,AVERAGE(J11:J15))+IF($D16="Y/T",0,AVERAGE(J16:J20))+IF($D21="Y/T",0,AVERAGE(J21:J25))+IF($D26="Y/T",0,AVERAGE(J26:J30))+IF($D31="Y/T",0,AVERAGE(J31:J35))+IF($D36="Y/T",0,AVERAGE(J36:J40))+IF($D41="Y/T",0,AVERAGE(J41:J45))+IF($D46="Y/T",0,AVERAGE(J46:J50))+IF($D51="Y/T",0,AVERAGE(J51:J55))+IF($D56="Y/T",0,AVERAGE(J56:J60))+IF($D61="Y/T",0,AVERAGE(J61:J65))+IF($D66="Y/T",0,AVERAGE(J66:J70))+IF($D71="Y/T",0,AVERAGE(J71:J75))+IF($D76="Y/T",0,AVERAGE(J76:J80))+IF($D81="Y/T",0,AVERAGE(J81:J85))+IF($D86="Y/T",0,AVERAGE(J86:J90))+IF($D91="Y/T",0,AVERAGE(J91:J95))+IF($D96="Y/T",0,AVERAGE(J96:J100))+IF($D101="Y/T",0,AVERAGE(J101:J105)))/(COUNTIF($D6:$D105,"Y")+COUNTIF($D6:$D105,"T"))</f>
        <v>#DIV/0!</v>
      </c>
      <c r="K106" s="582"/>
      <c r="L106" s="602" t="e">
        <f>(IF($D6="Y/T",0,AVERAGE(L6:L10))+IF($D11="Y/T",0,AVERAGE(L11:L15))+IF($D16="Y/T",0,AVERAGE(L16:L20))+IF($D21="Y/T",0,AVERAGE(L21:L25))+IF($D26="Y/T",0,AVERAGE(L26:L30))+IF($D31="Y/T",0,AVERAGE(L31:L35))+IF($D36="Y/T",0,AVERAGE(L36:L40))+IF($D41="Y/T",0,AVERAGE(L41:L45))+IF($D46="Y/T",0,AVERAGE(L46:L50))+IF($D51="Y/T",0,AVERAGE(L51:L55))+IF($D56="Y/T",0,AVERAGE(L56:L60))+IF($D61="Y/T",0,AVERAGE(L61:L65))+IF($D66="Y/T",0,AVERAGE(L66:L70))+IF($D71="Y/T",0,AVERAGE(L71:L75))+IF($D76="Y/T",0,AVERAGE(L76:L80))+IF($D81="Y/T",0,AVERAGE(L81:L85))+IF($D86="Y/T",0,AVERAGE(L86:L90))+IF($D91="Y/T",0,AVERAGE(L91:L95))+IF($D96="Y/T",0,AVERAGE(L96:L100))+IF($D101="Y/T",0,AVERAGE(L101:L105)))/(COUNTIF($D6:$D105,"Y")+COUNTIF($D6:$D105,"T"))</f>
        <v>#DIV/0!</v>
      </c>
      <c r="M106" s="582"/>
      <c r="N106" s="602" t="e">
        <f>AVERAGE(N6:N105)</f>
        <v>#DIV/0!</v>
      </c>
    </row>
    <row r="107" spans="2:18" s="527" customFormat="1" ht="15.75">
      <c r="B107" s="864" t="s">
        <v>508</v>
      </c>
      <c r="C107" s="865"/>
      <c r="D107" s="865"/>
      <c r="E107" s="865"/>
      <c r="F107" s="865"/>
      <c r="G107" s="865"/>
      <c r="H107" s="865"/>
      <c r="I107" s="865"/>
      <c r="J107" s="866"/>
      <c r="K107" s="604"/>
      <c r="L107" s="604"/>
      <c r="M107" s="604"/>
      <c r="N107" s="604"/>
      <c r="O107" s="517"/>
      <c r="P107" s="517"/>
      <c r="Q107" s="517"/>
      <c r="R107" s="517"/>
    </row>
    <row r="108" spans="2:18" s="527" customFormat="1" ht="15.75">
      <c r="B108" s="836">
        <v>1</v>
      </c>
      <c r="C108" s="839"/>
      <c r="D108" s="857" t="s">
        <v>26</v>
      </c>
      <c r="E108" s="854" t="str">
        <f>IF(D108="Y",1,IF(D108="T",0,IF(D108="Y/T","Belum diisi","Error")))</f>
        <v>Belum diisi</v>
      </c>
      <c r="F108" s="528">
        <v>1</v>
      </c>
      <c r="G108" s="529"/>
      <c r="H108" s="589" t="str">
        <f t="shared" ref="H108:H171" si="2">IF(OR(J108="Isi Dulu",L108="Isi Dulu",J108="Isi Sasaran",L108="Isi Sasaran"),"Belum Diisi",IF(SUM(J108,L108)=2,1,IF(SUM(J108,L108)=1,0,IF(SUM(J108,L108)=0,0,"Error"))))</f>
        <v>Belum Diisi</v>
      </c>
      <c r="I108" s="590" t="s">
        <v>26</v>
      </c>
      <c r="J108" s="591" t="str">
        <f>IF($D$108="Y/T","Isi Sasaran",IF($E$108=0,0,IF(I108="Y",1,IF(I108="T",0,"Isi Dulu"))))</f>
        <v>Isi Sasaran</v>
      </c>
      <c r="K108" s="590" t="s">
        <v>26</v>
      </c>
      <c r="L108" s="591" t="str">
        <f>IF($D$108="Y/T","Isi Sasaran",IF($E$108=0,0,IF(K108="Y",1,IF(K108="T",0,"Isi Dulu"))))</f>
        <v>Isi Sasaran</v>
      </c>
      <c r="M108" s="848" t="s">
        <v>26</v>
      </c>
      <c r="N108" s="851" t="str">
        <f>IF(M108="Y",1,IF(M108="T",0,IF(M108="Y/T","Belum diisi","Error")))</f>
        <v>Belum diisi</v>
      </c>
      <c r="O108" s="517"/>
      <c r="P108" s="517"/>
      <c r="Q108" s="517"/>
      <c r="R108" s="517"/>
    </row>
    <row r="109" spans="2:18" s="527" customFormat="1" ht="15.75">
      <c r="B109" s="837"/>
      <c r="C109" s="840"/>
      <c r="D109" s="858"/>
      <c r="E109" s="855"/>
      <c r="F109" s="549">
        <v>2</v>
      </c>
      <c r="G109" s="550"/>
      <c r="H109" s="589" t="str">
        <f t="shared" si="2"/>
        <v>Belum Diisi</v>
      </c>
      <c r="I109" s="592" t="s">
        <v>26</v>
      </c>
      <c r="J109" s="593" t="str">
        <f>IF($D$108="Y/T","Isi Sasaran",IF($E$108=0,0,IF(I109="Y",1,IF(I109="T",0,"Isi Dulu"))))</f>
        <v>Isi Sasaran</v>
      </c>
      <c r="K109" s="592" t="s">
        <v>26</v>
      </c>
      <c r="L109" s="593" t="str">
        <f>IF($D$108="Y/T","Isi Sasaran",IF($E$108=0,0,IF(K109="Y",1,IF(K109="T",0,"Isi Dulu"))))</f>
        <v>Isi Sasaran</v>
      </c>
      <c r="M109" s="849"/>
      <c r="N109" s="852"/>
      <c r="O109" s="517"/>
      <c r="P109" s="517"/>
      <c r="Q109" s="517"/>
      <c r="R109" s="517"/>
    </row>
    <row r="110" spans="2:18" s="527" customFormat="1" ht="15.75">
      <c r="B110" s="837"/>
      <c r="C110" s="840"/>
      <c r="D110" s="858"/>
      <c r="E110" s="855"/>
      <c r="F110" s="549">
        <v>3</v>
      </c>
      <c r="G110" s="550"/>
      <c r="H110" s="589" t="str">
        <f t="shared" si="2"/>
        <v>Belum Diisi</v>
      </c>
      <c r="I110" s="592" t="s">
        <v>26</v>
      </c>
      <c r="J110" s="593" t="str">
        <f>IF($D$108="Y/T","Isi Sasaran",IF($E$108=0,0,IF(I110="Y",1,IF(I110="T",0,"Isi Dulu"))))</f>
        <v>Isi Sasaran</v>
      </c>
      <c r="K110" s="592" t="s">
        <v>26</v>
      </c>
      <c r="L110" s="593" t="str">
        <f>IF($D$108="Y/T","Isi Sasaran",IF($E$108=0,0,IF(K110="Y",1,IF(K110="T",0,"Isi Dulu"))))</f>
        <v>Isi Sasaran</v>
      </c>
      <c r="M110" s="849"/>
      <c r="N110" s="852"/>
      <c r="O110" s="517"/>
      <c r="P110" s="517"/>
      <c r="Q110" s="517"/>
      <c r="R110" s="517"/>
    </row>
    <row r="111" spans="2:18" s="527" customFormat="1" ht="15.75">
      <c r="B111" s="837"/>
      <c r="C111" s="840"/>
      <c r="D111" s="858"/>
      <c r="E111" s="855"/>
      <c r="F111" s="549">
        <v>4</v>
      </c>
      <c r="G111" s="550"/>
      <c r="H111" s="589" t="str">
        <f t="shared" si="2"/>
        <v>Belum Diisi</v>
      </c>
      <c r="I111" s="592" t="s">
        <v>26</v>
      </c>
      <c r="J111" s="593" t="str">
        <f>IF($D$108="Y/T","Isi Sasaran",IF($E$108=0,0,IF(I111="Y",1,IF(I111="T",0,"Isi Dulu"))))</f>
        <v>Isi Sasaran</v>
      </c>
      <c r="K111" s="592" t="s">
        <v>26</v>
      </c>
      <c r="L111" s="593" t="str">
        <f>IF($D$108="Y/T","Isi Sasaran",IF($E$108=0,0,IF(K111="Y",1,IF(K111="T",0,"Isi Dulu"))))</f>
        <v>Isi Sasaran</v>
      </c>
      <c r="M111" s="849"/>
      <c r="N111" s="852"/>
      <c r="O111" s="517"/>
      <c r="P111" s="517"/>
      <c r="Q111" s="517"/>
      <c r="R111" s="517"/>
    </row>
    <row r="112" spans="2:18" s="527" customFormat="1" ht="15.75">
      <c r="B112" s="838"/>
      <c r="C112" s="841"/>
      <c r="D112" s="859"/>
      <c r="E112" s="856"/>
      <c r="F112" s="569">
        <v>5</v>
      </c>
      <c r="G112" s="570"/>
      <c r="H112" s="594" t="str">
        <f t="shared" si="2"/>
        <v>Belum Diisi</v>
      </c>
      <c r="I112" s="595" t="s">
        <v>26</v>
      </c>
      <c r="J112" s="596" t="str">
        <f>IF($D$108="Y/T","Isi Sasaran",IF($E$108=0,0,IF(I112="Y",1,IF(I112="T",0,"Isi Dulu"))))</f>
        <v>Isi Sasaran</v>
      </c>
      <c r="K112" s="595" t="s">
        <v>26</v>
      </c>
      <c r="L112" s="596" t="str">
        <f>IF($D$108="Y/T","Isi Sasaran",IF($E$108=0,0,IF(K112="Y",1,IF(K112="T",0,"Isi Dulu"))))</f>
        <v>Isi Sasaran</v>
      </c>
      <c r="M112" s="850"/>
      <c r="N112" s="853"/>
      <c r="O112" s="517"/>
      <c r="P112" s="517"/>
      <c r="Q112" s="517"/>
      <c r="R112" s="517"/>
    </row>
    <row r="113" spans="2:18" s="527" customFormat="1" ht="15.75">
      <c r="B113" s="836">
        <v>2</v>
      </c>
      <c r="C113" s="839"/>
      <c r="D113" s="857" t="s">
        <v>26</v>
      </c>
      <c r="E113" s="854" t="str">
        <f>IF(D113="Y",1,IF(D113="T",0,IF(D113="Y/T","Belum diisi","Error")))</f>
        <v>Belum diisi</v>
      </c>
      <c r="F113" s="528">
        <v>1</v>
      </c>
      <c r="G113" s="529"/>
      <c r="H113" s="597" t="str">
        <f t="shared" si="2"/>
        <v>Belum Diisi</v>
      </c>
      <c r="I113" s="590" t="s">
        <v>26</v>
      </c>
      <c r="J113" s="591" t="str">
        <f>IF($D$113="Y/T","Isi Sasaran",IF($E$113=0,0,IF(I113="Y",1,IF(I113="T",0,"Isi Dulu"))))</f>
        <v>Isi Sasaran</v>
      </c>
      <c r="K113" s="590" t="s">
        <v>26</v>
      </c>
      <c r="L113" s="591" t="str">
        <f>IF($D$113="Y/T","Isi Sasaran",IF($E$113=0,0,IF(K113="Y",1,IF(K113="T",0,"Isi Dulu"))))</f>
        <v>Isi Sasaran</v>
      </c>
      <c r="M113" s="848" t="s">
        <v>26</v>
      </c>
      <c r="N113" s="851" t="str">
        <f>IF(M113="Y",1,IF(M113="T",0,IF(M113="Y/T","Belum diisi","Error")))</f>
        <v>Belum diisi</v>
      </c>
      <c r="O113" s="517"/>
      <c r="P113" s="517"/>
      <c r="Q113" s="517"/>
      <c r="R113" s="517"/>
    </row>
    <row r="114" spans="2:18" s="527" customFormat="1" ht="15.75">
      <c r="B114" s="837"/>
      <c r="C114" s="840"/>
      <c r="D114" s="858"/>
      <c r="E114" s="855"/>
      <c r="F114" s="549">
        <v>2</v>
      </c>
      <c r="G114" s="550"/>
      <c r="H114" s="598" t="str">
        <f t="shared" si="2"/>
        <v>Belum Diisi</v>
      </c>
      <c r="I114" s="592" t="s">
        <v>26</v>
      </c>
      <c r="J114" s="593" t="str">
        <f>IF($D$113="Y/T","Isi Sasaran",IF($E$113=0,0,IF(I114="Y",1,IF(I114="T",0,"Isi Dulu"))))</f>
        <v>Isi Sasaran</v>
      </c>
      <c r="K114" s="592" t="s">
        <v>26</v>
      </c>
      <c r="L114" s="593" t="str">
        <f>IF($D$113="Y/T","Isi Sasaran",IF($E$113=0,0,IF(K114="Y",1,IF(K114="T",0,"Isi Dulu"))))</f>
        <v>Isi Sasaran</v>
      </c>
      <c r="M114" s="849"/>
      <c r="N114" s="852"/>
      <c r="O114" s="517"/>
      <c r="P114" s="517"/>
      <c r="Q114" s="517"/>
      <c r="R114" s="517"/>
    </row>
    <row r="115" spans="2:18" s="527" customFormat="1" ht="15.75">
      <c r="B115" s="837"/>
      <c r="C115" s="840"/>
      <c r="D115" s="858"/>
      <c r="E115" s="855"/>
      <c r="F115" s="549">
        <v>3</v>
      </c>
      <c r="G115" s="550"/>
      <c r="H115" s="598" t="str">
        <f t="shared" si="2"/>
        <v>Belum Diisi</v>
      </c>
      <c r="I115" s="592" t="s">
        <v>26</v>
      </c>
      <c r="J115" s="593" t="str">
        <f>IF($D$113="Y/T","Isi Sasaran",IF($E$113=0,0,IF(I115="Y",1,IF(I115="T",0,"Isi Dulu"))))</f>
        <v>Isi Sasaran</v>
      </c>
      <c r="K115" s="592" t="s">
        <v>26</v>
      </c>
      <c r="L115" s="593" t="str">
        <f>IF($D$113="Y/T","Isi Sasaran",IF($E$113=0,0,IF(K115="Y",1,IF(K115="T",0,"Isi Dulu"))))</f>
        <v>Isi Sasaran</v>
      </c>
      <c r="M115" s="849"/>
      <c r="N115" s="852"/>
      <c r="O115" s="517"/>
      <c r="P115" s="517"/>
      <c r="Q115" s="517"/>
      <c r="R115" s="517"/>
    </row>
    <row r="116" spans="2:18" s="527" customFormat="1" ht="15.75">
      <c r="B116" s="837"/>
      <c r="C116" s="840"/>
      <c r="D116" s="858"/>
      <c r="E116" s="855"/>
      <c r="F116" s="549">
        <v>4</v>
      </c>
      <c r="G116" s="550"/>
      <c r="H116" s="598" t="str">
        <f t="shared" si="2"/>
        <v>Belum Diisi</v>
      </c>
      <c r="I116" s="592" t="s">
        <v>26</v>
      </c>
      <c r="J116" s="593" t="str">
        <f>IF($D$113="Y/T","Isi Sasaran",IF($E$113=0,0,IF(I116="Y",1,IF(I116="T",0,"Isi Dulu"))))</f>
        <v>Isi Sasaran</v>
      </c>
      <c r="K116" s="592" t="s">
        <v>26</v>
      </c>
      <c r="L116" s="593" t="str">
        <f>IF($D$113="Y/T","Isi Sasaran",IF($E$113=0,0,IF(K116="Y",1,IF(K116="T",0,"Isi Dulu"))))</f>
        <v>Isi Sasaran</v>
      </c>
      <c r="M116" s="849"/>
      <c r="N116" s="852"/>
      <c r="O116" s="517"/>
      <c r="P116" s="517"/>
      <c r="Q116" s="517"/>
      <c r="R116" s="517"/>
    </row>
    <row r="117" spans="2:18" s="527" customFormat="1" ht="15.75">
      <c r="B117" s="838"/>
      <c r="C117" s="841"/>
      <c r="D117" s="859"/>
      <c r="E117" s="856"/>
      <c r="F117" s="569">
        <v>5</v>
      </c>
      <c r="G117" s="570"/>
      <c r="H117" s="599" t="str">
        <f t="shared" si="2"/>
        <v>Belum Diisi</v>
      </c>
      <c r="I117" s="595" t="s">
        <v>26</v>
      </c>
      <c r="J117" s="596" t="str">
        <f>IF($D$113="Y/T","Isi Sasaran",IF($E$113=0,0,IF(I117="Y",1,IF(I117="T",0,"Isi Dulu"))))</f>
        <v>Isi Sasaran</v>
      </c>
      <c r="K117" s="595" t="s">
        <v>26</v>
      </c>
      <c r="L117" s="596" t="str">
        <f>IF($D$113="Y/T","Isi Sasaran",IF($E$113=0,0,IF(K117="Y",1,IF(K117="T",0,"Isi Dulu"))))</f>
        <v>Isi Sasaran</v>
      </c>
      <c r="M117" s="850"/>
      <c r="N117" s="853"/>
      <c r="O117" s="517"/>
      <c r="P117" s="517"/>
      <c r="Q117" s="517"/>
      <c r="R117" s="517"/>
    </row>
    <row r="118" spans="2:18" s="527" customFormat="1" ht="15.75">
      <c r="B118" s="836">
        <v>3</v>
      </c>
      <c r="C118" s="839"/>
      <c r="D118" s="857" t="s">
        <v>26</v>
      </c>
      <c r="E118" s="854" t="str">
        <f>IF(D118="Y",1,IF(D118="T",0,IF(D118="Y/T","Belum diisi","Error")))</f>
        <v>Belum diisi</v>
      </c>
      <c r="F118" s="528">
        <v>1</v>
      </c>
      <c r="G118" s="529"/>
      <c r="H118" s="600" t="str">
        <f t="shared" si="2"/>
        <v>Belum Diisi</v>
      </c>
      <c r="I118" s="590" t="s">
        <v>26</v>
      </c>
      <c r="J118" s="591" t="str">
        <f>IF($D$118="Y/T","Isi Sasaran",IF($E$118=0,0,IF(I118="Y",1,IF(I118="T",0,"Isi Dulu"))))</f>
        <v>Isi Sasaran</v>
      </c>
      <c r="K118" s="590" t="s">
        <v>26</v>
      </c>
      <c r="L118" s="591" t="str">
        <f>IF($D$118="Y/T","Isi Sasaran",IF($E$118=0,0,IF(K118="Y",1,IF(K118="T",0,"Isi Dulu"))))</f>
        <v>Isi Sasaran</v>
      </c>
      <c r="M118" s="848" t="s">
        <v>26</v>
      </c>
      <c r="N118" s="851" t="str">
        <f>IF(M118="Y",1,IF(M118="T",0,IF(M118="Y/T","Belum diisi","Error")))</f>
        <v>Belum diisi</v>
      </c>
      <c r="O118" s="517"/>
      <c r="P118" s="517"/>
      <c r="Q118" s="517"/>
      <c r="R118" s="517"/>
    </row>
    <row r="119" spans="2:18" s="527" customFormat="1" ht="15.75">
      <c r="B119" s="837"/>
      <c r="C119" s="840"/>
      <c r="D119" s="858"/>
      <c r="E119" s="855"/>
      <c r="F119" s="549">
        <v>2</v>
      </c>
      <c r="G119" s="550"/>
      <c r="H119" s="598" t="str">
        <f t="shared" si="2"/>
        <v>Belum Diisi</v>
      </c>
      <c r="I119" s="592" t="s">
        <v>26</v>
      </c>
      <c r="J119" s="593" t="str">
        <f>IF($D$118="Y/T","Isi Sasaran",IF($E$118=0,0,IF(I119="Y",1,IF(I119="T",0,"Isi Dulu"))))</f>
        <v>Isi Sasaran</v>
      </c>
      <c r="K119" s="592" t="s">
        <v>26</v>
      </c>
      <c r="L119" s="593" t="str">
        <f>IF($D$118="Y/T","Isi Sasaran",IF($E$118=0,0,IF(K119="Y",1,IF(K119="T",0,"Isi Dulu"))))</f>
        <v>Isi Sasaran</v>
      </c>
      <c r="M119" s="849"/>
      <c r="N119" s="852"/>
      <c r="O119" s="517"/>
      <c r="P119" s="517"/>
      <c r="Q119" s="517"/>
      <c r="R119" s="517"/>
    </row>
    <row r="120" spans="2:18" s="527" customFormat="1" ht="15.75">
      <c r="B120" s="837"/>
      <c r="C120" s="840"/>
      <c r="D120" s="858"/>
      <c r="E120" s="855"/>
      <c r="F120" s="549">
        <v>3</v>
      </c>
      <c r="G120" s="550"/>
      <c r="H120" s="598" t="str">
        <f t="shared" si="2"/>
        <v>Belum Diisi</v>
      </c>
      <c r="I120" s="592" t="s">
        <v>26</v>
      </c>
      <c r="J120" s="593" t="str">
        <f>IF($D$118="Y/T","Isi Sasaran",IF($E$118=0,0,IF(I120="Y",1,IF(I120="T",0,"Isi Dulu"))))</f>
        <v>Isi Sasaran</v>
      </c>
      <c r="K120" s="592" t="s">
        <v>26</v>
      </c>
      <c r="L120" s="593" t="str">
        <f>IF($D$118="Y/T","Isi Sasaran",IF($E$118=0,0,IF(K120="Y",1,IF(K120="T",0,"Isi Dulu"))))</f>
        <v>Isi Sasaran</v>
      </c>
      <c r="M120" s="849"/>
      <c r="N120" s="852"/>
      <c r="O120" s="517"/>
      <c r="P120" s="517"/>
      <c r="Q120" s="517"/>
      <c r="R120" s="517"/>
    </row>
    <row r="121" spans="2:18" s="527" customFormat="1" ht="15.75">
      <c r="B121" s="837"/>
      <c r="C121" s="840"/>
      <c r="D121" s="858"/>
      <c r="E121" s="855"/>
      <c r="F121" s="549">
        <v>4</v>
      </c>
      <c r="G121" s="550"/>
      <c r="H121" s="598" t="str">
        <f t="shared" si="2"/>
        <v>Belum Diisi</v>
      </c>
      <c r="I121" s="592" t="s">
        <v>26</v>
      </c>
      <c r="J121" s="593" t="str">
        <f>IF($D$118="Y/T","Isi Sasaran",IF($E$118=0,0,IF(I121="Y",1,IF(I121="T",0,"Isi Dulu"))))</f>
        <v>Isi Sasaran</v>
      </c>
      <c r="K121" s="592" t="s">
        <v>26</v>
      </c>
      <c r="L121" s="593" t="str">
        <f>IF($D$118="Y/T","Isi Sasaran",IF($E$118=0,0,IF(K121="Y",1,IF(K121="T",0,"Isi Dulu"))))</f>
        <v>Isi Sasaran</v>
      </c>
      <c r="M121" s="849"/>
      <c r="N121" s="852"/>
      <c r="O121" s="517"/>
      <c r="P121" s="517"/>
      <c r="Q121" s="517"/>
      <c r="R121" s="517"/>
    </row>
    <row r="122" spans="2:18" s="527" customFormat="1" ht="15.75">
      <c r="B122" s="838"/>
      <c r="C122" s="841"/>
      <c r="D122" s="859"/>
      <c r="E122" s="856"/>
      <c r="F122" s="569">
        <v>5</v>
      </c>
      <c r="G122" s="570"/>
      <c r="H122" s="599" t="str">
        <f t="shared" si="2"/>
        <v>Belum Diisi</v>
      </c>
      <c r="I122" s="595" t="s">
        <v>26</v>
      </c>
      <c r="J122" s="596" t="str">
        <f>IF($D$118="Y/T","Isi Sasaran",IF($E$118=0,0,IF(I122="Y",1,IF(I122="T",0,"Isi Dulu"))))</f>
        <v>Isi Sasaran</v>
      </c>
      <c r="K122" s="595" t="s">
        <v>26</v>
      </c>
      <c r="L122" s="596" t="str">
        <f>IF($D$118="Y/T","Isi Sasaran",IF($E$118=0,0,IF(K122="Y",1,IF(K122="T",0,"Isi Dulu"))))</f>
        <v>Isi Sasaran</v>
      </c>
      <c r="M122" s="850"/>
      <c r="N122" s="853"/>
      <c r="O122" s="517"/>
      <c r="P122" s="517"/>
      <c r="Q122" s="517"/>
      <c r="R122" s="517"/>
    </row>
    <row r="123" spans="2:18" s="527" customFormat="1" ht="15.75">
      <c r="B123" s="836">
        <v>4</v>
      </c>
      <c r="C123" s="839"/>
      <c r="D123" s="857" t="s">
        <v>26</v>
      </c>
      <c r="E123" s="854" t="str">
        <f>IF(D123="Y",1,IF(D123="T",0,IF(D123="Y/T","Belum diisi","Error")))</f>
        <v>Belum diisi</v>
      </c>
      <c r="F123" s="528">
        <v>1</v>
      </c>
      <c r="G123" s="529"/>
      <c r="H123" s="600" t="str">
        <f t="shared" si="2"/>
        <v>Belum Diisi</v>
      </c>
      <c r="I123" s="590" t="s">
        <v>26</v>
      </c>
      <c r="J123" s="591" t="str">
        <f>IF($D$123="Y/T","Isi Sasaran",IF($E$123=0,0,IF(I123="Y",1,IF(I123="T",0,"Isi Dulu"))))</f>
        <v>Isi Sasaran</v>
      </c>
      <c r="K123" s="590" t="s">
        <v>26</v>
      </c>
      <c r="L123" s="591" t="str">
        <f>IF($D$123="Y/T","Isi Sasaran",IF($E$123=0,0,IF(K123="Y",1,IF(K123="T",0,"Isi Dulu"))))</f>
        <v>Isi Sasaran</v>
      </c>
      <c r="M123" s="848" t="s">
        <v>26</v>
      </c>
      <c r="N123" s="851" t="str">
        <f>IF(M123="Y",1,IF(M123="T",0,IF(M123="Y/T","Belum diisi","Error")))</f>
        <v>Belum diisi</v>
      </c>
      <c r="O123" s="517"/>
      <c r="P123" s="517"/>
      <c r="Q123" s="517"/>
      <c r="R123" s="517"/>
    </row>
    <row r="124" spans="2:18" s="527" customFormat="1" ht="15.75">
      <c r="B124" s="837"/>
      <c r="C124" s="840"/>
      <c r="D124" s="858"/>
      <c r="E124" s="855"/>
      <c r="F124" s="549">
        <v>2</v>
      </c>
      <c r="G124" s="550"/>
      <c r="H124" s="598" t="str">
        <f t="shared" si="2"/>
        <v>Belum Diisi</v>
      </c>
      <c r="I124" s="592" t="s">
        <v>26</v>
      </c>
      <c r="J124" s="593" t="str">
        <f>IF($D$123="Y/T","Isi Sasaran",IF($E$123=0,0,IF(I124="Y",1,IF(I124="T",0,"Isi Dulu"))))</f>
        <v>Isi Sasaran</v>
      </c>
      <c r="K124" s="592" t="s">
        <v>26</v>
      </c>
      <c r="L124" s="593" t="str">
        <f>IF($D$123="Y/T","Isi Sasaran",IF($E$123=0,0,IF(K124="Y",1,IF(K124="T",0,"Isi Dulu"))))</f>
        <v>Isi Sasaran</v>
      </c>
      <c r="M124" s="849"/>
      <c r="N124" s="852"/>
      <c r="O124" s="517"/>
      <c r="P124" s="517"/>
      <c r="Q124" s="517"/>
      <c r="R124" s="517"/>
    </row>
    <row r="125" spans="2:18" s="527" customFormat="1" ht="15.75">
      <c r="B125" s="837"/>
      <c r="C125" s="840"/>
      <c r="D125" s="858"/>
      <c r="E125" s="855"/>
      <c r="F125" s="549">
        <v>3</v>
      </c>
      <c r="G125" s="550"/>
      <c r="H125" s="598" t="str">
        <f t="shared" si="2"/>
        <v>Belum Diisi</v>
      </c>
      <c r="I125" s="592" t="s">
        <v>26</v>
      </c>
      <c r="J125" s="593" t="str">
        <f>IF($D$123="Y/T","Isi Sasaran",IF($E$123=0,0,IF(I125="Y",1,IF(I125="T",0,"Isi Dulu"))))</f>
        <v>Isi Sasaran</v>
      </c>
      <c r="K125" s="592" t="s">
        <v>26</v>
      </c>
      <c r="L125" s="593" t="str">
        <f>IF($D$123="Y/T","Isi Sasaran",IF($E$123=0,0,IF(K125="Y",1,IF(K125="T",0,"Isi Dulu"))))</f>
        <v>Isi Sasaran</v>
      </c>
      <c r="M125" s="849"/>
      <c r="N125" s="852"/>
      <c r="O125" s="517"/>
      <c r="P125" s="517"/>
      <c r="Q125" s="517"/>
      <c r="R125" s="517"/>
    </row>
    <row r="126" spans="2:18" s="527" customFormat="1" ht="15.75">
      <c r="B126" s="837"/>
      <c r="C126" s="840"/>
      <c r="D126" s="858"/>
      <c r="E126" s="855"/>
      <c r="F126" s="549">
        <v>4</v>
      </c>
      <c r="G126" s="550"/>
      <c r="H126" s="598" t="str">
        <f t="shared" si="2"/>
        <v>Belum Diisi</v>
      </c>
      <c r="I126" s="592" t="s">
        <v>26</v>
      </c>
      <c r="J126" s="593" t="str">
        <f>IF($D$123="Y/T","Isi Sasaran",IF($E$123=0,0,IF(I126="Y",1,IF(I126="T",0,"Isi Dulu"))))</f>
        <v>Isi Sasaran</v>
      </c>
      <c r="K126" s="592" t="s">
        <v>26</v>
      </c>
      <c r="L126" s="593" t="str">
        <f>IF($D$123="Y/T","Isi Sasaran",IF($E$123=0,0,IF(K126="Y",1,IF(K126="T",0,"Isi Dulu"))))</f>
        <v>Isi Sasaran</v>
      </c>
      <c r="M126" s="849"/>
      <c r="N126" s="852"/>
      <c r="O126" s="517"/>
      <c r="P126" s="517"/>
      <c r="Q126" s="517"/>
      <c r="R126" s="517"/>
    </row>
    <row r="127" spans="2:18" s="527" customFormat="1" ht="15.75">
      <c r="B127" s="838"/>
      <c r="C127" s="841"/>
      <c r="D127" s="859"/>
      <c r="E127" s="856"/>
      <c r="F127" s="569">
        <v>5</v>
      </c>
      <c r="G127" s="570"/>
      <c r="H127" s="599" t="str">
        <f t="shared" si="2"/>
        <v>Belum Diisi</v>
      </c>
      <c r="I127" s="595" t="s">
        <v>26</v>
      </c>
      <c r="J127" s="596" t="str">
        <f>IF($D$123="Y/T","Isi Sasaran",IF($E$123=0,0,IF(I127="Y",1,IF(I127="T",0,"Isi Dulu"))))</f>
        <v>Isi Sasaran</v>
      </c>
      <c r="K127" s="595" t="s">
        <v>26</v>
      </c>
      <c r="L127" s="596" t="str">
        <f>IF($D$123="Y/T","Isi Sasaran",IF($E$123=0,0,IF(K127="Y",1,IF(K127="T",0,"Isi Dulu"))))</f>
        <v>Isi Sasaran</v>
      </c>
      <c r="M127" s="850"/>
      <c r="N127" s="853"/>
      <c r="O127" s="517"/>
      <c r="P127" s="517"/>
      <c r="Q127" s="517"/>
      <c r="R127" s="517"/>
    </row>
    <row r="128" spans="2:18" s="527" customFormat="1" ht="15.75">
      <c r="B128" s="836">
        <v>5</v>
      </c>
      <c r="C128" s="839"/>
      <c r="D128" s="857" t="s">
        <v>26</v>
      </c>
      <c r="E128" s="854" t="str">
        <f>IF(D128="Y",1,IF(D128="T",0,IF(D128="Y/T","Belum diisi","Error")))</f>
        <v>Belum diisi</v>
      </c>
      <c r="F128" s="528">
        <v>1</v>
      </c>
      <c r="G128" s="529"/>
      <c r="H128" s="600" t="str">
        <f t="shared" si="2"/>
        <v>Belum Diisi</v>
      </c>
      <c r="I128" s="590" t="s">
        <v>26</v>
      </c>
      <c r="J128" s="591" t="str">
        <f>IF($D$128="Y/T","Isi Sasaran",IF($E$128=0,0,IF(I128="Y",1,IF(I128="T",0,"Isi Dulu"))))</f>
        <v>Isi Sasaran</v>
      </c>
      <c r="K128" s="590" t="s">
        <v>26</v>
      </c>
      <c r="L128" s="591" t="str">
        <f>IF($D$128="Y/T","Isi Sasaran",IF($E$128=0,0,IF(K128="Y",1,IF(K128="T",0,"Isi Dulu"))))</f>
        <v>Isi Sasaran</v>
      </c>
      <c r="M128" s="848" t="s">
        <v>26</v>
      </c>
      <c r="N128" s="851" t="str">
        <f>IF(M128="Y",1,IF(M128="T",0,IF(M128="Y/T","Belum diisi","Error")))</f>
        <v>Belum diisi</v>
      </c>
      <c r="O128" s="517"/>
      <c r="P128" s="517"/>
      <c r="Q128" s="517"/>
      <c r="R128" s="517"/>
    </row>
    <row r="129" spans="2:18" s="527" customFormat="1" ht="15.75">
      <c r="B129" s="837"/>
      <c r="C129" s="840"/>
      <c r="D129" s="858"/>
      <c r="E129" s="855"/>
      <c r="F129" s="549">
        <v>2</v>
      </c>
      <c r="G129" s="550"/>
      <c r="H129" s="598" t="str">
        <f t="shared" si="2"/>
        <v>Belum Diisi</v>
      </c>
      <c r="I129" s="592" t="s">
        <v>26</v>
      </c>
      <c r="J129" s="593" t="str">
        <f>IF($D$128="Y/T","Isi Sasaran",IF($E$128=0,0,IF(I129="Y",1,IF(I129="T",0,"Isi Dulu"))))</f>
        <v>Isi Sasaran</v>
      </c>
      <c r="K129" s="592" t="s">
        <v>26</v>
      </c>
      <c r="L129" s="593" t="str">
        <f>IF($D$128="Y/T","Isi Sasaran",IF($E$128=0,0,IF(K129="Y",1,IF(K129="T",0,"Isi Dulu"))))</f>
        <v>Isi Sasaran</v>
      </c>
      <c r="M129" s="849"/>
      <c r="N129" s="852"/>
      <c r="O129" s="517"/>
      <c r="P129" s="517"/>
      <c r="Q129" s="517"/>
      <c r="R129" s="517"/>
    </row>
    <row r="130" spans="2:18" s="527" customFormat="1" ht="15.75">
      <c r="B130" s="837"/>
      <c r="C130" s="840"/>
      <c r="D130" s="858"/>
      <c r="E130" s="855"/>
      <c r="F130" s="549">
        <v>3</v>
      </c>
      <c r="G130" s="550"/>
      <c r="H130" s="598" t="str">
        <f t="shared" si="2"/>
        <v>Belum Diisi</v>
      </c>
      <c r="I130" s="592" t="s">
        <v>26</v>
      </c>
      <c r="J130" s="593" t="str">
        <f>IF($D$128="Y/T","Isi Sasaran",IF($E$128=0,0,IF(I130="Y",1,IF(I130="T",0,"Isi Dulu"))))</f>
        <v>Isi Sasaran</v>
      </c>
      <c r="K130" s="592" t="s">
        <v>26</v>
      </c>
      <c r="L130" s="593" t="str">
        <f>IF($D$128="Y/T","Isi Sasaran",IF($E$128=0,0,IF(K130="Y",1,IF(K130="T",0,"Isi Dulu"))))</f>
        <v>Isi Sasaran</v>
      </c>
      <c r="M130" s="849"/>
      <c r="N130" s="852"/>
      <c r="O130" s="517"/>
      <c r="P130" s="517"/>
      <c r="Q130" s="517"/>
      <c r="R130" s="517"/>
    </row>
    <row r="131" spans="2:18" s="527" customFormat="1" ht="15.75">
      <c r="B131" s="837"/>
      <c r="C131" s="840"/>
      <c r="D131" s="858"/>
      <c r="E131" s="855"/>
      <c r="F131" s="549">
        <v>4</v>
      </c>
      <c r="G131" s="550"/>
      <c r="H131" s="598" t="str">
        <f t="shared" si="2"/>
        <v>Belum Diisi</v>
      </c>
      <c r="I131" s="592" t="s">
        <v>26</v>
      </c>
      <c r="J131" s="593" t="str">
        <f>IF($D$128="Y/T","Isi Sasaran",IF($E$128=0,0,IF(I131="Y",1,IF(I131="T",0,"Isi Dulu"))))</f>
        <v>Isi Sasaran</v>
      </c>
      <c r="K131" s="592" t="s">
        <v>26</v>
      </c>
      <c r="L131" s="593" t="str">
        <f>IF($D$128="Y/T","Isi Sasaran",IF($E$128=0,0,IF(K131="Y",1,IF(K131="T",0,"Isi Dulu"))))</f>
        <v>Isi Sasaran</v>
      </c>
      <c r="M131" s="849"/>
      <c r="N131" s="852"/>
      <c r="O131" s="517"/>
      <c r="P131" s="517"/>
      <c r="Q131" s="517"/>
      <c r="R131" s="517"/>
    </row>
    <row r="132" spans="2:18" s="527" customFormat="1" ht="15.75">
      <c r="B132" s="838"/>
      <c r="C132" s="841"/>
      <c r="D132" s="859"/>
      <c r="E132" s="856"/>
      <c r="F132" s="569">
        <v>5</v>
      </c>
      <c r="G132" s="570"/>
      <c r="H132" s="599" t="str">
        <f t="shared" si="2"/>
        <v>Belum Diisi</v>
      </c>
      <c r="I132" s="595" t="s">
        <v>26</v>
      </c>
      <c r="J132" s="596" t="str">
        <f>IF($D$128="Y/T","Isi Sasaran",IF($E$128=0,0,IF(I132="Y",1,IF(I132="T",0,"Isi Dulu"))))</f>
        <v>Isi Sasaran</v>
      </c>
      <c r="K132" s="595" t="s">
        <v>26</v>
      </c>
      <c r="L132" s="596" t="str">
        <f>IF($D$128="Y/T","Isi Sasaran",IF($E$128=0,0,IF(K132="Y",1,IF(K132="T",0,"Isi Dulu"))))</f>
        <v>Isi Sasaran</v>
      </c>
      <c r="M132" s="850"/>
      <c r="N132" s="853"/>
      <c r="O132" s="517"/>
      <c r="P132" s="517"/>
      <c r="Q132" s="517"/>
      <c r="R132" s="517"/>
    </row>
    <row r="133" spans="2:18" s="527" customFormat="1" ht="15.75">
      <c r="B133" s="836">
        <v>6</v>
      </c>
      <c r="C133" s="839"/>
      <c r="D133" s="857" t="s">
        <v>26</v>
      </c>
      <c r="E133" s="854" t="str">
        <f>IF(D133="Y",1,IF(D133="T",0,IF(D133="Y/T","Belum diisi","Error")))</f>
        <v>Belum diisi</v>
      </c>
      <c r="F133" s="528">
        <v>1</v>
      </c>
      <c r="G133" s="529"/>
      <c r="H133" s="600" t="str">
        <f t="shared" si="2"/>
        <v>Belum Diisi</v>
      </c>
      <c r="I133" s="590" t="s">
        <v>26</v>
      </c>
      <c r="J133" s="591" t="str">
        <f>IF($D$133="Y/T","Isi Sasaran",IF($E$133=0,0,IF(I133="Y",1,IF(I133="T",0,"Isi Dulu"))))</f>
        <v>Isi Sasaran</v>
      </c>
      <c r="K133" s="590" t="s">
        <v>26</v>
      </c>
      <c r="L133" s="591" t="str">
        <f>IF($D$133="Y/T","Isi Sasaran",IF($E$133=0,0,IF(K133="Y",1,IF(K133="T",0,"Isi Dulu"))))</f>
        <v>Isi Sasaran</v>
      </c>
      <c r="M133" s="848" t="s">
        <v>26</v>
      </c>
      <c r="N133" s="851" t="str">
        <f>IF(M133="Y",1,IF(M133="T",0,IF(M133="Y/T","Belum diisi","Error")))</f>
        <v>Belum diisi</v>
      </c>
      <c r="O133" s="517"/>
      <c r="P133" s="517"/>
      <c r="Q133" s="517"/>
      <c r="R133" s="517"/>
    </row>
    <row r="134" spans="2:18" s="527" customFormat="1" ht="15.75">
      <c r="B134" s="837"/>
      <c r="C134" s="840"/>
      <c r="D134" s="858"/>
      <c r="E134" s="855"/>
      <c r="F134" s="549">
        <v>2</v>
      </c>
      <c r="G134" s="550"/>
      <c r="H134" s="598" t="str">
        <f t="shared" si="2"/>
        <v>Belum Diisi</v>
      </c>
      <c r="I134" s="592" t="s">
        <v>26</v>
      </c>
      <c r="J134" s="593" t="str">
        <f>IF($D$133="Y/T","Isi Sasaran",IF($E$133=0,0,IF(I134="Y",1,IF(I134="T",0,"Isi Dulu"))))</f>
        <v>Isi Sasaran</v>
      </c>
      <c r="K134" s="592" t="s">
        <v>26</v>
      </c>
      <c r="L134" s="593" t="str">
        <f>IF($D$133="Y/T","Isi Sasaran",IF($E$133=0,0,IF(K134="Y",1,IF(K134="T",0,"Isi Dulu"))))</f>
        <v>Isi Sasaran</v>
      </c>
      <c r="M134" s="849"/>
      <c r="N134" s="852"/>
      <c r="O134" s="517"/>
      <c r="P134" s="517"/>
      <c r="Q134" s="517"/>
      <c r="R134" s="517"/>
    </row>
    <row r="135" spans="2:18" s="527" customFormat="1" ht="15.75">
      <c r="B135" s="837"/>
      <c r="C135" s="840"/>
      <c r="D135" s="858"/>
      <c r="E135" s="855"/>
      <c r="F135" s="549">
        <v>3</v>
      </c>
      <c r="G135" s="550"/>
      <c r="H135" s="598" t="str">
        <f t="shared" si="2"/>
        <v>Belum Diisi</v>
      </c>
      <c r="I135" s="592" t="s">
        <v>26</v>
      </c>
      <c r="J135" s="593" t="str">
        <f>IF($D$133="Y/T","Isi Sasaran",IF($E$133=0,0,IF(I135="Y",1,IF(I135="T",0,"Isi Dulu"))))</f>
        <v>Isi Sasaran</v>
      </c>
      <c r="K135" s="592" t="s">
        <v>26</v>
      </c>
      <c r="L135" s="593" t="str">
        <f>IF($D$133="Y/T","Isi Sasaran",IF($E$133=0,0,IF(K135="Y",1,IF(K135="T",0,"Isi Dulu"))))</f>
        <v>Isi Sasaran</v>
      </c>
      <c r="M135" s="849"/>
      <c r="N135" s="852"/>
      <c r="O135" s="517"/>
      <c r="P135" s="517"/>
      <c r="Q135" s="517"/>
      <c r="R135" s="517"/>
    </row>
    <row r="136" spans="2:18" s="527" customFormat="1" ht="15.75">
      <c r="B136" s="837"/>
      <c r="C136" s="840"/>
      <c r="D136" s="858"/>
      <c r="E136" s="855"/>
      <c r="F136" s="549">
        <v>4</v>
      </c>
      <c r="G136" s="550"/>
      <c r="H136" s="598" t="str">
        <f t="shared" si="2"/>
        <v>Belum Diisi</v>
      </c>
      <c r="I136" s="592" t="s">
        <v>26</v>
      </c>
      <c r="J136" s="593" t="str">
        <f>IF($D$133="Y/T","Isi Sasaran",IF($E$133=0,0,IF(I136="Y",1,IF(I136="T",0,"Isi Dulu"))))</f>
        <v>Isi Sasaran</v>
      </c>
      <c r="K136" s="592" t="s">
        <v>26</v>
      </c>
      <c r="L136" s="593" t="str">
        <f>IF($D$133="Y/T","Isi Sasaran",IF($E$133=0,0,IF(K136="Y",1,IF(K136="T",0,"Isi Dulu"))))</f>
        <v>Isi Sasaran</v>
      </c>
      <c r="M136" s="849"/>
      <c r="N136" s="852"/>
      <c r="O136" s="517"/>
      <c r="P136" s="517"/>
      <c r="Q136" s="517"/>
      <c r="R136" s="517"/>
    </row>
    <row r="137" spans="2:18" s="527" customFormat="1" ht="15.75">
      <c r="B137" s="838"/>
      <c r="C137" s="841"/>
      <c r="D137" s="859"/>
      <c r="E137" s="856"/>
      <c r="F137" s="569">
        <v>5</v>
      </c>
      <c r="G137" s="570"/>
      <c r="H137" s="599" t="str">
        <f t="shared" si="2"/>
        <v>Belum Diisi</v>
      </c>
      <c r="I137" s="595" t="s">
        <v>26</v>
      </c>
      <c r="J137" s="596" t="str">
        <f>IF($D$133="Y/T","Isi Sasaran",IF($E$133=0,0,IF(I137="Y",1,IF(I137="T",0,"Isi Dulu"))))</f>
        <v>Isi Sasaran</v>
      </c>
      <c r="K137" s="595" t="s">
        <v>26</v>
      </c>
      <c r="L137" s="596" t="str">
        <f>IF($D$133="Y/T","Isi Sasaran",IF($E$133=0,0,IF(K137="Y",1,IF(K137="T",0,"Isi Dulu"))))</f>
        <v>Isi Sasaran</v>
      </c>
      <c r="M137" s="850"/>
      <c r="N137" s="853"/>
      <c r="O137" s="517"/>
      <c r="P137" s="517"/>
      <c r="Q137" s="517"/>
      <c r="R137" s="517"/>
    </row>
    <row r="138" spans="2:18" s="527" customFormat="1" ht="15.75">
      <c r="B138" s="836">
        <v>7</v>
      </c>
      <c r="C138" s="839"/>
      <c r="D138" s="857" t="s">
        <v>26</v>
      </c>
      <c r="E138" s="854" t="str">
        <f>IF(D138="Y",1,IF(D138="T",0,IF(D138="Y/T","Belum diisi","Error")))</f>
        <v>Belum diisi</v>
      </c>
      <c r="F138" s="528">
        <v>1</v>
      </c>
      <c r="G138" s="529"/>
      <c r="H138" s="600" t="str">
        <f t="shared" si="2"/>
        <v>Belum Diisi</v>
      </c>
      <c r="I138" s="590" t="s">
        <v>26</v>
      </c>
      <c r="J138" s="591" t="str">
        <f>IF($D$138="Y/T","Isi Sasaran",IF($E$138=0,0,IF(I138="Y",1,IF(I138="T",0,"Isi Dulu"))))</f>
        <v>Isi Sasaran</v>
      </c>
      <c r="K138" s="590" t="s">
        <v>26</v>
      </c>
      <c r="L138" s="591" t="str">
        <f>IF($D$138="Y/T","Isi Sasaran",IF($E$138=0,0,IF(K138="Y",1,IF(K138="T",0,"Isi Dulu"))))</f>
        <v>Isi Sasaran</v>
      </c>
      <c r="M138" s="848" t="s">
        <v>26</v>
      </c>
      <c r="N138" s="851" t="str">
        <f>IF(M138="Y",1,IF(M138="T",0,IF(M138="Y/T","Belum diisi","Error")))</f>
        <v>Belum diisi</v>
      </c>
      <c r="O138" s="517"/>
      <c r="P138" s="517"/>
      <c r="Q138" s="517"/>
      <c r="R138" s="517"/>
    </row>
    <row r="139" spans="2:18" s="527" customFormat="1" ht="15.75">
      <c r="B139" s="837"/>
      <c r="C139" s="840"/>
      <c r="D139" s="858"/>
      <c r="E139" s="855"/>
      <c r="F139" s="549">
        <v>2</v>
      </c>
      <c r="G139" s="550"/>
      <c r="H139" s="598" t="str">
        <f t="shared" si="2"/>
        <v>Belum Diisi</v>
      </c>
      <c r="I139" s="592" t="s">
        <v>26</v>
      </c>
      <c r="J139" s="593" t="str">
        <f>IF($D$138="Y/T","Isi Sasaran",IF($E$138=0,0,IF(I139="Y",1,IF(I139="T",0,"Isi Dulu"))))</f>
        <v>Isi Sasaran</v>
      </c>
      <c r="K139" s="592" t="s">
        <v>26</v>
      </c>
      <c r="L139" s="593" t="str">
        <f>IF($D$138="Y/T","Isi Sasaran",IF($E$138=0,0,IF(K139="Y",1,IF(K139="T",0,"Isi Dulu"))))</f>
        <v>Isi Sasaran</v>
      </c>
      <c r="M139" s="849"/>
      <c r="N139" s="852"/>
      <c r="O139" s="517"/>
      <c r="P139" s="517"/>
      <c r="Q139" s="517"/>
      <c r="R139" s="517"/>
    </row>
    <row r="140" spans="2:18" s="527" customFormat="1" ht="15.75">
      <c r="B140" s="837"/>
      <c r="C140" s="840"/>
      <c r="D140" s="858"/>
      <c r="E140" s="855"/>
      <c r="F140" s="549">
        <v>3</v>
      </c>
      <c r="G140" s="550"/>
      <c r="H140" s="598" t="str">
        <f t="shared" si="2"/>
        <v>Belum Diisi</v>
      </c>
      <c r="I140" s="592" t="s">
        <v>26</v>
      </c>
      <c r="J140" s="593" t="str">
        <f>IF($D$138="Y/T","Isi Sasaran",IF($E$138=0,0,IF(I140="Y",1,IF(I140="T",0,"Isi Dulu"))))</f>
        <v>Isi Sasaran</v>
      </c>
      <c r="K140" s="592" t="s">
        <v>26</v>
      </c>
      <c r="L140" s="593" t="str">
        <f>IF($D$138="Y/T","Isi Sasaran",IF($E$138=0,0,IF(K140="Y",1,IF(K140="T",0,"Isi Dulu"))))</f>
        <v>Isi Sasaran</v>
      </c>
      <c r="M140" s="849"/>
      <c r="N140" s="852"/>
      <c r="O140" s="517"/>
      <c r="P140" s="517"/>
      <c r="Q140" s="517"/>
      <c r="R140" s="517"/>
    </row>
    <row r="141" spans="2:18" s="527" customFormat="1" ht="15.75">
      <c r="B141" s="837"/>
      <c r="C141" s="840"/>
      <c r="D141" s="858"/>
      <c r="E141" s="855"/>
      <c r="F141" s="549">
        <v>4</v>
      </c>
      <c r="G141" s="550"/>
      <c r="H141" s="598" t="str">
        <f t="shared" si="2"/>
        <v>Belum Diisi</v>
      </c>
      <c r="I141" s="592" t="s">
        <v>26</v>
      </c>
      <c r="J141" s="593" t="str">
        <f>IF($D$138="Y/T","Isi Sasaran",IF($E$138=0,0,IF(I141="Y",1,IF(I141="T",0,"Isi Dulu"))))</f>
        <v>Isi Sasaran</v>
      </c>
      <c r="K141" s="592" t="s">
        <v>26</v>
      </c>
      <c r="L141" s="593" t="str">
        <f>IF($D$138="Y/T","Isi Sasaran",IF($E$138=0,0,IF(K141="Y",1,IF(K141="T",0,"Isi Dulu"))))</f>
        <v>Isi Sasaran</v>
      </c>
      <c r="M141" s="849"/>
      <c r="N141" s="852"/>
      <c r="O141" s="517"/>
      <c r="P141" s="517"/>
      <c r="Q141" s="517"/>
      <c r="R141" s="517"/>
    </row>
    <row r="142" spans="2:18" s="527" customFormat="1" ht="15.75">
      <c r="B142" s="838"/>
      <c r="C142" s="841"/>
      <c r="D142" s="859"/>
      <c r="E142" s="856"/>
      <c r="F142" s="569">
        <v>5</v>
      </c>
      <c r="G142" s="570"/>
      <c r="H142" s="599" t="str">
        <f t="shared" si="2"/>
        <v>Belum Diisi</v>
      </c>
      <c r="I142" s="595" t="s">
        <v>26</v>
      </c>
      <c r="J142" s="596" t="str">
        <f>IF($D$138="Y/T","Isi Sasaran",IF($E$138=0,0,IF(I142="Y",1,IF(I142="T",0,"Isi Dulu"))))</f>
        <v>Isi Sasaran</v>
      </c>
      <c r="K142" s="595" t="s">
        <v>26</v>
      </c>
      <c r="L142" s="596" t="str">
        <f>IF($D$138="Y/T","Isi Sasaran",IF($E$138=0,0,IF(K142="Y",1,IF(K142="T",0,"Isi Dulu"))))</f>
        <v>Isi Sasaran</v>
      </c>
      <c r="M142" s="850"/>
      <c r="N142" s="853"/>
      <c r="O142" s="517"/>
      <c r="P142" s="517"/>
      <c r="Q142" s="517"/>
      <c r="R142" s="517"/>
    </row>
    <row r="143" spans="2:18" s="527" customFormat="1" ht="15.75">
      <c r="B143" s="836">
        <v>8</v>
      </c>
      <c r="C143" s="839"/>
      <c r="D143" s="857" t="s">
        <v>26</v>
      </c>
      <c r="E143" s="854" t="str">
        <f>IF(D143="Y",1,IF(D143="T",0,IF(D143="Y/T","Belum diisi","Error")))</f>
        <v>Belum diisi</v>
      </c>
      <c r="F143" s="528">
        <v>1</v>
      </c>
      <c r="G143" s="529"/>
      <c r="H143" s="600" t="str">
        <f t="shared" si="2"/>
        <v>Belum Diisi</v>
      </c>
      <c r="I143" s="590" t="s">
        <v>26</v>
      </c>
      <c r="J143" s="591" t="str">
        <f>IF($D$143="Y/T","Isi Sasaran",IF($E$143=0,0,IF(I143="Y",1,IF(I143="T",0,"Isi Dulu"))))</f>
        <v>Isi Sasaran</v>
      </c>
      <c r="K143" s="590" t="s">
        <v>26</v>
      </c>
      <c r="L143" s="591" t="str">
        <f>IF($D$143="Y/T","Isi Sasaran",IF($E$143=0,0,IF(K143="Y",1,IF(K143="T",0,"Isi Dulu"))))</f>
        <v>Isi Sasaran</v>
      </c>
      <c r="M143" s="848" t="s">
        <v>26</v>
      </c>
      <c r="N143" s="851" t="str">
        <f>IF(M143="Y",1,IF(M143="T",0,IF(M143="Y/T","Belum diisi","Error")))</f>
        <v>Belum diisi</v>
      </c>
      <c r="O143" s="517"/>
      <c r="P143" s="517"/>
      <c r="Q143" s="517"/>
      <c r="R143" s="517"/>
    </row>
    <row r="144" spans="2:18" s="527" customFormat="1" ht="15.75">
      <c r="B144" s="837"/>
      <c r="C144" s="840"/>
      <c r="D144" s="858"/>
      <c r="E144" s="855"/>
      <c r="F144" s="549">
        <v>2</v>
      </c>
      <c r="G144" s="550"/>
      <c r="H144" s="598" t="str">
        <f t="shared" si="2"/>
        <v>Belum Diisi</v>
      </c>
      <c r="I144" s="592" t="s">
        <v>26</v>
      </c>
      <c r="J144" s="593" t="str">
        <f>IF($D$143="Y/T","Isi Sasaran",IF($E$143=0,0,IF(I144="Y",1,IF(I144="T",0,"Isi Dulu"))))</f>
        <v>Isi Sasaran</v>
      </c>
      <c r="K144" s="592" t="s">
        <v>26</v>
      </c>
      <c r="L144" s="593" t="str">
        <f>IF($D$143="Y/T","Isi Sasaran",IF($E$143=0,0,IF(K144="Y",1,IF(K144="T",0,"Isi Dulu"))))</f>
        <v>Isi Sasaran</v>
      </c>
      <c r="M144" s="849"/>
      <c r="N144" s="852"/>
      <c r="O144" s="517"/>
      <c r="P144" s="517"/>
      <c r="Q144" s="517"/>
      <c r="R144" s="517"/>
    </row>
    <row r="145" spans="2:18" s="527" customFormat="1" ht="15.75">
      <c r="B145" s="837"/>
      <c r="C145" s="840"/>
      <c r="D145" s="858"/>
      <c r="E145" s="855"/>
      <c r="F145" s="549">
        <v>3</v>
      </c>
      <c r="G145" s="550"/>
      <c r="H145" s="598" t="str">
        <f t="shared" si="2"/>
        <v>Belum Diisi</v>
      </c>
      <c r="I145" s="592" t="s">
        <v>26</v>
      </c>
      <c r="J145" s="593" t="str">
        <f>IF($D$143="Y/T","Isi Sasaran",IF($E$143=0,0,IF(I145="Y",1,IF(I145="T",0,"Isi Dulu"))))</f>
        <v>Isi Sasaran</v>
      </c>
      <c r="K145" s="592" t="s">
        <v>26</v>
      </c>
      <c r="L145" s="593" t="str">
        <f>IF($D$143="Y/T","Isi Sasaran",IF($E$143=0,0,IF(K145="Y",1,IF(K145="T",0,"Isi Dulu"))))</f>
        <v>Isi Sasaran</v>
      </c>
      <c r="M145" s="849"/>
      <c r="N145" s="852"/>
      <c r="O145" s="517"/>
      <c r="P145" s="517"/>
      <c r="Q145" s="517"/>
      <c r="R145" s="517"/>
    </row>
    <row r="146" spans="2:18" s="527" customFormat="1" ht="15.75">
      <c r="B146" s="837"/>
      <c r="C146" s="840"/>
      <c r="D146" s="858"/>
      <c r="E146" s="855"/>
      <c r="F146" s="549">
        <v>4</v>
      </c>
      <c r="G146" s="550"/>
      <c r="H146" s="598" t="str">
        <f t="shared" si="2"/>
        <v>Belum Diisi</v>
      </c>
      <c r="I146" s="592" t="s">
        <v>26</v>
      </c>
      <c r="J146" s="593" t="str">
        <f>IF($D$143="Y/T","Isi Sasaran",IF($E$143=0,0,IF(I146="Y",1,IF(I146="T",0,"Isi Dulu"))))</f>
        <v>Isi Sasaran</v>
      </c>
      <c r="K146" s="592" t="s">
        <v>26</v>
      </c>
      <c r="L146" s="593" t="str">
        <f>IF($D$143="Y/T","Isi Sasaran",IF($E$143=0,0,IF(K146="Y",1,IF(K146="T",0,"Isi Dulu"))))</f>
        <v>Isi Sasaran</v>
      </c>
      <c r="M146" s="849"/>
      <c r="N146" s="852"/>
      <c r="O146" s="517"/>
      <c r="P146" s="517"/>
      <c r="Q146" s="517"/>
      <c r="R146" s="517"/>
    </row>
    <row r="147" spans="2:18" s="527" customFormat="1" ht="15.75">
      <c r="B147" s="838"/>
      <c r="C147" s="841"/>
      <c r="D147" s="859"/>
      <c r="E147" s="856"/>
      <c r="F147" s="569">
        <v>5</v>
      </c>
      <c r="G147" s="570"/>
      <c r="H147" s="599" t="str">
        <f t="shared" si="2"/>
        <v>Belum Diisi</v>
      </c>
      <c r="I147" s="595" t="s">
        <v>26</v>
      </c>
      <c r="J147" s="596" t="str">
        <f>IF($D$143="Y/T","Isi Sasaran",IF($E$143=0,0,IF(I147="Y",1,IF(I147="T",0,"Isi Dulu"))))</f>
        <v>Isi Sasaran</v>
      </c>
      <c r="K147" s="595" t="s">
        <v>26</v>
      </c>
      <c r="L147" s="596" t="str">
        <f>IF($D$143="Y/T","Isi Sasaran",IF($E$143=0,0,IF(K147="Y",1,IF(K147="T",0,"Isi Dulu"))))</f>
        <v>Isi Sasaran</v>
      </c>
      <c r="M147" s="850"/>
      <c r="N147" s="853"/>
      <c r="O147" s="517"/>
      <c r="P147" s="517"/>
      <c r="Q147" s="517"/>
      <c r="R147" s="517"/>
    </row>
    <row r="148" spans="2:18" s="527" customFormat="1" ht="15.75">
      <c r="B148" s="836">
        <v>9</v>
      </c>
      <c r="C148" s="839"/>
      <c r="D148" s="857" t="s">
        <v>26</v>
      </c>
      <c r="E148" s="854" t="str">
        <f>IF(D148="Y",1,IF(D148="T",0,IF(D148="Y/T","Belum diisi","Error")))</f>
        <v>Belum diisi</v>
      </c>
      <c r="F148" s="528">
        <v>1</v>
      </c>
      <c r="G148" s="529"/>
      <c r="H148" s="600" t="str">
        <f t="shared" si="2"/>
        <v>Belum Diisi</v>
      </c>
      <c r="I148" s="590" t="s">
        <v>26</v>
      </c>
      <c r="J148" s="591" t="str">
        <f>IF($D$148="Y/T","Isi Sasaran",IF($E$148=0,0,IF(I148="Y",1,IF(I148="T",0,"Isi Dulu"))))</f>
        <v>Isi Sasaran</v>
      </c>
      <c r="K148" s="590" t="s">
        <v>26</v>
      </c>
      <c r="L148" s="591" t="str">
        <f>IF($D$148="Y/T","Isi Sasaran",IF($E$148=0,0,IF(K148="Y",1,IF(K148="T",0,"Isi Dulu"))))</f>
        <v>Isi Sasaran</v>
      </c>
      <c r="M148" s="848" t="s">
        <v>26</v>
      </c>
      <c r="N148" s="851" t="str">
        <f>IF(M148="Y",1,IF(M148="T",0,IF(M148="Y/T","Belum diisi","Error")))</f>
        <v>Belum diisi</v>
      </c>
      <c r="O148" s="517"/>
      <c r="P148" s="517"/>
      <c r="Q148" s="517"/>
      <c r="R148" s="517"/>
    </row>
    <row r="149" spans="2:18" s="527" customFormat="1" ht="15.75">
      <c r="B149" s="837"/>
      <c r="C149" s="840"/>
      <c r="D149" s="858"/>
      <c r="E149" s="855"/>
      <c r="F149" s="549">
        <v>2</v>
      </c>
      <c r="G149" s="550"/>
      <c r="H149" s="598" t="str">
        <f t="shared" si="2"/>
        <v>Belum Diisi</v>
      </c>
      <c r="I149" s="592" t="s">
        <v>26</v>
      </c>
      <c r="J149" s="593" t="str">
        <f>IF($D$148="Y/T","Isi Sasaran",IF($E$148=0,0,IF(I149="Y",1,IF(I149="T",0,"Isi Dulu"))))</f>
        <v>Isi Sasaran</v>
      </c>
      <c r="K149" s="592" t="s">
        <v>26</v>
      </c>
      <c r="L149" s="593" t="str">
        <f>IF($D$148="Y/T","Isi Sasaran",IF($E$148=0,0,IF(K149="Y",1,IF(K149="T",0,"Isi Dulu"))))</f>
        <v>Isi Sasaran</v>
      </c>
      <c r="M149" s="849"/>
      <c r="N149" s="852"/>
      <c r="O149" s="517"/>
      <c r="P149" s="517"/>
      <c r="Q149" s="517"/>
      <c r="R149" s="517"/>
    </row>
    <row r="150" spans="2:18" s="527" customFormat="1" ht="15.75">
      <c r="B150" s="837"/>
      <c r="C150" s="840"/>
      <c r="D150" s="858"/>
      <c r="E150" s="855"/>
      <c r="F150" s="549">
        <v>3</v>
      </c>
      <c r="G150" s="550"/>
      <c r="H150" s="598" t="str">
        <f t="shared" si="2"/>
        <v>Belum Diisi</v>
      </c>
      <c r="I150" s="592" t="s">
        <v>26</v>
      </c>
      <c r="J150" s="593" t="str">
        <f>IF($D$148="Y/T","Isi Sasaran",IF($E$148=0,0,IF(I150="Y",1,IF(I150="T",0,"Isi Dulu"))))</f>
        <v>Isi Sasaran</v>
      </c>
      <c r="K150" s="592" t="s">
        <v>26</v>
      </c>
      <c r="L150" s="593" t="str">
        <f>IF($D$148="Y/T","Isi Sasaran",IF($E$148=0,0,IF(K150="Y",1,IF(K150="T",0,"Isi Dulu"))))</f>
        <v>Isi Sasaran</v>
      </c>
      <c r="M150" s="849"/>
      <c r="N150" s="852"/>
      <c r="O150" s="517"/>
      <c r="P150" s="517"/>
      <c r="Q150" s="517"/>
      <c r="R150" s="517"/>
    </row>
    <row r="151" spans="2:18" s="527" customFormat="1" ht="15.75">
      <c r="B151" s="837"/>
      <c r="C151" s="840"/>
      <c r="D151" s="858"/>
      <c r="E151" s="855"/>
      <c r="F151" s="549">
        <v>4</v>
      </c>
      <c r="G151" s="550"/>
      <c r="H151" s="598" t="str">
        <f t="shared" si="2"/>
        <v>Belum Diisi</v>
      </c>
      <c r="I151" s="592" t="s">
        <v>26</v>
      </c>
      <c r="J151" s="593" t="str">
        <f>IF($D$148="Y/T","Isi Sasaran",IF($E$148=0,0,IF(I151="Y",1,IF(I151="T",0,"Isi Dulu"))))</f>
        <v>Isi Sasaran</v>
      </c>
      <c r="K151" s="592" t="s">
        <v>26</v>
      </c>
      <c r="L151" s="593" t="str">
        <f>IF($D$148="Y/T","Isi Sasaran",IF($E$148=0,0,IF(K151="Y",1,IF(K151="T",0,"Isi Dulu"))))</f>
        <v>Isi Sasaran</v>
      </c>
      <c r="M151" s="849"/>
      <c r="N151" s="852"/>
      <c r="O151" s="517"/>
      <c r="P151" s="517"/>
      <c r="Q151" s="517"/>
      <c r="R151" s="517"/>
    </row>
    <row r="152" spans="2:18" s="527" customFormat="1" ht="15.75">
      <c r="B152" s="838"/>
      <c r="C152" s="841"/>
      <c r="D152" s="859"/>
      <c r="E152" s="856"/>
      <c r="F152" s="569">
        <v>5</v>
      </c>
      <c r="G152" s="570"/>
      <c r="H152" s="599" t="str">
        <f t="shared" si="2"/>
        <v>Belum Diisi</v>
      </c>
      <c r="I152" s="595" t="s">
        <v>26</v>
      </c>
      <c r="J152" s="596" t="str">
        <f>IF($D$148="Y/T","Isi Sasaran",IF($E$148=0,0,IF(I152="Y",1,IF(I152="T",0,"Isi Dulu"))))</f>
        <v>Isi Sasaran</v>
      </c>
      <c r="K152" s="595" t="s">
        <v>26</v>
      </c>
      <c r="L152" s="596" t="str">
        <f>IF($D$148="Y/T","Isi Sasaran",IF($E$148=0,0,IF(K152="Y",1,IF(K152="T",0,"Isi Dulu"))))</f>
        <v>Isi Sasaran</v>
      </c>
      <c r="M152" s="850"/>
      <c r="N152" s="853"/>
      <c r="O152" s="517"/>
      <c r="P152" s="517"/>
      <c r="Q152" s="517"/>
      <c r="R152" s="517"/>
    </row>
    <row r="153" spans="2:18" s="527" customFormat="1" ht="15.75">
      <c r="B153" s="836">
        <v>10</v>
      </c>
      <c r="C153" s="839"/>
      <c r="D153" s="857" t="s">
        <v>26</v>
      </c>
      <c r="E153" s="854" t="str">
        <f>IF(D153="Y",1,IF(D153="T",0,IF(D153="Y/T","Belum diisi","Error")))</f>
        <v>Belum diisi</v>
      </c>
      <c r="F153" s="528">
        <v>1</v>
      </c>
      <c r="G153" s="529"/>
      <c r="H153" s="600" t="str">
        <f t="shared" si="2"/>
        <v>Belum Diisi</v>
      </c>
      <c r="I153" s="590" t="s">
        <v>26</v>
      </c>
      <c r="J153" s="591" t="str">
        <f>IF($D$153="Y/T","Isi Sasaran",IF($E$153=0,0,IF(I153="Y",1,IF(I153="T",0,"Isi Dulu"))))</f>
        <v>Isi Sasaran</v>
      </c>
      <c r="K153" s="590" t="s">
        <v>26</v>
      </c>
      <c r="L153" s="591" t="str">
        <f>IF($D$153="Y/T","Isi Sasaran",IF($E$153=0,0,IF(K153="Y",1,IF(K153="T",0,"Isi Dulu"))))</f>
        <v>Isi Sasaran</v>
      </c>
      <c r="M153" s="848" t="s">
        <v>26</v>
      </c>
      <c r="N153" s="851" t="str">
        <f>IF(M153="Y",1,IF(M153="T",0,IF(M153="Y/T","Belum diisi","Error")))</f>
        <v>Belum diisi</v>
      </c>
      <c r="O153" s="517"/>
      <c r="P153" s="517"/>
      <c r="Q153" s="517"/>
      <c r="R153" s="517"/>
    </row>
    <row r="154" spans="2:18" s="527" customFormat="1" ht="15.75">
      <c r="B154" s="837"/>
      <c r="C154" s="840"/>
      <c r="D154" s="858"/>
      <c r="E154" s="855"/>
      <c r="F154" s="549">
        <v>2</v>
      </c>
      <c r="G154" s="550"/>
      <c r="H154" s="598" t="str">
        <f t="shared" si="2"/>
        <v>Belum Diisi</v>
      </c>
      <c r="I154" s="592" t="s">
        <v>26</v>
      </c>
      <c r="J154" s="593" t="str">
        <f>IF($D$153="Y/T","Isi Sasaran",IF($E$153=0,0,IF(I154="Y",1,IF(I154="T",0,"Isi Dulu"))))</f>
        <v>Isi Sasaran</v>
      </c>
      <c r="K154" s="592" t="s">
        <v>26</v>
      </c>
      <c r="L154" s="593" t="str">
        <f>IF($D$153="Y/T","Isi Sasaran",IF($E$153=0,0,IF(K154="Y",1,IF(K154="T",0,"Isi Dulu"))))</f>
        <v>Isi Sasaran</v>
      </c>
      <c r="M154" s="849"/>
      <c r="N154" s="852"/>
      <c r="O154" s="517"/>
      <c r="P154" s="517"/>
      <c r="Q154" s="517"/>
      <c r="R154" s="517"/>
    </row>
    <row r="155" spans="2:18" s="527" customFormat="1" ht="15.75">
      <c r="B155" s="837"/>
      <c r="C155" s="840"/>
      <c r="D155" s="858"/>
      <c r="E155" s="855"/>
      <c r="F155" s="549">
        <v>3</v>
      </c>
      <c r="G155" s="550"/>
      <c r="H155" s="598" t="str">
        <f t="shared" si="2"/>
        <v>Belum Diisi</v>
      </c>
      <c r="I155" s="592" t="s">
        <v>26</v>
      </c>
      <c r="J155" s="593" t="str">
        <f>IF($D$153="Y/T","Isi Sasaran",IF($E$153=0,0,IF(I155="Y",1,IF(I155="T",0,"Isi Dulu"))))</f>
        <v>Isi Sasaran</v>
      </c>
      <c r="K155" s="592" t="s">
        <v>26</v>
      </c>
      <c r="L155" s="593" t="str">
        <f>IF($D$153="Y/T","Isi Sasaran",IF($E$153=0,0,IF(K155="Y",1,IF(K155="T",0,"Isi Dulu"))))</f>
        <v>Isi Sasaran</v>
      </c>
      <c r="M155" s="849"/>
      <c r="N155" s="852"/>
      <c r="O155" s="517"/>
      <c r="P155" s="517"/>
      <c r="Q155" s="517"/>
      <c r="R155" s="517"/>
    </row>
    <row r="156" spans="2:18" s="527" customFormat="1" ht="15.75">
      <c r="B156" s="837"/>
      <c r="C156" s="840"/>
      <c r="D156" s="858"/>
      <c r="E156" s="855"/>
      <c r="F156" s="549">
        <v>4</v>
      </c>
      <c r="G156" s="550"/>
      <c r="H156" s="598" t="str">
        <f t="shared" si="2"/>
        <v>Belum Diisi</v>
      </c>
      <c r="I156" s="592" t="s">
        <v>26</v>
      </c>
      <c r="J156" s="593" t="str">
        <f>IF($D$153="Y/T","Isi Sasaran",IF($E$153=0,0,IF(I156="Y",1,IF(I156="T",0,"Isi Dulu"))))</f>
        <v>Isi Sasaran</v>
      </c>
      <c r="K156" s="592" t="s">
        <v>26</v>
      </c>
      <c r="L156" s="593" t="str">
        <f>IF($D$153="Y/T","Isi Sasaran",IF($E$153=0,0,IF(K156="Y",1,IF(K156="T",0,"Isi Dulu"))))</f>
        <v>Isi Sasaran</v>
      </c>
      <c r="M156" s="849"/>
      <c r="N156" s="852"/>
      <c r="O156" s="517"/>
      <c r="P156" s="517"/>
      <c r="Q156" s="517"/>
      <c r="R156" s="517"/>
    </row>
    <row r="157" spans="2:18" s="527" customFormat="1" ht="15.75">
      <c r="B157" s="838"/>
      <c r="C157" s="841"/>
      <c r="D157" s="859"/>
      <c r="E157" s="856"/>
      <c r="F157" s="569">
        <v>5</v>
      </c>
      <c r="G157" s="570"/>
      <c r="H157" s="599" t="str">
        <f t="shared" si="2"/>
        <v>Belum Diisi</v>
      </c>
      <c r="I157" s="595" t="s">
        <v>26</v>
      </c>
      <c r="J157" s="596" t="str">
        <f>IF($D$153="Y/T","Isi Sasaran",IF($E$153=0,0,IF(I157="Y",1,IF(I157="T",0,"Isi Dulu"))))</f>
        <v>Isi Sasaran</v>
      </c>
      <c r="K157" s="595" t="s">
        <v>26</v>
      </c>
      <c r="L157" s="596" t="str">
        <f>IF($D$153="Y/T","Isi Sasaran",IF($E$153=0,0,IF(K157="Y",1,IF(K157="T",0,"Isi Dulu"))))</f>
        <v>Isi Sasaran</v>
      </c>
      <c r="M157" s="850"/>
      <c r="N157" s="853"/>
      <c r="O157" s="517"/>
      <c r="P157" s="517"/>
      <c r="Q157" s="517"/>
      <c r="R157" s="517"/>
    </row>
    <row r="158" spans="2:18" s="527" customFormat="1" ht="15.75">
      <c r="B158" s="836">
        <v>11</v>
      </c>
      <c r="C158" s="839"/>
      <c r="D158" s="857" t="s">
        <v>26</v>
      </c>
      <c r="E158" s="854" t="str">
        <f>IF(D158="Y",1,IF(D158="T",0,IF(D158="Y/T","Belum diisi","Error")))</f>
        <v>Belum diisi</v>
      </c>
      <c r="F158" s="528">
        <v>1</v>
      </c>
      <c r="G158" s="529"/>
      <c r="H158" s="600" t="str">
        <f t="shared" si="2"/>
        <v>Belum Diisi</v>
      </c>
      <c r="I158" s="590" t="s">
        <v>26</v>
      </c>
      <c r="J158" s="591" t="str">
        <f>IF($D$158="Y/T","Isi Sasaran",IF($E$158=0,0,IF(I158="Y",1,IF(I158="T",0,"Isi Dulu"))))</f>
        <v>Isi Sasaran</v>
      </c>
      <c r="K158" s="590" t="s">
        <v>26</v>
      </c>
      <c r="L158" s="591" t="str">
        <f>IF($D$158="Y/T","Isi Sasaran",IF($E$158=0,0,IF(K158="Y",1,IF(K158="T",0,"Isi Dulu"))))</f>
        <v>Isi Sasaran</v>
      </c>
      <c r="M158" s="848" t="s">
        <v>26</v>
      </c>
      <c r="N158" s="851" t="str">
        <f>IF(M158="Y",1,IF(M158="T",0,IF(M158="Y/T","Belum diisi","Error")))</f>
        <v>Belum diisi</v>
      </c>
      <c r="O158" s="517"/>
      <c r="P158" s="517"/>
      <c r="Q158" s="517"/>
      <c r="R158" s="517"/>
    </row>
    <row r="159" spans="2:18" s="527" customFormat="1" ht="15.75">
      <c r="B159" s="837"/>
      <c r="C159" s="840"/>
      <c r="D159" s="858"/>
      <c r="E159" s="855"/>
      <c r="F159" s="549">
        <v>2</v>
      </c>
      <c r="G159" s="550"/>
      <c r="H159" s="598" t="str">
        <f t="shared" si="2"/>
        <v>Belum Diisi</v>
      </c>
      <c r="I159" s="592" t="s">
        <v>26</v>
      </c>
      <c r="J159" s="593" t="str">
        <f>IF($D$158="Y/T","Isi Sasaran",IF($E$158=0,0,IF(I159="Y",1,IF(I159="T",0,"Isi Dulu"))))</f>
        <v>Isi Sasaran</v>
      </c>
      <c r="K159" s="592" t="s">
        <v>26</v>
      </c>
      <c r="L159" s="593" t="str">
        <f>IF($D$158="Y/T","Isi Sasaran",IF($E$158=0,0,IF(K159="Y",1,IF(K159="T",0,"Isi Dulu"))))</f>
        <v>Isi Sasaran</v>
      </c>
      <c r="M159" s="849"/>
      <c r="N159" s="852"/>
      <c r="O159" s="517"/>
      <c r="P159" s="517"/>
      <c r="Q159" s="517"/>
      <c r="R159" s="517"/>
    </row>
    <row r="160" spans="2:18" s="527" customFormat="1" ht="15.75">
      <c r="B160" s="837"/>
      <c r="C160" s="840"/>
      <c r="D160" s="858"/>
      <c r="E160" s="855"/>
      <c r="F160" s="549">
        <v>3</v>
      </c>
      <c r="G160" s="550"/>
      <c r="H160" s="598" t="str">
        <f t="shared" si="2"/>
        <v>Belum Diisi</v>
      </c>
      <c r="I160" s="592" t="s">
        <v>26</v>
      </c>
      <c r="J160" s="593" t="str">
        <f>IF($D$158="Y/T","Isi Sasaran",IF($E$158=0,0,IF(I160="Y",1,IF(I160="T",0,"Isi Dulu"))))</f>
        <v>Isi Sasaran</v>
      </c>
      <c r="K160" s="592" t="s">
        <v>26</v>
      </c>
      <c r="L160" s="593" t="str">
        <f>IF($D$158="Y/T","Isi Sasaran",IF($E$158=0,0,IF(K160="Y",1,IF(K160="T",0,"Isi Dulu"))))</f>
        <v>Isi Sasaran</v>
      </c>
      <c r="M160" s="849"/>
      <c r="N160" s="852"/>
      <c r="O160" s="517"/>
      <c r="P160" s="517"/>
      <c r="Q160" s="517"/>
      <c r="R160" s="517"/>
    </row>
    <row r="161" spans="2:18" s="527" customFormat="1" ht="15.75">
      <c r="B161" s="837"/>
      <c r="C161" s="840"/>
      <c r="D161" s="858"/>
      <c r="E161" s="855"/>
      <c r="F161" s="549">
        <v>4</v>
      </c>
      <c r="G161" s="550"/>
      <c r="H161" s="598" t="str">
        <f t="shared" si="2"/>
        <v>Belum Diisi</v>
      </c>
      <c r="I161" s="592" t="s">
        <v>26</v>
      </c>
      <c r="J161" s="593" t="str">
        <f>IF($D$158="Y/T","Isi Sasaran",IF($E$158=0,0,IF(I161="Y",1,IF(I161="T",0,"Isi Dulu"))))</f>
        <v>Isi Sasaran</v>
      </c>
      <c r="K161" s="592" t="s">
        <v>26</v>
      </c>
      <c r="L161" s="593" t="str">
        <f>IF($D$158="Y/T","Isi Sasaran",IF($E$158=0,0,IF(K161="Y",1,IF(K161="T",0,"Isi Dulu"))))</f>
        <v>Isi Sasaran</v>
      </c>
      <c r="M161" s="849"/>
      <c r="N161" s="852"/>
      <c r="O161" s="517"/>
      <c r="P161" s="517"/>
      <c r="Q161" s="517"/>
      <c r="R161" s="517"/>
    </row>
    <row r="162" spans="2:18" s="527" customFormat="1" ht="15.75">
      <c r="B162" s="838"/>
      <c r="C162" s="841"/>
      <c r="D162" s="859"/>
      <c r="E162" s="856"/>
      <c r="F162" s="569">
        <v>5</v>
      </c>
      <c r="G162" s="570"/>
      <c r="H162" s="599" t="str">
        <f t="shared" si="2"/>
        <v>Belum Diisi</v>
      </c>
      <c r="I162" s="595" t="s">
        <v>26</v>
      </c>
      <c r="J162" s="596" t="str">
        <f>IF($D$158="Y/T","Isi Sasaran",IF($E$158=0,0,IF(I162="Y",1,IF(I162="T",0,"Isi Dulu"))))</f>
        <v>Isi Sasaran</v>
      </c>
      <c r="K162" s="595" t="s">
        <v>26</v>
      </c>
      <c r="L162" s="596" t="str">
        <f>IF($D$158="Y/T","Isi Sasaran",IF($E$158=0,0,IF(K162="Y",1,IF(K162="T",0,"Isi Dulu"))))</f>
        <v>Isi Sasaran</v>
      </c>
      <c r="M162" s="850"/>
      <c r="N162" s="853"/>
      <c r="O162" s="517"/>
      <c r="P162" s="517"/>
      <c r="Q162" s="517"/>
      <c r="R162" s="517"/>
    </row>
    <row r="163" spans="2:18" s="527" customFormat="1" ht="15.75">
      <c r="B163" s="836">
        <v>12</v>
      </c>
      <c r="C163" s="839"/>
      <c r="D163" s="857" t="s">
        <v>26</v>
      </c>
      <c r="E163" s="854" t="str">
        <f>IF(D163="Y",1,IF(D163="T",0,IF(D163="Y/T","Belum diisi","Error")))</f>
        <v>Belum diisi</v>
      </c>
      <c r="F163" s="528">
        <v>1</v>
      </c>
      <c r="G163" s="529"/>
      <c r="H163" s="600" t="str">
        <f t="shared" si="2"/>
        <v>Belum Diisi</v>
      </c>
      <c r="I163" s="590" t="s">
        <v>26</v>
      </c>
      <c r="J163" s="591" t="str">
        <f>IF($D$163="Y/T","Isi Sasaran",IF($E$163=0,0,IF(I163="Y",1,IF(I163="T",0,"Isi Dulu"))))</f>
        <v>Isi Sasaran</v>
      </c>
      <c r="K163" s="590" t="s">
        <v>26</v>
      </c>
      <c r="L163" s="591" t="str">
        <f>IF($D$163="Y/T","Isi Sasaran",IF($E$163=0,0,IF(K163="Y",1,IF(K163="T",0,"Isi Dulu"))))</f>
        <v>Isi Sasaran</v>
      </c>
      <c r="M163" s="848" t="s">
        <v>26</v>
      </c>
      <c r="N163" s="851" t="str">
        <f>IF(M163="Y",1,IF(M163="T",0,IF(M163="Y/T","Belum diisi","Error")))</f>
        <v>Belum diisi</v>
      </c>
      <c r="O163" s="517"/>
      <c r="P163" s="517"/>
      <c r="Q163" s="517"/>
      <c r="R163" s="517"/>
    </row>
    <row r="164" spans="2:18" s="527" customFormat="1" ht="15.75">
      <c r="B164" s="837"/>
      <c r="C164" s="840"/>
      <c r="D164" s="858"/>
      <c r="E164" s="855"/>
      <c r="F164" s="549">
        <v>2</v>
      </c>
      <c r="G164" s="550"/>
      <c r="H164" s="598" t="str">
        <f t="shared" si="2"/>
        <v>Belum Diisi</v>
      </c>
      <c r="I164" s="592" t="s">
        <v>26</v>
      </c>
      <c r="J164" s="593" t="str">
        <f>IF($D$163="Y/T","Isi Sasaran",IF($E$163=0,0,IF(I164="Y",1,IF(I164="T",0,"Isi Dulu"))))</f>
        <v>Isi Sasaran</v>
      </c>
      <c r="K164" s="592" t="s">
        <v>26</v>
      </c>
      <c r="L164" s="593" t="str">
        <f>IF($D$163="Y/T","Isi Sasaran",IF($E$163=0,0,IF(K164="Y",1,IF(K164="T",0,"Isi Dulu"))))</f>
        <v>Isi Sasaran</v>
      </c>
      <c r="M164" s="849"/>
      <c r="N164" s="852"/>
      <c r="O164" s="517"/>
      <c r="P164" s="517"/>
      <c r="Q164" s="517"/>
      <c r="R164" s="517"/>
    </row>
    <row r="165" spans="2:18" s="527" customFormat="1" ht="15.75">
      <c r="B165" s="837"/>
      <c r="C165" s="840"/>
      <c r="D165" s="858"/>
      <c r="E165" s="855"/>
      <c r="F165" s="549">
        <v>3</v>
      </c>
      <c r="G165" s="550"/>
      <c r="H165" s="598" t="str">
        <f t="shared" si="2"/>
        <v>Belum Diisi</v>
      </c>
      <c r="I165" s="592" t="s">
        <v>26</v>
      </c>
      <c r="J165" s="593" t="str">
        <f>IF($D$163="Y/T","Isi Sasaran",IF($E$163=0,0,IF(I165="Y",1,IF(I165="T",0,"Isi Dulu"))))</f>
        <v>Isi Sasaran</v>
      </c>
      <c r="K165" s="592" t="s">
        <v>26</v>
      </c>
      <c r="L165" s="593" t="str">
        <f>IF($D$163="Y/T","Isi Sasaran",IF($E$163=0,0,IF(K165="Y",1,IF(K165="T",0,"Isi Dulu"))))</f>
        <v>Isi Sasaran</v>
      </c>
      <c r="M165" s="849"/>
      <c r="N165" s="852"/>
      <c r="O165" s="517"/>
      <c r="P165" s="517"/>
      <c r="Q165" s="517"/>
      <c r="R165" s="517"/>
    </row>
    <row r="166" spans="2:18" s="527" customFormat="1" ht="15.75">
      <c r="B166" s="837"/>
      <c r="C166" s="840"/>
      <c r="D166" s="858"/>
      <c r="E166" s="855"/>
      <c r="F166" s="549">
        <v>4</v>
      </c>
      <c r="G166" s="550"/>
      <c r="H166" s="598" t="str">
        <f t="shared" si="2"/>
        <v>Belum Diisi</v>
      </c>
      <c r="I166" s="592" t="s">
        <v>26</v>
      </c>
      <c r="J166" s="593" t="str">
        <f>IF($D$163="Y/T","Isi Sasaran",IF($E$163=0,0,IF(I166="Y",1,IF(I166="T",0,"Isi Dulu"))))</f>
        <v>Isi Sasaran</v>
      </c>
      <c r="K166" s="592" t="s">
        <v>26</v>
      </c>
      <c r="L166" s="593" t="str">
        <f>IF($D$163="Y/T","Isi Sasaran",IF($E$163=0,0,IF(K166="Y",1,IF(K166="T",0,"Isi Dulu"))))</f>
        <v>Isi Sasaran</v>
      </c>
      <c r="M166" s="849"/>
      <c r="N166" s="852"/>
      <c r="O166" s="517"/>
      <c r="P166" s="517"/>
      <c r="Q166" s="517"/>
      <c r="R166" s="517"/>
    </row>
    <row r="167" spans="2:18" s="527" customFormat="1" ht="15.75">
      <c r="B167" s="838"/>
      <c r="C167" s="841"/>
      <c r="D167" s="859"/>
      <c r="E167" s="856"/>
      <c r="F167" s="569">
        <v>5</v>
      </c>
      <c r="G167" s="570"/>
      <c r="H167" s="599" t="str">
        <f t="shared" si="2"/>
        <v>Belum Diisi</v>
      </c>
      <c r="I167" s="595" t="s">
        <v>26</v>
      </c>
      <c r="J167" s="596" t="str">
        <f>IF($D$163="Y/T","Isi Sasaran",IF($E$163=0,0,IF(I167="Y",1,IF(I167="T",0,"Isi Dulu"))))</f>
        <v>Isi Sasaran</v>
      </c>
      <c r="K167" s="595" t="s">
        <v>26</v>
      </c>
      <c r="L167" s="596" t="str">
        <f>IF($D$163="Y/T","Isi Sasaran",IF($E$163=0,0,IF(K167="Y",1,IF(K167="T",0,"Isi Dulu"))))</f>
        <v>Isi Sasaran</v>
      </c>
      <c r="M167" s="850"/>
      <c r="N167" s="853"/>
      <c r="O167" s="517"/>
      <c r="P167" s="517"/>
      <c r="Q167" s="517"/>
      <c r="R167" s="517"/>
    </row>
    <row r="168" spans="2:18" s="527" customFormat="1" ht="15.75">
      <c r="B168" s="836">
        <v>13</v>
      </c>
      <c r="C168" s="839"/>
      <c r="D168" s="857" t="s">
        <v>26</v>
      </c>
      <c r="E168" s="854" t="str">
        <f>IF(D168="Y",1,IF(D168="T",0,IF(D168="Y/T","Belum diisi","Error")))</f>
        <v>Belum diisi</v>
      </c>
      <c r="F168" s="528">
        <v>1</v>
      </c>
      <c r="G168" s="529"/>
      <c r="H168" s="600" t="str">
        <f t="shared" si="2"/>
        <v>Belum Diisi</v>
      </c>
      <c r="I168" s="590" t="s">
        <v>26</v>
      </c>
      <c r="J168" s="591" t="str">
        <f>IF($D$168="Y/T","Isi Sasaran",IF($E$168=0,0,IF(I168="Y",1,IF(I168="T",0,"Isi Dulu"))))</f>
        <v>Isi Sasaran</v>
      </c>
      <c r="K168" s="590" t="s">
        <v>26</v>
      </c>
      <c r="L168" s="591" t="str">
        <f>IF($D$168="Y/T","Isi Sasaran",IF($E$168=0,0,IF(K168="Y",1,IF(K168="T",0,"Isi Dulu"))))</f>
        <v>Isi Sasaran</v>
      </c>
      <c r="M168" s="848" t="s">
        <v>26</v>
      </c>
      <c r="N168" s="851" t="str">
        <f>IF(M168="Y",1,IF(M168="T",0,IF(M168="Y/T","Belum diisi","Error")))</f>
        <v>Belum diisi</v>
      </c>
      <c r="O168" s="517"/>
      <c r="P168" s="517"/>
      <c r="Q168" s="517"/>
      <c r="R168" s="517"/>
    </row>
    <row r="169" spans="2:18" s="527" customFormat="1" ht="15.75">
      <c r="B169" s="837"/>
      <c r="C169" s="840"/>
      <c r="D169" s="858"/>
      <c r="E169" s="855"/>
      <c r="F169" s="549">
        <v>2</v>
      </c>
      <c r="G169" s="550"/>
      <c r="H169" s="598" t="str">
        <f t="shared" si="2"/>
        <v>Belum Diisi</v>
      </c>
      <c r="I169" s="592" t="s">
        <v>26</v>
      </c>
      <c r="J169" s="593" t="str">
        <f>IF($D$168="Y/T","Isi Sasaran",IF($E$168=0,0,IF(I169="Y",1,IF(I169="T",0,"Isi Dulu"))))</f>
        <v>Isi Sasaran</v>
      </c>
      <c r="K169" s="592" t="s">
        <v>26</v>
      </c>
      <c r="L169" s="593" t="str">
        <f>IF($D$168="Y/T","Isi Sasaran",IF($E$168=0,0,IF(K169="Y",1,IF(K169="T",0,"Isi Dulu"))))</f>
        <v>Isi Sasaran</v>
      </c>
      <c r="M169" s="849"/>
      <c r="N169" s="852"/>
      <c r="O169" s="517"/>
      <c r="P169" s="517"/>
      <c r="Q169" s="517"/>
      <c r="R169" s="517"/>
    </row>
    <row r="170" spans="2:18" s="527" customFormat="1" ht="15.75">
      <c r="B170" s="837"/>
      <c r="C170" s="840"/>
      <c r="D170" s="858"/>
      <c r="E170" s="855"/>
      <c r="F170" s="549">
        <v>3</v>
      </c>
      <c r="G170" s="550"/>
      <c r="H170" s="598" t="str">
        <f t="shared" si="2"/>
        <v>Belum Diisi</v>
      </c>
      <c r="I170" s="592" t="s">
        <v>26</v>
      </c>
      <c r="J170" s="593" t="str">
        <f>IF($D$168="Y/T","Isi Sasaran",IF($E$168=0,0,IF(I170="Y",1,IF(I170="T",0,"Isi Dulu"))))</f>
        <v>Isi Sasaran</v>
      </c>
      <c r="K170" s="592" t="s">
        <v>26</v>
      </c>
      <c r="L170" s="593" t="str">
        <f>IF($D$168="Y/T","Isi Sasaran",IF($E$168=0,0,IF(K170="Y",1,IF(K170="T",0,"Isi Dulu"))))</f>
        <v>Isi Sasaran</v>
      </c>
      <c r="M170" s="849"/>
      <c r="N170" s="852"/>
      <c r="O170" s="517"/>
      <c r="P170" s="517"/>
      <c r="Q170" s="517"/>
      <c r="R170" s="517"/>
    </row>
    <row r="171" spans="2:18" s="527" customFormat="1" ht="15.75">
      <c r="B171" s="837"/>
      <c r="C171" s="840"/>
      <c r="D171" s="858"/>
      <c r="E171" s="855"/>
      <c r="F171" s="549">
        <v>4</v>
      </c>
      <c r="G171" s="550"/>
      <c r="H171" s="598" t="str">
        <f t="shared" si="2"/>
        <v>Belum Diisi</v>
      </c>
      <c r="I171" s="592" t="s">
        <v>26</v>
      </c>
      <c r="J171" s="593" t="str">
        <f>IF($D$168="Y/T","Isi Sasaran",IF($E$168=0,0,IF(I171="Y",1,IF(I171="T",0,"Isi Dulu"))))</f>
        <v>Isi Sasaran</v>
      </c>
      <c r="K171" s="592" t="s">
        <v>26</v>
      </c>
      <c r="L171" s="593" t="str">
        <f>IF($D$168="Y/T","Isi Sasaran",IF($E$168=0,0,IF(K171="Y",1,IF(K171="T",0,"Isi Dulu"))))</f>
        <v>Isi Sasaran</v>
      </c>
      <c r="M171" s="849"/>
      <c r="N171" s="852"/>
      <c r="O171" s="517"/>
      <c r="P171" s="517"/>
      <c r="Q171" s="517"/>
      <c r="R171" s="517"/>
    </row>
    <row r="172" spans="2:18" s="527" customFormat="1" ht="15.75">
      <c r="B172" s="838"/>
      <c r="C172" s="841"/>
      <c r="D172" s="859"/>
      <c r="E172" s="856"/>
      <c r="F172" s="569">
        <v>5</v>
      </c>
      <c r="G172" s="570"/>
      <c r="H172" s="599" t="str">
        <f t="shared" ref="H172:H207" si="3">IF(OR(J172="Isi Dulu",L172="Isi Dulu",J172="Isi Sasaran",L172="Isi Sasaran"),"Belum Diisi",IF(SUM(J172,L172)=2,1,IF(SUM(J172,L172)=1,0,IF(SUM(J172,L172)=0,0,"Error"))))</f>
        <v>Belum Diisi</v>
      </c>
      <c r="I172" s="595" t="s">
        <v>26</v>
      </c>
      <c r="J172" s="596" t="str">
        <f>IF($D$168="Y/T","Isi Sasaran",IF($E$168=0,0,IF(I172="Y",1,IF(I172="T",0,"Isi Dulu"))))</f>
        <v>Isi Sasaran</v>
      </c>
      <c r="K172" s="595" t="s">
        <v>26</v>
      </c>
      <c r="L172" s="596" t="str">
        <f>IF($D$168="Y/T","Isi Sasaran",IF($E$168=0,0,IF(K172="Y",1,IF(K172="T",0,"Isi Dulu"))))</f>
        <v>Isi Sasaran</v>
      </c>
      <c r="M172" s="850"/>
      <c r="N172" s="853"/>
      <c r="O172" s="517"/>
      <c r="P172" s="517"/>
      <c r="Q172" s="517"/>
      <c r="R172" s="517"/>
    </row>
    <row r="173" spans="2:18" s="527" customFormat="1" ht="15.75">
      <c r="B173" s="836">
        <v>14</v>
      </c>
      <c r="C173" s="839"/>
      <c r="D173" s="857" t="s">
        <v>26</v>
      </c>
      <c r="E173" s="854" t="str">
        <f>IF(D173="Y",1,IF(D173="T",0,IF(D173="Y/T","Belum diisi","Error")))</f>
        <v>Belum diisi</v>
      </c>
      <c r="F173" s="528">
        <v>1</v>
      </c>
      <c r="G173" s="529"/>
      <c r="H173" s="600" t="str">
        <f t="shared" si="3"/>
        <v>Belum Diisi</v>
      </c>
      <c r="I173" s="590" t="s">
        <v>26</v>
      </c>
      <c r="J173" s="591" t="str">
        <f>IF($D$173="Y/T","Isi Sasaran",IF($E$173=0,0,IF(I173="Y",1,IF(I173="T",0,"Isi Dulu"))))</f>
        <v>Isi Sasaran</v>
      </c>
      <c r="K173" s="590" t="s">
        <v>26</v>
      </c>
      <c r="L173" s="591" t="str">
        <f>IF($D$173="Y/T","Isi Sasaran",IF($E$173=0,0,IF(K173="Y",1,IF(K173="T",0,"Isi Dulu"))))</f>
        <v>Isi Sasaran</v>
      </c>
      <c r="M173" s="848" t="s">
        <v>26</v>
      </c>
      <c r="N173" s="851" t="str">
        <f>IF(M173="Y",1,IF(M173="T",0,IF(M173="Y/T","Belum diisi","Error")))</f>
        <v>Belum diisi</v>
      </c>
      <c r="O173" s="517"/>
      <c r="P173" s="517"/>
      <c r="Q173" s="517"/>
      <c r="R173" s="517"/>
    </row>
    <row r="174" spans="2:18" s="527" customFormat="1" ht="15.75">
      <c r="B174" s="837"/>
      <c r="C174" s="840"/>
      <c r="D174" s="858"/>
      <c r="E174" s="855"/>
      <c r="F174" s="549">
        <v>2</v>
      </c>
      <c r="G174" s="550"/>
      <c r="H174" s="598" t="str">
        <f t="shared" si="3"/>
        <v>Belum Diisi</v>
      </c>
      <c r="I174" s="592" t="s">
        <v>26</v>
      </c>
      <c r="J174" s="593" t="str">
        <f>IF($D$173="Y/T","Isi Sasaran",IF($E$173=0,0,IF(I174="Y",1,IF(I174="T",0,"Isi Dulu"))))</f>
        <v>Isi Sasaran</v>
      </c>
      <c r="K174" s="592" t="s">
        <v>26</v>
      </c>
      <c r="L174" s="593" t="str">
        <f>IF($D$173="Y/T","Isi Sasaran",IF($E$173=0,0,IF(K174="Y",1,IF(K174="T",0,"Isi Dulu"))))</f>
        <v>Isi Sasaran</v>
      </c>
      <c r="M174" s="849"/>
      <c r="N174" s="852"/>
      <c r="O174" s="517"/>
      <c r="P174" s="517"/>
      <c r="Q174" s="517"/>
      <c r="R174" s="517"/>
    </row>
    <row r="175" spans="2:18" s="527" customFormat="1" ht="15.75">
      <c r="B175" s="837"/>
      <c r="C175" s="840"/>
      <c r="D175" s="858"/>
      <c r="E175" s="855"/>
      <c r="F175" s="549">
        <v>3</v>
      </c>
      <c r="G175" s="550"/>
      <c r="H175" s="598" t="str">
        <f t="shared" si="3"/>
        <v>Belum Diisi</v>
      </c>
      <c r="I175" s="592" t="s">
        <v>26</v>
      </c>
      <c r="J175" s="593" t="str">
        <f>IF($D$173="Y/T","Isi Sasaran",IF($E$173=0,0,IF(I175="Y",1,IF(I175="T",0,"Isi Dulu"))))</f>
        <v>Isi Sasaran</v>
      </c>
      <c r="K175" s="592" t="s">
        <v>26</v>
      </c>
      <c r="L175" s="593" t="str">
        <f>IF($D$173="Y/T","Isi Sasaran",IF($E$173=0,0,IF(K175="Y",1,IF(K175="T",0,"Isi Dulu"))))</f>
        <v>Isi Sasaran</v>
      </c>
      <c r="M175" s="849"/>
      <c r="N175" s="852"/>
      <c r="O175" s="517"/>
      <c r="P175" s="517"/>
      <c r="Q175" s="517"/>
      <c r="R175" s="517"/>
    </row>
    <row r="176" spans="2:18" s="527" customFormat="1" ht="15.75">
      <c r="B176" s="837"/>
      <c r="C176" s="840"/>
      <c r="D176" s="858"/>
      <c r="E176" s="855"/>
      <c r="F176" s="549">
        <v>4</v>
      </c>
      <c r="G176" s="550"/>
      <c r="H176" s="598" t="str">
        <f t="shared" si="3"/>
        <v>Belum Diisi</v>
      </c>
      <c r="I176" s="592" t="s">
        <v>26</v>
      </c>
      <c r="J176" s="593" t="str">
        <f>IF($D$173="Y/T","Isi Sasaran",IF($E$173=0,0,IF(I176="Y",1,IF(I176="T",0,"Isi Dulu"))))</f>
        <v>Isi Sasaran</v>
      </c>
      <c r="K176" s="592" t="s">
        <v>26</v>
      </c>
      <c r="L176" s="593" t="str">
        <f>IF($D$173="Y/T","Isi Sasaran",IF($E$173=0,0,IF(K176="Y",1,IF(K176="T",0,"Isi Dulu"))))</f>
        <v>Isi Sasaran</v>
      </c>
      <c r="M176" s="849"/>
      <c r="N176" s="852"/>
      <c r="O176" s="517"/>
      <c r="P176" s="517"/>
      <c r="Q176" s="517"/>
      <c r="R176" s="517"/>
    </row>
    <row r="177" spans="2:18" s="527" customFormat="1" ht="15.75">
      <c r="B177" s="838"/>
      <c r="C177" s="841"/>
      <c r="D177" s="859"/>
      <c r="E177" s="856"/>
      <c r="F177" s="569">
        <v>5</v>
      </c>
      <c r="G177" s="570"/>
      <c r="H177" s="599" t="str">
        <f t="shared" si="3"/>
        <v>Belum Diisi</v>
      </c>
      <c r="I177" s="595" t="s">
        <v>26</v>
      </c>
      <c r="J177" s="596" t="str">
        <f>IF($D$173="Y/T","Isi Sasaran",IF($E$173=0,0,IF(I177="Y",1,IF(I177="T",0,"Isi Dulu"))))</f>
        <v>Isi Sasaran</v>
      </c>
      <c r="K177" s="595" t="s">
        <v>26</v>
      </c>
      <c r="L177" s="596" t="str">
        <f>IF($D$173="Y/T","Isi Sasaran",IF($E$173=0,0,IF(K177="Y",1,IF(K177="T",0,"Isi Dulu"))))</f>
        <v>Isi Sasaran</v>
      </c>
      <c r="M177" s="850"/>
      <c r="N177" s="853"/>
      <c r="O177" s="517"/>
      <c r="P177" s="517"/>
      <c r="Q177" s="517"/>
      <c r="R177" s="517"/>
    </row>
    <row r="178" spans="2:18" s="527" customFormat="1" ht="15.75">
      <c r="B178" s="836">
        <v>15</v>
      </c>
      <c r="C178" s="839"/>
      <c r="D178" s="857" t="s">
        <v>26</v>
      </c>
      <c r="E178" s="854" t="str">
        <f>IF(D178="Y",1,IF(D178="T",0,IF(D178="Y/T","Belum diisi","Error")))</f>
        <v>Belum diisi</v>
      </c>
      <c r="F178" s="528">
        <v>1</v>
      </c>
      <c r="G178" s="529"/>
      <c r="H178" s="600" t="str">
        <f t="shared" si="3"/>
        <v>Belum Diisi</v>
      </c>
      <c r="I178" s="590" t="s">
        <v>26</v>
      </c>
      <c r="J178" s="591" t="str">
        <f>IF($D$178="Y/T","Isi Sasaran",IF($E$178=0,0,IF(I178="Y",1,IF(I178="T",0,"Isi Dulu"))))</f>
        <v>Isi Sasaran</v>
      </c>
      <c r="K178" s="590" t="s">
        <v>26</v>
      </c>
      <c r="L178" s="591" t="str">
        <f>IF($D$178="Y/T","Isi Sasaran",IF($E$178=0,0,IF(K178="Y",1,IF(K178="T",0,"Isi Dulu"))))</f>
        <v>Isi Sasaran</v>
      </c>
      <c r="M178" s="848" t="s">
        <v>26</v>
      </c>
      <c r="N178" s="851" t="str">
        <f>IF(M178="Y",1,IF(M178="T",0,IF(M178="Y/T","Belum diisi","Error")))</f>
        <v>Belum diisi</v>
      </c>
      <c r="O178" s="517"/>
      <c r="P178" s="517"/>
      <c r="Q178" s="517"/>
      <c r="R178" s="517"/>
    </row>
    <row r="179" spans="2:18" s="527" customFormat="1" ht="15.75">
      <c r="B179" s="837"/>
      <c r="C179" s="840"/>
      <c r="D179" s="858"/>
      <c r="E179" s="855"/>
      <c r="F179" s="549">
        <v>2</v>
      </c>
      <c r="G179" s="550"/>
      <c r="H179" s="598" t="str">
        <f t="shared" si="3"/>
        <v>Belum Diisi</v>
      </c>
      <c r="I179" s="592" t="s">
        <v>26</v>
      </c>
      <c r="J179" s="593" t="str">
        <f>IF($D$178="Y/T","Isi Sasaran",IF($E$178=0,0,IF(I179="Y",1,IF(I179="T",0,"Isi Dulu"))))</f>
        <v>Isi Sasaran</v>
      </c>
      <c r="K179" s="592" t="s">
        <v>26</v>
      </c>
      <c r="L179" s="593" t="str">
        <f>IF($D$178="Y/T","Isi Sasaran",IF($E$178=0,0,IF(K179="Y",1,IF(K179="T",0,"Isi Dulu"))))</f>
        <v>Isi Sasaran</v>
      </c>
      <c r="M179" s="849"/>
      <c r="N179" s="852"/>
      <c r="O179" s="517"/>
      <c r="P179" s="517"/>
      <c r="Q179" s="517"/>
      <c r="R179" s="517"/>
    </row>
    <row r="180" spans="2:18" s="527" customFormat="1" ht="15.75">
      <c r="B180" s="837"/>
      <c r="C180" s="840"/>
      <c r="D180" s="858"/>
      <c r="E180" s="855"/>
      <c r="F180" s="549">
        <v>3</v>
      </c>
      <c r="G180" s="550"/>
      <c r="H180" s="598" t="str">
        <f t="shared" si="3"/>
        <v>Belum Diisi</v>
      </c>
      <c r="I180" s="592" t="s">
        <v>26</v>
      </c>
      <c r="J180" s="593" t="str">
        <f>IF($D$178="Y/T","Isi Sasaran",IF($E$178=0,0,IF(I180="Y",1,IF(I180="T",0,"Isi Dulu"))))</f>
        <v>Isi Sasaran</v>
      </c>
      <c r="K180" s="592" t="s">
        <v>26</v>
      </c>
      <c r="L180" s="593" t="str">
        <f>IF($D$178="Y/T","Isi Sasaran",IF($E$178=0,0,IF(K180="Y",1,IF(K180="T",0,"Isi Dulu"))))</f>
        <v>Isi Sasaran</v>
      </c>
      <c r="M180" s="849"/>
      <c r="N180" s="852"/>
      <c r="O180" s="517"/>
      <c r="P180" s="517"/>
      <c r="Q180" s="517"/>
      <c r="R180" s="517"/>
    </row>
    <row r="181" spans="2:18" s="527" customFormat="1" ht="15.75">
      <c r="B181" s="837"/>
      <c r="C181" s="840"/>
      <c r="D181" s="858"/>
      <c r="E181" s="855"/>
      <c r="F181" s="549">
        <v>4</v>
      </c>
      <c r="G181" s="550"/>
      <c r="H181" s="598" t="str">
        <f t="shared" si="3"/>
        <v>Belum Diisi</v>
      </c>
      <c r="I181" s="592" t="s">
        <v>26</v>
      </c>
      <c r="J181" s="593" t="str">
        <f>IF($D$178="Y/T","Isi Sasaran",IF($E$178=0,0,IF(I181="Y",1,IF(I181="T",0,"Isi Dulu"))))</f>
        <v>Isi Sasaran</v>
      </c>
      <c r="K181" s="592" t="s">
        <v>26</v>
      </c>
      <c r="L181" s="593" t="str">
        <f>IF($D$178="Y/T","Isi Sasaran",IF($E$178=0,0,IF(K181="Y",1,IF(K181="T",0,"Isi Dulu"))))</f>
        <v>Isi Sasaran</v>
      </c>
      <c r="M181" s="849"/>
      <c r="N181" s="852"/>
      <c r="O181" s="517"/>
      <c r="P181" s="517"/>
      <c r="Q181" s="517"/>
      <c r="R181" s="517"/>
    </row>
    <row r="182" spans="2:18" s="527" customFormat="1" ht="15.75">
      <c r="B182" s="838"/>
      <c r="C182" s="841"/>
      <c r="D182" s="859"/>
      <c r="E182" s="856"/>
      <c r="F182" s="569">
        <v>5</v>
      </c>
      <c r="G182" s="570"/>
      <c r="H182" s="599" t="str">
        <f t="shared" si="3"/>
        <v>Belum Diisi</v>
      </c>
      <c r="I182" s="595" t="s">
        <v>26</v>
      </c>
      <c r="J182" s="596" t="str">
        <f>IF($D$178="Y/T","Isi Sasaran",IF($E$178=0,0,IF(I182="Y",1,IF(I182="T",0,"Isi Dulu"))))</f>
        <v>Isi Sasaran</v>
      </c>
      <c r="K182" s="595" t="s">
        <v>26</v>
      </c>
      <c r="L182" s="596" t="str">
        <f>IF($D$178="Y/T","Isi Sasaran",IF($E$178=0,0,IF(K182="Y",1,IF(K182="T",0,"Isi Dulu"))))</f>
        <v>Isi Sasaran</v>
      </c>
      <c r="M182" s="850"/>
      <c r="N182" s="853"/>
      <c r="O182" s="517"/>
      <c r="P182" s="517"/>
      <c r="Q182" s="517"/>
      <c r="R182" s="517"/>
    </row>
    <row r="183" spans="2:18" s="527" customFormat="1" ht="15.75">
      <c r="B183" s="836">
        <v>16</v>
      </c>
      <c r="C183" s="839"/>
      <c r="D183" s="857" t="s">
        <v>26</v>
      </c>
      <c r="E183" s="854" t="str">
        <f>IF(D183="Y",1,IF(D183="T",0,IF(D183="Y/T","Belum diisi","Error")))</f>
        <v>Belum diisi</v>
      </c>
      <c r="F183" s="528">
        <v>1</v>
      </c>
      <c r="G183" s="529"/>
      <c r="H183" s="600" t="str">
        <f t="shared" si="3"/>
        <v>Belum Diisi</v>
      </c>
      <c r="I183" s="590" t="s">
        <v>26</v>
      </c>
      <c r="J183" s="591" t="str">
        <f>IF($D$183="Y/T","Isi Sasaran",IF($E$183=0,0,IF(I183="Y",1,IF(I183="T",0,"Isi Dulu"))))</f>
        <v>Isi Sasaran</v>
      </c>
      <c r="K183" s="590" t="s">
        <v>26</v>
      </c>
      <c r="L183" s="591" t="str">
        <f>IF($D$183="Y/T","Isi Sasaran",IF($E$183=0,0,IF(K183="Y",1,IF(K183="T",0,"Isi Dulu"))))</f>
        <v>Isi Sasaran</v>
      </c>
      <c r="M183" s="848" t="s">
        <v>26</v>
      </c>
      <c r="N183" s="851" t="str">
        <f>IF(M183="Y",1,IF(M183="T",0,IF(M183="Y/T","Belum diisi","Error")))</f>
        <v>Belum diisi</v>
      </c>
      <c r="O183" s="517"/>
      <c r="P183" s="517"/>
      <c r="Q183" s="517"/>
      <c r="R183" s="517"/>
    </row>
    <row r="184" spans="2:18" s="527" customFormat="1" ht="15.75">
      <c r="B184" s="837"/>
      <c r="C184" s="840"/>
      <c r="D184" s="858"/>
      <c r="E184" s="855"/>
      <c r="F184" s="549">
        <v>2</v>
      </c>
      <c r="G184" s="550"/>
      <c r="H184" s="598" t="str">
        <f t="shared" si="3"/>
        <v>Belum Diisi</v>
      </c>
      <c r="I184" s="592" t="s">
        <v>26</v>
      </c>
      <c r="J184" s="593" t="str">
        <f>IF($D$183="Y/T","Isi Sasaran",IF($E$183=0,0,IF(I184="Y",1,IF(I184="T",0,"Isi Dulu"))))</f>
        <v>Isi Sasaran</v>
      </c>
      <c r="K184" s="592" t="s">
        <v>26</v>
      </c>
      <c r="L184" s="593" t="str">
        <f>IF($D$183="Y/T","Isi Sasaran",IF($E$183=0,0,IF(K184="Y",1,IF(K184="T",0,"Isi Dulu"))))</f>
        <v>Isi Sasaran</v>
      </c>
      <c r="M184" s="849"/>
      <c r="N184" s="852"/>
      <c r="O184" s="517"/>
      <c r="P184" s="517"/>
      <c r="Q184" s="517"/>
      <c r="R184" s="517"/>
    </row>
    <row r="185" spans="2:18" s="527" customFormat="1" ht="15.75">
      <c r="B185" s="837"/>
      <c r="C185" s="840"/>
      <c r="D185" s="858"/>
      <c r="E185" s="855"/>
      <c r="F185" s="549">
        <v>3</v>
      </c>
      <c r="G185" s="550"/>
      <c r="H185" s="598" t="str">
        <f t="shared" si="3"/>
        <v>Belum Diisi</v>
      </c>
      <c r="I185" s="592" t="s">
        <v>26</v>
      </c>
      <c r="J185" s="593" t="str">
        <f>IF($D$183="Y/T","Isi Sasaran",IF($E$183=0,0,IF(I185="Y",1,IF(I185="T",0,"Isi Dulu"))))</f>
        <v>Isi Sasaran</v>
      </c>
      <c r="K185" s="592" t="s">
        <v>26</v>
      </c>
      <c r="L185" s="593" t="str">
        <f>IF($D$183="Y/T","Isi Sasaran",IF($E$183=0,0,IF(K185="Y",1,IF(K185="T",0,"Isi Dulu"))))</f>
        <v>Isi Sasaran</v>
      </c>
      <c r="M185" s="849"/>
      <c r="N185" s="852"/>
      <c r="O185" s="517"/>
      <c r="P185" s="517"/>
      <c r="Q185" s="517"/>
      <c r="R185" s="517"/>
    </row>
    <row r="186" spans="2:18" s="527" customFormat="1" ht="15.75">
      <c r="B186" s="837"/>
      <c r="C186" s="840"/>
      <c r="D186" s="858"/>
      <c r="E186" s="855"/>
      <c r="F186" s="549">
        <v>4</v>
      </c>
      <c r="G186" s="550"/>
      <c r="H186" s="598" t="str">
        <f t="shared" si="3"/>
        <v>Belum Diisi</v>
      </c>
      <c r="I186" s="592" t="s">
        <v>26</v>
      </c>
      <c r="J186" s="593" t="str">
        <f>IF($D$183="Y/T","Isi Sasaran",IF($E$183=0,0,IF(I186="Y",1,IF(I186="T",0,"Isi Dulu"))))</f>
        <v>Isi Sasaran</v>
      </c>
      <c r="K186" s="592" t="s">
        <v>26</v>
      </c>
      <c r="L186" s="593" t="str">
        <f>IF($D$183="Y/T","Isi Sasaran",IF($E$183=0,0,IF(K186="Y",1,IF(K186="T",0,"Isi Dulu"))))</f>
        <v>Isi Sasaran</v>
      </c>
      <c r="M186" s="849"/>
      <c r="N186" s="852"/>
      <c r="O186" s="517"/>
      <c r="P186" s="517"/>
      <c r="Q186" s="517"/>
      <c r="R186" s="517"/>
    </row>
    <row r="187" spans="2:18" s="527" customFormat="1" ht="15.75">
      <c r="B187" s="838"/>
      <c r="C187" s="841"/>
      <c r="D187" s="859"/>
      <c r="E187" s="856"/>
      <c r="F187" s="569">
        <v>5</v>
      </c>
      <c r="G187" s="570"/>
      <c r="H187" s="599" t="str">
        <f t="shared" si="3"/>
        <v>Belum Diisi</v>
      </c>
      <c r="I187" s="595" t="s">
        <v>26</v>
      </c>
      <c r="J187" s="596" t="str">
        <f>IF($D$183="Y/T","Isi Sasaran",IF($E$183=0,0,IF(I187="Y",1,IF(I187="T",0,"Isi Dulu"))))</f>
        <v>Isi Sasaran</v>
      </c>
      <c r="K187" s="595" t="s">
        <v>26</v>
      </c>
      <c r="L187" s="596" t="str">
        <f>IF($D$183="Y/T","Isi Sasaran",IF($E$183=0,0,IF(K187="Y",1,IF(K187="T",0,"Isi Dulu"))))</f>
        <v>Isi Sasaran</v>
      </c>
      <c r="M187" s="850"/>
      <c r="N187" s="853"/>
      <c r="O187" s="517"/>
      <c r="P187" s="517"/>
      <c r="Q187" s="517"/>
      <c r="R187" s="517"/>
    </row>
    <row r="188" spans="2:18" s="527" customFormat="1" ht="15.75">
      <c r="B188" s="836">
        <v>17</v>
      </c>
      <c r="C188" s="839"/>
      <c r="D188" s="857" t="s">
        <v>26</v>
      </c>
      <c r="E188" s="854" t="str">
        <f>IF(D188="Y",1,IF(D188="T",0,IF(D188="Y/T","Belum diisi","Error")))</f>
        <v>Belum diisi</v>
      </c>
      <c r="F188" s="528">
        <v>1</v>
      </c>
      <c r="G188" s="529"/>
      <c r="H188" s="600" t="str">
        <f t="shared" si="3"/>
        <v>Belum Diisi</v>
      </c>
      <c r="I188" s="590" t="s">
        <v>26</v>
      </c>
      <c r="J188" s="591" t="str">
        <f>IF($D$188="Y/T","Isi Sasaran",IF($E$188=0,0,IF(I188="Y",1,IF(I188="T",0,"Isi Dulu"))))</f>
        <v>Isi Sasaran</v>
      </c>
      <c r="K188" s="590" t="s">
        <v>26</v>
      </c>
      <c r="L188" s="591" t="str">
        <f>IF($D$188="Y/T","Isi Sasaran",IF($E$188=0,0,IF(K188="Y",1,IF(K188="T",0,"Isi Dulu"))))</f>
        <v>Isi Sasaran</v>
      </c>
      <c r="M188" s="848" t="s">
        <v>26</v>
      </c>
      <c r="N188" s="851" t="str">
        <f>IF(M188="Y",1,IF(M188="T",0,IF(M188="Y/T","Belum diisi","Error")))</f>
        <v>Belum diisi</v>
      </c>
      <c r="O188" s="517"/>
      <c r="P188" s="517"/>
      <c r="Q188" s="517"/>
      <c r="R188" s="517"/>
    </row>
    <row r="189" spans="2:18" s="527" customFormat="1" ht="15.75">
      <c r="B189" s="837"/>
      <c r="C189" s="840"/>
      <c r="D189" s="858"/>
      <c r="E189" s="855"/>
      <c r="F189" s="549">
        <v>2</v>
      </c>
      <c r="G189" s="550"/>
      <c r="H189" s="598" t="str">
        <f t="shared" si="3"/>
        <v>Belum Diisi</v>
      </c>
      <c r="I189" s="592" t="s">
        <v>26</v>
      </c>
      <c r="J189" s="593" t="str">
        <f>IF($D$188="Y/T","Isi Sasaran",IF($E$188=0,0,IF(I189="Y",1,IF(I189="T",0,"Isi Dulu"))))</f>
        <v>Isi Sasaran</v>
      </c>
      <c r="K189" s="592" t="s">
        <v>26</v>
      </c>
      <c r="L189" s="593" t="str">
        <f>IF($D$188="Y/T","Isi Sasaran",IF($E$188=0,0,IF(K189="Y",1,IF(K189="T",0,"Isi Dulu"))))</f>
        <v>Isi Sasaran</v>
      </c>
      <c r="M189" s="849"/>
      <c r="N189" s="852"/>
      <c r="O189" s="517"/>
      <c r="P189" s="517"/>
      <c r="Q189" s="517"/>
      <c r="R189" s="517"/>
    </row>
    <row r="190" spans="2:18" s="527" customFormat="1" ht="15.75">
      <c r="B190" s="837"/>
      <c r="C190" s="840"/>
      <c r="D190" s="858"/>
      <c r="E190" s="855"/>
      <c r="F190" s="549">
        <v>3</v>
      </c>
      <c r="G190" s="550"/>
      <c r="H190" s="598" t="str">
        <f t="shared" si="3"/>
        <v>Belum Diisi</v>
      </c>
      <c r="I190" s="592" t="s">
        <v>26</v>
      </c>
      <c r="J190" s="593" t="str">
        <f>IF($D$188="Y/T","Isi Sasaran",IF($E$188=0,0,IF(I190="Y",1,IF(I190="T",0,"Isi Dulu"))))</f>
        <v>Isi Sasaran</v>
      </c>
      <c r="K190" s="592" t="s">
        <v>26</v>
      </c>
      <c r="L190" s="593" t="str">
        <f>IF($D$188="Y/T","Isi Sasaran",IF($E$188=0,0,IF(K190="Y",1,IF(K190="T",0,"Isi Dulu"))))</f>
        <v>Isi Sasaran</v>
      </c>
      <c r="M190" s="849"/>
      <c r="N190" s="852"/>
      <c r="O190" s="517"/>
      <c r="P190" s="517"/>
      <c r="Q190" s="517"/>
      <c r="R190" s="517"/>
    </row>
    <row r="191" spans="2:18" s="527" customFormat="1" ht="15.75">
      <c r="B191" s="837"/>
      <c r="C191" s="840"/>
      <c r="D191" s="858"/>
      <c r="E191" s="855"/>
      <c r="F191" s="549">
        <v>4</v>
      </c>
      <c r="G191" s="550"/>
      <c r="H191" s="598" t="str">
        <f t="shared" si="3"/>
        <v>Belum Diisi</v>
      </c>
      <c r="I191" s="592" t="s">
        <v>26</v>
      </c>
      <c r="J191" s="593" t="str">
        <f>IF($D$188="Y/T","Isi Sasaran",IF($E$188=0,0,IF(I191="Y",1,IF(I191="T",0,"Isi Dulu"))))</f>
        <v>Isi Sasaran</v>
      </c>
      <c r="K191" s="592" t="s">
        <v>26</v>
      </c>
      <c r="L191" s="593" t="str">
        <f>IF($D$188="Y/T","Isi Sasaran",IF($E$188=0,0,IF(K191="Y",1,IF(K191="T",0,"Isi Dulu"))))</f>
        <v>Isi Sasaran</v>
      </c>
      <c r="M191" s="849"/>
      <c r="N191" s="852"/>
      <c r="O191" s="517"/>
      <c r="P191" s="517"/>
      <c r="Q191" s="517"/>
      <c r="R191" s="517"/>
    </row>
    <row r="192" spans="2:18" s="527" customFormat="1" ht="15.75">
      <c r="B192" s="838"/>
      <c r="C192" s="841"/>
      <c r="D192" s="859"/>
      <c r="E192" s="856"/>
      <c r="F192" s="569">
        <v>5</v>
      </c>
      <c r="G192" s="570"/>
      <c r="H192" s="599" t="str">
        <f t="shared" si="3"/>
        <v>Belum Diisi</v>
      </c>
      <c r="I192" s="595" t="s">
        <v>26</v>
      </c>
      <c r="J192" s="596" t="str">
        <f>IF($D$188="Y/T","Isi Sasaran",IF($E$188=0,0,IF(I192="Y",1,IF(I192="T",0,"Isi Dulu"))))</f>
        <v>Isi Sasaran</v>
      </c>
      <c r="K192" s="595" t="s">
        <v>26</v>
      </c>
      <c r="L192" s="596" t="str">
        <f>IF($D$188="Y/T","Isi Sasaran",IF($E$188=0,0,IF(K192="Y",1,IF(K192="T",0,"Isi Dulu"))))</f>
        <v>Isi Sasaran</v>
      </c>
      <c r="M192" s="850"/>
      <c r="N192" s="853"/>
      <c r="O192" s="517"/>
      <c r="P192" s="517"/>
      <c r="Q192" s="517"/>
      <c r="R192" s="517"/>
    </row>
    <row r="193" spans="2:18" s="527" customFormat="1" ht="15.75">
      <c r="B193" s="836">
        <v>18</v>
      </c>
      <c r="C193" s="839"/>
      <c r="D193" s="857" t="s">
        <v>26</v>
      </c>
      <c r="E193" s="854" t="str">
        <f>IF(D193="Y",1,IF(D193="T",0,IF(D193="Y/T","Belum diisi","Error")))</f>
        <v>Belum diisi</v>
      </c>
      <c r="F193" s="528">
        <v>1</v>
      </c>
      <c r="G193" s="529"/>
      <c r="H193" s="600" t="str">
        <f t="shared" si="3"/>
        <v>Belum Diisi</v>
      </c>
      <c r="I193" s="590" t="s">
        <v>26</v>
      </c>
      <c r="J193" s="591" t="str">
        <f>IF($D$193="Y/T","Isi Sasaran",IF($E$193=0,0,IF(I193="Y",1,IF(I193="T",0,"Isi Dulu"))))</f>
        <v>Isi Sasaran</v>
      </c>
      <c r="K193" s="590" t="s">
        <v>26</v>
      </c>
      <c r="L193" s="591" t="str">
        <f>IF($D$193="Y/T","Isi Sasaran",IF($E$193=0,0,IF(K193="Y",1,IF(K193="T",0,"Isi Dulu"))))</f>
        <v>Isi Sasaran</v>
      </c>
      <c r="M193" s="848" t="s">
        <v>26</v>
      </c>
      <c r="N193" s="851" t="str">
        <f>IF(M193="Y",1,IF(M193="T",0,IF(M193="Y/T","Belum diisi","Error")))</f>
        <v>Belum diisi</v>
      </c>
      <c r="O193" s="517"/>
      <c r="P193" s="517"/>
      <c r="Q193" s="517"/>
      <c r="R193" s="517"/>
    </row>
    <row r="194" spans="2:18" s="527" customFormat="1" ht="15.75">
      <c r="B194" s="837"/>
      <c r="C194" s="840"/>
      <c r="D194" s="858"/>
      <c r="E194" s="855"/>
      <c r="F194" s="549">
        <v>2</v>
      </c>
      <c r="G194" s="550"/>
      <c r="H194" s="598" t="str">
        <f t="shared" si="3"/>
        <v>Belum Diisi</v>
      </c>
      <c r="I194" s="592" t="s">
        <v>26</v>
      </c>
      <c r="J194" s="593" t="str">
        <f>IF($D$193="Y/T","Isi Sasaran",IF($E$193=0,0,IF(I194="Y",1,IF(I194="T",0,"Isi Dulu"))))</f>
        <v>Isi Sasaran</v>
      </c>
      <c r="K194" s="592" t="s">
        <v>26</v>
      </c>
      <c r="L194" s="593" t="str">
        <f>IF($D$193="Y/T","Isi Sasaran",IF($E$193=0,0,IF(K194="Y",1,IF(K194="T",0,"Isi Dulu"))))</f>
        <v>Isi Sasaran</v>
      </c>
      <c r="M194" s="849"/>
      <c r="N194" s="852"/>
      <c r="O194" s="517"/>
      <c r="P194" s="517"/>
      <c r="Q194" s="517"/>
      <c r="R194" s="517"/>
    </row>
    <row r="195" spans="2:18" s="527" customFormat="1" ht="15.75">
      <c r="B195" s="837"/>
      <c r="C195" s="840"/>
      <c r="D195" s="858"/>
      <c r="E195" s="855"/>
      <c r="F195" s="549">
        <v>3</v>
      </c>
      <c r="G195" s="550"/>
      <c r="H195" s="598" t="str">
        <f t="shared" si="3"/>
        <v>Belum Diisi</v>
      </c>
      <c r="I195" s="592" t="s">
        <v>26</v>
      </c>
      <c r="J195" s="593" t="str">
        <f>IF($D$193="Y/T","Isi Sasaran",IF($E$193=0,0,IF(I195="Y",1,IF(I195="T",0,"Isi Dulu"))))</f>
        <v>Isi Sasaran</v>
      </c>
      <c r="K195" s="592" t="s">
        <v>26</v>
      </c>
      <c r="L195" s="593" t="str">
        <f>IF($D$193="Y/T","Isi Sasaran",IF($E$193=0,0,IF(K195="Y",1,IF(K195="T",0,"Isi Dulu"))))</f>
        <v>Isi Sasaran</v>
      </c>
      <c r="M195" s="849"/>
      <c r="N195" s="852"/>
      <c r="O195" s="517"/>
      <c r="P195" s="517"/>
      <c r="Q195" s="517"/>
      <c r="R195" s="517"/>
    </row>
    <row r="196" spans="2:18" s="527" customFormat="1" ht="15.75">
      <c r="B196" s="837"/>
      <c r="C196" s="840"/>
      <c r="D196" s="858"/>
      <c r="E196" s="855"/>
      <c r="F196" s="549">
        <v>4</v>
      </c>
      <c r="G196" s="550"/>
      <c r="H196" s="598" t="str">
        <f t="shared" si="3"/>
        <v>Belum Diisi</v>
      </c>
      <c r="I196" s="592" t="s">
        <v>26</v>
      </c>
      <c r="J196" s="593" t="str">
        <f>IF($D$193="Y/T","Isi Sasaran",IF($E$193=0,0,IF(I196="Y",1,IF(I196="T",0,"Isi Dulu"))))</f>
        <v>Isi Sasaran</v>
      </c>
      <c r="K196" s="592" t="s">
        <v>26</v>
      </c>
      <c r="L196" s="593" t="str">
        <f>IF($D$193="Y/T","Isi Sasaran",IF($E$193=0,0,IF(K196="Y",1,IF(K196="T",0,"Isi Dulu"))))</f>
        <v>Isi Sasaran</v>
      </c>
      <c r="M196" s="849"/>
      <c r="N196" s="852"/>
      <c r="O196" s="517"/>
      <c r="P196" s="517"/>
      <c r="Q196" s="517"/>
      <c r="R196" s="517"/>
    </row>
    <row r="197" spans="2:18" s="527" customFormat="1" ht="15.75">
      <c r="B197" s="838"/>
      <c r="C197" s="841"/>
      <c r="D197" s="859"/>
      <c r="E197" s="856"/>
      <c r="F197" s="569">
        <v>5</v>
      </c>
      <c r="G197" s="570"/>
      <c r="H197" s="599" t="str">
        <f t="shared" si="3"/>
        <v>Belum Diisi</v>
      </c>
      <c r="I197" s="595" t="s">
        <v>26</v>
      </c>
      <c r="J197" s="596" t="str">
        <f>IF($D$193="Y/T","Isi Sasaran",IF($E$193=0,0,IF(I197="Y",1,IF(I197="T",0,"Isi Dulu"))))</f>
        <v>Isi Sasaran</v>
      </c>
      <c r="K197" s="595" t="s">
        <v>26</v>
      </c>
      <c r="L197" s="596" t="str">
        <f>IF($D$193="Y/T","Isi Sasaran",IF($E$193=0,0,IF(K197="Y",1,IF(K197="T",0,"Isi Dulu"))))</f>
        <v>Isi Sasaran</v>
      </c>
      <c r="M197" s="850"/>
      <c r="N197" s="853"/>
      <c r="O197" s="517"/>
      <c r="P197" s="517"/>
      <c r="Q197" s="517"/>
      <c r="R197" s="517"/>
    </row>
    <row r="198" spans="2:18" s="527" customFormat="1" ht="15.75">
      <c r="B198" s="836">
        <v>19</v>
      </c>
      <c r="C198" s="839"/>
      <c r="D198" s="857" t="s">
        <v>26</v>
      </c>
      <c r="E198" s="854" t="str">
        <f>IF(D198="Y",1,IF(D198="T",0,IF(D198="Y/T","Belum diisi","Error")))</f>
        <v>Belum diisi</v>
      </c>
      <c r="F198" s="528">
        <v>1</v>
      </c>
      <c r="G198" s="529"/>
      <c r="H198" s="600" t="str">
        <f t="shared" si="3"/>
        <v>Belum Diisi</v>
      </c>
      <c r="I198" s="590" t="s">
        <v>26</v>
      </c>
      <c r="J198" s="591" t="str">
        <f>IF($D$198="Y/T","Isi Sasaran",IF($E$198=0,0,IF(I198="Y",1,IF(I198="T",0,"Isi Dulu"))))</f>
        <v>Isi Sasaran</v>
      </c>
      <c r="K198" s="590" t="s">
        <v>26</v>
      </c>
      <c r="L198" s="591" t="str">
        <f>IF($D$198="Y/T","Isi Sasaran",IF($E$198=0,0,IF(K198="Y",1,IF(K198="T",0,"Isi Dulu"))))</f>
        <v>Isi Sasaran</v>
      </c>
      <c r="M198" s="848" t="s">
        <v>26</v>
      </c>
      <c r="N198" s="851" t="str">
        <f>IF(M198="Y",1,IF(M198="T",0,IF(M198="Y/T","Belum diisi","Error")))</f>
        <v>Belum diisi</v>
      </c>
      <c r="O198" s="517"/>
      <c r="P198" s="517"/>
      <c r="Q198" s="517"/>
      <c r="R198" s="517"/>
    </row>
    <row r="199" spans="2:18" s="527" customFormat="1" ht="15.75">
      <c r="B199" s="837"/>
      <c r="C199" s="840"/>
      <c r="D199" s="858"/>
      <c r="E199" s="855"/>
      <c r="F199" s="549">
        <v>2</v>
      </c>
      <c r="G199" s="550"/>
      <c r="H199" s="598" t="str">
        <f t="shared" si="3"/>
        <v>Belum Diisi</v>
      </c>
      <c r="I199" s="592" t="s">
        <v>26</v>
      </c>
      <c r="J199" s="593" t="str">
        <f>IF($D$198="Y/T","Isi Sasaran",IF($E$198=0,0,IF(I199="Y",1,IF(I199="T",0,"Isi Dulu"))))</f>
        <v>Isi Sasaran</v>
      </c>
      <c r="K199" s="592" t="s">
        <v>26</v>
      </c>
      <c r="L199" s="593" t="str">
        <f>IF($D$198="Y/T","Isi Sasaran",IF($E$198=0,0,IF(K199="Y",1,IF(K199="T",0,"Isi Dulu"))))</f>
        <v>Isi Sasaran</v>
      </c>
      <c r="M199" s="849"/>
      <c r="N199" s="852"/>
      <c r="O199" s="517"/>
      <c r="P199" s="517"/>
      <c r="Q199" s="517"/>
      <c r="R199" s="517"/>
    </row>
    <row r="200" spans="2:18" s="527" customFormat="1" ht="15.75">
      <c r="B200" s="837"/>
      <c r="C200" s="840"/>
      <c r="D200" s="858"/>
      <c r="E200" s="855"/>
      <c r="F200" s="549">
        <v>3</v>
      </c>
      <c r="G200" s="550"/>
      <c r="H200" s="598" t="str">
        <f t="shared" si="3"/>
        <v>Belum Diisi</v>
      </c>
      <c r="I200" s="592" t="s">
        <v>26</v>
      </c>
      <c r="J200" s="593" t="str">
        <f>IF($D$198="Y/T","Isi Sasaran",IF($E$198=0,0,IF(I200="Y",1,IF(I200="T",0,"Isi Dulu"))))</f>
        <v>Isi Sasaran</v>
      </c>
      <c r="K200" s="592" t="s">
        <v>26</v>
      </c>
      <c r="L200" s="593" t="str">
        <f>IF($D$198="Y/T","Isi Sasaran",IF($E$198=0,0,IF(K200="Y",1,IF(K200="T",0,"Isi Dulu"))))</f>
        <v>Isi Sasaran</v>
      </c>
      <c r="M200" s="849"/>
      <c r="N200" s="852"/>
      <c r="O200" s="517"/>
      <c r="P200" s="517"/>
      <c r="Q200" s="517"/>
      <c r="R200" s="517"/>
    </row>
    <row r="201" spans="2:18" s="527" customFormat="1" ht="15.75">
      <c r="B201" s="837"/>
      <c r="C201" s="840"/>
      <c r="D201" s="858"/>
      <c r="E201" s="855"/>
      <c r="F201" s="549">
        <v>4</v>
      </c>
      <c r="G201" s="550"/>
      <c r="H201" s="598" t="str">
        <f t="shared" si="3"/>
        <v>Belum Diisi</v>
      </c>
      <c r="I201" s="592" t="s">
        <v>26</v>
      </c>
      <c r="J201" s="593" t="str">
        <f>IF($D$198="Y/T","Isi Sasaran",IF($E$198=0,0,IF(I201="Y",1,IF(I201="T",0,"Isi Dulu"))))</f>
        <v>Isi Sasaran</v>
      </c>
      <c r="K201" s="592" t="s">
        <v>26</v>
      </c>
      <c r="L201" s="593" t="str">
        <f>IF($D$198="Y/T","Isi Sasaran",IF($E$198=0,0,IF(K201="Y",1,IF(K201="T",0,"Isi Dulu"))))</f>
        <v>Isi Sasaran</v>
      </c>
      <c r="M201" s="849"/>
      <c r="N201" s="852"/>
      <c r="O201" s="517"/>
      <c r="P201" s="517"/>
      <c r="Q201" s="517"/>
      <c r="R201" s="517"/>
    </row>
    <row r="202" spans="2:18" s="527" customFormat="1" ht="15.75">
      <c r="B202" s="838"/>
      <c r="C202" s="841"/>
      <c r="D202" s="859"/>
      <c r="E202" s="856"/>
      <c r="F202" s="569">
        <v>5</v>
      </c>
      <c r="G202" s="570"/>
      <c r="H202" s="599" t="str">
        <f t="shared" si="3"/>
        <v>Belum Diisi</v>
      </c>
      <c r="I202" s="595" t="s">
        <v>26</v>
      </c>
      <c r="J202" s="596" t="str">
        <f>IF($D$198="Y/T","Isi Sasaran",IF($E$198=0,0,IF(I202="Y",1,IF(I202="T",0,"Isi Dulu"))))</f>
        <v>Isi Sasaran</v>
      </c>
      <c r="K202" s="595" t="s">
        <v>26</v>
      </c>
      <c r="L202" s="596" t="str">
        <f>IF($D$198="Y/T","Isi Sasaran",IF($E$198=0,0,IF(K202="Y",1,IF(K202="T",0,"Isi Dulu"))))</f>
        <v>Isi Sasaran</v>
      </c>
      <c r="M202" s="850"/>
      <c r="N202" s="853"/>
      <c r="O202" s="517"/>
      <c r="P202" s="517"/>
      <c r="Q202" s="517"/>
      <c r="R202" s="517"/>
    </row>
    <row r="203" spans="2:18" s="527" customFormat="1" ht="15.75">
      <c r="B203" s="836">
        <v>20</v>
      </c>
      <c r="C203" s="839"/>
      <c r="D203" s="857" t="s">
        <v>26</v>
      </c>
      <c r="E203" s="854" t="str">
        <f>IF(D203="Y",1,IF(D203="T",0,IF(D203="Y/T","Belum diisi","Error")))</f>
        <v>Belum diisi</v>
      </c>
      <c r="F203" s="528">
        <v>1</v>
      </c>
      <c r="G203" s="529"/>
      <c r="H203" s="600" t="str">
        <f t="shared" si="3"/>
        <v>Belum Diisi</v>
      </c>
      <c r="I203" s="590" t="s">
        <v>26</v>
      </c>
      <c r="J203" s="591" t="str">
        <f>IF($D$203="Y/T","Isi Sasaran",IF($E$203=0,0,IF(I203="Y",1,IF(I203="T",0,"Isi Dulu"))))</f>
        <v>Isi Sasaran</v>
      </c>
      <c r="K203" s="590" t="s">
        <v>26</v>
      </c>
      <c r="L203" s="591" t="str">
        <f>IF($D$203="Y/T","Isi Sasaran",IF($E$203=0,0,IF(K203="Y",1,IF(K203="T",0,"Isi Dulu"))))</f>
        <v>Isi Sasaran</v>
      </c>
      <c r="M203" s="848" t="s">
        <v>26</v>
      </c>
      <c r="N203" s="851" t="str">
        <f>IF(M203="Y",1,IF(M203="T",0,IF(M203="Y/T","Belum diisi","Error")))</f>
        <v>Belum diisi</v>
      </c>
      <c r="O203" s="517"/>
      <c r="P203" s="517"/>
      <c r="Q203" s="517"/>
      <c r="R203" s="517"/>
    </row>
    <row r="204" spans="2:18" s="527" customFormat="1" ht="15.75">
      <c r="B204" s="837"/>
      <c r="C204" s="840"/>
      <c r="D204" s="858"/>
      <c r="E204" s="855"/>
      <c r="F204" s="549">
        <v>2</v>
      </c>
      <c r="G204" s="550"/>
      <c r="H204" s="598" t="str">
        <f t="shared" si="3"/>
        <v>Belum Diisi</v>
      </c>
      <c r="I204" s="592" t="s">
        <v>26</v>
      </c>
      <c r="J204" s="593" t="str">
        <f>IF($D$203="Y/T","Isi Sasaran",IF($E$203=0,0,IF(I204="Y",1,IF(I204="T",0,"Isi Dulu"))))</f>
        <v>Isi Sasaran</v>
      </c>
      <c r="K204" s="592" t="s">
        <v>26</v>
      </c>
      <c r="L204" s="593" t="str">
        <f>IF($D$203="Y/T","Isi Sasaran",IF($E$203=0,0,IF(K204="Y",1,IF(K204="T",0,"Isi Dulu"))))</f>
        <v>Isi Sasaran</v>
      </c>
      <c r="M204" s="849"/>
      <c r="N204" s="852"/>
      <c r="O204" s="517"/>
      <c r="P204" s="517"/>
      <c r="Q204" s="517"/>
      <c r="R204" s="517"/>
    </row>
    <row r="205" spans="2:18" s="527" customFormat="1" ht="15.75">
      <c r="B205" s="837"/>
      <c r="C205" s="840"/>
      <c r="D205" s="858"/>
      <c r="E205" s="855"/>
      <c r="F205" s="549">
        <v>3</v>
      </c>
      <c r="G205" s="550"/>
      <c r="H205" s="598" t="str">
        <f t="shared" si="3"/>
        <v>Belum Diisi</v>
      </c>
      <c r="I205" s="592" t="s">
        <v>26</v>
      </c>
      <c r="J205" s="593" t="str">
        <f>IF($D$203="Y/T","Isi Sasaran",IF($E$203=0,0,IF(I205="Y",1,IF(I205="T",0,"Isi Dulu"))))</f>
        <v>Isi Sasaran</v>
      </c>
      <c r="K205" s="592" t="s">
        <v>26</v>
      </c>
      <c r="L205" s="593" t="str">
        <f>IF($D$203="Y/T","Isi Sasaran",IF($E$203=0,0,IF(K205="Y",1,IF(K205="T",0,"Isi Dulu"))))</f>
        <v>Isi Sasaran</v>
      </c>
      <c r="M205" s="849"/>
      <c r="N205" s="852"/>
      <c r="O205" s="517"/>
      <c r="P205" s="517"/>
      <c r="Q205" s="517"/>
      <c r="R205" s="517"/>
    </row>
    <row r="206" spans="2:18" s="527" customFormat="1" ht="15.75">
      <c r="B206" s="837"/>
      <c r="C206" s="840"/>
      <c r="D206" s="858"/>
      <c r="E206" s="855"/>
      <c r="F206" s="549">
        <v>4</v>
      </c>
      <c r="G206" s="550"/>
      <c r="H206" s="598" t="str">
        <f t="shared" si="3"/>
        <v>Belum Diisi</v>
      </c>
      <c r="I206" s="592" t="s">
        <v>26</v>
      </c>
      <c r="J206" s="593" t="str">
        <f>IF($D$203="Y/T","Isi Sasaran",IF($E$203=0,0,IF(I206="Y",1,IF(I206="T",0,"Isi Dulu"))))</f>
        <v>Isi Sasaran</v>
      </c>
      <c r="K206" s="592" t="s">
        <v>26</v>
      </c>
      <c r="L206" s="593" t="str">
        <f>IF($D$203="Y/T","Isi Sasaran",IF($E$203=0,0,IF(K206="Y",1,IF(K206="T",0,"Isi Dulu"))))</f>
        <v>Isi Sasaran</v>
      </c>
      <c r="M206" s="849"/>
      <c r="N206" s="852"/>
      <c r="O206" s="517"/>
      <c r="P206" s="517"/>
      <c r="Q206" s="517"/>
      <c r="R206" s="517"/>
    </row>
    <row r="207" spans="2:18" s="527" customFormat="1" ht="15.75">
      <c r="B207" s="838"/>
      <c r="C207" s="841"/>
      <c r="D207" s="859"/>
      <c r="E207" s="856"/>
      <c r="F207" s="569">
        <v>5</v>
      </c>
      <c r="G207" s="570"/>
      <c r="H207" s="599" t="str">
        <f t="shared" si="3"/>
        <v>Belum Diisi</v>
      </c>
      <c r="I207" s="595" t="s">
        <v>26</v>
      </c>
      <c r="J207" s="596" t="str">
        <f>IF($D$203="Y/T","Isi Sasaran",IF($E$203=0,0,IF(I207="Y",1,IF(I207="T",0,"Isi Dulu"))))</f>
        <v>Isi Sasaran</v>
      </c>
      <c r="K207" s="595" t="s">
        <v>26</v>
      </c>
      <c r="L207" s="596" t="str">
        <f>IF($D$203="Y/T","Isi Sasaran",IF($E$203=0,0,IF(K207="Y",1,IF(K207="T",0,"Isi Dulu"))))</f>
        <v>Isi Sasaran</v>
      </c>
      <c r="M207" s="850"/>
      <c r="N207" s="853"/>
      <c r="O207" s="517"/>
      <c r="P207" s="517"/>
      <c r="Q207" s="517"/>
      <c r="R207" s="517"/>
    </row>
    <row r="208" spans="2:18" s="527" customFormat="1" ht="15.75">
      <c r="B208" s="580"/>
      <c r="C208" s="581"/>
      <c r="D208" s="582"/>
      <c r="E208" s="605" t="e">
        <f>AVERAGE(E108:E207)</f>
        <v>#DIV/0!</v>
      </c>
      <c r="F208" s="580"/>
      <c r="G208" s="583"/>
      <c r="H208" s="602" t="e">
        <f>(IF($D108="Y/T",0,AVERAGE(H108:H112))+IF($D113="Y/T",0,AVERAGE(H113:H117))+IF($D118="Y/T",0,AVERAGE(H118:H122))+IF($D123="Y/T",0,AVERAGE(H123:H127))+IF($D128="Y/T",0,AVERAGE(H128:H132))+IF($D133="Y/T",0,AVERAGE(H133:H137))+IF($D138="Y/T",0,AVERAGE(H138:H142))+IF($D143="Y/T",0,AVERAGE(H143:H147))+IF($D148="Y/T",0,AVERAGE(H148:H152))+IF($D153="Y/T",0,AVERAGE(H153:H157))+IF($D158="Y/T",0,AVERAGE(H158:H162))+IF($D163="Y/T",0,AVERAGE(H163:H167))+IF($D168="Y/T",0,AVERAGE(H168:H172))+IF($D173="Y/T",0,AVERAGE(H173:H177))+IF($D178="Y/T",0,AVERAGE(H178:H182))+IF($D183="Y/T",0,AVERAGE(H183:H187))+IF($D188="Y/T",0,AVERAGE(H188:H192))+IF($D193="Y/T",0,AVERAGE(H193:H197))+IF($D198="Y/T",0,AVERAGE(H198:H202))+IF($D203="Y/T",0,AVERAGE(H203:H207)))/(COUNTIF($D108:$D207,"Y")+COUNTIF($D108:$D207,"T"))</f>
        <v>#DIV/0!</v>
      </c>
      <c r="I208" s="582"/>
      <c r="J208" s="602" t="e">
        <f>(IF($D108="Y/T",0,AVERAGE(J108:J112))+IF($D113="Y/T",0,AVERAGE(J113:J117))+IF($D118="Y/T",0,AVERAGE(J118:J122))+IF($D123="Y/T",0,AVERAGE(J123:J127))+IF($D128="Y/T",0,AVERAGE(J128:J132))+IF($D133="Y/T",0,AVERAGE(J133:J137))+IF($D138="Y/T",0,AVERAGE(J138:J142))+IF($D143="Y/T",0,AVERAGE(J143:J147))+IF($D148="Y/T",0,AVERAGE(J148:J152))+IF($D153="Y/T",0,AVERAGE(J153:J157))+IF($D158="Y/T",0,AVERAGE(J158:J162))+IF($D163="Y/T",0,AVERAGE(J163:J167))+IF($D168="Y/T",0,AVERAGE(J168:J172))+IF($D173="Y/T",0,AVERAGE(J173:J177))+IF($D178="Y/T",0,AVERAGE(J178:J182))+IF($D183="Y/T",0,AVERAGE(J183:J187))+IF($D188="Y/T",0,AVERAGE(J188:J192))+IF($D193="Y/T",0,AVERAGE(J193:J197))+IF($D198="Y/T",0,AVERAGE(J198:J202))+IF($D203="Y/T",0,AVERAGE(J203:J207)))/(COUNTIF($D108:$D207,"Y")+COUNTIF($D108:$D207,"T"))</f>
        <v>#DIV/0!</v>
      </c>
      <c r="K208" s="582"/>
      <c r="L208" s="602" t="e">
        <f>(IF($D108="Y/T",0,AVERAGE(L108:L112))+IF($D113="Y/T",0,AVERAGE(L113:L117))+IF($D118="Y/T",0,AVERAGE(L118:L122))+IF($D123="Y/T",0,AVERAGE(L123:L127))+IF($D128="Y/T",0,AVERAGE(L128:L132))+IF($D133="Y/T",0,AVERAGE(L133:L137))+IF($D138="Y/T",0,AVERAGE(L138:L142))+IF($D143="Y/T",0,AVERAGE(L143:L147))+IF($D148="Y/T",0,AVERAGE(L148:L152))+IF($D153="Y/T",0,AVERAGE(L153:L157))+IF($D158="Y/T",0,AVERAGE(L158:L162))+IF($D163="Y/T",0,AVERAGE(L163:L167))+IF($D168="Y/T",0,AVERAGE(L168:L172))+IF($D173="Y/T",0,AVERAGE(L173:L177))+IF($D178="Y/T",0,AVERAGE(L178:L182))+IF($D183="Y/T",0,AVERAGE(L183:L187))+IF($D188="Y/T",0,AVERAGE(L188:L192))+IF($D193="Y/T",0,AVERAGE(L193:L197))+IF($D198="Y/T",0,AVERAGE(L198:L202))+IF($D203="Y/T",0,AVERAGE(L203:L207)))/(COUNTIF($D108:$D207,"Y")+COUNTIF($D108:$D207,"T"))</f>
        <v>#DIV/0!</v>
      </c>
      <c r="M208" s="606"/>
      <c r="N208" s="602" t="e">
        <f>AVERAGE(N108:N207)</f>
        <v>#DIV/0!</v>
      </c>
      <c r="O208" s="517"/>
      <c r="P208" s="517"/>
      <c r="Q208" s="517"/>
      <c r="R208" s="517"/>
    </row>
    <row r="209" spans="2:18" s="527" customFormat="1" ht="15.75">
      <c r="B209" s="865" t="s">
        <v>507</v>
      </c>
      <c r="C209" s="865"/>
      <c r="D209" s="865"/>
      <c r="E209" s="865"/>
      <c r="F209" s="865"/>
      <c r="G209" s="865"/>
      <c r="H209" s="865"/>
      <c r="I209" s="865"/>
      <c r="J209" s="865"/>
      <c r="K209" s="865"/>
      <c r="L209" s="865"/>
      <c r="M209" s="865"/>
      <c r="N209" s="866"/>
      <c r="O209" s="517"/>
      <c r="P209" s="517"/>
      <c r="Q209" s="517"/>
      <c r="R209" s="517"/>
    </row>
    <row r="210" spans="2:18" s="527" customFormat="1" ht="15.75">
      <c r="B210" s="836">
        <v>1</v>
      </c>
      <c r="C210" s="839"/>
      <c r="D210" s="857" t="s">
        <v>26</v>
      </c>
      <c r="E210" s="854" t="str">
        <f>IF(D210="Y",1,IF(D210="T",0,IF(D210="Y/T","Belum diisi","Error")))</f>
        <v>Belum diisi</v>
      </c>
      <c r="F210" s="528">
        <v>1</v>
      </c>
      <c r="G210" s="529"/>
      <c r="H210" s="589" t="str">
        <f>IF(OR(J210="Isi Dulu",L210="Isi Dulu",J210="Isi Sasaran",L210="Isi Sasaran"),"Belum Diisi",IF(SUM(J210,L210)=2,1,IF(SUM(J210,L210)=1,0,IF(SUM(J210,L210)=0,0,"Error"))))</f>
        <v>Belum Diisi</v>
      </c>
      <c r="I210" s="590" t="s">
        <v>26</v>
      </c>
      <c r="J210" s="591" t="str">
        <f>IF($D$210="Y/T","Isi Sasaran",IF($E$210=0,0,IF(I210="Y",1,IF(I210="T",0,"Isi Dulu"))))</f>
        <v>Isi Sasaran</v>
      </c>
      <c r="K210" s="590" t="s">
        <v>26</v>
      </c>
      <c r="L210" s="591" t="str">
        <f>IF($D$210="Y/T","Isi Sasaran",IF($E$210=0,0,IF(K210="Y",1,IF(K210="T",0,"Isi Dulu"))))</f>
        <v>Isi Sasaran</v>
      </c>
      <c r="M210" s="848" t="s">
        <v>26</v>
      </c>
      <c r="N210" s="851" t="str">
        <f>IF(M210="Y",1,IF(M210="T",0,IF(M210="Y/T","Belum diisi","Error")))</f>
        <v>Belum diisi</v>
      </c>
      <c r="O210" s="517"/>
      <c r="P210" s="517"/>
      <c r="Q210" s="517"/>
      <c r="R210" s="517"/>
    </row>
    <row r="211" spans="2:18" s="527" customFormat="1" ht="15.75">
      <c r="B211" s="837"/>
      <c r="C211" s="840"/>
      <c r="D211" s="858"/>
      <c r="E211" s="855"/>
      <c r="F211" s="549">
        <v>2</v>
      </c>
      <c r="G211" s="550"/>
      <c r="H211" s="589" t="str">
        <f t="shared" ref="H211:H274" si="4">IF(OR(J211="Isi Dulu",L211="Isi Dulu",J211="Isi Sasaran",L211="Isi Sasaran"),"Belum Diisi",IF(SUM(J211,L211)=2,1,IF(SUM(J211,L211)=1,0,IF(SUM(J211,L211)=0,0,"Error"))))</f>
        <v>Belum Diisi</v>
      </c>
      <c r="I211" s="592" t="s">
        <v>26</v>
      </c>
      <c r="J211" s="593" t="str">
        <f>IF($D$210="Y/T","Isi Sasaran",IF($E$210=0,0,IF(I211="Y",1,IF(I211="T",0,"Isi Dulu"))))</f>
        <v>Isi Sasaran</v>
      </c>
      <c r="K211" s="592" t="s">
        <v>26</v>
      </c>
      <c r="L211" s="593" t="str">
        <f>IF($D$210="Y/T","Isi Sasaran",IF($E$210=0,0,IF(K211="Y",1,IF(K211="T",0,"Isi Dulu"))))</f>
        <v>Isi Sasaran</v>
      </c>
      <c r="M211" s="849"/>
      <c r="N211" s="852"/>
      <c r="O211" s="517"/>
      <c r="P211" s="517"/>
      <c r="Q211" s="517"/>
      <c r="R211" s="517"/>
    </row>
    <row r="212" spans="2:18" s="527" customFormat="1" ht="15.75">
      <c r="B212" s="837"/>
      <c r="C212" s="840"/>
      <c r="D212" s="858"/>
      <c r="E212" s="855"/>
      <c r="F212" s="549">
        <v>3</v>
      </c>
      <c r="G212" s="550"/>
      <c r="H212" s="589" t="str">
        <f t="shared" si="4"/>
        <v>Belum Diisi</v>
      </c>
      <c r="I212" s="592" t="s">
        <v>26</v>
      </c>
      <c r="J212" s="593" t="str">
        <f>IF($D$210="Y/T","Isi Sasaran",IF($E$210=0,0,IF(I212="Y",1,IF(I212="T",0,"Isi Dulu"))))</f>
        <v>Isi Sasaran</v>
      </c>
      <c r="K212" s="592" t="s">
        <v>26</v>
      </c>
      <c r="L212" s="593" t="str">
        <f>IF($D$210="Y/T","Isi Sasaran",IF($E$210=0,0,IF(K212="Y",1,IF(K212="T",0,"Isi Dulu"))))</f>
        <v>Isi Sasaran</v>
      </c>
      <c r="M212" s="849"/>
      <c r="N212" s="852"/>
      <c r="O212" s="517"/>
      <c r="P212" s="517"/>
      <c r="Q212" s="517"/>
      <c r="R212" s="517"/>
    </row>
    <row r="213" spans="2:18" s="527" customFormat="1" ht="15.75">
      <c r="B213" s="837"/>
      <c r="C213" s="840"/>
      <c r="D213" s="858"/>
      <c r="E213" s="855"/>
      <c r="F213" s="549">
        <v>4</v>
      </c>
      <c r="G213" s="550"/>
      <c r="H213" s="589" t="str">
        <f t="shared" si="4"/>
        <v>Belum Diisi</v>
      </c>
      <c r="I213" s="592" t="s">
        <v>26</v>
      </c>
      <c r="J213" s="593" t="str">
        <f>IF($D$210="Y/T","Isi Sasaran",IF($E$210=0,0,IF(I213="Y",1,IF(I213="T",0,"Isi Dulu"))))</f>
        <v>Isi Sasaran</v>
      </c>
      <c r="K213" s="592" t="s">
        <v>26</v>
      </c>
      <c r="L213" s="593" t="str">
        <f>IF($D$210="Y/T","Isi Sasaran",IF($E$210=0,0,IF(K213="Y",1,IF(K213="T",0,"Isi Dulu"))))</f>
        <v>Isi Sasaran</v>
      </c>
      <c r="M213" s="849"/>
      <c r="N213" s="852"/>
      <c r="O213" s="517"/>
      <c r="P213" s="517"/>
      <c r="Q213" s="517"/>
      <c r="R213" s="517"/>
    </row>
    <row r="214" spans="2:18" s="527" customFormat="1" ht="15.75">
      <c r="B214" s="838"/>
      <c r="C214" s="841"/>
      <c r="D214" s="859"/>
      <c r="E214" s="856"/>
      <c r="F214" s="569">
        <v>5</v>
      </c>
      <c r="G214" s="570"/>
      <c r="H214" s="594" t="str">
        <f t="shared" si="4"/>
        <v>Belum Diisi</v>
      </c>
      <c r="I214" s="595" t="s">
        <v>26</v>
      </c>
      <c r="J214" s="596" t="str">
        <f>IF($D$210="Y/T","Isi Sasaran",IF($E$210=0,0,IF(I214="Y",1,IF(I214="T",0,"Isi Dulu"))))</f>
        <v>Isi Sasaran</v>
      </c>
      <c r="K214" s="595" t="s">
        <v>26</v>
      </c>
      <c r="L214" s="596" t="str">
        <f>IF($D$210="Y/T","Isi Sasaran",IF($E$210=0,0,IF(K214="Y",1,IF(K214="T",0,"Isi Dulu"))))</f>
        <v>Isi Sasaran</v>
      </c>
      <c r="M214" s="850"/>
      <c r="N214" s="853"/>
      <c r="O214" s="517"/>
      <c r="P214" s="517"/>
      <c r="Q214" s="517"/>
      <c r="R214" s="517"/>
    </row>
    <row r="215" spans="2:18" s="527" customFormat="1" ht="15.75">
      <c r="B215" s="836">
        <v>2</v>
      </c>
      <c r="C215" s="839"/>
      <c r="D215" s="857" t="s">
        <v>26</v>
      </c>
      <c r="E215" s="854" t="str">
        <f>IF(D215="Y",1,IF(D215="T",0,IF(D215="Y/T","Belum diisi","Error")))</f>
        <v>Belum diisi</v>
      </c>
      <c r="F215" s="528">
        <v>1</v>
      </c>
      <c r="G215" s="529"/>
      <c r="H215" s="597" t="str">
        <f t="shared" si="4"/>
        <v>Belum Diisi</v>
      </c>
      <c r="I215" s="590" t="s">
        <v>26</v>
      </c>
      <c r="J215" s="591" t="str">
        <f>IF($D$215="Y/T","Isi Sasaran",IF($E$215=0,0,IF(I215="Y",1,IF(I215="T",0,"Isi Dulu"))))</f>
        <v>Isi Sasaran</v>
      </c>
      <c r="K215" s="590" t="s">
        <v>26</v>
      </c>
      <c r="L215" s="591" t="str">
        <f>IF($D$215="Y/T","Isi Sasaran",IF($E$215=0,0,IF(K215="Y",1,IF(K215="T",0,"Isi Dulu"))))</f>
        <v>Isi Sasaran</v>
      </c>
      <c r="M215" s="848" t="s">
        <v>26</v>
      </c>
      <c r="N215" s="851" t="str">
        <f>IF(M215="Y",1,IF(M215="T",0,IF(M215="Y/T","Belum diisi","Error")))</f>
        <v>Belum diisi</v>
      </c>
      <c r="O215" s="517"/>
      <c r="P215" s="517"/>
      <c r="Q215" s="517"/>
      <c r="R215" s="517"/>
    </row>
    <row r="216" spans="2:18" s="527" customFormat="1" ht="15.75">
      <c r="B216" s="837"/>
      <c r="C216" s="840"/>
      <c r="D216" s="858"/>
      <c r="E216" s="855"/>
      <c r="F216" s="549">
        <v>2</v>
      </c>
      <c r="G216" s="550"/>
      <c r="H216" s="598" t="str">
        <f t="shared" si="4"/>
        <v>Belum Diisi</v>
      </c>
      <c r="I216" s="592" t="s">
        <v>26</v>
      </c>
      <c r="J216" s="593" t="str">
        <f>IF($D$215="Y/T","Isi Sasaran",IF($E$215=0,0,IF(I216="Y",1,IF(I216="T",0,"Isi Dulu"))))</f>
        <v>Isi Sasaran</v>
      </c>
      <c r="K216" s="592" t="s">
        <v>26</v>
      </c>
      <c r="L216" s="593" t="str">
        <f>IF($D$215="Y/T","Isi Sasaran",IF($E$215=0,0,IF(K216="Y",1,IF(K216="T",0,"Isi Dulu"))))</f>
        <v>Isi Sasaran</v>
      </c>
      <c r="M216" s="849"/>
      <c r="N216" s="852"/>
      <c r="O216" s="517"/>
      <c r="P216" s="517"/>
      <c r="Q216" s="517"/>
      <c r="R216" s="517"/>
    </row>
    <row r="217" spans="2:18" s="527" customFormat="1" ht="15.75">
      <c r="B217" s="837"/>
      <c r="C217" s="840"/>
      <c r="D217" s="858"/>
      <c r="E217" s="855"/>
      <c r="F217" s="549">
        <v>3</v>
      </c>
      <c r="G217" s="550"/>
      <c r="H217" s="598" t="str">
        <f t="shared" si="4"/>
        <v>Belum Diisi</v>
      </c>
      <c r="I217" s="592" t="s">
        <v>26</v>
      </c>
      <c r="J217" s="593" t="str">
        <f>IF($D$215="Y/T","Isi Sasaran",IF($E$215=0,0,IF(I217="Y",1,IF(I217="T",0,"Isi Dulu"))))</f>
        <v>Isi Sasaran</v>
      </c>
      <c r="K217" s="592" t="s">
        <v>26</v>
      </c>
      <c r="L217" s="593" t="str">
        <f>IF($D$215="Y/T","Isi Sasaran",IF($E$215=0,0,IF(K217="Y",1,IF(K217="T",0,"Isi Dulu"))))</f>
        <v>Isi Sasaran</v>
      </c>
      <c r="M217" s="849"/>
      <c r="N217" s="852"/>
      <c r="O217" s="517"/>
      <c r="P217" s="517"/>
      <c r="Q217" s="517"/>
      <c r="R217" s="517"/>
    </row>
    <row r="218" spans="2:18" s="527" customFormat="1" ht="15.75">
      <c r="B218" s="837"/>
      <c r="C218" s="840"/>
      <c r="D218" s="858"/>
      <c r="E218" s="855"/>
      <c r="F218" s="549">
        <v>4</v>
      </c>
      <c r="G218" s="550"/>
      <c r="H218" s="598" t="str">
        <f t="shared" si="4"/>
        <v>Belum Diisi</v>
      </c>
      <c r="I218" s="592" t="s">
        <v>26</v>
      </c>
      <c r="J218" s="593" t="str">
        <f>IF($D$215="Y/T","Isi Sasaran",IF($E$215=0,0,IF(I218="Y",1,IF(I218="T",0,"Isi Dulu"))))</f>
        <v>Isi Sasaran</v>
      </c>
      <c r="K218" s="592" t="s">
        <v>26</v>
      </c>
      <c r="L218" s="593" t="str">
        <f>IF($D$215="Y/T","Isi Sasaran",IF($E$215=0,0,IF(K218="Y",1,IF(K218="T",0,"Isi Dulu"))))</f>
        <v>Isi Sasaran</v>
      </c>
      <c r="M218" s="849"/>
      <c r="N218" s="852"/>
      <c r="O218" s="517"/>
      <c r="P218" s="517"/>
      <c r="Q218" s="517"/>
      <c r="R218" s="517"/>
    </row>
    <row r="219" spans="2:18" s="527" customFormat="1" ht="15.75">
      <c r="B219" s="838"/>
      <c r="C219" s="841"/>
      <c r="D219" s="859"/>
      <c r="E219" s="856"/>
      <c r="F219" s="569">
        <v>5</v>
      </c>
      <c r="G219" s="570"/>
      <c r="H219" s="599" t="str">
        <f t="shared" si="4"/>
        <v>Belum Diisi</v>
      </c>
      <c r="I219" s="595" t="s">
        <v>26</v>
      </c>
      <c r="J219" s="596" t="str">
        <f>IF($D$215="Y/T","Isi Sasaran",IF($E$215=0,0,IF(I219="Y",1,IF(I219="T",0,"Isi Dulu"))))</f>
        <v>Isi Sasaran</v>
      </c>
      <c r="K219" s="595" t="s">
        <v>26</v>
      </c>
      <c r="L219" s="596" t="str">
        <f>IF($D$215="Y/T","Isi Sasaran",IF($E$215=0,0,IF(K219="Y",1,IF(K219="T",0,"Isi Dulu"))))</f>
        <v>Isi Sasaran</v>
      </c>
      <c r="M219" s="850"/>
      <c r="N219" s="853"/>
      <c r="O219" s="517"/>
      <c r="P219" s="517"/>
      <c r="Q219" s="517"/>
      <c r="R219" s="517"/>
    </row>
    <row r="220" spans="2:18" s="527" customFormat="1" ht="15.75">
      <c r="B220" s="836">
        <v>3</v>
      </c>
      <c r="C220" s="839"/>
      <c r="D220" s="857" t="s">
        <v>26</v>
      </c>
      <c r="E220" s="854" t="str">
        <f>IF(D220="Y",1,IF(D220="T",0,IF(D220="Y/T","Belum diisi","Error")))</f>
        <v>Belum diisi</v>
      </c>
      <c r="F220" s="528">
        <v>1</v>
      </c>
      <c r="G220" s="529"/>
      <c r="H220" s="600" t="str">
        <f t="shared" si="4"/>
        <v>Belum Diisi</v>
      </c>
      <c r="I220" s="590" t="s">
        <v>26</v>
      </c>
      <c r="J220" s="591" t="str">
        <f>IF($D$220="Y/T","Isi Sasaran",IF($E$220=0,0,IF(I220="Y",1,IF(I220="T",0,"Isi Dulu"))))</f>
        <v>Isi Sasaran</v>
      </c>
      <c r="K220" s="590" t="s">
        <v>26</v>
      </c>
      <c r="L220" s="591" t="str">
        <f>IF($D$220="Y/T","Isi Sasaran",IF($E$220=0,0,IF(K220="Y",1,IF(K220="T",0,"Isi Dulu"))))</f>
        <v>Isi Sasaran</v>
      </c>
      <c r="M220" s="848" t="s">
        <v>26</v>
      </c>
      <c r="N220" s="851" t="str">
        <f>IF(M220="Y",1,IF(M220="T",0,IF(M220="Y/T","Belum diisi","Error")))</f>
        <v>Belum diisi</v>
      </c>
      <c r="O220" s="517"/>
      <c r="P220" s="517"/>
      <c r="Q220" s="517"/>
      <c r="R220" s="517"/>
    </row>
    <row r="221" spans="2:18" s="527" customFormat="1" ht="15.75">
      <c r="B221" s="837"/>
      <c r="C221" s="840"/>
      <c r="D221" s="858"/>
      <c r="E221" s="855"/>
      <c r="F221" s="549">
        <v>2</v>
      </c>
      <c r="G221" s="550"/>
      <c r="H221" s="598" t="str">
        <f t="shared" si="4"/>
        <v>Belum Diisi</v>
      </c>
      <c r="I221" s="592" t="s">
        <v>26</v>
      </c>
      <c r="J221" s="593" t="str">
        <f>IF($D$220="Y/T","Isi Sasaran",IF($E$220=0,0,IF(I221="Y",1,IF(I221="T",0,"Isi Dulu"))))</f>
        <v>Isi Sasaran</v>
      </c>
      <c r="K221" s="592" t="s">
        <v>26</v>
      </c>
      <c r="L221" s="593" t="str">
        <f>IF($D$220="Y/T","Isi Sasaran",IF($E$220=0,0,IF(K221="Y",1,IF(K221="T",0,"Isi Dulu"))))</f>
        <v>Isi Sasaran</v>
      </c>
      <c r="M221" s="849"/>
      <c r="N221" s="852"/>
      <c r="O221" s="517"/>
      <c r="P221" s="517"/>
      <c r="Q221" s="517"/>
      <c r="R221" s="517"/>
    </row>
    <row r="222" spans="2:18" s="527" customFormat="1" ht="15.75">
      <c r="B222" s="837"/>
      <c r="C222" s="840"/>
      <c r="D222" s="858"/>
      <c r="E222" s="855"/>
      <c r="F222" s="549">
        <v>3</v>
      </c>
      <c r="G222" s="550"/>
      <c r="H222" s="598" t="str">
        <f t="shared" si="4"/>
        <v>Belum Diisi</v>
      </c>
      <c r="I222" s="592" t="s">
        <v>26</v>
      </c>
      <c r="J222" s="593" t="str">
        <f>IF($D$220="Y/T","Isi Sasaran",IF($E$220=0,0,IF(I222="Y",1,IF(I222="T",0,"Isi Dulu"))))</f>
        <v>Isi Sasaran</v>
      </c>
      <c r="K222" s="592" t="s">
        <v>26</v>
      </c>
      <c r="L222" s="593" t="str">
        <f>IF($D$220="Y/T","Isi Sasaran",IF($E$220=0,0,IF(K222="Y",1,IF(K222="T",0,"Isi Dulu"))))</f>
        <v>Isi Sasaran</v>
      </c>
      <c r="M222" s="849"/>
      <c r="N222" s="852"/>
      <c r="O222" s="517"/>
      <c r="P222" s="517"/>
      <c r="Q222" s="517"/>
      <c r="R222" s="517"/>
    </row>
    <row r="223" spans="2:18" s="527" customFormat="1" ht="15.75">
      <c r="B223" s="837"/>
      <c r="C223" s="840"/>
      <c r="D223" s="858"/>
      <c r="E223" s="855"/>
      <c r="F223" s="549">
        <v>4</v>
      </c>
      <c r="G223" s="550"/>
      <c r="H223" s="598" t="str">
        <f t="shared" si="4"/>
        <v>Belum Diisi</v>
      </c>
      <c r="I223" s="592" t="s">
        <v>26</v>
      </c>
      <c r="J223" s="593" t="str">
        <f>IF($D$220="Y/T","Isi Sasaran",IF($E$220=0,0,IF(I223="Y",1,IF(I223="T",0,"Isi Dulu"))))</f>
        <v>Isi Sasaran</v>
      </c>
      <c r="K223" s="592" t="s">
        <v>26</v>
      </c>
      <c r="L223" s="593" t="str">
        <f>IF($D$220="Y/T","Isi Sasaran",IF($E$220=0,0,IF(K223="Y",1,IF(K223="T",0,"Isi Dulu"))))</f>
        <v>Isi Sasaran</v>
      </c>
      <c r="M223" s="849"/>
      <c r="N223" s="852"/>
      <c r="O223" s="517"/>
      <c r="P223" s="517"/>
      <c r="Q223" s="517"/>
      <c r="R223" s="517"/>
    </row>
    <row r="224" spans="2:18" s="527" customFormat="1" ht="15.75">
      <c r="B224" s="838"/>
      <c r="C224" s="841"/>
      <c r="D224" s="859"/>
      <c r="E224" s="856"/>
      <c r="F224" s="569">
        <v>5</v>
      </c>
      <c r="G224" s="570"/>
      <c r="H224" s="599" t="str">
        <f t="shared" si="4"/>
        <v>Belum Diisi</v>
      </c>
      <c r="I224" s="595" t="s">
        <v>26</v>
      </c>
      <c r="J224" s="596" t="str">
        <f>IF($D$220="Y/T","Isi Sasaran",IF($E$220=0,0,IF(I224="Y",1,IF(I224="T",0,"Isi Dulu"))))</f>
        <v>Isi Sasaran</v>
      </c>
      <c r="K224" s="595" t="s">
        <v>26</v>
      </c>
      <c r="L224" s="596" t="str">
        <f>IF($D$220="Y/T","Isi Sasaran",IF($E$220=0,0,IF(K224="Y",1,IF(K224="T",0,"Isi Dulu"))))</f>
        <v>Isi Sasaran</v>
      </c>
      <c r="M224" s="850"/>
      <c r="N224" s="853"/>
      <c r="O224" s="517"/>
      <c r="P224" s="517"/>
      <c r="Q224" s="517"/>
      <c r="R224" s="517"/>
    </row>
    <row r="225" spans="2:18" s="527" customFormat="1" ht="15.75">
      <c r="B225" s="836">
        <v>4</v>
      </c>
      <c r="C225" s="839"/>
      <c r="D225" s="857" t="s">
        <v>26</v>
      </c>
      <c r="E225" s="854" t="str">
        <f>IF(D225="Y",1,IF(D225="T",0,IF(D225="Y/T","Belum diisi","Error")))</f>
        <v>Belum diisi</v>
      </c>
      <c r="F225" s="528">
        <v>1</v>
      </c>
      <c r="G225" s="529"/>
      <c r="H225" s="600" t="str">
        <f t="shared" si="4"/>
        <v>Belum Diisi</v>
      </c>
      <c r="I225" s="590" t="s">
        <v>26</v>
      </c>
      <c r="J225" s="591" t="str">
        <f>IF($D$225="Y/T","Isi Sasaran",IF($E$225=0,0,IF(I225="Y",1,IF(I225="T",0,"Isi Dulu"))))</f>
        <v>Isi Sasaran</v>
      </c>
      <c r="K225" s="590" t="s">
        <v>26</v>
      </c>
      <c r="L225" s="591" t="str">
        <f>IF($D$225="Y/T","Isi Sasaran",IF($E$225=0,0,IF(K225="Y",1,IF(K225="T",0,"Isi Dulu"))))</f>
        <v>Isi Sasaran</v>
      </c>
      <c r="M225" s="848" t="s">
        <v>26</v>
      </c>
      <c r="N225" s="851" t="str">
        <f>IF(M225="Y",1,IF(M225="T",0,IF(M225="Y/T","Belum diisi","Error")))</f>
        <v>Belum diisi</v>
      </c>
      <c r="O225" s="517"/>
      <c r="P225" s="517"/>
      <c r="Q225" s="517"/>
      <c r="R225" s="517"/>
    </row>
    <row r="226" spans="2:18" s="527" customFormat="1" ht="15.75">
      <c r="B226" s="837"/>
      <c r="C226" s="840"/>
      <c r="D226" s="858"/>
      <c r="E226" s="855"/>
      <c r="F226" s="549">
        <v>2</v>
      </c>
      <c r="G226" s="550"/>
      <c r="H226" s="598" t="str">
        <f t="shared" si="4"/>
        <v>Belum Diisi</v>
      </c>
      <c r="I226" s="592" t="s">
        <v>26</v>
      </c>
      <c r="J226" s="593" t="str">
        <f>IF($D$225="Y/T","Isi Sasaran",IF($E$225=0,0,IF(I226="Y",1,IF(I226="T",0,"Isi Dulu"))))</f>
        <v>Isi Sasaran</v>
      </c>
      <c r="K226" s="592" t="s">
        <v>26</v>
      </c>
      <c r="L226" s="593" t="str">
        <f>IF($D$225="Y/T","Isi Sasaran",IF($E$225=0,0,IF(K226="Y",1,IF(K226="T",0,"Isi Dulu"))))</f>
        <v>Isi Sasaran</v>
      </c>
      <c r="M226" s="849"/>
      <c r="N226" s="852"/>
      <c r="O226" s="517"/>
      <c r="P226" s="517"/>
      <c r="Q226" s="517"/>
      <c r="R226" s="517"/>
    </row>
    <row r="227" spans="2:18" s="527" customFormat="1" ht="15.75">
      <c r="B227" s="837"/>
      <c r="C227" s="840"/>
      <c r="D227" s="858"/>
      <c r="E227" s="855"/>
      <c r="F227" s="549">
        <v>3</v>
      </c>
      <c r="G227" s="550"/>
      <c r="H227" s="598" t="str">
        <f t="shared" si="4"/>
        <v>Belum Diisi</v>
      </c>
      <c r="I227" s="592" t="s">
        <v>26</v>
      </c>
      <c r="J227" s="593" t="str">
        <f>IF($D$225="Y/T","Isi Sasaran",IF($E$225=0,0,IF(I227="Y",1,IF(I227="T",0,"Isi Dulu"))))</f>
        <v>Isi Sasaran</v>
      </c>
      <c r="K227" s="592" t="s">
        <v>26</v>
      </c>
      <c r="L227" s="593" t="str">
        <f>IF($D$225="Y/T","Isi Sasaran",IF($E$225=0,0,IF(K227="Y",1,IF(K227="T",0,"Isi Dulu"))))</f>
        <v>Isi Sasaran</v>
      </c>
      <c r="M227" s="849"/>
      <c r="N227" s="852"/>
      <c r="O227" s="517"/>
      <c r="P227" s="517"/>
      <c r="Q227" s="517"/>
      <c r="R227" s="517"/>
    </row>
    <row r="228" spans="2:18" s="527" customFormat="1" ht="15.75">
      <c r="B228" s="837"/>
      <c r="C228" s="840"/>
      <c r="D228" s="858"/>
      <c r="E228" s="855"/>
      <c r="F228" s="549">
        <v>4</v>
      </c>
      <c r="G228" s="550"/>
      <c r="H228" s="598" t="str">
        <f t="shared" si="4"/>
        <v>Belum Diisi</v>
      </c>
      <c r="I228" s="592" t="s">
        <v>26</v>
      </c>
      <c r="J228" s="593" t="str">
        <f>IF($D$225="Y/T","Isi Sasaran",IF($E$225=0,0,IF(I228="Y",1,IF(I228="T",0,"Isi Dulu"))))</f>
        <v>Isi Sasaran</v>
      </c>
      <c r="K228" s="592" t="s">
        <v>26</v>
      </c>
      <c r="L228" s="593" t="str">
        <f>IF($D$225="Y/T","Isi Sasaran",IF($E$225=0,0,IF(K228="Y",1,IF(K228="T",0,"Isi Dulu"))))</f>
        <v>Isi Sasaran</v>
      </c>
      <c r="M228" s="849"/>
      <c r="N228" s="852"/>
      <c r="O228" s="517"/>
      <c r="P228" s="517"/>
      <c r="Q228" s="517"/>
      <c r="R228" s="517"/>
    </row>
    <row r="229" spans="2:18" s="527" customFormat="1" ht="15.75">
      <c r="B229" s="838"/>
      <c r="C229" s="841"/>
      <c r="D229" s="859"/>
      <c r="E229" s="856"/>
      <c r="F229" s="569">
        <v>5</v>
      </c>
      <c r="G229" s="570"/>
      <c r="H229" s="599" t="str">
        <f t="shared" si="4"/>
        <v>Belum Diisi</v>
      </c>
      <c r="I229" s="595" t="s">
        <v>26</v>
      </c>
      <c r="J229" s="596" t="str">
        <f>IF($D$225="Y/T","Isi Sasaran",IF($E$225=0,0,IF(I229="Y",1,IF(I229="T",0,"Isi Dulu"))))</f>
        <v>Isi Sasaran</v>
      </c>
      <c r="K229" s="595" t="s">
        <v>26</v>
      </c>
      <c r="L229" s="596" t="str">
        <f>IF($D$225="Y/T","Isi Sasaran",IF($E$225=0,0,IF(K229="Y",1,IF(K229="T",0,"Isi Dulu"))))</f>
        <v>Isi Sasaran</v>
      </c>
      <c r="M229" s="850"/>
      <c r="N229" s="853"/>
      <c r="O229" s="517"/>
      <c r="P229" s="517"/>
      <c r="Q229" s="517"/>
      <c r="R229" s="517"/>
    </row>
    <row r="230" spans="2:18" s="527" customFormat="1" ht="15.75">
      <c r="B230" s="836">
        <v>5</v>
      </c>
      <c r="C230" s="839"/>
      <c r="D230" s="857" t="s">
        <v>26</v>
      </c>
      <c r="E230" s="854" t="str">
        <f>IF(D230="Y",1,IF(D230="T",0,IF(D230="Y/T","Belum diisi","Error")))</f>
        <v>Belum diisi</v>
      </c>
      <c r="F230" s="528">
        <v>1</v>
      </c>
      <c r="G230" s="529"/>
      <c r="H230" s="600" t="str">
        <f t="shared" si="4"/>
        <v>Belum Diisi</v>
      </c>
      <c r="I230" s="590" t="s">
        <v>26</v>
      </c>
      <c r="J230" s="591" t="str">
        <f>IF($D$230="Y/T","Isi Sasaran",IF($E$230=0,0,IF(I230="Y",1,IF(I230="T",0,"Isi Dulu"))))</f>
        <v>Isi Sasaran</v>
      </c>
      <c r="K230" s="590" t="s">
        <v>26</v>
      </c>
      <c r="L230" s="591" t="str">
        <f>IF($D$230="Y/T","Isi Sasaran",IF($E$230=0,0,IF(K230="Y",1,IF(K230="T",0,"Isi Dulu"))))</f>
        <v>Isi Sasaran</v>
      </c>
      <c r="M230" s="848" t="s">
        <v>26</v>
      </c>
      <c r="N230" s="851" t="str">
        <f>IF(M230="Y",1,IF(M230="T",0,IF(M230="Y/T","Belum diisi","Error")))</f>
        <v>Belum diisi</v>
      </c>
      <c r="O230" s="517"/>
      <c r="P230" s="517"/>
      <c r="Q230" s="517"/>
      <c r="R230" s="517"/>
    </row>
    <row r="231" spans="2:18" s="527" customFormat="1" ht="15.75">
      <c r="B231" s="837"/>
      <c r="C231" s="840"/>
      <c r="D231" s="858"/>
      <c r="E231" s="855"/>
      <c r="F231" s="549">
        <v>2</v>
      </c>
      <c r="G231" s="550"/>
      <c r="H231" s="598" t="str">
        <f t="shared" si="4"/>
        <v>Belum Diisi</v>
      </c>
      <c r="I231" s="592" t="s">
        <v>26</v>
      </c>
      <c r="J231" s="593" t="str">
        <f>IF($D$230="Y/T","Isi Sasaran",IF($E$230=0,0,IF(I231="Y",1,IF(I231="T",0,"Isi Dulu"))))</f>
        <v>Isi Sasaran</v>
      </c>
      <c r="K231" s="592" t="s">
        <v>26</v>
      </c>
      <c r="L231" s="593" t="str">
        <f>IF($D$230="Y/T","Isi Sasaran",IF($E$230=0,0,IF(K231="Y",1,IF(K231="T",0,"Isi Dulu"))))</f>
        <v>Isi Sasaran</v>
      </c>
      <c r="M231" s="849"/>
      <c r="N231" s="852"/>
      <c r="O231" s="517"/>
      <c r="P231" s="517"/>
      <c r="Q231" s="517"/>
      <c r="R231" s="517"/>
    </row>
    <row r="232" spans="2:18" s="527" customFormat="1" ht="15.75">
      <c r="B232" s="837"/>
      <c r="C232" s="840"/>
      <c r="D232" s="858"/>
      <c r="E232" s="855"/>
      <c r="F232" s="549">
        <v>3</v>
      </c>
      <c r="G232" s="550"/>
      <c r="H232" s="598" t="str">
        <f t="shared" si="4"/>
        <v>Belum Diisi</v>
      </c>
      <c r="I232" s="592" t="s">
        <v>26</v>
      </c>
      <c r="J232" s="593" t="str">
        <f>IF($D$230="Y/T","Isi Sasaran",IF($E$230=0,0,IF(I232="Y",1,IF(I232="T",0,"Isi Dulu"))))</f>
        <v>Isi Sasaran</v>
      </c>
      <c r="K232" s="592" t="s">
        <v>26</v>
      </c>
      <c r="L232" s="593" t="str">
        <f>IF($D$230="Y/T","Isi Sasaran",IF($E$230=0,0,IF(K232="Y",1,IF(K232="T",0,"Isi Dulu"))))</f>
        <v>Isi Sasaran</v>
      </c>
      <c r="M232" s="849"/>
      <c r="N232" s="852"/>
      <c r="O232" s="517"/>
      <c r="P232" s="517"/>
      <c r="Q232" s="517"/>
      <c r="R232" s="517"/>
    </row>
    <row r="233" spans="2:18" s="527" customFormat="1" ht="15.75">
      <c r="B233" s="837"/>
      <c r="C233" s="840"/>
      <c r="D233" s="858"/>
      <c r="E233" s="855"/>
      <c r="F233" s="549">
        <v>4</v>
      </c>
      <c r="G233" s="550"/>
      <c r="H233" s="598" t="str">
        <f t="shared" si="4"/>
        <v>Belum Diisi</v>
      </c>
      <c r="I233" s="592" t="s">
        <v>26</v>
      </c>
      <c r="J233" s="593" t="str">
        <f>IF($D$230="Y/T","Isi Sasaran",IF($E$230=0,0,IF(I233="Y",1,IF(I233="T",0,"Isi Dulu"))))</f>
        <v>Isi Sasaran</v>
      </c>
      <c r="K233" s="592" t="s">
        <v>26</v>
      </c>
      <c r="L233" s="593" t="str">
        <f>IF($D$230="Y/T","Isi Sasaran",IF($E$230=0,0,IF(K233="Y",1,IF(K233="T",0,"Isi Dulu"))))</f>
        <v>Isi Sasaran</v>
      </c>
      <c r="M233" s="849"/>
      <c r="N233" s="852"/>
      <c r="O233" s="517"/>
      <c r="P233" s="517"/>
      <c r="Q233" s="517"/>
      <c r="R233" s="517"/>
    </row>
    <row r="234" spans="2:18" s="527" customFormat="1" ht="15.75">
      <c r="B234" s="838"/>
      <c r="C234" s="841"/>
      <c r="D234" s="859"/>
      <c r="E234" s="856"/>
      <c r="F234" s="569">
        <v>5</v>
      </c>
      <c r="G234" s="570"/>
      <c r="H234" s="599" t="str">
        <f t="shared" si="4"/>
        <v>Belum Diisi</v>
      </c>
      <c r="I234" s="595" t="s">
        <v>26</v>
      </c>
      <c r="J234" s="596" t="str">
        <f>IF($D$230="Y/T","Isi Sasaran",IF($E$230=0,0,IF(I234="Y",1,IF(I234="T",0,"Isi Dulu"))))</f>
        <v>Isi Sasaran</v>
      </c>
      <c r="K234" s="595" t="s">
        <v>26</v>
      </c>
      <c r="L234" s="596" t="str">
        <f>IF($D$230="Y/T","Isi Sasaran",IF($E$230=0,0,IF(K234="Y",1,IF(K234="T",0,"Isi Dulu"))))</f>
        <v>Isi Sasaran</v>
      </c>
      <c r="M234" s="850"/>
      <c r="N234" s="853"/>
      <c r="O234" s="517"/>
      <c r="P234" s="517"/>
      <c r="Q234" s="517"/>
      <c r="R234" s="517"/>
    </row>
    <row r="235" spans="2:18" s="527" customFormat="1" ht="15.75">
      <c r="B235" s="836">
        <v>6</v>
      </c>
      <c r="C235" s="839"/>
      <c r="D235" s="857" t="s">
        <v>26</v>
      </c>
      <c r="E235" s="854" t="str">
        <f>IF(D235="Y",1,IF(D235="T",0,IF(D235="Y/T","Belum diisi","Error")))</f>
        <v>Belum diisi</v>
      </c>
      <c r="F235" s="528">
        <v>1</v>
      </c>
      <c r="G235" s="529"/>
      <c r="H235" s="600" t="str">
        <f t="shared" si="4"/>
        <v>Belum Diisi</v>
      </c>
      <c r="I235" s="590" t="s">
        <v>26</v>
      </c>
      <c r="J235" s="591" t="str">
        <f>IF($D$235="Y/T","Isi Sasaran",IF($E$235=0,0,IF(I235="Y",1,IF(I235="T",0,"Isi Dulu"))))</f>
        <v>Isi Sasaran</v>
      </c>
      <c r="K235" s="590" t="s">
        <v>26</v>
      </c>
      <c r="L235" s="591" t="str">
        <f>IF($D$235="Y/T","Isi Sasaran",IF($E$235=0,0,IF(K235="Y",1,IF(K235="T",0,"Isi Dulu"))))</f>
        <v>Isi Sasaran</v>
      </c>
      <c r="M235" s="848" t="s">
        <v>26</v>
      </c>
      <c r="N235" s="851" t="str">
        <f>IF(M235="Y",1,IF(M235="T",0,IF(M235="Y/T","Belum diisi","Error")))</f>
        <v>Belum diisi</v>
      </c>
      <c r="O235" s="517"/>
      <c r="P235" s="517"/>
      <c r="Q235" s="517"/>
      <c r="R235" s="517"/>
    </row>
    <row r="236" spans="2:18" s="527" customFormat="1" ht="15.75">
      <c r="B236" s="837"/>
      <c r="C236" s="840"/>
      <c r="D236" s="858"/>
      <c r="E236" s="855"/>
      <c r="F236" s="549">
        <v>2</v>
      </c>
      <c r="G236" s="550"/>
      <c r="H236" s="598" t="str">
        <f t="shared" si="4"/>
        <v>Belum Diisi</v>
      </c>
      <c r="I236" s="592" t="s">
        <v>26</v>
      </c>
      <c r="J236" s="593" t="str">
        <f>IF($D$235="Y/T","Isi Sasaran",IF($E$235=0,0,IF(I236="Y",1,IF(I236="T",0,"Isi Dulu"))))</f>
        <v>Isi Sasaran</v>
      </c>
      <c r="K236" s="592" t="s">
        <v>26</v>
      </c>
      <c r="L236" s="593" t="str">
        <f>IF($D$235="Y/T","Isi Sasaran",IF($E$235=0,0,IF(K236="Y",1,IF(K236="T",0,"Isi Dulu"))))</f>
        <v>Isi Sasaran</v>
      </c>
      <c r="M236" s="849"/>
      <c r="N236" s="852"/>
      <c r="O236" s="517"/>
      <c r="P236" s="517"/>
      <c r="Q236" s="517"/>
      <c r="R236" s="517"/>
    </row>
    <row r="237" spans="2:18" s="527" customFormat="1" ht="15.75">
      <c r="B237" s="837"/>
      <c r="C237" s="840"/>
      <c r="D237" s="858"/>
      <c r="E237" s="855"/>
      <c r="F237" s="549">
        <v>3</v>
      </c>
      <c r="G237" s="550"/>
      <c r="H237" s="598" t="str">
        <f t="shared" si="4"/>
        <v>Belum Diisi</v>
      </c>
      <c r="I237" s="592" t="s">
        <v>26</v>
      </c>
      <c r="J237" s="593" t="str">
        <f>IF($D$235="Y/T","Isi Sasaran",IF($E$235=0,0,IF(I237="Y",1,IF(I237="T",0,"Isi Dulu"))))</f>
        <v>Isi Sasaran</v>
      </c>
      <c r="K237" s="592" t="s">
        <v>26</v>
      </c>
      <c r="L237" s="593" t="str">
        <f>IF($D$235="Y/T","Isi Sasaran",IF($E$235=0,0,IF(K237="Y",1,IF(K237="T",0,"Isi Dulu"))))</f>
        <v>Isi Sasaran</v>
      </c>
      <c r="M237" s="849"/>
      <c r="N237" s="852"/>
      <c r="O237" s="517"/>
      <c r="P237" s="517"/>
      <c r="Q237" s="517"/>
      <c r="R237" s="517"/>
    </row>
    <row r="238" spans="2:18" s="527" customFormat="1" ht="15.75">
      <c r="B238" s="837"/>
      <c r="C238" s="840"/>
      <c r="D238" s="858"/>
      <c r="E238" s="855"/>
      <c r="F238" s="549">
        <v>4</v>
      </c>
      <c r="G238" s="550"/>
      <c r="H238" s="598" t="str">
        <f t="shared" si="4"/>
        <v>Belum Diisi</v>
      </c>
      <c r="I238" s="592" t="s">
        <v>26</v>
      </c>
      <c r="J238" s="593" t="str">
        <f>IF($D$235="Y/T","Isi Sasaran",IF($E$235=0,0,IF(I238="Y",1,IF(I238="T",0,"Isi Dulu"))))</f>
        <v>Isi Sasaran</v>
      </c>
      <c r="K238" s="592" t="s">
        <v>26</v>
      </c>
      <c r="L238" s="593" t="str">
        <f>IF($D$235="Y/T","Isi Sasaran",IF($E$235=0,0,IF(K238="Y",1,IF(K238="T",0,"Isi Dulu"))))</f>
        <v>Isi Sasaran</v>
      </c>
      <c r="M238" s="849"/>
      <c r="N238" s="852"/>
      <c r="O238" s="517"/>
      <c r="P238" s="517"/>
      <c r="Q238" s="517"/>
      <c r="R238" s="517"/>
    </row>
    <row r="239" spans="2:18" s="527" customFormat="1" ht="15.75">
      <c r="B239" s="838"/>
      <c r="C239" s="841"/>
      <c r="D239" s="859"/>
      <c r="E239" s="856"/>
      <c r="F239" s="569">
        <v>5</v>
      </c>
      <c r="G239" s="570"/>
      <c r="H239" s="599" t="str">
        <f t="shared" si="4"/>
        <v>Belum Diisi</v>
      </c>
      <c r="I239" s="595" t="s">
        <v>26</v>
      </c>
      <c r="J239" s="596" t="str">
        <f>IF($D$235="Y/T","Isi Sasaran",IF($E$235=0,0,IF(I239="Y",1,IF(I239="T",0,"Isi Dulu"))))</f>
        <v>Isi Sasaran</v>
      </c>
      <c r="K239" s="595" t="s">
        <v>26</v>
      </c>
      <c r="L239" s="596" t="str">
        <f>IF($D$235="Y/T","Isi Sasaran",IF($E$235=0,0,IF(K239="Y",1,IF(K239="T",0,"Isi Dulu"))))</f>
        <v>Isi Sasaran</v>
      </c>
      <c r="M239" s="850"/>
      <c r="N239" s="853"/>
      <c r="O239" s="517"/>
      <c r="P239" s="517"/>
      <c r="Q239" s="517"/>
      <c r="R239" s="517"/>
    </row>
    <row r="240" spans="2:18" s="527" customFormat="1" ht="15.75">
      <c r="B240" s="836">
        <v>7</v>
      </c>
      <c r="C240" s="839"/>
      <c r="D240" s="857" t="s">
        <v>26</v>
      </c>
      <c r="E240" s="854" t="str">
        <f>IF(D240="Y",1,IF(D240="T",0,IF(D240="Y/T","Belum diisi","Error")))</f>
        <v>Belum diisi</v>
      </c>
      <c r="F240" s="528">
        <v>1</v>
      </c>
      <c r="G240" s="529"/>
      <c r="H240" s="600" t="str">
        <f t="shared" si="4"/>
        <v>Belum Diisi</v>
      </c>
      <c r="I240" s="590" t="s">
        <v>26</v>
      </c>
      <c r="J240" s="591" t="str">
        <f>IF($D$240="Y/T","Isi Sasaran",IF($E$240=0,0,IF(I240="Y",1,IF(I240="T",0,"Isi Dulu"))))</f>
        <v>Isi Sasaran</v>
      </c>
      <c r="K240" s="590" t="s">
        <v>26</v>
      </c>
      <c r="L240" s="591" t="str">
        <f>IF($D$240="Y/T","Isi Sasaran",IF($E$240=0,0,IF(K240="Y",1,IF(K240="T",0,"Isi Dulu"))))</f>
        <v>Isi Sasaran</v>
      </c>
      <c r="M240" s="848" t="s">
        <v>26</v>
      </c>
      <c r="N240" s="851" t="str">
        <f>IF(M240="Y",1,IF(M240="T",0,IF(M240="Y/T","Belum diisi","Error")))</f>
        <v>Belum diisi</v>
      </c>
      <c r="O240" s="517"/>
      <c r="P240" s="517"/>
      <c r="Q240" s="517"/>
      <c r="R240" s="517"/>
    </row>
    <row r="241" spans="2:18" s="527" customFormat="1" ht="15.75">
      <c r="B241" s="837"/>
      <c r="C241" s="840"/>
      <c r="D241" s="858"/>
      <c r="E241" s="855"/>
      <c r="F241" s="549">
        <v>2</v>
      </c>
      <c r="G241" s="550"/>
      <c r="H241" s="598" t="str">
        <f t="shared" si="4"/>
        <v>Belum Diisi</v>
      </c>
      <c r="I241" s="592" t="s">
        <v>26</v>
      </c>
      <c r="J241" s="593" t="str">
        <f>IF($D$240="Y/T","Isi Sasaran",IF($E$240=0,0,IF(I241="Y",1,IF(I241="T",0,"Isi Dulu"))))</f>
        <v>Isi Sasaran</v>
      </c>
      <c r="K241" s="592" t="s">
        <v>26</v>
      </c>
      <c r="L241" s="593" t="str">
        <f>IF($D$240="Y/T","Isi Sasaran",IF($E$240=0,0,IF(K241="Y",1,IF(K241="T",0,"Isi Dulu"))))</f>
        <v>Isi Sasaran</v>
      </c>
      <c r="M241" s="849"/>
      <c r="N241" s="852"/>
      <c r="O241" s="517"/>
      <c r="P241" s="517"/>
      <c r="Q241" s="517"/>
      <c r="R241" s="517"/>
    </row>
    <row r="242" spans="2:18" s="527" customFormat="1" ht="15.75">
      <c r="B242" s="837"/>
      <c r="C242" s="840"/>
      <c r="D242" s="858"/>
      <c r="E242" s="855"/>
      <c r="F242" s="549">
        <v>3</v>
      </c>
      <c r="G242" s="550"/>
      <c r="H242" s="598" t="str">
        <f t="shared" si="4"/>
        <v>Belum Diisi</v>
      </c>
      <c r="I242" s="592" t="s">
        <v>26</v>
      </c>
      <c r="J242" s="593" t="str">
        <f>IF($D$240="Y/T","Isi Sasaran",IF($E$240=0,0,IF(I242="Y",1,IF(I242="T",0,"Isi Dulu"))))</f>
        <v>Isi Sasaran</v>
      </c>
      <c r="K242" s="592" t="s">
        <v>26</v>
      </c>
      <c r="L242" s="593" t="str">
        <f>IF($D$240="Y/T","Isi Sasaran",IF($E$240=0,0,IF(K242="Y",1,IF(K242="T",0,"Isi Dulu"))))</f>
        <v>Isi Sasaran</v>
      </c>
      <c r="M242" s="849"/>
      <c r="N242" s="852"/>
      <c r="O242" s="517"/>
      <c r="P242" s="517"/>
      <c r="Q242" s="517"/>
      <c r="R242" s="517"/>
    </row>
    <row r="243" spans="2:18" s="527" customFormat="1" ht="15.75">
      <c r="B243" s="837"/>
      <c r="C243" s="840"/>
      <c r="D243" s="858"/>
      <c r="E243" s="855"/>
      <c r="F243" s="549">
        <v>4</v>
      </c>
      <c r="G243" s="550"/>
      <c r="H243" s="598" t="str">
        <f t="shared" si="4"/>
        <v>Belum Diisi</v>
      </c>
      <c r="I243" s="592" t="s">
        <v>26</v>
      </c>
      <c r="J243" s="593" t="str">
        <f>IF($D$240="Y/T","Isi Sasaran",IF($E$240=0,0,IF(I243="Y",1,IF(I243="T",0,"Isi Dulu"))))</f>
        <v>Isi Sasaran</v>
      </c>
      <c r="K243" s="592" t="s">
        <v>26</v>
      </c>
      <c r="L243" s="593" t="str">
        <f>IF($D$240="Y/T","Isi Sasaran",IF($E$240=0,0,IF(K243="Y",1,IF(K243="T",0,"Isi Dulu"))))</f>
        <v>Isi Sasaran</v>
      </c>
      <c r="M243" s="849"/>
      <c r="N243" s="852"/>
      <c r="O243" s="517"/>
      <c r="P243" s="517"/>
      <c r="Q243" s="517"/>
      <c r="R243" s="517"/>
    </row>
    <row r="244" spans="2:18" s="527" customFormat="1" ht="15.75">
      <c r="B244" s="838"/>
      <c r="C244" s="841"/>
      <c r="D244" s="859"/>
      <c r="E244" s="856"/>
      <c r="F244" s="569">
        <v>5</v>
      </c>
      <c r="G244" s="570"/>
      <c r="H244" s="599" t="str">
        <f t="shared" si="4"/>
        <v>Belum Diisi</v>
      </c>
      <c r="I244" s="595" t="s">
        <v>26</v>
      </c>
      <c r="J244" s="596" t="str">
        <f>IF($D$240="Y/T","Isi Sasaran",IF($E$240=0,0,IF(I244="Y",1,IF(I244="T",0,"Isi Dulu"))))</f>
        <v>Isi Sasaran</v>
      </c>
      <c r="K244" s="595" t="s">
        <v>26</v>
      </c>
      <c r="L244" s="596" t="str">
        <f>IF($D$240="Y/T","Isi Sasaran",IF($E$240=0,0,IF(K244="Y",1,IF(K244="T",0,"Isi Dulu"))))</f>
        <v>Isi Sasaran</v>
      </c>
      <c r="M244" s="850"/>
      <c r="N244" s="853"/>
      <c r="O244" s="517"/>
      <c r="P244" s="517"/>
      <c r="Q244" s="517"/>
      <c r="R244" s="517"/>
    </row>
    <row r="245" spans="2:18" s="527" customFormat="1" ht="15.75">
      <c r="B245" s="836">
        <v>8</v>
      </c>
      <c r="C245" s="839"/>
      <c r="D245" s="857" t="s">
        <v>26</v>
      </c>
      <c r="E245" s="854" t="str">
        <f>IF(D245="Y",1,IF(D245="T",0,IF(D245="Y/T","Belum diisi","Error")))</f>
        <v>Belum diisi</v>
      </c>
      <c r="F245" s="528">
        <v>1</v>
      </c>
      <c r="G245" s="529"/>
      <c r="H245" s="600" t="str">
        <f t="shared" si="4"/>
        <v>Belum Diisi</v>
      </c>
      <c r="I245" s="590" t="s">
        <v>26</v>
      </c>
      <c r="J245" s="591" t="str">
        <f>IF($D$245="Y/T","Isi Sasaran",IF($E$245=0,0,IF(I245="Y",1,IF(I245="T",0,"Isi Dulu"))))</f>
        <v>Isi Sasaran</v>
      </c>
      <c r="K245" s="590" t="s">
        <v>26</v>
      </c>
      <c r="L245" s="591" t="str">
        <f>IF($D$245="Y/T","Isi Sasaran",IF($E$245=0,0,IF(K245="Y",1,IF(K245="T",0,"Isi Dulu"))))</f>
        <v>Isi Sasaran</v>
      </c>
      <c r="M245" s="848" t="s">
        <v>26</v>
      </c>
      <c r="N245" s="851" t="str">
        <f>IF(M245="Y",1,IF(M245="T",0,IF(M245="Y/T","Belum diisi","Error")))</f>
        <v>Belum diisi</v>
      </c>
      <c r="O245" s="517"/>
      <c r="P245" s="517"/>
      <c r="Q245" s="517"/>
      <c r="R245" s="517"/>
    </row>
    <row r="246" spans="2:18" s="527" customFormat="1" ht="15.75">
      <c r="B246" s="837"/>
      <c r="C246" s="840"/>
      <c r="D246" s="858"/>
      <c r="E246" s="855"/>
      <c r="F246" s="549">
        <v>2</v>
      </c>
      <c r="G246" s="550"/>
      <c r="H246" s="598" t="str">
        <f t="shared" si="4"/>
        <v>Belum Diisi</v>
      </c>
      <c r="I246" s="592" t="s">
        <v>26</v>
      </c>
      <c r="J246" s="593" t="str">
        <f>IF($D$245="Y/T","Isi Sasaran",IF($E$245=0,0,IF(I246="Y",1,IF(I246="T",0,"Isi Dulu"))))</f>
        <v>Isi Sasaran</v>
      </c>
      <c r="K246" s="592" t="s">
        <v>26</v>
      </c>
      <c r="L246" s="593" t="str">
        <f>IF($D$245="Y/T","Isi Sasaran",IF($E$245=0,0,IF(K246="Y",1,IF(K246="T",0,"Isi Dulu"))))</f>
        <v>Isi Sasaran</v>
      </c>
      <c r="M246" s="849"/>
      <c r="N246" s="852"/>
      <c r="O246" s="517"/>
      <c r="P246" s="517"/>
      <c r="Q246" s="517"/>
      <c r="R246" s="517"/>
    </row>
    <row r="247" spans="2:18" s="527" customFormat="1" ht="15.75">
      <c r="B247" s="837"/>
      <c r="C247" s="840"/>
      <c r="D247" s="858"/>
      <c r="E247" s="855"/>
      <c r="F247" s="549">
        <v>3</v>
      </c>
      <c r="G247" s="550"/>
      <c r="H247" s="598" t="str">
        <f t="shared" si="4"/>
        <v>Belum Diisi</v>
      </c>
      <c r="I247" s="592" t="s">
        <v>26</v>
      </c>
      <c r="J247" s="593" t="str">
        <f>IF($D$245="Y/T","Isi Sasaran",IF($E$245=0,0,IF(I247="Y",1,IF(I247="T",0,"Isi Dulu"))))</f>
        <v>Isi Sasaran</v>
      </c>
      <c r="K247" s="592" t="s">
        <v>26</v>
      </c>
      <c r="L247" s="593" t="str">
        <f>IF($D$245="Y/T","Isi Sasaran",IF($E$245=0,0,IF(K247="Y",1,IF(K247="T",0,"Isi Dulu"))))</f>
        <v>Isi Sasaran</v>
      </c>
      <c r="M247" s="849"/>
      <c r="N247" s="852"/>
      <c r="O247" s="517"/>
      <c r="P247" s="517"/>
      <c r="Q247" s="517"/>
      <c r="R247" s="517"/>
    </row>
    <row r="248" spans="2:18" s="527" customFormat="1" ht="15.75">
      <c r="B248" s="837"/>
      <c r="C248" s="840"/>
      <c r="D248" s="858"/>
      <c r="E248" s="855"/>
      <c r="F248" s="549">
        <v>4</v>
      </c>
      <c r="G248" s="550"/>
      <c r="H248" s="598" t="str">
        <f t="shared" si="4"/>
        <v>Belum Diisi</v>
      </c>
      <c r="I248" s="592" t="s">
        <v>26</v>
      </c>
      <c r="J248" s="593" t="str">
        <f>IF($D$245="Y/T","Isi Sasaran",IF($E$245=0,0,IF(I248="Y",1,IF(I248="T",0,"Isi Dulu"))))</f>
        <v>Isi Sasaran</v>
      </c>
      <c r="K248" s="592" t="s">
        <v>26</v>
      </c>
      <c r="L248" s="593" t="str">
        <f>IF($D$245="Y/T","Isi Sasaran",IF($E$245=0,0,IF(K248="Y",1,IF(K248="T",0,"Isi Dulu"))))</f>
        <v>Isi Sasaran</v>
      </c>
      <c r="M248" s="849"/>
      <c r="N248" s="852"/>
      <c r="O248" s="517"/>
      <c r="P248" s="517"/>
      <c r="Q248" s="517"/>
      <c r="R248" s="517"/>
    </row>
    <row r="249" spans="2:18" s="527" customFormat="1" ht="15.75">
      <c r="B249" s="838"/>
      <c r="C249" s="841"/>
      <c r="D249" s="859"/>
      <c r="E249" s="856"/>
      <c r="F249" s="569">
        <v>5</v>
      </c>
      <c r="G249" s="570"/>
      <c r="H249" s="599" t="str">
        <f t="shared" si="4"/>
        <v>Belum Diisi</v>
      </c>
      <c r="I249" s="595" t="s">
        <v>26</v>
      </c>
      <c r="J249" s="596" t="str">
        <f>IF($D$245="Y/T","Isi Sasaran",IF($E$245=0,0,IF(I249="Y",1,IF(I249="T",0,"Isi Dulu"))))</f>
        <v>Isi Sasaran</v>
      </c>
      <c r="K249" s="595" t="s">
        <v>26</v>
      </c>
      <c r="L249" s="596" t="str">
        <f>IF($D$245="Y/T","Isi Sasaran",IF($E$245=0,0,IF(K249="Y",1,IF(K249="T",0,"Isi Dulu"))))</f>
        <v>Isi Sasaran</v>
      </c>
      <c r="M249" s="850"/>
      <c r="N249" s="853"/>
      <c r="O249" s="517"/>
      <c r="P249" s="517"/>
      <c r="Q249" s="517"/>
      <c r="R249" s="517"/>
    </row>
    <row r="250" spans="2:18" s="527" customFormat="1" ht="15.75">
      <c r="B250" s="836">
        <v>9</v>
      </c>
      <c r="C250" s="839"/>
      <c r="D250" s="857" t="s">
        <v>26</v>
      </c>
      <c r="E250" s="854" t="str">
        <f>IF(D250="Y",1,IF(D250="T",0,IF(D250="Y/T","Belum diisi","Error")))</f>
        <v>Belum diisi</v>
      </c>
      <c r="F250" s="528">
        <v>1</v>
      </c>
      <c r="G250" s="529"/>
      <c r="H250" s="600" t="str">
        <f t="shared" si="4"/>
        <v>Belum Diisi</v>
      </c>
      <c r="I250" s="590" t="s">
        <v>26</v>
      </c>
      <c r="J250" s="591" t="str">
        <f>IF($D$250="Y/T","Isi Sasaran",IF($E$250=0,0,IF(I250="Y",1,IF(I250="T",0,"Isi Dulu"))))</f>
        <v>Isi Sasaran</v>
      </c>
      <c r="K250" s="590" t="s">
        <v>26</v>
      </c>
      <c r="L250" s="591" t="str">
        <f>IF($D$250="Y/T","Isi Sasaran",IF($E$250=0,0,IF(K250="Y",1,IF(K250="T",0,"Isi Dulu"))))</f>
        <v>Isi Sasaran</v>
      </c>
      <c r="M250" s="848" t="s">
        <v>26</v>
      </c>
      <c r="N250" s="851" t="str">
        <f>IF(M250="Y",1,IF(M250="T",0,IF(M250="Y/T","Belum diisi","Error")))</f>
        <v>Belum diisi</v>
      </c>
      <c r="O250" s="517"/>
      <c r="P250" s="517"/>
      <c r="Q250" s="517"/>
      <c r="R250" s="517"/>
    </row>
    <row r="251" spans="2:18" s="527" customFormat="1" ht="15.75">
      <c r="B251" s="837"/>
      <c r="C251" s="840"/>
      <c r="D251" s="858"/>
      <c r="E251" s="855"/>
      <c r="F251" s="549">
        <v>2</v>
      </c>
      <c r="G251" s="550"/>
      <c r="H251" s="598" t="str">
        <f t="shared" si="4"/>
        <v>Belum Diisi</v>
      </c>
      <c r="I251" s="592" t="s">
        <v>26</v>
      </c>
      <c r="J251" s="593" t="str">
        <f>IF($D$250="Y/T","Isi Sasaran",IF($E$250=0,0,IF(I251="Y",1,IF(I251="T",0,"Isi Dulu"))))</f>
        <v>Isi Sasaran</v>
      </c>
      <c r="K251" s="592" t="s">
        <v>26</v>
      </c>
      <c r="L251" s="593" t="str">
        <f>IF($D$250="Y/T","Isi Sasaran",IF($E$250=0,0,IF(K251="Y",1,IF(K251="T",0,"Isi Dulu"))))</f>
        <v>Isi Sasaran</v>
      </c>
      <c r="M251" s="849"/>
      <c r="N251" s="852"/>
      <c r="O251" s="517"/>
      <c r="P251" s="517"/>
      <c r="Q251" s="517"/>
      <c r="R251" s="517"/>
    </row>
    <row r="252" spans="2:18" s="527" customFormat="1" ht="15.75">
      <c r="B252" s="837"/>
      <c r="C252" s="840"/>
      <c r="D252" s="858"/>
      <c r="E252" s="855"/>
      <c r="F252" s="549">
        <v>3</v>
      </c>
      <c r="G252" s="550"/>
      <c r="H252" s="598" t="str">
        <f t="shared" si="4"/>
        <v>Belum Diisi</v>
      </c>
      <c r="I252" s="592" t="s">
        <v>26</v>
      </c>
      <c r="J252" s="593" t="str">
        <f>IF($D$250="Y/T","Isi Sasaran",IF($E$250=0,0,IF(I252="Y",1,IF(I252="T",0,"Isi Dulu"))))</f>
        <v>Isi Sasaran</v>
      </c>
      <c r="K252" s="592" t="s">
        <v>26</v>
      </c>
      <c r="L252" s="593" t="str">
        <f>IF($D$250="Y/T","Isi Sasaran",IF($E$250=0,0,IF(K252="Y",1,IF(K252="T",0,"Isi Dulu"))))</f>
        <v>Isi Sasaran</v>
      </c>
      <c r="M252" s="849"/>
      <c r="N252" s="852"/>
      <c r="O252" s="517"/>
      <c r="P252" s="517"/>
      <c r="Q252" s="517"/>
      <c r="R252" s="517"/>
    </row>
    <row r="253" spans="2:18" s="527" customFormat="1" ht="15.75">
      <c r="B253" s="837"/>
      <c r="C253" s="840"/>
      <c r="D253" s="858"/>
      <c r="E253" s="855"/>
      <c r="F253" s="549">
        <v>4</v>
      </c>
      <c r="G253" s="550"/>
      <c r="H253" s="598" t="str">
        <f t="shared" si="4"/>
        <v>Belum Diisi</v>
      </c>
      <c r="I253" s="592" t="s">
        <v>26</v>
      </c>
      <c r="J253" s="593" t="str">
        <f>IF($D$250="Y/T","Isi Sasaran",IF($E$250=0,0,IF(I253="Y",1,IF(I253="T",0,"Isi Dulu"))))</f>
        <v>Isi Sasaran</v>
      </c>
      <c r="K253" s="592" t="s">
        <v>26</v>
      </c>
      <c r="L253" s="593" t="str">
        <f>IF($D$250="Y/T","Isi Sasaran",IF($E$250=0,0,IF(K253="Y",1,IF(K253="T",0,"Isi Dulu"))))</f>
        <v>Isi Sasaran</v>
      </c>
      <c r="M253" s="849"/>
      <c r="N253" s="852"/>
      <c r="O253" s="517"/>
      <c r="P253" s="517"/>
      <c r="Q253" s="517"/>
      <c r="R253" s="517"/>
    </row>
    <row r="254" spans="2:18" s="527" customFormat="1" ht="15.75">
      <c r="B254" s="838"/>
      <c r="C254" s="841"/>
      <c r="D254" s="859"/>
      <c r="E254" s="856"/>
      <c r="F254" s="569">
        <v>5</v>
      </c>
      <c r="G254" s="570"/>
      <c r="H254" s="599" t="str">
        <f t="shared" si="4"/>
        <v>Belum Diisi</v>
      </c>
      <c r="I254" s="595" t="s">
        <v>26</v>
      </c>
      <c r="J254" s="596" t="str">
        <f>IF($D$250="Y/T","Isi Sasaran",IF($E$250=0,0,IF(I254="Y",1,IF(I254="T",0,"Isi Dulu"))))</f>
        <v>Isi Sasaran</v>
      </c>
      <c r="K254" s="595" t="s">
        <v>26</v>
      </c>
      <c r="L254" s="596" t="str">
        <f>IF($D$250="Y/T","Isi Sasaran",IF($E$250=0,0,IF(K254="Y",1,IF(K254="T",0,"Isi Dulu"))))</f>
        <v>Isi Sasaran</v>
      </c>
      <c r="M254" s="850"/>
      <c r="N254" s="853"/>
      <c r="O254" s="517"/>
      <c r="P254" s="517"/>
      <c r="Q254" s="517"/>
      <c r="R254" s="517"/>
    </row>
    <row r="255" spans="2:18" s="527" customFormat="1" ht="15.75">
      <c r="B255" s="836">
        <v>10</v>
      </c>
      <c r="C255" s="839"/>
      <c r="D255" s="857" t="s">
        <v>26</v>
      </c>
      <c r="E255" s="854" t="str">
        <f>IF(D255="Y",1,IF(D255="T",0,IF(D255="Y/T","Belum diisi","Error")))</f>
        <v>Belum diisi</v>
      </c>
      <c r="F255" s="528">
        <v>1</v>
      </c>
      <c r="G255" s="529"/>
      <c r="H255" s="600" t="str">
        <f t="shared" si="4"/>
        <v>Belum Diisi</v>
      </c>
      <c r="I255" s="590" t="s">
        <v>26</v>
      </c>
      <c r="J255" s="591" t="str">
        <f>IF($D$255="Y/T","Isi Sasaran",IF($E$255=0,0,IF(I255="Y",1,IF(I255="T",0,"Isi Dulu"))))</f>
        <v>Isi Sasaran</v>
      </c>
      <c r="K255" s="590" t="s">
        <v>26</v>
      </c>
      <c r="L255" s="591" t="str">
        <f>IF($D$255="Y/T","Isi Sasaran",IF($E$255=0,0,IF(K255="Y",1,IF(K255="T",0,"Isi Dulu"))))</f>
        <v>Isi Sasaran</v>
      </c>
      <c r="M255" s="848" t="s">
        <v>26</v>
      </c>
      <c r="N255" s="851" t="str">
        <f>IF(M255="Y",1,IF(M255="T",0,IF(M255="Y/T","Belum diisi","Error")))</f>
        <v>Belum diisi</v>
      </c>
      <c r="O255" s="517"/>
      <c r="P255" s="517"/>
      <c r="Q255" s="517"/>
      <c r="R255" s="517"/>
    </row>
    <row r="256" spans="2:18" s="527" customFormat="1" ht="15.75">
      <c r="B256" s="837"/>
      <c r="C256" s="840"/>
      <c r="D256" s="858"/>
      <c r="E256" s="855"/>
      <c r="F256" s="549">
        <v>2</v>
      </c>
      <c r="G256" s="550"/>
      <c r="H256" s="598" t="str">
        <f t="shared" si="4"/>
        <v>Belum Diisi</v>
      </c>
      <c r="I256" s="592" t="s">
        <v>26</v>
      </c>
      <c r="J256" s="593" t="str">
        <f>IF($D$255="Y/T","Isi Sasaran",IF($E$255=0,0,IF(I256="Y",1,IF(I256="T",0,"Isi Dulu"))))</f>
        <v>Isi Sasaran</v>
      </c>
      <c r="K256" s="592" t="s">
        <v>26</v>
      </c>
      <c r="L256" s="593" t="str">
        <f>IF($D$255="Y/T","Isi Sasaran",IF($E$255=0,0,IF(K256="Y",1,IF(K256="T",0,"Isi Dulu"))))</f>
        <v>Isi Sasaran</v>
      </c>
      <c r="M256" s="849"/>
      <c r="N256" s="852"/>
      <c r="O256" s="517"/>
      <c r="P256" s="517"/>
      <c r="Q256" s="517"/>
      <c r="R256" s="517"/>
    </row>
    <row r="257" spans="2:18" s="527" customFormat="1" ht="15.75">
      <c r="B257" s="837"/>
      <c r="C257" s="840"/>
      <c r="D257" s="858"/>
      <c r="E257" s="855"/>
      <c r="F257" s="549">
        <v>3</v>
      </c>
      <c r="G257" s="550"/>
      <c r="H257" s="598" t="str">
        <f t="shared" si="4"/>
        <v>Belum Diisi</v>
      </c>
      <c r="I257" s="592" t="s">
        <v>26</v>
      </c>
      <c r="J257" s="593" t="str">
        <f>IF($D$255="Y/T","Isi Sasaran",IF($E$255=0,0,IF(I257="Y",1,IF(I257="T",0,"Isi Dulu"))))</f>
        <v>Isi Sasaran</v>
      </c>
      <c r="K257" s="592" t="s">
        <v>26</v>
      </c>
      <c r="L257" s="593" t="str">
        <f>IF($D$255="Y/T","Isi Sasaran",IF($E$255=0,0,IF(K257="Y",1,IF(K257="T",0,"Isi Dulu"))))</f>
        <v>Isi Sasaran</v>
      </c>
      <c r="M257" s="849"/>
      <c r="N257" s="852"/>
      <c r="O257" s="517"/>
      <c r="P257" s="517"/>
      <c r="Q257" s="517"/>
      <c r="R257" s="517"/>
    </row>
    <row r="258" spans="2:18" s="527" customFormat="1" ht="15.75">
      <c r="B258" s="837"/>
      <c r="C258" s="840"/>
      <c r="D258" s="858"/>
      <c r="E258" s="855"/>
      <c r="F258" s="549">
        <v>4</v>
      </c>
      <c r="G258" s="550"/>
      <c r="H258" s="598" t="str">
        <f t="shared" si="4"/>
        <v>Belum Diisi</v>
      </c>
      <c r="I258" s="592" t="s">
        <v>26</v>
      </c>
      <c r="J258" s="593" t="str">
        <f>IF($D$255="Y/T","Isi Sasaran",IF($E$255=0,0,IF(I258="Y",1,IF(I258="T",0,"Isi Dulu"))))</f>
        <v>Isi Sasaran</v>
      </c>
      <c r="K258" s="592" t="s">
        <v>26</v>
      </c>
      <c r="L258" s="593" t="str">
        <f>IF($D$255="Y/T","Isi Sasaran",IF($E$255=0,0,IF(K258="Y",1,IF(K258="T",0,"Isi Dulu"))))</f>
        <v>Isi Sasaran</v>
      </c>
      <c r="M258" s="849"/>
      <c r="N258" s="852"/>
      <c r="O258" s="517"/>
      <c r="P258" s="517"/>
      <c r="Q258" s="517"/>
      <c r="R258" s="517"/>
    </row>
    <row r="259" spans="2:18" s="527" customFormat="1" ht="15.75">
      <c r="B259" s="838"/>
      <c r="C259" s="841"/>
      <c r="D259" s="859"/>
      <c r="E259" s="856"/>
      <c r="F259" s="569">
        <v>5</v>
      </c>
      <c r="G259" s="570"/>
      <c r="H259" s="599" t="str">
        <f t="shared" si="4"/>
        <v>Belum Diisi</v>
      </c>
      <c r="I259" s="595" t="s">
        <v>26</v>
      </c>
      <c r="J259" s="596" t="str">
        <f>IF($D$255="Y/T","Isi Sasaran",IF($E$255=0,0,IF(I259="Y",1,IF(I259="T",0,"Isi Dulu"))))</f>
        <v>Isi Sasaran</v>
      </c>
      <c r="K259" s="595" t="s">
        <v>26</v>
      </c>
      <c r="L259" s="596" t="str">
        <f>IF($D$255="Y/T","Isi Sasaran",IF($E$255=0,0,IF(K259="Y",1,IF(K259="T",0,"Isi Dulu"))))</f>
        <v>Isi Sasaran</v>
      </c>
      <c r="M259" s="850"/>
      <c r="N259" s="853"/>
      <c r="O259" s="517"/>
      <c r="P259" s="517"/>
      <c r="Q259" s="517"/>
      <c r="R259" s="517"/>
    </row>
    <row r="260" spans="2:18" s="527" customFormat="1" ht="15.75">
      <c r="B260" s="836">
        <v>11</v>
      </c>
      <c r="C260" s="839"/>
      <c r="D260" s="857" t="s">
        <v>26</v>
      </c>
      <c r="E260" s="854" t="str">
        <f>IF(D260="Y",1,IF(D260="T",0,IF(D260="Y/T","Belum diisi","Error")))</f>
        <v>Belum diisi</v>
      </c>
      <c r="F260" s="528">
        <v>1</v>
      </c>
      <c r="G260" s="529"/>
      <c r="H260" s="600" t="str">
        <f t="shared" si="4"/>
        <v>Belum Diisi</v>
      </c>
      <c r="I260" s="590" t="s">
        <v>26</v>
      </c>
      <c r="J260" s="591" t="str">
        <f>IF($D$260="Y/T","Isi Sasaran",IF($E$260=0,0,IF(I260="Y",1,IF(I260="T",0,"Isi Dulu"))))</f>
        <v>Isi Sasaran</v>
      </c>
      <c r="K260" s="590" t="s">
        <v>26</v>
      </c>
      <c r="L260" s="591" t="str">
        <f>IF($D$260="Y/T","Isi Sasaran",IF($E$260=0,0,IF(K260="Y",1,IF(K260="T",0,"Isi Dulu"))))</f>
        <v>Isi Sasaran</v>
      </c>
      <c r="M260" s="848" t="s">
        <v>26</v>
      </c>
      <c r="N260" s="851" t="str">
        <f>IF(M260="Y",1,IF(M260="T",0,IF(M260="Y/T","Belum diisi","Error")))</f>
        <v>Belum diisi</v>
      </c>
      <c r="O260" s="517"/>
      <c r="P260" s="517"/>
      <c r="Q260" s="517"/>
      <c r="R260" s="517"/>
    </row>
    <row r="261" spans="2:18" s="527" customFormat="1" ht="15.75">
      <c r="B261" s="837"/>
      <c r="C261" s="840"/>
      <c r="D261" s="858"/>
      <c r="E261" s="855"/>
      <c r="F261" s="549">
        <v>2</v>
      </c>
      <c r="G261" s="550"/>
      <c r="H261" s="598" t="str">
        <f t="shared" si="4"/>
        <v>Belum Diisi</v>
      </c>
      <c r="I261" s="592" t="s">
        <v>26</v>
      </c>
      <c r="J261" s="593" t="str">
        <f>IF($D$260="Y/T","Isi Sasaran",IF($E$260=0,0,IF(I261="Y",1,IF(I261="T",0,"Isi Dulu"))))</f>
        <v>Isi Sasaran</v>
      </c>
      <c r="K261" s="592" t="s">
        <v>26</v>
      </c>
      <c r="L261" s="593" t="str">
        <f>IF($D$260="Y/T","Isi Sasaran",IF($E$260=0,0,IF(K261="Y",1,IF(K261="T",0,"Isi Dulu"))))</f>
        <v>Isi Sasaran</v>
      </c>
      <c r="M261" s="849"/>
      <c r="N261" s="852"/>
      <c r="O261" s="517"/>
      <c r="P261" s="517"/>
      <c r="Q261" s="517"/>
      <c r="R261" s="517"/>
    </row>
    <row r="262" spans="2:18" s="527" customFormat="1" ht="15.75">
      <c r="B262" s="837"/>
      <c r="C262" s="840"/>
      <c r="D262" s="858"/>
      <c r="E262" s="855"/>
      <c r="F262" s="549">
        <v>3</v>
      </c>
      <c r="G262" s="550"/>
      <c r="H262" s="598" t="str">
        <f t="shared" si="4"/>
        <v>Belum Diisi</v>
      </c>
      <c r="I262" s="592" t="s">
        <v>26</v>
      </c>
      <c r="J262" s="593" t="str">
        <f>IF($D$260="Y/T","Isi Sasaran",IF($E$260=0,0,IF(I262="Y",1,IF(I262="T",0,"Isi Dulu"))))</f>
        <v>Isi Sasaran</v>
      </c>
      <c r="K262" s="592" t="s">
        <v>26</v>
      </c>
      <c r="L262" s="593" t="str">
        <f>IF($D$260="Y/T","Isi Sasaran",IF($E$260=0,0,IF(K262="Y",1,IF(K262="T",0,"Isi Dulu"))))</f>
        <v>Isi Sasaran</v>
      </c>
      <c r="M262" s="849"/>
      <c r="N262" s="852"/>
      <c r="O262" s="517"/>
      <c r="P262" s="517"/>
      <c r="Q262" s="517"/>
      <c r="R262" s="517"/>
    </row>
    <row r="263" spans="2:18" s="527" customFormat="1" ht="15.75">
      <c r="B263" s="837"/>
      <c r="C263" s="840"/>
      <c r="D263" s="858"/>
      <c r="E263" s="855"/>
      <c r="F263" s="549">
        <v>4</v>
      </c>
      <c r="G263" s="550"/>
      <c r="H263" s="598" t="str">
        <f t="shared" si="4"/>
        <v>Belum Diisi</v>
      </c>
      <c r="I263" s="592" t="s">
        <v>26</v>
      </c>
      <c r="J263" s="593" t="str">
        <f>IF($D$260="Y/T","Isi Sasaran",IF($E$260=0,0,IF(I263="Y",1,IF(I263="T",0,"Isi Dulu"))))</f>
        <v>Isi Sasaran</v>
      </c>
      <c r="K263" s="592" t="s">
        <v>26</v>
      </c>
      <c r="L263" s="593" t="str">
        <f>IF($D$260="Y/T","Isi Sasaran",IF($E$260=0,0,IF(K263="Y",1,IF(K263="T",0,"Isi Dulu"))))</f>
        <v>Isi Sasaran</v>
      </c>
      <c r="M263" s="849"/>
      <c r="N263" s="852"/>
      <c r="O263" s="517"/>
      <c r="P263" s="517"/>
      <c r="Q263" s="517"/>
      <c r="R263" s="517"/>
    </row>
    <row r="264" spans="2:18" s="527" customFormat="1" ht="15.75">
      <c r="B264" s="838"/>
      <c r="C264" s="841"/>
      <c r="D264" s="859"/>
      <c r="E264" s="856"/>
      <c r="F264" s="569">
        <v>5</v>
      </c>
      <c r="G264" s="570"/>
      <c r="H264" s="599" t="str">
        <f t="shared" si="4"/>
        <v>Belum Diisi</v>
      </c>
      <c r="I264" s="595" t="s">
        <v>26</v>
      </c>
      <c r="J264" s="596" t="str">
        <f>IF($D$260="Y/T","Isi Sasaran",IF($E$260=0,0,IF(I264="Y",1,IF(I264="T",0,"Isi Dulu"))))</f>
        <v>Isi Sasaran</v>
      </c>
      <c r="K264" s="595" t="s">
        <v>26</v>
      </c>
      <c r="L264" s="596" t="str">
        <f>IF($D$260="Y/T","Isi Sasaran",IF($E$260=0,0,IF(K264="Y",1,IF(K264="T",0,"Isi Dulu"))))</f>
        <v>Isi Sasaran</v>
      </c>
      <c r="M264" s="850"/>
      <c r="N264" s="853"/>
      <c r="O264" s="517"/>
      <c r="P264" s="517"/>
      <c r="Q264" s="517"/>
      <c r="R264" s="517"/>
    </row>
    <row r="265" spans="2:18" s="527" customFormat="1" ht="15.75">
      <c r="B265" s="836">
        <v>12</v>
      </c>
      <c r="C265" s="839"/>
      <c r="D265" s="857" t="s">
        <v>26</v>
      </c>
      <c r="E265" s="854" t="str">
        <f>IF(D265="Y",1,IF(D265="T",0,IF(D265="Y/T","Belum diisi","Error")))</f>
        <v>Belum diisi</v>
      </c>
      <c r="F265" s="528">
        <v>1</v>
      </c>
      <c r="G265" s="529"/>
      <c r="H265" s="600" t="str">
        <f t="shared" si="4"/>
        <v>Belum Diisi</v>
      </c>
      <c r="I265" s="590" t="s">
        <v>26</v>
      </c>
      <c r="J265" s="591" t="str">
        <f>IF($D$265="Y/T","Isi Sasaran",IF($E$265=0,0,IF(I265="Y",1,IF(I265="T",0,"Isi Dulu"))))</f>
        <v>Isi Sasaran</v>
      </c>
      <c r="K265" s="590" t="s">
        <v>26</v>
      </c>
      <c r="L265" s="591" t="str">
        <f>IF($D$265="Y/T","Isi Sasaran",IF($E$265=0,0,IF(K265="Y",1,IF(K265="T",0,"Isi Dulu"))))</f>
        <v>Isi Sasaran</v>
      </c>
      <c r="M265" s="848" t="s">
        <v>26</v>
      </c>
      <c r="N265" s="851" t="str">
        <f>IF(M265="Y",1,IF(M265="T",0,IF(M265="Y/T","Belum diisi","Error")))</f>
        <v>Belum diisi</v>
      </c>
      <c r="O265" s="517"/>
      <c r="P265" s="517"/>
      <c r="Q265" s="517"/>
      <c r="R265" s="517"/>
    </row>
    <row r="266" spans="2:18" s="527" customFormat="1" ht="15.75">
      <c r="B266" s="837"/>
      <c r="C266" s="840"/>
      <c r="D266" s="858"/>
      <c r="E266" s="855"/>
      <c r="F266" s="549">
        <v>2</v>
      </c>
      <c r="G266" s="550"/>
      <c r="H266" s="598" t="str">
        <f t="shared" si="4"/>
        <v>Belum Diisi</v>
      </c>
      <c r="I266" s="592" t="s">
        <v>26</v>
      </c>
      <c r="J266" s="593" t="str">
        <f>IF($D$265="Y/T","Isi Sasaran",IF($E$265=0,0,IF(I266="Y",1,IF(I266="T",0,"Isi Dulu"))))</f>
        <v>Isi Sasaran</v>
      </c>
      <c r="K266" s="592" t="s">
        <v>26</v>
      </c>
      <c r="L266" s="593" t="str">
        <f>IF($D$265="Y/T","Isi Sasaran",IF($E$265=0,0,IF(K266="Y",1,IF(K266="T",0,"Isi Dulu"))))</f>
        <v>Isi Sasaran</v>
      </c>
      <c r="M266" s="849"/>
      <c r="N266" s="852"/>
      <c r="O266" s="517"/>
      <c r="P266" s="517"/>
      <c r="Q266" s="517"/>
      <c r="R266" s="517"/>
    </row>
    <row r="267" spans="2:18" s="527" customFormat="1" ht="15.75">
      <c r="B267" s="837"/>
      <c r="C267" s="840"/>
      <c r="D267" s="858"/>
      <c r="E267" s="855"/>
      <c r="F267" s="549">
        <v>3</v>
      </c>
      <c r="G267" s="550"/>
      <c r="H267" s="598" t="str">
        <f t="shared" si="4"/>
        <v>Belum Diisi</v>
      </c>
      <c r="I267" s="592" t="s">
        <v>26</v>
      </c>
      <c r="J267" s="593" t="str">
        <f>IF($D$265="Y/T","Isi Sasaran",IF($E$265=0,0,IF(I267="Y",1,IF(I267="T",0,"Isi Dulu"))))</f>
        <v>Isi Sasaran</v>
      </c>
      <c r="K267" s="592" t="s">
        <v>26</v>
      </c>
      <c r="L267" s="593" t="str">
        <f>IF($D$265="Y/T","Isi Sasaran",IF($E$265=0,0,IF(K267="Y",1,IF(K267="T",0,"Isi Dulu"))))</f>
        <v>Isi Sasaran</v>
      </c>
      <c r="M267" s="849"/>
      <c r="N267" s="852"/>
      <c r="O267" s="517"/>
      <c r="P267" s="517"/>
      <c r="Q267" s="517"/>
      <c r="R267" s="517"/>
    </row>
    <row r="268" spans="2:18" s="527" customFormat="1" ht="15.75">
      <c r="B268" s="837"/>
      <c r="C268" s="840"/>
      <c r="D268" s="858"/>
      <c r="E268" s="855"/>
      <c r="F268" s="549">
        <v>4</v>
      </c>
      <c r="G268" s="550"/>
      <c r="H268" s="598" t="str">
        <f t="shared" si="4"/>
        <v>Belum Diisi</v>
      </c>
      <c r="I268" s="592" t="s">
        <v>26</v>
      </c>
      <c r="J268" s="593" t="str">
        <f>IF($D$265="Y/T","Isi Sasaran",IF($E$265=0,0,IF(I268="Y",1,IF(I268="T",0,"Isi Dulu"))))</f>
        <v>Isi Sasaran</v>
      </c>
      <c r="K268" s="592" t="s">
        <v>26</v>
      </c>
      <c r="L268" s="593" t="str">
        <f>IF($D$265="Y/T","Isi Sasaran",IF($E$265=0,0,IF(K268="Y",1,IF(K268="T",0,"Isi Dulu"))))</f>
        <v>Isi Sasaran</v>
      </c>
      <c r="M268" s="849"/>
      <c r="N268" s="852"/>
      <c r="O268" s="517"/>
      <c r="P268" s="517"/>
      <c r="Q268" s="517"/>
      <c r="R268" s="517"/>
    </row>
    <row r="269" spans="2:18" s="527" customFormat="1" ht="15.75">
      <c r="B269" s="838"/>
      <c r="C269" s="841"/>
      <c r="D269" s="859"/>
      <c r="E269" s="856"/>
      <c r="F269" s="569">
        <v>5</v>
      </c>
      <c r="G269" s="570"/>
      <c r="H269" s="599" t="str">
        <f t="shared" si="4"/>
        <v>Belum Diisi</v>
      </c>
      <c r="I269" s="595" t="s">
        <v>26</v>
      </c>
      <c r="J269" s="596" t="str">
        <f>IF($D$265="Y/T","Isi Sasaran",IF($E$265=0,0,IF(I269="Y",1,IF(I269="T",0,"Isi Dulu"))))</f>
        <v>Isi Sasaran</v>
      </c>
      <c r="K269" s="595" t="s">
        <v>26</v>
      </c>
      <c r="L269" s="596" t="str">
        <f>IF($D$265="Y/T","Isi Sasaran",IF($E$265=0,0,IF(K269="Y",1,IF(K269="T",0,"Isi Dulu"))))</f>
        <v>Isi Sasaran</v>
      </c>
      <c r="M269" s="850"/>
      <c r="N269" s="853"/>
      <c r="O269" s="517"/>
      <c r="P269" s="517"/>
      <c r="Q269" s="517"/>
      <c r="R269" s="517"/>
    </row>
    <row r="270" spans="2:18" s="527" customFormat="1" ht="15.75">
      <c r="B270" s="836">
        <v>13</v>
      </c>
      <c r="C270" s="839"/>
      <c r="D270" s="857" t="s">
        <v>26</v>
      </c>
      <c r="E270" s="854" t="str">
        <f>IF(D270="Y",1,IF(D270="T",0,IF(D270="Y/T","Belum diisi","Error")))</f>
        <v>Belum diisi</v>
      </c>
      <c r="F270" s="528">
        <v>1</v>
      </c>
      <c r="G270" s="529"/>
      <c r="H270" s="600" t="str">
        <f t="shared" si="4"/>
        <v>Belum Diisi</v>
      </c>
      <c r="I270" s="590" t="s">
        <v>26</v>
      </c>
      <c r="J270" s="591" t="str">
        <f>IF($D$270="Y/T","Isi Sasaran",IF($E$270=0,0,IF(I270="Y",1,IF(I270="T",0,"Isi Dulu"))))</f>
        <v>Isi Sasaran</v>
      </c>
      <c r="K270" s="590" t="s">
        <v>26</v>
      </c>
      <c r="L270" s="591" t="str">
        <f>IF($D$270="Y/T","Isi Sasaran",IF($E$270=0,0,IF(K270="Y",1,IF(K270="T",0,"Isi Dulu"))))</f>
        <v>Isi Sasaran</v>
      </c>
      <c r="M270" s="848" t="s">
        <v>26</v>
      </c>
      <c r="N270" s="851" t="str">
        <f>IF(M270="Y",1,IF(M270="T",0,IF(M270="Y/T","Belum diisi","Error")))</f>
        <v>Belum diisi</v>
      </c>
      <c r="O270" s="517"/>
      <c r="P270" s="517"/>
      <c r="Q270" s="517"/>
      <c r="R270" s="517"/>
    </row>
    <row r="271" spans="2:18" s="527" customFormat="1" ht="15.75">
      <c r="B271" s="837"/>
      <c r="C271" s="840"/>
      <c r="D271" s="858"/>
      <c r="E271" s="855"/>
      <c r="F271" s="549">
        <v>2</v>
      </c>
      <c r="G271" s="550"/>
      <c r="H271" s="598" t="str">
        <f t="shared" si="4"/>
        <v>Belum Diisi</v>
      </c>
      <c r="I271" s="592" t="s">
        <v>26</v>
      </c>
      <c r="J271" s="593" t="str">
        <f>IF($D$270="Y/T","Isi Sasaran",IF($E$270=0,0,IF(I271="Y",1,IF(I271="T",0,"Isi Dulu"))))</f>
        <v>Isi Sasaran</v>
      </c>
      <c r="K271" s="592" t="s">
        <v>26</v>
      </c>
      <c r="L271" s="593" t="str">
        <f>IF($D$270="Y/T","Isi Sasaran",IF($E$270=0,0,IF(K271="Y",1,IF(K271="T",0,"Isi Dulu"))))</f>
        <v>Isi Sasaran</v>
      </c>
      <c r="M271" s="849"/>
      <c r="N271" s="852"/>
      <c r="O271" s="517"/>
      <c r="P271" s="517"/>
      <c r="Q271" s="517"/>
      <c r="R271" s="517"/>
    </row>
    <row r="272" spans="2:18" s="527" customFormat="1" ht="15.75">
      <c r="B272" s="837"/>
      <c r="C272" s="840"/>
      <c r="D272" s="858"/>
      <c r="E272" s="855"/>
      <c r="F272" s="549">
        <v>3</v>
      </c>
      <c r="G272" s="550"/>
      <c r="H272" s="598" t="str">
        <f t="shared" si="4"/>
        <v>Belum Diisi</v>
      </c>
      <c r="I272" s="592" t="s">
        <v>26</v>
      </c>
      <c r="J272" s="593" t="str">
        <f>IF($D$270="Y/T","Isi Sasaran",IF($E$270=0,0,IF(I272="Y",1,IF(I272="T",0,"Isi Dulu"))))</f>
        <v>Isi Sasaran</v>
      </c>
      <c r="K272" s="592" t="s">
        <v>26</v>
      </c>
      <c r="L272" s="593" t="str">
        <f>IF($D$270="Y/T","Isi Sasaran",IF($E$270=0,0,IF(K272="Y",1,IF(K272="T",0,"Isi Dulu"))))</f>
        <v>Isi Sasaran</v>
      </c>
      <c r="M272" s="849"/>
      <c r="N272" s="852"/>
      <c r="O272" s="517"/>
      <c r="P272" s="517"/>
      <c r="Q272" s="517"/>
      <c r="R272" s="517"/>
    </row>
    <row r="273" spans="2:18" s="527" customFormat="1" ht="15.75">
      <c r="B273" s="837"/>
      <c r="C273" s="840"/>
      <c r="D273" s="858"/>
      <c r="E273" s="855"/>
      <c r="F273" s="549">
        <v>4</v>
      </c>
      <c r="G273" s="550"/>
      <c r="H273" s="598" t="str">
        <f t="shared" si="4"/>
        <v>Belum Diisi</v>
      </c>
      <c r="I273" s="592" t="s">
        <v>26</v>
      </c>
      <c r="J273" s="593" t="str">
        <f>IF($D$270="Y/T","Isi Sasaran",IF($E$270=0,0,IF(I273="Y",1,IF(I273="T",0,"Isi Dulu"))))</f>
        <v>Isi Sasaran</v>
      </c>
      <c r="K273" s="592" t="s">
        <v>26</v>
      </c>
      <c r="L273" s="593" t="str">
        <f>IF($D$270="Y/T","Isi Sasaran",IF($E$270=0,0,IF(K273="Y",1,IF(K273="T",0,"Isi Dulu"))))</f>
        <v>Isi Sasaran</v>
      </c>
      <c r="M273" s="849"/>
      <c r="N273" s="852"/>
      <c r="O273" s="517"/>
      <c r="P273" s="517"/>
      <c r="Q273" s="517"/>
      <c r="R273" s="517"/>
    </row>
    <row r="274" spans="2:18" s="527" customFormat="1" ht="15.75">
      <c r="B274" s="838"/>
      <c r="C274" s="841"/>
      <c r="D274" s="859"/>
      <c r="E274" s="856"/>
      <c r="F274" s="569">
        <v>5</v>
      </c>
      <c r="G274" s="570"/>
      <c r="H274" s="599" t="str">
        <f t="shared" si="4"/>
        <v>Belum Diisi</v>
      </c>
      <c r="I274" s="595" t="s">
        <v>26</v>
      </c>
      <c r="J274" s="596" t="str">
        <f>IF($D$270="Y/T","Isi Sasaran",IF($E$270=0,0,IF(I274="Y",1,IF(I274="T",0,"Isi Dulu"))))</f>
        <v>Isi Sasaran</v>
      </c>
      <c r="K274" s="595" t="s">
        <v>26</v>
      </c>
      <c r="L274" s="596" t="str">
        <f>IF($D$270="Y/T","Isi Sasaran",IF($E$270=0,0,IF(K274="Y",1,IF(K274="T",0,"Isi Dulu"))))</f>
        <v>Isi Sasaran</v>
      </c>
      <c r="M274" s="850"/>
      <c r="N274" s="853"/>
      <c r="O274" s="517"/>
      <c r="P274" s="517"/>
      <c r="Q274" s="517"/>
      <c r="R274" s="517"/>
    </row>
    <row r="275" spans="2:18" s="527" customFormat="1" ht="15.75">
      <c r="B275" s="836">
        <v>14</v>
      </c>
      <c r="C275" s="839"/>
      <c r="D275" s="857" t="s">
        <v>26</v>
      </c>
      <c r="E275" s="854" t="str">
        <f>IF(D275="Y",1,IF(D275="T",0,IF(D275="Y/T","Belum diisi","Error")))</f>
        <v>Belum diisi</v>
      </c>
      <c r="F275" s="528">
        <v>1</v>
      </c>
      <c r="G275" s="529"/>
      <c r="H275" s="600" t="str">
        <f t="shared" ref="H275:H309" si="5">IF(OR(J275="Isi Dulu",L275="Isi Dulu",J275="Isi Sasaran",L275="Isi Sasaran"),"Belum Diisi",IF(SUM(J275,L275)=2,1,IF(SUM(J275,L275)=1,0,IF(SUM(J275,L275)=0,0,"Error"))))</f>
        <v>Belum Diisi</v>
      </c>
      <c r="I275" s="590" t="s">
        <v>26</v>
      </c>
      <c r="J275" s="591" t="str">
        <f>IF($D$275="Y/T","Isi Sasaran",IF($E$275=0,0,IF(I275="Y",1,IF(I275="T",0,"Isi Dulu"))))</f>
        <v>Isi Sasaran</v>
      </c>
      <c r="K275" s="590" t="s">
        <v>26</v>
      </c>
      <c r="L275" s="591" t="str">
        <f>IF($D$275="Y/T","Isi Sasaran",IF($E$275=0,0,IF(K275="Y",1,IF(K275="T",0,"Isi Dulu"))))</f>
        <v>Isi Sasaran</v>
      </c>
      <c r="M275" s="848" t="s">
        <v>26</v>
      </c>
      <c r="N275" s="851" t="str">
        <f>IF(M275="Y",1,IF(M275="T",0,IF(M275="Y/T","Belum diisi","Error")))</f>
        <v>Belum diisi</v>
      </c>
      <c r="O275" s="517"/>
      <c r="P275" s="517"/>
      <c r="Q275" s="517"/>
      <c r="R275" s="517"/>
    </row>
    <row r="276" spans="2:18" s="527" customFormat="1" ht="15.75">
      <c r="B276" s="837"/>
      <c r="C276" s="840"/>
      <c r="D276" s="858"/>
      <c r="E276" s="855"/>
      <c r="F276" s="549">
        <v>2</v>
      </c>
      <c r="G276" s="550"/>
      <c r="H276" s="598" t="str">
        <f t="shared" si="5"/>
        <v>Belum Diisi</v>
      </c>
      <c r="I276" s="592" t="s">
        <v>26</v>
      </c>
      <c r="J276" s="593" t="str">
        <f>IF($D$275="Y/T","Isi Sasaran",IF($E$275=0,0,IF(I276="Y",1,IF(I276="T",0,"Isi Dulu"))))</f>
        <v>Isi Sasaran</v>
      </c>
      <c r="K276" s="592" t="s">
        <v>26</v>
      </c>
      <c r="L276" s="593" t="str">
        <f>IF($D$275="Y/T","Isi Sasaran",IF($E$275=0,0,IF(K276="Y",1,IF(K276="T",0,"Isi Dulu"))))</f>
        <v>Isi Sasaran</v>
      </c>
      <c r="M276" s="849"/>
      <c r="N276" s="852"/>
      <c r="O276" s="517"/>
      <c r="P276" s="517"/>
      <c r="Q276" s="517"/>
      <c r="R276" s="517"/>
    </row>
    <row r="277" spans="2:18" s="527" customFormat="1" ht="15.75">
      <c r="B277" s="837"/>
      <c r="C277" s="840"/>
      <c r="D277" s="858"/>
      <c r="E277" s="855"/>
      <c r="F277" s="549">
        <v>3</v>
      </c>
      <c r="G277" s="550"/>
      <c r="H277" s="598" t="str">
        <f t="shared" si="5"/>
        <v>Belum Diisi</v>
      </c>
      <c r="I277" s="592" t="s">
        <v>26</v>
      </c>
      <c r="J277" s="593" t="str">
        <f>IF($D$275="Y/T","Isi Sasaran",IF($E$275=0,0,IF(I277="Y",1,IF(I277="T",0,"Isi Dulu"))))</f>
        <v>Isi Sasaran</v>
      </c>
      <c r="K277" s="592" t="s">
        <v>26</v>
      </c>
      <c r="L277" s="593" t="str">
        <f>IF($D$275="Y/T","Isi Sasaran",IF($E$275=0,0,IF(K277="Y",1,IF(K277="T",0,"Isi Dulu"))))</f>
        <v>Isi Sasaran</v>
      </c>
      <c r="M277" s="849"/>
      <c r="N277" s="852"/>
      <c r="O277" s="517"/>
      <c r="P277" s="517"/>
      <c r="Q277" s="517"/>
      <c r="R277" s="517"/>
    </row>
    <row r="278" spans="2:18" s="527" customFormat="1" ht="15.75">
      <c r="B278" s="837"/>
      <c r="C278" s="840"/>
      <c r="D278" s="858"/>
      <c r="E278" s="855"/>
      <c r="F278" s="549">
        <v>4</v>
      </c>
      <c r="G278" s="550"/>
      <c r="H278" s="598" t="str">
        <f t="shared" si="5"/>
        <v>Belum Diisi</v>
      </c>
      <c r="I278" s="592" t="s">
        <v>26</v>
      </c>
      <c r="J278" s="593" t="str">
        <f>IF($D$275="Y/T","Isi Sasaran",IF($E$275=0,0,IF(I278="Y",1,IF(I278="T",0,"Isi Dulu"))))</f>
        <v>Isi Sasaran</v>
      </c>
      <c r="K278" s="592" t="s">
        <v>26</v>
      </c>
      <c r="L278" s="593" t="str">
        <f>IF($D$275="Y/T","Isi Sasaran",IF($E$275=0,0,IF(K278="Y",1,IF(K278="T",0,"Isi Dulu"))))</f>
        <v>Isi Sasaran</v>
      </c>
      <c r="M278" s="849"/>
      <c r="N278" s="852"/>
      <c r="O278" s="517"/>
      <c r="P278" s="517"/>
      <c r="Q278" s="517"/>
      <c r="R278" s="517"/>
    </row>
    <row r="279" spans="2:18" s="527" customFormat="1" ht="15.75">
      <c r="B279" s="838"/>
      <c r="C279" s="841"/>
      <c r="D279" s="859"/>
      <c r="E279" s="856"/>
      <c r="F279" s="569">
        <v>5</v>
      </c>
      <c r="G279" s="570"/>
      <c r="H279" s="599" t="str">
        <f t="shared" si="5"/>
        <v>Belum Diisi</v>
      </c>
      <c r="I279" s="595" t="s">
        <v>26</v>
      </c>
      <c r="J279" s="596" t="str">
        <f>IF($D$275="Y/T","Isi Sasaran",IF($E$275=0,0,IF(I279="Y",1,IF(I279="T",0,"Isi Dulu"))))</f>
        <v>Isi Sasaran</v>
      </c>
      <c r="K279" s="595" t="s">
        <v>26</v>
      </c>
      <c r="L279" s="596" t="str">
        <f>IF($D$275="Y/T","Isi Sasaran",IF($E$275=0,0,IF(K279="Y",1,IF(K279="T",0,"Isi Dulu"))))</f>
        <v>Isi Sasaran</v>
      </c>
      <c r="M279" s="850"/>
      <c r="N279" s="853"/>
      <c r="O279" s="517"/>
      <c r="P279" s="517"/>
      <c r="Q279" s="517"/>
      <c r="R279" s="517"/>
    </row>
    <row r="280" spans="2:18" s="527" customFormat="1" ht="15.75">
      <c r="B280" s="836">
        <v>15</v>
      </c>
      <c r="C280" s="839"/>
      <c r="D280" s="857" t="s">
        <v>26</v>
      </c>
      <c r="E280" s="854" t="str">
        <f>IF(D280="Y",1,IF(D280="T",0,IF(D280="Y/T","Belum diisi","Error")))</f>
        <v>Belum diisi</v>
      </c>
      <c r="F280" s="528">
        <v>1</v>
      </c>
      <c r="G280" s="529"/>
      <c r="H280" s="600" t="str">
        <f t="shared" si="5"/>
        <v>Belum Diisi</v>
      </c>
      <c r="I280" s="590" t="s">
        <v>26</v>
      </c>
      <c r="J280" s="591" t="str">
        <f>IF($D$280="Y/T","Isi Sasaran",IF($E$280=0,0,IF(I280="Y",1,IF(I280="T",0,"Isi Dulu"))))</f>
        <v>Isi Sasaran</v>
      </c>
      <c r="K280" s="590" t="s">
        <v>26</v>
      </c>
      <c r="L280" s="591" t="str">
        <f>IF($D$280="Y/T","Isi Sasaran",IF($E$280=0,0,IF(K280="Y",1,IF(K280="T",0,"Isi Dulu"))))</f>
        <v>Isi Sasaran</v>
      </c>
      <c r="M280" s="848" t="s">
        <v>26</v>
      </c>
      <c r="N280" s="851" t="str">
        <f>IF(M280="Y",1,IF(M280="T",0,IF(M280="Y/T","Belum diisi","Error")))</f>
        <v>Belum diisi</v>
      </c>
      <c r="O280" s="517"/>
      <c r="P280" s="517"/>
      <c r="Q280" s="517"/>
      <c r="R280" s="517"/>
    </row>
    <row r="281" spans="2:18" s="527" customFormat="1" ht="15.75">
      <c r="B281" s="837"/>
      <c r="C281" s="840"/>
      <c r="D281" s="858"/>
      <c r="E281" s="855"/>
      <c r="F281" s="549">
        <v>2</v>
      </c>
      <c r="G281" s="550"/>
      <c r="H281" s="598" t="str">
        <f t="shared" si="5"/>
        <v>Belum Diisi</v>
      </c>
      <c r="I281" s="592" t="s">
        <v>26</v>
      </c>
      <c r="J281" s="593" t="str">
        <f>IF($D$280="Y/T","Isi Sasaran",IF($E$280=0,0,IF(I281="Y",1,IF(I281="T",0,"Isi Dulu"))))</f>
        <v>Isi Sasaran</v>
      </c>
      <c r="K281" s="592" t="s">
        <v>26</v>
      </c>
      <c r="L281" s="593" t="str">
        <f>IF($D$280="Y/T","Isi Sasaran",IF($E$280=0,0,IF(K281="Y",1,IF(K281="T",0,"Isi Dulu"))))</f>
        <v>Isi Sasaran</v>
      </c>
      <c r="M281" s="849"/>
      <c r="N281" s="852"/>
      <c r="O281" s="517"/>
      <c r="P281" s="517"/>
      <c r="Q281" s="517"/>
      <c r="R281" s="517"/>
    </row>
    <row r="282" spans="2:18" s="527" customFormat="1" ht="15.75">
      <c r="B282" s="837"/>
      <c r="C282" s="840"/>
      <c r="D282" s="858"/>
      <c r="E282" s="855"/>
      <c r="F282" s="549">
        <v>3</v>
      </c>
      <c r="G282" s="550"/>
      <c r="H282" s="598" t="str">
        <f t="shared" si="5"/>
        <v>Belum Diisi</v>
      </c>
      <c r="I282" s="592" t="s">
        <v>26</v>
      </c>
      <c r="J282" s="593" t="str">
        <f>IF($D$280="Y/T","Isi Sasaran",IF($E$280=0,0,IF(I282="Y",1,IF(I282="T",0,"Isi Dulu"))))</f>
        <v>Isi Sasaran</v>
      </c>
      <c r="K282" s="592" t="s">
        <v>26</v>
      </c>
      <c r="L282" s="593" t="str">
        <f>IF($D$280="Y/T","Isi Sasaran",IF($E$280=0,0,IF(K282="Y",1,IF(K282="T",0,"Isi Dulu"))))</f>
        <v>Isi Sasaran</v>
      </c>
      <c r="M282" s="849"/>
      <c r="N282" s="852"/>
      <c r="O282" s="517"/>
      <c r="P282" s="517"/>
      <c r="Q282" s="517"/>
      <c r="R282" s="517"/>
    </row>
    <row r="283" spans="2:18" s="527" customFormat="1" ht="15.75">
      <c r="B283" s="837"/>
      <c r="C283" s="840"/>
      <c r="D283" s="858"/>
      <c r="E283" s="855"/>
      <c r="F283" s="549">
        <v>4</v>
      </c>
      <c r="G283" s="550"/>
      <c r="H283" s="598" t="str">
        <f t="shared" si="5"/>
        <v>Belum Diisi</v>
      </c>
      <c r="I283" s="592" t="s">
        <v>26</v>
      </c>
      <c r="J283" s="593" t="str">
        <f>IF($D$280="Y/T","Isi Sasaran",IF($E$280=0,0,IF(I283="Y",1,IF(I283="T",0,"Isi Dulu"))))</f>
        <v>Isi Sasaran</v>
      </c>
      <c r="K283" s="592" t="s">
        <v>26</v>
      </c>
      <c r="L283" s="593" t="str">
        <f>IF($D$280="Y/T","Isi Sasaran",IF($E$280=0,0,IF(K283="Y",1,IF(K283="T",0,"Isi Dulu"))))</f>
        <v>Isi Sasaran</v>
      </c>
      <c r="M283" s="849"/>
      <c r="N283" s="852"/>
      <c r="O283" s="517"/>
      <c r="P283" s="517"/>
      <c r="Q283" s="517"/>
      <c r="R283" s="517"/>
    </row>
    <row r="284" spans="2:18" s="527" customFormat="1" ht="15.75">
      <c r="B284" s="838"/>
      <c r="C284" s="841"/>
      <c r="D284" s="859"/>
      <c r="E284" s="856"/>
      <c r="F284" s="569">
        <v>5</v>
      </c>
      <c r="G284" s="570"/>
      <c r="H284" s="599" t="str">
        <f t="shared" si="5"/>
        <v>Belum Diisi</v>
      </c>
      <c r="I284" s="595" t="s">
        <v>26</v>
      </c>
      <c r="J284" s="596" t="str">
        <f>IF($D$280="Y/T","Isi Sasaran",IF($E$280=0,0,IF(I284="Y",1,IF(I284="T",0,"Isi Dulu"))))</f>
        <v>Isi Sasaran</v>
      </c>
      <c r="K284" s="595" t="s">
        <v>26</v>
      </c>
      <c r="L284" s="596" t="str">
        <f>IF($D$280="Y/T","Isi Sasaran",IF($E$280=0,0,IF(K284="Y",1,IF(K284="T",0,"Isi Dulu"))))</f>
        <v>Isi Sasaran</v>
      </c>
      <c r="M284" s="850"/>
      <c r="N284" s="853"/>
      <c r="O284" s="517"/>
      <c r="P284" s="517"/>
      <c r="Q284" s="517"/>
      <c r="R284" s="517"/>
    </row>
    <row r="285" spans="2:18" s="527" customFormat="1" ht="15.75">
      <c r="B285" s="836">
        <v>16</v>
      </c>
      <c r="C285" s="839"/>
      <c r="D285" s="857" t="s">
        <v>26</v>
      </c>
      <c r="E285" s="854" t="str">
        <f>IF(D285="Y",1,IF(D285="T",0,IF(D285="Y/T","Belum diisi","Error")))</f>
        <v>Belum diisi</v>
      </c>
      <c r="F285" s="528">
        <v>1</v>
      </c>
      <c r="G285" s="529"/>
      <c r="H285" s="600" t="str">
        <f t="shared" si="5"/>
        <v>Belum Diisi</v>
      </c>
      <c r="I285" s="590" t="s">
        <v>26</v>
      </c>
      <c r="J285" s="591" t="str">
        <f>IF($D$285="Y/T","Isi Sasaran",IF($E$285=0,0,IF(I285="Y",1,IF(I285="T",0,"Isi Dulu"))))</f>
        <v>Isi Sasaran</v>
      </c>
      <c r="K285" s="590" t="s">
        <v>26</v>
      </c>
      <c r="L285" s="591" t="str">
        <f>IF($D$285="Y/T","Isi Sasaran",IF($E$285=0,0,IF(K285="Y",1,IF(K285="T",0,"Isi Dulu"))))</f>
        <v>Isi Sasaran</v>
      </c>
      <c r="M285" s="848" t="s">
        <v>26</v>
      </c>
      <c r="N285" s="851" t="str">
        <f>IF(M285="Y",1,IF(M285="T",0,IF(M285="Y/T","Belum diisi","Error")))</f>
        <v>Belum diisi</v>
      </c>
      <c r="O285" s="517"/>
      <c r="P285" s="517"/>
      <c r="Q285" s="517"/>
      <c r="R285" s="517"/>
    </row>
    <row r="286" spans="2:18" s="527" customFormat="1" ht="15.75">
      <c r="B286" s="837"/>
      <c r="C286" s="840"/>
      <c r="D286" s="858"/>
      <c r="E286" s="855"/>
      <c r="F286" s="549">
        <v>2</v>
      </c>
      <c r="G286" s="550"/>
      <c r="H286" s="598" t="str">
        <f t="shared" si="5"/>
        <v>Belum Diisi</v>
      </c>
      <c r="I286" s="592" t="s">
        <v>26</v>
      </c>
      <c r="J286" s="593" t="str">
        <f>IF($D$285="Y/T","Isi Sasaran",IF($E$285=0,0,IF(I286="Y",1,IF(I286="T",0,"Isi Dulu"))))</f>
        <v>Isi Sasaran</v>
      </c>
      <c r="K286" s="592" t="s">
        <v>26</v>
      </c>
      <c r="L286" s="593" t="str">
        <f>IF($D$285="Y/T","Isi Sasaran",IF($E$285=0,0,IF(K286="Y",1,IF(K286="T",0,"Isi Dulu"))))</f>
        <v>Isi Sasaran</v>
      </c>
      <c r="M286" s="849"/>
      <c r="N286" s="852"/>
      <c r="O286" s="517"/>
      <c r="P286" s="517"/>
      <c r="Q286" s="517"/>
      <c r="R286" s="517"/>
    </row>
    <row r="287" spans="2:18" s="527" customFormat="1" ht="15.75">
      <c r="B287" s="837"/>
      <c r="C287" s="840"/>
      <c r="D287" s="858"/>
      <c r="E287" s="855"/>
      <c r="F287" s="549">
        <v>3</v>
      </c>
      <c r="G287" s="550"/>
      <c r="H287" s="598" t="str">
        <f t="shared" si="5"/>
        <v>Belum Diisi</v>
      </c>
      <c r="I287" s="592" t="s">
        <v>26</v>
      </c>
      <c r="J287" s="593" t="str">
        <f>IF($D$285="Y/T","Isi Sasaran",IF($E$285=0,0,IF(I287="Y",1,IF(I287="T",0,"Isi Dulu"))))</f>
        <v>Isi Sasaran</v>
      </c>
      <c r="K287" s="592" t="s">
        <v>26</v>
      </c>
      <c r="L287" s="593" t="str">
        <f>IF($D$285="Y/T","Isi Sasaran",IF($E$285=0,0,IF(K287="Y",1,IF(K287="T",0,"Isi Dulu"))))</f>
        <v>Isi Sasaran</v>
      </c>
      <c r="M287" s="849"/>
      <c r="N287" s="852"/>
      <c r="O287" s="517"/>
      <c r="P287" s="517"/>
      <c r="Q287" s="517"/>
      <c r="R287" s="517"/>
    </row>
    <row r="288" spans="2:18" s="527" customFormat="1" ht="15.75">
      <c r="B288" s="837"/>
      <c r="C288" s="840"/>
      <c r="D288" s="858"/>
      <c r="E288" s="855"/>
      <c r="F288" s="549">
        <v>4</v>
      </c>
      <c r="G288" s="550"/>
      <c r="H288" s="598" t="str">
        <f t="shared" si="5"/>
        <v>Belum Diisi</v>
      </c>
      <c r="I288" s="592" t="s">
        <v>26</v>
      </c>
      <c r="J288" s="593" t="str">
        <f>IF($D$285="Y/T","Isi Sasaran",IF($E$285=0,0,IF(I288="Y",1,IF(I288="T",0,"Isi Dulu"))))</f>
        <v>Isi Sasaran</v>
      </c>
      <c r="K288" s="592" t="s">
        <v>26</v>
      </c>
      <c r="L288" s="593" t="str">
        <f>IF($D$285="Y/T","Isi Sasaran",IF($E$285=0,0,IF(K288="Y",1,IF(K288="T",0,"Isi Dulu"))))</f>
        <v>Isi Sasaran</v>
      </c>
      <c r="M288" s="849"/>
      <c r="N288" s="852"/>
      <c r="O288" s="517"/>
      <c r="P288" s="517"/>
      <c r="Q288" s="517"/>
      <c r="R288" s="517"/>
    </row>
    <row r="289" spans="2:18" s="527" customFormat="1" ht="15.75">
      <c r="B289" s="838"/>
      <c r="C289" s="841"/>
      <c r="D289" s="859"/>
      <c r="E289" s="856"/>
      <c r="F289" s="569">
        <v>5</v>
      </c>
      <c r="G289" s="570"/>
      <c r="H289" s="599" t="str">
        <f t="shared" si="5"/>
        <v>Belum Diisi</v>
      </c>
      <c r="I289" s="595" t="s">
        <v>26</v>
      </c>
      <c r="J289" s="596" t="str">
        <f>IF($D$285="Y/T","Isi Sasaran",IF($E$285=0,0,IF(I289="Y",1,IF(I289="T",0,"Isi Dulu"))))</f>
        <v>Isi Sasaran</v>
      </c>
      <c r="K289" s="595" t="s">
        <v>26</v>
      </c>
      <c r="L289" s="596" t="str">
        <f>IF($D$285="Y/T","Isi Sasaran",IF($E$285=0,0,IF(K289="Y",1,IF(K289="T",0,"Isi Dulu"))))</f>
        <v>Isi Sasaran</v>
      </c>
      <c r="M289" s="850"/>
      <c r="N289" s="853"/>
      <c r="O289" s="517"/>
      <c r="P289" s="517"/>
      <c r="Q289" s="517"/>
      <c r="R289" s="517"/>
    </row>
    <row r="290" spans="2:18" s="527" customFormat="1" ht="15.75">
      <c r="B290" s="836">
        <v>17</v>
      </c>
      <c r="C290" s="839"/>
      <c r="D290" s="857" t="s">
        <v>26</v>
      </c>
      <c r="E290" s="854" t="str">
        <f>IF(D290="Y",1,IF(D290="T",0,IF(D290="Y/T","Belum diisi","Error")))</f>
        <v>Belum diisi</v>
      </c>
      <c r="F290" s="528">
        <v>1</v>
      </c>
      <c r="G290" s="529"/>
      <c r="H290" s="600" t="str">
        <f t="shared" si="5"/>
        <v>Belum Diisi</v>
      </c>
      <c r="I290" s="590" t="s">
        <v>26</v>
      </c>
      <c r="J290" s="591" t="str">
        <f>IF($D$290="Y/T","Isi Sasaran",IF($E$290=0,0,IF(I290="Y",1,IF(I290="T",0,"Isi Dulu"))))</f>
        <v>Isi Sasaran</v>
      </c>
      <c r="K290" s="590" t="s">
        <v>26</v>
      </c>
      <c r="L290" s="591" t="str">
        <f>IF($D$290="Y/T","Isi Sasaran",IF($E$290=0,0,IF(K290="Y",1,IF(K290="T",0,"Isi Dulu"))))</f>
        <v>Isi Sasaran</v>
      </c>
      <c r="M290" s="848" t="s">
        <v>26</v>
      </c>
      <c r="N290" s="851" t="str">
        <f>IF(M290="Y",1,IF(M290="T",0,IF(M290="Y/T","Belum diisi","Error")))</f>
        <v>Belum diisi</v>
      </c>
      <c r="O290" s="517"/>
      <c r="P290" s="517"/>
      <c r="Q290" s="517"/>
      <c r="R290" s="517"/>
    </row>
    <row r="291" spans="2:18" s="527" customFormat="1" ht="15.75">
      <c r="B291" s="837"/>
      <c r="C291" s="840"/>
      <c r="D291" s="858"/>
      <c r="E291" s="855"/>
      <c r="F291" s="549">
        <v>2</v>
      </c>
      <c r="G291" s="550"/>
      <c r="H291" s="598" t="str">
        <f t="shared" si="5"/>
        <v>Belum Diisi</v>
      </c>
      <c r="I291" s="592" t="s">
        <v>26</v>
      </c>
      <c r="J291" s="593" t="str">
        <f>IF($D$290="Y/T","Isi Sasaran",IF($E$290=0,0,IF(I291="Y",1,IF(I291="T",0,"Isi Dulu"))))</f>
        <v>Isi Sasaran</v>
      </c>
      <c r="K291" s="592" t="s">
        <v>26</v>
      </c>
      <c r="L291" s="593" t="str">
        <f>IF($D$290="Y/T","Isi Sasaran",IF($E$290=0,0,IF(K291="Y",1,IF(K291="T",0,"Isi Dulu"))))</f>
        <v>Isi Sasaran</v>
      </c>
      <c r="M291" s="849"/>
      <c r="N291" s="852"/>
      <c r="O291" s="517"/>
      <c r="P291" s="517"/>
      <c r="Q291" s="517"/>
      <c r="R291" s="517"/>
    </row>
    <row r="292" spans="2:18" s="527" customFormat="1" ht="15.75">
      <c r="B292" s="837"/>
      <c r="C292" s="840"/>
      <c r="D292" s="858"/>
      <c r="E292" s="855"/>
      <c r="F292" s="549">
        <v>3</v>
      </c>
      <c r="G292" s="550"/>
      <c r="H292" s="598" t="str">
        <f t="shared" si="5"/>
        <v>Belum Diisi</v>
      </c>
      <c r="I292" s="592" t="s">
        <v>26</v>
      </c>
      <c r="J292" s="593" t="str">
        <f>IF($D$290="Y/T","Isi Sasaran",IF($E$290=0,0,IF(I292="Y",1,IF(I292="T",0,"Isi Dulu"))))</f>
        <v>Isi Sasaran</v>
      </c>
      <c r="K292" s="592" t="s">
        <v>26</v>
      </c>
      <c r="L292" s="593" t="str">
        <f>IF($D$290="Y/T","Isi Sasaran",IF($E$290=0,0,IF(K292="Y",1,IF(K292="T",0,"Isi Dulu"))))</f>
        <v>Isi Sasaran</v>
      </c>
      <c r="M292" s="849"/>
      <c r="N292" s="852"/>
      <c r="O292" s="517"/>
      <c r="P292" s="517"/>
      <c r="Q292" s="517"/>
      <c r="R292" s="517"/>
    </row>
    <row r="293" spans="2:18" s="527" customFormat="1" ht="15.75">
      <c r="B293" s="837"/>
      <c r="C293" s="840"/>
      <c r="D293" s="858"/>
      <c r="E293" s="855"/>
      <c r="F293" s="549">
        <v>4</v>
      </c>
      <c r="G293" s="550"/>
      <c r="H293" s="598" t="str">
        <f t="shared" si="5"/>
        <v>Belum Diisi</v>
      </c>
      <c r="I293" s="592" t="s">
        <v>26</v>
      </c>
      <c r="J293" s="593" t="str">
        <f>IF($D$290="Y/T","Isi Sasaran",IF($E$290=0,0,IF(I293="Y",1,IF(I293="T",0,"Isi Dulu"))))</f>
        <v>Isi Sasaran</v>
      </c>
      <c r="K293" s="592" t="s">
        <v>26</v>
      </c>
      <c r="L293" s="593" t="str">
        <f>IF($D$290="Y/T","Isi Sasaran",IF($E$290=0,0,IF(K293="Y",1,IF(K293="T",0,"Isi Dulu"))))</f>
        <v>Isi Sasaran</v>
      </c>
      <c r="M293" s="849"/>
      <c r="N293" s="852"/>
      <c r="O293" s="517"/>
      <c r="P293" s="517"/>
      <c r="Q293" s="517"/>
      <c r="R293" s="517"/>
    </row>
    <row r="294" spans="2:18" s="527" customFormat="1" ht="15.75">
      <c r="B294" s="838"/>
      <c r="C294" s="841"/>
      <c r="D294" s="859"/>
      <c r="E294" s="856"/>
      <c r="F294" s="569">
        <v>5</v>
      </c>
      <c r="G294" s="570"/>
      <c r="H294" s="599" t="str">
        <f t="shared" si="5"/>
        <v>Belum Diisi</v>
      </c>
      <c r="I294" s="595" t="s">
        <v>26</v>
      </c>
      <c r="J294" s="596" t="str">
        <f>IF($D$290="Y/T","Isi Sasaran",IF($E$290=0,0,IF(I294="Y",1,IF(I294="T",0,"Isi Dulu"))))</f>
        <v>Isi Sasaran</v>
      </c>
      <c r="K294" s="595" t="s">
        <v>26</v>
      </c>
      <c r="L294" s="596" t="str">
        <f>IF($D$290="Y/T","Isi Sasaran",IF($E$290=0,0,IF(K294="Y",1,IF(K294="T",0,"Isi Dulu"))))</f>
        <v>Isi Sasaran</v>
      </c>
      <c r="M294" s="850"/>
      <c r="N294" s="853"/>
      <c r="O294" s="517"/>
      <c r="P294" s="517"/>
      <c r="Q294" s="517"/>
      <c r="R294" s="517"/>
    </row>
    <row r="295" spans="2:18" s="527" customFormat="1" ht="15.75">
      <c r="B295" s="836">
        <v>18</v>
      </c>
      <c r="C295" s="839"/>
      <c r="D295" s="857" t="s">
        <v>26</v>
      </c>
      <c r="E295" s="854" t="str">
        <f>IF(D295="Y",1,IF(D295="T",0,IF(D295="Y/T","Belum diisi","Error")))</f>
        <v>Belum diisi</v>
      </c>
      <c r="F295" s="528">
        <v>1</v>
      </c>
      <c r="G295" s="529"/>
      <c r="H295" s="600" t="str">
        <f t="shared" si="5"/>
        <v>Belum Diisi</v>
      </c>
      <c r="I295" s="590" t="s">
        <v>26</v>
      </c>
      <c r="J295" s="591" t="str">
        <f>IF($D$295="Y/T","Isi Sasaran",IF($E$295=0,0,IF(I295="Y",1,IF(I295="T",0,"Isi Dulu"))))</f>
        <v>Isi Sasaran</v>
      </c>
      <c r="K295" s="590" t="s">
        <v>26</v>
      </c>
      <c r="L295" s="591" t="str">
        <f>IF($D$295="Y/T","Isi Sasaran",IF($E$295=0,0,IF(K295="Y",1,IF(K295="T",0,"Isi Dulu"))))</f>
        <v>Isi Sasaran</v>
      </c>
      <c r="M295" s="848" t="s">
        <v>26</v>
      </c>
      <c r="N295" s="851" t="str">
        <f>IF(M295="Y",1,IF(M295="T",0,IF(M295="Y/T","Belum diisi","Error")))</f>
        <v>Belum diisi</v>
      </c>
      <c r="O295" s="517"/>
      <c r="P295" s="517"/>
      <c r="Q295" s="517"/>
      <c r="R295" s="517"/>
    </row>
    <row r="296" spans="2:18" s="527" customFormat="1" ht="15.75">
      <c r="B296" s="837"/>
      <c r="C296" s="840"/>
      <c r="D296" s="858"/>
      <c r="E296" s="855"/>
      <c r="F296" s="549">
        <v>2</v>
      </c>
      <c r="G296" s="550"/>
      <c r="H296" s="598" t="str">
        <f t="shared" si="5"/>
        <v>Belum Diisi</v>
      </c>
      <c r="I296" s="592" t="s">
        <v>26</v>
      </c>
      <c r="J296" s="593" t="str">
        <f>IF($D$295="Y/T","Isi Sasaran",IF($E$295=0,0,IF(I296="Y",1,IF(I296="T",0,"Isi Dulu"))))</f>
        <v>Isi Sasaran</v>
      </c>
      <c r="K296" s="592" t="s">
        <v>26</v>
      </c>
      <c r="L296" s="593" t="str">
        <f>IF($D$295="Y/T","Isi Sasaran",IF($E$295=0,0,IF(K296="Y",1,IF(K296="T",0,"Isi Dulu"))))</f>
        <v>Isi Sasaran</v>
      </c>
      <c r="M296" s="849"/>
      <c r="N296" s="852"/>
      <c r="O296" s="517"/>
      <c r="P296" s="517"/>
      <c r="Q296" s="517"/>
      <c r="R296" s="517"/>
    </row>
    <row r="297" spans="2:18" s="527" customFormat="1" ht="15.75">
      <c r="B297" s="837"/>
      <c r="C297" s="840"/>
      <c r="D297" s="858"/>
      <c r="E297" s="855"/>
      <c r="F297" s="549">
        <v>3</v>
      </c>
      <c r="G297" s="550"/>
      <c r="H297" s="598" t="str">
        <f t="shared" si="5"/>
        <v>Belum Diisi</v>
      </c>
      <c r="I297" s="592" t="s">
        <v>26</v>
      </c>
      <c r="J297" s="593" t="str">
        <f>IF($D$295="Y/T","Isi Sasaran",IF($E$295=0,0,IF(I297="Y",1,IF(I297="T",0,"Isi Dulu"))))</f>
        <v>Isi Sasaran</v>
      </c>
      <c r="K297" s="592" t="s">
        <v>26</v>
      </c>
      <c r="L297" s="593" t="str">
        <f>IF($D$295="Y/T","Isi Sasaran",IF($E$295=0,0,IF(K297="Y",1,IF(K297="T",0,"Isi Dulu"))))</f>
        <v>Isi Sasaran</v>
      </c>
      <c r="M297" s="849"/>
      <c r="N297" s="852"/>
      <c r="O297" s="517"/>
      <c r="P297" s="517"/>
      <c r="Q297" s="517"/>
      <c r="R297" s="517"/>
    </row>
    <row r="298" spans="2:18" s="527" customFormat="1" ht="15.75">
      <c r="B298" s="837"/>
      <c r="C298" s="840"/>
      <c r="D298" s="858"/>
      <c r="E298" s="855"/>
      <c r="F298" s="549">
        <v>4</v>
      </c>
      <c r="G298" s="550"/>
      <c r="H298" s="598" t="str">
        <f t="shared" si="5"/>
        <v>Belum Diisi</v>
      </c>
      <c r="I298" s="592" t="s">
        <v>26</v>
      </c>
      <c r="J298" s="593" t="str">
        <f>IF($D$295="Y/T","Isi Sasaran",IF($E$295=0,0,IF(I298="Y",1,IF(I298="T",0,"Isi Dulu"))))</f>
        <v>Isi Sasaran</v>
      </c>
      <c r="K298" s="592" t="s">
        <v>26</v>
      </c>
      <c r="L298" s="593" t="str">
        <f>IF($D$295="Y/T","Isi Sasaran",IF($E$295=0,0,IF(K298="Y",1,IF(K298="T",0,"Isi Dulu"))))</f>
        <v>Isi Sasaran</v>
      </c>
      <c r="M298" s="849"/>
      <c r="N298" s="852"/>
      <c r="O298" s="517"/>
      <c r="P298" s="517"/>
      <c r="Q298" s="517"/>
      <c r="R298" s="517"/>
    </row>
    <row r="299" spans="2:18" s="527" customFormat="1" ht="15.75">
      <c r="B299" s="838"/>
      <c r="C299" s="841"/>
      <c r="D299" s="859"/>
      <c r="E299" s="856"/>
      <c r="F299" s="569">
        <v>5</v>
      </c>
      <c r="G299" s="570"/>
      <c r="H299" s="599" t="str">
        <f t="shared" si="5"/>
        <v>Belum Diisi</v>
      </c>
      <c r="I299" s="595" t="s">
        <v>26</v>
      </c>
      <c r="J299" s="596" t="str">
        <f>IF($D$295="Y/T","Isi Sasaran",IF($E$295=0,0,IF(I299="Y",1,IF(I299="T",0,"Isi Dulu"))))</f>
        <v>Isi Sasaran</v>
      </c>
      <c r="K299" s="595" t="s">
        <v>26</v>
      </c>
      <c r="L299" s="596" t="str">
        <f>IF($D$295="Y/T","Isi Sasaran",IF($E$295=0,0,IF(K299="Y",1,IF(K299="T",0,"Isi Dulu"))))</f>
        <v>Isi Sasaran</v>
      </c>
      <c r="M299" s="850"/>
      <c r="N299" s="853"/>
      <c r="O299" s="517"/>
      <c r="P299" s="517"/>
      <c r="Q299" s="517"/>
      <c r="R299" s="517"/>
    </row>
    <row r="300" spans="2:18" s="527" customFormat="1" ht="15.75">
      <c r="B300" s="836">
        <v>19</v>
      </c>
      <c r="C300" s="839"/>
      <c r="D300" s="857" t="s">
        <v>26</v>
      </c>
      <c r="E300" s="854" t="str">
        <f>IF(D300="Y",1,IF(D300="T",0,IF(D300="Y/T","Belum diisi","Error")))</f>
        <v>Belum diisi</v>
      </c>
      <c r="F300" s="528">
        <v>1</v>
      </c>
      <c r="G300" s="529"/>
      <c r="H300" s="600" t="str">
        <f t="shared" si="5"/>
        <v>Belum Diisi</v>
      </c>
      <c r="I300" s="590" t="s">
        <v>26</v>
      </c>
      <c r="J300" s="591" t="str">
        <f>IF($D$300="Y/T","Isi Sasaran",IF($E$300=0,0,IF(I300="Y",1,IF(I300="T",0,"Isi Dulu"))))</f>
        <v>Isi Sasaran</v>
      </c>
      <c r="K300" s="590" t="s">
        <v>26</v>
      </c>
      <c r="L300" s="591" t="str">
        <f>IF($D$300="Y/T","Isi Sasaran",IF($E$300=0,0,IF(K300="Y",1,IF(K300="T",0,"Isi Dulu"))))</f>
        <v>Isi Sasaran</v>
      </c>
      <c r="M300" s="848" t="s">
        <v>26</v>
      </c>
      <c r="N300" s="851" t="str">
        <f>IF(M300="Y",1,IF(M300="T",0,IF(M300="Y/T","Belum diisi","Error")))</f>
        <v>Belum diisi</v>
      </c>
      <c r="O300" s="517"/>
      <c r="P300" s="517"/>
      <c r="Q300" s="517"/>
      <c r="R300" s="517"/>
    </row>
    <row r="301" spans="2:18" s="527" customFormat="1" ht="15.75">
      <c r="B301" s="837"/>
      <c r="C301" s="840"/>
      <c r="D301" s="858"/>
      <c r="E301" s="855"/>
      <c r="F301" s="549">
        <v>2</v>
      </c>
      <c r="G301" s="550"/>
      <c r="H301" s="598" t="str">
        <f t="shared" si="5"/>
        <v>Belum Diisi</v>
      </c>
      <c r="I301" s="592" t="s">
        <v>26</v>
      </c>
      <c r="J301" s="593" t="str">
        <f>IF($D$300="Y/T","Isi Sasaran",IF($E$300=0,0,IF(I301="Y",1,IF(I301="T",0,"Isi Dulu"))))</f>
        <v>Isi Sasaran</v>
      </c>
      <c r="K301" s="592" t="s">
        <v>26</v>
      </c>
      <c r="L301" s="593" t="str">
        <f>IF($D$300="Y/T","Isi Sasaran",IF($E$300=0,0,IF(K301="Y",1,IF(K301="T",0,"Isi Dulu"))))</f>
        <v>Isi Sasaran</v>
      </c>
      <c r="M301" s="849"/>
      <c r="N301" s="852"/>
      <c r="O301" s="517"/>
      <c r="P301" s="517"/>
      <c r="Q301" s="517"/>
      <c r="R301" s="517"/>
    </row>
    <row r="302" spans="2:18" s="527" customFormat="1" ht="15.75">
      <c r="B302" s="837"/>
      <c r="C302" s="840"/>
      <c r="D302" s="858"/>
      <c r="E302" s="855"/>
      <c r="F302" s="549">
        <v>3</v>
      </c>
      <c r="G302" s="550"/>
      <c r="H302" s="598" t="str">
        <f t="shared" si="5"/>
        <v>Belum Diisi</v>
      </c>
      <c r="I302" s="592" t="s">
        <v>26</v>
      </c>
      <c r="J302" s="593" t="str">
        <f>IF($D$300="Y/T","Isi Sasaran",IF($E$300=0,0,IF(I302="Y",1,IF(I302="T",0,"Isi Dulu"))))</f>
        <v>Isi Sasaran</v>
      </c>
      <c r="K302" s="592" t="s">
        <v>26</v>
      </c>
      <c r="L302" s="593" t="str">
        <f>IF($D$300="Y/T","Isi Sasaran",IF($E$300=0,0,IF(K302="Y",1,IF(K302="T",0,"Isi Dulu"))))</f>
        <v>Isi Sasaran</v>
      </c>
      <c r="M302" s="849"/>
      <c r="N302" s="852"/>
      <c r="O302" s="517"/>
      <c r="P302" s="517"/>
      <c r="Q302" s="517"/>
      <c r="R302" s="517"/>
    </row>
    <row r="303" spans="2:18" s="527" customFormat="1" ht="15.75">
      <c r="B303" s="837"/>
      <c r="C303" s="840"/>
      <c r="D303" s="858"/>
      <c r="E303" s="855"/>
      <c r="F303" s="549">
        <v>4</v>
      </c>
      <c r="G303" s="550"/>
      <c r="H303" s="598" t="str">
        <f t="shared" si="5"/>
        <v>Belum Diisi</v>
      </c>
      <c r="I303" s="592" t="s">
        <v>26</v>
      </c>
      <c r="J303" s="593" t="str">
        <f>IF($D$300="Y/T","Isi Sasaran",IF($E$300=0,0,IF(I303="Y",1,IF(I303="T",0,"Isi Dulu"))))</f>
        <v>Isi Sasaran</v>
      </c>
      <c r="K303" s="592" t="s">
        <v>26</v>
      </c>
      <c r="L303" s="593" t="str">
        <f>IF($D$300="Y/T","Isi Sasaran",IF($E$300=0,0,IF(K303="Y",1,IF(K303="T",0,"Isi Dulu"))))</f>
        <v>Isi Sasaran</v>
      </c>
      <c r="M303" s="849"/>
      <c r="N303" s="852"/>
      <c r="O303" s="517"/>
      <c r="P303" s="517"/>
      <c r="Q303" s="517"/>
      <c r="R303" s="517"/>
    </row>
    <row r="304" spans="2:18" s="527" customFormat="1" ht="15.75">
      <c r="B304" s="838"/>
      <c r="C304" s="841"/>
      <c r="D304" s="859"/>
      <c r="E304" s="856"/>
      <c r="F304" s="569">
        <v>5</v>
      </c>
      <c r="G304" s="570"/>
      <c r="H304" s="599" t="str">
        <f t="shared" si="5"/>
        <v>Belum Diisi</v>
      </c>
      <c r="I304" s="595" t="s">
        <v>26</v>
      </c>
      <c r="J304" s="596" t="str">
        <f>IF($D$300="Y/T","Isi Sasaran",IF($E$300=0,0,IF(I304="Y",1,IF(I304="T",0,"Isi Dulu"))))</f>
        <v>Isi Sasaran</v>
      </c>
      <c r="K304" s="595" t="s">
        <v>26</v>
      </c>
      <c r="L304" s="596" t="str">
        <f>IF($D$300="Y/T","Isi Sasaran",IF($E$300=0,0,IF(K304="Y",1,IF(K304="T",0,"Isi Dulu"))))</f>
        <v>Isi Sasaran</v>
      </c>
      <c r="M304" s="850"/>
      <c r="N304" s="853"/>
      <c r="O304" s="517"/>
      <c r="P304" s="517"/>
      <c r="Q304" s="517"/>
      <c r="R304" s="517"/>
    </row>
    <row r="305" spans="2:18" s="527" customFormat="1" ht="15.75">
      <c r="B305" s="836">
        <v>20</v>
      </c>
      <c r="C305" s="839"/>
      <c r="D305" s="857" t="s">
        <v>26</v>
      </c>
      <c r="E305" s="854" t="str">
        <f>IF(D305="Y",1,IF(D305="T",0,IF(D305="Y/T","Belum diisi","Error")))</f>
        <v>Belum diisi</v>
      </c>
      <c r="F305" s="528">
        <v>1</v>
      </c>
      <c r="G305" s="529"/>
      <c r="H305" s="600" t="str">
        <f t="shared" si="5"/>
        <v>Belum Diisi</v>
      </c>
      <c r="I305" s="590" t="s">
        <v>26</v>
      </c>
      <c r="J305" s="591" t="str">
        <f>IF($D$305="Y/T","Isi Sasaran",IF($E$305=0,0,IF(I305="Y",1,IF(I305="T",0,"Isi Dulu"))))</f>
        <v>Isi Sasaran</v>
      </c>
      <c r="K305" s="590" t="s">
        <v>26</v>
      </c>
      <c r="L305" s="591" t="str">
        <f>IF($D$305="Y/T","Isi Sasaran",IF($E$305=0,0,IF(K305="Y",1,IF(K305="T",0,"Isi Dulu"))))</f>
        <v>Isi Sasaran</v>
      </c>
      <c r="M305" s="848" t="s">
        <v>26</v>
      </c>
      <c r="N305" s="851" t="str">
        <f>IF(M305="Y",1,IF(M305="T",0,IF(M305="Y/T","Belum diisi","Error")))</f>
        <v>Belum diisi</v>
      </c>
      <c r="O305" s="517"/>
      <c r="P305" s="517"/>
      <c r="Q305" s="517"/>
      <c r="R305" s="517"/>
    </row>
    <row r="306" spans="2:18" s="527" customFormat="1" ht="15.75">
      <c r="B306" s="837"/>
      <c r="C306" s="840"/>
      <c r="D306" s="858"/>
      <c r="E306" s="855"/>
      <c r="F306" s="549">
        <v>2</v>
      </c>
      <c r="G306" s="550"/>
      <c r="H306" s="598" t="str">
        <f t="shared" si="5"/>
        <v>Belum Diisi</v>
      </c>
      <c r="I306" s="592" t="s">
        <v>26</v>
      </c>
      <c r="J306" s="593" t="str">
        <f>IF($D$305="Y/T","Isi Sasaran",IF($E$305=0,0,IF(I306="Y",1,IF(I306="T",0,"Isi Dulu"))))</f>
        <v>Isi Sasaran</v>
      </c>
      <c r="K306" s="592" t="s">
        <v>26</v>
      </c>
      <c r="L306" s="593" t="str">
        <f>IF($D$305="Y/T","Isi Sasaran",IF($E$305=0,0,IF(K306="Y",1,IF(K306="T",0,"Isi Dulu"))))</f>
        <v>Isi Sasaran</v>
      </c>
      <c r="M306" s="849"/>
      <c r="N306" s="852"/>
      <c r="O306" s="517"/>
      <c r="P306" s="517"/>
      <c r="Q306" s="517"/>
      <c r="R306" s="517"/>
    </row>
    <row r="307" spans="2:18" s="527" customFormat="1" ht="15.75">
      <c r="B307" s="837"/>
      <c r="C307" s="840"/>
      <c r="D307" s="858"/>
      <c r="E307" s="855"/>
      <c r="F307" s="549">
        <v>3</v>
      </c>
      <c r="G307" s="550"/>
      <c r="H307" s="598" t="str">
        <f t="shared" si="5"/>
        <v>Belum Diisi</v>
      </c>
      <c r="I307" s="592" t="s">
        <v>26</v>
      </c>
      <c r="J307" s="593" t="str">
        <f>IF($D$305="Y/T","Isi Sasaran",IF($E$305=0,0,IF(I307="Y",1,IF(I307="T",0,"Isi Dulu"))))</f>
        <v>Isi Sasaran</v>
      </c>
      <c r="K307" s="592" t="s">
        <v>26</v>
      </c>
      <c r="L307" s="593" t="str">
        <f>IF($D$305="Y/T","Isi Sasaran",IF($E$305=0,0,IF(K307="Y",1,IF(K307="T",0,"Isi Dulu"))))</f>
        <v>Isi Sasaran</v>
      </c>
      <c r="M307" s="849"/>
      <c r="N307" s="852"/>
      <c r="O307" s="517"/>
      <c r="P307" s="517"/>
      <c r="Q307" s="517"/>
      <c r="R307" s="517"/>
    </row>
    <row r="308" spans="2:18" s="527" customFormat="1" ht="15.75">
      <c r="B308" s="837"/>
      <c r="C308" s="840"/>
      <c r="D308" s="858"/>
      <c r="E308" s="855"/>
      <c r="F308" s="549">
        <v>4</v>
      </c>
      <c r="G308" s="550"/>
      <c r="H308" s="598" t="str">
        <f t="shared" si="5"/>
        <v>Belum Diisi</v>
      </c>
      <c r="I308" s="592" t="s">
        <v>26</v>
      </c>
      <c r="J308" s="593" t="str">
        <f>IF($D$305="Y/T","Isi Sasaran",IF($E$305=0,0,IF(I308="Y",1,IF(I308="T",0,"Isi Dulu"))))</f>
        <v>Isi Sasaran</v>
      </c>
      <c r="K308" s="592" t="s">
        <v>26</v>
      </c>
      <c r="L308" s="593" t="str">
        <f>IF($D$305="Y/T","Isi Sasaran",IF($E$305=0,0,IF(K308="Y",1,IF(K308="T",0,"Isi Dulu"))))</f>
        <v>Isi Sasaran</v>
      </c>
      <c r="M308" s="849"/>
      <c r="N308" s="852"/>
      <c r="O308" s="517"/>
      <c r="P308" s="517"/>
      <c r="Q308" s="517"/>
      <c r="R308" s="517"/>
    </row>
    <row r="309" spans="2:18" s="527" customFormat="1" ht="15.75">
      <c r="B309" s="838"/>
      <c r="C309" s="841"/>
      <c r="D309" s="859"/>
      <c r="E309" s="856"/>
      <c r="F309" s="569">
        <v>5</v>
      </c>
      <c r="G309" s="570"/>
      <c r="H309" s="599" t="str">
        <f t="shared" si="5"/>
        <v>Belum Diisi</v>
      </c>
      <c r="I309" s="595" t="s">
        <v>26</v>
      </c>
      <c r="J309" s="596" t="str">
        <f>IF($D$305="Y/T","Isi Sasaran",IF($E$305=0,0,IF(I309="Y",1,IF(I309="T",0,"Isi Dulu"))))</f>
        <v>Isi Sasaran</v>
      </c>
      <c r="K309" s="595" t="s">
        <v>26</v>
      </c>
      <c r="L309" s="596" t="str">
        <f>IF($D$305="Y/T","Isi Sasaran",IF($E$305=0,0,IF(K309="Y",1,IF(K309="T",0,"Isi Dulu"))))</f>
        <v>Isi Sasaran</v>
      </c>
      <c r="M309" s="850"/>
      <c r="N309" s="853"/>
      <c r="O309" s="517"/>
      <c r="P309" s="517"/>
      <c r="Q309" s="517"/>
      <c r="R309" s="517"/>
    </row>
    <row r="310" spans="2:18" ht="15.75">
      <c r="B310" s="580"/>
      <c r="C310" s="581"/>
      <c r="D310" s="582"/>
      <c r="E310" s="602" t="e">
        <f>AVERAGE(E210:E309)</f>
        <v>#DIV/0!</v>
      </c>
      <c r="F310" s="583"/>
      <c r="G310" s="583"/>
      <c r="H310" s="602" t="e">
        <f>(IF($D210="Y/T",0,AVERAGE(H210:H214))+IF($D215="Y/T",0,AVERAGE(H215:H219))+IF($D220="Y/T",0,AVERAGE(H220:H224))+IF($D225="Y/T",0,AVERAGE(H225:H229))+IF($D230="Y/T",0,AVERAGE(H230:H234))+IF($D235="Y/T",0,AVERAGE(H235:H239))+IF($D240="Y/T",0,AVERAGE(H240:H244))+IF($D245="Y/T",0,AVERAGE(H245:H249))+IF($D250="Y/T",0,AVERAGE(H250:H254))+IF($D255="Y/T",0,AVERAGE(H255:H259))+IF($D260="Y/T",0,AVERAGE(H260:H264))+IF($D265="Y/T",0,AVERAGE(H265:H269))+IF($D270="Y/T",0,AVERAGE(H270:H274))+IF($D275="Y/T",0,AVERAGE(H275:H279))+IF($D280="Y/T",0,AVERAGE(H280:H284))+IF($D285="Y/T",0,AVERAGE(H285:H289))+IF($D290="Y/T",0,AVERAGE(H290:H294))+IF($D295="Y/T",0,AVERAGE(H295:H299))+IF($D300="Y/T",0,AVERAGE(H300:H304))+IF($D305="Y/T",0,AVERAGE(H305:H309)))/(COUNTIF($D210:$D309,"Y")+COUNTIF($D210:$D309,"T"))</f>
        <v>#DIV/0!</v>
      </c>
      <c r="I310" s="582"/>
      <c r="J310" s="602" t="e">
        <f>(IF($D210="Y/T",0,AVERAGE(J210:J214))+IF($D215="Y/T",0,AVERAGE(J215:J219))+IF($D220="Y/T",0,AVERAGE(J220:J224))+IF($D225="Y/T",0,AVERAGE(J225:J229))+IF($D230="Y/T",0,AVERAGE(J230:J234))+IF($D235="Y/T",0,AVERAGE(J235:J239))+IF($D240="Y/T",0,AVERAGE(J240:J244))+IF($D245="Y/T",0,AVERAGE(J245:J249))+IF($D250="Y/T",0,AVERAGE(J250:J254))+IF($D255="Y/T",0,AVERAGE(J255:J259))+IF($D260="Y/T",0,AVERAGE(J260:J264))+IF($D265="Y/T",0,AVERAGE(J265:J269))+IF($D270="Y/T",0,AVERAGE(J270:J274))+IF($D275="Y/T",0,AVERAGE(J275:J279))+IF($D280="Y/T",0,AVERAGE(J280:J284))+IF($D285="Y/T",0,AVERAGE(J285:J289))+IF($D290="Y/T",0,AVERAGE(J290:J294))+IF($D295="Y/T",0,AVERAGE(J295:J299))+IF($D300="Y/T",0,AVERAGE(J300:J304))+IF($D305="Y/T",0,AVERAGE(J305:J309)))/(COUNTIF($D210:$D309,"Y")+COUNTIF($D210:$D309,"T"))</f>
        <v>#DIV/0!</v>
      </c>
      <c r="K310" s="582"/>
      <c r="L310" s="602" t="e">
        <f>(IF($D210="Y/T",0,AVERAGE(L210:L214))+IF($D215="Y/T",0,AVERAGE(L215:L219))+IF($D220="Y/T",0,AVERAGE(L220:L224))+IF($D225="Y/T",0,AVERAGE(L225:L229))+IF($D230="Y/T",0,AVERAGE(L230:L234))+IF($D235="Y/T",0,AVERAGE(L235:L239))+IF($D240="Y/T",0,AVERAGE(L240:L244))+IF($D245="Y/T",0,AVERAGE(L245:L249))+IF($D250="Y/T",0,AVERAGE(L250:L254))+IF($D255="Y/T",0,AVERAGE(L255:L259))+IF($D260="Y/T",0,AVERAGE(L260:L264))+IF($D265="Y/T",0,AVERAGE(L265:L269))+IF($D270="Y/T",0,AVERAGE(L270:L274))+IF($D275="Y/T",0,AVERAGE(L275:L279))+IF($D280="Y/T",0,AVERAGE(L280:L284))+IF($D285="Y/T",0,AVERAGE(L285:L289))+IF($D290="Y/T",0,AVERAGE(L290:L294))+IF($D295="Y/T",0,AVERAGE(L295:L299))+IF($D300="Y/T",0,AVERAGE(L300:L304))+IF($D305="Y/T",0,AVERAGE(L305:L309)))/(COUNTIF($D210:$D309,"Y")+COUNTIF($D210:$D309,"T"))</f>
        <v>#DIV/0!</v>
      </c>
      <c r="M310" s="606"/>
      <c r="N310" s="602" t="e">
        <f>AVERAGE(N210:N309)</f>
        <v>#DIV/0!</v>
      </c>
    </row>
    <row r="311" spans="2:18" ht="15.75">
      <c r="B311" s="865" t="s">
        <v>434</v>
      </c>
      <c r="C311" s="865"/>
      <c r="D311" s="865"/>
      <c r="E311" s="865"/>
      <c r="F311" s="865"/>
      <c r="G311" s="865"/>
      <c r="H311" s="865"/>
      <c r="I311" s="865"/>
      <c r="J311" s="865"/>
      <c r="K311" s="865"/>
      <c r="L311" s="865"/>
      <c r="M311" s="865"/>
      <c r="N311" s="866"/>
    </row>
    <row r="312" spans="2:18" ht="15.75">
      <c r="B312" s="836">
        <v>1</v>
      </c>
      <c r="C312" s="839"/>
      <c r="D312" s="857" t="s">
        <v>26</v>
      </c>
      <c r="E312" s="854" t="str">
        <f>IF(D312="Y",1,IF(D312="T",0,IF(D312="Y/T","Belum diisi","Error")))</f>
        <v>Belum diisi</v>
      </c>
      <c r="F312" s="528">
        <v>1</v>
      </c>
      <c r="G312" s="529"/>
      <c r="H312" s="589" t="str">
        <f t="shared" ref="H312:H375" si="6">IF(OR(J312="Isi Dulu",L312="Isi Dulu",J312="Isi Sasaran",L312="Isi Sasaran"),"Belum Diisi",IF(SUM(J312,L312)=2,1,IF(SUM(J312,L312)=1,0,IF(SUM(J312,L312)=0,0,"Error"))))</f>
        <v>Belum Diisi</v>
      </c>
      <c r="I312" s="590" t="s">
        <v>26</v>
      </c>
      <c r="J312" s="591" t="str">
        <f>IF($D$312="Y/T","Isi Sasaran",IF($E$312=0,0,IF(I312="Y",1,IF(I312="T",0,"Isi Dulu"))))</f>
        <v>Isi Sasaran</v>
      </c>
      <c r="K312" s="590" t="s">
        <v>26</v>
      </c>
      <c r="L312" s="591" t="str">
        <f>IF($D$312="Y/T","Isi Sasaran",IF($E$312=0,0,IF(K312="Y",1,IF(K312="T",0,"Isi Dulu"))))</f>
        <v>Isi Sasaran</v>
      </c>
      <c r="M312" s="848" t="s">
        <v>26</v>
      </c>
      <c r="N312" s="851" t="str">
        <f>IF(M312="Y",1,IF(M312="T",0,IF(M312="Y/T","Belum diisi","Error")))</f>
        <v>Belum diisi</v>
      </c>
    </row>
    <row r="313" spans="2:18" ht="15.75">
      <c r="B313" s="837"/>
      <c r="C313" s="840"/>
      <c r="D313" s="858"/>
      <c r="E313" s="855"/>
      <c r="F313" s="549">
        <v>2</v>
      </c>
      <c r="G313" s="550"/>
      <c r="H313" s="589" t="str">
        <f t="shared" si="6"/>
        <v>Belum Diisi</v>
      </c>
      <c r="I313" s="592" t="s">
        <v>26</v>
      </c>
      <c r="J313" s="593" t="str">
        <f>IF($D$312="Y/T","Isi Sasaran",IF($E$312=0,0,IF(I313="Y",1,IF(I313="T",0,"Isi Dulu"))))</f>
        <v>Isi Sasaran</v>
      </c>
      <c r="K313" s="592" t="s">
        <v>26</v>
      </c>
      <c r="L313" s="593" t="str">
        <f>IF($D$312="Y/T","Isi Sasaran",IF($E$312=0,0,IF(K313="Y",1,IF(K313="T",0,"Isi Dulu"))))</f>
        <v>Isi Sasaran</v>
      </c>
      <c r="M313" s="849"/>
      <c r="N313" s="852"/>
    </row>
    <row r="314" spans="2:18" ht="15.75">
      <c r="B314" s="837"/>
      <c r="C314" s="840"/>
      <c r="D314" s="858"/>
      <c r="E314" s="855"/>
      <c r="F314" s="549">
        <v>3</v>
      </c>
      <c r="G314" s="550"/>
      <c r="H314" s="589" t="str">
        <f t="shared" si="6"/>
        <v>Belum Diisi</v>
      </c>
      <c r="I314" s="592" t="s">
        <v>26</v>
      </c>
      <c r="J314" s="593" t="str">
        <f>IF($D$312="Y/T","Isi Sasaran",IF($E$312=0,0,IF(I314="Y",1,IF(I314="T",0,"Isi Dulu"))))</f>
        <v>Isi Sasaran</v>
      </c>
      <c r="K314" s="592" t="s">
        <v>26</v>
      </c>
      <c r="L314" s="593" t="str">
        <f>IF($D$312="Y/T","Isi Sasaran",IF($E$312=0,0,IF(K314="Y",1,IF(K314="T",0,"Isi Dulu"))))</f>
        <v>Isi Sasaran</v>
      </c>
      <c r="M314" s="849"/>
      <c r="N314" s="852"/>
    </row>
    <row r="315" spans="2:18" ht="15.75">
      <c r="B315" s="837"/>
      <c r="C315" s="840"/>
      <c r="D315" s="858"/>
      <c r="E315" s="855"/>
      <c r="F315" s="549">
        <v>4</v>
      </c>
      <c r="G315" s="550"/>
      <c r="H315" s="589" t="str">
        <f t="shared" si="6"/>
        <v>Belum Diisi</v>
      </c>
      <c r="I315" s="592" t="s">
        <v>26</v>
      </c>
      <c r="J315" s="593" t="str">
        <f>IF($D$312="Y/T","Isi Sasaran",IF($E$312=0,0,IF(I315="Y",1,IF(I315="T",0,"Isi Dulu"))))</f>
        <v>Isi Sasaran</v>
      </c>
      <c r="K315" s="592" t="s">
        <v>26</v>
      </c>
      <c r="L315" s="593" t="str">
        <f>IF($D$312="Y/T","Isi Sasaran",IF($E$312=0,0,IF(K315="Y",1,IF(K315="T",0,"Isi Dulu"))))</f>
        <v>Isi Sasaran</v>
      </c>
      <c r="M315" s="849"/>
      <c r="N315" s="852"/>
    </row>
    <row r="316" spans="2:18" ht="15.75">
      <c r="B316" s="838"/>
      <c r="C316" s="841"/>
      <c r="D316" s="859"/>
      <c r="E316" s="856"/>
      <c r="F316" s="569">
        <v>5</v>
      </c>
      <c r="G316" s="570"/>
      <c r="H316" s="594" t="str">
        <f t="shared" si="6"/>
        <v>Belum Diisi</v>
      </c>
      <c r="I316" s="595" t="s">
        <v>26</v>
      </c>
      <c r="J316" s="596" t="str">
        <f>IF($D$312="Y/T","Isi Sasaran",IF($E$312=0,0,IF(I316="Y",1,IF(I316="T",0,"Isi Dulu"))))</f>
        <v>Isi Sasaran</v>
      </c>
      <c r="K316" s="595" t="s">
        <v>26</v>
      </c>
      <c r="L316" s="596" t="str">
        <f>IF($D$312="Y/T","Isi Sasaran",IF($E$312=0,0,IF(K316="Y",1,IF(K316="T",0,"Isi Dulu"))))</f>
        <v>Isi Sasaran</v>
      </c>
      <c r="M316" s="850"/>
      <c r="N316" s="853"/>
    </row>
    <row r="317" spans="2:18" ht="15.75">
      <c r="B317" s="836">
        <v>2</v>
      </c>
      <c r="C317" s="839"/>
      <c r="D317" s="857" t="s">
        <v>26</v>
      </c>
      <c r="E317" s="854" t="str">
        <f>IF(D317="Y",1,IF(D317="T",0,IF(D317="Y/T","Belum diisi","Error")))</f>
        <v>Belum diisi</v>
      </c>
      <c r="F317" s="528">
        <v>1</v>
      </c>
      <c r="G317" s="529"/>
      <c r="H317" s="597" t="str">
        <f t="shared" si="6"/>
        <v>Belum Diisi</v>
      </c>
      <c r="I317" s="590" t="s">
        <v>26</v>
      </c>
      <c r="J317" s="591" t="str">
        <f>IF($D$317="Y/T","Isi Sasaran",IF($E$317=0,0,IF(I317="Y",1,IF(I317="T",0,"Isi Dulu"))))</f>
        <v>Isi Sasaran</v>
      </c>
      <c r="K317" s="590" t="s">
        <v>26</v>
      </c>
      <c r="L317" s="591" t="str">
        <f>IF($D$317="Y/T","Isi Sasaran",IF($E$317=0,0,IF(K317="Y",1,IF(K317="T",0,"Isi Dulu"))))</f>
        <v>Isi Sasaran</v>
      </c>
      <c r="M317" s="848" t="s">
        <v>26</v>
      </c>
      <c r="N317" s="851" t="str">
        <f>IF(M317="Y",1,IF(M317="T",0,IF(M317="Y/T","Belum diisi","Error")))</f>
        <v>Belum diisi</v>
      </c>
    </row>
    <row r="318" spans="2:18" ht="15.75">
      <c r="B318" s="837"/>
      <c r="C318" s="840"/>
      <c r="D318" s="858"/>
      <c r="E318" s="855"/>
      <c r="F318" s="549">
        <v>2</v>
      </c>
      <c r="G318" s="550"/>
      <c r="H318" s="598" t="str">
        <f t="shared" si="6"/>
        <v>Belum Diisi</v>
      </c>
      <c r="I318" s="592" t="s">
        <v>26</v>
      </c>
      <c r="J318" s="593" t="str">
        <f>IF($D$317="Y/T","Isi Sasaran",IF($E$317=0,0,IF(I318="Y",1,IF(I318="T",0,"Isi Dulu"))))</f>
        <v>Isi Sasaran</v>
      </c>
      <c r="K318" s="592" t="s">
        <v>26</v>
      </c>
      <c r="L318" s="593" t="str">
        <f>IF($D$317="Y/T","Isi Sasaran",IF($E$317=0,0,IF(K318="Y",1,IF(K318="T",0,"Isi Dulu"))))</f>
        <v>Isi Sasaran</v>
      </c>
      <c r="M318" s="849"/>
      <c r="N318" s="852"/>
    </row>
    <row r="319" spans="2:18" ht="15.75">
      <c r="B319" s="837"/>
      <c r="C319" s="840"/>
      <c r="D319" s="858"/>
      <c r="E319" s="855"/>
      <c r="F319" s="549">
        <v>3</v>
      </c>
      <c r="G319" s="550"/>
      <c r="H319" s="598" t="str">
        <f t="shared" si="6"/>
        <v>Belum Diisi</v>
      </c>
      <c r="I319" s="592" t="s">
        <v>26</v>
      </c>
      <c r="J319" s="593" t="str">
        <f>IF($D$317="Y/T","Isi Sasaran",IF($E$317=0,0,IF(I319="Y",1,IF(I319="T",0,"Isi Dulu"))))</f>
        <v>Isi Sasaran</v>
      </c>
      <c r="K319" s="592" t="s">
        <v>26</v>
      </c>
      <c r="L319" s="593" t="str">
        <f>IF($D$317="Y/T","Isi Sasaran",IF($E$317=0,0,IF(K319="Y",1,IF(K319="T",0,"Isi Dulu"))))</f>
        <v>Isi Sasaran</v>
      </c>
      <c r="M319" s="849"/>
      <c r="N319" s="852"/>
    </row>
    <row r="320" spans="2:18" ht="15.75">
      <c r="B320" s="837"/>
      <c r="C320" s="840"/>
      <c r="D320" s="858"/>
      <c r="E320" s="855"/>
      <c r="F320" s="549">
        <v>4</v>
      </c>
      <c r="G320" s="550"/>
      <c r="H320" s="598" t="str">
        <f t="shared" si="6"/>
        <v>Belum Diisi</v>
      </c>
      <c r="I320" s="592" t="s">
        <v>26</v>
      </c>
      <c r="J320" s="593" t="str">
        <f>IF($D$317="Y/T","Isi Sasaran",IF($E$317=0,0,IF(I320="Y",1,IF(I320="T",0,"Isi Dulu"))))</f>
        <v>Isi Sasaran</v>
      </c>
      <c r="K320" s="592" t="s">
        <v>26</v>
      </c>
      <c r="L320" s="593" t="str">
        <f>IF($D$317="Y/T","Isi Sasaran",IF($E$317=0,0,IF(K320="Y",1,IF(K320="T",0,"Isi Dulu"))))</f>
        <v>Isi Sasaran</v>
      </c>
      <c r="M320" s="849"/>
      <c r="N320" s="852"/>
    </row>
    <row r="321" spans="2:14" ht="15.75">
      <c r="B321" s="838"/>
      <c r="C321" s="841"/>
      <c r="D321" s="859"/>
      <c r="E321" s="856"/>
      <c r="F321" s="569">
        <v>5</v>
      </c>
      <c r="G321" s="570"/>
      <c r="H321" s="599" t="str">
        <f t="shared" si="6"/>
        <v>Belum Diisi</v>
      </c>
      <c r="I321" s="595" t="s">
        <v>26</v>
      </c>
      <c r="J321" s="596" t="str">
        <f>IF($D$317="Y/T","Isi Sasaran",IF($E$317=0,0,IF(I321="Y",1,IF(I321="T",0,"Isi Dulu"))))</f>
        <v>Isi Sasaran</v>
      </c>
      <c r="K321" s="595" t="s">
        <v>26</v>
      </c>
      <c r="L321" s="596" t="str">
        <f>IF($D$317="Y/T","Isi Sasaran",IF($E$317=0,0,IF(K321="Y",1,IF(K321="T",0,"Isi Dulu"))))</f>
        <v>Isi Sasaran</v>
      </c>
      <c r="M321" s="850"/>
      <c r="N321" s="853"/>
    </row>
    <row r="322" spans="2:14" ht="15.75">
      <c r="B322" s="836">
        <v>3</v>
      </c>
      <c r="C322" s="839"/>
      <c r="D322" s="857" t="s">
        <v>26</v>
      </c>
      <c r="E322" s="854" t="str">
        <f>IF(D322="Y",1,IF(D322="T",0,IF(D322="Y/T","Belum diisi","Error")))</f>
        <v>Belum diisi</v>
      </c>
      <c r="F322" s="528">
        <v>1</v>
      </c>
      <c r="G322" s="529"/>
      <c r="H322" s="600" t="str">
        <f t="shared" si="6"/>
        <v>Belum Diisi</v>
      </c>
      <c r="I322" s="590" t="s">
        <v>26</v>
      </c>
      <c r="J322" s="591" t="str">
        <f>IF($D$322="Y/T","Isi Sasaran",IF($E$322=0,0,IF(I322="Y",1,IF(I322="T",0,"Isi Dulu"))))</f>
        <v>Isi Sasaran</v>
      </c>
      <c r="K322" s="590" t="s">
        <v>26</v>
      </c>
      <c r="L322" s="591" t="str">
        <f>IF($D$322="Y/T","Isi Sasaran",IF($E$322=0,0,IF(K322="Y",1,IF(K322="T",0,"Isi Dulu"))))</f>
        <v>Isi Sasaran</v>
      </c>
      <c r="M322" s="848" t="s">
        <v>26</v>
      </c>
      <c r="N322" s="851" t="str">
        <f>IF(M322="Y",1,IF(M322="T",0,IF(M322="Y/T","Belum diisi","Error")))</f>
        <v>Belum diisi</v>
      </c>
    </row>
    <row r="323" spans="2:14" ht="15.75">
      <c r="B323" s="837"/>
      <c r="C323" s="840"/>
      <c r="D323" s="858"/>
      <c r="E323" s="855"/>
      <c r="F323" s="549">
        <v>2</v>
      </c>
      <c r="G323" s="550"/>
      <c r="H323" s="598" t="str">
        <f t="shared" si="6"/>
        <v>Belum Diisi</v>
      </c>
      <c r="I323" s="592" t="s">
        <v>26</v>
      </c>
      <c r="J323" s="593" t="str">
        <f>IF($D$322="Y/T","Isi Sasaran",IF($E$322=0,0,IF(I323="Y",1,IF(I323="T",0,"Isi Dulu"))))</f>
        <v>Isi Sasaran</v>
      </c>
      <c r="K323" s="592" t="s">
        <v>26</v>
      </c>
      <c r="L323" s="593" t="str">
        <f>IF($D$322="Y/T","Isi Sasaran",IF($E$322=0,0,IF(K323="Y",1,IF(K323="T",0,"Isi Dulu"))))</f>
        <v>Isi Sasaran</v>
      </c>
      <c r="M323" s="849"/>
      <c r="N323" s="852"/>
    </row>
    <row r="324" spans="2:14" ht="15.75">
      <c r="B324" s="837"/>
      <c r="C324" s="840"/>
      <c r="D324" s="858"/>
      <c r="E324" s="855"/>
      <c r="F324" s="549">
        <v>3</v>
      </c>
      <c r="G324" s="550"/>
      <c r="H324" s="598" t="str">
        <f t="shared" si="6"/>
        <v>Belum Diisi</v>
      </c>
      <c r="I324" s="592" t="s">
        <v>26</v>
      </c>
      <c r="J324" s="593" t="str">
        <f>IF($D$322="Y/T","Isi Sasaran",IF($E$322=0,0,IF(I324="Y",1,IF(I324="T",0,"Isi Dulu"))))</f>
        <v>Isi Sasaran</v>
      </c>
      <c r="K324" s="592" t="s">
        <v>26</v>
      </c>
      <c r="L324" s="593" t="str">
        <f>IF($D$322="Y/T","Isi Sasaran",IF($E$322=0,0,IF(K324="Y",1,IF(K324="T",0,"Isi Dulu"))))</f>
        <v>Isi Sasaran</v>
      </c>
      <c r="M324" s="849"/>
      <c r="N324" s="852"/>
    </row>
    <row r="325" spans="2:14" ht="15.75">
      <c r="B325" s="837"/>
      <c r="C325" s="840"/>
      <c r="D325" s="858"/>
      <c r="E325" s="855"/>
      <c r="F325" s="549">
        <v>4</v>
      </c>
      <c r="G325" s="550"/>
      <c r="H325" s="598" t="str">
        <f t="shared" si="6"/>
        <v>Belum Diisi</v>
      </c>
      <c r="I325" s="592" t="s">
        <v>26</v>
      </c>
      <c r="J325" s="593" t="str">
        <f>IF($D$322="Y/T","Isi Sasaran",IF($E$322=0,0,IF(I325="Y",1,IF(I325="T",0,"Isi Dulu"))))</f>
        <v>Isi Sasaran</v>
      </c>
      <c r="K325" s="592" t="s">
        <v>26</v>
      </c>
      <c r="L325" s="593" t="str">
        <f>IF($D$322="Y/T","Isi Sasaran",IF($E$322=0,0,IF(K325="Y",1,IF(K325="T",0,"Isi Dulu"))))</f>
        <v>Isi Sasaran</v>
      </c>
      <c r="M325" s="849"/>
      <c r="N325" s="852"/>
    </row>
    <row r="326" spans="2:14" ht="15.75">
      <c r="B326" s="838"/>
      <c r="C326" s="841"/>
      <c r="D326" s="859"/>
      <c r="E326" s="856"/>
      <c r="F326" s="569">
        <v>5</v>
      </c>
      <c r="G326" s="570"/>
      <c r="H326" s="599" t="str">
        <f t="shared" si="6"/>
        <v>Belum Diisi</v>
      </c>
      <c r="I326" s="595" t="s">
        <v>26</v>
      </c>
      <c r="J326" s="596" t="str">
        <f>IF($D$322="Y/T","Isi Sasaran",IF($E$322=0,0,IF(I326="Y",1,IF(I326="T",0,"Isi Dulu"))))</f>
        <v>Isi Sasaran</v>
      </c>
      <c r="K326" s="595" t="s">
        <v>26</v>
      </c>
      <c r="L326" s="596" t="str">
        <f>IF($D$322="Y/T","Isi Sasaran",IF($E$322=0,0,IF(K326="Y",1,IF(K326="T",0,"Isi Dulu"))))</f>
        <v>Isi Sasaran</v>
      </c>
      <c r="M326" s="850"/>
      <c r="N326" s="853"/>
    </row>
    <row r="327" spans="2:14" ht="15.75">
      <c r="B327" s="836">
        <v>4</v>
      </c>
      <c r="C327" s="839"/>
      <c r="D327" s="857" t="s">
        <v>26</v>
      </c>
      <c r="E327" s="854" t="str">
        <f>IF(D327="Y",1,IF(D327="T",0,IF(D327="Y/T","Belum diisi","Error")))</f>
        <v>Belum diisi</v>
      </c>
      <c r="F327" s="528">
        <v>1</v>
      </c>
      <c r="G327" s="529"/>
      <c r="H327" s="600" t="str">
        <f t="shared" si="6"/>
        <v>Belum Diisi</v>
      </c>
      <c r="I327" s="590" t="s">
        <v>26</v>
      </c>
      <c r="J327" s="591" t="str">
        <f>IF($D$327="Y/T","Isi Sasaran",IF($E$327=0,0,IF(I327="Y",1,IF(I327="T",0,"Isi Dulu"))))</f>
        <v>Isi Sasaran</v>
      </c>
      <c r="K327" s="590" t="s">
        <v>26</v>
      </c>
      <c r="L327" s="591" t="str">
        <f>IF($D$327="Y/T","Isi Sasaran",IF($E$327=0,0,IF(K327="Y",1,IF(K327="T",0,"Isi Dulu"))))</f>
        <v>Isi Sasaran</v>
      </c>
      <c r="M327" s="848" t="s">
        <v>26</v>
      </c>
      <c r="N327" s="851" t="str">
        <f>IF(M327="Y",1,IF(M327="T",0,IF(M327="Y/T","Belum diisi","Error")))</f>
        <v>Belum diisi</v>
      </c>
    </row>
    <row r="328" spans="2:14" ht="15.75">
      <c r="B328" s="837"/>
      <c r="C328" s="840"/>
      <c r="D328" s="858"/>
      <c r="E328" s="855"/>
      <c r="F328" s="549">
        <v>2</v>
      </c>
      <c r="G328" s="550"/>
      <c r="H328" s="598" t="str">
        <f t="shared" si="6"/>
        <v>Belum Diisi</v>
      </c>
      <c r="I328" s="592" t="s">
        <v>26</v>
      </c>
      <c r="J328" s="593" t="str">
        <f>IF($D$327="Y/T","Isi Sasaran",IF($E$327=0,0,IF(I328="Y",1,IF(I328="T",0,"Isi Dulu"))))</f>
        <v>Isi Sasaran</v>
      </c>
      <c r="K328" s="592" t="s">
        <v>26</v>
      </c>
      <c r="L328" s="593" t="str">
        <f>IF($D$327="Y/T","Isi Sasaran",IF($E$327=0,0,IF(K328="Y",1,IF(K328="T",0,"Isi Dulu"))))</f>
        <v>Isi Sasaran</v>
      </c>
      <c r="M328" s="849"/>
      <c r="N328" s="852"/>
    </row>
    <row r="329" spans="2:14" ht="15.75">
      <c r="B329" s="837"/>
      <c r="C329" s="840"/>
      <c r="D329" s="858"/>
      <c r="E329" s="855"/>
      <c r="F329" s="549">
        <v>3</v>
      </c>
      <c r="G329" s="550"/>
      <c r="H329" s="598" t="str">
        <f t="shared" si="6"/>
        <v>Belum Diisi</v>
      </c>
      <c r="I329" s="592" t="s">
        <v>26</v>
      </c>
      <c r="J329" s="593" t="str">
        <f>IF($D$327="Y/T","Isi Sasaran",IF($E$327=0,0,IF(I329="Y",1,IF(I329="T",0,"Isi Dulu"))))</f>
        <v>Isi Sasaran</v>
      </c>
      <c r="K329" s="592" t="s">
        <v>26</v>
      </c>
      <c r="L329" s="593" t="str">
        <f>IF($D$327="Y/T","Isi Sasaran",IF($E$327=0,0,IF(K329="Y",1,IF(K329="T",0,"Isi Dulu"))))</f>
        <v>Isi Sasaran</v>
      </c>
      <c r="M329" s="849"/>
      <c r="N329" s="852"/>
    </row>
    <row r="330" spans="2:14" ht="15.75">
      <c r="B330" s="837"/>
      <c r="C330" s="840"/>
      <c r="D330" s="858"/>
      <c r="E330" s="855"/>
      <c r="F330" s="549">
        <v>4</v>
      </c>
      <c r="G330" s="550"/>
      <c r="H330" s="598" t="str">
        <f t="shared" si="6"/>
        <v>Belum Diisi</v>
      </c>
      <c r="I330" s="592" t="s">
        <v>26</v>
      </c>
      <c r="J330" s="593" t="str">
        <f>IF($D$327="Y/T","Isi Sasaran",IF($E$327=0,0,IF(I330="Y",1,IF(I330="T",0,"Isi Dulu"))))</f>
        <v>Isi Sasaran</v>
      </c>
      <c r="K330" s="592" t="s">
        <v>26</v>
      </c>
      <c r="L330" s="593" t="str">
        <f>IF($D$327="Y/T","Isi Sasaran",IF($E$327=0,0,IF(K330="Y",1,IF(K330="T",0,"Isi Dulu"))))</f>
        <v>Isi Sasaran</v>
      </c>
      <c r="M330" s="849"/>
      <c r="N330" s="852"/>
    </row>
    <row r="331" spans="2:14" ht="15.75">
      <c r="B331" s="838"/>
      <c r="C331" s="841"/>
      <c r="D331" s="859"/>
      <c r="E331" s="856"/>
      <c r="F331" s="569">
        <v>5</v>
      </c>
      <c r="G331" s="570"/>
      <c r="H331" s="599" t="str">
        <f t="shared" si="6"/>
        <v>Belum Diisi</v>
      </c>
      <c r="I331" s="595" t="s">
        <v>26</v>
      </c>
      <c r="J331" s="596" t="str">
        <f>IF($D$327="Y/T","Isi Sasaran",IF($E$327=0,0,IF(I331="Y",1,IF(I331="T",0,"Isi Dulu"))))</f>
        <v>Isi Sasaran</v>
      </c>
      <c r="K331" s="595" t="s">
        <v>26</v>
      </c>
      <c r="L331" s="596" t="str">
        <f>IF($D$327="Y/T","Isi Sasaran",IF($E$327=0,0,IF(K331="Y",1,IF(K331="T",0,"Isi Dulu"))))</f>
        <v>Isi Sasaran</v>
      </c>
      <c r="M331" s="850"/>
      <c r="N331" s="853"/>
    </row>
    <row r="332" spans="2:14" ht="15.75">
      <c r="B332" s="836">
        <v>5</v>
      </c>
      <c r="C332" s="839"/>
      <c r="D332" s="857" t="s">
        <v>26</v>
      </c>
      <c r="E332" s="854" t="str">
        <f>IF(D332="Y",1,IF(D332="T",0,IF(D332="Y/T","Belum diisi","Error")))</f>
        <v>Belum diisi</v>
      </c>
      <c r="F332" s="528">
        <v>1</v>
      </c>
      <c r="G332" s="529"/>
      <c r="H332" s="600" t="str">
        <f t="shared" si="6"/>
        <v>Belum Diisi</v>
      </c>
      <c r="I332" s="590" t="s">
        <v>26</v>
      </c>
      <c r="J332" s="591" t="str">
        <f>IF($D$332="Y/T","Isi Sasaran",IF($E$332=0,0,IF(I332="Y",1,IF(I332="T",0,"Isi Dulu"))))</f>
        <v>Isi Sasaran</v>
      </c>
      <c r="K332" s="590" t="s">
        <v>26</v>
      </c>
      <c r="L332" s="591" t="str">
        <f>IF($D$332="Y/T","Isi Sasaran",IF($E$332=0,0,IF(K332="Y",1,IF(K332="T",0,"Isi Dulu"))))</f>
        <v>Isi Sasaran</v>
      </c>
      <c r="M332" s="848" t="s">
        <v>26</v>
      </c>
      <c r="N332" s="851" t="str">
        <f>IF(M332="Y",1,IF(M332="T",0,IF(M332="Y/T","Belum diisi","Error")))</f>
        <v>Belum diisi</v>
      </c>
    </row>
    <row r="333" spans="2:14" ht="15.75">
      <c r="B333" s="837"/>
      <c r="C333" s="840"/>
      <c r="D333" s="858"/>
      <c r="E333" s="855"/>
      <c r="F333" s="549">
        <v>2</v>
      </c>
      <c r="G333" s="550"/>
      <c r="H333" s="598" t="str">
        <f t="shared" si="6"/>
        <v>Belum Diisi</v>
      </c>
      <c r="I333" s="592" t="s">
        <v>26</v>
      </c>
      <c r="J333" s="593" t="str">
        <f>IF($D$332="Y/T","Isi Sasaran",IF($E$332=0,0,IF(I333="Y",1,IF(I333="T",0,"Isi Dulu"))))</f>
        <v>Isi Sasaran</v>
      </c>
      <c r="K333" s="592" t="s">
        <v>26</v>
      </c>
      <c r="L333" s="593" t="str">
        <f>IF($D$332="Y/T","Isi Sasaran",IF($E$332=0,0,IF(K333="Y",1,IF(K333="T",0,"Isi Dulu"))))</f>
        <v>Isi Sasaran</v>
      </c>
      <c r="M333" s="849"/>
      <c r="N333" s="852"/>
    </row>
    <row r="334" spans="2:14" ht="15.75">
      <c r="B334" s="837"/>
      <c r="C334" s="840"/>
      <c r="D334" s="858"/>
      <c r="E334" s="855"/>
      <c r="F334" s="549">
        <v>3</v>
      </c>
      <c r="G334" s="550"/>
      <c r="H334" s="598" t="str">
        <f t="shared" si="6"/>
        <v>Belum Diisi</v>
      </c>
      <c r="I334" s="592" t="s">
        <v>26</v>
      </c>
      <c r="J334" s="593" t="str">
        <f>IF($D$332="Y/T","Isi Sasaran",IF($E$332=0,0,IF(I334="Y",1,IF(I334="T",0,"Isi Dulu"))))</f>
        <v>Isi Sasaran</v>
      </c>
      <c r="K334" s="592" t="s">
        <v>26</v>
      </c>
      <c r="L334" s="593" t="str">
        <f>IF($D$332="Y/T","Isi Sasaran",IF($E$332=0,0,IF(K334="Y",1,IF(K334="T",0,"Isi Dulu"))))</f>
        <v>Isi Sasaran</v>
      </c>
      <c r="M334" s="849"/>
      <c r="N334" s="852"/>
    </row>
    <row r="335" spans="2:14" ht="15.75">
      <c r="B335" s="837"/>
      <c r="C335" s="840"/>
      <c r="D335" s="858"/>
      <c r="E335" s="855"/>
      <c r="F335" s="549">
        <v>4</v>
      </c>
      <c r="G335" s="550"/>
      <c r="H335" s="598" t="str">
        <f t="shared" si="6"/>
        <v>Belum Diisi</v>
      </c>
      <c r="I335" s="592" t="s">
        <v>26</v>
      </c>
      <c r="J335" s="593" t="str">
        <f>IF($D$332="Y/T","Isi Sasaran",IF($E$332=0,0,IF(I335="Y",1,IF(I335="T",0,"Isi Dulu"))))</f>
        <v>Isi Sasaran</v>
      </c>
      <c r="K335" s="592" t="s">
        <v>26</v>
      </c>
      <c r="L335" s="593" t="str">
        <f>IF($D$332="Y/T","Isi Sasaran",IF($E$332=0,0,IF(K335="Y",1,IF(K335="T",0,"Isi Dulu"))))</f>
        <v>Isi Sasaran</v>
      </c>
      <c r="M335" s="849"/>
      <c r="N335" s="852"/>
    </row>
    <row r="336" spans="2:14" ht="15.75">
      <c r="B336" s="838"/>
      <c r="C336" s="841"/>
      <c r="D336" s="859"/>
      <c r="E336" s="856"/>
      <c r="F336" s="569">
        <v>5</v>
      </c>
      <c r="G336" s="570"/>
      <c r="H336" s="599" t="str">
        <f t="shared" si="6"/>
        <v>Belum Diisi</v>
      </c>
      <c r="I336" s="595" t="s">
        <v>26</v>
      </c>
      <c r="J336" s="596" t="str">
        <f>IF($D$332="Y/T","Isi Sasaran",IF($E$332=0,0,IF(I336="Y",1,IF(I336="T",0,"Isi Dulu"))))</f>
        <v>Isi Sasaran</v>
      </c>
      <c r="K336" s="595" t="s">
        <v>26</v>
      </c>
      <c r="L336" s="596" t="str">
        <f>IF($D$332="Y/T","Isi Sasaran",IF($E$332=0,0,IF(K336="Y",1,IF(K336="T",0,"Isi Dulu"))))</f>
        <v>Isi Sasaran</v>
      </c>
      <c r="M336" s="850"/>
      <c r="N336" s="853"/>
    </row>
    <row r="337" spans="2:14" ht="15.75">
      <c r="B337" s="836">
        <v>6</v>
      </c>
      <c r="C337" s="839"/>
      <c r="D337" s="857" t="s">
        <v>26</v>
      </c>
      <c r="E337" s="854" t="str">
        <f>IF(D337="Y",1,IF(D337="T",0,IF(D337="Y/T","Belum diisi","Error")))</f>
        <v>Belum diisi</v>
      </c>
      <c r="F337" s="528">
        <v>1</v>
      </c>
      <c r="G337" s="529"/>
      <c r="H337" s="600" t="str">
        <f t="shared" si="6"/>
        <v>Belum Diisi</v>
      </c>
      <c r="I337" s="590" t="s">
        <v>26</v>
      </c>
      <c r="J337" s="591" t="str">
        <f>IF($D$337="Y/T","Isi Sasaran",IF($E$337=0,0,IF(I337="Y",1,IF(I337="T",0,"Isi Dulu"))))</f>
        <v>Isi Sasaran</v>
      </c>
      <c r="K337" s="590" t="s">
        <v>26</v>
      </c>
      <c r="L337" s="591" t="str">
        <f>IF($D$337="Y/T","Isi Sasaran",IF($E$337=0,0,IF(K337="Y",1,IF(K337="T",0,"Isi Dulu"))))</f>
        <v>Isi Sasaran</v>
      </c>
      <c r="M337" s="848" t="s">
        <v>26</v>
      </c>
      <c r="N337" s="851" t="str">
        <f>IF(M337="Y",1,IF(M337="T",0,IF(M337="Y/T","Belum diisi","Error")))</f>
        <v>Belum diisi</v>
      </c>
    </row>
    <row r="338" spans="2:14" ht="15.75">
      <c r="B338" s="837"/>
      <c r="C338" s="840"/>
      <c r="D338" s="858"/>
      <c r="E338" s="855"/>
      <c r="F338" s="549">
        <v>2</v>
      </c>
      <c r="G338" s="550"/>
      <c r="H338" s="598" t="str">
        <f t="shared" si="6"/>
        <v>Belum Diisi</v>
      </c>
      <c r="I338" s="592" t="s">
        <v>26</v>
      </c>
      <c r="J338" s="593" t="str">
        <f>IF($D$337="Y/T","Isi Sasaran",IF($E$337=0,0,IF(I338="Y",1,IF(I338="T",0,"Isi Dulu"))))</f>
        <v>Isi Sasaran</v>
      </c>
      <c r="K338" s="592" t="s">
        <v>26</v>
      </c>
      <c r="L338" s="593" t="str">
        <f>IF($D$337="Y/T","Isi Sasaran",IF($E$337=0,0,IF(K338="Y",1,IF(K338="T",0,"Isi Dulu"))))</f>
        <v>Isi Sasaran</v>
      </c>
      <c r="M338" s="849"/>
      <c r="N338" s="852"/>
    </row>
    <row r="339" spans="2:14" ht="15.75">
      <c r="B339" s="837"/>
      <c r="C339" s="840"/>
      <c r="D339" s="858"/>
      <c r="E339" s="855"/>
      <c r="F339" s="549">
        <v>3</v>
      </c>
      <c r="G339" s="550"/>
      <c r="H339" s="598" t="str">
        <f t="shared" si="6"/>
        <v>Belum Diisi</v>
      </c>
      <c r="I339" s="592" t="s">
        <v>26</v>
      </c>
      <c r="J339" s="593" t="str">
        <f>IF($D$337="Y/T","Isi Sasaran",IF($E$337=0,0,IF(I339="Y",1,IF(I339="T",0,"Isi Dulu"))))</f>
        <v>Isi Sasaran</v>
      </c>
      <c r="K339" s="592" t="s">
        <v>26</v>
      </c>
      <c r="L339" s="593" t="str">
        <f>IF($D$337="Y/T","Isi Sasaran",IF($E$337=0,0,IF(K339="Y",1,IF(K339="T",0,"Isi Dulu"))))</f>
        <v>Isi Sasaran</v>
      </c>
      <c r="M339" s="849"/>
      <c r="N339" s="852"/>
    </row>
    <row r="340" spans="2:14" ht="15.75">
      <c r="B340" s="837"/>
      <c r="C340" s="840"/>
      <c r="D340" s="858"/>
      <c r="E340" s="855"/>
      <c r="F340" s="549">
        <v>4</v>
      </c>
      <c r="G340" s="550"/>
      <c r="H340" s="598" t="str">
        <f t="shared" si="6"/>
        <v>Belum Diisi</v>
      </c>
      <c r="I340" s="592" t="s">
        <v>26</v>
      </c>
      <c r="J340" s="593" t="str">
        <f>IF($D$337="Y/T","Isi Sasaran",IF($E$337=0,0,IF(I340="Y",1,IF(I340="T",0,"Isi Dulu"))))</f>
        <v>Isi Sasaran</v>
      </c>
      <c r="K340" s="592" t="s">
        <v>26</v>
      </c>
      <c r="L340" s="593" t="str">
        <f>IF($D$337="Y/T","Isi Sasaran",IF($E$337=0,0,IF(K340="Y",1,IF(K340="T",0,"Isi Dulu"))))</f>
        <v>Isi Sasaran</v>
      </c>
      <c r="M340" s="849"/>
      <c r="N340" s="852"/>
    </row>
    <row r="341" spans="2:14" ht="15.75">
      <c r="B341" s="838"/>
      <c r="C341" s="841"/>
      <c r="D341" s="859"/>
      <c r="E341" s="856"/>
      <c r="F341" s="569">
        <v>5</v>
      </c>
      <c r="G341" s="570"/>
      <c r="H341" s="599" t="str">
        <f t="shared" si="6"/>
        <v>Belum Diisi</v>
      </c>
      <c r="I341" s="595" t="s">
        <v>26</v>
      </c>
      <c r="J341" s="596" t="str">
        <f>IF($D$337="Y/T","Isi Sasaran",IF($E$337=0,0,IF(I341="Y",1,IF(I341="T",0,"Isi Dulu"))))</f>
        <v>Isi Sasaran</v>
      </c>
      <c r="K341" s="595" t="s">
        <v>26</v>
      </c>
      <c r="L341" s="596" t="str">
        <f>IF($D$337="Y/T","Isi Sasaran",IF($E$337=0,0,IF(K341="Y",1,IF(K341="T",0,"Isi Dulu"))))</f>
        <v>Isi Sasaran</v>
      </c>
      <c r="M341" s="850"/>
      <c r="N341" s="853"/>
    </row>
    <row r="342" spans="2:14" ht="15.75">
      <c r="B342" s="836">
        <v>7</v>
      </c>
      <c r="C342" s="839"/>
      <c r="D342" s="857" t="s">
        <v>26</v>
      </c>
      <c r="E342" s="854" t="str">
        <f>IF(D342="Y",1,IF(D342="T",0,IF(D342="Y/T","Belum diisi","Error")))</f>
        <v>Belum diisi</v>
      </c>
      <c r="F342" s="528">
        <v>1</v>
      </c>
      <c r="G342" s="529"/>
      <c r="H342" s="600" t="str">
        <f t="shared" si="6"/>
        <v>Belum Diisi</v>
      </c>
      <c r="I342" s="590" t="s">
        <v>26</v>
      </c>
      <c r="J342" s="591" t="str">
        <f>IF($D$342="Y/T","Isi Sasaran",IF($E$342=0,0,IF(I342="Y",1,IF(I342="T",0,"Isi Dulu"))))</f>
        <v>Isi Sasaran</v>
      </c>
      <c r="K342" s="590" t="s">
        <v>26</v>
      </c>
      <c r="L342" s="591" t="str">
        <f>IF($D$342="Y/T","Isi Sasaran",IF($E$342=0,0,IF(K342="Y",1,IF(K342="T",0,"Isi Dulu"))))</f>
        <v>Isi Sasaran</v>
      </c>
      <c r="M342" s="848" t="s">
        <v>26</v>
      </c>
      <c r="N342" s="851" t="str">
        <f>IF(M342="Y",1,IF(M342="T",0,IF(M342="Y/T","Belum diisi","Error")))</f>
        <v>Belum diisi</v>
      </c>
    </row>
    <row r="343" spans="2:14" ht="15.75">
      <c r="B343" s="837"/>
      <c r="C343" s="840"/>
      <c r="D343" s="858"/>
      <c r="E343" s="855"/>
      <c r="F343" s="549">
        <v>2</v>
      </c>
      <c r="G343" s="550"/>
      <c r="H343" s="598" t="str">
        <f t="shared" si="6"/>
        <v>Belum Diisi</v>
      </c>
      <c r="I343" s="592" t="s">
        <v>26</v>
      </c>
      <c r="J343" s="593" t="str">
        <f>IF($D$342="Y/T","Isi Sasaran",IF($E$342=0,0,IF(I343="Y",1,IF(I343="T",0,"Isi Dulu"))))</f>
        <v>Isi Sasaran</v>
      </c>
      <c r="K343" s="592" t="s">
        <v>26</v>
      </c>
      <c r="L343" s="593" t="str">
        <f>IF($D$342="Y/T","Isi Sasaran",IF($E$342=0,0,IF(K343="Y",1,IF(K343="T",0,"Isi Dulu"))))</f>
        <v>Isi Sasaran</v>
      </c>
      <c r="M343" s="849"/>
      <c r="N343" s="852"/>
    </row>
    <row r="344" spans="2:14" ht="15.75">
      <c r="B344" s="837"/>
      <c r="C344" s="840"/>
      <c r="D344" s="858"/>
      <c r="E344" s="855"/>
      <c r="F344" s="549">
        <v>3</v>
      </c>
      <c r="G344" s="550"/>
      <c r="H344" s="598" t="str">
        <f t="shared" si="6"/>
        <v>Belum Diisi</v>
      </c>
      <c r="I344" s="592" t="s">
        <v>26</v>
      </c>
      <c r="J344" s="593" t="str">
        <f>IF($D$342="Y/T","Isi Sasaran",IF($E$342=0,0,IF(I344="Y",1,IF(I344="T",0,"Isi Dulu"))))</f>
        <v>Isi Sasaran</v>
      </c>
      <c r="K344" s="592" t="s">
        <v>26</v>
      </c>
      <c r="L344" s="593" t="str">
        <f>IF($D$342="Y/T","Isi Sasaran",IF($E$342=0,0,IF(K344="Y",1,IF(K344="T",0,"Isi Dulu"))))</f>
        <v>Isi Sasaran</v>
      </c>
      <c r="M344" s="849"/>
      <c r="N344" s="852"/>
    </row>
    <row r="345" spans="2:14" ht="15.75">
      <c r="B345" s="837"/>
      <c r="C345" s="840"/>
      <c r="D345" s="858"/>
      <c r="E345" s="855"/>
      <c r="F345" s="549">
        <v>4</v>
      </c>
      <c r="G345" s="550"/>
      <c r="H345" s="598" t="str">
        <f t="shared" si="6"/>
        <v>Belum Diisi</v>
      </c>
      <c r="I345" s="592" t="s">
        <v>26</v>
      </c>
      <c r="J345" s="593" t="str">
        <f>IF($D$342="Y/T","Isi Sasaran",IF($E$342=0,0,IF(I345="Y",1,IF(I345="T",0,"Isi Dulu"))))</f>
        <v>Isi Sasaran</v>
      </c>
      <c r="K345" s="592" t="s">
        <v>26</v>
      </c>
      <c r="L345" s="593" t="str">
        <f>IF($D$342="Y/T","Isi Sasaran",IF($E$342=0,0,IF(K345="Y",1,IF(K345="T",0,"Isi Dulu"))))</f>
        <v>Isi Sasaran</v>
      </c>
      <c r="M345" s="849"/>
      <c r="N345" s="852"/>
    </row>
    <row r="346" spans="2:14" ht="15.75">
      <c r="B346" s="838"/>
      <c r="C346" s="841"/>
      <c r="D346" s="859"/>
      <c r="E346" s="856"/>
      <c r="F346" s="569">
        <v>5</v>
      </c>
      <c r="G346" s="570"/>
      <c r="H346" s="599" t="str">
        <f t="shared" si="6"/>
        <v>Belum Diisi</v>
      </c>
      <c r="I346" s="595" t="s">
        <v>26</v>
      </c>
      <c r="J346" s="596" t="str">
        <f>IF($D$342="Y/T","Isi Sasaran",IF($E$342=0,0,IF(I346="Y",1,IF(I346="T",0,"Isi Dulu"))))</f>
        <v>Isi Sasaran</v>
      </c>
      <c r="K346" s="595" t="s">
        <v>26</v>
      </c>
      <c r="L346" s="596" t="str">
        <f>IF($D$342="Y/T","Isi Sasaran",IF($E$342=0,0,IF(K346="Y",1,IF(K346="T",0,"Isi Dulu"))))</f>
        <v>Isi Sasaran</v>
      </c>
      <c r="M346" s="850"/>
      <c r="N346" s="853"/>
    </row>
    <row r="347" spans="2:14" ht="15.75">
      <c r="B347" s="836">
        <v>8</v>
      </c>
      <c r="C347" s="839"/>
      <c r="D347" s="857" t="s">
        <v>26</v>
      </c>
      <c r="E347" s="854" t="str">
        <f>IF(D347="Y",1,IF(D347="T",0,IF(D347="Y/T","Belum diisi","Error")))</f>
        <v>Belum diisi</v>
      </c>
      <c r="F347" s="528">
        <v>1</v>
      </c>
      <c r="G347" s="529"/>
      <c r="H347" s="600" t="str">
        <f t="shared" si="6"/>
        <v>Belum Diisi</v>
      </c>
      <c r="I347" s="590" t="s">
        <v>26</v>
      </c>
      <c r="J347" s="591" t="str">
        <f>IF($D$347="Y/T","Isi Sasaran",IF($E$347=0,0,IF(I347="Y",1,IF(I347="T",0,"Isi Dulu"))))</f>
        <v>Isi Sasaran</v>
      </c>
      <c r="K347" s="590" t="s">
        <v>26</v>
      </c>
      <c r="L347" s="591" t="str">
        <f>IF($D$347="Y/T","Isi Sasaran",IF($E$347=0,0,IF(K347="Y",1,IF(K347="T",0,"Isi Dulu"))))</f>
        <v>Isi Sasaran</v>
      </c>
      <c r="M347" s="848" t="s">
        <v>26</v>
      </c>
      <c r="N347" s="851" t="str">
        <f>IF(M347="Y",1,IF(M347="T",0,IF(M347="Y/T","Belum diisi","Error")))</f>
        <v>Belum diisi</v>
      </c>
    </row>
    <row r="348" spans="2:14" ht="15.75">
      <c r="B348" s="837"/>
      <c r="C348" s="840"/>
      <c r="D348" s="858"/>
      <c r="E348" s="855"/>
      <c r="F348" s="549">
        <v>2</v>
      </c>
      <c r="G348" s="550"/>
      <c r="H348" s="598" t="str">
        <f t="shared" si="6"/>
        <v>Belum Diisi</v>
      </c>
      <c r="I348" s="592" t="s">
        <v>26</v>
      </c>
      <c r="J348" s="593" t="str">
        <f>IF($D$347="Y/T","Isi Sasaran",IF($E$347=0,0,IF(I348="Y",1,IF(I348="T",0,"Isi Dulu"))))</f>
        <v>Isi Sasaran</v>
      </c>
      <c r="K348" s="592" t="s">
        <v>26</v>
      </c>
      <c r="L348" s="593" t="str">
        <f>IF($D$347="Y/T","Isi Sasaran",IF($E$347=0,0,IF(K348="Y",1,IF(K348="T",0,"Isi Dulu"))))</f>
        <v>Isi Sasaran</v>
      </c>
      <c r="M348" s="849"/>
      <c r="N348" s="852"/>
    </row>
    <row r="349" spans="2:14" ht="15.75">
      <c r="B349" s="837"/>
      <c r="C349" s="840"/>
      <c r="D349" s="858"/>
      <c r="E349" s="855"/>
      <c r="F349" s="549">
        <v>3</v>
      </c>
      <c r="G349" s="550"/>
      <c r="H349" s="598" t="str">
        <f t="shared" si="6"/>
        <v>Belum Diisi</v>
      </c>
      <c r="I349" s="592" t="s">
        <v>26</v>
      </c>
      <c r="J349" s="593" t="str">
        <f>IF($D$347="Y/T","Isi Sasaran",IF($E$347=0,0,IF(I349="Y",1,IF(I349="T",0,"Isi Dulu"))))</f>
        <v>Isi Sasaran</v>
      </c>
      <c r="K349" s="592" t="s">
        <v>26</v>
      </c>
      <c r="L349" s="593" t="str">
        <f>IF($D$347="Y/T","Isi Sasaran",IF($E$347=0,0,IF(K349="Y",1,IF(K349="T",0,"Isi Dulu"))))</f>
        <v>Isi Sasaran</v>
      </c>
      <c r="M349" s="849"/>
      <c r="N349" s="852"/>
    </row>
    <row r="350" spans="2:14" ht="15.75">
      <c r="B350" s="837"/>
      <c r="C350" s="840"/>
      <c r="D350" s="858"/>
      <c r="E350" s="855"/>
      <c r="F350" s="549">
        <v>4</v>
      </c>
      <c r="G350" s="550"/>
      <c r="H350" s="598" t="str">
        <f t="shared" si="6"/>
        <v>Belum Diisi</v>
      </c>
      <c r="I350" s="592" t="s">
        <v>26</v>
      </c>
      <c r="J350" s="593" t="str">
        <f>IF($D$347="Y/T","Isi Sasaran",IF($E$347=0,0,IF(I350="Y",1,IF(I350="T",0,"Isi Dulu"))))</f>
        <v>Isi Sasaran</v>
      </c>
      <c r="K350" s="592" t="s">
        <v>26</v>
      </c>
      <c r="L350" s="593" t="str">
        <f>IF($D$347="Y/T","Isi Sasaran",IF($E$347=0,0,IF(K350="Y",1,IF(K350="T",0,"Isi Dulu"))))</f>
        <v>Isi Sasaran</v>
      </c>
      <c r="M350" s="849"/>
      <c r="N350" s="852"/>
    </row>
    <row r="351" spans="2:14" ht="15.75">
      <c r="B351" s="838"/>
      <c r="C351" s="841"/>
      <c r="D351" s="859"/>
      <c r="E351" s="856"/>
      <c r="F351" s="569">
        <v>5</v>
      </c>
      <c r="G351" s="570"/>
      <c r="H351" s="599" t="str">
        <f t="shared" si="6"/>
        <v>Belum Diisi</v>
      </c>
      <c r="I351" s="595" t="s">
        <v>26</v>
      </c>
      <c r="J351" s="596" t="str">
        <f>IF($D$347="Y/T","Isi Sasaran",IF($E$347=0,0,IF(I351="Y",1,IF(I351="T",0,"Isi Dulu"))))</f>
        <v>Isi Sasaran</v>
      </c>
      <c r="K351" s="595" t="s">
        <v>26</v>
      </c>
      <c r="L351" s="596" t="str">
        <f>IF($D$347="Y/T","Isi Sasaran",IF($E$347=0,0,IF(K351="Y",1,IF(K351="T",0,"Isi Dulu"))))</f>
        <v>Isi Sasaran</v>
      </c>
      <c r="M351" s="850"/>
      <c r="N351" s="853"/>
    </row>
    <row r="352" spans="2:14" ht="15.75">
      <c r="B352" s="836">
        <v>9</v>
      </c>
      <c r="C352" s="839"/>
      <c r="D352" s="857" t="s">
        <v>26</v>
      </c>
      <c r="E352" s="854" t="str">
        <f>IF(D352="Y",1,IF(D352="T",0,IF(D352="Y/T","Belum diisi","Error")))</f>
        <v>Belum diisi</v>
      </c>
      <c r="F352" s="528">
        <v>1</v>
      </c>
      <c r="G352" s="529"/>
      <c r="H352" s="600" t="str">
        <f t="shared" si="6"/>
        <v>Belum Diisi</v>
      </c>
      <c r="I352" s="590" t="s">
        <v>26</v>
      </c>
      <c r="J352" s="591" t="str">
        <f>IF($D$352="Y/T","Isi Sasaran",IF($E$352=0,0,IF(I352="Y",1,IF(I352="T",0,"Isi Dulu"))))</f>
        <v>Isi Sasaran</v>
      </c>
      <c r="K352" s="590" t="s">
        <v>26</v>
      </c>
      <c r="L352" s="591" t="str">
        <f>IF($D$352="Y/T","Isi Sasaran",IF($E$352=0,0,IF(K352="Y",1,IF(K352="T",0,"Isi Dulu"))))</f>
        <v>Isi Sasaran</v>
      </c>
      <c r="M352" s="848" t="s">
        <v>26</v>
      </c>
      <c r="N352" s="851" t="str">
        <f>IF(M352="Y",1,IF(M352="T",0,IF(M352="Y/T","Belum diisi","Error")))</f>
        <v>Belum diisi</v>
      </c>
    </row>
    <row r="353" spans="2:14" ht="15.75">
      <c r="B353" s="837"/>
      <c r="C353" s="840"/>
      <c r="D353" s="858"/>
      <c r="E353" s="855"/>
      <c r="F353" s="549">
        <v>2</v>
      </c>
      <c r="G353" s="550"/>
      <c r="H353" s="598" t="str">
        <f t="shared" si="6"/>
        <v>Belum Diisi</v>
      </c>
      <c r="I353" s="592" t="s">
        <v>26</v>
      </c>
      <c r="J353" s="593" t="str">
        <f>IF($D$352="Y/T","Isi Sasaran",IF($E$352=0,0,IF(I353="Y",1,IF(I353="T",0,"Isi Dulu"))))</f>
        <v>Isi Sasaran</v>
      </c>
      <c r="K353" s="592" t="s">
        <v>26</v>
      </c>
      <c r="L353" s="593" t="str">
        <f>IF($D$352="Y/T","Isi Sasaran",IF($E$352=0,0,IF(K353="Y",1,IF(K353="T",0,"Isi Dulu"))))</f>
        <v>Isi Sasaran</v>
      </c>
      <c r="M353" s="849"/>
      <c r="N353" s="852"/>
    </row>
    <row r="354" spans="2:14" ht="15.75">
      <c r="B354" s="837"/>
      <c r="C354" s="840"/>
      <c r="D354" s="858"/>
      <c r="E354" s="855"/>
      <c r="F354" s="549">
        <v>3</v>
      </c>
      <c r="G354" s="550"/>
      <c r="H354" s="598" t="str">
        <f t="shared" si="6"/>
        <v>Belum Diisi</v>
      </c>
      <c r="I354" s="592" t="s">
        <v>26</v>
      </c>
      <c r="J354" s="593" t="str">
        <f>IF($D$352="Y/T","Isi Sasaran",IF($E$352=0,0,IF(I354="Y",1,IF(I354="T",0,"Isi Dulu"))))</f>
        <v>Isi Sasaran</v>
      </c>
      <c r="K354" s="592" t="s">
        <v>26</v>
      </c>
      <c r="L354" s="593" t="str">
        <f>IF($D$352="Y/T","Isi Sasaran",IF($E$352=0,0,IF(K354="Y",1,IF(K354="T",0,"Isi Dulu"))))</f>
        <v>Isi Sasaran</v>
      </c>
      <c r="M354" s="849"/>
      <c r="N354" s="852"/>
    </row>
    <row r="355" spans="2:14" ht="15.75">
      <c r="B355" s="837"/>
      <c r="C355" s="840"/>
      <c r="D355" s="858"/>
      <c r="E355" s="855"/>
      <c r="F355" s="549">
        <v>4</v>
      </c>
      <c r="G355" s="550"/>
      <c r="H355" s="598" t="str">
        <f t="shared" si="6"/>
        <v>Belum Diisi</v>
      </c>
      <c r="I355" s="592" t="s">
        <v>26</v>
      </c>
      <c r="J355" s="593" t="str">
        <f>IF($D$352="Y/T","Isi Sasaran",IF($E$352=0,0,IF(I355="Y",1,IF(I355="T",0,"Isi Dulu"))))</f>
        <v>Isi Sasaran</v>
      </c>
      <c r="K355" s="592" t="s">
        <v>26</v>
      </c>
      <c r="L355" s="593" t="str">
        <f>IF($D$352="Y/T","Isi Sasaran",IF($E$352=0,0,IF(K355="Y",1,IF(K355="T",0,"Isi Dulu"))))</f>
        <v>Isi Sasaran</v>
      </c>
      <c r="M355" s="849"/>
      <c r="N355" s="852"/>
    </row>
    <row r="356" spans="2:14" ht="15.75">
      <c r="B356" s="838"/>
      <c r="C356" s="841"/>
      <c r="D356" s="859"/>
      <c r="E356" s="856"/>
      <c r="F356" s="569">
        <v>5</v>
      </c>
      <c r="G356" s="570"/>
      <c r="H356" s="599" t="str">
        <f t="shared" si="6"/>
        <v>Belum Diisi</v>
      </c>
      <c r="I356" s="595" t="s">
        <v>26</v>
      </c>
      <c r="J356" s="596" t="str">
        <f>IF($D$352="Y/T","Isi Sasaran",IF($E$352=0,0,IF(I356="Y",1,IF(I356="T",0,"Isi Dulu"))))</f>
        <v>Isi Sasaran</v>
      </c>
      <c r="K356" s="595" t="s">
        <v>26</v>
      </c>
      <c r="L356" s="596" t="str">
        <f>IF($D$352="Y/T","Isi Sasaran",IF($E$352=0,0,IF(K356="Y",1,IF(K356="T",0,"Isi Dulu"))))</f>
        <v>Isi Sasaran</v>
      </c>
      <c r="M356" s="850"/>
      <c r="N356" s="853"/>
    </row>
    <row r="357" spans="2:14" ht="15.75">
      <c r="B357" s="836">
        <v>10</v>
      </c>
      <c r="C357" s="839"/>
      <c r="D357" s="857" t="s">
        <v>26</v>
      </c>
      <c r="E357" s="854" t="str">
        <f>IF(D357="Y",1,IF(D357="T",0,IF(D357="Y/T","Belum diisi","Error")))</f>
        <v>Belum diisi</v>
      </c>
      <c r="F357" s="528">
        <v>1</v>
      </c>
      <c r="G357" s="529"/>
      <c r="H357" s="600" t="str">
        <f t="shared" si="6"/>
        <v>Belum Diisi</v>
      </c>
      <c r="I357" s="590" t="s">
        <v>26</v>
      </c>
      <c r="J357" s="591" t="str">
        <f>IF($D$357="Y/T","Isi Sasaran",IF($E$357=0,0,IF(I357="Y",1,IF(I357="T",0,"Isi Dulu"))))</f>
        <v>Isi Sasaran</v>
      </c>
      <c r="K357" s="590" t="s">
        <v>26</v>
      </c>
      <c r="L357" s="591" t="str">
        <f>IF($D$357="Y/T","Isi Sasaran",IF($E$357=0,0,IF(K357="Y",1,IF(K357="T",0,"Isi Dulu"))))</f>
        <v>Isi Sasaran</v>
      </c>
      <c r="M357" s="848" t="s">
        <v>26</v>
      </c>
      <c r="N357" s="851" t="str">
        <f>IF(M357="Y",1,IF(M357="T",0,IF(M357="Y/T","Belum diisi","Error")))</f>
        <v>Belum diisi</v>
      </c>
    </row>
    <row r="358" spans="2:14" ht="15.75">
      <c r="B358" s="837"/>
      <c r="C358" s="840"/>
      <c r="D358" s="858"/>
      <c r="E358" s="855"/>
      <c r="F358" s="549">
        <v>2</v>
      </c>
      <c r="G358" s="550"/>
      <c r="H358" s="598" t="str">
        <f t="shared" si="6"/>
        <v>Belum Diisi</v>
      </c>
      <c r="I358" s="592" t="s">
        <v>26</v>
      </c>
      <c r="J358" s="593" t="str">
        <f>IF($D$357="Y/T","Isi Sasaran",IF($E$357=0,0,IF(I358="Y",1,IF(I358="T",0,"Isi Dulu"))))</f>
        <v>Isi Sasaran</v>
      </c>
      <c r="K358" s="592" t="s">
        <v>26</v>
      </c>
      <c r="L358" s="593" t="str">
        <f>IF($D$357="Y/T","Isi Sasaran",IF($E$357=0,0,IF(K358="Y",1,IF(K358="T",0,"Isi Dulu"))))</f>
        <v>Isi Sasaran</v>
      </c>
      <c r="M358" s="849"/>
      <c r="N358" s="852"/>
    </row>
    <row r="359" spans="2:14" ht="15.75">
      <c r="B359" s="837"/>
      <c r="C359" s="840"/>
      <c r="D359" s="858"/>
      <c r="E359" s="855"/>
      <c r="F359" s="549">
        <v>3</v>
      </c>
      <c r="G359" s="550"/>
      <c r="H359" s="598" t="str">
        <f t="shared" si="6"/>
        <v>Belum Diisi</v>
      </c>
      <c r="I359" s="592" t="s">
        <v>26</v>
      </c>
      <c r="J359" s="593" t="str">
        <f>IF($D$357="Y/T","Isi Sasaran",IF($E$357=0,0,IF(I359="Y",1,IF(I359="T",0,"Isi Dulu"))))</f>
        <v>Isi Sasaran</v>
      </c>
      <c r="K359" s="592" t="s">
        <v>26</v>
      </c>
      <c r="L359" s="593" t="str">
        <f>IF($D$357="Y/T","Isi Sasaran",IF($E$357=0,0,IF(K359="Y",1,IF(K359="T",0,"Isi Dulu"))))</f>
        <v>Isi Sasaran</v>
      </c>
      <c r="M359" s="849"/>
      <c r="N359" s="852"/>
    </row>
    <row r="360" spans="2:14" ht="15.75">
      <c r="B360" s="837"/>
      <c r="C360" s="840"/>
      <c r="D360" s="858"/>
      <c r="E360" s="855"/>
      <c r="F360" s="549">
        <v>4</v>
      </c>
      <c r="G360" s="550"/>
      <c r="H360" s="598" t="str">
        <f t="shared" si="6"/>
        <v>Belum Diisi</v>
      </c>
      <c r="I360" s="592" t="s">
        <v>26</v>
      </c>
      <c r="J360" s="593" t="str">
        <f>IF($D$357="Y/T","Isi Sasaran",IF($E$357=0,0,IF(I360="Y",1,IF(I360="T",0,"Isi Dulu"))))</f>
        <v>Isi Sasaran</v>
      </c>
      <c r="K360" s="592" t="s">
        <v>26</v>
      </c>
      <c r="L360" s="593" t="str">
        <f>IF($D$357="Y/T","Isi Sasaran",IF($E$357=0,0,IF(K360="Y",1,IF(K360="T",0,"Isi Dulu"))))</f>
        <v>Isi Sasaran</v>
      </c>
      <c r="M360" s="849"/>
      <c r="N360" s="852"/>
    </row>
    <row r="361" spans="2:14" ht="15.75">
      <c r="B361" s="838"/>
      <c r="C361" s="841"/>
      <c r="D361" s="859"/>
      <c r="E361" s="856"/>
      <c r="F361" s="569">
        <v>5</v>
      </c>
      <c r="G361" s="570"/>
      <c r="H361" s="599" t="str">
        <f t="shared" si="6"/>
        <v>Belum Diisi</v>
      </c>
      <c r="I361" s="595" t="s">
        <v>26</v>
      </c>
      <c r="J361" s="596" t="str">
        <f>IF($D$357="Y/T","Isi Sasaran",IF($E$357=0,0,IF(I361="Y",1,IF(I361="T",0,"Isi Dulu"))))</f>
        <v>Isi Sasaran</v>
      </c>
      <c r="K361" s="595" t="s">
        <v>26</v>
      </c>
      <c r="L361" s="596" t="str">
        <f>IF($D$357="Y/T","Isi Sasaran",IF($E$357=0,0,IF(K361="Y",1,IF(K361="T",0,"Isi Dulu"))))</f>
        <v>Isi Sasaran</v>
      </c>
      <c r="M361" s="850"/>
      <c r="N361" s="853"/>
    </row>
    <row r="362" spans="2:14" ht="15.75">
      <c r="B362" s="836">
        <v>11</v>
      </c>
      <c r="C362" s="839"/>
      <c r="D362" s="857" t="s">
        <v>26</v>
      </c>
      <c r="E362" s="854" t="str">
        <f>IF(D362="Y",1,IF(D362="T",0,IF(D362="Y/T","Belum diisi","Error")))</f>
        <v>Belum diisi</v>
      </c>
      <c r="F362" s="528">
        <v>1</v>
      </c>
      <c r="G362" s="529"/>
      <c r="H362" s="600" t="str">
        <f t="shared" si="6"/>
        <v>Belum Diisi</v>
      </c>
      <c r="I362" s="590" t="s">
        <v>26</v>
      </c>
      <c r="J362" s="591" t="str">
        <f>IF($D$362="Y/T","Isi Sasaran",IF($E$362=0,0,IF(I362="Y",1,IF(I362="T",0,"Isi Dulu"))))</f>
        <v>Isi Sasaran</v>
      </c>
      <c r="K362" s="590" t="s">
        <v>26</v>
      </c>
      <c r="L362" s="591" t="str">
        <f>IF($D$362="Y/T","Isi Sasaran",IF($E$362=0,0,IF(K362="Y",1,IF(K362="T",0,"Isi Dulu"))))</f>
        <v>Isi Sasaran</v>
      </c>
      <c r="M362" s="848" t="s">
        <v>26</v>
      </c>
      <c r="N362" s="851" t="str">
        <f>IF(M362="Y",1,IF(M362="T",0,IF(M362="Y/T","Belum diisi","Error")))</f>
        <v>Belum diisi</v>
      </c>
    </row>
    <row r="363" spans="2:14" ht="15.75">
      <c r="B363" s="837"/>
      <c r="C363" s="840"/>
      <c r="D363" s="858"/>
      <c r="E363" s="855"/>
      <c r="F363" s="549">
        <v>2</v>
      </c>
      <c r="G363" s="550"/>
      <c r="H363" s="598" t="str">
        <f t="shared" si="6"/>
        <v>Belum Diisi</v>
      </c>
      <c r="I363" s="592" t="s">
        <v>26</v>
      </c>
      <c r="J363" s="593" t="str">
        <f>IF($D$362="Y/T","Isi Sasaran",IF($E$362=0,0,IF(I363="Y",1,IF(I363="T",0,"Isi Dulu"))))</f>
        <v>Isi Sasaran</v>
      </c>
      <c r="K363" s="592" t="s">
        <v>26</v>
      </c>
      <c r="L363" s="593" t="str">
        <f>IF($D$362="Y/T","Isi Sasaran",IF($E$362=0,0,IF(K363="Y",1,IF(K363="T",0,"Isi Dulu"))))</f>
        <v>Isi Sasaran</v>
      </c>
      <c r="M363" s="849"/>
      <c r="N363" s="852"/>
    </row>
    <row r="364" spans="2:14" ht="15.75">
      <c r="B364" s="837"/>
      <c r="C364" s="840"/>
      <c r="D364" s="858"/>
      <c r="E364" s="855"/>
      <c r="F364" s="549">
        <v>3</v>
      </c>
      <c r="G364" s="550"/>
      <c r="H364" s="598" t="str">
        <f t="shared" si="6"/>
        <v>Belum Diisi</v>
      </c>
      <c r="I364" s="592" t="s">
        <v>26</v>
      </c>
      <c r="J364" s="593" t="str">
        <f>IF($D$362="Y/T","Isi Sasaran",IF($E$362=0,0,IF(I364="Y",1,IF(I364="T",0,"Isi Dulu"))))</f>
        <v>Isi Sasaran</v>
      </c>
      <c r="K364" s="592" t="s">
        <v>26</v>
      </c>
      <c r="L364" s="593" t="str">
        <f>IF($D$362="Y/T","Isi Sasaran",IF($E$362=0,0,IF(K364="Y",1,IF(K364="T",0,"Isi Dulu"))))</f>
        <v>Isi Sasaran</v>
      </c>
      <c r="M364" s="849"/>
      <c r="N364" s="852"/>
    </row>
    <row r="365" spans="2:14" ht="15.75">
      <c r="B365" s="837"/>
      <c r="C365" s="840"/>
      <c r="D365" s="858"/>
      <c r="E365" s="855"/>
      <c r="F365" s="549">
        <v>4</v>
      </c>
      <c r="G365" s="550"/>
      <c r="H365" s="598" t="str">
        <f t="shared" si="6"/>
        <v>Belum Diisi</v>
      </c>
      <c r="I365" s="592" t="s">
        <v>26</v>
      </c>
      <c r="J365" s="593" t="str">
        <f>IF($D$362="Y/T","Isi Sasaran",IF($E$362=0,0,IF(I365="Y",1,IF(I365="T",0,"Isi Dulu"))))</f>
        <v>Isi Sasaran</v>
      </c>
      <c r="K365" s="592" t="s">
        <v>26</v>
      </c>
      <c r="L365" s="593" t="str">
        <f>IF($D$362="Y/T","Isi Sasaran",IF($E$362=0,0,IF(K365="Y",1,IF(K365="T",0,"Isi Dulu"))))</f>
        <v>Isi Sasaran</v>
      </c>
      <c r="M365" s="849"/>
      <c r="N365" s="852"/>
    </row>
    <row r="366" spans="2:14" ht="15.75">
      <c r="B366" s="838"/>
      <c r="C366" s="841"/>
      <c r="D366" s="859"/>
      <c r="E366" s="856"/>
      <c r="F366" s="569">
        <v>5</v>
      </c>
      <c r="G366" s="570"/>
      <c r="H366" s="599" t="str">
        <f t="shared" si="6"/>
        <v>Belum Diisi</v>
      </c>
      <c r="I366" s="595" t="s">
        <v>26</v>
      </c>
      <c r="J366" s="596" t="str">
        <f>IF($D$362="Y/T","Isi Sasaran",IF($E$362=0,0,IF(I366="Y",1,IF(I366="T",0,"Isi Dulu"))))</f>
        <v>Isi Sasaran</v>
      </c>
      <c r="K366" s="595" t="s">
        <v>26</v>
      </c>
      <c r="L366" s="596" t="str">
        <f>IF($D$362="Y/T","Isi Sasaran",IF($E$362=0,0,IF(K366="Y",1,IF(K366="T",0,"Isi Dulu"))))</f>
        <v>Isi Sasaran</v>
      </c>
      <c r="M366" s="850"/>
      <c r="N366" s="853"/>
    </row>
    <row r="367" spans="2:14" ht="15.75">
      <c r="B367" s="836">
        <v>12</v>
      </c>
      <c r="C367" s="839"/>
      <c r="D367" s="857" t="s">
        <v>26</v>
      </c>
      <c r="E367" s="854" t="str">
        <f>IF(D367="Y",1,IF(D367="T",0,IF(D367="Y/T","Belum diisi","Error")))</f>
        <v>Belum diisi</v>
      </c>
      <c r="F367" s="528">
        <v>1</v>
      </c>
      <c r="G367" s="529"/>
      <c r="H367" s="600" t="str">
        <f t="shared" si="6"/>
        <v>Belum Diisi</v>
      </c>
      <c r="I367" s="590" t="s">
        <v>26</v>
      </c>
      <c r="J367" s="591" t="str">
        <f>IF($D$367="Y/T","Isi Sasaran",IF($E$367=0,0,IF(I367="Y",1,IF(I367="T",0,"Isi Dulu"))))</f>
        <v>Isi Sasaran</v>
      </c>
      <c r="K367" s="590" t="s">
        <v>26</v>
      </c>
      <c r="L367" s="591" t="str">
        <f>IF($D$367="Y/T","Isi Sasaran",IF($E$367=0,0,IF(K367="Y",1,IF(K367="T",0,"Isi Dulu"))))</f>
        <v>Isi Sasaran</v>
      </c>
      <c r="M367" s="848" t="s">
        <v>26</v>
      </c>
      <c r="N367" s="851" t="str">
        <f>IF(M367="Y",1,IF(M367="T",0,IF(M367="Y/T","Belum diisi","Error")))</f>
        <v>Belum diisi</v>
      </c>
    </row>
    <row r="368" spans="2:14" ht="15.75">
      <c r="B368" s="837"/>
      <c r="C368" s="840"/>
      <c r="D368" s="858"/>
      <c r="E368" s="855"/>
      <c r="F368" s="549">
        <v>2</v>
      </c>
      <c r="G368" s="550"/>
      <c r="H368" s="598" t="str">
        <f t="shared" si="6"/>
        <v>Belum Diisi</v>
      </c>
      <c r="I368" s="592" t="s">
        <v>26</v>
      </c>
      <c r="J368" s="593" t="str">
        <f>IF($D$367="Y/T","Isi Sasaran",IF($E$367=0,0,IF(I368="Y",1,IF(I368="T",0,"Isi Dulu"))))</f>
        <v>Isi Sasaran</v>
      </c>
      <c r="K368" s="592" t="s">
        <v>26</v>
      </c>
      <c r="L368" s="593" t="str">
        <f>IF($D$367="Y/T","Isi Sasaran",IF($E$367=0,0,IF(K368="Y",1,IF(K368="T",0,"Isi Dulu"))))</f>
        <v>Isi Sasaran</v>
      </c>
      <c r="M368" s="849"/>
      <c r="N368" s="852"/>
    </row>
    <row r="369" spans="2:14" ht="15.75">
      <c r="B369" s="837"/>
      <c r="C369" s="840"/>
      <c r="D369" s="858"/>
      <c r="E369" s="855"/>
      <c r="F369" s="549">
        <v>3</v>
      </c>
      <c r="G369" s="550"/>
      <c r="H369" s="598" t="str">
        <f t="shared" si="6"/>
        <v>Belum Diisi</v>
      </c>
      <c r="I369" s="592" t="s">
        <v>26</v>
      </c>
      <c r="J369" s="593" t="str">
        <f>IF($D$367="Y/T","Isi Sasaran",IF($E$367=0,0,IF(I369="Y",1,IF(I369="T",0,"Isi Dulu"))))</f>
        <v>Isi Sasaran</v>
      </c>
      <c r="K369" s="592" t="s">
        <v>26</v>
      </c>
      <c r="L369" s="593" t="str">
        <f>IF($D$367="Y/T","Isi Sasaran",IF($E$367=0,0,IF(K369="Y",1,IF(K369="T",0,"Isi Dulu"))))</f>
        <v>Isi Sasaran</v>
      </c>
      <c r="M369" s="849"/>
      <c r="N369" s="852"/>
    </row>
    <row r="370" spans="2:14" ht="15.75">
      <c r="B370" s="837"/>
      <c r="C370" s="840"/>
      <c r="D370" s="858"/>
      <c r="E370" s="855"/>
      <c r="F370" s="549">
        <v>4</v>
      </c>
      <c r="G370" s="550"/>
      <c r="H370" s="598" t="str">
        <f t="shared" si="6"/>
        <v>Belum Diisi</v>
      </c>
      <c r="I370" s="592" t="s">
        <v>26</v>
      </c>
      <c r="J370" s="593" t="str">
        <f>IF($D$367="Y/T","Isi Sasaran",IF($E$367=0,0,IF(I370="Y",1,IF(I370="T",0,"Isi Dulu"))))</f>
        <v>Isi Sasaran</v>
      </c>
      <c r="K370" s="592" t="s">
        <v>26</v>
      </c>
      <c r="L370" s="593" t="str">
        <f>IF($D$367="Y/T","Isi Sasaran",IF($E$367=0,0,IF(K370="Y",1,IF(K370="T",0,"Isi Dulu"))))</f>
        <v>Isi Sasaran</v>
      </c>
      <c r="M370" s="849"/>
      <c r="N370" s="852"/>
    </row>
    <row r="371" spans="2:14" ht="15.75">
      <c r="B371" s="838"/>
      <c r="C371" s="841"/>
      <c r="D371" s="859"/>
      <c r="E371" s="856"/>
      <c r="F371" s="569">
        <v>5</v>
      </c>
      <c r="G371" s="570"/>
      <c r="H371" s="599" t="str">
        <f t="shared" si="6"/>
        <v>Belum Diisi</v>
      </c>
      <c r="I371" s="595" t="s">
        <v>26</v>
      </c>
      <c r="J371" s="596" t="str">
        <f>IF($D$367="Y/T","Isi Sasaran",IF($E$367=0,0,IF(I371="Y",1,IF(I371="T",0,"Isi Dulu"))))</f>
        <v>Isi Sasaran</v>
      </c>
      <c r="K371" s="595" t="s">
        <v>26</v>
      </c>
      <c r="L371" s="596" t="str">
        <f>IF($D$367="Y/T","Isi Sasaran",IF($E$367=0,0,IF(K371="Y",1,IF(K371="T",0,"Isi Dulu"))))</f>
        <v>Isi Sasaran</v>
      </c>
      <c r="M371" s="850"/>
      <c r="N371" s="853"/>
    </row>
    <row r="372" spans="2:14" ht="15.75">
      <c r="B372" s="836">
        <v>13</v>
      </c>
      <c r="C372" s="839"/>
      <c r="D372" s="857" t="s">
        <v>26</v>
      </c>
      <c r="E372" s="854" t="str">
        <f>IF(D372="Y",1,IF(D372="T",0,IF(D372="Y/T","Belum diisi","Error")))</f>
        <v>Belum diisi</v>
      </c>
      <c r="F372" s="528">
        <v>1</v>
      </c>
      <c r="G372" s="529"/>
      <c r="H372" s="600" t="str">
        <f t="shared" si="6"/>
        <v>Belum Diisi</v>
      </c>
      <c r="I372" s="590" t="s">
        <v>26</v>
      </c>
      <c r="J372" s="591" t="str">
        <f>IF($D$372="Y/T","Isi Sasaran",IF($E$372=0,0,IF(I372="Y",1,IF(I372="T",0,"Isi Dulu"))))</f>
        <v>Isi Sasaran</v>
      </c>
      <c r="K372" s="590" t="s">
        <v>26</v>
      </c>
      <c r="L372" s="591" t="str">
        <f>IF($D$372="Y/T","Isi Sasaran",IF($E$372=0,0,IF(K372="Y",1,IF(K372="T",0,"Isi Dulu"))))</f>
        <v>Isi Sasaran</v>
      </c>
      <c r="M372" s="848" t="s">
        <v>26</v>
      </c>
      <c r="N372" s="851" t="str">
        <f>IF(M372="Y",1,IF(M372="T",0,IF(M372="Y/T","Belum diisi","Error")))</f>
        <v>Belum diisi</v>
      </c>
    </row>
    <row r="373" spans="2:14" ht="15.75">
      <c r="B373" s="837"/>
      <c r="C373" s="840"/>
      <c r="D373" s="858"/>
      <c r="E373" s="855"/>
      <c r="F373" s="549">
        <v>2</v>
      </c>
      <c r="G373" s="550"/>
      <c r="H373" s="598" t="str">
        <f t="shared" si="6"/>
        <v>Belum Diisi</v>
      </c>
      <c r="I373" s="592" t="s">
        <v>26</v>
      </c>
      <c r="J373" s="593" t="str">
        <f>IF($D$372="Y/T","Isi Sasaran",IF($E$372=0,0,IF(I373="Y",1,IF(I373="T",0,"Isi Dulu"))))</f>
        <v>Isi Sasaran</v>
      </c>
      <c r="K373" s="592" t="s">
        <v>26</v>
      </c>
      <c r="L373" s="593" t="str">
        <f>IF($D$372="Y/T","Isi Sasaran",IF($E$372=0,0,IF(K373="Y",1,IF(K373="T",0,"Isi Dulu"))))</f>
        <v>Isi Sasaran</v>
      </c>
      <c r="M373" s="849"/>
      <c r="N373" s="852"/>
    </row>
    <row r="374" spans="2:14" ht="15.75">
      <c r="B374" s="837"/>
      <c r="C374" s="840"/>
      <c r="D374" s="858"/>
      <c r="E374" s="855"/>
      <c r="F374" s="549">
        <v>3</v>
      </c>
      <c r="G374" s="550"/>
      <c r="H374" s="598" t="str">
        <f t="shared" si="6"/>
        <v>Belum Diisi</v>
      </c>
      <c r="I374" s="592" t="s">
        <v>26</v>
      </c>
      <c r="J374" s="593" t="str">
        <f>IF($D$372="Y/T","Isi Sasaran",IF($E$372=0,0,IF(I374="Y",1,IF(I374="T",0,"Isi Dulu"))))</f>
        <v>Isi Sasaran</v>
      </c>
      <c r="K374" s="592" t="s">
        <v>26</v>
      </c>
      <c r="L374" s="593" t="str">
        <f>IF($D$372="Y/T","Isi Sasaran",IF($E$372=0,0,IF(K374="Y",1,IF(K374="T",0,"Isi Dulu"))))</f>
        <v>Isi Sasaran</v>
      </c>
      <c r="M374" s="849"/>
      <c r="N374" s="852"/>
    </row>
    <row r="375" spans="2:14" ht="15.75">
      <c r="B375" s="837"/>
      <c r="C375" s="840"/>
      <c r="D375" s="858"/>
      <c r="E375" s="855"/>
      <c r="F375" s="549">
        <v>4</v>
      </c>
      <c r="G375" s="550"/>
      <c r="H375" s="598" t="str">
        <f t="shared" si="6"/>
        <v>Belum Diisi</v>
      </c>
      <c r="I375" s="592" t="s">
        <v>26</v>
      </c>
      <c r="J375" s="593" t="str">
        <f>IF($D$372="Y/T","Isi Sasaran",IF($E$372=0,0,IF(I375="Y",1,IF(I375="T",0,"Isi Dulu"))))</f>
        <v>Isi Sasaran</v>
      </c>
      <c r="K375" s="592" t="s">
        <v>26</v>
      </c>
      <c r="L375" s="593" t="str">
        <f>IF($D$372="Y/T","Isi Sasaran",IF($E$372=0,0,IF(K375="Y",1,IF(K375="T",0,"Isi Dulu"))))</f>
        <v>Isi Sasaran</v>
      </c>
      <c r="M375" s="849"/>
      <c r="N375" s="852"/>
    </row>
    <row r="376" spans="2:14" ht="15.75">
      <c r="B376" s="838"/>
      <c r="C376" s="841"/>
      <c r="D376" s="859"/>
      <c r="E376" s="856"/>
      <c r="F376" s="569">
        <v>5</v>
      </c>
      <c r="G376" s="570"/>
      <c r="H376" s="599" t="str">
        <f t="shared" ref="H376:H411" si="7">IF(OR(J376="Isi Dulu",L376="Isi Dulu",J376="Isi Sasaran",L376="Isi Sasaran"),"Belum Diisi",IF(SUM(J376,L376)=2,1,IF(SUM(J376,L376)=1,0,IF(SUM(J376,L376)=0,0,"Error"))))</f>
        <v>Belum Diisi</v>
      </c>
      <c r="I376" s="595" t="s">
        <v>26</v>
      </c>
      <c r="J376" s="596" t="str">
        <f>IF($D$372="Y/T","Isi Sasaran",IF($E$372=0,0,IF(I376="Y",1,IF(I376="T",0,"Isi Dulu"))))</f>
        <v>Isi Sasaran</v>
      </c>
      <c r="K376" s="595" t="s">
        <v>26</v>
      </c>
      <c r="L376" s="596" t="str">
        <f>IF($D$372="Y/T","Isi Sasaran",IF($E$372=0,0,IF(K376="Y",1,IF(K376="T",0,"Isi Dulu"))))</f>
        <v>Isi Sasaran</v>
      </c>
      <c r="M376" s="850"/>
      <c r="N376" s="853"/>
    </row>
    <row r="377" spans="2:14" ht="15.75">
      <c r="B377" s="836">
        <v>14</v>
      </c>
      <c r="C377" s="839"/>
      <c r="D377" s="857" t="s">
        <v>26</v>
      </c>
      <c r="E377" s="854" t="str">
        <f>IF(D377="Y",1,IF(D377="T",0,IF(D377="Y/T","Belum diisi","Error")))</f>
        <v>Belum diisi</v>
      </c>
      <c r="F377" s="528">
        <v>1</v>
      </c>
      <c r="G377" s="529"/>
      <c r="H377" s="600" t="str">
        <f t="shared" si="7"/>
        <v>Belum Diisi</v>
      </c>
      <c r="I377" s="590" t="s">
        <v>26</v>
      </c>
      <c r="J377" s="591" t="str">
        <f>IF($D$377="Y/T","Isi Sasaran",IF($E$377=0,0,IF(I377="Y",1,IF(I377="T",0,"Isi Dulu"))))</f>
        <v>Isi Sasaran</v>
      </c>
      <c r="K377" s="590" t="s">
        <v>26</v>
      </c>
      <c r="L377" s="591" t="str">
        <f>IF($D$377="Y/T","Isi Sasaran",IF($E$377=0,0,IF(K377="Y",1,IF(K377="T",0,"Isi Dulu"))))</f>
        <v>Isi Sasaran</v>
      </c>
      <c r="M377" s="848" t="s">
        <v>26</v>
      </c>
      <c r="N377" s="851" t="str">
        <f>IF(M377="Y",1,IF(M377="T",0,IF(M377="Y/T","Belum diisi","Error")))</f>
        <v>Belum diisi</v>
      </c>
    </row>
    <row r="378" spans="2:14" ht="15.75">
      <c r="B378" s="837"/>
      <c r="C378" s="840"/>
      <c r="D378" s="858"/>
      <c r="E378" s="855"/>
      <c r="F378" s="549">
        <v>2</v>
      </c>
      <c r="G378" s="550"/>
      <c r="H378" s="598" t="str">
        <f t="shared" si="7"/>
        <v>Belum Diisi</v>
      </c>
      <c r="I378" s="592" t="s">
        <v>26</v>
      </c>
      <c r="J378" s="593" t="str">
        <f>IF($D$377="Y/T","Isi Sasaran",IF($E$377=0,0,IF(I378="Y",1,IF(I378="T",0,"Isi Dulu"))))</f>
        <v>Isi Sasaran</v>
      </c>
      <c r="K378" s="592" t="s">
        <v>26</v>
      </c>
      <c r="L378" s="593" t="str">
        <f>IF($D$377="Y/T","Isi Sasaran",IF($E$377=0,0,IF(K378="Y",1,IF(K378="T",0,"Isi Dulu"))))</f>
        <v>Isi Sasaran</v>
      </c>
      <c r="M378" s="849"/>
      <c r="N378" s="852"/>
    </row>
    <row r="379" spans="2:14" ht="15.75">
      <c r="B379" s="837"/>
      <c r="C379" s="840"/>
      <c r="D379" s="858"/>
      <c r="E379" s="855"/>
      <c r="F379" s="549">
        <v>3</v>
      </c>
      <c r="G379" s="550"/>
      <c r="H379" s="598" t="str">
        <f t="shared" si="7"/>
        <v>Belum Diisi</v>
      </c>
      <c r="I379" s="592" t="s">
        <v>26</v>
      </c>
      <c r="J379" s="593" t="str">
        <f>IF($D$377="Y/T","Isi Sasaran",IF($E$377=0,0,IF(I379="Y",1,IF(I379="T",0,"Isi Dulu"))))</f>
        <v>Isi Sasaran</v>
      </c>
      <c r="K379" s="592" t="s">
        <v>26</v>
      </c>
      <c r="L379" s="593" t="str">
        <f>IF($D$377="Y/T","Isi Sasaran",IF($E$377=0,0,IF(K379="Y",1,IF(K379="T",0,"Isi Dulu"))))</f>
        <v>Isi Sasaran</v>
      </c>
      <c r="M379" s="849"/>
      <c r="N379" s="852"/>
    </row>
    <row r="380" spans="2:14" ht="15.75">
      <c r="B380" s="837"/>
      <c r="C380" s="840"/>
      <c r="D380" s="858"/>
      <c r="E380" s="855"/>
      <c r="F380" s="549">
        <v>4</v>
      </c>
      <c r="G380" s="550"/>
      <c r="H380" s="598" t="str">
        <f t="shared" si="7"/>
        <v>Belum Diisi</v>
      </c>
      <c r="I380" s="592" t="s">
        <v>26</v>
      </c>
      <c r="J380" s="593" t="str">
        <f>IF($D$377="Y/T","Isi Sasaran",IF($E$377=0,0,IF(I380="Y",1,IF(I380="T",0,"Isi Dulu"))))</f>
        <v>Isi Sasaran</v>
      </c>
      <c r="K380" s="592" t="s">
        <v>26</v>
      </c>
      <c r="L380" s="593" t="str">
        <f>IF($D$377="Y/T","Isi Sasaran",IF($E$377=0,0,IF(K380="Y",1,IF(K380="T",0,"Isi Dulu"))))</f>
        <v>Isi Sasaran</v>
      </c>
      <c r="M380" s="849"/>
      <c r="N380" s="852"/>
    </row>
    <row r="381" spans="2:14" ht="15.75">
      <c r="B381" s="838"/>
      <c r="C381" s="841"/>
      <c r="D381" s="859"/>
      <c r="E381" s="856"/>
      <c r="F381" s="569">
        <v>5</v>
      </c>
      <c r="G381" s="570"/>
      <c r="H381" s="599" t="str">
        <f t="shared" si="7"/>
        <v>Belum Diisi</v>
      </c>
      <c r="I381" s="595" t="s">
        <v>26</v>
      </c>
      <c r="J381" s="596" t="str">
        <f>IF($D$377="Y/T","Isi Sasaran",IF($E$377=0,0,IF(I381="Y",1,IF(I381="T",0,"Isi Dulu"))))</f>
        <v>Isi Sasaran</v>
      </c>
      <c r="K381" s="595" t="s">
        <v>26</v>
      </c>
      <c r="L381" s="596" t="str">
        <f>IF($D$377="Y/T","Isi Sasaran",IF($E$377=0,0,IF(K381="Y",1,IF(K381="T",0,"Isi Dulu"))))</f>
        <v>Isi Sasaran</v>
      </c>
      <c r="M381" s="850"/>
      <c r="N381" s="853"/>
    </row>
    <row r="382" spans="2:14" ht="15.75">
      <c r="B382" s="836">
        <v>15</v>
      </c>
      <c r="C382" s="839"/>
      <c r="D382" s="857" t="s">
        <v>26</v>
      </c>
      <c r="E382" s="854" t="str">
        <f>IF(D382="Y",1,IF(D382="T",0,IF(D382="Y/T","Belum diisi","Error")))</f>
        <v>Belum diisi</v>
      </c>
      <c r="F382" s="528">
        <v>1</v>
      </c>
      <c r="G382" s="529"/>
      <c r="H382" s="600" t="str">
        <f t="shared" si="7"/>
        <v>Belum Diisi</v>
      </c>
      <c r="I382" s="590" t="s">
        <v>26</v>
      </c>
      <c r="J382" s="591" t="str">
        <f>IF($D$382="Y/T","Isi Sasaran",IF($E$382=0,0,IF(I382="Y",1,IF(I382="T",0,"Isi Dulu"))))</f>
        <v>Isi Sasaran</v>
      </c>
      <c r="K382" s="590" t="s">
        <v>26</v>
      </c>
      <c r="L382" s="591" t="str">
        <f>IF($D$382="Y/T","Isi Sasaran",IF($E$382=0,0,IF(K382="Y",1,IF(K382="T",0,"Isi Dulu"))))</f>
        <v>Isi Sasaran</v>
      </c>
      <c r="M382" s="848" t="s">
        <v>26</v>
      </c>
      <c r="N382" s="851" t="str">
        <f>IF(M382="Y",1,IF(M382="T",0,IF(M382="Y/T","Belum diisi","Error")))</f>
        <v>Belum diisi</v>
      </c>
    </row>
    <row r="383" spans="2:14" ht="15.75">
      <c r="B383" s="837"/>
      <c r="C383" s="840"/>
      <c r="D383" s="858"/>
      <c r="E383" s="855"/>
      <c r="F383" s="549">
        <v>2</v>
      </c>
      <c r="G383" s="550"/>
      <c r="H383" s="598" t="str">
        <f t="shared" si="7"/>
        <v>Belum Diisi</v>
      </c>
      <c r="I383" s="592" t="s">
        <v>26</v>
      </c>
      <c r="J383" s="593" t="str">
        <f>IF($D$382="Y/T","Isi Sasaran",IF($E$382=0,0,IF(I383="Y",1,IF(I383="T",0,"Isi Dulu"))))</f>
        <v>Isi Sasaran</v>
      </c>
      <c r="K383" s="592" t="s">
        <v>26</v>
      </c>
      <c r="L383" s="593" t="str">
        <f>IF($D$382="Y/T","Isi Sasaran",IF($E$382=0,0,IF(K383="Y",1,IF(K383="T",0,"Isi Dulu"))))</f>
        <v>Isi Sasaran</v>
      </c>
      <c r="M383" s="849"/>
      <c r="N383" s="852"/>
    </row>
    <row r="384" spans="2:14" ht="15.75">
      <c r="B384" s="837"/>
      <c r="C384" s="840"/>
      <c r="D384" s="858"/>
      <c r="E384" s="855"/>
      <c r="F384" s="549">
        <v>3</v>
      </c>
      <c r="G384" s="550"/>
      <c r="H384" s="598" t="str">
        <f t="shared" si="7"/>
        <v>Belum Diisi</v>
      </c>
      <c r="I384" s="592" t="s">
        <v>26</v>
      </c>
      <c r="J384" s="593" t="str">
        <f>IF($D$382="Y/T","Isi Sasaran",IF($E$382=0,0,IF(I384="Y",1,IF(I384="T",0,"Isi Dulu"))))</f>
        <v>Isi Sasaran</v>
      </c>
      <c r="K384" s="592" t="s">
        <v>26</v>
      </c>
      <c r="L384" s="593" t="str">
        <f>IF($D$382="Y/T","Isi Sasaran",IF($E$382=0,0,IF(K384="Y",1,IF(K384="T",0,"Isi Dulu"))))</f>
        <v>Isi Sasaran</v>
      </c>
      <c r="M384" s="849"/>
      <c r="N384" s="852"/>
    </row>
    <row r="385" spans="2:14" ht="15.75">
      <c r="B385" s="837"/>
      <c r="C385" s="840"/>
      <c r="D385" s="858"/>
      <c r="E385" s="855"/>
      <c r="F385" s="549">
        <v>4</v>
      </c>
      <c r="G385" s="550"/>
      <c r="H385" s="598" t="str">
        <f t="shared" si="7"/>
        <v>Belum Diisi</v>
      </c>
      <c r="I385" s="592" t="s">
        <v>26</v>
      </c>
      <c r="J385" s="593" t="str">
        <f>IF($D$382="Y/T","Isi Sasaran",IF($E$382=0,0,IF(I385="Y",1,IF(I385="T",0,"Isi Dulu"))))</f>
        <v>Isi Sasaran</v>
      </c>
      <c r="K385" s="592" t="s">
        <v>26</v>
      </c>
      <c r="L385" s="593" t="str">
        <f>IF($D$382="Y/T","Isi Sasaran",IF($E$382=0,0,IF(K385="Y",1,IF(K385="T",0,"Isi Dulu"))))</f>
        <v>Isi Sasaran</v>
      </c>
      <c r="M385" s="849"/>
      <c r="N385" s="852"/>
    </row>
    <row r="386" spans="2:14" ht="15.75">
      <c r="B386" s="838"/>
      <c r="C386" s="841"/>
      <c r="D386" s="859"/>
      <c r="E386" s="856"/>
      <c r="F386" s="569">
        <v>5</v>
      </c>
      <c r="G386" s="570"/>
      <c r="H386" s="599" t="str">
        <f t="shared" si="7"/>
        <v>Belum Diisi</v>
      </c>
      <c r="I386" s="595" t="s">
        <v>26</v>
      </c>
      <c r="J386" s="596" t="str">
        <f>IF($D$382="Y/T","Isi Sasaran",IF($E$382=0,0,IF(I386="Y",1,IF(I386="T",0,"Isi Dulu"))))</f>
        <v>Isi Sasaran</v>
      </c>
      <c r="K386" s="595" t="s">
        <v>26</v>
      </c>
      <c r="L386" s="596" t="str">
        <f>IF($D$382="Y/T","Isi Sasaran",IF($E$382=0,0,IF(K386="Y",1,IF(K386="T",0,"Isi Dulu"))))</f>
        <v>Isi Sasaran</v>
      </c>
      <c r="M386" s="850"/>
      <c r="N386" s="853"/>
    </row>
    <row r="387" spans="2:14" ht="15.75">
      <c r="B387" s="836">
        <v>16</v>
      </c>
      <c r="C387" s="839"/>
      <c r="D387" s="857" t="s">
        <v>26</v>
      </c>
      <c r="E387" s="854" t="str">
        <f>IF(D387="Y",1,IF(D387="T",0,IF(D387="Y/T","Belum diisi","Error")))</f>
        <v>Belum diisi</v>
      </c>
      <c r="F387" s="528">
        <v>1</v>
      </c>
      <c r="G387" s="529"/>
      <c r="H387" s="600" t="str">
        <f t="shared" si="7"/>
        <v>Belum Diisi</v>
      </c>
      <c r="I387" s="590" t="s">
        <v>26</v>
      </c>
      <c r="J387" s="591" t="str">
        <f>IF($D$387="Y/T","Isi Sasaran",IF($E$387=0,0,IF(I387="Y",1,IF(I387="T",0,"Isi Dulu"))))</f>
        <v>Isi Sasaran</v>
      </c>
      <c r="K387" s="590" t="s">
        <v>26</v>
      </c>
      <c r="L387" s="591" t="str">
        <f>IF($D$387="Y/T","Isi Sasaran",IF($E$387=0,0,IF(K387="Y",1,IF(K387="T",0,"Isi Dulu"))))</f>
        <v>Isi Sasaran</v>
      </c>
      <c r="M387" s="848" t="s">
        <v>26</v>
      </c>
      <c r="N387" s="851" t="str">
        <f>IF(M387="Y",1,IF(M387="T",0,IF(M387="Y/T","Belum diisi","Error")))</f>
        <v>Belum diisi</v>
      </c>
    </row>
    <row r="388" spans="2:14" ht="15.75">
      <c r="B388" s="837"/>
      <c r="C388" s="840"/>
      <c r="D388" s="858"/>
      <c r="E388" s="855"/>
      <c r="F388" s="549">
        <v>2</v>
      </c>
      <c r="G388" s="550"/>
      <c r="H388" s="598" t="str">
        <f t="shared" si="7"/>
        <v>Belum Diisi</v>
      </c>
      <c r="I388" s="592" t="s">
        <v>26</v>
      </c>
      <c r="J388" s="593" t="str">
        <f>IF($D$387="Y/T","Isi Sasaran",IF($E$387=0,0,IF(I388="Y",1,IF(I388="T",0,"Isi Dulu"))))</f>
        <v>Isi Sasaran</v>
      </c>
      <c r="K388" s="592" t="s">
        <v>26</v>
      </c>
      <c r="L388" s="593" t="str">
        <f>IF($D$387="Y/T","Isi Sasaran",IF($E$387=0,0,IF(K388="Y",1,IF(K388="T",0,"Isi Dulu"))))</f>
        <v>Isi Sasaran</v>
      </c>
      <c r="M388" s="849"/>
      <c r="N388" s="852"/>
    </row>
    <row r="389" spans="2:14" ht="15.75">
      <c r="B389" s="837"/>
      <c r="C389" s="840"/>
      <c r="D389" s="858"/>
      <c r="E389" s="855"/>
      <c r="F389" s="549">
        <v>3</v>
      </c>
      <c r="G389" s="550"/>
      <c r="H389" s="598" t="str">
        <f t="shared" si="7"/>
        <v>Belum Diisi</v>
      </c>
      <c r="I389" s="592" t="s">
        <v>26</v>
      </c>
      <c r="J389" s="593" t="str">
        <f>IF($D$387="Y/T","Isi Sasaran",IF($E$387=0,0,IF(I389="Y",1,IF(I389="T",0,"Isi Dulu"))))</f>
        <v>Isi Sasaran</v>
      </c>
      <c r="K389" s="592" t="s">
        <v>26</v>
      </c>
      <c r="L389" s="593" t="str">
        <f>IF($D$387="Y/T","Isi Sasaran",IF($E$387=0,0,IF(K389="Y",1,IF(K389="T",0,"Isi Dulu"))))</f>
        <v>Isi Sasaran</v>
      </c>
      <c r="M389" s="849"/>
      <c r="N389" s="852"/>
    </row>
    <row r="390" spans="2:14" ht="15.75">
      <c r="B390" s="837"/>
      <c r="C390" s="840"/>
      <c r="D390" s="858"/>
      <c r="E390" s="855"/>
      <c r="F390" s="549">
        <v>4</v>
      </c>
      <c r="G390" s="550"/>
      <c r="H390" s="598" t="str">
        <f t="shared" si="7"/>
        <v>Belum Diisi</v>
      </c>
      <c r="I390" s="592" t="s">
        <v>26</v>
      </c>
      <c r="J390" s="593" t="str">
        <f>IF($D$387="Y/T","Isi Sasaran",IF($E$387=0,0,IF(I390="Y",1,IF(I390="T",0,"Isi Dulu"))))</f>
        <v>Isi Sasaran</v>
      </c>
      <c r="K390" s="592" t="s">
        <v>26</v>
      </c>
      <c r="L390" s="593" t="str">
        <f>IF($D$387="Y/T","Isi Sasaran",IF($E$387=0,0,IF(K390="Y",1,IF(K390="T",0,"Isi Dulu"))))</f>
        <v>Isi Sasaran</v>
      </c>
      <c r="M390" s="849"/>
      <c r="N390" s="852"/>
    </row>
    <row r="391" spans="2:14" ht="15.75">
      <c r="B391" s="838"/>
      <c r="C391" s="841"/>
      <c r="D391" s="859"/>
      <c r="E391" s="856"/>
      <c r="F391" s="569">
        <v>5</v>
      </c>
      <c r="G391" s="570"/>
      <c r="H391" s="599" t="str">
        <f t="shared" si="7"/>
        <v>Belum Diisi</v>
      </c>
      <c r="I391" s="595" t="s">
        <v>26</v>
      </c>
      <c r="J391" s="596" t="str">
        <f>IF($D$387="Y/T","Isi Sasaran",IF($E$387=0,0,IF(I391="Y",1,IF(I391="T",0,"Isi Dulu"))))</f>
        <v>Isi Sasaran</v>
      </c>
      <c r="K391" s="595" t="s">
        <v>26</v>
      </c>
      <c r="L391" s="596" t="str">
        <f>IF($D$387="Y/T","Isi Sasaran",IF($E$387=0,0,IF(K391="Y",1,IF(K391="T",0,"Isi Dulu"))))</f>
        <v>Isi Sasaran</v>
      </c>
      <c r="M391" s="850"/>
      <c r="N391" s="853"/>
    </row>
    <row r="392" spans="2:14" ht="15.75">
      <c r="B392" s="836">
        <v>17</v>
      </c>
      <c r="C392" s="839"/>
      <c r="D392" s="857" t="s">
        <v>26</v>
      </c>
      <c r="E392" s="854" t="str">
        <f>IF(D392="Y",1,IF(D392="T",0,IF(D392="Y/T","Belum diisi","Error")))</f>
        <v>Belum diisi</v>
      </c>
      <c r="F392" s="528">
        <v>1</v>
      </c>
      <c r="G392" s="529"/>
      <c r="H392" s="600" t="str">
        <f t="shared" si="7"/>
        <v>Belum Diisi</v>
      </c>
      <c r="I392" s="590" t="s">
        <v>26</v>
      </c>
      <c r="J392" s="591" t="str">
        <f>IF($D$392="Y/T","Isi Sasaran",IF($E$392=0,0,IF(I392="Y",1,IF(I392="T",0,"Isi Dulu"))))</f>
        <v>Isi Sasaran</v>
      </c>
      <c r="K392" s="590" t="s">
        <v>26</v>
      </c>
      <c r="L392" s="591" t="str">
        <f>IF($D$392="Y/T","Isi Sasaran",IF($E$392=0,0,IF(K392="Y",1,IF(K392="T",0,"Isi Dulu"))))</f>
        <v>Isi Sasaran</v>
      </c>
      <c r="M392" s="848" t="s">
        <v>26</v>
      </c>
      <c r="N392" s="851" t="str">
        <f>IF(M392="Y",1,IF(M392="T",0,IF(M392="Y/T","Belum diisi","Error")))</f>
        <v>Belum diisi</v>
      </c>
    </row>
    <row r="393" spans="2:14" ht="15.75">
      <c r="B393" s="837"/>
      <c r="C393" s="840"/>
      <c r="D393" s="858"/>
      <c r="E393" s="855"/>
      <c r="F393" s="549">
        <v>2</v>
      </c>
      <c r="G393" s="550"/>
      <c r="H393" s="598" t="str">
        <f t="shared" si="7"/>
        <v>Belum Diisi</v>
      </c>
      <c r="I393" s="592" t="s">
        <v>26</v>
      </c>
      <c r="J393" s="593" t="str">
        <f>IF($D$392="Y/T","Isi Sasaran",IF($E$392=0,0,IF(I393="Y",1,IF(I393="T",0,"Isi Dulu"))))</f>
        <v>Isi Sasaran</v>
      </c>
      <c r="K393" s="592" t="s">
        <v>26</v>
      </c>
      <c r="L393" s="593" t="str">
        <f>IF($D$392="Y/T","Isi Sasaran",IF($E$392=0,0,IF(K393="Y",1,IF(K393="T",0,"Isi Dulu"))))</f>
        <v>Isi Sasaran</v>
      </c>
      <c r="M393" s="849"/>
      <c r="N393" s="852"/>
    </row>
    <row r="394" spans="2:14" ht="15.75">
      <c r="B394" s="837"/>
      <c r="C394" s="840"/>
      <c r="D394" s="858"/>
      <c r="E394" s="855"/>
      <c r="F394" s="549">
        <v>3</v>
      </c>
      <c r="G394" s="550"/>
      <c r="H394" s="598" t="str">
        <f t="shared" si="7"/>
        <v>Belum Diisi</v>
      </c>
      <c r="I394" s="592" t="s">
        <v>26</v>
      </c>
      <c r="J394" s="593" t="str">
        <f>IF($D$392="Y/T","Isi Sasaran",IF($E$392=0,0,IF(I394="Y",1,IF(I394="T",0,"Isi Dulu"))))</f>
        <v>Isi Sasaran</v>
      </c>
      <c r="K394" s="592" t="s">
        <v>26</v>
      </c>
      <c r="L394" s="593" t="str">
        <f>IF($D$392="Y/T","Isi Sasaran",IF($E$392=0,0,IF(K394="Y",1,IF(K394="T",0,"Isi Dulu"))))</f>
        <v>Isi Sasaran</v>
      </c>
      <c r="M394" s="849"/>
      <c r="N394" s="852"/>
    </row>
    <row r="395" spans="2:14" ht="15.75">
      <c r="B395" s="837"/>
      <c r="C395" s="840"/>
      <c r="D395" s="858"/>
      <c r="E395" s="855"/>
      <c r="F395" s="549">
        <v>4</v>
      </c>
      <c r="G395" s="550"/>
      <c r="H395" s="598" t="str">
        <f t="shared" si="7"/>
        <v>Belum Diisi</v>
      </c>
      <c r="I395" s="592" t="s">
        <v>26</v>
      </c>
      <c r="J395" s="593" t="str">
        <f>IF($D$392="Y/T","Isi Sasaran",IF($E$392=0,0,IF(I395="Y",1,IF(I395="T",0,"Isi Dulu"))))</f>
        <v>Isi Sasaran</v>
      </c>
      <c r="K395" s="592" t="s">
        <v>26</v>
      </c>
      <c r="L395" s="593" t="str">
        <f>IF($D$392="Y/T","Isi Sasaran",IF($E$392=0,0,IF(K395="Y",1,IF(K395="T",0,"Isi Dulu"))))</f>
        <v>Isi Sasaran</v>
      </c>
      <c r="M395" s="849"/>
      <c r="N395" s="852"/>
    </row>
    <row r="396" spans="2:14" ht="15.75">
      <c r="B396" s="838"/>
      <c r="C396" s="841"/>
      <c r="D396" s="859"/>
      <c r="E396" s="856"/>
      <c r="F396" s="569">
        <v>5</v>
      </c>
      <c r="G396" s="570"/>
      <c r="H396" s="599" t="str">
        <f t="shared" si="7"/>
        <v>Belum Diisi</v>
      </c>
      <c r="I396" s="595" t="s">
        <v>26</v>
      </c>
      <c r="J396" s="596" t="str">
        <f>IF($D$392="Y/T","Isi Sasaran",IF($E$392=0,0,IF(I396="Y",1,IF(I396="T",0,"Isi Dulu"))))</f>
        <v>Isi Sasaran</v>
      </c>
      <c r="K396" s="595" t="s">
        <v>26</v>
      </c>
      <c r="L396" s="596" t="str">
        <f>IF($D$392="Y/T","Isi Sasaran",IF($E$392=0,0,IF(K396="Y",1,IF(K396="T",0,"Isi Dulu"))))</f>
        <v>Isi Sasaran</v>
      </c>
      <c r="M396" s="850"/>
      <c r="N396" s="853"/>
    </row>
    <row r="397" spans="2:14" ht="15.75">
      <c r="B397" s="836">
        <v>18</v>
      </c>
      <c r="C397" s="839"/>
      <c r="D397" s="857" t="s">
        <v>26</v>
      </c>
      <c r="E397" s="854" t="str">
        <f>IF(D397="Y",1,IF(D397="T",0,IF(D397="Y/T","Belum diisi","Error")))</f>
        <v>Belum diisi</v>
      </c>
      <c r="F397" s="528">
        <v>1</v>
      </c>
      <c r="G397" s="529"/>
      <c r="H397" s="600" t="str">
        <f t="shared" si="7"/>
        <v>Belum Diisi</v>
      </c>
      <c r="I397" s="590" t="s">
        <v>26</v>
      </c>
      <c r="J397" s="591" t="str">
        <f>IF($D$397="Y/T","Isi Sasaran",IF($E$397=0,0,IF(I397="Y",1,IF(I397="T",0,"Isi Dulu"))))</f>
        <v>Isi Sasaran</v>
      </c>
      <c r="K397" s="590" t="s">
        <v>26</v>
      </c>
      <c r="L397" s="591" t="str">
        <f>IF($D$397="Y/T","Isi Sasaran",IF($E$397=0,0,IF(K397="Y",1,IF(K397="T",0,"Isi Dulu"))))</f>
        <v>Isi Sasaran</v>
      </c>
      <c r="M397" s="848" t="s">
        <v>26</v>
      </c>
      <c r="N397" s="851" t="str">
        <f>IF(M397="Y",1,IF(M397="T",0,IF(M397="Y/T","Belum diisi","Error")))</f>
        <v>Belum diisi</v>
      </c>
    </row>
    <row r="398" spans="2:14" ht="15.75">
      <c r="B398" s="837"/>
      <c r="C398" s="840"/>
      <c r="D398" s="858"/>
      <c r="E398" s="855"/>
      <c r="F398" s="549">
        <v>2</v>
      </c>
      <c r="G398" s="550"/>
      <c r="H398" s="598" t="str">
        <f t="shared" si="7"/>
        <v>Belum Diisi</v>
      </c>
      <c r="I398" s="592" t="s">
        <v>26</v>
      </c>
      <c r="J398" s="593" t="str">
        <f>IF($D$397="Y/T","Isi Sasaran",IF($E$397=0,0,IF(I398="Y",1,IF(I398="T",0,"Isi Dulu"))))</f>
        <v>Isi Sasaran</v>
      </c>
      <c r="K398" s="592" t="s">
        <v>26</v>
      </c>
      <c r="L398" s="593" t="str">
        <f>IF($D$397="Y/T","Isi Sasaran",IF($E$397=0,0,IF(K398="Y",1,IF(K398="T",0,"Isi Dulu"))))</f>
        <v>Isi Sasaran</v>
      </c>
      <c r="M398" s="849"/>
      <c r="N398" s="852"/>
    </row>
    <row r="399" spans="2:14" ht="15.75">
      <c r="B399" s="837"/>
      <c r="C399" s="840"/>
      <c r="D399" s="858"/>
      <c r="E399" s="855"/>
      <c r="F399" s="549">
        <v>3</v>
      </c>
      <c r="G399" s="550"/>
      <c r="H399" s="598" t="str">
        <f t="shared" si="7"/>
        <v>Belum Diisi</v>
      </c>
      <c r="I399" s="592" t="s">
        <v>26</v>
      </c>
      <c r="J399" s="593" t="str">
        <f>IF($D$397="Y/T","Isi Sasaran",IF($E$397=0,0,IF(I399="Y",1,IF(I399="T",0,"Isi Dulu"))))</f>
        <v>Isi Sasaran</v>
      </c>
      <c r="K399" s="592" t="s">
        <v>26</v>
      </c>
      <c r="L399" s="593" t="str">
        <f>IF($D$397="Y/T","Isi Sasaran",IF($E$397=0,0,IF(K399="Y",1,IF(K399="T",0,"Isi Dulu"))))</f>
        <v>Isi Sasaran</v>
      </c>
      <c r="M399" s="849"/>
      <c r="N399" s="852"/>
    </row>
    <row r="400" spans="2:14" ht="15.75">
      <c r="B400" s="837"/>
      <c r="C400" s="840"/>
      <c r="D400" s="858"/>
      <c r="E400" s="855"/>
      <c r="F400" s="549">
        <v>4</v>
      </c>
      <c r="G400" s="550"/>
      <c r="H400" s="598" t="str">
        <f t="shared" si="7"/>
        <v>Belum Diisi</v>
      </c>
      <c r="I400" s="592" t="s">
        <v>26</v>
      </c>
      <c r="J400" s="593" t="str">
        <f>IF($D$397="Y/T","Isi Sasaran",IF($E$397=0,0,IF(I400="Y",1,IF(I400="T",0,"Isi Dulu"))))</f>
        <v>Isi Sasaran</v>
      </c>
      <c r="K400" s="592" t="s">
        <v>26</v>
      </c>
      <c r="L400" s="593" t="str">
        <f>IF($D$397="Y/T","Isi Sasaran",IF($E$397=0,0,IF(K400="Y",1,IF(K400="T",0,"Isi Dulu"))))</f>
        <v>Isi Sasaran</v>
      </c>
      <c r="M400" s="849"/>
      <c r="N400" s="852"/>
    </row>
    <row r="401" spans="2:14" ht="15.75">
      <c r="B401" s="838"/>
      <c r="C401" s="841"/>
      <c r="D401" s="859"/>
      <c r="E401" s="856"/>
      <c r="F401" s="569">
        <v>5</v>
      </c>
      <c r="G401" s="570"/>
      <c r="H401" s="599" t="str">
        <f t="shared" si="7"/>
        <v>Belum Diisi</v>
      </c>
      <c r="I401" s="595" t="s">
        <v>26</v>
      </c>
      <c r="J401" s="596" t="str">
        <f>IF($D$397="Y/T","Isi Sasaran",IF($E$397=0,0,IF(I401="Y",1,IF(I401="T",0,"Isi Dulu"))))</f>
        <v>Isi Sasaran</v>
      </c>
      <c r="K401" s="595" t="s">
        <v>26</v>
      </c>
      <c r="L401" s="596" t="str">
        <f>IF($D$397="Y/T","Isi Sasaran",IF($E$397=0,0,IF(K401="Y",1,IF(K401="T",0,"Isi Dulu"))))</f>
        <v>Isi Sasaran</v>
      </c>
      <c r="M401" s="850"/>
      <c r="N401" s="853"/>
    </row>
    <row r="402" spans="2:14" ht="15.75">
      <c r="B402" s="836">
        <v>19</v>
      </c>
      <c r="C402" s="839"/>
      <c r="D402" s="857" t="s">
        <v>26</v>
      </c>
      <c r="E402" s="854" t="str">
        <f>IF(D402="Y",1,IF(D402="T",0,IF(D402="Y/T","Belum diisi","Error")))</f>
        <v>Belum diisi</v>
      </c>
      <c r="F402" s="528">
        <v>1</v>
      </c>
      <c r="G402" s="529"/>
      <c r="H402" s="600" t="str">
        <f t="shared" si="7"/>
        <v>Belum Diisi</v>
      </c>
      <c r="I402" s="590" t="s">
        <v>26</v>
      </c>
      <c r="J402" s="591" t="str">
        <f>IF($D$402="Y/T","Isi Sasaran",IF($E$402=0,0,IF(I402="Y",1,IF(I402="T",0,"Isi Dulu"))))</f>
        <v>Isi Sasaran</v>
      </c>
      <c r="K402" s="590" t="s">
        <v>26</v>
      </c>
      <c r="L402" s="591" t="str">
        <f>IF($D$402="Y/T","Isi Sasaran",IF($E$402=0,0,IF(K402="Y",1,IF(K402="T",0,"Isi Dulu"))))</f>
        <v>Isi Sasaran</v>
      </c>
      <c r="M402" s="848" t="s">
        <v>26</v>
      </c>
      <c r="N402" s="851" t="str">
        <f>IF(M402="Y",1,IF(M402="T",0,IF(M402="Y/T","Belum diisi","Error")))</f>
        <v>Belum diisi</v>
      </c>
    </row>
    <row r="403" spans="2:14" ht="15.75">
      <c r="B403" s="837"/>
      <c r="C403" s="840"/>
      <c r="D403" s="858"/>
      <c r="E403" s="855"/>
      <c r="F403" s="549">
        <v>2</v>
      </c>
      <c r="G403" s="550"/>
      <c r="H403" s="598" t="str">
        <f t="shared" si="7"/>
        <v>Belum Diisi</v>
      </c>
      <c r="I403" s="592" t="s">
        <v>26</v>
      </c>
      <c r="J403" s="593" t="str">
        <f>IF($D$402="Y/T","Isi Sasaran",IF($E$402=0,0,IF(I403="Y",1,IF(I403="T",0,"Isi Dulu"))))</f>
        <v>Isi Sasaran</v>
      </c>
      <c r="K403" s="592" t="s">
        <v>26</v>
      </c>
      <c r="L403" s="593" t="str">
        <f>IF($D$402="Y/T","Isi Sasaran",IF($E$402=0,0,IF(K403="Y",1,IF(K403="T",0,"Isi Dulu"))))</f>
        <v>Isi Sasaran</v>
      </c>
      <c r="M403" s="849"/>
      <c r="N403" s="852"/>
    </row>
    <row r="404" spans="2:14" ht="15.75">
      <c r="B404" s="837"/>
      <c r="C404" s="840"/>
      <c r="D404" s="858"/>
      <c r="E404" s="855"/>
      <c r="F404" s="549">
        <v>3</v>
      </c>
      <c r="G404" s="550"/>
      <c r="H404" s="598" t="str">
        <f t="shared" si="7"/>
        <v>Belum Diisi</v>
      </c>
      <c r="I404" s="592" t="s">
        <v>26</v>
      </c>
      <c r="J404" s="593" t="str">
        <f>IF($D$402="Y/T","Isi Sasaran",IF($E$402=0,0,IF(I404="Y",1,IF(I404="T",0,"Isi Dulu"))))</f>
        <v>Isi Sasaran</v>
      </c>
      <c r="K404" s="592" t="s">
        <v>26</v>
      </c>
      <c r="L404" s="593" t="str">
        <f>IF($D$402="Y/T","Isi Sasaran",IF($E$402=0,0,IF(K404="Y",1,IF(K404="T",0,"Isi Dulu"))))</f>
        <v>Isi Sasaran</v>
      </c>
      <c r="M404" s="849"/>
      <c r="N404" s="852"/>
    </row>
    <row r="405" spans="2:14" ht="15.75">
      <c r="B405" s="837"/>
      <c r="C405" s="840"/>
      <c r="D405" s="858"/>
      <c r="E405" s="855"/>
      <c r="F405" s="549">
        <v>4</v>
      </c>
      <c r="G405" s="550"/>
      <c r="H405" s="598" t="str">
        <f t="shared" si="7"/>
        <v>Belum Diisi</v>
      </c>
      <c r="I405" s="592" t="s">
        <v>26</v>
      </c>
      <c r="J405" s="593" t="str">
        <f>IF($D$402="Y/T","Isi Sasaran",IF($E$402=0,0,IF(I405="Y",1,IF(I405="T",0,"Isi Dulu"))))</f>
        <v>Isi Sasaran</v>
      </c>
      <c r="K405" s="592" t="s">
        <v>26</v>
      </c>
      <c r="L405" s="593" t="str">
        <f>IF($D$402="Y/T","Isi Sasaran",IF($E$402=0,0,IF(K405="Y",1,IF(K405="T",0,"Isi Dulu"))))</f>
        <v>Isi Sasaran</v>
      </c>
      <c r="M405" s="849"/>
      <c r="N405" s="852"/>
    </row>
    <row r="406" spans="2:14" ht="15.75">
      <c r="B406" s="838"/>
      <c r="C406" s="841"/>
      <c r="D406" s="859"/>
      <c r="E406" s="856"/>
      <c r="F406" s="569">
        <v>5</v>
      </c>
      <c r="G406" s="570"/>
      <c r="H406" s="599" t="str">
        <f t="shared" si="7"/>
        <v>Belum Diisi</v>
      </c>
      <c r="I406" s="595" t="s">
        <v>26</v>
      </c>
      <c r="J406" s="596" t="str">
        <f>IF($D$402="Y/T","Isi Sasaran",IF($E$402=0,0,IF(I406="Y",1,IF(I406="T",0,"Isi Dulu"))))</f>
        <v>Isi Sasaran</v>
      </c>
      <c r="K406" s="595" t="s">
        <v>26</v>
      </c>
      <c r="L406" s="596" t="str">
        <f>IF($D$402="Y/T","Isi Sasaran",IF($E$402=0,0,IF(K406="Y",1,IF(K406="T",0,"Isi Dulu"))))</f>
        <v>Isi Sasaran</v>
      </c>
      <c r="M406" s="850"/>
      <c r="N406" s="853"/>
    </row>
    <row r="407" spans="2:14" ht="15.75">
      <c r="B407" s="836">
        <v>20</v>
      </c>
      <c r="C407" s="839"/>
      <c r="D407" s="857" t="s">
        <v>26</v>
      </c>
      <c r="E407" s="854" t="str">
        <f>IF(D407="Y",1,IF(D407="T",0,IF(D407="Y/T","Belum diisi","Error")))</f>
        <v>Belum diisi</v>
      </c>
      <c r="F407" s="528">
        <v>1</v>
      </c>
      <c r="G407" s="529"/>
      <c r="H407" s="600" t="str">
        <f t="shared" si="7"/>
        <v>Belum Diisi</v>
      </c>
      <c r="I407" s="590" t="s">
        <v>26</v>
      </c>
      <c r="J407" s="591" t="str">
        <f>IF($D$407="Y/T","Isi Sasaran",IF($E$407=0,0,IF(I407="Y",1,IF(I407="T",0,"Isi Dulu"))))</f>
        <v>Isi Sasaran</v>
      </c>
      <c r="K407" s="590" t="s">
        <v>26</v>
      </c>
      <c r="L407" s="591" t="str">
        <f>IF($D$407="Y/T","Isi Sasaran",IF($E$407=0,0,IF(K407="Y",1,IF(K407="T",0,"Isi Dulu"))))</f>
        <v>Isi Sasaran</v>
      </c>
      <c r="M407" s="848" t="s">
        <v>26</v>
      </c>
      <c r="N407" s="851" t="str">
        <f>IF(M407="Y",1,IF(M407="T",0,IF(M407="Y/T","Belum diisi","Error")))</f>
        <v>Belum diisi</v>
      </c>
    </row>
    <row r="408" spans="2:14" ht="15.75">
      <c r="B408" s="837"/>
      <c r="C408" s="840"/>
      <c r="D408" s="858"/>
      <c r="E408" s="855"/>
      <c r="F408" s="549">
        <v>2</v>
      </c>
      <c r="G408" s="550"/>
      <c r="H408" s="598" t="str">
        <f t="shared" si="7"/>
        <v>Belum Diisi</v>
      </c>
      <c r="I408" s="592" t="s">
        <v>26</v>
      </c>
      <c r="J408" s="593" t="str">
        <f>IF($D$407="Y/T","Isi Sasaran",IF($E$407=0,0,IF(I408="Y",1,IF(I408="T",0,"Isi Dulu"))))</f>
        <v>Isi Sasaran</v>
      </c>
      <c r="K408" s="592" t="s">
        <v>26</v>
      </c>
      <c r="L408" s="593" t="str">
        <f>IF($D$407="Y/T","Isi Sasaran",IF($E$407=0,0,IF(K408="Y",1,IF(K408="T",0,"Isi Dulu"))))</f>
        <v>Isi Sasaran</v>
      </c>
      <c r="M408" s="849"/>
      <c r="N408" s="852"/>
    </row>
    <row r="409" spans="2:14" ht="15.75">
      <c r="B409" s="837"/>
      <c r="C409" s="840"/>
      <c r="D409" s="858"/>
      <c r="E409" s="855"/>
      <c r="F409" s="549">
        <v>3</v>
      </c>
      <c r="G409" s="550"/>
      <c r="H409" s="598" t="str">
        <f t="shared" si="7"/>
        <v>Belum Diisi</v>
      </c>
      <c r="I409" s="592" t="s">
        <v>26</v>
      </c>
      <c r="J409" s="593" t="str">
        <f>IF($D$407="Y/T","Isi Sasaran",IF($E$407=0,0,IF(I409="Y",1,IF(I409="T",0,"Isi Dulu"))))</f>
        <v>Isi Sasaran</v>
      </c>
      <c r="K409" s="592" t="s">
        <v>26</v>
      </c>
      <c r="L409" s="593" t="str">
        <f>IF($D$407="Y/T","Isi Sasaran",IF($E$407=0,0,IF(K409="Y",1,IF(K409="T",0,"Isi Dulu"))))</f>
        <v>Isi Sasaran</v>
      </c>
      <c r="M409" s="849"/>
      <c r="N409" s="852"/>
    </row>
    <row r="410" spans="2:14" ht="15.75">
      <c r="B410" s="837"/>
      <c r="C410" s="840"/>
      <c r="D410" s="858"/>
      <c r="E410" s="855"/>
      <c r="F410" s="549">
        <v>4</v>
      </c>
      <c r="G410" s="550"/>
      <c r="H410" s="598" t="str">
        <f t="shared" si="7"/>
        <v>Belum Diisi</v>
      </c>
      <c r="I410" s="592" t="s">
        <v>26</v>
      </c>
      <c r="J410" s="593" t="str">
        <f>IF($D$407="Y/T","Isi Sasaran",IF($E$407=0,0,IF(I410="Y",1,IF(I410="T",0,"Isi Dulu"))))</f>
        <v>Isi Sasaran</v>
      </c>
      <c r="K410" s="592" t="s">
        <v>26</v>
      </c>
      <c r="L410" s="593" t="str">
        <f>IF($D$407="Y/T","Isi Sasaran",IF($E$407=0,0,IF(K410="Y",1,IF(K410="T",0,"Isi Dulu"))))</f>
        <v>Isi Sasaran</v>
      </c>
      <c r="M410" s="849"/>
      <c r="N410" s="852"/>
    </row>
    <row r="411" spans="2:14" ht="15.75">
      <c r="B411" s="838"/>
      <c r="C411" s="841"/>
      <c r="D411" s="859"/>
      <c r="E411" s="856"/>
      <c r="F411" s="569">
        <v>5</v>
      </c>
      <c r="G411" s="570"/>
      <c r="H411" s="599" t="str">
        <f t="shared" si="7"/>
        <v>Belum Diisi</v>
      </c>
      <c r="I411" s="595" t="s">
        <v>26</v>
      </c>
      <c r="J411" s="596" t="str">
        <f>IF($D$407="Y/T","Isi Sasaran",IF($E$407=0,0,IF(I411="Y",1,IF(I411="T",0,"Isi Dulu"))))</f>
        <v>Isi Sasaran</v>
      </c>
      <c r="K411" s="595" t="s">
        <v>26</v>
      </c>
      <c r="L411" s="596" t="str">
        <f>IF($D$407="Y/T","Isi Sasaran",IF($E$407=0,0,IF(K411="Y",1,IF(K411="T",0,"Isi Dulu"))))</f>
        <v>Isi Sasaran</v>
      </c>
      <c r="M411" s="850"/>
      <c r="N411" s="853"/>
    </row>
    <row r="412" spans="2:14" ht="15.75">
      <c r="B412" s="580"/>
      <c r="C412" s="581"/>
      <c r="D412" s="582"/>
      <c r="E412" s="602" t="e">
        <f>AVERAGE(E312:E411)</f>
        <v>#DIV/0!</v>
      </c>
      <c r="F412" s="583"/>
      <c r="G412" s="583"/>
      <c r="H412" s="602" t="e">
        <f>(IF($D312="Y/T",0,AVERAGE(H312:H316))+IF($D317="Y/T",0,AVERAGE(H317:H321))+IF($D322="Y/T",0,AVERAGE(H322:H326))+IF($D327="Y/T",0,AVERAGE(H327:H331))+IF($D332="Y/T",0,AVERAGE(H332:H336))+IF($D337="Y/T",0,AVERAGE(H337:H341))+IF($D342="Y/T",0,AVERAGE(H342:H346))+IF($D347="Y/T",0,AVERAGE(H347:H351))+IF($D352="Y/T",0,AVERAGE(H352:H356))+IF($D357="Y/T",0,AVERAGE(H357:H361))+IF($D362="Y/T",0,AVERAGE(H362:H366))+IF($D367="Y/T",0,AVERAGE(H367:H371))+IF($D372="Y/T",0,AVERAGE(H372:H376))+IF($D377="Y/T",0,AVERAGE(H377:H381))+IF($D382="Y/T",0,AVERAGE(H382:H386))+IF($D387="Y/T",0,AVERAGE(H387:H391))+IF($D392="Y/T",0,AVERAGE(H392:H396))+IF($D397="Y/T",0,AVERAGE(H397:H401))+IF($D402="Y/T",0,AVERAGE(H402:H406))+IF($D407="Y/T",0,AVERAGE(H407:H411)))/(COUNTIF($D312:$D411,"Y")+COUNTIF($D312:$D411,"T"))</f>
        <v>#DIV/0!</v>
      </c>
      <c r="I412" s="582"/>
      <c r="J412" s="602" t="e">
        <f>(IF($D312="Y/T",0,AVERAGE(J312:J316))+IF($D317="Y/T",0,AVERAGE(J317:J321))+IF($D322="Y/T",0,AVERAGE(J322:J326))+IF($D327="Y/T",0,AVERAGE(J327:J331))+IF($D332="Y/T",0,AVERAGE(J332:J336))+IF($D337="Y/T",0,AVERAGE(J337:J341))+IF($D342="Y/T",0,AVERAGE(J342:J346))+IF($D347="Y/T",0,AVERAGE(J347:J351))+IF($D352="Y/T",0,AVERAGE(J352:J356))+IF($D357="Y/T",0,AVERAGE(J357:J361))+IF($D362="Y/T",0,AVERAGE(J362:J366))+IF($D367="Y/T",0,AVERAGE(J367:J371))+IF($D372="Y/T",0,AVERAGE(J372:J376))+IF($D377="Y/T",0,AVERAGE(J377:J381))+IF($D382="Y/T",0,AVERAGE(J382:J386))+IF($D387="Y/T",0,AVERAGE(J387:J391))+IF($D392="Y/T",0,AVERAGE(J392:J396))+IF($D397="Y/T",0,AVERAGE(J397:J401))+IF($D402="Y/T",0,AVERAGE(J402:J406))+IF($D407="Y/T",0,AVERAGE(J407:J411)))/(COUNTIF($D312:$D411,"Y")+COUNTIF($D312:$D411,"T"))</f>
        <v>#DIV/0!</v>
      </c>
      <c r="K412" s="582"/>
      <c r="L412" s="602" t="e">
        <f>(IF($D312="Y/T",0,AVERAGE(L312:L316))+IF($D317="Y/T",0,AVERAGE(L317:L321))+IF($D322="Y/T",0,AVERAGE(L322:L326))+IF($D327="Y/T",0,AVERAGE(L327:L331))+IF($D332="Y/T",0,AVERAGE(L332:L336))+IF($D337="Y/T",0,AVERAGE(L337:L341))+IF($D342="Y/T",0,AVERAGE(L342:L346))+IF($D347="Y/T",0,AVERAGE(L347:L351))+IF($D352="Y/T",0,AVERAGE(L352:L356))+IF($D357="Y/T",0,AVERAGE(L357:L361))+IF($D362="Y/T",0,AVERAGE(L362:L366))+IF($D367="Y/T",0,AVERAGE(L367:L371))+IF($D372="Y/T",0,AVERAGE(L372:L376))+IF($D377="Y/T",0,AVERAGE(L377:L381))+IF($D382="Y/T",0,AVERAGE(L382:L386))+IF($D387="Y/T",0,AVERAGE(L387:L391))+IF($D392="Y/T",0,AVERAGE(L392:L396))+IF($D397="Y/T",0,AVERAGE(L397:L401))+IF($D402="Y/T",0,AVERAGE(L402:L406))+IF($D407="Y/T",0,AVERAGE(L407:L411)))/(COUNTIF($D312:$D411,"Y")+COUNTIF($D312:$D411,"T"))</f>
        <v>#DIV/0!</v>
      </c>
      <c r="M412" s="606"/>
      <c r="N412" s="602" t="e">
        <f>AVERAGE(N312:N411)</f>
        <v>#DIV/0!</v>
      </c>
    </row>
  </sheetData>
  <mergeCells count="496">
    <mergeCell ref="M337:M341"/>
    <mergeCell ref="E342:E346"/>
    <mergeCell ref="B327:B331"/>
    <mergeCell ref="C327:C331"/>
    <mergeCell ref="B285:B289"/>
    <mergeCell ref="M290:M294"/>
    <mergeCell ref="E300:E304"/>
    <mergeCell ref="N317:N321"/>
    <mergeCell ref="C300:C304"/>
    <mergeCell ref="B305:B309"/>
    <mergeCell ref="C285:C289"/>
    <mergeCell ref="M285:M289"/>
    <mergeCell ref="D295:D299"/>
    <mergeCell ref="M322:M326"/>
    <mergeCell ref="C312:C316"/>
    <mergeCell ref="B317:B321"/>
    <mergeCell ref="D322:D326"/>
    <mergeCell ref="E322:E326"/>
    <mergeCell ref="C317:C321"/>
    <mergeCell ref="E312:E316"/>
    <mergeCell ref="C322:C326"/>
    <mergeCell ref="N235:N239"/>
    <mergeCell ref="D312:D316"/>
    <mergeCell ref="D260:D264"/>
    <mergeCell ref="N250:N254"/>
    <mergeCell ref="C250:C254"/>
    <mergeCell ref="M260:M264"/>
    <mergeCell ref="B265:B269"/>
    <mergeCell ref="D255:D259"/>
    <mergeCell ref="M255:M259"/>
    <mergeCell ref="N255:N259"/>
    <mergeCell ref="M300:M304"/>
    <mergeCell ref="B260:B264"/>
    <mergeCell ref="D275:D279"/>
    <mergeCell ref="E265:E269"/>
    <mergeCell ref="E285:E289"/>
    <mergeCell ref="D290:D294"/>
    <mergeCell ref="E290:E294"/>
    <mergeCell ref="N285:N289"/>
    <mergeCell ref="N280:N284"/>
    <mergeCell ref="M295:M299"/>
    <mergeCell ref="B280:B284"/>
    <mergeCell ref="E280:E284"/>
    <mergeCell ref="C280:C284"/>
    <mergeCell ref="M270:M274"/>
    <mergeCell ref="N260:N264"/>
    <mergeCell ref="E270:E274"/>
    <mergeCell ref="D265:D269"/>
    <mergeCell ref="C260:C264"/>
    <mergeCell ref="B270:B274"/>
    <mergeCell ref="C290:C294"/>
    <mergeCell ref="B295:B299"/>
    <mergeCell ref="N295:N299"/>
    <mergeCell ref="D240:D244"/>
    <mergeCell ref="E240:E244"/>
    <mergeCell ref="N275:N279"/>
    <mergeCell ref="D280:D284"/>
    <mergeCell ref="B290:B294"/>
    <mergeCell ref="M280:M284"/>
    <mergeCell ref="E275:E279"/>
    <mergeCell ref="N240:N244"/>
    <mergeCell ref="B240:B244"/>
    <mergeCell ref="C225:C229"/>
    <mergeCell ref="N220:N224"/>
    <mergeCell ref="M198:M202"/>
    <mergeCell ref="N128:N132"/>
    <mergeCell ref="C133:C137"/>
    <mergeCell ref="M138:M142"/>
    <mergeCell ref="C148:C152"/>
    <mergeCell ref="E143:E147"/>
    <mergeCell ref="D138:D142"/>
    <mergeCell ref="C193:C197"/>
    <mergeCell ref="C203:C207"/>
    <mergeCell ref="M193:M197"/>
    <mergeCell ref="E193:E197"/>
    <mergeCell ref="D193:D197"/>
    <mergeCell ref="M210:M214"/>
    <mergeCell ref="D198:D202"/>
    <mergeCell ref="N133:N137"/>
    <mergeCell ref="N148:N152"/>
    <mergeCell ref="E158:E162"/>
    <mergeCell ref="D183:D187"/>
    <mergeCell ref="M133:M137"/>
    <mergeCell ref="M225:M229"/>
    <mergeCell ref="N225:N229"/>
    <mergeCell ref="B377:B381"/>
    <mergeCell ref="E382:E386"/>
    <mergeCell ref="D387:D391"/>
    <mergeCell ref="E377:E381"/>
    <mergeCell ref="D377:D381"/>
    <mergeCell ref="D382:D386"/>
    <mergeCell ref="E387:E391"/>
    <mergeCell ref="M382:M386"/>
    <mergeCell ref="N387:N391"/>
    <mergeCell ref="B382:B386"/>
    <mergeCell ref="M377:M381"/>
    <mergeCell ref="N377:N381"/>
    <mergeCell ref="C387:C391"/>
    <mergeCell ref="M387:M391"/>
    <mergeCell ref="B387:B391"/>
    <mergeCell ref="C382:C386"/>
    <mergeCell ref="N382:N386"/>
    <mergeCell ref="C377:C381"/>
    <mergeCell ref="B347:B351"/>
    <mergeCell ref="N352:N356"/>
    <mergeCell ref="E357:E361"/>
    <mergeCell ref="N300:N304"/>
    <mergeCell ref="D300:D304"/>
    <mergeCell ref="E305:E309"/>
    <mergeCell ref="N362:N366"/>
    <mergeCell ref="D352:D356"/>
    <mergeCell ref="B357:B361"/>
    <mergeCell ref="B322:B326"/>
    <mergeCell ref="M327:M331"/>
    <mergeCell ref="B342:B346"/>
    <mergeCell ref="B337:B341"/>
    <mergeCell ref="M312:M316"/>
    <mergeCell ref="B312:B316"/>
    <mergeCell ref="E317:E321"/>
    <mergeCell ref="N312:N316"/>
    <mergeCell ref="N327:N331"/>
    <mergeCell ref="D332:D336"/>
    <mergeCell ref="N322:N326"/>
    <mergeCell ref="D337:D341"/>
    <mergeCell ref="D327:D331"/>
    <mergeCell ref="E327:E331"/>
    <mergeCell ref="B332:B336"/>
    <mergeCell ref="B397:B401"/>
    <mergeCell ref="M402:M406"/>
    <mergeCell ref="C407:C411"/>
    <mergeCell ref="C402:C406"/>
    <mergeCell ref="B407:B411"/>
    <mergeCell ref="N392:N396"/>
    <mergeCell ref="E407:E411"/>
    <mergeCell ref="C397:C401"/>
    <mergeCell ref="B402:B406"/>
    <mergeCell ref="M392:M396"/>
    <mergeCell ref="D392:D396"/>
    <mergeCell ref="D407:D411"/>
    <mergeCell ref="N397:N401"/>
    <mergeCell ref="M397:M401"/>
    <mergeCell ref="E402:E406"/>
    <mergeCell ref="D402:D406"/>
    <mergeCell ref="E397:E401"/>
    <mergeCell ref="N407:N411"/>
    <mergeCell ref="N402:N406"/>
    <mergeCell ref="M407:M411"/>
    <mergeCell ref="B392:B396"/>
    <mergeCell ref="E392:E396"/>
    <mergeCell ref="C392:C396"/>
    <mergeCell ref="D397:D401"/>
    <mergeCell ref="N372:N376"/>
    <mergeCell ref="C362:C366"/>
    <mergeCell ref="B362:B366"/>
    <mergeCell ref="D362:D366"/>
    <mergeCell ref="E362:E366"/>
    <mergeCell ref="M362:M366"/>
    <mergeCell ref="M357:M361"/>
    <mergeCell ref="E337:E341"/>
    <mergeCell ref="N342:N346"/>
    <mergeCell ref="D342:D346"/>
    <mergeCell ref="C342:C346"/>
    <mergeCell ref="M347:M351"/>
    <mergeCell ref="C357:C361"/>
    <mergeCell ref="E352:E356"/>
    <mergeCell ref="B352:B356"/>
    <mergeCell ref="B367:B371"/>
    <mergeCell ref="N367:N371"/>
    <mergeCell ref="D367:D371"/>
    <mergeCell ref="B372:B376"/>
    <mergeCell ref="C372:C376"/>
    <mergeCell ref="M372:M376"/>
    <mergeCell ref="D372:D376"/>
    <mergeCell ref="E372:E376"/>
    <mergeCell ref="M367:M371"/>
    <mergeCell ref="C367:C371"/>
    <mergeCell ref="E367:E371"/>
    <mergeCell ref="B215:B219"/>
    <mergeCell ref="N230:N234"/>
    <mergeCell ref="E245:E249"/>
    <mergeCell ref="B230:B234"/>
    <mergeCell ref="C188:C192"/>
    <mergeCell ref="N193:N197"/>
    <mergeCell ref="D203:D207"/>
    <mergeCell ref="D347:D351"/>
    <mergeCell ref="C337:C341"/>
    <mergeCell ref="C347:C351"/>
    <mergeCell ref="M352:M356"/>
    <mergeCell ref="D357:D361"/>
    <mergeCell ref="E347:E351"/>
    <mergeCell ref="C352:C356"/>
    <mergeCell ref="M332:M336"/>
    <mergeCell ref="N347:N351"/>
    <mergeCell ref="C332:C336"/>
    <mergeCell ref="N337:N341"/>
    <mergeCell ref="E332:E336"/>
    <mergeCell ref="N357:N361"/>
    <mergeCell ref="M342:M346"/>
    <mergeCell ref="N332:N336"/>
    <mergeCell ref="N123:N127"/>
    <mergeCell ref="D123:D127"/>
    <mergeCell ref="N245:N249"/>
    <mergeCell ref="N210:N214"/>
    <mergeCell ref="B210:B214"/>
    <mergeCell ref="D215:D219"/>
    <mergeCell ref="D210:D214"/>
    <mergeCell ref="E210:E214"/>
    <mergeCell ref="E215:E219"/>
    <mergeCell ref="B209:N209"/>
    <mergeCell ref="E220:E224"/>
    <mergeCell ref="B198:B202"/>
    <mergeCell ref="M203:M207"/>
    <mergeCell ref="C215:C219"/>
    <mergeCell ref="N203:N207"/>
    <mergeCell ref="N188:N192"/>
    <mergeCell ref="E198:E202"/>
    <mergeCell ref="D173:D177"/>
    <mergeCell ref="M163:M167"/>
    <mergeCell ref="B163:B167"/>
    <mergeCell ref="M230:M234"/>
    <mergeCell ref="B225:B229"/>
    <mergeCell ref="D235:D239"/>
    <mergeCell ref="M220:M224"/>
    <mergeCell ref="N86:N90"/>
    <mergeCell ref="E96:E100"/>
    <mergeCell ref="C81:C85"/>
    <mergeCell ref="M173:M177"/>
    <mergeCell ref="B173:B177"/>
    <mergeCell ref="C168:C172"/>
    <mergeCell ref="N138:N142"/>
    <mergeCell ref="C128:C132"/>
    <mergeCell ref="M128:M132"/>
    <mergeCell ref="D133:D137"/>
    <mergeCell ref="E133:E137"/>
    <mergeCell ref="E128:E132"/>
    <mergeCell ref="B153:B157"/>
    <mergeCell ref="N158:N162"/>
    <mergeCell ref="D168:D172"/>
    <mergeCell ref="D163:D167"/>
    <mergeCell ref="E163:E167"/>
    <mergeCell ref="E168:E172"/>
    <mergeCell ref="B128:B132"/>
    <mergeCell ref="M81:M85"/>
    <mergeCell ref="E113:E117"/>
    <mergeCell ref="C96:C100"/>
    <mergeCell ref="D86:D90"/>
    <mergeCell ref="D101:D105"/>
    <mergeCell ref="C235:C239"/>
    <mergeCell ref="E225:E229"/>
    <mergeCell ref="C305:C309"/>
    <mergeCell ref="B311:N311"/>
    <mergeCell ref="D285:D289"/>
    <mergeCell ref="M275:M279"/>
    <mergeCell ref="B275:B279"/>
    <mergeCell ref="C270:C274"/>
    <mergeCell ref="D270:D274"/>
    <mergeCell ref="B235:B239"/>
    <mergeCell ref="E235:E239"/>
    <mergeCell ref="C295:C299"/>
    <mergeCell ref="E295:E299"/>
    <mergeCell ref="C230:C234"/>
    <mergeCell ref="M235:M239"/>
    <mergeCell ref="D245:D249"/>
    <mergeCell ref="M240:M244"/>
    <mergeCell ref="C245:C249"/>
    <mergeCell ref="M265:M269"/>
    <mergeCell ref="D250:D254"/>
    <mergeCell ref="C265:C269"/>
    <mergeCell ref="C275:C279"/>
    <mergeCell ref="D305:D309"/>
    <mergeCell ref="D230:D234"/>
    <mergeCell ref="G3:G4"/>
    <mergeCell ref="N101:N105"/>
    <mergeCell ref="B51:B55"/>
    <mergeCell ref="M61:M65"/>
    <mergeCell ref="E66:E70"/>
    <mergeCell ref="D56:D60"/>
    <mergeCell ref="N56:N60"/>
    <mergeCell ref="N96:N100"/>
    <mergeCell ref="C91:C95"/>
    <mergeCell ref="E101:E105"/>
    <mergeCell ref="M91:M95"/>
    <mergeCell ref="N91:N95"/>
    <mergeCell ref="E56:E60"/>
    <mergeCell ref="M51:M55"/>
    <mergeCell ref="E51:E55"/>
    <mergeCell ref="M101:M105"/>
    <mergeCell ref="B96:B100"/>
    <mergeCell ref="E76:E80"/>
    <mergeCell ref="M86:M90"/>
    <mergeCell ref="D96:D100"/>
    <mergeCell ref="B91:B95"/>
    <mergeCell ref="B81:B85"/>
    <mergeCell ref="N66:N70"/>
    <mergeCell ref="M96:M100"/>
    <mergeCell ref="K4:L4"/>
    <mergeCell ref="E16:E20"/>
    <mergeCell ref="B11:B15"/>
    <mergeCell ref="N11:N15"/>
    <mergeCell ref="M31:M35"/>
    <mergeCell ref="E41:E45"/>
    <mergeCell ref="D36:D40"/>
    <mergeCell ref="D31:D35"/>
    <mergeCell ref="B31:B35"/>
    <mergeCell ref="B26:B30"/>
    <mergeCell ref="D16:D20"/>
    <mergeCell ref="M4:N4"/>
    <mergeCell ref="B6:B10"/>
    <mergeCell ref="N41:N45"/>
    <mergeCell ref="M26:M30"/>
    <mergeCell ref="C16:C20"/>
    <mergeCell ref="D26:D30"/>
    <mergeCell ref="E21:E25"/>
    <mergeCell ref="C21:C25"/>
    <mergeCell ref="B41:B45"/>
    <mergeCell ref="N6:N10"/>
    <mergeCell ref="D11:D15"/>
    <mergeCell ref="H3:H4"/>
    <mergeCell ref="F3:F4"/>
    <mergeCell ref="N46:N50"/>
    <mergeCell ref="D91:D95"/>
    <mergeCell ref="D51:D55"/>
    <mergeCell ref="M46:M50"/>
    <mergeCell ref="B1:N1"/>
    <mergeCell ref="N153:N157"/>
    <mergeCell ref="D143:D147"/>
    <mergeCell ref="B148:B152"/>
    <mergeCell ref="N118:N122"/>
    <mergeCell ref="B108:B112"/>
    <mergeCell ref="M123:M127"/>
    <mergeCell ref="D113:D117"/>
    <mergeCell ref="N113:N117"/>
    <mergeCell ref="E86:E90"/>
    <mergeCell ref="B76:B80"/>
    <mergeCell ref="D76:D80"/>
    <mergeCell ref="C86:C90"/>
    <mergeCell ref="E81:E85"/>
    <mergeCell ref="D81:D85"/>
    <mergeCell ref="B138:B142"/>
    <mergeCell ref="N143:N147"/>
    <mergeCell ref="E148:E152"/>
    <mergeCell ref="B133:B137"/>
    <mergeCell ref="B86:B90"/>
    <mergeCell ref="M66:M70"/>
    <mergeCell ref="C51:C55"/>
    <mergeCell ref="B56:B60"/>
    <mergeCell ref="N51:N55"/>
    <mergeCell ref="N61:N65"/>
    <mergeCell ref="D71:D75"/>
    <mergeCell ref="C56:C60"/>
    <mergeCell ref="B66:B70"/>
    <mergeCell ref="N81:N85"/>
    <mergeCell ref="C76:C80"/>
    <mergeCell ref="M76:M80"/>
    <mergeCell ref="N76:N80"/>
    <mergeCell ref="M71:M75"/>
    <mergeCell ref="N71:N75"/>
    <mergeCell ref="C71:C75"/>
    <mergeCell ref="M56:M60"/>
    <mergeCell ref="E71:E75"/>
    <mergeCell ref="D66:D70"/>
    <mergeCell ref="B61:B65"/>
    <mergeCell ref="C61:C65"/>
    <mergeCell ref="D61:D65"/>
    <mergeCell ref="E61:E65"/>
    <mergeCell ref="C66:C70"/>
    <mergeCell ref="D46:D50"/>
    <mergeCell ref="C46:C50"/>
    <mergeCell ref="B36:B40"/>
    <mergeCell ref="C31:C35"/>
    <mergeCell ref="B21:B25"/>
    <mergeCell ref="M36:M40"/>
    <mergeCell ref="C36:C40"/>
    <mergeCell ref="M41:M45"/>
    <mergeCell ref="E36:E40"/>
    <mergeCell ref="C41:C45"/>
    <mergeCell ref="B46:B50"/>
    <mergeCell ref="E46:E50"/>
    <mergeCell ref="B2:N2"/>
    <mergeCell ref="E11:E15"/>
    <mergeCell ref="D41:D45"/>
    <mergeCell ref="N31:N35"/>
    <mergeCell ref="E26:E30"/>
    <mergeCell ref="C26:C30"/>
    <mergeCell ref="M11:M15"/>
    <mergeCell ref="D3:E4"/>
    <mergeCell ref="B5:N5"/>
    <mergeCell ref="E31:E35"/>
    <mergeCell ref="M16:M20"/>
    <mergeCell ref="B16:B20"/>
    <mergeCell ref="N21:N25"/>
    <mergeCell ref="N36:N40"/>
    <mergeCell ref="D21:D25"/>
    <mergeCell ref="M21:M25"/>
    <mergeCell ref="C11:C15"/>
    <mergeCell ref="C6:C10"/>
    <mergeCell ref="D6:D10"/>
    <mergeCell ref="E6:E10"/>
    <mergeCell ref="M6:M10"/>
    <mergeCell ref="N16:N20"/>
    <mergeCell ref="B3:B4"/>
    <mergeCell ref="C3:C4"/>
    <mergeCell ref="I3:N3"/>
    <mergeCell ref="I4:J4"/>
    <mergeCell ref="B300:B304"/>
    <mergeCell ref="M317:M321"/>
    <mergeCell ref="N305:N309"/>
    <mergeCell ref="D317:D321"/>
    <mergeCell ref="M305:M309"/>
    <mergeCell ref="M245:M249"/>
    <mergeCell ref="C255:C259"/>
    <mergeCell ref="M250:M254"/>
    <mergeCell ref="E250:E254"/>
    <mergeCell ref="E255:E259"/>
    <mergeCell ref="B250:B254"/>
    <mergeCell ref="D225:D229"/>
    <mergeCell ref="M215:M219"/>
    <mergeCell ref="B220:B224"/>
    <mergeCell ref="N168:N172"/>
    <mergeCell ref="C163:C167"/>
    <mergeCell ref="C173:C177"/>
    <mergeCell ref="N215:N219"/>
    <mergeCell ref="C210:C214"/>
    <mergeCell ref="D220:D224"/>
    <mergeCell ref="N198:N202"/>
    <mergeCell ref="B71:B75"/>
    <mergeCell ref="E91:E95"/>
    <mergeCell ref="B107:J107"/>
    <mergeCell ref="B203:B207"/>
    <mergeCell ref="D118:D122"/>
    <mergeCell ref="B101:B105"/>
    <mergeCell ref="E108:E112"/>
    <mergeCell ref="C101:C105"/>
    <mergeCell ref="C113:C117"/>
    <mergeCell ref="D108:D112"/>
    <mergeCell ref="B183:B187"/>
    <mergeCell ref="B123:B127"/>
    <mergeCell ref="M148:M152"/>
    <mergeCell ref="D128:D132"/>
    <mergeCell ref="E118:E122"/>
    <mergeCell ref="C108:C112"/>
    <mergeCell ref="M113:M117"/>
    <mergeCell ref="M108:M112"/>
    <mergeCell ref="B178:B182"/>
    <mergeCell ref="E178:E182"/>
    <mergeCell ref="C178:C182"/>
    <mergeCell ref="C118:C122"/>
    <mergeCell ref="B118:B122"/>
    <mergeCell ref="N108:N112"/>
    <mergeCell ref="E123:E127"/>
    <mergeCell ref="B143:B147"/>
    <mergeCell ref="N290:N294"/>
    <mergeCell ref="E260:E264"/>
    <mergeCell ref="C240:C244"/>
    <mergeCell ref="B255:B259"/>
    <mergeCell ref="B188:B192"/>
    <mergeCell ref="M188:M192"/>
    <mergeCell ref="E203:E207"/>
    <mergeCell ref="M158:M162"/>
    <mergeCell ref="C153:C157"/>
    <mergeCell ref="M153:M157"/>
    <mergeCell ref="D158:D162"/>
    <mergeCell ref="C158:C162"/>
    <mergeCell ref="E153:E157"/>
    <mergeCell ref="D178:D182"/>
    <mergeCell ref="M168:M172"/>
    <mergeCell ref="N173:N177"/>
    <mergeCell ref="B168:B172"/>
    <mergeCell ref="B193:B197"/>
    <mergeCell ref="M178:M182"/>
    <mergeCell ref="E173:E177"/>
    <mergeCell ref="N270:N274"/>
    <mergeCell ref="N26:N30"/>
    <mergeCell ref="N265:N269"/>
    <mergeCell ref="B245:B249"/>
    <mergeCell ref="E230:E234"/>
    <mergeCell ref="C220:C224"/>
    <mergeCell ref="N163:N167"/>
    <mergeCell ref="D153:D157"/>
    <mergeCell ref="B158:B162"/>
    <mergeCell ref="B113:B117"/>
    <mergeCell ref="M118:M122"/>
    <mergeCell ref="C123:C127"/>
    <mergeCell ref="C183:C187"/>
    <mergeCell ref="M183:M187"/>
    <mergeCell ref="C198:C202"/>
    <mergeCell ref="E183:E187"/>
    <mergeCell ref="D188:D192"/>
    <mergeCell ref="E188:E192"/>
    <mergeCell ref="N183:N187"/>
    <mergeCell ref="N178:N182"/>
    <mergeCell ref="C138:C142"/>
    <mergeCell ref="M143:M147"/>
    <mergeCell ref="D148:D152"/>
    <mergeCell ref="E138:E142"/>
    <mergeCell ref="C143:C147"/>
  </mergeCells>
  <dataValidations count="92">
    <dataValidation type="list" allowBlank="1" showInputMessage="1" showErrorMessage="1" sqref="D11">
      <formula1>"Y,T,Y/T"</formula1>
    </dataValidation>
    <dataValidation type="list" allowBlank="1" showInputMessage="1" showErrorMessage="1" sqref="D46">
      <formula1>"Y,T,Y/T"</formula1>
    </dataValidation>
    <dataValidation type="list" allowBlank="1" showInputMessage="1" showErrorMessage="1" sqref="D36">
      <formula1>"Y,T,Y/T"</formula1>
    </dataValidation>
    <dataValidation type="list" allowBlank="1" showInputMessage="1" showErrorMessage="1" sqref="D26">
      <formula1>"Y,T,Y/T"</formula1>
    </dataValidation>
    <dataValidation type="list" allowBlank="1" showInputMessage="1" showErrorMessage="1" sqref="D6">
      <formula1>"Y,T,Y/T"</formula1>
    </dataValidation>
    <dataValidation type="list" allowBlank="1" showInputMessage="1" showErrorMessage="1" sqref="D153">
      <formula1>"Y,T,Y/T"</formula1>
    </dataValidation>
    <dataValidation type="list" allowBlank="1" showInputMessage="1" showErrorMessage="1" sqref="D210">
      <formula1>"Y,T,Y/T"</formula1>
    </dataValidation>
    <dataValidation type="list" allowBlank="1" showInputMessage="1" showErrorMessage="1" sqref="D31">
      <formula1>"Y,T,Y/T"</formula1>
    </dataValidation>
    <dataValidation type="list" allowBlank="1" showInputMessage="1" showErrorMessage="1" sqref="D96">
      <formula1>"Y,T,Y/T"</formula1>
    </dataValidation>
    <dataValidation type="list" allowBlank="1" showInputMessage="1" showErrorMessage="1" sqref="I108:I207">
      <formula1>"Y,T,Y/T"</formula1>
    </dataValidation>
    <dataValidation type="list" allowBlank="1" showInputMessage="1" showErrorMessage="1" sqref="K6:K105">
      <formula1>"Y,T,Y/T"</formula1>
    </dataValidation>
    <dataValidation type="list" allowBlank="1" showInputMessage="1" showErrorMessage="1" sqref="I6:I105">
      <formula1>"Y,T,Y/T"</formula1>
    </dataValidation>
    <dataValidation type="list" allowBlank="1" showInputMessage="1" showErrorMessage="1" sqref="M6:M105">
      <formula1>"Y,T,Y/T"</formula1>
    </dataValidation>
    <dataValidation type="list" allowBlank="1" showInputMessage="1" showErrorMessage="1" sqref="K210:K309">
      <formula1>"Y,T,Y/T"</formula1>
    </dataValidation>
    <dataValidation type="list" allowBlank="1" showInputMessage="1" showErrorMessage="1" sqref="I210:I309">
      <formula1>"Y,T,Y/T"</formula1>
    </dataValidation>
    <dataValidation type="list" allowBlank="1" showInputMessage="1" showErrorMessage="1" sqref="M312:M411">
      <formula1>"Y,T,Y/T"</formula1>
    </dataValidation>
    <dataValidation type="list" allowBlank="1" showInputMessage="1" showErrorMessage="1" sqref="D16">
      <formula1>"Y,T,Y/T"</formula1>
    </dataValidation>
    <dataValidation type="list" allowBlank="1" showInputMessage="1" showErrorMessage="1" sqref="D66">
      <formula1>"Y,T,Y/T"</formula1>
    </dataValidation>
    <dataValidation type="list" allowBlank="1" showInputMessage="1" showErrorMessage="1" sqref="D56">
      <formula1>"Y,T,Y/T"</formula1>
    </dataValidation>
    <dataValidation type="list" allowBlank="1" showInputMessage="1" showErrorMessage="1" sqref="D41">
      <formula1>"Y,T,Y/T"</formula1>
    </dataValidation>
    <dataValidation type="list" allowBlank="1" showInputMessage="1" showErrorMessage="1" sqref="D332">
      <formula1>"Y,T,Y/T"</formula1>
    </dataValidation>
    <dataValidation type="list" allowBlank="1" showInputMessage="1" showErrorMessage="1" sqref="D402">
      <formula1>"Y,T,Y/T"</formula1>
    </dataValidation>
    <dataValidation type="list" allowBlank="1" showInputMessage="1" showErrorMessage="1" sqref="D392">
      <formula1>"Y,T,Y/T"</formula1>
    </dataValidation>
    <dataValidation type="list" allowBlank="1" showInputMessage="1" showErrorMessage="1" sqref="D367">
      <formula1>"Y,T,Y/T"</formula1>
    </dataValidation>
    <dataValidation type="list" allowBlank="1" showInputMessage="1" showErrorMessage="1" sqref="I312:I411">
      <formula1>"Y,T,Y/T"</formula1>
    </dataValidation>
    <dataValidation type="list" allowBlank="1" showInputMessage="1" showErrorMessage="1" sqref="K312:K411">
      <formula1>"Y,T,Y/T"</formula1>
    </dataValidation>
    <dataValidation type="list" allowBlank="1" showInputMessage="1" showErrorMessage="1" sqref="D215">
      <formula1>"Y,T,Y/T"</formula1>
    </dataValidation>
    <dataValidation type="list" allowBlank="1" showInputMessage="1" showErrorMessage="1" sqref="D270">
      <formula1>"Y,T,Y/T"</formula1>
    </dataValidation>
    <dataValidation type="list" allowBlank="1" showInputMessage="1" showErrorMessage="1" sqref="D295">
      <formula1>"Y,T,Y/T"</formula1>
    </dataValidation>
    <dataValidation type="list" allowBlank="1" showInputMessage="1" showErrorMessage="1" sqref="D352">
      <formula1>"Y,T,Y/T"</formula1>
    </dataValidation>
    <dataValidation type="list" allowBlank="1" showInputMessage="1" showErrorMessage="1" sqref="D250">
      <formula1>"Y,T,Y/T"</formula1>
    </dataValidation>
    <dataValidation type="list" allowBlank="1" showInputMessage="1" showErrorMessage="1" sqref="D322">
      <formula1>"Y,T,Y/T"</formula1>
    </dataValidation>
    <dataValidation type="list" allowBlank="1" showInputMessage="1" showErrorMessage="1" sqref="D312">
      <formula1>"Y,T,Y/T"</formula1>
    </dataValidation>
    <dataValidation type="list" allowBlank="1" showInputMessage="1" showErrorMessage="1" sqref="D285">
      <formula1>"Y,T,Y/T"</formula1>
    </dataValidation>
    <dataValidation type="list" allowBlank="1" showInputMessage="1" showErrorMessage="1" sqref="D245">
      <formula1>"Y,T,Y/T"</formula1>
    </dataValidation>
    <dataValidation type="list" allowBlank="1" showInputMessage="1" showErrorMessage="1" sqref="D300">
      <formula1>"Y,T,Y/T"</formula1>
    </dataValidation>
    <dataValidation type="list" allowBlank="1" showInputMessage="1" showErrorMessage="1" sqref="D265">
      <formula1>"Y,T,Y/T"</formula1>
    </dataValidation>
    <dataValidation type="list" allowBlank="1" showInputMessage="1" showErrorMessage="1" sqref="D275">
      <formula1>"Y,T,Y/T"</formula1>
    </dataValidation>
    <dataValidation type="list" allowBlank="1" showInputMessage="1" showErrorMessage="1" sqref="D235">
      <formula1>"Y,T,Y/T"</formula1>
    </dataValidation>
    <dataValidation type="list" allowBlank="1" showInputMessage="1" showErrorMessage="1" sqref="D290">
      <formula1>"Y,T,Y/T"</formula1>
    </dataValidation>
    <dataValidation type="list" allowBlank="1" showInputMessage="1" showErrorMessage="1" sqref="D317">
      <formula1>"Y,T,Y/T"</formula1>
    </dataValidation>
    <dataValidation type="list" allowBlank="1" showInputMessage="1" showErrorMessage="1" sqref="D372">
      <formula1>"Y,T,Y/T"</formula1>
    </dataValidation>
    <dataValidation type="list" allowBlank="1" showInputMessage="1" showErrorMessage="1" sqref="D407">
      <formula1>"Y,T,Y/T"</formula1>
    </dataValidation>
    <dataValidation type="list" allowBlank="1" showInputMessage="1" showErrorMessage="1" sqref="D337">
      <formula1>"Y,T,Y/T"</formula1>
    </dataValidation>
    <dataValidation type="list" allowBlank="1" showInputMessage="1" showErrorMessage="1" sqref="D397">
      <formula1>"Y,T,Y/T"</formula1>
    </dataValidation>
    <dataValidation type="list" allowBlank="1" showInputMessage="1" showErrorMessage="1" sqref="D377">
      <formula1>"Y,T,Y/T"</formula1>
    </dataValidation>
    <dataValidation type="list" allowBlank="1" showInputMessage="1" showErrorMessage="1" sqref="D387">
      <formula1>"Y,T,Y/T"</formula1>
    </dataValidation>
    <dataValidation type="list" allowBlank="1" showInputMessage="1" showErrorMessage="1" sqref="D51">
      <formula1>"Y,T,Y/T"</formula1>
    </dataValidation>
    <dataValidation type="list" allowBlank="1" showInputMessage="1" showErrorMessage="1" sqref="K108:K207">
      <formula1>"Y,T,Y/T"</formula1>
    </dataValidation>
    <dataValidation type="list" allowBlank="1" showInputMessage="1" showErrorMessage="1" sqref="D91">
      <formula1>"Y,T,Y/T"</formula1>
    </dataValidation>
    <dataValidation type="list" allowBlank="1" showInputMessage="1" showErrorMessage="1" sqref="D81">
      <formula1>"Y,T,Y/T"</formula1>
    </dataValidation>
    <dataValidation type="list" allowBlank="1" showInputMessage="1" showErrorMessage="1" sqref="D76">
      <formula1>"Y,T,Y/T"</formula1>
    </dataValidation>
    <dataValidation type="list" allowBlank="1" showInputMessage="1" showErrorMessage="1" sqref="D71">
      <formula1>"Y,T,Y/T"</formula1>
    </dataValidation>
    <dataValidation type="list" allowBlank="1" showInputMessage="1" showErrorMessage="1" sqref="D101">
      <formula1>"Y,T,Y/T"</formula1>
    </dataValidation>
    <dataValidation type="list" allowBlank="1" showInputMessage="1" showErrorMessage="1" sqref="D21">
      <formula1>"Y,T,Y/T"</formula1>
    </dataValidation>
    <dataValidation type="list" allowBlank="1" showInputMessage="1" showErrorMessage="1" sqref="D138">
      <formula1>"Y,T,Y/T"</formula1>
    </dataValidation>
    <dataValidation type="list" allowBlank="1" showInputMessage="1" showErrorMessage="1" sqref="M108:M207">
      <formula1>"Y,T,Y/T"</formula1>
    </dataValidation>
    <dataValidation type="list" allowBlank="1" showInputMessage="1" showErrorMessage="1" sqref="D61">
      <formula1>"Y,T,Y/T"</formula1>
    </dataValidation>
    <dataValidation type="list" allowBlank="1" showInputMessage="1" showErrorMessage="1" sqref="M210:M309">
      <formula1>"Y,T,Y/T"</formula1>
    </dataValidation>
    <dataValidation type="list" allowBlank="1" showInputMessage="1" showErrorMessage="1" sqref="D163">
      <formula1>"Y,T,Y/T"</formula1>
    </dataValidation>
    <dataValidation type="list" allowBlank="1" showInputMessage="1" showErrorMessage="1" sqref="D220">
      <formula1>"Y,T,Y/T"</formula1>
    </dataValidation>
    <dataValidation type="list" allowBlank="1" showInputMessage="1" showErrorMessage="1" sqref="D183">
      <formula1>"Y,T,Y/T"</formula1>
    </dataValidation>
    <dataValidation type="list" allowBlank="1" showInputMessage="1" showErrorMessage="1" sqref="D193">
      <formula1>"Y,T,Y/T"</formula1>
    </dataValidation>
    <dataValidation type="list" allowBlank="1" showInputMessage="1" showErrorMessage="1" sqref="D327">
      <formula1>"Y,T,Y/T"</formula1>
    </dataValidation>
    <dataValidation type="list" allowBlank="1" showInputMessage="1" showErrorMessage="1" sqref="D382">
      <formula1>"Y,T,Y/T"</formula1>
    </dataValidation>
    <dataValidation type="list" allowBlank="1" showInputMessage="1" showErrorMessage="1" sqref="D347">
      <formula1>"Y,T,Y/T"</formula1>
    </dataValidation>
    <dataValidation type="list" allowBlank="1" showInputMessage="1" showErrorMessage="1" sqref="D357">
      <formula1>"Y,T,Y/T"</formula1>
    </dataValidation>
    <dataValidation type="list" allowBlank="1" showInputMessage="1" showErrorMessage="1" sqref="D143">
      <formula1>"Y,T,Y/T"</formula1>
    </dataValidation>
    <dataValidation type="list" allowBlank="1" showInputMessage="1" showErrorMessage="1" sqref="D198">
      <formula1>"Y,T,Y/T"</formula1>
    </dataValidation>
    <dataValidation type="list" allowBlank="1" showInputMessage="1" showErrorMessage="1" sqref="D305">
      <formula1>"Y,T,Y/T"</formula1>
    </dataValidation>
    <dataValidation type="list" allowBlank="1" showInputMessage="1" showErrorMessage="1" sqref="D362">
      <formula1>"Y,T,Y/T"</formula1>
    </dataValidation>
    <dataValidation type="list" allowBlank="1" showInputMessage="1" showErrorMessage="1" sqref="D118">
      <formula1>"Y,T,Y/T"</formula1>
    </dataValidation>
    <dataValidation type="list" allowBlank="1" showInputMessage="1" showErrorMessage="1" sqref="D178">
      <formula1>"Y,T,Y/T"</formula1>
    </dataValidation>
    <dataValidation type="list" allowBlank="1" showInputMessage="1" showErrorMessage="1" sqref="D255">
      <formula1>"Y,T,Y/T"</formula1>
    </dataValidation>
    <dataValidation type="list" allowBlank="1" showInputMessage="1" showErrorMessage="1" sqref="D342">
      <formula1>"Y,T,Y/T"</formula1>
    </dataValidation>
    <dataValidation type="list" allowBlank="1" showInputMessage="1" showErrorMessage="1" sqref="D113">
      <formula1>"Y,T,Y/T"</formula1>
    </dataValidation>
    <dataValidation type="list" allowBlank="1" showInputMessage="1" showErrorMessage="1" sqref="D158">
      <formula1>"Y,T,Y/T"</formula1>
    </dataValidation>
    <dataValidation type="list" allowBlank="1" showInputMessage="1" showErrorMessage="1" sqref="D133">
      <formula1>"Y,T,Y/T"</formula1>
    </dataValidation>
    <dataValidation type="list" allowBlank="1" showInputMessage="1" showErrorMessage="1" sqref="D123">
      <formula1>"Y,T,Y/T"</formula1>
    </dataValidation>
    <dataValidation type="list" allowBlank="1" showInputMessage="1" showErrorMessage="1" sqref="D108">
      <formula1>"Y,T,Y/T"</formula1>
    </dataValidation>
    <dataValidation type="list" allowBlank="1" showInputMessage="1" showErrorMessage="1" sqref="D225">
      <formula1>"Y,T,Y/T"</formula1>
    </dataValidation>
    <dataValidation type="list" allowBlank="1" showInputMessage="1" showErrorMessage="1" sqref="D280">
      <formula1>"Y,T,Y/T"</formula1>
    </dataValidation>
    <dataValidation type="list" allowBlank="1" showInputMessage="1" showErrorMessage="1" sqref="D128">
      <formula1>"Y,T,Y/T"</formula1>
    </dataValidation>
    <dataValidation type="list" allowBlank="1" showInputMessage="1" showErrorMessage="1" sqref="D188">
      <formula1>"Y,T,Y/T"</formula1>
    </dataValidation>
    <dataValidation type="list" allowBlank="1" showInputMessage="1" showErrorMessage="1" sqref="D168">
      <formula1>"Y,T,Y/T"</formula1>
    </dataValidation>
    <dataValidation type="list" allowBlank="1" showInputMessage="1" showErrorMessage="1" sqref="D240">
      <formula1>"Y,T,Y/T"</formula1>
    </dataValidation>
    <dataValidation type="list" allowBlank="1" showInputMessage="1" showErrorMessage="1" sqref="D230">
      <formula1>"Y,T,Y/T"</formula1>
    </dataValidation>
    <dataValidation type="list" allowBlank="1" showInputMessage="1" showErrorMessage="1" sqref="D203">
      <formula1>"Y,T,Y/T"</formula1>
    </dataValidation>
    <dataValidation type="list" allowBlank="1" showInputMessage="1" showErrorMessage="1" sqref="D86">
      <formula1>"Y,T,Y/T"</formula1>
    </dataValidation>
    <dataValidation type="list" allowBlank="1" showInputMessage="1" showErrorMessage="1" sqref="D148">
      <formula1>"Y,T,Y/T"</formula1>
    </dataValidation>
    <dataValidation type="list" allowBlank="1" showInputMessage="1" showErrorMessage="1" sqref="D173">
      <formula1>"Y,T,Y/T"</formula1>
    </dataValidation>
    <dataValidation type="list" allowBlank="1" showInputMessage="1" showErrorMessage="1" sqref="D260">
      <formula1>"Y,T,Y/T"</formula1>
    </dataValidation>
  </dataValidations>
  <pageMargins left="0.25" right="0.25" top="0.75" bottom="0.75" header="0.3" footer="0.3"/>
  <pageSetup paperSize="9" scale="28"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412"/>
  <sheetViews>
    <sheetView topLeftCell="B1" zoomScale="33" workbookViewId="0">
      <pane ySplit="4" topLeftCell="A344" activePane="bottomLeft" state="frozen"/>
      <selection pane="bottomLeft" activeCell="H412" sqref="H412:L412"/>
    </sheetView>
  </sheetViews>
  <sheetFormatPr defaultColWidth="12.5703125" defaultRowHeight="12.75"/>
  <cols>
    <col min="1" max="1" width="6.42578125" style="517" hidden="1" customWidth="1"/>
    <col min="2" max="2" width="4.5703125" style="587" customWidth="1"/>
    <col min="3" max="3" width="46.5703125" style="517" customWidth="1"/>
    <col min="4" max="4" width="4.140625" style="517" customWidth="1"/>
    <col min="5" max="5" width="14.42578125" style="517" customWidth="1"/>
    <col min="6" max="6" width="4.5703125" style="517" customWidth="1"/>
    <col min="7" max="7" width="47.42578125" style="518" customWidth="1"/>
    <col min="8" max="8" width="26.5703125" style="517" customWidth="1"/>
    <col min="9" max="9" width="4.42578125" style="517" customWidth="1"/>
    <col min="10" max="10" width="16" style="517" customWidth="1"/>
    <col min="11" max="11" width="4.42578125" style="517" customWidth="1"/>
    <col min="12" max="12" width="12.42578125" style="517" customWidth="1"/>
    <col min="13" max="13" width="4.42578125" style="517" customWidth="1"/>
    <col min="14" max="14" width="11.42578125" style="517" customWidth="1"/>
    <col min="15" max="16384" width="12.5703125" style="517"/>
  </cols>
  <sheetData>
    <row r="1" spans="2:14" s="520" customFormat="1" ht="15.75">
      <c r="B1" s="868" t="s">
        <v>33</v>
      </c>
      <c r="C1" s="868"/>
      <c r="D1" s="868"/>
      <c r="E1" s="868"/>
      <c r="F1" s="868"/>
      <c r="G1" s="868"/>
      <c r="H1" s="868"/>
      <c r="I1" s="868"/>
      <c r="J1" s="868"/>
      <c r="K1" s="868"/>
      <c r="L1" s="868"/>
      <c r="M1" s="868"/>
      <c r="N1" s="868"/>
    </row>
    <row r="2" spans="2:14" s="520" customFormat="1" ht="15.75">
      <c r="B2" s="867" t="s">
        <v>684</v>
      </c>
      <c r="C2" s="867"/>
      <c r="D2" s="867"/>
      <c r="E2" s="867"/>
      <c r="F2" s="867"/>
      <c r="G2" s="867"/>
      <c r="H2" s="867"/>
      <c r="I2" s="867"/>
      <c r="J2" s="867"/>
      <c r="K2" s="867"/>
      <c r="L2" s="867"/>
      <c r="M2" s="867"/>
      <c r="N2" s="867"/>
    </row>
    <row r="3" spans="2:14" s="588" customFormat="1" ht="15.75">
      <c r="B3" s="863" t="s">
        <v>23</v>
      </c>
      <c r="C3" s="863" t="s">
        <v>503</v>
      </c>
      <c r="D3" s="869" t="s">
        <v>339</v>
      </c>
      <c r="E3" s="870"/>
      <c r="F3" s="863" t="s">
        <v>23</v>
      </c>
      <c r="G3" s="863" t="s">
        <v>504</v>
      </c>
      <c r="H3" s="863" t="s">
        <v>505</v>
      </c>
      <c r="I3" s="863" t="s">
        <v>506</v>
      </c>
      <c r="J3" s="863"/>
      <c r="K3" s="863"/>
      <c r="L3" s="863"/>
      <c r="M3" s="863"/>
      <c r="N3" s="863"/>
    </row>
    <row r="4" spans="2:14" s="588" customFormat="1" ht="15.75">
      <c r="B4" s="863"/>
      <c r="C4" s="863"/>
      <c r="D4" s="871"/>
      <c r="E4" s="872"/>
      <c r="F4" s="863"/>
      <c r="G4" s="863"/>
      <c r="H4" s="863"/>
      <c r="I4" s="863" t="s">
        <v>4</v>
      </c>
      <c r="J4" s="863"/>
      <c r="K4" s="863" t="s">
        <v>3</v>
      </c>
      <c r="L4" s="863"/>
      <c r="M4" s="863" t="s">
        <v>52</v>
      </c>
      <c r="N4" s="863"/>
    </row>
    <row r="5" spans="2:14" s="520" customFormat="1" ht="15.75">
      <c r="B5" s="864" t="s">
        <v>509</v>
      </c>
      <c r="C5" s="865"/>
      <c r="D5" s="865"/>
      <c r="E5" s="865"/>
      <c r="F5" s="865"/>
      <c r="G5" s="865"/>
      <c r="H5" s="865"/>
      <c r="I5" s="865"/>
      <c r="J5" s="865"/>
      <c r="K5" s="865"/>
      <c r="L5" s="865"/>
      <c r="M5" s="865"/>
      <c r="N5" s="866"/>
    </row>
    <row r="6" spans="2:14" ht="15.75">
      <c r="B6" s="836">
        <v>1</v>
      </c>
      <c r="C6" s="839"/>
      <c r="D6" s="857" t="s">
        <v>26</v>
      </c>
      <c r="E6" s="860" t="str">
        <f>IF(D6="Y",1,IF(D6="T",0,IF(D6="Y/T","Belum diisi","Error")))</f>
        <v>Belum diisi</v>
      </c>
      <c r="F6" s="528">
        <v>1</v>
      </c>
      <c r="G6" s="529"/>
      <c r="H6" s="589" t="str">
        <f t="shared" ref="H6:H69" si="0">IF(OR(J6="Isi Dulu",L6="Isi Dulu",J6="Isi Tujuan",L6="Isi Tujuan"),"Belum Diisi",IF(SUM(J6,L6)=2,1,IF(SUM(J6,L6)=1,0,IF(SUM(J6,L6)=0,0,"Error"))))</f>
        <v>Belum Diisi</v>
      </c>
      <c r="I6" s="590" t="s">
        <v>26</v>
      </c>
      <c r="J6" s="591" t="str">
        <f>IF($D$6="Y/T","Isi Tujuan",IF($E$6=0,0,IF(I6="Y",1,IF(I6="T",0,"Isi Dulu"))))</f>
        <v>Isi Tujuan</v>
      </c>
      <c r="K6" s="590" t="s">
        <v>26</v>
      </c>
      <c r="L6" s="591" t="str">
        <f>IF($D$6="Y/T","Isi Tujuan",IF($E$6=0,0,IF(K6="Y",1,IF(K6="T",0,"Isi Dulu"))))</f>
        <v>Isi Tujuan</v>
      </c>
      <c r="M6" s="848" t="s">
        <v>26</v>
      </c>
      <c r="N6" s="851" t="str">
        <f>IF(M6="Y",1,IF(M6="T",0,IF(M6="Y/T","Belum diisi","Error")))</f>
        <v>Belum diisi</v>
      </c>
    </row>
    <row r="7" spans="2:14" ht="15.75">
      <c r="B7" s="837"/>
      <c r="C7" s="840"/>
      <c r="D7" s="858"/>
      <c r="E7" s="861"/>
      <c r="F7" s="549">
        <v>2</v>
      </c>
      <c r="G7" s="550"/>
      <c r="H7" s="589" t="str">
        <f t="shared" si="0"/>
        <v>Belum Diisi</v>
      </c>
      <c r="I7" s="592" t="s">
        <v>26</v>
      </c>
      <c r="J7" s="593" t="str">
        <f>IF($D$6="Y/T","Isi Tujuan",IF($E$6=0,0,IF(I7="Y",1,IF(I7="T",0,"Isi Dulu"))))</f>
        <v>Isi Tujuan</v>
      </c>
      <c r="K7" s="592" t="s">
        <v>26</v>
      </c>
      <c r="L7" s="593" t="str">
        <f>IF($D$6="Y/T","Isi Tujuan",IF($E$6=0,0,IF(K7="Y",1,IF(K7="T",0,"Isi Dulu"))))</f>
        <v>Isi Tujuan</v>
      </c>
      <c r="M7" s="849"/>
      <c r="N7" s="852"/>
    </row>
    <row r="8" spans="2:14" ht="15.75">
      <c r="B8" s="837"/>
      <c r="C8" s="840"/>
      <c r="D8" s="858"/>
      <c r="E8" s="861"/>
      <c r="F8" s="549">
        <v>3</v>
      </c>
      <c r="G8" s="550"/>
      <c r="H8" s="589" t="str">
        <f t="shared" si="0"/>
        <v>Belum Diisi</v>
      </c>
      <c r="I8" s="592" t="s">
        <v>26</v>
      </c>
      <c r="J8" s="593" t="str">
        <f>IF($D$6="Y/T","Isi Tujuan",IF($E$6=0,0,IF(I8="Y",1,IF(I8="T",0,"Isi Dulu"))))</f>
        <v>Isi Tujuan</v>
      </c>
      <c r="K8" s="592" t="s">
        <v>26</v>
      </c>
      <c r="L8" s="593" t="str">
        <f>IF($D$6="Y/T","Isi Tujuan",IF($E$6=0,0,IF(K8="Y",1,IF(K8="T",0,"Isi Dulu"))))</f>
        <v>Isi Tujuan</v>
      </c>
      <c r="M8" s="849"/>
      <c r="N8" s="852"/>
    </row>
    <row r="9" spans="2:14" ht="15.75">
      <c r="B9" s="837"/>
      <c r="C9" s="840"/>
      <c r="D9" s="858"/>
      <c r="E9" s="861"/>
      <c r="F9" s="549">
        <v>4</v>
      </c>
      <c r="G9" s="550"/>
      <c r="H9" s="589" t="str">
        <f t="shared" si="0"/>
        <v>Belum Diisi</v>
      </c>
      <c r="I9" s="592" t="s">
        <v>26</v>
      </c>
      <c r="J9" s="593" t="str">
        <f>IF($D$6="Y/T","Isi Tujuan",IF($E$6=0,0,IF(I9="Y",1,IF(I9="T",0,"Isi Dulu"))))</f>
        <v>Isi Tujuan</v>
      </c>
      <c r="K9" s="592" t="s">
        <v>26</v>
      </c>
      <c r="L9" s="593" t="str">
        <f>IF($D$6="Y/T","Isi Tujuan",IF($E$6=0,0,IF(K9="Y",1,IF(K9="T",0,"Isi Dulu"))))</f>
        <v>Isi Tujuan</v>
      </c>
      <c r="M9" s="849"/>
      <c r="N9" s="852"/>
    </row>
    <row r="10" spans="2:14" ht="15.75">
      <c r="B10" s="838"/>
      <c r="C10" s="841"/>
      <c r="D10" s="859"/>
      <c r="E10" s="862"/>
      <c r="F10" s="569">
        <v>5</v>
      </c>
      <c r="G10" s="570"/>
      <c r="H10" s="594" t="str">
        <f t="shared" si="0"/>
        <v>Belum Diisi</v>
      </c>
      <c r="I10" s="595" t="s">
        <v>26</v>
      </c>
      <c r="J10" s="596" t="str">
        <f>IF($D$6="Y/T","Isi Tujuan",IF($E$6=0,0,IF(I10="Y",1,IF(I10="T",0,"Isi Dulu"))))</f>
        <v>Isi Tujuan</v>
      </c>
      <c r="K10" s="595" t="s">
        <v>26</v>
      </c>
      <c r="L10" s="596" t="str">
        <f>IF($D$6="Y/T","Isi Tujuan",IF($E$6=0,0,IF(K10="Y",1,IF(K10="T",0,"Isi Dulu"))))</f>
        <v>Isi Tujuan</v>
      </c>
      <c r="M10" s="850"/>
      <c r="N10" s="853"/>
    </row>
    <row r="11" spans="2:14" ht="15.75">
      <c r="B11" s="836">
        <v>2</v>
      </c>
      <c r="C11" s="839"/>
      <c r="D11" s="857" t="s">
        <v>26</v>
      </c>
      <c r="E11" s="860" t="str">
        <f>IF(D11="Y",1,IF(D11="T",0,IF(D11="Y/T","Belum diisi","Error")))</f>
        <v>Belum diisi</v>
      </c>
      <c r="F11" s="528">
        <v>1</v>
      </c>
      <c r="G11" s="529"/>
      <c r="H11" s="597" t="str">
        <f t="shared" si="0"/>
        <v>Belum Diisi</v>
      </c>
      <c r="I11" s="590" t="s">
        <v>26</v>
      </c>
      <c r="J11" s="591" t="str">
        <f>IF($D$11="Y/T","Isi Tujuan",IF($E$11=0,0,IF(I11="Y",1,IF(I11="T",0,"Isi Dulu"))))</f>
        <v>Isi Tujuan</v>
      </c>
      <c r="K11" s="590" t="s">
        <v>26</v>
      </c>
      <c r="L11" s="591" t="str">
        <f>IF($D$11="Y/T","Isi Tujuan",IF($E$11=0,0,IF(K11="Y",1,IF(K11="T",0,"Isi Dulu"))))</f>
        <v>Isi Tujuan</v>
      </c>
      <c r="M11" s="848" t="s">
        <v>26</v>
      </c>
      <c r="N11" s="851" t="str">
        <f>IF(M11="Y",1,IF(M11="T",0,IF(M11="Y/T","Belum diisi","Error")))</f>
        <v>Belum diisi</v>
      </c>
    </row>
    <row r="12" spans="2:14" ht="15.75">
      <c r="B12" s="837"/>
      <c r="C12" s="840"/>
      <c r="D12" s="858"/>
      <c r="E12" s="861"/>
      <c r="F12" s="549">
        <v>2</v>
      </c>
      <c r="G12" s="550"/>
      <c r="H12" s="598" t="str">
        <f t="shared" si="0"/>
        <v>Belum Diisi</v>
      </c>
      <c r="I12" s="592" t="s">
        <v>26</v>
      </c>
      <c r="J12" s="593" t="str">
        <f>IF($D$11="Y/T","Isi Tujuan",IF($E$11=0,0,IF(I12="Y",1,IF(I12="T",0,"Isi Dulu"))))</f>
        <v>Isi Tujuan</v>
      </c>
      <c r="K12" s="592" t="s">
        <v>26</v>
      </c>
      <c r="L12" s="593" t="str">
        <f>IF($D$11="Y/T","Isi Tujuan",IF($E$11=0,0,IF(K12="Y",1,IF(K12="T",0,"Isi Dulu"))))</f>
        <v>Isi Tujuan</v>
      </c>
      <c r="M12" s="849"/>
      <c r="N12" s="852"/>
    </row>
    <row r="13" spans="2:14" ht="15.75">
      <c r="B13" s="837"/>
      <c r="C13" s="840"/>
      <c r="D13" s="858"/>
      <c r="E13" s="861"/>
      <c r="F13" s="549">
        <v>3</v>
      </c>
      <c r="G13" s="550"/>
      <c r="H13" s="598" t="str">
        <f t="shared" si="0"/>
        <v>Belum Diisi</v>
      </c>
      <c r="I13" s="592" t="s">
        <v>26</v>
      </c>
      <c r="J13" s="593" t="str">
        <f>IF($D$11="Y/T","Isi Tujuan",IF($E$11=0,0,IF(I13="Y",1,IF(I13="T",0,"Isi Dulu"))))</f>
        <v>Isi Tujuan</v>
      </c>
      <c r="K13" s="592" t="s">
        <v>26</v>
      </c>
      <c r="L13" s="593" t="str">
        <f>IF($D$11="Y/T","Isi Tujuan",IF($E$11=0,0,IF(K13="Y",1,IF(K13="T",0,"Isi Dulu"))))</f>
        <v>Isi Tujuan</v>
      </c>
      <c r="M13" s="849"/>
      <c r="N13" s="852"/>
    </row>
    <row r="14" spans="2:14" ht="15.75">
      <c r="B14" s="837"/>
      <c r="C14" s="840"/>
      <c r="D14" s="858"/>
      <c r="E14" s="861"/>
      <c r="F14" s="549">
        <v>4</v>
      </c>
      <c r="G14" s="550"/>
      <c r="H14" s="598" t="str">
        <f t="shared" si="0"/>
        <v>Belum Diisi</v>
      </c>
      <c r="I14" s="592" t="s">
        <v>26</v>
      </c>
      <c r="J14" s="593" t="str">
        <f>IF($D$11="Y/T","Isi Tujuan",IF($E$11=0,0,IF(I14="Y",1,IF(I14="T",0,"Isi Dulu"))))</f>
        <v>Isi Tujuan</v>
      </c>
      <c r="K14" s="592" t="s">
        <v>26</v>
      </c>
      <c r="L14" s="593" t="str">
        <f>IF($D$11="Y/T","Isi Tujuan",IF($E$11=0,0,IF(K14="Y",1,IF(K14="T",0,"Isi Dulu"))))</f>
        <v>Isi Tujuan</v>
      </c>
      <c r="M14" s="849"/>
      <c r="N14" s="852"/>
    </row>
    <row r="15" spans="2:14" ht="15.75">
      <c r="B15" s="838"/>
      <c r="C15" s="841"/>
      <c r="D15" s="859"/>
      <c r="E15" s="862"/>
      <c r="F15" s="569">
        <v>5</v>
      </c>
      <c r="G15" s="570"/>
      <c r="H15" s="599" t="str">
        <f t="shared" si="0"/>
        <v>Belum Diisi</v>
      </c>
      <c r="I15" s="595" t="s">
        <v>26</v>
      </c>
      <c r="J15" s="596" t="str">
        <f>IF($D$11="Y/T","Isi Tujuan",IF($E$11=0,0,IF(I15="Y",1,IF(I15="T",0,"Isi Dulu"))))</f>
        <v>Isi Tujuan</v>
      </c>
      <c r="K15" s="595" t="s">
        <v>26</v>
      </c>
      <c r="L15" s="596" t="str">
        <f>IF($D$11="Y/T","Isi Tujuan",IF($E$11=0,0,IF(K15="Y",1,IF(K15="T",0,"Isi Dulu"))))</f>
        <v>Isi Tujuan</v>
      </c>
      <c r="M15" s="850"/>
      <c r="N15" s="853"/>
    </row>
    <row r="16" spans="2:14" ht="15.75">
      <c r="B16" s="836">
        <v>3</v>
      </c>
      <c r="C16" s="839"/>
      <c r="D16" s="857" t="s">
        <v>26</v>
      </c>
      <c r="E16" s="860" t="str">
        <f>IF(D16="Y",1,IF(D16="T",0,IF(D16="Y/T","Belum diisi","Error")))</f>
        <v>Belum diisi</v>
      </c>
      <c r="F16" s="528">
        <v>1</v>
      </c>
      <c r="G16" s="529"/>
      <c r="H16" s="600" t="str">
        <f t="shared" si="0"/>
        <v>Belum Diisi</v>
      </c>
      <c r="I16" s="590" t="s">
        <v>26</v>
      </c>
      <c r="J16" s="591" t="str">
        <f>IF($D$16="Y/T","Isi Tujuan",IF($E$16=0,0,IF(I16="Y",1,IF(I16="T",0,"Isi Dulu"))))</f>
        <v>Isi Tujuan</v>
      </c>
      <c r="K16" s="590" t="s">
        <v>26</v>
      </c>
      <c r="L16" s="591" t="str">
        <f>IF($D$16="Y/T","Isi Tujuan",IF($E$16=0,0,IF(K16="Y",1,IF(K16="T",0,"Isi Dulu"))))</f>
        <v>Isi Tujuan</v>
      </c>
      <c r="M16" s="848" t="s">
        <v>26</v>
      </c>
      <c r="N16" s="851" t="str">
        <f>IF(M16="Y",1,IF(M16="T",0,IF(M16="Y/T","Belum diisi","Error")))</f>
        <v>Belum diisi</v>
      </c>
    </row>
    <row r="17" spans="2:14" ht="15.75">
      <c r="B17" s="837"/>
      <c r="C17" s="840"/>
      <c r="D17" s="858"/>
      <c r="E17" s="861"/>
      <c r="F17" s="549">
        <v>2</v>
      </c>
      <c r="G17" s="550"/>
      <c r="H17" s="598" t="str">
        <f t="shared" si="0"/>
        <v>Belum Diisi</v>
      </c>
      <c r="I17" s="592" t="s">
        <v>26</v>
      </c>
      <c r="J17" s="593" t="str">
        <f>IF($D$16="Y/T","Isi Tujuan",IF($E$16=0,0,IF(I17="Y",1,IF(I17="T",0,"Isi Dulu"))))</f>
        <v>Isi Tujuan</v>
      </c>
      <c r="K17" s="592" t="s">
        <v>26</v>
      </c>
      <c r="L17" s="593" t="str">
        <f>IF($D$16="Y/T","Isi Tujuan",IF($E$16=0,0,IF(K17="Y",1,IF(K17="T",0,"Isi Dulu"))))</f>
        <v>Isi Tujuan</v>
      </c>
      <c r="M17" s="849"/>
      <c r="N17" s="852"/>
    </row>
    <row r="18" spans="2:14" ht="15.75">
      <c r="B18" s="837"/>
      <c r="C18" s="840"/>
      <c r="D18" s="858"/>
      <c r="E18" s="861"/>
      <c r="F18" s="549">
        <v>3</v>
      </c>
      <c r="G18" s="550"/>
      <c r="H18" s="598" t="str">
        <f t="shared" si="0"/>
        <v>Belum Diisi</v>
      </c>
      <c r="I18" s="592" t="s">
        <v>26</v>
      </c>
      <c r="J18" s="593" t="str">
        <f>IF($D$16="Y/T","Isi Tujuan",IF($E$16=0,0,IF(I18="Y",1,IF(I18="T",0,"Isi Dulu"))))</f>
        <v>Isi Tujuan</v>
      </c>
      <c r="K18" s="592" t="s">
        <v>26</v>
      </c>
      <c r="L18" s="593" t="str">
        <f>IF($D$16="Y/T","Isi Tujuan",IF($E$16=0,0,IF(K18="Y",1,IF(K18="T",0,"Isi Dulu"))))</f>
        <v>Isi Tujuan</v>
      </c>
      <c r="M18" s="849"/>
      <c r="N18" s="852"/>
    </row>
    <row r="19" spans="2:14" ht="15.75">
      <c r="B19" s="837"/>
      <c r="C19" s="840"/>
      <c r="D19" s="858"/>
      <c r="E19" s="861"/>
      <c r="F19" s="549">
        <v>4</v>
      </c>
      <c r="G19" s="550"/>
      <c r="H19" s="598" t="str">
        <f t="shared" si="0"/>
        <v>Belum Diisi</v>
      </c>
      <c r="I19" s="592" t="s">
        <v>26</v>
      </c>
      <c r="J19" s="593" t="str">
        <f>IF($D$16="Y/T","Isi Tujuan",IF($E$16=0,0,IF(I19="Y",1,IF(I19="T",0,"Isi Dulu"))))</f>
        <v>Isi Tujuan</v>
      </c>
      <c r="K19" s="592" t="s">
        <v>26</v>
      </c>
      <c r="L19" s="593" t="str">
        <f>IF($D$16="Y/T","Isi Tujuan",IF($E$16=0,0,IF(K19="Y",1,IF(K19="T",0,"Isi Dulu"))))</f>
        <v>Isi Tujuan</v>
      </c>
      <c r="M19" s="849"/>
      <c r="N19" s="852"/>
    </row>
    <row r="20" spans="2:14" ht="15.75">
      <c r="B20" s="838"/>
      <c r="C20" s="841"/>
      <c r="D20" s="859"/>
      <c r="E20" s="862"/>
      <c r="F20" s="569">
        <v>5</v>
      </c>
      <c r="G20" s="570"/>
      <c r="H20" s="599" t="str">
        <f t="shared" si="0"/>
        <v>Belum Diisi</v>
      </c>
      <c r="I20" s="595" t="s">
        <v>26</v>
      </c>
      <c r="J20" s="596" t="str">
        <f>IF($D$16="Y/T","Isi Tujuan",IF($E$16=0,0,IF(I20="Y",1,IF(I20="T",0,"Isi Dulu"))))</f>
        <v>Isi Tujuan</v>
      </c>
      <c r="K20" s="595" t="s">
        <v>26</v>
      </c>
      <c r="L20" s="596" t="str">
        <f>IF($D$16="Y/T","Isi Tujuan",IF($E$16=0,0,IF(K20="Y",1,IF(K20="T",0,"Isi Dulu"))))</f>
        <v>Isi Tujuan</v>
      </c>
      <c r="M20" s="850"/>
      <c r="N20" s="853"/>
    </row>
    <row r="21" spans="2:14" ht="15.75">
      <c r="B21" s="836">
        <v>4</v>
      </c>
      <c r="C21" s="839"/>
      <c r="D21" s="857" t="s">
        <v>26</v>
      </c>
      <c r="E21" s="860" t="str">
        <f>IF(D21="Y",1,IF(D21="T",0,IF(D21="Y/T","Belum diisi","Error")))</f>
        <v>Belum diisi</v>
      </c>
      <c r="F21" s="528">
        <v>1</v>
      </c>
      <c r="G21" s="529"/>
      <c r="H21" s="600" t="str">
        <f t="shared" si="0"/>
        <v>Belum Diisi</v>
      </c>
      <c r="I21" s="590" t="s">
        <v>26</v>
      </c>
      <c r="J21" s="591" t="str">
        <f>IF($D$21="Y/T","Isi Tujuan",IF($E$21=0,0,IF(I21="Y",1,IF(I21="T",0,"Isi Dulu"))))</f>
        <v>Isi Tujuan</v>
      </c>
      <c r="K21" s="590" t="s">
        <v>26</v>
      </c>
      <c r="L21" s="591" t="str">
        <f>IF($D$21="Y/T","Isi Tujuan",IF($E$21=0,0,IF(K21="Y",1,IF(K21="T",0,"Isi Dulu"))))</f>
        <v>Isi Tujuan</v>
      </c>
      <c r="M21" s="848" t="s">
        <v>26</v>
      </c>
      <c r="N21" s="851" t="str">
        <f>IF(M21="Y",1,IF(M21="T",0,IF(M21="Y/T","Belum diisi","Error")))</f>
        <v>Belum diisi</v>
      </c>
    </row>
    <row r="22" spans="2:14" ht="15.75">
      <c r="B22" s="837"/>
      <c r="C22" s="840"/>
      <c r="D22" s="858"/>
      <c r="E22" s="861"/>
      <c r="F22" s="549">
        <v>2</v>
      </c>
      <c r="G22" s="550"/>
      <c r="H22" s="598" t="str">
        <f t="shared" si="0"/>
        <v>Belum Diisi</v>
      </c>
      <c r="I22" s="592" t="s">
        <v>26</v>
      </c>
      <c r="J22" s="593" t="str">
        <f>IF($D$21="Y/T","Isi Tujuan",IF($E$21=0,0,IF(I22="Y",1,IF(I22="T",0,"Isi Dulu"))))</f>
        <v>Isi Tujuan</v>
      </c>
      <c r="K22" s="592" t="s">
        <v>26</v>
      </c>
      <c r="L22" s="593" t="str">
        <f>IF($D$21="Y/T","Isi Tujuan",IF($E$21=0,0,IF(K22="Y",1,IF(K22="T",0,"Isi Dulu"))))</f>
        <v>Isi Tujuan</v>
      </c>
      <c r="M22" s="849"/>
      <c r="N22" s="852"/>
    </row>
    <row r="23" spans="2:14" ht="15.75">
      <c r="B23" s="837"/>
      <c r="C23" s="840"/>
      <c r="D23" s="858"/>
      <c r="E23" s="861"/>
      <c r="F23" s="549">
        <v>3</v>
      </c>
      <c r="G23" s="550"/>
      <c r="H23" s="598" t="str">
        <f t="shared" si="0"/>
        <v>Belum Diisi</v>
      </c>
      <c r="I23" s="592" t="s">
        <v>26</v>
      </c>
      <c r="J23" s="593" t="str">
        <f>IF($D$21="Y/T","Isi Tujuan",IF($E$21=0,0,IF(I23="Y",1,IF(I23="T",0,"Isi Dulu"))))</f>
        <v>Isi Tujuan</v>
      </c>
      <c r="K23" s="592" t="s">
        <v>26</v>
      </c>
      <c r="L23" s="593" t="str">
        <f>IF($D$21="Y/T","Isi Tujuan",IF($E$21=0,0,IF(K23="Y",1,IF(K23="T",0,"Isi Dulu"))))</f>
        <v>Isi Tujuan</v>
      </c>
      <c r="M23" s="849"/>
      <c r="N23" s="852"/>
    </row>
    <row r="24" spans="2:14" ht="15.75">
      <c r="B24" s="837"/>
      <c r="C24" s="840"/>
      <c r="D24" s="858"/>
      <c r="E24" s="861"/>
      <c r="F24" s="549">
        <v>4</v>
      </c>
      <c r="G24" s="550"/>
      <c r="H24" s="598" t="str">
        <f t="shared" si="0"/>
        <v>Belum Diisi</v>
      </c>
      <c r="I24" s="592" t="s">
        <v>26</v>
      </c>
      <c r="J24" s="593" t="str">
        <f>IF($D$21="Y/T","Isi Tujuan",IF($E$21=0,0,IF(I24="Y",1,IF(I24="T",0,"Isi Dulu"))))</f>
        <v>Isi Tujuan</v>
      </c>
      <c r="K24" s="592" t="s">
        <v>26</v>
      </c>
      <c r="L24" s="593" t="str">
        <f>IF($D$21="Y/T","Isi Tujuan",IF($E$21=0,0,IF(K24="Y",1,IF(K24="T",0,"Isi Dulu"))))</f>
        <v>Isi Tujuan</v>
      </c>
      <c r="M24" s="849"/>
      <c r="N24" s="852"/>
    </row>
    <row r="25" spans="2:14" ht="15.75">
      <c r="B25" s="838"/>
      <c r="C25" s="841"/>
      <c r="D25" s="859"/>
      <c r="E25" s="862"/>
      <c r="F25" s="569">
        <v>5</v>
      </c>
      <c r="G25" s="570"/>
      <c r="H25" s="599" t="str">
        <f t="shared" si="0"/>
        <v>Belum Diisi</v>
      </c>
      <c r="I25" s="595" t="s">
        <v>26</v>
      </c>
      <c r="J25" s="596" t="str">
        <f>IF($D$21="Y/T","Isi Tujuan",IF($E$21=0,0,IF(I25="Y",1,IF(I25="T",0,"Isi Dulu"))))</f>
        <v>Isi Tujuan</v>
      </c>
      <c r="K25" s="595" t="s">
        <v>26</v>
      </c>
      <c r="L25" s="596" t="str">
        <f>IF($D$21="Y/T","Isi Tujuan",IF($E$21=0,0,IF(K25="Y",1,IF(K25="T",0,"Isi Dulu"))))</f>
        <v>Isi Tujuan</v>
      </c>
      <c r="M25" s="850"/>
      <c r="N25" s="853"/>
    </row>
    <row r="26" spans="2:14" ht="15.75">
      <c r="B26" s="836">
        <v>5</v>
      </c>
      <c r="C26" s="839"/>
      <c r="D26" s="857" t="s">
        <v>26</v>
      </c>
      <c r="E26" s="860" t="str">
        <f>IF(D26="Y",1,IF(D26="T",0,IF(D26="Y/T","Belum diisi","Error")))</f>
        <v>Belum diisi</v>
      </c>
      <c r="F26" s="528">
        <v>1</v>
      </c>
      <c r="G26" s="529"/>
      <c r="H26" s="600" t="str">
        <f t="shared" si="0"/>
        <v>Belum Diisi</v>
      </c>
      <c r="I26" s="590" t="s">
        <v>26</v>
      </c>
      <c r="J26" s="591" t="str">
        <f>IF($D$26="Y/T","Isi Tujuan",IF($E$26=0,0,IF(I26="Y",1,IF(I26="T",0,"Isi Dulu"))))</f>
        <v>Isi Tujuan</v>
      </c>
      <c r="K26" s="590" t="s">
        <v>26</v>
      </c>
      <c r="L26" s="591" t="str">
        <f>IF($D$26="Y/T","Isi Tujuan",IF($E$26=0,0,IF(K26="Y",1,IF(K26="T",0,"Isi Dulu"))))</f>
        <v>Isi Tujuan</v>
      </c>
      <c r="M26" s="848" t="s">
        <v>26</v>
      </c>
      <c r="N26" s="851" t="str">
        <f>IF(M26="Y",1,IF(M26="T",0,IF(M26="Y/T","Belum diisi","Error")))</f>
        <v>Belum diisi</v>
      </c>
    </row>
    <row r="27" spans="2:14" ht="15.75">
      <c r="B27" s="837"/>
      <c r="C27" s="840"/>
      <c r="D27" s="858"/>
      <c r="E27" s="861"/>
      <c r="F27" s="549">
        <v>2</v>
      </c>
      <c r="G27" s="550"/>
      <c r="H27" s="598" t="str">
        <f t="shared" si="0"/>
        <v>Belum Diisi</v>
      </c>
      <c r="I27" s="592" t="s">
        <v>26</v>
      </c>
      <c r="J27" s="593" t="str">
        <f>IF($D$26="Y/T","Isi Tujuan",IF($E$26=0,0,IF(I27="Y",1,IF(I27="T",0,"Isi Dulu"))))</f>
        <v>Isi Tujuan</v>
      </c>
      <c r="K27" s="592" t="s">
        <v>26</v>
      </c>
      <c r="L27" s="593" t="str">
        <f>IF($D$26="Y/T","Isi Tujuan",IF($E$26=0,0,IF(K27="Y",1,IF(K27="T",0,"Isi Dulu"))))</f>
        <v>Isi Tujuan</v>
      </c>
      <c r="M27" s="849"/>
      <c r="N27" s="852"/>
    </row>
    <row r="28" spans="2:14" ht="15.75">
      <c r="B28" s="837"/>
      <c r="C28" s="840"/>
      <c r="D28" s="858"/>
      <c r="E28" s="861"/>
      <c r="F28" s="549">
        <v>3</v>
      </c>
      <c r="G28" s="550"/>
      <c r="H28" s="598" t="str">
        <f t="shared" si="0"/>
        <v>Belum Diisi</v>
      </c>
      <c r="I28" s="592" t="s">
        <v>26</v>
      </c>
      <c r="J28" s="593" t="str">
        <f>IF($D$26="Y/T","Isi Tujuan",IF($E$26=0,0,IF(I28="Y",1,IF(I28="T",0,"Isi Dulu"))))</f>
        <v>Isi Tujuan</v>
      </c>
      <c r="K28" s="592" t="s">
        <v>26</v>
      </c>
      <c r="L28" s="593" t="str">
        <f>IF($D$26="Y/T","Isi Tujuan",IF($E$26=0,0,IF(K28="Y",1,IF(K28="T",0,"Isi Dulu"))))</f>
        <v>Isi Tujuan</v>
      </c>
      <c r="M28" s="849"/>
      <c r="N28" s="852"/>
    </row>
    <row r="29" spans="2:14" ht="15.75">
      <c r="B29" s="837"/>
      <c r="C29" s="840"/>
      <c r="D29" s="858"/>
      <c r="E29" s="861"/>
      <c r="F29" s="549">
        <v>4</v>
      </c>
      <c r="G29" s="550"/>
      <c r="H29" s="598" t="str">
        <f t="shared" si="0"/>
        <v>Belum Diisi</v>
      </c>
      <c r="I29" s="592" t="s">
        <v>26</v>
      </c>
      <c r="J29" s="593" t="str">
        <f>IF($D$26="Y/T","Isi Tujuan",IF($E$26=0,0,IF(I29="Y",1,IF(I29="T",0,"Isi Dulu"))))</f>
        <v>Isi Tujuan</v>
      </c>
      <c r="K29" s="592" t="s">
        <v>26</v>
      </c>
      <c r="L29" s="593" t="str">
        <f>IF($D$26="Y/T","Isi Tujuan",IF($E$26=0,0,IF(K29="Y",1,IF(K29="T",0,"Isi Dulu"))))</f>
        <v>Isi Tujuan</v>
      </c>
      <c r="M29" s="849"/>
      <c r="N29" s="852"/>
    </row>
    <row r="30" spans="2:14" ht="15.75">
      <c r="B30" s="838"/>
      <c r="C30" s="841"/>
      <c r="D30" s="859"/>
      <c r="E30" s="862"/>
      <c r="F30" s="569">
        <v>5</v>
      </c>
      <c r="G30" s="570"/>
      <c r="H30" s="599" t="str">
        <f t="shared" si="0"/>
        <v>Belum Diisi</v>
      </c>
      <c r="I30" s="595" t="s">
        <v>26</v>
      </c>
      <c r="J30" s="596" t="str">
        <f>IF($D$26="Y/T","Isi Tujuan",IF($E$26=0,0,IF(I30="Y",1,IF(I30="T",0,"Isi Dulu"))))</f>
        <v>Isi Tujuan</v>
      </c>
      <c r="K30" s="595" t="s">
        <v>26</v>
      </c>
      <c r="L30" s="596" t="str">
        <f>IF($D$26="Y/T","Isi Tujuan",IF($E$26=0,0,IF(K30="Y",1,IF(K30="T",0,"Isi Dulu"))))</f>
        <v>Isi Tujuan</v>
      </c>
      <c r="M30" s="850"/>
      <c r="N30" s="853"/>
    </row>
    <row r="31" spans="2:14" ht="15.75">
      <c r="B31" s="836">
        <v>6</v>
      </c>
      <c r="C31" s="839"/>
      <c r="D31" s="857" t="s">
        <v>26</v>
      </c>
      <c r="E31" s="860" t="str">
        <f>IF(D31="Y",1,IF(D31="T",0,IF(D31="Y/T","Belum diisi","Error")))</f>
        <v>Belum diisi</v>
      </c>
      <c r="F31" s="528">
        <v>1</v>
      </c>
      <c r="G31" s="529"/>
      <c r="H31" s="600" t="str">
        <f t="shared" si="0"/>
        <v>Belum Diisi</v>
      </c>
      <c r="I31" s="590" t="s">
        <v>26</v>
      </c>
      <c r="J31" s="591" t="str">
        <f>IF($D$31="Y/T","Isi Tujuan",IF($E$31=0,0,IF(I31="Y",1,IF(I31="T",0,"Isi Dulu"))))</f>
        <v>Isi Tujuan</v>
      </c>
      <c r="K31" s="590" t="s">
        <v>26</v>
      </c>
      <c r="L31" s="591" t="str">
        <f>IF($D$31="Y/T","Isi Tujuan",IF($E$31=0,0,IF(K31="Y",1,IF(K31="T",0,"Isi Dulu"))))</f>
        <v>Isi Tujuan</v>
      </c>
      <c r="M31" s="848" t="s">
        <v>26</v>
      </c>
      <c r="N31" s="851" t="str">
        <f>IF(M31="Y",1,IF(M31="T",0,IF(M31="Y/T","Belum diisi","Error")))</f>
        <v>Belum diisi</v>
      </c>
    </row>
    <row r="32" spans="2:14" ht="15.75">
      <c r="B32" s="837"/>
      <c r="C32" s="840"/>
      <c r="D32" s="858"/>
      <c r="E32" s="861"/>
      <c r="F32" s="549">
        <v>2</v>
      </c>
      <c r="G32" s="550"/>
      <c r="H32" s="598" t="str">
        <f t="shared" si="0"/>
        <v>Belum Diisi</v>
      </c>
      <c r="I32" s="592" t="s">
        <v>26</v>
      </c>
      <c r="J32" s="593" t="str">
        <f>IF($D$31="Y/T","Isi Tujuan",IF($E$31=0,0,IF(I32="Y",1,IF(I32="T",0,"Isi Dulu"))))</f>
        <v>Isi Tujuan</v>
      </c>
      <c r="K32" s="592" t="s">
        <v>26</v>
      </c>
      <c r="L32" s="593" t="str">
        <f>IF($D$31="Y/T","Isi Tujuan",IF($E$31=0,0,IF(K32="Y",1,IF(K32="T",0,"Isi Dulu"))))</f>
        <v>Isi Tujuan</v>
      </c>
      <c r="M32" s="849"/>
      <c r="N32" s="852"/>
    </row>
    <row r="33" spans="2:14" ht="15.75">
      <c r="B33" s="837"/>
      <c r="C33" s="840"/>
      <c r="D33" s="858"/>
      <c r="E33" s="861"/>
      <c r="F33" s="549">
        <v>3</v>
      </c>
      <c r="G33" s="550"/>
      <c r="H33" s="598" t="str">
        <f t="shared" si="0"/>
        <v>Belum Diisi</v>
      </c>
      <c r="I33" s="592" t="s">
        <v>26</v>
      </c>
      <c r="J33" s="593" t="str">
        <f>IF($D$31="Y/T","Isi Tujuan",IF($E$31=0,0,IF(I33="Y",1,IF(I33="T",0,"Isi Dulu"))))</f>
        <v>Isi Tujuan</v>
      </c>
      <c r="K33" s="592" t="s">
        <v>26</v>
      </c>
      <c r="L33" s="593" t="str">
        <f>IF($D$31="Y/T","Isi Tujuan",IF($E$31=0,0,IF(K33="Y",1,IF(K33="T",0,"Isi Dulu"))))</f>
        <v>Isi Tujuan</v>
      </c>
      <c r="M33" s="849"/>
      <c r="N33" s="852"/>
    </row>
    <row r="34" spans="2:14" ht="15.75">
      <c r="B34" s="837"/>
      <c r="C34" s="840"/>
      <c r="D34" s="858"/>
      <c r="E34" s="861"/>
      <c r="F34" s="549">
        <v>4</v>
      </c>
      <c r="G34" s="550"/>
      <c r="H34" s="598" t="str">
        <f t="shared" si="0"/>
        <v>Belum Diisi</v>
      </c>
      <c r="I34" s="592" t="s">
        <v>26</v>
      </c>
      <c r="J34" s="593" t="str">
        <f>IF($D$31="Y/T","Isi Tujuan",IF($E$31=0,0,IF(I34="Y",1,IF(I34="T",0,"Isi Dulu"))))</f>
        <v>Isi Tujuan</v>
      </c>
      <c r="K34" s="592" t="s">
        <v>26</v>
      </c>
      <c r="L34" s="593" t="str">
        <f>IF($D$31="Y/T","Isi Tujuan",IF($E$31=0,0,IF(K34="Y",1,IF(K34="T",0,"Isi Dulu"))))</f>
        <v>Isi Tujuan</v>
      </c>
      <c r="M34" s="849"/>
      <c r="N34" s="852"/>
    </row>
    <row r="35" spans="2:14" ht="15.75">
      <c r="B35" s="838"/>
      <c r="C35" s="841"/>
      <c r="D35" s="859"/>
      <c r="E35" s="862"/>
      <c r="F35" s="569">
        <v>5</v>
      </c>
      <c r="G35" s="570"/>
      <c r="H35" s="599" t="str">
        <f t="shared" si="0"/>
        <v>Belum Diisi</v>
      </c>
      <c r="I35" s="595" t="s">
        <v>26</v>
      </c>
      <c r="J35" s="596" t="str">
        <f>IF($D$31="Y/T","Isi Tujuan",IF($E$31=0,0,IF(I35="Y",1,IF(I35="T",0,"Isi Dulu"))))</f>
        <v>Isi Tujuan</v>
      </c>
      <c r="K35" s="595" t="s">
        <v>26</v>
      </c>
      <c r="L35" s="596" t="str">
        <f>IF($D$31="Y/T","Isi Tujuan",IF($E$31=0,0,IF(K35="Y",1,IF(K35="T",0,"Isi Dulu"))))</f>
        <v>Isi Tujuan</v>
      </c>
      <c r="M35" s="850"/>
      <c r="N35" s="853"/>
    </row>
    <row r="36" spans="2:14" ht="15.75">
      <c r="B36" s="836">
        <v>7</v>
      </c>
      <c r="C36" s="839"/>
      <c r="D36" s="857" t="s">
        <v>26</v>
      </c>
      <c r="E36" s="860" t="str">
        <f>IF(D36="Y",1,IF(D36="T",0,IF(D36="Y/T","Belum diisi","Error")))</f>
        <v>Belum diisi</v>
      </c>
      <c r="F36" s="528">
        <v>1</v>
      </c>
      <c r="G36" s="529"/>
      <c r="H36" s="600" t="str">
        <f t="shared" si="0"/>
        <v>Belum Diisi</v>
      </c>
      <c r="I36" s="590" t="s">
        <v>26</v>
      </c>
      <c r="J36" s="591" t="str">
        <f>IF($D$36="Y/T","Isi Tujuan",IF($E$36=0,0,IF(I36="Y",1,IF(I36="T",0,"Isi Dulu"))))</f>
        <v>Isi Tujuan</v>
      </c>
      <c r="K36" s="590" t="s">
        <v>26</v>
      </c>
      <c r="L36" s="591" t="str">
        <f>IF($D$36="Y/T","Isi Tujuan",IF($E$36=0,0,IF(K36="Y",1,IF(K36="T",0,"Isi Dulu"))))</f>
        <v>Isi Tujuan</v>
      </c>
      <c r="M36" s="848" t="s">
        <v>26</v>
      </c>
      <c r="N36" s="851" t="str">
        <f>IF(M36="Y",1,IF(M36="T",0,IF(M36="Y/T","Belum diisi","Error")))</f>
        <v>Belum diisi</v>
      </c>
    </row>
    <row r="37" spans="2:14" ht="15.75">
      <c r="B37" s="837"/>
      <c r="C37" s="840"/>
      <c r="D37" s="858"/>
      <c r="E37" s="861"/>
      <c r="F37" s="549">
        <v>2</v>
      </c>
      <c r="G37" s="550"/>
      <c r="H37" s="598" t="str">
        <f t="shared" si="0"/>
        <v>Belum Diisi</v>
      </c>
      <c r="I37" s="592" t="s">
        <v>26</v>
      </c>
      <c r="J37" s="593" t="str">
        <f>IF($D$36="Y/T","Isi Tujuan",IF($E$36=0,0,IF(I37="Y",1,IF(I37="T",0,"Isi Dulu"))))</f>
        <v>Isi Tujuan</v>
      </c>
      <c r="K37" s="592" t="s">
        <v>26</v>
      </c>
      <c r="L37" s="593" t="str">
        <f>IF($D$36="Y/T","Isi Tujuan",IF($E$36=0,0,IF(K37="Y",1,IF(K37="T",0,"Isi Dulu"))))</f>
        <v>Isi Tujuan</v>
      </c>
      <c r="M37" s="849"/>
      <c r="N37" s="852"/>
    </row>
    <row r="38" spans="2:14" ht="15.75">
      <c r="B38" s="837"/>
      <c r="C38" s="840"/>
      <c r="D38" s="858"/>
      <c r="E38" s="861"/>
      <c r="F38" s="549">
        <v>3</v>
      </c>
      <c r="G38" s="550"/>
      <c r="H38" s="598" t="str">
        <f t="shared" si="0"/>
        <v>Belum Diisi</v>
      </c>
      <c r="I38" s="592" t="s">
        <v>26</v>
      </c>
      <c r="J38" s="593" t="str">
        <f>IF($D$36="Y/T","Isi Tujuan",IF($E$36=0,0,IF(I38="Y",1,IF(I38="T",0,"Isi Dulu"))))</f>
        <v>Isi Tujuan</v>
      </c>
      <c r="K38" s="592" t="s">
        <v>26</v>
      </c>
      <c r="L38" s="593" t="str">
        <f>IF($D$36="Y/T","Isi Tujuan",IF($E$36=0,0,IF(K38="Y",1,IF(K38="T",0,"Isi Dulu"))))</f>
        <v>Isi Tujuan</v>
      </c>
      <c r="M38" s="849"/>
      <c r="N38" s="852"/>
    </row>
    <row r="39" spans="2:14" ht="15.75">
      <c r="B39" s="837"/>
      <c r="C39" s="840"/>
      <c r="D39" s="858"/>
      <c r="E39" s="861"/>
      <c r="F39" s="549">
        <v>4</v>
      </c>
      <c r="G39" s="550"/>
      <c r="H39" s="598" t="str">
        <f t="shared" si="0"/>
        <v>Belum Diisi</v>
      </c>
      <c r="I39" s="592" t="s">
        <v>26</v>
      </c>
      <c r="J39" s="593" t="str">
        <f>IF($D$36="Y/T","Isi Tujuan",IF($E$36=0,0,IF(I39="Y",1,IF(I39="T",0,"Isi Dulu"))))</f>
        <v>Isi Tujuan</v>
      </c>
      <c r="K39" s="592" t="s">
        <v>26</v>
      </c>
      <c r="L39" s="593" t="str">
        <f>IF($D$36="Y/T","Isi Tujuan",IF($E$36=0,0,IF(K39="Y",1,IF(K39="T",0,"Isi Dulu"))))</f>
        <v>Isi Tujuan</v>
      </c>
      <c r="M39" s="849"/>
      <c r="N39" s="852"/>
    </row>
    <row r="40" spans="2:14" ht="15.75">
      <c r="B40" s="838"/>
      <c r="C40" s="841"/>
      <c r="D40" s="859"/>
      <c r="E40" s="862"/>
      <c r="F40" s="569">
        <v>5</v>
      </c>
      <c r="G40" s="570"/>
      <c r="H40" s="599" t="str">
        <f t="shared" si="0"/>
        <v>Belum Diisi</v>
      </c>
      <c r="I40" s="595" t="s">
        <v>26</v>
      </c>
      <c r="J40" s="596" t="str">
        <f>IF($D$36="Y/T","Isi Tujuan",IF($E$36=0,0,IF(I40="Y",1,IF(I40="T",0,"Isi Dulu"))))</f>
        <v>Isi Tujuan</v>
      </c>
      <c r="K40" s="595" t="s">
        <v>26</v>
      </c>
      <c r="L40" s="596" t="str">
        <f>IF($D$36="Y/T","Isi Tujuan",IF($E$36=0,0,IF(K40="Y",1,IF(K40="T",0,"Isi Dulu"))))</f>
        <v>Isi Tujuan</v>
      </c>
      <c r="M40" s="850"/>
      <c r="N40" s="853"/>
    </row>
    <row r="41" spans="2:14" ht="15.75">
      <c r="B41" s="836">
        <v>8</v>
      </c>
      <c r="C41" s="839"/>
      <c r="D41" s="857" t="s">
        <v>26</v>
      </c>
      <c r="E41" s="860" t="str">
        <f>IF(D41="Y",1,IF(D41="T",0,IF(D41="Y/T","Belum diisi","Error")))</f>
        <v>Belum diisi</v>
      </c>
      <c r="F41" s="528">
        <v>1</v>
      </c>
      <c r="G41" s="529"/>
      <c r="H41" s="600" t="str">
        <f t="shared" si="0"/>
        <v>Belum Diisi</v>
      </c>
      <c r="I41" s="590" t="s">
        <v>26</v>
      </c>
      <c r="J41" s="591" t="str">
        <f>IF($D$41="Y/T","Isi Tujuan",IF($E$41=0,0,IF(I41="Y",1,IF(I41="T",0,"Isi Dulu"))))</f>
        <v>Isi Tujuan</v>
      </c>
      <c r="K41" s="590" t="s">
        <v>26</v>
      </c>
      <c r="L41" s="591" t="str">
        <f>IF($D$41="Y/T","Isi Tujuan",IF($E$41=0,0,IF(K41="Y",1,IF(K41="T",0,"Isi Dulu"))))</f>
        <v>Isi Tujuan</v>
      </c>
      <c r="M41" s="848" t="s">
        <v>26</v>
      </c>
      <c r="N41" s="851" t="str">
        <f>IF(M41="Y",1,IF(M41="T",0,IF(M41="Y/T","Belum diisi","Error")))</f>
        <v>Belum diisi</v>
      </c>
    </row>
    <row r="42" spans="2:14" ht="15.75">
      <c r="B42" s="837"/>
      <c r="C42" s="840"/>
      <c r="D42" s="858"/>
      <c r="E42" s="861"/>
      <c r="F42" s="549">
        <v>2</v>
      </c>
      <c r="G42" s="550"/>
      <c r="H42" s="598" t="str">
        <f t="shared" si="0"/>
        <v>Belum Diisi</v>
      </c>
      <c r="I42" s="592" t="s">
        <v>26</v>
      </c>
      <c r="J42" s="593" t="str">
        <f>IF($D$41="Y/T","Isi Tujuan",IF($E$41=0,0,IF(I42="Y",1,IF(I42="T",0,"Isi Dulu"))))</f>
        <v>Isi Tujuan</v>
      </c>
      <c r="K42" s="592" t="s">
        <v>26</v>
      </c>
      <c r="L42" s="593" t="str">
        <f>IF($D$41="Y/T","Isi Tujuan",IF($E$41=0,0,IF(K42="Y",1,IF(K42="T",0,"Isi Dulu"))))</f>
        <v>Isi Tujuan</v>
      </c>
      <c r="M42" s="849"/>
      <c r="N42" s="852"/>
    </row>
    <row r="43" spans="2:14" ht="15.75">
      <c r="B43" s="837"/>
      <c r="C43" s="840"/>
      <c r="D43" s="858"/>
      <c r="E43" s="861"/>
      <c r="F43" s="549">
        <v>3</v>
      </c>
      <c r="G43" s="550"/>
      <c r="H43" s="598" t="str">
        <f t="shared" si="0"/>
        <v>Belum Diisi</v>
      </c>
      <c r="I43" s="592" t="s">
        <v>26</v>
      </c>
      <c r="J43" s="593" t="str">
        <f>IF($D$41="Y/T","Isi Tujuan",IF($E$41=0,0,IF(I43="Y",1,IF(I43="T",0,"Isi Dulu"))))</f>
        <v>Isi Tujuan</v>
      </c>
      <c r="K43" s="592" t="s">
        <v>26</v>
      </c>
      <c r="L43" s="593" t="str">
        <f>IF($D$41="Y/T","Isi Tujuan",IF($E$41=0,0,IF(K43="Y",1,IF(K43="T",0,"Isi Dulu"))))</f>
        <v>Isi Tujuan</v>
      </c>
      <c r="M43" s="849"/>
      <c r="N43" s="852"/>
    </row>
    <row r="44" spans="2:14" ht="15.75">
      <c r="B44" s="837"/>
      <c r="C44" s="840"/>
      <c r="D44" s="858"/>
      <c r="E44" s="861"/>
      <c r="F44" s="549">
        <v>4</v>
      </c>
      <c r="G44" s="550"/>
      <c r="H44" s="598" t="str">
        <f t="shared" si="0"/>
        <v>Belum Diisi</v>
      </c>
      <c r="I44" s="592" t="s">
        <v>26</v>
      </c>
      <c r="J44" s="593" t="str">
        <f>IF($D$41="Y/T","Isi Tujuan",IF($E$41=0,0,IF(I44="Y",1,IF(I44="T",0,"Isi Dulu"))))</f>
        <v>Isi Tujuan</v>
      </c>
      <c r="K44" s="592" t="s">
        <v>26</v>
      </c>
      <c r="L44" s="593" t="str">
        <f>IF($D$41="Y/T","Isi Tujuan",IF($E$41=0,0,IF(K44="Y",1,IF(K44="T",0,"Isi Dulu"))))</f>
        <v>Isi Tujuan</v>
      </c>
      <c r="M44" s="849"/>
      <c r="N44" s="852"/>
    </row>
    <row r="45" spans="2:14" ht="15.75">
      <c r="B45" s="838"/>
      <c r="C45" s="841"/>
      <c r="D45" s="859"/>
      <c r="E45" s="862"/>
      <c r="F45" s="569">
        <v>5</v>
      </c>
      <c r="G45" s="570"/>
      <c r="H45" s="599" t="str">
        <f t="shared" si="0"/>
        <v>Belum Diisi</v>
      </c>
      <c r="I45" s="595" t="s">
        <v>26</v>
      </c>
      <c r="J45" s="596" t="str">
        <f>IF($D$41="Y/T","Isi Tujuan",IF($E$41=0,0,IF(I45="Y",1,IF(I45="T",0,"Isi Dulu"))))</f>
        <v>Isi Tujuan</v>
      </c>
      <c r="K45" s="595" t="s">
        <v>26</v>
      </c>
      <c r="L45" s="596" t="str">
        <f>IF($D$41="Y/T","Isi Tujuan",IF($E$41=0,0,IF(K45="Y",1,IF(K45="T",0,"Isi Dulu"))))</f>
        <v>Isi Tujuan</v>
      </c>
      <c r="M45" s="850"/>
      <c r="N45" s="853"/>
    </row>
    <row r="46" spans="2:14" ht="15.75">
      <c r="B46" s="836">
        <v>9</v>
      </c>
      <c r="C46" s="839"/>
      <c r="D46" s="857" t="s">
        <v>26</v>
      </c>
      <c r="E46" s="860" t="str">
        <f>IF(D46="Y",1,IF(D46="T",0,IF(D46="Y/T","Belum diisi","Error")))</f>
        <v>Belum diisi</v>
      </c>
      <c r="F46" s="528">
        <v>1</v>
      </c>
      <c r="G46" s="529"/>
      <c r="H46" s="600" t="str">
        <f t="shared" si="0"/>
        <v>Belum Diisi</v>
      </c>
      <c r="I46" s="590" t="s">
        <v>26</v>
      </c>
      <c r="J46" s="591" t="str">
        <f>IF($D$46="Y/T","Isi Tujuan",IF($E$46=0,0,IF(I46="Y",1,IF(I46="T",0,"Isi Dulu"))))</f>
        <v>Isi Tujuan</v>
      </c>
      <c r="K46" s="590" t="s">
        <v>26</v>
      </c>
      <c r="L46" s="591" t="str">
        <f>IF($D$46="Y/T","Isi Tujuan",IF($E$46=0,0,IF(K46="Y",1,IF(K46="T",0,"Isi Dulu"))))</f>
        <v>Isi Tujuan</v>
      </c>
      <c r="M46" s="848" t="s">
        <v>26</v>
      </c>
      <c r="N46" s="851" t="str">
        <f>IF(M46="Y",1,IF(M46="T",0,IF(M46="Y/T","Belum diisi","Error")))</f>
        <v>Belum diisi</v>
      </c>
    </row>
    <row r="47" spans="2:14" ht="15.75">
      <c r="B47" s="837"/>
      <c r="C47" s="840"/>
      <c r="D47" s="858"/>
      <c r="E47" s="861"/>
      <c r="F47" s="549">
        <v>2</v>
      </c>
      <c r="G47" s="550"/>
      <c r="H47" s="598" t="str">
        <f t="shared" si="0"/>
        <v>Belum Diisi</v>
      </c>
      <c r="I47" s="592" t="s">
        <v>26</v>
      </c>
      <c r="J47" s="593" t="str">
        <f>IF($D$46="Y/T","Isi Tujuan",IF($E$46=0,0,IF(I47="Y",1,IF(I47="T",0,"Isi Dulu"))))</f>
        <v>Isi Tujuan</v>
      </c>
      <c r="K47" s="592" t="s">
        <v>26</v>
      </c>
      <c r="L47" s="593" t="str">
        <f>IF($D$46="Y/T","Isi Tujuan",IF($E$46=0,0,IF(K47="Y",1,IF(K47="T",0,"Isi Dulu"))))</f>
        <v>Isi Tujuan</v>
      </c>
      <c r="M47" s="849"/>
      <c r="N47" s="852"/>
    </row>
    <row r="48" spans="2:14" ht="15.75">
      <c r="B48" s="837"/>
      <c r="C48" s="840"/>
      <c r="D48" s="858"/>
      <c r="E48" s="861"/>
      <c r="F48" s="549">
        <v>3</v>
      </c>
      <c r="G48" s="550"/>
      <c r="H48" s="598" t="str">
        <f t="shared" si="0"/>
        <v>Belum Diisi</v>
      </c>
      <c r="I48" s="592" t="s">
        <v>26</v>
      </c>
      <c r="J48" s="593" t="str">
        <f>IF($D$46="Y/T","Isi Tujuan",IF($E$46=0,0,IF(I48="Y",1,IF(I48="T",0,"Isi Dulu"))))</f>
        <v>Isi Tujuan</v>
      </c>
      <c r="K48" s="592" t="s">
        <v>26</v>
      </c>
      <c r="L48" s="593" t="str">
        <f>IF($D$46="Y/T","Isi Tujuan",IF($E$46=0,0,IF(K48="Y",1,IF(K48="T",0,"Isi Dulu"))))</f>
        <v>Isi Tujuan</v>
      </c>
      <c r="M48" s="849"/>
      <c r="N48" s="852"/>
    </row>
    <row r="49" spans="2:14" ht="15.75">
      <c r="B49" s="837"/>
      <c r="C49" s="840"/>
      <c r="D49" s="858"/>
      <c r="E49" s="861"/>
      <c r="F49" s="549">
        <v>4</v>
      </c>
      <c r="G49" s="550"/>
      <c r="H49" s="598" t="str">
        <f t="shared" si="0"/>
        <v>Belum Diisi</v>
      </c>
      <c r="I49" s="592" t="s">
        <v>26</v>
      </c>
      <c r="J49" s="593" t="str">
        <f>IF($D$46="Y/T","Isi Tujuan",IF($E$46=0,0,IF(I49="Y",1,IF(I49="T",0,"Isi Dulu"))))</f>
        <v>Isi Tujuan</v>
      </c>
      <c r="K49" s="592" t="s">
        <v>26</v>
      </c>
      <c r="L49" s="593" t="str">
        <f>IF($D$46="Y/T","Isi Tujuan",IF($E$46=0,0,IF(K49="Y",1,IF(K49="T",0,"Isi Dulu"))))</f>
        <v>Isi Tujuan</v>
      </c>
      <c r="M49" s="849"/>
      <c r="N49" s="852"/>
    </row>
    <row r="50" spans="2:14" ht="15.75">
      <c r="B50" s="838"/>
      <c r="C50" s="841"/>
      <c r="D50" s="859"/>
      <c r="E50" s="862"/>
      <c r="F50" s="569">
        <v>5</v>
      </c>
      <c r="G50" s="570"/>
      <c r="H50" s="599" t="str">
        <f t="shared" si="0"/>
        <v>Belum Diisi</v>
      </c>
      <c r="I50" s="595" t="s">
        <v>26</v>
      </c>
      <c r="J50" s="596" t="str">
        <f>IF($D$46="Y/T","Isi Tujuan",IF($E$46=0,0,IF(I50="Y",1,IF(I50="T",0,"Isi Dulu"))))</f>
        <v>Isi Tujuan</v>
      </c>
      <c r="K50" s="595" t="s">
        <v>26</v>
      </c>
      <c r="L50" s="596" t="str">
        <f>IF($D$46="Y/T","Isi Tujuan",IF($E$46=0,0,IF(K50="Y",1,IF(K50="T",0,"Isi Dulu"))))</f>
        <v>Isi Tujuan</v>
      </c>
      <c r="M50" s="850"/>
      <c r="N50" s="853"/>
    </row>
    <row r="51" spans="2:14" ht="15.75">
      <c r="B51" s="836">
        <v>10</v>
      </c>
      <c r="C51" s="839"/>
      <c r="D51" s="857" t="s">
        <v>26</v>
      </c>
      <c r="E51" s="860" t="str">
        <f>IF(D51="Y",1,IF(D51="T",0,IF(D51="Y/T","Belum diisi","Error")))</f>
        <v>Belum diisi</v>
      </c>
      <c r="F51" s="528">
        <v>1</v>
      </c>
      <c r="G51" s="529"/>
      <c r="H51" s="600" t="str">
        <f t="shared" si="0"/>
        <v>Belum Diisi</v>
      </c>
      <c r="I51" s="590" t="s">
        <v>26</v>
      </c>
      <c r="J51" s="591" t="str">
        <f>IF($D$51="Y/T","Isi Tujuan",IF($E$51=0,0,IF(I51="Y",1,IF(I51="T",0,"Isi Dulu"))))</f>
        <v>Isi Tujuan</v>
      </c>
      <c r="K51" s="590" t="s">
        <v>26</v>
      </c>
      <c r="L51" s="591" t="str">
        <f>IF($D$51="Y/T","Isi Tujuan",IF($E$51=0,0,IF(K51="Y",1,IF(K51="T",0,"Isi Dulu"))))</f>
        <v>Isi Tujuan</v>
      </c>
      <c r="M51" s="848" t="s">
        <v>26</v>
      </c>
      <c r="N51" s="851" t="str">
        <f>IF(M51="Y",1,IF(M51="T",0,IF(M51="Y/T","Belum diisi","Error")))</f>
        <v>Belum diisi</v>
      </c>
    </row>
    <row r="52" spans="2:14" ht="15.75">
      <c r="B52" s="837"/>
      <c r="C52" s="840"/>
      <c r="D52" s="858"/>
      <c r="E52" s="861"/>
      <c r="F52" s="549">
        <v>2</v>
      </c>
      <c r="G52" s="550"/>
      <c r="H52" s="598" t="str">
        <f t="shared" si="0"/>
        <v>Belum Diisi</v>
      </c>
      <c r="I52" s="592" t="s">
        <v>26</v>
      </c>
      <c r="J52" s="593" t="str">
        <f>IF($D$51="Y/T","Isi Tujuan",IF($E$51=0,0,IF(I52="Y",1,IF(I52="T",0,"Isi Dulu"))))</f>
        <v>Isi Tujuan</v>
      </c>
      <c r="K52" s="592" t="s">
        <v>26</v>
      </c>
      <c r="L52" s="593" t="str">
        <f>IF($D$51="Y/T","Isi Tujuan",IF($E$51=0,0,IF(K52="Y",1,IF(K52="T",0,"Isi Dulu"))))</f>
        <v>Isi Tujuan</v>
      </c>
      <c r="M52" s="849"/>
      <c r="N52" s="852"/>
    </row>
    <row r="53" spans="2:14" ht="15.75">
      <c r="B53" s="837"/>
      <c r="C53" s="840"/>
      <c r="D53" s="858"/>
      <c r="E53" s="861"/>
      <c r="F53" s="549">
        <v>3</v>
      </c>
      <c r="G53" s="550"/>
      <c r="H53" s="598" t="str">
        <f t="shared" si="0"/>
        <v>Belum Diisi</v>
      </c>
      <c r="I53" s="592" t="s">
        <v>26</v>
      </c>
      <c r="J53" s="593" t="str">
        <f>IF($D$51="Y/T","Isi Tujuan",IF($E$51=0,0,IF(I53="Y",1,IF(I53="T",0,"Isi Dulu"))))</f>
        <v>Isi Tujuan</v>
      </c>
      <c r="K53" s="592" t="s">
        <v>26</v>
      </c>
      <c r="L53" s="593" t="str">
        <f>IF($D$51="Y/T","Isi Tujuan",IF($E$51=0,0,IF(K53="Y",1,IF(K53="T",0,"Isi Dulu"))))</f>
        <v>Isi Tujuan</v>
      </c>
      <c r="M53" s="849"/>
      <c r="N53" s="852"/>
    </row>
    <row r="54" spans="2:14" ht="15.75">
      <c r="B54" s="837"/>
      <c r="C54" s="840"/>
      <c r="D54" s="858"/>
      <c r="E54" s="861"/>
      <c r="F54" s="549">
        <v>4</v>
      </c>
      <c r="G54" s="550"/>
      <c r="H54" s="598" t="str">
        <f t="shared" si="0"/>
        <v>Belum Diisi</v>
      </c>
      <c r="I54" s="592" t="s">
        <v>26</v>
      </c>
      <c r="J54" s="593" t="str">
        <f>IF($D$51="Y/T","Isi Tujuan",IF($E$51=0,0,IF(I54="Y",1,IF(I54="T",0,"Isi Dulu"))))</f>
        <v>Isi Tujuan</v>
      </c>
      <c r="K54" s="592" t="s">
        <v>26</v>
      </c>
      <c r="L54" s="593" t="str">
        <f>IF($D$51="Y/T","Isi Tujuan",IF($E$51=0,0,IF(K54="Y",1,IF(K54="T",0,"Isi Dulu"))))</f>
        <v>Isi Tujuan</v>
      </c>
      <c r="M54" s="849"/>
      <c r="N54" s="852"/>
    </row>
    <row r="55" spans="2:14" ht="15.75">
      <c r="B55" s="838"/>
      <c r="C55" s="841"/>
      <c r="D55" s="859"/>
      <c r="E55" s="862"/>
      <c r="F55" s="569">
        <v>5</v>
      </c>
      <c r="G55" s="570"/>
      <c r="H55" s="599" t="str">
        <f t="shared" si="0"/>
        <v>Belum Diisi</v>
      </c>
      <c r="I55" s="595" t="s">
        <v>26</v>
      </c>
      <c r="J55" s="596" t="str">
        <f>IF($D$51="Y/T","Isi Tujuan",IF($E$51=0,0,IF(I55="Y",1,IF(I55="T",0,"Isi Dulu"))))</f>
        <v>Isi Tujuan</v>
      </c>
      <c r="K55" s="595" t="s">
        <v>26</v>
      </c>
      <c r="L55" s="596" t="str">
        <f>IF($D$51="Y/T","Isi Tujuan",IF($E$51=0,0,IF(K55="Y",1,IF(K55="T",0,"Isi Dulu"))))</f>
        <v>Isi Tujuan</v>
      </c>
      <c r="M55" s="850"/>
      <c r="N55" s="853"/>
    </row>
    <row r="56" spans="2:14" ht="15.75">
      <c r="B56" s="836">
        <v>11</v>
      </c>
      <c r="C56" s="839"/>
      <c r="D56" s="857" t="s">
        <v>26</v>
      </c>
      <c r="E56" s="860" t="str">
        <f>IF(D56="Y",1,IF(D56="T",0,IF(D56="Y/T","Belum diisi","Error")))</f>
        <v>Belum diisi</v>
      </c>
      <c r="F56" s="528">
        <v>1</v>
      </c>
      <c r="G56" s="529"/>
      <c r="H56" s="600" t="str">
        <f t="shared" si="0"/>
        <v>Belum Diisi</v>
      </c>
      <c r="I56" s="590" t="s">
        <v>26</v>
      </c>
      <c r="J56" s="591" t="str">
        <f>IF($D$56="Y/T","Isi Tujuan",IF($E$56=0,0,IF(I56="Y",1,IF(I56="T",0,"Isi Dulu"))))</f>
        <v>Isi Tujuan</v>
      </c>
      <c r="K56" s="590" t="s">
        <v>26</v>
      </c>
      <c r="L56" s="591" t="str">
        <f>IF($D$56="Y/T","Isi Tujuan",IF($E$56=0,0,IF(K56="Y",1,IF(K56="T",0,"Isi Dulu"))))</f>
        <v>Isi Tujuan</v>
      </c>
      <c r="M56" s="848" t="s">
        <v>26</v>
      </c>
      <c r="N56" s="851" t="str">
        <f>IF(M56="Y",1,IF(M56="T",0,IF(M56="Y/T","Belum diisi","Error")))</f>
        <v>Belum diisi</v>
      </c>
    </row>
    <row r="57" spans="2:14" ht="15.75">
      <c r="B57" s="837"/>
      <c r="C57" s="840"/>
      <c r="D57" s="858"/>
      <c r="E57" s="861"/>
      <c r="F57" s="549">
        <v>2</v>
      </c>
      <c r="G57" s="550"/>
      <c r="H57" s="598" t="str">
        <f t="shared" si="0"/>
        <v>Belum Diisi</v>
      </c>
      <c r="I57" s="592" t="s">
        <v>26</v>
      </c>
      <c r="J57" s="593" t="str">
        <f>IF($D$56="Y/T","Isi Tujuan",IF($E$56=0,0,IF(I57="Y",1,IF(I57="T",0,"Isi Dulu"))))</f>
        <v>Isi Tujuan</v>
      </c>
      <c r="K57" s="592" t="s">
        <v>26</v>
      </c>
      <c r="L57" s="593" t="str">
        <f>IF($D$56="Y/T","Isi Tujuan",IF($E$56=0,0,IF(K57="Y",1,IF(K57="T",0,"Isi Dulu"))))</f>
        <v>Isi Tujuan</v>
      </c>
      <c r="M57" s="849"/>
      <c r="N57" s="852"/>
    </row>
    <row r="58" spans="2:14" ht="15.75">
      <c r="B58" s="837"/>
      <c r="C58" s="840"/>
      <c r="D58" s="858"/>
      <c r="E58" s="861"/>
      <c r="F58" s="549">
        <v>3</v>
      </c>
      <c r="G58" s="550"/>
      <c r="H58" s="598" t="str">
        <f t="shared" si="0"/>
        <v>Belum Diisi</v>
      </c>
      <c r="I58" s="592" t="s">
        <v>26</v>
      </c>
      <c r="J58" s="593" t="str">
        <f>IF($D$56="Y/T","Isi Tujuan",IF($E$56=0,0,IF(I58="Y",1,IF(I58="T",0,"Isi Dulu"))))</f>
        <v>Isi Tujuan</v>
      </c>
      <c r="K58" s="592" t="s">
        <v>26</v>
      </c>
      <c r="L58" s="593" t="str">
        <f>IF($D$56="Y/T","Isi Tujuan",IF($E$56=0,0,IF(K58="Y",1,IF(K58="T",0,"Isi Dulu"))))</f>
        <v>Isi Tujuan</v>
      </c>
      <c r="M58" s="849"/>
      <c r="N58" s="852"/>
    </row>
    <row r="59" spans="2:14" ht="15.75">
      <c r="B59" s="837"/>
      <c r="C59" s="840"/>
      <c r="D59" s="858"/>
      <c r="E59" s="861"/>
      <c r="F59" s="549">
        <v>4</v>
      </c>
      <c r="G59" s="550"/>
      <c r="H59" s="598" t="str">
        <f t="shared" si="0"/>
        <v>Belum Diisi</v>
      </c>
      <c r="I59" s="592" t="s">
        <v>26</v>
      </c>
      <c r="J59" s="593" t="str">
        <f>IF($D$56="Y/T","Isi Tujuan",IF($E$56=0,0,IF(I59="Y",1,IF(I59="T",0,"Isi Dulu"))))</f>
        <v>Isi Tujuan</v>
      </c>
      <c r="K59" s="592" t="s">
        <v>26</v>
      </c>
      <c r="L59" s="593" t="str">
        <f>IF($D$56="Y/T","Isi Tujuan",IF($E$56=0,0,IF(K59="Y",1,IF(K59="T",0,"Isi Dulu"))))</f>
        <v>Isi Tujuan</v>
      </c>
      <c r="M59" s="849"/>
      <c r="N59" s="852"/>
    </row>
    <row r="60" spans="2:14" ht="15.75">
      <c r="B60" s="838"/>
      <c r="C60" s="841"/>
      <c r="D60" s="859"/>
      <c r="E60" s="862"/>
      <c r="F60" s="569">
        <v>5</v>
      </c>
      <c r="G60" s="570"/>
      <c r="H60" s="599" t="str">
        <f t="shared" si="0"/>
        <v>Belum Diisi</v>
      </c>
      <c r="I60" s="595" t="s">
        <v>26</v>
      </c>
      <c r="J60" s="596" t="str">
        <f>IF($D$56="Y/T","Isi Tujuan",IF($E$56=0,0,IF(I60="Y",1,IF(I60="T",0,"Isi Dulu"))))</f>
        <v>Isi Tujuan</v>
      </c>
      <c r="K60" s="595" t="s">
        <v>26</v>
      </c>
      <c r="L60" s="596" t="str">
        <f>IF($D$56="Y/T","Isi Tujuan",IF($E$56=0,0,IF(K60="Y",1,IF(K60="T",0,"Isi Dulu"))))</f>
        <v>Isi Tujuan</v>
      </c>
      <c r="M60" s="850"/>
      <c r="N60" s="853"/>
    </row>
    <row r="61" spans="2:14" ht="15.75">
      <c r="B61" s="836">
        <v>12</v>
      </c>
      <c r="C61" s="839"/>
      <c r="D61" s="857" t="s">
        <v>26</v>
      </c>
      <c r="E61" s="860" t="str">
        <f>IF(D61="Y",1,IF(D61="T",0,IF(D61="Y/T","Belum diisi","Error")))</f>
        <v>Belum diisi</v>
      </c>
      <c r="F61" s="528">
        <v>1</v>
      </c>
      <c r="G61" s="529"/>
      <c r="H61" s="600" t="str">
        <f t="shared" si="0"/>
        <v>Belum Diisi</v>
      </c>
      <c r="I61" s="590" t="s">
        <v>26</v>
      </c>
      <c r="J61" s="591" t="str">
        <f>IF($D$61="Y/T","Isi Tujuan",IF($E$61=0,0,IF(I61="Y",1,IF(I61="T",0,"Isi Dulu"))))</f>
        <v>Isi Tujuan</v>
      </c>
      <c r="K61" s="590" t="s">
        <v>26</v>
      </c>
      <c r="L61" s="591" t="str">
        <f>IF($D$61="Y/T","Isi Tujuan",IF($E$61=0,0,IF(K61="Y",1,IF(K61="T",0,"Isi Dulu"))))</f>
        <v>Isi Tujuan</v>
      </c>
      <c r="M61" s="848" t="s">
        <v>26</v>
      </c>
      <c r="N61" s="851" t="str">
        <f>IF(M61="Y",1,IF(M61="T",0,IF(M61="Y/T","Belum diisi","Error")))</f>
        <v>Belum diisi</v>
      </c>
    </row>
    <row r="62" spans="2:14" ht="15.75">
      <c r="B62" s="837"/>
      <c r="C62" s="840"/>
      <c r="D62" s="858"/>
      <c r="E62" s="861"/>
      <c r="F62" s="549">
        <v>2</v>
      </c>
      <c r="G62" s="550"/>
      <c r="H62" s="598" t="str">
        <f t="shared" si="0"/>
        <v>Belum Diisi</v>
      </c>
      <c r="I62" s="592" t="s">
        <v>26</v>
      </c>
      <c r="J62" s="593" t="str">
        <f>IF($D$61="Y/T","Isi Tujuan",IF($E$61=0,0,IF(I62="Y",1,IF(I62="T",0,"Isi Dulu"))))</f>
        <v>Isi Tujuan</v>
      </c>
      <c r="K62" s="592" t="s">
        <v>26</v>
      </c>
      <c r="L62" s="593" t="str">
        <f>IF($D$61="Y/T","Isi Tujuan",IF($E$61=0,0,IF(K62="Y",1,IF(K62="T",0,"Isi Dulu"))))</f>
        <v>Isi Tujuan</v>
      </c>
      <c r="M62" s="849"/>
      <c r="N62" s="852"/>
    </row>
    <row r="63" spans="2:14" ht="15.75">
      <c r="B63" s="837"/>
      <c r="C63" s="840"/>
      <c r="D63" s="858"/>
      <c r="E63" s="861"/>
      <c r="F63" s="549">
        <v>3</v>
      </c>
      <c r="G63" s="550"/>
      <c r="H63" s="598" t="str">
        <f t="shared" si="0"/>
        <v>Belum Diisi</v>
      </c>
      <c r="I63" s="592" t="s">
        <v>26</v>
      </c>
      <c r="J63" s="593" t="str">
        <f>IF($D$61="Y/T","Isi Tujuan",IF($E$61=0,0,IF(I63="Y",1,IF(I63="T",0,"Isi Dulu"))))</f>
        <v>Isi Tujuan</v>
      </c>
      <c r="K63" s="592" t="s">
        <v>26</v>
      </c>
      <c r="L63" s="593" t="str">
        <f>IF($D$61="Y/T","Isi Tujuan",IF($E$61=0,0,IF(K63="Y",1,IF(K63="T",0,"Isi Dulu"))))</f>
        <v>Isi Tujuan</v>
      </c>
      <c r="M63" s="849"/>
      <c r="N63" s="852"/>
    </row>
    <row r="64" spans="2:14" ht="15.75">
      <c r="B64" s="837"/>
      <c r="C64" s="840"/>
      <c r="D64" s="858"/>
      <c r="E64" s="861"/>
      <c r="F64" s="549">
        <v>4</v>
      </c>
      <c r="G64" s="550"/>
      <c r="H64" s="598" t="str">
        <f t="shared" si="0"/>
        <v>Belum Diisi</v>
      </c>
      <c r="I64" s="592" t="s">
        <v>26</v>
      </c>
      <c r="J64" s="593" t="str">
        <f>IF($D$61="Y/T","Isi Tujuan",IF($E$61=0,0,IF(I64="Y",1,IF(I64="T",0,"Isi Dulu"))))</f>
        <v>Isi Tujuan</v>
      </c>
      <c r="K64" s="592" t="s">
        <v>26</v>
      </c>
      <c r="L64" s="593" t="str">
        <f>IF($D$61="Y/T","Isi Tujuan",IF($E$61=0,0,IF(K64="Y",1,IF(K64="T",0,"Isi Dulu"))))</f>
        <v>Isi Tujuan</v>
      </c>
      <c r="M64" s="849"/>
      <c r="N64" s="852"/>
    </row>
    <row r="65" spans="2:14" ht="15.75">
      <c r="B65" s="838"/>
      <c r="C65" s="841"/>
      <c r="D65" s="859"/>
      <c r="E65" s="862"/>
      <c r="F65" s="569">
        <v>5</v>
      </c>
      <c r="G65" s="570"/>
      <c r="H65" s="599" t="str">
        <f t="shared" si="0"/>
        <v>Belum Diisi</v>
      </c>
      <c r="I65" s="595" t="s">
        <v>26</v>
      </c>
      <c r="J65" s="596" t="str">
        <f>IF($D$61="Y/T","Isi Tujuan",IF($E$61=0,0,IF(I65="Y",1,IF(I65="T",0,"Isi Dulu"))))</f>
        <v>Isi Tujuan</v>
      </c>
      <c r="K65" s="595" t="s">
        <v>26</v>
      </c>
      <c r="L65" s="596" t="str">
        <f>IF($D$61="Y/T","Isi Tujuan",IF($E$61=0,0,IF(K65="Y",1,IF(K65="T",0,"Isi Dulu"))))</f>
        <v>Isi Tujuan</v>
      </c>
      <c r="M65" s="850"/>
      <c r="N65" s="853"/>
    </row>
    <row r="66" spans="2:14" ht="15.75">
      <c r="B66" s="836">
        <v>13</v>
      </c>
      <c r="C66" s="839"/>
      <c r="D66" s="857" t="s">
        <v>26</v>
      </c>
      <c r="E66" s="860" t="str">
        <f>IF(D66="Y",1,IF(D66="T",0,IF(D66="Y/T","Belum diisi","Error")))</f>
        <v>Belum diisi</v>
      </c>
      <c r="F66" s="528">
        <v>1</v>
      </c>
      <c r="G66" s="529"/>
      <c r="H66" s="600" t="str">
        <f t="shared" si="0"/>
        <v>Belum Diisi</v>
      </c>
      <c r="I66" s="590" t="s">
        <v>26</v>
      </c>
      <c r="J66" s="591" t="str">
        <f>IF($D$66="Y/T","Isi Tujuan",IF($E$66=0,0,IF(I66="Y",1,IF(I66="T",0,"Isi Dulu"))))</f>
        <v>Isi Tujuan</v>
      </c>
      <c r="K66" s="590" t="s">
        <v>26</v>
      </c>
      <c r="L66" s="591" t="str">
        <f>IF($D$66="Y/T","Isi Tujuan",IF($E$66=0,0,IF(K66="Y",1,IF(K66="T",0,"Isi Dulu"))))</f>
        <v>Isi Tujuan</v>
      </c>
      <c r="M66" s="848" t="s">
        <v>26</v>
      </c>
      <c r="N66" s="851" t="str">
        <f>IF(M66="Y",1,IF(M66="T",0,IF(M66="Y/T","Belum diisi","Error")))</f>
        <v>Belum diisi</v>
      </c>
    </row>
    <row r="67" spans="2:14" ht="15.75">
      <c r="B67" s="837"/>
      <c r="C67" s="840"/>
      <c r="D67" s="858"/>
      <c r="E67" s="861"/>
      <c r="F67" s="549">
        <v>2</v>
      </c>
      <c r="G67" s="550"/>
      <c r="H67" s="598" t="str">
        <f t="shared" si="0"/>
        <v>Belum Diisi</v>
      </c>
      <c r="I67" s="592" t="s">
        <v>26</v>
      </c>
      <c r="J67" s="593" t="str">
        <f>IF($D$66="Y/T","Isi Tujuan",IF($E$66=0,0,IF(I67="Y",1,IF(I67="T",0,"Isi Dulu"))))</f>
        <v>Isi Tujuan</v>
      </c>
      <c r="K67" s="592" t="s">
        <v>26</v>
      </c>
      <c r="L67" s="593" t="str">
        <f>IF($D$66="Y/T","Isi Tujuan",IF($E$66=0,0,IF(K67="Y",1,IF(K67="T",0,"Isi Dulu"))))</f>
        <v>Isi Tujuan</v>
      </c>
      <c r="M67" s="849"/>
      <c r="N67" s="852"/>
    </row>
    <row r="68" spans="2:14" ht="15.75">
      <c r="B68" s="837"/>
      <c r="C68" s="840"/>
      <c r="D68" s="858"/>
      <c r="E68" s="861"/>
      <c r="F68" s="549">
        <v>3</v>
      </c>
      <c r="G68" s="550"/>
      <c r="H68" s="598" t="str">
        <f t="shared" si="0"/>
        <v>Belum Diisi</v>
      </c>
      <c r="I68" s="592" t="s">
        <v>26</v>
      </c>
      <c r="J68" s="593" t="str">
        <f>IF($D$66="Y/T","Isi Tujuan",IF($E$66=0,0,IF(I68="Y",1,IF(I68="T",0,"Isi Dulu"))))</f>
        <v>Isi Tujuan</v>
      </c>
      <c r="K68" s="592" t="s">
        <v>26</v>
      </c>
      <c r="L68" s="593" t="str">
        <f>IF($D$66="Y/T","Isi Tujuan",IF($E$66=0,0,IF(K68="Y",1,IF(K68="T",0,"Isi Dulu"))))</f>
        <v>Isi Tujuan</v>
      </c>
      <c r="M68" s="849"/>
      <c r="N68" s="852"/>
    </row>
    <row r="69" spans="2:14" ht="15.75">
      <c r="B69" s="837"/>
      <c r="C69" s="840"/>
      <c r="D69" s="858"/>
      <c r="E69" s="861"/>
      <c r="F69" s="549">
        <v>4</v>
      </c>
      <c r="G69" s="550"/>
      <c r="H69" s="598" t="str">
        <f t="shared" si="0"/>
        <v>Belum Diisi</v>
      </c>
      <c r="I69" s="592" t="s">
        <v>26</v>
      </c>
      <c r="J69" s="593" t="str">
        <f>IF($D$66="Y/T","Isi Tujuan",IF($E$66=0,0,IF(I69="Y",1,IF(I69="T",0,"Isi Dulu"))))</f>
        <v>Isi Tujuan</v>
      </c>
      <c r="K69" s="592" t="s">
        <v>26</v>
      </c>
      <c r="L69" s="593" t="str">
        <f>IF($D$66="Y/T","Isi Tujuan",IF($E$66=0,0,IF(K69="Y",1,IF(K69="T",0,"Isi Dulu"))))</f>
        <v>Isi Tujuan</v>
      </c>
      <c r="M69" s="849"/>
      <c r="N69" s="852"/>
    </row>
    <row r="70" spans="2:14" ht="15.75">
      <c r="B70" s="838"/>
      <c r="C70" s="841"/>
      <c r="D70" s="859"/>
      <c r="E70" s="862"/>
      <c r="F70" s="569">
        <v>5</v>
      </c>
      <c r="G70" s="570"/>
      <c r="H70" s="599" t="str">
        <f t="shared" ref="H70:H105" si="1">IF(OR(J70="Isi Dulu",L70="Isi Dulu",J70="Isi Tujuan",L70="Isi Tujuan"),"Belum Diisi",IF(SUM(J70,L70)=2,1,IF(SUM(J70,L70)=1,0,IF(SUM(J70,L70)=0,0,"Error"))))</f>
        <v>Belum Diisi</v>
      </c>
      <c r="I70" s="595" t="s">
        <v>26</v>
      </c>
      <c r="J70" s="596" t="str">
        <f>IF($D$66="Y/T","Isi Tujuan",IF($E$66=0,0,IF(I70="Y",1,IF(I70="T",0,"Isi Dulu"))))</f>
        <v>Isi Tujuan</v>
      </c>
      <c r="K70" s="595" t="s">
        <v>26</v>
      </c>
      <c r="L70" s="596" t="str">
        <f>IF($D$66="Y/T","Isi Tujuan",IF($E$66=0,0,IF(K70="Y",1,IF(K70="T",0,"Isi Dulu"))))</f>
        <v>Isi Tujuan</v>
      </c>
      <c r="M70" s="850"/>
      <c r="N70" s="853"/>
    </row>
    <row r="71" spans="2:14" ht="15.75">
      <c r="B71" s="836">
        <v>14</v>
      </c>
      <c r="C71" s="839"/>
      <c r="D71" s="857" t="s">
        <v>26</v>
      </c>
      <c r="E71" s="860" t="str">
        <f>IF(D71="Y",1,IF(D71="T",0,IF(D71="Y/T","Belum diisi","Error")))</f>
        <v>Belum diisi</v>
      </c>
      <c r="F71" s="528">
        <v>1</v>
      </c>
      <c r="G71" s="529"/>
      <c r="H71" s="600" t="str">
        <f t="shared" si="1"/>
        <v>Belum Diisi</v>
      </c>
      <c r="I71" s="590" t="s">
        <v>26</v>
      </c>
      <c r="J71" s="591" t="str">
        <f>IF($D$71="Y/T","Isi Tujuan",IF($E$71=0,0,IF(I71="Y",1,IF(I71="T",0,"Isi Dulu"))))</f>
        <v>Isi Tujuan</v>
      </c>
      <c r="K71" s="590" t="s">
        <v>26</v>
      </c>
      <c r="L71" s="591" t="str">
        <f>IF($D$71="Y/T","Isi Tujuan",IF($E$71=0,0,IF(K71="Y",1,IF(K71="T",0,"Isi Dulu"))))</f>
        <v>Isi Tujuan</v>
      </c>
      <c r="M71" s="848" t="s">
        <v>26</v>
      </c>
      <c r="N71" s="851" t="str">
        <f>IF(M71="Y",1,IF(M71="T",0,IF(M71="Y/T","Belum diisi","Error")))</f>
        <v>Belum diisi</v>
      </c>
    </row>
    <row r="72" spans="2:14" ht="15.75">
      <c r="B72" s="837"/>
      <c r="C72" s="840"/>
      <c r="D72" s="858"/>
      <c r="E72" s="861"/>
      <c r="F72" s="549">
        <v>2</v>
      </c>
      <c r="G72" s="550"/>
      <c r="H72" s="598" t="str">
        <f t="shared" si="1"/>
        <v>Belum Diisi</v>
      </c>
      <c r="I72" s="592" t="s">
        <v>26</v>
      </c>
      <c r="J72" s="593" t="str">
        <f>IF($D$71="Y/T","Isi Tujuan",IF($E$71=0,0,IF(I72="Y",1,IF(I72="T",0,"Isi Dulu"))))</f>
        <v>Isi Tujuan</v>
      </c>
      <c r="K72" s="592" t="s">
        <v>26</v>
      </c>
      <c r="L72" s="593" t="str">
        <f>IF($D$71="Y/T","Isi Tujuan",IF($E$71=0,0,IF(K72="Y",1,IF(K72="T",0,"Isi Dulu"))))</f>
        <v>Isi Tujuan</v>
      </c>
      <c r="M72" s="849"/>
      <c r="N72" s="852"/>
    </row>
    <row r="73" spans="2:14" ht="15.75">
      <c r="B73" s="837"/>
      <c r="C73" s="840"/>
      <c r="D73" s="858"/>
      <c r="E73" s="861"/>
      <c r="F73" s="549">
        <v>3</v>
      </c>
      <c r="G73" s="550"/>
      <c r="H73" s="598" t="str">
        <f t="shared" si="1"/>
        <v>Belum Diisi</v>
      </c>
      <c r="I73" s="592" t="s">
        <v>26</v>
      </c>
      <c r="J73" s="593" t="str">
        <f>IF($D$71="Y/T","Isi Tujuan",IF($E$71=0,0,IF(I73="Y",1,IF(I73="T",0,"Isi Dulu"))))</f>
        <v>Isi Tujuan</v>
      </c>
      <c r="K73" s="592" t="s">
        <v>26</v>
      </c>
      <c r="L73" s="593" t="str">
        <f>IF($D$71="Y/T","Isi Tujuan",IF($E$71=0,0,IF(K73="Y",1,IF(K73="T",0,"Isi Dulu"))))</f>
        <v>Isi Tujuan</v>
      </c>
      <c r="M73" s="849"/>
      <c r="N73" s="852"/>
    </row>
    <row r="74" spans="2:14" ht="15.75">
      <c r="B74" s="837"/>
      <c r="C74" s="840"/>
      <c r="D74" s="858"/>
      <c r="E74" s="861"/>
      <c r="F74" s="549">
        <v>4</v>
      </c>
      <c r="G74" s="550"/>
      <c r="H74" s="598" t="str">
        <f t="shared" si="1"/>
        <v>Belum Diisi</v>
      </c>
      <c r="I74" s="592" t="s">
        <v>26</v>
      </c>
      <c r="J74" s="593" t="str">
        <f>IF($D$71="Y/T","Isi Tujuan",IF($E$71=0,0,IF(I74="Y",1,IF(I74="T",0,"Isi Dulu"))))</f>
        <v>Isi Tujuan</v>
      </c>
      <c r="K74" s="592" t="s">
        <v>26</v>
      </c>
      <c r="L74" s="593" t="str">
        <f>IF($D$71="Y/T","Isi Tujuan",IF($E$71=0,0,IF(K74="Y",1,IF(K74="T",0,"Isi Dulu"))))</f>
        <v>Isi Tujuan</v>
      </c>
      <c r="M74" s="849"/>
      <c r="N74" s="852"/>
    </row>
    <row r="75" spans="2:14" ht="15.75">
      <c r="B75" s="838"/>
      <c r="C75" s="841"/>
      <c r="D75" s="859"/>
      <c r="E75" s="862"/>
      <c r="F75" s="569">
        <v>5</v>
      </c>
      <c r="G75" s="570"/>
      <c r="H75" s="599" t="str">
        <f t="shared" si="1"/>
        <v>Belum Diisi</v>
      </c>
      <c r="I75" s="595" t="s">
        <v>26</v>
      </c>
      <c r="J75" s="596" t="str">
        <f>IF($D$71="Y/T","Isi Tujuan",IF($E$71=0,0,IF(I75="Y",1,IF(I75="T",0,"Isi Dulu"))))</f>
        <v>Isi Tujuan</v>
      </c>
      <c r="K75" s="595" t="s">
        <v>26</v>
      </c>
      <c r="L75" s="596" t="str">
        <f>IF($D$71="Y/T","Isi Tujuan",IF($E$71=0,0,IF(K75="Y",1,IF(K75="T",0,"Isi Dulu"))))</f>
        <v>Isi Tujuan</v>
      </c>
      <c r="M75" s="850"/>
      <c r="N75" s="853"/>
    </row>
    <row r="76" spans="2:14" ht="15.75">
      <c r="B76" s="836">
        <v>15</v>
      </c>
      <c r="C76" s="839"/>
      <c r="D76" s="857" t="s">
        <v>26</v>
      </c>
      <c r="E76" s="860" t="str">
        <f>IF(D76="Y",1,IF(D76="T",0,IF(D76="Y/T","Belum diisi","Error")))</f>
        <v>Belum diisi</v>
      </c>
      <c r="F76" s="528">
        <v>1</v>
      </c>
      <c r="G76" s="529"/>
      <c r="H76" s="600" t="str">
        <f t="shared" si="1"/>
        <v>Belum Diisi</v>
      </c>
      <c r="I76" s="590" t="s">
        <v>26</v>
      </c>
      <c r="J76" s="591" t="str">
        <f>IF($D$76="Y/T","Isi Tujuan",IF($E$76=0,0,IF(I76="Y",1,IF(I76="T",0,"Isi Dulu"))))</f>
        <v>Isi Tujuan</v>
      </c>
      <c r="K76" s="590" t="s">
        <v>26</v>
      </c>
      <c r="L76" s="591" t="str">
        <f>IF($D$76="Y/T","Isi Tujuan",IF($E$76=0,0,IF(K76="Y",1,IF(K76="T",0,"Isi Dulu"))))</f>
        <v>Isi Tujuan</v>
      </c>
      <c r="M76" s="848" t="s">
        <v>26</v>
      </c>
      <c r="N76" s="851" t="str">
        <f>IF(M76="Y",1,IF(M76="T",0,IF(M76="Y/T","Belum diisi","Error")))</f>
        <v>Belum diisi</v>
      </c>
    </row>
    <row r="77" spans="2:14" ht="15.75">
      <c r="B77" s="837"/>
      <c r="C77" s="840"/>
      <c r="D77" s="858"/>
      <c r="E77" s="861"/>
      <c r="F77" s="549">
        <v>2</v>
      </c>
      <c r="G77" s="550"/>
      <c r="H77" s="598" t="str">
        <f t="shared" si="1"/>
        <v>Belum Diisi</v>
      </c>
      <c r="I77" s="592" t="s">
        <v>26</v>
      </c>
      <c r="J77" s="593" t="str">
        <f>IF($D$76="Y/T","Isi Tujuan",IF($E$76=0,0,IF(I77="Y",1,IF(I77="T",0,"Isi Dulu"))))</f>
        <v>Isi Tujuan</v>
      </c>
      <c r="K77" s="592" t="s">
        <v>26</v>
      </c>
      <c r="L77" s="593" t="str">
        <f>IF($D$76="Y/T","Isi Tujuan",IF($E$76=0,0,IF(K77="Y",1,IF(K77="T",0,"Isi Dulu"))))</f>
        <v>Isi Tujuan</v>
      </c>
      <c r="M77" s="849"/>
      <c r="N77" s="852"/>
    </row>
    <row r="78" spans="2:14" ht="15.75">
      <c r="B78" s="837"/>
      <c r="C78" s="840"/>
      <c r="D78" s="858"/>
      <c r="E78" s="861"/>
      <c r="F78" s="549">
        <v>3</v>
      </c>
      <c r="G78" s="550"/>
      <c r="H78" s="598" t="str">
        <f t="shared" si="1"/>
        <v>Belum Diisi</v>
      </c>
      <c r="I78" s="592" t="s">
        <v>26</v>
      </c>
      <c r="J78" s="593" t="str">
        <f>IF($D$76="Y/T","Isi Tujuan",IF($E$76=0,0,IF(I78="Y",1,IF(I78="T",0,"Isi Dulu"))))</f>
        <v>Isi Tujuan</v>
      </c>
      <c r="K78" s="592" t="s">
        <v>26</v>
      </c>
      <c r="L78" s="593" t="str">
        <f>IF($D$76="Y/T","Isi Tujuan",IF($E$76=0,0,IF(K78="Y",1,IF(K78="T",0,"Isi Dulu"))))</f>
        <v>Isi Tujuan</v>
      </c>
      <c r="M78" s="849"/>
      <c r="N78" s="852"/>
    </row>
    <row r="79" spans="2:14" ht="15.75">
      <c r="B79" s="837"/>
      <c r="C79" s="840"/>
      <c r="D79" s="858"/>
      <c r="E79" s="861"/>
      <c r="F79" s="549">
        <v>4</v>
      </c>
      <c r="G79" s="550"/>
      <c r="H79" s="598" t="str">
        <f t="shared" si="1"/>
        <v>Belum Diisi</v>
      </c>
      <c r="I79" s="592" t="s">
        <v>26</v>
      </c>
      <c r="J79" s="593" t="str">
        <f>IF($D$76="Y/T","Isi Tujuan",IF($E$76=0,0,IF(I79="Y",1,IF(I79="T",0,"Isi Dulu"))))</f>
        <v>Isi Tujuan</v>
      </c>
      <c r="K79" s="592" t="s">
        <v>26</v>
      </c>
      <c r="L79" s="593" t="str">
        <f>IF($D$76="Y/T","Isi Tujuan",IF($E$76=0,0,IF(K79="Y",1,IF(K79="T",0,"Isi Dulu"))))</f>
        <v>Isi Tujuan</v>
      </c>
      <c r="M79" s="849"/>
      <c r="N79" s="852"/>
    </row>
    <row r="80" spans="2:14" ht="15.75">
      <c r="B80" s="838"/>
      <c r="C80" s="841"/>
      <c r="D80" s="859"/>
      <c r="E80" s="862"/>
      <c r="F80" s="569">
        <v>5</v>
      </c>
      <c r="G80" s="570"/>
      <c r="H80" s="599" t="str">
        <f t="shared" si="1"/>
        <v>Belum Diisi</v>
      </c>
      <c r="I80" s="595" t="s">
        <v>26</v>
      </c>
      <c r="J80" s="596" t="str">
        <f>IF($D$76="Y/T","Isi Tujuan",IF($E$76=0,0,IF(I80="Y",1,IF(I80="T",0,"Isi Dulu"))))</f>
        <v>Isi Tujuan</v>
      </c>
      <c r="K80" s="595" t="s">
        <v>26</v>
      </c>
      <c r="L80" s="596" t="str">
        <f>IF($D$76="Y/T","Isi Tujuan",IF($E$76=0,0,IF(K80="Y",1,IF(K80="T",0,"Isi Dulu"))))</f>
        <v>Isi Tujuan</v>
      </c>
      <c r="M80" s="850"/>
      <c r="N80" s="853"/>
    </row>
    <row r="81" spans="2:14" ht="15.75">
      <c r="B81" s="836">
        <v>16</v>
      </c>
      <c r="C81" s="839"/>
      <c r="D81" s="857" t="s">
        <v>26</v>
      </c>
      <c r="E81" s="860" t="str">
        <f>IF(D81="Y",1,IF(D81="T",0,IF(D81="Y/T","Belum diisi","Error")))</f>
        <v>Belum diisi</v>
      </c>
      <c r="F81" s="528">
        <v>1</v>
      </c>
      <c r="G81" s="529"/>
      <c r="H81" s="600" t="str">
        <f t="shared" si="1"/>
        <v>Belum Diisi</v>
      </c>
      <c r="I81" s="590" t="s">
        <v>26</v>
      </c>
      <c r="J81" s="591" t="str">
        <f>IF($D$81="Y/T","Isi Tujuan",IF($E$81=0,0,IF(I81="Y",1,IF(I81="T",0,"Isi Dulu"))))</f>
        <v>Isi Tujuan</v>
      </c>
      <c r="K81" s="590" t="s">
        <v>26</v>
      </c>
      <c r="L81" s="591" t="str">
        <f>IF($D$81="Y/T","Isi Tujuan",IF($E$81=0,0,IF(K81="Y",1,IF(K81="T",0,"Isi Dulu"))))</f>
        <v>Isi Tujuan</v>
      </c>
      <c r="M81" s="848" t="s">
        <v>26</v>
      </c>
      <c r="N81" s="851" t="str">
        <f>IF(M81="Y",1,IF(M81="T",0,IF(M81="Y/T","Belum diisi","Error")))</f>
        <v>Belum diisi</v>
      </c>
    </row>
    <row r="82" spans="2:14" ht="15.75">
      <c r="B82" s="837"/>
      <c r="C82" s="840"/>
      <c r="D82" s="858"/>
      <c r="E82" s="861"/>
      <c r="F82" s="549">
        <v>2</v>
      </c>
      <c r="G82" s="550"/>
      <c r="H82" s="598" t="str">
        <f t="shared" si="1"/>
        <v>Belum Diisi</v>
      </c>
      <c r="I82" s="592" t="s">
        <v>26</v>
      </c>
      <c r="J82" s="593" t="str">
        <f>IF($D$81="Y/T","Isi Tujuan",IF($E$81=0,0,IF(I82="Y",1,IF(I82="T",0,"Isi Dulu"))))</f>
        <v>Isi Tujuan</v>
      </c>
      <c r="K82" s="592" t="s">
        <v>26</v>
      </c>
      <c r="L82" s="593" t="str">
        <f>IF($D$81="Y/T","Isi Tujuan",IF($E$81=0,0,IF(K82="Y",1,IF(K82="T",0,"Isi Dulu"))))</f>
        <v>Isi Tujuan</v>
      </c>
      <c r="M82" s="849"/>
      <c r="N82" s="852"/>
    </row>
    <row r="83" spans="2:14" ht="15.75">
      <c r="B83" s="837"/>
      <c r="C83" s="840"/>
      <c r="D83" s="858"/>
      <c r="E83" s="861"/>
      <c r="F83" s="549">
        <v>3</v>
      </c>
      <c r="G83" s="550"/>
      <c r="H83" s="598" t="str">
        <f t="shared" si="1"/>
        <v>Belum Diisi</v>
      </c>
      <c r="I83" s="592" t="s">
        <v>26</v>
      </c>
      <c r="J83" s="593" t="str">
        <f>IF($D$81="Y/T","Isi Tujuan",IF($E$81=0,0,IF(I83="Y",1,IF(I83="T",0,"Isi Dulu"))))</f>
        <v>Isi Tujuan</v>
      </c>
      <c r="K83" s="592" t="s">
        <v>26</v>
      </c>
      <c r="L83" s="593" t="str">
        <f>IF($D$81="Y/T","Isi Tujuan",IF($E$81=0,0,IF(K83="Y",1,IF(K83="T",0,"Isi Dulu"))))</f>
        <v>Isi Tujuan</v>
      </c>
      <c r="M83" s="849"/>
      <c r="N83" s="852"/>
    </row>
    <row r="84" spans="2:14" ht="15.75">
      <c r="B84" s="837"/>
      <c r="C84" s="840"/>
      <c r="D84" s="858"/>
      <c r="E84" s="861"/>
      <c r="F84" s="549">
        <v>4</v>
      </c>
      <c r="G84" s="550"/>
      <c r="H84" s="598" t="str">
        <f t="shared" si="1"/>
        <v>Belum Diisi</v>
      </c>
      <c r="I84" s="592" t="s">
        <v>26</v>
      </c>
      <c r="J84" s="593" t="str">
        <f>IF($D$81="Y/T","Isi Tujuan",IF($E$81=0,0,IF(I84="Y",1,IF(I84="T",0,"Isi Dulu"))))</f>
        <v>Isi Tujuan</v>
      </c>
      <c r="K84" s="592" t="s">
        <v>26</v>
      </c>
      <c r="L84" s="593" t="str">
        <f>IF($D$81="Y/T","Isi Tujuan",IF($E$81=0,0,IF(K84="Y",1,IF(K84="T",0,"Isi Dulu"))))</f>
        <v>Isi Tujuan</v>
      </c>
      <c r="M84" s="849"/>
      <c r="N84" s="852"/>
    </row>
    <row r="85" spans="2:14" ht="15.75">
      <c r="B85" s="838"/>
      <c r="C85" s="841"/>
      <c r="D85" s="859"/>
      <c r="E85" s="862"/>
      <c r="F85" s="569">
        <v>5</v>
      </c>
      <c r="G85" s="570"/>
      <c r="H85" s="599" t="str">
        <f t="shared" si="1"/>
        <v>Belum Diisi</v>
      </c>
      <c r="I85" s="595" t="s">
        <v>26</v>
      </c>
      <c r="J85" s="596" t="str">
        <f>IF($D$81="Y/T","Isi Tujuan",IF($E$81=0,0,IF(I85="Y",1,IF(I85="T",0,"Isi Dulu"))))</f>
        <v>Isi Tujuan</v>
      </c>
      <c r="K85" s="595" t="s">
        <v>26</v>
      </c>
      <c r="L85" s="596" t="str">
        <f>IF($D$81="Y/T","Isi Tujuan",IF($E$81=0,0,IF(K85="Y",1,IF(K85="T",0,"Isi Dulu"))))</f>
        <v>Isi Tujuan</v>
      </c>
      <c r="M85" s="850"/>
      <c r="N85" s="853"/>
    </row>
    <row r="86" spans="2:14" ht="15.75">
      <c r="B86" s="836">
        <v>17</v>
      </c>
      <c r="C86" s="839"/>
      <c r="D86" s="857" t="s">
        <v>26</v>
      </c>
      <c r="E86" s="860" t="str">
        <f>IF(D86="Y",1,IF(D86="T",0,IF(D86="Y/T","Belum diisi","Error")))</f>
        <v>Belum diisi</v>
      </c>
      <c r="F86" s="528">
        <v>1</v>
      </c>
      <c r="G86" s="529"/>
      <c r="H86" s="600" t="str">
        <f t="shared" si="1"/>
        <v>Belum Diisi</v>
      </c>
      <c r="I86" s="590" t="s">
        <v>26</v>
      </c>
      <c r="J86" s="591" t="str">
        <f>IF($D$86="Y/T","Isi Tujuan",IF($E$86=0,0,IF(I86="Y",1,IF(I86="T",0,"Isi Dulu"))))</f>
        <v>Isi Tujuan</v>
      </c>
      <c r="K86" s="590" t="s">
        <v>26</v>
      </c>
      <c r="L86" s="591" t="str">
        <f>IF($D$86="Y/T","Isi Tujuan",IF($E$86=0,0,IF(K86="Y",1,IF(K86="T",0,"Isi Dulu"))))</f>
        <v>Isi Tujuan</v>
      </c>
      <c r="M86" s="848" t="s">
        <v>26</v>
      </c>
      <c r="N86" s="851" t="str">
        <f>IF(M86="Y",1,IF(M86="T",0,IF(M86="Y/T","Belum diisi","Error")))</f>
        <v>Belum diisi</v>
      </c>
    </row>
    <row r="87" spans="2:14" ht="15.75">
      <c r="B87" s="837"/>
      <c r="C87" s="840"/>
      <c r="D87" s="858"/>
      <c r="E87" s="861"/>
      <c r="F87" s="549">
        <v>2</v>
      </c>
      <c r="G87" s="550"/>
      <c r="H87" s="598" t="str">
        <f t="shared" si="1"/>
        <v>Belum Diisi</v>
      </c>
      <c r="I87" s="592" t="s">
        <v>26</v>
      </c>
      <c r="J87" s="593" t="str">
        <f>IF($D$86="Y/T","Isi Tujuan",IF($E$86=0,0,IF(I87="Y",1,IF(I87="T",0,"Isi Dulu"))))</f>
        <v>Isi Tujuan</v>
      </c>
      <c r="K87" s="592" t="s">
        <v>26</v>
      </c>
      <c r="L87" s="593" t="str">
        <f>IF($D$86="Y/T","Isi Tujuan",IF($E$86=0,0,IF(K87="Y",1,IF(K87="T",0,"Isi Dulu"))))</f>
        <v>Isi Tujuan</v>
      </c>
      <c r="M87" s="849"/>
      <c r="N87" s="852"/>
    </row>
    <row r="88" spans="2:14" ht="15.75">
      <c r="B88" s="837"/>
      <c r="C88" s="840"/>
      <c r="D88" s="858"/>
      <c r="E88" s="861"/>
      <c r="F88" s="549">
        <v>3</v>
      </c>
      <c r="G88" s="550"/>
      <c r="H88" s="598" t="str">
        <f t="shared" si="1"/>
        <v>Belum Diisi</v>
      </c>
      <c r="I88" s="592" t="s">
        <v>26</v>
      </c>
      <c r="J88" s="593" t="str">
        <f>IF($D$86="Y/T","Isi Tujuan",IF($E$86=0,0,IF(I88="Y",1,IF(I88="T",0,"Isi Dulu"))))</f>
        <v>Isi Tujuan</v>
      </c>
      <c r="K88" s="592" t="s">
        <v>26</v>
      </c>
      <c r="L88" s="593" t="str">
        <f>IF($D$86="Y/T","Isi Tujuan",IF($E$86=0,0,IF(K88="Y",1,IF(K88="T",0,"Isi Dulu"))))</f>
        <v>Isi Tujuan</v>
      </c>
      <c r="M88" s="849"/>
      <c r="N88" s="852"/>
    </row>
    <row r="89" spans="2:14" ht="15.75">
      <c r="B89" s="837"/>
      <c r="C89" s="840"/>
      <c r="D89" s="858"/>
      <c r="E89" s="861"/>
      <c r="F89" s="549">
        <v>4</v>
      </c>
      <c r="G89" s="550"/>
      <c r="H89" s="598" t="str">
        <f t="shared" si="1"/>
        <v>Belum Diisi</v>
      </c>
      <c r="I89" s="592" t="s">
        <v>26</v>
      </c>
      <c r="J89" s="593" t="str">
        <f>IF($D$86="Y/T","Isi Tujuan",IF($E$86=0,0,IF(I89="Y",1,IF(I89="T",0,"Isi Dulu"))))</f>
        <v>Isi Tujuan</v>
      </c>
      <c r="K89" s="592" t="s">
        <v>26</v>
      </c>
      <c r="L89" s="593" t="str">
        <f>IF($D$86="Y/T","Isi Tujuan",IF($E$86=0,0,IF(K89="Y",1,IF(K89="T",0,"Isi Dulu"))))</f>
        <v>Isi Tujuan</v>
      </c>
      <c r="M89" s="849"/>
      <c r="N89" s="852"/>
    </row>
    <row r="90" spans="2:14" ht="15.75">
      <c r="B90" s="838"/>
      <c r="C90" s="841"/>
      <c r="D90" s="859"/>
      <c r="E90" s="862"/>
      <c r="F90" s="569">
        <v>5</v>
      </c>
      <c r="G90" s="570"/>
      <c r="H90" s="599" t="str">
        <f t="shared" si="1"/>
        <v>Belum Diisi</v>
      </c>
      <c r="I90" s="595" t="s">
        <v>26</v>
      </c>
      <c r="J90" s="596" t="str">
        <f>IF($D$86="Y/T","Isi Tujuan",IF($E$86=0,0,IF(I90="Y",1,IF(I90="T",0,"Isi Dulu"))))</f>
        <v>Isi Tujuan</v>
      </c>
      <c r="K90" s="595" t="s">
        <v>26</v>
      </c>
      <c r="L90" s="596" t="str">
        <f>IF($D$86="Y/T","Isi Tujuan",IF($E$86=0,0,IF(K90="Y",1,IF(K90="T",0,"Isi Dulu"))))</f>
        <v>Isi Tujuan</v>
      </c>
      <c r="M90" s="850"/>
      <c r="N90" s="853"/>
    </row>
    <row r="91" spans="2:14" ht="15.75">
      <c r="B91" s="836">
        <v>18</v>
      </c>
      <c r="C91" s="839"/>
      <c r="D91" s="857" t="s">
        <v>26</v>
      </c>
      <c r="E91" s="860" t="str">
        <f>IF(D91="Y",1,IF(D91="T",0,IF(D91="Y/T","Belum diisi","Error")))</f>
        <v>Belum diisi</v>
      </c>
      <c r="F91" s="528">
        <v>1</v>
      </c>
      <c r="G91" s="529"/>
      <c r="H91" s="600" t="str">
        <f t="shared" si="1"/>
        <v>Belum Diisi</v>
      </c>
      <c r="I91" s="590" t="s">
        <v>26</v>
      </c>
      <c r="J91" s="591" t="str">
        <f>IF($D$91="Y/T","Isi Tujuan",IF($E$91=0,0,IF(I91="Y",1,IF(I91="T",0,"Isi Dulu"))))</f>
        <v>Isi Tujuan</v>
      </c>
      <c r="K91" s="590" t="s">
        <v>26</v>
      </c>
      <c r="L91" s="591" t="str">
        <f>IF($D$91="Y/T","Isi Tujuan",IF($E$91=0,0,IF(K91="Y",1,IF(K91="T",0,"Isi Dulu"))))</f>
        <v>Isi Tujuan</v>
      </c>
      <c r="M91" s="848" t="s">
        <v>26</v>
      </c>
      <c r="N91" s="851" t="str">
        <f>IF(M91="Y",1,IF(M91="T",0,IF(M91="Y/T","Belum diisi","Error")))</f>
        <v>Belum diisi</v>
      </c>
    </row>
    <row r="92" spans="2:14" ht="15.75">
      <c r="B92" s="837"/>
      <c r="C92" s="840"/>
      <c r="D92" s="858"/>
      <c r="E92" s="861"/>
      <c r="F92" s="549">
        <v>2</v>
      </c>
      <c r="G92" s="550"/>
      <c r="H92" s="598" t="str">
        <f t="shared" si="1"/>
        <v>Belum Diisi</v>
      </c>
      <c r="I92" s="592" t="s">
        <v>26</v>
      </c>
      <c r="J92" s="593" t="str">
        <f>IF($D$91="Y/T","Isi Tujuan",IF($E$91=0,0,IF(I92="Y",1,IF(I92="T",0,"Isi Dulu"))))</f>
        <v>Isi Tujuan</v>
      </c>
      <c r="K92" s="592" t="s">
        <v>26</v>
      </c>
      <c r="L92" s="593" t="str">
        <f>IF($D$91="Y/T","Isi Tujuan",IF($E$91=0,0,IF(K92="Y",1,IF(K92="T",0,"Isi Dulu"))))</f>
        <v>Isi Tujuan</v>
      </c>
      <c r="M92" s="849"/>
      <c r="N92" s="852"/>
    </row>
    <row r="93" spans="2:14" ht="15.75">
      <c r="B93" s="837"/>
      <c r="C93" s="840"/>
      <c r="D93" s="858"/>
      <c r="E93" s="861"/>
      <c r="F93" s="549">
        <v>3</v>
      </c>
      <c r="G93" s="550"/>
      <c r="H93" s="598" t="str">
        <f t="shared" si="1"/>
        <v>Belum Diisi</v>
      </c>
      <c r="I93" s="592" t="s">
        <v>26</v>
      </c>
      <c r="J93" s="593" t="str">
        <f>IF($D$91="Y/T","Isi Tujuan",IF($E$91=0,0,IF(I93="Y",1,IF(I93="T",0,"Isi Dulu"))))</f>
        <v>Isi Tujuan</v>
      </c>
      <c r="K93" s="592" t="s">
        <v>26</v>
      </c>
      <c r="L93" s="593" t="str">
        <f>IF($D$91="Y/T","Isi Tujuan",IF($E$91=0,0,IF(K93="Y",1,IF(K93="T",0,"Isi Dulu"))))</f>
        <v>Isi Tujuan</v>
      </c>
      <c r="M93" s="849"/>
      <c r="N93" s="852"/>
    </row>
    <row r="94" spans="2:14" ht="15.75">
      <c r="B94" s="837"/>
      <c r="C94" s="840"/>
      <c r="D94" s="858"/>
      <c r="E94" s="861"/>
      <c r="F94" s="549">
        <v>4</v>
      </c>
      <c r="G94" s="550"/>
      <c r="H94" s="598" t="str">
        <f t="shared" si="1"/>
        <v>Belum Diisi</v>
      </c>
      <c r="I94" s="592" t="s">
        <v>26</v>
      </c>
      <c r="J94" s="593" t="str">
        <f>IF($D$91="Y/T","Isi Tujuan",IF($E$91=0,0,IF(I94="Y",1,IF(I94="T",0,"Isi Dulu"))))</f>
        <v>Isi Tujuan</v>
      </c>
      <c r="K94" s="592" t="s">
        <v>26</v>
      </c>
      <c r="L94" s="593" t="str">
        <f>IF($D$91="Y/T","Isi Tujuan",IF($E$91=0,0,IF(K94="Y",1,IF(K94="T",0,"Isi Dulu"))))</f>
        <v>Isi Tujuan</v>
      </c>
      <c r="M94" s="849"/>
      <c r="N94" s="852"/>
    </row>
    <row r="95" spans="2:14" ht="15.75">
      <c r="B95" s="838"/>
      <c r="C95" s="841"/>
      <c r="D95" s="859"/>
      <c r="E95" s="862"/>
      <c r="F95" s="569">
        <v>5</v>
      </c>
      <c r="G95" s="570"/>
      <c r="H95" s="599" t="str">
        <f t="shared" si="1"/>
        <v>Belum Diisi</v>
      </c>
      <c r="I95" s="595" t="s">
        <v>26</v>
      </c>
      <c r="J95" s="596" t="str">
        <f>IF($D$91="Y/T","Isi Tujuan",IF($E$91=0,0,IF(I95="Y",1,IF(I95="T",0,"Isi Dulu"))))</f>
        <v>Isi Tujuan</v>
      </c>
      <c r="K95" s="595" t="s">
        <v>26</v>
      </c>
      <c r="L95" s="596" t="str">
        <f>IF($D$91="Y/T","Isi Tujuan",IF($E$91=0,0,IF(K95="Y",1,IF(K95="T",0,"Isi Dulu"))))</f>
        <v>Isi Tujuan</v>
      </c>
      <c r="M95" s="850"/>
      <c r="N95" s="853"/>
    </row>
    <row r="96" spans="2:14" ht="15.75">
      <c r="B96" s="836">
        <v>19</v>
      </c>
      <c r="C96" s="839"/>
      <c r="D96" s="857" t="s">
        <v>26</v>
      </c>
      <c r="E96" s="860" t="str">
        <f>IF(D96="Y",1,IF(D96="T",0,IF(D96="Y/T","Belum diisi","Error")))</f>
        <v>Belum diisi</v>
      </c>
      <c r="F96" s="528">
        <v>1</v>
      </c>
      <c r="G96" s="529"/>
      <c r="H96" s="600" t="str">
        <f t="shared" si="1"/>
        <v>Belum Diisi</v>
      </c>
      <c r="I96" s="590" t="s">
        <v>26</v>
      </c>
      <c r="J96" s="591" t="str">
        <f>IF($D$96="Y/T","Isi Tujuan",IF($E$96=0,0,IF(I96="Y",1,IF(I96="T",0,"Isi Dulu"))))</f>
        <v>Isi Tujuan</v>
      </c>
      <c r="K96" s="590" t="s">
        <v>26</v>
      </c>
      <c r="L96" s="591" t="str">
        <f>IF($D$96="Y/T","Isi Tujuan",IF($E$96=0,0,IF(K96="Y",1,IF(K96="T",0,"Isi Dulu"))))</f>
        <v>Isi Tujuan</v>
      </c>
      <c r="M96" s="848" t="s">
        <v>26</v>
      </c>
      <c r="N96" s="851" t="str">
        <f>IF(M96="Y",1,IF(M96="T",0,IF(M96="Y/T","Belum diisi","Error")))</f>
        <v>Belum diisi</v>
      </c>
    </row>
    <row r="97" spans="2:18" ht="15.75">
      <c r="B97" s="837"/>
      <c r="C97" s="840"/>
      <c r="D97" s="858"/>
      <c r="E97" s="861"/>
      <c r="F97" s="549">
        <v>2</v>
      </c>
      <c r="G97" s="550"/>
      <c r="H97" s="598" t="str">
        <f t="shared" si="1"/>
        <v>Belum Diisi</v>
      </c>
      <c r="I97" s="592" t="s">
        <v>26</v>
      </c>
      <c r="J97" s="593" t="str">
        <f>IF($D$96="Y/T","Isi Tujuan",IF($E$96=0,0,IF(I97="Y",1,IF(I97="T",0,"Isi Dulu"))))</f>
        <v>Isi Tujuan</v>
      </c>
      <c r="K97" s="592" t="s">
        <v>26</v>
      </c>
      <c r="L97" s="593" t="str">
        <f>IF($D$96="Y/T","Isi Tujuan",IF($E$96=0,0,IF(K97="Y",1,IF(K97="T",0,"Isi Dulu"))))</f>
        <v>Isi Tujuan</v>
      </c>
      <c r="M97" s="849"/>
      <c r="N97" s="852"/>
    </row>
    <row r="98" spans="2:18" ht="15.75">
      <c r="B98" s="837"/>
      <c r="C98" s="840"/>
      <c r="D98" s="858"/>
      <c r="E98" s="861"/>
      <c r="F98" s="549">
        <v>3</v>
      </c>
      <c r="G98" s="550"/>
      <c r="H98" s="598" t="str">
        <f t="shared" si="1"/>
        <v>Belum Diisi</v>
      </c>
      <c r="I98" s="592" t="s">
        <v>26</v>
      </c>
      <c r="J98" s="593" t="str">
        <f>IF($D$96="Y/T","Isi Tujuan",IF($E$96=0,0,IF(I98="Y",1,IF(I98="T",0,"Isi Dulu"))))</f>
        <v>Isi Tujuan</v>
      </c>
      <c r="K98" s="592" t="s">
        <v>26</v>
      </c>
      <c r="L98" s="593" t="str">
        <f>IF($D$96="Y/T","Isi Tujuan",IF($E$96=0,0,IF(K98="Y",1,IF(K98="T",0,"Isi Dulu"))))</f>
        <v>Isi Tujuan</v>
      </c>
      <c r="M98" s="849"/>
      <c r="N98" s="852"/>
    </row>
    <row r="99" spans="2:18" ht="15.75">
      <c r="B99" s="837"/>
      <c r="C99" s="840"/>
      <c r="D99" s="858"/>
      <c r="E99" s="861"/>
      <c r="F99" s="549">
        <v>4</v>
      </c>
      <c r="G99" s="550"/>
      <c r="H99" s="598" t="str">
        <f t="shared" si="1"/>
        <v>Belum Diisi</v>
      </c>
      <c r="I99" s="592" t="s">
        <v>26</v>
      </c>
      <c r="J99" s="593" t="str">
        <f>IF($D$96="Y/T","Isi Tujuan",IF($E$96=0,0,IF(I99="Y",1,IF(I99="T",0,"Isi Dulu"))))</f>
        <v>Isi Tujuan</v>
      </c>
      <c r="K99" s="592" t="s">
        <v>26</v>
      </c>
      <c r="L99" s="593" t="str">
        <f>IF($D$96="Y/T","Isi Tujuan",IF($E$96=0,0,IF(K99="Y",1,IF(K99="T",0,"Isi Dulu"))))</f>
        <v>Isi Tujuan</v>
      </c>
      <c r="M99" s="849"/>
      <c r="N99" s="852"/>
    </row>
    <row r="100" spans="2:18" ht="15.75">
      <c r="B100" s="838"/>
      <c r="C100" s="841"/>
      <c r="D100" s="859"/>
      <c r="E100" s="862"/>
      <c r="F100" s="569">
        <v>5</v>
      </c>
      <c r="G100" s="570"/>
      <c r="H100" s="599" t="str">
        <f t="shared" si="1"/>
        <v>Belum Diisi</v>
      </c>
      <c r="I100" s="595" t="s">
        <v>26</v>
      </c>
      <c r="J100" s="596" t="str">
        <f>IF($D$96="Y/T","Isi Tujuan",IF($E$96=0,0,IF(I100="Y",1,IF(I100="T",0,"Isi Dulu"))))</f>
        <v>Isi Tujuan</v>
      </c>
      <c r="K100" s="595" t="s">
        <v>26</v>
      </c>
      <c r="L100" s="596" t="str">
        <f>IF($D$96="Y/T","Isi Tujuan",IF($E$96=0,0,IF(K100="Y",1,IF(K100="T",0,"Isi Dulu"))))</f>
        <v>Isi Tujuan</v>
      </c>
      <c r="M100" s="850"/>
      <c r="N100" s="853"/>
    </row>
    <row r="101" spans="2:18" ht="15.75">
      <c r="B101" s="836">
        <v>20</v>
      </c>
      <c r="C101" s="839"/>
      <c r="D101" s="857" t="s">
        <v>26</v>
      </c>
      <c r="E101" s="860" t="str">
        <f>IF(D101="Y",1,IF(D101="T",0,IF(D101="Y/T","Belum diisi","Error")))</f>
        <v>Belum diisi</v>
      </c>
      <c r="F101" s="528">
        <v>1</v>
      </c>
      <c r="G101" s="529"/>
      <c r="H101" s="600" t="str">
        <f t="shared" si="1"/>
        <v>Belum Diisi</v>
      </c>
      <c r="I101" s="590" t="s">
        <v>26</v>
      </c>
      <c r="J101" s="591" t="str">
        <f>IF($D$101="Y/T","Isi Tujuan",IF($E$101=0,0,IF(I101="Y",1,IF(I101="T",0,"Isi Dulu"))))</f>
        <v>Isi Tujuan</v>
      </c>
      <c r="K101" s="590" t="s">
        <v>26</v>
      </c>
      <c r="L101" s="591" t="str">
        <f>IF($D$101="Y/T","Isi Tujuan",IF($E$101=0,0,IF(K101="Y",1,IF(K101="T",0,"Isi Dulu"))))</f>
        <v>Isi Tujuan</v>
      </c>
      <c r="M101" s="848" t="s">
        <v>26</v>
      </c>
      <c r="N101" s="851" t="str">
        <f>IF(M101="Y",1,IF(M101="T",0,IF(M101="Y/T","Belum diisi","Error")))</f>
        <v>Belum diisi</v>
      </c>
    </row>
    <row r="102" spans="2:18" ht="15.75">
      <c r="B102" s="837"/>
      <c r="C102" s="840"/>
      <c r="D102" s="858"/>
      <c r="E102" s="861"/>
      <c r="F102" s="549">
        <v>2</v>
      </c>
      <c r="G102" s="550"/>
      <c r="H102" s="598" t="str">
        <f t="shared" si="1"/>
        <v>Belum Diisi</v>
      </c>
      <c r="I102" s="592" t="s">
        <v>26</v>
      </c>
      <c r="J102" s="593" t="str">
        <f>IF($D$101="Y/T","Isi Tujuan",IF($E$101=0,0,IF(I102="Y",1,IF(I102="T",0,"Isi Dulu"))))</f>
        <v>Isi Tujuan</v>
      </c>
      <c r="K102" s="592" t="s">
        <v>26</v>
      </c>
      <c r="L102" s="593" t="str">
        <f>IF($D$101="Y/T","Isi Tujuan",IF($E$101=0,0,IF(K102="Y",1,IF(K102="T",0,"Isi Dulu"))))</f>
        <v>Isi Tujuan</v>
      </c>
      <c r="M102" s="849"/>
      <c r="N102" s="852"/>
    </row>
    <row r="103" spans="2:18" ht="15.75">
      <c r="B103" s="837"/>
      <c r="C103" s="840"/>
      <c r="D103" s="858"/>
      <c r="E103" s="861"/>
      <c r="F103" s="549">
        <v>3</v>
      </c>
      <c r="G103" s="550"/>
      <c r="H103" s="598" t="str">
        <f t="shared" si="1"/>
        <v>Belum Diisi</v>
      </c>
      <c r="I103" s="592" t="s">
        <v>26</v>
      </c>
      <c r="J103" s="593" t="str">
        <f>IF($D$101="Y/T","Isi Tujuan",IF($E$101=0,0,IF(I103="Y",1,IF(I103="T",0,"Isi Dulu"))))</f>
        <v>Isi Tujuan</v>
      </c>
      <c r="K103" s="592" t="s">
        <v>26</v>
      </c>
      <c r="L103" s="593" t="str">
        <f>IF($D$101="Y/T","Isi Tujuan",IF($E$101=0,0,IF(K103="Y",1,IF(K103="T",0,"Isi Dulu"))))</f>
        <v>Isi Tujuan</v>
      </c>
      <c r="M103" s="849"/>
      <c r="N103" s="852"/>
    </row>
    <row r="104" spans="2:18" ht="15.75">
      <c r="B104" s="837"/>
      <c r="C104" s="840"/>
      <c r="D104" s="858"/>
      <c r="E104" s="861"/>
      <c r="F104" s="549">
        <v>4</v>
      </c>
      <c r="G104" s="550"/>
      <c r="H104" s="598" t="str">
        <f t="shared" si="1"/>
        <v>Belum Diisi</v>
      </c>
      <c r="I104" s="592" t="s">
        <v>26</v>
      </c>
      <c r="J104" s="593" t="str">
        <f>IF($D$101="Y/T","Isi Tujuan",IF($E$101=0,0,IF(I104="Y",1,IF(I104="T",0,"Isi Dulu"))))</f>
        <v>Isi Tujuan</v>
      </c>
      <c r="K104" s="592" t="s">
        <v>26</v>
      </c>
      <c r="L104" s="593" t="str">
        <f>IF($D$101="Y/T","Isi Tujuan",IF($E$101=0,0,IF(K104="Y",1,IF(K104="T",0,"Isi Dulu"))))</f>
        <v>Isi Tujuan</v>
      </c>
      <c r="M104" s="849"/>
      <c r="N104" s="852"/>
    </row>
    <row r="105" spans="2:18" ht="15.75">
      <c r="B105" s="838"/>
      <c r="C105" s="841"/>
      <c r="D105" s="859"/>
      <c r="E105" s="862"/>
      <c r="F105" s="569">
        <v>5</v>
      </c>
      <c r="G105" s="570"/>
      <c r="H105" s="599" t="str">
        <f t="shared" si="1"/>
        <v>Belum Diisi</v>
      </c>
      <c r="I105" s="595" t="s">
        <v>26</v>
      </c>
      <c r="J105" s="596" t="str">
        <f>IF($D$101="Y/T","Isi Tujuan",IF($E$101=0,0,IF(I105="Y",1,IF(I105="T",0,"Isi Dulu"))))</f>
        <v>Isi Tujuan</v>
      </c>
      <c r="K105" s="595" t="s">
        <v>26</v>
      </c>
      <c r="L105" s="596" t="str">
        <f>IF($D$101="Y/T","Isi Tujuan",IF($E$101=0,0,IF(K105="Y",1,IF(K105="T",0,"Isi Dulu"))))</f>
        <v>Isi Tujuan</v>
      </c>
      <c r="M105" s="850"/>
      <c r="N105" s="853"/>
    </row>
    <row r="106" spans="2:18" s="527" customFormat="1" ht="15.75">
      <c r="B106" s="601"/>
      <c r="C106" s="581"/>
      <c r="D106" s="582"/>
      <c r="E106" s="602" t="e">
        <f>AVERAGE(E6:E105)</f>
        <v>#DIV/0!</v>
      </c>
      <c r="F106" s="603"/>
      <c r="G106" s="583"/>
      <c r="H106" s="602" t="e">
        <f>(IF($D6="Y/T",0,AVERAGE(H6:H10))+IF($D11="Y/T",0,AVERAGE(H11:H15))+IF($D16="Y/T",0,AVERAGE(H16:H20))+IF($D21="Y/T",0,AVERAGE(H21:H25))+IF($D26="Y/T",0,AVERAGE(H26:H30))+IF($D31="Y/T",0,AVERAGE(H31:H35))+IF($D36="Y/T",0,AVERAGE(H36:H40))+IF($D41="Y/T",0,AVERAGE(H41:H45))+IF($D46="Y/T",0,AVERAGE(H46:H50))+IF($D51="Y/T",0,AVERAGE(H51:H55))+IF($D56="Y/T",0,AVERAGE(H56:H60))+IF($D61="Y/T",0,AVERAGE(H61:H65))+IF($D66="Y/T",0,AVERAGE(H66:H70))+IF($D71="Y/T",0,AVERAGE(H71:H75))+IF($D76="Y/T",0,AVERAGE(H76:H80))+IF($D81="Y/T",0,AVERAGE(H81:H85))+IF($D86="Y/T",0,AVERAGE(H86:H90))+IF($D91="Y/T",0,AVERAGE(H91:H95))+IF($D96="Y/T",0,AVERAGE(H96:H100))+IF($D101="Y/T",0,AVERAGE(H101:H105)))/(COUNTIF($D6:$D105,"Y")+COUNTIF($D6:$D105,"T"))</f>
        <v>#DIV/0!</v>
      </c>
      <c r="I106" s="582"/>
      <c r="J106" s="602" t="e">
        <f>(IF($D6="Y/T",0,AVERAGE(J6:J10))+IF($D11="Y/T",0,AVERAGE(J11:J15))+IF($D16="Y/T",0,AVERAGE(J16:J20))+IF($D21="Y/T",0,AVERAGE(J21:J25))+IF($D26="Y/T",0,AVERAGE(J26:J30))+IF($D31="Y/T",0,AVERAGE(J31:J35))+IF($D36="Y/T",0,AVERAGE(J36:J40))+IF($D41="Y/T",0,AVERAGE(J41:J45))+IF($D46="Y/T",0,AVERAGE(J46:J50))+IF($D51="Y/T",0,AVERAGE(J51:J55))+IF($D56="Y/T",0,AVERAGE(J56:J60))+IF($D61="Y/T",0,AVERAGE(J61:J65))+IF($D66="Y/T",0,AVERAGE(J66:J70))+IF($D71="Y/T",0,AVERAGE(J71:J75))+IF($D76="Y/T",0,AVERAGE(J76:J80))+IF($D81="Y/T",0,AVERAGE(J81:J85))+IF($D86="Y/T",0,AVERAGE(J86:J90))+IF($D91="Y/T",0,AVERAGE(J91:J95))+IF($D96="Y/T",0,AVERAGE(J96:J100))+IF($D101="Y/T",0,AVERAGE(J101:J105)))/(COUNTIF($D6:$D105,"Y")+COUNTIF($D6:$D105,"T"))</f>
        <v>#DIV/0!</v>
      </c>
      <c r="K106" s="582"/>
      <c r="L106" s="602" t="e">
        <f>(IF($D6="Y/T",0,AVERAGE(L6:L10))+IF($D11="Y/T",0,AVERAGE(L11:L15))+IF($D16="Y/T",0,AVERAGE(L16:L20))+IF($D21="Y/T",0,AVERAGE(L21:L25))+IF($D26="Y/T",0,AVERAGE(L26:L30))+IF($D31="Y/T",0,AVERAGE(L31:L35))+IF($D36="Y/T",0,AVERAGE(L36:L40))+IF($D41="Y/T",0,AVERAGE(L41:L45))+IF($D46="Y/T",0,AVERAGE(L46:L50))+IF($D51="Y/T",0,AVERAGE(L51:L55))+IF($D56="Y/T",0,AVERAGE(L56:L60))+IF($D61="Y/T",0,AVERAGE(L61:L65))+IF($D66="Y/T",0,AVERAGE(L66:L70))+IF($D71="Y/T",0,AVERAGE(L71:L75))+IF($D76="Y/T",0,AVERAGE(L76:L80))+IF($D81="Y/T",0,AVERAGE(L81:L85))+IF($D86="Y/T",0,AVERAGE(L86:L90))+IF($D91="Y/T",0,AVERAGE(L91:L95))+IF($D96="Y/T",0,AVERAGE(L96:L100))+IF($D101="Y/T",0,AVERAGE(L101:L105)))/(COUNTIF($D6:$D105,"Y")+COUNTIF($D6:$D105,"T"))</f>
        <v>#DIV/0!</v>
      </c>
      <c r="M106" s="582"/>
      <c r="N106" s="602" t="e">
        <f>AVERAGE(N6:N105)</f>
        <v>#DIV/0!</v>
      </c>
    </row>
    <row r="107" spans="2:18" s="527" customFormat="1" ht="15.75">
      <c r="B107" s="864" t="s">
        <v>508</v>
      </c>
      <c r="C107" s="865"/>
      <c r="D107" s="865"/>
      <c r="E107" s="865"/>
      <c r="F107" s="865"/>
      <c r="G107" s="865"/>
      <c r="H107" s="865"/>
      <c r="I107" s="865"/>
      <c r="J107" s="866"/>
      <c r="K107" s="604"/>
      <c r="L107" s="604"/>
      <c r="M107" s="604"/>
      <c r="N107" s="604"/>
      <c r="O107" s="517"/>
      <c r="P107" s="517"/>
      <c r="Q107" s="517"/>
      <c r="R107" s="517"/>
    </row>
    <row r="108" spans="2:18" s="527" customFormat="1" ht="15.75">
      <c r="B108" s="836">
        <v>1</v>
      </c>
      <c r="C108" s="839"/>
      <c r="D108" s="857" t="s">
        <v>26</v>
      </c>
      <c r="E108" s="854" t="str">
        <f>IF(D108="Y",1,IF(D108="T",0,IF(D108="Y/T","Belum diisi","Error")))</f>
        <v>Belum diisi</v>
      </c>
      <c r="F108" s="528">
        <v>1</v>
      </c>
      <c r="G108" s="529"/>
      <c r="H108" s="589" t="str">
        <f t="shared" ref="H108:H171" si="2">IF(OR(J108="Isi Dulu",L108="Isi Dulu",J108="Isi Sasaran",L108="Isi Sasaran"),"Belum Diisi",IF(SUM(J108,L108)=2,1,IF(SUM(J108,L108)=1,0,IF(SUM(J108,L108)=0,0,"Error"))))</f>
        <v>Belum Diisi</v>
      </c>
      <c r="I108" s="590" t="s">
        <v>26</v>
      </c>
      <c r="J108" s="591" t="str">
        <f>IF($D$108="Y/T","Isi Sasaran",IF($E$108=0,0,IF(I108="Y",1,IF(I108="T",0,"Isi Dulu"))))</f>
        <v>Isi Sasaran</v>
      </c>
      <c r="K108" s="590" t="s">
        <v>26</v>
      </c>
      <c r="L108" s="591" t="str">
        <f>IF($D$108="Y/T","Isi Sasaran",IF($E$108=0,0,IF(K108="Y",1,IF(K108="T",0,"Isi Dulu"))))</f>
        <v>Isi Sasaran</v>
      </c>
      <c r="M108" s="848" t="s">
        <v>26</v>
      </c>
      <c r="N108" s="851" t="str">
        <f>IF(M108="Y",1,IF(M108="T",0,IF(M108="Y/T","Belum diisi","Error")))</f>
        <v>Belum diisi</v>
      </c>
      <c r="O108" s="517"/>
      <c r="P108" s="517"/>
      <c r="Q108" s="517"/>
      <c r="R108" s="517"/>
    </row>
    <row r="109" spans="2:18" s="527" customFormat="1" ht="15.75">
      <c r="B109" s="837"/>
      <c r="C109" s="840"/>
      <c r="D109" s="858"/>
      <c r="E109" s="855"/>
      <c r="F109" s="549">
        <v>2</v>
      </c>
      <c r="G109" s="550"/>
      <c r="H109" s="589" t="str">
        <f t="shared" si="2"/>
        <v>Belum Diisi</v>
      </c>
      <c r="I109" s="592" t="s">
        <v>26</v>
      </c>
      <c r="J109" s="593" t="str">
        <f>IF($D$108="Y/T","Isi Sasaran",IF($E$108=0,0,IF(I109="Y",1,IF(I109="T",0,"Isi Dulu"))))</f>
        <v>Isi Sasaran</v>
      </c>
      <c r="K109" s="592" t="s">
        <v>26</v>
      </c>
      <c r="L109" s="593" t="str">
        <f>IF($D$108="Y/T","Isi Sasaran",IF($E$108=0,0,IF(K109="Y",1,IF(K109="T",0,"Isi Dulu"))))</f>
        <v>Isi Sasaran</v>
      </c>
      <c r="M109" s="849"/>
      <c r="N109" s="852"/>
      <c r="O109" s="517"/>
      <c r="P109" s="517"/>
      <c r="Q109" s="517"/>
      <c r="R109" s="517"/>
    </row>
    <row r="110" spans="2:18" s="527" customFormat="1" ht="15.75">
      <c r="B110" s="837"/>
      <c r="C110" s="840"/>
      <c r="D110" s="858"/>
      <c r="E110" s="855"/>
      <c r="F110" s="549">
        <v>3</v>
      </c>
      <c r="G110" s="550"/>
      <c r="H110" s="589" t="str">
        <f t="shared" si="2"/>
        <v>Belum Diisi</v>
      </c>
      <c r="I110" s="592" t="s">
        <v>26</v>
      </c>
      <c r="J110" s="593" t="str">
        <f>IF($D$108="Y/T","Isi Sasaran",IF($E$108=0,0,IF(I110="Y",1,IF(I110="T",0,"Isi Dulu"))))</f>
        <v>Isi Sasaran</v>
      </c>
      <c r="K110" s="592" t="s">
        <v>26</v>
      </c>
      <c r="L110" s="593" t="str">
        <f>IF($D$108="Y/T","Isi Sasaran",IF($E$108=0,0,IF(K110="Y",1,IF(K110="T",0,"Isi Dulu"))))</f>
        <v>Isi Sasaran</v>
      </c>
      <c r="M110" s="849"/>
      <c r="N110" s="852"/>
      <c r="O110" s="517"/>
      <c r="P110" s="517"/>
      <c r="Q110" s="517"/>
      <c r="R110" s="517"/>
    </row>
    <row r="111" spans="2:18" s="527" customFormat="1" ht="15.75">
      <c r="B111" s="837"/>
      <c r="C111" s="840"/>
      <c r="D111" s="858"/>
      <c r="E111" s="855"/>
      <c r="F111" s="549">
        <v>4</v>
      </c>
      <c r="G111" s="550"/>
      <c r="H111" s="589" t="str">
        <f t="shared" si="2"/>
        <v>Belum Diisi</v>
      </c>
      <c r="I111" s="592" t="s">
        <v>26</v>
      </c>
      <c r="J111" s="593" t="str">
        <f>IF($D$108="Y/T","Isi Sasaran",IF($E$108=0,0,IF(I111="Y",1,IF(I111="T",0,"Isi Dulu"))))</f>
        <v>Isi Sasaran</v>
      </c>
      <c r="K111" s="592" t="s">
        <v>26</v>
      </c>
      <c r="L111" s="593" t="str">
        <f>IF($D$108="Y/T","Isi Sasaran",IF($E$108=0,0,IF(K111="Y",1,IF(K111="T",0,"Isi Dulu"))))</f>
        <v>Isi Sasaran</v>
      </c>
      <c r="M111" s="849"/>
      <c r="N111" s="852"/>
      <c r="O111" s="517"/>
      <c r="P111" s="517"/>
      <c r="Q111" s="517"/>
      <c r="R111" s="517"/>
    </row>
    <row r="112" spans="2:18" s="527" customFormat="1" ht="15.75">
      <c r="B112" s="838"/>
      <c r="C112" s="841"/>
      <c r="D112" s="859"/>
      <c r="E112" s="856"/>
      <c r="F112" s="569">
        <v>5</v>
      </c>
      <c r="G112" s="570"/>
      <c r="H112" s="594" t="str">
        <f t="shared" si="2"/>
        <v>Belum Diisi</v>
      </c>
      <c r="I112" s="595" t="s">
        <v>26</v>
      </c>
      <c r="J112" s="596" t="str">
        <f>IF($D$108="Y/T","Isi Sasaran",IF($E$108=0,0,IF(I112="Y",1,IF(I112="T",0,"Isi Dulu"))))</f>
        <v>Isi Sasaran</v>
      </c>
      <c r="K112" s="595" t="s">
        <v>26</v>
      </c>
      <c r="L112" s="596" t="str">
        <f>IF($D$108="Y/T","Isi Sasaran",IF($E$108=0,0,IF(K112="Y",1,IF(K112="T",0,"Isi Dulu"))))</f>
        <v>Isi Sasaran</v>
      </c>
      <c r="M112" s="850"/>
      <c r="N112" s="853"/>
      <c r="O112" s="517"/>
      <c r="P112" s="517"/>
      <c r="Q112" s="517"/>
      <c r="R112" s="517"/>
    </row>
    <row r="113" spans="2:18" s="527" customFormat="1" ht="15.75">
      <c r="B113" s="836">
        <v>2</v>
      </c>
      <c r="C113" s="839"/>
      <c r="D113" s="857" t="s">
        <v>26</v>
      </c>
      <c r="E113" s="854" t="str">
        <f>IF(D113="Y",1,IF(D113="T",0,IF(D113="Y/T","Belum diisi","Error")))</f>
        <v>Belum diisi</v>
      </c>
      <c r="F113" s="528">
        <v>1</v>
      </c>
      <c r="G113" s="529"/>
      <c r="H113" s="597" t="str">
        <f t="shared" si="2"/>
        <v>Belum Diisi</v>
      </c>
      <c r="I113" s="590" t="s">
        <v>26</v>
      </c>
      <c r="J113" s="591" t="str">
        <f>IF($D$113="Y/T","Isi Sasaran",IF($E$113=0,0,IF(I113="Y",1,IF(I113="T",0,"Isi Dulu"))))</f>
        <v>Isi Sasaran</v>
      </c>
      <c r="K113" s="590" t="s">
        <v>26</v>
      </c>
      <c r="L113" s="591" t="str">
        <f>IF($D$113="Y/T","Isi Sasaran",IF($E$113=0,0,IF(K113="Y",1,IF(K113="T",0,"Isi Dulu"))))</f>
        <v>Isi Sasaran</v>
      </c>
      <c r="M113" s="848" t="s">
        <v>26</v>
      </c>
      <c r="N113" s="851" t="str">
        <f>IF(M113="Y",1,IF(M113="T",0,IF(M113="Y/T","Belum diisi","Error")))</f>
        <v>Belum diisi</v>
      </c>
      <c r="O113" s="517"/>
      <c r="P113" s="517"/>
      <c r="Q113" s="517"/>
      <c r="R113" s="517"/>
    </row>
    <row r="114" spans="2:18" s="527" customFormat="1" ht="15.75">
      <c r="B114" s="837"/>
      <c r="C114" s="840"/>
      <c r="D114" s="858"/>
      <c r="E114" s="855"/>
      <c r="F114" s="549">
        <v>2</v>
      </c>
      <c r="G114" s="550"/>
      <c r="H114" s="598" t="str">
        <f t="shared" si="2"/>
        <v>Belum Diisi</v>
      </c>
      <c r="I114" s="592" t="s">
        <v>26</v>
      </c>
      <c r="J114" s="593" t="str">
        <f>IF($D$113="Y/T","Isi Sasaran",IF($E$113=0,0,IF(I114="Y",1,IF(I114="T",0,"Isi Dulu"))))</f>
        <v>Isi Sasaran</v>
      </c>
      <c r="K114" s="592" t="s">
        <v>26</v>
      </c>
      <c r="L114" s="593" t="str">
        <f>IF($D$113="Y/T","Isi Sasaran",IF($E$113=0,0,IF(K114="Y",1,IF(K114="T",0,"Isi Dulu"))))</f>
        <v>Isi Sasaran</v>
      </c>
      <c r="M114" s="849"/>
      <c r="N114" s="852"/>
      <c r="O114" s="517"/>
      <c r="P114" s="517"/>
      <c r="Q114" s="517"/>
      <c r="R114" s="517"/>
    </row>
    <row r="115" spans="2:18" s="527" customFormat="1" ht="15.75">
      <c r="B115" s="837"/>
      <c r="C115" s="840"/>
      <c r="D115" s="858"/>
      <c r="E115" s="855"/>
      <c r="F115" s="549">
        <v>3</v>
      </c>
      <c r="G115" s="550"/>
      <c r="H115" s="598" t="str">
        <f t="shared" si="2"/>
        <v>Belum Diisi</v>
      </c>
      <c r="I115" s="592" t="s">
        <v>26</v>
      </c>
      <c r="J115" s="593" t="str">
        <f>IF($D$113="Y/T","Isi Sasaran",IF($E$113=0,0,IF(I115="Y",1,IF(I115="T",0,"Isi Dulu"))))</f>
        <v>Isi Sasaran</v>
      </c>
      <c r="K115" s="592" t="s">
        <v>26</v>
      </c>
      <c r="L115" s="593" t="str">
        <f>IF($D$113="Y/T","Isi Sasaran",IF($E$113=0,0,IF(K115="Y",1,IF(K115="T",0,"Isi Dulu"))))</f>
        <v>Isi Sasaran</v>
      </c>
      <c r="M115" s="849"/>
      <c r="N115" s="852"/>
      <c r="O115" s="517"/>
      <c r="P115" s="517"/>
      <c r="Q115" s="517"/>
      <c r="R115" s="517"/>
    </row>
    <row r="116" spans="2:18" s="527" customFormat="1" ht="15.75">
      <c r="B116" s="837"/>
      <c r="C116" s="840"/>
      <c r="D116" s="858"/>
      <c r="E116" s="855"/>
      <c r="F116" s="549">
        <v>4</v>
      </c>
      <c r="G116" s="550"/>
      <c r="H116" s="598" t="str">
        <f t="shared" si="2"/>
        <v>Belum Diisi</v>
      </c>
      <c r="I116" s="592" t="s">
        <v>26</v>
      </c>
      <c r="J116" s="593" t="str">
        <f>IF($D$113="Y/T","Isi Sasaran",IF($E$113=0,0,IF(I116="Y",1,IF(I116="T",0,"Isi Dulu"))))</f>
        <v>Isi Sasaran</v>
      </c>
      <c r="K116" s="592" t="s">
        <v>26</v>
      </c>
      <c r="L116" s="593" t="str">
        <f>IF($D$113="Y/T","Isi Sasaran",IF($E$113=0,0,IF(K116="Y",1,IF(K116="T",0,"Isi Dulu"))))</f>
        <v>Isi Sasaran</v>
      </c>
      <c r="M116" s="849"/>
      <c r="N116" s="852"/>
      <c r="O116" s="517"/>
      <c r="P116" s="517"/>
      <c r="Q116" s="517"/>
      <c r="R116" s="517"/>
    </row>
    <row r="117" spans="2:18" s="527" customFormat="1" ht="15.75">
      <c r="B117" s="838"/>
      <c r="C117" s="841"/>
      <c r="D117" s="859"/>
      <c r="E117" s="856"/>
      <c r="F117" s="569">
        <v>5</v>
      </c>
      <c r="G117" s="570"/>
      <c r="H117" s="599" t="str">
        <f t="shared" si="2"/>
        <v>Belum Diisi</v>
      </c>
      <c r="I117" s="595" t="s">
        <v>26</v>
      </c>
      <c r="J117" s="596" t="str">
        <f>IF($D$113="Y/T","Isi Sasaran",IF($E$113=0,0,IF(I117="Y",1,IF(I117="T",0,"Isi Dulu"))))</f>
        <v>Isi Sasaran</v>
      </c>
      <c r="K117" s="595" t="s">
        <v>26</v>
      </c>
      <c r="L117" s="596" t="str">
        <f>IF($D$113="Y/T","Isi Sasaran",IF($E$113=0,0,IF(K117="Y",1,IF(K117="T",0,"Isi Dulu"))))</f>
        <v>Isi Sasaran</v>
      </c>
      <c r="M117" s="850"/>
      <c r="N117" s="853"/>
      <c r="O117" s="517"/>
      <c r="P117" s="517"/>
      <c r="Q117" s="517"/>
      <c r="R117" s="517"/>
    </row>
    <row r="118" spans="2:18" s="527" customFormat="1" ht="15.75">
      <c r="B118" s="836">
        <v>3</v>
      </c>
      <c r="C118" s="839"/>
      <c r="D118" s="857" t="s">
        <v>26</v>
      </c>
      <c r="E118" s="854" t="str">
        <f>IF(D118="Y",1,IF(D118="T",0,IF(D118="Y/T","Belum diisi","Error")))</f>
        <v>Belum diisi</v>
      </c>
      <c r="F118" s="528">
        <v>1</v>
      </c>
      <c r="G118" s="529"/>
      <c r="H118" s="600" t="str">
        <f t="shared" si="2"/>
        <v>Belum Diisi</v>
      </c>
      <c r="I118" s="590" t="s">
        <v>26</v>
      </c>
      <c r="J118" s="591" t="str">
        <f>IF($D$118="Y/T","Isi Sasaran",IF($E$118=0,0,IF(I118="Y",1,IF(I118="T",0,"Isi Dulu"))))</f>
        <v>Isi Sasaran</v>
      </c>
      <c r="K118" s="590" t="s">
        <v>26</v>
      </c>
      <c r="L118" s="591" t="str">
        <f>IF($D$118="Y/T","Isi Sasaran",IF($E$118=0,0,IF(K118="Y",1,IF(K118="T",0,"Isi Dulu"))))</f>
        <v>Isi Sasaran</v>
      </c>
      <c r="M118" s="848" t="s">
        <v>26</v>
      </c>
      <c r="N118" s="851" t="str">
        <f>IF(M118="Y",1,IF(M118="T",0,IF(M118="Y/T","Belum diisi","Error")))</f>
        <v>Belum diisi</v>
      </c>
      <c r="O118" s="517"/>
      <c r="P118" s="517"/>
      <c r="Q118" s="517"/>
      <c r="R118" s="517"/>
    </row>
    <row r="119" spans="2:18" s="527" customFormat="1" ht="15.75">
      <c r="B119" s="837"/>
      <c r="C119" s="840"/>
      <c r="D119" s="858"/>
      <c r="E119" s="855"/>
      <c r="F119" s="549">
        <v>2</v>
      </c>
      <c r="G119" s="550"/>
      <c r="H119" s="598" t="str">
        <f t="shared" si="2"/>
        <v>Belum Diisi</v>
      </c>
      <c r="I119" s="592" t="s">
        <v>26</v>
      </c>
      <c r="J119" s="593" t="str">
        <f>IF($D$118="Y/T","Isi Sasaran",IF($E$118=0,0,IF(I119="Y",1,IF(I119="T",0,"Isi Dulu"))))</f>
        <v>Isi Sasaran</v>
      </c>
      <c r="K119" s="592" t="s">
        <v>26</v>
      </c>
      <c r="L119" s="593" t="str">
        <f>IF($D$118="Y/T","Isi Sasaran",IF($E$118=0,0,IF(K119="Y",1,IF(K119="T",0,"Isi Dulu"))))</f>
        <v>Isi Sasaran</v>
      </c>
      <c r="M119" s="849"/>
      <c r="N119" s="852"/>
      <c r="O119" s="517"/>
      <c r="P119" s="517"/>
      <c r="Q119" s="517"/>
      <c r="R119" s="517"/>
    </row>
    <row r="120" spans="2:18" s="527" customFormat="1" ht="15.75">
      <c r="B120" s="837"/>
      <c r="C120" s="840"/>
      <c r="D120" s="858"/>
      <c r="E120" s="855"/>
      <c r="F120" s="549">
        <v>3</v>
      </c>
      <c r="G120" s="550"/>
      <c r="H120" s="598" t="str">
        <f t="shared" si="2"/>
        <v>Belum Diisi</v>
      </c>
      <c r="I120" s="592" t="s">
        <v>26</v>
      </c>
      <c r="J120" s="593" t="str">
        <f>IF($D$118="Y/T","Isi Sasaran",IF($E$118=0,0,IF(I120="Y",1,IF(I120="T",0,"Isi Dulu"))))</f>
        <v>Isi Sasaran</v>
      </c>
      <c r="K120" s="592" t="s">
        <v>26</v>
      </c>
      <c r="L120" s="593" t="str">
        <f>IF($D$118="Y/T","Isi Sasaran",IF($E$118=0,0,IF(K120="Y",1,IF(K120="T",0,"Isi Dulu"))))</f>
        <v>Isi Sasaran</v>
      </c>
      <c r="M120" s="849"/>
      <c r="N120" s="852"/>
      <c r="O120" s="517"/>
      <c r="P120" s="517"/>
      <c r="Q120" s="517"/>
      <c r="R120" s="517"/>
    </row>
    <row r="121" spans="2:18" s="527" customFormat="1" ht="15.75">
      <c r="B121" s="837"/>
      <c r="C121" s="840"/>
      <c r="D121" s="858"/>
      <c r="E121" s="855"/>
      <c r="F121" s="549">
        <v>4</v>
      </c>
      <c r="G121" s="550"/>
      <c r="H121" s="598" t="str">
        <f t="shared" si="2"/>
        <v>Belum Diisi</v>
      </c>
      <c r="I121" s="592" t="s">
        <v>26</v>
      </c>
      <c r="J121" s="593" t="str">
        <f>IF($D$118="Y/T","Isi Sasaran",IF($E$118=0,0,IF(I121="Y",1,IF(I121="T",0,"Isi Dulu"))))</f>
        <v>Isi Sasaran</v>
      </c>
      <c r="K121" s="592" t="s">
        <v>26</v>
      </c>
      <c r="L121" s="593" t="str">
        <f>IF($D$118="Y/T","Isi Sasaran",IF($E$118=0,0,IF(K121="Y",1,IF(K121="T",0,"Isi Dulu"))))</f>
        <v>Isi Sasaran</v>
      </c>
      <c r="M121" s="849"/>
      <c r="N121" s="852"/>
      <c r="O121" s="517"/>
      <c r="P121" s="517"/>
      <c r="Q121" s="517"/>
      <c r="R121" s="517"/>
    </row>
    <row r="122" spans="2:18" s="527" customFormat="1" ht="15.75">
      <c r="B122" s="838"/>
      <c r="C122" s="841"/>
      <c r="D122" s="859"/>
      <c r="E122" s="856"/>
      <c r="F122" s="569">
        <v>5</v>
      </c>
      <c r="G122" s="570"/>
      <c r="H122" s="599" t="str">
        <f t="shared" si="2"/>
        <v>Belum Diisi</v>
      </c>
      <c r="I122" s="595" t="s">
        <v>26</v>
      </c>
      <c r="J122" s="596" t="str">
        <f>IF($D$118="Y/T","Isi Sasaran",IF($E$118=0,0,IF(I122="Y",1,IF(I122="T",0,"Isi Dulu"))))</f>
        <v>Isi Sasaran</v>
      </c>
      <c r="K122" s="595" t="s">
        <v>26</v>
      </c>
      <c r="L122" s="596" t="str">
        <f>IF($D$118="Y/T","Isi Sasaran",IF($E$118=0,0,IF(K122="Y",1,IF(K122="T",0,"Isi Dulu"))))</f>
        <v>Isi Sasaran</v>
      </c>
      <c r="M122" s="850"/>
      <c r="N122" s="853"/>
      <c r="O122" s="517"/>
      <c r="P122" s="517"/>
      <c r="Q122" s="517"/>
      <c r="R122" s="517"/>
    </row>
    <row r="123" spans="2:18" s="527" customFormat="1" ht="15.75">
      <c r="B123" s="836">
        <v>4</v>
      </c>
      <c r="C123" s="839"/>
      <c r="D123" s="857" t="s">
        <v>26</v>
      </c>
      <c r="E123" s="854" t="str">
        <f>IF(D123="Y",1,IF(D123="T",0,IF(D123="Y/T","Belum diisi","Error")))</f>
        <v>Belum diisi</v>
      </c>
      <c r="F123" s="528">
        <v>1</v>
      </c>
      <c r="G123" s="529"/>
      <c r="H123" s="600" t="str">
        <f t="shared" si="2"/>
        <v>Belum Diisi</v>
      </c>
      <c r="I123" s="590" t="s">
        <v>26</v>
      </c>
      <c r="J123" s="591" t="str">
        <f>IF($D$123="Y/T","Isi Sasaran",IF($E$123=0,0,IF(I123="Y",1,IF(I123="T",0,"Isi Dulu"))))</f>
        <v>Isi Sasaran</v>
      </c>
      <c r="K123" s="590" t="s">
        <v>26</v>
      </c>
      <c r="L123" s="591" t="str">
        <f>IF($D$123="Y/T","Isi Sasaran",IF($E$123=0,0,IF(K123="Y",1,IF(K123="T",0,"Isi Dulu"))))</f>
        <v>Isi Sasaran</v>
      </c>
      <c r="M123" s="848" t="s">
        <v>26</v>
      </c>
      <c r="N123" s="851" t="str">
        <f>IF(M123="Y",1,IF(M123="T",0,IF(M123="Y/T","Belum diisi","Error")))</f>
        <v>Belum diisi</v>
      </c>
      <c r="O123" s="517"/>
      <c r="P123" s="517"/>
      <c r="Q123" s="517"/>
      <c r="R123" s="517"/>
    </row>
    <row r="124" spans="2:18" s="527" customFormat="1" ht="15.75">
      <c r="B124" s="837"/>
      <c r="C124" s="840"/>
      <c r="D124" s="858"/>
      <c r="E124" s="855"/>
      <c r="F124" s="549">
        <v>2</v>
      </c>
      <c r="G124" s="550"/>
      <c r="H124" s="598" t="str">
        <f t="shared" si="2"/>
        <v>Belum Diisi</v>
      </c>
      <c r="I124" s="592" t="s">
        <v>26</v>
      </c>
      <c r="J124" s="593" t="str">
        <f>IF($D$123="Y/T","Isi Sasaran",IF($E$123=0,0,IF(I124="Y",1,IF(I124="T",0,"Isi Dulu"))))</f>
        <v>Isi Sasaran</v>
      </c>
      <c r="K124" s="592" t="s">
        <v>26</v>
      </c>
      <c r="L124" s="593" t="str">
        <f>IF($D$123="Y/T","Isi Sasaran",IF($E$123=0,0,IF(K124="Y",1,IF(K124="T",0,"Isi Dulu"))))</f>
        <v>Isi Sasaran</v>
      </c>
      <c r="M124" s="849"/>
      <c r="N124" s="852"/>
      <c r="O124" s="517"/>
      <c r="P124" s="517"/>
      <c r="Q124" s="517"/>
      <c r="R124" s="517"/>
    </row>
    <row r="125" spans="2:18" s="527" customFormat="1" ht="15.75">
      <c r="B125" s="837"/>
      <c r="C125" s="840"/>
      <c r="D125" s="858"/>
      <c r="E125" s="855"/>
      <c r="F125" s="549">
        <v>3</v>
      </c>
      <c r="G125" s="550"/>
      <c r="H125" s="598" t="str">
        <f t="shared" si="2"/>
        <v>Belum Diisi</v>
      </c>
      <c r="I125" s="592" t="s">
        <v>26</v>
      </c>
      <c r="J125" s="593" t="str">
        <f>IF($D$123="Y/T","Isi Sasaran",IF($E$123=0,0,IF(I125="Y",1,IF(I125="T",0,"Isi Dulu"))))</f>
        <v>Isi Sasaran</v>
      </c>
      <c r="K125" s="592" t="s">
        <v>26</v>
      </c>
      <c r="L125" s="593" t="str">
        <f>IF($D$123="Y/T","Isi Sasaran",IF($E$123=0,0,IF(K125="Y",1,IF(K125="T",0,"Isi Dulu"))))</f>
        <v>Isi Sasaran</v>
      </c>
      <c r="M125" s="849"/>
      <c r="N125" s="852"/>
      <c r="O125" s="517"/>
      <c r="P125" s="517"/>
      <c r="Q125" s="517"/>
      <c r="R125" s="517"/>
    </row>
    <row r="126" spans="2:18" s="527" customFormat="1" ht="15.75">
      <c r="B126" s="837"/>
      <c r="C126" s="840"/>
      <c r="D126" s="858"/>
      <c r="E126" s="855"/>
      <c r="F126" s="549">
        <v>4</v>
      </c>
      <c r="G126" s="550"/>
      <c r="H126" s="598" t="str">
        <f t="shared" si="2"/>
        <v>Belum Diisi</v>
      </c>
      <c r="I126" s="592" t="s">
        <v>26</v>
      </c>
      <c r="J126" s="593" t="str">
        <f>IF($D$123="Y/T","Isi Sasaran",IF($E$123=0,0,IF(I126="Y",1,IF(I126="T",0,"Isi Dulu"))))</f>
        <v>Isi Sasaran</v>
      </c>
      <c r="K126" s="592" t="s">
        <v>26</v>
      </c>
      <c r="L126" s="593" t="str">
        <f>IF($D$123="Y/T","Isi Sasaran",IF($E$123=0,0,IF(K126="Y",1,IF(K126="T",0,"Isi Dulu"))))</f>
        <v>Isi Sasaran</v>
      </c>
      <c r="M126" s="849"/>
      <c r="N126" s="852"/>
      <c r="O126" s="517"/>
      <c r="P126" s="517"/>
      <c r="Q126" s="517"/>
      <c r="R126" s="517"/>
    </row>
    <row r="127" spans="2:18" s="527" customFormat="1" ht="15.75">
      <c r="B127" s="838"/>
      <c r="C127" s="841"/>
      <c r="D127" s="859"/>
      <c r="E127" s="856"/>
      <c r="F127" s="569">
        <v>5</v>
      </c>
      <c r="G127" s="570"/>
      <c r="H127" s="599" t="str">
        <f t="shared" si="2"/>
        <v>Belum Diisi</v>
      </c>
      <c r="I127" s="595" t="s">
        <v>26</v>
      </c>
      <c r="J127" s="596" t="str">
        <f>IF($D$123="Y/T","Isi Sasaran",IF($E$123=0,0,IF(I127="Y",1,IF(I127="T",0,"Isi Dulu"))))</f>
        <v>Isi Sasaran</v>
      </c>
      <c r="K127" s="595" t="s">
        <v>26</v>
      </c>
      <c r="L127" s="596" t="str">
        <f>IF($D$123="Y/T","Isi Sasaran",IF($E$123=0,0,IF(K127="Y",1,IF(K127="T",0,"Isi Dulu"))))</f>
        <v>Isi Sasaran</v>
      </c>
      <c r="M127" s="850"/>
      <c r="N127" s="853"/>
      <c r="O127" s="517"/>
      <c r="P127" s="517"/>
      <c r="Q127" s="517"/>
      <c r="R127" s="517"/>
    </row>
    <row r="128" spans="2:18" s="527" customFormat="1" ht="15.75">
      <c r="B128" s="836">
        <v>5</v>
      </c>
      <c r="C128" s="839"/>
      <c r="D128" s="857" t="s">
        <v>26</v>
      </c>
      <c r="E128" s="854" t="str">
        <f>IF(D128="Y",1,IF(D128="T",0,IF(D128="Y/T","Belum diisi","Error")))</f>
        <v>Belum diisi</v>
      </c>
      <c r="F128" s="528">
        <v>1</v>
      </c>
      <c r="G128" s="529"/>
      <c r="H128" s="600" t="str">
        <f t="shared" si="2"/>
        <v>Belum Diisi</v>
      </c>
      <c r="I128" s="590" t="s">
        <v>26</v>
      </c>
      <c r="J128" s="591" t="str">
        <f>IF($D$128="Y/T","Isi Sasaran",IF($E$128=0,0,IF(I128="Y",1,IF(I128="T",0,"Isi Dulu"))))</f>
        <v>Isi Sasaran</v>
      </c>
      <c r="K128" s="590" t="s">
        <v>26</v>
      </c>
      <c r="L128" s="591" t="str">
        <f>IF($D$128="Y/T","Isi Sasaran",IF($E$128=0,0,IF(K128="Y",1,IF(K128="T",0,"Isi Dulu"))))</f>
        <v>Isi Sasaran</v>
      </c>
      <c r="M128" s="848" t="s">
        <v>26</v>
      </c>
      <c r="N128" s="851" t="str">
        <f>IF(M128="Y",1,IF(M128="T",0,IF(M128="Y/T","Belum diisi","Error")))</f>
        <v>Belum diisi</v>
      </c>
      <c r="O128" s="517"/>
      <c r="P128" s="517"/>
      <c r="Q128" s="517"/>
      <c r="R128" s="517"/>
    </row>
    <row r="129" spans="2:18" s="527" customFormat="1" ht="15.75">
      <c r="B129" s="837"/>
      <c r="C129" s="840"/>
      <c r="D129" s="858"/>
      <c r="E129" s="855"/>
      <c r="F129" s="549">
        <v>2</v>
      </c>
      <c r="G129" s="550"/>
      <c r="H129" s="598" t="str">
        <f t="shared" si="2"/>
        <v>Belum Diisi</v>
      </c>
      <c r="I129" s="592" t="s">
        <v>26</v>
      </c>
      <c r="J129" s="593" t="str">
        <f>IF($D$128="Y/T","Isi Sasaran",IF($E$128=0,0,IF(I129="Y",1,IF(I129="T",0,"Isi Dulu"))))</f>
        <v>Isi Sasaran</v>
      </c>
      <c r="K129" s="592" t="s">
        <v>26</v>
      </c>
      <c r="L129" s="593" t="str">
        <f>IF($D$128="Y/T","Isi Sasaran",IF($E$128=0,0,IF(K129="Y",1,IF(K129="T",0,"Isi Dulu"))))</f>
        <v>Isi Sasaran</v>
      </c>
      <c r="M129" s="849"/>
      <c r="N129" s="852"/>
      <c r="O129" s="517"/>
      <c r="P129" s="517"/>
      <c r="Q129" s="517"/>
      <c r="R129" s="517"/>
    </row>
    <row r="130" spans="2:18" s="527" customFormat="1" ht="15.75">
      <c r="B130" s="837"/>
      <c r="C130" s="840"/>
      <c r="D130" s="858"/>
      <c r="E130" s="855"/>
      <c r="F130" s="549">
        <v>3</v>
      </c>
      <c r="G130" s="550"/>
      <c r="H130" s="598" t="str">
        <f t="shared" si="2"/>
        <v>Belum Diisi</v>
      </c>
      <c r="I130" s="592" t="s">
        <v>26</v>
      </c>
      <c r="J130" s="593" t="str">
        <f>IF($D$128="Y/T","Isi Sasaran",IF($E$128=0,0,IF(I130="Y",1,IF(I130="T",0,"Isi Dulu"))))</f>
        <v>Isi Sasaran</v>
      </c>
      <c r="K130" s="592" t="s">
        <v>26</v>
      </c>
      <c r="L130" s="593" t="str">
        <f>IF($D$128="Y/T","Isi Sasaran",IF($E$128=0,0,IF(K130="Y",1,IF(K130="T",0,"Isi Dulu"))))</f>
        <v>Isi Sasaran</v>
      </c>
      <c r="M130" s="849"/>
      <c r="N130" s="852"/>
      <c r="O130" s="517"/>
      <c r="P130" s="517"/>
      <c r="Q130" s="517"/>
      <c r="R130" s="517"/>
    </row>
    <row r="131" spans="2:18" s="527" customFormat="1" ht="15.75">
      <c r="B131" s="837"/>
      <c r="C131" s="840"/>
      <c r="D131" s="858"/>
      <c r="E131" s="855"/>
      <c r="F131" s="549">
        <v>4</v>
      </c>
      <c r="G131" s="550"/>
      <c r="H131" s="598" t="str">
        <f t="shared" si="2"/>
        <v>Belum Diisi</v>
      </c>
      <c r="I131" s="592" t="s">
        <v>26</v>
      </c>
      <c r="J131" s="593" t="str">
        <f>IF($D$128="Y/T","Isi Sasaran",IF($E$128=0,0,IF(I131="Y",1,IF(I131="T",0,"Isi Dulu"))))</f>
        <v>Isi Sasaran</v>
      </c>
      <c r="K131" s="592" t="s">
        <v>26</v>
      </c>
      <c r="L131" s="593" t="str">
        <f>IF($D$128="Y/T","Isi Sasaran",IF($E$128=0,0,IF(K131="Y",1,IF(K131="T",0,"Isi Dulu"))))</f>
        <v>Isi Sasaran</v>
      </c>
      <c r="M131" s="849"/>
      <c r="N131" s="852"/>
      <c r="O131" s="517"/>
      <c r="P131" s="517"/>
      <c r="Q131" s="517"/>
      <c r="R131" s="517"/>
    </row>
    <row r="132" spans="2:18" s="527" customFormat="1" ht="15.75">
      <c r="B132" s="838"/>
      <c r="C132" s="841"/>
      <c r="D132" s="859"/>
      <c r="E132" s="856"/>
      <c r="F132" s="569">
        <v>5</v>
      </c>
      <c r="G132" s="570"/>
      <c r="H132" s="599" t="str">
        <f t="shared" si="2"/>
        <v>Belum Diisi</v>
      </c>
      <c r="I132" s="595" t="s">
        <v>26</v>
      </c>
      <c r="J132" s="596" t="str">
        <f>IF($D$128="Y/T","Isi Sasaran",IF($E$128=0,0,IF(I132="Y",1,IF(I132="T",0,"Isi Dulu"))))</f>
        <v>Isi Sasaran</v>
      </c>
      <c r="K132" s="595" t="s">
        <v>26</v>
      </c>
      <c r="L132" s="596" t="str">
        <f>IF($D$128="Y/T","Isi Sasaran",IF($E$128=0,0,IF(K132="Y",1,IF(K132="T",0,"Isi Dulu"))))</f>
        <v>Isi Sasaran</v>
      </c>
      <c r="M132" s="850"/>
      <c r="N132" s="853"/>
      <c r="O132" s="517"/>
      <c r="P132" s="517"/>
      <c r="Q132" s="517"/>
      <c r="R132" s="517"/>
    </row>
    <row r="133" spans="2:18" s="527" customFormat="1" ht="15.75">
      <c r="B133" s="836">
        <v>6</v>
      </c>
      <c r="C133" s="839"/>
      <c r="D133" s="857" t="s">
        <v>26</v>
      </c>
      <c r="E133" s="854" t="str">
        <f>IF(D133="Y",1,IF(D133="T",0,IF(D133="Y/T","Belum diisi","Error")))</f>
        <v>Belum diisi</v>
      </c>
      <c r="F133" s="528">
        <v>1</v>
      </c>
      <c r="G133" s="529"/>
      <c r="H133" s="600" t="str">
        <f t="shared" si="2"/>
        <v>Belum Diisi</v>
      </c>
      <c r="I133" s="590" t="s">
        <v>26</v>
      </c>
      <c r="J133" s="591" t="str">
        <f>IF($D$133="Y/T","Isi Sasaran",IF($E$133=0,0,IF(I133="Y",1,IF(I133="T",0,"Isi Dulu"))))</f>
        <v>Isi Sasaran</v>
      </c>
      <c r="K133" s="590" t="s">
        <v>26</v>
      </c>
      <c r="L133" s="591" t="str">
        <f>IF($D$133="Y/T","Isi Sasaran",IF($E$133=0,0,IF(K133="Y",1,IF(K133="T",0,"Isi Dulu"))))</f>
        <v>Isi Sasaran</v>
      </c>
      <c r="M133" s="848" t="s">
        <v>26</v>
      </c>
      <c r="N133" s="851" t="str">
        <f>IF(M133="Y",1,IF(M133="T",0,IF(M133="Y/T","Belum diisi","Error")))</f>
        <v>Belum diisi</v>
      </c>
      <c r="O133" s="517"/>
      <c r="P133" s="517"/>
      <c r="Q133" s="517"/>
      <c r="R133" s="517"/>
    </row>
    <row r="134" spans="2:18" s="527" customFormat="1" ht="15.75">
      <c r="B134" s="837"/>
      <c r="C134" s="840"/>
      <c r="D134" s="858"/>
      <c r="E134" s="855"/>
      <c r="F134" s="549">
        <v>2</v>
      </c>
      <c r="G134" s="550"/>
      <c r="H134" s="598" t="str">
        <f t="shared" si="2"/>
        <v>Belum Diisi</v>
      </c>
      <c r="I134" s="592" t="s">
        <v>26</v>
      </c>
      <c r="J134" s="593" t="str">
        <f>IF($D$133="Y/T","Isi Sasaran",IF($E$133=0,0,IF(I134="Y",1,IF(I134="T",0,"Isi Dulu"))))</f>
        <v>Isi Sasaran</v>
      </c>
      <c r="K134" s="592" t="s">
        <v>26</v>
      </c>
      <c r="L134" s="593" t="str">
        <f>IF($D$133="Y/T","Isi Sasaran",IF($E$133=0,0,IF(K134="Y",1,IF(K134="T",0,"Isi Dulu"))))</f>
        <v>Isi Sasaran</v>
      </c>
      <c r="M134" s="849"/>
      <c r="N134" s="852"/>
      <c r="O134" s="517"/>
      <c r="P134" s="517"/>
      <c r="Q134" s="517"/>
      <c r="R134" s="517"/>
    </row>
    <row r="135" spans="2:18" s="527" customFormat="1" ht="15.75">
      <c r="B135" s="837"/>
      <c r="C135" s="840"/>
      <c r="D135" s="858"/>
      <c r="E135" s="855"/>
      <c r="F135" s="549">
        <v>3</v>
      </c>
      <c r="G135" s="550"/>
      <c r="H135" s="598" t="str">
        <f t="shared" si="2"/>
        <v>Belum Diisi</v>
      </c>
      <c r="I135" s="592" t="s">
        <v>26</v>
      </c>
      <c r="J135" s="593" t="str">
        <f>IF($D$133="Y/T","Isi Sasaran",IF($E$133=0,0,IF(I135="Y",1,IF(I135="T",0,"Isi Dulu"))))</f>
        <v>Isi Sasaran</v>
      </c>
      <c r="K135" s="592" t="s">
        <v>26</v>
      </c>
      <c r="L135" s="593" t="str">
        <f>IF($D$133="Y/T","Isi Sasaran",IF($E$133=0,0,IF(K135="Y",1,IF(K135="T",0,"Isi Dulu"))))</f>
        <v>Isi Sasaran</v>
      </c>
      <c r="M135" s="849"/>
      <c r="N135" s="852"/>
      <c r="O135" s="517"/>
      <c r="P135" s="517"/>
      <c r="Q135" s="517"/>
      <c r="R135" s="517"/>
    </row>
    <row r="136" spans="2:18" s="527" customFormat="1" ht="15.75">
      <c r="B136" s="837"/>
      <c r="C136" s="840"/>
      <c r="D136" s="858"/>
      <c r="E136" s="855"/>
      <c r="F136" s="549">
        <v>4</v>
      </c>
      <c r="G136" s="550"/>
      <c r="H136" s="598" t="str">
        <f t="shared" si="2"/>
        <v>Belum Diisi</v>
      </c>
      <c r="I136" s="592" t="s">
        <v>26</v>
      </c>
      <c r="J136" s="593" t="str">
        <f>IF($D$133="Y/T","Isi Sasaran",IF($E$133=0,0,IF(I136="Y",1,IF(I136="T",0,"Isi Dulu"))))</f>
        <v>Isi Sasaran</v>
      </c>
      <c r="K136" s="592" t="s">
        <v>26</v>
      </c>
      <c r="L136" s="593" t="str">
        <f>IF($D$133="Y/T","Isi Sasaran",IF($E$133=0,0,IF(K136="Y",1,IF(K136="T",0,"Isi Dulu"))))</f>
        <v>Isi Sasaran</v>
      </c>
      <c r="M136" s="849"/>
      <c r="N136" s="852"/>
      <c r="O136" s="517"/>
      <c r="P136" s="517"/>
      <c r="Q136" s="517"/>
      <c r="R136" s="517"/>
    </row>
    <row r="137" spans="2:18" s="527" customFormat="1" ht="15.75">
      <c r="B137" s="838"/>
      <c r="C137" s="841"/>
      <c r="D137" s="859"/>
      <c r="E137" s="856"/>
      <c r="F137" s="569">
        <v>5</v>
      </c>
      <c r="G137" s="570"/>
      <c r="H137" s="599" t="str">
        <f t="shared" si="2"/>
        <v>Belum Diisi</v>
      </c>
      <c r="I137" s="595" t="s">
        <v>26</v>
      </c>
      <c r="J137" s="596" t="str">
        <f>IF($D$133="Y/T","Isi Sasaran",IF($E$133=0,0,IF(I137="Y",1,IF(I137="T",0,"Isi Dulu"))))</f>
        <v>Isi Sasaran</v>
      </c>
      <c r="K137" s="595" t="s">
        <v>26</v>
      </c>
      <c r="L137" s="596" t="str">
        <f>IF($D$133="Y/T","Isi Sasaran",IF($E$133=0,0,IF(K137="Y",1,IF(K137="T",0,"Isi Dulu"))))</f>
        <v>Isi Sasaran</v>
      </c>
      <c r="M137" s="850"/>
      <c r="N137" s="853"/>
      <c r="O137" s="517"/>
      <c r="P137" s="517"/>
      <c r="Q137" s="517"/>
      <c r="R137" s="517"/>
    </row>
    <row r="138" spans="2:18" s="527" customFormat="1" ht="15.75">
      <c r="B138" s="836">
        <v>7</v>
      </c>
      <c r="C138" s="839"/>
      <c r="D138" s="857" t="s">
        <v>26</v>
      </c>
      <c r="E138" s="854" t="str">
        <f>IF(D138="Y",1,IF(D138="T",0,IF(D138="Y/T","Belum diisi","Error")))</f>
        <v>Belum diisi</v>
      </c>
      <c r="F138" s="528">
        <v>1</v>
      </c>
      <c r="G138" s="529"/>
      <c r="H138" s="600" t="str">
        <f t="shared" si="2"/>
        <v>Belum Diisi</v>
      </c>
      <c r="I138" s="590" t="s">
        <v>26</v>
      </c>
      <c r="J138" s="591" t="str">
        <f>IF($D$138="Y/T","Isi Sasaran",IF($E$138=0,0,IF(I138="Y",1,IF(I138="T",0,"Isi Dulu"))))</f>
        <v>Isi Sasaran</v>
      </c>
      <c r="K138" s="590" t="s">
        <v>26</v>
      </c>
      <c r="L138" s="591" t="str">
        <f>IF($D$138="Y/T","Isi Sasaran",IF($E$138=0,0,IF(K138="Y",1,IF(K138="T",0,"Isi Dulu"))))</f>
        <v>Isi Sasaran</v>
      </c>
      <c r="M138" s="848" t="s">
        <v>26</v>
      </c>
      <c r="N138" s="851" t="str">
        <f>IF(M138="Y",1,IF(M138="T",0,IF(M138="Y/T","Belum diisi","Error")))</f>
        <v>Belum diisi</v>
      </c>
      <c r="O138" s="517"/>
      <c r="P138" s="517"/>
      <c r="Q138" s="517"/>
      <c r="R138" s="517"/>
    </row>
    <row r="139" spans="2:18" s="527" customFormat="1" ht="15.75">
      <c r="B139" s="837"/>
      <c r="C139" s="840"/>
      <c r="D139" s="858"/>
      <c r="E139" s="855"/>
      <c r="F139" s="549">
        <v>2</v>
      </c>
      <c r="G139" s="550"/>
      <c r="H139" s="598" t="str">
        <f t="shared" si="2"/>
        <v>Belum Diisi</v>
      </c>
      <c r="I139" s="592" t="s">
        <v>26</v>
      </c>
      <c r="J139" s="593" t="str">
        <f>IF($D$138="Y/T","Isi Sasaran",IF($E$138=0,0,IF(I139="Y",1,IF(I139="T",0,"Isi Dulu"))))</f>
        <v>Isi Sasaran</v>
      </c>
      <c r="K139" s="592" t="s">
        <v>26</v>
      </c>
      <c r="L139" s="593" t="str">
        <f>IF($D$138="Y/T","Isi Sasaran",IF($E$138=0,0,IF(K139="Y",1,IF(K139="T",0,"Isi Dulu"))))</f>
        <v>Isi Sasaran</v>
      </c>
      <c r="M139" s="849"/>
      <c r="N139" s="852"/>
      <c r="O139" s="517"/>
      <c r="P139" s="517"/>
      <c r="Q139" s="517"/>
      <c r="R139" s="517"/>
    </row>
    <row r="140" spans="2:18" s="527" customFormat="1" ht="15.75">
      <c r="B140" s="837"/>
      <c r="C140" s="840"/>
      <c r="D140" s="858"/>
      <c r="E140" s="855"/>
      <c r="F140" s="549">
        <v>3</v>
      </c>
      <c r="G140" s="550"/>
      <c r="H140" s="598" t="str">
        <f t="shared" si="2"/>
        <v>Belum Diisi</v>
      </c>
      <c r="I140" s="592" t="s">
        <v>26</v>
      </c>
      <c r="J140" s="593" t="str">
        <f>IF($D$138="Y/T","Isi Sasaran",IF($E$138=0,0,IF(I140="Y",1,IF(I140="T",0,"Isi Dulu"))))</f>
        <v>Isi Sasaran</v>
      </c>
      <c r="K140" s="592" t="s">
        <v>26</v>
      </c>
      <c r="L140" s="593" t="str">
        <f>IF($D$138="Y/T","Isi Sasaran",IF($E$138=0,0,IF(K140="Y",1,IF(K140="T",0,"Isi Dulu"))))</f>
        <v>Isi Sasaran</v>
      </c>
      <c r="M140" s="849"/>
      <c r="N140" s="852"/>
      <c r="O140" s="517"/>
      <c r="P140" s="517"/>
      <c r="Q140" s="517"/>
      <c r="R140" s="517"/>
    </row>
    <row r="141" spans="2:18" s="527" customFormat="1" ht="15.75">
      <c r="B141" s="837"/>
      <c r="C141" s="840"/>
      <c r="D141" s="858"/>
      <c r="E141" s="855"/>
      <c r="F141" s="549">
        <v>4</v>
      </c>
      <c r="G141" s="550"/>
      <c r="H141" s="598" t="str">
        <f t="shared" si="2"/>
        <v>Belum Diisi</v>
      </c>
      <c r="I141" s="592" t="s">
        <v>26</v>
      </c>
      <c r="J141" s="593" t="str">
        <f>IF($D$138="Y/T","Isi Sasaran",IF($E$138=0,0,IF(I141="Y",1,IF(I141="T",0,"Isi Dulu"))))</f>
        <v>Isi Sasaran</v>
      </c>
      <c r="K141" s="592" t="s">
        <v>26</v>
      </c>
      <c r="L141" s="593" t="str">
        <f>IF($D$138="Y/T","Isi Sasaran",IF($E$138=0,0,IF(K141="Y",1,IF(K141="T",0,"Isi Dulu"))))</f>
        <v>Isi Sasaran</v>
      </c>
      <c r="M141" s="849"/>
      <c r="N141" s="852"/>
      <c r="O141" s="517"/>
      <c r="P141" s="517"/>
      <c r="Q141" s="517"/>
      <c r="R141" s="517"/>
    </row>
    <row r="142" spans="2:18" s="527" customFormat="1" ht="15.75">
      <c r="B142" s="838"/>
      <c r="C142" s="841"/>
      <c r="D142" s="859"/>
      <c r="E142" s="856"/>
      <c r="F142" s="569">
        <v>5</v>
      </c>
      <c r="G142" s="570"/>
      <c r="H142" s="599" t="str">
        <f t="shared" si="2"/>
        <v>Belum Diisi</v>
      </c>
      <c r="I142" s="595" t="s">
        <v>26</v>
      </c>
      <c r="J142" s="596" t="str">
        <f>IF($D$138="Y/T","Isi Sasaran",IF($E$138=0,0,IF(I142="Y",1,IF(I142="T",0,"Isi Dulu"))))</f>
        <v>Isi Sasaran</v>
      </c>
      <c r="K142" s="595" t="s">
        <v>26</v>
      </c>
      <c r="L142" s="596" t="str">
        <f>IF($D$138="Y/T","Isi Sasaran",IF($E$138=0,0,IF(K142="Y",1,IF(K142="T",0,"Isi Dulu"))))</f>
        <v>Isi Sasaran</v>
      </c>
      <c r="M142" s="850"/>
      <c r="N142" s="853"/>
      <c r="O142" s="517"/>
      <c r="P142" s="517"/>
      <c r="Q142" s="517"/>
      <c r="R142" s="517"/>
    </row>
    <row r="143" spans="2:18" s="527" customFormat="1" ht="15.75">
      <c r="B143" s="836">
        <v>8</v>
      </c>
      <c r="C143" s="839"/>
      <c r="D143" s="857" t="s">
        <v>26</v>
      </c>
      <c r="E143" s="854" t="str">
        <f>IF(D143="Y",1,IF(D143="T",0,IF(D143="Y/T","Belum diisi","Error")))</f>
        <v>Belum diisi</v>
      </c>
      <c r="F143" s="528">
        <v>1</v>
      </c>
      <c r="G143" s="529"/>
      <c r="H143" s="600" t="str">
        <f t="shared" si="2"/>
        <v>Belum Diisi</v>
      </c>
      <c r="I143" s="590" t="s">
        <v>26</v>
      </c>
      <c r="J143" s="591" t="str">
        <f>IF($D$143="Y/T","Isi Sasaran",IF($E$143=0,0,IF(I143="Y",1,IF(I143="T",0,"Isi Dulu"))))</f>
        <v>Isi Sasaran</v>
      </c>
      <c r="K143" s="590" t="s">
        <v>26</v>
      </c>
      <c r="L143" s="591" t="str">
        <f>IF($D$143="Y/T","Isi Sasaran",IF($E$143=0,0,IF(K143="Y",1,IF(K143="T",0,"Isi Dulu"))))</f>
        <v>Isi Sasaran</v>
      </c>
      <c r="M143" s="848" t="s">
        <v>26</v>
      </c>
      <c r="N143" s="851" t="str">
        <f>IF(M143="Y",1,IF(M143="T",0,IF(M143="Y/T","Belum diisi","Error")))</f>
        <v>Belum diisi</v>
      </c>
      <c r="O143" s="517"/>
      <c r="P143" s="517"/>
      <c r="Q143" s="517"/>
      <c r="R143" s="517"/>
    </row>
    <row r="144" spans="2:18" s="527" customFormat="1" ht="15.75">
      <c r="B144" s="837"/>
      <c r="C144" s="840"/>
      <c r="D144" s="858"/>
      <c r="E144" s="855"/>
      <c r="F144" s="549">
        <v>2</v>
      </c>
      <c r="G144" s="550"/>
      <c r="H144" s="598" t="str">
        <f t="shared" si="2"/>
        <v>Belum Diisi</v>
      </c>
      <c r="I144" s="592" t="s">
        <v>26</v>
      </c>
      <c r="J144" s="593" t="str">
        <f>IF($D$143="Y/T","Isi Sasaran",IF($E$143=0,0,IF(I144="Y",1,IF(I144="T",0,"Isi Dulu"))))</f>
        <v>Isi Sasaran</v>
      </c>
      <c r="K144" s="592" t="s">
        <v>26</v>
      </c>
      <c r="L144" s="593" t="str">
        <f>IF($D$143="Y/T","Isi Sasaran",IF($E$143=0,0,IF(K144="Y",1,IF(K144="T",0,"Isi Dulu"))))</f>
        <v>Isi Sasaran</v>
      </c>
      <c r="M144" s="849"/>
      <c r="N144" s="852"/>
      <c r="O144" s="517"/>
      <c r="P144" s="517"/>
      <c r="Q144" s="517"/>
      <c r="R144" s="517"/>
    </row>
    <row r="145" spans="2:18" s="527" customFormat="1" ht="15.75">
      <c r="B145" s="837"/>
      <c r="C145" s="840"/>
      <c r="D145" s="858"/>
      <c r="E145" s="855"/>
      <c r="F145" s="549">
        <v>3</v>
      </c>
      <c r="G145" s="550"/>
      <c r="H145" s="598" t="str">
        <f t="shared" si="2"/>
        <v>Belum Diisi</v>
      </c>
      <c r="I145" s="592" t="s">
        <v>26</v>
      </c>
      <c r="J145" s="593" t="str">
        <f>IF($D$143="Y/T","Isi Sasaran",IF($E$143=0,0,IF(I145="Y",1,IF(I145="T",0,"Isi Dulu"))))</f>
        <v>Isi Sasaran</v>
      </c>
      <c r="K145" s="592" t="s">
        <v>26</v>
      </c>
      <c r="L145" s="593" t="str">
        <f>IF($D$143="Y/T","Isi Sasaran",IF($E$143=0,0,IF(K145="Y",1,IF(K145="T",0,"Isi Dulu"))))</f>
        <v>Isi Sasaran</v>
      </c>
      <c r="M145" s="849"/>
      <c r="N145" s="852"/>
      <c r="O145" s="517"/>
      <c r="P145" s="517"/>
      <c r="Q145" s="517"/>
      <c r="R145" s="517"/>
    </row>
    <row r="146" spans="2:18" s="527" customFormat="1" ht="15.75">
      <c r="B146" s="837"/>
      <c r="C146" s="840"/>
      <c r="D146" s="858"/>
      <c r="E146" s="855"/>
      <c r="F146" s="549">
        <v>4</v>
      </c>
      <c r="G146" s="550"/>
      <c r="H146" s="598" t="str">
        <f t="shared" si="2"/>
        <v>Belum Diisi</v>
      </c>
      <c r="I146" s="592" t="s">
        <v>26</v>
      </c>
      <c r="J146" s="593" t="str">
        <f>IF($D$143="Y/T","Isi Sasaran",IF($E$143=0,0,IF(I146="Y",1,IF(I146="T",0,"Isi Dulu"))))</f>
        <v>Isi Sasaran</v>
      </c>
      <c r="K146" s="592" t="s">
        <v>26</v>
      </c>
      <c r="L146" s="593" t="str">
        <f>IF($D$143="Y/T","Isi Sasaran",IF($E$143=0,0,IF(K146="Y",1,IF(K146="T",0,"Isi Dulu"))))</f>
        <v>Isi Sasaran</v>
      </c>
      <c r="M146" s="849"/>
      <c r="N146" s="852"/>
      <c r="O146" s="517"/>
      <c r="P146" s="517"/>
      <c r="Q146" s="517"/>
      <c r="R146" s="517"/>
    </row>
    <row r="147" spans="2:18" s="527" customFormat="1" ht="15.75">
      <c r="B147" s="838"/>
      <c r="C147" s="841"/>
      <c r="D147" s="859"/>
      <c r="E147" s="856"/>
      <c r="F147" s="569">
        <v>5</v>
      </c>
      <c r="G147" s="570"/>
      <c r="H147" s="599" t="str">
        <f t="shared" si="2"/>
        <v>Belum Diisi</v>
      </c>
      <c r="I147" s="595" t="s">
        <v>26</v>
      </c>
      <c r="J147" s="596" t="str">
        <f>IF($D$143="Y/T","Isi Sasaran",IF($E$143=0,0,IF(I147="Y",1,IF(I147="T",0,"Isi Dulu"))))</f>
        <v>Isi Sasaran</v>
      </c>
      <c r="K147" s="595" t="s">
        <v>26</v>
      </c>
      <c r="L147" s="596" t="str">
        <f>IF($D$143="Y/T","Isi Sasaran",IF($E$143=0,0,IF(K147="Y",1,IF(K147="T",0,"Isi Dulu"))))</f>
        <v>Isi Sasaran</v>
      </c>
      <c r="M147" s="850"/>
      <c r="N147" s="853"/>
      <c r="O147" s="517"/>
      <c r="P147" s="517"/>
      <c r="Q147" s="517"/>
      <c r="R147" s="517"/>
    </row>
    <row r="148" spans="2:18" s="527" customFormat="1" ht="15.75">
      <c r="B148" s="836">
        <v>9</v>
      </c>
      <c r="C148" s="839"/>
      <c r="D148" s="857" t="s">
        <v>26</v>
      </c>
      <c r="E148" s="854" t="str">
        <f>IF(D148="Y",1,IF(D148="T",0,IF(D148="Y/T","Belum diisi","Error")))</f>
        <v>Belum diisi</v>
      </c>
      <c r="F148" s="528">
        <v>1</v>
      </c>
      <c r="G148" s="529"/>
      <c r="H148" s="600" t="str">
        <f t="shared" si="2"/>
        <v>Belum Diisi</v>
      </c>
      <c r="I148" s="590" t="s">
        <v>26</v>
      </c>
      <c r="J148" s="591" t="str">
        <f>IF($D$148="Y/T","Isi Sasaran",IF($E$148=0,0,IF(I148="Y",1,IF(I148="T",0,"Isi Dulu"))))</f>
        <v>Isi Sasaran</v>
      </c>
      <c r="K148" s="590" t="s">
        <v>26</v>
      </c>
      <c r="L148" s="591" t="str">
        <f>IF($D$148="Y/T","Isi Sasaran",IF($E$148=0,0,IF(K148="Y",1,IF(K148="T",0,"Isi Dulu"))))</f>
        <v>Isi Sasaran</v>
      </c>
      <c r="M148" s="848" t="s">
        <v>26</v>
      </c>
      <c r="N148" s="851" t="str">
        <f>IF(M148="Y",1,IF(M148="T",0,IF(M148="Y/T","Belum diisi","Error")))</f>
        <v>Belum diisi</v>
      </c>
      <c r="O148" s="517"/>
      <c r="P148" s="517"/>
      <c r="Q148" s="517"/>
      <c r="R148" s="517"/>
    </row>
    <row r="149" spans="2:18" s="527" customFormat="1" ht="15.75">
      <c r="B149" s="837"/>
      <c r="C149" s="840"/>
      <c r="D149" s="858"/>
      <c r="E149" s="855"/>
      <c r="F149" s="549">
        <v>2</v>
      </c>
      <c r="G149" s="550"/>
      <c r="H149" s="598" t="str">
        <f t="shared" si="2"/>
        <v>Belum Diisi</v>
      </c>
      <c r="I149" s="592" t="s">
        <v>26</v>
      </c>
      <c r="J149" s="593" t="str">
        <f>IF($D$148="Y/T","Isi Sasaran",IF($E$148=0,0,IF(I149="Y",1,IF(I149="T",0,"Isi Dulu"))))</f>
        <v>Isi Sasaran</v>
      </c>
      <c r="K149" s="592" t="s">
        <v>26</v>
      </c>
      <c r="L149" s="593" t="str">
        <f>IF($D$148="Y/T","Isi Sasaran",IF($E$148=0,0,IF(K149="Y",1,IF(K149="T",0,"Isi Dulu"))))</f>
        <v>Isi Sasaran</v>
      </c>
      <c r="M149" s="849"/>
      <c r="N149" s="852"/>
      <c r="O149" s="517"/>
      <c r="P149" s="517"/>
      <c r="Q149" s="517"/>
      <c r="R149" s="517"/>
    </row>
    <row r="150" spans="2:18" s="527" customFormat="1" ht="15.75">
      <c r="B150" s="837"/>
      <c r="C150" s="840"/>
      <c r="D150" s="858"/>
      <c r="E150" s="855"/>
      <c r="F150" s="549">
        <v>3</v>
      </c>
      <c r="G150" s="550"/>
      <c r="H150" s="598" t="str">
        <f t="shared" si="2"/>
        <v>Belum Diisi</v>
      </c>
      <c r="I150" s="592" t="s">
        <v>26</v>
      </c>
      <c r="J150" s="593" t="str">
        <f>IF($D$148="Y/T","Isi Sasaran",IF($E$148=0,0,IF(I150="Y",1,IF(I150="T",0,"Isi Dulu"))))</f>
        <v>Isi Sasaran</v>
      </c>
      <c r="K150" s="592" t="s">
        <v>26</v>
      </c>
      <c r="L150" s="593" t="str">
        <f>IF($D$148="Y/T","Isi Sasaran",IF($E$148=0,0,IF(K150="Y",1,IF(K150="T",0,"Isi Dulu"))))</f>
        <v>Isi Sasaran</v>
      </c>
      <c r="M150" s="849"/>
      <c r="N150" s="852"/>
      <c r="O150" s="517"/>
      <c r="P150" s="517"/>
      <c r="Q150" s="517"/>
      <c r="R150" s="517"/>
    </row>
    <row r="151" spans="2:18" s="527" customFormat="1" ht="15.75">
      <c r="B151" s="837"/>
      <c r="C151" s="840"/>
      <c r="D151" s="858"/>
      <c r="E151" s="855"/>
      <c r="F151" s="549">
        <v>4</v>
      </c>
      <c r="G151" s="550"/>
      <c r="H151" s="598" t="str">
        <f t="shared" si="2"/>
        <v>Belum Diisi</v>
      </c>
      <c r="I151" s="592" t="s">
        <v>26</v>
      </c>
      <c r="J151" s="593" t="str">
        <f>IF($D$148="Y/T","Isi Sasaran",IF($E$148=0,0,IF(I151="Y",1,IF(I151="T",0,"Isi Dulu"))))</f>
        <v>Isi Sasaran</v>
      </c>
      <c r="K151" s="592" t="s">
        <v>26</v>
      </c>
      <c r="L151" s="593" t="str">
        <f>IF($D$148="Y/T","Isi Sasaran",IF($E$148=0,0,IF(K151="Y",1,IF(K151="T",0,"Isi Dulu"))))</f>
        <v>Isi Sasaran</v>
      </c>
      <c r="M151" s="849"/>
      <c r="N151" s="852"/>
      <c r="O151" s="517"/>
      <c r="P151" s="517"/>
      <c r="Q151" s="517"/>
      <c r="R151" s="517"/>
    </row>
    <row r="152" spans="2:18" s="527" customFormat="1" ht="15.75">
      <c r="B152" s="838"/>
      <c r="C152" s="841"/>
      <c r="D152" s="859"/>
      <c r="E152" s="856"/>
      <c r="F152" s="569">
        <v>5</v>
      </c>
      <c r="G152" s="570"/>
      <c r="H152" s="599" t="str">
        <f t="shared" si="2"/>
        <v>Belum Diisi</v>
      </c>
      <c r="I152" s="595" t="s">
        <v>26</v>
      </c>
      <c r="J152" s="596" t="str">
        <f>IF($D$148="Y/T","Isi Sasaran",IF($E$148=0,0,IF(I152="Y",1,IF(I152="T",0,"Isi Dulu"))))</f>
        <v>Isi Sasaran</v>
      </c>
      <c r="K152" s="595" t="s">
        <v>26</v>
      </c>
      <c r="L152" s="596" t="str">
        <f>IF($D$148="Y/T","Isi Sasaran",IF($E$148=0,0,IF(K152="Y",1,IF(K152="T",0,"Isi Dulu"))))</f>
        <v>Isi Sasaran</v>
      </c>
      <c r="M152" s="850"/>
      <c r="N152" s="853"/>
      <c r="O152" s="517"/>
      <c r="P152" s="517"/>
      <c r="Q152" s="517"/>
      <c r="R152" s="517"/>
    </row>
    <row r="153" spans="2:18" s="527" customFormat="1" ht="15.75">
      <c r="B153" s="836">
        <v>10</v>
      </c>
      <c r="C153" s="839"/>
      <c r="D153" s="857" t="s">
        <v>26</v>
      </c>
      <c r="E153" s="854" t="str">
        <f>IF(D153="Y",1,IF(D153="T",0,IF(D153="Y/T","Belum diisi","Error")))</f>
        <v>Belum diisi</v>
      </c>
      <c r="F153" s="528">
        <v>1</v>
      </c>
      <c r="G153" s="529"/>
      <c r="H153" s="600" t="str">
        <f t="shared" si="2"/>
        <v>Belum Diisi</v>
      </c>
      <c r="I153" s="590" t="s">
        <v>26</v>
      </c>
      <c r="J153" s="591" t="str">
        <f>IF($D$153="Y/T","Isi Sasaran",IF($E$153=0,0,IF(I153="Y",1,IF(I153="T",0,"Isi Dulu"))))</f>
        <v>Isi Sasaran</v>
      </c>
      <c r="K153" s="590" t="s">
        <v>26</v>
      </c>
      <c r="L153" s="591" t="str">
        <f>IF($D$153="Y/T","Isi Sasaran",IF($E$153=0,0,IF(K153="Y",1,IF(K153="T",0,"Isi Dulu"))))</f>
        <v>Isi Sasaran</v>
      </c>
      <c r="M153" s="848" t="s">
        <v>26</v>
      </c>
      <c r="N153" s="851" t="str">
        <f>IF(M153="Y",1,IF(M153="T",0,IF(M153="Y/T","Belum diisi","Error")))</f>
        <v>Belum diisi</v>
      </c>
      <c r="O153" s="517"/>
      <c r="P153" s="517"/>
      <c r="Q153" s="517"/>
      <c r="R153" s="517"/>
    </row>
    <row r="154" spans="2:18" s="527" customFormat="1" ht="15.75">
      <c r="B154" s="837"/>
      <c r="C154" s="840"/>
      <c r="D154" s="858"/>
      <c r="E154" s="855"/>
      <c r="F154" s="549">
        <v>2</v>
      </c>
      <c r="G154" s="550"/>
      <c r="H154" s="598" t="str">
        <f t="shared" si="2"/>
        <v>Belum Diisi</v>
      </c>
      <c r="I154" s="592" t="s">
        <v>26</v>
      </c>
      <c r="J154" s="593" t="str">
        <f>IF($D$153="Y/T","Isi Sasaran",IF($E$153=0,0,IF(I154="Y",1,IF(I154="T",0,"Isi Dulu"))))</f>
        <v>Isi Sasaran</v>
      </c>
      <c r="K154" s="592" t="s">
        <v>26</v>
      </c>
      <c r="L154" s="593" t="str">
        <f>IF($D$153="Y/T","Isi Sasaran",IF($E$153=0,0,IF(K154="Y",1,IF(K154="T",0,"Isi Dulu"))))</f>
        <v>Isi Sasaran</v>
      </c>
      <c r="M154" s="849"/>
      <c r="N154" s="852"/>
      <c r="O154" s="517"/>
      <c r="P154" s="517"/>
      <c r="Q154" s="517"/>
      <c r="R154" s="517"/>
    </row>
    <row r="155" spans="2:18" s="527" customFormat="1" ht="15.75">
      <c r="B155" s="837"/>
      <c r="C155" s="840"/>
      <c r="D155" s="858"/>
      <c r="E155" s="855"/>
      <c r="F155" s="549">
        <v>3</v>
      </c>
      <c r="G155" s="550"/>
      <c r="H155" s="598" t="str">
        <f t="shared" si="2"/>
        <v>Belum Diisi</v>
      </c>
      <c r="I155" s="592" t="s">
        <v>26</v>
      </c>
      <c r="J155" s="593" t="str">
        <f>IF($D$153="Y/T","Isi Sasaran",IF($E$153=0,0,IF(I155="Y",1,IF(I155="T",0,"Isi Dulu"))))</f>
        <v>Isi Sasaran</v>
      </c>
      <c r="K155" s="592" t="s">
        <v>26</v>
      </c>
      <c r="L155" s="593" t="str">
        <f>IF($D$153="Y/T","Isi Sasaran",IF($E$153=0,0,IF(K155="Y",1,IF(K155="T",0,"Isi Dulu"))))</f>
        <v>Isi Sasaran</v>
      </c>
      <c r="M155" s="849"/>
      <c r="N155" s="852"/>
      <c r="O155" s="517"/>
      <c r="P155" s="517"/>
      <c r="Q155" s="517"/>
      <c r="R155" s="517"/>
    </row>
    <row r="156" spans="2:18" s="527" customFormat="1" ht="15.75">
      <c r="B156" s="837"/>
      <c r="C156" s="840"/>
      <c r="D156" s="858"/>
      <c r="E156" s="855"/>
      <c r="F156" s="549">
        <v>4</v>
      </c>
      <c r="G156" s="550"/>
      <c r="H156" s="598" t="str">
        <f t="shared" si="2"/>
        <v>Belum Diisi</v>
      </c>
      <c r="I156" s="592" t="s">
        <v>26</v>
      </c>
      <c r="J156" s="593" t="str">
        <f>IF($D$153="Y/T","Isi Sasaran",IF($E$153=0,0,IF(I156="Y",1,IF(I156="T",0,"Isi Dulu"))))</f>
        <v>Isi Sasaran</v>
      </c>
      <c r="K156" s="592" t="s">
        <v>26</v>
      </c>
      <c r="L156" s="593" t="str">
        <f>IF($D$153="Y/T","Isi Sasaran",IF($E$153=0,0,IF(K156="Y",1,IF(K156="T",0,"Isi Dulu"))))</f>
        <v>Isi Sasaran</v>
      </c>
      <c r="M156" s="849"/>
      <c r="N156" s="852"/>
      <c r="O156" s="517"/>
      <c r="P156" s="517"/>
      <c r="Q156" s="517"/>
      <c r="R156" s="517"/>
    </row>
    <row r="157" spans="2:18" s="527" customFormat="1" ht="15.75">
      <c r="B157" s="838"/>
      <c r="C157" s="841"/>
      <c r="D157" s="859"/>
      <c r="E157" s="856"/>
      <c r="F157" s="569">
        <v>5</v>
      </c>
      <c r="G157" s="570"/>
      <c r="H157" s="599" t="str">
        <f t="shared" si="2"/>
        <v>Belum Diisi</v>
      </c>
      <c r="I157" s="595" t="s">
        <v>26</v>
      </c>
      <c r="J157" s="596" t="str">
        <f>IF($D$153="Y/T","Isi Sasaran",IF($E$153=0,0,IF(I157="Y",1,IF(I157="T",0,"Isi Dulu"))))</f>
        <v>Isi Sasaran</v>
      </c>
      <c r="K157" s="595" t="s">
        <v>26</v>
      </c>
      <c r="L157" s="596" t="str">
        <f>IF($D$153="Y/T","Isi Sasaran",IF($E$153=0,0,IF(K157="Y",1,IF(K157="T",0,"Isi Dulu"))))</f>
        <v>Isi Sasaran</v>
      </c>
      <c r="M157" s="850"/>
      <c r="N157" s="853"/>
      <c r="O157" s="517"/>
      <c r="P157" s="517"/>
      <c r="Q157" s="517"/>
      <c r="R157" s="517"/>
    </row>
    <row r="158" spans="2:18" s="527" customFormat="1" ht="15.75">
      <c r="B158" s="836">
        <v>11</v>
      </c>
      <c r="C158" s="839"/>
      <c r="D158" s="857" t="s">
        <v>26</v>
      </c>
      <c r="E158" s="854" t="str">
        <f>IF(D158="Y",1,IF(D158="T",0,IF(D158="Y/T","Belum diisi","Error")))</f>
        <v>Belum diisi</v>
      </c>
      <c r="F158" s="528">
        <v>1</v>
      </c>
      <c r="G158" s="529"/>
      <c r="H158" s="600" t="str">
        <f t="shared" si="2"/>
        <v>Belum Diisi</v>
      </c>
      <c r="I158" s="590" t="s">
        <v>26</v>
      </c>
      <c r="J158" s="591" t="str">
        <f>IF($D$158="Y/T","Isi Sasaran",IF($E$158=0,0,IF(I158="Y",1,IF(I158="T",0,"Isi Dulu"))))</f>
        <v>Isi Sasaran</v>
      </c>
      <c r="K158" s="590" t="s">
        <v>26</v>
      </c>
      <c r="L158" s="591" t="str">
        <f>IF($D$158="Y/T","Isi Sasaran",IF($E$158=0,0,IF(K158="Y",1,IF(K158="T",0,"Isi Dulu"))))</f>
        <v>Isi Sasaran</v>
      </c>
      <c r="M158" s="848" t="s">
        <v>26</v>
      </c>
      <c r="N158" s="851" t="str">
        <f>IF(M158="Y",1,IF(M158="T",0,IF(M158="Y/T","Belum diisi","Error")))</f>
        <v>Belum diisi</v>
      </c>
      <c r="O158" s="517"/>
      <c r="P158" s="517"/>
      <c r="Q158" s="517"/>
      <c r="R158" s="517"/>
    </row>
    <row r="159" spans="2:18" s="527" customFormat="1" ht="15.75">
      <c r="B159" s="837"/>
      <c r="C159" s="840"/>
      <c r="D159" s="858"/>
      <c r="E159" s="855"/>
      <c r="F159" s="549">
        <v>2</v>
      </c>
      <c r="G159" s="550"/>
      <c r="H159" s="598" t="str">
        <f t="shared" si="2"/>
        <v>Belum Diisi</v>
      </c>
      <c r="I159" s="592" t="s">
        <v>26</v>
      </c>
      <c r="J159" s="593" t="str">
        <f>IF($D$158="Y/T","Isi Sasaran",IF($E$158=0,0,IF(I159="Y",1,IF(I159="T",0,"Isi Dulu"))))</f>
        <v>Isi Sasaran</v>
      </c>
      <c r="K159" s="592" t="s">
        <v>26</v>
      </c>
      <c r="L159" s="593" t="str">
        <f>IF($D$158="Y/T","Isi Sasaran",IF($E$158=0,0,IF(K159="Y",1,IF(K159="T",0,"Isi Dulu"))))</f>
        <v>Isi Sasaran</v>
      </c>
      <c r="M159" s="849"/>
      <c r="N159" s="852"/>
      <c r="O159" s="517"/>
      <c r="P159" s="517"/>
      <c r="Q159" s="517"/>
      <c r="R159" s="517"/>
    </row>
    <row r="160" spans="2:18" s="527" customFormat="1" ht="15.75">
      <c r="B160" s="837"/>
      <c r="C160" s="840"/>
      <c r="D160" s="858"/>
      <c r="E160" s="855"/>
      <c r="F160" s="549">
        <v>3</v>
      </c>
      <c r="G160" s="550"/>
      <c r="H160" s="598" t="str">
        <f t="shared" si="2"/>
        <v>Belum Diisi</v>
      </c>
      <c r="I160" s="592" t="s">
        <v>26</v>
      </c>
      <c r="J160" s="593" t="str">
        <f>IF($D$158="Y/T","Isi Sasaran",IF($E$158=0,0,IF(I160="Y",1,IF(I160="T",0,"Isi Dulu"))))</f>
        <v>Isi Sasaran</v>
      </c>
      <c r="K160" s="592" t="s">
        <v>26</v>
      </c>
      <c r="L160" s="593" t="str">
        <f>IF($D$158="Y/T","Isi Sasaran",IF($E$158=0,0,IF(K160="Y",1,IF(K160="T",0,"Isi Dulu"))))</f>
        <v>Isi Sasaran</v>
      </c>
      <c r="M160" s="849"/>
      <c r="N160" s="852"/>
      <c r="O160" s="517"/>
      <c r="P160" s="517"/>
      <c r="Q160" s="517"/>
      <c r="R160" s="517"/>
    </row>
    <row r="161" spans="2:18" s="527" customFormat="1" ht="15.75">
      <c r="B161" s="837"/>
      <c r="C161" s="840"/>
      <c r="D161" s="858"/>
      <c r="E161" s="855"/>
      <c r="F161" s="549">
        <v>4</v>
      </c>
      <c r="G161" s="550"/>
      <c r="H161" s="598" t="str">
        <f t="shared" si="2"/>
        <v>Belum Diisi</v>
      </c>
      <c r="I161" s="592" t="s">
        <v>26</v>
      </c>
      <c r="J161" s="593" t="str">
        <f>IF($D$158="Y/T","Isi Sasaran",IF($E$158=0,0,IF(I161="Y",1,IF(I161="T",0,"Isi Dulu"))))</f>
        <v>Isi Sasaran</v>
      </c>
      <c r="K161" s="592" t="s">
        <v>26</v>
      </c>
      <c r="L161" s="593" t="str">
        <f>IF($D$158="Y/T","Isi Sasaran",IF($E$158=0,0,IF(K161="Y",1,IF(K161="T",0,"Isi Dulu"))))</f>
        <v>Isi Sasaran</v>
      </c>
      <c r="M161" s="849"/>
      <c r="N161" s="852"/>
      <c r="O161" s="517"/>
      <c r="P161" s="517"/>
      <c r="Q161" s="517"/>
      <c r="R161" s="517"/>
    </row>
    <row r="162" spans="2:18" s="527" customFormat="1" ht="15.75">
      <c r="B162" s="838"/>
      <c r="C162" s="841"/>
      <c r="D162" s="859"/>
      <c r="E162" s="856"/>
      <c r="F162" s="569">
        <v>5</v>
      </c>
      <c r="G162" s="570"/>
      <c r="H162" s="599" t="str">
        <f t="shared" si="2"/>
        <v>Belum Diisi</v>
      </c>
      <c r="I162" s="595" t="s">
        <v>26</v>
      </c>
      <c r="J162" s="596" t="str">
        <f>IF($D$158="Y/T","Isi Sasaran",IF($E$158=0,0,IF(I162="Y",1,IF(I162="T",0,"Isi Dulu"))))</f>
        <v>Isi Sasaran</v>
      </c>
      <c r="K162" s="595" t="s">
        <v>26</v>
      </c>
      <c r="L162" s="596" t="str">
        <f>IF($D$158="Y/T","Isi Sasaran",IF($E$158=0,0,IF(K162="Y",1,IF(K162="T",0,"Isi Dulu"))))</f>
        <v>Isi Sasaran</v>
      </c>
      <c r="M162" s="850"/>
      <c r="N162" s="853"/>
      <c r="O162" s="517"/>
      <c r="P162" s="517"/>
      <c r="Q162" s="517"/>
      <c r="R162" s="517"/>
    </row>
    <row r="163" spans="2:18" s="527" customFormat="1" ht="15.75">
      <c r="B163" s="836">
        <v>12</v>
      </c>
      <c r="C163" s="839"/>
      <c r="D163" s="857" t="s">
        <v>26</v>
      </c>
      <c r="E163" s="854" t="str">
        <f>IF(D163="Y",1,IF(D163="T",0,IF(D163="Y/T","Belum diisi","Error")))</f>
        <v>Belum diisi</v>
      </c>
      <c r="F163" s="528">
        <v>1</v>
      </c>
      <c r="G163" s="529"/>
      <c r="H163" s="600" t="str">
        <f t="shared" si="2"/>
        <v>Belum Diisi</v>
      </c>
      <c r="I163" s="590" t="s">
        <v>26</v>
      </c>
      <c r="J163" s="591" t="str">
        <f>IF($D$163="Y/T","Isi Sasaran",IF($E$163=0,0,IF(I163="Y",1,IF(I163="T",0,"Isi Dulu"))))</f>
        <v>Isi Sasaran</v>
      </c>
      <c r="K163" s="590" t="s">
        <v>26</v>
      </c>
      <c r="L163" s="591" t="str">
        <f>IF($D$163="Y/T","Isi Sasaran",IF($E$163=0,0,IF(K163="Y",1,IF(K163="T",0,"Isi Dulu"))))</f>
        <v>Isi Sasaran</v>
      </c>
      <c r="M163" s="848" t="s">
        <v>26</v>
      </c>
      <c r="N163" s="851" t="str">
        <f>IF(M163="Y",1,IF(M163="T",0,IF(M163="Y/T","Belum diisi","Error")))</f>
        <v>Belum diisi</v>
      </c>
      <c r="O163" s="517"/>
      <c r="P163" s="517"/>
      <c r="Q163" s="517"/>
      <c r="R163" s="517"/>
    </row>
    <row r="164" spans="2:18" s="527" customFormat="1" ht="15.75">
      <c r="B164" s="837"/>
      <c r="C164" s="840"/>
      <c r="D164" s="858"/>
      <c r="E164" s="855"/>
      <c r="F164" s="549">
        <v>2</v>
      </c>
      <c r="G164" s="550"/>
      <c r="H164" s="598" t="str">
        <f t="shared" si="2"/>
        <v>Belum Diisi</v>
      </c>
      <c r="I164" s="592" t="s">
        <v>26</v>
      </c>
      <c r="J164" s="593" t="str">
        <f>IF($D$163="Y/T","Isi Sasaran",IF($E$163=0,0,IF(I164="Y",1,IF(I164="T",0,"Isi Dulu"))))</f>
        <v>Isi Sasaran</v>
      </c>
      <c r="K164" s="592" t="s">
        <v>26</v>
      </c>
      <c r="L164" s="593" t="str">
        <f>IF($D$163="Y/T","Isi Sasaran",IF($E$163=0,0,IF(K164="Y",1,IF(K164="T",0,"Isi Dulu"))))</f>
        <v>Isi Sasaran</v>
      </c>
      <c r="M164" s="849"/>
      <c r="N164" s="852"/>
      <c r="O164" s="517"/>
      <c r="P164" s="517"/>
      <c r="Q164" s="517"/>
      <c r="R164" s="517"/>
    </row>
    <row r="165" spans="2:18" s="527" customFormat="1" ht="15.75">
      <c r="B165" s="837"/>
      <c r="C165" s="840"/>
      <c r="D165" s="858"/>
      <c r="E165" s="855"/>
      <c r="F165" s="549">
        <v>3</v>
      </c>
      <c r="G165" s="550"/>
      <c r="H165" s="598" t="str">
        <f t="shared" si="2"/>
        <v>Belum Diisi</v>
      </c>
      <c r="I165" s="592" t="s">
        <v>26</v>
      </c>
      <c r="J165" s="593" t="str">
        <f>IF($D$163="Y/T","Isi Sasaran",IF($E$163=0,0,IF(I165="Y",1,IF(I165="T",0,"Isi Dulu"))))</f>
        <v>Isi Sasaran</v>
      </c>
      <c r="K165" s="592" t="s">
        <v>26</v>
      </c>
      <c r="L165" s="593" t="str">
        <f>IF($D$163="Y/T","Isi Sasaran",IF($E$163=0,0,IF(K165="Y",1,IF(K165="T",0,"Isi Dulu"))))</f>
        <v>Isi Sasaran</v>
      </c>
      <c r="M165" s="849"/>
      <c r="N165" s="852"/>
      <c r="O165" s="517"/>
      <c r="P165" s="517"/>
      <c r="Q165" s="517"/>
      <c r="R165" s="517"/>
    </row>
    <row r="166" spans="2:18" s="527" customFormat="1" ht="15.75">
      <c r="B166" s="837"/>
      <c r="C166" s="840"/>
      <c r="D166" s="858"/>
      <c r="E166" s="855"/>
      <c r="F166" s="549">
        <v>4</v>
      </c>
      <c r="G166" s="550"/>
      <c r="H166" s="598" t="str">
        <f t="shared" si="2"/>
        <v>Belum Diisi</v>
      </c>
      <c r="I166" s="592" t="s">
        <v>26</v>
      </c>
      <c r="J166" s="593" t="str">
        <f>IF($D$163="Y/T","Isi Sasaran",IF($E$163=0,0,IF(I166="Y",1,IF(I166="T",0,"Isi Dulu"))))</f>
        <v>Isi Sasaran</v>
      </c>
      <c r="K166" s="592" t="s">
        <v>26</v>
      </c>
      <c r="L166" s="593" t="str">
        <f>IF($D$163="Y/T","Isi Sasaran",IF($E$163=0,0,IF(K166="Y",1,IF(K166="T",0,"Isi Dulu"))))</f>
        <v>Isi Sasaran</v>
      </c>
      <c r="M166" s="849"/>
      <c r="N166" s="852"/>
      <c r="O166" s="517"/>
      <c r="P166" s="517"/>
      <c r="Q166" s="517"/>
      <c r="R166" s="517"/>
    </row>
    <row r="167" spans="2:18" s="527" customFormat="1" ht="15.75">
      <c r="B167" s="838"/>
      <c r="C167" s="841"/>
      <c r="D167" s="859"/>
      <c r="E167" s="856"/>
      <c r="F167" s="569">
        <v>5</v>
      </c>
      <c r="G167" s="570"/>
      <c r="H167" s="599" t="str">
        <f t="shared" si="2"/>
        <v>Belum Diisi</v>
      </c>
      <c r="I167" s="595" t="s">
        <v>26</v>
      </c>
      <c r="J167" s="596" t="str">
        <f>IF($D$163="Y/T","Isi Sasaran",IF($E$163=0,0,IF(I167="Y",1,IF(I167="T",0,"Isi Dulu"))))</f>
        <v>Isi Sasaran</v>
      </c>
      <c r="K167" s="595" t="s">
        <v>26</v>
      </c>
      <c r="L167" s="596" t="str">
        <f>IF($D$163="Y/T","Isi Sasaran",IF($E$163=0,0,IF(K167="Y",1,IF(K167="T",0,"Isi Dulu"))))</f>
        <v>Isi Sasaran</v>
      </c>
      <c r="M167" s="850"/>
      <c r="N167" s="853"/>
      <c r="O167" s="517"/>
      <c r="P167" s="517"/>
      <c r="Q167" s="517"/>
      <c r="R167" s="517"/>
    </row>
    <row r="168" spans="2:18" s="527" customFormat="1" ht="15.75">
      <c r="B168" s="836">
        <v>13</v>
      </c>
      <c r="C168" s="839"/>
      <c r="D168" s="857" t="s">
        <v>26</v>
      </c>
      <c r="E168" s="854" t="str">
        <f>IF(D168="Y",1,IF(D168="T",0,IF(D168="Y/T","Belum diisi","Error")))</f>
        <v>Belum diisi</v>
      </c>
      <c r="F168" s="528">
        <v>1</v>
      </c>
      <c r="G168" s="529"/>
      <c r="H168" s="600" t="str">
        <f t="shared" si="2"/>
        <v>Belum Diisi</v>
      </c>
      <c r="I168" s="590" t="s">
        <v>26</v>
      </c>
      <c r="J168" s="591" t="str">
        <f>IF($D$168="Y/T","Isi Sasaran",IF($E$168=0,0,IF(I168="Y",1,IF(I168="T",0,"Isi Dulu"))))</f>
        <v>Isi Sasaran</v>
      </c>
      <c r="K168" s="590" t="s">
        <v>26</v>
      </c>
      <c r="L168" s="591" t="str">
        <f>IF($D$168="Y/T","Isi Sasaran",IF($E$168=0,0,IF(K168="Y",1,IF(K168="T",0,"Isi Dulu"))))</f>
        <v>Isi Sasaran</v>
      </c>
      <c r="M168" s="848" t="s">
        <v>26</v>
      </c>
      <c r="N168" s="851" t="str">
        <f>IF(M168="Y",1,IF(M168="T",0,IF(M168="Y/T","Belum diisi","Error")))</f>
        <v>Belum diisi</v>
      </c>
      <c r="O168" s="517"/>
      <c r="P168" s="517"/>
      <c r="Q168" s="517"/>
      <c r="R168" s="517"/>
    </row>
    <row r="169" spans="2:18" s="527" customFormat="1" ht="15.75">
      <c r="B169" s="837"/>
      <c r="C169" s="840"/>
      <c r="D169" s="858"/>
      <c r="E169" s="855"/>
      <c r="F169" s="549">
        <v>2</v>
      </c>
      <c r="G169" s="550"/>
      <c r="H169" s="598" t="str">
        <f t="shared" si="2"/>
        <v>Belum Diisi</v>
      </c>
      <c r="I169" s="592" t="s">
        <v>26</v>
      </c>
      <c r="J169" s="593" t="str">
        <f>IF($D$168="Y/T","Isi Sasaran",IF($E$168=0,0,IF(I169="Y",1,IF(I169="T",0,"Isi Dulu"))))</f>
        <v>Isi Sasaran</v>
      </c>
      <c r="K169" s="592" t="s">
        <v>26</v>
      </c>
      <c r="L169" s="593" t="str">
        <f>IF($D$168="Y/T","Isi Sasaran",IF($E$168=0,0,IF(K169="Y",1,IF(K169="T",0,"Isi Dulu"))))</f>
        <v>Isi Sasaran</v>
      </c>
      <c r="M169" s="849"/>
      <c r="N169" s="852"/>
      <c r="O169" s="517"/>
      <c r="P169" s="517"/>
      <c r="Q169" s="517"/>
      <c r="R169" s="517"/>
    </row>
    <row r="170" spans="2:18" s="527" customFormat="1" ht="15.75">
      <c r="B170" s="837"/>
      <c r="C170" s="840"/>
      <c r="D170" s="858"/>
      <c r="E170" s="855"/>
      <c r="F170" s="549">
        <v>3</v>
      </c>
      <c r="G170" s="550"/>
      <c r="H170" s="598" t="str">
        <f t="shared" si="2"/>
        <v>Belum Diisi</v>
      </c>
      <c r="I170" s="592" t="s">
        <v>26</v>
      </c>
      <c r="J170" s="593" t="str">
        <f>IF($D$168="Y/T","Isi Sasaran",IF($E$168=0,0,IF(I170="Y",1,IF(I170="T",0,"Isi Dulu"))))</f>
        <v>Isi Sasaran</v>
      </c>
      <c r="K170" s="592" t="s">
        <v>26</v>
      </c>
      <c r="L170" s="593" t="str">
        <f>IF($D$168="Y/T","Isi Sasaran",IF($E$168=0,0,IF(K170="Y",1,IF(K170="T",0,"Isi Dulu"))))</f>
        <v>Isi Sasaran</v>
      </c>
      <c r="M170" s="849"/>
      <c r="N170" s="852"/>
      <c r="O170" s="517"/>
      <c r="P170" s="517"/>
      <c r="Q170" s="517"/>
      <c r="R170" s="517"/>
    </row>
    <row r="171" spans="2:18" s="527" customFormat="1" ht="15.75">
      <c r="B171" s="837"/>
      <c r="C171" s="840"/>
      <c r="D171" s="858"/>
      <c r="E171" s="855"/>
      <c r="F171" s="549">
        <v>4</v>
      </c>
      <c r="G171" s="550"/>
      <c r="H171" s="598" t="str">
        <f t="shared" si="2"/>
        <v>Belum Diisi</v>
      </c>
      <c r="I171" s="592" t="s">
        <v>26</v>
      </c>
      <c r="J171" s="593" t="str">
        <f>IF($D$168="Y/T","Isi Sasaran",IF($E$168=0,0,IF(I171="Y",1,IF(I171="T",0,"Isi Dulu"))))</f>
        <v>Isi Sasaran</v>
      </c>
      <c r="K171" s="592" t="s">
        <v>26</v>
      </c>
      <c r="L171" s="593" t="str">
        <f>IF($D$168="Y/T","Isi Sasaran",IF($E$168=0,0,IF(K171="Y",1,IF(K171="T",0,"Isi Dulu"))))</f>
        <v>Isi Sasaran</v>
      </c>
      <c r="M171" s="849"/>
      <c r="N171" s="852"/>
      <c r="O171" s="517"/>
      <c r="P171" s="517"/>
      <c r="Q171" s="517"/>
      <c r="R171" s="517"/>
    </row>
    <row r="172" spans="2:18" s="527" customFormat="1" ht="15.75">
      <c r="B172" s="838"/>
      <c r="C172" s="841"/>
      <c r="D172" s="859"/>
      <c r="E172" s="856"/>
      <c r="F172" s="569">
        <v>5</v>
      </c>
      <c r="G172" s="570"/>
      <c r="H172" s="599" t="str">
        <f t="shared" ref="H172:H207" si="3">IF(OR(J172="Isi Dulu",L172="Isi Dulu",J172="Isi Sasaran",L172="Isi Sasaran"),"Belum Diisi",IF(SUM(J172,L172)=2,1,IF(SUM(J172,L172)=1,0,IF(SUM(J172,L172)=0,0,"Error"))))</f>
        <v>Belum Diisi</v>
      </c>
      <c r="I172" s="595" t="s">
        <v>26</v>
      </c>
      <c r="J172" s="596" t="str">
        <f>IF($D$168="Y/T","Isi Sasaran",IF($E$168=0,0,IF(I172="Y",1,IF(I172="T",0,"Isi Dulu"))))</f>
        <v>Isi Sasaran</v>
      </c>
      <c r="K172" s="595" t="s">
        <v>26</v>
      </c>
      <c r="L172" s="596" t="str">
        <f>IF($D$168="Y/T","Isi Sasaran",IF($E$168=0,0,IF(K172="Y",1,IF(K172="T",0,"Isi Dulu"))))</f>
        <v>Isi Sasaran</v>
      </c>
      <c r="M172" s="850"/>
      <c r="N172" s="853"/>
      <c r="O172" s="517"/>
      <c r="P172" s="517"/>
      <c r="Q172" s="517"/>
      <c r="R172" s="517"/>
    </row>
    <row r="173" spans="2:18" s="527" customFormat="1" ht="15.75">
      <c r="B173" s="836">
        <v>14</v>
      </c>
      <c r="C173" s="839"/>
      <c r="D173" s="857" t="s">
        <v>26</v>
      </c>
      <c r="E173" s="854" t="str">
        <f>IF(D173="Y",1,IF(D173="T",0,IF(D173="Y/T","Belum diisi","Error")))</f>
        <v>Belum diisi</v>
      </c>
      <c r="F173" s="528">
        <v>1</v>
      </c>
      <c r="G173" s="529"/>
      <c r="H173" s="600" t="str">
        <f t="shared" si="3"/>
        <v>Belum Diisi</v>
      </c>
      <c r="I173" s="590" t="s">
        <v>26</v>
      </c>
      <c r="J173" s="591" t="str">
        <f>IF($D$173="Y/T","Isi Sasaran",IF($E$173=0,0,IF(I173="Y",1,IF(I173="T",0,"Isi Dulu"))))</f>
        <v>Isi Sasaran</v>
      </c>
      <c r="K173" s="590" t="s">
        <v>26</v>
      </c>
      <c r="L173" s="591" t="str">
        <f>IF($D$173="Y/T","Isi Sasaran",IF($E$173=0,0,IF(K173="Y",1,IF(K173="T",0,"Isi Dulu"))))</f>
        <v>Isi Sasaran</v>
      </c>
      <c r="M173" s="848" t="s">
        <v>26</v>
      </c>
      <c r="N173" s="851" t="str">
        <f>IF(M173="Y",1,IF(M173="T",0,IF(M173="Y/T","Belum diisi","Error")))</f>
        <v>Belum diisi</v>
      </c>
      <c r="O173" s="517"/>
      <c r="P173" s="517"/>
      <c r="Q173" s="517"/>
      <c r="R173" s="517"/>
    </row>
    <row r="174" spans="2:18" s="527" customFormat="1" ht="15.75">
      <c r="B174" s="837"/>
      <c r="C174" s="840"/>
      <c r="D174" s="858"/>
      <c r="E174" s="855"/>
      <c r="F174" s="549">
        <v>2</v>
      </c>
      <c r="G174" s="550"/>
      <c r="H174" s="598" t="str">
        <f t="shared" si="3"/>
        <v>Belum Diisi</v>
      </c>
      <c r="I174" s="592" t="s">
        <v>26</v>
      </c>
      <c r="J174" s="593" t="str">
        <f>IF($D$173="Y/T","Isi Sasaran",IF($E$173=0,0,IF(I174="Y",1,IF(I174="T",0,"Isi Dulu"))))</f>
        <v>Isi Sasaran</v>
      </c>
      <c r="K174" s="592" t="s">
        <v>26</v>
      </c>
      <c r="L174" s="593" t="str">
        <f>IF($D$173="Y/T","Isi Sasaran",IF($E$173=0,0,IF(K174="Y",1,IF(K174="T",0,"Isi Dulu"))))</f>
        <v>Isi Sasaran</v>
      </c>
      <c r="M174" s="849"/>
      <c r="N174" s="852"/>
      <c r="O174" s="517"/>
      <c r="P174" s="517"/>
      <c r="Q174" s="517"/>
      <c r="R174" s="517"/>
    </row>
    <row r="175" spans="2:18" s="527" customFormat="1" ht="15.75">
      <c r="B175" s="837"/>
      <c r="C175" s="840"/>
      <c r="D175" s="858"/>
      <c r="E175" s="855"/>
      <c r="F175" s="549">
        <v>3</v>
      </c>
      <c r="G175" s="550"/>
      <c r="H175" s="598" t="str">
        <f t="shared" si="3"/>
        <v>Belum Diisi</v>
      </c>
      <c r="I175" s="592" t="s">
        <v>26</v>
      </c>
      <c r="J175" s="593" t="str">
        <f>IF($D$173="Y/T","Isi Sasaran",IF($E$173=0,0,IF(I175="Y",1,IF(I175="T",0,"Isi Dulu"))))</f>
        <v>Isi Sasaran</v>
      </c>
      <c r="K175" s="592" t="s">
        <v>26</v>
      </c>
      <c r="L175" s="593" t="str">
        <f>IF($D$173="Y/T","Isi Sasaran",IF($E$173=0,0,IF(K175="Y",1,IF(K175="T",0,"Isi Dulu"))))</f>
        <v>Isi Sasaran</v>
      </c>
      <c r="M175" s="849"/>
      <c r="N175" s="852"/>
      <c r="O175" s="517"/>
      <c r="P175" s="517"/>
      <c r="Q175" s="517"/>
      <c r="R175" s="517"/>
    </row>
    <row r="176" spans="2:18" s="527" customFormat="1" ht="15.75">
      <c r="B176" s="837"/>
      <c r="C176" s="840"/>
      <c r="D176" s="858"/>
      <c r="E176" s="855"/>
      <c r="F176" s="549">
        <v>4</v>
      </c>
      <c r="G176" s="550"/>
      <c r="H176" s="598" t="str">
        <f t="shared" si="3"/>
        <v>Belum Diisi</v>
      </c>
      <c r="I176" s="592" t="s">
        <v>26</v>
      </c>
      <c r="J176" s="593" t="str">
        <f>IF($D$173="Y/T","Isi Sasaran",IF($E$173=0,0,IF(I176="Y",1,IF(I176="T",0,"Isi Dulu"))))</f>
        <v>Isi Sasaran</v>
      </c>
      <c r="K176" s="592" t="s">
        <v>26</v>
      </c>
      <c r="L176" s="593" t="str">
        <f>IF($D$173="Y/T","Isi Sasaran",IF($E$173=0,0,IF(K176="Y",1,IF(K176="T",0,"Isi Dulu"))))</f>
        <v>Isi Sasaran</v>
      </c>
      <c r="M176" s="849"/>
      <c r="N176" s="852"/>
      <c r="O176" s="517"/>
      <c r="P176" s="517"/>
      <c r="Q176" s="517"/>
      <c r="R176" s="517"/>
    </row>
    <row r="177" spans="2:18" s="527" customFormat="1" ht="15.75">
      <c r="B177" s="838"/>
      <c r="C177" s="841"/>
      <c r="D177" s="859"/>
      <c r="E177" s="856"/>
      <c r="F177" s="569">
        <v>5</v>
      </c>
      <c r="G177" s="570"/>
      <c r="H177" s="599" t="str">
        <f t="shared" si="3"/>
        <v>Belum Diisi</v>
      </c>
      <c r="I177" s="595" t="s">
        <v>26</v>
      </c>
      <c r="J177" s="596" t="str">
        <f>IF($D$173="Y/T","Isi Sasaran",IF($E$173=0,0,IF(I177="Y",1,IF(I177="T",0,"Isi Dulu"))))</f>
        <v>Isi Sasaran</v>
      </c>
      <c r="K177" s="595" t="s">
        <v>26</v>
      </c>
      <c r="L177" s="596" t="str">
        <f>IF($D$173="Y/T","Isi Sasaran",IF($E$173=0,0,IF(K177="Y",1,IF(K177="T",0,"Isi Dulu"))))</f>
        <v>Isi Sasaran</v>
      </c>
      <c r="M177" s="850"/>
      <c r="N177" s="853"/>
      <c r="O177" s="517"/>
      <c r="P177" s="517"/>
      <c r="Q177" s="517"/>
      <c r="R177" s="517"/>
    </row>
    <row r="178" spans="2:18" s="527" customFormat="1" ht="15.75">
      <c r="B178" s="836">
        <v>15</v>
      </c>
      <c r="C178" s="839"/>
      <c r="D178" s="857" t="s">
        <v>26</v>
      </c>
      <c r="E178" s="854" t="str">
        <f>IF(D178="Y",1,IF(D178="T",0,IF(D178="Y/T","Belum diisi","Error")))</f>
        <v>Belum diisi</v>
      </c>
      <c r="F178" s="528">
        <v>1</v>
      </c>
      <c r="G178" s="529"/>
      <c r="H178" s="600" t="str">
        <f t="shared" si="3"/>
        <v>Belum Diisi</v>
      </c>
      <c r="I178" s="590" t="s">
        <v>26</v>
      </c>
      <c r="J178" s="591" t="str">
        <f>IF($D$178="Y/T","Isi Sasaran",IF($E$178=0,0,IF(I178="Y",1,IF(I178="T",0,"Isi Dulu"))))</f>
        <v>Isi Sasaran</v>
      </c>
      <c r="K178" s="590" t="s">
        <v>26</v>
      </c>
      <c r="L178" s="591" t="str">
        <f>IF($D$178="Y/T","Isi Sasaran",IF($E$178=0,0,IF(K178="Y",1,IF(K178="T",0,"Isi Dulu"))))</f>
        <v>Isi Sasaran</v>
      </c>
      <c r="M178" s="848" t="s">
        <v>26</v>
      </c>
      <c r="N178" s="851" t="str">
        <f>IF(M178="Y",1,IF(M178="T",0,IF(M178="Y/T","Belum diisi","Error")))</f>
        <v>Belum diisi</v>
      </c>
      <c r="O178" s="517"/>
      <c r="P178" s="517"/>
      <c r="Q178" s="517"/>
      <c r="R178" s="517"/>
    </row>
    <row r="179" spans="2:18" s="527" customFormat="1" ht="15.75">
      <c r="B179" s="837"/>
      <c r="C179" s="840"/>
      <c r="D179" s="858"/>
      <c r="E179" s="855"/>
      <c r="F179" s="549">
        <v>2</v>
      </c>
      <c r="G179" s="550"/>
      <c r="H179" s="598" t="str">
        <f t="shared" si="3"/>
        <v>Belum Diisi</v>
      </c>
      <c r="I179" s="592" t="s">
        <v>26</v>
      </c>
      <c r="J179" s="593" t="str">
        <f>IF($D$178="Y/T","Isi Sasaran",IF($E$178=0,0,IF(I179="Y",1,IF(I179="T",0,"Isi Dulu"))))</f>
        <v>Isi Sasaran</v>
      </c>
      <c r="K179" s="592" t="s">
        <v>26</v>
      </c>
      <c r="L179" s="593" t="str">
        <f>IF($D$178="Y/T","Isi Sasaran",IF($E$178=0,0,IF(K179="Y",1,IF(K179="T",0,"Isi Dulu"))))</f>
        <v>Isi Sasaran</v>
      </c>
      <c r="M179" s="849"/>
      <c r="N179" s="852"/>
      <c r="O179" s="517"/>
      <c r="P179" s="517"/>
      <c r="Q179" s="517"/>
      <c r="R179" s="517"/>
    </row>
    <row r="180" spans="2:18" s="527" customFormat="1" ht="15.75">
      <c r="B180" s="837"/>
      <c r="C180" s="840"/>
      <c r="D180" s="858"/>
      <c r="E180" s="855"/>
      <c r="F180" s="549">
        <v>3</v>
      </c>
      <c r="G180" s="550"/>
      <c r="H180" s="598" t="str">
        <f t="shared" si="3"/>
        <v>Belum Diisi</v>
      </c>
      <c r="I180" s="592" t="s">
        <v>26</v>
      </c>
      <c r="J180" s="593" t="str">
        <f>IF($D$178="Y/T","Isi Sasaran",IF($E$178=0,0,IF(I180="Y",1,IF(I180="T",0,"Isi Dulu"))))</f>
        <v>Isi Sasaran</v>
      </c>
      <c r="K180" s="592" t="s">
        <v>26</v>
      </c>
      <c r="L180" s="593" t="str">
        <f>IF($D$178="Y/T","Isi Sasaran",IF($E$178=0,0,IF(K180="Y",1,IF(K180="T",0,"Isi Dulu"))))</f>
        <v>Isi Sasaran</v>
      </c>
      <c r="M180" s="849"/>
      <c r="N180" s="852"/>
      <c r="O180" s="517"/>
      <c r="P180" s="517"/>
      <c r="Q180" s="517"/>
      <c r="R180" s="517"/>
    </row>
    <row r="181" spans="2:18" s="527" customFormat="1" ht="15.75">
      <c r="B181" s="837"/>
      <c r="C181" s="840"/>
      <c r="D181" s="858"/>
      <c r="E181" s="855"/>
      <c r="F181" s="549">
        <v>4</v>
      </c>
      <c r="G181" s="550"/>
      <c r="H181" s="598" t="str">
        <f t="shared" si="3"/>
        <v>Belum Diisi</v>
      </c>
      <c r="I181" s="592" t="s">
        <v>26</v>
      </c>
      <c r="J181" s="593" t="str">
        <f>IF($D$178="Y/T","Isi Sasaran",IF($E$178=0,0,IF(I181="Y",1,IF(I181="T",0,"Isi Dulu"))))</f>
        <v>Isi Sasaran</v>
      </c>
      <c r="K181" s="592" t="s">
        <v>26</v>
      </c>
      <c r="L181" s="593" t="str">
        <f>IF($D$178="Y/T","Isi Sasaran",IF($E$178=0,0,IF(K181="Y",1,IF(K181="T",0,"Isi Dulu"))))</f>
        <v>Isi Sasaran</v>
      </c>
      <c r="M181" s="849"/>
      <c r="N181" s="852"/>
      <c r="O181" s="517"/>
      <c r="P181" s="517"/>
      <c r="Q181" s="517"/>
      <c r="R181" s="517"/>
    </row>
    <row r="182" spans="2:18" s="527" customFormat="1" ht="15.75">
      <c r="B182" s="838"/>
      <c r="C182" s="841"/>
      <c r="D182" s="859"/>
      <c r="E182" s="856"/>
      <c r="F182" s="569">
        <v>5</v>
      </c>
      <c r="G182" s="570"/>
      <c r="H182" s="599" t="str">
        <f t="shared" si="3"/>
        <v>Belum Diisi</v>
      </c>
      <c r="I182" s="595" t="s">
        <v>26</v>
      </c>
      <c r="J182" s="596" t="str">
        <f>IF($D$178="Y/T","Isi Sasaran",IF($E$178=0,0,IF(I182="Y",1,IF(I182="T",0,"Isi Dulu"))))</f>
        <v>Isi Sasaran</v>
      </c>
      <c r="K182" s="595" t="s">
        <v>26</v>
      </c>
      <c r="L182" s="596" t="str">
        <f>IF($D$178="Y/T","Isi Sasaran",IF($E$178=0,0,IF(K182="Y",1,IF(K182="T",0,"Isi Dulu"))))</f>
        <v>Isi Sasaran</v>
      </c>
      <c r="M182" s="850"/>
      <c r="N182" s="853"/>
      <c r="O182" s="517"/>
      <c r="P182" s="517"/>
      <c r="Q182" s="517"/>
      <c r="R182" s="517"/>
    </row>
    <row r="183" spans="2:18" s="527" customFormat="1" ht="15.75">
      <c r="B183" s="836">
        <v>16</v>
      </c>
      <c r="C183" s="839"/>
      <c r="D183" s="857" t="s">
        <v>26</v>
      </c>
      <c r="E183" s="854" t="str">
        <f>IF(D183="Y",1,IF(D183="T",0,IF(D183="Y/T","Belum diisi","Error")))</f>
        <v>Belum diisi</v>
      </c>
      <c r="F183" s="528">
        <v>1</v>
      </c>
      <c r="G183" s="529"/>
      <c r="H183" s="600" t="str">
        <f t="shared" si="3"/>
        <v>Belum Diisi</v>
      </c>
      <c r="I183" s="590" t="s">
        <v>26</v>
      </c>
      <c r="J183" s="591" t="str">
        <f>IF($D$183="Y/T","Isi Sasaran",IF($E$183=0,0,IF(I183="Y",1,IF(I183="T",0,"Isi Dulu"))))</f>
        <v>Isi Sasaran</v>
      </c>
      <c r="K183" s="590" t="s">
        <v>26</v>
      </c>
      <c r="L183" s="591" t="str">
        <f>IF($D$183="Y/T","Isi Sasaran",IF($E$183=0,0,IF(K183="Y",1,IF(K183="T",0,"Isi Dulu"))))</f>
        <v>Isi Sasaran</v>
      </c>
      <c r="M183" s="848" t="s">
        <v>26</v>
      </c>
      <c r="N183" s="851" t="str">
        <f>IF(M183="Y",1,IF(M183="T",0,IF(M183="Y/T","Belum diisi","Error")))</f>
        <v>Belum diisi</v>
      </c>
      <c r="O183" s="517"/>
      <c r="P183" s="517"/>
      <c r="Q183" s="517"/>
      <c r="R183" s="517"/>
    </row>
    <row r="184" spans="2:18" s="527" customFormat="1" ht="15.75">
      <c r="B184" s="837"/>
      <c r="C184" s="840"/>
      <c r="D184" s="858"/>
      <c r="E184" s="855"/>
      <c r="F184" s="549">
        <v>2</v>
      </c>
      <c r="G184" s="550"/>
      <c r="H184" s="598" t="str">
        <f t="shared" si="3"/>
        <v>Belum Diisi</v>
      </c>
      <c r="I184" s="592" t="s">
        <v>26</v>
      </c>
      <c r="J184" s="593" t="str">
        <f>IF($D$183="Y/T","Isi Sasaran",IF($E$183=0,0,IF(I184="Y",1,IF(I184="T",0,"Isi Dulu"))))</f>
        <v>Isi Sasaran</v>
      </c>
      <c r="K184" s="592" t="s">
        <v>26</v>
      </c>
      <c r="L184" s="593" t="str">
        <f>IF($D$183="Y/T","Isi Sasaran",IF($E$183=0,0,IF(K184="Y",1,IF(K184="T",0,"Isi Dulu"))))</f>
        <v>Isi Sasaran</v>
      </c>
      <c r="M184" s="849"/>
      <c r="N184" s="852"/>
      <c r="O184" s="517"/>
      <c r="P184" s="517"/>
      <c r="Q184" s="517"/>
      <c r="R184" s="517"/>
    </row>
    <row r="185" spans="2:18" s="527" customFormat="1" ht="15.75">
      <c r="B185" s="837"/>
      <c r="C185" s="840"/>
      <c r="D185" s="858"/>
      <c r="E185" s="855"/>
      <c r="F185" s="549">
        <v>3</v>
      </c>
      <c r="G185" s="550"/>
      <c r="H185" s="598" t="str">
        <f t="shared" si="3"/>
        <v>Belum Diisi</v>
      </c>
      <c r="I185" s="592" t="s">
        <v>26</v>
      </c>
      <c r="J185" s="593" t="str">
        <f>IF($D$183="Y/T","Isi Sasaran",IF($E$183=0,0,IF(I185="Y",1,IF(I185="T",0,"Isi Dulu"))))</f>
        <v>Isi Sasaran</v>
      </c>
      <c r="K185" s="592" t="s">
        <v>26</v>
      </c>
      <c r="L185" s="593" t="str">
        <f>IF($D$183="Y/T","Isi Sasaran",IF($E$183=0,0,IF(K185="Y",1,IF(K185="T",0,"Isi Dulu"))))</f>
        <v>Isi Sasaran</v>
      </c>
      <c r="M185" s="849"/>
      <c r="N185" s="852"/>
      <c r="O185" s="517"/>
      <c r="P185" s="517"/>
      <c r="Q185" s="517"/>
      <c r="R185" s="517"/>
    </row>
    <row r="186" spans="2:18" s="527" customFormat="1" ht="15.75">
      <c r="B186" s="837"/>
      <c r="C186" s="840"/>
      <c r="D186" s="858"/>
      <c r="E186" s="855"/>
      <c r="F186" s="549">
        <v>4</v>
      </c>
      <c r="G186" s="550"/>
      <c r="H186" s="598" t="str">
        <f t="shared" si="3"/>
        <v>Belum Diisi</v>
      </c>
      <c r="I186" s="592" t="s">
        <v>26</v>
      </c>
      <c r="J186" s="593" t="str">
        <f>IF($D$183="Y/T","Isi Sasaran",IF($E$183=0,0,IF(I186="Y",1,IF(I186="T",0,"Isi Dulu"))))</f>
        <v>Isi Sasaran</v>
      </c>
      <c r="K186" s="592" t="s">
        <v>26</v>
      </c>
      <c r="L186" s="593" t="str">
        <f>IF($D$183="Y/T","Isi Sasaran",IF($E$183=0,0,IF(K186="Y",1,IF(K186="T",0,"Isi Dulu"))))</f>
        <v>Isi Sasaran</v>
      </c>
      <c r="M186" s="849"/>
      <c r="N186" s="852"/>
      <c r="O186" s="517"/>
      <c r="P186" s="517"/>
      <c r="Q186" s="517"/>
      <c r="R186" s="517"/>
    </row>
    <row r="187" spans="2:18" s="527" customFormat="1" ht="15.75">
      <c r="B187" s="838"/>
      <c r="C187" s="841"/>
      <c r="D187" s="859"/>
      <c r="E187" s="856"/>
      <c r="F187" s="569">
        <v>5</v>
      </c>
      <c r="G187" s="570"/>
      <c r="H187" s="599" t="str">
        <f t="shared" si="3"/>
        <v>Belum Diisi</v>
      </c>
      <c r="I187" s="595" t="s">
        <v>26</v>
      </c>
      <c r="J187" s="596" t="str">
        <f>IF($D$183="Y/T","Isi Sasaran",IF($E$183=0,0,IF(I187="Y",1,IF(I187="T",0,"Isi Dulu"))))</f>
        <v>Isi Sasaran</v>
      </c>
      <c r="K187" s="595" t="s">
        <v>26</v>
      </c>
      <c r="L187" s="596" t="str">
        <f>IF($D$183="Y/T","Isi Sasaran",IF($E$183=0,0,IF(K187="Y",1,IF(K187="T",0,"Isi Dulu"))))</f>
        <v>Isi Sasaran</v>
      </c>
      <c r="M187" s="850"/>
      <c r="N187" s="853"/>
      <c r="O187" s="517"/>
      <c r="P187" s="517"/>
      <c r="Q187" s="517"/>
      <c r="R187" s="517"/>
    </row>
    <row r="188" spans="2:18" s="527" customFormat="1" ht="15.75">
      <c r="B188" s="836">
        <v>17</v>
      </c>
      <c r="C188" s="839"/>
      <c r="D188" s="857" t="s">
        <v>26</v>
      </c>
      <c r="E188" s="854" t="str">
        <f>IF(D188="Y",1,IF(D188="T",0,IF(D188="Y/T","Belum diisi","Error")))</f>
        <v>Belum diisi</v>
      </c>
      <c r="F188" s="528">
        <v>1</v>
      </c>
      <c r="G188" s="529"/>
      <c r="H188" s="600" t="str">
        <f t="shared" si="3"/>
        <v>Belum Diisi</v>
      </c>
      <c r="I188" s="590" t="s">
        <v>26</v>
      </c>
      <c r="J188" s="591" t="str">
        <f>IF($D$188="Y/T","Isi Sasaran",IF($E$188=0,0,IF(I188="Y",1,IF(I188="T",0,"Isi Dulu"))))</f>
        <v>Isi Sasaran</v>
      </c>
      <c r="K188" s="590" t="s">
        <v>26</v>
      </c>
      <c r="L188" s="591" t="str">
        <f>IF($D$188="Y/T","Isi Sasaran",IF($E$188=0,0,IF(K188="Y",1,IF(K188="T",0,"Isi Dulu"))))</f>
        <v>Isi Sasaran</v>
      </c>
      <c r="M188" s="848" t="s">
        <v>26</v>
      </c>
      <c r="N188" s="851" t="str">
        <f>IF(M188="Y",1,IF(M188="T",0,IF(M188="Y/T","Belum diisi","Error")))</f>
        <v>Belum diisi</v>
      </c>
      <c r="O188" s="517"/>
      <c r="P188" s="517"/>
      <c r="Q188" s="517"/>
      <c r="R188" s="517"/>
    </row>
    <row r="189" spans="2:18" s="527" customFormat="1" ht="15.75">
      <c r="B189" s="837"/>
      <c r="C189" s="840"/>
      <c r="D189" s="858"/>
      <c r="E189" s="855"/>
      <c r="F189" s="549">
        <v>2</v>
      </c>
      <c r="G189" s="550"/>
      <c r="H189" s="598" t="str">
        <f t="shared" si="3"/>
        <v>Belum Diisi</v>
      </c>
      <c r="I189" s="592" t="s">
        <v>26</v>
      </c>
      <c r="J189" s="593" t="str">
        <f>IF($D$188="Y/T","Isi Sasaran",IF($E$188=0,0,IF(I189="Y",1,IF(I189="T",0,"Isi Dulu"))))</f>
        <v>Isi Sasaran</v>
      </c>
      <c r="K189" s="592" t="s">
        <v>26</v>
      </c>
      <c r="L189" s="593" t="str">
        <f>IF($D$188="Y/T","Isi Sasaran",IF($E$188=0,0,IF(K189="Y",1,IF(K189="T",0,"Isi Dulu"))))</f>
        <v>Isi Sasaran</v>
      </c>
      <c r="M189" s="849"/>
      <c r="N189" s="852"/>
      <c r="O189" s="517"/>
      <c r="P189" s="517"/>
      <c r="Q189" s="517"/>
      <c r="R189" s="517"/>
    </row>
    <row r="190" spans="2:18" s="527" customFormat="1" ht="15.75">
      <c r="B190" s="837"/>
      <c r="C190" s="840"/>
      <c r="D190" s="858"/>
      <c r="E190" s="855"/>
      <c r="F190" s="549">
        <v>3</v>
      </c>
      <c r="G190" s="550"/>
      <c r="H190" s="598" t="str">
        <f t="shared" si="3"/>
        <v>Belum Diisi</v>
      </c>
      <c r="I190" s="592" t="s">
        <v>26</v>
      </c>
      <c r="J190" s="593" t="str">
        <f>IF($D$188="Y/T","Isi Sasaran",IF($E$188=0,0,IF(I190="Y",1,IF(I190="T",0,"Isi Dulu"))))</f>
        <v>Isi Sasaran</v>
      </c>
      <c r="K190" s="592" t="s">
        <v>26</v>
      </c>
      <c r="L190" s="593" t="str">
        <f>IF($D$188="Y/T","Isi Sasaran",IF($E$188=0,0,IF(K190="Y",1,IF(K190="T",0,"Isi Dulu"))))</f>
        <v>Isi Sasaran</v>
      </c>
      <c r="M190" s="849"/>
      <c r="N190" s="852"/>
      <c r="O190" s="517"/>
      <c r="P190" s="517"/>
      <c r="Q190" s="517"/>
      <c r="R190" s="517"/>
    </row>
    <row r="191" spans="2:18" s="527" customFormat="1" ht="15.75">
      <c r="B191" s="837"/>
      <c r="C191" s="840"/>
      <c r="D191" s="858"/>
      <c r="E191" s="855"/>
      <c r="F191" s="549">
        <v>4</v>
      </c>
      <c r="G191" s="550"/>
      <c r="H191" s="598" t="str">
        <f t="shared" si="3"/>
        <v>Belum Diisi</v>
      </c>
      <c r="I191" s="592" t="s">
        <v>26</v>
      </c>
      <c r="J191" s="593" t="str">
        <f>IF($D$188="Y/T","Isi Sasaran",IF($E$188=0,0,IF(I191="Y",1,IF(I191="T",0,"Isi Dulu"))))</f>
        <v>Isi Sasaran</v>
      </c>
      <c r="K191" s="592" t="s">
        <v>26</v>
      </c>
      <c r="L191" s="593" t="str">
        <f>IF($D$188="Y/T","Isi Sasaran",IF($E$188=0,0,IF(K191="Y",1,IF(K191="T",0,"Isi Dulu"))))</f>
        <v>Isi Sasaran</v>
      </c>
      <c r="M191" s="849"/>
      <c r="N191" s="852"/>
      <c r="O191" s="517"/>
      <c r="P191" s="517"/>
      <c r="Q191" s="517"/>
      <c r="R191" s="517"/>
    </row>
    <row r="192" spans="2:18" s="527" customFormat="1" ht="15.75">
      <c r="B192" s="838"/>
      <c r="C192" s="841"/>
      <c r="D192" s="859"/>
      <c r="E192" s="856"/>
      <c r="F192" s="569">
        <v>5</v>
      </c>
      <c r="G192" s="570"/>
      <c r="H192" s="599" t="str">
        <f t="shared" si="3"/>
        <v>Belum Diisi</v>
      </c>
      <c r="I192" s="595" t="s">
        <v>26</v>
      </c>
      <c r="J192" s="596" t="str">
        <f>IF($D$188="Y/T","Isi Sasaran",IF($E$188=0,0,IF(I192="Y",1,IF(I192="T",0,"Isi Dulu"))))</f>
        <v>Isi Sasaran</v>
      </c>
      <c r="K192" s="595" t="s">
        <v>26</v>
      </c>
      <c r="L192" s="596" t="str">
        <f>IF($D$188="Y/T","Isi Sasaran",IF($E$188=0,0,IF(K192="Y",1,IF(K192="T",0,"Isi Dulu"))))</f>
        <v>Isi Sasaran</v>
      </c>
      <c r="M192" s="850"/>
      <c r="N192" s="853"/>
      <c r="O192" s="517"/>
      <c r="P192" s="517"/>
      <c r="Q192" s="517"/>
      <c r="R192" s="517"/>
    </row>
    <row r="193" spans="2:18" s="527" customFormat="1" ht="15.75">
      <c r="B193" s="836">
        <v>18</v>
      </c>
      <c r="C193" s="839"/>
      <c r="D193" s="857" t="s">
        <v>26</v>
      </c>
      <c r="E193" s="854" t="str">
        <f>IF(D193="Y",1,IF(D193="T",0,IF(D193="Y/T","Belum diisi","Error")))</f>
        <v>Belum diisi</v>
      </c>
      <c r="F193" s="528">
        <v>1</v>
      </c>
      <c r="G193" s="529"/>
      <c r="H193" s="600" t="str">
        <f t="shared" si="3"/>
        <v>Belum Diisi</v>
      </c>
      <c r="I193" s="590" t="s">
        <v>26</v>
      </c>
      <c r="J193" s="591" t="str">
        <f>IF($D$193="Y/T","Isi Sasaran",IF($E$193=0,0,IF(I193="Y",1,IF(I193="T",0,"Isi Dulu"))))</f>
        <v>Isi Sasaran</v>
      </c>
      <c r="K193" s="590" t="s">
        <v>26</v>
      </c>
      <c r="L193" s="591" t="str">
        <f>IF($D$193="Y/T","Isi Sasaran",IF($E$193=0,0,IF(K193="Y",1,IF(K193="T",0,"Isi Dulu"))))</f>
        <v>Isi Sasaran</v>
      </c>
      <c r="M193" s="848" t="s">
        <v>26</v>
      </c>
      <c r="N193" s="851" t="str">
        <f>IF(M193="Y",1,IF(M193="T",0,IF(M193="Y/T","Belum diisi","Error")))</f>
        <v>Belum diisi</v>
      </c>
      <c r="O193" s="517"/>
      <c r="P193" s="517"/>
      <c r="Q193" s="517"/>
      <c r="R193" s="517"/>
    </row>
    <row r="194" spans="2:18" s="527" customFormat="1" ht="15.75">
      <c r="B194" s="837"/>
      <c r="C194" s="840"/>
      <c r="D194" s="858"/>
      <c r="E194" s="855"/>
      <c r="F194" s="549">
        <v>2</v>
      </c>
      <c r="G194" s="550"/>
      <c r="H194" s="598" t="str">
        <f t="shared" si="3"/>
        <v>Belum Diisi</v>
      </c>
      <c r="I194" s="592" t="s">
        <v>26</v>
      </c>
      <c r="J194" s="593" t="str">
        <f>IF($D$193="Y/T","Isi Sasaran",IF($E$193=0,0,IF(I194="Y",1,IF(I194="T",0,"Isi Dulu"))))</f>
        <v>Isi Sasaran</v>
      </c>
      <c r="K194" s="592" t="s">
        <v>26</v>
      </c>
      <c r="L194" s="593" t="str">
        <f>IF($D$193="Y/T","Isi Sasaran",IF($E$193=0,0,IF(K194="Y",1,IF(K194="T",0,"Isi Dulu"))))</f>
        <v>Isi Sasaran</v>
      </c>
      <c r="M194" s="849"/>
      <c r="N194" s="852"/>
      <c r="O194" s="517"/>
      <c r="P194" s="517"/>
      <c r="Q194" s="517"/>
      <c r="R194" s="517"/>
    </row>
    <row r="195" spans="2:18" s="527" customFormat="1" ht="15.75">
      <c r="B195" s="837"/>
      <c r="C195" s="840"/>
      <c r="D195" s="858"/>
      <c r="E195" s="855"/>
      <c r="F195" s="549">
        <v>3</v>
      </c>
      <c r="G195" s="550"/>
      <c r="H195" s="598" t="str">
        <f t="shared" si="3"/>
        <v>Belum Diisi</v>
      </c>
      <c r="I195" s="592" t="s">
        <v>26</v>
      </c>
      <c r="J195" s="593" t="str">
        <f>IF($D$193="Y/T","Isi Sasaran",IF($E$193=0,0,IF(I195="Y",1,IF(I195="T",0,"Isi Dulu"))))</f>
        <v>Isi Sasaran</v>
      </c>
      <c r="K195" s="592" t="s">
        <v>26</v>
      </c>
      <c r="L195" s="593" t="str">
        <f>IF($D$193="Y/T","Isi Sasaran",IF($E$193=0,0,IF(K195="Y",1,IF(K195="T",0,"Isi Dulu"))))</f>
        <v>Isi Sasaran</v>
      </c>
      <c r="M195" s="849"/>
      <c r="N195" s="852"/>
      <c r="O195" s="517"/>
      <c r="P195" s="517"/>
      <c r="Q195" s="517"/>
      <c r="R195" s="517"/>
    </row>
    <row r="196" spans="2:18" s="527" customFormat="1" ht="15.75">
      <c r="B196" s="837"/>
      <c r="C196" s="840"/>
      <c r="D196" s="858"/>
      <c r="E196" s="855"/>
      <c r="F196" s="549">
        <v>4</v>
      </c>
      <c r="G196" s="550"/>
      <c r="H196" s="598" t="str">
        <f t="shared" si="3"/>
        <v>Belum Diisi</v>
      </c>
      <c r="I196" s="592" t="s">
        <v>26</v>
      </c>
      <c r="J196" s="593" t="str">
        <f>IF($D$193="Y/T","Isi Sasaran",IF($E$193=0,0,IF(I196="Y",1,IF(I196="T",0,"Isi Dulu"))))</f>
        <v>Isi Sasaran</v>
      </c>
      <c r="K196" s="592" t="s">
        <v>26</v>
      </c>
      <c r="L196" s="593" t="str">
        <f>IF($D$193="Y/T","Isi Sasaran",IF($E$193=0,0,IF(K196="Y",1,IF(K196="T",0,"Isi Dulu"))))</f>
        <v>Isi Sasaran</v>
      </c>
      <c r="M196" s="849"/>
      <c r="N196" s="852"/>
      <c r="O196" s="517"/>
      <c r="P196" s="517"/>
      <c r="Q196" s="517"/>
      <c r="R196" s="517"/>
    </row>
    <row r="197" spans="2:18" s="527" customFormat="1" ht="15.75">
      <c r="B197" s="838"/>
      <c r="C197" s="841"/>
      <c r="D197" s="859"/>
      <c r="E197" s="856"/>
      <c r="F197" s="569">
        <v>5</v>
      </c>
      <c r="G197" s="570"/>
      <c r="H197" s="599" t="str">
        <f t="shared" si="3"/>
        <v>Belum Diisi</v>
      </c>
      <c r="I197" s="595" t="s">
        <v>26</v>
      </c>
      <c r="J197" s="596" t="str">
        <f>IF($D$193="Y/T","Isi Sasaran",IF($E$193=0,0,IF(I197="Y",1,IF(I197="T",0,"Isi Dulu"))))</f>
        <v>Isi Sasaran</v>
      </c>
      <c r="K197" s="595" t="s">
        <v>26</v>
      </c>
      <c r="L197" s="596" t="str">
        <f>IF($D$193="Y/T","Isi Sasaran",IF($E$193=0,0,IF(K197="Y",1,IF(K197="T",0,"Isi Dulu"))))</f>
        <v>Isi Sasaran</v>
      </c>
      <c r="M197" s="850"/>
      <c r="N197" s="853"/>
      <c r="O197" s="517"/>
      <c r="P197" s="517"/>
      <c r="Q197" s="517"/>
      <c r="R197" s="517"/>
    </row>
    <row r="198" spans="2:18" s="527" customFormat="1" ht="15.75">
      <c r="B198" s="836">
        <v>19</v>
      </c>
      <c r="C198" s="839"/>
      <c r="D198" s="857" t="s">
        <v>26</v>
      </c>
      <c r="E198" s="854" t="str">
        <f>IF(D198="Y",1,IF(D198="T",0,IF(D198="Y/T","Belum diisi","Error")))</f>
        <v>Belum diisi</v>
      </c>
      <c r="F198" s="528">
        <v>1</v>
      </c>
      <c r="G198" s="529"/>
      <c r="H198" s="600" t="str">
        <f t="shared" si="3"/>
        <v>Belum Diisi</v>
      </c>
      <c r="I198" s="590" t="s">
        <v>26</v>
      </c>
      <c r="J198" s="591" t="str">
        <f>IF($D$198="Y/T","Isi Sasaran",IF($E$198=0,0,IF(I198="Y",1,IF(I198="T",0,"Isi Dulu"))))</f>
        <v>Isi Sasaran</v>
      </c>
      <c r="K198" s="590" t="s">
        <v>26</v>
      </c>
      <c r="L198" s="591" t="str">
        <f>IF($D$198="Y/T","Isi Sasaran",IF($E$198=0,0,IF(K198="Y",1,IF(K198="T",0,"Isi Dulu"))))</f>
        <v>Isi Sasaran</v>
      </c>
      <c r="M198" s="848" t="s">
        <v>26</v>
      </c>
      <c r="N198" s="851" t="str">
        <f>IF(M198="Y",1,IF(M198="T",0,IF(M198="Y/T","Belum diisi","Error")))</f>
        <v>Belum diisi</v>
      </c>
      <c r="O198" s="517"/>
      <c r="P198" s="517"/>
      <c r="Q198" s="517"/>
      <c r="R198" s="517"/>
    </row>
    <row r="199" spans="2:18" s="527" customFormat="1" ht="15.75">
      <c r="B199" s="837"/>
      <c r="C199" s="840"/>
      <c r="D199" s="858"/>
      <c r="E199" s="855"/>
      <c r="F199" s="549">
        <v>2</v>
      </c>
      <c r="G199" s="550"/>
      <c r="H199" s="598" t="str">
        <f t="shared" si="3"/>
        <v>Belum Diisi</v>
      </c>
      <c r="I199" s="592" t="s">
        <v>26</v>
      </c>
      <c r="J199" s="593" t="str">
        <f>IF($D$198="Y/T","Isi Sasaran",IF($E$198=0,0,IF(I199="Y",1,IF(I199="T",0,"Isi Dulu"))))</f>
        <v>Isi Sasaran</v>
      </c>
      <c r="K199" s="592" t="s">
        <v>26</v>
      </c>
      <c r="L199" s="593" t="str">
        <f>IF($D$198="Y/T","Isi Sasaran",IF($E$198=0,0,IF(K199="Y",1,IF(K199="T",0,"Isi Dulu"))))</f>
        <v>Isi Sasaran</v>
      </c>
      <c r="M199" s="849"/>
      <c r="N199" s="852"/>
      <c r="O199" s="517"/>
      <c r="P199" s="517"/>
      <c r="Q199" s="517"/>
      <c r="R199" s="517"/>
    </row>
    <row r="200" spans="2:18" s="527" customFormat="1" ht="15.75">
      <c r="B200" s="837"/>
      <c r="C200" s="840"/>
      <c r="D200" s="858"/>
      <c r="E200" s="855"/>
      <c r="F200" s="549">
        <v>3</v>
      </c>
      <c r="G200" s="550"/>
      <c r="H200" s="598" t="str">
        <f t="shared" si="3"/>
        <v>Belum Diisi</v>
      </c>
      <c r="I200" s="592" t="s">
        <v>26</v>
      </c>
      <c r="J200" s="593" t="str">
        <f>IF($D$198="Y/T","Isi Sasaran",IF($E$198=0,0,IF(I200="Y",1,IF(I200="T",0,"Isi Dulu"))))</f>
        <v>Isi Sasaran</v>
      </c>
      <c r="K200" s="592" t="s">
        <v>26</v>
      </c>
      <c r="L200" s="593" t="str">
        <f>IF($D$198="Y/T","Isi Sasaran",IF($E$198=0,0,IF(K200="Y",1,IF(K200="T",0,"Isi Dulu"))))</f>
        <v>Isi Sasaran</v>
      </c>
      <c r="M200" s="849"/>
      <c r="N200" s="852"/>
      <c r="O200" s="517"/>
      <c r="P200" s="517"/>
      <c r="Q200" s="517"/>
      <c r="R200" s="517"/>
    </row>
    <row r="201" spans="2:18" s="527" customFormat="1" ht="15.75">
      <c r="B201" s="837"/>
      <c r="C201" s="840"/>
      <c r="D201" s="858"/>
      <c r="E201" s="855"/>
      <c r="F201" s="549">
        <v>4</v>
      </c>
      <c r="G201" s="550"/>
      <c r="H201" s="598" t="str">
        <f t="shared" si="3"/>
        <v>Belum Diisi</v>
      </c>
      <c r="I201" s="592" t="s">
        <v>26</v>
      </c>
      <c r="J201" s="593" t="str">
        <f>IF($D$198="Y/T","Isi Sasaran",IF($E$198=0,0,IF(I201="Y",1,IF(I201="T",0,"Isi Dulu"))))</f>
        <v>Isi Sasaran</v>
      </c>
      <c r="K201" s="592" t="s">
        <v>26</v>
      </c>
      <c r="L201" s="593" t="str">
        <f>IF($D$198="Y/T","Isi Sasaran",IF($E$198=0,0,IF(K201="Y",1,IF(K201="T",0,"Isi Dulu"))))</f>
        <v>Isi Sasaran</v>
      </c>
      <c r="M201" s="849"/>
      <c r="N201" s="852"/>
      <c r="O201" s="517"/>
      <c r="P201" s="517"/>
      <c r="Q201" s="517"/>
      <c r="R201" s="517"/>
    </row>
    <row r="202" spans="2:18" s="527" customFormat="1" ht="15.75">
      <c r="B202" s="838"/>
      <c r="C202" s="841"/>
      <c r="D202" s="859"/>
      <c r="E202" s="856"/>
      <c r="F202" s="569">
        <v>5</v>
      </c>
      <c r="G202" s="570"/>
      <c r="H202" s="599" t="str">
        <f t="shared" si="3"/>
        <v>Belum Diisi</v>
      </c>
      <c r="I202" s="595" t="s">
        <v>26</v>
      </c>
      <c r="J202" s="596" t="str">
        <f>IF($D$198="Y/T","Isi Sasaran",IF($E$198=0,0,IF(I202="Y",1,IF(I202="T",0,"Isi Dulu"))))</f>
        <v>Isi Sasaran</v>
      </c>
      <c r="K202" s="595" t="s">
        <v>26</v>
      </c>
      <c r="L202" s="596" t="str">
        <f>IF($D$198="Y/T","Isi Sasaran",IF($E$198=0,0,IF(K202="Y",1,IF(K202="T",0,"Isi Dulu"))))</f>
        <v>Isi Sasaran</v>
      </c>
      <c r="M202" s="850"/>
      <c r="N202" s="853"/>
      <c r="O202" s="517"/>
      <c r="P202" s="517"/>
      <c r="Q202" s="517"/>
      <c r="R202" s="517"/>
    </row>
    <row r="203" spans="2:18" s="527" customFormat="1" ht="15.75">
      <c r="B203" s="836">
        <v>20</v>
      </c>
      <c r="C203" s="839"/>
      <c r="D203" s="857" t="s">
        <v>26</v>
      </c>
      <c r="E203" s="854" t="str">
        <f>IF(D203="Y",1,IF(D203="T",0,IF(D203="Y/T","Belum diisi","Error")))</f>
        <v>Belum diisi</v>
      </c>
      <c r="F203" s="528">
        <v>1</v>
      </c>
      <c r="G203" s="529"/>
      <c r="H203" s="600" t="str">
        <f t="shared" si="3"/>
        <v>Belum Diisi</v>
      </c>
      <c r="I203" s="590" t="s">
        <v>26</v>
      </c>
      <c r="J203" s="591" t="str">
        <f>IF($D$203="Y/T","Isi Sasaran",IF($E$203=0,0,IF(I203="Y",1,IF(I203="T",0,"Isi Dulu"))))</f>
        <v>Isi Sasaran</v>
      </c>
      <c r="K203" s="590" t="s">
        <v>26</v>
      </c>
      <c r="L203" s="591" t="str">
        <f>IF($D$203="Y/T","Isi Sasaran",IF($E$203=0,0,IF(K203="Y",1,IF(K203="T",0,"Isi Dulu"))))</f>
        <v>Isi Sasaran</v>
      </c>
      <c r="M203" s="848" t="s">
        <v>26</v>
      </c>
      <c r="N203" s="851" t="str">
        <f>IF(M203="Y",1,IF(M203="T",0,IF(M203="Y/T","Belum diisi","Error")))</f>
        <v>Belum diisi</v>
      </c>
      <c r="O203" s="517"/>
      <c r="P203" s="517"/>
      <c r="Q203" s="517"/>
      <c r="R203" s="517"/>
    </row>
    <row r="204" spans="2:18" s="527" customFormat="1" ht="15.75">
      <c r="B204" s="837"/>
      <c r="C204" s="840"/>
      <c r="D204" s="858"/>
      <c r="E204" s="855"/>
      <c r="F204" s="549">
        <v>2</v>
      </c>
      <c r="G204" s="550"/>
      <c r="H204" s="598" t="str">
        <f t="shared" si="3"/>
        <v>Belum Diisi</v>
      </c>
      <c r="I204" s="592" t="s">
        <v>26</v>
      </c>
      <c r="J204" s="593" t="str">
        <f>IF($D$203="Y/T","Isi Sasaran",IF($E$203=0,0,IF(I204="Y",1,IF(I204="T",0,"Isi Dulu"))))</f>
        <v>Isi Sasaran</v>
      </c>
      <c r="K204" s="592" t="s">
        <v>26</v>
      </c>
      <c r="L204" s="593" t="str">
        <f>IF($D$203="Y/T","Isi Sasaran",IF($E$203=0,0,IF(K204="Y",1,IF(K204="T",0,"Isi Dulu"))))</f>
        <v>Isi Sasaran</v>
      </c>
      <c r="M204" s="849"/>
      <c r="N204" s="852"/>
      <c r="O204" s="517"/>
      <c r="P204" s="517"/>
      <c r="Q204" s="517"/>
      <c r="R204" s="517"/>
    </row>
    <row r="205" spans="2:18" s="527" customFormat="1" ht="15.75">
      <c r="B205" s="837"/>
      <c r="C205" s="840"/>
      <c r="D205" s="858"/>
      <c r="E205" s="855"/>
      <c r="F205" s="549">
        <v>3</v>
      </c>
      <c r="G205" s="550"/>
      <c r="H205" s="598" t="str">
        <f t="shared" si="3"/>
        <v>Belum Diisi</v>
      </c>
      <c r="I205" s="592" t="s">
        <v>26</v>
      </c>
      <c r="J205" s="593" t="str">
        <f>IF($D$203="Y/T","Isi Sasaran",IF($E$203=0,0,IF(I205="Y",1,IF(I205="T",0,"Isi Dulu"))))</f>
        <v>Isi Sasaran</v>
      </c>
      <c r="K205" s="592" t="s">
        <v>26</v>
      </c>
      <c r="L205" s="593" t="str">
        <f>IF($D$203="Y/T","Isi Sasaran",IF($E$203=0,0,IF(K205="Y",1,IF(K205="T",0,"Isi Dulu"))))</f>
        <v>Isi Sasaran</v>
      </c>
      <c r="M205" s="849"/>
      <c r="N205" s="852"/>
      <c r="O205" s="517"/>
      <c r="P205" s="517"/>
      <c r="Q205" s="517"/>
      <c r="R205" s="517"/>
    </row>
    <row r="206" spans="2:18" s="527" customFormat="1" ht="15.75">
      <c r="B206" s="837"/>
      <c r="C206" s="840"/>
      <c r="D206" s="858"/>
      <c r="E206" s="855"/>
      <c r="F206" s="549">
        <v>4</v>
      </c>
      <c r="G206" s="550"/>
      <c r="H206" s="598" t="str">
        <f t="shared" si="3"/>
        <v>Belum Diisi</v>
      </c>
      <c r="I206" s="592" t="s">
        <v>26</v>
      </c>
      <c r="J206" s="593" t="str">
        <f>IF($D$203="Y/T","Isi Sasaran",IF($E$203=0,0,IF(I206="Y",1,IF(I206="T",0,"Isi Dulu"))))</f>
        <v>Isi Sasaran</v>
      </c>
      <c r="K206" s="592" t="s">
        <v>26</v>
      </c>
      <c r="L206" s="593" t="str">
        <f>IF($D$203="Y/T","Isi Sasaran",IF($E$203=0,0,IF(K206="Y",1,IF(K206="T",0,"Isi Dulu"))))</f>
        <v>Isi Sasaran</v>
      </c>
      <c r="M206" s="849"/>
      <c r="N206" s="852"/>
      <c r="O206" s="517"/>
      <c r="P206" s="517"/>
      <c r="Q206" s="517"/>
      <c r="R206" s="517"/>
    </row>
    <row r="207" spans="2:18" s="527" customFormat="1" ht="15.75">
      <c r="B207" s="838"/>
      <c r="C207" s="841"/>
      <c r="D207" s="859"/>
      <c r="E207" s="856"/>
      <c r="F207" s="569">
        <v>5</v>
      </c>
      <c r="G207" s="570"/>
      <c r="H207" s="599" t="str">
        <f t="shared" si="3"/>
        <v>Belum Diisi</v>
      </c>
      <c r="I207" s="595" t="s">
        <v>26</v>
      </c>
      <c r="J207" s="596" t="str">
        <f>IF($D$203="Y/T","Isi Sasaran",IF($E$203=0,0,IF(I207="Y",1,IF(I207="T",0,"Isi Dulu"))))</f>
        <v>Isi Sasaran</v>
      </c>
      <c r="K207" s="595" t="s">
        <v>26</v>
      </c>
      <c r="L207" s="596" t="str">
        <f>IF($D$203="Y/T","Isi Sasaran",IF($E$203=0,0,IF(K207="Y",1,IF(K207="T",0,"Isi Dulu"))))</f>
        <v>Isi Sasaran</v>
      </c>
      <c r="M207" s="850"/>
      <c r="N207" s="853"/>
      <c r="O207" s="517"/>
      <c r="P207" s="517"/>
      <c r="Q207" s="517"/>
      <c r="R207" s="517"/>
    </row>
    <row r="208" spans="2:18" s="527" customFormat="1" ht="15.75">
      <c r="B208" s="580"/>
      <c r="C208" s="581"/>
      <c r="D208" s="582"/>
      <c r="E208" s="605" t="e">
        <f>AVERAGE(E108:E207)</f>
        <v>#DIV/0!</v>
      </c>
      <c r="F208" s="580"/>
      <c r="G208" s="583"/>
      <c r="H208" s="602" t="e">
        <f>(IF($D108="Y/T",0,AVERAGE(H108:H112))+IF($D113="Y/T",0,AVERAGE(H113:H117))+IF($D118="Y/T",0,AVERAGE(H118:H122))+IF($D123="Y/T",0,AVERAGE(H123:H127))+IF($D128="Y/T",0,AVERAGE(H128:H132))+IF($D133="Y/T",0,AVERAGE(H133:H137))+IF($D138="Y/T",0,AVERAGE(H138:H142))+IF($D143="Y/T",0,AVERAGE(H143:H147))+IF($D148="Y/T",0,AVERAGE(H148:H152))+IF($D153="Y/T",0,AVERAGE(H153:H157))+IF($D158="Y/T",0,AVERAGE(H158:H162))+IF($D163="Y/T",0,AVERAGE(H163:H167))+IF($D168="Y/T",0,AVERAGE(H168:H172))+IF($D173="Y/T",0,AVERAGE(H173:H177))+IF($D178="Y/T",0,AVERAGE(H178:H182))+IF($D183="Y/T",0,AVERAGE(H183:H187))+IF($D188="Y/T",0,AVERAGE(H188:H192))+IF($D193="Y/T",0,AVERAGE(H193:H197))+IF($D198="Y/T",0,AVERAGE(H198:H202))+IF($D203="Y/T",0,AVERAGE(H203:H207)))/(COUNTIF($D108:$D207,"Y")+COUNTIF($D108:$D207,"T"))</f>
        <v>#DIV/0!</v>
      </c>
      <c r="I208" s="582"/>
      <c r="J208" s="602" t="e">
        <f>(IF($D108="Y/T",0,AVERAGE(J108:J112))+IF($D113="Y/T",0,AVERAGE(J113:J117))+IF($D118="Y/T",0,AVERAGE(J118:J122))+IF($D123="Y/T",0,AVERAGE(J123:J127))+IF($D128="Y/T",0,AVERAGE(J128:J132))+IF($D133="Y/T",0,AVERAGE(J133:J137))+IF($D138="Y/T",0,AVERAGE(J138:J142))+IF($D143="Y/T",0,AVERAGE(J143:J147))+IF($D148="Y/T",0,AVERAGE(J148:J152))+IF($D153="Y/T",0,AVERAGE(J153:J157))+IF($D158="Y/T",0,AVERAGE(J158:J162))+IF($D163="Y/T",0,AVERAGE(J163:J167))+IF($D168="Y/T",0,AVERAGE(J168:J172))+IF($D173="Y/T",0,AVERAGE(J173:J177))+IF($D178="Y/T",0,AVERAGE(J178:J182))+IF($D183="Y/T",0,AVERAGE(J183:J187))+IF($D188="Y/T",0,AVERAGE(J188:J192))+IF($D193="Y/T",0,AVERAGE(J193:J197))+IF($D198="Y/T",0,AVERAGE(J198:J202))+IF($D203="Y/T",0,AVERAGE(J203:J207)))/(COUNTIF($D108:$D207,"Y")+COUNTIF($D108:$D207,"T"))</f>
        <v>#DIV/0!</v>
      </c>
      <c r="K208" s="582"/>
      <c r="L208" s="602" t="e">
        <f>(IF($D108="Y/T",0,AVERAGE(L108:L112))+IF($D113="Y/T",0,AVERAGE(L113:L117))+IF($D118="Y/T",0,AVERAGE(L118:L122))+IF($D123="Y/T",0,AVERAGE(L123:L127))+IF($D128="Y/T",0,AVERAGE(L128:L132))+IF($D133="Y/T",0,AVERAGE(L133:L137))+IF($D138="Y/T",0,AVERAGE(L138:L142))+IF($D143="Y/T",0,AVERAGE(L143:L147))+IF($D148="Y/T",0,AVERAGE(L148:L152))+IF($D153="Y/T",0,AVERAGE(L153:L157))+IF($D158="Y/T",0,AVERAGE(L158:L162))+IF($D163="Y/T",0,AVERAGE(L163:L167))+IF($D168="Y/T",0,AVERAGE(L168:L172))+IF($D173="Y/T",0,AVERAGE(L173:L177))+IF($D178="Y/T",0,AVERAGE(L178:L182))+IF($D183="Y/T",0,AVERAGE(L183:L187))+IF($D188="Y/T",0,AVERAGE(L188:L192))+IF($D193="Y/T",0,AVERAGE(L193:L197))+IF($D198="Y/T",0,AVERAGE(L198:L202))+IF($D203="Y/T",0,AVERAGE(L203:L207)))/(COUNTIF($D108:$D207,"Y")+COUNTIF($D108:$D207,"T"))</f>
        <v>#DIV/0!</v>
      </c>
      <c r="M208" s="606"/>
      <c r="N208" s="602" t="e">
        <f>AVERAGE(N108:N207)</f>
        <v>#DIV/0!</v>
      </c>
      <c r="O208" s="517"/>
      <c r="P208" s="517"/>
      <c r="Q208" s="517"/>
      <c r="R208" s="517"/>
    </row>
    <row r="209" spans="2:18" s="527" customFormat="1" ht="15.75">
      <c r="B209" s="865" t="s">
        <v>507</v>
      </c>
      <c r="C209" s="865"/>
      <c r="D209" s="865"/>
      <c r="E209" s="865"/>
      <c r="F209" s="865"/>
      <c r="G209" s="865"/>
      <c r="H209" s="865"/>
      <c r="I209" s="865"/>
      <c r="J209" s="865"/>
      <c r="K209" s="865"/>
      <c r="L209" s="865"/>
      <c r="M209" s="865"/>
      <c r="N209" s="866"/>
      <c r="O209" s="517"/>
      <c r="P209" s="517"/>
      <c r="Q209" s="517"/>
      <c r="R209" s="517"/>
    </row>
    <row r="210" spans="2:18" s="527" customFormat="1" ht="15.75">
      <c r="B210" s="836">
        <v>1</v>
      </c>
      <c r="C210" s="839"/>
      <c r="D210" s="857" t="s">
        <v>26</v>
      </c>
      <c r="E210" s="854" t="str">
        <f>IF(D210="Y",1,IF(D210="T",0,IF(D210="Y/T","Belum diisi","Error")))</f>
        <v>Belum diisi</v>
      </c>
      <c r="F210" s="528">
        <v>1</v>
      </c>
      <c r="G210" s="529"/>
      <c r="H210" s="589" t="str">
        <f>IF(OR(J210="Isi Dulu",L210="Isi Dulu",J210="Isi Sasaran",L210="Isi Sasaran"),"Belum Diisi",IF(SUM(J210,L210)=2,1,IF(SUM(J210,L210)=1,0,IF(SUM(J210,L210)=0,0,"Error"))))</f>
        <v>Belum Diisi</v>
      </c>
      <c r="I210" s="590" t="s">
        <v>26</v>
      </c>
      <c r="J210" s="591" t="str">
        <f>IF($D$210="Y/T","Isi Sasaran",IF($E$210=0,0,IF(I210="Y",1,IF(I210="T",0,"Isi Dulu"))))</f>
        <v>Isi Sasaran</v>
      </c>
      <c r="K210" s="590" t="s">
        <v>26</v>
      </c>
      <c r="L210" s="591" t="str">
        <f>IF($D$210="Y/T","Isi Sasaran",IF($E$210=0,0,IF(K210="Y",1,IF(K210="T",0,"Isi Dulu"))))</f>
        <v>Isi Sasaran</v>
      </c>
      <c r="M210" s="848" t="s">
        <v>26</v>
      </c>
      <c r="N210" s="851" t="str">
        <f>IF(M210="Y",1,IF(M210="T",0,IF(M210="Y/T","Belum diisi","Error")))</f>
        <v>Belum diisi</v>
      </c>
      <c r="O210" s="517"/>
      <c r="P210" s="517"/>
      <c r="Q210" s="517"/>
      <c r="R210" s="517"/>
    </row>
    <row r="211" spans="2:18" s="527" customFormat="1" ht="15.75">
      <c r="B211" s="837"/>
      <c r="C211" s="840"/>
      <c r="D211" s="858"/>
      <c r="E211" s="855"/>
      <c r="F211" s="549">
        <v>2</v>
      </c>
      <c r="G211" s="550"/>
      <c r="H211" s="589" t="str">
        <f t="shared" ref="H211:H274" si="4">IF(OR(J211="Isi Dulu",L211="Isi Dulu",J211="Isi Sasaran",L211="Isi Sasaran"),"Belum Diisi",IF(SUM(J211,L211)=2,1,IF(SUM(J211,L211)=1,0,IF(SUM(J211,L211)=0,0,"Error"))))</f>
        <v>Belum Diisi</v>
      </c>
      <c r="I211" s="592" t="s">
        <v>26</v>
      </c>
      <c r="J211" s="593" t="str">
        <f>IF($D$210="Y/T","Isi Sasaran",IF($E$210=0,0,IF(I211="Y",1,IF(I211="T",0,"Isi Dulu"))))</f>
        <v>Isi Sasaran</v>
      </c>
      <c r="K211" s="592" t="s">
        <v>26</v>
      </c>
      <c r="L211" s="593" t="str">
        <f>IF($D$210="Y/T","Isi Sasaran",IF($E$210=0,0,IF(K211="Y",1,IF(K211="T",0,"Isi Dulu"))))</f>
        <v>Isi Sasaran</v>
      </c>
      <c r="M211" s="849"/>
      <c r="N211" s="852"/>
      <c r="O211" s="517"/>
      <c r="P211" s="517"/>
      <c r="Q211" s="517"/>
      <c r="R211" s="517"/>
    </row>
    <row r="212" spans="2:18" s="527" customFormat="1" ht="15.75">
      <c r="B212" s="837"/>
      <c r="C212" s="840"/>
      <c r="D212" s="858"/>
      <c r="E212" s="855"/>
      <c r="F212" s="549">
        <v>3</v>
      </c>
      <c r="G212" s="550"/>
      <c r="H212" s="589" t="str">
        <f t="shared" si="4"/>
        <v>Belum Diisi</v>
      </c>
      <c r="I212" s="592" t="s">
        <v>26</v>
      </c>
      <c r="J212" s="593" t="str">
        <f>IF($D$210="Y/T","Isi Sasaran",IF($E$210=0,0,IF(I212="Y",1,IF(I212="T",0,"Isi Dulu"))))</f>
        <v>Isi Sasaran</v>
      </c>
      <c r="K212" s="592" t="s">
        <v>26</v>
      </c>
      <c r="L212" s="593" t="str">
        <f>IF($D$210="Y/T","Isi Sasaran",IF($E$210=0,0,IF(K212="Y",1,IF(K212="T",0,"Isi Dulu"))))</f>
        <v>Isi Sasaran</v>
      </c>
      <c r="M212" s="849"/>
      <c r="N212" s="852"/>
      <c r="O212" s="517"/>
      <c r="P212" s="517"/>
      <c r="Q212" s="517"/>
      <c r="R212" s="517"/>
    </row>
    <row r="213" spans="2:18" s="527" customFormat="1" ht="15.75">
      <c r="B213" s="837"/>
      <c r="C213" s="840"/>
      <c r="D213" s="858"/>
      <c r="E213" s="855"/>
      <c r="F213" s="549">
        <v>4</v>
      </c>
      <c r="G213" s="550"/>
      <c r="H213" s="589" t="str">
        <f t="shared" si="4"/>
        <v>Belum Diisi</v>
      </c>
      <c r="I213" s="592" t="s">
        <v>26</v>
      </c>
      <c r="J213" s="593" t="str">
        <f>IF($D$210="Y/T","Isi Sasaran",IF($E$210=0,0,IF(I213="Y",1,IF(I213="T",0,"Isi Dulu"))))</f>
        <v>Isi Sasaran</v>
      </c>
      <c r="K213" s="592" t="s">
        <v>26</v>
      </c>
      <c r="L213" s="593" t="str">
        <f>IF($D$210="Y/T","Isi Sasaran",IF($E$210=0,0,IF(K213="Y",1,IF(K213="T",0,"Isi Dulu"))))</f>
        <v>Isi Sasaran</v>
      </c>
      <c r="M213" s="849"/>
      <c r="N213" s="852"/>
      <c r="O213" s="517"/>
      <c r="P213" s="517"/>
      <c r="Q213" s="517"/>
      <c r="R213" s="517"/>
    </row>
    <row r="214" spans="2:18" s="527" customFormat="1" ht="15.75">
      <c r="B214" s="838"/>
      <c r="C214" s="841"/>
      <c r="D214" s="859"/>
      <c r="E214" s="856"/>
      <c r="F214" s="569">
        <v>5</v>
      </c>
      <c r="G214" s="570"/>
      <c r="H214" s="594" t="str">
        <f t="shared" si="4"/>
        <v>Belum Diisi</v>
      </c>
      <c r="I214" s="595" t="s">
        <v>26</v>
      </c>
      <c r="J214" s="596" t="str">
        <f>IF($D$210="Y/T","Isi Sasaran",IF($E$210=0,0,IF(I214="Y",1,IF(I214="T",0,"Isi Dulu"))))</f>
        <v>Isi Sasaran</v>
      </c>
      <c r="K214" s="595" t="s">
        <v>26</v>
      </c>
      <c r="L214" s="596" t="str">
        <f>IF($D$210="Y/T","Isi Sasaran",IF($E$210=0,0,IF(K214="Y",1,IF(K214="T",0,"Isi Dulu"))))</f>
        <v>Isi Sasaran</v>
      </c>
      <c r="M214" s="850"/>
      <c r="N214" s="853"/>
      <c r="O214" s="517"/>
      <c r="P214" s="517"/>
      <c r="Q214" s="517"/>
      <c r="R214" s="517"/>
    </row>
    <row r="215" spans="2:18" s="527" customFormat="1" ht="15.75">
      <c r="B215" s="836">
        <v>2</v>
      </c>
      <c r="C215" s="839"/>
      <c r="D215" s="857" t="s">
        <v>26</v>
      </c>
      <c r="E215" s="854" t="str">
        <f>IF(D215="Y",1,IF(D215="T",0,IF(D215="Y/T","Belum diisi","Error")))</f>
        <v>Belum diisi</v>
      </c>
      <c r="F215" s="528">
        <v>1</v>
      </c>
      <c r="G215" s="529"/>
      <c r="H215" s="597" t="str">
        <f t="shared" si="4"/>
        <v>Belum Diisi</v>
      </c>
      <c r="I215" s="590" t="s">
        <v>26</v>
      </c>
      <c r="J215" s="591" t="str">
        <f>IF($D$215="Y/T","Isi Sasaran",IF($E$215=0,0,IF(I215="Y",1,IF(I215="T",0,"Isi Dulu"))))</f>
        <v>Isi Sasaran</v>
      </c>
      <c r="K215" s="590" t="s">
        <v>26</v>
      </c>
      <c r="L215" s="591" t="str">
        <f>IF($D$215="Y/T","Isi Sasaran",IF($E$215=0,0,IF(K215="Y",1,IF(K215="T",0,"Isi Dulu"))))</f>
        <v>Isi Sasaran</v>
      </c>
      <c r="M215" s="848" t="s">
        <v>26</v>
      </c>
      <c r="N215" s="851" t="str">
        <f>IF(M215="Y",1,IF(M215="T",0,IF(M215="Y/T","Belum diisi","Error")))</f>
        <v>Belum diisi</v>
      </c>
      <c r="O215" s="517"/>
      <c r="P215" s="517"/>
      <c r="Q215" s="517"/>
      <c r="R215" s="517"/>
    </row>
    <row r="216" spans="2:18" s="527" customFormat="1" ht="15.75">
      <c r="B216" s="837"/>
      <c r="C216" s="840"/>
      <c r="D216" s="858"/>
      <c r="E216" s="855"/>
      <c r="F216" s="549">
        <v>2</v>
      </c>
      <c r="G216" s="550"/>
      <c r="H216" s="598" t="str">
        <f t="shared" si="4"/>
        <v>Belum Diisi</v>
      </c>
      <c r="I216" s="592" t="s">
        <v>26</v>
      </c>
      <c r="J216" s="593" t="str">
        <f>IF($D$215="Y/T","Isi Sasaran",IF($E$215=0,0,IF(I216="Y",1,IF(I216="T",0,"Isi Dulu"))))</f>
        <v>Isi Sasaran</v>
      </c>
      <c r="K216" s="592" t="s">
        <v>26</v>
      </c>
      <c r="L216" s="593" t="str">
        <f>IF($D$215="Y/T","Isi Sasaran",IF($E$215=0,0,IF(K216="Y",1,IF(K216="T",0,"Isi Dulu"))))</f>
        <v>Isi Sasaran</v>
      </c>
      <c r="M216" s="849"/>
      <c r="N216" s="852"/>
      <c r="O216" s="517"/>
      <c r="P216" s="517"/>
      <c r="Q216" s="517"/>
      <c r="R216" s="517"/>
    </row>
    <row r="217" spans="2:18" s="527" customFormat="1" ht="15.75">
      <c r="B217" s="837"/>
      <c r="C217" s="840"/>
      <c r="D217" s="858"/>
      <c r="E217" s="855"/>
      <c r="F217" s="549">
        <v>3</v>
      </c>
      <c r="G217" s="550"/>
      <c r="H217" s="598" t="str">
        <f t="shared" si="4"/>
        <v>Belum Diisi</v>
      </c>
      <c r="I217" s="592" t="s">
        <v>26</v>
      </c>
      <c r="J217" s="593" t="str">
        <f>IF($D$215="Y/T","Isi Sasaran",IF($E$215=0,0,IF(I217="Y",1,IF(I217="T",0,"Isi Dulu"))))</f>
        <v>Isi Sasaran</v>
      </c>
      <c r="K217" s="592" t="s">
        <v>26</v>
      </c>
      <c r="L217" s="593" t="str">
        <f>IF($D$215="Y/T","Isi Sasaran",IF($E$215=0,0,IF(K217="Y",1,IF(K217="T",0,"Isi Dulu"))))</f>
        <v>Isi Sasaran</v>
      </c>
      <c r="M217" s="849"/>
      <c r="N217" s="852"/>
      <c r="O217" s="517"/>
      <c r="P217" s="517"/>
      <c r="Q217" s="517"/>
      <c r="R217" s="517"/>
    </row>
    <row r="218" spans="2:18" s="527" customFormat="1" ht="15.75">
      <c r="B218" s="837"/>
      <c r="C218" s="840"/>
      <c r="D218" s="858"/>
      <c r="E218" s="855"/>
      <c r="F218" s="549">
        <v>4</v>
      </c>
      <c r="G218" s="550"/>
      <c r="H218" s="598" t="str">
        <f t="shared" si="4"/>
        <v>Belum Diisi</v>
      </c>
      <c r="I218" s="592" t="s">
        <v>26</v>
      </c>
      <c r="J218" s="593" t="str">
        <f>IF($D$215="Y/T","Isi Sasaran",IF($E$215=0,0,IF(I218="Y",1,IF(I218="T",0,"Isi Dulu"))))</f>
        <v>Isi Sasaran</v>
      </c>
      <c r="K218" s="592" t="s">
        <v>26</v>
      </c>
      <c r="L218" s="593" t="str">
        <f>IF($D$215="Y/T","Isi Sasaran",IF($E$215=0,0,IF(K218="Y",1,IF(K218="T",0,"Isi Dulu"))))</f>
        <v>Isi Sasaran</v>
      </c>
      <c r="M218" s="849"/>
      <c r="N218" s="852"/>
      <c r="O218" s="517"/>
      <c r="P218" s="517"/>
      <c r="Q218" s="517"/>
      <c r="R218" s="517"/>
    </row>
    <row r="219" spans="2:18" s="527" customFormat="1" ht="15.75">
      <c r="B219" s="838"/>
      <c r="C219" s="841"/>
      <c r="D219" s="859"/>
      <c r="E219" s="856"/>
      <c r="F219" s="569">
        <v>5</v>
      </c>
      <c r="G219" s="570"/>
      <c r="H219" s="599" t="str">
        <f t="shared" si="4"/>
        <v>Belum Diisi</v>
      </c>
      <c r="I219" s="595" t="s">
        <v>26</v>
      </c>
      <c r="J219" s="596" t="str">
        <f>IF($D$215="Y/T","Isi Sasaran",IF($E$215=0,0,IF(I219="Y",1,IF(I219="T",0,"Isi Dulu"))))</f>
        <v>Isi Sasaran</v>
      </c>
      <c r="K219" s="595" t="s">
        <v>26</v>
      </c>
      <c r="L219" s="596" t="str">
        <f>IF($D$215="Y/T","Isi Sasaran",IF($E$215=0,0,IF(K219="Y",1,IF(K219="T",0,"Isi Dulu"))))</f>
        <v>Isi Sasaran</v>
      </c>
      <c r="M219" s="850"/>
      <c r="N219" s="853"/>
      <c r="O219" s="517"/>
      <c r="P219" s="517"/>
      <c r="Q219" s="517"/>
      <c r="R219" s="517"/>
    </row>
    <row r="220" spans="2:18" s="527" customFormat="1" ht="15.75">
      <c r="B220" s="836">
        <v>3</v>
      </c>
      <c r="C220" s="839"/>
      <c r="D220" s="857" t="s">
        <v>26</v>
      </c>
      <c r="E220" s="854" t="str">
        <f>IF(D220="Y",1,IF(D220="T",0,IF(D220="Y/T","Belum diisi","Error")))</f>
        <v>Belum diisi</v>
      </c>
      <c r="F220" s="528">
        <v>1</v>
      </c>
      <c r="G220" s="529"/>
      <c r="H220" s="600" t="str">
        <f t="shared" si="4"/>
        <v>Belum Diisi</v>
      </c>
      <c r="I220" s="590" t="s">
        <v>26</v>
      </c>
      <c r="J220" s="591" t="str">
        <f>IF($D$220="Y/T","Isi Sasaran",IF($E$220=0,0,IF(I220="Y",1,IF(I220="T",0,"Isi Dulu"))))</f>
        <v>Isi Sasaran</v>
      </c>
      <c r="K220" s="590" t="s">
        <v>26</v>
      </c>
      <c r="L220" s="591" t="str">
        <f>IF($D$220="Y/T","Isi Sasaran",IF($E$220=0,0,IF(K220="Y",1,IF(K220="T",0,"Isi Dulu"))))</f>
        <v>Isi Sasaran</v>
      </c>
      <c r="M220" s="848" t="s">
        <v>26</v>
      </c>
      <c r="N220" s="851" t="str">
        <f>IF(M220="Y",1,IF(M220="T",0,IF(M220="Y/T","Belum diisi","Error")))</f>
        <v>Belum diisi</v>
      </c>
      <c r="O220" s="517"/>
      <c r="P220" s="517"/>
      <c r="Q220" s="517"/>
      <c r="R220" s="517"/>
    </row>
    <row r="221" spans="2:18" s="527" customFormat="1" ht="15.75">
      <c r="B221" s="837"/>
      <c r="C221" s="840"/>
      <c r="D221" s="858"/>
      <c r="E221" s="855"/>
      <c r="F221" s="549">
        <v>2</v>
      </c>
      <c r="G221" s="550"/>
      <c r="H221" s="598" t="str">
        <f t="shared" si="4"/>
        <v>Belum Diisi</v>
      </c>
      <c r="I221" s="592" t="s">
        <v>26</v>
      </c>
      <c r="J221" s="593" t="str">
        <f>IF($D$220="Y/T","Isi Sasaran",IF($E$220=0,0,IF(I221="Y",1,IF(I221="T",0,"Isi Dulu"))))</f>
        <v>Isi Sasaran</v>
      </c>
      <c r="K221" s="592" t="s">
        <v>26</v>
      </c>
      <c r="L221" s="593" t="str">
        <f>IF($D$220="Y/T","Isi Sasaran",IF($E$220=0,0,IF(K221="Y",1,IF(K221="T",0,"Isi Dulu"))))</f>
        <v>Isi Sasaran</v>
      </c>
      <c r="M221" s="849"/>
      <c r="N221" s="852"/>
      <c r="O221" s="517"/>
      <c r="P221" s="517"/>
      <c r="Q221" s="517"/>
      <c r="R221" s="517"/>
    </row>
    <row r="222" spans="2:18" s="527" customFormat="1" ht="15.75">
      <c r="B222" s="837"/>
      <c r="C222" s="840"/>
      <c r="D222" s="858"/>
      <c r="E222" s="855"/>
      <c r="F222" s="549">
        <v>3</v>
      </c>
      <c r="G222" s="550"/>
      <c r="H222" s="598" t="str">
        <f t="shared" si="4"/>
        <v>Belum Diisi</v>
      </c>
      <c r="I222" s="592" t="s">
        <v>26</v>
      </c>
      <c r="J222" s="593" t="str">
        <f>IF($D$220="Y/T","Isi Sasaran",IF($E$220=0,0,IF(I222="Y",1,IF(I222="T",0,"Isi Dulu"))))</f>
        <v>Isi Sasaran</v>
      </c>
      <c r="K222" s="592" t="s">
        <v>26</v>
      </c>
      <c r="L222" s="593" t="str">
        <f>IF($D$220="Y/T","Isi Sasaran",IF($E$220=0,0,IF(K222="Y",1,IF(K222="T",0,"Isi Dulu"))))</f>
        <v>Isi Sasaran</v>
      </c>
      <c r="M222" s="849"/>
      <c r="N222" s="852"/>
      <c r="O222" s="517"/>
      <c r="P222" s="517"/>
      <c r="Q222" s="517"/>
      <c r="R222" s="517"/>
    </row>
    <row r="223" spans="2:18" s="527" customFormat="1" ht="15.75">
      <c r="B223" s="837"/>
      <c r="C223" s="840"/>
      <c r="D223" s="858"/>
      <c r="E223" s="855"/>
      <c r="F223" s="549">
        <v>4</v>
      </c>
      <c r="G223" s="550"/>
      <c r="H223" s="598" t="str">
        <f t="shared" si="4"/>
        <v>Belum Diisi</v>
      </c>
      <c r="I223" s="592" t="s">
        <v>26</v>
      </c>
      <c r="J223" s="593" t="str">
        <f>IF($D$220="Y/T","Isi Sasaran",IF($E$220=0,0,IF(I223="Y",1,IF(I223="T",0,"Isi Dulu"))))</f>
        <v>Isi Sasaran</v>
      </c>
      <c r="K223" s="592" t="s">
        <v>26</v>
      </c>
      <c r="L223" s="593" t="str">
        <f>IF($D$220="Y/T","Isi Sasaran",IF($E$220=0,0,IF(K223="Y",1,IF(K223="T",0,"Isi Dulu"))))</f>
        <v>Isi Sasaran</v>
      </c>
      <c r="M223" s="849"/>
      <c r="N223" s="852"/>
      <c r="O223" s="517"/>
      <c r="P223" s="517"/>
      <c r="Q223" s="517"/>
      <c r="R223" s="517"/>
    </row>
    <row r="224" spans="2:18" s="527" customFormat="1" ht="15.75">
      <c r="B224" s="838"/>
      <c r="C224" s="841"/>
      <c r="D224" s="859"/>
      <c r="E224" s="856"/>
      <c r="F224" s="569">
        <v>5</v>
      </c>
      <c r="G224" s="570"/>
      <c r="H224" s="599" t="str">
        <f t="shared" si="4"/>
        <v>Belum Diisi</v>
      </c>
      <c r="I224" s="595" t="s">
        <v>26</v>
      </c>
      <c r="J224" s="596" t="str">
        <f>IF($D$220="Y/T","Isi Sasaran",IF($E$220=0,0,IF(I224="Y",1,IF(I224="T",0,"Isi Dulu"))))</f>
        <v>Isi Sasaran</v>
      </c>
      <c r="K224" s="595" t="s">
        <v>26</v>
      </c>
      <c r="L224" s="596" t="str">
        <f>IF($D$220="Y/T","Isi Sasaran",IF($E$220=0,0,IF(K224="Y",1,IF(K224="T",0,"Isi Dulu"))))</f>
        <v>Isi Sasaran</v>
      </c>
      <c r="M224" s="850"/>
      <c r="N224" s="853"/>
      <c r="O224" s="517"/>
      <c r="P224" s="517"/>
      <c r="Q224" s="517"/>
      <c r="R224" s="517"/>
    </row>
    <row r="225" spans="2:18" s="527" customFormat="1" ht="15.75">
      <c r="B225" s="836">
        <v>4</v>
      </c>
      <c r="C225" s="839"/>
      <c r="D225" s="857" t="s">
        <v>26</v>
      </c>
      <c r="E225" s="854" t="str">
        <f>IF(D225="Y",1,IF(D225="T",0,IF(D225="Y/T","Belum diisi","Error")))</f>
        <v>Belum diisi</v>
      </c>
      <c r="F225" s="528">
        <v>1</v>
      </c>
      <c r="G225" s="529"/>
      <c r="H225" s="600" t="str">
        <f t="shared" si="4"/>
        <v>Belum Diisi</v>
      </c>
      <c r="I225" s="590" t="s">
        <v>26</v>
      </c>
      <c r="J225" s="591" t="str">
        <f>IF($D$225="Y/T","Isi Sasaran",IF($E$225=0,0,IF(I225="Y",1,IF(I225="T",0,"Isi Dulu"))))</f>
        <v>Isi Sasaran</v>
      </c>
      <c r="K225" s="590" t="s">
        <v>26</v>
      </c>
      <c r="L225" s="591" t="str">
        <f>IF($D$225="Y/T","Isi Sasaran",IF($E$225=0,0,IF(K225="Y",1,IF(K225="T",0,"Isi Dulu"))))</f>
        <v>Isi Sasaran</v>
      </c>
      <c r="M225" s="848" t="s">
        <v>26</v>
      </c>
      <c r="N225" s="851" t="str">
        <f>IF(M225="Y",1,IF(M225="T",0,IF(M225="Y/T","Belum diisi","Error")))</f>
        <v>Belum diisi</v>
      </c>
      <c r="O225" s="517"/>
      <c r="P225" s="517"/>
      <c r="Q225" s="517"/>
      <c r="R225" s="517"/>
    </row>
    <row r="226" spans="2:18" s="527" customFormat="1" ht="15.75">
      <c r="B226" s="837"/>
      <c r="C226" s="840"/>
      <c r="D226" s="858"/>
      <c r="E226" s="855"/>
      <c r="F226" s="549">
        <v>2</v>
      </c>
      <c r="G226" s="550"/>
      <c r="H226" s="598" t="str">
        <f t="shared" si="4"/>
        <v>Belum Diisi</v>
      </c>
      <c r="I226" s="592" t="s">
        <v>26</v>
      </c>
      <c r="J226" s="593" t="str">
        <f>IF($D$225="Y/T","Isi Sasaran",IF($E$225=0,0,IF(I226="Y",1,IF(I226="T",0,"Isi Dulu"))))</f>
        <v>Isi Sasaran</v>
      </c>
      <c r="K226" s="592" t="s">
        <v>26</v>
      </c>
      <c r="L226" s="593" t="str">
        <f>IF($D$225="Y/T","Isi Sasaran",IF($E$225=0,0,IF(K226="Y",1,IF(K226="T",0,"Isi Dulu"))))</f>
        <v>Isi Sasaran</v>
      </c>
      <c r="M226" s="849"/>
      <c r="N226" s="852"/>
      <c r="O226" s="517"/>
      <c r="P226" s="517"/>
      <c r="Q226" s="517"/>
      <c r="R226" s="517"/>
    </row>
    <row r="227" spans="2:18" s="527" customFormat="1" ht="15.75">
      <c r="B227" s="837"/>
      <c r="C227" s="840"/>
      <c r="D227" s="858"/>
      <c r="E227" s="855"/>
      <c r="F227" s="549">
        <v>3</v>
      </c>
      <c r="G227" s="550"/>
      <c r="H227" s="598" t="str">
        <f t="shared" si="4"/>
        <v>Belum Diisi</v>
      </c>
      <c r="I227" s="592" t="s">
        <v>26</v>
      </c>
      <c r="J227" s="593" t="str">
        <f>IF($D$225="Y/T","Isi Sasaran",IF($E$225=0,0,IF(I227="Y",1,IF(I227="T",0,"Isi Dulu"))))</f>
        <v>Isi Sasaran</v>
      </c>
      <c r="K227" s="592" t="s">
        <v>26</v>
      </c>
      <c r="L227" s="593" t="str">
        <f>IF($D$225="Y/T","Isi Sasaran",IF($E$225=0,0,IF(K227="Y",1,IF(K227="T",0,"Isi Dulu"))))</f>
        <v>Isi Sasaran</v>
      </c>
      <c r="M227" s="849"/>
      <c r="N227" s="852"/>
      <c r="O227" s="517"/>
      <c r="P227" s="517"/>
      <c r="Q227" s="517"/>
      <c r="R227" s="517"/>
    </row>
    <row r="228" spans="2:18" s="527" customFormat="1" ht="15.75">
      <c r="B228" s="837"/>
      <c r="C228" s="840"/>
      <c r="D228" s="858"/>
      <c r="E228" s="855"/>
      <c r="F228" s="549">
        <v>4</v>
      </c>
      <c r="G228" s="550"/>
      <c r="H228" s="598" t="str">
        <f t="shared" si="4"/>
        <v>Belum Diisi</v>
      </c>
      <c r="I228" s="592" t="s">
        <v>26</v>
      </c>
      <c r="J228" s="593" t="str">
        <f>IF($D$225="Y/T","Isi Sasaran",IF($E$225=0,0,IF(I228="Y",1,IF(I228="T",0,"Isi Dulu"))))</f>
        <v>Isi Sasaran</v>
      </c>
      <c r="K228" s="592" t="s">
        <v>26</v>
      </c>
      <c r="L228" s="593" t="str">
        <f>IF($D$225="Y/T","Isi Sasaran",IF($E$225=0,0,IF(K228="Y",1,IF(K228="T",0,"Isi Dulu"))))</f>
        <v>Isi Sasaran</v>
      </c>
      <c r="M228" s="849"/>
      <c r="N228" s="852"/>
      <c r="O228" s="517"/>
      <c r="P228" s="517"/>
      <c r="Q228" s="517"/>
      <c r="R228" s="517"/>
    </row>
    <row r="229" spans="2:18" s="527" customFormat="1" ht="15.75">
      <c r="B229" s="838"/>
      <c r="C229" s="841"/>
      <c r="D229" s="859"/>
      <c r="E229" s="856"/>
      <c r="F229" s="569">
        <v>5</v>
      </c>
      <c r="G229" s="570"/>
      <c r="H229" s="599" t="str">
        <f t="shared" si="4"/>
        <v>Belum Diisi</v>
      </c>
      <c r="I229" s="595" t="s">
        <v>26</v>
      </c>
      <c r="J229" s="596" t="str">
        <f>IF($D$225="Y/T","Isi Sasaran",IF($E$225=0,0,IF(I229="Y",1,IF(I229="T",0,"Isi Dulu"))))</f>
        <v>Isi Sasaran</v>
      </c>
      <c r="K229" s="595" t="s">
        <v>26</v>
      </c>
      <c r="L229" s="596" t="str">
        <f>IF($D$225="Y/T","Isi Sasaran",IF($E$225=0,0,IF(K229="Y",1,IF(K229="T",0,"Isi Dulu"))))</f>
        <v>Isi Sasaran</v>
      </c>
      <c r="M229" s="850"/>
      <c r="N229" s="853"/>
      <c r="O229" s="517"/>
      <c r="P229" s="517"/>
      <c r="Q229" s="517"/>
      <c r="R229" s="517"/>
    </row>
    <row r="230" spans="2:18" s="527" customFormat="1" ht="15.75">
      <c r="B230" s="836">
        <v>5</v>
      </c>
      <c r="C230" s="839"/>
      <c r="D230" s="857" t="s">
        <v>26</v>
      </c>
      <c r="E230" s="854" t="str">
        <f>IF(D230="Y",1,IF(D230="T",0,IF(D230="Y/T","Belum diisi","Error")))</f>
        <v>Belum diisi</v>
      </c>
      <c r="F230" s="528">
        <v>1</v>
      </c>
      <c r="G230" s="529"/>
      <c r="H230" s="600" t="str">
        <f t="shared" si="4"/>
        <v>Belum Diisi</v>
      </c>
      <c r="I230" s="590" t="s">
        <v>26</v>
      </c>
      <c r="J230" s="591" t="str">
        <f>IF($D$230="Y/T","Isi Sasaran",IF($E$230=0,0,IF(I230="Y",1,IF(I230="T",0,"Isi Dulu"))))</f>
        <v>Isi Sasaran</v>
      </c>
      <c r="K230" s="590" t="s">
        <v>26</v>
      </c>
      <c r="L230" s="591" t="str">
        <f>IF($D$230="Y/T","Isi Sasaran",IF($E$230=0,0,IF(K230="Y",1,IF(K230="T",0,"Isi Dulu"))))</f>
        <v>Isi Sasaran</v>
      </c>
      <c r="M230" s="848" t="s">
        <v>26</v>
      </c>
      <c r="N230" s="851" t="str">
        <f>IF(M230="Y",1,IF(M230="T",0,IF(M230="Y/T","Belum diisi","Error")))</f>
        <v>Belum diisi</v>
      </c>
      <c r="O230" s="517"/>
      <c r="P230" s="517"/>
      <c r="Q230" s="517"/>
      <c r="R230" s="517"/>
    </row>
    <row r="231" spans="2:18" s="527" customFormat="1" ht="15.75">
      <c r="B231" s="837"/>
      <c r="C231" s="840"/>
      <c r="D231" s="858"/>
      <c r="E231" s="855"/>
      <c r="F231" s="549">
        <v>2</v>
      </c>
      <c r="G231" s="550"/>
      <c r="H231" s="598" t="str">
        <f t="shared" si="4"/>
        <v>Belum Diisi</v>
      </c>
      <c r="I231" s="592" t="s">
        <v>26</v>
      </c>
      <c r="J231" s="593" t="str">
        <f>IF($D$230="Y/T","Isi Sasaran",IF($E$230=0,0,IF(I231="Y",1,IF(I231="T",0,"Isi Dulu"))))</f>
        <v>Isi Sasaran</v>
      </c>
      <c r="K231" s="592" t="s">
        <v>26</v>
      </c>
      <c r="L231" s="593" t="str">
        <f>IF($D$230="Y/T","Isi Sasaran",IF($E$230=0,0,IF(K231="Y",1,IF(K231="T",0,"Isi Dulu"))))</f>
        <v>Isi Sasaran</v>
      </c>
      <c r="M231" s="849"/>
      <c r="N231" s="852"/>
      <c r="O231" s="517"/>
      <c r="P231" s="517"/>
      <c r="Q231" s="517"/>
      <c r="R231" s="517"/>
    </row>
    <row r="232" spans="2:18" s="527" customFormat="1" ht="15.75">
      <c r="B232" s="837"/>
      <c r="C232" s="840"/>
      <c r="D232" s="858"/>
      <c r="E232" s="855"/>
      <c r="F232" s="549">
        <v>3</v>
      </c>
      <c r="G232" s="550"/>
      <c r="H232" s="598" t="str">
        <f t="shared" si="4"/>
        <v>Belum Diisi</v>
      </c>
      <c r="I232" s="592" t="s">
        <v>26</v>
      </c>
      <c r="J232" s="593" t="str">
        <f>IF($D$230="Y/T","Isi Sasaran",IF($E$230=0,0,IF(I232="Y",1,IF(I232="T",0,"Isi Dulu"))))</f>
        <v>Isi Sasaran</v>
      </c>
      <c r="K232" s="592" t="s">
        <v>26</v>
      </c>
      <c r="L232" s="593" t="str">
        <f>IF($D$230="Y/T","Isi Sasaran",IF($E$230=0,0,IF(K232="Y",1,IF(K232="T",0,"Isi Dulu"))))</f>
        <v>Isi Sasaran</v>
      </c>
      <c r="M232" s="849"/>
      <c r="N232" s="852"/>
      <c r="O232" s="517"/>
      <c r="P232" s="517"/>
      <c r="Q232" s="517"/>
      <c r="R232" s="517"/>
    </row>
    <row r="233" spans="2:18" s="527" customFormat="1" ht="15.75">
      <c r="B233" s="837"/>
      <c r="C233" s="840"/>
      <c r="D233" s="858"/>
      <c r="E233" s="855"/>
      <c r="F233" s="549">
        <v>4</v>
      </c>
      <c r="G233" s="550"/>
      <c r="H233" s="598" t="str">
        <f t="shared" si="4"/>
        <v>Belum Diisi</v>
      </c>
      <c r="I233" s="592" t="s">
        <v>26</v>
      </c>
      <c r="J233" s="593" t="str">
        <f>IF($D$230="Y/T","Isi Sasaran",IF($E$230=0,0,IF(I233="Y",1,IF(I233="T",0,"Isi Dulu"))))</f>
        <v>Isi Sasaran</v>
      </c>
      <c r="K233" s="592" t="s">
        <v>26</v>
      </c>
      <c r="L233" s="593" t="str">
        <f>IF($D$230="Y/T","Isi Sasaran",IF($E$230=0,0,IF(K233="Y",1,IF(K233="T",0,"Isi Dulu"))))</f>
        <v>Isi Sasaran</v>
      </c>
      <c r="M233" s="849"/>
      <c r="N233" s="852"/>
      <c r="O233" s="517"/>
      <c r="P233" s="517"/>
      <c r="Q233" s="517"/>
      <c r="R233" s="517"/>
    </row>
    <row r="234" spans="2:18" s="527" customFormat="1" ht="15.75">
      <c r="B234" s="838"/>
      <c r="C234" s="841"/>
      <c r="D234" s="859"/>
      <c r="E234" s="856"/>
      <c r="F234" s="569">
        <v>5</v>
      </c>
      <c r="G234" s="570"/>
      <c r="H234" s="599" t="str">
        <f t="shared" si="4"/>
        <v>Belum Diisi</v>
      </c>
      <c r="I234" s="595" t="s">
        <v>26</v>
      </c>
      <c r="J234" s="596" t="str">
        <f>IF($D$230="Y/T","Isi Sasaran",IF($E$230=0,0,IF(I234="Y",1,IF(I234="T",0,"Isi Dulu"))))</f>
        <v>Isi Sasaran</v>
      </c>
      <c r="K234" s="595" t="s">
        <v>26</v>
      </c>
      <c r="L234" s="596" t="str">
        <f>IF($D$230="Y/T","Isi Sasaran",IF($E$230=0,0,IF(K234="Y",1,IF(K234="T",0,"Isi Dulu"))))</f>
        <v>Isi Sasaran</v>
      </c>
      <c r="M234" s="850"/>
      <c r="N234" s="853"/>
      <c r="O234" s="517"/>
      <c r="P234" s="517"/>
      <c r="Q234" s="517"/>
      <c r="R234" s="517"/>
    </row>
    <row r="235" spans="2:18" s="527" customFormat="1" ht="15.75">
      <c r="B235" s="836">
        <v>6</v>
      </c>
      <c r="C235" s="839"/>
      <c r="D235" s="857" t="s">
        <v>26</v>
      </c>
      <c r="E235" s="854" t="str">
        <f>IF(D235="Y",1,IF(D235="T",0,IF(D235="Y/T","Belum diisi","Error")))</f>
        <v>Belum diisi</v>
      </c>
      <c r="F235" s="528">
        <v>1</v>
      </c>
      <c r="G235" s="529"/>
      <c r="H235" s="600" t="str">
        <f t="shared" si="4"/>
        <v>Belum Diisi</v>
      </c>
      <c r="I235" s="590" t="s">
        <v>26</v>
      </c>
      <c r="J235" s="591" t="str">
        <f>IF($D$235="Y/T","Isi Sasaran",IF($E$235=0,0,IF(I235="Y",1,IF(I235="T",0,"Isi Dulu"))))</f>
        <v>Isi Sasaran</v>
      </c>
      <c r="K235" s="590" t="s">
        <v>26</v>
      </c>
      <c r="L235" s="591" t="str">
        <f>IF($D$235="Y/T","Isi Sasaran",IF($E$235=0,0,IF(K235="Y",1,IF(K235="T",0,"Isi Dulu"))))</f>
        <v>Isi Sasaran</v>
      </c>
      <c r="M235" s="848" t="s">
        <v>26</v>
      </c>
      <c r="N235" s="851" t="str">
        <f>IF(M235="Y",1,IF(M235="T",0,IF(M235="Y/T","Belum diisi","Error")))</f>
        <v>Belum diisi</v>
      </c>
      <c r="O235" s="517"/>
      <c r="P235" s="517"/>
      <c r="Q235" s="517"/>
      <c r="R235" s="517"/>
    </row>
    <row r="236" spans="2:18" s="527" customFormat="1" ht="15.75">
      <c r="B236" s="837"/>
      <c r="C236" s="840"/>
      <c r="D236" s="858"/>
      <c r="E236" s="855"/>
      <c r="F236" s="549">
        <v>2</v>
      </c>
      <c r="G236" s="550"/>
      <c r="H236" s="598" t="str">
        <f t="shared" si="4"/>
        <v>Belum Diisi</v>
      </c>
      <c r="I236" s="592" t="s">
        <v>26</v>
      </c>
      <c r="J236" s="593" t="str">
        <f>IF($D$235="Y/T","Isi Sasaran",IF($E$235=0,0,IF(I236="Y",1,IF(I236="T",0,"Isi Dulu"))))</f>
        <v>Isi Sasaran</v>
      </c>
      <c r="K236" s="592" t="s">
        <v>26</v>
      </c>
      <c r="L236" s="593" t="str">
        <f>IF($D$235="Y/T","Isi Sasaran",IF($E$235=0,0,IF(K236="Y",1,IF(K236="T",0,"Isi Dulu"))))</f>
        <v>Isi Sasaran</v>
      </c>
      <c r="M236" s="849"/>
      <c r="N236" s="852"/>
      <c r="O236" s="517"/>
      <c r="P236" s="517"/>
      <c r="Q236" s="517"/>
      <c r="R236" s="517"/>
    </row>
    <row r="237" spans="2:18" s="527" customFormat="1" ht="15.75">
      <c r="B237" s="837"/>
      <c r="C237" s="840"/>
      <c r="D237" s="858"/>
      <c r="E237" s="855"/>
      <c r="F237" s="549">
        <v>3</v>
      </c>
      <c r="G237" s="550"/>
      <c r="H237" s="598" t="str">
        <f t="shared" si="4"/>
        <v>Belum Diisi</v>
      </c>
      <c r="I237" s="592" t="s">
        <v>26</v>
      </c>
      <c r="J237" s="593" t="str">
        <f>IF($D$235="Y/T","Isi Sasaran",IF($E$235=0,0,IF(I237="Y",1,IF(I237="T",0,"Isi Dulu"))))</f>
        <v>Isi Sasaran</v>
      </c>
      <c r="K237" s="592" t="s">
        <v>26</v>
      </c>
      <c r="L237" s="593" t="str">
        <f>IF($D$235="Y/T","Isi Sasaran",IF($E$235=0,0,IF(K237="Y",1,IF(K237="T",0,"Isi Dulu"))))</f>
        <v>Isi Sasaran</v>
      </c>
      <c r="M237" s="849"/>
      <c r="N237" s="852"/>
      <c r="O237" s="517"/>
      <c r="P237" s="517"/>
      <c r="Q237" s="517"/>
      <c r="R237" s="517"/>
    </row>
    <row r="238" spans="2:18" s="527" customFormat="1" ht="15.75">
      <c r="B238" s="837"/>
      <c r="C238" s="840"/>
      <c r="D238" s="858"/>
      <c r="E238" s="855"/>
      <c r="F238" s="549">
        <v>4</v>
      </c>
      <c r="G238" s="550"/>
      <c r="H238" s="598" t="str">
        <f t="shared" si="4"/>
        <v>Belum Diisi</v>
      </c>
      <c r="I238" s="592" t="s">
        <v>26</v>
      </c>
      <c r="J238" s="593" t="str">
        <f>IF($D$235="Y/T","Isi Sasaran",IF($E$235=0,0,IF(I238="Y",1,IF(I238="T",0,"Isi Dulu"))))</f>
        <v>Isi Sasaran</v>
      </c>
      <c r="K238" s="592" t="s">
        <v>26</v>
      </c>
      <c r="L238" s="593" t="str">
        <f>IF($D$235="Y/T","Isi Sasaran",IF($E$235=0,0,IF(K238="Y",1,IF(K238="T",0,"Isi Dulu"))))</f>
        <v>Isi Sasaran</v>
      </c>
      <c r="M238" s="849"/>
      <c r="N238" s="852"/>
      <c r="O238" s="517"/>
      <c r="P238" s="517"/>
      <c r="Q238" s="517"/>
      <c r="R238" s="517"/>
    </row>
    <row r="239" spans="2:18" s="527" customFormat="1" ht="15.75">
      <c r="B239" s="838"/>
      <c r="C239" s="841"/>
      <c r="D239" s="859"/>
      <c r="E239" s="856"/>
      <c r="F239" s="569">
        <v>5</v>
      </c>
      <c r="G239" s="570"/>
      <c r="H239" s="599" t="str">
        <f t="shared" si="4"/>
        <v>Belum Diisi</v>
      </c>
      <c r="I239" s="595" t="s">
        <v>26</v>
      </c>
      <c r="J239" s="596" t="str">
        <f>IF($D$235="Y/T","Isi Sasaran",IF($E$235=0,0,IF(I239="Y",1,IF(I239="T",0,"Isi Dulu"))))</f>
        <v>Isi Sasaran</v>
      </c>
      <c r="K239" s="595" t="s">
        <v>26</v>
      </c>
      <c r="L239" s="596" t="str">
        <f>IF($D$235="Y/T","Isi Sasaran",IF($E$235=0,0,IF(K239="Y",1,IF(K239="T",0,"Isi Dulu"))))</f>
        <v>Isi Sasaran</v>
      </c>
      <c r="M239" s="850"/>
      <c r="N239" s="853"/>
      <c r="O239" s="517"/>
      <c r="P239" s="517"/>
      <c r="Q239" s="517"/>
      <c r="R239" s="517"/>
    </row>
    <row r="240" spans="2:18" s="527" customFormat="1" ht="15.75">
      <c r="B240" s="836">
        <v>7</v>
      </c>
      <c r="C240" s="839"/>
      <c r="D240" s="857" t="s">
        <v>26</v>
      </c>
      <c r="E240" s="854" t="str">
        <f>IF(D240="Y",1,IF(D240="T",0,IF(D240="Y/T","Belum diisi","Error")))</f>
        <v>Belum diisi</v>
      </c>
      <c r="F240" s="528">
        <v>1</v>
      </c>
      <c r="G240" s="529"/>
      <c r="H240" s="600" t="str">
        <f t="shared" si="4"/>
        <v>Belum Diisi</v>
      </c>
      <c r="I240" s="590" t="s">
        <v>26</v>
      </c>
      <c r="J240" s="591" t="str">
        <f>IF($D$240="Y/T","Isi Sasaran",IF($E$240=0,0,IF(I240="Y",1,IF(I240="T",0,"Isi Dulu"))))</f>
        <v>Isi Sasaran</v>
      </c>
      <c r="K240" s="590" t="s">
        <v>26</v>
      </c>
      <c r="L240" s="591" t="str">
        <f>IF($D$240="Y/T","Isi Sasaran",IF($E$240=0,0,IF(K240="Y",1,IF(K240="T",0,"Isi Dulu"))))</f>
        <v>Isi Sasaran</v>
      </c>
      <c r="M240" s="848" t="s">
        <v>26</v>
      </c>
      <c r="N240" s="851" t="str">
        <f>IF(M240="Y",1,IF(M240="T",0,IF(M240="Y/T","Belum diisi","Error")))</f>
        <v>Belum diisi</v>
      </c>
      <c r="O240" s="517"/>
      <c r="P240" s="517"/>
      <c r="Q240" s="517"/>
      <c r="R240" s="517"/>
    </row>
    <row r="241" spans="2:18" s="527" customFormat="1" ht="15.75">
      <c r="B241" s="837"/>
      <c r="C241" s="840"/>
      <c r="D241" s="858"/>
      <c r="E241" s="855"/>
      <c r="F241" s="549">
        <v>2</v>
      </c>
      <c r="G241" s="550"/>
      <c r="H241" s="598" t="str">
        <f t="shared" si="4"/>
        <v>Belum Diisi</v>
      </c>
      <c r="I241" s="592" t="s">
        <v>26</v>
      </c>
      <c r="J241" s="593" t="str">
        <f>IF($D$240="Y/T","Isi Sasaran",IF($E$240=0,0,IF(I241="Y",1,IF(I241="T",0,"Isi Dulu"))))</f>
        <v>Isi Sasaran</v>
      </c>
      <c r="K241" s="592" t="s">
        <v>26</v>
      </c>
      <c r="L241" s="593" t="str">
        <f>IF($D$240="Y/T","Isi Sasaran",IF($E$240=0,0,IF(K241="Y",1,IF(K241="T",0,"Isi Dulu"))))</f>
        <v>Isi Sasaran</v>
      </c>
      <c r="M241" s="849"/>
      <c r="N241" s="852"/>
      <c r="O241" s="517"/>
      <c r="P241" s="517"/>
      <c r="Q241" s="517"/>
      <c r="R241" s="517"/>
    </row>
    <row r="242" spans="2:18" s="527" customFormat="1" ht="15.75">
      <c r="B242" s="837"/>
      <c r="C242" s="840"/>
      <c r="D242" s="858"/>
      <c r="E242" s="855"/>
      <c r="F242" s="549">
        <v>3</v>
      </c>
      <c r="G242" s="550"/>
      <c r="H242" s="598" t="str">
        <f t="shared" si="4"/>
        <v>Belum Diisi</v>
      </c>
      <c r="I242" s="592" t="s">
        <v>26</v>
      </c>
      <c r="J242" s="593" t="str">
        <f>IF($D$240="Y/T","Isi Sasaran",IF($E$240=0,0,IF(I242="Y",1,IF(I242="T",0,"Isi Dulu"))))</f>
        <v>Isi Sasaran</v>
      </c>
      <c r="K242" s="592" t="s">
        <v>26</v>
      </c>
      <c r="L242" s="593" t="str">
        <f>IF($D$240="Y/T","Isi Sasaran",IF($E$240=0,0,IF(K242="Y",1,IF(K242="T",0,"Isi Dulu"))))</f>
        <v>Isi Sasaran</v>
      </c>
      <c r="M242" s="849"/>
      <c r="N242" s="852"/>
      <c r="O242" s="517"/>
      <c r="P242" s="517"/>
      <c r="Q242" s="517"/>
      <c r="R242" s="517"/>
    </row>
    <row r="243" spans="2:18" s="527" customFormat="1" ht="15.75">
      <c r="B243" s="837"/>
      <c r="C243" s="840"/>
      <c r="D243" s="858"/>
      <c r="E243" s="855"/>
      <c r="F243" s="549">
        <v>4</v>
      </c>
      <c r="G243" s="550"/>
      <c r="H243" s="598" t="str">
        <f t="shared" si="4"/>
        <v>Belum Diisi</v>
      </c>
      <c r="I243" s="592" t="s">
        <v>26</v>
      </c>
      <c r="J243" s="593" t="str">
        <f>IF($D$240="Y/T","Isi Sasaran",IF($E$240=0,0,IF(I243="Y",1,IF(I243="T",0,"Isi Dulu"))))</f>
        <v>Isi Sasaran</v>
      </c>
      <c r="K243" s="592" t="s">
        <v>26</v>
      </c>
      <c r="L243" s="593" t="str">
        <f>IF($D$240="Y/T","Isi Sasaran",IF($E$240=0,0,IF(K243="Y",1,IF(K243="T",0,"Isi Dulu"))))</f>
        <v>Isi Sasaran</v>
      </c>
      <c r="M243" s="849"/>
      <c r="N243" s="852"/>
      <c r="O243" s="517"/>
      <c r="P243" s="517"/>
      <c r="Q243" s="517"/>
      <c r="R243" s="517"/>
    </row>
    <row r="244" spans="2:18" s="527" customFormat="1" ht="15.75">
      <c r="B244" s="838"/>
      <c r="C244" s="841"/>
      <c r="D244" s="859"/>
      <c r="E244" s="856"/>
      <c r="F244" s="569">
        <v>5</v>
      </c>
      <c r="G244" s="570"/>
      <c r="H244" s="599" t="str">
        <f t="shared" si="4"/>
        <v>Belum Diisi</v>
      </c>
      <c r="I244" s="595" t="s">
        <v>26</v>
      </c>
      <c r="J244" s="596" t="str">
        <f>IF($D$240="Y/T","Isi Sasaran",IF($E$240=0,0,IF(I244="Y",1,IF(I244="T",0,"Isi Dulu"))))</f>
        <v>Isi Sasaran</v>
      </c>
      <c r="K244" s="595" t="s">
        <v>26</v>
      </c>
      <c r="L244" s="596" t="str">
        <f>IF($D$240="Y/T","Isi Sasaran",IF($E$240=0,0,IF(K244="Y",1,IF(K244="T",0,"Isi Dulu"))))</f>
        <v>Isi Sasaran</v>
      </c>
      <c r="M244" s="850"/>
      <c r="N244" s="853"/>
      <c r="O244" s="517"/>
      <c r="P244" s="517"/>
      <c r="Q244" s="517"/>
      <c r="R244" s="517"/>
    </row>
    <row r="245" spans="2:18" s="527" customFormat="1" ht="15.75">
      <c r="B245" s="836">
        <v>8</v>
      </c>
      <c r="C245" s="839"/>
      <c r="D245" s="857" t="s">
        <v>26</v>
      </c>
      <c r="E245" s="854" t="str">
        <f>IF(D245="Y",1,IF(D245="T",0,IF(D245="Y/T","Belum diisi","Error")))</f>
        <v>Belum diisi</v>
      </c>
      <c r="F245" s="528">
        <v>1</v>
      </c>
      <c r="G245" s="529"/>
      <c r="H245" s="600" t="str">
        <f t="shared" si="4"/>
        <v>Belum Diisi</v>
      </c>
      <c r="I245" s="590" t="s">
        <v>26</v>
      </c>
      <c r="J245" s="591" t="str">
        <f>IF($D$245="Y/T","Isi Sasaran",IF($E$245=0,0,IF(I245="Y",1,IF(I245="T",0,"Isi Dulu"))))</f>
        <v>Isi Sasaran</v>
      </c>
      <c r="K245" s="590" t="s">
        <v>26</v>
      </c>
      <c r="L245" s="591" t="str">
        <f>IF($D$245="Y/T","Isi Sasaran",IF($E$245=0,0,IF(K245="Y",1,IF(K245="T",0,"Isi Dulu"))))</f>
        <v>Isi Sasaran</v>
      </c>
      <c r="M245" s="848" t="s">
        <v>26</v>
      </c>
      <c r="N245" s="851" t="str">
        <f>IF(M245="Y",1,IF(M245="T",0,IF(M245="Y/T","Belum diisi","Error")))</f>
        <v>Belum diisi</v>
      </c>
      <c r="O245" s="517"/>
      <c r="P245" s="517"/>
      <c r="Q245" s="517"/>
      <c r="R245" s="517"/>
    </row>
    <row r="246" spans="2:18" s="527" customFormat="1" ht="15.75">
      <c r="B246" s="837"/>
      <c r="C246" s="840"/>
      <c r="D246" s="858"/>
      <c r="E246" s="855"/>
      <c r="F246" s="549">
        <v>2</v>
      </c>
      <c r="G246" s="550"/>
      <c r="H246" s="598" t="str">
        <f t="shared" si="4"/>
        <v>Belum Diisi</v>
      </c>
      <c r="I246" s="592" t="s">
        <v>26</v>
      </c>
      <c r="J246" s="593" t="str">
        <f>IF($D$245="Y/T","Isi Sasaran",IF($E$245=0,0,IF(I246="Y",1,IF(I246="T",0,"Isi Dulu"))))</f>
        <v>Isi Sasaran</v>
      </c>
      <c r="K246" s="592" t="s">
        <v>26</v>
      </c>
      <c r="L246" s="593" t="str">
        <f>IF($D$245="Y/T","Isi Sasaran",IF($E$245=0,0,IF(K246="Y",1,IF(K246="T",0,"Isi Dulu"))))</f>
        <v>Isi Sasaran</v>
      </c>
      <c r="M246" s="849"/>
      <c r="N246" s="852"/>
      <c r="O246" s="517"/>
      <c r="P246" s="517"/>
      <c r="Q246" s="517"/>
      <c r="R246" s="517"/>
    </row>
    <row r="247" spans="2:18" s="527" customFormat="1" ht="15.75">
      <c r="B247" s="837"/>
      <c r="C247" s="840"/>
      <c r="D247" s="858"/>
      <c r="E247" s="855"/>
      <c r="F247" s="549">
        <v>3</v>
      </c>
      <c r="G247" s="550"/>
      <c r="H247" s="598" t="str">
        <f t="shared" si="4"/>
        <v>Belum Diisi</v>
      </c>
      <c r="I247" s="592" t="s">
        <v>26</v>
      </c>
      <c r="J247" s="593" t="str">
        <f>IF($D$245="Y/T","Isi Sasaran",IF($E$245=0,0,IF(I247="Y",1,IF(I247="T",0,"Isi Dulu"))))</f>
        <v>Isi Sasaran</v>
      </c>
      <c r="K247" s="592" t="s">
        <v>26</v>
      </c>
      <c r="L247" s="593" t="str">
        <f>IF($D$245="Y/T","Isi Sasaran",IF($E$245=0,0,IF(K247="Y",1,IF(K247="T",0,"Isi Dulu"))))</f>
        <v>Isi Sasaran</v>
      </c>
      <c r="M247" s="849"/>
      <c r="N247" s="852"/>
      <c r="O247" s="517"/>
      <c r="P247" s="517"/>
      <c r="Q247" s="517"/>
      <c r="R247" s="517"/>
    </row>
    <row r="248" spans="2:18" s="527" customFormat="1" ht="15.75">
      <c r="B248" s="837"/>
      <c r="C248" s="840"/>
      <c r="D248" s="858"/>
      <c r="E248" s="855"/>
      <c r="F248" s="549">
        <v>4</v>
      </c>
      <c r="G248" s="550"/>
      <c r="H248" s="598" t="str">
        <f t="shared" si="4"/>
        <v>Belum Diisi</v>
      </c>
      <c r="I248" s="592" t="s">
        <v>26</v>
      </c>
      <c r="J248" s="593" t="str">
        <f>IF($D$245="Y/T","Isi Sasaran",IF($E$245=0,0,IF(I248="Y",1,IF(I248="T",0,"Isi Dulu"))))</f>
        <v>Isi Sasaran</v>
      </c>
      <c r="K248" s="592" t="s">
        <v>26</v>
      </c>
      <c r="L248" s="593" t="str">
        <f>IF($D$245="Y/T","Isi Sasaran",IF($E$245=0,0,IF(K248="Y",1,IF(K248="T",0,"Isi Dulu"))))</f>
        <v>Isi Sasaran</v>
      </c>
      <c r="M248" s="849"/>
      <c r="N248" s="852"/>
      <c r="O248" s="517"/>
      <c r="P248" s="517"/>
      <c r="Q248" s="517"/>
      <c r="R248" s="517"/>
    </row>
    <row r="249" spans="2:18" s="527" customFormat="1" ht="15.75">
      <c r="B249" s="838"/>
      <c r="C249" s="841"/>
      <c r="D249" s="859"/>
      <c r="E249" s="856"/>
      <c r="F249" s="569">
        <v>5</v>
      </c>
      <c r="G249" s="570"/>
      <c r="H249" s="599" t="str">
        <f t="shared" si="4"/>
        <v>Belum Diisi</v>
      </c>
      <c r="I249" s="595" t="s">
        <v>26</v>
      </c>
      <c r="J249" s="596" t="str">
        <f>IF($D$245="Y/T","Isi Sasaran",IF($E$245=0,0,IF(I249="Y",1,IF(I249="T",0,"Isi Dulu"))))</f>
        <v>Isi Sasaran</v>
      </c>
      <c r="K249" s="595" t="s">
        <v>26</v>
      </c>
      <c r="L249" s="596" t="str">
        <f>IF($D$245="Y/T","Isi Sasaran",IF($E$245=0,0,IF(K249="Y",1,IF(K249="T",0,"Isi Dulu"))))</f>
        <v>Isi Sasaran</v>
      </c>
      <c r="M249" s="850"/>
      <c r="N249" s="853"/>
      <c r="O249" s="517"/>
      <c r="P249" s="517"/>
      <c r="Q249" s="517"/>
      <c r="R249" s="517"/>
    </row>
    <row r="250" spans="2:18" s="527" customFormat="1" ht="15.75">
      <c r="B250" s="836">
        <v>9</v>
      </c>
      <c r="C250" s="839"/>
      <c r="D250" s="857" t="s">
        <v>26</v>
      </c>
      <c r="E250" s="854" t="str">
        <f>IF(D250="Y",1,IF(D250="T",0,IF(D250="Y/T","Belum diisi","Error")))</f>
        <v>Belum diisi</v>
      </c>
      <c r="F250" s="528">
        <v>1</v>
      </c>
      <c r="G250" s="529"/>
      <c r="H250" s="600" t="str">
        <f t="shared" si="4"/>
        <v>Belum Diisi</v>
      </c>
      <c r="I250" s="590" t="s">
        <v>26</v>
      </c>
      <c r="J250" s="591" t="str">
        <f>IF($D$250="Y/T","Isi Sasaran",IF($E$250=0,0,IF(I250="Y",1,IF(I250="T",0,"Isi Dulu"))))</f>
        <v>Isi Sasaran</v>
      </c>
      <c r="K250" s="590" t="s">
        <v>26</v>
      </c>
      <c r="L250" s="591" t="str">
        <f>IF($D$250="Y/T","Isi Sasaran",IF($E$250=0,0,IF(K250="Y",1,IF(K250="T",0,"Isi Dulu"))))</f>
        <v>Isi Sasaran</v>
      </c>
      <c r="M250" s="848" t="s">
        <v>26</v>
      </c>
      <c r="N250" s="851" t="str">
        <f>IF(M250="Y",1,IF(M250="T",0,IF(M250="Y/T","Belum diisi","Error")))</f>
        <v>Belum diisi</v>
      </c>
      <c r="O250" s="517"/>
      <c r="P250" s="517"/>
      <c r="Q250" s="517"/>
      <c r="R250" s="517"/>
    </row>
    <row r="251" spans="2:18" s="527" customFormat="1" ht="15.75">
      <c r="B251" s="837"/>
      <c r="C251" s="840"/>
      <c r="D251" s="858"/>
      <c r="E251" s="855"/>
      <c r="F251" s="549">
        <v>2</v>
      </c>
      <c r="G251" s="550"/>
      <c r="H251" s="598" t="str">
        <f t="shared" si="4"/>
        <v>Belum Diisi</v>
      </c>
      <c r="I251" s="592" t="s">
        <v>26</v>
      </c>
      <c r="J251" s="593" t="str">
        <f>IF($D$250="Y/T","Isi Sasaran",IF($E$250=0,0,IF(I251="Y",1,IF(I251="T",0,"Isi Dulu"))))</f>
        <v>Isi Sasaran</v>
      </c>
      <c r="K251" s="592" t="s">
        <v>26</v>
      </c>
      <c r="L251" s="593" t="str">
        <f>IF($D$250="Y/T","Isi Sasaran",IF($E$250=0,0,IF(K251="Y",1,IF(K251="T",0,"Isi Dulu"))))</f>
        <v>Isi Sasaran</v>
      </c>
      <c r="M251" s="849"/>
      <c r="N251" s="852"/>
      <c r="O251" s="517"/>
      <c r="P251" s="517"/>
      <c r="Q251" s="517"/>
      <c r="R251" s="517"/>
    </row>
    <row r="252" spans="2:18" s="527" customFormat="1" ht="15.75">
      <c r="B252" s="837"/>
      <c r="C252" s="840"/>
      <c r="D252" s="858"/>
      <c r="E252" s="855"/>
      <c r="F252" s="549">
        <v>3</v>
      </c>
      <c r="G252" s="550"/>
      <c r="H252" s="598" t="str">
        <f t="shared" si="4"/>
        <v>Belum Diisi</v>
      </c>
      <c r="I252" s="592" t="s">
        <v>26</v>
      </c>
      <c r="J252" s="593" t="str">
        <f>IF($D$250="Y/T","Isi Sasaran",IF($E$250=0,0,IF(I252="Y",1,IF(I252="T",0,"Isi Dulu"))))</f>
        <v>Isi Sasaran</v>
      </c>
      <c r="K252" s="592" t="s">
        <v>26</v>
      </c>
      <c r="L252" s="593" t="str">
        <f>IF($D$250="Y/T","Isi Sasaran",IF($E$250=0,0,IF(K252="Y",1,IF(K252="T",0,"Isi Dulu"))))</f>
        <v>Isi Sasaran</v>
      </c>
      <c r="M252" s="849"/>
      <c r="N252" s="852"/>
      <c r="O252" s="517"/>
      <c r="P252" s="517"/>
      <c r="Q252" s="517"/>
      <c r="R252" s="517"/>
    </row>
    <row r="253" spans="2:18" s="527" customFormat="1" ht="15.75">
      <c r="B253" s="837"/>
      <c r="C253" s="840"/>
      <c r="D253" s="858"/>
      <c r="E253" s="855"/>
      <c r="F253" s="549">
        <v>4</v>
      </c>
      <c r="G253" s="550"/>
      <c r="H253" s="598" t="str">
        <f t="shared" si="4"/>
        <v>Belum Diisi</v>
      </c>
      <c r="I253" s="592" t="s">
        <v>26</v>
      </c>
      <c r="J253" s="593" t="str">
        <f>IF($D$250="Y/T","Isi Sasaran",IF($E$250=0,0,IF(I253="Y",1,IF(I253="T",0,"Isi Dulu"))))</f>
        <v>Isi Sasaran</v>
      </c>
      <c r="K253" s="592" t="s">
        <v>26</v>
      </c>
      <c r="L253" s="593" t="str">
        <f>IF($D$250="Y/T","Isi Sasaran",IF($E$250=0,0,IF(K253="Y",1,IF(K253="T",0,"Isi Dulu"))))</f>
        <v>Isi Sasaran</v>
      </c>
      <c r="M253" s="849"/>
      <c r="N253" s="852"/>
      <c r="O253" s="517"/>
      <c r="P253" s="517"/>
      <c r="Q253" s="517"/>
      <c r="R253" s="517"/>
    </row>
    <row r="254" spans="2:18" s="527" customFormat="1" ht="15.75">
      <c r="B254" s="838"/>
      <c r="C254" s="841"/>
      <c r="D254" s="859"/>
      <c r="E254" s="856"/>
      <c r="F254" s="569">
        <v>5</v>
      </c>
      <c r="G254" s="570"/>
      <c r="H254" s="599" t="str">
        <f t="shared" si="4"/>
        <v>Belum Diisi</v>
      </c>
      <c r="I254" s="595" t="s">
        <v>26</v>
      </c>
      <c r="J254" s="596" t="str">
        <f>IF($D$250="Y/T","Isi Sasaran",IF($E$250=0,0,IF(I254="Y",1,IF(I254="T",0,"Isi Dulu"))))</f>
        <v>Isi Sasaran</v>
      </c>
      <c r="K254" s="595" t="s">
        <v>26</v>
      </c>
      <c r="L254" s="596" t="str">
        <f>IF($D$250="Y/T","Isi Sasaran",IF($E$250=0,0,IF(K254="Y",1,IF(K254="T",0,"Isi Dulu"))))</f>
        <v>Isi Sasaran</v>
      </c>
      <c r="M254" s="850"/>
      <c r="N254" s="853"/>
      <c r="O254" s="517"/>
      <c r="P254" s="517"/>
      <c r="Q254" s="517"/>
      <c r="R254" s="517"/>
    </row>
    <row r="255" spans="2:18" s="527" customFormat="1" ht="15.75">
      <c r="B255" s="836">
        <v>10</v>
      </c>
      <c r="C255" s="839"/>
      <c r="D255" s="857" t="s">
        <v>26</v>
      </c>
      <c r="E255" s="854" t="str">
        <f>IF(D255="Y",1,IF(D255="T",0,IF(D255="Y/T","Belum diisi","Error")))</f>
        <v>Belum diisi</v>
      </c>
      <c r="F255" s="528">
        <v>1</v>
      </c>
      <c r="G255" s="529"/>
      <c r="H255" s="600" t="str">
        <f t="shared" si="4"/>
        <v>Belum Diisi</v>
      </c>
      <c r="I255" s="590" t="s">
        <v>26</v>
      </c>
      <c r="J255" s="591" t="str">
        <f>IF($D$255="Y/T","Isi Sasaran",IF($E$255=0,0,IF(I255="Y",1,IF(I255="T",0,"Isi Dulu"))))</f>
        <v>Isi Sasaran</v>
      </c>
      <c r="K255" s="590" t="s">
        <v>26</v>
      </c>
      <c r="L255" s="591" t="str">
        <f>IF($D$255="Y/T","Isi Sasaran",IF($E$255=0,0,IF(K255="Y",1,IF(K255="T",0,"Isi Dulu"))))</f>
        <v>Isi Sasaran</v>
      </c>
      <c r="M255" s="848" t="s">
        <v>26</v>
      </c>
      <c r="N255" s="851" t="str">
        <f>IF(M255="Y",1,IF(M255="T",0,IF(M255="Y/T","Belum diisi","Error")))</f>
        <v>Belum diisi</v>
      </c>
      <c r="O255" s="517"/>
      <c r="P255" s="517"/>
      <c r="Q255" s="517"/>
      <c r="R255" s="517"/>
    </row>
    <row r="256" spans="2:18" s="527" customFormat="1" ht="15.75">
      <c r="B256" s="837"/>
      <c r="C256" s="840"/>
      <c r="D256" s="858"/>
      <c r="E256" s="855"/>
      <c r="F256" s="549">
        <v>2</v>
      </c>
      <c r="G256" s="550"/>
      <c r="H256" s="598" t="str">
        <f t="shared" si="4"/>
        <v>Belum Diisi</v>
      </c>
      <c r="I256" s="592" t="s">
        <v>26</v>
      </c>
      <c r="J256" s="593" t="str">
        <f>IF($D$255="Y/T","Isi Sasaran",IF($E$255=0,0,IF(I256="Y",1,IF(I256="T",0,"Isi Dulu"))))</f>
        <v>Isi Sasaran</v>
      </c>
      <c r="K256" s="592" t="s">
        <v>26</v>
      </c>
      <c r="L256" s="593" t="str">
        <f>IF($D$255="Y/T","Isi Sasaran",IF($E$255=0,0,IF(K256="Y",1,IF(K256="T",0,"Isi Dulu"))))</f>
        <v>Isi Sasaran</v>
      </c>
      <c r="M256" s="849"/>
      <c r="N256" s="852"/>
      <c r="O256" s="517"/>
      <c r="P256" s="517"/>
      <c r="Q256" s="517"/>
      <c r="R256" s="517"/>
    </row>
    <row r="257" spans="2:18" s="527" customFormat="1" ht="15.75">
      <c r="B257" s="837"/>
      <c r="C257" s="840"/>
      <c r="D257" s="858"/>
      <c r="E257" s="855"/>
      <c r="F257" s="549">
        <v>3</v>
      </c>
      <c r="G257" s="550"/>
      <c r="H257" s="598" t="str">
        <f t="shared" si="4"/>
        <v>Belum Diisi</v>
      </c>
      <c r="I257" s="592" t="s">
        <v>26</v>
      </c>
      <c r="J257" s="593" t="str">
        <f>IF($D$255="Y/T","Isi Sasaran",IF($E$255=0,0,IF(I257="Y",1,IF(I257="T",0,"Isi Dulu"))))</f>
        <v>Isi Sasaran</v>
      </c>
      <c r="K257" s="592" t="s">
        <v>26</v>
      </c>
      <c r="L257" s="593" t="str">
        <f>IF($D$255="Y/T","Isi Sasaran",IF($E$255=0,0,IF(K257="Y",1,IF(K257="T",0,"Isi Dulu"))))</f>
        <v>Isi Sasaran</v>
      </c>
      <c r="M257" s="849"/>
      <c r="N257" s="852"/>
      <c r="O257" s="517"/>
      <c r="P257" s="517"/>
      <c r="Q257" s="517"/>
      <c r="R257" s="517"/>
    </row>
    <row r="258" spans="2:18" s="527" customFormat="1" ht="15.75">
      <c r="B258" s="837"/>
      <c r="C258" s="840"/>
      <c r="D258" s="858"/>
      <c r="E258" s="855"/>
      <c r="F258" s="549">
        <v>4</v>
      </c>
      <c r="G258" s="550"/>
      <c r="H258" s="598" t="str">
        <f t="shared" si="4"/>
        <v>Belum Diisi</v>
      </c>
      <c r="I258" s="592" t="s">
        <v>26</v>
      </c>
      <c r="J258" s="593" t="str">
        <f>IF($D$255="Y/T","Isi Sasaran",IF($E$255=0,0,IF(I258="Y",1,IF(I258="T",0,"Isi Dulu"))))</f>
        <v>Isi Sasaran</v>
      </c>
      <c r="K258" s="592" t="s">
        <v>26</v>
      </c>
      <c r="L258" s="593" t="str">
        <f>IF($D$255="Y/T","Isi Sasaran",IF($E$255=0,0,IF(K258="Y",1,IF(K258="T",0,"Isi Dulu"))))</f>
        <v>Isi Sasaran</v>
      </c>
      <c r="M258" s="849"/>
      <c r="N258" s="852"/>
      <c r="O258" s="517"/>
      <c r="P258" s="517"/>
      <c r="Q258" s="517"/>
      <c r="R258" s="517"/>
    </row>
    <row r="259" spans="2:18" s="527" customFormat="1" ht="15.75">
      <c r="B259" s="838"/>
      <c r="C259" s="841"/>
      <c r="D259" s="859"/>
      <c r="E259" s="856"/>
      <c r="F259" s="569">
        <v>5</v>
      </c>
      <c r="G259" s="570"/>
      <c r="H259" s="599" t="str">
        <f t="shared" si="4"/>
        <v>Belum Diisi</v>
      </c>
      <c r="I259" s="595" t="s">
        <v>26</v>
      </c>
      <c r="J259" s="596" t="str">
        <f>IF($D$255="Y/T","Isi Sasaran",IF($E$255=0,0,IF(I259="Y",1,IF(I259="T",0,"Isi Dulu"))))</f>
        <v>Isi Sasaran</v>
      </c>
      <c r="K259" s="595" t="s">
        <v>26</v>
      </c>
      <c r="L259" s="596" t="str">
        <f>IF($D$255="Y/T","Isi Sasaran",IF($E$255=0,0,IF(K259="Y",1,IF(K259="T",0,"Isi Dulu"))))</f>
        <v>Isi Sasaran</v>
      </c>
      <c r="M259" s="850"/>
      <c r="N259" s="853"/>
      <c r="O259" s="517"/>
      <c r="P259" s="517"/>
      <c r="Q259" s="517"/>
      <c r="R259" s="517"/>
    </row>
    <row r="260" spans="2:18" s="527" customFormat="1" ht="15.75">
      <c r="B260" s="836">
        <v>11</v>
      </c>
      <c r="C260" s="839"/>
      <c r="D260" s="857" t="s">
        <v>26</v>
      </c>
      <c r="E260" s="854" t="str">
        <f>IF(D260="Y",1,IF(D260="T",0,IF(D260="Y/T","Belum diisi","Error")))</f>
        <v>Belum diisi</v>
      </c>
      <c r="F260" s="528">
        <v>1</v>
      </c>
      <c r="G260" s="529"/>
      <c r="H260" s="600" t="str">
        <f t="shared" si="4"/>
        <v>Belum Diisi</v>
      </c>
      <c r="I260" s="590" t="s">
        <v>26</v>
      </c>
      <c r="J260" s="591" t="str">
        <f>IF($D$260="Y/T","Isi Sasaran",IF($E$260=0,0,IF(I260="Y",1,IF(I260="T",0,"Isi Dulu"))))</f>
        <v>Isi Sasaran</v>
      </c>
      <c r="K260" s="590" t="s">
        <v>26</v>
      </c>
      <c r="L260" s="591" t="str">
        <f>IF($D$260="Y/T","Isi Sasaran",IF($E$260=0,0,IF(K260="Y",1,IF(K260="T",0,"Isi Dulu"))))</f>
        <v>Isi Sasaran</v>
      </c>
      <c r="M260" s="848" t="s">
        <v>26</v>
      </c>
      <c r="N260" s="851" t="str">
        <f>IF(M260="Y",1,IF(M260="T",0,IF(M260="Y/T","Belum diisi","Error")))</f>
        <v>Belum diisi</v>
      </c>
      <c r="O260" s="517"/>
      <c r="P260" s="517"/>
      <c r="Q260" s="517"/>
      <c r="R260" s="517"/>
    </row>
    <row r="261" spans="2:18" s="527" customFormat="1" ht="15.75">
      <c r="B261" s="837"/>
      <c r="C261" s="840"/>
      <c r="D261" s="858"/>
      <c r="E261" s="855"/>
      <c r="F261" s="549">
        <v>2</v>
      </c>
      <c r="G261" s="550"/>
      <c r="H261" s="598" t="str">
        <f t="shared" si="4"/>
        <v>Belum Diisi</v>
      </c>
      <c r="I261" s="592" t="s">
        <v>26</v>
      </c>
      <c r="J261" s="593" t="str">
        <f>IF($D$260="Y/T","Isi Sasaran",IF($E$260=0,0,IF(I261="Y",1,IF(I261="T",0,"Isi Dulu"))))</f>
        <v>Isi Sasaran</v>
      </c>
      <c r="K261" s="592" t="s">
        <v>26</v>
      </c>
      <c r="L261" s="593" t="str">
        <f>IF($D$260="Y/T","Isi Sasaran",IF($E$260=0,0,IF(K261="Y",1,IF(K261="T",0,"Isi Dulu"))))</f>
        <v>Isi Sasaran</v>
      </c>
      <c r="M261" s="849"/>
      <c r="N261" s="852"/>
      <c r="O261" s="517"/>
      <c r="P261" s="517"/>
      <c r="Q261" s="517"/>
      <c r="R261" s="517"/>
    </row>
    <row r="262" spans="2:18" s="527" customFormat="1" ht="15.75">
      <c r="B262" s="837"/>
      <c r="C262" s="840"/>
      <c r="D262" s="858"/>
      <c r="E262" s="855"/>
      <c r="F262" s="549">
        <v>3</v>
      </c>
      <c r="G262" s="550"/>
      <c r="H262" s="598" t="str">
        <f t="shared" si="4"/>
        <v>Belum Diisi</v>
      </c>
      <c r="I262" s="592" t="s">
        <v>26</v>
      </c>
      <c r="J262" s="593" t="str">
        <f>IF($D$260="Y/T","Isi Sasaran",IF($E$260=0,0,IF(I262="Y",1,IF(I262="T",0,"Isi Dulu"))))</f>
        <v>Isi Sasaran</v>
      </c>
      <c r="K262" s="592" t="s">
        <v>26</v>
      </c>
      <c r="L262" s="593" t="str">
        <f>IF($D$260="Y/T","Isi Sasaran",IF($E$260=0,0,IF(K262="Y",1,IF(K262="T",0,"Isi Dulu"))))</f>
        <v>Isi Sasaran</v>
      </c>
      <c r="M262" s="849"/>
      <c r="N262" s="852"/>
      <c r="O262" s="517"/>
      <c r="P262" s="517"/>
      <c r="Q262" s="517"/>
      <c r="R262" s="517"/>
    </row>
    <row r="263" spans="2:18" s="527" customFormat="1" ht="15.75">
      <c r="B263" s="837"/>
      <c r="C263" s="840"/>
      <c r="D263" s="858"/>
      <c r="E263" s="855"/>
      <c r="F263" s="549">
        <v>4</v>
      </c>
      <c r="G263" s="550"/>
      <c r="H263" s="598" t="str">
        <f t="shared" si="4"/>
        <v>Belum Diisi</v>
      </c>
      <c r="I263" s="592" t="s">
        <v>26</v>
      </c>
      <c r="J263" s="593" t="str">
        <f>IF($D$260="Y/T","Isi Sasaran",IF($E$260=0,0,IF(I263="Y",1,IF(I263="T",0,"Isi Dulu"))))</f>
        <v>Isi Sasaran</v>
      </c>
      <c r="K263" s="592" t="s">
        <v>26</v>
      </c>
      <c r="L263" s="593" t="str">
        <f>IF($D$260="Y/T","Isi Sasaran",IF($E$260=0,0,IF(K263="Y",1,IF(K263="T",0,"Isi Dulu"))))</f>
        <v>Isi Sasaran</v>
      </c>
      <c r="M263" s="849"/>
      <c r="N263" s="852"/>
      <c r="O263" s="517"/>
      <c r="P263" s="517"/>
      <c r="Q263" s="517"/>
      <c r="R263" s="517"/>
    </row>
    <row r="264" spans="2:18" s="527" customFormat="1" ht="15.75">
      <c r="B264" s="838"/>
      <c r="C264" s="841"/>
      <c r="D264" s="859"/>
      <c r="E264" s="856"/>
      <c r="F264" s="569">
        <v>5</v>
      </c>
      <c r="G264" s="570"/>
      <c r="H264" s="599" t="str">
        <f t="shared" si="4"/>
        <v>Belum Diisi</v>
      </c>
      <c r="I264" s="595" t="s">
        <v>26</v>
      </c>
      <c r="J264" s="596" t="str">
        <f>IF($D$260="Y/T","Isi Sasaran",IF($E$260=0,0,IF(I264="Y",1,IF(I264="T",0,"Isi Dulu"))))</f>
        <v>Isi Sasaran</v>
      </c>
      <c r="K264" s="595" t="s">
        <v>26</v>
      </c>
      <c r="L264" s="596" t="str">
        <f>IF($D$260="Y/T","Isi Sasaran",IF($E$260=0,0,IF(K264="Y",1,IF(K264="T",0,"Isi Dulu"))))</f>
        <v>Isi Sasaran</v>
      </c>
      <c r="M264" s="850"/>
      <c r="N264" s="853"/>
      <c r="O264" s="517"/>
      <c r="P264" s="517"/>
      <c r="Q264" s="517"/>
      <c r="R264" s="517"/>
    </row>
    <row r="265" spans="2:18" s="527" customFormat="1" ht="15.75">
      <c r="B265" s="836">
        <v>12</v>
      </c>
      <c r="C265" s="839"/>
      <c r="D265" s="857" t="s">
        <v>26</v>
      </c>
      <c r="E265" s="854" t="str">
        <f>IF(D265="Y",1,IF(D265="T",0,IF(D265="Y/T","Belum diisi","Error")))</f>
        <v>Belum diisi</v>
      </c>
      <c r="F265" s="528">
        <v>1</v>
      </c>
      <c r="G265" s="529"/>
      <c r="H265" s="600" t="str">
        <f t="shared" si="4"/>
        <v>Belum Diisi</v>
      </c>
      <c r="I265" s="590" t="s">
        <v>26</v>
      </c>
      <c r="J265" s="591" t="str">
        <f>IF($D$265="Y/T","Isi Sasaran",IF($E$265=0,0,IF(I265="Y",1,IF(I265="T",0,"Isi Dulu"))))</f>
        <v>Isi Sasaran</v>
      </c>
      <c r="K265" s="590" t="s">
        <v>26</v>
      </c>
      <c r="L265" s="591" t="str">
        <f>IF($D$265="Y/T","Isi Sasaran",IF($E$265=0,0,IF(K265="Y",1,IF(K265="T",0,"Isi Dulu"))))</f>
        <v>Isi Sasaran</v>
      </c>
      <c r="M265" s="848" t="s">
        <v>26</v>
      </c>
      <c r="N265" s="851" t="str">
        <f>IF(M265="Y",1,IF(M265="T",0,IF(M265="Y/T","Belum diisi","Error")))</f>
        <v>Belum diisi</v>
      </c>
      <c r="O265" s="517"/>
      <c r="P265" s="517"/>
      <c r="Q265" s="517"/>
      <c r="R265" s="517"/>
    </row>
    <row r="266" spans="2:18" s="527" customFormat="1" ht="15.75">
      <c r="B266" s="837"/>
      <c r="C266" s="840"/>
      <c r="D266" s="858"/>
      <c r="E266" s="855"/>
      <c r="F266" s="549">
        <v>2</v>
      </c>
      <c r="G266" s="550"/>
      <c r="H266" s="598" t="str">
        <f t="shared" si="4"/>
        <v>Belum Diisi</v>
      </c>
      <c r="I266" s="592" t="s">
        <v>26</v>
      </c>
      <c r="J266" s="593" t="str">
        <f>IF($D$265="Y/T","Isi Sasaran",IF($E$265=0,0,IF(I266="Y",1,IF(I266="T",0,"Isi Dulu"))))</f>
        <v>Isi Sasaran</v>
      </c>
      <c r="K266" s="592" t="s">
        <v>26</v>
      </c>
      <c r="L266" s="593" t="str">
        <f>IF($D$265="Y/T","Isi Sasaran",IF($E$265=0,0,IF(K266="Y",1,IF(K266="T",0,"Isi Dulu"))))</f>
        <v>Isi Sasaran</v>
      </c>
      <c r="M266" s="849"/>
      <c r="N266" s="852"/>
      <c r="O266" s="517"/>
      <c r="P266" s="517"/>
      <c r="Q266" s="517"/>
      <c r="R266" s="517"/>
    </row>
    <row r="267" spans="2:18" s="527" customFormat="1" ht="15.75">
      <c r="B267" s="837"/>
      <c r="C267" s="840"/>
      <c r="D267" s="858"/>
      <c r="E267" s="855"/>
      <c r="F267" s="549">
        <v>3</v>
      </c>
      <c r="G267" s="550"/>
      <c r="H267" s="598" t="str">
        <f t="shared" si="4"/>
        <v>Belum Diisi</v>
      </c>
      <c r="I267" s="592" t="s">
        <v>26</v>
      </c>
      <c r="J267" s="593" t="str">
        <f>IF($D$265="Y/T","Isi Sasaran",IF($E$265=0,0,IF(I267="Y",1,IF(I267="T",0,"Isi Dulu"))))</f>
        <v>Isi Sasaran</v>
      </c>
      <c r="K267" s="592" t="s">
        <v>26</v>
      </c>
      <c r="L267" s="593" t="str">
        <f>IF($D$265="Y/T","Isi Sasaran",IF($E$265=0,0,IF(K267="Y",1,IF(K267="T",0,"Isi Dulu"))))</f>
        <v>Isi Sasaran</v>
      </c>
      <c r="M267" s="849"/>
      <c r="N267" s="852"/>
      <c r="O267" s="517"/>
      <c r="P267" s="517"/>
      <c r="Q267" s="517"/>
      <c r="R267" s="517"/>
    </row>
    <row r="268" spans="2:18" s="527" customFormat="1" ht="15.75">
      <c r="B268" s="837"/>
      <c r="C268" s="840"/>
      <c r="D268" s="858"/>
      <c r="E268" s="855"/>
      <c r="F268" s="549">
        <v>4</v>
      </c>
      <c r="G268" s="550"/>
      <c r="H268" s="598" t="str">
        <f t="shared" si="4"/>
        <v>Belum Diisi</v>
      </c>
      <c r="I268" s="592" t="s">
        <v>26</v>
      </c>
      <c r="J268" s="593" t="str">
        <f>IF($D$265="Y/T","Isi Sasaran",IF($E$265=0,0,IF(I268="Y",1,IF(I268="T",0,"Isi Dulu"))))</f>
        <v>Isi Sasaran</v>
      </c>
      <c r="K268" s="592" t="s">
        <v>26</v>
      </c>
      <c r="L268" s="593" t="str">
        <f>IF($D$265="Y/T","Isi Sasaran",IF($E$265=0,0,IF(K268="Y",1,IF(K268="T",0,"Isi Dulu"))))</f>
        <v>Isi Sasaran</v>
      </c>
      <c r="M268" s="849"/>
      <c r="N268" s="852"/>
      <c r="O268" s="517"/>
      <c r="P268" s="517"/>
      <c r="Q268" s="517"/>
      <c r="R268" s="517"/>
    </row>
    <row r="269" spans="2:18" s="527" customFormat="1" ht="15.75">
      <c r="B269" s="838"/>
      <c r="C269" s="841"/>
      <c r="D269" s="859"/>
      <c r="E269" s="856"/>
      <c r="F269" s="569">
        <v>5</v>
      </c>
      <c r="G269" s="570"/>
      <c r="H269" s="599" t="str">
        <f t="shared" si="4"/>
        <v>Belum Diisi</v>
      </c>
      <c r="I269" s="595" t="s">
        <v>26</v>
      </c>
      <c r="J269" s="596" t="str">
        <f>IF($D$265="Y/T","Isi Sasaran",IF($E$265=0,0,IF(I269="Y",1,IF(I269="T",0,"Isi Dulu"))))</f>
        <v>Isi Sasaran</v>
      </c>
      <c r="K269" s="595" t="s">
        <v>26</v>
      </c>
      <c r="L269" s="596" t="str">
        <f>IF($D$265="Y/T","Isi Sasaran",IF($E$265=0,0,IF(K269="Y",1,IF(K269="T",0,"Isi Dulu"))))</f>
        <v>Isi Sasaran</v>
      </c>
      <c r="M269" s="850"/>
      <c r="N269" s="853"/>
      <c r="O269" s="517"/>
      <c r="P269" s="517"/>
      <c r="Q269" s="517"/>
      <c r="R269" s="517"/>
    </row>
    <row r="270" spans="2:18" s="527" customFormat="1" ht="15.75">
      <c r="B270" s="836">
        <v>13</v>
      </c>
      <c r="C270" s="839"/>
      <c r="D270" s="857" t="s">
        <v>26</v>
      </c>
      <c r="E270" s="854" t="str">
        <f>IF(D270="Y",1,IF(D270="T",0,IF(D270="Y/T","Belum diisi","Error")))</f>
        <v>Belum diisi</v>
      </c>
      <c r="F270" s="528">
        <v>1</v>
      </c>
      <c r="G270" s="529"/>
      <c r="H270" s="600" t="str">
        <f t="shared" si="4"/>
        <v>Belum Diisi</v>
      </c>
      <c r="I270" s="590" t="s">
        <v>26</v>
      </c>
      <c r="J270" s="591" t="str">
        <f>IF($D$270="Y/T","Isi Sasaran",IF($E$270=0,0,IF(I270="Y",1,IF(I270="T",0,"Isi Dulu"))))</f>
        <v>Isi Sasaran</v>
      </c>
      <c r="K270" s="590" t="s">
        <v>26</v>
      </c>
      <c r="L270" s="591" t="str">
        <f>IF($D$270="Y/T","Isi Sasaran",IF($E$270=0,0,IF(K270="Y",1,IF(K270="T",0,"Isi Dulu"))))</f>
        <v>Isi Sasaran</v>
      </c>
      <c r="M270" s="848" t="s">
        <v>26</v>
      </c>
      <c r="N270" s="851" t="str">
        <f>IF(M270="Y",1,IF(M270="T",0,IF(M270="Y/T","Belum diisi","Error")))</f>
        <v>Belum diisi</v>
      </c>
      <c r="O270" s="517"/>
      <c r="P270" s="517"/>
      <c r="Q270" s="517"/>
      <c r="R270" s="517"/>
    </row>
    <row r="271" spans="2:18" s="527" customFormat="1" ht="15.75">
      <c r="B271" s="837"/>
      <c r="C271" s="840"/>
      <c r="D271" s="858"/>
      <c r="E271" s="855"/>
      <c r="F271" s="549">
        <v>2</v>
      </c>
      <c r="G271" s="550"/>
      <c r="H271" s="598" t="str">
        <f t="shared" si="4"/>
        <v>Belum Diisi</v>
      </c>
      <c r="I271" s="592" t="s">
        <v>26</v>
      </c>
      <c r="J271" s="593" t="str">
        <f>IF($D$270="Y/T","Isi Sasaran",IF($E$270=0,0,IF(I271="Y",1,IF(I271="T",0,"Isi Dulu"))))</f>
        <v>Isi Sasaran</v>
      </c>
      <c r="K271" s="592" t="s">
        <v>26</v>
      </c>
      <c r="L271" s="593" t="str">
        <f>IF($D$270="Y/T","Isi Sasaran",IF($E$270=0,0,IF(K271="Y",1,IF(K271="T",0,"Isi Dulu"))))</f>
        <v>Isi Sasaran</v>
      </c>
      <c r="M271" s="849"/>
      <c r="N271" s="852"/>
      <c r="O271" s="517"/>
      <c r="P271" s="517"/>
      <c r="Q271" s="517"/>
      <c r="R271" s="517"/>
    </row>
    <row r="272" spans="2:18" s="527" customFormat="1" ht="15.75">
      <c r="B272" s="837"/>
      <c r="C272" s="840"/>
      <c r="D272" s="858"/>
      <c r="E272" s="855"/>
      <c r="F272" s="549">
        <v>3</v>
      </c>
      <c r="G272" s="550"/>
      <c r="H272" s="598" t="str">
        <f t="shared" si="4"/>
        <v>Belum Diisi</v>
      </c>
      <c r="I272" s="592" t="s">
        <v>26</v>
      </c>
      <c r="J272" s="593" t="str">
        <f>IF($D$270="Y/T","Isi Sasaran",IF($E$270=0,0,IF(I272="Y",1,IF(I272="T",0,"Isi Dulu"))))</f>
        <v>Isi Sasaran</v>
      </c>
      <c r="K272" s="592" t="s">
        <v>26</v>
      </c>
      <c r="L272" s="593" t="str">
        <f>IF($D$270="Y/T","Isi Sasaran",IF($E$270=0,0,IF(K272="Y",1,IF(K272="T",0,"Isi Dulu"))))</f>
        <v>Isi Sasaran</v>
      </c>
      <c r="M272" s="849"/>
      <c r="N272" s="852"/>
      <c r="O272" s="517"/>
      <c r="P272" s="517"/>
      <c r="Q272" s="517"/>
      <c r="R272" s="517"/>
    </row>
    <row r="273" spans="2:18" s="527" customFormat="1" ht="15.75">
      <c r="B273" s="837"/>
      <c r="C273" s="840"/>
      <c r="D273" s="858"/>
      <c r="E273" s="855"/>
      <c r="F273" s="549">
        <v>4</v>
      </c>
      <c r="G273" s="550"/>
      <c r="H273" s="598" t="str">
        <f t="shared" si="4"/>
        <v>Belum Diisi</v>
      </c>
      <c r="I273" s="592" t="s">
        <v>26</v>
      </c>
      <c r="J273" s="593" t="str">
        <f>IF($D$270="Y/T","Isi Sasaran",IF($E$270=0,0,IF(I273="Y",1,IF(I273="T",0,"Isi Dulu"))))</f>
        <v>Isi Sasaran</v>
      </c>
      <c r="K273" s="592" t="s">
        <v>26</v>
      </c>
      <c r="L273" s="593" t="str">
        <f>IF($D$270="Y/T","Isi Sasaran",IF($E$270=0,0,IF(K273="Y",1,IF(K273="T",0,"Isi Dulu"))))</f>
        <v>Isi Sasaran</v>
      </c>
      <c r="M273" s="849"/>
      <c r="N273" s="852"/>
      <c r="O273" s="517"/>
      <c r="P273" s="517"/>
      <c r="Q273" s="517"/>
      <c r="R273" s="517"/>
    </row>
    <row r="274" spans="2:18" s="527" customFormat="1" ht="15.75">
      <c r="B274" s="838"/>
      <c r="C274" s="841"/>
      <c r="D274" s="859"/>
      <c r="E274" s="856"/>
      <c r="F274" s="569">
        <v>5</v>
      </c>
      <c r="G274" s="570"/>
      <c r="H274" s="599" t="str">
        <f t="shared" si="4"/>
        <v>Belum Diisi</v>
      </c>
      <c r="I274" s="595" t="s">
        <v>26</v>
      </c>
      <c r="J274" s="596" t="str">
        <f>IF($D$270="Y/T","Isi Sasaran",IF($E$270=0,0,IF(I274="Y",1,IF(I274="T",0,"Isi Dulu"))))</f>
        <v>Isi Sasaran</v>
      </c>
      <c r="K274" s="595" t="s">
        <v>26</v>
      </c>
      <c r="L274" s="596" t="str">
        <f>IF($D$270="Y/T","Isi Sasaran",IF($E$270=0,0,IF(K274="Y",1,IF(K274="T",0,"Isi Dulu"))))</f>
        <v>Isi Sasaran</v>
      </c>
      <c r="M274" s="850"/>
      <c r="N274" s="853"/>
      <c r="O274" s="517"/>
      <c r="P274" s="517"/>
      <c r="Q274" s="517"/>
      <c r="R274" s="517"/>
    </row>
    <row r="275" spans="2:18" s="527" customFormat="1" ht="15.75">
      <c r="B275" s="836">
        <v>14</v>
      </c>
      <c r="C275" s="839"/>
      <c r="D275" s="857" t="s">
        <v>26</v>
      </c>
      <c r="E275" s="854" t="str">
        <f>IF(D275="Y",1,IF(D275="T",0,IF(D275="Y/T","Belum diisi","Error")))</f>
        <v>Belum diisi</v>
      </c>
      <c r="F275" s="528">
        <v>1</v>
      </c>
      <c r="G275" s="529"/>
      <c r="H275" s="600" t="str">
        <f t="shared" ref="H275:H309" si="5">IF(OR(J275="Isi Dulu",L275="Isi Dulu",J275="Isi Sasaran",L275="Isi Sasaran"),"Belum Diisi",IF(SUM(J275,L275)=2,1,IF(SUM(J275,L275)=1,0,IF(SUM(J275,L275)=0,0,"Error"))))</f>
        <v>Belum Diisi</v>
      </c>
      <c r="I275" s="590" t="s">
        <v>26</v>
      </c>
      <c r="J275" s="591" t="str">
        <f>IF($D$275="Y/T","Isi Sasaran",IF($E$275=0,0,IF(I275="Y",1,IF(I275="T",0,"Isi Dulu"))))</f>
        <v>Isi Sasaran</v>
      </c>
      <c r="K275" s="590" t="s">
        <v>26</v>
      </c>
      <c r="L275" s="591" t="str">
        <f>IF($D$275="Y/T","Isi Sasaran",IF($E$275=0,0,IF(K275="Y",1,IF(K275="T",0,"Isi Dulu"))))</f>
        <v>Isi Sasaran</v>
      </c>
      <c r="M275" s="848" t="s">
        <v>26</v>
      </c>
      <c r="N275" s="851" t="str">
        <f>IF(M275="Y",1,IF(M275="T",0,IF(M275="Y/T","Belum diisi","Error")))</f>
        <v>Belum diisi</v>
      </c>
      <c r="O275" s="517"/>
      <c r="P275" s="517"/>
      <c r="Q275" s="517"/>
      <c r="R275" s="517"/>
    </row>
    <row r="276" spans="2:18" s="527" customFormat="1" ht="15.75">
      <c r="B276" s="837"/>
      <c r="C276" s="840"/>
      <c r="D276" s="858"/>
      <c r="E276" s="855"/>
      <c r="F276" s="549">
        <v>2</v>
      </c>
      <c r="G276" s="550"/>
      <c r="H276" s="598" t="str">
        <f t="shared" si="5"/>
        <v>Belum Diisi</v>
      </c>
      <c r="I276" s="592" t="s">
        <v>26</v>
      </c>
      <c r="J276" s="593" t="str">
        <f>IF($D$275="Y/T","Isi Sasaran",IF($E$275=0,0,IF(I276="Y",1,IF(I276="T",0,"Isi Dulu"))))</f>
        <v>Isi Sasaran</v>
      </c>
      <c r="K276" s="592" t="s">
        <v>26</v>
      </c>
      <c r="L276" s="593" t="str">
        <f>IF($D$275="Y/T","Isi Sasaran",IF($E$275=0,0,IF(K276="Y",1,IF(K276="T",0,"Isi Dulu"))))</f>
        <v>Isi Sasaran</v>
      </c>
      <c r="M276" s="849"/>
      <c r="N276" s="852"/>
      <c r="O276" s="517"/>
      <c r="P276" s="517"/>
      <c r="Q276" s="517"/>
      <c r="R276" s="517"/>
    </row>
    <row r="277" spans="2:18" s="527" customFormat="1" ht="15.75">
      <c r="B277" s="837"/>
      <c r="C277" s="840"/>
      <c r="D277" s="858"/>
      <c r="E277" s="855"/>
      <c r="F277" s="549">
        <v>3</v>
      </c>
      <c r="G277" s="550"/>
      <c r="H277" s="598" t="str">
        <f t="shared" si="5"/>
        <v>Belum Diisi</v>
      </c>
      <c r="I277" s="592" t="s">
        <v>26</v>
      </c>
      <c r="J277" s="593" t="str">
        <f>IF($D$275="Y/T","Isi Sasaran",IF($E$275=0,0,IF(I277="Y",1,IF(I277="T",0,"Isi Dulu"))))</f>
        <v>Isi Sasaran</v>
      </c>
      <c r="K277" s="592" t="s">
        <v>26</v>
      </c>
      <c r="L277" s="593" t="str">
        <f>IF($D$275="Y/T","Isi Sasaran",IF($E$275=0,0,IF(K277="Y",1,IF(K277="T",0,"Isi Dulu"))))</f>
        <v>Isi Sasaran</v>
      </c>
      <c r="M277" s="849"/>
      <c r="N277" s="852"/>
      <c r="O277" s="517"/>
      <c r="P277" s="517"/>
      <c r="Q277" s="517"/>
      <c r="R277" s="517"/>
    </row>
    <row r="278" spans="2:18" s="527" customFormat="1" ht="15.75">
      <c r="B278" s="837"/>
      <c r="C278" s="840"/>
      <c r="D278" s="858"/>
      <c r="E278" s="855"/>
      <c r="F278" s="549">
        <v>4</v>
      </c>
      <c r="G278" s="550"/>
      <c r="H278" s="598" t="str">
        <f t="shared" si="5"/>
        <v>Belum Diisi</v>
      </c>
      <c r="I278" s="592" t="s">
        <v>26</v>
      </c>
      <c r="J278" s="593" t="str">
        <f>IF($D$275="Y/T","Isi Sasaran",IF($E$275=0,0,IF(I278="Y",1,IF(I278="T",0,"Isi Dulu"))))</f>
        <v>Isi Sasaran</v>
      </c>
      <c r="K278" s="592" t="s">
        <v>26</v>
      </c>
      <c r="L278" s="593" t="str">
        <f>IF($D$275="Y/T","Isi Sasaran",IF($E$275=0,0,IF(K278="Y",1,IF(K278="T",0,"Isi Dulu"))))</f>
        <v>Isi Sasaran</v>
      </c>
      <c r="M278" s="849"/>
      <c r="N278" s="852"/>
      <c r="O278" s="517"/>
      <c r="P278" s="517"/>
      <c r="Q278" s="517"/>
      <c r="R278" s="517"/>
    </row>
    <row r="279" spans="2:18" s="527" customFormat="1" ht="15.75">
      <c r="B279" s="838"/>
      <c r="C279" s="841"/>
      <c r="D279" s="859"/>
      <c r="E279" s="856"/>
      <c r="F279" s="569">
        <v>5</v>
      </c>
      <c r="G279" s="570"/>
      <c r="H279" s="599" t="str">
        <f t="shared" si="5"/>
        <v>Belum Diisi</v>
      </c>
      <c r="I279" s="595" t="s">
        <v>26</v>
      </c>
      <c r="J279" s="596" t="str">
        <f>IF($D$275="Y/T","Isi Sasaran",IF($E$275=0,0,IF(I279="Y",1,IF(I279="T",0,"Isi Dulu"))))</f>
        <v>Isi Sasaran</v>
      </c>
      <c r="K279" s="595" t="s">
        <v>26</v>
      </c>
      <c r="L279" s="596" t="str">
        <f>IF($D$275="Y/T","Isi Sasaran",IF($E$275=0,0,IF(K279="Y",1,IF(K279="T",0,"Isi Dulu"))))</f>
        <v>Isi Sasaran</v>
      </c>
      <c r="M279" s="850"/>
      <c r="N279" s="853"/>
      <c r="O279" s="517"/>
      <c r="P279" s="517"/>
      <c r="Q279" s="517"/>
      <c r="R279" s="517"/>
    </row>
    <row r="280" spans="2:18" s="527" customFormat="1" ht="15.75">
      <c r="B280" s="836">
        <v>15</v>
      </c>
      <c r="C280" s="839"/>
      <c r="D280" s="857" t="s">
        <v>26</v>
      </c>
      <c r="E280" s="854" t="str">
        <f>IF(D280="Y",1,IF(D280="T",0,IF(D280="Y/T","Belum diisi","Error")))</f>
        <v>Belum diisi</v>
      </c>
      <c r="F280" s="528">
        <v>1</v>
      </c>
      <c r="G280" s="529"/>
      <c r="H280" s="600" t="str">
        <f t="shared" si="5"/>
        <v>Belum Diisi</v>
      </c>
      <c r="I280" s="590" t="s">
        <v>26</v>
      </c>
      <c r="J280" s="591" t="str">
        <f>IF($D$280="Y/T","Isi Sasaran",IF($E$280=0,0,IF(I280="Y",1,IF(I280="T",0,"Isi Dulu"))))</f>
        <v>Isi Sasaran</v>
      </c>
      <c r="K280" s="590" t="s">
        <v>26</v>
      </c>
      <c r="L280" s="591" t="str">
        <f>IF($D$280="Y/T","Isi Sasaran",IF($E$280=0,0,IF(K280="Y",1,IF(K280="T",0,"Isi Dulu"))))</f>
        <v>Isi Sasaran</v>
      </c>
      <c r="M280" s="848" t="s">
        <v>26</v>
      </c>
      <c r="N280" s="851" t="str">
        <f>IF(M280="Y",1,IF(M280="T",0,IF(M280="Y/T","Belum diisi","Error")))</f>
        <v>Belum diisi</v>
      </c>
      <c r="O280" s="517"/>
      <c r="P280" s="517"/>
      <c r="Q280" s="517"/>
      <c r="R280" s="517"/>
    </row>
    <row r="281" spans="2:18" s="527" customFormat="1" ht="15.75">
      <c r="B281" s="837"/>
      <c r="C281" s="840"/>
      <c r="D281" s="858"/>
      <c r="E281" s="855"/>
      <c r="F281" s="549">
        <v>2</v>
      </c>
      <c r="G281" s="550"/>
      <c r="H281" s="598" t="str">
        <f t="shared" si="5"/>
        <v>Belum Diisi</v>
      </c>
      <c r="I281" s="592" t="s">
        <v>26</v>
      </c>
      <c r="J281" s="593" t="str">
        <f>IF($D$280="Y/T","Isi Sasaran",IF($E$280=0,0,IF(I281="Y",1,IF(I281="T",0,"Isi Dulu"))))</f>
        <v>Isi Sasaran</v>
      </c>
      <c r="K281" s="592" t="s">
        <v>26</v>
      </c>
      <c r="L281" s="593" t="str">
        <f>IF($D$280="Y/T","Isi Sasaran",IF($E$280=0,0,IF(K281="Y",1,IF(K281="T",0,"Isi Dulu"))))</f>
        <v>Isi Sasaran</v>
      </c>
      <c r="M281" s="849"/>
      <c r="N281" s="852"/>
      <c r="O281" s="517"/>
      <c r="P281" s="517"/>
      <c r="Q281" s="517"/>
      <c r="R281" s="517"/>
    </row>
    <row r="282" spans="2:18" s="527" customFormat="1" ht="15.75">
      <c r="B282" s="837"/>
      <c r="C282" s="840"/>
      <c r="D282" s="858"/>
      <c r="E282" s="855"/>
      <c r="F282" s="549">
        <v>3</v>
      </c>
      <c r="G282" s="550"/>
      <c r="H282" s="598" t="str">
        <f t="shared" si="5"/>
        <v>Belum Diisi</v>
      </c>
      <c r="I282" s="592" t="s">
        <v>26</v>
      </c>
      <c r="J282" s="593" t="str">
        <f>IF($D$280="Y/T","Isi Sasaran",IF($E$280=0,0,IF(I282="Y",1,IF(I282="T",0,"Isi Dulu"))))</f>
        <v>Isi Sasaran</v>
      </c>
      <c r="K282" s="592" t="s">
        <v>26</v>
      </c>
      <c r="L282" s="593" t="str">
        <f>IF($D$280="Y/T","Isi Sasaran",IF($E$280=0,0,IF(K282="Y",1,IF(K282="T",0,"Isi Dulu"))))</f>
        <v>Isi Sasaran</v>
      </c>
      <c r="M282" s="849"/>
      <c r="N282" s="852"/>
      <c r="O282" s="517"/>
      <c r="P282" s="517"/>
      <c r="Q282" s="517"/>
      <c r="R282" s="517"/>
    </row>
    <row r="283" spans="2:18" s="527" customFormat="1" ht="15.75">
      <c r="B283" s="837"/>
      <c r="C283" s="840"/>
      <c r="D283" s="858"/>
      <c r="E283" s="855"/>
      <c r="F283" s="549">
        <v>4</v>
      </c>
      <c r="G283" s="550"/>
      <c r="H283" s="598" t="str">
        <f t="shared" si="5"/>
        <v>Belum Diisi</v>
      </c>
      <c r="I283" s="592" t="s">
        <v>26</v>
      </c>
      <c r="J283" s="593" t="str">
        <f>IF($D$280="Y/T","Isi Sasaran",IF($E$280=0,0,IF(I283="Y",1,IF(I283="T",0,"Isi Dulu"))))</f>
        <v>Isi Sasaran</v>
      </c>
      <c r="K283" s="592" t="s">
        <v>26</v>
      </c>
      <c r="L283" s="593" t="str">
        <f>IF($D$280="Y/T","Isi Sasaran",IF($E$280=0,0,IF(K283="Y",1,IF(K283="T",0,"Isi Dulu"))))</f>
        <v>Isi Sasaran</v>
      </c>
      <c r="M283" s="849"/>
      <c r="N283" s="852"/>
      <c r="O283" s="517"/>
      <c r="P283" s="517"/>
      <c r="Q283" s="517"/>
      <c r="R283" s="517"/>
    </row>
    <row r="284" spans="2:18" s="527" customFormat="1" ht="15.75">
      <c r="B284" s="838"/>
      <c r="C284" s="841"/>
      <c r="D284" s="859"/>
      <c r="E284" s="856"/>
      <c r="F284" s="569">
        <v>5</v>
      </c>
      <c r="G284" s="570"/>
      <c r="H284" s="599" t="str">
        <f t="shared" si="5"/>
        <v>Belum Diisi</v>
      </c>
      <c r="I284" s="595" t="s">
        <v>26</v>
      </c>
      <c r="J284" s="596" t="str">
        <f>IF($D$280="Y/T","Isi Sasaran",IF($E$280=0,0,IF(I284="Y",1,IF(I284="T",0,"Isi Dulu"))))</f>
        <v>Isi Sasaran</v>
      </c>
      <c r="K284" s="595" t="s">
        <v>26</v>
      </c>
      <c r="L284" s="596" t="str">
        <f>IF($D$280="Y/T","Isi Sasaran",IF($E$280=0,0,IF(K284="Y",1,IF(K284="T",0,"Isi Dulu"))))</f>
        <v>Isi Sasaran</v>
      </c>
      <c r="M284" s="850"/>
      <c r="N284" s="853"/>
      <c r="O284" s="517"/>
      <c r="P284" s="517"/>
      <c r="Q284" s="517"/>
      <c r="R284" s="517"/>
    </row>
    <row r="285" spans="2:18" s="527" customFormat="1" ht="15.75">
      <c r="B285" s="836">
        <v>16</v>
      </c>
      <c r="C285" s="839"/>
      <c r="D285" s="857" t="s">
        <v>26</v>
      </c>
      <c r="E285" s="854" t="str">
        <f>IF(D285="Y",1,IF(D285="T",0,IF(D285="Y/T","Belum diisi","Error")))</f>
        <v>Belum diisi</v>
      </c>
      <c r="F285" s="528">
        <v>1</v>
      </c>
      <c r="G285" s="529"/>
      <c r="H285" s="600" t="str">
        <f t="shared" si="5"/>
        <v>Belum Diisi</v>
      </c>
      <c r="I285" s="590" t="s">
        <v>26</v>
      </c>
      <c r="J285" s="591" t="str">
        <f>IF($D$285="Y/T","Isi Sasaran",IF($E$285=0,0,IF(I285="Y",1,IF(I285="T",0,"Isi Dulu"))))</f>
        <v>Isi Sasaran</v>
      </c>
      <c r="K285" s="590" t="s">
        <v>26</v>
      </c>
      <c r="L285" s="591" t="str">
        <f>IF($D$285="Y/T","Isi Sasaran",IF($E$285=0,0,IF(K285="Y",1,IF(K285="T",0,"Isi Dulu"))))</f>
        <v>Isi Sasaran</v>
      </c>
      <c r="M285" s="848" t="s">
        <v>26</v>
      </c>
      <c r="N285" s="851" t="str">
        <f>IF(M285="Y",1,IF(M285="T",0,IF(M285="Y/T","Belum diisi","Error")))</f>
        <v>Belum diisi</v>
      </c>
      <c r="O285" s="517"/>
      <c r="P285" s="517"/>
      <c r="Q285" s="517"/>
      <c r="R285" s="517"/>
    </row>
    <row r="286" spans="2:18" s="527" customFormat="1" ht="15.75">
      <c r="B286" s="837"/>
      <c r="C286" s="840"/>
      <c r="D286" s="858"/>
      <c r="E286" s="855"/>
      <c r="F286" s="549">
        <v>2</v>
      </c>
      <c r="G286" s="550"/>
      <c r="H286" s="598" t="str">
        <f t="shared" si="5"/>
        <v>Belum Diisi</v>
      </c>
      <c r="I286" s="592" t="s">
        <v>26</v>
      </c>
      <c r="J286" s="593" t="str">
        <f>IF($D$285="Y/T","Isi Sasaran",IF($E$285=0,0,IF(I286="Y",1,IF(I286="T",0,"Isi Dulu"))))</f>
        <v>Isi Sasaran</v>
      </c>
      <c r="K286" s="592" t="s">
        <v>26</v>
      </c>
      <c r="L286" s="593" t="str">
        <f>IF($D$285="Y/T","Isi Sasaran",IF($E$285=0,0,IF(K286="Y",1,IF(K286="T",0,"Isi Dulu"))))</f>
        <v>Isi Sasaran</v>
      </c>
      <c r="M286" s="849"/>
      <c r="N286" s="852"/>
      <c r="O286" s="517"/>
      <c r="P286" s="517"/>
      <c r="Q286" s="517"/>
      <c r="R286" s="517"/>
    </row>
    <row r="287" spans="2:18" s="527" customFormat="1" ht="15.75">
      <c r="B287" s="837"/>
      <c r="C287" s="840"/>
      <c r="D287" s="858"/>
      <c r="E287" s="855"/>
      <c r="F287" s="549">
        <v>3</v>
      </c>
      <c r="G287" s="550"/>
      <c r="H287" s="598" t="str">
        <f t="shared" si="5"/>
        <v>Belum Diisi</v>
      </c>
      <c r="I287" s="592" t="s">
        <v>26</v>
      </c>
      <c r="J287" s="593" t="str">
        <f>IF($D$285="Y/T","Isi Sasaran",IF($E$285=0,0,IF(I287="Y",1,IF(I287="T",0,"Isi Dulu"))))</f>
        <v>Isi Sasaran</v>
      </c>
      <c r="K287" s="592" t="s">
        <v>26</v>
      </c>
      <c r="L287" s="593" t="str">
        <f>IF($D$285="Y/T","Isi Sasaran",IF($E$285=0,0,IF(K287="Y",1,IF(K287="T",0,"Isi Dulu"))))</f>
        <v>Isi Sasaran</v>
      </c>
      <c r="M287" s="849"/>
      <c r="N287" s="852"/>
      <c r="O287" s="517"/>
      <c r="P287" s="517"/>
      <c r="Q287" s="517"/>
      <c r="R287" s="517"/>
    </row>
    <row r="288" spans="2:18" s="527" customFormat="1" ht="15.75">
      <c r="B288" s="837"/>
      <c r="C288" s="840"/>
      <c r="D288" s="858"/>
      <c r="E288" s="855"/>
      <c r="F288" s="549">
        <v>4</v>
      </c>
      <c r="G288" s="550"/>
      <c r="H288" s="598" t="str">
        <f t="shared" si="5"/>
        <v>Belum Diisi</v>
      </c>
      <c r="I288" s="592" t="s">
        <v>26</v>
      </c>
      <c r="J288" s="593" t="str">
        <f>IF($D$285="Y/T","Isi Sasaran",IF($E$285=0,0,IF(I288="Y",1,IF(I288="T",0,"Isi Dulu"))))</f>
        <v>Isi Sasaran</v>
      </c>
      <c r="K288" s="592" t="s">
        <v>26</v>
      </c>
      <c r="L288" s="593" t="str">
        <f>IF($D$285="Y/T","Isi Sasaran",IF($E$285=0,0,IF(K288="Y",1,IF(K288="T",0,"Isi Dulu"))))</f>
        <v>Isi Sasaran</v>
      </c>
      <c r="M288" s="849"/>
      <c r="N288" s="852"/>
      <c r="O288" s="517"/>
      <c r="P288" s="517"/>
      <c r="Q288" s="517"/>
      <c r="R288" s="517"/>
    </row>
    <row r="289" spans="2:18" s="527" customFormat="1" ht="15.75">
      <c r="B289" s="838"/>
      <c r="C289" s="841"/>
      <c r="D289" s="859"/>
      <c r="E289" s="856"/>
      <c r="F289" s="569">
        <v>5</v>
      </c>
      <c r="G289" s="570"/>
      <c r="H289" s="599" t="str">
        <f t="shared" si="5"/>
        <v>Belum Diisi</v>
      </c>
      <c r="I289" s="595" t="s">
        <v>26</v>
      </c>
      <c r="J289" s="596" t="str">
        <f>IF($D$285="Y/T","Isi Sasaran",IF($E$285=0,0,IF(I289="Y",1,IF(I289="T",0,"Isi Dulu"))))</f>
        <v>Isi Sasaran</v>
      </c>
      <c r="K289" s="595" t="s">
        <v>26</v>
      </c>
      <c r="L289" s="596" t="str">
        <f>IF($D$285="Y/T","Isi Sasaran",IF($E$285=0,0,IF(K289="Y",1,IF(K289="T",0,"Isi Dulu"))))</f>
        <v>Isi Sasaran</v>
      </c>
      <c r="M289" s="850"/>
      <c r="N289" s="853"/>
      <c r="O289" s="517"/>
      <c r="P289" s="517"/>
      <c r="Q289" s="517"/>
      <c r="R289" s="517"/>
    </row>
    <row r="290" spans="2:18" s="527" customFormat="1" ht="15.75">
      <c r="B290" s="836">
        <v>17</v>
      </c>
      <c r="C290" s="839"/>
      <c r="D290" s="857" t="s">
        <v>26</v>
      </c>
      <c r="E290" s="854" t="str">
        <f>IF(D290="Y",1,IF(D290="T",0,IF(D290="Y/T","Belum diisi","Error")))</f>
        <v>Belum diisi</v>
      </c>
      <c r="F290" s="528">
        <v>1</v>
      </c>
      <c r="G290" s="529"/>
      <c r="H290" s="600" t="str">
        <f t="shared" si="5"/>
        <v>Belum Diisi</v>
      </c>
      <c r="I290" s="590" t="s">
        <v>26</v>
      </c>
      <c r="J290" s="591" t="str">
        <f>IF($D$290="Y/T","Isi Sasaran",IF($E$290=0,0,IF(I290="Y",1,IF(I290="T",0,"Isi Dulu"))))</f>
        <v>Isi Sasaran</v>
      </c>
      <c r="K290" s="590" t="s">
        <v>26</v>
      </c>
      <c r="L290" s="591" t="str">
        <f>IF($D$290="Y/T","Isi Sasaran",IF($E$290=0,0,IF(K290="Y",1,IF(K290="T",0,"Isi Dulu"))))</f>
        <v>Isi Sasaran</v>
      </c>
      <c r="M290" s="848" t="s">
        <v>26</v>
      </c>
      <c r="N290" s="851" t="str">
        <f>IF(M290="Y",1,IF(M290="T",0,IF(M290="Y/T","Belum diisi","Error")))</f>
        <v>Belum diisi</v>
      </c>
      <c r="O290" s="517"/>
      <c r="P290" s="517"/>
      <c r="Q290" s="517"/>
      <c r="R290" s="517"/>
    </row>
    <row r="291" spans="2:18" s="527" customFormat="1" ht="15.75">
      <c r="B291" s="837"/>
      <c r="C291" s="840"/>
      <c r="D291" s="858"/>
      <c r="E291" s="855"/>
      <c r="F291" s="549">
        <v>2</v>
      </c>
      <c r="G291" s="550"/>
      <c r="H291" s="598" t="str">
        <f t="shared" si="5"/>
        <v>Belum Diisi</v>
      </c>
      <c r="I291" s="592" t="s">
        <v>26</v>
      </c>
      <c r="J291" s="593" t="str">
        <f>IF($D$290="Y/T","Isi Sasaran",IF($E$290=0,0,IF(I291="Y",1,IF(I291="T",0,"Isi Dulu"))))</f>
        <v>Isi Sasaran</v>
      </c>
      <c r="K291" s="592" t="s">
        <v>26</v>
      </c>
      <c r="L291" s="593" t="str">
        <f>IF($D$290="Y/T","Isi Sasaran",IF($E$290=0,0,IF(K291="Y",1,IF(K291="T",0,"Isi Dulu"))))</f>
        <v>Isi Sasaran</v>
      </c>
      <c r="M291" s="849"/>
      <c r="N291" s="852"/>
      <c r="O291" s="517"/>
      <c r="P291" s="517"/>
      <c r="Q291" s="517"/>
      <c r="R291" s="517"/>
    </row>
    <row r="292" spans="2:18" s="527" customFormat="1" ht="15.75">
      <c r="B292" s="837"/>
      <c r="C292" s="840"/>
      <c r="D292" s="858"/>
      <c r="E292" s="855"/>
      <c r="F292" s="549">
        <v>3</v>
      </c>
      <c r="G292" s="550"/>
      <c r="H292" s="598" t="str">
        <f t="shared" si="5"/>
        <v>Belum Diisi</v>
      </c>
      <c r="I292" s="592" t="s">
        <v>26</v>
      </c>
      <c r="J292" s="593" t="str">
        <f>IF($D$290="Y/T","Isi Sasaran",IF($E$290=0,0,IF(I292="Y",1,IF(I292="T",0,"Isi Dulu"))))</f>
        <v>Isi Sasaran</v>
      </c>
      <c r="K292" s="592" t="s">
        <v>26</v>
      </c>
      <c r="L292" s="593" t="str">
        <f>IF($D$290="Y/T","Isi Sasaran",IF($E$290=0,0,IF(K292="Y",1,IF(K292="T",0,"Isi Dulu"))))</f>
        <v>Isi Sasaran</v>
      </c>
      <c r="M292" s="849"/>
      <c r="N292" s="852"/>
      <c r="O292" s="517"/>
      <c r="P292" s="517"/>
      <c r="Q292" s="517"/>
      <c r="R292" s="517"/>
    </row>
    <row r="293" spans="2:18" s="527" customFormat="1" ht="15.75">
      <c r="B293" s="837"/>
      <c r="C293" s="840"/>
      <c r="D293" s="858"/>
      <c r="E293" s="855"/>
      <c r="F293" s="549">
        <v>4</v>
      </c>
      <c r="G293" s="550"/>
      <c r="H293" s="598" t="str">
        <f t="shared" si="5"/>
        <v>Belum Diisi</v>
      </c>
      <c r="I293" s="592" t="s">
        <v>26</v>
      </c>
      <c r="J293" s="593" t="str">
        <f>IF($D$290="Y/T","Isi Sasaran",IF($E$290=0,0,IF(I293="Y",1,IF(I293="T",0,"Isi Dulu"))))</f>
        <v>Isi Sasaran</v>
      </c>
      <c r="K293" s="592" t="s">
        <v>26</v>
      </c>
      <c r="L293" s="593" t="str">
        <f>IF($D$290="Y/T","Isi Sasaran",IF($E$290=0,0,IF(K293="Y",1,IF(K293="T",0,"Isi Dulu"))))</f>
        <v>Isi Sasaran</v>
      </c>
      <c r="M293" s="849"/>
      <c r="N293" s="852"/>
      <c r="O293" s="517"/>
      <c r="P293" s="517"/>
      <c r="Q293" s="517"/>
      <c r="R293" s="517"/>
    </row>
    <row r="294" spans="2:18" s="527" customFormat="1" ht="15.75">
      <c r="B294" s="838"/>
      <c r="C294" s="841"/>
      <c r="D294" s="859"/>
      <c r="E294" s="856"/>
      <c r="F294" s="569">
        <v>5</v>
      </c>
      <c r="G294" s="570"/>
      <c r="H294" s="599" t="str">
        <f t="shared" si="5"/>
        <v>Belum Diisi</v>
      </c>
      <c r="I294" s="595" t="s">
        <v>26</v>
      </c>
      <c r="J294" s="596" t="str">
        <f>IF($D$290="Y/T","Isi Sasaran",IF($E$290=0,0,IF(I294="Y",1,IF(I294="T",0,"Isi Dulu"))))</f>
        <v>Isi Sasaran</v>
      </c>
      <c r="K294" s="595" t="s">
        <v>26</v>
      </c>
      <c r="L294" s="596" t="str">
        <f>IF($D$290="Y/T","Isi Sasaran",IF($E$290=0,0,IF(K294="Y",1,IF(K294="T",0,"Isi Dulu"))))</f>
        <v>Isi Sasaran</v>
      </c>
      <c r="M294" s="850"/>
      <c r="N294" s="853"/>
      <c r="O294" s="517"/>
      <c r="P294" s="517"/>
      <c r="Q294" s="517"/>
      <c r="R294" s="517"/>
    </row>
    <row r="295" spans="2:18" s="527" customFormat="1" ht="15.75">
      <c r="B295" s="836">
        <v>18</v>
      </c>
      <c r="C295" s="839"/>
      <c r="D295" s="857" t="s">
        <v>26</v>
      </c>
      <c r="E295" s="854" t="str">
        <f>IF(D295="Y",1,IF(D295="T",0,IF(D295="Y/T","Belum diisi","Error")))</f>
        <v>Belum diisi</v>
      </c>
      <c r="F295" s="528">
        <v>1</v>
      </c>
      <c r="G295" s="529"/>
      <c r="H295" s="600" t="str">
        <f t="shared" si="5"/>
        <v>Belum Diisi</v>
      </c>
      <c r="I295" s="590" t="s">
        <v>26</v>
      </c>
      <c r="J295" s="591" t="str">
        <f>IF($D$295="Y/T","Isi Sasaran",IF($E$295=0,0,IF(I295="Y",1,IF(I295="T",0,"Isi Dulu"))))</f>
        <v>Isi Sasaran</v>
      </c>
      <c r="K295" s="590" t="s">
        <v>26</v>
      </c>
      <c r="L295" s="591" t="str">
        <f>IF($D$295="Y/T","Isi Sasaran",IF($E$295=0,0,IF(K295="Y",1,IF(K295="T",0,"Isi Dulu"))))</f>
        <v>Isi Sasaran</v>
      </c>
      <c r="M295" s="848" t="s">
        <v>26</v>
      </c>
      <c r="N295" s="851" t="str">
        <f>IF(M295="Y",1,IF(M295="T",0,IF(M295="Y/T","Belum diisi","Error")))</f>
        <v>Belum diisi</v>
      </c>
      <c r="O295" s="517"/>
      <c r="P295" s="517"/>
      <c r="Q295" s="517"/>
      <c r="R295" s="517"/>
    </row>
    <row r="296" spans="2:18" s="527" customFormat="1" ht="15.75">
      <c r="B296" s="837"/>
      <c r="C296" s="840"/>
      <c r="D296" s="858"/>
      <c r="E296" s="855"/>
      <c r="F296" s="549">
        <v>2</v>
      </c>
      <c r="G296" s="550"/>
      <c r="H296" s="598" t="str">
        <f t="shared" si="5"/>
        <v>Belum Diisi</v>
      </c>
      <c r="I296" s="592" t="s">
        <v>26</v>
      </c>
      <c r="J296" s="593" t="str">
        <f>IF($D$295="Y/T","Isi Sasaran",IF($E$295=0,0,IF(I296="Y",1,IF(I296="T",0,"Isi Dulu"))))</f>
        <v>Isi Sasaran</v>
      </c>
      <c r="K296" s="592" t="s">
        <v>26</v>
      </c>
      <c r="L296" s="593" t="str">
        <f>IF($D$295="Y/T","Isi Sasaran",IF($E$295=0,0,IF(K296="Y",1,IF(K296="T",0,"Isi Dulu"))))</f>
        <v>Isi Sasaran</v>
      </c>
      <c r="M296" s="849"/>
      <c r="N296" s="852"/>
      <c r="O296" s="517"/>
      <c r="P296" s="517"/>
      <c r="Q296" s="517"/>
      <c r="R296" s="517"/>
    </row>
    <row r="297" spans="2:18" s="527" customFormat="1" ht="15.75">
      <c r="B297" s="837"/>
      <c r="C297" s="840"/>
      <c r="D297" s="858"/>
      <c r="E297" s="855"/>
      <c r="F297" s="549">
        <v>3</v>
      </c>
      <c r="G297" s="550"/>
      <c r="H297" s="598" t="str">
        <f t="shared" si="5"/>
        <v>Belum Diisi</v>
      </c>
      <c r="I297" s="592" t="s">
        <v>26</v>
      </c>
      <c r="J297" s="593" t="str">
        <f>IF($D$295="Y/T","Isi Sasaran",IF($E$295=0,0,IF(I297="Y",1,IF(I297="T",0,"Isi Dulu"))))</f>
        <v>Isi Sasaran</v>
      </c>
      <c r="K297" s="592" t="s">
        <v>26</v>
      </c>
      <c r="L297" s="593" t="str">
        <f>IF($D$295="Y/T","Isi Sasaran",IF($E$295=0,0,IF(K297="Y",1,IF(K297="T",0,"Isi Dulu"))))</f>
        <v>Isi Sasaran</v>
      </c>
      <c r="M297" s="849"/>
      <c r="N297" s="852"/>
      <c r="O297" s="517"/>
      <c r="P297" s="517"/>
      <c r="Q297" s="517"/>
      <c r="R297" s="517"/>
    </row>
    <row r="298" spans="2:18" s="527" customFormat="1" ht="15.75">
      <c r="B298" s="837"/>
      <c r="C298" s="840"/>
      <c r="D298" s="858"/>
      <c r="E298" s="855"/>
      <c r="F298" s="549">
        <v>4</v>
      </c>
      <c r="G298" s="550"/>
      <c r="H298" s="598" t="str">
        <f t="shared" si="5"/>
        <v>Belum Diisi</v>
      </c>
      <c r="I298" s="592" t="s">
        <v>26</v>
      </c>
      <c r="J298" s="593" t="str">
        <f>IF($D$295="Y/T","Isi Sasaran",IF($E$295=0,0,IF(I298="Y",1,IF(I298="T",0,"Isi Dulu"))))</f>
        <v>Isi Sasaran</v>
      </c>
      <c r="K298" s="592" t="s">
        <v>26</v>
      </c>
      <c r="L298" s="593" t="str">
        <f>IF($D$295="Y/T","Isi Sasaran",IF($E$295=0,0,IF(K298="Y",1,IF(K298="T",0,"Isi Dulu"))))</f>
        <v>Isi Sasaran</v>
      </c>
      <c r="M298" s="849"/>
      <c r="N298" s="852"/>
      <c r="O298" s="517"/>
      <c r="P298" s="517"/>
      <c r="Q298" s="517"/>
      <c r="R298" s="517"/>
    </row>
    <row r="299" spans="2:18" s="527" customFormat="1" ht="15.75">
      <c r="B299" s="838"/>
      <c r="C299" s="841"/>
      <c r="D299" s="859"/>
      <c r="E299" s="856"/>
      <c r="F299" s="569">
        <v>5</v>
      </c>
      <c r="G299" s="570"/>
      <c r="H299" s="599" t="str">
        <f t="shared" si="5"/>
        <v>Belum Diisi</v>
      </c>
      <c r="I299" s="595" t="s">
        <v>26</v>
      </c>
      <c r="J299" s="596" t="str">
        <f>IF($D$295="Y/T","Isi Sasaran",IF($E$295=0,0,IF(I299="Y",1,IF(I299="T",0,"Isi Dulu"))))</f>
        <v>Isi Sasaran</v>
      </c>
      <c r="K299" s="595" t="s">
        <v>26</v>
      </c>
      <c r="L299" s="596" t="str">
        <f>IF($D$295="Y/T","Isi Sasaran",IF($E$295=0,0,IF(K299="Y",1,IF(K299="T",0,"Isi Dulu"))))</f>
        <v>Isi Sasaran</v>
      </c>
      <c r="M299" s="850"/>
      <c r="N299" s="853"/>
      <c r="O299" s="517"/>
      <c r="P299" s="517"/>
      <c r="Q299" s="517"/>
      <c r="R299" s="517"/>
    </row>
    <row r="300" spans="2:18" s="527" customFormat="1" ht="15.75">
      <c r="B300" s="836">
        <v>19</v>
      </c>
      <c r="C300" s="839"/>
      <c r="D300" s="857" t="s">
        <v>26</v>
      </c>
      <c r="E300" s="854" t="str">
        <f>IF(D300="Y",1,IF(D300="T",0,IF(D300="Y/T","Belum diisi","Error")))</f>
        <v>Belum diisi</v>
      </c>
      <c r="F300" s="528">
        <v>1</v>
      </c>
      <c r="G300" s="529"/>
      <c r="H300" s="600" t="str">
        <f t="shared" si="5"/>
        <v>Belum Diisi</v>
      </c>
      <c r="I300" s="590" t="s">
        <v>26</v>
      </c>
      <c r="J300" s="591" t="str">
        <f>IF($D$300="Y/T","Isi Sasaran",IF($E$300=0,0,IF(I300="Y",1,IF(I300="T",0,"Isi Dulu"))))</f>
        <v>Isi Sasaran</v>
      </c>
      <c r="K300" s="590" t="s">
        <v>26</v>
      </c>
      <c r="L300" s="591" t="str">
        <f>IF($D$300="Y/T","Isi Sasaran",IF($E$300=0,0,IF(K300="Y",1,IF(K300="T",0,"Isi Dulu"))))</f>
        <v>Isi Sasaran</v>
      </c>
      <c r="M300" s="848" t="s">
        <v>26</v>
      </c>
      <c r="N300" s="851" t="str">
        <f>IF(M300="Y",1,IF(M300="T",0,IF(M300="Y/T","Belum diisi","Error")))</f>
        <v>Belum diisi</v>
      </c>
      <c r="O300" s="517"/>
      <c r="P300" s="517"/>
      <c r="Q300" s="517"/>
      <c r="R300" s="517"/>
    </row>
    <row r="301" spans="2:18" s="527" customFormat="1" ht="15.75">
      <c r="B301" s="837"/>
      <c r="C301" s="840"/>
      <c r="D301" s="858"/>
      <c r="E301" s="855"/>
      <c r="F301" s="549">
        <v>2</v>
      </c>
      <c r="G301" s="550"/>
      <c r="H301" s="598" t="str">
        <f t="shared" si="5"/>
        <v>Belum Diisi</v>
      </c>
      <c r="I301" s="592" t="s">
        <v>26</v>
      </c>
      <c r="J301" s="593" t="str">
        <f>IF($D$300="Y/T","Isi Sasaran",IF($E$300=0,0,IF(I301="Y",1,IF(I301="T",0,"Isi Dulu"))))</f>
        <v>Isi Sasaran</v>
      </c>
      <c r="K301" s="592" t="s">
        <v>26</v>
      </c>
      <c r="L301" s="593" t="str">
        <f>IF($D$300="Y/T","Isi Sasaran",IF($E$300=0,0,IF(K301="Y",1,IF(K301="T",0,"Isi Dulu"))))</f>
        <v>Isi Sasaran</v>
      </c>
      <c r="M301" s="849"/>
      <c r="N301" s="852"/>
      <c r="O301" s="517"/>
      <c r="P301" s="517"/>
      <c r="Q301" s="517"/>
      <c r="R301" s="517"/>
    </row>
    <row r="302" spans="2:18" s="527" customFormat="1" ht="15.75">
      <c r="B302" s="837"/>
      <c r="C302" s="840"/>
      <c r="D302" s="858"/>
      <c r="E302" s="855"/>
      <c r="F302" s="549">
        <v>3</v>
      </c>
      <c r="G302" s="550"/>
      <c r="H302" s="598" t="str">
        <f t="shared" si="5"/>
        <v>Belum Diisi</v>
      </c>
      <c r="I302" s="592" t="s">
        <v>26</v>
      </c>
      <c r="J302" s="593" t="str">
        <f>IF($D$300="Y/T","Isi Sasaran",IF($E$300=0,0,IF(I302="Y",1,IF(I302="T",0,"Isi Dulu"))))</f>
        <v>Isi Sasaran</v>
      </c>
      <c r="K302" s="592" t="s">
        <v>26</v>
      </c>
      <c r="L302" s="593" t="str">
        <f>IF($D$300="Y/T","Isi Sasaran",IF($E$300=0,0,IF(K302="Y",1,IF(K302="T",0,"Isi Dulu"))))</f>
        <v>Isi Sasaran</v>
      </c>
      <c r="M302" s="849"/>
      <c r="N302" s="852"/>
      <c r="O302" s="517"/>
      <c r="P302" s="517"/>
      <c r="Q302" s="517"/>
      <c r="R302" s="517"/>
    </row>
    <row r="303" spans="2:18" s="527" customFormat="1" ht="15.75">
      <c r="B303" s="837"/>
      <c r="C303" s="840"/>
      <c r="D303" s="858"/>
      <c r="E303" s="855"/>
      <c r="F303" s="549">
        <v>4</v>
      </c>
      <c r="G303" s="550"/>
      <c r="H303" s="598" t="str">
        <f t="shared" si="5"/>
        <v>Belum Diisi</v>
      </c>
      <c r="I303" s="592" t="s">
        <v>26</v>
      </c>
      <c r="J303" s="593" t="str">
        <f>IF($D$300="Y/T","Isi Sasaran",IF($E$300=0,0,IF(I303="Y",1,IF(I303="T",0,"Isi Dulu"))))</f>
        <v>Isi Sasaran</v>
      </c>
      <c r="K303" s="592" t="s">
        <v>26</v>
      </c>
      <c r="L303" s="593" t="str">
        <f>IF($D$300="Y/T","Isi Sasaran",IF($E$300=0,0,IF(K303="Y",1,IF(K303="T",0,"Isi Dulu"))))</f>
        <v>Isi Sasaran</v>
      </c>
      <c r="M303" s="849"/>
      <c r="N303" s="852"/>
      <c r="O303" s="517"/>
      <c r="P303" s="517"/>
      <c r="Q303" s="517"/>
      <c r="R303" s="517"/>
    </row>
    <row r="304" spans="2:18" s="527" customFormat="1" ht="15.75">
      <c r="B304" s="838"/>
      <c r="C304" s="841"/>
      <c r="D304" s="859"/>
      <c r="E304" s="856"/>
      <c r="F304" s="569">
        <v>5</v>
      </c>
      <c r="G304" s="570"/>
      <c r="H304" s="599" t="str">
        <f t="shared" si="5"/>
        <v>Belum Diisi</v>
      </c>
      <c r="I304" s="595" t="s">
        <v>26</v>
      </c>
      <c r="J304" s="596" t="str">
        <f>IF($D$300="Y/T","Isi Sasaran",IF($E$300=0,0,IF(I304="Y",1,IF(I304="T",0,"Isi Dulu"))))</f>
        <v>Isi Sasaran</v>
      </c>
      <c r="K304" s="595" t="s">
        <v>26</v>
      </c>
      <c r="L304" s="596" t="str">
        <f>IF($D$300="Y/T","Isi Sasaran",IF($E$300=0,0,IF(K304="Y",1,IF(K304="T",0,"Isi Dulu"))))</f>
        <v>Isi Sasaran</v>
      </c>
      <c r="M304" s="850"/>
      <c r="N304" s="853"/>
      <c r="O304" s="517"/>
      <c r="P304" s="517"/>
      <c r="Q304" s="517"/>
      <c r="R304" s="517"/>
    </row>
    <row r="305" spans="2:18" s="527" customFormat="1" ht="15.75">
      <c r="B305" s="836">
        <v>20</v>
      </c>
      <c r="C305" s="839"/>
      <c r="D305" s="857" t="s">
        <v>26</v>
      </c>
      <c r="E305" s="854" t="str">
        <f>IF(D305="Y",1,IF(D305="T",0,IF(D305="Y/T","Belum diisi","Error")))</f>
        <v>Belum diisi</v>
      </c>
      <c r="F305" s="528">
        <v>1</v>
      </c>
      <c r="G305" s="529"/>
      <c r="H305" s="600" t="str">
        <f t="shared" si="5"/>
        <v>Belum Diisi</v>
      </c>
      <c r="I305" s="590" t="s">
        <v>26</v>
      </c>
      <c r="J305" s="591" t="str">
        <f>IF($D$305="Y/T","Isi Sasaran",IF($E$305=0,0,IF(I305="Y",1,IF(I305="T",0,"Isi Dulu"))))</f>
        <v>Isi Sasaran</v>
      </c>
      <c r="K305" s="590" t="s">
        <v>26</v>
      </c>
      <c r="L305" s="591" t="str">
        <f>IF($D$305="Y/T","Isi Sasaran",IF($E$305=0,0,IF(K305="Y",1,IF(K305="T",0,"Isi Dulu"))))</f>
        <v>Isi Sasaran</v>
      </c>
      <c r="M305" s="848" t="s">
        <v>26</v>
      </c>
      <c r="N305" s="851" t="str">
        <f>IF(M305="Y",1,IF(M305="T",0,IF(M305="Y/T","Belum diisi","Error")))</f>
        <v>Belum diisi</v>
      </c>
      <c r="O305" s="517"/>
      <c r="P305" s="517"/>
      <c r="Q305" s="517"/>
      <c r="R305" s="517"/>
    </row>
    <row r="306" spans="2:18" s="527" customFormat="1" ht="15.75">
      <c r="B306" s="837"/>
      <c r="C306" s="840"/>
      <c r="D306" s="858"/>
      <c r="E306" s="855"/>
      <c r="F306" s="549">
        <v>2</v>
      </c>
      <c r="G306" s="550"/>
      <c r="H306" s="598" t="str">
        <f t="shared" si="5"/>
        <v>Belum Diisi</v>
      </c>
      <c r="I306" s="592" t="s">
        <v>26</v>
      </c>
      <c r="J306" s="593" t="str">
        <f>IF($D$305="Y/T","Isi Sasaran",IF($E$305=0,0,IF(I306="Y",1,IF(I306="T",0,"Isi Dulu"))))</f>
        <v>Isi Sasaran</v>
      </c>
      <c r="K306" s="592" t="s">
        <v>26</v>
      </c>
      <c r="L306" s="593" t="str">
        <f>IF($D$305="Y/T","Isi Sasaran",IF($E$305=0,0,IF(K306="Y",1,IF(K306="T",0,"Isi Dulu"))))</f>
        <v>Isi Sasaran</v>
      </c>
      <c r="M306" s="849"/>
      <c r="N306" s="852"/>
      <c r="O306" s="517"/>
      <c r="P306" s="517"/>
      <c r="Q306" s="517"/>
      <c r="R306" s="517"/>
    </row>
    <row r="307" spans="2:18" s="527" customFormat="1" ht="15.75">
      <c r="B307" s="837"/>
      <c r="C307" s="840"/>
      <c r="D307" s="858"/>
      <c r="E307" s="855"/>
      <c r="F307" s="549">
        <v>3</v>
      </c>
      <c r="G307" s="550"/>
      <c r="H307" s="598" t="str">
        <f t="shared" si="5"/>
        <v>Belum Diisi</v>
      </c>
      <c r="I307" s="592" t="s">
        <v>26</v>
      </c>
      <c r="J307" s="593" t="str">
        <f>IF($D$305="Y/T","Isi Sasaran",IF($E$305=0,0,IF(I307="Y",1,IF(I307="T",0,"Isi Dulu"))))</f>
        <v>Isi Sasaran</v>
      </c>
      <c r="K307" s="592" t="s">
        <v>26</v>
      </c>
      <c r="L307" s="593" t="str">
        <f>IF($D$305="Y/T","Isi Sasaran",IF($E$305=0,0,IF(K307="Y",1,IF(K307="T",0,"Isi Dulu"))))</f>
        <v>Isi Sasaran</v>
      </c>
      <c r="M307" s="849"/>
      <c r="N307" s="852"/>
      <c r="O307" s="517"/>
      <c r="P307" s="517"/>
      <c r="Q307" s="517"/>
      <c r="R307" s="517"/>
    </row>
    <row r="308" spans="2:18" s="527" customFormat="1" ht="15.75">
      <c r="B308" s="837"/>
      <c r="C308" s="840"/>
      <c r="D308" s="858"/>
      <c r="E308" s="855"/>
      <c r="F308" s="549">
        <v>4</v>
      </c>
      <c r="G308" s="550"/>
      <c r="H308" s="598" t="str">
        <f t="shared" si="5"/>
        <v>Belum Diisi</v>
      </c>
      <c r="I308" s="592" t="s">
        <v>26</v>
      </c>
      <c r="J308" s="593" t="str">
        <f>IF($D$305="Y/T","Isi Sasaran",IF($E$305=0,0,IF(I308="Y",1,IF(I308="T",0,"Isi Dulu"))))</f>
        <v>Isi Sasaran</v>
      </c>
      <c r="K308" s="592" t="s">
        <v>26</v>
      </c>
      <c r="L308" s="593" t="str">
        <f>IF($D$305="Y/T","Isi Sasaran",IF($E$305=0,0,IF(K308="Y",1,IF(K308="T",0,"Isi Dulu"))))</f>
        <v>Isi Sasaran</v>
      </c>
      <c r="M308" s="849"/>
      <c r="N308" s="852"/>
      <c r="O308" s="517"/>
      <c r="P308" s="517"/>
      <c r="Q308" s="517"/>
      <c r="R308" s="517"/>
    </row>
    <row r="309" spans="2:18" s="527" customFormat="1" ht="15.75">
      <c r="B309" s="838"/>
      <c r="C309" s="841"/>
      <c r="D309" s="859"/>
      <c r="E309" s="856"/>
      <c r="F309" s="569">
        <v>5</v>
      </c>
      <c r="G309" s="570"/>
      <c r="H309" s="599" t="str">
        <f t="shared" si="5"/>
        <v>Belum Diisi</v>
      </c>
      <c r="I309" s="595" t="s">
        <v>26</v>
      </c>
      <c r="J309" s="596" t="str">
        <f>IF($D$305="Y/T","Isi Sasaran",IF($E$305=0,0,IF(I309="Y",1,IF(I309="T",0,"Isi Dulu"))))</f>
        <v>Isi Sasaran</v>
      </c>
      <c r="K309" s="595" t="s">
        <v>26</v>
      </c>
      <c r="L309" s="596" t="str">
        <f>IF($D$305="Y/T","Isi Sasaran",IF($E$305=0,0,IF(K309="Y",1,IF(K309="T",0,"Isi Dulu"))))</f>
        <v>Isi Sasaran</v>
      </c>
      <c r="M309" s="850"/>
      <c r="N309" s="853"/>
      <c r="O309" s="517"/>
      <c r="P309" s="517"/>
      <c r="Q309" s="517"/>
      <c r="R309" s="517"/>
    </row>
    <row r="310" spans="2:18" ht="15.75">
      <c r="B310" s="580"/>
      <c r="C310" s="581"/>
      <c r="D310" s="582"/>
      <c r="E310" s="602" t="e">
        <f>AVERAGE(E210:E309)</f>
        <v>#DIV/0!</v>
      </c>
      <c r="F310" s="583"/>
      <c r="G310" s="583"/>
      <c r="H310" s="602" t="e">
        <f>(IF($D210="Y/T",0,AVERAGE(H210:H214))+IF($D215="Y/T",0,AVERAGE(H215:H219))+IF($D220="Y/T",0,AVERAGE(H220:H224))+IF($D225="Y/T",0,AVERAGE(H225:H229))+IF($D230="Y/T",0,AVERAGE(H230:H234))+IF($D235="Y/T",0,AVERAGE(H235:H239))+IF($D240="Y/T",0,AVERAGE(H240:H244))+IF($D245="Y/T",0,AVERAGE(H245:H249))+IF($D250="Y/T",0,AVERAGE(H250:H254))+IF($D255="Y/T",0,AVERAGE(H255:H259))+IF($D260="Y/T",0,AVERAGE(H260:H264))+IF($D265="Y/T",0,AVERAGE(H265:H269))+IF($D270="Y/T",0,AVERAGE(H270:H274))+IF($D275="Y/T",0,AVERAGE(H275:H279))+IF($D280="Y/T",0,AVERAGE(H280:H284))+IF($D285="Y/T",0,AVERAGE(H285:H289))+IF($D290="Y/T",0,AVERAGE(H290:H294))+IF($D295="Y/T",0,AVERAGE(H295:H299))+IF($D300="Y/T",0,AVERAGE(H300:H304))+IF($D305="Y/T",0,AVERAGE(H305:H309)))/(COUNTIF($D210:$D309,"Y")+COUNTIF($D210:$D309,"T"))</f>
        <v>#DIV/0!</v>
      </c>
      <c r="I310" s="582"/>
      <c r="J310" s="602" t="e">
        <f>(IF($D210="Y/T",0,AVERAGE(J210:J214))+IF($D215="Y/T",0,AVERAGE(J215:J219))+IF($D220="Y/T",0,AVERAGE(J220:J224))+IF($D225="Y/T",0,AVERAGE(J225:J229))+IF($D230="Y/T",0,AVERAGE(J230:J234))+IF($D235="Y/T",0,AVERAGE(J235:J239))+IF($D240="Y/T",0,AVERAGE(J240:J244))+IF($D245="Y/T",0,AVERAGE(J245:J249))+IF($D250="Y/T",0,AVERAGE(J250:J254))+IF($D255="Y/T",0,AVERAGE(J255:J259))+IF($D260="Y/T",0,AVERAGE(J260:J264))+IF($D265="Y/T",0,AVERAGE(J265:J269))+IF($D270="Y/T",0,AVERAGE(J270:J274))+IF($D275="Y/T",0,AVERAGE(J275:J279))+IF($D280="Y/T",0,AVERAGE(J280:J284))+IF($D285="Y/T",0,AVERAGE(J285:J289))+IF($D290="Y/T",0,AVERAGE(J290:J294))+IF($D295="Y/T",0,AVERAGE(J295:J299))+IF($D300="Y/T",0,AVERAGE(J300:J304))+IF($D305="Y/T",0,AVERAGE(J305:J309)))/(COUNTIF($D210:$D309,"Y")+COUNTIF($D210:$D309,"T"))</f>
        <v>#DIV/0!</v>
      </c>
      <c r="K310" s="582"/>
      <c r="L310" s="602" t="e">
        <f>(IF($D210="Y/T",0,AVERAGE(L210:L214))+IF($D215="Y/T",0,AVERAGE(L215:L219))+IF($D220="Y/T",0,AVERAGE(L220:L224))+IF($D225="Y/T",0,AVERAGE(L225:L229))+IF($D230="Y/T",0,AVERAGE(L230:L234))+IF($D235="Y/T",0,AVERAGE(L235:L239))+IF($D240="Y/T",0,AVERAGE(L240:L244))+IF($D245="Y/T",0,AVERAGE(L245:L249))+IF($D250="Y/T",0,AVERAGE(L250:L254))+IF($D255="Y/T",0,AVERAGE(L255:L259))+IF($D260="Y/T",0,AVERAGE(L260:L264))+IF($D265="Y/T",0,AVERAGE(L265:L269))+IF($D270="Y/T",0,AVERAGE(L270:L274))+IF($D275="Y/T",0,AVERAGE(L275:L279))+IF($D280="Y/T",0,AVERAGE(L280:L284))+IF($D285="Y/T",0,AVERAGE(L285:L289))+IF($D290="Y/T",0,AVERAGE(L290:L294))+IF($D295="Y/T",0,AVERAGE(L295:L299))+IF($D300="Y/T",0,AVERAGE(L300:L304))+IF($D305="Y/T",0,AVERAGE(L305:L309)))/(COUNTIF($D210:$D309,"Y")+COUNTIF($D210:$D309,"T"))</f>
        <v>#DIV/0!</v>
      </c>
      <c r="M310" s="606"/>
      <c r="N310" s="602" t="e">
        <f>AVERAGE(N210:N309)</f>
        <v>#DIV/0!</v>
      </c>
    </row>
    <row r="311" spans="2:18" ht="15.75">
      <c r="B311" s="865" t="s">
        <v>434</v>
      </c>
      <c r="C311" s="865"/>
      <c r="D311" s="865"/>
      <c r="E311" s="865"/>
      <c r="F311" s="865"/>
      <c r="G311" s="865"/>
      <c r="H311" s="865"/>
      <c r="I311" s="865"/>
      <c r="J311" s="865"/>
      <c r="K311" s="865"/>
      <c r="L311" s="865"/>
      <c r="M311" s="865"/>
      <c r="N311" s="866"/>
    </row>
    <row r="312" spans="2:18" ht="15.75">
      <c r="B312" s="836">
        <v>1</v>
      </c>
      <c r="C312" s="839"/>
      <c r="D312" s="857" t="s">
        <v>26</v>
      </c>
      <c r="E312" s="854" t="str">
        <f>IF(D312="Y",1,IF(D312="T",0,IF(D312="Y/T","Belum diisi","Error")))</f>
        <v>Belum diisi</v>
      </c>
      <c r="F312" s="528">
        <v>1</v>
      </c>
      <c r="G312" s="529"/>
      <c r="H312" s="589" t="str">
        <f t="shared" ref="H312:H375" si="6">IF(OR(J312="Isi Dulu",L312="Isi Dulu",J312="Isi Sasaran",L312="Isi Sasaran"),"Belum Diisi",IF(SUM(J312,L312)=2,1,IF(SUM(J312,L312)=1,0,IF(SUM(J312,L312)=0,0,"Error"))))</f>
        <v>Belum Diisi</v>
      </c>
      <c r="I312" s="590" t="s">
        <v>26</v>
      </c>
      <c r="J312" s="591" t="str">
        <f>IF($D$312="Y/T","Isi Sasaran",IF($E$312=0,0,IF(I312="Y",1,IF(I312="T",0,"Isi Dulu"))))</f>
        <v>Isi Sasaran</v>
      </c>
      <c r="K312" s="590" t="s">
        <v>26</v>
      </c>
      <c r="L312" s="591" t="str">
        <f>IF($D$312="Y/T","Isi Sasaran",IF($E$312=0,0,IF(K312="Y",1,IF(K312="T",0,"Isi Dulu"))))</f>
        <v>Isi Sasaran</v>
      </c>
      <c r="M312" s="848" t="s">
        <v>26</v>
      </c>
      <c r="N312" s="851" t="str">
        <f>IF(M312="Y",1,IF(M312="T",0,IF(M312="Y/T","Belum diisi","Error")))</f>
        <v>Belum diisi</v>
      </c>
    </row>
    <row r="313" spans="2:18" ht="15.75">
      <c r="B313" s="837"/>
      <c r="C313" s="840"/>
      <c r="D313" s="858"/>
      <c r="E313" s="855"/>
      <c r="F313" s="549">
        <v>2</v>
      </c>
      <c r="G313" s="550"/>
      <c r="H313" s="589" t="str">
        <f t="shared" si="6"/>
        <v>Belum Diisi</v>
      </c>
      <c r="I313" s="592" t="s">
        <v>26</v>
      </c>
      <c r="J313" s="593" t="str">
        <f>IF($D$312="Y/T","Isi Sasaran",IF($E$312=0,0,IF(I313="Y",1,IF(I313="T",0,"Isi Dulu"))))</f>
        <v>Isi Sasaran</v>
      </c>
      <c r="K313" s="592" t="s">
        <v>26</v>
      </c>
      <c r="L313" s="593" t="str">
        <f>IF($D$312="Y/T","Isi Sasaran",IF($E$312=0,0,IF(K313="Y",1,IF(K313="T",0,"Isi Dulu"))))</f>
        <v>Isi Sasaran</v>
      </c>
      <c r="M313" s="849"/>
      <c r="N313" s="852"/>
    </row>
    <row r="314" spans="2:18" ht="15.75">
      <c r="B314" s="837"/>
      <c r="C314" s="840"/>
      <c r="D314" s="858"/>
      <c r="E314" s="855"/>
      <c r="F314" s="549">
        <v>3</v>
      </c>
      <c r="G314" s="550"/>
      <c r="H314" s="589" t="str">
        <f t="shared" si="6"/>
        <v>Belum Diisi</v>
      </c>
      <c r="I314" s="592" t="s">
        <v>26</v>
      </c>
      <c r="J314" s="593" t="str">
        <f>IF($D$312="Y/T","Isi Sasaran",IF($E$312=0,0,IF(I314="Y",1,IF(I314="T",0,"Isi Dulu"))))</f>
        <v>Isi Sasaran</v>
      </c>
      <c r="K314" s="592" t="s">
        <v>26</v>
      </c>
      <c r="L314" s="593" t="str">
        <f>IF($D$312="Y/T","Isi Sasaran",IF($E$312=0,0,IF(K314="Y",1,IF(K314="T",0,"Isi Dulu"))))</f>
        <v>Isi Sasaran</v>
      </c>
      <c r="M314" s="849"/>
      <c r="N314" s="852"/>
    </row>
    <row r="315" spans="2:18" ht="15.75">
      <c r="B315" s="837"/>
      <c r="C315" s="840"/>
      <c r="D315" s="858"/>
      <c r="E315" s="855"/>
      <c r="F315" s="549">
        <v>4</v>
      </c>
      <c r="G315" s="550"/>
      <c r="H315" s="589" t="str">
        <f t="shared" si="6"/>
        <v>Belum Diisi</v>
      </c>
      <c r="I315" s="592" t="s">
        <v>26</v>
      </c>
      <c r="J315" s="593" t="str">
        <f>IF($D$312="Y/T","Isi Sasaran",IF($E$312=0,0,IF(I315="Y",1,IF(I315="T",0,"Isi Dulu"))))</f>
        <v>Isi Sasaran</v>
      </c>
      <c r="K315" s="592" t="s">
        <v>26</v>
      </c>
      <c r="L315" s="593" t="str">
        <f>IF($D$312="Y/T","Isi Sasaran",IF($E$312=0,0,IF(K315="Y",1,IF(K315="T",0,"Isi Dulu"))))</f>
        <v>Isi Sasaran</v>
      </c>
      <c r="M315" s="849"/>
      <c r="N315" s="852"/>
    </row>
    <row r="316" spans="2:18" ht="15.75">
      <c r="B316" s="838"/>
      <c r="C316" s="841"/>
      <c r="D316" s="859"/>
      <c r="E316" s="856"/>
      <c r="F316" s="569">
        <v>5</v>
      </c>
      <c r="G316" s="570"/>
      <c r="H316" s="594" t="str">
        <f t="shared" si="6"/>
        <v>Belum Diisi</v>
      </c>
      <c r="I316" s="595" t="s">
        <v>26</v>
      </c>
      <c r="J316" s="596" t="str">
        <f>IF($D$312="Y/T","Isi Sasaran",IF($E$312=0,0,IF(I316="Y",1,IF(I316="T",0,"Isi Dulu"))))</f>
        <v>Isi Sasaran</v>
      </c>
      <c r="K316" s="595" t="s">
        <v>26</v>
      </c>
      <c r="L316" s="596" t="str">
        <f>IF($D$312="Y/T","Isi Sasaran",IF($E$312=0,0,IF(K316="Y",1,IF(K316="T",0,"Isi Dulu"))))</f>
        <v>Isi Sasaran</v>
      </c>
      <c r="M316" s="850"/>
      <c r="N316" s="853"/>
    </row>
    <row r="317" spans="2:18" ht="15.75">
      <c r="B317" s="836">
        <v>2</v>
      </c>
      <c r="C317" s="839"/>
      <c r="D317" s="857" t="s">
        <v>26</v>
      </c>
      <c r="E317" s="854" t="str">
        <f>IF(D317="Y",1,IF(D317="T",0,IF(D317="Y/T","Belum diisi","Error")))</f>
        <v>Belum diisi</v>
      </c>
      <c r="F317" s="528">
        <v>1</v>
      </c>
      <c r="G317" s="529"/>
      <c r="H317" s="597" t="str">
        <f t="shared" si="6"/>
        <v>Belum Diisi</v>
      </c>
      <c r="I317" s="590" t="s">
        <v>26</v>
      </c>
      <c r="J317" s="591" t="str">
        <f>IF($D$317="Y/T","Isi Sasaran",IF($E$317=0,0,IF(I317="Y",1,IF(I317="T",0,"Isi Dulu"))))</f>
        <v>Isi Sasaran</v>
      </c>
      <c r="K317" s="590" t="s">
        <v>26</v>
      </c>
      <c r="L317" s="591" t="str">
        <f>IF($D$317="Y/T","Isi Sasaran",IF($E$317=0,0,IF(K317="Y",1,IF(K317="T",0,"Isi Dulu"))))</f>
        <v>Isi Sasaran</v>
      </c>
      <c r="M317" s="848" t="s">
        <v>26</v>
      </c>
      <c r="N317" s="851" t="str">
        <f>IF(M317="Y",1,IF(M317="T",0,IF(M317="Y/T","Belum diisi","Error")))</f>
        <v>Belum diisi</v>
      </c>
    </row>
    <row r="318" spans="2:18" ht="15.75">
      <c r="B318" s="837"/>
      <c r="C318" s="840"/>
      <c r="D318" s="858"/>
      <c r="E318" s="855"/>
      <c r="F318" s="549">
        <v>2</v>
      </c>
      <c r="G318" s="550"/>
      <c r="H318" s="598" t="str">
        <f t="shared" si="6"/>
        <v>Belum Diisi</v>
      </c>
      <c r="I318" s="592" t="s">
        <v>26</v>
      </c>
      <c r="J318" s="593" t="str">
        <f>IF($D$317="Y/T","Isi Sasaran",IF($E$317=0,0,IF(I318="Y",1,IF(I318="T",0,"Isi Dulu"))))</f>
        <v>Isi Sasaran</v>
      </c>
      <c r="K318" s="592" t="s">
        <v>26</v>
      </c>
      <c r="L318" s="593" t="str">
        <f>IF($D$317="Y/T","Isi Sasaran",IF($E$317=0,0,IF(K318="Y",1,IF(K318="T",0,"Isi Dulu"))))</f>
        <v>Isi Sasaran</v>
      </c>
      <c r="M318" s="849"/>
      <c r="N318" s="852"/>
    </row>
    <row r="319" spans="2:18" ht="15.75">
      <c r="B319" s="837"/>
      <c r="C319" s="840"/>
      <c r="D319" s="858"/>
      <c r="E319" s="855"/>
      <c r="F319" s="549">
        <v>3</v>
      </c>
      <c r="G319" s="550"/>
      <c r="H319" s="598" t="str">
        <f t="shared" si="6"/>
        <v>Belum Diisi</v>
      </c>
      <c r="I319" s="592" t="s">
        <v>26</v>
      </c>
      <c r="J319" s="593" t="str">
        <f>IF($D$317="Y/T","Isi Sasaran",IF($E$317=0,0,IF(I319="Y",1,IF(I319="T",0,"Isi Dulu"))))</f>
        <v>Isi Sasaran</v>
      </c>
      <c r="K319" s="592" t="s">
        <v>26</v>
      </c>
      <c r="L319" s="593" t="str">
        <f>IF($D$317="Y/T","Isi Sasaran",IF($E$317=0,0,IF(K319="Y",1,IF(K319="T",0,"Isi Dulu"))))</f>
        <v>Isi Sasaran</v>
      </c>
      <c r="M319" s="849"/>
      <c r="N319" s="852"/>
    </row>
    <row r="320" spans="2:18" ht="15.75">
      <c r="B320" s="837"/>
      <c r="C320" s="840"/>
      <c r="D320" s="858"/>
      <c r="E320" s="855"/>
      <c r="F320" s="549">
        <v>4</v>
      </c>
      <c r="G320" s="550"/>
      <c r="H320" s="598" t="str">
        <f t="shared" si="6"/>
        <v>Belum Diisi</v>
      </c>
      <c r="I320" s="592" t="s">
        <v>26</v>
      </c>
      <c r="J320" s="593" t="str">
        <f>IF($D$317="Y/T","Isi Sasaran",IF($E$317=0,0,IF(I320="Y",1,IF(I320="T",0,"Isi Dulu"))))</f>
        <v>Isi Sasaran</v>
      </c>
      <c r="K320" s="592" t="s">
        <v>26</v>
      </c>
      <c r="L320" s="593" t="str">
        <f>IF($D$317="Y/T","Isi Sasaran",IF($E$317=0,0,IF(K320="Y",1,IF(K320="T",0,"Isi Dulu"))))</f>
        <v>Isi Sasaran</v>
      </c>
      <c r="M320" s="849"/>
      <c r="N320" s="852"/>
    </row>
    <row r="321" spans="2:14" ht="15.75">
      <c r="B321" s="838"/>
      <c r="C321" s="841"/>
      <c r="D321" s="859"/>
      <c r="E321" s="856"/>
      <c r="F321" s="569">
        <v>5</v>
      </c>
      <c r="G321" s="570"/>
      <c r="H321" s="599" t="str">
        <f t="shared" si="6"/>
        <v>Belum Diisi</v>
      </c>
      <c r="I321" s="595" t="s">
        <v>26</v>
      </c>
      <c r="J321" s="596" t="str">
        <f>IF($D$317="Y/T","Isi Sasaran",IF($E$317=0,0,IF(I321="Y",1,IF(I321="T",0,"Isi Dulu"))))</f>
        <v>Isi Sasaran</v>
      </c>
      <c r="K321" s="595" t="s">
        <v>26</v>
      </c>
      <c r="L321" s="596" t="str">
        <f>IF($D$317="Y/T","Isi Sasaran",IF($E$317=0,0,IF(K321="Y",1,IF(K321="T",0,"Isi Dulu"))))</f>
        <v>Isi Sasaran</v>
      </c>
      <c r="M321" s="850"/>
      <c r="N321" s="853"/>
    </row>
    <row r="322" spans="2:14" ht="15.75">
      <c r="B322" s="836">
        <v>3</v>
      </c>
      <c r="C322" s="839"/>
      <c r="D322" s="857" t="s">
        <v>26</v>
      </c>
      <c r="E322" s="854" t="str">
        <f>IF(D322="Y",1,IF(D322="T",0,IF(D322="Y/T","Belum diisi","Error")))</f>
        <v>Belum diisi</v>
      </c>
      <c r="F322" s="528">
        <v>1</v>
      </c>
      <c r="G322" s="529"/>
      <c r="H322" s="600" t="str">
        <f t="shared" si="6"/>
        <v>Belum Diisi</v>
      </c>
      <c r="I322" s="590" t="s">
        <v>26</v>
      </c>
      <c r="J322" s="591" t="str">
        <f>IF($D$322="Y/T","Isi Sasaran",IF($E$322=0,0,IF(I322="Y",1,IF(I322="T",0,"Isi Dulu"))))</f>
        <v>Isi Sasaran</v>
      </c>
      <c r="K322" s="590" t="s">
        <v>26</v>
      </c>
      <c r="L322" s="591" t="str">
        <f>IF($D$322="Y/T","Isi Sasaran",IF($E$322=0,0,IF(K322="Y",1,IF(K322="T",0,"Isi Dulu"))))</f>
        <v>Isi Sasaran</v>
      </c>
      <c r="M322" s="848" t="s">
        <v>26</v>
      </c>
      <c r="N322" s="851" t="str">
        <f>IF(M322="Y",1,IF(M322="T",0,IF(M322="Y/T","Belum diisi","Error")))</f>
        <v>Belum diisi</v>
      </c>
    </row>
    <row r="323" spans="2:14" ht="15.75">
      <c r="B323" s="837"/>
      <c r="C323" s="840"/>
      <c r="D323" s="858"/>
      <c r="E323" s="855"/>
      <c r="F323" s="549">
        <v>2</v>
      </c>
      <c r="G323" s="550"/>
      <c r="H323" s="598" t="str">
        <f t="shared" si="6"/>
        <v>Belum Diisi</v>
      </c>
      <c r="I323" s="592" t="s">
        <v>26</v>
      </c>
      <c r="J323" s="593" t="str">
        <f>IF($D$322="Y/T","Isi Sasaran",IF($E$322=0,0,IF(I323="Y",1,IF(I323="T",0,"Isi Dulu"))))</f>
        <v>Isi Sasaran</v>
      </c>
      <c r="K323" s="592" t="s">
        <v>26</v>
      </c>
      <c r="L323" s="593" t="str">
        <f>IF($D$322="Y/T","Isi Sasaran",IF($E$322=0,0,IF(K323="Y",1,IF(K323="T",0,"Isi Dulu"))))</f>
        <v>Isi Sasaran</v>
      </c>
      <c r="M323" s="849"/>
      <c r="N323" s="852"/>
    </row>
    <row r="324" spans="2:14" ht="15.75">
      <c r="B324" s="837"/>
      <c r="C324" s="840"/>
      <c r="D324" s="858"/>
      <c r="E324" s="855"/>
      <c r="F324" s="549">
        <v>3</v>
      </c>
      <c r="G324" s="550"/>
      <c r="H324" s="598" t="str">
        <f t="shared" si="6"/>
        <v>Belum Diisi</v>
      </c>
      <c r="I324" s="592" t="s">
        <v>26</v>
      </c>
      <c r="J324" s="593" t="str">
        <f>IF($D$322="Y/T","Isi Sasaran",IF($E$322=0,0,IF(I324="Y",1,IF(I324="T",0,"Isi Dulu"))))</f>
        <v>Isi Sasaran</v>
      </c>
      <c r="K324" s="592" t="s">
        <v>26</v>
      </c>
      <c r="L324" s="593" t="str">
        <f>IF($D$322="Y/T","Isi Sasaran",IF($E$322=0,0,IF(K324="Y",1,IF(K324="T",0,"Isi Dulu"))))</f>
        <v>Isi Sasaran</v>
      </c>
      <c r="M324" s="849"/>
      <c r="N324" s="852"/>
    </row>
    <row r="325" spans="2:14" ht="15.75">
      <c r="B325" s="837"/>
      <c r="C325" s="840"/>
      <c r="D325" s="858"/>
      <c r="E325" s="855"/>
      <c r="F325" s="549">
        <v>4</v>
      </c>
      <c r="G325" s="550"/>
      <c r="H325" s="598" t="str">
        <f t="shared" si="6"/>
        <v>Belum Diisi</v>
      </c>
      <c r="I325" s="592" t="s">
        <v>26</v>
      </c>
      <c r="J325" s="593" t="str">
        <f>IF($D$322="Y/T","Isi Sasaran",IF($E$322=0,0,IF(I325="Y",1,IF(I325="T",0,"Isi Dulu"))))</f>
        <v>Isi Sasaran</v>
      </c>
      <c r="K325" s="592" t="s">
        <v>26</v>
      </c>
      <c r="L325" s="593" t="str">
        <f>IF($D$322="Y/T","Isi Sasaran",IF($E$322=0,0,IF(K325="Y",1,IF(K325="T",0,"Isi Dulu"))))</f>
        <v>Isi Sasaran</v>
      </c>
      <c r="M325" s="849"/>
      <c r="N325" s="852"/>
    </row>
    <row r="326" spans="2:14" ht="15.75">
      <c r="B326" s="838"/>
      <c r="C326" s="841"/>
      <c r="D326" s="859"/>
      <c r="E326" s="856"/>
      <c r="F326" s="569">
        <v>5</v>
      </c>
      <c r="G326" s="570"/>
      <c r="H326" s="599" t="str">
        <f t="shared" si="6"/>
        <v>Belum Diisi</v>
      </c>
      <c r="I326" s="595" t="s">
        <v>26</v>
      </c>
      <c r="J326" s="596" t="str">
        <f>IF($D$322="Y/T","Isi Sasaran",IF($E$322=0,0,IF(I326="Y",1,IF(I326="T",0,"Isi Dulu"))))</f>
        <v>Isi Sasaran</v>
      </c>
      <c r="K326" s="595" t="s">
        <v>26</v>
      </c>
      <c r="L326" s="596" t="str">
        <f>IF($D$322="Y/T","Isi Sasaran",IF($E$322=0,0,IF(K326="Y",1,IF(K326="T",0,"Isi Dulu"))))</f>
        <v>Isi Sasaran</v>
      </c>
      <c r="M326" s="850"/>
      <c r="N326" s="853"/>
    </row>
    <row r="327" spans="2:14" ht="15.75">
      <c r="B327" s="836">
        <v>4</v>
      </c>
      <c r="C327" s="839"/>
      <c r="D327" s="857" t="s">
        <v>26</v>
      </c>
      <c r="E327" s="854" t="str">
        <f>IF(D327="Y",1,IF(D327="T",0,IF(D327="Y/T","Belum diisi","Error")))</f>
        <v>Belum diisi</v>
      </c>
      <c r="F327" s="528">
        <v>1</v>
      </c>
      <c r="G327" s="529"/>
      <c r="H327" s="600" t="str">
        <f t="shared" si="6"/>
        <v>Belum Diisi</v>
      </c>
      <c r="I327" s="590" t="s">
        <v>26</v>
      </c>
      <c r="J327" s="591" t="str">
        <f>IF($D$327="Y/T","Isi Sasaran",IF($E$327=0,0,IF(I327="Y",1,IF(I327="T",0,"Isi Dulu"))))</f>
        <v>Isi Sasaran</v>
      </c>
      <c r="K327" s="590" t="s">
        <v>26</v>
      </c>
      <c r="L327" s="591" t="str">
        <f>IF($D$327="Y/T","Isi Sasaran",IF($E$327=0,0,IF(K327="Y",1,IF(K327="T",0,"Isi Dulu"))))</f>
        <v>Isi Sasaran</v>
      </c>
      <c r="M327" s="848" t="s">
        <v>26</v>
      </c>
      <c r="N327" s="851" t="str">
        <f>IF(M327="Y",1,IF(M327="T",0,IF(M327="Y/T","Belum diisi","Error")))</f>
        <v>Belum diisi</v>
      </c>
    </row>
    <row r="328" spans="2:14" ht="15.75">
      <c r="B328" s="837"/>
      <c r="C328" s="840"/>
      <c r="D328" s="858"/>
      <c r="E328" s="855"/>
      <c r="F328" s="549">
        <v>2</v>
      </c>
      <c r="G328" s="550"/>
      <c r="H328" s="598" t="str">
        <f t="shared" si="6"/>
        <v>Belum Diisi</v>
      </c>
      <c r="I328" s="592" t="s">
        <v>26</v>
      </c>
      <c r="J328" s="593" t="str">
        <f>IF($D$327="Y/T","Isi Sasaran",IF($E$327=0,0,IF(I328="Y",1,IF(I328="T",0,"Isi Dulu"))))</f>
        <v>Isi Sasaran</v>
      </c>
      <c r="K328" s="592" t="s">
        <v>26</v>
      </c>
      <c r="L328" s="593" t="str">
        <f>IF($D$327="Y/T","Isi Sasaran",IF($E$327=0,0,IF(K328="Y",1,IF(K328="T",0,"Isi Dulu"))))</f>
        <v>Isi Sasaran</v>
      </c>
      <c r="M328" s="849"/>
      <c r="N328" s="852"/>
    </row>
    <row r="329" spans="2:14" ht="15.75">
      <c r="B329" s="837"/>
      <c r="C329" s="840"/>
      <c r="D329" s="858"/>
      <c r="E329" s="855"/>
      <c r="F329" s="549">
        <v>3</v>
      </c>
      <c r="G329" s="550"/>
      <c r="H329" s="598" t="str">
        <f t="shared" si="6"/>
        <v>Belum Diisi</v>
      </c>
      <c r="I329" s="592" t="s">
        <v>26</v>
      </c>
      <c r="J329" s="593" t="str">
        <f>IF($D$327="Y/T","Isi Sasaran",IF($E$327=0,0,IF(I329="Y",1,IF(I329="T",0,"Isi Dulu"))))</f>
        <v>Isi Sasaran</v>
      </c>
      <c r="K329" s="592" t="s">
        <v>26</v>
      </c>
      <c r="L329" s="593" t="str">
        <f>IF($D$327="Y/T","Isi Sasaran",IF($E$327=0,0,IF(K329="Y",1,IF(K329="T",0,"Isi Dulu"))))</f>
        <v>Isi Sasaran</v>
      </c>
      <c r="M329" s="849"/>
      <c r="N329" s="852"/>
    </row>
    <row r="330" spans="2:14" ht="15.75">
      <c r="B330" s="837"/>
      <c r="C330" s="840"/>
      <c r="D330" s="858"/>
      <c r="E330" s="855"/>
      <c r="F330" s="549">
        <v>4</v>
      </c>
      <c r="G330" s="550"/>
      <c r="H330" s="598" t="str">
        <f t="shared" si="6"/>
        <v>Belum Diisi</v>
      </c>
      <c r="I330" s="592" t="s">
        <v>26</v>
      </c>
      <c r="J330" s="593" t="str">
        <f>IF($D$327="Y/T","Isi Sasaran",IF($E$327=0,0,IF(I330="Y",1,IF(I330="T",0,"Isi Dulu"))))</f>
        <v>Isi Sasaran</v>
      </c>
      <c r="K330" s="592" t="s">
        <v>26</v>
      </c>
      <c r="L330" s="593" t="str">
        <f>IF($D$327="Y/T","Isi Sasaran",IF($E$327=0,0,IF(K330="Y",1,IF(K330="T",0,"Isi Dulu"))))</f>
        <v>Isi Sasaran</v>
      </c>
      <c r="M330" s="849"/>
      <c r="N330" s="852"/>
    </row>
    <row r="331" spans="2:14" ht="15.75">
      <c r="B331" s="838"/>
      <c r="C331" s="841"/>
      <c r="D331" s="859"/>
      <c r="E331" s="856"/>
      <c r="F331" s="569">
        <v>5</v>
      </c>
      <c r="G331" s="570"/>
      <c r="H331" s="599" t="str">
        <f t="shared" si="6"/>
        <v>Belum Diisi</v>
      </c>
      <c r="I331" s="595" t="s">
        <v>26</v>
      </c>
      <c r="J331" s="596" t="str">
        <f>IF($D$327="Y/T","Isi Sasaran",IF($E$327=0,0,IF(I331="Y",1,IF(I331="T",0,"Isi Dulu"))))</f>
        <v>Isi Sasaran</v>
      </c>
      <c r="K331" s="595" t="s">
        <v>26</v>
      </c>
      <c r="L331" s="596" t="str">
        <f>IF($D$327="Y/T","Isi Sasaran",IF($E$327=0,0,IF(K331="Y",1,IF(K331="T",0,"Isi Dulu"))))</f>
        <v>Isi Sasaran</v>
      </c>
      <c r="M331" s="850"/>
      <c r="N331" s="853"/>
    </row>
    <row r="332" spans="2:14" ht="15.75">
      <c r="B332" s="836">
        <v>5</v>
      </c>
      <c r="C332" s="839"/>
      <c r="D332" s="857" t="s">
        <v>26</v>
      </c>
      <c r="E332" s="854" t="str">
        <f>IF(D332="Y",1,IF(D332="T",0,IF(D332="Y/T","Belum diisi","Error")))</f>
        <v>Belum diisi</v>
      </c>
      <c r="F332" s="528">
        <v>1</v>
      </c>
      <c r="G332" s="529"/>
      <c r="H332" s="600" t="str">
        <f t="shared" si="6"/>
        <v>Belum Diisi</v>
      </c>
      <c r="I332" s="590" t="s">
        <v>26</v>
      </c>
      <c r="J332" s="591" t="str">
        <f>IF($D$332="Y/T","Isi Sasaran",IF($E$332=0,0,IF(I332="Y",1,IF(I332="T",0,"Isi Dulu"))))</f>
        <v>Isi Sasaran</v>
      </c>
      <c r="K332" s="590" t="s">
        <v>26</v>
      </c>
      <c r="L332" s="591" t="str">
        <f>IF($D$332="Y/T","Isi Sasaran",IF($E$332=0,0,IF(K332="Y",1,IF(K332="T",0,"Isi Dulu"))))</f>
        <v>Isi Sasaran</v>
      </c>
      <c r="M332" s="848" t="s">
        <v>26</v>
      </c>
      <c r="N332" s="851" t="str">
        <f>IF(M332="Y",1,IF(M332="T",0,IF(M332="Y/T","Belum diisi","Error")))</f>
        <v>Belum diisi</v>
      </c>
    </row>
    <row r="333" spans="2:14" ht="15.75">
      <c r="B333" s="837"/>
      <c r="C333" s="840"/>
      <c r="D333" s="858"/>
      <c r="E333" s="855"/>
      <c r="F333" s="549">
        <v>2</v>
      </c>
      <c r="G333" s="550"/>
      <c r="H333" s="598" t="str">
        <f t="shared" si="6"/>
        <v>Belum Diisi</v>
      </c>
      <c r="I333" s="592" t="s">
        <v>26</v>
      </c>
      <c r="J333" s="593" t="str">
        <f>IF($D$332="Y/T","Isi Sasaran",IF($E$332=0,0,IF(I333="Y",1,IF(I333="T",0,"Isi Dulu"))))</f>
        <v>Isi Sasaran</v>
      </c>
      <c r="K333" s="592" t="s">
        <v>26</v>
      </c>
      <c r="L333" s="593" t="str">
        <f>IF($D$332="Y/T","Isi Sasaran",IF($E$332=0,0,IF(K333="Y",1,IF(K333="T",0,"Isi Dulu"))))</f>
        <v>Isi Sasaran</v>
      </c>
      <c r="M333" s="849"/>
      <c r="N333" s="852"/>
    </row>
    <row r="334" spans="2:14" ht="15.75">
      <c r="B334" s="837"/>
      <c r="C334" s="840"/>
      <c r="D334" s="858"/>
      <c r="E334" s="855"/>
      <c r="F334" s="549">
        <v>3</v>
      </c>
      <c r="G334" s="550"/>
      <c r="H334" s="598" t="str">
        <f t="shared" si="6"/>
        <v>Belum Diisi</v>
      </c>
      <c r="I334" s="592" t="s">
        <v>26</v>
      </c>
      <c r="J334" s="593" t="str">
        <f>IF($D$332="Y/T","Isi Sasaran",IF($E$332=0,0,IF(I334="Y",1,IF(I334="T",0,"Isi Dulu"))))</f>
        <v>Isi Sasaran</v>
      </c>
      <c r="K334" s="592" t="s">
        <v>26</v>
      </c>
      <c r="L334" s="593" t="str">
        <f>IF($D$332="Y/T","Isi Sasaran",IF($E$332=0,0,IF(K334="Y",1,IF(K334="T",0,"Isi Dulu"))))</f>
        <v>Isi Sasaran</v>
      </c>
      <c r="M334" s="849"/>
      <c r="N334" s="852"/>
    </row>
    <row r="335" spans="2:14" ht="15.75">
      <c r="B335" s="837"/>
      <c r="C335" s="840"/>
      <c r="D335" s="858"/>
      <c r="E335" s="855"/>
      <c r="F335" s="549">
        <v>4</v>
      </c>
      <c r="G335" s="550"/>
      <c r="H335" s="598" t="str">
        <f t="shared" si="6"/>
        <v>Belum Diisi</v>
      </c>
      <c r="I335" s="592" t="s">
        <v>26</v>
      </c>
      <c r="J335" s="593" t="str">
        <f>IF($D$332="Y/T","Isi Sasaran",IF($E$332=0,0,IF(I335="Y",1,IF(I335="T",0,"Isi Dulu"))))</f>
        <v>Isi Sasaran</v>
      </c>
      <c r="K335" s="592" t="s">
        <v>26</v>
      </c>
      <c r="L335" s="593" t="str">
        <f>IF($D$332="Y/T","Isi Sasaran",IF($E$332=0,0,IF(K335="Y",1,IF(K335="T",0,"Isi Dulu"))))</f>
        <v>Isi Sasaran</v>
      </c>
      <c r="M335" s="849"/>
      <c r="N335" s="852"/>
    </row>
    <row r="336" spans="2:14" ht="15.75">
      <c r="B336" s="838"/>
      <c r="C336" s="841"/>
      <c r="D336" s="859"/>
      <c r="E336" s="856"/>
      <c r="F336" s="569">
        <v>5</v>
      </c>
      <c r="G336" s="570"/>
      <c r="H336" s="599" t="str">
        <f t="shared" si="6"/>
        <v>Belum Diisi</v>
      </c>
      <c r="I336" s="595" t="s">
        <v>26</v>
      </c>
      <c r="J336" s="596" t="str">
        <f>IF($D$332="Y/T","Isi Sasaran",IF($E$332=0,0,IF(I336="Y",1,IF(I336="T",0,"Isi Dulu"))))</f>
        <v>Isi Sasaran</v>
      </c>
      <c r="K336" s="595" t="s">
        <v>26</v>
      </c>
      <c r="L336" s="596" t="str">
        <f>IF($D$332="Y/T","Isi Sasaran",IF($E$332=0,0,IF(K336="Y",1,IF(K336="T",0,"Isi Dulu"))))</f>
        <v>Isi Sasaran</v>
      </c>
      <c r="M336" s="850"/>
      <c r="N336" s="853"/>
    </row>
    <row r="337" spans="2:14" ht="15.75">
      <c r="B337" s="836">
        <v>6</v>
      </c>
      <c r="C337" s="839"/>
      <c r="D337" s="857" t="s">
        <v>26</v>
      </c>
      <c r="E337" s="854" t="str">
        <f>IF(D337="Y",1,IF(D337="T",0,IF(D337="Y/T","Belum diisi","Error")))</f>
        <v>Belum diisi</v>
      </c>
      <c r="F337" s="528">
        <v>1</v>
      </c>
      <c r="G337" s="529"/>
      <c r="H337" s="600" t="str">
        <f t="shared" si="6"/>
        <v>Belum Diisi</v>
      </c>
      <c r="I337" s="590" t="s">
        <v>26</v>
      </c>
      <c r="J337" s="591" t="str">
        <f>IF($D$337="Y/T","Isi Sasaran",IF($E$337=0,0,IF(I337="Y",1,IF(I337="T",0,"Isi Dulu"))))</f>
        <v>Isi Sasaran</v>
      </c>
      <c r="K337" s="590" t="s">
        <v>26</v>
      </c>
      <c r="L337" s="591" t="str">
        <f>IF($D$337="Y/T","Isi Sasaran",IF($E$337=0,0,IF(K337="Y",1,IF(K337="T",0,"Isi Dulu"))))</f>
        <v>Isi Sasaran</v>
      </c>
      <c r="M337" s="848" t="s">
        <v>26</v>
      </c>
      <c r="N337" s="851" t="str">
        <f>IF(M337="Y",1,IF(M337="T",0,IF(M337="Y/T","Belum diisi","Error")))</f>
        <v>Belum diisi</v>
      </c>
    </row>
    <row r="338" spans="2:14" ht="15.75">
      <c r="B338" s="837"/>
      <c r="C338" s="840"/>
      <c r="D338" s="858"/>
      <c r="E338" s="855"/>
      <c r="F338" s="549">
        <v>2</v>
      </c>
      <c r="G338" s="550"/>
      <c r="H338" s="598" t="str">
        <f t="shared" si="6"/>
        <v>Belum Diisi</v>
      </c>
      <c r="I338" s="592" t="s">
        <v>26</v>
      </c>
      <c r="J338" s="593" t="str">
        <f>IF($D$337="Y/T","Isi Sasaran",IF($E$337=0,0,IF(I338="Y",1,IF(I338="T",0,"Isi Dulu"))))</f>
        <v>Isi Sasaran</v>
      </c>
      <c r="K338" s="592" t="s">
        <v>26</v>
      </c>
      <c r="L338" s="593" t="str">
        <f>IF($D$337="Y/T","Isi Sasaran",IF($E$337=0,0,IF(K338="Y",1,IF(K338="T",0,"Isi Dulu"))))</f>
        <v>Isi Sasaran</v>
      </c>
      <c r="M338" s="849"/>
      <c r="N338" s="852"/>
    </row>
    <row r="339" spans="2:14" ht="15.75">
      <c r="B339" s="837"/>
      <c r="C339" s="840"/>
      <c r="D339" s="858"/>
      <c r="E339" s="855"/>
      <c r="F339" s="549">
        <v>3</v>
      </c>
      <c r="G339" s="550"/>
      <c r="H339" s="598" t="str">
        <f t="shared" si="6"/>
        <v>Belum Diisi</v>
      </c>
      <c r="I339" s="592" t="s">
        <v>26</v>
      </c>
      <c r="J339" s="593" t="str">
        <f>IF($D$337="Y/T","Isi Sasaran",IF($E$337=0,0,IF(I339="Y",1,IF(I339="T",0,"Isi Dulu"))))</f>
        <v>Isi Sasaran</v>
      </c>
      <c r="K339" s="592" t="s">
        <v>26</v>
      </c>
      <c r="L339" s="593" t="str">
        <f>IF($D$337="Y/T","Isi Sasaran",IF($E$337=0,0,IF(K339="Y",1,IF(K339="T",0,"Isi Dulu"))))</f>
        <v>Isi Sasaran</v>
      </c>
      <c r="M339" s="849"/>
      <c r="N339" s="852"/>
    </row>
    <row r="340" spans="2:14" ht="15.75">
      <c r="B340" s="837"/>
      <c r="C340" s="840"/>
      <c r="D340" s="858"/>
      <c r="E340" s="855"/>
      <c r="F340" s="549">
        <v>4</v>
      </c>
      <c r="G340" s="550"/>
      <c r="H340" s="598" t="str">
        <f t="shared" si="6"/>
        <v>Belum Diisi</v>
      </c>
      <c r="I340" s="592" t="s">
        <v>26</v>
      </c>
      <c r="J340" s="593" t="str">
        <f>IF($D$337="Y/T","Isi Sasaran",IF($E$337=0,0,IF(I340="Y",1,IF(I340="T",0,"Isi Dulu"))))</f>
        <v>Isi Sasaran</v>
      </c>
      <c r="K340" s="592" t="s">
        <v>26</v>
      </c>
      <c r="L340" s="593" t="str">
        <f>IF($D$337="Y/T","Isi Sasaran",IF($E$337=0,0,IF(K340="Y",1,IF(K340="T",0,"Isi Dulu"))))</f>
        <v>Isi Sasaran</v>
      </c>
      <c r="M340" s="849"/>
      <c r="N340" s="852"/>
    </row>
    <row r="341" spans="2:14" ht="15.75">
      <c r="B341" s="838"/>
      <c r="C341" s="841"/>
      <c r="D341" s="859"/>
      <c r="E341" s="856"/>
      <c r="F341" s="569">
        <v>5</v>
      </c>
      <c r="G341" s="570"/>
      <c r="H341" s="599" t="str">
        <f t="shared" si="6"/>
        <v>Belum Diisi</v>
      </c>
      <c r="I341" s="595" t="s">
        <v>26</v>
      </c>
      <c r="J341" s="596" t="str">
        <f>IF($D$337="Y/T","Isi Sasaran",IF($E$337=0,0,IF(I341="Y",1,IF(I341="T",0,"Isi Dulu"))))</f>
        <v>Isi Sasaran</v>
      </c>
      <c r="K341" s="595" t="s">
        <v>26</v>
      </c>
      <c r="L341" s="596" t="str">
        <f>IF($D$337="Y/T","Isi Sasaran",IF($E$337=0,0,IF(K341="Y",1,IF(K341="T",0,"Isi Dulu"))))</f>
        <v>Isi Sasaran</v>
      </c>
      <c r="M341" s="850"/>
      <c r="N341" s="853"/>
    </row>
    <row r="342" spans="2:14" ht="15.75">
      <c r="B342" s="836">
        <v>7</v>
      </c>
      <c r="C342" s="839"/>
      <c r="D342" s="857" t="s">
        <v>26</v>
      </c>
      <c r="E342" s="854" t="str">
        <f>IF(D342="Y",1,IF(D342="T",0,IF(D342="Y/T","Belum diisi","Error")))</f>
        <v>Belum diisi</v>
      </c>
      <c r="F342" s="528">
        <v>1</v>
      </c>
      <c r="G342" s="529"/>
      <c r="H342" s="600" t="str">
        <f t="shared" si="6"/>
        <v>Belum Diisi</v>
      </c>
      <c r="I342" s="590" t="s">
        <v>26</v>
      </c>
      <c r="J342" s="591" t="str">
        <f>IF($D$342="Y/T","Isi Sasaran",IF($E$342=0,0,IF(I342="Y",1,IF(I342="T",0,"Isi Dulu"))))</f>
        <v>Isi Sasaran</v>
      </c>
      <c r="K342" s="590" t="s">
        <v>26</v>
      </c>
      <c r="L342" s="591" t="str">
        <f>IF($D$342="Y/T","Isi Sasaran",IF($E$342=0,0,IF(K342="Y",1,IF(K342="T",0,"Isi Dulu"))))</f>
        <v>Isi Sasaran</v>
      </c>
      <c r="M342" s="848" t="s">
        <v>26</v>
      </c>
      <c r="N342" s="851" t="str">
        <f>IF(M342="Y",1,IF(M342="T",0,IF(M342="Y/T","Belum diisi","Error")))</f>
        <v>Belum diisi</v>
      </c>
    </row>
    <row r="343" spans="2:14" ht="15.75">
      <c r="B343" s="837"/>
      <c r="C343" s="840"/>
      <c r="D343" s="858"/>
      <c r="E343" s="855"/>
      <c r="F343" s="549">
        <v>2</v>
      </c>
      <c r="G343" s="550"/>
      <c r="H343" s="598" t="str">
        <f t="shared" si="6"/>
        <v>Belum Diisi</v>
      </c>
      <c r="I343" s="592" t="s">
        <v>26</v>
      </c>
      <c r="J343" s="593" t="str">
        <f>IF($D$342="Y/T","Isi Sasaran",IF($E$342=0,0,IF(I343="Y",1,IF(I343="T",0,"Isi Dulu"))))</f>
        <v>Isi Sasaran</v>
      </c>
      <c r="K343" s="592" t="s">
        <v>26</v>
      </c>
      <c r="L343" s="593" t="str">
        <f>IF($D$342="Y/T","Isi Sasaran",IF($E$342=0,0,IF(K343="Y",1,IF(K343="T",0,"Isi Dulu"))))</f>
        <v>Isi Sasaran</v>
      </c>
      <c r="M343" s="849"/>
      <c r="N343" s="852"/>
    </row>
    <row r="344" spans="2:14" ht="15.75">
      <c r="B344" s="837"/>
      <c r="C344" s="840"/>
      <c r="D344" s="858"/>
      <c r="E344" s="855"/>
      <c r="F344" s="549">
        <v>3</v>
      </c>
      <c r="G344" s="550"/>
      <c r="H344" s="598" t="str">
        <f t="shared" si="6"/>
        <v>Belum Diisi</v>
      </c>
      <c r="I344" s="592" t="s">
        <v>26</v>
      </c>
      <c r="J344" s="593" t="str">
        <f>IF($D$342="Y/T","Isi Sasaran",IF($E$342=0,0,IF(I344="Y",1,IF(I344="T",0,"Isi Dulu"))))</f>
        <v>Isi Sasaran</v>
      </c>
      <c r="K344" s="592" t="s">
        <v>26</v>
      </c>
      <c r="L344" s="593" t="str">
        <f>IF($D$342="Y/T","Isi Sasaran",IF($E$342=0,0,IF(K344="Y",1,IF(K344="T",0,"Isi Dulu"))))</f>
        <v>Isi Sasaran</v>
      </c>
      <c r="M344" s="849"/>
      <c r="N344" s="852"/>
    </row>
    <row r="345" spans="2:14" ht="15.75">
      <c r="B345" s="837"/>
      <c r="C345" s="840"/>
      <c r="D345" s="858"/>
      <c r="E345" s="855"/>
      <c r="F345" s="549">
        <v>4</v>
      </c>
      <c r="G345" s="550"/>
      <c r="H345" s="598" t="str">
        <f t="shared" si="6"/>
        <v>Belum Diisi</v>
      </c>
      <c r="I345" s="592" t="s">
        <v>26</v>
      </c>
      <c r="J345" s="593" t="str">
        <f>IF($D$342="Y/T","Isi Sasaran",IF($E$342=0,0,IF(I345="Y",1,IF(I345="T",0,"Isi Dulu"))))</f>
        <v>Isi Sasaran</v>
      </c>
      <c r="K345" s="592" t="s">
        <v>26</v>
      </c>
      <c r="L345" s="593" t="str">
        <f>IF($D$342="Y/T","Isi Sasaran",IF($E$342=0,0,IF(K345="Y",1,IF(K345="T",0,"Isi Dulu"))))</f>
        <v>Isi Sasaran</v>
      </c>
      <c r="M345" s="849"/>
      <c r="N345" s="852"/>
    </row>
    <row r="346" spans="2:14" ht="15.75">
      <c r="B346" s="838"/>
      <c r="C346" s="841"/>
      <c r="D346" s="859"/>
      <c r="E346" s="856"/>
      <c r="F346" s="569">
        <v>5</v>
      </c>
      <c r="G346" s="570"/>
      <c r="H346" s="599" t="str">
        <f t="shared" si="6"/>
        <v>Belum Diisi</v>
      </c>
      <c r="I346" s="595" t="s">
        <v>26</v>
      </c>
      <c r="J346" s="596" t="str">
        <f>IF($D$342="Y/T","Isi Sasaran",IF($E$342=0,0,IF(I346="Y",1,IF(I346="T",0,"Isi Dulu"))))</f>
        <v>Isi Sasaran</v>
      </c>
      <c r="K346" s="595" t="s">
        <v>26</v>
      </c>
      <c r="L346" s="596" t="str">
        <f>IF($D$342="Y/T","Isi Sasaran",IF($E$342=0,0,IF(K346="Y",1,IF(K346="T",0,"Isi Dulu"))))</f>
        <v>Isi Sasaran</v>
      </c>
      <c r="M346" s="850"/>
      <c r="N346" s="853"/>
    </row>
    <row r="347" spans="2:14" ht="15.75">
      <c r="B347" s="836">
        <v>8</v>
      </c>
      <c r="C347" s="839"/>
      <c r="D347" s="857" t="s">
        <v>26</v>
      </c>
      <c r="E347" s="854" t="str">
        <f>IF(D347="Y",1,IF(D347="T",0,IF(D347="Y/T","Belum diisi","Error")))</f>
        <v>Belum diisi</v>
      </c>
      <c r="F347" s="528">
        <v>1</v>
      </c>
      <c r="G347" s="529"/>
      <c r="H347" s="600" t="str">
        <f t="shared" si="6"/>
        <v>Belum Diisi</v>
      </c>
      <c r="I347" s="590" t="s">
        <v>26</v>
      </c>
      <c r="J347" s="591" t="str">
        <f>IF($D$347="Y/T","Isi Sasaran",IF($E$347=0,0,IF(I347="Y",1,IF(I347="T",0,"Isi Dulu"))))</f>
        <v>Isi Sasaran</v>
      </c>
      <c r="K347" s="590" t="s">
        <v>26</v>
      </c>
      <c r="L347" s="591" t="str">
        <f>IF($D$347="Y/T","Isi Sasaran",IF($E$347=0,0,IF(K347="Y",1,IF(K347="T",0,"Isi Dulu"))))</f>
        <v>Isi Sasaran</v>
      </c>
      <c r="M347" s="848" t="s">
        <v>26</v>
      </c>
      <c r="N347" s="851" t="str">
        <f>IF(M347="Y",1,IF(M347="T",0,IF(M347="Y/T","Belum diisi","Error")))</f>
        <v>Belum diisi</v>
      </c>
    </row>
    <row r="348" spans="2:14" ht="15.75">
      <c r="B348" s="837"/>
      <c r="C348" s="840"/>
      <c r="D348" s="858"/>
      <c r="E348" s="855"/>
      <c r="F348" s="549">
        <v>2</v>
      </c>
      <c r="G348" s="550"/>
      <c r="H348" s="598" t="str">
        <f t="shared" si="6"/>
        <v>Belum Diisi</v>
      </c>
      <c r="I348" s="592" t="s">
        <v>26</v>
      </c>
      <c r="J348" s="593" t="str">
        <f>IF($D$347="Y/T","Isi Sasaran",IF($E$347=0,0,IF(I348="Y",1,IF(I348="T",0,"Isi Dulu"))))</f>
        <v>Isi Sasaran</v>
      </c>
      <c r="K348" s="592" t="s">
        <v>26</v>
      </c>
      <c r="L348" s="593" t="str">
        <f>IF($D$347="Y/T","Isi Sasaran",IF($E$347=0,0,IF(K348="Y",1,IF(K348="T",0,"Isi Dulu"))))</f>
        <v>Isi Sasaran</v>
      </c>
      <c r="M348" s="849"/>
      <c r="N348" s="852"/>
    </row>
    <row r="349" spans="2:14" ht="15.75">
      <c r="B349" s="837"/>
      <c r="C349" s="840"/>
      <c r="D349" s="858"/>
      <c r="E349" s="855"/>
      <c r="F349" s="549">
        <v>3</v>
      </c>
      <c r="G349" s="550"/>
      <c r="H349" s="598" t="str">
        <f t="shared" si="6"/>
        <v>Belum Diisi</v>
      </c>
      <c r="I349" s="592" t="s">
        <v>26</v>
      </c>
      <c r="J349" s="593" t="str">
        <f>IF($D$347="Y/T","Isi Sasaran",IF($E$347=0,0,IF(I349="Y",1,IF(I349="T",0,"Isi Dulu"))))</f>
        <v>Isi Sasaran</v>
      </c>
      <c r="K349" s="592" t="s">
        <v>26</v>
      </c>
      <c r="L349" s="593" t="str">
        <f>IF($D$347="Y/T","Isi Sasaran",IF($E$347=0,0,IF(K349="Y",1,IF(K349="T",0,"Isi Dulu"))))</f>
        <v>Isi Sasaran</v>
      </c>
      <c r="M349" s="849"/>
      <c r="N349" s="852"/>
    </row>
    <row r="350" spans="2:14" ht="15.75">
      <c r="B350" s="837"/>
      <c r="C350" s="840"/>
      <c r="D350" s="858"/>
      <c r="E350" s="855"/>
      <c r="F350" s="549">
        <v>4</v>
      </c>
      <c r="G350" s="550"/>
      <c r="H350" s="598" t="str">
        <f t="shared" si="6"/>
        <v>Belum Diisi</v>
      </c>
      <c r="I350" s="592" t="s">
        <v>26</v>
      </c>
      <c r="J350" s="593" t="str">
        <f>IF($D$347="Y/T","Isi Sasaran",IF($E$347=0,0,IF(I350="Y",1,IF(I350="T",0,"Isi Dulu"))))</f>
        <v>Isi Sasaran</v>
      </c>
      <c r="K350" s="592" t="s">
        <v>26</v>
      </c>
      <c r="L350" s="593" t="str">
        <f>IF($D$347="Y/T","Isi Sasaran",IF($E$347=0,0,IF(K350="Y",1,IF(K350="T",0,"Isi Dulu"))))</f>
        <v>Isi Sasaran</v>
      </c>
      <c r="M350" s="849"/>
      <c r="N350" s="852"/>
    </row>
    <row r="351" spans="2:14" ht="15.75">
      <c r="B351" s="838"/>
      <c r="C351" s="841"/>
      <c r="D351" s="859"/>
      <c r="E351" s="856"/>
      <c r="F351" s="569">
        <v>5</v>
      </c>
      <c r="G351" s="570"/>
      <c r="H351" s="599" t="str">
        <f t="shared" si="6"/>
        <v>Belum Diisi</v>
      </c>
      <c r="I351" s="595" t="s">
        <v>26</v>
      </c>
      <c r="J351" s="596" t="str">
        <f>IF($D$347="Y/T","Isi Sasaran",IF($E$347=0,0,IF(I351="Y",1,IF(I351="T",0,"Isi Dulu"))))</f>
        <v>Isi Sasaran</v>
      </c>
      <c r="K351" s="595" t="s">
        <v>26</v>
      </c>
      <c r="L351" s="596" t="str">
        <f>IF($D$347="Y/T","Isi Sasaran",IF($E$347=0,0,IF(K351="Y",1,IF(K351="T",0,"Isi Dulu"))))</f>
        <v>Isi Sasaran</v>
      </c>
      <c r="M351" s="850"/>
      <c r="N351" s="853"/>
    </row>
    <row r="352" spans="2:14" ht="15.75">
      <c r="B352" s="836">
        <v>9</v>
      </c>
      <c r="C352" s="839"/>
      <c r="D352" s="857" t="s">
        <v>26</v>
      </c>
      <c r="E352" s="854" t="str">
        <f>IF(D352="Y",1,IF(D352="T",0,IF(D352="Y/T","Belum diisi","Error")))</f>
        <v>Belum diisi</v>
      </c>
      <c r="F352" s="528">
        <v>1</v>
      </c>
      <c r="G352" s="529"/>
      <c r="H352" s="600" t="str">
        <f t="shared" si="6"/>
        <v>Belum Diisi</v>
      </c>
      <c r="I352" s="590" t="s">
        <v>26</v>
      </c>
      <c r="J352" s="591" t="str">
        <f>IF($D$352="Y/T","Isi Sasaran",IF($E$352=0,0,IF(I352="Y",1,IF(I352="T",0,"Isi Dulu"))))</f>
        <v>Isi Sasaran</v>
      </c>
      <c r="K352" s="590" t="s">
        <v>26</v>
      </c>
      <c r="L352" s="591" t="str">
        <f>IF($D$352="Y/T","Isi Sasaran",IF($E$352=0,0,IF(K352="Y",1,IF(K352="T",0,"Isi Dulu"))))</f>
        <v>Isi Sasaran</v>
      </c>
      <c r="M352" s="848" t="s">
        <v>26</v>
      </c>
      <c r="N352" s="851" t="str">
        <f>IF(M352="Y",1,IF(M352="T",0,IF(M352="Y/T","Belum diisi","Error")))</f>
        <v>Belum diisi</v>
      </c>
    </row>
    <row r="353" spans="2:14" ht="15.75">
      <c r="B353" s="837"/>
      <c r="C353" s="840"/>
      <c r="D353" s="858"/>
      <c r="E353" s="855"/>
      <c r="F353" s="549">
        <v>2</v>
      </c>
      <c r="G353" s="550"/>
      <c r="H353" s="598" t="str">
        <f t="shared" si="6"/>
        <v>Belum Diisi</v>
      </c>
      <c r="I353" s="592" t="s">
        <v>26</v>
      </c>
      <c r="J353" s="593" t="str">
        <f>IF($D$352="Y/T","Isi Sasaran",IF($E$352=0,0,IF(I353="Y",1,IF(I353="T",0,"Isi Dulu"))))</f>
        <v>Isi Sasaran</v>
      </c>
      <c r="K353" s="592" t="s">
        <v>26</v>
      </c>
      <c r="L353" s="593" t="str">
        <f>IF($D$352="Y/T","Isi Sasaran",IF($E$352=0,0,IF(K353="Y",1,IF(K353="T",0,"Isi Dulu"))))</f>
        <v>Isi Sasaran</v>
      </c>
      <c r="M353" s="849"/>
      <c r="N353" s="852"/>
    </row>
    <row r="354" spans="2:14" ht="15.75">
      <c r="B354" s="837"/>
      <c r="C354" s="840"/>
      <c r="D354" s="858"/>
      <c r="E354" s="855"/>
      <c r="F354" s="549">
        <v>3</v>
      </c>
      <c r="G354" s="550"/>
      <c r="H354" s="598" t="str">
        <f t="shared" si="6"/>
        <v>Belum Diisi</v>
      </c>
      <c r="I354" s="592" t="s">
        <v>26</v>
      </c>
      <c r="J354" s="593" t="str">
        <f>IF($D$352="Y/T","Isi Sasaran",IF($E$352=0,0,IF(I354="Y",1,IF(I354="T",0,"Isi Dulu"))))</f>
        <v>Isi Sasaran</v>
      </c>
      <c r="K354" s="592" t="s">
        <v>26</v>
      </c>
      <c r="L354" s="593" t="str">
        <f>IF($D$352="Y/T","Isi Sasaran",IF($E$352=0,0,IF(K354="Y",1,IF(K354="T",0,"Isi Dulu"))))</f>
        <v>Isi Sasaran</v>
      </c>
      <c r="M354" s="849"/>
      <c r="N354" s="852"/>
    </row>
    <row r="355" spans="2:14" ht="15.75">
      <c r="B355" s="837"/>
      <c r="C355" s="840"/>
      <c r="D355" s="858"/>
      <c r="E355" s="855"/>
      <c r="F355" s="549">
        <v>4</v>
      </c>
      <c r="G355" s="550"/>
      <c r="H355" s="598" t="str">
        <f t="shared" si="6"/>
        <v>Belum Diisi</v>
      </c>
      <c r="I355" s="592" t="s">
        <v>26</v>
      </c>
      <c r="J355" s="593" t="str">
        <f>IF($D$352="Y/T","Isi Sasaran",IF($E$352=0,0,IF(I355="Y",1,IF(I355="T",0,"Isi Dulu"))))</f>
        <v>Isi Sasaran</v>
      </c>
      <c r="K355" s="592" t="s">
        <v>26</v>
      </c>
      <c r="L355" s="593" t="str">
        <f>IF($D$352="Y/T","Isi Sasaran",IF($E$352=0,0,IF(K355="Y",1,IF(K355="T",0,"Isi Dulu"))))</f>
        <v>Isi Sasaran</v>
      </c>
      <c r="M355" s="849"/>
      <c r="N355" s="852"/>
    </row>
    <row r="356" spans="2:14" ht="15.75">
      <c r="B356" s="838"/>
      <c r="C356" s="841"/>
      <c r="D356" s="859"/>
      <c r="E356" s="856"/>
      <c r="F356" s="569">
        <v>5</v>
      </c>
      <c r="G356" s="570"/>
      <c r="H356" s="599" t="str">
        <f t="shared" si="6"/>
        <v>Belum Diisi</v>
      </c>
      <c r="I356" s="595" t="s">
        <v>26</v>
      </c>
      <c r="J356" s="596" t="str">
        <f>IF($D$352="Y/T","Isi Sasaran",IF($E$352=0,0,IF(I356="Y",1,IF(I356="T",0,"Isi Dulu"))))</f>
        <v>Isi Sasaran</v>
      </c>
      <c r="K356" s="595" t="s">
        <v>26</v>
      </c>
      <c r="L356" s="596" t="str">
        <f>IF($D$352="Y/T","Isi Sasaran",IF($E$352=0,0,IF(K356="Y",1,IF(K356="T",0,"Isi Dulu"))))</f>
        <v>Isi Sasaran</v>
      </c>
      <c r="M356" s="850"/>
      <c r="N356" s="853"/>
    </row>
    <row r="357" spans="2:14" ht="15.75">
      <c r="B357" s="836">
        <v>10</v>
      </c>
      <c r="C357" s="839"/>
      <c r="D357" s="857" t="s">
        <v>26</v>
      </c>
      <c r="E357" s="854" t="str">
        <f>IF(D357="Y",1,IF(D357="T",0,IF(D357="Y/T","Belum diisi","Error")))</f>
        <v>Belum diisi</v>
      </c>
      <c r="F357" s="528">
        <v>1</v>
      </c>
      <c r="G357" s="529"/>
      <c r="H357" s="600" t="str">
        <f t="shared" si="6"/>
        <v>Belum Diisi</v>
      </c>
      <c r="I357" s="590" t="s">
        <v>26</v>
      </c>
      <c r="J357" s="591" t="str">
        <f>IF($D$357="Y/T","Isi Sasaran",IF($E$357=0,0,IF(I357="Y",1,IF(I357="T",0,"Isi Dulu"))))</f>
        <v>Isi Sasaran</v>
      </c>
      <c r="K357" s="590" t="s">
        <v>26</v>
      </c>
      <c r="L357" s="591" t="str">
        <f>IF($D$357="Y/T","Isi Sasaran",IF($E$357=0,0,IF(K357="Y",1,IF(K357="T",0,"Isi Dulu"))))</f>
        <v>Isi Sasaran</v>
      </c>
      <c r="M357" s="848" t="s">
        <v>26</v>
      </c>
      <c r="N357" s="851" t="str">
        <f>IF(M357="Y",1,IF(M357="T",0,IF(M357="Y/T","Belum diisi","Error")))</f>
        <v>Belum diisi</v>
      </c>
    </row>
    <row r="358" spans="2:14" ht="15.75">
      <c r="B358" s="837"/>
      <c r="C358" s="840"/>
      <c r="D358" s="858"/>
      <c r="E358" s="855"/>
      <c r="F358" s="549">
        <v>2</v>
      </c>
      <c r="G358" s="550"/>
      <c r="H358" s="598" t="str">
        <f t="shared" si="6"/>
        <v>Belum Diisi</v>
      </c>
      <c r="I358" s="592" t="s">
        <v>26</v>
      </c>
      <c r="J358" s="593" t="str">
        <f>IF($D$357="Y/T","Isi Sasaran",IF($E$357=0,0,IF(I358="Y",1,IF(I358="T",0,"Isi Dulu"))))</f>
        <v>Isi Sasaran</v>
      </c>
      <c r="K358" s="592" t="s">
        <v>26</v>
      </c>
      <c r="L358" s="593" t="str">
        <f>IF($D$357="Y/T","Isi Sasaran",IF($E$357=0,0,IF(K358="Y",1,IF(K358="T",0,"Isi Dulu"))))</f>
        <v>Isi Sasaran</v>
      </c>
      <c r="M358" s="849"/>
      <c r="N358" s="852"/>
    </row>
    <row r="359" spans="2:14" ht="15.75">
      <c r="B359" s="837"/>
      <c r="C359" s="840"/>
      <c r="D359" s="858"/>
      <c r="E359" s="855"/>
      <c r="F359" s="549">
        <v>3</v>
      </c>
      <c r="G359" s="550"/>
      <c r="H359" s="598" t="str">
        <f t="shared" si="6"/>
        <v>Belum Diisi</v>
      </c>
      <c r="I359" s="592" t="s">
        <v>26</v>
      </c>
      <c r="J359" s="593" t="str">
        <f>IF($D$357="Y/T","Isi Sasaran",IF($E$357=0,0,IF(I359="Y",1,IF(I359="T",0,"Isi Dulu"))))</f>
        <v>Isi Sasaran</v>
      </c>
      <c r="K359" s="592" t="s">
        <v>26</v>
      </c>
      <c r="L359" s="593" t="str">
        <f>IF($D$357="Y/T","Isi Sasaran",IF($E$357=0,0,IF(K359="Y",1,IF(K359="T",0,"Isi Dulu"))))</f>
        <v>Isi Sasaran</v>
      </c>
      <c r="M359" s="849"/>
      <c r="N359" s="852"/>
    </row>
    <row r="360" spans="2:14" ht="15.75">
      <c r="B360" s="837"/>
      <c r="C360" s="840"/>
      <c r="D360" s="858"/>
      <c r="E360" s="855"/>
      <c r="F360" s="549">
        <v>4</v>
      </c>
      <c r="G360" s="550"/>
      <c r="H360" s="598" t="str">
        <f t="shared" si="6"/>
        <v>Belum Diisi</v>
      </c>
      <c r="I360" s="592" t="s">
        <v>26</v>
      </c>
      <c r="J360" s="593" t="str">
        <f>IF($D$357="Y/T","Isi Sasaran",IF($E$357=0,0,IF(I360="Y",1,IF(I360="T",0,"Isi Dulu"))))</f>
        <v>Isi Sasaran</v>
      </c>
      <c r="K360" s="592" t="s">
        <v>26</v>
      </c>
      <c r="L360" s="593" t="str">
        <f>IF($D$357="Y/T","Isi Sasaran",IF($E$357=0,0,IF(K360="Y",1,IF(K360="T",0,"Isi Dulu"))))</f>
        <v>Isi Sasaran</v>
      </c>
      <c r="M360" s="849"/>
      <c r="N360" s="852"/>
    </row>
    <row r="361" spans="2:14" ht="15.75">
      <c r="B361" s="838"/>
      <c r="C361" s="841"/>
      <c r="D361" s="859"/>
      <c r="E361" s="856"/>
      <c r="F361" s="569">
        <v>5</v>
      </c>
      <c r="G361" s="570"/>
      <c r="H361" s="599" t="str">
        <f t="shared" si="6"/>
        <v>Belum Diisi</v>
      </c>
      <c r="I361" s="595" t="s">
        <v>26</v>
      </c>
      <c r="J361" s="596" t="str">
        <f>IF($D$357="Y/T","Isi Sasaran",IF($E$357=0,0,IF(I361="Y",1,IF(I361="T",0,"Isi Dulu"))))</f>
        <v>Isi Sasaran</v>
      </c>
      <c r="K361" s="595" t="s">
        <v>26</v>
      </c>
      <c r="L361" s="596" t="str">
        <f>IF($D$357="Y/T","Isi Sasaran",IF($E$357=0,0,IF(K361="Y",1,IF(K361="T",0,"Isi Dulu"))))</f>
        <v>Isi Sasaran</v>
      </c>
      <c r="M361" s="850"/>
      <c r="N361" s="853"/>
    </row>
    <row r="362" spans="2:14" ht="15.75">
      <c r="B362" s="836">
        <v>11</v>
      </c>
      <c r="C362" s="839"/>
      <c r="D362" s="857" t="s">
        <v>26</v>
      </c>
      <c r="E362" s="854" t="str">
        <f>IF(D362="Y",1,IF(D362="T",0,IF(D362="Y/T","Belum diisi","Error")))</f>
        <v>Belum diisi</v>
      </c>
      <c r="F362" s="528">
        <v>1</v>
      </c>
      <c r="G362" s="529"/>
      <c r="H362" s="600" t="str">
        <f t="shared" si="6"/>
        <v>Belum Diisi</v>
      </c>
      <c r="I362" s="590" t="s">
        <v>26</v>
      </c>
      <c r="J362" s="591" t="str">
        <f>IF($D$362="Y/T","Isi Sasaran",IF($E$362=0,0,IF(I362="Y",1,IF(I362="T",0,"Isi Dulu"))))</f>
        <v>Isi Sasaran</v>
      </c>
      <c r="K362" s="590" t="s">
        <v>26</v>
      </c>
      <c r="L362" s="591" t="str">
        <f>IF($D$362="Y/T","Isi Sasaran",IF($E$362=0,0,IF(K362="Y",1,IF(K362="T",0,"Isi Dulu"))))</f>
        <v>Isi Sasaran</v>
      </c>
      <c r="M362" s="848" t="s">
        <v>26</v>
      </c>
      <c r="N362" s="851" t="str">
        <f>IF(M362="Y",1,IF(M362="T",0,IF(M362="Y/T","Belum diisi","Error")))</f>
        <v>Belum diisi</v>
      </c>
    </row>
    <row r="363" spans="2:14" ht="15.75">
      <c r="B363" s="837"/>
      <c r="C363" s="840"/>
      <c r="D363" s="858"/>
      <c r="E363" s="855"/>
      <c r="F363" s="549">
        <v>2</v>
      </c>
      <c r="G363" s="550"/>
      <c r="H363" s="598" t="str">
        <f t="shared" si="6"/>
        <v>Belum Diisi</v>
      </c>
      <c r="I363" s="592" t="s">
        <v>26</v>
      </c>
      <c r="J363" s="593" t="str">
        <f>IF($D$362="Y/T","Isi Sasaran",IF($E$362=0,0,IF(I363="Y",1,IF(I363="T",0,"Isi Dulu"))))</f>
        <v>Isi Sasaran</v>
      </c>
      <c r="K363" s="592" t="s">
        <v>26</v>
      </c>
      <c r="L363" s="593" t="str">
        <f>IF($D$362="Y/T","Isi Sasaran",IF($E$362=0,0,IF(K363="Y",1,IF(K363="T",0,"Isi Dulu"))))</f>
        <v>Isi Sasaran</v>
      </c>
      <c r="M363" s="849"/>
      <c r="N363" s="852"/>
    </row>
    <row r="364" spans="2:14" ht="15.75">
      <c r="B364" s="837"/>
      <c r="C364" s="840"/>
      <c r="D364" s="858"/>
      <c r="E364" s="855"/>
      <c r="F364" s="549">
        <v>3</v>
      </c>
      <c r="G364" s="550"/>
      <c r="H364" s="598" t="str">
        <f t="shared" si="6"/>
        <v>Belum Diisi</v>
      </c>
      <c r="I364" s="592" t="s">
        <v>26</v>
      </c>
      <c r="J364" s="593" t="str">
        <f>IF($D$362="Y/T","Isi Sasaran",IF($E$362=0,0,IF(I364="Y",1,IF(I364="T",0,"Isi Dulu"))))</f>
        <v>Isi Sasaran</v>
      </c>
      <c r="K364" s="592" t="s">
        <v>26</v>
      </c>
      <c r="L364" s="593" t="str">
        <f>IF($D$362="Y/T","Isi Sasaran",IF($E$362=0,0,IF(K364="Y",1,IF(K364="T",0,"Isi Dulu"))))</f>
        <v>Isi Sasaran</v>
      </c>
      <c r="M364" s="849"/>
      <c r="N364" s="852"/>
    </row>
    <row r="365" spans="2:14" ht="15.75">
      <c r="B365" s="837"/>
      <c r="C365" s="840"/>
      <c r="D365" s="858"/>
      <c r="E365" s="855"/>
      <c r="F365" s="549">
        <v>4</v>
      </c>
      <c r="G365" s="550"/>
      <c r="H365" s="598" t="str">
        <f t="shared" si="6"/>
        <v>Belum Diisi</v>
      </c>
      <c r="I365" s="592" t="s">
        <v>26</v>
      </c>
      <c r="J365" s="593" t="str">
        <f>IF($D$362="Y/T","Isi Sasaran",IF($E$362=0,0,IF(I365="Y",1,IF(I365="T",0,"Isi Dulu"))))</f>
        <v>Isi Sasaran</v>
      </c>
      <c r="K365" s="592" t="s">
        <v>26</v>
      </c>
      <c r="L365" s="593" t="str">
        <f>IF($D$362="Y/T","Isi Sasaran",IF($E$362=0,0,IF(K365="Y",1,IF(K365="T",0,"Isi Dulu"))))</f>
        <v>Isi Sasaran</v>
      </c>
      <c r="M365" s="849"/>
      <c r="N365" s="852"/>
    </row>
    <row r="366" spans="2:14" ht="15.75">
      <c r="B366" s="838"/>
      <c r="C366" s="841"/>
      <c r="D366" s="859"/>
      <c r="E366" s="856"/>
      <c r="F366" s="569">
        <v>5</v>
      </c>
      <c r="G366" s="570"/>
      <c r="H366" s="599" t="str">
        <f t="shared" si="6"/>
        <v>Belum Diisi</v>
      </c>
      <c r="I366" s="595" t="s">
        <v>26</v>
      </c>
      <c r="J366" s="596" t="str">
        <f>IF($D$362="Y/T","Isi Sasaran",IF($E$362=0,0,IF(I366="Y",1,IF(I366="T",0,"Isi Dulu"))))</f>
        <v>Isi Sasaran</v>
      </c>
      <c r="K366" s="595" t="s">
        <v>26</v>
      </c>
      <c r="L366" s="596" t="str">
        <f>IF($D$362="Y/T","Isi Sasaran",IF($E$362=0,0,IF(K366="Y",1,IF(K366="T",0,"Isi Dulu"))))</f>
        <v>Isi Sasaran</v>
      </c>
      <c r="M366" s="850"/>
      <c r="N366" s="853"/>
    </row>
    <row r="367" spans="2:14" ht="15.75">
      <c r="B367" s="836">
        <v>12</v>
      </c>
      <c r="C367" s="839"/>
      <c r="D367" s="857" t="s">
        <v>26</v>
      </c>
      <c r="E367" s="854" t="str">
        <f>IF(D367="Y",1,IF(D367="T",0,IF(D367="Y/T","Belum diisi","Error")))</f>
        <v>Belum diisi</v>
      </c>
      <c r="F367" s="528">
        <v>1</v>
      </c>
      <c r="G367" s="529"/>
      <c r="H367" s="600" t="str">
        <f t="shared" si="6"/>
        <v>Belum Diisi</v>
      </c>
      <c r="I367" s="590" t="s">
        <v>26</v>
      </c>
      <c r="J367" s="591" t="str">
        <f>IF($D$367="Y/T","Isi Sasaran",IF($E$367=0,0,IF(I367="Y",1,IF(I367="T",0,"Isi Dulu"))))</f>
        <v>Isi Sasaran</v>
      </c>
      <c r="K367" s="590" t="s">
        <v>26</v>
      </c>
      <c r="L367" s="591" t="str">
        <f>IF($D$367="Y/T","Isi Sasaran",IF($E$367=0,0,IF(K367="Y",1,IF(K367="T",0,"Isi Dulu"))))</f>
        <v>Isi Sasaran</v>
      </c>
      <c r="M367" s="848" t="s">
        <v>26</v>
      </c>
      <c r="N367" s="851" t="str">
        <f>IF(M367="Y",1,IF(M367="T",0,IF(M367="Y/T","Belum diisi","Error")))</f>
        <v>Belum diisi</v>
      </c>
    </row>
    <row r="368" spans="2:14" ht="15.75">
      <c r="B368" s="837"/>
      <c r="C368" s="840"/>
      <c r="D368" s="858"/>
      <c r="E368" s="855"/>
      <c r="F368" s="549">
        <v>2</v>
      </c>
      <c r="G368" s="550"/>
      <c r="H368" s="598" t="str">
        <f t="shared" si="6"/>
        <v>Belum Diisi</v>
      </c>
      <c r="I368" s="592" t="s">
        <v>26</v>
      </c>
      <c r="J368" s="593" t="str">
        <f>IF($D$367="Y/T","Isi Sasaran",IF($E$367=0,0,IF(I368="Y",1,IF(I368="T",0,"Isi Dulu"))))</f>
        <v>Isi Sasaran</v>
      </c>
      <c r="K368" s="592" t="s">
        <v>26</v>
      </c>
      <c r="L368" s="593" t="str">
        <f>IF($D$367="Y/T","Isi Sasaran",IF($E$367=0,0,IF(K368="Y",1,IF(K368="T",0,"Isi Dulu"))))</f>
        <v>Isi Sasaran</v>
      </c>
      <c r="M368" s="849"/>
      <c r="N368" s="852"/>
    </row>
    <row r="369" spans="2:14" ht="15.75">
      <c r="B369" s="837"/>
      <c r="C369" s="840"/>
      <c r="D369" s="858"/>
      <c r="E369" s="855"/>
      <c r="F369" s="549">
        <v>3</v>
      </c>
      <c r="G369" s="550"/>
      <c r="H369" s="598" t="str">
        <f t="shared" si="6"/>
        <v>Belum Diisi</v>
      </c>
      <c r="I369" s="592" t="s">
        <v>26</v>
      </c>
      <c r="J369" s="593" t="str">
        <f>IF($D$367="Y/T","Isi Sasaran",IF($E$367=0,0,IF(I369="Y",1,IF(I369="T",0,"Isi Dulu"))))</f>
        <v>Isi Sasaran</v>
      </c>
      <c r="K369" s="592" t="s">
        <v>26</v>
      </c>
      <c r="L369" s="593" t="str">
        <f>IF($D$367="Y/T","Isi Sasaran",IF($E$367=0,0,IF(K369="Y",1,IF(K369="T",0,"Isi Dulu"))))</f>
        <v>Isi Sasaran</v>
      </c>
      <c r="M369" s="849"/>
      <c r="N369" s="852"/>
    </row>
    <row r="370" spans="2:14" ht="15.75">
      <c r="B370" s="837"/>
      <c r="C370" s="840"/>
      <c r="D370" s="858"/>
      <c r="E370" s="855"/>
      <c r="F370" s="549">
        <v>4</v>
      </c>
      <c r="G370" s="550"/>
      <c r="H370" s="598" t="str">
        <f t="shared" si="6"/>
        <v>Belum Diisi</v>
      </c>
      <c r="I370" s="592" t="s">
        <v>26</v>
      </c>
      <c r="J370" s="593" t="str">
        <f>IF($D$367="Y/T","Isi Sasaran",IF($E$367=0,0,IF(I370="Y",1,IF(I370="T",0,"Isi Dulu"))))</f>
        <v>Isi Sasaran</v>
      </c>
      <c r="K370" s="592" t="s">
        <v>26</v>
      </c>
      <c r="L370" s="593" t="str">
        <f>IF($D$367="Y/T","Isi Sasaran",IF($E$367=0,0,IF(K370="Y",1,IF(K370="T",0,"Isi Dulu"))))</f>
        <v>Isi Sasaran</v>
      </c>
      <c r="M370" s="849"/>
      <c r="N370" s="852"/>
    </row>
    <row r="371" spans="2:14" ht="15.75">
      <c r="B371" s="838"/>
      <c r="C371" s="841"/>
      <c r="D371" s="859"/>
      <c r="E371" s="856"/>
      <c r="F371" s="569">
        <v>5</v>
      </c>
      <c r="G371" s="570"/>
      <c r="H371" s="599" t="str">
        <f t="shared" si="6"/>
        <v>Belum Diisi</v>
      </c>
      <c r="I371" s="595" t="s">
        <v>26</v>
      </c>
      <c r="J371" s="596" t="str">
        <f>IF($D$367="Y/T","Isi Sasaran",IF($E$367=0,0,IF(I371="Y",1,IF(I371="T",0,"Isi Dulu"))))</f>
        <v>Isi Sasaran</v>
      </c>
      <c r="K371" s="595" t="s">
        <v>26</v>
      </c>
      <c r="L371" s="596" t="str">
        <f>IF($D$367="Y/T","Isi Sasaran",IF($E$367=0,0,IF(K371="Y",1,IF(K371="T",0,"Isi Dulu"))))</f>
        <v>Isi Sasaran</v>
      </c>
      <c r="M371" s="850"/>
      <c r="N371" s="853"/>
    </row>
    <row r="372" spans="2:14" ht="15.75">
      <c r="B372" s="836">
        <v>13</v>
      </c>
      <c r="C372" s="839"/>
      <c r="D372" s="857" t="s">
        <v>26</v>
      </c>
      <c r="E372" s="854" t="str">
        <f>IF(D372="Y",1,IF(D372="T",0,IF(D372="Y/T","Belum diisi","Error")))</f>
        <v>Belum diisi</v>
      </c>
      <c r="F372" s="528">
        <v>1</v>
      </c>
      <c r="G372" s="529"/>
      <c r="H372" s="600" t="str">
        <f t="shared" si="6"/>
        <v>Belum Diisi</v>
      </c>
      <c r="I372" s="590" t="s">
        <v>26</v>
      </c>
      <c r="J372" s="591" t="str">
        <f>IF($D$372="Y/T","Isi Sasaran",IF($E$372=0,0,IF(I372="Y",1,IF(I372="T",0,"Isi Dulu"))))</f>
        <v>Isi Sasaran</v>
      </c>
      <c r="K372" s="590" t="s">
        <v>26</v>
      </c>
      <c r="L372" s="591" t="str">
        <f>IF($D$372="Y/T","Isi Sasaran",IF($E$372=0,0,IF(K372="Y",1,IF(K372="T",0,"Isi Dulu"))))</f>
        <v>Isi Sasaran</v>
      </c>
      <c r="M372" s="848" t="s">
        <v>26</v>
      </c>
      <c r="N372" s="851" t="str">
        <f>IF(M372="Y",1,IF(M372="T",0,IF(M372="Y/T","Belum diisi","Error")))</f>
        <v>Belum diisi</v>
      </c>
    </row>
    <row r="373" spans="2:14" ht="15.75">
      <c r="B373" s="837"/>
      <c r="C373" s="840"/>
      <c r="D373" s="858"/>
      <c r="E373" s="855"/>
      <c r="F373" s="549">
        <v>2</v>
      </c>
      <c r="G373" s="550"/>
      <c r="H373" s="598" t="str">
        <f t="shared" si="6"/>
        <v>Belum Diisi</v>
      </c>
      <c r="I373" s="592" t="s">
        <v>26</v>
      </c>
      <c r="J373" s="593" t="str">
        <f>IF($D$372="Y/T","Isi Sasaran",IF($E$372=0,0,IF(I373="Y",1,IF(I373="T",0,"Isi Dulu"))))</f>
        <v>Isi Sasaran</v>
      </c>
      <c r="K373" s="592" t="s">
        <v>26</v>
      </c>
      <c r="L373" s="593" t="str">
        <f>IF($D$372="Y/T","Isi Sasaran",IF($E$372=0,0,IF(K373="Y",1,IF(K373="T",0,"Isi Dulu"))))</f>
        <v>Isi Sasaran</v>
      </c>
      <c r="M373" s="849"/>
      <c r="N373" s="852"/>
    </row>
    <row r="374" spans="2:14" ht="15.75">
      <c r="B374" s="837"/>
      <c r="C374" s="840"/>
      <c r="D374" s="858"/>
      <c r="E374" s="855"/>
      <c r="F374" s="549">
        <v>3</v>
      </c>
      <c r="G374" s="550"/>
      <c r="H374" s="598" t="str">
        <f t="shared" si="6"/>
        <v>Belum Diisi</v>
      </c>
      <c r="I374" s="592" t="s">
        <v>26</v>
      </c>
      <c r="J374" s="593" t="str">
        <f>IF($D$372="Y/T","Isi Sasaran",IF($E$372=0,0,IF(I374="Y",1,IF(I374="T",0,"Isi Dulu"))))</f>
        <v>Isi Sasaran</v>
      </c>
      <c r="K374" s="592" t="s">
        <v>26</v>
      </c>
      <c r="L374" s="593" t="str">
        <f>IF($D$372="Y/T","Isi Sasaran",IF($E$372=0,0,IF(K374="Y",1,IF(K374="T",0,"Isi Dulu"))))</f>
        <v>Isi Sasaran</v>
      </c>
      <c r="M374" s="849"/>
      <c r="N374" s="852"/>
    </row>
    <row r="375" spans="2:14" ht="15.75">
      <c r="B375" s="837"/>
      <c r="C375" s="840"/>
      <c r="D375" s="858"/>
      <c r="E375" s="855"/>
      <c r="F375" s="549">
        <v>4</v>
      </c>
      <c r="G375" s="550"/>
      <c r="H375" s="598" t="str">
        <f t="shared" si="6"/>
        <v>Belum Diisi</v>
      </c>
      <c r="I375" s="592" t="s">
        <v>26</v>
      </c>
      <c r="J375" s="593" t="str">
        <f>IF($D$372="Y/T","Isi Sasaran",IF($E$372=0,0,IF(I375="Y",1,IF(I375="T",0,"Isi Dulu"))))</f>
        <v>Isi Sasaran</v>
      </c>
      <c r="K375" s="592" t="s">
        <v>26</v>
      </c>
      <c r="L375" s="593" t="str">
        <f>IF($D$372="Y/T","Isi Sasaran",IF($E$372=0,0,IF(K375="Y",1,IF(K375="T",0,"Isi Dulu"))))</f>
        <v>Isi Sasaran</v>
      </c>
      <c r="M375" s="849"/>
      <c r="N375" s="852"/>
    </row>
    <row r="376" spans="2:14" ht="15.75">
      <c r="B376" s="838"/>
      <c r="C376" s="841"/>
      <c r="D376" s="859"/>
      <c r="E376" s="856"/>
      <c r="F376" s="569">
        <v>5</v>
      </c>
      <c r="G376" s="570"/>
      <c r="H376" s="599" t="str">
        <f t="shared" ref="H376:H411" si="7">IF(OR(J376="Isi Dulu",L376="Isi Dulu",J376="Isi Sasaran",L376="Isi Sasaran"),"Belum Diisi",IF(SUM(J376,L376)=2,1,IF(SUM(J376,L376)=1,0,IF(SUM(J376,L376)=0,0,"Error"))))</f>
        <v>Belum Diisi</v>
      </c>
      <c r="I376" s="595" t="s">
        <v>26</v>
      </c>
      <c r="J376" s="596" t="str">
        <f>IF($D$372="Y/T","Isi Sasaran",IF($E$372=0,0,IF(I376="Y",1,IF(I376="T",0,"Isi Dulu"))))</f>
        <v>Isi Sasaran</v>
      </c>
      <c r="K376" s="595" t="s">
        <v>26</v>
      </c>
      <c r="L376" s="596" t="str">
        <f>IF($D$372="Y/T","Isi Sasaran",IF($E$372=0,0,IF(K376="Y",1,IF(K376="T",0,"Isi Dulu"))))</f>
        <v>Isi Sasaran</v>
      </c>
      <c r="M376" s="850"/>
      <c r="N376" s="853"/>
    </row>
    <row r="377" spans="2:14" ht="15.75">
      <c r="B377" s="836">
        <v>14</v>
      </c>
      <c r="C377" s="839"/>
      <c r="D377" s="857" t="s">
        <v>26</v>
      </c>
      <c r="E377" s="854" t="str">
        <f>IF(D377="Y",1,IF(D377="T",0,IF(D377="Y/T","Belum diisi","Error")))</f>
        <v>Belum diisi</v>
      </c>
      <c r="F377" s="528">
        <v>1</v>
      </c>
      <c r="G377" s="529"/>
      <c r="H377" s="600" t="str">
        <f t="shared" si="7"/>
        <v>Belum Diisi</v>
      </c>
      <c r="I377" s="590" t="s">
        <v>26</v>
      </c>
      <c r="J377" s="591" t="str">
        <f>IF($D$377="Y/T","Isi Sasaran",IF($E$377=0,0,IF(I377="Y",1,IF(I377="T",0,"Isi Dulu"))))</f>
        <v>Isi Sasaran</v>
      </c>
      <c r="K377" s="590" t="s">
        <v>26</v>
      </c>
      <c r="L377" s="591" t="str">
        <f>IF($D$377="Y/T","Isi Sasaran",IF($E$377=0,0,IF(K377="Y",1,IF(K377="T",0,"Isi Dulu"))))</f>
        <v>Isi Sasaran</v>
      </c>
      <c r="M377" s="848" t="s">
        <v>26</v>
      </c>
      <c r="N377" s="851" t="str">
        <f>IF(M377="Y",1,IF(M377="T",0,IF(M377="Y/T","Belum diisi","Error")))</f>
        <v>Belum diisi</v>
      </c>
    </row>
    <row r="378" spans="2:14" ht="15.75">
      <c r="B378" s="837"/>
      <c r="C378" s="840"/>
      <c r="D378" s="858"/>
      <c r="E378" s="855"/>
      <c r="F378" s="549">
        <v>2</v>
      </c>
      <c r="G378" s="550"/>
      <c r="H378" s="598" t="str">
        <f t="shared" si="7"/>
        <v>Belum Diisi</v>
      </c>
      <c r="I378" s="592" t="s">
        <v>26</v>
      </c>
      <c r="J378" s="593" t="str">
        <f>IF($D$377="Y/T","Isi Sasaran",IF($E$377=0,0,IF(I378="Y",1,IF(I378="T",0,"Isi Dulu"))))</f>
        <v>Isi Sasaran</v>
      </c>
      <c r="K378" s="592" t="s">
        <v>26</v>
      </c>
      <c r="L378" s="593" t="str">
        <f>IF($D$377="Y/T","Isi Sasaran",IF($E$377=0,0,IF(K378="Y",1,IF(K378="T",0,"Isi Dulu"))))</f>
        <v>Isi Sasaran</v>
      </c>
      <c r="M378" s="849"/>
      <c r="N378" s="852"/>
    </row>
    <row r="379" spans="2:14" ht="15.75">
      <c r="B379" s="837"/>
      <c r="C379" s="840"/>
      <c r="D379" s="858"/>
      <c r="E379" s="855"/>
      <c r="F379" s="549">
        <v>3</v>
      </c>
      <c r="G379" s="550"/>
      <c r="H379" s="598" t="str">
        <f t="shared" si="7"/>
        <v>Belum Diisi</v>
      </c>
      <c r="I379" s="592" t="s">
        <v>26</v>
      </c>
      <c r="J379" s="593" t="str">
        <f>IF($D$377="Y/T","Isi Sasaran",IF($E$377=0,0,IF(I379="Y",1,IF(I379="T",0,"Isi Dulu"))))</f>
        <v>Isi Sasaran</v>
      </c>
      <c r="K379" s="592" t="s">
        <v>26</v>
      </c>
      <c r="L379" s="593" t="str">
        <f>IF($D$377="Y/T","Isi Sasaran",IF($E$377=0,0,IF(K379="Y",1,IF(K379="T",0,"Isi Dulu"))))</f>
        <v>Isi Sasaran</v>
      </c>
      <c r="M379" s="849"/>
      <c r="N379" s="852"/>
    </row>
    <row r="380" spans="2:14" ht="15.75">
      <c r="B380" s="837"/>
      <c r="C380" s="840"/>
      <c r="D380" s="858"/>
      <c r="E380" s="855"/>
      <c r="F380" s="549">
        <v>4</v>
      </c>
      <c r="G380" s="550"/>
      <c r="H380" s="598" t="str">
        <f t="shared" si="7"/>
        <v>Belum Diisi</v>
      </c>
      <c r="I380" s="592" t="s">
        <v>26</v>
      </c>
      <c r="J380" s="593" t="str">
        <f>IF($D$377="Y/T","Isi Sasaran",IF($E$377=0,0,IF(I380="Y",1,IF(I380="T",0,"Isi Dulu"))))</f>
        <v>Isi Sasaran</v>
      </c>
      <c r="K380" s="592" t="s">
        <v>26</v>
      </c>
      <c r="L380" s="593" t="str">
        <f>IF($D$377="Y/T","Isi Sasaran",IF($E$377=0,0,IF(K380="Y",1,IF(K380="T",0,"Isi Dulu"))))</f>
        <v>Isi Sasaran</v>
      </c>
      <c r="M380" s="849"/>
      <c r="N380" s="852"/>
    </row>
    <row r="381" spans="2:14" ht="15.75">
      <c r="B381" s="838"/>
      <c r="C381" s="841"/>
      <c r="D381" s="859"/>
      <c r="E381" s="856"/>
      <c r="F381" s="569">
        <v>5</v>
      </c>
      <c r="G381" s="570"/>
      <c r="H381" s="599" t="str">
        <f t="shared" si="7"/>
        <v>Belum Diisi</v>
      </c>
      <c r="I381" s="595" t="s">
        <v>26</v>
      </c>
      <c r="J381" s="596" t="str">
        <f>IF($D$377="Y/T","Isi Sasaran",IF($E$377=0,0,IF(I381="Y",1,IF(I381="T",0,"Isi Dulu"))))</f>
        <v>Isi Sasaran</v>
      </c>
      <c r="K381" s="595" t="s">
        <v>26</v>
      </c>
      <c r="L381" s="596" t="str">
        <f>IF($D$377="Y/T","Isi Sasaran",IF($E$377=0,0,IF(K381="Y",1,IF(K381="T",0,"Isi Dulu"))))</f>
        <v>Isi Sasaran</v>
      </c>
      <c r="M381" s="850"/>
      <c r="N381" s="853"/>
    </row>
    <row r="382" spans="2:14" ht="15.75">
      <c r="B382" s="836">
        <v>15</v>
      </c>
      <c r="C382" s="839"/>
      <c r="D382" s="857" t="s">
        <v>26</v>
      </c>
      <c r="E382" s="854" t="str">
        <f>IF(D382="Y",1,IF(D382="T",0,IF(D382="Y/T","Belum diisi","Error")))</f>
        <v>Belum diisi</v>
      </c>
      <c r="F382" s="528">
        <v>1</v>
      </c>
      <c r="G382" s="529"/>
      <c r="H382" s="600" t="str">
        <f t="shared" si="7"/>
        <v>Belum Diisi</v>
      </c>
      <c r="I382" s="590" t="s">
        <v>26</v>
      </c>
      <c r="J382" s="591" t="str">
        <f>IF($D$382="Y/T","Isi Sasaran",IF($E$382=0,0,IF(I382="Y",1,IF(I382="T",0,"Isi Dulu"))))</f>
        <v>Isi Sasaran</v>
      </c>
      <c r="K382" s="590" t="s">
        <v>26</v>
      </c>
      <c r="L382" s="591" t="str">
        <f>IF($D$382="Y/T","Isi Sasaran",IF($E$382=0,0,IF(K382="Y",1,IF(K382="T",0,"Isi Dulu"))))</f>
        <v>Isi Sasaran</v>
      </c>
      <c r="M382" s="848" t="s">
        <v>26</v>
      </c>
      <c r="N382" s="851" t="str">
        <f>IF(M382="Y",1,IF(M382="T",0,IF(M382="Y/T","Belum diisi","Error")))</f>
        <v>Belum diisi</v>
      </c>
    </row>
    <row r="383" spans="2:14" ht="15.75">
      <c r="B383" s="837"/>
      <c r="C383" s="840"/>
      <c r="D383" s="858"/>
      <c r="E383" s="855"/>
      <c r="F383" s="549">
        <v>2</v>
      </c>
      <c r="G383" s="550"/>
      <c r="H383" s="598" t="str">
        <f t="shared" si="7"/>
        <v>Belum Diisi</v>
      </c>
      <c r="I383" s="592" t="s">
        <v>26</v>
      </c>
      <c r="J383" s="593" t="str">
        <f>IF($D$382="Y/T","Isi Sasaran",IF($E$382=0,0,IF(I383="Y",1,IF(I383="T",0,"Isi Dulu"))))</f>
        <v>Isi Sasaran</v>
      </c>
      <c r="K383" s="592" t="s">
        <v>26</v>
      </c>
      <c r="L383" s="593" t="str">
        <f>IF($D$382="Y/T","Isi Sasaran",IF($E$382=0,0,IF(K383="Y",1,IF(K383="T",0,"Isi Dulu"))))</f>
        <v>Isi Sasaran</v>
      </c>
      <c r="M383" s="849"/>
      <c r="N383" s="852"/>
    </row>
    <row r="384" spans="2:14" ht="15.75">
      <c r="B384" s="837"/>
      <c r="C384" s="840"/>
      <c r="D384" s="858"/>
      <c r="E384" s="855"/>
      <c r="F384" s="549">
        <v>3</v>
      </c>
      <c r="G384" s="550"/>
      <c r="H384" s="598" t="str">
        <f t="shared" si="7"/>
        <v>Belum Diisi</v>
      </c>
      <c r="I384" s="592" t="s">
        <v>26</v>
      </c>
      <c r="J384" s="593" t="str">
        <f>IF($D$382="Y/T","Isi Sasaran",IF($E$382=0,0,IF(I384="Y",1,IF(I384="T",0,"Isi Dulu"))))</f>
        <v>Isi Sasaran</v>
      </c>
      <c r="K384" s="592" t="s">
        <v>26</v>
      </c>
      <c r="L384" s="593" t="str">
        <f>IF($D$382="Y/T","Isi Sasaran",IF($E$382=0,0,IF(K384="Y",1,IF(K384="T",0,"Isi Dulu"))))</f>
        <v>Isi Sasaran</v>
      </c>
      <c r="M384" s="849"/>
      <c r="N384" s="852"/>
    </row>
    <row r="385" spans="2:14" ht="15.75">
      <c r="B385" s="837"/>
      <c r="C385" s="840"/>
      <c r="D385" s="858"/>
      <c r="E385" s="855"/>
      <c r="F385" s="549">
        <v>4</v>
      </c>
      <c r="G385" s="550"/>
      <c r="H385" s="598" t="str">
        <f t="shared" si="7"/>
        <v>Belum Diisi</v>
      </c>
      <c r="I385" s="592" t="s">
        <v>26</v>
      </c>
      <c r="J385" s="593" t="str">
        <f>IF($D$382="Y/T","Isi Sasaran",IF($E$382=0,0,IF(I385="Y",1,IF(I385="T",0,"Isi Dulu"))))</f>
        <v>Isi Sasaran</v>
      </c>
      <c r="K385" s="592" t="s">
        <v>26</v>
      </c>
      <c r="L385" s="593" t="str">
        <f>IF($D$382="Y/T","Isi Sasaran",IF($E$382=0,0,IF(K385="Y",1,IF(K385="T",0,"Isi Dulu"))))</f>
        <v>Isi Sasaran</v>
      </c>
      <c r="M385" s="849"/>
      <c r="N385" s="852"/>
    </row>
    <row r="386" spans="2:14" ht="15.75">
      <c r="B386" s="838"/>
      <c r="C386" s="841"/>
      <c r="D386" s="859"/>
      <c r="E386" s="856"/>
      <c r="F386" s="569">
        <v>5</v>
      </c>
      <c r="G386" s="570"/>
      <c r="H386" s="599" t="str">
        <f t="shared" si="7"/>
        <v>Belum Diisi</v>
      </c>
      <c r="I386" s="595" t="s">
        <v>26</v>
      </c>
      <c r="J386" s="596" t="str">
        <f>IF($D$382="Y/T","Isi Sasaran",IF($E$382=0,0,IF(I386="Y",1,IF(I386="T",0,"Isi Dulu"))))</f>
        <v>Isi Sasaran</v>
      </c>
      <c r="K386" s="595" t="s">
        <v>26</v>
      </c>
      <c r="L386" s="596" t="str">
        <f>IF($D$382="Y/T","Isi Sasaran",IF($E$382=0,0,IF(K386="Y",1,IF(K386="T",0,"Isi Dulu"))))</f>
        <v>Isi Sasaran</v>
      </c>
      <c r="M386" s="850"/>
      <c r="N386" s="853"/>
    </row>
    <row r="387" spans="2:14" ht="15.75">
      <c r="B387" s="836">
        <v>16</v>
      </c>
      <c r="C387" s="839"/>
      <c r="D387" s="857" t="s">
        <v>26</v>
      </c>
      <c r="E387" s="854" t="str">
        <f>IF(D387="Y",1,IF(D387="T",0,IF(D387="Y/T","Belum diisi","Error")))</f>
        <v>Belum diisi</v>
      </c>
      <c r="F387" s="528">
        <v>1</v>
      </c>
      <c r="G387" s="529"/>
      <c r="H387" s="600" t="str">
        <f t="shared" si="7"/>
        <v>Belum Diisi</v>
      </c>
      <c r="I387" s="590" t="s">
        <v>26</v>
      </c>
      <c r="J387" s="591" t="str">
        <f>IF($D$387="Y/T","Isi Sasaran",IF($E$387=0,0,IF(I387="Y",1,IF(I387="T",0,"Isi Dulu"))))</f>
        <v>Isi Sasaran</v>
      </c>
      <c r="K387" s="590" t="s">
        <v>26</v>
      </c>
      <c r="L387" s="591" t="str">
        <f>IF($D$387="Y/T","Isi Sasaran",IF($E$387=0,0,IF(K387="Y",1,IF(K387="T",0,"Isi Dulu"))))</f>
        <v>Isi Sasaran</v>
      </c>
      <c r="M387" s="848" t="s">
        <v>26</v>
      </c>
      <c r="N387" s="851" t="str">
        <f>IF(M387="Y",1,IF(M387="T",0,IF(M387="Y/T","Belum diisi","Error")))</f>
        <v>Belum diisi</v>
      </c>
    </row>
    <row r="388" spans="2:14" ht="15.75">
      <c r="B388" s="837"/>
      <c r="C388" s="840"/>
      <c r="D388" s="858"/>
      <c r="E388" s="855"/>
      <c r="F388" s="549">
        <v>2</v>
      </c>
      <c r="G388" s="550"/>
      <c r="H388" s="598" t="str">
        <f t="shared" si="7"/>
        <v>Belum Diisi</v>
      </c>
      <c r="I388" s="592" t="s">
        <v>26</v>
      </c>
      <c r="J388" s="593" t="str">
        <f>IF($D$387="Y/T","Isi Sasaran",IF($E$387=0,0,IF(I388="Y",1,IF(I388="T",0,"Isi Dulu"))))</f>
        <v>Isi Sasaran</v>
      </c>
      <c r="K388" s="592" t="s">
        <v>26</v>
      </c>
      <c r="L388" s="593" t="str">
        <f>IF($D$387="Y/T","Isi Sasaran",IF($E$387=0,0,IF(K388="Y",1,IF(K388="T",0,"Isi Dulu"))))</f>
        <v>Isi Sasaran</v>
      </c>
      <c r="M388" s="849"/>
      <c r="N388" s="852"/>
    </row>
    <row r="389" spans="2:14" ht="15.75">
      <c r="B389" s="837"/>
      <c r="C389" s="840"/>
      <c r="D389" s="858"/>
      <c r="E389" s="855"/>
      <c r="F389" s="549">
        <v>3</v>
      </c>
      <c r="G389" s="550"/>
      <c r="H389" s="598" t="str">
        <f t="shared" si="7"/>
        <v>Belum Diisi</v>
      </c>
      <c r="I389" s="592" t="s">
        <v>26</v>
      </c>
      <c r="J389" s="593" t="str">
        <f>IF($D$387="Y/T","Isi Sasaran",IF($E$387=0,0,IF(I389="Y",1,IF(I389="T",0,"Isi Dulu"))))</f>
        <v>Isi Sasaran</v>
      </c>
      <c r="K389" s="592" t="s">
        <v>26</v>
      </c>
      <c r="L389" s="593" t="str">
        <f>IF($D$387="Y/T","Isi Sasaran",IF($E$387=0,0,IF(K389="Y",1,IF(K389="T",0,"Isi Dulu"))))</f>
        <v>Isi Sasaran</v>
      </c>
      <c r="M389" s="849"/>
      <c r="N389" s="852"/>
    </row>
    <row r="390" spans="2:14" ht="15.75">
      <c r="B390" s="837"/>
      <c r="C390" s="840"/>
      <c r="D390" s="858"/>
      <c r="E390" s="855"/>
      <c r="F390" s="549">
        <v>4</v>
      </c>
      <c r="G390" s="550"/>
      <c r="H390" s="598" t="str">
        <f t="shared" si="7"/>
        <v>Belum Diisi</v>
      </c>
      <c r="I390" s="592" t="s">
        <v>26</v>
      </c>
      <c r="J390" s="593" t="str">
        <f>IF($D$387="Y/T","Isi Sasaran",IF($E$387=0,0,IF(I390="Y",1,IF(I390="T",0,"Isi Dulu"))))</f>
        <v>Isi Sasaran</v>
      </c>
      <c r="K390" s="592" t="s">
        <v>26</v>
      </c>
      <c r="L390" s="593" t="str">
        <f>IF($D$387="Y/T","Isi Sasaran",IF($E$387=0,0,IF(K390="Y",1,IF(K390="T",0,"Isi Dulu"))))</f>
        <v>Isi Sasaran</v>
      </c>
      <c r="M390" s="849"/>
      <c r="N390" s="852"/>
    </row>
    <row r="391" spans="2:14" ht="15.75">
      <c r="B391" s="838"/>
      <c r="C391" s="841"/>
      <c r="D391" s="859"/>
      <c r="E391" s="856"/>
      <c r="F391" s="569">
        <v>5</v>
      </c>
      <c r="G391" s="570"/>
      <c r="H391" s="599" t="str">
        <f t="shared" si="7"/>
        <v>Belum Diisi</v>
      </c>
      <c r="I391" s="595" t="s">
        <v>26</v>
      </c>
      <c r="J391" s="596" t="str">
        <f>IF($D$387="Y/T","Isi Sasaran",IF($E$387=0,0,IF(I391="Y",1,IF(I391="T",0,"Isi Dulu"))))</f>
        <v>Isi Sasaran</v>
      </c>
      <c r="K391" s="595" t="s">
        <v>26</v>
      </c>
      <c r="L391" s="596" t="str">
        <f>IF($D$387="Y/T","Isi Sasaran",IF($E$387=0,0,IF(K391="Y",1,IF(K391="T",0,"Isi Dulu"))))</f>
        <v>Isi Sasaran</v>
      </c>
      <c r="M391" s="850"/>
      <c r="N391" s="853"/>
    </row>
    <row r="392" spans="2:14" ht="15.75">
      <c r="B392" s="836">
        <v>17</v>
      </c>
      <c r="C392" s="839"/>
      <c r="D392" s="857" t="s">
        <v>26</v>
      </c>
      <c r="E392" s="854" t="str">
        <f>IF(D392="Y",1,IF(D392="T",0,IF(D392="Y/T","Belum diisi","Error")))</f>
        <v>Belum diisi</v>
      </c>
      <c r="F392" s="528">
        <v>1</v>
      </c>
      <c r="G392" s="529"/>
      <c r="H392" s="600" t="str">
        <f t="shared" si="7"/>
        <v>Belum Diisi</v>
      </c>
      <c r="I392" s="590" t="s">
        <v>26</v>
      </c>
      <c r="J392" s="591" t="str">
        <f>IF($D$392="Y/T","Isi Sasaran",IF($E$392=0,0,IF(I392="Y",1,IF(I392="T",0,"Isi Dulu"))))</f>
        <v>Isi Sasaran</v>
      </c>
      <c r="K392" s="590" t="s">
        <v>26</v>
      </c>
      <c r="L392" s="591" t="str">
        <f>IF($D$392="Y/T","Isi Sasaran",IF($E$392=0,0,IF(K392="Y",1,IF(K392="T",0,"Isi Dulu"))))</f>
        <v>Isi Sasaran</v>
      </c>
      <c r="M392" s="848" t="s">
        <v>26</v>
      </c>
      <c r="N392" s="851" t="str">
        <f>IF(M392="Y",1,IF(M392="T",0,IF(M392="Y/T","Belum diisi","Error")))</f>
        <v>Belum diisi</v>
      </c>
    </row>
    <row r="393" spans="2:14" ht="15.75">
      <c r="B393" s="837"/>
      <c r="C393" s="840"/>
      <c r="D393" s="858"/>
      <c r="E393" s="855"/>
      <c r="F393" s="549">
        <v>2</v>
      </c>
      <c r="G393" s="550"/>
      <c r="H393" s="598" t="str">
        <f t="shared" si="7"/>
        <v>Belum Diisi</v>
      </c>
      <c r="I393" s="592" t="s">
        <v>26</v>
      </c>
      <c r="J393" s="593" t="str">
        <f>IF($D$392="Y/T","Isi Sasaran",IF($E$392=0,0,IF(I393="Y",1,IF(I393="T",0,"Isi Dulu"))))</f>
        <v>Isi Sasaran</v>
      </c>
      <c r="K393" s="592" t="s">
        <v>26</v>
      </c>
      <c r="L393" s="593" t="str">
        <f>IF($D$392="Y/T","Isi Sasaran",IF($E$392=0,0,IF(K393="Y",1,IF(K393="T",0,"Isi Dulu"))))</f>
        <v>Isi Sasaran</v>
      </c>
      <c r="M393" s="849"/>
      <c r="N393" s="852"/>
    </row>
    <row r="394" spans="2:14" ht="15.75">
      <c r="B394" s="837"/>
      <c r="C394" s="840"/>
      <c r="D394" s="858"/>
      <c r="E394" s="855"/>
      <c r="F394" s="549">
        <v>3</v>
      </c>
      <c r="G394" s="550"/>
      <c r="H394" s="598" t="str">
        <f t="shared" si="7"/>
        <v>Belum Diisi</v>
      </c>
      <c r="I394" s="592" t="s">
        <v>26</v>
      </c>
      <c r="J394" s="593" t="str">
        <f>IF($D$392="Y/T","Isi Sasaran",IF($E$392=0,0,IF(I394="Y",1,IF(I394="T",0,"Isi Dulu"))))</f>
        <v>Isi Sasaran</v>
      </c>
      <c r="K394" s="592" t="s">
        <v>26</v>
      </c>
      <c r="L394" s="593" t="str">
        <f>IF($D$392="Y/T","Isi Sasaran",IF($E$392=0,0,IF(K394="Y",1,IF(K394="T",0,"Isi Dulu"))))</f>
        <v>Isi Sasaran</v>
      </c>
      <c r="M394" s="849"/>
      <c r="N394" s="852"/>
    </row>
    <row r="395" spans="2:14" ht="15.75">
      <c r="B395" s="837"/>
      <c r="C395" s="840"/>
      <c r="D395" s="858"/>
      <c r="E395" s="855"/>
      <c r="F395" s="549">
        <v>4</v>
      </c>
      <c r="G395" s="550"/>
      <c r="H395" s="598" t="str">
        <f t="shared" si="7"/>
        <v>Belum Diisi</v>
      </c>
      <c r="I395" s="592" t="s">
        <v>26</v>
      </c>
      <c r="J395" s="593" t="str">
        <f>IF($D$392="Y/T","Isi Sasaran",IF($E$392=0,0,IF(I395="Y",1,IF(I395="T",0,"Isi Dulu"))))</f>
        <v>Isi Sasaran</v>
      </c>
      <c r="K395" s="592" t="s">
        <v>26</v>
      </c>
      <c r="L395" s="593" t="str">
        <f>IF($D$392="Y/T","Isi Sasaran",IF($E$392=0,0,IF(K395="Y",1,IF(K395="T",0,"Isi Dulu"))))</f>
        <v>Isi Sasaran</v>
      </c>
      <c r="M395" s="849"/>
      <c r="N395" s="852"/>
    </row>
    <row r="396" spans="2:14" ht="15.75">
      <c r="B396" s="838"/>
      <c r="C396" s="841"/>
      <c r="D396" s="859"/>
      <c r="E396" s="856"/>
      <c r="F396" s="569">
        <v>5</v>
      </c>
      <c r="G396" s="570"/>
      <c r="H396" s="599" t="str">
        <f t="shared" si="7"/>
        <v>Belum Diisi</v>
      </c>
      <c r="I396" s="595" t="s">
        <v>26</v>
      </c>
      <c r="J396" s="596" t="str">
        <f>IF($D$392="Y/T","Isi Sasaran",IF($E$392=0,0,IF(I396="Y",1,IF(I396="T",0,"Isi Dulu"))))</f>
        <v>Isi Sasaran</v>
      </c>
      <c r="K396" s="595" t="s">
        <v>26</v>
      </c>
      <c r="L396" s="596" t="str">
        <f>IF($D$392="Y/T","Isi Sasaran",IF($E$392=0,0,IF(K396="Y",1,IF(K396="T",0,"Isi Dulu"))))</f>
        <v>Isi Sasaran</v>
      </c>
      <c r="M396" s="850"/>
      <c r="N396" s="853"/>
    </row>
    <row r="397" spans="2:14" ht="15.75">
      <c r="B397" s="836">
        <v>18</v>
      </c>
      <c r="C397" s="839"/>
      <c r="D397" s="857" t="s">
        <v>26</v>
      </c>
      <c r="E397" s="854" t="str">
        <f>IF(D397="Y",1,IF(D397="T",0,IF(D397="Y/T","Belum diisi","Error")))</f>
        <v>Belum diisi</v>
      </c>
      <c r="F397" s="528">
        <v>1</v>
      </c>
      <c r="G397" s="529"/>
      <c r="H397" s="600" t="str">
        <f t="shared" si="7"/>
        <v>Belum Diisi</v>
      </c>
      <c r="I397" s="590" t="s">
        <v>26</v>
      </c>
      <c r="J397" s="591" t="str">
        <f>IF($D$397="Y/T","Isi Sasaran",IF($E$397=0,0,IF(I397="Y",1,IF(I397="T",0,"Isi Dulu"))))</f>
        <v>Isi Sasaran</v>
      </c>
      <c r="K397" s="590" t="s">
        <v>26</v>
      </c>
      <c r="L397" s="591" t="str">
        <f>IF($D$397="Y/T","Isi Sasaran",IF($E$397=0,0,IF(K397="Y",1,IF(K397="T",0,"Isi Dulu"))))</f>
        <v>Isi Sasaran</v>
      </c>
      <c r="M397" s="848" t="s">
        <v>26</v>
      </c>
      <c r="N397" s="851" t="str">
        <f>IF(M397="Y",1,IF(M397="T",0,IF(M397="Y/T","Belum diisi","Error")))</f>
        <v>Belum diisi</v>
      </c>
    </row>
    <row r="398" spans="2:14" ht="15.75">
      <c r="B398" s="837"/>
      <c r="C398" s="840"/>
      <c r="D398" s="858"/>
      <c r="E398" s="855"/>
      <c r="F398" s="549">
        <v>2</v>
      </c>
      <c r="G398" s="550"/>
      <c r="H398" s="598" t="str">
        <f t="shared" si="7"/>
        <v>Belum Diisi</v>
      </c>
      <c r="I398" s="592" t="s">
        <v>26</v>
      </c>
      <c r="J398" s="593" t="str">
        <f>IF($D$397="Y/T","Isi Sasaran",IF($E$397=0,0,IF(I398="Y",1,IF(I398="T",0,"Isi Dulu"))))</f>
        <v>Isi Sasaran</v>
      </c>
      <c r="K398" s="592" t="s">
        <v>26</v>
      </c>
      <c r="L398" s="593" t="str">
        <f>IF($D$397="Y/T","Isi Sasaran",IF($E$397=0,0,IF(K398="Y",1,IF(K398="T",0,"Isi Dulu"))))</f>
        <v>Isi Sasaran</v>
      </c>
      <c r="M398" s="849"/>
      <c r="N398" s="852"/>
    </row>
    <row r="399" spans="2:14" ht="15.75">
      <c r="B399" s="837"/>
      <c r="C399" s="840"/>
      <c r="D399" s="858"/>
      <c r="E399" s="855"/>
      <c r="F399" s="549">
        <v>3</v>
      </c>
      <c r="G399" s="550"/>
      <c r="H399" s="598" t="str">
        <f t="shared" si="7"/>
        <v>Belum Diisi</v>
      </c>
      <c r="I399" s="592" t="s">
        <v>26</v>
      </c>
      <c r="J399" s="593" t="str">
        <f>IF($D$397="Y/T","Isi Sasaran",IF($E$397=0,0,IF(I399="Y",1,IF(I399="T",0,"Isi Dulu"))))</f>
        <v>Isi Sasaran</v>
      </c>
      <c r="K399" s="592" t="s">
        <v>26</v>
      </c>
      <c r="L399" s="593" t="str">
        <f>IF($D$397="Y/T","Isi Sasaran",IF($E$397=0,0,IF(K399="Y",1,IF(K399="T",0,"Isi Dulu"))))</f>
        <v>Isi Sasaran</v>
      </c>
      <c r="M399" s="849"/>
      <c r="N399" s="852"/>
    </row>
    <row r="400" spans="2:14" ht="15.75">
      <c r="B400" s="837"/>
      <c r="C400" s="840"/>
      <c r="D400" s="858"/>
      <c r="E400" s="855"/>
      <c r="F400" s="549">
        <v>4</v>
      </c>
      <c r="G400" s="550"/>
      <c r="H400" s="598" t="str">
        <f t="shared" si="7"/>
        <v>Belum Diisi</v>
      </c>
      <c r="I400" s="592" t="s">
        <v>26</v>
      </c>
      <c r="J400" s="593" t="str">
        <f>IF($D$397="Y/T","Isi Sasaran",IF($E$397=0,0,IF(I400="Y",1,IF(I400="T",0,"Isi Dulu"))))</f>
        <v>Isi Sasaran</v>
      </c>
      <c r="K400" s="592" t="s">
        <v>26</v>
      </c>
      <c r="L400" s="593" t="str">
        <f>IF($D$397="Y/T","Isi Sasaran",IF($E$397=0,0,IF(K400="Y",1,IF(K400="T",0,"Isi Dulu"))))</f>
        <v>Isi Sasaran</v>
      </c>
      <c r="M400" s="849"/>
      <c r="N400" s="852"/>
    </row>
    <row r="401" spans="2:14" ht="15.75">
      <c r="B401" s="838"/>
      <c r="C401" s="841"/>
      <c r="D401" s="859"/>
      <c r="E401" s="856"/>
      <c r="F401" s="569">
        <v>5</v>
      </c>
      <c r="G401" s="570"/>
      <c r="H401" s="599" t="str">
        <f t="shared" si="7"/>
        <v>Belum Diisi</v>
      </c>
      <c r="I401" s="595" t="s">
        <v>26</v>
      </c>
      <c r="J401" s="596" t="str">
        <f>IF($D$397="Y/T","Isi Sasaran",IF($E$397=0,0,IF(I401="Y",1,IF(I401="T",0,"Isi Dulu"))))</f>
        <v>Isi Sasaran</v>
      </c>
      <c r="K401" s="595" t="s">
        <v>26</v>
      </c>
      <c r="L401" s="596" t="str">
        <f>IF($D$397="Y/T","Isi Sasaran",IF($E$397=0,0,IF(K401="Y",1,IF(K401="T",0,"Isi Dulu"))))</f>
        <v>Isi Sasaran</v>
      </c>
      <c r="M401" s="850"/>
      <c r="N401" s="853"/>
    </row>
    <row r="402" spans="2:14" ht="15.75">
      <c r="B402" s="836">
        <v>19</v>
      </c>
      <c r="C402" s="839"/>
      <c r="D402" s="857" t="s">
        <v>26</v>
      </c>
      <c r="E402" s="854" t="str">
        <f>IF(D402="Y",1,IF(D402="T",0,IF(D402="Y/T","Belum diisi","Error")))</f>
        <v>Belum diisi</v>
      </c>
      <c r="F402" s="528">
        <v>1</v>
      </c>
      <c r="G402" s="529"/>
      <c r="H402" s="600" t="str">
        <f t="shared" si="7"/>
        <v>Belum Diisi</v>
      </c>
      <c r="I402" s="590" t="s">
        <v>26</v>
      </c>
      <c r="J402" s="591" t="str">
        <f>IF($D$402="Y/T","Isi Sasaran",IF($E$402=0,0,IF(I402="Y",1,IF(I402="T",0,"Isi Dulu"))))</f>
        <v>Isi Sasaran</v>
      </c>
      <c r="K402" s="590" t="s">
        <v>26</v>
      </c>
      <c r="L402" s="591" t="str">
        <f>IF($D$402="Y/T","Isi Sasaran",IF($E$402=0,0,IF(K402="Y",1,IF(K402="T",0,"Isi Dulu"))))</f>
        <v>Isi Sasaran</v>
      </c>
      <c r="M402" s="848" t="s">
        <v>26</v>
      </c>
      <c r="N402" s="851" t="str">
        <f>IF(M402="Y",1,IF(M402="T",0,IF(M402="Y/T","Belum diisi","Error")))</f>
        <v>Belum diisi</v>
      </c>
    </row>
    <row r="403" spans="2:14" ht="15.75">
      <c r="B403" s="837"/>
      <c r="C403" s="840"/>
      <c r="D403" s="858"/>
      <c r="E403" s="855"/>
      <c r="F403" s="549">
        <v>2</v>
      </c>
      <c r="G403" s="550"/>
      <c r="H403" s="598" t="str">
        <f t="shared" si="7"/>
        <v>Belum Diisi</v>
      </c>
      <c r="I403" s="592" t="s">
        <v>26</v>
      </c>
      <c r="J403" s="593" t="str">
        <f>IF($D$402="Y/T","Isi Sasaran",IF($E$402=0,0,IF(I403="Y",1,IF(I403="T",0,"Isi Dulu"))))</f>
        <v>Isi Sasaran</v>
      </c>
      <c r="K403" s="592" t="s">
        <v>26</v>
      </c>
      <c r="L403" s="593" t="str">
        <f>IF($D$402="Y/T","Isi Sasaran",IF($E$402=0,0,IF(K403="Y",1,IF(K403="T",0,"Isi Dulu"))))</f>
        <v>Isi Sasaran</v>
      </c>
      <c r="M403" s="849"/>
      <c r="N403" s="852"/>
    </row>
    <row r="404" spans="2:14" ht="15.75">
      <c r="B404" s="837"/>
      <c r="C404" s="840"/>
      <c r="D404" s="858"/>
      <c r="E404" s="855"/>
      <c r="F404" s="549">
        <v>3</v>
      </c>
      <c r="G404" s="550"/>
      <c r="H404" s="598" t="str">
        <f t="shared" si="7"/>
        <v>Belum Diisi</v>
      </c>
      <c r="I404" s="592" t="s">
        <v>26</v>
      </c>
      <c r="J404" s="593" t="str">
        <f>IF($D$402="Y/T","Isi Sasaran",IF($E$402=0,0,IF(I404="Y",1,IF(I404="T",0,"Isi Dulu"))))</f>
        <v>Isi Sasaran</v>
      </c>
      <c r="K404" s="592" t="s">
        <v>26</v>
      </c>
      <c r="L404" s="593" t="str">
        <f>IF($D$402="Y/T","Isi Sasaran",IF($E$402=0,0,IF(K404="Y",1,IF(K404="T",0,"Isi Dulu"))))</f>
        <v>Isi Sasaran</v>
      </c>
      <c r="M404" s="849"/>
      <c r="N404" s="852"/>
    </row>
    <row r="405" spans="2:14" ht="15.75">
      <c r="B405" s="837"/>
      <c r="C405" s="840"/>
      <c r="D405" s="858"/>
      <c r="E405" s="855"/>
      <c r="F405" s="549">
        <v>4</v>
      </c>
      <c r="G405" s="550"/>
      <c r="H405" s="598" t="str">
        <f t="shared" si="7"/>
        <v>Belum Diisi</v>
      </c>
      <c r="I405" s="592" t="s">
        <v>26</v>
      </c>
      <c r="J405" s="593" t="str">
        <f>IF($D$402="Y/T","Isi Sasaran",IF($E$402=0,0,IF(I405="Y",1,IF(I405="T",0,"Isi Dulu"))))</f>
        <v>Isi Sasaran</v>
      </c>
      <c r="K405" s="592" t="s">
        <v>26</v>
      </c>
      <c r="L405" s="593" t="str">
        <f>IF($D$402="Y/T","Isi Sasaran",IF($E$402=0,0,IF(K405="Y",1,IF(K405="T",0,"Isi Dulu"))))</f>
        <v>Isi Sasaran</v>
      </c>
      <c r="M405" s="849"/>
      <c r="N405" s="852"/>
    </row>
    <row r="406" spans="2:14" ht="15.75">
      <c r="B406" s="838"/>
      <c r="C406" s="841"/>
      <c r="D406" s="859"/>
      <c r="E406" s="856"/>
      <c r="F406" s="569">
        <v>5</v>
      </c>
      <c r="G406" s="570"/>
      <c r="H406" s="599" t="str">
        <f t="shared" si="7"/>
        <v>Belum Diisi</v>
      </c>
      <c r="I406" s="595" t="s">
        <v>26</v>
      </c>
      <c r="J406" s="596" t="str">
        <f>IF($D$402="Y/T","Isi Sasaran",IF($E$402=0,0,IF(I406="Y",1,IF(I406="T",0,"Isi Dulu"))))</f>
        <v>Isi Sasaran</v>
      </c>
      <c r="K406" s="595" t="s">
        <v>26</v>
      </c>
      <c r="L406" s="596" t="str">
        <f>IF($D$402="Y/T","Isi Sasaran",IF($E$402=0,0,IF(K406="Y",1,IF(K406="T",0,"Isi Dulu"))))</f>
        <v>Isi Sasaran</v>
      </c>
      <c r="M406" s="850"/>
      <c r="N406" s="853"/>
    </row>
    <row r="407" spans="2:14" ht="15.75">
      <c r="B407" s="836">
        <v>20</v>
      </c>
      <c r="C407" s="839"/>
      <c r="D407" s="857" t="s">
        <v>26</v>
      </c>
      <c r="E407" s="854" t="str">
        <f>IF(D407="Y",1,IF(D407="T",0,IF(D407="Y/T","Belum diisi","Error")))</f>
        <v>Belum diisi</v>
      </c>
      <c r="F407" s="528">
        <v>1</v>
      </c>
      <c r="G407" s="529"/>
      <c r="H407" s="600" t="str">
        <f t="shared" si="7"/>
        <v>Belum Diisi</v>
      </c>
      <c r="I407" s="590" t="s">
        <v>26</v>
      </c>
      <c r="J407" s="591" t="str">
        <f>IF($D$407="Y/T","Isi Sasaran",IF($E$407=0,0,IF(I407="Y",1,IF(I407="T",0,"Isi Dulu"))))</f>
        <v>Isi Sasaran</v>
      </c>
      <c r="K407" s="590" t="s">
        <v>26</v>
      </c>
      <c r="L407" s="591" t="str">
        <f>IF($D$407="Y/T","Isi Sasaran",IF($E$407=0,0,IF(K407="Y",1,IF(K407="T",0,"Isi Dulu"))))</f>
        <v>Isi Sasaran</v>
      </c>
      <c r="M407" s="848" t="s">
        <v>26</v>
      </c>
      <c r="N407" s="851" t="str">
        <f>IF(M407="Y",1,IF(M407="T",0,IF(M407="Y/T","Belum diisi","Error")))</f>
        <v>Belum diisi</v>
      </c>
    </row>
    <row r="408" spans="2:14" ht="15.75">
      <c r="B408" s="837"/>
      <c r="C408" s="840"/>
      <c r="D408" s="858"/>
      <c r="E408" s="855"/>
      <c r="F408" s="549">
        <v>2</v>
      </c>
      <c r="G408" s="550"/>
      <c r="H408" s="598" t="str">
        <f t="shared" si="7"/>
        <v>Belum Diisi</v>
      </c>
      <c r="I408" s="592" t="s">
        <v>26</v>
      </c>
      <c r="J408" s="593" t="str">
        <f>IF($D$407="Y/T","Isi Sasaran",IF($E$407=0,0,IF(I408="Y",1,IF(I408="T",0,"Isi Dulu"))))</f>
        <v>Isi Sasaran</v>
      </c>
      <c r="K408" s="592" t="s">
        <v>26</v>
      </c>
      <c r="L408" s="593" t="str">
        <f>IF($D$407="Y/T","Isi Sasaran",IF($E$407=0,0,IF(K408="Y",1,IF(K408="T",0,"Isi Dulu"))))</f>
        <v>Isi Sasaran</v>
      </c>
      <c r="M408" s="849"/>
      <c r="N408" s="852"/>
    </row>
    <row r="409" spans="2:14" ht="15.75">
      <c r="B409" s="837"/>
      <c r="C409" s="840"/>
      <c r="D409" s="858"/>
      <c r="E409" s="855"/>
      <c r="F409" s="549">
        <v>3</v>
      </c>
      <c r="G409" s="550"/>
      <c r="H409" s="598" t="str">
        <f t="shared" si="7"/>
        <v>Belum Diisi</v>
      </c>
      <c r="I409" s="592" t="s">
        <v>26</v>
      </c>
      <c r="J409" s="593" t="str">
        <f>IF($D$407="Y/T","Isi Sasaran",IF($E$407=0,0,IF(I409="Y",1,IF(I409="T",0,"Isi Dulu"))))</f>
        <v>Isi Sasaran</v>
      </c>
      <c r="K409" s="592" t="s">
        <v>26</v>
      </c>
      <c r="L409" s="593" t="str">
        <f>IF($D$407="Y/T","Isi Sasaran",IF($E$407=0,0,IF(K409="Y",1,IF(K409="T",0,"Isi Dulu"))))</f>
        <v>Isi Sasaran</v>
      </c>
      <c r="M409" s="849"/>
      <c r="N409" s="852"/>
    </row>
    <row r="410" spans="2:14" ht="15.75">
      <c r="B410" s="837"/>
      <c r="C410" s="840"/>
      <c r="D410" s="858"/>
      <c r="E410" s="855"/>
      <c r="F410" s="549">
        <v>4</v>
      </c>
      <c r="G410" s="550"/>
      <c r="H410" s="598" t="str">
        <f t="shared" si="7"/>
        <v>Belum Diisi</v>
      </c>
      <c r="I410" s="592" t="s">
        <v>26</v>
      </c>
      <c r="J410" s="593" t="str">
        <f>IF($D$407="Y/T","Isi Sasaran",IF($E$407=0,0,IF(I410="Y",1,IF(I410="T",0,"Isi Dulu"))))</f>
        <v>Isi Sasaran</v>
      </c>
      <c r="K410" s="592" t="s">
        <v>26</v>
      </c>
      <c r="L410" s="593" t="str">
        <f>IF($D$407="Y/T","Isi Sasaran",IF($E$407=0,0,IF(K410="Y",1,IF(K410="T",0,"Isi Dulu"))))</f>
        <v>Isi Sasaran</v>
      </c>
      <c r="M410" s="849"/>
      <c r="N410" s="852"/>
    </row>
    <row r="411" spans="2:14" ht="15.75">
      <c r="B411" s="838"/>
      <c r="C411" s="841"/>
      <c r="D411" s="859"/>
      <c r="E411" s="856"/>
      <c r="F411" s="569">
        <v>5</v>
      </c>
      <c r="G411" s="570"/>
      <c r="H411" s="599" t="str">
        <f t="shared" si="7"/>
        <v>Belum Diisi</v>
      </c>
      <c r="I411" s="595" t="s">
        <v>26</v>
      </c>
      <c r="J411" s="596" t="str">
        <f>IF($D$407="Y/T","Isi Sasaran",IF($E$407=0,0,IF(I411="Y",1,IF(I411="T",0,"Isi Dulu"))))</f>
        <v>Isi Sasaran</v>
      </c>
      <c r="K411" s="595" t="s">
        <v>26</v>
      </c>
      <c r="L411" s="596" t="str">
        <f>IF($D$407="Y/T","Isi Sasaran",IF($E$407=0,0,IF(K411="Y",1,IF(K411="T",0,"Isi Dulu"))))</f>
        <v>Isi Sasaran</v>
      </c>
      <c r="M411" s="850"/>
      <c r="N411" s="853"/>
    </row>
    <row r="412" spans="2:14" ht="15.75">
      <c r="B412" s="580"/>
      <c r="C412" s="581"/>
      <c r="D412" s="582"/>
      <c r="E412" s="602" t="e">
        <f>AVERAGE(E312:E411)</f>
        <v>#DIV/0!</v>
      </c>
      <c r="F412" s="583"/>
      <c r="G412" s="583"/>
      <c r="H412" s="602" t="e">
        <f>(IF($D312="Y/T",0,AVERAGE(H312:H316))+IF($D317="Y/T",0,AVERAGE(H317:H321))+IF($D322="Y/T",0,AVERAGE(H322:H326))+IF($D327="Y/T",0,AVERAGE(H327:H331))+IF($D332="Y/T",0,AVERAGE(H332:H336))+IF($D337="Y/T",0,AVERAGE(H337:H341))+IF($D342="Y/T",0,AVERAGE(H342:H346))+IF($D347="Y/T",0,AVERAGE(H347:H351))+IF($D352="Y/T",0,AVERAGE(H352:H356))+IF($D357="Y/T",0,AVERAGE(H357:H361))+IF($D362="Y/T",0,AVERAGE(H362:H366))+IF($D367="Y/T",0,AVERAGE(H367:H371))+IF($D372="Y/T",0,AVERAGE(H372:H376))+IF($D377="Y/T",0,AVERAGE(H377:H381))+IF($D382="Y/T",0,AVERAGE(H382:H386))+IF($D387="Y/T",0,AVERAGE(H387:H391))+IF($D392="Y/T",0,AVERAGE(H392:H396))+IF($D397="Y/T",0,AVERAGE(H397:H401))+IF($D402="Y/T",0,AVERAGE(H402:H406))+IF($D407="Y/T",0,AVERAGE(H407:H411)))/(COUNTIF($D312:$D411,"Y")+COUNTIF($D312:$D411,"T"))</f>
        <v>#DIV/0!</v>
      </c>
      <c r="I412" s="582"/>
      <c r="J412" s="602" t="e">
        <f>(IF($D312="Y/T",0,AVERAGE(J312:J316))+IF($D317="Y/T",0,AVERAGE(J317:J321))+IF($D322="Y/T",0,AVERAGE(J322:J326))+IF($D327="Y/T",0,AVERAGE(J327:J331))+IF($D332="Y/T",0,AVERAGE(J332:J336))+IF($D337="Y/T",0,AVERAGE(J337:J341))+IF($D342="Y/T",0,AVERAGE(J342:J346))+IF($D347="Y/T",0,AVERAGE(J347:J351))+IF($D352="Y/T",0,AVERAGE(J352:J356))+IF($D357="Y/T",0,AVERAGE(J357:J361))+IF($D362="Y/T",0,AVERAGE(J362:J366))+IF($D367="Y/T",0,AVERAGE(J367:J371))+IF($D372="Y/T",0,AVERAGE(J372:J376))+IF($D377="Y/T",0,AVERAGE(J377:J381))+IF($D382="Y/T",0,AVERAGE(J382:J386))+IF($D387="Y/T",0,AVERAGE(J387:J391))+IF($D392="Y/T",0,AVERAGE(J392:J396))+IF($D397="Y/T",0,AVERAGE(J397:J401))+IF($D402="Y/T",0,AVERAGE(J402:J406))+IF($D407="Y/T",0,AVERAGE(J407:J411)))/(COUNTIF($D312:$D411,"Y")+COUNTIF($D312:$D411,"T"))</f>
        <v>#DIV/0!</v>
      </c>
      <c r="K412" s="582"/>
      <c r="L412" s="602" t="e">
        <f>(IF($D312="Y/T",0,AVERAGE(L312:L316))+IF($D317="Y/T",0,AVERAGE(L317:L321))+IF($D322="Y/T",0,AVERAGE(L322:L326))+IF($D327="Y/T",0,AVERAGE(L327:L331))+IF($D332="Y/T",0,AVERAGE(L332:L336))+IF($D337="Y/T",0,AVERAGE(L337:L341))+IF($D342="Y/T",0,AVERAGE(L342:L346))+IF($D347="Y/T",0,AVERAGE(L347:L351))+IF($D352="Y/T",0,AVERAGE(L352:L356))+IF($D357="Y/T",0,AVERAGE(L357:L361))+IF($D362="Y/T",0,AVERAGE(L362:L366))+IF($D367="Y/T",0,AVERAGE(L367:L371))+IF($D372="Y/T",0,AVERAGE(L372:L376))+IF($D377="Y/T",0,AVERAGE(L377:L381))+IF($D382="Y/T",0,AVERAGE(L382:L386))+IF($D387="Y/T",0,AVERAGE(L387:L391))+IF($D392="Y/T",0,AVERAGE(L392:L396))+IF($D397="Y/T",0,AVERAGE(L397:L401))+IF($D402="Y/T",0,AVERAGE(L402:L406))+IF($D407="Y/T",0,AVERAGE(L407:L411)))/(COUNTIF($D312:$D411,"Y")+COUNTIF($D312:$D411,"T"))</f>
        <v>#DIV/0!</v>
      </c>
      <c r="M412" s="606"/>
      <c r="N412" s="602" t="e">
        <f>AVERAGE(N312:N411)</f>
        <v>#DIV/0!</v>
      </c>
    </row>
  </sheetData>
  <mergeCells count="496">
    <mergeCell ref="M337:M341"/>
    <mergeCell ref="E342:E346"/>
    <mergeCell ref="B327:B331"/>
    <mergeCell ref="C327:C331"/>
    <mergeCell ref="B285:B289"/>
    <mergeCell ref="M290:M294"/>
    <mergeCell ref="E300:E304"/>
    <mergeCell ref="N317:N321"/>
    <mergeCell ref="C300:C304"/>
    <mergeCell ref="B305:B309"/>
    <mergeCell ref="C285:C289"/>
    <mergeCell ref="M285:M289"/>
    <mergeCell ref="D295:D299"/>
    <mergeCell ref="M322:M326"/>
    <mergeCell ref="C312:C316"/>
    <mergeCell ref="B317:B321"/>
    <mergeCell ref="D322:D326"/>
    <mergeCell ref="E322:E326"/>
    <mergeCell ref="C317:C321"/>
    <mergeCell ref="E312:E316"/>
    <mergeCell ref="C322:C326"/>
    <mergeCell ref="N235:N239"/>
    <mergeCell ref="D312:D316"/>
    <mergeCell ref="D260:D264"/>
    <mergeCell ref="N250:N254"/>
    <mergeCell ref="C250:C254"/>
    <mergeCell ref="M260:M264"/>
    <mergeCell ref="B265:B269"/>
    <mergeCell ref="D255:D259"/>
    <mergeCell ref="M255:M259"/>
    <mergeCell ref="N255:N259"/>
    <mergeCell ref="M300:M304"/>
    <mergeCell ref="B260:B264"/>
    <mergeCell ref="D275:D279"/>
    <mergeCell ref="E265:E269"/>
    <mergeCell ref="E285:E289"/>
    <mergeCell ref="D290:D294"/>
    <mergeCell ref="E290:E294"/>
    <mergeCell ref="N285:N289"/>
    <mergeCell ref="N280:N284"/>
    <mergeCell ref="M295:M299"/>
    <mergeCell ref="B280:B284"/>
    <mergeCell ref="E280:E284"/>
    <mergeCell ref="C280:C284"/>
    <mergeCell ref="M270:M274"/>
    <mergeCell ref="N260:N264"/>
    <mergeCell ref="E270:E274"/>
    <mergeCell ref="D265:D269"/>
    <mergeCell ref="C260:C264"/>
    <mergeCell ref="B270:B274"/>
    <mergeCell ref="C290:C294"/>
    <mergeCell ref="B295:B299"/>
    <mergeCell ref="N295:N299"/>
    <mergeCell ref="D240:D244"/>
    <mergeCell ref="E240:E244"/>
    <mergeCell ref="N275:N279"/>
    <mergeCell ref="D280:D284"/>
    <mergeCell ref="B290:B294"/>
    <mergeCell ref="M280:M284"/>
    <mergeCell ref="E275:E279"/>
    <mergeCell ref="N240:N244"/>
    <mergeCell ref="B240:B244"/>
    <mergeCell ref="C225:C229"/>
    <mergeCell ref="N220:N224"/>
    <mergeCell ref="M198:M202"/>
    <mergeCell ref="N128:N132"/>
    <mergeCell ref="C133:C137"/>
    <mergeCell ref="M138:M142"/>
    <mergeCell ref="C148:C152"/>
    <mergeCell ref="E143:E147"/>
    <mergeCell ref="D138:D142"/>
    <mergeCell ref="C193:C197"/>
    <mergeCell ref="C203:C207"/>
    <mergeCell ref="M193:M197"/>
    <mergeCell ref="E193:E197"/>
    <mergeCell ref="D193:D197"/>
    <mergeCell ref="M210:M214"/>
    <mergeCell ref="D198:D202"/>
    <mergeCell ref="N133:N137"/>
    <mergeCell ref="N148:N152"/>
    <mergeCell ref="E158:E162"/>
    <mergeCell ref="D183:D187"/>
    <mergeCell ref="M133:M137"/>
    <mergeCell ref="M225:M229"/>
    <mergeCell ref="N225:N229"/>
    <mergeCell ref="B377:B381"/>
    <mergeCell ref="E382:E386"/>
    <mergeCell ref="D387:D391"/>
    <mergeCell ref="E377:E381"/>
    <mergeCell ref="D377:D381"/>
    <mergeCell ref="D382:D386"/>
    <mergeCell ref="E387:E391"/>
    <mergeCell ref="M382:M386"/>
    <mergeCell ref="N387:N391"/>
    <mergeCell ref="B382:B386"/>
    <mergeCell ref="M377:M381"/>
    <mergeCell ref="N377:N381"/>
    <mergeCell ref="C387:C391"/>
    <mergeCell ref="M387:M391"/>
    <mergeCell ref="B387:B391"/>
    <mergeCell ref="C382:C386"/>
    <mergeCell ref="N382:N386"/>
    <mergeCell ref="C377:C381"/>
    <mergeCell ref="B347:B351"/>
    <mergeCell ref="N352:N356"/>
    <mergeCell ref="E357:E361"/>
    <mergeCell ref="N300:N304"/>
    <mergeCell ref="D300:D304"/>
    <mergeCell ref="E305:E309"/>
    <mergeCell ref="N362:N366"/>
    <mergeCell ref="D352:D356"/>
    <mergeCell ref="B357:B361"/>
    <mergeCell ref="B322:B326"/>
    <mergeCell ref="M327:M331"/>
    <mergeCell ref="B342:B346"/>
    <mergeCell ref="B337:B341"/>
    <mergeCell ref="M312:M316"/>
    <mergeCell ref="B312:B316"/>
    <mergeCell ref="E317:E321"/>
    <mergeCell ref="N312:N316"/>
    <mergeCell ref="N327:N331"/>
    <mergeCell ref="D332:D336"/>
    <mergeCell ref="N322:N326"/>
    <mergeCell ref="D337:D341"/>
    <mergeCell ref="D327:D331"/>
    <mergeCell ref="E327:E331"/>
    <mergeCell ref="B332:B336"/>
    <mergeCell ref="B397:B401"/>
    <mergeCell ref="M402:M406"/>
    <mergeCell ref="C407:C411"/>
    <mergeCell ref="C402:C406"/>
    <mergeCell ref="B407:B411"/>
    <mergeCell ref="N392:N396"/>
    <mergeCell ref="E407:E411"/>
    <mergeCell ref="C397:C401"/>
    <mergeCell ref="B402:B406"/>
    <mergeCell ref="M392:M396"/>
    <mergeCell ref="D392:D396"/>
    <mergeCell ref="D407:D411"/>
    <mergeCell ref="N397:N401"/>
    <mergeCell ref="M397:M401"/>
    <mergeCell ref="E402:E406"/>
    <mergeCell ref="D402:D406"/>
    <mergeCell ref="E397:E401"/>
    <mergeCell ref="N407:N411"/>
    <mergeCell ref="N402:N406"/>
    <mergeCell ref="M407:M411"/>
    <mergeCell ref="B392:B396"/>
    <mergeCell ref="E392:E396"/>
    <mergeCell ref="C392:C396"/>
    <mergeCell ref="D397:D401"/>
    <mergeCell ref="N372:N376"/>
    <mergeCell ref="C362:C366"/>
    <mergeCell ref="B362:B366"/>
    <mergeCell ref="D362:D366"/>
    <mergeCell ref="E362:E366"/>
    <mergeCell ref="M362:M366"/>
    <mergeCell ref="M357:M361"/>
    <mergeCell ref="E337:E341"/>
    <mergeCell ref="N342:N346"/>
    <mergeCell ref="D342:D346"/>
    <mergeCell ref="C342:C346"/>
    <mergeCell ref="M347:M351"/>
    <mergeCell ref="C357:C361"/>
    <mergeCell ref="E352:E356"/>
    <mergeCell ref="B352:B356"/>
    <mergeCell ref="B367:B371"/>
    <mergeCell ref="N367:N371"/>
    <mergeCell ref="D367:D371"/>
    <mergeCell ref="B372:B376"/>
    <mergeCell ref="C372:C376"/>
    <mergeCell ref="M372:M376"/>
    <mergeCell ref="D372:D376"/>
    <mergeCell ref="E372:E376"/>
    <mergeCell ref="M367:M371"/>
    <mergeCell ref="C367:C371"/>
    <mergeCell ref="E367:E371"/>
    <mergeCell ref="B215:B219"/>
    <mergeCell ref="N230:N234"/>
    <mergeCell ref="E245:E249"/>
    <mergeCell ref="B230:B234"/>
    <mergeCell ref="C188:C192"/>
    <mergeCell ref="N193:N197"/>
    <mergeCell ref="D203:D207"/>
    <mergeCell ref="D347:D351"/>
    <mergeCell ref="C337:C341"/>
    <mergeCell ref="C347:C351"/>
    <mergeCell ref="M352:M356"/>
    <mergeCell ref="D357:D361"/>
    <mergeCell ref="E347:E351"/>
    <mergeCell ref="C352:C356"/>
    <mergeCell ref="M332:M336"/>
    <mergeCell ref="N347:N351"/>
    <mergeCell ref="C332:C336"/>
    <mergeCell ref="N337:N341"/>
    <mergeCell ref="E332:E336"/>
    <mergeCell ref="N357:N361"/>
    <mergeCell ref="M342:M346"/>
    <mergeCell ref="N332:N336"/>
    <mergeCell ref="N123:N127"/>
    <mergeCell ref="D123:D127"/>
    <mergeCell ref="N245:N249"/>
    <mergeCell ref="N210:N214"/>
    <mergeCell ref="B210:B214"/>
    <mergeCell ref="D215:D219"/>
    <mergeCell ref="D210:D214"/>
    <mergeCell ref="E210:E214"/>
    <mergeCell ref="E215:E219"/>
    <mergeCell ref="B209:N209"/>
    <mergeCell ref="E220:E224"/>
    <mergeCell ref="B198:B202"/>
    <mergeCell ref="M203:M207"/>
    <mergeCell ref="C215:C219"/>
    <mergeCell ref="N203:N207"/>
    <mergeCell ref="N188:N192"/>
    <mergeCell ref="E198:E202"/>
    <mergeCell ref="D173:D177"/>
    <mergeCell ref="M163:M167"/>
    <mergeCell ref="B163:B167"/>
    <mergeCell ref="M230:M234"/>
    <mergeCell ref="B225:B229"/>
    <mergeCell ref="D235:D239"/>
    <mergeCell ref="M220:M224"/>
    <mergeCell ref="N86:N90"/>
    <mergeCell ref="E96:E100"/>
    <mergeCell ref="C81:C85"/>
    <mergeCell ref="M173:M177"/>
    <mergeCell ref="B173:B177"/>
    <mergeCell ref="C168:C172"/>
    <mergeCell ref="N138:N142"/>
    <mergeCell ref="C128:C132"/>
    <mergeCell ref="M128:M132"/>
    <mergeCell ref="D133:D137"/>
    <mergeCell ref="E133:E137"/>
    <mergeCell ref="E128:E132"/>
    <mergeCell ref="B153:B157"/>
    <mergeCell ref="N158:N162"/>
    <mergeCell ref="D168:D172"/>
    <mergeCell ref="D163:D167"/>
    <mergeCell ref="E163:E167"/>
    <mergeCell ref="E168:E172"/>
    <mergeCell ref="B128:B132"/>
    <mergeCell ref="M81:M85"/>
    <mergeCell ref="E113:E117"/>
    <mergeCell ref="C96:C100"/>
    <mergeCell ref="D86:D90"/>
    <mergeCell ref="D101:D105"/>
    <mergeCell ref="C235:C239"/>
    <mergeCell ref="E225:E229"/>
    <mergeCell ref="C305:C309"/>
    <mergeCell ref="B311:N311"/>
    <mergeCell ref="D285:D289"/>
    <mergeCell ref="M275:M279"/>
    <mergeCell ref="B275:B279"/>
    <mergeCell ref="C270:C274"/>
    <mergeCell ref="D270:D274"/>
    <mergeCell ref="B235:B239"/>
    <mergeCell ref="E235:E239"/>
    <mergeCell ref="C295:C299"/>
    <mergeCell ref="E295:E299"/>
    <mergeCell ref="C230:C234"/>
    <mergeCell ref="M235:M239"/>
    <mergeCell ref="D245:D249"/>
    <mergeCell ref="M240:M244"/>
    <mergeCell ref="C245:C249"/>
    <mergeCell ref="M265:M269"/>
    <mergeCell ref="D250:D254"/>
    <mergeCell ref="C265:C269"/>
    <mergeCell ref="C275:C279"/>
    <mergeCell ref="D305:D309"/>
    <mergeCell ref="D230:D234"/>
    <mergeCell ref="G3:G4"/>
    <mergeCell ref="N101:N105"/>
    <mergeCell ref="B51:B55"/>
    <mergeCell ref="M61:M65"/>
    <mergeCell ref="E66:E70"/>
    <mergeCell ref="D56:D60"/>
    <mergeCell ref="N56:N60"/>
    <mergeCell ref="N96:N100"/>
    <mergeCell ref="C91:C95"/>
    <mergeCell ref="E101:E105"/>
    <mergeCell ref="M91:M95"/>
    <mergeCell ref="N91:N95"/>
    <mergeCell ref="E56:E60"/>
    <mergeCell ref="M51:M55"/>
    <mergeCell ref="E51:E55"/>
    <mergeCell ref="M101:M105"/>
    <mergeCell ref="B96:B100"/>
    <mergeCell ref="E76:E80"/>
    <mergeCell ref="M86:M90"/>
    <mergeCell ref="D96:D100"/>
    <mergeCell ref="B91:B95"/>
    <mergeCell ref="B81:B85"/>
    <mergeCell ref="N66:N70"/>
    <mergeCell ref="M96:M100"/>
    <mergeCell ref="K4:L4"/>
    <mergeCell ref="E16:E20"/>
    <mergeCell ref="B11:B15"/>
    <mergeCell ref="N11:N15"/>
    <mergeCell ref="M31:M35"/>
    <mergeCell ref="E41:E45"/>
    <mergeCell ref="D36:D40"/>
    <mergeCell ref="D31:D35"/>
    <mergeCell ref="B31:B35"/>
    <mergeCell ref="B26:B30"/>
    <mergeCell ref="D16:D20"/>
    <mergeCell ref="M4:N4"/>
    <mergeCell ref="B6:B10"/>
    <mergeCell ref="N41:N45"/>
    <mergeCell ref="M26:M30"/>
    <mergeCell ref="C16:C20"/>
    <mergeCell ref="D26:D30"/>
    <mergeCell ref="E21:E25"/>
    <mergeCell ref="C21:C25"/>
    <mergeCell ref="B41:B45"/>
    <mergeCell ref="N6:N10"/>
    <mergeCell ref="D11:D15"/>
    <mergeCell ref="H3:H4"/>
    <mergeCell ref="F3:F4"/>
    <mergeCell ref="N46:N50"/>
    <mergeCell ref="D91:D95"/>
    <mergeCell ref="D51:D55"/>
    <mergeCell ref="M46:M50"/>
    <mergeCell ref="B1:N1"/>
    <mergeCell ref="N153:N157"/>
    <mergeCell ref="D143:D147"/>
    <mergeCell ref="B148:B152"/>
    <mergeCell ref="N118:N122"/>
    <mergeCell ref="B108:B112"/>
    <mergeCell ref="M123:M127"/>
    <mergeCell ref="D113:D117"/>
    <mergeCell ref="N113:N117"/>
    <mergeCell ref="E86:E90"/>
    <mergeCell ref="B76:B80"/>
    <mergeCell ref="D76:D80"/>
    <mergeCell ref="C86:C90"/>
    <mergeCell ref="E81:E85"/>
    <mergeCell ref="D81:D85"/>
    <mergeCell ref="B138:B142"/>
    <mergeCell ref="N143:N147"/>
    <mergeCell ref="E148:E152"/>
    <mergeCell ref="B133:B137"/>
    <mergeCell ref="B86:B90"/>
    <mergeCell ref="M66:M70"/>
    <mergeCell ref="C51:C55"/>
    <mergeCell ref="B56:B60"/>
    <mergeCell ref="N51:N55"/>
    <mergeCell ref="N61:N65"/>
    <mergeCell ref="D71:D75"/>
    <mergeCell ref="C56:C60"/>
    <mergeCell ref="B66:B70"/>
    <mergeCell ref="N81:N85"/>
    <mergeCell ref="C76:C80"/>
    <mergeCell ref="M76:M80"/>
    <mergeCell ref="N76:N80"/>
    <mergeCell ref="M71:M75"/>
    <mergeCell ref="N71:N75"/>
    <mergeCell ref="C71:C75"/>
    <mergeCell ref="M56:M60"/>
    <mergeCell ref="E71:E75"/>
    <mergeCell ref="D66:D70"/>
    <mergeCell ref="B61:B65"/>
    <mergeCell ref="C61:C65"/>
    <mergeCell ref="D61:D65"/>
    <mergeCell ref="E61:E65"/>
    <mergeCell ref="C66:C70"/>
    <mergeCell ref="D46:D50"/>
    <mergeCell ref="C46:C50"/>
    <mergeCell ref="B36:B40"/>
    <mergeCell ref="C31:C35"/>
    <mergeCell ref="B21:B25"/>
    <mergeCell ref="M36:M40"/>
    <mergeCell ref="C36:C40"/>
    <mergeCell ref="M41:M45"/>
    <mergeCell ref="E36:E40"/>
    <mergeCell ref="C41:C45"/>
    <mergeCell ref="B46:B50"/>
    <mergeCell ref="E46:E50"/>
    <mergeCell ref="B2:N2"/>
    <mergeCell ref="E11:E15"/>
    <mergeCell ref="D41:D45"/>
    <mergeCell ref="N31:N35"/>
    <mergeCell ref="E26:E30"/>
    <mergeCell ref="C26:C30"/>
    <mergeCell ref="M11:M15"/>
    <mergeCell ref="D3:E4"/>
    <mergeCell ref="B5:N5"/>
    <mergeCell ref="E31:E35"/>
    <mergeCell ref="M16:M20"/>
    <mergeCell ref="B16:B20"/>
    <mergeCell ref="N21:N25"/>
    <mergeCell ref="N36:N40"/>
    <mergeCell ref="D21:D25"/>
    <mergeCell ref="M21:M25"/>
    <mergeCell ref="C11:C15"/>
    <mergeCell ref="C6:C10"/>
    <mergeCell ref="D6:D10"/>
    <mergeCell ref="E6:E10"/>
    <mergeCell ref="M6:M10"/>
    <mergeCell ref="N16:N20"/>
    <mergeCell ref="B3:B4"/>
    <mergeCell ref="C3:C4"/>
    <mergeCell ref="I3:N3"/>
    <mergeCell ref="I4:J4"/>
    <mergeCell ref="B300:B304"/>
    <mergeCell ref="M317:M321"/>
    <mergeCell ref="N305:N309"/>
    <mergeCell ref="D317:D321"/>
    <mergeCell ref="M305:M309"/>
    <mergeCell ref="M245:M249"/>
    <mergeCell ref="C255:C259"/>
    <mergeCell ref="M250:M254"/>
    <mergeCell ref="E250:E254"/>
    <mergeCell ref="E255:E259"/>
    <mergeCell ref="B250:B254"/>
    <mergeCell ref="D225:D229"/>
    <mergeCell ref="M215:M219"/>
    <mergeCell ref="B220:B224"/>
    <mergeCell ref="N168:N172"/>
    <mergeCell ref="C163:C167"/>
    <mergeCell ref="C173:C177"/>
    <mergeCell ref="N215:N219"/>
    <mergeCell ref="C210:C214"/>
    <mergeCell ref="D220:D224"/>
    <mergeCell ref="N198:N202"/>
    <mergeCell ref="B71:B75"/>
    <mergeCell ref="E91:E95"/>
    <mergeCell ref="B107:J107"/>
    <mergeCell ref="B203:B207"/>
    <mergeCell ref="D118:D122"/>
    <mergeCell ref="B101:B105"/>
    <mergeCell ref="E108:E112"/>
    <mergeCell ref="C101:C105"/>
    <mergeCell ref="C113:C117"/>
    <mergeCell ref="D108:D112"/>
    <mergeCell ref="B183:B187"/>
    <mergeCell ref="B123:B127"/>
    <mergeCell ref="M148:M152"/>
    <mergeCell ref="D128:D132"/>
    <mergeCell ref="E118:E122"/>
    <mergeCell ref="C108:C112"/>
    <mergeCell ref="M113:M117"/>
    <mergeCell ref="M108:M112"/>
    <mergeCell ref="B178:B182"/>
    <mergeCell ref="E178:E182"/>
    <mergeCell ref="C178:C182"/>
    <mergeCell ref="C118:C122"/>
    <mergeCell ref="B118:B122"/>
    <mergeCell ref="N108:N112"/>
    <mergeCell ref="E123:E127"/>
    <mergeCell ref="B143:B147"/>
    <mergeCell ref="N290:N294"/>
    <mergeCell ref="E260:E264"/>
    <mergeCell ref="C240:C244"/>
    <mergeCell ref="B255:B259"/>
    <mergeCell ref="B188:B192"/>
    <mergeCell ref="M188:M192"/>
    <mergeCell ref="E203:E207"/>
    <mergeCell ref="M158:M162"/>
    <mergeCell ref="C153:C157"/>
    <mergeCell ref="M153:M157"/>
    <mergeCell ref="D158:D162"/>
    <mergeCell ref="C158:C162"/>
    <mergeCell ref="E153:E157"/>
    <mergeCell ref="D178:D182"/>
    <mergeCell ref="M168:M172"/>
    <mergeCell ref="N173:N177"/>
    <mergeCell ref="B168:B172"/>
    <mergeCell ref="B193:B197"/>
    <mergeCell ref="M178:M182"/>
    <mergeCell ref="E173:E177"/>
    <mergeCell ref="N270:N274"/>
    <mergeCell ref="N26:N30"/>
    <mergeCell ref="N265:N269"/>
    <mergeCell ref="B245:B249"/>
    <mergeCell ref="E230:E234"/>
    <mergeCell ref="C220:C224"/>
    <mergeCell ref="N163:N167"/>
    <mergeCell ref="D153:D157"/>
    <mergeCell ref="B158:B162"/>
    <mergeCell ref="B113:B117"/>
    <mergeCell ref="M118:M122"/>
    <mergeCell ref="C123:C127"/>
    <mergeCell ref="C183:C187"/>
    <mergeCell ref="M183:M187"/>
    <mergeCell ref="C198:C202"/>
    <mergeCell ref="E183:E187"/>
    <mergeCell ref="D188:D192"/>
    <mergeCell ref="E188:E192"/>
    <mergeCell ref="N183:N187"/>
    <mergeCell ref="N178:N182"/>
    <mergeCell ref="C138:C142"/>
    <mergeCell ref="M143:M147"/>
    <mergeCell ref="D148:D152"/>
    <mergeCell ref="E138:E142"/>
    <mergeCell ref="C143:C147"/>
  </mergeCells>
  <dataValidations count="92">
    <dataValidation type="list" allowBlank="1" showInputMessage="1" showErrorMessage="1" sqref="D11">
      <formula1>"Y,T,Y/T"</formula1>
    </dataValidation>
    <dataValidation type="list" allowBlank="1" showInputMessage="1" showErrorMessage="1" sqref="D46">
      <formula1>"Y,T,Y/T"</formula1>
    </dataValidation>
    <dataValidation type="list" allowBlank="1" showInputMessage="1" showErrorMessage="1" sqref="D36">
      <formula1>"Y,T,Y/T"</formula1>
    </dataValidation>
    <dataValidation type="list" allowBlank="1" showInputMessage="1" showErrorMessage="1" sqref="D26">
      <formula1>"Y,T,Y/T"</formula1>
    </dataValidation>
    <dataValidation type="list" allowBlank="1" showInputMessage="1" showErrorMessage="1" sqref="D6">
      <formula1>"Y,T,Y/T"</formula1>
    </dataValidation>
    <dataValidation type="list" allowBlank="1" showInputMessage="1" showErrorMessage="1" sqref="D153">
      <formula1>"Y,T,Y/T"</formula1>
    </dataValidation>
    <dataValidation type="list" allowBlank="1" showInputMessage="1" showErrorMessage="1" sqref="D210">
      <formula1>"Y,T,Y/T"</formula1>
    </dataValidation>
    <dataValidation type="list" allowBlank="1" showInputMessage="1" showErrorMessage="1" sqref="D31">
      <formula1>"Y,T,Y/T"</formula1>
    </dataValidation>
    <dataValidation type="list" allowBlank="1" showInputMessage="1" showErrorMessage="1" sqref="D96">
      <formula1>"Y,T,Y/T"</formula1>
    </dataValidation>
    <dataValidation type="list" allowBlank="1" showInputMessage="1" showErrorMessage="1" sqref="I108:I207">
      <formula1>"Y,T,Y/T"</formula1>
    </dataValidation>
    <dataValidation type="list" allowBlank="1" showInputMessage="1" showErrorMessage="1" sqref="K6:K105">
      <formula1>"Y,T,Y/T"</formula1>
    </dataValidation>
    <dataValidation type="list" allowBlank="1" showInputMessage="1" showErrorMessage="1" sqref="I6:I105">
      <formula1>"Y,T,Y/T"</formula1>
    </dataValidation>
    <dataValidation type="list" allowBlank="1" showInputMessage="1" showErrorMessage="1" sqref="M6:M105">
      <formula1>"Y,T,Y/T"</formula1>
    </dataValidation>
    <dataValidation type="list" allowBlank="1" showInputMessage="1" showErrorMessage="1" sqref="K210:K309">
      <formula1>"Y,T,Y/T"</formula1>
    </dataValidation>
    <dataValidation type="list" allowBlank="1" showInputMessage="1" showErrorMessage="1" sqref="I210:I309">
      <formula1>"Y,T,Y/T"</formula1>
    </dataValidation>
    <dataValidation type="list" allowBlank="1" showInputMessage="1" showErrorMessage="1" sqref="M312:M411">
      <formula1>"Y,T,Y/T"</formula1>
    </dataValidation>
    <dataValidation type="list" allowBlank="1" showInputMessage="1" showErrorMessage="1" sqref="D16">
      <formula1>"Y,T,Y/T"</formula1>
    </dataValidation>
    <dataValidation type="list" allowBlank="1" showInputMessage="1" showErrorMessage="1" sqref="D66">
      <formula1>"Y,T,Y/T"</formula1>
    </dataValidation>
    <dataValidation type="list" allowBlank="1" showInputMessage="1" showErrorMessage="1" sqref="D56">
      <formula1>"Y,T,Y/T"</formula1>
    </dataValidation>
    <dataValidation type="list" allowBlank="1" showInputMessage="1" showErrorMessage="1" sqref="D41">
      <formula1>"Y,T,Y/T"</formula1>
    </dataValidation>
    <dataValidation type="list" allowBlank="1" showInputMessage="1" showErrorMessage="1" sqref="D332">
      <formula1>"Y,T,Y/T"</formula1>
    </dataValidation>
    <dataValidation type="list" allowBlank="1" showInputMessage="1" showErrorMessage="1" sqref="D402">
      <formula1>"Y,T,Y/T"</formula1>
    </dataValidation>
    <dataValidation type="list" allowBlank="1" showInputMessage="1" showErrorMessage="1" sqref="D392">
      <formula1>"Y,T,Y/T"</formula1>
    </dataValidation>
    <dataValidation type="list" allowBlank="1" showInputMessage="1" showErrorMessage="1" sqref="D367">
      <formula1>"Y,T,Y/T"</formula1>
    </dataValidation>
    <dataValidation type="list" allowBlank="1" showInputMessage="1" showErrorMessage="1" sqref="I312:I411">
      <formula1>"Y,T,Y/T"</formula1>
    </dataValidation>
    <dataValidation type="list" allowBlank="1" showInputMessage="1" showErrorMessage="1" sqref="K312:K411">
      <formula1>"Y,T,Y/T"</formula1>
    </dataValidation>
    <dataValidation type="list" allowBlank="1" showInputMessage="1" showErrorMessage="1" sqref="D215">
      <formula1>"Y,T,Y/T"</formula1>
    </dataValidation>
    <dataValidation type="list" allowBlank="1" showInputMessage="1" showErrorMessage="1" sqref="D270">
      <formula1>"Y,T,Y/T"</formula1>
    </dataValidation>
    <dataValidation type="list" allowBlank="1" showInputMessage="1" showErrorMessage="1" sqref="D295">
      <formula1>"Y,T,Y/T"</formula1>
    </dataValidation>
    <dataValidation type="list" allowBlank="1" showInputMessage="1" showErrorMessage="1" sqref="D352">
      <formula1>"Y,T,Y/T"</formula1>
    </dataValidation>
    <dataValidation type="list" allowBlank="1" showInputMessage="1" showErrorMessage="1" sqref="D250">
      <formula1>"Y,T,Y/T"</formula1>
    </dataValidation>
    <dataValidation type="list" allowBlank="1" showInputMessage="1" showErrorMessage="1" sqref="D322">
      <formula1>"Y,T,Y/T"</formula1>
    </dataValidation>
    <dataValidation type="list" allowBlank="1" showInputMessage="1" showErrorMessage="1" sqref="D312">
      <formula1>"Y,T,Y/T"</formula1>
    </dataValidation>
    <dataValidation type="list" allowBlank="1" showInputMessage="1" showErrorMessage="1" sqref="D285">
      <formula1>"Y,T,Y/T"</formula1>
    </dataValidation>
    <dataValidation type="list" allowBlank="1" showInputMessage="1" showErrorMessage="1" sqref="D245">
      <formula1>"Y,T,Y/T"</formula1>
    </dataValidation>
    <dataValidation type="list" allowBlank="1" showInputMessage="1" showErrorMessage="1" sqref="D300">
      <formula1>"Y,T,Y/T"</formula1>
    </dataValidation>
    <dataValidation type="list" allowBlank="1" showInputMessage="1" showErrorMessage="1" sqref="D265">
      <formula1>"Y,T,Y/T"</formula1>
    </dataValidation>
    <dataValidation type="list" allowBlank="1" showInputMessage="1" showErrorMessage="1" sqref="D275">
      <formula1>"Y,T,Y/T"</formula1>
    </dataValidation>
    <dataValidation type="list" allowBlank="1" showInputMessage="1" showErrorMessage="1" sqref="D235">
      <formula1>"Y,T,Y/T"</formula1>
    </dataValidation>
    <dataValidation type="list" allowBlank="1" showInputMessage="1" showErrorMessage="1" sqref="D290">
      <formula1>"Y,T,Y/T"</formula1>
    </dataValidation>
    <dataValidation type="list" allowBlank="1" showInputMessage="1" showErrorMessage="1" sqref="D317">
      <formula1>"Y,T,Y/T"</formula1>
    </dataValidation>
    <dataValidation type="list" allowBlank="1" showInputMessage="1" showErrorMessage="1" sqref="D372">
      <formula1>"Y,T,Y/T"</formula1>
    </dataValidation>
    <dataValidation type="list" allowBlank="1" showInputMessage="1" showErrorMessage="1" sqref="D407">
      <formula1>"Y,T,Y/T"</formula1>
    </dataValidation>
    <dataValidation type="list" allowBlank="1" showInputMessage="1" showErrorMessage="1" sqref="D337">
      <formula1>"Y,T,Y/T"</formula1>
    </dataValidation>
    <dataValidation type="list" allowBlank="1" showInputMessage="1" showErrorMessage="1" sqref="D397">
      <formula1>"Y,T,Y/T"</formula1>
    </dataValidation>
    <dataValidation type="list" allowBlank="1" showInputMessage="1" showErrorMessage="1" sqref="D377">
      <formula1>"Y,T,Y/T"</formula1>
    </dataValidation>
    <dataValidation type="list" allowBlank="1" showInputMessage="1" showErrorMessage="1" sqref="D387">
      <formula1>"Y,T,Y/T"</formula1>
    </dataValidation>
    <dataValidation type="list" allowBlank="1" showInputMessage="1" showErrorMessage="1" sqref="D51">
      <formula1>"Y,T,Y/T"</formula1>
    </dataValidation>
    <dataValidation type="list" allowBlank="1" showInputMessage="1" showErrorMessage="1" sqref="K108:K207">
      <formula1>"Y,T,Y/T"</formula1>
    </dataValidation>
    <dataValidation type="list" allowBlank="1" showInputMessage="1" showErrorMessage="1" sqref="D91">
      <formula1>"Y,T,Y/T"</formula1>
    </dataValidation>
    <dataValidation type="list" allowBlank="1" showInputMessage="1" showErrorMessage="1" sqref="D81">
      <formula1>"Y,T,Y/T"</formula1>
    </dataValidation>
    <dataValidation type="list" allowBlank="1" showInputMessage="1" showErrorMessage="1" sqref="D76">
      <formula1>"Y,T,Y/T"</formula1>
    </dataValidation>
    <dataValidation type="list" allowBlank="1" showInputMessage="1" showErrorMessage="1" sqref="D71">
      <formula1>"Y,T,Y/T"</formula1>
    </dataValidation>
    <dataValidation type="list" allowBlank="1" showInputMessage="1" showErrorMessage="1" sqref="D101">
      <formula1>"Y,T,Y/T"</formula1>
    </dataValidation>
    <dataValidation type="list" allowBlank="1" showInputMessage="1" showErrorMessage="1" sqref="D21">
      <formula1>"Y,T,Y/T"</formula1>
    </dataValidation>
    <dataValidation type="list" allowBlank="1" showInputMessage="1" showErrorMessage="1" sqref="D138">
      <formula1>"Y,T,Y/T"</formula1>
    </dataValidation>
    <dataValidation type="list" allowBlank="1" showInputMessage="1" showErrorMessage="1" sqref="M108:M207">
      <formula1>"Y,T,Y/T"</formula1>
    </dataValidation>
    <dataValidation type="list" allowBlank="1" showInputMessage="1" showErrorMessage="1" sqref="D61">
      <formula1>"Y,T,Y/T"</formula1>
    </dataValidation>
    <dataValidation type="list" allowBlank="1" showInputMessage="1" showErrorMessage="1" sqref="M210:M309">
      <formula1>"Y,T,Y/T"</formula1>
    </dataValidation>
    <dataValidation type="list" allowBlank="1" showInputMessage="1" showErrorMessage="1" sqref="D163">
      <formula1>"Y,T,Y/T"</formula1>
    </dataValidation>
    <dataValidation type="list" allowBlank="1" showInputMessage="1" showErrorMessage="1" sqref="D220">
      <formula1>"Y,T,Y/T"</formula1>
    </dataValidation>
    <dataValidation type="list" allowBlank="1" showInputMessage="1" showErrorMessage="1" sqref="D183">
      <formula1>"Y,T,Y/T"</formula1>
    </dataValidation>
    <dataValidation type="list" allowBlank="1" showInputMessage="1" showErrorMessage="1" sqref="D193">
      <formula1>"Y,T,Y/T"</formula1>
    </dataValidation>
    <dataValidation type="list" allowBlank="1" showInputMessage="1" showErrorMessage="1" sqref="D327">
      <formula1>"Y,T,Y/T"</formula1>
    </dataValidation>
    <dataValidation type="list" allowBlank="1" showInputMessage="1" showErrorMessage="1" sqref="D382">
      <formula1>"Y,T,Y/T"</formula1>
    </dataValidation>
    <dataValidation type="list" allowBlank="1" showInputMessage="1" showErrorMessage="1" sqref="D347">
      <formula1>"Y,T,Y/T"</formula1>
    </dataValidation>
    <dataValidation type="list" allowBlank="1" showInputMessage="1" showErrorMessage="1" sqref="D357">
      <formula1>"Y,T,Y/T"</formula1>
    </dataValidation>
    <dataValidation type="list" allowBlank="1" showInputMessage="1" showErrorMessage="1" sqref="D143">
      <formula1>"Y,T,Y/T"</formula1>
    </dataValidation>
    <dataValidation type="list" allowBlank="1" showInputMessage="1" showErrorMessage="1" sqref="D198">
      <formula1>"Y,T,Y/T"</formula1>
    </dataValidation>
    <dataValidation type="list" allowBlank="1" showInputMessage="1" showErrorMessage="1" sqref="D305">
      <formula1>"Y,T,Y/T"</formula1>
    </dataValidation>
    <dataValidation type="list" allowBlank="1" showInputMessage="1" showErrorMessage="1" sqref="D362">
      <formula1>"Y,T,Y/T"</formula1>
    </dataValidation>
    <dataValidation type="list" allowBlank="1" showInputMessage="1" showErrorMessage="1" sqref="D118">
      <formula1>"Y,T,Y/T"</formula1>
    </dataValidation>
    <dataValidation type="list" allowBlank="1" showInputMessage="1" showErrorMessage="1" sqref="D178">
      <formula1>"Y,T,Y/T"</formula1>
    </dataValidation>
    <dataValidation type="list" allowBlank="1" showInputMessage="1" showErrorMessage="1" sqref="D255">
      <formula1>"Y,T,Y/T"</formula1>
    </dataValidation>
    <dataValidation type="list" allowBlank="1" showInputMessage="1" showErrorMessage="1" sqref="D342">
      <formula1>"Y,T,Y/T"</formula1>
    </dataValidation>
    <dataValidation type="list" allowBlank="1" showInputMessage="1" showErrorMessage="1" sqref="D113">
      <formula1>"Y,T,Y/T"</formula1>
    </dataValidation>
    <dataValidation type="list" allowBlank="1" showInputMessage="1" showErrorMessage="1" sqref="D158">
      <formula1>"Y,T,Y/T"</formula1>
    </dataValidation>
    <dataValidation type="list" allowBlank="1" showInputMessage="1" showErrorMessage="1" sqref="D133">
      <formula1>"Y,T,Y/T"</formula1>
    </dataValidation>
    <dataValidation type="list" allowBlank="1" showInputMessage="1" showErrorMessage="1" sqref="D123">
      <formula1>"Y,T,Y/T"</formula1>
    </dataValidation>
    <dataValidation type="list" allowBlank="1" showInputMessage="1" showErrorMessage="1" sqref="D108">
      <formula1>"Y,T,Y/T"</formula1>
    </dataValidation>
    <dataValidation type="list" allowBlank="1" showInputMessage="1" showErrorMessage="1" sqref="D225">
      <formula1>"Y,T,Y/T"</formula1>
    </dataValidation>
    <dataValidation type="list" allowBlank="1" showInputMessage="1" showErrorMessage="1" sqref="D280">
      <formula1>"Y,T,Y/T"</formula1>
    </dataValidation>
    <dataValidation type="list" allowBlank="1" showInputMessage="1" showErrorMessage="1" sqref="D128">
      <formula1>"Y,T,Y/T"</formula1>
    </dataValidation>
    <dataValidation type="list" allowBlank="1" showInputMessage="1" showErrorMessage="1" sqref="D188">
      <formula1>"Y,T,Y/T"</formula1>
    </dataValidation>
    <dataValidation type="list" allowBlank="1" showInputMessage="1" showErrorMessage="1" sqref="D168">
      <formula1>"Y,T,Y/T"</formula1>
    </dataValidation>
    <dataValidation type="list" allowBlank="1" showInputMessage="1" showErrorMessage="1" sqref="D240">
      <formula1>"Y,T,Y/T"</formula1>
    </dataValidation>
    <dataValidation type="list" allowBlank="1" showInputMessage="1" showErrorMessage="1" sqref="D230">
      <formula1>"Y,T,Y/T"</formula1>
    </dataValidation>
    <dataValidation type="list" allowBlank="1" showInputMessage="1" showErrorMessage="1" sqref="D203">
      <formula1>"Y,T,Y/T"</formula1>
    </dataValidation>
    <dataValidation type="list" allowBlank="1" showInputMessage="1" showErrorMessage="1" sqref="D86">
      <formula1>"Y,T,Y/T"</formula1>
    </dataValidation>
    <dataValidation type="list" allowBlank="1" showInputMessage="1" showErrorMessage="1" sqref="D148">
      <formula1>"Y,T,Y/T"</formula1>
    </dataValidation>
    <dataValidation type="list" allowBlank="1" showInputMessage="1" showErrorMessage="1" sqref="D173">
      <formula1>"Y,T,Y/T"</formula1>
    </dataValidation>
    <dataValidation type="list" allowBlank="1" showInputMessage="1" showErrorMessage="1" sqref="D260">
      <formula1>"Y,T,Y/T"</formula1>
    </dataValidation>
  </dataValidations>
  <pageMargins left="0.25" right="0.25" top="0.75" bottom="0.75" header="0.3" footer="0.3"/>
  <pageSetup paperSize="9" scale="28"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412"/>
  <sheetViews>
    <sheetView topLeftCell="B1" zoomScale="33" workbookViewId="0">
      <pane ySplit="4" topLeftCell="A353" activePane="bottomLeft" state="frozen"/>
      <selection pane="bottomLeft" activeCell="H412" sqref="H412:L412"/>
    </sheetView>
  </sheetViews>
  <sheetFormatPr defaultColWidth="12.5703125" defaultRowHeight="12.75"/>
  <cols>
    <col min="1" max="1" width="6.42578125" style="517" hidden="1" customWidth="1"/>
    <col min="2" max="2" width="4.5703125" style="587" customWidth="1"/>
    <col min="3" max="3" width="46.5703125" style="517" customWidth="1"/>
    <col min="4" max="4" width="4.140625" style="517" customWidth="1"/>
    <col min="5" max="5" width="14.42578125" style="517" customWidth="1"/>
    <col min="6" max="6" width="4.5703125" style="517" customWidth="1"/>
    <col min="7" max="7" width="47.42578125" style="518" customWidth="1"/>
    <col min="8" max="8" width="26.5703125" style="517" customWidth="1"/>
    <col min="9" max="9" width="4.42578125" style="517" customWidth="1"/>
    <col min="10" max="10" width="16" style="517" customWidth="1"/>
    <col min="11" max="11" width="4.42578125" style="517" customWidth="1"/>
    <col min="12" max="12" width="12.42578125" style="517" customWidth="1"/>
    <col min="13" max="13" width="4.42578125" style="517" customWidth="1"/>
    <col min="14" max="14" width="11.42578125" style="517" customWidth="1"/>
    <col min="15" max="16384" width="12.5703125" style="517"/>
  </cols>
  <sheetData>
    <row r="1" spans="2:14" s="520" customFormat="1" ht="15.75">
      <c r="B1" s="868" t="s">
        <v>33</v>
      </c>
      <c r="C1" s="868"/>
      <c r="D1" s="868"/>
      <c r="E1" s="868"/>
      <c r="F1" s="868"/>
      <c r="G1" s="868"/>
      <c r="H1" s="868"/>
      <c r="I1" s="868"/>
      <c r="J1" s="868"/>
      <c r="K1" s="868"/>
      <c r="L1" s="868"/>
      <c r="M1" s="868"/>
      <c r="N1" s="868"/>
    </row>
    <row r="2" spans="2:14" s="520" customFormat="1" ht="15.75">
      <c r="B2" s="867" t="s">
        <v>685</v>
      </c>
      <c r="C2" s="867"/>
      <c r="D2" s="867"/>
      <c r="E2" s="867"/>
      <c r="F2" s="867"/>
      <c r="G2" s="867"/>
      <c r="H2" s="867"/>
      <c r="I2" s="867"/>
      <c r="J2" s="867"/>
      <c r="K2" s="867"/>
      <c r="L2" s="867"/>
      <c r="M2" s="867"/>
      <c r="N2" s="867"/>
    </row>
    <row r="3" spans="2:14" s="588" customFormat="1" ht="15.75">
      <c r="B3" s="863" t="s">
        <v>23</v>
      </c>
      <c r="C3" s="863" t="s">
        <v>503</v>
      </c>
      <c r="D3" s="869" t="s">
        <v>339</v>
      </c>
      <c r="E3" s="870"/>
      <c r="F3" s="863" t="s">
        <v>23</v>
      </c>
      <c r="G3" s="863" t="s">
        <v>504</v>
      </c>
      <c r="H3" s="863" t="s">
        <v>505</v>
      </c>
      <c r="I3" s="863" t="s">
        <v>506</v>
      </c>
      <c r="J3" s="863"/>
      <c r="K3" s="863"/>
      <c r="L3" s="863"/>
      <c r="M3" s="863"/>
      <c r="N3" s="863"/>
    </row>
    <row r="4" spans="2:14" s="588" customFormat="1" ht="15.75">
      <c r="B4" s="863"/>
      <c r="C4" s="863"/>
      <c r="D4" s="871"/>
      <c r="E4" s="872"/>
      <c r="F4" s="863"/>
      <c r="G4" s="863"/>
      <c r="H4" s="863"/>
      <c r="I4" s="863" t="s">
        <v>4</v>
      </c>
      <c r="J4" s="863"/>
      <c r="K4" s="863" t="s">
        <v>3</v>
      </c>
      <c r="L4" s="863"/>
      <c r="M4" s="863" t="s">
        <v>52</v>
      </c>
      <c r="N4" s="863"/>
    </row>
    <row r="5" spans="2:14" s="520" customFormat="1" ht="15.75">
      <c r="B5" s="864" t="s">
        <v>509</v>
      </c>
      <c r="C5" s="865"/>
      <c r="D5" s="865"/>
      <c r="E5" s="865"/>
      <c r="F5" s="865"/>
      <c r="G5" s="865"/>
      <c r="H5" s="865"/>
      <c r="I5" s="865"/>
      <c r="J5" s="865"/>
      <c r="K5" s="865"/>
      <c r="L5" s="865"/>
      <c r="M5" s="865"/>
      <c r="N5" s="866"/>
    </row>
    <row r="6" spans="2:14" ht="15.75">
      <c r="B6" s="836">
        <v>1</v>
      </c>
      <c r="C6" s="839"/>
      <c r="D6" s="857" t="s">
        <v>26</v>
      </c>
      <c r="E6" s="860" t="str">
        <f>IF(D6="Y",1,IF(D6="T",0,IF(D6="Y/T","Belum diisi","Error")))</f>
        <v>Belum diisi</v>
      </c>
      <c r="F6" s="528">
        <v>1</v>
      </c>
      <c r="G6" s="529"/>
      <c r="H6" s="589" t="str">
        <f t="shared" ref="H6:H69" si="0">IF(OR(J6="Isi Dulu",L6="Isi Dulu",J6="Isi Tujuan",L6="Isi Tujuan"),"Belum Diisi",IF(SUM(J6,L6)=2,1,IF(SUM(J6,L6)=1,0,IF(SUM(J6,L6)=0,0,"Error"))))</f>
        <v>Belum Diisi</v>
      </c>
      <c r="I6" s="590" t="s">
        <v>26</v>
      </c>
      <c r="J6" s="591" t="str">
        <f>IF($D$6="Y/T","Isi Tujuan",IF($E$6=0,0,IF(I6="Y",1,IF(I6="T",0,"Isi Dulu"))))</f>
        <v>Isi Tujuan</v>
      </c>
      <c r="K6" s="590" t="s">
        <v>26</v>
      </c>
      <c r="L6" s="591" t="str">
        <f>IF($D$6="Y/T","Isi Tujuan",IF($E$6=0,0,IF(K6="Y",1,IF(K6="T",0,"Isi Dulu"))))</f>
        <v>Isi Tujuan</v>
      </c>
      <c r="M6" s="848" t="s">
        <v>26</v>
      </c>
      <c r="N6" s="851" t="str">
        <f>IF(M6="Y",1,IF(M6="T",0,IF(M6="Y/T","Belum diisi","Error")))</f>
        <v>Belum diisi</v>
      </c>
    </row>
    <row r="7" spans="2:14" ht="15.75">
      <c r="B7" s="837"/>
      <c r="C7" s="840"/>
      <c r="D7" s="858"/>
      <c r="E7" s="861"/>
      <c r="F7" s="549">
        <v>2</v>
      </c>
      <c r="G7" s="550"/>
      <c r="H7" s="589" t="str">
        <f t="shared" si="0"/>
        <v>Belum Diisi</v>
      </c>
      <c r="I7" s="592" t="s">
        <v>26</v>
      </c>
      <c r="J7" s="593" t="str">
        <f>IF($D$6="Y/T","Isi Tujuan",IF($E$6=0,0,IF(I7="Y",1,IF(I7="T",0,"Isi Dulu"))))</f>
        <v>Isi Tujuan</v>
      </c>
      <c r="K7" s="592" t="s">
        <v>26</v>
      </c>
      <c r="L7" s="593" t="str">
        <f>IF($D$6="Y/T","Isi Tujuan",IF($E$6=0,0,IF(K7="Y",1,IF(K7="T",0,"Isi Dulu"))))</f>
        <v>Isi Tujuan</v>
      </c>
      <c r="M7" s="849"/>
      <c r="N7" s="852"/>
    </row>
    <row r="8" spans="2:14" ht="15.75">
      <c r="B8" s="837"/>
      <c r="C8" s="840"/>
      <c r="D8" s="858"/>
      <c r="E8" s="861"/>
      <c r="F8" s="549">
        <v>3</v>
      </c>
      <c r="G8" s="550"/>
      <c r="H8" s="589" t="str">
        <f t="shared" si="0"/>
        <v>Belum Diisi</v>
      </c>
      <c r="I8" s="592" t="s">
        <v>26</v>
      </c>
      <c r="J8" s="593" t="str">
        <f>IF($D$6="Y/T","Isi Tujuan",IF($E$6=0,0,IF(I8="Y",1,IF(I8="T",0,"Isi Dulu"))))</f>
        <v>Isi Tujuan</v>
      </c>
      <c r="K8" s="592" t="s">
        <v>26</v>
      </c>
      <c r="L8" s="593" t="str">
        <f>IF($D$6="Y/T","Isi Tujuan",IF($E$6=0,0,IF(K8="Y",1,IF(K8="T",0,"Isi Dulu"))))</f>
        <v>Isi Tujuan</v>
      </c>
      <c r="M8" s="849"/>
      <c r="N8" s="852"/>
    </row>
    <row r="9" spans="2:14" ht="15.75">
      <c r="B9" s="837"/>
      <c r="C9" s="840"/>
      <c r="D9" s="858"/>
      <c r="E9" s="861"/>
      <c r="F9" s="549">
        <v>4</v>
      </c>
      <c r="G9" s="550"/>
      <c r="H9" s="589" t="str">
        <f t="shared" si="0"/>
        <v>Belum Diisi</v>
      </c>
      <c r="I9" s="592" t="s">
        <v>26</v>
      </c>
      <c r="J9" s="593" t="str">
        <f>IF($D$6="Y/T","Isi Tujuan",IF($E$6=0,0,IF(I9="Y",1,IF(I9="T",0,"Isi Dulu"))))</f>
        <v>Isi Tujuan</v>
      </c>
      <c r="K9" s="592" t="s">
        <v>26</v>
      </c>
      <c r="L9" s="593" t="str">
        <f>IF($D$6="Y/T","Isi Tujuan",IF($E$6=0,0,IF(K9="Y",1,IF(K9="T",0,"Isi Dulu"))))</f>
        <v>Isi Tujuan</v>
      </c>
      <c r="M9" s="849"/>
      <c r="N9" s="852"/>
    </row>
    <row r="10" spans="2:14" ht="15.75">
      <c r="B10" s="838"/>
      <c r="C10" s="841"/>
      <c r="D10" s="859"/>
      <c r="E10" s="862"/>
      <c r="F10" s="569">
        <v>5</v>
      </c>
      <c r="G10" s="570"/>
      <c r="H10" s="594" t="str">
        <f t="shared" si="0"/>
        <v>Belum Diisi</v>
      </c>
      <c r="I10" s="595" t="s">
        <v>26</v>
      </c>
      <c r="J10" s="596" t="str">
        <f>IF($D$6="Y/T","Isi Tujuan",IF($E$6=0,0,IF(I10="Y",1,IF(I10="T",0,"Isi Dulu"))))</f>
        <v>Isi Tujuan</v>
      </c>
      <c r="K10" s="595" t="s">
        <v>26</v>
      </c>
      <c r="L10" s="596" t="str">
        <f>IF($D$6="Y/T","Isi Tujuan",IF($E$6=0,0,IF(K10="Y",1,IF(K10="T",0,"Isi Dulu"))))</f>
        <v>Isi Tujuan</v>
      </c>
      <c r="M10" s="850"/>
      <c r="N10" s="853"/>
    </row>
    <row r="11" spans="2:14" ht="15.75">
      <c r="B11" s="836">
        <v>2</v>
      </c>
      <c r="C11" s="839"/>
      <c r="D11" s="857" t="s">
        <v>26</v>
      </c>
      <c r="E11" s="860" t="str">
        <f>IF(D11="Y",1,IF(D11="T",0,IF(D11="Y/T","Belum diisi","Error")))</f>
        <v>Belum diisi</v>
      </c>
      <c r="F11" s="528">
        <v>1</v>
      </c>
      <c r="G11" s="529"/>
      <c r="H11" s="597" t="str">
        <f t="shared" si="0"/>
        <v>Belum Diisi</v>
      </c>
      <c r="I11" s="590" t="s">
        <v>26</v>
      </c>
      <c r="J11" s="591" t="str">
        <f>IF($D$11="Y/T","Isi Tujuan",IF($E$11=0,0,IF(I11="Y",1,IF(I11="T",0,"Isi Dulu"))))</f>
        <v>Isi Tujuan</v>
      </c>
      <c r="K11" s="590" t="s">
        <v>26</v>
      </c>
      <c r="L11" s="591" t="str">
        <f>IF($D$11="Y/T","Isi Tujuan",IF($E$11=0,0,IF(K11="Y",1,IF(K11="T",0,"Isi Dulu"))))</f>
        <v>Isi Tujuan</v>
      </c>
      <c r="M11" s="848" t="s">
        <v>26</v>
      </c>
      <c r="N11" s="851" t="str">
        <f>IF(M11="Y",1,IF(M11="T",0,IF(M11="Y/T","Belum diisi","Error")))</f>
        <v>Belum diisi</v>
      </c>
    </row>
    <row r="12" spans="2:14" ht="15.75">
      <c r="B12" s="837"/>
      <c r="C12" s="840"/>
      <c r="D12" s="858"/>
      <c r="E12" s="861"/>
      <c r="F12" s="549">
        <v>2</v>
      </c>
      <c r="G12" s="550"/>
      <c r="H12" s="598" t="str">
        <f t="shared" si="0"/>
        <v>Belum Diisi</v>
      </c>
      <c r="I12" s="592" t="s">
        <v>26</v>
      </c>
      <c r="J12" s="593" t="str">
        <f>IF($D$11="Y/T","Isi Tujuan",IF($E$11=0,0,IF(I12="Y",1,IF(I12="T",0,"Isi Dulu"))))</f>
        <v>Isi Tujuan</v>
      </c>
      <c r="K12" s="592" t="s">
        <v>26</v>
      </c>
      <c r="L12" s="593" t="str">
        <f>IF($D$11="Y/T","Isi Tujuan",IF($E$11=0,0,IF(K12="Y",1,IF(K12="T",0,"Isi Dulu"))))</f>
        <v>Isi Tujuan</v>
      </c>
      <c r="M12" s="849"/>
      <c r="N12" s="852"/>
    </row>
    <row r="13" spans="2:14" ht="15.75">
      <c r="B13" s="837"/>
      <c r="C13" s="840"/>
      <c r="D13" s="858"/>
      <c r="E13" s="861"/>
      <c r="F13" s="549">
        <v>3</v>
      </c>
      <c r="G13" s="550"/>
      <c r="H13" s="598" t="str">
        <f t="shared" si="0"/>
        <v>Belum Diisi</v>
      </c>
      <c r="I13" s="592" t="s">
        <v>26</v>
      </c>
      <c r="J13" s="593" t="str">
        <f>IF($D$11="Y/T","Isi Tujuan",IF($E$11=0,0,IF(I13="Y",1,IF(I13="T",0,"Isi Dulu"))))</f>
        <v>Isi Tujuan</v>
      </c>
      <c r="K13" s="592" t="s">
        <v>26</v>
      </c>
      <c r="L13" s="593" t="str">
        <f>IF($D$11="Y/T","Isi Tujuan",IF($E$11=0,0,IF(K13="Y",1,IF(K13="T",0,"Isi Dulu"))))</f>
        <v>Isi Tujuan</v>
      </c>
      <c r="M13" s="849"/>
      <c r="N13" s="852"/>
    </row>
    <row r="14" spans="2:14" ht="15.75">
      <c r="B14" s="837"/>
      <c r="C14" s="840"/>
      <c r="D14" s="858"/>
      <c r="E14" s="861"/>
      <c r="F14" s="549">
        <v>4</v>
      </c>
      <c r="G14" s="550"/>
      <c r="H14" s="598" t="str">
        <f t="shared" si="0"/>
        <v>Belum Diisi</v>
      </c>
      <c r="I14" s="592" t="s">
        <v>26</v>
      </c>
      <c r="J14" s="593" t="str">
        <f>IF($D$11="Y/T","Isi Tujuan",IF($E$11=0,0,IF(I14="Y",1,IF(I14="T",0,"Isi Dulu"))))</f>
        <v>Isi Tujuan</v>
      </c>
      <c r="K14" s="592" t="s">
        <v>26</v>
      </c>
      <c r="L14" s="593" t="str">
        <f>IF($D$11="Y/T","Isi Tujuan",IF($E$11=0,0,IF(K14="Y",1,IF(K14="T",0,"Isi Dulu"))))</f>
        <v>Isi Tujuan</v>
      </c>
      <c r="M14" s="849"/>
      <c r="N14" s="852"/>
    </row>
    <row r="15" spans="2:14" ht="15.75">
      <c r="B15" s="838"/>
      <c r="C15" s="841"/>
      <c r="D15" s="859"/>
      <c r="E15" s="862"/>
      <c r="F15" s="569">
        <v>5</v>
      </c>
      <c r="G15" s="570"/>
      <c r="H15" s="599" t="str">
        <f t="shared" si="0"/>
        <v>Belum Diisi</v>
      </c>
      <c r="I15" s="595" t="s">
        <v>26</v>
      </c>
      <c r="J15" s="596" t="str">
        <f>IF($D$11="Y/T","Isi Tujuan",IF($E$11=0,0,IF(I15="Y",1,IF(I15="T",0,"Isi Dulu"))))</f>
        <v>Isi Tujuan</v>
      </c>
      <c r="K15" s="595" t="s">
        <v>26</v>
      </c>
      <c r="L15" s="596" t="str">
        <f>IF($D$11="Y/T","Isi Tujuan",IF($E$11=0,0,IF(K15="Y",1,IF(K15="T",0,"Isi Dulu"))))</f>
        <v>Isi Tujuan</v>
      </c>
      <c r="M15" s="850"/>
      <c r="N15" s="853"/>
    </row>
    <row r="16" spans="2:14" ht="15.75">
      <c r="B16" s="836">
        <v>3</v>
      </c>
      <c r="C16" s="839"/>
      <c r="D16" s="857" t="s">
        <v>26</v>
      </c>
      <c r="E16" s="860" t="str">
        <f>IF(D16="Y",1,IF(D16="T",0,IF(D16="Y/T","Belum diisi","Error")))</f>
        <v>Belum diisi</v>
      </c>
      <c r="F16" s="528">
        <v>1</v>
      </c>
      <c r="G16" s="529"/>
      <c r="H16" s="600" t="str">
        <f t="shared" si="0"/>
        <v>Belum Diisi</v>
      </c>
      <c r="I16" s="590" t="s">
        <v>26</v>
      </c>
      <c r="J16" s="591" t="str">
        <f>IF($D$16="Y/T","Isi Tujuan",IF($E$16=0,0,IF(I16="Y",1,IF(I16="T",0,"Isi Dulu"))))</f>
        <v>Isi Tujuan</v>
      </c>
      <c r="K16" s="590" t="s">
        <v>26</v>
      </c>
      <c r="L16" s="591" t="str">
        <f>IF($D$16="Y/T","Isi Tujuan",IF($E$16=0,0,IF(K16="Y",1,IF(K16="T",0,"Isi Dulu"))))</f>
        <v>Isi Tujuan</v>
      </c>
      <c r="M16" s="848" t="s">
        <v>26</v>
      </c>
      <c r="N16" s="851" t="str">
        <f>IF(M16="Y",1,IF(M16="T",0,IF(M16="Y/T","Belum diisi","Error")))</f>
        <v>Belum diisi</v>
      </c>
    </row>
    <row r="17" spans="2:14" ht="15.75">
      <c r="B17" s="837"/>
      <c r="C17" s="840"/>
      <c r="D17" s="858"/>
      <c r="E17" s="861"/>
      <c r="F17" s="549">
        <v>2</v>
      </c>
      <c r="G17" s="550"/>
      <c r="H17" s="598" t="str">
        <f t="shared" si="0"/>
        <v>Belum Diisi</v>
      </c>
      <c r="I17" s="592" t="s">
        <v>26</v>
      </c>
      <c r="J17" s="593" t="str">
        <f>IF($D$16="Y/T","Isi Tujuan",IF($E$16=0,0,IF(I17="Y",1,IF(I17="T",0,"Isi Dulu"))))</f>
        <v>Isi Tujuan</v>
      </c>
      <c r="K17" s="592" t="s">
        <v>26</v>
      </c>
      <c r="L17" s="593" t="str">
        <f>IF($D$16="Y/T","Isi Tujuan",IF($E$16=0,0,IF(K17="Y",1,IF(K17="T",0,"Isi Dulu"))))</f>
        <v>Isi Tujuan</v>
      </c>
      <c r="M17" s="849"/>
      <c r="N17" s="852"/>
    </row>
    <row r="18" spans="2:14" ht="15.75">
      <c r="B18" s="837"/>
      <c r="C18" s="840"/>
      <c r="D18" s="858"/>
      <c r="E18" s="861"/>
      <c r="F18" s="549">
        <v>3</v>
      </c>
      <c r="G18" s="550"/>
      <c r="H18" s="598" t="str">
        <f t="shared" si="0"/>
        <v>Belum Diisi</v>
      </c>
      <c r="I18" s="592" t="s">
        <v>26</v>
      </c>
      <c r="J18" s="593" t="str">
        <f>IF($D$16="Y/T","Isi Tujuan",IF($E$16=0,0,IF(I18="Y",1,IF(I18="T",0,"Isi Dulu"))))</f>
        <v>Isi Tujuan</v>
      </c>
      <c r="K18" s="592" t="s">
        <v>26</v>
      </c>
      <c r="L18" s="593" t="str">
        <f>IF($D$16="Y/T","Isi Tujuan",IF($E$16=0,0,IF(K18="Y",1,IF(K18="T",0,"Isi Dulu"))))</f>
        <v>Isi Tujuan</v>
      </c>
      <c r="M18" s="849"/>
      <c r="N18" s="852"/>
    </row>
    <row r="19" spans="2:14" ht="15.75">
      <c r="B19" s="837"/>
      <c r="C19" s="840"/>
      <c r="D19" s="858"/>
      <c r="E19" s="861"/>
      <c r="F19" s="549">
        <v>4</v>
      </c>
      <c r="G19" s="550"/>
      <c r="H19" s="598" t="str">
        <f t="shared" si="0"/>
        <v>Belum Diisi</v>
      </c>
      <c r="I19" s="592" t="s">
        <v>26</v>
      </c>
      <c r="J19" s="593" t="str">
        <f>IF($D$16="Y/T","Isi Tujuan",IF($E$16=0,0,IF(I19="Y",1,IF(I19="T",0,"Isi Dulu"))))</f>
        <v>Isi Tujuan</v>
      </c>
      <c r="K19" s="592" t="s">
        <v>26</v>
      </c>
      <c r="L19" s="593" t="str">
        <f>IF($D$16="Y/T","Isi Tujuan",IF($E$16=0,0,IF(K19="Y",1,IF(K19="T",0,"Isi Dulu"))))</f>
        <v>Isi Tujuan</v>
      </c>
      <c r="M19" s="849"/>
      <c r="N19" s="852"/>
    </row>
    <row r="20" spans="2:14" ht="15.75">
      <c r="B20" s="838"/>
      <c r="C20" s="841"/>
      <c r="D20" s="859"/>
      <c r="E20" s="862"/>
      <c r="F20" s="569">
        <v>5</v>
      </c>
      <c r="G20" s="570"/>
      <c r="H20" s="599" t="str">
        <f t="shared" si="0"/>
        <v>Belum Diisi</v>
      </c>
      <c r="I20" s="595" t="s">
        <v>26</v>
      </c>
      <c r="J20" s="596" t="str">
        <f>IF($D$16="Y/T","Isi Tujuan",IF($E$16=0,0,IF(I20="Y",1,IF(I20="T",0,"Isi Dulu"))))</f>
        <v>Isi Tujuan</v>
      </c>
      <c r="K20" s="595" t="s">
        <v>26</v>
      </c>
      <c r="L20" s="596" t="str">
        <f>IF($D$16="Y/T","Isi Tujuan",IF($E$16=0,0,IF(K20="Y",1,IF(K20="T",0,"Isi Dulu"))))</f>
        <v>Isi Tujuan</v>
      </c>
      <c r="M20" s="850"/>
      <c r="N20" s="853"/>
    </row>
    <row r="21" spans="2:14" ht="15.75">
      <c r="B21" s="836">
        <v>4</v>
      </c>
      <c r="C21" s="839"/>
      <c r="D21" s="857" t="s">
        <v>26</v>
      </c>
      <c r="E21" s="860" t="str">
        <f>IF(D21="Y",1,IF(D21="T",0,IF(D21="Y/T","Belum diisi","Error")))</f>
        <v>Belum diisi</v>
      </c>
      <c r="F21" s="528">
        <v>1</v>
      </c>
      <c r="G21" s="529"/>
      <c r="H21" s="600" t="str">
        <f t="shared" si="0"/>
        <v>Belum Diisi</v>
      </c>
      <c r="I21" s="590" t="s">
        <v>26</v>
      </c>
      <c r="J21" s="591" t="str">
        <f>IF($D$21="Y/T","Isi Tujuan",IF($E$21=0,0,IF(I21="Y",1,IF(I21="T",0,"Isi Dulu"))))</f>
        <v>Isi Tujuan</v>
      </c>
      <c r="K21" s="590" t="s">
        <v>26</v>
      </c>
      <c r="L21" s="591" t="str">
        <f>IF($D$21="Y/T","Isi Tujuan",IF($E$21=0,0,IF(K21="Y",1,IF(K21="T",0,"Isi Dulu"))))</f>
        <v>Isi Tujuan</v>
      </c>
      <c r="M21" s="848" t="s">
        <v>26</v>
      </c>
      <c r="N21" s="851" t="str">
        <f>IF(M21="Y",1,IF(M21="T",0,IF(M21="Y/T","Belum diisi","Error")))</f>
        <v>Belum diisi</v>
      </c>
    </row>
    <row r="22" spans="2:14" ht="15.75">
      <c r="B22" s="837"/>
      <c r="C22" s="840"/>
      <c r="D22" s="858"/>
      <c r="E22" s="861"/>
      <c r="F22" s="549">
        <v>2</v>
      </c>
      <c r="G22" s="550"/>
      <c r="H22" s="598" t="str">
        <f t="shared" si="0"/>
        <v>Belum Diisi</v>
      </c>
      <c r="I22" s="592" t="s">
        <v>26</v>
      </c>
      <c r="J22" s="593" t="str">
        <f>IF($D$21="Y/T","Isi Tujuan",IF($E$21=0,0,IF(I22="Y",1,IF(I22="T",0,"Isi Dulu"))))</f>
        <v>Isi Tujuan</v>
      </c>
      <c r="K22" s="592" t="s">
        <v>26</v>
      </c>
      <c r="L22" s="593" t="str">
        <f>IF($D$21="Y/T","Isi Tujuan",IF($E$21=0,0,IF(K22="Y",1,IF(K22="T",0,"Isi Dulu"))))</f>
        <v>Isi Tujuan</v>
      </c>
      <c r="M22" s="849"/>
      <c r="N22" s="852"/>
    </row>
    <row r="23" spans="2:14" ht="15.75">
      <c r="B23" s="837"/>
      <c r="C23" s="840"/>
      <c r="D23" s="858"/>
      <c r="E23" s="861"/>
      <c r="F23" s="549">
        <v>3</v>
      </c>
      <c r="G23" s="550"/>
      <c r="H23" s="598" t="str">
        <f t="shared" si="0"/>
        <v>Belum Diisi</v>
      </c>
      <c r="I23" s="592" t="s">
        <v>26</v>
      </c>
      <c r="J23" s="593" t="str">
        <f>IF($D$21="Y/T","Isi Tujuan",IF($E$21=0,0,IF(I23="Y",1,IF(I23="T",0,"Isi Dulu"))))</f>
        <v>Isi Tujuan</v>
      </c>
      <c r="K23" s="592" t="s">
        <v>26</v>
      </c>
      <c r="L23" s="593" t="str">
        <f>IF($D$21="Y/T","Isi Tujuan",IF($E$21=0,0,IF(K23="Y",1,IF(K23="T",0,"Isi Dulu"))))</f>
        <v>Isi Tujuan</v>
      </c>
      <c r="M23" s="849"/>
      <c r="N23" s="852"/>
    </row>
    <row r="24" spans="2:14" ht="15.75">
      <c r="B24" s="837"/>
      <c r="C24" s="840"/>
      <c r="D24" s="858"/>
      <c r="E24" s="861"/>
      <c r="F24" s="549">
        <v>4</v>
      </c>
      <c r="G24" s="550"/>
      <c r="H24" s="598" t="str">
        <f t="shared" si="0"/>
        <v>Belum Diisi</v>
      </c>
      <c r="I24" s="592" t="s">
        <v>26</v>
      </c>
      <c r="J24" s="593" t="str">
        <f>IF($D$21="Y/T","Isi Tujuan",IF($E$21=0,0,IF(I24="Y",1,IF(I24="T",0,"Isi Dulu"))))</f>
        <v>Isi Tujuan</v>
      </c>
      <c r="K24" s="592" t="s">
        <v>26</v>
      </c>
      <c r="L24" s="593" t="str">
        <f>IF($D$21="Y/T","Isi Tujuan",IF($E$21=0,0,IF(K24="Y",1,IF(K24="T",0,"Isi Dulu"))))</f>
        <v>Isi Tujuan</v>
      </c>
      <c r="M24" s="849"/>
      <c r="N24" s="852"/>
    </row>
    <row r="25" spans="2:14" ht="15.75">
      <c r="B25" s="838"/>
      <c r="C25" s="841"/>
      <c r="D25" s="859"/>
      <c r="E25" s="862"/>
      <c r="F25" s="569">
        <v>5</v>
      </c>
      <c r="G25" s="570"/>
      <c r="H25" s="599" t="str">
        <f t="shared" si="0"/>
        <v>Belum Diisi</v>
      </c>
      <c r="I25" s="595" t="s">
        <v>26</v>
      </c>
      <c r="J25" s="596" t="str">
        <f>IF($D$21="Y/T","Isi Tujuan",IF($E$21=0,0,IF(I25="Y",1,IF(I25="T",0,"Isi Dulu"))))</f>
        <v>Isi Tujuan</v>
      </c>
      <c r="K25" s="595" t="s">
        <v>26</v>
      </c>
      <c r="L25" s="596" t="str">
        <f>IF($D$21="Y/T","Isi Tujuan",IF($E$21=0,0,IF(K25="Y",1,IF(K25="T",0,"Isi Dulu"))))</f>
        <v>Isi Tujuan</v>
      </c>
      <c r="M25" s="850"/>
      <c r="N25" s="853"/>
    </row>
    <row r="26" spans="2:14" ht="15.75">
      <c r="B26" s="836">
        <v>5</v>
      </c>
      <c r="C26" s="839"/>
      <c r="D26" s="857" t="s">
        <v>26</v>
      </c>
      <c r="E26" s="860" t="str">
        <f>IF(D26="Y",1,IF(D26="T",0,IF(D26="Y/T","Belum diisi","Error")))</f>
        <v>Belum diisi</v>
      </c>
      <c r="F26" s="528">
        <v>1</v>
      </c>
      <c r="G26" s="529"/>
      <c r="H26" s="600" t="str">
        <f t="shared" si="0"/>
        <v>Belum Diisi</v>
      </c>
      <c r="I26" s="590" t="s">
        <v>26</v>
      </c>
      <c r="J26" s="591" t="str">
        <f>IF($D$26="Y/T","Isi Tujuan",IF($E$26=0,0,IF(I26="Y",1,IF(I26="T",0,"Isi Dulu"))))</f>
        <v>Isi Tujuan</v>
      </c>
      <c r="K26" s="590" t="s">
        <v>26</v>
      </c>
      <c r="L26" s="591" t="str">
        <f>IF($D$26="Y/T","Isi Tujuan",IF($E$26=0,0,IF(K26="Y",1,IF(K26="T",0,"Isi Dulu"))))</f>
        <v>Isi Tujuan</v>
      </c>
      <c r="M26" s="848" t="s">
        <v>26</v>
      </c>
      <c r="N26" s="851" t="str">
        <f>IF(M26="Y",1,IF(M26="T",0,IF(M26="Y/T","Belum diisi","Error")))</f>
        <v>Belum diisi</v>
      </c>
    </row>
    <row r="27" spans="2:14" ht="15.75">
      <c r="B27" s="837"/>
      <c r="C27" s="840"/>
      <c r="D27" s="858"/>
      <c r="E27" s="861"/>
      <c r="F27" s="549">
        <v>2</v>
      </c>
      <c r="G27" s="550"/>
      <c r="H27" s="598" t="str">
        <f t="shared" si="0"/>
        <v>Belum Diisi</v>
      </c>
      <c r="I27" s="592" t="s">
        <v>26</v>
      </c>
      <c r="J27" s="593" t="str">
        <f>IF($D$26="Y/T","Isi Tujuan",IF($E$26=0,0,IF(I27="Y",1,IF(I27="T",0,"Isi Dulu"))))</f>
        <v>Isi Tujuan</v>
      </c>
      <c r="K27" s="592" t="s">
        <v>26</v>
      </c>
      <c r="L27" s="593" t="str">
        <f>IF($D$26="Y/T","Isi Tujuan",IF($E$26=0,0,IF(K27="Y",1,IF(K27="T",0,"Isi Dulu"))))</f>
        <v>Isi Tujuan</v>
      </c>
      <c r="M27" s="849"/>
      <c r="N27" s="852"/>
    </row>
    <row r="28" spans="2:14" ht="15.75">
      <c r="B28" s="837"/>
      <c r="C28" s="840"/>
      <c r="D28" s="858"/>
      <c r="E28" s="861"/>
      <c r="F28" s="549">
        <v>3</v>
      </c>
      <c r="G28" s="550"/>
      <c r="H28" s="598" t="str">
        <f t="shared" si="0"/>
        <v>Belum Diisi</v>
      </c>
      <c r="I28" s="592" t="s">
        <v>26</v>
      </c>
      <c r="J28" s="593" t="str">
        <f>IF($D$26="Y/T","Isi Tujuan",IF($E$26=0,0,IF(I28="Y",1,IF(I28="T",0,"Isi Dulu"))))</f>
        <v>Isi Tujuan</v>
      </c>
      <c r="K28" s="592" t="s">
        <v>26</v>
      </c>
      <c r="L28" s="593" t="str">
        <f>IF($D$26="Y/T","Isi Tujuan",IF($E$26=0,0,IF(K28="Y",1,IF(K28="T",0,"Isi Dulu"))))</f>
        <v>Isi Tujuan</v>
      </c>
      <c r="M28" s="849"/>
      <c r="N28" s="852"/>
    </row>
    <row r="29" spans="2:14" ht="15.75">
      <c r="B29" s="837"/>
      <c r="C29" s="840"/>
      <c r="D29" s="858"/>
      <c r="E29" s="861"/>
      <c r="F29" s="549">
        <v>4</v>
      </c>
      <c r="G29" s="550"/>
      <c r="H29" s="598" t="str">
        <f t="shared" si="0"/>
        <v>Belum Diisi</v>
      </c>
      <c r="I29" s="592" t="s">
        <v>26</v>
      </c>
      <c r="J29" s="593" t="str">
        <f>IF($D$26="Y/T","Isi Tujuan",IF($E$26=0,0,IF(I29="Y",1,IF(I29="T",0,"Isi Dulu"))))</f>
        <v>Isi Tujuan</v>
      </c>
      <c r="K29" s="592" t="s">
        <v>26</v>
      </c>
      <c r="L29" s="593" t="str">
        <f>IF($D$26="Y/T","Isi Tujuan",IF($E$26=0,0,IF(K29="Y",1,IF(K29="T",0,"Isi Dulu"))))</f>
        <v>Isi Tujuan</v>
      </c>
      <c r="M29" s="849"/>
      <c r="N29" s="852"/>
    </row>
    <row r="30" spans="2:14" ht="15.75">
      <c r="B30" s="838"/>
      <c r="C30" s="841"/>
      <c r="D30" s="859"/>
      <c r="E30" s="862"/>
      <c r="F30" s="569">
        <v>5</v>
      </c>
      <c r="G30" s="570"/>
      <c r="H30" s="599" t="str">
        <f t="shared" si="0"/>
        <v>Belum Diisi</v>
      </c>
      <c r="I30" s="595" t="s">
        <v>26</v>
      </c>
      <c r="J30" s="596" t="str">
        <f>IF($D$26="Y/T","Isi Tujuan",IF($E$26=0,0,IF(I30="Y",1,IF(I30="T",0,"Isi Dulu"))))</f>
        <v>Isi Tujuan</v>
      </c>
      <c r="K30" s="595" t="s">
        <v>26</v>
      </c>
      <c r="L30" s="596" t="str">
        <f>IF($D$26="Y/T","Isi Tujuan",IF($E$26=0,0,IF(K30="Y",1,IF(K30="T",0,"Isi Dulu"))))</f>
        <v>Isi Tujuan</v>
      </c>
      <c r="M30" s="850"/>
      <c r="N30" s="853"/>
    </row>
    <row r="31" spans="2:14" ht="15.75">
      <c r="B31" s="836">
        <v>6</v>
      </c>
      <c r="C31" s="839"/>
      <c r="D31" s="857" t="s">
        <v>26</v>
      </c>
      <c r="E31" s="860" t="str">
        <f>IF(D31="Y",1,IF(D31="T",0,IF(D31="Y/T","Belum diisi","Error")))</f>
        <v>Belum diisi</v>
      </c>
      <c r="F31" s="528">
        <v>1</v>
      </c>
      <c r="G31" s="529"/>
      <c r="H31" s="600" t="str">
        <f t="shared" si="0"/>
        <v>Belum Diisi</v>
      </c>
      <c r="I31" s="590" t="s">
        <v>26</v>
      </c>
      <c r="J31" s="591" t="str">
        <f>IF($D$31="Y/T","Isi Tujuan",IF($E$31=0,0,IF(I31="Y",1,IF(I31="T",0,"Isi Dulu"))))</f>
        <v>Isi Tujuan</v>
      </c>
      <c r="K31" s="590" t="s">
        <v>26</v>
      </c>
      <c r="L31" s="591" t="str">
        <f>IF($D$31="Y/T","Isi Tujuan",IF($E$31=0,0,IF(K31="Y",1,IF(K31="T",0,"Isi Dulu"))))</f>
        <v>Isi Tujuan</v>
      </c>
      <c r="M31" s="848" t="s">
        <v>26</v>
      </c>
      <c r="N31" s="851" t="str">
        <f>IF(M31="Y",1,IF(M31="T",0,IF(M31="Y/T","Belum diisi","Error")))</f>
        <v>Belum diisi</v>
      </c>
    </row>
    <row r="32" spans="2:14" ht="15.75">
      <c r="B32" s="837"/>
      <c r="C32" s="840"/>
      <c r="D32" s="858"/>
      <c r="E32" s="861"/>
      <c r="F32" s="549">
        <v>2</v>
      </c>
      <c r="G32" s="550"/>
      <c r="H32" s="598" t="str">
        <f t="shared" si="0"/>
        <v>Belum Diisi</v>
      </c>
      <c r="I32" s="592" t="s">
        <v>26</v>
      </c>
      <c r="J32" s="593" t="str">
        <f>IF($D$31="Y/T","Isi Tujuan",IF($E$31=0,0,IF(I32="Y",1,IF(I32="T",0,"Isi Dulu"))))</f>
        <v>Isi Tujuan</v>
      </c>
      <c r="K32" s="592" t="s">
        <v>26</v>
      </c>
      <c r="L32" s="593" t="str">
        <f>IF($D$31="Y/T","Isi Tujuan",IF($E$31=0,0,IF(K32="Y",1,IF(K32="T",0,"Isi Dulu"))))</f>
        <v>Isi Tujuan</v>
      </c>
      <c r="M32" s="849"/>
      <c r="N32" s="852"/>
    </row>
    <row r="33" spans="2:14" ht="15.75">
      <c r="B33" s="837"/>
      <c r="C33" s="840"/>
      <c r="D33" s="858"/>
      <c r="E33" s="861"/>
      <c r="F33" s="549">
        <v>3</v>
      </c>
      <c r="G33" s="550"/>
      <c r="H33" s="598" t="str">
        <f t="shared" si="0"/>
        <v>Belum Diisi</v>
      </c>
      <c r="I33" s="592" t="s">
        <v>26</v>
      </c>
      <c r="J33" s="593" t="str">
        <f>IF($D$31="Y/T","Isi Tujuan",IF($E$31=0,0,IF(I33="Y",1,IF(I33="T",0,"Isi Dulu"))))</f>
        <v>Isi Tujuan</v>
      </c>
      <c r="K33" s="592" t="s">
        <v>26</v>
      </c>
      <c r="L33" s="593" t="str">
        <f>IF($D$31="Y/T","Isi Tujuan",IF($E$31=0,0,IF(K33="Y",1,IF(K33="T",0,"Isi Dulu"))))</f>
        <v>Isi Tujuan</v>
      </c>
      <c r="M33" s="849"/>
      <c r="N33" s="852"/>
    </row>
    <row r="34" spans="2:14" ht="15.75">
      <c r="B34" s="837"/>
      <c r="C34" s="840"/>
      <c r="D34" s="858"/>
      <c r="E34" s="861"/>
      <c r="F34" s="549">
        <v>4</v>
      </c>
      <c r="G34" s="550"/>
      <c r="H34" s="598" t="str">
        <f t="shared" si="0"/>
        <v>Belum Diisi</v>
      </c>
      <c r="I34" s="592" t="s">
        <v>26</v>
      </c>
      <c r="J34" s="593" t="str">
        <f>IF($D$31="Y/T","Isi Tujuan",IF($E$31=0,0,IF(I34="Y",1,IF(I34="T",0,"Isi Dulu"))))</f>
        <v>Isi Tujuan</v>
      </c>
      <c r="K34" s="592" t="s">
        <v>26</v>
      </c>
      <c r="L34" s="593" t="str">
        <f>IF($D$31="Y/T","Isi Tujuan",IF($E$31=0,0,IF(K34="Y",1,IF(K34="T",0,"Isi Dulu"))))</f>
        <v>Isi Tujuan</v>
      </c>
      <c r="M34" s="849"/>
      <c r="N34" s="852"/>
    </row>
    <row r="35" spans="2:14" ht="15.75">
      <c r="B35" s="838"/>
      <c r="C35" s="841"/>
      <c r="D35" s="859"/>
      <c r="E35" s="862"/>
      <c r="F35" s="569">
        <v>5</v>
      </c>
      <c r="G35" s="570"/>
      <c r="H35" s="599" t="str">
        <f t="shared" si="0"/>
        <v>Belum Diisi</v>
      </c>
      <c r="I35" s="595" t="s">
        <v>26</v>
      </c>
      <c r="J35" s="596" t="str">
        <f>IF($D$31="Y/T","Isi Tujuan",IF($E$31=0,0,IF(I35="Y",1,IF(I35="T",0,"Isi Dulu"))))</f>
        <v>Isi Tujuan</v>
      </c>
      <c r="K35" s="595" t="s">
        <v>26</v>
      </c>
      <c r="L35" s="596" t="str">
        <f>IF($D$31="Y/T","Isi Tujuan",IF($E$31=0,0,IF(K35="Y",1,IF(K35="T",0,"Isi Dulu"))))</f>
        <v>Isi Tujuan</v>
      </c>
      <c r="M35" s="850"/>
      <c r="N35" s="853"/>
    </row>
    <row r="36" spans="2:14" ht="15.75">
      <c r="B36" s="836">
        <v>7</v>
      </c>
      <c r="C36" s="839"/>
      <c r="D36" s="857" t="s">
        <v>26</v>
      </c>
      <c r="E36" s="860" t="str">
        <f>IF(D36="Y",1,IF(D36="T",0,IF(D36="Y/T","Belum diisi","Error")))</f>
        <v>Belum diisi</v>
      </c>
      <c r="F36" s="528">
        <v>1</v>
      </c>
      <c r="G36" s="529"/>
      <c r="H36" s="600" t="str">
        <f t="shared" si="0"/>
        <v>Belum Diisi</v>
      </c>
      <c r="I36" s="590" t="s">
        <v>26</v>
      </c>
      <c r="J36" s="591" t="str">
        <f>IF($D$36="Y/T","Isi Tujuan",IF($E$36=0,0,IF(I36="Y",1,IF(I36="T",0,"Isi Dulu"))))</f>
        <v>Isi Tujuan</v>
      </c>
      <c r="K36" s="590" t="s">
        <v>26</v>
      </c>
      <c r="L36" s="591" t="str">
        <f>IF($D$36="Y/T","Isi Tujuan",IF($E$36=0,0,IF(K36="Y",1,IF(K36="T",0,"Isi Dulu"))))</f>
        <v>Isi Tujuan</v>
      </c>
      <c r="M36" s="848" t="s">
        <v>26</v>
      </c>
      <c r="N36" s="851" t="str">
        <f>IF(M36="Y",1,IF(M36="T",0,IF(M36="Y/T","Belum diisi","Error")))</f>
        <v>Belum diisi</v>
      </c>
    </row>
    <row r="37" spans="2:14" ht="15.75">
      <c r="B37" s="837"/>
      <c r="C37" s="840"/>
      <c r="D37" s="858"/>
      <c r="E37" s="861"/>
      <c r="F37" s="549">
        <v>2</v>
      </c>
      <c r="G37" s="550"/>
      <c r="H37" s="598" t="str">
        <f t="shared" si="0"/>
        <v>Belum Diisi</v>
      </c>
      <c r="I37" s="592" t="s">
        <v>26</v>
      </c>
      <c r="J37" s="593" t="str">
        <f>IF($D$36="Y/T","Isi Tujuan",IF($E$36=0,0,IF(I37="Y",1,IF(I37="T",0,"Isi Dulu"))))</f>
        <v>Isi Tujuan</v>
      </c>
      <c r="K37" s="592" t="s">
        <v>26</v>
      </c>
      <c r="L37" s="593" t="str">
        <f>IF($D$36="Y/T","Isi Tujuan",IF($E$36=0,0,IF(K37="Y",1,IF(K37="T",0,"Isi Dulu"))))</f>
        <v>Isi Tujuan</v>
      </c>
      <c r="M37" s="849"/>
      <c r="N37" s="852"/>
    </row>
    <row r="38" spans="2:14" ht="15.75">
      <c r="B38" s="837"/>
      <c r="C38" s="840"/>
      <c r="D38" s="858"/>
      <c r="E38" s="861"/>
      <c r="F38" s="549">
        <v>3</v>
      </c>
      <c r="G38" s="550"/>
      <c r="H38" s="598" t="str">
        <f t="shared" si="0"/>
        <v>Belum Diisi</v>
      </c>
      <c r="I38" s="592" t="s">
        <v>26</v>
      </c>
      <c r="J38" s="593" t="str">
        <f>IF($D$36="Y/T","Isi Tujuan",IF($E$36=0,0,IF(I38="Y",1,IF(I38="T",0,"Isi Dulu"))))</f>
        <v>Isi Tujuan</v>
      </c>
      <c r="K38" s="592" t="s">
        <v>26</v>
      </c>
      <c r="L38" s="593" t="str">
        <f>IF($D$36="Y/T","Isi Tujuan",IF($E$36=0,0,IF(K38="Y",1,IF(K38="T",0,"Isi Dulu"))))</f>
        <v>Isi Tujuan</v>
      </c>
      <c r="M38" s="849"/>
      <c r="N38" s="852"/>
    </row>
    <row r="39" spans="2:14" ht="15.75">
      <c r="B39" s="837"/>
      <c r="C39" s="840"/>
      <c r="D39" s="858"/>
      <c r="E39" s="861"/>
      <c r="F39" s="549">
        <v>4</v>
      </c>
      <c r="G39" s="550"/>
      <c r="H39" s="598" t="str">
        <f t="shared" si="0"/>
        <v>Belum Diisi</v>
      </c>
      <c r="I39" s="592" t="s">
        <v>26</v>
      </c>
      <c r="J39" s="593" t="str">
        <f>IF($D$36="Y/T","Isi Tujuan",IF($E$36=0,0,IF(I39="Y",1,IF(I39="T",0,"Isi Dulu"))))</f>
        <v>Isi Tujuan</v>
      </c>
      <c r="K39" s="592" t="s">
        <v>26</v>
      </c>
      <c r="L39" s="593" t="str">
        <f>IF($D$36="Y/T","Isi Tujuan",IF($E$36=0,0,IF(K39="Y",1,IF(K39="T",0,"Isi Dulu"))))</f>
        <v>Isi Tujuan</v>
      </c>
      <c r="M39" s="849"/>
      <c r="N39" s="852"/>
    </row>
    <row r="40" spans="2:14" ht="15.75">
      <c r="B40" s="838"/>
      <c r="C40" s="841"/>
      <c r="D40" s="859"/>
      <c r="E40" s="862"/>
      <c r="F40" s="569">
        <v>5</v>
      </c>
      <c r="G40" s="570"/>
      <c r="H40" s="599" t="str">
        <f t="shared" si="0"/>
        <v>Belum Diisi</v>
      </c>
      <c r="I40" s="595" t="s">
        <v>26</v>
      </c>
      <c r="J40" s="596" t="str">
        <f>IF($D$36="Y/T","Isi Tujuan",IF($E$36=0,0,IF(I40="Y",1,IF(I40="T",0,"Isi Dulu"))))</f>
        <v>Isi Tujuan</v>
      </c>
      <c r="K40" s="595" t="s">
        <v>26</v>
      </c>
      <c r="L40" s="596" t="str">
        <f>IF($D$36="Y/T","Isi Tujuan",IF($E$36=0,0,IF(K40="Y",1,IF(K40="T",0,"Isi Dulu"))))</f>
        <v>Isi Tujuan</v>
      </c>
      <c r="M40" s="850"/>
      <c r="N40" s="853"/>
    </row>
    <row r="41" spans="2:14" ht="15.75">
      <c r="B41" s="836">
        <v>8</v>
      </c>
      <c r="C41" s="839"/>
      <c r="D41" s="857" t="s">
        <v>26</v>
      </c>
      <c r="E41" s="860" t="str">
        <f>IF(D41="Y",1,IF(D41="T",0,IF(D41="Y/T","Belum diisi","Error")))</f>
        <v>Belum diisi</v>
      </c>
      <c r="F41" s="528">
        <v>1</v>
      </c>
      <c r="G41" s="529"/>
      <c r="H41" s="600" t="str">
        <f t="shared" si="0"/>
        <v>Belum Diisi</v>
      </c>
      <c r="I41" s="590" t="s">
        <v>26</v>
      </c>
      <c r="J41" s="591" t="str">
        <f>IF($D$41="Y/T","Isi Tujuan",IF($E$41=0,0,IF(I41="Y",1,IF(I41="T",0,"Isi Dulu"))))</f>
        <v>Isi Tujuan</v>
      </c>
      <c r="K41" s="590" t="s">
        <v>26</v>
      </c>
      <c r="L41" s="591" t="str">
        <f>IF($D$41="Y/T","Isi Tujuan",IF($E$41=0,0,IF(K41="Y",1,IF(K41="T",0,"Isi Dulu"))))</f>
        <v>Isi Tujuan</v>
      </c>
      <c r="M41" s="848" t="s">
        <v>26</v>
      </c>
      <c r="N41" s="851" t="str">
        <f>IF(M41="Y",1,IF(M41="T",0,IF(M41="Y/T","Belum diisi","Error")))</f>
        <v>Belum diisi</v>
      </c>
    </row>
    <row r="42" spans="2:14" ht="15.75">
      <c r="B42" s="837"/>
      <c r="C42" s="840"/>
      <c r="D42" s="858"/>
      <c r="E42" s="861"/>
      <c r="F42" s="549">
        <v>2</v>
      </c>
      <c r="G42" s="550"/>
      <c r="H42" s="598" t="str">
        <f t="shared" si="0"/>
        <v>Belum Diisi</v>
      </c>
      <c r="I42" s="592" t="s">
        <v>26</v>
      </c>
      <c r="J42" s="593" t="str">
        <f>IF($D$41="Y/T","Isi Tujuan",IF($E$41=0,0,IF(I42="Y",1,IF(I42="T",0,"Isi Dulu"))))</f>
        <v>Isi Tujuan</v>
      </c>
      <c r="K42" s="592" t="s">
        <v>26</v>
      </c>
      <c r="L42" s="593" t="str">
        <f>IF($D$41="Y/T","Isi Tujuan",IF($E$41=0,0,IF(K42="Y",1,IF(K42="T",0,"Isi Dulu"))))</f>
        <v>Isi Tujuan</v>
      </c>
      <c r="M42" s="849"/>
      <c r="N42" s="852"/>
    </row>
    <row r="43" spans="2:14" ht="15.75">
      <c r="B43" s="837"/>
      <c r="C43" s="840"/>
      <c r="D43" s="858"/>
      <c r="E43" s="861"/>
      <c r="F43" s="549">
        <v>3</v>
      </c>
      <c r="G43" s="550"/>
      <c r="H43" s="598" t="str">
        <f t="shared" si="0"/>
        <v>Belum Diisi</v>
      </c>
      <c r="I43" s="592" t="s">
        <v>26</v>
      </c>
      <c r="J43" s="593" t="str">
        <f>IF($D$41="Y/T","Isi Tujuan",IF($E$41=0,0,IF(I43="Y",1,IF(I43="T",0,"Isi Dulu"))))</f>
        <v>Isi Tujuan</v>
      </c>
      <c r="K43" s="592" t="s">
        <v>26</v>
      </c>
      <c r="L43" s="593" t="str">
        <f>IF($D$41="Y/T","Isi Tujuan",IF($E$41=0,0,IF(K43="Y",1,IF(K43="T",0,"Isi Dulu"))))</f>
        <v>Isi Tujuan</v>
      </c>
      <c r="M43" s="849"/>
      <c r="N43" s="852"/>
    </row>
    <row r="44" spans="2:14" ht="15.75">
      <c r="B44" s="837"/>
      <c r="C44" s="840"/>
      <c r="D44" s="858"/>
      <c r="E44" s="861"/>
      <c r="F44" s="549">
        <v>4</v>
      </c>
      <c r="G44" s="550"/>
      <c r="H44" s="598" t="str">
        <f t="shared" si="0"/>
        <v>Belum Diisi</v>
      </c>
      <c r="I44" s="592" t="s">
        <v>26</v>
      </c>
      <c r="J44" s="593" t="str">
        <f>IF($D$41="Y/T","Isi Tujuan",IF($E$41=0,0,IF(I44="Y",1,IF(I44="T",0,"Isi Dulu"))))</f>
        <v>Isi Tujuan</v>
      </c>
      <c r="K44" s="592" t="s">
        <v>26</v>
      </c>
      <c r="L44" s="593" t="str">
        <f>IF($D$41="Y/T","Isi Tujuan",IF($E$41=0,0,IF(K44="Y",1,IF(K44="T",0,"Isi Dulu"))))</f>
        <v>Isi Tujuan</v>
      </c>
      <c r="M44" s="849"/>
      <c r="N44" s="852"/>
    </row>
    <row r="45" spans="2:14" ht="15.75">
      <c r="B45" s="838"/>
      <c r="C45" s="841"/>
      <c r="D45" s="859"/>
      <c r="E45" s="862"/>
      <c r="F45" s="569">
        <v>5</v>
      </c>
      <c r="G45" s="570"/>
      <c r="H45" s="599" t="str">
        <f t="shared" si="0"/>
        <v>Belum Diisi</v>
      </c>
      <c r="I45" s="595" t="s">
        <v>26</v>
      </c>
      <c r="J45" s="596" t="str">
        <f>IF($D$41="Y/T","Isi Tujuan",IF($E$41=0,0,IF(I45="Y",1,IF(I45="T",0,"Isi Dulu"))))</f>
        <v>Isi Tujuan</v>
      </c>
      <c r="K45" s="595" t="s">
        <v>26</v>
      </c>
      <c r="L45" s="596" t="str">
        <f>IF($D$41="Y/T","Isi Tujuan",IF($E$41=0,0,IF(K45="Y",1,IF(K45="T",0,"Isi Dulu"))))</f>
        <v>Isi Tujuan</v>
      </c>
      <c r="M45" s="850"/>
      <c r="N45" s="853"/>
    </row>
    <row r="46" spans="2:14" ht="15.75">
      <c r="B46" s="836">
        <v>9</v>
      </c>
      <c r="C46" s="839"/>
      <c r="D46" s="857" t="s">
        <v>26</v>
      </c>
      <c r="E46" s="860" t="str">
        <f>IF(D46="Y",1,IF(D46="T",0,IF(D46="Y/T","Belum diisi","Error")))</f>
        <v>Belum diisi</v>
      </c>
      <c r="F46" s="528">
        <v>1</v>
      </c>
      <c r="G46" s="529"/>
      <c r="H46" s="600" t="str">
        <f t="shared" si="0"/>
        <v>Belum Diisi</v>
      </c>
      <c r="I46" s="590" t="s">
        <v>26</v>
      </c>
      <c r="J46" s="591" t="str">
        <f>IF($D$46="Y/T","Isi Tujuan",IF($E$46=0,0,IF(I46="Y",1,IF(I46="T",0,"Isi Dulu"))))</f>
        <v>Isi Tujuan</v>
      </c>
      <c r="K46" s="590" t="s">
        <v>26</v>
      </c>
      <c r="L46" s="591" t="str">
        <f>IF($D$46="Y/T","Isi Tujuan",IF($E$46=0,0,IF(K46="Y",1,IF(K46="T",0,"Isi Dulu"))))</f>
        <v>Isi Tujuan</v>
      </c>
      <c r="M46" s="848" t="s">
        <v>26</v>
      </c>
      <c r="N46" s="851" t="str">
        <f>IF(M46="Y",1,IF(M46="T",0,IF(M46="Y/T","Belum diisi","Error")))</f>
        <v>Belum diisi</v>
      </c>
    </row>
    <row r="47" spans="2:14" ht="15.75">
      <c r="B47" s="837"/>
      <c r="C47" s="840"/>
      <c r="D47" s="858"/>
      <c r="E47" s="861"/>
      <c r="F47" s="549">
        <v>2</v>
      </c>
      <c r="G47" s="550"/>
      <c r="H47" s="598" t="str">
        <f t="shared" si="0"/>
        <v>Belum Diisi</v>
      </c>
      <c r="I47" s="592" t="s">
        <v>26</v>
      </c>
      <c r="J47" s="593" t="str">
        <f>IF($D$46="Y/T","Isi Tujuan",IF($E$46=0,0,IF(I47="Y",1,IF(I47="T",0,"Isi Dulu"))))</f>
        <v>Isi Tujuan</v>
      </c>
      <c r="K47" s="592" t="s">
        <v>26</v>
      </c>
      <c r="L47" s="593" t="str">
        <f>IF($D$46="Y/T","Isi Tujuan",IF($E$46=0,0,IF(K47="Y",1,IF(K47="T",0,"Isi Dulu"))))</f>
        <v>Isi Tujuan</v>
      </c>
      <c r="M47" s="849"/>
      <c r="N47" s="852"/>
    </row>
    <row r="48" spans="2:14" ht="15.75">
      <c r="B48" s="837"/>
      <c r="C48" s="840"/>
      <c r="D48" s="858"/>
      <c r="E48" s="861"/>
      <c r="F48" s="549">
        <v>3</v>
      </c>
      <c r="G48" s="550"/>
      <c r="H48" s="598" t="str">
        <f t="shared" si="0"/>
        <v>Belum Diisi</v>
      </c>
      <c r="I48" s="592" t="s">
        <v>26</v>
      </c>
      <c r="J48" s="593" t="str">
        <f>IF($D$46="Y/T","Isi Tujuan",IF($E$46=0,0,IF(I48="Y",1,IF(I48="T",0,"Isi Dulu"))))</f>
        <v>Isi Tujuan</v>
      </c>
      <c r="K48" s="592" t="s">
        <v>26</v>
      </c>
      <c r="L48" s="593" t="str">
        <f>IF($D$46="Y/T","Isi Tujuan",IF($E$46=0,0,IF(K48="Y",1,IF(K48="T",0,"Isi Dulu"))))</f>
        <v>Isi Tujuan</v>
      </c>
      <c r="M48" s="849"/>
      <c r="N48" s="852"/>
    </row>
    <row r="49" spans="2:14" ht="15.75">
      <c r="B49" s="837"/>
      <c r="C49" s="840"/>
      <c r="D49" s="858"/>
      <c r="E49" s="861"/>
      <c r="F49" s="549">
        <v>4</v>
      </c>
      <c r="G49" s="550"/>
      <c r="H49" s="598" t="str">
        <f t="shared" si="0"/>
        <v>Belum Diisi</v>
      </c>
      <c r="I49" s="592" t="s">
        <v>26</v>
      </c>
      <c r="J49" s="593" t="str">
        <f>IF($D$46="Y/T","Isi Tujuan",IF($E$46=0,0,IF(I49="Y",1,IF(I49="T",0,"Isi Dulu"))))</f>
        <v>Isi Tujuan</v>
      </c>
      <c r="K49" s="592" t="s">
        <v>26</v>
      </c>
      <c r="L49" s="593" t="str">
        <f>IF($D$46="Y/T","Isi Tujuan",IF($E$46=0,0,IF(K49="Y",1,IF(K49="T",0,"Isi Dulu"))))</f>
        <v>Isi Tujuan</v>
      </c>
      <c r="M49" s="849"/>
      <c r="N49" s="852"/>
    </row>
    <row r="50" spans="2:14" ht="15.75">
      <c r="B50" s="838"/>
      <c r="C50" s="841"/>
      <c r="D50" s="859"/>
      <c r="E50" s="862"/>
      <c r="F50" s="569">
        <v>5</v>
      </c>
      <c r="G50" s="570"/>
      <c r="H50" s="599" t="str">
        <f t="shared" si="0"/>
        <v>Belum Diisi</v>
      </c>
      <c r="I50" s="595" t="s">
        <v>26</v>
      </c>
      <c r="J50" s="596" t="str">
        <f>IF($D$46="Y/T","Isi Tujuan",IF($E$46=0,0,IF(I50="Y",1,IF(I50="T",0,"Isi Dulu"))))</f>
        <v>Isi Tujuan</v>
      </c>
      <c r="K50" s="595" t="s">
        <v>26</v>
      </c>
      <c r="L50" s="596" t="str">
        <f>IF($D$46="Y/T","Isi Tujuan",IF($E$46=0,0,IF(K50="Y",1,IF(K50="T",0,"Isi Dulu"))))</f>
        <v>Isi Tujuan</v>
      </c>
      <c r="M50" s="850"/>
      <c r="N50" s="853"/>
    </row>
    <row r="51" spans="2:14" ht="15.75">
      <c r="B51" s="836">
        <v>10</v>
      </c>
      <c r="C51" s="839"/>
      <c r="D51" s="857" t="s">
        <v>26</v>
      </c>
      <c r="E51" s="860" t="str">
        <f>IF(D51="Y",1,IF(D51="T",0,IF(D51="Y/T","Belum diisi","Error")))</f>
        <v>Belum diisi</v>
      </c>
      <c r="F51" s="528">
        <v>1</v>
      </c>
      <c r="G51" s="529"/>
      <c r="H51" s="600" t="str">
        <f t="shared" si="0"/>
        <v>Belum Diisi</v>
      </c>
      <c r="I51" s="590" t="s">
        <v>26</v>
      </c>
      <c r="J51" s="591" t="str">
        <f>IF($D$51="Y/T","Isi Tujuan",IF($E$51=0,0,IF(I51="Y",1,IF(I51="T",0,"Isi Dulu"))))</f>
        <v>Isi Tujuan</v>
      </c>
      <c r="K51" s="590" t="s">
        <v>26</v>
      </c>
      <c r="L51" s="591" t="str">
        <f>IF($D$51="Y/T","Isi Tujuan",IF($E$51=0,0,IF(K51="Y",1,IF(K51="T",0,"Isi Dulu"))))</f>
        <v>Isi Tujuan</v>
      </c>
      <c r="M51" s="848" t="s">
        <v>26</v>
      </c>
      <c r="N51" s="851" t="str">
        <f>IF(M51="Y",1,IF(M51="T",0,IF(M51="Y/T","Belum diisi","Error")))</f>
        <v>Belum diisi</v>
      </c>
    </row>
    <row r="52" spans="2:14" ht="15.75">
      <c r="B52" s="837"/>
      <c r="C52" s="840"/>
      <c r="D52" s="858"/>
      <c r="E52" s="861"/>
      <c r="F52" s="549">
        <v>2</v>
      </c>
      <c r="G52" s="550"/>
      <c r="H52" s="598" t="str">
        <f t="shared" si="0"/>
        <v>Belum Diisi</v>
      </c>
      <c r="I52" s="592" t="s">
        <v>26</v>
      </c>
      <c r="J52" s="593" t="str">
        <f>IF($D$51="Y/T","Isi Tujuan",IF($E$51=0,0,IF(I52="Y",1,IF(I52="T",0,"Isi Dulu"))))</f>
        <v>Isi Tujuan</v>
      </c>
      <c r="K52" s="592" t="s">
        <v>26</v>
      </c>
      <c r="L52" s="593" t="str">
        <f>IF($D$51="Y/T","Isi Tujuan",IF($E$51=0,0,IF(K52="Y",1,IF(K52="T",0,"Isi Dulu"))))</f>
        <v>Isi Tujuan</v>
      </c>
      <c r="M52" s="849"/>
      <c r="N52" s="852"/>
    </row>
    <row r="53" spans="2:14" ht="15.75">
      <c r="B53" s="837"/>
      <c r="C53" s="840"/>
      <c r="D53" s="858"/>
      <c r="E53" s="861"/>
      <c r="F53" s="549">
        <v>3</v>
      </c>
      <c r="G53" s="550"/>
      <c r="H53" s="598" t="str">
        <f t="shared" si="0"/>
        <v>Belum Diisi</v>
      </c>
      <c r="I53" s="592" t="s">
        <v>26</v>
      </c>
      <c r="J53" s="593" t="str">
        <f>IF($D$51="Y/T","Isi Tujuan",IF($E$51=0,0,IF(I53="Y",1,IF(I53="T",0,"Isi Dulu"))))</f>
        <v>Isi Tujuan</v>
      </c>
      <c r="K53" s="592" t="s">
        <v>26</v>
      </c>
      <c r="L53" s="593" t="str">
        <f>IF($D$51="Y/T","Isi Tujuan",IF($E$51=0,0,IF(K53="Y",1,IF(K53="T",0,"Isi Dulu"))))</f>
        <v>Isi Tujuan</v>
      </c>
      <c r="M53" s="849"/>
      <c r="N53" s="852"/>
    </row>
    <row r="54" spans="2:14" ht="15.75">
      <c r="B54" s="837"/>
      <c r="C54" s="840"/>
      <c r="D54" s="858"/>
      <c r="E54" s="861"/>
      <c r="F54" s="549">
        <v>4</v>
      </c>
      <c r="G54" s="550"/>
      <c r="H54" s="598" t="str">
        <f t="shared" si="0"/>
        <v>Belum Diisi</v>
      </c>
      <c r="I54" s="592" t="s">
        <v>26</v>
      </c>
      <c r="J54" s="593" t="str">
        <f>IF($D$51="Y/T","Isi Tujuan",IF($E$51=0,0,IF(I54="Y",1,IF(I54="T",0,"Isi Dulu"))))</f>
        <v>Isi Tujuan</v>
      </c>
      <c r="K54" s="592" t="s">
        <v>26</v>
      </c>
      <c r="L54" s="593" t="str">
        <f>IF($D$51="Y/T","Isi Tujuan",IF($E$51=0,0,IF(K54="Y",1,IF(K54="T",0,"Isi Dulu"))))</f>
        <v>Isi Tujuan</v>
      </c>
      <c r="M54" s="849"/>
      <c r="N54" s="852"/>
    </row>
    <row r="55" spans="2:14" ht="15.75">
      <c r="B55" s="838"/>
      <c r="C55" s="841"/>
      <c r="D55" s="859"/>
      <c r="E55" s="862"/>
      <c r="F55" s="569">
        <v>5</v>
      </c>
      <c r="G55" s="570"/>
      <c r="H55" s="599" t="str">
        <f t="shared" si="0"/>
        <v>Belum Diisi</v>
      </c>
      <c r="I55" s="595" t="s">
        <v>26</v>
      </c>
      <c r="J55" s="596" t="str">
        <f>IF($D$51="Y/T","Isi Tujuan",IF($E$51=0,0,IF(I55="Y",1,IF(I55="T",0,"Isi Dulu"))))</f>
        <v>Isi Tujuan</v>
      </c>
      <c r="K55" s="595" t="s">
        <v>26</v>
      </c>
      <c r="L55" s="596" t="str">
        <f>IF($D$51="Y/T","Isi Tujuan",IF($E$51=0,0,IF(K55="Y",1,IF(K55="T",0,"Isi Dulu"))))</f>
        <v>Isi Tujuan</v>
      </c>
      <c r="M55" s="850"/>
      <c r="N55" s="853"/>
    </row>
    <row r="56" spans="2:14" ht="15.75">
      <c r="B56" s="836">
        <v>11</v>
      </c>
      <c r="C56" s="839"/>
      <c r="D56" s="857" t="s">
        <v>26</v>
      </c>
      <c r="E56" s="860" t="str">
        <f>IF(D56="Y",1,IF(D56="T",0,IF(D56="Y/T","Belum diisi","Error")))</f>
        <v>Belum diisi</v>
      </c>
      <c r="F56" s="528">
        <v>1</v>
      </c>
      <c r="G56" s="529"/>
      <c r="H56" s="600" t="str">
        <f t="shared" si="0"/>
        <v>Belum Diisi</v>
      </c>
      <c r="I56" s="590" t="s">
        <v>26</v>
      </c>
      <c r="J56" s="591" t="str">
        <f>IF($D$56="Y/T","Isi Tujuan",IF($E$56=0,0,IF(I56="Y",1,IF(I56="T",0,"Isi Dulu"))))</f>
        <v>Isi Tujuan</v>
      </c>
      <c r="K56" s="590" t="s">
        <v>26</v>
      </c>
      <c r="L56" s="591" t="str">
        <f>IF($D$56="Y/T","Isi Tujuan",IF($E$56=0,0,IF(K56="Y",1,IF(K56="T",0,"Isi Dulu"))))</f>
        <v>Isi Tujuan</v>
      </c>
      <c r="M56" s="848" t="s">
        <v>26</v>
      </c>
      <c r="N56" s="851" t="str">
        <f>IF(M56="Y",1,IF(M56="T",0,IF(M56="Y/T","Belum diisi","Error")))</f>
        <v>Belum diisi</v>
      </c>
    </row>
    <row r="57" spans="2:14" ht="15.75">
      <c r="B57" s="837"/>
      <c r="C57" s="840"/>
      <c r="D57" s="858"/>
      <c r="E57" s="861"/>
      <c r="F57" s="549">
        <v>2</v>
      </c>
      <c r="G57" s="550"/>
      <c r="H57" s="598" t="str">
        <f t="shared" si="0"/>
        <v>Belum Diisi</v>
      </c>
      <c r="I57" s="592" t="s">
        <v>26</v>
      </c>
      <c r="J57" s="593" t="str">
        <f>IF($D$56="Y/T","Isi Tujuan",IF($E$56=0,0,IF(I57="Y",1,IF(I57="T",0,"Isi Dulu"))))</f>
        <v>Isi Tujuan</v>
      </c>
      <c r="K57" s="592" t="s">
        <v>26</v>
      </c>
      <c r="L57" s="593" t="str">
        <f>IF($D$56="Y/T","Isi Tujuan",IF($E$56=0,0,IF(K57="Y",1,IF(K57="T",0,"Isi Dulu"))))</f>
        <v>Isi Tujuan</v>
      </c>
      <c r="M57" s="849"/>
      <c r="N57" s="852"/>
    </row>
    <row r="58" spans="2:14" ht="15.75">
      <c r="B58" s="837"/>
      <c r="C58" s="840"/>
      <c r="D58" s="858"/>
      <c r="E58" s="861"/>
      <c r="F58" s="549">
        <v>3</v>
      </c>
      <c r="G58" s="550"/>
      <c r="H58" s="598" t="str">
        <f t="shared" si="0"/>
        <v>Belum Diisi</v>
      </c>
      <c r="I58" s="592" t="s">
        <v>26</v>
      </c>
      <c r="J58" s="593" t="str">
        <f>IF($D$56="Y/T","Isi Tujuan",IF($E$56=0,0,IF(I58="Y",1,IF(I58="T",0,"Isi Dulu"))))</f>
        <v>Isi Tujuan</v>
      </c>
      <c r="K58" s="592" t="s">
        <v>26</v>
      </c>
      <c r="L58" s="593" t="str">
        <f>IF($D$56="Y/T","Isi Tujuan",IF($E$56=0,0,IF(K58="Y",1,IF(K58="T",0,"Isi Dulu"))))</f>
        <v>Isi Tujuan</v>
      </c>
      <c r="M58" s="849"/>
      <c r="N58" s="852"/>
    </row>
    <row r="59" spans="2:14" ht="15.75">
      <c r="B59" s="837"/>
      <c r="C59" s="840"/>
      <c r="D59" s="858"/>
      <c r="E59" s="861"/>
      <c r="F59" s="549">
        <v>4</v>
      </c>
      <c r="G59" s="550"/>
      <c r="H59" s="598" t="str">
        <f t="shared" si="0"/>
        <v>Belum Diisi</v>
      </c>
      <c r="I59" s="592" t="s">
        <v>26</v>
      </c>
      <c r="J59" s="593" t="str">
        <f>IF($D$56="Y/T","Isi Tujuan",IF($E$56=0,0,IF(I59="Y",1,IF(I59="T",0,"Isi Dulu"))))</f>
        <v>Isi Tujuan</v>
      </c>
      <c r="K59" s="592" t="s">
        <v>26</v>
      </c>
      <c r="L59" s="593" t="str">
        <f>IF($D$56="Y/T","Isi Tujuan",IF($E$56=0,0,IF(K59="Y",1,IF(K59="T",0,"Isi Dulu"))))</f>
        <v>Isi Tujuan</v>
      </c>
      <c r="M59" s="849"/>
      <c r="N59" s="852"/>
    </row>
    <row r="60" spans="2:14" ht="15.75">
      <c r="B60" s="838"/>
      <c r="C60" s="841"/>
      <c r="D60" s="859"/>
      <c r="E60" s="862"/>
      <c r="F60" s="569">
        <v>5</v>
      </c>
      <c r="G60" s="570"/>
      <c r="H60" s="599" t="str">
        <f t="shared" si="0"/>
        <v>Belum Diisi</v>
      </c>
      <c r="I60" s="595" t="s">
        <v>26</v>
      </c>
      <c r="J60" s="596" t="str">
        <f>IF($D$56="Y/T","Isi Tujuan",IF($E$56=0,0,IF(I60="Y",1,IF(I60="T",0,"Isi Dulu"))))</f>
        <v>Isi Tujuan</v>
      </c>
      <c r="K60" s="595" t="s">
        <v>26</v>
      </c>
      <c r="L60" s="596" t="str">
        <f>IF($D$56="Y/T","Isi Tujuan",IF($E$56=0,0,IF(K60="Y",1,IF(K60="T",0,"Isi Dulu"))))</f>
        <v>Isi Tujuan</v>
      </c>
      <c r="M60" s="850"/>
      <c r="N60" s="853"/>
    </row>
    <row r="61" spans="2:14" ht="15.75">
      <c r="B61" s="836">
        <v>12</v>
      </c>
      <c r="C61" s="839"/>
      <c r="D61" s="857" t="s">
        <v>26</v>
      </c>
      <c r="E61" s="860" t="str">
        <f>IF(D61="Y",1,IF(D61="T",0,IF(D61="Y/T","Belum diisi","Error")))</f>
        <v>Belum diisi</v>
      </c>
      <c r="F61" s="528">
        <v>1</v>
      </c>
      <c r="G61" s="529"/>
      <c r="H61" s="600" t="str">
        <f t="shared" si="0"/>
        <v>Belum Diisi</v>
      </c>
      <c r="I61" s="590" t="s">
        <v>26</v>
      </c>
      <c r="J61" s="591" t="str">
        <f>IF($D$61="Y/T","Isi Tujuan",IF($E$61=0,0,IF(I61="Y",1,IF(I61="T",0,"Isi Dulu"))))</f>
        <v>Isi Tujuan</v>
      </c>
      <c r="K61" s="590" t="s">
        <v>26</v>
      </c>
      <c r="L61" s="591" t="str">
        <f>IF($D$61="Y/T","Isi Tujuan",IF($E$61=0,0,IF(K61="Y",1,IF(K61="T",0,"Isi Dulu"))))</f>
        <v>Isi Tujuan</v>
      </c>
      <c r="M61" s="848" t="s">
        <v>26</v>
      </c>
      <c r="N61" s="851" t="str">
        <f>IF(M61="Y",1,IF(M61="T",0,IF(M61="Y/T","Belum diisi","Error")))</f>
        <v>Belum diisi</v>
      </c>
    </row>
    <row r="62" spans="2:14" ht="15.75">
      <c r="B62" s="837"/>
      <c r="C62" s="840"/>
      <c r="D62" s="858"/>
      <c r="E62" s="861"/>
      <c r="F62" s="549">
        <v>2</v>
      </c>
      <c r="G62" s="550"/>
      <c r="H62" s="598" t="str">
        <f t="shared" si="0"/>
        <v>Belum Diisi</v>
      </c>
      <c r="I62" s="592" t="s">
        <v>26</v>
      </c>
      <c r="J62" s="593" t="str">
        <f>IF($D$61="Y/T","Isi Tujuan",IF($E$61=0,0,IF(I62="Y",1,IF(I62="T",0,"Isi Dulu"))))</f>
        <v>Isi Tujuan</v>
      </c>
      <c r="K62" s="592" t="s">
        <v>26</v>
      </c>
      <c r="L62" s="593" t="str">
        <f>IF($D$61="Y/T","Isi Tujuan",IF($E$61=0,0,IF(K62="Y",1,IF(K62="T",0,"Isi Dulu"))))</f>
        <v>Isi Tujuan</v>
      </c>
      <c r="M62" s="849"/>
      <c r="N62" s="852"/>
    </row>
    <row r="63" spans="2:14" ht="15.75">
      <c r="B63" s="837"/>
      <c r="C63" s="840"/>
      <c r="D63" s="858"/>
      <c r="E63" s="861"/>
      <c r="F63" s="549">
        <v>3</v>
      </c>
      <c r="G63" s="550"/>
      <c r="H63" s="598" t="str">
        <f t="shared" si="0"/>
        <v>Belum Diisi</v>
      </c>
      <c r="I63" s="592" t="s">
        <v>26</v>
      </c>
      <c r="J63" s="593" t="str">
        <f>IF($D$61="Y/T","Isi Tujuan",IF($E$61=0,0,IF(I63="Y",1,IF(I63="T",0,"Isi Dulu"))))</f>
        <v>Isi Tujuan</v>
      </c>
      <c r="K63" s="592" t="s">
        <v>26</v>
      </c>
      <c r="L63" s="593" t="str">
        <f>IF($D$61="Y/T","Isi Tujuan",IF($E$61=0,0,IF(K63="Y",1,IF(K63="T",0,"Isi Dulu"))))</f>
        <v>Isi Tujuan</v>
      </c>
      <c r="M63" s="849"/>
      <c r="N63" s="852"/>
    </row>
    <row r="64" spans="2:14" ht="15.75">
      <c r="B64" s="837"/>
      <c r="C64" s="840"/>
      <c r="D64" s="858"/>
      <c r="E64" s="861"/>
      <c r="F64" s="549">
        <v>4</v>
      </c>
      <c r="G64" s="550"/>
      <c r="H64" s="598" t="str">
        <f t="shared" si="0"/>
        <v>Belum Diisi</v>
      </c>
      <c r="I64" s="592" t="s">
        <v>26</v>
      </c>
      <c r="J64" s="593" t="str">
        <f>IF($D$61="Y/T","Isi Tujuan",IF($E$61=0,0,IF(I64="Y",1,IF(I64="T",0,"Isi Dulu"))))</f>
        <v>Isi Tujuan</v>
      </c>
      <c r="K64" s="592" t="s">
        <v>26</v>
      </c>
      <c r="L64" s="593" t="str">
        <f>IF($D$61="Y/T","Isi Tujuan",IF($E$61=0,0,IF(K64="Y",1,IF(K64="T",0,"Isi Dulu"))))</f>
        <v>Isi Tujuan</v>
      </c>
      <c r="M64" s="849"/>
      <c r="N64" s="852"/>
    </row>
    <row r="65" spans="2:14" ht="15.75">
      <c r="B65" s="838"/>
      <c r="C65" s="841"/>
      <c r="D65" s="859"/>
      <c r="E65" s="862"/>
      <c r="F65" s="569">
        <v>5</v>
      </c>
      <c r="G65" s="570"/>
      <c r="H65" s="599" t="str">
        <f t="shared" si="0"/>
        <v>Belum Diisi</v>
      </c>
      <c r="I65" s="595" t="s">
        <v>26</v>
      </c>
      <c r="J65" s="596" t="str">
        <f>IF($D$61="Y/T","Isi Tujuan",IF($E$61=0,0,IF(I65="Y",1,IF(I65="T",0,"Isi Dulu"))))</f>
        <v>Isi Tujuan</v>
      </c>
      <c r="K65" s="595" t="s">
        <v>26</v>
      </c>
      <c r="L65" s="596" t="str">
        <f>IF($D$61="Y/T","Isi Tujuan",IF($E$61=0,0,IF(K65="Y",1,IF(K65="T",0,"Isi Dulu"))))</f>
        <v>Isi Tujuan</v>
      </c>
      <c r="M65" s="850"/>
      <c r="N65" s="853"/>
    </row>
    <row r="66" spans="2:14" ht="15.75">
      <c r="B66" s="836">
        <v>13</v>
      </c>
      <c r="C66" s="839"/>
      <c r="D66" s="857" t="s">
        <v>26</v>
      </c>
      <c r="E66" s="860" t="str">
        <f>IF(D66="Y",1,IF(D66="T",0,IF(D66="Y/T","Belum diisi","Error")))</f>
        <v>Belum diisi</v>
      </c>
      <c r="F66" s="528">
        <v>1</v>
      </c>
      <c r="G66" s="529"/>
      <c r="H66" s="600" t="str">
        <f t="shared" si="0"/>
        <v>Belum Diisi</v>
      </c>
      <c r="I66" s="590" t="s">
        <v>26</v>
      </c>
      <c r="J66" s="591" t="str">
        <f>IF($D$66="Y/T","Isi Tujuan",IF($E$66=0,0,IF(I66="Y",1,IF(I66="T",0,"Isi Dulu"))))</f>
        <v>Isi Tujuan</v>
      </c>
      <c r="K66" s="590" t="s">
        <v>26</v>
      </c>
      <c r="L66" s="591" t="str">
        <f>IF($D$66="Y/T","Isi Tujuan",IF($E$66=0,0,IF(K66="Y",1,IF(K66="T",0,"Isi Dulu"))))</f>
        <v>Isi Tujuan</v>
      </c>
      <c r="M66" s="848" t="s">
        <v>26</v>
      </c>
      <c r="N66" s="851" t="str">
        <f>IF(M66="Y",1,IF(M66="T",0,IF(M66="Y/T","Belum diisi","Error")))</f>
        <v>Belum diisi</v>
      </c>
    </row>
    <row r="67" spans="2:14" ht="15.75">
      <c r="B67" s="837"/>
      <c r="C67" s="840"/>
      <c r="D67" s="858"/>
      <c r="E67" s="861"/>
      <c r="F67" s="549">
        <v>2</v>
      </c>
      <c r="G67" s="550"/>
      <c r="H67" s="598" t="str">
        <f t="shared" si="0"/>
        <v>Belum Diisi</v>
      </c>
      <c r="I67" s="592" t="s">
        <v>26</v>
      </c>
      <c r="J67" s="593" t="str">
        <f>IF($D$66="Y/T","Isi Tujuan",IF($E$66=0,0,IF(I67="Y",1,IF(I67="T",0,"Isi Dulu"))))</f>
        <v>Isi Tujuan</v>
      </c>
      <c r="K67" s="592" t="s">
        <v>26</v>
      </c>
      <c r="L67" s="593" t="str">
        <f>IF($D$66="Y/T","Isi Tujuan",IF($E$66=0,0,IF(K67="Y",1,IF(K67="T",0,"Isi Dulu"))))</f>
        <v>Isi Tujuan</v>
      </c>
      <c r="M67" s="849"/>
      <c r="N67" s="852"/>
    </row>
    <row r="68" spans="2:14" ht="15.75">
      <c r="B68" s="837"/>
      <c r="C68" s="840"/>
      <c r="D68" s="858"/>
      <c r="E68" s="861"/>
      <c r="F68" s="549">
        <v>3</v>
      </c>
      <c r="G68" s="550"/>
      <c r="H68" s="598" t="str">
        <f t="shared" si="0"/>
        <v>Belum Diisi</v>
      </c>
      <c r="I68" s="592" t="s">
        <v>26</v>
      </c>
      <c r="J68" s="593" t="str">
        <f>IF($D$66="Y/T","Isi Tujuan",IF($E$66=0,0,IF(I68="Y",1,IF(I68="T",0,"Isi Dulu"))))</f>
        <v>Isi Tujuan</v>
      </c>
      <c r="K68" s="592" t="s">
        <v>26</v>
      </c>
      <c r="L68" s="593" t="str">
        <f>IF($D$66="Y/T","Isi Tujuan",IF($E$66=0,0,IF(K68="Y",1,IF(K68="T",0,"Isi Dulu"))))</f>
        <v>Isi Tujuan</v>
      </c>
      <c r="M68" s="849"/>
      <c r="N68" s="852"/>
    </row>
    <row r="69" spans="2:14" ht="15.75">
      <c r="B69" s="837"/>
      <c r="C69" s="840"/>
      <c r="D69" s="858"/>
      <c r="E69" s="861"/>
      <c r="F69" s="549">
        <v>4</v>
      </c>
      <c r="G69" s="550"/>
      <c r="H69" s="598" t="str">
        <f t="shared" si="0"/>
        <v>Belum Diisi</v>
      </c>
      <c r="I69" s="592" t="s">
        <v>26</v>
      </c>
      <c r="J69" s="593" t="str">
        <f>IF($D$66="Y/T","Isi Tujuan",IF($E$66=0,0,IF(I69="Y",1,IF(I69="T",0,"Isi Dulu"))))</f>
        <v>Isi Tujuan</v>
      </c>
      <c r="K69" s="592" t="s">
        <v>26</v>
      </c>
      <c r="L69" s="593" t="str">
        <f>IF($D$66="Y/T","Isi Tujuan",IF($E$66=0,0,IF(K69="Y",1,IF(K69="T",0,"Isi Dulu"))))</f>
        <v>Isi Tujuan</v>
      </c>
      <c r="M69" s="849"/>
      <c r="N69" s="852"/>
    </row>
    <row r="70" spans="2:14" ht="15.75">
      <c r="B70" s="838"/>
      <c r="C70" s="841"/>
      <c r="D70" s="859"/>
      <c r="E70" s="862"/>
      <c r="F70" s="569">
        <v>5</v>
      </c>
      <c r="G70" s="570"/>
      <c r="H70" s="599" t="str">
        <f t="shared" ref="H70:H105" si="1">IF(OR(J70="Isi Dulu",L70="Isi Dulu",J70="Isi Tujuan",L70="Isi Tujuan"),"Belum Diisi",IF(SUM(J70,L70)=2,1,IF(SUM(J70,L70)=1,0,IF(SUM(J70,L70)=0,0,"Error"))))</f>
        <v>Belum Diisi</v>
      </c>
      <c r="I70" s="595" t="s">
        <v>26</v>
      </c>
      <c r="J70" s="596" t="str">
        <f>IF($D$66="Y/T","Isi Tujuan",IF($E$66=0,0,IF(I70="Y",1,IF(I70="T",0,"Isi Dulu"))))</f>
        <v>Isi Tujuan</v>
      </c>
      <c r="K70" s="595" t="s">
        <v>26</v>
      </c>
      <c r="L70" s="596" t="str">
        <f>IF($D$66="Y/T","Isi Tujuan",IF($E$66=0,0,IF(K70="Y",1,IF(K70="T",0,"Isi Dulu"))))</f>
        <v>Isi Tujuan</v>
      </c>
      <c r="M70" s="850"/>
      <c r="N70" s="853"/>
    </row>
    <row r="71" spans="2:14" ht="15.75">
      <c r="B71" s="836">
        <v>14</v>
      </c>
      <c r="C71" s="839"/>
      <c r="D71" s="857" t="s">
        <v>26</v>
      </c>
      <c r="E71" s="860" t="str">
        <f>IF(D71="Y",1,IF(D71="T",0,IF(D71="Y/T","Belum diisi","Error")))</f>
        <v>Belum diisi</v>
      </c>
      <c r="F71" s="528">
        <v>1</v>
      </c>
      <c r="G71" s="529"/>
      <c r="H71" s="600" t="str">
        <f t="shared" si="1"/>
        <v>Belum Diisi</v>
      </c>
      <c r="I71" s="590" t="s">
        <v>26</v>
      </c>
      <c r="J71" s="591" t="str">
        <f>IF($D$71="Y/T","Isi Tujuan",IF($E$71=0,0,IF(I71="Y",1,IF(I71="T",0,"Isi Dulu"))))</f>
        <v>Isi Tujuan</v>
      </c>
      <c r="K71" s="590" t="s">
        <v>26</v>
      </c>
      <c r="L71" s="591" t="str">
        <f>IF($D$71="Y/T","Isi Tujuan",IF($E$71=0,0,IF(K71="Y",1,IF(K71="T",0,"Isi Dulu"))))</f>
        <v>Isi Tujuan</v>
      </c>
      <c r="M71" s="848" t="s">
        <v>26</v>
      </c>
      <c r="N71" s="851" t="str">
        <f>IF(M71="Y",1,IF(M71="T",0,IF(M71="Y/T","Belum diisi","Error")))</f>
        <v>Belum diisi</v>
      </c>
    </row>
    <row r="72" spans="2:14" ht="15.75">
      <c r="B72" s="837"/>
      <c r="C72" s="840"/>
      <c r="D72" s="858"/>
      <c r="E72" s="861"/>
      <c r="F72" s="549">
        <v>2</v>
      </c>
      <c r="G72" s="550"/>
      <c r="H72" s="598" t="str">
        <f t="shared" si="1"/>
        <v>Belum Diisi</v>
      </c>
      <c r="I72" s="592" t="s">
        <v>26</v>
      </c>
      <c r="J72" s="593" t="str">
        <f>IF($D$71="Y/T","Isi Tujuan",IF($E$71=0,0,IF(I72="Y",1,IF(I72="T",0,"Isi Dulu"))))</f>
        <v>Isi Tujuan</v>
      </c>
      <c r="K72" s="592" t="s">
        <v>26</v>
      </c>
      <c r="L72" s="593" t="str">
        <f>IF($D$71="Y/T","Isi Tujuan",IF($E$71=0,0,IF(K72="Y",1,IF(K72="T",0,"Isi Dulu"))))</f>
        <v>Isi Tujuan</v>
      </c>
      <c r="M72" s="849"/>
      <c r="N72" s="852"/>
    </row>
    <row r="73" spans="2:14" ht="15.75">
      <c r="B73" s="837"/>
      <c r="C73" s="840"/>
      <c r="D73" s="858"/>
      <c r="E73" s="861"/>
      <c r="F73" s="549">
        <v>3</v>
      </c>
      <c r="G73" s="550"/>
      <c r="H73" s="598" t="str">
        <f t="shared" si="1"/>
        <v>Belum Diisi</v>
      </c>
      <c r="I73" s="592" t="s">
        <v>26</v>
      </c>
      <c r="J73" s="593" t="str">
        <f>IF($D$71="Y/T","Isi Tujuan",IF($E$71=0,0,IF(I73="Y",1,IF(I73="T",0,"Isi Dulu"))))</f>
        <v>Isi Tujuan</v>
      </c>
      <c r="K73" s="592" t="s">
        <v>26</v>
      </c>
      <c r="L73" s="593" t="str">
        <f>IF($D$71="Y/T","Isi Tujuan",IF($E$71=0,0,IF(K73="Y",1,IF(K73="T",0,"Isi Dulu"))))</f>
        <v>Isi Tujuan</v>
      </c>
      <c r="M73" s="849"/>
      <c r="N73" s="852"/>
    </row>
    <row r="74" spans="2:14" ht="15.75">
      <c r="B74" s="837"/>
      <c r="C74" s="840"/>
      <c r="D74" s="858"/>
      <c r="E74" s="861"/>
      <c r="F74" s="549">
        <v>4</v>
      </c>
      <c r="G74" s="550"/>
      <c r="H74" s="598" t="str">
        <f t="shared" si="1"/>
        <v>Belum Diisi</v>
      </c>
      <c r="I74" s="592" t="s">
        <v>26</v>
      </c>
      <c r="J74" s="593" t="str">
        <f>IF($D$71="Y/T","Isi Tujuan",IF($E$71=0,0,IF(I74="Y",1,IF(I74="T",0,"Isi Dulu"))))</f>
        <v>Isi Tujuan</v>
      </c>
      <c r="K74" s="592" t="s">
        <v>26</v>
      </c>
      <c r="L74" s="593" t="str">
        <f>IF($D$71="Y/T","Isi Tujuan",IF($E$71=0,0,IF(K74="Y",1,IF(K74="T",0,"Isi Dulu"))))</f>
        <v>Isi Tujuan</v>
      </c>
      <c r="M74" s="849"/>
      <c r="N74" s="852"/>
    </row>
    <row r="75" spans="2:14" ht="15.75">
      <c r="B75" s="838"/>
      <c r="C75" s="841"/>
      <c r="D75" s="859"/>
      <c r="E75" s="862"/>
      <c r="F75" s="569">
        <v>5</v>
      </c>
      <c r="G75" s="570"/>
      <c r="H75" s="599" t="str">
        <f t="shared" si="1"/>
        <v>Belum Diisi</v>
      </c>
      <c r="I75" s="595" t="s">
        <v>26</v>
      </c>
      <c r="J75" s="596" t="str">
        <f>IF($D$71="Y/T","Isi Tujuan",IF($E$71=0,0,IF(I75="Y",1,IF(I75="T",0,"Isi Dulu"))))</f>
        <v>Isi Tujuan</v>
      </c>
      <c r="K75" s="595" t="s">
        <v>26</v>
      </c>
      <c r="L75" s="596" t="str">
        <f>IF($D$71="Y/T","Isi Tujuan",IF($E$71=0,0,IF(K75="Y",1,IF(K75="T",0,"Isi Dulu"))))</f>
        <v>Isi Tujuan</v>
      </c>
      <c r="M75" s="850"/>
      <c r="N75" s="853"/>
    </row>
    <row r="76" spans="2:14" ht="15.75">
      <c r="B76" s="836">
        <v>15</v>
      </c>
      <c r="C76" s="839"/>
      <c r="D76" s="857" t="s">
        <v>26</v>
      </c>
      <c r="E76" s="860" t="str">
        <f>IF(D76="Y",1,IF(D76="T",0,IF(D76="Y/T","Belum diisi","Error")))</f>
        <v>Belum diisi</v>
      </c>
      <c r="F76" s="528">
        <v>1</v>
      </c>
      <c r="G76" s="529"/>
      <c r="H76" s="600" t="str">
        <f t="shared" si="1"/>
        <v>Belum Diisi</v>
      </c>
      <c r="I76" s="590" t="s">
        <v>26</v>
      </c>
      <c r="J76" s="591" t="str">
        <f>IF($D$76="Y/T","Isi Tujuan",IF($E$76=0,0,IF(I76="Y",1,IF(I76="T",0,"Isi Dulu"))))</f>
        <v>Isi Tujuan</v>
      </c>
      <c r="K76" s="590" t="s">
        <v>26</v>
      </c>
      <c r="L76" s="591" t="str">
        <f>IF($D$76="Y/T","Isi Tujuan",IF($E$76=0,0,IF(K76="Y",1,IF(K76="T",0,"Isi Dulu"))))</f>
        <v>Isi Tujuan</v>
      </c>
      <c r="M76" s="848" t="s">
        <v>26</v>
      </c>
      <c r="N76" s="851" t="str">
        <f>IF(M76="Y",1,IF(M76="T",0,IF(M76="Y/T","Belum diisi","Error")))</f>
        <v>Belum diisi</v>
      </c>
    </row>
    <row r="77" spans="2:14" ht="15.75">
      <c r="B77" s="837"/>
      <c r="C77" s="840"/>
      <c r="D77" s="858"/>
      <c r="E77" s="861"/>
      <c r="F77" s="549">
        <v>2</v>
      </c>
      <c r="G77" s="550"/>
      <c r="H77" s="598" t="str">
        <f t="shared" si="1"/>
        <v>Belum Diisi</v>
      </c>
      <c r="I77" s="592" t="s">
        <v>26</v>
      </c>
      <c r="J77" s="593" t="str">
        <f>IF($D$76="Y/T","Isi Tujuan",IF($E$76=0,0,IF(I77="Y",1,IF(I77="T",0,"Isi Dulu"))))</f>
        <v>Isi Tujuan</v>
      </c>
      <c r="K77" s="592" t="s">
        <v>26</v>
      </c>
      <c r="L77" s="593" t="str">
        <f>IF($D$76="Y/T","Isi Tujuan",IF($E$76=0,0,IF(K77="Y",1,IF(K77="T",0,"Isi Dulu"))))</f>
        <v>Isi Tujuan</v>
      </c>
      <c r="M77" s="849"/>
      <c r="N77" s="852"/>
    </row>
    <row r="78" spans="2:14" ht="15.75">
      <c r="B78" s="837"/>
      <c r="C78" s="840"/>
      <c r="D78" s="858"/>
      <c r="E78" s="861"/>
      <c r="F78" s="549">
        <v>3</v>
      </c>
      <c r="G78" s="550"/>
      <c r="H78" s="598" t="str">
        <f t="shared" si="1"/>
        <v>Belum Diisi</v>
      </c>
      <c r="I78" s="592" t="s">
        <v>26</v>
      </c>
      <c r="J78" s="593" t="str">
        <f>IF($D$76="Y/T","Isi Tujuan",IF($E$76=0,0,IF(I78="Y",1,IF(I78="T",0,"Isi Dulu"))))</f>
        <v>Isi Tujuan</v>
      </c>
      <c r="K78" s="592" t="s">
        <v>26</v>
      </c>
      <c r="L78" s="593" t="str">
        <f>IF($D$76="Y/T","Isi Tujuan",IF($E$76=0,0,IF(K78="Y",1,IF(K78="T",0,"Isi Dulu"))))</f>
        <v>Isi Tujuan</v>
      </c>
      <c r="M78" s="849"/>
      <c r="N78" s="852"/>
    </row>
    <row r="79" spans="2:14" ht="15.75">
      <c r="B79" s="837"/>
      <c r="C79" s="840"/>
      <c r="D79" s="858"/>
      <c r="E79" s="861"/>
      <c r="F79" s="549">
        <v>4</v>
      </c>
      <c r="G79" s="550"/>
      <c r="H79" s="598" t="str">
        <f t="shared" si="1"/>
        <v>Belum Diisi</v>
      </c>
      <c r="I79" s="592" t="s">
        <v>26</v>
      </c>
      <c r="J79" s="593" t="str">
        <f>IF($D$76="Y/T","Isi Tujuan",IF($E$76=0,0,IF(I79="Y",1,IF(I79="T",0,"Isi Dulu"))))</f>
        <v>Isi Tujuan</v>
      </c>
      <c r="K79" s="592" t="s">
        <v>26</v>
      </c>
      <c r="L79" s="593" t="str">
        <f>IF($D$76="Y/T","Isi Tujuan",IF($E$76=0,0,IF(K79="Y",1,IF(K79="T",0,"Isi Dulu"))))</f>
        <v>Isi Tujuan</v>
      </c>
      <c r="M79" s="849"/>
      <c r="N79" s="852"/>
    </row>
    <row r="80" spans="2:14" ht="15.75">
      <c r="B80" s="838"/>
      <c r="C80" s="841"/>
      <c r="D80" s="859"/>
      <c r="E80" s="862"/>
      <c r="F80" s="569">
        <v>5</v>
      </c>
      <c r="G80" s="570"/>
      <c r="H80" s="599" t="str">
        <f t="shared" si="1"/>
        <v>Belum Diisi</v>
      </c>
      <c r="I80" s="595" t="s">
        <v>26</v>
      </c>
      <c r="J80" s="596" t="str">
        <f>IF($D$76="Y/T","Isi Tujuan",IF($E$76=0,0,IF(I80="Y",1,IF(I80="T",0,"Isi Dulu"))))</f>
        <v>Isi Tujuan</v>
      </c>
      <c r="K80" s="595" t="s">
        <v>26</v>
      </c>
      <c r="L80" s="596" t="str">
        <f>IF($D$76="Y/T","Isi Tujuan",IF($E$76=0,0,IF(K80="Y",1,IF(K80="T",0,"Isi Dulu"))))</f>
        <v>Isi Tujuan</v>
      </c>
      <c r="M80" s="850"/>
      <c r="N80" s="853"/>
    </row>
    <row r="81" spans="2:14" ht="15.75">
      <c r="B81" s="836">
        <v>16</v>
      </c>
      <c r="C81" s="839"/>
      <c r="D81" s="857" t="s">
        <v>26</v>
      </c>
      <c r="E81" s="860" t="str">
        <f>IF(D81="Y",1,IF(D81="T",0,IF(D81="Y/T","Belum diisi","Error")))</f>
        <v>Belum diisi</v>
      </c>
      <c r="F81" s="528">
        <v>1</v>
      </c>
      <c r="G81" s="529"/>
      <c r="H81" s="600" t="str">
        <f t="shared" si="1"/>
        <v>Belum Diisi</v>
      </c>
      <c r="I81" s="590" t="s">
        <v>26</v>
      </c>
      <c r="J81" s="591" t="str">
        <f>IF($D$81="Y/T","Isi Tujuan",IF($E$81=0,0,IF(I81="Y",1,IF(I81="T",0,"Isi Dulu"))))</f>
        <v>Isi Tujuan</v>
      </c>
      <c r="K81" s="590" t="s">
        <v>26</v>
      </c>
      <c r="L81" s="591" t="str">
        <f>IF($D$81="Y/T","Isi Tujuan",IF($E$81=0,0,IF(K81="Y",1,IF(K81="T",0,"Isi Dulu"))))</f>
        <v>Isi Tujuan</v>
      </c>
      <c r="M81" s="848" t="s">
        <v>26</v>
      </c>
      <c r="N81" s="851" t="str">
        <f>IF(M81="Y",1,IF(M81="T",0,IF(M81="Y/T","Belum diisi","Error")))</f>
        <v>Belum diisi</v>
      </c>
    </row>
    <row r="82" spans="2:14" ht="15.75">
      <c r="B82" s="837"/>
      <c r="C82" s="840"/>
      <c r="D82" s="858"/>
      <c r="E82" s="861"/>
      <c r="F82" s="549">
        <v>2</v>
      </c>
      <c r="G82" s="550"/>
      <c r="H82" s="598" t="str">
        <f t="shared" si="1"/>
        <v>Belum Diisi</v>
      </c>
      <c r="I82" s="592" t="s">
        <v>26</v>
      </c>
      <c r="J82" s="593" t="str">
        <f>IF($D$81="Y/T","Isi Tujuan",IF($E$81=0,0,IF(I82="Y",1,IF(I82="T",0,"Isi Dulu"))))</f>
        <v>Isi Tujuan</v>
      </c>
      <c r="K82" s="592" t="s">
        <v>26</v>
      </c>
      <c r="L82" s="593" t="str">
        <f>IF($D$81="Y/T","Isi Tujuan",IF($E$81=0,0,IF(K82="Y",1,IF(K82="T",0,"Isi Dulu"))))</f>
        <v>Isi Tujuan</v>
      </c>
      <c r="M82" s="849"/>
      <c r="N82" s="852"/>
    </row>
    <row r="83" spans="2:14" ht="15.75">
      <c r="B83" s="837"/>
      <c r="C83" s="840"/>
      <c r="D83" s="858"/>
      <c r="E83" s="861"/>
      <c r="F83" s="549">
        <v>3</v>
      </c>
      <c r="G83" s="550"/>
      <c r="H83" s="598" t="str">
        <f t="shared" si="1"/>
        <v>Belum Diisi</v>
      </c>
      <c r="I83" s="592" t="s">
        <v>26</v>
      </c>
      <c r="J83" s="593" t="str">
        <f>IF($D$81="Y/T","Isi Tujuan",IF($E$81=0,0,IF(I83="Y",1,IF(I83="T",0,"Isi Dulu"))))</f>
        <v>Isi Tujuan</v>
      </c>
      <c r="K83" s="592" t="s">
        <v>26</v>
      </c>
      <c r="L83" s="593" t="str">
        <f>IF($D$81="Y/T","Isi Tujuan",IF($E$81=0,0,IF(K83="Y",1,IF(K83="T",0,"Isi Dulu"))))</f>
        <v>Isi Tujuan</v>
      </c>
      <c r="M83" s="849"/>
      <c r="N83" s="852"/>
    </row>
    <row r="84" spans="2:14" ht="15.75">
      <c r="B84" s="837"/>
      <c r="C84" s="840"/>
      <c r="D84" s="858"/>
      <c r="E84" s="861"/>
      <c r="F84" s="549">
        <v>4</v>
      </c>
      <c r="G84" s="550"/>
      <c r="H84" s="598" t="str">
        <f t="shared" si="1"/>
        <v>Belum Diisi</v>
      </c>
      <c r="I84" s="592" t="s">
        <v>26</v>
      </c>
      <c r="J84" s="593" t="str">
        <f>IF($D$81="Y/T","Isi Tujuan",IF($E$81=0,0,IF(I84="Y",1,IF(I84="T",0,"Isi Dulu"))))</f>
        <v>Isi Tujuan</v>
      </c>
      <c r="K84" s="592" t="s">
        <v>26</v>
      </c>
      <c r="L84" s="593" t="str">
        <f>IF($D$81="Y/T","Isi Tujuan",IF($E$81=0,0,IF(K84="Y",1,IF(K84="T",0,"Isi Dulu"))))</f>
        <v>Isi Tujuan</v>
      </c>
      <c r="M84" s="849"/>
      <c r="N84" s="852"/>
    </row>
    <row r="85" spans="2:14" ht="15.75">
      <c r="B85" s="838"/>
      <c r="C85" s="841"/>
      <c r="D85" s="859"/>
      <c r="E85" s="862"/>
      <c r="F85" s="569">
        <v>5</v>
      </c>
      <c r="G85" s="570"/>
      <c r="H85" s="599" t="str">
        <f t="shared" si="1"/>
        <v>Belum Diisi</v>
      </c>
      <c r="I85" s="595" t="s">
        <v>26</v>
      </c>
      <c r="J85" s="596" t="str">
        <f>IF($D$81="Y/T","Isi Tujuan",IF($E$81=0,0,IF(I85="Y",1,IF(I85="T",0,"Isi Dulu"))))</f>
        <v>Isi Tujuan</v>
      </c>
      <c r="K85" s="595" t="s">
        <v>26</v>
      </c>
      <c r="L85" s="596" t="str">
        <f>IF($D$81="Y/T","Isi Tujuan",IF($E$81=0,0,IF(K85="Y",1,IF(K85="T",0,"Isi Dulu"))))</f>
        <v>Isi Tujuan</v>
      </c>
      <c r="M85" s="850"/>
      <c r="N85" s="853"/>
    </row>
    <row r="86" spans="2:14" ht="15.75">
      <c r="B86" s="836">
        <v>17</v>
      </c>
      <c r="C86" s="839"/>
      <c r="D86" s="857" t="s">
        <v>26</v>
      </c>
      <c r="E86" s="860" t="str">
        <f>IF(D86="Y",1,IF(D86="T",0,IF(D86="Y/T","Belum diisi","Error")))</f>
        <v>Belum diisi</v>
      </c>
      <c r="F86" s="528">
        <v>1</v>
      </c>
      <c r="G86" s="529"/>
      <c r="H86" s="600" t="str">
        <f t="shared" si="1"/>
        <v>Belum Diisi</v>
      </c>
      <c r="I86" s="590" t="s">
        <v>26</v>
      </c>
      <c r="J86" s="591" t="str">
        <f>IF($D$86="Y/T","Isi Tujuan",IF($E$86=0,0,IF(I86="Y",1,IF(I86="T",0,"Isi Dulu"))))</f>
        <v>Isi Tujuan</v>
      </c>
      <c r="K86" s="590" t="s">
        <v>26</v>
      </c>
      <c r="L86" s="591" t="str">
        <f>IF($D$86="Y/T","Isi Tujuan",IF($E$86=0,0,IF(K86="Y",1,IF(K86="T",0,"Isi Dulu"))))</f>
        <v>Isi Tujuan</v>
      </c>
      <c r="M86" s="848" t="s">
        <v>26</v>
      </c>
      <c r="N86" s="851" t="str">
        <f>IF(M86="Y",1,IF(M86="T",0,IF(M86="Y/T","Belum diisi","Error")))</f>
        <v>Belum diisi</v>
      </c>
    </row>
    <row r="87" spans="2:14" ht="15.75">
      <c r="B87" s="837"/>
      <c r="C87" s="840"/>
      <c r="D87" s="858"/>
      <c r="E87" s="861"/>
      <c r="F87" s="549">
        <v>2</v>
      </c>
      <c r="G87" s="550"/>
      <c r="H87" s="598" t="str">
        <f t="shared" si="1"/>
        <v>Belum Diisi</v>
      </c>
      <c r="I87" s="592" t="s">
        <v>26</v>
      </c>
      <c r="J87" s="593" t="str">
        <f>IF($D$86="Y/T","Isi Tujuan",IF($E$86=0,0,IF(I87="Y",1,IF(I87="T",0,"Isi Dulu"))))</f>
        <v>Isi Tujuan</v>
      </c>
      <c r="K87" s="592" t="s">
        <v>26</v>
      </c>
      <c r="L87" s="593" t="str">
        <f>IF($D$86="Y/T","Isi Tujuan",IF($E$86=0,0,IF(K87="Y",1,IF(K87="T",0,"Isi Dulu"))))</f>
        <v>Isi Tujuan</v>
      </c>
      <c r="M87" s="849"/>
      <c r="N87" s="852"/>
    </row>
    <row r="88" spans="2:14" ht="15.75">
      <c r="B88" s="837"/>
      <c r="C88" s="840"/>
      <c r="D88" s="858"/>
      <c r="E88" s="861"/>
      <c r="F88" s="549">
        <v>3</v>
      </c>
      <c r="G88" s="550"/>
      <c r="H88" s="598" t="str">
        <f t="shared" si="1"/>
        <v>Belum Diisi</v>
      </c>
      <c r="I88" s="592" t="s">
        <v>26</v>
      </c>
      <c r="J88" s="593" t="str">
        <f>IF($D$86="Y/T","Isi Tujuan",IF($E$86=0,0,IF(I88="Y",1,IF(I88="T",0,"Isi Dulu"))))</f>
        <v>Isi Tujuan</v>
      </c>
      <c r="K88" s="592" t="s">
        <v>26</v>
      </c>
      <c r="L88" s="593" t="str">
        <f>IF($D$86="Y/T","Isi Tujuan",IF($E$86=0,0,IF(K88="Y",1,IF(K88="T",0,"Isi Dulu"))))</f>
        <v>Isi Tujuan</v>
      </c>
      <c r="M88" s="849"/>
      <c r="N88" s="852"/>
    </row>
    <row r="89" spans="2:14" ht="15.75">
      <c r="B89" s="837"/>
      <c r="C89" s="840"/>
      <c r="D89" s="858"/>
      <c r="E89" s="861"/>
      <c r="F89" s="549">
        <v>4</v>
      </c>
      <c r="G89" s="550"/>
      <c r="H89" s="598" t="str">
        <f t="shared" si="1"/>
        <v>Belum Diisi</v>
      </c>
      <c r="I89" s="592" t="s">
        <v>26</v>
      </c>
      <c r="J89" s="593" t="str">
        <f>IF($D$86="Y/T","Isi Tujuan",IF($E$86=0,0,IF(I89="Y",1,IF(I89="T",0,"Isi Dulu"))))</f>
        <v>Isi Tujuan</v>
      </c>
      <c r="K89" s="592" t="s">
        <v>26</v>
      </c>
      <c r="L89" s="593" t="str">
        <f>IF($D$86="Y/T","Isi Tujuan",IF($E$86=0,0,IF(K89="Y",1,IF(K89="T",0,"Isi Dulu"))))</f>
        <v>Isi Tujuan</v>
      </c>
      <c r="M89" s="849"/>
      <c r="N89" s="852"/>
    </row>
    <row r="90" spans="2:14" ht="15.75">
      <c r="B90" s="838"/>
      <c r="C90" s="841"/>
      <c r="D90" s="859"/>
      <c r="E90" s="862"/>
      <c r="F90" s="569">
        <v>5</v>
      </c>
      <c r="G90" s="570"/>
      <c r="H90" s="599" t="str">
        <f t="shared" si="1"/>
        <v>Belum Diisi</v>
      </c>
      <c r="I90" s="595" t="s">
        <v>26</v>
      </c>
      <c r="J90" s="596" t="str">
        <f>IF($D$86="Y/T","Isi Tujuan",IF($E$86=0,0,IF(I90="Y",1,IF(I90="T",0,"Isi Dulu"))))</f>
        <v>Isi Tujuan</v>
      </c>
      <c r="K90" s="595" t="s">
        <v>26</v>
      </c>
      <c r="L90" s="596" t="str">
        <f>IF($D$86="Y/T","Isi Tujuan",IF($E$86=0,0,IF(K90="Y",1,IF(K90="T",0,"Isi Dulu"))))</f>
        <v>Isi Tujuan</v>
      </c>
      <c r="M90" s="850"/>
      <c r="N90" s="853"/>
    </row>
    <row r="91" spans="2:14" ht="15.75">
      <c r="B91" s="836">
        <v>18</v>
      </c>
      <c r="C91" s="839"/>
      <c r="D91" s="857" t="s">
        <v>26</v>
      </c>
      <c r="E91" s="860" t="str">
        <f>IF(D91="Y",1,IF(D91="T",0,IF(D91="Y/T","Belum diisi","Error")))</f>
        <v>Belum diisi</v>
      </c>
      <c r="F91" s="528">
        <v>1</v>
      </c>
      <c r="G91" s="529"/>
      <c r="H91" s="600" t="str">
        <f t="shared" si="1"/>
        <v>Belum Diisi</v>
      </c>
      <c r="I91" s="590" t="s">
        <v>26</v>
      </c>
      <c r="J91" s="591" t="str">
        <f>IF($D$91="Y/T","Isi Tujuan",IF($E$91=0,0,IF(I91="Y",1,IF(I91="T",0,"Isi Dulu"))))</f>
        <v>Isi Tujuan</v>
      </c>
      <c r="K91" s="590" t="s">
        <v>26</v>
      </c>
      <c r="L91" s="591" t="str">
        <f>IF($D$91="Y/T","Isi Tujuan",IF($E$91=0,0,IF(K91="Y",1,IF(K91="T",0,"Isi Dulu"))))</f>
        <v>Isi Tujuan</v>
      </c>
      <c r="M91" s="848" t="s">
        <v>26</v>
      </c>
      <c r="N91" s="851" t="str">
        <f>IF(M91="Y",1,IF(M91="T",0,IF(M91="Y/T","Belum diisi","Error")))</f>
        <v>Belum diisi</v>
      </c>
    </row>
    <row r="92" spans="2:14" ht="15.75">
      <c r="B92" s="837"/>
      <c r="C92" s="840"/>
      <c r="D92" s="858"/>
      <c r="E92" s="861"/>
      <c r="F92" s="549">
        <v>2</v>
      </c>
      <c r="G92" s="550"/>
      <c r="H92" s="598" t="str">
        <f t="shared" si="1"/>
        <v>Belum Diisi</v>
      </c>
      <c r="I92" s="592" t="s">
        <v>26</v>
      </c>
      <c r="J92" s="593" t="str">
        <f>IF($D$91="Y/T","Isi Tujuan",IF($E$91=0,0,IF(I92="Y",1,IF(I92="T",0,"Isi Dulu"))))</f>
        <v>Isi Tujuan</v>
      </c>
      <c r="K92" s="592" t="s">
        <v>26</v>
      </c>
      <c r="L92" s="593" t="str">
        <f>IF($D$91="Y/T","Isi Tujuan",IF($E$91=0,0,IF(K92="Y",1,IF(K92="T",0,"Isi Dulu"))))</f>
        <v>Isi Tujuan</v>
      </c>
      <c r="M92" s="849"/>
      <c r="N92" s="852"/>
    </row>
    <row r="93" spans="2:14" ht="15.75">
      <c r="B93" s="837"/>
      <c r="C93" s="840"/>
      <c r="D93" s="858"/>
      <c r="E93" s="861"/>
      <c r="F93" s="549">
        <v>3</v>
      </c>
      <c r="G93" s="550"/>
      <c r="H93" s="598" t="str">
        <f t="shared" si="1"/>
        <v>Belum Diisi</v>
      </c>
      <c r="I93" s="592" t="s">
        <v>26</v>
      </c>
      <c r="J93" s="593" t="str">
        <f>IF($D$91="Y/T","Isi Tujuan",IF($E$91=0,0,IF(I93="Y",1,IF(I93="T",0,"Isi Dulu"))))</f>
        <v>Isi Tujuan</v>
      </c>
      <c r="K93" s="592" t="s">
        <v>26</v>
      </c>
      <c r="L93" s="593" t="str">
        <f>IF($D$91="Y/T","Isi Tujuan",IF($E$91=0,0,IF(K93="Y",1,IF(K93="T",0,"Isi Dulu"))))</f>
        <v>Isi Tujuan</v>
      </c>
      <c r="M93" s="849"/>
      <c r="N93" s="852"/>
    </row>
    <row r="94" spans="2:14" ht="15.75">
      <c r="B94" s="837"/>
      <c r="C94" s="840"/>
      <c r="D94" s="858"/>
      <c r="E94" s="861"/>
      <c r="F94" s="549">
        <v>4</v>
      </c>
      <c r="G94" s="550"/>
      <c r="H94" s="598" t="str">
        <f t="shared" si="1"/>
        <v>Belum Diisi</v>
      </c>
      <c r="I94" s="592" t="s">
        <v>26</v>
      </c>
      <c r="J94" s="593" t="str">
        <f>IF($D$91="Y/T","Isi Tujuan",IF($E$91=0,0,IF(I94="Y",1,IF(I94="T",0,"Isi Dulu"))))</f>
        <v>Isi Tujuan</v>
      </c>
      <c r="K94" s="592" t="s">
        <v>26</v>
      </c>
      <c r="L94" s="593" t="str">
        <f>IF($D$91="Y/T","Isi Tujuan",IF($E$91=0,0,IF(K94="Y",1,IF(K94="T",0,"Isi Dulu"))))</f>
        <v>Isi Tujuan</v>
      </c>
      <c r="M94" s="849"/>
      <c r="N94" s="852"/>
    </row>
    <row r="95" spans="2:14" ht="15.75">
      <c r="B95" s="838"/>
      <c r="C95" s="841"/>
      <c r="D95" s="859"/>
      <c r="E95" s="862"/>
      <c r="F95" s="569">
        <v>5</v>
      </c>
      <c r="G95" s="570"/>
      <c r="H95" s="599" t="str">
        <f t="shared" si="1"/>
        <v>Belum Diisi</v>
      </c>
      <c r="I95" s="595" t="s">
        <v>26</v>
      </c>
      <c r="J95" s="596" t="str">
        <f>IF($D$91="Y/T","Isi Tujuan",IF($E$91=0,0,IF(I95="Y",1,IF(I95="T",0,"Isi Dulu"))))</f>
        <v>Isi Tujuan</v>
      </c>
      <c r="K95" s="595" t="s">
        <v>26</v>
      </c>
      <c r="L95" s="596" t="str">
        <f>IF($D$91="Y/T","Isi Tujuan",IF($E$91=0,0,IF(K95="Y",1,IF(K95="T",0,"Isi Dulu"))))</f>
        <v>Isi Tujuan</v>
      </c>
      <c r="M95" s="850"/>
      <c r="N95" s="853"/>
    </row>
    <row r="96" spans="2:14" ht="15.75">
      <c r="B96" s="836">
        <v>19</v>
      </c>
      <c r="C96" s="839"/>
      <c r="D96" s="857" t="s">
        <v>26</v>
      </c>
      <c r="E96" s="860" t="str">
        <f>IF(D96="Y",1,IF(D96="T",0,IF(D96="Y/T","Belum diisi","Error")))</f>
        <v>Belum diisi</v>
      </c>
      <c r="F96" s="528">
        <v>1</v>
      </c>
      <c r="G96" s="529"/>
      <c r="H96" s="600" t="str">
        <f t="shared" si="1"/>
        <v>Belum Diisi</v>
      </c>
      <c r="I96" s="590" t="s">
        <v>26</v>
      </c>
      <c r="J96" s="591" t="str">
        <f>IF($D$96="Y/T","Isi Tujuan",IF($E$96=0,0,IF(I96="Y",1,IF(I96="T",0,"Isi Dulu"))))</f>
        <v>Isi Tujuan</v>
      </c>
      <c r="K96" s="590" t="s">
        <v>26</v>
      </c>
      <c r="L96" s="591" t="str">
        <f>IF($D$96="Y/T","Isi Tujuan",IF($E$96=0,0,IF(K96="Y",1,IF(K96="T",0,"Isi Dulu"))))</f>
        <v>Isi Tujuan</v>
      </c>
      <c r="M96" s="848" t="s">
        <v>26</v>
      </c>
      <c r="N96" s="851" t="str">
        <f>IF(M96="Y",1,IF(M96="T",0,IF(M96="Y/T","Belum diisi","Error")))</f>
        <v>Belum diisi</v>
      </c>
    </row>
    <row r="97" spans="2:18" ht="15.75">
      <c r="B97" s="837"/>
      <c r="C97" s="840"/>
      <c r="D97" s="858"/>
      <c r="E97" s="861"/>
      <c r="F97" s="549">
        <v>2</v>
      </c>
      <c r="G97" s="550"/>
      <c r="H97" s="598" t="str">
        <f t="shared" si="1"/>
        <v>Belum Diisi</v>
      </c>
      <c r="I97" s="592" t="s">
        <v>26</v>
      </c>
      <c r="J97" s="593" t="str">
        <f>IF($D$96="Y/T","Isi Tujuan",IF($E$96=0,0,IF(I97="Y",1,IF(I97="T",0,"Isi Dulu"))))</f>
        <v>Isi Tujuan</v>
      </c>
      <c r="K97" s="592" t="s">
        <v>26</v>
      </c>
      <c r="L97" s="593" t="str">
        <f>IF($D$96="Y/T","Isi Tujuan",IF($E$96=0,0,IF(K97="Y",1,IF(K97="T",0,"Isi Dulu"))))</f>
        <v>Isi Tujuan</v>
      </c>
      <c r="M97" s="849"/>
      <c r="N97" s="852"/>
    </row>
    <row r="98" spans="2:18" ht="15.75">
      <c r="B98" s="837"/>
      <c r="C98" s="840"/>
      <c r="D98" s="858"/>
      <c r="E98" s="861"/>
      <c r="F98" s="549">
        <v>3</v>
      </c>
      <c r="G98" s="550"/>
      <c r="H98" s="598" t="str">
        <f t="shared" si="1"/>
        <v>Belum Diisi</v>
      </c>
      <c r="I98" s="592" t="s">
        <v>26</v>
      </c>
      <c r="J98" s="593" t="str">
        <f>IF($D$96="Y/T","Isi Tujuan",IF($E$96=0,0,IF(I98="Y",1,IF(I98="T",0,"Isi Dulu"))))</f>
        <v>Isi Tujuan</v>
      </c>
      <c r="K98" s="592" t="s">
        <v>26</v>
      </c>
      <c r="L98" s="593" t="str">
        <f>IF($D$96="Y/T","Isi Tujuan",IF($E$96=0,0,IF(K98="Y",1,IF(K98="T",0,"Isi Dulu"))))</f>
        <v>Isi Tujuan</v>
      </c>
      <c r="M98" s="849"/>
      <c r="N98" s="852"/>
    </row>
    <row r="99" spans="2:18" ht="15.75">
      <c r="B99" s="837"/>
      <c r="C99" s="840"/>
      <c r="D99" s="858"/>
      <c r="E99" s="861"/>
      <c r="F99" s="549">
        <v>4</v>
      </c>
      <c r="G99" s="550"/>
      <c r="H99" s="598" t="str">
        <f t="shared" si="1"/>
        <v>Belum Diisi</v>
      </c>
      <c r="I99" s="592" t="s">
        <v>26</v>
      </c>
      <c r="J99" s="593" t="str">
        <f>IF($D$96="Y/T","Isi Tujuan",IF($E$96=0,0,IF(I99="Y",1,IF(I99="T",0,"Isi Dulu"))))</f>
        <v>Isi Tujuan</v>
      </c>
      <c r="K99" s="592" t="s">
        <v>26</v>
      </c>
      <c r="L99" s="593" t="str">
        <f>IF($D$96="Y/T","Isi Tujuan",IF($E$96=0,0,IF(K99="Y",1,IF(K99="T",0,"Isi Dulu"))))</f>
        <v>Isi Tujuan</v>
      </c>
      <c r="M99" s="849"/>
      <c r="N99" s="852"/>
    </row>
    <row r="100" spans="2:18" ht="15.75">
      <c r="B100" s="838"/>
      <c r="C100" s="841"/>
      <c r="D100" s="859"/>
      <c r="E100" s="862"/>
      <c r="F100" s="569">
        <v>5</v>
      </c>
      <c r="G100" s="570"/>
      <c r="H100" s="599" t="str">
        <f t="shared" si="1"/>
        <v>Belum Diisi</v>
      </c>
      <c r="I100" s="595" t="s">
        <v>26</v>
      </c>
      <c r="J100" s="596" t="str">
        <f>IF($D$96="Y/T","Isi Tujuan",IF($E$96=0,0,IF(I100="Y",1,IF(I100="T",0,"Isi Dulu"))))</f>
        <v>Isi Tujuan</v>
      </c>
      <c r="K100" s="595" t="s">
        <v>26</v>
      </c>
      <c r="L100" s="596" t="str">
        <f>IF($D$96="Y/T","Isi Tujuan",IF($E$96=0,0,IF(K100="Y",1,IF(K100="T",0,"Isi Dulu"))))</f>
        <v>Isi Tujuan</v>
      </c>
      <c r="M100" s="850"/>
      <c r="N100" s="853"/>
    </row>
    <row r="101" spans="2:18" ht="15.75">
      <c r="B101" s="836">
        <v>20</v>
      </c>
      <c r="C101" s="839"/>
      <c r="D101" s="857" t="s">
        <v>26</v>
      </c>
      <c r="E101" s="860" t="str">
        <f>IF(D101="Y",1,IF(D101="T",0,IF(D101="Y/T","Belum diisi","Error")))</f>
        <v>Belum diisi</v>
      </c>
      <c r="F101" s="528">
        <v>1</v>
      </c>
      <c r="G101" s="529"/>
      <c r="H101" s="600" t="str">
        <f t="shared" si="1"/>
        <v>Belum Diisi</v>
      </c>
      <c r="I101" s="590" t="s">
        <v>26</v>
      </c>
      <c r="J101" s="591" t="str">
        <f>IF($D$101="Y/T","Isi Tujuan",IF($E$101=0,0,IF(I101="Y",1,IF(I101="T",0,"Isi Dulu"))))</f>
        <v>Isi Tujuan</v>
      </c>
      <c r="K101" s="590" t="s">
        <v>26</v>
      </c>
      <c r="L101" s="591" t="str">
        <f>IF($D$101="Y/T","Isi Tujuan",IF($E$101=0,0,IF(K101="Y",1,IF(K101="T",0,"Isi Dulu"))))</f>
        <v>Isi Tujuan</v>
      </c>
      <c r="M101" s="848" t="s">
        <v>26</v>
      </c>
      <c r="N101" s="851" t="str">
        <f>IF(M101="Y",1,IF(M101="T",0,IF(M101="Y/T","Belum diisi","Error")))</f>
        <v>Belum diisi</v>
      </c>
    </row>
    <row r="102" spans="2:18" ht="15.75">
      <c r="B102" s="837"/>
      <c r="C102" s="840"/>
      <c r="D102" s="858"/>
      <c r="E102" s="861"/>
      <c r="F102" s="549">
        <v>2</v>
      </c>
      <c r="G102" s="550"/>
      <c r="H102" s="598" t="str">
        <f t="shared" si="1"/>
        <v>Belum Diisi</v>
      </c>
      <c r="I102" s="592" t="s">
        <v>26</v>
      </c>
      <c r="J102" s="593" t="str">
        <f>IF($D$101="Y/T","Isi Tujuan",IF($E$101=0,0,IF(I102="Y",1,IF(I102="T",0,"Isi Dulu"))))</f>
        <v>Isi Tujuan</v>
      </c>
      <c r="K102" s="592" t="s">
        <v>26</v>
      </c>
      <c r="L102" s="593" t="str">
        <f>IF($D$101="Y/T","Isi Tujuan",IF($E$101=0,0,IF(K102="Y",1,IF(K102="T",0,"Isi Dulu"))))</f>
        <v>Isi Tujuan</v>
      </c>
      <c r="M102" s="849"/>
      <c r="N102" s="852"/>
    </row>
    <row r="103" spans="2:18" ht="15.75">
      <c r="B103" s="837"/>
      <c r="C103" s="840"/>
      <c r="D103" s="858"/>
      <c r="E103" s="861"/>
      <c r="F103" s="549">
        <v>3</v>
      </c>
      <c r="G103" s="550"/>
      <c r="H103" s="598" t="str">
        <f t="shared" si="1"/>
        <v>Belum Diisi</v>
      </c>
      <c r="I103" s="592" t="s">
        <v>26</v>
      </c>
      <c r="J103" s="593" t="str">
        <f>IF($D$101="Y/T","Isi Tujuan",IF($E$101=0,0,IF(I103="Y",1,IF(I103="T",0,"Isi Dulu"))))</f>
        <v>Isi Tujuan</v>
      </c>
      <c r="K103" s="592" t="s">
        <v>26</v>
      </c>
      <c r="L103" s="593" t="str">
        <f>IF($D$101="Y/T","Isi Tujuan",IF($E$101=0,0,IF(K103="Y",1,IF(K103="T",0,"Isi Dulu"))))</f>
        <v>Isi Tujuan</v>
      </c>
      <c r="M103" s="849"/>
      <c r="N103" s="852"/>
    </row>
    <row r="104" spans="2:18" ht="15.75">
      <c r="B104" s="837"/>
      <c r="C104" s="840"/>
      <c r="D104" s="858"/>
      <c r="E104" s="861"/>
      <c r="F104" s="549">
        <v>4</v>
      </c>
      <c r="G104" s="550"/>
      <c r="H104" s="598" t="str">
        <f t="shared" si="1"/>
        <v>Belum Diisi</v>
      </c>
      <c r="I104" s="592" t="s">
        <v>26</v>
      </c>
      <c r="J104" s="593" t="str">
        <f>IF($D$101="Y/T","Isi Tujuan",IF($E$101=0,0,IF(I104="Y",1,IF(I104="T",0,"Isi Dulu"))))</f>
        <v>Isi Tujuan</v>
      </c>
      <c r="K104" s="592" t="s">
        <v>26</v>
      </c>
      <c r="L104" s="593" t="str">
        <f>IF($D$101="Y/T","Isi Tujuan",IF($E$101=0,0,IF(K104="Y",1,IF(K104="T",0,"Isi Dulu"))))</f>
        <v>Isi Tujuan</v>
      </c>
      <c r="M104" s="849"/>
      <c r="N104" s="852"/>
    </row>
    <row r="105" spans="2:18" ht="15.75">
      <c r="B105" s="838"/>
      <c r="C105" s="841"/>
      <c r="D105" s="859"/>
      <c r="E105" s="862"/>
      <c r="F105" s="569">
        <v>5</v>
      </c>
      <c r="G105" s="570"/>
      <c r="H105" s="599" t="str">
        <f t="shared" si="1"/>
        <v>Belum Diisi</v>
      </c>
      <c r="I105" s="595" t="s">
        <v>26</v>
      </c>
      <c r="J105" s="596" t="str">
        <f>IF($D$101="Y/T","Isi Tujuan",IF($E$101=0,0,IF(I105="Y",1,IF(I105="T",0,"Isi Dulu"))))</f>
        <v>Isi Tujuan</v>
      </c>
      <c r="K105" s="595" t="s">
        <v>26</v>
      </c>
      <c r="L105" s="596" t="str">
        <f>IF($D$101="Y/T","Isi Tujuan",IF($E$101=0,0,IF(K105="Y",1,IF(K105="T",0,"Isi Dulu"))))</f>
        <v>Isi Tujuan</v>
      </c>
      <c r="M105" s="850"/>
      <c r="N105" s="853"/>
    </row>
    <row r="106" spans="2:18" s="527" customFormat="1" ht="15.75">
      <c r="B106" s="601"/>
      <c r="C106" s="581"/>
      <c r="D106" s="582"/>
      <c r="E106" s="602" t="e">
        <f>AVERAGE(E6:E105)</f>
        <v>#DIV/0!</v>
      </c>
      <c r="F106" s="603"/>
      <c r="G106" s="583"/>
      <c r="H106" s="602" t="e">
        <f>(IF($D6="Y/T",0,AVERAGE(H6:H10))+IF($D11="Y/T",0,AVERAGE(H11:H15))+IF($D16="Y/T",0,AVERAGE(H16:H20))+IF($D21="Y/T",0,AVERAGE(H21:H25))+IF($D26="Y/T",0,AVERAGE(H26:H30))+IF($D31="Y/T",0,AVERAGE(H31:H35))+IF($D36="Y/T",0,AVERAGE(H36:H40))+IF($D41="Y/T",0,AVERAGE(H41:H45))+IF($D46="Y/T",0,AVERAGE(H46:H50))+IF($D51="Y/T",0,AVERAGE(H51:H55))+IF($D56="Y/T",0,AVERAGE(H56:H60))+IF($D61="Y/T",0,AVERAGE(H61:H65))+IF($D66="Y/T",0,AVERAGE(H66:H70))+IF($D71="Y/T",0,AVERAGE(H71:H75))+IF($D76="Y/T",0,AVERAGE(H76:H80))+IF($D81="Y/T",0,AVERAGE(H81:H85))+IF($D86="Y/T",0,AVERAGE(H86:H90))+IF($D91="Y/T",0,AVERAGE(H91:H95))+IF($D96="Y/T",0,AVERAGE(H96:H100))+IF($D101="Y/T",0,AVERAGE(H101:H105)))/(COUNTIF($D6:$D105,"Y")+COUNTIF($D6:$D105,"T"))</f>
        <v>#DIV/0!</v>
      </c>
      <c r="I106" s="582"/>
      <c r="J106" s="602" t="e">
        <f>(IF($D6="Y/T",0,AVERAGE(J6:J10))+IF($D11="Y/T",0,AVERAGE(J11:J15))+IF($D16="Y/T",0,AVERAGE(J16:J20))+IF($D21="Y/T",0,AVERAGE(J21:J25))+IF($D26="Y/T",0,AVERAGE(J26:J30))+IF($D31="Y/T",0,AVERAGE(J31:J35))+IF($D36="Y/T",0,AVERAGE(J36:J40))+IF($D41="Y/T",0,AVERAGE(J41:J45))+IF($D46="Y/T",0,AVERAGE(J46:J50))+IF($D51="Y/T",0,AVERAGE(J51:J55))+IF($D56="Y/T",0,AVERAGE(J56:J60))+IF($D61="Y/T",0,AVERAGE(J61:J65))+IF($D66="Y/T",0,AVERAGE(J66:J70))+IF($D71="Y/T",0,AVERAGE(J71:J75))+IF($D76="Y/T",0,AVERAGE(J76:J80))+IF($D81="Y/T",0,AVERAGE(J81:J85))+IF($D86="Y/T",0,AVERAGE(J86:J90))+IF($D91="Y/T",0,AVERAGE(J91:J95))+IF($D96="Y/T",0,AVERAGE(J96:J100))+IF($D101="Y/T",0,AVERAGE(J101:J105)))/(COUNTIF($D6:$D105,"Y")+COUNTIF($D6:$D105,"T"))</f>
        <v>#DIV/0!</v>
      </c>
      <c r="K106" s="582"/>
      <c r="L106" s="602" t="e">
        <f>(IF($D6="Y/T",0,AVERAGE(L6:L10))+IF($D11="Y/T",0,AVERAGE(L11:L15))+IF($D16="Y/T",0,AVERAGE(L16:L20))+IF($D21="Y/T",0,AVERAGE(L21:L25))+IF($D26="Y/T",0,AVERAGE(L26:L30))+IF($D31="Y/T",0,AVERAGE(L31:L35))+IF($D36="Y/T",0,AVERAGE(L36:L40))+IF($D41="Y/T",0,AVERAGE(L41:L45))+IF($D46="Y/T",0,AVERAGE(L46:L50))+IF($D51="Y/T",0,AVERAGE(L51:L55))+IF($D56="Y/T",0,AVERAGE(L56:L60))+IF($D61="Y/T",0,AVERAGE(L61:L65))+IF($D66="Y/T",0,AVERAGE(L66:L70))+IF($D71="Y/T",0,AVERAGE(L71:L75))+IF($D76="Y/T",0,AVERAGE(L76:L80))+IF($D81="Y/T",0,AVERAGE(L81:L85))+IF($D86="Y/T",0,AVERAGE(L86:L90))+IF($D91="Y/T",0,AVERAGE(L91:L95))+IF($D96="Y/T",0,AVERAGE(L96:L100))+IF($D101="Y/T",0,AVERAGE(L101:L105)))/(COUNTIF($D6:$D105,"Y")+COUNTIF($D6:$D105,"T"))</f>
        <v>#DIV/0!</v>
      </c>
      <c r="M106" s="582"/>
      <c r="N106" s="602" t="e">
        <f>AVERAGE(N6:N105)</f>
        <v>#DIV/0!</v>
      </c>
    </row>
    <row r="107" spans="2:18" s="527" customFormat="1" ht="15.75">
      <c r="B107" s="864" t="s">
        <v>508</v>
      </c>
      <c r="C107" s="865"/>
      <c r="D107" s="865"/>
      <c r="E107" s="865"/>
      <c r="F107" s="865"/>
      <c r="G107" s="865"/>
      <c r="H107" s="865"/>
      <c r="I107" s="865"/>
      <c r="J107" s="866"/>
      <c r="K107" s="604"/>
      <c r="L107" s="604"/>
      <c r="M107" s="604"/>
      <c r="N107" s="604"/>
      <c r="O107" s="517"/>
      <c r="P107" s="517"/>
      <c r="Q107" s="517"/>
      <c r="R107" s="517"/>
    </row>
    <row r="108" spans="2:18" s="527" customFormat="1" ht="15.75">
      <c r="B108" s="836">
        <v>1</v>
      </c>
      <c r="C108" s="839"/>
      <c r="D108" s="857" t="s">
        <v>26</v>
      </c>
      <c r="E108" s="854" t="str">
        <f>IF(D108="Y",1,IF(D108="T",0,IF(D108="Y/T","Belum diisi","Error")))</f>
        <v>Belum diisi</v>
      </c>
      <c r="F108" s="528">
        <v>1</v>
      </c>
      <c r="G108" s="529"/>
      <c r="H108" s="589" t="str">
        <f t="shared" ref="H108:H171" si="2">IF(OR(J108="Isi Dulu",L108="Isi Dulu",J108="Isi Sasaran",L108="Isi Sasaran"),"Belum Diisi",IF(SUM(J108,L108)=2,1,IF(SUM(J108,L108)=1,0,IF(SUM(J108,L108)=0,0,"Error"))))</f>
        <v>Belum Diisi</v>
      </c>
      <c r="I108" s="590" t="s">
        <v>26</v>
      </c>
      <c r="J108" s="591" t="str">
        <f>IF($D$108="Y/T","Isi Sasaran",IF($E$108=0,0,IF(I108="Y",1,IF(I108="T",0,"Isi Dulu"))))</f>
        <v>Isi Sasaran</v>
      </c>
      <c r="K108" s="590" t="s">
        <v>26</v>
      </c>
      <c r="L108" s="591" t="str">
        <f>IF($D$108="Y/T","Isi Sasaran",IF($E$108=0,0,IF(K108="Y",1,IF(K108="T",0,"Isi Dulu"))))</f>
        <v>Isi Sasaran</v>
      </c>
      <c r="M108" s="848" t="s">
        <v>26</v>
      </c>
      <c r="N108" s="851" t="str">
        <f>IF(M108="Y",1,IF(M108="T",0,IF(M108="Y/T","Belum diisi","Error")))</f>
        <v>Belum diisi</v>
      </c>
      <c r="O108" s="517"/>
      <c r="P108" s="517"/>
      <c r="Q108" s="517"/>
      <c r="R108" s="517"/>
    </row>
    <row r="109" spans="2:18" s="527" customFormat="1" ht="15.75">
      <c r="B109" s="837"/>
      <c r="C109" s="840"/>
      <c r="D109" s="858"/>
      <c r="E109" s="855"/>
      <c r="F109" s="549">
        <v>2</v>
      </c>
      <c r="G109" s="550"/>
      <c r="H109" s="589" t="str">
        <f t="shared" si="2"/>
        <v>Belum Diisi</v>
      </c>
      <c r="I109" s="592" t="s">
        <v>26</v>
      </c>
      <c r="J109" s="593" t="str">
        <f>IF($D$108="Y/T","Isi Sasaran",IF($E$108=0,0,IF(I109="Y",1,IF(I109="T",0,"Isi Dulu"))))</f>
        <v>Isi Sasaran</v>
      </c>
      <c r="K109" s="592" t="s">
        <v>26</v>
      </c>
      <c r="L109" s="593" t="str">
        <f>IF($D$108="Y/T","Isi Sasaran",IF($E$108=0,0,IF(K109="Y",1,IF(K109="T",0,"Isi Dulu"))))</f>
        <v>Isi Sasaran</v>
      </c>
      <c r="M109" s="849"/>
      <c r="N109" s="852"/>
      <c r="O109" s="517"/>
      <c r="P109" s="517"/>
      <c r="Q109" s="517"/>
      <c r="R109" s="517"/>
    </row>
    <row r="110" spans="2:18" s="527" customFormat="1" ht="15.75">
      <c r="B110" s="837"/>
      <c r="C110" s="840"/>
      <c r="D110" s="858"/>
      <c r="E110" s="855"/>
      <c r="F110" s="549">
        <v>3</v>
      </c>
      <c r="G110" s="550"/>
      <c r="H110" s="589" t="str">
        <f t="shared" si="2"/>
        <v>Belum Diisi</v>
      </c>
      <c r="I110" s="592" t="s">
        <v>26</v>
      </c>
      <c r="J110" s="593" t="str">
        <f>IF($D$108="Y/T","Isi Sasaran",IF($E$108=0,0,IF(I110="Y",1,IF(I110="T",0,"Isi Dulu"))))</f>
        <v>Isi Sasaran</v>
      </c>
      <c r="K110" s="592" t="s">
        <v>26</v>
      </c>
      <c r="L110" s="593" t="str">
        <f>IF($D$108="Y/T","Isi Sasaran",IF($E$108=0,0,IF(K110="Y",1,IF(K110="T",0,"Isi Dulu"))))</f>
        <v>Isi Sasaran</v>
      </c>
      <c r="M110" s="849"/>
      <c r="N110" s="852"/>
      <c r="O110" s="517"/>
      <c r="P110" s="517"/>
      <c r="Q110" s="517"/>
      <c r="R110" s="517"/>
    </row>
    <row r="111" spans="2:18" s="527" customFormat="1" ht="15.75">
      <c r="B111" s="837"/>
      <c r="C111" s="840"/>
      <c r="D111" s="858"/>
      <c r="E111" s="855"/>
      <c r="F111" s="549">
        <v>4</v>
      </c>
      <c r="G111" s="550"/>
      <c r="H111" s="589" t="str">
        <f t="shared" si="2"/>
        <v>Belum Diisi</v>
      </c>
      <c r="I111" s="592" t="s">
        <v>26</v>
      </c>
      <c r="J111" s="593" t="str">
        <f>IF($D$108="Y/T","Isi Sasaran",IF($E$108=0,0,IF(I111="Y",1,IF(I111="T",0,"Isi Dulu"))))</f>
        <v>Isi Sasaran</v>
      </c>
      <c r="K111" s="592" t="s">
        <v>26</v>
      </c>
      <c r="L111" s="593" t="str">
        <f>IF($D$108="Y/T","Isi Sasaran",IF($E$108=0,0,IF(K111="Y",1,IF(K111="T",0,"Isi Dulu"))))</f>
        <v>Isi Sasaran</v>
      </c>
      <c r="M111" s="849"/>
      <c r="N111" s="852"/>
      <c r="O111" s="517"/>
      <c r="P111" s="517"/>
      <c r="Q111" s="517"/>
      <c r="R111" s="517"/>
    </row>
    <row r="112" spans="2:18" s="527" customFormat="1" ht="15.75">
      <c r="B112" s="838"/>
      <c r="C112" s="841"/>
      <c r="D112" s="859"/>
      <c r="E112" s="856"/>
      <c r="F112" s="569">
        <v>5</v>
      </c>
      <c r="G112" s="570"/>
      <c r="H112" s="594" t="str">
        <f t="shared" si="2"/>
        <v>Belum Diisi</v>
      </c>
      <c r="I112" s="595" t="s">
        <v>26</v>
      </c>
      <c r="J112" s="596" t="str">
        <f>IF($D$108="Y/T","Isi Sasaran",IF($E$108=0,0,IF(I112="Y",1,IF(I112="T",0,"Isi Dulu"))))</f>
        <v>Isi Sasaran</v>
      </c>
      <c r="K112" s="595" t="s">
        <v>26</v>
      </c>
      <c r="L112" s="596" t="str">
        <f>IF($D$108="Y/T","Isi Sasaran",IF($E$108=0,0,IF(K112="Y",1,IF(K112="T",0,"Isi Dulu"))))</f>
        <v>Isi Sasaran</v>
      </c>
      <c r="M112" s="850"/>
      <c r="N112" s="853"/>
      <c r="O112" s="517"/>
      <c r="P112" s="517"/>
      <c r="Q112" s="517"/>
      <c r="R112" s="517"/>
    </row>
    <row r="113" spans="2:18" s="527" customFormat="1" ht="15.75">
      <c r="B113" s="836">
        <v>2</v>
      </c>
      <c r="C113" s="839"/>
      <c r="D113" s="857" t="s">
        <v>26</v>
      </c>
      <c r="E113" s="854" t="str">
        <f>IF(D113="Y",1,IF(D113="T",0,IF(D113="Y/T","Belum diisi","Error")))</f>
        <v>Belum diisi</v>
      </c>
      <c r="F113" s="528">
        <v>1</v>
      </c>
      <c r="G113" s="529"/>
      <c r="H113" s="597" t="str">
        <f t="shared" si="2"/>
        <v>Belum Diisi</v>
      </c>
      <c r="I113" s="590" t="s">
        <v>26</v>
      </c>
      <c r="J113" s="591" t="str">
        <f>IF($D$113="Y/T","Isi Sasaran",IF($E$113=0,0,IF(I113="Y",1,IF(I113="T",0,"Isi Dulu"))))</f>
        <v>Isi Sasaran</v>
      </c>
      <c r="K113" s="590" t="s">
        <v>26</v>
      </c>
      <c r="L113" s="591" t="str">
        <f>IF($D$113="Y/T","Isi Sasaran",IF($E$113=0,0,IF(K113="Y",1,IF(K113="T",0,"Isi Dulu"))))</f>
        <v>Isi Sasaran</v>
      </c>
      <c r="M113" s="848" t="s">
        <v>26</v>
      </c>
      <c r="N113" s="851" t="str">
        <f>IF(M113="Y",1,IF(M113="T",0,IF(M113="Y/T","Belum diisi","Error")))</f>
        <v>Belum diisi</v>
      </c>
      <c r="O113" s="517"/>
      <c r="P113" s="517"/>
      <c r="Q113" s="517"/>
      <c r="R113" s="517"/>
    </row>
    <row r="114" spans="2:18" s="527" customFormat="1" ht="15.75">
      <c r="B114" s="837"/>
      <c r="C114" s="840"/>
      <c r="D114" s="858"/>
      <c r="E114" s="855"/>
      <c r="F114" s="549">
        <v>2</v>
      </c>
      <c r="G114" s="550"/>
      <c r="H114" s="598" t="str">
        <f t="shared" si="2"/>
        <v>Belum Diisi</v>
      </c>
      <c r="I114" s="592" t="s">
        <v>26</v>
      </c>
      <c r="J114" s="593" t="str">
        <f>IF($D$113="Y/T","Isi Sasaran",IF($E$113=0,0,IF(I114="Y",1,IF(I114="T",0,"Isi Dulu"))))</f>
        <v>Isi Sasaran</v>
      </c>
      <c r="K114" s="592" t="s">
        <v>26</v>
      </c>
      <c r="L114" s="593" t="str">
        <f>IF($D$113="Y/T","Isi Sasaran",IF($E$113=0,0,IF(K114="Y",1,IF(K114="T",0,"Isi Dulu"))))</f>
        <v>Isi Sasaran</v>
      </c>
      <c r="M114" s="849"/>
      <c r="N114" s="852"/>
      <c r="O114" s="517"/>
      <c r="P114" s="517"/>
      <c r="Q114" s="517"/>
      <c r="R114" s="517"/>
    </row>
    <row r="115" spans="2:18" s="527" customFormat="1" ht="15.75">
      <c r="B115" s="837"/>
      <c r="C115" s="840"/>
      <c r="D115" s="858"/>
      <c r="E115" s="855"/>
      <c r="F115" s="549">
        <v>3</v>
      </c>
      <c r="G115" s="550"/>
      <c r="H115" s="598" t="str">
        <f t="shared" si="2"/>
        <v>Belum Diisi</v>
      </c>
      <c r="I115" s="592" t="s">
        <v>26</v>
      </c>
      <c r="J115" s="593" t="str">
        <f>IF($D$113="Y/T","Isi Sasaran",IF($E$113=0,0,IF(I115="Y",1,IF(I115="T",0,"Isi Dulu"))))</f>
        <v>Isi Sasaran</v>
      </c>
      <c r="K115" s="592" t="s">
        <v>26</v>
      </c>
      <c r="L115" s="593" t="str">
        <f>IF($D$113="Y/T","Isi Sasaran",IF($E$113=0,0,IF(K115="Y",1,IF(K115="T",0,"Isi Dulu"))))</f>
        <v>Isi Sasaran</v>
      </c>
      <c r="M115" s="849"/>
      <c r="N115" s="852"/>
      <c r="O115" s="517"/>
      <c r="P115" s="517"/>
      <c r="Q115" s="517"/>
      <c r="R115" s="517"/>
    </row>
    <row r="116" spans="2:18" s="527" customFormat="1" ht="15.75">
      <c r="B116" s="837"/>
      <c r="C116" s="840"/>
      <c r="D116" s="858"/>
      <c r="E116" s="855"/>
      <c r="F116" s="549">
        <v>4</v>
      </c>
      <c r="G116" s="550"/>
      <c r="H116" s="598" t="str">
        <f t="shared" si="2"/>
        <v>Belum Diisi</v>
      </c>
      <c r="I116" s="592" t="s">
        <v>26</v>
      </c>
      <c r="J116" s="593" t="str">
        <f>IF($D$113="Y/T","Isi Sasaran",IF($E$113=0,0,IF(I116="Y",1,IF(I116="T",0,"Isi Dulu"))))</f>
        <v>Isi Sasaran</v>
      </c>
      <c r="K116" s="592" t="s">
        <v>26</v>
      </c>
      <c r="L116" s="593" t="str">
        <f>IF($D$113="Y/T","Isi Sasaran",IF($E$113=0,0,IF(K116="Y",1,IF(K116="T",0,"Isi Dulu"))))</f>
        <v>Isi Sasaran</v>
      </c>
      <c r="M116" s="849"/>
      <c r="N116" s="852"/>
      <c r="O116" s="517"/>
      <c r="P116" s="517"/>
      <c r="Q116" s="517"/>
      <c r="R116" s="517"/>
    </row>
    <row r="117" spans="2:18" s="527" customFormat="1" ht="15.75">
      <c r="B117" s="838"/>
      <c r="C117" s="841"/>
      <c r="D117" s="859"/>
      <c r="E117" s="856"/>
      <c r="F117" s="569">
        <v>5</v>
      </c>
      <c r="G117" s="570"/>
      <c r="H117" s="599" t="str">
        <f t="shared" si="2"/>
        <v>Belum Diisi</v>
      </c>
      <c r="I117" s="595" t="s">
        <v>26</v>
      </c>
      <c r="J117" s="596" t="str">
        <f>IF($D$113="Y/T","Isi Sasaran",IF($E$113=0,0,IF(I117="Y",1,IF(I117="T",0,"Isi Dulu"))))</f>
        <v>Isi Sasaran</v>
      </c>
      <c r="K117" s="595" t="s">
        <v>26</v>
      </c>
      <c r="L117" s="596" t="str">
        <f>IF($D$113="Y/T","Isi Sasaran",IF($E$113=0,0,IF(K117="Y",1,IF(K117="T",0,"Isi Dulu"))))</f>
        <v>Isi Sasaran</v>
      </c>
      <c r="M117" s="850"/>
      <c r="N117" s="853"/>
      <c r="O117" s="517"/>
      <c r="P117" s="517"/>
      <c r="Q117" s="517"/>
      <c r="R117" s="517"/>
    </row>
    <row r="118" spans="2:18" s="527" customFormat="1" ht="15.75">
      <c r="B118" s="836">
        <v>3</v>
      </c>
      <c r="C118" s="839"/>
      <c r="D118" s="857" t="s">
        <v>26</v>
      </c>
      <c r="E118" s="854" t="str">
        <f>IF(D118="Y",1,IF(D118="T",0,IF(D118="Y/T","Belum diisi","Error")))</f>
        <v>Belum diisi</v>
      </c>
      <c r="F118" s="528">
        <v>1</v>
      </c>
      <c r="G118" s="529"/>
      <c r="H118" s="600" t="str">
        <f t="shared" si="2"/>
        <v>Belum Diisi</v>
      </c>
      <c r="I118" s="590" t="s">
        <v>26</v>
      </c>
      <c r="J118" s="591" t="str">
        <f>IF($D$118="Y/T","Isi Sasaran",IF($E$118=0,0,IF(I118="Y",1,IF(I118="T",0,"Isi Dulu"))))</f>
        <v>Isi Sasaran</v>
      </c>
      <c r="K118" s="590" t="s">
        <v>26</v>
      </c>
      <c r="L118" s="591" t="str">
        <f>IF($D$118="Y/T","Isi Sasaran",IF($E$118=0,0,IF(K118="Y",1,IF(K118="T",0,"Isi Dulu"))))</f>
        <v>Isi Sasaran</v>
      </c>
      <c r="M118" s="848" t="s">
        <v>26</v>
      </c>
      <c r="N118" s="851" t="str">
        <f>IF(M118="Y",1,IF(M118="T",0,IF(M118="Y/T","Belum diisi","Error")))</f>
        <v>Belum diisi</v>
      </c>
      <c r="O118" s="517"/>
      <c r="P118" s="517"/>
      <c r="Q118" s="517"/>
      <c r="R118" s="517"/>
    </row>
    <row r="119" spans="2:18" s="527" customFormat="1" ht="15.75">
      <c r="B119" s="837"/>
      <c r="C119" s="840"/>
      <c r="D119" s="858"/>
      <c r="E119" s="855"/>
      <c r="F119" s="549">
        <v>2</v>
      </c>
      <c r="G119" s="550"/>
      <c r="H119" s="598" t="str">
        <f t="shared" si="2"/>
        <v>Belum Diisi</v>
      </c>
      <c r="I119" s="592" t="s">
        <v>26</v>
      </c>
      <c r="J119" s="593" t="str">
        <f>IF($D$118="Y/T","Isi Sasaran",IF($E$118=0,0,IF(I119="Y",1,IF(I119="T",0,"Isi Dulu"))))</f>
        <v>Isi Sasaran</v>
      </c>
      <c r="K119" s="592" t="s">
        <v>26</v>
      </c>
      <c r="L119" s="593" t="str">
        <f>IF($D$118="Y/T","Isi Sasaran",IF($E$118=0,0,IF(K119="Y",1,IF(K119="T",0,"Isi Dulu"))))</f>
        <v>Isi Sasaran</v>
      </c>
      <c r="M119" s="849"/>
      <c r="N119" s="852"/>
      <c r="O119" s="517"/>
      <c r="P119" s="517"/>
      <c r="Q119" s="517"/>
      <c r="R119" s="517"/>
    </row>
    <row r="120" spans="2:18" s="527" customFormat="1" ht="15.75">
      <c r="B120" s="837"/>
      <c r="C120" s="840"/>
      <c r="D120" s="858"/>
      <c r="E120" s="855"/>
      <c r="F120" s="549">
        <v>3</v>
      </c>
      <c r="G120" s="550"/>
      <c r="H120" s="598" t="str">
        <f t="shared" si="2"/>
        <v>Belum Diisi</v>
      </c>
      <c r="I120" s="592" t="s">
        <v>26</v>
      </c>
      <c r="J120" s="593" t="str">
        <f>IF($D$118="Y/T","Isi Sasaran",IF($E$118=0,0,IF(I120="Y",1,IF(I120="T",0,"Isi Dulu"))))</f>
        <v>Isi Sasaran</v>
      </c>
      <c r="K120" s="592" t="s">
        <v>26</v>
      </c>
      <c r="L120" s="593" t="str">
        <f>IF($D$118="Y/T","Isi Sasaran",IF($E$118=0,0,IF(K120="Y",1,IF(K120="T",0,"Isi Dulu"))))</f>
        <v>Isi Sasaran</v>
      </c>
      <c r="M120" s="849"/>
      <c r="N120" s="852"/>
      <c r="O120" s="517"/>
      <c r="P120" s="517"/>
      <c r="Q120" s="517"/>
      <c r="R120" s="517"/>
    </row>
    <row r="121" spans="2:18" s="527" customFormat="1" ht="15.75">
      <c r="B121" s="837"/>
      <c r="C121" s="840"/>
      <c r="D121" s="858"/>
      <c r="E121" s="855"/>
      <c r="F121" s="549">
        <v>4</v>
      </c>
      <c r="G121" s="550"/>
      <c r="H121" s="598" t="str">
        <f t="shared" si="2"/>
        <v>Belum Diisi</v>
      </c>
      <c r="I121" s="592" t="s">
        <v>26</v>
      </c>
      <c r="J121" s="593" t="str">
        <f>IF($D$118="Y/T","Isi Sasaran",IF($E$118=0,0,IF(I121="Y",1,IF(I121="T",0,"Isi Dulu"))))</f>
        <v>Isi Sasaran</v>
      </c>
      <c r="K121" s="592" t="s">
        <v>26</v>
      </c>
      <c r="L121" s="593" t="str">
        <f>IF($D$118="Y/T","Isi Sasaran",IF($E$118=0,0,IF(K121="Y",1,IF(K121="T",0,"Isi Dulu"))))</f>
        <v>Isi Sasaran</v>
      </c>
      <c r="M121" s="849"/>
      <c r="N121" s="852"/>
      <c r="O121" s="517"/>
      <c r="P121" s="517"/>
      <c r="Q121" s="517"/>
      <c r="R121" s="517"/>
    </row>
    <row r="122" spans="2:18" s="527" customFormat="1" ht="15.75">
      <c r="B122" s="838"/>
      <c r="C122" s="841"/>
      <c r="D122" s="859"/>
      <c r="E122" s="856"/>
      <c r="F122" s="569">
        <v>5</v>
      </c>
      <c r="G122" s="570"/>
      <c r="H122" s="599" t="str">
        <f t="shared" si="2"/>
        <v>Belum Diisi</v>
      </c>
      <c r="I122" s="595" t="s">
        <v>26</v>
      </c>
      <c r="J122" s="596" t="str">
        <f>IF($D$118="Y/T","Isi Sasaran",IF($E$118=0,0,IF(I122="Y",1,IF(I122="T",0,"Isi Dulu"))))</f>
        <v>Isi Sasaran</v>
      </c>
      <c r="K122" s="595" t="s">
        <v>26</v>
      </c>
      <c r="L122" s="596" t="str">
        <f>IF($D$118="Y/T","Isi Sasaran",IF($E$118=0,0,IF(K122="Y",1,IF(K122="T",0,"Isi Dulu"))))</f>
        <v>Isi Sasaran</v>
      </c>
      <c r="M122" s="850"/>
      <c r="N122" s="853"/>
      <c r="O122" s="517"/>
      <c r="P122" s="517"/>
      <c r="Q122" s="517"/>
      <c r="R122" s="517"/>
    </row>
    <row r="123" spans="2:18" s="527" customFormat="1" ht="15.75">
      <c r="B123" s="836">
        <v>4</v>
      </c>
      <c r="C123" s="839"/>
      <c r="D123" s="857" t="s">
        <v>26</v>
      </c>
      <c r="E123" s="854" t="str">
        <f>IF(D123="Y",1,IF(D123="T",0,IF(D123="Y/T","Belum diisi","Error")))</f>
        <v>Belum diisi</v>
      </c>
      <c r="F123" s="528">
        <v>1</v>
      </c>
      <c r="G123" s="529"/>
      <c r="H123" s="600" t="str">
        <f t="shared" si="2"/>
        <v>Belum Diisi</v>
      </c>
      <c r="I123" s="590" t="s">
        <v>26</v>
      </c>
      <c r="J123" s="591" t="str">
        <f>IF($D$123="Y/T","Isi Sasaran",IF($E$123=0,0,IF(I123="Y",1,IF(I123="T",0,"Isi Dulu"))))</f>
        <v>Isi Sasaran</v>
      </c>
      <c r="K123" s="590" t="s">
        <v>26</v>
      </c>
      <c r="L123" s="591" t="str">
        <f>IF($D$123="Y/T","Isi Sasaran",IF($E$123=0,0,IF(K123="Y",1,IF(K123="T",0,"Isi Dulu"))))</f>
        <v>Isi Sasaran</v>
      </c>
      <c r="M123" s="848" t="s">
        <v>26</v>
      </c>
      <c r="N123" s="851" t="str">
        <f>IF(M123="Y",1,IF(M123="T",0,IF(M123="Y/T","Belum diisi","Error")))</f>
        <v>Belum diisi</v>
      </c>
      <c r="O123" s="517"/>
      <c r="P123" s="517"/>
      <c r="Q123" s="517"/>
      <c r="R123" s="517"/>
    </row>
    <row r="124" spans="2:18" s="527" customFormat="1" ht="15.75">
      <c r="B124" s="837"/>
      <c r="C124" s="840"/>
      <c r="D124" s="858"/>
      <c r="E124" s="855"/>
      <c r="F124" s="549">
        <v>2</v>
      </c>
      <c r="G124" s="550"/>
      <c r="H124" s="598" t="str">
        <f t="shared" si="2"/>
        <v>Belum Diisi</v>
      </c>
      <c r="I124" s="592" t="s">
        <v>26</v>
      </c>
      <c r="J124" s="593" t="str">
        <f>IF($D$123="Y/T","Isi Sasaran",IF($E$123=0,0,IF(I124="Y",1,IF(I124="T",0,"Isi Dulu"))))</f>
        <v>Isi Sasaran</v>
      </c>
      <c r="K124" s="592" t="s">
        <v>26</v>
      </c>
      <c r="L124" s="593" t="str">
        <f>IF($D$123="Y/T","Isi Sasaran",IF($E$123=0,0,IF(K124="Y",1,IF(K124="T",0,"Isi Dulu"))))</f>
        <v>Isi Sasaran</v>
      </c>
      <c r="M124" s="849"/>
      <c r="N124" s="852"/>
      <c r="O124" s="517"/>
      <c r="P124" s="517"/>
      <c r="Q124" s="517"/>
      <c r="R124" s="517"/>
    </row>
    <row r="125" spans="2:18" s="527" customFormat="1" ht="15.75">
      <c r="B125" s="837"/>
      <c r="C125" s="840"/>
      <c r="D125" s="858"/>
      <c r="E125" s="855"/>
      <c r="F125" s="549">
        <v>3</v>
      </c>
      <c r="G125" s="550"/>
      <c r="H125" s="598" t="str">
        <f t="shared" si="2"/>
        <v>Belum Diisi</v>
      </c>
      <c r="I125" s="592" t="s">
        <v>26</v>
      </c>
      <c r="J125" s="593" t="str">
        <f>IF($D$123="Y/T","Isi Sasaran",IF($E$123=0,0,IF(I125="Y",1,IF(I125="T",0,"Isi Dulu"))))</f>
        <v>Isi Sasaran</v>
      </c>
      <c r="K125" s="592" t="s">
        <v>26</v>
      </c>
      <c r="L125" s="593" t="str">
        <f>IF($D$123="Y/T","Isi Sasaran",IF($E$123=0,0,IF(K125="Y",1,IF(K125="T",0,"Isi Dulu"))))</f>
        <v>Isi Sasaran</v>
      </c>
      <c r="M125" s="849"/>
      <c r="N125" s="852"/>
      <c r="O125" s="517"/>
      <c r="P125" s="517"/>
      <c r="Q125" s="517"/>
      <c r="R125" s="517"/>
    </row>
    <row r="126" spans="2:18" s="527" customFormat="1" ht="15.75">
      <c r="B126" s="837"/>
      <c r="C126" s="840"/>
      <c r="D126" s="858"/>
      <c r="E126" s="855"/>
      <c r="F126" s="549">
        <v>4</v>
      </c>
      <c r="G126" s="550"/>
      <c r="H126" s="598" t="str">
        <f t="shared" si="2"/>
        <v>Belum Diisi</v>
      </c>
      <c r="I126" s="592" t="s">
        <v>26</v>
      </c>
      <c r="J126" s="593" t="str">
        <f>IF($D$123="Y/T","Isi Sasaran",IF($E$123=0,0,IF(I126="Y",1,IF(I126="T",0,"Isi Dulu"))))</f>
        <v>Isi Sasaran</v>
      </c>
      <c r="K126" s="592" t="s">
        <v>26</v>
      </c>
      <c r="L126" s="593" t="str">
        <f>IF($D$123="Y/T","Isi Sasaran",IF($E$123=0,0,IF(K126="Y",1,IF(K126="T",0,"Isi Dulu"))))</f>
        <v>Isi Sasaran</v>
      </c>
      <c r="M126" s="849"/>
      <c r="N126" s="852"/>
      <c r="O126" s="517"/>
      <c r="P126" s="517"/>
      <c r="Q126" s="517"/>
      <c r="R126" s="517"/>
    </row>
    <row r="127" spans="2:18" s="527" customFormat="1" ht="15.75">
      <c r="B127" s="838"/>
      <c r="C127" s="841"/>
      <c r="D127" s="859"/>
      <c r="E127" s="856"/>
      <c r="F127" s="569">
        <v>5</v>
      </c>
      <c r="G127" s="570"/>
      <c r="H127" s="599" t="str">
        <f t="shared" si="2"/>
        <v>Belum Diisi</v>
      </c>
      <c r="I127" s="595" t="s">
        <v>26</v>
      </c>
      <c r="J127" s="596" t="str">
        <f>IF($D$123="Y/T","Isi Sasaran",IF($E$123=0,0,IF(I127="Y",1,IF(I127="T",0,"Isi Dulu"))))</f>
        <v>Isi Sasaran</v>
      </c>
      <c r="K127" s="595" t="s">
        <v>26</v>
      </c>
      <c r="L127" s="596" t="str">
        <f>IF($D$123="Y/T","Isi Sasaran",IF($E$123=0,0,IF(K127="Y",1,IF(K127="T",0,"Isi Dulu"))))</f>
        <v>Isi Sasaran</v>
      </c>
      <c r="M127" s="850"/>
      <c r="N127" s="853"/>
      <c r="O127" s="517"/>
      <c r="P127" s="517"/>
      <c r="Q127" s="517"/>
      <c r="R127" s="517"/>
    </row>
    <row r="128" spans="2:18" s="527" customFormat="1" ht="15.75">
      <c r="B128" s="836">
        <v>5</v>
      </c>
      <c r="C128" s="839"/>
      <c r="D128" s="857" t="s">
        <v>26</v>
      </c>
      <c r="E128" s="854" t="str">
        <f>IF(D128="Y",1,IF(D128="T",0,IF(D128="Y/T","Belum diisi","Error")))</f>
        <v>Belum diisi</v>
      </c>
      <c r="F128" s="528">
        <v>1</v>
      </c>
      <c r="G128" s="529"/>
      <c r="H128" s="600" t="str">
        <f t="shared" si="2"/>
        <v>Belum Diisi</v>
      </c>
      <c r="I128" s="590" t="s">
        <v>26</v>
      </c>
      <c r="J128" s="591" t="str">
        <f>IF($D$128="Y/T","Isi Sasaran",IF($E$128=0,0,IF(I128="Y",1,IF(I128="T",0,"Isi Dulu"))))</f>
        <v>Isi Sasaran</v>
      </c>
      <c r="K128" s="590" t="s">
        <v>26</v>
      </c>
      <c r="L128" s="591" t="str">
        <f>IF($D$128="Y/T","Isi Sasaran",IF($E$128=0,0,IF(K128="Y",1,IF(K128="T",0,"Isi Dulu"))))</f>
        <v>Isi Sasaran</v>
      </c>
      <c r="M128" s="848" t="s">
        <v>26</v>
      </c>
      <c r="N128" s="851" t="str">
        <f>IF(M128="Y",1,IF(M128="T",0,IF(M128="Y/T","Belum diisi","Error")))</f>
        <v>Belum diisi</v>
      </c>
      <c r="O128" s="517"/>
      <c r="P128" s="517"/>
      <c r="Q128" s="517"/>
      <c r="R128" s="517"/>
    </row>
    <row r="129" spans="2:18" s="527" customFormat="1" ht="15.75">
      <c r="B129" s="837"/>
      <c r="C129" s="840"/>
      <c r="D129" s="858"/>
      <c r="E129" s="855"/>
      <c r="F129" s="549">
        <v>2</v>
      </c>
      <c r="G129" s="550"/>
      <c r="H129" s="598" t="str">
        <f t="shared" si="2"/>
        <v>Belum Diisi</v>
      </c>
      <c r="I129" s="592" t="s">
        <v>26</v>
      </c>
      <c r="J129" s="593" t="str">
        <f>IF($D$128="Y/T","Isi Sasaran",IF($E$128=0,0,IF(I129="Y",1,IF(I129="T",0,"Isi Dulu"))))</f>
        <v>Isi Sasaran</v>
      </c>
      <c r="K129" s="592" t="s">
        <v>26</v>
      </c>
      <c r="L129" s="593" t="str">
        <f>IF($D$128="Y/T","Isi Sasaran",IF($E$128=0,0,IF(K129="Y",1,IF(K129="T",0,"Isi Dulu"))))</f>
        <v>Isi Sasaran</v>
      </c>
      <c r="M129" s="849"/>
      <c r="N129" s="852"/>
      <c r="O129" s="517"/>
      <c r="P129" s="517"/>
      <c r="Q129" s="517"/>
      <c r="R129" s="517"/>
    </row>
    <row r="130" spans="2:18" s="527" customFormat="1" ht="15.75">
      <c r="B130" s="837"/>
      <c r="C130" s="840"/>
      <c r="D130" s="858"/>
      <c r="E130" s="855"/>
      <c r="F130" s="549">
        <v>3</v>
      </c>
      <c r="G130" s="550"/>
      <c r="H130" s="598" t="str">
        <f t="shared" si="2"/>
        <v>Belum Diisi</v>
      </c>
      <c r="I130" s="592" t="s">
        <v>26</v>
      </c>
      <c r="J130" s="593" t="str">
        <f>IF($D$128="Y/T","Isi Sasaran",IF($E$128=0,0,IF(I130="Y",1,IF(I130="T",0,"Isi Dulu"))))</f>
        <v>Isi Sasaran</v>
      </c>
      <c r="K130" s="592" t="s">
        <v>26</v>
      </c>
      <c r="L130" s="593" t="str">
        <f>IF($D$128="Y/T","Isi Sasaran",IF($E$128=0,0,IF(K130="Y",1,IF(K130="T",0,"Isi Dulu"))))</f>
        <v>Isi Sasaran</v>
      </c>
      <c r="M130" s="849"/>
      <c r="N130" s="852"/>
      <c r="O130" s="517"/>
      <c r="P130" s="517"/>
      <c r="Q130" s="517"/>
      <c r="R130" s="517"/>
    </row>
    <row r="131" spans="2:18" s="527" customFormat="1" ht="15.75">
      <c r="B131" s="837"/>
      <c r="C131" s="840"/>
      <c r="D131" s="858"/>
      <c r="E131" s="855"/>
      <c r="F131" s="549">
        <v>4</v>
      </c>
      <c r="G131" s="550"/>
      <c r="H131" s="598" t="str">
        <f t="shared" si="2"/>
        <v>Belum Diisi</v>
      </c>
      <c r="I131" s="592" t="s">
        <v>26</v>
      </c>
      <c r="J131" s="593" t="str">
        <f>IF($D$128="Y/T","Isi Sasaran",IF($E$128=0,0,IF(I131="Y",1,IF(I131="T",0,"Isi Dulu"))))</f>
        <v>Isi Sasaran</v>
      </c>
      <c r="K131" s="592" t="s">
        <v>26</v>
      </c>
      <c r="L131" s="593" t="str">
        <f>IF($D$128="Y/T","Isi Sasaran",IF($E$128=0,0,IF(K131="Y",1,IF(K131="T",0,"Isi Dulu"))))</f>
        <v>Isi Sasaran</v>
      </c>
      <c r="M131" s="849"/>
      <c r="N131" s="852"/>
      <c r="O131" s="517"/>
      <c r="P131" s="517"/>
      <c r="Q131" s="517"/>
      <c r="R131" s="517"/>
    </row>
    <row r="132" spans="2:18" s="527" customFormat="1" ht="15.75">
      <c r="B132" s="838"/>
      <c r="C132" s="841"/>
      <c r="D132" s="859"/>
      <c r="E132" s="856"/>
      <c r="F132" s="569">
        <v>5</v>
      </c>
      <c r="G132" s="570"/>
      <c r="H132" s="599" t="str">
        <f t="shared" si="2"/>
        <v>Belum Diisi</v>
      </c>
      <c r="I132" s="595" t="s">
        <v>26</v>
      </c>
      <c r="J132" s="596" t="str">
        <f>IF($D$128="Y/T","Isi Sasaran",IF($E$128=0,0,IF(I132="Y",1,IF(I132="T",0,"Isi Dulu"))))</f>
        <v>Isi Sasaran</v>
      </c>
      <c r="K132" s="595" t="s">
        <v>26</v>
      </c>
      <c r="L132" s="596" t="str">
        <f>IF($D$128="Y/T","Isi Sasaran",IF($E$128=0,0,IF(K132="Y",1,IF(K132="T",0,"Isi Dulu"))))</f>
        <v>Isi Sasaran</v>
      </c>
      <c r="M132" s="850"/>
      <c r="N132" s="853"/>
      <c r="O132" s="517"/>
      <c r="P132" s="517"/>
      <c r="Q132" s="517"/>
      <c r="R132" s="517"/>
    </row>
    <row r="133" spans="2:18" s="527" customFormat="1" ht="15.75">
      <c r="B133" s="836">
        <v>6</v>
      </c>
      <c r="C133" s="839"/>
      <c r="D133" s="857" t="s">
        <v>26</v>
      </c>
      <c r="E133" s="854" t="str">
        <f>IF(D133="Y",1,IF(D133="T",0,IF(D133="Y/T","Belum diisi","Error")))</f>
        <v>Belum diisi</v>
      </c>
      <c r="F133" s="528">
        <v>1</v>
      </c>
      <c r="G133" s="529"/>
      <c r="H133" s="600" t="str">
        <f t="shared" si="2"/>
        <v>Belum Diisi</v>
      </c>
      <c r="I133" s="590" t="s">
        <v>26</v>
      </c>
      <c r="J133" s="591" t="str">
        <f>IF($D$133="Y/T","Isi Sasaran",IF($E$133=0,0,IF(I133="Y",1,IF(I133="T",0,"Isi Dulu"))))</f>
        <v>Isi Sasaran</v>
      </c>
      <c r="K133" s="590" t="s">
        <v>26</v>
      </c>
      <c r="L133" s="591" t="str">
        <f>IF($D$133="Y/T","Isi Sasaran",IF($E$133=0,0,IF(K133="Y",1,IF(K133="T",0,"Isi Dulu"))))</f>
        <v>Isi Sasaran</v>
      </c>
      <c r="M133" s="848" t="s">
        <v>26</v>
      </c>
      <c r="N133" s="851" t="str">
        <f>IF(M133="Y",1,IF(M133="T",0,IF(M133="Y/T","Belum diisi","Error")))</f>
        <v>Belum diisi</v>
      </c>
      <c r="O133" s="517"/>
      <c r="P133" s="517"/>
      <c r="Q133" s="517"/>
      <c r="R133" s="517"/>
    </row>
    <row r="134" spans="2:18" s="527" customFormat="1" ht="15.75">
      <c r="B134" s="837"/>
      <c r="C134" s="840"/>
      <c r="D134" s="858"/>
      <c r="E134" s="855"/>
      <c r="F134" s="549">
        <v>2</v>
      </c>
      <c r="G134" s="550"/>
      <c r="H134" s="598" t="str">
        <f t="shared" si="2"/>
        <v>Belum Diisi</v>
      </c>
      <c r="I134" s="592" t="s">
        <v>26</v>
      </c>
      <c r="J134" s="593" t="str">
        <f>IF($D$133="Y/T","Isi Sasaran",IF($E$133=0,0,IF(I134="Y",1,IF(I134="T",0,"Isi Dulu"))))</f>
        <v>Isi Sasaran</v>
      </c>
      <c r="K134" s="592" t="s">
        <v>26</v>
      </c>
      <c r="L134" s="593" t="str">
        <f>IF($D$133="Y/T","Isi Sasaran",IF($E$133=0,0,IF(K134="Y",1,IF(K134="T",0,"Isi Dulu"))))</f>
        <v>Isi Sasaran</v>
      </c>
      <c r="M134" s="849"/>
      <c r="N134" s="852"/>
      <c r="O134" s="517"/>
      <c r="P134" s="517"/>
      <c r="Q134" s="517"/>
      <c r="R134" s="517"/>
    </row>
    <row r="135" spans="2:18" s="527" customFormat="1" ht="15.75">
      <c r="B135" s="837"/>
      <c r="C135" s="840"/>
      <c r="D135" s="858"/>
      <c r="E135" s="855"/>
      <c r="F135" s="549">
        <v>3</v>
      </c>
      <c r="G135" s="550"/>
      <c r="H135" s="598" t="str">
        <f t="shared" si="2"/>
        <v>Belum Diisi</v>
      </c>
      <c r="I135" s="592" t="s">
        <v>26</v>
      </c>
      <c r="J135" s="593" t="str">
        <f>IF($D$133="Y/T","Isi Sasaran",IF($E$133=0,0,IF(I135="Y",1,IF(I135="T",0,"Isi Dulu"))))</f>
        <v>Isi Sasaran</v>
      </c>
      <c r="K135" s="592" t="s">
        <v>26</v>
      </c>
      <c r="L135" s="593" t="str">
        <f>IF($D$133="Y/T","Isi Sasaran",IF($E$133=0,0,IF(K135="Y",1,IF(K135="T",0,"Isi Dulu"))))</f>
        <v>Isi Sasaran</v>
      </c>
      <c r="M135" s="849"/>
      <c r="N135" s="852"/>
      <c r="O135" s="517"/>
      <c r="P135" s="517"/>
      <c r="Q135" s="517"/>
      <c r="R135" s="517"/>
    </row>
    <row r="136" spans="2:18" s="527" customFormat="1" ht="15.75">
      <c r="B136" s="837"/>
      <c r="C136" s="840"/>
      <c r="D136" s="858"/>
      <c r="E136" s="855"/>
      <c r="F136" s="549">
        <v>4</v>
      </c>
      <c r="G136" s="550"/>
      <c r="H136" s="598" t="str">
        <f t="shared" si="2"/>
        <v>Belum Diisi</v>
      </c>
      <c r="I136" s="592" t="s">
        <v>26</v>
      </c>
      <c r="J136" s="593" t="str">
        <f>IF($D$133="Y/T","Isi Sasaran",IF($E$133=0,0,IF(I136="Y",1,IF(I136="T",0,"Isi Dulu"))))</f>
        <v>Isi Sasaran</v>
      </c>
      <c r="K136" s="592" t="s">
        <v>26</v>
      </c>
      <c r="L136" s="593" t="str">
        <f>IF($D$133="Y/T","Isi Sasaran",IF($E$133=0,0,IF(K136="Y",1,IF(K136="T",0,"Isi Dulu"))))</f>
        <v>Isi Sasaran</v>
      </c>
      <c r="M136" s="849"/>
      <c r="N136" s="852"/>
      <c r="O136" s="517"/>
      <c r="P136" s="517"/>
      <c r="Q136" s="517"/>
      <c r="R136" s="517"/>
    </row>
    <row r="137" spans="2:18" s="527" customFormat="1" ht="15.75">
      <c r="B137" s="838"/>
      <c r="C137" s="841"/>
      <c r="D137" s="859"/>
      <c r="E137" s="856"/>
      <c r="F137" s="569">
        <v>5</v>
      </c>
      <c r="G137" s="570"/>
      <c r="H137" s="599" t="str">
        <f t="shared" si="2"/>
        <v>Belum Diisi</v>
      </c>
      <c r="I137" s="595" t="s">
        <v>26</v>
      </c>
      <c r="J137" s="596" t="str">
        <f>IF($D$133="Y/T","Isi Sasaran",IF($E$133=0,0,IF(I137="Y",1,IF(I137="T",0,"Isi Dulu"))))</f>
        <v>Isi Sasaran</v>
      </c>
      <c r="K137" s="595" t="s">
        <v>26</v>
      </c>
      <c r="L137" s="596" t="str">
        <f>IF($D$133="Y/T","Isi Sasaran",IF($E$133=0,0,IF(K137="Y",1,IF(K137="T",0,"Isi Dulu"))))</f>
        <v>Isi Sasaran</v>
      </c>
      <c r="M137" s="850"/>
      <c r="N137" s="853"/>
      <c r="O137" s="517"/>
      <c r="P137" s="517"/>
      <c r="Q137" s="517"/>
      <c r="R137" s="517"/>
    </row>
    <row r="138" spans="2:18" s="527" customFormat="1" ht="15.75">
      <c r="B138" s="836">
        <v>7</v>
      </c>
      <c r="C138" s="839"/>
      <c r="D138" s="857" t="s">
        <v>26</v>
      </c>
      <c r="E138" s="854" t="str">
        <f>IF(D138="Y",1,IF(D138="T",0,IF(D138="Y/T","Belum diisi","Error")))</f>
        <v>Belum diisi</v>
      </c>
      <c r="F138" s="528">
        <v>1</v>
      </c>
      <c r="G138" s="529"/>
      <c r="H138" s="600" t="str">
        <f t="shared" si="2"/>
        <v>Belum Diisi</v>
      </c>
      <c r="I138" s="590" t="s">
        <v>26</v>
      </c>
      <c r="J138" s="591" t="str">
        <f>IF($D$138="Y/T","Isi Sasaran",IF($E$138=0,0,IF(I138="Y",1,IF(I138="T",0,"Isi Dulu"))))</f>
        <v>Isi Sasaran</v>
      </c>
      <c r="K138" s="590" t="s">
        <v>26</v>
      </c>
      <c r="L138" s="591" t="str">
        <f>IF($D$138="Y/T","Isi Sasaran",IF($E$138=0,0,IF(K138="Y",1,IF(K138="T",0,"Isi Dulu"))))</f>
        <v>Isi Sasaran</v>
      </c>
      <c r="M138" s="848" t="s">
        <v>26</v>
      </c>
      <c r="N138" s="851" t="str">
        <f>IF(M138="Y",1,IF(M138="T",0,IF(M138="Y/T","Belum diisi","Error")))</f>
        <v>Belum diisi</v>
      </c>
      <c r="O138" s="517"/>
      <c r="P138" s="517"/>
      <c r="Q138" s="517"/>
      <c r="R138" s="517"/>
    </row>
    <row r="139" spans="2:18" s="527" customFormat="1" ht="15.75">
      <c r="B139" s="837"/>
      <c r="C139" s="840"/>
      <c r="D139" s="858"/>
      <c r="E139" s="855"/>
      <c r="F139" s="549">
        <v>2</v>
      </c>
      <c r="G139" s="550"/>
      <c r="H139" s="598" t="str">
        <f t="shared" si="2"/>
        <v>Belum Diisi</v>
      </c>
      <c r="I139" s="592" t="s">
        <v>26</v>
      </c>
      <c r="J139" s="593" t="str">
        <f>IF($D$138="Y/T","Isi Sasaran",IF($E$138=0,0,IF(I139="Y",1,IF(I139="T",0,"Isi Dulu"))))</f>
        <v>Isi Sasaran</v>
      </c>
      <c r="K139" s="592" t="s">
        <v>26</v>
      </c>
      <c r="L139" s="593" t="str">
        <f>IF($D$138="Y/T","Isi Sasaran",IF($E$138=0,0,IF(K139="Y",1,IF(K139="T",0,"Isi Dulu"))))</f>
        <v>Isi Sasaran</v>
      </c>
      <c r="M139" s="849"/>
      <c r="N139" s="852"/>
      <c r="O139" s="517"/>
      <c r="P139" s="517"/>
      <c r="Q139" s="517"/>
      <c r="R139" s="517"/>
    </row>
    <row r="140" spans="2:18" s="527" customFormat="1" ht="15.75">
      <c r="B140" s="837"/>
      <c r="C140" s="840"/>
      <c r="D140" s="858"/>
      <c r="E140" s="855"/>
      <c r="F140" s="549">
        <v>3</v>
      </c>
      <c r="G140" s="550"/>
      <c r="H140" s="598" t="str">
        <f t="shared" si="2"/>
        <v>Belum Diisi</v>
      </c>
      <c r="I140" s="592" t="s">
        <v>26</v>
      </c>
      <c r="J140" s="593" t="str">
        <f>IF($D$138="Y/T","Isi Sasaran",IF($E$138=0,0,IF(I140="Y",1,IF(I140="T",0,"Isi Dulu"))))</f>
        <v>Isi Sasaran</v>
      </c>
      <c r="K140" s="592" t="s">
        <v>26</v>
      </c>
      <c r="L140" s="593" t="str">
        <f>IF($D$138="Y/T","Isi Sasaran",IF($E$138=0,0,IF(K140="Y",1,IF(K140="T",0,"Isi Dulu"))))</f>
        <v>Isi Sasaran</v>
      </c>
      <c r="M140" s="849"/>
      <c r="N140" s="852"/>
      <c r="O140" s="517"/>
      <c r="P140" s="517"/>
      <c r="Q140" s="517"/>
      <c r="R140" s="517"/>
    </row>
    <row r="141" spans="2:18" s="527" customFormat="1" ht="15.75">
      <c r="B141" s="837"/>
      <c r="C141" s="840"/>
      <c r="D141" s="858"/>
      <c r="E141" s="855"/>
      <c r="F141" s="549">
        <v>4</v>
      </c>
      <c r="G141" s="550"/>
      <c r="H141" s="598" t="str">
        <f t="shared" si="2"/>
        <v>Belum Diisi</v>
      </c>
      <c r="I141" s="592" t="s">
        <v>26</v>
      </c>
      <c r="J141" s="593" t="str">
        <f>IF($D$138="Y/T","Isi Sasaran",IF($E$138=0,0,IF(I141="Y",1,IF(I141="T",0,"Isi Dulu"))))</f>
        <v>Isi Sasaran</v>
      </c>
      <c r="K141" s="592" t="s">
        <v>26</v>
      </c>
      <c r="L141" s="593" t="str">
        <f>IF($D$138="Y/T","Isi Sasaran",IF($E$138=0,0,IF(K141="Y",1,IF(K141="T",0,"Isi Dulu"))))</f>
        <v>Isi Sasaran</v>
      </c>
      <c r="M141" s="849"/>
      <c r="N141" s="852"/>
      <c r="O141" s="517"/>
      <c r="P141" s="517"/>
      <c r="Q141" s="517"/>
      <c r="R141" s="517"/>
    </row>
    <row r="142" spans="2:18" s="527" customFormat="1" ht="15.75">
      <c r="B142" s="838"/>
      <c r="C142" s="841"/>
      <c r="D142" s="859"/>
      <c r="E142" s="856"/>
      <c r="F142" s="569">
        <v>5</v>
      </c>
      <c r="G142" s="570"/>
      <c r="H142" s="599" t="str">
        <f t="shared" si="2"/>
        <v>Belum Diisi</v>
      </c>
      <c r="I142" s="595" t="s">
        <v>26</v>
      </c>
      <c r="J142" s="596" t="str">
        <f>IF($D$138="Y/T","Isi Sasaran",IF($E$138=0,0,IF(I142="Y",1,IF(I142="T",0,"Isi Dulu"))))</f>
        <v>Isi Sasaran</v>
      </c>
      <c r="K142" s="595" t="s">
        <v>26</v>
      </c>
      <c r="L142" s="596" t="str">
        <f>IF($D$138="Y/T","Isi Sasaran",IF($E$138=0,0,IF(K142="Y",1,IF(K142="T",0,"Isi Dulu"))))</f>
        <v>Isi Sasaran</v>
      </c>
      <c r="M142" s="850"/>
      <c r="N142" s="853"/>
      <c r="O142" s="517"/>
      <c r="P142" s="517"/>
      <c r="Q142" s="517"/>
      <c r="R142" s="517"/>
    </row>
    <row r="143" spans="2:18" s="527" customFormat="1" ht="15.75">
      <c r="B143" s="836">
        <v>8</v>
      </c>
      <c r="C143" s="839"/>
      <c r="D143" s="857" t="s">
        <v>26</v>
      </c>
      <c r="E143" s="854" t="str">
        <f>IF(D143="Y",1,IF(D143="T",0,IF(D143="Y/T","Belum diisi","Error")))</f>
        <v>Belum diisi</v>
      </c>
      <c r="F143" s="528">
        <v>1</v>
      </c>
      <c r="G143" s="529"/>
      <c r="H143" s="600" t="str">
        <f t="shared" si="2"/>
        <v>Belum Diisi</v>
      </c>
      <c r="I143" s="590" t="s">
        <v>26</v>
      </c>
      <c r="J143" s="591" t="str">
        <f>IF($D$143="Y/T","Isi Sasaran",IF($E$143=0,0,IF(I143="Y",1,IF(I143="T",0,"Isi Dulu"))))</f>
        <v>Isi Sasaran</v>
      </c>
      <c r="K143" s="590" t="s">
        <v>26</v>
      </c>
      <c r="L143" s="591" t="str">
        <f>IF($D$143="Y/T","Isi Sasaran",IF($E$143=0,0,IF(K143="Y",1,IF(K143="T",0,"Isi Dulu"))))</f>
        <v>Isi Sasaran</v>
      </c>
      <c r="M143" s="848" t="s">
        <v>26</v>
      </c>
      <c r="N143" s="851" t="str">
        <f>IF(M143="Y",1,IF(M143="T",0,IF(M143="Y/T","Belum diisi","Error")))</f>
        <v>Belum diisi</v>
      </c>
      <c r="O143" s="517"/>
      <c r="P143" s="517"/>
      <c r="Q143" s="517"/>
      <c r="R143" s="517"/>
    </row>
    <row r="144" spans="2:18" s="527" customFormat="1" ht="15.75">
      <c r="B144" s="837"/>
      <c r="C144" s="840"/>
      <c r="D144" s="858"/>
      <c r="E144" s="855"/>
      <c r="F144" s="549">
        <v>2</v>
      </c>
      <c r="G144" s="550"/>
      <c r="H144" s="598" t="str">
        <f t="shared" si="2"/>
        <v>Belum Diisi</v>
      </c>
      <c r="I144" s="592" t="s">
        <v>26</v>
      </c>
      <c r="J144" s="593" t="str">
        <f>IF($D$143="Y/T","Isi Sasaran",IF($E$143=0,0,IF(I144="Y",1,IF(I144="T",0,"Isi Dulu"))))</f>
        <v>Isi Sasaran</v>
      </c>
      <c r="K144" s="592" t="s">
        <v>26</v>
      </c>
      <c r="L144" s="593" t="str">
        <f>IF($D$143="Y/T","Isi Sasaran",IF($E$143=0,0,IF(K144="Y",1,IF(K144="T",0,"Isi Dulu"))))</f>
        <v>Isi Sasaran</v>
      </c>
      <c r="M144" s="849"/>
      <c r="N144" s="852"/>
      <c r="O144" s="517"/>
      <c r="P144" s="517"/>
      <c r="Q144" s="517"/>
      <c r="R144" s="517"/>
    </row>
    <row r="145" spans="2:18" s="527" customFormat="1" ht="15.75">
      <c r="B145" s="837"/>
      <c r="C145" s="840"/>
      <c r="D145" s="858"/>
      <c r="E145" s="855"/>
      <c r="F145" s="549">
        <v>3</v>
      </c>
      <c r="G145" s="550"/>
      <c r="H145" s="598" t="str">
        <f t="shared" si="2"/>
        <v>Belum Diisi</v>
      </c>
      <c r="I145" s="592" t="s">
        <v>26</v>
      </c>
      <c r="J145" s="593" t="str">
        <f>IF($D$143="Y/T","Isi Sasaran",IF($E$143=0,0,IF(I145="Y",1,IF(I145="T",0,"Isi Dulu"))))</f>
        <v>Isi Sasaran</v>
      </c>
      <c r="K145" s="592" t="s">
        <v>26</v>
      </c>
      <c r="L145" s="593" t="str">
        <f>IF($D$143="Y/T","Isi Sasaran",IF($E$143=0,0,IF(K145="Y",1,IF(K145="T",0,"Isi Dulu"))))</f>
        <v>Isi Sasaran</v>
      </c>
      <c r="M145" s="849"/>
      <c r="N145" s="852"/>
      <c r="O145" s="517"/>
      <c r="P145" s="517"/>
      <c r="Q145" s="517"/>
      <c r="R145" s="517"/>
    </row>
    <row r="146" spans="2:18" s="527" customFormat="1" ht="15.75">
      <c r="B146" s="837"/>
      <c r="C146" s="840"/>
      <c r="D146" s="858"/>
      <c r="E146" s="855"/>
      <c r="F146" s="549">
        <v>4</v>
      </c>
      <c r="G146" s="550"/>
      <c r="H146" s="598" t="str">
        <f t="shared" si="2"/>
        <v>Belum Diisi</v>
      </c>
      <c r="I146" s="592" t="s">
        <v>26</v>
      </c>
      <c r="J146" s="593" t="str">
        <f>IF($D$143="Y/T","Isi Sasaran",IF($E$143=0,0,IF(I146="Y",1,IF(I146="T",0,"Isi Dulu"))))</f>
        <v>Isi Sasaran</v>
      </c>
      <c r="K146" s="592" t="s">
        <v>26</v>
      </c>
      <c r="L146" s="593" t="str">
        <f>IF($D$143="Y/T","Isi Sasaran",IF($E$143=0,0,IF(K146="Y",1,IF(K146="T",0,"Isi Dulu"))))</f>
        <v>Isi Sasaran</v>
      </c>
      <c r="M146" s="849"/>
      <c r="N146" s="852"/>
      <c r="O146" s="517"/>
      <c r="P146" s="517"/>
      <c r="Q146" s="517"/>
      <c r="R146" s="517"/>
    </row>
    <row r="147" spans="2:18" s="527" customFormat="1" ht="15.75">
      <c r="B147" s="838"/>
      <c r="C147" s="841"/>
      <c r="D147" s="859"/>
      <c r="E147" s="856"/>
      <c r="F147" s="569">
        <v>5</v>
      </c>
      <c r="G147" s="570"/>
      <c r="H147" s="599" t="str">
        <f t="shared" si="2"/>
        <v>Belum Diisi</v>
      </c>
      <c r="I147" s="595" t="s">
        <v>26</v>
      </c>
      <c r="J147" s="596" t="str">
        <f>IF($D$143="Y/T","Isi Sasaran",IF($E$143=0,0,IF(I147="Y",1,IF(I147="T",0,"Isi Dulu"))))</f>
        <v>Isi Sasaran</v>
      </c>
      <c r="K147" s="595" t="s">
        <v>26</v>
      </c>
      <c r="L147" s="596" t="str">
        <f>IF($D$143="Y/T","Isi Sasaran",IF($E$143=0,0,IF(K147="Y",1,IF(K147="T",0,"Isi Dulu"))))</f>
        <v>Isi Sasaran</v>
      </c>
      <c r="M147" s="850"/>
      <c r="N147" s="853"/>
      <c r="O147" s="517"/>
      <c r="P147" s="517"/>
      <c r="Q147" s="517"/>
      <c r="R147" s="517"/>
    </row>
    <row r="148" spans="2:18" s="527" customFormat="1" ht="15.75">
      <c r="B148" s="836">
        <v>9</v>
      </c>
      <c r="C148" s="839"/>
      <c r="D148" s="857" t="s">
        <v>26</v>
      </c>
      <c r="E148" s="854" t="str">
        <f>IF(D148="Y",1,IF(D148="T",0,IF(D148="Y/T","Belum diisi","Error")))</f>
        <v>Belum diisi</v>
      </c>
      <c r="F148" s="528">
        <v>1</v>
      </c>
      <c r="G148" s="529"/>
      <c r="H148" s="600" t="str">
        <f t="shared" si="2"/>
        <v>Belum Diisi</v>
      </c>
      <c r="I148" s="590" t="s">
        <v>26</v>
      </c>
      <c r="J148" s="591" t="str">
        <f>IF($D$148="Y/T","Isi Sasaran",IF($E$148=0,0,IF(I148="Y",1,IF(I148="T",0,"Isi Dulu"))))</f>
        <v>Isi Sasaran</v>
      </c>
      <c r="K148" s="590" t="s">
        <v>26</v>
      </c>
      <c r="L148" s="591" t="str">
        <f>IF($D$148="Y/T","Isi Sasaran",IF($E$148=0,0,IF(K148="Y",1,IF(K148="T",0,"Isi Dulu"))))</f>
        <v>Isi Sasaran</v>
      </c>
      <c r="M148" s="848" t="s">
        <v>26</v>
      </c>
      <c r="N148" s="851" t="str">
        <f>IF(M148="Y",1,IF(M148="T",0,IF(M148="Y/T","Belum diisi","Error")))</f>
        <v>Belum diisi</v>
      </c>
      <c r="O148" s="517"/>
      <c r="P148" s="517"/>
      <c r="Q148" s="517"/>
      <c r="R148" s="517"/>
    </row>
    <row r="149" spans="2:18" s="527" customFormat="1" ht="15.75">
      <c r="B149" s="837"/>
      <c r="C149" s="840"/>
      <c r="D149" s="858"/>
      <c r="E149" s="855"/>
      <c r="F149" s="549">
        <v>2</v>
      </c>
      <c r="G149" s="550"/>
      <c r="H149" s="598" t="str">
        <f t="shared" si="2"/>
        <v>Belum Diisi</v>
      </c>
      <c r="I149" s="592" t="s">
        <v>26</v>
      </c>
      <c r="J149" s="593" t="str">
        <f>IF($D$148="Y/T","Isi Sasaran",IF($E$148=0,0,IF(I149="Y",1,IF(I149="T",0,"Isi Dulu"))))</f>
        <v>Isi Sasaran</v>
      </c>
      <c r="K149" s="592" t="s">
        <v>26</v>
      </c>
      <c r="L149" s="593" t="str">
        <f>IF($D$148="Y/T","Isi Sasaran",IF($E$148=0,0,IF(K149="Y",1,IF(K149="T",0,"Isi Dulu"))))</f>
        <v>Isi Sasaran</v>
      </c>
      <c r="M149" s="849"/>
      <c r="N149" s="852"/>
      <c r="O149" s="517"/>
      <c r="P149" s="517"/>
      <c r="Q149" s="517"/>
      <c r="R149" s="517"/>
    </row>
    <row r="150" spans="2:18" s="527" customFormat="1" ht="15.75">
      <c r="B150" s="837"/>
      <c r="C150" s="840"/>
      <c r="D150" s="858"/>
      <c r="E150" s="855"/>
      <c r="F150" s="549">
        <v>3</v>
      </c>
      <c r="G150" s="550"/>
      <c r="H150" s="598" t="str">
        <f t="shared" si="2"/>
        <v>Belum Diisi</v>
      </c>
      <c r="I150" s="592" t="s">
        <v>26</v>
      </c>
      <c r="J150" s="593" t="str">
        <f>IF($D$148="Y/T","Isi Sasaran",IF($E$148=0,0,IF(I150="Y",1,IF(I150="T",0,"Isi Dulu"))))</f>
        <v>Isi Sasaran</v>
      </c>
      <c r="K150" s="592" t="s">
        <v>26</v>
      </c>
      <c r="L150" s="593" t="str">
        <f>IF($D$148="Y/T","Isi Sasaran",IF($E$148=0,0,IF(K150="Y",1,IF(K150="T",0,"Isi Dulu"))))</f>
        <v>Isi Sasaran</v>
      </c>
      <c r="M150" s="849"/>
      <c r="N150" s="852"/>
      <c r="O150" s="517"/>
      <c r="P150" s="517"/>
      <c r="Q150" s="517"/>
      <c r="R150" s="517"/>
    </row>
    <row r="151" spans="2:18" s="527" customFormat="1" ht="15.75">
      <c r="B151" s="837"/>
      <c r="C151" s="840"/>
      <c r="D151" s="858"/>
      <c r="E151" s="855"/>
      <c r="F151" s="549">
        <v>4</v>
      </c>
      <c r="G151" s="550"/>
      <c r="H151" s="598" t="str">
        <f t="shared" si="2"/>
        <v>Belum Diisi</v>
      </c>
      <c r="I151" s="592" t="s">
        <v>26</v>
      </c>
      <c r="J151" s="593" t="str">
        <f>IF($D$148="Y/T","Isi Sasaran",IF($E$148=0,0,IF(I151="Y",1,IF(I151="T",0,"Isi Dulu"))))</f>
        <v>Isi Sasaran</v>
      </c>
      <c r="K151" s="592" t="s">
        <v>26</v>
      </c>
      <c r="L151" s="593" t="str">
        <f>IF($D$148="Y/T","Isi Sasaran",IF($E$148=0,0,IF(K151="Y",1,IF(K151="T",0,"Isi Dulu"))))</f>
        <v>Isi Sasaran</v>
      </c>
      <c r="M151" s="849"/>
      <c r="N151" s="852"/>
      <c r="O151" s="517"/>
      <c r="P151" s="517"/>
      <c r="Q151" s="517"/>
      <c r="R151" s="517"/>
    </row>
    <row r="152" spans="2:18" s="527" customFormat="1" ht="15.75">
      <c r="B152" s="838"/>
      <c r="C152" s="841"/>
      <c r="D152" s="859"/>
      <c r="E152" s="856"/>
      <c r="F152" s="569">
        <v>5</v>
      </c>
      <c r="G152" s="570"/>
      <c r="H152" s="599" t="str">
        <f t="shared" si="2"/>
        <v>Belum Diisi</v>
      </c>
      <c r="I152" s="595" t="s">
        <v>26</v>
      </c>
      <c r="J152" s="596" t="str">
        <f>IF($D$148="Y/T","Isi Sasaran",IF($E$148=0,0,IF(I152="Y",1,IF(I152="T",0,"Isi Dulu"))))</f>
        <v>Isi Sasaran</v>
      </c>
      <c r="K152" s="595" t="s">
        <v>26</v>
      </c>
      <c r="L152" s="596" t="str">
        <f>IF($D$148="Y/T","Isi Sasaran",IF($E$148=0,0,IF(K152="Y",1,IF(K152="T",0,"Isi Dulu"))))</f>
        <v>Isi Sasaran</v>
      </c>
      <c r="M152" s="850"/>
      <c r="N152" s="853"/>
      <c r="O152" s="517"/>
      <c r="P152" s="517"/>
      <c r="Q152" s="517"/>
      <c r="R152" s="517"/>
    </row>
    <row r="153" spans="2:18" s="527" customFormat="1" ht="15.75">
      <c r="B153" s="836">
        <v>10</v>
      </c>
      <c r="C153" s="839"/>
      <c r="D153" s="857" t="s">
        <v>26</v>
      </c>
      <c r="E153" s="854" t="str">
        <f>IF(D153="Y",1,IF(D153="T",0,IF(D153="Y/T","Belum diisi","Error")))</f>
        <v>Belum diisi</v>
      </c>
      <c r="F153" s="528">
        <v>1</v>
      </c>
      <c r="G153" s="529"/>
      <c r="H153" s="600" t="str">
        <f t="shared" si="2"/>
        <v>Belum Diisi</v>
      </c>
      <c r="I153" s="590" t="s">
        <v>26</v>
      </c>
      <c r="J153" s="591" t="str">
        <f>IF($D$153="Y/T","Isi Sasaran",IF($E$153=0,0,IF(I153="Y",1,IF(I153="T",0,"Isi Dulu"))))</f>
        <v>Isi Sasaran</v>
      </c>
      <c r="K153" s="590" t="s">
        <v>26</v>
      </c>
      <c r="L153" s="591" t="str">
        <f>IF($D$153="Y/T","Isi Sasaran",IF($E$153=0,0,IF(K153="Y",1,IF(K153="T",0,"Isi Dulu"))))</f>
        <v>Isi Sasaran</v>
      </c>
      <c r="M153" s="848" t="s">
        <v>26</v>
      </c>
      <c r="N153" s="851" t="str">
        <f>IF(M153="Y",1,IF(M153="T",0,IF(M153="Y/T","Belum diisi","Error")))</f>
        <v>Belum diisi</v>
      </c>
      <c r="O153" s="517"/>
      <c r="P153" s="517"/>
      <c r="Q153" s="517"/>
      <c r="R153" s="517"/>
    </row>
    <row r="154" spans="2:18" s="527" customFormat="1" ht="15.75">
      <c r="B154" s="837"/>
      <c r="C154" s="840"/>
      <c r="D154" s="858"/>
      <c r="E154" s="855"/>
      <c r="F154" s="549">
        <v>2</v>
      </c>
      <c r="G154" s="550"/>
      <c r="H154" s="598" t="str">
        <f t="shared" si="2"/>
        <v>Belum Diisi</v>
      </c>
      <c r="I154" s="592" t="s">
        <v>26</v>
      </c>
      <c r="J154" s="593" t="str">
        <f>IF($D$153="Y/T","Isi Sasaran",IF($E$153=0,0,IF(I154="Y",1,IF(I154="T",0,"Isi Dulu"))))</f>
        <v>Isi Sasaran</v>
      </c>
      <c r="K154" s="592" t="s">
        <v>26</v>
      </c>
      <c r="L154" s="593" t="str">
        <f>IF($D$153="Y/T","Isi Sasaran",IF($E$153=0,0,IF(K154="Y",1,IF(K154="T",0,"Isi Dulu"))))</f>
        <v>Isi Sasaran</v>
      </c>
      <c r="M154" s="849"/>
      <c r="N154" s="852"/>
      <c r="O154" s="517"/>
      <c r="P154" s="517"/>
      <c r="Q154" s="517"/>
      <c r="R154" s="517"/>
    </row>
    <row r="155" spans="2:18" s="527" customFormat="1" ht="15.75">
      <c r="B155" s="837"/>
      <c r="C155" s="840"/>
      <c r="D155" s="858"/>
      <c r="E155" s="855"/>
      <c r="F155" s="549">
        <v>3</v>
      </c>
      <c r="G155" s="550"/>
      <c r="H155" s="598" t="str">
        <f t="shared" si="2"/>
        <v>Belum Diisi</v>
      </c>
      <c r="I155" s="592" t="s">
        <v>26</v>
      </c>
      <c r="J155" s="593" t="str">
        <f>IF($D$153="Y/T","Isi Sasaran",IF($E$153=0,0,IF(I155="Y",1,IF(I155="T",0,"Isi Dulu"))))</f>
        <v>Isi Sasaran</v>
      </c>
      <c r="K155" s="592" t="s">
        <v>26</v>
      </c>
      <c r="L155" s="593" t="str">
        <f>IF($D$153="Y/T","Isi Sasaran",IF($E$153=0,0,IF(K155="Y",1,IF(K155="T",0,"Isi Dulu"))))</f>
        <v>Isi Sasaran</v>
      </c>
      <c r="M155" s="849"/>
      <c r="N155" s="852"/>
      <c r="O155" s="517"/>
      <c r="P155" s="517"/>
      <c r="Q155" s="517"/>
      <c r="R155" s="517"/>
    </row>
    <row r="156" spans="2:18" s="527" customFormat="1" ht="15.75">
      <c r="B156" s="837"/>
      <c r="C156" s="840"/>
      <c r="D156" s="858"/>
      <c r="E156" s="855"/>
      <c r="F156" s="549">
        <v>4</v>
      </c>
      <c r="G156" s="550"/>
      <c r="H156" s="598" t="str">
        <f t="shared" si="2"/>
        <v>Belum Diisi</v>
      </c>
      <c r="I156" s="592" t="s">
        <v>26</v>
      </c>
      <c r="J156" s="593" t="str">
        <f>IF($D$153="Y/T","Isi Sasaran",IF($E$153=0,0,IF(I156="Y",1,IF(I156="T",0,"Isi Dulu"))))</f>
        <v>Isi Sasaran</v>
      </c>
      <c r="K156" s="592" t="s">
        <v>26</v>
      </c>
      <c r="L156" s="593" t="str">
        <f>IF($D$153="Y/T","Isi Sasaran",IF($E$153=0,0,IF(K156="Y",1,IF(K156="T",0,"Isi Dulu"))))</f>
        <v>Isi Sasaran</v>
      </c>
      <c r="M156" s="849"/>
      <c r="N156" s="852"/>
      <c r="O156" s="517"/>
      <c r="P156" s="517"/>
      <c r="Q156" s="517"/>
      <c r="R156" s="517"/>
    </row>
    <row r="157" spans="2:18" s="527" customFormat="1" ht="15.75">
      <c r="B157" s="838"/>
      <c r="C157" s="841"/>
      <c r="D157" s="859"/>
      <c r="E157" s="856"/>
      <c r="F157" s="569">
        <v>5</v>
      </c>
      <c r="G157" s="570"/>
      <c r="H157" s="599" t="str">
        <f t="shared" si="2"/>
        <v>Belum Diisi</v>
      </c>
      <c r="I157" s="595" t="s">
        <v>26</v>
      </c>
      <c r="J157" s="596" t="str">
        <f>IF($D$153="Y/T","Isi Sasaran",IF($E$153=0,0,IF(I157="Y",1,IF(I157="T",0,"Isi Dulu"))))</f>
        <v>Isi Sasaran</v>
      </c>
      <c r="K157" s="595" t="s">
        <v>26</v>
      </c>
      <c r="L157" s="596" t="str">
        <f>IF($D$153="Y/T","Isi Sasaran",IF($E$153=0,0,IF(K157="Y",1,IF(K157="T",0,"Isi Dulu"))))</f>
        <v>Isi Sasaran</v>
      </c>
      <c r="M157" s="850"/>
      <c r="N157" s="853"/>
      <c r="O157" s="517"/>
      <c r="P157" s="517"/>
      <c r="Q157" s="517"/>
      <c r="R157" s="517"/>
    </row>
    <row r="158" spans="2:18" s="527" customFormat="1" ht="15.75">
      <c r="B158" s="836">
        <v>11</v>
      </c>
      <c r="C158" s="839"/>
      <c r="D158" s="857" t="s">
        <v>26</v>
      </c>
      <c r="E158" s="854" t="str">
        <f>IF(D158="Y",1,IF(D158="T",0,IF(D158="Y/T","Belum diisi","Error")))</f>
        <v>Belum diisi</v>
      </c>
      <c r="F158" s="528">
        <v>1</v>
      </c>
      <c r="G158" s="529"/>
      <c r="H158" s="600" t="str">
        <f t="shared" si="2"/>
        <v>Belum Diisi</v>
      </c>
      <c r="I158" s="590" t="s">
        <v>26</v>
      </c>
      <c r="J158" s="591" t="str">
        <f>IF($D$158="Y/T","Isi Sasaran",IF($E$158=0,0,IF(I158="Y",1,IF(I158="T",0,"Isi Dulu"))))</f>
        <v>Isi Sasaran</v>
      </c>
      <c r="K158" s="590" t="s">
        <v>26</v>
      </c>
      <c r="L158" s="591" t="str">
        <f>IF($D$158="Y/T","Isi Sasaran",IF($E$158=0,0,IF(K158="Y",1,IF(K158="T",0,"Isi Dulu"))))</f>
        <v>Isi Sasaran</v>
      </c>
      <c r="M158" s="848" t="s">
        <v>26</v>
      </c>
      <c r="N158" s="851" t="str">
        <f>IF(M158="Y",1,IF(M158="T",0,IF(M158="Y/T","Belum diisi","Error")))</f>
        <v>Belum diisi</v>
      </c>
      <c r="O158" s="517"/>
      <c r="P158" s="517"/>
      <c r="Q158" s="517"/>
      <c r="R158" s="517"/>
    </row>
    <row r="159" spans="2:18" s="527" customFormat="1" ht="15.75">
      <c r="B159" s="837"/>
      <c r="C159" s="840"/>
      <c r="D159" s="858"/>
      <c r="E159" s="855"/>
      <c r="F159" s="549">
        <v>2</v>
      </c>
      <c r="G159" s="550"/>
      <c r="H159" s="598" t="str">
        <f t="shared" si="2"/>
        <v>Belum Diisi</v>
      </c>
      <c r="I159" s="592" t="s">
        <v>26</v>
      </c>
      <c r="J159" s="593" t="str">
        <f>IF($D$158="Y/T","Isi Sasaran",IF($E$158=0,0,IF(I159="Y",1,IF(I159="T",0,"Isi Dulu"))))</f>
        <v>Isi Sasaran</v>
      </c>
      <c r="K159" s="592" t="s">
        <v>26</v>
      </c>
      <c r="L159" s="593" t="str">
        <f>IF($D$158="Y/T","Isi Sasaran",IF($E$158=0,0,IF(K159="Y",1,IF(K159="T",0,"Isi Dulu"))))</f>
        <v>Isi Sasaran</v>
      </c>
      <c r="M159" s="849"/>
      <c r="N159" s="852"/>
      <c r="O159" s="517"/>
      <c r="P159" s="517"/>
      <c r="Q159" s="517"/>
      <c r="R159" s="517"/>
    </row>
    <row r="160" spans="2:18" s="527" customFormat="1" ht="15.75">
      <c r="B160" s="837"/>
      <c r="C160" s="840"/>
      <c r="D160" s="858"/>
      <c r="E160" s="855"/>
      <c r="F160" s="549">
        <v>3</v>
      </c>
      <c r="G160" s="550"/>
      <c r="H160" s="598" t="str">
        <f t="shared" si="2"/>
        <v>Belum Diisi</v>
      </c>
      <c r="I160" s="592" t="s">
        <v>26</v>
      </c>
      <c r="J160" s="593" t="str">
        <f>IF($D$158="Y/T","Isi Sasaran",IF($E$158=0,0,IF(I160="Y",1,IF(I160="T",0,"Isi Dulu"))))</f>
        <v>Isi Sasaran</v>
      </c>
      <c r="K160" s="592" t="s">
        <v>26</v>
      </c>
      <c r="L160" s="593" t="str">
        <f>IF($D$158="Y/T","Isi Sasaran",IF($E$158=0,0,IF(K160="Y",1,IF(K160="T",0,"Isi Dulu"))))</f>
        <v>Isi Sasaran</v>
      </c>
      <c r="M160" s="849"/>
      <c r="N160" s="852"/>
      <c r="O160" s="517"/>
      <c r="P160" s="517"/>
      <c r="Q160" s="517"/>
      <c r="R160" s="517"/>
    </row>
    <row r="161" spans="2:18" s="527" customFormat="1" ht="15.75">
      <c r="B161" s="837"/>
      <c r="C161" s="840"/>
      <c r="D161" s="858"/>
      <c r="E161" s="855"/>
      <c r="F161" s="549">
        <v>4</v>
      </c>
      <c r="G161" s="550"/>
      <c r="H161" s="598" t="str">
        <f t="shared" si="2"/>
        <v>Belum Diisi</v>
      </c>
      <c r="I161" s="592" t="s">
        <v>26</v>
      </c>
      <c r="J161" s="593" t="str">
        <f>IF($D$158="Y/T","Isi Sasaran",IF($E$158=0,0,IF(I161="Y",1,IF(I161="T",0,"Isi Dulu"))))</f>
        <v>Isi Sasaran</v>
      </c>
      <c r="K161" s="592" t="s">
        <v>26</v>
      </c>
      <c r="L161" s="593" t="str">
        <f>IF($D$158="Y/T","Isi Sasaran",IF($E$158=0,0,IF(K161="Y",1,IF(K161="T",0,"Isi Dulu"))))</f>
        <v>Isi Sasaran</v>
      </c>
      <c r="M161" s="849"/>
      <c r="N161" s="852"/>
      <c r="O161" s="517"/>
      <c r="P161" s="517"/>
      <c r="Q161" s="517"/>
      <c r="R161" s="517"/>
    </row>
    <row r="162" spans="2:18" s="527" customFormat="1" ht="15.75">
      <c r="B162" s="838"/>
      <c r="C162" s="841"/>
      <c r="D162" s="859"/>
      <c r="E162" s="856"/>
      <c r="F162" s="569">
        <v>5</v>
      </c>
      <c r="G162" s="570"/>
      <c r="H162" s="599" t="str">
        <f t="shared" si="2"/>
        <v>Belum Diisi</v>
      </c>
      <c r="I162" s="595" t="s">
        <v>26</v>
      </c>
      <c r="J162" s="596" t="str">
        <f>IF($D$158="Y/T","Isi Sasaran",IF($E$158=0,0,IF(I162="Y",1,IF(I162="T",0,"Isi Dulu"))))</f>
        <v>Isi Sasaran</v>
      </c>
      <c r="K162" s="595" t="s">
        <v>26</v>
      </c>
      <c r="L162" s="596" t="str">
        <f>IF($D$158="Y/T","Isi Sasaran",IF($E$158=0,0,IF(K162="Y",1,IF(K162="T",0,"Isi Dulu"))))</f>
        <v>Isi Sasaran</v>
      </c>
      <c r="M162" s="850"/>
      <c r="N162" s="853"/>
      <c r="O162" s="517"/>
      <c r="P162" s="517"/>
      <c r="Q162" s="517"/>
      <c r="R162" s="517"/>
    </row>
    <row r="163" spans="2:18" s="527" customFormat="1" ht="15.75">
      <c r="B163" s="836">
        <v>12</v>
      </c>
      <c r="C163" s="839"/>
      <c r="D163" s="857" t="s">
        <v>26</v>
      </c>
      <c r="E163" s="854" t="str">
        <f>IF(D163="Y",1,IF(D163="T",0,IF(D163="Y/T","Belum diisi","Error")))</f>
        <v>Belum diisi</v>
      </c>
      <c r="F163" s="528">
        <v>1</v>
      </c>
      <c r="G163" s="529"/>
      <c r="H163" s="600" t="str">
        <f t="shared" si="2"/>
        <v>Belum Diisi</v>
      </c>
      <c r="I163" s="590" t="s">
        <v>26</v>
      </c>
      <c r="J163" s="591" t="str">
        <f>IF($D$163="Y/T","Isi Sasaran",IF($E$163=0,0,IF(I163="Y",1,IF(I163="T",0,"Isi Dulu"))))</f>
        <v>Isi Sasaran</v>
      </c>
      <c r="K163" s="590" t="s">
        <v>26</v>
      </c>
      <c r="L163" s="591" t="str">
        <f>IF($D$163="Y/T","Isi Sasaran",IF($E$163=0,0,IF(K163="Y",1,IF(K163="T",0,"Isi Dulu"))))</f>
        <v>Isi Sasaran</v>
      </c>
      <c r="M163" s="848" t="s">
        <v>26</v>
      </c>
      <c r="N163" s="851" t="str">
        <f>IF(M163="Y",1,IF(M163="T",0,IF(M163="Y/T","Belum diisi","Error")))</f>
        <v>Belum diisi</v>
      </c>
      <c r="O163" s="517"/>
      <c r="P163" s="517"/>
      <c r="Q163" s="517"/>
      <c r="R163" s="517"/>
    </row>
    <row r="164" spans="2:18" s="527" customFormat="1" ht="15.75">
      <c r="B164" s="837"/>
      <c r="C164" s="840"/>
      <c r="D164" s="858"/>
      <c r="E164" s="855"/>
      <c r="F164" s="549">
        <v>2</v>
      </c>
      <c r="G164" s="550"/>
      <c r="H164" s="598" t="str">
        <f t="shared" si="2"/>
        <v>Belum Diisi</v>
      </c>
      <c r="I164" s="592" t="s">
        <v>26</v>
      </c>
      <c r="J164" s="593" t="str">
        <f>IF($D$163="Y/T","Isi Sasaran",IF($E$163=0,0,IF(I164="Y",1,IF(I164="T",0,"Isi Dulu"))))</f>
        <v>Isi Sasaran</v>
      </c>
      <c r="K164" s="592" t="s">
        <v>26</v>
      </c>
      <c r="L164" s="593" t="str">
        <f>IF($D$163="Y/T","Isi Sasaran",IF($E$163=0,0,IF(K164="Y",1,IF(K164="T",0,"Isi Dulu"))))</f>
        <v>Isi Sasaran</v>
      </c>
      <c r="M164" s="849"/>
      <c r="N164" s="852"/>
      <c r="O164" s="517"/>
      <c r="P164" s="517"/>
      <c r="Q164" s="517"/>
      <c r="R164" s="517"/>
    </row>
    <row r="165" spans="2:18" s="527" customFormat="1" ht="15.75">
      <c r="B165" s="837"/>
      <c r="C165" s="840"/>
      <c r="D165" s="858"/>
      <c r="E165" s="855"/>
      <c r="F165" s="549">
        <v>3</v>
      </c>
      <c r="G165" s="550"/>
      <c r="H165" s="598" t="str">
        <f t="shared" si="2"/>
        <v>Belum Diisi</v>
      </c>
      <c r="I165" s="592" t="s">
        <v>26</v>
      </c>
      <c r="J165" s="593" t="str">
        <f>IF($D$163="Y/T","Isi Sasaran",IF($E$163=0,0,IF(I165="Y",1,IF(I165="T",0,"Isi Dulu"))))</f>
        <v>Isi Sasaran</v>
      </c>
      <c r="K165" s="592" t="s">
        <v>26</v>
      </c>
      <c r="L165" s="593" t="str">
        <f>IF($D$163="Y/T","Isi Sasaran",IF($E$163=0,0,IF(K165="Y",1,IF(K165="T",0,"Isi Dulu"))))</f>
        <v>Isi Sasaran</v>
      </c>
      <c r="M165" s="849"/>
      <c r="N165" s="852"/>
      <c r="O165" s="517"/>
      <c r="P165" s="517"/>
      <c r="Q165" s="517"/>
      <c r="R165" s="517"/>
    </row>
    <row r="166" spans="2:18" s="527" customFormat="1" ht="15.75">
      <c r="B166" s="837"/>
      <c r="C166" s="840"/>
      <c r="D166" s="858"/>
      <c r="E166" s="855"/>
      <c r="F166" s="549">
        <v>4</v>
      </c>
      <c r="G166" s="550"/>
      <c r="H166" s="598" t="str">
        <f t="shared" si="2"/>
        <v>Belum Diisi</v>
      </c>
      <c r="I166" s="592" t="s">
        <v>26</v>
      </c>
      <c r="J166" s="593" t="str">
        <f>IF($D$163="Y/T","Isi Sasaran",IF($E$163=0,0,IF(I166="Y",1,IF(I166="T",0,"Isi Dulu"))))</f>
        <v>Isi Sasaran</v>
      </c>
      <c r="K166" s="592" t="s">
        <v>26</v>
      </c>
      <c r="L166" s="593" t="str">
        <f>IF($D$163="Y/T","Isi Sasaran",IF($E$163=0,0,IF(K166="Y",1,IF(K166="T",0,"Isi Dulu"))))</f>
        <v>Isi Sasaran</v>
      </c>
      <c r="M166" s="849"/>
      <c r="N166" s="852"/>
      <c r="O166" s="517"/>
      <c r="P166" s="517"/>
      <c r="Q166" s="517"/>
      <c r="R166" s="517"/>
    </row>
    <row r="167" spans="2:18" s="527" customFormat="1" ht="15.75">
      <c r="B167" s="838"/>
      <c r="C167" s="841"/>
      <c r="D167" s="859"/>
      <c r="E167" s="856"/>
      <c r="F167" s="569">
        <v>5</v>
      </c>
      <c r="G167" s="570"/>
      <c r="H167" s="599" t="str">
        <f t="shared" si="2"/>
        <v>Belum Diisi</v>
      </c>
      <c r="I167" s="595" t="s">
        <v>26</v>
      </c>
      <c r="J167" s="596" t="str">
        <f>IF($D$163="Y/T","Isi Sasaran",IF($E$163=0,0,IF(I167="Y",1,IF(I167="T",0,"Isi Dulu"))))</f>
        <v>Isi Sasaran</v>
      </c>
      <c r="K167" s="595" t="s">
        <v>26</v>
      </c>
      <c r="L167" s="596" t="str">
        <f>IF($D$163="Y/T","Isi Sasaran",IF($E$163=0,0,IF(K167="Y",1,IF(K167="T",0,"Isi Dulu"))))</f>
        <v>Isi Sasaran</v>
      </c>
      <c r="M167" s="850"/>
      <c r="N167" s="853"/>
      <c r="O167" s="517"/>
      <c r="P167" s="517"/>
      <c r="Q167" s="517"/>
      <c r="R167" s="517"/>
    </row>
    <row r="168" spans="2:18" s="527" customFormat="1" ht="15.75">
      <c r="B168" s="836">
        <v>13</v>
      </c>
      <c r="C168" s="839"/>
      <c r="D168" s="857" t="s">
        <v>26</v>
      </c>
      <c r="E168" s="854" t="str">
        <f>IF(D168="Y",1,IF(D168="T",0,IF(D168="Y/T","Belum diisi","Error")))</f>
        <v>Belum diisi</v>
      </c>
      <c r="F168" s="528">
        <v>1</v>
      </c>
      <c r="G168" s="529"/>
      <c r="H168" s="600" t="str">
        <f t="shared" si="2"/>
        <v>Belum Diisi</v>
      </c>
      <c r="I168" s="590" t="s">
        <v>26</v>
      </c>
      <c r="J168" s="591" t="str">
        <f>IF($D$168="Y/T","Isi Sasaran",IF($E$168=0,0,IF(I168="Y",1,IF(I168="T",0,"Isi Dulu"))))</f>
        <v>Isi Sasaran</v>
      </c>
      <c r="K168" s="590" t="s">
        <v>26</v>
      </c>
      <c r="L168" s="591" t="str">
        <f>IF($D$168="Y/T","Isi Sasaran",IF($E$168=0,0,IF(K168="Y",1,IF(K168="T",0,"Isi Dulu"))))</f>
        <v>Isi Sasaran</v>
      </c>
      <c r="M168" s="848" t="s">
        <v>26</v>
      </c>
      <c r="N168" s="851" t="str">
        <f>IF(M168="Y",1,IF(M168="T",0,IF(M168="Y/T","Belum diisi","Error")))</f>
        <v>Belum diisi</v>
      </c>
      <c r="O168" s="517"/>
      <c r="P168" s="517"/>
      <c r="Q168" s="517"/>
      <c r="R168" s="517"/>
    </row>
    <row r="169" spans="2:18" s="527" customFormat="1" ht="15.75">
      <c r="B169" s="837"/>
      <c r="C169" s="840"/>
      <c r="D169" s="858"/>
      <c r="E169" s="855"/>
      <c r="F169" s="549">
        <v>2</v>
      </c>
      <c r="G169" s="550"/>
      <c r="H169" s="598" t="str">
        <f t="shared" si="2"/>
        <v>Belum Diisi</v>
      </c>
      <c r="I169" s="592" t="s">
        <v>26</v>
      </c>
      <c r="J169" s="593" t="str">
        <f>IF($D$168="Y/T","Isi Sasaran",IF($E$168=0,0,IF(I169="Y",1,IF(I169="T",0,"Isi Dulu"))))</f>
        <v>Isi Sasaran</v>
      </c>
      <c r="K169" s="592" t="s">
        <v>26</v>
      </c>
      <c r="L169" s="593" t="str">
        <f>IF($D$168="Y/T","Isi Sasaran",IF($E$168=0,0,IF(K169="Y",1,IF(K169="T",0,"Isi Dulu"))))</f>
        <v>Isi Sasaran</v>
      </c>
      <c r="M169" s="849"/>
      <c r="N169" s="852"/>
      <c r="O169" s="517"/>
      <c r="P169" s="517"/>
      <c r="Q169" s="517"/>
      <c r="R169" s="517"/>
    </row>
    <row r="170" spans="2:18" s="527" customFormat="1" ht="15.75">
      <c r="B170" s="837"/>
      <c r="C170" s="840"/>
      <c r="D170" s="858"/>
      <c r="E170" s="855"/>
      <c r="F170" s="549">
        <v>3</v>
      </c>
      <c r="G170" s="550"/>
      <c r="H170" s="598" t="str">
        <f t="shared" si="2"/>
        <v>Belum Diisi</v>
      </c>
      <c r="I170" s="592" t="s">
        <v>26</v>
      </c>
      <c r="J170" s="593" t="str">
        <f>IF($D$168="Y/T","Isi Sasaran",IF($E$168=0,0,IF(I170="Y",1,IF(I170="T",0,"Isi Dulu"))))</f>
        <v>Isi Sasaran</v>
      </c>
      <c r="K170" s="592" t="s">
        <v>26</v>
      </c>
      <c r="L170" s="593" t="str">
        <f>IF($D$168="Y/T","Isi Sasaran",IF($E$168=0,0,IF(K170="Y",1,IF(K170="T",0,"Isi Dulu"))))</f>
        <v>Isi Sasaran</v>
      </c>
      <c r="M170" s="849"/>
      <c r="N170" s="852"/>
      <c r="O170" s="517"/>
      <c r="P170" s="517"/>
      <c r="Q170" s="517"/>
      <c r="R170" s="517"/>
    </row>
    <row r="171" spans="2:18" s="527" customFormat="1" ht="15.75">
      <c r="B171" s="837"/>
      <c r="C171" s="840"/>
      <c r="D171" s="858"/>
      <c r="E171" s="855"/>
      <c r="F171" s="549">
        <v>4</v>
      </c>
      <c r="G171" s="550"/>
      <c r="H171" s="598" t="str">
        <f t="shared" si="2"/>
        <v>Belum Diisi</v>
      </c>
      <c r="I171" s="592" t="s">
        <v>26</v>
      </c>
      <c r="J171" s="593" t="str">
        <f>IF($D$168="Y/T","Isi Sasaran",IF($E$168=0,0,IF(I171="Y",1,IF(I171="T",0,"Isi Dulu"))))</f>
        <v>Isi Sasaran</v>
      </c>
      <c r="K171" s="592" t="s">
        <v>26</v>
      </c>
      <c r="L171" s="593" t="str">
        <f>IF($D$168="Y/T","Isi Sasaran",IF($E$168=0,0,IF(K171="Y",1,IF(K171="T",0,"Isi Dulu"))))</f>
        <v>Isi Sasaran</v>
      </c>
      <c r="M171" s="849"/>
      <c r="N171" s="852"/>
      <c r="O171" s="517"/>
      <c r="P171" s="517"/>
      <c r="Q171" s="517"/>
      <c r="R171" s="517"/>
    </row>
    <row r="172" spans="2:18" s="527" customFormat="1" ht="15.75">
      <c r="B172" s="838"/>
      <c r="C172" s="841"/>
      <c r="D172" s="859"/>
      <c r="E172" s="856"/>
      <c r="F172" s="569">
        <v>5</v>
      </c>
      <c r="G172" s="570"/>
      <c r="H172" s="599" t="str">
        <f t="shared" ref="H172:H207" si="3">IF(OR(J172="Isi Dulu",L172="Isi Dulu",J172="Isi Sasaran",L172="Isi Sasaran"),"Belum Diisi",IF(SUM(J172,L172)=2,1,IF(SUM(J172,L172)=1,0,IF(SUM(J172,L172)=0,0,"Error"))))</f>
        <v>Belum Diisi</v>
      </c>
      <c r="I172" s="595" t="s">
        <v>26</v>
      </c>
      <c r="J172" s="596" t="str">
        <f>IF($D$168="Y/T","Isi Sasaran",IF($E$168=0,0,IF(I172="Y",1,IF(I172="T",0,"Isi Dulu"))))</f>
        <v>Isi Sasaran</v>
      </c>
      <c r="K172" s="595" t="s">
        <v>26</v>
      </c>
      <c r="L172" s="596" t="str">
        <f>IF($D$168="Y/T","Isi Sasaran",IF($E$168=0,0,IF(K172="Y",1,IF(K172="T",0,"Isi Dulu"))))</f>
        <v>Isi Sasaran</v>
      </c>
      <c r="M172" s="850"/>
      <c r="N172" s="853"/>
      <c r="O172" s="517"/>
      <c r="P172" s="517"/>
      <c r="Q172" s="517"/>
      <c r="R172" s="517"/>
    </row>
    <row r="173" spans="2:18" s="527" customFormat="1" ht="15.75">
      <c r="B173" s="836">
        <v>14</v>
      </c>
      <c r="C173" s="839"/>
      <c r="D173" s="857" t="s">
        <v>26</v>
      </c>
      <c r="E173" s="854" t="str">
        <f>IF(D173="Y",1,IF(D173="T",0,IF(D173="Y/T","Belum diisi","Error")))</f>
        <v>Belum diisi</v>
      </c>
      <c r="F173" s="528">
        <v>1</v>
      </c>
      <c r="G173" s="529"/>
      <c r="H173" s="600" t="str">
        <f t="shared" si="3"/>
        <v>Belum Diisi</v>
      </c>
      <c r="I173" s="590" t="s">
        <v>26</v>
      </c>
      <c r="J173" s="591" t="str">
        <f>IF($D$173="Y/T","Isi Sasaran",IF($E$173=0,0,IF(I173="Y",1,IF(I173="T",0,"Isi Dulu"))))</f>
        <v>Isi Sasaran</v>
      </c>
      <c r="K173" s="590" t="s">
        <v>26</v>
      </c>
      <c r="L173" s="591" t="str">
        <f>IF($D$173="Y/T","Isi Sasaran",IF($E$173=0,0,IF(K173="Y",1,IF(K173="T",0,"Isi Dulu"))))</f>
        <v>Isi Sasaran</v>
      </c>
      <c r="M173" s="848" t="s">
        <v>26</v>
      </c>
      <c r="N173" s="851" t="str">
        <f>IF(M173="Y",1,IF(M173="T",0,IF(M173="Y/T","Belum diisi","Error")))</f>
        <v>Belum diisi</v>
      </c>
      <c r="O173" s="517"/>
      <c r="P173" s="517"/>
      <c r="Q173" s="517"/>
      <c r="R173" s="517"/>
    </row>
    <row r="174" spans="2:18" s="527" customFormat="1" ht="15.75">
      <c r="B174" s="837"/>
      <c r="C174" s="840"/>
      <c r="D174" s="858"/>
      <c r="E174" s="855"/>
      <c r="F174" s="549">
        <v>2</v>
      </c>
      <c r="G174" s="550"/>
      <c r="H174" s="598" t="str">
        <f t="shared" si="3"/>
        <v>Belum Diisi</v>
      </c>
      <c r="I174" s="592" t="s">
        <v>26</v>
      </c>
      <c r="J174" s="593" t="str">
        <f>IF($D$173="Y/T","Isi Sasaran",IF($E$173=0,0,IF(I174="Y",1,IF(I174="T",0,"Isi Dulu"))))</f>
        <v>Isi Sasaran</v>
      </c>
      <c r="K174" s="592" t="s">
        <v>26</v>
      </c>
      <c r="L174" s="593" t="str">
        <f>IF($D$173="Y/T","Isi Sasaran",IF($E$173=0,0,IF(K174="Y",1,IF(K174="T",0,"Isi Dulu"))))</f>
        <v>Isi Sasaran</v>
      </c>
      <c r="M174" s="849"/>
      <c r="N174" s="852"/>
      <c r="O174" s="517"/>
      <c r="P174" s="517"/>
      <c r="Q174" s="517"/>
      <c r="R174" s="517"/>
    </row>
    <row r="175" spans="2:18" s="527" customFormat="1" ht="15.75">
      <c r="B175" s="837"/>
      <c r="C175" s="840"/>
      <c r="D175" s="858"/>
      <c r="E175" s="855"/>
      <c r="F175" s="549">
        <v>3</v>
      </c>
      <c r="G175" s="550"/>
      <c r="H175" s="598" t="str">
        <f t="shared" si="3"/>
        <v>Belum Diisi</v>
      </c>
      <c r="I175" s="592" t="s">
        <v>26</v>
      </c>
      <c r="J175" s="593" t="str">
        <f>IF($D$173="Y/T","Isi Sasaran",IF($E$173=0,0,IF(I175="Y",1,IF(I175="T",0,"Isi Dulu"))))</f>
        <v>Isi Sasaran</v>
      </c>
      <c r="K175" s="592" t="s">
        <v>26</v>
      </c>
      <c r="L175" s="593" t="str">
        <f>IF($D$173="Y/T","Isi Sasaran",IF($E$173=0,0,IF(K175="Y",1,IF(K175="T",0,"Isi Dulu"))))</f>
        <v>Isi Sasaran</v>
      </c>
      <c r="M175" s="849"/>
      <c r="N175" s="852"/>
      <c r="O175" s="517"/>
      <c r="P175" s="517"/>
      <c r="Q175" s="517"/>
      <c r="R175" s="517"/>
    </row>
    <row r="176" spans="2:18" s="527" customFormat="1" ht="15.75">
      <c r="B176" s="837"/>
      <c r="C176" s="840"/>
      <c r="D176" s="858"/>
      <c r="E176" s="855"/>
      <c r="F176" s="549">
        <v>4</v>
      </c>
      <c r="G176" s="550"/>
      <c r="H176" s="598" t="str">
        <f t="shared" si="3"/>
        <v>Belum Diisi</v>
      </c>
      <c r="I176" s="592" t="s">
        <v>26</v>
      </c>
      <c r="J176" s="593" t="str">
        <f>IF($D$173="Y/T","Isi Sasaran",IF($E$173=0,0,IF(I176="Y",1,IF(I176="T",0,"Isi Dulu"))))</f>
        <v>Isi Sasaran</v>
      </c>
      <c r="K176" s="592" t="s">
        <v>26</v>
      </c>
      <c r="L176" s="593" t="str">
        <f>IF($D$173="Y/T","Isi Sasaran",IF($E$173=0,0,IF(K176="Y",1,IF(K176="T",0,"Isi Dulu"))))</f>
        <v>Isi Sasaran</v>
      </c>
      <c r="M176" s="849"/>
      <c r="N176" s="852"/>
      <c r="O176" s="517"/>
      <c r="P176" s="517"/>
      <c r="Q176" s="517"/>
      <c r="R176" s="517"/>
    </row>
    <row r="177" spans="2:18" s="527" customFormat="1" ht="15.75">
      <c r="B177" s="838"/>
      <c r="C177" s="841"/>
      <c r="D177" s="859"/>
      <c r="E177" s="856"/>
      <c r="F177" s="569">
        <v>5</v>
      </c>
      <c r="G177" s="570"/>
      <c r="H177" s="599" t="str">
        <f t="shared" si="3"/>
        <v>Belum Diisi</v>
      </c>
      <c r="I177" s="595" t="s">
        <v>26</v>
      </c>
      <c r="J177" s="596" t="str">
        <f>IF($D$173="Y/T","Isi Sasaran",IF($E$173=0,0,IF(I177="Y",1,IF(I177="T",0,"Isi Dulu"))))</f>
        <v>Isi Sasaran</v>
      </c>
      <c r="K177" s="595" t="s">
        <v>26</v>
      </c>
      <c r="L177" s="596" t="str">
        <f>IF($D$173="Y/T","Isi Sasaran",IF($E$173=0,0,IF(K177="Y",1,IF(K177="T",0,"Isi Dulu"))))</f>
        <v>Isi Sasaran</v>
      </c>
      <c r="M177" s="850"/>
      <c r="N177" s="853"/>
      <c r="O177" s="517"/>
      <c r="P177" s="517"/>
      <c r="Q177" s="517"/>
      <c r="R177" s="517"/>
    </row>
    <row r="178" spans="2:18" s="527" customFormat="1" ht="15.75">
      <c r="B178" s="836">
        <v>15</v>
      </c>
      <c r="C178" s="839"/>
      <c r="D178" s="857" t="s">
        <v>26</v>
      </c>
      <c r="E178" s="854" t="str">
        <f>IF(D178="Y",1,IF(D178="T",0,IF(D178="Y/T","Belum diisi","Error")))</f>
        <v>Belum diisi</v>
      </c>
      <c r="F178" s="528">
        <v>1</v>
      </c>
      <c r="G178" s="529"/>
      <c r="H178" s="600" t="str">
        <f t="shared" si="3"/>
        <v>Belum Diisi</v>
      </c>
      <c r="I178" s="590" t="s">
        <v>26</v>
      </c>
      <c r="J178" s="591" t="str">
        <f>IF($D$178="Y/T","Isi Sasaran",IF($E$178=0,0,IF(I178="Y",1,IF(I178="T",0,"Isi Dulu"))))</f>
        <v>Isi Sasaran</v>
      </c>
      <c r="K178" s="590" t="s">
        <v>26</v>
      </c>
      <c r="L178" s="591" t="str">
        <f>IF($D$178="Y/T","Isi Sasaran",IF($E$178=0,0,IF(K178="Y",1,IF(K178="T",0,"Isi Dulu"))))</f>
        <v>Isi Sasaran</v>
      </c>
      <c r="M178" s="848" t="s">
        <v>26</v>
      </c>
      <c r="N178" s="851" t="str">
        <f>IF(M178="Y",1,IF(M178="T",0,IF(M178="Y/T","Belum diisi","Error")))</f>
        <v>Belum diisi</v>
      </c>
      <c r="O178" s="517"/>
      <c r="P178" s="517"/>
      <c r="Q178" s="517"/>
      <c r="R178" s="517"/>
    </row>
    <row r="179" spans="2:18" s="527" customFormat="1" ht="15.75">
      <c r="B179" s="837"/>
      <c r="C179" s="840"/>
      <c r="D179" s="858"/>
      <c r="E179" s="855"/>
      <c r="F179" s="549">
        <v>2</v>
      </c>
      <c r="G179" s="550"/>
      <c r="H179" s="598" t="str">
        <f t="shared" si="3"/>
        <v>Belum Diisi</v>
      </c>
      <c r="I179" s="592" t="s">
        <v>26</v>
      </c>
      <c r="J179" s="593" t="str">
        <f>IF($D$178="Y/T","Isi Sasaran",IF($E$178=0,0,IF(I179="Y",1,IF(I179="T",0,"Isi Dulu"))))</f>
        <v>Isi Sasaran</v>
      </c>
      <c r="K179" s="592" t="s">
        <v>26</v>
      </c>
      <c r="L179" s="593" t="str">
        <f>IF($D$178="Y/T","Isi Sasaran",IF($E$178=0,0,IF(K179="Y",1,IF(K179="T",0,"Isi Dulu"))))</f>
        <v>Isi Sasaran</v>
      </c>
      <c r="M179" s="849"/>
      <c r="N179" s="852"/>
      <c r="O179" s="517"/>
      <c r="P179" s="517"/>
      <c r="Q179" s="517"/>
      <c r="R179" s="517"/>
    </row>
    <row r="180" spans="2:18" s="527" customFormat="1" ht="15.75">
      <c r="B180" s="837"/>
      <c r="C180" s="840"/>
      <c r="D180" s="858"/>
      <c r="E180" s="855"/>
      <c r="F180" s="549">
        <v>3</v>
      </c>
      <c r="G180" s="550"/>
      <c r="H180" s="598" t="str">
        <f t="shared" si="3"/>
        <v>Belum Diisi</v>
      </c>
      <c r="I180" s="592" t="s">
        <v>26</v>
      </c>
      <c r="J180" s="593" t="str">
        <f>IF($D$178="Y/T","Isi Sasaran",IF($E$178=0,0,IF(I180="Y",1,IF(I180="T",0,"Isi Dulu"))))</f>
        <v>Isi Sasaran</v>
      </c>
      <c r="K180" s="592" t="s">
        <v>26</v>
      </c>
      <c r="L180" s="593" t="str">
        <f>IF($D$178="Y/T","Isi Sasaran",IF($E$178=0,0,IF(K180="Y",1,IF(K180="T",0,"Isi Dulu"))))</f>
        <v>Isi Sasaran</v>
      </c>
      <c r="M180" s="849"/>
      <c r="N180" s="852"/>
      <c r="O180" s="517"/>
      <c r="P180" s="517"/>
      <c r="Q180" s="517"/>
      <c r="R180" s="517"/>
    </row>
    <row r="181" spans="2:18" s="527" customFormat="1" ht="15.75">
      <c r="B181" s="837"/>
      <c r="C181" s="840"/>
      <c r="D181" s="858"/>
      <c r="E181" s="855"/>
      <c r="F181" s="549">
        <v>4</v>
      </c>
      <c r="G181" s="550"/>
      <c r="H181" s="598" t="str">
        <f t="shared" si="3"/>
        <v>Belum Diisi</v>
      </c>
      <c r="I181" s="592" t="s">
        <v>26</v>
      </c>
      <c r="J181" s="593" t="str">
        <f>IF($D$178="Y/T","Isi Sasaran",IF($E$178=0,0,IF(I181="Y",1,IF(I181="T",0,"Isi Dulu"))))</f>
        <v>Isi Sasaran</v>
      </c>
      <c r="K181" s="592" t="s">
        <v>26</v>
      </c>
      <c r="L181" s="593" t="str">
        <f>IF($D$178="Y/T","Isi Sasaran",IF($E$178=0,0,IF(K181="Y",1,IF(K181="T",0,"Isi Dulu"))))</f>
        <v>Isi Sasaran</v>
      </c>
      <c r="M181" s="849"/>
      <c r="N181" s="852"/>
      <c r="O181" s="517"/>
      <c r="P181" s="517"/>
      <c r="Q181" s="517"/>
      <c r="R181" s="517"/>
    </row>
    <row r="182" spans="2:18" s="527" customFormat="1" ht="15.75">
      <c r="B182" s="838"/>
      <c r="C182" s="841"/>
      <c r="D182" s="859"/>
      <c r="E182" s="856"/>
      <c r="F182" s="569">
        <v>5</v>
      </c>
      <c r="G182" s="570"/>
      <c r="H182" s="599" t="str">
        <f t="shared" si="3"/>
        <v>Belum Diisi</v>
      </c>
      <c r="I182" s="595" t="s">
        <v>26</v>
      </c>
      <c r="J182" s="596" t="str">
        <f>IF($D$178="Y/T","Isi Sasaran",IF($E$178=0,0,IF(I182="Y",1,IF(I182="T",0,"Isi Dulu"))))</f>
        <v>Isi Sasaran</v>
      </c>
      <c r="K182" s="595" t="s">
        <v>26</v>
      </c>
      <c r="L182" s="596" t="str">
        <f>IF($D$178="Y/T","Isi Sasaran",IF($E$178=0,0,IF(K182="Y",1,IF(K182="T",0,"Isi Dulu"))))</f>
        <v>Isi Sasaran</v>
      </c>
      <c r="M182" s="850"/>
      <c r="N182" s="853"/>
      <c r="O182" s="517"/>
      <c r="P182" s="517"/>
      <c r="Q182" s="517"/>
      <c r="R182" s="517"/>
    </row>
    <row r="183" spans="2:18" s="527" customFormat="1" ht="15.75">
      <c r="B183" s="836">
        <v>16</v>
      </c>
      <c r="C183" s="839"/>
      <c r="D183" s="857" t="s">
        <v>26</v>
      </c>
      <c r="E183" s="854" t="str">
        <f>IF(D183="Y",1,IF(D183="T",0,IF(D183="Y/T","Belum diisi","Error")))</f>
        <v>Belum diisi</v>
      </c>
      <c r="F183" s="528">
        <v>1</v>
      </c>
      <c r="G183" s="529"/>
      <c r="H183" s="600" t="str">
        <f t="shared" si="3"/>
        <v>Belum Diisi</v>
      </c>
      <c r="I183" s="590" t="s">
        <v>26</v>
      </c>
      <c r="J183" s="591" t="str">
        <f>IF($D$183="Y/T","Isi Sasaran",IF($E$183=0,0,IF(I183="Y",1,IF(I183="T",0,"Isi Dulu"))))</f>
        <v>Isi Sasaran</v>
      </c>
      <c r="K183" s="590" t="s">
        <v>26</v>
      </c>
      <c r="L183" s="591" t="str">
        <f>IF($D$183="Y/T","Isi Sasaran",IF($E$183=0,0,IF(K183="Y",1,IF(K183="T",0,"Isi Dulu"))))</f>
        <v>Isi Sasaran</v>
      </c>
      <c r="M183" s="848" t="s">
        <v>26</v>
      </c>
      <c r="N183" s="851" t="str">
        <f>IF(M183="Y",1,IF(M183="T",0,IF(M183="Y/T","Belum diisi","Error")))</f>
        <v>Belum diisi</v>
      </c>
      <c r="O183" s="517"/>
      <c r="P183" s="517"/>
      <c r="Q183" s="517"/>
      <c r="R183" s="517"/>
    </row>
    <row r="184" spans="2:18" s="527" customFormat="1" ht="15.75">
      <c r="B184" s="837"/>
      <c r="C184" s="840"/>
      <c r="D184" s="858"/>
      <c r="E184" s="855"/>
      <c r="F184" s="549">
        <v>2</v>
      </c>
      <c r="G184" s="550"/>
      <c r="H184" s="598" t="str">
        <f t="shared" si="3"/>
        <v>Belum Diisi</v>
      </c>
      <c r="I184" s="592" t="s">
        <v>26</v>
      </c>
      <c r="J184" s="593" t="str">
        <f>IF($D$183="Y/T","Isi Sasaran",IF($E$183=0,0,IF(I184="Y",1,IF(I184="T",0,"Isi Dulu"))))</f>
        <v>Isi Sasaran</v>
      </c>
      <c r="K184" s="592" t="s">
        <v>26</v>
      </c>
      <c r="L184" s="593" t="str">
        <f>IF($D$183="Y/T","Isi Sasaran",IF($E$183=0,0,IF(K184="Y",1,IF(K184="T",0,"Isi Dulu"))))</f>
        <v>Isi Sasaran</v>
      </c>
      <c r="M184" s="849"/>
      <c r="N184" s="852"/>
      <c r="O184" s="517"/>
      <c r="P184" s="517"/>
      <c r="Q184" s="517"/>
      <c r="R184" s="517"/>
    </row>
    <row r="185" spans="2:18" s="527" customFormat="1" ht="15.75">
      <c r="B185" s="837"/>
      <c r="C185" s="840"/>
      <c r="D185" s="858"/>
      <c r="E185" s="855"/>
      <c r="F185" s="549">
        <v>3</v>
      </c>
      <c r="G185" s="550"/>
      <c r="H185" s="598" t="str">
        <f t="shared" si="3"/>
        <v>Belum Diisi</v>
      </c>
      <c r="I185" s="592" t="s">
        <v>26</v>
      </c>
      <c r="J185" s="593" t="str">
        <f>IF($D$183="Y/T","Isi Sasaran",IF($E$183=0,0,IF(I185="Y",1,IF(I185="T",0,"Isi Dulu"))))</f>
        <v>Isi Sasaran</v>
      </c>
      <c r="K185" s="592" t="s">
        <v>26</v>
      </c>
      <c r="L185" s="593" t="str">
        <f>IF($D$183="Y/T","Isi Sasaran",IF($E$183=0,0,IF(K185="Y",1,IF(K185="T",0,"Isi Dulu"))))</f>
        <v>Isi Sasaran</v>
      </c>
      <c r="M185" s="849"/>
      <c r="N185" s="852"/>
      <c r="O185" s="517"/>
      <c r="P185" s="517"/>
      <c r="Q185" s="517"/>
      <c r="R185" s="517"/>
    </row>
    <row r="186" spans="2:18" s="527" customFormat="1" ht="15.75">
      <c r="B186" s="837"/>
      <c r="C186" s="840"/>
      <c r="D186" s="858"/>
      <c r="E186" s="855"/>
      <c r="F186" s="549">
        <v>4</v>
      </c>
      <c r="G186" s="550"/>
      <c r="H186" s="598" t="str">
        <f t="shared" si="3"/>
        <v>Belum Diisi</v>
      </c>
      <c r="I186" s="592" t="s">
        <v>26</v>
      </c>
      <c r="J186" s="593" t="str">
        <f>IF($D$183="Y/T","Isi Sasaran",IF($E$183=0,0,IF(I186="Y",1,IF(I186="T",0,"Isi Dulu"))))</f>
        <v>Isi Sasaran</v>
      </c>
      <c r="K186" s="592" t="s">
        <v>26</v>
      </c>
      <c r="L186" s="593" t="str">
        <f>IF($D$183="Y/T","Isi Sasaran",IF($E$183=0,0,IF(K186="Y",1,IF(K186="T",0,"Isi Dulu"))))</f>
        <v>Isi Sasaran</v>
      </c>
      <c r="M186" s="849"/>
      <c r="N186" s="852"/>
      <c r="O186" s="517"/>
      <c r="P186" s="517"/>
      <c r="Q186" s="517"/>
      <c r="R186" s="517"/>
    </row>
    <row r="187" spans="2:18" s="527" customFormat="1" ht="15.75">
      <c r="B187" s="838"/>
      <c r="C187" s="841"/>
      <c r="D187" s="859"/>
      <c r="E187" s="856"/>
      <c r="F187" s="569">
        <v>5</v>
      </c>
      <c r="G187" s="570"/>
      <c r="H187" s="599" t="str">
        <f t="shared" si="3"/>
        <v>Belum Diisi</v>
      </c>
      <c r="I187" s="595" t="s">
        <v>26</v>
      </c>
      <c r="J187" s="596" t="str">
        <f>IF($D$183="Y/T","Isi Sasaran",IF($E$183=0,0,IF(I187="Y",1,IF(I187="T",0,"Isi Dulu"))))</f>
        <v>Isi Sasaran</v>
      </c>
      <c r="K187" s="595" t="s">
        <v>26</v>
      </c>
      <c r="L187" s="596" t="str">
        <f>IF($D$183="Y/T","Isi Sasaran",IF($E$183=0,0,IF(K187="Y",1,IF(K187="T",0,"Isi Dulu"))))</f>
        <v>Isi Sasaran</v>
      </c>
      <c r="M187" s="850"/>
      <c r="N187" s="853"/>
      <c r="O187" s="517"/>
      <c r="P187" s="517"/>
      <c r="Q187" s="517"/>
      <c r="R187" s="517"/>
    </row>
    <row r="188" spans="2:18" s="527" customFormat="1" ht="15.75">
      <c r="B188" s="836">
        <v>17</v>
      </c>
      <c r="C188" s="839"/>
      <c r="D188" s="857" t="s">
        <v>26</v>
      </c>
      <c r="E188" s="854" t="str">
        <f>IF(D188="Y",1,IF(D188="T",0,IF(D188="Y/T","Belum diisi","Error")))</f>
        <v>Belum diisi</v>
      </c>
      <c r="F188" s="528">
        <v>1</v>
      </c>
      <c r="G188" s="529"/>
      <c r="H188" s="600" t="str">
        <f t="shared" si="3"/>
        <v>Belum Diisi</v>
      </c>
      <c r="I188" s="590" t="s">
        <v>26</v>
      </c>
      <c r="J188" s="591" t="str">
        <f>IF($D$188="Y/T","Isi Sasaran",IF($E$188=0,0,IF(I188="Y",1,IF(I188="T",0,"Isi Dulu"))))</f>
        <v>Isi Sasaran</v>
      </c>
      <c r="K188" s="590" t="s">
        <v>26</v>
      </c>
      <c r="L188" s="591" t="str">
        <f>IF($D$188="Y/T","Isi Sasaran",IF($E$188=0,0,IF(K188="Y",1,IF(K188="T",0,"Isi Dulu"))))</f>
        <v>Isi Sasaran</v>
      </c>
      <c r="M188" s="848" t="s">
        <v>26</v>
      </c>
      <c r="N188" s="851" t="str">
        <f>IF(M188="Y",1,IF(M188="T",0,IF(M188="Y/T","Belum diisi","Error")))</f>
        <v>Belum diisi</v>
      </c>
      <c r="O188" s="517"/>
      <c r="P188" s="517"/>
      <c r="Q188" s="517"/>
      <c r="R188" s="517"/>
    </row>
    <row r="189" spans="2:18" s="527" customFormat="1" ht="15.75">
      <c r="B189" s="837"/>
      <c r="C189" s="840"/>
      <c r="D189" s="858"/>
      <c r="E189" s="855"/>
      <c r="F189" s="549">
        <v>2</v>
      </c>
      <c r="G189" s="550"/>
      <c r="H189" s="598" t="str">
        <f t="shared" si="3"/>
        <v>Belum Diisi</v>
      </c>
      <c r="I189" s="592" t="s">
        <v>26</v>
      </c>
      <c r="J189" s="593" t="str">
        <f>IF($D$188="Y/T","Isi Sasaran",IF($E$188=0,0,IF(I189="Y",1,IF(I189="T",0,"Isi Dulu"))))</f>
        <v>Isi Sasaran</v>
      </c>
      <c r="K189" s="592" t="s">
        <v>26</v>
      </c>
      <c r="L189" s="593" t="str">
        <f>IF($D$188="Y/T","Isi Sasaran",IF($E$188=0,0,IF(K189="Y",1,IF(K189="T",0,"Isi Dulu"))))</f>
        <v>Isi Sasaran</v>
      </c>
      <c r="M189" s="849"/>
      <c r="N189" s="852"/>
      <c r="O189" s="517"/>
      <c r="P189" s="517"/>
      <c r="Q189" s="517"/>
      <c r="R189" s="517"/>
    </row>
    <row r="190" spans="2:18" s="527" customFormat="1" ht="15.75">
      <c r="B190" s="837"/>
      <c r="C190" s="840"/>
      <c r="D190" s="858"/>
      <c r="E190" s="855"/>
      <c r="F190" s="549">
        <v>3</v>
      </c>
      <c r="G190" s="550"/>
      <c r="H190" s="598" t="str">
        <f t="shared" si="3"/>
        <v>Belum Diisi</v>
      </c>
      <c r="I190" s="592" t="s">
        <v>26</v>
      </c>
      <c r="J190" s="593" t="str">
        <f>IF($D$188="Y/T","Isi Sasaran",IF($E$188=0,0,IF(I190="Y",1,IF(I190="T",0,"Isi Dulu"))))</f>
        <v>Isi Sasaran</v>
      </c>
      <c r="K190" s="592" t="s">
        <v>26</v>
      </c>
      <c r="L190" s="593" t="str">
        <f>IF($D$188="Y/T","Isi Sasaran",IF($E$188=0,0,IF(K190="Y",1,IF(K190="T",0,"Isi Dulu"))))</f>
        <v>Isi Sasaran</v>
      </c>
      <c r="M190" s="849"/>
      <c r="N190" s="852"/>
      <c r="O190" s="517"/>
      <c r="P190" s="517"/>
      <c r="Q190" s="517"/>
      <c r="R190" s="517"/>
    </row>
    <row r="191" spans="2:18" s="527" customFormat="1" ht="15.75">
      <c r="B191" s="837"/>
      <c r="C191" s="840"/>
      <c r="D191" s="858"/>
      <c r="E191" s="855"/>
      <c r="F191" s="549">
        <v>4</v>
      </c>
      <c r="G191" s="550"/>
      <c r="H191" s="598" t="str">
        <f t="shared" si="3"/>
        <v>Belum Diisi</v>
      </c>
      <c r="I191" s="592" t="s">
        <v>26</v>
      </c>
      <c r="J191" s="593" t="str">
        <f>IF($D$188="Y/T","Isi Sasaran",IF($E$188=0,0,IF(I191="Y",1,IF(I191="T",0,"Isi Dulu"))))</f>
        <v>Isi Sasaran</v>
      </c>
      <c r="K191" s="592" t="s">
        <v>26</v>
      </c>
      <c r="L191" s="593" t="str">
        <f>IF($D$188="Y/T","Isi Sasaran",IF($E$188=0,0,IF(K191="Y",1,IF(K191="T",0,"Isi Dulu"))))</f>
        <v>Isi Sasaran</v>
      </c>
      <c r="M191" s="849"/>
      <c r="N191" s="852"/>
      <c r="O191" s="517"/>
      <c r="P191" s="517"/>
      <c r="Q191" s="517"/>
      <c r="R191" s="517"/>
    </row>
    <row r="192" spans="2:18" s="527" customFormat="1" ht="15.75">
      <c r="B192" s="838"/>
      <c r="C192" s="841"/>
      <c r="D192" s="859"/>
      <c r="E192" s="856"/>
      <c r="F192" s="569">
        <v>5</v>
      </c>
      <c r="G192" s="570"/>
      <c r="H192" s="599" t="str">
        <f t="shared" si="3"/>
        <v>Belum Diisi</v>
      </c>
      <c r="I192" s="595" t="s">
        <v>26</v>
      </c>
      <c r="J192" s="596" t="str">
        <f>IF($D$188="Y/T","Isi Sasaran",IF($E$188=0,0,IF(I192="Y",1,IF(I192="T",0,"Isi Dulu"))))</f>
        <v>Isi Sasaran</v>
      </c>
      <c r="K192" s="595" t="s">
        <v>26</v>
      </c>
      <c r="L192" s="596" t="str">
        <f>IF($D$188="Y/T","Isi Sasaran",IF($E$188=0,0,IF(K192="Y",1,IF(K192="T",0,"Isi Dulu"))))</f>
        <v>Isi Sasaran</v>
      </c>
      <c r="M192" s="850"/>
      <c r="N192" s="853"/>
      <c r="O192" s="517"/>
      <c r="P192" s="517"/>
      <c r="Q192" s="517"/>
      <c r="R192" s="517"/>
    </row>
    <row r="193" spans="2:18" s="527" customFormat="1" ht="15.75">
      <c r="B193" s="836">
        <v>18</v>
      </c>
      <c r="C193" s="839"/>
      <c r="D193" s="857" t="s">
        <v>26</v>
      </c>
      <c r="E193" s="854" t="str">
        <f>IF(D193="Y",1,IF(D193="T",0,IF(D193="Y/T","Belum diisi","Error")))</f>
        <v>Belum diisi</v>
      </c>
      <c r="F193" s="528">
        <v>1</v>
      </c>
      <c r="G193" s="529"/>
      <c r="H193" s="600" t="str">
        <f t="shared" si="3"/>
        <v>Belum Diisi</v>
      </c>
      <c r="I193" s="590" t="s">
        <v>26</v>
      </c>
      <c r="J193" s="591" t="str">
        <f>IF($D$193="Y/T","Isi Sasaran",IF($E$193=0,0,IF(I193="Y",1,IF(I193="T",0,"Isi Dulu"))))</f>
        <v>Isi Sasaran</v>
      </c>
      <c r="K193" s="590" t="s">
        <v>26</v>
      </c>
      <c r="L193" s="591" t="str">
        <f>IF($D$193="Y/T","Isi Sasaran",IF($E$193=0,0,IF(K193="Y",1,IF(K193="T",0,"Isi Dulu"))))</f>
        <v>Isi Sasaran</v>
      </c>
      <c r="M193" s="848" t="s">
        <v>26</v>
      </c>
      <c r="N193" s="851" t="str">
        <f>IF(M193="Y",1,IF(M193="T",0,IF(M193="Y/T","Belum diisi","Error")))</f>
        <v>Belum diisi</v>
      </c>
      <c r="O193" s="517"/>
      <c r="P193" s="517"/>
      <c r="Q193" s="517"/>
      <c r="R193" s="517"/>
    </row>
    <row r="194" spans="2:18" s="527" customFormat="1" ht="15.75">
      <c r="B194" s="837"/>
      <c r="C194" s="840"/>
      <c r="D194" s="858"/>
      <c r="E194" s="855"/>
      <c r="F194" s="549">
        <v>2</v>
      </c>
      <c r="G194" s="550"/>
      <c r="H194" s="598" t="str">
        <f t="shared" si="3"/>
        <v>Belum Diisi</v>
      </c>
      <c r="I194" s="592" t="s">
        <v>26</v>
      </c>
      <c r="J194" s="593" t="str">
        <f>IF($D$193="Y/T","Isi Sasaran",IF($E$193=0,0,IF(I194="Y",1,IF(I194="T",0,"Isi Dulu"))))</f>
        <v>Isi Sasaran</v>
      </c>
      <c r="K194" s="592" t="s">
        <v>26</v>
      </c>
      <c r="L194" s="593" t="str">
        <f>IF($D$193="Y/T","Isi Sasaran",IF($E$193=0,0,IF(K194="Y",1,IF(K194="T",0,"Isi Dulu"))))</f>
        <v>Isi Sasaran</v>
      </c>
      <c r="M194" s="849"/>
      <c r="N194" s="852"/>
      <c r="O194" s="517"/>
      <c r="P194" s="517"/>
      <c r="Q194" s="517"/>
      <c r="R194" s="517"/>
    </row>
    <row r="195" spans="2:18" s="527" customFormat="1" ht="15.75">
      <c r="B195" s="837"/>
      <c r="C195" s="840"/>
      <c r="D195" s="858"/>
      <c r="E195" s="855"/>
      <c r="F195" s="549">
        <v>3</v>
      </c>
      <c r="G195" s="550"/>
      <c r="H195" s="598" t="str">
        <f t="shared" si="3"/>
        <v>Belum Diisi</v>
      </c>
      <c r="I195" s="592" t="s">
        <v>26</v>
      </c>
      <c r="J195" s="593" t="str">
        <f>IF($D$193="Y/T","Isi Sasaran",IF($E$193=0,0,IF(I195="Y",1,IF(I195="T",0,"Isi Dulu"))))</f>
        <v>Isi Sasaran</v>
      </c>
      <c r="K195" s="592" t="s">
        <v>26</v>
      </c>
      <c r="L195" s="593" t="str">
        <f>IF($D$193="Y/T","Isi Sasaran",IF($E$193=0,0,IF(K195="Y",1,IF(K195="T",0,"Isi Dulu"))))</f>
        <v>Isi Sasaran</v>
      </c>
      <c r="M195" s="849"/>
      <c r="N195" s="852"/>
      <c r="O195" s="517"/>
      <c r="P195" s="517"/>
      <c r="Q195" s="517"/>
      <c r="R195" s="517"/>
    </row>
    <row r="196" spans="2:18" s="527" customFormat="1" ht="15.75">
      <c r="B196" s="837"/>
      <c r="C196" s="840"/>
      <c r="D196" s="858"/>
      <c r="E196" s="855"/>
      <c r="F196" s="549">
        <v>4</v>
      </c>
      <c r="G196" s="550"/>
      <c r="H196" s="598" t="str">
        <f t="shared" si="3"/>
        <v>Belum Diisi</v>
      </c>
      <c r="I196" s="592" t="s">
        <v>26</v>
      </c>
      <c r="J196" s="593" t="str">
        <f>IF($D$193="Y/T","Isi Sasaran",IF($E$193=0,0,IF(I196="Y",1,IF(I196="T",0,"Isi Dulu"))))</f>
        <v>Isi Sasaran</v>
      </c>
      <c r="K196" s="592" t="s">
        <v>26</v>
      </c>
      <c r="L196" s="593" t="str">
        <f>IF($D$193="Y/T","Isi Sasaran",IF($E$193=0,0,IF(K196="Y",1,IF(K196="T",0,"Isi Dulu"))))</f>
        <v>Isi Sasaran</v>
      </c>
      <c r="M196" s="849"/>
      <c r="N196" s="852"/>
      <c r="O196" s="517"/>
      <c r="P196" s="517"/>
      <c r="Q196" s="517"/>
      <c r="R196" s="517"/>
    </row>
    <row r="197" spans="2:18" s="527" customFormat="1" ht="15.75">
      <c r="B197" s="838"/>
      <c r="C197" s="841"/>
      <c r="D197" s="859"/>
      <c r="E197" s="856"/>
      <c r="F197" s="569">
        <v>5</v>
      </c>
      <c r="G197" s="570"/>
      <c r="H197" s="599" t="str">
        <f t="shared" si="3"/>
        <v>Belum Diisi</v>
      </c>
      <c r="I197" s="595" t="s">
        <v>26</v>
      </c>
      <c r="J197" s="596" t="str">
        <f>IF($D$193="Y/T","Isi Sasaran",IF($E$193=0,0,IF(I197="Y",1,IF(I197="T",0,"Isi Dulu"))))</f>
        <v>Isi Sasaran</v>
      </c>
      <c r="K197" s="595" t="s">
        <v>26</v>
      </c>
      <c r="L197" s="596" t="str">
        <f>IF($D$193="Y/T","Isi Sasaran",IF($E$193=0,0,IF(K197="Y",1,IF(K197="T",0,"Isi Dulu"))))</f>
        <v>Isi Sasaran</v>
      </c>
      <c r="M197" s="850"/>
      <c r="N197" s="853"/>
      <c r="O197" s="517"/>
      <c r="P197" s="517"/>
      <c r="Q197" s="517"/>
      <c r="R197" s="517"/>
    </row>
    <row r="198" spans="2:18" s="527" customFormat="1" ht="15.75">
      <c r="B198" s="836">
        <v>19</v>
      </c>
      <c r="C198" s="839"/>
      <c r="D198" s="857" t="s">
        <v>26</v>
      </c>
      <c r="E198" s="854" t="str">
        <f>IF(D198="Y",1,IF(D198="T",0,IF(D198="Y/T","Belum diisi","Error")))</f>
        <v>Belum diisi</v>
      </c>
      <c r="F198" s="528">
        <v>1</v>
      </c>
      <c r="G198" s="529"/>
      <c r="H198" s="600" t="str">
        <f t="shared" si="3"/>
        <v>Belum Diisi</v>
      </c>
      <c r="I198" s="590" t="s">
        <v>26</v>
      </c>
      <c r="J198" s="591" t="str">
        <f>IF($D$198="Y/T","Isi Sasaran",IF($E$198=0,0,IF(I198="Y",1,IF(I198="T",0,"Isi Dulu"))))</f>
        <v>Isi Sasaran</v>
      </c>
      <c r="K198" s="590" t="s">
        <v>26</v>
      </c>
      <c r="L198" s="591" t="str">
        <f>IF($D$198="Y/T","Isi Sasaran",IF($E$198=0,0,IF(K198="Y",1,IF(K198="T",0,"Isi Dulu"))))</f>
        <v>Isi Sasaran</v>
      </c>
      <c r="M198" s="848" t="s">
        <v>26</v>
      </c>
      <c r="N198" s="851" t="str">
        <f>IF(M198="Y",1,IF(M198="T",0,IF(M198="Y/T","Belum diisi","Error")))</f>
        <v>Belum diisi</v>
      </c>
      <c r="O198" s="517"/>
      <c r="P198" s="517"/>
      <c r="Q198" s="517"/>
      <c r="R198" s="517"/>
    </row>
    <row r="199" spans="2:18" s="527" customFormat="1" ht="15.75">
      <c r="B199" s="837"/>
      <c r="C199" s="840"/>
      <c r="D199" s="858"/>
      <c r="E199" s="855"/>
      <c r="F199" s="549">
        <v>2</v>
      </c>
      <c r="G199" s="550"/>
      <c r="H199" s="598" t="str">
        <f t="shared" si="3"/>
        <v>Belum Diisi</v>
      </c>
      <c r="I199" s="592" t="s">
        <v>26</v>
      </c>
      <c r="J199" s="593" t="str">
        <f>IF($D$198="Y/T","Isi Sasaran",IF($E$198=0,0,IF(I199="Y",1,IF(I199="T",0,"Isi Dulu"))))</f>
        <v>Isi Sasaran</v>
      </c>
      <c r="K199" s="592" t="s">
        <v>26</v>
      </c>
      <c r="L199" s="593" t="str">
        <f>IF($D$198="Y/T","Isi Sasaran",IF($E$198=0,0,IF(K199="Y",1,IF(K199="T",0,"Isi Dulu"))))</f>
        <v>Isi Sasaran</v>
      </c>
      <c r="M199" s="849"/>
      <c r="N199" s="852"/>
      <c r="O199" s="517"/>
      <c r="P199" s="517"/>
      <c r="Q199" s="517"/>
      <c r="R199" s="517"/>
    </row>
    <row r="200" spans="2:18" s="527" customFormat="1" ht="15.75">
      <c r="B200" s="837"/>
      <c r="C200" s="840"/>
      <c r="D200" s="858"/>
      <c r="E200" s="855"/>
      <c r="F200" s="549">
        <v>3</v>
      </c>
      <c r="G200" s="550"/>
      <c r="H200" s="598" t="str">
        <f t="shared" si="3"/>
        <v>Belum Diisi</v>
      </c>
      <c r="I200" s="592" t="s">
        <v>26</v>
      </c>
      <c r="J200" s="593" t="str">
        <f>IF($D$198="Y/T","Isi Sasaran",IF($E$198=0,0,IF(I200="Y",1,IF(I200="T",0,"Isi Dulu"))))</f>
        <v>Isi Sasaran</v>
      </c>
      <c r="K200" s="592" t="s">
        <v>26</v>
      </c>
      <c r="L200" s="593" t="str">
        <f>IF($D$198="Y/T","Isi Sasaran",IF($E$198=0,0,IF(K200="Y",1,IF(K200="T",0,"Isi Dulu"))))</f>
        <v>Isi Sasaran</v>
      </c>
      <c r="M200" s="849"/>
      <c r="N200" s="852"/>
      <c r="O200" s="517"/>
      <c r="P200" s="517"/>
      <c r="Q200" s="517"/>
      <c r="R200" s="517"/>
    </row>
    <row r="201" spans="2:18" s="527" customFormat="1" ht="15.75">
      <c r="B201" s="837"/>
      <c r="C201" s="840"/>
      <c r="D201" s="858"/>
      <c r="E201" s="855"/>
      <c r="F201" s="549">
        <v>4</v>
      </c>
      <c r="G201" s="550"/>
      <c r="H201" s="598" t="str">
        <f t="shared" si="3"/>
        <v>Belum Diisi</v>
      </c>
      <c r="I201" s="592" t="s">
        <v>26</v>
      </c>
      <c r="J201" s="593" t="str">
        <f>IF($D$198="Y/T","Isi Sasaran",IF($E$198=0,0,IF(I201="Y",1,IF(I201="T",0,"Isi Dulu"))))</f>
        <v>Isi Sasaran</v>
      </c>
      <c r="K201" s="592" t="s">
        <v>26</v>
      </c>
      <c r="L201" s="593" t="str">
        <f>IF($D$198="Y/T","Isi Sasaran",IF($E$198=0,0,IF(K201="Y",1,IF(K201="T",0,"Isi Dulu"))))</f>
        <v>Isi Sasaran</v>
      </c>
      <c r="M201" s="849"/>
      <c r="N201" s="852"/>
      <c r="O201" s="517"/>
      <c r="P201" s="517"/>
      <c r="Q201" s="517"/>
      <c r="R201" s="517"/>
    </row>
    <row r="202" spans="2:18" s="527" customFormat="1" ht="15.75">
      <c r="B202" s="838"/>
      <c r="C202" s="841"/>
      <c r="D202" s="859"/>
      <c r="E202" s="856"/>
      <c r="F202" s="569">
        <v>5</v>
      </c>
      <c r="G202" s="570"/>
      <c r="H202" s="599" t="str">
        <f t="shared" si="3"/>
        <v>Belum Diisi</v>
      </c>
      <c r="I202" s="595" t="s">
        <v>26</v>
      </c>
      <c r="J202" s="596" t="str">
        <f>IF($D$198="Y/T","Isi Sasaran",IF($E$198=0,0,IF(I202="Y",1,IF(I202="T",0,"Isi Dulu"))))</f>
        <v>Isi Sasaran</v>
      </c>
      <c r="K202" s="595" t="s">
        <v>26</v>
      </c>
      <c r="L202" s="596" t="str">
        <f>IF($D$198="Y/T","Isi Sasaran",IF($E$198=0,0,IF(K202="Y",1,IF(K202="T",0,"Isi Dulu"))))</f>
        <v>Isi Sasaran</v>
      </c>
      <c r="M202" s="850"/>
      <c r="N202" s="853"/>
      <c r="O202" s="517"/>
      <c r="P202" s="517"/>
      <c r="Q202" s="517"/>
      <c r="R202" s="517"/>
    </row>
    <row r="203" spans="2:18" s="527" customFormat="1" ht="15.75">
      <c r="B203" s="836">
        <v>20</v>
      </c>
      <c r="C203" s="839"/>
      <c r="D203" s="857" t="s">
        <v>26</v>
      </c>
      <c r="E203" s="854" t="str">
        <f>IF(D203="Y",1,IF(D203="T",0,IF(D203="Y/T","Belum diisi","Error")))</f>
        <v>Belum diisi</v>
      </c>
      <c r="F203" s="528">
        <v>1</v>
      </c>
      <c r="G203" s="529"/>
      <c r="H203" s="600" t="str">
        <f t="shared" si="3"/>
        <v>Belum Diisi</v>
      </c>
      <c r="I203" s="590" t="s">
        <v>26</v>
      </c>
      <c r="J203" s="591" t="str">
        <f>IF($D$203="Y/T","Isi Sasaran",IF($E$203=0,0,IF(I203="Y",1,IF(I203="T",0,"Isi Dulu"))))</f>
        <v>Isi Sasaran</v>
      </c>
      <c r="K203" s="590" t="s">
        <v>26</v>
      </c>
      <c r="L203" s="591" t="str">
        <f>IF($D$203="Y/T","Isi Sasaran",IF($E$203=0,0,IF(K203="Y",1,IF(K203="T",0,"Isi Dulu"))))</f>
        <v>Isi Sasaran</v>
      </c>
      <c r="M203" s="848" t="s">
        <v>26</v>
      </c>
      <c r="N203" s="851" t="str">
        <f>IF(M203="Y",1,IF(M203="T",0,IF(M203="Y/T","Belum diisi","Error")))</f>
        <v>Belum diisi</v>
      </c>
      <c r="O203" s="517"/>
      <c r="P203" s="517"/>
      <c r="Q203" s="517"/>
      <c r="R203" s="517"/>
    </row>
    <row r="204" spans="2:18" s="527" customFormat="1" ht="15.75">
      <c r="B204" s="837"/>
      <c r="C204" s="840"/>
      <c r="D204" s="858"/>
      <c r="E204" s="855"/>
      <c r="F204" s="549">
        <v>2</v>
      </c>
      <c r="G204" s="550"/>
      <c r="H204" s="598" t="str">
        <f t="shared" si="3"/>
        <v>Belum Diisi</v>
      </c>
      <c r="I204" s="592" t="s">
        <v>26</v>
      </c>
      <c r="J204" s="593" t="str">
        <f>IF($D$203="Y/T","Isi Sasaran",IF($E$203=0,0,IF(I204="Y",1,IF(I204="T",0,"Isi Dulu"))))</f>
        <v>Isi Sasaran</v>
      </c>
      <c r="K204" s="592" t="s">
        <v>26</v>
      </c>
      <c r="L204" s="593" t="str">
        <f>IF($D$203="Y/T","Isi Sasaran",IF($E$203=0,0,IF(K204="Y",1,IF(K204="T",0,"Isi Dulu"))))</f>
        <v>Isi Sasaran</v>
      </c>
      <c r="M204" s="849"/>
      <c r="N204" s="852"/>
      <c r="O204" s="517"/>
      <c r="P204" s="517"/>
      <c r="Q204" s="517"/>
      <c r="R204" s="517"/>
    </row>
    <row r="205" spans="2:18" s="527" customFormat="1" ht="15.75">
      <c r="B205" s="837"/>
      <c r="C205" s="840"/>
      <c r="D205" s="858"/>
      <c r="E205" s="855"/>
      <c r="F205" s="549">
        <v>3</v>
      </c>
      <c r="G205" s="550"/>
      <c r="H205" s="598" t="str">
        <f t="shared" si="3"/>
        <v>Belum Diisi</v>
      </c>
      <c r="I205" s="592" t="s">
        <v>26</v>
      </c>
      <c r="J205" s="593" t="str">
        <f>IF($D$203="Y/T","Isi Sasaran",IF($E$203=0,0,IF(I205="Y",1,IF(I205="T",0,"Isi Dulu"))))</f>
        <v>Isi Sasaran</v>
      </c>
      <c r="K205" s="592" t="s">
        <v>26</v>
      </c>
      <c r="L205" s="593" t="str">
        <f>IF($D$203="Y/T","Isi Sasaran",IF($E$203=0,0,IF(K205="Y",1,IF(K205="T",0,"Isi Dulu"))))</f>
        <v>Isi Sasaran</v>
      </c>
      <c r="M205" s="849"/>
      <c r="N205" s="852"/>
      <c r="O205" s="517"/>
      <c r="P205" s="517"/>
      <c r="Q205" s="517"/>
      <c r="R205" s="517"/>
    </row>
    <row r="206" spans="2:18" s="527" customFormat="1" ht="15.75">
      <c r="B206" s="837"/>
      <c r="C206" s="840"/>
      <c r="D206" s="858"/>
      <c r="E206" s="855"/>
      <c r="F206" s="549">
        <v>4</v>
      </c>
      <c r="G206" s="550"/>
      <c r="H206" s="598" t="str">
        <f t="shared" si="3"/>
        <v>Belum Diisi</v>
      </c>
      <c r="I206" s="592" t="s">
        <v>26</v>
      </c>
      <c r="J206" s="593" t="str">
        <f>IF($D$203="Y/T","Isi Sasaran",IF($E$203=0,0,IF(I206="Y",1,IF(I206="T",0,"Isi Dulu"))))</f>
        <v>Isi Sasaran</v>
      </c>
      <c r="K206" s="592" t="s">
        <v>26</v>
      </c>
      <c r="L206" s="593" t="str">
        <f>IF($D$203="Y/T","Isi Sasaran",IF($E$203=0,0,IF(K206="Y",1,IF(K206="T",0,"Isi Dulu"))))</f>
        <v>Isi Sasaran</v>
      </c>
      <c r="M206" s="849"/>
      <c r="N206" s="852"/>
      <c r="O206" s="517"/>
      <c r="P206" s="517"/>
      <c r="Q206" s="517"/>
      <c r="R206" s="517"/>
    </row>
    <row r="207" spans="2:18" s="527" customFormat="1" ht="15.75">
      <c r="B207" s="838"/>
      <c r="C207" s="841"/>
      <c r="D207" s="859"/>
      <c r="E207" s="856"/>
      <c r="F207" s="569">
        <v>5</v>
      </c>
      <c r="G207" s="570"/>
      <c r="H207" s="599" t="str">
        <f t="shared" si="3"/>
        <v>Belum Diisi</v>
      </c>
      <c r="I207" s="595" t="s">
        <v>26</v>
      </c>
      <c r="J207" s="596" t="str">
        <f>IF($D$203="Y/T","Isi Sasaran",IF($E$203=0,0,IF(I207="Y",1,IF(I207="T",0,"Isi Dulu"))))</f>
        <v>Isi Sasaran</v>
      </c>
      <c r="K207" s="595" t="s">
        <v>26</v>
      </c>
      <c r="L207" s="596" t="str">
        <f>IF($D$203="Y/T","Isi Sasaran",IF($E$203=0,0,IF(K207="Y",1,IF(K207="T",0,"Isi Dulu"))))</f>
        <v>Isi Sasaran</v>
      </c>
      <c r="M207" s="850"/>
      <c r="N207" s="853"/>
      <c r="O207" s="517"/>
      <c r="P207" s="517"/>
      <c r="Q207" s="517"/>
      <c r="R207" s="517"/>
    </row>
    <row r="208" spans="2:18" s="527" customFormat="1" ht="15.75">
      <c r="B208" s="580"/>
      <c r="C208" s="581"/>
      <c r="D208" s="582"/>
      <c r="E208" s="605" t="e">
        <f>AVERAGE(E108:E207)</f>
        <v>#DIV/0!</v>
      </c>
      <c r="F208" s="580"/>
      <c r="G208" s="583"/>
      <c r="H208" s="602" t="e">
        <f>(IF($D108="Y/T",0,AVERAGE(H108:H112))+IF($D113="Y/T",0,AVERAGE(H113:H117))+IF($D118="Y/T",0,AVERAGE(H118:H122))+IF($D123="Y/T",0,AVERAGE(H123:H127))+IF($D128="Y/T",0,AVERAGE(H128:H132))+IF($D133="Y/T",0,AVERAGE(H133:H137))+IF($D138="Y/T",0,AVERAGE(H138:H142))+IF($D143="Y/T",0,AVERAGE(H143:H147))+IF($D148="Y/T",0,AVERAGE(H148:H152))+IF($D153="Y/T",0,AVERAGE(H153:H157))+IF($D158="Y/T",0,AVERAGE(H158:H162))+IF($D163="Y/T",0,AVERAGE(H163:H167))+IF($D168="Y/T",0,AVERAGE(H168:H172))+IF($D173="Y/T",0,AVERAGE(H173:H177))+IF($D178="Y/T",0,AVERAGE(H178:H182))+IF($D183="Y/T",0,AVERAGE(H183:H187))+IF($D188="Y/T",0,AVERAGE(H188:H192))+IF($D193="Y/T",0,AVERAGE(H193:H197))+IF($D198="Y/T",0,AVERAGE(H198:H202))+IF($D203="Y/T",0,AVERAGE(H203:H207)))/(COUNTIF($D108:$D207,"Y")+COUNTIF($D108:$D207,"T"))</f>
        <v>#DIV/0!</v>
      </c>
      <c r="I208" s="582"/>
      <c r="J208" s="602" t="e">
        <f>(IF($D108="Y/T",0,AVERAGE(J108:J112))+IF($D113="Y/T",0,AVERAGE(J113:J117))+IF($D118="Y/T",0,AVERAGE(J118:J122))+IF($D123="Y/T",0,AVERAGE(J123:J127))+IF($D128="Y/T",0,AVERAGE(J128:J132))+IF($D133="Y/T",0,AVERAGE(J133:J137))+IF($D138="Y/T",0,AVERAGE(J138:J142))+IF($D143="Y/T",0,AVERAGE(J143:J147))+IF($D148="Y/T",0,AVERAGE(J148:J152))+IF($D153="Y/T",0,AVERAGE(J153:J157))+IF($D158="Y/T",0,AVERAGE(J158:J162))+IF($D163="Y/T",0,AVERAGE(J163:J167))+IF($D168="Y/T",0,AVERAGE(J168:J172))+IF($D173="Y/T",0,AVERAGE(J173:J177))+IF($D178="Y/T",0,AVERAGE(J178:J182))+IF($D183="Y/T",0,AVERAGE(J183:J187))+IF($D188="Y/T",0,AVERAGE(J188:J192))+IF($D193="Y/T",0,AVERAGE(J193:J197))+IF($D198="Y/T",0,AVERAGE(J198:J202))+IF($D203="Y/T",0,AVERAGE(J203:J207)))/(COUNTIF($D108:$D207,"Y")+COUNTIF($D108:$D207,"T"))</f>
        <v>#DIV/0!</v>
      </c>
      <c r="K208" s="582"/>
      <c r="L208" s="602" t="e">
        <f>(IF($D108="Y/T",0,AVERAGE(L108:L112))+IF($D113="Y/T",0,AVERAGE(L113:L117))+IF($D118="Y/T",0,AVERAGE(L118:L122))+IF($D123="Y/T",0,AVERAGE(L123:L127))+IF($D128="Y/T",0,AVERAGE(L128:L132))+IF($D133="Y/T",0,AVERAGE(L133:L137))+IF($D138="Y/T",0,AVERAGE(L138:L142))+IF($D143="Y/T",0,AVERAGE(L143:L147))+IF($D148="Y/T",0,AVERAGE(L148:L152))+IF($D153="Y/T",0,AVERAGE(L153:L157))+IF($D158="Y/T",0,AVERAGE(L158:L162))+IF($D163="Y/T",0,AVERAGE(L163:L167))+IF($D168="Y/T",0,AVERAGE(L168:L172))+IF($D173="Y/T",0,AVERAGE(L173:L177))+IF($D178="Y/T",0,AVERAGE(L178:L182))+IF($D183="Y/T",0,AVERAGE(L183:L187))+IF($D188="Y/T",0,AVERAGE(L188:L192))+IF($D193="Y/T",0,AVERAGE(L193:L197))+IF($D198="Y/T",0,AVERAGE(L198:L202))+IF($D203="Y/T",0,AVERAGE(L203:L207)))/(COUNTIF($D108:$D207,"Y")+COUNTIF($D108:$D207,"T"))</f>
        <v>#DIV/0!</v>
      </c>
      <c r="M208" s="606"/>
      <c r="N208" s="602" t="e">
        <f>AVERAGE(N108:N207)</f>
        <v>#DIV/0!</v>
      </c>
      <c r="O208" s="517"/>
      <c r="P208" s="517"/>
      <c r="Q208" s="517"/>
      <c r="R208" s="517"/>
    </row>
    <row r="209" spans="2:18" s="527" customFormat="1" ht="15.75">
      <c r="B209" s="865" t="s">
        <v>507</v>
      </c>
      <c r="C209" s="865"/>
      <c r="D209" s="865"/>
      <c r="E209" s="865"/>
      <c r="F209" s="865"/>
      <c r="G209" s="865"/>
      <c r="H209" s="865"/>
      <c r="I209" s="865"/>
      <c r="J209" s="865"/>
      <c r="K209" s="865"/>
      <c r="L209" s="865"/>
      <c r="M209" s="865"/>
      <c r="N209" s="866"/>
      <c r="O209" s="517"/>
      <c r="P209" s="517"/>
      <c r="Q209" s="517"/>
      <c r="R209" s="517"/>
    </row>
    <row r="210" spans="2:18" s="527" customFormat="1" ht="15.75">
      <c r="B210" s="836">
        <v>1</v>
      </c>
      <c r="C210" s="839"/>
      <c r="D210" s="857" t="s">
        <v>26</v>
      </c>
      <c r="E210" s="854" t="str">
        <f>IF(D210="Y",1,IF(D210="T",0,IF(D210="Y/T","Belum diisi","Error")))</f>
        <v>Belum diisi</v>
      </c>
      <c r="F210" s="528">
        <v>1</v>
      </c>
      <c r="G210" s="529"/>
      <c r="H210" s="589" t="str">
        <f>IF(OR(J210="Isi Dulu",L210="Isi Dulu",J210="Isi Sasaran",L210="Isi Sasaran"),"Belum Diisi",IF(SUM(J210,L210)=2,1,IF(SUM(J210,L210)=1,0,IF(SUM(J210,L210)=0,0,"Error"))))</f>
        <v>Belum Diisi</v>
      </c>
      <c r="I210" s="590" t="s">
        <v>26</v>
      </c>
      <c r="J210" s="591" t="str">
        <f>IF($D$210="Y/T","Isi Sasaran",IF($E$210=0,0,IF(I210="Y",1,IF(I210="T",0,"Isi Dulu"))))</f>
        <v>Isi Sasaran</v>
      </c>
      <c r="K210" s="590" t="s">
        <v>26</v>
      </c>
      <c r="L210" s="591" t="str">
        <f>IF($D$210="Y/T","Isi Sasaran",IF($E$210=0,0,IF(K210="Y",1,IF(K210="T",0,"Isi Dulu"))))</f>
        <v>Isi Sasaran</v>
      </c>
      <c r="M210" s="848" t="s">
        <v>26</v>
      </c>
      <c r="N210" s="851" t="str">
        <f>IF(M210="Y",1,IF(M210="T",0,IF(M210="Y/T","Belum diisi","Error")))</f>
        <v>Belum diisi</v>
      </c>
      <c r="O210" s="517"/>
      <c r="P210" s="517"/>
      <c r="Q210" s="517"/>
      <c r="R210" s="517"/>
    </row>
    <row r="211" spans="2:18" s="527" customFormat="1" ht="15.75">
      <c r="B211" s="837"/>
      <c r="C211" s="840"/>
      <c r="D211" s="858"/>
      <c r="E211" s="855"/>
      <c r="F211" s="549">
        <v>2</v>
      </c>
      <c r="G211" s="550"/>
      <c r="H211" s="589" t="str">
        <f t="shared" ref="H211:H274" si="4">IF(OR(J211="Isi Dulu",L211="Isi Dulu",J211="Isi Sasaran",L211="Isi Sasaran"),"Belum Diisi",IF(SUM(J211,L211)=2,1,IF(SUM(J211,L211)=1,0,IF(SUM(J211,L211)=0,0,"Error"))))</f>
        <v>Belum Diisi</v>
      </c>
      <c r="I211" s="592" t="s">
        <v>26</v>
      </c>
      <c r="J211" s="593" t="str">
        <f>IF($D$210="Y/T","Isi Sasaran",IF($E$210=0,0,IF(I211="Y",1,IF(I211="T",0,"Isi Dulu"))))</f>
        <v>Isi Sasaran</v>
      </c>
      <c r="K211" s="592" t="s">
        <v>26</v>
      </c>
      <c r="L211" s="593" t="str">
        <f>IF($D$210="Y/T","Isi Sasaran",IF($E$210=0,0,IF(K211="Y",1,IF(K211="T",0,"Isi Dulu"))))</f>
        <v>Isi Sasaran</v>
      </c>
      <c r="M211" s="849"/>
      <c r="N211" s="852"/>
      <c r="O211" s="517"/>
      <c r="P211" s="517"/>
      <c r="Q211" s="517"/>
      <c r="R211" s="517"/>
    </row>
    <row r="212" spans="2:18" s="527" customFormat="1" ht="15.75">
      <c r="B212" s="837"/>
      <c r="C212" s="840"/>
      <c r="D212" s="858"/>
      <c r="E212" s="855"/>
      <c r="F212" s="549">
        <v>3</v>
      </c>
      <c r="G212" s="550"/>
      <c r="H212" s="589" t="str">
        <f t="shared" si="4"/>
        <v>Belum Diisi</v>
      </c>
      <c r="I212" s="592" t="s">
        <v>26</v>
      </c>
      <c r="J212" s="593" t="str">
        <f>IF($D$210="Y/T","Isi Sasaran",IF($E$210=0,0,IF(I212="Y",1,IF(I212="T",0,"Isi Dulu"))))</f>
        <v>Isi Sasaran</v>
      </c>
      <c r="K212" s="592" t="s">
        <v>26</v>
      </c>
      <c r="L212" s="593" t="str">
        <f>IF($D$210="Y/T","Isi Sasaran",IF($E$210=0,0,IF(K212="Y",1,IF(K212="T",0,"Isi Dulu"))))</f>
        <v>Isi Sasaran</v>
      </c>
      <c r="M212" s="849"/>
      <c r="N212" s="852"/>
      <c r="O212" s="517"/>
      <c r="P212" s="517"/>
      <c r="Q212" s="517"/>
      <c r="R212" s="517"/>
    </row>
    <row r="213" spans="2:18" s="527" customFormat="1" ht="15.75">
      <c r="B213" s="837"/>
      <c r="C213" s="840"/>
      <c r="D213" s="858"/>
      <c r="E213" s="855"/>
      <c r="F213" s="549">
        <v>4</v>
      </c>
      <c r="G213" s="550"/>
      <c r="H213" s="589" t="str">
        <f t="shared" si="4"/>
        <v>Belum Diisi</v>
      </c>
      <c r="I213" s="592" t="s">
        <v>26</v>
      </c>
      <c r="J213" s="593" t="str">
        <f>IF($D$210="Y/T","Isi Sasaran",IF($E$210=0,0,IF(I213="Y",1,IF(I213="T",0,"Isi Dulu"))))</f>
        <v>Isi Sasaran</v>
      </c>
      <c r="K213" s="592" t="s">
        <v>26</v>
      </c>
      <c r="L213" s="593" t="str">
        <f>IF($D$210="Y/T","Isi Sasaran",IF($E$210=0,0,IF(K213="Y",1,IF(K213="T",0,"Isi Dulu"))))</f>
        <v>Isi Sasaran</v>
      </c>
      <c r="M213" s="849"/>
      <c r="N213" s="852"/>
      <c r="O213" s="517"/>
      <c r="P213" s="517"/>
      <c r="Q213" s="517"/>
      <c r="R213" s="517"/>
    </row>
    <row r="214" spans="2:18" s="527" customFormat="1" ht="15.75">
      <c r="B214" s="838"/>
      <c r="C214" s="841"/>
      <c r="D214" s="859"/>
      <c r="E214" s="856"/>
      <c r="F214" s="569">
        <v>5</v>
      </c>
      <c r="G214" s="570"/>
      <c r="H214" s="594" t="str">
        <f t="shared" si="4"/>
        <v>Belum Diisi</v>
      </c>
      <c r="I214" s="595" t="s">
        <v>26</v>
      </c>
      <c r="J214" s="596" t="str">
        <f>IF($D$210="Y/T","Isi Sasaran",IF($E$210=0,0,IF(I214="Y",1,IF(I214="T",0,"Isi Dulu"))))</f>
        <v>Isi Sasaran</v>
      </c>
      <c r="K214" s="595" t="s">
        <v>26</v>
      </c>
      <c r="L214" s="596" t="str">
        <f>IF($D$210="Y/T","Isi Sasaran",IF($E$210=0,0,IF(K214="Y",1,IF(K214="T",0,"Isi Dulu"))))</f>
        <v>Isi Sasaran</v>
      </c>
      <c r="M214" s="850"/>
      <c r="N214" s="853"/>
      <c r="O214" s="517"/>
      <c r="P214" s="517"/>
      <c r="Q214" s="517"/>
      <c r="R214" s="517"/>
    </row>
    <row r="215" spans="2:18" s="527" customFormat="1" ht="15.75">
      <c r="B215" s="836">
        <v>2</v>
      </c>
      <c r="C215" s="839"/>
      <c r="D215" s="857" t="s">
        <v>26</v>
      </c>
      <c r="E215" s="854" t="str">
        <f>IF(D215="Y",1,IF(D215="T",0,IF(D215="Y/T","Belum diisi","Error")))</f>
        <v>Belum diisi</v>
      </c>
      <c r="F215" s="528">
        <v>1</v>
      </c>
      <c r="G215" s="529"/>
      <c r="H215" s="597" t="str">
        <f t="shared" si="4"/>
        <v>Belum Diisi</v>
      </c>
      <c r="I215" s="590" t="s">
        <v>26</v>
      </c>
      <c r="J215" s="591" t="str">
        <f>IF($D$215="Y/T","Isi Sasaran",IF($E$215=0,0,IF(I215="Y",1,IF(I215="T",0,"Isi Dulu"))))</f>
        <v>Isi Sasaran</v>
      </c>
      <c r="K215" s="590" t="s">
        <v>26</v>
      </c>
      <c r="L215" s="591" t="str">
        <f>IF($D$215="Y/T","Isi Sasaran",IF($E$215=0,0,IF(K215="Y",1,IF(K215="T",0,"Isi Dulu"))))</f>
        <v>Isi Sasaran</v>
      </c>
      <c r="M215" s="848" t="s">
        <v>26</v>
      </c>
      <c r="N215" s="851" t="str">
        <f>IF(M215="Y",1,IF(M215="T",0,IF(M215="Y/T","Belum diisi","Error")))</f>
        <v>Belum diisi</v>
      </c>
      <c r="O215" s="517"/>
      <c r="P215" s="517"/>
      <c r="Q215" s="517"/>
      <c r="R215" s="517"/>
    </row>
    <row r="216" spans="2:18" s="527" customFormat="1" ht="15.75">
      <c r="B216" s="837"/>
      <c r="C216" s="840"/>
      <c r="D216" s="858"/>
      <c r="E216" s="855"/>
      <c r="F216" s="549">
        <v>2</v>
      </c>
      <c r="G216" s="550"/>
      <c r="H216" s="598" t="str">
        <f t="shared" si="4"/>
        <v>Belum Diisi</v>
      </c>
      <c r="I216" s="592" t="s">
        <v>26</v>
      </c>
      <c r="J216" s="593" t="str">
        <f>IF($D$215="Y/T","Isi Sasaran",IF($E$215=0,0,IF(I216="Y",1,IF(I216="T",0,"Isi Dulu"))))</f>
        <v>Isi Sasaran</v>
      </c>
      <c r="K216" s="592" t="s">
        <v>26</v>
      </c>
      <c r="L216" s="593" t="str">
        <f>IF($D$215="Y/T","Isi Sasaran",IF($E$215=0,0,IF(K216="Y",1,IF(K216="T",0,"Isi Dulu"))))</f>
        <v>Isi Sasaran</v>
      </c>
      <c r="M216" s="849"/>
      <c r="N216" s="852"/>
      <c r="O216" s="517"/>
      <c r="P216" s="517"/>
      <c r="Q216" s="517"/>
      <c r="R216" s="517"/>
    </row>
    <row r="217" spans="2:18" s="527" customFormat="1" ht="15.75">
      <c r="B217" s="837"/>
      <c r="C217" s="840"/>
      <c r="D217" s="858"/>
      <c r="E217" s="855"/>
      <c r="F217" s="549">
        <v>3</v>
      </c>
      <c r="G217" s="550"/>
      <c r="H217" s="598" t="str">
        <f t="shared" si="4"/>
        <v>Belum Diisi</v>
      </c>
      <c r="I217" s="592" t="s">
        <v>26</v>
      </c>
      <c r="J217" s="593" t="str">
        <f>IF($D$215="Y/T","Isi Sasaran",IF($E$215=0,0,IF(I217="Y",1,IF(I217="T",0,"Isi Dulu"))))</f>
        <v>Isi Sasaran</v>
      </c>
      <c r="K217" s="592" t="s">
        <v>26</v>
      </c>
      <c r="L217" s="593" t="str">
        <f>IF($D$215="Y/T","Isi Sasaran",IF($E$215=0,0,IF(K217="Y",1,IF(K217="T",0,"Isi Dulu"))))</f>
        <v>Isi Sasaran</v>
      </c>
      <c r="M217" s="849"/>
      <c r="N217" s="852"/>
      <c r="O217" s="517"/>
      <c r="P217" s="517"/>
      <c r="Q217" s="517"/>
      <c r="R217" s="517"/>
    </row>
    <row r="218" spans="2:18" s="527" customFormat="1" ht="15.75">
      <c r="B218" s="837"/>
      <c r="C218" s="840"/>
      <c r="D218" s="858"/>
      <c r="E218" s="855"/>
      <c r="F218" s="549">
        <v>4</v>
      </c>
      <c r="G218" s="550"/>
      <c r="H218" s="598" t="str">
        <f t="shared" si="4"/>
        <v>Belum Diisi</v>
      </c>
      <c r="I218" s="592" t="s">
        <v>26</v>
      </c>
      <c r="J218" s="593" t="str">
        <f>IF($D$215="Y/T","Isi Sasaran",IF($E$215=0,0,IF(I218="Y",1,IF(I218="T",0,"Isi Dulu"))))</f>
        <v>Isi Sasaran</v>
      </c>
      <c r="K218" s="592" t="s">
        <v>26</v>
      </c>
      <c r="L218" s="593" t="str">
        <f>IF($D$215="Y/T","Isi Sasaran",IF($E$215=0,0,IF(K218="Y",1,IF(K218="T",0,"Isi Dulu"))))</f>
        <v>Isi Sasaran</v>
      </c>
      <c r="M218" s="849"/>
      <c r="N218" s="852"/>
      <c r="O218" s="517"/>
      <c r="P218" s="517"/>
      <c r="Q218" s="517"/>
      <c r="R218" s="517"/>
    </row>
    <row r="219" spans="2:18" s="527" customFormat="1" ht="15.75">
      <c r="B219" s="838"/>
      <c r="C219" s="841"/>
      <c r="D219" s="859"/>
      <c r="E219" s="856"/>
      <c r="F219" s="569">
        <v>5</v>
      </c>
      <c r="G219" s="570"/>
      <c r="H219" s="599" t="str">
        <f t="shared" si="4"/>
        <v>Belum Diisi</v>
      </c>
      <c r="I219" s="595" t="s">
        <v>26</v>
      </c>
      <c r="J219" s="596" t="str">
        <f>IF($D$215="Y/T","Isi Sasaran",IF($E$215=0,0,IF(I219="Y",1,IF(I219="T",0,"Isi Dulu"))))</f>
        <v>Isi Sasaran</v>
      </c>
      <c r="K219" s="595" t="s">
        <v>26</v>
      </c>
      <c r="L219" s="596" t="str">
        <f>IF($D$215="Y/T","Isi Sasaran",IF($E$215=0,0,IF(K219="Y",1,IF(K219="T",0,"Isi Dulu"))))</f>
        <v>Isi Sasaran</v>
      </c>
      <c r="M219" s="850"/>
      <c r="N219" s="853"/>
      <c r="O219" s="517"/>
      <c r="P219" s="517"/>
      <c r="Q219" s="517"/>
      <c r="R219" s="517"/>
    </row>
    <row r="220" spans="2:18" s="527" customFormat="1" ht="15.75">
      <c r="B220" s="836">
        <v>3</v>
      </c>
      <c r="C220" s="839"/>
      <c r="D220" s="857" t="s">
        <v>26</v>
      </c>
      <c r="E220" s="854" t="str">
        <f>IF(D220="Y",1,IF(D220="T",0,IF(D220="Y/T","Belum diisi","Error")))</f>
        <v>Belum diisi</v>
      </c>
      <c r="F220" s="528">
        <v>1</v>
      </c>
      <c r="G220" s="529"/>
      <c r="H220" s="600" t="str">
        <f t="shared" si="4"/>
        <v>Belum Diisi</v>
      </c>
      <c r="I220" s="590" t="s">
        <v>26</v>
      </c>
      <c r="J220" s="591" t="str">
        <f>IF($D$220="Y/T","Isi Sasaran",IF($E$220=0,0,IF(I220="Y",1,IF(I220="T",0,"Isi Dulu"))))</f>
        <v>Isi Sasaran</v>
      </c>
      <c r="K220" s="590" t="s">
        <v>26</v>
      </c>
      <c r="L220" s="591" t="str">
        <f>IF($D$220="Y/T","Isi Sasaran",IF($E$220=0,0,IF(K220="Y",1,IF(K220="T",0,"Isi Dulu"))))</f>
        <v>Isi Sasaran</v>
      </c>
      <c r="M220" s="848" t="s">
        <v>26</v>
      </c>
      <c r="N220" s="851" t="str">
        <f>IF(M220="Y",1,IF(M220="T",0,IF(M220="Y/T","Belum diisi","Error")))</f>
        <v>Belum diisi</v>
      </c>
      <c r="O220" s="517"/>
      <c r="P220" s="517"/>
      <c r="Q220" s="517"/>
      <c r="R220" s="517"/>
    </row>
    <row r="221" spans="2:18" s="527" customFormat="1" ht="15.75">
      <c r="B221" s="837"/>
      <c r="C221" s="840"/>
      <c r="D221" s="858"/>
      <c r="E221" s="855"/>
      <c r="F221" s="549">
        <v>2</v>
      </c>
      <c r="G221" s="550"/>
      <c r="H221" s="598" t="str">
        <f t="shared" si="4"/>
        <v>Belum Diisi</v>
      </c>
      <c r="I221" s="592" t="s">
        <v>26</v>
      </c>
      <c r="J221" s="593" t="str">
        <f>IF($D$220="Y/T","Isi Sasaran",IF($E$220=0,0,IF(I221="Y",1,IF(I221="T",0,"Isi Dulu"))))</f>
        <v>Isi Sasaran</v>
      </c>
      <c r="K221" s="592" t="s">
        <v>26</v>
      </c>
      <c r="L221" s="593" t="str">
        <f>IF($D$220="Y/T","Isi Sasaran",IF($E$220=0,0,IF(K221="Y",1,IF(K221="T",0,"Isi Dulu"))))</f>
        <v>Isi Sasaran</v>
      </c>
      <c r="M221" s="849"/>
      <c r="N221" s="852"/>
      <c r="O221" s="517"/>
      <c r="P221" s="517"/>
      <c r="Q221" s="517"/>
      <c r="R221" s="517"/>
    </row>
    <row r="222" spans="2:18" s="527" customFormat="1" ht="15.75">
      <c r="B222" s="837"/>
      <c r="C222" s="840"/>
      <c r="D222" s="858"/>
      <c r="E222" s="855"/>
      <c r="F222" s="549">
        <v>3</v>
      </c>
      <c r="G222" s="550"/>
      <c r="H222" s="598" t="str">
        <f t="shared" si="4"/>
        <v>Belum Diisi</v>
      </c>
      <c r="I222" s="592" t="s">
        <v>26</v>
      </c>
      <c r="J222" s="593" t="str">
        <f>IF($D$220="Y/T","Isi Sasaran",IF($E$220=0,0,IF(I222="Y",1,IF(I222="T",0,"Isi Dulu"))))</f>
        <v>Isi Sasaran</v>
      </c>
      <c r="K222" s="592" t="s">
        <v>26</v>
      </c>
      <c r="L222" s="593" t="str">
        <f>IF($D$220="Y/T","Isi Sasaran",IF($E$220=0,0,IF(K222="Y",1,IF(K222="T",0,"Isi Dulu"))))</f>
        <v>Isi Sasaran</v>
      </c>
      <c r="M222" s="849"/>
      <c r="N222" s="852"/>
      <c r="O222" s="517"/>
      <c r="P222" s="517"/>
      <c r="Q222" s="517"/>
      <c r="R222" s="517"/>
    </row>
    <row r="223" spans="2:18" s="527" customFormat="1" ht="15.75">
      <c r="B223" s="837"/>
      <c r="C223" s="840"/>
      <c r="D223" s="858"/>
      <c r="E223" s="855"/>
      <c r="F223" s="549">
        <v>4</v>
      </c>
      <c r="G223" s="550"/>
      <c r="H223" s="598" t="str">
        <f t="shared" si="4"/>
        <v>Belum Diisi</v>
      </c>
      <c r="I223" s="592" t="s">
        <v>26</v>
      </c>
      <c r="J223" s="593" t="str">
        <f>IF($D$220="Y/T","Isi Sasaran",IF($E$220=0,0,IF(I223="Y",1,IF(I223="T",0,"Isi Dulu"))))</f>
        <v>Isi Sasaran</v>
      </c>
      <c r="K223" s="592" t="s">
        <v>26</v>
      </c>
      <c r="L223" s="593" t="str">
        <f>IF($D$220="Y/T","Isi Sasaran",IF($E$220=0,0,IF(K223="Y",1,IF(K223="T",0,"Isi Dulu"))))</f>
        <v>Isi Sasaran</v>
      </c>
      <c r="M223" s="849"/>
      <c r="N223" s="852"/>
      <c r="O223" s="517"/>
      <c r="P223" s="517"/>
      <c r="Q223" s="517"/>
      <c r="R223" s="517"/>
    </row>
    <row r="224" spans="2:18" s="527" customFormat="1" ht="15.75">
      <c r="B224" s="838"/>
      <c r="C224" s="841"/>
      <c r="D224" s="859"/>
      <c r="E224" s="856"/>
      <c r="F224" s="569">
        <v>5</v>
      </c>
      <c r="G224" s="570"/>
      <c r="H224" s="599" t="str">
        <f t="shared" si="4"/>
        <v>Belum Diisi</v>
      </c>
      <c r="I224" s="595" t="s">
        <v>26</v>
      </c>
      <c r="J224" s="596" t="str">
        <f>IF($D$220="Y/T","Isi Sasaran",IF($E$220=0,0,IF(I224="Y",1,IF(I224="T",0,"Isi Dulu"))))</f>
        <v>Isi Sasaran</v>
      </c>
      <c r="K224" s="595" t="s">
        <v>26</v>
      </c>
      <c r="L224" s="596" t="str">
        <f>IF($D$220="Y/T","Isi Sasaran",IF($E$220=0,0,IF(K224="Y",1,IF(K224="T",0,"Isi Dulu"))))</f>
        <v>Isi Sasaran</v>
      </c>
      <c r="M224" s="850"/>
      <c r="N224" s="853"/>
      <c r="O224" s="517"/>
      <c r="P224" s="517"/>
      <c r="Q224" s="517"/>
      <c r="R224" s="517"/>
    </row>
    <row r="225" spans="2:18" s="527" customFormat="1" ht="15.75">
      <c r="B225" s="836">
        <v>4</v>
      </c>
      <c r="C225" s="839"/>
      <c r="D225" s="857" t="s">
        <v>26</v>
      </c>
      <c r="E225" s="854" t="str">
        <f>IF(D225="Y",1,IF(D225="T",0,IF(D225="Y/T","Belum diisi","Error")))</f>
        <v>Belum diisi</v>
      </c>
      <c r="F225" s="528">
        <v>1</v>
      </c>
      <c r="G225" s="529"/>
      <c r="H225" s="600" t="str">
        <f t="shared" si="4"/>
        <v>Belum Diisi</v>
      </c>
      <c r="I225" s="590" t="s">
        <v>26</v>
      </c>
      <c r="J225" s="591" t="str">
        <f>IF($D$225="Y/T","Isi Sasaran",IF($E$225=0,0,IF(I225="Y",1,IF(I225="T",0,"Isi Dulu"))))</f>
        <v>Isi Sasaran</v>
      </c>
      <c r="K225" s="590" t="s">
        <v>26</v>
      </c>
      <c r="L225" s="591" t="str">
        <f>IF($D$225="Y/T","Isi Sasaran",IF($E$225=0,0,IF(K225="Y",1,IF(K225="T",0,"Isi Dulu"))))</f>
        <v>Isi Sasaran</v>
      </c>
      <c r="M225" s="848" t="s">
        <v>26</v>
      </c>
      <c r="N225" s="851" t="str">
        <f>IF(M225="Y",1,IF(M225="T",0,IF(M225="Y/T","Belum diisi","Error")))</f>
        <v>Belum diisi</v>
      </c>
      <c r="O225" s="517"/>
      <c r="P225" s="517"/>
      <c r="Q225" s="517"/>
      <c r="R225" s="517"/>
    </row>
    <row r="226" spans="2:18" s="527" customFormat="1" ht="15.75">
      <c r="B226" s="837"/>
      <c r="C226" s="840"/>
      <c r="D226" s="858"/>
      <c r="E226" s="855"/>
      <c r="F226" s="549">
        <v>2</v>
      </c>
      <c r="G226" s="550"/>
      <c r="H226" s="598" t="str">
        <f t="shared" si="4"/>
        <v>Belum Diisi</v>
      </c>
      <c r="I226" s="592" t="s">
        <v>26</v>
      </c>
      <c r="J226" s="593" t="str">
        <f>IF($D$225="Y/T","Isi Sasaran",IF($E$225=0,0,IF(I226="Y",1,IF(I226="T",0,"Isi Dulu"))))</f>
        <v>Isi Sasaran</v>
      </c>
      <c r="K226" s="592" t="s">
        <v>26</v>
      </c>
      <c r="L226" s="593" t="str">
        <f>IF($D$225="Y/T","Isi Sasaran",IF($E$225=0,0,IF(K226="Y",1,IF(K226="T",0,"Isi Dulu"))))</f>
        <v>Isi Sasaran</v>
      </c>
      <c r="M226" s="849"/>
      <c r="N226" s="852"/>
      <c r="O226" s="517"/>
      <c r="P226" s="517"/>
      <c r="Q226" s="517"/>
      <c r="R226" s="517"/>
    </row>
    <row r="227" spans="2:18" s="527" customFormat="1" ht="15.75">
      <c r="B227" s="837"/>
      <c r="C227" s="840"/>
      <c r="D227" s="858"/>
      <c r="E227" s="855"/>
      <c r="F227" s="549">
        <v>3</v>
      </c>
      <c r="G227" s="550"/>
      <c r="H227" s="598" t="str">
        <f t="shared" si="4"/>
        <v>Belum Diisi</v>
      </c>
      <c r="I227" s="592" t="s">
        <v>26</v>
      </c>
      <c r="J227" s="593" t="str">
        <f>IF($D$225="Y/T","Isi Sasaran",IF($E$225=0,0,IF(I227="Y",1,IF(I227="T",0,"Isi Dulu"))))</f>
        <v>Isi Sasaran</v>
      </c>
      <c r="K227" s="592" t="s">
        <v>26</v>
      </c>
      <c r="L227" s="593" t="str">
        <f>IF($D$225="Y/T","Isi Sasaran",IF($E$225=0,0,IF(K227="Y",1,IF(K227="T",0,"Isi Dulu"))))</f>
        <v>Isi Sasaran</v>
      </c>
      <c r="M227" s="849"/>
      <c r="N227" s="852"/>
      <c r="O227" s="517"/>
      <c r="P227" s="517"/>
      <c r="Q227" s="517"/>
      <c r="R227" s="517"/>
    </row>
    <row r="228" spans="2:18" s="527" customFormat="1" ht="15.75">
      <c r="B228" s="837"/>
      <c r="C228" s="840"/>
      <c r="D228" s="858"/>
      <c r="E228" s="855"/>
      <c r="F228" s="549">
        <v>4</v>
      </c>
      <c r="G228" s="550"/>
      <c r="H228" s="598" t="str">
        <f t="shared" si="4"/>
        <v>Belum Diisi</v>
      </c>
      <c r="I228" s="592" t="s">
        <v>26</v>
      </c>
      <c r="J228" s="593" t="str">
        <f>IF($D$225="Y/T","Isi Sasaran",IF($E$225=0,0,IF(I228="Y",1,IF(I228="T",0,"Isi Dulu"))))</f>
        <v>Isi Sasaran</v>
      </c>
      <c r="K228" s="592" t="s">
        <v>26</v>
      </c>
      <c r="L228" s="593" t="str">
        <f>IF($D$225="Y/T","Isi Sasaran",IF($E$225=0,0,IF(K228="Y",1,IF(K228="T",0,"Isi Dulu"))))</f>
        <v>Isi Sasaran</v>
      </c>
      <c r="M228" s="849"/>
      <c r="N228" s="852"/>
      <c r="O228" s="517"/>
      <c r="P228" s="517"/>
      <c r="Q228" s="517"/>
      <c r="R228" s="517"/>
    </row>
    <row r="229" spans="2:18" s="527" customFormat="1" ht="15.75">
      <c r="B229" s="838"/>
      <c r="C229" s="841"/>
      <c r="D229" s="859"/>
      <c r="E229" s="856"/>
      <c r="F229" s="569">
        <v>5</v>
      </c>
      <c r="G229" s="570"/>
      <c r="H229" s="599" t="str">
        <f t="shared" si="4"/>
        <v>Belum Diisi</v>
      </c>
      <c r="I229" s="595" t="s">
        <v>26</v>
      </c>
      <c r="J229" s="596" t="str">
        <f>IF($D$225="Y/T","Isi Sasaran",IF($E$225=0,0,IF(I229="Y",1,IF(I229="T",0,"Isi Dulu"))))</f>
        <v>Isi Sasaran</v>
      </c>
      <c r="K229" s="595" t="s">
        <v>26</v>
      </c>
      <c r="L229" s="596" t="str">
        <f>IF($D$225="Y/T","Isi Sasaran",IF($E$225=0,0,IF(K229="Y",1,IF(K229="T",0,"Isi Dulu"))))</f>
        <v>Isi Sasaran</v>
      </c>
      <c r="M229" s="850"/>
      <c r="N229" s="853"/>
      <c r="O229" s="517"/>
      <c r="P229" s="517"/>
      <c r="Q229" s="517"/>
      <c r="R229" s="517"/>
    </row>
    <row r="230" spans="2:18" s="527" customFormat="1" ht="15.75">
      <c r="B230" s="836">
        <v>5</v>
      </c>
      <c r="C230" s="839"/>
      <c r="D230" s="857" t="s">
        <v>26</v>
      </c>
      <c r="E230" s="854" t="str">
        <f>IF(D230="Y",1,IF(D230="T",0,IF(D230="Y/T","Belum diisi","Error")))</f>
        <v>Belum diisi</v>
      </c>
      <c r="F230" s="528">
        <v>1</v>
      </c>
      <c r="G230" s="529"/>
      <c r="H230" s="600" t="str">
        <f t="shared" si="4"/>
        <v>Belum Diisi</v>
      </c>
      <c r="I230" s="590" t="s">
        <v>26</v>
      </c>
      <c r="J230" s="591" t="str">
        <f>IF($D$230="Y/T","Isi Sasaran",IF($E$230=0,0,IF(I230="Y",1,IF(I230="T",0,"Isi Dulu"))))</f>
        <v>Isi Sasaran</v>
      </c>
      <c r="K230" s="590" t="s">
        <v>26</v>
      </c>
      <c r="L230" s="591" t="str">
        <f>IF($D$230="Y/T","Isi Sasaran",IF($E$230=0,0,IF(K230="Y",1,IF(K230="T",0,"Isi Dulu"))))</f>
        <v>Isi Sasaran</v>
      </c>
      <c r="M230" s="848" t="s">
        <v>26</v>
      </c>
      <c r="N230" s="851" t="str">
        <f>IF(M230="Y",1,IF(M230="T",0,IF(M230="Y/T","Belum diisi","Error")))</f>
        <v>Belum diisi</v>
      </c>
      <c r="O230" s="517"/>
      <c r="P230" s="517"/>
      <c r="Q230" s="517"/>
      <c r="R230" s="517"/>
    </row>
    <row r="231" spans="2:18" s="527" customFormat="1" ht="15.75">
      <c r="B231" s="837"/>
      <c r="C231" s="840"/>
      <c r="D231" s="858"/>
      <c r="E231" s="855"/>
      <c r="F231" s="549">
        <v>2</v>
      </c>
      <c r="G231" s="550"/>
      <c r="H231" s="598" t="str">
        <f t="shared" si="4"/>
        <v>Belum Diisi</v>
      </c>
      <c r="I231" s="592" t="s">
        <v>26</v>
      </c>
      <c r="J231" s="593" t="str">
        <f>IF($D$230="Y/T","Isi Sasaran",IF($E$230=0,0,IF(I231="Y",1,IF(I231="T",0,"Isi Dulu"))))</f>
        <v>Isi Sasaran</v>
      </c>
      <c r="K231" s="592" t="s">
        <v>26</v>
      </c>
      <c r="L231" s="593" t="str">
        <f>IF($D$230="Y/T","Isi Sasaran",IF($E$230=0,0,IF(K231="Y",1,IF(K231="T",0,"Isi Dulu"))))</f>
        <v>Isi Sasaran</v>
      </c>
      <c r="M231" s="849"/>
      <c r="N231" s="852"/>
      <c r="O231" s="517"/>
      <c r="P231" s="517"/>
      <c r="Q231" s="517"/>
      <c r="R231" s="517"/>
    </row>
    <row r="232" spans="2:18" s="527" customFormat="1" ht="15.75">
      <c r="B232" s="837"/>
      <c r="C232" s="840"/>
      <c r="D232" s="858"/>
      <c r="E232" s="855"/>
      <c r="F232" s="549">
        <v>3</v>
      </c>
      <c r="G232" s="550"/>
      <c r="H232" s="598" t="str">
        <f t="shared" si="4"/>
        <v>Belum Diisi</v>
      </c>
      <c r="I232" s="592" t="s">
        <v>26</v>
      </c>
      <c r="J232" s="593" t="str">
        <f>IF($D$230="Y/T","Isi Sasaran",IF($E$230=0,0,IF(I232="Y",1,IF(I232="T",0,"Isi Dulu"))))</f>
        <v>Isi Sasaran</v>
      </c>
      <c r="K232" s="592" t="s">
        <v>26</v>
      </c>
      <c r="L232" s="593" t="str">
        <f>IF($D$230="Y/T","Isi Sasaran",IF($E$230=0,0,IF(K232="Y",1,IF(K232="T",0,"Isi Dulu"))))</f>
        <v>Isi Sasaran</v>
      </c>
      <c r="M232" s="849"/>
      <c r="N232" s="852"/>
      <c r="O232" s="517"/>
      <c r="P232" s="517"/>
      <c r="Q232" s="517"/>
      <c r="R232" s="517"/>
    </row>
    <row r="233" spans="2:18" s="527" customFormat="1" ht="15.75">
      <c r="B233" s="837"/>
      <c r="C233" s="840"/>
      <c r="D233" s="858"/>
      <c r="E233" s="855"/>
      <c r="F233" s="549">
        <v>4</v>
      </c>
      <c r="G233" s="550"/>
      <c r="H233" s="598" t="str">
        <f t="shared" si="4"/>
        <v>Belum Diisi</v>
      </c>
      <c r="I233" s="592" t="s">
        <v>26</v>
      </c>
      <c r="J233" s="593" t="str">
        <f>IF($D$230="Y/T","Isi Sasaran",IF($E$230=0,0,IF(I233="Y",1,IF(I233="T",0,"Isi Dulu"))))</f>
        <v>Isi Sasaran</v>
      </c>
      <c r="K233" s="592" t="s">
        <v>26</v>
      </c>
      <c r="L233" s="593" t="str">
        <f>IF($D$230="Y/T","Isi Sasaran",IF($E$230=0,0,IF(K233="Y",1,IF(K233="T",0,"Isi Dulu"))))</f>
        <v>Isi Sasaran</v>
      </c>
      <c r="M233" s="849"/>
      <c r="N233" s="852"/>
      <c r="O233" s="517"/>
      <c r="P233" s="517"/>
      <c r="Q233" s="517"/>
      <c r="R233" s="517"/>
    </row>
    <row r="234" spans="2:18" s="527" customFormat="1" ht="15.75">
      <c r="B234" s="838"/>
      <c r="C234" s="841"/>
      <c r="D234" s="859"/>
      <c r="E234" s="856"/>
      <c r="F234" s="569">
        <v>5</v>
      </c>
      <c r="G234" s="570"/>
      <c r="H234" s="599" t="str">
        <f t="shared" si="4"/>
        <v>Belum Diisi</v>
      </c>
      <c r="I234" s="595" t="s">
        <v>26</v>
      </c>
      <c r="J234" s="596" t="str">
        <f>IF($D$230="Y/T","Isi Sasaran",IF($E$230=0,0,IF(I234="Y",1,IF(I234="T",0,"Isi Dulu"))))</f>
        <v>Isi Sasaran</v>
      </c>
      <c r="K234" s="595" t="s">
        <v>26</v>
      </c>
      <c r="L234" s="596" t="str">
        <f>IF($D$230="Y/T","Isi Sasaran",IF($E$230=0,0,IF(K234="Y",1,IF(K234="T",0,"Isi Dulu"))))</f>
        <v>Isi Sasaran</v>
      </c>
      <c r="M234" s="850"/>
      <c r="N234" s="853"/>
      <c r="O234" s="517"/>
      <c r="P234" s="517"/>
      <c r="Q234" s="517"/>
      <c r="R234" s="517"/>
    </row>
    <row r="235" spans="2:18" s="527" customFormat="1" ht="15.75">
      <c r="B235" s="836">
        <v>6</v>
      </c>
      <c r="C235" s="839"/>
      <c r="D235" s="857" t="s">
        <v>26</v>
      </c>
      <c r="E235" s="854" t="str">
        <f>IF(D235="Y",1,IF(D235="T",0,IF(D235="Y/T","Belum diisi","Error")))</f>
        <v>Belum diisi</v>
      </c>
      <c r="F235" s="528">
        <v>1</v>
      </c>
      <c r="G235" s="529"/>
      <c r="H235" s="600" t="str">
        <f t="shared" si="4"/>
        <v>Belum Diisi</v>
      </c>
      <c r="I235" s="590" t="s">
        <v>26</v>
      </c>
      <c r="J235" s="591" t="str">
        <f>IF($D$235="Y/T","Isi Sasaran",IF($E$235=0,0,IF(I235="Y",1,IF(I235="T",0,"Isi Dulu"))))</f>
        <v>Isi Sasaran</v>
      </c>
      <c r="K235" s="590" t="s">
        <v>26</v>
      </c>
      <c r="L235" s="591" t="str">
        <f>IF($D$235="Y/T","Isi Sasaran",IF($E$235=0,0,IF(K235="Y",1,IF(K235="T",0,"Isi Dulu"))))</f>
        <v>Isi Sasaran</v>
      </c>
      <c r="M235" s="848" t="s">
        <v>26</v>
      </c>
      <c r="N235" s="851" t="str">
        <f>IF(M235="Y",1,IF(M235="T",0,IF(M235="Y/T","Belum diisi","Error")))</f>
        <v>Belum diisi</v>
      </c>
      <c r="O235" s="517"/>
      <c r="P235" s="517"/>
      <c r="Q235" s="517"/>
      <c r="R235" s="517"/>
    </row>
    <row r="236" spans="2:18" s="527" customFormat="1" ht="15.75">
      <c r="B236" s="837"/>
      <c r="C236" s="840"/>
      <c r="D236" s="858"/>
      <c r="E236" s="855"/>
      <c r="F236" s="549">
        <v>2</v>
      </c>
      <c r="G236" s="550"/>
      <c r="H236" s="598" t="str">
        <f t="shared" si="4"/>
        <v>Belum Diisi</v>
      </c>
      <c r="I236" s="592" t="s">
        <v>26</v>
      </c>
      <c r="J236" s="593" t="str">
        <f>IF($D$235="Y/T","Isi Sasaran",IF($E$235=0,0,IF(I236="Y",1,IF(I236="T",0,"Isi Dulu"))))</f>
        <v>Isi Sasaran</v>
      </c>
      <c r="K236" s="592" t="s">
        <v>26</v>
      </c>
      <c r="L236" s="593" t="str">
        <f>IF($D$235="Y/T","Isi Sasaran",IF($E$235=0,0,IF(K236="Y",1,IF(K236="T",0,"Isi Dulu"))))</f>
        <v>Isi Sasaran</v>
      </c>
      <c r="M236" s="849"/>
      <c r="N236" s="852"/>
      <c r="O236" s="517"/>
      <c r="P236" s="517"/>
      <c r="Q236" s="517"/>
      <c r="R236" s="517"/>
    </row>
    <row r="237" spans="2:18" s="527" customFormat="1" ht="15.75">
      <c r="B237" s="837"/>
      <c r="C237" s="840"/>
      <c r="D237" s="858"/>
      <c r="E237" s="855"/>
      <c r="F237" s="549">
        <v>3</v>
      </c>
      <c r="G237" s="550"/>
      <c r="H237" s="598" t="str">
        <f t="shared" si="4"/>
        <v>Belum Diisi</v>
      </c>
      <c r="I237" s="592" t="s">
        <v>26</v>
      </c>
      <c r="J237" s="593" t="str">
        <f>IF($D$235="Y/T","Isi Sasaran",IF($E$235=0,0,IF(I237="Y",1,IF(I237="T",0,"Isi Dulu"))))</f>
        <v>Isi Sasaran</v>
      </c>
      <c r="K237" s="592" t="s">
        <v>26</v>
      </c>
      <c r="L237" s="593" t="str">
        <f>IF($D$235="Y/T","Isi Sasaran",IF($E$235=0,0,IF(K237="Y",1,IF(K237="T",0,"Isi Dulu"))))</f>
        <v>Isi Sasaran</v>
      </c>
      <c r="M237" s="849"/>
      <c r="N237" s="852"/>
      <c r="O237" s="517"/>
      <c r="P237" s="517"/>
      <c r="Q237" s="517"/>
      <c r="R237" s="517"/>
    </row>
    <row r="238" spans="2:18" s="527" customFormat="1" ht="15.75">
      <c r="B238" s="837"/>
      <c r="C238" s="840"/>
      <c r="D238" s="858"/>
      <c r="E238" s="855"/>
      <c r="F238" s="549">
        <v>4</v>
      </c>
      <c r="G238" s="550"/>
      <c r="H238" s="598" t="str">
        <f t="shared" si="4"/>
        <v>Belum Diisi</v>
      </c>
      <c r="I238" s="592" t="s">
        <v>26</v>
      </c>
      <c r="J238" s="593" t="str">
        <f>IF($D$235="Y/T","Isi Sasaran",IF($E$235=0,0,IF(I238="Y",1,IF(I238="T",0,"Isi Dulu"))))</f>
        <v>Isi Sasaran</v>
      </c>
      <c r="K238" s="592" t="s">
        <v>26</v>
      </c>
      <c r="L238" s="593" t="str">
        <f>IF($D$235="Y/T","Isi Sasaran",IF($E$235=0,0,IF(K238="Y",1,IF(K238="T",0,"Isi Dulu"))))</f>
        <v>Isi Sasaran</v>
      </c>
      <c r="M238" s="849"/>
      <c r="N238" s="852"/>
      <c r="O238" s="517"/>
      <c r="P238" s="517"/>
      <c r="Q238" s="517"/>
      <c r="R238" s="517"/>
    </row>
    <row r="239" spans="2:18" s="527" customFormat="1" ht="15.75">
      <c r="B239" s="838"/>
      <c r="C239" s="841"/>
      <c r="D239" s="859"/>
      <c r="E239" s="856"/>
      <c r="F239" s="569">
        <v>5</v>
      </c>
      <c r="G239" s="570"/>
      <c r="H239" s="599" t="str">
        <f t="shared" si="4"/>
        <v>Belum Diisi</v>
      </c>
      <c r="I239" s="595" t="s">
        <v>26</v>
      </c>
      <c r="J239" s="596" t="str">
        <f>IF($D$235="Y/T","Isi Sasaran",IF($E$235=0,0,IF(I239="Y",1,IF(I239="T",0,"Isi Dulu"))))</f>
        <v>Isi Sasaran</v>
      </c>
      <c r="K239" s="595" t="s">
        <v>26</v>
      </c>
      <c r="L239" s="596" t="str">
        <f>IF($D$235="Y/T","Isi Sasaran",IF($E$235=0,0,IF(K239="Y",1,IF(K239="T",0,"Isi Dulu"))))</f>
        <v>Isi Sasaran</v>
      </c>
      <c r="M239" s="850"/>
      <c r="N239" s="853"/>
      <c r="O239" s="517"/>
      <c r="P239" s="517"/>
      <c r="Q239" s="517"/>
      <c r="R239" s="517"/>
    </row>
    <row r="240" spans="2:18" s="527" customFormat="1" ht="15.75">
      <c r="B240" s="836">
        <v>7</v>
      </c>
      <c r="C240" s="839"/>
      <c r="D240" s="857" t="s">
        <v>26</v>
      </c>
      <c r="E240" s="854" t="str">
        <f>IF(D240="Y",1,IF(D240="T",0,IF(D240="Y/T","Belum diisi","Error")))</f>
        <v>Belum diisi</v>
      </c>
      <c r="F240" s="528">
        <v>1</v>
      </c>
      <c r="G240" s="529"/>
      <c r="H240" s="600" t="str">
        <f t="shared" si="4"/>
        <v>Belum Diisi</v>
      </c>
      <c r="I240" s="590" t="s">
        <v>26</v>
      </c>
      <c r="J240" s="591" t="str">
        <f>IF($D$240="Y/T","Isi Sasaran",IF($E$240=0,0,IF(I240="Y",1,IF(I240="T",0,"Isi Dulu"))))</f>
        <v>Isi Sasaran</v>
      </c>
      <c r="K240" s="590" t="s">
        <v>26</v>
      </c>
      <c r="L240" s="591" t="str">
        <f>IF($D$240="Y/T","Isi Sasaran",IF($E$240=0,0,IF(K240="Y",1,IF(K240="T",0,"Isi Dulu"))))</f>
        <v>Isi Sasaran</v>
      </c>
      <c r="M240" s="848" t="s">
        <v>26</v>
      </c>
      <c r="N240" s="851" t="str">
        <f>IF(M240="Y",1,IF(M240="T",0,IF(M240="Y/T","Belum diisi","Error")))</f>
        <v>Belum diisi</v>
      </c>
      <c r="O240" s="517"/>
      <c r="P240" s="517"/>
      <c r="Q240" s="517"/>
      <c r="R240" s="517"/>
    </row>
    <row r="241" spans="2:18" s="527" customFormat="1" ht="15.75">
      <c r="B241" s="837"/>
      <c r="C241" s="840"/>
      <c r="D241" s="858"/>
      <c r="E241" s="855"/>
      <c r="F241" s="549">
        <v>2</v>
      </c>
      <c r="G241" s="550"/>
      <c r="H241" s="598" t="str">
        <f t="shared" si="4"/>
        <v>Belum Diisi</v>
      </c>
      <c r="I241" s="592" t="s">
        <v>26</v>
      </c>
      <c r="J241" s="593" t="str">
        <f>IF($D$240="Y/T","Isi Sasaran",IF($E$240=0,0,IF(I241="Y",1,IF(I241="T",0,"Isi Dulu"))))</f>
        <v>Isi Sasaran</v>
      </c>
      <c r="K241" s="592" t="s">
        <v>26</v>
      </c>
      <c r="L241" s="593" t="str">
        <f>IF($D$240="Y/T","Isi Sasaran",IF($E$240=0,0,IF(K241="Y",1,IF(K241="T",0,"Isi Dulu"))))</f>
        <v>Isi Sasaran</v>
      </c>
      <c r="M241" s="849"/>
      <c r="N241" s="852"/>
      <c r="O241" s="517"/>
      <c r="P241" s="517"/>
      <c r="Q241" s="517"/>
      <c r="R241" s="517"/>
    </row>
    <row r="242" spans="2:18" s="527" customFormat="1" ht="15.75">
      <c r="B242" s="837"/>
      <c r="C242" s="840"/>
      <c r="D242" s="858"/>
      <c r="E242" s="855"/>
      <c r="F242" s="549">
        <v>3</v>
      </c>
      <c r="G242" s="550"/>
      <c r="H242" s="598" t="str">
        <f t="shared" si="4"/>
        <v>Belum Diisi</v>
      </c>
      <c r="I242" s="592" t="s">
        <v>26</v>
      </c>
      <c r="J242" s="593" t="str">
        <f>IF($D$240="Y/T","Isi Sasaran",IF($E$240=0,0,IF(I242="Y",1,IF(I242="T",0,"Isi Dulu"))))</f>
        <v>Isi Sasaran</v>
      </c>
      <c r="K242" s="592" t="s">
        <v>26</v>
      </c>
      <c r="L242" s="593" t="str">
        <f>IF($D$240="Y/T","Isi Sasaran",IF($E$240=0,0,IF(K242="Y",1,IF(K242="T",0,"Isi Dulu"))))</f>
        <v>Isi Sasaran</v>
      </c>
      <c r="M242" s="849"/>
      <c r="N242" s="852"/>
      <c r="O242" s="517"/>
      <c r="P242" s="517"/>
      <c r="Q242" s="517"/>
      <c r="R242" s="517"/>
    </row>
    <row r="243" spans="2:18" s="527" customFormat="1" ht="15.75">
      <c r="B243" s="837"/>
      <c r="C243" s="840"/>
      <c r="D243" s="858"/>
      <c r="E243" s="855"/>
      <c r="F243" s="549">
        <v>4</v>
      </c>
      <c r="G243" s="550"/>
      <c r="H243" s="598" t="str">
        <f t="shared" si="4"/>
        <v>Belum Diisi</v>
      </c>
      <c r="I243" s="592" t="s">
        <v>26</v>
      </c>
      <c r="J243" s="593" t="str">
        <f>IF($D$240="Y/T","Isi Sasaran",IF($E$240=0,0,IF(I243="Y",1,IF(I243="T",0,"Isi Dulu"))))</f>
        <v>Isi Sasaran</v>
      </c>
      <c r="K243" s="592" t="s">
        <v>26</v>
      </c>
      <c r="L243" s="593" t="str">
        <f>IF($D$240="Y/T","Isi Sasaran",IF($E$240=0,0,IF(K243="Y",1,IF(K243="T",0,"Isi Dulu"))))</f>
        <v>Isi Sasaran</v>
      </c>
      <c r="M243" s="849"/>
      <c r="N243" s="852"/>
      <c r="O243" s="517"/>
      <c r="P243" s="517"/>
      <c r="Q243" s="517"/>
      <c r="R243" s="517"/>
    </row>
    <row r="244" spans="2:18" s="527" customFormat="1" ht="15.75">
      <c r="B244" s="838"/>
      <c r="C244" s="841"/>
      <c r="D244" s="859"/>
      <c r="E244" s="856"/>
      <c r="F244" s="569">
        <v>5</v>
      </c>
      <c r="G244" s="570"/>
      <c r="H244" s="599" t="str">
        <f t="shared" si="4"/>
        <v>Belum Diisi</v>
      </c>
      <c r="I244" s="595" t="s">
        <v>26</v>
      </c>
      <c r="J244" s="596" t="str">
        <f>IF($D$240="Y/T","Isi Sasaran",IF($E$240=0,0,IF(I244="Y",1,IF(I244="T",0,"Isi Dulu"))))</f>
        <v>Isi Sasaran</v>
      </c>
      <c r="K244" s="595" t="s">
        <v>26</v>
      </c>
      <c r="L244" s="596" t="str">
        <f>IF($D$240="Y/T","Isi Sasaran",IF($E$240=0,0,IF(K244="Y",1,IF(K244="T",0,"Isi Dulu"))))</f>
        <v>Isi Sasaran</v>
      </c>
      <c r="M244" s="850"/>
      <c r="N244" s="853"/>
      <c r="O244" s="517"/>
      <c r="P244" s="517"/>
      <c r="Q244" s="517"/>
      <c r="R244" s="517"/>
    </row>
    <row r="245" spans="2:18" s="527" customFormat="1" ht="15.75">
      <c r="B245" s="836">
        <v>8</v>
      </c>
      <c r="C245" s="839"/>
      <c r="D245" s="857" t="s">
        <v>26</v>
      </c>
      <c r="E245" s="854" t="str">
        <f>IF(D245="Y",1,IF(D245="T",0,IF(D245="Y/T","Belum diisi","Error")))</f>
        <v>Belum diisi</v>
      </c>
      <c r="F245" s="528">
        <v>1</v>
      </c>
      <c r="G245" s="529"/>
      <c r="H245" s="600" t="str">
        <f t="shared" si="4"/>
        <v>Belum Diisi</v>
      </c>
      <c r="I245" s="590" t="s">
        <v>26</v>
      </c>
      <c r="J245" s="591" t="str">
        <f>IF($D$245="Y/T","Isi Sasaran",IF($E$245=0,0,IF(I245="Y",1,IF(I245="T",0,"Isi Dulu"))))</f>
        <v>Isi Sasaran</v>
      </c>
      <c r="K245" s="590" t="s">
        <v>26</v>
      </c>
      <c r="L245" s="591" t="str">
        <f>IF($D$245="Y/T","Isi Sasaran",IF($E$245=0,0,IF(K245="Y",1,IF(K245="T",0,"Isi Dulu"))))</f>
        <v>Isi Sasaran</v>
      </c>
      <c r="M245" s="848" t="s">
        <v>26</v>
      </c>
      <c r="N245" s="851" t="str">
        <f>IF(M245="Y",1,IF(M245="T",0,IF(M245="Y/T","Belum diisi","Error")))</f>
        <v>Belum diisi</v>
      </c>
      <c r="O245" s="517"/>
      <c r="P245" s="517"/>
      <c r="Q245" s="517"/>
      <c r="R245" s="517"/>
    </row>
    <row r="246" spans="2:18" s="527" customFormat="1" ht="15.75">
      <c r="B246" s="837"/>
      <c r="C246" s="840"/>
      <c r="D246" s="858"/>
      <c r="E246" s="855"/>
      <c r="F246" s="549">
        <v>2</v>
      </c>
      <c r="G246" s="550"/>
      <c r="H246" s="598" t="str">
        <f t="shared" si="4"/>
        <v>Belum Diisi</v>
      </c>
      <c r="I246" s="592" t="s">
        <v>26</v>
      </c>
      <c r="J246" s="593" t="str">
        <f>IF($D$245="Y/T","Isi Sasaran",IF($E$245=0,0,IF(I246="Y",1,IF(I246="T",0,"Isi Dulu"))))</f>
        <v>Isi Sasaran</v>
      </c>
      <c r="K246" s="592" t="s">
        <v>26</v>
      </c>
      <c r="L246" s="593" t="str">
        <f>IF($D$245="Y/T","Isi Sasaran",IF($E$245=0,0,IF(K246="Y",1,IF(K246="T",0,"Isi Dulu"))))</f>
        <v>Isi Sasaran</v>
      </c>
      <c r="M246" s="849"/>
      <c r="N246" s="852"/>
      <c r="O246" s="517"/>
      <c r="P246" s="517"/>
      <c r="Q246" s="517"/>
      <c r="R246" s="517"/>
    </row>
    <row r="247" spans="2:18" s="527" customFormat="1" ht="15.75">
      <c r="B247" s="837"/>
      <c r="C247" s="840"/>
      <c r="D247" s="858"/>
      <c r="E247" s="855"/>
      <c r="F247" s="549">
        <v>3</v>
      </c>
      <c r="G247" s="550"/>
      <c r="H247" s="598" t="str">
        <f t="shared" si="4"/>
        <v>Belum Diisi</v>
      </c>
      <c r="I247" s="592" t="s">
        <v>26</v>
      </c>
      <c r="J247" s="593" t="str">
        <f>IF($D$245="Y/T","Isi Sasaran",IF($E$245=0,0,IF(I247="Y",1,IF(I247="T",0,"Isi Dulu"))))</f>
        <v>Isi Sasaran</v>
      </c>
      <c r="K247" s="592" t="s">
        <v>26</v>
      </c>
      <c r="L247" s="593" t="str">
        <f>IF($D$245="Y/T","Isi Sasaran",IF($E$245=0,0,IF(K247="Y",1,IF(K247="T",0,"Isi Dulu"))))</f>
        <v>Isi Sasaran</v>
      </c>
      <c r="M247" s="849"/>
      <c r="N247" s="852"/>
      <c r="O247" s="517"/>
      <c r="P247" s="517"/>
      <c r="Q247" s="517"/>
      <c r="R247" s="517"/>
    </row>
    <row r="248" spans="2:18" s="527" customFormat="1" ht="15.75">
      <c r="B248" s="837"/>
      <c r="C248" s="840"/>
      <c r="D248" s="858"/>
      <c r="E248" s="855"/>
      <c r="F248" s="549">
        <v>4</v>
      </c>
      <c r="G248" s="550"/>
      <c r="H248" s="598" t="str">
        <f t="shared" si="4"/>
        <v>Belum Diisi</v>
      </c>
      <c r="I248" s="592" t="s">
        <v>26</v>
      </c>
      <c r="J248" s="593" t="str">
        <f>IF($D$245="Y/T","Isi Sasaran",IF($E$245=0,0,IF(I248="Y",1,IF(I248="T",0,"Isi Dulu"))))</f>
        <v>Isi Sasaran</v>
      </c>
      <c r="K248" s="592" t="s">
        <v>26</v>
      </c>
      <c r="L248" s="593" t="str">
        <f>IF($D$245="Y/T","Isi Sasaran",IF($E$245=0,0,IF(K248="Y",1,IF(K248="T",0,"Isi Dulu"))))</f>
        <v>Isi Sasaran</v>
      </c>
      <c r="M248" s="849"/>
      <c r="N248" s="852"/>
      <c r="O248" s="517"/>
      <c r="P248" s="517"/>
      <c r="Q248" s="517"/>
      <c r="R248" s="517"/>
    </row>
    <row r="249" spans="2:18" s="527" customFormat="1" ht="15.75">
      <c r="B249" s="838"/>
      <c r="C249" s="841"/>
      <c r="D249" s="859"/>
      <c r="E249" s="856"/>
      <c r="F249" s="569">
        <v>5</v>
      </c>
      <c r="G249" s="570"/>
      <c r="H249" s="599" t="str">
        <f t="shared" si="4"/>
        <v>Belum Diisi</v>
      </c>
      <c r="I249" s="595" t="s">
        <v>26</v>
      </c>
      <c r="J249" s="596" t="str">
        <f>IF($D$245="Y/T","Isi Sasaran",IF($E$245=0,0,IF(I249="Y",1,IF(I249="T",0,"Isi Dulu"))))</f>
        <v>Isi Sasaran</v>
      </c>
      <c r="K249" s="595" t="s">
        <v>26</v>
      </c>
      <c r="L249" s="596" t="str">
        <f>IF($D$245="Y/T","Isi Sasaran",IF($E$245=0,0,IF(K249="Y",1,IF(K249="T",0,"Isi Dulu"))))</f>
        <v>Isi Sasaran</v>
      </c>
      <c r="M249" s="850"/>
      <c r="N249" s="853"/>
      <c r="O249" s="517"/>
      <c r="P249" s="517"/>
      <c r="Q249" s="517"/>
      <c r="R249" s="517"/>
    </row>
    <row r="250" spans="2:18" s="527" customFormat="1" ht="15.75">
      <c r="B250" s="836">
        <v>9</v>
      </c>
      <c r="C250" s="839"/>
      <c r="D250" s="857" t="s">
        <v>26</v>
      </c>
      <c r="E250" s="854" t="str">
        <f>IF(D250="Y",1,IF(D250="T",0,IF(D250="Y/T","Belum diisi","Error")))</f>
        <v>Belum diisi</v>
      </c>
      <c r="F250" s="528">
        <v>1</v>
      </c>
      <c r="G250" s="529"/>
      <c r="H250" s="600" t="str">
        <f t="shared" si="4"/>
        <v>Belum Diisi</v>
      </c>
      <c r="I250" s="590" t="s">
        <v>26</v>
      </c>
      <c r="J250" s="591" t="str">
        <f>IF($D$250="Y/T","Isi Sasaran",IF($E$250=0,0,IF(I250="Y",1,IF(I250="T",0,"Isi Dulu"))))</f>
        <v>Isi Sasaran</v>
      </c>
      <c r="K250" s="590" t="s">
        <v>26</v>
      </c>
      <c r="L250" s="591" t="str">
        <f>IF($D$250="Y/T","Isi Sasaran",IF($E$250=0,0,IF(K250="Y",1,IF(K250="T",0,"Isi Dulu"))))</f>
        <v>Isi Sasaran</v>
      </c>
      <c r="M250" s="848" t="s">
        <v>26</v>
      </c>
      <c r="N250" s="851" t="str">
        <f>IF(M250="Y",1,IF(M250="T",0,IF(M250="Y/T","Belum diisi","Error")))</f>
        <v>Belum diisi</v>
      </c>
      <c r="O250" s="517"/>
      <c r="P250" s="517"/>
      <c r="Q250" s="517"/>
      <c r="R250" s="517"/>
    </row>
    <row r="251" spans="2:18" s="527" customFormat="1" ht="15.75">
      <c r="B251" s="837"/>
      <c r="C251" s="840"/>
      <c r="D251" s="858"/>
      <c r="E251" s="855"/>
      <c r="F251" s="549">
        <v>2</v>
      </c>
      <c r="G251" s="550"/>
      <c r="H251" s="598" t="str">
        <f t="shared" si="4"/>
        <v>Belum Diisi</v>
      </c>
      <c r="I251" s="592" t="s">
        <v>26</v>
      </c>
      <c r="J251" s="593" t="str">
        <f>IF($D$250="Y/T","Isi Sasaran",IF($E$250=0,0,IF(I251="Y",1,IF(I251="T",0,"Isi Dulu"))))</f>
        <v>Isi Sasaran</v>
      </c>
      <c r="K251" s="592" t="s">
        <v>26</v>
      </c>
      <c r="L251" s="593" t="str">
        <f>IF($D$250="Y/T","Isi Sasaran",IF($E$250=0,0,IF(K251="Y",1,IF(K251="T",0,"Isi Dulu"))))</f>
        <v>Isi Sasaran</v>
      </c>
      <c r="M251" s="849"/>
      <c r="N251" s="852"/>
      <c r="O251" s="517"/>
      <c r="P251" s="517"/>
      <c r="Q251" s="517"/>
      <c r="R251" s="517"/>
    </row>
    <row r="252" spans="2:18" s="527" customFormat="1" ht="15.75">
      <c r="B252" s="837"/>
      <c r="C252" s="840"/>
      <c r="D252" s="858"/>
      <c r="E252" s="855"/>
      <c r="F252" s="549">
        <v>3</v>
      </c>
      <c r="G252" s="550"/>
      <c r="H252" s="598" t="str">
        <f t="shared" si="4"/>
        <v>Belum Diisi</v>
      </c>
      <c r="I252" s="592" t="s">
        <v>26</v>
      </c>
      <c r="J252" s="593" t="str">
        <f>IF($D$250="Y/T","Isi Sasaran",IF($E$250=0,0,IF(I252="Y",1,IF(I252="T",0,"Isi Dulu"))))</f>
        <v>Isi Sasaran</v>
      </c>
      <c r="K252" s="592" t="s">
        <v>26</v>
      </c>
      <c r="L252" s="593" t="str">
        <f>IF($D$250="Y/T","Isi Sasaran",IF($E$250=0,0,IF(K252="Y",1,IF(K252="T",0,"Isi Dulu"))))</f>
        <v>Isi Sasaran</v>
      </c>
      <c r="M252" s="849"/>
      <c r="N252" s="852"/>
      <c r="O252" s="517"/>
      <c r="P252" s="517"/>
      <c r="Q252" s="517"/>
      <c r="R252" s="517"/>
    </row>
    <row r="253" spans="2:18" s="527" customFormat="1" ht="15.75">
      <c r="B253" s="837"/>
      <c r="C253" s="840"/>
      <c r="D253" s="858"/>
      <c r="E253" s="855"/>
      <c r="F253" s="549">
        <v>4</v>
      </c>
      <c r="G253" s="550"/>
      <c r="H253" s="598" t="str">
        <f t="shared" si="4"/>
        <v>Belum Diisi</v>
      </c>
      <c r="I253" s="592" t="s">
        <v>26</v>
      </c>
      <c r="J253" s="593" t="str">
        <f>IF($D$250="Y/T","Isi Sasaran",IF($E$250=0,0,IF(I253="Y",1,IF(I253="T",0,"Isi Dulu"))))</f>
        <v>Isi Sasaran</v>
      </c>
      <c r="K253" s="592" t="s">
        <v>26</v>
      </c>
      <c r="L253" s="593" t="str">
        <f>IF($D$250="Y/T","Isi Sasaran",IF($E$250=0,0,IF(K253="Y",1,IF(K253="T",0,"Isi Dulu"))))</f>
        <v>Isi Sasaran</v>
      </c>
      <c r="M253" s="849"/>
      <c r="N253" s="852"/>
      <c r="O253" s="517"/>
      <c r="P253" s="517"/>
      <c r="Q253" s="517"/>
      <c r="R253" s="517"/>
    </row>
    <row r="254" spans="2:18" s="527" customFormat="1" ht="15.75">
      <c r="B254" s="838"/>
      <c r="C254" s="841"/>
      <c r="D254" s="859"/>
      <c r="E254" s="856"/>
      <c r="F254" s="569">
        <v>5</v>
      </c>
      <c r="G254" s="570"/>
      <c r="H254" s="599" t="str">
        <f t="shared" si="4"/>
        <v>Belum Diisi</v>
      </c>
      <c r="I254" s="595" t="s">
        <v>26</v>
      </c>
      <c r="J254" s="596" t="str">
        <f>IF($D$250="Y/T","Isi Sasaran",IF($E$250=0,0,IF(I254="Y",1,IF(I254="T",0,"Isi Dulu"))))</f>
        <v>Isi Sasaran</v>
      </c>
      <c r="K254" s="595" t="s">
        <v>26</v>
      </c>
      <c r="L254" s="596" t="str">
        <f>IF($D$250="Y/T","Isi Sasaran",IF($E$250=0,0,IF(K254="Y",1,IF(K254="T",0,"Isi Dulu"))))</f>
        <v>Isi Sasaran</v>
      </c>
      <c r="M254" s="850"/>
      <c r="N254" s="853"/>
      <c r="O254" s="517"/>
      <c r="P254" s="517"/>
      <c r="Q254" s="517"/>
      <c r="R254" s="517"/>
    </row>
    <row r="255" spans="2:18" s="527" customFormat="1" ht="15.75">
      <c r="B255" s="836">
        <v>10</v>
      </c>
      <c r="C255" s="839"/>
      <c r="D255" s="857" t="s">
        <v>26</v>
      </c>
      <c r="E255" s="854" t="str">
        <f>IF(D255="Y",1,IF(D255="T",0,IF(D255="Y/T","Belum diisi","Error")))</f>
        <v>Belum diisi</v>
      </c>
      <c r="F255" s="528">
        <v>1</v>
      </c>
      <c r="G255" s="529"/>
      <c r="H255" s="600" t="str">
        <f t="shared" si="4"/>
        <v>Belum Diisi</v>
      </c>
      <c r="I255" s="590" t="s">
        <v>26</v>
      </c>
      <c r="J255" s="591" t="str">
        <f>IF($D$255="Y/T","Isi Sasaran",IF($E$255=0,0,IF(I255="Y",1,IF(I255="T",0,"Isi Dulu"))))</f>
        <v>Isi Sasaran</v>
      </c>
      <c r="K255" s="590" t="s">
        <v>26</v>
      </c>
      <c r="L255" s="591" t="str">
        <f>IF($D$255="Y/T","Isi Sasaran",IF($E$255=0,0,IF(K255="Y",1,IF(K255="T",0,"Isi Dulu"))))</f>
        <v>Isi Sasaran</v>
      </c>
      <c r="M255" s="848" t="s">
        <v>26</v>
      </c>
      <c r="N255" s="851" t="str">
        <f>IF(M255="Y",1,IF(M255="T",0,IF(M255="Y/T","Belum diisi","Error")))</f>
        <v>Belum diisi</v>
      </c>
      <c r="O255" s="517"/>
      <c r="P255" s="517"/>
      <c r="Q255" s="517"/>
      <c r="R255" s="517"/>
    </row>
    <row r="256" spans="2:18" s="527" customFormat="1" ht="15.75">
      <c r="B256" s="837"/>
      <c r="C256" s="840"/>
      <c r="D256" s="858"/>
      <c r="E256" s="855"/>
      <c r="F256" s="549">
        <v>2</v>
      </c>
      <c r="G256" s="550"/>
      <c r="H256" s="598" t="str">
        <f t="shared" si="4"/>
        <v>Belum Diisi</v>
      </c>
      <c r="I256" s="592" t="s">
        <v>26</v>
      </c>
      <c r="J256" s="593" t="str">
        <f>IF($D$255="Y/T","Isi Sasaran",IF($E$255=0,0,IF(I256="Y",1,IF(I256="T",0,"Isi Dulu"))))</f>
        <v>Isi Sasaran</v>
      </c>
      <c r="K256" s="592" t="s">
        <v>26</v>
      </c>
      <c r="L256" s="593" t="str">
        <f>IF($D$255="Y/T","Isi Sasaran",IF($E$255=0,0,IF(K256="Y",1,IF(K256="T",0,"Isi Dulu"))))</f>
        <v>Isi Sasaran</v>
      </c>
      <c r="M256" s="849"/>
      <c r="N256" s="852"/>
      <c r="O256" s="517"/>
      <c r="P256" s="517"/>
      <c r="Q256" s="517"/>
      <c r="R256" s="517"/>
    </row>
    <row r="257" spans="2:18" s="527" customFormat="1" ht="15.75">
      <c r="B257" s="837"/>
      <c r="C257" s="840"/>
      <c r="D257" s="858"/>
      <c r="E257" s="855"/>
      <c r="F257" s="549">
        <v>3</v>
      </c>
      <c r="G257" s="550"/>
      <c r="H257" s="598" t="str">
        <f t="shared" si="4"/>
        <v>Belum Diisi</v>
      </c>
      <c r="I257" s="592" t="s">
        <v>26</v>
      </c>
      <c r="J257" s="593" t="str">
        <f>IF($D$255="Y/T","Isi Sasaran",IF($E$255=0,0,IF(I257="Y",1,IF(I257="T",0,"Isi Dulu"))))</f>
        <v>Isi Sasaran</v>
      </c>
      <c r="K257" s="592" t="s">
        <v>26</v>
      </c>
      <c r="L257" s="593" t="str">
        <f>IF($D$255="Y/T","Isi Sasaran",IF($E$255=0,0,IF(K257="Y",1,IF(K257="T",0,"Isi Dulu"))))</f>
        <v>Isi Sasaran</v>
      </c>
      <c r="M257" s="849"/>
      <c r="N257" s="852"/>
      <c r="O257" s="517"/>
      <c r="P257" s="517"/>
      <c r="Q257" s="517"/>
      <c r="R257" s="517"/>
    </row>
    <row r="258" spans="2:18" s="527" customFormat="1" ht="15.75">
      <c r="B258" s="837"/>
      <c r="C258" s="840"/>
      <c r="D258" s="858"/>
      <c r="E258" s="855"/>
      <c r="F258" s="549">
        <v>4</v>
      </c>
      <c r="G258" s="550"/>
      <c r="H258" s="598" t="str">
        <f t="shared" si="4"/>
        <v>Belum Diisi</v>
      </c>
      <c r="I258" s="592" t="s">
        <v>26</v>
      </c>
      <c r="J258" s="593" t="str">
        <f>IF($D$255="Y/T","Isi Sasaran",IF($E$255=0,0,IF(I258="Y",1,IF(I258="T",0,"Isi Dulu"))))</f>
        <v>Isi Sasaran</v>
      </c>
      <c r="K258" s="592" t="s">
        <v>26</v>
      </c>
      <c r="L258" s="593" t="str">
        <f>IF($D$255="Y/T","Isi Sasaran",IF($E$255=0,0,IF(K258="Y",1,IF(K258="T",0,"Isi Dulu"))))</f>
        <v>Isi Sasaran</v>
      </c>
      <c r="M258" s="849"/>
      <c r="N258" s="852"/>
      <c r="O258" s="517"/>
      <c r="P258" s="517"/>
      <c r="Q258" s="517"/>
      <c r="R258" s="517"/>
    </row>
    <row r="259" spans="2:18" s="527" customFormat="1" ht="15.75">
      <c r="B259" s="838"/>
      <c r="C259" s="841"/>
      <c r="D259" s="859"/>
      <c r="E259" s="856"/>
      <c r="F259" s="569">
        <v>5</v>
      </c>
      <c r="G259" s="570"/>
      <c r="H259" s="599" t="str">
        <f t="shared" si="4"/>
        <v>Belum Diisi</v>
      </c>
      <c r="I259" s="595" t="s">
        <v>26</v>
      </c>
      <c r="J259" s="596" t="str">
        <f>IF($D$255="Y/T","Isi Sasaran",IF($E$255=0,0,IF(I259="Y",1,IF(I259="T",0,"Isi Dulu"))))</f>
        <v>Isi Sasaran</v>
      </c>
      <c r="K259" s="595" t="s">
        <v>26</v>
      </c>
      <c r="L259" s="596" t="str">
        <f>IF($D$255="Y/T","Isi Sasaran",IF($E$255=0,0,IF(K259="Y",1,IF(K259="T",0,"Isi Dulu"))))</f>
        <v>Isi Sasaran</v>
      </c>
      <c r="M259" s="850"/>
      <c r="N259" s="853"/>
      <c r="O259" s="517"/>
      <c r="P259" s="517"/>
      <c r="Q259" s="517"/>
      <c r="R259" s="517"/>
    </row>
    <row r="260" spans="2:18" s="527" customFormat="1" ht="15.75">
      <c r="B260" s="836">
        <v>11</v>
      </c>
      <c r="C260" s="839"/>
      <c r="D260" s="857" t="s">
        <v>26</v>
      </c>
      <c r="E260" s="854" t="str">
        <f>IF(D260="Y",1,IF(D260="T",0,IF(D260="Y/T","Belum diisi","Error")))</f>
        <v>Belum diisi</v>
      </c>
      <c r="F260" s="528">
        <v>1</v>
      </c>
      <c r="G260" s="529"/>
      <c r="H260" s="600" t="str">
        <f t="shared" si="4"/>
        <v>Belum Diisi</v>
      </c>
      <c r="I260" s="590" t="s">
        <v>26</v>
      </c>
      <c r="J260" s="591" t="str">
        <f>IF($D$260="Y/T","Isi Sasaran",IF($E$260=0,0,IF(I260="Y",1,IF(I260="T",0,"Isi Dulu"))))</f>
        <v>Isi Sasaran</v>
      </c>
      <c r="K260" s="590" t="s">
        <v>26</v>
      </c>
      <c r="L260" s="591" t="str">
        <f>IF($D$260="Y/T","Isi Sasaran",IF($E$260=0,0,IF(K260="Y",1,IF(K260="T",0,"Isi Dulu"))))</f>
        <v>Isi Sasaran</v>
      </c>
      <c r="M260" s="848" t="s">
        <v>26</v>
      </c>
      <c r="N260" s="851" t="str">
        <f>IF(M260="Y",1,IF(M260="T",0,IF(M260="Y/T","Belum diisi","Error")))</f>
        <v>Belum diisi</v>
      </c>
      <c r="O260" s="517"/>
      <c r="P260" s="517"/>
      <c r="Q260" s="517"/>
      <c r="R260" s="517"/>
    </row>
    <row r="261" spans="2:18" s="527" customFormat="1" ht="15.75">
      <c r="B261" s="837"/>
      <c r="C261" s="840"/>
      <c r="D261" s="858"/>
      <c r="E261" s="855"/>
      <c r="F261" s="549">
        <v>2</v>
      </c>
      <c r="G261" s="550"/>
      <c r="H261" s="598" t="str">
        <f t="shared" si="4"/>
        <v>Belum Diisi</v>
      </c>
      <c r="I261" s="592" t="s">
        <v>26</v>
      </c>
      <c r="J261" s="593" t="str">
        <f>IF($D$260="Y/T","Isi Sasaran",IF($E$260=0,0,IF(I261="Y",1,IF(I261="T",0,"Isi Dulu"))))</f>
        <v>Isi Sasaran</v>
      </c>
      <c r="K261" s="592" t="s">
        <v>26</v>
      </c>
      <c r="L261" s="593" t="str">
        <f>IF($D$260="Y/T","Isi Sasaran",IF($E$260=0,0,IF(K261="Y",1,IF(K261="T",0,"Isi Dulu"))))</f>
        <v>Isi Sasaran</v>
      </c>
      <c r="M261" s="849"/>
      <c r="N261" s="852"/>
      <c r="O261" s="517"/>
      <c r="P261" s="517"/>
      <c r="Q261" s="517"/>
      <c r="R261" s="517"/>
    </row>
    <row r="262" spans="2:18" s="527" customFormat="1" ht="15.75">
      <c r="B262" s="837"/>
      <c r="C262" s="840"/>
      <c r="D262" s="858"/>
      <c r="E262" s="855"/>
      <c r="F262" s="549">
        <v>3</v>
      </c>
      <c r="G262" s="550"/>
      <c r="H262" s="598" t="str">
        <f t="shared" si="4"/>
        <v>Belum Diisi</v>
      </c>
      <c r="I262" s="592" t="s">
        <v>26</v>
      </c>
      <c r="J262" s="593" t="str">
        <f>IF($D$260="Y/T","Isi Sasaran",IF($E$260=0,0,IF(I262="Y",1,IF(I262="T",0,"Isi Dulu"))))</f>
        <v>Isi Sasaran</v>
      </c>
      <c r="K262" s="592" t="s">
        <v>26</v>
      </c>
      <c r="L262" s="593" t="str">
        <f>IF($D$260="Y/T","Isi Sasaran",IF($E$260=0,0,IF(K262="Y",1,IF(K262="T",0,"Isi Dulu"))))</f>
        <v>Isi Sasaran</v>
      </c>
      <c r="M262" s="849"/>
      <c r="N262" s="852"/>
      <c r="O262" s="517"/>
      <c r="P262" s="517"/>
      <c r="Q262" s="517"/>
      <c r="R262" s="517"/>
    </row>
    <row r="263" spans="2:18" s="527" customFormat="1" ht="15.75">
      <c r="B263" s="837"/>
      <c r="C263" s="840"/>
      <c r="D263" s="858"/>
      <c r="E263" s="855"/>
      <c r="F263" s="549">
        <v>4</v>
      </c>
      <c r="G263" s="550"/>
      <c r="H263" s="598" t="str">
        <f t="shared" si="4"/>
        <v>Belum Diisi</v>
      </c>
      <c r="I263" s="592" t="s">
        <v>26</v>
      </c>
      <c r="J263" s="593" t="str">
        <f>IF($D$260="Y/T","Isi Sasaran",IF($E$260=0,0,IF(I263="Y",1,IF(I263="T",0,"Isi Dulu"))))</f>
        <v>Isi Sasaran</v>
      </c>
      <c r="K263" s="592" t="s">
        <v>26</v>
      </c>
      <c r="L263" s="593" t="str">
        <f>IF($D$260="Y/T","Isi Sasaran",IF($E$260=0,0,IF(K263="Y",1,IF(K263="T",0,"Isi Dulu"))))</f>
        <v>Isi Sasaran</v>
      </c>
      <c r="M263" s="849"/>
      <c r="N263" s="852"/>
      <c r="O263" s="517"/>
      <c r="P263" s="517"/>
      <c r="Q263" s="517"/>
      <c r="R263" s="517"/>
    </row>
    <row r="264" spans="2:18" s="527" customFormat="1" ht="15.75">
      <c r="B264" s="838"/>
      <c r="C264" s="841"/>
      <c r="D264" s="859"/>
      <c r="E264" s="856"/>
      <c r="F264" s="569">
        <v>5</v>
      </c>
      <c r="G264" s="570"/>
      <c r="H264" s="599" t="str">
        <f t="shared" si="4"/>
        <v>Belum Diisi</v>
      </c>
      <c r="I264" s="595" t="s">
        <v>26</v>
      </c>
      <c r="J264" s="596" t="str">
        <f>IF($D$260="Y/T","Isi Sasaran",IF($E$260=0,0,IF(I264="Y",1,IF(I264="T",0,"Isi Dulu"))))</f>
        <v>Isi Sasaran</v>
      </c>
      <c r="K264" s="595" t="s">
        <v>26</v>
      </c>
      <c r="L264" s="596" t="str">
        <f>IF($D$260="Y/T","Isi Sasaran",IF($E$260=0,0,IF(K264="Y",1,IF(K264="T",0,"Isi Dulu"))))</f>
        <v>Isi Sasaran</v>
      </c>
      <c r="M264" s="850"/>
      <c r="N264" s="853"/>
      <c r="O264" s="517"/>
      <c r="P264" s="517"/>
      <c r="Q264" s="517"/>
      <c r="R264" s="517"/>
    </row>
    <row r="265" spans="2:18" s="527" customFormat="1" ht="15.75">
      <c r="B265" s="836">
        <v>12</v>
      </c>
      <c r="C265" s="839"/>
      <c r="D265" s="857" t="s">
        <v>26</v>
      </c>
      <c r="E265" s="854" t="str">
        <f>IF(D265="Y",1,IF(D265="T",0,IF(D265="Y/T","Belum diisi","Error")))</f>
        <v>Belum diisi</v>
      </c>
      <c r="F265" s="528">
        <v>1</v>
      </c>
      <c r="G265" s="529"/>
      <c r="H265" s="600" t="str">
        <f t="shared" si="4"/>
        <v>Belum Diisi</v>
      </c>
      <c r="I265" s="590" t="s">
        <v>26</v>
      </c>
      <c r="J265" s="591" t="str">
        <f>IF($D$265="Y/T","Isi Sasaran",IF($E$265=0,0,IF(I265="Y",1,IF(I265="T",0,"Isi Dulu"))))</f>
        <v>Isi Sasaran</v>
      </c>
      <c r="K265" s="590" t="s">
        <v>26</v>
      </c>
      <c r="L265" s="591" t="str">
        <f>IF($D$265="Y/T","Isi Sasaran",IF($E$265=0,0,IF(K265="Y",1,IF(K265="T",0,"Isi Dulu"))))</f>
        <v>Isi Sasaran</v>
      </c>
      <c r="M265" s="848" t="s">
        <v>26</v>
      </c>
      <c r="N265" s="851" t="str">
        <f>IF(M265="Y",1,IF(M265="T",0,IF(M265="Y/T","Belum diisi","Error")))</f>
        <v>Belum diisi</v>
      </c>
      <c r="O265" s="517"/>
      <c r="P265" s="517"/>
      <c r="Q265" s="517"/>
      <c r="R265" s="517"/>
    </row>
    <row r="266" spans="2:18" s="527" customFormat="1" ht="15.75">
      <c r="B266" s="837"/>
      <c r="C266" s="840"/>
      <c r="D266" s="858"/>
      <c r="E266" s="855"/>
      <c r="F266" s="549">
        <v>2</v>
      </c>
      <c r="G266" s="550"/>
      <c r="H266" s="598" t="str">
        <f t="shared" si="4"/>
        <v>Belum Diisi</v>
      </c>
      <c r="I266" s="592" t="s">
        <v>26</v>
      </c>
      <c r="J266" s="593" t="str">
        <f>IF($D$265="Y/T","Isi Sasaran",IF($E$265=0,0,IF(I266="Y",1,IF(I266="T",0,"Isi Dulu"))))</f>
        <v>Isi Sasaran</v>
      </c>
      <c r="K266" s="592" t="s">
        <v>26</v>
      </c>
      <c r="L266" s="593" t="str">
        <f>IF($D$265="Y/T","Isi Sasaran",IF($E$265=0,0,IF(K266="Y",1,IF(K266="T",0,"Isi Dulu"))))</f>
        <v>Isi Sasaran</v>
      </c>
      <c r="M266" s="849"/>
      <c r="N266" s="852"/>
      <c r="O266" s="517"/>
      <c r="P266" s="517"/>
      <c r="Q266" s="517"/>
      <c r="R266" s="517"/>
    </row>
    <row r="267" spans="2:18" s="527" customFormat="1" ht="15.75">
      <c r="B267" s="837"/>
      <c r="C267" s="840"/>
      <c r="D267" s="858"/>
      <c r="E267" s="855"/>
      <c r="F267" s="549">
        <v>3</v>
      </c>
      <c r="G267" s="550"/>
      <c r="H267" s="598" t="str">
        <f t="shared" si="4"/>
        <v>Belum Diisi</v>
      </c>
      <c r="I267" s="592" t="s">
        <v>26</v>
      </c>
      <c r="J267" s="593" t="str">
        <f>IF($D$265="Y/T","Isi Sasaran",IF($E$265=0,0,IF(I267="Y",1,IF(I267="T",0,"Isi Dulu"))))</f>
        <v>Isi Sasaran</v>
      </c>
      <c r="K267" s="592" t="s">
        <v>26</v>
      </c>
      <c r="L267" s="593" t="str">
        <f>IF($D$265="Y/T","Isi Sasaran",IF($E$265=0,0,IF(K267="Y",1,IF(K267="T",0,"Isi Dulu"))))</f>
        <v>Isi Sasaran</v>
      </c>
      <c r="M267" s="849"/>
      <c r="N267" s="852"/>
      <c r="O267" s="517"/>
      <c r="P267" s="517"/>
      <c r="Q267" s="517"/>
      <c r="R267" s="517"/>
    </row>
    <row r="268" spans="2:18" s="527" customFormat="1" ht="15.75">
      <c r="B268" s="837"/>
      <c r="C268" s="840"/>
      <c r="D268" s="858"/>
      <c r="E268" s="855"/>
      <c r="F268" s="549">
        <v>4</v>
      </c>
      <c r="G268" s="550"/>
      <c r="H268" s="598" t="str">
        <f t="shared" si="4"/>
        <v>Belum Diisi</v>
      </c>
      <c r="I268" s="592" t="s">
        <v>26</v>
      </c>
      <c r="J268" s="593" t="str">
        <f>IF($D$265="Y/T","Isi Sasaran",IF($E$265=0,0,IF(I268="Y",1,IF(I268="T",0,"Isi Dulu"))))</f>
        <v>Isi Sasaran</v>
      </c>
      <c r="K268" s="592" t="s">
        <v>26</v>
      </c>
      <c r="L268" s="593" t="str">
        <f>IF($D$265="Y/T","Isi Sasaran",IF($E$265=0,0,IF(K268="Y",1,IF(K268="T",0,"Isi Dulu"))))</f>
        <v>Isi Sasaran</v>
      </c>
      <c r="M268" s="849"/>
      <c r="N268" s="852"/>
      <c r="O268" s="517"/>
      <c r="P268" s="517"/>
      <c r="Q268" s="517"/>
      <c r="R268" s="517"/>
    </row>
    <row r="269" spans="2:18" s="527" customFormat="1" ht="15.75">
      <c r="B269" s="838"/>
      <c r="C269" s="841"/>
      <c r="D269" s="859"/>
      <c r="E269" s="856"/>
      <c r="F269" s="569">
        <v>5</v>
      </c>
      <c r="G269" s="570"/>
      <c r="H269" s="599" t="str">
        <f t="shared" si="4"/>
        <v>Belum Diisi</v>
      </c>
      <c r="I269" s="595" t="s">
        <v>26</v>
      </c>
      <c r="J269" s="596" t="str">
        <f>IF($D$265="Y/T","Isi Sasaran",IF($E$265=0,0,IF(I269="Y",1,IF(I269="T",0,"Isi Dulu"))))</f>
        <v>Isi Sasaran</v>
      </c>
      <c r="K269" s="595" t="s">
        <v>26</v>
      </c>
      <c r="L269" s="596" t="str">
        <f>IF($D$265="Y/T","Isi Sasaran",IF($E$265=0,0,IF(K269="Y",1,IF(K269="T",0,"Isi Dulu"))))</f>
        <v>Isi Sasaran</v>
      </c>
      <c r="M269" s="850"/>
      <c r="N269" s="853"/>
      <c r="O269" s="517"/>
      <c r="P269" s="517"/>
      <c r="Q269" s="517"/>
      <c r="R269" s="517"/>
    </row>
    <row r="270" spans="2:18" s="527" customFormat="1" ht="15.75">
      <c r="B270" s="836">
        <v>13</v>
      </c>
      <c r="C270" s="839"/>
      <c r="D270" s="857" t="s">
        <v>26</v>
      </c>
      <c r="E270" s="854" t="str">
        <f>IF(D270="Y",1,IF(D270="T",0,IF(D270="Y/T","Belum diisi","Error")))</f>
        <v>Belum diisi</v>
      </c>
      <c r="F270" s="528">
        <v>1</v>
      </c>
      <c r="G270" s="529"/>
      <c r="H270" s="600" t="str">
        <f t="shared" si="4"/>
        <v>Belum Diisi</v>
      </c>
      <c r="I270" s="590" t="s">
        <v>26</v>
      </c>
      <c r="J270" s="591" t="str">
        <f>IF($D$270="Y/T","Isi Sasaran",IF($E$270=0,0,IF(I270="Y",1,IF(I270="T",0,"Isi Dulu"))))</f>
        <v>Isi Sasaran</v>
      </c>
      <c r="K270" s="590" t="s">
        <v>26</v>
      </c>
      <c r="L270" s="591" t="str">
        <f>IF($D$270="Y/T","Isi Sasaran",IF($E$270=0,0,IF(K270="Y",1,IF(K270="T",0,"Isi Dulu"))))</f>
        <v>Isi Sasaran</v>
      </c>
      <c r="M270" s="848" t="s">
        <v>26</v>
      </c>
      <c r="N270" s="851" t="str">
        <f>IF(M270="Y",1,IF(M270="T",0,IF(M270="Y/T","Belum diisi","Error")))</f>
        <v>Belum diisi</v>
      </c>
      <c r="O270" s="517"/>
      <c r="P270" s="517"/>
      <c r="Q270" s="517"/>
      <c r="R270" s="517"/>
    </row>
    <row r="271" spans="2:18" s="527" customFormat="1" ht="15.75">
      <c r="B271" s="837"/>
      <c r="C271" s="840"/>
      <c r="D271" s="858"/>
      <c r="E271" s="855"/>
      <c r="F271" s="549">
        <v>2</v>
      </c>
      <c r="G271" s="550"/>
      <c r="H271" s="598" t="str">
        <f t="shared" si="4"/>
        <v>Belum Diisi</v>
      </c>
      <c r="I271" s="592" t="s">
        <v>26</v>
      </c>
      <c r="J271" s="593" t="str">
        <f>IF($D$270="Y/T","Isi Sasaran",IF($E$270=0,0,IF(I271="Y",1,IF(I271="T",0,"Isi Dulu"))))</f>
        <v>Isi Sasaran</v>
      </c>
      <c r="K271" s="592" t="s">
        <v>26</v>
      </c>
      <c r="L271" s="593" t="str">
        <f>IF($D$270="Y/T","Isi Sasaran",IF($E$270=0,0,IF(K271="Y",1,IF(K271="T",0,"Isi Dulu"))))</f>
        <v>Isi Sasaran</v>
      </c>
      <c r="M271" s="849"/>
      <c r="N271" s="852"/>
      <c r="O271" s="517"/>
      <c r="P271" s="517"/>
      <c r="Q271" s="517"/>
      <c r="R271" s="517"/>
    </row>
    <row r="272" spans="2:18" s="527" customFormat="1" ht="15.75">
      <c r="B272" s="837"/>
      <c r="C272" s="840"/>
      <c r="D272" s="858"/>
      <c r="E272" s="855"/>
      <c r="F272" s="549">
        <v>3</v>
      </c>
      <c r="G272" s="550"/>
      <c r="H272" s="598" t="str">
        <f t="shared" si="4"/>
        <v>Belum Diisi</v>
      </c>
      <c r="I272" s="592" t="s">
        <v>26</v>
      </c>
      <c r="J272" s="593" t="str">
        <f>IF($D$270="Y/T","Isi Sasaran",IF($E$270=0,0,IF(I272="Y",1,IF(I272="T",0,"Isi Dulu"))))</f>
        <v>Isi Sasaran</v>
      </c>
      <c r="K272" s="592" t="s">
        <v>26</v>
      </c>
      <c r="L272" s="593" t="str">
        <f>IF($D$270="Y/T","Isi Sasaran",IF($E$270=0,0,IF(K272="Y",1,IF(K272="T",0,"Isi Dulu"))))</f>
        <v>Isi Sasaran</v>
      </c>
      <c r="M272" s="849"/>
      <c r="N272" s="852"/>
      <c r="O272" s="517"/>
      <c r="P272" s="517"/>
      <c r="Q272" s="517"/>
      <c r="R272" s="517"/>
    </row>
    <row r="273" spans="2:18" s="527" customFormat="1" ht="15.75">
      <c r="B273" s="837"/>
      <c r="C273" s="840"/>
      <c r="D273" s="858"/>
      <c r="E273" s="855"/>
      <c r="F273" s="549">
        <v>4</v>
      </c>
      <c r="G273" s="550"/>
      <c r="H273" s="598" t="str">
        <f t="shared" si="4"/>
        <v>Belum Diisi</v>
      </c>
      <c r="I273" s="592" t="s">
        <v>26</v>
      </c>
      <c r="J273" s="593" t="str">
        <f>IF($D$270="Y/T","Isi Sasaran",IF($E$270=0,0,IF(I273="Y",1,IF(I273="T",0,"Isi Dulu"))))</f>
        <v>Isi Sasaran</v>
      </c>
      <c r="K273" s="592" t="s">
        <v>26</v>
      </c>
      <c r="L273" s="593" t="str">
        <f>IF($D$270="Y/T","Isi Sasaran",IF($E$270=0,0,IF(K273="Y",1,IF(K273="T",0,"Isi Dulu"))))</f>
        <v>Isi Sasaran</v>
      </c>
      <c r="M273" s="849"/>
      <c r="N273" s="852"/>
      <c r="O273" s="517"/>
      <c r="P273" s="517"/>
      <c r="Q273" s="517"/>
      <c r="R273" s="517"/>
    </row>
    <row r="274" spans="2:18" s="527" customFormat="1" ht="15.75">
      <c r="B274" s="838"/>
      <c r="C274" s="841"/>
      <c r="D274" s="859"/>
      <c r="E274" s="856"/>
      <c r="F274" s="569">
        <v>5</v>
      </c>
      <c r="G274" s="570"/>
      <c r="H274" s="599" t="str">
        <f t="shared" si="4"/>
        <v>Belum Diisi</v>
      </c>
      <c r="I274" s="595" t="s">
        <v>26</v>
      </c>
      <c r="J274" s="596" t="str">
        <f>IF($D$270="Y/T","Isi Sasaran",IF($E$270=0,0,IF(I274="Y",1,IF(I274="T",0,"Isi Dulu"))))</f>
        <v>Isi Sasaran</v>
      </c>
      <c r="K274" s="595" t="s">
        <v>26</v>
      </c>
      <c r="L274" s="596" t="str">
        <f>IF($D$270="Y/T","Isi Sasaran",IF($E$270=0,0,IF(K274="Y",1,IF(K274="T",0,"Isi Dulu"))))</f>
        <v>Isi Sasaran</v>
      </c>
      <c r="M274" s="850"/>
      <c r="N274" s="853"/>
      <c r="O274" s="517"/>
      <c r="P274" s="517"/>
      <c r="Q274" s="517"/>
      <c r="R274" s="517"/>
    </row>
    <row r="275" spans="2:18" s="527" customFormat="1" ht="15.75">
      <c r="B275" s="836">
        <v>14</v>
      </c>
      <c r="C275" s="839"/>
      <c r="D275" s="857" t="s">
        <v>26</v>
      </c>
      <c r="E275" s="854" t="str">
        <f>IF(D275="Y",1,IF(D275="T",0,IF(D275="Y/T","Belum diisi","Error")))</f>
        <v>Belum diisi</v>
      </c>
      <c r="F275" s="528">
        <v>1</v>
      </c>
      <c r="G275" s="529"/>
      <c r="H275" s="600" t="str">
        <f t="shared" ref="H275:H309" si="5">IF(OR(J275="Isi Dulu",L275="Isi Dulu",J275="Isi Sasaran",L275="Isi Sasaran"),"Belum Diisi",IF(SUM(J275,L275)=2,1,IF(SUM(J275,L275)=1,0,IF(SUM(J275,L275)=0,0,"Error"))))</f>
        <v>Belum Diisi</v>
      </c>
      <c r="I275" s="590" t="s">
        <v>26</v>
      </c>
      <c r="J275" s="591" t="str">
        <f>IF($D$275="Y/T","Isi Sasaran",IF($E$275=0,0,IF(I275="Y",1,IF(I275="T",0,"Isi Dulu"))))</f>
        <v>Isi Sasaran</v>
      </c>
      <c r="K275" s="590" t="s">
        <v>26</v>
      </c>
      <c r="L275" s="591" t="str">
        <f>IF($D$275="Y/T","Isi Sasaran",IF($E$275=0,0,IF(K275="Y",1,IF(K275="T",0,"Isi Dulu"))))</f>
        <v>Isi Sasaran</v>
      </c>
      <c r="M275" s="848" t="s">
        <v>26</v>
      </c>
      <c r="N275" s="851" t="str">
        <f>IF(M275="Y",1,IF(M275="T",0,IF(M275="Y/T","Belum diisi","Error")))</f>
        <v>Belum diisi</v>
      </c>
      <c r="O275" s="517"/>
      <c r="P275" s="517"/>
      <c r="Q275" s="517"/>
      <c r="R275" s="517"/>
    </row>
    <row r="276" spans="2:18" s="527" customFormat="1" ht="15.75">
      <c r="B276" s="837"/>
      <c r="C276" s="840"/>
      <c r="D276" s="858"/>
      <c r="E276" s="855"/>
      <c r="F276" s="549">
        <v>2</v>
      </c>
      <c r="G276" s="550"/>
      <c r="H276" s="598" t="str">
        <f t="shared" si="5"/>
        <v>Belum Diisi</v>
      </c>
      <c r="I276" s="592" t="s">
        <v>26</v>
      </c>
      <c r="J276" s="593" t="str">
        <f>IF($D$275="Y/T","Isi Sasaran",IF($E$275=0,0,IF(I276="Y",1,IF(I276="T",0,"Isi Dulu"))))</f>
        <v>Isi Sasaran</v>
      </c>
      <c r="K276" s="592" t="s">
        <v>26</v>
      </c>
      <c r="L276" s="593" t="str">
        <f>IF($D$275="Y/T","Isi Sasaran",IF($E$275=0,0,IF(K276="Y",1,IF(K276="T",0,"Isi Dulu"))))</f>
        <v>Isi Sasaran</v>
      </c>
      <c r="M276" s="849"/>
      <c r="N276" s="852"/>
      <c r="O276" s="517"/>
      <c r="P276" s="517"/>
      <c r="Q276" s="517"/>
      <c r="R276" s="517"/>
    </row>
    <row r="277" spans="2:18" s="527" customFormat="1" ht="15.75">
      <c r="B277" s="837"/>
      <c r="C277" s="840"/>
      <c r="D277" s="858"/>
      <c r="E277" s="855"/>
      <c r="F277" s="549">
        <v>3</v>
      </c>
      <c r="G277" s="550"/>
      <c r="H277" s="598" t="str">
        <f t="shared" si="5"/>
        <v>Belum Diisi</v>
      </c>
      <c r="I277" s="592" t="s">
        <v>26</v>
      </c>
      <c r="J277" s="593" t="str">
        <f>IF($D$275="Y/T","Isi Sasaran",IF($E$275=0,0,IF(I277="Y",1,IF(I277="T",0,"Isi Dulu"))))</f>
        <v>Isi Sasaran</v>
      </c>
      <c r="K277" s="592" t="s">
        <v>26</v>
      </c>
      <c r="L277" s="593" t="str">
        <f>IF($D$275="Y/T","Isi Sasaran",IF($E$275=0,0,IF(K277="Y",1,IF(K277="T",0,"Isi Dulu"))))</f>
        <v>Isi Sasaran</v>
      </c>
      <c r="M277" s="849"/>
      <c r="N277" s="852"/>
      <c r="O277" s="517"/>
      <c r="P277" s="517"/>
      <c r="Q277" s="517"/>
      <c r="R277" s="517"/>
    </row>
    <row r="278" spans="2:18" s="527" customFormat="1" ht="15.75">
      <c r="B278" s="837"/>
      <c r="C278" s="840"/>
      <c r="D278" s="858"/>
      <c r="E278" s="855"/>
      <c r="F278" s="549">
        <v>4</v>
      </c>
      <c r="G278" s="550"/>
      <c r="H278" s="598" t="str">
        <f t="shared" si="5"/>
        <v>Belum Diisi</v>
      </c>
      <c r="I278" s="592" t="s">
        <v>26</v>
      </c>
      <c r="J278" s="593" t="str">
        <f>IF($D$275="Y/T","Isi Sasaran",IF($E$275=0,0,IF(I278="Y",1,IF(I278="T",0,"Isi Dulu"))))</f>
        <v>Isi Sasaran</v>
      </c>
      <c r="K278" s="592" t="s">
        <v>26</v>
      </c>
      <c r="L278" s="593" t="str">
        <f>IF($D$275="Y/T","Isi Sasaran",IF($E$275=0,0,IF(K278="Y",1,IF(K278="T",0,"Isi Dulu"))))</f>
        <v>Isi Sasaran</v>
      </c>
      <c r="M278" s="849"/>
      <c r="N278" s="852"/>
      <c r="O278" s="517"/>
      <c r="P278" s="517"/>
      <c r="Q278" s="517"/>
      <c r="R278" s="517"/>
    </row>
    <row r="279" spans="2:18" s="527" customFormat="1" ht="15.75">
      <c r="B279" s="838"/>
      <c r="C279" s="841"/>
      <c r="D279" s="859"/>
      <c r="E279" s="856"/>
      <c r="F279" s="569">
        <v>5</v>
      </c>
      <c r="G279" s="570"/>
      <c r="H279" s="599" t="str">
        <f t="shared" si="5"/>
        <v>Belum Diisi</v>
      </c>
      <c r="I279" s="595" t="s">
        <v>26</v>
      </c>
      <c r="J279" s="596" t="str">
        <f>IF($D$275="Y/T","Isi Sasaran",IF($E$275=0,0,IF(I279="Y",1,IF(I279="T",0,"Isi Dulu"))))</f>
        <v>Isi Sasaran</v>
      </c>
      <c r="K279" s="595" t="s">
        <v>26</v>
      </c>
      <c r="L279" s="596" t="str">
        <f>IF($D$275="Y/T","Isi Sasaran",IF($E$275=0,0,IF(K279="Y",1,IF(K279="T",0,"Isi Dulu"))))</f>
        <v>Isi Sasaran</v>
      </c>
      <c r="M279" s="850"/>
      <c r="N279" s="853"/>
      <c r="O279" s="517"/>
      <c r="P279" s="517"/>
      <c r="Q279" s="517"/>
      <c r="R279" s="517"/>
    </row>
    <row r="280" spans="2:18" s="527" customFormat="1" ht="15.75">
      <c r="B280" s="836">
        <v>15</v>
      </c>
      <c r="C280" s="839"/>
      <c r="D280" s="857" t="s">
        <v>26</v>
      </c>
      <c r="E280" s="854" t="str">
        <f>IF(D280="Y",1,IF(D280="T",0,IF(D280="Y/T","Belum diisi","Error")))</f>
        <v>Belum diisi</v>
      </c>
      <c r="F280" s="528">
        <v>1</v>
      </c>
      <c r="G280" s="529"/>
      <c r="H280" s="600" t="str">
        <f t="shared" si="5"/>
        <v>Belum Diisi</v>
      </c>
      <c r="I280" s="590" t="s">
        <v>26</v>
      </c>
      <c r="J280" s="591" t="str">
        <f>IF($D$280="Y/T","Isi Sasaran",IF($E$280=0,0,IF(I280="Y",1,IF(I280="T",0,"Isi Dulu"))))</f>
        <v>Isi Sasaran</v>
      </c>
      <c r="K280" s="590" t="s">
        <v>26</v>
      </c>
      <c r="L280" s="591" t="str">
        <f>IF($D$280="Y/T","Isi Sasaran",IF($E$280=0,0,IF(K280="Y",1,IF(K280="T",0,"Isi Dulu"))))</f>
        <v>Isi Sasaran</v>
      </c>
      <c r="M280" s="848" t="s">
        <v>26</v>
      </c>
      <c r="N280" s="851" t="str">
        <f>IF(M280="Y",1,IF(M280="T",0,IF(M280="Y/T","Belum diisi","Error")))</f>
        <v>Belum diisi</v>
      </c>
      <c r="O280" s="517"/>
      <c r="P280" s="517"/>
      <c r="Q280" s="517"/>
      <c r="R280" s="517"/>
    </row>
    <row r="281" spans="2:18" s="527" customFormat="1" ht="15.75">
      <c r="B281" s="837"/>
      <c r="C281" s="840"/>
      <c r="D281" s="858"/>
      <c r="E281" s="855"/>
      <c r="F281" s="549">
        <v>2</v>
      </c>
      <c r="G281" s="550"/>
      <c r="H281" s="598" t="str">
        <f t="shared" si="5"/>
        <v>Belum Diisi</v>
      </c>
      <c r="I281" s="592" t="s">
        <v>26</v>
      </c>
      <c r="J281" s="593" t="str">
        <f>IF($D$280="Y/T","Isi Sasaran",IF($E$280=0,0,IF(I281="Y",1,IF(I281="T",0,"Isi Dulu"))))</f>
        <v>Isi Sasaran</v>
      </c>
      <c r="K281" s="592" t="s">
        <v>26</v>
      </c>
      <c r="L281" s="593" t="str">
        <f>IF($D$280="Y/T","Isi Sasaran",IF($E$280=0,0,IF(K281="Y",1,IF(K281="T",0,"Isi Dulu"))))</f>
        <v>Isi Sasaran</v>
      </c>
      <c r="M281" s="849"/>
      <c r="N281" s="852"/>
      <c r="O281" s="517"/>
      <c r="P281" s="517"/>
      <c r="Q281" s="517"/>
      <c r="R281" s="517"/>
    </row>
    <row r="282" spans="2:18" s="527" customFormat="1" ht="15.75">
      <c r="B282" s="837"/>
      <c r="C282" s="840"/>
      <c r="D282" s="858"/>
      <c r="E282" s="855"/>
      <c r="F282" s="549">
        <v>3</v>
      </c>
      <c r="G282" s="550"/>
      <c r="H282" s="598" t="str">
        <f t="shared" si="5"/>
        <v>Belum Diisi</v>
      </c>
      <c r="I282" s="592" t="s">
        <v>26</v>
      </c>
      <c r="J282" s="593" t="str">
        <f>IF($D$280="Y/T","Isi Sasaran",IF($E$280=0,0,IF(I282="Y",1,IF(I282="T",0,"Isi Dulu"))))</f>
        <v>Isi Sasaran</v>
      </c>
      <c r="K282" s="592" t="s">
        <v>26</v>
      </c>
      <c r="L282" s="593" t="str">
        <f>IF($D$280="Y/T","Isi Sasaran",IF($E$280=0,0,IF(K282="Y",1,IF(K282="T",0,"Isi Dulu"))))</f>
        <v>Isi Sasaran</v>
      </c>
      <c r="M282" s="849"/>
      <c r="N282" s="852"/>
      <c r="O282" s="517"/>
      <c r="P282" s="517"/>
      <c r="Q282" s="517"/>
      <c r="R282" s="517"/>
    </row>
    <row r="283" spans="2:18" s="527" customFormat="1" ht="15.75">
      <c r="B283" s="837"/>
      <c r="C283" s="840"/>
      <c r="D283" s="858"/>
      <c r="E283" s="855"/>
      <c r="F283" s="549">
        <v>4</v>
      </c>
      <c r="G283" s="550"/>
      <c r="H283" s="598" t="str">
        <f t="shared" si="5"/>
        <v>Belum Diisi</v>
      </c>
      <c r="I283" s="592" t="s">
        <v>26</v>
      </c>
      <c r="J283" s="593" t="str">
        <f>IF($D$280="Y/T","Isi Sasaran",IF($E$280=0,0,IF(I283="Y",1,IF(I283="T",0,"Isi Dulu"))))</f>
        <v>Isi Sasaran</v>
      </c>
      <c r="K283" s="592" t="s">
        <v>26</v>
      </c>
      <c r="L283" s="593" t="str">
        <f>IF($D$280="Y/T","Isi Sasaran",IF($E$280=0,0,IF(K283="Y",1,IF(K283="T",0,"Isi Dulu"))))</f>
        <v>Isi Sasaran</v>
      </c>
      <c r="M283" s="849"/>
      <c r="N283" s="852"/>
      <c r="O283" s="517"/>
      <c r="P283" s="517"/>
      <c r="Q283" s="517"/>
      <c r="R283" s="517"/>
    </row>
    <row r="284" spans="2:18" s="527" customFormat="1" ht="15.75">
      <c r="B284" s="838"/>
      <c r="C284" s="841"/>
      <c r="D284" s="859"/>
      <c r="E284" s="856"/>
      <c r="F284" s="569">
        <v>5</v>
      </c>
      <c r="G284" s="570"/>
      <c r="H284" s="599" t="str">
        <f t="shared" si="5"/>
        <v>Belum Diisi</v>
      </c>
      <c r="I284" s="595" t="s">
        <v>26</v>
      </c>
      <c r="J284" s="596" t="str">
        <f>IF($D$280="Y/T","Isi Sasaran",IF($E$280=0,0,IF(I284="Y",1,IF(I284="T",0,"Isi Dulu"))))</f>
        <v>Isi Sasaran</v>
      </c>
      <c r="K284" s="595" t="s">
        <v>26</v>
      </c>
      <c r="L284" s="596" t="str">
        <f>IF($D$280="Y/T","Isi Sasaran",IF($E$280=0,0,IF(K284="Y",1,IF(K284="T",0,"Isi Dulu"))))</f>
        <v>Isi Sasaran</v>
      </c>
      <c r="M284" s="850"/>
      <c r="N284" s="853"/>
      <c r="O284" s="517"/>
      <c r="P284" s="517"/>
      <c r="Q284" s="517"/>
      <c r="R284" s="517"/>
    </row>
    <row r="285" spans="2:18" s="527" customFormat="1" ht="15.75">
      <c r="B285" s="836">
        <v>16</v>
      </c>
      <c r="C285" s="839"/>
      <c r="D285" s="857" t="s">
        <v>26</v>
      </c>
      <c r="E285" s="854" t="str">
        <f>IF(D285="Y",1,IF(D285="T",0,IF(D285="Y/T","Belum diisi","Error")))</f>
        <v>Belum diisi</v>
      </c>
      <c r="F285" s="528">
        <v>1</v>
      </c>
      <c r="G285" s="529"/>
      <c r="H285" s="600" t="str">
        <f t="shared" si="5"/>
        <v>Belum Diisi</v>
      </c>
      <c r="I285" s="590" t="s">
        <v>26</v>
      </c>
      <c r="J285" s="591" t="str">
        <f>IF($D$285="Y/T","Isi Sasaran",IF($E$285=0,0,IF(I285="Y",1,IF(I285="T",0,"Isi Dulu"))))</f>
        <v>Isi Sasaran</v>
      </c>
      <c r="K285" s="590" t="s">
        <v>26</v>
      </c>
      <c r="L285" s="591" t="str">
        <f>IF($D$285="Y/T","Isi Sasaran",IF($E$285=0,0,IF(K285="Y",1,IF(K285="T",0,"Isi Dulu"))))</f>
        <v>Isi Sasaran</v>
      </c>
      <c r="M285" s="848" t="s">
        <v>26</v>
      </c>
      <c r="N285" s="851" t="str">
        <f>IF(M285="Y",1,IF(M285="T",0,IF(M285="Y/T","Belum diisi","Error")))</f>
        <v>Belum diisi</v>
      </c>
      <c r="O285" s="517"/>
      <c r="P285" s="517"/>
      <c r="Q285" s="517"/>
      <c r="R285" s="517"/>
    </row>
    <row r="286" spans="2:18" s="527" customFormat="1" ht="15.75">
      <c r="B286" s="837"/>
      <c r="C286" s="840"/>
      <c r="D286" s="858"/>
      <c r="E286" s="855"/>
      <c r="F286" s="549">
        <v>2</v>
      </c>
      <c r="G286" s="550"/>
      <c r="H286" s="598" t="str">
        <f t="shared" si="5"/>
        <v>Belum Diisi</v>
      </c>
      <c r="I286" s="592" t="s">
        <v>26</v>
      </c>
      <c r="J286" s="593" t="str">
        <f>IF($D$285="Y/T","Isi Sasaran",IF($E$285=0,0,IF(I286="Y",1,IF(I286="T",0,"Isi Dulu"))))</f>
        <v>Isi Sasaran</v>
      </c>
      <c r="K286" s="592" t="s">
        <v>26</v>
      </c>
      <c r="L286" s="593" t="str">
        <f>IF($D$285="Y/T","Isi Sasaran",IF($E$285=0,0,IF(K286="Y",1,IF(K286="T",0,"Isi Dulu"))))</f>
        <v>Isi Sasaran</v>
      </c>
      <c r="M286" s="849"/>
      <c r="N286" s="852"/>
      <c r="O286" s="517"/>
      <c r="P286" s="517"/>
      <c r="Q286" s="517"/>
      <c r="R286" s="517"/>
    </row>
    <row r="287" spans="2:18" s="527" customFormat="1" ht="15.75">
      <c r="B287" s="837"/>
      <c r="C287" s="840"/>
      <c r="D287" s="858"/>
      <c r="E287" s="855"/>
      <c r="F287" s="549">
        <v>3</v>
      </c>
      <c r="G287" s="550"/>
      <c r="H287" s="598" t="str">
        <f t="shared" si="5"/>
        <v>Belum Diisi</v>
      </c>
      <c r="I287" s="592" t="s">
        <v>26</v>
      </c>
      <c r="J287" s="593" t="str">
        <f>IF($D$285="Y/T","Isi Sasaran",IF($E$285=0,0,IF(I287="Y",1,IF(I287="T",0,"Isi Dulu"))))</f>
        <v>Isi Sasaran</v>
      </c>
      <c r="K287" s="592" t="s">
        <v>26</v>
      </c>
      <c r="L287" s="593" t="str">
        <f>IF($D$285="Y/T","Isi Sasaran",IF($E$285=0,0,IF(K287="Y",1,IF(K287="T",0,"Isi Dulu"))))</f>
        <v>Isi Sasaran</v>
      </c>
      <c r="M287" s="849"/>
      <c r="N287" s="852"/>
      <c r="O287" s="517"/>
      <c r="P287" s="517"/>
      <c r="Q287" s="517"/>
      <c r="R287" s="517"/>
    </row>
    <row r="288" spans="2:18" s="527" customFormat="1" ht="15.75">
      <c r="B288" s="837"/>
      <c r="C288" s="840"/>
      <c r="D288" s="858"/>
      <c r="E288" s="855"/>
      <c r="F288" s="549">
        <v>4</v>
      </c>
      <c r="G288" s="550"/>
      <c r="H288" s="598" t="str">
        <f t="shared" si="5"/>
        <v>Belum Diisi</v>
      </c>
      <c r="I288" s="592" t="s">
        <v>26</v>
      </c>
      <c r="J288" s="593" t="str">
        <f>IF($D$285="Y/T","Isi Sasaran",IF($E$285=0,0,IF(I288="Y",1,IF(I288="T",0,"Isi Dulu"))))</f>
        <v>Isi Sasaran</v>
      </c>
      <c r="K288" s="592" t="s">
        <v>26</v>
      </c>
      <c r="L288" s="593" t="str">
        <f>IF($D$285="Y/T","Isi Sasaran",IF($E$285=0,0,IF(K288="Y",1,IF(K288="T",0,"Isi Dulu"))))</f>
        <v>Isi Sasaran</v>
      </c>
      <c r="M288" s="849"/>
      <c r="N288" s="852"/>
      <c r="O288" s="517"/>
      <c r="P288" s="517"/>
      <c r="Q288" s="517"/>
      <c r="R288" s="517"/>
    </row>
    <row r="289" spans="2:18" s="527" customFormat="1" ht="15.75">
      <c r="B289" s="838"/>
      <c r="C289" s="841"/>
      <c r="D289" s="859"/>
      <c r="E289" s="856"/>
      <c r="F289" s="569">
        <v>5</v>
      </c>
      <c r="G289" s="570"/>
      <c r="H289" s="599" t="str">
        <f t="shared" si="5"/>
        <v>Belum Diisi</v>
      </c>
      <c r="I289" s="595" t="s">
        <v>26</v>
      </c>
      <c r="J289" s="596" t="str">
        <f>IF($D$285="Y/T","Isi Sasaran",IF($E$285=0,0,IF(I289="Y",1,IF(I289="T",0,"Isi Dulu"))))</f>
        <v>Isi Sasaran</v>
      </c>
      <c r="K289" s="595" t="s">
        <v>26</v>
      </c>
      <c r="L289" s="596" t="str">
        <f>IF($D$285="Y/T","Isi Sasaran",IF($E$285=0,0,IF(K289="Y",1,IF(K289="T",0,"Isi Dulu"))))</f>
        <v>Isi Sasaran</v>
      </c>
      <c r="M289" s="850"/>
      <c r="N289" s="853"/>
      <c r="O289" s="517"/>
      <c r="P289" s="517"/>
      <c r="Q289" s="517"/>
      <c r="R289" s="517"/>
    </row>
    <row r="290" spans="2:18" s="527" customFormat="1" ht="15.75">
      <c r="B290" s="836">
        <v>17</v>
      </c>
      <c r="C290" s="839"/>
      <c r="D290" s="857" t="s">
        <v>26</v>
      </c>
      <c r="E290" s="854" t="str">
        <f>IF(D290="Y",1,IF(D290="T",0,IF(D290="Y/T","Belum diisi","Error")))</f>
        <v>Belum diisi</v>
      </c>
      <c r="F290" s="528">
        <v>1</v>
      </c>
      <c r="G290" s="529"/>
      <c r="H290" s="600" t="str">
        <f t="shared" si="5"/>
        <v>Belum Diisi</v>
      </c>
      <c r="I290" s="590" t="s">
        <v>26</v>
      </c>
      <c r="J290" s="591" t="str">
        <f>IF($D$290="Y/T","Isi Sasaran",IF($E$290=0,0,IF(I290="Y",1,IF(I290="T",0,"Isi Dulu"))))</f>
        <v>Isi Sasaran</v>
      </c>
      <c r="K290" s="590" t="s">
        <v>26</v>
      </c>
      <c r="L290" s="591" t="str">
        <f>IF($D$290="Y/T","Isi Sasaran",IF($E$290=0,0,IF(K290="Y",1,IF(K290="T",0,"Isi Dulu"))))</f>
        <v>Isi Sasaran</v>
      </c>
      <c r="M290" s="848" t="s">
        <v>26</v>
      </c>
      <c r="N290" s="851" t="str">
        <f>IF(M290="Y",1,IF(M290="T",0,IF(M290="Y/T","Belum diisi","Error")))</f>
        <v>Belum diisi</v>
      </c>
      <c r="O290" s="517"/>
      <c r="P290" s="517"/>
      <c r="Q290" s="517"/>
      <c r="R290" s="517"/>
    </row>
    <row r="291" spans="2:18" s="527" customFormat="1" ht="15.75">
      <c r="B291" s="837"/>
      <c r="C291" s="840"/>
      <c r="D291" s="858"/>
      <c r="E291" s="855"/>
      <c r="F291" s="549">
        <v>2</v>
      </c>
      <c r="G291" s="550"/>
      <c r="H291" s="598" t="str">
        <f t="shared" si="5"/>
        <v>Belum Diisi</v>
      </c>
      <c r="I291" s="592" t="s">
        <v>26</v>
      </c>
      <c r="J291" s="593" t="str">
        <f>IF($D$290="Y/T","Isi Sasaran",IF($E$290=0,0,IF(I291="Y",1,IF(I291="T",0,"Isi Dulu"))))</f>
        <v>Isi Sasaran</v>
      </c>
      <c r="K291" s="592" t="s">
        <v>26</v>
      </c>
      <c r="L291" s="593" t="str">
        <f>IF($D$290="Y/T","Isi Sasaran",IF($E$290=0,0,IF(K291="Y",1,IF(K291="T",0,"Isi Dulu"))))</f>
        <v>Isi Sasaran</v>
      </c>
      <c r="M291" s="849"/>
      <c r="N291" s="852"/>
      <c r="O291" s="517"/>
      <c r="P291" s="517"/>
      <c r="Q291" s="517"/>
      <c r="R291" s="517"/>
    </row>
    <row r="292" spans="2:18" s="527" customFormat="1" ht="15.75">
      <c r="B292" s="837"/>
      <c r="C292" s="840"/>
      <c r="D292" s="858"/>
      <c r="E292" s="855"/>
      <c r="F292" s="549">
        <v>3</v>
      </c>
      <c r="G292" s="550"/>
      <c r="H292" s="598" t="str">
        <f t="shared" si="5"/>
        <v>Belum Diisi</v>
      </c>
      <c r="I292" s="592" t="s">
        <v>26</v>
      </c>
      <c r="J292" s="593" t="str">
        <f>IF($D$290="Y/T","Isi Sasaran",IF($E$290=0,0,IF(I292="Y",1,IF(I292="T",0,"Isi Dulu"))))</f>
        <v>Isi Sasaran</v>
      </c>
      <c r="K292" s="592" t="s">
        <v>26</v>
      </c>
      <c r="L292" s="593" t="str">
        <f>IF($D$290="Y/T","Isi Sasaran",IF($E$290=0,0,IF(K292="Y",1,IF(K292="T",0,"Isi Dulu"))))</f>
        <v>Isi Sasaran</v>
      </c>
      <c r="M292" s="849"/>
      <c r="N292" s="852"/>
      <c r="O292" s="517"/>
      <c r="P292" s="517"/>
      <c r="Q292" s="517"/>
      <c r="R292" s="517"/>
    </row>
    <row r="293" spans="2:18" s="527" customFormat="1" ht="15.75">
      <c r="B293" s="837"/>
      <c r="C293" s="840"/>
      <c r="D293" s="858"/>
      <c r="E293" s="855"/>
      <c r="F293" s="549">
        <v>4</v>
      </c>
      <c r="G293" s="550"/>
      <c r="H293" s="598" t="str">
        <f t="shared" si="5"/>
        <v>Belum Diisi</v>
      </c>
      <c r="I293" s="592" t="s">
        <v>26</v>
      </c>
      <c r="J293" s="593" t="str">
        <f>IF($D$290="Y/T","Isi Sasaran",IF($E$290=0,0,IF(I293="Y",1,IF(I293="T",0,"Isi Dulu"))))</f>
        <v>Isi Sasaran</v>
      </c>
      <c r="K293" s="592" t="s">
        <v>26</v>
      </c>
      <c r="L293" s="593" t="str">
        <f>IF($D$290="Y/T","Isi Sasaran",IF($E$290=0,0,IF(K293="Y",1,IF(K293="T",0,"Isi Dulu"))))</f>
        <v>Isi Sasaran</v>
      </c>
      <c r="M293" s="849"/>
      <c r="N293" s="852"/>
      <c r="O293" s="517"/>
      <c r="P293" s="517"/>
      <c r="Q293" s="517"/>
      <c r="R293" s="517"/>
    </row>
    <row r="294" spans="2:18" s="527" customFormat="1" ht="15.75">
      <c r="B294" s="838"/>
      <c r="C294" s="841"/>
      <c r="D294" s="859"/>
      <c r="E294" s="856"/>
      <c r="F294" s="569">
        <v>5</v>
      </c>
      <c r="G294" s="570"/>
      <c r="H294" s="599" t="str">
        <f t="shared" si="5"/>
        <v>Belum Diisi</v>
      </c>
      <c r="I294" s="595" t="s">
        <v>26</v>
      </c>
      <c r="J294" s="596" t="str">
        <f>IF($D$290="Y/T","Isi Sasaran",IF($E$290=0,0,IF(I294="Y",1,IF(I294="T",0,"Isi Dulu"))))</f>
        <v>Isi Sasaran</v>
      </c>
      <c r="K294" s="595" t="s">
        <v>26</v>
      </c>
      <c r="L294" s="596" t="str">
        <f>IF($D$290="Y/T","Isi Sasaran",IF($E$290=0,0,IF(K294="Y",1,IF(K294="T",0,"Isi Dulu"))))</f>
        <v>Isi Sasaran</v>
      </c>
      <c r="M294" s="850"/>
      <c r="N294" s="853"/>
      <c r="O294" s="517"/>
      <c r="P294" s="517"/>
      <c r="Q294" s="517"/>
      <c r="R294" s="517"/>
    </row>
    <row r="295" spans="2:18" s="527" customFormat="1" ht="15.75">
      <c r="B295" s="836">
        <v>18</v>
      </c>
      <c r="C295" s="839"/>
      <c r="D295" s="857" t="s">
        <v>26</v>
      </c>
      <c r="E295" s="854" t="str">
        <f>IF(D295="Y",1,IF(D295="T",0,IF(D295="Y/T","Belum diisi","Error")))</f>
        <v>Belum diisi</v>
      </c>
      <c r="F295" s="528">
        <v>1</v>
      </c>
      <c r="G295" s="529"/>
      <c r="H295" s="600" t="str">
        <f t="shared" si="5"/>
        <v>Belum Diisi</v>
      </c>
      <c r="I295" s="590" t="s">
        <v>26</v>
      </c>
      <c r="J295" s="591" t="str">
        <f>IF($D$295="Y/T","Isi Sasaran",IF($E$295=0,0,IF(I295="Y",1,IF(I295="T",0,"Isi Dulu"))))</f>
        <v>Isi Sasaran</v>
      </c>
      <c r="K295" s="590" t="s">
        <v>26</v>
      </c>
      <c r="L295" s="591" t="str">
        <f>IF($D$295="Y/T","Isi Sasaran",IF($E$295=0,0,IF(K295="Y",1,IF(K295="T",0,"Isi Dulu"))))</f>
        <v>Isi Sasaran</v>
      </c>
      <c r="M295" s="848" t="s">
        <v>26</v>
      </c>
      <c r="N295" s="851" t="str">
        <f>IF(M295="Y",1,IF(M295="T",0,IF(M295="Y/T","Belum diisi","Error")))</f>
        <v>Belum diisi</v>
      </c>
      <c r="O295" s="517"/>
      <c r="P295" s="517"/>
      <c r="Q295" s="517"/>
      <c r="R295" s="517"/>
    </row>
    <row r="296" spans="2:18" s="527" customFormat="1" ht="15.75">
      <c r="B296" s="837"/>
      <c r="C296" s="840"/>
      <c r="D296" s="858"/>
      <c r="E296" s="855"/>
      <c r="F296" s="549">
        <v>2</v>
      </c>
      <c r="G296" s="550"/>
      <c r="H296" s="598" t="str">
        <f t="shared" si="5"/>
        <v>Belum Diisi</v>
      </c>
      <c r="I296" s="592" t="s">
        <v>26</v>
      </c>
      <c r="J296" s="593" t="str">
        <f>IF($D$295="Y/T","Isi Sasaran",IF($E$295=0,0,IF(I296="Y",1,IF(I296="T",0,"Isi Dulu"))))</f>
        <v>Isi Sasaran</v>
      </c>
      <c r="K296" s="592" t="s">
        <v>26</v>
      </c>
      <c r="L296" s="593" t="str">
        <f>IF($D$295="Y/T","Isi Sasaran",IF($E$295=0,0,IF(K296="Y",1,IF(K296="T",0,"Isi Dulu"))))</f>
        <v>Isi Sasaran</v>
      </c>
      <c r="M296" s="849"/>
      <c r="N296" s="852"/>
      <c r="O296" s="517"/>
      <c r="P296" s="517"/>
      <c r="Q296" s="517"/>
      <c r="R296" s="517"/>
    </row>
    <row r="297" spans="2:18" s="527" customFormat="1" ht="15.75">
      <c r="B297" s="837"/>
      <c r="C297" s="840"/>
      <c r="D297" s="858"/>
      <c r="E297" s="855"/>
      <c r="F297" s="549">
        <v>3</v>
      </c>
      <c r="G297" s="550"/>
      <c r="H297" s="598" t="str">
        <f t="shared" si="5"/>
        <v>Belum Diisi</v>
      </c>
      <c r="I297" s="592" t="s">
        <v>26</v>
      </c>
      <c r="J297" s="593" t="str">
        <f>IF($D$295="Y/T","Isi Sasaran",IF($E$295=0,0,IF(I297="Y",1,IF(I297="T",0,"Isi Dulu"))))</f>
        <v>Isi Sasaran</v>
      </c>
      <c r="K297" s="592" t="s">
        <v>26</v>
      </c>
      <c r="L297" s="593" t="str">
        <f>IF($D$295="Y/T","Isi Sasaran",IF($E$295=0,0,IF(K297="Y",1,IF(K297="T",0,"Isi Dulu"))))</f>
        <v>Isi Sasaran</v>
      </c>
      <c r="M297" s="849"/>
      <c r="N297" s="852"/>
      <c r="O297" s="517"/>
      <c r="P297" s="517"/>
      <c r="Q297" s="517"/>
      <c r="R297" s="517"/>
    </row>
    <row r="298" spans="2:18" s="527" customFormat="1" ht="15.75">
      <c r="B298" s="837"/>
      <c r="C298" s="840"/>
      <c r="D298" s="858"/>
      <c r="E298" s="855"/>
      <c r="F298" s="549">
        <v>4</v>
      </c>
      <c r="G298" s="550"/>
      <c r="H298" s="598" t="str">
        <f t="shared" si="5"/>
        <v>Belum Diisi</v>
      </c>
      <c r="I298" s="592" t="s">
        <v>26</v>
      </c>
      <c r="J298" s="593" t="str">
        <f>IF($D$295="Y/T","Isi Sasaran",IF($E$295=0,0,IF(I298="Y",1,IF(I298="T",0,"Isi Dulu"))))</f>
        <v>Isi Sasaran</v>
      </c>
      <c r="K298" s="592" t="s">
        <v>26</v>
      </c>
      <c r="L298" s="593" t="str">
        <f>IF($D$295="Y/T","Isi Sasaran",IF($E$295=0,0,IF(K298="Y",1,IF(K298="T",0,"Isi Dulu"))))</f>
        <v>Isi Sasaran</v>
      </c>
      <c r="M298" s="849"/>
      <c r="N298" s="852"/>
      <c r="O298" s="517"/>
      <c r="P298" s="517"/>
      <c r="Q298" s="517"/>
      <c r="R298" s="517"/>
    </row>
    <row r="299" spans="2:18" s="527" customFormat="1" ht="15.75">
      <c r="B299" s="838"/>
      <c r="C299" s="841"/>
      <c r="D299" s="859"/>
      <c r="E299" s="856"/>
      <c r="F299" s="569">
        <v>5</v>
      </c>
      <c r="G299" s="570"/>
      <c r="H299" s="599" t="str">
        <f t="shared" si="5"/>
        <v>Belum Diisi</v>
      </c>
      <c r="I299" s="595" t="s">
        <v>26</v>
      </c>
      <c r="J299" s="596" t="str">
        <f>IF($D$295="Y/T","Isi Sasaran",IF($E$295=0,0,IF(I299="Y",1,IF(I299="T",0,"Isi Dulu"))))</f>
        <v>Isi Sasaran</v>
      </c>
      <c r="K299" s="595" t="s">
        <v>26</v>
      </c>
      <c r="L299" s="596" t="str">
        <f>IF($D$295="Y/T","Isi Sasaran",IF($E$295=0,0,IF(K299="Y",1,IF(K299="T",0,"Isi Dulu"))))</f>
        <v>Isi Sasaran</v>
      </c>
      <c r="M299" s="850"/>
      <c r="N299" s="853"/>
      <c r="O299" s="517"/>
      <c r="P299" s="517"/>
      <c r="Q299" s="517"/>
      <c r="R299" s="517"/>
    </row>
    <row r="300" spans="2:18" s="527" customFormat="1" ht="15.75">
      <c r="B300" s="836">
        <v>19</v>
      </c>
      <c r="C300" s="839"/>
      <c r="D300" s="857" t="s">
        <v>26</v>
      </c>
      <c r="E300" s="854" t="str">
        <f>IF(D300="Y",1,IF(D300="T",0,IF(D300="Y/T","Belum diisi","Error")))</f>
        <v>Belum diisi</v>
      </c>
      <c r="F300" s="528">
        <v>1</v>
      </c>
      <c r="G300" s="529"/>
      <c r="H300" s="600" t="str">
        <f t="shared" si="5"/>
        <v>Belum Diisi</v>
      </c>
      <c r="I300" s="590" t="s">
        <v>26</v>
      </c>
      <c r="J300" s="591" t="str">
        <f>IF($D$300="Y/T","Isi Sasaran",IF($E$300=0,0,IF(I300="Y",1,IF(I300="T",0,"Isi Dulu"))))</f>
        <v>Isi Sasaran</v>
      </c>
      <c r="K300" s="590" t="s">
        <v>26</v>
      </c>
      <c r="L300" s="591" t="str">
        <f>IF($D$300="Y/T","Isi Sasaran",IF($E$300=0,0,IF(K300="Y",1,IF(K300="T",0,"Isi Dulu"))))</f>
        <v>Isi Sasaran</v>
      </c>
      <c r="M300" s="848" t="s">
        <v>26</v>
      </c>
      <c r="N300" s="851" t="str">
        <f>IF(M300="Y",1,IF(M300="T",0,IF(M300="Y/T","Belum diisi","Error")))</f>
        <v>Belum diisi</v>
      </c>
      <c r="O300" s="517"/>
      <c r="P300" s="517"/>
      <c r="Q300" s="517"/>
      <c r="R300" s="517"/>
    </row>
    <row r="301" spans="2:18" s="527" customFormat="1" ht="15.75">
      <c r="B301" s="837"/>
      <c r="C301" s="840"/>
      <c r="D301" s="858"/>
      <c r="E301" s="855"/>
      <c r="F301" s="549">
        <v>2</v>
      </c>
      <c r="G301" s="550"/>
      <c r="H301" s="598" t="str">
        <f t="shared" si="5"/>
        <v>Belum Diisi</v>
      </c>
      <c r="I301" s="592" t="s">
        <v>26</v>
      </c>
      <c r="J301" s="593" t="str">
        <f>IF($D$300="Y/T","Isi Sasaran",IF($E$300=0,0,IF(I301="Y",1,IF(I301="T",0,"Isi Dulu"))))</f>
        <v>Isi Sasaran</v>
      </c>
      <c r="K301" s="592" t="s">
        <v>26</v>
      </c>
      <c r="L301" s="593" t="str">
        <f>IF($D$300="Y/T","Isi Sasaran",IF($E$300=0,0,IF(K301="Y",1,IF(K301="T",0,"Isi Dulu"))))</f>
        <v>Isi Sasaran</v>
      </c>
      <c r="M301" s="849"/>
      <c r="N301" s="852"/>
      <c r="O301" s="517"/>
      <c r="P301" s="517"/>
      <c r="Q301" s="517"/>
      <c r="R301" s="517"/>
    </row>
    <row r="302" spans="2:18" s="527" customFormat="1" ht="15.75">
      <c r="B302" s="837"/>
      <c r="C302" s="840"/>
      <c r="D302" s="858"/>
      <c r="E302" s="855"/>
      <c r="F302" s="549">
        <v>3</v>
      </c>
      <c r="G302" s="550"/>
      <c r="H302" s="598" t="str">
        <f t="shared" si="5"/>
        <v>Belum Diisi</v>
      </c>
      <c r="I302" s="592" t="s">
        <v>26</v>
      </c>
      <c r="J302" s="593" t="str">
        <f>IF($D$300="Y/T","Isi Sasaran",IF($E$300=0,0,IF(I302="Y",1,IF(I302="T",0,"Isi Dulu"))))</f>
        <v>Isi Sasaran</v>
      </c>
      <c r="K302" s="592" t="s">
        <v>26</v>
      </c>
      <c r="L302" s="593" t="str">
        <f>IF($D$300="Y/T","Isi Sasaran",IF($E$300=0,0,IF(K302="Y",1,IF(K302="T",0,"Isi Dulu"))))</f>
        <v>Isi Sasaran</v>
      </c>
      <c r="M302" s="849"/>
      <c r="N302" s="852"/>
      <c r="O302" s="517"/>
      <c r="P302" s="517"/>
      <c r="Q302" s="517"/>
      <c r="R302" s="517"/>
    </row>
    <row r="303" spans="2:18" s="527" customFormat="1" ht="15.75">
      <c r="B303" s="837"/>
      <c r="C303" s="840"/>
      <c r="D303" s="858"/>
      <c r="E303" s="855"/>
      <c r="F303" s="549">
        <v>4</v>
      </c>
      <c r="G303" s="550"/>
      <c r="H303" s="598" t="str">
        <f t="shared" si="5"/>
        <v>Belum Diisi</v>
      </c>
      <c r="I303" s="592" t="s">
        <v>26</v>
      </c>
      <c r="J303" s="593" t="str">
        <f>IF($D$300="Y/T","Isi Sasaran",IF($E$300=0,0,IF(I303="Y",1,IF(I303="T",0,"Isi Dulu"))))</f>
        <v>Isi Sasaran</v>
      </c>
      <c r="K303" s="592" t="s">
        <v>26</v>
      </c>
      <c r="L303" s="593" t="str">
        <f>IF($D$300="Y/T","Isi Sasaran",IF($E$300=0,0,IF(K303="Y",1,IF(K303="T",0,"Isi Dulu"))))</f>
        <v>Isi Sasaran</v>
      </c>
      <c r="M303" s="849"/>
      <c r="N303" s="852"/>
      <c r="O303" s="517"/>
      <c r="P303" s="517"/>
      <c r="Q303" s="517"/>
      <c r="R303" s="517"/>
    </row>
    <row r="304" spans="2:18" s="527" customFormat="1" ht="15.75">
      <c r="B304" s="838"/>
      <c r="C304" s="841"/>
      <c r="D304" s="859"/>
      <c r="E304" s="856"/>
      <c r="F304" s="569">
        <v>5</v>
      </c>
      <c r="G304" s="570"/>
      <c r="H304" s="599" t="str">
        <f t="shared" si="5"/>
        <v>Belum Diisi</v>
      </c>
      <c r="I304" s="595" t="s">
        <v>26</v>
      </c>
      <c r="J304" s="596" t="str">
        <f>IF($D$300="Y/T","Isi Sasaran",IF($E$300=0,0,IF(I304="Y",1,IF(I304="T",0,"Isi Dulu"))))</f>
        <v>Isi Sasaran</v>
      </c>
      <c r="K304" s="595" t="s">
        <v>26</v>
      </c>
      <c r="L304" s="596" t="str">
        <f>IF($D$300="Y/T","Isi Sasaran",IF($E$300=0,0,IF(K304="Y",1,IF(K304="T",0,"Isi Dulu"))))</f>
        <v>Isi Sasaran</v>
      </c>
      <c r="M304" s="850"/>
      <c r="N304" s="853"/>
      <c r="O304" s="517"/>
      <c r="P304" s="517"/>
      <c r="Q304" s="517"/>
      <c r="R304" s="517"/>
    </row>
    <row r="305" spans="2:18" s="527" customFormat="1" ht="15.75">
      <c r="B305" s="836">
        <v>20</v>
      </c>
      <c r="C305" s="839"/>
      <c r="D305" s="857" t="s">
        <v>26</v>
      </c>
      <c r="E305" s="854" t="str">
        <f>IF(D305="Y",1,IF(D305="T",0,IF(D305="Y/T","Belum diisi","Error")))</f>
        <v>Belum diisi</v>
      </c>
      <c r="F305" s="528">
        <v>1</v>
      </c>
      <c r="G305" s="529"/>
      <c r="H305" s="600" t="str">
        <f t="shared" si="5"/>
        <v>Belum Diisi</v>
      </c>
      <c r="I305" s="590" t="s">
        <v>26</v>
      </c>
      <c r="J305" s="591" t="str">
        <f>IF($D$305="Y/T","Isi Sasaran",IF($E$305=0,0,IF(I305="Y",1,IF(I305="T",0,"Isi Dulu"))))</f>
        <v>Isi Sasaran</v>
      </c>
      <c r="K305" s="590" t="s">
        <v>26</v>
      </c>
      <c r="L305" s="591" t="str">
        <f>IF($D$305="Y/T","Isi Sasaran",IF($E$305=0,0,IF(K305="Y",1,IF(K305="T",0,"Isi Dulu"))))</f>
        <v>Isi Sasaran</v>
      </c>
      <c r="M305" s="848" t="s">
        <v>26</v>
      </c>
      <c r="N305" s="851" t="str">
        <f>IF(M305="Y",1,IF(M305="T",0,IF(M305="Y/T","Belum diisi","Error")))</f>
        <v>Belum diisi</v>
      </c>
      <c r="O305" s="517"/>
      <c r="P305" s="517"/>
      <c r="Q305" s="517"/>
      <c r="R305" s="517"/>
    </row>
    <row r="306" spans="2:18" s="527" customFormat="1" ht="15.75">
      <c r="B306" s="837"/>
      <c r="C306" s="840"/>
      <c r="D306" s="858"/>
      <c r="E306" s="855"/>
      <c r="F306" s="549">
        <v>2</v>
      </c>
      <c r="G306" s="550"/>
      <c r="H306" s="598" t="str">
        <f t="shared" si="5"/>
        <v>Belum Diisi</v>
      </c>
      <c r="I306" s="592" t="s">
        <v>26</v>
      </c>
      <c r="J306" s="593" t="str">
        <f>IF($D$305="Y/T","Isi Sasaran",IF($E$305=0,0,IF(I306="Y",1,IF(I306="T",0,"Isi Dulu"))))</f>
        <v>Isi Sasaran</v>
      </c>
      <c r="K306" s="592" t="s">
        <v>26</v>
      </c>
      <c r="L306" s="593" t="str">
        <f>IF($D$305="Y/T","Isi Sasaran",IF($E$305=0,0,IF(K306="Y",1,IF(K306="T",0,"Isi Dulu"))))</f>
        <v>Isi Sasaran</v>
      </c>
      <c r="M306" s="849"/>
      <c r="N306" s="852"/>
      <c r="O306" s="517"/>
      <c r="P306" s="517"/>
      <c r="Q306" s="517"/>
      <c r="R306" s="517"/>
    </row>
    <row r="307" spans="2:18" s="527" customFormat="1" ht="15.75">
      <c r="B307" s="837"/>
      <c r="C307" s="840"/>
      <c r="D307" s="858"/>
      <c r="E307" s="855"/>
      <c r="F307" s="549">
        <v>3</v>
      </c>
      <c r="G307" s="550"/>
      <c r="H307" s="598" t="str">
        <f t="shared" si="5"/>
        <v>Belum Diisi</v>
      </c>
      <c r="I307" s="592" t="s">
        <v>26</v>
      </c>
      <c r="J307" s="593" t="str">
        <f>IF($D$305="Y/T","Isi Sasaran",IF($E$305=0,0,IF(I307="Y",1,IF(I307="T",0,"Isi Dulu"))))</f>
        <v>Isi Sasaran</v>
      </c>
      <c r="K307" s="592" t="s">
        <v>26</v>
      </c>
      <c r="L307" s="593" t="str">
        <f>IF($D$305="Y/T","Isi Sasaran",IF($E$305=0,0,IF(K307="Y",1,IF(K307="T",0,"Isi Dulu"))))</f>
        <v>Isi Sasaran</v>
      </c>
      <c r="M307" s="849"/>
      <c r="N307" s="852"/>
      <c r="O307" s="517"/>
      <c r="P307" s="517"/>
      <c r="Q307" s="517"/>
      <c r="R307" s="517"/>
    </row>
    <row r="308" spans="2:18" s="527" customFormat="1" ht="15.75">
      <c r="B308" s="837"/>
      <c r="C308" s="840"/>
      <c r="D308" s="858"/>
      <c r="E308" s="855"/>
      <c r="F308" s="549">
        <v>4</v>
      </c>
      <c r="G308" s="550"/>
      <c r="H308" s="598" t="str">
        <f t="shared" si="5"/>
        <v>Belum Diisi</v>
      </c>
      <c r="I308" s="592" t="s">
        <v>26</v>
      </c>
      <c r="J308" s="593" t="str">
        <f>IF($D$305="Y/T","Isi Sasaran",IF($E$305=0,0,IF(I308="Y",1,IF(I308="T",0,"Isi Dulu"))))</f>
        <v>Isi Sasaran</v>
      </c>
      <c r="K308" s="592" t="s">
        <v>26</v>
      </c>
      <c r="L308" s="593" t="str">
        <f>IF($D$305="Y/T","Isi Sasaran",IF($E$305=0,0,IF(K308="Y",1,IF(K308="T",0,"Isi Dulu"))))</f>
        <v>Isi Sasaran</v>
      </c>
      <c r="M308" s="849"/>
      <c r="N308" s="852"/>
      <c r="O308" s="517"/>
      <c r="P308" s="517"/>
      <c r="Q308" s="517"/>
      <c r="R308" s="517"/>
    </row>
    <row r="309" spans="2:18" s="527" customFormat="1" ht="15.75">
      <c r="B309" s="838"/>
      <c r="C309" s="841"/>
      <c r="D309" s="859"/>
      <c r="E309" s="856"/>
      <c r="F309" s="569">
        <v>5</v>
      </c>
      <c r="G309" s="570"/>
      <c r="H309" s="599" t="str">
        <f t="shared" si="5"/>
        <v>Belum Diisi</v>
      </c>
      <c r="I309" s="595" t="s">
        <v>26</v>
      </c>
      <c r="J309" s="596" t="str">
        <f>IF($D$305="Y/T","Isi Sasaran",IF($E$305=0,0,IF(I309="Y",1,IF(I309="T",0,"Isi Dulu"))))</f>
        <v>Isi Sasaran</v>
      </c>
      <c r="K309" s="595" t="s">
        <v>26</v>
      </c>
      <c r="L309" s="596" t="str">
        <f>IF($D$305="Y/T","Isi Sasaran",IF($E$305=0,0,IF(K309="Y",1,IF(K309="T",0,"Isi Dulu"))))</f>
        <v>Isi Sasaran</v>
      </c>
      <c r="M309" s="850"/>
      <c r="N309" s="853"/>
      <c r="O309" s="517"/>
      <c r="P309" s="517"/>
      <c r="Q309" s="517"/>
      <c r="R309" s="517"/>
    </row>
    <row r="310" spans="2:18" ht="15.75">
      <c r="B310" s="580"/>
      <c r="C310" s="581"/>
      <c r="D310" s="582"/>
      <c r="E310" s="602" t="e">
        <f>AVERAGE(E210:E309)</f>
        <v>#DIV/0!</v>
      </c>
      <c r="F310" s="583"/>
      <c r="G310" s="583"/>
      <c r="H310" s="602" t="e">
        <f>(IF($D210="Y/T",0,AVERAGE(H210:H214))+IF($D215="Y/T",0,AVERAGE(H215:H219))+IF($D220="Y/T",0,AVERAGE(H220:H224))+IF($D225="Y/T",0,AVERAGE(H225:H229))+IF($D230="Y/T",0,AVERAGE(H230:H234))+IF($D235="Y/T",0,AVERAGE(H235:H239))+IF($D240="Y/T",0,AVERAGE(H240:H244))+IF($D245="Y/T",0,AVERAGE(H245:H249))+IF($D250="Y/T",0,AVERAGE(H250:H254))+IF($D255="Y/T",0,AVERAGE(H255:H259))+IF($D260="Y/T",0,AVERAGE(H260:H264))+IF($D265="Y/T",0,AVERAGE(H265:H269))+IF($D270="Y/T",0,AVERAGE(H270:H274))+IF($D275="Y/T",0,AVERAGE(H275:H279))+IF($D280="Y/T",0,AVERAGE(H280:H284))+IF($D285="Y/T",0,AVERAGE(H285:H289))+IF($D290="Y/T",0,AVERAGE(H290:H294))+IF($D295="Y/T",0,AVERAGE(H295:H299))+IF($D300="Y/T",0,AVERAGE(H300:H304))+IF($D305="Y/T",0,AVERAGE(H305:H309)))/(COUNTIF($D210:$D309,"Y")+COUNTIF($D210:$D309,"T"))</f>
        <v>#DIV/0!</v>
      </c>
      <c r="I310" s="582"/>
      <c r="J310" s="602" t="e">
        <f>(IF($D210="Y/T",0,AVERAGE(J210:J214))+IF($D215="Y/T",0,AVERAGE(J215:J219))+IF($D220="Y/T",0,AVERAGE(J220:J224))+IF($D225="Y/T",0,AVERAGE(J225:J229))+IF($D230="Y/T",0,AVERAGE(J230:J234))+IF($D235="Y/T",0,AVERAGE(J235:J239))+IF($D240="Y/T",0,AVERAGE(J240:J244))+IF($D245="Y/T",0,AVERAGE(J245:J249))+IF($D250="Y/T",0,AVERAGE(J250:J254))+IF($D255="Y/T",0,AVERAGE(J255:J259))+IF($D260="Y/T",0,AVERAGE(J260:J264))+IF($D265="Y/T",0,AVERAGE(J265:J269))+IF($D270="Y/T",0,AVERAGE(J270:J274))+IF($D275="Y/T",0,AVERAGE(J275:J279))+IF($D280="Y/T",0,AVERAGE(J280:J284))+IF($D285="Y/T",0,AVERAGE(J285:J289))+IF($D290="Y/T",0,AVERAGE(J290:J294))+IF($D295="Y/T",0,AVERAGE(J295:J299))+IF($D300="Y/T",0,AVERAGE(J300:J304))+IF($D305="Y/T",0,AVERAGE(J305:J309)))/(COUNTIF($D210:$D309,"Y")+COUNTIF($D210:$D309,"T"))</f>
        <v>#DIV/0!</v>
      </c>
      <c r="K310" s="582"/>
      <c r="L310" s="602" t="e">
        <f>(IF($D210="Y/T",0,AVERAGE(L210:L214))+IF($D215="Y/T",0,AVERAGE(L215:L219))+IF($D220="Y/T",0,AVERAGE(L220:L224))+IF($D225="Y/T",0,AVERAGE(L225:L229))+IF($D230="Y/T",0,AVERAGE(L230:L234))+IF($D235="Y/T",0,AVERAGE(L235:L239))+IF($D240="Y/T",0,AVERAGE(L240:L244))+IF($D245="Y/T",0,AVERAGE(L245:L249))+IF($D250="Y/T",0,AVERAGE(L250:L254))+IF($D255="Y/T",0,AVERAGE(L255:L259))+IF($D260="Y/T",0,AVERAGE(L260:L264))+IF($D265="Y/T",0,AVERAGE(L265:L269))+IF($D270="Y/T",0,AVERAGE(L270:L274))+IF($D275="Y/T",0,AVERAGE(L275:L279))+IF($D280="Y/T",0,AVERAGE(L280:L284))+IF($D285="Y/T",0,AVERAGE(L285:L289))+IF($D290="Y/T",0,AVERAGE(L290:L294))+IF($D295="Y/T",0,AVERAGE(L295:L299))+IF($D300="Y/T",0,AVERAGE(L300:L304))+IF($D305="Y/T",0,AVERAGE(L305:L309)))/(COUNTIF($D210:$D309,"Y")+COUNTIF($D210:$D309,"T"))</f>
        <v>#DIV/0!</v>
      </c>
      <c r="M310" s="606"/>
      <c r="N310" s="602" t="e">
        <f>AVERAGE(N210:N309)</f>
        <v>#DIV/0!</v>
      </c>
    </row>
    <row r="311" spans="2:18" ht="15.75">
      <c r="B311" s="865" t="s">
        <v>434</v>
      </c>
      <c r="C311" s="865"/>
      <c r="D311" s="865"/>
      <c r="E311" s="865"/>
      <c r="F311" s="865"/>
      <c r="G311" s="865"/>
      <c r="H311" s="865"/>
      <c r="I311" s="865"/>
      <c r="J311" s="865"/>
      <c r="K311" s="865"/>
      <c r="L311" s="865"/>
      <c r="M311" s="865"/>
      <c r="N311" s="866"/>
    </row>
    <row r="312" spans="2:18" ht="15.75">
      <c r="B312" s="836">
        <v>1</v>
      </c>
      <c r="C312" s="839"/>
      <c r="D312" s="857" t="s">
        <v>26</v>
      </c>
      <c r="E312" s="854" t="str">
        <f>IF(D312="Y",1,IF(D312="T",0,IF(D312="Y/T","Belum diisi","Error")))</f>
        <v>Belum diisi</v>
      </c>
      <c r="F312" s="528">
        <v>1</v>
      </c>
      <c r="G312" s="529"/>
      <c r="H312" s="589" t="str">
        <f t="shared" ref="H312:H375" si="6">IF(OR(J312="Isi Dulu",L312="Isi Dulu",J312="Isi Sasaran",L312="Isi Sasaran"),"Belum Diisi",IF(SUM(J312,L312)=2,1,IF(SUM(J312,L312)=1,0,IF(SUM(J312,L312)=0,0,"Error"))))</f>
        <v>Belum Diisi</v>
      </c>
      <c r="I312" s="590" t="s">
        <v>26</v>
      </c>
      <c r="J312" s="591" t="str">
        <f>IF($D$312="Y/T","Isi Sasaran",IF($E$312=0,0,IF(I312="Y",1,IF(I312="T",0,"Isi Dulu"))))</f>
        <v>Isi Sasaran</v>
      </c>
      <c r="K312" s="590" t="s">
        <v>26</v>
      </c>
      <c r="L312" s="591" t="str">
        <f>IF($D$312="Y/T","Isi Sasaran",IF($E$312=0,0,IF(K312="Y",1,IF(K312="T",0,"Isi Dulu"))))</f>
        <v>Isi Sasaran</v>
      </c>
      <c r="M312" s="848" t="s">
        <v>26</v>
      </c>
      <c r="N312" s="851" t="str">
        <f>IF(M312="Y",1,IF(M312="T",0,IF(M312="Y/T","Belum diisi","Error")))</f>
        <v>Belum diisi</v>
      </c>
    </row>
    <row r="313" spans="2:18" ht="15.75">
      <c r="B313" s="837"/>
      <c r="C313" s="840"/>
      <c r="D313" s="858"/>
      <c r="E313" s="855"/>
      <c r="F313" s="549">
        <v>2</v>
      </c>
      <c r="G313" s="550"/>
      <c r="H313" s="589" t="str">
        <f t="shared" si="6"/>
        <v>Belum Diisi</v>
      </c>
      <c r="I313" s="592" t="s">
        <v>26</v>
      </c>
      <c r="J313" s="593" t="str">
        <f>IF($D$312="Y/T","Isi Sasaran",IF($E$312=0,0,IF(I313="Y",1,IF(I313="T",0,"Isi Dulu"))))</f>
        <v>Isi Sasaran</v>
      </c>
      <c r="K313" s="592" t="s">
        <v>26</v>
      </c>
      <c r="L313" s="593" t="str">
        <f>IF($D$312="Y/T","Isi Sasaran",IF($E$312=0,0,IF(K313="Y",1,IF(K313="T",0,"Isi Dulu"))))</f>
        <v>Isi Sasaran</v>
      </c>
      <c r="M313" s="849"/>
      <c r="N313" s="852"/>
    </row>
    <row r="314" spans="2:18" ht="15.75">
      <c r="B314" s="837"/>
      <c r="C314" s="840"/>
      <c r="D314" s="858"/>
      <c r="E314" s="855"/>
      <c r="F314" s="549">
        <v>3</v>
      </c>
      <c r="G314" s="550"/>
      <c r="H314" s="589" t="str">
        <f t="shared" si="6"/>
        <v>Belum Diisi</v>
      </c>
      <c r="I314" s="592" t="s">
        <v>26</v>
      </c>
      <c r="J314" s="593" t="str">
        <f>IF($D$312="Y/T","Isi Sasaran",IF($E$312=0,0,IF(I314="Y",1,IF(I314="T",0,"Isi Dulu"))))</f>
        <v>Isi Sasaran</v>
      </c>
      <c r="K314" s="592" t="s">
        <v>26</v>
      </c>
      <c r="L314" s="593" t="str">
        <f>IF($D$312="Y/T","Isi Sasaran",IF($E$312=0,0,IF(K314="Y",1,IF(K314="T",0,"Isi Dulu"))))</f>
        <v>Isi Sasaran</v>
      </c>
      <c r="M314" s="849"/>
      <c r="N314" s="852"/>
    </row>
    <row r="315" spans="2:18" ht="15.75">
      <c r="B315" s="837"/>
      <c r="C315" s="840"/>
      <c r="D315" s="858"/>
      <c r="E315" s="855"/>
      <c r="F315" s="549">
        <v>4</v>
      </c>
      <c r="G315" s="550"/>
      <c r="H315" s="589" t="str">
        <f t="shared" si="6"/>
        <v>Belum Diisi</v>
      </c>
      <c r="I315" s="592" t="s">
        <v>26</v>
      </c>
      <c r="J315" s="593" t="str">
        <f>IF($D$312="Y/T","Isi Sasaran",IF($E$312=0,0,IF(I315="Y",1,IF(I315="T",0,"Isi Dulu"))))</f>
        <v>Isi Sasaran</v>
      </c>
      <c r="K315" s="592" t="s">
        <v>26</v>
      </c>
      <c r="L315" s="593" t="str">
        <f>IF($D$312="Y/T","Isi Sasaran",IF($E$312=0,0,IF(K315="Y",1,IF(K315="T",0,"Isi Dulu"))))</f>
        <v>Isi Sasaran</v>
      </c>
      <c r="M315" s="849"/>
      <c r="N315" s="852"/>
    </row>
    <row r="316" spans="2:18" ht="15.75">
      <c r="B316" s="838"/>
      <c r="C316" s="841"/>
      <c r="D316" s="859"/>
      <c r="E316" s="856"/>
      <c r="F316" s="569">
        <v>5</v>
      </c>
      <c r="G316" s="570"/>
      <c r="H316" s="594" t="str">
        <f t="shared" si="6"/>
        <v>Belum Diisi</v>
      </c>
      <c r="I316" s="595" t="s">
        <v>26</v>
      </c>
      <c r="J316" s="596" t="str">
        <f>IF($D$312="Y/T","Isi Sasaran",IF($E$312=0,0,IF(I316="Y",1,IF(I316="T",0,"Isi Dulu"))))</f>
        <v>Isi Sasaran</v>
      </c>
      <c r="K316" s="595" t="s">
        <v>26</v>
      </c>
      <c r="L316" s="596" t="str">
        <f>IF($D$312="Y/T","Isi Sasaran",IF($E$312=0,0,IF(K316="Y",1,IF(K316="T",0,"Isi Dulu"))))</f>
        <v>Isi Sasaran</v>
      </c>
      <c r="M316" s="850"/>
      <c r="N316" s="853"/>
    </row>
    <row r="317" spans="2:18" ht="15.75">
      <c r="B317" s="836">
        <v>2</v>
      </c>
      <c r="C317" s="839"/>
      <c r="D317" s="857" t="s">
        <v>26</v>
      </c>
      <c r="E317" s="854" t="str">
        <f>IF(D317="Y",1,IF(D317="T",0,IF(D317="Y/T","Belum diisi","Error")))</f>
        <v>Belum diisi</v>
      </c>
      <c r="F317" s="528">
        <v>1</v>
      </c>
      <c r="G317" s="529"/>
      <c r="H317" s="597" t="str">
        <f t="shared" si="6"/>
        <v>Belum Diisi</v>
      </c>
      <c r="I317" s="590" t="s">
        <v>26</v>
      </c>
      <c r="J317" s="591" t="str">
        <f>IF($D$317="Y/T","Isi Sasaran",IF($E$317=0,0,IF(I317="Y",1,IF(I317="T",0,"Isi Dulu"))))</f>
        <v>Isi Sasaran</v>
      </c>
      <c r="K317" s="590" t="s">
        <v>26</v>
      </c>
      <c r="L317" s="591" t="str">
        <f>IF($D$317="Y/T","Isi Sasaran",IF($E$317=0,0,IF(K317="Y",1,IF(K317="T",0,"Isi Dulu"))))</f>
        <v>Isi Sasaran</v>
      </c>
      <c r="M317" s="848" t="s">
        <v>26</v>
      </c>
      <c r="N317" s="851" t="str">
        <f>IF(M317="Y",1,IF(M317="T",0,IF(M317="Y/T","Belum diisi","Error")))</f>
        <v>Belum diisi</v>
      </c>
    </row>
    <row r="318" spans="2:18" ht="15.75">
      <c r="B318" s="837"/>
      <c r="C318" s="840"/>
      <c r="D318" s="858"/>
      <c r="E318" s="855"/>
      <c r="F318" s="549">
        <v>2</v>
      </c>
      <c r="G318" s="550"/>
      <c r="H318" s="598" t="str">
        <f t="shared" si="6"/>
        <v>Belum Diisi</v>
      </c>
      <c r="I318" s="592" t="s">
        <v>26</v>
      </c>
      <c r="J318" s="593" t="str">
        <f>IF($D$317="Y/T","Isi Sasaran",IF($E$317=0,0,IF(I318="Y",1,IF(I318="T",0,"Isi Dulu"))))</f>
        <v>Isi Sasaran</v>
      </c>
      <c r="K318" s="592" t="s">
        <v>26</v>
      </c>
      <c r="L318" s="593" t="str">
        <f>IF($D$317="Y/T","Isi Sasaran",IF($E$317=0,0,IF(K318="Y",1,IF(K318="T",0,"Isi Dulu"))))</f>
        <v>Isi Sasaran</v>
      </c>
      <c r="M318" s="849"/>
      <c r="N318" s="852"/>
    </row>
    <row r="319" spans="2:18" ht="15.75">
      <c r="B319" s="837"/>
      <c r="C319" s="840"/>
      <c r="D319" s="858"/>
      <c r="E319" s="855"/>
      <c r="F319" s="549">
        <v>3</v>
      </c>
      <c r="G319" s="550"/>
      <c r="H319" s="598" t="str">
        <f t="shared" si="6"/>
        <v>Belum Diisi</v>
      </c>
      <c r="I319" s="592" t="s">
        <v>26</v>
      </c>
      <c r="J319" s="593" t="str">
        <f>IF($D$317="Y/T","Isi Sasaran",IF($E$317=0,0,IF(I319="Y",1,IF(I319="T",0,"Isi Dulu"))))</f>
        <v>Isi Sasaran</v>
      </c>
      <c r="K319" s="592" t="s">
        <v>26</v>
      </c>
      <c r="L319" s="593" t="str">
        <f>IF($D$317="Y/T","Isi Sasaran",IF($E$317=0,0,IF(K319="Y",1,IF(K319="T",0,"Isi Dulu"))))</f>
        <v>Isi Sasaran</v>
      </c>
      <c r="M319" s="849"/>
      <c r="N319" s="852"/>
    </row>
    <row r="320" spans="2:18" ht="15.75">
      <c r="B320" s="837"/>
      <c r="C320" s="840"/>
      <c r="D320" s="858"/>
      <c r="E320" s="855"/>
      <c r="F320" s="549">
        <v>4</v>
      </c>
      <c r="G320" s="550"/>
      <c r="H320" s="598" t="str">
        <f t="shared" si="6"/>
        <v>Belum Diisi</v>
      </c>
      <c r="I320" s="592" t="s">
        <v>26</v>
      </c>
      <c r="J320" s="593" t="str">
        <f>IF($D$317="Y/T","Isi Sasaran",IF($E$317=0,0,IF(I320="Y",1,IF(I320="T",0,"Isi Dulu"))))</f>
        <v>Isi Sasaran</v>
      </c>
      <c r="K320" s="592" t="s">
        <v>26</v>
      </c>
      <c r="L320" s="593" t="str">
        <f>IF($D$317="Y/T","Isi Sasaran",IF($E$317=0,0,IF(K320="Y",1,IF(K320="T",0,"Isi Dulu"))))</f>
        <v>Isi Sasaran</v>
      </c>
      <c r="M320" s="849"/>
      <c r="N320" s="852"/>
    </row>
    <row r="321" spans="2:14" ht="15.75">
      <c r="B321" s="838"/>
      <c r="C321" s="841"/>
      <c r="D321" s="859"/>
      <c r="E321" s="856"/>
      <c r="F321" s="569">
        <v>5</v>
      </c>
      <c r="G321" s="570"/>
      <c r="H321" s="599" t="str">
        <f t="shared" si="6"/>
        <v>Belum Diisi</v>
      </c>
      <c r="I321" s="595" t="s">
        <v>26</v>
      </c>
      <c r="J321" s="596" t="str">
        <f>IF($D$317="Y/T","Isi Sasaran",IF($E$317=0,0,IF(I321="Y",1,IF(I321="T",0,"Isi Dulu"))))</f>
        <v>Isi Sasaran</v>
      </c>
      <c r="K321" s="595" t="s">
        <v>26</v>
      </c>
      <c r="L321" s="596" t="str">
        <f>IF($D$317="Y/T","Isi Sasaran",IF($E$317=0,0,IF(K321="Y",1,IF(K321="T",0,"Isi Dulu"))))</f>
        <v>Isi Sasaran</v>
      </c>
      <c r="M321" s="850"/>
      <c r="N321" s="853"/>
    </row>
    <row r="322" spans="2:14" ht="15.75">
      <c r="B322" s="836">
        <v>3</v>
      </c>
      <c r="C322" s="839"/>
      <c r="D322" s="857" t="s">
        <v>26</v>
      </c>
      <c r="E322" s="854" t="str">
        <f>IF(D322="Y",1,IF(D322="T",0,IF(D322="Y/T","Belum diisi","Error")))</f>
        <v>Belum diisi</v>
      </c>
      <c r="F322" s="528">
        <v>1</v>
      </c>
      <c r="G322" s="529"/>
      <c r="H322" s="600" t="str">
        <f t="shared" si="6"/>
        <v>Belum Diisi</v>
      </c>
      <c r="I322" s="590" t="s">
        <v>26</v>
      </c>
      <c r="J322" s="591" t="str">
        <f>IF($D$322="Y/T","Isi Sasaran",IF($E$322=0,0,IF(I322="Y",1,IF(I322="T",0,"Isi Dulu"))))</f>
        <v>Isi Sasaran</v>
      </c>
      <c r="K322" s="590" t="s">
        <v>26</v>
      </c>
      <c r="L322" s="591" t="str">
        <f>IF($D$322="Y/T","Isi Sasaran",IF($E$322=0,0,IF(K322="Y",1,IF(K322="T",0,"Isi Dulu"))))</f>
        <v>Isi Sasaran</v>
      </c>
      <c r="M322" s="848" t="s">
        <v>26</v>
      </c>
      <c r="N322" s="851" t="str">
        <f>IF(M322="Y",1,IF(M322="T",0,IF(M322="Y/T","Belum diisi","Error")))</f>
        <v>Belum diisi</v>
      </c>
    </row>
    <row r="323" spans="2:14" ht="15.75">
      <c r="B323" s="837"/>
      <c r="C323" s="840"/>
      <c r="D323" s="858"/>
      <c r="E323" s="855"/>
      <c r="F323" s="549">
        <v>2</v>
      </c>
      <c r="G323" s="550"/>
      <c r="H323" s="598" t="str">
        <f t="shared" si="6"/>
        <v>Belum Diisi</v>
      </c>
      <c r="I323" s="592" t="s">
        <v>26</v>
      </c>
      <c r="J323" s="593" t="str">
        <f>IF($D$322="Y/T","Isi Sasaran",IF($E$322=0,0,IF(I323="Y",1,IF(I323="T",0,"Isi Dulu"))))</f>
        <v>Isi Sasaran</v>
      </c>
      <c r="K323" s="592" t="s">
        <v>26</v>
      </c>
      <c r="L323" s="593" t="str">
        <f>IF($D$322="Y/T","Isi Sasaran",IF($E$322=0,0,IF(K323="Y",1,IF(K323="T",0,"Isi Dulu"))))</f>
        <v>Isi Sasaran</v>
      </c>
      <c r="M323" s="849"/>
      <c r="N323" s="852"/>
    </row>
    <row r="324" spans="2:14" ht="15.75">
      <c r="B324" s="837"/>
      <c r="C324" s="840"/>
      <c r="D324" s="858"/>
      <c r="E324" s="855"/>
      <c r="F324" s="549">
        <v>3</v>
      </c>
      <c r="G324" s="550"/>
      <c r="H324" s="598" t="str">
        <f t="shared" si="6"/>
        <v>Belum Diisi</v>
      </c>
      <c r="I324" s="592" t="s">
        <v>26</v>
      </c>
      <c r="J324" s="593" t="str">
        <f>IF($D$322="Y/T","Isi Sasaran",IF($E$322=0,0,IF(I324="Y",1,IF(I324="T",0,"Isi Dulu"))))</f>
        <v>Isi Sasaran</v>
      </c>
      <c r="K324" s="592" t="s">
        <v>26</v>
      </c>
      <c r="L324" s="593" t="str">
        <f>IF($D$322="Y/T","Isi Sasaran",IF($E$322=0,0,IF(K324="Y",1,IF(K324="T",0,"Isi Dulu"))))</f>
        <v>Isi Sasaran</v>
      </c>
      <c r="M324" s="849"/>
      <c r="N324" s="852"/>
    </row>
    <row r="325" spans="2:14" ht="15.75">
      <c r="B325" s="837"/>
      <c r="C325" s="840"/>
      <c r="D325" s="858"/>
      <c r="E325" s="855"/>
      <c r="F325" s="549">
        <v>4</v>
      </c>
      <c r="G325" s="550"/>
      <c r="H325" s="598" t="str">
        <f t="shared" si="6"/>
        <v>Belum Diisi</v>
      </c>
      <c r="I325" s="592" t="s">
        <v>26</v>
      </c>
      <c r="J325" s="593" t="str">
        <f>IF($D$322="Y/T","Isi Sasaran",IF($E$322=0,0,IF(I325="Y",1,IF(I325="T",0,"Isi Dulu"))))</f>
        <v>Isi Sasaran</v>
      </c>
      <c r="K325" s="592" t="s">
        <v>26</v>
      </c>
      <c r="L325" s="593" t="str">
        <f>IF($D$322="Y/T","Isi Sasaran",IF($E$322=0,0,IF(K325="Y",1,IF(K325="T",0,"Isi Dulu"))))</f>
        <v>Isi Sasaran</v>
      </c>
      <c r="M325" s="849"/>
      <c r="N325" s="852"/>
    </row>
    <row r="326" spans="2:14" ht="15.75">
      <c r="B326" s="838"/>
      <c r="C326" s="841"/>
      <c r="D326" s="859"/>
      <c r="E326" s="856"/>
      <c r="F326" s="569">
        <v>5</v>
      </c>
      <c r="G326" s="570"/>
      <c r="H326" s="599" t="str">
        <f t="shared" si="6"/>
        <v>Belum Diisi</v>
      </c>
      <c r="I326" s="595" t="s">
        <v>26</v>
      </c>
      <c r="J326" s="596" t="str">
        <f>IF($D$322="Y/T","Isi Sasaran",IF($E$322=0,0,IF(I326="Y",1,IF(I326="T",0,"Isi Dulu"))))</f>
        <v>Isi Sasaran</v>
      </c>
      <c r="K326" s="595" t="s">
        <v>26</v>
      </c>
      <c r="L326" s="596" t="str">
        <f>IF($D$322="Y/T","Isi Sasaran",IF($E$322=0,0,IF(K326="Y",1,IF(K326="T",0,"Isi Dulu"))))</f>
        <v>Isi Sasaran</v>
      </c>
      <c r="M326" s="850"/>
      <c r="N326" s="853"/>
    </row>
    <row r="327" spans="2:14" ht="15.75">
      <c r="B327" s="836">
        <v>4</v>
      </c>
      <c r="C327" s="839"/>
      <c r="D327" s="857" t="s">
        <v>26</v>
      </c>
      <c r="E327" s="854" t="str">
        <f>IF(D327="Y",1,IF(D327="T",0,IF(D327="Y/T","Belum diisi","Error")))</f>
        <v>Belum diisi</v>
      </c>
      <c r="F327" s="528">
        <v>1</v>
      </c>
      <c r="G327" s="529"/>
      <c r="H327" s="600" t="str">
        <f t="shared" si="6"/>
        <v>Belum Diisi</v>
      </c>
      <c r="I327" s="590" t="s">
        <v>26</v>
      </c>
      <c r="J327" s="591" t="str">
        <f>IF($D$327="Y/T","Isi Sasaran",IF($E$327=0,0,IF(I327="Y",1,IF(I327="T",0,"Isi Dulu"))))</f>
        <v>Isi Sasaran</v>
      </c>
      <c r="K327" s="590" t="s">
        <v>26</v>
      </c>
      <c r="L327" s="591" t="str">
        <f>IF($D$327="Y/T","Isi Sasaran",IF($E$327=0,0,IF(K327="Y",1,IF(K327="T",0,"Isi Dulu"))))</f>
        <v>Isi Sasaran</v>
      </c>
      <c r="M327" s="848" t="s">
        <v>26</v>
      </c>
      <c r="N327" s="851" t="str">
        <f>IF(M327="Y",1,IF(M327="T",0,IF(M327="Y/T","Belum diisi","Error")))</f>
        <v>Belum diisi</v>
      </c>
    </row>
    <row r="328" spans="2:14" ht="15.75">
      <c r="B328" s="837"/>
      <c r="C328" s="840"/>
      <c r="D328" s="858"/>
      <c r="E328" s="855"/>
      <c r="F328" s="549">
        <v>2</v>
      </c>
      <c r="G328" s="550"/>
      <c r="H328" s="598" t="str">
        <f t="shared" si="6"/>
        <v>Belum Diisi</v>
      </c>
      <c r="I328" s="592" t="s">
        <v>26</v>
      </c>
      <c r="J328" s="593" t="str">
        <f>IF($D$327="Y/T","Isi Sasaran",IF($E$327=0,0,IF(I328="Y",1,IF(I328="T",0,"Isi Dulu"))))</f>
        <v>Isi Sasaran</v>
      </c>
      <c r="K328" s="592" t="s">
        <v>26</v>
      </c>
      <c r="L328" s="593" t="str">
        <f>IF($D$327="Y/T","Isi Sasaran",IF($E$327=0,0,IF(K328="Y",1,IF(K328="T",0,"Isi Dulu"))))</f>
        <v>Isi Sasaran</v>
      </c>
      <c r="M328" s="849"/>
      <c r="N328" s="852"/>
    </row>
    <row r="329" spans="2:14" ht="15.75">
      <c r="B329" s="837"/>
      <c r="C329" s="840"/>
      <c r="D329" s="858"/>
      <c r="E329" s="855"/>
      <c r="F329" s="549">
        <v>3</v>
      </c>
      <c r="G329" s="550"/>
      <c r="H329" s="598" t="str">
        <f t="shared" si="6"/>
        <v>Belum Diisi</v>
      </c>
      <c r="I329" s="592" t="s">
        <v>26</v>
      </c>
      <c r="J329" s="593" t="str">
        <f>IF($D$327="Y/T","Isi Sasaran",IF($E$327=0,0,IF(I329="Y",1,IF(I329="T",0,"Isi Dulu"))))</f>
        <v>Isi Sasaran</v>
      </c>
      <c r="K329" s="592" t="s">
        <v>26</v>
      </c>
      <c r="L329" s="593" t="str">
        <f>IF($D$327="Y/T","Isi Sasaran",IF($E$327=0,0,IF(K329="Y",1,IF(K329="T",0,"Isi Dulu"))))</f>
        <v>Isi Sasaran</v>
      </c>
      <c r="M329" s="849"/>
      <c r="N329" s="852"/>
    </row>
    <row r="330" spans="2:14" ht="15.75">
      <c r="B330" s="837"/>
      <c r="C330" s="840"/>
      <c r="D330" s="858"/>
      <c r="E330" s="855"/>
      <c r="F330" s="549">
        <v>4</v>
      </c>
      <c r="G330" s="550"/>
      <c r="H330" s="598" t="str">
        <f t="shared" si="6"/>
        <v>Belum Diisi</v>
      </c>
      <c r="I330" s="592" t="s">
        <v>26</v>
      </c>
      <c r="J330" s="593" t="str">
        <f>IF($D$327="Y/T","Isi Sasaran",IF($E$327=0,0,IF(I330="Y",1,IF(I330="T",0,"Isi Dulu"))))</f>
        <v>Isi Sasaran</v>
      </c>
      <c r="K330" s="592" t="s">
        <v>26</v>
      </c>
      <c r="L330" s="593" t="str">
        <f>IF($D$327="Y/T","Isi Sasaran",IF($E$327=0,0,IF(K330="Y",1,IF(K330="T",0,"Isi Dulu"))))</f>
        <v>Isi Sasaran</v>
      </c>
      <c r="M330" s="849"/>
      <c r="N330" s="852"/>
    </row>
    <row r="331" spans="2:14" ht="15.75">
      <c r="B331" s="838"/>
      <c r="C331" s="841"/>
      <c r="D331" s="859"/>
      <c r="E331" s="856"/>
      <c r="F331" s="569">
        <v>5</v>
      </c>
      <c r="G331" s="570"/>
      <c r="H331" s="599" t="str">
        <f t="shared" si="6"/>
        <v>Belum Diisi</v>
      </c>
      <c r="I331" s="595" t="s">
        <v>26</v>
      </c>
      <c r="J331" s="596" t="str">
        <f>IF($D$327="Y/T","Isi Sasaran",IF($E$327=0,0,IF(I331="Y",1,IF(I331="T",0,"Isi Dulu"))))</f>
        <v>Isi Sasaran</v>
      </c>
      <c r="K331" s="595" t="s">
        <v>26</v>
      </c>
      <c r="L331" s="596" t="str">
        <f>IF($D$327="Y/T","Isi Sasaran",IF($E$327=0,0,IF(K331="Y",1,IF(K331="T",0,"Isi Dulu"))))</f>
        <v>Isi Sasaran</v>
      </c>
      <c r="M331" s="850"/>
      <c r="N331" s="853"/>
    </row>
    <row r="332" spans="2:14" ht="15.75">
      <c r="B332" s="836">
        <v>5</v>
      </c>
      <c r="C332" s="839"/>
      <c r="D332" s="857" t="s">
        <v>26</v>
      </c>
      <c r="E332" s="854" t="str">
        <f>IF(D332="Y",1,IF(D332="T",0,IF(D332="Y/T","Belum diisi","Error")))</f>
        <v>Belum diisi</v>
      </c>
      <c r="F332" s="528">
        <v>1</v>
      </c>
      <c r="G332" s="529"/>
      <c r="H332" s="600" t="str">
        <f t="shared" si="6"/>
        <v>Belum Diisi</v>
      </c>
      <c r="I332" s="590" t="s">
        <v>26</v>
      </c>
      <c r="J332" s="591" t="str">
        <f>IF($D$332="Y/T","Isi Sasaran",IF($E$332=0,0,IF(I332="Y",1,IF(I332="T",0,"Isi Dulu"))))</f>
        <v>Isi Sasaran</v>
      </c>
      <c r="K332" s="590" t="s">
        <v>26</v>
      </c>
      <c r="L332" s="591" t="str">
        <f>IF($D$332="Y/T","Isi Sasaran",IF($E$332=0,0,IF(K332="Y",1,IF(K332="T",0,"Isi Dulu"))))</f>
        <v>Isi Sasaran</v>
      </c>
      <c r="M332" s="848" t="s">
        <v>26</v>
      </c>
      <c r="N332" s="851" t="str">
        <f>IF(M332="Y",1,IF(M332="T",0,IF(M332="Y/T","Belum diisi","Error")))</f>
        <v>Belum diisi</v>
      </c>
    </row>
    <row r="333" spans="2:14" ht="15.75">
      <c r="B333" s="837"/>
      <c r="C333" s="840"/>
      <c r="D333" s="858"/>
      <c r="E333" s="855"/>
      <c r="F333" s="549">
        <v>2</v>
      </c>
      <c r="G333" s="550"/>
      <c r="H333" s="598" t="str">
        <f t="shared" si="6"/>
        <v>Belum Diisi</v>
      </c>
      <c r="I333" s="592" t="s">
        <v>26</v>
      </c>
      <c r="J333" s="593" t="str">
        <f>IF($D$332="Y/T","Isi Sasaran",IF($E$332=0,0,IF(I333="Y",1,IF(I333="T",0,"Isi Dulu"))))</f>
        <v>Isi Sasaran</v>
      </c>
      <c r="K333" s="592" t="s">
        <v>26</v>
      </c>
      <c r="L333" s="593" t="str">
        <f>IF($D$332="Y/T","Isi Sasaran",IF($E$332=0,0,IF(K333="Y",1,IF(K333="T",0,"Isi Dulu"))))</f>
        <v>Isi Sasaran</v>
      </c>
      <c r="M333" s="849"/>
      <c r="N333" s="852"/>
    </row>
    <row r="334" spans="2:14" ht="15.75">
      <c r="B334" s="837"/>
      <c r="C334" s="840"/>
      <c r="D334" s="858"/>
      <c r="E334" s="855"/>
      <c r="F334" s="549">
        <v>3</v>
      </c>
      <c r="G334" s="550"/>
      <c r="H334" s="598" t="str">
        <f t="shared" si="6"/>
        <v>Belum Diisi</v>
      </c>
      <c r="I334" s="592" t="s">
        <v>26</v>
      </c>
      <c r="J334" s="593" t="str">
        <f>IF($D$332="Y/T","Isi Sasaran",IF($E$332=0,0,IF(I334="Y",1,IF(I334="T",0,"Isi Dulu"))))</f>
        <v>Isi Sasaran</v>
      </c>
      <c r="K334" s="592" t="s">
        <v>26</v>
      </c>
      <c r="L334" s="593" t="str">
        <f>IF($D$332="Y/T","Isi Sasaran",IF($E$332=0,0,IF(K334="Y",1,IF(K334="T",0,"Isi Dulu"))))</f>
        <v>Isi Sasaran</v>
      </c>
      <c r="M334" s="849"/>
      <c r="N334" s="852"/>
    </row>
    <row r="335" spans="2:14" ht="15.75">
      <c r="B335" s="837"/>
      <c r="C335" s="840"/>
      <c r="D335" s="858"/>
      <c r="E335" s="855"/>
      <c r="F335" s="549">
        <v>4</v>
      </c>
      <c r="G335" s="550"/>
      <c r="H335" s="598" t="str">
        <f t="shared" si="6"/>
        <v>Belum Diisi</v>
      </c>
      <c r="I335" s="592" t="s">
        <v>26</v>
      </c>
      <c r="J335" s="593" t="str">
        <f>IF($D$332="Y/T","Isi Sasaran",IF($E$332=0,0,IF(I335="Y",1,IF(I335="T",0,"Isi Dulu"))))</f>
        <v>Isi Sasaran</v>
      </c>
      <c r="K335" s="592" t="s">
        <v>26</v>
      </c>
      <c r="L335" s="593" t="str">
        <f>IF($D$332="Y/T","Isi Sasaran",IF($E$332=0,0,IF(K335="Y",1,IF(K335="T",0,"Isi Dulu"))))</f>
        <v>Isi Sasaran</v>
      </c>
      <c r="M335" s="849"/>
      <c r="N335" s="852"/>
    </row>
    <row r="336" spans="2:14" ht="15.75">
      <c r="B336" s="838"/>
      <c r="C336" s="841"/>
      <c r="D336" s="859"/>
      <c r="E336" s="856"/>
      <c r="F336" s="569">
        <v>5</v>
      </c>
      <c r="G336" s="570"/>
      <c r="H336" s="599" t="str">
        <f t="shared" si="6"/>
        <v>Belum Diisi</v>
      </c>
      <c r="I336" s="595" t="s">
        <v>26</v>
      </c>
      <c r="J336" s="596" t="str">
        <f>IF($D$332="Y/T","Isi Sasaran",IF($E$332=0,0,IF(I336="Y",1,IF(I336="T",0,"Isi Dulu"))))</f>
        <v>Isi Sasaran</v>
      </c>
      <c r="K336" s="595" t="s">
        <v>26</v>
      </c>
      <c r="L336" s="596" t="str">
        <f>IF($D$332="Y/T","Isi Sasaran",IF($E$332=0,0,IF(K336="Y",1,IF(K336="T",0,"Isi Dulu"))))</f>
        <v>Isi Sasaran</v>
      </c>
      <c r="M336" s="850"/>
      <c r="N336" s="853"/>
    </row>
    <row r="337" spans="2:14" ht="15.75">
      <c r="B337" s="836">
        <v>6</v>
      </c>
      <c r="C337" s="839"/>
      <c r="D337" s="857" t="s">
        <v>26</v>
      </c>
      <c r="E337" s="854" t="str">
        <f>IF(D337="Y",1,IF(D337="T",0,IF(D337="Y/T","Belum diisi","Error")))</f>
        <v>Belum diisi</v>
      </c>
      <c r="F337" s="528">
        <v>1</v>
      </c>
      <c r="G337" s="529"/>
      <c r="H337" s="600" t="str">
        <f t="shared" si="6"/>
        <v>Belum Diisi</v>
      </c>
      <c r="I337" s="590" t="s">
        <v>26</v>
      </c>
      <c r="J337" s="591" t="str">
        <f>IF($D$337="Y/T","Isi Sasaran",IF($E$337=0,0,IF(I337="Y",1,IF(I337="T",0,"Isi Dulu"))))</f>
        <v>Isi Sasaran</v>
      </c>
      <c r="K337" s="590" t="s">
        <v>26</v>
      </c>
      <c r="L337" s="591" t="str">
        <f>IF($D$337="Y/T","Isi Sasaran",IF($E$337=0,0,IF(K337="Y",1,IF(K337="T",0,"Isi Dulu"))))</f>
        <v>Isi Sasaran</v>
      </c>
      <c r="M337" s="848" t="s">
        <v>26</v>
      </c>
      <c r="N337" s="851" t="str">
        <f>IF(M337="Y",1,IF(M337="T",0,IF(M337="Y/T","Belum diisi","Error")))</f>
        <v>Belum diisi</v>
      </c>
    </row>
    <row r="338" spans="2:14" ht="15.75">
      <c r="B338" s="837"/>
      <c r="C338" s="840"/>
      <c r="D338" s="858"/>
      <c r="E338" s="855"/>
      <c r="F338" s="549">
        <v>2</v>
      </c>
      <c r="G338" s="550"/>
      <c r="H338" s="598" t="str">
        <f t="shared" si="6"/>
        <v>Belum Diisi</v>
      </c>
      <c r="I338" s="592" t="s">
        <v>26</v>
      </c>
      <c r="J338" s="593" t="str">
        <f>IF($D$337="Y/T","Isi Sasaran",IF($E$337=0,0,IF(I338="Y",1,IF(I338="T",0,"Isi Dulu"))))</f>
        <v>Isi Sasaran</v>
      </c>
      <c r="K338" s="592" t="s">
        <v>26</v>
      </c>
      <c r="L338" s="593" t="str">
        <f>IF($D$337="Y/T","Isi Sasaran",IF($E$337=0,0,IF(K338="Y",1,IF(K338="T",0,"Isi Dulu"))))</f>
        <v>Isi Sasaran</v>
      </c>
      <c r="M338" s="849"/>
      <c r="N338" s="852"/>
    </row>
    <row r="339" spans="2:14" ht="15.75">
      <c r="B339" s="837"/>
      <c r="C339" s="840"/>
      <c r="D339" s="858"/>
      <c r="E339" s="855"/>
      <c r="F339" s="549">
        <v>3</v>
      </c>
      <c r="G339" s="550"/>
      <c r="H339" s="598" t="str">
        <f t="shared" si="6"/>
        <v>Belum Diisi</v>
      </c>
      <c r="I339" s="592" t="s">
        <v>26</v>
      </c>
      <c r="J339" s="593" t="str">
        <f>IF($D$337="Y/T","Isi Sasaran",IF($E$337=0,0,IF(I339="Y",1,IF(I339="T",0,"Isi Dulu"))))</f>
        <v>Isi Sasaran</v>
      </c>
      <c r="K339" s="592" t="s">
        <v>26</v>
      </c>
      <c r="L339" s="593" t="str">
        <f>IF($D$337="Y/T","Isi Sasaran",IF($E$337=0,0,IF(K339="Y",1,IF(K339="T",0,"Isi Dulu"))))</f>
        <v>Isi Sasaran</v>
      </c>
      <c r="M339" s="849"/>
      <c r="N339" s="852"/>
    </row>
    <row r="340" spans="2:14" ht="15.75">
      <c r="B340" s="837"/>
      <c r="C340" s="840"/>
      <c r="D340" s="858"/>
      <c r="E340" s="855"/>
      <c r="F340" s="549">
        <v>4</v>
      </c>
      <c r="G340" s="550"/>
      <c r="H340" s="598" t="str">
        <f t="shared" si="6"/>
        <v>Belum Diisi</v>
      </c>
      <c r="I340" s="592" t="s">
        <v>26</v>
      </c>
      <c r="J340" s="593" t="str">
        <f>IF($D$337="Y/T","Isi Sasaran",IF($E$337=0,0,IF(I340="Y",1,IF(I340="T",0,"Isi Dulu"))))</f>
        <v>Isi Sasaran</v>
      </c>
      <c r="K340" s="592" t="s">
        <v>26</v>
      </c>
      <c r="L340" s="593" t="str">
        <f>IF($D$337="Y/T","Isi Sasaran",IF($E$337=0,0,IF(K340="Y",1,IF(K340="T",0,"Isi Dulu"))))</f>
        <v>Isi Sasaran</v>
      </c>
      <c r="M340" s="849"/>
      <c r="N340" s="852"/>
    </row>
    <row r="341" spans="2:14" ht="15.75">
      <c r="B341" s="838"/>
      <c r="C341" s="841"/>
      <c r="D341" s="859"/>
      <c r="E341" s="856"/>
      <c r="F341" s="569">
        <v>5</v>
      </c>
      <c r="G341" s="570"/>
      <c r="H341" s="599" t="str">
        <f t="shared" si="6"/>
        <v>Belum Diisi</v>
      </c>
      <c r="I341" s="595" t="s">
        <v>26</v>
      </c>
      <c r="J341" s="596" t="str">
        <f>IF($D$337="Y/T","Isi Sasaran",IF($E$337=0,0,IF(I341="Y",1,IF(I341="T",0,"Isi Dulu"))))</f>
        <v>Isi Sasaran</v>
      </c>
      <c r="K341" s="595" t="s">
        <v>26</v>
      </c>
      <c r="L341" s="596" t="str">
        <f>IF($D$337="Y/T","Isi Sasaran",IF($E$337=0,0,IF(K341="Y",1,IF(K341="T",0,"Isi Dulu"))))</f>
        <v>Isi Sasaran</v>
      </c>
      <c r="M341" s="850"/>
      <c r="N341" s="853"/>
    </row>
    <row r="342" spans="2:14" ht="15.75">
      <c r="B342" s="836">
        <v>7</v>
      </c>
      <c r="C342" s="839"/>
      <c r="D342" s="857" t="s">
        <v>26</v>
      </c>
      <c r="E342" s="854" t="str">
        <f>IF(D342="Y",1,IF(D342="T",0,IF(D342="Y/T","Belum diisi","Error")))</f>
        <v>Belum diisi</v>
      </c>
      <c r="F342" s="528">
        <v>1</v>
      </c>
      <c r="G342" s="529"/>
      <c r="H342" s="600" t="str">
        <f t="shared" si="6"/>
        <v>Belum Diisi</v>
      </c>
      <c r="I342" s="590" t="s">
        <v>26</v>
      </c>
      <c r="J342" s="591" t="str">
        <f>IF($D$342="Y/T","Isi Sasaran",IF($E$342=0,0,IF(I342="Y",1,IF(I342="T",0,"Isi Dulu"))))</f>
        <v>Isi Sasaran</v>
      </c>
      <c r="K342" s="590" t="s">
        <v>26</v>
      </c>
      <c r="L342" s="591" t="str">
        <f>IF($D$342="Y/T","Isi Sasaran",IF($E$342=0,0,IF(K342="Y",1,IF(K342="T",0,"Isi Dulu"))))</f>
        <v>Isi Sasaran</v>
      </c>
      <c r="M342" s="848" t="s">
        <v>26</v>
      </c>
      <c r="N342" s="851" t="str">
        <f>IF(M342="Y",1,IF(M342="T",0,IF(M342="Y/T","Belum diisi","Error")))</f>
        <v>Belum diisi</v>
      </c>
    </row>
    <row r="343" spans="2:14" ht="15.75">
      <c r="B343" s="837"/>
      <c r="C343" s="840"/>
      <c r="D343" s="858"/>
      <c r="E343" s="855"/>
      <c r="F343" s="549">
        <v>2</v>
      </c>
      <c r="G343" s="550"/>
      <c r="H343" s="598" t="str">
        <f t="shared" si="6"/>
        <v>Belum Diisi</v>
      </c>
      <c r="I343" s="592" t="s">
        <v>26</v>
      </c>
      <c r="J343" s="593" t="str">
        <f>IF($D$342="Y/T","Isi Sasaran",IF($E$342=0,0,IF(I343="Y",1,IF(I343="T",0,"Isi Dulu"))))</f>
        <v>Isi Sasaran</v>
      </c>
      <c r="K343" s="592" t="s">
        <v>26</v>
      </c>
      <c r="L343" s="593" t="str">
        <f>IF($D$342="Y/T","Isi Sasaran",IF($E$342=0,0,IF(K343="Y",1,IF(K343="T",0,"Isi Dulu"))))</f>
        <v>Isi Sasaran</v>
      </c>
      <c r="M343" s="849"/>
      <c r="N343" s="852"/>
    </row>
    <row r="344" spans="2:14" ht="15.75">
      <c r="B344" s="837"/>
      <c r="C344" s="840"/>
      <c r="D344" s="858"/>
      <c r="E344" s="855"/>
      <c r="F344" s="549">
        <v>3</v>
      </c>
      <c r="G344" s="550"/>
      <c r="H344" s="598" t="str">
        <f t="shared" si="6"/>
        <v>Belum Diisi</v>
      </c>
      <c r="I344" s="592" t="s">
        <v>26</v>
      </c>
      <c r="J344" s="593" t="str">
        <f>IF($D$342="Y/T","Isi Sasaran",IF($E$342=0,0,IF(I344="Y",1,IF(I344="T",0,"Isi Dulu"))))</f>
        <v>Isi Sasaran</v>
      </c>
      <c r="K344" s="592" t="s">
        <v>26</v>
      </c>
      <c r="L344" s="593" t="str">
        <f>IF($D$342="Y/T","Isi Sasaran",IF($E$342=0,0,IF(K344="Y",1,IF(K344="T",0,"Isi Dulu"))))</f>
        <v>Isi Sasaran</v>
      </c>
      <c r="M344" s="849"/>
      <c r="N344" s="852"/>
    </row>
    <row r="345" spans="2:14" ht="15.75">
      <c r="B345" s="837"/>
      <c r="C345" s="840"/>
      <c r="D345" s="858"/>
      <c r="E345" s="855"/>
      <c r="F345" s="549">
        <v>4</v>
      </c>
      <c r="G345" s="550"/>
      <c r="H345" s="598" t="str">
        <f t="shared" si="6"/>
        <v>Belum Diisi</v>
      </c>
      <c r="I345" s="592" t="s">
        <v>26</v>
      </c>
      <c r="J345" s="593" t="str">
        <f>IF($D$342="Y/T","Isi Sasaran",IF($E$342=0,0,IF(I345="Y",1,IF(I345="T",0,"Isi Dulu"))))</f>
        <v>Isi Sasaran</v>
      </c>
      <c r="K345" s="592" t="s">
        <v>26</v>
      </c>
      <c r="L345" s="593" t="str">
        <f>IF($D$342="Y/T","Isi Sasaran",IF($E$342=0,0,IF(K345="Y",1,IF(K345="T",0,"Isi Dulu"))))</f>
        <v>Isi Sasaran</v>
      </c>
      <c r="M345" s="849"/>
      <c r="N345" s="852"/>
    </row>
    <row r="346" spans="2:14" ht="15.75">
      <c r="B346" s="838"/>
      <c r="C346" s="841"/>
      <c r="D346" s="859"/>
      <c r="E346" s="856"/>
      <c r="F346" s="569">
        <v>5</v>
      </c>
      <c r="G346" s="570"/>
      <c r="H346" s="599" t="str">
        <f t="shared" si="6"/>
        <v>Belum Diisi</v>
      </c>
      <c r="I346" s="595" t="s">
        <v>26</v>
      </c>
      <c r="J346" s="596" t="str">
        <f>IF($D$342="Y/T","Isi Sasaran",IF($E$342=0,0,IF(I346="Y",1,IF(I346="T",0,"Isi Dulu"))))</f>
        <v>Isi Sasaran</v>
      </c>
      <c r="K346" s="595" t="s">
        <v>26</v>
      </c>
      <c r="L346" s="596" t="str">
        <f>IF($D$342="Y/T","Isi Sasaran",IF($E$342=0,0,IF(K346="Y",1,IF(K346="T",0,"Isi Dulu"))))</f>
        <v>Isi Sasaran</v>
      </c>
      <c r="M346" s="850"/>
      <c r="N346" s="853"/>
    </row>
    <row r="347" spans="2:14" ht="15.75">
      <c r="B347" s="836">
        <v>8</v>
      </c>
      <c r="C347" s="839"/>
      <c r="D347" s="857" t="s">
        <v>26</v>
      </c>
      <c r="E347" s="854" t="str">
        <f>IF(D347="Y",1,IF(D347="T",0,IF(D347="Y/T","Belum diisi","Error")))</f>
        <v>Belum diisi</v>
      </c>
      <c r="F347" s="528">
        <v>1</v>
      </c>
      <c r="G347" s="529"/>
      <c r="H347" s="600" t="str">
        <f t="shared" si="6"/>
        <v>Belum Diisi</v>
      </c>
      <c r="I347" s="590" t="s">
        <v>26</v>
      </c>
      <c r="J347" s="591" t="str">
        <f>IF($D$347="Y/T","Isi Sasaran",IF($E$347=0,0,IF(I347="Y",1,IF(I347="T",0,"Isi Dulu"))))</f>
        <v>Isi Sasaran</v>
      </c>
      <c r="K347" s="590" t="s">
        <v>26</v>
      </c>
      <c r="L347" s="591" t="str">
        <f>IF($D$347="Y/T","Isi Sasaran",IF($E$347=0,0,IF(K347="Y",1,IF(K347="T",0,"Isi Dulu"))))</f>
        <v>Isi Sasaran</v>
      </c>
      <c r="M347" s="848" t="s">
        <v>26</v>
      </c>
      <c r="N347" s="851" t="str">
        <f>IF(M347="Y",1,IF(M347="T",0,IF(M347="Y/T","Belum diisi","Error")))</f>
        <v>Belum diisi</v>
      </c>
    </row>
    <row r="348" spans="2:14" ht="15.75">
      <c r="B348" s="837"/>
      <c r="C348" s="840"/>
      <c r="D348" s="858"/>
      <c r="E348" s="855"/>
      <c r="F348" s="549">
        <v>2</v>
      </c>
      <c r="G348" s="550"/>
      <c r="H348" s="598" t="str">
        <f t="shared" si="6"/>
        <v>Belum Diisi</v>
      </c>
      <c r="I348" s="592" t="s">
        <v>26</v>
      </c>
      <c r="J348" s="593" t="str">
        <f>IF($D$347="Y/T","Isi Sasaran",IF($E$347=0,0,IF(I348="Y",1,IF(I348="T",0,"Isi Dulu"))))</f>
        <v>Isi Sasaran</v>
      </c>
      <c r="K348" s="592" t="s">
        <v>26</v>
      </c>
      <c r="L348" s="593" t="str">
        <f>IF($D$347="Y/T","Isi Sasaran",IF($E$347=0,0,IF(K348="Y",1,IF(K348="T",0,"Isi Dulu"))))</f>
        <v>Isi Sasaran</v>
      </c>
      <c r="M348" s="849"/>
      <c r="N348" s="852"/>
    </row>
    <row r="349" spans="2:14" ht="15.75">
      <c r="B349" s="837"/>
      <c r="C349" s="840"/>
      <c r="D349" s="858"/>
      <c r="E349" s="855"/>
      <c r="F349" s="549">
        <v>3</v>
      </c>
      <c r="G349" s="550"/>
      <c r="H349" s="598" t="str">
        <f t="shared" si="6"/>
        <v>Belum Diisi</v>
      </c>
      <c r="I349" s="592" t="s">
        <v>26</v>
      </c>
      <c r="J349" s="593" t="str">
        <f>IF($D$347="Y/T","Isi Sasaran",IF($E$347=0,0,IF(I349="Y",1,IF(I349="T",0,"Isi Dulu"))))</f>
        <v>Isi Sasaran</v>
      </c>
      <c r="K349" s="592" t="s">
        <v>26</v>
      </c>
      <c r="L349" s="593" t="str">
        <f>IF($D$347="Y/T","Isi Sasaran",IF($E$347=0,0,IF(K349="Y",1,IF(K349="T",0,"Isi Dulu"))))</f>
        <v>Isi Sasaran</v>
      </c>
      <c r="M349" s="849"/>
      <c r="N349" s="852"/>
    </row>
    <row r="350" spans="2:14" ht="15.75">
      <c r="B350" s="837"/>
      <c r="C350" s="840"/>
      <c r="D350" s="858"/>
      <c r="E350" s="855"/>
      <c r="F350" s="549">
        <v>4</v>
      </c>
      <c r="G350" s="550"/>
      <c r="H350" s="598" t="str">
        <f t="shared" si="6"/>
        <v>Belum Diisi</v>
      </c>
      <c r="I350" s="592" t="s">
        <v>26</v>
      </c>
      <c r="J350" s="593" t="str">
        <f>IF($D$347="Y/T","Isi Sasaran",IF($E$347=0,0,IF(I350="Y",1,IF(I350="T",0,"Isi Dulu"))))</f>
        <v>Isi Sasaran</v>
      </c>
      <c r="K350" s="592" t="s">
        <v>26</v>
      </c>
      <c r="L350" s="593" t="str">
        <f>IF($D$347="Y/T","Isi Sasaran",IF($E$347=0,0,IF(K350="Y",1,IF(K350="T",0,"Isi Dulu"))))</f>
        <v>Isi Sasaran</v>
      </c>
      <c r="M350" s="849"/>
      <c r="N350" s="852"/>
    </row>
    <row r="351" spans="2:14" ht="15.75">
      <c r="B351" s="838"/>
      <c r="C351" s="841"/>
      <c r="D351" s="859"/>
      <c r="E351" s="856"/>
      <c r="F351" s="569">
        <v>5</v>
      </c>
      <c r="G351" s="570"/>
      <c r="H351" s="599" t="str">
        <f t="shared" si="6"/>
        <v>Belum Diisi</v>
      </c>
      <c r="I351" s="595" t="s">
        <v>26</v>
      </c>
      <c r="J351" s="596" t="str">
        <f>IF($D$347="Y/T","Isi Sasaran",IF($E$347=0,0,IF(I351="Y",1,IF(I351="T",0,"Isi Dulu"))))</f>
        <v>Isi Sasaran</v>
      </c>
      <c r="K351" s="595" t="s">
        <v>26</v>
      </c>
      <c r="L351" s="596" t="str">
        <f>IF($D$347="Y/T","Isi Sasaran",IF($E$347=0,0,IF(K351="Y",1,IF(K351="T",0,"Isi Dulu"))))</f>
        <v>Isi Sasaran</v>
      </c>
      <c r="M351" s="850"/>
      <c r="N351" s="853"/>
    </row>
    <row r="352" spans="2:14" ht="15.75">
      <c r="B352" s="836">
        <v>9</v>
      </c>
      <c r="C352" s="839"/>
      <c r="D352" s="857" t="s">
        <v>26</v>
      </c>
      <c r="E352" s="854" t="str">
        <f>IF(D352="Y",1,IF(D352="T",0,IF(D352="Y/T","Belum diisi","Error")))</f>
        <v>Belum diisi</v>
      </c>
      <c r="F352" s="528">
        <v>1</v>
      </c>
      <c r="G352" s="529"/>
      <c r="H352" s="600" t="str">
        <f t="shared" si="6"/>
        <v>Belum Diisi</v>
      </c>
      <c r="I352" s="590" t="s">
        <v>26</v>
      </c>
      <c r="J352" s="591" t="str">
        <f>IF($D$352="Y/T","Isi Sasaran",IF($E$352=0,0,IF(I352="Y",1,IF(I352="T",0,"Isi Dulu"))))</f>
        <v>Isi Sasaran</v>
      </c>
      <c r="K352" s="590" t="s">
        <v>26</v>
      </c>
      <c r="L352" s="591" t="str">
        <f>IF($D$352="Y/T","Isi Sasaran",IF($E$352=0,0,IF(K352="Y",1,IF(K352="T",0,"Isi Dulu"))))</f>
        <v>Isi Sasaran</v>
      </c>
      <c r="M352" s="848" t="s">
        <v>26</v>
      </c>
      <c r="N352" s="851" t="str">
        <f>IF(M352="Y",1,IF(M352="T",0,IF(M352="Y/T","Belum diisi","Error")))</f>
        <v>Belum diisi</v>
      </c>
    </row>
    <row r="353" spans="2:14" ht="15.75">
      <c r="B353" s="837"/>
      <c r="C353" s="840"/>
      <c r="D353" s="858"/>
      <c r="E353" s="855"/>
      <c r="F353" s="549">
        <v>2</v>
      </c>
      <c r="G353" s="550"/>
      <c r="H353" s="598" t="str">
        <f t="shared" si="6"/>
        <v>Belum Diisi</v>
      </c>
      <c r="I353" s="592" t="s">
        <v>26</v>
      </c>
      <c r="J353" s="593" t="str">
        <f>IF($D$352="Y/T","Isi Sasaran",IF($E$352=0,0,IF(I353="Y",1,IF(I353="T",0,"Isi Dulu"))))</f>
        <v>Isi Sasaran</v>
      </c>
      <c r="K353" s="592" t="s">
        <v>26</v>
      </c>
      <c r="L353" s="593" t="str">
        <f>IF($D$352="Y/T","Isi Sasaran",IF($E$352=0,0,IF(K353="Y",1,IF(K353="T",0,"Isi Dulu"))))</f>
        <v>Isi Sasaran</v>
      </c>
      <c r="M353" s="849"/>
      <c r="N353" s="852"/>
    </row>
    <row r="354" spans="2:14" ht="15.75">
      <c r="B354" s="837"/>
      <c r="C354" s="840"/>
      <c r="D354" s="858"/>
      <c r="E354" s="855"/>
      <c r="F354" s="549">
        <v>3</v>
      </c>
      <c r="G354" s="550"/>
      <c r="H354" s="598" t="str">
        <f t="shared" si="6"/>
        <v>Belum Diisi</v>
      </c>
      <c r="I354" s="592" t="s">
        <v>26</v>
      </c>
      <c r="J354" s="593" t="str">
        <f>IF($D$352="Y/T","Isi Sasaran",IF($E$352=0,0,IF(I354="Y",1,IF(I354="T",0,"Isi Dulu"))))</f>
        <v>Isi Sasaran</v>
      </c>
      <c r="K354" s="592" t="s">
        <v>26</v>
      </c>
      <c r="L354" s="593" t="str">
        <f>IF($D$352="Y/T","Isi Sasaran",IF($E$352=0,0,IF(K354="Y",1,IF(K354="T",0,"Isi Dulu"))))</f>
        <v>Isi Sasaran</v>
      </c>
      <c r="M354" s="849"/>
      <c r="N354" s="852"/>
    </row>
    <row r="355" spans="2:14" ht="15.75">
      <c r="B355" s="837"/>
      <c r="C355" s="840"/>
      <c r="D355" s="858"/>
      <c r="E355" s="855"/>
      <c r="F355" s="549">
        <v>4</v>
      </c>
      <c r="G355" s="550"/>
      <c r="H355" s="598" t="str">
        <f t="shared" si="6"/>
        <v>Belum Diisi</v>
      </c>
      <c r="I355" s="592" t="s">
        <v>26</v>
      </c>
      <c r="J355" s="593" t="str">
        <f>IF($D$352="Y/T","Isi Sasaran",IF($E$352=0,0,IF(I355="Y",1,IF(I355="T",0,"Isi Dulu"))))</f>
        <v>Isi Sasaran</v>
      </c>
      <c r="K355" s="592" t="s">
        <v>26</v>
      </c>
      <c r="L355" s="593" t="str">
        <f>IF($D$352="Y/T","Isi Sasaran",IF($E$352=0,0,IF(K355="Y",1,IF(K355="T",0,"Isi Dulu"))))</f>
        <v>Isi Sasaran</v>
      </c>
      <c r="M355" s="849"/>
      <c r="N355" s="852"/>
    </row>
    <row r="356" spans="2:14" ht="15.75">
      <c r="B356" s="838"/>
      <c r="C356" s="841"/>
      <c r="D356" s="859"/>
      <c r="E356" s="856"/>
      <c r="F356" s="569">
        <v>5</v>
      </c>
      <c r="G356" s="570"/>
      <c r="H356" s="599" t="str">
        <f t="shared" si="6"/>
        <v>Belum Diisi</v>
      </c>
      <c r="I356" s="595" t="s">
        <v>26</v>
      </c>
      <c r="J356" s="596" t="str">
        <f>IF($D$352="Y/T","Isi Sasaran",IF($E$352=0,0,IF(I356="Y",1,IF(I356="T",0,"Isi Dulu"))))</f>
        <v>Isi Sasaran</v>
      </c>
      <c r="K356" s="595" t="s">
        <v>26</v>
      </c>
      <c r="L356" s="596" t="str">
        <f>IF($D$352="Y/T","Isi Sasaran",IF($E$352=0,0,IF(K356="Y",1,IF(K356="T",0,"Isi Dulu"))))</f>
        <v>Isi Sasaran</v>
      </c>
      <c r="M356" s="850"/>
      <c r="N356" s="853"/>
    </row>
    <row r="357" spans="2:14" ht="15.75">
      <c r="B357" s="836">
        <v>10</v>
      </c>
      <c r="C357" s="839"/>
      <c r="D357" s="857" t="s">
        <v>26</v>
      </c>
      <c r="E357" s="854" t="str">
        <f>IF(D357="Y",1,IF(D357="T",0,IF(D357="Y/T","Belum diisi","Error")))</f>
        <v>Belum diisi</v>
      </c>
      <c r="F357" s="528">
        <v>1</v>
      </c>
      <c r="G357" s="529"/>
      <c r="H357" s="600" t="str">
        <f t="shared" si="6"/>
        <v>Belum Diisi</v>
      </c>
      <c r="I357" s="590" t="s">
        <v>26</v>
      </c>
      <c r="J357" s="591" t="str">
        <f>IF($D$357="Y/T","Isi Sasaran",IF($E$357=0,0,IF(I357="Y",1,IF(I357="T",0,"Isi Dulu"))))</f>
        <v>Isi Sasaran</v>
      </c>
      <c r="K357" s="590" t="s">
        <v>26</v>
      </c>
      <c r="L357" s="591" t="str">
        <f>IF($D$357="Y/T","Isi Sasaran",IF($E$357=0,0,IF(K357="Y",1,IF(K357="T",0,"Isi Dulu"))))</f>
        <v>Isi Sasaran</v>
      </c>
      <c r="M357" s="848" t="s">
        <v>26</v>
      </c>
      <c r="N357" s="851" t="str">
        <f>IF(M357="Y",1,IF(M357="T",0,IF(M357="Y/T","Belum diisi","Error")))</f>
        <v>Belum diisi</v>
      </c>
    </row>
    <row r="358" spans="2:14" ht="15.75">
      <c r="B358" s="837"/>
      <c r="C358" s="840"/>
      <c r="D358" s="858"/>
      <c r="E358" s="855"/>
      <c r="F358" s="549">
        <v>2</v>
      </c>
      <c r="G358" s="550"/>
      <c r="H358" s="598" t="str">
        <f t="shared" si="6"/>
        <v>Belum Diisi</v>
      </c>
      <c r="I358" s="592" t="s">
        <v>26</v>
      </c>
      <c r="J358" s="593" t="str">
        <f>IF($D$357="Y/T","Isi Sasaran",IF($E$357=0,0,IF(I358="Y",1,IF(I358="T",0,"Isi Dulu"))))</f>
        <v>Isi Sasaran</v>
      </c>
      <c r="K358" s="592" t="s">
        <v>26</v>
      </c>
      <c r="L358" s="593" t="str">
        <f>IF($D$357="Y/T","Isi Sasaran",IF($E$357=0,0,IF(K358="Y",1,IF(K358="T",0,"Isi Dulu"))))</f>
        <v>Isi Sasaran</v>
      </c>
      <c r="M358" s="849"/>
      <c r="N358" s="852"/>
    </row>
    <row r="359" spans="2:14" ht="15.75">
      <c r="B359" s="837"/>
      <c r="C359" s="840"/>
      <c r="D359" s="858"/>
      <c r="E359" s="855"/>
      <c r="F359" s="549">
        <v>3</v>
      </c>
      <c r="G359" s="550"/>
      <c r="H359" s="598" t="str">
        <f t="shared" si="6"/>
        <v>Belum Diisi</v>
      </c>
      <c r="I359" s="592" t="s">
        <v>26</v>
      </c>
      <c r="J359" s="593" t="str">
        <f>IF($D$357="Y/T","Isi Sasaran",IF($E$357=0,0,IF(I359="Y",1,IF(I359="T",0,"Isi Dulu"))))</f>
        <v>Isi Sasaran</v>
      </c>
      <c r="K359" s="592" t="s">
        <v>26</v>
      </c>
      <c r="L359" s="593" t="str">
        <f>IF($D$357="Y/T","Isi Sasaran",IF($E$357=0,0,IF(K359="Y",1,IF(K359="T",0,"Isi Dulu"))))</f>
        <v>Isi Sasaran</v>
      </c>
      <c r="M359" s="849"/>
      <c r="N359" s="852"/>
    </row>
    <row r="360" spans="2:14" ht="15.75">
      <c r="B360" s="837"/>
      <c r="C360" s="840"/>
      <c r="D360" s="858"/>
      <c r="E360" s="855"/>
      <c r="F360" s="549">
        <v>4</v>
      </c>
      <c r="G360" s="550"/>
      <c r="H360" s="598" t="str">
        <f t="shared" si="6"/>
        <v>Belum Diisi</v>
      </c>
      <c r="I360" s="592" t="s">
        <v>26</v>
      </c>
      <c r="J360" s="593" t="str">
        <f>IF($D$357="Y/T","Isi Sasaran",IF($E$357=0,0,IF(I360="Y",1,IF(I360="T",0,"Isi Dulu"))))</f>
        <v>Isi Sasaran</v>
      </c>
      <c r="K360" s="592" t="s">
        <v>26</v>
      </c>
      <c r="L360" s="593" t="str">
        <f>IF($D$357="Y/T","Isi Sasaran",IF($E$357=0,0,IF(K360="Y",1,IF(K360="T",0,"Isi Dulu"))))</f>
        <v>Isi Sasaran</v>
      </c>
      <c r="M360" s="849"/>
      <c r="N360" s="852"/>
    </row>
    <row r="361" spans="2:14" ht="15.75">
      <c r="B361" s="838"/>
      <c r="C361" s="841"/>
      <c r="D361" s="859"/>
      <c r="E361" s="856"/>
      <c r="F361" s="569">
        <v>5</v>
      </c>
      <c r="G361" s="570"/>
      <c r="H361" s="599" t="str">
        <f t="shared" si="6"/>
        <v>Belum Diisi</v>
      </c>
      <c r="I361" s="595" t="s">
        <v>26</v>
      </c>
      <c r="J361" s="596" t="str">
        <f>IF($D$357="Y/T","Isi Sasaran",IF($E$357=0,0,IF(I361="Y",1,IF(I361="T",0,"Isi Dulu"))))</f>
        <v>Isi Sasaran</v>
      </c>
      <c r="K361" s="595" t="s">
        <v>26</v>
      </c>
      <c r="L361" s="596" t="str">
        <f>IF($D$357="Y/T","Isi Sasaran",IF($E$357=0,0,IF(K361="Y",1,IF(K361="T",0,"Isi Dulu"))))</f>
        <v>Isi Sasaran</v>
      </c>
      <c r="M361" s="850"/>
      <c r="N361" s="853"/>
    </row>
    <row r="362" spans="2:14" ht="15.75">
      <c r="B362" s="836">
        <v>11</v>
      </c>
      <c r="C362" s="839"/>
      <c r="D362" s="857" t="s">
        <v>26</v>
      </c>
      <c r="E362" s="854" t="str">
        <f>IF(D362="Y",1,IF(D362="T",0,IF(D362="Y/T","Belum diisi","Error")))</f>
        <v>Belum diisi</v>
      </c>
      <c r="F362" s="528">
        <v>1</v>
      </c>
      <c r="G362" s="529"/>
      <c r="H362" s="600" t="str">
        <f t="shared" si="6"/>
        <v>Belum Diisi</v>
      </c>
      <c r="I362" s="590" t="s">
        <v>26</v>
      </c>
      <c r="J362" s="591" t="str">
        <f>IF($D$362="Y/T","Isi Sasaran",IF($E$362=0,0,IF(I362="Y",1,IF(I362="T",0,"Isi Dulu"))))</f>
        <v>Isi Sasaran</v>
      </c>
      <c r="K362" s="590" t="s">
        <v>26</v>
      </c>
      <c r="L362" s="591" t="str">
        <f>IF($D$362="Y/T","Isi Sasaran",IF($E$362=0,0,IF(K362="Y",1,IF(K362="T",0,"Isi Dulu"))))</f>
        <v>Isi Sasaran</v>
      </c>
      <c r="M362" s="848" t="s">
        <v>26</v>
      </c>
      <c r="N362" s="851" t="str">
        <f>IF(M362="Y",1,IF(M362="T",0,IF(M362="Y/T","Belum diisi","Error")))</f>
        <v>Belum diisi</v>
      </c>
    </row>
    <row r="363" spans="2:14" ht="15.75">
      <c r="B363" s="837"/>
      <c r="C363" s="840"/>
      <c r="D363" s="858"/>
      <c r="E363" s="855"/>
      <c r="F363" s="549">
        <v>2</v>
      </c>
      <c r="G363" s="550"/>
      <c r="H363" s="598" t="str">
        <f t="shared" si="6"/>
        <v>Belum Diisi</v>
      </c>
      <c r="I363" s="592" t="s">
        <v>26</v>
      </c>
      <c r="J363" s="593" t="str">
        <f>IF($D$362="Y/T","Isi Sasaran",IF($E$362=0,0,IF(I363="Y",1,IF(I363="T",0,"Isi Dulu"))))</f>
        <v>Isi Sasaran</v>
      </c>
      <c r="K363" s="592" t="s">
        <v>26</v>
      </c>
      <c r="L363" s="593" t="str">
        <f>IF($D$362="Y/T","Isi Sasaran",IF($E$362=0,0,IF(K363="Y",1,IF(K363="T",0,"Isi Dulu"))))</f>
        <v>Isi Sasaran</v>
      </c>
      <c r="M363" s="849"/>
      <c r="N363" s="852"/>
    </row>
    <row r="364" spans="2:14" ht="15.75">
      <c r="B364" s="837"/>
      <c r="C364" s="840"/>
      <c r="D364" s="858"/>
      <c r="E364" s="855"/>
      <c r="F364" s="549">
        <v>3</v>
      </c>
      <c r="G364" s="550"/>
      <c r="H364" s="598" t="str">
        <f t="shared" si="6"/>
        <v>Belum Diisi</v>
      </c>
      <c r="I364" s="592" t="s">
        <v>26</v>
      </c>
      <c r="J364" s="593" t="str">
        <f>IF($D$362="Y/T","Isi Sasaran",IF($E$362=0,0,IF(I364="Y",1,IF(I364="T",0,"Isi Dulu"))))</f>
        <v>Isi Sasaran</v>
      </c>
      <c r="K364" s="592" t="s">
        <v>26</v>
      </c>
      <c r="L364" s="593" t="str">
        <f>IF($D$362="Y/T","Isi Sasaran",IF($E$362=0,0,IF(K364="Y",1,IF(K364="T",0,"Isi Dulu"))))</f>
        <v>Isi Sasaran</v>
      </c>
      <c r="M364" s="849"/>
      <c r="N364" s="852"/>
    </row>
    <row r="365" spans="2:14" ht="15.75">
      <c r="B365" s="837"/>
      <c r="C365" s="840"/>
      <c r="D365" s="858"/>
      <c r="E365" s="855"/>
      <c r="F365" s="549">
        <v>4</v>
      </c>
      <c r="G365" s="550"/>
      <c r="H365" s="598" t="str">
        <f t="shared" si="6"/>
        <v>Belum Diisi</v>
      </c>
      <c r="I365" s="592" t="s">
        <v>26</v>
      </c>
      <c r="J365" s="593" t="str">
        <f>IF($D$362="Y/T","Isi Sasaran",IF($E$362=0,0,IF(I365="Y",1,IF(I365="T",0,"Isi Dulu"))))</f>
        <v>Isi Sasaran</v>
      </c>
      <c r="K365" s="592" t="s">
        <v>26</v>
      </c>
      <c r="L365" s="593" t="str">
        <f>IF($D$362="Y/T","Isi Sasaran",IF($E$362=0,0,IF(K365="Y",1,IF(K365="T",0,"Isi Dulu"))))</f>
        <v>Isi Sasaran</v>
      </c>
      <c r="M365" s="849"/>
      <c r="N365" s="852"/>
    </row>
    <row r="366" spans="2:14" ht="15.75">
      <c r="B366" s="838"/>
      <c r="C366" s="841"/>
      <c r="D366" s="859"/>
      <c r="E366" s="856"/>
      <c r="F366" s="569">
        <v>5</v>
      </c>
      <c r="G366" s="570"/>
      <c r="H366" s="599" t="str">
        <f t="shared" si="6"/>
        <v>Belum Diisi</v>
      </c>
      <c r="I366" s="595" t="s">
        <v>26</v>
      </c>
      <c r="J366" s="596" t="str">
        <f>IF($D$362="Y/T","Isi Sasaran",IF($E$362=0,0,IF(I366="Y",1,IF(I366="T",0,"Isi Dulu"))))</f>
        <v>Isi Sasaran</v>
      </c>
      <c r="K366" s="595" t="s">
        <v>26</v>
      </c>
      <c r="L366" s="596" t="str">
        <f>IF($D$362="Y/T","Isi Sasaran",IF($E$362=0,0,IF(K366="Y",1,IF(K366="T",0,"Isi Dulu"))))</f>
        <v>Isi Sasaran</v>
      </c>
      <c r="M366" s="850"/>
      <c r="N366" s="853"/>
    </row>
    <row r="367" spans="2:14" ht="15.75">
      <c r="B367" s="836">
        <v>12</v>
      </c>
      <c r="C367" s="839"/>
      <c r="D367" s="857" t="s">
        <v>26</v>
      </c>
      <c r="E367" s="854" t="str">
        <f>IF(D367="Y",1,IF(D367="T",0,IF(D367="Y/T","Belum diisi","Error")))</f>
        <v>Belum diisi</v>
      </c>
      <c r="F367" s="528">
        <v>1</v>
      </c>
      <c r="G367" s="529"/>
      <c r="H367" s="600" t="str">
        <f t="shared" si="6"/>
        <v>Belum Diisi</v>
      </c>
      <c r="I367" s="590" t="s">
        <v>26</v>
      </c>
      <c r="J367" s="591" t="str">
        <f>IF($D$367="Y/T","Isi Sasaran",IF($E$367=0,0,IF(I367="Y",1,IF(I367="T",0,"Isi Dulu"))))</f>
        <v>Isi Sasaran</v>
      </c>
      <c r="K367" s="590" t="s">
        <v>26</v>
      </c>
      <c r="L367" s="591" t="str">
        <f>IF($D$367="Y/T","Isi Sasaran",IF($E$367=0,0,IF(K367="Y",1,IF(K367="T",0,"Isi Dulu"))))</f>
        <v>Isi Sasaran</v>
      </c>
      <c r="M367" s="848" t="s">
        <v>26</v>
      </c>
      <c r="N367" s="851" t="str">
        <f>IF(M367="Y",1,IF(M367="T",0,IF(M367="Y/T","Belum diisi","Error")))</f>
        <v>Belum diisi</v>
      </c>
    </row>
    <row r="368" spans="2:14" ht="15.75">
      <c r="B368" s="837"/>
      <c r="C368" s="840"/>
      <c r="D368" s="858"/>
      <c r="E368" s="855"/>
      <c r="F368" s="549">
        <v>2</v>
      </c>
      <c r="G368" s="550"/>
      <c r="H368" s="598" t="str">
        <f t="shared" si="6"/>
        <v>Belum Diisi</v>
      </c>
      <c r="I368" s="592" t="s">
        <v>26</v>
      </c>
      <c r="J368" s="593" t="str">
        <f>IF($D$367="Y/T","Isi Sasaran",IF($E$367=0,0,IF(I368="Y",1,IF(I368="T",0,"Isi Dulu"))))</f>
        <v>Isi Sasaran</v>
      </c>
      <c r="K368" s="592" t="s">
        <v>26</v>
      </c>
      <c r="L368" s="593" t="str">
        <f>IF($D$367="Y/T","Isi Sasaran",IF($E$367=0,0,IF(K368="Y",1,IF(K368="T",0,"Isi Dulu"))))</f>
        <v>Isi Sasaran</v>
      </c>
      <c r="M368" s="849"/>
      <c r="N368" s="852"/>
    </row>
    <row r="369" spans="2:14" ht="15.75">
      <c r="B369" s="837"/>
      <c r="C369" s="840"/>
      <c r="D369" s="858"/>
      <c r="E369" s="855"/>
      <c r="F369" s="549">
        <v>3</v>
      </c>
      <c r="G369" s="550"/>
      <c r="H369" s="598" t="str">
        <f t="shared" si="6"/>
        <v>Belum Diisi</v>
      </c>
      <c r="I369" s="592" t="s">
        <v>26</v>
      </c>
      <c r="J369" s="593" t="str">
        <f>IF($D$367="Y/T","Isi Sasaran",IF($E$367=0,0,IF(I369="Y",1,IF(I369="T",0,"Isi Dulu"))))</f>
        <v>Isi Sasaran</v>
      </c>
      <c r="K369" s="592" t="s">
        <v>26</v>
      </c>
      <c r="L369" s="593" t="str">
        <f>IF($D$367="Y/T","Isi Sasaran",IF($E$367=0,0,IF(K369="Y",1,IF(K369="T",0,"Isi Dulu"))))</f>
        <v>Isi Sasaran</v>
      </c>
      <c r="M369" s="849"/>
      <c r="N369" s="852"/>
    </row>
    <row r="370" spans="2:14" ht="15.75">
      <c r="B370" s="837"/>
      <c r="C370" s="840"/>
      <c r="D370" s="858"/>
      <c r="E370" s="855"/>
      <c r="F370" s="549">
        <v>4</v>
      </c>
      <c r="G370" s="550"/>
      <c r="H370" s="598" t="str">
        <f t="shared" si="6"/>
        <v>Belum Diisi</v>
      </c>
      <c r="I370" s="592" t="s">
        <v>26</v>
      </c>
      <c r="J370" s="593" t="str">
        <f>IF($D$367="Y/T","Isi Sasaran",IF($E$367=0,0,IF(I370="Y",1,IF(I370="T",0,"Isi Dulu"))))</f>
        <v>Isi Sasaran</v>
      </c>
      <c r="K370" s="592" t="s">
        <v>26</v>
      </c>
      <c r="L370" s="593" t="str">
        <f>IF($D$367="Y/T","Isi Sasaran",IF($E$367=0,0,IF(K370="Y",1,IF(K370="T",0,"Isi Dulu"))))</f>
        <v>Isi Sasaran</v>
      </c>
      <c r="M370" s="849"/>
      <c r="N370" s="852"/>
    </row>
    <row r="371" spans="2:14" ht="15.75">
      <c r="B371" s="838"/>
      <c r="C371" s="841"/>
      <c r="D371" s="859"/>
      <c r="E371" s="856"/>
      <c r="F371" s="569">
        <v>5</v>
      </c>
      <c r="G371" s="570"/>
      <c r="H371" s="599" t="str">
        <f t="shared" si="6"/>
        <v>Belum Diisi</v>
      </c>
      <c r="I371" s="595" t="s">
        <v>26</v>
      </c>
      <c r="J371" s="596" t="str">
        <f>IF($D$367="Y/T","Isi Sasaran",IF($E$367=0,0,IF(I371="Y",1,IF(I371="T",0,"Isi Dulu"))))</f>
        <v>Isi Sasaran</v>
      </c>
      <c r="K371" s="595" t="s">
        <v>26</v>
      </c>
      <c r="L371" s="596" t="str">
        <f>IF($D$367="Y/T","Isi Sasaran",IF($E$367=0,0,IF(K371="Y",1,IF(K371="T",0,"Isi Dulu"))))</f>
        <v>Isi Sasaran</v>
      </c>
      <c r="M371" s="850"/>
      <c r="N371" s="853"/>
    </row>
    <row r="372" spans="2:14" ht="15.75">
      <c r="B372" s="836">
        <v>13</v>
      </c>
      <c r="C372" s="839"/>
      <c r="D372" s="857" t="s">
        <v>26</v>
      </c>
      <c r="E372" s="854" t="str">
        <f>IF(D372="Y",1,IF(D372="T",0,IF(D372="Y/T","Belum diisi","Error")))</f>
        <v>Belum diisi</v>
      </c>
      <c r="F372" s="528">
        <v>1</v>
      </c>
      <c r="G372" s="529"/>
      <c r="H372" s="600" t="str">
        <f t="shared" si="6"/>
        <v>Belum Diisi</v>
      </c>
      <c r="I372" s="590" t="s">
        <v>26</v>
      </c>
      <c r="J372" s="591" t="str">
        <f>IF($D$372="Y/T","Isi Sasaran",IF($E$372=0,0,IF(I372="Y",1,IF(I372="T",0,"Isi Dulu"))))</f>
        <v>Isi Sasaran</v>
      </c>
      <c r="K372" s="590" t="s">
        <v>26</v>
      </c>
      <c r="L372" s="591" t="str">
        <f>IF($D$372="Y/T","Isi Sasaran",IF($E$372=0,0,IF(K372="Y",1,IF(K372="T",0,"Isi Dulu"))))</f>
        <v>Isi Sasaran</v>
      </c>
      <c r="M372" s="848" t="s">
        <v>26</v>
      </c>
      <c r="N372" s="851" t="str">
        <f>IF(M372="Y",1,IF(M372="T",0,IF(M372="Y/T","Belum diisi","Error")))</f>
        <v>Belum diisi</v>
      </c>
    </row>
    <row r="373" spans="2:14" ht="15.75">
      <c r="B373" s="837"/>
      <c r="C373" s="840"/>
      <c r="D373" s="858"/>
      <c r="E373" s="855"/>
      <c r="F373" s="549">
        <v>2</v>
      </c>
      <c r="G373" s="550"/>
      <c r="H373" s="598" t="str">
        <f t="shared" si="6"/>
        <v>Belum Diisi</v>
      </c>
      <c r="I373" s="592" t="s">
        <v>26</v>
      </c>
      <c r="J373" s="593" t="str">
        <f>IF($D$372="Y/T","Isi Sasaran",IF($E$372=0,0,IF(I373="Y",1,IF(I373="T",0,"Isi Dulu"))))</f>
        <v>Isi Sasaran</v>
      </c>
      <c r="K373" s="592" t="s">
        <v>26</v>
      </c>
      <c r="L373" s="593" t="str">
        <f>IF($D$372="Y/T","Isi Sasaran",IF($E$372=0,0,IF(K373="Y",1,IF(K373="T",0,"Isi Dulu"))))</f>
        <v>Isi Sasaran</v>
      </c>
      <c r="M373" s="849"/>
      <c r="N373" s="852"/>
    </row>
    <row r="374" spans="2:14" ht="15.75">
      <c r="B374" s="837"/>
      <c r="C374" s="840"/>
      <c r="D374" s="858"/>
      <c r="E374" s="855"/>
      <c r="F374" s="549">
        <v>3</v>
      </c>
      <c r="G374" s="550"/>
      <c r="H374" s="598" t="str">
        <f t="shared" si="6"/>
        <v>Belum Diisi</v>
      </c>
      <c r="I374" s="592" t="s">
        <v>26</v>
      </c>
      <c r="J374" s="593" t="str">
        <f>IF($D$372="Y/T","Isi Sasaran",IF($E$372=0,0,IF(I374="Y",1,IF(I374="T",0,"Isi Dulu"))))</f>
        <v>Isi Sasaran</v>
      </c>
      <c r="K374" s="592" t="s">
        <v>26</v>
      </c>
      <c r="L374" s="593" t="str">
        <f>IF($D$372="Y/T","Isi Sasaran",IF($E$372=0,0,IF(K374="Y",1,IF(K374="T",0,"Isi Dulu"))))</f>
        <v>Isi Sasaran</v>
      </c>
      <c r="M374" s="849"/>
      <c r="N374" s="852"/>
    </row>
    <row r="375" spans="2:14" ht="15.75">
      <c r="B375" s="837"/>
      <c r="C375" s="840"/>
      <c r="D375" s="858"/>
      <c r="E375" s="855"/>
      <c r="F375" s="549">
        <v>4</v>
      </c>
      <c r="G375" s="550"/>
      <c r="H375" s="598" t="str">
        <f t="shared" si="6"/>
        <v>Belum Diisi</v>
      </c>
      <c r="I375" s="592" t="s">
        <v>26</v>
      </c>
      <c r="J375" s="593" t="str">
        <f>IF($D$372="Y/T","Isi Sasaran",IF($E$372=0,0,IF(I375="Y",1,IF(I375="T",0,"Isi Dulu"))))</f>
        <v>Isi Sasaran</v>
      </c>
      <c r="K375" s="592" t="s">
        <v>26</v>
      </c>
      <c r="L375" s="593" t="str">
        <f>IF($D$372="Y/T","Isi Sasaran",IF($E$372=0,0,IF(K375="Y",1,IF(K375="T",0,"Isi Dulu"))))</f>
        <v>Isi Sasaran</v>
      </c>
      <c r="M375" s="849"/>
      <c r="N375" s="852"/>
    </row>
    <row r="376" spans="2:14" ht="15.75">
      <c r="B376" s="838"/>
      <c r="C376" s="841"/>
      <c r="D376" s="859"/>
      <c r="E376" s="856"/>
      <c r="F376" s="569">
        <v>5</v>
      </c>
      <c r="G376" s="570"/>
      <c r="H376" s="599" t="str">
        <f t="shared" ref="H376:H411" si="7">IF(OR(J376="Isi Dulu",L376="Isi Dulu",J376="Isi Sasaran",L376="Isi Sasaran"),"Belum Diisi",IF(SUM(J376,L376)=2,1,IF(SUM(J376,L376)=1,0,IF(SUM(J376,L376)=0,0,"Error"))))</f>
        <v>Belum Diisi</v>
      </c>
      <c r="I376" s="595" t="s">
        <v>26</v>
      </c>
      <c r="J376" s="596" t="str">
        <f>IF($D$372="Y/T","Isi Sasaran",IF($E$372=0,0,IF(I376="Y",1,IF(I376="T",0,"Isi Dulu"))))</f>
        <v>Isi Sasaran</v>
      </c>
      <c r="K376" s="595" t="s">
        <v>26</v>
      </c>
      <c r="L376" s="596" t="str">
        <f>IF($D$372="Y/T","Isi Sasaran",IF($E$372=0,0,IF(K376="Y",1,IF(K376="T",0,"Isi Dulu"))))</f>
        <v>Isi Sasaran</v>
      </c>
      <c r="M376" s="850"/>
      <c r="N376" s="853"/>
    </row>
    <row r="377" spans="2:14" ht="15.75">
      <c r="B377" s="836">
        <v>14</v>
      </c>
      <c r="C377" s="839"/>
      <c r="D377" s="857" t="s">
        <v>26</v>
      </c>
      <c r="E377" s="854" t="str">
        <f>IF(D377="Y",1,IF(D377="T",0,IF(D377="Y/T","Belum diisi","Error")))</f>
        <v>Belum diisi</v>
      </c>
      <c r="F377" s="528">
        <v>1</v>
      </c>
      <c r="G377" s="529"/>
      <c r="H377" s="600" t="str">
        <f t="shared" si="7"/>
        <v>Belum Diisi</v>
      </c>
      <c r="I377" s="590" t="s">
        <v>26</v>
      </c>
      <c r="J377" s="591" t="str">
        <f>IF($D$377="Y/T","Isi Sasaran",IF($E$377=0,0,IF(I377="Y",1,IF(I377="T",0,"Isi Dulu"))))</f>
        <v>Isi Sasaran</v>
      </c>
      <c r="K377" s="590" t="s">
        <v>26</v>
      </c>
      <c r="L377" s="591" t="str">
        <f>IF($D$377="Y/T","Isi Sasaran",IF($E$377=0,0,IF(K377="Y",1,IF(K377="T",0,"Isi Dulu"))))</f>
        <v>Isi Sasaran</v>
      </c>
      <c r="M377" s="848" t="s">
        <v>26</v>
      </c>
      <c r="N377" s="851" t="str">
        <f>IF(M377="Y",1,IF(M377="T",0,IF(M377="Y/T","Belum diisi","Error")))</f>
        <v>Belum diisi</v>
      </c>
    </row>
    <row r="378" spans="2:14" ht="15.75">
      <c r="B378" s="837"/>
      <c r="C378" s="840"/>
      <c r="D378" s="858"/>
      <c r="E378" s="855"/>
      <c r="F378" s="549">
        <v>2</v>
      </c>
      <c r="G378" s="550"/>
      <c r="H378" s="598" t="str">
        <f t="shared" si="7"/>
        <v>Belum Diisi</v>
      </c>
      <c r="I378" s="592" t="s">
        <v>26</v>
      </c>
      <c r="J378" s="593" t="str">
        <f>IF($D$377="Y/T","Isi Sasaran",IF($E$377=0,0,IF(I378="Y",1,IF(I378="T",0,"Isi Dulu"))))</f>
        <v>Isi Sasaran</v>
      </c>
      <c r="K378" s="592" t="s">
        <v>26</v>
      </c>
      <c r="L378" s="593" t="str">
        <f>IF($D$377="Y/T","Isi Sasaran",IF($E$377=0,0,IF(K378="Y",1,IF(K378="T",0,"Isi Dulu"))))</f>
        <v>Isi Sasaran</v>
      </c>
      <c r="M378" s="849"/>
      <c r="N378" s="852"/>
    </row>
    <row r="379" spans="2:14" ht="15.75">
      <c r="B379" s="837"/>
      <c r="C379" s="840"/>
      <c r="D379" s="858"/>
      <c r="E379" s="855"/>
      <c r="F379" s="549">
        <v>3</v>
      </c>
      <c r="G379" s="550"/>
      <c r="H379" s="598" t="str">
        <f t="shared" si="7"/>
        <v>Belum Diisi</v>
      </c>
      <c r="I379" s="592" t="s">
        <v>26</v>
      </c>
      <c r="J379" s="593" t="str">
        <f>IF($D$377="Y/T","Isi Sasaran",IF($E$377=0,0,IF(I379="Y",1,IF(I379="T",0,"Isi Dulu"))))</f>
        <v>Isi Sasaran</v>
      </c>
      <c r="K379" s="592" t="s">
        <v>26</v>
      </c>
      <c r="L379" s="593" t="str">
        <f>IF($D$377="Y/T","Isi Sasaran",IF($E$377=0,0,IF(K379="Y",1,IF(K379="T",0,"Isi Dulu"))))</f>
        <v>Isi Sasaran</v>
      </c>
      <c r="M379" s="849"/>
      <c r="N379" s="852"/>
    </row>
    <row r="380" spans="2:14" ht="15.75">
      <c r="B380" s="837"/>
      <c r="C380" s="840"/>
      <c r="D380" s="858"/>
      <c r="E380" s="855"/>
      <c r="F380" s="549">
        <v>4</v>
      </c>
      <c r="G380" s="550"/>
      <c r="H380" s="598" t="str">
        <f t="shared" si="7"/>
        <v>Belum Diisi</v>
      </c>
      <c r="I380" s="592" t="s">
        <v>26</v>
      </c>
      <c r="J380" s="593" t="str">
        <f>IF($D$377="Y/T","Isi Sasaran",IF($E$377=0,0,IF(I380="Y",1,IF(I380="T",0,"Isi Dulu"))))</f>
        <v>Isi Sasaran</v>
      </c>
      <c r="K380" s="592" t="s">
        <v>26</v>
      </c>
      <c r="L380" s="593" t="str">
        <f>IF($D$377="Y/T","Isi Sasaran",IF($E$377=0,0,IF(K380="Y",1,IF(K380="T",0,"Isi Dulu"))))</f>
        <v>Isi Sasaran</v>
      </c>
      <c r="M380" s="849"/>
      <c r="N380" s="852"/>
    </row>
    <row r="381" spans="2:14" ht="15.75">
      <c r="B381" s="838"/>
      <c r="C381" s="841"/>
      <c r="D381" s="859"/>
      <c r="E381" s="856"/>
      <c r="F381" s="569">
        <v>5</v>
      </c>
      <c r="G381" s="570"/>
      <c r="H381" s="599" t="str">
        <f t="shared" si="7"/>
        <v>Belum Diisi</v>
      </c>
      <c r="I381" s="595" t="s">
        <v>26</v>
      </c>
      <c r="J381" s="596" t="str">
        <f>IF($D$377="Y/T","Isi Sasaran",IF($E$377=0,0,IF(I381="Y",1,IF(I381="T",0,"Isi Dulu"))))</f>
        <v>Isi Sasaran</v>
      </c>
      <c r="K381" s="595" t="s">
        <v>26</v>
      </c>
      <c r="L381" s="596" t="str">
        <f>IF($D$377="Y/T","Isi Sasaran",IF($E$377=0,0,IF(K381="Y",1,IF(K381="T",0,"Isi Dulu"))))</f>
        <v>Isi Sasaran</v>
      </c>
      <c r="M381" s="850"/>
      <c r="N381" s="853"/>
    </row>
    <row r="382" spans="2:14" ht="15.75">
      <c r="B382" s="836">
        <v>15</v>
      </c>
      <c r="C382" s="839"/>
      <c r="D382" s="857" t="s">
        <v>26</v>
      </c>
      <c r="E382" s="854" t="str">
        <f>IF(D382="Y",1,IF(D382="T",0,IF(D382="Y/T","Belum diisi","Error")))</f>
        <v>Belum diisi</v>
      </c>
      <c r="F382" s="528">
        <v>1</v>
      </c>
      <c r="G382" s="529"/>
      <c r="H382" s="600" t="str">
        <f t="shared" si="7"/>
        <v>Belum Diisi</v>
      </c>
      <c r="I382" s="590" t="s">
        <v>26</v>
      </c>
      <c r="J382" s="591" t="str">
        <f>IF($D$382="Y/T","Isi Sasaran",IF($E$382=0,0,IF(I382="Y",1,IF(I382="T",0,"Isi Dulu"))))</f>
        <v>Isi Sasaran</v>
      </c>
      <c r="K382" s="590" t="s">
        <v>26</v>
      </c>
      <c r="L382" s="591" t="str">
        <f>IF($D$382="Y/T","Isi Sasaran",IF($E$382=0,0,IF(K382="Y",1,IF(K382="T",0,"Isi Dulu"))))</f>
        <v>Isi Sasaran</v>
      </c>
      <c r="M382" s="848" t="s">
        <v>26</v>
      </c>
      <c r="N382" s="851" t="str">
        <f>IF(M382="Y",1,IF(M382="T",0,IF(M382="Y/T","Belum diisi","Error")))</f>
        <v>Belum diisi</v>
      </c>
    </row>
    <row r="383" spans="2:14" ht="15.75">
      <c r="B383" s="837"/>
      <c r="C383" s="840"/>
      <c r="D383" s="858"/>
      <c r="E383" s="855"/>
      <c r="F383" s="549">
        <v>2</v>
      </c>
      <c r="G383" s="550"/>
      <c r="H383" s="598" t="str">
        <f t="shared" si="7"/>
        <v>Belum Diisi</v>
      </c>
      <c r="I383" s="592" t="s">
        <v>26</v>
      </c>
      <c r="J383" s="593" t="str">
        <f>IF($D$382="Y/T","Isi Sasaran",IF($E$382=0,0,IF(I383="Y",1,IF(I383="T",0,"Isi Dulu"))))</f>
        <v>Isi Sasaran</v>
      </c>
      <c r="K383" s="592" t="s">
        <v>26</v>
      </c>
      <c r="L383" s="593" t="str">
        <f>IF($D$382="Y/T","Isi Sasaran",IF($E$382=0,0,IF(K383="Y",1,IF(K383="T",0,"Isi Dulu"))))</f>
        <v>Isi Sasaran</v>
      </c>
      <c r="M383" s="849"/>
      <c r="N383" s="852"/>
    </row>
    <row r="384" spans="2:14" ht="15.75">
      <c r="B384" s="837"/>
      <c r="C384" s="840"/>
      <c r="D384" s="858"/>
      <c r="E384" s="855"/>
      <c r="F384" s="549">
        <v>3</v>
      </c>
      <c r="G384" s="550"/>
      <c r="H384" s="598" t="str">
        <f t="shared" si="7"/>
        <v>Belum Diisi</v>
      </c>
      <c r="I384" s="592" t="s">
        <v>26</v>
      </c>
      <c r="J384" s="593" t="str">
        <f>IF($D$382="Y/T","Isi Sasaran",IF($E$382=0,0,IF(I384="Y",1,IF(I384="T",0,"Isi Dulu"))))</f>
        <v>Isi Sasaran</v>
      </c>
      <c r="K384" s="592" t="s">
        <v>26</v>
      </c>
      <c r="L384" s="593" t="str">
        <f>IF($D$382="Y/T","Isi Sasaran",IF($E$382=0,0,IF(K384="Y",1,IF(K384="T",0,"Isi Dulu"))))</f>
        <v>Isi Sasaran</v>
      </c>
      <c r="M384" s="849"/>
      <c r="N384" s="852"/>
    </row>
    <row r="385" spans="2:14" ht="15.75">
      <c r="B385" s="837"/>
      <c r="C385" s="840"/>
      <c r="D385" s="858"/>
      <c r="E385" s="855"/>
      <c r="F385" s="549">
        <v>4</v>
      </c>
      <c r="G385" s="550"/>
      <c r="H385" s="598" t="str">
        <f t="shared" si="7"/>
        <v>Belum Diisi</v>
      </c>
      <c r="I385" s="592" t="s">
        <v>26</v>
      </c>
      <c r="J385" s="593" t="str">
        <f>IF($D$382="Y/T","Isi Sasaran",IF($E$382=0,0,IF(I385="Y",1,IF(I385="T",0,"Isi Dulu"))))</f>
        <v>Isi Sasaran</v>
      </c>
      <c r="K385" s="592" t="s">
        <v>26</v>
      </c>
      <c r="L385" s="593" t="str">
        <f>IF($D$382="Y/T","Isi Sasaran",IF($E$382=0,0,IF(K385="Y",1,IF(K385="T",0,"Isi Dulu"))))</f>
        <v>Isi Sasaran</v>
      </c>
      <c r="M385" s="849"/>
      <c r="N385" s="852"/>
    </row>
    <row r="386" spans="2:14" ht="15.75">
      <c r="B386" s="838"/>
      <c r="C386" s="841"/>
      <c r="D386" s="859"/>
      <c r="E386" s="856"/>
      <c r="F386" s="569">
        <v>5</v>
      </c>
      <c r="G386" s="570"/>
      <c r="H386" s="599" t="str">
        <f t="shared" si="7"/>
        <v>Belum Diisi</v>
      </c>
      <c r="I386" s="595" t="s">
        <v>26</v>
      </c>
      <c r="J386" s="596" t="str">
        <f>IF($D$382="Y/T","Isi Sasaran",IF($E$382=0,0,IF(I386="Y",1,IF(I386="T",0,"Isi Dulu"))))</f>
        <v>Isi Sasaran</v>
      </c>
      <c r="K386" s="595" t="s">
        <v>26</v>
      </c>
      <c r="L386" s="596" t="str">
        <f>IF($D$382="Y/T","Isi Sasaran",IF($E$382=0,0,IF(K386="Y",1,IF(K386="T",0,"Isi Dulu"))))</f>
        <v>Isi Sasaran</v>
      </c>
      <c r="M386" s="850"/>
      <c r="N386" s="853"/>
    </row>
    <row r="387" spans="2:14" ht="15.75">
      <c r="B387" s="836">
        <v>16</v>
      </c>
      <c r="C387" s="839"/>
      <c r="D387" s="857" t="s">
        <v>26</v>
      </c>
      <c r="E387" s="854" t="str">
        <f>IF(D387="Y",1,IF(D387="T",0,IF(D387="Y/T","Belum diisi","Error")))</f>
        <v>Belum diisi</v>
      </c>
      <c r="F387" s="528">
        <v>1</v>
      </c>
      <c r="G387" s="529"/>
      <c r="H387" s="600" t="str">
        <f t="shared" si="7"/>
        <v>Belum Diisi</v>
      </c>
      <c r="I387" s="590" t="s">
        <v>26</v>
      </c>
      <c r="J387" s="591" t="str">
        <f>IF($D$387="Y/T","Isi Sasaran",IF($E$387=0,0,IF(I387="Y",1,IF(I387="T",0,"Isi Dulu"))))</f>
        <v>Isi Sasaran</v>
      </c>
      <c r="K387" s="590" t="s">
        <v>26</v>
      </c>
      <c r="L387" s="591" t="str">
        <f>IF($D$387="Y/T","Isi Sasaran",IF($E$387=0,0,IF(K387="Y",1,IF(K387="T",0,"Isi Dulu"))))</f>
        <v>Isi Sasaran</v>
      </c>
      <c r="M387" s="848" t="s">
        <v>26</v>
      </c>
      <c r="N387" s="851" t="str">
        <f>IF(M387="Y",1,IF(M387="T",0,IF(M387="Y/T","Belum diisi","Error")))</f>
        <v>Belum diisi</v>
      </c>
    </row>
    <row r="388" spans="2:14" ht="15.75">
      <c r="B388" s="837"/>
      <c r="C388" s="840"/>
      <c r="D388" s="858"/>
      <c r="E388" s="855"/>
      <c r="F388" s="549">
        <v>2</v>
      </c>
      <c r="G388" s="550"/>
      <c r="H388" s="598" t="str">
        <f t="shared" si="7"/>
        <v>Belum Diisi</v>
      </c>
      <c r="I388" s="592" t="s">
        <v>26</v>
      </c>
      <c r="J388" s="593" t="str">
        <f>IF($D$387="Y/T","Isi Sasaran",IF($E$387=0,0,IF(I388="Y",1,IF(I388="T",0,"Isi Dulu"))))</f>
        <v>Isi Sasaran</v>
      </c>
      <c r="K388" s="592" t="s">
        <v>26</v>
      </c>
      <c r="L388" s="593" t="str">
        <f>IF($D$387="Y/T","Isi Sasaran",IF($E$387=0,0,IF(K388="Y",1,IF(K388="T",0,"Isi Dulu"))))</f>
        <v>Isi Sasaran</v>
      </c>
      <c r="M388" s="849"/>
      <c r="N388" s="852"/>
    </row>
    <row r="389" spans="2:14" ht="15.75">
      <c r="B389" s="837"/>
      <c r="C389" s="840"/>
      <c r="D389" s="858"/>
      <c r="E389" s="855"/>
      <c r="F389" s="549">
        <v>3</v>
      </c>
      <c r="G389" s="550"/>
      <c r="H389" s="598" t="str">
        <f t="shared" si="7"/>
        <v>Belum Diisi</v>
      </c>
      <c r="I389" s="592" t="s">
        <v>26</v>
      </c>
      <c r="J389" s="593" t="str">
        <f>IF($D$387="Y/T","Isi Sasaran",IF($E$387=0,0,IF(I389="Y",1,IF(I389="T",0,"Isi Dulu"))))</f>
        <v>Isi Sasaran</v>
      </c>
      <c r="K389" s="592" t="s">
        <v>26</v>
      </c>
      <c r="L389" s="593" t="str">
        <f>IF($D$387="Y/T","Isi Sasaran",IF($E$387=0,0,IF(K389="Y",1,IF(K389="T",0,"Isi Dulu"))))</f>
        <v>Isi Sasaran</v>
      </c>
      <c r="M389" s="849"/>
      <c r="N389" s="852"/>
    </row>
    <row r="390" spans="2:14" ht="15.75">
      <c r="B390" s="837"/>
      <c r="C390" s="840"/>
      <c r="D390" s="858"/>
      <c r="E390" s="855"/>
      <c r="F390" s="549">
        <v>4</v>
      </c>
      <c r="G390" s="550"/>
      <c r="H390" s="598" t="str">
        <f t="shared" si="7"/>
        <v>Belum Diisi</v>
      </c>
      <c r="I390" s="592" t="s">
        <v>26</v>
      </c>
      <c r="J390" s="593" t="str">
        <f>IF($D$387="Y/T","Isi Sasaran",IF($E$387=0,0,IF(I390="Y",1,IF(I390="T",0,"Isi Dulu"))))</f>
        <v>Isi Sasaran</v>
      </c>
      <c r="K390" s="592" t="s">
        <v>26</v>
      </c>
      <c r="L390" s="593" t="str">
        <f>IF($D$387="Y/T","Isi Sasaran",IF($E$387=0,0,IF(K390="Y",1,IF(K390="T",0,"Isi Dulu"))))</f>
        <v>Isi Sasaran</v>
      </c>
      <c r="M390" s="849"/>
      <c r="N390" s="852"/>
    </row>
    <row r="391" spans="2:14" ht="15.75">
      <c r="B391" s="838"/>
      <c r="C391" s="841"/>
      <c r="D391" s="859"/>
      <c r="E391" s="856"/>
      <c r="F391" s="569">
        <v>5</v>
      </c>
      <c r="G391" s="570"/>
      <c r="H391" s="599" t="str">
        <f t="shared" si="7"/>
        <v>Belum Diisi</v>
      </c>
      <c r="I391" s="595" t="s">
        <v>26</v>
      </c>
      <c r="J391" s="596" t="str">
        <f>IF($D$387="Y/T","Isi Sasaran",IF($E$387=0,0,IF(I391="Y",1,IF(I391="T",0,"Isi Dulu"))))</f>
        <v>Isi Sasaran</v>
      </c>
      <c r="K391" s="595" t="s">
        <v>26</v>
      </c>
      <c r="L391" s="596" t="str">
        <f>IF($D$387="Y/T","Isi Sasaran",IF($E$387=0,0,IF(K391="Y",1,IF(K391="T",0,"Isi Dulu"))))</f>
        <v>Isi Sasaran</v>
      </c>
      <c r="M391" s="850"/>
      <c r="N391" s="853"/>
    </row>
    <row r="392" spans="2:14" ht="15.75">
      <c r="B392" s="836">
        <v>17</v>
      </c>
      <c r="C392" s="839"/>
      <c r="D392" s="857" t="s">
        <v>26</v>
      </c>
      <c r="E392" s="854" t="str">
        <f>IF(D392="Y",1,IF(D392="T",0,IF(D392="Y/T","Belum diisi","Error")))</f>
        <v>Belum diisi</v>
      </c>
      <c r="F392" s="528">
        <v>1</v>
      </c>
      <c r="G392" s="529"/>
      <c r="H392" s="600" t="str">
        <f t="shared" si="7"/>
        <v>Belum Diisi</v>
      </c>
      <c r="I392" s="590" t="s">
        <v>26</v>
      </c>
      <c r="J392" s="591" t="str">
        <f>IF($D$392="Y/T","Isi Sasaran",IF($E$392=0,0,IF(I392="Y",1,IF(I392="T",0,"Isi Dulu"))))</f>
        <v>Isi Sasaran</v>
      </c>
      <c r="K392" s="590" t="s">
        <v>26</v>
      </c>
      <c r="L392" s="591" t="str">
        <f>IF($D$392="Y/T","Isi Sasaran",IF($E$392=0,0,IF(K392="Y",1,IF(K392="T",0,"Isi Dulu"))))</f>
        <v>Isi Sasaran</v>
      </c>
      <c r="M392" s="848" t="s">
        <v>26</v>
      </c>
      <c r="N392" s="851" t="str">
        <f>IF(M392="Y",1,IF(M392="T",0,IF(M392="Y/T","Belum diisi","Error")))</f>
        <v>Belum diisi</v>
      </c>
    </row>
    <row r="393" spans="2:14" ht="15.75">
      <c r="B393" s="837"/>
      <c r="C393" s="840"/>
      <c r="D393" s="858"/>
      <c r="E393" s="855"/>
      <c r="F393" s="549">
        <v>2</v>
      </c>
      <c r="G393" s="550"/>
      <c r="H393" s="598" t="str">
        <f t="shared" si="7"/>
        <v>Belum Diisi</v>
      </c>
      <c r="I393" s="592" t="s">
        <v>26</v>
      </c>
      <c r="J393" s="593" t="str">
        <f>IF($D$392="Y/T","Isi Sasaran",IF($E$392=0,0,IF(I393="Y",1,IF(I393="T",0,"Isi Dulu"))))</f>
        <v>Isi Sasaran</v>
      </c>
      <c r="K393" s="592" t="s">
        <v>26</v>
      </c>
      <c r="L393" s="593" t="str">
        <f>IF($D$392="Y/T","Isi Sasaran",IF($E$392=0,0,IF(K393="Y",1,IF(K393="T",0,"Isi Dulu"))))</f>
        <v>Isi Sasaran</v>
      </c>
      <c r="M393" s="849"/>
      <c r="N393" s="852"/>
    </row>
    <row r="394" spans="2:14" ht="15.75">
      <c r="B394" s="837"/>
      <c r="C394" s="840"/>
      <c r="D394" s="858"/>
      <c r="E394" s="855"/>
      <c r="F394" s="549">
        <v>3</v>
      </c>
      <c r="G394" s="550"/>
      <c r="H394" s="598" t="str">
        <f t="shared" si="7"/>
        <v>Belum Diisi</v>
      </c>
      <c r="I394" s="592" t="s">
        <v>26</v>
      </c>
      <c r="J394" s="593" t="str">
        <f>IF($D$392="Y/T","Isi Sasaran",IF($E$392=0,0,IF(I394="Y",1,IF(I394="T",0,"Isi Dulu"))))</f>
        <v>Isi Sasaran</v>
      </c>
      <c r="K394" s="592" t="s">
        <v>26</v>
      </c>
      <c r="L394" s="593" t="str">
        <f>IF($D$392="Y/T","Isi Sasaran",IF($E$392=0,0,IF(K394="Y",1,IF(K394="T",0,"Isi Dulu"))))</f>
        <v>Isi Sasaran</v>
      </c>
      <c r="M394" s="849"/>
      <c r="N394" s="852"/>
    </row>
    <row r="395" spans="2:14" ht="15.75">
      <c r="B395" s="837"/>
      <c r="C395" s="840"/>
      <c r="D395" s="858"/>
      <c r="E395" s="855"/>
      <c r="F395" s="549">
        <v>4</v>
      </c>
      <c r="G395" s="550"/>
      <c r="H395" s="598" t="str">
        <f t="shared" si="7"/>
        <v>Belum Diisi</v>
      </c>
      <c r="I395" s="592" t="s">
        <v>26</v>
      </c>
      <c r="J395" s="593" t="str">
        <f>IF($D$392="Y/T","Isi Sasaran",IF($E$392=0,0,IF(I395="Y",1,IF(I395="T",0,"Isi Dulu"))))</f>
        <v>Isi Sasaran</v>
      </c>
      <c r="K395" s="592" t="s">
        <v>26</v>
      </c>
      <c r="L395" s="593" t="str">
        <f>IF($D$392="Y/T","Isi Sasaran",IF($E$392=0,0,IF(K395="Y",1,IF(K395="T",0,"Isi Dulu"))))</f>
        <v>Isi Sasaran</v>
      </c>
      <c r="M395" s="849"/>
      <c r="N395" s="852"/>
    </row>
    <row r="396" spans="2:14" ht="15.75">
      <c r="B396" s="838"/>
      <c r="C396" s="841"/>
      <c r="D396" s="859"/>
      <c r="E396" s="856"/>
      <c r="F396" s="569">
        <v>5</v>
      </c>
      <c r="G396" s="570"/>
      <c r="H396" s="599" t="str">
        <f t="shared" si="7"/>
        <v>Belum Diisi</v>
      </c>
      <c r="I396" s="595" t="s">
        <v>26</v>
      </c>
      <c r="J396" s="596" t="str">
        <f>IF($D$392="Y/T","Isi Sasaran",IF($E$392=0,0,IF(I396="Y",1,IF(I396="T",0,"Isi Dulu"))))</f>
        <v>Isi Sasaran</v>
      </c>
      <c r="K396" s="595" t="s">
        <v>26</v>
      </c>
      <c r="L396" s="596" t="str">
        <f>IF($D$392="Y/T","Isi Sasaran",IF($E$392=0,0,IF(K396="Y",1,IF(K396="T",0,"Isi Dulu"))))</f>
        <v>Isi Sasaran</v>
      </c>
      <c r="M396" s="850"/>
      <c r="N396" s="853"/>
    </row>
    <row r="397" spans="2:14" ht="15.75">
      <c r="B397" s="836">
        <v>18</v>
      </c>
      <c r="C397" s="839"/>
      <c r="D397" s="857" t="s">
        <v>26</v>
      </c>
      <c r="E397" s="854" t="str">
        <f>IF(D397="Y",1,IF(D397="T",0,IF(D397="Y/T","Belum diisi","Error")))</f>
        <v>Belum diisi</v>
      </c>
      <c r="F397" s="528">
        <v>1</v>
      </c>
      <c r="G397" s="529"/>
      <c r="H397" s="600" t="str">
        <f t="shared" si="7"/>
        <v>Belum Diisi</v>
      </c>
      <c r="I397" s="590" t="s">
        <v>26</v>
      </c>
      <c r="J397" s="591" t="str">
        <f>IF($D$397="Y/T","Isi Sasaran",IF($E$397=0,0,IF(I397="Y",1,IF(I397="T",0,"Isi Dulu"))))</f>
        <v>Isi Sasaran</v>
      </c>
      <c r="K397" s="590" t="s">
        <v>26</v>
      </c>
      <c r="L397" s="591" t="str">
        <f>IF($D$397="Y/T","Isi Sasaran",IF($E$397=0,0,IF(K397="Y",1,IF(K397="T",0,"Isi Dulu"))))</f>
        <v>Isi Sasaran</v>
      </c>
      <c r="M397" s="848" t="s">
        <v>26</v>
      </c>
      <c r="N397" s="851" t="str">
        <f>IF(M397="Y",1,IF(M397="T",0,IF(M397="Y/T","Belum diisi","Error")))</f>
        <v>Belum diisi</v>
      </c>
    </row>
    <row r="398" spans="2:14" ht="15.75">
      <c r="B398" s="837"/>
      <c r="C398" s="840"/>
      <c r="D398" s="858"/>
      <c r="E398" s="855"/>
      <c r="F398" s="549">
        <v>2</v>
      </c>
      <c r="G398" s="550"/>
      <c r="H398" s="598" t="str">
        <f t="shared" si="7"/>
        <v>Belum Diisi</v>
      </c>
      <c r="I398" s="592" t="s">
        <v>26</v>
      </c>
      <c r="J398" s="593" t="str">
        <f>IF($D$397="Y/T","Isi Sasaran",IF($E$397=0,0,IF(I398="Y",1,IF(I398="T",0,"Isi Dulu"))))</f>
        <v>Isi Sasaran</v>
      </c>
      <c r="K398" s="592" t="s">
        <v>26</v>
      </c>
      <c r="L398" s="593" t="str">
        <f>IF($D$397="Y/T","Isi Sasaran",IF($E$397=0,0,IF(K398="Y",1,IF(K398="T",0,"Isi Dulu"))))</f>
        <v>Isi Sasaran</v>
      </c>
      <c r="M398" s="849"/>
      <c r="N398" s="852"/>
    </row>
    <row r="399" spans="2:14" ht="15.75">
      <c r="B399" s="837"/>
      <c r="C399" s="840"/>
      <c r="D399" s="858"/>
      <c r="E399" s="855"/>
      <c r="F399" s="549">
        <v>3</v>
      </c>
      <c r="G399" s="550"/>
      <c r="H399" s="598" t="str">
        <f t="shared" si="7"/>
        <v>Belum Diisi</v>
      </c>
      <c r="I399" s="592" t="s">
        <v>26</v>
      </c>
      <c r="J399" s="593" t="str">
        <f>IF($D$397="Y/T","Isi Sasaran",IF($E$397=0,0,IF(I399="Y",1,IF(I399="T",0,"Isi Dulu"))))</f>
        <v>Isi Sasaran</v>
      </c>
      <c r="K399" s="592" t="s">
        <v>26</v>
      </c>
      <c r="L399" s="593" t="str">
        <f>IF($D$397="Y/T","Isi Sasaran",IF($E$397=0,0,IF(K399="Y",1,IF(K399="T",0,"Isi Dulu"))))</f>
        <v>Isi Sasaran</v>
      </c>
      <c r="M399" s="849"/>
      <c r="N399" s="852"/>
    </row>
    <row r="400" spans="2:14" ht="15.75">
      <c r="B400" s="837"/>
      <c r="C400" s="840"/>
      <c r="D400" s="858"/>
      <c r="E400" s="855"/>
      <c r="F400" s="549">
        <v>4</v>
      </c>
      <c r="G400" s="550"/>
      <c r="H400" s="598" t="str">
        <f t="shared" si="7"/>
        <v>Belum Diisi</v>
      </c>
      <c r="I400" s="592" t="s">
        <v>26</v>
      </c>
      <c r="J400" s="593" t="str">
        <f>IF($D$397="Y/T","Isi Sasaran",IF($E$397=0,0,IF(I400="Y",1,IF(I400="T",0,"Isi Dulu"))))</f>
        <v>Isi Sasaran</v>
      </c>
      <c r="K400" s="592" t="s">
        <v>26</v>
      </c>
      <c r="L400" s="593" t="str">
        <f>IF($D$397="Y/T","Isi Sasaran",IF($E$397=0,0,IF(K400="Y",1,IF(K400="T",0,"Isi Dulu"))))</f>
        <v>Isi Sasaran</v>
      </c>
      <c r="M400" s="849"/>
      <c r="N400" s="852"/>
    </row>
    <row r="401" spans="2:14" ht="15.75">
      <c r="B401" s="838"/>
      <c r="C401" s="841"/>
      <c r="D401" s="859"/>
      <c r="E401" s="856"/>
      <c r="F401" s="569">
        <v>5</v>
      </c>
      <c r="G401" s="570"/>
      <c r="H401" s="599" t="str">
        <f t="shared" si="7"/>
        <v>Belum Diisi</v>
      </c>
      <c r="I401" s="595" t="s">
        <v>26</v>
      </c>
      <c r="J401" s="596" t="str">
        <f>IF($D$397="Y/T","Isi Sasaran",IF($E$397=0,0,IF(I401="Y",1,IF(I401="T",0,"Isi Dulu"))))</f>
        <v>Isi Sasaran</v>
      </c>
      <c r="K401" s="595" t="s">
        <v>26</v>
      </c>
      <c r="L401" s="596" t="str">
        <f>IF($D$397="Y/T","Isi Sasaran",IF($E$397=0,0,IF(K401="Y",1,IF(K401="T",0,"Isi Dulu"))))</f>
        <v>Isi Sasaran</v>
      </c>
      <c r="M401" s="850"/>
      <c r="N401" s="853"/>
    </row>
    <row r="402" spans="2:14" ht="15.75">
      <c r="B402" s="836">
        <v>19</v>
      </c>
      <c r="C402" s="839"/>
      <c r="D402" s="857" t="s">
        <v>26</v>
      </c>
      <c r="E402" s="854" t="str">
        <f>IF(D402="Y",1,IF(D402="T",0,IF(D402="Y/T","Belum diisi","Error")))</f>
        <v>Belum diisi</v>
      </c>
      <c r="F402" s="528">
        <v>1</v>
      </c>
      <c r="G402" s="529"/>
      <c r="H402" s="600" t="str">
        <f t="shared" si="7"/>
        <v>Belum Diisi</v>
      </c>
      <c r="I402" s="590" t="s">
        <v>26</v>
      </c>
      <c r="J402" s="591" t="str">
        <f>IF($D$402="Y/T","Isi Sasaran",IF($E$402=0,0,IF(I402="Y",1,IF(I402="T",0,"Isi Dulu"))))</f>
        <v>Isi Sasaran</v>
      </c>
      <c r="K402" s="590" t="s">
        <v>26</v>
      </c>
      <c r="L402" s="591" t="str">
        <f>IF($D$402="Y/T","Isi Sasaran",IF($E$402=0,0,IF(K402="Y",1,IF(K402="T",0,"Isi Dulu"))))</f>
        <v>Isi Sasaran</v>
      </c>
      <c r="M402" s="848" t="s">
        <v>26</v>
      </c>
      <c r="N402" s="851" t="str">
        <f>IF(M402="Y",1,IF(M402="T",0,IF(M402="Y/T","Belum diisi","Error")))</f>
        <v>Belum diisi</v>
      </c>
    </row>
    <row r="403" spans="2:14" ht="15.75">
      <c r="B403" s="837"/>
      <c r="C403" s="840"/>
      <c r="D403" s="858"/>
      <c r="E403" s="855"/>
      <c r="F403" s="549">
        <v>2</v>
      </c>
      <c r="G403" s="550"/>
      <c r="H403" s="598" t="str">
        <f t="shared" si="7"/>
        <v>Belum Diisi</v>
      </c>
      <c r="I403" s="592" t="s">
        <v>26</v>
      </c>
      <c r="J403" s="593" t="str">
        <f>IF($D$402="Y/T","Isi Sasaran",IF($E$402=0,0,IF(I403="Y",1,IF(I403="T",0,"Isi Dulu"))))</f>
        <v>Isi Sasaran</v>
      </c>
      <c r="K403" s="592" t="s">
        <v>26</v>
      </c>
      <c r="L403" s="593" t="str">
        <f>IF($D$402="Y/T","Isi Sasaran",IF($E$402=0,0,IF(K403="Y",1,IF(K403="T",0,"Isi Dulu"))))</f>
        <v>Isi Sasaran</v>
      </c>
      <c r="M403" s="849"/>
      <c r="N403" s="852"/>
    </row>
    <row r="404" spans="2:14" ht="15.75">
      <c r="B404" s="837"/>
      <c r="C404" s="840"/>
      <c r="D404" s="858"/>
      <c r="E404" s="855"/>
      <c r="F404" s="549">
        <v>3</v>
      </c>
      <c r="G404" s="550"/>
      <c r="H404" s="598" t="str">
        <f t="shared" si="7"/>
        <v>Belum Diisi</v>
      </c>
      <c r="I404" s="592" t="s">
        <v>26</v>
      </c>
      <c r="J404" s="593" t="str">
        <f>IF($D$402="Y/T","Isi Sasaran",IF($E$402=0,0,IF(I404="Y",1,IF(I404="T",0,"Isi Dulu"))))</f>
        <v>Isi Sasaran</v>
      </c>
      <c r="K404" s="592" t="s">
        <v>26</v>
      </c>
      <c r="L404" s="593" t="str">
        <f>IF($D$402="Y/T","Isi Sasaran",IF($E$402=0,0,IF(K404="Y",1,IF(K404="T",0,"Isi Dulu"))))</f>
        <v>Isi Sasaran</v>
      </c>
      <c r="M404" s="849"/>
      <c r="N404" s="852"/>
    </row>
    <row r="405" spans="2:14" ht="15.75">
      <c r="B405" s="837"/>
      <c r="C405" s="840"/>
      <c r="D405" s="858"/>
      <c r="E405" s="855"/>
      <c r="F405" s="549">
        <v>4</v>
      </c>
      <c r="G405" s="550"/>
      <c r="H405" s="598" t="str">
        <f t="shared" si="7"/>
        <v>Belum Diisi</v>
      </c>
      <c r="I405" s="592" t="s">
        <v>26</v>
      </c>
      <c r="J405" s="593" t="str">
        <f>IF($D$402="Y/T","Isi Sasaran",IF($E$402=0,0,IF(I405="Y",1,IF(I405="T",0,"Isi Dulu"))))</f>
        <v>Isi Sasaran</v>
      </c>
      <c r="K405" s="592" t="s">
        <v>26</v>
      </c>
      <c r="L405" s="593" t="str">
        <f>IF($D$402="Y/T","Isi Sasaran",IF($E$402=0,0,IF(K405="Y",1,IF(K405="T",0,"Isi Dulu"))))</f>
        <v>Isi Sasaran</v>
      </c>
      <c r="M405" s="849"/>
      <c r="N405" s="852"/>
    </row>
    <row r="406" spans="2:14" ht="15.75">
      <c r="B406" s="838"/>
      <c r="C406" s="841"/>
      <c r="D406" s="859"/>
      <c r="E406" s="856"/>
      <c r="F406" s="569">
        <v>5</v>
      </c>
      <c r="G406" s="570"/>
      <c r="H406" s="599" t="str">
        <f t="shared" si="7"/>
        <v>Belum Diisi</v>
      </c>
      <c r="I406" s="595" t="s">
        <v>26</v>
      </c>
      <c r="J406" s="596" t="str">
        <f>IF($D$402="Y/T","Isi Sasaran",IF($E$402=0,0,IF(I406="Y",1,IF(I406="T",0,"Isi Dulu"))))</f>
        <v>Isi Sasaran</v>
      </c>
      <c r="K406" s="595" t="s">
        <v>26</v>
      </c>
      <c r="L406" s="596" t="str">
        <f>IF($D$402="Y/T","Isi Sasaran",IF($E$402=0,0,IF(K406="Y",1,IF(K406="T",0,"Isi Dulu"))))</f>
        <v>Isi Sasaran</v>
      </c>
      <c r="M406" s="850"/>
      <c r="N406" s="853"/>
    </row>
    <row r="407" spans="2:14" ht="15.75">
      <c r="B407" s="836">
        <v>20</v>
      </c>
      <c r="C407" s="839"/>
      <c r="D407" s="857" t="s">
        <v>26</v>
      </c>
      <c r="E407" s="854" t="str">
        <f>IF(D407="Y",1,IF(D407="T",0,IF(D407="Y/T","Belum diisi","Error")))</f>
        <v>Belum diisi</v>
      </c>
      <c r="F407" s="528">
        <v>1</v>
      </c>
      <c r="G407" s="529"/>
      <c r="H407" s="600" t="str">
        <f t="shared" si="7"/>
        <v>Belum Diisi</v>
      </c>
      <c r="I407" s="590" t="s">
        <v>26</v>
      </c>
      <c r="J407" s="591" t="str">
        <f>IF($D$407="Y/T","Isi Sasaran",IF($E$407=0,0,IF(I407="Y",1,IF(I407="T",0,"Isi Dulu"))))</f>
        <v>Isi Sasaran</v>
      </c>
      <c r="K407" s="590" t="s">
        <v>26</v>
      </c>
      <c r="L407" s="591" t="str">
        <f>IF($D$407="Y/T","Isi Sasaran",IF($E$407=0,0,IF(K407="Y",1,IF(K407="T",0,"Isi Dulu"))))</f>
        <v>Isi Sasaran</v>
      </c>
      <c r="M407" s="848" t="s">
        <v>26</v>
      </c>
      <c r="N407" s="851" t="str">
        <f>IF(M407="Y",1,IF(M407="T",0,IF(M407="Y/T","Belum diisi","Error")))</f>
        <v>Belum diisi</v>
      </c>
    </row>
    <row r="408" spans="2:14" ht="15.75">
      <c r="B408" s="837"/>
      <c r="C408" s="840"/>
      <c r="D408" s="858"/>
      <c r="E408" s="855"/>
      <c r="F408" s="549">
        <v>2</v>
      </c>
      <c r="G408" s="550"/>
      <c r="H408" s="598" t="str">
        <f t="shared" si="7"/>
        <v>Belum Diisi</v>
      </c>
      <c r="I408" s="592" t="s">
        <v>26</v>
      </c>
      <c r="J408" s="593" t="str">
        <f>IF($D$407="Y/T","Isi Sasaran",IF($E$407=0,0,IF(I408="Y",1,IF(I408="T",0,"Isi Dulu"))))</f>
        <v>Isi Sasaran</v>
      </c>
      <c r="K408" s="592" t="s">
        <v>26</v>
      </c>
      <c r="L408" s="593" t="str">
        <f>IF($D$407="Y/T","Isi Sasaran",IF($E$407=0,0,IF(K408="Y",1,IF(K408="T",0,"Isi Dulu"))))</f>
        <v>Isi Sasaran</v>
      </c>
      <c r="M408" s="849"/>
      <c r="N408" s="852"/>
    </row>
    <row r="409" spans="2:14" ht="15.75">
      <c r="B409" s="837"/>
      <c r="C409" s="840"/>
      <c r="D409" s="858"/>
      <c r="E409" s="855"/>
      <c r="F409" s="549">
        <v>3</v>
      </c>
      <c r="G409" s="550"/>
      <c r="H409" s="598" t="str">
        <f t="shared" si="7"/>
        <v>Belum Diisi</v>
      </c>
      <c r="I409" s="592" t="s">
        <v>26</v>
      </c>
      <c r="J409" s="593" t="str">
        <f>IF($D$407="Y/T","Isi Sasaran",IF($E$407=0,0,IF(I409="Y",1,IF(I409="T",0,"Isi Dulu"))))</f>
        <v>Isi Sasaran</v>
      </c>
      <c r="K409" s="592" t="s">
        <v>26</v>
      </c>
      <c r="L409" s="593" t="str">
        <f>IF($D$407="Y/T","Isi Sasaran",IF($E$407=0,0,IF(K409="Y",1,IF(K409="T",0,"Isi Dulu"))))</f>
        <v>Isi Sasaran</v>
      </c>
      <c r="M409" s="849"/>
      <c r="N409" s="852"/>
    </row>
    <row r="410" spans="2:14" ht="15.75">
      <c r="B410" s="837"/>
      <c r="C410" s="840"/>
      <c r="D410" s="858"/>
      <c r="E410" s="855"/>
      <c r="F410" s="549">
        <v>4</v>
      </c>
      <c r="G410" s="550"/>
      <c r="H410" s="598" t="str">
        <f t="shared" si="7"/>
        <v>Belum Diisi</v>
      </c>
      <c r="I410" s="592" t="s">
        <v>26</v>
      </c>
      <c r="J410" s="593" t="str">
        <f>IF($D$407="Y/T","Isi Sasaran",IF($E$407=0,0,IF(I410="Y",1,IF(I410="T",0,"Isi Dulu"))))</f>
        <v>Isi Sasaran</v>
      </c>
      <c r="K410" s="592" t="s">
        <v>26</v>
      </c>
      <c r="L410" s="593" t="str">
        <f>IF($D$407="Y/T","Isi Sasaran",IF($E$407=0,0,IF(K410="Y",1,IF(K410="T",0,"Isi Dulu"))))</f>
        <v>Isi Sasaran</v>
      </c>
      <c r="M410" s="849"/>
      <c r="N410" s="852"/>
    </row>
    <row r="411" spans="2:14" ht="15.75">
      <c r="B411" s="838"/>
      <c r="C411" s="841"/>
      <c r="D411" s="859"/>
      <c r="E411" s="856"/>
      <c r="F411" s="569">
        <v>5</v>
      </c>
      <c r="G411" s="570"/>
      <c r="H411" s="599" t="str">
        <f t="shared" si="7"/>
        <v>Belum Diisi</v>
      </c>
      <c r="I411" s="595" t="s">
        <v>26</v>
      </c>
      <c r="J411" s="596" t="str">
        <f>IF($D$407="Y/T","Isi Sasaran",IF($E$407=0,0,IF(I411="Y",1,IF(I411="T",0,"Isi Dulu"))))</f>
        <v>Isi Sasaran</v>
      </c>
      <c r="K411" s="595" t="s">
        <v>26</v>
      </c>
      <c r="L411" s="596" t="str">
        <f>IF($D$407="Y/T","Isi Sasaran",IF($E$407=0,0,IF(K411="Y",1,IF(K411="T",0,"Isi Dulu"))))</f>
        <v>Isi Sasaran</v>
      </c>
      <c r="M411" s="850"/>
      <c r="N411" s="853"/>
    </row>
    <row r="412" spans="2:14" ht="15.75">
      <c r="B412" s="580"/>
      <c r="C412" s="581"/>
      <c r="D412" s="582"/>
      <c r="E412" s="602" t="e">
        <f>AVERAGE(E312:E411)</f>
        <v>#DIV/0!</v>
      </c>
      <c r="F412" s="583"/>
      <c r="G412" s="583"/>
      <c r="H412" s="602" t="e">
        <f>(IF($D312="Y/T",0,AVERAGE(H312:H316))+IF($D317="Y/T",0,AVERAGE(H317:H321))+IF($D322="Y/T",0,AVERAGE(H322:H326))+IF($D327="Y/T",0,AVERAGE(H327:H331))+IF($D332="Y/T",0,AVERAGE(H332:H336))+IF($D337="Y/T",0,AVERAGE(H337:H341))+IF($D342="Y/T",0,AVERAGE(H342:H346))+IF($D347="Y/T",0,AVERAGE(H347:H351))+IF($D352="Y/T",0,AVERAGE(H352:H356))+IF($D357="Y/T",0,AVERAGE(H357:H361))+IF($D362="Y/T",0,AVERAGE(H362:H366))+IF($D367="Y/T",0,AVERAGE(H367:H371))+IF($D372="Y/T",0,AVERAGE(H372:H376))+IF($D377="Y/T",0,AVERAGE(H377:H381))+IF($D382="Y/T",0,AVERAGE(H382:H386))+IF($D387="Y/T",0,AVERAGE(H387:H391))+IF($D392="Y/T",0,AVERAGE(H392:H396))+IF($D397="Y/T",0,AVERAGE(H397:H401))+IF($D402="Y/T",0,AVERAGE(H402:H406))+IF($D407="Y/T",0,AVERAGE(H407:H411)))/(COUNTIF($D312:$D411,"Y")+COUNTIF($D312:$D411,"T"))</f>
        <v>#DIV/0!</v>
      </c>
      <c r="I412" s="582"/>
      <c r="J412" s="602" t="e">
        <f>(IF($D312="Y/T",0,AVERAGE(J312:J316))+IF($D317="Y/T",0,AVERAGE(J317:J321))+IF($D322="Y/T",0,AVERAGE(J322:J326))+IF($D327="Y/T",0,AVERAGE(J327:J331))+IF($D332="Y/T",0,AVERAGE(J332:J336))+IF($D337="Y/T",0,AVERAGE(J337:J341))+IF($D342="Y/T",0,AVERAGE(J342:J346))+IF($D347="Y/T",0,AVERAGE(J347:J351))+IF($D352="Y/T",0,AVERAGE(J352:J356))+IF($D357="Y/T",0,AVERAGE(J357:J361))+IF($D362="Y/T",0,AVERAGE(J362:J366))+IF($D367="Y/T",0,AVERAGE(J367:J371))+IF($D372="Y/T",0,AVERAGE(J372:J376))+IF($D377="Y/T",0,AVERAGE(J377:J381))+IF($D382="Y/T",0,AVERAGE(J382:J386))+IF($D387="Y/T",0,AVERAGE(J387:J391))+IF($D392="Y/T",0,AVERAGE(J392:J396))+IF($D397="Y/T",0,AVERAGE(J397:J401))+IF($D402="Y/T",0,AVERAGE(J402:J406))+IF($D407="Y/T",0,AVERAGE(J407:J411)))/(COUNTIF($D312:$D411,"Y")+COUNTIF($D312:$D411,"T"))</f>
        <v>#DIV/0!</v>
      </c>
      <c r="K412" s="582"/>
      <c r="L412" s="602" t="e">
        <f>(IF($D312="Y/T",0,AVERAGE(L312:L316))+IF($D317="Y/T",0,AVERAGE(L317:L321))+IF($D322="Y/T",0,AVERAGE(L322:L326))+IF($D327="Y/T",0,AVERAGE(L327:L331))+IF($D332="Y/T",0,AVERAGE(L332:L336))+IF($D337="Y/T",0,AVERAGE(L337:L341))+IF($D342="Y/T",0,AVERAGE(L342:L346))+IF($D347="Y/T",0,AVERAGE(L347:L351))+IF($D352="Y/T",0,AVERAGE(L352:L356))+IF($D357="Y/T",0,AVERAGE(L357:L361))+IF($D362="Y/T",0,AVERAGE(L362:L366))+IF($D367="Y/T",0,AVERAGE(L367:L371))+IF($D372="Y/T",0,AVERAGE(L372:L376))+IF($D377="Y/T",0,AVERAGE(L377:L381))+IF($D382="Y/T",0,AVERAGE(L382:L386))+IF($D387="Y/T",0,AVERAGE(L387:L391))+IF($D392="Y/T",0,AVERAGE(L392:L396))+IF($D397="Y/T",0,AVERAGE(L397:L401))+IF($D402="Y/T",0,AVERAGE(L402:L406))+IF($D407="Y/T",0,AVERAGE(L407:L411)))/(COUNTIF($D312:$D411,"Y")+COUNTIF($D312:$D411,"T"))</f>
        <v>#DIV/0!</v>
      </c>
      <c r="M412" s="606"/>
      <c r="N412" s="602" t="e">
        <f>AVERAGE(N312:N411)</f>
        <v>#DIV/0!</v>
      </c>
    </row>
  </sheetData>
  <mergeCells count="496">
    <mergeCell ref="M337:M341"/>
    <mergeCell ref="E342:E346"/>
    <mergeCell ref="B327:B331"/>
    <mergeCell ref="C327:C331"/>
    <mergeCell ref="B285:B289"/>
    <mergeCell ref="M290:M294"/>
    <mergeCell ref="E300:E304"/>
    <mergeCell ref="N317:N321"/>
    <mergeCell ref="C300:C304"/>
    <mergeCell ref="B305:B309"/>
    <mergeCell ref="C285:C289"/>
    <mergeCell ref="M285:M289"/>
    <mergeCell ref="D295:D299"/>
    <mergeCell ref="M322:M326"/>
    <mergeCell ref="C312:C316"/>
    <mergeCell ref="B317:B321"/>
    <mergeCell ref="D322:D326"/>
    <mergeCell ref="E322:E326"/>
    <mergeCell ref="C317:C321"/>
    <mergeCell ref="E312:E316"/>
    <mergeCell ref="C322:C326"/>
    <mergeCell ref="N235:N239"/>
    <mergeCell ref="D312:D316"/>
    <mergeCell ref="D260:D264"/>
    <mergeCell ref="N250:N254"/>
    <mergeCell ref="C250:C254"/>
    <mergeCell ref="M260:M264"/>
    <mergeCell ref="B265:B269"/>
    <mergeCell ref="D255:D259"/>
    <mergeCell ref="M255:M259"/>
    <mergeCell ref="N255:N259"/>
    <mergeCell ref="M300:M304"/>
    <mergeCell ref="B260:B264"/>
    <mergeCell ref="D275:D279"/>
    <mergeCell ref="E265:E269"/>
    <mergeCell ref="E285:E289"/>
    <mergeCell ref="D290:D294"/>
    <mergeCell ref="E290:E294"/>
    <mergeCell ref="N285:N289"/>
    <mergeCell ref="N280:N284"/>
    <mergeCell ref="M295:M299"/>
    <mergeCell ref="B280:B284"/>
    <mergeCell ref="E280:E284"/>
    <mergeCell ref="C280:C284"/>
    <mergeCell ref="M270:M274"/>
    <mergeCell ref="N260:N264"/>
    <mergeCell ref="E270:E274"/>
    <mergeCell ref="D265:D269"/>
    <mergeCell ref="C260:C264"/>
    <mergeCell ref="B270:B274"/>
    <mergeCell ref="C290:C294"/>
    <mergeCell ref="B295:B299"/>
    <mergeCell ref="N295:N299"/>
    <mergeCell ref="D240:D244"/>
    <mergeCell ref="E240:E244"/>
    <mergeCell ref="N275:N279"/>
    <mergeCell ref="D280:D284"/>
    <mergeCell ref="B290:B294"/>
    <mergeCell ref="M280:M284"/>
    <mergeCell ref="E275:E279"/>
    <mergeCell ref="N240:N244"/>
    <mergeCell ref="B240:B244"/>
    <mergeCell ref="C225:C229"/>
    <mergeCell ref="N220:N224"/>
    <mergeCell ref="M198:M202"/>
    <mergeCell ref="N128:N132"/>
    <mergeCell ref="C133:C137"/>
    <mergeCell ref="M138:M142"/>
    <mergeCell ref="C148:C152"/>
    <mergeCell ref="E143:E147"/>
    <mergeCell ref="D138:D142"/>
    <mergeCell ref="C193:C197"/>
    <mergeCell ref="C203:C207"/>
    <mergeCell ref="M193:M197"/>
    <mergeCell ref="E193:E197"/>
    <mergeCell ref="D193:D197"/>
    <mergeCell ref="M210:M214"/>
    <mergeCell ref="D198:D202"/>
    <mergeCell ref="N133:N137"/>
    <mergeCell ref="N148:N152"/>
    <mergeCell ref="E158:E162"/>
    <mergeCell ref="D183:D187"/>
    <mergeCell ref="M133:M137"/>
    <mergeCell ref="M225:M229"/>
    <mergeCell ref="N225:N229"/>
    <mergeCell ref="B377:B381"/>
    <mergeCell ref="E382:E386"/>
    <mergeCell ref="D387:D391"/>
    <mergeCell ref="E377:E381"/>
    <mergeCell ref="D377:D381"/>
    <mergeCell ref="D382:D386"/>
    <mergeCell ref="E387:E391"/>
    <mergeCell ref="M382:M386"/>
    <mergeCell ref="N387:N391"/>
    <mergeCell ref="B382:B386"/>
    <mergeCell ref="M377:M381"/>
    <mergeCell ref="N377:N381"/>
    <mergeCell ref="C387:C391"/>
    <mergeCell ref="M387:M391"/>
    <mergeCell ref="B387:B391"/>
    <mergeCell ref="C382:C386"/>
    <mergeCell ref="N382:N386"/>
    <mergeCell ref="C377:C381"/>
    <mergeCell ref="B347:B351"/>
    <mergeCell ref="N352:N356"/>
    <mergeCell ref="E357:E361"/>
    <mergeCell ref="N300:N304"/>
    <mergeCell ref="D300:D304"/>
    <mergeCell ref="E305:E309"/>
    <mergeCell ref="N362:N366"/>
    <mergeCell ref="D352:D356"/>
    <mergeCell ref="B357:B361"/>
    <mergeCell ref="B322:B326"/>
    <mergeCell ref="M327:M331"/>
    <mergeCell ref="B342:B346"/>
    <mergeCell ref="B337:B341"/>
    <mergeCell ref="M312:M316"/>
    <mergeCell ref="B312:B316"/>
    <mergeCell ref="E317:E321"/>
    <mergeCell ref="N312:N316"/>
    <mergeCell ref="N327:N331"/>
    <mergeCell ref="D332:D336"/>
    <mergeCell ref="N322:N326"/>
    <mergeCell ref="D337:D341"/>
    <mergeCell ref="D327:D331"/>
    <mergeCell ref="E327:E331"/>
    <mergeCell ref="B332:B336"/>
    <mergeCell ref="B397:B401"/>
    <mergeCell ref="M402:M406"/>
    <mergeCell ref="C407:C411"/>
    <mergeCell ref="C402:C406"/>
    <mergeCell ref="B407:B411"/>
    <mergeCell ref="N392:N396"/>
    <mergeCell ref="E407:E411"/>
    <mergeCell ref="C397:C401"/>
    <mergeCell ref="B402:B406"/>
    <mergeCell ref="M392:M396"/>
    <mergeCell ref="D392:D396"/>
    <mergeCell ref="D407:D411"/>
    <mergeCell ref="N397:N401"/>
    <mergeCell ref="M397:M401"/>
    <mergeCell ref="E402:E406"/>
    <mergeCell ref="D402:D406"/>
    <mergeCell ref="E397:E401"/>
    <mergeCell ref="N407:N411"/>
    <mergeCell ref="N402:N406"/>
    <mergeCell ref="M407:M411"/>
    <mergeCell ref="B392:B396"/>
    <mergeCell ref="E392:E396"/>
    <mergeCell ref="C392:C396"/>
    <mergeCell ref="D397:D401"/>
    <mergeCell ref="N372:N376"/>
    <mergeCell ref="C362:C366"/>
    <mergeCell ref="B362:B366"/>
    <mergeCell ref="D362:D366"/>
    <mergeCell ref="E362:E366"/>
    <mergeCell ref="M362:M366"/>
    <mergeCell ref="M357:M361"/>
    <mergeCell ref="E337:E341"/>
    <mergeCell ref="N342:N346"/>
    <mergeCell ref="D342:D346"/>
    <mergeCell ref="C342:C346"/>
    <mergeCell ref="M347:M351"/>
    <mergeCell ref="C357:C361"/>
    <mergeCell ref="E352:E356"/>
    <mergeCell ref="B352:B356"/>
    <mergeCell ref="B367:B371"/>
    <mergeCell ref="N367:N371"/>
    <mergeCell ref="D367:D371"/>
    <mergeCell ref="B372:B376"/>
    <mergeCell ref="C372:C376"/>
    <mergeCell ref="M372:M376"/>
    <mergeCell ref="D372:D376"/>
    <mergeCell ref="E372:E376"/>
    <mergeCell ref="M367:M371"/>
    <mergeCell ref="C367:C371"/>
    <mergeCell ref="E367:E371"/>
    <mergeCell ref="B215:B219"/>
    <mergeCell ref="N230:N234"/>
    <mergeCell ref="E245:E249"/>
    <mergeCell ref="B230:B234"/>
    <mergeCell ref="C188:C192"/>
    <mergeCell ref="N193:N197"/>
    <mergeCell ref="D203:D207"/>
    <mergeCell ref="D347:D351"/>
    <mergeCell ref="C337:C341"/>
    <mergeCell ref="C347:C351"/>
    <mergeCell ref="M352:M356"/>
    <mergeCell ref="D357:D361"/>
    <mergeCell ref="E347:E351"/>
    <mergeCell ref="C352:C356"/>
    <mergeCell ref="M332:M336"/>
    <mergeCell ref="N347:N351"/>
    <mergeCell ref="C332:C336"/>
    <mergeCell ref="N337:N341"/>
    <mergeCell ref="E332:E336"/>
    <mergeCell ref="N357:N361"/>
    <mergeCell ref="M342:M346"/>
    <mergeCell ref="N332:N336"/>
    <mergeCell ref="N123:N127"/>
    <mergeCell ref="D123:D127"/>
    <mergeCell ref="N245:N249"/>
    <mergeCell ref="N210:N214"/>
    <mergeCell ref="B210:B214"/>
    <mergeCell ref="D215:D219"/>
    <mergeCell ref="D210:D214"/>
    <mergeCell ref="E210:E214"/>
    <mergeCell ref="E215:E219"/>
    <mergeCell ref="B209:N209"/>
    <mergeCell ref="E220:E224"/>
    <mergeCell ref="B198:B202"/>
    <mergeCell ref="M203:M207"/>
    <mergeCell ref="C215:C219"/>
    <mergeCell ref="N203:N207"/>
    <mergeCell ref="N188:N192"/>
    <mergeCell ref="E198:E202"/>
    <mergeCell ref="D173:D177"/>
    <mergeCell ref="M163:M167"/>
    <mergeCell ref="B163:B167"/>
    <mergeCell ref="M230:M234"/>
    <mergeCell ref="B225:B229"/>
    <mergeCell ref="D235:D239"/>
    <mergeCell ref="M220:M224"/>
    <mergeCell ref="N86:N90"/>
    <mergeCell ref="E96:E100"/>
    <mergeCell ref="C81:C85"/>
    <mergeCell ref="M173:M177"/>
    <mergeCell ref="B173:B177"/>
    <mergeCell ref="C168:C172"/>
    <mergeCell ref="N138:N142"/>
    <mergeCell ref="C128:C132"/>
    <mergeCell ref="M128:M132"/>
    <mergeCell ref="D133:D137"/>
    <mergeCell ref="E133:E137"/>
    <mergeCell ref="E128:E132"/>
    <mergeCell ref="B153:B157"/>
    <mergeCell ref="N158:N162"/>
    <mergeCell ref="D168:D172"/>
    <mergeCell ref="D163:D167"/>
    <mergeCell ref="E163:E167"/>
    <mergeCell ref="E168:E172"/>
    <mergeCell ref="B128:B132"/>
    <mergeCell ref="M81:M85"/>
    <mergeCell ref="E113:E117"/>
    <mergeCell ref="C96:C100"/>
    <mergeCell ref="D86:D90"/>
    <mergeCell ref="D101:D105"/>
    <mergeCell ref="C235:C239"/>
    <mergeCell ref="E225:E229"/>
    <mergeCell ref="C305:C309"/>
    <mergeCell ref="B311:N311"/>
    <mergeCell ref="D285:D289"/>
    <mergeCell ref="M275:M279"/>
    <mergeCell ref="B275:B279"/>
    <mergeCell ref="C270:C274"/>
    <mergeCell ref="D270:D274"/>
    <mergeCell ref="B235:B239"/>
    <mergeCell ref="E235:E239"/>
    <mergeCell ref="C295:C299"/>
    <mergeCell ref="E295:E299"/>
    <mergeCell ref="C230:C234"/>
    <mergeCell ref="M235:M239"/>
    <mergeCell ref="D245:D249"/>
    <mergeCell ref="M240:M244"/>
    <mergeCell ref="C245:C249"/>
    <mergeCell ref="M265:M269"/>
    <mergeCell ref="D250:D254"/>
    <mergeCell ref="C265:C269"/>
    <mergeCell ref="C275:C279"/>
    <mergeCell ref="D305:D309"/>
    <mergeCell ref="D230:D234"/>
    <mergeCell ref="G3:G4"/>
    <mergeCell ref="N101:N105"/>
    <mergeCell ref="B51:B55"/>
    <mergeCell ref="M61:M65"/>
    <mergeCell ref="E66:E70"/>
    <mergeCell ref="D56:D60"/>
    <mergeCell ref="N56:N60"/>
    <mergeCell ref="N96:N100"/>
    <mergeCell ref="C91:C95"/>
    <mergeCell ref="E101:E105"/>
    <mergeCell ref="M91:M95"/>
    <mergeCell ref="N91:N95"/>
    <mergeCell ref="E56:E60"/>
    <mergeCell ref="M51:M55"/>
    <mergeCell ref="E51:E55"/>
    <mergeCell ref="M101:M105"/>
    <mergeCell ref="B96:B100"/>
    <mergeCell ref="E76:E80"/>
    <mergeCell ref="M86:M90"/>
    <mergeCell ref="D96:D100"/>
    <mergeCell ref="B91:B95"/>
    <mergeCell ref="B81:B85"/>
    <mergeCell ref="N66:N70"/>
    <mergeCell ref="M96:M100"/>
    <mergeCell ref="K4:L4"/>
    <mergeCell ref="E16:E20"/>
    <mergeCell ref="B11:B15"/>
    <mergeCell ref="N11:N15"/>
    <mergeCell ref="M31:M35"/>
    <mergeCell ref="E41:E45"/>
    <mergeCell ref="D36:D40"/>
    <mergeCell ref="D31:D35"/>
    <mergeCell ref="B31:B35"/>
    <mergeCell ref="B26:B30"/>
    <mergeCell ref="D16:D20"/>
    <mergeCell ref="M4:N4"/>
    <mergeCell ref="B6:B10"/>
    <mergeCell ref="N41:N45"/>
    <mergeCell ref="M26:M30"/>
    <mergeCell ref="C16:C20"/>
    <mergeCell ref="D26:D30"/>
    <mergeCell ref="E21:E25"/>
    <mergeCell ref="C21:C25"/>
    <mergeCell ref="B41:B45"/>
    <mergeCell ref="N6:N10"/>
    <mergeCell ref="D11:D15"/>
    <mergeCell ref="H3:H4"/>
    <mergeCell ref="F3:F4"/>
    <mergeCell ref="N46:N50"/>
    <mergeCell ref="D91:D95"/>
    <mergeCell ref="D51:D55"/>
    <mergeCell ref="M46:M50"/>
    <mergeCell ref="B1:N1"/>
    <mergeCell ref="N153:N157"/>
    <mergeCell ref="D143:D147"/>
    <mergeCell ref="B148:B152"/>
    <mergeCell ref="N118:N122"/>
    <mergeCell ref="B108:B112"/>
    <mergeCell ref="M123:M127"/>
    <mergeCell ref="D113:D117"/>
    <mergeCell ref="N113:N117"/>
    <mergeCell ref="E86:E90"/>
    <mergeCell ref="B76:B80"/>
    <mergeCell ref="D76:D80"/>
    <mergeCell ref="C86:C90"/>
    <mergeCell ref="E81:E85"/>
    <mergeCell ref="D81:D85"/>
    <mergeCell ref="B138:B142"/>
    <mergeCell ref="N143:N147"/>
    <mergeCell ref="E148:E152"/>
    <mergeCell ref="B133:B137"/>
    <mergeCell ref="B86:B90"/>
    <mergeCell ref="M66:M70"/>
    <mergeCell ref="C51:C55"/>
    <mergeCell ref="B56:B60"/>
    <mergeCell ref="N51:N55"/>
    <mergeCell ref="N61:N65"/>
    <mergeCell ref="D71:D75"/>
    <mergeCell ref="C56:C60"/>
    <mergeCell ref="B66:B70"/>
    <mergeCell ref="N81:N85"/>
    <mergeCell ref="C76:C80"/>
    <mergeCell ref="M76:M80"/>
    <mergeCell ref="N76:N80"/>
    <mergeCell ref="M71:M75"/>
    <mergeCell ref="N71:N75"/>
    <mergeCell ref="C71:C75"/>
    <mergeCell ref="M56:M60"/>
    <mergeCell ref="E71:E75"/>
    <mergeCell ref="D66:D70"/>
    <mergeCell ref="B61:B65"/>
    <mergeCell ref="C61:C65"/>
    <mergeCell ref="D61:D65"/>
    <mergeCell ref="E61:E65"/>
    <mergeCell ref="C66:C70"/>
    <mergeCell ref="D46:D50"/>
    <mergeCell ref="C46:C50"/>
    <mergeCell ref="B36:B40"/>
    <mergeCell ref="C31:C35"/>
    <mergeCell ref="B21:B25"/>
    <mergeCell ref="M36:M40"/>
    <mergeCell ref="C36:C40"/>
    <mergeCell ref="M41:M45"/>
    <mergeCell ref="E36:E40"/>
    <mergeCell ref="C41:C45"/>
    <mergeCell ref="B46:B50"/>
    <mergeCell ref="E46:E50"/>
    <mergeCell ref="B2:N2"/>
    <mergeCell ref="E11:E15"/>
    <mergeCell ref="D41:D45"/>
    <mergeCell ref="N31:N35"/>
    <mergeCell ref="E26:E30"/>
    <mergeCell ref="C26:C30"/>
    <mergeCell ref="M11:M15"/>
    <mergeCell ref="D3:E4"/>
    <mergeCell ref="B5:N5"/>
    <mergeCell ref="E31:E35"/>
    <mergeCell ref="M16:M20"/>
    <mergeCell ref="B16:B20"/>
    <mergeCell ref="N21:N25"/>
    <mergeCell ref="N36:N40"/>
    <mergeCell ref="D21:D25"/>
    <mergeCell ref="M21:M25"/>
    <mergeCell ref="C11:C15"/>
    <mergeCell ref="C6:C10"/>
    <mergeCell ref="D6:D10"/>
    <mergeCell ref="E6:E10"/>
    <mergeCell ref="M6:M10"/>
    <mergeCell ref="N16:N20"/>
    <mergeCell ref="B3:B4"/>
    <mergeCell ref="C3:C4"/>
    <mergeCell ref="I3:N3"/>
    <mergeCell ref="I4:J4"/>
    <mergeCell ref="B300:B304"/>
    <mergeCell ref="M317:M321"/>
    <mergeCell ref="N305:N309"/>
    <mergeCell ref="D317:D321"/>
    <mergeCell ref="M305:M309"/>
    <mergeCell ref="M245:M249"/>
    <mergeCell ref="C255:C259"/>
    <mergeCell ref="M250:M254"/>
    <mergeCell ref="E250:E254"/>
    <mergeCell ref="E255:E259"/>
    <mergeCell ref="B250:B254"/>
    <mergeCell ref="D225:D229"/>
    <mergeCell ref="M215:M219"/>
    <mergeCell ref="B220:B224"/>
    <mergeCell ref="N168:N172"/>
    <mergeCell ref="C163:C167"/>
    <mergeCell ref="C173:C177"/>
    <mergeCell ref="N215:N219"/>
    <mergeCell ref="C210:C214"/>
    <mergeCell ref="D220:D224"/>
    <mergeCell ref="N198:N202"/>
    <mergeCell ref="B71:B75"/>
    <mergeCell ref="E91:E95"/>
    <mergeCell ref="B107:J107"/>
    <mergeCell ref="B203:B207"/>
    <mergeCell ref="D118:D122"/>
    <mergeCell ref="B101:B105"/>
    <mergeCell ref="E108:E112"/>
    <mergeCell ref="C101:C105"/>
    <mergeCell ref="C113:C117"/>
    <mergeCell ref="D108:D112"/>
    <mergeCell ref="B183:B187"/>
    <mergeCell ref="B123:B127"/>
    <mergeCell ref="M148:M152"/>
    <mergeCell ref="D128:D132"/>
    <mergeCell ref="E118:E122"/>
    <mergeCell ref="C108:C112"/>
    <mergeCell ref="M113:M117"/>
    <mergeCell ref="M108:M112"/>
    <mergeCell ref="B178:B182"/>
    <mergeCell ref="E178:E182"/>
    <mergeCell ref="C178:C182"/>
    <mergeCell ref="C118:C122"/>
    <mergeCell ref="B118:B122"/>
    <mergeCell ref="N108:N112"/>
    <mergeCell ref="E123:E127"/>
    <mergeCell ref="B143:B147"/>
    <mergeCell ref="N290:N294"/>
    <mergeCell ref="E260:E264"/>
    <mergeCell ref="C240:C244"/>
    <mergeCell ref="B255:B259"/>
    <mergeCell ref="B188:B192"/>
    <mergeCell ref="M188:M192"/>
    <mergeCell ref="E203:E207"/>
    <mergeCell ref="M158:M162"/>
    <mergeCell ref="C153:C157"/>
    <mergeCell ref="M153:M157"/>
    <mergeCell ref="D158:D162"/>
    <mergeCell ref="C158:C162"/>
    <mergeCell ref="E153:E157"/>
    <mergeCell ref="D178:D182"/>
    <mergeCell ref="M168:M172"/>
    <mergeCell ref="N173:N177"/>
    <mergeCell ref="B168:B172"/>
    <mergeCell ref="B193:B197"/>
    <mergeCell ref="M178:M182"/>
    <mergeCell ref="E173:E177"/>
    <mergeCell ref="N270:N274"/>
    <mergeCell ref="N26:N30"/>
    <mergeCell ref="N265:N269"/>
    <mergeCell ref="B245:B249"/>
    <mergeCell ref="E230:E234"/>
    <mergeCell ref="C220:C224"/>
    <mergeCell ref="N163:N167"/>
    <mergeCell ref="D153:D157"/>
    <mergeCell ref="B158:B162"/>
    <mergeCell ref="B113:B117"/>
    <mergeCell ref="M118:M122"/>
    <mergeCell ref="C123:C127"/>
    <mergeCell ref="C183:C187"/>
    <mergeCell ref="M183:M187"/>
    <mergeCell ref="C198:C202"/>
    <mergeCell ref="E183:E187"/>
    <mergeCell ref="D188:D192"/>
    <mergeCell ref="E188:E192"/>
    <mergeCell ref="N183:N187"/>
    <mergeCell ref="N178:N182"/>
    <mergeCell ref="C138:C142"/>
    <mergeCell ref="M143:M147"/>
    <mergeCell ref="D148:D152"/>
    <mergeCell ref="E138:E142"/>
    <mergeCell ref="C143:C147"/>
  </mergeCells>
  <dataValidations count="92">
    <dataValidation type="list" allowBlank="1" showInputMessage="1" showErrorMessage="1" sqref="D11">
      <formula1>"Y,T,Y/T"</formula1>
    </dataValidation>
    <dataValidation type="list" allowBlank="1" showInputMessage="1" showErrorMessage="1" sqref="D46">
      <formula1>"Y,T,Y/T"</formula1>
    </dataValidation>
    <dataValidation type="list" allowBlank="1" showInputMessage="1" showErrorMessage="1" sqref="D36">
      <formula1>"Y,T,Y/T"</formula1>
    </dataValidation>
    <dataValidation type="list" allowBlank="1" showInputMessage="1" showErrorMessage="1" sqref="D26">
      <formula1>"Y,T,Y/T"</formula1>
    </dataValidation>
    <dataValidation type="list" allowBlank="1" showInputMessage="1" showErrorMessage="1" sqref="D6">
      <formula1>"Y,T,Y/T"</formula1>
    </dataValidation>
    <dataValidation type="list" allowBlank="1" showInputMessage="1" showErrorMessage="1" sqref="D153">
      <formula1>"Y,T,Y/T"</formula1>
    </dataValidation>
    <dataValidation type="list" allowBlank="1" showInputMessage="1" showErrorMessage="1" sqref="D210">
      <formula1>"Y,T,Y/T"</formula1>
    </dataValidation>
    <dataValidation type="list" allowBlank="1" showInputMessage="1" showErrorMessage="1" sqref="D31">
      <formula1>"Y,T,Y/T"</formula1>
    </dataValidation>
    <dataValidation type="list" allowBlank="1" showInputMessage="1" showErrorMessage="1" sqref="D96">
      <formula1>"Y,T,Y/T"</formula1>
    </dataValidation>
    <dataValidation type="list" allowBlank="1" showInputMessage="1" showErrorMessage="1" sqref="I108:I207">
      <formula1>"Y,T,Y/T"</formula1>
    </dataValidation>
    <dataValidation type="list" allowBlank="1" showInputMessage="1" showErrorMessage="1" sqref="K6:K105">
      <formula1>"Y,T,Y/T"</formula1>
    </dataValidation>
    <dataValidation type="list" allowBlank="1" showInputMessage="1" showErrorMessage="1" sqref="I6:I105">
      <formula1>"Y,T,Y/T"</formula1>
    </dataValidation>
    <dataValidation type="list" allowBlank="1" showInputMessage="1" showErrorMessage="1" sqref="M6:M105">
      <formula1>"Y,T,Y/T"</formula1>
    </dataValidation>
    <dataValidation type="list" allowBlank="1" showInputMessage="1" showErrorMessage="1" sqref="K210:K309">
      <formula1>"Y,T,Y/T"</formula1>
    </dataValidation>
    <dataValidation type="list" allowBlank="1" showInputMessage="1" showErrorMessage="1" sqref="I210:I309">
      <formula1>"Y,T,Y/T"</formula1>
    </dataValidation>
    <dataValidation type="list" allowBlank="1" showInputMessage="1" showErrorMessage="1" sqref="M312:M411">
      <formula1>"Y,T,Y/T"</formula1>
    </dataValidation>
    <dataValidation type="list" allowBlank="1" showInputMessage="1" showErrorMessage="1" sqref="D16">
      <formula1>"Y,T,Y/T"</formula1>
    </dataValidation>
    <dataValidation type="list" allowBlank="1" showInputMessage="1" showErrorMessage="1" sqref="D66">
      <formula1>"Y,T,Y/T"</formula1>
    </dataValidation>
    <dataValidation type="list" allowBlank="1" showInputMessage="1" showErrorMessage="1" sqref="D56">
      <formula1>"Y,T,Y/T"</formula1>
    </dataValidation>
    <dataValidation type="list" allowBlank="1" showInputMessage="1" showErrorMessage="1" sqref="D41">
      <formula1>"Y,T,Y/T"</formula1>
    </dataValidation>
    <dataValidation type="list" allowBlank="1" showInputMessage="1" showErrorMessage="1" sqref="D332">
      <formula1>"Y,T,Y/T"</formula1>
    </dataValidation>
    <dataValidation type="list" allowBlank="1" showInputMessage="1" showErrorMessage="1" sqref="D402">
      <formula1>"Y,T,Y/T"</formula1>
    </dataValidation>
    <dataValidation type="list" allowBlank="1" showInputMessage="1" showErrorMessage="1" sqref="D392">
      <formula1>"Y,T,Y/T"</formula1>
    </dataValidation>
    <dataValidation type="list" allowBlank="1" showInputMessage="1" showErrorMessage="1" sqref="D367">
      <formula1>"Y,T,Y/T"</formula1>
    </dataValidation>
    <dataValidation type="list" allowBlank="1" showInputMessage="1" showErrorMessage="1" sqref="I312:I411">
      <formula1>"Y,T,Y/T"</formula1>
    </dataValidation>
    <dataValidation type="list" allowBlank="1" showInputMessage="1" showErrorMessage="1" sqref="K312:K411">
      <formula1>"Y,T,Y/T"</formula1>
    </dataValidation>
    <dataValidation type="list" allowBlank="1" showInputMessage="1" showErrorMessage="1" sqref="D215">
      <formula1>"Y,T,Y/T"</formula1>
    </dataValidation>
    <dataValidation type="list" allowBlank="1" showInputMessage="1" showErrorMessage="1" sqref="D270">
      <formula1>"Y,T,Y/T"</formula1>
    </dataValidation>
    <dataValidation type="list" allowBlank="1" showInputMessage="1" showErrorMessage="1" sqref="D295">
      <formula1>"Y,T,Y/T"</formula1>
    </dataValidation>
    <dataValidation type="list" allowBlank="1" showInputMessage="1" showErrorMessage="1" sqref="D352">
      <formula1>"Y,T,Y/T"</formula1>
    </dataValidation>
    <dataValidation type="list" allowBlank="1" showInputMessage="1" showErrorMessage="1" sqref="D250">
      <formula1>"Y,T,Y/T"</formula1>
    </dataValidation>
    <dataValidation type="list" allowBlank="1" showInputMessage="1" showErrorMessage="1" sqref="D322">
      <formula1>"Y,T,Y/T"</formula1>
    </dataValidation>
    <dataValidation type="list" allowBlank="1" showInputMessage="1" showErrorMessage="1" sqref="D312">
      <formula1>"Y,T,Y/T"</formula1>
    </dataValidation>
    <dataValidation type="list" allowBlank="1" showInputMessage="1" showErrorMessage="1" sqref="D285">
      <formula1>"Y,T,Y/T"</formula1>
    </dataValidation>
    <dataValidation type="list" allowBlank="1" showInputMessage="1" showErrorMessage="1" sqref="D245">
      <formula1>"Y,T,Y/T"</formula1>
    </dataValidation>
    <dataValidation type="list" allowBlank="1" showInputMessage="1" showErrorMessage="1" sqref="D300">
      <formula1>"Y,T,Y/T"</formula1>
    </dataValidation>
    <dataValidation type="list" allowBlank="1" showInputMessage="1" showErrorMessage="1" sqref="D265">
      <formula1>"Y,T,Y/T"</formula1>
    </dataValidation>
    <dataValidation type="list" allowBlank="1" showInputMessage="1" showErrorMessage="1" sqref="D275">
      <formula1>"Y,T,Y/T"</formula1>
    </dataValidation>
    <dataValidation type="list" allowBlank="1" showInputMessage="1" showErrorMessage="1" sqref="D235">
      <formula1>"Y,T,Y/T"</formula1>
    </dataValidation>
    <dataValidation type="list" allowBlank="1" showInputMessage="1" showErrorMessage="1" sqref="D290">
      <formula1>"Y,T,Y/T"</formula1>
    </dataValidation>
    <dataValidation type="list" allowBlank="1" showInputMessage="1" showErrorMessage="1" sqref="D317">
      <formula1>"Y,T,Y/T"</formula1>
    </dataValidation>
    <dataValidation type="list" allowBlank="1" showInputMessage="1" showErrorMessage="1" sqref="D372">
      <formula1>"Y,T,Y/T"</formula1>
    </dataValidation>
    <dataValidation type="list" allowBlank="1" showInputMessage="1" showErrorMessage="1" sqref="D407">
      <formula1>"Y,T,Y/T"</formula1>
    </dataValidation>
    <dataValidation type="list" allowBlank="1" showInputMessage="1" showErrorMessage="1" sqref="D337">
      <formula1>"Y,T,Y/T"</formula1>
    </dataValidation>
    <dataValidation type="list" allowBlank="1" showInputMessage="1" showErrorMessage="1" sqref="D397">
      <formula1>"Y,T,Y/T"</formula1>
    </dataValidation>
    <dataValidation type="list" allowBlank="1" showInputMessage="1" showErrorMessage="1" sqref="D377">
      <formula1>"Y,T,Y/T"</formula1>
    </dataValidation>
    <dataValidation type="list" allowBlank="1" showInputMessage="1" showErrorMessage="1" sqref="D387">
      <formula1>"Y,T,Y/T"</formula1>
    </dataValidation>
    <dataValidation type="list" allowBlank="1" showInputMessage="1" showErrorMessage="1" sqref="D51">
      <formula1>"Y,T,Y/T"</formula1>
    </dataValidation>
    <dataValidation type="list" allowBlank="1" showInputMessage="1" showErrorMessage="1" sqref="K108:K207">
      <formula1>"Y,T,Y/T"</formula1>
    </dataValidation>
    <dataValidation type="list" allowBlank="1" showInputMessage="1" showErrorMessage="1" sqref="D91">
      <formula1>"Y,T,Y/T"</formula1>
    </dataValidation>
    <dataValidation type="list" allowBlank="1" showInputMessage="1" showErrorMessage="1" sqref="D81">
      <formula1>"Y,T,Y/T"</formula1>
    </dataValidation>
    <dataValidation type="list" allowBlank="1" showInputMessage="1" showErrorMessage="1" sqref="D76">
      <formula1>"Y,T,Y/T"</formula1>
    </dataValidation>
    <dataValidation type="list" allowBlank="1" showInputMessage="1" showErrorMessage="1" sqref="D71">
      <formula1>"Y,T,Y/T"</formula1>
    </dataValidation>
    <dataValidation type="list" allowBlank="1" showInputMessage="1" showErrorMessage="1" sqref="D101">
      <formula1>"Y,T,Y/T"</formula1>
    </dataValidation>
    <dataValidation type="list" allowBlank="1" showInputMessage="1" showErrorMessage="1" sqref="D21">
      <formula1>"Y,T,Y/T"</formula1>
    </dataValidation>
    <dataValidation type="list" allowBlank="1" showInputMessage="1" showErrorMessage="1" sqref="D138">
      <formula1>"Y,T,Y/T"</formula1>
    </dataValidation>
    <dataValidation type="list" allowBlank="1" showInputMessage="1" showErrorMessage="1" sqref="M108:M207">
      <formula1>"Y,T,Y/T"</formula1>
    </dataValidation>
    <dataValidation type="list" allowBlank="1" showInputMessage="1" showErrorMessage="1" sqref="D61">
      <formula1>"Y,T,Y/T"</formula1>
    </dataValidation>
    <dataValidation type="list" allowBlank="1" showInputMessage="1" showErrorMessage="1" sqref="M210:M309">
      <formula1>"Y,T,Y/T"</formula1>
    </dataValidation>
    <dataValidation type="list" allowBlank="1" showInputMessage="1" showErrorMessage="1" sqref="D163">
      <formula1>"Y,T,Y/T"</formula1>
    </dataValidation>
    <dataValidation type="list" allowBlank="1" showInputMessage="1" showErrorMessage="1" sqref="D220">
      <formula1>"Y,T,Y/T"</formula1>
    </dataValidation>
    <dataValidation type="list" allowBlank="1" showInputMessage="1" showErrorMessage="1" sqref="D183">
      <formula1>"Y,T,Y/T"</formula1>
    </dataValidation>
    <dataValidation type="list" allowBlank="1" showInputMessage="1" showErrorMessage="1" sqref="D193">
      <formula1>"Y,T,Y/T"</formula1>
    </dataValidation>
    <dataValidation type="list" allowBlank="1" showInputMessage="1" showErrorMessage="1" sqref="D327">
      <formula1>"Y,T,Y/T"</formula1>
    </dataValidation>
    <dataValidation type="list" allowBlank="1" showInputMessage="1" showErrorMessage="1" sqref="D382">
      <formula1>"Y,T,Y/T"</formula1>
    </dataValidation>
    <dataValidation type="list" allowBlank="1" showInputMessage="1" showErrorMessage="1" sqref="D347">
      <formula1>"Y,T,Y/T"</formula1>
    </dataValidation>
    <dataValidation type="list" allowBlank="1" showInputMessage="1" showErrorMessage="1" sqref="D357">
      <formula1>"Y,T,Y/T"</formula1>
    </dataValidation>
    <dataValidation type="list" allowBlank="1" showInputMessage="1" showErrorMessage="1" sqref="D143">
      <formula1>"Y,T,Y/T"</formula1>
    </dataValidation>
    <dataValidation type="list" allowBlank="1" showInputMessage="1" showErrorMessage="1" sqref="D198">
      <formula1>"Y,T,Y/T"</formula1>
    </dataValidation>
    <dataValidation type="list" allowBlank="1" showInputMessage="1" showErrorMessage="1" sqref="D305">
      <formula1>"Y,T,Y/T"</formula1>
    </dataValidation>
    <dataValidation type="list" allowBlank="1" showInputMessage="1" showErrorMessage="1" sqref="D362">
      <formula1>"Y,T,Y/T"</formula1>
    </dataValidation>
    <dataValidation type="list" allowBlank="1" showInputMessage="1" showErrorMessage="1" sqref="D118">
      <formula1>"Y,T,Y/T"</formula1>
    </dataValidation>
    <dataValidation type="list" allowBlank="1" showInputMessage="1" showErrorMessage="1" sqref="D178">
      <formula1>"Y,T,Y/T"</formula1>
    </dataValidation>
    <dataValidation type="list" allowBlank="1" showInputMessage="1" showErrorMessage="1" sqref="D255">
      <formula1>"Y,T,Y/T"</formula1>
    </dataValidation>
    <dataValidation type="list" allowBlank="1" showInputMessage="1" showErrorMessage="1" sqref="D342">
      <formula1>"Y,T,Y/T"</formula1>
    </dataValidation>
    <dataValidation type="list" allowBlank="1" showInputMessage="1" showErrorMessage="1" sqref="D113">
      <formula1>"Y,T,Y/T"</formula1>
    </dataValidation>
    <dataValidation type="list" allowBlank="1" showInputMessage="1" showErrorMessage="1" sqref="D158">
      <formula1>"Y,T,Y/T"</formula1>
    </dataValidation>
    <dataValidation type="list" allowBlank="1" showInputMessage="1" showErrorMessage="1" sqref="D133">
      <formula1>"Y,T,Y/T"</formula1>
    </dataValidation>
    <dataValidation type="list" allowBlank="1" showInputMessage="1" showErrorMessage="1" sqref="D123">
      <formula1>"Y,T,Y/T"</formula1>
    </dataValidation>
    <dataValidation type="list" allowBlank="1" showInputMessage="1" showErrorMessage="1" sqref="D108">
      <formula1>"Y,T,Y/T"</formula1>
    </dataValidation>
    <dataValidation type="list" allowBlank="1" showInputMessage="1" showErrorMessage="1" sqref="D225">
      <formula1>"Y,T,Y/T"</formula1>
    </dataValidation>
    <dataValidation type="list" allowBlank="1" showInputMessage="1" showErrorMessage="1" sqref="D280">
      <formula1>"Y,T,Y/T"</formula1>
    </dataValidation>
    <dataValidation type="list" allowBlank="1" showInputMessage="1" showErrorMessage="1" sqref="D128">
      <formula1>"Y,T,Y/T"</formula1>
    </dataValidation>
    <dataValidation type="list" allowBlank="1" showInputMessage="1" showErrorMessage="1" sqref="D188">
      <formula1>"Y,T,Y/T"</formula1>
    </dataValidation>
    <dataValidation type="list" allowBlank="1" showInputMessage="1" showErrorMessage="1" sqref="D168">
      <formula1>"Y,T,Y/T"</formula1>
    </dataValidation>
    <dataValidation type="list" allowBlank="1" showInputMessage="1" showErrorMessage="1" sqref="D240">
      <formula1>"Y,T,Y/T"</formula1>
    </dataValidation>
    <dataValidation type="list" allowBlank="1" showInputMessage="1" showErrorMessage="1" sqref="D230">
      <formula1>"Y,T,Y/T"</formula1>
    </dataValidation>
    <dataValidation type="list" allowBlank="1" showInputMessage="1" showErrorMessage="1" sqref="D203">
      <formula1>"Y,T,Y/T"</formula1>
    </dataValidation>
    <dataValidation type="list" allowBlank="1" showInputMessage="1" showErrorMessage="1" sqref="D86">
      <formula1>"Y,T,Y/T"</formula1>
    </dataValidation>
    <dataValidation type="list" allowBlank="1" showInputMessage="1" showErrorMessage="1" sqref="D148">
      <formula1>"Y,T,Y/T"</formula1>
    </dataValidation>
    <dataValidation type="list" allowBlank="1" showInputMessage="1" showErrorMessage="1" sqref="D173">
      <formula1>"Y,T,Y/T"</formula1>
    </dataValidation>
    <dataValidation type="list" allowBlank="1" showInputMessage="1" showErrorMessage="1" sqref="D260">
      <formula1>"Y,T,Y/T"</formula1>
    </dataValidation>
  </dataValidations>
  <pageMargins left="0.25" right="0.25" top="0.75" bottom="0.75" header="0.3" footer="0.3"/>
  <pageSetup paperSize="9" scale="28"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412"/>
  <sheetViews>
    <sheetView topLeftCell="B1" zoomScale="50" workbookViewId="0">
      <pane ySplit="4" topLeftCell="A377" activePane="bottomLeft" state="frozen"/>
      <selection pane="bottomLeft" activeCell="H412" sqref="H412:L412"/>
    </sheetView>
  </sheetViews>
  <sheetFormatPr defaultColWidth="12.5703125" defaultRowHeight="12.75"/>
  <cols>
    <col min="1" max="1" width="6.42578125" style="517" hidden="1" customWidth="1"/>
    <col min="2" max="2" width="4.5703125" style="587" customWidth="1"/>
    <col min="3" max="3" width="46.5703125" style="517" customWidth="1"/>
    <col min="4" max="4" width="4.140625" style="517" customWidth="1"/>
    <col min="5" max="5" width="14.42578125" style="517" customWidth="1"/>
    <col min="6" max="6" width="4.5703125" style="517" customWidth="1"/>
    <col min="7" max="7" width="47.42578125" style="518" customWidth="1"/>
    <col min="8" max="8" width="26.5703125" style="517" customWidth="1"/>
    <col min="9" max="9" width="4.42578125" style="517" customWidth="1"/>
    <col min="10" max="10" width="16" style="517" customWidth="1"/>
    <col min="11" max="11" width="4.42578125" style="517" customWidth="1"/>
    <col min="12" max="12" width="12.42578125" style="517" customWidth="1"/>
    <col min="13" max="13" width="4.42578125" style="517" customWidth="1"/>
    <col min="14" max="14" width="11.42578125" style="517" customWidth="1"/>
    <col min="15" max="16384" width="12.5703125" style="517"/>
  </cols>
  <sheetData>
    <row r="1" spans="2:14" s="520" customFormat="1" ht="15.75">
      <c r="B1" s="868" t="s">
        <v>33</v>
      </c>
      <c r="C1" s="868"/>
      <c r="D1" s="868"/>
      <c r="E1" s="868"/>
      <c r="F1" s="868"/>
      <c r="G1" s="868"/>
      <c r="H1" s="868"/>
      <c r="I1" s="868"/>
      <c r="J1" s="868"/>
      <c r="K1" s="868"/>
      <c r="L1" s="868"/>
      <c r="M1" s="868"/>
      <c r="N1" s="868"/>
    </row>
    <row r="2" spans="2:14" s="520" customFormat="1" ht="15.75">
      <c r="B2" s="867" t="s">
        <v>686</v>
      </c>
      <c r="C2" s="867"/>
      <c r="D2" s="867"/>
      <c r="E2" s="867"/>
      <c r="F2" s="867"/>
      <c r="G2" s="867"/>
      <c r="H2" s="867"/>
      <c r="I2" s="867"/>
      <c r="J2" s="867"/>
      <c r="K2" s="867"/>
      <c r="L2" s="867"/>
      <c r="M2" s="867"/>
      <c r="N2" s="867"/>
    </row>
    <row r="3" spans="2:14" s="588" customFormat="1" ht="15.75">
      <c r="B3" s="863" t="s">
        <v>23</v>
      </c>
      <c r="C3" s="863" t="s">
        <v>503</v>
      </c>
      <c r="D3" s="869" t="s">
        <v>339</v>
      </c>
      <c r="E3" s="870"/>
      <c r="F3" s="863" t="s">
        <v>23</v>
      </c>
      <c r="G3" s="863" t="s">
        <v>504</v>
      </c>
      <c r="H3" s="863" t="s">
        <v>505</v>
      </c>
      <c r="I3" s="863" t="s">
        <v>506</v>
      </c>
      <c r="J3" s="863"/>
      <c r="K3" s="863"/>
      <c r="L3" s="863"/>
      <c r="M3" s="863"/>
      <c r="N3" s="863"/>
    </row>
    <row r="4" spans="2:14" s="588" customFormat="1" ht="15.75">
      <c r="B4" s="863"/>
      <c r="C4" s="863"/>
      <c r="D4" s="871"/>
      <c r="E4" s="872"/>
      <c r="F4" s="863"/>
      <c r="G4" s="863"/>
      <c r="H4" s="863"/>
      <c r="I4" s="863" t="s">
        <v>4</v>
      </c>
      <c r="J4" s="863"/>
      <c r="K4" s="863" t="s">
        <v>3</v>
      </c>
      <c r="L4" s="863"/>
      <c r="M4" s="863" t="s">
        <v>52</v>
      </c>
      <c r="N4" s="863"/>
    </row>
    <row r="5" spans="2:14" s="520" customFormat="1" ht="15.75">
      <c r="B5" s="864" t="s">
        <v>509</v>
      </c>
      <c r="C5" s="865"/>
      <c r="D5" s="865"/>
      <c r="E5" s="865"/>
      <c r="F5" s="865"/>
      <c r="G5" s="865"/>
      <c r="H5" s="865"/>
      <c r="I5" s="865"/>
      <c r="J5" s="865"/>
      <c r="K5" s="865"/>
      <c r="L5" s="865"/>
      <c r="M5" s="865"/>
      <c r="N5" s="866"/>
    </row>
    <row r="6" spans="2:14" ht="15.75">
      <c r="B6" s="836">
        <v>1</v>
      </c>
      <c r="C6" s="839"/>
      <c r="D6" s="857" t="s">
        <v>26</v>
      </c>
      <c r="E6" s="860" t="str">
        <f>IF(D6="Y",1,IF(D6="T",0,IF(D6="Y/T","Belum diisi","Error")))</f>
        <v>Belum diisi</v>
      </c>
      <c r="F6" s="528">
        <v>1</v>
      </c>
      <c r="G6" s="529"/>
      <c r="H6" s="589" t="str">
        <f t="shared" ref="H6:H69" si="0">IF(OR(J6="Isi Dulu",L6="Isi Dulu",J6="Isi Tujuan",L6="Isi Tujuan"),"Belum Diisi",IF(SUM(J6,L6)=2,1,IF(SUM(J6,L6)=1,0,IF(SUM(J6,L6)=0,0,"Error"))))</f>
        <v>Belum Diisi</v>
      </c>
      <c r="I6" s="590" t="s">
        <v>26</v>
      </c>
      <c r="J6" s="591" t="str">
        <f>IF($D$6="Y/T","Isi Tujuan",IF($E$6=0,0,IF(I6="Y",1,IF(I6="T",0,"Isi Dulu"))))</f>
        <v>Isi Tujuan</v>
      </c>
      <c r="K6" s="590" t="s">
        <v>26</v>
      </c>
      <c r="L6" s="591" t="str">
        <f>IF($D$6="Y/T","Isi Tujuan",IF($E$6=0,0,IF(K6="Y",1,IF(K6="T",0,"Isi Dulu"))))</f>
        <v>Isi Tujuan</v>
      </c>
      <c r="M6" s="848" t="s">
        <v>26</v>
      </c>
      <c r="N6" s="851" t="str">
        <f>IF(M6="Y",1,IF(M6="T",0,IF(M6="Y/T","Belum diisi","Error")))</f>
        <v>Belum diisi</v>
      </c>
    </row>
    <row r="7" spans="2:14" ht="15.75">
      <c r="B7" s="837"/>
      <c r="C7" s="840"/>
      <c r="D7" s="858"/>
      <c r="E7" s="861"/>
      <c r="F7" s="549">
        <v>2</v>
      </c>
      <c r="G7" s="550"/>
      <c r="H7" s="589" t="str">
        <f t="shared" si="0"/>
        <v>Belum Diisi</v>
      </c>
      <c r="I7" s="592" t="s">
        <v>26</v>
      </c>
      <c r="J7" s="593" t="str">
        <f>IF($D$6="Y/T","Isi Tujuan",IF($E$6=0,0,IF(I7="Y",1,IF(I7="T",0,"Isi Dulu"))))</f>
        <v>Isi Tujuan</v>
      </c>
      <c r="K7" s="592" t="s">
        <v>26</v>
      </c>
      <c r="L7" s="593" t="str">
        <f>IF($D$6="Y/T","Isi Tujuan",IF($E$6=0,0,IF(K7="Y",1,IF(K7="T",0,"Isi Dulu"))))</f>
        <v>Isi Tujuan</v>
      </c>
      <c r="M7" s="849"/>
      <c r="N7" s="852"/>
    </row>
    <row r="8" spans="2:14" ht="15.75">
      <c r="B8" s="837"/>
      <c r="C8" s="840"/>
      <c r="D8" s="858"/>
      <c r="E8" s="861"/>
      <c r="F8" s="549">
        <v>3</v>
      </c>
      <c r="G8" s="550"/>
      <c r="H8" s="589" t="str">
        <f t="shared" si="0"/>
        <v>Belum Diisi</v>
      </c>
      <c r="I8" s="592" t="s">
        <v>26</v>
      </c>
      <c r="J8" s="593" t="str">
        <f>IF($D$6="Y/T","Isi Tujuan",IF($E$6=0,0,IF(I8="Y",1,IF(I8="T",0,"Isi Dulu"))))</f>
        <v>Isi Tujuan</v>
      </c>
      <c r="K8" s="592" t="s">
        <v>26</v>
      </c>
      <c r="L8" s="593" t="str">
        <f>IF($D$6="Y/T","Isi Tujuan",IF($E$6=0,0,IF(K8="Y",1,IF(K8="T",0,"Isi Dulu"))))</f>
        <v>Isi Tujuan</v>
      </c>
      <c r="M8" s="849"/>
      <c r="N8" s="852"/>
    </row>
    <row r="9" spans="2:14" ht="15.75">
      <c r="B9" s="837"/>
      <c r="C9" s="840"/>
      <c r="D9" s="858"/>
      <c r="E9" s="861"/>
      <c r="F9" s="549">
        <v>4</v>
      </c>
      <c r="G9" s="550"/>
      <c r="H9" s="589" t="str">
        <f t="shared" si="0"/>
        <v>Belum Diisi</v>
      </c>
      <c r="I9" s="592" t="s">
        <v>26</v>
      </c>
      <c r="J9" s="593" t="str">
        <f>IF($D$6="Y/T","Isi Tujuan",IF($E$6=0,0,IF(I9="Y",1,IF(I9="T",0,"Isi Dulu"))))</f>
        <v>Isi Tujuan</v>
      </c>
      <c r="K9" s="592" t="s">
        <v>26</v>
      </c>
      <c r="L9" s="593" t="str">
        <f>IF($D$6="Y/T","Isi Tujuan",IF($E$6=0,0,IF(K9="Y",1,IF(K9="T",0,"Isi Dulu"))))</f>
        <v>Isi Tujuan</v>
      </c>
      <c r="M9" s="849"/>
      <c r="N9" s="852"/>
    </row>
    <row r="10" spans="2:14" ht="15.75">
      <c r="B10" s="838"/>
      <c r="C10" s="841"/>
      <c r="D10" s="859"/>
      <c r="E10" s="862"/>
      <c r="F10" s="569">
        <v>5</v>
      </c>
      <c r="G10" s="570"/>
      <c r="H10" s="594" t="str">
        <f t="shared" si="0"/>
        <v>Belum Diisi</v>
      </c>
      <c r="I10" s="595" t="s">
        <v>26</v>
      </c>
      <c r="J10" s="596" t="str">
        <f>IF($D$6="Y/T","Isi Tujuan",IF($E$6=0,0,IF(I10="Y",1,IF(I10="T",0,"Isi Dulu"))))</f>
        <v>Isi Tujuan</v>
      </c>
      <c r="K10" s="595" t="s">
        <v>26</v>
      </c>
      <c r="L10" s="596" t="str">
        <f>IF($D$6="Y/T","Isi Tujuan",IF($E$6=0,0,IF(K10="Y",1,IF(K10="T",0,"Isi Dulu"))))</f>
        <v>Isi Tujuan</v>
      </c>
      <c r="M10" s="850"/>
      <c r="N10" s="853"/>
    </row>
    <row r="11" spans="2:14" ht="15.75">
      <c r="B11" s="836">
        <v>2</v>
      </c>
      <c r="C11" s="839"/>
      <c r="D11" s="857" t="s">
        <v>26</v>
      </c>
      <c r="E11" s="860" t="str">
        <f>IF(D11="Y",1,IF(D11="T",0,IF(D11="Y/T","Belum diisi","Error")))</f>
        <v>Belum diisi</v>
      </c>
      <c r="F11" s="528">
        <v>1</v>
      </c>
      <c r="G11" s="529"/>
      <c r="H11" s="597" t="str">
        <f t="shared" si="0"/>
        <v>Belum Diisi</v>
      </c>
      <c r="I11" s="590" t="s">
        <v>26</v>
      </c>
      <c r="J11" s="591" t="str">
        <f>IF($D$11="Y/T","Isi Tujuan",IF($E$11=0,0,IF(I11="Y",1,IF(I11="T",0,"Isi Dulu"))))</f>
        <v>Isi Tujuan</v>
      </c>
      <c r="K11" s="590" t="s">
        <v>26</v>
      </c>
      <c r="L11" s="591" t="str">
        <f>IF($D$11="Y/T","Isi Tujuan",IF($E$11=0,0,IF(K11="Y",1,IF(K11="T",0,"Isi Dulu"))))</f>
        <v>Isi Tujuan</v>
      </c>
      <c r="M11" s="848" t="s">
        <v>26</v>
      </c>
      <c r="N11" s="851" t="str">
        <f>IF(M11="Y",1,IF(M11="T",0,IF(M11="Y/T","Belum diisi","Error")))</f>
        <v>Belum diisi</v>
      </c>
    </row>
    <row r="12" spans="2:14" ht="15.75">
      <c r="B12" s="837"/>
      <c r="C12" s="840"/>
      <c r="D12" s="858"/>
      <c r="E12" s="861"/>
      <c r="F12" s="549">
        <v>2</v>
      </c>
      <c r="G12" s="550"/>
      <c r="H12" s="598" t="str">
        <f t="shared" si="0"/>
        <v>Belum Diisi</v>
      </c>
      <c r="I12" s="592" t="s">
        <v>26</v>
      </c>
      <c r="J12" s="593" t="str">
        <f>IF($D$11="Y/T","Isi Tujuan",IF($E$11=0,0,IF(I12="Y",1,IF(I12="T",0,"Isi Dulu"))))</f>
        <v>Isi Tujuan</v>
      </c>
      <c r="K12" s="592" t="s">
        <v>26</v>
      </c>
      <c r="L12" s="593" t="str">
        <f>IF($D$11="Y/T","Isi Tujuan",IF($E$11=0,0,IF(K12="Y",1,IF(K12="T",0,"Isi Dulu"))))</f>
        <v>Isi Tujuan</v>
      </c>
      <c r="M12" s="849"/>
      <c r="N12" s="852"/>
    </row>
    <row r="13" spans="2:14" ht="15.75">
      <c r="B13" s="837"/>
      <c r="C13" s="840"/>
      <c r="D13" s="858"/>
      <c r="E13" s="861"/>
      <c r="F13" s="549">
        <v>3</v>
      </c>
      <c r="G13" s="550"/>
      <c r="H13" s="598" t="str">
        <f t="shared" si="0"/>
        <v>Belum Diisi</v>
      </c>
      <c r="I13" s="592" t="s">
        <v>26</v>
      </c>
      <c r="J13" s="593" t="str">
        <f>IF($D$11="Y/T","Isi Tujuan",IF($E$11=0,0,IF(I13="Y",1,IF(I13="T",0,"Isi Dulu"))))</f>
        <v>Isi Tujuan</v>
      </c>
      <c r="K13" s="592" t="s">
        <v>26</v>
      </c>
      <c r="L13" s="593" t="str">
        <f>IF($D$11="Y/T","Isi Tujuan",IF($E$11=0,0,IF(K13="Y",1,IF(K13="T",0,"Isi Dulu"))))</f>
        <v>Isi Tujuan</v>
      </c>
      <c r="M13" s="849"/>
      <c r="N13" s="852"/>
    </row>
    <row r="14" spans="2:14" ht="15.75">
      <c r="B14" s="837"/>
      <c r="C14" s="840"/>
      <c r="D14" s="858"/>
      <c r="E14" s="861"/>
      <c r="F14" s="549">
        <v>4</v>
      </c>
      <c r="G14" s="550"/>
      <c r="H14" s="598" t="str">
        <f t="shared" si="0"/>
        <v>Belum Diisi</v>
      </c>
      <c r="I14" s="592" t="s">
        <v>26</v>
      </c>
      <c r="J14" s="593" t="str">
        <f>IF($D$11="Y/T","Isi Tujuan",IF($E$11=0,0,IF(I14="Y",1,IF(I14="T",0,"Isi Dulu"))))</f>
        <v>Isi Tujuan</v>
      </c>
      <c r="K14" s="592" t="s">
        <v>26</v>
      </c>
      <c r="L14" s="593" t="str">
        <f>IF($D$11="Y/T","Isi Tujuan",IF($E$11=0,0,IF(K14="Y",1,IF(K14="T",0,"Isi Dulu"))))</f>
        <v>Isi Tujuan</v>
      </c>
      <c r="M14" s="849"/>
      <c r="N14" s="852"/>
    </row>
    <row r="15" spans="2:14" ht="15.75">
      <c r="B15" s="838"/>
      <c r="C15" s="841"/>
      <c r="D15" s="859"/>
      <c r="E15" s="862"/>
      <c r="F15" s="569">
        <v>5</v>
      </c>
      <c r="G15" s="570"/>
      <c r="H15" s="599" t="str">
        <f t="shared" si="0"/>
        <v>Belum Diisi</v>
      </c>
      <c r="I15" s="595" t="s">
        <v>26</v>
      </c>
      <c r="J15" s="596" t="str">
        <f>IF($D$11="Y/T","Isi Tujuan",IF($E$11=0,0,IF(I15="Y",1,IF(I15="T",0,"Isi Dulu"))))</f>
        <v>Isi Tujuan</v>
      </c>
      <c r="K15" s="595" t="s">
        <v>26</v>
      </c>
      <c r="L15" s="596" t="str">
        <f>IF($D$11="Y/T","Isi Tujuan",IF($E$11=0,0,IF(K15="Y",1,IF(K15="T",0,"Isi Dulu"))))</f>
        <v>Isi Tujuan</v>
      </c>
      <c r="M15" s="850"/>
      <c r="N15" s="853"/>
    </row>
    <row r="16" spans="2:14" ht="15.75">
      <c r="B16" s="836">
        <v>3</v>
      </c>
      <c r="C16" s="839"/>
      <c r="D16" s="857" t="s">
        <v>26</v>
      </c>
      <c r="E16" s="860" t="str">
        <f>IF(D16="Y",1,IF(D16="T",0,IF(D16="Y/T","Belum diisi","Error")))</f>
        <v>Belum diisi</v>
      </c>
      <c r="F16" s="528">
        <v>1</v>
      </c>
      <c r="G16" s="529"/>
      <c r="H16" s="600" t="str">
        <f t="shared" si="0"/>
        <v>Belum Diisi</v>
      </c>
      <c r="I16" s="590" t="s">
        <v>26</v>
      </c>
      <c r="J16" s="591" t="str">
        <f>IF($D$16="Y/T","Isi Tujuan",IF($E$16=0,0,IF(I16="Y",1,IF(I16="T",0,"Isi Dulu"))))</f>
        <v>Isi Tujuan</v>
      </c>
      <c r="K16" s="590" t="s">
        <v>26</v>
      </c>
      <c r="L16" s="591" t="str">
        <f>IF($D$16="Y/T","Isi Tujuan",IF($E$16=0,0,IF(K16="Y",1,IF(K16="T",0,"Isi Dulu"))))</f>
        <v>Isi Tujuan</v>
      </c>
      <c r="M16" s="848" t="s">
        <v>26</v>
      </c>
      <c r="N16" s="851" t="str">
        <f>IF(M16="Y",1,IF(M16="T",0,IF(M16="Y/T","Belum diisi","Error")))</f>
        <v>Belum diisi</v>
      </c>
    </row>
    <row r="17" spans="2:14" ht="15.75">
      <c r="B17" s="837"/>
      <c r="C17" s="840"/>
      <c r="D17" s="858"/>
      <c r="E17" s="861"/>
      <c r="F17" s="549">
        <v>2</v>
      </c>
      <c r="G17" s="550"/>
      <c r="H17" s="598" t="str">
        <f t="shared" si="0"/>
        <v>Belum Diisi</v>
      </c>
      <c r="I17" s="592" t="s">
        <v>26</v>
      </c>
      <c r="J17" s="593" t="str">
        <f>IF($D$16="Y/T","Isi Tujuan",IF($E$16=0,0,IF(I17="Y",1,IF(I17="T",0,"Isi Dulu"))))</f>
        <v>Isi Tujuan</v>
      </c>
      <c r="K17" s="592" t="s">
        <v>26</v>
      </c>
      <c r="L17" s="593" t="str">
        <f>IF($D$16="Y/T","Isi Tujuan",IF($E$16=0,0,IF(K17="Y",1,IF(K17="T",0,"Isi Dulu"))))</f>
        <v>Isi Tujuan</v>
      </c>
      <c r="M17" s="849"/>
      <c r="N17" s="852"/>
    </row>
    <row r="18" spans="2:14" ht="15.75">
      <c r="B18" s="837"/>
      <c r="C18" s="840"/>
      <c r="D18" s="858"/>
      <c r="E18" s="861"/>
      <c r="F18" s="549">
        <v>3</v>
      </c>
      <c r="G18" s="550"/>
      <c r="H18" s="598" t="str">
        <f t="shared" si="0"/>
        <v>Belum Diisi</v>
      </c>
      <c r="I18" s="592" t="s">
        <v>26</v>
      </c>
      <c r="J18" s="593" t="str">
        <f>IF($D$16="Y/T","Isi Tujuan",IF($E$16=0,0,IF(I18="Y",1,IF(I18="T",0,"Isi Dulu"))))</f>
        <v>Isi Tujuan</v>
      </c>
      <c r="K18" s="592" t="s">
        <v>26</v>
      </c>
      <c r="L18" s="593" t="str">
        <f>IF($D$16="Y/T","Isi Tujuan",IF($E$16=0,0,IF(K18="Y",1,IF(K18="T",0,"Isi Dulu"))))</f>
        <v>Isi Tujuan</v>
      </c>
      <c r="M18" s="849"/>
      <c r="N18" s="852"/>
    </row>
    <row r="19" spans="2:14" ht="15.75">
      <c r="B19" s="837"/>
      <c r="C19" s="840"/>
      <c r="D19" s="858"/>
      <c r="E19" s="861"/>
      <c r="F19" s="549">
        <v>4</v>
      </c>
      <c r="G19" s="550"/>
      <c r="H19" s="598" t="str">
        <f t="shared" si="0"/>
        <v>Belum Diisi</v>
      </c>
      <c r="I19" s="592" t="s">
        <v>26</v>
      </c>
      <c r="J19" s="593" t="str">
        <f>IF($D$16="Y/T","Isi Tujuan",IF($E$16=0,0,IF(I19="Y",1,IF(I19="T",0,"Isi Dulu"))))</f>
        <v>Isi Tujuan</v>
      </c>
      <c r="K19" s="592" t="s">
        <v>26</v>
      </c>
      <c r="L19" s="593" t="str">
        <f>IF($D$16="Y/T","Isi Tujuan",IF($E$16=0,0,IF(K19="Y",1,IF(K19="T",0,"Isi Dulu"))))</f>
        <v>Isi Tujuan</v>
      </c>
      <c r="M19" s="849"/>
      <c r="N19" s="852"/>
    </row>
    <row r="20" spans="2:14" ht="15.75">
      <c r="B20" s="838"/>
      <c r="C20" s="841"/>
      <c r="D20" s="859"/>
      <c r="E20" s="862"/>
      <c r="F20" s="569">
        <v>5</v>
      </c>
      <c r="G20" s="570"/>
      <c r="H20" s="599" t="str">
        <f t="shared" si="0"/>
        <v>Belum Diisi</v>
      </c>
      <c r="I20" s="595" t="s">
        <v>26</v>
      </c>
      <c r="J20" s="596" t="str">
        <f>IF($D$16="Y/T","Isi Tujuan",IF($E$16=0,0,IF(I20="Y",1,IF(I20="T",0,"Isi Dulu"))))</f>
        <v>Isi Tujuan</v>
      </c>
      <c r="K20" s="595" t="s">
        <v>26</v>
      </c>
      <c r="L20" s="596" t="str">
        <f>IF($D$16="Y/T","Isi Tujuan",IF($E$16=0,0,IF(K20="Y",1,IF(K20="T",0,"Isi Dulu"))))</f>
        <v>Isi Tujuan</v>
      </c>
      <c r="M20" s="850"/>
      <c r="N20" s="853"/>
    </row>
    <row r="21" spans="2:14" ht="15.75">
      <c r="B21" s="836">
        <v>4</v>
      </c>
      <c r="C21" s="839"/>
      <c r="D21" s="857" t="s">
        <v>26</v>
      </c>
      <c r="E21" s="860" t="str">
        <f>IF(D21="Y",1,IF(D21="T",0,IF(D21="Y/T","Belum diisi","Error")))</f>
        <v>Belum diisi</v>
      </c>
      <c r="F21" s="528">
        <v>1</v>
      </c>
      <c r="G21" s="529"/>
      <c r="H21" s="600" t="str">
        <f t="shared" si="0"/>
        <v>Belum Diisi</v>
      </c>
      <c r="I21" s="590" t="s">
        <v>26</v>
      </c>
      <c r="J21" s="591" t="str">
        <f>IF($D$21="Y/T","Isi Tujuan",IF($E$21=0,0,IF(I21="Y",1,IF(I21="T",0,"Isi Dulu"))))</f>
        <v>Isi Tujuan</v>
      </c>
      <c r="K21" s="590" t="s">
        <v>26</v>
      </c>
      <c r="L21" s="591" t="str">
        <f>IF($D$21="Y/T","Isi Tujuan",IF($E$21=0,0,IF(K21="Y",1,IF(K21="T",0,"Isi Dulu"))))</f>
        <v>Isi Tujuan</v>
      </c>
      <c r="M21" s="848" t="s">
        <v>26</v>
      </c>
      <c r="N21" s="851" t="str">
        <f>IF(M21="Y",1,IF(M21="T",0,IF(M21="Y/T","Belum diisi","Error")))</f>
        <v>Belum diisi</v>
      </c>
    </row>
    <row r="22" spans="2:14" ht="15.75">
      <c r="B22" s="837"/>
      <c r="C22" s="840"/>
      <c r="D22" s="858"/>
      <c r="E22" s="861"/>
      <c r="F22" s="549">
        <v>2</v>
      </c>
      <c r="G22" s="550"/>
      <c r="H22" s="598" t="str">
        <f t="shared" si="0"/>
        <v>Belum Diisi</v>
      </c>
      <c r="I22" s="592" t="s">
        <v>26</v>
      </c>
      <c r="J22" s="593" t="str">
        <f>IF($D$21="Y/T","Isi Tujuan",IF($E$21=0,0,IF(I22="Y",1,IF(I22="T",0,"Isi Dulu"))))</f>
        <v>Isi Tujuan</v>
      </c>
      <c r="K22" s="592" t="s">
        <v>26</v>
      </c>
      <c r="L22" s="593" t="str">
        <f>IF($D$21="Y/T","Isi Tujuan",IF($E$21=0,0,IF(K22="Y",1,IF(K22="T",0,"Isi Dulu"))))</f>
        <v>Isi Tujuan</v>
      </c>
      <c r="M22" s="849"/>
      <c r="N22" s="852"/>
    </row>
    <row r="23" spans="2:14" ht="15.75">
      <c r="B23" s="837"/>
      <c r="C23" s="840"/>
      <c r="D23" s="858"/>
      <c r="E23" s="861"/>
      <c r="F23" s="549">
        <v>3</v>
      </c>
      <c r="G23" s="550"/>
      <c r="H23" s="598" t="str">
        <f t="shared" si="0"/>
        <v>Belum Diisi</v>
      </c>
      <c r="I23" s="592" t="s">
        <v>26</v>
      </c>
      <c r="J23" s="593" t="str">
        <f>IF($D$21="Y/T","Isi Tujuan",IF($E$21=0,0,IF(I23="Y",1,IF(I23="T",0,"Isi Dulu"))))</f>
        <v>Isi Tujuan</v>
      </c>
      <c r="K23" s="592" t="s">
        <v>26</v>
      </c>
      <c r="L23" s="593" t="str">
        <f>IF($D$21="Y/T","Isi Tujuan",IF($E$21=0,0,IF(K23="Y",1,IF(K23="T",0,"Isi Dulu"))))</f>
        <v>Isi Tujuan</v>
      </c>
      <c r="M23" s="849"/>
      <c r="N23" s="852"/>
    </row>
    <row r="24" spans="2:14" ht="15.75">
      <c r="B24" s="837"/>
      <c r="C24" s="840"/>
      <c r="D24" s="858"/>
      <c r="E24" s="861"/>
      <c r="F24" s="549">
        <v>4</v>
      </c>
      <c r="G24" s="550"/>
      <c r="H24" s="598" t="str">
        <f t="shared" si="0"/>
        <v>Belum Diisi</v>
      </c>
      <c r="I24" s="592" t="s">
        <v>26</v>
      </c>
      <c r="J24" s="593" t="str">
        <f>IF($D$21="Y/T","Isi Tujuan",IF($E$21=0,0,IF(I24="Y",1,IF(I24="T",0,"Isi Dulu"))))</f>
        <v>Isi Tujuan</v>
      </c>
      <c r="K24" s="592" t="s">
        <v>26</v>
      </c>
      <c r="L24" s="593" t="str">
        <f>IF($D$21="Y/T","Isi Tujuan",IF($E$21=0,0,IF(K24="Y",1,IF(K24="T",0,"Isi Dulu"))))</f>
        <v>Isi Tujuan</v>
      </c>
      <c r="M24" s="849"/>
      <c r="N24" s="852"/>
    </row>
    <row r="25" spans="2:14" ht="15.75">
      <c r="B25" s="838"/>
      <c r="C25" s="841"/>
      <c r="D25" s="859"/>
      <c r="E25" s="862"/>
      <c r="F25" s="569">
        <v>5</v>
      </c>
      <c r="G25" s="570"/>
      <c r="H25" s="599" t="str">
        <f t="shared" si="0"/>
        <v>Belum Diisi</v>
      </c>
      <c r="I25" s="595" t="s">
        <v>26</v>
      </c>
      <c r="J25" s="596" t="str">
        <f>IF($D$21="Y/T","Isi Tujuan",IF($E$21=0,0,IF(I25="Y",1,IF(I25="T",0,"Isi Dulu"))))</f>
        <v>Isi Tujuan</v>
      </c>
      <c r="K25" s="595" t="s">
        <v>26</v>
      </c>
      <c r="L25" s="596" t="str">
        <f>IF($D$21="Y/T","Isi Tujuan",IF($E$21=0,0,IF(K25="Y",1,IF(K25="T",0,"Isi Dulu"))))</f>
        <v>Isi Tujuan</v>
      </c>
      <c r="M25" s="850"/>
      <c r="N25" s="853"/>
    </row>
    <row r="26" spans="2:14" ht="15.75">
      <c r="B26" s="836">
        <v>5</v>
      </c>
      <c r="C26" s="839"/>
      <c r="D26" s="857" t="s">
        <v>26</v>
      </c>
      <c r="E26" s="860" t="str">
        <f>IF(D26="Y",1,IF(D26="T",0,IF(D26="Y/T","Belum diisi","Error")))</f>
        <v>Belum diisi</v>
      </c>
      <c r="F26" s="528">
        <v>1</v>
      </c>
      <c r="G26" s="529"/>
      <c r="H26" s="600" t="str">
        <f t="shared" si="0"/>
        <v>Belum Diisi</v>
      </c>
      <c r="I26" s="590" t="s">
        <v>26</v>
      </c>
      <c r="J26" s="591" t="str">
        <f>IF($D$26="Y/T","Isi Tujuan",IF($E$26=0,0,IF(I26="Y",1,IF(I26="T",0,"Isi Dulu"))))</f>
        <v>Isi Tujuan</v>
      </c>
      <c r="K26" s="590" t="s">
        <v>26</v>
      </c>
      <c r="L26" s="591" t="str">
        <f>IF($D$26="Y/T","Isi Tujuan",IF($E$26=0,0,IF(K26="Y",1,IF(K26="T",0,"Isi Dulu"))))</f>
        <v>Isi Tujuan</v>
      </c>
      <c r="M26" s="848" t="s">
        <v>26</v>
      </c>
      <c r="N26" s="851" t="str">
        <f>IF(M26="Y",1,IF(M26="T",0,IF(M26="Y/T","Belum diisi","Error")))</f>
        <v>Belum diisi</v>
      </c>
    </row>
    <row r="27" spans="2:14" ht="15.75">
      <c r="B27" s="837"/>
      <c r="C27" s="840"/>
      <c r="D27" s="858"/>
      <c r="E27" s="861"/>
      <c r="F27" s="549">
        <v>2</v>
      </c>
      <c r="G27" s="550"/>
      <c r="H27" s="598" t="str">
        <f t="shared" si="0"/>
        <v>Belum Diisi</v>
      </c>
      <c r="I27" s="592" t="s">
        <v>26</v>
      </c>
      <c r="J27" s="593" t="str">
        <f>IF($D$26="Y/T","Isi Tujuan",IF($E$26=0,0,IF(I27="Y",1,IF(I27="T",0,"Isi Dulu"))))</f>
        <v>Isi Tujuan</v>
      </c>
      <c r="K27" s="592" t="s">
        <v>26</v>
      </c>
      <c r="L27" s="593" t="str">
        <f>IF($D$26="Y/T","Isi Tujuan",IF($E$26=0,0,IF(K27="Y",1,IF(K27="T",0,"Isi Dulu"))))</f>
        <v>Isi Tujuan</v>
      </c>
      <c r="M27" s="849"/>
      <c r="N27" s="852"/>
    </row>
    <row r="28" spans="2:14" ht="15.75">
      <c r="B28" s="837"/>
      <c r="C28" s="840"/>
      <c r="D28" s="858"/>
      <c r="E28" s="861"/>
      <c r="F28" s="549">
        <v>3</v>
      </c>
      <c r="G28" s="550"/>
      <c r="H28" s="598" t="str">
        <f t="shared" si="0"/>
        <v>Belum Diisi</v>
      </c>
      <c r="I28" s="592" t="s">
        <v>26</v>
      </c>
      <c r="J28" s="593" t="str">
        <f>IF($D$26="Y/T","Isi Tujuan",IF($E$26=0,0,IF(I28="Y",1,IF(I28="T",0,"Isi Dulu"))))</f>
        <v>Isi Tujuan</v>
      </c>
      <c r="K28" s="592" t="s">
        <v>26</v>
      </c>
      <c r="L28" s="593" t="str">
        <f>IF($D$26="Y/T","Isi Tujuan",IF($E$26=0,0,IF(K28="Y",1,IF(K28="T",0,"Isi Dulu"))))</f>
        <v>Isi Tujuan</v>
      </c>
      <c r="M28" s="849"/>
      <c r="N28" s="852"/>
    </row>
    <row r="29" spans="2:14" ht="15.75">
      <c r="B29" s="837"/>
      <c r="C29" s="840"/>
      <c r="D29" s="858"/>
      <c r="E29" s="861"/>
      <c r="F29" s="549">
        <v>4</v>
      </c>
      <c r="G29" s="550"/>
      <c r="H29" s="598" t="str">
        <f t="shared" si="0"/>
        <v>Belum Diisi</v>
      </c>
      <c r="I29" s="592" t="s">
        <v>26</v>
      </c>
      <c r="J29" s="593" t="str">
        <f>IF($D$26="Y/T","Isi Tujuan",IF($E$26=0,0,IF(I29="Y",1,IF(I29="T",0,"Isi Dulu"))))</f>
        <v>Isi Tujuan</v>
      </c>
      <c r="K29" s="592" t="s">
        <v>26</v>
      </c>
      <c r="L29" s="593" t="str">
        <f>IF($D$26="Y/T","Isi Tujuan",IF($E$26=0,0,IF(K29="Y",1,IF(K29="T",0,"Isi Dulu"))))</f>
        <v>Isi Tujuan</v>
      </c>
      <c r="M29" s="849"/>
      <c r="N29" s="852"/>
    </row>
    <row r="30" spans="2:14" ht="15.75">
      <c r="B30" s="838"/>
      <c r="C30" s="841"/>
      <c r="D30" s="859"/>
      <c r="E30" s="862"/>
      <c r="F30" s="569">
        <v>5</v>
      </c>
      <c r="G30" s="570"/>
      <c r="H30" s="599" t="str">
        <f t="shared" si="0"/>
        <v>Belum Diisi</v>
      </c>
      <c r="I30" s="595" t="s">
        <v>26</v>
      </c>
      <c r="J30" s="596" t="str">
        <f>IF($D$26="Y/T","Isi Tujuan",IF($E$26=0,0,IF(I30="Y",1,IF(I30="T",0,"Isi Dulu"))))</f>
        <v>Isi Tujuan</v>
      </c>
      <c r="K30" s="595" t="s">
        <v>26</v>
      </c>
      <c r="L30" s="596" t="str">
        <f>IF($D$26="Y/T","Isi Tujuan",IF($E$26=0,0,IF(K30="Y",1,IF(K30="T",0,"Isi Dulu"))))</f>
        <v>Isi Tujuan</v>
      </c>
      <c r="M30" s="850"/>
      <c r="N30" s="853"/>
    </row>
    <row r="31" spans="2:14" ht="15.75">
      <c r="B31" s="836">
        <v>6</v>
      </c>
      <c r="C31" s="839"/>
      <c r="D31" s="857" t="s">
        <v>26</v>
      </c>
      <c r="E31" s="860" t="str">
        <f>IF(D31="Y",1,IF(D31="T",0,IF(D31="Y/T","Belum diisi","Error")))</f>
        <v>Belum diisi</v>
      </c>
      <c r="F31" s="528">
        <v>1</v>
      </c>
      <c r="G31" s="529"/>
      <c r="H31" s="600" t="str">
        <f t="shared" si="0"/>
        <v>Belum Diisi</v>
      </c>
      <c r="I31" s="590" t="s">
        <v>26</v>
      </c>
      <c r="J31" s="591" t="str">
        <f>IF($D$31="Y/T","Isi Tujuan",IF($E$31=0,0,IF(I31="Y",1,IF(I31="T",0,"Isi Dulu"))))</f>
        <v>Isi Tujuan</v>
      </c>
      <c r="K31" s="590" t="s">
        <v>26</v>
      </c>
      <c r="L31" s="591" t="str">
        <f>IF($D$31="Y/T","Isi Tujuan",IF($E$31=0,0,IF(K31="Y",1,IF(K31="T",0,"Isi Dulu"))))</f>
        <v>Isi Tujuan</v>
      </c>
      <c r="M31" s="848" t="s">
        <v>26</v>
      </c>
      <c r="N31" s="851" t="str">
        <f>IF(M31="Y",1,IF(M31="T",0,IF(M31="Y/T","Belum diisi","Error")))</f>
        <v>Belum diisi</v>
      </c>
    </row>
    <row r="32" spans="2:14" ht="15.75">
      <c r="B32" s="837"/>
      <c r="C32" s="840"/>
      <c r="D32" s="858"/>
      <c r="E32" s="861"/>
      <c r="F32" s="549">
        <v>2</v>
      </c>
      <c r="G32" s="550"/>
      <c r="H32" s="598" t="str">
        <f t="shared" si="0"/>
        <v>Belum Diisi</v>
      </c>
      <c r="I32" s="592" t="s">
        <v>26</v>
      </c>
      <c r="J32" s="593" t="str">
        <f>IF($D$31="Y/T","Isi Tujuan",IF($E$31=0,0,IF(I32="Y",1,IF(I32="T",0,"Isi Dulu"))))</f>
        <v>Isi Tujuan</v>
      </c>
      <c r="K32" s="592" t="s">
        <v>26</v>
      </c>
      <c r="L32" s="593" t="str">
        <f>IF($D$31="Y/T","Isi Tujuan",IF($E$31=0,0,IF(K32="Y",1,IF(K32="T",0,"Isi Dulu"))))</f>
        <v>Isi Tujuan</v>
      </c>
      <c r="M32" s="849"/>
      <c r="N32" s="852"/>
    </row>
    <row r="33" spans="2:14" ht="15.75">
      <c r="B33" s="837"/>
      <c r="C33" s="840"/>
      <c r="D33" s="858"/>
      <c r="E33" s="861"/>
      <c r="F33" s="549">
        <v>3</v>
      </c>
      <c r="G33" s="550"/>
      <c r="H33" s="598" t="str">
        <f t="shared" si="0"/>
        <v>Belum Diisi</v>
      </c>
      <c r="I33" s="592" t="s">
        <v>26</v>
      </c>
      <c r="J33" s="593" t="str">
        <f>IF($D$31="Y/T","Isi Tujuan",IF($E$31=0,0,IF(I33="Y",1,IF(I33="T",0,"Isi Dulu"))))</f>
        <v>Isi Tujuan</v>
      </c>
      <c r="K33" s="592" t="s">
        <v>26</v>
      </c>
      <c r="L33" s="593" t="str">
        <f>IF($D$31="Y/T","Isi Tujuan",IF($E$31=0,0,IF(K33="Y",1,IF(K33="T",0,"Isi Dulu"))))</f>
        <v>Isi Tujuan</v>
      </c>
      <c r="M33" s="849"/>
      <c r="N33" s="852"/>
    </row>
    <row r="34" spans="2:14" ht="15.75">
      <c r="B34" s="837"/>
      <c r="C34" s="840"/>
      <c r="D34" s="858"/>
      <c r="E34" s="861"/>
      <c r="F34" s="549">
        <v>4</v>
      </c>
      <c r="G34" s="550"/>
      <c r="H34" s="598" t="str">
        <f t="shared" si="0"/>
        <v>Belum Diisi</v>
      </c>
      <c r="I34" s="592" t="s">
        <v>26</v>
      </c>
      <c r="J34" s="593" t="str">
        <f>IF($D$31="Y/T","Isi Tujuan",IF($E$31=0,0,IF(I34="Y",1,IF(I34="T",0,"Isi Dulu"))))</f>
        <v>Isi Tujuan</v>
      </c>
      <c r="K34" s="592" t="s">
        <v>26</v>
      </c>
      <c r="L34" s="593" t="str">
        <f>IF($D$31="Y/T","Isi Tujuan",IF($E$31=0,0,IF(K34="Y",1,IF(K34="T",0,"Isi Dulu"))))</f>
        <v>Isi Tujuan</v>
      </c>
      <c r="M34" s="849"/>
      <c r="N34" s="852"/>
    </row>
    <row r="35" spans="2:14" ht="15.75">
      <c r="B35" s="838"/>
      <c r="C35" s="841"/>
      <c r="D35" s="859"/>
      <c r="E35" s="862"/>
      <c r="F35" s="569">
        <v>5</v>
      </c>
      <c r="G35" s="570"/>
      <c r="H35" s="599" t="str">
        <f t="shared" si="0"/>
        <v>Belum Diisi</v>
      </c>
      <c r="I35" s="595" t="s">
        <v>26</v>
      </c>
      <c r="J35" s="596" t="str">
        <f>IF($D$31="Y/T","Isi Tujuan",IF($E$31=0,0,IF(I35="Y",1,IF(I35="T",0,"Isi Dulu"))))</f>
        <v>Isi Tujuan</v>
      </c>
      <c r="K35" s="595" t="s">
        <v>26</v>
      </c>
      <c r="L35" s="596" t="str">
        <f>IF($D$31="Y/T","Isi Tujuan",IF($E$31=0,0,IF(K35="Y",1,IF(K35="T",0,"Isi Dulu"))))</f>
        <v>Isi Tujuan</v>
      </c>
      <c r="M35" s="850"/>
      <c r="N35" s="853"/>
    </row>
    <row r="36" spans="2:14" ht="15.75">
      <c r="B36" s="836">
        <v>7</v>
      </c>
      <c r="C36" s="839"/>
      <c r="D36" s="857" t="s">
        <v>26</v>
      </c>
      <c r="E36" s="860" t="str">
        <f>IF(D36="Y",1,IF(D36="T",0,IF(D36="Y/T","Belum diisi","Error")))</f>
        <v>Belum diisi</v>
      </c>
      <c r="F36" s="528">
        <v>1</v>
      </c>
      <c r="G36" s="529"/>
      <c r="H36" s="600" t="str">
        <f t="shared" si="0"/>
        <v>Belum Diisi</v>
      </c>
      <c r="I36" s="590" t="s">
        <v>26</v>
      </c>
      <c r="J36" s="591" t="str">
        <f>IF($D$36="Y/T","Isi Tujuan",IF($E$36=0,0,IF(I36="Y",1,IF(I36="T",0,"Isi Dulu"))))</f>
        <v>Isi Tujuan</v>
      </c>
      <c r="K36" s="590" t="s">
        <v>26</v>
      </c>
      <c r="L36" s="591" t="str">
        <f>IF($D$36="Y/T","Isi Tujuan",IF($E$36=0,0,IF(K36="Y",1,IF(K36="T",0,"Isi Dulu"))))</f>
        <v>Isi Tujuan</v>
      </c>
      <c r="M36" s="848" t="s">
        <v>26</v>
      </c>
      <c r="N36" s="851" t="str">
        <f>IF(M36="Y",1,IF(M36="T",0,IF(M36="Y/T","Belum diisi","Error")))</f>
        <v>Belum diisi</v>
      </c>
    </row>
    <row r="37" spans="2:14" ht="15.75">
      <c r="B37" s="837"/>
      <c r="C37" s="840"/>
      <c r="D37" s="858"/>
      <c r="E37" s="861"/>
      <c r="F37" s="549">
        <v>2</v>
      </c>
      <c r="G37" s="550"/>
      <c r="H37" s="598" t="str">
        <f t="shared" si="0"/>
        <v>Belum Diisi</v>
      </c>
      <c r="I37" s="592" t="s">
        <v>26</v>
      </c>
      <c r="J37" s="593" t="str">
        <f>IF($D$36="Y/T","Isi Tujuan",IF($E$36=0,0,IF(I37="Y",1,IF(I37="T",0,"Isi Dulu"))))</f>
        <v>Isi Tujuan</v>
      </c>
      <c r="K37" s="592" t="s">
        <v>26</v>
      </c>
      <c r="L37" s="593" t="str">
        <f>IF($D$36="Y/T","Isi Tujuan",IF($E$36=0,0,IF(K37="Y",1,IF(K37="T",0,"Isi Dulu"))))</f>
        <v>Isi Tujuan</v>
      </c>
      <c r="M37" s="849"/>
      <c r="N37" s="852"/>
    </row>
    <row r="38" spans="2:14" ht="15.75">
      <c r="B38" s="837"/>
      <c r="C38" s="840"/>
      <c r="D38" s="858"/>
      <c r="E38" s="861"/>
      <c r="F38" s="549">
        <v>3</v>
      </c>
      <c r="G38" s="550"/>
      <c r="H38" s="598" t="str">
        <f t="shared" si="0"/>
        <v>Belum Diisi</v>
      </c>
      <c r="I38" s="592" t="s">
        <v>26</v>
      </c>
      <c r="J38" s="593" t="str">
        <f>IF($D$36="Y/T","Isi Tujuan",IF($E$36=0,0,IF(I38="Y",1,IF(I38="T",0,"Isi Dulu"))))</f>
        <v>Isi Tujuan</v>
      </c>
      <c r="K38" s="592" t="s">
        <v>26</v>
      </c>
      <c r="L38" s="593" t="str">
        <f>IF($D$36="Y/T","Isi Tujuan",IF($E$36=0,0,IF(K38="Y",1,IF(K38="T",0,"Isi Dulu"))))</f>
        <v>Isi Tujuan</v>
      </c>
      <c r="M38" s="849"/>
      <c r="N38" s="852"/>
    </row>
    <row r="39" spans="2:14" ht="15.75">
      <c r="B39" s="837"/>
      <c r="C39" s="840"/>
      <c r="D39" s="858"/>
      <c r="E39" s="861"/>
      <c r="F39" s="549">
        <v>4</v>
      </c>
      <c r="G39" s="550"/>
      <c r="H39" s="598" t="str">
        <f t="shared" si="0"/>
        <v>Belum Diisi</v>
      </c>
      <c r="I39" s="592" t="s">
        <v>26</v>
      </c>
      <c r="J39" s="593" t="str">
        <f>IF($D$36="Y/T","Isi Tujuan",IF($E$36=0,0,IF(I39="Y",1,IF(I39="T",0,"Isi Dulu"))))</f>
        <v>Isi Tujuan</v>
      </c>
      <c r="K39" s="592" t="s">
        <v>26</v>
      </c>
      <c r="L39" s="593" t="str">
        <f>IF($D$36="Y/T","Isi Tujuan",IF($E$36=0,0,IF(K39="Y",1,IF(K39="T",0,"Isi Dulu"))))</f>
        <v>Isi Tujuan</v>
      </c>
      <c r="M39" s="849"/>
      <c r="N39" s="852"/>
    </row>
    <row r="40" spans="2:14" ht="15.75">
      <c r="B40" s="838"/>
      <c r="C40" s="841"/>
      <c r="D40" s="859"/>
      <c r="E40" s="862"/>
      <c r="F40" s="569">
        <v>5</v>
      </c>
      <c r="G40" s="570"/>
      <c r="H40" s="599" t="str">
        <f t="shared" si="0"/>
        <v>Belum Diisi</v>
      </c>
      <c r="I40" s="595" t="s">
        <v>26</v>
      </c>
      <c r="J40" s="596" t="str">
        <f>IF($D$36="Y/T","Isi Tujuan",IF($E$36=0,0,IF(I40="Y",1,IF(I40="T",0,"Isi Dulu"))))</f>
        <v>Isi Tujuan</v>
      </c>
      <c r="K40" s="595" t="s">
        <v>26</v>
      </c>
      <c r="L40" s="596" t="str">
        <f>IF($D$36="Y/T","Isi Tujuan",IF($E$36=0,0,IF(K40="Y",1,IF(K40="T",0,"Isi Dulu"))))</f>
        <v>Isi Tujuan</v>
      </c>
      <c r="M40" s="850"/>
      <c r="N40" s="853"/>
    </row>
    <row r="41" spans="2:14" ht="15.75">
      <c r="B41" s="836">
        <v>8</v>
      </c>
      <c r="C41" s="839"/>
      <c r="D41" s="857" t="s">
        <v>26</v>
      </c>
      <c r="E41" s="860" t="str">
        <f>IF(D41="Y",1,IF(D41="T",0,IF(D41="Y/T","Belum diisi","Error")))</f>
        <v>Belum diisi</v>
      </c>
      <c r="F41" s="528">
        <v>1</v>
      </c>
      <c r="G41" s="529"/>
      <c r="H41" s="600" t="str">
        <f t="shared" si="0"/>
        <v>Belum Diisi</v>
      </c>
      <c r="I41" s="590" t="s">
        <v>26</v>
      </c>
      <c r="J41" s="591" t="str">
        <f>IF($D$41="Y/T","Isi Tujuan",IF($E$41=0,0,IF(I41="Y",1,IF(I41="T",0,"Isi Dulu"))))</f>
        <v>Isi Tujuan</v>
      </c>
      <c r="K41" s="590" t="s">
        <v>26</v>
      </c>
      <c r="L41" s="591" t="str">
        <f>IF($D$41="Y/T","Isi Tujuan",IF($E$41=0,0,IF(K41="Y",1,IF(K41="T",0,"Isi Dulu"))))</f>
        <v>Isi Tujuan</v>
      </c>
      <c r="M41" s="848" t="s">
        <v>26</v>
      </c>
      <c r="N41" s="851" t="str">
        <f>IF(M41="Y",1,IF(M41="T",0,IF(M41="Y/T","Belum diisi","Error")))</f>
        <v>Belum diisi</v>
      </c>
    </row>
    <row r="42" spans="2:14" ht="15.75">
      <c r="B42" s="837"/>
      <c r="C42" s="840"/>
      <c r="D42" s="858"/>
      <c r="E42" s="861"/>
      <c r="F42" s="549">
        <v>2</v>
      </c>
      <c r="G42" s="550"/>
      <c r="H42" s="598" t="str">
        <f t="shared" si="0"/>
        <v>Belum Diisi</v>
      </c>
      <c r="I42" s="592" t="s">
        <v>26</v>
      </c>
      <c r="J42" s="593" t="str">
        <f>IF($D$41="Y/T","Isi Tujuan",IF($E$41=0,0,IF(I42="Y",1,IF(I42="T",0,"Isi Dulu"))))</f>
        <v>Isi Tujuan</v>
      </c>
      <c r="K42" s="592" t="s">
        <v>26</v>
      </c>
      <c r="L42" s="593" t="str">
        <f>IF($D$41="Y/T","Isi Tujuan",IF($E$41=0,0,IF(K42="Y",1,IF(K42="T",0,"Isi Dulu"))))</f>
        <v>Isi Tujuan</v>
      </c>
      <c r="M42" s="849"/>
      <c r="N42" s="852"/>
    </row>
    <row r="43" spans="2:14" ht="15.75">
      <c r="B43" s="837"/>
      <c r="C43" s="840"/>
      <c r="D43" s="858"/>
      <c r="E43" s="861"/>
      <c r="F43" s="549">
        <v>3</v>
      </c>
      <c r="G43" s="550"/>
      <c r="H43" s="598" t="str">
        <f t="shared" si="0"/>
        <v>Belum Diisi</v>
      </c>
      <c r="I43" s="592" t="s">
        <v>26</v>
      </c>
      <c r="J43" s="593" t="str">
        <f>IF($D$41="Y/T","Isi Tujuan",IF($E$41=0,0,IF(I43="Y",1,IF(I43="T",0,"Isi Dulu"))))</f>
        <v>Isi Tujuan</v>
      </c>
      <c r="K43" s="592" t="s">
        <v>26</v>
      </c>
      <c r="L43" s="593" t="str">
        <f>IF($D$41="Y/T","Isi Tujuan",IF($E$41=0,0,IF(K43="Y",1,IF(K43="T",0,"Isi Dulu"))))</f>
        <v>Isi Tujuan</v>
      </c>
      <c r="M43" s="849"/>
      <c r="N43" s="852"/>
    </row>
    <row r="44" spans="2:14" ht="15.75">
      <c r="B44" s="837"/>
      <c r="C44" s="840"/>
      <c r="D44" s="858"/>
      <c r="E44" s="861"/>
      <c r="F44" s="549">
        <v>4</v>
      </c>
      <c r="G44" s="550"/>
      <c r="H44" s="598" t="str">
        <f t="shared" si="0"/>
        <v>Belum Diisi</v>
      </c>
      <c r="I44" s="592" t="s">
        <v>26</v>
      </c>
      <c r="J44" s="593" t="str">
        <f>IF($D$41="Y/T","Isi Tujuan",IF($E$41=0,0,IF(I44="Y",1,IF(I44="T",0,"Isi Dulu"))))</f>
        <v>Isi Tujuan</v>
      </c>
      <c r="K44" s="592" t="s">
        <v>26</v>
      </c>
      <c r="L44" s="593" t="str">
        <f>IF($D$41="Y/T","Isi Tujuan",IF($E$41=0,0,IF(K44="Y",1,IF(K44="T",0,"Isi Dulu"))))</f>
        <v>Isi Tujuan</v>
      </c>
      <c r="M44" s="849"/>
      <c r="N44" s="852"/>
    </row>
    <row r="45" spans="2:14" ht="15.75">
      <c r="B45" s="838"/>
      <c r="C45" s="841"/>
      <c r="D45" s="859"/>
      <c r="E45" s="862"/>
      <c r="F45" s="569">
        <v>5</v>
      </c>
      <c r="G45" s="570"/>
      <c r="H45" s="599" t="str">
        <f t="shared" si="0"/>
        <v>Belum Diisi</v>
      </c>
      <c r="I45" s="595" t="s">
        <v>26</v>
      </c>
      <c r="J45" s="596" t="str">
        <f>IF($D$41="Y/T","Isi Tujuan",IF($E$41=0,0,IF(I45="Y",1,IF(I45="T",0,"Isi Dulu"))))</f>
        <v>Isi Tujuan</v>
      </c>
      <c r="K45" s="595" t="s">
        <v>26</v>
      </c>
      <c r="L45" s="596" t="str">
        <f>IF($D$41="Y/T","Isi Tujuan",IF($E$41=0,0,IF(K45="Y",1,IF(K45="T",0,"Isi Dulu"))))</f>
        <v>Isi Tujuan</v>
      </c>
      <c r="M45" s="850"/>
      <c r="N45" s="853"/>
    </row>
    <row r="46" spans="2:14" ht="15.75">
      <c r="B46" s="836">
        <v>9</v>
      </c>
      <c r="C46" s="839"/>
      <c r="D46" s="857" t="s">
        <v>26</v>
      </c>
      <c r="E46" s="860" t="str">
        <f>IF(D46="Y",1,IF(D46="T",0,IF(D46="Y/T","Belum diisi","Error")))</f>
        <v>Belum diisi</v>
      </c>
      <c r="F46" s="528">
        <v>1</v>
      </c>
      <c r="G46" s="529"/>
      <c r="H46" s="600" t="str">
        <f t="shared" si="0"/>
        <v>Belum Diisi</v>
      </c>
      <c r="I46" s="590" t="s">
        <v>26</v>
      </c>
      <c r="J46" s="591" t="str">
        <f>IF($D$46="Y/T","Isi Tujuan",IF($E$46=0,0,IF(I46="Y",1,IF(I46="T",0,"Isi Dulu"))))</f>
        <v>Isi Tujuan</v>
      </c>
      <c r="K46" s="590" t="s">
        <v>26</v>
      </c>
      <c r="L46" s="591" t="str">
        <f>IF($D$46="Y/T","Isi Tujuan",IF($E$46=0,0,IF(K46="Y",1,IF(K46="T",0,"Isi Dulu"))))</f>
        <v>Isi Tujuan</v>
      </c>
      <c r="M46" s="848" t="s">
        <v>26</v>
      </c>
      <c r="N46" s="851" t="str">
        <f>IF(M46="Y",1,IF(M46="T",0,IF(M46="Y/T","Belum diisi","Error")))</f>
        <v>Belum diisi</v>
      </c>
    </row>
    <row r="47" spans="2:14" ht="15.75">
      <c r="B47" s="837"/>
      <c r="C47" s="840"/>
      <c r="D47" s="858"/>
      <c r="E47" s="861"/>
      <c r="F47" s="549">
        <v>2</v>
      </c>
      <c r="G47" s="550"/>
      <c r="H47" s="598" t="str">
        <f t="shared" si="0"/>
        <v>Belum Diisi</v>
      </c>
      <c r="I47" s="592" t="s">
        <v>26</v>
      </c>
      <c r="J47" s="593" t="str">
        <f>IF($D$46="Y/T","Isi Tujuan",IF($E$46=0,0,IF(I47="Y",1,IF(I47="T",0,"Isi Dulu"))))</f>
        <v>Isi Tujuan</v>
      </c>
      <c r="K47" s="592" t="s">
        <v>26</v>
      </c>
      <c r="L47" s="593" t="str">
        <f>IF($D$46="Y/T","Isi Tujuan",IF($E$46=0,0,IF(K47="Y",1,IF(K47="T",0,"Isi Dulu"))))</f>
        <v>Isi Tujuan</v>
      </c>
      <c r="M47" s="849"/>
      <c r="N47" s="852"/>
    </row>
    <row r="48" spans="2:14" ht="15.75">
      <c r="B48" s="837"/>
      <c r="C48" s="840"/>
      <c r="D48" s="858"/>
      <c r="E48" s="861"/>
      <c r="F48" s="549">
        <v>3</v>
      </c>
      <c r="G48" s="550"/>
      <c r="H48" s="598" t="str">
        <f t="shared" si="0"/>
        <v>Belum Diisi</v>
      </c>
      <c r="I48" s="592" t="s">
        <v>26</v>
      </c>
      <c r="J48" s="593" t="str">
        <f>IF($D$46="Y/T","Isi Tujuan",IF($E$46=0,0,IF(I48="Y",1,IF(I48="T",0,"Isi Dulu"))))</f>
        <v>Isi Tujuan</v>
      </c>
      <c r="K48" s="592" t="s">
        <v>26</v>
      </c>
      <c r="L48" s="593" t="str">
        <f>IF($D$46="Y/T","Isi Tujuan",IF($E$46=0,0,IF(K48="Y",1,IF(K48="T",0,"Isi Dulu"))))</f>
        <v>Isi Tujuan</v>
      </c>
      <c r="M48" s="849"/>
      <c r="N48" s="852"/>
    </row>
    <row r="49" spans="2:14" ht="15.75">
      <c r="B49" s="837"/>
      <c r="C49" s="840"/>
      <c r="D49" s="858"/>
      <c r="E49" s="861"/>
      <c r="F49" s="549">
        <v>4</v>
      </c>
      <c r="G49" s="550"/>
      <c r="H49" s="598" t="str">
        <f t="shared" si="0"/>
        <v>Belum Diisi</v>
      </c>
      <c r="I49" s="592" t="s">
        <v>26</v>
      </c>
      <c r="J49" s="593" t="str">
        <f>IF($D$46="Y/T","Isi Tujuan",IF($E$46=0,0,IF(I49="Y",1,IF(I49="T",0,"Isi Dulu"))))</f>
        <v>Isi Tujuan</v>
      </c>
      <c r="K49" s="592" t="s">
        <v>26</v>
      </c>
      <c r="L49" s="593" t="str">
        <f>IF($D$46="Y/T","Isi Tujuan",IF($E$46=0,0,IF(K49="Y",1,IF(K49="T",0,"Isi Dulu"))))</f>
        <v>Isi Tujuan</v>
      </c>
      <c r="M49" s="849"/>
      <c r="N49" s="852"/>
    </row>
    <row r="50" spans="2:14" ht="15.75">
      <c r="B50" s="838"/>
      <c r="C50" s="841"/>
      <c r="D50" s="859"/>
      <c r="E50" s="862"/>
      <c r="F50" s="569">
        <v>5</v>
      </c>
      <c r="G50" s="570"/>
      <c r="H50" s="599" t="str">
        <f t="shared" si="0"/>
        <v>Belum Diisi</v>
      </c>
      <c r="I50" s="595" t="s">
        <v>26</v>
      </c>
      <c r="J50" s="596" t="str">
        <f>IF($D$46="Y/T","Isi Tujuan",IF($E$46=0,0,IF(I50="Y",1,IF(I50="T",0,"Isi Dulu"))))</f>
        <v>Isi Tujuan</v>
      </c>
      <c r="K50" s="595" t="s">
        <v>26</v>
      </c>
      <c r="L50" s="596" t="str">
        <f>IF($D$46="Y/T","Isi Tujuan",IF($E$46=0,0,IF(K50="Y",1,IF(K50="T",0,"Isi Dulu"))))</f>
        <v>Isi Tujuan</v>
      </c>
      <c r="M50" s="850"/>
      <c r="N50" s="853"/>
    </row>
    <row r="51" spans="2:14" ht="15.75">
      <c r="B51" s="836">
        <v>10</v>
      </c>
      <c r="C51" s="839"/>
      <c r="D51" s="857" t="s">
        <v>26</v>
      </c>
      <c r="E51" s="860" t="str">
        <f>IF(D51="Y",1,IF(D51="T",0,IF(D51="Y/T","Belum diisi","Error")))</f>
        <v>Belum diisi</v>
      </c>
      <c r="F51" s="528">
        <v>1</v>
      </c>
      <c r="G51" s="529"/>
      <c r="H51" s="600" t="str">
        <f t="shared" si="0"/>
        <v>Belum Diisi</v>
      </c>
      <c r="I51" s="590" t="s">
        <v>26</v>
      </c>
      <c r="J51" s="591" t="str">
        <f>IF($D$51="Y/T","Isi Tujuan",IF($E$51=0,0,IF(I51="Y",1,IF(I51="T",0,"Isi Dulu"))))</f>
        <v>Isi Tujuan</v>
      </c>
      <c r="K51" s="590" t="s">
        <v>26</v>
      </c>
      <c r="L51" s="591" t="str">
        <f>IF($D$51="Y/T","Isi Tujuan",IF($E$51=0,0,IF(K51="Y",1,IF(K51="T",0,"Isi Dulu"))))</f>
        <v>Isi Tujuan</v>
      </c>
      <c r="M51" s="848" t="s">
        <v>26</v>
      </c>
      <c r="N51" s="851" t="str">
        <f>IF(M51="Y",1,IF(M51="T",0,IF(M51="Y/T","Belum diisi","Error")))</f>
        <v>Belum diisi</v>
      </c>
    </row>
    <row r="52" spans="2:14" ht="15.75">
      <c r="B52" s="837"/>
      <c r="C52" s="840"/>
      <c r="D52" s="858"/>
      <c r="E52" s="861"/>
      <c r="F52" s="549">
        <v>2</v>
      </c>
      <c r="G52" s="550"/>
      <c r="H52" s="598" t="str">
        <f t="shared" si="0"/>
        <v>Belum Diisi</v>
      </c>
      <c r="I52" s="592" t="s">
        <v>26</v>
      </c>
      <c r="J52" s="593" t="str">
        <f>IF($D$51="Y/T","Isi Tujuan",IF($E$51=0,0,IF(I52="Y",1,IF(I52="T",0,"Isi Dulu"))))</f>
        <v>Isi Tujuan</v>
      </c>
      <c r="K52" s="592" t="s">
        <v>26</v>
      </c>
      <c r="L52" s="593" t="str">
        <f>IF($D$51="Y/T","Isi Tujuan",IF($E$51=0,0,IF(K52="Y",1,IF(K52="T",0,"Isi Dulu"))))</f>
        <v>Isi Tujuan</v>
      </c>
      <c r="M52" s="849"/>
      <c r="N52" s="852"/>
    </row>
    <row r="53" spans="2:14" ht="15.75">
      <c r="B53" s="837"/>
      <c r="C53" s="840"/>
      <c r="D53" s="858"/>
      <c r="E53" s="861"/>
      <c r="F53" s="549">
        <v>3</v>
      </c>
      <c r="G53" s="550"/>
      <c r="H53" s="598" t="str">
        <f t="shared" si="0"/>
        <v>Belum Diisi</v>
      </c>
      <c r="I53" s="592" t="s">
        <v>26</v>
      </c>
      <c r="J53" s="593" t="str">
        <f>IF($D$51="Y/T","Isi Tujuan",IF($E$51=0,0,IF(I53="Y",1,IF(I53="T",0,"Isi Dulu"))))</f>
        <v>Isi Tujuan</v>
      </c>
      <c r="K53" s="592" t="s">
        <v>26</v>
      </c>
      <c r="L53" s="593" t="str">
        <f>IF($D$51="Y/T","Isi Tujuan",IF($E$51=0,0,IF(K53="Y",1,IF(K53="T",0,"Isi Dulu"))))</f>
        <v>Isi Tujuan</v>
      </c>
      <c r="M53" s="849"/>
      <c r="N53" s="852"/>
    </row>
    <row r="54" spans="2:14" ht="15.75">
      <c r="B54" s="837"/>
      <c r="C54" s="840"/>
      <c r="D54" s="858"/>
      <c r="E54" s="861"/>
      <c r="F54" s="549">
        <v>4</v>
      </c>
      <c r="G54" s="550"/>
      <c r="H54" s="598" t="str">
        <f t="shared" si="0"/>
        <v>Belum Diisi</v>
      </c>
      <c r="I54" s="592" t="s">
        <v>26</v>
      </c>
      <c r="J54" s="593" t="str">
        <f>IF($D$51="Y/T","Isi Tujuan",IF($E$51=0,0,IF(I54="Y",1,IF(I54="T",0,"Isi Dulu"))))</f>
        <v>Isi Tujuan</v>
      </c>
      <c r="K54" s="592" t="s">
        <v>26</v>
      </c>
      <c r="L54" s="593" t="str">
        <f>IF($D$51="Y/T","Isi Tujuan",IF($E$51=0,0,IF(K54="Y",1,IF(K54="T",0,"Isi Dulu"))))</f>
        <v>Isi Tujuan</v>
      </c>
      <c r="M54" s="849"/>
      <c r="N54" s="852"/>
    </row>
    <row r="55" spans="2:14" ht="15.75">
      <c r="B55" s="838"/>
      <c r="C55" s="841"/>
      <c r="D55" s="859"/>
      <c r="E55" s="862"/>
      <c r="F55" s="569">
        <v>5</v>
      </c>
      <c r="G55" s="570"/>
      <c r="H55" s="599" t="str">
        <f t="shared" si="0"/>
        <v>Belum Diisi</v>
      </c>
      <c r="I55" s="595" t="s">
        <v>26</v>
      </c>
      <c r="J55" s="596" t="str">
        <f>IF($D$51="Y/T","Isi Tujuan",IF($E$51=0,0,IF(I55="Y",1,IF(I55="T",0,"Isi Dulu"))))</f>
        <v>Isi Tujuan</v>
      </c>
      <c r="K55" s="595" t="s">
        <v>26</v>
      </c>
      <c r="L55" s="596" t="str">
        <f>IF($D$51="Y/T","Isi Tujuan",IF($E$51=0,0,IF(K55="Y",1,IF(K55="T",0,"Isi Dulu"))))</f>
        <v>Isi Tujuan</v>
      </c>
      <c r="M55" s="850"/>
      <c r="N55" s="853"/>
    </row>
    <row r="56" spans="2:14" ht="15.75">
      <c r="B56" s="836">
        <v>11</v>
      </c>
      <c r="C56" s="839"/>
      <c r="D56" s="857" t="s">
        <v>26</v>
      </c>
      <c r="E56" s="860" t="str">
        <f>IF(D56="Y",1,IF(D56="T",0,IF(D56="Y/T","Belum diisi","Error")))</f>
        <v>Belum diisi</v>
      </c>
      <c r="F56" s="528">
        <v>1</v>
      </c>
      <c r="G56" s="529"/>
      <c r="H56" s="600" t="str">
        <f t="shared" si="0"/>
        <v>Belum Diisi</v>
      </c>
      <c r="I56" s="590" t="s">
        <v>26</v>
      </c>
      <c r="J56" s="591" t="str">
        <f>IF($D$56="Y/T","Isi Tujuan",IF($E$56=0,0,IF(I56="Y",1,IF(I56="T",0,"Isi Dulu"))))</f>
        <v>Isi Tujuan</v>
      </c>
      <c r="K56" s="590" t="s">
        <v>26</v>
      </c>
      <c r="L56" s="591" t="str">
        <f>IF($D$56="Y/T","Isi Tujuan",IF($E$56=0,0,IF(K56="Y",1,IF(K56="T",0,"Isi Dulu"))))</f>
        <v>Isi Tujuan</v>
      </c>
      <c r="M56" s="848" t="s">
        <v>26</v>
      </c>
      <c r="N56" s="851" t="str">
        <f>IF(M56="Y",1,IF(M56="T",0,IF(M56="Y/T","Belum diisi","Error")))</f>
        <v>Belum diisi</v>
      </c>
    </row>
    <row r="57" spans="2:14" ht="15.75">
      <c r="B57" s="837"/>
      <c r="C57" s="840"/>
      <c r="D57" s="858"/>
      <c r="E57" s="861"/>
      <c r="F57" s="549">
        <v>2</v>
      </c>
      <c r="G57" s="550"/>
      <c r="H57" s="598" t="str">
        <f t="shared" si="0"/>
        <v>Belum Diisi</v>
      </c>
      <c r="I57" s="592" t="s">
        <v>26</v>
      </c>
      <c r="J57" s="593" t="str">
        <f>IF($D$56="Y/T","Isi Tujuan",IF($E$56=0,0,IF(I57="Y",1,IF(I57="T",0,"Isi Dulu"))))</f>
        <v>Isi Tujuan</v>
      </c>
      <c r="K57" s="592" t="s">
        <v>26</v>
      </c>
      <c r="L57" s="593" t="str">
        <f>IF($D$56="Y/T","Isi Tujuan",IF($E$56=0,0,IF(K57="Y",1,IF(K57="T",0,"Isi Dulu"))))</f>
        <v>Isi Tujuan</v>
      </c>
      <c r="M57" s="849"/>
      <c r="N57" s="852"/>
    </row>
    <row r="58" spans="2:14" ht="15.75">
      <c r="B58" s="837"/>
      <c r="C58" s="840"/>
      <c r="D58" s="858"/>
      <c r="E58" s="861"/>
      <c r="F58" s="549">
        <v>3</v>
      </c>
      <c r="G58" s="550"/>
      <c r="H58" s="598" t="str">
        <f t="shared" si="0"/>
        <v>Belum Diisi</v>
      </c>
      <c r="I58" s="592" t="s">
        <v>26</v>
      </c>
      <c r="J58" s="593" t="str">
        <f>IF($D$56="Y/T","Isi Tujuan",IF($E$56=0,0,IF(I58="Y",1,IF(I58="T",0,"Isi Dulu"))))</f>
        <v>Isi Tujuan</v>
      </c>
      <c r="K58" s="592" t="s">
        <v>26</v>
      </c>
      <c r="L58" s="593" t="str">
        <f>IF($D$56="Y/T","Isi Tujuan",IF($E$56=0,0,IF(K58="Y",1,IF(K58="T",0,"Isi Dulu"))))</f>
        <v>Isi Tujuan</v>
      </c>
      <c r="M58" s="849"/>
      <c r="N58" s="852"/>
    </row>
    <row r="59" spans="2:14" ht="15.75">
      <c r="B59" s="837"/>
      <c r="C59" s="840"/>
      <c r="D59" s="858"/>
      <c r="E59" s="861"/>
      <c r="F59" s="549">
        <v>4</v>
      </c>
      <c r="G59" s="550"/>
      <c r="H59" s="598" t="str">
        <f t="shared" si="0"/>
        <v>Belum Diisi</v>
      </c>
      <c r="I59" s="592" t="s">
        <v>26</v>
      </c>
      <c r="J59" s="593" t="str">
        <f>IF($D$56="Y/T","Isi Tujuan",IF($E$56=0,0,IF(I59="Y",1,IF(I59="T",0,"Isi Dulu"))))</f>
        <v>Isi Tujuan</v>
      </c>
      <c r="K59" s="592" t="s">
        <v>26</v>
      </c>
      <c r="L59" s="593" t="str">
        <f>IF($D$56="Y/T","Isi Tujuan",IF($E$56=0,0,IF(K59="Y",1,IF(K59="T",0,"Isi Dulu"))))</f>
        <v>Isi Tujuan</v>
      </c>
      <c r="M59" s="849"/>
      <c r="N59" s="852"/>
    </row>
    <row r="60" spans="2:14" ht="15.75">
      <c r="B60" s="838"/>
      <c r="C60" s="841"/>
      <c r="D60" s="859"/>
      <c r="E60" s="862"/>
      <c r="F60" s="569">
        <v>5</v>
      </c>
      <c r="G60" s="570"/>
      <c r="H60" s="599" t="str">
        <f t="shared" si="0"/>
        <v>Belum Diisi</v>
      </c>
      <c r="I60" s="595" t="s">
        <v>26</v>
      </c>
      <c r="J60" s="596" t="str">
        <f>IF($D$56="Y/T","Isi Tujuan",IF($E$56=0,0,IF(I60="Y",1,IF(I60="T",0,"Isi Dulu"))))</f>
        <v>Isi Tujuan</v>
      </c>
      <c r="K60" s="595" t="s">
        <v>26</v>
      </c>
      <c r="L60" s="596" t="str">
        <f>IF($D$56="Y/T","Isi Tujuan",IF($E$56=0,0,IF(K60="Y",1,IF(K60="T",0,"Isi Dulu"))))</f>
        <v>Isi Tujuan</v>
      </c>
      <c r="M60" s="850"/>
      <c r="N60" s="853"/>
    </row>
    <row r="61" spans="2:14" ht="15.75">
      <c r="B61" s="836">
        <v>12</v>
      </c>
      <c r="C61" s="839"/>
      <c r="D61" s="857" t="s">
        <v>26</v>
      </c>
      <c r="E61" s="860" t="str">
        <f>IF(D61="Y",1,IF(D61="T",0,IF(D61="Y/T","Belum diisi","Error")))</f>
        <v>Belum diisi</v>
      </c>
      <c r="F61" s="528">
        <v>1</v>
      </c>
      <c r="G61" s="529"/>
      <c r="H61" s="600" t="str">
        <f t="shared" si="0"/>
        <v>Belum Diisi</v>
      </c>
      <c r="I61" s="590" t="s">
        <v>26</v>
      </c>
      <c r="J61" s="591" t="str">
        <f>IF($D$61="Y/T","Isi Tujuan",IF($E$61=0,0,IF(I61="Y",1,IF(I61="T",0,"Isi Dulu"))))</f>
        <v>Isi Tujuan</v>
      </c>
      <c r="K61" s="590" t="s">
        <v>26</v>
      </c>
      <c r="L61" s="591" t="str">
        <f>IF($D$61="Y/T","Isi Tujuan",IF($E$61=0,0,IF(K61="Y",1,IF(K61="T",0,"Isi Dulu"))))</f>
        <v>Isi Tujuan</v>
      </c>
      <c r="M61" s="848" t="s">
        <v>26</v>
      </c>
      <c r="N61" s="851" t="str">
        <f>IF(M61="Y",1,IF(M61="T",0,IF(M61="Y/T","Belum diisi","Error")))</f>
        <v>Belum diisi</v>
      </c>
    </row>
    <row r="62" spans="2:14" ht="15.75">
      <c r="B62" s="837"/>
      <c r="C62" s="840"/>
      <c r="D62" s="858"/>
      <c r="E62" s="861"/>
      <c r="F62" s="549">
        <v>2</v>
      </c>
      <c r="G62" s="550"/>
      <c r="H62" s="598" t="str">
        <f t="shared" si="0"/>
        <v>Belum Diisi</v>
      </c>
      <c r="I62" s="592" t="s">
        <v>26</v>
      </c>
      <c r="J62" s="593" t="str">
        <f>IF($D$61="Y/T","Isi Tujuan",IF($E$61=0,0,IF(I62="Y",1,IF(I62="T",0,"Isi Dulu"))))</f>
        <v>Isi Tujuan</v>
      </c>
      <c r="K62" s="592" t="s">
        <v>26</v>
      </c>
      <c r="L62" s="593" t="str">
        <f>IF($D$61="Y/T","Isi Tujuan",IF($E$61=0,0,IF(K62="Y",1,IF(K62="T",0,"Isi Dulu"))))</f>
        <v>Isi Tujuan</v>
      </c>
      <c r="M62" s="849"/>
      <c r="N62" s="852"/>
    </row>
    <row r="63" spans="2:14" ht="15.75">
      <c r="B63" s="837"/>
      <c r="C63" s="840"/>
      <c r="D63" s="858"/>
      <c r="E63" s="861"/>
      <c r="F63" s="549">
        <v>3</v>
      </c>
      <c r="G63" s="550"/>
      <c r="H63" s="598" t="str">
        <f t="shared" si="0"/>
        <v>Belum Diisi</v>
      </c>
      <c r="I63" s="592" t="s">
        <v>26</v>
      </c>
      <c r="J63" s="593" t="str">
        <f>IF($D$61="Y/T","Isi Tujuan",IF($E$61=0,0,IF(I63="Y",1,IF(I63="T",0,"Isi Dulu"))))</f>
        <v>Isi Tujuan</v>
      </c>
      <c r="K63" s="592" t="s">
        <v>26</v>
      </c>
      <c r="L63" s="593" t="str">
        <f>IF($D$61="Y/T","Isi Tujuan",IF($E$61=0,0,IF(K63="Y",1,IF(K63="T",0,"Isi Dulu"))))</f>
        <v>Isi Tujuan</v>
      </c>
      <c r="M63" s="849"/>
      <c r="N63" s="852"/>
    </row>
    <row r="64" spans="2:14" ht="15.75">
      <c r="B64" s="837"/>
      <c r="C64" s="840"/>
      <c r="D64" s="858"/>
      <c r="E64" s="861"/>
      <c r="F64" s="549">
        <v>4</v>
      </c>
      <c r="G64" s="550"/>
      <c r="H64" s="598" t="str">
        <f t="shared" si="0"/>
        <v>Belum Diisi</v>
      </c>
      <c r="I64" s="592" t="s">
        <v>26</v>
      </c>
      <c r="J64" s="593" t="str">
        <f>IF($D$61="Y/T","Isi Tujuan",IF($E$61=0,0,IF(I64="Y",1,IF(I64="T",0,"Isi Dulu"))))</f>
        <v>Isi Tujuan</v>
      </c>
      <c r="K64" s="592" t="s">
        <v>26</v>
      </c>
      <c r="L64" s="593" t="str">
        <f>IF($D$61="Y/T","Isi Tujuan",IF($E$61=0,0,IF(K64="Y",1,IF(K64="T",0,"Isi Dulu"))))</f>
        <v>Isi Tujuan</v>
      </c>
      <c r="M64" s="849"/>
      <c r="N64" s="852"/>
    </row>
    <row r="65" spans="2:14" ht="15.75">
      <c r="B65" s="838"/>
      <c r="C65" s="841"/>
      <c r="D65" s="859"/>
      <c r="E65" s="862"/>
      <c r="F65" s="569">
        <v>5</v>
      </c>
      <c r="G65" s="570"/>
      <c r="H65" s="599" t="str">
        <f t="shared" si="0"/>
        <v>Belum Diisi</v>
      </c>
      <c r="I65" s="595" t="s">
        <v>26</v>
      </c>
      <c r="J65" s="596" t="str">
        <f>IF($D$61="Y/T","Isi Tujuan",IF($E$61=0,0,IF(I65="Y",1,IF(I65="T",0,"Isi Dulu"))))</f>
        <v>Isi Tujuan</v>
      </c>
      <c r="K65" s="595" t="s">
        <v>26</v>
      </c>
      <c r="L65" s="596" t="str">
        <f>IF($D$61="Y/T","Isi Tujuan",IF($E$61=0,0,IF(K65="Y",1,IF(K65="T",0,"Isi Dulu"))))</f>
        <v>Isi Tujuan</v>
      </c>
      <c r="M65" s="850"/>
      <c r="N65" s="853"/>
    </row>
    <row r="66" spans="2:14" ht="15.75">
      <c r="B66" s="836">
        <v>13</v>
      </c>
      <c r="C66" s="839"/>
      <c r="D66" s="857" t="s">
        <v>26</v>
      </c>
      <c r="E66" s="860" t="str">
        <f>IF(D66="Y",1,IF(D66="T",0,IF(D66="Y/T","Belum diisi","Error")))</f>
        <v>Belum diisi</v>
      </c>
      <c r="F66" s="528">
        <v>1</v>
      </c>
      <c r="G66" s="529"/>
      <c r="H66" s="600" t="str">
        <f t="shared" si="0"/>
        <v>Belum Diisi</v>
      </c>
      <c r="I66" s="590" t="s">
        <v>26</v>
      </c>
      <c r="J66" s="591" t="str">
        <f>IF($D$66="Y/T","Isi Tujuan",IF($E$66=0,0,IF(I66="Y",1,IF(I66="T",0,"Isi Dulu"))))</f>
        <v>Isi Tujuan</v>
      </c>
      <c r="K66" s="590" t="s">
        <v>26</v>
      </c>
      <c r="L66" s="591" t="str">
        <f>IF($D$66="Y/T","Isi Tujuan",IF($E$66=0,0,IF(K66="Y",1,IF(K66="T",0,"Isi Dulu"))))</f>
        <v>Isi Tujuan</v>
      </c>
      <c r="M66" s="848" t="s">
        <v>26</v>
      </c>
      <c r="N66" s="851" t="str">
        <f>IF(M66="Y",1,IF(M66="T",0,IF(M66="Y/T","Belum diisi","Error")))</f>
        <v>Belum diisi</v>
      </c>
    </row>
    <row r="67" spans="2:14" ht="15.75">
      <c r="B67" s="837"/>
      <c r="C67" s="840"/>
      <c r="D67" s="858"/>
      <c r="E67" s="861"/>
      <c r="F67" s="549">
        <v>2</v>
      </c>
      <c r="G67" s="550"/>
      <c r="H67" s="598" t="str">
        <f t="shared" si="0"/>
        <v>Belum Diisi</v>
      </c>
      <c r="I67" s="592" t="s">
        <v>26</v>
      </c>
      <c r="J67" s="593" t="str">
        <f>IF($D$66="Y/T","Isi Tujuan",IF($E$66=0,0,IF(I67="Y",1,IF(I67="T",0,"Isi Dulu"))))</f>
        <v>Isi Tujuan</v>
      </c>
      <c r="K67" s="592" t="s">
        <v>26</v>
      </c>
      <c r="L67" s="593" t="str">
        <f>IF($D$66="Y/T","Isi Tujuan",IF($E$66=0,0,IF(K67="Y",1,IF(K67="T",0,"Isi Dulu"))))</f>
        <v>Isi Tujuan</v>
      </c>
      <c r="M67" s="849"/>
      <c r="N67" s="852"/>
    </row>
    <row r="68" spans="2:14" ht="15.75">
      <c r="B68" s="837"/>
      <c r="C68" s="840"/>
      <c r="D68" s="858"/>
      <c r="E68" s="861"/>
      <c r="F68" s="549">
        <v>3</v>
      </c>
      <c r="G68" s="550"/>
      <c r="H68" s="598" t="str">
        <f t="shared" si="0"/>
        <v>Belum Diisi</v>
      </c>
      <c r="I68" s="592" t="s">
        <v>26</v>
      </c>
      <c r="J68" s="593" t="str">
        <f>IF($D$66="Y/T","Isi Tujuan",IF($E$66=0,0,IF(I68="Y",1,IF(I68="T",0,"Isi Dulu"))))</f>
        <v>Isi Tujuan</v>
      </c>
      <c r="K68" s="592" t="s">
        <v>26</v>
      </c>
      <c r="L68" s="593" t="str">
        <f>IF($D$66="Y/T","Isi Tujuan",IF($E$66=0,0,IF(K68="Y",1,IF(K68="T",0,"Isi Dulu"))))</f>
        <v>Isi Tujuan</v>
      </c>
      <c r="M68" s="849"/>
      <c r="N68" s="852"/>
    </row>
    <row r="69" spans="2:14" ht="15.75">
      <c r="B69" s="837"/>
      <c r="C69" s="840"/>
      <c r="D69" s="858"/>
      <c r="E69" s="861"/>
      <c r="F69" s="549">
        <v>4</v>
      </c>
      <c r="G69" s="550"/>
      <c r="H69" s="598" t="str">
        <f t="shared" si="0"/>
        <v>Belum Diisi</v>
      </c>
      <c r="I69" s="592" t="s">
        <v>26</v>
      </c>
      <c r="J69" s="593" t="str">
        <f>IF($D$66="Y/T","Isi Tujuan",IF($E$66=0,0,IF(I69="Y",1,IF(I69="T",0,"Isi Dulu"))))</f>
        <v>Isi Tujuan</v>
      </c>
      <c r="K69" s="592" t="s">
        <v>26</v>
      </c>
      <c r="L69" s="593" t="str">
        <f>IF($D$66="Y/T","Isi Tujuan",IF($E$66=0,0,IF(K69="Y",1,IF(K69="T",0,"Isi Dulu"))))</f>
        <v>Isi Tujuan</v>
      </c>
      <c r="M69" s="849"/>
      <c r="N69" s="852"/>
    </row>
    <row r="70" spans="2:14" ht="15.75">
      <c r="B70" s="838"/>
      <c r="C70" s="841"/>
      <c r="D70" s="859"/>
      <c r="E70" s="862"/>
      <c r="F70" s="569">
        <v>5</v>
      </c>
      <c r="G70" s="570"/>
      <c r="H70" s="599" t="str">
        <f t="shared" ref="H70:H105" si="1">IF(OR(J70="Isi Dulu",L70="Isi Dulu",J70="Isi Tujuan",L70="Isi Tujuan"),"Belum Diisi",IF(SUM(J70,L70)=2,1,IF(SUM(J70,L70)=1,0,IF(SUM(J70,L70)=0,0,"Error"))))</f>
        <v>Belum Diisi</v>
      </c>
      <c r="I70" s="595" t="s">
        <v>26</v>
      </c>
      <c r="J70" s="596" t="str">
        <f>IF($D$66="Y/T","Isi Tujuan",IF($E$66=0,0,IF(I70="Y",1,IF(I70="T",0,"Isi Dulu"))))</f>
        <v>Isi Tujuan</v>
      </c>
      <c r="K70" s="595" t="s">
        <v>26</v>
      </c>
      <c r="L70" s="596" t="str">
        <f>IF($D$66="Y/T","Isi Tujuan",IF($E$66=0,0,IF(K70="Y",1,IF(K70="T",0,"Isi Dulu"))))</f>
        <v>Isi Tujuan</v>
      </c>
      <c r="M70" s="850"/>
      <c r="N70" s="853"/>
    </row>
    <row r="71" spans="2:14" ht="15.75">
      <c r="B71" s="836">
        <v>14</v>
      </c>
      <c r="C71" s="839"/>
      <c r="D71" s="857" t="s">
        <v>26</v>
      </c>
      <c r="E71" s="860" t="str">
        <f>IF(D71="Y",1,IF(D71="T",0,IF(D71="Y/T","Belum diisi","Error")))</f>
        <v>Belum diisi</v>
      </c>
      <c r="F71" s="528">
        <v>1</v>
      </c>
      <c r="G71" s="529"/>
      <c r="H71" s="600" t="str">
        <f t="shared" si="1"/>
        <v>Belum Diisi</v>
      </c>
      <c r="I71" s="590" t="s">
        <v>26</v>
      </c>
      <c r="J71" s="591" t="str">
        <f>IF($D$71="Y/T","Isi Tujuan",IF($E$71=0,0,IF(I71="Y",1,IF(I71="T",0,"Isi Dulu"))))</f>
        <v>Isi Tujuan</v>
      </c>
      <c r="K71" s="590" t="s">
        <v>26</v>
      </c>
      <c r="L71" s="591" t="str">
        <f>IF($D$71="Y/T","Isi Tujuan",IF($E$71=0,0,IF(K71="Y",1,IF(K71="T",0,"Isi Dulu"))))</f>
        <v>Isi Tujuan</v>
      </c>
      <c r="M71" s="848" t="s">
        <v>26</v>
      </c>
      <c r="N71" s="851" t="str">
        <f>IF(M71="Y",1,IF(M71="T",0,IF(M71="Y/T","Belum diisi","Error")))</f>
        <v>Belum diisi</v>
      </c>
    </row>
    <row r="72" spans="2:14" ht="15.75">
      <c r="B72" s="837"/>
      <c r="C72" s="840"/>
      <c r="D72" s="858"/>
      <c r="E72" s="861"/>
      <c r="F72" s="549">
        <v>2</v>
      </c>
      <c r="G72" s="550"/>
      <c r="H72" s="598" t="str">
        <f t="shared" si="1"/>
        <v>Belum Diisi</v>
      </c>
      <c r="I72" s="592" t="s">
        <v>26</v>
      </c>
      <c r="J72" s="593" t="str">
        <f>IF($D$71="Y/T","Isi Tujuan",IF($E$71=0,0,IF(I72="Y",1,IF(I72="T",0,"Isi Dulu"))))</f>
        <v>Isi Tujuan</v>
      </c>
      <c r="K72" s="592" t="s">
        <v>26</v>
      </c>
      <c r="L72" s="593" t="str">
        <f>IF($D$71="Y/T","Isi Tujuan",IF($E$71=0,0,IF(K72="Y",1,IF(K72="T",0,"Isi Dulu"))))</f>
        <v>Isi Tujuan</v>
      </c>
      <c r="M72" s="849"/>
      <c r="N72" s="852"/>
    </row>
    <row r="73" spans="2:14" ht="15.75">
      <c r="B73" s="837"/>
      <c r="C73" s="840"/>
      <c r="D73" s="858"/>
      <c r="E73" s="861"/>
      <c r="F73" s="549">
        <v>3</v>
      </c>
      <c r="G73" s="550"/>
      <c r="H73" s="598" t="str">
        <f t="shared" si="1"/>
        <v>Belum Diisi</v>
      </c>
      <c r="I73" s="592" t="s">
        <v>26</v>
      </c>
      <c r="J73" s="593" t="str">
        <f>IF($D$71="Y/T","Isi Tujuan",IF($E$71=0,0,IF(I73="Y",1,IF(I73="T",0,"Isi Dulu"))))</f>
        <v>Isi Tujuan</v>
      </c>
      <c r="K73" s="592" t="s">
        <v>26</v>
      </c>
      <c r="L73" s="593" t="str">
        <f>IF($D$71="Y/T","Isi Tujuan",IF($E$71=0,0,IF(K73="Y",1,IF(K73="T",0,"Isi Dulu"))))</f>
        <v>Isi Tujuan</v>
      </c>
      <c r="M73" s="849"/>
      <c r="N73" s="852"/>
    </row>
    <row r="74" spans="2:14" ht="15.75">
      <c r="B74" s="837"/>
      <c r="C74" s="840"/>
      <c r="D74" s="858"/>
      <c r="E74" s="861"/>
      <c r="F74" s="549">
        <v>4</v>
      </c>
      <c r="G74" s="550"/>
      <c r="H74" s="598" t="str">
        <f t="shared" si="1"/>
        <v>Belum Diisi</v>
      </c>
      <c r="I74" s="592" t="s">
        <v>26</v>
      </c>
      <c r="J74" s="593" t="str">
        <f>IF($D$71="Y/T","Isi Tujuan",IF($E$71=0,0,IF(I74="Y",1,IF(I74="T",0,"Isi Dulu"))))</f>
        <v>Isi Tujuan</v>
      </c>
      <c r="K74" s="592" t="s">
        <v>26</v>
      </c>
      <c r="L74" s="593" t="str">
        <f>IF($D$71="Y/T","Isi Tujuan",IF($E$71=0,0,IF(K74="Y",1,IF(K74="T",0,"Isi Dulu"))))</f>
        <v>Isi Tujuan</v>
      </c>
      <c r="M74" s="849"/>
      <c r="N74" s="852"/>
    </row>
    <row r="75" spans="2:14" ht="15.75">
      <c r="B75" s="838"/>
      <c r="C75" s="841"/>
      <c r="D75" s="859"/>
      <c r="E75" s="862"/>
      <c r="F75" s="569">
        <v>5</v>
      </c>
      <c r="G75" s="570"/>
      <c r="H75" s="599" t="str">
        <f t="shared" si="1"/>
        <v>Belum Diisi</v>
      </c>
      <c r="I75" s="595" t="s">
        <v>26</v>
      </c>
      <c r="J75" s="596" t="str">
        <f>IF($D$71="Y/T","Isi Tujuan",IF($E$71=0,0,IF(I75="Y",1,IF(I75="T",0,"Isi Dulu"))))</f>
        <v>Isi Tujuan</v>
      </c>
      <c r="K75" s="595" t="s">
        <v>26</v>
      </c>
      <c r="L75" s="596" t="str">
        <f>IF($D$71="Y/T","Isi Tujuan",IF($E$71=0,0,IF(K75="Y",1,IF(K75="T",0,"Isi Dulu"))))</f>
        <v>Isi Tujuan</v>
      </c>
      <c r="M75" s="850"/>
      <c r="N75" s="853"/>
    </row>
    <row r="76" spans="2:14" ht="15.75">
      <c r="B76" s="836">
        <v>15</v>
      </c>
      <c r="C76" s="839"/>
      <c r="D76" s="857" t="s">
        <v>26</v>
      </c>
      <c r="E76" s="860" t="str">
        <f>IF(D76="Y",1,IF(D76="T",0,IF(D76="Y/T","Belum diisi","Error")))</f>
        <v>Belum diisi</v>
      </c>
      <c r="F76" s="528">
        <v>1</v>
      </c>
      <c r="G76" s="529"/>
      <c r="H76" s="600" t="str">
        <f t="shared" si="1"/>
        <v>Belum Diisi</v>
      </c>
      <c r="I76" s="590" t="s">
        <v>26</v>
      </c>
      <c r="J76" s="591" t="str">
        <f>IF($D$76="Y/T","Isi Tujuan",IF($E$76=0,0,IF(I76="Y",1,IF(I76="T",0,"Isi Dulu"))))</f>
        <v>Isi Tujuan</v>
      </c>
      <c r="K76" s="590" t="s">
        <v>26</v>
      </c>
      <c r="L76" s="591" t="str">
        <f>IF($D$76="Y/T","Isi Tujuan",IF($E$76=0,0,IF(K76="Y",1,IF(K76="T",0,"Isi Dulu"))))</f>
        <v>Isi Tujuan</v>
      </c>
      <c r="M76" s="848" t="s">
        <v>26</v>
      </c>
      <c r="N76" s="851" t="str">
        <f>IF(M76="Y",1,IF(M76="T",0,IF(M76="Y/T","Belum diisi","Error")))</f>
        <v>Belum diisi</v>
      </c>
    </row>
    <row r="77" spans="2:14" ht="15.75">
      <c r="B77" s="837"/>
      <c r="C77" s="840"/>
      <c r="D77" s="858"/>
      <c r="E77" s="861"/>
      <c r="F77" s="549">
        <v>2</v>
      </c>
      <c r="G77" s="550"/>
      <c r="H77" s="598" t="str">
        <f t="shared" si="1"/>
        <v>Belum Diisi</v>
      </c>
      <c r="I77" s="592" t="s">
        <v>26</v>
      </c>
      <c r="J77" s="593" t="str">
        <f>IF($D$76="Y/T","Isi Tujuan",IF($E$76=0,0,IF(I77="Y",1,IF(I77="T",0,"Isi Dulu"))))</f>
        <v>Isi Tujuan</v>
      </c>
      <c r="K77" s="592" t="s">
        <v>26</v>
      </c>
      <c r="L77" s="593" t="str">
        <f>IF($D$76="Y/T","Isi Tujuan",IF($E$76=0,0,IF(K77="Y",1,IF(K77="T",0,"Isi Dulu"))))</f>
        <v>Isi Tujuan</v>
      </c>
      <c r="M77" s="849"/>
      <c r="N77" s="852"/>
    </row>
    <row r="78" spans="2:14" ht="15.75">
      <c r="B78" s="837"/>
      <c r="C78" s="840"/>
      <c r="D78" s="858"/>
      <c r="E78" s="861"/>
      <c r="F78" s="549">
        <v>3</v>
      </c>
      <c r="G78" s="550"/>
      <c r="H78" s="598" t="str">
        <f t="shared" si="1"/>
        <v>Belum Diisi</v>
      </c>
      <c r="I78" s="592" t="s">
        <v>26</v>
      </c>
      <c r="J78" s="593" t="str">
        <f>IF($D$76="Y/T","Isi Tujuan",IF($E$76=0,0,IF(I78="Y",1,IF(I78="T",0,"Isi Dulu"))))</f>
        <v>Isi Tujuan</v>
      </c>
      <c r="K78" s="592" t="s">
        <v>26</v>
      </c>
      <c r="L78" s="593" t="str">
        <f>IF($D$76="Y/T","Isi Tujuan",IF($E$76=0,0,IF(K78="Y",1,IF(K78="T",0,"Isi Dulu"))))</f>
        <v>Isi Tujuan</v>
      </c>
      <c r="M78" s="849"/>
      <c r="N78" s="852"/>
    </row>
    <row r="79" spans="2:14" ht="15.75">
      <c r="B79" s="837"/>
      <c r="C79" s="840"/>
      <c r="D79" s="858"/>
      <c r="E79" s="861"/>
      <c r="F79" s="549">
        <v>4</v>
      </c>
      <c r="G79" s="550"/>
      <c r="H79" s="598" t="str">
        <f t="shared" si="1"/>
        <v>Belum Diisi</v>
      </c>
      <c r="I79" s="592" t="s">
        <v>26</v>
      </c>
      <c r="J79" s="593" t="str">
        <f>IF($D$76="Y/T","Isi Tujuan",IF($E$76=0,0,IF(I79="Y",1,IF(I79="T",0,"Isi Dulu"))))</f>
        <v>Isi Tujuan</v>
      </c>
      <c r="K79" s="592" t="s">
        <v>26</v>
      </c>
      <c r="L79" s="593" t="str">
        <f>IF($D$76="Y/T","Isi Tujuan",IF($E$76=0,0,IF(K79="Y",1,IF(K79="T",0,"Isi Dulu"))))</f>
        <v>Isi Tujuan</v>
      </c>
      <c r="M79" s="849"/>
      <c r="N79" s="852"/>
    </row>
    <row r="80" spans="2:14" ht="15.75">
      <c r="B80" s="838"/>
      <c r="C80" s="841"/>
      <c r="D80" s="859"/>
      <c r="E80" s="862"/>
      <c r="F80" s="569">
        <v>5</v>
      </c>
      <c r="G80" s="570"/>
      <c r="H80" s="599" t="str">
        <f t="shared" si="1"/>
        <v>Belum Diisi</v>
      </c>
      <c r="I80" s="595" t="s">
        <v>26</v>
      </c>
      <c r="J80" s="596" t="str">
        <f>IF($D$76="Y/T","Isi Tujuan",IF($E$76=0,0,IF(I80="Y",1,IF(I80="T",0,"Isi Dulu"))))</f>
        <v>Isi Tujuan</v>
      </c>
      <c r="K80" s="595" t="s">
        <v>26</v>
      </c>
      <c r="L80" s="596" t="str">
        <f>IF($D$76="Y/T","Isi Tujuan",IF($E$76=0,0,IF(K80="Y",1,IF(K80="T",0,"Isi Dulu"))))</f>
        <v>Isi Tujuan</v>
      </c>
      <c r="M80" s="850"/>
      <c r="N80" s="853"/>
    </row>
    <row r="81" spans="2:14" ht="15.75">
      <c r="B81" s="836">
        <v>16</v>
      </c>
      <c r="C81" s="839"/>
      <c r="D81" s="857" t="s">
        <v>26</v>
      </c>
      <c r="E81" s="860" t="str">
        <f>IF(D81="Y",1,IF(D81="T",0,IF(D81="Y/T","Belum diisi","Error")))</f>
        <v>Belum diisi</v>
      </c>
      <c r="F81" s="528">
        <v>1</v>
      </c>
      <c r="G81" s="529"/>
      <c r="H81" s="600" t="str">
        <f t="shared" si="1"/>
        <v>Belum Diisi</v>
      </c>
      <c r="I81" s="590" t="s">
        <v>26</v>
      </c>
      <c r="J81" s="591" t="str">
        <f>IF($D$81="Y/T","Isi Tujuan",IF($E$81=0,0,IF(I81="Y",1,IF(I81="T",0,"Isi Dulu"))))</f>
        <v>Isi Tujuan</v>
      </c>
      <c r="K81" s="590" t="s">
        <v>26</v>
      </c>
      <c r="L81" s="591" t="str">
        <f>IF($D$81="Y/T","Isi Tujuan",IF($E$81=0,0,IF(K81="Y",1,IF(K81="T",0,"Isi Dulu"))))</f>
        <v>Isi Tujuan</v>
      </c>
      <c r="M81" s="848" t="s">
        <v>26</v>
      </c>
      <c r="N81" s="851" t="str">
        <f>IF(M81="Y",1,IF(M81="T",0,IF(M81="Y/T","Belum diisi","Error")))</f>
        <v>Belum diisi</v>
      </c>
    </row>
    <row r="82" spans="2:14" ht="15.75">
      <c r="B82" s="837"/>
      <c r="C82" s="840"/>
      <c r="D82" s="858"/>
      <c r="E82" s="861"/>
      <c r="F82" s="549">
        <v>2</v>
      </c>
      <c r="G82" s="550"/>
      <c r="H82" s="598" t="str">
        <f t="shared" si="1"/>
        <v>Belum Diisi</v>
      </c>
      <c r="I82" s="592" t="s">
        <v>26</v>
      </c>
      <c r="J82" s="593" t="str">
        <f>IF($D$81="Y/T","Isi Tujuan",IF($E$81=0,0,IF(I82="Y",1,IF(I82="T",0,"Isi Dulu"))))</f>
        <v>Isi Tujuan</v>
      </c>
      <c r="K82" s="592" t="s">
        <v>26</v>
      </c>
      <c r="L82" s="593" t="str">
        <f>IF($D$81="Y/T","Isi Tujuan",IF($E$81=0,0,IF(K82="Y",1,IF(K82="T",0,"Isi Dulu"))))</f>
        <v>Isi Tujuan</v>
      </c>
      <c r="M82" s="849"/>
      <c r="N82" s="852"/>
    </row>
    <row r="83" spans="2:14" ht="15.75">
      <c r="B83" s="837"/>
      <c r="C83" s="840"/>
      <c r="D83" s="858"/>
      <c r="E83" s="861"/>
      <c r="F83" s="549">
        <v>3</v>
      </c>
      <c r="G83" s="550"/>
      <c r="H83" s="598" t="str">
        <f t="shared" si="1"/>
        <v>Belum Diisi</v>
      </c>
      <c r="I83" s="592" t="s">
        <v>26</v>
      </c>
      <c r="J83" s="593" t="str">
        <f>IF($D$81="Y/T","Isi Tujuan",IF($E$81=0,0,IF(I83="Y",1,IF(I83="T",0,"Isi Dulu"))))</f>
        <v>Isi Tujuan</v>
      </c>
      <c r="K83" s="592" t="s">
        <v>26</v>
      </c>
      <c r="L83" s="593" t="str">
        <f>IF($D$81="Y/T","Isi Tujuan",IF($E$81=0,0,IF(K83="Y",1,IF(K83="T",0,"Isi Dulu"))))</f>
        <v>Isi Tujuan</v>
      </c>
      <c r="M83" s="849"/>
      <c r="N83" s="852"/>
    </row>
    <row r="84" spans="2:14" ht="15.75">
      <c r="B84" s="837"/>
      <c r="C84" s="840"/>
      <c r="D84" s="858"/>
      <c r="E84" s="861"/>
      <c r="F84" s="549">
        <v>4</v>
      </c>
      <c r="G84" s="550"/>
      <c r="H84" s="598" t="str">
        <f t="shared" si="1"/>
        <v>Belum Diisi</v>
      </c>
      <c r="I84" s="592" t="s">
        <v>26</v>
      </c>
      <c r="J84" s="593" t="str">
        <f>IF($D$81="Y/T","Isi Tujuan",IF($E$81=0,0,IF(I84="Y",1,IF(I84="T",0,"Isi Dulu"))))</f>
        <v>Isi Tujuan</v>
      </c>
      <c r="K84" s="592" t="s">
        <v>26</v>
      </c>
      <c r="L84" s="593" t="str">
        <f>IF($D$81="Y/T","Isi Tujuan",IF($E$81=0,0,IF(K84="Y",1,IF(K84="T",0,"Isi Dulu"))))</f>
        <v>Isi Tujuan</v>
      </c>
      <c r="M84" s="849"/>
      <c r="N84" s="852"/>
    </row>
    <row r="85" spans="2:14" ht="15.75">
      <c r="B85" s="838"/>
      <c r="C85" s="841"/>
      <c r="D85" s="859"/>
      <c r="E85" s="862"/>
      <c r="F85" s="569">
        <v>5</v>
      </c>
      <c r="G85" s="570"/>
      <c r="H85" s="599" t="str">
        <f t="shared" si="1"/>
        <v>Belum Diisi</v>
      </c>
      <c r="I85" s="595" t="s">
        <v>26</v>
      </c>
      <c r="J85" s="596" t="str">
        <f>IF($D$81="Y/T","Isi Tujuan",IF($E$81=0,0,IF(I85="Y",1,IF(I85="T",0,"Isi Dulu"))))</f>
        <v>Isi Tujuan</v>
      </c>
      <c r="K85" s="595" t="s">
        <v>26</v>
      </c>
      <c r="L85" s="596" t="str">
        <f>IF($D$81="Y/T","Isi Tujuan",IF($E$81=0,0,IF(K85="Y",1,IF(K85="T",0,"Isi Dulu"))))</f>
        <v>Isi Tujuan</v>
      </c>
      <c r="M85" s="850"/>
      <c r="N85" s="853"/>
    </row>
    <row r="86" spans="2:14" ht="15.75">
      <c r="B86" s="836">
        <v>17</v>
      </c>
      <c r="C86" s="839"/>
      <c r="D86" s="857" t="s">
        <v>26</v>
      </c>
      <c r="E86" s="860" t="str">
        <f>IF(D86="Y",1,IF(D86="T",0,IF(D86="Y/T","Belum diisi","Error")))</f>
        <v>Belum diisi</v>
      </c>
      <c r="F86" s="528">
        <v>1</v>
      </c>
      <c r="G86" s="529"/>
      <c r="H86" s="600" t="str">
        <f t="shared" si="1"/>
        <v>Belum Diisi</v>
      </c>
      <c r="I86" s="590" t="s">
        <v>26</v>
      </c>
      <c r="J86" s="591" t="str">
        <f>IF($D$86="Y/T","Isi Tujuan",IF($E$86=0,0,IF(I86="Y",1,IF(I86="T",0,"Isi Dulu"))))</f>
        <v>Isi Tujuan</v>
      </c>
      <c r="K86" s="590" t="s">
        <v>26</v>
      </c>
      <c r="L86" s="591" t="str">
        <f>IF($D$86="Y/T","Isi Tujuan",IF($E$86=0,0,IF(K86="Y",1,IF(K86="T",0,"Isi Dulu"))))</f>
        <v>Isi Tujuan</v>
      </c>
      <c r="M86" s="848" t="s">
        <v>26</v>
      </c>
      <c r="N86" s="851" t="str">
        <f>IF(M86="Y",1,IF(M86="T",0,IF(M86="Y/T","Belum diisi","Error")))</f>
        <v>Belum diisi</v>
      </c>
    </row>
    <row r="87" spans="2:14" ht="15.75">
      <c r="B87" s="837"/>
      <c r="C87" s="840"/>
      <c r="D87" s="858"/>
      <c r="E87" s="861"/>
      <c r="F87" s="549">
        <v>2</v>
      </c>
      <c r="G87" s="550"/>
      <c r="H87" s="598" t="str">
        <f t="shared" si="1"/>
        <v>Belum Diisi</v>
      </c>
      <c r="I87" s="592" t="s">
        <v>26</v>
      </c>
      <c r="J87" s="593" t="str">
        <f>IF($D$86="Y/T","Isi Tujuan",IF($E$86=0,0,IF(I87="Y",1,IF(I87="T",0,"Isi Dulu"))))</f>
        <v>Isi Tujuan</v>
      </c>
      <c r="K87" s="592" t="s">
        <v>26</v>
      </c>
      <c r="L87" s="593" t="str">
        <f>IF($D$86="Y/T","Isi Tujuan",IF($E$86=0,0,IF(K87="Y",1,IF(K87="T",0,"Isi Dulu"))))</f>
        <v>Isi Tujuan</v>
      </c>
      <c r="M87" s="849"/>
      <c r="N87" s="852"/>
    </row>
    <row r="88" spans="2:14" ht="15.75">
      <c r="B88" s="837"/>
      <c r="C88" s="840"/>
      <c r="D88" s="858"/>
      <c r="E88" s="861"/>
      <c r="F88" s="549">
        <v>3</v>
      </c>
      <c r="G88" s="550"/>
      <c r="H88" s="598" t="str">
        <f t="shared" si="1"/>
        <v>Belum Diisi</v>
      </c>
      <c r="I88" s="592" t="s">
        <v>26</v>
      </c>
      <c r="J88" s="593" t="str">
        <f>IF($D$86="Y/T","Isi Tujuan",IF($E$86=0,0,IF(I88="Y",1,IF(I88="T",0,"Isi Dulu"))))</f>
        <v>Isi Tujuan</v>
      </c>
      <c r="K88" s="592" t="s">
        <v>26</v>
      </c>
      <c r="L88" s="593" t="str">
        <f>IF($D$86="Y/T","Isi Tujuan",IF($E$86=0,0,IF(K88="Y",1,IF(K88="T",0,"Isi Dulu"))))</f>
        <v>Isi Tujuan</v>
      </c>
      <c r="M88" s="849"/>
      <c r="N88" s="852"/>
    </row>
    <row r="89" spans="2:14" ht="15.75">
      <c r="B89" s="837"/>
      <c r="C89" s="840"/>
      <c r="D89" s="858"/>
      <c r="E89" s="861"/>
      <c r="F89" s="549">
        <v>4</v>
      </c>
      <c r="G89" s="550"/>
      <c r="H89" s="598" t="str">
        <f t="shared" si="1"/>
        <v>Belum Diisi</v>
      </c>
      <c r="I89" s="592" t="s">
        <v>26</v>
      </c>
      <c r="J89" s="593" t="str">
        <f>IF($D$86="Y/T","Isi Tujuan",IF($E$86=0,0,IF(I89="Y",1,IF(I89="T",0,"Isi Dulu"))))</f>
        <v>Isi Tujuan</v>
      </c>
      <c r="K89" s="592" t="s">
        <v>26</v>
      </c>
      <c r="L89" s="593" t="str">
        <f>IF($D$86="Y/T","Isi Tujuan",IF($E$86=0,0,IF(K89="Y",1,IF(K89="T",0,"Isi Dulu"))))</f>
        <v>Isi Tujuan</v>
      </c>
      <c r="M89" s="849"/>
      <c r="N89" s="852"/>
    </row>
    <row r="90" spans="2:14" ht="15.75">
      <c r="B90" s="838"/>
      <c r="C90" s="841"/>
      <c r="D90" s="859"/>
      <c r="E90" s="862"/>
      <c r="F90" s="569">
        <v>5</v>
      </c>
      <c r="G90" s="570"/>
      <c r="H90" s="599" t="str">
        <f t="shared" si="1"/>
        <v>Belum Diisi</v>
      </c>
      <c r="I90" s="595" t="s">
        <v>26</v>
      </c>
      <c r="J90" s="596" t="str">
        <f>IF($D$86="Y/T","Isi Tujuan",IF($E$86=0,0,IF(I90="Y",1,IF(I90="T",0,"Isi Dulu"))))</f>
        <v>Isi Tujuan</v>
      </c>
      <c r="K90" s="595" t="s">
        <v>26</v>
      </c>
      <c r="L90" s="596" t="str">
        <f>IF($D$86="Y/T","Isi Tujuan",IF($E$86=0,0,IF(K90="Y",1,IF(K90="T",0,"Isi Dulu"))))</f>
        <v>Isi Tujuan</v>
      </c>
      <c r="M90" s="850"/>
      <c r="N90" s="853"/>
    </row>
    <row r="91" spans="2:14" ht="15.75">
      <c r="B91" s="836">
        <v>18</v>
      </c>
      <c r="C91" s="839"/>
      <c r="D91" s="857" t="s">
        <v>26</v>
      </c>
      <c r="E91" s="860" t="str">
        <f>IF(D91="Y",1,IF(D91="T",0,IF(D91="Y/T","Belum diisi","Error")))</f>
        <v>Belum diisi</v>
      </c>
      <c r="F91" s="528">
        <v>1</v>
      </c>
      <c r="G91" s="529"/>
      <c r="H91" s="600" t="str">
        <f t="shared" si="1"/>
        <v>Belum Diisi</v>
      </c>
      <c r="I91" s="590" t="s">
        <v>26</v>
      </c>
      <c r="J91" s="591" t="str">
        <f>IF($D$91="Y/T","Isi Tujuan",IF($E$91=0,0,IF(I91="Y",1,IF(I91="T",0,"Isi Dulu"))))</f>
        <v>Isi Tujuan</v>
      </c>
      <c r="K91" s="590" t="s">
        <v>26</v>
      </c>
      <c r="L91" s="591" t="str">
        <f>IF($D$91="Y/T","Isi Tujuan",IF($E$91=0,0,IF(K91="Y",1,IF(K91="T",0,"Isi Dulu"))))</f>
        <v>Isi Tujuan</v>
      </c>
      <c r="M91" s="848" t="s">
        <v>26</v>
      </c>
      <c r="N91" s="851" t="str">
        <f>IF(M91="Y",1,IF(M91="T",0,IF(M91="Y/T","Belum diisi","Error")))</f>
        <v>Belum diisi</v>
      </c>
    </row>
    <row r="92" spans="2:14" ht="15.75">
      <c r="B92" s="837"/>
      <c r="C92" s="840"/>
      <c r="D92" s="858"/>
      <c r="E92" s="861"/>
      <c r="F92" s="549">
        <v>2</v>
      </c>
      <c r="G92" s="550"/>
      <c r="H92" s="598" t="str">
        <f t="shared" si="1"/>
        <v>Belum Diisi</v>
      </c>
      <c r="I92" s="592" t="s">
        <v>26</v>
      </c>
      <c r="J92" s="593" t="str">
        <f>IF($D$91="Y/T","Isi Tujuan",IF($E$91=0,0,IF(I92="Y",1,IF(I92="T",0,"Isi Dulu"))))</f>
        <v>Isi Tujuan</v>
      </c>
      <c r="K92" s="592" t="s">
        <v>26</v>
      </c>
      <c r="L92" s="593" t="str">
        <f>IF($D$91="Y/T","Isi Tujuan",IF($E$91=0,0,IF(K92="Y",1,IF(K92="T",0,"Isi Dulu"))))</f>
        <v>Isi Tujuan</v>
      </c>
      <c r="M92" s="849"/>
      <c r="N92" s="852"/>
    </row>
    <row r="93" spans="2:14" ht="15.75">
      <c r="B93" s="837"/>
      <c r="C93" s="840"/>
      <c r="D93" s="858"/>
      <c r="E93" s="861"/>
      <c r="F93" s="549">
        <v>3</v>
      </c>
      <c r="G93" s="550"/>
      <c r="H93" s="598" t="str">
        <f t="shared" si="1"/>
        <v>Belum Diisi</v>
      </c>
      <c r="I93" s="592" t="s">
        <v>26</v>
      </c>
      <c r="J93" s="593" t="str">
        <f>IF($D$91="Y/T","Isi Tujuan",IF($E$91=0,0,IF(I93="Y",1,IF(I93="T",0,"Isi Dulu"))))</f>
        <v>Isi Tujuan</v>
      </c>
      <c r="K93" s="592" t="s">
        <v>26</v>
      </c>
      <c r="L93" s="593" t="str">
        <f>IF($D$91="Y/T","Isi Tujuan",IF($E$91=0,0,IF(K93="Y",1,IF(K93="T",0,"Isi Dulu"))))</f>
        <v>Isi Tujuan</v>
      </c>
      <c r="M93" s="849"/>
      <c r="N93" s="852"/>
    </row>
    <row r="94" spans="2:14" ht="15.75">
      <c r="B94" s="837"/>
      <c r="C94" s="840"/>
      <c r="D94" s="858"/>
      <c r="E94" s="861"/>
      <c r="F94" s="549">
        <v>4</v>
      </c>
      <c r="G94" s="550"/>
      <c r="H94" s="598" t="str">
        <f t="shared" si="1"/>
        <v>Belum Diisi</v>
      </c>
      <c r="I94" s="592" t="s">
        <v>26</v>
      </c>
      <c r="J94" s="593" t="str">
        <f>IF($D$91="Y/T","Isi Tujuan",IF($E$91=0,0,IF(I94="Y",1,IF(I94="T",0,"Isi Dulu"))))</f>
        <v>Isi Tujuan</v>
      </c>
      <c r="K94" s="592" t="s">
        <v>26</v>
      </c>
      <c r="L94" s="593" t="str">
        <f>IF($D$91="Y/T","Isi Tujuan",IF($E$91=0,0,IF(K94="Y",1,IF(K94="T",0,"Isi Dulu"))))</f>
        <v>Isi Tujuan</v>
      </c>
      <c r="M94" s="849"/>
      <c r="N94" s="852"/>
    </row>
    <row r="95" spans="2:14" ht="15.75">
      <c r="B95" s="838"/>
      <c r="C95" s="841"/>
      <c r="D95" s="859"/>
      <c r="E95" s="862"/>
      <c r="F95" s="569">
        <v>5</v>
      </c>
      <c r="G95" s="570"/>
      <c r="H95" s="599" t="str">
        <f t="shared" si="1"/>
        <v>Belum Diisi</v>
      </c>
      <c r="I95" s="595" t="s">
        <v>26</v>
      </c>
      <c r="J95" s="596" t="str">
        <f>IF($D$91="Y/T","Isi Tujuan",IF($E$91=0,0,IF(I95="Y",1,IF(I95="T",0,"Isi Dulu"))))</f>
        <v>Isi Tujuan</v>
      </c>
      <c r="K95" s="595" t="s">
        <v>26</v>
      </c>
      <c r="L95" s="596" t="str">
        <f>IF($D$91="Y/T","Isi Tujuan",IF($E$91=0,0,IF(K95="Y",1,IF(K95="T",0,"Isi Dulu"))))</f>
        <v>Isi Tujuan</v>
      </c>
      <c r="M95" s="850"/>
      <c r="N95" s="853"/>
    </row>
    <row r="96" spans="2:14" ht="15.75">
      <c r="B96" s="836">
        <v>19</v>
      </c>
      <c r="C96" s="839"/>
      <c r="D96" s="857" t="s">
        <v>26</v>
      </c>
      <c r="E96" s="860" t="str">
        <f>IF(D96="Y",1,IF(D96="T",0,IF(D96="Y/T","Belum diisi","Error")))</f>
        <v>Belum diisi</v>
      </c>
      <c r="F96" s="528">
        <v>1</v>
      </c>
      <c r="G96" s="529"/>
      <c r="H96" s="600" t="str">
        <f t="shared" si="1"/>
        <v>Belum Diisi</v>
      </c>
      <c r="I96" s="590" t="s">
        <v>26</v>
      </c>
      <c r="J96" s="591" t="str">
        <f>IF($D$96="Y/T","Isi Tujuan",IF($E$96=0,0,IF(I96="Y",1,IF(I96="T",0,"Isi Dulu"))))</f>
        <v>Isi Tujuan</v>
      </c>
      <c r="K96" s="590" t="s">
        <v>26</v>
      </c>
      <c r="L96" s="591" t="str">
        <f>IF($D$96="Y/T","Isi Tujuan",IF($E$96=0,0,IF(K96="Y",1,IF(K96="T",0,"Isi Dulu"))))</f>
        <v>Isi Tujuan</v>
      </c>
      <c r="M96" s="848" t="s">
        <v>26</v>
      </c>
      <c r="N96" s="851" t="str">
        <f>IF(M96="Y",1,IF(M96="T",0,IF(M96="Y/T","Belum diisi","Error")))</f>
        <v>Belum diisi</v>
      </c>
    </row>
    <row r="97" spans="2:18" ht="15.75">
      <c r="B97" s="837"/>
      <c r="C97" s="840"/>
      <c r="D97" s="858"/>
      <c r="E97" s="861"/>
      <c r="F97" s="549">
        <v>2</v>
      </c>
      <c r="G97" s="550"/>
      <c r="H97" s="598" t="str">
        <f t="shared" si="1"/>
        <v>Belum Diisi</v>
      </c>
      <c r="I97" s="592" t="s">
        <v>26</v>
      </c>
      <c r="J97" s="593" t="str">
        <f>IF($D$96="Y/T","Isi Tujuan",IF($E$96=0,0,IF(I97="Y",1,IF(I97="T",0,"Isi Dulu"))))</f>
        <v>Isi Tujuan</v>
      </c>
      <c r="K97" s="592" t="s">
        <v>26</v>
      </c>
      <c r="L97" s="593" t="str">
        <f>IF($D$96="Y/T","Isi Tujuan",IF($E$96=0,0,IF(K97="Y",1,IF(K97="T",0,"Isi Dulu"))))</f>
        <v>Isi Tujuan</v>
      </c>
      <c r="M97" s="849"/>
      <c r="N97" s="852"/>
    </row>
    <row r="98" spans="2:18" ht="15.75">
      <c r="B98" s="837"/>
      <c r="C98" s="840"/>
      <c r="D98" s="858"/>
      <c r="E98" s="861"/>
      <c r="F98" s="549">
        <v>3</v>
      </c>
      <c r="G98" s="550"/>
      <c r="H98" s="598" t="str">
        <f t="shared" si="1"/>
        <v>Belum Diisi</v>
      </c>
      <c r="I98" s="592" t="s">
        <v>26</v>
      </c>
      <c r="J98" s="593" t="str">
        <f>IF($D$96="Y/T","Isi Tujuan",IF($E$96=0,0,IF(I98="Y",1,IF(I98="T",0,"Isi Dulu"))))</f>
        <v>Isi Tujuan</v>
      </c>
      <c r="K98" s="592" t="s">
        <v>26</v>
      </c>
      <c r="L98" s="593" t="str">
        <f>IF($D$96="Y/T","Isi Tujuan",IF($E$96=0,0,IF(K98="Y",1,IF(K98="T",0,"Isi Dulu"))))</f>
        <v>Isi Tujuan</v>
      </c>
      <c r="M98" s="849"/>
      <c r="N98" s="852"/>
    </row>
    <row r="99" spans="2:18" ht="15.75">
      <c r="B99" s="837"/>
      <c r="C99" s="840"/>
      <c r="D99" s="858"/>
      <c r="E99" s="861"/>
      <c r="F99" s="549">
        <v>4</v>
      </c>
      <c r="G99" s="550"/>
      <c r="H99" s="598" t="str">
        <f t="shared" si="1"/>
        <v>Belum Diisi</v>
      </c>
      <c r="I99" s="592" t="s">
        <v>26</v>
      </c>
      <c r="J99" s="593" t="str">
        <f>IF($D$96="Y/T","Isi Tujuan",IF($E$96=0,0,IF(I99="Y",1,IF(I99="T",0,"Isi Dulu"))))</f>
        <v>Isi Tujuan</v>
      </c>
      <c r="K99" s="592" t="s">
        <v>26</v>
      </c>
      <c r="L99" s="593" t="str">
        <f>IF($D$96="Y/T","Isi Tujuan",IF($E$96=0,0,IF(K99="Y",1,IF(K99="T",0,"Isi Dulu"))))</f>
        <v>Isi Tujuan</v>
      </c>
      <c r="M99" s="849"/>
      <c r="N99" s="852"/>
    </row>
    <row r="100" spans="2:18" ht="15.75">
      <c r="B100" s="838"/>
      <c r="C100" s="841"/>
      <c r="D100" s="859"/>
      <c r="E100" s="862"/>
      <c r="F100" s="569">
        <v>5</v>
      </c>
      <c r="G100" s="570"/>
      <c r="H100" s="599" t="str">
        <f t="shared" si="1"/>
        <v>Belum Diisi</v>
      </c>
      <c r="I100" s="595" t="s">
        <v>26</v>
      </c>
      <c r="J100" s="596" t="str">
        <f>IF($D$96="Y/T","Isi Tujuan",IF($E$96=0,0,IF(I100="Y",1,IF(I100="T",0,"Isi Dulu"))))</f>
        <v>Isi Tujuan</v>
      </c>
      <c r="K100" s="595" t="s">
        <v>26</v>
      </c>
      <c r="L100" s="596" t="str">
        <f>IF($D$96="Y/T","Isi Tujuan",IF($E$96=0,0,IF(K100="Y",1,IF(K100="T",0,"Isi Dulu"))))</f>
        <v>Isi Tujuan</v>
      </c>
      <c r="M100" s="850"/>
      <c r="N100" s="853"/>
    </row>
    <row r="101" spans="2:18" ht="15.75">
      <c r="B101" s="836">
        <v>20</v>
      </c>
      <c r="C101" s="839"/>
      <c r="D101" s="857" t="s">
        <v>26</v>
      </c>
      <c r="E101" s="860" t="str">
        <f>IF(D101="Y",1,IF(D101="T",0,IF(D101="Y/T","Belum diisi","Error")))</f>
        <v>Belum diisi</v>
      </c>
      <c r="F101" s="528">
        <v>1</v>
      </c>
      <c r="G101" s="529"/>
      <c r="H101" s="600" t="str">
        <f t="shared" si="1"/>
        <v>Belum Diisi</v>
      </c>
      <c r="I101" s="590" t="s">
        <v>26</v>
      </c>
      <c r="J101" s="591" t="str">
        <f>IF($D$101="Y/T","Isi Tujuan",IF($E$101=0,0,IF(I101="Y",1,IF(I101="T",0,"Isi Dulu"))))</f>
        <v>Isi Tujuan</v>
      </c>
      <c r="K101" s="590" t="s">
        <v>26</v>
      </c>
      <c r="L101" s="591" t="str">
        <f>IF($D$101="Y/T","Isi Tujuan",IF($E$101=0,0,IF(K101="Y",1,IF(K101="T",0,"Isi Dulu"))))</f>
        <v>Isi Tujuan</v>
      </c>
      <c r="M101" s="848" t="s">
        <v>26</v>
      </c>
      <c r="N101" s="851" t="str">
        <f>IF(M101="Y",1,IF(M101="T",0,IF(M101="Y/T","Belum diisi","Error")))</f>
        <v>Belum diisi</v>
      </c>
    </row>
    <row r="102" spans="2:18" ht="15.75">
      <c r="B102" s="837"/>
      <c r="C102" s="840"/>
      <c r="D102" s="858"/>
      <c r="E102" s="861"/>
      <c r="F102" s="549">
        <v>2</v>
      </c>
      <c r="G102" s="550"/>
      <c r="H102" s="598" t="str">
        <f t="shared" si="1"/>
        <v>Belum Diisi</v>
      </c>
      <c r="I102" s="592" t="s">
        <v>26</v>
      </c>
      <c r="J102" s="593" t="str">
        <f>IF($D$101="Y/T","Isi Tujuan",IF($E$101=0,0,IF(I102="Y",1,IF(I102="T",0,"Isi Dulu"))))</f>
        <v>Isi Tujuan</v>
      </c>
      <c r="K102" s="592" t="s">
        <v>26</v>
      </c>
      <c r="L102" s="593" t="str">
        <f>IF($D$101="Y/T","Isi Tujuan",IF($E$101=0,0,IF(K102="Y",1,IF(K102="T",0,"Isi Dulu"))))</f>
        <v>Isi Tujuan</v>
      </c>
      <c r="M102" s="849"/>
      <c r="N102" s="852"/>
    </row>
    <row r="103" spans="2:18" ht="15.75">
      <c r="B103" s="837"/>
      <c r="C103" s="840"/>
      <c r="D103" s="858"/>
      <c r="E103" s="861"/>
      <c r="F103" s="549">
        <v>3</v>
      </c>
      <c r="G103" s="550"/>
      <c r="H103" s="598" t="str">
        <f t="shared" si="1"/>
        <v>Belum Diisi</v>
      </c>
      <c r="I103" s="592" t="s">
        <v>26</v>
      </c>
      <c r="J103" s="593" t="str">
        <f>IF($D$101="Y/T","Isi Tujuan",IF($E$101=0,0,IF(I103="Y",1,IF(I103="T",0,"Isi Dulu"))))</f>
        <v>Isi Tujuan</v>
      </c>
      <c r="K103" s="592" t="s">
        <v>26</v>
      </c>
      <c r="L103" s="593" t="str">
        <f>IF($D$101="Y/T","Isi Tujuan",IF($E$101=0,0,IF(K103="Y",1,IF(K103="T",0,"Isi Dulu"))))</f>
        <v>Isi Tujuan</v>
      </c>
      <c r="M103" s="849"/>
      <c r="N103" s="852"/>
    </row>
    <row r="104" spans="2:18" ht="15.75">
      <c r="B104" s="837"/>
      <c r="C104" s="840"/>
      <c r="D104" s="858"/>
      <c r="E104" s="861"/>
      <c r="F104" s="549">
        <v>4</v>
      </c>
      <c r="G104" s="550"/>
      <c r="H104" s="598" t="str">
        <f t="shared" si="1"/>
        <v>Belum Diisi</v>
      </c>
      <c r="I104" s="592" t="s">
        <v>26</v>
      </c>
      <c r="J104" s="593" t="str">
        <f>IF($D$101="Y/T","Isi Tujuan",IF($E$101=0,0,IF(I104="Y",1,IF(I104="T",0,"Isi Dulu"))))</f>
        <v>Isi Tujuan</v>
      </c>
      <c r="K104" s="592" t="s">
        <v>26</v>
      </c>
      <c r="L104" s="593" t="str">
        <f>IF($D$101="Y/T","Isi Tujuan",IF($E$101=0,0,IF(K104="Y",1,IF(K104="T",0,"Isi Dulu"))))</f>
        <v>Isi Tujuan</v>
      </c>
      <c r="M104" s="849"/>
      <c r="N104" s="852"/>
    </row>
    <row r="105" spans="2:18" ht="15.75">
      <c r="B105" s="838"/>
      <c r="C105" s="841"/>
      <c r="D105" s="859"/>
      <c r="E105" s="862"/>
      <c r="F105" s="569">
        <v>5</v>
      </c>
      <c r="G105" s="570"/>
      <c r="H105" s="599" t="str">
        <f t="shared" si="1"/>
        <v>Belum Diisi</v>
      </c>
      <c r="I105" s="595" t="s">
        <v>26</v>
      </c>
      <c r="J105" s="596" t="str">
        <f>IF($D$101="Y/T","Isi Tujuan",IF($E$101=0,0,IF(I105="Y",1,IF(I105="T",0,"Isi Dulu"))))</f>
        <v>Isi Tujuan</v>
      </c>
      <c r="K105" s="595" t="s">
        <v>26</v>
      </c>
      <c r="L105" s="596" t="str">
        <f>IF($D$101="Y/T","Isi Tujuan",IF($E$101=0,0,IF(K105="Y",1,IF(K105="T",0,"Isi Dulu"))))</f>
        <v>Isi Tujuan</v>
      </c>
      <c r="M105" s="850"/>
      <c r="N105" s="853"/>
    </row>
    <row r="106" spans="2:18" s="527" customFormat="1" ht="15.75">
      <c r="B106" s="601"/>
      <c r="C106" s="581"/>
      <c r="D106" s="582"/>
      <c r="E106" s="602" t="e">
        <f>AVERAGE(E6:E105)</f>
        <v>#DIV/0!</v>
      </c>
      <c r="F106" s="603"/>
      <c r="G106" s="583"/>
      <c r="H106" s="602" t="e">
        <f>(IF($D6="Y/T",0,AVERAGE(H6:H10))+IF($D11="Y/T",0,AVERAGE(H11:H15))+IF($D16="Y/T",0,AVERAGE(H16:H20))+IF($D21="Y/T",0,AVERAGE(H21:H25))+IF($D26="Y/T",0,AVERAGE(H26:H30))+IF($D31="Y/T",0,AVERAGE(H31:H35))+IF($D36="Y/T",0,AVERAGE(H36:H40))+IF($D41="Y/T",0,AVERAGE(H41:H45))+IF($D46="Y/T",0,AVERAGE(H46:H50))+IF($D51="Y/T",0,AVERAGE(H51:H55))+IF($D56="Y/T",0,AVERAGE(H56:H60))+IF($D61="Y/T",0,AVERAGE(H61:H65))+IF($D66="Y/T",0,AVERAGE(H66:H70))+IF($D71="Y/T",0,AVERAGE(H71:H75))+IF($D76="Y/T",0,AVERAGE(H76:H80))+IF($D81="Y/T",0,AVERAGE(H81:H85))+IF($D86="Y/T",0,AVERAGE(H86:H90))+IF($D91="Y/T",0,AVERAGE(H91:H95))+IF($D96="Y/T",0,AVERAGE(H96:H100))+IF($D101="Y/T",0,AVERAGE(H101:H105)))/(COUNTIF($D6:$D105,"Y")+COUNTIF($D6:$D105,"T"))</f>
        <v>#DIV/0!</v>
      </c>
      <c r="I106" s="582"/>
      <c r="J106" s="602" t="e">
        <f>(IF($D6="Y/T",0,AVERAGE(J6:J10))+IF($D11="Y/T",0,AVERAGE(J11:J15))+IF($D16="Y/T",0,AVERAGE(J16:J20))+IF($D21="Y/T",0,AVERAGE(J21:J25))+IF($D26="Y/T",0,AVERAGE(J26:J30))+IF($D31="Y/T",0,AVERAGE(J31:J35))+IF($D36="Y/T",0,AVERAGE(J36:J40))+IF($D41="Y/T",0,AVERAGE(J41:J45))+IF($D46="Y/T",0,AVERAGE(J46:J50))+IF($D51="Y/T",0,AVERAGE(J51:J55))+IF($D56="Y/T",0,AVERAGE(J56:J60))+IF($D61="Y/T",0,AVERAGE(J61:J65))+IF($D66="Y/T",0,AVERAGE(J66:J70))+IF($D71="Y/T",0,AVERAGE(J71:J75))+IF($D76="Y/T",0,AVERAGE(J76:J80))+IF($D81="Y/T",0,AVERAGE(J81:J85))+IF($D86="Y/T",0,AVERAGE(J86:J90))+IF($D91="Y/T",0,AVERAGE(J91:J95))+IF($D96="Y/T",0,AVERAGE(J96:J100))+IF($D101="Y/T",0,AVERAGE(J101:J105)))/(COUNTIF($D6:$D105,"Y")+COUNTIF($D6:$D105,"T"))</f>
        <v>#DIV/0!</v>
      </c>
      <c r="K106" s="582"/>
      <c r="L106" s="602" t="e">
        <f>(IF($D6="Y/T",0,AVERAGE(L6:L10))+IF($D11="Y/T",0,AVERAGE(L11:L15))+IF($D16="Y/T",0,AVERAGE(L16:L20))+IF($D21="Y/T",0,AVERAGE(L21:L25))+IF($D26="Y/T",0,AVERAGE(L26:L30))+IF($D31="Y/T",0,AVERAGE(L31:L35))+IF($D36="Y/T",0,AVERAGE(L36:L40))+IF($D41="Y/T",0,AVERAGE(L41:L45))+IF($D46="Y/T",0,AVERAGE(L46:L50))+IF($D51="Y/T",0,AVERAGE(L51:L55))+IF($D56="Y/T",0,AVERAGE(L56:L60))+IF($D61="Y/T",0,AVERAGE(L61:L65))+IF($D66="Y/T",0,AVERAGE(L66:L70))+IF($D71="Y/T",0,AVERAGE(L71:L75))+IF($D76="Y/T",0,AVERAGE(L76:L80))+IF($D81="Y/T",0,AVERAGE(L81:L85))+IF($D86="Y/T",0,AVERAGE(L86:L90))+IF($D91="Y/T",0,AVERAGE(L91:L95))+IF($D96="Y/T",0,AVERAGE(L96:L100))+IF($D101="Y/T",0,AVERAGE(L101:L105)))/(COUNTIF($D6:$D105,"Y")+COUNTIF($D6:$D105,"T"))</f>
        <v>#DIV/0!</v>
      </c>
      <c r="M106" s="582"/>
      <c r="N106" s="602" t="e">
        <f>AVERAGE(N6:N105)</f>
        <v>#DIV/0!</v>
      </c>
    </row>
    <row r="107" spans="2:18" s="527" customFormat="1" ht="15.75">
      <c r="B107" s="864" t="s">
        <v>508</v>
      </c>
      <c r="C107" s="865"/>
      <c r="D107" s="865"/>
      <c r="E107" s="865"/>
      <c r="F107" s="865"/>
      <c r="G107" s="865"/>
      <c r="H107" s="865"/>
      <c r="I107" s="865"/>
      <c r="J107" s="866"/>
      <c r="K107" s="604"/>
      <c r="L107" s="604"/>
      <c r="M107" s="604"/>
      <c r="N107" s="604"/>
      <c r="O107" s="517"/>
      <c r="P107" s="517"/>
      <c r="Q107" s="517"/>
      <c r="R107" s="517"/>
    </row>
    <row r="108" spans="2:18" s="527" customFormat="1" ht="15.75">
      <c r="B108" s="836">
        <v>1</v>
      </c>
      <c r="C108" s="839"/>
      <c r="D108" s="857" t="s">
        <v>26</v>
      </c>
      <c r="E108" s="854" t="str">
        <f>IF(D108="Y",1,IF(D108="T",0,IF(D108="Y/T","Belum diisi","Error")))</f>
        <v>Belum diisi</v>
      </c>
      <c r="F108" s="528">
        <v>1</v>
      </c>
      <c r="G108" s="529"/>
      <c r="H108" s="589" t="str">
        <f t="shared" ref="H108:H171" si="2">IF(OR(J108="Isi Dulu",L108="Isi Dulu",J108="Isi Sasaran",L108="Isi Sasaran"),"Belum Diisi",IF(SUM(J108,L108)=2,1,IF(SUM(J108,L108)=1,0,IF(SUM(J108,L108)=0,0,"Error"))))</f>
        <v>Belum Diisi</v>
      </c>
      <c r="I108" s="590" t="s">
        <v>26</v>
      </c>
      <c r="J108" s="591" t="str">
        <f>IF($D$108="Y/T","Isi Sasaran",IF($E$108=0,0,IF(I108="Y",1,IF(I108="T",0,"Isi Dulu"))))</f>
        <v>Isi Sasaran</v>
      </c>
      <c r="K108" s="590" t="s">
        <v>26</v>
      </c>
      <c r="L108" s="591" t="str">
        <f>IF($D$108="Y/T","Isi Sasaran",IF($E$108=0,0,IF(K108="Y",1,IF(K108="T",0,"Isi Dulu"))))</f>
        <v>Isi Sasaran</v>
      </c>
      <c r="M108" s="848" t="s">
        <v>26</v>
      </c>
      <c r="N108" s="851" t="str">
        <f>IF(M108="Y",1,IF(M108="T",0,IF(M108="Y/T","Belum diisi","Error")))</f>
        <v>Belum diisi</v>
      </c>
      <c r="O108" s="517"/>
      <c r="P108" s="517"/>
      <c r="Q108" s="517"/>
      <c r="R108" s="517"/>
    </row>
    <row r="109" spans="2:18" s="527" customFormat="1" ht="15.75">
      <c r="B109" s="837"/>
      <c r="C109" s="840"/>
      <c r="D109" s="858"/>
      <c r="E109" s="855"/>
      <c r="F109" s="549">
        <v>2</v>
      </c>
      <c r="G109" s="550"/>
      <c r="H109" s="589" t="str">
        <f t="shared" si="2"/>
        <v>Belum Diisi</v>
      </c>
      <c r="I109" s="592" t="s">
        <v>26</v>
      </c>
      <c r="J109" s="593" t="str">
        <f>IF($D$108="Y/T","Isi Sasaran",IF($E$108=0,0,IF(I109="Y",1,IF(I109="T",0,"Isi Dulu"))))</f>
        <v>Isi Sasaran</v>
      </c>
      <c r="K109" s="592" t="s">
        <v>26</v>
      </c>
      <c r="L109" s="593" t="str">
        <f>IF($D$108="Y/T","Isi Sasaran",IF($E$108=0,0,IF(K109="Y",1,IF(K109="T",0,"Isi Dulu"))))</f>
        <v>Isi Sasaran</v>
      </c>
      <c r="M109" s="849"/>
      <c r="N109" s="852"/>
      <c r="O109" s="517"/>
      <c r="P109" s="517"/>
      <c r="Q109" s="517"/>
      <c r="R109" s="517"/>
    </row>
    <row r="110" spans="2:18" s="527" customFormat="1" ht="15.75">
      <c r="B110" s="837"/>
      <c r="C110" s="840"/>
      <c r="D110" s="858"/>
      <c r="E110" s="855"/>
      <c r="F110" s="549">
        <v>3</v>
      </c>
      <c r="G110" s="550"/>
      <c r="H110" s="589" t="str">
        <f t="shared" si="2"/>
        <v>Belum Diisi</v>
      </c>
      <c r="I110" s="592" t="s">
        <v>26</v>
      </c>
      <c r="J110" s="593" t="str">
        <f>IF($D$108="Y/T","Isi Sasaran",IF($E$108=0,0,IF(I110="Y",1,IF(I110="T",0,"Isi Dulu"))))</f>
        <v>Isi Sasaran</v>
      </c>
      <c r="K110" s="592" t="s">
        <v>26</v>
      </c>
      <c r="L110" s="593" t="str">
        <f>IF($D$108="Y/T","Isi Sasaran",IF($E$108=0,0,IF(K110="Y",1,IF(K110="T",0,"Isi Dulu"))))</f>
        <v>Isi Sasaran</v>
      </c>
      <c r="M110" s="849"/>
      <c r="N110" s="852"/>
      <c r="O110" s="517"/>
      <c r="P110" s="517"/>
      <c r="Q110" s="517"/>
      <c r="R110" s="517"/>
    </row>
    <row r="111" spans="2:18" s="527" customFormat="1" ht="15.75">
      <c r="B111" s="837"/>
      <c r="C111" s="840"/>
      <c r="D111" s="858"/>
      <c r="E111" s="855"/>
      <c r="F111" s="549">
        <v>4</v>
      </c>
      <c r="G111" s="550"/>
      <c r="H111" s="589" t="str">
        <f t="shared" si="2"/>
        <v>Belum Diisi</v>
      </c>
      <c r="I111" s="592" t="s">
        <v>26</v>
      </c>
      <c r="J111" s="593" t="str">
        <f>IF($D$108="Y/T","Isi Sasaran",IF($E$108=0,0,IF(I111="Y",1,IF(I111="T",0,"Isi Dulu"))))</f>
        <v>Isi Sasaran</v>
      </c>
      <c r="K111" s="592" t="s">
        <v>26</v>
      </c>
      <c r="L111" s="593" t="str">
        <f>IF($D$108="Y/T","Isi Sasaran",IF($E$108=0,0,IF(K111="Y",1,IF(K111="T",0,"Isi Dulu"))))</f>
        <v>Isi Sasaran</v>
      </c>
      <c r="M111" s="849"/>
      <c r="N111" s="852"/>
      <c r="O111" s="517"/>
      <c r="P111" s="517"/>
      <c r="Q111" s="517"/>
      <c r="R111" s="517"/>
    </row>
    <row r="112" spans="2:18" s="527" customFormat="1" ht="15.75">
      <c r="B112" s="838"/>
      <c r="C112" s="841"/>
      <c r="D112" s="859"/>
      <c r="E112" s="856"/>
      <c r="F112" s="569">
        <v>5</v>
      </c>
      <c r="G112" s="570"/>
      <c r="H112" s="594" t="str">
        <f t="shared" si="2"/>
        <v>Belum Diisi</v>
      </c>
      <c r="I112" s="595" t="s">
        <v>26</v>
      </c>
      <c r="J112" s="596" t="str">
        <f>IF($D$108="Y/T","Isi Sasaran",IF($E$108=0,0,IF(I112="Y",1,IF(I112="T",0,"Isi Dulu"))))</f>
        <v>Isi Sasaran</v>
      </c>
      <c r="K112" s="595" t="s">
        <v>26</v>
      </c>
      <c r="L112" s="596" t="str">
        <f>IF($D$108="Y/T","Isi Sasaran",IF($E$108=0,0,IF(K112="Y",1,IF(K112="T",0,"Isi Dulu"))))</f>
        <v>Isi Sasaran</v>
      </c>
      <c r="M112" s="850"/>
      <c r="N112" s="853"/>
      <c r="O112" s="517"/>
      <c r="P112" s="517"/>
      <c r="Q112" s="517"/>
      <c r="R112" s="517"/>
    </row>
    <row r="113" spans="2:18" s="527" customFormat="1" ht="15.75">
      <c r="B113" s="836">
        <v>2</v>
      </c>
      <c r="C113" s="839"/>
      <c r="D113" s="857" t="s">
        <v>26</v>
      </c>
      <c r="E113" s="854" t="str">
        <f>IF(D113="Y",1,IF(D113="T",0,IF(D113="Y/T","Belum diisi","Error")))</f>
        <v>Belum diisi</v>
      </c>
      <c r="F113" s="528">
        <v>1</v>
      </c>
      <c r="G113" s="529"/>
      <c r="H113" s="597" t="str">
        <f t="shared" si="2"/>
        <v>Belum Diisi</v>
      </c>
      <c r="I113" s="590" t="s">
        <v>26</v>
      </c>
      <c r="J113" s="591" t="str">
        <f>IF($D$113="Y/T","Isi Sasaran",IF($E$113=0,0,IF(I113="Y",1,IF(I113="T",0,"Isi Dulu"))))</f>
        <v>Isi Sasaran</v>
      </c>
      <c r="K113" s="590" t="s">
        <v>26</v>
      </c>
      <c r="L113" s="591" t="str">
        <f>IF($D$113="Y/T","Isi Sasaran",IF($E$113=0,0,IF(K113="Y",1,IF(K113="T",0,"Isi Dulu"))))</f>
        <v>Isi Sasaran</v>
      </c>
      <c r="M113" s="848" t="s">
        <v>26</v>
      </c>
      <c r="N113" s="851" t="str">
        <f>IF(M113="Y",1,IF(M113="T",0,IF(M113="Y/T","Belum diisi","Error")))</f>
        <v>Belum diisi</v>
      </c>
      <c r="O113" s="517"/>
      <c r="P113" s="517"/>
      <c r="Q113" s="517"/>
      <c r="R113" s="517"/>
    </row>
    <row r="114" spans="2:18" s="527" customFormat="1" ht="15.75">
      <c r="B114" s="837"/>
      <c r="C114" s="840"/>
      <c r="D114" s="858"/>
      <c r="E114" s="855"/>
      <c r="F114" s="549">
        <v>2</v>
      </c>
      <c r="G114" s="550"/>
      <c r="H114" s="598" t="str">
        <f t="shared" si="2"/>
        <v>Belum Diisi</v>
      </c>
      <c r="I114" s="592" t="s">
        <v>26</v>
      </c>
      <c r="J114" s="593" t="str">
        <f>IF($D$113="Y/T","Isi Sasaran",IF($E$113=0,0,IF(I114="Y",1,IF(I114="T",0,"Isi Dulu"))))</f>
        <v>Isi Sasaran</v>
      </c>
      <c r="K114" s="592" t="s">
        <v>26</v>
      </c>
      <c r="L114" s="593" t="str">
        <f>IF($D$113="Y/T","Isi Sasaran",IF($E$113=0,0,IF(K114="Y",1,IF(K114="T",0,"Isi Dulu"))))</f>
        <v>Isi Sasaran</v>
      </c>
      <c r="M114" s="849"/>
      <c r="N114" s="852"/>
      <c r="O114" s="517"/>
      <c r="P114" s="517"/>
      <c r="Q114" s="517"/>
      <c r="R114" s="517"/>
    </row>
    <row r="115" spans="2:18" s="527" customFormat="1" ht="15.75">
      <c r="B115" s="837"/>
      <c r="C115" s="840"/>
      <c r="D115" s="858"/>
      <c r="E115" s="855"/>
      <c r="F115" s="549">
        <v>3</v>
      </c>
      <c r="G115" s="550"/>
      <c r="H115" s="598" t="str">
        <f t="shared" si="2"/>
        <v>Belum Diisi</v>
      </c>
      <c r="I115" s="592" t="s">
        <v>26</v>
      </c>
      <c r="J115" s="593" t="str">
        <f>IF($D$113="Y/T","Isi Sasaran",IF($E$113=0,0,IF(I115="Y",1,IF(I115="T",0,"Isi Dulu"))))</f>
        <v>Isi Sasaran</v>
      </c>
      <c r="K115" s="592" t="s">
        <v>26</v>
      </c>
      <c r="L115" s="593" t="str">
        <f>IF($D$113="Y/T","Isi Sasaran",IF($E$113=0,0,IF(K115="Y",1,IF(K115="T",0,"Isi Dulu"))))</f>
        <v>Isi Sasaran</v>
      </c>
      <c r="M115" s="849"/>
      <c r="N115" s="852"/>
      <c r="O115" s="517"/>
      <c r="P115" s="517"/>
      <c r="Q115" s="517"/>
      <c r="R115" s="517"/>
    </row>
    <row r="116" spans="2:18" s="527" customFormat="1" ht="15.75">
      <c r="B116" s="837"/>
      <c r="C116" s="840"/>
      <c r="D116" s="858"/>
      <c r="E116" s="855"/>
      <c r="F116" s="549">
        <v>4</v>
      </c>
      <c r="G116" s="550"/>
      <c r="H116" s="598" t="str">
        <f t="shared" si="2"/>
        <v>Belum Diisi</v>
      </c>
      <c r="I116" s="592" t="s">
        <v>26</v>
      </c>
      <c r="J116" s="593" t="str">
        <f>IF($D$113="Y/T","Isi Sasaran",IF($E$113=0,0,IF(I116="Y",1,IF(I116="T",0,"Isi Dulu"))))</f>
        <v>Isi Sasaran</v>
      </c>
      <c r="K116" s="592" t="s">
        <v>26</v>
      </c>
      <c r="L116" s="593" t="str">
        <f>IF($D$113="Y/T","Isi Sasaran",IF($E$113=0,0,IF(K116="Y",1,IF(K116="T",0,"Isi Dulu"))))</f>
        <v>Isi Sasaran</v>
      </c>
      <c r="M116" s="849"/>
      <c r="N116" s="852"/>
      <c r="O116" s="517"/>
      <c r="P116" s="517"/>
      <c r="Q116" s="517"/>
      <c r="R116" s="517"/>
    </row>
    <row r="117" spans="2:18" s="527" customFormat="1" ht="15.75">
      <c r="B117" s="838"/>
      <c r="C117" s="841"/>
      <c r="D117" s="859"/>
      <c r="E117" s="856"/>
      <c r="F117" s="569">
        <v>5</v>
      </c>
      <c r="G117" s="570"/>
      <c r="H117" s="599" t="str">
        <f t="shared" si="2"/>
        <v>Belum Diisi</v>
      </c>
      <c r="I117" s="595" t="s">
        <v>26</v>
      </c>
      <c r="J117" s="596" t="str">
        <f>IF($D$113="Y/T","Isi Sasaran",IF($E$113=0,0,IF(I117="Y",1,IF(I117="T",0,"Isi Dulu"))))</f>
        <v>Isi Sasaran</v>
      </c>
      <c r="K117" s="595" t="s">
        <v>26</v>
      </c>
      <c r="L117" s="596" t="str">
        <f>IF($D$113="Y/T","Isi Sasaran",IF($E$113=0,0,IF(K117="Y",1,IF(K117="T",0,"Isi Dulu"))))</f>
        <v>Isi Sasaran</v>
      </c>
      <c r="M117" s="850"/>
      <c r="N117" s="853"/>
      <c r="O117" s="517"/>
      <c r="P117" s="517"/>
      <c r="Q117" s="517"/>
      <c r="R117" s="517"/>
    </row>
    <row r="118" spans="2:18" s="527" customFormat="1" ht="15.75">
      <c r="B118" s="836">
        <v>3</v>
      </c>
      <c r="C118" s="839"/>
      <c r="D118" s="857" t="s">
        <v>26</v>
      </c>
      <c r="E118" s="854" t="str">
        <f>IF(D118="Y",1,IF(D118="T",0,IF(D118="Y/T","Belum diisi","Error")))</f>
        <v>Belum diisi</v>
      </c>
      <c r="F118" s="528">
        <v>1</v>
      </c>
      <c r="G118" s="529"/>
      <c r="H118" s="600" t="str">
        <f t="shared" si="2"/>
        <v>Belum Diisi</v>
      </c>
      <c r="I118" s="590" t="s">
        <v>26</v>
      </c>
      <c r="J118" s="591" t="str">
        <f>IF($D$118="Y/T","Isi Sasaran",IF($E$118=0,0,IF(I118="Y",1,IF(I118="T",0,"Isi Dulu"))))</f>
        <v>Isi Sasaran</v>
      </c>
      <c r="K118" s="590" t="s">
        <v>26</v>
      </c>
      <c r="L118" s="591" t="str">
        <f>IF($D$118="Y/T","Isi Sasaran",IF($E$118=0,0,IF(K118="Y",1,IF(K118="T",0,"Isi Dulu"))))</f>
        <v>Isi Sasaran</v>
      </c>
      <c r="M118" s="848" t="s">
        <v>26</v>
      </c>
      <c r="N118" s="851" t="str">
        <f>IF(M118="Y",1,IF(M118="T",0,IF(M118="Y/T","Belum diisi","Error")))</f>
        <v>Belum diisi</v>
      </c>
      <c r="O118" s="517"/>
      <c r="P118" s="517"/>
      <c r="Q118" s="517"/>
      <c r="R118" s="517"/>
    </row>
    <row r="119" spans="2:18" s="527" customFormat="1" ht="15.75">
      <c r="B119" s="837"/>
      <c r="C119" s="840"/>
      <c r="D119" s="858"/>
      <c r="E119" s="855"/>
      <c r="F119" s="549">
        <v>2</v>
      </c>
      <c r="G119" s="550"/>
      <c r="H119" s="598" t="str">
        <f t="shared" si="2"/>
        <v>Belum Diisi</v>
      </c>
      <c r="I119" s="592" t="s">
        <v>26</v>
      </c>
      <c r="J119" s="593" t="str">
        <f>IF($D$118="Y/T","Isi Sasaran",IF($E$118=0,0,IF(I119="Y",1,IF(I119="T",0,"Isi Dulu"))))</f>
        <v>Isi Sasaran</v>
      </c>
      <c r="K119" s="592" t="s">
        <v>26</v>
      </c>
      <c r="L119" s="593" t="str">
        <f>IF($D$118="Y/T","Isi Sasaran",IF($E$118=0,0,IF(K119="Y",1,IF(K119="T",0,"Isi Dulu"))))</f>
        <v>Isi Sasaran</v>
      </c>
      <c r="M119" s="849"/>
      <c r="N119" s="852"/>
      <c r="O119" s="517"/>
      <c r="P119" s="517"/>
      <c r="Q119" s="517"/>
      <c r="R119" s="517"/>
    </row>
    <row r="120" spans="2:18" s="527" customFormat="1" ht="15.75">
      <c r="B120" s="837"/>
      <c r="C120" s="840"/>
      <c r="D120" s="858"/>
      <c r="E120" s="855"/>
      <c r="F120" s="549">
        <v>3</v>
      </c>
      <c r="G120" s="550"/>
      <c r="H120" s="598" t="str">
        <f t="shared" si="2"/>
        <v>Belum Diisi</v>
      </c>
      <c r="I120" s="592" t="s">
        <v>26</v>
      </c>
      <c r="J120" s="593" t="str">
        <f>IF($D$118="Y/T","Isi Sasaran",IF($E$118=0,0,IF(I120="Y",1,IF(I120="T",0,"Isi Dulu"))))</f>
        <v>Isi Sasaran</v>
      </c>
      <c r="K120" s="592" t="s">
        <v>26</v>
      </c>
      <c r="L120" s="593" t="str">
        <f>IF($D$118="Y/T","Isi Sasaran",IF($E$118=0,0,IF(K120="Y",1,IF(K120="T",0,"Isi Dulu"))))</f>
        <v>Isi Sasaran</v>
      </c>
      <c r="M120" s="849"/>
      <c r="N120" s="852"/>
      <c r="O120" s="517"/>
      <c r="P120" s="517"/>
      <c r="Q120" s="517"/>
      <c r="R120" s="517"/>
    </row>
    <row r="121" spans="2:18" s="527" customFormat="1" ht="15.75">
      <c r="B121" s="837"/>
      <c r="C121" s="840"/>
      <c r="D121" s="858"/>
      <c r="E121" s="855"/>
      <c r="F121" s="549">
        <v>4</v>
      </c>
      <c r="G121" s="550"/>
      <c r="H121" s="598" t="str">
        <f t="shared" si="2"/>
        <v>Belum Diisi</v>
      </c>
      <c r="I121" s="592" t="s">
        <v>26</v>
      </c>
      <c r="J121" s="593" t="str">
        <f>IF($D$118="Y/T","Isi Sasaran",IF($E$118=0,0,IF(I121="Y",1,IF(I121="T",0,"Isi Dulu"))))</f>
        <v>Isi Sasaran</v>
      </c>
      <c r="K121" s="592" t="s">
        <v>26</v>
      </c>
      <c r="L121" s="593" t="str">
        <f>IF($D$118="Y/T","Isi Sasaran",IF($E$118=0,0,IF(K121="Y",1,IF(K121="T",0,"Isi Dulu"))))</f>
        <v>Isi Sasaran</v>
      </c>
      <c r="M121" s="849"/>
      <c r="N121" s="852"/>
      <c r="O121" s="517"/>
      <c r="P121" s="517"/>
      <c r="Q121" s="517"/>
      <c r="R121" s="517"/>
    </row>
    <row r="122" spans="2:18" s="527" customFormat="1" ht="15.75">
      <c r="B122" s="838"/>
      <c r="C122" s="841"/>
      <c r="D122" s="859"/>
      <c r="E122" s="856"/>
      <c r="F122" s="569">
        <v>5</v>
      </c>
      <c r="G122" s="570"/>
      <c r="H122" s="599" t="str">
        <f t="shared" si="2"/>
        <v>Belum Diisi</v>
      </c>
      <c r="I122" s="595" t="s">
        <v>26</v>
      </c>
      <c r="J122" s="596" t="str">
        <f>IF($D$118="Y/T","Isi Sasaran",IF($E$118=0,0,IF(I122="Y",1,IF(I122="T",0,"Isi Dulu"))))</f>
        <v>Isi Sasaran</v>
      </c>
      <c r="K122" s="595" t="s">
        <v>26</v>
      </c>
      <c r="L122" s="596" t="str">
        <f>IF($D$118="Y/T","Isi Sasaran",IF($E$118=0,0,IF(K122="Y",1,IF(K122="T",0,"Isi Dulu"))))</f>
        <v>Isi Sasaran</v>
      </c>
      <c r="M122" s="850"/>
      <c r="N122" s="853"/>
      <c r="O122" s="517"/>
      <c r="P122" s="517"/>
      <c r="Q122" s="517"/>
      <c r="R122" s="517"/>
    </row>
    <row r="123" spans="2:18" s="527" customFormat="1" ht="15.75">
      <c r="B123" s="836">
        <v>4</v>
      </c>
      <c r="C123" s="839"/>
      <c r="D123" s="857" t="s">
        <v>26</v>
      </c>
      <c r="E123" s="854" t="str">
        <f>IF(D123="Y",1,IF(D123="T",0,IF(D123="Y/T","Belum diisi","Error")))</f>
        <v>Belum diisi</v>
      </c>
      <c r="F123" s="528">
        <v>1</v>
      </c>
      <c r="G123" s="529"/>
      <c r="H123" s="600" t="str">
        <f t="shared" si="2"/>
        <v>Belum Diisi</v>
      </c>
      <c r="I123" s="590" t="s">
        <v>26</v>
      </c>
      <c r="J123" s="591" t="str">
        <f>IF($D$123="Y/T","Isi Sasaran",IF($E$123=0,0,IF(I123="Y",1,IF(I123="T",0,"Isi Dulu"))))</f>
        <v>Isi Sasaran</v>
      </c>
      <c r="K123" s="590" t="s">
        <v>26</v>
      </c>
      <c r="L123" s="591" t="str">
        <f>IF($D$123="Y/T","Isi Sasaran",IF($E$123=0,0,IF(K123="Y",1,IF(K123="T",0,"Isi Dulu"))))</f>
        <v>Isi Sasaran</v>
      </c>
      <c r="M123" s="848" t="s">
        <v>26</v>
      </c>
      <c r="N123" s="851" t="str">
        <f>IF(M123="Y",1,IF(M123="T",0,IF(M123="Y/T","Belum diisi","Error")))</f>
        <v>Belum diisi</v>
      </c>
      <c r="O123" s="517"/>
      <c r="P123" s="517"/>
      <c r="Q123" s="517"/>
      <c r="R123" s="517"/>
    </row>
    <row r="124" spans="2:18" s="527" customFormat="1" ht="15.75">
      <c r="B124" s="837"/>
      <c r="C124" s="840"/>
      <c r="D124" s="858"/>
      <c r="E124" s="855"/>
      <c r="F124" s="549">
        <v>2</v>
      </c>
      <c r="G124" s="550"/>
      <c r="H124" s="598" t="str">
        <f t="shared" si="2"/>
        <v>Belum Diisi</v>
      </c>
      <c r="I124" s="592" t="s">
        <v>26</v>
      </c>
      <c r="J124" s="593" t="str">
        <f>IF($D$123="Y/T","Isi Sasaran",IF($E$123=0,0,IF(I124="Y",1,IF(I124="T",0,"Isi Dulu"))))</f>
        <v>Isi Sasaran</v>
      </c>
      <c r="K124" s="592" t="s">
        <v>26</v>
      </c>
      <c r="L124" s="593" t="str">
        <f>IF($D$123="Y/T","Isi Sasaran",IF($E$123=0,0,IF(K124="Y",1,IF(K124="T",0,"Isi Dulu"))))</f>
        <v>Isi Sasaran</v>
      </c>
      <c r="M124" s="849"/>
      <c r="N124" s="852"/>
      <c r="O124" s="517"/>
      <c r="P124" s="517"/>
      <c r="Q124" s="517"/>
      <c r="R124" s="517"/>
    </row>
    <row r="125" spans="2:18" s="527" customFormat="1" ht="15.75">
      <c r="B125" s="837"/>
      <c r="C125" s="840"/>
      <c r="D125" s="858"/>
      <c r="E125" s="855"/>
      <c r="F125" s="549">
        <v>3</v>
      </c>
      <c r="G125" s="550"/>
      <c r="H125" s="598" t="str">
        <f t="shared" si="2"/>
        <v>Belum Diisi</v>
      </c>
      <c r="I125" s="592" t="s">
        <v>26</v>
      </c>
      <c r="J125" s="593" t="str">
        <f>IF($D$123="Y/T","Isi Sasaran",IF($E$123=0,0,IF(I125="Y",1,IF(I125="T",0,"Isi Dulu"))))</f>
        <v>Isi Sasaran</v>
      </c>
      <c r="K125" s="592" t="s">
        <v>26</v>
      </c>
      <c r="L125" s="593" t="str">
        <f>IF($D$123="Y/T","Isi Sasaran",IF($E$123=0,0,IF(K125="Y",1,IF(K125="T",0,"Isi Dulu"))))</f>
        <v>Isi Sasaran</v>
      </c>
      <c r="M125" s="849"/>
      <c r="N125" s="852"/>
      <c r="O125" s="517"/>
      <c r="P125" s="517"/>
      <c r="Q125" s="517"/>
      <c r="R125" s="517"/>
    </row>
    <row r="126" spans="2:18" s="527" customFormat="1" ht="15.75">
      <c r="B126" s="837"/>
      <c r="C126" s="840"/>
      <c r="D126" s="858"/>
      <c r="E126" s="855"/>
      <c r="F126" s="549">
        <v>4</v>
      </c>
      <c r="G126" s="550"/>
      <c r="H126" s="598" t="str">
        <f t="shared" si="2"/>
        <v>Belum Diisi</v>
      </c>
      <c r="I126" s="592" t="s">
        <v>26</v>
      </c>
      <c r="J126" s="593" t="str">
        <f>IF($D$123="Y/T","Isi Sasaran",IF($E$123=0,0,IF(I126="Y",1,IF(I126="T",0,"Isi Dulu"))))</f>
        <v>Isi Sasaran</v>
      </c>
      <c r="K126" s="592" t="s">
        <v>26</v>
      </c>
      <c r="L126" s="593" t="str">
        <f>IF($D$123="Y/T","Isi Sasaran",IF($E$123=0,0,IF(K126="Y",1,IF(K126="T",0,"Isi Dulu"))))</f>
        <v>Isi Sasaran</v>
      </c>
      <c r="M126" s="849"/>
      <c r="N126" s="852"/>
      <c r="O126" s="517"/>
      <c r="P126" s="517"/>
      <c r="Q126" s="517"/>
      <c r="R126" s="517"/>
    </row>
    <row r="127" spans="2:18" s="527" customFormat="1" ht="15.75">
      <c r="B127" s="838"/>
      <c r="C127" s="841"/>
      <c r="D127" s="859"/>
      <c r="E127" s="856"/>
      <c r="F127" s="569">
        <v>5</v>
      </c>
      <c r="G127" s="570"/>
      <c r="H127" s="599" t="str">
        <f t="shared" si="2"/>
        <v>Belum Diisi</v>
      </c>
      <c r="I127" s="595" t="s">
        <v>26</v>
      </c>
      <c r="J127" s="596" t="str">
        <f>IF($D$123="Y/T","Isi Sasaran",IF($E$123=0,0,IF(I127="Y",1,IF(I127="T",0,"Isi Dulu"))))</f>
        <v>Isi Sasaran</v>
      </c>
      <c r="K127" s="595" t="s">
        <v>26</v>
      </c>
      <c r="L127" s="596" t="str">
        <f>IF($D$123="Y/T","Isi Sasaran",IF($E$123=0,0,IF(K127="Y",1,IF(K127="T",0,"Isi Dulu"))))</f>
        <v>Isi Sasaran</v>
      </c>
      <c r="M127" s="850"/>
      <c r="N127" s="853"/>
      <c r="O127" s="517"/>
      <c r="P127" s="517"/>
      <c r="Q127" s="517"/>
      <c r="R127" s="517"/>
    </row>
    <row r="128" spans="2:18" s="527" customFormat="1" ht="15.75">
      <c r="B128" s="836">
        <v>5</v>
      </c>
      <c r="C128" s="839"/>
      <c r="D128" s="857" t="s">
        <v>26</v>
      </c>
      <c r="E128" s="854" t="str">
        <f>IF(D128="Y",1,IF(D128="T",0,IF(D128="Y/T","Belum diisi","Error")))</f>
        <v>Belum diisi</v>
      </c>
      <c r="F128" s="528">
        <v>1</v>
      </c>
      <c r="G128" s="529"/>
      <c r="H128" s="600" t="str">
        <f t="shared" si="2"/>
        <v>Belum Diisi</v>
      </c>
      <c r="I128" s="590" t="s">
        <v>26</v>
      </c>
      <c r="J128" s="591" t="str">
        <f>IF($D$128="Y/T","Isi Sasaran",IF($E$128=0,0,IF(I128="Y",1,IF(I128="T",0,"Isi Dulu"))))</f>
        <v>Isi Sasaran</v>
      </c>
      <c r="K128" s="590" t="s">
        <v>26</v>
      </c>
      <c r="L128" s="591" t="str">
        <f>IF($D$128="Y/T","Isi Sasaran",IF($E$128=0,0,IF(K128="Y",1,IF(K128="T",0,"Isi Dulu"))))</f>
        <v>Isi Sasaran</v>
      </c>
      <c r="M128" s="848" t="s">
        <v>26</v>
      </c>
      <c r="N128" s="851" t="str">
        <f>IF(M128="Y",1,IF(M128="T",0,IF(M128="Y/T","Belum diisi","Error")))</f>
        <v>Belum diisi</v>
      </c>
      <c r="O128" s="517"/>
      <c r="P128" s="517"/>
      <c r="Q128" s="517"/>
      <c r="R128" s="517"/>
    </row>
    <row r="129" spans="2:18" s="527" customFormat="1" ht="15.75">
      <c r="B129" s="837"/>
      <c r="C129" s="840"/>
      <c r="D129" s="858"/>
      <c r="E129" s="855"/>
      <c r="F129" s="549">
        <v>2</v>
      </c>
      <c r="G129" s="550"/>
      <c r="H129" s="598" t="str">
        <f t="shared" si="2"/>
        <v>Belum Diisi</v>
      </c>
      <c r="I129" s="592" t="s">
        <v>26</v>
      </c>
      <c r="J129" s="593" t="str">
        <f>IF($D$128="Y/T","Isi Sasaran",IF($E$128=0,0,IF(I129="Y",1,IF(I129="T",0,"Isi Dulu"))))</f>
        <v>Isi Sasaran</v>
      </c>
      <c r="K129" s="592" t="s">
        <v>26</v>
      </c>
      <c r="L129" s="593" t="str">
        <f>IF($D$128="Y/T","Isi Sasaran",IF($E$128=0,0,IF(K129="Y",1,IF(K129="T",0,"Isi Dulu"))))</f>
        <v>Isi Sasaran</v>
      </c>
      <c r="M129" s="849"/>
      <c r="N129" s="852"/>
      <c r="O129" s="517"/>
      <c r="P129" s="517"/>
      <c r="Q129" s="517"/>
      <c r="R129" s="517"/>
    </row>
    <row r="130" spans="2:18" s="527" customFormat="1" ht="15.75">
      <c r="B130" s="837"/>
      <c r="C130" s="840"/>
      <c r="D130" s="858"/>
      <c r="E130" s="855"/>
      <c r="F130" s="549">
        <v>3</v>
      </c>
      <c r="G130" s="550"/>
      <c r="H130" s="598" t="str">
        <f t="shared" si="2"/>
        <v>Belum Diisi</v>
      </c>
      <c r="I130" s="592" t="s">
        <v>26</v>
      </c>
      <c r="J130" s="593" t="str">
        <f>IF($D$128="Y/T","Isi Sasaran",IF($E$128=0,0,IF(I130="Y",1,IF(I130="T",0,"Isi Dulu"))))</f>
        <v>Isi Sasaran</v>
      </c>
      <c r="K130" s="592" t="s">
        <v>26</v>
      </c>
      <c r="L130" s="593" t="str">
        <f>IF($D$128="Y/T","Isi Sasaran",IF($E$128=0,0,IF(K130="Y",1,IF(K130="T",0,"Isi Dulu"))))</f>
        <v>Isi Sasaran</v>
      </c>
      <c r="M130" s="849"/>
      <c r="N130" s="852"/>
      <c r="O130" s="517"/>
      <c r="P130" s="517"/>
      <c r="Q130" s="517"/>
      <c r="R130" s="517"/>
    </row>
    <row r="131" spans="2:18" s="527" customFormat="1" ht="15.75">
      <c r="B131" s="837"/>
      <c r="C131" s="840"/>
      <c r="D131" s="858"/>
      <c r="E131" s="855"/>
      <c r="F131" s="549">
        <v>4</v>
      </c>
      <c r="G131" s="550"/>
      <c r="H131" s="598" t="str">
        <f t="shared" si="2"/>
        <v>Belum Diisi</v>
      </c>
      <c r="I131" s="592" t="s">
        <v>26</v>
      </c>
      <c r="J131" s="593" t="str">
        <f>IF($D$128="Y/T","Isi Sasaran",IF($E$128=0,0,IF(I131="Y",1,IF(I131="T",0,"Isi Dulu"))))</f>
        <v>Isi Sasaran</v>
      </c>
      <c r="K131" s="592" t="s">
        <v>26</v>
      </c>
      <c r="L131" s="593" t="str">
        <f>IF($D$128="Y/T","Isi Sasaran",IF($E$128=0,0,IF(K131="Y",1,IF(K131="T",0,"Isi Dulu"))))</f>
        <v>Isi Sasaran</v>
      </c>
      <c r="M131" s="849"/>
      <c r="N131" s="852"/>
      <c r="O131" s="517"/>
      <c r="P131" s="517"/>
      <c r="Q131" s="517"/>
      <c r="R131" s="517"/>
    </row>
    <row r="132" spans="2:18" s="527" customFormat="1" ht="15.75">
      <c r="B132" s="838"/>
      <c r="C132" s="841"/>
      <c r="D132" s="859"/>
      <c r="E132" s="856"/>
      <c r="F132" s="569">
        <v>5</v>
      </c>
      <c r="G132" s="570"/>
      <c r="H132" s="599" t="str">
        <f t="shared" si="2"/>
        <v>Belum Diisi</v>
      </c>
      <c r="I132" s="595" t="s">
        <v>26</v>
      </c>
      <c r="J132" s="596" t="str">
        <f>IF($D$128="Y/T","Isi Sasaran",IF($E$128=0,0,IF(I132="Y",1,IF(I132="T",0,"Isi Dulu"))))</f>
        <v>Isi Sasaran</v>
      </c>
      <c r="K132" s="595" t="s">
        <v>26</v>
      </c>
      <c r="L132" s="596" t="str">
        <f>IF($D$128="Y/T","Isi Sasaran",IF($E$128=0,0,IF(K132="Y",1,IF(K132="T",0,"Isi Dulu"))))</f>
        <v>Isi Sasaran</v>
      </c>
      <c r="M132" s="850"/>
      <c r="N132" s="853"/>
      <c r="O132" s="517"/>
      <c r="P132" s="517"/>
      <c r="Q132" s="517"/>
      <c r="R132" s="517"/>
    </row>
    <row r="133" spans="2:18" s="527" customFormat="1" ht="15.75">
      <c r="B133" s="836">
        <v>6</v>
      </c>
      <c r="C133" s="839"/>
      <c r="D133" s="857" t="s">
        <v>26</v>
      </c>
      <c r="E133" s="854" t="str">
        <f>IF(D133="Y",1,IF(D133="T",0,IF(D133="Y/T","Belum diisi","Error")))</f>
        <v>Belum diisi</v>
      </c>
      <c r="F133" s="528">
        <v>1</v>
      </c>
      <c r="G133" s="529"/>
      <c r="H133" s="600" t="str">
        <f t="shared" si="2"/>
        <v>Belum Diisi</v>
      </c>
      <c r="I133" s="590" t="s">
        <v>26</v>
      </c>
      <c r="J133" s="591" t="str">
        <f>IF($D$133="Y/T","Isi Sasaran",IF($E$133=0,0,IF(I133="Y",1,IF(I133="T",0,"Isi Dulu"))))</f>
        <v>Isi Sasaran</v>
      </c>
      <c r="K133" s="590" t="s">
        <v>26</v>
      </c>
      <c r="L133" s="591" t="str">
        <f>IF($D$133="Y/T","Isi Sasaran",IF($E$133=0,0,IF(K133="Y",1,IF(K133="T",0,"Isi Dulu"))))</f>
        <v>Isi Sasaran</v>
      </c>
      <c r="M133" s="848" t="s">
        <v>26</v>
      </c>
      <c r="N133" s="851" t="str">
        <f>IF(M133="Y",1,IF(M133="T",0,IF(M133="Y/T","Belum diisi","Error")))</f>
        <v>Belum diisi</v>
      </c>
      <c r="O133" s="517"/>
      <c r="P133" s="517"/>
      <c r="Q133" s="517"/>
      <c r="R133" s="517"/>
    </row>
    <row r="134" spans="2:18" s="527" customFormat="1" ht="15.75">
      <c r="B134" s="837"/>
      <c r="C134" s="840"/>
      <c r="D134" s="858"/>
      <c r="E134" s="855"/>
      <c r="F134" s="549">
        <v>2</v>
      </c>
      <c r="G134" s="550"/>
      <c r="H134" s="598" t="str">
        <f t="shared" si="2"/>
        <v>Belum Diisi</v>
      </c>
      <c r="I134" s="592" t="s">
        <v>26</v>
      </c>
      <c r="J134" s="593" t="str">
        <f>IF($D$133="Y/T","Isi Sasaran",IF($E$133=0,0,IF(I134="Y",1,IF(I134="T",0,"Isi Dulu"))))</f>
        <v>Isi Sasaran</v>
      </c>
      <c r="K134" s="592" t="s">
        <v>26</v>
      </c>
      <c r="L134" s="593" t="str">
        <f>IF($D$133="Y/T","Isi Sasaran",IF($E$133=0,0,IF(K134="Y",1,IF(K134="T",0,"Isi Dulu"))))</f>
        <v>Isi Sasaran</v>
      </c>
      <c r="M134" s="849"/>
      <c r="N134" s="852"/>
      <c r="O134" s="517"/>
      <c r="P134" s="517"/>
      <c r="Q134" s="517"/>
      <c r="R134" s="517"/>
    </row>
    <row r="135" spans="2:18" s="527" customFormat="1" ht="15.75">
      <c r="B135" s="837"/>
      <c r="C135" s="840"/>
      <c r="D135" s="858"/>
      <c r="E135" s="855"/>
      <c r="F135" s="549">
        <v>3</v>
      </c>
      <c r="G135" s="550"/>
      <c r="H135" s="598" t="str">
        <f t="shared" si="2"/>
        <v>Belum Diisi</v>
      </c>
      <c r="I135" s="592" t="s">
        <v>26</v>
      </c>
      <c r="J135" s="593" t="str">
        <f>IF($D$133="Y/T","Isi Sasaran",IF($E$133=0,0,IF(I135="Y",1,IF(I135="T",0,"Isi Dulu"))))</f>
        <v>Isi Sasaran</v>
      </c>
      <c r="K135" s="592" t="s">
        <v>26</v>
      </c>
      <c r="L135" s="593" t="str">
        <f>IF($D$133="Y/T","Isi Sasaran",IF($E$133=0,0,IF(K135="Y",1,IF(K135="T",0,"Isi Dulu"))))</f>
        <v>Isi Sasaran</v>
      </c>
      <c r="M135" s="849"/>
      <c r="N135" s="852"/>
      <c r="O135" s="517"/>
      <c r="P135" s="517"/>
      <c r="Q135" s="517"/>
      <c r="R135" s="517"/>
    </row>
    <row r="136" spans="2:18" s="527" customFormat="1" ht="15.75">
      <c r="B136" s="837"/>
      <c r="C136" s="840"/>
      <c r="D136" s="858"/>
      <c r="E136" s="855"/>
      <c r="F136" s="549">
        <v>4</v>
      </c>
      <c r="G136" s="550"/>
      <c r="H136" s="598" t="str">
        <f t="shared" si="2"/>
        <v>Belum Diisi</v>
      </c>
      <c r="I136" s="592" t="s">
        <v>26</v>
      </c>
      <c r="J136" s="593" t="str">
        <f>IF($D$133="Y/T","Isi Sasaran",IF($E$133=0,0,IF(I136="Y",1,IF(I136="T",0,"Isi Dulu"))))</f>
        <v>Isi Sasaran</v>
      </c>
      <c r="K136" s="592" t="s">
        <v>26</v>
      </c>
      <c r="L136" s="593" t="str">
        <f>IF($D$133="Y/T","Isi Sasaran",IF($E$133=0,0,IF(K136="Y",1,IF(K136="T",0,"Isi Dulu"))))</f>
        <v>Isi Sasaran</v>
      </c>
      <c r="M136" s="849"/>
      <c r="N136" s="852"/>
      <c r="O136" s="517"/>
      <c r="P136" s="517"/>
      <c r="Q136" s="517"/>
      <c r="R136" s="517"/>
    </row>
    <row r="137" spans="2:18" s="527" customFormat="1" ht="15.75">
      <c r="B137" s="838"/>
      <c r="C137" s="841"/>
      <c r="D137" s="859"/>
      <c r="E137" s="856"/>
      <c r="F137" s="569">
        <v>5</v>
      </c>
      <c r="G137" s="570"/>
      <c r="H137" s="599" t="str">
        <f t="shared" si="2"/>
        <v>Belum Diisi</v>
      </c>
      <c r="I137" s="595" t="s">
        <v>26</v>
      </c>
      <c r="J137" s="596" t="str">
        <f>IF($D$133="Y/T","Isi Sasaran",IF($E$133=0,0,IF(I137="Y",1,IF(I137="T",0,"Isi Dulu"))))</f>
        <v>Isi Sasaran</v>
      </c>
      <c r="K137" s="595" t="s">
        <v>26</v>
      </c>
      <c r="L137" s="596" t="str">
        <f>IF($D$133="Y/T","Isi Sasaran",IF($E$133=0,0,IF(K137="Y",1,IF(K137="T",0,"Isi Dulu"))))</f>
        <v>Isi Sasaran</v>
      </c>
      <c r="M137" s="850"/>
      <c r="N137" s="853"/>
      <c r="O137" s="517"/>
      <c r="P137" s="517"/>
      <c r="Q137" s="517"/>
      <c r="R137" s="517"/>
    </row>
    <row r="138" spans="2:18" s="527" customFormat="1" ht="15.75">
      <c r="B138" s="836">
        <v>7</v>
      </c>
      <c r="C138" s="839"/>
      <c r="D138" s="857" t="s">
        <v>26</v>
      </c>
      <c r="E138" s="854" t="str">
        <f>IF(D138="Y",1,IF(D138="T",0,IF(D138="Y/T","Belum diisi","Error")))</f>
        <v>Belum diisi</v>
      </c>
      <c r="F138" s="528">
        <v>1</v>
      </c>
      <c r="G138" s="529"/>
      <c r="H138" s="600" t="str">
        <f t="shared" si="2"/>
        <v>Belum Diisi</v>
      </c>
      <c r="I138" s="590" t="s">
        <v>26</v>
      </c>
      <c r="J138" s="591" t="str">
        <f>IF($D$138="Y/T","Isi Sasaran",IF($E$138=0,0,IF(I138="Y",1,IF(I138="T",0,"Isi Dulu"))))</f>
        <v>Isi Sasaran</v>
      </c>
      <c r="K138" s="590" t="s">
        <v>26</v>
      </c>
      <c r="L138" s="591" t="str">
        <f>IF($D$138="Y/T","Isi Sasaran",IF($E$138=0,0,IF(K138="Y",1,IF(K138="T",0,"Isi Dulu"))))</f>
        <v>Isi Sasaran</v>
      </c>
      <c r="M138" s="848" t="s">
        <v>26</v>
      </c>
      <c r="N138" s="851" t="str">
        <f>IF(M138="Y",1,IF(M138="T",0,IF(M138="Y/T","Belum diisi","Error")))</f>
        <v>Belum diisi</v>
      </c>
      <c r="O138" s="517"/>
      <c r="P138" s="517"/>
      <c r="Q138" s="517"/>
      <c r="R138" s="517"/>
    </row>
    <row r="139" spans="2:18" s="527" customFormat="1" ht="15.75">
      <c r="B139" s="837"/>
      <c r="C139" s="840"/>
      <c r="D139" s="858"/>
      <c r="E139" s="855"/>
      <c r="F139" s="549">
        <v>2</v>
      </c>
      <c r="G139" s="550"/>
      <c r="H139" s="598" t="str">
        <f t="shared" si="2"/>
        <v>Belum Diisi</v>
      </c>
      <c r="I139" s="592" t="s">
        <v>26</v>
      </c>
      <c r="J139" s="593" t="str">
        <f>IF($D$138="Y/T","Isi Sasaran",IF($E$138=0,0,IF(I139="Y",1,IF(I139="T",0,"Isi Dulu"))))</f>
        <v>Isi Sasaran</v>
      </c>
      <c r="K139" s="592" t="s">
        <v>26</v>
      </c>
      <c r="L139" s="593" t="str">
        <f>IF($D$138="Y/T","Isi Sasaran",IF($E$138=0,0,IF(K139="Y",1,IF(K139="T",0,"Isi Dulu"))))</f>
        <v>Isi Sasaran</v>
      </c>
      <c r="M139" s="849"/>
      <c r="N139" s="852"/>
      <c r="O139" s="517"/>
      <c r="P139" s="517"/>
      <c r="Q139" s="517"/>
      <c r="R139" s="517"/>
    </row>
    <row r="140" spans="2:18" s="527" customFormat="1" ht="15.75">
      <c r="B140" s="837"/>
      <c r="C140" s="840"/>
      <c r="D140" s="858"/>
      <c r="E140" s="855"/>
      <c r="F140" s="549">
        <v>3</v>
      </c>
      <c r="G140" s="550"/>
      <c r="H140" s="598" t="str">
        <f t="shared" si="2"/>
        <v>Belum Diisi</v>
      </c>
      <c r="I140" s="592" t="s">
        <v>26</v>
      </c>
      <c r="J140" s="593" t="str">
        <f>IF($D$138="Y/T","Isi Sasaran",IF($E$138=0,0,IF(I140="Y",1,IF(I140="T",0,"Isi Dulu"))))</f>
        <v>Isi Sasaran</v>
      </c>
      <c r="K140" s="592" t="s">
        <v>26</v>
      </c>
      <c r="L140" s="593" t="str">
        <f>IF($D$138="Y/T","Isi Sasaran",IF($E$138=0,0,IF(K140="Y",1,IF(K140="T",0,"Isi Dulu"))))</f>
        <v>Isi Sasaran</v>
      </c>
      <c r="M140" s="849"/>
      <c r="N140" s="852"/>
      <c r="O140" s="517"/>
      <c r="P140" s="517"/>
      <c r="Q140" s="517"/>
      <c r="R140" s="517"/>
    </row>
    <row r="141" spans="2:18" s="527" customFormat="1" ht="15.75">
      <c r="B141" s="837"/>
      <c r="C141" s="840"/>
      <c r="D141" s="858"/>
      <c r="E141" s="855"/>
      <c r="F141" s="549">
        <v>4</v>
      </c>
      <c r="G141" s="550"/>
      <c r="H141" s="598" t="str">
        <f t="shared" si="2"/>
        <v>Belum Diisi</v>
      </c>
      <c r="I141" s="592" t="s">
        <v>26</v>
      </c>
      <c r="J141" s="593" t="str">
        <f>IF($D$138="Y/T","Isi Sasaran",IF($E$138=0,0,IF(I141="Y",1,IF(I141="T",0,"Isi Dulu"))))</f>
        <v>Isi Sasaran</v>
      </c>
      <c r="K141" s="592" t="s">
        <v>26</v>
      </c>
      <c r="L141" s="593" t="str">
        <f>IF($D$138="Y/T","Isi Sasaran",IF($E$138=0,0,IF(K141="Y",1,IF(K141="T",0,"Isi Dulu"))))</f>
        <v>Isi Sasaran</v>
      </c>
      <c r="M141" s="849"/>
      <c r="N141" s="852"/>
      <c r="O141" s="517"/>
      <c r="P141" s="517"/>
      <c r="Q141" s="517"/>
      <c r="R141" s="517"/>
    </row>
    <row r="142" spans="2:18" s="527" customFormat="1" ht="15.75">
      <c r="B142" s="838"/>
      <c r="C142" s="841"/>
      <c r="D142" s="859"/>
      <c r="E142" s="856"/>
      <c r="F142" s="569">
        <v>5</v>
      </c>
      <c r="G142" s="570"/>
      <c r="H142" s="599" t="str">
        <f t="shared" si="2"/>
        <v>Belum Diisi</v>
      </c>
      <c r="I142" s="595" t="s">
        <v>26</v>
      </c>
      <c r="J142" s="596" t="str">
        <f>IF($D$138="Y/T","Isi Sasaran",IF($E$138=0,0,IF(I142="Y",1,IF(I142="T",0,"Isi Dulu"))))</f>
        <v>Isi Sasaran</v>
      </c>
      <c r="K142" s="595" t="s">
        <v>26</v>
      </c>
      <c r="L142" s="596" t="str">
        <f>IF($D$138="Y/T","Isi Sasaran",IF($E$138=0,0,IF(K142="Y",1,IF(K142="T",0,"Isi Dulu"))))</f>
        <v>Isi Sasaran</v>
      </c>
      <c r="M142" s="850"/>
      <c r="N142" s="853"/>
      <c r="O142" s="517"/>
      <c r="P142" s="517"/>
      <c r="Q142" s="517"/>
      <c r="R142" s="517"/>
    </row>
    <row r="143" spans="2:18" s="527" customFormat="1" ht="15.75">
      <c r="B143" s="836">
        <v>8</v>
      </c>
      <c r="C143" s="839"/>
      <c r="D143" s="857" t="s">
        <v>26</v>
      </c>
      <c r="E143" s="854" t="str">
        <f>IF(D143="Y",1,IF(D143="T",0,IF(D143="Y/T","Belum diisi","Error")))</f>
        <v>Belum diisi</v>
      </c>
      <c r="F143" s="528">
        <v>1</v>
      </c>
      <c r="G143" s="529"/>
      <c r="H143" s="600" t="str">
        <f t="shared" si="2"/>
        <v>Belum Diisi</v>
      </c>
      <c r="I143" s="590" t="s">
        <v>26</v>
      </c>
      <c r="J143" s="591" t="str">
        <f>IF($D$143="Y/T","Isi Sasaran",IF($E$143=0,0,IF(I143="Y",1,IF(I143="T",0,"Isi Dulu"))))</f>
        <v>Isi Sasaran</v>
      </c>
      <c r="K143" s="590" t="s">
        <v>26</v>
      </c>
      <c r="L143" s="591" t="str">
        <f>IF($D$143="Y/T","Isi Sasaran",IF($E$143=0,0,IF(K143="Y",1,IF(K143="T",0,"Isi Dulu"))))</f>
        <v>Isi Sasaran</v>
      </c>
      <c r="M143" s="848" t="s">
        <v>26</v>
      </c>
      <c r="N143" s="851" t="str">
        <f>IF(M143="Y",1,IF(M143="T",0,IF(M143="Y/T","Belum diisi","Error")))</f>
        <v>Belum diisi</v>
      </c>
      <c r="O143" s="517"/>
      <c r="P143" s="517"/>
      <c r="Q143" s="517"/>
      <c r="R143" s="517"/>
    </row>
    <row r="144" spans="2:18" s="527" customFormat="1" ht="15.75">
      <c r="B144" s="837"/>
      <c r="C144" s="840"/>
      <c r="D144" s="858"/>
      <c r="E144" s="855"/>
      <c r="F144" s="549">
        <v>2</v>
      </c>
      <c r="G144" s="550"/>
      <c r="H144" s="598" t="str">
        <f t="shared" si="2"/>
        <v>Belum Diisi</v>
      </c>
      <c r="I144" s="592" t="s">
        <v>26</v>
      </c>
      <c r="J144" s="593" t="str">
        <f>IF($D$143="Y/T","Isi Sasaran",IF($E$143=0,0,IF(I144="Y",1,IF(I144="T",0,"Isi Dulu"))))</f>
        <v>Isi Sasaran</v>
      </c>
      <c r="K144" s="592" t="s">
        <v>26</v>
      </c>
      <c r="L144" s="593" t="str">
        <f>IF($D$143="Y/T","Isi Sasaran",IF($E$143=0,0,IF(K144="Y",1,IF(K144="T",0,"Isi Dulu"))))</f>
        <v>Isi Sasaran</v>
      </c>
      <c r="M144" s="849"/>
      <c r="N144" s="852"/>
      <c r="O144" s="517"/>
      <c r="P144" s="517"/>
      <c r="Q144" s="517"/>
      <c r="R144" s="517"/>
    </row>
    <row r="145" spans="2:18" s="527" customFormat="1" ht="15.75">
      <c r="B145" s="837"/>
      <c r="C145" s="840"/>
      <c r="D145" s="858"/>
      <c r="E145" s="855"/>
      <c r="F145" s="549">
        <v>3</v>
      </c>
      <c r="G145" s="550"/>
      <c r="H145" s="598" t="str">
        <f t="shared" si="2"/>
        <v>Belum Diisi</v>
      </c>
      <c r="I145" s="592" t="s">
        <v>26</v>
      </c>
      <c r="J145" s="593" t="str">
        <f>IF($D$143="Y/T","Isi Sasaran",IF($E$143=0,0,IF(I145="Y",1,IF(I145="T",0,"Isi Dulu"))))</f>
        <v>Isi Sasaran</v>
      </c>
      <c r="K145" s="592" t="s">
        <v>26</v>
      </c>
      <c r="L145" s="593" t="str">
        <f>IF($D$143="Y/T","Isi Sasaran",IF($E$143=0,0,IF(K145="Y",1,IF(K145="T",0,"Isi Dulu"))))</f>
        <v>Isi Sasaran</v>
      </c>
      <c r="M145" s="849"/>
      <c r="N145" s="852"/>
      <c r="O145" s="517"/>
      <c r="P145" s="517"/>
      <c r="Q145" s="517"/>
      <c r="R145" s="517"/>
    </row>
    <row r="146" spans="2:18" s="527" customFormat="1" ht="15.75">
      <c r="B146" s="837"/>
      <c r="C146" s="840"/>
      <c r="D146" s="858"/>
      <c r="E146" s="855"/>
      <c r="F146" s="549">
        <v>4</v>
      </c>
      <c r="G146" s="550"/>
      <c r="H146" s="598" t="str">
        <f t="shared" si="2"/>
        <v>Belum Diisi</v>
      </c>
      <c r="I146" s="592" t="s">
        <v>26</v>
      </c>
      <c r="J146" s="593" t="str">
        <f>IF($D$143="Y/T","Isi Sasaran",IF($E$143=0,0,IF(I146="Y",1,IF(I146="T",0,"Isi Dulu"))))</f>
        <v>Isi Sasaran</v>
      </c>
      <c r="K146" s="592" t="s">
        <v>26</v>
      </c>
      <c r="L146" s="593" t="str">
        <f>IF($D$143="Y/T","Isi Sasaran",IF($E$143=0,0,IF(K146="Y",1,IF(K146="T",0,"Isi Dulu"))))</f>
        <v>Isi Sasaran</v>
      </c>
      <c r="M146" s="849"/>
      <c r="N146" s="852"/>
      <c r="O146" s="517"/>
      <c r="P146" s="517"/>
      <c r="Q146" s="517"/>
      <c r="R146" s="517"/>
    </row>
    <row r="147" spans="2:18" s="527" customFormat="1" ht="15.75">
      <c r="B147" s="838"/>
      <c r="C147" s="841"/>
      <c r="D147" s="859"/>
      <c r="E147" s="856"/>
      <c r="F147" s="569">
        <v>5</v>
      </c>
      <c r="G147" s="570"/>
      <c r="H147" s="599" t="str">
        <f t="shared" si="2"/>
        <v>Belum Diisi</v>
      </c>
      <c r="I147" s="595" t="s">
        <v>26</v>
      </c>
      <c r="J147" s="596" t="str">
        <f>IF($D$143="Y/T","Isi Sasaran",IF($E$143=0,0,IF(I147="Y",1,IF(I147="T",0,"Isi Dulu"))))</f>
        <v>Isi Sasaran</v>
      </c>
      <c r="K147" s="595" t="s">
        <v>26</v>
      </c>
      <c r="L147" s="596" t="str">
        <f>IF($D$143="Y/T","Isi Sasaran",IF($E$143=0,0,IF(K147="Y",1,IF(K147="T",0,"Isi Dulu"))))</f>
        <v>Isi Sasaran</v>
      </c>
      <c r="M147" s="850"/>
      <c r="N147" s="853"/>
      <c r="O147" s="517"/>
      <c r="P147" s="517"/>
      <c r="Q147" s="517"/>
      <c r="R147" s="517"/>
    </row>
    <row r="148" spans="2:18" s="527" customFormat="1" ht="15.75">
      <c r="B148" s="836">
        <v>9</v>
      </c>
      <c r="C148" s="839"/>
      <c r="D148" s="857" t="s">
        <v>26</v>
      </c>
      <c r="E148" s="854" t="str">
        <f>IF(D148="Y",1,IF(D148="T",0,IF(D148="Y/T","Belum diisi","Error")))</f>
        <v>Belum diisi</v>
      </c>
      <c r="F148" s="528">
        <v>1</v>
      </c>
      <c r="G148" s="529"/>
      <c r="H148" s="600" t="str">
        <f t="shared" si="2"/>
        <v>Belum Diisi</v>
      </c>
      <c r="I148" s="590" t="s">
        <v>26</v>
      </c>
      <c r="J148" s="591" t="str">
        <f>IF($D$148="Y/T","Isi Sasaran",IF($E$148=0,0,IF(I148="Y",1,IF(I148="T",0,"Isi Dulu"))))</f>
        <v>Isi Sasaran</v>
      </c>
      <c r="K148" s="590" t="s">
        <v>26</v>
      </c>
      <c r="L148" s="591" t="str">
        <f>IF($D$148="Y/T","Isi Sasaran",IF($E$148=0,0,IF(K148="Y",1,IF(K148="T",0,"Isi Dulu"))))</f>
        <v>Isi Sasaran</v>
      </c>
      <c r="M148" s="848" t="s">
        <v>26</v>
      </c>
      <c r="N148" s="851" t="str">
        <f>IF(M148="Y",1,IF(M148="T",0,IF(M148="Y/T","Belum diisi","Error")))</f>
        <v>Belum diisi</v>
      </c>
      <c r="O148" s="517"/>
      <c r="P148" s="517"/>
      <c r="Q148" s="517"/>
      <c r="R148" s="517"/>
    </row>
    <row r="149" spans="2:18" s="527" customFormat="1" ht="15.75">
      <c r="B149" s="837"/>
      <c r="C149" s="840"/>
      <c r="D149" s="858"/>
      <c r="E149" s="855"/>
      <c r="F149" s="549">
        <v>2</v>
      </c>
      <c r="G149" s="550"/>
      <c r="H149" s="598" t="str">
        <f t="shared" si="2"/>
        <v>Belum Diisi</v>
      </c>
      <c r="I149" s="592" t="s">
        <v>26</v>
      </c>
      <c r="J149" s="593" t="str">
        <f>IF($D$148="Y/T","Isi Sasaran",IF($E$148=0,0,IF(I149="Y",1,IF(I149="T",0,"Isi Dulu"))))</f>
        <v>Isi Sasaran</v>
      </c>
      <c r="K149" s="592" t="s">
        <v>26</v>
      </c>
      <c r="L149" s="593" t="str">
        <f>IF($D$148="Y/T","Isi Sasaran",IF($E$148=0,0,IF(K149="Y",1,IF(K149="T",0,"Isi Dulu"))))</f>
        <v>Isi Sasaran</v>
      </c>
      <c r="M149" s="849"/>
      <c r="N149" s="852"/>
      <c r="O149" s="517"/>
      <c r="P149" s="517"/>
      <c r="Q149" s="517"/>
      <c r="R149" s="517"/>
    </row>
    <row r="150" spans="2:18" s="527" customFormat="1" ht="15.75">
      <c r="B150" s="837"/>
      <c r="C150" s="840"/>
      <c r="D150" s="858"/>
      <c r="E150" s="855"/>
      <c r="F150" s="549">
        <v>3</v>
      </c>
      <c r="G150" s="550"/>
      <c r="H150" s="598" t="str">
        <f t="shared" si="2"/>
        <v>Belum Diisi</v>
      </c>
      <c r="I150" s="592" t="s">
        <v>26</v>
      </c>
      <c r="J150" s="593" t="str">
        <f>IF($D$148="Y/T","Isi Sasaran",IF($E$148=0,0,IF(I150="Y",1,IF(I150="T",0,"Isi Dulu"))))</f>
        <v>Isi Sasaran</v>
      </c>
      <c r="K150" s="592" t="s">
        <v>26</v>
      </c>
      <c r="L150" s="593" t="str">
        <f>IF($D$148="Y/T","Isi Sasaran",IF($E$148=0,0,IF(K150="Y",1,IF(K150="T",0,"Isi Dulu"))))</f>
        <v>Isi Sasaran</v>
      </c>
      <c r="M150" s="849"/>
      <c r="N150" s="852"/>
      <c r="O150" s="517"/>
      <c r="P150" s="517"/>
      <c r="Q150" s="517"/>
      <c r="R150" s="517"/>
    </row>
    <row r="151" spans="2:18" s="527" customFormat="1" ht="15.75">
      <c r="B151" s="837"/>
      <c r="C151" s="840"/>
      <c r="D151" s="858"/>
      <c r="E151" s="855"/>
      <c r="F151" s="549">
        <v>4</v>
      </c>
      <c r="G151" s="550"/>
      <c r="H151" s="598" t="str">
        <f t="shared" si="2"/>
        <v>Belum Diisi</v>
      </c>
      <c r="I151" s="592" t="s">
        <v>26</v>
      </c>
      <c r="J151" s="593" t="str">
        <f>IF($D$148="Y/T","Isi Sasaran",IF($E$148=0,0,IF(I151="Y",1,IF(I151="T",0,"Isi Dulu"))))</f>
        <v>Isi Sasaran</v>
      </c>
      <c r="K151" s="592" t="s">
        <v>26</v>
      </c>
      <c r="L151" s="593" t="str">
        <f>IF($D$148="Y/T","Isi Sasaran",IF($E$148=0,0,IF(K151="Y",1,IF(K151="T",0,"Isi Dulu"))))</f>
        <v>Isi Sasaran</v>
      </c>
      <c r="M151" s="849"/>
      <c r="N151" s="852"/>
      <c r="O151" s="517"/>
      <c r="P151" s="517"/>
      <c r="Q151" s="517"/>
      <c r="R151" s="517"/>
    </row>
    <row r="152" spans="2:18" s="527" customFormat="1" ht="15.75">
      <c r="B152" s="838"/>
      <c r="C152" s="841"/>
      <c r="D152" s="859"/>
      <c r="E152" s="856"/>
      <c r="F152" s="569">
        <v>5</v>
      </c>
      <c r="G152" s="570"/>
      <c r="H152" s="599" t="str">
        <f t="shared" si="2"/>
        <v>Belum Diisi</v>
      </c>
      <c r="I152" s="595" t="s">
        <v>26</v>
      </c>
      <c r="J152" s="596" t="str">
        <f>IF($D$148="Y/T","Isi Sasaran",IF($E$148=0,0,IF(I152="Y",1,IF(I152="T",0,"Isi Dulu"))))</f>
        <v>Isi Sasaran</v>
      </c>
      <c r="K152" s="595" t="s">
        <v>26</v>
      </c>
      <c r="L152" s="596" t="str">
        <f>IF($D$148="Y/T","Isi Sasaran",IF($E$148=0,0,IF(K152="Y",1,IF(K152="T",0,"Isi Dulu"))))</f>
        <v>Isi Sasaran</v>
      </c>
      <c r="M152" s="850"/>
      <c r="N152" s="853"/>
      <c r="O152" s="517"/>
      <c r="P152" s="517"/>
      <c r="Q152" s="517"/>
      <c r="R152" s="517"/>
    </row>
    <row r="153" spans="2:18" s="527" customFormat="1" ht="15.75">
      <c r="B153" s="836">
        <v>10</v>
      </c>
      <c r="C153" s="839"/>
      <c r="D153" s="857" t="s">
        <v>26</v>
      </c>
      <c r="E153" s="854" t="str">
        <f>IF(D153="Y",1,IF(D153="T",0,IF(D153="Y/T","Belum diisi","Error")))</f>
        <v>Belum diisi</v>
      </c>
      <c r="F153" s="528">
        <v>1</v>
      </c>
      <c r="G153" s="529"/>
      <c r="H153" s="600" t="str">
        <f t="shared" si="2"/>
        <v>Belum Diisi</v>
      </c>
      <c r="I153" s="590" t="s">
        <v>26</v>
      </c>
      <c r="J153" s="591" t="str">
        <f>IF($D$153="Y/T","Isi Sasaran",IF($E$153=0,0,IF(I153="Y",1,IF(I153="T",0,"Isi Dulu"))))</f>
        <v>Isi Sasaran</v>
      </c>
      <c r="K153" s="590" t="s">
        <v>26</v>
      </c>
      <c r="L153" s="591" t="str">
        <f>IF($D$153="Y/T","Isi Sasaran",IF($E$153=0,0,IF(K153="Y",1,IF(K153="T",0,"Isi Dulu"))))</f>
        <v>Isi Sasaran</v>
      </c>
      <c r="M153" s="848" t="s">
        <v>26</v>
      </c>
      <c r="N153" s="851" t="str">
        <f>IF(M153="Y",1,IF(M153="T",0,IF(M153="Y/T","Belum diisi","Error")))</f>
        <v>Belum diisi</v>
      </c>
      <c r="O153" s="517"/>
      <c r="P153" s="517"/>
      <c r="Q153" s="517"/>
      <c r="R153" s="517"/>
    </row>
    <row r="154" spans="2:18" s="527" customFormat="1" ht="15.75">
      <c r="B154" s="837"/>
      <c r="C154" s="840"/>
      <c r="D154" s="858"/>
      <c r="E154" s="855"/>
      <c r="F154" s="549">
        <v>2</v>
      </c>
      <c r="G154" s="550"/>
      <c r="H154" s="598" t="str">
        <f t="shared" si="2"/>
        <v>Belum Diisi</v>
      </c>
      <c r="I154" s="592" t="s">
        <v>26</v>
      </c>
      <c r="J154" s="593" t="str">
        <f>IF($D$153="Y/T","Isi Sasaran",IF($E$153=0,0,IF(I154="Y",1,IF(I154="T",0,"Isi Dulu"))))</f>
        <v>Isi Sasaran</v>
      </c>
      <c r="K154" s="592" t="s">
        <v>26</v>
      </c>
      <c r="L154" s="593" t="str">
        <f>IF($D$153="Y/T","Isi Sasaran",IF($E$153=0,0,IF(K154="Y",1,IF(K154="T",0,"Isi Dulu"))))</f>
        <v>Isi Sasaran</v>
      </c>
      <c r="M154" s="849"/>
      <c r="N154" s="852"/>
      <c r="O154" s="517"/>
      <c r="P154" s="517"/>
      <c r="Q154" s="517"/>
      <c r="R154" s="517"/>
    </row>
    <row r="155" spans="2:18" s="527" customFormat="1" ht="15.75">
      <c r="B155" s="837"/>
      <c r="C155" s="840"/>
      <c r="D155" s="858"/>
      <c r="E155" s="855"/>
      <c r="F155" s="549">
        <v>3</v>
      </c>
      <c r="G155" s="550"/>
      <c r="H155" s="598" t="str">
        <f t="shared" si="2"/>
        <v>Belum Diisi</v>
      </c>
      <c r="I155" s="592" t="s">
        <v>26</v>
      </c>
      <c r="J155" s="593" t="str">
        <f>IF($D$153="Y/T","Isi Sasaran",IF($E$153=0,0,IF(I155="Y",1,IF(I155="T",0,"Isi Dulu"))))</f>
        <v>Isi Sasaran</v>
      </c>
      <c r="K155" s="592" t="s">
        <v>26</v>
      </c>
      <c r="L155" s="593" t="str">
        <f>IF($D$153="Y/T","Isi Sasaran",IF($E$153=0,0,IF(K155="Y",1,IF(K155="T",0,"Isi Dulu"))))</f>
        <v>Isi Sasaran</v>
      </c>
      <c r="M155" s="849"/>
      <c r="N155" s="852"/>
      <c r="O155" s="517"/>
      <c r="P155" s="517"/>
      <c r="Q155" s="517"/>
      <c r="R155" s="517"/>
    </row>
    <row r="156" spans="2:18" s="527" customFormat="1" ht="15.75">
      <c r="B156" s="837"/>
      <c r="C156" s="840"/>
      <c r="D156" s="858"/>
      <c r="E156" s="855"/>
      <c r="F156" s="549">
        <v>4</v>
      </c>
      <c r="G156" s="550"/>
      <c r="H156" s="598" t="str">
        <f t="shared" si="2"/>
        <v>Belum Diisi</v>
      </c>
      <c r="I156" s="592" t="s">
        <v>26</v>
      </c>
      <c r="J156" s="593" t="str">
        <f>IF($D$153="Y/T","Isi Sasaran",IF($E$153=0,0,IF(I156="Y",1,IF(I156="T",0,"Isi Dulu"))))</f>
        <v>Isi Sasaran</v>
      </c>
      <c r="K156" s="592" t="s">
        <v>26</v>
      </c>
      <c r="L156" s="593" t="str">
        <f>IF($D$153="Y/T","Isi Sasaran",IF($E$153=0,0,IF(K156="Y",1,IF(K156="T",0,"Isi Dulu"))))</f>
        <v>Isi Sasaran</v>
      </c>
      <c r="M156" s="849"/>
      <c r="N156" s="852"/>
      <c r="O156" s="517"/>
      <c r="P156" s="517"/>
      <c r="Q156" s="517"/>
      <c r="R156" s="517"/>
    </row>
    <row r="157" spans="2:18" s="527" customFormat="1" ht="15.75">
      <c r="B157" s="838"/>
      <c r="C157" s="841"/>
      <c r="D157" s="859"/>
      <c r="E157" s="856"/>
      <c r="F157" s="569">
        <v>5</v>
      </c>
      <c r="G157" s="570"/>
      <c r="H157" s="599" t="str">
        <f t="shared" si="2"/>
        <v>Belum Diisi</v>
      </c>
      <c r="I157" s="595" t="s">
        <v>26</v>
      </c>
      <c r="J157" s="596" t="str">
        <f>IF($D$153="Y/T","Isi Sasaran",IF($E$153=0,0,IF(I157="Y",1,IF(I157="T",0,"Isi Dulu"))))</f>
        <v>Isi Sasaran</v>
      </c>
      <c r="K157" s="595" t="s">
        <v>26</v>
      </c>
      <c r="L157" s="596" t="str">
        <f>IF($D$153="Y/T","Isi Sasaran",IF($E$153=0,0,IF(K157="Y",1,IF(K157="T",0,"Isi Dulu"))))</f>
        <v>Isi Sasaran</v>
      </c>
      <c r="M157" s="850"/>
      <c r="N157" s="853"/>
      <c r="O157" s="517"/>
      <c r="P157" s="517"/>
      <c r="Q157" s="517"/>
      <c r="R157" s="517"/>
    </row>
    <row r="158" spans="2:18" s="527" customFormat="1" ht="15.75">
      <c r="B158" s="836">
        <v>11</v>
      </c>
      <c r="C158" s="839"/>
      <c r="D158" s="857" t="s">
        <v>26</v>
      </c>
      <c r="E158" s="854" t="str">
        <f>IF(D158="Y",1,IF(D158="T",0,IF(D158="Y/T","Belum diisi","Error")))</f>
        <v>Belum diisi</v>
      </c>
      <c r="F158" s="528">
        <v>1</v>
      </c>
      <c r="G158" s="529"/>
      <c r="H158" s="600" t="str">
        <f t="shared" si="2"/>
        <v>Belum Diisi</v>
      </c>
      <c r="I158" s="590" t="s">
        <v>26</v>
      </c>
      <c r="J158" s="591" t="str">
        <f>IF($D$158="Y/T","Isi Sasaran",IF($E$158=0,0,IF(I158="Y",1,IF(I158="T",0,"Isi Dulu"))))</f>
        <v>Isi Sasaran</v>
      </c>
      <c r="K158" s="590" t="s">
        <v>26</v>
      </c>
      <c r="L158" s="591" t="str">
        <f>IF($D$158="Y/T","Isi Sasaran",IF($E$158=0,0,IF(K158="Y",1,IF(K158="T",0,"Isi Dulu"))))</f>
        <v>Isi Sasaran</v>
      </c>
      <c r="M158" s="848" t="s">
        <v>26</v>
      </c>
      <c r="N158" s="851" t="str">
        <f>IF(M158="Y",1,IF(M158="T",0,IF(M158="Y/T","Belum diisi","Error")))</f>
        <v>Belum diisi</v>
      </c>
      <c r="O158" s="517"/>
      <c r="P158" s="517"/>
      <c r="Q158" s="517"/>
      <c r="R158" s="517"/>
    </row>
    <row r="159" spans="2:18" s="527" customFormat="1" ht="15.75">
      <c r="B159" s="837"/>
      <c r="C159" s="840"/>
      <c r="D159" s="858"/>
      <c r="E159" s="855"/>
      <c r="F159" s="549">
        <v>2</v>
      </c>
      <c r="G159" s="550"/>
      <c r="H159" s="598" t="str">
        <f t="shared" si="2"/>
        <v>Belum Diisi</v>
      </c>
      <c r="I159" s="592" t="s">
        <v>26</v>
      </c>
      <c r="J159" s="593" t="str">
        <f>IF($D$158="Y/T","Isi Sasaran",IF($E$158=0,0,IF(I159="Y",1,IF(I159="T",0,"Isi Dulu"))))</f>
        <v>Isi Sasaran</v>
      </c>
      <c r="K159" s="592" t="s">
        <v>26</v>
      </c>
      <c r="L159" s="593" t="str">
        <f>IF($D$158="Y/T","Isi Sasaran",IF($E$158=0,0,IF(K159="Y",1,IF(K159="T",0,"Isi Dulu"))))</f>
        <v>Isi Sasaran</v>
      </c>
      <c r="M159" s="849"/>
      <c r="N159" s="852"/>
      <c r="O159" s="517"/>
      <c r="P159" s="517"/>
      <c r="Q159" s="517"/>
      <c r="R159" s="517"/>
    </row>
    <row r="160" spans="2:18" s="527" customFormat="1" ht="15.75">
      <c r="B160" s="837"/>
      <c r="C160" s="840"/>
      <c r="D160" s="858"/>
      <c r="E160" s="855"/>
      <c r="F160" s="549">
        <v>3</v>
      </c>
      <c r="G160" s="550"/>
      <c r="H160" s="598" t="str">
        <f t="shared" si="2"/>
        <v>Belum Diisi</v>
      </c>
      <c r="I160" s="592" t="s">
        <v>26</v>
      </c>
      <c r="J160" s="593" t="str">
        <f>IF($D$158="Y/T","Isi Sasaran",IF($E$158=0,0,IF(I160="Y",1,IF(I160="T",0,"Isi Dulu"))))</f>
        <v>Isi Sasaran</v>
      </c>
      <c r="K160" s="592" t="s">
        <v>26</v>
      </c>
      <c r="L160" s="593" t="str">
        <f>IF($D$158="Y/T","Isi Sasaran",IF($E$158=0,0,IF(K160="Y",1,IF(K160="T",0,"Isi Dulu"))))</f>
        <v>Isi Sasaran</v>
      </c>
      <c r="M160" s="849"/>
      <c r="N160" s="852"/>
      <c r="O160" s="517"/>
      <c r="P160" s="517"/>
      <c r="Q160" s="517"/>
      <c r="R160" s="517"/>
    </row>
    <row r="161" spans="2:18" s="527" customFormat="1" ht="15.75">
      <c r="B161" s="837"/>
      <c r="C161" s="840"/>
      <c r="D161" s="858"/>
      <c r="E161" s="855"/>
      <c r="F161" s="549">
        <v>4</v>
      </c>
      <c r="G161" s="550"/>
      <c r="H161" s="598" t="str">
        <f t="shared" si="2"/>
        <v>Belum Diisi</v>
      </c>
      <c r="I161" s="592" t="s">
        <v>26</v>
      </c>
      <c r="J161" s="593" t="str">
        <f>IF($D$158="Y/T","Isi Sasaran",IF($E$158=0,0,IF(I161="Y",1,IF(I161="T",0,"Isi Dulu"))))</f>
        <v>Isi Sasaran</v>
      </c>
      <c r="K161" s="592" t="s">
        <v>26</v>
      </c>
      <c r="L161" s="593" t="str">
        <f>IF($D$158="Y/T","Isi Sasaran",IF($E$158=0,0,IF(K161="Y",1,IF(K161="T",0,"Isi Dulu"))))</f>
        <v>Isi Sasaran</v>
      </c>
      <c r="M161" s="849"/>
      <c r="N161" s="852"/>
      <c r="O161" s="517"/>
      <c r="P161" s="517"/>
      <c r="Q161" s="517"/>
      <c r="R161" s="517"/>
    </row>
    <row r="162" spans="2:18" s="527" customFormat="1" ht="15.75">
      <c r="B162" s="838"/>
      <c r="C162" s="841"/>
      <c r="D162" s="859"/>
      <c r="E162" s="856"/>
      <c r="F162" s="569">
        <v>5</v>
      </c>
      <c r="G162" s="570"/>
      <c r="H162" s="599" t="str">
        <f t="shared" si="2"/>
        <v>Belum Diisi</v>
      </c>
      <c r="I162" s="595" t="s">
        <v>26</v>
      </c>
      <c r="J162" s="596" t="str">
        <f>IF($D$158="Y/T","Isi Sasaran",IF($E$158=0,0,IF(I162="Y",1,IF(I162="T",0,"Isi Dulu"))))</f>
        <v>Isi Sasaran</v>
      </c>
      <c r="K162" s="595" t="s">
        <v>26</v>
      </c>
      <c r="L162" s="596" t="str">
        <f>IF($D$158="Y/T","Isi Sasaran",IF($E$158=0,0,IF(K162="Y",1,IF(K162="T",0,"Isi Dulu"))))</f>
        <v>Isi Sasaran</v>
      </c>
      <c r="M162" s="850"/>
      <c r="N162" s="853"/>
      <c r="O162" s="517"/>
      <c r="P162" s="517"/>
      <c r="Q162" s="517"/>
      <c r="R162" s="517"/>
    </row>
    <row r="163" spans="2:18" s="527" customFormat="1" ht="15.75">
      <c r="B163" s="836">
        <v>12</v>
      </c>
      <c r="C163" s="839"/>
      <c r="D163" s="857" t="s">
        <v>26</v>
      </c>
      <c r="E163" s="854" t="str">
        <f>IF(D163="Y",1,IF(D163="T",0,IF(D163="Y/T","Belum diisi","Error")))</f>
        <v>Belum diisi</v>
      </c>
      <c r="F163" s="528">
        <v>1</v>
      </c>
      <c r="G163" s="529"/>
      <c r="H163" s="600" t="str">
        <f t="shared" si="2"/>
        <v>Belum Diisi</v>
      </c>
      <c r="I163" s="590" t="s">
        <v>26</v>
      </c>
      <c r="J163" s="591" t="str">
        <f>IF($D$163="Y/T","Isi Sasaran",IF($E$163=0,0,IF(I163="Y",1,IF(I163="T",0,"Isi Dulu"))))</f>
        <v>Isi Sasaran</v>
      </c>
      <c r="K163" s="590" t="s">
        <v>26</v>
      </c>
      <c r="L163" s="591" t="str">
        <f>IF($D$163="Y/T","Isi Sasaran",IF($E$163=0,0,IF(K163="Y",1,IF(K163="T",0,"Isi Dulu"))))</f>
        <v>Isi Sasaran</v>
      </c>
      <c r="M163" s="848" t="s">
        <v>26</v>
      </c>
      <c r="N163" s="851" t="str">
        <f>IF(M163="Y",1,IF(M163="T",0,IF(M163="Y/T","Belum diisi","Error")))</f>
        <v>Belum diisi</v>
      </c>
      <c r="O163" s="517"/>
      <c r="P163" s="517"/>
      <c r="Q163" s="517"/>
      <c r="R163" s="517"/>
    </row>
    <row r="164" spans="2:18" s="527" customFormat="1" ht="15.75">
      <c r="B164" s="837"/>
      <c r="C164" s="840"/>
      <c r="D164" s="858"/>
      <c r="E164" s="855"/>
      <c r="F164" s="549">
        <v>2</v>
      </c>
      <c r="G164" s="550"/>
      <c r="H164" s="598" t="str">
        <f t="shared" si="2"/>
        <v>Belum Diisi</v>
      </c>
      <c r="I164" s="592" t="s">
        <v>26</v>
      </c>
      <c r="J164" s="593" t="str">
        <f>IF($D$163="Y/T","Isi Sasaran",IF($E$163=0,0,IF(I164="Y",1,IF(I164="T",0,"Isi Dulu"))))</f>
        <v>Isi Sasaran</v>
      </c>
      <c r="K164" s="592" t="s">
        <v>26</v>
      </c>
      <c r="L164" s="593" t="str">
        <f>IF($D$163="Y/T","Isi Sasaran",IF($E$163=0,0,IF(K164="Y",1,IF(K164="T",0,"Isi Dulu"))))</f>
        <v>Isi Sasaran</v>
      </c>
      <c r="M164" s="849"/>
      <c r="N164" s="852"/>
      <c r="O164" s="517"/>
      <c r="P164" s="517"/>
      <c r="Q164" s="517"/>
      <c r="R164" s="517"/>
    </row>
    <row r="165" spans="2:18" s="527" customFormat="1" ht="15.75">
      <c r="B165" s="837"/>
      <c r="C165" s="840"/>
      <c r="D165" s="858"/>
      <c r="E165" s="855"/>
      <c r="F165" s="549">
        <v>3</v>
      </c>
      <c r="G165" s="550"/>
      <c r="H165" s="598" t="str">
        <f t="shared" si="2"/>
        <v>Belum Diisi</v>
      </c>
      <c r="I165" s="592" t="s">
        <v>26</v>
      </c>
      <c r="J165" s="593" t="str">
        <f>IF($D$163="Y/T","Isi Sasaran",IF($E$163=0,0,IF(I165="Y",1,IF(I165="T",0,"Isi Dulu"))))</f>
        <v>Isi Sasaran</v>
      </c>
      <c r="K165" s="592" t="s">
        <v>26</v>
      </c>
      <c r="L165" s="593" t="str">
        <f>IF($D$163="Y/T","Isi Sasaran",IF($E$163=0,0,IF(K165="Y",1,IF(K165="T",0,"Isi Dulu"))))</f>
        <v>Isi Sasaran</v>
      </c>
      <c r="M165" s="849"/>
      <c r="N165" s="852"/>
      <c r="O165" s="517"/>
      <c r="P165" s="517"/>
      <c r="Q165" s="517"/>
      <c r="R165" s="517"/>
    </row>
    <row r="166" spans="2:18" s="527" customFormat="1" ht="15.75">
      <c r="B166" s="837"/>
      <c r="C166" s="840"/>
      <c r="D166" s="858"/>
      <c r="E166" s="855"/>
      <c r="F166" s="549">
        <v>4</v>
      </c>
      <c r="G166" s="550"/>
      <c r="H166" s="598" t="str">
        <f t="shared" si="2"/>
        <v>Belum Diisi</v>
      </c>
      <c r="I166" s="592" t="s">
        <v>26</v>
      </c>
      <c r="J166" s="593" t="str">
        <f>IF($D$163="Y/T","Isi Sasaran",IF($E$163=0,0,IF(I166="Y",1,IF(I166="T",0,"Isi Dulu"))))</f>
        <v>Isi Sasaran</v>
      </c>
      <c r="K166" s="592" t="s">
        <v>26</v>
      </c>
      <c r="L166" s="593" t="str">
        <f>IF($D$163="Y/T","Isi Sasaran",IF($E$163=0,0,IF(K166="Y",1,IF(K166="T",0,"Isi Dulu"))))</f>
        <v>Isi Sasaran</v>
      </c>
      <c r="M166" s="849"/>
      <c r="N166" s="852"/>
      <c r="O166" s="517"/>
      <c r="P166" s="517"/>
      <c r="Q166" s="517"/>
      <c r="R166" s="517"/>
    </row>
    <row r="167" spans="2:18" s="527" customFormat="1" ht="15.75">
      <c r="B167" s="838"/>
      <c r="C167" s="841"/>
      <c r="D167" s="859"/>
      <c r="E167" s="856"/>
      <c r="F167" s="569">
        <v>5</v>
      </c>
      <c r="G167" s="570"/>
      <c r="H167" s="599" t="str">
        <f t="shared" si="2"/>
        <v>Belum Diisi</v>
      </c>
      <c r="I167" s="595" t="s">
        <v>26</v>
      </c>
      <c r="J167" s="596" t="str">
        <f>IF($D$163="Y/T","Isi Sasaran",IF($E$163=0,0,IF(I167="Y",1,IF(I167="T",0,"Isi Dulu"))))</f>
        <v>Isi Sasaran</v>
      </c>
      <c r="K167" s="595" t="s">
        <v>26</v>
      </c>
      <c r="L167" s="596" t="str">
        <f>IF($D$163="Y/T","Isi Sasaran",IF($E$163=0,0,IF(K167="Y",1,IF(K167="T",0,"Isi Dulu"))))</f>
        <v>Isi Sasaran</v>
      </c>
      <c r="M167" s="850"/>
      <c r="N167" s="853"/>
      <c r="O167" s="517"/>
      <c r="P167" s="517"/>
      <c r="Q167" s="517"/>
      <c r="R167" s="517"/>
    </row>
    <row r="168" spans="2:18" s="527" customFormat="1" ht="15.75">
      <c r="B168" s="836">
        <v>13</v>
      </c>
      <c r="C168" s="839"/>
      <c r="D168" s="857" t="s">
        <v>26</v>
      </c>
      <c r="E168" s="854" t="str">
        <f>IF(D168="Y",1,IF(D168="T",0,IF(D168="Y/T","Belum diisi","Error")))</f>
        <v>Belum diisi</v>
      </c>
      <c r="F168" s="528">
        <v>1</v>
      </c>
      <c r="G168" s="529"/>
      <c r="H168" s="600" t="str">
        <f t="shared" si="2"/>
        <v>Belum Diisi</v>
      </c>
      <c r="I168" s="590" t="s">
        <v>26</v>
      </c>
      <c r="J168" s="591" t="str">
        <f>IF($D$168="Y/T","Isi Sasaran",IF($E$168=0,0,IF(I168="Y",1,IF(I168="T",0,"Isi Dulu"))))</f>
        <v>Isi Sasaran</v>
      </c>
      <c r="K168" s="590" t="s">
        <v>26</v>
      </c>
      <c r="L168" s="591" t="str">
        <f>IF($D$168="Y/T","Isi Sasaran",IF($E$168=0,0,IF(K168="Y",1,IF(K168="T",0,"Isi Dulu"))))</f>
        <v>Isi Sasaran</v>
      </c>
      <c r="M168" s="848" t="s">
        <v>26</v>
      </c>
      <c r="N168" s="851" t="str">
        <f>IF(M168="Y",1,IF(M168="T",0,IF(M168="Y/T","Belum diisi","Error")))</f>
        <v>Belum diisi</v>
      </c>
      <c r="O168" s="517"/>
      <c r="P168" s="517"/>
      <c r="Q168" s="517"/>
      <c r="R168" s="517"/>
    </row>
    <row r="169" spans="2:18" s="527" customFormat="1" ht="15.75">
      <c r="B169" s="837"/>
      <c r="C169" s="840"/>
      <c r="D169" s="858"/>
      <c r="E169" s="855"/>
      <c r="F169" s="549">
        <v>2</v>
      </c>
      <c r="G169" s="550"/>
      <c r="H169" s="598" t="str">
        <f t="shared" si="2"/>
        <v>Belum Diisi</v>
      </c>
      <c r="I169" s="592" t="s">
        <v>26</v>
      </c>
      <c r="J169" s="593" t="str">
        <f>IF($D$168="Y/T","Isi Sasaran",IF($E$168=0,0,IF(I169="Y",1,IF(I169="T",0,"Isi Dulu"))))</f>
        <v>Isi Sasaran</v>
      </c>
      <c r="K169" s="592" t="s">
        <v>26</v>
      </c>
      <c r="L169" s="593" t="str">
        <f>IF($D$168="Y/T","Isi Sasaran",IF($E$168=0,0,IF(K169="Y",1,IF(K169="T",0,"Isi Dulu"))))</f>
        <v>Isi Sasaran</v>
      </c>
      <c r="M169" s="849"/>
      <c r="N169" s="852"/>
      <c r="O169" s="517"/>
      <c r="P169" s="517"/>
      <c r="Q169" s="517"/>
      <c r="R169" s="517"/>
    </row>
    <row r="170" spans="2:18" s="527" customFormat="1" ht="15.75">
      <c r="B170" s="837"/>
      <c r="C170" s="840"/>
      <c r="D170" s="858"/>
      <c r="E170" s="855"/>
      <c r="F170" s="549">
        <v>3</v>
      </c>
      <c r="G170" s="550"/>
      <c r="H170" s="598" t="str">
        <f t="shared" si="2"/>
        <v>Belum Diisi</v>
      </c>
      <c r="I170" s="592" t="s">
        <v>26</v>
      </c>
      <c r="J170" s="593" t="str">
        <f>IF($D$168="Y/T","Isi Sasaran",IF($E$168=0,0,IF(I170="Y",1,IF(I170="T",0,"Isi Dulu"))))</f>
        <v>Isi Sasaran</v>
      </c>
      <c r="K170" s="592" t="s">
        <v>26</v>
      </c>
      <c r="L170" s="593" t="str">
        <f>IF($D$168="Y/T","Isi Sasaran",IF($E$168=0,0,IF(K170="Y",1,IF(K170="T",0,"Isi Dulu"))))</f>
        <v>Isi Sasaran</v>
      </c>
      <c r="M170" s="849"/>
      <c r="N170" s="852"/>
      <c r="O170" s="517"/>
      <c r="P170" s="517"/>
      <c r="Q170" s="517"/>
      <c r="R170" s="517"/>
    </row>
    <row r="171" spans="2:18" s="527" customFormat="1" ht="15.75">
      <c r="B171" s="837"/>
      <c r="C171" s="840"/>
      <c r="D171" s="858"/>
      <c r="E171" s="855"/>
      <c r="F171" s="549">
        <v>4</v>
      </c>
      <c r="G171" s="550"/>
      <c r="H171" s="598" t="str">
        <f t="shared" si="2"/>
        <v>Belum Diisi</v>
      </c>
      <c r="I171" s="592" t="s">
        <v>26</v>
      </c>
      <c r="J171" s="593" t="str">
        <f>IF($D$168="Y/T","Isi Sasaran",IF($E$168=0,0,IF(I171="Y",1,IF(I171="T",0,"Isi Dulu"))))</f>
        <v>Isi Sasaran</v>
      </c>
      <c r="K171" s="592" t="s">
        <v>26</v>
      </c>
      <c r="L171" s="593" t="str">
        <f>IF($D$168="Y/T","Isi Sasaran",IF($E$168=0,0,IF(K171="Y",1,IF(K171="T",0,"Isi Dulu"))))</f>
        <v>Isi Sasaran</v>
      </c>
      <c r="M171" s="849"/>
      <c r="N171" s="852"/>
      <c r="O171" s="517"/>
      <c r="P171" s="517"/>
      <c r="Q171" s="517"/>
      <c r="R171" s="517"/>
    </row>
    <row r="172" spans="2:18" s="527" customFormat="1" ht="15.75">
      <c r="B172" s="838"/>
      <c r="C172" s="841"/>
      <c r="D172" s="859"/>
      <c r="E172" s="856"/>
      <c r="F172" s="569">
        <v>5</v>
      </c>
      <c r="G172" s="570"/>
      <c r="H172" s="599" t="str">
        <f t="shared" ref="H172:H207" si="3">IF(OR(J172="Isi Dulu",L172="Isi Dulu",J172="Isi Sasaran",L172="Isi Sasaran"),"Belum Diisi",IF(SUM(J172,L172)=2,1,IF(SUM(J172,L172)=1,0,IF(SUM(J172,L172)=0,0,"Error"))))</f>
        <v>Belum Diisi</v>
      </c>
      <c r="I172" s="595" t="s">
        <v>26</v>
      </c>
      <c r="J172" s="596" t="str">
        <f>IF($D$168="Y/T","Isi Sasaran",IF($E$168=0,0,IF(I172="Y",1,IF(I172="T",0,"Isi Dulu"))))</f>
        <v>Isi Sasaran</v>
      </c>
      <c r="K172" s="595" t="s">
        <v>26</v>
      </c>
      <c r="L172" s="596" t="str">
        <f>IF($D$168="Y/T","Isi Sasaran",IF($E$168=0,0,IF(K172="Y",1,IF(K172="T",0,"Isi Dulu"))))</f>
        <v>Isi Sasaran</v>
      </c>
      <c r="M172" s="850"/>
      <c r="N172" s="853"/>
      <c r="O172" s="517"/>
      <c r="P172" s="517"/>
      <c r="Q172" s="517"/>
      <c r="R172" s="517"/>
    </row>
    <row r="173" spans="2:18" s="527" customFormat="1" ht="15.75">
      <c r="B173" s="836">
        <v>14</v>
      </c>
      <c r="C173" s="839"/>
      <c r="D173" s="857" t="s">
        <v>26</v>
      </c>
      <c r="E173" s="854" t="str">
        <f>IF(D173="Y",1,IF(D173="T",0,IF(D173="Y/T","Belum diisi","Error")))</f>
        <v>Belum diisi</v>
      </c>
      <c r="F173" s="528">
        <v>1</v>
      </c>
      <c r="G173" s="529"/>
      <c r="H173" s="600" t="str">
        <f t="shared" si="3"/>
        <v>Belum Diisi</v>
      </c>
      <c r="I173" s="590" t="s">
        <v>26</v>
      </c>
      <c r="J173" s="591" t="str">
        <f>IF($D$173="Y/T","Isi Sasaran",IF($E$173=0,0,IF(I173="Y",1,IF(I173="T",0,"Isi Dulu"))))</f>
        <v>Isi Sasaran</v>
      </c>
      <c r="K173" s="590" t="s">
        <v>26</v>
      </c>
      <c r="L173" s="591" t="str">
        <f>IF($D$173="Y/T","Isi Sasaran",IF($E$173=0,0,IF(K173="Y",1,IF(K173="T",0,"Isi Dulu"))))</f>
        <v>Isi Sasaran</v>
      </c>
      <c r="M173" s="848" t="s">
        <v>26</v>
      </c>
      <c r="N173" s="851" t="str">
        <f>IF(M173="Y",1,IF(M173="T",0,IF(M173="Y/T","Belum diisi","Error")))</f>
        <v>Belum diisi</v>
      </c>
      <c r="O173" s="517"/>
      <c r="P173" s="517"/>
      <c r="Q173" s="517"/>
      <c r="R173" s="517"/>
    </row>
    <row r="174" spans="2:18" s="527" customFormat="1" ht="15.75">
      <c r="B174" s="837"/>
      <c r="C174" s="840"/>
      <c r="D174" s="858"/>
      <c r="E174" s="855"/>
      <c r="F174" s="549">
        <v>2</v>
      </c>
      <c r="G174" s="550"/>
      <c r="H174" s="598" t="str">
        <f t="shared" si="3"/>
        <v>Belum Diisi</v>
      </c>
      <c r="I174" s="592" t="s">
        <v>26</v>
      </c>
      <c r="J174" s="593" t="str">
        <f>IF($D$173="Y/T","Isi Sasaran",IF($E$173=0,0,IF(I174="Y",1,IF(I174="T",0,"Isi Dulu"))))</f>
        <v>Isi Sasaran</v>
      </c>
      <c r="K174" s="592" t="s">
        <v>26</v>
      </c>
      <c r="L174" s="593" t="str">
        <f>IF($D$173="Y/T","Isi Sasaran",IF($E$173=0,0,IF(K174="Y",1,IF(K174="T",0,"Isi Dulu"))))</f>
        <v>Isi Sasaran</v>
      </c>
      <c r="M174" s="849"/>
      <c r="N174" s="852"/>
      <c r="O174" s="517"/>
      <c r="P174" s="517"/>
      <c r="Q174" s="517"/>
      <c r="R174" s="517"/>
    </row>
    <row r="175" spans="2:18" s="527" customFormat="1" ht="15.75">
      <c r="B175" s="837"/>
      <c r="C175" s="840"/>
      <c r="D175" s="858"/>
      <c r="E175" s="855"/>
      <c r="F175" s="549">
        <v>3</v>
      </c>
      <c r="G175" s="550"/>
      <c r="H175" s="598" t="str">
        <f t="shared" si="3"/>
        <v>Belum Diisi</v>
      </c>
      <c r="I175" s="592" t="s">
        <v>26</v>
      </c>
      <c r="J175" s="593" t="str">
        <f>IF($D$173="Y/T","Isi Sasaran",IF($E$173=0,0,IF(I175="Y",1,IF(I175="T",0,"Isi Dulu"))))</f>
        <v>Isi Sasaran</v>
      </c>
      <c r="K175" s="592" t="s">
        <v>26</v>
      </c>
      <c r="L175" s="593" t="str">
        <f>IF($D$173="Y/T","Isi Sasaran",IF($E$173=0,0,IF(K175="Y",1,IF(K175="T",0,"Isi Dulu"))))</f>
        <v>Isi Sasaran</v>
      </c>
      <c r="M175" s="849"/>
      <c r="N175" s="852"/>
      <c r="O175" s="517"/>
      <c r="P175" s="517"/>
      <c r="Q175" s="517"/>
      <c r="R175" s="517"/>
    </row>
    <row r="176" spans="2:18" s="527" customFormat="1" ht="15.75">
      <c r="B176" s="837"/>
      <c r="C176" s="840"/>
      <c r="D176" s="858"/>
      <c r="E176" s="855"/>
      <c r="F176" s="549">
        <v>4</v>
      </c>
      <c r="G176" s="550"/>
      <c r="H176" s="598" t="str">
        <f t="shared" si="3"/>
        <v>Belum Diisi</v>
      </c>
      <c r="I176" s="592" t="s">
        <v>26</v>
      </c>
      <c r="J176" s="593" t="str">
        <f>IF($D$173="Y/T","Isi Sasaran",IF($E$173=0,0,IF(I176="Y",1,IF(I176="T",0,"Isi Dulu"))))</f>
        <v>Isi Sasaran</v>
      </c>
      <c r="K176" s="592" t="s">
        <v>26</v>
      </c>
      <c r="L176" s="593" t="str">
        <f>IF($D$173="Y/T","Isi Sasaran",IF($E$173=0,0,IF(K176="Y",1,IF(K176="T",0,"Isi Dulu"))))</f>
        <v>Isi Sasaran</v>
      </c>
      <c r="M176" s="849"/>
      <c r="N176" s="852"/>
      <c r="O176" s="517"/>
      <c r="P176" s="517"/>
      <c r="Q176" s="517"/>
      <c r="R176" s="517"/>
    </row>
    <row r="177" spans="2:18" s="527" customFormat="1" ht="15.75">
      <c r="B177" s="838"/>
      <c r="C177" s="841"/>
      <c r="D177" s="859"/>
      <c r="E177" s="856"/>
      <c r="F177" s="569">
        <v>5</v>
      </c>
      <c r="G177" s="570"/>
      <c r="H177" s="599" t="str">
        <f t="shared" si="3"/>
        <v>Belum Diisi</v>
      </c>
      <c r="I177" s="595" t="s">
        <v>26</v>
      </c>
      <c r="J177" s="596" t="str">
        <f>IF($D$173="Y/T","Isi Sasaran",IF($E$173=0,0,IF(I177="Y",1,IF(I177="T",0,"Isi Dulu"))))</f>
        <v>Isi Sasaran</v>
      </c>
      <c r="K177" s="595" t="s">
        <v>26</v>
      </c>
      <c r="L177" s="596" t="str">
        <f>IF($D$173="Y/T","Isi Sasaran",IF($E$173=0,0,IF(K177="Y",1,IF(K177="T",0,"Isi Dulu"))))</f>
        <v>Isi Sasaran</v>
      </c>
      <c r="M177" s="850"/>
      <c r="N177" s="853"/>
      <c r="O177" s="517"/>
      <c r="P177" s="517"/>
      <c r="Q177" s="517"/>
      <c r="R177" s="517"/>
    </row>
    <row r="178" spans="2:18" s="527" customFormat="1" ht="15.75">
      <c r="B178" s="836">
        <v>15</v>
      </c>
      <c r="C178" s="839"/>
      <c r="D178" s="857" t="s">
        <v>26</v>
      </c>
      <c r="E178" s="854" t="str">
        <f>IF(D178="Y",1,IF(D178="T",0,IF(D178="Y/T","Belum diisi","Error")))</f>
        <v>Belum diisi</v>
      </c>
      <c r="F178" s="528">
        <v>1</v>
      </c>
      <c r="G178" s="529"/>
      <c r="H178" s="600" t="str">
        <f t="shared" si="3"/>
        <v>Belum Diisi</v>
      </c>
      <c r="I178" s="590" t="s">
        <v>26</v>
      </c>
      <c r="J178" s="591" t="str">
        <f>IF($D$178="Y/T","Isi Sasaran",IF($E$178=0,0,IF(I178="Y",1,IF(I178="T",0,"Isi Dulu"))))</f>
        <v>Isi Sasaran</v>
      </c>
      <c r="K178" s="590" t="s">
        <v>26</v>
      </c>
      <c r="L178" s="591" t="str">
        <f>IF($D$178="Y/T","Isi Sasaran",IF($E$178=0,0,IF(K178="Y",1,IF(K178="T",0,"Isi Dulu"))))</f>
        <v>Isi Sasaran</v>
      </c>
      <c r="M178" s="848" t="s">
        <v>26</v>
      </c>
      <c r="N178" s="851" t="str">
        <f>IF(M178="Y",1,IF(M178="T",0,IF(M178="Y/T","Belum diisi","Error")))</f>
        <v>Belum diisi</v>
      </c>
      <c r="O178" s="517"/>
      <c r="P178" s="517"/>
      <c r="Q178" s="517"/>
      <c r="R178" s="517"/>
    </row>
    <row r="179" spans="2:18" s="527" customFormat="1" ht="15.75">
      <c r="B179" s="837"/>
      <c r="C179" s="840"/>
      <c r="D179" s="858"/>
      <c r="E179" s="855"/>
      <c r="F179" s="549">
        <v>2</v>
      </c>
      <c r="G179" s="550"/>
      <c r="H179" s="598" t="str">
        <f t="shared" si="3"/>
        <v>Belum Diisi</v>
      </c>
      <c r="I179" s="592" t="s">
        <v>26</v>
      </c>
      <c r="J179" s="593" t="str">
        <f>IF($D$178="Y/T","Isi Sasaran",IF($E$178=0,0,IF(I179="Y",1,IF(I179="T",0,"Isi Dulu"))))</f>
        <v>Isi Sasaran</v>
      </c>
      <c r="K179" s="592" t="s">
        <v>26</v>
      </c>
      <c r="L179" s="593" t="str">
        <f>IF($D$178="Y/T","Isi Sasaran",IF($E$178=0,0,IF(K179="Y",1,IF(K179="T",0,"Isi Dulu"))))</f>
        <v>Isi Sasaran</v>
      </c>
      <c r="M179" s="849"/>
      <c r="N179" s="852"/>
      <c r="O179" s="517"/>
      <c r="P179" s="517"/>
      <c r="Q179" s="517"/>
      <c r="R179" s="517"/>
    </row>
    <row r="180" spans="2:18" s="527" customFormat="1" ht="15.75">
      <c r="B180" s="837"/>
      <c r="C180" s="840"/>
      <c r="D180" s="858"/>
      <c r="E180" s="855"/>
      <c r="F180" s="549">
        <v>3</v>
      </c>
      <c r="G180" s="550"/>
      <c r="H180" s="598" t="str">
        <f t="shared" si="3"/>
        <v>Belum Diisi</v>
      </c>
      <c r="I180" s="592" t="s">
        <v>26</v>
      </c>
      <c r="J180" s="593" t="str">
        <f>IF($D$178="Y/T","Isi Sasaran",IF($E$178=0,0,IF(I180="Y",1,IF(I180="T",0,"Isi Dulu"))))</f>
        <v>Isi Sasaran</v>
      </c>
      <c r="K180" s="592" t="s">
        <v>26</v>
      </c>
      <c r="L180" s="593" t="str">
        <f>IF($D$178="Y/T","Isi Sasaran",IF($E$178=0,0,IF(K180="Y",1,IF(K180="T",0,"Isi Dulu"))))</f>
        <v>Isi Sasaran</v>
      </c>
      <c r="M180" s="849"/>
      <c r="N180" s="852"/>
      <c r="O180" s="517"/>
      <c r="P180" s="517"/>
      <c r="Q180" s="517"/>
      <c r="R180" s="517"/>
    </row>
    <row r="181" spans="2:18" s="527" customFormat="1" ht="15.75">
      <c r="B181" s="837"/>
      <c r="C181" s="840"/>
      <c r="D181" s="858"/>
      <c r="E181" s="855"/>
      <c r="F181" s="549">
        <v>4</v>
      </c>
      <c r="G181" s="550"/>
      <c r="H181" s="598" t="str">
        <f t="shared" si="3"/>
        <v>Belum Diisi</v>
      </c>
      <c r="I181" s="592" t="s">
        <v>26</v>
      </c>
      <c r="J181" s="593" t="str">
        <f>IF($D$178="Y/T","Isi Sasaran",IF($E$178=0,0,IF(I181="Y",1,IF(I181="T",0,"Isi Dulu"))))</f>
        <v>Isi Sasaran</v>
      </c>
      <c r="K181" s="592" t="s">
        <v>26</v>
      </c>
      <c r="L181" s="593" t="str">
        <f>IF($D$178="Y/T","Isi Sasaran",IF($E$178=0,0,IF(K181="Y",1,IF(K181="T",0,"Isi Dulu"))))</f>
        <v>Isi Sasaran</v>
      </c>
      <c r="M181" s="849"/>
      <c r="N181" s="852"/>
      <c r="O181" s="517"/>
      <c r="P181" s="517"/>
      <c r="Q181" s="517"/>
      <c r="R181" s="517"/>
    </row>
    <row r="182" spans="2:18" s="527" customFormat="1" ht="15.75">
      <c r="B182" s="838"/>
      <c r="C182" s="841"/>
      <c r="D182" s="859"/>
      <c r="E182" s="856"/>
      <c r="F182" s="569">
        <v>5</v>
      </c>
      <c r="G182" s="570"/>
      <c r="H182" s="599" t="str">
        <f t="shared" si="3"/>
        <v>Belum Diisi</v>
      </c>
      <c r="I182" s="595" t="s">
        <v>26</v>
      </c>
      <c r="J182" s="596" t="str">
        <f>IF($D$178="Y/T","Isi Sasaran",IF($E$178=0,0,IF(I182="Y",1,IF(I182="T",0,"Isi Dulu"))))</f>
        <v>Isi Sasaran</v>
      </c>
      <c r="K182" s="595" t="s">
        <v>26</v>
      </c>
      <c r="L182" s="596" t="str">
        <f>IF($D$178="Y/T","Isi Sasaran",IF($E$178=0,0,IF(K182="Y",1,IF(K182="T",0,"Isi Dulu"))))</f>
        <v>Isi Sasaran</v>
      </c>
      <c r="M182" s="850"/>
      <c r="N182" s="853"/>
      <c r="O182" s="517"/>
      <c r="P182" s="517"/>
      <c r="Q182" s="517"/>
      <c r="R182" s="517"/>
    </row>
    <row r="183" spans="2:18" s="527" customFormat="1" ht="15.75">
      <c r="B183" s="836">
        <v>16</v>
      </c>
      <c r="C183" s="839"/>
      <c r="D183" s="857" t="s">
        <v>26</v>
      </c>
      <c r="E183" s="854" t="str">
        <f>IF(D183="Y",1,IF(D183="T",0,IF(D183="Y/T","Belum diisi","Error")))</f>
        <v>Belum diisi</v>
      </c>
      <c r="F183" s="528">
        <v>1</v>
      </c>
      <c r="G183" s="529"/>
      <c r="H183" s="600" t="str">
        <f t="shared" si="3"/>
        <v>Belum Diisi</v>
      </c>
      <c r="I183" s="590" t="s">
        <v>26</v>
      </c>
      <c r="J183" s="591" t="str">
        <f>IF($D$183="Y/T","Isi Sasaran",IF($E$183=0,0,IF(I183="Y",1,IF(I183="T",0,"Isi Dulu"))))</f>
        <v>Isi Sasaran</v>
      </c>
      <c r="K183" s="590" t="s">
        <v>26</v>
      </c>
      <c r="L183" s="591" t="str">
        <f>IF($D$183="Y/T","Isi Sasaran",IF($E$183=0,0,IF(K183="Y",1,IF(K183="T",0,"Isi Dulu"))))</f>
        <v>Isi Sasaran</v>
      </c>
      <c r="M183" s="848" t="s">
        <v>26</v>
      </c>
      <c r="N183" s="851" t="str">
        <f>IF(M183="Y",1,IF(M183="T",0,IF(M183="Y/T","Belum diisi","Error")))</f>
        <v>Belum diisi</v>
      </c>
      <c r="O183" s="517"/>
      <c r="P183" s="517"/>
      <c r="Q183" s="517"/>
      <c r="R183" s="517"/>
    </row>
    <row r="184" spans="2:18" s="527" customFormat="1" ht="15.75">
      <c r="B184" s="837"/>
      <c r="C184" s="840"/>
      <c r="D184" s="858"/>
      <c r="E184" s="855"/>
      <c r="F184" s="549">
        <v>2</v>
      </c>
      <c r="G184" s="550"/>
      <c r="H184" s="598" t="str">
        <f t="shared" si="3"/>
        <v>Belum Diisi</v>
      </c>
      <c r="I184" s="592" t="s">
        <v>26</v>
      </c>
      <c r="J184" s="593" t="str">
        <f>IF($D$183="Y/T","Isi Sasaran",IF($E$183=0,0,IF(I184="Y",1,IF(I184="T",0,"Isi Dulu"))))</f>
        <v>Isi Sasaran</v>
      </c>
      <c r="K184" s="592" t="s">
        <v>26</v>
      </c>
      <c r="L184" s="593" t="str">
        <f>IF($D$183="Y/T","Isi Sasaran",IF($E$183=0,0,IF(K184="Y",1,IF(K184="T",0,"Isi Dulu"))))</f>
        <v>Isi Sasaran</v>
      </c>
      <c r="M184" s="849"/>
      <c r="N184" s="852"/>
      <c r="O184" s="517"/>
      <c r="P184" s="517"/>
      <c r="Q184" s="517"/>
      <c r="R184" s="517"/>
    </row>
    <row r="185" spans="2:18" s="527" customFormat="1" ht="15.75">
      <c r="B185" s="837"/>
      <c r="C185" s="840"/>
      <c r="D185" s="858"/>
      <c r="E185" s="855"/>
      <c r="F185" s="549">
        <v>3</v>
      </c>
      <c r="G185" s="550"/>
      <c r="H185" s="598" t="str">
        <f t="shared" si="3"/>
        <v>Belum Diisi</v>
      </c>
      <c r="I185" s="592" t="s">
        <v>26</v>
      </c>
      <c r="J185" s="593" t="str">
        <f>IF($D$183="Y/T","Isi Sasaran",IF($E$183=0,0,IF(I185="Y",1,IF(I185="T",0,"Isi Dulu"))))</f>
        <v>Isi Sasaran</v>
      </c>
      <c r="K185" s="592" t="s">
        <v>26</v>
      </c>
      <c r="L185" s="593" t="str">
        <f>IF($D$183="Y/T","Isi Sasaran",IF($E$183=0,0,IF(K185="Y",1,IF(K185="T",0,"Isi Dulu"))))</f>
        <v>Isi Sasaran</v>
      </c>
      <c r="M185" s="849"/>
      <c r="N185" s="852"/>
      <c r="O185" s="517"/>
      <c r="P185" s="517"/>
      <c r="Q185" s="517"/>
      <c r="R185" s="517"/>
    </row>
    <row r="186" spans="2:18" s="527" customFormat="1" ht="15.75">
      <c r="B186" s="837"/>
      <c r="C186" s="840"/>
      <c r="D186" s="858"/>
      <c r="E186" s="855"/>
      <c r="F186" s="549">
        <v>4</v>
      </c>
      <c r="G186" s="550"/>
      <c r="H186" s="598" t="str">
        <f t="shared" si="3"/>
        <v>Belum Diisi</v>
      </c>
      <c r="I186" s="592" t="s">
        <v>26</v>
      </c>
      <c r="J186" s="593" t="str">
        <f>IF($D$183="Y/T","Isi Sasaran",IF($E$183=0,0,IF(I186="Y",1,IF(I186="T",0,"Isi Dulu"))))</f>
        <v>Isi Sasaran</v>
      </c>
      <c r="K186" s="592" t="s">
        <v>26</v>
      </c>
      <c r="L186" s="593" t="str">
        <f>IF($D$183="Y/T","Isi Sasaran",IF($E$183=0,0,IF(K186="Y",1,IF(K186="T",0,"Isi Dulu"))))</f>
        <v>Isi Sasaran</v>
      </c>
      <c r="M186" s="849"/>
      <c r="N186" s="852"/>
      <c r="O186" s="517"/>
      <c r="P186" s="517"/>
      <c r="Q186" s="517"/>
      <c r="R186" s="517"/>
    </row>
    <row r="187" spans="2:18" s="527" customFormat="1" ht="15.75">
      <c r="B187" s="838"/>
      <c r="C187" s="841"/>
      <c r="D187" s="859"/>
      <c r="E187" s="856"/>
      <c r="F187" s="569">
        <v>5</v>
      </c>
      <c r="G187" s="570"/>
      <c r="H187" s="599" t="str">
        <f t="shared" si="3"/>
        <v>Belum Diisi</v>
      </c>
      <c r="I187" s="595" t="s">
        <v>26</v>
      </c>
      <c r="J187" s="596" t="str">
        <f>IF($D$183="Y/T","Isi Sasaran",IF($E$183=0,0,IF(I187="Y",1,IF(I187="T",0,"Isi Dulu"))))</f>
        <v>Isi Sasaran</v>
      </c>
      <c r="K187" s="595" t="s">
        <v>26</v>
      </c>
      <c r="L187" s="596" t="str">
        <f>IF($D$183="Y/T","Isi Sasaran",IF($E$183=0,0,IF(K187="Y",1,IF(K187="T",0,"Isi Dulu"))))</f>
        <v>Isi Sasaran</v>
      </c>
      <c r="M187" s="850"/>
      <c r="N187" s="853"/>
      <c r="O187" s="517"/>
      <c r="P187" s="517"/>
      <c r="Q187" s="517"/>
      <c r="R187" s="517"/>
    </row>
    <row r="188" spans="2:18" s="527" customFormat="1" ht="15.75">
      <c r="B188" s="836">
        <v>17</v>
      </c>
      <c r="C188" s="839"/>
      <c r="D188" s="857" t="s">
        <v>26</v>
      </c>
      <c r="E188" s="854" t="str">
        <f>IF(D188="Y",1,IF(D188="T",0,IF(D188="Y/T","Belum diisi","Error")))</f>
        <v>Belum diisi</v>
      </c>
      <c r="F188" s="528">
        <v>1</v>
      </c>
      <c r="G188" s="529"/>
      <c r="H188" s="600" t="str">
        <f t="shared" si="3"/>
        <v>Belum Diisi</v>
      </c>
      <c r="I188" s="590" t="s">
        <v>26</v>
      </c>
      <c r="J188" s="591" t="str">
        <f>IF($D$188="Y/T","Isi Sasaran",IF($E$188=0,0,IF(I188="Y",1,IF(I188="T",0,"Isi Dulu"))))</f>
        <v>Isi Sasaran</v>
      </c>
      <c r="K188" s="590" t="s">
        <v>26</v>
      </c>
      <c r="L188" s="591" t="str">
        <f>IF($D$188="Y/T","Isi Sasaran",IF($E$188=0,0,IF(K188="Y",1,IF(K188="T",0,"Isi Dulu"))))</f>
        <v>Isi Sasaran</v>
      </c>
      <c r="M188" s="848" t="s">
        <v>26</v>
      </c>
      <c r="N188" s="851" t="str">
        <f>IF(M188="Y",1,IF(M188="T",0,IF(M188="Y/T","Belum diisi","Error")))</f>
        <v>Belum diisi</v>
      </c>
      <c r="O188" s="517"/>
      <c r="P188" s="517"/>
      <c r="Q188" s="517"/>
      <c r="R188" s="517"/>
    </row>
    <row r="189" spans="2:18" s="527" customFormat="1" ht="15.75">
      <c r="B189" s="837"/>
      <c r="C189" s="840"/>
      <c r="D189" s="858"/>
      <c r="E189" s="855"/>
      <c r="F189" s="549">
        <v>2</v>
      </c>
      <c r="G189" s="550"/>
      <c r="H189" s="598" t="str">
        <f t="shared" si="3"/>
        <v>Belum Diisi</v>
      </c>
      <c r="I189" s="592" t="s">
        <v>26</v>
      </c>
      <c r="J189" s="593" t="str">
        <f>IF($D$188="Y/T","Isi Sasaran",IF($E$188=0,0,IF(I189="Y",1,IF(I189="T",0,"Isi Dulu"))))</f>
        <v>Isi Sasaran</v>
      </c>
      <c r="K189" s="592" t="s">
        <v>26</v>
      </c>
      <c r="L189" s="593" t="str">
        <f>IF($D$188="Y/T","Isi Sasaran",IF($E$188=0,0,IF(K189="Y",1,IF(K189="T",0,"Isi Dulu"))))</f>
        <v>Isi Sasaran</v>
      </c>
      <c r="M189" s="849"/>
      <c r="N189" s="852"/>
      <c r="O189" s="517"/>
      <c r="P189" s="517"/>
      <c r="Q189" s="517"/>
      <c r="R189" s="517"/>
    </row>
    <row r="190" spans="2:18" s="527" customFormat="1" ht="15.75">
      <c r="B190" s="837"/>
      <c r="C190" s="840"/>
      <c r="D190" s="858"/>
      <c r="E190" s="855"/>
      <c r="F190" s="549">
        <v>3</v>
      </c>
      <c r="G190" s="550"/>
      <c r="H190" s="598" t="str">
        <f t="shared" si="3"/>
        <v>Belum Diisi</v>
      </c>
      <c r="I190" s="592" t="s">
        <v>26</v>
      </c>
      <c r="J190" s="593" t="str">
        <f>IF($D$188="Y/T","Isi Sasaran",IF($E$188=0,0,IF(I190="Y",1,IF(I190="T",0,"Isi Dulu"))))</f>
        <v>Isi Sasaran</v>
      </c>
      <c r="K190" s="592" t="s">
        <v>26</v>
      </c>
      <c r="L190" s="593" t="str">
        <f>IF($D$188="Y/T","Isi Sasaran",IF($E$188=0,0,IF(K190="Y",1,IF(K190="T",0,"Isi Dulu"))))</f>
        <v>Isi Sasaran</v>
      </c>
      <c r="M190" s="849"/>
      <c r="N190" s="852"/>
      <c r="O190" s="517"/>
      <c r="P190" s="517"/>
      <c r="Q190" s="517"/>
      <c r="R190" s="517"/>
    </row>
    <row r="191" spans="2:18" s="527" customFormat="1" ht="15.75">
      <c r="B191" s="837"/>
      <c r="C191" s="840"/>
      <c r="D191" s="858"/>
      <c r="E191" s="855"/>
      <c r="F191" s="549">
        <v>4</v>
      </c>
      <c r="G191" s="550"/>
      <c r="H191" s="598" t="str">
        <f t="shared" si="3"/>
        <v>Belum Diisi</v>
      </c>
      <c r="I191" s="592" t="s">
        <v>26</v>
      </c>
      <c r="J191" s="593" t="str">
        <f>IF($D$188="Y/T","Isi Sasaran",IF($E$188=0,0,IF(I191="Y",1,IF(I191="T",0,"Isi Dulu"))))</f>
        <v>Isi Sasaran</v>
      </c>
      <c r="K191" s="592" t="s">
        <v>26</v>
      </c>
      <c r="L191" s="593" t="str">
        <f>IF($D$188="Y/T","Isi Sasaran",IF($E$188=0,0,IF(K191="Y",1,IF(K191="T",0,"Isi Dulu"))))</f>
        <v>Isi Sasaran</v>
      </c>
      <c r="M191" s="849"/>
      <c r="N191" s="852"/>
      <c r="O191" s="517"/>
      <c r="P191" s="517"/>
      <c r="Q191" s="517"/>
      <c r="R191" s="517"/>
    </row>
    <row r="192" spans="2:18" s="527" customFormat="1" ht="15.75">
      <c r="B192" s="838"/>
      <c r="C192" s="841"/>
      <c r="D192" s="859"/>
      <c r="E192" s="856"/>
      <c r="F192" s="569">
        <v>5</v>
      </c>
      <c r="G192" s="570"/>
      <c r="H192" s="599" t="str">
        <f t="shared" si="3"/>
        <v>Belum Diisi</v>
      </c>
      <c r="I192" s="595" t="s">
        <v>26</v>
      </c>
      <c r="J192" s="596" t="str">
        <f>IF($D$188="Y/T","Isi Sasaran",IF($E$188=0,0,IF(I192="Y",1,IF(I192="T",0,"Isi Dulu"))))</f>
        <v>Isi Sasaran</v>
      </c>
      <c r="K192" s="595" t="s">
        <v>26</v>
      </c>
      <c r="L192" s="596" t="str">
        <f>IF($D$188="Y/T","Isi Sasaran",IF($E$188=0,0,IF(K192="Y",1,IF(K192="T",0,"Isi Dulu"))))</f>
        <v>Isi Sasaran</v>
      </c>
      <c r="M192" s="850"/>
      <c r="N192" s="853"/>
      <c r="O192" s="517"/>
      <c r="P192" s="517"/>
      <c r="Q192" s="517"/>
      <c r="R192" s="517"/>
    </row>
    <row r="193" spans="2:18" s="527" customFormat="1" ht="15.75">
      <c r="B193" s="836">
        <v>18</v>
      </c>
      <c r="C193" s="839"/>
      <c r="D193" s="857" t="s">
        <v>26</v>
      </c>
      <c r="E193" s="854" t="str">
        <f>IF(D193="Y",1,IF(D193="T",0,IF(D193="Y/T","Belum diisi","Error")))</f>
        <v>Belum diisi</v>
      </c>
      <c r="F193" s="528">
        <v>1</v>
      </c>
      <c r="G193" s="529"/>
      <c r="H193" s="600" t="str">
        <f t="shared" si="3"/>
        <v>Belum Diisi</v>
      </c>
      <c r="I193" s="590" t="s">
        <v>26</v>
      </c>
      <c r="J193" s="591" t="str">
        <f>IF($D$193="Y/T","Isi Sasaran",IF($E$193=0,0,IF(I193="Y",1,IF(I193="T",0,"Isi Dulu"))))</f>
        <v>Isi Sasaran</v>
      </c>
      <c r="K193" s="590" t="s">
        <v>26</v>
      </c>
      <c r="L193" s="591" t="str">
        <f>IF($D$193="Y/T","Isi Sasaran",IF($E$193=0,0,IF(K193="Y",1,IF(K193="T",0,"Isi Dulu"))))</f>
        <v>Isi Sasaran</v>
      </c>
      <c r="M193" s="848" t="s">
        <v>26</v>
      </c>
      <c r="N193" s="851" t="str">
        <f>IF(M193="Y",1,IF(M193="T",0,IF(M193="Y/T","Belum diisi","Error")))</f>
        <v>Belum diisi</v>
      </c>
      <c r="O193" s="517"/>
      <c r="P193" s="517"/>
      <c r="Q193" s="517"/>
      <c r="R193" s="517"/>
    </row>
    <row r="194" spans="2:18" s="527" customFormat="1" ht="15.75">
      <c r="B194" s="837"/>
      <c r="C194" s="840"/>
      <c r="D194" s="858"/>
      <c r="E194" s="855"/>
      <c r="F194" s="549">
        <v>2</v>
      </c>
      <c r="G194" s="550"/>
      <c r="H194" s="598" t="str">
        <f t="shared" si="3"/>
        <v>Belum Diisi</v>
      </c>
      <c r="I194" s="592" t="s">
        <v>26</v>
      </c>
      <c r="J194" s="593" t="str">
        <f>IF($D$193="Y/T","Isi Sasaran",IF($E$193=0,0,IF(I194="Y",1,IF(I194="T",0,"Isi Dulu"))))</f>
        <v>Isi Sasaran</v>
      </c>
      <c r="K194" s="592" t="s">
        <v>26</v>
      </c>
      <c r="L194" s="593" t="str">
        <f>IF($D$193="Y/T","Isi Sasaran",IF($E$193=0,0,IF(K194="Y",1,IF(K194="T",0,"Isi Dulu"))))</f>
        <v>Isi Sasaran</v>
      </c>
      <c r="M194" s="849"/>
      <c r="N194" s="852"/>
      <c r="O194" s="517"/>
      <c r="P194" s="517"/>
      <c r="Q194" s="517"/>
      <c r="R194" s="517"/>
    </row>
    <row r="195" spans="2:18" s="527" customFormat="1" ht="15.75">
      <c r="B195" s="837"/>
      <c r="C195" s="840"/>
      <c r="D195" s="858"/>
      <c r="E195" s="855"/>
      <c r="F195" s="549">
        <v>3</v>
      </c>
      <c r="G195" s="550"/>
      <c r="H195" s="598" t="str">
        <f t="shared" si="3"/>
        <v>Belum Diisi</v>
      </c>
      <c r="I195" s="592" t="s">
        <v>26</v>
      </c>
      <c r="J195" s="593" t="str">
        <f>IF($D$193="Y/T","Isi Sasaran",IF($E$193=0,0,IF(I195="Y",1,IF(I195="T",0,"Isi Dulu"))))</f>
        <v>Isi Sasaran</v>
      </c>
      <c r="K195" s="592" t="s">
        <v>26</v>
      </c>
      <c r="L195" s="593" t="str">
        <f>IF($D$193="Y/T","Isi Sasaran",IF($E$193=0,0,IF(K195="Y",1,IF(K195="T",0,"Isi Dulu"))))</f>
        <v>Isi Sasaran</v>
      </c>
      <c r="M195" s="849"/>
      <c r="N195" s="852"/>
      <c r="O195" s="517"/>
      <c r="P195" s="517"/>
      <c r="Q195" s="517"/>
      <c r="R195" s="517"/>
    </row>
    <row r="196" spans="2:18" s="527" customFormat="1" ht="15.75">
      <c r="B196" s="837"/>
      <c r="C196" s="840"/>
      <c r="D196" s="858"/>
      <c r="E196" s="855"/>
      <c r="F196" s="549">
        <v>4</v>
      </c>
      <c r="G196" s="550"/>
      <c r="H196" s="598" t="str">
        <f t="shared" si="3"/>
        <v>Belum Diisi</v>
      </c>
      <c r="I196" s="592" t="s">
        <v>26</v>
      </c>
      <c r="J196" s="593" t="str">
        <f>IF($D$193="Y/T","Isi Sasaran",IF($E$193=0,0,IF(I196="Y",1,IF(I196="T",0,"Isi Dulu"))))</f>
        <v>Isi Sasaran</v>
      </c>
      <c r="K196" s="592" t="s">
        <v>26</v>
      </c>
      <c r="L196" s="593" t="str">
        <f>IF($D$193="Y/T","Isi Sasaran",IF($E$193=0,0,IF(K196="Y",1,IF(K196="T",0,"Isi Dulu"))))</f>
        <v>Isi Sasaran</v>
      </c>
      <c r="M196" s="849"/>
      <c r="N196" s="852"/>
      <c r="O196" s="517"/>
      <c r="P196" s="517"/>
      <c r="Q196" s="517"/>
      <c r="R196" s="517"/>
    </row>
    <row r="197" spans="2:18" s="527" customFormat="1" ht="15.75">
      <c r="B197" s="838"/>
      <c r="C197" s="841"/>
      <c r="D197" s="859"/>
      <c r="E197" s="856"/>
      <c r="F197" s="569">
        <v>5</v>
      </c>
      <c r="G197" s="570"/>
      <c r="H197" s="599" t="str">
        <f t="shared" si="3"/>
        <v>Belum Diisi</v>
      </c>
      <c r="I197" s="595" t="s">
        <v>26</v>
      </c>
      <c r="J197" s="596" t="str">
        <f>IF($D$193="Y/T","Isi Sasaran",IF($E$193=0,0,IF(I197="Y",1,IF(I197="T",0,"Isi Dulu"))))</f>
        <v>Isi Sasaran</v>
      </c>
      <c r="K197" s="595" t="s">
        <v>26</v>
      </c>
      <c r="L197" s="596" t="str">
        <f>IF($D$193="Y/T","Isi Sasaran",IF($E$193=0,0,IF(K197="Y",1,IF(K197="T",0,"Isi Dulu"))))</f>
        <v>Isi Sasaran</v>
      </c>
      <c r="M197" s="850"/>
      <c r="N197" s="853"/>
      <c r="O197" s="517"/>
      <c r="P197" s="517"/>
      <c r="Q197" s="517"/>
      <c r="R197" s="517"/>
    </row>
    <row r="198" spans="2:18" s="527" customFormat="1" ht="15.75">
      <c r="B198" s="836">
        <v>19</v>
      </c>
      <c r="C198" s="839"/>
      <c r="D198" s="857" t="s">
        <v>26</v>
      </c>
      <c r="E198" s="854" t="str">
        <f>IF(D198="Y",1,IF(D198="T",0,IF(D198="Y/T","Belum diisi","Error")))</f>
        <v>Belum diisi</v>
      </c>
      <c r="F198" s="528">
        <v>1</v>
      </c>
      <c r="G198" s="529"/>
      <c r="H198" s="600" t="str">
        <f t="shared" si="3"/>
        <v>Belum Diisi</v>
      </c>
      <c r="I198" s="590" t="s">
        <v>26</v>
      </c>
      <c r="J198" s="591" t="str">
        <f>IF($D$198="Y/T","Isi Sasaran",IF($E$198=0,0,IF(I198="Y",1,IF(I198="T",0,"Isi Dulu"))))</f>
        <v>Isi Sasaran</v>
      </c>
      <c r="K198" s="590" t="s">
        <v>26</v>
      </c>
      <c r="L198" s="591" t="str">
        <f>IF($D$198="Y/T","Isi Sasaran",IF($E$198=0,0,IF(K198="Y",1,IF(K198="T",0,"Isi Dulu"))))</f>
        <v>Isi Sasaran</v>
      </c>
      <c r="M198" s="848" t="s">
        <v>26</v>
      </c>
      <c r="N198" s="851" t="str">
        <f>IF(M198="Y",1,IF(M198="T",0,IF(M198="Y/T","Belum diisi","Error")))</f>
        <v>Belum diisi</v>
      </c>
      <c r="O198" s="517"/>
      <c r="P198" s="517"/>
      <c r="Q198" s="517"/>
      <c r="R198" s="517"/>
    </row>
    <row r="199" spans="2:18" s="527" customFormat="1" ht="15.75">
      <c r="B199" s="837"/>
      <c r="C199" s="840"/>
      <c r="D199" s="858"/>
      <c r="E199" s="855"/>
      <c r="F199" s="549">
        <v>2</v>
      </c>
      <c r="G199" s="550"/>
      <c r="H199" s="598" t="str">
        <f t="shared" si="3"/>
        <v>Belum Diisi</v>
      </c>
      <c r="I199" s="592" t="s">
        <v>26</v>
      </c>
      <c r="J199" s="593" t="str">
        <f>IF($D$198="Y/T","Isi Sasaran",IF($E$198=0,0,IF(I199="Y",1,IF(I199="T",0,"Isi Dulu"))))</f>
        <v>Isi Sasaran</v>
      </c>
      <c r="K199" s="592" t="s">
        <v>26</v>
      </c>
      <c r="L199" s="593" t="str">
        <f>IF($D$198="Y/T","Isi Sasaran",IF($E$198=0,0,IF(K199="Y",1,IF(K199="T",0,"Isi Dulu"))))</f>
        <v>Isi Sasaran</v>
      </c>
      <c r="M199" s="849"/>
      <c r="N199" s="852"/>
      <c r="O199" s="517"/>
      <c r="P199" s="517"/>
      <c r="Q199" s="517"/>
      <c r="R199" s="517"/>
    </row>
    <row r="200" spans="2:18" s="527" customFormat="1" ht="15.75">
      <c r="B200" s="837"/>
      <c r="C200" s="840"/>
      <c r="D200" s="858"/>
      <c r="E200" s="855"/>
      <c r="F200" s="549">
        <v>3</v>
      </c>
      <c r="G200" s="550"/>
      <c r="H200" s="598" t="str">
        <f t="shared" si="3"/>
        <v>Belum Diisi</v>
      </c>
      <c r="I200" s="592" t="s">
        <v>26</v>
      </c>
      <c r="J200" s="593" t="str">
        <f>IF($D$198="Y/T","Isi Sasaran",IF($E$198=0,0,IF(I200="Y",1,IF(I200="T",0,"Isi Dulu"))))</f>
        <v>Isi Sasaran</v>
      </c>
      <c r="K200" s="592" t="s">
        <v>26</v>
      </c>
      <c r="L200" s="593" t="str">
        <f>IF($D$198="Y/T","Isi Sasaran",IF($E$198=0,0,IF(K200="Y",1,IF(K200="T",0,"Isi Dulu"))))</f>
        <v>Isi Sasaran</v>
      </c>
      <c r="M200" s="849"/>
      <c r="N200" s="852"/>
      <c r="O200" s="517"/>
      <c r="P200" s="517"/>
      <c r="Q200" s="517"/>
      <c r="R200" s="517"/>
    </row>
    <row r="201" spans="2:18" s="527" customFormat="1" ht="15.75">
      <c r="B201" s="837"/>
      <c r="C201" s="840"/>
      <c r="D201" s="858"/>
      <c r="E201" s="855"/>
      <c r="F201" s="549">
        <v>4</v>
      </c>
      <c r="G201" s="550"/>
      <c r="H201" s="598" t="str">
        <f t="shared" si="3"/>
        <v>Belum Diisi</v>
      </c>
      <c r="I201" s="592" t="s">
        <v>26</v>
      </c>
      <c r="J201" s="593" t="str">
        <f>IF($D$198="Y/T","Isi Sasaran",IF($E$198=0,0,IF(I201="Y",1,IF(I201="T",0,"Isi Dulu"))))</f>
        <v>Isi Sasaran</v>
      </c>
      <c r="K201" s="592" t="s">
        <v>26</v>
      </c>
      <c r="L201" s="593" t="str">
        <f>IF($D$198="Y/T","Isi Sasaran",IF($E$198=0,0,IF(K201="Y",1,IF(K201="T",0,"Isi Dulu"))))</f>
        <v>Isi Sasaran</v>
      </c>
      <c r="M201" s="849"/>
      <c r="N201" s="852"/>
      <c r="O201" s="517"/>
      <c r="P201" s="517"/>
      <c r="Q201" s="517"/>
      <c r="R201" s="517"/>
    </row>
    <row r="202" spans="2:18" s="527" customFormat="1" ht="15.75">
      <c r="B202" s="838"/>
      <c r="C202" s="841"/>
      <c r="D202" s="859"/>
      <c r="E202" s="856"/>
      <c r="F202" s="569">
        <v>5</v>
      </c>
      <c r="G202" s="570"/>
      <c r="H202" s="599" t="str">
        <f t="shared" si="3"/>
        <v>Belum Diisi</v>
      </c>
      <c r="I202" s="595" t="s">
        <v>26</v>
      </c>
      <c r="J202" s="596" t="str">
        <f>IF($D$198="Y/T","Isi Sasaran",IF($E$198=0,0,IF(I202="Y",1,IF(I202="T",0,"Isi Dulu"))))</f>
        <v>Isi Sasaran</v>
      </c>
      <c r="K202" s="595" t="s">
        <v>26</v>
      </c>
      <c r="L202" s="596" t="str">
        <f>IF($D$198="Y/T","Isi Sasaran",IF($E$198=0,0,IF(K202="Y",1,IF(K202="T",0,"Isi Dulu"))))</f>
        <v>Isi Sasaran</v>
      </c>
      <c r="M202" s="850"/>
      <c r="N202" s="853"/>
      <c r="O202" s="517"/>
      <c r="P202" s="517"/>
      <c r="Q202" s="517"/>
      <c r="R202" s="517"/>
    </row>
    <row r="203" spans="2:18" s="527" customFormat="1" ht="15.75">
      <c r="B203" s="836">
        <v>20</v>
      </c>
      <c r="C203" s="839"/>
      <c r="D203" s="857" t="s">
        <v>26</v>
      </c>
      <c r="E203" s="854" t="str">
        <f>IF(D203="Y",1,IF(D203="T",0,IF(D203="Y/T","Belum diisi","Error")))</f>
        <v>Belum diisi</v>
      </c>
      <c r="F203" s="528">
        <v>1</v>
      </c>
      <c r="G203" s="529"/>
      <c r="H203" s="600" t="str">
        <f t="shared" si="3"/>
        <v>Belum Diisi</v>
      </c>
      <c r="I203" s="590" t="s">
        <v>26</v>
      </c>
      <c r="J203" s="591" t="str">
        <f>IF($D$203="Y/T","Isi Sasaran",IF($E$203=0,0,IF(I203="Y",1,IF(I203="T",0,"Isi Dulu"))))</f>
        <v>Isi Sasaran</v>
      </c>
      <c r="K203" s="590" t="s">
        <v>26</v>
      </c>
      <c r="L203" s="591" t="str">
        <f>IF($D$203="Y/T","Isi Sasaran",IF($E$203=0,0,IF(K203="Y",1,IF(K203="T",0,"Isi Dulu"))))</f>
        <v>Isi Sasaran</v>
      </c>
      <c r="M203" s="848" t="s">
        <v>26</v>
      </c>
      <c r="N203" s="851" t="str">
        <f>IF(M203="Y",1,IF(M203="T",0,IF(M203="Y/T","Belum diisi","Error")))</f>
        <v>Belum diisi</v>
      </c>
      <c r="O203" s="517"/>
      <c r="P203" s="517"/>
      <c r="Q203" s="517"/>
      <c r="R203" s="517"/>
    </row>
    <row r="204" spans="2:18" s="527" customFormat="1" ht="15.75">
      <c r="B204" s="837"/>
      <c r="C204" s="840"/>
      <c r="D204" s="858"/>
      <c r="E204" s="855"/>
      <c r="F204" s="549">
        <v>2</v>
      </c>
      <c r="G204" s="550"/>
      <c r="H204" s="598" t="str">
        <f t="shared" si="3"/>
        <v>Belum Diisi</v>
      </c>
      <c r="I204" s="592" t="s">
        <v>26</v>
      </c>
      <c r="J204" s="593" t="str">
        <f>IF($D$203="Y/T","Isi Sasaran",IF($E$203=0,0,IF(I204="Y",1,IF(I204="T",0,"Isi Dulu"))))</f>
        <v>Isi Sasaran</v>
      </c>
      <c r="K204" s="592" t="s">
        <v>26</v>
      </c>
      <c r="L204" s="593" t="str">
        <f>IF($D$203="Y/T","Isi Sasaran",IF($E$203=0,0,IF(K204="Y",1,IF(K204="T",0,"Isi Dulu"))))</f>
        <v>Isi Sasaran</v>
      </c>
      <c r="M204" s="849"/>
      <c r="N204" s="852"/>
      <c r="O204" s="517"/>
      <c r="P204" s="517"/>
      <c r="Q204" s="517"/>
      <c r="R204" s="517"/>
    </row>
    <row r="205" spans="2:18" s="527" customFormat="1" ht="15.75">
      <c r="B205" s="837"/>
      <c r="C205" s="840"/>
      <c r="D205" s="858"/>
      <c r="E205" s="855"/>
      <c r="F205" s="549">
        <v>3</v>
      </c>
      <c r="G205" s="550"/>
      <c r="H205" s="598" t="str">
        <f t="shared" si="3"/>
        <v>Belum Diisi</v>
      </c>
      <c r="I205" s="592" t="s">
        <v>26</v>
      </c>
      <c r="J205" s="593" t="str">
        <f>IF($D$203="Y/T","Isi Sasaran",IF($E$203=0,0,IF(I205="Y",1,IF(I205="T",0,"Isi Dulu"))))</f>
        <v>Isi Sasaran</v>
      </c>
      <c r="K205" s="592" t="s">
        <v>26</v>
      </c>
      <c r="L205" s="593" t="str">
        <f>IF($D$203="Y/T","Isi Sasaran",IF($E$203=0,0,IF(K205="Y",1,IF(K205="T",0,"Isi Dulu"))))</f>
        <v>Isi Sasaran</v>
      </c>
      <c r="M205" s="849"/>
      <c r="N205" s="852"/>
      <c r="O205" s="517"/>
      <c r="P205" s="517"/>
      <c r="Q205" s="517"/>
      <c r="R205" s="517"/>
    </row>
    <row r="206" spans="2:18" s="527" customFormat="1" ht="15.75">
      <c r="B206" s="837"/>
      <c r="C206" s="840"/>
      <c r="D206" s="858"/>
      <c r="E206" s="855"/>
      <c r="F206" s="549">
        <v>4</v>
      </c>
      <c r="G206" s="550"/>
      <c r="H206" s="598" t="str">
        <f t="shared" si="3"/>
        <v>Belum Diisi</v>
      </c>
      <c r="I206" s="592" t="s">
        <v>26</v>
      </c>
      <c r="J206" s="593" t="str">
        <f>IF($D$203="Y/T","Isi Sasaran",IF($E$203=0,0,IF(I206="Y",1,IF(I206="T",0,"Isi Dulu"))))</f>
        <v>Isi Sasaran</v>
      </c>
      <c r="K206" s="592" t="s">
        <v>26</v>
      </c>
      <c r="L206" s="593" t="str">
        <f>IF($D$203="Y/T","Isi Sasaran",IF($E$203=0,0,IF(K206="Y",1,IF(K206="T",0,"Isi Dulu"))))</f>
        <v>Isi Sasaran</v>
      </c>
      <c r="M206" s="849"/>
      <c r="N206" s="852"/>
      <c r="O206" s="517"/>
      <c r="P206" s="517"/>
      <c r="Q206" s="517"/>
      <c r="R206" s="517"/>
    </row>
    <row r="207" spans="2:18" s="527" customFormat="1" ht="15.75">
      <c r="B207" s="838"/>
      <c r="C207" s="841"/>
      <c r="D207" s="859"/>
      <c r="E207" s="856"/>
      <c r="F207" s="569">
        <v>5</v>
      </c>
      <c r="G207" s="570"/>
      <c r="H207" s="599" t="str">
        <f t="shared" si="3"/>
        <v>Belum Diisi</v>
      </c>
      <c r="I207" s="595" t="s">
        <v>26</v>
      </c>
      <c r="J207" s="596" t="str">
        <f>IF($D$203="Y/T","Isi Sasaran",IF($E$203=0,0,IF(I207="Y",1,IF(I207="T",0,"Isi Dulu"))))</f>
        <v>Isi Sasaran</v>
      </c>
      <c r="K207" s="595" t="s">
        <v>26</v>
      </c>
      <c r="L207" s="596" t="str">
        <f>IF($D$203="Y/T","Isi Sasaran",IF($E$203=0,0,IF(K207="Y",1,IF(K207="T",0,"Isi Dulu"))))</f>
        <v>Isi Sasaran</v>
      </c>
      <c r="M207" s="850"/>
      <c r="N207" s="853"/>
      <c r="O207" s="517"/>
      <c r="P207" s="517"/>
      <c r="Q207" s="517"/>
      <c r="R207" s="517"/>
    </row>
    <row r="208" spans="2:18" s="527" customFormat="1" ht="15.75">
      <c r="B208" s="580"/>
      <c r="C208" s="581"/>
      <c r="D208" s="582"/>
      <c r="E208" s="605" t="e">
        <f>AVERAGE(E108:E207)</f>
        <v>#DIV/0!</v>
      </c>
      <c r="F208" s="580"/>
      <c r="G208" s="583"/>
      <c r="H208" s="602" t="e">
        <f>(IF($D108="Y/T",0,AVERAGE(H108:H112))+IF($D113="Y/T",0,AVERAGE(H113:H117))+IF($D118="Y/T",0,AVERAGE(H118:H122))+IF($D123="Y/T",0,AVERAGE(H123:H127))+IF($D128="Y/T",0,AVERAGE(H128:H132))+IF($D133="Y/T",0,AVERAGE(H133:H137))+IF($D138="Y/T",0,AVERAGE(H138:H142))+IF($D143="Y/T",0,AVERAGE(H143:H147))+IF($D148="Y/T",0,AVERAGE(H148:H152))+IF($D153="Y/T",0,AVERAGE(H153:H157))+IF($D158="Y/T",0,AVERAGE(H158:H162))+IF($D163="Y/T",0,AVERAGE(H163:H167))+IF($D168="Y/T",0,AVERAGE(H168:H172))+IF($D173="Y/T",0,AVERAGE(H173:H177))+IF($D178="Y/T",0,AVERAGE(H178:H182))+IF($D183="Y/T",0,AVERAGE(H183:H187))+IF($D188="Y/T",0,AVERAGE(H188:H192))+IF($D193="Y/T",0,AVERAGE(H193:H197))+IF($D198="Y/T",0,AVERAGE(H198:H202))+IF($D203="Y/T",0,AVERAGE(H203:H207)))/(COUNTIF($D108:$D207,"Y")+COUNTIF($D108:$D207,"T"))</f>
        <v>#DIV/0!</v>
      </c>
      <c r="I208" s="582"/>
      <c r="J208" s="602" t="e">
        <f>(IF($D108="Y/T",0,AVERAGE(J108:J112))+IF($D113="Y/T",0,AVERAGE(J113:J117))+IF($D118="Y/T",0,AVERAGE(J118:J122))+IF($D123="Y/T",0,AVERAGE(J123:J127))+IF($D128="Y/T",0,AVERAGE(J128:J132))+IF($D133="Y/T",0,AVERAGE(J133:J137))+IF($D138="Y/T",0,AVERAGE(J138:J142))+IF($D143="Y/T",0,AVERAGE(J143:J147))+IF($D148="Y/T",0,AVERAGE(J148:J152))+IF($D153="Y/T",0,AVERAGE(J153:J157))+IF($D158="Y/T",0,AVERAGE(J158:J162))+IF($D163="Y/T",0,AVERAGE(J163:J167))+IF($D168="Y/T",0,AVERAGE(J168:J172))+IF($D173="Y/T",0,AVERAGE(J173:J177))+IF($D178="Y/T",0,AVERAGE(J178:J182))+IF($D183="Y/T",0,AVERAGE(J183:J187))+IF($D188="Y/T",0,AVERAGE(J188:J192))+IF($D193="Y/T",0,AVERAGE(J193:J197))+IF($D198="Y/T",0,AVERAGE(J198:J202))+IF($D203="Y/T",0,AVERAGE(J203:J207)))/(COUNTIF($D108:$D207,"Y")+COUNTIF($D108:$D207,"T"))</f>
        <v>#DIV/0!</v>
      </c>
      <c r="K208" s="582"/>
      <c r="L208" s="602" t="e">
        <f>(IF($D108="Y/T",0,AVERAGE(L108:L112))+IF($D113="Y/T",0,AVERAGE(L113:L117))+IF($D118="Y/T",0,AVERAGE(L118:L122))+IF($D123="Y/T",0,AVERAGE(L123:L127))+IF($D128="Y/T",0,AVERAGE(L128:L132))+IF($D133="Y/T",0,AVERAGE(L133:L137))+IF($D138="Y/T",0,AVERAGE(L138:L142))+IF($D143="Y/T",0,AVERAGE(L143:L147))+IF($D148="Y/T",0,AVERAGE(L148:L152))+IF($D153="Y/T",0,AVERAGE(L153:L157))+IF($D158="Y/T",0,AVERAGE(L158:L162))+IF($D163="Y/T",0,AVERAGE(L163:L167))+IF($D168="Y/T",0,AVERAGE(L168:L172))+IF($D173="Y/T",0,AVERAGE(L173:L177))+IF($D178="Y/T",0,AVERAGE(L178:L182))+IF($D183="Y/T",0,AVERAGE(L183:L187))+IF($D188="Y/T",0,AVERAGE(L188:L192))+IF($D193="Y/T",0,AVERAGE(L193:L197))+IF($D198="Y/T",0,AVERAGE(L198:L202))+IF($D203="Y/T",0,AVERAGE(L203:L207)))/(COUNTIF($D108:$D207,"Y")+COUNTIF($D108:$D207,"T"))</f>
        <v>#DIV/0!</v>
      </c>
      <c r="M208" s="606"/>
      <c r="N208" s="602" t="e">
        <f>AVERAGE(N108:N207)</f>
        <v>#DIV/0!</v>
      </c>
      <c r="O208" s="517"/>
      <c r="P208" s="517"/>
      <c r="Q208" s="517"/>
      <c r="R208" s="517"/>
    </row>
    <row r="209" spans="2:18" s="527" customFormat="1" ht="15.75">
      <c r="B209" s="865" t="s">
        <v>507</v>
      </c>
      <c r="C209" s="865"/>
      <c r="D209" s="865"/>
      <c r="E209" s="865"/>
      <c r="F209" s="865"/>
      <c r="G209" s="865"/>
      <c r="H209" s="865"/>
      <c r="I209" s="865"/>
      <c r="J209" s="865"/>
      <c r="K209" s="865"/>
      <c r="L209" s="865"/>
      <c r="M209" s="865"/>
      <c r="N209" s="866"/>
      <c r="O209" s="517"/>
      <c r="P209" s="517"/>
      <c r="Q209" s="517"/>
      <c r="R209" s="517"/>
    </row>
    <row r="210" spans="2:18" s="527" customFormat="1" ht="15.75">
      <c r="B210" s="836">
        <v>1</v>
      </c>
      <c r="C210" s="839"/>
      <c r="D210" s="857" t="s">
        <v>26</v>
      </c>
      <c r="E210" s="854" t="str">
        <f>IF(D210="Y",1,IF(D210="T",0,IF(D210="Y/T","Belum diisi","Error")))</f>
        <v>Belum diisi</v>
      </c>
      <c r="F210" s="528">
        <v>1</v>
      </c>
      <c r="G210" s="529"/>
      <c r="H210" s="589" t="str">
        <f>IF(OR(J210="Isi Dulu",L210="Isi Dulu",J210="Isi Sasaran",L210="Isi Sasaran"),"Belum Diisi",IF(SUM(J210,L210)=2,1,IF(SUM(J210,L210)=1,0,IF(SUM(J210,L210)=0,0,"Error"))))</f>
        <v>Belum Diisi</v>
      </c>
      <c r="I210" s="590" t="s">
        <v>26</v>
      </c>
      <c r="J210" s="591" t="str">
        <f>IF($D$210="Y/T","Isi Sasaran",IF($E$210=0,0,IF(I210="Y",1,IF(I210="T",0,"Isi Dulu"))))</f>
        <v>Isi Sasaran</v>
      </c>
      <c r="K210" s="590" t="s">
        <v>26</v>
      </c>
      <c r="L210" s="591" t="str">
        <f>IF($D$210="Y/T","Isi Sasaran",IF($E$210=0,0,IF(K210="Y",1,IF(K210="T",0,"Isi Dulu"))))</f>
        <v>Isi Sasaran</v>
      </c>
      <c r="M210" s="848" t="s">
        <v>26</v>
      </c>
      <c r="N210" s="851" t="str">
        <f>IF(M210="Y",1,IF(M210="T",0,IF(M210="Y/T","Belum diisi","Error")))</f>
        <v>Belum diisi</v>
      </c>
      <c r="O210" s="517"/>
      <c r="P210" s="517"/>
      <c r="Q210" s="517"/>
      <c r="R210" s="517"/>
    </row>
    <row r="211" spans="2:18" s="527" customFormat="1" ht="15.75">
      <c r="B211" s="837"/>
      <c r="C211" s="840"/>
      <c r="D211" s="858"/>
      <c r="E211" s="855"/>
      <c r="F211" s="549">
        <v>2</v>
      </c>
      <c r="G211" s="550"/>
      <c r="H211" s="589" t="str">
        <f t="shared" ref="H211:H274" si="4">IF(OR(J211="Isi Dulu",L211="Isi Dulu",J211="Isi Sasaran",L211="Isi Sasaran"),"Belum Diisi",IF(SUM(J211,L211)=2,1,IF(SUM(J211,L211)=1,0,IF(SUM(J211,L211)=0,0,"Error"))))</f>
        <v>Belum Diisi</v>
      </c>
      <c r="I211" s="592" t="s">
        <v>26</v>
      </c>
      <c r="J211" s="593" t="str">
        <f>IF($D$210="Y/T","Isi Sasaran",IF($E$210=0,0,IF(I211="Y",1,IF(I211="T",0,"Isi Dulu"))))</f>
        <v>Isi Sasaran</v>
      </c>
      <c r="K211" s="592" t="s">
        <v>26</v>
      </c>
      <c r="L211" s="593" t="str">
        <f>IF($D$210="Y/T","Isi Sasaran",IF($E$210=0,0,IF(K211="Y",1,IF(K211="T",0,"Isi Dulu"))))</f>
        <v>Isi Sasaran</v>
      </c>
      <c r="M211" s="849"/>
      <c r="N211" s="852"/>
      <c r="O211" s="517"/>
      <c r="P211" s="517"/>
      <c r="Q211" s="517"/>
      <c r="R211" s="517"/>
    </row>
    <row r="212" spans="2:18" s="527" customFormat="1" ht="15.75">
      <c r="B212" s="837"/>
      <c r="C212" s="840"/>
      <c r="D212" s="858"/>
      <c r="E212" s="855"/>
      <c r="F212" s="549">
        <v>3</v>
      </c>
      <c r="G212" s="550"/>
      <c r="H212" s="589" t="str">
        <f t="shared" si="4"/>
        <v>Belum Diisi</v>
      </c>
      <c r="I212" s="592" t="s">
        <v>26</v>
      </c>
      <c r="J212" s="593" t="str">
        <f>IF($D$210="Y/T","Isi Sasaran",IF($E$210=0,0,IF(I212="Y",1,IF(I212="T",0,"Isi Dulu"))))</f>
        <v>Isi Sasaran</v>
      </c>
      <c r="K212" s="592" t="s">
        <v>26</v>
      </c>
      <c r="L212" s="593" t="str">
        <f>IF($D$210="Y/T","Isi Sasaran",IF($E$210=0,0,IF(K212="Y",1,IF(K212="T",0,"Isi Dulu"))))</f>
        <v>Isi Sasaran</v>
      </c>
      <c r="M212" s="849"/>
      <c r="N212" s="852"/>
      <c r="O212" s="517"/>
      <c r="P212" s="517"/>
      <c r="Q212" s="517"/>
      <c r="R212" s="517"/>
    </row>
    <row r="213" spans="2:18" s="527" customFormat="1" ht="15.75">
      <c r="B213" s="837"/>
      <c r="C213" s="840"/>
      <c r="D213" s="858"/>
      <c r="E213" s="855"/>
      <c r="F213" s="549">
        <v>4</v>
      </c>
      <c r="G213" s="550"/>
      <c r="H213" s="589" t="str">
        <f t="shared" si="4"/>
        <v>Belum Diisi</v>
      </c>
      <c r="I213" s="592" t="s">
        <v>26</v>
      </c>
      <c r="J213" s="593" t="str">
        <f>IF($D$210="Y/T","Isi Sasaran",IF($E$210=0,0,IF(I213="Y",1,IF(I213="T",0,"Isi Dulu"))))</f>
        <v>Isi Sasaran</v>
      </c>
      <c r="K213" s="592" t="s">
        <v>26</v>
      </c>
      <c r="L213" s="593" t="str">
        <f>IF($D$210="Y/T","Isi Sasaran",IF($E$210=0,0,IF(K213="Y",1,IF(K213="T",0,"Isi Dulu"))))</f>
        <v>Isi Sasaran</v>
      </c>
      <c r="M213" s="849"/>
      <c r="N213" s="852"/>
      <c r="O213" s="517"/>
      <c r="P213" s="517"/>
      <c r="Q213" s="517"/>
      <c r="R213" s="517"/>
    </row>
    <row r="214" spans="2:18" s="527" customFormat="1" ht="15.75">
      <c r="B214" s="838"/>
      <c r="C214" s="841"/>
      <c r="D214" s="859"/>
      <c r="E214" s="856"/>
      <c r="F214" s="569">
        <v>5</v>
      </c>
      <c r="G214" s="570"/>
      <c r="H214" s="594" t="str">
        <f t="shared" si="4"/>
        <v>Belum Diisi</v>
      </c>
      <c r="I214" s="595" t="s">
        <v>26</v>
      </c>
      <c r="J214" s="596" t="str">
        <f>IF($D$210="Y/T","Isi Sasaran",IF($E$210=0,0,IF(I214="Y",1,IF(I214="T",0,"Isi Dulu"))))</f>
        <v>Isi Sasaran</v>
      </c>
      <c r="K214" s="595" t="s">
        <v>26</v>
      </c>
      <c r="L214" s="596" t="str">
        <f>IF($D$210="Y/T","Isi Sasaran",IF($E$210=0,0,IF(K214="Y",1,IF(K214="T",0,"Isi Dulu"))))</f>
        <v>Isi Sasaran</v>
      </c>
      <c r="M214" s="850"/>
      <c r="N214" s="853"/>
      <c r="O214" s="517"/>
      <c r="P214" s="517"/>
      <c r="Q214" s="517"/>
      <c r="R214" s="517"/>
    </row>
    <row r="215" spans="2:18" s="527" customFormat="1" ht="15.75">
      <c r="B215" s="836">
        <v>2</v>
      </c>
      <c r="C215" s="839"/>
      <c r="D215" s="857" t="s">
        <v>26</v>
      </c>
      <c r="E215" s="854" t="str">
        <f>IF(D215="Y",1,IF(D215="T",0,IF(D215="Y/T","Belum diisi","Error")))</f>
        <v>Belum diisi</v>
      </c>
      <c r="F215" s="528">
        <v>1</v>
      </c>
      <c r="G215" s="529"/>
      <c r="H215" s="597" t="str">
        <f t="shared" si="4"/>
        <v>Belum Diisi</v>
      </c>
      <c r="I215" s="590" t="s">
        <v>26</v>
      </c>
      <c r="J215" s="591" t="str">
        <f>IF($D$215="Y/T","Isi Sasaran",IF($E$215=0,0,IF(I215="Y",1,IF(I215="T",0,"Isi Dulu"))))</f>
        <v>Isi Sasaran</v>
      </c>
      <c r="K215" s="590" t="s">
        <v>26</v>
      </c>
      <c r="L215" s="591" t="str">
        <f>IF($D$215="Y/T","Isi Sasaran",IF($E$215=0,0,IF(K215="Y",1,IF(K215="T",0,"Isi Dulu"))))</f>
        <v>Isi Sasaran</v>
      </c>
      <c r="M215" s="848" t="s">
        <v>26</v>
      </c>
      <c r="N215" s="851" t="str">
        <f>IF(M215="Y",1,IF(M215="T",0,IF(M215="Y/T","Belum diisi","Error")))</f>
        <v>Belum diisi</v>
      </c>
      <c r="O215" s="517"/>
      <c r="P215" s="517"/>
      <c r="Q215" s="517"/>
      <c r="R215" s="517"/>
    </row>
    <row r="216" spans="2:18" s="527" customFormat="1" ht="15.75">
      <c r="B216" s="837"/>
      <c r="C216" s="840"/>
      <c r="D216" s="858"/>
      <c r="E216" s="855"/>
      <c r="F216" s="549">
        <v>2</v>
      </c>
      <c r="G216" s="550"/>
      <c r="H216" s="598" t="str">
        <f t="shared" si="4"/>
        <v>Belum Diisi</v>
      </c>
      <c r="I216" s="592" t="s">
        <v>26</v>
      </c>
      <c r="J216" s="593" t="str">
        <f>IF($D$215="Y/T","Isi Sasaran",IF($E$215=0,0,IF(I216="Y",1,IF(I216="T",0,"Isi Dulu"))))</f>
        <v>Isi Sasaran</v>
      </c>
      <c r="K216" s="592" t="s">
        <v>26</v>
      </c>
      <c r="L216" s="593" t="str">
        <f>IF($D$215="Y/T","Isi Sasaran",IF($E$215=0,0,IF(K216="Y",1,IF(K216="T",0,"Isi Dulu"))))</f>
        <v>Isi Sasaran</v>
      </c>
      <c r="M216" s="849"/>
      <c r="N216" s="852"/>
      <c r="O216" s="517"/>
      <c r="P216" s="517"/>
      <c r="Q216" s="517"/>
      <c r="R216" s="517"/>
    </row>
    <row r="217" spans="2:18" s="527" customFormat="1" ht="15.75">
      <c r="B217" s="837"/>
      <c r="C217" s="840"/>
      <c r="D217" s="858"/>
      <c r="E217" s="855"/>
      <c r="F217" s="549">
        <v>3</v>
      </c>
      <c r="G217" s="550"/>
      <c r="H217" s="598" t="str">
        <f t="shared" si="4"/>
        <v>Belum Diisi</v>
      </c>
      <c r="I217" s="592" t="s">
        <v>26</v>
      </c>
      <c r="J217" s="593" t="str">
        <f>IF($D$215="Y/T","Isi Sasaran",IF($E$215=0,0,IF(I217="Y",1,IF(I217="T",0,"Isi Dulu"))))</f>
        <v>Isi Sasaran</v>
      </c>
      <c r="K217" s="592" t="s">
        <v>26</v>
      </c>
      <c r="L217" s="593" t="str">
        <f>IF($D$215="Y/T","Isi Sasaran",IF($E$215=0,0,IF(K217="Y",1,IF(K217="T",0,"Isi Dulu"))))</f>
        <v>Isi Sasaran</v>
      </c>
      <c r="M217" s="849"/>
      <c r="N217" s="852"/>
      <c r="O217" s="517"/>
      <c r="P217" s="517"/>
      <c r="Q217" s="517"/>
      <c r="R217" s="517"/>
    </row>
    <row r="218" spans="2:18" s="527" customFormat="1" ht="15.75">
      <c r="B218" s="837"/>
      <c r="C218" s="840"/>
      <c r="D218" s="858"/>
      <c r="E218" s="855"/>
      <c r="F218" s="549">
        <v>4</v>
      </c>
      <c r="G218" s="550"/>
      <c r="H218" s="598" t="str">
        <f t="shared" si="4"/>
        <v>Belum Diisi</v>
      </c>
      <c r="I218" s="592" t="s">
        <v>26</v>
      </c>
      <c r="J218" s="593" t="str">
        <f>IF($D$215="Y/T","Isi Sasaran",IF($E$215=0,0,IF(I218="Y",1,IF(I218="T",0,"Isi Dulu"))))</f>
        <v>Isi Sasaran</v>
      </c>
      <c r="K218" s="592" t="s">
        <v>26</v>
      </c>
      <c r="L218" s="593" t="str">
        <f>IF($D$215="Y/T","Isi Sasaran",IF($E$215=0,0,IF(K218="Y",1,IF(K218="T",0,"Isi Dulu"))))</f>
        <v>Isi Sasaran</v>
      </c>
      <c r="M218" s="849"/>
      <c r="N218" s="852"/>
      <c r="O218" s="517"/>
      <c r="P218" s="517"/>
      <c r="Q218" s="517"/>
      <c r="R218" s="517"/>
    </row>
    <row r="219" spans="2:18" s="527" customFormat="1" ht="15.75">
      <c r="B219" s="838"/>
      <c r="C219" s="841"/>
      <c r="D219" s="859"/>
      <c r="E219" s="856"/>
      <c r="F219" s="569">
        <v>5</v>
      </c>
      <c r="G219" s="570"/>
      <c r="H219" s="599" t="str">
        <f t="shared" si="4"/>
        <v>Belum Diisi</v>
      </c>
      <c r="I219" s="595" t="s">
        <v>26</v>
      </c>
      <c r="J219" s="596" t="str">
        <f>IF($D$215="Y/T","Isi Sasaran",IF($E$215=0,0,IF(I219="Y",1,IF(I219="T",0,"Isi Dulu"))))</f>
        <v>Isi Sasaran</v>
      </c>
      <c r="K219" s="595" t="s">
        <v>26</v>
      </c>
      <c r="L219" s="596" t="str">
        <f>IF($D$215="Y/T","Isi Sasaran",IF($E$215=0,0,IF(K219="Y",1,IF(K219="T",0,"Isi Dulu"))))</f>
        <v>Isi Sasaran</v>
      </c>
      <c r="M219" s="850"/>
      <c r="N219" s="853"/>
      <c r="O219" s="517"/>
      <c r="P219" s="517"/>
      <c r="Q219" s="517"/>
      <c r="R219" s="517"/>
    </row>
    <row r="220" spans="2:18" s="527" customFormat="1" ht="15.75">
      <c r="B220" s="836">
        <v>3</v>
      </c>
      <c r="C220" s="839"/>
      <c r="D220" s="857" t="s">
        <v>26</v>
      </c>
      <c r="E220" s="854" t="str">
        <f>IF(D220="Y",1,IF(D220="T",0,IF(D220="Y/T","Belum diisi","Error")))</f>
        <v>Belum diisi</v>
      </c>
      <c r="F220" s="528">
        <v>1</v>
      </c>
      <c r="G220" s="529"/>
      <c r="H220" s="600" t="str">
        <f t="shared" si="4"/>
        <v>Belum Diisi</v>
      </c>
      <c r="I220" s="590" t="s">
        <v>26</v>
      </c>
      <c r="J220" s="591" t="str">
        <f>IF($D$220="Y/T","Isi Sasaran",IF($E$220=0,0,IF(I220="Y",1,IF(I220="T",0,"Isi Dulu"))))</f>
        <v>Isi Sasaran</v>
      </c>
      <c r="K220" s="590" t="s">
        <v>26</v>
      </c>
      <c r="L220" s="591" t="str">
        <f>IF($D$220="Y/T","Isi Sasaran",IF($E$220=0,0,IF(K220="Y",1,IF(K220="T",0,"Isi Dulu"))))</f>
        <v>Isi Sasaran</v>
      </c>
      <c r="M220" s="848" t="s">
        <v>26</v>
      </c>
      <c r="N220" s="851" t="str">
        <f>IF(M220="Y",1,IF(M220="T",0,IF(M220="Y/T","Belum diisi","Error")))</f>
        <v>Belum diisi</v>
      </c>
      <c r="O220" s="517"/>
      <c r="P220" s="517"/>
      <c r="Q220" s="517"/>
      <c r="R220" s="517"/>
    </row>
    <row r="221" spans="2:18" s="527" customFormat="1" ht="15.75">
      <c r="B221" s="837"/>
      <c r="C221" s="840"/>
      <c r="D221" s="858"/>
      <c r="E221" s="855"/>
      <c r="F221" s="549">
        <v>2</v>
      </c>
      <c r="G221" s="550"/>
      <c r="H221" s="598" t="str">
        <f t="shared" si="4"/>
        <v>Belum Diisi</v>
      </c>
      <c r="I221" s="592" t="s">
        <v>26</v>
      </c>
      <c r="J221" s="593" t="str">
        <f>IF($D$220="Y/T","Isi Sasaran",IF($E$220=0,0,IF(I221="Y",1,IF(I221="T",0,"Isi Dulu"))))</f>
        <v>Isi Sasaran</v>
      </c>
      <c r="K221" s="592" t="s">
        <v>26</v>
      </c>
      <c r="L221" s="593" t="str">
        <f>IF($D$220="Y/T","Isi Sasaran",IF($E$220=0,0,IF(K221="Y",1,IF(K221="T",0,"Isi Dulu"))))</f>
        <v>Isi Sasaran</v>
      </c>
      <c r="M221" s="849"/>
      <c r="N221" s="852"/>
      <c r="O221" s="517"/>
      <c r="P221" s="517"/>
      <c r="Q221" s="517"/>
      <c r="R221" s="517"/>
    </row>
    <row r="222" spans="2:18" s="527" customFormat="1" ht="15.75">
      <c r="B222" s="837"/>
      <c r="C222" s="840"/>
      <c r="D222" s="858"/>
      <c r="E222" s="855"/>
      <c r="F222" s="549">
        <v>3</v>
      </c>
      <c r="G222" s="550"/>
      <c r="H222" s="598" t="str">
        <f t="shared" si="4"/>
        <v>Belum Diisi</v>
      </c>
      <c r="I222" s="592" t="s">
        <v>26</v>
      </c>
      <c r="J222" s="593" t="str">
        <f>IF($D$220="Y/T","Isi Sasaran",IF($E$220=0,0,IF(I222="Y",1,IF(I222="T",0,"Isi Dulu"))))</f>
        <v>Isi Sasaran</v>
      </c>
      <c r="K222" s="592" t="s">
        <v>26</v>
      </c>
      <c r="L222" s="593" t="str">
        <f>IF($D$220="Y/T","Isi Sasaran",IF($E$220=0,0,IF(K222="Y",1,IF(K222="T",0,"Isi Dulu"))))</f>
        <v>Isi Sasaran</v>
      </c>
      <c r="M222" s="849"/>
      <c r="N222" s="852"/>
      <c r="O222" s="517"/>
      <c r="P222" s="517"/>
      <c r="Q222" s="517"/>
      <c r="R222" s="517"/>
    </row>
    <row r="223" spans="2:18" s="527" customFormat="1" ht="15.75">
      <c r="B223" s="837"/>
      <c r="C223" s="840"/>
      <c r="D223" s="858"/>
      <c r="E223" s="855"/>
      <c r="F223" s="549">
        <v>4</v>
      </c>
      <c r="G223" s="550"/>
      <c r="H223" s="598" t="str">
        <f t="shared" si="4"/>
        <v>Belum Diisi</v>
      </c>
      <c r="I223" s="592" t="s">
        <v>26</v>
      </c>
      <c r="J223" s="593" t="str">
        <f>IF($D$220="Y/T","Isi Sasaran",IF($E$220=0,0,IF(I223="Y",1,IF(I223="T",0,"Isi Dulu"))))</f>
        <v>Isi Sasaran</v>
      </c>
      <c r="K223" s="592" t="s">
        <v>26</v>
      </c>
      <c r="L223" s="593" t="str">
        <f>IF($D$220="Y/T","Isi Sasaran",IF($E$220=0,0,IF(K223="Y",1,IF(K223="T",0,"Isi Dulu"))))</f>
        <v>Isi Sasaran</v>
      </c>
      <c r="M223" s="849"/>
      <c r="N223" s="852"/>
      <c r="O223" s="517"/>
      <c r="P223" s="517"/>
      <c r="Q223" s="517"/>
      <c r="R223" s="517"/>
    </row>
    <row r="224" spans="2:18" s="527" customFormat="1" ht="15.75">
      <c r="B224" s="838"/>
      <c r="C224" s="841"/>
      <c r="D224" s="859"/>
      <c r="E224" s="856"/>
      <c r="F224" s="569">
        <v>5</v>
      </c>
      <c r="G224" s="570"/>
      <c r="H224" s="599" t="str">
        <f t="shared" si="4"/>
        <v>Belum Diisi</v>
      </c>
      <c r="I224" s="595" t="s">
        <v>26</v>
      </c>
      <c r="J224" s="596" t="str">
        <f>IF($D$220="Y/T","Isi Sasaran",IF($E$220=0,0,IF(I224="Y",1,IF(I224="T",0,"Isi Dulu"))))</f>
        <v>Isi Sasaran</v>
      </c>
      <c r="K224" s="595" t="s">
        <v>26</v>
      </c>
      <c r="L224" s="596" t="str">
        <f>IF($D$220="Y/T","Isi Sasaran",IF($E$220=0,0,IF(K224="Y",1,IF(K224="T",0,"Isi Dulu"))))</f>
        <v>Isi Sasaran</v>
      </c>
      <c r="M224" s="850"/>
      <c r="N224" s="853"/>
      <c r="O224" s="517"/>
      <c r="P224" s="517"/>
      <c r="Q224" s="517"/>
      <c r="R224" s="517"/>
    </row>
    <row r="225" spans="2:18" s="527" customFormat="1" ht="15.75">
      <c r="B225" s="836">
        <v>4</v>
      </c>
      <c r="C225" s="839"/>
      <c r="D225" s="857" t="s">
        <v>26</v>
      </c>
      <c r="E225" s="854" t="str">
        <f>IF(D225="Y",1,IF(D225="T",0,IF(D225="Y/T","Belum diisi","Error")))</f>
        <v>Belum diisi</v>
      </c>
      <c r="F225" s="528">
        <v>1</v>
      </c>
      <c r="G225" s="529"/>
      <c r="H225" s="600" t="str">
        <f t="shared" si="4"/>
        <v>Belum Diisi</v>
      </c>
      <c r="I225" s="590" t="s">
        <v>26</v>
      </c>
      <c r="J225" s="591" t="str">
        <f>IF($D$225="Y/T","Isi Sasaran",IF($E$225=0,0,IF(I225="Y",1,IF(I225="T",0,"Isi Dulu"))))</f>
        <v>Isi Sasaran</v>
      </c>
      <c r="K225" s="590" t="s">
        <v>26</v>
      </c>
      <c r="L225" s="591" t="str">
        <f>IF($D$225="Y/T","Isi Sasaran",IF($E$225=0,0,IF(K225="Y",1,IF(K225="T",0,"Isi Dulu"))))</f>
        <v>Isi Sasaran</v>
      </c>
      <c r="M225" s="848" t="s">
        <v>26</v>
      </c>
      <c r="N225" s="851" t="str">
        <f>IF(M225="Y",1,IF(M225="T",0,IF(M225="Y/T","Belum diisi","Error")))</f>
        <v>Belum diisi</v>
      </c>
      <c r="O225" s="517"/>
      <c r="P225" s="517"/>
      <c r="Q225" s="517"/>
      <c r="R225" s="517"/>
    </row>
    <row r="226" spans="2:18" s="527" customFormat="1" ht="15.75">
      <c r="B226" s="837"/>
      <c r="C226" s="840"/>
      <c r="D226" s="858"/>
      <c r="E226" s="855"/>
      <c r="F226" s="549">
        <v>2</v>
      </c>
      <c r="G226" s="550"/>
      <c r="H226" s="598" t="str">
        <f t="shared" si="4"/>
        <v>Belum Diisi</v>
      </c>
      <c r="I226" s="592" t="s">
        <v>26</v>
      </c>
      <c r="J226" s="593" t="str">
        <f>IF($D$225="Y/T","Isi Sasaran",IF($E$225=0,0,IF(I226="Y",1,IF(I226="T",0,"Isi Dulu"))))</f>
        <v>Isi Sasaran</v>
      </c>
      <c r="K226" s="592" t="s">
        <v>26</v>
      </c>
      <c r="L226" s="593" t="str">
        <f>IF($D$225="Y/T","Isi Sasaran",IF($E$225=0,0,IF(K226="Y",1,IF(K226="T",0,"Isi Dulu"))))</f>
        <v>Isi Sasaran</v>
      </c>
      <c r="M226" s="849"/>
      <c r="N226" s="852"/>
      <c r="O226" s="517"/>
      <c r="P226" s="517"/>
      <c r="Q226" s="517"/>
      <c r="R226" s="517"/>
    </row>
    <row r="227" spans="2:18" s="527" customFormat="1" ht="15.75">
      <c r="B227" s="837"/>
      <c r="C227" s="840"/>
      <c r="D227" s="858"/>
      <c r="E227" s="855"/>
      <c r="F227" s="549">
        <v>3</v>
      </c>
      <c r="G227" s="550"/>
      <c r="H227" s="598" t="str">
        <f t="shared" si="4"/>
        <v>Belum Diisi</v>
      </c>
      <c r="I227" s="592" t="s">
        <v>26</v>
      </c>
      <c r="J227" s="593" t="str">
        <f>IF($D$225="Y/T","Isi Sasaran",IF($E$225=0,0,IF(I227="Y",1,IF(I227="T",0,"Isi Dulu"))))</f>
        <v>Isi Sasaran</v>
      </c>
      <c r="K227" s="592" t="s">
        <v>26</v>
      </c>
      <c r="L227" s="593" t="str">
        <f>IF($D$225="Y/T","Isi Sasaran",IF($E$225=0,0,IF(K227="Y",1,IF(K227="T",0,"Isi Dulu"))))</f>
        <v>Isi Sasaran</v>
      </c>
      <c r="M227" s="849"/>
      <c r="N227" s="852"/>
      <c r="O227" s="517"/>
      <c r="P227" s="517"/>
      <c r="Q227" s="517"/>
      <c r="R227" s="517"/>
    </row>
    <row r="228" spans="2:18" s="527" customFormat="1" ht="15.75">
      <c r="B228" s="837"/>
      <c r="C228" s="840"/>
      <c r="D228" s="858"/>
      <c r="E228" s="855"/>
      <c r="F228" s="549">
        <v>4</v>
      </c>
      <c r="G228" s="550"/>
      <c r="H228" s="598" t="str">
        <f t="shared" si="4"/>
        <v>Belum Diisi</v>
      </c>
      <c r="I228" s="592" t="s">
        <v>26</v>
      </c>
      <c r="J228" s="593" t="str">
        <f>IF($D$225="Y/T","Isi Sasaran",IF($E$225=0,0,IF(I228="Y",1,IF(I228="T",0,"Isi Dulu"))))</f>
        <v>Isi Sasaran</v>
      </c>
      <c r="K228" s="592" t="s">
        <v>26</v>
      </c>
      <c r="L228" s="593" t="str">
        <f>IF($D$225="Y/T","Isi Sasaran",IF($E$225=0,0,IF(K228="Y",1,IF(K228="T",0,"Isi Dulu"))))</f>
        <v>Isi Sasaran</v>
      </c>
      <c r="M228" s="849"/>
      <c r="N228" s="852"/>
      <c r="O228" s="517"/>
      <c r="P228" s="517"/>
      <c r="Q228" s="517"/>
      <c r="R228" s="517"/>
    </row>
    <row r="229" spans="2:18" s="527" customFormat="1" ht="15.75">
      <c r="B229" s="838"/>
      <c r="C229" s="841"/>
      <c r="D229" s="859"/>
      <c r="E229" s="856"/>
      <c r="F229" s="569">
        <v>5</v>
      </c>
      <c r="G229" s="570"/>
      <c r="H229" s="599" t="str">
        <f t="shared" si="4"/>
        <v>Belum Diisi</v>
      </c>
      <c r="I229" s="595" t="s">
        <v>26</v>
      </c>
      <c r="J229" s="596" t="str">
        <f>IF($D$225="Y/T","Isi Sasaran",IF($E$225=0,0,IF(I229="Y",1,IF(I229="T",0,"Isi Dulu"))))</f>
        <v>Isi Sasaran</v>
      </c>
      <c r="K229" s="595" t="s">
        <v>26</v>
      </c>
      <c r="L229" s="596" t="str">
        <f>IF($D$225="Y/T","Isi Sasaran",IF($E$225=0,0,IF(K229="Y",1,IF(K229="T",0,"Isi Dulu"))))</f>
        <v>Isi Sasaran</v>
      </c>
      <c r="M229" s="850"/>
      <c r="N229" s="853"/>
      <c r="O229" s="517"/>
      <c r="P229" s="517"/>
      <c r="Q229" s="517"/>
      <c r="R229" s="517"/>
    </row>
    <row r="230" spans="2:18" s="527" customFormat="1" ht="15.75">
      <c r="B230" s="836">
        <v>5</v>
      </c>
      <c r="C230" s="839"/>
      <c r="D230" s="857" t="s">
        <v>26</v>
      </c>
      <c r="E230" s="854" t="str">
        <f>IF(D230="Y",1,IF(D230="T",0,IF(D230="Y/T","Belum diisi","Error")))</f>
        <v>Belum diisi</v>
      </c>
      <c r="F230" s="528">
        <v>1</v>
      </c>
      <c r="G230" s="529"/>
      <c r="H230" s="600" t="str">
        <f t="shared" si="4"/>
        <v>Belum Diisi</v>
      </c>
      <c r="I230" s="590" t="s">
        <v>26</v>
      </c>
      <c r="J230" s="591" t="str">
        <f>IF($D$230="Y/T","Isi Sasaran",IF($E$230=0,0,IF(I230="Y",1,IF(I230="T",0,"Isi Dulu"))))</f>
        <v>Isi Sasaran</v>
      </c>
      <c r="K230" s="590" t="s">
        <v>26</v>
      </c>
      <c r="L230" s="591" t="str">
        <f>IF($D$230="Y/T","Isi Sasaran",IF($E$230=0,0,IF(K230="Y",1,IF(K230="T",0,"Isi Dulu"))))</f>
        <v>Isi Sasaran</v>
      </c>
      <c r="M230" s="848" t="s">
        <v>26</v>
      </c>
      <c r="N230" s="851" t="str">
        <f>IF(M230="Y",1,IF(M230="T",0,IF(M230="Y/T","Belum diisi","Error")))</f>
        <v>Belum diisi</v>
      </c>
      <c r="O230" s="517"/>
      <c r="P230" s="517"/>
      <c r="Q230" s="517"/>
      <c r="R230" s="517"/>
    </row>
    <row r="231" spans="2:18" s="527" customFormat="1" ht="15.75">
      <c r="B231" s="837"/>
      <c r="C231" s="840"/>
      <c r="D231" s="858"/>
      <c r="E231" s="855"/>
      <c r="F231" s="549">
        <v>2</v>
      </c>
      <c r="G231" s="550"/>
      <c r="H231" s="598" t="str">
        <f t="shared" si="4"/>
        <v>Belum Diisi</v>
      </c>
      <c r="I231" s="592" t="s">
        <v>26</v>
      </c>
      <c r="J231" s="593" t="str">
        <f>IF($D$230="Y/T","Isi Sasaran",IF($E$230=0,0,IF(I231="Y",1,IF(I231="T",0,"Isi Dulu"))))</f>
        <v>Isi Sasaran</v>
      </c>
      <c r="K231" s="592" t="s">
        <v>26</v>
      </c>
      <c r="L231" s="593" t="str">
        <f>IF($D$230="Y/T","Isi Sasaran",IF($E$230=0,0,IF(K231="Y",1,IF(K231="T",0,"Isi Dulu"))))</f>
        <v>Isi Sasaran</v>
      </c>
      <c r="M231" s="849"/>
      <c r="N231" s="852"/>
      <c r="O231" s="517"/>
      <c r="P231" s="517"/>
      <c r="Q231" s="517"/>
      <c r="R231" s="517"/>
    </row>
    <row r="232" spans="2:18" s="527" customFormat="1" ht="15.75">
      <c r="B232" s="837"/>
      <c r="C232" s="840"/>
      <c r="D232" s="858"/>
      <c r="E232" s="855"/>
      <c r="F232" s="549">
        <v>3</v>
      </c>
      <c r="G232" s="550"/>
      <c r="H232" s="598" t="str">
        <f t="shared" si="4"/>
        <v>Belum Diisi</v>
      </c>
      <c r="I232" s="592" t="s">
        <v>26</v>
      </c>
      <c r="J232" s="593" t="str">
        <f>IF($D$230="Y/T","Isi Sasaran",IF($E$230=0,0,IF(I232="Y",1,IF(I232="T",0,"Isi Dulu"))))</f>
        <v>Isi Sasaran</v>
      </c>
      <c r="K232" s="592" t="s">
        <v>26</v>
      </c>
      <c r="L232" s="593" t="str">
        <f>IF($D$230="Y/T","Isi Sasaran",IF($E$230=0,0,IF(K232="Y",1,IF(K232="T",0,"Isi Dulu"))))</f>
        <v>Isi Sasaran</v>
      </c>
      <c r="M232" s="849"/>
      <c r="N232" s="852"/>
      <c r="O232" s="517"/>
      <c r="P232" s="517"/>
      <c r="Q232" s="517"/>
      <c r="R232" s="517"/>
    </row>
    <row r="233" spans="2:18" s="527" customFormat="1" ht="15.75">
      <c r="B233" s="837"/>
      <c r="C233" s="840"/>
      <c r="D233" s="858"/>
      <c r="E233" s="855"/>
      <c r="F233" s="549">
        <v>4</v>
      </c>
      <c r="G233" s="550"/>
      <c r="H233" s="598" t="str">
        <f t="shared" si="4"/>
        <v>Belum Diisi</v>
      </c>
      <c r="I233" s="592" t="s">
        <v>26</v>
      </c>
      <c r="J233" s="593" t="str">
        <f>IF($D$230="Y/T","Isi Sasaran",IF($E$230=0,0,IF(I233="Y",1,IF(I233="T",0,"Isi Dulu"))))</f>
        <v>Isi Sasaran</v>
      </c>
      <c r="K233" s="592" t="s">
        <v>26</v>
      </c>
      <c r="L233" s="593" t="str">
        <f>IF($D$230="Y/T","Isi Sasaran",IF($E$230=0,0,IF(K233="Y",1,IF(K233="T",0,"Isi Dulu"))))</f>
        <v>Isi Sasaran</v>
      </c>
      <c r="M233" s="849"/>
      <c r="N233" s="852"/>
      <c r="O233" s="517"/>
      <c r="P233" s="517"/>
      <c r="Q233" s="517"/>
      <c r="R233" s="517"/>
    </row>
    <row r="234" spans="2:18" s="527" customFormat="1" ht="15.75">
      <c r="B234" s="838"/>
      <c r="C234" s="841"/>
      <c r="D234" s="859"/>
      <c r="E234" s="856"/>
      <c r="F234" s="569">
        <v>5</v>
      </c>
      <c r="G234" s="570"/>
      <c r="H234" s="599" t="str">
        <f t="shared" si="4"/>
        <v>Belum Diisi</v>
      </c>
      <c r="I234" s="595" t="s">
        <v>26</v>
      </c>
      <c r="J234" s="596" t="str">
        <f>IF($D$230="Y/T","Isi Sasaran",IF($E$230=0,0,IF(I234="Y",1,IF(I234="T",0,"Isi Dulu"))))</f>
        <v>Isi Sasaran</v>
      </c>
      <c r="K234" s="595" t="s">
        <v>26</v>
      </c>
      <c r="L234" s="596" t="str">
        <f>IF($D$230="Y/T","Isi Sasaran",IF($E$230=0,0,IF(K234="Y",1,IF(K234="T",0,"Isi Dulu"))))</f>
        <v>Isi Sasaran</v>
      </c>
      <c r="M234" s="850"/>
      <c r="N234" s="853"/>
      <c r="O234" s="517"/>
      <c r="P234" s="517"/>
      <c r="Q234" s="517"/>
      <c r="R234" s="517"/>
    </row>
    <row r="235" spans="2:18" s="527" customFormat="1" ht="15.75">
      <c r="B235" s="836">
        <v>6</v>
      </c>
      <c r="C235" s="839"/>
      <c r="D235" s="857" t="s">
        <v>26</v>
      </c>
      <c r="E235" s="854" t="str">
        <f>IF(D235="Y",1,IF(D235="T",0,IF(D235="Y/T","Belum diisi","Error")))</f>
        <v>Belum diisi</v>
      </c>
      <c r="F235" s="528">
        <v>1</v>
      </c>
      <c r="G235" s="529"/>
      <c r="H235" s="600" t="str">
        <f t="shared" si="4"/>
        <v>Belum Diisi</v>
      </c>
      <c r="I235" s="590" t="s">
        <v>26</v>
      </c>
      <c r="J235" s="591" t="str">
        <f>IF($D$235="Y/T","Isi Sasaran",IF($E$235=0,0,IF(I235="Y",1,IF(I235="T",0,"Isi Dulu"))))</f>
        <v>Isi Sasaran</v>
      </c>
      <c r="K235" s="590" t="s">
        <v>26</v>
      </c>
      <c r="L235" s="591" t="str">
        <f>IF($D$235="Y/T","Isi Sasaran",IF($E$235=0,0,IF(K235="Y",1,IF(K235="T",0,"Isi Dulu"))))</f>
        <v>Isi Sasaran</v>
      </c>
      <c r="M235" s="848" t="s">
        <v>26</v>
      </c>
      <c r="N235" s="851" t="str">
        <f>IF(M235="Y",1,IF(M235="T",0,IF(M235="Y/T","Belum diisi","Error")))</f>
        <v>Belum diisi</v>
      </c>
      <c r="O235" s="517"/>
      <c r="P235" s="517"/>
      <c r="Q235" s="517"/>
      <c r="R235" s="517"/>
    </row>
    <row r="236" spans="2:18" s="527" customFormat="1" ht="15.75">
      <c r="B236" s="837"/>
      <c r="C236" s="840"/>
      <c r="D236" s="858"/>
      <c r="E236" s="855"/>
      <c r="F236" s="549">
        <v>2</v>
      </c>
      <c r="G236" s="550"/>
      <c r="H236" s="598" t="str">
        <f t="shared" si="4"/>
        <v>Belum Diisi</v>
      </c>
      <c r="I236" s="592" t="s">
        <v>26</v>
      </c>
      <c r="J236" s="593" t="str">
        <f>IF($D$235="Y/T","Isi Sasaran",IF($E$235=0,0,IF(I236="Y",1,IF(I236="T",0,"Isi Dulu"))))</f>
        <v>Isi Sasaran</v>
      </c>
      <c r="K236" s="592" t="s">
        <v>26</v>
      </c>
      <c r="L236" s="593" t="str">
        <f>IF($D$235="Y/T","Isi Sasaran",IF($E$235=0,0,IF(K236="Y",1,IF(K236="T",0,"Isi Dulu"))))</f>
        <v>Isi Sasaran</v>
      </c>
      <c r="M236" s="849"/>
      <c r="N236" s="852"/>
      <c r="O236" s="517"/>
      <c r="P236" s="517"/>
      <c r="Q236" s="517"/>
      <c r="R236" s="517"/>
    </row>
    <row r="237" spans="2:18" s="527" customFormat="1" ht="15.75">
      <c r="B237" s="837"/>
      <c r="C237" s="840"/>
      <c r="D237" s="858"/>
      <c r="E237" s="855"/>
      <c r="F237" s="549">
        <v>3</v>
      </c>
      <c r="G237" s="550"/>
      <c r="H237" s="598" t="str">
        <f t="shared" si="4"/>
        <v>Belum Diisi</v>
      </c>
      <c r="I237" s="592" t="s">
        <v>26</v>
      </c>
      <c r="J237" s="593" t="str">
        <f>IF($D$235="Y/T","Isi Sasaran",IF($E$235=0,0,IF(I237="Y",1,IF(I237="T",0,"Isi Dulu"))))</f>
        <v>Isi Sasaran</v>
      </c>
      <c r="K237" s="592" t="s">
        <v>26</v>
      </c>
      <c r="L237" s="593" t="str">
        <f>IF($D$235="Y/T","Isi Sasaran",IF($E$235=0,0,IF(K237="Y",1,IF(K237="T",0,"Isi Dulu"))))</f>
        <v>Isi Sasaran</v>
      </c>
      <c r="M237" s="849"/>
      <c r="N237" s="852"/>
      <c r="O237" s="517"/>
      <c r="P237" s="517"/>
      <c r="Q237" s="517"/>
      <c r="R237" s="517"/>
    </row>
    <row r="238" spans="2:18" s="527" customFormat="1" ht="15.75">
      <c r="B238" s="837"/>
      <c r="C238" s="840"/>
      <c r="D238" s="858"/>
      <c r="E238" s="855"/>
      <c r="F238" s="549">
        <v>4</v>
      </c>
      <c r="G238" s="550"/>
      <c r="H238" s="598" t="str">
        <f t="shared" si="4"/>
        <v>Belum Diisi</v>
      </c>
      <c r="I238" s="592" t="s">
        <v>26</v>
      </c>
      <c r="J238" s="593" t="str">
        <f>IF($D$235="Y/T","Isi Sasaran",IF($E$235=0,0,IF(I238="Y",1,IF(I238="T",0,"Isi Dulu"))))</f>
        <v>Isi Sasaran</v>
      </c>
      <c r="K238" s="592" t="s">
        <v>26</v>
      </c>
      <c r="L238" s="593" t="str">
        <f>IF($D$235="Y/T","Isi Sasaran",IF($E$235=0,0,IF(K238="Y",1,IF(K238="T",0,"Isi Dulu"))))</f>
        <v>Isi Sasaran</v>
      </c>
      <c r="M238" s="849"/>
      <c r="N238" s="852"/>
      <c r="O238" s="517"/>
      <c r="P238" s="517"/>
      <c r="Q238" s="517"/>
      <c r="R238" s="517"/>
    </row>
    <row r="239" spans="2:18" s="527" customFormat="1" ht="15.75">
      <c r="B239" s="838"/>
      <c r="C239" s="841"/>
      <c r="D239" s="859"/>
      <c r="E239" s="856"/>
      <c r="F239" s="569">
        <v>5</v>
      </c>
      <c r="G239" s="570"/>
      <c r="H239" s="599" t="str">
        <f t="shared" si="4"/>
        <v>Belum Diisi</v>
      </c>
      <c r="I239" s="595" t="s">
        <v>26</v>
      </c>
      <c r="J239" s="596" t="str">
        <f>IF($D$235="Y/T","Isi Sasaran",IF($E$235=0,0,IF(I239="Y",1,IF(I239="T",0,"Isi Dulu"))))</f>
        <v>Isi Sasaran</v>
      </c>
      <c r="K239" s="595" t="s">
        <v>26</v>
      </c>
      <c r="L239" s="596" t="str">
        <f>IF($D$235="Y/T","Isi Sasaran",IF($E$235=0,0,IF(K239="Y",1,IF(K239="T",0,"Isi Dulu"))))</f>
        <v>Isi Sasaran</v>
      </c>
      <c r="M239" s="850"/>
      <c r="N239" s="853"/>
      <c r="O239" s="517"/>
      <c r="P239" s="517"/>
      <c r="Q239" s="517"/>
      <c r="R239" s="517"/>
    </row>
    <row r="240" spans="2:18" s="527" customFormat="1" ht="15.75">
      <c r="B240" s="836">
        <v>7</v>
      </c>
      <c r="C240" s="839"/>
      <c r="D240" s="857" t="s">
        <v>26</v>
      </c>
      <c r="E240" s="854" t="str">
        <f>IF(D240="Y",1,IF(D240="T",0,IF(D240="Y/T","Belum diisi","Error")))</f>
        <v>Belum diisi</v>
      </c>
      <c r="F240" s="528">
        <v>1</v>
      </c>
      <c r="G240" s="529"/>
      <c r="H240" s="600" t="str">
        <f t="shared" si="4"/>
        <v>Belum Diisi</v>
      </c>
      <c r="I240" s="590" t="s">
        <v>26</v>
      </c>
      <c r="J240" s="591" t="str">
        <f>IF($D$240="Y/T","Isi Sasaran",IF($E$240=0,0,IF(I240="Y",1,IF(I240="T",0,"Isi Dulu"))))</f>
        <v>Isi Sasaran</v>
      </c>
      <c r="K240" s="590" t="s">
        <v>26</v>
      </c>
      <c r="L240" s="591" t="str">
        <f>IF($D$240="Y/T","Isi Sasaran",IF($E$240=0,0,IF(K240="Y",1,IF(K240="T",0,"Isi Dulu"))))</f>
        <v>Isi Sasaran</v>
      </c>
      <c r="M240" s="848" t="s">
        <v>26</v>
      </c>
      <c r="N240" s="851" t="str">
        <f>IF(M240="Y",1,IF(M240="T",0,IF(M240="Y/T","Belum diisi","Error")))</f>
        <v>Belum diisi</v>
      </c>
      <c r="O240" s="517"/>
      <c r="P240" s="517"/>
      <c r="Q240" s="517"/>
      <c r="R240" s="517"/>
    </row>
    <row r="241" spans="2:18" s="527" customFormat="1" ht="15.75">
      <c r="B241" s="837"/>
      <c r="C241" s="840"/>
      <c r="D241" s="858"/>
      <c r="E241" s="855"/>
      <c r="F241" s="549">
        <v>2</v>
      </c>
      <c r="G241" s="550"/>
      <c r="H241" s="598" t="str">
        <f t="shared" si="4"/>
        <v>Belum Diisi</v>
      </c>
      <c r="I241" s="592" t="s">
        <v>26</v>
      </c>
      <c r="J241" s="593" t="str">
        <f>IF($D$240="Y/T","Isi Sasaran",IF($E$240=0,0,IF(I241="Y",1,IF(I241="T",0,"Isi Dulu"))))</f>
        <v>Isi Sasaran</v>
      </c>
      <c r="K241" s="592" t="s">
        <v>26</v>
      </c>
      <c r="L241" s="593" t="str">
        <f>IF($D$240="Y/T","Isi Sasaran",IF($E$240=0,0,IF(K241="Y",1,IF(K241="T",0,"Isi Dulu"))))</f>
        <v>Isi Sasaran</v>
      </c>
      <c r="M241" s="849"/>
      <c r="N241" s="852"/>
      <c r="O241" s="517"/>
      <c r="P241" s="517"/>
      <c r="Q241" s="517"/>
      <c r="R241" s="517"/>
    </row>
    <row r="242" spans="2:18" s="527" customFormat="1" ht="15.75">
      <c r="B242" s="837"/>
      <c r="C242" s="840"/>
      <c r="D242" s="858"/>
      <c r="E242" s="855"/>
      <c r="F242" s="549">
        <v>3</v>
      </c>
      <c r="G242" s="550"/>
      <c r="H242" s="598" t="str">
        <f t="shared" si="4"/>
        <v>Belum Diisi</v>
      </c>
      <c r="I242" s="592" t="s">
        <v>26</v>
      </c>
      <c r="J242" s="593" t="str">
        <f>IF($D$240="Y/T","Isi Sasaran",IF($E$240=0,0,IF(I242="Y",1,IF(I242="T",0,"Isi Dulu"))))</f>
        <v>Isi Sasaran</v>
      </c>
      <c r="K242" s="592" t="s">
        <v>26</v>
      </c>
      <c r="L242" s="593" t="str">
        <f>IF($D$240="Y/T","Isi Sasaran",IF($E$240=0,0,IF(K242="Y",1,IF(K242="T",0,"Isi Dulu"))))</f>
        <v>Isi Sasaran</v>
      </c>
      <c r="M242" s="849"/>
      <c r="N242" s="852"/>
      <c r="O242" s="517"/>
      <c r="P242" s="517"/>
      <c r="Q242" s="517"/>
      <c r="R242" s="517"/>
    </row>
    <row r="243" spans="2:18" s="527" customFormat="1" ht="15.75">
      <c r="B243" s="837"/>
      <c r="C243" s="840"/>
      <c r="D243" s="858"/>
      <c r="E243" s="855"/>
      <c r="F243" s="549">
        <v>4</v>
      </c>
      <c r="G243" s="550"/>
      <c r="H243" s="598" t="str">
        <f t="shared" si="4"/>
        <v>Belum Diisi</v>
      </c>
      <c r="I243" s="592" t="s">
        <v>26</v>
      </c>
      <c r="J243" s="593" t="str">
        <f>IF($D$240="Y/T","Isi Sasaran",IF($E$240=0,0,IF(I243="Y",1,IF(I243="T",0,"Isi Dulu"))))</f>
        <v>Isi Sasaran</v>
      </c>
      <c r="K243" s="592" t="s">
        <v>26</v>
      </c>
      <c r="L243" s="593" t="str">
        <f>IF($D$240="Y/T","Isi Sasaran",IF($E$240=0,0,IF(K243="Y",1,IF(K243="T",0,"Isi Dulu"))))</f>
        <v>Isi Sasaran</v>
      </c>
      <c r="M243" s="849"/>
      <c r="N243" s="852"/>
      <c r="O243" s="517"/>
      <c r="P243" s="517"/>
      <c r="Q243" s="517"/>
      <c r="R243" s="517"/>
    </row>
    <row r="244" spans="2:18" s="527" customFormat="1" ht="15.75">
      <c r="B244" s="838"/>
      <c r="C244" s="841"/>
      <c r="D244" s="859"/>
      <c r="E244" s="856"/>
      <c r="F244" s="569">
        <v>5</v>
      </c>
      <c r="G244" s="570"/>
      <c r="H244" s="599" t="str">
        <f t="shared" si="4"/>
        <v>Belum Diisi</v>
      </c>
      <c r="I244" s="595" t="s">
        <v>26</v>
      </c>
      <c r="J244" s="596" t="str">
        <f>IF($D$240="Y/T","Isi Sasaran",IF($E$240=0,0,IF(I244="Y",1,IF(I244="T",0,"Isi Dulu"))))</f>
        <v>Isi Sasaran</v>
      </c>
      <c r="K244" s="595" t="s">
        <v>26</v>
      </c>
      <c r="L244" s="596" t="str">
        <f>IF($D$240="Y/T","Isi Sasaran",IF($E$240=0,0,IF(K244="Y",1,IF(K244="T",0,"Isi Dulu"))))</f>
        <v>Isi Sasaran</v>
      </c>
      <c r="M244" s="850"/>
      <c r="N244" s="853"/>
      <c r="O244" s="517"/>
      <c r="P244" s="517"/>
      <c r="Q244" s="517"/>
      <c r="R244" s="517"/>
    </row>
    <row r="245" spans="2:18" s="527" customFormat="1" ht="15.75">
      <c r="B245" s="836">
        <v>8</v>
      </c>
      <c r="C245" s="839"/>
      <c r="D245" s="857" t="s">
        <v>26</v>
      </c>
      <c r="E245" s="854" t="str">
        <f>IF(D245="Y",1,IF(D245="T",0,IF(D245="Y/T","Belum diisi","Error")))</f>
        <v>Belum diisi</v>
      </c>
      <c r="F245" s="528">
        <v>1</v>
      </c>
      <c r="G245" s="529"/>
      <c r="H245" s="600" t="str">
        <f t="shared" si="4"/>
        <v>Belum Diisi</v>
      </c>
      <c r="I245" s="590" t="s">
        <v>26</v>
      </c>
      <c r="J245" s="591" t="str">
        <f>IF($D$245="Y/T","Isi Sasaran",IF($E$245=0,0,IF(I245="Y",1,IF(I245="T",0,"Isi Dulu"))))</f>
        <v>Isi Sasaran</v>
      </c>
      <c r="K245" s="590" t="s">
        <v>26</v>
      </c>
      <c r="L245" s="591" t="str">
        <f>IF($D$245="Y/T","Isi Sasaran",IF($E$245=0,0,IF(K245="Y",1,IF(K245="T",0,"Isi Dulu"))))</f>
        <v>Isi Sasaran</v>
      </c>
      <c r="M245" s="848" t="s">
        <v>26</v>
      </c>
      <c r="N245" s="851" t="str">
        <f>IF(M245="Y",1,IF(M245="T",0,IF(M245="Y/T","Belum diisi","Error")))</f>
        <v>Belum diisi</v>
      </c>
      <c r="O245" s="517"/>
      <c r="P245" s="517"/>
      <c r="Q245" s="517"/>
      <c r="R245" s="517"/>
    </row>
    <row r="246" spans="2:18" s="527" customFormat="1" ht="15.75">
      <c r="B246" s="837"/>
      <c r="C246" s="840"/>
      <c r="D246" s="858"/>
      <c r="E246" s="855"/>
      <c r="F246" s="549">
        <v>2</v>
      </c>
      <c r="G246" s="550"/>
      <c r="H246" s="598" t="str">
        <f t="shared" si="4"/>
        <v>Belum Diisi</v>
      </c>
      <c r="I246" s="592" t="s">
        <v>26</v>
      </c>
      <c r="J246" s="593" t="str">
        <f>IF($D$245="Y/T","Isi Sasaran",IF($E$245=0,0,IF(I246="Y",1,IF(I246="T",0,"Isi Dulu"))))</f>
        <v>Isi Sasaran</v>
      </c>
      <c r="K246" s="592" t="s">
        <v>26</v>
      </c>
      <c r="L246" s="593" t="str">
        <f>IF($D$245="Y/T","Isi Sasaran",IF($E$245=0,0,IF(K246="Y",1,IF(K246="T",0,"Isi Dulu"))))</f>
        <v>Isi Sasaran</v>
      </c>
      <c r="M246" s="849"/>
      <c r="N246" s="852"/>
      <c r="O246" s="517"/>
      <c r="P246" s="517"/>
      <c r="Q246" s="517"/>
      <c r="R246" s="517"/>
    </row>
    <row r="247" spans="2:18" s="527" customFormat="1" ht="15.75">
      <c r="B247" s="837"/>
      <c r="C247" s="840"/>
      <c r="D247" s="858"/>
      <c r="E247" s="855"/>
      <c r="F247" s="549">
        <v>3</v>
      </c>
      <c r="G247" s="550"/>
      <c r="H247" s="598" t="str">
        <f t="shared" si="4"/>
        <v>Belum Diisi</v>
      </c>
      <c r="I247" s="592" t="s">
        <v>26</v>
      </c>
      <c r="J247" s="593" t="str">
        <f>IF($D$245="Y/T","Isi Sasaran",IF($E$245=0,0,IF(I247="Y",1,IF(I247="T",0,"Isi Dulu"))))</f>
        <v>Isi Sasaran</v>
      </c>
      <c r="K247" s="592" t="s">
        <v>26</v>
      </c>
      <c r="L247" s="593" t="str">
        <f>IF($D$245="Y/T","Isi Sasaran",IF($E$245=0,0,IF(K247="Y",1,IF(K247="T",0,"Isi Dulu"))))</f>
        <v>Isi Sasaran</v>
      </c>
      <c r="M247" s="849"/>
      <c r="N247" s="852"/>
      <c r="O247" s="517"/>
      <c r="P247" s="517"/>
      <c r="Q247" s="517"/>
      <c r="R247" s="517"/>
    </row>
    <row r="248" spans="2:18" s="527" customFormat="1" ht="15.75">
      <c r="B248" s="837"/>
      <c r="C248" s="840"/>
      <c r="D248" s="858"/>
      <c r="E248" s="855"/>
      <c r="F248" s="549">
        <v>4</v>
      </c>
      <c r="G248" s="550"/>
      <c r="H248" s="598" t="str">
        <f t="shared" si="4"/>
        <v>Belum Diisi</v>
      </c>
      <c r="I248" s="592" t="s">
        <v>26</v>
      </c>
      <c r="J248" s="593" t="str">
        <f>IF($D$245="Y/T","Isi Sasaran",IF($E$245=0,0,IF(I248="Y",1,IF(I248="T",0,"Isi Dulu"))))</f>
        <v>Isi Sasaran</v>
      </c>
      <c r="K248" s="592" t="s">
        <v>26</v>
      </c>
      <c r="L248" s="593" t="str">
        <f>IF($D$245="Y/T","Isi Sasaran",IF($E$245=0,0,IF(K248="Y",1,IF(K248="T",0,"Isi Dulu"))))</f>
        <v>Isi Sasaran</v>
      </c>
      <c r="M248" s="849"/>
      <c r="N248" s="852"/>
      <c r="O248" s="517"/>
      <c r="P248" s="517"/>
      <c r="Q248" s="517"/>
      <c r="R248" s="517"/>
    </row>
    <row r="249" spans="2:18" s="527" customFormat="1" ht="15.75">
      <c r="B249" s="838"/>
      <c r="C249" s="841"/>
      <c r="D249" s="859"/>
      <c r="E249" s="856"/>
      <c r="F249" s="569">
        <v>5</v>
      </c>
      <c r="G249" s="570"/>
      <c r="H249" s="599" t="str">
        <f t="shared" si="4"/>
        <v>Belum Diisi</v>
      </c>
      <c r="I249" s="595" t="s">
        <v>26</v>
      </c>
      <c r="J249" s="596" t="str">
        <f>IF($D$245="Y/T","Isi Sasaran",IF($E$245=0,0,IF(I249="Y",1,IF(I249="T",0,"Isi Dulu"))))</f>
        <v>Isi Sasaran</v>
      </c>
      <c r="K249" s="595" t="s">
        <v>26</v>
      </c>
      <c r="L249" s="596" t="str">
        <f>IF($D$245="Y/T","Isi Sasaran",IF($E$245=0,0,IF(K249="Y",1,IF(K249="T",0,"Isi Dulu"))))</f>
        <v>Isi Sasaran</v>
      </c>
      <c r="M249" s="850"/>
      <c r="N249" s="853"/>
      <c r="O249" s="517"/>
      <c r="P249" s="517"/>
      <c r="Q249" s="517"/>
      <c r="R249" s="517"/>
    </row>
    <row r="250" spans="2:18" s="527" customFormat="1" ht="15.75">
      <c r="B250" s="836">
        <v>9</v>
      </c>
      <c r="C250" s="839"/>
      <c r="D250" s="857" t="s">
        <v>26</v>
      </c>
      <c r="E250" s="854" t="str">
        <f>IF(D250="Y",1,IF(D250="T",0,IF(D250="Y/T","Belum diisi","Error")))</f>
        <v>Belum diisi</v>
      </c>
      <c r="F250" s="528">
        <v>1</v>
      </c>
      <c r="G250" s="529"/>
      <c r="H250" s="600" t="str">
        <f t="shared" si="4"/>
        <v>Belum Diisi</v>
      </c>
      <c r="I250" s="590" t="s">
        <v>26</v>
      </c>
      <c r="J250" s="591" t="str">
        <f>IF($D$250="Y/T","Isi Sasaran",IF($E$250=0,0,IF(I250="Y",1,IF(I250="T",0,"Isi Dulu"))))</f>
        <v>Isi Sasaran</v>
      </c>
      <c r="K250" s="590" t="s">
        <v>26</v>
      </c>
      <c r="L250" s="591" t="str">
        <f>IF($D$250="Y/T","Isi Sasaran",IF($E$250=0,0,IF(K250="Y",1,IF(K250="T",0,"Isi Dulu"))))</f>
        <v>Isi Sasaran</v>
      </c>
      <c r="M250" s="848" t="s">
        <v>26</v>
      </c>
      <c r="N250" s="851" t="str">
        <f>IF(M250="Y",1,IF(M250="T",0,IF(M250="Y/T","Belum diisi","Error")))</f>
        <v>Belum diisi</v>
      </c>
      <c r="O250" s="517"/>
      <c r="P250" s="517"/>
      <c r="Q250" s="517"/>
      <c r="R250" s="517"/>
    </row>
    <row r="251" spans="2:18" s="527" customFormat="1" ht="15.75">
      <c r="B251" s="837"/>
      <c r="C251" s="840"/>
      <c r="D251" s="858"/>
      <c r="E251" s="855"/>
      <c r="F251" s="549">
        <v>2</v>
      </c>
      <c r="G251" s="550"/>
      <c r="H251" s="598" t="str">
        <f t="shared" si="4"/>
        <v>Belum Diisi</v>
      </c>
      <c r="I251" s="592" t="s">
        <v>26</v>
      </c>
      <c r="J251" s="593" t="str">
        <f>IF($D$250="Y/T","Isi Sasaran",IF($E$250=0,0,IF(I251="Y",1,IF(I251="T",0,"Isi Dulu"))))</f>
        <v>Isi Sasaran</v>
      </c>
      <c r="K251" s="592" t="s">
        <v>26</v>
      </c>
      <c r="L251" s="593" t="str">
        <f>IF($D$250="Y/T","Isi Sasaran",IF($E$250=0,0,IF(K251="Y",1,IF(K251="T",0,"Isi Dulu"))))</f>
        <v>Isi Sasaran</v>
      </c>
      <c r="M251" s="849"/>
      <c r="N251" s="852"/>
      <c r="O251" s="517"/>
      <c r="P251" s="517"/>
      <c r="Q251" s="517"/>
      <c r="R251" s="517"/>
    </row>
    <row r="252" spans="2:18" s="527" customFormat="1" ht="15.75">
      <c r="B252" s="837"/>
      <c r="C252" s="840"/>
      <c r="D252" s="858"/>
      <c r="E252" s="855"/>
      <c r="F252" s="549">
        <v>3</v>
      </c>
      <c r="G252" s="550"/>
      <c r="H252" s="598" t="str">
        <f t="shared" si="4"/>
        <v>Belum Diisi</v>
      </c>
      <c r="I252" s="592" t="s">
        <v>26</v>
      </c>
      <c r="J252" s="593" t="str">
        <f>IF($D$250="Y/T","Isi Sasaran",IF($E$250=0,0,IF(I252="Y",1,IF(I252="T",0,"Isi Dulu"))))</f>
        <v>Isi Sasaran</v>
      </c>
      <c r="K252" s="592" t="s">
        <v>26</v>
      </c>
      <c r="L252" s="593" t="str">
        <f>IF($D$250="Y/T","Isi Sasaran",IF($E$250=0,0,IF(K252="Y",1,IF(K252="T",0,"Isi Dulu"))))</f>
        <v>Isi Sasaran</v>
      </c>
      <c r="M252" s="849"/>
      <c r="N252" s="852"/>
      <c r="O252" s="517"/>
      <c r="P252" s="517"/>
      <c r="Q252" s="517"/>
      <c r="R252" s="517"/>
    </row>
    <row r="253" spans="2:18" s="527" customFormat="1" ht="15.75">
      <c r="B253" s="837"/>
      <c r="C253" s="840"/>
      <c r="D253" s="858"/>
      <c r="E253" s="855"/>
      <c r="F253" s="549">
        <v>4</v>
      </c>
      <c r="G253" s="550"/>
      <c r="H253" s="598" t="str">
        <f t="shared" si="4"/>
        <v>Belum Diisi</v>
      </c>
      <c r="I253" s="592" t="s">
        <v>26</v>
      </c>
      <c r="J253" s="593" t="str">
        <f>IF($D$250="Y/T","Isi Sasaran",IF($E$250=0,0,IF(I253="Y",1,IF(I253="T",0,"Isi Dulu"))))</f>
        <v>Isi Sasaran</v>
      </c>
      <c r="K253" s="592" t="s">
        <v>26</v>
      </c>
      <c r="L253" s="593" t="str">
        <f>IF($D$250="Y/T","Isi Sasaran",IF($E$250=0,0,IF(K253="Y",1,IF(K253="T",0,"Isi Dulu"))))</f>
        <v>Isi Sasaran</v>
      </c>
      <c r="M253" s="849"/>
      <c r="N253" s="852"/>
      <c r="O253" s="517"/>
      <c r="P253" s="517"/>
      <c r="Q253" s="517"/>
      <c r="R253" s="517"/>
    </row>
    <row r="254" spans="2:18" s="527" customFormat="1" ht="15.75">
      <c r="B254" s="838"/>
      <c r="C254" s="841"/>
      <c r="D254" s="859"/>
      <c r="E254" s="856"/>
      <c r="F254" s="569">
        <v>5</v>
      </c>
      <c r="G254" s="570"/>
      <c r="H254" s="599" t="str">
        <f t="shared" si="4"/>
        <v>Belum Diisi</v>
      </c>
      <c r="I254" s="595" t="s">
        <v>26</v>
      </c>
      <c r="J254" s="596" t="str">
        <f>IF($D$250="Y/T","Isi Sasaran",IF($E$250=0,0,IF(I254="Y",1,IF(I254="T",0,"Isi Dulu"))))</f>
        <v>Isi Sasaran</v>
      </c>
      <c r="K254" s="595" t="s">
        <v>26</v>
      </c>
      <c r="L254" s="596" t="str">
        <f>IF($D$250="Y/T","Isi Sasaran",IF($E$250=0,0,IF(K254="Y",1,IF(K254="T",0,"Isi Dulu"))))</f>
        <v>Isi Sasaran</v>
      </c>
      <c r="M254" s="850"/>
      <c r="N254" s="853"/>
      <c r="O254" s="517"/>
      <c r="P254" s="517"/>
      <c r="Q254" s="517"/>
      <c r="R254" s="517"/>
    </row>
    <row r="255" spans="2:18" s="527" customFormat="1" ht="15.75">
      <c r="B255" s="836">
        <v>10</v>
      </c>
      <c r="C255" s="839"/>
      <c r="D255" s="857" t="s">
        <v>26</v>
      </c>
      <c r="E255" s="854" t="str">
        <f>IF(D255="Y",1,IF(D255="T",0,IF(D255="Y/T","Belum diisi","Error")))</f>
        <v>Belum diisi</v>
      </c>
      <c r="F255" s="528">
        <v>1</v>
      </c>
      <c r="G255" s="529"/>
      <c r="H255" s="600" t="str">
        <f t="shared" si="4"/>
        <v>Belum Diisi</v>
      </c>
      <c r="I255" s="590" t="s">
        <v>26</v>
      </c>
      <c r="J255" s="591" t="str">
        <f>IF($D$255="Y/T","Isi Sasaran",IF($E$255=0,0,IF(I255="Y",1,IF(I255="T",0,"Isi Dulu"))))</f>
        <v>Isi Sasaran</v>
      </c>
      <c r="K255" s="590" t="s">
        <v>26</v>
      </c>
      <c r="L255" s="591" t="str">
        <f>IF($D$255="Y/T","Isi Sasaran",IF($E$255=0,0,IF(K255="Y",1,IF(K255="T",0,"Isi Dulu"))))</f>
        <v>Isi Sasaran</v>
      </c>
      <c r="M255" s="848" t="s">
        <v>26</v>
      </c>
      <c r="N255" s="851" t="str">
        <f>IF(M255="Y",1,IF(M255="T",0,IF(M255="Y/T","Belum diisi","Error")))</f>
        <v>Belum diisi</v>
      </c>
      <c r="O255" s="517"/>
      <c r="P255" s="517"/>
      <c r="Q255" s="517"/>
      <c r="R255" s="517"/>
    </row>
    <row r="256" spans="2:18" s="527" customFormat="1" ht="15.75">
      <c r="B256" s="837"/>
      <c r="C256" s="840"/>
      <c r="D256" s="858"/>
      <c r="E256" s="855"/>
      <c r="F256" s="549">
        <v>2</v>
      </c>
      <c r="G256" s="550"/>
      <c r="H256" s="598" t="str">
        <f t="shared" si="4"/>
        <v>Belum Diisi</v>
      </c>
      <c r="I256" s="592" t="s">
        <v>26</v>
      </c>
      <c r="J256" s="593" t="str">
        <f>IF($D$255="Y/T","Isi Sasaran",IF($E$255=0,0,IF(I256="Y",1,IF(I256="T",0,"Isi Dulu"))))</f>
        <v>Isi Sasaran</v>
      </c>
      <c r="K256" s="592" t="s">
        <v>26</v>
      </c>
      <c r="L256" s="593" t="str">
        <f>IF($D$255="Y/T","Isi Sasaran",IF($E$255=0,0,IF(K256="Y",1,IF(K256="T",0,"Isi Dulu"))))</f>
        <v>Isi Sasaran</v>
      </c>
      <c r="M256" s="849"/>
      <c r="N256" s="852"/>
      <c r="O256" s="517"/>
      <c r="P256" s="517"/>
      <c r="Q256" s="517"/>
      <c r="R256" s="517"/>
    </row>
    <row r="257" spans="2:18" s="527" customFormat="1" ht="15.75">
      <c r="B257" s="837"/>
      <c r="C257" s="840"/>
      <c r="D257" s="858"/>
      <c r="E257" s="855"/>
      <c r="F257" s="549">
        <v>3</v>
      </c>
      <c r="G257" s="550"/>
      <c r="H257" s="598" t="str">
        <f t="shared" si="4"/>
        <v>Belum Diisi</v>
      </c>
      <c r="I257" s="592" t="s">
        <v>26</v>
      </c>
      <c r="J257" s="593" t="str">
        <f>IF($D$255="Y/T","Isi Sasaran",IF($E$255=0,0,IF(I257="Y",1,IF(I257="T",0,"Isi Dulu"))))</f>
        <v>Isi Sasaran</v>
      </c>
      <c r="K257" s="592" t="s">
        <v>26</v>
      </c>
      <c r="L257" s="593" t="str">
        <f>IF($D$255="Y/T","Isi Sasaran",IF($E$255=0,0,IF(K257="Y",1,IF(K257="T",0,"Isi Dulu"))))</f>
        <v>Isi Sasaran</v>
      </c>
      <c r="M257" s="849"/>
      <c r="N257" s="852"/>
      <c r="O257" s="517"/>
      <c r="P257" s="517"/>
      <c r="Q257" s="517"/>
      <c r="R257" s="517"/>
    </row>
    <row r="258" spans="2:18" s="527" customFormat="1" ht="15.75">
      <c r="B258" s="837"/>
      <c r="C258" s="840"/>
      <c r="D258" s="858"/>
      <c r="E258" s="855"/>
      <c r="F258" s="549">
        <v>4</v>
      </c>
      <c r="G258" s="550"/>
      <c r="H258" s="598" t="str">
        <f t="shared" si="4"/>
        <v>Belum Diisi</v>
      </c>
      <c r="I258" s="592" t="s">
        <v>26</v>
      </c>
      <c r="J258" s="593" t="str">
        <f>IF($D$255="Y/T","Isi Sasaran",IF($E$255=0,0,IF(I258="Y",1,IF(I258="T",0,"Isi Dulu"))))</f>
        <v>Isi Sasaran</v>
      </c>
      <c r="K258" s="592" t="s">
        <v>26</v>
      </c>
      <c r="L258" s="593" t="str">
        <f>IF($D$255="Y/T","Isi Sasaran",IF($E$255=0,0,IF(K258="Y",1,IF(K258="T",0,"Isi Dulu"))))</f>
        <v>Isi Sasaran</v>
      </c>
      <c r="M258" s="849"/>
      <c r="N258" s="852"/>
      <c r="O258" s="517"/>
      <c r="P258" s="517"/>
      <c r="Q258" s="517"/>
      <c r="R258" s="517"/>
    </row>
    <row r="259" spans="2:18" s="527" customFormat="1" ht="15.75">
      <c r="B259" s="838"/>
      <c r="C259" s="841"/>
      <c r="D259" s="859"/>
      <c r="E259" s="856"/>
      <c r="F259" s="569">
        <v>5</v>
      </c>
      <c r="G259" s="570"/>
      <c r="H259" s="599" t="str">
        <f t="shared" si="4"/>
        <v>Belum Diisi</v>
      </c>
      <c r="I259" s="595" t="s">
        <v>26</v>
      </c>
      <c r="J259" s="596" t="str">
        <f>IF($D$255="Y/T","Isi Sasaran",IF($E$255=0,0,IF(I259="Y",1,IF(I259="T",0,"Isi Dulu"))))</f>
        <v>Isi Sasaran</v>
      </c>
      <c r="K259" s="595" t="s">
        <v>26</v>
      </c>
      <c r="L259" s="596" t="str">
        <f>IF($D$255="Y/T","Isi Sasaran",IF($E$255=0,0,IF(K259="Y",1,IF(K259="T",0,"Isi Dulu"))))</f>
        <v>Isi Sasaran</v>
      </c>
      <c r="M259" s="850"/>
      <c r="N259" s="853"/>
      <c r="O259" s="517"/>
      <c r="P259" s="517"/>
      <c r="Q259" s="517"/>
      <c r="R259" s="517"/>
    </row>
    <row r="260" spans="2:18" s="527" customFormat="1" ht="15.75">
      <c r="B260" s="836">
        <v>11</v>
      </c>
      <c r="C260" s="839"/>
      <c r="D260" s="857" t="s">
        <v>26</v>
      </c>
      <c r="E260" s="854" t="str">
        <f>IF(D260="Y",1,IF(D260="T",0,IF(D260="Y/T","Belum diisi","Error")))</f>
        <v>Belum diisi</v>
      </c>
      <c r="F260" s="528">
        <v>1</v>
      </c>
      <c r="G260" s="529"/>
      <c r="H260" s="600" t="str">
        <f t="shared" si="4"/>
        <v>Belum Diisi</v>
      </c>
      <c r="I260" s="590" t="s">
        <v>26</v>
      </c>
      <c r="J260" s="591" t="str">
        <f>IF($D$260="Y/T","Isi Sasaran",IF($E$260=0,0,IF(I260="Y",1,IF(I260="T",0,"Isi Dulu"))))</f>
        <v>Isi Sasaran</v>
      </c>
      <c r="K260" s="590" t="s">
        <v>26</v>
      </c>
      <c r="L260" s="591" t="str">
        <f>IF($D$260="Y/T","Isi Sasaran",IF($E$260=0,0,IF(K260="Y",1,IF(K260="T",0,"Isi Dulu"))))</f>
        <v>Isi Sasaran</v>
      </c>
      <c r="M260" s="848" t="s">
        <v>26</v>
      </c>
      <c r="N260" s="851" t="str">
        <f>IF(M260="Y",1,IF(M260="T",0,IF(M260="Y/T","Belum diisi","Error")))</f>
        <v>Belum diisi</v>
      </c>
      <c r="O260" s="517"/>
      <c r="P260" s="517"/>
      <c r="Q260" s="517"/>
      <c r="R260" s="517"/>
    </row>
    <row r="261" spans="2:18" s="527" customFormat="1" ht="15.75">
      <c r="B261" s="837"/>
      <c r="C261" s="840"/>
      <c r="D261" s="858"/>
      <c r="E261" s="855"/>
      <c r="F261" s="549">
        <v>2</v>
      </c>
      <c r="G261" s="550"/>
      <c r="H261" s="598" t="str">
        <f t="shared" si="4"/>
        <v>Belum Diisi</v>
      </c>
      <c r="I261" s="592" t="s">
        <v>26</v>
      </c>
      <c r="J261" s="593" t="str">
        <f>IF($D$260="Y/T","Isi Sasaran",IF($E$260=0,0,IF(I261="Y",1,IF(I261="T",0,"Isi Dulu"))))</f>
        <v>Isi Sasaran</v>
      </c>
      <c r="K261" s="592" t="s">
        <v>26</v>
      </c>
      <c r="L261" s="593" t="str">
        <f>IF($D$260="Y/T","Isi Sasaran",IF($E$260=0,0,IF(K261="Y",1,IF(K261="T",0,"Isi Dulu"))))</f>
        <v>Isi Sasaran</v>
      </c>
      <c r="M261" s="849"/>
      <c r="N261" s="852"/>
      <c r="O261" s="517"/>
      <c r="P261" s="517"/>
      <c r="Q261" s="517"/>
      <c r="R261" s="517"/>
    </row>
    <row r="262" spans="2:18" s="527" customFormat="1" ht="15.75">
      <c r="B262" s="837"/>
      <c r="C262" s="840"/>
      <c r="D262" s="858"/>
      <c r="E262" s="855"/>
      <c r="F262" s="549">
        <v>3</v>
      </c>
      <c r="G262" s="550"/>
      <c r="H262" s="598" t="str">
        <f t="shared" si="4"/>
        <v>Belum Diisi</v>
      </c>
      <c r="I262" s="592" t="s">
        <v>26</v>
      </c>
      <c r="J262" s="593" t="str">
        <f>IF($D$260="Y/T","Isi Sasaran",IF($E$260=0,0,IF(I262="Y",1,IF(I262="T",0,"Isi Dulu"))))</f>
        <v>Isi Sasaran</v>
      </c>
      <c r="K262" s="592" t="s">
        <v>26</v>
      </c>
      <c r="L262" s="593" t="str">
        <f>IF($D$260="Y/T","Isi Sasaran",IF($E$260=0,0,IF(K262="Y",1,IF(K262="T",0,"Isi Dulu"))))</f>
        <v>Isi Sasaran</v>
      </c>
      <c r="M262" s="849"/>
      <c r="N262" s="852"/>
      <c r="O262" s="517"/>
      <c r="P262" s="517"/>
      <c r="Q262" s="517"/>
      <c r="R262" s="517"/>
    </row>
    <row r="263" spans="2:18" s="527" customFormat="1" ht="15.75">
      <c r="B263" s="837"/>
      <c r="C263" s="840"/>
      <c r="D263" s="858"/>
      <c r="E263" s="855"/>
      <c r="F263" s="549">
        <v>4</v>
      </c>
      <c r="G263" s="550"/>
      <c r="H263" s="598" t="str">
        <f t="shared" si="4"/>
        <v>Belum Diisi</v>
      </c>
      <c r="I263" s="592" t="s">
        <v>26</v>
      </c>
      <c r="J263" s="593" t="str">
        <f>IF($D$260="Y/T","Isi Sasaran",IF($E$260=0,0,IF(I263="Y",1,IF(I263="T",0,"Isi Dulu"))))</f>
        <v>Isi Sasaran</v>
      </c>
      <c r="K263" s="592" t="s">
        <v>26</v>
      </c>
      <c r="L263" s="593" t="str">
        <f>IF($D$260="Y/T","Isi Sasaran",IF($E$260=0,0,IF(K263="Y",1,IF(K263="T",0,"Isi Dulu"))))</f>
        <v>Isi Sasaran</v>
      </c>
      <c r="M263" s="849"/>
      <c r="N263" s="852"/>
      <c r="O263" s="517"/>
      <c r="P263" s="517"/>
      <c r="Q263" s="517"/>
      <c r="R263" s="517"/>
    </row>
    <row r="264" spans="2:18" s="527" customFormat="1" ht="15.75">
      <c r="B264" s="838"/>
      <c r="C264" s="841"/>
      <c r="D264" s="859"/>
      <c r="E264" s="856"/>
      <c r="F264" s="569">
        <v>5</v>
      </c>
      <c r="G264" s="570"/>
      <c r="H264" s="599" t="str">
        <f t="shared" si="4"/>
        <v>Belum Diisi</v>
      </c>
      <c r="I264" s="595" t="s">
        <v>26</v>
      </c>
      <c r="J264" s="596" t="str">
        <f>IF($D$260="Y/T","Isi Sasaran",IF($E$260=0,0,IF(I264="Y",1,IF(I264="T",0,"Isi Dulu"))))</f>
        <v>Isi Sasaran</v>
      </c>
      <c r="K264" s="595" t="s">
        <v>26</v>
      </c>
      <c r="L264" s="596" t="str">
        <f>IF($D$260="Y/T","Isi Sasaran",IF($E$260=0,0,IF(K264="Y",1,IF(K264="T",0,"Isi Dulu"))))</f>
        <v>Isi Sasaran</v>
      </c>
      <c r="M264" s="850"/>
      <c r="N264" s="853"/>
      <c r="O264" s="517"/>
      <c r="P264" s="517"/>
      <c r="Q264" s="517"/>
      <c r="R264" s="517"/>
    </row>
    <row r="265" spans="2:18" s="527" customFormat="1" ht="15.75">
      <c r="B265" s="836">
        <v>12</v>
      </c>
      <c r="C265" s="839"/>
      <c r="D265" s="857" t="s">
        <v>26</v>
      </c>
      <c r="E265" s="854" t="str">
        <f>IF(D265="Y",1,IF(D265="T",0,IF(D265="Y/T","Belum diisi","Error")))</f>
        <v>Belum diisi</v>
      </c>
      <c r="F265" s="528">
        <v>1</v>
      </c>
      <c r="G265" s="529"/>
      <c r="H265" s="600" t="str">
        <f t="shared" si="4"/>
        <v>Belum Diisi</v>
      </c>
      <c r="I265" s="590" t="s">
        <v>26</v>
      </c>
      <c r="J265" s="591" t="str">
        <f>IF($D$265="Y/T","Isi Sasaran",IF($E$265=0,0,IF(I265="Y",1,IF(I265="T",0,"Isi Dulu"))))</f>
        <v>Isi Sasaran</v>
      </c>
      <c r="K265" s="590" t="s">
        <v>26</v>
      </c>
      <c r="L265" s="591" t="str">
        <f>IF($D$265="Y/T","Isi Sasaran",IF($E$265=0,0,IF(K265="Y",1,IF(K265="T",0,"Isi Dulu"))))</f>
        <v>Isi Sasaran</v>
      </c>
      <c r="M265" s="848" t="s">
        <v>26</v>
      </c>
      <c r="N265" s="851" t="str">
        <f>IF(M265="Y",1,IF(M265="T",0,IF(M265="Y/T","Belum diisi","Error")))</f>
        <v>Belum diisi</v>
      </c>
      <c r="O265" s="517"/>
      <c r="P265" s="517"/>
      <c r="Q265" s="517"/>
      <c r="R265" s="517"/>
    </row>
    <row r="266" spans="2:18" s="527" customFormat="1" ht="15.75">
      <c r="B266" s="837"/>
      <c r="C266" s="840"/>
      <c r="D266" s="858"/>
      <c r="E266" s="855"/>
      <c r="F266" s="549">
        <v>2</v>
      </c>
      <c r="G266" s="550"/>
      <c r="H266" s="598" t="str">
        <f t="shared" si="4"/>
        <v>Belum Diisi</v>
      </c>
      <c r="I266" s="592" t="s">
        <v>26</v>
      </c>
      <c r="J266" s="593" t="str">
        <f>IF($D$265="Y/T","Isi Sasaran",IF($E$265=0,0,IF(I266="Y",1,IF(I266="T",0,"Isi Dulu"))))</f>
        <v>Isi Sasaran</v>
      </c>
      <c r="K266" s="592" t="s">
        <v>26</v>
      </c>
      <c r="L266" s="593" t="str">
        <f>IF($D$265="Y/T","Isi Sasaran",IF($E$265=0,0,IF(K266="Y",1,IF(K266="T",0,"Isi Dulu"))))</f>
        <v>Isi Sasaran</v>
      </c>
      <c r="M266" s="849"/>
      <c r="N266" s="852"/>
      <c r="O266" s="517"/>
      <c r="P266" s="517"/>
      <c r="Q266" s="517"/>
      <c r="R266" s="517"/>
    </row>
    <row r="267" spans="2:18" s="527" customFormat="1" ht="15.75">
      <c r="B267" s="837"/>
      <c r="C267" s="840"/>
      <c r="D267" s="858"/>
      <c r="E267" s="855"/>
      <c r="F267" s="549">
        <v>3</v>
      </c>
      <c r="G267" s="550"/>
      <c r="H267" s="598" t="str">
        <f t="shared" si="4"/>
        <v>Belum Diisi</v>
      </c>
      <c r="I267" s="592" t="s">
        <v>26</v>
      </c>
      <c r="J267" s="593" t="str">
        <f>IF($D$265="Y/T","Isi Sasaran",IF($E$265=0,0,IF(I267="Y",1,IF(I267="T",0,"Isi Dulu"))))</f>
        <v>Isi Sasaran</v>
      </c>
      <c r="K267" s="592" t="s">
        <v>26</v>
      </c>
      <c r="L267" s="593" t="str">
        <f>IF($D$265="Y/T","Isi Sasaran",IF($E$265=0,0,IF(K267="Y",1,IF(K267="T",0,"Isi Dulu"))))</f>
        <v>Isi Sasaran</v>
      </c>
      <c r="M267" s="849"/>
      <c r="N267" s="852"/>
      <c r="O267" s="517"/>
      <c r="P267" s="517"/>
      <c r="Q267" s="517"/>
      <c r="R267" s="517"/>
    </row>
    <row r="268" spans="2:18" s="527" customFormat="1" ht="15.75">
      <c r="B268" s="837"/>
      <c r="C268" s="840"/>
      <c r="D268" s="858"/>
      <c r="E268" s="855"/>
      <c r="F268" s="549">
        <v>4</v>
      </c>
      <c r="G268" s="550"/>
      <c r="H268" s="598" t="str">
        <f t="shared" si="4"/>
        <v>Belum Diisi</v>
      </c>
      <c r="I268" s="592" t="s">
        <v>26</v>
      </c>
      <c r="J268" s="593" t="str">
        <f>IF($D$265="Y/T","Isi Sasaran",IF($E$265=0,0,IF(I268="Y",1,IF(I268="T",0,"Isi Dulu"))))</f>
        <v>Isi Sasaran</v>
      </c>
      <c r="K268" s="592" t="s">
        <v>26</v>
      </c>
      <c r="L268" s="593" t="str">
        <f>IF($D$265="Y/T","Isi Sasaran",IF($E$265=0,0,IF(K268="Y",1,IF(K268="T",0,"Isi Dulu"))))</f>
        <v>Isi Sasaran</v>
      </c>
      <c r="M268" s="849"/>
      <c r="N268" s="852"/>
      <c r="O268" s="517"/>
      <c r="P268" s="517"/>
      <c r="Q268" s="517"/>
      <c r="R268" s="517"/>
    </row>
    <row r="269" spans="2:18" s="527" customFormat="1" ht="15.75">
      <c r="B269" s="838"/>
      <c r="C269" s="841"/>
      <c r="D269" s="859"/>
      <c r="E269" s="856"/>
      <c r="F269" s="569">
        <v>5</v>
      </c>
      <c r="G269" s="570"/>
      <c r="H269" s="599" t="str">
        <f t="shared" si="4"/>
        <v>Belum Diisi</v>
      </c>
      <c r="I269" s="595" t="s">
        <v>26</v>
      </c>
      <c r="J269" s="596" t="str">
        <f>IF($D$265="Y/T","Isi Sasaran",IF($E$265=0,0,IF(I269="Y",1,IF(I269="T",0,"Isi Dulu"))))</f>
        <v>Isi Sasaran</v>
      </c>
      <c r="K269" s="595" t="s">
        <v>26</v>
      </c>
      <c r="L269" s="596" t="str">
        <f>IF($D$265="Y/T","Isi Sasaran",IF($E$265=0,0,IF(K269="Y",1,IF(K269="T",0,"Isi Dulu"))))</f>
        <v>Isi Sasaran</v>
      </c>
      <c r="M269" s="850"/>
      <c r="N269" s="853"/>
      <c r="O269" s="517"/>
      <c r="P269" s="517"/>
      <c r="Q269" s="517"/>
      <c r="R269" s="517"/>
    </row>
    <row r="270" spans="2:18" s="527" customFormat="1" ht="15.75">
      <c r="B270" s="836">
        <v>13</v>
      </c>
      <c r="C270" s="839"/>
      <c r="D270" s="857" t="s">
        <v>26</v>
      </c>
      <c r="E270" s="854" t="str">
        <f>IF(D270="Y",1,IF(D270="T",0,IF(D270="Y/T","Belum diisi","Error")))</f>
        <v>Belum diisi</v>
      </c>
      <c r="F270" s="528">
        <v>1</v>
      </c>
      <c r="G270" s="529"/>
      <c r="H270" s="600" t="str">
        <f t="shared" si="4"/>
        <v>Belum Diisi</v>
      </c>
      <c r="I270" s="590" t="s">
        <v>26</v>
      </c>
      <c r="J270" s="591" t="str">
        <f>IF($D$270="Y/T","Isi Sasaran",IF($E$270=0,0,IF(I270="Y",1,IF(I270="T",0,"Isi Dulu"))))</f>
        <v>Isi Sasaran</v>
      </c>
      <c r="K270" s="590" t="s">
        <v>26</v>
      </c>
      <c r="L270" s="591" t="str">
        <f>IF($D$270="Y/T","Isi Sasaran",IF($E$270=0,0,IF(K270="Y",1,IF(K270="T",0,"Isi Dulu"))))</f>
        <v>Isi Sasaran</v>
      </c>
      <c r="M270" s="848" t="s">
        <v>26</v>
      </c>
      <c r="N270" s="851" t="str">
        <f>IF(M270="Y",1,IF(M270="T",0,IF(M270="Y/T","Belum diisi","Error")))</f>
        <v>Belum diisi</v>
      </c>
      <c r="O270" s="517"/>
      <c r="P270" s="517"/>
      <c r="Q270" s="517"/>
      <c r="R270" s="517"/>
    </row>
    <row r="271" spans="2:18" s="527" customFormat="1" ht="15.75">
      <c r="B271" s="837"/>
      <c r="C271" s="840"/>
      <c r="D271" s="858"/>
      <c r="E271" s="855"/>
      <c r="F271" s="549">
        <v>2</v>
      </c>
      <c r="G271" s="550"/>
      <c r="H271" s="598" t="str">
        <f t="shared" si="4"/>
        <v>Belum Diisi</v>
      </c>
      <c r="I271" s="592" t="s">
        <v>26</v>
      </c>
      <c r="J271" s="593" t="str">
        <f>IF($D$270="Y/T","Isi Sasaran",IF($E$270=0,0,IF(I271="Y",1,IF(I271="T",0,"Isi Dulu"))))</f>
        <v>Isi Sasaran</v>
      </c>
      <c r="K271" s="592" t="s">
        <v>26</v>
      </c>
      <c r="L271" s="593" t="str">
        <f>IF($D$270="Y/T","Isi Sasaran",IF($E$270=0,0,IF(K271="Y",1,IF(K271="T",0,"Isi Dulu"))))</f>
        <v>Isi Sasaran</v>
      </c>
      <c r="M271" s="849"/>
      <c r="N271" s="852"/>
      <c r="O271" s="517"/>
      <c r="P271" s="517"/>
      <c r="Q271" s="517"/>
      <c r="R271" s="517"/>
    </row>
    <row r="272" spans="2:18" s="527" customFormat="1" ht="15.75">
      <c r="B272" s="837"/>
      <c r="C272" s="840"/>
      <c r="D272" s="858"/>
      <c r="E272" s="855"/>
      <c r="F272" s="549">
        <v>3</v>
      </c>
      <c r="G272" s="550"/>
      <c r="H272" s="598" t="str">
        <f t="shared" si="4"/>
        <v>Belum Diisi</v>
      </c>
      <c r="I272" s="592" t="s">
        <v>26</v>
      </c>
      <c r="J272" s="593" t="str">
        <f>IF($D$270="Y/T","Isi Sasaran",IF($E$270=0,0,IF(I272="Y",1,IF(I272="T",0,"Isi Dulu"))))</f>
        <v>Isi Sasaran</v>
      </c>
      <c r="K272" s="592" t="s">
        <v>26</v>
      </c>
      <c r="L272" s="593" t="str">
        <f>IF($D$270="Y/T","Isi Sasaran",IF($E$270=0,0,IF(K272="Y",1,IF(K272="T",0,"Isi Dulu"))))</f>
        <v>Isi Sasaran</v>
      </c>
      <c r="M272" s="849"/>
      <c r="N272" s="852"/>
      <c r="O272" s="517"/>
      <c r="P272" s="517"/>
      <c r="Q272" s="517"/>
      <c r="R272" s="517"/>
    </row>
    <row r="273" spans="2:18" s="527" customFormat="1" ht="15.75">
      <c r="B273" s="837"/>
      <c r="C273" s="840"/>
      <c r="D273" s="858"/>
      <c r="E273" s="855"/>
      <c r="F273" s="549">
        <v>4</v>
      </c>
      <c r="G273" s="550"/>
      <c r="H273" s="598" t="str">
        <f t="shared" si="4"/>
        <v>Belum Diisi</v>
      </c>
      <c r="I273" s="592" t="s">
        <v>26</v>
      </c>
      <c r="J273" s="593" t="str">
        <f>IF($D$270="Y/T","Isi Sasaran",IF($E$270=0,0,IF(I273="Y",1,IF(I273="T",0,"Isi Dulu"))))</f>
        <v>Isi Sasaran</v>
      </c>
      <c r="K273" s="592" t="s">
        <v>26</v>
      </c>
      <c r="L273" s="593" t="str">
        <f>IF($D$270="Y/T","Isi Sasaran",IF($E$270=0,0,IF(K273="Y",1,IF(K273="T",0,"Isi Dulu"))))</f>
        <v>Isi Sasaran</v>
      </c>
      <c r="M273" s="849"/>
      <c r="N273" s="852"/>
      <c r="O273" s="517"/>
      <c r="P273" s="517"/>
      <c r="Q273" s="517"/>
      <c r="R273" s="517"/>
    </row>
    <row r="274" spans="2:18" s="527" customFormat="1" ht="15.75">
      <c r="B274" s="838"/>
      <c r="C274" s="841"/>
      <c r="D274" s="859"/>
      <c r="E274" s="856"/>
      <c r="F274" s="569">
        <v>5</v>
      </c>
      <c r="G274" s="570"/>
      <c r="H274" s="599" t="str">
        <f t="shared" si="4"/>
        <v>Belum Diisi</v>
      </c>
      <c r="I274" s="595" t="s">
        <v>26</v>
      </c>
      <c r="J274" s="596" t="str">
        <f>IF($D$270="Y/T","Isi Sasaran",IF($E$270=0,0,IF(I274="Y",1,IF(I274="T",0,"Isi Dulu"))))</f>
        <v>Isi Sasaran</v>
      </c>
      <c r="K274" s="595" t="s">
        <v>26</v>
      </c>
      <c r="L274" s="596" t="str">
        <f>IF($D$270="Y/T","Isi Sasaran",IF($E$270=0,0,IF(K274="Y",1,IF(K274="T",0,"Isi Dulu"))))</f>
        <v>Isi Sasaran</v>
      </c>
      <c r="M274" s="850"/>
      <c r="N274" s="853"/>
      <c r="O274" s="517"/>
      <c r="P274" s="517"/>
      <c r="Q274" s="517"/>
      <c r="R274" s="517"/>
    </row>
    <row r="275" spans="2:18" s="527" customFormat="1" ht="15.75">
      <c r="B275" s="836">
        <v>14</v>
      </c>
      <c r="C275" s="839"/>
      <c r="D275" s="857" t="s">
        <v>26</v>
      </c>
      <c r="E275" s="854" t="str">
        <f>IF(D275="Y",1,IF(D275="T",0,IF(D275="Y/T","Belum diisi","Error")))</f>
        <v>Belum diisi</v>
      </c>
      <c r="F275" s="528">
        <v>1</v>
      </c>
      <c r="G275" s="529"/>
      <c r="H275" s="600" t="str">
        <f t="shared" ref="H275:H309" si="5">IF(OR(J275="Isi Dulu",L275="Isi Dulu",J275="Isi Sasaran",L275="Isi Sasaran"),"Belum Diisi",IF(SUM(J275,L275)=2,1,IF(SUM(J275,L275)=1,0,IF(SUM(J275,L275)=0,0,"Error"))))</f>
        <v>Belum Diisi</v>
      </c>
      <c r="I275" s="590" t="s">
        <v>26</v>
      </c>
      <c r="J275" s="591" t="str">
        <f>IF($D$275="Y/T","Isi Sasaran",IF($E$275=0,0,IF(I275="Y",1,IF(I275="T",0,"Isi Dulu"))))</f>
        <v>Isi Sasaran</v>
      </c>
      <c r="K275" s="590" t="s">
        <v>26</v>
      </c>
      <c r="L275" s="591" t="str">
        <f>IF($D$275="Y/T","Isi Sasaran",IF($E$275=0,0,IF(K275="Y",1,IF(K275="T",0,"Isi Dulu"))))</f>
        <v>Isi Sasaran</v>
      </c>
      <c r="M275" s="848" t="s">
        <v>26</v>
      </c>
      <c r="N275" s="851" t="str">
        <f>IF(M275="Y",1,IF(M275="T",0,IF(M275="Y/T","Belum diisi","Error")))</f>
        <v>Belum diisi</v>
      </c>
      <c r="O275" s="517"/>
      <c r="P275" s="517"/>
      <c r="Q275" s="517"/>
      <c r="R275" s="517"/>
    </row>
    <row r="276" spans="2:18" s="527" customFormat="1" ht="15.75">
      <c r="B276" s="837"/>
      <c r="C276" s="840"/>
      <c r="D276" s="858"/>
      <c r="E276" s="855"/>
      <c r="F276" s="549">
        <v>2</v>
      </c>
      <c r="G276" s="550"/>
      <c r="H276" s="598" t="str">
        <f t="shared" si="5"/>
        <v>Belum Diisi</v>
      </c>
      <c r="I276" s="592" t="s">
        <v>26</v>
      </c>
      <c r="J276" s="593" t="str">
        <f>IF($D$275="Y/T","Isi Sasaran",IF($E$275=0,0,IF(I276="Y",1,IF(I276="T",0,"Isi Dulu"))))</f>
        <v>Isi Sasaran</v>
      </c>
      <c r="K276" s="592" t="s">
        <v>26</v>
      </c>
      <c r="L276" s="593" t="str">
        <f>IF($D$275="Y/T","Isi Sasaran",IF($E$275=0,0,IF(K276="Y",1,IF(K276="T",0,"Isi Dulu"))))</f>
        <v>Isi Sasaran</v>
      </c>
      <c r="M276" s="849"/>
      <c r="N276" s="852"/>
      <c r="O276" s="517"/>
      <c r="P276" s="517"/>
      <c r="Q276" s="517"/>
      <c r="R276" s="517"/>
    </row>
    <row r="277" spans="2:18" s="527" customFormat="1" ht="15.75">
      <c r="B277" s="837"/>
      <c r="C277" s="840"/>
      <c r="D277" s="858"/>
      <c r="E277" s="855"/>
      <c r="F277" s="549">
        <v>3</v>
      </c>
      <c r="G277" s="550"/>
      <c r="H277" s="598" t="str">
        <f t="shared" si="5"/>
        <v>Belum Diisi</v>
      </c>
      <c r="I277" s="592" t="s">
        <v>26</v>
      </c>
      <c r="J277" s="593" t="str">
        <f>IF($D$275="Y/T","Isi Sasaran",IF($E$275=0,0,IF(I277="Y",1,IF(I277="T",0,"Isi Dulu"))))</f>
        <v>Isi Sasaran</v>
      </c>
      <c r="K277" s="592" t="s">
        <v>26</v>
      </c>
      <c r="L277" s="593" t="str">
        <f>IF($D$275="Y/T","Isi Sasaran",IF($E$275=0,0,IF(K277="Y",1,IF(K277="T",0,"Isi Dulu"))))</f>
        <v>Isi Sasaran</v>
      </c>
      <c r="M277" s="849"/>
      <c r="N277" s="852"/>
      <c r="O277" s="517"/>
      <c r="P277" s="517"/>
      <c r="Q277" s="517"/>
      <c r="R277" s="517"/>
    </row>
    <row r="278" spans="2:18" s="527" customFormat="1" ht="15.75">
      <c r="B278" s="837"/>
      <c r="C278" s="840"/>
      <c r="D278" s="858"/>
      <c r="E278" s="855"/>
      <c r="F278" s="549">
        <v>4</v>
      </c>
      <c r="G278" s="550"/>
      <c r="H278" s="598" t="str">
        <f t="shared" si="5"/>
        <v>Belum Diisi</v>
      </c>
      <c r="I278" s="592" t="s">
        <v>26</v>
      </c>
      <c r="J278" s="593" t="str">
        <f>IF($D$275="Y/T","Isi Sasaran",IF($E$275=0,0,IF(I278="Y",1,IF(I278="T",0,"Isi Dulu"))))</f>
        <v>Isi Sasaran</v>
      </c>
      <c r="K278" s="592" t="s">
        <v>26</v>
      </c>
      <c r="L278" s="593" t="str">
        <f>IF($D$275="Y/T","Isi Sasaran",IF($E$275=0,0,IF(K278="Y",1,IF(K278="T",0,"Isi Dulu"))))</f>
        <v>Isi Sasaran</v>
      </c>
      <c r="M278" s="849"/>
      <c r="N278" s="852"/>
      <c r="O278" s="517"/>
      <c r="P278" s="517"/>
      <c r="Q278" s="517"/>
      <c r="R278" s="517"/>
    </row>
    <row r="279" spans="2:18" s="527" customFormat="1" ht="15.75">
      <c r="B279" s="838"/>
      <c r="C279" s="841"/>
      <c r="D279" s="859"/>
      <c r="E279" s="856"/>
      <c r="F279" s="569">
        <v>5</v>
      </c>
      <c r="G279" s="570"/>
      <c r="H279" s="599" t="str">
        <f t="shared" si="5"/>
        <v>Belum Diisi</v>
      </c>
      <c r="I279" s="595" t="s">
        <v>26</v>
      </c>
      <c r="J279" s="596" t="str">
        <f>IF($D$275="Y/T","Isi Sasaran",IF($E$275=0,0,IF(I279="Y",1,IF(I279="T",0,"Isi Dulu"))))</f>
        <v>Isi Sasaran</v>
      </c>
      <c r="K279" s="595" t="s">
        <v>26</v>
      </c>
      <c r="L279" s="596" t="str">
        <f>IF($D$275="Y/T","Isi Sasaran",IF($E$275=0,0,IF(K279="Y",1,IF(K279="T",0,"Isi Dulu"))))</f>
        <v>Isi Sasaran</v>
      </c>
      <c r="M279" s="850"/>
      <c r="N279" s="853"/>
      <c r="O279" s="517"/>
      <c r="P279" s="517"/>
      <c r="Q279" s="517"/>
      <c r="R279" s="517"/>
    </row>
    <row r="280" spans="2:18" s="527" customFormat="1" ht="15.75">
      <c r="B280" s="836">
        <v>15</v>
      </c>
      <c r="C280" s="839"/>
      <c r="D280" s="857" t="s">
        <v>26</v>
      </c>
      <c r="E280" s="854" t="str">
        <f>IF(D280="Y",1,IF(D280="T",0,IF(D280="Y/T","Belum diisi","Error")))</f>
        <v>Belum diisi</v>
      </c>
      <c r="F280" s="528">
        <v>1</v>
      </c>
      <c r="G280" s="529"/>
      <c r="H280" s="600" t="str">
        <f t="shared" si="5"/>
        <v>Belum Diisi</v>
      </c>
      <c r="I280" s="590" t="s">
        <v>26</v>
      </c>
      <c r="J280" s="591" t="str">
        <f>IF($D$280="Y/T","Isi Sasaran",IF($E$280=0,0,IF(I280="Y",1,IF(I280="T",0,"Isi Dulu"))))</f>
        <v>Isi Sasaran</v>
      </c>
      <c r="K280" s="590" t="s">
        <v>26</v>
      </c>
      <c r="L280" s="591" t="str">
        <f>IF($D$280="Y/T","Isi Sasaran",IF($E$280=0,0,IF(K280="Y",1,IF(K280="T",0,"Isi Dulu"))))</f>
        <v>Isi Sasaran</v>
      </c>
      <c r="M280" s="848" t="s">
        <v>26</v>
      </c>
      <c r="N280" s="851" t="str">
        <f>IF(M280="Y",1,IF(M280="T",0,IF(M280="Y/T","Belum diisi","Error")))</f>
        <v>Belum diisi</v>
      </c>
      <c r="O280" s="517"/>
      <c r="P280" s="517"/>
      <c r="Q280" s="517"/>
      <c r="R280" s="517"/>
    </row>
    <row r="281" spans="2:18" s="527" customFormat="1" ht="15.75">
      <c r="B281" s="837"/>
      <c r="C281" s="840"/>
      <c r="D281" s="858"/>
      <c r="E281" s="855"/>
      <c r="F281" s="549">
        <v>2</v>
      </c>
      <c r="G281" s="550"/>
      <c r="H281" s="598" t="str">
        <f t="shared" si="5"/>
        <v>Belum Diisi</v>
      </c>
      <c r="I281" s="592" t="s">
        <v>26</v>
      </c>
      <c r="J281" s="593" t="str">
        <f>IF($D$280="Y/T","Isi Sasaran",IF($E$280=0,0,IF(I281="Y",1,IF(I281="T",0,"Isi Dulu"))))</f>
        <v>Isi Sasaran</v>
      </c>
      <c r="K281" s="592" t="s">
        <v>26</v>
      </c>
      <c r="L281" s="593" t="str">
        <f>IF($D$280="Y/T","Isi Sasaran",IF($E$280=0,0,IF(K281="Y",1,IF(K281="T",0,"Isi Dulu"))))</f>
        <v>Isi Sasaran</v>
      </c>
      <c r="M281" s="849"/>
      <c r="N281" s="852"/>
      <c r="O281" s="517"/>
      <c r="P281" s="517"/>
      <c r="Q281" s="517"/>
      <c r="R281" s="517"/>
    </row>
    <row r="282" spans="2:18" s="527" customFormat="1" ht="15.75">
      <c r="B282" s="837"/>
      <c r="C282" s="840"/>
      <c r="D282" s="858"/>
      <c r="E282" s="855"/>
      <c r="F282" s="549">
        <v>3</v>
      </c>
      <c r="G282" s="550"/>
      <c r="H282" s="598" t="str">
        <f t="shared" si="5"/>
        <v>Belum Diisi</v>
      </c>
      <c r="I282" s="592" t="s">
        <v>26</v>
      </c>
      <c r="J282" s="593" t="str">
        <f>IF($D$280="Y/T","Isi Sasaran",IF($E$280=0,0,IF(I282="Y",1,IF(I282="T",0,"Isi Dulu"))))</f>
        <v>Isi Sasaran</v>
      </c>
      <c r="K282" s="592" t="s">
        <v>26</v>
      </c>
      <c r="L282" s="593" t="str">
        <f>IF($D$280="Y/T","Isi Sasaran",IF($E$280=0,0,IF(K282="Y",1,IF(K282="T",0,"Isi Dulu"))))</f>
        <v>Isi Sasaran</v>
      </c>
      <c r="M282" s="849"/>
      <c r="N282" s="852"/>
      <c r="O282" s="517"/>
      <c r="P282" s="517"/>
      <c r="Q282" s="517"/>
      <c r="R282" s="517"/>
    </row>
    <row r="283" spans="2:18" s="527" customFormat="1" ht="15.75">
      <c r="B283" s="837"/>
      <c r="C283" s="840"/>
      <c r="D283" s="858"/>
      <c r="E283" s="855"/>
      <c r="F283" s="549">
        <v>4</v>
      </c>
      <c r="G283" s="550"/>
      <c r="H283" s="598" t="str">
        <f t="shared" si="5"/>
        <v>Belum Diisi</v>
      </c>
      <c r="I283" s="592" t="s">
        <v>26</v>
      </c>
      <c r="J283" s="593" t="str">
        <f>IF($D$280="Y/T","Isi Sasaran",IF($E$280=0,0,IF(I283="Y",1,IF(I283="T",0,"Isi Dulu"))))</f>
        <v>Isi Sasaran</v>
      </c>
      <c r="K283" s="592" t="s">
        <v>26</v>
      </c>
      <c r="L283" s="593" t="str">
        <f>IF($D$280="Y/T","Isi Sasaran",IF($E$280=0,0,IF(K283="Y",1,IF(K283="T",0,"Isi Dulu"))))</f>
        <v>Isi Sasaran</v>
      </c>
      <c r="M283" s="849"/>
      <c r="N283" s="852"/>
      <c r="O283" s="517"/>
      <c r="P283" s="517"/>
      <c r="Q283" s="517"/>
      <c r="R283" s="517"/>
    </row>
    <row r="284" spans="2:18" s="527" customFormat="1" ht="15.75">
      <c r="B284" s="838"/>
      <c r="C284" s="841"/>
      <c r="D284" s="859"/>
      <c r="E284" s="856"/>
      <c r="F284" s="569">
        <v>5</v>
      </c>
      <c r="G284" s="570"/>
      <c r="H284" s="599" t="str">
        <f t="shared" si="5"/>
        <v>Belum Diisi</v>
      </c>
      <c r="I284" s="595" t="s">
        <v>26</v>
      </c>
      <c r="J284" s="596" t="str">
        <f>IF($D$280="Y/T","Isi Sasaran",IF($E$280=0,0,IF(I284="Y",1,IF(I284="T",0,"Isi Dulu"))))</f>
        <v>Isi Sasaran</v>
      </c>
      <c r="K284" s="595" t="s">
        <v>26</v>
      </c>
      <c r="L284" s="596" t="str">
        <f>IF($D$280="Y/T","Isi Sasaran",IF($E$280=0,0,IF(K284="Y",1,IF(K284="T",0,"Isi Dulu"))))</f>
        <v>Isi Sasaran</v>
      </c>
      <c r="M284" s="850"/>
      <c r="N284" s="853"/>
      <c r="O284" s="517"/>
      <c r="P284" s="517"/>
      <c r="Q284" s="517"/>
      <c r="R284" s="517"/>
    </row>
    <row r="285" spans="2:18" s="527" customFormat="1" ht="15.75">
      <c r="B285" s="836">
        <v>16</v>
      </c>
      <c r="C285" s="839"/>
      <c r="D285" s="857" t="s">
        <v>26</v>
      </c>
      <c r="E285" s="854" t="str">
        <f>IF(D285="Y",1,IF(D285="T",0,IF(D285="Y/T","Belum diisi","Error")))</f>
        <v>Belum diisi</v>
      </c>
      <c r="F285" s="528">
        <v>1</v>
      </c>
      <c r="G285" s="529"/>
      <c r="H285" s="600" t="str">
        <f t="shared" si="5"/>
        <v>Belum Diisi</v>
      </c>
      <c r="I285" s="590" t="s">
        <v>26</v>
      </c>
      <c r="J285" s="591" t="str">
        <f>IF($D$285="Y/T","Isi Sasaran",IF($E$285=0,0,IF(I285="Y",1,IF(I285="T",0,"Isi Dulu"))))</f>
        <v>Isi Sasaran</v>
      </c>
      <c r="K285" s="590" t="s">
        <v>26</v>
      </c>
      <c r="L285" s="591" t="str">
        <f>IF($D$285="Y/T","Isi Sasaran",IF($E$285=0,0,IF(K285="Y",1,IF(K285="T",0,"Isi Dulu"))))</f>
        <v>Isi Sasaran</v>
      </c>
      <c r="M285" s="848" t="s">
        <v>26</v>
      </c>
      <c r="N285" s="851" t="str">
        <f>IF(M285="Y",1,IF(M285="T",0,IF(M285="Y/T","Belum diisi","Error")))</f>
        <v>Belum diisi</v>
      </c>
      <c r="O285" s="517"/>
      <c r="P285" s="517"/>
      <c r="Q285" s="517"/>
      <c r="R285" s="517"/>
    </row>
    <row r="286" spans="2:18" s="527" customFormat="1" ht="15.75">
      <c r="B286" s="837"/>
      <c r="C286" s="840"/>
      <c r="D286" s="858"/>
      <c r="E286" s="855"/>
      <c r="F286" s="549">
        <v>2</v>
      </c>
      <c r="G286" s="550"/>
      <c r="H286" s="598" t="str">
        <f t="shared" si="5"/>
        <v>Belum Diisi</v>
      </c>
      <c r="I286" s="592" t="s">
        <v>26</v>
      </c>
      <c r="J286" s="593" t="str">
        <f>IF($D$285="Y/T","Isi Sasaran",IF($E$285=0,0,IF(I286="Y",1,IF(I286="T",0,"Isi Dulu"))))</f>
        <v>Isi Sasaran</v>
      </c>
      <c r="K286" s="592" t="s">
        <v>26</v>
      </c>
      <c r="L286" s="593" t="str">
        <f>IF($D$285="Y/T","Isi Sasaran",IF($E$285=0,0,IF(K286="Y",1,IF(K286="T",0,"Isi Dulu"))))</f>
        <v>Isi Sasaran</v>
      </c>
      <c r="M286" s="849"/>
      <c r="N286" s="852"/>
      <c r="O286" s="517"/>
      <c r="P286" s="517"/>
      <c r="Q286" s="517"/>
      <c r="R286" s="517"/>
    </row>
    <row r="287" spans="2:18" s="527" customFormat="1" ht="15.75">
      <c r="B287" s="837"/>
      <c r="C287" s="840"/>
      <c r="D287" s="858"/>
      <c r="E287" s="855"/>
      <c r="F287" s="549">
        <v>3</v>
      </c>
      <c r="G287" s="550"/>
      <c r="H287" s="598" t="str">
        <f t="shared" si="5"/>
        <v>Belum Diisi</v>
      </c>
      <c r="I287" s="592" t="s">
        <v>26</v>
      </c>
      <c r="J287" s="593" t="str">
        <f>IF($D$285="Y/T","Isi Sasaran",IF($E$285=0,0,IF(I287="Y",1,IF(I287="T",0,"Isi Dulu"))))</f>
        <v>Isi Sasaran</v>
      </c>
      <c r="K287" s="592" t="s">
        <v>26</v>
      </c>
      <c r="L287" s="593" t="str">
        <f>IF($D$285="Y/T","Isi Sasaran",IF($E$285=0,0,IF(K287="Y",1,IF(K287="T",0,"Isi Dulu"))))</f>
        <v>Isi Sasaran</v>
      </c>
      <c r="M287" s="849"/>
      <c r="N287" s="852"/>
      <c r="O287" s="517"/>
      <c r="P287" s="517"/>
      <c r="Q287" s="517"/>
      <c r="R287" s="517"/>
    </row>
    <row r="288" spans="2:18" s="527" customFormat="1" ht="15.75">
      <c r="B288" s="837"/>
      <c r="C288" s="840"/>
      <c r="D288" s="858"/>
      <c r="E288" s="855"/>
      <c r="F288" s="549">
        <v>4</v>
      </c>
      <c r="G288" s="550"/>
      <c r="H288" s="598" t="str">
        <f t="shared" si="5"/>
        <v>Belum Diisi</v>
      </c>
      <c r="I288" s="592" t="s">
        <v>26</v>
      </c>
      <c r="J288" s="593" t="str">
        <f>IF($D$285="Y/T","Isi Sasaran",IF($E$285=0,0,IF(I288="Y",1,IF(I288="T",0,"Isi Dulu"))))</f>
        <v>Isi Sasaran</v>
      </c>
      <c r="K288" s="592" t="s">
        <v>26</v>
      </c>
      <c r="L288" s="593" t="str">
        <f>IF($D$285="Y/T","Isi Sasaran",IF($E$285=0,0,IF(K288="Y",1,IF(K288="T",0,"Isi Dulu"))))</f>
        <v>Isi Sasaran</v>
      </c>
      <c r="M288" s="849"/>
      <c r="N288" s="852"/>
      <c r="O288" s="517"/>
      <c r="P288" s="517"/>
      <c r="Q288" s="517"/>
      <c r="R288" s="517"/>
    </row>
    <row r="289" spans="2:18" s="527" customFormat="1" ht="15.75">
      <c r="B289" s="838"/>
      <c r="C289" s="841"/>
      <c r="D289" s="859"/>
      <c r="E289" s="856"/>
      <c r="F289" s="569">
        <v>5</v>
      </c>
      <c r="G289" s="570"/>
      <c r="H289" s="599" t="str">
        <f t="shared" si="5"/>
        <v>Belum Diisi</v>
      </c>
      <c r="I289" s="595" t="s">
        <v>26</v>
      </c>
      <c r="J289" s="596" t="str">
        <f>IF($D$285="Y/T","Isi Sasaran",IF($E$285=0,0,IF(I289="Y",1,IF(I289="T",0,"Isi Dulu"))))</f>
        <v>Isi Sasaran</v>
      </c>
      <c r="K289" s="595" t="s">
        <v>26</v>
      </c>
      <c r="L289" s="596" t="str">
        <f>IF($D$285="Y/T","Isi Sasaran",IF($E$285=0,0,IF(K289="Y",1,IF(K289="T",0,"Isi Dulu"))))</f>
        <v>Isi Sasaran</v>
      </c>
      <c r="M289" s="850"/>
      <c r="N289" s="853"/>
      <c r="O289" s="517"/>
      <c r="P289" s="517"/>
      <c r="Q289" s="517"/>
      <c r="R289" s="517"/>
    </row>
    <row r="290" spans="2:18" s="527" customFormat="1" ht="15.75">
      <c r="B290" s="836">
        <v>17</v>
      </c>
      <c r="C290" s="839"/>
      <c r="D290" s="857" t="s">
        <v>26</v>
      </c>
      <c r="E290" s="854" t="str">
        <f>IF(D290="Y",1,IF(D290="T",0,IF(D290="Y/T","Belum diisi","Error")))</f>
        <v>Belum diisi</v>
      </c>
      <c r="F290" s="528">
        <v>1</v>
      </c>
      <c r="G290" s="529"/>
      <c r="H290" s="600" t="str">
        <f t="shared" si="5"/>
        <v>Belum Diisi</v>
      </c>
      <c r="I290" s="590" t="s">
        <v>26</v>
      </c>
      <c r="J290" s="591" t="str">
        <f>IF($D$290="Y/T","Isi Sasaran",IF($E$290=0,0,IF(I290="Y",1,IF(I290="T",0,"Isi Dulu"))))</f>
        <v>Isi Sasaran</v>
      </c>
      <c r="K290" s="590" t="s">
        <v>26</v>
      </c>
      <c r="L290" s="591" t="str">
        <f>IF($D$290="Y/T","Isi Sasaran",IF($E$290=0,0,IF(K290="Y",1,IF(K290="T",0,"Isi Dulu"))))</f>
        <v>Isi Sasaran</v>
      </c>
      <c r="M290" s="848" t="s">
        <v>26</v>
      </c>
      <c r="N290" s="851" t="str">
        <f>IF(M290="Y",1,IF(M290="T",0,IF(M290="Y/T","Belum diisi","Error")))</f>
        <v>Belum diisi</v>
      </c>
      <c r="O290" s="517"/>
      <c r="P290" s="517"/>
      <c r="Q290" s="517"/>
      <c r="R290" s="517"/>
    </row>
    <row r="291" spans="2:18" s="527" customFormat="1" ht="15.75">
      <c r="B291" s="837"/>
      <c r="C291" s="840"/>
      <c r="D291" s="858"/>
      <c r="E291" s="855"/>
      <c r="F291" s="549">
        <v>2</v>
      </c>
      <c r="G291" s="550"/>
      <c r="H291" s="598" t="str">
        <f t="shared" si="5"/>
        <v>Belum Diisi</v>
      </c>
      <c r="I291" s="592" t="s">
        <v>26</v>
      </c>
      <c r="J291" s="593" t="str">
        <f>IF($D$290="Y/T","Isi Sasaran",IF($E$290=0,0,IF(I291="Y",1,IF(I291="T",0,"Isi Dulu"))))</f>
        <v>Isi Sasaran</v>
      </c>
      <c r="K291" s="592" t="s">
        <v>26</v>
      </c>
      <c r="L291" s="593" t="str">
        <f>IF($D$290="Y/T","Isi Sasaran",IF($E$290=0,0,IF(K291="Y",1,IF(K291="T",0,"Isi Dulu"))))</f>
        <v>Isi Sasaran</v>
      </c>
      <c r="M291" s="849"/>
      <c r="N291" s="852"/>
      <c r="O291" s="517"/>
      <c r="P291" s="517"/>
      <c r="Q291" s="517"/>
      <c r="R291" s="517"/>
    </row>
    <row r="292" spans="2:18" s="527" customFormat="1" ht="15.75">
      <c r="B292" s="837"/>
      <c r="C292" s="840"/>
      <c r="D292" s="858"/>
      <c r="E292" s="855"/>
      <c r="F292" s="549">
        <v>3</v>
      </c>
      <c r="G292" s="550"/>
      <c r="H292" s="598" t="str">
        <f t="shared" si="5"/>
        <v>Belum Diisi</v>
      </c>
      <c r="I292" s="592" t="s">
        <v>26</v>
      </c>
      <c r="J292" s="593" t="str">
        <f>IF($D$290="Y/T","Isi Sasaran",IF($E$290=0,0,IF(I292="Y",1,IF(I292="T",0,"Isi Dulu"))))</f>
        <v>Isi Sasaran</v>
      </c>
      <c r="K292" s="592" t="s">
        <v>26</v>
      </c>
      <c r="L292" s="593" t="str">
        <f>IF($D$290="Y/T","Isi Sasaran",IF($E$290=0,0,IF(K292="Y",1,IF(K292="T",0,"Isi Dulu"))))</f>
        <v>Isi Sasaran</v>
      </c>
      <c r="M292" s="849"/>
      <c r="N292" s="852"/>
      <c r="O292" s="517"/>
      <c r="P292" s="517"/>
      <c r="Q292" s="517"/>
      <c r="R292" s="517"/>
    </row>
    <row r="293" spans="2:18" s="527" customFormat="1" ht="15.75">
      <c r="B293" s="837"/>
      <c r="C293" s="840"/>
      <c r="D293" s="858"/>
      <c r="E293" s="855"/>
      <c r="F293" s="549">
        <v>4</v>
      </c>
      <c r="G293" s="550"/>
      <c r="H293" s="598" t="str">
        <f t="shared" si="5"/>
        <v>Belum Diisi</v>
      </c>
      <c r="I293" s="592" t="s">
        <v>26</v>
      </c>
      <c r="J293" s="593" t="str">
        <f>IF($D$290="Y/T","Isi Sasaran",IF($E$290=0,0,IF(I293="Y",1,IF(I293="T",0,"Isi Dulu"))))</f>
        <v>Isi Sasaran</v>
      </c>
      <c r="K293" s="592" t="s">
        <v>26</v>
      </c>
      <c r="L293" s="593" t="str">
        <f>IF($D$290="Y/T","Isi Sasaran",IF($E$290=0,0,IF(K293="Y",1,IF(K293="T",0,"Isi Dulu"))))</f>
        <v>Isi Sasaran</v>
      </c>
      <c r="M293" s="849"/>
      <c r="N293" s="852"/>
      <c r="O293" s="517"/>
      <c r="P293" s="517"/>
      <c r="Q293" s="517"/>
      <c r="R293" s="517"/>
    </row>
    <row r="294" spans="2:18" s="527" customFormat="1" ht="15.75">
      <c r="B294" s="838"/>
      <c r="C294" s="841"/>
      <c r="D294" s="859"/>
      <c r="E294" s="856"/>
      <c r="F294" s="569">
        <v>5</v>
      </c>
      <c r="G294" s="570"/>
      <c r="H294" s="599" t="str">
        <f t="shared" si="5"/>
        <v>Belum Diisi</v>
      </c>
      <c r="I294" s="595" t="s">
        <v>26</v>
      </c>
      <c r="J294" s="596" t="str">
        <f>IF($D$290="Y/T","Isi Sasaran",IF($E$290=0,0,IF(I294="Y",1,IF(I294="T",0,"Isi Dulu"))))</f>
        <v>Isi Sasaran</v>
      </c>
      <c r="K294" s="595" t="s">
        <v>26</v>
      </c>
      <c r="L294" s="596" t="str">
        <f>IF($D$290="Y/T","Isi Sasaran",IF($E$290=0,0,IF(K294="Y",1,IF(K294="T",0,"Isi Dulu"))))</f>
        <v>Isi Sasaran</v>
      </c>
      <c r="M294" s="850"/>
      <c r="N294" s="853"/>
      <c r="O294" s="517"/>
      <c r="P294" s="517"/>
      <c r="Q294" s="517"/>
      <c r="R294" s="517"/>
    </row>
    <row r="295" spans="2:18" s="527" customFormat="1" ht="15.75">
      <c r="B295" s="836">
        <v>18</v>
      </c>
      <c r="C295" s="839"/>
      <c r="D295" s="857" t="s">
        <v>26</v>
      </c>
      <c r="E295" s="854" t="str">
        <f>IF(D295="Y",1,IF(D295="T",0,IF(D295="Y/T","Belum diisi","Error")))</f>
        <v>Belum diisi</v>
      </c>
      <c r="F295" s="528">
        <v>1</v>
      </c>
      <c r="G295" s="529"/>
      <c r="H295" s="600" t="str">
        <f t="shared" si="5"/>
        <v>Belum Diisi</v>
      </c>
      <c r="I295" s="590" t="s">
        <v>26</v>
      </c>
      <c r="J295" s="591" t="str">
        <f>IF($D$295="Y/T","Isi Sasaran",IF($E$295=0,0,IF(I295="Y",1,IF(I295="T",0,"Isi Dulu"))))</f>
        <v>Isi Sasaran</v>
      </c>
      <c r="K295" s="590" t="s">
        <v>26</v>
      </c>
      <c r="L295" s="591" t="str">
        <f>IF($D$295="Y/T","Isi Sasaran",IF($E$295=0,0,IF(K295="Y",1,IF(K295="T",0,"Isi Dulu"))))</f>
        <v>Isi Sasaran</v>
      </c>
      <c r="M295" s="848" t="s">
        <v>26</v>
      </c>
      <c r="N295" s="851" t="str">
        <f>IF(M295="Y",1,IF(M295="T",0,IF(M295="Y/T","Belum diisi","Error")))</f>
        <v>Belum diisi</v>
      </c>
      <c r="O295" s="517"/>
      <c r="P295" s="517"/>
      <c r="Q295" s="517"/>
      <c r="R295" s="517"/>
    </row>
    <row r="296" spans="2:18" s="527" customFormat="1" ht="15.75">
      <c r="B296" s="837"/>
      <c r="C296" s="840"/>
      <c r="D296" s="858"/>
      <c r="E296" s="855"/>
      <c r="F296" s="549">
        <v>2</v>
      </c>
      <c r="G296" s="550"/>
      <c r="H296" s="598" t="str">
        <f t="shared" si="5"/>
        <v>Belum Diisi</v>
      </c>
      <c r="I296" s="592" t="s">
        <v>26</v>
      </c>
      <c r="J296" s="593" t="str">
        <f>IF($D$295="Y/T","Isi Sasaran",IF($E$295=0,0,IF(I296="Y",1,IF(I296="T",0,"Isi Dulu"))))</f>
        <v>Isi Sasaran</v>
      </c>
      <c r="K296" s="592" t="s">
        <v>26</v>
      </c>
      <c r="L296" s="593" t="str">
        <f>IF($D$295="Y/T","Isi Sasaran",IF($E$295=0,0,IF(K296="Y",1,IF(K296="T",0,"Isi Dulu"))))</f>
        <v>Isi Sasaran</v>
      </c>
      <c r="M296" s="849"/>
      <c r="N296" s="852"/>
      <c r="O296" s="517"/>
      <c r="P296" s="517"/>
      <c r="Q296" s="517"/>
      <c r="R296" s="517"/>
    </row>
    <row r="297" spans="2:18" s="527" customFormat="1" ht="15.75">
      <c r="B297" s="837"/>
      <c r="C297" s="840"/>
      <c r="D297" s="858"/>
      <c r="E297" s="855"/>
      <c r="F297" s="549">
        <v>3</v>
      </c>
      <c r="G297" s="550"/>
      <c r="H297" s="598" t="str">
        <f t="shared" si="5"/>
        <v>Belum Diisi</v>
      </c>
      <c r="I297" s="592" t="s">
        <v>26</v>
      </c>
      <c r="J297" s="593" t="str">
        <f>IF($D$295="Y/T","Isi Sasaran",IF($E$295=0,0,IF(I297="Y",1,IF(I297="T",0,"Isi Dulu"))))</f>
        <v>Isi Sasaran</v>
      </c>
      <c r="K297" s="592" t="s">
        <v>26</v>
      </c>
      <c r="L297" s="593" t="str">
        <f>IF($D$295="Y/T","Isi Sasaran",IF($E$295=0,0,IF(K297="Y",1,IF(K297="T",0,"Isi Dulu"))))</f>
        <v>Isi Sasaran</v>
      </c>
      <c r="M297" s="849"/>
      <c r="N297" s="852"/>
      <c r="O297" s="517"/>
      <c r="P297" s="517"/>
      <c r="Q297" s="517"/>
      <c r="R297" s="517"/>
    </row>
    <row r="298" spans="2:18" s="527" customFormat="1" ht="15.75">
      <c r="B298" s="837"/>
      <c r="C298" s="840"/>
      <c r="D298" s="858"/>
      <c r="E298" s="855"/>
      <c r="F298" s="549">
        <v>4</v>
      </c>
      <c r="G298" s="550"/>
      <c r="H298" s="598" t="str">
        <f t="shared" si="5"/>
        <v>Belum Diisi</v>
      </c>
      <c r="I298" s="592" t="s">
        <v>26</v>
      </c>
      <c r="J298" s="593" t="str">
        <f>IF($D$295="Y/T","Isi Sasaran",IF($E$295=0,0,IF(I298="Y",1,IF(I298="T",0,"Isi Dulu"))))</f>
        <v>Isi Sasaran</v>
      </c>
      <c r="K298" s="592" t="s">
        <v>26</v>
      </c>
      <c r="L298" s="593" t="str">
        <f>IF($D$295="Y/T","Isi Sasaran",IF($E$295=0,0,IF(K298="Y",1,IF(K298="T",0,"Isi Dulu"))))</f>
        <v>Isi Sasaran</v>
      </c>
      <c r="M298" s="849"/>
      <c r="N298" s="852"/>
      <c r="O298" s="517"/>
      <c r="P298" s="517"/>
      <c r="Q298" s="517"/>
      <c r="R298" s="517"/>
    </row>
    <row r="299" spans="2:18" s="527" customFormat="1" ht="15.75">
      <c r="B299" s="838"/>
      <c r="C299" s="841"/>
      <c r="D299" s="859"/>
      <c r="E299" s="856"/>
      <c r="F299" s="569">
        <v>5</v>
      </c>
      <c r="G299" s="570"/>
      <c r="H299" s="599" t="str">
        <f t="shared" si="5"/>
        <v>Belum Diisi</v>
      </c>
      <c r="I299" s="595" t="s">
        <v>26</v>
      </c>
      <c r="J299" s="596" t="str">
        <f>IF($D$295="Y/T","Isi Sasaran",IF($E$295=0,0,IF(I299="Y",1,IF(I299="T",0,"Isi Dulu"))))</f>
        <v>Isi Sasaran</v>
      </c>
      <c r="K299" s="595" t="s">
        <v>26</v>
      </c>
      <c r="L299" s="596" t="str">
        <f>IF($D$295="Y/T","Isi Sasaran",IF($E$295=0,0,IF(K299="Y",1,IF(K299="T",0,"Isi Dulu"))))</f>
        <v>Isi Sasaran</v>
      </c>
      <c r="M299" s="850"/>
      <c r="N299" s="853"/>
      <c r="O299" s="517"/>
      <c r="P299" s="517"/>
      <c r="Q299" s="517"/>
      <c r="R299" s="517"/>
    </row>
    <row r="300" spans="2:18" s="527" customFormat="1" ht="15.75">
      <c r="B300" s="836">
        <v>19</v>
      </c>
      <c r="C300" s="839"/>
      <c r="D300" s="857" t="s">
        <v>26</v>
      </c>
      <c r="E300" s="854" t="str">
        <f>IF(D300="Y",1,IF(D300="T",0,IF(D300="Y/T","Belum diisi","Error")))</f>
        <v>Belum diisi</v>
      </c>
      <c r="F300" s="528">
        <v>1</v>
      </c>
      <c r="G300" s="529"/>
      <c r="H300" s="600" t="str">
        <f t="shared" si="5"/>
        <v>Belum Diisi</v>
      </c>
      <c r="I300" s="590" t="s">
        <v>26</v>
      </c>
      <c r="J300" s="591" t="str">
        <f>IF($D$300="Y/T","Isi Sasaran",IF($E$300=0,0,IF(I300="Y",1,IF(I300="T",0,"Isi Dulu"))))</f>
        <v>Isi Sasaran</v>
      </c>
      <c r="K300" s="590" t="s">
        <v>26</v>
      </c>
      <c r="L300" s="591" t="str">
        <f>IF($D$300="Y/T","Isi Sasaran",IF($E$300=0,0,IF(K300="Y",1,IF(K300="T",0,"Isi Dulu"))))</f>
        <v>Isi Sasaran</v>
      </c>
      <c r="M300" s="848" t="s">
        <v>26</v>
      </c>
      <c r="N300" s="851" t="str">
        <f>IF(M300="Y",1,IF(M300="T",0,IF(M300="Y/T","Belum diisi","Error")))</f>
        <v>Belum diisi</v>
      </c>
      <c r="O300" s="517"/>
      <c r="P300" s="517"/>
      <c r="Q300" s="517"/>
      <c r="R300" s="517"/>
    </row>
    <row r="301" spans="2:18" s="527" customFormat="1" ht="15.75">
      <c r="B301" s="837"/>
      <c r="C301" s="840"/>
      <c r="D301" s="858"/>
      <c r="E301" s="855"/>
      <c r="F301" s="549">
        <v>2</v>
      </c>
      <c r="G301" s="550"/>
      <c r="H301" s="598" t="str">
        <f t="shared" si="5"/>
        <v>Belum Diisi</v>
      </c>
      <c r="I301" s="592" t="s">
        <v>26</v>
      </c>
      <c r="J301" s="593" t="str">
        <f>IF($D$300="Y/T","Isi Sasaran",IF($E$300=0,0,IF(I301="Y",1,IF(I301="T",0,"Isi Dulu"))))</f>
        <v>Isi Sasaran</v>
      </c>
      <c r="K301" s="592" t="s">
        <v>26</v>
      </c>
      <c r="L301" s="593" t="str">
        <f>IF($D$300="Y/T","Isi Sasaran",IF($E$300=0,0,IF(K301="Y",1,IF(K301="T",0,"Isi Dulu"))))</f>
        <v>Isi Sasaran</v>
      </c>
      <c r="M301" s="849"/>
      <c r="N301" s="852"/>
      <c r="O301" s="517"/>
      <c r="P301" s="517"/>
      <c r="Q301" s="517"/>
      <c r="R301" s="517"/>
    </row>
    <row r="302" spans="2:18" s="527" customFormat="1" ht="15.75">
      <c r="B302" s="837"/>
      <c r="C302" s="840"/>
      <c r="D302" s="858"/>
      <c r="E302" s="855"/>
      <c r="F302" s="549">
        <v>3</v>
      </c>
      <c r="G302" s="550"/>
      <c r="H302" s="598" t="str">
        <f t="shared" si="5"/>
        <v>Belum Diisi</v>
      </c>
      <c r="I302" s="592" t="s">
        <v>26</v>
      </c>
      <c r="J302" s="593" t="str">
        <f>IF($D$300="Y/T","Isi Sasaran",IF($E$300=0,0,IF(I302="Y",1,IF(I302="T",0,"Isi Dulu"))))</f>
        <v>Isi Sasaran</v>
      </c>
      <c r="K302" s="592" t="s">
        <v>26</v>
      </c>
      <c r="L302" s="593" t="str">
        <f>IF($D$300="Y/T","Isi Sasaran",IF($E$300=0,0,IF(K302="Y",1,IF(K302="T",0,"Isi Dulu"))))</f>
        <v>Isi Sasaran</v>
      </c>
      <c r="M302" s="849"/>
      <c r="N302" s="852"/>
      <c r="O302" s="517"/>
      <c r="P302" s="517"/>
      <c r="Q302" s="517"/>
      <c r="R302" s="517"/>
    </row>
    <row r="303" spans="2:18" s="527" customFormat="1" ht="15.75">
      <c r="B303" s="837"/>
      <c r="C303" s="840"/>
      <c r="D303" s="858"/>
      <c r="E303" s="855"/>
      <c r="F303" s="549">
        <v>4</v>
      </c>
      <c r="G303" s="550"/>
      <c r="H303" s="598" t="str">
        <f t="shared" si="5"/>
        <v>Belum Diisi</v>
      </c>
      <c r="I303" s="592" t="s">
        <v>26</v>
      </c>
      <c r="J303" s="593" t="str">
        <f>IF($D$300="Y/T","Isi Sasaran",IF($E$300=0,0,IF(I303="Y",1,IF(I303="T",0,"Isi Dulu"))))</f>
        <v>Isi Sasaran</v>
      </c>
      <c r="K303" s="592" t="s">
        <v>26</v>
      </c>
      <c r="L303" s="593" t="str">
        <f>IF($D$300="Y/T","Isi Sasaran",IF($E$300=0,0,IF(K303="Y",1,IF(K303="T",0,"Isi Dulu"))))</f>
        <v>Isi Sasaran</v>
      </c>
      <c r="M303" s="849"/>
      <c r="N303" s="852"/>
      <c r="O303" s="517"/>
      <c r="P303" s="517"/>
      <c r="Q303" s="517"/>
      <c r="R303" s="517"/>
    </row>
    <row r="304" spans="2:18" s="527" customFormat="1" ht="15.75">
      <c r="B304" s="838"/>
      <c r="C304" s="841"/>
      <c r="D304" s="859"/>
      <c r="E304" s="856"/>
      <c r="F304" s="569">
        <v>5</v>
      </c>
      <c r="G304" s="570"/>
      <c r="H304" s="599" t="str">
        <f t="shared" si="5"/>
        <v>Belum Diisi</v>
      </c>
      <c r="I304" s="595" t="s">
        <v>26</v>
      </c>
      <c r="J304" s="596" t="str">
        <f>IF($D$300="Y/T","Isi Sasaran",IF($E$300=0,0,IF(I304="Y",1,IF(I304="T",0,"Isi Dulu"))))</f>
        <v>Isi Sasaran</v>
      </c>
      <c r="K304" s="595" t="s">
        <v>26</v>
      </c>
      <c r="L304" s="596" t="str">
        <f>IF($D$300="Y/T","Isi Sasaran",IF($E$300=0,0,IF(K304="Y",1,IF(K304="T",0,"Isi Dulu"))))</f>
        <v>Isi Sasaran</v>
      </c>
      <c r="M304" s="850"/>
      <c r="N304" s="853"/>
      <c r="O304" s="517"/>
      <c r="P304" s="517"/>
      <c r="Q304" s="517"/>
      <c r="R304" s="517"/>
    </row>
    <row r="305" spans="2:18" s="527" customFormat="1" ht="15.75">
      <c r="B305" s="836">
        <v>20</v>
      </c>
      <c r="C305" s="839"/>
      <c r="D305" s="857" t="s">
        <v>26</v>
      </c>
      <c r="E305" s="854" t="str">
        <f>IF(D305="Y",1,IF(D305="T",0,IF(D305="Y/T","Belum diisi","Error")))</f>
        <v>Belum diisi</v>
      </c>
      <c r="F305" s="528">
        <v>1</v>
      </c>
      <c r="G305" s="529"/>
      <c r="H305" s="600" t="str">
        <f t="shared" si="5"/>
        <v>Belum Diisi</v>
      </c>
      <c r="I305" s="590" t="s">
        <v>26</v>
      </c>
      <c r="J305" s="591" t="str">
        <f>IF($D$305="Y/T","Isi Sasaran",IF($E$305=0,0,IF(I305="Y",1,IF(I305="T",0,"Isi Dulu"))))</f>
        <v>Isi Sasaran</v>
      </c>
      <c r="K305" s="590" t="s">
        <v>26</v>
      </c>
      <c r="L305" s="591" t="str">
        <f>IF($D$305="Y/T","Isi Sasaran",IF($E$305=0,0,IF(K305="Y",1,IF(K305="T",0,"Isi Dulu"))))</f>
        <v>Isi Sasaran</v>
      </c>
      <c r="M305" s="848" t="s">
        <v>26</v>
      </c>
      <c r="N305" s="851" t="str">
        <f>IF(M305="Y",1,IF(M305="T",0,IF(M305="Y/T","Belum diisi","Error")))</f>
        <v>Belum diisi</v>
      </c>
      <c r="O305" s="517"/>
      <c r="P305" s="517"/>
      <c r="Q305" s="517"/>
      <c r="R305" s="517"/>
    </row>
    <row r="306" spans="2:18" s="527" customFormat="1" ht="15.75">
      <c r="B306" s="837"/>
      <c r="C306" s="840"/>
      <c r="D306" s="858"/>
      <c r="E306" s="855"/>
      <c r="F306" s="549">
        <v>2</v>
      </c>
      <c r="G306" s="550"/>
      <c r="H306" s="598" t="str">
        <f t="shared" si="5"/>
        <v>Belum Diisi</v>
      </c>
      <c r="I306" s="592" t="s">
        <v>26</v>
      </c>
      <c r="J306" s="593" t="str">
        <f>IF($D$305="Y/T","Isi Sasaran",IF($E$305=0,0,IF(I306="Y",1,IF(I306="T",0,"Isi Dulu"))))</f>
        <v>Isi Sasaran</v>
      </c>
      <c r="K306" s="592" t="s">
        <v>26</v>
      </c>
      <c r="L306" s="593" t="str">
        <f>IF($D$305="Y/T","Isi Sasaran",IF($E$305=0,0,IF(K306="Y",1,IF(K306="T",0,"Isi Dulu"))))</f>
        <v>Isi Sasaran</v>
      </c>
      <c r="M306" s="849"/>
      <c r="N306" s="852"/>
      <c r="O306" s="517"/>
      <c r="P306" s="517"/>
      <c r="Q306" s="517"/>
      <c r="R306" s="517"/>
    </row>
    <row r="307" spans="2:18" s="527" customFormat="1" ht="15.75">
      <c r="B307" s="837"/>
      <c r="C307" s="840"/>
      <c r="D307" s="858"/>
      <c r="E307" s="855"/>
      <c r="F307" s="549">
        <v>3</v>
      </c>
      <c r="G307" s="550"/>
      <c r="H307" s="598" t="str">
        <f t="shared" si="5"/>
        <v>Belum Diisi</v>
      </c>
      <c r="I307" s="592" t="s">
        <v>26</v>
      </c>
      <c r="J307" s="593" t="str">
        <f>IF($D$305="Y/T","Isi Sasaran",IF($E$305=0,0,IF(I307="Y",1,IF(I307="T",0,"Isi Dulu"))))</f>
        <v>Isi Sasaran</v>
      </c>
      <c r="K307" s="592" t="s">
        <v>26</v>
      </c>
      <c r="L307" s="593" t="str">
        <f>IF($D$305="Y/T","Isi Sasaran",IF($E$305=0,0,IF(K307="Y",1,IF(K307="T",0,"Isi Dulu"))))</f>
        <v>Isi Sasaran</v>
      </c>
      <c r="M307" s="849"/>
      <c r="N307" s="852"/>
      <c r="O307" s="517"/>
      <c r="P307" s="517"/>
      <c r="Q307" s="517"/>
      <c r="R307" s="517"/>
    </row>
    <row r="308" spans="2:18" s="527" customFormat="1" ht="15.75">
      <c r="B308" s="837"/>
      <c r="C308" s="840"/>
      <c r="D308" s="858"/>
      <c r="E308" s="855"/>
      <c r="F308" s="549">
        <v>4</v>
      </c>
      <c r="G308" s="550"/>
      <c r="H308" s="598" t="str">
        <f t="shared" si="5"/>
        <v>Belum Diisi</v>
      </c>
      <c r="I308" s="592" t="s">
        <v>26</v>
      </c>
      <c r="J308" s="593" t="str">
        <f>IF($D$305="Y/T","Isi Sasaran",IF($E$305=0,0,IF(I308="Y",1,IF(I308="T",0,"Isi Dulu"))))</f>
        <v>Isi Sasaran</v>
      </c>
      <c r="K308" s="592" t="s">
        <v>26</v>
      </c>
      <c r="L308" s="593" t="str">
        <f>IF($D$305="Y/T","Isi Sasaran",IF($E$305=0,0,IF(K308="Y",1,IF(K308="T",0,"Isi Dulu"))))</f>
        <v>Isi Sasaran</v>
      </c>
      <c r="M308" s="849"/>
      <c r="N308" s="852"/>
      <c r="O308" s="517"/>
      <c r="P308" s="517"/>
      <c r="Q308" s="517"/>
      <c r="R308" s="517"/>
    </row>
    <row r="309" spans="2:18" s="527" customFormat="1" ht="15.75">
      <c r="B309" s="838"/>
      <c r="C309" s="841"/>
      <c r="D309" s="859"/>
      <c r="E309" s="856"/>
      <c r="F309" s="569">
        <v>5</v>
      </c>
      <c r="G309" s="570"/>
      <c r="H309" s="599" t="str">
        <f t="shared" si="5"/>
        <v>Belum Diisi</v>
      </c>
      <c r="I309" s="595" t="s">
        <v>26</v>
      </c>
      <c r="J309" s="596" t="str">
        <f>IF($D$305="Y/T","Isi Sasaran",IF($E$305=0,0,IF(I309="Y",1,IF(I309="T",0,"Isi Dulu"))))</f>
        <v>Isi Sasaran</v>
      </c>
      <c r="K309" s="595" t="s">
        <v>26</v>
      </c>
      <c r="L309" s="596" t="str">
        <f>IF($D$305="Y/T","Isi Sasaran",IF($E$305=0,0,IF(K309="Y",1,IF(K309="T",0,"Isi Dulu"))))</f>
        <v>Isi Sasaran</v>
      </c>
      <c r="M309" s="850"/>
      <c r="N309" s="853"/>
      <c r="O309" s="517"/>
      <c r="P309" s="517"/>
      <c r="Q309" s="517"/>
      <c r="R309" s="517"/>
    </row>
    <row r="310" spans="2:18" ht="15.75">
      <c r="B310" s="580"/>
      <c r="C310" s="581"/>
      <c r="D310" s="582"/>
      <c r="E310" s="602" t="e">
        <f>AVERAGE(E210:E309)</f>
        <v>#DIV/0!</v>
      </c>
      <c r="F310" s="583"/>
      <c r="G310" s="583"/>
      <c r="H310" s="602" t="e">
        <f>(IF($D210="Y/T",0,AVERAGE(H210:H214))+IF($D215="Y/T",0,AVERAGE(H215:H219))+IF($D220="Y/T",0,AVERAGE(H220:H224))+IF($D225="Y/T",0,AVERAGE(H225:H229))+IF($D230="Y/T",0,AVERAGE(H230:H234))+IF($D235="Y/T",0,AVERAGE(H235:H239))+IF($D240="Y/T",0,AVERAGE(H240:H244))+IF($D245="Y/T",0,AVERAGE(H245:H249))+IF($D250="Y/T",0,AVERAGE(H250:H254))+IF($D255="Y/T",0,AVERAGE(H255:H259))+IF($D260="Y/T",0,AVERAGE(H260:H264))+IF($D265="Y/T",0,AVERAGE(H265:H269))+IF($D270="Y/T",0,AVERAGE(H270:H274))+IF($D275="Y/T",0,AVERAGE(H275:H279))+IF($D280="Y/T",0,AVERAGE(H280:H284))+IF($D285="Y/T",0,AVERAGE(H285:H289))+IF($D290="Y/T",0,AVERAGE(H290:H294))+IF($D295="Y/T",0,AVERAGE(H295:H299))+IF($D300="Y/T",0,AVERAGE(H300:H304))+IF($D305="Y/T",0,AVERAGE(H305:H309)))/(COUNTIF($D210:$D309,"Y")+COUNTIF($D210:$D309,"T"))</f>
        <v>#DIV/0!</v>
      </c>
      <c r="I310" s="582"/>
      <c r="J310" s="602" t="e">
        <f>(IF($D210="Y/T",0,AVERAGE(J210:J214))+IF($D215="Y/T",0,AVERAGE(J215:J219))+IF($D220="Y/T",0,AVERAGE(J220:J224))+IF($D225="Y/T",0,AVERAGE(J225:J229))+IF($D230="Y/T",0,AVERAGE(J230:J234))+IF($D235="Y/T",0,AVERAGE(J235:J239))+IF($D240="Y/T",0,AVERAGE(J240:J244))+IF($D245="Y/T",0,AVERAGE(J245:J249))+IF($D250="Y/T",0,AVERAGE(J250:J254))+IF($D255="Y/T",0,AVERAGE(J255:J259))+IF($D260="Y/T",0,AVERAGE(J260:J264))+IF($D265="Y/T",0,AVERAGE(J265:J269))+IF($D270="Y/T",0,AVERAGE(J270:J274))+IF($D275="Y/T",0,AVERAGE(J275:J279))+IF($D280="Y/T",0,AVERAGE(J280:J284))+IF($D285="Y/T",0,AVERAGE(J285:J289))+IF($D290="Y/T",0,AVERAGE(J290:J294))+IF($D295="Y/T",0,AVERAGE(J295:J299))+IF($D300="Y/T",0,AVERAGE(J300:J304))+IF($D305="Y/T",0,AVERAGE(J305:J309)))/(COUNTIF($D210:$D309,"Y")+COUNTIF($D210:$D309,"T"))</f>
        <v>#DIV/0!</v>
      </c>
      <c r="K310" s="582"/>
      <c r="L310" s="602" t="e">
        <f>(IF($D210="Y/T",0,AVERAGE(L210:L214))+IF($D215="Y/T",0,AVERAGE(L215:L219))+IF($D220="Y/T",0,AVERAGE(L220:L224))+IF($D225="Y/T",0,AVERAGE(L225:L229))+IF($D230="Y/T",0,AVERAGE(L230:L234))+IF($D235="Y/T",0,AVERAGE(L235:L239))+IF($D240="Y/T",0,AVERAGE(L240:L244))+IF($D245="Y/T",0,AVERAGE(L245:L249))+IF($D250="Y/T",0,AVERAGE(L250:L254))+IF($D255="Y/T",0,AVERAGE(L255:L259))+IF($D260="Y/T",0,AVERAGE(L260:L264))+IF($D265="Y/T",0,AVERAGE(L265:L269))+IF($D270="Y/T",0,AVERAGE(L270:L274))+IF($D275="Y/T",0,AVERAGE(L275:L279))+IF($D280="Y/T",0,AVERAGE(L280:L284))+IF($D285="Y/T",0,AVERAGE(L285:L289))+IF($D290="Y/T",0,AVERAGE(L290:L294))+IF($D295="Y/T",0,AVERAGE(L295:L299))+IF($D300="Y/T",0,AVERAGE(L300:L304))+IF($D305="Y/T",0,AVERAGE(L305:L309)))/(COUNTIF($D210:$D309,"Y")+COUNTIF($D210:$D309,"T"))</f>
        <v>#DIV/0!</v>
      </c>
      <c r="M310" s="606"/>
      <c r="N310" s="602" t="e">
        <f>AVERAGE(N210:N309)</f>
        <v>#DIV/0!</v>
      </c>
    </row>
    <row r="311" spans="2:18" ht="15.75">
      <c r="B311" s="865" t="s">
        <v>434</v>
      </c>
      <c r="C311" s="865"/>
      <c r="D311" s="865"/>
      <c r="E311" s="865"/>
      <c r="F311" s="865"/>
      <c r="G311" s="865"/>
      <c r="H311" s="865"/>
      <c r="I311" s="865"/>
      <c r="J311" s="865"/>
      <c r="K311" s="865"/>
      <c r="L311" s="865"/>
      <c r="M311" s="865"/>
      <c r="N311" s="866"/>
    </row>
    <row r="312" spans="2:18" ht="15.75">
      <c r="B312" s="836">
        <v>1</v>
      </c>
      <c r="C312" s="839"/>
      <c r="D312" s="857" t="s">
        <v>26</v>
      </c>
      <c r="E312" s="854" t="str">
        <f>IF(D312="Y",1,IF(D312="T",0,IF(D312="Y/T","Belum diisi","Error")))</f>
        <v>Belum diisi</v>
      </c>
      <c r="F312" s="528">
        <v>1</v>
      </c>
      <c r="G312" s="529"/>
      <c r="H312" s="589" t="str">
        <f t="shared" ref="H312:H375" si="6">IF(OR(J312="Isi Dulu",L312="Isi Dulu",J312="Isi Sasaran",L312="Isi Sasaran"),"Belum Diisi",IF(SUM(J312,L312)=2,1,IF(SUM(J312,L312)=1,0,IF(SUM(J312,L312)=0,0,"Error"))))</f>
        <v>Belum Diisi</v>
      </c>
      <c r="I312" s="590" t="s">
        <v>26</v>
      </c>
      <c r="J312" s="591" t="str">
        <f>IF($D$312="Y/T","Isi Sasaran",IF($E$312=0,0,IF(I312="Y",1,IF(I312="T",0,"Isi Dulu"))))</f>
        <v>Isi Sasaran</v>
      </c>
      <c r="K312" s="590" t="s">
        <v>26</v>
      </c>
      <c r="L312" s="591" t="str">
        <f>IF($D$312="Y/T","Isi Sasaran",IF($E$312=0,0,IF(K312="Y",1,IF(K312="T",0,"Isi Dulu"))))</f>
        <v>Isi Sasaran</v>
      </c>
      <c r="M312" s="848" t="s">
        <v>26</v>
      </c>
      <c r="N312" s="851" t="str">
        <f>IF(M312="Y",1,IF(M312="T",0,IF(M312="Y/T","Belum diisi","Error")))</f>
        <v>Belum diisi</v>
      </c>
    </row>
    <row r="313" spans="2:18" ht="15.75">
      <c r="B313" s="837"/>
      <c r="C313" s="840"/>
      <c r="D313" s="858"/>
      <c r="E313" s="855"/>
      <c r="F313" s="549">
        <v>2</v>
      </c>
      <c r="G313" s="550"/>
      <c r="H313" s="589" t="str">
        <f t="shared" si="6"/>
        <v>Belum Diisi</v>
      </c>
      <c r="I313" s="592" t="s">
        <v>26</v>
      </c>
      <c r="J313" s="593" t="str">
        <f>IF($D$312="Y/T","Isi Sasaran",IF($E$312=0,0,IF(I313="Y",1,IF(I313="T",0,"Isi Dulu"))))</f>
        <v>Isi Sasaran</v>
      </c>
      <c r="K313" s="592" t="s">
        <v>26</v>
      </c>
      <c r="L313" s="593" t="str">
        <f>IF($D$312="Y/T","Isi Sasaran",IF($E$312=0,0,IF(K313="Y",1,IF(K313="T",0,"Isi Dulu"))))</f>
        <v>Isi Sasaran</v>
      </c>
      <c r="M313" s="849"/>
      <c r="N313" s="852"/>
    </row>
    <row r="314" spans="2:18" ht="15.75">
      <c r="B314" s="837"/>
      <c r="C314" s="840"/>
      <c r="D314" s="858"/>
      <c r="E314" s="855"/>
      <c r="F314" s="549">
        <v>3</v>
      </c>
      <c r="G314" s="550"/>
      <c r="H314" s="589" t="str">
        <f t="shared" si="6"/>
        <v>Belum Diisi</v>
      </c>
      <c r="I314" s="592" t="s">
        <v>26</v>
      </c>
      <c r="J314" s="593" t="str">
        <f>IF($D$312="Y/T","Isi Sasaran",IF($E$312=0,0,IF(I314="Y",1,IF(I314="T",0,"Isi Dulu"))))</f>
        <v>Isi Sasaran</v>
      </c>
      <c r="K314" s="592" t="s">
        <v>26</v>
      </c>
      <c r="L314" s="593" t="str">
        <f>IF($D$312="Y/T","Isi Sasaran",IF($E$312=0,0,IF(K314="Y",1,IF(K314="T",0,"Isi Dulu"))))</f>
        <v>Isi Sasaran</v>
      </c>
      <c r="M314" s="849"/>
      <c r="N314" s="852"/>
    </row>
    <row r="315" spans="2:18" ht="15.75">
      <c r="B315" s="837"/>
      <c r="C315" s="840"/>
      <c r="D315" s="858"/>
      <c r="E315" s="855"/>
      <c r="F315" s="549">
        <v>4</v>
      </c>
      <c r="G315" s="550"/>
      <c r="H315" s="589" t="str">
        <f t="shared" si="6"/>
        <v>Belum Diisi</v>
      </c>
      <c r="I315" s="592" t="s">
        <v>26</v>
      </c>
      <c r="J315" s="593" t="str">
        <f>IF($D$312="Y/T","Isi Sasaran",IF($E$312=0,0,IF(I315="Y",1,IF(I315="T",0,"Isi Dulu"))))</f>
        <v>Isi Sasaran</v>
      </c>
      <c r="K315" s="592" t="s">
        <v>26</v>
      </c>
      <c r="L315" s="593" t="str">
        <f>IF($D$312="Y/T","Isi Sasaran",IF($E$312=0,0,IF(K315="Y",1,IF(K315="T",0,"Isi Dulu"))))</f>
        <v>Isi Sasaran</v>
      </c>
      <c r="M315" s="849"/>
      <c r="N315" s="852"/>
    </row>
    <row r="316" spans="2:18" ht="15.75">
      <c r="B316" s="838"/>
      <c r="C316" s="841"/>
      <c r="D316" s="859"/>
      <c r="E316" s="856"/>
      <c r="F316" s="569">
        <v>5</v>
      </c>
      <c r="G316" s="570"/>
      <c r="H316" s="594" t="str">
        <f t="shared" si="6"/>
        <v>Belum Diisi</v>
      </c>
      <c r="I316" s="595" t="s">
        <v>26</v>
      </c>
      <c r="J316" s="596" t="str">
        <f>IF($D$312="Y/T","Isi Sasaran",IF($E$312=0,0,IF(I316="Y",1,IF(I316="T",0,"Isi Dulu"))))</f>
        <v>Isi Sasaran</v>
      </c>
      <c r="K316" s="595" t="s">
        <v>26</v>
      </c>
      <c r="L316" s="596" t="str">
        <f>IF($D$312="Y/T","Isi Sasaran",IF($E$312=0,0,IF(K316="Y",1,IF(K316="T",0,"Isi Dulu"))))</f>
        <v>Isi Sasaran</v>
      </c>
      <c r="M316" s="850"/>
      <c r="N316" s="853"/>
    </row>
    <row r="317" spans="2:18" ht="15.75">
      <c r="B317" s="836">
        <v>2</v>
      </c>
      <c r="C317" s="839"/>
      <c r="D317" s="857" t="s">
        <v>26</v>
      </c>
      <c r="E317" s="854" t="str">
        <f>IF(D317="Y",1,IF(D317="T",0,IF(D317="Y/T","Belum diisi","Error")))</f>
        <v>Belum diisi</v>
      </c>
      <c r="F317" s="528">
        <v>1</v>
      </c>
      <c r="G317" s="529"/>
      <c r="H317" s="597" t="str">
        <f t="shared" si="6"/>
        <v>Belum Diisi</v>
      </c>
      <c r="I317" s="590" t="s">
        <v>26</v>
      </c>
      <c r="J317" s="591" t="str">
        <f>IF($D$317="Y/T","Isi Sasaran",IF($E$317=0,0,IF(I317="Y",1,IF(I317="T",0,"Isi Dulu"))))</f>
        <v>Isi Sasaran</v>
      </c>
      <c r="K317" s="590" t="s">
        <v>26</v>
      </c>
      <c r="L317" s="591" t="str">
        <f>IF($D$317="Y/T","Isi Sasaran",IF($E$317=0,0,IF(K317="Y",1,IF(K317="T",0,"Isi Dulu"))))</f>
        <v>Isi Sasaran</v>
      </c>
      <c r="M317" s="848" t="s">
        <v>26</v>
      </c>
      <c r="N317" s="851" t="str">
        <f>IF(M317="Y",1,IF(M317="T",0,IF(M317="Y/T","Belum diisi","Error")))</f>
        <v>Belum diisi</v>
      </c>
    </row>
    <row r="318" spans="2:18" ht="15.75">
      <c r="B318" s="837"/>
      <c r="C318" s="840"/>
      <c r="D318" s="858"/>
      <c r="E318" s="855"/>
      <c r="F318" s="549">
        <v>2</v>
      </c>
      <c r="G318" s="550"/>
      <c r="H318" s="598" t="str">
        <f t="shared" si="6"/>
        <v>Belum Diisi</v>
      </c>
      <c r="I318" s="592" t="s">
        <v>26</v>
      </c>
      <c r="J318" s="593" t="str">
        <f>IF($D$317="Y/T","Isi Sasaran",IF($E$317=0,0,IF(I318="Y",1,IF(I318="T",0,"Isi Dulu"))))</f>
        <v>Isi Sasaran</v>
      </c>
      <c r="K318" s="592" t="s">
        <v>26</v>
      </c>
      <c r="L318" s="593" t="str">
        <f>IF($D$317="Y/T","Isi Sasaran",IF($E$317=0,0,IF(K318="Y",1,IF(K318="T",0,"Isi Dulu"))))</f>
        <v>Isi Sasaran</v>
      </c>
      <c r="M318" s="849"/>
      <c r="N318" s="852"/>
    </row>
    <row r="319" spans="2:18" ht="15.75">
      <c r="B319" s="837"/>
      <c r="C319" s="840"/>
      <c r="D319" s="858"/>
      <c r="E319" s="855"/>
      <c r="F319" s="549">
        <v>3</v>
      </c>
      <c r="G319" s="550"/>
      <c r="H319" s="598" t="str">
        <f t="shared" si="6"/>
        <v>Belum Diisi</v>
      </c>
      <c r="I319" s="592" t="s">
        <v>26</v>
      </c>
      <c r="J319" s="593" t="str">
        <f>IF($D$317="Y/T","Isi Sasaran",IF($E$317=0,0,IF(I319="Y",1,IF(I319="T",0,"Isi Dulu"))))</f>
        <v>Isi Sasaran</v>
      </c>
      <c r="K319" s="592" t="s">
        <v>26</v>
      </c>
      <c r="L319" s="593" t="str">
        <f>IF($D$317="Y/T","Isi Sasaran",IF($E$317=0,0,IF(K319="Y",1,IF(K319="T",0,"Isi Dulu"))))</f>
        <v>Isi Sasaran</v>
      </c>
      <c r="M319" s="849"/>
      <c r="N319" s="852"/>
    </row>
    <row r="320" spans="2:18" ht="15.75">
      <c r="B320" s="837"/>
      <c r="C320" s="840"/>
      <c r="D320" s="858"/>
      <c r="E320" s="855"/>
      <c r="F320" s="549">
        <v>4</v>
      </c>
      <c r="G320" s="550"/>
      <c r="H320" s="598" t="str">
        <f t="shared" si="6"/>
        <v>Belum Diisi</v>
      </c>
      <c r="I320" s="592" t="s">
        <v>26</v>
      </c>
      <c r="J320" s="593" t="str">
        <f>IF($D$317="Y/T","Isi Sasaran",IF($E$317=0,0,IF(I320="Y",1,IF(I320="T",0,"Isi Dulu"))))</f>
        <v>Isi Sasaran</v>
      </c>
      <c r="K320" s="592" t="s">
        <v>26</v>
      </c>
      <c r="L320" s="593" t="str">
        <f>IF($D$317="Y/T","Isi Sasaran",IF($E$317=0,0,IF(K320="Y",1,IF(K320="T",0,"Isi Dulu"))))</f>
        <v>Isi Sasaran</v>
      </c>
      <c r="M320" s="849"/>
      <c r="N320" s="852"/>
    </row>
    <row r="321" spans="2:14" ht="15.75">
      <c r="B321" s="838"/>
      <c r="C321" s="841"/>
      <c r="D321" s="859"/>
      <c r="E321" s="856"/>
      <c r="F321" s="569">
        <v>5</v>
      </c>
      <c r="G321" s="570"/>
      <c r="H321" s="599" t="str">
        <f t="shared" si="6"/>
        <v>Belum Diisi</v>
      </c>
      <c r="I321" s="595" t="s">
        <v>26</v>
      </c>
      <c r="J321" s="596" t="str">
        <f>IF($D$317="Y/T","Isi Sasaran",IF($E$317=0,0,IF(I321="Y",1,IF(I321="T",0,"Isi Dulu"))))</f>
        <v>Isi Sasaran</v>
      </c>
      <c r="K321" s="595" t="s">
        <v>26</v>
      </c>
      <c r="L321" s="596" t="str">
        <f>IF($D$317="Y/T","Isi Sasaran",IF($E$317=0,0,IF(K321="Y",1,IF(K321="T",0,"Isi Dulu"))))</f>
        <v>Isi Sasaran</v>
      </c>
      <c r="M321" s="850"/>
      <c r="N321" s="853"/>
    </row>
    <row r="322" spans="2:14" ht="15.75">
      <c r="B322" s="836">
        <v>3</v>
      </c>
      <c r="C322" s="839"/>
      <c r="D322" s="857" t="s">
        <v>26</v>
      </c>
      <c r="E322" s="854" t="str">
        <f>IF(D322="Y",1,IF(D322="T",0,IF(D322="Y/T","Belum diisi","Error")))</f>
        <v>Belum diisi</v>
      </c>
      <c r="F322" s="528">
        <v>1</v>
      </c>
      <c r="G322" s="529"/>
      <c r="H322" s="600" t="str">
        <f t="shared" si="6"/>
        <v>Belum Diisi</v>
      </c>
      <c r="I322" s="590" t="s">
        <v>26</v>
      </c>
      <c r="J322" s="591" t="str">
        <f>IF($D$322="Y/T","Isi Sasaran",IF($E$322=0,0,IF(I322="Y",1,IF(I322="T",0,"Isi Dulu"))))</f>
        <v>Isi Sasaran</v>
      </c>
      <c r="K322" s="590" t="s">
        <v>26</v>
      </c>
      <c r="L322" s="591" t="str">
        <f>IF($D$322="Y/T","Isi Sasaran",IF($E$322=0,0,IF(K322="Y",1,IF(K322="T",0,"Isi Dulu"))))</f>
        <v>Isi Sasaran</v>
      </c>
      <c r="M322" s="848" t="s">
        <v>26</v>
      </c>
      <c r="N322" s="851" t="str">
        <f>IF(M322="Y",1,IF(M322="T",0,IF(M322="Y/T","Belum diisi","Error")))</f>
        <v>Belum diisi</v>
      </c>
    </row>
    <row r="323" spans="2:14" ht="15.75">
      <c r="B323" s="837"/>
      <c r="C323" s="840"/>
      <c r="D323" s="858"/>
      <c r="E323" s="855"/>
      <c r="F323" s="549">
        <v>2</v>
      </c>
      <c r="G323" s="550"/>
      <c r="H323" s="598" t="str">
        <f t="shared" si="6"/>
        <v>Belum Diisi</v>
      </c>
      <c r="I323" s="592" t="s">
        <v>26</v>
      </c>
      <c r="J323" s="593" t="str">
        <f>IF($D$322="Y/T","Isi Sasaran",IF($E$322=0,0,IF(I323="Y",1,IF(I323="T",0,"Isi Dulu"))))</f>
        <v>Isi Sasaran</v>
      </c>
      <c r="K323" s="592" t="s">
        <v>26</v>
      </c>
      <c r="L323" s="593" t="str">
        <f>IF($D$322="Y/T","Isi Sasaran",IF($E$322=0,0,IF(K323="Y",1,IF(K323="T",0,"Isi Dulu"))))</f>
        <v>Isi Sasaran</v>
      </c>
      <c r="M323" s="849"/>
      <c r="N323" s="852"/>
    </row>
    <row r="324" spans="2:14" ht="15.75">
      <c r="B324" s="837"/>
      <c r="C324" s="840"/>
      <c r="D324" s="858"/>
      <c r="E324" s="855"/>
      <c r="F324" s="549">
        <v>3</v>
      </c>
      <c r="G324" s="550"/>
      <c r="H324" s="598" t="str">
        <f t="shared" si="6"/>
        <v>Belum Diisi</v>
      </c>
      <c r="I324" s="592" t="s">
        <v>26</v>
      </c>
      <c r="J324" s="593" t="str">
        <f>IF($D$322="Y/T","Isi Sasaran",IF($E$322=0,0,IF(I324="Y",1,IF(I324="T",0,"Isi Dulu"))))</f>
        <v>Isi Sasaran</v>
      </c>
      <c r="K324" s="592" t="s">
        <v>26</v>
      </c>
      <c r="L324" s="593" t="str">
        <f>IF($D$322="Y/T","Isi Sasaran",IF($E$322=0,0,IF(K324="Y",1,IF(K324="T",0,"Isi Dulu"))))</f>
        <v>Isi Sasaran</v>
      </c>
      <c r="M324" s="849"/>
      <c r="N324" s="852"/>
    </row>
    <row r="325" spans="2:14" ht="15.75">
      <c r="B325" s="837"/>
      <c r="C325" s="840"/>
      <c r="D325" s="858"/>
      <c r="E325" s="855"/>
      <c r="F325" s="549">
        <v>4</v>
      </c>
      <c r="G325" s="550"/>
      <c r="H325" s="598" t="str">
        <f t="shared" si="6"/>
        <v>Belum Diisi</v>
      </c>
      <c r="I325" s="592" t="s">
        <v>26</v>
      </c>
      <c r="J325" s="593" t="str">
        <f>IF($D$322="Y/T","Isi Sasaran",IF($E$322=0,0,IF(I325="Y",1,IF(I325="T",0,"Isi Dulu"))))</f>
        <v>Isi Sasaran</v>
      </c>
      <c r="K325" s="592" t="s">
        <v>26</v>
      </c>
      <c r="L325" s="593" t="str">
        <f>IF($D$322="Y/T","Isi Sasaran",IF($E$322=0,0,IF(K325="Y",1,IF(K325="T",0,"Isi Dulu"))))</f>
        <v>Isi Sasaran</v>
      </c>
      <c r="M325" s="849"/>
      <c r="N325" s="852"/>
    </row>
    <row r="326" spans="2:14" ht="15.75">
      <c r="B326" s="838"/>
      <c r="C326" s="841"/>
      <c r="D326" s="859"/>
      <c r="E326" s="856"/>
      <c r="F326" s="569">
        <v>5</v>
      </c>
      <c r="G326" s="570"/>
      <c r="H326" s="599" t="str">
        <f t="shared" si="6"/>
        <v>Belum Diisi</v>
      </c>
      <c r="I326" s="595" t="s">
        <v>26</v>
      </c>
      <c r="J326" s="596" t="str">
        <f>IF($D$322="Y/T","Isi Sasaran",IF($E$322=0,0,IF(I326="Y",1,IF(I326="T",0,"Isi Dulu"))))</f>
        <v>Isi Sasaran</v>
      </c>
      <c r="K326" s="595" t="s">
        <v>26</v>
      </c>
      <c r="L326" s="596" t="str">
        <f>IF($D$322="Y/T","Isi Sasaran",IF($E$322=0,0,IF(K326="Y",1,IF(K326="T",0,"Isi Dulu"))))</f>
        <v>Isi Sasaran</v>
      </c>
      <c r="M326" s="850"/>
      <c r="N326" s="853"/>
    </row>
    <row r="327" spans="2:14" ht="15.75">
      <c r="B327" s="836">
        <v>4</v>
      </c>
      <c r="C327" s="839"/>
      <c r="D327" s="857" t="s">
        <v>26</v>
      </c>
      <c r="E327" s="854" t="str">
        <f>IF(D327="Y",1,IF(D327="T",0,IF(D327="Y/T","Belum diisi","Error")))</f>
        <v>Belum diisi</v>
      </c>
      <c r="F327" s="528">
        <v>1</v>
      </c>
      <c r="G327" s="529"/>
      <c r="H327" s="600" t="str">
        <f t="shared" si="6"/>
        <v>Belum Diisi</v>
      </c>
      <c r="I327" s="590" t="s">
        <v>26</v>
      </c>
      <c r="J327" s="591" t="str">
        <f>IF($D$327="Y/T","Isi Sasaran",IF($E$327=0,0,IF(I327="Y",1,IF(I327="T",0,"Isi Dulu"))))</f>
        <v>Isi Sasaran</v>
      </c>
      <c r="K327" s="590" t="s">
        <v>26</v>
      </c>
      <c r="L327" s="591" t="str">
        <f>IF($D$327="Y/T","Isi Sasaran",IF($E$327=0,0,IF(K327="Y",1,IF(K327="T",0,"Isi Dulu"))))</f>
        <v>Isi Sasaran</v>
      </c>
      <c r="M327" s="848" t="s">
        <v>26</v>
      </c>
      <c r="N327" s="851" t="str">
        <f>IF(M327="Y",1,IF(M327="T",0,IF(M327="Y/T","Belum diisi","Error")))</f>
        <v>Belum diisi</v>
      </c>
    </row>
    <row r="328" spans="2:14" ht="15.75">
      <c r="B328" s="837"/>
      <c r="C328" s="840"/>
      <c r="D328" s="858"/>
      <c r="E328" s="855"/>
      <c r="F328" s="549">
        <v>2</v>
      </c>
      <c r="G328" s="550"/>
      <c r="H328" s="598" t="str">
        <f t="shared" si="6"/>
        <v>Belum Diisi</v>
      </c>
      <c r="I328" s="592" t="s">
        <v>26</v>
      </c>
      <c r="J328" s="593" t="str">
        <f>IF($D$327="Y/T","Isi Sasaran",IF($E$327=0,0,IF(I328="Y",1,IF(I328="T",0,"Isi Dulu"))))</f>
        <v>Isi Sasaran</v>
      </c>
      <c r="K328" s="592" t="s">
        <v>26</v>
      </c>
      <c r="L328" s="593" t="str">
        <f>IF($D$327="Y/T","Isi Sasaran",IF($E$327=0,0,IF(K328="Y",1,IF(K328="T",0,"Isi Dulu"))))</f>
        <v>Isi Sasaran</v>
      </c>
      <c r="M328" s="849"/>
      <c r="N328" s="852"/>
    </row>
    <row r="329" spans="2:14" ht="15.75">
      <c r="B329" s="837"/>
      <c r="C329" s="840"/>
      <c r="D329" s="858"/>
      <c r="E329" s="855"/>
      <c r="F329" s="549">
        <v>3</v>
      </c>
      <c r="G329" s="550"/>
      <c r="H329" s="598" t="str">
        <f t="shared" si="6"/>
        <v>Belum Diisi</v>
      </c>
      <c r="I329" s="592" t="s">
        <v>26</v>
      </c>
      <c r="J329" s="593" t="str">
        <f>IF($D$327="Y/T","Isi Sasaran",IF($E$327=0,0,IF(I329="Y",1,IF(I329="T",0,"Isi Dulu"))))</f>
        <v>Isi Sasaran</v>
      </c>
      <c r="K329" s="592" t="s">
        <v>26</v>
      </c>
      <c r="L329" s="593" t="str">
        <f>IF($D$327="Y/T","Isi Sasaran",IF($E$327=0,0,IF(K329="Y",1,IF(K329="T",0,"Isi Dulu"))))</f>
        <v>Isi Sasaran</v>
      </c>
      <c r="M329" s="849"/>
      <c r="N329" s="852"/>
    </row>
    <row r="330" spans="2:14" ht="15.75">
      <c r="B330" s="837"/>
      <c r="C330" s="840"/>
      <c r="D330" s="858"/>
      <c r="E330" s="855"/>
      <c r="F330" s="549">
        <v>4</v>
      </c>
      <c r="G330" s="550"/>
      <c r="H330" s="598" t="str">
        <f t="shared" si="6"/>
        <v>Belum Diisi</v>
      </c>
      <c r="I330" s="592" t="s">
        <v>26</v>
      </c>
      <c r="J330" s="593" t="str">
        <f>IF($D$327="Y/T","Isi Sasaran",IF($E$327=0,0,IF(I330="Y",1,IF(I330="T",0,"Isi Dulu"))))</f>
        <v>Isi Sasaran</v>
      </c>
      <c r="K330" s="592" t="s">
        <v>26</v>
      </c>
      <c r="L330" s="593" t="str">
        <f>IF($D$327="Y/T","Isi Sasaran",IF($E$327=0,0,IF(K330="Y",1,IF(K330="T",0,"Isi Dulu"))))</f>
        <v>Isi Sasaran</v>
      </c>
      <c r="M330" s="849"/>
      <c r="N330" s="852"/>
    </row>
    <row r="331" spans="2:14" ht="15.75">
      <c r="B331" s="838"/>
      <c r="C331" s="841"/>
      <c r="D331" s="859"/>
      <c r="E331" s="856"/>
      <c r="F331" s="569">
        <v>5</v>
      </c>
      <c r="G331" s="570"/>
      <c r="H331" s="599" t="str">
        <f t="shared" si="6"/>
        <v>Belum Diisi</v>
      </c>
      <c r="I331" s="595" t="s">
        <v>26</v>
      </c>
      <c r="J331" s="596" t="str">
        <f>IF($D$327="Y/T","Isi Sasaran",IF($E$327=0,0,IF(I331="Y",1,IF(I331="T",0,"Isi Dulu"))))</f>
        <v>Isi Sasaran</v>
      </c>
      <c r="K331" s="595" t="s">
        <v>26</v>
      </c>
      <c r="L331" s="596" t="str">
        <f>IF($D$327="Y/T","Isi Sasaran",IF($E$327=0,0,IF(K331="Y",1,IF(K331="T",0,"Isi Dulu"))))</f>
        <v>Isi Sasaran</v>
      </c>
      <c r="M331" s="850"/>
      <c r="N331" s="853"/>
    </row>
    <row r="332" spans="2:14" ht="15.75">
      <c r="B332" s="836">
        <v>5</v>
      </c>
      <c r="C332" s="839"/>
      <c r="D332" s="857" t="s">
        <v>26</v>
      </c>
      <c r="E332" s="854" t="str">
        <f>IF(D332="Y",1,IF(D332="T",0,IF(D332="Y/T","Belum diisi","Error")))</f>
        <v>Belum diisi</v>
      </c>
      <c r="F332" s="528">
        <v>1</v>
      </c>
      <c r="G332" s="529"/>
      <c r="H332" s="600" t="str">
        <f t="shared" si="6"/>
        <v>Belum Diisi</v>
      </c>
      <c r="I332" s="590" t="s">
        <v>26</v>
      </c>
      <c r="J332" s="591" t="str">
        <f>IF($D$332="Y/T","Isi Sasaran",IF($E$332=0,0,IF(I332="Y",1,IF(I332="T",0,"Isi Dulu"))))</f>
        <v>Isi Sasaran</v>
      </c>
      <c r="K332" s="590" t="s">
        <v>26</v>
      </c>
      <c r="L332" s="591" t="str">
        <f>IF($D$332="Y/T","Isi Sasaran",IF($E$332=0,0,IF(K332="Y",1,IF(K332="T",0,"Isi Dulu"))))</f>
        <v>Isi Sasaran</v>
      </c>
      <c r="M332" s="848" t="s">
        <v>26</v>
      </c>
      <c r="N332" s="851" t="str">
        <f>IF(M332="Y",1,IF(M332="T",0,IF(M332="Y/T","Belum diisi","Error")))</f>
        <v>Belum diisi</v>
      </c>
    </row>
    <row r="333" spans="2:14" ht="15.75">
      <c r="B333" s="837"/>
      <c r="C333" s="840"/>
      <c r="D333" s="858"/>
      <c r="E333" s="855"/>
      <c r="F333" s="549">
        <v>2</v>
      </c>
      <c r="G333" s="550"/>
      <c r="H333" s="598" t="str">
        <f t="shared" si="6"/>
        <v>Belum Diisi</v>
      </c>
      <c r="I333" s="592" t="s">
        <v>26</v>
      </c>
      <c r="J333" s="593" t="str">
        <f>IF($D$332="Y/T","Isi Sasaran",IF($E$332=0,0,IF(I333="Y",1,IF(I333="T",0,"Isi Dulu"))))</f>
        <v>Isi Sasaran</v>
      </c>
      <c r="K333" s="592" t="s">
        <v>26</v>
      </c>
      <c r="L333" s="593" t="str">
        <f>IF($D$332="Y/T","Isi Sasaran",IF($E$332=0,0,IF(K333="Y",1,IF(K333="T",0,"Isi Dulu"))))</f>
        <v>Isi Sasaran</v>
      </c>
      <c r="M333" s="849"/>
      <c r="N333" s="852"/>
    </row>
    <row r="334" spans="2:14" ht="15.75">
      <c r="B334" s="837"/>
      <c r="C334" s="840"/>
      <c r="D334" s="858"/>
      <c r="E334" s="855"/>
      <c r="F334" s="549">
        <v>3</v>
      </c>
      <c r="G334" s="550"/>
      <c r="H334" s="598" t="str">
        <f t="shared" si="6"/>
        <v>Belum Diisi</v>
      </c>
      <c r="I334" s="592" t="s">
        <v>26</v>
      </c>
      <c r="J334" s="593" t="str">
        <f>IF($D$332="Y/T","Isi Sasaran",IF($E$332=0,0,IF(I334="Y",1,IF(I334="T",0,"Isi Dulu"))))</f>
        <v>Isi Sasaran</v>
      </c>
      <c r="K334" s="592" t="s">
        <v>26</v>
      </c>
      <c r="L334" s="593" t="str">
        <f>IF($D$332="Y/T","Isi Sasaran",IF($E$332=0,0,IF(K334="Y",1,IF(K334="T",0,"Isi Dulu"))))</f>
        <v>Isi Sasaran</v>
      </c>
      <c r="M334" s="849"/>
      <c r="N334" s="852"/>
    </row>
    <row r="335" spans="2:14" ht="15.75">
      <c r="B335" s="837"/>
      <c r="C335" s="840"/>
      <c r="D335" s="858"/>
      <c r="E335" s="855"/>
      <c r="F335" s="549">
        <v>4</v>
      </c>
      <c r="G335" s="550"/>
      <c r="H335" s="598" t="str">
        <f t="shared" si="6"/>
        <v>Belum Diisi</v>
      </c>
      <c r="I335" s="592" t="s">
        <v>26</v>
      </c>
      <c r="J335" s="593" t="str">
        <f>IF($D$332="Y/T","Isi Sasaran",IF($E$332=0,0,IF(I335="Y",1,IF(I335="T",0,"Isi Dulu"))))</f>
        <v>Isi Sasaran</v>
      </c>
      <c r="K335" s="592" t="s">
        <v>26</v>
      </c>
      <c r="L335" s="593" t="str">
        <f>IF($D$332="Y/T","Isi Sasaran",IF($E$332=0,0,IF(K335="Y",1,IF(K335="T",0,"Isi Dulu"))))</f>
        <v>Isi Sasaran</v>
      </c>
      <c r="M335" s="849"/>
      <c r="N335" s="852"/>
    </row>
    <row r="336" spans="2:14" ht="15.75">
      <c r="B336" s="838"/>
      <c r="C336" s="841"/>
      <c r="D336" s="859"/>
      <c r="E336" s="856"/>
      <c r="F336" s="569">
        <v>5</v>
      </c>
      <c r="G336" s="570"/>
      <c r="H336" s="599" t="str">
        <f t="shared" si="6"/>
        <v>Belum Diisi</v>
      </c>
      <c r="I336" s="595" t="s">
        <v>26</v>
      </c>
      <c r="J336" s="596" t="str">
        <f>IF($D$332="Y/T","Isi Sasaran",IF($E$332=0,0,IF(I336="Y",1,IF(I336="T",0,"Isi Dulu"))))</f>
        <v>Isi Sasaran</v>
      </c>
      <c r="K336" s="595" t="s">
        <v>26</v>
      </c>
      <c r="L336" s="596" t="str">
        <f>IF($D$332="Y/T","Isi Sasaran",IF($E$332=0,0,IF(K336="Y",1,IF(K336="T",0,"Isi Dulu"))))</f>
        <v>Isi Sasaran</v>
      </c>
      <c r="M336" s="850"/>
      <c r="N336" s="853"/>
    </row>
    <row r="337" spans="2:14" ht="15.75">
      <c r="B337" s="836">
        <v>6</v>
      </c>
      <c r="C337" s="839"/>
      <c r="D337" s="857" t="s">
        <v>26</v>
      </c>
      <c r="E337" s="854" t="str">
        <f>IF(D337="Y",1,IF(D337="T",0,IF(D337="Y/T","Belum diisi","Error")))</f>
        <v>Belum diisi</v>
      </c>
      <c r="F337" s="528">
        <v>1</v>
      </c>
      <c r="G337" s="529"/>
      <c r="H337" s="600" t="str">
        <f t="shared" si="6"/>
        <v>Belum Diisi</v>
      </c>
      <c r="I337" s="590" t="s">
        <v>26</v>
      </c>
      <c r="J337" s="591" t="str">
        <f>IF($D$337="Y/T","Isi Sasaran",IF($E$337=0,0,IF(I337="Y",1,IF(I337="T",0,"Isi Dulu"))))</f>
        <v>Isi Sasaran</v>
      </c>
      <c r="K337" s="590" t="s">
        <v>26</v>
      </c>
      <c r="L337" s="591" t="str">
        <f>IF($D$337="Y/T","Isi Sasaran",IF($E$337=0,0,IF(K337="Y",1,IF(K337="T",0,"Isi Dulu"))))</f>
        <v>Isi Sasaran</v>
      </c>
      <c r="M337" s="848" t="s">
        <v>26</v>
      </c>
      <c r="N337" s="851" t="str">
        <f>IF(M337="Y",1,IF(M337="T",0,IF(M337="Y/T","Belum diisi","Error")))</f>
        <v>Belum diisi</v>
      </c>
    </row>
    <row r="338" spans="2:14" ht="15.75">
      <c r="B338" s="837"/>
      <c r="C338" s="840"/>
      <c r="D338" s="858"/>
      <c r="E338" s="855"/>
      <c r="F338" s="549">
        <v>2</v>
      </c>
      <c r="G338" s="550"/>
      <c r="H338" s="598" t="str">
        <f t="shared" si="6"/>
        <v>Belum Diisi</v>
      </c>
      <c r="I338" s="592" t="s">
        <v>26</v>
      </c>
      <c r="J338" s="593" t="str">
        <f>IF($D$337="Y/T","Isi Sasaran",IF($E$337=0,0,IF(I338="Y",1,IF(I338="T",0,"Isi Dulu"))))</f>
        <v>Isi Sasaran</v>
      </c>
      <c r="K338" s="592" t="s">
        <v>26</v>
      </c>
      <c r="L338" s="593" t="str">
        <f>IF($D$337="Y/T","Isi Sasaran",IF($E$337=0,0,IF(K338="Y",1,IF(K338="T",0,"Isi Dulu"))))</f>
        <v>Isi Sasaran</v>
      </c>
      <c r="M338" s="849"/>
      <c r="N338" s="852"/>
    </row>
    <row r="339" spans="2:14" ht="15.75">
      <c r="B339" s="837"/>
      <c r="C339" s="840"/>
      <c r="D339" s="858"/>
      <c r="E339" s="855"/>
      <c r="F339" s="549">
        <v>3</v>
      </c>
      <c r="G339" s="550"/>
      <c r="H339" s="598" t="str">
        <f t="shared" si="6"/>
        <v>Belum Diisi</v>
      </c>
      <c r="I339" s="592" t="s">
        <v>26</v>
      </c>
      <c r="J339" s="593" t="str">
        <f>IF($D$337="Y/T","Isi Sasaran",IF($E$337=0,0,IF(I339="Y",1,IF(I339="T",0,"Isi Dulu"))))</f>
        <v>Isi Sasaran</v>
      </c>
      <c r="K339" s="592" t="s">
        <v>26</v>
      </c>
      <c r="L339" s="593" t="str">
        <f>IF($D$337="Y/T","Isi Sasaran",IF($E$337=0,0,IF(K339="Y",1,IF(K339="T",0,"Isi Dulu"))))</f>
        <v>Isi Sasaran</v>
      </c>
      <c r="M339" s="849"/>
      <c r="N339" s="852"/>
    </row>
    <row r="340" spans="2:14" ht="15.75">
      <c r="B340" s="837"/>
      <c r="C340" s="840"/>
      <c r="D340" s="858"/>
      <c r="E340" s="855"/>
      <c r="F340" s="549">
        <v>4</v>
      </c>
      <c r="G340" s="550"/>
      <c r="H340" s="598" t="str">
        <f t="shared" si="6"/>
        <v>Belum Diisi</v>
      </c>
      <c r="I340" s="592" t="s">
        <v>26</v>
      </c>
      <c r="J340" s="593" t="str">
        <f>IF($D$337="Y/T","Isi Sasaran",IF($E$337=0,0,IF(I340="Y",1,IF(I340="T",0,"Isi Dulu"))))</f>
        <v>Isi Sasaran</v>
      </c>
      <c r="K340" s="592" t="s">
        <v>26</v>
      </c>
      <c r="L340" s="593" t="str">
        <f>IF($D$337="Y/T","Isi Sasaran",IF($E$337=0,0,IF(K340="Y",1,IF(K340="T",0,"Isi Dulu"))))</f>
        <v>Isi Sasaran</v>
      </c>
      <c r="M340" s="849"/>
      <c r="N340" s="852"/>
    </row>
    <row r="341" spans="2:14" ht="15.75">
      <c r="B341" s="838"/>
      <c r="C341" s="841"/>
      <c r="D341" s="859"/>
      <c r="E341" s="856"/>
      <c r="F341" s="569">
        <v>5</v>
      </c>
      <c r="G341" s="570"/>
      <c r="H341" s="599" t="str">
        <f t="shared" si="6"/>
        <v>Belum Diisi</v>
      </c>
      <c r="I341" s="595" t="s">
        <v>26</v>
      </c>
      <c r="J341" s="596" t="str">
        <f>IF($D$337="Y/T","Isi Sasaran",IF($E$337=0,0,IF(I341="Y",1,IF(I341="T",0,"Isi Dulu"))))</f>
        <v>Isi Sasaran</v>
      </c>
      <c r="K341" s="595" t="s">
        <v>26</v>
      </c>
      <c r="L341" s="596" t="str">
        <f>IF($D$337="Y/T","Isi Sasaran",IF($E$337=0,0,IF(K341="Y",1,IF(K341="T",0,"Isi Dulu"))))</f>
        <v>Isi Sasaran</v>
      </c>
      <c r="M341" s="850"/>
      <c r="N341" s="853"/>
    </row>
    <row r="342" spans="2:14" ht="15.75">
      <c r="B342" s="836">
        <v>7</v>
      </c>
      <c r="C342" s="839"/>
      <c r="D342" s="857" t="s">
        <v>26</v>
      </c>
      <c r="E342" s="854" t="str">
        <f>IF(D342="Y",1,IF(D342="T",0,IF(D342="Y/T","Belum diisi","Error")))</f>
        <v>Belum diisi</v>
      </c>
      <c r="F342" s="528">
        <v>1</v>
      </c>
      <c r="G342" s="529"/>
      <c r="H342" s="600" t="str">
        <f t="shared" si="6"/>
        <v>Belum Diisi</v>
      </c>
      <c r="I342" s="590" t="s">
        <v>26</v>
      </c>
      <c r="J342" s="591" t="str">
        <f>IF($D$342="Y/T","Isi Sasaran",IF($E$342=0,0,IF(I342="Y",1,IF(I342="T",0,"Isi Dulu"))))</f>
        <v>Isi Sasaran</v>
      </c>
      <c r="K342" s="590" t="s">
        <v>26</v>
      </c>
      <c r="L342" s="591" t="str">
        <f>IF($D$342="Y/T","Isi Sasaran",IF($E$342=0,0,IF(K342="Y",1,IF(K342="T",0,"Isi Dulu"))))</f>
        <v>Isi Sasaran</v>
      </c>
      <c r="M342" s="848" t="s">
        <v>26</v>
      </c>
      <c r="N342" s="851" t="str">
        <f>IF(M342="Y",1,IF(M342="T",0,IF(M342="Y/T","Belum diisi","Error")))</f>
        <v>Belum diisi</v>
      </c>
    </row>
    <row r="343" spans="2:14" ht="15.75">
      <c r="B343" s="837"/>
      <c r="C343" s="840"/>
      <c r="D343" s="858"/>
      <c r="E343" s="855"/>
      <c r="F343" s="549">
        <v>2</v>
      </c>
      <c r="G343" s="550"/>
      <c r="H343" s="598" t="str">
        <f t="shared" si="6"/>
        <v>Belum Diisi</v>
      </c>
      <c r="I343" s="592" t="s">
        <v>26</v>
      </c>
      <c r="J343" s="593" t="str">
        <f>IF($D$342="Y/T","Isi Sasaran",IF($E$342=0,0,IF(I343="Y",1,IF(I343="T",0,"Isi Dulu"))))</f>
        <v>Isi Sasaran</v>
      </c>
      <c r="K343" s="592" t="s">
        <v>26</v>
      </c>
      <c r="L343" s="593" t="str">
        <f>IF($D$342="Y/T","Isi Sasaran",IF($E$342=0,0,IF(K343="Y",1,IF(K343="T",0,"Isi Dulu"))))</f>
        <v>Isi Sasaran</v>
      </c>
      <c r="M343" s="849"/>
      <c r="N343" s="852"/>
    </row>
    <row r="344" spans="2:14" ht="15.75">
      <c r="B344" s="837"/>
      <c r="C344" s="840"/>
      <c r="D344" s="858"/>
      <c r="E344" s="855"/>
      <c r="F344" s="549">
        <v>3</v>
      </c>
      <c r="G344" s="550"/>
      <c r="H344" s="598" t="str">
        <f t="shared" si="6"/>
        <v>Belum Diisi</v>
      </c>
      <c r="I344" s="592" t="s">
        <v>26</v>
      </c>
      <c r="J344" s="593" t="str">
        <f>IF($D$342="Y/T","Isi Sasaran",IF($E$342=0,0,IF(I344="Y",1,IF(I344="T",0,"Isi Dulu"))))</f>
        <v>Isi Sasaran</v>
      </c>
      <c r="K344" s="592" t="s">
        <v>26</v>
      </c>
      <c r="L344" s="593" t="str">
        <f>IF($D$342="Y/T","Isi Sasaran",IF($E$342=0,0,IF(K344="Y",1,IF(K344="T",0,"Isi Dulu"))))</f>
        <v>Isi Sasaran</v>
      </c>
      <c r="M344" s="849"/>
      <c r="N344" s="852"/>
    </row>
    <row r="345" spans="2:14" ht="15.75">
      <c r="B345" s="837"/>
      <c r="C345" s="840"/>
      <c r="D345" s="858"/>
      <c r="E345" s="855"/>
      <c r="F345" s="549">
        <v>4</v>
      </c>
      <c r="G345" s="550"/>
      <c r="H345" s="598" t="str">
        <f t="shared" si="6"/>
        <v>Belum Diisi</v>
      </c>
      <c r="I345" s="592" t="s">
        <v>26</v>
      </c>
      <c r="J345" s="593" t="str">
        <f>IF($D$342="Y/T","Isi Sasaran",IF($E$342=0,0,IF(I345="Y",1,IF(I345="T",0,"Isi Dulu"))))</f>
        <v>Isi Sasaran</v>
      </c>
      <c r="K345" s="592" t="s">
        <v>26</v>
      </c>
      <c r="L345" s="593" t="str">
        <f>IF($D$342="Y/T","Isi Sasaran",IF($E$342=0,0,IF(K345="Y",1,IF(K345="T",0,"Isi Dulu"))))</f>
        <v>Isi Sasaran</v>
      </c>
      <c r="M345" s="849"/>
      <c r="N345" s="852"/>
    </row>
    <row r="346" spans="2:14" ht="15.75">
      <c r="B346" s="838"/>
      <c r="C346" s="841"/>
      <c r="D346" s="859"/>
      <c r="E346" s="856"/>
      <c r="F346" s="569">
        <v>5</v>
      </c>
      <c r="G346" s="570"/>
      <c r="H346" s="599" t="str">
        <f t="shared" si="6"/>
        <v>Belum Diisi</v>
      </c>
      <c r="I346" s="595" t="s">
        <v>26</v>
      </c>
      <c r="J346" s="596" t="str">
        <f>IF($D$342="Y/T","Isi Sasaran",IF($E$342=0,0,IF(I346="Y",1,IF(I346="T",0,"Isi Dulu"))))</f>
        <v>Isi Sasaran</v>
      </c>
      <c r="K346" s="595" t="s">
        <v>26</v>
      </c>
      <c r="L346" s="596" t="str">
        <f>IF($D$342="Y/T","Isi Sasaran",IF($E$342=0,0,IF(K346="Y",1,IF(K346="T",0,"Isi Dulu"))))</f>
        <v>Isi Sasaran</v>
      </c>
      <c r="M346" s="850"/>
      <c r="N346" s="853"/>
    </row>
    <row r="347" spans="2:14" ht="15.75">
      <c r="B347" s="836">
        <v>8</v>
      </c>
      <c r="C347" s="839"/>
      <c r="D347" s="857" t="s">
        <v>26</v>
      </c>
      <c r="E347" s="854" t="str">
        <f>IF(D347="Y",1,IF(D347="T",0,IF(D347="Y/T","Belum diisi","Error")))</f>
        <v>Belum diisi</v>
      </c>
      <c r="F347" s="528">
        <v>1</v>
      </c>
      <c r="G347" s="529"/>
      <c r="H347" s="600" t="str">
        <f t="shared" si="6"/>
        <v>Belum Diisi</v>
      </c>
      <c r="I347" s="590" t="s">
        <v>26</v>
      </c>
      <c r="J347" s="591" t="str">
        <f>IF($D$347="Y/T","Isi Sasaran",IF($E$347=0,0,IF(I347="Y",1,IF(I347="T",0,"Isi Dulu"))))</f>
        <v>Isi Sasaran</v>
      </c>
      <c r="K347" s="590" t="s">
        <v>26</v>
      </c>
      <c r="L347" s="591" t="str">
        <f>IF($D$347="Y/T","Isi Sasaran",IF($E$347=0,0,IF(K347="Y",1,IF(K347="T",0,"Isi Dulu"))))</f>
        <v>Isi Sasaran</v>
      </c>
      <c r="M347" s="848" t="s">
        <v>26</v>
      </c>
      <c r="N347" s="851" t="str">
        <f>IF(M347="Y",1,IF(M347="T",0,IF(M347="Y/T","Belum diisi","Error")))</f>
        <v>Belum diisi</v>
      </c>
    </row>
    <row r="348" spans="2:14" ht="15.75">
      <c r="B348" s="837"/>
      <c r="C348" s="840"/>
      <c r="D348" s="858"/>
      <c r="E348" s="855"/>
      <c r="F348" s="549">
        <v>2</v>
      </c>
      <c r="G348" s="550"/>
      <c r="H348" s="598" t="str">
        <f t="shared" si="6"/>
        <v>Belum Diisi</v>
      </c>
      <c r="I348" s="592" t="s">
        <v>26</v>
      </c>
      <c r="J348" s="593" t="str">
        <f>IF($D$347="Y/T","Isi Sasaran",IF($E$347=0,0,IF(I348="Y",1,IF(I348="T",0,"Isi Dulu"))))</f>
        <v>Isi Sasaran</v>
      </c>
      <c r="K348" s="592" t="s">
        <v>26</v>
      </c>
      <c r="L348" s="593" t="str">
        <f>IF($D$347="Y/T","Isi Sasaran",IF($E$347=0,0,IF(K348="Y",1,IF(K348="T",0,"Isi Dulu"))))</f>
        <v>Isi Sasaran</v>
      </c>
      <c r="M348" s="849"/>
      <c r="N348" s="852"/>
    </row>
    <row r="349" spans="2:14" ht="15.75">
      <c r="B349" s="837"/>
      <c r="C349" s="840"/>
      <c r="D349" s="858"/>
      <c r="E349" s="855"/>
      <c r="F349" s="549">
        <v>3</v>
      </c>
      <c r="G349" s="550"/>
      <c r="H349" s="598" t="str">
        <f t="shared" si="6"/>
        <v>Belum Diisi</v>
      </c>
      <c r="I349" s="592" t="s">
        <v>26</v>
      </c>
      <c r="J349" s="593" t="str">
        <f>IF($D$347="Y/T","Isi Sasaran",IF($E$347=0,0,IF(I349="Y",1,IF(I349="T",0,"Isi Dulu"))))</f>
        <v>Isi Sasaran</v>
      </c>
      <c r="K349" s="592" t="s">
        <v>26</v>
      </c>
      <c r="L349" s="593" t="str">
        <f>IF($D$347="Y/T","Isi Sasaran",IF($E$347=0,0,IF(K349="Y",1,IF(K349="T",0,"Isi Dulu"))))</f>
        <v>Isi Sasaran</v>
      </c>
      <c r="M349" s="849"/>
      <c r="N349" s="852"/>
    </row>
    <row r="350" spans="2:14" ht="15.75">
      <c r="B350" s="837"/>
      <c r="C350" s="840"/>
      <c r="D350" s="858"/>
      <c r="E350" s="855"/>
      <c r="F350" s="549">
        <v>4</v>
      </c>
      <c r="G350" s="550"/>
      <c r="H350" s="598" t="str">
        <f t="shared" si="6"/>
        <v>Belum Diisi</v>
      </c>
      <c r="I350" s="592" t="s">
        <v>26</v>
      </c>
      <c r="J350" s="593" t="str">
        <f>IF($D$347="Y/T","Isi Sasaran",IF($E$347=0,0,IF(I350="Y",1,IF(I350="T",0,"Isi Dulu"))))</f>
        <v>Isi Sasaran</v>
      </c>
      <c r="K350" s="592" t="s">
        <v>26</v>
      </c>
      <c r="L350" s="593" t="str">
        <f>IF($D$347="Y/T","Isi Sasaran",IF($E$347=0,0,IF(K350="Y",1,IF(K350="T",0,"Isi Dulu"))))</f>
        <v>Isi Sasaran</v>
      </c>
      <c r="M350" s="849"/>
      <c r="N350" s="852"/>
    </row>
    <row r="351" spans="2:14" ht="15.75">
      <c r="B351" s="838"/>
      <c r="C351" s="841"/>
      <c r="D351" s="859"/>
      <c r="E351" s="856"/>
      <c r="F351" s="569">
        <v>5</v>
      </c>
      <c r="G351" s="570"/>
      <c r="H351" s="599" t="str">
        <f t="shared" si="6"/>
        <v>Belum Diisi</v>
      </c>
      <c r="I351" s="595" t="s">
        <v>26</v>
      </c>
      <c r="J351" s="596" t="str">
        <f>IF($D$347="Y/T","Isi Sasaran",IF($E$347=0,0,IF(I351="Y",1,IF(I351="T",0,"Isi Dulu"))))</f>
        <v>Isi Sasaran</v>
      </c>
      <c r="K351" s="595" t="s">
        <v>26</v>
      </c>
      <c r="L351" s="596" t="str">
        <f>IF($D$347="Y/T","Isi Sasaran",IF($E$347=0,0,IF(K351="Y",1,IF(K351="T",0,"Isi Dulu"))))</f>
        <v>Isi Sasaran</v>
      </c>
      <c r="M351" s="850"/>
      <c r="N351" s="853"/>
    </row>
    <row r="352" spans="2:14" ht="15.75">
      <c r="B352" s="836">
        <v>9</v>
      </c>
      <c r="C352" s="839"/>
      <c r="D352" s="857" t="s">
        <v>26</v>
      </c>
      <c r="E352" s="854" t="str">
        <f>IF(D352="Y",1,IF(D352="T",0,IF(D352="Y/T","Belum diisi","Error")))</f>
        <v>Belum diisi</v>
      </c>
      <c r="F352" s="528">
        <v>1</v>
      </c>
      <c r="G352" s="529"/>
      <c r="H352" s="600" t="str">
        <f t="shared" si="6"/>
        <v>Belum Diisi</v>
      </c>
      <c r="I352" s="590" t="s">
        <v>26</v>
      </c>
      <c r="J352" s="591" t="str">
        <f>IF($D$352="Y/T","Isi Sasaran",IF($E$352=0,0,IF(I352="Y",1,IF(I352="T",0,"Isi Dulu"))))</f>
        <v>Isi Sasaran</v>
      </c>
      <c r="K352" s="590" t="s">
        <v>26</v>
      </c>
      <c r="L352" s="591" t="str">
        <f>IF($D$352="Y/T","Isi Sasaran",IF($E$352=0,0,IF(K352="Y",1,IF(K352="T",0,"Isi Dulu"))))</f>
        <v>Isi Sasaran</v>
      </c>
      <c r="M352" s="848" t="s">
        <v>26</v>
      </c>
      <c r="N352" s="851" t="str">
        <f>IF(M352="Y",1,IF(M352="T",0,IF(M352="Y/T","Belum diisi","Error")))</f>
        <v>Belum diisi</v>
      </c>
    </row>
    <row r="353" spans="2:14" ht="15.75">
      <c r="B353" s="837"/>
      <c r="C353" s="840"/>
      <c r="D353" s="858"/>
      <c r="E353" s="855"/>
      <c r="F353" s="549">
        <v>2</v>
      </c>
      <c r="G353" s="550"/>
      <c r="H353" s="598" t="str">
        <f t="shared" si="6"/>
        <v>Belum Diisi</v>
      </c>
      <c r="I353" s="592" t="s">
        <v>26</v>
      </c>
      <c r="J353" s="593" t="str">
        <f>IF($D$352="Y/T","Isi Sasaran",IF($E$352=0,0,IF(I353="Y",1,IF(I353="T",0,"Isi Dulu"))))</f>
        <v>Isi Sasaran</v>
      </c>
      <c r="K353" s="592" t="s">
        <v>26</v>
      </c>
      <c r="L353" s="593" t="str">
        <f>IF($D$352="Y/T","Isi Sasaran",IF($E$352=0,0,IF(K353="Y",1,IF(K353="T",0,"Isi Dulu"))))</f>
        <v>Isi Sasaran</v>
      </c>
      <c r="M353" s="849"/>
      <c r="N353" s="852"/>
    </row>
    <row r="354" spans="2:14" ht="15.75">
      <c r="B354" s="837"/>
      <c r="C354" s="840"/>
      <c r="D354" s="858"/>
      <c r="E354" s="855"/>
      <c r="F354" s="549">
        <v>3</v>
      </c>
      <c r="G354" s="550"/>
      <c r="H354" s="598" t="str">
        <f t="shared" si="6"/>
        <v>Belum Diisi</v>
      </c>
      <c r="I354" s="592" t="s">
        <v>26</v>
      </c>
      <c r="J354" s="593" t="str">
        <f>IF($D$352="Y/T","Isi Sasaran",IF($E$352=0,0,IF(I354="Y",1,IF(I354="T",0,"Isi Dulu"))))</f>
        <v>Isi Sasaran</v>
      </c>
      <c r="K354" s="592" t="s">
        <v>26</v>
      </c>
      <c r="L354" s="593" t="str">
        <f>IF($D$352="Y/T","Isi Sasaran",IF($E$352=0,0,IF(K354="Y",1,IF(K354="T",0,"Isi Dulu"))))</f>
        <v>Isi Sasaran</v>
      </c>
      <c r="M354" s="849"/>
      <c r="N354" s="852"/>
    </row>
    <row r="355" spans="2:14" ht="15.75">
      <c r="B355" s="837"/>
      <c r="C355" s="840"/>
      <c r="D355" s="858"/>
      <c r="E355" s="855"/>
      <c r="F355" s="549">
        <v>4</v>
      </c>
      <c r="G355" s="550"/>
      <c r="H355" s="598" t="str">
        <f t="shared" si="6"/>
        <v>Belum Diisi</v>
      </c>
      <c r="I355" s="592" t="s">
        <v>26</v>
      </c>
      <c r="J355" s="593" t="str">
        <f>IF($D$352="Y/T","Isi Sasaran",IF($E$352=0,0,IF(I355="Y",1,IF(I355="T",0,"Isi Dulu"))))</f>
        <v>Isi Sasaran</v>
      </c>
      <c r="K355" s="592" t="s">
        <v>26</v>
      </c>
      <c r="L355" s="593" t="str">
        <f>IF($D$352="Y/T","Isi Sasaran",IF($E$352=0,0,IF(K355="Y",1,IF(K355="T",0,"Isi Dulu"))))</f>
        <v>Isi Sasaran</v>
      </c>
      <c r="M355" s="849"/>
      <c r="N355" s="852"/>
    </row>
    <row r="356" spans="2:14" ht="15.75">
      <c r="B356" s="838"/>
      <c r="C356" s="841"/>
      <c r="D356" s="859"/>
      <c r="E356" s="856"/>
      <c r="F356" s="569">
        <v>5</v>
      </c>
      <c r="G356" s="570"/>
      <c r="H356" s="599" t="str">
        <f t="shared" si="6"/>
        <v>Belum Diisi</v>
      </c>
      <c r="I356" s="595" t="s">
        <v>26</v>
      </c>
      <c r="J356" s="596" t="str">
        <f>IF($D$352="Y/T","Isi Sasaran",IF($E$352=0,0,IF(I356="Y",1,IF(I356="T",0,"Isi Dulu"))))</f>
        <v>Isi Sasaran</v>
      </c>
      <c r="K356" s="595" t="s">
        <v>26</v>
      </c>
      <c r="L356" s="596" t="str">
        <f>IF($D$352="Y/T","Isi Sasaran",IF($E$352=0,0,IF(K356="Y",1,IF(K356="T",0,"Isi Dulu"))))</f>
        <v>Isi Sasaran</v>
      </c>
      <c r="M356" s="850"/>
      <c r="N356" s="853"/>
    </row>
    <row r="357" spans="2:14" ht="15.75">
      <c r="B357" s="836">
        <v>10</v>
      </c>
      <c r="C357" s="839"/>
      <c r="D357" s="857" t="s">
        <v>26</v>
      </c>
      <c r="E357" s="854" t="str">
        <f>IF(D357="Y",1,IF(D357="T",0,IF(D357="Y/T","Belum diisi","Error")))</f>
        <v>Belum diisi</v>
      </c>
      <c r="F357" s="528">
        <v>1</v>
      </c>
      <c r="G357" s="529"/>
      <c r="H357" s="600" t="str">
        <f t="shared" si="6"/>
        <v>Belum Diisi</v>
      </c>
      <c r="I357" s="590" t="s">
        <v>26</v>
      </c>
      <c r="J357" s="591" t="str">
        <f>IF($D$357="Y/T","Isi Sasaran",IF($E$357=0,0,IF(I357="Y",1,IF(I357="T",0,"Isi Dulu"))))</f>
        <v>Isi Sasaran</v>
      </c>
      <c r="K357" s="590" t="s">
        <v>26</v>
      </c>
      <c r="L357" s="591" t="str">
        <f>IF($D$357="Y/T","Isi Sasaran",IF($E$357=0,0,IF(K357="Y",1,IF(K357="T",0,"Isi Dulu"))))</f>
        <v>Isi Sasaran</v>
      </c>
      <c r="M357" s="848" t="s">
        <v>26</v>
      </c>
      <c r="N357" s="851" t="str">
        <f>IF(M357="Y",1,IF(M357="T",0,IF(M357="Y/T","Belum diisi","Error")))</f>
        <v>Belum diisi</v>
      </c>
    </row>
    <row r="358" spans="2:14" ht="15.75">
      <c r="B358" s="837"/>
      <c r="C358" s="840"/>
      <c r="D358" s="858"/>
      <c r="E358" s="855"/>
      <c r="F358" s="549">
        <v>2</v>
      </c>
      <c r="G358" s="550"/>
      <c r="H358" s="598" t="str">
        <f t="shared" si="6"/>
        <v>Belum Diisi</v>
      </c>
      <c r="I358" s="592" t="s">
        <v>26</v>
      </c>
      <c r="J358" s="593" t="str">
        <f>IF($D$357="Y/T","Isi Sasaran",IF($E$357=0,0,IF(I358="Y",1,IF(I358="T",0,"Isi Dulu"))))</f>
        <v>Isi Sasaran</v>
      </c>
      <c r="K358" s="592" t="s">
        <v>26</v>
      </c>
      <c r="L358" s="593" t="str">
        <f>IF($D$357="Y/T","Isi Sasaran",IF($E$357=0,0,IF(K358="Y",1,IF(K358="T",0,"Isi Dulu"))))</f>
        <v>Isi Sasaran</v>
      </c>
      <c r="M358" s="849"/>
      <c r="N358" s="852"/>
    </row>
    <row r="359" spans="2:14" ht="15.75">
      <c r="B359" s="837"/>
      <c r="C359" s="840"/>
      <c r="D359" s="858"/>
      <c r="E359" s="855"/>
      <c r="F359" s="549">
        <v>3</v>
      </c>
      <c r="G359" s="550"/>
      <c r="H359" s="598" t="str">
        <f t="shared" si="6"/>
        <v>Belum Diisi</v>
      </c>
      <c r="I359" s="592" t="s">
        <v>26</v>
      </c>
      <c r="J359" s="593" t="str">
        <f>IF($D$357="Y/T","Isi Sasaran",IF($E$357=0,0,IF(I359="Y",1,IF(I359="T",0,"Isi Dulu"))))</f>
        <v>Isi Sasaran</v>
      </c>
      <c r="K359" s="592" t="s">
        <v>26</v>
      </c>
      <c r="L359" s="593" t="str">
        <f>IF($D$357="Y/T","Isi Sasaran",IF($E$357=0,0,IF(K359="Y",1,IF(K359="T",0,"Isi Dulu"))))</f>
        <v>Isi Sasaran</v>
      </c>
      <c r="M359" s="849"/>
      <c r="N359" s="852"/>
    </row>
    <row r="360" spans="2:14" ht="15.75">
      <c r="B360" s="837"/>
      <c r="C360" s="840"/>
      <c r="D360" s="858"/>
      <c r="E360" s="855"/>
      <c r="F360" s="549">
        <v>4</v>
      </c>
      <c r="G360" s="550"/>
      <c r="H360" s="598" t="str">
        <f t="shared" si="6"/>
        <v>Belum Diisi</v>
      </c>
      <c r="I360" s="592" t="s">
        <v>26</v>
      </c>
      <c r="J360" s="593" t="str">
        <f>IF($D$357="Y/T","Isi Sasaran",IF($E$357=0,0,IF(I360="Y",1,IF(I360="T",0,"Isi Dulu"))))</f>
        <v>Isi Sasaran</v>
      </c>
      <c r="K360" s="592" t="s">
        <v>26</v>
      </c>
      <c r="L360" s="593" t="str">
        <f>IF($D$357="Y/T","Isi Sasaran",IF($E$357=0,0,IF(K360="Y",1,IF(K360="T",0,"Isi Dulu"))))</f>
        <v>Isi Sasaran</v>
      </c>
      <c r="M360" s="849"/>
      <c r="N360" s="852"/>
    </row>
    <row r="361" spans="2:14" ht="15.75">
      <c r="B361" s="838"/>
      <c r="C361" s="841"/>
      <c r="D361" s="859"/>
      <c r="E361" s="856"/>
      <c r="F361" s="569">
        <v>5</v>
      </c>
      <c r="G361" s="570"/>
      <c r="H361" s="599" t="str">
        <f t="shared" si="6"/>
        <v>Belum Diisi</v>
      </c>
      <c r="I361" s="595" t="s">
        <v>26</v>
      </c>
      <c r="J361" s="596" t="str">
        <f>IF($D$357="Y/T","Isi Sasaran",IF($E$357=0,0,IF(I361="Y",1,IF(I361="T",0,"Isi Dulu"))))</f>
        <v>Isi Sasaran</v>
      </c>
      <c r="K361" s="595" t="s">
        <v>26</v>
      </c>
      <c r="L361" s="596" t="str">
        <f>IF($D$357="Y/T","Isi Sasaran",IF($E$357=0,0,IF(K361="Y",1,IF(K361="T",0,"Isi Dulu"))))</f>
        <v>Isi Sasaran</v>
      </c>
      <c r="M361" s="850"/>
      <c r="N361" s="853"/>
    </row>
    <row r="362" spans="2:14" ht="15.75">
      <c r="B362" s="836">
        <v>11</v>
      </c>
      <c r="C362" s="839"/>
      <c r="D362" s="857" t="s">
        <v>26</v>
      </c>
      <c r="E362" s="854" t="str">
        <f>IF(D362="Y",1,IF(D362="T",0,IF(D362="Y/T","Belum diisi","Error")))</f>
        <v>Belum diisi</v>
      </c>
      <c r="F362" s="528">
        <v>1</v>
      </c>
      <c r="G362" s="529"/>
      <c r="H362" s="600" t="str">
        <f t="shared" si="6"/>
        <v>Belum Diisi</v>
      </c>
      <c r="I362" s="590" t="s">
        <v>26</v>
      </c>
      <c r="J362" s="591" t="str">
        <f>IF($D$362="Y/T","Isi Sasaran",IF($E$362=0,0,IF(I362="Y",1,IF(I362="T",0,"Isi Dulu"))))</f>
        <v>Isi Sasaran</v>
      </c>
      <c r="K362" s="590" t="s">
        <v>26</v>
      </c>
      <c r="L362" s="591" t="str">
        <f>IF($D$362="Y/T","Isi Sasaran",IF($E$362=0,0,IF(K362="Y",1,IF(K362="T",0,"Isi Dulu"))))</f>
        <v>Isi Sasaran</v>
      </c>
      <c r="M362" s="848" t="s">
        <v>26</v>
      </c>
      <c r="N362" s="851" t="str">
        <f>IF(M362="Y",1,IF(M362="T",0,IF(M362="Y/T","Belum diisi","Error")))</f>
        <v>Belum diisi</v>
      </c>
    </row>
    <row r="363" spans="2:14" ht="15.75">
      <c r="B363" s="837"/>
      <c r="C363" s="840"/>
      <c r="D363" s="858"/>
      <c r="E363" s="855"/>
      <c r="F363" s="549">
        <v>2</v>
      </c>
      <c r="G363" s="550"/>
      <c r="H363" s="598" t="str">
        <f t="shared" si="6"/>
        <v>Belum Diisi</v>
      </c>
      <c r="I363" s="592" t="s">
        <v>26</v>
      </c>
      <c r="J363" s="593" t="str">
        <f>IF($D$362="Y/T","Isi Sasaran",IF($E$362=0,0,IF(I363="Y",1,IF(I363="T",0,"Isi Dulu"))))</f>
        <v>Isi Sasaran</v>
      </c>
      <c r="K363" s="592" t="s">
        <v>26</v>
      </c>
      <c r="L363" s="593" t="str">
        <f>IF($D$362="Y/T","Isi Sasaran",IF($E$362=0,0,IF(K363="Y",1,IF(K363="T",0,"Isi Dulu"))))</f>
        <v>Isi Sasaran</v>
      </c>
      <c r="M363" s="849"/>
      <c r="N363" s="852"/>
    </row>
    <row r="364" spans="2:14" ht="15.75">
      <c r="B364" s="837"/>
      <c r="C364" s="840"/>
      <c r="D364" s="858"/>
      <c r="E364" s="855"/>
      <c r="F364" s="549">
        <v>3</v>
      </c>
      <c r="G364" s="550"/>
      <c r="H364" s="598" t="str">
        <f t="shared" si="6"/>
        <v>Belum Diisi</v>
      </c>
      <c r="I364" s="592" t="s">
        <v>26</v>
      </c>
      <c r="J364" s="593" t="str">
        <f>IF($D$362="Y/T","Isi Sasaran",IF($E$362=0,0,IF(I364="Y",1,IF(I364="T",0,"Isi Dulu"))))</f>
        <v>Isi Sasaran</v>
      </c>
      <c r="K364" s="592" t="s">
        <v>26</v>
      </c>
      <c r="L364" s="593" t="str">
        <f>IF($D$362="Y/T","Isi Sasaran",IF($E$362=0,0,IF(K364="Y",1,IF(K364="T",0,"Isi Dulu"))))</f>
        <v>Isi Sasaran</v>
      </c>
      <c r="M364" s="849"/>
      <c r="N364" s="852"/>
    </row>
    <row r="365" spans="2:14" ht="15.75">
      <c r="B365" s="837"/>
      <c r="C365" s="840"/>
      <c r="D365" s="858"/>
      <c r="E365" s="855"/>
      <c r="F365" s="549">
        <v>4</v>
      </c>
      <c r="G365" s="550"/>
      <c r="H365" s="598" t="str">
        <f t="shared" si="6"/>
        <v>Belum Diisi</v>
      </c>
      <c r="I365" s="592" t="s">
        <v>26</v>
      </c>
      <c r="J365" s="593" t="str">
        <f>IF($D$362="Y/T","Isi Sasaran",IF($E$362=0,0,IF(I365="Y",1,IF(I365="T",0,"Isi Dulu"))))</f>
        <v>Isi Sasaran</v>
      </c>
      <c r="K365" s="592" t="s">
        <v>26</v>
      </c>
      <c r="L365" s="593" t="str">
        <f>IF($D$362="Y/T","Isi Sasaran",IF($E$362=0,0,IF(K365="Y",1,IF(K365="T",0,"Isi Dulu"))))</f>
        <v>Isi Sasaran</v>
      </c>
      <c r="M365" s="849"/>
      <c r="N365" s="852"/>
    </row>
    <row r="366" spans="2:14" ht="15.75">
      <c r="B366" s="838"/>
      <c r="C366" s="841"/>
      <c r="D366" s="859"/>
      <c r="E366" s="856"/>
      <c r="F366" s="569">
        <v>5</v>
      </c>
      <c r="G366" s="570"/>
      <c r="H366" s="599" t="str">
        <f t="shared" si="6"/>
        <v>Belum Diisi</v>
      </c>
      <c r="I366" s="595" t="s">
        <v>26</v>
      </c>
      <c r="J366" s="596" t="str">
        <f>IF($D$362="Y/T","Isi Sasaran",IF($E$362=0,0,IF(I366="Y",1,IF(I366="T",0,"Isi Dulu"))))</f>
        <v>Isi Sasaran</v>
      </c>
      <c r="K366" s="595" t="s">
        <v>26</v>
      </c>
      <c r="L366" s="596" t="str">
        <f>IF($D$362="Y/T","Isi Sasaran",IF($E$362=0,0,IF(K366="Y",1,IF(K366="T",0,"Isi Dulu"))))</f>
        <v>Isi Sasaran</v>
      </c>
      <c r="M366" s="850"/>
      <c r="N366" s="853"/>
    </row>
    <row r="367" spans="2:14" ht="15.75">
      <c r="B367" s="836">
        <v>12</v>
      </c>
      <c r="C367" s="839"/>
      <c r="D367" s="857" t="s">
        <v>26</v>
      </c>
      <c r="E367" s="854" t="str">
        <f>IF(D367="Y",1,IF(D367="T",0,IF(D367="Y/T","Belum diisi","Error")))</f>
        <v>Belum diisi</v>
      </c>
      <c r="F367" s="528">
        <v>1</v>
      </c>
      <c r="G367" s="529"/>
      <c r="H367" s="600" t="str">
        <f t="shared" si="6"/>
        <v>Belum Diisi</v>
      </c>
      <c r="I367" s="590" t="s">
        <v>26</v>
      </c>
      <c r="J367" s="591" t="str">
        <f>IF($D$367="Y/T","Isi Sasaran",IF($E$367=0,0,IF(I367="Y",1,IF(I367="T",0,"Isi Dulu"))))</f>
        <v>Isi Sasaran</v>
      </c>
      <c r="K367" s="590" t="s">
        <v>26</v>
      </c>
      <c r="L367" s="591" t="str">
        <f>IF($D$367="Y/T","Isi Sasaran",IF($E$367=0,0,IF(K367="Y",1,IF(K367="T",0,"Isi Dulu"))))</f>
        <v>Isi Sasaran</v>
      </c>
      <c r="M367" s="848" t="s">
        <v>26</v>
      </c>
      <c r="N367" s="851" t="str">
        <f>IF(M367="Y",1,IF(M367="T",0,IF(M367="Y/T","Belum diisi","Error")))</f>
        <v>Belum diisi</v>
      </c>
    </row>
    <row r="368" spans="2:14" ht="15.75">
      <c r="B368" s="837"/>
      <c r="C368" s="840"/>
      <c r="D368" s="858"/>
      <c r="E368" s="855"/>
      <c r="F368" s="549">
        <v>2</v>
      </c>
      <c r="G368" s="550"/>
      <c r="H368" s="598" t="str">
        <f t="shared" si="6"/>
        <v>Belum Diisi</v>
      </c>
      <c r="I368" s="592" t="s">
        <v>26</v>
      </c>
      <c r="J368" s="593" t="str">
        <f>IF($D$367="Y/T","Isi Sasaran",IF($E$367=0,0,IF(I368="Y",1,IF(I368="T",0,"Isi Dulu"))))</f>
        <v>Isi Sasaran</v>
      </c>
      <c r="K368" s="592" t="s">
        <v>26</v>
      </c>
      <c r="L368" s="593" t="str">
        <f>IF($D$367="Y/T","Isi Sasaran",IF($E$367=0,0,IF(K368="Y",1,IF(K368="T",0,"Isi Dulu"))))</f>
        <v>Isi Sasaran</v>
      </c>
      <c r="M368" s="849"/>
      <c r="N368" s="852"/>
    </row>
    <row r="369" spans="2:14" ht="15.75">
      <c r="B369" s="837"/>
      <c r="C369" s="840"/>
      <c r="D369" s="858"/>
      <c r="E369" s="855"/>
      <c r="F369" s="549">
        <v>3</v>
      </c>
      <c r="G369" s="550"/>
      <c r="H369" s="598" t="str">
        <f t="shared" si="6"/>
        <v>Belum Diisi</v>
      </c>
      <c r="I369" s="592" t="s">
        <v>26</v>
      </c>
      <c r="J369" s="593" t="str">
        <f>IF($D$367="Y/T","Isi Sasaran",IF($E$367=0,0,IF(I369="Y",1,IF(I369="T",0,"Isi Dulu"))))</f>
        <v>Isi Sasaran</v>
      </c>
      <c r="K369" s="592" t="s">
        <v>26</v>
      </c>
      <c r="L369" s="593" t="str">
        <f>IF($D$367="Y/T","Isi Sasaran",IF($E$367=0,0,IF(K369="Y",1,IF(K369="T",0,"Isi Dulu"))))</f>
        <v>Isi Sasaran</v>
      </c>
      <c r="M369" s="849"/>
      <c r="N369" s="852"/>
    </row>
    <row r="370" spans="2:14" ht="15.75">
      <c r="B370" s="837"/>
      <c r="C370" s="840"/>
      <c r="D370" s="858"/>
      <c r="E370" s="855"/>
      <c r="F370" s="549">
        <v>4</v>
      </c>
      <c r="G370" s="550"/>
      <c r="H370" s="598" t="str">
        <f t="shared" si="6"/>
        <v>Belum Diisi</v>
      </c>
      <c r="I370" s="592" t="s">
        <v>26</v>
      </c>
      <c r="J370" s="593" t="str">
        <f>IF($D$367="Y/T","Isi Sasaran",IF($E$367=0,0,IF(I370="Y",1,IF(I370="T",0,"Isi Dulu"))))</f>
        <v>Isi Sasaran</v>
      </c>
      <c r="K370" s="592" t="s">
        <v>26</v>
      </c>
      <c r="L370" s="593" t="str">
        <f>IF($D$367="Y/T","Isi Sasaran",IF($E$367=0,0,IF(K370="Y",1,IF(K370="T",0,"Isi Dulu"))))</f>
        <v>Isi Sasaran</v>
      </c>
      <c r="M370" s="849"/>
      <c r="N370" s="852"/>
    </row>
    <row r="371" spans="2:14" ht="15.75">
      <c r="B371" s="838"/>
      <c r="C371" s="841"/>
      <c r="D371" s="859"/>
      <c r="E371" s="856"/>
      <c r="F371" s="569">
        <v>5</v>
      </c>
      <c r="G371" s="570"/>
      <c r="H371" s="599" t="str">
        <f t="shared" si="6"/>
        <v>Belum Diisi</v>
      </c>
      <c r="I371" s="595" t="s">
        <v>26</v>
      </c>
      <c r="J371" s="596" t="str">
        <f>IF($D$367="Y/T","Isi Sasaran",IF($E$367=0,0,IF(I371="Y",1,IF(I371="T",0,"Isi Dulu"))))</f>
        <v>Isi Sasaran</v>
      </c>
      <c r="K371" s="595" t="s">
        <v>26</v>
      </c>
      <c r="L371" s="596" t="str">
        <f>IF($D$367="Y/T","Isi Sasaran",IF($E$367=0,0,IF(K371="Y",1,IF(K371="T",0,"Isi Dulu"))))</f>
        <v>Isi Sasaran</v>
      </c>
      <c r="M371" s="850"/>
      <c r="N371" s="853"/>
    </row>
    <row r="372" spans="2:14" ht="15.75">
      <c r="B372" s="836">
        <v>13</v>
      </c>
      <c r="C372" s="839"/>
      <c r="D372" s="857" t="s">
        <v>26</v>
      </c>
      <c r="E372" s="854" t="str">
        <f>IF(D372="Y",1,IF(D372="T",0,IF(D372="Y/T","Belum diisi","Error")))</f>
        <v>Belum diisi</v>
      </c>
      <c r="F372" s="528">
        <v>1</v>
      </c>
      <c r="G372" s="529"/>
      <c r="H372" s="600" t="str">
        <f t="shared" si="6"/>
        <v>Belum Diisi</v>
      </c>
      <c r="I372" s="590" t="s">
        <v>26</v>
      </c>
      <c r="J372" s="591" t="str">
        <f>IF($D$372="Y/T","Isi Sasaran",IF($E$372=0,0,IF(I372="Y",1,IF(I372="T",0,"Isi Dulu"))))</f>
        <v>Isi Sasaran</v>
      </c>
      <c r="K372" s="590" t="s">
        <v>26</v>
      </c>
      <c r="L372" s="591" t="str">
        <f>IF($D$372="Y/T","Isi Sasaran",IF($E$372=0,0,IF(K372="Y",1,IF(K372="T",0,"Isi Dulu"))))</f>
        <v>Isi Sasaran</v>
      </c>
      <c r="M372" s="848" t="s">
        <v>26</v>
      </c>
      <c r="N372" s="851" t="str">
        <f>IF(M372="Y",1,IF(M372="T",0,IF(M372="Y/T","Belum diisi","Error")))</f>
        <v>Belum diisi</v>
      </c>
    </row>
    <row r="373" spans="2:14" ht="15.75">
      <c r="B373" s="837"/>
      <c r="C373" s="840"/>
      <c r="D373" s="858"/>
      <c r="E373" s="855"/>
      <c r="F373" s="549">
        <v>2</v>
      </c>
      <c r="G373" s="550"/>
      <c r="H373" s="598" t="str">
        <f t="shared" si="6"/>
        <v>Belum Diisi</v>
      </c>
      <c r="I373" s="592" t="s">
        <v>26</v>
      </c>
      <c r="J373" s="593" t="str">
        <f>IF($D$372="Y/T","Isi Sasaran",IF($E$372=0,0,IF(I373="Y",1,IF(I373="T",0,"Isi Dulu"))))</f>
        <v>Isi Sasaran</v>
      </c>
      <c r="K373" s="592" t="s">
        <v>26</v>
      </c>
      <c r="L373" s="593" t="str">
        <f>IF($D$372="Y/T","Isi Sasaran",IF($E$372=0,0,IF(K373="Y",1,IF(K373="T",0,"Isi Dulu"))))</f>
        <v>Isi Sasaran</v>
      </c>
      <c r="M373" s="849"/>
      <c r="N373" s="852"/>
    </row>
    <row r="374" spans="2:14" ht="15.75">
      <c r="B374" s="837"/>
      <c r="C374" s="840"/>
      <c r="D374" s="858"/>
      <c r="E374" s="855"/>
      <c r="F374" s="549">
        <v>3</v>
      </c>
      <c r="G374" s="550"/>
      <c r="H374" s="598" t="str">
        <f t="shared" si="6"/>
        <v>Belum Diisi</v>
      </c>
      <c r="I374" s="592" t="s">
        <v>26</v>
      </c>
      <c r="J374" s="593" t="str">
        <f>IF($D$372="Y/T","Isi Sasaran",IF($E$372=0,0,IF(I374="Y",1,IF(I374="T",0,"Isi Dulu"))))</f>
        <v>Isi Sasaran</v>
      </c>
      <c r="K374" s="592" t="s">
        <v>26</v>
      </c>
      <c r="L374" s="593" t="str">
        <f>IF($D$372="Y/T","Isi Sasaran",IF($E$372=0,0,IF(K374="Y",1,IF(K374="T",0,"Isi Dulu"))))</f>
        <v>Isi Sasaran</v>
      </c>
      <c r="M374" s="849"/>
      <c r="N374" s="852"/>
    </row>
    <row r="375" spans="2:14" ht="15.75">
      <c r="B375" s="837"/>
      <c r="C375" s="840"/>
      <c r="D375" s="858"/>
      <c r="E375" s="855"/>
      <c r="F375" s="549">
        <v>4</v>
      </c>
      <c r="G375" s="550"/>
      <c r="H375" s="598" t="str">
        <f t="shared" si="6"/>
        <v>Belum Diisi</v>
      </c>
      <c r="I375" s="592" t="s">
        <v>26</v>
      </c>
      <c r="J375" s="593" t="str">
        <f>IF($D$372="Y/T","Isi Sasaran",IF($E$372=0,0,IF(I375="Y",1,IF(I375="T",0,"Isi Dulu"))))</f>
        <v>Isi Sasaran</v>
      </c>
      <c r="K375" s="592" t="s">
        <v>26</v>
      </c>
      <c r="L375" s="593" t="str">
        <f>IF($D$372="Y/T","Isi Sasaran",IF($E$372=0,0,IF(K375="Y",1,IF(K375="T",0,"Isi Dulu"))))</f>
        <v>Isi Sasaran</v>
      </c>
      <c r="M375" s="849"/>
      <c r="N375" s="852"/>
    </row>
    <row r="376" spans="2:14" ht="15.75">
      <c r="B376" s="838"/>
      <c r="C376" s="841"/>
      <c r="D376" s="859"/>
      <c r="E376" s="856"/>
      <c r="F376" s="569">
        <v>5</v>
      </c>
      <c r="G376" s="570"/>
      <c r="H376" s="599" t="str">
        <f t="shared" ref="H376:H411" si="7">IF(OR(J376="Isi Dulu",L376="Isi Dulu",J376="Isi Sasaran",L376="Isi Sasaran"),"Belum Diisi",IF(SUM(J376,L376)=2,1,IF(SUM(J376,L376)=1,0,IF(SUM(J376,L376)=0,0,"Error"))))</f>
        <v>Belum Diisi</v>
      </c>
      <c r="I376" s="595" t="s">
        <v>26</v>
      </c>
      <c r="J376" s="596" t="str">
        <f>IF($D$372="Y/T","Isi Sasaran",IF($E$372=0,0,IF(I376="Y",1,IF(I376="T",0,"Isi Dulu"))))</f>
        <v>Isi Sasaran</v>
      </c>
      <c r="K376" s="595" t="s">
        <v>26</v>
      </c>
      <c r="L376" s="596" t="str">
        <f>IF($D$372="Y/T","Isi Sasaran",IF($E$372=0,0,IF(K376="Y",1,IF(K376="T",0,"Isi Dulu"))))</f>
        <v>Isi Sasaran</v>
      </c>
      <c r="M376" s="850"/>
      <c r="N376" s="853"/>
    </row>
    <row r="377" spans="2:14" ht="15.75">
      <c r="B377" s="836">
        <v>14</v>
      </c>
      <c r="C377" s="839"/>
      <c r="D377" s="857" t="s">
        <v>26</v>
      </c>
      <c r="E377" s="854" t="str">
        <f>IF(D377="Y",1,IF(D377="T",0,IF(D377="Y/T","Belum diisi","Error")))</f>
        <v>Belum diisi</v>
      </c>
      <c r="F377" s="528">
        <v>1</v>
      </c>
      <c r="G377" s="529"/>
      <c r="H377" s="600" t="str">
        <f t="shared" si="7"/>
        <v>Belum Diisi</v>
      </c>
      <c r="I377" s="590" t="s">
        <v>26</v>
      </c>
      <c r="J377" s="591" t="str">
        <f>IF($D$377="Y/T","Isi Sasaran",IF($E$377=0,0,IF(I377="Y",1,IF(I377="T",0,"Isi Dulu"))))</f>
        <v>Isi Sasaran</v>
      </c>
      <c r="K377" s="590" t="s">
        <v>26</v>
      </c>
      <c r="L377" s="591" t="str">
        <f>IF($D$377="Y/T","Isi Sasaran",IF($E$377=0,0,IF(K377="Y",1,IF(K377="T",0,"Isi Dulu"))))</f>
        <v>Isi Sasaran</v>
      </c>
      <c r="M377" s="848" t="s">
        <v>26</v>
      </c>
      <c r="N377" s="851" t="str">
        <f>IF(M377="Y",1,IF(M377="T",0,IF(M377="Y/T","Belum diisi","Error")))</f>
        <v>Belum diisi</v>
      </c>
    </row>
    <row r="378" spans="2:14" ht="15.75">
      <c r="B378" s="837"/>
      <c r="C378" s="840"/>
      <c r="D378" s="858"/>
      <c r="E378" s="855"/>
      <c r="F378" s="549">
        <v>2</v>
      </c>
      <c r="G378" s="550"/>
      <c r="H378" s="598" t="str">
        <f t="shared" si="7"/>
        <v>Belum Diisi</v>
      </c>
      <c r="I378" s="592" t="s">
        <v>26</v>
      </c>
      <c r="J378" s="593" t="str">
        <f>IF($D$377="Y/T","Isi Sasaran",IF($E$377=0,0,IF(I378="Y",1,IF(I378="T",0,"Isi Dulu"))))</f>
        <v>Isi Sasaran</v>
      </c>
      <c r="K378" s="592" t="s">
        <v>26</v>
      </c>
      <c r="L378" s="593" t="str">
        <f>IF($D$377="Y/T","Isi Sasaran",IF($E$377=0,0,IF(K378="Y",1,IF(K378="T",0,"Isi Dulu"))))</f>
        <v>Isi Sasaran</v>
      </c>
      <c r="M378" s="849"/>
      <c r="N378" s="852"/>
    </row>
    <row r="379" spans="2:14" ht="15.75">
      <c r="B379" s="837"/>
      <c r="C379" s="840"/>
      <c r="D379" s="858"/>
      <c r="E379" s="855"/>
      <c r="F379" s="549">
        <v>3</v>
      </c>
      <c r="G379" s="550"/>
      <c r="H379" s="598" t="str">
        <f t="shared" si="7"/>
        <v>Belum Diisi</v>
      </c>
      <c r="I379" s="592" t="s">
        <v>26</v>
      </c>
      <c r="J379" s="593" t="str">
        <f>IF($D$377="Y/T","Isi Sasaran",IF($E$377=0,0,IF(I379="Y",1,IF(I379="T",0,"Isi Dulu"))))</f>
        <v>Isi Sasaran</v>
      </c>
      <c r="K379" s="592" t="s">
        <v>26</v>
      </c>
      <c r="L379" s="593" t="str">
        <f>IF($D$377="Y/T","Isi Sasaran",IF($E$377=0,0,IF(K379="Y",1,IF(K379="T",0,"Isi Dulu"))))</f>
        <v>Isi Sasaran</v>
      </c>
      <c r="M379" s="849"/>
      <c r="N379" s="852"/>
    </row>
    <row r="380" spans="2:14" ht="15.75">
      <c r="B380" s="837"/>
      <c r="C380" s="840"/>
      <c r="D380" s="858"/>
      <c r="E380" s="855"/>
      <c r="F380" s="549">
        <v>4</v>
      </c>
      <c r="G380" s="550"/>
      <c r="H380" s="598" t="str">
        <f t="shared" si="7"/>
        <v>Belum Diisi</v>
      </c>
      <c r="I380" s="592" t="s">
        <v>26</v>
      </c>
      <c r="J380" s="593" t="str">
        <f>IF($D$377="Y/T","Isi Sasaran",IF($E$377=0,0,IF(I380="Y",1,IF(I380="T",0,"Isi Dulu"))))</f>
        <v>Isi Sasaran</v>
      </c>
      <c r="K380" s="592" t="s">
        <v>26</v>
      </c>
      <c r="L380" s="593" t="str">
        <f>IF($D$377="Y/T","Isi Sasaran",IF($E$377=0,0,IF(K380="Y",1,IF(K380="T",0,"Isi Dulu"))))</f>
        <v>Isi Sasaran</v>
      </c>
      <c r="M380" s="849"/>
      <c r="N380" s="852"/>
    </row>
    <row r="381" spans="2:14" ht="15.75">
      <c r="B381" s="838"/>
      <c r="C381" s="841"/>
      <c r="D381" s="859"/>
      <c r="E381" s="856"/>
      <c r="F381" s="569">
        <v>5</v>
      </c>
      <c r="G381" s="570"/>
      <c r="H381" s="599" t="str">
        <f t="shared" si="7"/>
        <v>Belum Diisi</v>
      </c>
      <c r="I381" s="595" t="s">
        <v>26</v>
      </c>
      <c r="J381" s="596" t="str">
        <f>IF($D$377="Y/T","Isi Sasaran",IF($E$377=0,0,IF(I381="Y",1,IF(I381="T",0,"Isi Dulu"))))</f>
        <v>Isi Sasaran</v>
      </c>
      <c r="K381" s="595" t="s">
        <v>26</v>
      </c>
      <c r="L381" s="596" t="str">
        <f>IF($D$377="Y/T","Isi Sasaran",IF($E$377=0,0,IF(K381="Y",1,IF(K381="T",0,"Isi Dulu"))))</f>
        <v>Isi Sasaran</v>
      </c>
      <c r="M381" s="850"/>
      <c r="N381" s="853"/>
    </row>
    <row r="382" spans="2:14" ht="15.75">
      <c r="B382" s="836">
        <v>15</v>
      </c>
      <c r="C382" s="839"/>
      <c r="D382" s="857" t="s">
        <v>26</v>
      </c>
      <c r="E382" s="854" t="str">
        <f>IF(D382="Y",1,IF(D382="T",0,IF(D382="Y/T","Belum diisi","Error")))</f>
        <v>Belum diisi</v>
      </c>
      <c r="F382" s="528">
        <v>1</v>
      </c>
      <c r="G382" s="529"/>
      <c r="H382" s="600" t="str">
        <f t="shared" si="7"/>
        <v>Belum Diisi</v>
      </c>
      <c r="I382" s="590" t="s">
        <v>26</v>
      </c>
      <c r="J382" s="591" t="str">
        <f>IF($D$382="Y/T","Isi Sasaran",IF($E$382=0,0,IF(I382="Y",1,IF(I382="T",0,"Isi Dulu"))))</f>
        <v>Isi Sasaran</v>
      </c>
      <c r="K382" s="590" t="s">
        <v>26</v>
      </c>
      <c r="L382" s="591" t="str">
        <f>IF($D$382="Y/T","Isi Sasaran",IF($E$382=0,0,IF(K382="Y",1,IF(K382="T",0,"Isi Dulu"))))</f>
        <v>Isi Sasaran</v>
      </c>
      <c r="M382" s="848" t="s">
        <v>26</v>
      </c>
      <c r="N382" s="851" t="str">
        <f>IF(M382="Y",1,IF(M382="T",0,IF(M382="Y/T","Belum diisi","Error")))</f>
        <v>Belum diisi</v>
      </c>
    </row>
    <row r="383" spans="2:14" ht="15.75">
      <c r="B383" s="837"/>
      <c r="C383" s="840"/>
      <c r="D383" s="858"/>
      <c r="E383" s="855"/>
      <c r="F383" s="549">
        <v>2</v>
      </c>
      <c r="G383" s="550"/>
      <c r="H383" s="598" t="str">
        <f t="shared" si="7"/>
        <v>Belum Diisi</v>
      </c>
      <c r="I383" s="592" t="s">
        <v>26</v>
      </c>
      <c r="J383" s="593" t="str">
        <f>IF($D$382="Y/T","Isi Sasaran",IF($E$382=0,0,IF(I383="Y",1,IF(I383="T",0,"Isi Dulu"))))</f>
        <v>Isi Sasaran</v>
      </c>
      <c r="K383" s="592" t="s">
        <v>26</v>
      </c>
      <c r="L383" s="593" t="str">
        <f>IF($D$382="Y/T","Isi Sasaran",IF($E$382=0,0,IF(K383="Y",1,IF(K383="T",0,"Isi Dulu"))))</f>
        <v>Isi Sasaran</v>
      </c>
      <c r="M383" s="849"/>
      <c r="N383" s="852"/>
    </row>
    <row r="384" spans="2:14" ht="15.75">
      <c r="B384" s="837"/>
      <c r="C384" s="840"/>
      <c r="D384" s="858"/>
      <c r="E384" s="855"/>
      <c r="F384" s="549">
        <v>3</v>
      </c>
      <c r="G384" s="550"/>
      <c r="H384" s="598" t="str">
        <f t="shared" si="7"/>
        <v>Belum Diisi</v>
      </c>
      <c r="I384" s="592" t="s">
        <v>26</v>
      </c>
      <c r="J384" s="593" t="str">
        <f>IF($D$382="Y/T","Isi Sasaran",IF($E$382=0,0,IF(I384="Y",1,IF(I384="T",0,"Isi Dulu"))))</f>
        <v>Isi Sasaran</v>
      </c>
      <c r="K384" s="592" t="s">
        <v>26</v>
      </c>
      <c r="L384" s="593" t="str">
        <f>IF($D$382="Y/T","Isi Sasaran",IF($E$382=0,0,IF(K384="Y",1,IF(K384="T",0,"Isi Dulu"))))</f>
        <v>Isi Sasaran</v>
      </c>
      <c r="M384" s="849"/>
      <c r="N384" s="852"/>
    </row>
    <row r="385" spans="2:14" ht="15.75">
      <c r="B385" s="837"/>
      <c r="C385" s="840"/>
      <c r="D385" s="858"/>
      <c r="E385" s="855"/>
      <c r="F385" s="549">
        <v>4</v>
      </c>
      <c r="G385" s="550"/>
      <c r="H385" s="598" t="str">
        <f t="shared" si="7"/>
        <v>Belum Diisi</v>
      </c>
      <c r="I385" s="592" t="s">
        <v>26</v>
      </c>
      <c r="J385" s="593" t="str">
        <f>IF($D$382="Y/T","Isi Sasaran",IF($E$382=0,0,IF(I385="Y",1,IF(I385="T",0,"Isi Dulu"))))</f>
        <v>Isi Sasaran</v>
      </c>
      <c r="K385" s="592" t="s">
        <v>26</v>
      </c>
      <c r="L385" s="593" t="str">
        <f>IF($D$382="Y/T","Isi Sasaran",IF($E$382=0,0,IF(K385="Y",1,IF(K385="T",0,"Isi Dulu"))))</f>
        <v>Isi Sasaran</v>
      </c>
      <c r="M385" s="849"/>
      <c r="N385" s="852"/>
    </row>
    <row r="386" spans="2:14" ht="15.75">
      <c r="B386" s="838"/>
      <c r="C386" s="841"/>
      <c r="D386" s="859"/>
      <c r="E386" s="856"/>
      <c r="F386" s="569">
        <v>5</v>
      </c>
      <c r="G386" s="570"/>
      <c r="H386" s="599" t="str">
        <f t="shared" si="7"/>
        <v>Belum Diisi</v>
      </c>
      <c r="I386" s="595" t="s">
        <v>26</v>
      </c>
      <c r="J386" s="596" t="str">
        <f>IF($D$382="Y/T","Isi Sasaran",IF($E$382=0,0,IF(I386="Y",1,IF(I386="T",0,"Isi Dulu"))))</f>
        <v>Isi Sasaran</v>
      </c>
      <c r="K386" s="595" t="s">
        <v>26</v>
      </c>
      <c r="L386" s="596" t="str">
        <f>IF($D$382="Y/T","Isi Sasaran",IF($E$382=0,0,IF(K386="Y",1,IF(K386="T",0,"Isi Dulu"))))</f>
        <v>Isi Sasaran</v>
      </c>
      <c r="M386" s="850"/>
      <c r="N386" s="853"/>
    </row>
    <row r="387" spans="2:14" ht="15.75">
      <c r="B387" s="836">
        <v>16</v>
      </c>
      <c r="C387" s="839"/>
      <c r="D387" s="857" t="s">
        <v>26</v>
      </c>
      <c r="E387" s="854" t="str">
        <f>IF(D387="Y",1,IF(D387="T",0,IF(D387="Y/T","Belum diisi","Error")))</f>
        <v>Belum diisi</v>
      </c>
      <c r="F387" s="528">
        <v>1</v>
      </c>
      <c r="G387" s="529"/>
      <c r="H387" s="600" t="str">
        <f t="shared" si="7"/>
        <v>Belum Diisi</v>
      </c>
      <c r="I387" s="590" t="s">
        <v>26</v>
      </c>
      <c r="J387" s="591" t="str">
        <f>IF($D$387="Y/T","Isi Sasaran",IF($E$387=0,0,IF(I387="Y",1,IF(I387="T",0,"Isi Dulu"))))</f>
        <v>Isi Sasaran</v>
      </c>
      <c r="K387" s="590" t="s">
        <v>26</v>
      </c>
      <c r="L387" s="591" t="str">
        <f>IF($D$387="Y/T","Isi Sasaran",IF($E$387=0,0,IF(K387="Y",1,IF(K387="T",0,"Isi Dulu"))))</f>
        <v>Isi Sasaran</v>
      </c>
      <c r="M387" s="848" t="s">
        <v>26</v>
      </c>
      <c r="N387" s="851" t="str">
        <f>IF(M387="Y",1,IF(M387="T",0,IF(M387="Y/T","Belum diisi","Error")))</f>
        <v>Belum diisi</v>
      </c>
    </row>
    <row r="388" spans="2:14" ht="15.75">
      <c r="B388" s="837"/>
      <c r="C388" s="840"/>
      <c r="D388" s="858"/>
      <c r="E388" s="855"/>
      <c r="F388" s="549">
        <v>2</v>
      </c>
      <c r="G388" s="550"/>
      <c r="H388" s="598" t="str">
        <f t="shared" si="7"/>
        <v>Belum Diisi</v>
      </c>
      <c r="I388" s="592" t="s">
        <v>26</v>
      </c>
      <c r="J388" s="593" t="str">
        <f>IF($D$387="Y/T","Isi Sasaran",IF($E$387=0,0,IF(I388="Y",1,IF(I388="T",0,"Isi Dulu"))))</f>
        <v>Isi Sasaran</v>
      </c>
      <c r="K388" s="592" t="s">
        <v>26</v>
      </c>
      <c r="L388" s="593" t="str">
        <f>IF($D$387="Y/T","Isi Sasaran",IF($E$387=0,0,IF(K388="Y",1,IF(K388="T",0,"Isi Dulu"))))</f>
        <v>Isi Sasaran</v>
      </c>
      <c r="M388" s="849"/>
      <c r="N388" s="852"/>
    </row>
    <row r="389" spans="2:14" ht="15.75">
      <c r="B389" s="837"/>
      <c r="C389" s="840"/>
      <c r="D389" s="858"/>
      <c r="E389" s="855"/>
      <c r="F389" s="549">
        <v>3</v>
      </c>
      <c r="G389" s="550"/>
      <c r="H389" s="598" t="str">
        <f t="shared" si="7"/>
        <v>Belum Diisi</v>
      </c>
      <c r="I389" s="592" t="s">
        <v>26</v>
      </c>
      <c r="J389" s="593" t="str">
        <f>IF($D$387="Y/T","Isi Sasaran",IF($E$387=0,0,IF(I389="Y",1,IF(I389="T",0,"Isi Dulu"))))</f>
        <v>Isi Sasaran</v>
      </c>
      <c r="K389" s="592" t="s">
        <v>26</v>
      </c>
      <c r="L389" s="593" t="str">
        <f>IF($D$387="Y/T","Isi Sasaran",IF($E$387=0,0,IF(K389="Y",1,IF(K389="T",0,"Isi Dulu"))))</f>
        <v>Isi Sasaran</v>
      </c>
      <c r="M389" s="849"/>
      <c r="N389" s="852"/>
    </row>
    <row r="390" spans="2:14" ht="15.75">
      <c r="B390" s="837"/>
      <c r="C390" s="840"/>
      <c r="D390" s="858"/>
      <c r="E390" s="855"/>
      <c r="F390" s="549">
        <v>4</v>
      </c>
      <c r="G390" s="550"/>
      <c r="H390" s="598" t="str">
        <f t="shared" si="7"/>
        <v>Belum Diisi</v>
      </c>
      <c r="I390" s="592" t="s">
        <v>26</v>
      </c>
      <c r="J390" s="593" t="str">
        <f>IF($D$387="Y/T","Isi Sasaran",IF($E$387=0,0,IF(I390="Y",1,IF(I390="T",0,"Isi Dulu"))))</f>
        <v>Isi Sasaran</v>
      </c>
      <c r="K390" s="592" t="s">
        <v>26</v>
      </c>
      <c r="L390" s="593" t="str">
        <f>IF($D$387="Y/T","Isi Sasaran",IF($E$387=0,0,IF(K390="Y",1,IF(K390="T",0,"Isi Dulu"))))</f>
        <v>Isi Sasaran</v>
      </c>
      <c r="M390" s="849"/>
      <c r="N390" s="852"/>
    </row>
    <row r="391" spans="2:14" ht="15.75">
      <c r="B391" s="838"/>
      <c r="C391" s="841"/>
      <c r="D391" s="859"/>
      <c r="E391" s="856"/>
      <c r="F391" s="569">
        <v>5</v>
      </c>
      <c r="G391" s="570"/>
      <c r="H391" s="599" t="str">
        <f t="shared" si="7"/>
        <v>Belum Diisi</v>
      </c>
      <c r="I391" s="595" t="s">
        <v>26</v>
      </c>
      <c r="J391" s="596" t="str">
        <f>IF($D$387="Y/T","Isi Sasaran",IF($E$387=0,0,IF(I391="Y",1,IF(I391="T",0,"Isi Dulu"))))</f>
        <v>Isi Sasaran</v>
      </c>
      <c r="K391" s="595" t="s">
        <v>26</v>
      </c>
      <c r="L391" s="596" t="str">
        <f>IF($D$387="Y/T","Isi Sasaran",IF($E$387=0,0,IF(K391="Y",1,IF(K391="T",0,"Isi Dulu"))))</f>
        <v>Isi Sasaran</v>
      </c>
      <c r="M391" s="850"/>
      <c r="N391" s="853"/>
    </row>
    <row r="392" spans="2:14" ht="15.75">
      <c r="B392" s="836">
        <v>17</v>
      </c>
      <c r="C392" s="839"/>
      <c r="D392" s="857" t="s">
        <v>26</v>
      </c>
      <c r="E392" s="854" t="str">
        <f>IF(D392="Y",1,IF(D392="T",0,IF(D392="Y/T","Belum diisi","Error")))</f>
        <v>Belum diisi</v>
      </c>
      <c r="F392" s="528">
        <v>1</v>
      </c>
      <c r="G392" s="529"/>
      <c r="H392" s="600" t="str">
        <f t="shared" si="7"/>
        <v>Belum Diisi</v>
      </c>
      <c r="I392" s="590" t="s">
        <v>26</v>
      </c>
      <c r="J392" s="591" t="str">
        <f>IF($D$392="Y/T","Isi Sasaran",IF($E$392=0,0,IF(I392="Y",1,IF(I392="T",0,"Isi Dulu"))))</f>
        <v>Isi Sasaran</v>
      </c>
      <c r="K392" s="590" t="s">
        <v>26</v>
      </c>
      <c r="L392" s="591" t="str">
        <f>IF($D$392="Y/T","Isi Sasaran",IF($E$392=0,0,IF(K392="Y",1,IF(K392="T",0,"Isi Dulu"))))</f>
        <v>Isi Sasaran</v>
      </c>
      <c r="M392" s="848" t="s">
        <v>26</v>
      </c>
      <c r="N392" s="851" t="str">
        <f>IF(M392="Y",1,IF(M392="T",0,IF(M392="Y/T","Belum diisi","Error")))</f>
        <v>Belum diisi</v>
      </c>
    </row>
    <row r="393" spans="2:14" ht="15.75">
      <c r="B393" s="837"/>
      <c r="C393" s="840"/>
      <c r="D393" s="858"/>
      <c r="E393" s="855"/>
      <c r="F393" s="549">
        <v>2</v>
      </c>
      <c r="G393" s="550"/>
      <c r="H393" s="598" t="str">
        <f t="shared" si="7"/>
        <v>Belum Diisi</v>
      </c>
      <c r="I393" s="592" t="s">
        <v>26</v>
      </c>
      <c r="J393" s="593" t="str">
        <f>IF($D$392="Y/T","Isi Sasaran",IF($E$392=0,0,IF(I393="Y",1,IF(I393="T",0,"Isi Dulu"))))</f>
        <v>Isi Sasaran</v>
      </c>
      <c r="K393" s="592" t="s">
        <v>26</v>
      </c>
      <c r="L393" s="593" t="str">
        <f>IF($D$392="Y/T","Isi Sasaran",IF($E$392=0,0,IF(K393="Y",1,IF(K393="T",0,"Isi Dulu"))))</f>
        <v>Isi Sasaran</v>
      </c>
      <c r="M393" s="849"/>
      <c r="N393" s="852"/>
    </row>
    <row r="394" spans="2:14" ht="15.75">
      <c r="B394" s="837"/>
      <c r="C394" s="840"/>
      <c r="D394" s="858"/>
      <c r="E394" s="855"/>
      <c r="F394" s="549">
        <v>3</v>
      </c>
      <c r="G394" s="550"/>
      <c r="H394" s="598" t="str">
        <f t="shared" si="7"/>
        <v>Belum Diisi</v>
      </c>
      <c r="I394" s="592" t="s">
        <v>26</v>
      </c>
      <c r="J394" s="593" t="str">
        <f>IF($D$392="Y/T","Isi Sasaran",IF($E$392=0,0,IF(I394="Y",1,IF(I394="T",0,"Isi Dulu"))))</f>
        <v>Isi Sasaran</v>
      </c>
      <c r="K394" s="592" t="s">
        <v>26</v>
      </c>
      <c r="L394" s="593" t="str">
        <f>IF($D$392="Y/T","Isi Sasaran",IF($E$392=0,0,IF(K394="Y",1,IF(K394="T",0,"Isi Dulu"))))</f>
        <v>Isi Sasaran</v>
      </c>
      <c r="M394" s="849"/>
      <c r="N394" s="852"/>
    </row>
    <row r="395" spans="2:14" ht="15.75">
      <c r="B395" s="837"/>
      <c r="C395" s="840"/>
      <c r="D395" s="858"/>
      <c r="E395" s="855"/>
      <c r="F395" s="549">
        <v>4</v>
      </c>
      <c r="G395" s="550"/>
      <c r="H395" s="598" t="str">
        <f t="shared" si="7"/>
        <v>Belum Diisi</v>
      </c>
      <c r="I395" s="592" t="s">
        <v>26</v>
      </c>
      <c r="J395" s="593" t="str">
        <f>IF($D$392="Y/T","Isi Sasaran",IF($E$392=0,0,IF(I395="Y",1,IF(I395="T",0,"Isi Dulu"))))</f>
        <v>Isi Sasaran</v>
      </c>
      <c r="K395" s="592" t="s">
        <v>26</v>
      </c>
      <c r="L395" s="593" t="str">
        <f>IF($D$392="Y/T","Isi Sasaran",IF($E$392=0,0,IF(K395="Y",1,IF(K395="T",0,"Isi Dulu"))))</f>
        <v>Isi Sasaran</v>
      </c>
      <c r="M395" s="849"/>
      <c r="N395" s="852"/>
    </row>
    <row r="396" spans="2:14" ht="15.75">
      <c r="B396" s="838"/>
      <c r="C396" s="841"/>
      <c r="D396" s="859"/>
      <c r="E396" s="856"/>
      <c r="F396" s="569">
        <v>5</v>
      </c>
      <c r="G396" s="570"/>
      <c r="H396" s="599" t="str">
        <f t="shared" si="7"/>
        <v>Belum Diisi</v>
      </c>
      <c r="I396" s="595" t="s">
        <v>26</v>
      </c>
      <c r="J396" s="596" t="str">
        <f>IF($D$392="Y/T","Isi Sasaran",IF($E$392=0,0,IF(I396="Y",1,IF(I396="T",0,"Isi Dulu"))))</f>
        <v>Isi Sasaran</v>
      </c>
      <c r="K396" s="595" t="s">
        <v>26</v>
      </c>
      <c r="L396" s="596" t="str">
        <f>IF($D$392="Y/T","Isi Sasaran",IF($E$392=0,0,IF(K396="Y",1,IF(K396="T",0,"Isi Dulu"))))</f>
        <v>Isi Sasaran</v>
      </c>
      <c r="M396" s="850"/>
      <c r="N396" s="853"/>
    </row>
    <row r="397" spans="2:14" ht="15.75">
      <c r="B397" s="836">
        <v>18</v>
      </c>
      <c r="C397" s="839"/>
      <c r="D397" s="857" t="s">
        <v>26</v>
      </c>
      <c r="E397" s="854" t="str">
        <f>IF(D397="Y",1,IF(D397="T",0,IF(D397="Y/T","Belum diisi","Error")))</f>
        <v>Belum diisi</v>
      </c>
      <c r="F397" s="528">
        <v>1</v>
      </c>
      <c r="G397" s="529"/>
      <c r="H397" s="600" t="str">
        <f t="shared" si="7"/>
        <v>Belum Diisi</v>
      </c>
      <c r="I397" s="590" t="s">
        <v>26</v>
      </c>
      <c r="J397" s="591" t="str">
        <f>IF($D$397="Y/T","Isi Sasaran",IF($E$397=0,0,IF(I397="Y",1,IF(I397="T",0,"Isi Dulu"))))</f>
        <v>Isi Sasaran</v>
      </c>
      <c r="K397" s="590" t="s">
        <v>26</v>
      </c>
      <c r="L397" s="591" t="str">
        <f>IF($D$397="Y/T","Isi Sasaran",IF($E$397=0,0,IF(K397="Y",1,IF(K397="T",0,"Isi Dulu"))))</f>
        <v>Isi Sasaran</v>
      </c>
      <c r="M397" s="848" t="s">
        <v>26</v>
      </c>
      <c r="N397" s="851" t="str">
        <f>IF(M397="Y",1,IF(M397="T",0,IF(M397="Y/T","Belum diisi","Error")))</f>
        <v>Belum diisi</v>
      </c>
    </row>
    <row r="398" spans="2:14" ht="15.75">
      <c r="B398" s="837"/>
      <c r="C398" s="840"/>
      <c r="D398" s="858"/>
      <c r="E398" s="855"/>
      <c r="F398" s="549">
        <v>2</v>
      </c>
      <c r="G398" s="550"/>
      <c r="H398" s="598" t="str">
        <f t="shared" si="7"/>
        <v>Belum Diisi</v>
      </c>
      <c r="I398" s="592" t="s">
        <v>26</v>
      </c>
      <c r="J398" s="593" t="str">
        <f>IF($D$397="Y/T","Isi Sasaran",IF($E$397=0,0,IF(I398="Y",1,IF(I398="T",0,"Isi Dulu"))))</f>
        <v>Isi Sasaran</v>
      </c>
      <c r="K398" s="592" t="s">
        <v>26</v>
      </c>
      <c r="L398" s="593" t="str">
        <f>IF($D$397="Y/T","Isi Sasaran",IF($E$397=0,0,IF(K398="Y",1,IF(K398="T",0,"Isi Dulu"))))</f>
        <v>Isi Sasaran</v>
      </c>
      <c r="M398" s="849"/>
      <c r="N398" s="852"/>
    </row>
    <row r="399" spans="2:14" ht="15.75">
      <c r="B399" s="837"/>
      <c r="C399" s="840"/>
      <c r="D399" s="858"/>
      <c r="E399" s="855"/>
      <c r="F399" s="549">
        <v>3</v>
      </c>
      <c r="G399" s="550"/>
      <c r="H399" s="598" t="str">
        <f t="shared" si="7"/>
        <v>Belum Diisi</v>
      </c>
      <c r="I399" s="592" t="s">
        <v>26</v>
      </c>
      <c r="J399" s="593" t="str">
        <f>IF($D$397="Y/T","Isi Sasaran",IF($E$397=0,0,IF(I399="Y",1,IF(I399="T",0,"Isi Dulu"))))</f>
        <v>Isi Sasaran</v>
      </c>
      <c r="K399" s="592" t="s">
        <v>26</v>
      </c>
      <c r="L399" s="593" t="str">
        <f>IF($D$397="Y/T","Isi Sasaran",IF($E$397=0,0,IF(K399="Y",1,IF(K399="T",0,"Isi Dulu"))))</f>
        <v>Isi Sasaran</v>
      </c>
      <c r="M399" s="849"/>
      <c r="N399" s="852"/>
    </row>
    <row r="400" spans="2:14" ht="15.75">
      <c r="B400" s="837"/>
      <c r="C400" s="840"/>
      <c r="D400" s="858"/>
      <c r="E400" s="855"/>
      <c r="F400" s="549">
        <v>4</v>
      </c>
      <c r="G400" s="550"/>
      <c r="H400" s="598" t="str">
        <f t="shared" si="7"/>
        <v>Belum Diisi</v>
      </c>
      <c r="I400" s="592" t="s">
        <v>26</v>
      </c>
      <c r="J400" s="593" t="str">
        <f>IF($D$397="Y/T","Isi Sasaran",IF($E$397=0,0,IF(I400="Y",1,IF(I400="T",0,"Isi Dulu"))))</f>
        <v>Isi Sasaran</v>
      </c>
      <c r="K400" s="592" t="s">
        <v>26</v>
      </c>
      <c r="L400" s="593" t="str">
        <f>IF($D$397="Y/T","Isi Sasaran",IF($E$397=0,0,IF(K400="Y",1,IF(K400="T",0,"Isi Dulu"))))</f>
        <v>Isi Sasaran</v>
      </c>
      <c r="M400" s="849"/>
      <c r="N400" s="852"/>
    </row>
    <row r="401" spans="2:14" ht="15.75">
      <c r="B401" s="838"/>
      <c r="C401" s="841"/>
      <c r="D401" s="859"/>
      <c r="E401" s="856"/>
      <c r="F401" s="569">
        <v>5</v>
      </c>
      <c r="G401" s="570"/>
      <c r="H401" s="599" t="str">
        <f t="shared" si="7"/>
        <v>Belum Diisi</v>
      </c>
      <c r="I401" s="595" t="s">
        <v>26</v>
      </c>
      <c r="J401" s="596" t="str">
        <f>IF($D$397="Y/T","Isi Sasaran",IF($E$397=0,0,IF(I401="Y",1,IF(I401="T",0,"Isi Dulu"))))</f>
        <v>Isi Sasaran</v>
      </c>
      <c r="K401" s="595" t="s">
        <v>26</v>
      </c>
      <c r="L401" s="596" t="str">
        <f>IF($D$397="Y/T","Isi Sasaran",IF($E$397=0,0,IF(K401="Y",1,IF(K401="T",0,"Isi Dulu"))))</f>
        <v>Isi Sasaran</v>
      </c>
      <c r="M401" s="850"/>
      <c r="N401" s="853"/>
    </row>
    <row r="402" spans="2:14" ht="15.75">
      <c r="B402" s="836">
        <v>19</v>
      </c>
      <c r="C402" s="839"/>
      <c r="D402" s="857" t="s">
        <v>26</v>
      </c>
      <c r="E402" s="854" t="str">
        <f>IF(D402="Y",1,IF(D402="T",0,IF(D402="Y/T","Belum diisi","Error")))</f>
        <v>Belum diisi</v>
      </c>
      <c r="F402" s="528">
        <v>1</v>
      </c>
      <c r="G402" s="529"/>
      <c r="H402" s="600" t="str">
        <f t="shared" si="7"/>
        <v>Belum Diisi</v>
      </c>
      <c r="I402" s="590" t="s">
        <v>26</v>
      </c>
      <c r="J402" s="591" t="str">
        <f>IF($D$402="Y/T","Isi Sasaran",IF($E$402=0,0,IF(I402="Y",1,IF(I402="T",0,"Isi Dulu"))))</f>
        <v>Isi Sasaran</v>
      </c>
      <c r="K402" s="590" t="s">
        <v>26</v>
      </c>
      <c r="L402" s="591" t="str">
        <f>IF($D$402="Y/T","Isi Sasaran",IF($E$402=0,0,IF(K402="Y",1,IF(K402="T",0,"Isi Dulu"))))</f>
        <v>Isi Sasaran</v>
      </c>
      <c r="M402" s="848" t="s">
        <v>26</v>
      </c>
      <c r="N402" s="851" t="str">
        <f>IF(M402="Y",1,IF(M402="T",0,IF(M402="Y/T","Belum diisi","Error")))</f>
        <v>Belum diisi</v>
      </c>
    </row>
    <row r="403" spans="2:14" ht="15.75">
      <c r="B403" s="837"/>
      <c r="C403" s="840"/>
      <c r="D403" s="858"/>
      <c r="E403" s="855"/>
      <c r="F403" s="549">
        <v>2</v>
      </c>
      <c r="G403" s="550"/>
      <c r="H403" s="598" t="str">
        <f t="shared" si="7"/>
        <v>Belum Diisi</v>
      </c>
      <c r="I403" s="592" t="s">
        <v>26</v>
      </c>
      <c r="J403" s="593" t="str">
        <f>IF($D$402="Y/T","Isi Sasaran",IF($E$402=0,0,IF(I403="Y",1,IF(I403="T",0,"Isi Dulu"))))</f>
        <v>Isi Sasaran</v>
      </c>
      <c r="K403" s="592" t="s">
        <v>26</v>
      </c>
      <c r="L403" s="593" t="str">
        <f>IF($D$402="Y/T","Isi Sasaran",IF($E$402=0,0,IF(K403="Y",1,IF(K403="T",0,"Isi Dulu"))))</f>
        <v>Isi Sasaran</v>
      </c>
      <c r="M403" s="849"/>
      <c r="N403" s="852"/>
    </row>
    <row r="404" spans="2:14" ht="15.75">
      <c r="B404" s="837"/>
      <c r="C404" s="840"/>
      <c r="D404" s="858"/>
      <c r="E404" s="855"/>
      <c r="F404" s="549">
        <v>3</v>
      </c>
      <c r="G404" s="550"/>
      <c r="H404" s="598" t="str">
        <f t="shared" si="7"/>
        <v>Belum Diisi</v>
      </c>
      <c r="I404" s="592" t="s">
        <v>26</v>
      </c>
      <c r="J404" s="593" t="str">
        <f>IF($D$402="Y/T","Isi Sasaran",IF($E$402=0,0,IF(I404="Y",1,IF(I404="T",0,"Isi Dulu"))))</f>
        <v>Isi Sasaran</v>
      </c>
      <c r="K404" s="592" t="s">
        <v>26</v>
      </c>
      <c r="L404" s="593" t="str">
        <f>IF($D$402="Y/T","Isi Sasaran",IF($E$402=0,0,IF(K404="Y",1,IF(K404="T",0,"Isi Dulu"))))</f>
        <v>Isi Sasaran</v>
      </c>
      <c r="M404" s="849"/>
      <c r="N404" s="852"/>
    </row>
    <row r="405" spans="2:14" ht="15.75">
      <c r="B405" s="837"/>
      <c r="C405" s="840"/>
      <c r="D405" s="858"/>
      <c r="E405" s="855"/>
      <c r="F405" s="549">
        <v>4</v>
      </c>
      <c r="G405" s="550"/>
      <c r="H405" s="598" t="str">
        <f t="shared" si="7"/>
        <v>Belum Diisi</v>
      </c>
      <c r="I405" s="592" t="s">
        <v>26</v>
      </c>
      <c r="J405" s="593" t="str">
        <f>IF($D$402="Y/T","Isi Sasaran",IF($E$402=0,0,IF(I405="Y",1,IF(I405="T",0,"Isi Dulu"))))</f>
        <v>Isi Sasaran</v>
      </c>
      <c r="K405" s="592" t="s">
        <v>26</v>
      </c>
      <c r="L405" s="593" t="str">
        <f>IF($D$402="Y/T","Isi Sasaran",IF($E$402=0,0,IF(K405="Y",1,IF(K405="T",0,"Isi Dulu"))))</f>
        <v>Isi Sasaran</v>
      </c>
      <c r="M405" s="849"/>
      <c r="N405" s="852"/>
    </row>
    <row r="406" spans="2:14" ht="15.75">
      <c r="B406" s="838"/>
      <c r="C406" s="841"/>
      <c r="D406" s="859"/>
      <c r="E406" s="856"/>
      <c r="F406" s="569">
        <v>5</v>
      </c>
      <c r="G406" s="570"/>
      <c r="H406" s="599" t="str">
        <f t="shared" si="7"/>
        <v>Belum Diisi</v>
      </c>
      <c r="I406" s="595" t="s">
        <v>26</v>
      </c>
      <c r="J406" s="596" t="str">
        <f>IF($D$402="Y/T","Isi Sasaran",IF($E$402=0,0,IF(I406="Y",1,IF(I406="T",0,"Isi Dulu"))))</f>
        <v>Isi Sasaran</v>
      </c>
      <c r="K406" s="595" t="s">
        <v>26</v>
      </c>
      <c r="L406" s="596" t="str">
        <f>IF($D$402="Y/T","Isi Sasaran",IF($E$402=0,0,IF(K406="Y",1,IF(K406="T",0,"Isi Dulu"))))</f>
        <v>Isi Sasaran</v>
      </c>
      <c r="M406" s="850"/>
      <c r="N406" s="853"/>
    </row>
    <row r="407" spans="2:14" ht="15.75">
      <c r="B407" s="836">
        <v>20</v>
      </c>
      <c r="C407" s="839"/>
      <c r="D407" s="857" t="s">
        <v>26</v>
      </c>
      <c r="E407" s="854" t="str">
        <f>IF(D407="Y",1,IF(D407="T",0,IF(D407="Y/T","Belum diisi","Error")))</f>
        <v>Belum diisi</v>
      </c>
      <c r="F407" s="528">
        <v>1</v>
      </c>
      <c r="G407" s="529"/>
      <c r="H407" s="600" t="str">
        <f t="shared" si="7"/>
        <v>Belum Diisi</v>
      </c>
      <c r="I407" s="590" t="s">
        <v>26</v>
      </c>
      <c r="J407" s="591" t="str">
        <f>IF($D$407="Y/T","Isi Sasaran",IF($E$407=0,0,IF(I407="Y",1,IF(I407="T",0,"Isi Dulu"))))</f>
        <v>Isi Sasaran</v>
      </c>
      <c r="K407" s="590" t="s">
        <v>26</v>
      </c>
      <c r="L407" s="591" t="str">
        <f>IF($D$407="Y/T","Isi Sasaran",IF($E$407=0,0,IF(K407="Y",1,IF(K407="T",0,"Isi Dulu"))))</f>
        <v>Isi Sasaran</v>
      </c>
      <c r="M407" s="848" t="s">
        <v>26</v>
      </c>
      <c r="N407" s="851" t="str">
        <f>IF(M407="Y",1,IF(M407="T",0,IF(M407="Y/T","Belum diisi","Error")))</f>
        <v>Belum diisi</v>
      </c>
    </row>
    <row r="408" spans="2:14" ht="15.75">
      <c r="B408" s="837"/>
      <c r="C408" s="840"/>
      <c r="D408" s="858"/>
      <c r="E408" s="855"/>
      <c r="F408" s="549">
        <v>2</v>
      </c>
      <c r="G408" s="550"/>
      <c r="H408" s="598" t="str">
        <f t="shared" si="7"/>
        <v>Belum Diisi</v>
      </c>
      <c r="I408" s="592" t="s">
        <v>26</v>
      </c>
      <c r="J408" s="593" t="str">
        <f>IF($D$407="Y/T","Isi Sasaran",IF($E$407=0,0,IF(I408="Y",1,IF(I408="T",0,"Isi Dulu"))))</f>
        <v>Isi Sasaran</v>
      </c>
      <c r="K408" s="592" t="s">
        <v>26</v>
      </c>
      <c r="L408" s="593" t="str">
        <f>IF($D$407="Y/T","Isi Sasaran",IF($E$407=0,0,IF(K408="Y",1,IF(K408="T",0,"Isi Dulu"))))</f>
        <v>Isi Sasaran</v>
      </c>
      <c r="M408" s="849"/>
      <c r="N408" s="852"/>
    </row>
    <row r="409" spans="2:14" ht="15.75">
      <c r="B409" s="837"/>
      <c r="C409" s="840"/>
      <c r="D409" s="858"/>
      <c r="E409" s="855"/>
      <c r="F409" s="549">
        <v>3</v>
      </c>
      <c r="G409" s="550"/>
      <c r="H409" s="598" t="str">
        <f t="shared" si="7"/>
        <v>Belum Diisi</v>
      </c>
      <c r="I409" s="592" t="s">
        <v>26</v>
      </c>
      <c r="J409" s="593" t="str">
        <f>IF($D$407="Y/T","Isi Sasaran",IF($E$407=0,0,IF(I409="Y",1,IF(I409="T",0,"Isi Dulu"))))</f>
        <v>Isi Sasaran</v>
      </c>
      <c r="K409" s="592" t="s">
        <v>26</v>
      </c>
      <c r="L409" s="593" t="str">
        <f>IF($D$407="Y/T","Isi Sasaran",IF($E$407=0,0,IF(K409="Y",1,IF(K409="T",0,"Isi Dulu"))))</f>
        <v>Isi Sasaran</v>
      </c>
      <c r="M409" s="849"/>
      <c r="N409" s="852"/>
    </row>
    <row r="410" spans="2:14" ht="15.75">
      <c r="B410" s="837"/>
      <c r="C410" s="840"/>
      <c r="D410" s="858"/>
      <c r="E410" s="855"/>
      <c r="F410" s="549">
        <v>4</v>
      </c>
      <c r="G410" s="550"/>
      <c r="H410" s="598" t="str">
        <f t="shared" si="7"/>
        <v>Belum Diisi</v>
      </c>
      <c r="I410" s="592" t="s">
        <v>26</v>
      </c>
      <c r="J410" s="593" t="str">
        <f>IF($D$407="Y/T","Isi Sasaran",IF($E$407=0,0,IF(I410="Y",1,IF(I410="T",0,"Isi Dulu"))))</f>
        <v>Isi Sasaran</v>
      </c>
      <c r="K410" s="592" t="s">
        <v>26</v>
      </c>
      <c r="L410" s="593" t="str">
        <f>IF($D$407="Y/T","Isi Sasaran",IF($E$407=0,0,IF(K410="Y",1,IF(K410="T",0,"Isi Dulu"))))</f>
        <v>Isi Sasaran</v>
      </c>
      <c r="M410" s="849"/>
      <c r="N410" s="852"/>
    </row>
    <row r="411" spans="2:14" ht="15.75">
      <c r="B411" s="838"/>
      <c r="C411" s="841"/>
      <c r="D411" s="859"/>
      <c r="E411" s="856"/>
      <c r="F411" s="569">
        <v>5</v>
      </c>
      <c r="G411" s="570"/>
      <c r="H411" s="599" t="str">
        <f t="shared" si="7"/>
        <v>Belum Diisi</v>
      </c>
      <c r="I411" s="595" t="s">
        <v>26</v>
      </c>
      <c r="J411" s="596" t="str">
        <f>IF($D$407="Y/T","Isi Sasaran",IF($E$407=0,0,IF(I411="Y",1,IF(I411="T",0,"Isi Dulu"))))</f>
        <v>Isi Sasaran</v>
      </c>
      <c r="K411" s="595" t="s">
        <v>26</v>
      </c>
      <c r="L411" s="596" t="str">
        <f>IF($D$407="Y/T","Isi Sasaran",IF($E$407=0,0,IF(K411="Y",1,IF(K411="T",0,"Isi Dulu"))))</f>
        <v>Isi Sasaran</v>
      </c>
      <c r="M411" s="850"/>
      <c r="N411" s="853"/>
    </row>
    <row r="412" spans="2:14" ht="15.75">
      <c r="B412" s="580"/>
      <c r="C412" s="581"/>
      <c r="D412" s="582"/>
      <c r="E412" s="602" t="e">
        <f>AVERAGE(E312:E411)</f>
        <v>#DIV/0!</v>
      </c>
      <c r="F412" s="583"/>
      <c r="G412" s="583"/>
      <c r="H412" s="602" t="e">
        <f>(IF($D312="Y/T",0,AVERAGE(H312:H316))+IF($D317="Y/T",0,AVERAGE(H317:H321))+IF($D322="Y/T",0,AVERAGE(H322:H326))+IF($D327="Y/T",0,AVERAGE(H327:H331))+IF($D332="Y/T",0,AVERAGE(H332:H336))+IF($D337="Y/T",0,AVERAGE(H337:H341))+IF($D342="Y/T",0,AVERAGE(H342:H346))+IF($D347="Y/T",0,AVERAGE(H347:H351))+IF($D352="Y/T",0,AVERAGE(H352:H356))+IF($D357="Y/T",0,AVERAGE(H357:H361))+IF($D362="Y/T",0,AVERAGE(H362:H366))+IF($D367="Y/T",0,AVERAGE(H367:H371))+IF($D372="Y/T",0,AVERAGE(H372:H376))+IF($D377="Y/T",0,AVERAGE(H377:H381))+IF($D382="Y/T",0,AVERAGE(H382:H386))+IF($D387="Y/T",0,AVERAGE(H387:H391))+IF($D392="Y/T",0,AVERAGE(H392:H396))+IF($D397="Y/T",0,AVERAGE(H397:H401))+IF($D402="Y/T",0,AVERAGE(H402:H406))+IF($D407="Y/T",0,AVERAGE(H407:H411)))/(COUNTIF($D312:$D411,"Y")+COUNTIF($D312:$D411,"T"))</f>
        <v>#DIV/0!</v>
      </c>
      <c r="I412" s="582"/>
      <c r="J412" s="602" t="e">
        <f>(IF($D312="Y/T",0,AVERAGE(J312:J316))+IF($D317="Y/T",0,AVERAGE(J317:J321))+IF($D322="Y/T",0,AVERAGE(J322:J326))+IF($D327="Y/T",0,AVERAGE(J327:J331))+IF($D332="Y/T",0,AVERAGE(J332:J336))+IF($D337="Y/T",0,AVERAGE(J337:J341))+IF($D342="Y/T",0,AVERAGE(J342:J346))+IF($D347="Y/T",0,AVERAGE(J347:J351))+IF($D352="Y/T",0,AVERAGE(J352:J356))+IF($D357="Y/T",0,AVERAGE(J357:J361))+IF($D362="Y/T",0,AVERAGE(J362:J366))+IF($D367="Y/T",0,AVERAGE(J367:J371))+IF($D372="Y/T",0,AVERAGE(J372:J376))+IF($D377="Y/T",0,AVERAGE(J377:J381))+IF($D382="Y/T",0,AVERAGE(J382:J386))+IF($D387="Y/T",0,AVERAGE(J387:J391))+IF($D392="Y/T",0,AVERAGE(J392:J396))+IF($D397="Y/T",0,AVERAGE(J397:J401))+IF($D402="Y/T",0,AVERAGE(J402:J406))+IF($D407="Y/T",0,AVERAGE(J407:J411)))/(COUNTIF($D312:$D411,"Y")+COUNTIF($D312:$D411,"T"))</f>
        <v>#DIV/0!</v>
      </c>
      <c r="K412" s="582"/>
      <c r="L412" s="602" t="e">
        <f>(IF($D312="Y/T",0,AVERAGE(L312:L316))+IF($D317="Y/T",0,AVERAGE(L317:L321))+IF($D322="Y/T",0,AVERAGE(L322:L326))+IF($D327="Y/T",0,AVERAGE(L327:L331))+IF($D332="Y/T",0,AVERAGE(L332:L336))+IF($D337="Y/T",0,AVERAGE(L337:L341))+IF($D342="Y/T",0,AVERAGE(L342:L346))+IF($D347="Y/T",0,AVERAGE(L347:L351))+IF($D352="Y/T",0,AVERAGE(L352:L356))+IF($D357="Y/T",0,AVERAGE(L357:L361))+IF($D362="Y/T",0,AVERAGE(L362:L366))+IF($D367="Y/T",0,AVERAGE(L367:L371))+IF($D372="Y/T",0,AVERAGE(L372:L376))+IF($D377="Y/T",0,AVERAGE(L377:L381))+IF($D382="Y/T",0,AVERAGE(L382:L386))+IF($D387="Y/T",0,AVERAGE(L387:L391))+IF($D392="Y/T",0,AVERAGE(L392:L396))+IF($D397="Y/T",0,AVERAGE(L397:L401))+IF($D402="Y/T",0,AVERAGE(L402:L406))+IF($D407="Y/T",0,AVERAGE(L407:L411)))/(COUNTIF($D312:$D411,"Y")+COUNTIF($D312:$D411,"T"))</f>
        <v>#DIV/0!</v>
      </c>
      <c r="M412" s="606"/>
      <c r="N412" s="602" t="e">
        <f>AVERAGE(N312:N411)</f>
        <v>#DIV/0!</v>
      </c>
    </row>
  </sheetData>
  <mergeCells count="496">
    <mergeCell ref="M337:M341"/>
    <mergeCell ref="E342:E346"/>
    <mergeCell ref="B327:B331"/>
    <mergeCell ref="C327:C331"/>
    <mergeCell ref="B285:B289"/>
    <mergeCell ref="M290:M294"/>
    <mergeCell ref="E300:E304"/>
    <mergeCell ref="N317:N321"/>
    <mergeCell ref="C300:C304"/>
    <mergeCell ref="B305:B309"/>
    <mergeCell ref="C285:C289"/>
    <mergeCell ref="M285:M289"/>
    <mergeCell ref="D295:D299"/>
    <mergeCell ref="M322:M326"/>
    <mergeCell ref="C312:C316"/>
    <mergeCell ref="B317:B321"/>
    <mergeCell ref="D322:D326"/>
    <mergeCell ref="E322:E326"/>
    <mergeCell ref="C317:C321"/>
    <mergeCell ref="E312:E316"/>
    <mergeCell ref="C322:C326"/>
    <mergeCell ref="N235:N239"/>
    <mergeCell ref="D312:D316"/>
    <mergeCell ref="D260:D264"/>
    <mergeCell ref="N250:N254"/>
    <mergeCell ref="C250:C254"/>
    <mergeCell ref="M260:M264"/>
    <mergeCell ref="B265:B269"/>
    <mergeCell ref="D255:D259"/>
    <mergeCell ref="M255:M259"/>
    <mergeCell ref="N255:N259"/>
    <mergeCell ref="M300:M304"/>
    <mergeCell ref="B260:B264"/>
    <mergeCell ref="D275:D279"/>
    <mergeCell ref="E265:E269"/>
    <mergeCell ref="E285:E289"/>
    <mergeCell ref="D290:D294"/>
    <mergeCell ref="E290:E294"/>
    <mergeCell ref="N285:N289"/>
    <mergeCell ref="N280:N284"/>
    <mergeCell ref="M295:M299"/>
    <mergeCell ref="B280:B284"/>
    <mergeCell ref="E280:E284"/>
    <mergeCell ref="C280:C284"/>
    <mergeCell ref="M270:M274"/>
    <mergeCell ref="N260:N264"/>
    <mergeCell ref="E270:E274"/>
    <mergeCell ref="D265:D269"/>
    <mergeCell ref="C260:C264"/>
    <mergeCell ref="B270:B274"/>
    <mergeCell ref="C290:C294"/>
    <mergeCell ref="B295:B299"/>
    <mergeCell ref="N295:N299"/>
    <mergeCell ref="D240:D244"/>
    <mergeCell ref="E240:E244"/>
    <mergeCell ref="N275:N279"/>
    <mergeCell ref="D280:D284"/>
    <mergeCell ref="B290:B294"/>
    <mergeCell ref="M280:M284"/>
    <mergeCell ref="E275:E279"/>
    <mergeCell ref="N240:N244"/>
    <mergeCell ref="B240:B244"/>
    <mergeCell ref="C225:C229"/>
    <mergeCell ref="N220:N224"/>
    <mergeCell ref="M198:M202"/>
    <mergeCell ref="N128:N132"/>
    <mergeCell ref="C133:C137"/>
    <mergeCell ref="M138:M142"/>
    <mergeCell ref="C148:C152"/>
    <mergeCell ref="E143:E147"/>
    <mergeCell ref="D138:D142"/>
    <mergeCell ref="C193:C197"/>
    <mergeCell ref="C203:C207"/>
    <mergeCell ref="M193:M197"/>
    <mergeCell ref="E193:E197"/>
    <mergeCell ref="D193:D197"/>
    <mergeCell ref="M210:M214"/>
    <mergeCell ref="D198:D202"/>
    <mergeCell ref="N133:N137"/>
    <mergeCell ref="N148:N152"/>
    <mergeCell ref="E158:E162"/>
    <mergeCell ref="D183:D187"/>
    <mergeCell ref="M133:M137"/>
    <mergeCell ref="M225:M229"/>
    <mergeCell ref="N225:N229"/>
    <mergeCell ref="B377:B381"/>
    <mergeCell ref="E382:E386"/>
    <mergeCell ref="D387:D391"/>
    <mergeCell ref="E377:E381"/>
    <mergeCell ref="D377:D381"/>
    <mergeCell ref="D382:D386"/>
    <mergeCell ref="E387:E391"/>
    <mergeCell ref="M382:M386"/>
    <mergeCell ref="N387:N391"/>
    <mergeCell ref="B382:B386"/>
    <mergeCell ref="M377:M381"/>
    <mergeCell ref="N377:N381"/>
    <mergeCell ref="C387:C391"/>
    <mergeCell ref="M387:M391"/>
    <mergeCell ref="B387:B391"/>
    <mergeCell ref="C382:C386"/>
    <mergeCell ref="N382:N386"/>
    <mergeCell ref="C377:C381"/>
    <mergeCell ref="B347:B351"/>
    <mergeCell ref="N352:N356"/>
    <mergeCell ref="E357:E361"/>
    <mergeCell ref="N300:N304"/>
    <mergeCell ref="D300:D304"/>
    <mergeCell ref="E305:E309"/>
    <mergeCell ref="N362:N366"/>
    <mergeCell ref="D352:D356"/>
    <mergeCell ref="B357:B361"/>
    <mergeCell ref="B322:B326"/>
    <mergeCell ref="M327:M331"/>
    <mergeCell ref="B342:B346"/>
    <mergeCell ref="B337:B341"/>
    <mergeCell ref="M312:M316"/>
    <mergeCell ref="B312:B316"/>
    <mergeCell ref="E317:E321"/>
    <mergeCell ref="N312:N316"/>
    <mergeCell ref="N327:N331"/>
    <mergeCell ref="D332:D336"/>
    <mergeCell ref="N322:N326"/>
    <mergeCell ref="D337:D341"/>
    <mergeCell ref="D327:D331"/>
    <mergeCell ref="E327:E331"/>
    <mergeCell ref="B332:B336"/>
    <mergeCell ref="B397:B401"/>
    <mergeCell ref="M402:M406"/>
    <mergeCell ref="C407:C411"/>
    <mergeCell ref="C402:C406"/>
    <mergeCell ref="B407:B411"/>
    <mergeCell ref="N392:N396"/>
    <mergeCell ref="E407:E411"/>
    <mergeCell ref="C397:C401"/>
    <mergeCell ref="B402:B406"/>
    <mergeCell ref="M392:M396"/>
    <mergeCell ref="D392:D396"/>
    <mergeCell ref="D407:D411"/>
    <mergeCell ref="N397:N401"/>
    <mergeCell ref="M397:M401"/>
    <mergeCell ref="E402:E406"/>
    <mergeCell ref="D402:D406"/>
    <mergeCell ref="E397:E401"/>
    <mergeCell ref="N407:N411"/>
    <mergeCell ref="N402:N406"/>
    <mergeCell ref="M407:M411"/>
    <mergeCell ref="B392:B396"/>
    <mergeCell ref="E392:E396"/>
    <mergeCell ref="C392:C396"/>
    <mergeCell ref="D397:D401"/>
    <mergeCell ref="N372:N376"/>
    <mergeCell ref="C362:C366"/>
    <mergeCell ref="B362:B366"/>
    <mergeCell ref="D362:D366"/>
    <mergeCell ref="E362:E366"/>
    <mergeCell ref="M362:M366"/>
    <mergeCell ref="M357:M361"/>
    <mergeCell ref="E337:E341"/>
    <mergeCell ref="N342:N346"/>
    <mergeCell ref="D342:D346"/>
    <mergeCell ref="C342:C346"/>
    <mergeCell ref="M347:M351"/>
    <mergeCell ref="C357:C361"/>
    <mergeCell ref="E352:E356"/>
    <mergeCell ref="B352:B356"/>
    <mergeCell ref="B367:B371"/>
    <mergeCell ref="N367:N371"/>
    <mergeCell ref="D367:D371"/>
    <mergeCell ref="B372:B376"/>
    <mergeCell ref="C372:C376"/>
    <mergeCell ref="M372:M376"/>
    <mergeCell ref="D372:D376"/>
    <mergeCell ref="E372:E376"/>
    <mergeCell ref="M367:M371"/>
    <mergeCell ref="C367:C371"/>
    <mergeCell ref="E367:E371"/>
    <mergeCell ref="B215:B219"/>
    <mergeCell ref="N230:N234"/>
    <mergeCell ref="E245:E249"/>
    <mergeCell ref="B230:B234"/>
    <mergeCell ref="C188:C192"/>
    <mergeCell ref="N193:N197"/>
    <mergeCell ref="D203:D207"/>
    <mergeCell ref="D347:D351"/>
    <mergeCell ref="C337:C341"/>
    <mergeCell ref="C347:C351"/>
    <mergeCell ref="M352:M356"/>
    <mergeCell ref="D357:D361"/>
    <mergeCell ref="E347:E351"/>
    <mergeCell ref="C352:C356"/>
    <mergeCell ref="M332:M336"/>
    <mergeCell ref="N347:N351"/>
    <mergeCell ref="C332:C336"/>
    <mergeCell ref="N337:N341"/>
    <mergeCell ref="E332:E336"/>
    <mergeCell ref="N357:N361"/>
    <mergeCell ref="M342:M346"/>
    <mergeCell ref="N332:N336"/>
    <mergeCell ref="N123:N127"/>
    <mergeCell ref="D123:D127"/>
    <mergeCell ref="N245:N249"/>
    <mergeCell ref="N210:N214"/>
    <mergeCell ref="B210:B214"/>
    <mergeCell ref="D215:D219"/>
    <mergeCell ref="D210:D214"/>
    <mergeCell ref="E210:E214"/>
    <mergeCell ref="E215:E219"/>
    <mergeCell ref="B209:N209"/>
    <mergeCell ref="E220:E224"/>
    <mergeCell ref="B198:B202"/>
    <mergeCell ref="M203:M207"/>
    <mergeCell ref="C215:C219"/>
    <mergeCell ref="N203:N207"/>
    <mergeCell ref="N188:N192"/>
    <mergeCell ref="E198:E202"/>
    <mergeCell ref="D173:D177"/>
    <mergeCell ref="M163:M167"/>
    <mergeCell ref="B163:B167"/>
    <mergeCell ref="M230:M234"/>
    <mergeCell ref="B225:B229"/>
    <mergeCell ref="D235:D239"/>
    <mergeCell ref="M220:M224"/>
    <mergeCell ref="N86:N90"/>
    <mergeCell ref="E96:E100"/>
    <mergeCell ref="C81:C85"/>
    <mergeCell ref="M173:M177"/>
    <mergeCell ref="B173:B177"/>
    <mergeCell ref="C168:C172"/>
    <mergeCell ref="N138:N142"/>
    <mergeCell ref="C128:C132"/>
    <mergeCell ref="M128:M132"/>
    <mergeCell ref="D133:D137"/>
    <mergeCell ref="E133:E137"/>
    <mergeCell ref="E128:E132"/>
    <mergeCell ref="B153:B157"/>
    <mergeCell ref="N158:N162"/>
    <mergeCell ref="D168:D172"/>
    <mergeCell ref="D163:D167"/>
    <mergeCell ref="E163:E167"/>
    <mergeCell ref="E168:E172"/>
    <mergeCell ref="B128:B132"/>
    <mergeCell ref="M81:M85"/>
    <mergeCell ref="E113:E117"/>
    <mergeCell ref="C96:C100"/>
    <mergeCell ref="D86:D90"/>
    <mergeCell ref="D101:D105"/>
    <mergeCell ref="C235:C239"/>
    <mergeCell ref="E225:E229"/>
    <mergeCell ref="C305:C309"/>
    <mergeCell ref="B311:N311"/>
    <mergeCell ref="D285:D289"/>
    <mergeCell ref="M275:M279"/>
    <mergeCell ref="B275:B279"/>
    <mergeCell ref="C270:C274"/>
    <mergeCell ref="D270:D274"/>
    <mergeCell ref="B235:B239"/>
    <mergeCell ref="E235:E239"/>
    <mergeCell ref="C295:C299"/>
    <mergeCell ref="E295:E299"/>
    <mergeCell ref="C230:C234"/>
    <mergeCell ref="M235:M239"/>
    <mergeCell ref="D245:D249"/>
    <mergeCell ref="M240:M244"/>
    <mergeCell ref="C245:C249"/>
    <mergeCell ref="M265:M269"/>
    <mergeCell ref="D250:D254"/>
    <mergeCell ref="C265:C269"/>
    <mergeCell ref="C275:C279"/>
    <mergeCell ref="D305:D309"/>
    <mergeCell ref="D230:D234"/>
    <mergeCell ref="G3:G4"/>
    <mergeCell ref="N101:N105"/>
    <mergeCell ref="B51:B55"/>
    <mergeCell ref="M61:M65"/>
    <mergeCell ref="E66:E70"/>
    <mergeCell ref="D56:D60"/>
    <mergeCell ref="N56:N60"/>
    <mergeCell ref="N96:N100"/>
    <mergeCell ref="C91:C95"/>
    <mergeCell ref="E101:E105"/>
    <mergeCell ref="M91:M95"/>
    <mergeCell ref="N91:N95"/>
    <mergeCell ref="E56:E60"/>
    <mergeCell ref="M51:M55"/>
    <mergeCell ref="E51:E55"/>
    <mergeCell ref="M101:M105"/>
    <mergeCell ref="B96:B100"/>
    <mergeCell ref="E76:E80"/>
    <mergeCell ref="M86:M90"/>
    <mergeCell ref="D96:D100"/>
    <mergeCell ref="B91:B95"/>
    <mergeCell ref="B81:B85"/>
    <mergeCell ref="N66:N70"/>
    <mergeCell ref="M96:M100"/>
    <mergeCell ref="K4:L4"/>
    <mergeCell ref="E16:E20"/>
    <mergeCell ref="B11:B15"/>
    <mergeCell ref="N11:N15"/>
    <mergeCell ref="M31:M35"/>
    <mergeCell ref="E41:E45"/>
    <mergeCell ref="D36:D40"/>
    <mergeCell ref="D31:D35"/>
    <mergeCell ref="B31:B35"/>
    <mergeCell ref="B26:B30"/>
    <mergeCell ref="D16:D20"/>
    <mergeCell ref="M4:N4"/>
    <mergeCell ref="B6:B10"/>
    <mergeCell ref="N41:N45"/>
    <mergeCell ref="M26:M30"/>
    <mergeCell ref="C16:C20"/>
    <mergeCell ref="D26:D30"/>
    <mergeCell ref="E21:E25"/>
    <mergeCell ref="C21:C25"/>
    <mergeCell ref="B41:B45"/>
    <mergeCell ref="N6:N10"/>
    <mergeCell ref="D11:D15"/>
    <mergeCell ref="H3:H4"/>
    <mergeCell ref="F3:F4"/>
    <mergeCell ref="N46:N50"/>
    <mergeCell ref="D91:D95"/>
    <mergeCell ref="D51:D55"/>
    <mergeCell ref="M46:M50"/>
    <mergeCell ref="B1:N1"/>
    <mergeCell ref="N153:N157"/>
    <mergeCell ref="D143:D147"/>
    <mergeCell ref="B148:B152"/>
    <mergeCell ref="N118:N122"/>
    <mergeCell ref="B108:B112"/>
    <mergeCell ref="M123:M127"/>
    <mergeCell ref="D113:D117"/>
    <mergeCell ref="N113:N117"/>
    <mergeCell ref="E86:E90"/>
    <mergeCell ref="B76:B80"/>
    <mergeCell ref="D76:D80"/>
    <mergeCell ref="C86:C90"/>
    <mergeCell ref="E81:E85"/>
    <mergeCell ref="D81:D85"/>
    <mergeCell ref="B138:B142"/>
    <mergeCell ref="N143:N147"/>
    <mergeCell ref="E148:E152"/>
    <mergeCell ref="B133:B137"/>
    <mergeCell ref="B86:B90"/>
    <mergeCell ref="M66:M70"/>
    <mergeCell ref="C51:C55"/>
    <mergeCell ref="B56:B60"/>
    <mergeCell ref="N51:N55"/>
    <mergeCell ref="N61:N65"/>
    <mergeCell ref="D71:D75"/>
    <mergeCell ref="C56:C60"/>
    <mergeCell ref="B66:B70"/>
    <mergeCell ref="N81:N85"/>
    <mergeCell ref="C76:C80"/>
    <mergeCell ref="M76:M80"/>
    <mergeCell ref="N76:N80"/>
    <mergeCell ref="M71:M75"/>
    <mergeCell ref="N71:N75"/>
    <mergeCell ref="C71:C75"/>
    <mergeCell ref="M56:M60"/>
    <mergeCell ref="E71:E75"/>
    <mergeCell ref="D66:D70"/>
    <mergeCell ref="B61:B65"/>
    <mergeCell ref="C61:C65"/>
    <mergeCell ref="D61:D65"/>
    <mergeCell ref="E61:E65"/>
    <mergeCell ref="C66:C70"/>
    <mergeCell ref="D46:D50"/>
    <mergeCell ref="C46:C50"/>
    <mergeCell ref="B36:B40"/>
    <mergeCell ref="C31:C35"/>
    <mergeCell ref="B21:B25"/>
    <mergeCell ref="M36:M40"/>
    <mergeCell ref="C36:C40"/>
    <mergeCell ref="M41:M45"/>
    <mergeCell ref="E36:E40"/>
    <mergeCell ref="C41:C45"/>
    <mergeCell ref="B46:B50"/>
    <mergeCell ref="E46:E50"/>
    <mergeCell ref="B2:N2"/>
    <mergeCell ref="E11:E15"/>
    <mergeCell ref="D41:D45"/>
    <mergeCell ref="N31:N35"/>
    <mergeCell ref="E26:E30"/>
    <mergeCell ref="C26:C30"/>
    <mergeCell ref="M11:M15"/>
    <mergeCell ref="D3:E4"/>
    <mergeCell ref="B5:N5"/>
    <mergeCell ref="E31:E35"/>
    <mergeCell ref="M16:M20"/>
    <mergeCell ref="B16:B20"/>
    <mergeCell ref="N21:N25"/>
    <mergeCell ref="N36:N40"/>
    <mergeCell ref="D21:D25"/>
    <mergeCell ref="M21:M25"/>
    <mergeCell ref="C11:C15"/>
    <mergeCell ref="C6:C10"/>
    <mergeCell ref="D6:D10"/>
    <mergeCell ref="E6:E10"/>
    <mergeCell ref="M6:M10"/>
    <mergeCell ref="N16:N20"/>
    <mergeCell ref="B3:B4"/>
    <mergeCell ref="C3:C4"/>
    <mergeCell ref="I3:N3"/>
    <mergeCell ref="I4:J4"/>
    <mergeCell ref="B300:B304"/>
    <mergeCell ref="M317:M321"/>
    <mergeCell ref="N305:N309"/>
    <mergeCell ref="D317:D321"/>
    <mergeCell ref="M305:M309"/>
    <mergeCell ref="M245:M249"/>
    <mergeCell ref="C255:C259"/>
    <mergeCell ref="M250:M254"/>
    <mergeCell ref="E250:E254"/>
    <mergeCell ref="E255:E259"/>
    <mergeCell ref="B250:B254"/>
    <mergeCell ref="D225:D229"/>
    <mergeCell ref="M215:M219"/>
    <mergeCell ref="B220:B224"/>
    <mergeCell ref="N168:N172"/>
    <mergeCell ref="C163:C167"/>
    <mergeCell ref="C173:C177"/>
    <mergeCell ref="N215:N219"/>
    <mergeCell ref="C210:C214"/>
    <mergeCell ref="D220:D224"/>
    <mergeCell ref="N198:N202"/>
    <mergeCell ref="B71:B75"/>
    <mergeCell ref="E91:E95"/>
    <mergeCell ref="B107:J107"/>
    <mergeCell ref="B203:B207"/>
    <mergeCell ref="D118:D122"/>
    <mergeCell ref="B101:B105"/>
    <mergeCell ref="E108:E112"/>
    <mergeCell ref="C101:C105"/>
    <mergeCell ref="C113:C117"/>
    <mergeCell ref="D108:D112"/>
    <mergeCell ref="B183:B187"/>
    <mergeCell ref="B123:B127"/>
    <mergeCell ref="M148:M152"/>
    <mergeCell ref="D128:D132"/>
    <mergeCell ref="E118:E122"/>
    <mergeCell ref="C108:C112"/>
    <mergeCell ref="M113:M117"/>
    <mergeCell ref="M108:M112"/>
    <mergeCell ref="B178:B182"/>
    <mergeCell ref="E178:E182"/>
    <mergeCell ref="C178:C182"/>
    <mergeCell ref="C118:C122"/>
    <mergeCell ref="B118:B122"/>
    <mergeCell ref="N108:N112"/>
    <mergeCell ref="E123:E127"/>
    <mergeCell ref="B143:B147"/>
    <mergeCell ref="N290:N294"/>
    <mergeCell ref="E260:E264"/>
    <mergeCell ref="C240:C244"/>
    <mergeCell ref="B255:B259"/>
    <mergeCell ref="B188:B192"/>
    <mergeCell ref="M188:M192"/>
    <mergeCell ref="E203:E207"/>
    <mergeCell ref="M158:M162"/>
    <mergeCell ref="C153:C157"/>
    <mergeCell ref="M153:M157"/>
    <mergeCell ref="D158:D162"/>
    <mergeCell ref="C158:C162"/>
    <mergeCell ref="E153:E157"/>
    <mergeCell ref="D178:D182"/>
    <mergeCell ref="M168:M172"/>
    <mergeCell ref="N173:N177"/>
    <mergeCell ref="B168:B172"/>
    <mergeCell ref="B193:B197"/>
    <mergeCell ref="M178:M182"/>
    <mergeCell ref="E173:E177"/>
    <mergeCell ref="N270:N274"/>
    <mergeCell ref="N26:N30"/>
    <mergeCell ref="N265:N269"/>
    <mergeCell ref="B245:B249"/>
    <mergeCell ref="E230:E234"/>
    <mergeCell ref="C220:C224"/>
    <mergeCell ref="N163:N167"/>
    <mergeCell ref="D153:D157"/>
    <mergeCell ref="B158:B162"/>
    <mergeCell ref="B113:B117"/>
    <mergeCell ref="M118:M122"/>
    <mergeCell ref="C123:C127"/>
    <mergeCell ref="C183:C187"/>
    <mergeCell ref="M183:M187"/>
    <mergeCell ref="C198:C202"/>
    <mergeCell ref="E183:E187"/>
    <mergeCell ref="D188:D192"/>
    <mergeCell ref="E188:E192"/>
    <mergeCell ref="N183:N187"/>
    <mergeCell ref="N178:N182"/>
    <mergeCell ref="C138:C142"/>
    <mergeCell ref="M143:M147"/>
    <mergeCell ref="D148:D152"/>
    <mergeCell ref="E138:E142"/>
    <mergeCell ref="C143:C147"/>
  </mergeCells>
  <dataValidations count="92">
    <dataValidation type="list" allowBlank="1" showInputMessage="1" showErrorMessage="1" sqref="D11">
      <formula1>"Y,T,Y/T"</formula1>
    </dataValidation>
    <dataValidation type="list" allowBlank="1" showInputMessage="1" showErrorMessage="1" sqref="D46">
      <formula1>"Y,T,Y/T"</formula1>
    </dataValidation>
    <dataValidation type="list" allowBlank="1" showInputMessage="1" showErrorMessage="1" sqref="D36">
      <formula1>"Y,T,Y/T"</formula1>
    </dataValidation>
    <dataValidation type="list" allowBlank="1" showInputMessage="1" showErrorMessage="1" sqref="D26">
      <formula1>"Y,T,Y/T"</formula1>
    </dataValidation>
    <dataValidation type="list" allowBlank="1" showInputMessage="1" showErrorMessage="1" sqref="D6">
      <formula1>"Y,T,Y/T"</formula1>
    </dataValidation>
    <dataValidation type="list" allowBlank="1" showInputMessage="1" showErrorMessage="1" sqref="D153">
      <formula1>"Y,T,Y/T"</formula1>
    </dataValidation>
    <dataValidation type="list" allowBlank="1" showInputMessage="1" showErrorMessage="1" sqref="D210">
      <formula1>"Y,T,Y/T"</formula1>
    </dataValidation>
    <dataValidation type="list" allowBlank="1" showInputMessage="1" showErrorMessage="1" sqref="D31">
      <formula1>"Y,T,Y/T"</formula1>
    </dataValidation>
    <dataValidation type="list" allowBlank="1" showInputMessage="1" showErrorMessage="1" sqref="D96">
      <formula1>"Y,T,Y/T"</formula1>
    </dataValidation>
    <dataValidation type="list" allowBlank="1" showInputMessage="1" showErrorMessage="1" sqref="I108:I207">
      <formula1>"Y,T,Y/T"</formula1>
    </dataValidation>
    <dataValidation type="list" allowBlank="1" showInputMessage="1" showErrorMessage="1" sqref="K6:K105">
      <formula1>"Y,T,Y/T"</formula1>
    </dataValidation>
    <dataValidation type="list" allowBlank="1" showInputMessage="1" showErrorMessage="1" sqref="I6:I105">
      <formula1>"Y,T,Y/T"</formula1>
    </dataValidation>
    <dataValidation type="list" allowBlank="1" showInputMessage="1" showErrorMessage="1" sqref="M6:M105">
      <formula1>"Y,T,Y/T"</formula1>
    </dataValidation>
    <dataValidation type="list" allowBlank="1" showInputMessage="1" showErrorMessage="1" sqref="K210:K309">
      <formula1>"Y,T,Y/T"</formula1>
    </dataValidation>
    <dataValidation type="list" allowBlank="1" showInputMessage="1" showErrorMessage="1" sqref="I210:I309">
      <formula1>"Y,T,Y/T"</formula1>
    </dataValidation>
    <dataValidation type="list" allowBlank="1" showInputMessage="1" showErrorMessage="1" sqref="M312:M411">
      <formula1>"Y,T,Y/T"</formula1>
    </dataValidation>
    <dataValidation type="list" allowBlank="1" showInputMessage="1" showErrorMessage="1" sqref="D16">
      <formula1>"Y,T,Y/T"</formula1>
    </dataValidation>
    <dataValidation type="list" allowBlank="1" showInputMessage="1" showErrorMessage="1" sqref="D66">
      <formula1>"Y,T,Y/T"</formula1>
    </dataValidation>
    <dataValidation type="list" allowBlank="1" showInputMessage="1" showErrorMessage="1" sqref="D56">
      <formula1>"Y,T,Y/T"</formula1>
    </dataValidation>
    <dataValidation type="list" allowBlank="1" showInputMessage="1" showErrorMessage="1" sqref="D41">
      <formula1>"Y,T,Y/T"</formula1>
    </dataValidation>
    <dataValidation type="list" allowBlank="1" showInputMessage="1" showErrorMessage="1" sqref="D332">
      <formula1>"Y,T,Y/T"</formula1>
    </dataValidation>
    <dataValidation type="list" allowBlank="1" showInputMessage="1" showErrorMessage="1" sqref="D402">
      <formula1>"Y,T,Y/T"</formula1>
    </dataValidation>
    <dataValidation type="list" allowBlank="1" showInputMessage="1" showErrorMessage="1" sqref="D392">
      <formula1>"Y,T,Y/T"</formula1>
    </dataValidation>
    <dataValidation type="list" allowBlank="1" showInputMessage="1" showErrorMessage="1" sqref="D367">
      <formula1>"Y,T,Y/T"</formula1>
    </dataValidation>
    <dataValidation type="list" allowBlank="1" showInputMessage="1" showErrorMessage="1" sqref="I312:I411">
      <formula1>"Y,T,Y/T"</formula1>
    </dataValidation>
    <dataValidation type="list" allowBlank="1" showInputMessage="1" showErrorMessage="1" sqref="K312:K411">
      <formula1>"Y,T,Y/T"</formula1>
    </dataValidation>
    <dataValidation type="list" allowBlank="1" showInputMessage="1" showErrorMessage="1" sqref="D215">
      <formula1>"Y,T,Y/T"</formula1>
    </dataValidation>
    <dataValidation type="list" allowBlank="1" showInputMessage="1" showErrorMessage="1" sqref="D270">
      <formula1>"Y,T,Y/T"</formula1>
    </dataValidation>
    <dataValidation type="list" allowBlank="1" showInputMessage="1" showErrorMessage="1" sqref="D295">
      <formula1>"Y,T,Y/T"</formula1>
    </dataValidation>
    <dataValidation type="list" allowBlank="1" showInputMessage="1" showErrorMessage="1" sqref="D352">
      <formula1>"Y,T,Y/T"</formula1>
    </dataValidation>
    <dataValidation type="list" allowBlank="1" showInputMessage="1" showErrorMessage="1" sqref="D250">
      <formula1>"Y,T,Y/T"</formula1>
    </dataValidation>
    <dataValidation type="list" allowBlank="1" showInputMessage="1" showErrorMessage="1" sqref="D322">
      <formula1>"Y,T,Y/T"</formula1>
    </dataValidation>
    <dataValidation type="list" allowBlank="1" showInputMessage="1" showErrorMessage="1" sqref="D312">
      <formula1>"Y,T,Y/T"</formula1>
    </dataValidation>
    <dataValidation type="list" allowBlank="1" showInputMessage="1" showErrorMessage="1" sqref="D285">
      <formula1>"Y,T,Y/T"</formula1>
    </dataValidation>
    <dataValidation type="list" allowBlank="1" showInputMessage="1" showErrorMessage="1" sqref="D245">
      <formula1>"Y,T,Y/T"</formula1>
    </dataValidation>
    <dataValidation type="list" allowBlank="1" showInputMessage="1" showErrorMessage="1" sqref="D300">
      <formula1>"Y,T,Y/T"</formula1>
    </dataValidation>
    <dataValidation type="list" allowBlank="1" showInputMessage="1" showErrorMessage="1" sqref="D265">
      <formula1>"Y,T,Y/T"</formula1>
    </dataValidation>
    <dataValidation type="list" allowBlank="1" showInputMessage="1" showErrorMessage="1" sqref="D275">
      <formula1>"Y,T,Y/T"</formula1>
    </dataValidation>
    <dataValidation type="list" allowBlank="1" showInputMessage="1" showErrorMessage="1" sqref="D235">
      <formula1>"Y,T,Y/T"</formula1>
    </dataValidation>
    <dataValidation type="list" allowBlank="1" showInputMessage="1" showErrorMessage="1" sqref="D290">
      <formula1>"Y,T,Y/T"</formula1>
    </dataValidation>
    <dataValidation type="list" allowBlank="1" showInputMessage="1" showErrorMessage="1" sqref="D317">
      <formula1>"Y,T,Y/T"</formula1>
    </dataValidation>
    <dataValidation type="list" allowBlank="1" showInputMessage="1" showErrorMessage="1" sqref="D372">
      <formula1>"Y,T,Y/T"</formula1>
    </dataValidation>
    <dataValidation type="list" allowBlank="1" showInputMessage="1" showErrorMessage="1" sqref="D407">
      <formula1>"Y,T,Y/T"</formula1>
    </dataValidation>
    <dataValidation type="list" allowBlank="1" showInputMessage="1" showErrorMessage="1" sqref="D337">
      <formula1>"Y,T,Y/T"</formula1>
    </dataValidation>
    <dataValidation type="list" allowBlank="1" showInputMessage="1" showErrorMessage="1" sqref="D397">
      <formula1>"Y,T,Y/T"</formula1>
    </dataValidation>
    <dataValidation type="list" allowBlank="1" showInputMessage="1" showErrorMessage="1" sqref="D377">
      <formula1>"Y,T,Y/T"</formula1>
    </dataValidation>
    <dataValidation type="list" allowBlank="1" showInputMessage="1" showErrorMessage="1" sqref="D387">
      <formula1>"Y,T,Y/T"</formula1>
    </dataValidation>
    <dataValidation type="list" allowBlank="1" showInputMessage="1" showErrorMessage="1" sqref="D51">
      <formula1>"Y,T,Y/T"</formula1>
    </dataValidation>
    <dataValidation type="list" allowBlank="1" showInputMessage="1" showErrorMessage="1" sqref="K108:K207">
      <formula1>"Y,T,Y/T"</formula1>
    </dataValidation>
    <dataValidation type="list" allowBlank="1" showInputMessage="1" showErrorMessage="1" sqref="D91">
      <formula1>"Y,T,Y/T"</formula1>
    </dataValidation>
    <dataValidation type="list" allowBlank="1" showInputMessage="1" showErrorMessage="1" sqref="D81">
      <formula1>"Y,T,Y/T"</formula1>
    </dataValidation>
    <dataValidation type="list" allowBlank="1" showInputMessage="1" showErrorMessage="1" sqref="D76">
      <formula1>"Y,T,Y/T"</formula1>
    </dataValidation>
    <dataValidation type="list" allowBlank="1" showInputMessage="1" showErrorMessage="1" sqref="D71">
      <formula1>"Y,T,Y/T"</formula1>
    </dataValidation>
    <dataValidation type="list" allowBlank="1" showInputMessage="1" showErrorMessage="1" sqref="D101">
      <formula1>"Y,T,Y/T"</formula1>
    </dataValidation>
    <dataValidation type="list" allowBlank="1" showInputMessage="1" showErrorMessage="1" sqref="D21">
      <formula1>"Y,T,Y/T"</formula1>
    </dataValidation>
    <dataValidation type="list" allowBlank="1" showInputMessage="1" showErrorMessage="1" sqref="D138">
      <formula1>"Y,T,Y/T"</formula1>
    </dataValidation>
    <dataValidation type="list" allowBlank="1" showInputMessage="1" showErrorMessage="1" sqref="M108:M207">
      <formula1>"Y,T,Y/T"</formula1>
    </dataValidation>
    <dataValidation type="list" allowBlank="1" showInputMessage="1" showErrorMessage="1" sqref="D61">
      <formula1>"Y,T,Y/T"</formula1>
    </dataValidation>
    <dataValidation type="list" allowBlank="1" showInputMessage="1" showErrorMessage="1" sqref="M210:M309">
      <formula1>"Y,T,Y/T"</formula1>
    </dataValidation>
    <dataValidation type="list" allowBlank="1" showInputMessage="1" showErrorMessage="1" sqref="D163">
      <formula1>"Y,T,Y/T"</formula1>
    </dataValidation>
    <dataValidation type="list" allowBlank="1" showInputMessage="1" showErrorMessage="1" sqref="D220">
      <formula1>"Y,T,Y/T"</formula1>
    </dataValidation>
    <dataValidation type="list" allowBlank="1" showInputMessage="1" showErrorMessage="1" sqref="D183">
      <formula1>"Y,T,Y/T"</formula1>
    </dataValidation>
    <dataValidation type="list" allowBlank="1" showInputMessage="1" showErrorMessage="1" sqref="D193">
      <formula1>"Y,T,Y/T"</formula1>
    </dataValidation>
    <dataValidation type="list" allowBlank="1" showInputMessage="1" showErrorMessage="1" sqref="D327">
      <formula1>"Y,T,Y/T"</formula1>
    </dataValidation>
    <dataValidation type="list" allowBlank="1" showInputMessage="1" showErrorMessage="1" sqref="D382">
      <formula1>"Y,T,Y/T"</formula1>
    </dataValidation>
    <dataValidation type="list" allowBlank="1" showInputMessage="1" showErrorMessage="1" sqref="D347">
      <formula1>"Y,T,Y/T"</formula1>
    </dataValidation>
    <dataValidation type="list" allowBlank="1" showInputMessage="1" showErrorMessage="1" sqref="D357">
      <formula1>"Y,T,Y/T"</formula1>
    </dataValidation>
    <dataValidation type="list" allowBlank="1" showInputMessage="1" showErrorMessage="1" sqref="D143">
      <formula1>"Y,T,Y/T"</formula1>
    </dataValidation>
    <dataValidation type="list" allowBlank="1" showInputMessage="1" showErrorMessage="1" sqref="D198">
      <formula1>"Y,T,Y/T"</formula1>
    </dataValidation>
    <dataValidation type="list" allowBlank="1" showInputMessage="1" showErrorMessage="1" sqref="D305">
      <formula1>"Y,T,Y/T"</formula1>
    </dataValidation>
    <dataValidation type="list" allowBlank="1" showInputMessage="1" showErrorMessage="1" sqref="D362">
      <formula1>"Y,T,Y/T"</formula1>
    </dataValidation>
    <dataValidation type="list" allowBlank="1" showInputMessage="1" showErrorMessage="1" sqref="D118">
      <formula1>"Y,T,Y/T"</formula1>
    </dataValidation>
    <dataValidation type="list" allowBlank="1" showInputMessage="1" showErrorMessage="1" sqref="D178">
      <formula1>"Y,T,Y/T"</formula1>
    </dataValidation>
    <dataValidation type="list" allowBlank="1" showInputMessage="1" showErrorMessage="1" sqref="D255">
      <formula1>"Y,T,Y/T"</formula1>
    </dataValidation>
    <dataValidation type="list" allowBlank="1" showInputMessage="1" showErrorMessage="1" sqref="D342">
      <formula1>"Y,T,Y/T"</formula1>
    </dataValidation>
    <dataValidation type="list" allowBlank="1" showInputMessage="1" showErrorMessage="1" sqref="D113">
      <formula1>"Y,T,Y/T"</formula1>
    </dataValidation>
    <dataValidation type="list" allowBlank="1" showInputMessage="1" showErrorMessage="1" sqref="D158">
      <formula1>"Y,T,Y/T"</formula1>
    </dataValidation>
    <dataValidation type="list" allowBlank="1" showInputMessage="1" showErrorMessage="1" sqref="D133">
      <formula1>"Y,T,Y/T"</formula1>
    </dataValidation>
    <dataValidation type="list" allowBlank="1" showInputMessage="1" showErrorMessage="1" sqref="D123">
      <formula1>"Y,T,Y/T"</formula1>
    </dataValidation>
    <dataValidation type="list" allowBlank="1" showInputMessage="1" showErrorMessage="1" sqref="D108">
      <formula1>"Y,T,Y/T"</formula1>
    </dataValidation>
    <dataValidation type="list" allowBlank="1" showInputMessage="1" showErrorMessage="1" sqref="D225">
      <formula1>"Y,T,Y/T"</formula1>
    </dataValidation>
    <dataValidation type="list" allowBlank="1" showInputMessage="1" showErrorMessage="1" sqref="D280">
      <formula1>"Y,T,Y/T"</formula1>
    </dataValidation>
    <dataValidation type="list" allowBlank="1" showInputMessage="1" showErrorMessage="1" sqref="D128">
      <formula1>"Y,T,Y/T"</formula1>
    </dataValidation>
    <dataValidation type="list" allowBlank="1" showInputMessage="1" showErrorMessage="1" sqref="D188">
      <formula1>"Y,T,Y/T"</formula1>
    </dataValidation>
    <dataValidation type="list" allowBlank="1" showInputMessage="1" showErrorMessage="1" sqref="D168">
      <formula1>"Y,T,Y/T"</formula1>
    </dataValidation>
    <dataValidation type="list" allowBlank="1" showInputMessage="1" showErrorMessage="1" sqref="D240">
      <formula1>"Y,T,Y/T"</formula1>
    </dataValidation>
    <dataValidation type="list" allowBlank="1" showInputMessage="1" showErrorMessage="1" sqref="D230">
      <formula1>"Y,T,Y/T"</formula1>
    </dataValidation>
    <dataValidation type="list" allowBlank="1" showInputMessage="1" showErrorMessage="1" sqref="D203">
      <formula1>"Y,T,Y/T"</formula1>
    </dataValidation>
    <dataValidation type="list" allowBlank="1" showInputMessage="1" showErrorMessage="1" sqref="D86">
      <formula1>"Y,T,Y/T"</formula1>
    </dataValidation>
    <dataValidation type="list" allowBlank="1" showInputMessage="1" showErrorMessage="1" sqref="D148">
      <formula1>"Y,T,Y/T"</formula1>
    </dataValidation>
    <dataValidation type="list" allowBlank="1" showInputMessage="1" showErrorMessage="1" sqref="D173">
      <formula1>"Y,T,Y/T"</formula1>
    </dataValidation>
    <dataValidation type="list" allowBlank="1" showInputMessage="1" showErrorMessage="1" sqref="D260">
      <formula1>"Y,T,Y/T"</formula1>
    </dataValidation>
  </dataValidations>
  <pageMargins left="0.25" right="0.25" top="0.75" bottom="0.75" header="0.3" footer="0.3"/>
  <pageSetup paperSize="9" scale="28"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412"/>
  <sheetViews>
    <sheetView topLeftCell="B1" zoomScale="40" workbookViewId="0">
      <pane ySplit="4" topLeftCell="A359" activePane="bottomLeft" state="frozen"/>
      <selection pane="bottomLeft" activeCell="H412" sqref="H412:L412"/>
    </sheetView>
  </sheetViews>
  <sheetFormatPr defaultColWidth="12.5703125" defaultRowHeight="12.75"/>
  <cols>
    <col min="1" max="1" width="6.42578125" style="517" hidden="1" customWidth="1"/>
    <col min="2" max="2" width="4.5703125" style="587" customWidth="1"/>
    <col min="3" max="3" width="46.5703125" style="517" customWidth="1"/>
    <col min="4" max="4" width="4.140625" style="517" customWidth="1"/>
    <col min="5" max="5" width="14.42578125" style="517" customWidth="1"/>
    <col min="6" max="6" width="4.5703125" style="517" customWidth="1"/>
    <col min="7" max="7" width="47.42578125" style="518" customWidth="1"/>
    <col min="8" max="8" width="26.5703125" style="517" customWidth="1"/>
    <col min="9" max="9" width="4.42578125" style="517" customWidth="1"/>
    <col min="10" max="10" width="16" style="517" customWidth="1"/>
    <col min="11" max="11" width="4.42578125" style="517" customWidth="1"/>
    <col min="12" max="12" width="12.42578125" style="517" customWidth="1"/>
    <col min="13" max="13" width="4.42578125" style="517" customWidth="1"/>
    <col min="14" max="14" width="11.42578125" style="517" customWidth="1"/>
    <col min="15" max="16384" width="12.5703125" style="517"/>
  </cols>
  <sheetData>
    <row r="1" spans="2:14" s="520" customFormat="1" ht="15.75">
      <c r="B1" s="868" t="s">
        <v>33</v>
      </c>
      <c r="C1" s="868"/>
      <c r="D1" s="868"/>
      <c r="E1" s="868"/>
      <c r="F1" s="868"/>
      <c r="G1" s="868"/>
      <c r="H1" s="868"/>
      <c r="I1" s="868"/>
      <c r="J1" s="868"/>
      <c r="K1" s="868"/>
      <c r="L1" s="868"/>
      <c r="M1" s="868"/>
      <c r="N1" s="868"/>
    </row>
    <row r="2" spans="2:14" s="520" customFormat="1" ht="15.75">
      <c r="B2" s="867" t="s">
        <v>687</v>
      </c>
      <c r="C2" s="867"/>
      <c r="D2" s="867"/>
      <c r="E2" s="867"/>
      <c r="F2" s="867"/>
      <c r="G2" s="867"/>
      <c r="H2" s="867"/>
      <c r="I2" s="867"/>
      <c r="J2" s="867"/>
      <c r="K2" s="867"/>
      <c r="L2" s="867"/>
      <c r="M2" s="867"/>
      <c r="N2" s="867"/>
    </row>
    <row r="3" spans="2:14" s="588" customFormat="1" ht="15.75">
      <c r="B3" s="863" t="s">
        <v>23</v>
      </c>
      <c r="C3" s="863" t="s">
        <v>503</v>
      </c>
      <c r="D3" s="869" t="s">
        <v>339</v>
      </c>
      <c r="E3" s="870"/>
      <c r="F3" s="863" t="s">
        <v>23</v>
      </c>
      <c r="G3" s="863" t="s">
        <v>504</v>
      </c>
      <c r="H3" s="863" t="s">
        <v>505</v>
      </c>
      <c r="I3" s="863" t="s">
        <v>506</v>
      </c>
      <c r="J3" s="863"/>
      <c r="K3" s="863"/>
      <c r="L3" s="863"/>
      <c r="M3" s="863"/>
      <c r="N3" s="863"/>
    </row>
    <row r="4" spans="2:14" s="588" customFormat="1" ht="15.75">
      <c r="B4" s="863"/>
      <c r="C4" s="863"/>
      <c r="D4" s="871"/>
      <c r="E4" s="872"/>
      <c r="F4" s="863"/>
      <c r="G4" s="863"/>
      <c r="H4" s="863"/>
      <c r="I4" s="863" t="s">
        <v>4</v>
      </c>
      <c r="J4" s="863"/>
      <c r="K4" s="863" t="s">
        <v>3</v>
      </c>
      <c r="L4" s="863"/>
      <c r="M4" s="863" t="s">
        <v>52</v>
      </c>
      <c r="N4" s="863"/>
    </row>
    <row r="5" spans="2:14" s="520" customFormat="1" ht="15.75">
      <c r="B5" s="864" t="s">
        <v>509</v>
      </c>
      <c r="C5" s="865"/>
      <c r="D5" s="865"/>
      <c r="E5" s="865"/>
      <c r="F5" s="865"/>
      <c r="G5" s="865"/>
      <c r="H5" s="865"/>
      <c r="I5" s="865"/>
      <c r="J5" s="865"/>
      <c r="K5" s="865"/>
      <c r="L5" s="865"/>
      <c r="M5" s="865"/>
      <c r="N5" s="866"/>
    </row>
    <row r="6" spans="2:14" ht="15.75">
      <c r="B6" s="836">
        <v>1</v>
      </c>
      <c r="C6" s="839"/>
      <c r="D6" s="857" t="s">
        <v>26</v>
      </c>
      <c r="E6" s="860" t="str">
        <f>IF(D6="Y",1,IF(D6="T",0,IF(D6="Y/T","Belum diisi","Error")))</f>
        <v>Belum diisi</v>
      </c>
      <c r="F6" s="528">
        <v>1</v>
      </c>
      <c r="G6" s="529"/>
      <c r="H6" s="589" t="str">
        <f t="shared" ref="H6:H69" si="0">IF(OR(J6="Isi Dulu",L6="Isi Dulu",J6="Isi Tujuan",L6="Isi Tujuan"),"Belum Diisi",IF(SUM(J6,L6)=2,1,IF(SUM(J6,L6)=1,0,IF(SUM(J6,L6)=0,0,"Error"))))</f>
        <v>Belum Diisi</v>
      </c>
      <c r="I6" s="590" t="s">
        <v>26</v>
      </c>
      <c r="J6" s="591" t="str">
        <f>IF($D$6="Y/T","Isi Tujuan",IF($E$6=0,0,IF(I6="Y",1,IF(I6="T",0,"Isi Dulu"))))</f>
        <v>Isi Tujuan</v>
      </c>
      <c r="K6" s="590" t="s">
        <v>26</v>
      </c>
      <c r="L6" s="591" t="str">
        <f>IF($D$6="Y/T","Isi Tujuan",IF($E$6=0,0,IF(K6="Y",1,IF(K6="T",0,"Isi Dulu"))))</f>
        <v>Isi Tujuan</v>
      </c>
      <c r="M6" s="848" t="s">
        <v>26</v>
      </c>
      <c r="N6" s="851" t="str">
        <f>IF(M6="Y",1,IF(M6="T",0,IF(M6="Y/T","Belum diisi","Error")))</f>
        <v>Belum diisi</v>
      </c>
    </row>
    <row r="7" spans="2:14" ht="15.75">
      <c r="B7" s="837"/>
      <c r="C7" s="840"/>
      <c r="D7" s="858"/>
      <c r="E7" s="861"/>
      <c r="F7" s="549">
        <v>2</v>
      </c>
      <c r="G7" s="550"/>
      <c r="H7" s="589" t="str">
        <f t="shared" si="0"/>
        <v>Belum Diisi</v>
      </c>
      <c r="I7" s="592" t="s">
        <v>26</v>
      </c>
      <c r="J7" s="593" t="str">
        <f>IF($D$6="Y/T","Isi Tujuan",IF($E$6=0,0,IF(I7="Y",1,IF(I7="T",0,"Isi Dulu"))))</f>
        <v>Isi Tujuan</v>
      </c>
      <c r="K7" s="592" t="s">
        <v>26</v>
      </c>
      <c r="L7" s="593" t="str">
        <f>IF($D$6="Y/T","Isi Tujuan",IF($E$6=0,0,IF(K7="Y",1,IF(K7="T",0,"Isi Dulu"))))</f>
        <v>Isi Tujuan</v>
      </c>
      <c r="M7" s="849"/>
      <c r="N7" s="852"/>
    </row>
    <row r="8" spans="2:14" ht="15.75">
      <c r="B8" s="837"/>
      <c r="C8" s="840"/>
      <c r="D8" s="858"/>
      <c r="E8" s="861"/>
      <c r="F8" s="549">
        <v>3</v>
      </c>
      <c r="G8" s="550"/>
      <c r="H8" s="589" t="str">
        <f t="shared" si="0"/>
        <v>Belum Diisi</v>
      </c>
      <c r="I8" s="592" t="s">
        <v>26</v>
      </c>
      <c r="J8" s="593" t="str">
        <f>IF($D$6="Y/T","Isi Tujuan",IF($E$6=0,0,IF(I8="Y",1,IF(I8="T",0,"Isi Dulu"))))</f>
        <v>Isi Tujuan</v>
      </c>
      <c r="K8" s="592" t="s">
        <v>26</v>
      </c>
      <c r="L8" s="593" t="str">
        <f>IF($D$6="Y/T","Isi Tujuan",IF($E$6=0,0,IF(K8="Y",1,IF(K8="T",0,"Isi Dulu"))))</f>
        <v>Isi Tujuan</v>
      </c>
      <c r="M8" s="849"/>
      <c r="N8" s="852"/>
    </row>
    <row r="9" spans="2:14" ht="15.75">
      <c r="B9" s="837"/>
      <c r="C9" s="840"/>
      <c r="D9" s="858"/>
      <c r="E9" s="861"/>
      <c r="F9" s="549">
        <v>4</v>
      </c>
      <c r="G9" s="550"/>
      <c r="H9" s="589" t="str">
        <f t="shared" si="0"/>
        <v>Belum Diisi</v>
      </c>
      <c r="I9" s="592" t="s">
        <v>26</v>
      </c>
      <c r="J9" s="593" t="str">
        <f>IF($D$6="Y/T","Isi Tujuan",IF($E$6=0,0,IF(I9="Y",1,IF(I9="T",0,"Isi Dulu"))))</f>
        <v>Isi Tujuan</v>
      </c>
      <c r="K9" s="592" t="s">
        <v>26</v>
      </c>
      <c r="L9" s="593" t="str">
        <f>IF($D$6="Y/T","Isi Tujuan",IF($E$6=0,0,IF(K9="Y",1,IF(K9="T",0,"Isi Dulu"))))</f>
        <v>Isi Tujuan</v>
      </c>
      <c r="M9" s="849"/>
      <c r="N9" s="852"/>
    </row>
    <row r="10" spans="2:14" ht="15.75">
      <c r="B10" s="838"/>
      <c r="C10" s="841"/>
      <c r="D10" s="859"/>
      <c r="E10" s="862"/>
      <c r="F10" s="569">
        <v>5</v>
      </c>
      <c r="G10" s="570"/>
      <c r="H10" s="594" t="str">
        <f t="shared" si="0"/>
        <v>Belum Diisi</v>
      </c>
      <c r="I10" s="595" t="s">
        <v>26</v>
      </c>
      <c r="J10" s="596" t="str">
        <f>IF($D$6="Y/T","Isi Tujuan",IF($E$6=0,0,IF(I10="Y",1,IF(I10="T",0,"Isi Dulu"))))</f>
        <v>Isi Tujuan</v>
      </c>
      <c r="K10" s="595" t="s">
        <v>26</v>
      </c>
      <c r="L10" s="596" t="str">
        <f>IF($D$6="Y/T","Isi Tujuan",IF($E$6=0,0,IF(K10="Y",1,IF(K10="T",0,"Isi Dulu"))))</f>
        <v>Isi Tujuan</v>
      </c>
      <c r="M10" s="850"/>
      <c r="N10" s="853"/>
    </row>
    <row r="11" spans="2:14" ht="15.75">
      <c r="B11" s="836">
        <v>2</v>
      </c>
      <c r="C11" s="839"/>
      <c r="D11" s="857" t="s">
        <v>26</v>
      </c>
      <c r="E11" s="860" t="str">
        <f>IF(D11="Y",1,IF(D11="T",0,IF(D11="Y/T","Belum diisi","Error")))</f>
        <v>Belum diisi</v>
      </c>
      <c r="F11" s="528">
        <v>1</v>
      </c>
      <c r="G11" s="529"/>
      <c r="H11" s="597" t="str">
        <f t="shared" si="0"/>
        <v>Belum Diisi</v>
      </c>
      <c r="I11" s="590" t="s">
        <v>26</v>
      </c>
      <c r="J11" s="591" t="str">
        <f>IF($D$11="Y/T","Isi Tujuan",IF($E$11=0,0,IF(I11="Y",1,IF(I11="T",0,"Isi Dulu"))))</f>
        <v>Isi Tujuan</v>
      </c>
      <c r="K11" s="590" t="s">
        <v>26</v>
      </c>
      <c r="L11" s="591" t="str">
        <f>IF($D$11="Y/T","Isi Tujuan",IF($E$11=0,0,IF(K11="Y",1,IF(K11="T",0,"Isi Dulu"))))</f>
        <v>Isi Tujuan</v>
      </c>
      <c r="M11" s="848" t="s">
        <v>26</v>
      </c>
      <c r="N11" s="851" t="str">
        <f>IF(M11="Y",1,IF(M11="T",0,IF(M11="Y/T","Belum diisi","Error")))</f>
        <v>Belum diisi</v>
      </c>
    </row>
    <row r="12" spans="2:14" ht="15.75">
      <c r="B12" s="837"/>
      <c r="C12" s="840"/>
      <c r="D12" s="858"/>
      <c r="E12" s="861"/>
      <c r="F12" s="549">
        <v>2</v>
      </c>
      <c r="G12" s="550"/>
      <c r="H12" s="598" t="str">
        <f t="shared" si="0"/>
        <v>Belum Diisi</v>
      </c>
      <c r="I12" s="592" t="s">
        <v>26</v>
      </c>
      <c r="J12" s="593" t="str">
        <f>IF($D$11="Y/T","Isi Tujuan",IF($E$11=0,0,IF(I12="Y",1,IF(I12="T",0,"Isi Dulu"))))</f>
        <v>Isi Tujuan</v>
      </c>
      <c r="K12" s="592" t="s">
        <v>26</v>
      </c>
      <c r="L12" s="593" t="str">
        <f>IF($D$11="Y/T","Isi Tujuan",IF($E$11=0,0,IF(K12="Y",1,IF(K12="T",0,"Isi Dulu"))))</f>
        <v>Isi Tujuan</v>
      </c>
      <c r="M12" s="849"/>
      <c r="N12" s="852"/>
    </row>
    <row r="13" spans="2:14" ht="15.75">
      <c r="B13" s="837"/>
      <c r="C13" s="840"/>
      <c r="D13" s="858"/>
      <c r="E13" s="861"/>
      <c r="F13" s="549">
        <v>3</v>
      </c>
      <c r="G13" s="550"/>
      <c r="H13" s="598" t="str">
        <f t="shared" si="0"/>
        <v>Belum Diisi</v>
      </c>
      <c r="I13" s="592" t="s">
        <v>26</v>
      </c>
      <c r="J13" s="593" t="str">
        <f>IF($D$11="Y/T","Isi Tujuan",IF($E$11=0,0,IF(I13="Y",1,IF(I13="T",0,"Isi Dulu"))))</f>
        <v>Isi Tujuan</v>
      </c>
      <c r="K13" s="592" t="s">
        <v>26</v>
      </c>
      <c r="L13" s="593" t="str">
        <f>IF($D$11="Y/T","Isi Tujuan",IF($E$11=0,0,IF(K13="Y",1,IF(K13="T",0,"Isi Dulu"))))</f>
        <v>Isi Tujuan</v>
      </c>
      <c r="M13" s="849"/>
      <c r="N13" s="852"/>
    </row>
    <row r="14" spans="2:14" ht="15.75">
      <c r="B14" s="837"/>
      <c r="C14" s="840"/>
      <c r="D14" s="858"/>
      <c r="E14" s="861"/>
      <c r="F14" s="549">
        <v>4</v>
      </c>
      <c r="G14" s="550"/>
      <c r="H14" s="598" t="str">
        <f t="shared" si="0"/>
        <v>Belum Diisi</v>
      </c>
      <c r="I14" s="592" t="s">
        <v>26</v>
      </c>
      <c r="J14" s="593" t="str">
        <f>IF($D$11="Y/T","Isi Tujuan",IF($E$11=0,0,IF(I14="Y",1,IF(I14="T",0,"Isi Dulu"))))</f>
        <v>Isi Tujuan</v>
      </c>
      <c r="K14" s="592" t="s">
        <v>26</v>
      </c>
      <c r="L14" s="593" t="str">
        <f>IF($D$11="Y/T","Isi Tujuan",IF($E$11=0,0,IF(K14="Y",1,IF(K14="T",0,"Isi Dulu"))))</f>
        <v>Isi Tujuan</v>
      </c>
      <c r="M14" s="849"/>
      <c r="N14" s="852"/>
    </row>
    <row r="15" spans="2:14" ht="15.75">
      <c r="B15" s="838"/>
      <c r="C15" s="841"/>
      <c r="D15" s="859"/>
      <c r="E15" s="862"/>
      <c r="F15" s="569">
        <v>5</v>
      </c>
      <c r="G15" s="570"/>
      <c r="H15" s="599" t="str">
        <f t="shared" si="0"/>
        <v>Belum Diisi</v>
      </c>
      <c r="I15" s="595" t="s">
        <v>26</v>
      </c>
      <c r="J15" s="596" t="str">
        <f>IF($D$11="Y/T","Isi Tujuan",IF($E$11=0,0,IF(I15="Y",1,IF(I15="T",0,"Isi Dulu"))))</f>
        <v>Isi Tujuan</v>
      </c>
      <c r="K15" s="595" t="s">
        <v>26</v>
      </c>
      <c r="L15" s="596" t="str">
        <f>IF($D$11="Y/T","Isi Tujuan",IF($E$11=0,0,IF(K15="Y",1,IF(K15="T",0,"Isi Dulu"))))</f>
        <v>Isi Tujuan</v>
      </c>
      <c r="M15" s="850"/>
      <c r="N15" s="853"/>
    </row>
    <row r="16" spans="2:14" ht="15.75">
      <c r="B16" s="836">
        <v>3</v>
      </c>
      <c r="C16" s="839"/>
      <c r="D16" s="857" t="s">
        <v>26</v>
      </c>
      <c r="E16" s="860" t="str">
        <f>IF(D16="Y",1,IF(D16="T",0,IF(D16="Y/T","Belum diisi","Error")))</f>
        <v>Belum diisi</v>
      </c>
      <c r="F16" s="528">
        <v>1</v>
      </c>
      <c r="G16" s="529"/>
      <c r="H16" s="600" t="str">
        <f t="shared" si="0"/>
        <v>Belum Diisi</v>
      </c>
      <c r="I16" s="590" t="s">
        <v>26</v>
      </c>
      <c r="J16" s="591" t="str">
        <f>IF($D$16="Y/T","Isi Tujuan",IF($E$16=0,0,IF(I16="Y",1,IF(I16="T",0,"Isi Dulu"))))</f>
        <v>Isi Tujuan</v>
      </c>
      <c r="K16" s="590" t="s">
        <v>26</v>
      </c>
      <c r="L16" s="591" t="str">
        <f>IF($D$16="Y/T","Isi Tujuan",IF($E$16=0,0,IF(K16="Y",1,IF(K16="T",0,"Isi Dulu"))))</f>
        <v>Isi Tujuan</v>
      </c>
      <c r="M16" s="848" t="s">
        <v>26</v>
      </c>
      <c r="N16" s="851" t="str">
        <f>IF(M16="Y",1,IF(M16="T",0,IF(M16="Y/T","Belum diisi","Error")))</f>
        <v>Belum diisi</v>
      </c>
    </row>
    <row r="17" spans="2:14" ht="15.75">
      <c r="B17" s="837"/>
      <c r="C17" s="840"/>
      <c r="D17" s="858"/>
      <c r="E17" s="861"/>
      <c r="F17" s="549">
        <v>2</v>
      </c>
      <c r="G17" s="550"/>
      <c r="H17" s="598" t="str">
        <f t="shared" si="0"/>
        <v>Belum Diisi</v>
      </c>
      <c r="I17" s="592" t="s">
        <v>26</v>
      </c>
      <c r="J17" s="593" t="str">
        <f>IF($D$16="Y/T","Isi Tujuan",IF($E$16=0,0,IF(I17="Y",1,IF(I17="T",0,"Isi Dulu"))))</f>
        <v>Isi Tujuan</v>
      </c>
      <c r="K17" s="592" t="s">
        <v>26</v>
      </c>
      <c r="L17" s="593" t="str">
        <f>IF($D$16="Y/T","Isi Tujuan",IF($E$16=0,0,IF(K17="Y",1,IF(K17="T",0,"Isi Dulu"))))</f>
        <v>Isi Tujuan</v>
      </c>
      <c r="M17" s="849"/>
      <c r="N17" s="852"/>
    </row>
    <row r="18" spans="2:14" ht="15.75">
      <c r="B18" s="837"/>
      <c r="C18" s="840"/>
      <c r="D18" s="858"/>
      <c r="E18" s="861"/>
      <c r="F18" s="549">
        <v>3</v>
      </c>
      <c r="G18" s="550"/>
      <c r="H18" s="598" t="str">
        <f t="shared" si="0"/>
        <v>Belum Diisi</v>
      </c>
      <c r="I18" s="592" t="s">
        <v>26</v>
      </c>
      <c r="J18" s="593" t="str">
        <f>IF($D$16="Y/T","Isi Tujuan",IF($E$16=0,0,IF(I18="Y",1,IF(I18="T",0,"Isi Dulu"))))</f>
        <v>Isi Tujuan</v>
      </c>
      <c r="K18" s="592" t="s">
        <v>26</v>
      </c>
      <c r="L18" s="593" t="str">
        <f>IF($D$16="Y/T","Isi Tujuan",IF($E$16=0,0,IF(K18="Y",1,IF(K18="T",0,"Isi Dulu"))))</f>
        <v>Isi Tujuan</v>
      </c>
      <c r="M18" s="849"/>
      <c r="N18" s="852"/>
    </row>
    <row r="19" spans="2:14" ht="15.75">
      <c r="B19" s="837"/>
      <c r="C19" s="840"/>
      <c r="D19" s="858"/>
      <c r="E19" s="861"/>
      <c r="F19" s="549">
        <v>4</v>
      </c>
      <c r="G19" s="550"/>
      <c r="H19" s="598" t="str">
        <f t="shared" si="0"/>
        <v>Belum Diisi</v>
      </c>
      <c r="I19" s="592" t="s">
        <v>26</v>
      </c>
      <c r="J19" s="593" t="str">
        <f>IF($D$16="Y/T","Isi Tujuan",IF($E$16=0,0,IF(I19="Y",1,IF(I19="T",0,"Isi Dulu"))))</f>
        <v>Isi Tujuan</v>
      </c>
      <c r="K19" s="592" t="s">
        <v>26</v>
      </c>
      <c r="L19" s="593" t="str">
        <f>IF($D$16="Y/T","Isi Tujuan",IF($E$16=0,0,IF(K19="Y",1,IF(K19="T",0,"Isi Dulu"))))</f>
        <v>Isi Tujuan</v>
      </c>
      <c r="M19" s="849"/>
      <c r="N19" s="852"/>
    </row>
    <row r="20" spans="2:14" ht="15.75">
      <c r="B20" s="838"/>
      <c r="C20" s="841"/>
      <c r="D20" s="859"/>
      <c r="E20" s="862"/>
      <c r="F20" s="569">
        <v>5</v>
      </c>
      <c r="G20" s="570"/>
      <c r="H20" s="599" t="str">
        <f t="shared" si="0"/>
        <v>Belum Diisi</v>
      </c>
      <c r="I20" s="595" t="s">
        <v>26</v>
      </c>
      <c r="J20" s="596" t="str">
        <f>IF($D$16="Y/T","Isi Tujuan",IF($E$16=0,0,IF(I20="Y",1,IF(I20="T",0,"Isi Dulu"))))</f>
        <v>Isi Tujuan</v>
      </c>
      <c r="K20" s="595" t="s">
        <v>26</v>
      </c>
      <c r="L20" s="596" t="str">
        <f>IF($D$16="Y/T","Isi Tujuan",IF($E$16=0,0,IF(K20="Y",1,IF(K20="T",0,"Isi Dulu"))))</f>
        <v>Isi Tujuan</v>
      </c>
      <c r="M20" s="850"/>
      <c r="N20" s="853"/>
    </row>
    <row r="21" spans="2:14" ht="15.75">
      <c r="B21" s="836">
        <v>4</v>
      </c>
      <c r="C21" s="839"/>
      <c r="D21" s="857" t="s">
        <v>26</v>
      </c>
      <c r="E21" s="860" t="str">
        <f>IF(D21="Y",1,IF(D21="T",0,IF(D21="Y/T","Belum diisi","Error")))</f>
        <v>Belum diisi</v>
      </c>
      <c r="F21" s="528">
        <v>1</v>
      </c>
      <c r="G21" s="529"/>
      <c r="H21" s="600" t="str">
        <f t="shared" si="0"/>
        <v>Belum Diisi</v>
      </c>
      <c r="I21" s="590" t="s">
        <v>26</v>
      </c>
      <c r="J21" s="591" t="str">
        <f>IF($D$21="Y/T","Isi Tujuan",IF($E$21=0,0,IF(I21="Y",1,IF(I21="T",0,"Isi Dulu"))))</f>
        <v>Isi Tujuan</v>
      </c>
      <c r="K21" s="590" t="s">
        <v>26</v>
      </c>
      <c r="L21" s="591" t="str">
        <f>IF($D$21="Y/T","Isi Tujuan",IF($E$21=0,0,IF(K21="Y",1,IF(K21="T",0,"Isi Dulu"))))</f>
        <v>Isi Tujuan</v>
      </c>
      <c r="M21" s="848" t="s">
        <v>26</v>
      </c>
      <c r="N21" s="851" t="str">
        <f>IF(M21="Y",1,IF(M21="T",0,IF(M21="Y/T","Belum diisi","Error")))</f>
        <v>Belum diisi</v>
      </c>
    </row>
    <row r="22" spans="2:14" ht="15.75">
      <c r="B22" s="837"/>
      <c r="C22" s="840"/>
      <c r="D22" s="858"/>
      <c r="E22" s="861"/>
      <c r="F22" s="549">
        <v>2</v>
      </c>
      <c r="G22" s="550"/>
      <c r="H22" s="598" t="str">
        <f t="shared" si="0"/>
        <v>Belum Diisi</v>
      </c>
      <c r="I22" s="592" t="s">
        <v>26</v>
      </c>
      <c r="J22" s="593" t="str">
        <f>IF($D$21="Y/T","Isi Tujuan",IF($E$21=0,0,IF(I22="Y",1,IF(I22="T",0,"Isi Dulu"))))</f>
        <v>Isi Tujuan</v>
      </c>
      <c r="K22" s="592" t="s">
        <v>26</v>
      </c>
      <c r="L22" s="593" t="str">
        <f>IF($D$21="Y/T","Isi Tujuan",IF($E$21=0,0,IF(K22="Y",1,IF(K22="T",0,"Isi Dulu"))))</f>
        <v>Isi Tujuan</v>
      </c>
      <c r="M22" s="849"/>
      <c r="N22" s="852"/>
    </row>
    <row r="23" spans="2:14" ht="15.75">
      <c r="B23" s="837"/>
      <c r="C23" s="840"/>
      <c r="D23" s="858"/>
      <c r="E23" s="861"/>
      <c r="F23" s="549">
        <v>3</v>
      </c>
      <c r="G23" s="550"/>
      <c r="H23" s="598" t="str">
        <f t="shared" si="0"/>
        <v>Belum Diisi</v>
      </c>
      <c r="I23" s="592" t="s">
        <v>26</v>
      </c>
      <c r="J23" s="593" t="str">
        <f>IF($D$21="Y/T","Isi Tujuan",IF($E$21=0,0,IF(I23="Y",1,IF(I23="T",0,"Isi Dulu"))))</f>
        <v>Isi Tujuan</v>
      </c>
      <c r="K23" s="592" t="s">
        <v>26</v>
      </c>
      <c r="L23" s="593" t="str">
        <f>IF($D$21="Y/T","Isi Tujuan",IF($E$21=0,0,IF(K23="Y",1,IF(K23="T",0,"Isi Dulu"))))</f>
        <v>Isi Tujuan</v>
      </c>
      <c r="M23" s="849"/>
      <c r="N23" s="852"/>
    </row>
    <row r="24" spans="2:14" ht="15.75">
      <c r="B24" s="837"/>
      <c r="C24" s="840"/>
      <c r="D24" s="858"/>
      <c r="E24" s="861"/>
      <c r="F24" s="549">
        <v>4</v>
      </c>
      <c r="G24" s="550"/>
      <c r="H24" s="598" t="str">
        <f t="shared" si="0"/>
        <v>Belum Diisi</v>
      </c>
      <c r="I24" s="592" t="s">
        <v>26</v>
      </c>
      <c r="J24" s="593" t="str">
        <f>IF($D$21="Y/T","Isi Tujuan",IF($E$21=0,0,IF(I24="Y",1,IF(I24="T",0,"Isi Dulu"))))</f>
        <v>Isi Tujuan</v>
      </c>
      <c r="K24" s="592" t="s">
        <v>26</v>
      </c>
      <c r="L24" s="593" t="str">
        <f>IF($D$21="Y/T","Isi Tujuan",IF($E$21=0,0,IF(K24="Y",1,IF(K24="T",0,"Isi Dulu"))))</f>
        <v>Isi Tujuan</v>
      </c>
      <c r="M24" s="849"/>
      <c r="N24" s="852"/>
    </row>
    <row r="25" spans="2:14" ht="15.75">
      <c r="B25" s="838"/>
      <c r="C25" s="841"/>
      <c r="D25" s="859"/>
      <c r="E25" s="862"/>
      <c r="F25" s="569">
        <v>5</v>
      </c>
      <c r="G25" s="570"/>
      <c r="H25" s="599" t="str">
        <f t="shared" si="0"/>
        <v>Belum Diisi</v>
      </c>
      <c r="I25" s="595" t="s">
        <v>26</v>
      </c>
      <c r="J25" s="596" t="str">
        <f>IF($D$21="Y/T","Isi Tujuan",IF($E$21=0,0,IF(I25="Y",1,IF(I25="T",0,"Isi Dulu"))))</f>
        <v>Isi Tujuan</v>
      </c>
      <c r="K25" s="595" t="s">
        <v>26</v>
      </c>
      <c r="L25" s="596" t="str">
        <f>IF($D$21="Y/T","Isi Tujuan",IF($E$21=0,0,IF(K25="Y",1,IF(K25="T",0,"Isi Dulu"))))</f>
        <v>Isi Tujuan</v>
      </c>
      <c r="M25" s="850"/>
      <c r="N25" s="853"/>
    </row>
    <row r="26" spans="2:14" ht="15.75">
      <c r="B26" s="836">
        <v>5</v>
      </c>
      <c r="C26" s="839"/>
      <c r="D26" s="857" t="s">
        <v>26</v>
      </c>
      <c r="E26" s="860" t="str">
        <f>IF(D26="Y",1,IF(D26="T",0,IF(D26="Y/T","Belum diisi","Error")))</f>
        <v>Belum diisi</v>
      </c>
      <c r="F26" s="528">
        <v>1</v>
      </c>
      <c r="G26" s="529"/>
      <c r="H26" s="600" t="str">
        <f t="shared" si="0"/>
        <v>Belum Diisi</v>
      </c>
      <c r="I26" s="590" t="s">
        <v>26</v>
      </c>
      <c r="J26" s="591" t="str">
        <f>IF($D$26="Y/T","Isi Tujuan",IF($E$26=0,0,IF(I26="Y",1,IF(I26="T",0,"Isi Dulu"))))</f>
        <v>Isi Tujuan</v>
      </c>
      <c r="K26" s="590" t="s">
        <v>26</v>
      </c>
      <c r="L26" s="591" t="str">
        <f>IF($D$26="Y/T","Isi Tujuan",IF($E$26=0,0,IF(K26="Y",1,IF(K26="T",0,"Isi Dulu"))))</f>
        <v>Isi Tujuan</v>
      </c>
      <c r="M26" s="848" t="s">
        <v>26</v>
      </c>
      <c r="N26" s="851" t="str">
        <f>IF(M26="Y",1,IF(M26="T",0,IF(M26="Y/T","Belum diisi","Error")))</f>
        <v>Belum diisi</v>
      </c>
    </row>
    <row r="27" spans="2:14" ht="15.75">
      <c r="B27" s="837"/>
      <c r="C27" s="840"/>
      <c r="D27" s="858"/>
      <c r="E27" s="861"/>
      <c r="F27" s="549">
        <v>2</v>
      </c>
      <c r="G27" s="550"/>
      <c r="H27" s="598" t="str">
        <f t="shared" si="0"/>
        <v>Belum Diisi</v>
      </c>
      <c r="I27" s="592" t="s">
        <v>26</v>
      </c>
      <c r="J27" s="593" t="str">
        <f>IF($D$26="Y/T","Isi Tujuan",IF($E$26=0,0,IF(I27="Y",1,IF(I27="T",0,"Isi Dulu"))))</f>
        <v>Isi Tujuan</v>
      </c>
      <c r="K27" s="592" t="s">
        <v>26</v>
      </c>
      <c r="L27" s="593" t="str">
        <f>IF($D$26="Y/T","Isi Tujuan",IF($E$26=0,0,IF(K27="Y",1,IF(K27="T",0,"Isi Dulu"))))</f>
        <v>Isi Tujuan</v>
      </c>
      <c r="M27" s="849"/>
      <c r="N27" s="852"/>
    </row>
    <row r="28" spans="2:14" ht="15.75">
      <c r="B28" s="837"/>
      <c r="C28" s="840"/>
      <c r="D28" s="858"/>
      <c r="E28" s="861"/>
      <c r="F28" s="549">
        <v>3</v>
      </c>
      <c r="G28" s="550"/>
      <c r="H28" s="598" t="str">
        <f t="shared" si="0"/>
        <v>Belum Diisi</v>
      </c>
      <c r="I28" s="592" t="s">
        <v>26</v>
      </c>
      <c r="J28" s="593" t="str">
        <f>IF($D$26="Y/T","Isi Tujuan",IF($E$26=0,0,IF(I28="Y",1,IF(I28="T",0,"Isi Dulu"))))</f>
        <v>Isi Tujuan</v>
      </c>
      <c r="K28" s="592" t="s">
        <v>26</v>
      </c>
      <c r="L28" s="593" t="str">
        <f>IF($D$26="Y/T","Isi Tujuan",IF($E$26=0,0,IF(K28="Y",1,IF(K28="T",0,"Isi Dulu"))))</f>
        <v>Isi Tujuan</v>
      </c>
      <c r="M28" s="849"/>
      <c r="N28" s="852"/>
    </row>
    <row r="29" spans="2:14" ht="15.75">
      <c r="B29" s="837"/>
      <c r="C29" s="840"/>
      <c r="D29" s="858"/>
      <c r="E29" s="861"/>
      <c r="F29" s="549">
        <v>4</v>
      </c>
      <c r="G29" s="550"/>
      <c r="H29" s="598" t="str">
        <f t="shared" si="0"/>
        <v>Belum Diisi</v>
      </c>
      <c r="I29" s="592" t="s">
        <v>26</v>
      </c>
      <c r="J29" s="593" t="str">
        <f>IF($D$26="Y/T","Isi Tujuan",IF($E$26=0,0,IF(I29="Y",1,IF(I29="T",0,"Isi Dulu"))))</f>
        <v>Isi Tujuan</v>
      </c>
      <c r="K29" s="592" t="s">
        <v>26</v>
      </c>
      <c r="L29" s="593" t="str">
        <f>IF($D$26="Y/T","Isi Tujuan",IF($E$26=0,0,IF(K29="Y",1,IF(K29="T",0,"Isi Dulu"))))</f>
        <v>Isi Tujuan</v>
      </c>
      <c r="M29" s="849"/>
      <c r="N29" s="852"/>
    </row>
    <row r="30" spans="2:14" ht="15.75">
      <c r="B30" s="838"/>
      <c r="C30" s="841"/>
      <c r="D30" s="859"/>
      <c r="E30" s="862"/>
      <c r="F30" s="569">
        <v>5</v>
      </c>
      <c r="G30" s="570"/>
      <c r="H30" s="599" t="str">
        <f t="shared" si="0"/>
        <v>Belum Diisi</v>
      </c>
      <c r="I30" s="595" t="s">
        <v>26</v>
      </c>
      <c r="J30" s="596" t="str">
        <f>IF($D$26="Y/T","Isi Tujuan",IF($E$26=0,0,IF(I30="Y",1,IF(I30="T",0,"Isi Dulu"))))</f>
        <v>Isi Tujuan</v>
      </c>
      <c r="K30" s="595" t="s">
        <v>26</v>
      </c>
      <c r="L30" s="596" t="str">
        <f>IF($D$26="Y/T","Isi Tujuan",IF($E$26=0,0,IF(K30="Y",1,IF(K30="T",0,"Isi Dulu"))))</f>
        <v>Isi Tujuan</v>
      </c>
      <c r="M30" s="850"/>
      <c r="N30" s="853"/>
    </row>
    <row r="31" spans="2:14" ht="15.75">
      <c r="B31" s="836">
        <v>6</v>
      </c>
      <c r="C31" s="839"/>
      <c r="D31" s="857" t="s">
        <v>26</v>
      </c>
      <c r="E31" s="860" t="str">
        <f>IF(D31="Y",1,IF(D31="T",0,IF(D31="Y/T","Belum diisi","Error")))</f>
        <v>Belum diisi</v>
      </c>
      <c r="F31" s="528">
        <v>1</v>
      </c>
      <c r="G31" s="529"/>
      <c r="H31" s="600" t="str">
        <f t="shared" si="0"/>
        <v>Belum Diisi</v>
      </c>
      <c r="I31" s="590" t="s">
        <v>26</v>
      </c>
      <c r="J31" s="591" t="str">
        <f>IF($D$31="Y/T","Isi Tujuan",IF($E$31=0,0,IF(I31="Y",1,IF(I31="T",0,"Isi Dulu"))))</f>
        <v>Isi Tujuan</v>
      </c>
      <c r="K31" s="590" t="s">
        <v>26</v>
      </c>
      <c r="L31" s="591" t="str">
        <f>IF($D$31="Y/T","Isi Tujuan",IF($E$31=0,0,IF(K31="Y",1,IF(K31="T",0,"Isi Dulu"))))</f>
        <v>Isi Tujuan</v>
      </c>
      <c r="M31" s="848" t="s">
        <v>26</v>
      </c>
      <c r="N31" s="851" t="str">
        <f>IF(M31="Y",1,IF(M31="T",0,IF(M31="Y/T","Belum diisi","Error")))</f>
        <v>Belum diisi</v>
      </c>
    </row>
    <row r="32" spans="2:14" ht="15.75">
      <c r="B32" s="837"/>
      <c r="C32" s="840"/>
      <c r="D32" s="858"/>
      <c r="E32" s="861"/>
      <c r="F32" s="549">
        <v>2</v>
      </c>
      <c r="G32" s="550"/>
      <c r="H32" s="598" t="str">
        <f t="shared" si="0"/>
        <v>Belum Diisi</v>
      </c>
      <c r="I32" s="592" t="s">
        <v>26</v>
      </c>
      <c r="J32" s="593" t="str">
        <f>IF($D$31="Y/T","Isi Tujuan",IF($E$31=0,0,IF(I32="Y",1,IF(I32="T",0,"Isi Dulu"))))</f>
        <v>Isi Tujuan</v>
      </c>
      <c r="K32" s="592" t="s">
        <v>26</v>
      </c>
      <c r="L32" s="593" t="str">
        <f>IF($D$31="Y/T","Isi Tujuan",IF($E$31=0,0,IF(K32="Y",1,IF(K32="T",0,"Isi Dulu"))))</f>
        <v>Isi Tujuan</v>
      </c>
      <c r="M32" s="849"/>
      <c r="N32" s="852"/>
    </row>
    <row r="33" spans="2:14" ht="15.75">
      <c r="B33" s="837"/>
      <c r="C33" s="840"/>
      <c r="D33" s="858"/>
      <c r="E33" s="861"/>
      <c r="F33" s="549">
        <v>3</v>
      </c>
      <c r="G33" s="550"/>
      <c r="H33" s="598" t="str">
        <f t="shared" si="0"/>
        <v>Belum Diisi</v>
      </c>
      <c r="I33" s="592" t="s">
        <v>26</v>
      </c>
      <c r="J33" s="593" t="str">
        <f>IF($D$31="Y/T","Isi Tujuan",IF($E$31=0,0,IF(I33="Y",1,IF(I33="T",0,"Isi Dulu"))))</f>
        <v>Isi Tujuan</v>
      </c>
      <c r="K33" s="592" t="s">
        <v>26</v>
      </c>
      <c r="L33" s="593" t="str">
        <f>IF($D$31="Y/T","Isi Tujuan",IF($E$31=0,0,IF(K33="Y",1,IF(K33="T",0,"Isi Dulu"))))</f>
        <v>Isi Tujuan</v>
      </c>
      <c r="M33" s="849"/>
      <c r="N33" s="852"/>
    </row>
    <row r="34" spans="2:14" ht="15.75">
      <c r="B34" s="837"/>
      <c r="C34" s="840"/>
      <c r="D34" s="858"/>
      <c r="E34" s="861"/>
      <c r="F34" s="549">
        <v>4</v>
      </c>
      <c r="G34" s="550"/>
      <c r="H34" s="598" t="str">
        <f t="shared" si="0"/>
        <v>Belum Diisi</v>
      </c>
      <c r="I34" s="592" t="s">
        <v>26</v>
      </c>
      <c r="J34" s="593" t="str">
        <f>IF($D$31="Y/T","Isi Tujuan",IF($E$31=0,0,IF(I34="Y",1,IF(I34="T",0,"Isi Dulu"))))</f>
        <v>Isi Tujuan</v>
      </c>
      <c r="K34" s="592" t="s">
        <v>26</v>
      </c>
      <c r="L34" s="593" t="str">
        <f>IF($D$31="Y/T","Isi Tujuan",IF($E$31=0,0,IF(K34="Y",1,IF(K34="T",0,"Isi Dulu"))))</f>
        <v>Isi Tujuan</v>
      </c>
      <c r="M34" s="849"/>
      <c r="N34" s="852"/>
    </row>
    <row r="35" spans="2:14" ht="15.75">
      <c r="B35" s="838"/>
      <c r="C35" s="841"/>
      <c r="D35" s="859"/>
      <c r="E35" s="862"/>
      <c r="F35" s="569">
        <v>5</v>
      </c>
      <c r="G35" s="570"/>
      <c r="H35" s="599" t="str">
        <f t="shared" si="0"/>
        <v>Belum Diisi</v>
      </c>
      <c r="I35" s="595" t="s">
        <v>26</v>
      </c>
      <c r="J35" s="596" t="str">
        <f>IF($D$31="Y/T","Isi Tujuan",IF($E$31=0,0,IF(I35="Y",1,IF(I35="T",0,"Isi Dulu"))))</f>
        <v>Isi Tujuan</v>
      </c>
      <c r="K35" s="595" t="s">
        <v>26</v>
      </c>
      <c r="L35" s="596" t="str">
        <f>IF($D$31="Y/T","Isi Tujuan",IF($E$31=0,0,IF(K35="Y",1,IF(K35="T",0,"Isi Dulu"))))</f>
        <v>Isi Tujuan</v>
      </c>
      <c r="M35" s="850"/>
      <c r="N35" s="853"/>
    </row>
    <row r="36" spans="2:14" ht="15.75">
      <c r="B36" s="836">
        <v>7</v>
      </c>
      <c r="C36" s="839"/>
      <c r="D36" s="857" t="s">
        <v>26</v>
      </c>
      <c r="E36" s="860" t="str">
        <f>IF(D36="Y",1,IF(D36="T",0,IF(D36="Y/T","Belum diisi","Error")))</f>
        <v>Belum diisi</v>
      </c>
      <c r="F36" s="528">
        <v>1</v>
      </c>
      <c r="G36" s="529"/>
      <c r="H36" s="600" t="str">
        <f t="shared" si="0"/>
        <v>Belum Diisi</v>
      </c>
      <c r="I36" s="590" t="s">
        <v>26</v>
      </c>
      <c r="J36" s="591" t="str">
        <f>IF($D$36="Y/T","Isi Tujuan",IF($E$36=0,0,IF(I36="Y",1,IF(I36="T",0,"Isi Dulu"))))</f>
        <v>Isi Tujuan</v>
      </c>
      <c r="K36" s="590" t="s">
        <v>26</v>
      </c>
      <c r="L36" s="591" t="str">
        <f>IF($D$36="Y/T","Isi Tujuan",IF($E$36=0,0,IF(K36="Y",1,IF(K36="T",0,"Isi Dulu"))))</f>
        <v>Isi Tujuan</v>
      </c>
      <c r="M36" s="848" t="s">
        <v>26</v>
      </c>
      <c r="N36" s="851" t="str">
        <f>IF(M36="Y",1,IF(M36="T",0,IF(M36="Y/T","Belum diisi","Error")))</f>
        <v>Belum diisi</v>
      </c>
    </row>
    <row r="37" spans="2:14" ht="15.75">
      <c r="B37" s="837"/>
      <c r="C37" s="840"/>
      <c r="D37" s="858"/>
      <c r="E37" s="861"/>
      <c r="F37" s="549">
        <v>2</v>
      </c>
      <c r="G37" s="550"/>
      <c r="H37" s="598" t="str">
        <f t="shared" si="0"/>
        <v>Belum Diisi</v>
      </c>
      <c r="I37" s="592" t="s">
        <v>26</v>
      </c>
      <c r="J37" s="593" t="str">
        <f>IF($D$36="Y/T","Isi Tujuan",IF($E$36=0,0,IF(I37="Y",1,IF(I37="T",0,"Isi Dulu"))))</f>
        <v>Isi Tujuan</v>
      </c>
      <c r="K37" s="592" t="s">
        <v>26</v>
      </c>
      <c r="L37" s="593" t="str">
        <f>IF($D$36="Y/T","Isi Tujuan",IF($E$36=0,0,IF(K37="Y",1,IF(K37="T",0,"Isi Dulu"))))</f>
        <v>Isi Tujuan</v>
      </c>
      <c r="M37" s="849"/>
      <c r="N37" s="852"/>
    </row>
    <row r="38" spans="2:14" ht="15.75">
      <c r="B38" s="837"/>
      <c r="C38" s="840"/>
      <c r="D38" s="858"/>
      <c r="E38" s="861"/>
      <c r="F38" s="549">
        <v>3</v>
      </c>
      <c r="G38" s="550"/>
      <c r="H38" s="598" t="str">
        <f t="shared" si="0"/>
        <v>Belum Diisi</v>
      </c>
      <c r="I38" s="592" t="s">
        <v>26</v>
      </c>
      <c r="J38" s="593" t="str">
        <f>IF($D$36="Y/T","Isi Tujuan",IF($E$36=0,0,IF(I38="Y",1,IF(I38="T",0,"Isi Dulu"))))</f>
        <v>Isi Tujuan</v>
      </c>
      <c r="K38" s="592" t="s">
        <v>26</v>
      </c>
      <c r="L38" s="593" t="str">
        <f>IF($D$36="Y/T","Isi Tujuan",IF($E$36=0,0,IF(K38="Y",1,IF(K38="T",0,"Isi Dulu"))))</f>
        <v>Isi Tujuan</v>
      </c>
      <c r="M38" s="849"/>
      <c r="N38" s="852"/>
    </row>
    <row r="39" spans="2:14" ht="15.75">
      <c r="B39" s="837"/>
      <c r="C39" s="840"/>
      <c r="D39" s="858"/>
      <c r="E39" s="861"/>
      <c r="F39" s="549">
        <v>4</v>
      </c>
      <c r="G39" s="550"/>
      <c r="H39" s="598" t="str">
        <f t="shared" si="0"/>
        <v>Belum Diisi</v>
      </c>
      <c r="I39" s="592" t="s">
        <v>26</v>
      </c>
      <c r="J39" s="593" t="str">
        <f>IF($D$36="Y/T","Isi Tujuan",IF($E$36=0,0,IF(I39="Y",1,IF(I39="T",0,"Isi Dulu"))))</f>
        <v>Isi Tujuan</v>
      </c>
      <c r="K39" s="592" t="s">
        <v>26</v>
      </c>
      <c r="L39" s="593" t="str">
        <f>IF($D$36="Y/T","Isi Tujuan",IF($E$36=0,0,IF(K39="Y",1,IF(K39="T",0,"Isi Dulu"))))</f>
        <v>Isi Tujuan</v>
      </c>
      <c r="M39" s="849"/>
      <c r="N39" s="852"/>
    </row>
    <row r="40" spans="2:14" ht="15.75">
      <c r="B40" s="838"/>
      <c r="C40" s="841"/>
      <c r="D40" s="859"/>
      <c r="E40" s="862"/>
      <c r="F40" s="569">
        <v>5</v>
      </c>
      <c r="G40" s="570"/>
      <c r="H40" s="599" t="str">
        <f t="shared" si="0"/>
        <v>Belum Diisi</v>
      </c>
      <c r="I40" s="595" t="s">
        <v>26</v>
      </c>
      <c r="J40" s="596" t="str">
        <f>IF($D$36="Y/T","Isi Tujuan",IF($E$36=0,0,IF(I40="Y",1,IF(I40="T",0,"Isi Dulu"))))</f>
        <v>Isi Tujuan</v>
      </c>
      <c r="K40" s="595" t="s">
        <v>26</v>
      </c>
      <c r="L40" s="596" t="str">
        <f>IF($D$36="Y/T","Isi Tujuan",IF($E$36=0,0,IF(K40="Y",1,IF(K40="T",0,"Isi Dulu"))))</f>
        <v>Isi Tujuan</v>
      </c>
      <c r="M40" s="850"/>
      <c r="N40" s="853"/>
    </row>
    <row r="41" spans="2:14" ht="15.75">
      <c r="B41" s="836">
        <v>8</v>
      </c>
      <c r="C41" s="839"/>
      <c r="D41" s="857" t="s">
        <v>26</v>
      </c>
      <c r="E41" s="860" t="str">
        <f>IF(D41="Y",1,IF(D41="T",0,IF(D41="Y/T","Belum diisi","Error")))</f>
        <v>Belum diisi</v>
      </c>
      <c r="F41" s="528">
        <v>1</v>
      </c>
      <c r="G41" s="529"/>
      <c r="H41" s="600" t="str">
        <f t="shared" si="0"/>
        <v>Belum Diisi</v>
      </c>
      <c r="I41" s="590" t="s">
        <v>26</v>
      </c>
      <c r="J41" s="591" t="str">
        <f>IF($D$41="Y/T","Isi Tujuan",IF($E$41=0,0,IF(I41="Y",1,IF(I41="T",0,"Isi Dulu"))))</f>
        <v>Isi Tujuan</v>
      </c>
      <c r="K41" s="590" t="s">
        <v>26</v>
      </c>
      <c r="L41" s="591" t="str">
        <f>IF($D$41="Y/T","Isi Tujuan",IF($E$41=0,0,IF(K41="Y",1,IF(K41="T",0,"Isi Dulu"))))</f>
        <v>Isi Tujuan</v>
      </c>
      <c r="M41" s="848" t="s">
        <v>26</v>
      </c>
      <c r="N41" s="851" t="str">
        <f>IF(M41="Y",1,IF(M41="T",0,IF(M41="Y/T","Belum diisi","Error")))</f>
        <v>Belum diisi</v>
      </c>
    </row>
    <row r="42" spans="2:14" ht="15.75">
      <c r="B42" s="837"/>
      <c r="C42" s="840"/>
      <c r="D42" s="858"/>
      <c r="E42" s="861"/>
      <c r="F42" s="549">
        <v>2</v>
      </c>
      <c r="G42" s="550"/>
      <c r="H42" s="598" t="str">
        <f t="shared" si="0"/>
        <v>Belum Diisi</v>
      </c>
      <c r="I42" s="592" t="s">
        <v>26</v>
      </c>
      <c r="J42" s="593" t="str">
        <f>IF($D$41="Y/T","Isi Tujuan",IF($E$41=0,0,IF(I42="Y",1,IF(I42="T",0,"Isi Dulu"))))</f>
        <v>Isi Tujuan</v>
      </c>
      <c r="K42" s="592" t="s">
        <v>26</v>
      </c>
      <c r="L42" s="593" t="str">
        <f>IF($D$41="Y/T","Isi Tujuan",IF($E$41=0,0,IF(K42="Y",1,IF(K42="T",0,"Isi Dulu"))))</f>
        <v>Isi Tujuan</v>
      </c>
      <c r="M42" s="849"/>
      <c r="N42" s="852"/>
    </row>
    <row r="43" spans="2:14" ht="15.75">
      <c r="B43" s="837"/>
      <c r="C43" s="840"/>
      <c r="D43" s="858"/>
      <c r="E43" s="861"/>
      <c r="F43" s="549">
        <v>3</v>
      </c>
      <c r="G43" s="550"/>
      <c r="H43" s="598" t="str">
        <f t="shared" si="0"/>
        <v>Belum Diisi</v>
      </c>
      <c r="I43" s="592" t="s">
        <v>26</v>
      </c>
      <c r="J43" s="593" t="str">
        <f>IF($D$41="Y/T","Isi Tujuan",IF($E$41=0,0,IF(I43="Y",1,IF(I43="T",0,"Isi Dulu"))))</f>
        <v>Isi Tujuan</v>
      </c>
      <c r="K43" s="592" t="s">
        <v>26</v>
      </c>
      <c r="L43" s="593" t="str">
        <f>IF($D$41="Y/T","Isi Tujuan",IF($E$41=0,0,IF(K43="Y",1,IF(K43="T",0,"Isi Dulu"))))</f>
        <v>Isi Tujuan</v>
      </c>
      <c r="M43" s="849"/>
      <c r="N43" s="852"/>
    </row>
    <row r="44" spans="2:14" ht="15.75">
      <c r="B44" s="837"/>
      <c r="C44" s="840"/>
      <c r="D44" s="858"/>
      <c r="E44" s="861"/>
      <c r="F44" s="549">
        <v>4</v>
      </c>
      <c r="G44" s="550"/>
      <c r="H44" s="598" t="str">
        <f t="shared" si="0"/>
        <v>Belum Diisi</v>
      </c>
      <c r="I44" s="592" t="s">
        <v>26</v>
      </c>
      <c r="J44" s="593" t="str">
        <f>IF($D$41="Y/T","Isi Tujuan",IF($E$41=0,0,IF(I44="Y",1,IF(I44="T",0,"Isi Dulu"))))</f>
        <v>Isi Tujuan</v>
      </c>
      <c r="K44" s="592" t="s">
        <v>26</v>
      </c>
      <c r="L44" s="593" t="str">
        <f>IF($D$41="Y/T","Isi Tujuan",IF($E$41=0,0,IF(K44="Y",1,IF(K44="T",0,"Isi Dulu"))))</f>
        <v>Isi Tujuan</v>
      </c>
      <c r="M44" s="849"/>
      <c r="N44" s="852"/>
    </row>
    <row r="45" spans="2:14" ht="15.75">
      <c r="B45" s="838"/>
      <c r="C45" s="841"/>
      <c r="D45" s="859"/>
      <c r="E45" s="862"/>
      <c r="F45" s="569">
        <v>5</v>
      </c>
      <c r="G45" s="570"/>
      <c r="H45" s="599" t="str">
        <f t="shared" si="0"/>
        <v>Belum Diisi</v>
      </c>
      <c r="I45" s="595" t="s">
        <v>26</v>
      </c>
      <c r="J45" s="596" t="str">
        <f>IF($D$41="Y/T","Isi Tujuan",IF($E$41=0,0,IF(I45="Y",1,IF(I45="T",0,"Isi Dulu"))))</f>
        <v>Isi Tujuan</v>
      </c>
      <c r="K45" s="595" t="s">
        <v>26</v>
      </c>
      <c r="L45" s="596" t="str">
        <f>IF($D$41="Y/T","Isi Tujuan",IF($E$41=0,0,IF(K45="Y",1,IF(K45="T",0,"Isi Dulu"))))</f>
        <v>Isi Tujuan</v>
      </c>
      <c r="M45" s="850"/>
      <c r="N45" s="853"/>
    </row>
    <row r="46" spans="2:14" ht="15.75">
      <c r="B46" s="836">
        <v>9</v>
      </c>
      <c r="C46" s="839"/>
      <c r="D46" s="857" t="s">
        <v>26</v>
      </c>
      <c r="E46" s="860" t="str">
        <f>IF(D46="Y",1,IF(D46="T",0,IF(D46="Y/T","Belum diisi","Error")))</f>
        <v>Belum diisi</v>
      </c>
      <c r="F46" s="528">
        <v>1</v>
      </c>
      <c r="G46" s="529"/>
      <c r="H46" s="600" t="str">
        <f t="shared" si="0"/>
        <v>Belum Diisi</v>
      </c>
      <c r="I46" s="590" t="s">
        <v>26</v>
      </c>
      <c r="J46" s="591" t="str">
        <f>IF($D$46="Y/T","Isi Tujuan",IF($E$46=0,0,IF(I46="Y",1,IF(I46="T",0,"Isi Dulu"))))</f>
        <v>Isi Tujuan</v>
      </c>
      <c r="K46" s="590" t="s">
        <v>26</v>
      </c>
      <c r="L46" s="591" t="str">
        <f>IF($D$46="Y/T","Isi Tujuan",IF($E$46=0,0,IF(K46="Y",1,IF(K46="T",0,"Isi Dulu"))))</f>
        <v>Isi Tujuan</v>
      </c>
      <c r="M46" s="848" t="s">
        <v>26</v>
      </c>
      <c r="N46" s="851" t="str">
        <f>IF(M46="Y",1,IF(M46="T",0,IF(M46="Y/T","Belum diisi","Error")))</f>
        <v>Belum diisi</v>
      </c>
    </row>
    <row r="47" spans="2:14" ht="15.75">
      <c r="B47" s="837"/>
      <c r="C47" s="840"/>
      <c r="D47" s="858"/>
      <c r="E47" s="861"/>
      <c r="F47" s="549">
        <v>2</v>
      </c>
      <c r="G47" s="550"/>
      <c r="H47" s="598" t="str">
        <f t="shared" si="0"/>
        <v>Belum Diisi</v>
      </c>
      <c r="I47" s="592" t="s">
        <v>26</v>
      </c>
      <c r="J47" s="593" t="str">
        <f>IF($D$46="Y/T","Isi Tujuan",IF($E$46=0,0,IF(I47="Y",1,IF(I47="T",0,"Isi Dulu"))))</f>
        <v>Isi Tujuan</v>
      </c>
      <c r="K47" s="592" t="s">
        <v>26</v>
      </c>
      <c r="L47" s="593" t="str">
        <f>IF($D$46="Y/T","Isi Tujuan",IF($E$46=0,0,IF(K47="Y",1,IF(K47="T",0,"Isi Dulu"))))</f>
        <v>Isi Tujuan</v>
      </c>
      <c r="M47" s="849"/>
      <c r="N47" s="852"/>
    </row>
    <row r="48" spans="2:14" ht="15.75">
      <c r="B48" s="837"/>
      <c r="C48" s="840"/>
      <c r="D48" s="858"/>
      <c r="E48" s="861"/>
      <c r="F48" s="549">
        <v>3</v>
      </c>
      <c r="G48" s="550"/>
      <c r="H48" s="598" t="str">
        <f t="shared" si="0"/>
        <v>Belum Diisi</v>
      </c>
      <c r="I48" s="592" t="s">
        <v>26</v>
      </c>
      <c r="J48" s="593" t="str">
        <f>IF($D$46="Y/T","Isi Tujuan",IF($E$46=0,0,IF(I48="Y",1,IF(I48="T",0,"Isi Dulu"))))</f>
        <v>Isi Tujuan</v>
      </c>
      <c r="K48" s="592" t="s">
        <v>26</v>
      </c>
      <c r="L48" s="593" t="str">
        <f>IF($D$46="Y/T","Isi Tujuan",IF($E$46=0,0,IF(K48="Y",1,IF(K48="T",0,"Isi Dulu"))))</f>
        <v>Isi Tujuan</v>
      </c>
      <c r="M48" s="849"/>
      <c r="N48" s="852"/>
    </row>
    <row r="49" spans="2:14" ht="15.75">
      <c r="B49" s="837"/>
      <c r="C49" s="840"/>
      <c r="D49" s="858"/>
      <c r="E49" s="861"/>
      <c r="F49" s="549">
        <v>4</v>
      </c>
      <c r="G49" s="550"/>
      <c r="H49" s="598" t="str">
        <f t="shared" si="0"/>
        <v>Belum Diisi</v>
      </c>
      <c r="I49" s="592" t="s">
        <v>26</v>
      </c>
      <c r="J49" s="593" t="str">
        <f>IF($D$46="Y/T","Isi Tujuan",IF($E$46=0,0,IF(I49="Y",1,IF(I49="T",0,"Isi Dulu"))))</f>
        <v>Isi Tujuan</v>
      </c>
      <c r="K49" s="592" t="s">
        <v>26</v>
      </c>
      <c r="L49" s="593" t="str">
        <f>IF($D$46="Y/T","Isi Tujuan",IF($E$46=0,0,IF(K49="Y",1,IF(K49="T",0,"Isi Dulu"))))</f>
        <v>Isi Tujuan</v>
      </c>
      <c r="M49" s="849"/>
      <c r="N49" s="852"/>
    </row>
    <row r="50" spans="2:14" ht="15.75">
      <c r="B50" s="838"/>
      <c r="C50" s="841"/>
      <c r="D50" s="859"/>
      <c r="E50" s="862"/>
      <c r="F50" s="569">
        <v>5</v>
      </c>
      <c r="G50" s="570"/>
      <c r="H50" s="599" t="str">
        <f t="shared" si="0"/>
        <v>Belum Diisi</v>
      </c>
      <c r="I50" s="595" t="s">
        <v>26</v>
      </c>
      <c r="J50" s="596" t="str">
        <f>IF($D$46="Y/T","Isi Tujuan",IF($E$46=0,0,IF(I50="Y",1,IF(I50="T",0,"Isi Dulu"))))</f>
        <v>Isi Tujuan</v>
      </c>
      <c r="K50" s="595" t="s">
        <v>26</v>
      </c>
      <c r="L50" s="596" t="str">
        <f>IF($D$46="Y/T","Isi Tujuan",IF($E$46=0,0,IF(K50="Y",1,IF(K50="T",0,"Isi Dulu"))))</f>
        <v>Isi Tujuan</v>
      </c>
      <c r="M50" s="850"/>
      <c r="N50" s="853"/>
    </row>
    <row r="51" spans="2:14" ht="15.75">
      <c r="B51" s="836">
        <v>10</v>
      </c>
      <c r="C51" s="839"/>
      <c r="D51" s="857" t="s">
        <v>26</v>
      </c>
      <c r="E51" s="860" t="str">
        <f>IF(D51="Y",1,IF(D51="T",0,IF(D51="Y/T","Belum diisi","Error")))</f>
        <v>Belum diisi</v>
      </c>
      <c r="F51" s="528">
        <v>1</v>
      </c>
      <c r="G51" s="529"/>
      <c r="H51" s="600" t="str">
        <f t="shared" si="0"/>
        <v>Belum Diisi</v>
      </c>
      <c r="I51" s="590" t="s">
        <v>26</v>
      </c>
      <c r="J51" s="591" t="str">
        <f>IF($D$51="Y/T","Isi Tujuan",IF($E$51=0,0,IF(I51="Y",1,IF(I51="T",0,"Isi Dulu"))))</f>
        <v>Isi Tujuan</v>
      </c>
      <c r="K51" s="590" t="s">
        <v>26</v>
      </c>
      <c r="L51" s="591" t="str">
        <f>IF($D$51="Y/T","Isi Tujuan",IF($E$51=0,0,IF(K51="Y",1,IF(K51="T",0,"Isi Dulu"))))</f>
        <v>Isi Tujuan</v>
      </c>
      <c r="M51" s="848" t="s">
        <v>26</v>
      </c>
      <c r="N51" s="851" t="str">
        <f>IF(M51="Y",1,IF(M51="T",0,IF(M51="Y/T","Belum diisi","Error")))</f>
        <v>Belum diisi</v>
      </c>
    </row>
    <row r="52" spans="2:14" ht="15.75">
      <c r="B52" s="837"/>
      <c r="C52" s="840"/>
      <c r="D52" s="858"/>
      <c r="E52" s="861"/>
      <c r="F52" s="549">
        <v>2</v>
      </c>
      <c r="G52" s="550"/>
      <c r="H52" s="598" t="str">
        <f t="shared" si="0"/>
        <v>Belum Diisi</v>
      </c>
      <c r="I52" s="592" t="s">
        <v>26</v>
      </c>
      <c r="J52" s="593" t="str">
        <f>IF($D$51="Y/T","Isi Tujuan",IF($E$51=0,0,IF(I52="Y",1,IF(I52="T",0,"Isi Dulu"))))</f>
        <v>Isi Tujuan</v>
      </c>
      <c r="K52" s="592" t="s">
        <v>26</v>
      </c>
      <c r="L52" s="593" t="str">
        <f>IF($D$51="Y/T","Isi Tujuan",IF($E$51=0,0,IF(K52="Y",1,IF(K52="T",0,"Isi Dulu"))))</f>
        <v>Isi Tujuan</v>
      </c>
      <c r="M52" s="849"/>
      <c r="N52" s="852"/>
    </row>
    <row r="53" spans="2:14" ht="15.75">
      <c r="B53" s="837"/>
      <c r="C53" s="840"/>
      <c r="D53" s="858"/>
      <c r="E53" s="861"/>
      <c r="F53" s="549">
        <v>3</v>
      </c>
      <c r="G53" s="550"/>
      <c r="H53" s="598" t="str">
        <f t="shared" si="0"/>
        <v>Belum Diisi</v>
      </c>
      <c r="I53" s="592" t="s">
        <v>26</v>
      </c>
      <c r="J53" s="593" t="str">
        <f>IF($D$51="Y/T","Isi Tujuan",IF($E$51=0,0,IF(I53="Y",1,IF(I53="T",0,"Isi Dulu"))))</f>
        <v>Isi Tujuan</v>
      </c>
      <c r="K53" s="592" t="s">
        <v>26</v>
      </c>
      <c r="L53" s="593" t="str">
        <f>IF($D$51="Y/T","Isi Tujuan",IF($E$51=0,0,IF(K53="Y",1,IF(K53="T",0,"Isi Dulu"))))</f>
        <v>Isi Tujuan</v>
      </c>
      <c r="M53" s="849"/>
      <c r="N53" s="852"/>
    </row>
    <row r="54" spans="2:14" ht="15.75">
      <c r="B54" s="837"/>
      <c r="C54" s="840"/>
      <c r="D54" s="858"/>
      <c r="E54" s="861"/>
      <c r="F54" s="549">
        <v>4</v>
      </c>
      <c r="G54" s="550"/>
      <c r="H54" s="598" t="str">
        <f t="shared" si="0"/>
        <v>Belum Diisi</v>
      </c>
      <c r="I54" s="592" t="s">
        <v>26</v>
      </c>
      <c r="J54" s="593" t="str">
        <f>IF($D$51="Y/T","Isi Tujuan",IF($E$51=0,0,IF(I54="Y",1,IF(I54="T",0,"Isi Dulu"))))</f>
        <v>Isi Tujuan</v>
      </c>
      <c r="K54" s="592" t="s">
        <v>26</v>
      </c>
      <c r="L54" s="593" t="str">
        <f>IF($D$51="Y/T","Isi Tujuan",IF($E$51=0,0,IF(K54="Y",1,IF(K54="T",0,"Isi Dulu"))))</f>
        <v>Isi Tujuan</v>
      </c>
      <c r="M54" s="849"/>
      <c r="N54" s="852"/>
    </row>
    <row r="55" spans="2:14" ht="15.75">
      <c r="B55" s="838"/>
      <c r="C55" s="841"/>
      <c r="D55" s="859"/>
      <c r="E55" s="862"/>
      <c r="F55" s="569">
        <v>5</v>
      </c>
      <c r="G55" s="570"/>
      <c r="H55" s="599" t="str">
        <f t="shared" si="0"/>
        <v>Belum Diisi</v>
      </c>
      <c r="I55" s="595" t="s">
        <v>26</v>
      </c>
      <c r="J55" s="596" t="str">
        <f>IF($D$51="Y/T","Isi Tujuan",IF($E$51=0,0,IF(I55="Y",1,IF(I55="T",0,"Isi Dulu"))))</f>
        <v>Isi Tujuan</v>
      </c>
      <c r="K55" s="595" t="s">
        <v>26</v>
      </c>
      <c r="L55" s="596" t="str">
        <f>IF($D$51="Y/T","Isi Tujuan",IF($E$51=0,0,IF(K55="Y",1,IF(K55="T",0,"Isi Dulu"))))</f>
        <v>Isi Tujuan</v>
      </c>
      <c r="M55" s="850"/>
      <c r="N55" s="853"/>
    </row>
    <row r="56" spans="2:14" ht="15.75">
      <c r="B56" s="836">
        <v>11</v>
      </c>
      <c r="C56" s="839"/>
      <c r="D56" s="857" t="s">
        <v>26</v>
      </c>
      <c r="E56" s="860" t="str">
        <f>IF(D56="Y",1,IF(D56="T",0,IF(D56="Y/T","Belum diisi","Error")))</f>
        <v>Belum diisi</v>
      </c>
      <c r="F56" s="528">
        <v>1</v>
      </c>
      <c r="G56" s="529"/>
      <c r="H56" s="600" t="str">
        <f t="shared" si="0"/>
        <v>Belum Diisi</v>
      </c>
      <c r="I56" s="590" t="s">
        <v>26</v>
      </c>
      <c r="J56" s="591" t="str">
        <f>IF($D$56="Y/T","Isi Tujuan",IF($E$56=0,0,IF(I56="Y",1,IF(I56="T",0,"Isi Dulu"))))</f>
        <v>Isi Tujuan</v>
      </c>
      <c r="K56" s="590" t="s">
        <v>26</v>
      </c>
      <c r="L56" s="591" t="str">
        <f>IF($D$56="Y/T","Isi Tujuan",IF($E$56=0,0,IF(K56="Y",1,IF(K56="T",0,"Isi Dulu"))))</f>
        <v>Isi Tujuan</v>
      </c>
      <c r="M56" s="848" t="s">
        <v>26</v>
      </c>
      <c r="N56" s="851" t="str">
        <f>IF(M56="Y",1,IF(M56="T",0,IF(M56="Y/T","Belum diisi","Error")))</f>
        <v>Belum diisi</v>
      </c>
    </row>
    <row r="57" spans="2:14" ht="15.75">
      <c r="B57" s="837"/>
      <c r="C57" s="840"/>
      <c r="D57" s="858"/>
      <c r="E57" s="861"/>
      <c r="F57" s="549">
        <v>2</v>
      </c>
      <c r="G57" s="550"/>
      <c r="H57" s="598" t="str">
        <f t="shared" si="0"/>
        <v>Belum Diisi</v>
      </c>
      <c r="I57" s="592" t="s">
        <v>26</v>
      </c>
      <c r="J57" s="593" t="str">
        <f>IF($D$56="Y/T","Isi Tujuan",IF($E$56=0,0,IF(I57="Y",1,IF(I57="T",0,"Isi Dulu"))))</f>
        <v>Isi Tujuan</v>
      </c>
      <c r="K57" s="592" t="s">
        <v>26</v>
      </c>
      <c r="L57" s="593" t="str">
        <f>IF($D$56="Y/T","Isi Tujuan",IF($E$56=0,0,IF(K57="Y",1,IF(K57="T",0,"Isi Dulu"))))</f>
        <v>Isi Tujuan</v>
      </c>
      <c r="M57" s="849"/>
      <c r="N57" s="852"/>
    </row>
    <row r="58" spans="2:14" ht="15.75">
      <c r="B58" s="837"/>
      <c r="C58" s="840"/>
      <c r="D58" s="858"/>
      <c r="E58" s="861"/>
      <c r="F58" s="549">
        <v>3</v>
      </c>
      <c r="G58" s="550"/>
      <c r="H58" s="598" t="str">
        <f t="shared" si="0"/>
        <v>Belum Diisi</v>
      </c>
      <c r="I58" s="592" t="s">
        <v>26</v>
      </c>
      <c r="J58" s="593" t="str">
        <f>IF($D$56="Y/T","Isi Tujuan",IF($E$56=0,0,IF(I58="Y",1,IF(I58="T",0,"Isi Dulu"))))</f>
        <v>Isi Tujuan</v>
      </c>
      <c r="K58" s="592" t="s">
        <v>26</v>
      </c>
      <c r="L58" s="593" t="str">
        <f>IF($D$56="Y/T","Isi Tujuan",IF($E$56=0,0,IF(K58="Y",1,IF(K58="T",0,"Isi Dulu"))))</f>
        <v>Isi Tujuan</v>
      </c>
      <c r="M58" s="849"/>
      <c r="N58" s="852"/>
    </row>
    <row r="59" spans="2:14" ht="15.75">
      <c r="B59" s="837"/>
      <c r="C59" s="840"/>
      <c r="D59" s="858"/>
      <c r="E59" s="861"/>
      <c r="F59" s="549">
        <v>4</v>
      </c>
      <c r="G59" s="550"/>
      <c r="H59" s="598" t="str">
        <f t="shared" si="0"/>
        <v>Belum Diisi</v>
      </c>
      <c r="I59" s="592" t="s">
        <v>26</v>
      </c>
      <c r="J59" s="593" t="str">
        <f>IF($D$56="Y/T","Isi Tujuan",IF($E$56=0,0,IF(I59="Y",1,IF(I59="T",0,"Isi Dulu"))))</f>
        <v>Isi Tujuan</v>
      </c>
      <c r="K59" s="592" t="s">
        <v>26</v>
      </c>
      <c r="L59" s="593" t="str">
        <f>IF($D$56="Y/T","Isi Tujuan",IF($E$56=0,0,IF(K59="Y",1,IF(K59="T",0,"Isi Dulu"))))</f>
        <v>Isi Tujuan</v>
      </c>
      <c r="M59" s="849"/>
      <c r="N59" s="852"/>
    </row>
    <row r="60" spans="2:14" ht="15.75">
      <c r="B60" s="838"/>
      <c r="C60" s="841"/>
      <c r="D60" s="859"/>
      <c r="E60" s="862"/>
      <c r="F60" s="569">
        <v>5</v>
      </c>
      <c r="G60" s="570"/>
      <c r="H60" s="599" t="str">
        <f t="shared" si="0"/>
        <v>Belum Diisi</v>
      </c>
      <c r="I60" s="595" t="s">
        <v>26</v>
      </c>
      <c r="J60" s="596" t="str">
        <f>IF($D$56="Y/T","Isi Tujuan",IF($E$56=0,0,IF(I60="Y",1,IF(I60="T",0,"Isi Dulu"))))</f>
        <v>Isi Tujuan</v>
      </c>
      <c r="K60" s="595" t="s">
        <v>26</v>
      </c>
      <c r="L60" s="596" t="str">
        <f>IF($D$56="Y/T","Isi Tujuan",IF($E$56=0,0,IF(K60="Y",1,IF(K60="T",0,"Isi Dulu"))))</f>
        <v>Isi Tujuan</v>
      </c>
      <c r="M60" s="850"/>
      <c r="N60" s="853"/>
    </row>
    <row r="61" spans="2:14" ht="15.75">
      <c r="B61" s="836">
        <v>12</v>
      </c>
      <c r="C61" s="839"/>
      <c r="D61" s="857" t="s">
        <v>26</v>
      </c>
      <c r="E61" s="860" t="str">
        <f>IF(D61="Y",1,IF(D61="T",0,IF(D61="Y/T","Belum diisi","Error")))</f>
        <v>Belum diisi</v>
      </c>
      <c r="F61" s="528">
        <v>1</v>
      </c>
      <c r="G61" s="529"/>
      <c r="H61" s="600" t="str">
        <f t="shared" si="0"/>
        <v>Belum Diisi</v>
      </c>
      <c r="I61" s="590" t="s">
        <v>26</v>
      </c>
      <c r="J61" s="591" t="str">
        <f>IF($D$61="Y/T","Isi Tujuan",IF($E$61=0,0,IF(I61="Y",1,IF(I61="T",0,"Isi Dulu"))))</f>
        <v>Isi Tujuan</v>
      </c>
      <c r="K61" s="590" t="s">
        <v>26</v>
      </c>
      <c r="L61" s="591" t="str">
        <f>IF($D$61="Y/T","Isi Tujuan",IF($E$61=0,0,IF(K61="Y",1,IF(K61="T",0,"Isi Dulu"))))</f>
        <v>Isi Tujuan</v>
      </c>
      <c r="M61" s="848" t="s">
        <v>26</v>
      </c>
      <c r="N61" s="851" t="str">
        <f>IF(M61="Y",1,IF(M61="T",0,IF(M61="Y/T","Belum diisi","Error")))</f>
        <v>Belum diisi</v>
      </c>
    </row>
    <row r="62" spans="2:14" ht="15.75">
      <c r="B62" s="837"/>
      <c r="C62" s="840"/>
      <c r="D62" s="858"/>
      <c r="E62" s="861"/>
      <c r="F62" s="549">
        <v>2</v>
      </c>
      <c r="G62" s="550"/>
      <c r="H62" s="598" t="str">
        <f t="shared" si="0"/>
        <v>Belum Diisi</v>
      </c>
      <c r="I62" s="592" t="s">
        <v>26</v>
      </c>
      <c r="J62" s="593" t="str">
        <f>IF($D$61="Y/T","Isi Tujuan",IF($E$61=0,0,IF(I62="Y",1,IF(I62="T",0,"Isi Dulu"))))</f>
        <v>Isi Tujuan</v>
      </c>
      <c r="K62" s="592" t="s">
        <v>26</v>
      </c>
      <c r="L62" s="593" t="str">
        <f>IF($D$61="Y/T","Isi Tujuan",IF($E$61=0,0,IF(K62="Y",1,IF(K62="T",0,"Isi Dulu"))))</f>
        <v>Isi Tujuan</v>
      </c>
      <c r="M62" s="849"/>
      <c r="N62" s="852"/>
    </row>
    <row r="63" spans="2:14" ht="15.75">
      <c r="B63" s="837"/>
      <c r="C63" s="840"/>
      <c r="D63" s="858"/>
      <c r="E63" s="861"/>
      <c r="F63" s="549">
        <v>3</v>
      </c>
      <c r="G63" s="550"/>
      <c r="H63" s="598" t="str">
        <f t="shared" si="0"/>
        <v>Belum Diisi</v>
      </c>
      <c r="I63" s="592" t="s">
        <v>26</v>
      </c>
      <c r="J63" s="593" t="str">
        <f>IF($D$61="Y/T","Isi Tujuan",IF($E$61=0,0,IF(I63="Y",1,IF(I63="T",0,"Isi Dulu"))))</f>
        <v>Isi Tujuan</v>
      </c>
      <c r="K63" s="592" t="s">
        <v>26</v>
      </c>
      <c r="L63" s="593" t="str">
        <f>IF($D$61="Y/T","Isi Tujuan",IF($E$61=0,0,IF(K63="Y",1,IF(K63="T",0,"Isi Dulu"))))</f>
        <v>Isi Tujuan</v>
      </c>
      <c r="M63" s="849"/>
      <c r="N63" s="852"/>
    </row>
    <row r="64" spans="2:14" ht="15.75">
      <c r="B64" s="837"/>
      <c r="C64" s="840"/>
      <c r="D64" s="858"/>
      <c r="E64" s="861"/>
      <c r="F64" s="549">
        <v>4</v>
      </c>
      <c r="G64" s="550"/>
      <c r="H64" s="598" t="str">
        <f t="shared" si="0"/>
        <v>Belum Diisi</v>
      </c>
      <c r="I64" s="592" t="s">
        <v>26</v>
      </c>
      <c r="J64" s="593" t="str">
        <f>IF($D$61="Y/T","Isi Tujuan",IF($E$61=0,0,IF(I64="Y",1,IF(I64="T",0,"Isi Dulu"))))</f>
        <v>Isi Tujuan</v>
      </c>
      <c r="K64" s="592" t="s">
        <v>26</v>
      </c>
      <c r="L64" s="593" t="str">
        <f>IF($D$61="Y/T","Isi Tujuan",IF($E$61=0,0,IF(K64="Y",1,IF(K64="T",0,"Isi Dulu"))))</f>
        <v>Isi Tujuan</v>
      </c>
      <c r="M64" s="849"/>
      <c r="N64" s="852"/>
    </row>
    <row r="65" spans="2:14" ht="15.75">
      <c r="B65" s="838"/>
      <c r="C65" s="841"/>
      <c r="D65" s="859"/>
      <c r="E65" s="862"/>
      <c r="F65" s="569">
        <v>5</v>
      </c>
      <c r="G65" s="570"/>
      <c r="H65" s="599" t="str">
        <f t="shared" si="0"/>
        <v>Belum Diisi</v>
      </c>
      <c r="I65" s="595" t="s">
        <v>26</v>
      </c>
      <c r="J65" s="596" t="str">
        <f>IF($D$61="Y/T","Isi Tujuan",IF($E$61=0,0,IF(I65="Y",1,IF(I65="T",0,"Isi Dulu"))))</f>
        <v>Isi Tujuan</v>
      </c>
      <c r="K65" s="595" t="s">
        <v>26</v>
      </c>
      <c r="L65" s="596" t="str">
        <f>IF($D$61="Y/T","Isi Tujuan",IF($E$61=0,0,IF(K65="Y",1,IF(K65="T",0,"Isi Dulu"))))</f>
        <v>Isi Tujuan</v>
      </c>
      <c r="M65" s="850"/>
      <c r="N65" s="853"/>
    </row>
    <row r="66" spans="2:14" ht="15.75">
      <c r="B66" s="836">
        <v>13</v>
      </c>
      <c r="C66" s="839"/>
      <c r="D66" s="857" t="s">
        <v>26</v>
      </c>
      <c r="E66" s="860" t="str">
        <f>IF(D66="Y",1,IF(D66="T",0,IF(D66="Y/T","Belum diisi","Error")))</f>
        <v>Belum diisi</v>
      </c>
      <c r="F66" s="528">
        <v>1</v>
      </c>
      <c r="G66" s="529"/>
      <c r="H66" s="600" t="str">
        <f t="shared" si="0"/>
        <v>Belum Diisi</v>
      </c>
      <c r="I66" s="590" t="s">
        <v>26</v>
      </c>
      <c r="J66" s="591" t="str">
        <f>IF($D$66="Y/T","Isi Tujuan",IF($E$66=0,0,IF(I66="Y",1,IF(I66="T",0,"Isi Dulu"))))</f>
        <v>Isi Tujuan</v>
      </c>
      <c r="K66" s="590" t="s">
        <v>26</v>
      </c>
      <c r="L66" s="591" t="str">
        <f>IF($D$66="Y/T","Isi Tujuan",IF($E$66=0,0,IF(K66="Y",1,IF(K66="T",0,"Isi Dulu"))))</f>
        <v>Isi Tujuan</v>
      </c>
      <c r="M66" s="848" t="s">
        <v>26</v>
      </c>
      <c r="N66" s="851" t="str">
        <f>IF(M66="Y",1,IF(M66="T",0,IF(M66="Y/T","Belum diisi","Error")))</f>
        <v>Belum diisi</v>
      </c>
    </row>
    <row r="67" spans="2:14" ht="15.75">
      <c r="B67" s="837"/>
      <c r="C67" s="840"/>
      <c r="D67" s="858"/>
      <c r="E67" s="861"/>
      <c r="F67" s="549">
        <v>2</v>
      </c>
      <c r="G67" s="550"/>
      <c r="H67" s="598" t="str">
        <f t="shared" si="0"/>
        <v>Belum Diisi</v>
      </c>
      <c r="I67" s="592" t="s">
        <v>26</v>
      </c>
      <c r="J67" s="593" t="str">
        <f>IF($D$66="Y/T","Isi Tujuan",IF($E$66=0,0,IF(I67="Y",1,IF(I67="T",0,"Isi Dulu"))))</f>
        <v>Isi Tujuan</v>
      </c>
      <c r="K67" s="592" t="s">
        <v>26</v>
      </c>
      <c r="L67" s="593" t="str">
        <f>IF($D$66="Y/T","Isi Tujuan",IF($E$66=0,0,IF(K67="Y",1,IF(K67="T",0,"Isi Dulu"))))</f>
        <v>Isi Tujuan</v>
      </c>
      <c r="M67" s="849"/>
      <c r="N67" s="852"/>
    </row>
    <row r="68" spans="2:14" ht="15.75">
      <c r="B68" s="837"/>
      <c r="C68" s="840"/>
      <c r="D68" s="858"/>
      <c r="E68" s="861"/>
      <c r="F68" s="549">
        <v>3</v>
      </c>
      <c r="G68" s="550"/>
      <c r="H68" s="598" t="str">
        <f t="shared" si="0"/>
        <v>Belum Diisi</v>
      </c>
      <c r="I68" s="592" t="s">
        <v>26</v>
      </c>
      <c r="J68" s="593" t="str">
        <f>IF($D$66="Y/T","Isi Tujuan",IF($E$66=0,0,IF(I68="Y",1,IF(I68="T",0,"Isi Dulu"))))</f>
        <v>Isi Tujuan</v>
      </c>
      <c r="K68" s="592" t="s">
        <v>26</v>
      </c>
      <c r="L68" s="593" t="str">
        <f>IF($D$66="Y/T","Isi Tujuan",IF($E$66=0,0,IF(K68="Y",1,IF(K68="T",0,"Isi Dulu"))))</f>
        <v>Isi Tujuan</v>
      </c>
      <c r="M68" s="849"/>
      <c r="N68" s="852"/>
    </row>
    <row r="69" spans="2:14" ht="15.75">
      <c r="B69" s="837"/>
      <c r="C69" s="840"/>
      <c r="D69" s="858"/>
      <c r="E69" s="861"/>
      <c r="F69" s="549">
        <v>4</v>
      </c>
      <c r="G69" s="550"/>
      <c r="H69" s="598" t="str">
        <f t="shared" si="0"/>
        <v>Belum Diisi</v>
      </c>
      <c r="I69" s="592" t="s">
        <v>26</v>
      </c>
      <c r="J69" s="593" t="str">
        <f>IF($D$66="Y/T","Isi Tujuan",IF($E$66=0,0,IF(I69="Y",1,IF(I69="T",0,"Isi Dulu"))))</f>
        <v>Isi Tujuan</v>
      </c>
      <c r="K69" s="592" t="s">
        <v>26</v>
      </c>
      <c r="L69" s="593" t="str">
        <f>IF($D$66="Y/T","Isi Tujuan",IF($E$66=0,0,IF(K69="Y",1,IF(K69="T",0,"Isi Dulu"))))</f>
        <v>Isi Tujuan</v>
      </c>
      <c r="M69" s="849"/>
      <c r="N69" s="852"/>
    </row>
    <row r="70" spans="2:14" ht="15.75">
      <c r="B70" s="838"/>
      <c r="C70" s="841"/>
      <c r="D70" s="859"/>
      <c r="E70" s="862"/>
      <c r="F70" s="569">
        <v>5</v>
      </c>
      <c r="G70" s="570"/>
      <c r="H70" s="599" t="str">
        <f t="shared" ref="H70:H105" si="1">IF(OR(J70="Isi Dulu",L70="Isi Dulu",J70="Isi Tujuan",L70="Isi Tujuan"),"Belum Diisi",IF(SUM(J70,L70)=2,1,IF(SUM(J70,L70)=1,0,IF(SUM(J70,L70)=0,0,"Error"))))</f>
        <v>Belum Diisi</v>
      </c>
      <c r="I70" s="595" t="s">
        <v>26</v>
      </c>
      <c r="J70" s="596" t="str">
        <f>IF($D$66="Y/T","Isi Tujuan",IF($E$66=0,0,IF(I70="Y",1,IF(I70="T",0,"Isi Dulu"))))</f>
        <v>Isi Tujuan</v>
      </c>
      <c r="K70" s="595" t="s">
        <v>26</v>
      </c>
      <c r="L70" s="596" t="str">
        <f>IF($D$66="Y/T","Isi Tujuan",IF($E$66=0,0,IF(K70="Y",1,IF(K70="T",0,"Isi Dulu"))))</f>
        <v>Isi Tujuan</v>
      </c>
      <c r="M70" s="850"/>
      <c r="N70" s="853"/>
    </row>
    <row r="71" spans="2:14" ht="15.75">
      <c r="B71" s="836">
        <v>14</v>
      </c>
      <c r="C71" s="839"/>
      <c r="D71" s="857" t="s">
        <v>26</v>
      </c>
      <c r="E71" s="860" t="str">
        <f>IF(D71="Y",1,IF(D71="T",0,IF(D71="Y/T","Belum diisi","Error")))</f>
        <v>Belum diisi</v>
      </c>
      <c r="F71" s="528">
        <v>1</v>
      </c>
      <c r="G71" s="529"/>
      <c r="H71" s="600" t="str">
        <f t="shared" si="1"/>
        <v>Belum Diisi</v>
      </c>
      <c r="I71" s="590" t="s">
        <v>26</v>
      </c>
      <c r="J71" s="591" t="str">
        <f>IF($D$71="Y/T","Isi Tujuan",IF($E$71=0,0,IF(I71="Y",1,IF(I71="T",0,"Isi Dulu"))))</f>
        <v>Isi Tujuan</v>
      </c>
      <c r="K71" s="590" t="s">
        <v>26</v>
      </c>
      <c r="L71" s="591" t="str">
        <f>IF($D$71="Y/T","Isi Tujuan",IF($E$71=0,0,IF(K71="Y",1,IF(K71="T",0,"Isi Dulu"))))</f>
        <v>Isi Tujuan</v>
      </c>
      <c r="M71" s="848" t="s">
        <v>26</v>
      </c>
      <c r="N71" s="851" t="str">
        <f>IF(M71="Y",1,IF(M71="T",0,IF(M71="Y/T","Belum diisi","Error")))</f>
        <v>Belum diisi</v>
      </c>
    </row>
    <row r="72" spans="2:14" ht="15.75">
      <c r="B72" s="837"/>
      <c r="C72" s="840"/>
      <c r="D72" s="858"/>
      <c r="E72" s="861"/>
      <c r="F72" s="549">
        <v>2</v>
      </c>
      <c r="G72" s="550"/>
      <c r="H72" s="598" t="str">
        <f t="shared" si="1"/>
        <v>Belum Diisi</v>
      </c>
      <c r="I72" s="592" t="s">
        <v>26</v>
      </c>
      <c r="J72" s="593" t="str">
        <f>IF($D$71="Y/T","Isi Tujuan",IF($E$71=0,0,IF(I72="Y",1,IF(I72="T",0,"Isi Dulu"))))</f>
        <v>Isi Tujuan</v>
      </c>
      <c r="K72" s="592" t="s">
        <v>26</v>
      </c>
      <c r="L72" s="593" t="str">
        <f>IF($D$71="Y/T","Isi Tujuan",IF($E$71=0,0,IF(K72="Y",1,IF(K72="T",0,"Isi Dulu"))))</f>
        <v>Isi Tujuan</v>
      </c>
      <c r="M72" s="849"/>
      <c r="N72" s="852"/>
    </row>
    <row r="73" spans="2:14" ht="15.75">
      <c r="B73" s="837"/>
      <c r="C73" s="840"/>
      <c r="D73" s="858"/>
      <c r="E73" s="861"/>
      <c r="F73" s="549">
        <v>3</v>
      </c>
      <c r="G73" s="550"/>
      <c r="H73" s="598" t="str">
        <f t="shared" si="1"/>
        <v>Belum Diisi</v>
      </c>
      <c r="I73" s="592" t="s">
        <v>26</v>
      </c>
      <c r="J73" s="593" t="str">
        <f>IF($D$71="Y/T","Isi Tujuan",IF($E$71=0,0,IF(I73="Y",1,IF(I73="T",0,"Isi Dulu"))))</f>
        <v>Isi Tujuan</v>
      </c>
      <c r="K73" s="592" t="s">
        <v>26</v>
      </c>
      <c r="L73" s="593" t="str">
        <f>IF($D$71="Y/T","Isi Tujuan",IF($E$71=0,0,IF(K73="Y",1,IF(K73="T",0,"Isi Dulu"))))</f>
        <v>Isi Tujuan</v>
      </c>
      <c r="M73" s="849"/>
      <c r="N73" s="852"/>
    </row>
    <row r="74" spans="2:14" ht="15.75">
      <c r="B74" s="837"/>
      <c r="C74" s="840"/>
      <c r="D74" s="858"/>
      <c r="E74" s="861"/>
      <c r="F74" s="549">
        <v>4</v>
      </c>
      <c r="G74" s="550"/>
      <c r="H74" s="598" t="str">
        <f t="shared" si="1"/>
        <v>Belum Diisi</v>
      </c>
      <c r="I74" s="592" t="s">
        <v>26</v>
      </c>
      <c r="J74" s="593" t="str">
        <f>IF($D$71="Y/T","Isi Tujuan",IF($E$71=0,0,IF(I74="Y",1,IF(I74="T",0,"Isi Dulu"))))</f>
        <v>Isi Tujuan</v>
      </c>
      <c r="K74" s="592" t="s">
        <v>26</v>
      </c>
      <c r="L74" s="593" t="str">
        <f>IF($D$71="Y/T","Isi Tujuan",IF($E$71=0,0,IF(K74="Y",1,IF(K74="T",0,"Isi Dulu"))))</f>
        <v>Isi Tujuan</v>
      </c>
      <c r="M74" s="849"/>
      <c r="N74" s="852"/>
    </row>
    <row r="75" spans="2:14" ht="15.75">
      <c r="B75" s="838"/>
      <c r="C75" s="841"/>
      <c r="D75" s="859"/>
      <c r="E75" s="862"/>
      <c r="F75" s="569">
        <v>5</v>
      </c>
      <c r="G75" s="570"/>
      <c r="H75" s="599" t="str">
        <f t="shared" si="1"/>
        <v>Belum Diisi</v>
      </c>
      <c r="I75" s="595" t="s">
        <v>26</v>
      </c>
      <c r="J75" s="596" t="str">
        <f>IF($D$71="Y/T","Isi Tujuan",IF($E$71=0,0,IF(I75="Y",1,IF(I75="T",0,"Isi Dulu"))))</f>
        <v>Isi Tujuan</v>
      </c>
      <c r="K75" s="595" t="s">
        <v>26</v>
      </c>
      <c r="L75" s="596" t="str">
        <f>IF($D$71="Y/T","Isi Tujuan",IF($E$71=0,0,IF(K75="Y",1,IF(K75="T",0,"Isi Dulu"))))</f>
        <v>Isi Tujuan</v>
      </c>
      <c r="M75" s="850"/>
      <c r="N75" s="853"/>
    </row>
    <row r="76" spans="2:14" ht="15.75">
      <c r="B76" s="836">
        <v>15</v>
      </c>
      <c r="C76" s="839"/>
      <c r="D76" s="857" t="s">
        <v>26</v>
      </c>
      <c r="E76" s="860" t="str">
        <f>IF(D76="Y",1,IF(D76="T",0,IF(D76="Y/T","Belum diisi","Error")))</f>
        <v>Belum diisi</v>
      </c>
      <c r="F76" s="528">
        <v>1</v>
      </c>
      <c r="G76" s="529"/>
      <c r="H76" s="600" t="str">
        <f t="shared" si="1"/>
        <v>Belum Diisi</v>
      </c>
      <c r="I76" s="590" t="s">
        <v>26</v>
      </c>
      <c r="J76" s="591" t="str">
        <f>IF($D$76="Y/T","Isi Tujuan",IF($E$76=0,0,IF(I76="Y",1,IF(I76="T",0,"Isi Dulu"))))</f>
        <v>Isi Tujuan</v>
      </c>
      <c r="K76" s="590" t="s">
        <v>26</v>
      </c>
      <c r="L76" s="591" t="str">
        <f>IF($D$76="Y/T","Isi Tujuan",IF($E$76=0,0,IF(K76="Y",1,IF(K76="T",0,"Isi Dulu"))))</f>
        <v>Isi Tujuan</v>
      </c>
      <c r="M76" s="848" t="s">
        <v>26</v>
      </c>
      <c r="N76" s="851" t="str">
        <f>IF(M76="Y",1,IF(M76="T",0,IF(M76="Y/T","Belum diisi","Error")))</f>
        <v>Belum diisi</v>
      </c>
    </row>
    <row r="77" spans="2:14" ht="15.75">
      <c r="B77" s="837"/>
      <c r="C77" s="840"/>
      <c r="D77" s="858"/>
      <c r="E77" s="861"/>
      <c r="F77" s="549">
        <v>2</v>
      </c>
      <c r="G77" s="550"/>
      <c r="H77" s="598" t="str">
        <f t="shared" si="1"/>
        <v>Belum Diisi</v>
      </c>
      <c r="I77" s="592" t="s">
        <v>26</v>
      </c>
      <c r="J77" s="593" t="str">
        <f>IF($D$76="Y/T","Isi Tujuan",IF($E$76=0,0,IF(I77="Y",1,IF(I77="T",0,"Isi Dulu"))))</f>
        <v>Isi Tujuan</v>
      </c>
      <c r="K77" s="592" t="s">
        <v>26</v>
      </c>
      <c r="L77" s="593" t="str">
        <f>IF($D$76="Y/T","Isi Tujuan",IF($E$76=0,0,IF(K77="Y",1,IF(K77="T",0,"Isi Dulu"))))</f>
        <v>Isi Tujuan</v>
      </c>
      <c r="M77" s="849"/>
      <c r="N77" s="852"/>
    </row>
    <row r="78" spans="2:14" ht="15.75">
      <c r="B78" s="837"/>
      <c r="C78" s="840"/>
      <c r="D78" s="858"/>
      <c r="E78" s="861"/>
      <c r="F78" s="549">
        <v>3</v>
      </c>
      <c r="G78" s="550"/>
      <c r="H78" s="598" t="str">
        <f t="shared" si="1"/>
        <v>Belum Diisi</v>
      </c>
      <c r="I78" s="592" t="s">
        <v>26</v>
      </c>
      <c r="J78" s="593" t="str">
        <f>IF($D$76="Y/T","Isi Tujuan",IF($E$76=0,0,IF(I78="Y",1,IF(I78="T",0,"Isi Dulu"))))</f>
        <v>Isi Tujuan</v>
      </c>
      <c r="K78" s="592" t="s">
        <v>26</v>
      </c>
      <c r="L78" s="593" t="str">
        <f>IF($D$76="Y/T","Isi Tujuan",IF($E$76=0,0,IF(K78="Y",1,IF(K78="T",0,"Isi Dulu"))))</f>
        <v>Isi Tujuan</v>
      </c>
      <c r="M78" s="849"/>
      <c r="N78" s="852"/>
    </row>
    <row r="79" spans="2:14" ht="15.75">
      <c r="B79" s="837"/>
      <c r="C79" s="840"/>
      <c r="D79" s="858"/>
      <c r="E79" s="861"/>
      <c r="F79" s="549">
        <v>4</v>
      </c>
      <c r="G79" s="550"/>
      <c r="H79" s="598" t="str">
        <f t="shared" si="1"/>
        <v>Belum Diisi</v>
      </c>
      <c r="I79" s="592" t="s">
        <v>26</v>
      </c>
      <c r="J79" s="593" t="str">
        <f>IF($D$76="Y/T","Isi Tujuan",IF($E$76=0,0,IF(I79="Y",1,IF(I79="T",0,"Isi Dulu"))))</f>
        <v>Isi Tujuan</v>
      </c>
      <c r="K79" s="592" t="s">
        <v>26</v>
      </c>
      <c r="L79" s="593" t="str">
        <f>IF($D$76="Y/T","Isi Tujuan",IF($E$76=0,0,IF(K79="Y",1,IF(K79="T",0,"Isi Dulu"))))</f>
        <v>Isi Tujuan</v>
      </c>
      <c r="M79" s="849"/>
      <c r="N79" s="852"/>
    </row>
    <row r="80" spans="2:14" ht="15.75">
      <c r="B80" s="838"/>
      <c r="C80" s="841"/>
      <c r="D80" s="859"/>
      <c r="E80" s="862"/>
      <c r="F80" s="569">
        <v>5</v>
      </c>
      <c r="G80" s="570"/>
      <c r="H80" s="599" t="str">
        <f t="shared" si="1"/>
        <v>Belum Diisi</v>
      </c>
      <c r="I80" s="595" t="s">
        <v>26</v>
      </c>
      <c r="J80" s="596" t="str">
        <f>IF($D$76="Y/T","Isi Tujuan",IF($E$76=0,0,IF(I80="Y",1,IF(I80="T",0,"Isi Dulu"))))</f>
        <v>Isi Tujuan</v>
      </c>
      <c r="K80" s="595" t="s">
        <v>26</v>
      </c>
      <c r="L80" s="596" t="str">
        <f>IF($D$76="Y/T","Isi Tujuan",IF($E$76=0,0,IF(K80="Y",1,IF(K80="T",0,"Isi Dulu"))))</f>
        <v>Isi Tujuan</v>
      </c>
      <c r="M80" s="850"/>
      <c r="N80" s="853"/>
    </row>
    <row r="81" spans="2:14" ht="15.75">
      <c r="B81" s="836">
        <v>16</v>
      </c>
      <c r="C81" s="839"/>
      <c r="D81" s="857" t="s">
        <v>26</v>
      </c>
      <c r="E81" s="860" t="str">
        <f>IF(D81="Y",1,IF(D81="T",0,IF(D81="Y/T","Belum diisi","Error")))</f>
        <v>Belum diisi</v>
      </c>
      <c r="F81" s="528">
        <v>1</v>
      </c>
      <c r="G81" s="529"/>
      <c r="H81" s="600" t="str">
        <f t="shared" si="1"/>
        <v>Belum Diisi</v>
      </c>
      <c r="I81" s="590" t="s">
        <v>26</v>
      </c>
      <c r="J81" s="591" t="str">
        <f>IF($D$81="Y/T","Isi Tujuan",IF($E$81=0,0,IF(I81="Y",1,IF(I81="T",0,"Isi Dulu"))))</f>
        <v>Isi Tujuan</v>
      </c>
      <c r="K81" s="590" t="s">
        <v>26</v>
      </c>
      <c r="L81" s="591" t="str">
        <f>IF($D$81="Y/T","Isi Tujuan",IF($E$81=0,0,IF(K81="Y",1,IF(K81="T",0,"Isi Dulu"))))</f>
        <v>Isi Tujuan</v>
      </c>
      <c r="M81" s="848" t="s">
        <v>26</v>
      </c>
      <c r="N81" s="851" t="str">
        <f>IF(M81="Y",1,IF(M81="T",0,IF(M81="Y/T","Belum diisi","Error")))</f>
        <v>Belum diisi</v>
      </c>
    </row>
    <row r="82" spans="2:14" ht="15.75">
      <c r="B82" s="837"/>
      <c r="C82" s="840"/>
      <c r="D82" s="858"/>
      <c r="E82" s="861"/>
      <c r="F82" s="549">
        <v>2</v>
      </c>
      <c r="G82" s="550"/>
      <c r="H82" s="598" t="str">
        <f t="shared" si="1"/>
        <v>Belum Diisi</v>
      </c>
      <c r="I82" s="592" t="s">
        <v>26</v>
      </c>
      <c r="J82" s="593" t="str">
        <f>IF($D$81="Y/T","Isi Tujuan",IF($E$81=0,0,IF(I82="Y",1,IF(I82="T",0,"Isi Dulu"))))</f>
        <v>Isi Tujuan</v>
      </c>
      <c r="K82" s="592" t="s">
        <v>26</v>
      </c>
      <c r="L82" s="593" t="str">
        <f>IF($D$81="Y/T","Isi Tujuan",IF($E$81=0,0,IF(K82="Y",1,IF(K82="T",0,"Isi Dulu"))))</f>
        <v>Isi Tujuan</v>
      </c>
      <c r="M82" s="849"/>
      <c r="N82" s="852"/>
    </row>
    <row r="83" spans="2:14" ht="15.75">
      <c r="B83" s="837"/>
      <c r="C83" s="840"/>
      <c r="D83" s="858"/>
      <c r="E83" s="861"/>
      <c r="F83" s="549">
        <v>3</v>
      </c>
      <c r="G83" s="550"/>
      <c r="H83" s="598" t="str">
        <f t="shared" si="1"/>
        <v>Belum Diisi</v>
      </c>
      <c r="I83" s="592" t="s">
        <v>26</v>
      </c>
      <c r="J83" s="593" t="str">
        <f>IF($D$81="Y/T","Isi Tujuan",IF($E$81=0,0,IF(I83="Y",1,IF(I83="T",0,"Isi Dulu"))))</f>
        <v>Isi Tujuan</v>
      </c>
      <c r="K83" s="592" t="s">
        <v>26</v>
      </c>
      <c r="L83" s="593" t="str">
        <f>IF($D$81="Y/T","Isi Tujuan",IF($E$81=0,0,IF(K83="Y",1,IF(K83="T",0,"Isi Dulu"))))</f>
        <v>Isi Tujuan</v>
      </c>
      <c r="M83" s="849"/>
      <c r="N83" s="852"/>
    </row>
    <row r="84" spans="2:14" ht="15.75">
      <c r="B84" s="837"/>
      <c r="C84" s="840"/>
      <c r="D84" s="858"/>
      <c r="E84" s="861"/>
      <c r="F84" s="549">
        <v>4</v>
      </c>
      <c r="G84" s="550"/>
      <c r="H84" s="598" t="str">
        <f t="shared" si="1"/>
        <v>Belum Diisi</v>
      </c>
      <c r="I84" s="592" t="s">
        <v>26</v>
      </c>
      <c r="J84" s="593" t="str">
        <f>IF($D$81="Y/T","Isi Tujuan",IF($E$81=0,0,IF(I84="Y",1,IF(I84="T",0,"Isi Dulu"))))</f>
        <v>Isi Tujuan</v>
      </c>
      <c r="K84" s="592" t="s">
        <v>26</v>
      </c>
      <c r="L84" s="593" t="str">
        <f>IF($D$81="Y/T","Isi Tujuan",IF($E$81=0,0,IF(K84="Y",1,IF(K84="T",0,"Isi Dulu"))))</f>
        <v>Isi Tujuan</v>
      </c>
      <c r="M84" s="849"/>
      <c r="N84" s="852"/>
    </row>
    <row r="85" spans="2:14" ht="15.75">
      <c r="B85" s="838"/>
      <c r="C85" s="841"/>
      <c r="D85" s="859"/>
      <c r="E85" s="862"/>
      <c r="F85" s="569">
        <v>5</v>
      </c>
      <c r="G85" s="570"/>
      <c r="H85" s="599" t="str">
        <f t="shared" si="1"/>
        <v>Belum Diisi</v>
      </c>
      <c r="I85" s="595" t="s">
        <v>26</v>
      </c>
      <c r="J85" s="596" t="str">
        <f>IF($D$81="Y/T","Isi Tujuan",IF($E$81=0,0,IF(I85="Y",1,IF(I85="T",0,"Isi Dulu"))))</f>
        <v>Isi Tujuan</v>
      </c>
      <c r="K85" s="595" t="s">
        <v>26</v>
      </c>
      <c r="L85" s="596" t="str">
        <f>IF($D$81="Y/T","Isi Tujuan",IF($E$81=0,0,IF(K85="Y",1,IF(K85="T",0,"Isi Dulu"))))</f>
        <v>Isi Tujuan</v>
      </c>
      <c r="M85" s="850"/>
      <c r="N85" s="853"/>
    </row>
    <row r="86" spans="2:14" ht="15.75">
      <c r="B86" s="836">
        <v>17</v>
      </c>
      <c r="C86" s="839"/>
      <c r="D86" s="857" t="s">
        <v>26</v>
      </c>
      <c r="E86" s="860" t="str">
        <f>IF(D86="Y",1,IF(D86="T",0,IF(D86="Y/T","Belum diisi","Error")))</f>
        <v>Belum diisi</v>
      </c>
      <c r="F86" s="528">
        <v>1</v>
      </c>
      <c r="G86" s="529"/>
      <c r="H86" s="600" t="str">
        <f t="shared" si="1"/>
        <v>Belum Diisi</v>
      </c>
      <c r="I86" s="590" t="s">
        <v>26</v>
      </c>
      <c r="J86" s="591" t="str">
        <f>IF($D$86="Y/T","Isi Tujuan",IF($E$86=0,0,IF(I86="Y",1,IF(I86="T",0,"Isi Dulu"))))</f>
        <v>Isi Tujuan</v>
      </c>
      <c r="K86" s="590" t="s">
        <v>26</v>
      </c>
      <c r="L86" s="591" t="str">
        <f>IF($D$86="Y/T","Isi Tujuan",IF($E$86=0,0,IF(K86="Y",1,IF(K86="T",0,"Isi Dulu"))))</f>
        <v>Isi Tujuan</v>
      </c>
      <c r="M86" s="848" t="s">
        <v>26</v>
      </c>
      <c r="N86" s="851" t="str">
        <f>IF(M86="Y",1,IF(M86="T",0,IF(M86="Y/T","Belum diisi","Error")))</f>
        <v>Belum diisi</v>
      </c>
    </row>
    <row r="87" spans="2:14" ht="15.75">
      <c r="B87" s="837"/>
      <c r="C87" s="840"/>
      <c r="D87" s="858"/>
      <c r="E87" s="861"/>
      <c r="F87" s="549">
        <v>2</v>
      </c>
      <c r="G87" s="550"/>
      <c r="H87" s="598" t="str">
        <f t="shared" si="1"/>
        <v>Belum Diisi</v>
      </c>
      <c r="I87" s="592" t="s">
        <v>26</v>
      </c>
      <c r="J87" s="593" t="str">
        <f>IF($D$86="Y/T","Isi Tujuan",IF($E$86=0,0,IF(I87="Y",1,IF(I87="T",0,"Isi Dulu"))))</f>
        <v>Isi Tujuan</v>
      </c>
      <c r="K87" s="592" t="s">
        <v>26</v>
      </c>
      <c r="L87" s="593" t="str">
        <f>IF($D$86="Y/T","Isi Tujuan",IF($E$86=0,0,IF(K87="Y",1,IF(K87="T",0,"Isi Dulu"))))</f>
        <v>Isi Tujuan</v>
      </c>
      <c r="M87" s="849"/>
      <c r="N87" s="852"/>
    </row>
    <row r="88" spans="2:14" ht="15.75">
      <c r="B88" s="837"/>
      <c r="C88" s="840"/>
      <c r="D88" s="858"/>
      <c r="E88" s="861"/>
      <c r="F88" s="549">
        <v>3</v>
      </c>
      <c r="G88" s="550"/>
      <c r="H88" s="598" t="str">
        <f t="shared" si="1"/>
        <v>Belum Diisi</v>
      </c>
      <c r="I88" s="592" t="s">
        <v>26</v>
      </c>
      <c r="J88" s="593" t="str">
        <f>IF($D$86="Y/T","Isi Tujuan",IF($E$86=0,0,IF(I88="Y",1,IF(I88="T",0,"Isi Dulu"))))</f>
        <v>Isi Tujuan</v>
      </c>
      <c r="K88" s="592" t="s">
        <v>26</v>
      </c>
      <c r="L88" s="593" t="str">
        <f>IF($D$86="Y/T","Isi Tujuan",IF($E$86=0,0,IF(K88="Y",1,IF(K88="T",0,"Isi Dulu"))))</f>
        <v>Isi Tujuan</v>
      </c>
      <c r="M88" s="849"/>
      <c r="N88" s="852"/>
    </row>
    <row r="89" spans="2:14" ht="15.75">
      <c r="B89" s="837"/>
      <c r="C89" s="840"/>
      <c r="D89" s="858"/>
      <c r="E89" s="861"/>
      <c r="F89" s="549">
        <v>4</v>
      </c>
      <c r="G89" s="550"/>
      <c r="H89" s="598" t="str">
        <f t="shared" si="1"/>
        <v>Belum Diisi</v>
      </c>
      <c r="I89" s="592" t="s">
        <v>26</v>
      </c>
      <c r="J89" s="593" t="str">
        <f>IF($D$86="Y/T","Isi Tujuan",IF($E$86=0,0,IF(I89="Y",1,IF(I89="T",0,"Isi Dulu"))))</f>
        <v>Isi Tujuan</v>
      </c>
      <c r="K89" s="592" t="s">
        <v>26</v>
      </c>
      <c r="L89" s="593" t="str">
        <f>IF($D$86="Y/T","Isi Tujuan",IF($E$86=0,0,IF(K89="Y",1,IF(K89="T",0,"Isi Dulu"))))</f>
        <v>Isi Tujuan</v>
      </c>
      <c r="M89" s="849"/>
      <c r="N89" s="852"/>
    </row>
    <row r="90" spans="2:14" ht="15.75">
      <c r="B90" s="838"/>
      <c r="C90" s="841"/>
      <c r="D90" s="859"/>
      <c r="E90" s="862"/>
      <c r="F90" s="569">
        <v>5</v>
      </c>
      <c r="G90" s="570"/>
      <c r="H90" s="599" t="str">
        <f t="shared" si="1"/>
        <v>Belum Diisi</v>
      </c>
      <c r="I90" s="595" t="s">
        <v>26</v>
      </c>
      <c r="J90" s="596" t="str">
        <f>IF($D$86="Y/T","Isi Tujuan",IF($E$86=0,0,IF(I90="Y",1,IF(I90="T",0,"Isi Dulu"))))</f>
        <v>Isi Tujuan</v>
      </c>
      <c r="K90" s="595" t="s">
        <v>26</v>
      </c>
      <c r="L90" s="596" t="str">
        <f>IF($D$86="Y/T","Isi Tujuan",IF($E$86=0,0,IF(K90="Y",1,IF(K90="T",0,"Isi Dulu"))))</f>
        <v>Isi Tujuan</v>
      </c>
      <c r="M90" s="850"/>
      <c r="N90" s="853"/>
    </row>
    <row r="91" spans="2:14" ht="15.75">
      <c r="B91" s="836">
        <v>18</v>
      </c>
      <c r="C91" s="839"/>
      <c r="D91" s="857" t="s">
        <v>26</v>
      </c>
      <c r="E91" s="860" t="str">
        <f>IF(D91="Y",1,IF(D91="T",0,IF(D91="Y/T","Belum diisi","Error")))</f>
        <v>Belum diisi</v>
      </c>
      <c r="F91" s="528">
        <v>1</v>
      </c>
      <c r="G91" s="529"/>
      <c r="H91" s="600" t="str">
        <f t="shared" si="1"/>
        <v>Belum Diisi</v>
      </c>
      <c r="I91" s="590" t="s">
        <v>26</v>
      </c>
      <c r="J91" s="591" t="str">
        <f>IF($D$91="Y/T","Isi Tujuan",IF($E$91=0,0,IF(I91="Y",1,IF(I91="T",0,"Isi Dulu"))))</f>
        <v>Isi Tujuan</v>
      </c>
      <c r="K91" s="590" t="s">
        <v>26</v>
      </c>
      <c r="L91" s="591" t="str">
        <f>IF($D$91="Y/T","Isi Tujuan",IF($E$91=0,0,IF(K91="Y",1,IF(K91="T",0,"Isi Dulu"))))</f>
        <v>Isi Tujuan</v>
      </c>
      <c r="M91" s="848" t="s">
        <v>26</v>
      </c>
      <c r="N91" s="851" t="str">
        <f>IF(M91="Y",1,IF(M91="T",0,IF(M91="Y/T","Belum diisi","Error")))</f>
        <v>Belum diisi</v>
      </c>
    </row>
    <row r="92" spans="2:14" ht="15.75">
      <c r="B92" s="837"/>
      <c r="C92" s="840"/>
      <c r="D92" s="858"/>
      <c r="E92" s="861"/>
      <c r="F92" s="549">
        <v>2</v>
      </c>
      <c r="G92" s="550"/>
      <c r="H92" s="598" t="str">
        <f t="shared" si="1"/>
        <v>Belum Diisi</v>
      </c>
      <c r="I92" s="592" t="s">
        <v>26</v>
      </c>
      <c r="J92" s="593" t="str">
        <f>IF($D$91="Y/T","Isi Tujuan",IF($E$91=0,0,IF(I92="Y",1,IF(I92="T",0,"Isi Dulu"))))</f>
        <v>Isi Tujuan</v>
      </c>
      <c r="K92" s="592" t="s">
        <v>26</v>
      </c>
      <c r="L92" s="593" t="str">
        <f>IF($D$91="Y/T","Isi Tujuan",IF($E$91=0,0,IF(K92="Y",1,IF(K92="T",0,"Isi Dulu"))))</f>
        <v>Isi Tujuan</v>
      </c>
      <c r="M92" s="849"/>
      <c r="N92" s="852"/>
    </row>
    <row r="93" spans="2:14" ht="15.75">
      <c r="B93" s="837"/>
      <c r="C93" s="840"/>
      <c r="D93" s="858"/>
      <c r="E93" s="861"/>
      <c r="F93" s="549">
        <v>3</v>
      </c>
      <c r="G93" s="550"/>
      <c r="H93" s="598" t="str">
        <f t="shared" si="1"/>
        <v>Belum Diisi</v>
      </c>
      <c r="I93" s="592" t="s">
        <v>26</v>
      </c>
      <c r="J93" s="593" t="str">
        <f>IF($D$91="Y/T","Isi Tujuan",IF($E$91=0,0,IF(I93="Y",1,IF(I93="T",0,"Isi Dulu"))))</f>
        <v>Isi Tujuan</v>
      </c>
      <c r="K93" s="592" t="s">
        <v>26</v>
      </c>
      <c r="L93" s="593" t="str">
        <f>IF($D$91="Y/T","Isi Tujuan",IF($E$91=0,0,IF(K93="Y",1,IF(K93="T",0,"Isi Dulu"))))</f>
        <v>Isi Tujuan</v>
      </c>
      <c r="M93" s="849"/>
      <c r="N93" s="852"/>
    </row>
    <row r="94" spans="2:14" ht="15.75">
      <c r="B94" s="837"/>
      <c r="C94" s="840"/>
      <c r="D94" s="858"/>
      <c r="E94" s="861"/>
      <c r="F94" s="549">
        <v>4</v>
      </c>
      <c r="G94" s="550"/>
      <c r="H94" s="598" t="str">
        <f t="shared" si="1"/>
        <v>Belum Diisi</v>
      </c>
      <c r="I94" s="592" t="s">
        <v>26</v>
      </c>
      <c r="J94" s="593" t="str">
        <f>IF($D$91="Y/T","Isi Tujuan",IF($E$91=0,0,IF(I94="Y",1,IF(I94="T",0,"Isi Dulu"))))</f>
        <v>Isi Tujuan</v>
      </c>
      <c r="K94" s="592" t="s">
        <v>26</v>
      </c>
      <c r="L94" s="593" t="str">
        <f>IF($D$91="Y/T","Isi Tujuan",IF($E$91=0,0,IF(K94="Y",1,IF(K94="T",0,"Isi Dulu"))))</f>
        <v>Isi Tujuan</v>
      </c>
      <c r="M94" s="849"/>
      <c r="N94" s="852"/>
    </row>
    <row r="95" spans="2:14" ht="15.75">
      <c r="B95" s="838"/>
      <c r="C95" s="841"/>
      <c r="D95" s="859"/>
      <c r="E95" s="862"/>
      <c r="F95" s="569">
        <v>5</v>
      </c>
      <c r="G95" s="570"/>
      <c r="H95" s="599" t="str">
        <f t="shared" si="1"/>
        <v>Belum Diisi</v>
      </c>
      <c r="I95" s="595" t="s">
        <v>26</v>
      </c>
      <c r="J95" s="596" t="str">
        <f>IF($D$91="Y/T","Isi Tujuan",IF($E$91=0,0,IF(I95="Y",1,IF(I95="T",0,"Isi Dulu"))))</f>
        <v>Isi Tujuan</v>
      </c>
      <c r="K95" s="595" t="s">
        <v>26</v>
      </c>
      <c r="L95" s="596" t="str">
        <f>IF($D$91="Y/T","Isi Tujuan",IF($E$91=0,0,IF(K95="Y",1,IF(K95="T",0,"Isi Dulu"))))</f>
        <v>Isi Tujuan</v>
      </c>
      <c r="M95" s="850"/>
      <c r="N95" s="853"/>
    </row>
    <row r="96" spans="2:14" ht="15.75">
      <c r="B96" s="836">
        <v>19</v>
      </c>
      <c r="C96" s="839"/>
      <c r="D96" s="857" t="s">
        <v>26</v>
      </c>
      <c r="E96" s="860" t="str">
        <f>IF(D96="Y",1,IF(D96="T",0,IF(D96="Y/T","Belum diisi","Error")))</f>
        <v>Belum diisi</v>
      </c>
      <c r="F96" s="528">
        <v>1</v>
      </c>
      <c r="G96" s="529"/>
      <c r="H96" s="600" t="str">
        <f t="shared" si="1"/>
        <v>Belum Diisi</v>
      </c>
      <c r="I96" s="590" t="s">
        <v>26</v>
      </c>
      <c r="J96" s="591" t="str">
        <f>IF($D$96="Y/T","Isi Tujuan",IF($E$96=0,0,IF(I96="Y",1,IF(I96="T",0,"Isi Dulu"))))</f>
        <v>Isi Tujuan</v>
      </c>
      <c r="K96" s="590" t="s">
        <v>26</v>
      </c>
      <c r="L96" s="591" t="str">
        <f>IF($D$96="Y/T","Isi Tujuan",IF($E$96=0,0,IF(K96="Y",1,IF(K96="T",0,"Isi Dulu"))))</f>
        <v>Isi Tujuan</v>
      </c>
      <c r="M96" s="848" t="s">
        <v>26</v>
      </c>
      <c r="N96" s="851" t="str">
        <f>IF(M96="Y",1,IF(M96="T",0,IF(M96="Y/T","Belum diisi","Error")))</f>
        <v>Belum diisi</v>
      </c>
    </row>
    <row r="97" spans="2:18" ht="15.75">
      <c r="B97" s="837"/>
      <c r="C97" s="840"/>
      <c r="D97" s="858"/>
      <c r="E97" s="861"/>
      <c r="F97" s="549">
        <v>2</v>
      </c>
      <c r="G97" s="550"/>
      <c r="H97" s="598" t="str">
        <f t="shared" si="1"/>
        <v>Belum Diisi</v>
      </c>
      <c r="I97" s="592" t="s">
        <v>26</v>
      </c>
      <c r="J97" s="593" t="str">
        <f>IF($D$96="Y/T","Isi Tujuan",IF($E$96=0,0,IF(I97="Y",1,IF(I97="T",0,"Isi Dulu"))))</f>
        <v>Isi Tujuan</v>
      </c>
      <c r="K97" s="592" t="s">
        <v>26</v>
      </c>
      <c r="L97" s="593" t="str">
        <f>IF($D$96="Y/T","Isi Tujuan",IF($E$96=0,0,IF(K97="Y",1,IF(K97="T",0,"Isi Dulu"))))</f>
        <v>Isi Tujuan</v>
      </c>
      <c r="M97" s="849"/>
      <c r="N97" s="852"/>
    </row>
    <row r="98" spans="2:18" ht="15.75">
      <c r="B98" s="837"/>
      <c r="C98" s="840"/>
      <c r="D98" s="858"/>
      <c r="E98" s="861"/>
      <c r="F98" s="549">
        <v>3</v>
      </c>
      <c r="G98" s="550"/>
      <c r="H98" s="598" t="str">
        <f t="shared" si="1"/>
        <v>Belum Diisi</v>
      </c>
      <c r="I98" s="592" t="s">
        <v>26</v>
      </c>
      <c r="J98" s="593" t="str">
        <f>IF($D$96="Y/T","Isi Tujuan",IF($E$96=0,0,IF(I98="Y",1,IF(I98="T",0,"Isi Dulu"))))</f>
        <v>Isi Tujuan</v>
      </c>
      <c r="K98" s="592" t="s">
        <v>26</v>
      </c>
      <c r="L98" s="593" t="str">
        <f>IF($D$96="Y/T","Isi Tujuan",IF($E$96=0,0,IF(K98="Y",1,IF(K98="T",0,"Isi Dulu"))))</f>
        <v>Isi Tujuan</v>
      </c>
      <c r="M98" s="849"/>
      <c r="N98" s="852"/>
    </row>
    <row r="99" spans="2:18" ht="15.75">
      <c r="B99" s="837"/>
      <c r="C99" s="840"/>
      <c r="D99" s="858"/>
      <c r="E99" s="861"/>
      <c r="F99" s="549">
        <v>4</v>
      </c>
      <c r="G99" s="550"/>
      <c r="H99" s="598" t="str">
        <f t="shared" si="1"/>
        <v>Belum Diisi</v>
      </c>
      <c r="I99" s="592" t="s">
        <v>26</v>
      </c>
      <c r="J99" s="593" t="str">
        <f>IF($D$96="Y/T","Isi Tujuan",IF($E$96=0,0,IF(I99="Y",1,IF(I99="T",0,"Isi Dulu"))))</f>
        <v>Isi Tujuan</v>
      </c>
      <c r="K99" s="592" t="s">
        <v>26</v>
      </c>
      <c r="L99" s="593" t="str">
        <f>IF($D$96="Y/T","Isi Tujuan",IF($E$96=0,0,IF(K99="Y",1,IF(K99="T",0,"Isi Dulu"))))</f>
        <v>Isi Tujuan</v>
      </c>
      <c r="M99" s="849"/>
      <c r="N99" s="852"/>
    </row>
    <row r="100" spans="2:18" ht="15.75">
      <c r="B100" s="838"/>
      <c r="C100" s="841"/>
      <c r="D100" s="859"/>
      <c r="E100" s="862"/>
      <c r="F100" s="569">
        <v>5</v>
      </c>
      <c r="G100" s="570"/>
      <c r="H100" s="599" t="str">
        <f t="shared" si="1"/>
        <v>Belum Diisi</v>
      </c>
      <c r="I100" s="595" t="s">
        <v>26</v>
      </c>
      <c r="J100" s="596" t="str">
        <f>IF($D$96="Y/T","Isi Tujuan",IF($E$96=0,0,IF(I100="Y",1,IF(I100="T",0,"Isi Dulu"))))</f>
        <v>Isi Tujuan</v>
      </c>
      <c r="K100" s="595" t="s">
        <v>26</v>
      </c>
      <c r="L100" s="596" t="str">
        <f>IF($D$96="Y/T","Isi Tujuan",IF($E$96=0,0,IF(K100="Y",1,IF(K100="T",0,"Isi Dulu"))))</f>
        <v>Isi Tujuan</v>
      </c>
      <c r="M100" s="850"/>
      <c r="N100" s="853"/>
    </row>
    <row r="101" spans="2:18" ht="15.75">
      <c r="B101" s="836">
        <v>20</v>
      </c>
      <c r="C101" s="839"/>
      <c r="D101" s="857" t="s">
        <v>26</v>
      </c>
      <c r="E101" s="860" t="str">
        <f>IF(D101="Y",1,IF(D101="T",0,IF(D101="Y/T","Belum diisi","Error")))</f>
        <v>Belum diisi</v>
      </c>
      <c r="F101" s="528">
        <v>1</v>
      </c>
      <c r="G101" s="529"/>
      <c r="H101" s="600" t="str">
        <f t="shared" si="1"/>
        <v>Belum Diisi</v>
      </c>
      <c r="I101" s="590" t="s">
        <v>26</v>
      </c>
      <c r="J101" s="591" t="str">
        <f>IF($D$101="Y/T","Isi Tujuan",IF($E$101=0,0,IF(I101="Y",1,IF(I101="T",0,"Isi Dulu"))))</f>
        <v>Isi Tujuan</v>
      </c>
      <c r="K101" s="590" t="s">
        <v>26</v>
      </c>
      <c r="L101" s="591" t="str">
        <f>IF($D$101="Y/T","Isi Tujuan",IF($E$101=0,0,IF(K101="Y",1,IF(K101="T",0,"Isi Dulu"))))</f>
        <v>Isi Tujuan</v>
      </c>
      <c r="M101" s="848" t="s">
        <v>26</v>
      </c>
      <c r="N101" s="851" t="str">
        <f>IF(M101="Y",1,IF(M101="T",0,IF(M101="Y/T","Belum diisi","Error")))</f>
        <v>Belum diisi</v>
      </c>
    </row>
    <row r="102" spans="2:18" ht="15.75">
      <c r="B102" s="837"/>
      <c r="C102" s="840"/>
      <c r="D102" s="858"/>
      <c r="E102" s="861"/>
      <c r="F102" s="549">
        <v>2</v>
      </c>
      <c r="G102" s="550"/>
      <c r="H102" s="598" t="str">
        <f t="shared" si="1"/>
        <v>Belum Diisi</v>
      </c>
      <c r="I102" s="592" t="s">
        <v>26</v>
      </c>
      <c r="J102" s="593" t="str">
        <f>IF($D$101="Y/T","Isi Tujuan",IF($E$101=0,0,IF(I102="Y",1,IF(I102="T",0,"Isi Dulu"))))</f>
        <v>Isi Tujuan</v>
      </c>
      <c r="K102" s="592" t="s">
        <v>26</v>
      </c>
      <c r="L102" s="593" t="str">
        <f>IF($D$101="Y/T","Isi Tujuan",IF($E$101=0,0,IF(K102="Y",1,IF(K102="T",0,"Isi Dulu"))))</f>
        <v>Isi Tujuan</v>
      </c>
      <c r="M102" s="849"/>
      <c r="N102" s="852"/>
    </row>
    <row r="103" spans="2:18" ht="15.75">
      <c r="B103" s="837"/>
      <c r="C103" s="840"/>
      <c r="D103" s="858"/>
      <c r="E103" s="861"/>
      <c r="F103" s="549">
        <v>3</v>
      </c>
      <c r="G103" s="550"/>
      <c r="H103" s="598" t="str">
        <f t="shared" si="1"/>
        <v>Belum Diisi</v>
      </c>
      <c r="I103" s="592" t="s">
        <v>26</v>
      </c>
      <c r="J103" s="593" t="str">
        <f>IF($D$101="Y/T","Isi Tujuan",IF($E$101=0,0,IF(I103="Y",1,IF(I103="T",0,"Isi Dulu"))))</f>
        <v>Isi Tujuan</v>
      </c>
      <c r="K103" s="592" t="s">
        <v>26</v>
      </c>
      <c r="L103" s="593" t="str">
        <f>IF($D$101="Y/T","Isi Tujuan",IF($E$101=0,0,IF(K103="Y",1,IF(K103="T",0,"Isi Dulu"))))</f>
        <v>Isi Tujuan</v>
      </c>
      <c r="M103" s="849"/>
      <c r="N103" s="852"/>
    </row>
    <row r="104" spans="2:18" ht="15.75">
      <c r="B104" s="837"/>
      <c r="C104" s="840"/>
      <c r="D104" s="858"/>
      <c r="E104" s="861"/>
      <c r="F104" s="549">
        <v>4</v>
      </c>
      <c r="G104" s="550"/>
      <c r="H104" s="598" t="str">
        <f t="shared" si="1"/>
        <v>Belum Diisi</v>
      </c>
      <c r="I104" s="592" t="s">
        <v>26</v>
      </c>
      <c r="J104" s="593" t="str">
        <f>IF($D$101="Y/T","Isi Tujuan",IF($E$101=0,0,IF(I104="Y",1,IF(I104="T",0,"Isi Dulu"))))</f>
        <v>Isi Tujuan</v>
      </c>
      <c r="K104" s="592" t="s">
        <v>26</v>
      </c>
      <c r="L104" s="593" t="str">
        <f>IF($D$101="Y/T","Isi Tujuan",IF($E$101=0,0,IF(K104="Y",1,IF(K104="T",0,"Isi Dulu"))))</f>
        <v>Isi Tujuan</v>
      </c>
      <c r="M104" s="849"/>
      <c r="N104" s="852"/>
    </row>
    <row r="105" spans="2:18" ht="15.75">
      <c r="B105" s="838"/>
      <c r="C105" s="841"/>
      <c r="D105" s="859"/>
      <c r="E105" s="862"/>
      <c r="F105" s="569">
        <v>5</v>
      </c>
      <c r="G105" s="570"/>
      <c r="H105" s="599" t="str">
        <f t="shared" si="1"/>
        <v>Belum Diisi</v>
      </c>
      <c r="I105" s="595" t="s">
        <v>26</v>
      </c>
      <c r="J105" s="596" t="str">
        <f>IF($D$101="Y/T","Isi Tujuan",IF($E$101=0,0,IF(I105="Y",1,IF(I105="T",0,"Isi Dulu"))))</f>
        <v>Isi Tujuan</v>
      </c>
      <c r="K105" s="595" t="s">
        <v>26</v>
      </c>
      <c r="L105" s="596" t="str">
        <f>IF($D$101="Y/T","Isi Tujuan",IF($E$101=0,0,IF(K105="Y",1,IF(K105="T",0,"Isi Dulu"))))</f>
        <v>Isi Tujuan</v>
      </c>
      <c r="M105" s="850"/>
      <c r="N105" s="853"/>
    </row>
    <row r="106" spans="2:18" s="527" customFormat="1" ht="15.75">
      <c r="B106" s="601"/>
      <c r="C106" s="581"/>
      <c r="D106" s="582"/>
      <c r="E106" s="602" t="e">
        <f>AVERAGE(E6:E105)</f>
        <v>#DIV/0!</v>
      </c>
      <c r="F106" s="603"/>
      <c r="G106" s="583"/>
      <c r="H106" s="602" t="e">
        <f>(IF($D6="Y/T",0,AVERAGE(H6:H10))+IF($D11="Y/T",0,AVERAGE(H11:H15))+IF($D16="Y/T",0,AVERAGE(H16:H20))+IF($D21="Y/T",0,AVERAGE(H21:H25))+IF($D26="Y/T",0,AVERAGE(H26:H30))+IF($D31="Y/T",0,AVERAGE(H31:H35))+IF($D36="Y/T",0,AVERAGE(H36:H40))+IF($D41="Y/T",0,AVERAGE(H41:H45))+IF($D46="Y/T",0,AVERAGE(H46:H50))+IF($D51="Y/T",0,AVERAGE(H51:H55))+IF($D56="Y/T",0,AVERAGE(H56:H60))+IF($D61="Y/T",0,AVERAGE(H61:H65))+IF($D66="Y/T",0,AVERAGE(H66:H70))+IF($D71="Y/T",0,AVERAGE(H71:H75))+IF($D76="Y/T",0,AVERAGE(H76:H80))+IF($D81="Y/T",0,AVERAGE(H81:H85))+IF($D86="Y/T",0,AVERAGE(H86:H90))+IF($D91="Y/T",0,AVERAGE(H91:H95))+IF($D96="Y/T",0,AVERAGE(H96:H100))+IF($D101="Y/T",0,AVERAGE(H101:H105)))/(COUNTIF($D6:$D105,"Y")+COUNTIF($D6:$D105,"T"))</f>
        <v>#DIV/0!</v>
      </c>
      <c r="I106" s="582"/>
      <c r="J106" s="602" t="e">
        <f>(IF($D6="Y/T",0,AVERAGE(J6:J10))+IF($D11="Y/T",0,AVERAGE(J11:J15))+IF($D16="Y/T",0,AVERAGE(J16:J20))+IF($D21="Y/T",0,AVERAGE(J21:J25))+IF($D26="Y/T",0,AVERAGE(J26:J30))+IF($D31="Y/T",0,AVERAGE(J31:J35))+IF($D36="Y/T",0,AVERAGE(J36:J40))+IF($D41="Y/T",0,AVERAGE(J41:J45))+IF($D46="Y/T",0,AVERAGE(J46:J50))+IF($D51="Y/T",0,AVERAGE(J51:J55))+IF($D56="Y/T",0,AVERAGE(J56:J60))+IF($D61="Y/T",0,AVERAGE(J61:J65))+IF($D66="Y/T",0,AVERAGE(J66:J70))+IF($D71="Y/T",0,AVERAGE(J71:J75))+IF($D76="Y/T",0,AVERAGE(J76:J80))+IF($D81="Y/T",0,AVERAGE(J81:J85))+IF($D86="Y/T",0,AVERAGE(J86:J90))+IF($D91="Y/T",0,AVERAGE(J91:J95))+IF($D96="Y/T",0,AVERAGE(J96:J100))+IF($D101="Y/T",0,AVERAGE(J101:J105)))/(COUNTIF($D6:$D105,"Y")+COUNTIF($D6:$D105,"T"))</f>
        <v>#DIV/0!</v>
      </c>
      <c r="K106" s="582"/>
      <c r="L106" s="602" t="e">
        <f>(IF($D6="Y/T",0,AVERAGE(L6:L10))+IF($D11="Y/T",0,AVERAGE(L11:L15))+IF($D16="Y/T",0,AVERAGE(L16:L20))+IF($D21="Y/T",0,AVERAGE(L21:L25))+IF($D26="Y/T",0,AVERAGE(L26:L30))+IF($D31="Y/T",0,AVERAGE(L31:L35))+IF($D36="Y/T",0,AVERAGE(L36:L40))+IF($D41="Y/T",0,AVERAGE(L41:L45))+IF($D46="Y/T",0,AVERAGE(L46:L50))+IF($D51="Y/T",0,AVERAGE(L51:L55))+IF($D56="Y/T",0,AVERAGE(L56:L60))+IF($D61="Y/T",0,AVERAGE(L61:L65))+IF($D66="Y/T",0,AVERAGE(L66:L70))+IF($D71="Y/T",0,AVERAGE(L71:L75))+IF($D76="Y/T",0,AVERAGE(L76:L80))+IF($D81="Y/T",0,AVERAGE(L81:L85))+IF($D86="Y/T",0,AVERAGE(L86:L90))+IF($D91="Y/T",0,AVERAGE(L91:L95))+IF($D96="Y/T",0,AVERAGE(L96:L100))+IF($D101="Y/T",0,AVERAGE(L101:L105)))/(COUNTIF($D6:$D105,"Y")+COUNTIF($D6:$D105,"T"))</f>
        <v>#DIV/0!</v>
      </c>
      <c r="M106" s="582"/>
      <c r="N106" s="602" t="e">
        <f>AVERAGE(N6:N105)</f>
        <v>#DIV/0!</v>
      </c>
    </row>
    <row r="107" spans="2:18" s="527" customFormat="1" ht="15.75">
      <c r="B107" s="864" t="s">
        <v>508</v>
      </c>
      <c r="C107" s="865"/>
      <c r="D107" s="865"/>
      <c r="E107" s="865"/>
      <c r="F107" s="865"/>
      <c r="G107" s="865"/>
      <c r="H107" s="865"/>
      <c r="I107" s="865"/>
      <c r="J107" s="866"/>
      <c r="K107" s="604"/>
      <c r="L107" s="604"/>
      <c r="M107" s="604"/>
      <c r="N107" s="604"/>
      <c r="O107" s="517"/>
      <c r="P107" s="517"/>
      <c r="Q107" s="517"/>
      <c r="R107" s="517"/>
    </row>
    <row r="108" spans="2:18" s="527" customFormat="1" ht="15.75">
      <c r="B108" s="836">
        <v>1</v>
      </c>
      <c r="C108" s="839"/>
      <c r="D108" s="857" t="s">
        <v>26</v>
      </c>
      <c r="E108" s="854" t="str">
        <f>IF(D108="Y",1,IF(D108="T",0,IF(D108="Y/T","Belum diisi","Error")))</f>
        <v>Belum diisi</v>
      </c>
      <c r="F108" s="528">
        <v>1</v>
      </c>
      <c r="G108" s="529"/>
      <c r="H108" s="589" t="str">
        <f t="shared" ref="H108:H171" si="2">IF(OR(J108="Isi Dulu",L108="Isi Dulu",J108="Isi Sasaran",L108="Isi Sasaran"),"Belum Diisi",IF(SUM(J108,L108)=2,1,IF(SUM(J108,L108)=1,0,IF(SUM(J108,L108)=0,0,"Error"))))</f>
        <v>Belum Diisi</v>
      </c>
      <c r="I108" s="590" t="s">
        <v>26</v>
      </c>
      <c r="J108" s="591" t="str">
        <f>IF($D$108="Y/T","Isi Sasaran",IF($E$108=0,0,IF(I108="Y",1,IF(I108="T",0,"Isi Dulu"))))</f>
        <v>Isi Sasaran</v>
      </c>
      <c r="K108" s="590" t="s">
        <v>26</v>
      </c>
      <c r="L108" s="591" t="str">
        <f>IF($D$108="Y/T","Isi Sasaran",IF($E$108=0,0,IF(K108="Y",1,IF(K108="T",0,"Isi Dulu"))))</f>
        <v>Isi Sasaran</v>
      </c>
      <c r="M108" s="848" t="s">
        <v>26</v>
      </c>
      <c r="N108" s="851" t="str">
        <f>IF(M108="Y",1,IF(M108="T",0,IF(M108="Y/T","Belum diisi","Error")))</f>
        <v>Belum diisi</v>
      </c>
      <c r="O108" s="517"/>
      <c r="P108" s="517"/>
      <c r="Q108" s="517"/>
      <c r="R108" s="517"/>
    </row>
    <row r="109" spans="2:18" s="527" customFormat="1" ht="15.75">
      <c r="B109" s="837"/>
      <c r="C109" s="840"/>
      <c r="D109" s="858"/>
      <c r="E109" s="855"/>
      <c r="F109" s="549">
        <v>2</v>
      </c>
      <c r="G109" s="550"/>
      <c r="H109" s="589" t="str">
        <f t="shared" si="2"/>
        <v>Belum Diisi</v>
      </c>
      <c r="I109" s="592" t="s">
        <v>26</v>
      </c>
      <c r="J109" s="593" t="str">
        <f>IF($D$108="Y/T","Isi Sasaran",IF($E$108=0,0,IF(I109="Y",1,IF(I109="T",0,"Isi Dulu"))))</f>
        <v>Isi Sasaran</v>
      </c>
      <c r="K109" s="592" t="s">
        <v>26</v>
      </c>
      <c r="L109" s="593" t="str">
        <f>IF($D$108="Y/T","Isi Sasaran",IF($E$108=0,0,IF(K109="Y",1,IF(K109="T",0,"Isi Dulu"))))</f>
        <v>Isi Sasaran</v>
      </c>
      <c r="M109" s="849"/>
      <c r="N109" s="852"/>
      <c r="O109" s="517"/>
      <c r="P109" s="517"/>
      <c r="Q109" s="517"/>
      <c r="R109" s="517"/>
    </row>
    <row r="110" spans="2:18" s="527" customFormat="1" ht="15.75">
      <c r="B110" s="837"/>
      <c r="C110" s="840"/>
      <c r="D110" s="858"/>
      <c r="E110" s="855"/>
      <c r="F110" s="549">
        <v>3</v>
      </c>
      <c r="G110" s="550"/>
      <c r="H110" s="589" t="str">
        <f t="shared" si="2"/>
        <v>Belum Diisi</v>
      </c>
      <c r="I110" s="592" t="s">
        <v>26</v>
      </c>
      <c r="J110" s="593" t="str">
        <f>IF($D$108="Y/T","Isi Sasaran",IF($E$108=0,0,IF(I110="Y",1,IF(I110="T",0,"Isi Dulu"))))</f>
        <v>Isi Sasaran</v>
      </c>
      <c r="K110" s="592" t="s">
        <v>26</v>
      </c>
      <c r="L110" s="593" t="str">
        <f>IF($D$108="Y/T","Isi Sasaran",IF($E$108=0,0,IF(K110="Y",1,IF(K110="T",0,"Isi Dulu"))))</f>
        <v>Isi Sasaran</v>
      </c>
      <c r="M110" s="849"/>
      <c r="N110" s="852"/>
      <c r="O110" s="517"/>
      <c r="P110" s="517"/>
      <c r="Q110" s="517"/>
      <c r="R110" s="517"/>
    </row>
    <row r="111" spans="2:18" s="527" customFormat="1" ht="15.75">
      <c r="B111" s="837"/>
      <c r="C111" s="840"/>
      <c r="D111" s="858"/>
      <c r="E111" s="855"/>
      <c r="F111" s="549">
        <v>4</v>
      </c>
      <c r="G111" s="550"/>
      <c r="H111" s="589" t="str">
        <f t="shared" si="2"/>
        <v>Belum Diisi</v>
      </c>
      <c r="I111" s="592" t="s">
        <v>26</v>
      </c>
      <c r="J111" s="593" t="str">
        <f>IF($D$108="Y/T","Isi Sasaran",IF($E$108=0,0,IF(I111="Y",1,IF(I111="T",0,"Isi Dulu"))))</f>
        <v>Isi Sasaran</v>
      </c>
      <c r="K111" s="592" t="s">
        <v>26</v>
      </c>
      <c r="L111" s="593" t="str">
        <f>IF($D$108="Y/T","Isi Sasaran",IF($E$108=0,0,IF(K111="Y",1,IF(K111="T",0,"Isi Dulu"))))</f>
        <v>Isi Sasaran</v>
      </c>
      <c r="M111" s="849"/>
      <c r="N111" s="852"/>
      <c r="O111" s="517"/>
      <c r="P111" s="517"/>
      <c r="Q111" s="517"/>
      <c r="R111" s="517"/>
    </row>
    <row r="112" spans="2:18" s="527" customFormat="1" ht="15.75">
      <c r="B112" s="838"/>
      <c r="C112" s="841"/>
      <c r="D112" s="859"/>
      <c r="E112" s="856"/>
      <c r="F112" s="569">
        <v>5</v>
      </c>
      <c r="G112" s="570"/>
      <c r="H112" s="594" t="str">
        <f t="shared" si="2"/>
        <v>Belum Diisi</v>
      </c>
      <c r="I112" s="595" t="s">
        <v>26</v>
      </c>
      <c r="J112" s="596" t="str">
        <f>IF($D$108="Y/T","Isi Sasaran",IF($E$108=0,0,IF(I112="Y",1,IF(I112="T",0,"Isi Dulu"))))</f>
        <v>Isi Sasaran</v>
      </c>
      <c r="K112" s="595" t="s">
        <v>26</v>
      </c>
      <c r="L112" s="596" t="str">
        <f>IF($D$108="Y/T","Isi Sasaran",IF($E$108=0,0,IF(K112="Y",1,IF(K112="T",0,"Isi Dulu"))))</f>
        <v>Isi Sasaran</v>
      </c>
      <c r="M112" s="850"/>
      <c r="N112" s="853"/>
      <c r="O112" s="517"/>
      <c r="P112" s="517"/>
      <c r="Q112" s="517"/>
      <c r="R112" s="517"/>
    </row>
    <row r="113" spans="2:18" s="527" customFormat="1" ht="15.75">
      <c r="B113" s="836">
        <v>2</v>
      </c>
      <c r="C113" s="839"/>
      <c r="D113" s="857" t="s">
        <v>26</v>
      </c>
      <c r="E113" s="854" t="str">
        <f>IF(D113="Y",1,IF(D113="T",0,IF(D113="Y/T","Belum diisi","Error")))</f>
        <v>Belum diisi</v>
      </c>
      <c r="F113" s="528">
        <v>1</v>
      </c>
      <c r="G113" s="529"/>
      <c r="H113" s="597" t="str">
        <f t="shared" si="2"/>
        <v>Belum Diisi</v>
      </c>
      <c r="I113" s="590" t="s">
        <v>26</v>
      </c>
      <c r="J113" s="591" t="str">
        <f>IF($D$113="Y/T","Isi Sasaran",IF($E$113=0,0,IF(I113="Y",1,IF(I113="T",0,"Isi Dulu"))))</f>
        <v>Isi Sasaran</v>
      </c>
      <c r="K113" s="590" t="s">
        <v>26</v>
      </c>
      <c r="L113" s="591" t="str">
        <f>IF($D$113="Y/T","Isi Sasaran",IF($E$113=0,0,IF(K113="Y",1,IF(K113="T",0,"Isi Dulu"))))</f>
        <v>Isi Sasaran</v>
      </c>
      <c r="M113" s="848" t="s">
        <v>26</v>
      </c>
      <c r="N113" s="851" t="str">
        <f>IF(M113="Y",1,IF(M113="T",0,IF(M113="Y/T","Belum diisi","Error")))</f>
        <v>Belum diisi</v>
      </c>
      <c r="O113" s="517"/>
      <c r="P113" s="517"/>
      <c r="Q113" s="517"/>
      <c r="R113" s="517"/>
    </row>
    <row r="114" spans="2:18" s="527" customFormat="1" ht="15.75">
      <c r="B114" s="837"/>
      <c r="C114" s="840"/>
      <c r="D114" s="858"/>
      <c r="E114" s="855"/>
      <c r="F114" s="549">
        <v>2</v>
      </c>
      <c r="G114" s="550"/>
      <c r="H114" s="598" t="str">
        <f t="shared" si="2"/>
        <v>Belum Diisi</v>
      </c>
      <c r="I114" s="592" t="s">
        <v>26</v>
      </c>
      <c r="J114" s="593" t="str">
        <f>IF($D$113="Y/T","Isi Sasaran",IF($E$113=0,0,IF(I114="Y",1,IF(I114="T",0,"Isi Dulu"))))</f>
        <v>Isi Sasaran</v>
      </c>
      <c r="K114" s="592" t="s">
        <v>26</v>
      </c>
      <c r="L114" s="593" t="str">
        <f>IF($D$113="Y/T","Isi Sasaran",IF($E$113=0,0,IF(K114="Y",1,IF(K114="T",0,"Isi Dulu"))))</f>
        <v>Isi Sasaran</v>
      </c>
      <c r="M114" s="849"/>
      <c r="N114" s="852"/>
      <c r="O114" s="517"/>
      <c r="P114" s="517"/>
      <c r="Q114" s="517"/>
      <c r="R114" s="517"/>
    </row>
    <row r="115" spans="2:18" s="527" customFormat="1" ht="15.75">
      <c r="B115" s="837"/>
      <c r="C115" s="840"/>
      <c r="D115" s="858"/>
      <c r="E115" s="855"/>
      <c r="F115" s="549">
        <v>3</v>
      </c>
      <c r="G115" s="550"/>
      <c r="H115" s="598" t="str">
        <f t="shared" si="2"/>
        <v>Belum Diisi</v>
      </c>
      <c r="I115" s="592" t="s">
        <v>26</v>
      </c>
      <c r="J115" s="593" t="str">
        <f>IF($D$113="Y/T","Isi Sasaran",IF($E$113=0,0,IF(I115="Y",1,IF(I115="T",0,"Isi Dulu"))))</f>
        <v>Isi Sasaran</v>
      </c>
      <c r="K115" s="592" t="s">
        <v>26</v>
      </c>
      <c r="L115" s="593" t="str">
        <f>IF($D$113="Y/T","Isi Sasaran",IF($E$113=0,0,IF(K115="Y",1,IF(K115="T",0,"Isi Dulu"))))</f>
        <v>Isi Sasaran</v>
      </c>
      <c r="M115" s="849"/>
      <c r="N115" s="852"/>
      <c r="O115" s="517"/>
      <c r="P115" s="517"/>
      <c r="Q115" s="517"/>
      <c r="R115" s="517"/>
    </row>
    <row r="116" spans="2:18" s="527" customFormat="1" ht="15.75">
      <c r="B116" s="837"/>
      <c r="C116" s="840"/>
      <c r="D116" s="858"/>
      <c r="E116" s="855"/>
      <c r="F116" s="549">
        <v>4</v>
      </c>
      <c r="G116" s="550"/>
      <c r="H116" s="598" t="str">
        <f t="shared" si="2"/>
        <v>Belum Diisi</v>
      </c>
      <c r="I116" s="592" t="s">
        <v>26</v>
      </c>
      <c r="J116" s="593" t="str">
        <f>IF($D$113="Y/T","Isi Sasaran",IF($E$113=0,0,IF(I116="Y",1,IF(I116="T",0,"Isi Dulu"))))</f>
        <v>Isi Sasaran</v>
      </c>
      <c r="K116" s="592" t="s">
        <v>26</v>
      </c>
      <c r="L116" s="593" t="str">
        <f>IF($D$113="Y/T","Isi Sasaran",IF($E$113=0,0,IF(K116="Y",1,IF(K116="T",0,"Isi Dulu"))))</f>
        <v>Isi Sasaran</v>
      </c>
      <c r="M116" s="849"/>
      <c r="N116" s="852"/>
      <c r="O116" s="517"/>
      <c r="P116" s="517"/>
      <c r="Q116" s="517"/>
      <c r="R116" s="517"/>
    </row>
    <row r="117" spans="2:18" s="527" customFormat="1" ht="15.75">
      <c r="B117" s="838"/>
      <c r="C117" s="841"/>
      <c r="D117" s="859"/>
      <c r="E117" s="856"/>
      <c r="F117" s="569">
        <v>5</v>
      </c>
      <c r="G117" s="570"/>
      <c r="H117" s="599" t="str">
        <f t="shared" si="2"/>
        <v>Belum Diisi</v>
      </c>
      <c r="I117" s="595" t="s">
        <v>26</v>
      </c>
      <c r="J117" s="596" t="str">
        <f>IF($D$113="Y/T","Isi Sasaran",IF($E$113=0,0,IF(I117="Y",1,IF(I117="T",0,"Isi Dulu"))))</f>
        <v>Isi Sasaran</v>
      </c>
      <c r="K117" s="595" t="s">
        <v>26</v>
      </c>
      <c r="L117" s="596" t="str">
        <f>IF($D$113="Y/T","Isi Sasaran",IF($E$113=0,0,IF(K117="Y",1,IF(K117="T",0,"Isi Dulu"))))</f>
        <v>Isi Sasaran</v>
      </c>
      <c r="M117" s="850"/>
      <c r="N117" s="853"/>
      <c r="O117" s="517"/>
      <c r="P117" s="517"/>
      <c r="Q117" s="517"/>
      <c r="R117" s="517"/>
    </row>
    <row r="118" spans="2:18" s="527" customFormat="1" ht="15.75">
      <c r="B118" s="836">
        <v>3</v>
      </c>
      <c r="C118" s="839"/>
      <c r="D118" s="857" t="s">
        <v>26</v>
      </c>
      <c r="E118" s="854" t="str">
        <f>IF(D118="Y",1,IF(D118="T",0,IF(D118="Y/T","Belum diisi","Error")))</f>
        <v>Belum diisi</v>
      </c>
      <c r="F118" s="528">
        <v>1</v>
      </c>
      <c r="G118" s="529"/>
      <c r="H118" s="600" t="str">
        <f t="shared" si="2"/>
        <v>Belum Diisi</v>
      </c>
      <c r="I118" s="590" t="s">
        <v>26</v>
      </c>
      <c r="J118" s="591" t="str">
        <f>IF($D$118="Y/T","Isi Sasaran",IF($E$118=0,0,IF(I118="Y",1,IF(I118="T",0,"Isi Dulu"))))</f>
        <v>Isi Sasaran</v>
      </c>
      <c r="K118" s="590" t="s">
        <v>26</v>
      </c>
      <c r="L118" s="591" t="str">
        <f>IF($D$118="Y/T","Isi Sasaran",IF($E$118=0,0,IF(K118="Y",1,IF(K118="T",0,"Isi Dulu"))))</f>
        <v>Isi Sasaran</v>
      </c>
      <c r="M118" s="848" t="s">
        <v>26</v>
      </c>
      <c r="N118" s="851" t="str">
        <f>IF(M118="Y",1,IF(M118="T",0,IF(M118="Y/T","Belum diisi","Error")))</f>
        <v>Belum diisi</v>
      </c>
      <c r="O118" s="517"/>
      <c r="P118" s="517"/>
      <c r="Q118" s="517"/>
      <c r="R118" s="517"/>
    </row>
    <row r="119" spans="2:18" s="527" customFormat="1" ht="15.75">
      <c r="B119" s="837"/>
      <c r="C119" s="840"/>
      <c r="D119" s="858"/>
      <c r="E119" s="855"/>
      <c r="F119" s="549">
        <v>2</v>
      </c>
      <c r="G119" s="550"/>
      <c r="H119" s="598" t="str">
        <f t="shared" si="2"/>
        <v>Belum Diisi</v>
      </c>
      <c r="I119" s="592" t="s">
        <v>26</v>
      </c>
      <c r="J119" s="593" t="str">
        <f>IF($D$118="Y/T","Isi Sasaran",IF($E$118=0,0,IF(I119="Y",1,IF(I119="T",0,"Isi Dulu"))))</f>
        <v>Isi Sasaran</v>
      </c>
      <c r="K119" s="592" t="s">
        <v>26</v>
      </c>
      <c r="L119" s="593" t="str">
        <f>IF($D$118="Y/T","Isi Sasaran",IF($E$118=0,0,IF(K119="Y",1,IF(K119="T",0,"Isi Dulu"))))</f>
        <v>Isi Sasaran</v>
      </c>
      <c r="M119" s="849"/>
      <c r="N119" s="852"/>
      <c r="O119" s="517"/>
      <c r="P119" s="517"/>
      <c r="Q119" s="517"/>
      <c r="R119" s="517"/>
    </row>
    <row r="120" spans="2:18" s="527" customFormat="1" ht="15.75">
      <c r="B120" s="837"/>
      <c r="C120" s="840"/>
      <c r="D120" s="858"/>
      <c r="E120" s="855"/>
      <c r="F120" s="549">
        <v>3</v>
      </c>
      <c r="G120" s="550"/>
      <c r="H120" s="598" t="str">
        <f t="shared" si="2"/>
        <v>Belum Diisi</v>
      </c>
      <c r="I120" s="592" t="s">
        <v>26</v>
      </c>
      <c r="J120" s="593" t="str">
        <f>IF($D$118="Y/T","Isi Sasaran",IF($E$118=0,0,IF(I120="Y",1,IF(I120="T",0,"Isi Dulu"))))</f>
        <v>Isi Sasaran</v>
      </c>
      <c r="K120" s="592" t="s">
        <v>26</v>
      </c>
      <c r="L120" s="593" t="str">
        <f>IF($D$118="Y/T","Isi Sasaran",IF($E$118=0,0,IF(K120="Y",1,IF(K120="T",0,"Isi Dulu"))))</f>
        <v>Isi Sasaran</v>
      </c>
      <c r="M120" s="849"/>
      <c r="N120" s="852"/>
      <c r="O120" s="517"/>
      <c r="P120" s="517"/>
      <c r="Q120" s="517"/>
      <c r="R120" s="517"/>
    </row>
    <row r="121" spans="2:18" s="527" customFormat="1" ht="15.75">
      <c r="B121" s="837"/>
      <c r="C121" s="840"/>
      <c r="D121" s="858"/>
      <c r="E121" s="855"/>
      <c r="F121" s="549">
        <v>4</v>
      </c>
      <c r="G121" s="550"/>
      <c r="H121" s="598" t="str">
        <f t="shared" si="2"/>
        <v>Belum Diisi</v>
      </c>
      <c r="I121" s="592" t="s">
        <v>26</v>
      </c>
      <c r="J121" s="593" t="str">
        <f>IF($D$118="Y/T","Isi Sasaran",IF($E$118=0,0,IF(I121="Y",1,IF(I121="T",0,"Isi Dulu"))))</f>
        <v>Isi Sasaran</v>
      </c>
      <c r="K121" s="592" t="s">
        <v>26</v>
      </c>
      <c r="L121" s="593" t="str">
        <f>IF($D$118="Y/T","Isi Sasaran",IF($E$118=0,0,IF(K121="Y",1,IF(K121="T",0,"Isi Dulu"))))</f>
        <v>Isi Sasaran</v>
      </c>
      <c r="M121" s="849"/>
      <c r="N121" s="852"/>
      <c r="O121" s="517"/>
      <c r="P121" s="517"/>
      <c r="Q121" s="517"/>
      <c r="R121" s="517"/>
    </row>
    <row r="122" spans="2:18" s="527" customFormat="1" ht="15.75">
      <c r="B122" s="838"/>
      <c r="C122" s="841"/>
      <c r="D122" s="859"/>
      <c r="E122" s="856"/>
      <c r="F122" s="569">
        <v>5</v>
      </c>
      <c r="G122" s="570"/>
      <c r="H122" s="599" t="str">
        <f t="shared" si="2"/>
        <v>Belum Diisi</v>
      </c>
      <c r="I122" s="595" t="s">
        <v>26</v>
      </c>
      <c r="J122" s="596" t="str">
        <f>IF($D$118="Y/T","Isi Sasaran",IF($E$118=0,0,IF(I122="Y",1,IF(I122="T",0,"Isi Dulu"))))</f>
        <v>Isi Sasaran</v>
      </c>
      <c r="K122" s="595" t="s">
        <v>26</v>
      </c>
      <c r="L122" s="596" t="str">
        <f>IF($D$118="Y/T","Isi Sasaran",IF($E$118=0,0,IF(K122="Y",1,IF(K122="T",0,"Isi Dulu"))))</f>
        <v>Isi Sasaran</v>
      </c>
      <c r="M122" s="850"/>
      <c r="N122" s="853"/>
      <c r="O122" s="517"/>
      <c r="P122" s="517"/>
      <c r="Q122" s="517"/>
      <c r="R122" s="517"/>
    </row>
    <row r="123" spans="2:18" s="527" customFormat="1" ht="15.75">
      <c r="B123" s="836">
        <v>4</v>
      </c>
      <c r="C123" s="839"/>
      <c r="D123" s="857" t="s">
        <v>26</v>
      </c>
      <c r="E123" s="854" t="str">
        <f>IF(D123="Y",1,IF(D123="T",0,IF(D123="Y/T","Belum diisi","Error")))</f>
        <v>Belum diisi</v>
      </c>
      <c r="F123" s="528">
        <v>1</v>
      </c>
      <c r="G123" s="529"/>
      <c r="H123" s="600" t="str">
        <f t="shared" si="2"/>
        <v>Belum Diisi</v>
      </c>
      <c r="I123" s="590" t="s">
        <v>26</v>
      </c>
      <c r="J123" s="591" t="str">
        <f>IF($D$123="Y/T","Isi Sasaran",IF($E$123=0,0,IF(I123="Y",1,IF(I123="T",0,"Isi Dulu"))))</f>
        <v>Isi Sasaran</v>
      </c>
      <c r="K123" s="590" t="s">
        <v>26</v>
      </c>
      <c r="L123" s="591" t="str">
        <f>IF($D$123="Y/T","Isi Sasaran",IF($E$123=0,0,IF(K123="Y",1,IF(K123="T",0,"Isi Dulu"))))</f>
        <v>Isi Sasaran</v>
      </c>
      <c r="M123" s="848" t="s">
        <v>26</v>
      </c>
      <c r="N123" s="851" t="str">
        <f>IF(M123="Y",1,IF(M123="T",0,IF(M123="Y/T","Belum diisi","Error")))</f>
        <v>Belum diisi</v>
      </c>
      <c r="O123" s="517"/>
      <c r="P123" s="517"/>
      <c r="Q123" s="517"/>
      <c r="R123" s="517"/>
    </row>
    <row r="124" spans="2:18" s="527" customFormat="1" ht="15.75">
      <c r="B124" s="837"/>
      <c r="C124" s="840"/>
      <c r="D124" s="858"/>
      <c r="E124" s="855"/>
      <c r="F124" s="549">
        <v>2</v>
      </c>
      <c r="G124" s="550"/>
      <c r="H124" s="598" t="str">
        <f t="shared" si="2"/>
        <v>Belum Diisi</v>
      </c>
      <c r="I124" s="592" t="s">
        <v>26</v>
      </c>
      <c r="J124" s="593" t="str">
        <f>IF($D$123="Y/T","Isi Sasaran",IF($E$123=0,0,IF(I124="Y",1,IF(I124="T",0,"Isi Dulu"))))</f>
        <v>Isi Sasaran</v>
      </c>
      <c r="K124" s="592" t="s">
        <v>26</v>
      </c>
      <c r="L124" s="593" t="str">
        <f>IF($D$123="Y/T","Isi Sasaran",IF($E$123=0,0,IF(K124="Y",1,IF(K124="T",0,"Isi Dulu"))))</f>
        <v>Isi Sasaran</v>
      </c>
      <c r="M124" s="849"/>
      <c r="N124" s="852"/>
      <c r="O124" s="517"/>
      <c r="P124" s="517"/>
      <c r="Q124" s="517"/>
      <c r="R124" s="517"/>
    </row>
    <row r="125" spans="2:18" s="527" customFormat="1" ht="15.75">
      <c r="B125" s="837"/>
      <c r="C125" s="840"/>
      <c r="D125" s="858"/>
      <c r="E125" s="855"/>
      <c r="F125" s="549">
        <v>3</v>
      </c>
      <c r="G125" s="550"/>
      <c r="H125" s="598" t="str">
        <f t="shared" si="2"/>
        <v>Belum Diisi</v>
      </c>
      <c r="I125" s="592" t="s">
        <v>26</v>
      </c>
      <c r="J125" s="593" t="str">
        <f>IF($D$123="Y/T","Isi Sasaran",IF($E$123=0,0,IF(I125="Y",1,IF(I125="T",0,"Isi Dulu"))))</f>
        <v>Isi Sasaran</v>
      </c>
      <c r="K125" s="592" t="s">
        <v>26</v>
      </c>
      <c r="L125" s="593" t="str">
        <f>IF($D$123="Y/T","Isi Sasaran",IF($E$123=0,0,IF(K125="Y",1,IF(K125="T",0,"Isi Dulu"))))</f>
        <v>Isi Sasaran</v>
      </c>
      <c r="M125" s="849"/>
      <c r="N125" s="852"/>
      <c r="O125" s="517"/>
      <c r="P125" s="517"/>
      <c r="Q125" s="517"/>
      <c r="R125" s="517"/>
    </row>
    <row r="126" spans="2:18" s="527" customFormat="1" ht="15.75">
      <c r="B126" s="837"/>
      <c r="C126" s="840"/>
      <c r="D126" s="858"/>
      <c r="E126" s="855"/>
      <c r="F126" s="549">
        <v>4</v>
      </c>
      <c r="G126" s="550"/>
      <c r="H126" s="598" t="str">
        <f t="shared" si="2"/>
        <v>Belum Diisi</v>
      </c>
      <c r="I126" s="592" t="s">
        <v>26</v>
      </c>
      <c r="J126" s="593" t="str">
        <f>IF($D$123="Y/T","Isi Sasaran",IF($E$123=0,0,IF(I126="Y",1,IF(I126="T",0,"Isi Dulu"))))</f>
        <v>Isi Sasaran</v>
      </c>
      <c r="K126" s="592" t="s">
        <v>26</v>
      </c>
      <c r="L126" s="593" t="str">
        <f>IF($D$123="Y/T","Isi Sasaran",IF($E$123=0,0,IF(K126="Y",1,IF(K126="T",0,"Isi Dulu"))))</f>
        <v>Isi Sasaran</v>
      </c>
      <c r="M126" s="849"/>
      <c r="N126" s="852"/>
      <c r="O126" s="517"/>
      <c r="P126" s="517"/>
      <c r="Q126" s="517"/>
      <c r="R126" s="517"/>
    </row>
    <row r="127" spans="2:18" s="527" customFormat="1" ht="15.75">
      <c r="B127" s="838"/>
      <c r="C127" s="841"/>
      <c r="D127" s="859"/>
      <c r="E127" s="856"/>
      <c r="F127" s="569">
        <v>5</v>
      </c>
      <c r="G127" s="570"/>
      <c r="H127" s="599" t="str">
        <f t="shared" si="2"/>
        <v>Belum Diisi</v>
      </c>
      <c r="I127" s="595" t="s">
        <v>26</v>
      </c>
      <c r="J127" s="596" t="str">
        <f>IF($D$123="Y/T","Isi Sasaran",IF($E$123=0,0,IF(I127="Y",1,IF(I127="T",0,"Isi Dulu"))))</f>
        <v>Isi Sasaran</v>
      </c>
      <c r="K127" s="595" t="s">
        <v>26</v>
      </c>
      <c r="L127" s="596" t="str">
        <f>IF($D$123="Y/T","Isi Sasaran",IF($E$123=0,0,IF(K127="Y",1,IF(K127="T",0,"Isi Dulu"))))</f>
        <v>Isi Sasaran</v>
      </c>
      <c r="M127" s="850"/>
      <c r="N127" s="853"/>
      <c r="O127" s="517"/>
      <c r="P127" s="517"/>
      <c r="Q127" s="517"/>
      <c r="R127" s="517"/>
    </row>
    <row r="128" spans="2:18" s="527" customFormat="1" ht="15.75">
      <c r="B128" s="836">
        <v>5</v>
      </c>
      <c r="C128" s="839"/>
      <c r="D128" s="857" t="s">
        <v>26</v>
      </c>
      <c r="E128" s="854" t="str">
        <f>IF(D128="Y",1,IF(D128="T",0,IF(D128="Y/T","Belum diisi","Error")))</f>
        <v>Belum diisi</v>
      </c>
      <c r="F128" s="528">
        <v>1</v>
      </c>
      <c r="G128" s="529"/>
      <c r="H128" s="600" t="str">
        <f t="shared" si="2"/>
        <v>Belum Diisi</v>
      </c>
      <c r="I128" s="590" t="s">
        <v>26</v>
      </c>
      <c r="J128" s="591" t="str">
        <f>IF($D$128="Y/T","Isi Sasaran",IF($E$128=0,0,IF(I128="Y",1,IF(I128="T",0,"Isi Dulu"))))</f>
        <v>Isi Sasaran</v>
      </c>
      <c r="K128" s="590" t="s">
        <v>26</v>
      </c>
      <c r="L128" s="591" t="str">
        <f>IF($D$128="Y/T","Isi Sasaran",IF($E$128=0,0,IF(K128="Y",1,IF(K128="T",0,"Isi Dulu"))))</f>
        <v>Isi Sasaran</v>
      </c>
      <c r="M128" s="848" t="s">
        <v>26</v>
      </c>
      <c r="N128" s="851" t="str">
        <f>IF(M128="Y",1,IF(M128="T",0,IF(M128="Y/T","Belum diisi","Error")))</f>
        <v>Belum diisi</v>
      </c>
      <c r="O128" s="517"/>
      <c r="P128" s="517"/>
      <c r="Q128" s="517"/>
      <c r="R128" s="517"/>
    </row>
    <row r="129" spans="2:18" s="527" customFormat="1" ht="15.75">
      <c r="B129" s="837"/>
      <c r="C129" s="840"/>
      <c r="D129" s="858"/>
      <c r="E129" s="855"/>
      <c r="F129" s="549">
        <v>2</v>
      </c>
      <c r="G129" s="550"/>
      <c r="H129" s="598" t="str">
        <f t="shared" si="2"/>
        <v>Belum Diisi</v>
      </c>
      <c r="I129" s="592" t="s">
        <v>26</v>
      </c>
      <c r="J129" s="593" t="str">
        <f>IF($D$128="Y/T","Isi Sasaran",IF($E$128=0,0,IF(I129="Y",1,IF(I129="T",0,"Isi Dulu"))))</f>
        <v>Isi Sasaran</v>
      </c>
      <c r="K129" s="592" t="s">
        <v>26</v>
      </c>
      <c r="L129" s="593" t="str">
        <f>IF($D$128="Y/T","Isi Sasaran",IF($E$128=0,0,IF(K129="Y",1,IF(K129="T",0,"Isi Dulu"))))</f>
        <v>Isi Sasaran</v>
      </c>
      <c r="M129" s="849"/>
      <c r="N129" s="852"/>
      <c r="O129" s="517"/>
      <c r="P129" s="517"/>
      <c r="Q129" s="517"/>
      <c r="R129" s="517"/>
    </row>
    <row r="130" spans="2:18" s="527" customFormat="1" ht="15.75">
      <c r="B130" s="837"/>
      <c r="C130" s="840"/>
      <c r="D130" s="858"/>
      <c r="E130" s="855"/>
      <c r="F130" s="549">
        <v>3</v>
      </c>
      <c r="G130" s="550"/>
      <c r="H130" s="598" t="str">
        <f t="shared" si="2"/>
        <v>Belum Diisi</v>
      </c>
      <c r="I130" s="592" t="s">
        <v>26</v>
      </c>
      <c r="J130" s="593" t="str">
        <f>IF($D$128="Y/T","Isi Sasaran",IF($E$128=0,0,IF(I130="Y",1,IF(I130="T",0,"Isi Dulu"))))</f>
        <v>Isi Sasaran</v>
      </c>
      <c r="K130" s="592" t="s">
        <v>26</v>
      </c>
      <c r="L130" s="593" t="str">
        <f>IF($D$128="Y/T","Isi Sasaran",IF($E$128=0,0,IF(K130="Y",1,IF(K130="T",0,"Isi Dulu"))))</f>
        <v>Isi Sasaran</v>
      </c>
      <c r="M130" s="849"/>
      <c r="N130" s="852"/>
      <c r="O130" s="517"/>
      <c r="P130" s="517"/>
      <c r="Q130" s="517"/>
      <c r="R130" s="517"/>
    </row>
    <row r="131" spans="2:18" s="527" customFormat="1" ht="15.75">
      <c r="B131" s="837"/>
      <c r="C131" s="840"/>
      <c r="D131" s="858"/>
      <c r="E131" s="855"/>
      <c r="F131" s="549">
        <v>4</v>
      </c>
      <c r="G131" s="550"/>
      <c r="H131" s="598" t="str">
        <f t="shared" si="2"/>
        <v>Belum Diisi</v>
      </c>
      <c r="I131" s="592" t="s">
        <v>26</v>
      </c>
      <c r="J131" s="593" t="str">
        <f>IF($D$128="Y/T","Isi Sasaran",IF($E$128=0,0,IF(I131="Y",1,IF(I131="T",0,"Isi Dulu"))))</f>
        <v>Isi Sasaran</v>
      </c>
      <c r="K131" s="592" t="s">
        <v>26</v>
      </c>
      <c r="L131" s="593" t="str">
        <f>IF($D$128="Y/T","Isi Sasaran",IF($E$128=0,0,IF(K131="Y",1,IF(K131="T",0,"Isi Dulu"))))</f>
        <v>Isi Sasaran</v>
      </c>
      <c r="M131" s="849"/>
      <c r="N131" s="852"/>
      <c r="O131" s="517"/>
      <c r="P131" s="517"/>
      <c r="Q131" s="517"/>
      <c r="R131" s="517"/>
    </row>
    <row r="132" spans="2:18" s="527" customFormat="1" ht="15.75">
      <c r="B132" s="838"/>
      <c r="C132" s="841"/>
      <c r="D132" s="859"/>
      <c r="E132" s="856"/>
      <c r="F132" s="569">
        <v>5</v>
      </c>
      <c r="G132" s="570"/>
      <c r="H132" s="599" t="str">
        <f t="shared" si="2"/>
        <v>Belum Diisi</v>
      </c>
      <c r="I132" s="595" t="s">
        <v>26</v>
      </c>
      <c r="J132" s="596" t="str">
        <f>IF($D$128="Y/T","Isi Sasaran",IF($E$128=0,0,IF(I132="Y",1,IF(I132="T",0,"Isi Dulu"))))</f>
        <v>Isi Sasaran</v>
      </c>
      <c r="K132" s="595" t="s">
        <v>26</v>
      </c>
      <c r="L132" s="596" t="str">
        <f>IF($D$128="Y/T","Isi Sasaran",IF($E$128=0,0,IF(K132="Y",1,IF(K132="T",0,"Isi Dulu"))))</f>
        <v>Isi Sasaran</v>
      </c>
      <c r="M132" s="850"/>
      <c r="N132" s="853"/>
      <c r="O132" s="517"/>
      <c r="P132" s="517"/>
      <c r="Q132" s="517"/>
      <c r="R132" s="517"/>
    </row>
    <row r="133" spans="2:18" s="527" customFormat="1" ht="15.75">
      <c r="B133" s="836">
        <v>6</v>
      </c>
      <c r="C133" s="839"/>
      <c r="D133" s="857" t="s">
        <v>26</v>
      </c>
      <c r="E133" s="854" t="str">
        <f>IF(D133="Y",1,IF(D133="T",0,IF(D133="Y/T","Belum diisi","Error")))</f>
        <v>Belum diisi</v>
      </c>
      <c r="F133" s="528">
        <v>1</v>
      </c>
      <c r="G133" s="529"/>
      <c r="H133" s="600" t="str">
        <f t="shared" si="2"/>
        <v>Belum Diisi</v>
      </c>
      <c r="I133" s="590" t="s">
        <v>26</v>
      </c>
      <c r="J133" s="591" t="str">
        <f>IF($D$133="Y/T","Isi Sasaran",IF($E$133=0,0,IF(I133="Y",1,IF(I133="T",0,"Isi Dulu"))))</f>
        <v>Isi Sasaran</v>
      </c>
      <c r="K133" s="590" t="s">
        <v>26</v>
      </c>
      <c r="L133" s="591" t="str">
        <f>IF($D$133="Y/T","Isi Sasaran",IF($E$133=0,0,IF(K133="Y",1,IF(K133="T",0,"Isi Dulu"))))</f>
        <v>Isi Sasaran</v>
      </c>
      <c r="M133" s="848" t="s">
        <v>26</v>
      </c>
      <c r="N133" s="851" t="str">
        <f>IF(M133="Y",1,IF(M133="T",0,IF(M133="Y/T","Belum diisi","Error")))</f>
        <v>Belum diisi</v>
      </c>
      <c r="O133" s="517"/>
      <c r="P133" s="517"/>
      <c r="Q133" s="517"/>
      <c r="R133" s="517"/>
    </row>
    <row r="134" spans="2:18" s="527" customFormat="1" ht="15.75">
      <c r="B134" s="837"/>
      <c r="C134" s="840"/>
      <c r="D134" s="858"/>
      <c r="E134" s="855"/>
      <c r="F134" s="549">
        <v>2</v>
      </c>
      <c r="G134" s="550"/>
      <c r="H134" s="598" t="str">
        <f t="shared" si="2"/>
        <v>Belum Diisi</v>
      </c>
      <c r="I134" s="592" t="s">
        <v>26</v>
      </c>
      <c r="J134" s="593" t="str">
        <f>IF($D$133="Y/T","Isi Sasaran",IF($E$133=0,0,IF(I134="Y",1,IF(I134="T",0,"Isi Dulu"))))</f>
        <v>Isi Sasaran</v>
      </c>
      <c r="K134" s="592" t="s">
        <v>26</v>
      </c>
      <c r="L134" s="593" t="str">
        <f>IF($D$133="Y/T","Isi Sasaran",IF($E$133=0,0,IF(K134="Y",1,IF(K134="T",0,"Isi Dulu"))))</f>
        <v>Isi Sasaran</v>
      </c>
      <c r="M134" s="849"/>
      <c r="N134" s="852"/>
      <c r="O134" s="517"/>
      <c r="P134" s="517"/>
      <c r="Q134" s="517"/>
      <c r="R134" s="517"/>
    </row>
    <row r="135" spans="2:18" s="527" customFormat="1" ht="15.75">
      <c r="B135" s="837"/>
      <c r="C135" s="840"/>
      <c r="D135" s="858"/>
      <c r="E135" s="855"/>
      <c r="F135" s="549">
        <v>3</v>
      </c>
      <c r="G135" s="550"/>
      <c r="H135" s="598" t="str">
        <f t="shared" si="2"/>
        <v>Belum Diisi</v>
      </c>
      <c r="I135" s="592" t="s">
        <v>26</v>
      </c>
      <c r="J135" s="593" t="str">
        <f>IF($D$133="Y/T","Isi Sasaran",IF($E$133=0,0,IF(I135="Y",1,IF(I135="T",0,"Isi Dulu"))))</f>
        <v>Isi Sasaran</v>
      </c>
      <c r="K135" s="592" t="s">
        <v>26</v>
      </c>
      <c r="L135" s="593" t="str">
        <f>IF($D$133="Y/T","Isi Sasaran",IF($E$133=0,0,IF(K135="Y",1,IF(K135="T",0,"Isi Dulu"))))</f>
        <v>Isi Sasaran</v>
      </c>
      <c r="M135" s="849"/>
      <c r="N135" s="852"/>
      <c r="O135" s="517"/>
      <c r="P135" s="517"/>
      <c r="Q135" s="517"/>
      <c r="R135" s="517"/>
    </row>
    <row r="136" spans="2:18" s="527" customFormat="1" ht="15.75">
      <c r="B136" s="837"/>
      <c r="C136" s="840"/>
      <c r="D136" s="858"/>
      <c r="E136" s="855"/>
      <c r="F136" s="549">
        <v>4</v>
      </c>
      <c r="G136" s="550"/>
      <c r="H136" s="598" t="str">
        <f t="shared" si="2"/>
        <v>Belum Diisi</v>
      </c>
      <c r="I136" s="592" t="s">
        <v>26</v>
      </c>
      <c r="J136" s="593" t="str">
        <f>IF($D$133="Y/T","Isi Sasaran",IF($E$133=0,0,IF(I136="Y",1,IF(I136="T",0,"Isi Dulu"))))</f>
        <v>Isi Sasaran</v>
      </c>
      <c r="K136" s="592" t="s">
        <v>26</v>
      </c>
      <c r="L136" s="593" t="str">
        <f>IF($D$133="Y/T","Isi Sasaran",IF($E$133=0,0,IF(K136="Y",1,IF(K136="T",0,"Isi Dulu"))))</f>
        <v>Isi Sasaran</v>
      </c>
      <c r="M136" s="849"/>
      <c r="N136" s="852"/>
      <c r="O136" s="517"/>
      <c r="P136" s="517"/>
      <c r="Q136" s="517"/>
      <c r="R136" s="517"/>
    </row>
    <row r="137" spans="2:18" s="527" customFormat="1" ht="15.75">
      <c r="B137" s="838"/>
      <c r="C137" s="841"/>
      <c r="D137" s="859"/>
      <c r="E137" s="856"/>
      <c r="F137" s="569">
        <v>5</v>
      </c>
      <c r="G137" s="570"/>
      <c r="H137" s="599" t="str">
        <f t="shared" si="2"/>
        <v>Belum Diisi</v>
      </c>
      <c r="I137" s="595" t="s">
        <v>26</v>
      </c>
      <c r="J137" s="596" t="str">
        <f>IF($D$133="Y/T","Isi Sasaran",IF($E$133=0,0,IF(I137="Y",1,IF(I137="T",0,"Isi Dulu"))))</f>
        <v>Isi Sasaran</v>
      </c>
      <c r="K137" s="595" t="s">
        <v>26</v>
      </c>
      <c r="L137" s="596" t="str">
        <f>IF($D$133="Y/T","Isi Sasaran",IF($E$133=0,0,IF(K137="Y",1,IF(K137="T",0,"Isi Dulu"))))</f>
        <v>Isi Sasaran</v>
      </c>
      <c r="M137" s="850"/>
      <c r="N137" s="853"/>
      <c r="O137" s="517"/>
      <c r="P137" s="517"/>
      <c r="Q137" s="517"/>
      <c r="R137" s="517"/>
    </row>
    <row r="138" spans="2:18" s="527" customFormat="1" ht="15.75">
      <c r="B138" s="836">
        <v>7</v>
      </c>
      <c r="C138" s="839"/>
      <c r="D138" s="857" t="s">
        <v>26</v>
      </c>
      <c r="E138" s="854" t="str">
        <f>IF(D138="Y",1,IF(D138="T",0,IF(D138="Y/T","Belum diisi","Error")))</f>
        <v>Belum diisi</v>
      </c>
      <c r="F138" s="528">
        <v>1</v>
      </c>
      <c r="G138" s="529"/>
      <c r="H138" s="600" t="str">
        <f t="shared" si="2"/>
        <v>Belum Diisi</v>
      </c>
      <c r="I138" s="590" t="s">
        <v>26</v>
      </c>
      <c r="J138" s="591" t="str">
        <f>IF($D$138="Y/T","Isi Sasaran",IF($E$138=0,0,IF(I138="Y",1,IF(I138="T",0,"Isi Dulu"))))</f>
        <v>Isi Sasaran</v>
      </c>
      <c r="K138" s="590" t="s">
        <v>26</v>
      </c>
      <c r="L138" s="591" t="str">
        <f>IF($D$138="Y/T","Isi Sasaran",IF($E$138=0,0,IF(K138="Y",1,IF(K138="T",0,"Isi Dulu"))))</f>
        <v>Isi Sasaran</v>
      </c>
      <c r="M138" s="848" t="s">
        <v>26</v>
      </c>
      <c r="N138" s="851" t="str">
        <f>IF(M138="Y",1,IF(M138="T",0,IF(M138="Y/T","Belum diisi","Error")))</f>
        <v>Belum diisi</v>
      </c>
      <c r="O138" s="517"/>
      <c r="P138" s="517"/>
      <c r="Q138" s="517"/>
      <c r="R138" s="517"/>
    </row>
    <row r="139" spans="2:18" s="527" customFormat="1" ht="15.75">
      <c r="B139" s="837"/>
      <c r="C139" s="840"/>
      <c r="D139" s="858"/>
      <c r="E139" s="855"/>
      <c r="F139" s="549">
        <v>2</v>
      </c>
      <c r="G139" s="550"/>
      <c r="H139" s="598" t="str">
        <f t="shared" si="2"/>
        <v>Belum Diisi</v>
      </c>
      <c r="I139" s="592" t="s">
        <v>26</v>
      </c>
      <c r="J139" s="593" t="str">
        <f>IF($D$138="Y/T","Isi Sasaran",IF($E$138=0,0,IF(I139="Y",1,IF(I139="T",0,"Isi Dulu"))))</f>
        <v>Isi Sasaran</v>
      </c>
      <c r="K139" s="592" t="s">
        <v>26</v>
      </c>
      <c r="L139" s="593" t="str">
        <f>IF($D$138="Y/T","Isi Sasaran",IF($E$138=0,0,IF(K139="Y",1,IF(K139="T",0,"Isi Dulu"))))</f>
        <v>Isi Sasaran</v>
      </c>
      <c r="M139" s="849"/>
      <c r="N139" s="852"/>
      <c r="O139" s="517"/>
      <c r="P139" s="517"/>
      <c r="Q139" s="517"/>
      <c r="R139" s="517"/>
    </row>
    <row r="140" spans="2:18" s="527" customFormat="1" ht="15.75">
      <c r="B140" s="837"/>
      <c r="C140" s="840"/>
      <c r="D140" s="858"/>
      <c r="E140" s="855"/>
      <c r="F140" s="549">
        <v>3</v>
      </c>
      <c r="G140" s="550"/>
      <c r="H140" s="598" t="str">
        <f t="shared" si="2"/>
        <v>Belum Diisi</v>
      </c>
      <c r="I140" s="592" t="s">
        <v>26</v>
      </c>
      <c r="J140" s="593" t="str">
        <f>IF($D$138="Y/T","Isi Sasaran",IF($E$138=0,0,IF(I140="Y",1,IF(I140="T",0,"Isi Dulu"))))</f>
        <v>Isi Sasaran</v>
      </c>
      <c r="K140" s="592" t="s">
        <v>26</v>
      </c>
      <c r="L140" s="593" t="str">
        <f>IF($D$138="Y/T","Isi Sasaran",IF($E$138=0,0,IF(K140="Y",1,IF(K140="T",0,"Isi Dulu"))))</f>
        <v>Isi Sasaran</v>
      </c>
      <c r="M140" s="849"/>
      <c r="N140" s="852"/>
      <c r="O140" s="517"/>
      <c r="P140" s="517"/>
      <c r="Q140" s="517"/>
      <c r="R140" s="517"/>
    </row>
    <row r="141" spans="2:18" s="527" customFormat="1" ht="15.75">
      <c r="B141" s="837"/>
      <c r="C141" s="840"/>
      <c r="D141" s="858"/>
      <c r="E141" s="855"/>
      <c r="F141" s="549">
        <v>4</v>
      </c>
      <c r="G141" s="550"/>
      <c r="H141" s="598" t="str">
        <f t="shared" si="2"/>
        <v>Belum Diisi</v>
      </c>
      <c r="I141" s="592" t="s">
        <v>26</v>
      </c>
      <c r="J141" s="593" t="str">
        <f>IF($D$138="Y/T","Isi Sasaran",IF($E$138=0,0,IF(I141="Y",1,IF(I141="T",0,"Isi Dulu"))))</f>
        <v>Isi Sasaran</v>
      </c>
      <c r="K141" s="592" t="s">
        <v>26</v>
      </c>
      <c r="L141" s="593" t="str">
        <f>IF($D$138="Y/T","Isi Sasaran",IF($E$138=0,0,IF(K141="Y",1,IF(K141="T",0,"Isi Dulu"))))</f>
        <v>Isi Sasaran</v>
      </c>
      <c r="M141" s="849"/>
      <c r="N141" s="852"/>
      <c r="O141" s="517"/>
      <c r="P141" s="517"/>
      <c r="Q141" s="517"/>
      <c r="R141" s="517"/>
    </row>
    <row r="142" spans="2:18" s="527" customFormat="1" ht="15.75">
      <c r="B142" s="838"/>
      <c r="C142" s="841"/>
      <c r="D142" s="859"/>
      <c r="E142" s="856"/>
      <c r="F142" s="569">
        <v>5</v>
      </c>
      <c r="G142" s="570"/>
      <c r="H142" s="599" t="str">
        <f t="shared" si="2"/>
        <v>Belum Diisi</v>
      </c>
      <c r="I142" s="595" t="s">
        <v>26</v>
      </c>
      <c r="J142" s="596" t="str">
        <f>IF($D$138="Y/T","Isi Sasaran",IF($E$138=0,0,IF(I142="Y",1,IF(I142="T",0,"Isi Dulu"))))</f>
        <v>Isi Sasaran</v>
      </c>
      <c r="K142" s="595" t="s">
        <v>26</v>
      </c>
      <c r="L142" s="596" t="str">
        <f>IF($D$138="Y/T","Isi Sasaran",IF($E$138=0,0,IF(K142="Y",1,IF(K142="T",0,"Isi Dulu"))))</f>
        <v>Isi Sasaran</v>
      </c>
      <c r="M142" s="850"/>
      <c r="N142" s="853"/>
      <c r="O142" s="517"/>
      <c r="P142" s="517"/>
      <c r="Q142" s="517"/>
      <c r="R142" s="517"/>
    </row>
    <row r="143" spans="2:18" s="527" customFormat="1" ht="15.75">
      <c r="B143" s="836">
        <v>8</v>
      </c>
      <c r="C143" s="839"/>
      <c r="D143" s="857" t="s">
        <v>26</v>
      </c>
      <c r="E143" s="854" t="str">
        <f>IF(D143="Y",1,IF(D143="T",0,IF(D143="Y/T","Belum diisi","Error")))</f>
        <v>Belum diisi</v>
      </c>
      <c r="F143" s="528">
        <v>1</v>
      </c>
      <c r="G143" s="529"/>
      <c r="H143" s="600" t="str">
        <f t="shared" si="2"/>
        <v>Belum Diisi</v>
      </c>
      <c r="I143" s="590" t="s">
        <v>26</v>
      </c>
      <c r="J143" s="591" t="str">
        <f>IF($D$143="Y/T","Isi Sasaran",IF($E$143=0,0,IF(I143="Y",1,IF(I143="T",0,"Isi Dulu"))))</f>
        <v>Isi Sasaran</v>
      </c>
      <c r="K143" s="590" t="s">
        <v>26</v>
      </c>
      <c r="L143" s="591" t="str">
        <f>IF($D$143="Y/T","Isi Sasaran",IF($E$143=0,0,IF(K143="Y",1,IF(K143="T",0,"Isi Dulu"))))</f>
        <v>Isi Sasaran</v>
      </c>
      <c r="M143" s="848" t="s">
        <v>26</v>
      </c>
      <c r="N143" s="851" t="str">
        <f>IF(M143="Y",1,IF(M143="T",0,IF(M143="Y/T","Belum diisi","Error")))</f>
        <v>Belum diisi</v>
      </c>
      <c r="O143" s="517"/>
      <c r="P143" s="517"/>
      <c r="Q143" s="517"/>
      <c r="R143" s="517"/>
    </row>
    <row r="144" spans="2:18" s="527" customFormat="1" ht="15.75">
      <c r="B144" s="837"/>
      <c r="C144" s="840"/>
      <c r="D144" s="858"/>
      <c r="E144" s="855"/>
      <c r="F144" s="549">
        <v>2</v>
      </c>
      <c r="G144" s="550"/>
      <c r="H144" s="598" t="str">
        <f t="shared" si="2"/>
        <v>Belum Diisi</v>
      </c>
      <c r="I144" s="592" t="s">
        <v>26</v>
      </c>
      <c r="J144" s="593" t="str">
        <f>IF($D$143="Y/T","Isi Sasaran",IF($E$143=0,0,IF(I144="Y",1,IF(I144="T",0,"Isi Dulu"))))</f>
        <v>Isi Sasaran</v>
      </c>
      <c r="K144" s="592" t="s">
        <v>26</v>
      </c>
      <c r="L144" s="593" t="str">
        <f>IF($D$143="Y/T","Isi Sasaran",IF($E$143=0,0,IF(K144="Y",1,IF(K144="T",0,"Isi Dulu"))))</f>
        <v>Isi Sasaran</v>
      </c>
      <c r="M144" s="849"/>
      <c r="N144" s="852"/>
      <c r="O144" s="517"/>
      <c r="P144" s="517"/>
      <c r="Q144" s="517"/>
      <c r="R144" s="517"/>
    </row>
    <row r="145" spans="2:18" s="527" customFormat="1" ht="15.75">
      <c r="B145" s="837"/>
      <c r="C145" s="840"/>
      <c r="D145" s="858"/>
      <c r="E145" s="855"/>
      <c r="F145" s="549">
        <v>3</v>
      </c>
      <c r="G145" s="550"/>
      <c r="H145" s="598" t="str">
        <f t="shared" si="2"/>
        <v>Belum Diisi</v>
      </c>
      <c r="I145" s="592" t="s">
        <v>26</v>
      </c>
      <c r="J145" s="593" t="str">
        <f>IF($D$143="Y/T","Isi Sasaran",IF($E$143=0,0,IF(I145="Y",1,IF(I145="T",0,"Isi Dulu"))))</f>
        <v>Isi Sasaran</v>
      </c>
      <c r="K145" s="592" t="s">
        <v>26</v>
      </c>
      <c r="L145" s="593" t="str">
        <f>IF($D$143="Y/T","Isi Sasaran",IF($E$143=0,0,IF(K145="Y",1,IF(K145="T",0,"Isi Dulu"))))</f>
        <v>Isi Sasaran</v>
      </c>
      <c r="M145" s="849"/>
      <c r="N145" s="852"/>
      <c r="O145" s="517"/>
      <c r="P145" s="517"/>
      <c r="Q145" s="517"/>
      <c r="R145" s="517"/>
    </row>
    <row r="146" spans="2:18" s="527" customFormat="1" ht="15.75">
      <c r="B146" s="837"/>
      <c r="C146" s="840"/>
      <c r="D146" s="858"/>
      <c r="E146" s="855"/>
      <c r="F146" s="549">
        <v>4</v>
      </c>
      <c r="G146" s="550"/>
      <c r="H146" s="598" t="str">
        <f t="shared" si="2"/>
        <v>Belum Diisi</v>
      </c>
      <c r="I146" s="592" t="s">
        <v>26</v>
      </c>
      <c r="J146" s="593" t="str">
        <f>IF($D$143="Y/T","Isi Sasaran",IF($E$143=0,0,IF(I146="Y",1,IF(I146="T",0,"Isi Dulu"))))</f>
        <v>Isi Sasaran</v>
      </c>
      <c r="K146" s="592" t="s">
        <v>26</v>
      </c>
      <c r="L146" s="593" t="str">
        <f>IF($D$143="Y/T","Isi Sasaran",IF($E$143=0,0,IF(K146="Y",1,IF(K146="T",0,"Isi Dulu"))))</f>
        <v>Isi Sasaran</v>
      </c>
      <c r="M146" s="849"/>
      <c r="N146" s="852"/>
      <c r="O146" s="517"/>
      <c r="P146" s="517"/>
      <c r="Q146" s="517"/>
      <c r="R146" s="517"/>
    </row>
    <row r="147" spans="2:18" s="527" customFormat="1" ht="15.75">
      <c r="B147" s="838"/>
      <c r="C147" s="841"/>
      <c r="D147" s="859"/>
      <c r="E147" s="856"/>
      <c r="F147" s="569">
        <v>5</v>
      </c>
      <c r="G147" s="570"/>
      <c r="H147" s="599" t="str">
        <f t="shared" si="2"/>
        <v>Belum Diisi</v>
      </c>
      <c r="I147" s="595" t="s">
        <v>26</v>
      </c>
      <c r="J147" s="596" t="str">
        <f>IF($D$143="Y/T","Isi Sasaran",IF($E$143=0,0,IF(I147="Y",1,IF(I147="T",0,"Isi Dulu"))))</f>
        <v>Isi Sasaran</v>
      </c>
      <c r="K147" s="595" t="s">
        <v>26</v>
      </c>
      <c r="L147" s="596" t="str">
        <f>IF($D$143="Y/T","Isi Sasaran",IF($E$143=0,0,IF(K147="Y",1,IF(K147="T",0,"Isi Dulu"))))</f>
        <v>Isi Sasaran</v>
      </c>
      <c r="M147" s="850"/>
      <c r="N147" s="853"/>
      <c r="O147" s="517"/>
      <c r="P147" s="517"/>
      <c r="Q147" s="517"/>
      <c r="R147" s="517"/>
    </row>
    <row r="148" spans="2:18" s="527" customFormat="1" ht="15.75">
      <c r="B148" s="836">
        <v>9</v>
      </c>
      <c r="C148" s="839"/>
      <c r="D148" s="857" t="s">
        <v>26</v>
      </c>
      <c r="E148" s="854" t="str">
        <f>IF(D148="Y",1,IF(D148="T",0,IF(D148="Y/T","Belum diisi","Error")))</f>
        <v>Belum diisi</v>
      </c>
      <c r="F148" s="528">
        <v>1</v>
      </c>
      <c r="G148" s="529"/>
      <c r="H148" s="600" t="str">
        <f t="shared" si="2"/>
        <v>Belum Diisi</v>
      </c>
      <c r="I148" s="590" t="s">
        <v>26</v>
      </c>
      <c r="J148" s="591" t="str">
        <f>IF($D$148="Y/T","Isi Sasaran",IF($E$148=0,0,IF(I148="Y",1,IF(I148="T",0,"Isi Dulu"))))</f>
        <v>Isi Sasaran</v>
      </c>
      <c r="K148" s="590" t="s">
        <v>26</v>
      </c>
      <c r="L148" s="591" t="str">
        <f>IF($D$148="Y/T","Isi Sasaran",IF($E$148=0,0,IF(K148="Y",1,IF(K148="T",0,"Isi Dulu"))))</f>
        <v>Isi Sasaran</v>
      </c>
      <c r="M148" s="848" t="s">
        <v>26</v>
      </c>
      <c r="N148" s="851" t="str">
        <f>IF(M148="Y",1,IF(M148="T",0,IF(M148="Y/T","Belum diisi","Error")))</f>
        <v>Belum diisi</v>
      </c>
      <c r="O148" s="517"/>
      <c r="P148" s="517"/>
      <c r="Q148" s="517"/>
      <c r="R148" s="517"/>
    </row>
    <row r="149" spans="2:18" s="527" customFormat="1" ht="15.75">
      <c r="B149" s="837"/>
      <c r="C149" s="840"/>
      <c r="D149" s="858"/>
      <c r="E149" s="855"/>
      <c r="F149" s="549">
        <v>2</v>
      </c>
      <c r="G149" s="550"/>
      <c r="H149" s="598" t="str">
        <f t="shared" si="2"/>
        <v>Belum Diisi</v>
      </c>
      <c r="I149" s="592" t="s">
        <v>26</v>
      </c>
      <c r="J149" s="593" t="str">
        <f>IF($D$148="Y/T","Isi Sasaran",IF($E$148=0,0,IF(I149="Y",1,IF(I149="T",0,"Isi Dulu"))))</f>
        <v>Isi Sasaran</v>
      </c>
      <c r="K149" s="592" t="s">
        <v>26</v>
      </c>
      <c r="L149" s="593" t="str">
        <f>IF($D$148="Y/T","Isi Sasaran",IF($E$148=0,0,IF(K149="Y",1,IF(K149="T",0,"Isi Dulu"))))</f>
        <v>Isi Sasaran</v>
      </c>
      <c r="M149" s="849"/>
      <c r="N149" s="852"/>
      <c r="O149" s="517"/>
      <c r="P149" s="517"/>
      <c r="Q149" s="517"/>
      <c r="R149" s="517"/>
    </row>
    <row r="150" spans="2:18" s="527" customFormat="1" ht="15.75">
      <c r="B150" s="837"/>
      <c r="C150" s="840"/>
      <c r="D150" s="858"/>
      <c r="E150" s="855"/>
      <c r="F150" s="549">
        <v>3</v>
      </c>
      <c r="G150" s="550"/>
      <c r="H150" s="598" t="str">
        <f t="shared" si="2"/>
        <v>Belum Diisi</v>
      </c>
      <c r="I150" s="592" t="s">
        <v>26</v>
      </c>
      <c r="J150" s="593" t="str">
        <f>IF($D$148="Y/T","Isi Sasaran",IF($E$148=0,0,IF(I150="Y",1,IF(I150="T",0,"Isi Dulu"))))</f>
        <v>Isi Sasaran</v>
      </c>
      <c r="K150" s="592" t="s">
        <v>26</v>
      </c>
      <c r="L150" s="593" t="str">
        <f>IF($D$148="Y/T","Isi Sasaran",IF($E$148=0,0,IF(K150="Y",1,IF(K150="T",0,"Isi Dulu"))))</f>
        <v>Isi Sasaran</v>
      </c>
      <c r="M150" s="849"/>
      <c r="N150" s="852"/>
      <c r="O150" s="517"/>
      <c r="P150" s="517"/>
      <c r="Q150" s="517"/>
      <c r="R150" s="517"/>
    </row>
    <row r="151" spans="2:18" s="527" customFormat="1" ht="15.75">
      <c r="B151" s="837"/>
      <c r="C151" s="840"/>
      <c r="D151" s="858"/>
      <c r="E151" s="855"/>
      <c r="F151" s="549">
        <v>4</v>
      </c>
      <c r="G151" s="550"/>
      <c r="H151" s="598" t="str">
        <f t="shared" si="2"/>
        <v>Belum Diisi</v>
      </c>
      <c r="I151" s="592" t="s">
        <v>26</v>
      </c>
      <c r="J151" s="593" t="str">
        <f>IF($D$148="Y/T","Isi Sasaran",IF($E$148=0,0,IF(I151="Y",1,IF(I151="T",0,"Isi Dulu"))))</f>
        <v>Isi Sasaran</v>
      </c>
      <c r="K151" s="592" t="s">
        <v>26</v>
      </c>
      <c r="L151" s="593" t="str">
        <f>IF($D$148="Y/T","Isi Sasaran",IF($E$148=0,0,IF(K151="Y",1,IF(K151="T",0,"Isi Dulu"))))</f>
        <v>Isi Sasaran</v>
      </c>
      <c r="M151" s="849"/>
      <c r="N151" s="852"/>
      <c r="O151" s="517"/>
      <c r="P151" s="517"/>
      <c r="Q151" s="517"/>
      <c r="R151" s="517"/>
    </row>
    <row r="152" spans="2:18" s="527" customFormat="1" ht="15.75">
      <c r="B152" s="838"/>
      <c r="C152" s="841"/>
      <c r="D152" s="859"/>
      <c r="E152" s="856"/>
      <c r="F152" s="569">
        <v>5</v>
      </c>
      <c r="G152" s="570"/>
      <c r="H152" s="599" t="str">
        <f t="shared" si="2"/>
        <v>Belum Diisi</v>
      </c>
      <c r="I152" s="595" t="s">
        <v>26</v>
      </c>
      <c r="J152" s="596" t="str">
        <f>IF($D$148="Y/T","Isi Sasaran",IF($E$148=0,0,IF(I152="Y",1,IF(I152="T",0,"Isi Dulu"))))</f>
        <v>Isi Sasaran</v>
      </c>
      <c r="K152" s="595" t="s">
        <v>26</v>
      </c>
      <c r="L152" s="596" t="str">
        <f>IF($D$148="Y/T","Isi Sasaran",IF($E$148=0,0,IF(K152="Y",1,IF(K152="T",0,"Isi Dulu"))))</f>
        <v>Isi Sasaran</v>
      </c>
      <c r="M152" s="850"/>
      <c r="N152" s="853"/>
      <c r="O152" s="517"/>
      <c r="P152" s="517"/>
      <c r="Q152" s="517"/>
      <c r="R152" s="517"/>
    </row>
    <row r="153" spans="2:18" s="527" customFormat="1" ht="15.75">
      <c r="B153" s="836">
        <v>10</v>
      </c>
      <c r="C153" s="839"/>
      <c r="D153" s="857" t="s">
        <v>26</v>
      </c>
      <c r="E153" s="854" t="str">
        <f>IF(D153="Y",1,IF(D153="T",0,IF(D153="Y/T","Belum diisi","Error")))</f>
        <v>Belum diisi</v>
      </c>
      <c r="F153" s="528">
        <v>1</v>
      </c>
      <c r="G153" s="529"/>
      <c r="H153" s="600" t="str">
        <f t="shared" si="2"/>
        <v>Belum Diisi</v>
      </c>
      <c r="I153" s="590" t="s">
        <v>26</v>
      </c>
      <c r="J153" s="591" t="str">
        <f>IF($D$153="Y/T","Isi Sasaran",IF($E$153=0,0,IF(I153="Y",1,IF(I153="T",0,"Isi Dulu"))))</f>
        <v>Isi Sasaran</v>
      </c>
      <c r="K153" s="590" t="s">
        <v>26</v>
      </c>
      <c r="L153" s="591" t="str">
        <f>IF($D$153="Y/T","Isi Sasaran",IF($E$153=0,0,IF(K153="Y",1,IF(K153="T",0,"Isi Dulu"))))</f>
        <v>Isi Sasaran</v>
      </c>
      <c r="M153" s="848" t="s">
        <v>26</v>
      </c>
      <c r="N153" s="851" t="str">
        <f>IF(M153="Y",1,IF(M153="T",0,IF(M153="Y/T","Belum diisi","Error")))</f>
        <v>Belum diisi</v>
      </c>
      <c r="O153" s="517"/>
      <c r="P153" s="517"/>
      <c r="Q153" s="517"/>
      <c r="R153" s="517"/>
    </row>
    <row r="154" spans="2:18" s="527" customFormat="1" ht="15.75">
      <c r="B154" s="837"/>
      <c r="C154" s="840"/>
      <c r="D154" s="858"/>
      <c r="E154" s="855"/>
      <c r="F154" s="549">
        <v>2</v>
      </c>
      <c r="G154" s="550"/>
      <c r="H154" s="598" t="str">
        <f t="shared" si="2"/>
        <v>Belum Diisi</v>
      </c>
      <c r="I154" s="592" t="s">
        <v>26</v>
      </c>
      <c r="J154" s="593" t="str">
        <f>IF($D$153="Y/T","Isi Sasaran",IF($E$153=0,0,IF(I154="Y",1,IF(I154="T",0,"Isi Dulu"))))</f>
        <v>Isi Sasaran</v>
      </c>
      <c r="K154" s="592" t="s">
        <v>26</v>
      </c>
      <c r="L154" s="593" t="str">
        <f>IF($D$153="Y/T","Isi Sasaran",IF($E$153=0,0,IF(K154="Y",1,IF(K154="T",0,"Isi Dulu"))))</f>
        <v>Isi Sasaran</v>
      </c>
      <c r="M154" s="849"/>
      <c r="N154" s="852"/>
      <c r="O154" s="517"/>
      <c r="P154" s="517"/>
      <c r="Q154" s="517"/>
      <c r="R154" s="517"/>
    </row>
    <row r="155" spans="2:18" s="527" customFormat="1" ht="15.75">
      <c r="B155" s="837"/>
      <c r="C155" s="840"/>
      <c r="D155" s="858"/>
      <c r="E155" s="855"/>
      <c r="F155" s="549">
        <v>3</v>
      </c>
      <c r="G155" s="550"/>
      <c r="H155" s="598" t="str">
        <f t="shared" si="2"/>
        <v>Belum Diisi</v>
      </c>
      <c r="I155" s="592" t="s">
        <v>26</v>
      </c>
      <c r="J155" s="593" t="str">
        <f>IF($D$153="Y/T","Isi Sasaran",IF($E$153=0,0,IF(I155="Y",1,IF(I155="T",0,"Isi Dulu"))))</f>
        <v>Isi Sasaran</v>
      </c>
      <c r="K155" s="592" t="s">
        <v>26</v>
      </c>
      <c r="L155" s="593" t="str">
        <f>IF($D$153="Y/T","Isi Sasaran",IF($E$153=0,0,IF(K155="Y",1,IF(K155="T",0,"Isi Dulu"))))</f>
        <v>Isi Sasaran</v>
      </c>
      <c r="M155" s="849"/>
      <c r="N155" s="852"/>
      <c r="O155" s="517"/>
      <c r="P155" s="517"/>
      <c r="Q155" s="517"/>
      <c r="R155" s="517"/>
    </row>
    <row r="156" spans="2:18" s="527" customFormat="1" ht="15.75">
      <c r="B156" s="837"/>
      <c r="C156" s="840"/>
      <c r="D156" s="858"/>
      <c r="E156" s="855"/>
      <c r="F156" s="549">
        <v>4</v>
      </c>
      <c r="G156" s="550"/>
      <c r="H156" s="598" t="str">
        <f t="shared" si="2"/>
        <v>Belum Diisi</v>
      </c>
      <c r="I156" s="592" t="s">
        <v>26</v>
      </c>
      <c r="J156" s="593" t="str">
        <f>IF($D$153="Y/T","Isi Sasaran",IF($E$153=0,0,IF(I156="Y",1,IF(I156="T",0,"Isi Dulu"))))</f>
        <v>Isi Sasaran</v>
      </c>
      <c r="K156" s="592" t="s">
        <v>26</v>
      </c>
      <c r="L156" s="593" t="str">
        <f>IF($D$153="Y/T","Isi Sasaran",IF($E$153=0,0,IF(K156="Y",1,IF(K156="T",0,"Isi Dulu"))))</f>
        <v>Isi Sasaran</v>
      </c>
      <c r="M156" s="849"/>
      <c r="N156" s="852"/>
      <c r="O156" s="517"/>
      <c r="P156" s="517"/>
      <c r="Q156" s="517"/>
      <c r="R156" s="517"/>
    </row>
    <row r="157" spans="2:18" s="527" customFormat="1" ht="15.75">
      <c r="B157" s="838"/>
      <c r="C157" s="841"/>
      <c r="D157" s="859"/>
      <c r="E157" s="856"/>
      <c r="F157" s="569">
        <v>5</v>
      </c>
      <c r="G157" s="570"/>
      <c r="H157" s="599" t="str">
        <f t="shared" si="2"/>
        <v>Belum Diisi</v>
      </c>
      <c r="I157" s="595" t="s">
        <v>26</v>
      </c>
      <c r="J157" s="596" t="str">
        <f>IF($D$153="Y/T","Isi Sasaran",IF($E$153=0,0,IF(I157="Y",1,IF(I157="T",0,"Isi Dulu"))))</f>
        <v>Isi Sasaran</v>
      </c>
      <c r="K157" s="595" t="s">
        <v>26</v>
      </c>
      <c r="L157" s="596" t="str">
        <f>IF($D$153="Y/T","Isi Sasaran",IF($E$153=0,0,IF(K157="Y",1,IF(K157="T",0,"Isi Dulu"))))</f>
        <v>Isi Sasaran</v>
      </c>
      <c r="M157" s="850"/>
      <c r="N157" s="853"/>
      <c r="O157" s="517"/>
      <c r="P157" s="517"/>
      <c r="Q157" s="517"/>
      <c r="R157" s="517"/>
    </row>
    <row r="158" spans="2:18" s="527" customFormat="1" ht="15.75">
      <c r="B158" s="836">
        <v>11</v>
      </c>
      <c r="C158" s="839"/>
      <c r="D158" s="857" t="s">
        <v>26</v>
      </c>
      <c r="E158" s="854" t="str">
        <f>IF(D158="Y",1,IF(D158="T",0,IF(D158="Y/T","Belum diisi","Error")))</f>
        <v>Belum diisi</v>
      </c>
      <c r="F158" s="528">
        <v>1</v>
      </c>
      <c r="G158" s="529"/>
      <c r="H158" s="600" t="str">
        <f t="shared" si="2"/>
        <v>Belum Diisi</v>
      </c>
      <c r="I158" s="590" t="s">
        <v>26</v>
      </c>
      <c r="J158" s="591" t="str">
        <f>IF($D$158="Y/T","Isi Sasaran",IF($E$158=0,0,IF(I158="Y",1,IF(I158="T",0,"Isi Dulu"))))</f>
        <v>Isi Sasaran</v>
      </c>
      <c r="K158" s="590" t="s">
        <v>26</v>
      </c>
      <c r="L158" s="591" t="str">
        <f>IF($D$158="Y/T","Isi Sasaran",IF($E$158=0,0,IF(K158="Y",1,IF(K158="T",0,"Isi Dulu"))))</f>
        <v>Isi Sasaran</v>
      </c>
      <c r="M158" s="848" t="s">
        <v>26</v>
      </c>
      <c r="N158" s="851" t="str">
        <f>IF(M158="Y",1,IF(M158="T",0,IF(M158="Y/T","Belum diisi","Error")))</f>
        <v>Belum diisi</v>
      </c>
      <c r="O158" s="517"/>
      <c r="P158" s="517"/>
      <c r="Q158" s="517"/>
      <c r="R158" s="517"/>
    </row>
    <row r="159" spans="2:18" s="527" customFormat="1" ht="15.75">
      <c r="B159" s="837"/>
      <c r="C159" s="840"/>
      <c r="D159" s="858"/>
      <c r="E159" s="855"/>
      <c r="F159" s="549">
        <v>2</v>
      </c>
      <c r="G159" s="550"/>
      <c r="H159" s="598" t="str">
        <f t="shared" si="2"/>
        <v>Belum Diisi</v>
      </c>
      <c r="I159" s="592" t="s">
        <v>26</v>
      </c>
      <c r="J159" s="593" t="str">
        <f>IF($D$158="Y/T","Isi Sasaran",IF($E$158=0,0,IF(I159="Y",1,IF(I159="T",0,"Isi Dulu"))))</f>
        <v>Isi Sasaran</v>
      </c>
      <c r="K159" s="592" t="s">
        <v>26</v>
      </c>
      <c r="L159" s="593" t="str">
        <f>IF($D$158="Y/T","Isi Sasaran",IF($E$158=0,0,IF(K159="Y",1,IF(K159="T",0,"Isi Dulu"))))</f>
        <v>Isi Sasaran</v>
      </c>
      <c r="M159" s="849"/>
      <c r="N159" s="852"/>
      <c r="O159" s="517"/>
      <c r="P159" s="517"/>
      <c r="Q159" s="517"/>
      <c r="R159" s="517"/>
    </row>
    <row r="160" spans="2:18" s="527" customFormat="1" ht="15.75">
      <c r="B160" s="837"/>
      <c r="C160" s="840"/>
      <c r="D160" s="858"/>
      <c r="E160" s="855"/>
      <c r="F160" s="549">
        <v>3</v>
      </c>
      <c r="G160" s="550"/>
      <c r="H160" s="598" t="str">
        <f t="shared" si="2"/>
        <v>Belum Diisi</v>
      </c>
      <c r="I160" s="592" t="s">
        <v>26</v>
      </c>
      <c r="J160" s="593" t="str">
        <f>IF($D$158="Y/T","Isi Sasaran",IF($E$158=0,0,IF(I160="Y",1,IF(I160="T",0,"Isi Dulu"))))</f>
        <v>Isi Sasaran</v>
      </c>
      <c r="K160" s="592" t="s">
        <v>26</v>
      </c>
      <c r="L160" s="593" t="str">
        <f>IF($D$158="Y/T","Isi Sasaran",IF($E$158=0,0,IF(K160="Y",1,IF(K160="T",0,"Isi Dulu"))))</f>
        <v>Isi Sasaran</v>
      </c>
      <c r="M160" s="849"/>
      <c r="N160" s="852"/>
      <c r="O160" s="517"/>
      <c r="P160" s="517"/>
      <c r="Q160" s="517"/>
      <c r="R160" s="517"/>
    </row>
    <row r="161" spans="2:18" s="527" customFormat="1" ht="15.75">
      <c r="B161" s="837"/>
      <c r="C161" s="840"/>
      <c r="D161" s="858"/>
      <c r="E161" s="855"/>
      <c r="F161" s="549">
        <v>4</v>
      </c>
      <c r="G161" s="550"/>
      <c r="H161" s="598" t="str">
        <f t="shared" si="2"/>
        <v>Belum Diisi</v>
      </c>
      <c r="I161" s="592" t="s">
        <v>26</v>
      </c>
      <c r="J161" s="593" t="str">
        <f>IF($D$158="Y/T","Isi Sasaran",IF($E$158=0,0,IF(I161="Y",1,IF(I161="T",0,"Isi Dulu"))))</f>
        <v>Isi Sasaran</v>
      </c>
      <c r="K161" s="592" t="s">
        <v>26</v>
      </c>
      <c r="L161" s="593" t="str">
        <f>IF($D$158="Y/T","Isi Sasaran",IF($E$158=0,0,IF(K161="Y",1,IF(K161="T",0,"Isi Dulu"))))</f>
        <v>Isi Sasaran</v>
      </c>
      <c r="M161" s="849"/>
      <c r="N161" s="852"/>
      <c r="O161" s="517"/>
      <c r="P161" s="517"/>
      <c r="Q161" s="517"/>
      <c r="R161" s="517"/>
    </row>
    <row r="162" spans="2:18" s="527" customFormat="1" ht="15.75">
      <c r="B162" s="838"/>
      <c r="C162" s="841"/>
      <c r="D162" s="859"/>
      <c r="E162" s="856"/>
      <c r="F162" s="569">
        <v>5</v>
      </c>
      <c r="G162" s="570"/>
      <c r="H162" s="599" t="str">
        <f t="shared" si="2"/>
        <v>Belum Diisi</v>
      </c>
      <c r="I162" s="595" t="s">
        <v>26</v>
      </c>
      <c r="J162" s="596" t="str">
        <f>IF($D$158="Y/T","Isi Sasaran",IF($E$158=0,0,IF(I162="Y",1,IF(I162="T",0,"Isi Dulu"))))</f>
        <v>Isi Sasaran</v>
      </c>
      <c r="K162" s="595" t="s">
        <v>26</v>
      </c>
      <c r="L162" s="596" t="str">
        <f>IF($D$158="Y/T","Isi Sasaran",IF($E$158=0,0,IF(K162="Y",1,IF(K162="T",0,"Isi Dulu"))))</f>
        <v>Isi Sasaran</v>
      </c>
      <c r="M162" s="850"/>
      <c r="N162" s="853"/>
      <c r="O162" s="517"/>
      <c r="P162" s="517"/>
      <c r="Q162" s="517"/>
      <c r="R162" s="517"/>
    </row>
    <row r="163" spans="2:18" s="527" customFormat="1" ht="15.75">
      <c r="B163" s="836">
        <v>12</v>
      </c>
      <c r="C163" s="839"/>
      <c r="D163" s="857" t="s">
        <v>26</v>
      </c>
      <c r="E163" s="854" t="str">
        <f>IF(D163="Y",1,IF(D163="T",0,IF(D163="Y/T","Belum diisi","Error")))</f>
        <v>Belum diisi</v>
      </c>
      <c r="F163" s="528">
        <v>1</v>
      </c>
      <c r="G163" s="529"/>
      <c r="H163" s="600" t="str">
        <f t="shared" si="2"/>
        <v>Belum Diisi</v>
      </c>
      <c r="I163" s="590" t="s">
        <v>26</v>
      </c>
      <c r="J163" s="591" t="str">
        <f>IF($D$163="Y/T","Isi Sasaran",IF($E$163=0,0,IF(I163="Y",1,IF(I163="T",0,"Isi Dulu"))))</f>
        <v>Isi Sasaran</v>
      </c>
      <c r="K163" s="590" t="s">
        <v>26</v>
      </c>
      <c r="L163" s="591" t="str">
        <f>IF($D$163="Y/T","Isi Sasaran",IF($E$163=0,0,IF(K163="Y",1,IF(K163="T",0,"Isi Dulu"))))</f>
        <v>Isi Sasaran</v>
      </c>
      <c r="M163" s="848" t="s">
        <v>26</v>
      </c>
      <c r="N163" s="851" t="str">
        <f>IF(M163="Y",1,IF(M163="T",0,IF(M163="Y/T","Belum diisi","Error")))</f>
        <v>Belum diisi</v>
      </c>
      <c r="O163" s="517"/>
      <c r="P163" s="517"/>
      <c r="Q163" s="517"/>
      <c r="R163" s="517"/>
    </row>
    <row r="164" spans="2:18" s="527" customFormat="1" ht="15.75">
      <c r="B164" s="837"/>
      <c r="C164" s="840"/>
      <c r="D164" s="858"/>
      <c r="E164" s="855"/>
      <c r="F164" s="549">
        <v>2</v>
      </c>
      <c r="G164" s="550"/>
      <c r="H164" s="598" t="str">
        <f t="shared" si="2"/>
        <v>Belum Diisi</v>
      </c>
      <c r="I164" s="592" t="s">
        <v>26</v>
      </c>
      <c r="J164" s="593" t="str">
        <f>IF($D$163="Y/T","Isi Sasaran",IF($E$163=0,0,IF(I164="Y",1,IF(I164="T",0,"Isi Dulu"))))</f>
        <v>Isi Sasaran</v>
      </c>
      <c r="K164" s="592" t="s">
        <v>26</v>
      </c>
      <c r="L164" s="593" t="str">
        <f>IF($D$163="Y/T","Isi Sasaran",IF($E$163=0,0,IF(K164="Y",1,IF(K164="T",0,"Isi Dulu"))))</f>
        <v>Isi Sasaran</v>
      </c>
      <c r="M164" s="849"/>
      <c r="N164" s="852"/>
      <c r="O164" s="517"/>
      <c r="P164" s="517"/>
      <c r="Q164" s="517"/>
      <c r="R164" s="517"/>
    </row>
    <row r="165" spans="2:18" s="527" customFormat="1" ht="15.75">
      <c r="B165" s="837"/>
      <c r="C165" s="840"/>
      <c r="D165" s="858"/>
      <c r="E165" s="855"/>
      <c r="F165" s="549">
        <v>3</v>
      </c>
      <c r="G165" s="550"/>
      <c r="H165" s="598" t="str">
        <f t="shared" si="2"/>
        <v>Belum Diisi</v>
      </c>
      <c r="I165" s="592" t="s">
        <v>26</v>
      </c>
      <c r="J165" s="593" t="str">
        <f>IF($D$163="Y/T","Isi Sasaran",IF($E$163=0,0,IF(I165="Y",1,IF(I165="T",0,"Isi Dulu"))))</f>
        <v>Isi Sasaran</v>
      </c>
      <c r="K165" s="592" t="s">
        <v>26</v>
      </c>
      <c r="L165" s="593" t="str">
        <f>IF($D$163="Y/T","Isi Sasaran",IF($E$163=0,0,IF(K165="Y",1,IF(K165="T",0,"Isi Dulu"))))</f>
        <v>Isi Sasaran</v>
      </c>
      <c r="M165" s="849"/>
      <c r="N165" s="852"/>
      <c r="O165" s="517"/>
      <c r="P165" s="517"/>
      <c r="Q165" s="517"/>
      <c r="R165" s="517"/>
    </row>
    <row r="166" spans="2:18" s="527" customFormat="1" ht="15.75">
      <c r="B166" s="837"/>
      <c r="C166" s="840"/>
      <c r="D166" s="858"/>
      <c r="E166" s="855"/>
      <c r="F166" s="549">
        <v>4</v>
      </c>
      <c r="G166" s="550"/>
      <c r="H166" s="598" t="str">
        <f t="shared" si="2"/>
        <v>Belum Diisi</v>
      </c>
      <c r="I166" s="592" t="s">
        <v>26</v>
      </c>
      <c r="J166" s="593" t="str">
        <f>IF($D$163="Y/T","Isi Sasaran",IF($E$163=0,0,IF(I166="Y",1,IF(I166="T",0,"Isi Dulu"))))</f>
        <v>Isi Sasaran</v>
      </c>
      <c r="K166" s="592" t="s">
        <v>26</v>
      </c>
      <c r="L166" s="593" t="str">
        <f>IF($D$163="Y/T","Isi Sasaran",IF($E$163=0,0,IF(K166="Y",1,IF(K166="T",0,"Isi Dulu"))))</f>
        <v>Isi Sasaran</v>
      </c>
      <c r="M166" s="849"/>
      <c r="N166" s="852"/>
      <c r="O166" s="517"/>
      <c r="P166" s="517"/>
      <c r="Q166" s="517"/>
      <c r="R166" s="517"/>
    </row>
    <row r="167" spans="2:18" s="527" customFormat="1" ht="15.75">
      <c r="B167" s="838"/>
      <c r="C167" s="841"/>
      <c r="D167" s="859"/>
      <c r="E167" s="856"/>
      <c r="F167" s="569">
        <v>5</v>
      </c>
      <c r="G167" s="570"/>
      <c r="H167" s="599" t="str">
        <f t="shared" si="2"/>
        <v>Belum Diisi</v>
      </c>
      <c r="I167" s="595" t="s">
        <v>26</v>
      </c>
      <c r="J167" s="596" t="str">
        <f>IF($D$163="Y/T","Isi Sasaran",IF($E$163=0,0,IF(I167="Y",1,IF(I167="T",0,"Isi Dulu"))))</f>
        <v>Isi Sasaran</v>
      </c>
      <c r="K167" s="595" t="s">
        <v>26</v>
      </c>
      <c r="L167" s="596" t="str">
        <f>IF($D$163="Y/T","Isi Sasaran",IF($E$163=0,0,IF(K167="Y",1,IF(K167="T",0,"Isi Dulu"))))</f>
        <v>Isi Sasaran</v>
      </c>
      <c r="M167" s="850"/>
      <c r="N167" s="853"/>
      <c r="O167" s="517"/>
      <c r="P167" s="517"/>
      <c r="Q167" s="517"/>
      <c r="R167" s="517"/>
    </row>
    <row r="168" spans="2:18" s="527" customFormat="1" ht="15.75">
      <c r="B168" s="836">
        <v>13</v>
      </c>
      <c r="C168" s="839"/>
      <c r="D168" s="857" t="s">
        <v>26</v>
      </c>
      <c r="E168" s="854" t="str">
        <f>IF(D168="Y",1,IF(D168="T",0,IF(D168="Y/T","Belum diisi","Error")))</f>
        <v>Belum diisi</v>
      </c>
      <c r="F168" s="528">
        <v>1</v>
      </c>
      <c r="G168" s="529"/>
      <c r="H168" s="600" t="str">
        <f t="shared" si="2"/>
        <v>Belum Diisi</v>
      </c>
      <c r="I168" s="590" t="s">
        <v>26</v>
      </c>
      <c r="J168" s="591" t="str">
        <f>IF($D$168="Y/T","Isi Sasaran",IF($E$168=0,0,IF(I168="Y",1,IF(I168="T",0,"Isi Dulu"))))</f>
        <v>Isi Sasaran</v>
      </c>
      <c r="K168" s="590" t="s">
        <v>26</v>
      </c>
      <c r="L168" s="591" t="str">
        <f>IF($D$168="Y/T","Isi Sasaran",IF($E$168=0,0,IF(K168="Y",1,IF(K168="T",0,"Isi Dulu"))))</f>
        <v>Isi Sasaran</v>
      </c>
      <c r="M168" s="848" t="s">
        <v>26</v>
      </c>
      <c r="N168" s="851" t="str">
        <f>IF(M168="Y",1,IF(M168="T",0,IF(M168="Y/T","Belum diisi","Error")))</f>
        <v>Belum diisi</v>
      </c>
      <c r="O168" s="517"/>
      <c r="P168" s="517"/>
      <c r="Q168" s="517"/>
      <c r="R168" s="517"/>
    </row>
    <row r="169" spans="2:18" s="527" customFormat="1" ht="15.75">
      <c r="B169" s="837"/>
      <c r="C169" s="840"/>
      <c r="D169" s="858"/>
      <c r="E169" s="855"/>
      <c r="F169" s="549">
        <v>2</v>
      </c>
      <c r="G169" s="550"/>
      <c r="H169" s="598" t="str">
        <f t="shared" si="2"/>
        <v>Belum Diisi</v>
      </c>
      <c r="I169" s="592" t="s">
        <v>26</v>
      </c>
      <c r="J169" s="593" t="str">
        <f>IF($D$168="Y/T","Isi Sasaran",IF($E$168=0,0,IF(I169="Y",1,IF(I169="T",0,"Isi Dulu"))))</f>
        <v>Isi Sasaran</v>
      </c>
      <c r="K169" s="592" t="s">
        <v>26</v>
      </c>
      <c r="L169" s="593" t="str">
        <f>IF($D$168="Y/T","Isi Sasaran",IF($E$168=0,0,IF(K169="Y",1,IF(K169="T",0,"Isi Dulu"))))</f>
        <v>Isi Sasaran</v>
      </c>
      <c r="M169" s="849"/>
      <c r="N169" s="852"/>
      <c r="O169" s="517"/>
      <c r="P169" s="517"/>
      <c r="Q169" s="517"/>
      <c r="R169" s="517"/>
    </row>
    <row r="170" spans="2:18" s="527" customFormat="1" ht="15.75">
      <c r="B170" s="837"/>
      <c r="C170" s="840"/>
      <c r="D170" s="858"/>
      <c r="E170" s="855"/>
      <c r="F170" s="549">
        <v>3</v>
      </c>
      <c r="G170" s="550"/>
      <c r="H170" s="598" t="str">
        <f t="shared" si="2"/>
        <v>Belum Diisi</v>
      </c>
      <c r="I170" s="592" t="s">
        <v>26</v>
      </c>
      <c r="J170" s="593" t="str">
        <f>IF($D$168="Y/T","Isi Sasaran",IF($E$168=0,0,IF(I170="Y",1,IF(I170="T",0,"Isi Dulu"))))</f>
        <v>Isi Sasaran</v>
      </c>
      <c r="K170" s="592" t="s">
        <v>26</v>
      </c>
      <c r="L170" s="593" t="str">
        <f>IF($D$168="Y/T","Isi Sasaran",IF($E$168=0,0,IF(K170="Y",1,IF(K170="T",0,"Isi Dulu"))))</f>
        <v>Isi Sasaran</v>
      </c>
      <c r="M170" s="849"/>
      <c r="N170" s="852"/>
      <c r="O170" s="517"/>
      <c r="P170" s="517"/>
      <c r="Q170" s="517"/>
      <c r="R170" s="517"/>
    </row>
    <row r="171" spans="2:18" s="527" customFormat="1" ht="15.75">
      <c r="B171" s="837"/>
      <c r="C171" s="840"/>
      <c r="D171" s="858"/>
      <c r="E171" s="855"/>
      <c r="F171" s="549">
        <v>4</v>
      </c>
      <c r="G171" s="550"/>
      <c r="H171" s="598" t="str">
        <f t="shared" si="2"/>
        <v>Belum Diisi</v>
      </c>
      <c r="I171" s="592" t="s">
        <v>26</v>
      </c>
      <c r="J171" s="593" t="str">
        <f>IF($D$168="Y/T","Isi Sasaran",IF($E$168=0,0,IF(I171="Y",1,IF(I171="T",0,"Isi Dulu"))))</f>
        <v>Isi Sasaran</v>
      </c>
      <c r="K171" s="592" t="s">
        <v>26</v>
      </c>
      <c r="L171" s="593" t="str">
        <f>IF($D$168="Y/T","Isi Sasaran",IF($E$168=0,0,IF(K171="Y",1,IF(K171="T",0,"Isi Dulu"))))</f>
        <v>Isi Sasaran</v>
      </c>
      <c r="M171" s="849"/>
      <c r="N171" s="852"/>
      <c r="O171" s="517"/>
      <c r="P171" s="517"/>
      <c r="Q171" s="517"/>
      <c r="R171" s="517"/>
    </row>
    <row r="172" spans="2:18" s="527" customFormat="1" ht="15.75">
      <c r="B172" s="838"/>
      <c r="C172" s="841"/>
      <c r="D172" s="859"/>
      <c r="E172" s="856"/>
      <c r="F172" s="569">
        <v>5</v>
      </c>
      <c r="G172" s="570"/>
      <c r="H172" s="599" t="str">
        <f t="shared" ref="H172:H207" si="3">IF(OR(J172="Isi Dulu",L172="Isi Dulu",J172="Isi Sasaran",L172="Isi Sasaran"),"Belum Diisi",IF(SUM(J172,L172)=2,1,IF(SUM(J172,L172)=1,0,IF(SUM(J172,L172)=0,0,"Error"))))</f>
        <v>Belum Diisi</v>
      </c>
      <c r="I172" s="595" t="s">
        <v>26</v>
      </c>
      <c r="J172" s="596" t="str">
        <f>IF($D$168="Y/T","Isi Sasaran",IF($E$168=0,0,IF(I172="Y",1,IF(I172="T",0,"Isi Dulu"))))</f>
        <v>Isi Sasaran</v>
      </c>
      <c r="K172" s="595" t="s">
        <v>26</v>
      </c>
      <c r="L172" s="596" t="str">
        <f>IF($D$168="Y/T","Isi Sasaran",IF($E$168=0,0,IF(K172="Y",1,IF(K172="T",0,"Isi Dulu"))))</f>
        <v>Isi Sasaran</v>
      </c>
      <c r="M172" s="850"/>
      <c r="N172" s="853"/>
      <c r="O172" s="517"/>
      <c r="P172" s="517"/>
      <c r="Q172" s="517"/>
      <c r="R172" s="517"/>
    </row>
    <row r="173" spans="2:18" s="527" customFormat="1" ht="15.75">
      <c r="B173" s="836">
        <v>14</v>
      </c>
      <c r="C173" s="839"/>
      <c r="D173" s="857" t="s">
        <v>26</v>
      </c>
      <c r="E173" s="854" t="str">
        <f>IF(D173="Y",1,IF(D173="T",0,IF(D173="Y/T","Belum diisi","Error")))</f>
        <v>Belum diisi</v>
      </c>
      <c r="F173" s="528">
        <v>1</v>
      </c>
      <c r="G173" s="529"/>
      <c r="H173" s="600" t="str">
        <f t="shared" si="3"/>
        <v>Belum Diisi</v>
      </c>
      <c r="I173" s="590" t="s">
        <v>26</v>
      </c>
      <c r="J173" s="591" t="str">
        <f>IF($D$173="Y/T","Isi Sasaran",IF($E$173=0,0,IF(I173="Y",1,IF(I173="T",0,"Isi Dulu"))))</f>
        <v>Isi Sasaran</v>
      </c>
      <c r="K173" s="590" t="s">
        <v>26</v>
      </c>
      <c r="L173" s="591" t="str">
        <f>IF($D$173="Y/T","Isi Sasaran",IF($E$173=0,0,IF(K173="Y",1,IF(K173="T",0,"Isi Dulu"))))</f>
        <v>Isi Sasaran</v>
      </c>
      <c r="M173" s="848" t="s">
        <v>26</v>
      </c>
      <c r="N173" s="851" t="str">
        <f>IF(M173="Y",1,IF(M173="T",0,IF(M173="Y/T","Belum diisi","Error")))</f>
        <v>Belum diisi</v>
      </c>
      <c r="O173" s="517"/>
      <c r="P173" s="517"/>
      <c r="Q173" s="517"/>
      <c r="R173" s="517"/>
    </row>
    <row r="174" spans="2:18" s="527" customFormat="1" ht="15.75">
      <c r="B174" s="837"/>
      <c r="C174" s="840"/>
      <c r="D174" s="858"/>
      <c r="E174" s="855"/>
      <c r="F174" s="549">
        <v>2</v>
      </c>
      <c r="G174" s="550"/>
      <c r="H174" s="598" t="str">
        <f t="shared" si="3"/>
        <v>Belum Diisi</v>
      </c>
      <c r="I174" s="592" t="s">
        <v>26</v>
      </c>
      <c r="J174" s="593" t="str">
        <f>IF($D$173="Y/T","Isi Sasaran",IF($E$173=0,0,IF(I174="Y",1,IF(I174="T",0,"Isi Dulu"))))</f>
        <v>Isi Sasaran</v>
      </c>
      <c r="K174" s="592" t="s">
        <v>26</v>
      </c>
      <c r="L174" s="593" t="str">
        <f>IF($D$173="Y/T","Isi Sasaran",IF($E$173=0,0,IF(K174="Y",1,IF(K174="T",0,"Isi Dulu"))))</f>
        <v>Isi Sasaran</v>
      </c>
      <c r="M174" s="849"/>
      <c r="N174" s="852"/>
      <c r="O174" s="517"/>
      <c r="P174" s="517"/>
      <c r="Q174" s="517"/>
      <c r="R174" s="517"/>
    </row>
    <row r="175" spans="2:18" s="527" customFormat="1" ht="15.75">
      <c r="B175" s="837"/>
      <c r="C175" s="840"/>
      <c r="D175" s="858"/>
      <c r="E175" s="855"/>
      <c r="F175" s="549">
        <v>3</v>
      </c>
      <c r="G175" s="550"/>
      <c r="H175" s="598" t="str">
        <f t="shared" si="3"/>
        <v>Belum Diisi</v>
      </c>
      <c r="I175" s="592" t="s">
        <v>26</v>
      </c>
      <c r="J175" s="593" t="str">
        <f>IF($D$173="Y/T","Isi Sasaran",IF($E$173=0,0,IF(I175="Y",1,IF(I175="T",0,"Isi Dulu"))))</f>
        <v>Isi Sasaran</v>
      </c>
      <c r="K175" s="592" t="s">
        <v>26</v>
      </c>
      <c r="L175" s="593" t="str">
        <f>IF($D$173="Y/T","Isi Sasaran",IF($E$173=0,0,IF(K175="Y",1,IF(K175="T",0,"Isi Dulu"))))</f>
        <v>Isi Sasaran</v>
      </c>
      <c r="M175" s="849"/>
      <c r="N175" s="852"/>
      <c r="O175" s="517"/>
      <c r="P175" s="517"/>
      <c r="Q175" s="517"/>
      <c r="R175" s="517"/>
    </row>
    <row r="176" spans="2:18" s="527" customFormat="1" ht="15.75">
      <c r="B176" s="837"/>
      <c r="C176" s="840"/>
      <c r="D176" s="858"/>
      <c r="E176" s="855"/>
      <c r="F176" s="549">
        <v>4</v>
      </c>
      <c r="G176" s="550"/>
      <c r="H176" s="598" t="str">
        <f t="shared" si="3"/>
        <v>Belum Diisi</v>
      </c>
      <c r="I176" s="592" t="s">
        <v>26</v>
      </c>
      <c r="J176" s="593" t="str">
        <f>IF($D$173="Y/T","Isi Sasaran",IF($E$173=0,0,IF(I176="Y",1,IF(I176="T",0,"Isi Dulu"))))</f>
        <v>Isi Sasaran</v>
      </c>
      <c r="K176" s="592" t="s">
        <v>26</v>
      </c>
      <c r="L176" s="593" t="str">
        <f>IF($D$173="Y/T","Isi Sasaran",IF($E$173=0,0,IF(K176="Y",1,IF(K176="T",0,"Isi Dulu"))))</f>
        <v>Isi Sasaran</v>
      </c>
      <c r="M176" s="849"/>
      <c r="N176" s="852"/>
      <c r="O176" s="517"/>
      <c r="P176" s="517"/>
      <c r="Q176" s="517"/>
      <c r="R176" s="517"/>
    </row>
    <row r="177" spans="2:18" s="527" customFormat="1" ht="15.75">
      <c r="B177" s="838"/>
      <c r="C177" s="841"/>
      <c r="D177" s="859"/>
      <c r="E177" s="856"/>
      <c r="F177" s="569">
        <v>5</v>
      </c>
      <c r="G177" s="570"/>
      <c r="H177" s="599" t="str">
        <f t="shared" si="3"/>
        <v>Belum Diisi</v>
      </c>
      <c r="I177" s="595" t="s">
        <v>26</v>
      </c>
      <c r="J177" s="596" t="str">
        <f>IF($D$173="Y/T","Isi Sasaran",IF($E$173=0,0,IF(I177="Y",1,IF(I177="T",0,"Isi Dulu"))))</f>
        <v>Isi Sasaran</v>
      </c>
      <c r="K177" s="595" t="s">
        <v>26</v>
      </c>
      <c r="L177" s="596" t="str">
        <f>IF($D$173="Y/T","Isi Sasaran",IF($E$173=0,0,IF(K177="Y",1,IF(K177="T",0,"Isi Dulu"))))</f>
        <v>Isi Sasaran</v>
      </c>
      <c r="M177" s="850"/>
      <c r="N177" s="853"/>
      <c r="O177" s="517"/>
      <c r="P177" s="517"/>
      <c r="Q177" s="517"/>
      <c r="R177" s="517"/>
    </row>
    <row r="178" spans="2:18" s="527" customFormat="1" ht="15.75">
      <c r="B178" s="836">
        <v>15</v>
      </c>
      <c r="C178" s="839"/>
      <c r="D178" s="857" t="s">
        <v>26</v>
      </c>
      <c r="E178" s="854" t="str">
        <f>IF(D178="Y",1,IF(D178="T",0,IF(D178="Y/T","Belum diisi","Error")))</f>
        <v>Belum diisi</v>
      </c>
      <c r="F178" s="528">
        <v>1</v>
      </c>
      <c r="G178" s="529"/>
      <c r="H178" s="600" t="str">
        <f t="shared" si="3"/>
        <v>Belum Diisi</v>
      </c>
      <c r="I178" s="590" t="s">
        <v>26</v>
      </c>
      <c r="J178" s="591" t="str">
        <f>IF($D$178="Y/T","Isi Sasaran",IF($E$178=0,0,IF(I178="Y",1,IF(I178="T",0,"Isi Dulu"))))</f>
        <v>Isi Sasaran</v>
      </c>
      <c r="K178" s="590" t="s">
        <v>26</v>
      </c>
      <c r="L178" s="591" t="str">
        <f>IF($D$178="Y/T","Isi Sasaran",IF($E$178=0,0,IF(K178="Y",1,IF(K178="T",0,"Isi Dulu"))))</f>
        <v>Isi Sasaran</v>
      </c>
      <c r="M178" s="848" t="s">
        <v>26</v>
      </c>
      <c r="N178" s="851" t="str">
        <f>IF(M178="Y",1,IF(M178="T",0,IF(M178="Y/T","Belum diisi","Error")))</f>
        <v>Belum diisi</v>
      </c>
      <c r="O178" s="517"/>
      <c r="P178" s="517"/>
      <c r="Q178" s="517"/>
      <c r="R178" s="517"/>
    </row>
    <row r="179" spans="2:18" s="527" customFormat="1" ht="15.75">
      <c r="B179" s="837"/>
      <c r="C179" s="840"/>
      <c r="D179" s="858"/>
      <c r="E179" s="855"/>
      <c r="F179" s="549">
        <v>2</v>
      </c>
      <c r="G179" s="550"/>
      <c r="H179" s="598" t="str">
        <f t="shared" si="3"/>
        <v>Belum Diisi</v>
      </c>
      <c r="I179" s="592" t="s">
        <v>26</v>
      </c>
      <c r="J179" s="593" t="str">
        <f>IF($D$178="Y/T","Isi Sasaran",IF($E$178=0,0,IF(I179="Y",1,IF(I179="T",0,"Isi Dulu"))))</f>
        <v>Isi Sasaran</v>
      </c>
      <c r="K179" s="592" t="s">
        <v>26</v>
      </c>
      <c r="L179" s="593" t="str">
        <f>IF($D$178="Y/T","Isi Sasaran",IF($E$178=0,0,IF(K179="Y",1,IF(K179="T",0,"Isi Dulu"))))</f>
        <v>Isi Sasaran</v>
      </c>
      <c r="M179" s="849"/>
      <c r="N179" s="852"/>
      <c r="O179" s="517"/>
      <c r="P179" s="517"/>
      <c r="Q179" s="517"/>
      <c r="R179" s="517"/>
    </row>
    <row r="180" spans="2:18" s="527" customFormat="1" ht="15.75">
      <c r="B180" s="837"/>
      <c r="C180" s="840"/>
      <c r="D180" s="858"/>
      <c r="E180" s="855"/>
      <c r="F180" s="549">
        <v>3</v>
      </c>
      <c r="G180" s="550"/>
      <c r="H180" s="598" t="str">
        <f t="shared" si="3"/>
        <v>Belum Diisi</v>
      </c>
      <c r="I180" s="592" t="s">
        <v>26</v>
      </c>
      <c r="J180" s="593" t="str">
        <f>IF($D$178="Y/T","Isi Sasaran",IF($E$178=0,0,IF(I180="Y",1,IF(I180="T",0,"Isi Dulu"))))</f>
        <v>Isi Sasaran</v>
      </c>
      <c r="K180" s="592" t="s">
        <v>26</v>
      </c>
      <c r="L180" s="593" t="str">
        <f>IF($D$178="Y/T","Isi Sasaran",IF($E$178=0,0,IF(K180="Y",1,IF(K180="T",0,"Isi Dulu"))))</f>
        <v>Isi Sasaran</v>
      </c>
      <c r="M180" s="849"/>
      <c r="N180" s="852"/>
      <c r="O180" s="517"/>
      <c r="P180" s="517"/>
      <c r="Q180" s="517"/>
      <c r="R180" s="517"/>
    </row>
    <row r="181" spans="2:18" s="527" customFormat="1" ht="15.75">
      <c r="B181" s="837"/>
      <c r="C181" s="840"/>
      <c r="D181" s="858"/>
      <c r="E181" s="855"/>
      <c r="F181" s="549">
        <v>4</v>
      </c>
      <c r="G181" s="550"/>
      <c r="H181" s="598" t="str">
        <f t="shared" si="3"/>
        <v>Belum Diisi</v>
      </c>
      <c r="I181" s="592" t="s">
        <v>26</v>
      </c>
      <c r="J181" s="593" t="str">
        <f>IF($D$178="Y/T","Isi Sasaran",IF($E$178=0,0,IF(I181="Y",1,IF(I181="T",0,"Isi Dulu"))))</f>
        <v>Isi Sasaran</v>
      </c>
      <c r="K181" s="592" t="s">
        <v>26</v>
      </c>
      <c r="L181" s="593" t="str">
        <f>IF($D$178="Y/T","Isi Sasaran",IF($E$178=0,0,IF(K181="Y",1,IF(K181="T",0,"Isi Dulu"))))</f>
        <v>Isi Sasaran</v>
      </c>
      <c r="M181" s="849"/>
      <c r="N181" s="852"/>
      <c r="O181" s="517"/>
      <c r="P181" s="517"/>
      <c r="Q181" s="517"/>
      <c r="R181" s="517"/>
    </row>
    <row r="182" spans="2:18" s="527" customFormat="1" ht="15.75">
      <c r="B182" s="838"/>
      <c r="C182" s="841"/>
      <c r="D182" s="859"/>
      <c r="E182" s="856"/>
      <c r="F182" s="569">
        <v>5</v>
      </c>
      <c r="G182" s="570"/>
      <c r="H182" s="599" t="str">
        <f t="shared" si="3"/>
        <v>Belum Diisi</v>
      </c>
      <c r="I182" s="595" t="s">
        <v>26</v>
      </c>
      <c r="J182" s="596" t="str">
        <f>IF($D$178="Y/T","Isi Sasaran",IF($E$178=0,0,IF(I182="Y",1,IF(I182="T",0,"Isi Dulu"))))</f>
        <v>Isi Sasaran</v>
      </c>
      <c r="K182" s="595" t="s">
        <v>26</v>
      </c>
      <c r="L182" s="596" t="str">
        <f>IF($D$178="Y/T","Isi Sasaran",IF($E$178=0,0,IF(K182="Y",1,IF(K182="T",0,"Isi Dulu"))))</f>
        <v>Isi Sasaran</v>
      </c>
      <c r="M182" s="850"/>
      <c r="N182" s="853"/>
      <c r="O182" s="517"/>
      <c r="P182" s="517"/>
      <c r="Q182" s="517"/>
      <c r="R182" s="517"/>
    </row>
    <row r="183" spans="2:18" s="527" customFormat="1" ht="15.75">
      <c r="B183" s="836">
        <v>16</v>
      </c>
      <c r="C183" s="839"/>
      <c r="D183" s="857" t="s">
        <v>26</v>
      </c>
      <c r="E183" s="854" t="str">
        <f>IF(D183="Y",1,IF(D183="T",0,IF(D183="Y/T","Belum diisi","Error")))</f>
        <v>Belum diisi</v>
      </c>
      <c r="F183" s="528">
        <v>1</v>
      </c>
      <c r="G183" s="529"/>
      <c r="H183" s="600" t="str">
        <f t="shared" si="3"/>
        <v>Belum Diisi</v>
      </c>
      <c r="I183" s="590" t="s">
        <v>26</v>
      </c>
      <c r="J183" s="591" t="str">
        <f>IF($D$183="Y/T","Isi Sasaran",IF($E$183=0,0,IF(I183="Y",1,IF(I183="T",0,"Isi Dulu"))))</f>
        <v>Isi Sasaran</v>
      </c>
      <c r="K183" s="590" t="s">
        <v>26</v>
      </c>
      <c r="L183" s="591" t="str">
        <f>IF($D$183="Y/T","Isi Sasaran",IF($E$183=0,0,IF(K183="Y",1,IF(K183="T",0,"Isi Dulu"))))</f>
        <v>Isi Sasaran</v>
      </c>
      <c r="M183" s="848" t="s">
        <v>26</v>
      </c>
      <c r="N183" s="851" t="str">
        <f>IF(M183="Y",1,IF(M183="T",0,IF(M183="Y/T","Belum diisi","Error")))</f>
        <v>Belum diisi</v>
      </c>
      <c r="O183" s="517"/>
      <c r="P183" s="517"/>
      <c r="Q183" s="517"/>
      <c r="R183" s="517"/>
    </row>
    <row r="184" spans="2:18" s="527" customFormat="1" ht="15.75">
      <c r="B184" s="837"/>
      <c r="C184" s="840"/>
      <c r="D184" s="858"/>
      <c r="E184" s="855"/>
      <c r="F184" s="549">
        <v>2</v>
      </c>
      <c r="G184" s="550"/>
      <c r="H184" s="598" t="str">
        <f t="shared" si="3"/>
        <v>Belum Diisi</v>
      </c>
      <c r="I184" s="592" t="s">
        <v>26</v>
      </c>
      <c r="J184" s="593" t="str">
        <f>IF($D$183="Y/T","Isi Sasaran",IF($E$183=0,0,IF(I184="Y",1,IF(I184="T",0,"Isi Dulu"))))</f>
        <v>Isi Sasaran</v>
      </c>
      <c r="K184" s="592" t="s">
        <v>26</v>
      </c>
      <c r="L184" s="593" t="str">
        <f>IF($D$183="Y/T","Isi Sasaran",IF($E$183=0,0,IF(K184="Y",1,IF(K184="T",0,"Isi Dulu"))))</f>
        <v>Isi Sasaran</v>
      </c>
      <c r="M184" s="849"/>
      <c r="N184" s="852"/>
      <c r="O184" s="517"/>
      <c r="P184" s="517"/>
      <c r="Q184" s="517"/>
      <c r="R184" s="517"/>
    </row>
    <row r="185" spans="2:18" s="527" customFormat="1" ht="15.75">
      <c r="B185" s="837"/>
      <c r="C185" s="840"/>
      <c r="D185" s="858"/>
      <c r="E185" s="855"/>
      <c r="F185" s="549">
        <v>3</v>
      </c>
      <c r="G185" s="550"/>
      <c r="H185" s="598" t="str">
        <f t="shared" si="3"/>
        <v>Belum Diisi</v>
      </c>
      <c r="I185" s="592" t="s">
        <v>26</v>
      </c>
      <c r="J185" s="593" t="str">
        <f>IF($D$183="Y/T","Isi Sasaran",IF($E$183=0,0,IF(I185="Y",1,IF(I185="T",0,"Isi Dulu"))))</f>
        <v>Isi Sasaran</v>
      </c>
      <c r="K185" s="592" t="s">
        <v>26</v>
      </c>
      <c r="L185" s="593" t="str">
        <f>IF($D$183="Y/T","Isi Sasaran",IF($E$183=0,0,IF(K185="Y",1,IF(K185="T",0,"Isi Dulu"))))</f>
        <v>Isi Sasaran</v>
      </c>
      <c r="M185" s="849"/>
      <c r="N185" s="852"/>
      <c r="O185" s="517"/>
      <c r="P185" s="517"/>
      <c r="Q185" s="517"/>
      <c r="R185" s="517"/>
    </row>
    <row r="186" spans="2:18" s="527" customFormat="1" ht="15.75">
      <c r="B186" s="837"/>
      <c r="C186" s="840"/>
      <c r="D186" s="858"/>
      <c r="E186" s="855"/>
      <c r="F186" s="549">
        <v>4</v>
      </c>
      <c r="G186" s="550"/>
      <c r="H186" s="598" t="str">
        <f t="shared" si="3"/>
        <v>Belum Diisi</v>
      </c>
      <c r="I186" s="592" t="s">
        <v>26</v>
      </c>
      <c r="J186" s="593" t="str">
        <f>IF($D$183="Y/T","Isi Sasaran",IF($E$183=0,0,IF(I186="Y",1,IF(I186="T",0,"Isi Dulu"))))</f>
        <v>Isi Sasaran</v>
      </c>
      <c r="K186" s="592" t="s">
        <v>26</v>
      </c>
      <c r="L186" s="593" t="str">
        <f>IF($D$183="Y/T","Isi Sasaran",IF($E$183=0,0,IF(K186="Y",1,IF(K186="T",0,"Isi Dulu"))))</f>
        <v>Isi Sasaran</v>
      </c>
      <c r="M186" s="849"/>
      <c r="N186" s="852"/>
      <c r="O186" s="517"/>
      <c r="P186" s="517"/>
      <c r="Q186" s="517"/>
      <c r="R186" s="517"/>
    </row>
    <row r="187" spans="2:18" s="527" customFormat="1" ht="15.75">
      <c r="B187" s="838"/>
      <c r="C187" s="841"/>
      <c r="D187" s="859"/>
      <c r="E187" s="856"/>
      <c r="F187" s="569">
        <v>5</v>
      </c>
      <c r="G187" s="570"/>
      <c r="H187" s="599" t="str">
        <f t="shared" si="3"/>
        <v>Belum Diisi</v>
      </c>
      <c r="I187" s="595" t="s">
        <v>26</v>
      </c>
      <c r="J187" s="596" t="str">
        <f>IF($D$183="Y/T","Isi Sasaran",IF($E$183=0,0,IF(I187="Y",1,IF(I187="T",0,"Isi Dulu"))))</f>
        <v>Isi Sasaran</v>
      </c>
      <c r="K187" s="595" t="s">
        <v>26</v>
      </c>
      <c r="L187" s="596" t="str">
        <f>IF($D$183="Y/T","Isi Sasaran",IF($E$183=0,0,IF(K187="Y",1,IF(K187="T",0,"Isi Dulu"))))</f>
        <v>Isi Sasaran</v>
      </c>
      <c r="M187" s="850"/>
      <c r="N187" s="853"/>
      <c r="O187" s="517"/>
      <c r="P187" s="517"/>
      <c r="Q187" s="517"/>
      <c r="R187" s="517"/>
    </row>
    <row r="188" spans="2:18" s="527" customFormat="1" ht="15.75">
      <c r="B188" s="836">
        <v>17</v>
      </c>
      <c r="C188" s="839"/>
      <c r="D188" s="857" t="s">
        <v>26</v>
      </c>
      <c r="E188" s="854" t="str">
        <f>IF(D188="Y",1,IF(D188="T",0,IF(D188="Y/T","Belum diisi","Error")))</f>
        <v>Belum diisi</v>
      </c>
      <c r="F188" s="528">
        <v>1</v>
      </c>
      <c r="G188" s="529"/>
      <c r="H188" s="600" t="str">
        <f t="shared" si="3"/>
        <v>Belum Diisi</v>
      </c>
      <c r="I188" s="590" t="s">
        <v>26</v>
      </c>
      <c r="J188" s="591" t="str">
        <f>IF($D$188="Y/T","Isi Sasaran",IF($E$188=0,0,IF(I188="Y",1,IF(I188="T",0,"Isi Dulu"))))</f>
        <v>Isi Sasaran</v>
      </c>
      <c r="K188" s="590" t="s">
        <v>26</v>
      </c>
      <c r="L188" s="591" t="str">
        <f>IF($D$188="Y/T","Isi Sasaran",IF($E$188=0,0,IF(K188="Y",1,IF(K188="T",0,"Isi Dulu"))))</f>
        <v>Isi Sasaran</v>
      </c>
      <c r="M188" s="848" t="s">
        <v>26</v>
      </c>
      <c r="N188" s="851" t="str">
        <f>IF(M188="Y",1,IF(M188="T",0,IF(M188="Y/T","Belum diisi","Error")))</f>
        <v>Belum diisi</v>
      </c>
      <c r="O188" s="517"/>
      <c r="P188" s="517"/>
      <c r="Q188" s="517"/>
      <c r="R188" s="517"/>
    </row>
    <row r="189" spans="2:18" s="527" customFormat="1" ht="15.75">
      <c r="B189" s="837"/>
      <c r="C189" s="840"/>
      <c r="D189" s="858"/>
      <c r="E189" s="855"/>
      <c r="F189" s="549">
        <v>2</v>
      </c>
      <c r="G189" s="550"/>
      <c r="H189" s="598" t="str">
        <f t="shared" si="3"/>
        <v>Belum Diisi</v>
      </c>
      <c r="I189" s="592" t="s">
        <v>26</v>
      </c>
      <c r="J189" s="593" t="str">
        <f>IF($D$188="Y/T","Isi Sasaran",IF($E$188=0,0,IF(I189="Y",1,IF(I189="T",0,"Isi Dulu"))))</f>
        <v>Isi Sasaran</v>
      </c>
      <c r="K189" s="592" t="s">
        <v>26</v>
      </c>
      <c r="L189" s="593" t="str">
        <f>IF($D$188="Y/T","Isi Sasaran",IF($E$188=0,0,IF(K189="Y",1,IF(K189="T",0,"Isi Dulu"))))</f>
        <v>Isi Sasaran</v>
      </c>
      <c r="M189" s="849"/>
      <c r="N189" s="852"/>
      <c r="O189" s="517"/>
      <c r="P189" s="517"/>
      <c r="Q189" s="517"/>
      <c r="R189" s="517"/>
    </row>
    <row r="190" spans="2:18" s="527" customFormat="1" ht="15.75">
      <c r="B190" s="837"/>
      <c r="C190" s="840"/>
      <c r="D190" s="858"/>
      <c r="E190" s="855"/>
      <c r="F190" s="549">
        <v>3</v>
      </c>
      <c r="G190" s="550"/>
      <c r="H190" s="598" t="str">
        <f t="shared" si="3"/>
        <v>Belum Diisi</v>
      </c>
      <c r="I190" s="592" t="s">
        <v>26</v>
      </c>
      <c r="J190" s="593" t="str">
        <f>IF($D$188="Y/T","Isi Sasaran",IF($E$188=0,0,IF(I190="Y",1,IF(I190="T",0,"Isi Dulu"))))</f>
        <v>Isi Sasaran</v>
      </c>
      <c r="K190" s="592" t="s">
        <v>26</v>
      </c>
      <c r="L190" s="593" t="str">
        <f>IF($D$188="Y/T","Isi Sasaran",IF($E$188=0,0,IF(K190="Y",1,IF(K190="T",0,"Isi Dulu"))))</f>
        <v>Isi Sasaran</v>
      </c>
      <c r="M190" s="849"/>
      <c r="N190" s="852"/>
      <c r="O190" s="517"/>
      <c r="P190" s="517"/>
      <c r="Q190" s="517"/>
      <c r="R190" s="517"/>
    </row>
    <row r="191" spans="2:18" s="527" customFormat="1" ht="15.75">
      <c r="B191" s="837"/>
      <c r="C191" s="840"/>
      <c r="D191" s="858"/>
      <c r="E191" s="855"/>
      <c r="F191" s="549">
        <v>4</v>
      </c>
      <c r="G191" s="550"/>
      <c r="H191" s="598" t="str">
        <f t="shared" si="3"/>
        <v>Belum Diisi</v>
      </c>
      <c r="I191" s="592" t="s">
        <v>26</v>
      </c>
      <c r="J191" s="593" t="str">
        <f>IF($D$188="Y/T","Isi Sasaran",IF($E$188=0,0,IF(I191="Y",1,IF(I191="T",0,"Isi Dulu"))))</f>
        <v>Isi Sasaran</v>
      </c>
      <c r="K191" s="592" t="s">
        <v>26</v>
      </c>
      <c r="L191" s="593" t="str">
        <f>IF($D$188="Y/T","Isi Sasaran",IF($E$188=0,0,IF(K191="Y",1,IF(K191="T",0,"Isi Dulu"))))</f>
        <v>Isi Sasaran</v>
      </c>
      <c r="M191" s="849"/>
      <c r="N191" s="852"/>
      <c r="O191" s="517"/>
      <c r="P191" s="517"/>
      <c r="Q191" s="517"/>
      <c r="R191" s="517"/>
    </row>
    <row r="192" spans="2:18" s="527" customFormat="1" ht="15.75">
      <c r="B192" s="838"/>
      <c r="C192" s="841"/>
      <c r="D192" s="859"/>
      <c r="E192" s="856"/>
      <c r="F192" s="569">
        <v>5</v>
      </c>
      <c r="G192" s="570"/>
      <c r="H192" s="599" t="str">
        <f t="shared" si="3"/>
        <v>Belum Diisi</v>
      </c>
      <c r="I192" s="595" t="s">
        <v>26</v>
      </c>
      <c r="J192" s="596" t="str">
        <f>IF($D$188="Y/T","Isi Sasaran",IF($E$188=0,0,IF(I192="Y",1,IF(I192="T",0,"Isi Dulu"))))</f>
        <v>Isi Sasaran</v>
      </c>
      <c r="K192" s="595" t="s">
        <v>26</v>
      </c>
      <c r="L192" s="596" t="str">
        <f>IF($D$188="Y/T","Isi Sasaran",IF($E$188=0,0,IF(K192="Y",1,IF(K192="T",0,"Isi Dulu"))))</f>
        <v>Isi Sasaran</v>
      </c>
      <c r="M192" s="850"/>
      <c r="N192" s="853"/>
      <c r="O192" s="517"/>
      <c r="P192" s="517"/>
      <c r="Q192" s="517"/>
      <c r="R192" s="517"/>
    </row>
    <row r="193" spans="2:18" s="527" customFormat="1" ht="15.75">
      <c r="B193" s="836">
        <v>18</v>
      </c>
      <c r="C193" s="839"/>
      <c r="D193" s="857" t="s">
        <v>26</v>
      </c>
      <c r="E193" s="854" t="str">
        <f>IF(D193="Y",1,IF(D193="T",0,IF(D193="Y/T","Belum diisi","Error")))</f>
        <v>Belum diisi</v>
      </c>
      <c r="F193" s="528">
        <v>1</v>
      </c>
      <c r="G193" s="529"/>
      <c r="H193" s="600" t="str">
        <f t="shared" si="3"/>
        <v>Belum Diisi</v>
      </c>
      <c r="I193" s="590" t="s">
        <v>26</v>
      </c>
      <c r="J193" s="591" t="str">
        <f>IF($D$193="Y/T","Isi Sasaran",IF($E$193=0,0,IF(I193="Y",1,IF(I193="T",0,"Isi Dulu"))))</f>
        <v>Isi Sasaran</v>
      </c>
      <c r="K193" s="590" t="s">
        <v>26</v>
      </c>
      <c r="L193" s="591" t="str">
        <f>IF($D$193="Y/T","Isi Sasaran",IF($E$193=0,0,IF(K193="Y",1,IF(K193="T",0,"Isi Dulu"))))</f>
        <v>Isi Sasaran</v>
      </c>
      <c r="M193" s="848" t="s">
        <v>26</v>
      </c>
      <c r="N193" s="851" t="str">
        <f>IF(M193="Y",1,IF(M193="T",0,IF(M193="Y/T","Belum diisi","Error")))</f>
        <v>Belum diisi</v>
      </c>
      <c r="O193" s="517"/>
      <c r="P193" s="517"/>
      <c r="Q193" s="517"/>
      <c r="R193" s="517"/>
    </row>
    <row r="194" spans="2:18" s="527" customFormat="1" ht="15.75">
      <c r="B194" s="837"/>
      <c r="C194" s="840"/>
      <c r="D194" s="858"/>
      <c r="E194" s="855"/>
      <c r="F194" s="549">
        <v>2</v>
      </c>
      <c r="G194" s="550"/>
      <c r="H194" s="598" t="str">
        <f t="shared" si="3"/>
        <v>Belum Diisi</v>
      </c>
      <c r="I194" s="592" t="s">
        <v>26</v>
      </c>
      <c r="J194" s="593" t="str">
        <f>IF($D$193="Y/T","Isi Sasaran",IF($E$193=0,0,IF(I194="Y",1,IF(I194="T",0,"Isi Dulu"))))</f>
        <v>Isi Sasaran</v>
      </c>
      <c r="K194" s="592" t="s">
        <v>26</v>
      </c>
      <c r="L194" s="593" t="str">
        <f>IF($D$193="Y/T","Isi Sasaran",IF($E$193=0,0,IF(K194="Y",1,IF(K194="T",0,"Isi Dulu"))))</f>
        <v>Isi Sasaran</v>
      </c>
      <c r="M194" s="849"/>
      <c r="N194" s="852"/>
      <c r="O194" s="517"/>
      <c r="P194" s="517"/>
      <c r="Q194" s="517"/>
      <c r="R194" s="517"/>
    </row>
    <row r="195" spans="2:18" s="527" customFormat="1" ht="15.75">
      <c r="B195" s="837"/>
      <c r="C195" s="840"/>
      <c r="D195" s="858"/>
      <c r="E195" s="855"/>
      <c r="F195" s="549">
        <v>3</v>
      </c>
      <c r="G195" s="550"/>
      <c r="H195" s="598" t="str">
        <f t="shared" si="3"/>
        <v>Belum Diisi</v>
      </c>
      <c r="I195" s="592" t="s">
        <v>26</v>
      </c>
      <c r="J195" s="593" t="str">
        <f>IF($D$193="Y/T","Isi Sasaran",IF($E$193=0,0,IF(I195="Y",1,IF(I195="T",0,"Isi Dulu"))))</f>
        <v>Isi Sasaran</v>
      </c>
      <c r="K195" s="592" t="s">
        <v>26</v>
      </c>
      <c r="L195" s="593" t="str">
        <f>IF($D$193="Y/T","Isi Sasaran",IF($E$193=0,0,IF(K195="Y",1,IF(K195="T",0,"Isi Dulu"))))</f>
        <v>Isi Sasaran</v>
      </c>
      <c r="M195" s="849"/>
      <c r="N195" s="852"/>
      <c r="O195" s="517"/>
      <c r="P195" s="517"/>
      <c r="Q195" s="517"/>
      <c r="R195" s="517"/>
    </row>
    <row r="196" spans="2:18" s="527" customFormat="1" ht="15.75">
      <c r="B196" s="837"/>
      <c r="C196" s="840"/>
      <c r="D196" s="858"/>
      <c r="E196" s="855"/>
      <c r="F196" s="549">
        <v>4</v>
      </c>
      <c r="G196" s="550"/>
      <c r="H196" s="598" t="str">
        <f t="shared" si="3"/>
        <v>Belum Diisi</v>
      </c>
      <c r="I196" s="592" t="s">
        <v>26</v>
      </c>
      <c r="J196" s="593" t="str">
        <f>IF($D$193="Y/T","Isi Sasaran",IF($E$193=0,0,IF(I196="Y",1,IF(I196="T",0,"Isi Dulu"))))</f>
        <v>Isi Sasaran</v>
      </c>
      <c r="K196" s="592" t="s">
        <v>26</v>
      </c>
      <c r="L196" s="593" t="str">
        <f>IF($D$193="Y/T","Isi Sasaran",IF($E$193=0,0,IF(K196="Y",1,IF(K196="T",0,"Isi Dulu"))))</f>
        <v>Isi Sasaran</v>
      </c>
      <c r="M196" s="849"/>
      <c r="N196" s="852"/>
      <c r="O196" s="517"/>
      <c r="P196" s="517"/>
      <c r="Q196" s="517"/>
      <c r="R196" s="517"/>
    </row>
    <row r="197" spans="2:18" s="527" customFormat="1" ht="15.75">
      <c r="B197" s="838"/>
      <c r="C197" s="841"/>
      <c r="D197" s="859"/>
      <c r="E197" s="856"/>
      <c r="F197" s="569">
        <v>5</v>
      </c>
      <c r="G197" s="570"/>
      <c r="H197" s="599" t="str">
        <f t="shared" si="3"/>
        <v>Belum Diisi</v>
      </c>
      <c r="I197" s="595" t="s">
        <v>26</v>
      </c>
      <c r="J197" s="596" t="str">
        <f>IF($D$193="Y/T","Isi Sasaran",IF($E$193=0,0,IF(I197="Y",1,IF(I197="T",0,"Isi Dulu"))))</f>
        <v>Isi Sasaran</v>
      </c>
      <c r="K197" s="595" t="s">
        <v>26</v>
      </c>
      <c r="L197" s="596" t="str">
        <f>IF($D$193="Y/T","Isi Sasaran",IF($E$193=0,0,IF(K197="Y",1,IF(K197="T",0,"Isi Dulu"))))</f>
        <v>Isi Sasaran</v>
      </c>
      <c r="M197" s="850"/>
      <c r="N197" s="853"/>
      <c r="O197" s="517"/>
      <c r="P197" s="517"/>
      <c r="Q197" s="517"/>
      <c r="R197" s="517"/>
    </row>
    <row r="198" spans="2:18" s="527" customFormat="1" ht="15.75">
      <c r="B198" s="836">
        <v>19</v>
      </c>
      <c r="C198" s="839"/>
      <c r="D198" s="857" t="s">
        <v>26</v>
      </c>
      <c r="E198" s="854" t="str">
        <f>IF(D198="Y",1,IF(D198="T",0,IF(D198="Y/T","Belum diisi","Error")))</f>
        <v>Belum diisi</v>
      </c>
      <c r="F198" s="528">
        <v>1</v>
      </c>
      <c r="G198" s="529"/>
      <c r="H198" s="600" t="str">
        <f t="shared" si="3"/>
        <v>Belum Diisi</v>
      </c>
      <c r="I198" s="590" t="s">
        <v>26</v>
      </c>
      <c r="J198" s="591" t="str">
        <f>IF($D$198="Y/T","Isi Sasaran",IF($E$198=0,0,IF(I198="Y",1,IF(I198="T",0,"Isi Dulu"))))</f>
        <v>Isi Sasaran</v>
      </c>
      <c r="K198" s="590" t="s">
        <v>26</v>
      </c>
      <c r="L198" s="591" t="str">
        <f>IF($D$198="Y/T","Isi Sasaran",IF($E$198=0,0,IF(K198="Y",1,IF(K198="T",0,"Isi Dulu"))))</f>
        <v>Isi Sasaran</v>
      </c>
      <c r="M198" s="848" t="s">
        <v>26</v>
      </c>
      <c r="N198" s="851" t="str">
        <f>IF(M198="Y",1,IF(M198="T",0,IF(M198="Y/T","Belum diisi","Error")))</f>
        <v>Belum diisi</v>
      </c>
      <c r="O198" s="517"/>
      <c r="P198" s="517"/>
      <c r="Q198" s="517"/>
      <c r="R198" s="517"/>
    </row>
    <row r="199" spans="2:18" s="527" customFormat="1" ht="15.75">
      <c r="B199" s="837"/>
      <c r="C199" s="840"/>
      <c r="D199" s="858"/>
      <c r="E199" s="855"/>
      <c r="F199" s="549">
        <v>2</v>
      </c>
      <c r="G199" s="550"/>
      <c r="H199" s="598" t="str">
        <f t="shared" si="3"/>
        <v>Belum Diisi</v>
      </c>
      <c r="I199" s="592" t="s">
        <v>26</v>
      </c>
      <c r="J199" s="593" t="str">
        <f>IF($D$198="Y/T","Isi Sasaran",IF($E$198=0,0,IF(I199="Y",1,IF(I199="T",0,"Isi Dulu"))))</f>
        <v>Isi Sasaran</v>
      </c>
      <c r="K199" s="592" t="s">
        <v>26</v>
      </c>
      <c r="L199" s="593" t="str">
        <f>IF($D$198="Y/T","Isi Sasaran",IF($E$198=0,0,IF(K199="Y",1,IF(K199="T",0,"Isi Dulu"))))</f>
        <v>Isi Sasaran</v>
      </c>
      <c r="M199" s="849"/>
      <c r="N199" s="852"/>
      <c r="O199" s="517"/>
      <c r="P199" s="517"/>
      <c r="Q199" s="517"/>
      <c r="R199" s="517"/>
    </row>
    <row r="200" spans="2:18" s="527" customFormat="1" ht="15.75">
      <c r="B200" s="837"/>
      <c r="C200" s="840"/>
      <c r="D200" s="858"/>
      <c r="E200" s="855"/>
      <c r="F200" s="549">
        <v>3</v>
      </c>
      <c r="G200" s="550"/>
      <c r="H200" s="598" t="str">
        <f t="shared" si="3"/>
        <v>Belum Diisi</v>
      </c>
      <c r="I200" s="592" t="s">
        <v>26</v>
      </c>
      <c r="J200" s="593" t="str">
        <f>IF($D$198="Y/T","Isi Sasaran",IF($E$198=0,0,IF(I200="Y",1,IF(I200="T",0,"Isi Dulu"))))</f>
        <v>Isi Sasaran</v>
      </c>
      <c r="K200" s="592" t="s">
        <v>26</v>
      </c>
      <c r="L200" s="593" t="str">
        <f>IF($D$198="Y/T","Isi Sasaran",IF($E$198=0,0,IF(K200="Y",1,IF(K200="T",0,"Isi Dulu"))))</f>
        <v>Isi Sasaran</v>
      </c>
      <c r="M200" s="849"/>
      <c r="N200" s="852"/>
      <c r="O200" s="517"/>
      <c r="P200" s="517"/>
      <c r="Q200" s="517"/>
      <c r="R200" s="517"/>
    </row>
    <row r="201" spans="2:18" s="527" customFormat="1" ht="15.75">
      <c r="B201" s="837"/>
      <c r="C201" s="840"/>
      <c r="D201" s="858"/>
      <c r="E201" s="855"/>
      <c r="F201" s="549">
        <v>4</v>
      </c>
      <c r="G201" s="550"/>
      <c r="H201" s="598" t="str">
        <f t="shared" si="3"/>
        <v>Belum Diisi</v>
      </c>
      <c r="I201" s="592" t="s">
        <v>26</v>
      </c>
      <c r="J201" s="593" t="str">
        <f>IF($D$198="Y/T","Isi Sasaran",IF($E$198=0,0,IF(I201="Y",1,IF(I201="T",0,"Isi Dulu"))))</f>
        <v>Isi Sasaran</v>
      </c>
      <c r="K201" s="592" t="s">
        <v>26</v>
      </c>
      <c r="L201" s="593" t="str">
        <f>IF($D$198="Y/T","Isi Sasaran",IF($E$198=0,0,IF(K201="Y",1,IF(K201="T",0,"Isi Dulu"))))</f>
        <v>Isi Sasaran</v>
      </c>
      <c r="M201" s="849"/>
      <c r="N201" s="852"/>
      <c r="O201" s="517"/>
      <c r="P201" s="517"/>
      <c r="Q201" s="517"/>
      <c r="R201" s="517"/>
    </row>
    <row r="202" spans="2:18" s="527" customFormat="1" ht="15.75">
      <c r="B202" s="838"/>
      <c r="C202" s="841"/>
      <c r="D202" s="859"/>
      <c r="E202" s="856"/>
      <c r="F202" s="569">
        <v>5</v>
      </c>
      <c r="G202" s="570"/>
      <c r="H202" s="599" t="str">
        <f t="shared" si="3"/>
        <v>Belum Diisi</v>
      </c>
      <c r="I202" s="595" t="s">
        <v>26</v>
      </c>
      <c r="J202" s="596" t="str">
        <f>IF($D$198="Y/T","Isi Sasaran",IF($E$198=0,0,IF(I202="Y",1,IF(I202="T",0,"Isi Dulu"))))</f>
        <v>Isi Sasaran</v>
      </c>
      <c r="K202" s="595" t="s">
        <v>26</v>
      </c>
      <c r="L202" s="596" t="str">
        <f>IF($D$198="Y/T","Isi Sasaran",IF($E$198=0,0,IF(K202="Y",1,IF(K202="T",0,"Isi Dulu"))))</f>
        <v>Isi Sasaran</v>
      </c>
      <c r="M202" s="850"/>
      <c r="N202" s="853"/>
      <c r="O202" s="517"/>
      <c r="P202" s="517"/>
      <c r="Q202" s="517"/>
      <c r="R202" s="517"/>
    </row>
    <row r="203" spans="2:18" s="527" customFormat="1" ht="15.75">
      <c r="B203" s="836">
        <v>20</v>
      </c>
      <c r="C203" s="839"/>
      <c r="D203" s="857" t="s">
        <v>26</v>
      </c>
      <c r="E203" s="854" t="str">
        <f>IF(D203="Y",1,IF(D203="T",0,IF(D203="Y/T","Belum diisi","Error")))</f>
        <v>Belum diisi</v>
      </c>
      <c r="F203" s="528">
        <v>1</v>
      </c>
      <c r="G203" s="529"/>
      <c r="H203" s="600" t="str">
        <f t="shared" si="3"/>
        <v>Belum Diisi</v>
      </c>
      <c r="I203" s="590" t="s">
        <v>26</v>
      </c>
      <c r="J203" s="591" t="str">
        <f>IF($D$203="Y/T","Isi Sasaran",IF($E$203=0,0,IF(I203="Y",1,IF(I203="T",0,"Isi Dulu"))))</f>
        <v>Isi Sasaran</v>
      </c>
      <c r="K203" s="590" t="s">
        <v>26</v>
      </c>
      <c r="L203" s="591" t="str">
        <f>IF($D$203="Y/T","Isi Sasaran",IF($E$203=0,0,IF(K203="Y",1,IF(K203="T",0,"Isi Dulu"))))</f>
        <v>Isi Sasaran</v>
      </c>
      <c r="M203" s="848" t="s">
        <v>26</v>
      </c>
      <c r="N203" s="851" t="str">
        <f>IF(M203="Y",1,IF(M203="T",0,IF(M203="Y/T","Belum diisi","Error")))</f>
        <v>Belum diisi</v>
      </c>
      <c r="O203" s="517"/>
      <c r="P203" s="517"/>
      <c r="Q203" s="517"/>
      <c r="R203" s="517"/>
    </row>
    <row r="204" spans="2:18" s="527" customFormat="1" ht="15.75">
      <c r="B204" s="837"/>
      <c r="C204" s="840"/>
      <c r="D204" s="858"/>
      <c r="E204" s="855"/>
      <c r="F204" s="549">
        <v>2</v>
      </c>
      <c r="G204" s="550"/>
      <c r="H204" s="598" t="str">
        <f t="shared" si="3"/>
        <v>Belum Diisi</v>
      </c>
      <c r="I204" s="592" t="s">
        <v>26</v>
      </c>
      <c r="J204" s="593" t="str">
        <f>IF($D$203="Y/T","Isi Sasaran",IF($E$203=0,0,IF(I204="Y",1,IF(I204="T",0,"Isi Dulu"))))</f>
        <v>Isi Sasaran</v>
      </c>
      <c r="K204" s="592" t="s">
        <v>26</v>
      </c>
      <c r="L204" s="593" t="str">
        <f>IF($D$203="Y/T","Isi Sasaran",IF($E$203=0,0,IF(K204="Y",1,IF(K204="T",0,"Isi Dulu"))))</f>
        <v>Isi Sasaran</v>
      </c>
      <c r="M204" s="849"/>
      <c r="N204" s="852"/>
      <c r="O204" s="517"/>
      <c r="P204" s="517"/>
      <c r="Q204" s="517"/>
      <c r="R204" s="517"/>
    </row>
    <row r="205" spans="2:18" s="527" customFormat="1" ht="15.75">
      <c r="B205" s="837"/>
      <c r="C205" s="840"/>
      <c r="D205" s="858"/>
      <c r="E205" s="855"/>
      <c r="F205" s="549">
        <v>3</v>
      </c>
      <c r="G205" s="550"/>
      <c r="H205" s="598" t="str">
        <f t="shared" si="3"/>
        <v>Belum Diisi</v>
      </c>
      <c r="I205" s="592" t="s">
        <v>26</v>
      </c>
      <c r="J205" s="593" t="str">
        <f>IF($D$203="Y/T","Isi Sasaran",IF($E$203=0,0,IF(I205="Y",1,IF(I205="T",0,"Isi Dulu"))))</f>
        <v>Isi Sasaran</v>
      </c>
      <c r="K205" s="592" t="s">
        <v>26</v>
      </c>
      <c r="L205" s="593" t="str">
        <f>IF($D$203="Y/T","Isi Sasaran",IF($E$203=0,0,IF(K205="Y",1,IF(K205="T",0,"Isi Dulu"))))</f>
        <v>Isi Sasaran</v>
      </c>
      <c r="M205" s="849"/>
      <c r="N205" s="852"/>
      <c r="O205" s="517"/>
      <c r="P205" s="517"/>
      <c r="Q205" s="517"/>
      <c r="R205" s="517"/>
    </row>
    <row r="206" spans="2:18" s="527" customFormat="1" ht="15.75">
      <c r="B206" s="837"/>
      <c r="C206" s="840"/>
      <c r="D206" s="858"/>
      <c r="E206" s="855"/>
      <c r="F206" s="549">
        <v>4</v>
      </c>
      <c r="G206" s="550"/>
      <c r="H206" s="598" t="str">
        <f t="shared" si="3"/>
        <v>Belum Diisi</v>
      </c>
      <c r="I206" s="592" t="s">
        <v>26</v>
      </c>
      <c r="J206" s="593" t="str">
        <f>IF($D$203="Y/T","Isi Sasaran",IF($E$203=0,0,IF(I206="Y",1,IF(I206="T",0,"Isi Dulu"))))</f>
        <v>Isi Sasaran</v>
      </c>
      <c r="K206" s="592" t="s">
        <v>26</v>
      </c>
      <c r="L206" s="593" t="str">
        <f>IF($D$203="Y/T","Isi Sasaran",IF($E$203=0,0,IF(K206="Y",1,IF(K206="T",0,"Isi Dulu"))))</f>
        <v>Isi Sasaran</v>
      </c>
      <c r="M206" s="849"/>
      <c r="N206" s="852"/>
      <c r="O206" s="517"/>
      <c r="P206" s="517"/>
      <c r="Q206" s="517"/>
      <c r="R206" s="517"/>
    </row>
    <row r="207" spans="2:18" s="527" customFormat="1" ht="15.75">
      <c r="B207" s="838"/>
      <c r="C207" s="841"/>
      <c r="D207" s="859"/>
      <c r="E207" s="856"/>
      <c r="F207" s="569">
        <v>5</v>
      </c>
      <c r="G207" s="570"/>
      <c r="H207" s="599" t="str">
        <f t="shared" si="3"/>
        <v>Belum Diisi</v>
      </c>
      <c r="I207" s="595" t="s">
        <v>26</v>
      </c>
      <c r="J207" s="596" t="str">
        <f>IF($D$203="Y/T","Isi Sasaran",IF($E$203=0,0,IF(I207="Y",1,IF(I207="T",0,"Isi Dulu"))))</f>
        <v>Isi Sasaran</v>
      </c>
      <c r="K207" s="595" t="s">
        <v>26</v>
      </c>
      <c r="L207" s="596" t="str">
        <f>IF($D$203="Y/T","Isi Sasaran",IF($E$203=0,0,IF(K207="Y",1,IF(K207="T",0,"Isi Dulu"))))</f>
        <v>Isi Sasaran</v>
      </c>
      <c r="M207" s="850"/>
      <c r="N207" s="853"/>
      <c r="O207" s="517"/>
      <c r="P207" s="517"/>
      <c r="Q207" s="517"/>
      <c r="R207" s="517"/>
    </row>
    <row r="208" spans="2:18" s="527" customFormat="1" ht="15.75">
      <c r="B208" s="580"/>
      <c r="C208" s="581"/>
      <c r="D208" s="582"/>
      <c r="E208" s="605" t="e">
        <f>AVERAGE(E108:E207)</f>
        <v>#DIV/0!</v>
      </c>
      <c r="F208" s="580"/>
      <c r="G208" s="583"/>
      <c r="H208" s="602" t="e">
        <f>(IF($D108="Y/T",0,AVERAGE(H108:H112))+IF($D113="Y/T",0,AVERAGE(H113:H117))+IF($D118="Y/T",0,AVERAGE(H118:H122))+IF($D123="Y/T",0,AVERAGE(H123:H127))+IF($D128="Y/T",0,AVERAGE(H128:H132))+IF($D133="Y/T",0,AVERAGE(H133:H137))+IF($D138="Y/T",0,AVERAGE(H138:H142))+IF($D143="Y/T",0,AVERAGE(H143:H147))+IF($D148="Y/T",0,AVERAGE(H148:H152))+IF($D153="Y/T",0,AVERAGE(H153:H157))+IF($D158="Y/T",0,AVERAGE(H158:H162))+IF($D163="Y/T",0,AVERAGE(H163:H167))+IF($D168="Y/T",0,AVERAGE(H168:H172))+IF($D173="Y/T",0,AVERAGE(H173:H177))+IF($D178="Y/T",0,AVERAGE(H178:H182))+IF($D183="Y/T",0,AVERAGE(H183:H187))+IF($D188="Y/T",0,AVERAGE(H188:H192))+IF($D193="Y/T",0,AVERAGE(H193:H197))+IF($D198="Y/T",0,AVERAGE(H198:H202))+IF($D203="Y/T",0,AVERAGE(H203:H207)))/(COUNTIF($D108:$D207,"Y")+COUNTIF($D108:$D207,"T"))</f>
        <v>#DIV/0!</v>
      </c>
      <c r="I208" s="582"/>
      <c r="J208" s="602" t="e">
        <f>(IF($D108="Y/T",0,AVERAGE(J108:J112))+IF($D113="Y/T",0,AVERAGE(J113:J117))+IF($D118="Y/T",0,AVERAGE(J118:J122))+IF($D123="Y/T",0,AVERAGE(J123:J127))+IF($D128="Y/T",0,AVERAGE(J128:J132))+IF($D133="Y/T",0,AVERAGE(J133:J137))+IF($D138="Y/T",0,AVERAGE(J138:J142))+IF($D143="Y/T",0,AVERAGE(J143:J147))+IF($D148="Y/T",0,AVERAGE(J148:J152))+IF($D153="Y/T",0,AVERAGE(J153:J157))+IF($D158="Y/T",0,AVERAGE(J158:J162))+IF($D163="Y/T",0,AVERAGE(J163:J167))+IF($D168="Y/T",0,AVERAGE(J168:J172))+IF($D173="Y/T",0,AVERAGE(J173:J177))+IF($D178="Y/T",0,AVERAGE(J178:J182))+IF($D183="Y/T",0,AVERAGE(J183:J187))+IF($D188="Y/T",0,AVERAGE(J188:J192))+IF($D193="Y/T",0,AVERAGE(J193:J197))+IF($D198="Y/T",0,AVERAGE(J198:J202))+IF($D203="Y/T",0,AVERAGE(J203:J207)))/(COUNTIF($D108:$D207,"Y")+COUNTIF($D108:$D207,"T"))</f>
        <v>#DIV/0!</v>
      </c>
      <c r="K208" s="582"/>
      <c r="L208" s="602" t="e">
        <f>(IF($D108="Y/T",0,AVERAGE(L108:L112))+IF($D113="Y/T",0,AVERAGE(L113:L117))+IF($D118="Y/T",0,AVERAGE(L118:L122))+IF($D123="Y/T",0,AVERAGE(L123:L127))+IF($D128="Y/T",0,AVERAGE(L128:L132))+IF($D133="Y/T",0,AVERAGE(L133:L137))+IF($D138="Y/T",0,AVERAGE(L138:L142))+IF($D143="Y/T",0,AVERAGE(L143:L147))+IF($D148="Y/T",0,AVERAGE(L148:L152))+IF($D153="Y/T",0,AVERAGE(L153:L157))+IF($D158="Y/T",0,AVERAGE(L158:L162))+IF($D163="Y/T",0,AVERAGE(L163:L167))+IF($D168="Y/T",0,AVERAGE(L168:L172))+IF($D173="Y/T",0,AVERAGE(L173:L177))+IF($D178="Y/T",0,AVERAGE(L178:L182))+IF($D183="Y/T",0,AVERAGE(L183:L187))+IF($D188="Y/T",0,AVERAGE(L188:L192))+IF($D193="Y/T",0,AVERAGE(L193:L197))+IF($D198="Y/T",0,AVERAGE(L198:L202))+IF($D203="Y/T",0,AVERAGE(L203:L207)))/(COUNTIF($D108:$D207,"Y")+COUNTIF($D108:$D207,"T"))</f>
        <v>#DIV/0!</v>
      </c>
      <c r="M208" s="606"/>
      <c r="N208" s="602" t="e">
        <f>AVERAGE(N108:N207)</f>
        <v>#DIV/0!</v>
      </c>
      <c r="O208" s="517"/>
      <c r="P208" s="517"/>
      <c r="Q208" s="517"/>
      <c r="R208" s="517"/>
    </row>
    <row r="209" spans="2:18" s="527" customFormat="1" ht="15.75">
      <c r="B209" s="865" t="s">
        <v>507</v>
      </c>
      <c r="C209" s="865"/>
      <c r="D209" s="865"/>
      <c r="E209" s="865"/>
      <c r="F209" s="865"/>
      <c r="G209" s="865"/>
      <c r="H209" s="865"/>
      <c r="I209" s="865"/>
      <c r="J209" s="865"/>
      <c r="K209" s="865"/>
      <c r="L209" s="865"/>
      <c r="M209" s="865"/>
      <c r="N209" s="866"/>
      <c r="O209" s="517"/>
      <c r="P209" s="517"/>
      <c r="Q209" s="517"/>
      <c r="R209" s="517"/>
    </row>
    <row r="210" spans="2:18" s="527" customFormat="1" ht="15.75">
      <c r="B210" s="836">
        <v>1</v>
      </c>
      <c r="C210" s="839"/>
      <c r="D210" s="857" t="s">
        <v>26</v>
      </c>
      <c r="E210" s="854" t="str">
        <f>IF(D210="Y",1,IF(D210="T",0,IF(D210="Y/T","Belum diisi","Error")))</f>
        <v>Belum diisi</v>
      </c>
      <c r="F210" s="528">
        <v>1</v>
      </c>
      <c r="G210" s="529"/>
      <c r="H210" s="589" t="str">
        <f>IF(OR(J210="Isi Dulu",L210="Isi Dulu",J210="Isi Sasaran",L210="Isi Sasaran"),"Belum Diisi",IF(SUM(J210,L210)=2,1,IF(SUM(J210,L210)=1,0,IF(SUM(J210,L210)=0,0,"Error"))))</f>
        <v>Belum Diisi</v>
      </c>
      <c r="I210" s="590" t="s">
        <v>26</v>
      </c>
      <c r="J210" s="591" t="str">
        <f>IF($D$210="Y/T","Isi Sasaran",IF($E$210=0,0,IF(I210="Y",1,IF(I210="T",0,"Isi Dulu"))))</f>
        <v>Isi Sasaran</v>
      </c>
      <c r="K210" s="590" t="s">
        <v>26</v>
      </c>
      <c r="L210" s="591" t="str">
        <f>IF($D$210="Y/T","Isi Sasaran",IF($E$210=0,0,IF(K210="Y",1,IF(K210="T",0,"Isi Dulu"))))</f>
        <v>Isi Sasaran</v>
      </c>
      <c r="M210" s="848" t="s">
        <v>26</v>
      </c>
      <c r="N210" s="851" t="str">
        <f>IF(M210="Y",1,IF(M210="T",0,IF(M210="Y/T","Belum diisi","Error")))</f>
        <v>Belum diisi</v>
      </c>
      <c r="O210" s="517"/>
      <c r="P210" s="517"/>
      <c r="Q210" s="517"/>
      <c r="R210" s="517"/>
    </row>
    <row r="211" spans="2:18" s="527" customFormat="1" ht="15.75">
      <c r="B211" s="837"/>
      <c r="C211" s="840"/>
      <c r="D211" s="858"/>
      <c r="E211" s="855"/>
      <c r="F211" s="549">
        <v>2</v>
      </c>
      <c r="G211" s="550"/>
      <c r="H211" s="589" t="str">
        <f t="shared" ref="H211:H274" si="4">IF(OR(J211="Isi Dulu",L211="Isi Dulu",J211="Isi Sasaran",L211="Isi Sasaran"),"Belum Diisi",IF(SUM(J211,L211)=2,1,IF(SUM(J211,L211)=1,0,IF(SUM(J211,L211)=0,0,"Error"))))</f>
        <v>Belum Diisi</v>
      </c>
      <c r="I211" s="592" t="s">
        <v>26</v>
      </c>
      <c r="J211" s="593" t="str">
        <f>IF($D$210="Y/T","Isi Sasaran",IF($E$210=0,0,IF(I211="Y",1,IF(I211="T",0,"Isi Dulu"))))</f>
        <v>Isi Sasaran</v>
      </c>
      <c r="K211" s="592" t="s">
        <v>26</v>
      </c>
      <c r="L211" s="593" t="str">
        <f>IF($D$210="Y/T","Isi Sasaran",IF($E$210=0,0,IF(K211="Y",1,IF(K211="T",0,"Isi Dulu"))))</f>
        <v>Isi Sasaran</v>
      </c>
      <c r="M211" s="849"/>
      <c r="N211" s="852"/>
      <c r="O211" s="517"/>
      <c r="P211" s="517"/>
      <c r="Q211" s="517"/>
      <c r="R211" s="517"/>
    </row>
    <row r="212" spans="2:18" s="527" customFormat="1" ht="15.75">
      <c r="B212" s="837"/>
      <c r="C212" s="840"/>
      <c r="D212" s="858"/>
      <c r="E212" s="855"/>
      <c r="F212" s="549">
        <v>3</v>
      </c>
      <c r="G212" s="550"/>
      <c r="H212" s="589" t="str">
        <f t="shared" si="4"/>
        <v>Belum Diisi</v>
      </c>
      <c r="I212" s="592" t="s">
        <v>26</v>
      </c>
      <c r="J212" s="593" t="str">
        <f>IF($D$210="Y/T","Isi Sasaran",IF($E$210=0,0,IF(I212="Y",1,IF(I212="T",0,"Isi Dulu"))))</f>
        <v>Isi Sasaran</v>
      </c>
      <c r="K212" s="592" t="s">
        <v>26</v>
      </c>
      <c r="L212" s="593" t="str">
        <f>IF($D$210="Y/T","Isi Sasaran",IF($E$210=0,0,IF(K212="Y",1,IF(K212="T",0,"Isi Dulu"))))</f>
        <v>Isi Sasaran</v>
      </c>
      <c r="M212" s="849"/>
      <c r="N212" s="852"/>
      <c r="O212" s="517"/>
      <c r="P212" s="517"/>
      <c r="Q212" s="517"/>
      <c r="R212" s="517"/>
    </row>
    <row r="213" spans="2:18" s="527" customFormat="1" ht="15.75">
      <c r="B213" s="837"/>
      <c r="C213" s="840"/>
      <c r="D213" s="858"/>
      <c r="E213" s="855"/>
      <c r="F213" s="549">
        <v>4</v>
      </c>
      <c r="G213" s="550"/>
      <c r="H213" s="589" t="str">
        <f t="shared" si="4"/>
        <v>Belum Diisi</v>
      </c>
      <c r="I213" s="592" t="s">
        <v>26</v>
      </c>
      <c r="J213" s="593" t="str">
        <f>IF($D$210="Y/T","Isi Sasaran",IF($E$210=0,0,IF(I213="Y",1,IF(I213="T",0,"Isi Dulu"))))</f>
        <v>Isi Sasaran</v>
      </c>
      <c r="K213" s="592" t="s">
        <v>26</v>
      </c>
      <c r="L213" s="593" t="str">
        <f>IF($D$210="Y/T","Isi Sasaran",IF($E$210=0,0,IF(K213="Y",1,IF(K213="T",0,"Isi Dulu"))))</f>
        <v>Isi Sasaran</v>
      </c>
      <c r="M213" s="849"/>
      <c r="N213" s="852"/>
      <c r="O213" s="517"/>
      <c r="P213" s="517"/>
      <c r="Q213" s="517"/>
      <c r="R213" s="517"/>
    </row>
    <row r="214" spans="2:18" s="527" customFormat="1" ht="15.75">
      <c r="B214" s="838"/>
      <c r="C214" s="841"/>
      <c r="D214" s="859"/>
      <c r="E214" s="856"/>
      <c r="F214" s="569">
        <v>5</v>
      </c>
      <c r="G214" s="570"/>
      <c r="H214" s="594" t="str">
        <f t="shared" si="4"/>
        <v>Belum Diisi</v>
      </c>
      <c r="I214" s="595" t="s">
        <v>26</v>
      </c>
      <c r="J214" s="596" t="str">
        <f>IF($D$210="Y/T","Isi Sasaran",IF($E$210=0,0,IF(I214="Y",1,IF(I214="T",0,"Isi Dulu"))))</f>
        <v>Isi Sasaran</v>
      </c>
      <c r="K214" s="595" t="s">
        <v>26</v>
      </c>
      <c r="L214" s="596" t="str">
        <f>IF($D$210="Y/T","Isi Sasaran",IF($E$210=0,0,IF(K214="Y",1,IF(K214="T",0,"Isi Dulu"))))</f>
        <v>Isi Sasaran</v>
      </c>
      <c r="M214" s="850"/>
      <c r="N214" s="853"/>
      <c r="O214" s="517"/>
      <c r="P214" s="517"/>
      <c r="Q214" s="517"/>
      <c r="R214" s="517"/>
    </row>
    <row r="215" spans="2:18" s="527" customFormat="1" ht="15.75">
      <c r="B215" s="836">
        <v>2</v>
      </c>
      <c r="C215" s="839"/>
      <c r="D215" s="857" t="s">
        <v>26</v>
      </c>
      <c r="E215" s="854" t="str">
        <f>IF(D215="Y",1,IF(D215="T",0,IF(D215="Y/T","Belum diisi","Error")))</f>
        <v>Belum diisi</v>
      </c>
      <c r="F215" s="528">
        <v>1</v>
      </c>
      <c r="G215" s="529"/>
      <c r="H215" s="597" t="str">
        <f t="shared" si="4"/>
        <v>Belum Diisi</v>
      </c>
      <c r="I215" s="590" t="s">
        <v>26</v>
      </c>
      <c r="J215" s="591" t="str">
        <f>IF($D$215="Y/T","Isi Sasaran",IF($E$215=0,0,IF(I215="Y",1,IF(I215="T",0,"Isi Dulu"))))</f>
        <v>Isi Sasaran</v>
      </c>
      <c r="K215" s="590" t="s">
        <v>26</v>
      </c>
      <c r="L215" s="591" t="str">
        <f>IF($D$215="Y/T","Isi Sasaran",IF($E$215=0,0,IF(K215="Y",1,IF(K215="T",0,"Isi Dulu"))))</f>
        <v>Isi Sasaran</v>
      </c>
      <c r="M215" s="848" t="s">
        <v>26</v>
      </c>
      <c r="N215" s="851" t="str">
        <f>IF(M215="Y",1,IF(M215="T",0,IF(M215="Y/T","Belum diisi","Error")))</f>
        <v>Belum diisi</v>
      </c>
      <c r="O215" s="517"/>
      <c r="P215" s="517"/>
      <c r="Q215" s="517"/>
      <c r="R215" s="517"/>
    </row>
    <row r="216" spans="2:18" s="527" customFormat="1" ht="15.75">
      <c r="B216" s="837"/>
      <c r="C216" s="840"/>
      <c r="D216" s="858"/>
      <c r="E216" s="855"/>
      <c r="F216" s="549">
        <v>2</v>
      </c>
      <c r="G216" s="550"/>
      <c r="H216" s="598" t="str">
        <f t="shared" si="4"/>
        <v>Belum Diisi</v>
      </c>
      <c r="I216" s="592" t="s">
        <v>26</v>
      </c>
      <c r="J216" s="593" t="str">
        <f>IF($D$215="Y/T","Isi Sasaran",IF($E$215=0,0,IF(I216="Y",1,IF(I216="T",0,"Isi Dulu"))))</f>
        <v>Isi Sasaran</v>
      </c>
      <c r="K216" s="592" t="s">
        <v>26</v>
      </c>
      <c r="L216" s="593" t="str">
        <f>IF($D$215="Y/T","Isi Sasaran",IF($E$215=0,0,IF(K216="Y",1,IF(K216="T",0,"Isi Dulu"))))</f>
        <v>Isi Sasaran</v>
      </c>
      <c r="M216" s="849"/>
      <c r="N216" s="852"/>
      <c r="O216" s="517"/>
      <c r="P216" s="517"/>
      <c r="Q216" s="517"/>
      <c r="R216" s="517"/>
    </row>
    <row r="217" spans="2:18" s="527" customFormat="1" ht="15.75">
      <c r="B217" s="837"/>
      <c r="C217" s="840"/>
      <c r="D217" s="858"/>
      <c r="E217" s="855"/>
      <c r="F217" s="549">
        <v>3</v>
      </c>
      <c r="G217" s="550"/>
      <c r="H217" s="598" t="str">
        <f t="shared" si="4"/>
        <v>Belum Diisi</v>
      </c>
      <c r="I217" s="592" t="s">
        <v>26</v>
      </c>
      <c r="J217" s="593" t="str">
        <f>IF($D$215="Y/T","Isi Sasaran",IF($E$215=0,0,IF(I217="Y",1,IF(I217="T",0,"Isi Dulu"))))</f>
        <v>Isi Sasaran</v>
      </c>
      <c r="K217" s="592" t="s">
        <v>26</v>
      </c>
      <c r="L217" s="593" t="str">
        <f>IF($D$215="Y/T","Isi Sasaran",IF($E$215=0,0,IF(K217="Y",1,IF(K217="T",0,"Isi Dulu"))))</f>
        <v>Isi Sasaran</v>
      </c>
      <c r="M217" s="849"/>
      <c r="N217" s="852"/>
      <c r="O217" s="517"/>
      <c r="P217" s="517"/>
      <c r="Q217" s="517"/>
      <c r="R217" s="517"/>
    </row>
    <row r="218" spans="2:18" s="527" customFormat="1" ht="15.75">
      <c r="B218" s="837"/>
      <c r="C218" s="840"/>
      <c r="D218" s="858"/>
      <c r="E218" s="855"/>
      <c r="F218" s="549">
        <v>4</v>
      </c>
      <c r="G218" s="550"/>
      <c r="H218" s="598" t="str">
        <f t="shared" si="4"/>
        <v>Belum Diisi</v>
      </c>
      <c r="I218" s="592" t="s">
        <v>26</v>
      </c>
      <c r="J218" s="593" t="str">
        <f>IF($D$215="Y/T","Isi Sasaran",IF($E$215=0,0,IF(I218="Y",1,IF(I218="T",0,"Isi Dulu"))))</f>
        <v>Isi Sasaran</v>
      </c>
      <c r="K218" s="592" t="s">
        <v>26</v>
      </c>
      <c r="L218" s="593" t="str">
        <f>IF($D$215="Y/T","Isi Sasaran",IF($E$215=0,0,IF(K218="Y",1,IF(K218="T",0,"Isi Dulu"))))</f>
        <v>Isi Sasaran</v>
      </c>
      <c r="M218" s="849"/>
      <c r="N218" s="852"/>
      <c r="O218" s="517"/>
      <c r="P218" s="517"/>
      <c r="Q218" s="517"/>
      <c r="R218" s="517"/>
    </row>
    <row r="219" spans="2:18" s="527" customFormat="1" ht="15.75">
      <c r="B219" s="838"/>
      <c r="C219" s="841"/>
      <c r="D219" s="859"/>
      <c r="E219" s="856"/>
      <c r="F219" s="569">
        <v>5</v>
      </c>
      <c r="G219" s="570"/>
      <c r="H219" s="599" t="str">
        <f t="shared" si="4"/>
        <v>Belum Diisi</v>
      </c>
      <c r="I219" s="595" t="s">
        <v>26</v>
      </c>
      <c r="J219" s="596" t="str">
        <f>IF($D$215="Y/T","Isi Sasaran",IF($E$215=0,0,IF(I219="Y",1,IF(I219="T",0,"Isi Dulu"))))</f>
        <v>Isi Sasaran</v>
      </c>
      <c r="K219" s="595" t="s">
        <v>26</v>
      </c>
      <c r="L219" s="596" t="str">
        <f>IF($D$215="Y/T","Isi Sasaran",IF($E$215=0,0,IF(K219="Y",1,IF(K219="T",0,"Isi Dulu"))))</f>
        <v>Isi Sasaran</v>
      </c>
      <c r="M219" s="850"/>
      <c r="N219" s="853"/>
      <c r="O219" s="517"/>
      <c r="P219" s="517"/>
      <c r="Q219" s="517"/>
      <c r="R219" s="517"/>
    </row>
    <row r="220" spans="2:18" s="527" customFormat="1" ht="15.75">
      <c r="B220" s="836">
        <v>3</v>
      </c>
      <c r="C220" s="839"/>
      <c r="D220" s="857" t="s">
        <v>26</v>
      </c>
      <c r="E220" s="854" t="str">
        <f>IF(D220="Y",1,IF(D220="T",0,IF(D220="Y/T","Belum diisi","Error")))</f>
        <v>Belum diisi</v>
      </c>
      <c r="F220" s="528">
        <v>1</v>
      </c>
      <c r="G220" s="529"/>
      <c r="H220" s="600" t="str">
        <f t="shared" si="4"/>
        <v>Belum Diisi</v>
      </c>
      <c r="I220" s="590" t="s">
        <v>26</v>
      </c>
      <c r="J220" s="591" t="str">
        <f>IF($D$220="Y/T","Isi Sasaran",IF($E$220=0,0,IF(I220="Y",1,IF(I220="T",0,"Isi Dulu"))))</f>
        <v>Isi Sasaran</v>
      </c>
      <c r="K220" s="590" t="s">
        <v>26</v>
      </c>
      <c r="L220" s="591" t="str">
        <f>IF($D$220="Y/T","Isi Sasaran",IF($E$220=0,0,IF(K220="Y",1,IF(K220="T",0,"Isi Dulu"))))</f>
        <v>Isi Sasaran</v>
      </c>
      <c r="M220" s="848" t="s">
        <v>26</v>
      </c>
      <c r="N220" s="851" t="str">
        <f>IF(M220="Y",1,IF(M220="T",0,IF(M220="Y/T","Belum diisi","Error")))</f>
        <v>Belum diisi</v>
      </c>
      <c r="O220" s="517"/>
      <c r="P220" s="517"/>
      <c r="Q220" s="517"/>
      <c r="R220" s="517"/>
    </row>
    <row r="221" spans="2:18" s="527" customFormat="1" ht="15.75">
      <c r="B221" s="837"/>
      <c r="C221" s="840"/>
      <c r="D221" s="858"/>
      <c r="E221" s="855"/>
      <c r="F221" s="549">
        <v>2</v>
      </c>
      <c r="G221" s="550"/>
      <c r="H221" s="598" t="str">
        <f t="shared" si="4"/>
        <v>Belum Diisi</v>
      </c>
      <c r="I221" s="592" t="s">
        <v>26</v>
      </c>
      <c r="J221" s="593" t="str">
        <f>IF($D$220="Y/T","Isi Sasaran",IF($E$220=0,0,IF(I221="Y",1,IF(I221="T",0,"Isi Dulu"))))</f>
        <v>Isi Sasaran</v>
      </c>
      <c r="K221" s="592" t="s">
        <v>26</v>
      </c>
      <c r="L221" s="593" t="str">
        <f>IF($D$220="Y/T","Isi Sasaran",IF($E$220=0,0,IF(K221="Y",1,IF(K221="T",0,"Isi Dulu"))))</f>
        <v>Isi Sasaran</v>
      </c>
      <c r="M221" s="849"/>
      <c r="N221" s="852"/>
      <c r="O221" s="517"/>
      <c r="P221" s="517"/>
      <c r="Q221" s="517"/>
      <c r="R221" s="517"/>
    </row>
    <row r="222" spans="2:18" s="527" customFormat="1" ht="15.75">
      <c r="B222" s="837"/>
      <c r="C222" s="840"/>
      <c r="D222" s="858"/>
      <c r="E222" s="855"/>
      <c r="F222" s="549">
        <v>3</v>
      </c>
      <c r="G222" s="550"/>
      <c r="H222" s="598" t="str">
        <f t="shared" si="4"/>
        <v>Belum Diisi</v>
      </c>
      <c r="I222" s="592" t="s">
        <v>26</v>
      </c>
      <c r="J222" s="593" t="str">
        <f>IF($D$220="Y/T","Isi Sasaran",IF($E$220=0,0,IF(I222="Y",1,IF(I222="T",0,"Isi Dulu"))))</f>
        <v>Isi Sasaran</v>
      </c>
      <c r="K222" s="592" t="s">
        <v>26</v>
      </c>
      <c r="L222" s="593" t="str">
        <f>IF($D$220="Y/T","Isi Sasaran",IF($E$220=0,0,IF(K222="Y",1,IF(K222="T",0,"Isi Dulu"))))</f>
        <v>Isi Sasaran</v>
      </c>
      <c r="M222" s="849"/>
      <c r="N222" s="852"/>
      <c r="O222" s="517"/>
      <c r="P222" s="517"/>
      <c r="Q222" s="517"/>
      <c r="R222" s="517"/>
    </row>
    <row r="223" spans="2:18" s="527" customFormat="1" ht="15.75">
      <c r="B223" s="837"/>
      <c r="C223" s="840"/>
      <c r="D223" s="858"/>
      <c r="E223" s="855"/>
      <c r="F223" s="549">
        <v>4</v>
      </c>
      <c r="G223" s="550"/>
      <c r="H223" s="598" t="str">
        <f t="shared" si="4"/>
        <v>Belum Diisi</v>
      </c>
      <c r="I223" s="592" t="s">
        <v>26</v>
      </c>
      <c r="J223" s="593" t="str">
        <f>IF($D$220="Y/T","Isi Sasaran",IF($E$220=0,0,IF(I223="Y",1,IF(I223="T",0,"Isi Dulu"))))</f>
        <v>Isi Sasaran</v>
      </c>
      <c r="K223" s="592" t="s">
        <v>26</v>
      </c>
      <c r="L223" s="593" t="str">
        <f>IF($D$220="Y/T","Isi Sasaran",IF($E$220=0,0,IF(K223="Y",1,IF(K223="T",0,"Isi Dulu"))))</f>
        <v>Isi Sasaran</v>
      </c>
      <c r="M223" s="849"/>
      <c r="N223" s="852"/>
      <c r="O223" s="517"/>
      <c r="P223" s="517"/>
      <c r="Q223" s="517"/>
      <c r="R223" s="517"/>
    </row>
    <row r="224" spans="2:18" s="527" customFormat="1" ht="15.75">
      <c r="B224" s="838"/>
      <c r="C224" s="841"/>
      <c r="D224" s="859"/>
      <c r="E224" s="856"/>
      <c r="F224" s="569">
        <v>5</v>
      </c>
      <c r="G224" s="570"/>
      <c r="H224" s="599" t="str">
        <f t="shared" si="4"/>
        <v>Belum Diisi</v>
      </c>
      <c r="I224" s="595" t="s">
        <v>26</v>
      </c>
      <c r="J224" s="596" t="str">
        <f>IF($D$220="Y/T","Isi Sasaran",IF($E$220=0,0,IF(I224="Y",1,IF(I224="T",0,"Isi Dulu"))))</f>
        <v>Isi Sasaran</v>
      </c>
      <c r="K224" s="595" t="s">
        <v>26</v>
      </c>
      <c r="L224" s="596" t="str">
        <f>IF($D$220="Y/T","Isi Sasaran",IF($E$220=0,0,IF(K224="Y",1,IF(K224="T",0,"Isi Dulu"))))</f>
        <v>Isi Sasaran</v>
      </c>
      <c r="M224" s="850"/>
      <c r="N224" s="853"/>
      <c r="O224" s="517"/>
      <c r="P224" s="517"/>
      <c r="Q224" s="517"/>
      <c r="R224" s="517"/>
    </row>
    <row r="225" spans="2:18" s="527" customFormat="1" ht="15.75">
      <c r="B225" s="836">
        <v>4</v>
      </c>
      <c r="C225" s="839"/>
      <c r="D225" s="857" t="s">
        <v>26</v>
      </c>
      <c r="E225" s="854" t="str">
        <f>IF(D225="Y",1,IF(D225="T",0,IF(D225="Y/T","Belum diisi","Error")))</f>
        <v>Belum diisi</v>
      </c>
      <c r="F225" s="528">
        <v>1</v>
      </c>
      <c r="G225" s="529"/>
      <c r="H225" s="600" t="str">
        <f t="shared" si="4"/>
        <v>Belum Diisi</v>
      </c>
      <c r="I225" s="590" t="s">
        <v>26</v>
      </c>
      <c r="J225" s="591" t="str">
        <f>IF($D$225="Y/T","Isi Sasaran",IF($E$225=0,0,IF(I225="Y",1,IF(I225="T",0,"Isi Dulu"))))</f>
        <v>Isi Sasaran</v>
      </c>
      <c r="K225" s="590" t="s">
        <v>26</v>
      </c>
      <c r="L225" s="591" t="str">
        <f>IF($D$225="Y/T","Isi Sasaran",IF($E$225=0,0,IF(K225="Y",1,IF(K225="T",0,"Isi Dulu"))))</f>
        <v>Isi Sasaran</v>
      </c>
      <c r="M225" s="848" t="s">
        <v>26</v>
      </c>
      <c r="N225" s="851" t="str">
        <f>IF(M225="Y",1,IF(M225="T",0,IF(M225="Y/T","Belum diisi","Error")))</f>
        <v>Belum diisi</v>
      </c>
      <c r="O225" s="517"/>
      <c r="P225" s="517"/>
      <c r="Q225" s="517"/>
      <c r="R225" s="517"/>
    </row>
    <row r="226" spans="2:18" s="527" customFormat="1" ht="15.75">
      <c r="B226" s="837"/>
      <c r="C226" s="840"/>
      <c r="D226" s="858"/>
      <c r="E226" s="855"/>
      <c r="F226" s="549">
        <v>2</v>
      </c>
      <c r="G226" s="550"/>
      <c r="H226" s="598" t="str">
        <f t="shared" si="4"/>
        <v>Belum Diisi</v>
      </c>
      <c r="I226" s="592" t="s">
        <v>26</v>
      </c>
      <c r="J226" s="593" t="str">
        <f>IF($D$225="Y/T","Isi Sasaran",IF($E$225=0,0,IF(I226="Y",1,IF(I226="T",0,"Isi Dulu"))))</f>
        <v>Isi Sasaran</v>
      </c>
      <c r="K226" s="592" t="s">
        <v>26</v>
      </c>
      <c r="L226" s="593" t="str">
        <f>IF($D$225="Y/T","Isi Sasaran",IF($E$225=0,0,IF(K226="Y",1,IF(K226="T",0,"Isi Dulu"))))</f>
        <v>Isi Sasaran</v>
      </c>
      <c r="M226" s="849"/>
      <c r="N226" s="852"/>
      <c r="O226" s="517"/>
      <c r="P226" s="517"/>
      <c r="Q226" s="517"/>
      <c r="R226" s="517"/>
    </row>
    <row r="227" spans="2:18" s="527" customFormat="1" ht="15.75">
      <c r="B227" s="837"/>
      <c r="C227" s="840"/>
      <c r="D227" s="858"/>
      <c r="E227" s="855"/>
      <c r="F227" s="549">
        <v>3</v>
      </c>
      <c r="G227" s="550"/>
      <c r="H227" s="598" t="str">
        <f t="shared" si="4"/>
        <v>Belum Diisi</v>
      </c>
      <c r="I227" s="592" t="s">
        <v>26</v>
      </c>
      <c r="J227" s="593" t="str">
        <f>IF($D$225="Y/T","Isi Sasaran",IF($E$225=0,0,IF(I227="Y",1,IF(I227="T",0,"Isi Dulu"))))</f>
        <v>Isi Sasaran</v>
      </c>
      <c r="K227" s="592" t="s">
        <v>26</v>
      </c>
      <c r="L227" s="593" t="str">
        <f>IF($D$225="Y/T","Isi Sasaran",IF($E$225=0,0,IF(K227="Y",1,IF(K227="T",0,"Isi Dulu"))))</f>
        <v>Isi Sasaran</v>
      </c>
      <c r="M227" s="849"/>
      <c r="N227" s="852"/>
      <c r="O227" s="517"/>
      <c r="P227" s="517"/>
      <c r="Q227" s="517"/>
      <c r="R227" s="517"/>
    </row>
    <row r="228" spans="2:18" s="527" customFormat="1" ht="15.75">
      <c r="B228" s="837"/>
      <c r="C228" s="840"/>
      <c r="D228" s="858"/>
      <c r="E228" s="855"/>
      <c r="F228" s="549">
        <v>4</v>
      </c>
      <c r="G228" s="550"/>
      <c r="H228" s="598" t="str">
        <f t="shared" si="4"/>
        <v>Belum Diisi</v>
      </c>
      <c r="I228" s="592" t="s">
        <v>26</v>
      </c>
      <c r="J228" s="593" t="str">
        <f>IF($D$225="Y/T","Isi Sasaran",IF($E$225=0,0,IF(I228="Y",1,IF(I228="T",0,"Isi Dulu"))))</f>
        <v>Isi Sasaran</v>
      </c>
      <c r="K228" s="592" t="s">
        <v>26</v>
      </c>
      <c r="L228" s="593" t="str">
        <f>IF($D$225="Y/T","Isi Sasaran",IF($E$225=0,0,IF(K228="Y",1,IF(K228="T",0,"Isi Dulu"))))</f>
        <v>Isi Sasaran</v>
      </c>
      <c r="M228" s="849"/>
      <c r="N228" s="852"/>
      <c r="O228" s="517"/>
      <c r="P228" s="517"/>
      <c r="Q228" s="517"/>
      <c r="R228" s="517"/>
    </row>
    <row r="229" spans="2:18" s="527" customFormat="1" ht="15.75">
      <c r="B229" s="838"/>
      <c r="C229" s="841"/>
      <c r="D229" s="859"/>
      <c r="E229" s="856"/>
      <c r="F229" s="569">
        <v>5</v>
      </c>
      <c r="G229" s="570"/>
      <c r="H229" s="599" t="str">
        <f t="shared" si="4"/>
        <v>Belum Diisi</v>
      </c>
      <c r="I229" s="595" t="s">
        <v>26</v>
      </c>
      <c r="J229" s="596" t="str">
        <f>IF($D$225="Y/T","Isi Sasaran",IF($E$225=0,0,IF(I229="Y",1,IF(I229="T",0,"Isi Dulu"))))</f>
        <v>Isi Sasaran</v>
      </c>
      <c r="K229" s="595" t="s">
        <v>26</v>
      </c>
      <c r="L229" s="596" t="str">
        <f>IF($D$225="Y/T","Isi Sasaran",IF($E$225=0,0,IF(K229="Y",1,IF(K229="T",0,"Isi Dulu"))))</f>
        <v>Isi Sasaran</v>
      </c>
      <c r="M229" s="850"/>
      <c r="N229" s="853"/>
      <c r="O229" s="517"/>
      <c r="P229" s="517"/>
      <c r="Q229" s="517"/>
      <c r="R229" s="517"/>
    </row>
    <row r="230" spans="2:18" s="527" customFormat="1" ht="15.75">
      <c r="B230" s="836">
        <v>5</v>
      </c>
      <c r="C230" s="839"/>
      <c r="D230" s="857" t="s">
        <v>26</v>
      </c>
      <c r="E230" s="854" t="str">
        <f>IF(D230="Y",1,IF(D230="T",0,IF(D230="Y/T","Belum diisi","Error")))</f>
        <v>Belum diisi</v>
      </c>
      <c r="F230" s="528">
        <v>1</v>
      </c>
      <c r="G230" s="529"/>
      <c r="H230" s="600" t="str">
        <f t="shared" si="4"/>
        <v>Belum Diisi</v>
      </c>
      <c r="I230" s="590" t="s">
        <v>26</v>
      </c>
      <c r="J230" s="591" t="str">
        <f>IF($D$230="Y/T","Isi Sasaran",IF($E$230=0,0,IF(I230="Y",1,IF(I230="T",0,"Isi Dulu"))))</f>
        <v>Isi Sasaran</v>
      </c>
      <c r="K230" s="590" t="s">
        <v>26</v>
      </c>
      <c r="L230" s="591" t="str">
        <f>IF($D$230="Y/T","Isi Sasaran",IF($E$230=0,0,IF(K230="Y",1,IF(K230="T",0,"Isi Dulu"))))</f>
        <v>Isi Sasaran</v>
      </c>
      <c r="M230" s="848" t="s">
        <v>26</v>
      </c>
      <c r="N230" s="851" t="str">
        <f>IF(M230="Y",1,IF(M230="T",0,IF(M230="Y/T","Belum diisi","Error")))</f>
        <v>Belum diisi</v>
      </c>
      <c r="O230" s="517"/>
      <c r="P230" s="517"/>
      <c r="Q230" s="517"/>
      <c r="R230" s="517"/>
    </row>
    <row r="231" spans="2:18" s="527" customFormat="1" ht="15.75">
      <c r="B231" s="837"/>
      <c r="C231" s="840"/>
      <c r="D231" s="858"/>
      <c r="E231" s="855"/>
      <c r="F231" s="549">
        <v>2</v>
      </c>
      <c r="G231" s="550"/>
      <c r="H231" s="598" t="str">
        <f t="shared" si="4"/>
        <v>Belum Diisi</v>
      </c>
      <c r="I231" s="592" t="s">
        <v>26</v>
      </c>
      <c r="J231" s="593" t="str">
        <f>IF($D$230="Y/T","Isi Sasaran",IF($E$230=0,0,IF(I231="Y",1,IF(I231="T",0,"Isi Dulu"))))</f>
        <v>Isi Sasaran</v>
      </c>
      <c r="K231" s="592" t="s">
        <v>26</v>
      </c>
      <c r="L231" s="593" t="str">
        <f>IF($D$230="Y/T","Isi Sasaran",IF($E$230=0,0,IF(K231="Y",1,IF(K231="T",0,"Isi Dulu"))))</f>
        <v>Isi Sasaran</v>
      </c>
      <c r="M231" s="849"/>
      <c r="N231" s="852"/>
      <c r="O231" s="517"/>
      <c r="P231" s="517"/>
      <c r="Q231" s="517"/>
      <c r="R231" s="517"/>
    </row>
    <row r="232" spans="2:18" s="527" customFormat="1" ht="15.75">
      <c r="B232" s="837"/>
      <c r="C232" s="840"/>
      <c r="D232" s="858"/>
      <c r="E232" s="855"/>
      <c r="F232" s="549">
        <v>3</v>
      </c>
      <c r="G232" s="550"/>
      <c r="H232" s="598" t="str">
        <f t="shared" si="4"/>
        <v>Belum Diisi</v>
      </c>
      <c r="I232" s="592" t="s">
        <v>26</v>
      </c>
      <c r="J232" s="593" t="str">
        <f>IF($D$230="Y/T","Isi Sasaran",IF($E$230=0,0,IF(I232="Y",1,IF(I232="T",0,"Isi Dulu"))))</f>
        <v>Isi Sasaran</v>
      </c>
      <c r="K232" s="592" t="s">
        <v>26</v>
      </c>
      <c r="L232" s="593" t="str">
        <f>IF($D$230="Y/T","Isi Sasaran",IF($E$230=0,0,IF(K232="Y",1,IF(K232="T",0,"Isi Dulu"))))</f>
        <v>Isi Sasaran</v>
      </c>
      <c r="M232" s="849"/>
      <c r="N232" s="852"/>
      <c r="O232" s="517"/>
      <c r="P232" s="517"/>
      <c r="Q232" s="517"/>
      <c r="R232" s="517"/>
    </row>
    <row r="233" spans="2:18" s="527" customFormat="1" ht="15.75">
      <c r="B233" s="837"/>
      <c r="C233" s="840"/>
      <c r="D233" s="858"/>
      <c r="E233" s="855"/>
      <c r="F233" s="549">
        <v>4</v>
      </c>
      <c r="G233" s="550"/>
      <c r="H233" s="598" t="str">
        <f t="shared" si="4"/>
        <v>Belum Diisi</v>
      </c>
      <c r="I233" s="592" t="s">
        <v>26</v>
      </c>
      <c r="J233" s="593" t="str">
        <f>IF($D$230="Y/T","Isi Sasaran",IF($E$230=0,0,IF(I233="Y",1,IF(I233="T",0,"Isi Dulu"))))</f>
        <v>Isi Sasaran</v>
      </c>
      <c r="K233" s="592" t="s">
        <v>26</v>
      </c>
      <c r="L233" s="593" t="str">
        <f>IF($D$230="Y/T","Isi Sasaran",IF($E$230=0,0,IF(K233="Y",1,IF(K233="T",0,"Isi Dulu"))))</f>
        <v>Isi Sasaran</v>
      </c>
      <c r="M233" s="849"/>
      <c r="N233" s="852"/>
      <c r="O233" s="517"/>
      <c r="P233" s="517"/>
      <c r="Q233" s="517"/>
      <c r="R233" s="517"/>
    </row>
    <row r="234" spans="2:18" s="527" customFormat="1" ht="15.75">
      <c r="B234" s="838"/>
      <c r="C234" s="841"/>
      <c r="D234" s="859"/>
      <c r="E234" s="856"/>
      <c r="F234" s="569">
        <v>5</v>
      </c>
      <c r="G234" s="570"/>
      <c r="H234" s="599" t="str">
        <f t="shared" si="4"/>
        <v>Belum Diisi</v>
      </c>
      <c r="I234" s="595" t="s">
        <v>26</v>
      </c>
      <c r="J234" s="596" t="str">
        <f>IF($D$230="Y/T","Isi Sasaran",IF($E$230=0,0,IF(I234="Y",1,IF(I234="T",0,"Isi Dulu"))))</f>
        <v>Isi Sasaran</v>
      </c>
      <c r="K234" s="595" t="s">
        <v>26</v>
      </c>
      <c r="L234" s="596" t="str">
        <f>IF($D$230="Y/T","Isi Sasaran",IF($E$230=0,0,IF(K234="Y",1,IF(K234="T",0,"Isi Dulu"))))</f>
        <v>Isi Sasaran</v>
      </c>
      <c r="M234" s="850"/>
      <c r="N234" s="853"/>
      <c r="O234" s="517"/>
      <c r="P234" s="517"/>
      <c r="Q234" s="517"/>
      <c r="R234" s="517"/>
    </row>
    <row r="235" spans="2:18" s="527" customFormat="1" ht="15.75">
      <c r="B235" s="836">
        <v>6</v>
      </c>
      <c r="C235" s="839"/>
      <c r="D235" s="857" t="s">
        <v>26</v>
      </c>
      <c r="E235" s="854" t="str">
        <f>IF(D235="Y",1,IF(D235="T",0,IF(D235="Y/T","Belum diisi","Error")))</f>
        <v>Belum diisi</v>
      </c>
      <c r="F235" s="528">
        <v>1</v>
      </c>
      <c r="G235" s="529"/>
      <c r="H235" s="600" t="str">
        <f t="shared" si="4"/>
        <v>Belum Diisi</v>
      </c>
      <c r="I235" s="590" t="s">
        <v>26</v>
      </c>
      <c r="J235" s="591" t="str">
        <f>IF($D$235="Y/T","Isi Sasaran",IF($E$235=0,0,IF(I235="Y",1,IF(I235="T",0,"Isi Dulu"))))</f>
        <v>Isi Sasaran</v>
      </c>
      <c r="K235" s="590" t="s">
        <v>26</v>
      </c>
      <c r="L235" s="591" t="str">
        <f>IF($D$235="Y/T","Isi Sasaran",IF($E$235=0,0,IF(K235="Y",1,IF(K235="T",0,"Isi Dulu"))))</f>
        <v>Isi Sasaran</v>
      </c>
      <c r="M235" s="848" t="s">
        <v>26</v>
      </c>
      <c r="N235" s="851" t="str">
        <f>IF(M235="Y",1,IF(M235="T",0,IF(M235="Y/T","Belum diisi","Error")))</f>
        <v>Belum diisi</v>
      </c>
      <c r="O235" s="517"/>
      <c r="P235" s="517"/>
      <c r="Q235" s="517"/>
      <c r="R235" s="517"/>
    </row>
    <row r="236" spans="2:18" s="527" customFormat="1" ht="15.75">
      <c r="B236" s="837"/>
      <c r="C236" s="840"/>
      <c r="D236" s="858"/>
      <c r="E236" s="855"/>
      <c r="F236" s="549">
        <v>2</v>
      </c>
      <c r="G236" s="550"/>
      <c r="H236" s="598" t="str">
        <f t="shared" si="4"/>
        <v>Belum Diisi</v>
      </c>
      <c r="I236" s="592" t="s">
        <v>26</v>
      </c>
      <c r="J236" s="593" t="str">
        <f>IF($D$235="Y/T","Isi Sasaran",IF($E$235=0,0,IF(I236="Y",1,IF(I236="T",0,"Isi Dulu"))))</f>
        <v>Isi Sasaran</v>
      </c>
      <c r="K236" s="592" t="s">
        <v>26</v>
      </c>
      <c r="L236" s="593" t="str">
        <f>IF($D$235="Y/T","Isi Sasaran",IF($E$235=0,0,IF(K236="Y",1,IF(K236="T",0,"Isi Dulu"))))</f>
        <v>Isi Sasaran</v>
      </c>
      <c r="M236" s="849"/>
      <c r="N236" s="852"/>
      <c r="O236" s="517"/>
      <c r="P236" s="517"/>
      <c r="Q236" s="517"/>
      <c r="R236" s="517"/>
    </row>
    <row r="237" spans="2:18" s="527" customFormat="1" ht="15.75">
      <c r="B237" s="837"/>
      <c r="C237" s="840"/>
      <c r="D237" s="858"/>
      <c r="E237" s="855"/>
      <c r="F237" s="549">
        <v>3</v>
      </c>
      <c r="G237" s="550"/>
      <c r="H237" s="598" t="str">
        <f t="shared" si="4"/>
        <v>Belum Diisi</v>
      </c>
      <c r="I237" s="592" t="s">
        <v>26</v>
      </c>
      <c r="J237" s="593" t="str">
        <f>IF($D$235="Y/T","Isi Sasaran",IF($E$235=0,0,IF(I237="Y",1,IF(I237="T",0,"Isi Dulu"))))</f>
        <v>Isi Sasaran</v>
      </c>
      <c r="K237" s="592" t="s">
        <v>26</v>
      </c>
      <c r="L237" s="593" t="str">
        <f>IF($D$235="Y/T","Isi Sasaran",IF($E$235=0,0,IF(K237="Y",1,IF(K237="T",0,"Isi Dulu"))))</f>
        <v>Isi Sasaran</v>
      </c>
      <c r="M237" s="849"/>
      <c r="N237" s="852"/>
      <c r="O237" s="517"/>
      <c r="P237" s="517"/>
      <c r="Q237" s="517"/>
      <c r="R237" s="517"/>
    </row>
    <row r="238" spans="2:18" s="527" customFormat="1" ht="15.75">
      <c r="B238" s="837"/>
      <c r="C238" s="840"/>
      <c r="D238" s="858"/>
      <c r="E238" s="855"/>
      <c r="F238" s="549">
        <v>4</v>
      </c>
      <c r="G238" s="550"/>
      <c r="H238" s="598" t="str">
        <f t="shared" si="4"/>
        <v>Belum Diisi</v>
      </c>
      <c r="I238" s="592" t="s">
        <v>26</v>
      </c>
      <c r="J238" s="593" t="str">
        <f>IF($D$235="Y/T","Isi Sasaran",IF($E$235=0,0,IF(I238="Y",1,IF(I238="T",0,"Isi Dulu"))))</f>
        <v>Isi Sasaran</v>
      </c>
      <c r="K238" s="592" t="s">
        <v>26</v>
      </c>
      <c r="L238" s="593" t="str">
        <f>IF($D$235="Y/T","Isi Sasaran",IF($E$235=0,0,IF(K238="Y",1,IF(K238="T",0,"Isi Dulu"))))</f>
        <v>Isi Sasaran</v>
      </c>
      <c r="M238" s="849"/>
      <c r="N238" s="852"/>
      <c r="O238" s="517"/>
      <c r="P238" s="517"/>
      <c r="Q238" s="517"/>
      <c r="R238" s="517"/>
    </row>
    <row r="239" spans="2:18" s="527" customFormat="1" ht="15.75">
      <c r="B239" s="838"/>
      <c r="C239" s="841"/>
      <c r="D239" s="859"/>
      <c r="E239" s="856"/>
      <c r="F239" s="569">
        <v>5</v>
      </c>
      <c r="G239" s="570"/>
      <c r="H239" s="599" t="str">
        <f t="shared" si="4"/>
        <v>Belum Diisi</v>
      </c>
      <c r="I239" s="595" t="s">
        <v>26</v>
      </c>
      <c r="J239" s="596" t="str">
        <f>IF($D$235="Y/T","Isi Sasaran",IF($E$235=0,0,IF(I239="Y",1,IF(I239="T",0,"Isi Dulu"))))</f>
        <v>Isi Sasaran</v>
      </c>
      <c r="K239" s="595" t="s">
        <v>26</v>
      </c>
      <c r="L239" s="596" t="str">
        <f>IF($D$235="Y/T","Isi Sasaran",IF($E$235=0,0,IF(K239="Y",1,IF(K239="T",0,"Isi Dulu"))))</f>
        <v>Isi Sasaran</v>
      </c>
      <c r="M239" s="850"/>
      <c r="N239" s="853"/>
      <c r="O239" s="517"/>
      <c r="P239" s="517"/>
      <c r="Q239" s="517"/>
      <c r="R239" s="517"/>
    </row>
    <row r="240" spans="2:18" s="527" customFormat="1" ht="15.75">
      <c r="B240" s="836">
        <v>7</v>
      </c>
      <c r="C240" s="839"/>
      <c r="D240" s="857" t="s">
        <v>26</v>
      </c>
      <c r="E240" s="854" t="str">
        <f>IF(D240="Y",1,IF(D240="T",0,IF(D240="Y/T","Belum diisi","Error")))</f>
        <v>Belum diisi</v>
      </c>
      <c r="F240" s="528">
        <v>1</v>
      </c>
      <c r="G240" s="529"/>
      <c r="H240" s="600" t="str">
        <f t="shared" si="4"/>
        <v>Belum Diisi</v>
      </c>
      <c r="I240" s="590" t="s">
        <v>26</v>
      </c>
      <c r="J240" s="591" t="str">
        <f>IF($D$240="Y/T","Isi Sasaran",IF($E$240=0,0,IF(I240="Y",1,IF(I240="T",0,"Isi Dulu"))))</f>
        <v>Isi Sasaran</v>
      </c>
      <c r="K240" s="590" t="s">
        <v>26</v>
      </c>
      <c r="L240" s="591" t="str">
        <f>IF($D$240="Y/T","Isi Sasaran",IF($E$240=0,0,IF(K240="Y",1,IF(K240="T",0,"Isi Dulu"))))</f>
        <v>Isi Sasaran</v>
      </c>
      <c r="M240" s="848" t="s">
        <v>26</v>
      </c>
      <c r="N240" s="851" t="str">
        <f>IF(M240="Y",1,IF(M240="T",0,IF(M240="Y/T","Belum diisi","Error")))</f>
        <v>Belum diisi</v>
      </c>
      <c r="O240" s="517"/>
      <c r="P240" s="517"/>
      <c r="Q240" s="517"/>
      <c r="R240" s="517"/>
    </row>
    <row r="241" spans="2:18" s="527" customFormat="1" ht="15.75">
      <c r="B241" s="837"/>
      <c r="C241" s="840"/>
      <c r="D241" s="858"/>
      <c r="E241" s="855"/>
      <c r="F241" s="549">
        <v>2</v>
      </c>
      <c r="G241" s="550"/>
      <c r="H241" s="598" t="str">
        <f t="shared" si="4"/>
        <v>Belum Diisi</v>
      </c>
      <c r="I241" s="592" t="s">
        <v>26</v>
      </c>
      <c r="J241" s="593" t="str">
        <f>IF($D$240="Y/T","Isi Sasaran",IF($E$240=0,0,IF(I241="Y",1,IF(I241="T",0,"Isi Dulu"))))</f>
        <v>Isi Sasaran</v>
      </c>
      <c r="K241" s="592" t="s">
        <v>26</v>
      </c>
      <c r="L241" s="593" t="str">
        <f>IF($D$240="Y/T","Isi Sasaran",IF($E$240=0,0,IF(K241="Y",1,IF(K241="T",0,"Isi Dulu"))))</f>
        <v>Isi Sasaran</v>
      </c>
      <c r="M241" s="849"/>
      <c r="N241" s="852"/>
      <c r="O241" s="517"/>
      <c r="P241" s="517"/>
      <c r="Q241" s="517"/>
      <c r="R241" s="517"/>
    </row>
    <row r="242" spans="2:18" s="527" customFormat="1" ht="15.75">
      <c r="B242" s="837"/>
      <c r="C242" s="840"/>
      <c r="D242" s="858"/>
      <c r="E242" s="855"/>
      <c r="F242" s="549">
        <v>3</v>
      </c>
      <c r="G242" s="550"/>
      <c r="H242" s="598" t="str">
        <f t="shared" si="4"/>
        <v>Belum Diisi</v>
      </c>
      <c r="I242" s="592" t="s">
        <v>26</v>
      </c>
      <c r="J242" s="593" t="str">
        <f>IF($D$240="Y/T","Isi Sasaran",IF($E$240=0,0,IF(I242="Y",1,IF(I242="T",0,"Isi Dulu"))))</f>
        <v>Isi Sasaran</v>
      </c>
      <c r="K242" s="592" t="s">
        <v>26</v>
      </c>
      <c r="L242" s="593" t="str">
        <f>IF($D$240="Y/T","Isi Sasaran",IF($E$240=0,0,IF(K242="Y",1,IF(K242="T",0,"Isi Dulu"))))</f>
        <v>Isi Sasaran</v>
      </c>
      <c r="M242" s="849"/>
      <c r="N242" s="852"/>
      <c r="O242" s="517"/>
      <c r="P242" s="517"/>
      <c r="Q242" s="517"/>
      <c r="R242" s="517"/>
    </row>
    <row r="243" spans="2:18" s="527" customFormat="1" ht="15.75">
      <c r="B243" s="837"/>
      <c r="C243" s="840"/>
      <c r="D243" s="858"/>
      <c r="E243" s="855"/>
      <c r="F243" s="549">
        <v>4</v>
      </c>
      <c r="G243" s="550"/>
      <c r="H243" s="598" t="str">
        <f t="shared" si="4"/>
        <v>Belum Diisi</v>
      </c>
      <c r="I243" s="592" t="s">
        <v>26</v>
      </c>
      <c r="J243" s="593" t="str">
        <f>IF($D$240="Y/T","Isi Sasaran",IF($E$240=0,0,IF(I243="Y",1,IF(I243="T",0,"Isi Dulu"))))</f>
        <v>Isi Sasaran</v>
      </c>
      <c r="K243" s="592" t="s">
        <v>26</v>
      </c>
      <c r="L243" s="593" t="str">
        <f>IF($D$240="Y/T","Isi Sasaran",IF($E$240=0,0,IF(K243="Y",1,IF(K243="T",0,"Isi Dulu"))))</f>
        <v>Isi Sasaran</v>
      </c>
      <c r="M243" s="849"/>
      <c r="N243" s="852"/>
      <c r="O243" s="517"/>
      <c r="P243" s="517"/>
      <c r="Q243" s="517"/>
      <c r="R243" s="517"/>
    </row>
    <row r="244" spans="2:18" s="527" customFormat="1" ht="15.75">
      <c r="B244" s="838"/>
      <c r="C244" s="841"/>
      <c r="D244" s="859"/>
      <c r="E244" s="856"/>
      <c r="F244" s="569">
        <v>5</v>
      </c>
      <c r="G244" s="570"/>
      <c r="H244" s="599" t="str">
        <f t="shared" si="4"/>
        <v>Belum Diisi</v>
      </c>
      <c r="I244" s="595" t="s">
        <v>26</v>
      </c>
      <c r="J244" s="596" t="str">
        <f>IF($D$240="Y/T","Isi Sasaran",IF($E$240=0,0,IF(I244="Y",1,IF(I244="T",0,"Isi Dulu"))))</f>
        <v>Isi Sasaran</v>
      </c>
      <c r="K244" s="595" t="s">
        <v>26</v>
      </c>
      <c r="L244" s="596" t="str">
        <f>IF($D$240="Y/T","Isi Sasaran",IF($E$240=0,0,IF(K244="Y",1,IF(K244="T",0,"Isi Dulu"))))</f>
        <v>Isi Sasaran</v>
      </c>
      <c r="M244" s="850"/>
      <c r="N244" s="853"/>
      <c r="O244" s="517"/>
      <c r="P244" s="517"/>
      <c r="Q244" s="517"/>
      <c r="R244" s="517"/>
    </row>
    <row r="245" spans="2:18" s="527" customFormat="1" ht="15.75">
      <c r="B245" s="836">
        <v>8</v>
      </c>
      <c r="C245" s="839"/>
      <c r="D245" s="857" t="s">
        <v>26</v>
      </c>
      <c r="E245" s="854" t="str">
        <f>IF(D245="Y",1,IF(D245="T",0,IF(D245="Y/T","Belum diisi","Error")))</f>
        <v>Belum diisi</v>
      </c>
      <c r="F245" s="528">
        <v>1</v>
      </c>
      <c r="G245" s="529"/>
      <c r="H245" s="600" t="str">
        <f t="shared" si="4"/>
        <v>Belum Diisi</v>
      </c>
      <c r="I245" s="590" t="s">
        <v>26</v>
      </c>
      <c r="J245" s="591" t="str">
        <f>IF($D$245="Y/T","Isi Sasaran",IF($E$245=0,0,IF(I245="Y",1,IF(I245="T",0,"Isi Dulu"))))</f>
        <v>Isi Sasaran</v>
      </c>
      <c r="K245" s="590" t="s">
        <v>26</v>
      </c>
      <c r="L245" s="591" t="str">
        <f>IF($D$245="Y/T","Isi Sasaran",IF($E$245=0,0,IF(K245="Y",1,IF(K245="T",0,"Isi Dulu"))))</f>
        <v>Isi Sasaran</v>
      </c>
      <c r="M245" s="848" t="s">
        <v>26</v>
      </c>
      <c r="N245" s="851" t="str">
        <f>IF(M245="Y",1,IF(M245="T",0,IF(M245="Y/T","Belum diisi","Error")))</f>
        <v>Belum diisi</v>
      </c>
      <c r="O245" s="517"/>
      <c r="P245" s="517"/>
      <c r="Q245" s="517"/>
      <c r="R245" s="517"/>
    </row>
    <row r="246" spans="2:18" s="527" customFormat="1" ht="15.75">
      <c r="B246" s="837"/>
      <c r="C246" s="840"/>
      <c r="D246" s="858"/>
      <c r="E246" s="855"/>
      <c r="F246" s="549">
        <v>2</v>
      </c>
      <c r="G246" s="550"/>
      <c r="H246" s="598" t="str">
        <f t="shared" si="4"/>
        <v>Belum Diisi</v>
      </c>
      <c r="I246" s="592" t="s">
        <v>26</v>
      </c>
      <c r="J246" s="593" t="str">
        <f>IF($D$245="Y/T","Isi Sasaran",IF($E$245=0,0,IF(I246="Y",1,IF(I246="T",0,"Isi Dulu"))))</f>
        <v>Isi Sasaran</v>
      </c>
      <c r="K246" s="592" t="s">
        <v>26</v>
      </c>
      <c r="L246" s="593" t="str">
        <f>IF($D$245="Y/T","Isi Sasaran",IF($E$245=0,0,IF(K246="Y",1,IF(K246="T",0,"Isi Dulu"))))</f>
        <v>Isi Sasaran</v>
      </c>
      <c r="M246" s="849"/>
      <c r="N246" s="852"/>
      <c r="O246" s="517"/>
      <c r="P246" s="517"/>
      <c r="Q246" s="517"/>
      <c r="R246" s="517"/>
    </row>
    <row r="247" spans="2:18" s="527" customFormat="1" ht="15.75">
      <c r="B247" s="837"/>
      <c r="C247" s="840"/>
      <c r="D247" s="858"/>
      <c r="E247" s="855"/>
      <c r="F247" s="549">
        <v>3</v>
      </c>
      <c r="G247" s="550"/>
      <c r="H247" s="598" t="str">
        <f t="shared" si="4"/>
        <v>Belum Diisi</v>
      </c>
      <c r="I247" s="592" t="s">
        <v>26</v>
      </c>
      <c r="J247" s="593" t="str">
        <f>IF($D$245="Y/T","Isi Sasaran",IF($E$245=0,0,IF(I247="Y",1,IF(I247="T",0,"Isi Dulu"))))</f>
        <v>Isi Sasaran</v>
      </c>
      <c r="K247" s="592" t="s">
        <v>26</v>
      </c>
      <c r="L247" s="593" t="str">
        <f>IF($D$245="Y/T","Isi Sasaran",IF($E$245=0,0,IF(K247="Y",1,IF(K247="T",0,"Isi Dulu"))))</f>
        <v>Isi Sasaran</v>
      </c>
      <c r="M247" s="849"/>
      <c r="N247" s="852"/>
      <c r="O247" s="517"/>
      <c r="P247" s="517"/>
      <c r="Q247" s="517"/>
      <c r="R247" s="517"/>
    </row>
    <row r="248" spans="2:18" s="527" customFormat="1" ht="15.75">
      <c r="B248" s="837"/>
      <c r="C248" s="840"/>
      <c r="D248" s="858"/>
      <c r="E248" s="855"/>
      <c r="F248" s="549">
        <v>4</v>
      </c>
      <c r="G248" s="550"/>
      <c r="H248" s="598" t="str">
        <f t="shared" si="4"/>
        <v>Belum Diisi</v>
      </c>
      <c r="I248" s="592" t="s">
        <v>26</v>
      </c>
      <c r="J248" s="593" t="str">
        <f>IF($D$245="Y/T","Isi Sasaran",IF($E$245=0,0,IF(I248="Y",1,IF(I248="T",0,"Isi Dulu"))))</f>
        <v>Isi Sasaran</v>
      </c>
      <c r="K248" s="592" t="s">
        <v>26</v>
      </c>
      <c r="L248" s="593" t="str">
        <f>IF($D$245="Y/T","Isi Sasaran",IF($E$245=0,0,IF(K248="Y",1,IF(K248="T",0,"Isi Dulu"))))</f>
        <v>Isi Sasaran</v>
      </c>
      <c r="M248" s="849"/>
      <c r="N248" s="852"/>
      <c r="O248" s="517"/>
      <c r="P248" s="517"/>
      <c r="Q248" s="517"/>
      <c r="R248" s="517"/>
    </row>
    <row r="249" spans="2:18" s="527" customFormat="1" ht="15.75">
      <c r="B249" s="838"/>
      <c r="C249" s="841"/>
      <c r="D249" s="859"/>
      <c r="E249" s="856"/>
      <c r="F249" s="569">
        <v>5</v>
      </c>
      <c r="G249" s="570"/>
      <c r="H249" s="599" t="str">
        <f t="shared" si="4"/>
        <v>Belum Diisi</v>
      </c>
      <c r="I249" s="595" t="s">
        <v>26</v>
      </c>
      <c r="J249" s="596" t="str">
        <f>IF($D$245="Y/T","Isi Sasaran",IF($E$245=0,0,IF(I249="Y",1,IF(I249="T",0,"Isi Dulu"))))</f>
        <v>Isi Sasaran</v>
      </c>
      <c r="K249" s="595" t="s">
        <v>26</v>
      </c>
      <c r="L249" s="596" t="str">
        <f>IF($D$245="Y/T","Isi Sasaran",IF($E$245=0,0,IF(K249="Y",1,IF(K249="T",0,"Isi Dulu"))))</f>
        <v>Isi Sasaran</v>
      </c>
      <c r="M249" s="850"/>
      <c r="N249" s="853"/>
      <c r="O249" s="517"/>
      <c r="P249" s="517"/>
      <c r="Q249" s="517"/>
      <c r="R249" s="517"/>
    </row>
    <row r="250" spans="2:18" s="527" customFormat="1" ht="15.75">
      <c r="B250" s="836">
        <v>9</v>
      </c>
      <c r="C250" s="839"/>
      <c r="D250" s="857" t="s">
        <v>26</v>
      </c>
      <c r="E250" s="854" t="str">
        <f>IF(D250="Y",1,IF(D250="T",0,IF(D250="Y/T","Belum diisi","Error")))</f>
        <v>Belum diisi</v>
      </c>
      <c r="F250" s="528">
        <v>1</v>
      </c>
      <c r="G250" s="529"/>
      <c r="H250" s="600" t="str">
        <f t="shared" si="4"/>
        <v>Belum Diisi</v>
      </c>
      <c r="I250" s="590" t="s">
        <v>26</v>
      </c>
      <c r="J250" s="591" t="str">
        <f>IF($D$250="Y/T","Isi Sasaran",IF($E$250=0,0,IF(I250="Y",1,IF(I250="T",0,"Isi Dulu"))))</f>
        <v>Isi Sasaran</v>
      </c>
      <c r="K250" s="590" t="s">
        <v>26</v>
      </c>
      <c r="L250" s="591" t="str">
        <f>IF($D$250="Y/T","Isi Sasaran",IF($E$250=0,0,IF(K250="Y",1,IF(K250="T",0,"Isi Dulu"))))</f>
        <v>Isi Sasaran</v>
      </c>
      <c r="M250" s="848" t="s">
        <v>26</v>
      </c>
      <c r="N250" s="851" t="str">
        <f>IF(M250="Y",1,IF(M250="T",0,IF(M250="Y/T","Belum diisi","Error")))</f>
        <v>Belum diisi</v>
      </c>
      <c r="O250" s="517"/>
      <c r="P250" s="517"/>
      <c r="Q250" s="517"/>
      <c r="R250" s="517"/>
    </row>
    <row r="251" spans="2:18" s="527" customFormat="1" ht="15.75">
      <c r="B251" s="837"/>
      <c r="C251" s="840"/>
      <c r="D251" s="858"/>
      <c r="E251" s="855"/>
      <c r="F251" s="549">
        <v>2</v>
      </c>
      <c r="G251" s="550"/>
      <c r="H251" s="598" t="str">
        <f t="shared" si="4"/>
        <v>Belum Diisi</v>
      </c>
      <c r="I251" s="592" t="s">
        <v>26</v>
      </c>
      <c r="J251" s="593" t="str">
        <f>IF($D$250="Y/T","Isi Sasaran",IF($E$250=0,0,IF(I251="Y",1,IF(I251="T",0,"Isi Dulu"))))</f>
        <v>Isi Sasaran</v>
      </c>
      <c r="K251" s="592" t="s">
        <v>26</v>
      </c>
      <c r="L251" s="593" t="str">
        <f>IF($D$250="Y/T","Isi Sasaran",IF($E$250=0,0,IF(K251="Y",1,IF(K251="T",0,"Isi Dulu"))))</f>
        <v>Isi Sasaran</v>
      </c>
      <c r="M251" s="849"/>
      <c r="N251" s="852"/>
      <c r="O251" s="517"/>
      <c r="P251" s="517"/>
      <c r="Q251" s="517"/>
      <c r="R251" s="517"/>
    </row>
    <row r="252" spans="2:18" s="527" customFormat="1" ht="15.75">
      <c r="B252" s="837"/>
      <c r="C252" s="840"/>
      <c r="D252" s="858"/>
      <c r="E252" s="855"/>
      <c r="F252" s="549">
        <v>3</v>
      </c>
      <c r="G252" s="550"/>
      <c r="H252" s="598" t="str">
        <f t="shared" si="4"/>
        <v>Belum Diisi</v>
      </c>
      <c r="I252" s="592" t="s">
        <v>26</v>
      </c>
      <c r="J252" s="593" t="str">
        <f>IF($D$250="Y/T","Isi Sasaran",IF($E$250=0,0,IF(I252="Y",1,IF(I252="T",0,"Isi Dulu"))))</f>
        <v>Isi Sasaran</v>
      </c>
      <c r="K252" s="592" t="s">
        <v>26</v>
      </c>
      <c r="L252" s="593" t="str">
        <f>IF($D$250="Y/T","Isi Sasaran",IF($E$250=0,0,IF(K252="Y",1,IF(K252="T",0,"Isi Dulu"))))</f>
        <v>Isi Sasaran</v>
      </c>
      <c r="M252" s="849"/>
      <c r="N252" s="852"/>
      <c r="O252" s="517"/>
      <c r="P252" s="517"/>
      <c r="Q252" s="517"/>
      <c r="R252" s="517"/>
    </row>
    <row r="253" spans="2:18" s="527" customFormat="1" ht="15.75">
      <c r="B253" s="837"/>
      <c r="C253" s="840"/>
      <c r="D253" s="858"/>
      <c r="E253" s="855"/>
      <c r="F253" s="549">
        <v>4</v>
      </c>
      <c r="G253" s="550"/>
      <c r="H253" s="598" t="str">
        <f t="shared" si="4"/>
        <v>Belum Diisi</v>
      </c>
      <c r="I253" s="592" t="s">
        <v>26</v>
      </c>
      <c r="J253" s="593" t="str">
        <f>IF($D$250="Y/T","Isi Sasaran",IF($E$250=0,0,IF(I253="Y",1,IF(I253="T",0,"Isi Dulu"))))</f>
        <v>Isi Sasaran</v>
      </c>
      <c r="K253" s="592" t="s">
        <v>26</v>
      </c>
      <c r="L253" s="593" t="str">
        <f>IF($D$250="Y/T","Isi Sasaran",IF($E$250=0,0,IF(K253="Y",1,IF(K253="T",0,"Isi Dulu"))))</f>
        <v>Isi Sasaran</v>
      </c>
      <c r="M253" s="849"/>
      <c r="N253" s="852"/>
      <c r="O253" s="517"/>
      <c r="P253" s="517"/>
      <c r="Q253" s="517"/>
      <c r="R253" s="517"/>
    </row>
    <row r="254" spans="2:18" s="527" customFormat="1" ht="15.75">
      <c r="B254" s="838"/>
      <c r="C254" s="841"/>
      <c r="D254" s="859"/>
      <c r="E254" s="856"/>
      <c r="F254" s="569">
        <v>5</v>
      </c>
      <c r="G254" s="570"/>
      <c r="H254" s="599" t="str">
        <f t="shared" si="4"/>
        <v>Belum Diisi</v>
      </c>
      <c r="I254" s="595" t="s">
        <v>26</v>
      </c>
      <c r="J254" s="596" t="str">
        <f>IF($D$250="Y/T","Isi Sasaran",IF($E$250=0,0,IF(I254="Y",1,IF(I254="T",0,"Isi Dulu"))))</f>
        <v>Isi Sasaran</v>
      </c>
      <c r="K254" s="595" t="s">
        <v>26</v>
      </c>
      <c r="L254" s="596" t="str">
        <f>IF($D$250="Y/T","Isi Sasaran",IF($E$250=0,0,IF(K254="Y",1,IF(K254="T",0,"Isi Dulu"))))</f>
        <v>Isi Sasaran</v>
      </c>
      <c r="M254" s="850"/>
      <c r="N254" s="853"/>
      <c r="O254" s="517"/>
      <c r="P254" s="517"/>
      <c r="Q254" s="517"/>
      <c r="R254" s="517"/>
    </row>
    <row r="255" spans="2:18" s="527" customFormat="1" ht="15.75">
      <c r="B255" s="836">
        <v>10</v>
      </c>
      <c r="C255" s="839"/>
      <c r="D255" s="857" t="s">
        <v>26</v>
      </c>
      <c r="E255" s="854" t="str">
        <f>IF(D255="Y",1,IF(D255="T",0,IF(D255="Y/T","Belum diisi","Error")))</f>
        <v>Belum diisi</v>
      </c>
      <c r="F255" s="528">
        <v>1</v>
      </c>
      <c r="G255" s="529"/>
      <c r="H255" s="600" t="str">
        <f t="shared" si="4"/>
        <v>Belum Diisi</v>
      </c>
      <c r="I255" s="590" t="s">
        <v>26</v>
      </c>
      <c r="J255" s="591" t="str">
        <f>IF($D$255="Y/T","Isi Sasaran",IF($E$255=0,0,IF(I255="Y",1,IF(I255="T",0,"Isi Dulu"))))</f>
        <v>Isi Sasaran</v>
      </c>
      <c r="K255" s="590" t="s">
        <v>26</v>
      </c>
      <c r="L255" s="591" t="str">
        <f>IF($D$255="Y/T","Isi Sasaran",IF($E$255=0,0,IF(K255="Y",1,IF(K255="T",0,"Isi Dulu"))))</f>
        <v>Isi Sasaran</v>
      </c>
      <c r="M255" s="848" t="s">
        <v>26</v>
      </c>
      <c r="N255" s="851" t="str">
        <f>IF(M255="Y",1,IF(M255="T",0,IF(M255="Y/T","Belum diisi","Error")))</f>
        <v>Belum diisi</v>
      </c>
      <c r="O255" s="517"/>
      <c r="P255" s="517"/>
      <c r="Q255" s="517"/>
      <c r="R255" s="517"/>
    </row>
    <row r="256" spans="2:18" s="527" customFormat="1" ht="15.75">
      <c r="B256" s="837"/>
      <c r="C256" s="840"/>
      <c r="D256" s="858"/>
      <c r="E256" s="855"/>
      <c r="F256" s="549">
        <v>2</v>
      </c>
      <c r="G256" s="550"/>
      <c r="H256" s="598" t="str">
        <f t="shared" si="4"/>
        <v>Belum Diisi</v>
      </c>
      <c r="I256" s="592" t="s">
        <v>26</v>
      </c>
      <c r="J256" s="593" t="str">
        <f>IF($D$255="Y/T","Isi Sasaran",IF($E$255=0,0,IF(I256="Y",1,IF(I256="T",0,"Isi Dulu"))))</f>
        <v>Isi Sasaran</v>
      </c>
      <c r="K256" s="592" t="s">
        <v>26</v>
      </c>
      <c r="L256" s="593" t="str">
        <f>IF($D$255="Y/T","Isi Sasaran",IF($E$255=0,0,IF(K256="Y",1,IF(K256="T",0,"Isi Dulu"))))</f>
        <v>Isi Sasaran</v>
      </c>
      <c r="M256" s="849"/>
      <c r="N256" s="852"/>
      <c r="O256" s="517"/>
      <c r="P256" s="517"/>
      <c r="Q256" s="517"/>
      <c r="R256" s="517"/>
    </row>
    <row r="257" spans="2:18" s="527" customFormat="1" ht="15.75">
      <c r="B257" s="837"/>
      <c r="C257" s="840"/>
      <c r="D257" s="858"/>
      <c r="E257" s="855"/>
      <c r="F257" s="549">
        <v>3</v>
      </c>
      <c r="G257" s="550"/>
      <c r="H257" s="598" t="str">
        <f t="shared" si="4"/>
        <v>Belum Diisi</v>
      </c>
      <c r="I257" s="592" t="s">
        <v>26</v>
      </c>
      <c r="J257" s="593" t="str">
        <f>IF($D$255="Y/T","Isi Sasaran",IF($E$255=0,0,IF(I257="Y",1,IF(I257="T",0,"Isi Dulu"))))</f>
        <v>Isi Sasaran</v>
      </c>
      <c r="K257" s="592" t="s">
        <v>26</v>
      </c>
      <c r="L257" s="593" t="str">
        <f>IF($D$255="Y/T","Isi Sasaran",IF($E$255=0,0,IF(K257="Y",1,IF(K257="T",0,"Isi Dulu"))))</f>
        <v>Isi Sasaran</v>
      </c>
      <c r="M257" s="849"/>
      <c r="N257" s="852"/>
      <c r="O257" s="517"/>
      <c r="P257" s="517"/>
      <c r="Q257" s="517"/>
      <c r="R257" s="517"/>
    </row>
    <row r="258" spans="2:18" s="527" customFormat="1" ht="15.75">
      <c r="B258" s="837"/>
      <c r="C258" s="840"/>
      <c r="D258" s="858"/>
      <c r="E258" s="855"/>
      <c r="F258" s="549">
        <v>4</v>
      </c>
      <c r="G258" s="550"/>
      <c r="H258" s="598" t="str">
        <f t="shared" si="4"/>
        <v>Belum Diisi</v>
      </c>
      <c r="I258" s="592" t="s">
        <v>26</v>
      </c>
      <c r="J258" s="593" t="str">
        <f>IF($D$255="Y/T","Isi Sasaran",IF($E$255=0,0,IF(I258="Y",1,IF(I258="T",0,"Isi Dulu"))))</f>
        <v>Isi Sasaran</v>
      </c>
      <c r="K258" s="592" t="s">
        <v>26</v>
      </c>
      <c r="L258" s="593" t="str">
        <f>IF($D$255="Y/T","Isi Sasaran",IF($E$255=0,0,IF(K258="Y",1,IF(K258="T",0,"Isi Dulu"))))</f>
        <v>Isi Sasaran</v>
      </c>
      <c r="M258" s="849"/>
      <c r="N258" s="852"/>
      <c r="O258" s="517"/>
      <c r="P258" s="517"/>
      <c r="Q258" s="517"/>
      <c r="R258" s="517"/>
    </row>
    <row r="259" spans="2:18" s="527" customFormat="1" ht="15.75">
      <c r="B259" s="838"/>
      <c r="C259" s="841"/>
      <c r="D259" s="859"/>
      <c r="E259" s="856"/>
      <c r="F259" s="569">
        <v>5</v>
      </c>
      <c r="G259" s="570"/>
      <c r="H259" s="599" t="str">
        <f t="shared" si="4"/>
        <v>Belum Diisi</v>
      </c>
      <c r="I259" s="595" t="s">
        <v>26</v>
      </c>
      <c r="J259" s="596" t="str">
        <f>IF($D$255="Y/T","Isi Sasaran",IF($E$255=0,0,IF(I259="Y",1,IF(I259="T",0,"Isi Dulu"))))</f>
        <v>Isi Sasaran</v>
      </c>
      <c r="K259" s="595" t="s">
        <v>26</v>
      </c>
      <c r="L259" s="596" t="str">
        <f>IF($D$255="Y/T","Isi Sasaran",IF($E$255=0,0,IF(K259="Y",1,IF(K259="T",0,"Isi Dulu"))))</f>
        <v>Isi Sasaran</v>
      </c>
      <c r="M259" s="850"/>
      <c r="N259" s="853"/>
      <c r="O259" s="517"/>
      <c r="P259" s="517"/>
      <c r="Q259" s="517"/>
      <c r="R259" s="517"/>
    </row>
    <row r="260" spans="2:18" s="527" customFormat="1" ht="15.75">
      <c r="B260" s="836">
        <v>11</v>
      </c>
      <c r="C260" s="839"/>
      <c r="D260" s="857" t="s">
        <v>26</v>
      </c>
      <c r="E260" s="854" t="str">
        <f>IF(D260="Y",1,IF(D260="T",0,IF(D260="Y/T","Belum diisi","Error")))</f>
        <v>Belum diisi</v>
      </c>
      <c r="F260" s="528">
        <v>1</v>
      </c>
      <c r="G260" s="529"/>
      <c r="H260" s="600" t="str">
        <f t="shared" si="4"/>
        <v>Belum Diisi</v>
      </c>
      <c r="I260" s="590" t="s">
        <v>26</v>
      </c>
      <c r="J260" s="591" t="str">
        <f>IF($D$260="Y/T","Isi Sasaran",IF($E$260=0,0,IF(I260="Y",1,IF(I260="T",0,"Isi Dulu"))))</f>
        <v>Isi Sasaran</v>
      </c>
      <c r="K260" s="590" t="s">
        <v>26</v>
      </c>
      <c r="L260" s="591" t="str">
        <f>IF($D$260="Y/T","Isi Sasaran",IF($E$260=0,0,IF(K260="Y",1,IF(K260="T",0,"Isi Dulu"))))</f>
        <v>Isi Sasaran</v>
      </c>
      <c r="M260" s="848" t="s">
        <v>26</v>
      </c>
      <c r="N260" s="851" t="str">
        <f>IF(M260="Y",1,IF(M260="T",0,IF(M260="Y/T","Belum diisi","Error")))</f>
        <v>Belum diisi</v>
      </c>
      <c r="O260" s="517"/>
      <c r="P260" s="517"/>
      <c r="Q260" s="517"/>
      <c r="R260" s="517"/>
    </row>
    <row r="261" spans="2:18" s="527" customFormat="1" ht="15.75">
      <c r="B261" s="837"/>
      <c r="C261" s="840"/>
      <c r="D261" s="858"/>
      <c r="E261" s="855"/>
      <c r="F261" s="549">
        <v>2</v>
      </c>
      <c r="G261" s="550"/>
      <c r="H261" s="598" t="str">
        <f t="shared" si="4"/>
        <v>Belum Diisi</v>
      </c>
      <c r="I261" s="592" t="s">
        <v>26</v>
      </c>
      <c r="J261" s="593" t="str">
        <f>IF($D$260="Y/T","Isi Sasaran",IF($E$260=0,0,IF(I261="Y",1,IF(I261="T",0,"Isi Dulu"))))</f>
        <v>Isi Sasaran</v>
      </c>
      <c r="K261" s="592" t="s">
        <v>26</v>
      </c>
      <c r="L261" s="593" t="str">
        <f>IF($D$260="Y/T","Isi Sasaran",IF($E$260=0,0,IF(K261="Y",1,IF(K261="T",0,"Isi Dulu"))))</f>
        <v>Isi Sasaran</v>
      </c>
      <c r="M261" s="849"/>
      <c r="N261" s="852"/>
      <c r="O261" s="517"/>
      <c r="P261" s="517"/>
      <c r="Q261" s="517"/>
      <c r="R261" s="517"/>
    </row>
    <row r="262" spans="2:18" s="527" customFormat="1" ht="15.75">
      <c r="B262" s="837"/>
      <c r="C262" s="840"/>
      <c r="D262" s="858"/>
      <c r="E262" s="855"/>
      <c r="F262" s="549">
        <v>3</v>
      </c>
      <c r="G262" s="550"/>
      <c r="H262" s="598" t="str">
        <f t="shared" si="4"/>
        <v>Belum Diisi</v>
      </c>
      <c r="I262" s="592" t="s">
        <v>26</v>
      </c>
      <c r="J262" s="593" t="str">
        <f>IF($D$260="Y/T","Isi Sasaran",IF($E$260=0,0,IF(I262="Y",1,IF(I262="T",0,"Isi Dulu"))))</f>
        <v>Isi Sasaran</v>
      </c>
      <c r="K262" s="592" t="s">
        <v>26</v>
      </c>
      <c r="L262" s="593" t="str">
        <f>IF($D$260="Y/T","Isi Sasaran",IF($E$260=0,0,IF(K262="Y",1,IF(K262="T",0,"Isi Dulu"))))</f>
        <v>Isi Sasaran</v>
      </c>
      <c r="M262" s="849"/>
      <c r="N262" s="852"/>
      <c r="O262" s="517"/>
      <c r="P262" s="517"/>
      <c r="Q262" s="517"/>
      <c r="R262" s="517"/>
    </row>
    <row r="263" spans="2:18" s="527" customFormat="1" ht="15.75">
      <c r="B263" s="837"/>
      <c r="C263" s="840"/>
      <c r="D263" s="858"/>
      <c r="E263" s="855"/>
      <c r="F263" s="549">
        <v>4</v>
      </c>
      <c r="G263" s="550"/>
      <c r="H263" s="598" t="str">
        <f t="shared" si="4"/>
        <v>Belum Diisi</v>
      </c>
      <c r="I263" s="592" t="s">
        <v>26</v>
      </c>
      <c r="J263" s="593" t="str">
        <f>IF($D$260="Y/T","Isi Sasaran",IF($E$260=0,0,IF(I263="Y",1,IF(I263="T",0,"Isi Dulu"))))</f>
        <v>Isi Sasaran</v>
      </c>
      <c r="K263" s="592" t="s">
        <v>26</v>
      </c>
      <c r="L263" s="593" t="str">
        <f>IF($D$260="Y/T","Isi Sasaran",IF($E$260=0,0,IF(K263="Y",1,IF(K263="T",0,"Isi Dulu"))))</f>
        <v>Isi Sasaran</v>
      </c>
      <c r="M263" s="849"/>
      <c r="N263" s="852"/>
      <c r="O263" s="517"/>
      <c r="P263" s="517"/>
      <c r="Q263" s="517"/>
      <c r="R263" s="517"/>
    </row>
    <row r="264" spans="2:18" s="527" customFormat="1" ht="15.75">
      <c r="B264" s="838"/>
      <c r="C264" s="841"/>
      <c r="D264" s="859"/>
      <c r="E264" s="856"/>
      <c r="F264" s="569">
        <v>5</v>
      </c>
      <c r="G264" s="570"/>
      <c r="H264" s="599" t="str">
        <f t="shared" si="4"/>
        <v>Belum Diisi</v>
      </c>
      <c r="I264" s="595" t="s">
        <v>26</v>
      </c>
      <c r="J264" s="596" t="str">
        <f>IF($D$260="Y/T","Isi Sasaran",IF($E$260=0,0,IF(I264="Y",1,IF(I264="T",0,"Isi Dulu"))))</f>
        <v>Isi Sasaran</v>
      </c>
      <c r="K264" s="595" t="s">
        <v>26</v>
      </c>
      <c r="L264" s="596" t="str">
        <f>IF($D$260="Y/T","Isi Sasaran",IF($E$260=0,0,IF(K264="Y",1,IF(K264="T",0,"Isi Dulu"))))</f>
        <v>Isi Sasaran</v>
      </c>
      <c r="M264" s="850"/>
      <c r="N264" s="853"/>
      <c r="O264" s="517"/>
      <c r="P264" s="517"/>
      <c r="Q264" s="517"/>
      <c r="R264" s="517"/>
    </row>
    <row r="265" spans="2:18" s="527" customFormat="1" ht="15.75">
      <c r="B265" s="836">
        <v>12</v>
      </c>
      <c r="C265" s="839"/>
      <c r="D265" s="857" t="s">
        <v>26</v>
      </c>
      <c r="E265" s="854" t="str">
        <f>IF(D265="Y",1,IF(D265="T",0,IF(D265="Y/T","Belum diisi","Error")))</f>
        <v>Belum diisi</v>
      </c>
      <c r="F265" s="528">
        <v>1</v>
      </c>
      <c r="G265" s="529"/>
      <c r="H265" s="600" t="str">
        <f t="shared" si="4"/>
        <v>Belum Diisi</v>
      </c>
      <c r="I265" s="590" t="s">
        <v>26</v>
      </c>
      <c r="J265" s="591" t="str">
        <f>IF($D$265="Y/T","Isi Sasaran",IF($E$265=0,0,IF(I265="Y",1,IF(I265="T",0,"Isi Dulu"))))</f>
        <v>Isi Sasaran</v>
      </c>
      <c r="K265" s="590" t="s">
        <v>26</v>
      </c>
      <c r="L265" s="591" t="str">
        <f>IF($D$265="Y/T","Isi Sasaran",IF($E$265=0,0,IF(K265="Y",1,IF(K265="T",0,"Isi Dulu"))))</f>
        <v>Isi Sasaran</v>
      </c>
      <c r="M265" s="848" t="s">
        <v>26</v>
      </c>
      <c r="N265" s="851" t="str">
        <f>IF(M265="Y",1,IF(M265="T",0,IF(M265="Y/T","Belum diisi","Error")))</f>
        <v>Belum diisi</v>
      </c>
      <c r="O265" s="517"/>
      <c r="P265" s="517"/>
      <c r="Q265" s="517"/>
      <c r="R265" s="517"/>
    </row>
    <row r="266" spans="2:18" s="527" customFormat="1" ht="15.75">
      <c r="B266" s="837"/>
      <c r="C266" s="840"/>
      <c r="D266" s="858"/>
      <c r="E266" s="855"/>
      <c r="F266" s="549">
        <v>2</v>
      </c>
      <c r="G266" s="550"/>
      <c r="H266" s="598" t="str">
        <f t="shared" si="4"/>
        <v>Belum Diisi</v>
      </c>
      <c r="I266" s="592" t="s">
        <v>26</v>
      </c>
      <c r="J266" s="593" t="str">
        <f>IF($D$265="Y/T","Isi Sasaran",IF($E$265=0,0,IF(I266="Y",1,IF(I266="T",0,"Isi Dulu"))))</f>
        <v>Isi Sasaran</v>
      </c>
      <c r="K266" s="592" t="s">
        <v>26</v>
      </c>
      <c r="L266" s="593" t="str">
        <f>IF($D$265="Y/T","Isi Sasaran",IF($E$265=0,0,IF(K266="Y",1,IF(K266="T",0,"Isi Dulu"))))</f>
        <v>Isi Sasaran</v>
      </c>
      <c r="M266" s="849"/>
      <c r="N266" s="852"/>
      <c r="O266" s="517"/>
      <c r="P266" s="517"/>
      <c r="Q266" s="517"/>
      <c r="R266" s="517"/>
    </row>
    <row r="267" spans="2:18" s="527" customFormat="1" ht="15.75">
      <c r="B267" s="837"/>
      <c r="C267" s="840"/>
      <c r="D267" s="858"/>
      <c r="E267" s="855"/>
      <c r="F267" s="549">
        <v>3</v>
      </c>
      <c r="G267" s="550"/>
      <c r="H267" s="598" t="str">
        <f t="shared" si="4"/>
        <v>Belum Diisi</v>
      </c>
      <c r="I267" s="592" t="s">
        <v>26</v>
      </c>
      <c r="J267" s="593" t="str">
        <f>IF($D$265="Y/T","Isi Sasaran",IF($E$265=0,0,IF(I267="Y",1,IF(I267="T",0,"Isi Dulu"))))</f>
        <v>Isi Sasaran</v>
      </c>
      <c r="K267" s="592" t="s">
        <v>26</v>
      </c>
      <c r="L267" s="593" t="str">
        <f>IF($D$265="Y/T","Isi Sasaran",IF($E$265=0,0,IF(K267="Y",1,IF(K267="T",0,"Isi Dulu"))))</f>
        <v>Isi Sasaran</v>
      </c>
      <c r="M267" s="849"/>
      <c r="N267" s="852"/>
      <c r="O267" s="517"/>
      <c r="P267" s="517"/>
      <c r="Q267" s="517"/>
      <c r="R267" s="517"/>
    </row>
    <row r="268" spans="2:18" s="527" customFormat="1" ht="15.75">
      <c r="B268" s="837"/>
      <c r="C268" s="840"/>
      <c r="D268" s="858"/>
      <c r="E268" s="855"/>
      <c r="F268" s="549">
        <v>4</v>
      </c>
      <c r="G268" s="550"/>
      <c r="H268" s="598" t="str">
        <f t="shared" si="4"/>
        <v>Belum Diisi</v>
      </c>
      <c r="I268" s="592" t="s">
        <v>26</v>
      </c>
      <c r="J268" s="593" t="str">
        <f>IF($D$265="Y/T","Isi Sasaran",IF($E$265=0,0,IF(I268="Y",1,IF(I268="T",0,"Isi Dulu"))))</f>
        <v>Isi Sasaran</v>
      </c>
      <c r="K268" s="592" t="s">
        <v>26</v>
      </c>
      <c r="L268" s="593" t="str">
        <f>IF($D$265="Y/T","Isi Sasaran",IF($E$265=0,0,IF(K268="Y",1,IF(K268="T",0,"Isi Dulu"))))</f>
        <v>Isi Sasaran</v>
      </c>
      <c r="M268" s="849"/>
      <c r="N268" s="852"/>
      <c r="O268" s="517"/>
      <c r="P268" s="517"/>
      <c r="Q268" s="517"/>
      <c r="R268" s="517"/>
    </row>
    <row r="269" spans="2:18" s="527" customFormat="1" ht="15.75">
      <c r="B269" s="838"/>
      <c r="C269" s="841"/>
      <c r="D269" s="859"/>
      <c r="E269" s="856"/>
      <c r="F269" s="569">
        <v>5</v>
      </c>
      <c r="G269" s="570"/>
      <c r="H269" s="599" t="str">
        <f t="shared" si="4"/>
        <v>Belum Diisi</v>
      </c>
      <c r="I269" s="595" t="s">
        <v>26</v>
      </c>
      <c r="J269" s="596" t="str">
        <f>IF($D$265="Y/T","Isi Sasaran",IF($E$265=0,0,IF(I269="Y",1,IF(I269="T",0,"Isi Dulu"))))</f>
        <v>Isi Sasaran</v>
      </c>
      <c r="K269" s="595" t="s">
        <v>26</v>
      </c>
      <c r="L269" s="596" t="str">
        <f>IF($D$265="Y/T","Isi Sasaran",IF($E$265=0,0,IF(K269="Y",1,IF(K269="T",0,"Isi Dulu"))))</f>
        <v>Isi Sasaran</v>
      </c>
      <c r="M269" s="850"/>
      <c r="N269" s="853"/>
      <c r="O269" s="517"/>
      <c r="P269" s="517"/>
      <c r="Q269" s="517"/>
      <c r="R269" s="517"/>
    </row>
    <row r="270" spans="2:18" s="527" customFormat="1" ht="15.75">
      <c r="B270" s="836">
        <v>13</v>
      </c>
      <c r="C270" s="839"/>
      <c r="D270" s="857" t="s">
        <v>26</v>
      </c>
      <c r="E270" s="854" t="str">
        <f>IF(D270="Y",1,IF(D270="T",0,IF(D270="Y/T","Belum diisi","Error")))</f>
        <v>Belum diisi</v>
      </c>
      <c r="F270" s="528">
        <v>1</v>
      </c>
      <c r="G270" s="529"/>
      <c r="H270" s="600" t="str">
        <f t="shared" si="4"/>
        <v>Belum Diisi</v>
      </c>
      <c r="I270" s="590" t="s">
        <v>26</v>
      </c>
      <c r="J270" s="591" t="str">
        <f>IF($D$270="Y/T","Isi Sasaran",IF($E$270=0,0,IF(I270="Y",1,IF(I270="T",0,"Isi Dulu"))))</f>
        <v>Isi Sasaran</v>
      </c>
      <c r="K270" s="590" t="s">
        <v>26</v>
      </c>
      <c r="L270" s="591" t="str">
        <f>IF($D$270="Y/T","Isi Sasaran",IF($E$270=0,0,IF(K270="Y",1,IF(K270="T",0,"Isi Dulu"))))</f>
        <v>Isi Sasaran</v>
      </c>
      <c r="M270" s="848" t="s">
        <v>26</v>
      </c>
      <c r="N270" s="851" t="str">
        <f>IF(M270="Y",1,IF(M270="T",0,IF(M270="Y/T","Belum diisi","Error")))</f>
        <v>Belum diisi</v>
      </c>
      <c r="O270" s="517"/>
      <c r="P270" s="517"/>
      <c r="Q270" s="517"/>
      <c r="R270" s="517"/>
    </row>
    <row r="271" spans="2:18" s="527" customFormat="1" ht="15.75">
      <c r="B271" s="837"/>
      <c r="C271" s="840"/>
      <c r="D271" s="858"/>
      <c r="E271" s="855"/>
      <c r="F271" s="549">
        <v>2</v>
      </c>
      <c r="G271" s="550"/>
      <c r="H271" s="598" t="str">
        <f t="shared" si="4"/>
        <v>Belum Diisi</v>
      </c>
      <c r="I271" s="592" t="s">
        <v>26</v>
      </c>
      <c r="J271" s="593" t="str">
        <f>IF($D$270="Y/T","Isi Sasaran",IF($E$270=0,0,IF(I271="Y",1,IF(I271="T",0,"Isi Dulu"))))</f>
        <v>Isi Sasaran</v>
      </c>
      <c r="K271" s="592" t="s">
        <v>26</v>
      </c>
      <c r="L271" s="593" t="str">
        <f>IF($D$270="Y/T","Isi Sasaran",IF($E$270=0,0,IF(K271="Y",1,IF(K271="T",0,"Isi Dulu"))))</f>
        <v>Isi Sasaran</v>
      </c>
      <c r="M271" s="849"/>
      <c r="N271" s="852"/>
      <c r="O271" s="517"/>
      <c r="P271" s="517"/>
      <c r="Q271" s="517"/>
      <c r="R271" s="517"/>
    </row>
    <row r="272" spans="2:18" s="527" customFormat="1" ht="15.75">
      <c r="B272" s="837"/>
      <c r="C272" s="840"/>
      <c r="D272" s="858"/>
      <c r="E272" s="855"/>
      <c r="F272" s="549">
        <v>3</v>
      </c>
      <c r="G272" s="550"/>
      <c r="H272" s="598" t="str">
        <f t="shared" si="4"/>
        <v>Belum Diisi</v>
      </c>
      <c r="I272" s="592" t="s">
        <v>26</v>
      </c>
      <c r="J272" s="593" t="str">
        <f>IF($D$270="Y/T","Isi Sasaran",IF($E$270=0,0,IF(I272="Y",1,IF(I272="T",0,"Isi Dulu"))))</f>
        <v>Isi Sasaran</v>
      </c>
      <c r="K272" s="592" t="s">
        <v>26</v>
      </c>
      <c r="L272" s="593" t="str">
        <f>IF($D$270="Y/T","Isi Sasaran",IF($E$270=0,0,IF(K272="Y",1,IF(K272="T",0,"Isi Dulu"))))</f>
        <v>Isi Sasaran</v>
      </c>
      <c r="M272" s="849"/>
      <c r="N272" s="852"/>
      <c r="O272" s="517"/>
      <c r="P272" s="517"/>
      <c r="Q272" s="517"/>
      <c r="R272" s="517"/>
    </row>
    <row r="273" spans="2:18" s="527" customFormat="1" ht="15.75">
      <c r="B273" s="837"/>
      <c r="C273" s="840"/>
      <c r="D273" s="858"/>
      <c r="E273" s="855"/>
      <c r="F273" s="549">
        <v>4</v>
      </c>
      <c r="G273" s="550"/>
      <c r="H273" s="598" t="str">
        <f t="shared" si="4"/>
        <v>Belum Diisi</v>
      </c>
      <c r="I273" s="592" t="s">
        <v>26</v>
      </c>
      <c r="J273" s="593" t="str">
        <f>IF($D$270="Y/T","Isi Sasaran",IF($E$270=0,0,IF(I273="Y",1,IF(I273="T",0,"Isi Dulu"))))</f>
        <v>Isi Sasaran</v>
      </c>
      <c r="K273" s="592" t="s">
        <v>26</v>
      </c>
      <c r="L273" s="593" t="str">
        <f>IF($D$270="Y/T","Isi Sasaran",IF($E$270=0,0,IF(K273="Y",1,IF(K273="T",0,"Isi Dulu"))))</f>
        <v>Isi Sasaran</v>
      </c>
      <c r="M273" s="849"/>
      <c r="N273" s="852"/>
      <c r="O273" s="517"/>
      <c r="P273" s="517"/>
      <c r="Q273" s="517"/>
      <c r="R273" s="517"/>
    </row>
    <row r="274" spans="2:18" s="527" customFormat="1" ht="15.75">
      <c r="B274" s="838"/>
      <c r="C274" s="841"/>
      <c r="D274" s="859"/>
      <c r="E274" s="856"/>
      <c r="F274" s="569">
        <v>5</v>
      </c>
      <c r="G274" s="570"/>
      <c r="H274" s="599" t="str">
        <f t="shared" si="4"/>
        <v>Belum Diisi</v>
      </c>
      <c r="I274" s="595" t="s">
        <v>26</v>
      </c>
      <c r="J274" s="596" t="str">
        <f>IF($D$270="Y/T","Isi Sasaran",IF($E$270=0,0,IF(I274="Y",1,IF(I274="T",0,"Isi Dulu"))))</f>
        <v>Isi Sasaran</v>
      </c>
      <c r="K274" s="595" t="s">
        <v>26</v>
      </c>
      <c r="L274" s="596" t="str">
        <f>IF($D$270="Y/T","Isi Sasaran",IF($E$270=0,0,IF(K274="Y",1,IF(K274="T",0,"Isi Dulu"))))</f>
        <v>Isi Sasaran</v>
      </c>
      <c r="M274" s="850"/>
      <c r="N274" s="853"/>
      <c r="O274" s="517"/>
      <c r="P274" s="517"/>
      <c r="Q274" s="517"/>
      <c r="R274" s="517"/>
    </row>
    <row r="275" spans="2:18" s="527" customFormat="1" ht="15.75">
      <c r="B275" s="836">
        <v>14</v>
      </c>
      <c r="C275" s="839"/>
      <c r="D275" s="857" t="s">
        <v>26</v>
      </c>
      <c r="E275" s="854" t="str">
        <f>IF(D275="Y",1,IF(D275="T",0,IF(D275="Y/T","Belum diisi","Error")))</f>
        <v>Belum diisi</v>
      </c>
      <c r="F275" s="528">
        <v>1</v>
      </c>
      <c r="G275" s="529"/>
      <c r="H275" s="600" t="str">
        <f t="shared" ref="H275:H309" si="5">IF(OR(J275="Isi Dulu",L275="Isi Dulu",J275="Isi Sasaran",L275="Isi Sasaran"),"Belum Diisi",IF(SUM(J275,L275)=2,1,IF(SUM(J275,L275)=1,0,IF(SUM(J275,L275)=0,0,"Error"))))</f>
        <v>Belum Diisi</v>
      </c>
      <c r="I275" s="590" t="s">
        <v>26</v>
      </c>
      <c r="J275" s="591" t="str">
        <f>IF($D$275="Y/T","Isi Sasaran",IF($E$275=0,0,IF(I275="Y",1,IF(I275="T",0,"Isi Dulu"))))</f>
        <v>Isi Sasaran</v>
      </c>
      <c r="K275" s="590" t="s">
        <v>26</v>
      </c>
      <c r="L275" s="591" t="str">
        <f>IF($D$275="Y/T","Isi Sasaran",IF($E$275=0,0,IF(K275="Y",1,IF(K275="T",0,"Isi Dulu"))))</f>
        <v>Isi Sasaran</v>
      </c>
      <c r="M275" s="848" t="s">
        <v>26</v>
      </c>
      <c r="N275" s="851" t="str">
        <f>IF(M275="Y",1,IF(M275="T",0,IF(M275="Y/T","Belum diisi","Error")))</f>
        <v>Belum diisi</v>
      </c>
      <c r="O275" s="517"/>
      <c r="P275" s="517"/>
      <c r="Q275" s="517"/>
      <c r="R275" s="517"/>
    </row>
    <row r="276" spans="2:18" s="527" customFormat="1" ht="15.75">
      <c r="B276" s="837"/>
      <c r="C276" s="840"/>
      <c r="D276" s="858"/>
      <c r="E276" s="855"/>
      <c r="F276" s="549">
        <v>2</v>
      </c>
      <c r="G276" s="550"/>
      <c r="H276" s="598" t="str">
        <f t="shared" si="5"/>
        <v>Belum Diisi</v>
      </c>
      <c r="I276" s="592" t="s">
        <v>26</v>
      </c>
      <c r="J276" s="593" t="str">
        <f>IF($D$275="Y/T","Isi Sasaran",IF($E$275=0,0,IF(I276="Y",1,IF(I276="T",0,"Isi Dulu"))))</f>
        <v>Isi Sasaran</v>
      </c>
      <c r="K276" s="592" t="s">
        <v>26</v>
      </c>
      <c r="L276" s="593" t="str">
        <f>IF($D$275="Y/T","Isi Sasaran",IF($E$275=0,0,IF(K276="Y",1,IF(K276="T",0,"Isi Dulu"))))</f>
        <v>Isi Sasaran</v>
      </c>
      <c r="M276" s="849"/>
      <c r="N276" s="852"/>
      <c r="O276" s="517"/>
      <c r="P276" s="517"/>
      <c r="Q276" s="517"/>
      <c r="R276" s="517"/>
    </row>
    <row r="277" spans="2:18" s="527" customFormat="1" ht="15.75">
      <c r="B277" s="837"/>
      <c r="C277" s="840"/>
      <c r="D277" s="858"/>
      <c r="E277" s="855"/>
      <c r="F277" s="549">
        <v>3</v>
      </c>
      <c r="G277" s="550"/>
      <c r="H277" s="598" t="str">
        <f t="shared" si="5"/>
        <v>Belum Diisi</v>
      </c>
      <c r="I277" s="592" t="s">
        <v>26</v>
      </c>
      <c r="J277" s="593" t="str">
        <f>IF($D$275="Y/T","Isi Sasaran",IF($E$275=0,0,IF(I277="Y",1,IF(I277="T",0,"Isi Dulu"))))</f>
        <v>Isi Sasaran</v>
      </c>
      <c r="K277" s="592" t="s">
        <v>26</v>
      </c>
      <c r="L277" s="593" t="str">
        <f>IF($D$275="Y/T","Isi Sasaran",IF($E$275=0,0,IF(K277="Y",1,IF(K277="T",0,"Isi Dulu"))))</f>
        <v>Isi Sasaran</v>
      </c>
      <c r="M277" s="849"/>
      <c r="N277" s="852"/>
      <c r="O277" s="517"/>
      <c r="P277" s="517"/>
      <c r="Q277" s="517"/>
      <c r="R277" s="517"/>
    </row>
    <row r="278" spans="2:18" s="527" customFormat="1" ht="15.75">
      <c r="B278" s="837"/>
      <c r="C278" s="840"/>
      <c r="D278" s="858"/>
      <c r="E278" s="855"/>
      <c r="F278" s="549">
        <v>4</v>
      </c>
      <c r="G278" s="550"/>
      <c r="H278" s="598" t="str">
        <f t="shared" si="5"/>
        <v>Belum Diisi</v>
      </c>
      <c r="I278" s="592" t="s">
        <v>26</v>
      </c>
      <c r="J278" s="593" t="str">
        <f>IF($D$275="Y/T","Isi Sasaran",IF($E$275=0,0,IF(I278="Y",1,IF(I278="T",0,"Isi Dulu"))))</f>
        <v>Isi Sasaran</v>
      </c>
      <c r="K278" s="592" t="s">
        <v>26</v>
      </c>
      <c r="L278" s="593" t="str">
        <f>IF($D$275="Y/T","Isi Sasaran",IF($E$275=0,0,IF(K278="Y",1,IF(K278="T",0,"Isi Dulu"))))</f>
        <v>Isi Sasaran</v>
      </c>
      <c r="M278" s="849"/>
      <c r="N278" s="852"/>
      <c r="O278" s="517"/>
      <c r="P278" s="517"/>
      <c r="Q278" s="517"/>
      <c r="R278" s="517"/>
    </row>
    <row r="279" spans="2:18" s="527" customFormat="1" ht="15.75">
      <c r="B279" s="838"/>
      <c r="C279" s="841"/>
      <c r="D279" s="859"/>
      <c r="E279" s="856"/>
      <c r="F279" s="569">
        <v>5</v>
      </c>
      <c r="G279" s="570"/>
      <c r="H279" s="599" t="str">
        <f t="shared" si="5"/>
        <v>Belum Diisi</v>
      </c>
      <c r="I279" s="595" t="s">
        <v>26</v>
      </c>
      <c r="J279" s="596" t="str">
        <f>IF($D$275="Y/T","Isi Sasaran",IF($E$275=0,0,IF(I279="Y",1,IF(I279="T",0,"Isi Dulu"))))</f>
        <v>Isi Sasaran</v>
      </c>
      <c r="K279" s="595" t="s">
        <v>26</v>
      </c>
      <c r="L279" s="596" t="str">
        <f>IF($D$275="Y/T","Isi Sasaran",IF($E$275=0,0,IF(K279="Y",1,IF(K279="T",0,"Isi Dulu"))))</f>
        <v>Isi Sasaran</v>
      </c>
      <c r="M279" s="850"/>
      <c r="N279" s="853"/>
      <c r="O279" s="517"/>
      <c r="P279" s="517"/>
      <c r="Q279" s="517"/>
      <c r="R279" s="517"/>
    </row>
    <row r="280" spans="2:18" s="527" customFormat="1" ht="15.75">
      <c r="B280" s="836">
        <v>15</v>
      </c>
      <c r="C280" s="839"/>
      <c r="D280" s="857" t="s">
        <v>26</v>
      </c>
      <c r="E280" s="854" t="str">
        <f>IF(D280="Y",1,IF(D280="T",0,IF(D280="Y/T","Belum diisi","Error")))</f>
        <v>Belum diisi</v>
      </c>
      <c r="F280" s="528">
        <v>1</v>
      </c>
      <c r="G280" s="529"/>
      <c r="H280" s="600" t="str">
        <f t="shared" si="5"/>
        <v>Belum Diisi</v>
      </c>
      <c r="I280" s="590" t="s">
        <v>26</v>
      </c>
      <c r="J280" s="591" t="str">
        <f>IF($D$280="Y/T","Isi Sasaran",IF($E$280=0,0,IF(I280="Y",1,IF(I280="T",0,"Isi Dulu"))))</f>
        <v>Isi Sasaran</v>
      </c>
      <c r="K280" s="590" t="s">
        <v>26</v>
      </c>
      <c r="L280" s="591" t="str">
        <f>IF($D$280="Y/T","Isi Sasaran",IF($E$280=0,0,IF(K280="Y",1,IF(K280="T",0,"Isi Dulu"))))</f>
        <v>Isi Sasaran</v>
      </c>
      <c r="M280" s="848" t="s">
        <v>26</v>
      </c>
      <c r="N280" s="851" t="str">
        <f>IF(M280="Y",1,IF(M280="T",0,IF(M280="Y/T","Belum diisi","Error")))</f>
        <v>Belum diisi</v>
      </c>
      <c r="O280" s="517"/>
      <c r="P280" s="517"/>
      <c r="Q280" s="517"/>
      <c r="R280" s="517"/>
    </row>
    <row r="281" spans="2:18" s="527" customFormat="1" ht="15.75">
      <c r="B281" s="837"/>
      <c r="C281" s="840"/>
      <c r="D281" s="858"/>
      <c r="E281" s="855"/>
      <c r="F281" s="549">
        <v>2</v>
      </c>
      <c r="G281" s="550"/>
      <c r="H281" s="598" t="str">
        <f t="shared" si="5"/>
        <v>Belum Diisi</v>
      </c>
      <c r="I281" s="592" t="s">
        <v>26</v>
      </c>
      <c r="J281" s="593" t="str">
        <f>IF($D$280="Y/T","Isi Sasaran",IF($E$280=0,0,IF(I281="Y",1,IF(I281="T",0,"Isi Dulu"))))</f>
        <v>Isi Sasaran</v>
      </c>
      <c r="K281" s="592" t="s">
        <v>26</v>
      </c>
      <c r="L281" s="593" t="str">
        <f>IF($D$280="Y/T","Isi Sasaran",IF($E$280=0,0,IF(K281="Y",1,IF(K281="T",0,"Isi Dulu"))))</f>
        <v>Isi Sasaran</v>
      </c>
      <c r="M281" s="849"/>
      <c r="N281" s="852"/>
      <c r="O281" s="517"/>
      <c r="P281" s="517"/>
      <c r="Q281" s="517"/>
      <c r="R281" s="517"/>
    </row>
    <row r="282" spans="2:18" s="527" customFormat="1" ht="15.75">
      <c r="B282" s="837"/>
      <c r="C282" s="840"/>
      <c r="D282" s="858"/>
      <c r="E282" s="855"/>
      <c r="F282" s="549">
        <v>3</v>
      </c>
      <c r="G282" s="550"/>
      <c r="H282" s="598" t="str">
        <f t="shared" si="5"/>
        <v>Belum Diisi</v>
      </c>
      <c r="I282" s="592" t="s">
        <v>26</v>
      </c>
      <c r="J282" s="593" t="str">
        <f>IF($D$280="Y/T","Isi Sasaran",IF($E$280=0,0,IF(I282="Y",1,IF(I282="T",0,"Isi Dulu"))))</f>
        <v>Isi Sasaran</v>
      </c>
      <c r="K282" s="592" t="s">
        <v>26</v>
      </c>
      <c r="L282" s="593" t="str">
        <f>IF($D$280="Y/T","Isi Sasaran",IF($E$280=0,0,IF(K282="Y",1,IF(K282="T",0,"Isi Dulu"))))</f>
        <v>Isi Sasaran</v>
      </c>
      <c r="M282" s="849"/>
      <c r="N282" s="852"/>
      <c r="O282" s="517"/>
      <c r="P282" s="517"/>
      <c r="Q282" s="517"/>
      <c r="R282" s="517"/>
    </row>
    <row r="283" spans="2:18" s="527" customFormat="1" ht="15.75">
      <c r="B283" s="837"/>
      <c r="C283" s="840"/>
      <c r="D283" s="858"/>
      <c r="E283" s="855"/>
      <c r="F283" s="549">
        <v>4</v>
      </c>
      <c r="G283" s="550"/>
      <c r="H283" s="598" t="str">
        <f t="shared" si="5"/>
        <v>Belum Diisi</v>
      </c>
      <c r="I283" s="592" t="s">
        <v>26</v>
      </c>
      <c r="J283" s="593" t="str">
        <f>IF($D$280="Y/T","Isi Sasaran",IF($E$280=0,0,IF(I283="Y",1,IF(I283="T",0,"Isi Dulu"))))</f>
        <v>Isi Sasaran</v>
      </c>
      <c r="K283" s="592" t="s">
        <v>26</v>
      </c>
      <c r="L283" s="593" t="str">
        <f>IF($D$280="Y/T","Isi Sasaran",IF($E$280=0,0,IF(K283="Y",1,IF(K283="T",0,"Isi Dulu"))))</f>
        <v>Isi Sasaran</v>
      </c>
      <c r="M283" s="849"/>
      <c r="N283" s="852"/>
      <c r="O283" s="517"/>
      <c r="P283" s="517"/>
      <c r="Q283" s="517"/>
      <c r="R283" s="517"/>
    </row>
    <row r="284" spans="2:18" s="527" customFormat="1" ht="15.75">
      <c r="B284" s="838"/>
      <c r="C284" s="841"/>
      <c r="D284" s="859"/>
      <c r="E284" s="856"/>
      <c r="F284" s="569">
        <v>5</v>
      </c>
      <c r="G284" s="570"/>
      <c r="H284" s="599" t="str">
        <f t="shared" si="5"/>
        <v>Belum Diisi</v>
      </c>
      <c r="I284" s="595" t="s">
        <v>26</v>
      </c>
      <c r="J284" s="596" t="str">
        <f>IF($D$280="Y/T","Isi Sasaran",IF($E$280=0,0,IF(I284="Y",1,IF(I284="T",0,"Isi Dulu"))))</f>
        <v>Isi Sasaran</v>
      </c>
      <c r="K284" s="595" t="s">
        <v>26</v>
      </c>
      <c r="L284" s="596" t="str">
        <f>IF($D$280="Y/T","Isi Sasaran",IF($E$280=0,0,IF(K284="Y",1,IF(K284="T",0,"Isi Dulu"))))</f>
        <v>Isi Sasaran</v>
      </c>
      <c r="M284" s="850"/>
      <c r="N284" s="853"/>
      <c r="O284" s="517"/>
      <c r="P284" s="517"/>
      <c r="Q284" s="517"/>
      <c r="R284" s="517"/>
    </row>
    <row r="285" spans="2:18" s="527" customFormat="1" ht="15.75">
      <c r="B285" s="836">
        <v>16</v>
      </c>
      <c r="C285" s="839"/>
      <c r="D285" s="857" t="s">
        <v>26</v>
      </c>
      <c r="E285" s="854" t="str">
        <f>IF(D285="Y",1,IF(D285="T",0,IF(D285="Y/T","Belum diisi","Error")))</f>
        <v>Belum diisi</v>
      </c>
      <c r="F285" s="528">
        <v>1</v>
      </c>
      <c r="G285" s="529"/>
      <c r="H285" s="600" t="str">
        <f t="shared" si="5"/>
        <v>Belum Diisi</v>
      </c>
      <c r="I285" s="590" t="s">
        <v>26</v>
      </c>
      <c r="J285" s="591" t="str">
        <f>IF($D$285="Y/T","Isi Sasaran",IF($E$285=0,0,IF(I285="Y",1,IF(I285="T",0,"Isi Dulu"))))</f>
        <v>Isi Sasaran</v>
      </c>
      <c r="K285" s="590" t="s">
        <v>26</v>
      </c>
      <c r="L285" s="591" t="str">
        <f>IF($D$285="Y/T","Isi Sasaran",IF($E$285=0,0,IF(K285="Y",1,IF(K285="T",0,"Isi Dulu"))))</f>
        <v>Isi Sasaran</v>
      </c>
      <c r="M285" s="848" t="s">
        <v>26</v>
      </c>
      <c r="N285" s="851" t="str">
        <f>IF(M285="Y",1,IF(M285="T",0,IF(M285="Y/T","Belum diisi","Error")))</f>
        <v>Belum diisi</v>
      </c>
      <c r="O285" s="517"/>
      <c r="P285" s="517"/>
      <c r="Q285" s="517"/>
      <c r="R285" s="517"/>
    </row>
    <row r="286" spans="2:18" s="527" customFormat="1" ht="15.75">
      <c r="B286" s="837"/>
      <c r="C286" s="840"/>
      <c r="D286" s="858"/>
      <c r="E286" s="855"/>
      <c r="F286" s="549">
        <v>2</v>
      </c>
      <c r="G286" s="550"/>
      <c r="H286" s="598" t="str">
        <f t="shared" si="5"/>
        <v>Belum Diisi</v>
      </c>
      <c r="I286" s="592" t="s">
        <v>26</v>
      </c>
      <c r="J286" s="593" t="str">
        <f>IF($D$285="Y/T","Isi Sasaran",IF($E$285=0,0,IF(I286="Y",1,IF(I286="T",0,"Isi Dulu"))))</f>
        <v>Isi Sasaran</v>
      </c>
      <c r="K286" s="592" t="s">
        <v>26</v>
      </c>
      <c r="L286" s="593" t="str">
        <f>IF($D$285="Y/T","Isi Sasaran",IF($E$285=0,0,IF(K286="Y",1,IF(K286="T",0,"Isi Dulu"))))</f>
        <v>Isi Sasaran</v>
      </c>
      <c r="M286" s="849"/>
      <c r="N286" s="852"/>
      <c r="O286" s="517"/>
      <c r="P286" s="517"/>
      <c r="Q286" s="517"/>
      <c r="R286" s="517"/>
    </row>
    <row r="287" spans="2:18" s="527" customFormat="1" ht="15.75">
      <c r="B287" s="837"/>
      <c r="C287" s="840"/>
      <c r="D287" s="858"/>
      <c r="E287" s="855"/>
      <c r="F287" s="549">
        <v>3</v>
      </c>
      <c r="G287" s="550"/>
      <c r="H287" s="598" t="str">
        <f t="shared" si="5"/>
        <v>Belum Diisi</v>
      </c>
      <c r="I287" s="592" t="s">
        <v>26</v>
      </c>
      <c r="J287" s="593" t="str">
        <f>IF($D$285="Y/T","Isi Sasaran",IF($E$285=0,0,IF(I287="Y",1,IF(I287="T",0,"Isi Dulu"))))</f>
        <v>Isi Sasaran</v>
      </c>
      <c r="K287" s="592" t="s">
        <v>26</v>
      </c>
      <c r="L287" s="593" t="str">
        <f>IF($D$285="Y/T","Isi Sasaran",IF($E$285=0,0,IF(K287="Y",1,IF(K287="T",0,"Isi Dulu"))))</f>
        <v>Isi Sasaran</v>
      </c>
      <c r="M287" s="849"/>
      <c r="N287" s="852"/>
      <c r="O287" s="517"/>
      <c r="P287" s="517"/>
      <c r="Q287" s="517"/>
      <c r="R287" s="517"/>
    </row>
    <row r="288" spans="2:18" s="527" customFormat="1" ht="15.75">
      <c r="B288" s="837"/>
      <c r="C288" s="840"/>
      <c r="D288" s="858"/>
      <c r="E288" s="855"/>
      <c r="F288" s="549">
        <v>4</v>
      </c>
      <c r="G288" s="550"/>
      <c r="H288" s="598" t="str">
        <f t="shared" si="5"/>
        <v>Belum Diisi</v>
      </c>
      <c r="I288" s="592" t="s">
        <v>26</v>
      </c>
      <c r="J288" s="593" t="str">
        <f>IF($D$285="Y/T","Isi Sasaran",IF($E$285=0,0,IF(I288="Y",1,IF(I288="T",0,"Isi Dulu"))))</f>
        <v>Isi Sasaran</v>
      </c>
      <c r="K288" s="592" t="s">
        <v>26</v>
      </c>
      <c r="L288" s="593" t="str">
        <f>IF($D$285="Y/T","Isi Sasaran",IF($E$285=0,0,IF(K288="Y",1,IF(K288="T",0,"Isi Dulu"))))</f>
        <v>Isi Sasaran</v>
      </c>
      <c r="M288" s="849"/>
      <c r="N288" s="852"/>
      <c r="O288" s="517"/>
      <c r="P288" s="517"/>
      <c r="Q288" s="517"/>
      <c r="R288" s="517"/>
    </row>
    <row r="289" spans="2:18" s="527" customFormat="1" ht="15.75">
      <c r="B289" s="838"/>
      <c r="C289" s="841"/>
      <c r="D289" s="859"/>
      <c r="E289" s="856"/>
      <c r="F289" s="569">
        <v>5</v>
      </c>
      <c r="G289" s="570"/>
      <c r="H289" s="599" t="str">
        <f t="shared" si="5"/>
        <v>Belum Diisi</v>
      </c>
      <c r="I289" s="595" t="s">
        <v>26</v>
      </c>
      <c r="J289" s="596" t="str">
        <f>IF($D$285="Y/T","Isi Sasaran",IF($E$285=0,0,IF(I289="Y",1,IF(I289="T",0,"Isi Dulu"))))</f>
        <v>Isi Sasaran</v>
      </c>
      <c r="K289" s="595" t="s">
        <v>26</v>
      </c>
      <c r="L289" s="596" t="str">
        <f>IF($D$285="Y/T","Isi Sasaran",IF($E$285=0,0,IF(K289="Y",1,IF(K289="T",0,"Isi Dulu"))))</f>
        <v>Isi Sasaran</v>
      </c>
      <c r="M289" s="850"/>
      <c r="N289" s="853"/>
      <c r="O289" s="517"/>
      <c r="P289" s="517"/>
      <c r="Q289" s="517"/>
      <c r="R289" s="517"/>
    </row>
    <row r="290" spans="2:18" s="527" customFormat="1" ht="15.75">
      <c r="B290" s="836">
        <v>17</v>
      </c>
      <c r="C290" s="839"/>
      <c r="D290" s="857" t="s">
        <v>26</v>
      </c>
      <c r="E290" s="854" t="str">
        <f>IF(D290="Y",1,IF(D290="T",0,IF(D290="Y/T","Belum diisi","Error")))</f>
        <v>Belum diisi</v>
      </c>
      <c r="F290" s="528">
        <v>1</v>
      </c>
      <c r="G290" s="529"/>
      <c r="H290" s="600" t="str">
        <f t="shared" si="5"/>
        <v>Belum Diisi</v>
      </c>
      <c r="I290" s="590" t="s">
        <v>26</v>
      </c>
      <c r="J290" s="591" t="str">
        <f>IF($D$290="Y/T","Isi Sasaran",IF($E$290=0,0,IF(I290="Y",1,IF(I290="T",0,"Isi Dulu"))))</f>
        <v>Isi Sasaran</v>
      </c>
      <c r="K290" s="590" t="s">
        <v>26</v>
      </c>
      <c r="L290" s="591" t="str">
        <f>IF($D$290="Y/T","Isi Sasaran",IF($E$290=0,0,IF(K290="Y",1,IF(K290="T",0,"Isi Dulu"))))</f>
        <v>Isi Sasaran</v>
      </c>
      <c r="M290" s="848" t="s">
        <v>26</v>
      </c>
      <c r="N290" s="851" t="str">
        <f>IF(M290="Y",1,IF(M290="T",0,IF(M290="Y/T","Belum diisi","Error")))</f>
        <v>Belum diisi</v>
      </c>
      <c r="O290" s="517"/>
      <c r="P290" s="517"/>
      <c r="Q290" s="517"/>
      <c r="R290" s="517"/>
    </row>
    <row r="291" spans="2:18" s="527" customFormat="1" ht="15.75">
      <c r="B291" s="837"/>
      <c r="C291" s="840"/>
      <c r="D291" s="858"/>
      <c r="E291" s="855"/>
      <c r="F291" s="549">
        <v>2</v>
      </c>
      <c r="G291" s="550"/>
      <c r="H291" s="598" t="str">
        <f t="shared" si="5"/>
        <v>Belum Diisi</v>
      </c>
      <c r="I291" s="592" t="s">
        <v>26</v>
      </c>
      <c r="J291" s="593" t="str">
        <f>IF($D$290="Y/T","Isi Sasaran",IF($E$290=0,0,IF(I291="Y",1,IF(I291="T",0,"Isi Dulu"))))</f>
        <v>Isi Sasaran</v>
      </c>
      <c r="K291" s="592" t="s">
        <v>26</v>
      </c>
      <c r="L291" s="593" t="str">
        <f>IF($D$290="Y/T","Isi Sasaran",IF($E$290=0,0,IF(K291="Y",1,IF(K291="T",0,"Isi Dulu"))))</f>
        <v>Isi Sasaran</v>
      </c>
      <c r="M291" s="849"/>
      <c r="N291" s="852"/>
      <c r="O291" s="517"/>
      <c r="P291" s="517"/>
      <c r="Q291" s="517"/>
      <c r="R291" s="517"/>
    </row>
    <row r="292" spans="2:18" s="527" customFormat="1" ht="15.75">
      <c r="B292" s="837"/>
      <c r="C292" s="840"/>
      <c r="D292" s="858"/>
      <c r="E292" s="855"/>
      <c r="F292" s="549">
        <v>3</v>
      </c>
      <c r="G292" s="550"/>
      <c r="H292" s="598" t="str">
        <f t="shared" si="5"/>
        <v>Belum Diisi</v>
      </c>
      <c r="I292" s="592" t="s">
        <v>26</v>
      </c>
      <c r="J292" s="593" t="str">
        <f>IF($D$290="Y/T","Isi Sasaran",IF($E$290=0,0,IF(I292="Y",1,IF(I292="T",0,"Isi Dulu"))))</f>
        <v>Isi Sasaran</v>
      </c>
      <c r="K292" s="592" t="s">
        <v>26</v>
      </c>
      <c r="L292" s="593" t="str">
        <f>IF($D$290="Y/T","Isi Sasaran",IF($E$290=0,0,IF(K292="Y",1,IF(K292="T",0,"Isi Dulu"))))</f>
        <v>Isi Sasaran</v>
      </c>
      <c r="M292" s="849"/>
      <c r="N292" s="852"/>
      <c r="O292" s="517"/>
      <c r="P292" s="517"/>
      <c r="Q292" s="517"/>
      <c r="R292" s="517"/>
    </row>
    <row r="293" spans="2:18" s="527" customFormat="1" ht="15.75">
      <c r="B293" s="837"/>
      <c r="C293" s="840"/>
      <c r="D293" s="858"/>
      <c r="E293" s="855"/>
      <c r="F293" s="549">
        <v>4</v>
      </c>
      <c r="G293" s="550"/>
      <c r="H293" s="598" t="str">
        <f t="shared" si="5"/>
        <v>Belum Diisi</v>
      </c>
      <c r="I293" s="592" t="s">
        <v>26</v>
      </c>
      <c r="J293" s="593" t="str">
        <f>IF($D$290="Y/T","Isi Sasaran",IF($E$290=0,0,IF(I293="Y",1,IF(I293="T",0,"Isi Dulu"))))</f>
        <v>Isi Sasaran</v>
      </c>
      <c r="K293" s="592" t="s">
        <v>26</v>
      </c>
      <c r="L293" s="593" t="str">
        <f>IF($D$290="Y/T","Isi Sasaran",IF($E$290=0,0,IF(K293="Y",1,IF(K293="T",0,"Isi Dulu"))))</f>
        <v>Isi Sasaran</v>
      </c>
      <c r="M293" s="849"/>
      <c r="N293" s="852"/>
      <c r="O293" s="517"/>
      <c r="P293" s="517"/>
      <c r="Q293" s="517"/>
      <c r="R293" s="517"/>
    </row>
    <row r="294" spans="2:18" s="527" customFormat="1" ht="15.75">
      <c r="B294" s="838"/>
      <c r="C294" s="841"/>
      <c r="D294" s="859"/>
      <c r="E294" s="856"/>
      <c r="F294" s="569">
        <v>5</v>
      </c>
      <c r="G294" s="570"/>
      <c r="H294" s="599" t="str">
        <f t="shared" si="5"/>
        <v>Belum Diisi</v>
      </c>
      <c r="I294" s="595" t="s">
        <v>26</v>
      </c>
      <c r="J294" s="596" t="str">
        <f>IF($D$290="Y/T","Isi Sasaran",IF($E$290=0,0,IF(I294="Y",1,IF(I294="T",0,"Isi Dulu"))))</f>
        <v>Isi Sasaran</v>
      </c>
      <c r="K294" s="595" t="s">
        <v>26</v>
      </c>
      <c r="L294" s="596" t="str">
        <f>IF($D$290="Y/T","Isi Sasaran",IF($E$290=0,0,IF(K294="Y",1,IF(K294="T",0,"Isi Dulu"))))</f>
        <v>Isi Sasaran</v>
      </c>
      <c r="M294" s="850"/>
      <c r="N294" s="853"/>
      <c r="O294" s="517"/>
      <c r="P294" s="517"/>
      <c r="Q294" s="517"/>
      <c r="R294" s="517"/>
    </row>
    <row r="295" spans="2:18" s="527" customFormat="1" ht="15.75">
      <c r="B295" s="836">
        <v>18</v>
      </c>
      <c r="C295" s="839"/>
      <c r="D295" s="857" t="s">
        <v>26</v>
      </c>
      <c r="E295" s="854" t="str">
        <f>IF(D295="Y",1,IF(D295="T",0,IF(D295="Y/T","Belum diisi","Error")))</f>
        <v>Belum diisi</v>
      </c>
      <c r="F295" s="528">
        <v>1</v>
      </c>
      <c r="G295" s="529"/>
      <c r="H295" s="600" t="str">
        <f t="shared" si="5"/>
        <v>Belum Diisi</v>
      </c>
      <c r="I295" s="590" t="s">
        <v>26</v>
      </c>
      <c r="J295" s="591" t="str">
        <f>IF($D$295="Y/T","Isi Sasaran",IF($E$295=0,0,IF(I295="Y",1,IF(I295="T",0,"Isi Dulu"))))</f>
        <v>Isi Sasaran</v>
      </c>
      <c r="K295" s="590" t="s">
        <v>26</v>
      </c>
      <c r="L295" s="591" t="str">
        <f>IF($D$295="Y/T","Isi Sasaran",IF($E$295=0,0,IF(K295="Y",1,IF(K295="T",0,"Isi Dulu"))))</f>
        <v>Isi Sasaran</v>
      </c>
      <c r="M295" s="848" t="s">
        <v>26</v>
      </c>
      <c r="N295" s="851" t="str">
        <f>IF(M295="Y",1,IF(M295="T",0,IF(M295="Y/T","Belum diisi","Error")))</f>
        <v>Belum diisi</v>
      </c>
      <c r="O295" s="517"/>
      <c r="P295" s="517"/>
      <c r="Q295" s="517"/>
      <c r="R295" s="517"/>
    </row>
    <row r="296" spans="2:18" s="527" customFormat="1" ht="15.75">
      <c r="B296" s="837"/>
      <c r="C296" s="840"/>
      <c r="D296" s="858"/>
      <c r="E296" s="855"/>
      <c r="F296" s="549">
        <v>2</v>
      </c>
      <c r="G296" s="550"/>
      <c r="H296" s="598" t="str">
        <f t="shared" si="5"/>
        <v>Belum Diisi</v>
      </c>
      <c r="I296" s="592" t="s">
        <v>26</v>
      </c>
      <c r="J296" s="593" t="str">
        <f>IF($D$295="Y/T","Isi Sasaran",IF($E$295=0,0,IF(I296="Y",1,IF(I296="T",0,"Isi Dulu"))))</f>
        <v>Isi Sasaran</v>
      </c>
      <c r="K296" s="592" t="s">
        <v>26</v>
      </c>
      <c r="L296" s="593" t="str">
        <f>IF($D$295="Y/T","Isi Sasaran",IF($E$295=0,0,IF(K296="Y",1,IF(K296="T",0,"Isi Dulu"))))</f>
        <v>Isi Sasaran</v>
      </c>
      <c r="M296" s="849"/>
      <c r="N296" s="852"/>
      <c r="O296" s="517"/>
      <c r="P296" s="517"/>
      <c r="Q296" s="517"/>
      <c r="R296" s="517"/>
    </row>
    <row r="297" spans="2:18" s="527" customFormat="1" ht="15.75">
      <c r="B297" s="837"/>
      <c r="C297" s="840"/>
      <c r="D297" s="858"/>
      <c r="E297" s="855"/>
      <c r="F297" s="549">
        <v>3</v>
      </c>
      <c r="G297" s="550"/>
      <c r="H297" s="598" t="str">
        <f t="shared" si="5"/>
        <v>Belum Diisi</v>
      </c>
      <c r="I297" s="592" t="s">
        <v>26</v>
      </c>
      <c r="J297" s="593" t="str">
        <f>IF($D$295="Y/T","Isi Sasaran",IF($E$295=0,0,IF(I297="Y",1,IF(I297="T",0,"Isi Dulu"))))</f>
        <v>Isi Sasaran</v>
      </c>
      <c r="K297" s="592" t="s">
        <v>26</v>
      </c>
      <c r="L297" s="593" t="str">
        <f>IF($D$295="Y/T","Isi Sasaran",IF($E$295=0,0,IF(K297="Y",1,IF(K297="T",0,"Isi Dulu"))))</f>
        <v>Isi Sasaran</v>
      </c>
      <c r="M297" s="849"/>
      <c r="N297" s="852"/>
      <c r="O297" s="517"/>
      <c r="P297" s="517"/>
      <c r="Q297" s="517"/>
      <c r="R297" s="517"/>
    </row>
    <row r="298" spans="2:18" s="527" customFormat="1" ht="15.75">
      <c r="B298" s="837"/>
      <c r="C298" s="840"/>
      <c r="D298" s="858"/>
      <c r="E298" s="855"/>
      <c r="F298" s="549">
        <v>4</v>
      </c>
      <c r="G298" s="550"/>
      <c r="H298" s="598" t="str">
        <f t="shared" si="5"/>
        <v>Belum Diisi</v>
      </c>
      <c r="I298" s="592" t="s">
        <v>26</v>
      </c>
      <c r="J298" s="593" t="str">
        <f>IF($D$295="Y/T","Isi Sasaran",IF($E$295=0,0,IF(I298="Y",1,IF(I298="T",0,"Isi Dulu"))))</f>
        <v>Isi Sasaran</v>
      </c>
      <c r="K298" s="592" t="s">
        <v>26</v>
      </c>
      <c r="L298" s="593" t="str">
        <f>IF($D$295="Y/T","Isi Sasaran",IF($E$295=0,0,IF(K298="Y",1,IF(K298="T",0,"Isi Dulu"))))</f>
        <v>Isi Sasaran</v>
      </c>
      <c r="M298" s="849"/>
      <c r="N298" s="852"/>
      <c r="O298" s="517"/>
      <c r="P298" s="517"/>
      <c r="Q298" s="517"/>
      <c r="R298" s="517"/>
    </row>
    <row r="299" spans="2:18" s="527" customFormat="1" ht="15.75">
      <c r="B299" s="838"/>
      <c r="C299" s="841"/>
      <c r="D299" s="859"/>
      <c r="E299" s="856"/>
      <c r="F299" s="569">
        <v>5</v>
      </c>
      <c r="G299" s="570"/>
      <c r="H299" s="599" t="str">
        <f t="shared" si="5"/>
        <v>Belum Diisi</v>
      </c>
      <c r="I299" s="595" t="s">
        <v>26</v>
      </c>
      <c r="J299" s="596" t="str">
        <f>IF($D$295="Y/T","Isi Sasaran",IF($E$295=0,0,IF(I299="Y",1,IF(I299="T",0,"Isi Dulu"))))</f>
        <v>Isi Sasaran</v>
      </c>
      <c r="K299" s="595" t="s">
        <v>26</v>
      </c>
      <c r="L299" s="596" t="str">
        <f>IF($D$295="Y/T","Isi Sasaran",IF($E$295=0,0,IF(K299="Y",1,IF(K299="T",0,"Isi Dulu"))))</f>
        <v>Isi Sasaran</v>
      </c>
      <c r="M299" s="850"/>
      <c r="N299" s="853"/>
      <c r="O299" s="517"/>
      <c r="P299" s="517"/>
      <c r="Q299" s="517"/>
      <c r="R299" s="517"/>
    </row>
    <row r="300" spans="2:18" s="527" customFormat="1" ht="15.75">
      <c r="B300" s="836">
        <v>19</v>
      </c>
      <c r="C300" s="839"/>
      <c r="D300" s="857" t="s">
        <v>26</v>
      </c>
      <c r="E300" s="854" t="str">
        <f>IF(D300="Y",1,IF(D300="T",0,IF(D300="Y/T","Belum diisi","Error")))</f>
        <v>Belum diisi</v>
      </c>
      <c r="F300" s="528">
        <v>1</v>
      </c>
      <c r="G300" s="529"/>
      <c r="H300" s="600" t="str">
        <f t="shared" si="5"/>
        <v>Belum Diisi</v>
      </c>
      <c r="I300" s="590" t="s">
        <v>26</v>
      </c>
      <c r="J300" s="591" t="str">
        <f>IF($D$300="Y/T","Isi Sasaran",IF($E$300=0,0,IF(I300="Y",1,IF(I300="T",0,"Isi Dulu"))))</f>
        <v>Isi Sasaran</v>
      </c>
      <c r="K300" s="590" t="s">
        <v>26</v>
      </c>
      <c r="L300" s="591" t="str">
        <f>IF($D$300="Y/T","Isi Sasaran",IF($E$300=0,0,IF(K300="Y",1,IF(K300="T",0,"Isi Dulu"))))</f>
        <v>Isi Sasaran</v>
      </c>
      <c r="M300" s="848" t="s">
        <v>26</v>
      </c>
      <c r="N300" s="851" t="str">
        <f>IF(M300="Y",1,IF(M300="T",0,IF(M300="Y/T","Belum diisi","Error")))</f>
        <v>Belum diisi</v>
      </c>
      <c r="O300" s="517"/>
      <c r="P300" s="517"/>
      <c r="Q300" s="517"/>
      <c r="R300" s="517"/>
    </row>
    <row r="301" spans="2:18" s="527" customFormat="1" ht="15.75">
      <c r="B301" s="837"/>
      <c r="C301" s="840"/>
      <c r="D301" s="858"/>
      <c r="E301" s="855"/>
      <c r="F301" s="549">
        <v>2</v>
      </c>
      <c r="G301" s="550"/>
      <c r="H301" s="598" t="str">
        <f t="shared" si="5"/>
        <v>Belum Diisi</v>
      </c>
      <c r="I301" s="592" t="s">
        <v>26</v>
      </c>
      <c r="J301" s="593" t="str">
        <f>IF($D$300="Y/T","Isi Sasaran",IF($E$300=0,0,IF(I301="Y",1,IF(I301="T",0,"Isi Dulu"))))</f>
        <v>Isi Sasaran</v>
      </c>
      <c r="K301" s="592" t="s">
        <v>26</v>
      </c>
      <c r="L301" s="593" t="str">
        <f>IF($D$300="Y/T","Isi Sasaran",IF($E$300=0,0,IF(K301="Y",1,IF(K301="T",0,"Isi Dulu"))))</f>
        <v>Isi Sasaran</v>
      </c>
      <c r="M301" s="849"/>
      <c r="N301" s="852"/>
      <c r="O301" s="517"/>
      <c r="P301" s="517"/>
      <c r="Q301" s="517"/>
      <c r="R301" s="517"/>
    </row>
    <row r="302" spans="2:18" s="527" customFormat="1" ht="15.75">
      <c r="B302" s="837"/>
      <c r="C302" s="840"/>
      <c r="D302" s="858"/>
      <c r="E302" s="855"/>
      <c r="F302" s="549">
        <v>3</v>
      </c>
      <c r="G302" s="550"/>
      <c r="H302" s="598" t="str">
        <f t="shared" si="5"/>
        <v>Belum Diisi</v>
      </c>
      <c r="I302" s="592" t="s">
        <v>26</v>
      </c>
      <c r="J302" s="593" t="str">
        <f>IF($D$300="Y/T","Isi Sasaran",IF($E$300=0,0,IF(I302="Y",1,IF(I302="T",0,"Isi Dulu"))))</f>
        <v>Isi Sasaran</v>
      </c>
      <c r="K302" s="592" t="s">
        <v>26</v>
      </c>
      <c r="L302" s="593" t="str">
        <f>IF($D$300="Y/T","Isi Sasaran",IF($E$300=0,0,IF(K302="Y",1,IF(K302="T",0,"Isi Dulu"))))</f>
        <v>Isi Sasaran</v>
      </c>
      <c r="M302" s="849"/>
      <c r="N302" s="852"/>
      <c r="O302" s="517"/>
      <c r="P302" s="517"/>
      <c r="Q302" s="517"/>
      <c r="R302" s="517"/>
    </row>
    <row r="303" spans="2:18" s="527" customFormat="1" ht="15.75">
      <c r="B303" s="837"/>
      <c r="C303" s="840"/>
      <c r="D303" s="858"/>
      <c r="E303" s="855"/>
      <c r="F303" s="549">
        <v>4</v>
      </c>
      <c r="G303" s="550"/>
      <c r="H303" s="598" t="str">
        <f t="shared" si="5"/>
        <v>Belum Diisi</v>
      </c>
      <c r="I303" s="592" t="s">
        <v>26</v>
      </c>
      <c r="J303" s="593" t="str">
        <f>IF($D$300="Y/T","Isi Sasaran",IF($E$300=0,0,IF(I303="Y",1,IF(I303="T",0,"Isi Dulu"))))</f>
        <v>Isi Sasaran</v>
      </c>
      <c r="K303" s="592" t="s">
        <v>26</v>
      </c>
      <c r="L303" s="593" t="str">
        <f>IF($D$300="Y/T","Isi Sasaran",IF($E$300=0,0,IF(K303="Y",1,IF(K303="T",0,"Isi Dulu"))))</f>
        <v>Isi Sasaran</v>
      </c>
      <c r="M303" s="849"/>
      <c r="N303" s="852"/>
      <c r="O303" s="517"/>
      <c r="P303" s="517"/>
      <c r="Q303" s="517"/>
      <c r="R303" s="517"/>
    </row>
    <row r="304" spans="2:18" s="527" customFormat="1" ht="15.75">
      <c r="B304" s="838"/>
      <c r="C304" s="841"/>
      <c r="D304" s="859"/>
      <c r="E304" s="856"/>
      <c r="F304" s="569">
        <v>5</v>
      </c>
      <c r="G304" s="570"/>
      <c r="H304" s="599" t="str">
        <f t="shared" si="5"/>
        <v>Belum Diisi</v>
      </c>
      <c r="I304" s="595" t="s">
        <v>26</v>
      </c>
      <c r="J304" s="596" t="str">
        <f>IF($D$300="Y/T","Isi Sasaran",IF($E$300=0,0,IF(I304="Y",1,IF(I304="T",0,"Isi Dulu"))))</f>
        <v>Isi Sasaran</v>
      </c>
      <c r="K304" s="595" t="s">
        <v>26</v>
      </c>
      <c r="L304" s="596" t="str">
        <f>IF($D$300="Y/T","Isi Sasaran",IF($E$300=0,0,IF(K304="Y",1,IF(K304="T",0,"Isi Dulu"))))</f>
        <v>Isi Sasaran</v>
      </c>
      <c r="M304" s="850"/>
      <c r="N304" s="853"/>
      <c r="O304" s="517"/>
      <c r="P304" s="517"/>
      <c r="Q304" s="517"/>
      <c r="R304" s="517"/>
    </row>
    <row r="305" spans="2:18" s="527" customFormat="1" ht="15.75">
      <c r="B305" s="836">
        <v>20</v>
      </c>
      <c r="C305" s="839"/>
      <c r="D305" s="857" t="s">
        <v>26</v>
      </c>
      <c r="E305" s="854" t="str">
        <f>IF(D305="Y",1,IF(D305="T",0,IF(D305="Y/T","Belum diisi","Error")))</f>
        <v>Belum diisi</v>
      </c>
      <c r="F305" s="528">
        <v>1</v>
      </c>
      <c r="G305" s="529"/>
      <c r="H305" s="600" t="str">
        <f t="shared" si="5"/>
        <v>Belum Diisi</v>
      </c>
      <c r="I305" s="590" t="s">
        <v>26</v>
      </c>
      <c r="J305" s="591" t="str">
        <f>IF($D$305="Y/T","Isi Sasaran",IF($E$305=0,0,IF(I305="Y",1,IF(I305="T",0,"Isi Dulu"))))</f>
        <v>Isi Sasaran</v>
      </c>
      <c r="K305" s="590" t="s">
        <v>26</v>
      </c>
      <c r="L305" s="591" t="str">
        <f>IF($D$305="Y/T","Isi Sasaran",IF($E$305=0,0,IF(K305="Y",1,IF(K305="T",0,"Isi Dulu"))))</f>
        <v>Isi Sasaran</v>
      </c>
      <c r="M305" s="848" t="s">
        <v>26</v>
      </c>
      <c r="N305" s="851" t="str">
        <f>IF(M305="Y",1,IF(M305="T",0,IF(M305="Y/T","Belum diisi","Error")))</f>
        <v>Belum diisi</v>
      </c>
      <c r="O305" s="517"/>
      <c r="P305" s="517"/>
      <c r="Q305" s="517"/>
      <c r="R305" s="517"/>
    </row>
    <row r="306" spans="2:18" s="527" customFormat="1" ht="15.75">
      <c r="B306" s="837"/>
      <c r="C306" s="840"/>
      <c r="D306" s="858"/>
      <c r="E306" s="855"/>
      <c r="F306" s="549">
        <v>2</v>
      </c>
      <c r="G306" s="550"/>
      <c r="H306" s="598" t="str">
        <f t="shared" si="5"/>
        <v>Belum Diisi</v>
      </c>
      <c r="I306" s="592" t="s">
        <v>26</v>
      </c>
      <c r="J306" s="593" t="str">
        <f>IF($D$305="Y/T","Isi Sasaran",IF($E$305=0,0,IF(I306="Y",1,IF(I306="T",0,"Isi Dulu"))))</f>
        <v>Isi Sasaran</v>
      </c>
      <c r="K306" s="592" t="s">
        <v>26</v>
      </c>
      <c r="L306" s="593" t="str">
        <f>IF($D$305="Y/T","Isi Sasaran",IF($E$305=0,0,IF(K306="Y",1,IF(K306="T",0,"Isi Dulu"))))</f>
        <v>Isi Sasaran</v>
      </c>
      <c r="M306" s="849"/>
      <c r="N306" s="852"/>
      <c r="O306" s="517"/>
      <c r="P306" s="517"/>
      <c r="Q306" s="517"/>
      <c r="R306" s="517"/>
    </row>
    <row r="307" spans="2:18" s="527" customFormat="1" ht="15.75">
      <c r="B307" s="837"/>
      <c r="C307" s="840"/>
      <c r="D307" s="858"/>
      <c r="E307" s="855"/>
      <c r="F307" s="549">
        <v>3</v>
      </c>
      <c r="G307" s="550"/>
      <c r="H307" s="598" t="str">
        <f t="shared" si="5"/>
        <v>Belum Diisi</v>
      </c>
      <c r="I307" s="592" t="s">
        <v>26</v>
      </c>
      <c r="J307" s="593" t="str">
        <f>IF($D$305="Y/T","Isi Sasaran",IF($E$305=0,0,IF(I307="Y",1,IF(I307="T",0,"Isi Dulu"))))</f>
        <v>Isi Sasaran</v>
      </c>
      <c r="K307" s="592" t="s">
        <v>26</v>
      </c>
      <c r="L307" s="593" t="str">
        <f>IF($D$305="Y/T","Isi Sasaran",IF($E$305=0,0,IF(K307="Y",1,IF(K307="T",0,"Isi Dulu"))))</f>
        <v>Isi Sasaran</v>
      </c>
      <c r="M307" s="849"/>
      <c r="N307" s="852"/>
      <c r="O307" s="517"/>
      <c r="P307" s="517"/>
      <c r="Q307" s="517"/>
      <c r="R307" s="517"/>
    </row>
    <row r="308" spans="2:18" s="527" customFormat="1" ht="15.75">
      <c r="B308" s="837"/>
      <c r="C308" s="840"/>
      <c r="D308" s="858"/>
      <c r="E308" s="855"/>
      <c r="F308" s="549">
        <v>4</v>
      </c>
      <c r="G308" s="550"/>
      <c r="H308" s="598" t="str">
        <f t="shared" si="5"/>
        <v>Belum Diisi</v>
      </c>
      <c r="I308" s="592" t="s">
        <v>26</v>
      </c>
      <c r="J308" s="593" t="str">
        <f>IF($D$305="Y/T","Isi Sasaran",IF($E$305=0,0,IF(I308="Y",1,IF(I308="T",0,"Isi Dulu"))))</f>
        <v>Isi Sasaran</v>
      </c>
      <c r="K308" s="592" t="s">
        <v>26</v>
      </c>
      <c r="L308" s="593" t="str">
        <f>IF($D$305="Y/T","Isi Sasaran",IF($E$305=0,0,IF(K308="Y",1,IF(K308="T",0,"Isi Dulu"))))</f>
        <v>Isi Sasaran</v>
      </c>
      <c r="M308" s="849"/>
      <c r="N308" s="852"/>
      <c r="O308" s="517"/>
      <c r="P308" s="517"/>
      <c r="Q308" s="517"/>
      <c r="R308" s="517"/>
    </row>
    <row r="309" spans="2:18" s="527" customFormat="1" ht="15.75">
      <c r="B309" s="838"/>
      <c r="C309" s="841"/>
      <c r="D309" s="859"/>
      <c r="E309" s="856"/>
      <c r="F309" s="569">
        <v>5</v>
      </c>
      <c r="G309" s="570"/>
      <c r="H309" s="599" t="str">
        <f t="shared" si="5"/>
        <v>Belum Diisi</v>
      </c>
      <c r="I309" s="595" t="s">
        <v>26</v>
      </c>
      <c r="J309" s="596" t="str">
        <f>IF($D$305="Y/T","Isi Sasaran",IF($E$305=0,0,IF(I309="Y",1,IF(I309="T",0,"Isi Dulu"))))</f>
        <v>Isi Sasaran</v>
      </c>
      <c r="K309" s="595" t="s">
        <v>26</v>
      </c>
      <c r="L309" s="596" t="str">
        <f>IF($D$305="Y/T","Isi Sasaran",IF($E$305=0,0,IF(K309="Y",1,IF(K309="T",0,"Isi Dulu"))))</f>
        <v>Isi Sasaran</v>
      </c>
      <c r="M309" s="850"/>
      <c r="N309" s="853"/>
      <c r="O309" s="517"/>
      <c r="P309" s="517"/>
      <c r="Q309" s="517"/>
      <c r="R309" s="517"/>
    </row>
    <row r="310" spans="2:18" ht="15.75">
      <c r="B310" s="580"/>
      <c r="C310" s="581"/>
      <c r="D310" s="582"/>
      <c r="E310" s="602" t="e">
        <f>AVERAGE(E210:E309)</f>
        <v>#DIV/0!</v>
      </c>
      <c r="F310" s="583"/>
      <c r="G310" s="583"/>
      <c r="H310" s="602" t="e">
        <f>(IF($D210="Y/T",0,AVERAGE(H210:H214))+IF($D215="Y/T",0,AVERAGE(H215:H219))+IF($D220="Y/T",0,AVERAGE(H220:H224))+IF($D225="Y/T",0,AVERAGE(H225:H229))+IF($D230="Y/T",0,AVERAGE(H230:H234))+IF($D235="Y/T",0,AVERAGE(H235:H239))+IF($D240="Y/T",0,AVERAGE(H240:H244))+IF($D245="Y/T",0,AVERAGE(H245:H249))+IF($D250="Y/T",0,AVERAGE(H250:H254))+IF($D255="Y/T",0,AVERAGE(H255:H259))+IF($D260="Y/T",0,AVERAGE(H260:H264))+IF($D265="Y/T",0,AVERAGE(H265:H269))+IF($D270="Y/T",0,AVERAGE(H270:H274))+IF($D275="Y/T",0,AVERAGE(H275:H279))+IF($D280="Y/T",0,AVERAGE(H280:H284))+IF($D285="Y/T",0,AVERAGE(H285:H289))+IF($D290="Y/T",0,AVERAGE(H290:H294))+IF($D295="Y/T",0,AVERAGE(H295:H299))+IF($D300="Y/T",0,AVERAGE(H300:H304))+IF($D305="Y/T",0,AVERAGE(H305:H309)))/(COUNTIF($D210:$D309,"Y")+COUNTIF($D210:$D309,"T"))</f>
        <v>#DIV/0!</v>
      </c>
      <c r="I310" s="582"/>
      <c r="J310" s="602" t="e">
        <f>(IF($D210="Y/T",0,AVERAGE(J210:J214))+IF($D215="Y/T",0,AVERAGE(J215:J219))+IF($D220="Y/T",0,AVERAGE(J220:J224))+IF($D225="Y/T",0,AVERAGE(J225:J229))+IF($D230="Y/T",0,AVERAGE(J230:J234))+IF($D235="Y/T",0,AVERAGE(J235:J239))+IF($D240="Y/T",0,AVERAGE(J240:J244))+IF($D245="Y/T",0,AVERAGE(J245:J249))+IF($D250="Y/T",0,AVERAGE(J250:J254))+IF($D255="Y/T",0,AVERAGE(J255:J259))+IF($D260="Y/T",0,AVERAGE(J260:J264))+IF($D265="Y/T",0,AVERAGE(J265:J269))+IF($D270="Y/T",0,AVERAGE(J270:J274))+IF($D275="Y/T",0,AVERAGE(J275:J279))+IF($D280="Y/T",0,AVERAGE(J280:J284))+IF($D285="Y/T",0,AVERAGE(J285:J289))+IF($D290="Y/T",0,AVERAGE(J290:J294))+IF($D295="Y/T",0,AVERAGE(J295:J299))+IF($D300="Y/T",0,AVERAGE(J300:J304))+IF($D305="Y/T",0,AVERAGE(J305:J309)))/(COUNTIF($D210:$D309,"Y")+COUNTIF($D210:$D309,"T"))</f>
        <v>#DIV/0!</v>
      </c>
      <c r="K310" s="582"/>
      <c r="L310" s="602" t="e">
        <f>(IF($D210="Y/T",0,AVERAGE(L210:L214))+IF($D215="Y/T",0,AVERAGE(L215:L219))+IF($D220="Y/T",0,AVERAGE(L220:L224))+IF($D225="Y/T",0,AVERAGE(L225:L229))+IF($D230="Y/T",0,AVERAGE(L230:L234))+IF($D235="Y/T",0,AVERAGE(L235:L239))+IF($D240="Y/T",0,AVERAGE(L240:L244))+IF($D245="Y/T",0,AVERAGE(L245:L249))+IF($D250="Y/T",0,AVERAGE(L250:L254))+IF($D255="Y/T",0,AVERAGE(L255:L259))+IF($D260="Y/T",0,AVERAGE(L260:L264))+IF($D265="Y/T",0,AVERAGE(L265:L269))+IF($D270="Y/T",0,AVERAGE(L270:L274))+IF($D275="Y/T",0,AVERAGE(L275:L279))+IF($D280="Y/T",0,AVERAGE(L280:L284))+IF($D285="Y/T",0,AVERAGE(L285:L289))+IF($D290="Y/T",0,AVERAGE(L290:L294))+IF($D295="Y/T",0,AVERAGE(L295:L299))+IF($D300="Y/T",0,AVERAGE(L300:L304))+IF($D305="Y/T",0,AVERAGE(L305:L309)))/(COUNTIF($D210:$D309,"Y")+COUNTIF($D210:$D309,"T"))</f>
        <v>#DIV/0!</v>
      </c>
      <c r="M310" s="606"/>
      <c r="N310" s="602" t="e">
        <f>AVERAGE(N210:N309)</f>
        <v>#DIV/0!</v>
      </c>
    </row>
    <row r="311" spans="2:18" ht="15.75">
      <c r="B311" s="865" t="s">
        <v>434</v>
      </c>
      <c r="C311" s="865"/>
      <c r="D311" s="865"/>
      <c r="E311" s="865"/>
      <c r="F311" s="865"/>
      <c r="G311" s="865"/>
      <c r="H311" s="865"/>
      <c r="I311" s="865"/>
      <c r="J311" s="865"/>
      <c r="K311" s="865"/>
      <c r="L311" s="865"/>
      <c r="M311" s="865"/>
      <c r="N311" s="866"/>
    </row>
    <row r="312" spans="2:18" ht="15.75">
      <c r="B312" s="836">
        <v>1</v>
      </c>
      <c r="C312" s="839"/>
      <c r="D312" s="857" t="s">
        <v>26</v>
      </c>
      <c r="E312" s="854" t="str">
        <f>IF(D312="Y",1,IF(D312="T",0,IF(D312="Y/T","Belum diisi","Error")))</f>
        <v>Belum diisi</v>
      </c>
      <c r="F312" s="528">
        <v>1</v>
      </c>
      <c r="G312" s="529"/>
      <c r="H312" s="589" t="str">
        <f t="shared" ref="H312:H375" si="6">IF(OR(J312="Isi Dulu",L312="Isi Dulu",J312="Isi Sasaran",L312="Isi Sasaran"),"Belum Diisi",IF(SUM(J312,L312)=2,1,IF(SUM(J312,L312)=1,0,IF(SUM(J312,L312)=0,0,"Error"))))</f>
        <v>Belum Diisi</v>
      </c>
      <c r="I312" s="590" t="s">
        <v>26</v>
      </c>
      <c r="J312" s="591" t="str">
        <f>IF($D$312="Y/T","Isi Sasaran",IF($E$312=0,0,IF(I312="Y",1,IF(I312="T",0,"Isi Dulu"))))</f>
        <v>Isi Sasaran</v>
      </c>
      <c r="K312" s="590" t="s">
        <v>26</v>
      </c>
      <c r="L312" s="591" t="str">
        <f>IF($D$312="Y/T","Isi Sasaran",IF($E$312=0,0,IF(K312="Y",1,IF(K312="T",0,"Isi Dulu"))))</f>
        <v>Isi Sasaran</v>
      </c>
      <c r="M312" s="848" t="s">
        <v>26</v>
      </c>
      <c r="N312" s="851" t="str">
        <f>IF(M312="Y",1,IF(M312="T",0,IF(M312="Y/T","Belum diisi","Error")))</f>
        <v>Belum diisi</v>
      </c>
    </row>
    <row r="313" spans="2:18" ht="15.75">
      <c r="B313" s="837"/>
      <c r="C313" s="840"/>
      <c r="D313" s="858"/>
      <c r="E313" s="855"/>
      <c r="F313" s="549">
        <v>2</v>
      </c>
      <c r="G313" s="550"/>
      <c r="H313" s="589" t="str">
        <f t="shared" si="6"/>
        <v>Belum Diisi</v>
      </c>
      <c r="I313" s="592" t="s">
        <v>26</v>
      </c>
      <c r="J313" s="593" t="str">
        <f>IF($D$312="Y/T","Isi Sasaran",IF($E$312=0,0,IF(I313="Y",1,IF(I313="T",0,"Isi Dulu"))))</f>
        <v>Isi Sasaran</v>
      </c>
      <c r="K313" s="592" t="s">
        <v>26</v>
      </c>
      <c r="L313" s="593" t="str">
        <f>IF($D$312="Y/T","Isi Sasaran",IF($E$312=0,0,IF(K313="Y",1,IF(K313="T",0,"Isi Dulu"))))</f>
        <v>Isi Sasaran</v>
      </c>
      <c r="M313" s="849"/>
      <c r="N313" s="852"/>
    </row>
    <row r="314" spans="2:18" ht="15.75">
      <c r="B314" s="837"/>
      <c r="C314" s="840"/>
      <c r="D314" s="858"/>
      <c r="E314" s="855"/>
      <c r="F314" s="549">
        <v>3</v>
      </c>
      <c r="G314" s="550"/>
      <c r="H314" s="589" t="str">
        <f t="shared" si="6"/>
        <v>Belum Diisi</v>
      </c>
      <c r="I314" s="592" t="s">
        <v>26</v>
      </c>
      <c r="J314" s="593" t="str">
        <f>IF($D$312="Y/T","Isi Sasaran",IF($E$312=0,0,IF(I314="Y",1,IF(I314="T",0,"Isi Dulu"))))</f>
        <v>Isi Sasaran</v>
      </c>
      <c r="K314" s="592" t="s">
        <v>26</v>
      </c>
      <c r="L314" s="593" t="str">
        <f>IF($D$312="Y/T","Isi Sasaran",IF($E$312=0,0,IF(K314="Y",1,IF(K314="T",0,"Isi Dulu"))))</f>
        <v>Isi Sasaran</v>
      </c>
      <c r="M314" s="849"/>
      <c r="N314" s="852"/>
    </row>
    <row r="315" spans="2:18" ht="15.75">
      <c r="B315" s="837"/>
      <c r="C315" s="840"/>
      <c r="D315" s="858"/>
      <c r="E315" s="855"/>
      <c r="F315" s="549">
        <v>4</v>
      </c>
      <c r="G315" s="550"/>
      <c r="H315" s="589" t="str">
        <f t="shared" si="6"/>
        <v>Belum Diisi</v>
      </c>
      <c r="I315" s="592" t="s">
        <v>26</v>
      </c>
      <c r="J315" s="593" t="str">
        <f>IF($D$312="Y/T","Isi Sasaran",IF($E$312=0,0,IF(I315="Y",1,IF(I315="T",0,"Isi Dulu"))))</f>
        <v>Isi Sasaran</v>
      </c>
      <c r="K315" s="592" t="s">
        <v>26</v>
      </c>
      <c r="L315" s="593" t="str">
        <f>IF($D$312="Y/T","Isi Sasaran",IF($E$312=0,0,IF(K315="Y",1,IF(K315="T",0,"Isi Dulu"))))</f>
        <v>Isi Sasaran</v>
      </c>
      <c r="M315" s="849"/>
      <c r="N315" s="852"/>
    </row>
    <row r="316" spans="2:18" ht="15.75">
      <c r="B316" s="838"/>
      <c r="C316" s="841"/>
      <c r="D316" s="859"/>
      <c r="E316" s="856"/>
      <c r="F316" s="569">
        <v>5</v>
      </c>
      <c r="G316" s="570"/>
      <c r="H316" s="594" t="str">
        <f t="shared" si="6"/>
        <v>Belum Diisi</v>
      </c>
      <c r="I316" s="595" t="s">
        <v>26</v>
      </c>
      <c r="J316" s="596" t="str">
        <f>IF($D$312="Y/T","Isi Sasaran",IF($E$312=0,0,IF(I316="Y",1,IF(I316="T",0,"Isi Dulu"))))</f>
        <v>Isi Sasaran</v>
      </c>
      <c r="K316" s="595" t="s">
        <v>26</v>
      </c>
      <c r="L316" s="596" t="str">
        <f>IF($D$312="Y/T","Isi Sasaran",IF($E$312=0,0,IF(K316="Y",1,IF(K316="T",0,"Isi Dulu"))))</f>
        <v>Isi Sasaran</v>
      </c>
      <c r="M316" s="850"/>
      <c r="N316" s="853"/>
    </row>
    <row r="317" spans="2:18" ht="15.75">
      <c r="B317" s="836">
        <v>2</v>
      </c>
      <c r="C317" s="839"/>
      <c r="D317" s="857" t="s">
        <v>26</v>
      </c>
      <c r="E317" s="854" t="str">
        <f>IF(D317="Y",1,IF(D317="T",0,IF(D317="Y/T","Belum diisi","Error")))</f>
        <v>Belum diisi</v>
      </c>
      <c r="F317" s="528">
        <v>1</v>
      </c>
      <c r="G317" s="529"/>
      <c r="H317" s="597" t="str">
        <f t="shared" si="6"/>
        <v>Belum Diisi</v>
      </c>
      <c r="I317" s="590" t="s">
        <v>26</v>
      </c>
      <c r="J317" s="591" t="str">
        <f>IF($D$317="Y/T","Isi Sasaran",IF($E$317=0,0,IF(I317="Y",1,IF(I317="T",0,"Isi Dulu"))))</f>
        <v>Isi Sasaran</v>
      </c>
      <c r="K317" s="590" t="s">
        <v>26</v>
      </c>
      <c r="L317" s="591" t="str">
        <f>IF($D$317="Y/T","Isi Sasaran",IF($E$317=0,0,IF(K317="Y",1,IF(K317="T",0,"Isi Dulu"))))</f>
        <v>Isi Sasaran</v>
      </c>
      <c r="M317" s="848" t="s">
        <v>26</v>
      </c>
      <c r="N317" s="851" t="str">
        <f>IF(M317="Y",1,IF(M317="T",0,IF(M317="Y/T","Belum diisi","Error")))</f>
        <v>Belum diisi</v>
      </c>
    </row>
    <row r="318" spans="2:18" ht="15.75">
      <c r="B318" s="837"/>
      <c r="C318" s="840"/>
      <c r="D318" s="858"/>
      <c r="E318" s="855"/>
      <c r="F318" s="549">
        <v>2</v>
      </c>
      <c r="G318" s="550"/>
      <c r="H318" s="598" t="str">
        <f t="shared" si="6"/>
        <v>Belum Diisi</v>
      </c>
      <c r="I318" s="592" t="s">
        <v>26</v>
      </c>
      <c r="J318" s="593" t="str">
        <f>IF($D$317="Y/T","Isi Sasaran",IF($E$317=0,0,IF(I318="Y",1,IF(I318="T",0,"Isi Dulu"))))</f>
        <v>Isi Sasaran</v>
      </c>
      <c r="K318" s="592" t="s">
        <v>26</v>
      </c>
      <c r="L318" s="593" t="str">
        <f>IF($D$317="Y/T","Isi Sasaran",IF($E$317=0,0,IF(K318="Y",1,IF(K318="T",0,"Isi Dulu"))))</f>
        <v>Isi Sasaran</v>
      </c>
      <c r="M318" s="849"/>
      <c r="N318" s="852"/>
    </row>
    <row r="319" spans="2:18" ht="15.75">
      <c r="B319" s="837"/>
      <c r="C319" s="840"/>
      <c r="D319" s="858"/>
      <c r="E319" s="855"/>
      <c r="F319" s="549">
        <v>3</v>
      </c>
      <c r="G319" s="550"/>
      <c r="H319" s="598" t="str">
        <f t="shared" si="6"/>
        <v>Belum Diisi</v>
      </c>
      <c r="I319" s="592" t="s">
        <v>26</v>
      </c>
      <c r="J319" s="593" t="str">
        <f>IF($D$317="Y/T","Isi Sasaran",IF($E$317=0,0,IF(I319="Y",1,IF(I319="T",0,"Isi Dulu"))))</f>
        <v>Isi Sasaran</v>
      </c>
      <c r="K319" s="592" t="s">
        <v>26</v>
      </c>
      <c r="L319" s="593" t="str">
        <f>IF($D$317="Y/T","Isi Sasaran",IF($E$317=0,0,IF(K319="Y",1,IF(K319="T",0,"Isi Dulu"))))</f>
        <v>Isi Sasaran</v>
      </c>
      <c r="M319" s="849"/>
      <c r="N319" s="852"/>
    </row>
    <row r="320" spans="2:18" ht="15.75">
      <c r="B320" s="837"/>
      <c r="C320" s="840"/>
      <c r="D320" s="858"/>
      <c r="E320" s="855"/>
      <c r="F320" s="549">
        <v>4</v>
      </c>
      <c r="G320" s="550"/>
      <c r="H320" s="598" t="str">
        <f t="shared" si="6"/>
        <v>Belum Diisi</v>
      </c>
      <c r="I320" s="592" t="s">
        <v>26</v>
      </c>
      <c r="J320" s="593" t="str">
        <f>IF($D$317="Y/T","Isi Sasaran",IF($E$317=0,0,IF(I320="Y",1,IF(I320="T",0,"Isi Dulu"))))</f>
        <v>Isi Sasaran</v>
      </c>
      <c r="K320" s="592" t="s">
        <v>26</v>
      </c>
      <c r="L320" s="593" t="str">
        <f>IF($D$317="Y/T","Isi Sasaran",IF($E$317=0,0,IF(K320="Y",1,IF(K320="T",0,"Isi Dulu"))))</f>
        <v>Isi Sasaran</v>
      </c>
      <c r="M320" s="849"/>
      <c r="N320" s="852"/>
    </row>
    <row r="321" spans="2:14" ht="15.75">
      <c r="B321" s="838"/>
      <c r="C321" s="841"/>
      <c r="D321" s="859"/>
      <c r="E321" s="856"/>
      <c r="F321" s="569">
        <v>5</v>
      </c>
      <c r="G321" s="570"/>
      <c r="H321" s="599" t="str">
        <f t="shared" si="6"/>
        <v>Belum Diisi</v>
      </c>
      <c r="I321" s="595" t="s">
        <v>26</v>
      </c>
      <c r="J321" s="596" t="str">
        <f>IF($D$317="Y/T","Isi Sasaran",IF($E$317=0,0,IF(I321="Y",1,IF(I321="T",0,"Isi Dulu"))))</f>
        <v>Isi Sasaran</v>
      </c>
      <c r="K321" s="595" t="s">
        <v>26</v>
      </c>
      <c r="L321" s="596" t="str">
        <f>IF($D$317="Y/T","Isi Sasaran",IF($E$317=0,0,IF(K321="Y",1,IF(K321="T",0,"Isi Dulu"))))</f>
        <v>Isi Sasaran</v>
      </c>
      <c r="M321" s="850"/>
      <c r="N321" s="853"/>
    </row>
    <row r="322" spans="2:14" ht="15.75">
      <c r="B322" s="836">
        <v>3</v>
      </c>
      <c r="C322" s="839"/>
      <c r="D322" s="857" t="s">
        <v>26</v>
      </c>
      <c r="E322" s="854" t="str">
        <f>IF(D322="Y",1,IF(D322="T",0,IF(D322="Y/T","Belum diisi","Error")))</f>
        <v>Belum diisi</v>
      </c>
      <c r="F322" s="528">
        <v>1</v>
      </c>
      <c r="G322" s="529"/>
      <c r="H322" s="600" t="str">
        <f t="shared" si="6"/>
        <v>Belum Diisi</v>
      </c>
      <c r="I322" s="590" t="s">
        <v>26</v>
      </c>
      <c r="J322" s="591" t="str">
        <f>IF($D$322="Y/T","Isi Sasaran",IF($E$322=0,0,IF(I322="Y",1,IF(I322="T",0,"Isi Dulu"))))</f>
        <v>Isi Sasaran</v>
      </c>
      <c r="K322" s="590" t="s">
        <v>26</v>
      </c>
      <c r="L322" s="591" t="str">
        <f>IF($D$322="Y/T","Isi Sasaran",IF($E$322=0,0,IF(K322="Y",1,IF(K322="T",0,"Isi Dulu"))))</f>
        <v>Isi Sasaran</v>
      </c>
      <c r="M322" s="848" t="s">
        <v>26</v>
      </c>
      <c r="N322" s="851" t="str">
        <f>IF(M322="Y",1,IF(M322="T",0,IF(M322="Y/T","Belum diisi","Error")))</f>
        <v>Belum diisi</v>
      </c>
    </row>
    <row r="323" spans="2:14" ht="15.75">
      <c r="B323" s="837"/>
      <c r="C323" s="840"/>
      <c r="D323" s="858"/>
      <c r="E323" s="855"/>
      <c r="F323" s="549">
        <v>2</v>
      </c>
      <c r="G323" s="550"/>
      <c r="H323" s="598" t="str">
        <f t="shared" si="6"/>
        <v>Belum Diisi</v>
      </c>
      <c r="I323" s="592" t="s">
        <v>26</v>
      </c>
      <c r="J323" s="593" t="str">
        <f>IF($D$322="Y/T","Isi Sasaran",IF($E$322=0,0,IF(I323="Y",1,IF(I323="T",0,"Isi Dulu"))))</f>
        <v>Isi Sasaran</v>
      </c>
      <c r="K323" s="592" t="s">
        <v>26</v>
      </c>
      <c r="L323" s="593" t="str">
        <f>IF($D$322="Y/T","Isi Sasaran",IF($E$322=0,0,IF(K323="Y",1,IF(K323="T",0,"Isi Dulu"))))</f>
        <v>Isi Sasaran</v>
      </c>
      <c r="M323" s="849"/>
      <c r="N323" s="852"/>
    </row>
    <row r="324" spans="2:14" ht="15.75">
      <c r="B324" s="837"/>
      <c r="C324" s="840"/>
      <c r="D324" s="858"/>
      <c r="E324" s="855"/>
      <c r="F324" s="549">
        <v>3</v>
      </c>
      <c r="G324" s="550"/>
      <c r="H324" s="598" t="str">
        <f t="shared" si="6"/>
        <v>Belum Diisi</v>
      </c>
      <c r="I324" s="592" t="s">
        <v>26</v>
      </c>
      <c r="J324" s="593" t="str">
        <f>IF($D$322="Y/T","Isi Sasaran",IF($E$322=0,0,IF(I324="Y",1,IF(I324="T",0,"Isi Dulu"))))</f>
        <v>Isi Sasaran</v>
      </c>
      <c r="K324" s="592" t="s">
        <v>26</v>
      </c>
      <c r="L324" s="593" t="str">
        <f>IF($D$322="Y/T","Isi Sasaran",IF($E$322=0,0,IF(K324="Y",1,IF(K324="T",0,"Isi Dulu"))))</f>
        <v>Isi Sasaran</v>
      </c>
      <c r="M324" s="849"/>
      <c r="N324" s="852"/>
    </row>
    <row r="325" spans="2:14" ht="15.75">
      <c r="B325" s="837"/>
      <c r="C325" s="840"/>
      <c r="D325" s="858"/>
      <c r="E325" s="855"/>
      <c r="F325" s="549">
        <v>4</v>
      </c>
      <c r="G325" s="550"/>
      <c r="H325" s="598" t="str">
        <f t="shared" si="6"/>
        <v>Belum Diisi</v>
      </c>
      <c r="I325" s="592" t="s">
        <v>26</v>
      </c>
      <c r="J325" s="593" t="str">
        <f>IF($D$322="Y/T","Isi Sasaran",IF($E$322=0,0,IF(I325="Y",1,IF(I325="T",0,"Isi Dulu"))))</f>
        <v>Isi Sasaran</v>
      </c>
      <c r="K325" s="592" t="s">
        <v>26</v>
      </c>
      <c r="L325" s="593" t="str">
        <f>IF($D$322="Y/T","Isi Sasaran",IF($E$322=0,0,IF(K325="Y",1,IF(K325="T",0,"Isi Dulu"))))</f>
        <v>Isi Sasaran</v>
      </c>
      <c r="M325" s="849"/>
      <c r="N325" s="852"/>
    </row>
    <row r="326" spans="2:14" ht="15.75">
      <c r="B326" s="838"/>
      <c r="C326" s="841"/>
      <c r="D326" s="859"/>
      <c r="E326" s="856"/>
      <c r="F326" s="569">
        <v>5</v>
      </c>
      <c r="G326" s="570"/>
      <c r="H326" s="599" t="str">
        <f t="shared" si="6"/>
        <v>Belum Diisi</v>
      </c>
      <c r="I326" s="595" t="s">
        <v>26</v>
      </c>
      <c r="J326" s="596" t="str">
        <f>IF($D$322="Y/T","Isi Sasaran",IF($E$322=0,0,IF(I326="Y",1,IF(I326="T",0,"Isi Dulu"))))</f>
        <v>Isi Sasaran</v>
      </c>
      <c r="K326" s="595" t="s">
        <v>26</v>
      </c>
      <c r="L326" s="596" t="str">
        <f>IF($D$322="Y/T","Isi Sasaran",IF($E$322=0,0,IF(K326="Y",1,IF(K326="T",0,"Isi Dulu"))))</f>
        <v>Isi Sasaran</v>
      </c>
      <c r="M326" s="850"/>
      <c r="N326" s="853"/>
    </row>
    <row r="327" spans="2:14" ht="15.75">
      <c r="B327" s="836">
        <v>4</v>
      </c>
      <c r="C327" s="839"/>
      <c r="D327" s="857" t="s">
        <v>26</v>
      </c>
      <c r="E327" s="854" t="str">
        <f>IF(D327="Y",1,IF(D327="T",0,IF(D327="Y/T","Belum diisi","Error")))</f>
        <v>Belum diisi</v>
      </c>
      <c r="F327" s="528">
        <v>1</v>
      </c>
      <c r="G327" s="529"/>
      <c r="H327" s="600" t="str">
        <f t="shared" si="6"/>
        <v>Belum Diisi</v>
      </c>
      <c r="I327" s="590" t="s">
        <v>26</v>
      </c>
      <c r="J327" s="591" t="str">
        <f>IF($D$327="Y/T","Isi Sasaran",IF($E$327=0,0,IF(I327="Y",1,IF(I327="T",0,"Isi Dulu"))))</f>
        <v>Isi Sasaran</v>
      </c>
      <c r="K327" s="590" t="s">
        <v>26</v>
      </c>
      <c r="L327" s="591" t="str">
        <f>IF($D$327="Y/T","Isi Sasaran",IF($E$327=0,0,IF(K327="Y",1,IF(K327="T",0,"Isi Dulu"))))</f>
        <v>Isi Sasaran</v>
      </c>
      <c r="M327" s="848" t="s">
        <v>26</v>
      </c>
      <c r="N327" s="851" t="str">
        <f>IF(M327="Y",1,IF(M327="T",0,IF(M327="Y/T","Belum diisi","Error")))</f>
        <v>Belum diisi</v>
      </c>
    </row>
    <row r="328" spans="2:14" ht="15.75">
      <c r="B328" s="837"/>
      <c r="C328" s="840"/>
      <c r="D328" s="858"/>
      <c r="E328" s="855"/>
      <c r="F328" s="549">
        <v>2</v>
      </c>
      <c r="G328" s="550"/>
      <c r="H328" s="598" t="str">
        <f t="shared" si="6"/>
        <v>Belum Diisi</v>
      </c>
      <c r="I328" s="592" t="s">
        <v>26</v>
      </c>
      <c r="J328" s="593" t="str">
        <f>IF($D$327="Y/T","Isi Sasaran",IF($E$327=0,0,IF(I328="Y",1,IF(I328="T",0,"Isi Dulu"))))</f>
        <v>Isi Sasaran</v>
      </c>
      <c r="K328" s="592" t="s">
        <v>26</v>
      </c>
      <c r="L328" s="593" t="str">
        <f>IF($D$327="Y/T","Isi Sasaran",IF($E$327=0,0,IF(K328="Y",1,IF(K328="T",0,"Isi Dulu"))))</f>
        <v>Isi Sasaran</v>
      </c>
      <c r="M328" s="849"/>
      <c r="N328" s="852"/>
    </row>
    <row r="329" spans="2:14" ht="15.75">
      <c r="B329" s="837"/>
      <c r="C329" s="840"/>
      <c r="D329" s="858"/>
      <c r="E329" s="855"/>
      <c r="F329" s="549">
        <v>3</v>
      </c>
      <c r="G329" s="550"/>
      <c r="H329" s="598" t="str">
        <f t="shared" si="6"/>
        <v>Belum Diisi</v>
      </c>
      <c r="I329" s="592" t="s">
        <v>26</v>
      </c>
      <c r="J329" s="593" t="str">
        <f>IF($D$327="Y/T","Isi Sasaran",IF($E$327=0,0,IF(I329="Y",1,IF(I329="T",0,"Isi Dulu"))))</f>
        <v>Isi Sasaran</v>
      </c>
      <c r="K329" s="592" t="s">
        <v>26</v>
      </c>
      <c r="L329" s="593" t="str">
        <f>IF($D$327="Y/T","Isi Sasaran",IF($E$327=0,0,IF(K329="Y",1,IF(K329="T",0,"Isi Dulu"))))</f>
        <v>Isi Sasaran</v>
      </c>
      <c r="M329" s="849"/>
      <c r="N329" s="852"/>
    </row>
    <row r="330" spans="2:14" ht="15.75">
      <c r="B330" s="837"/>
      <c r="C330" s="840"/>
      <c r="D330" s="858"/>
      <c r="E330" s="855"/>
      <c r="F330" s="549">
        <v>4</v>
      </c>
      <c r="G330" s="550"/>
      <c r="H330" s="598" t="str">
        <f t="shared" si="6"/>
        <v>Belum Diisi</v>
      </c>
      <c r="I330" s="592" t="s">
        <v>26</v>
      </c>
      <c r="J330" s="593" t="str">
        <f>IF($D$327="Y/T","Isi Sasaran",IF($E$327=0,0,IF(I330="Y",1,IF(I330="T",0,"Isi Dulu"))))</f>
        <v>Isi Sasaran</v>
      </c>
      <c r="K330" s="592" t="s">
        <v>26</v>
      </c>
      <c r="L330" s="593" t="str">
        <f>IF($D$327="Y/T","Isi Sasaran",IF($E$327=0,0,IF(K330="Y",1,IF(K330="T",0,"Isi Dulu"))))</f>
        <v>Isi Sasaran</v>
      </c>
      <c r="M330" s="849"/>
      <c r="N330" s="852"/>
    </row>
    <row r="331" spans="2:14" ht="15.75">
      <c r="B331" s="838"/>
      <c r="C331" s="841"/>
      <c r="D331" s="859"/>
      <c r="E331" s="856"/>
      <c r="F331" s="569">
        <v>5</v>
      </c>
      <c r="G331" s="570"/>
      <c r="H331" s="599" t="str">
        <f t="shared" si="6"/>
        <v>Belum Diisi</v>
      </c>
      <c r="I331" s="595" t="s">
        <v>26</v>
      </c>
      <c r="J331" s="596" t="str">
        <f>IF($D$327="Y/T","Isi Sasaran",IF($E$327=0,0,IF(I331="Y",1,IF(I331="T",0,"Isi Dulu"))))</f>
        <v>Isi Sasaran</v>
      </c>
      <c r="K331" s="595" t="s">
        <v>26</v>
      </c>
      <c r="L331" s="596" t="str">
        <f>IF($D$327="Y/T","Isi Sasaran",IF($E$327=0,0,IF(K331="Y",1,IF(K331="T",0,"Isi Dulu"))))</f>
        <v>Isi Sasaran</v>
      </c>
      <c r="M331" s="850"/>
      <c r="N331" s="853"/>
    </row>
    <row r="332" spans="2:14" ht="15.75">
      <c r="B332" s="836">
        <v>5</v>
      </c>
      <c r="C332" s="839"/>
      <c r="D332" s="857" t="s">
        <v>26</v>
      </c>
      <c r="E332" s="854" t="str">
        <f>IF(D332="Y",1,IF(D332="T",0,IF(D332="Y/T","Belum diisi","Error")))</f>
        <v>Belum diisi</v>
      </c>
      <c r="F332" s="528">
        <v>1</v>
      </c>
      <c r="G332" s="529"/>
      <c r="H332" s="600" t="str">
        <f t="shared" si="6"/>
        <v>Belum Diisi</v>
      </c>
      <c r="I332" s="590" t="s">
        <v>26</v>
      </c>
      <c r="J332" s="591" t="str">
        <f>IF($D$332="Y/T","Isi Sasaran",IF($E$332=0,0,IF(I332="Y",1,IF(I332="T",0,"Isi Dulu"))))</f>
        <v>Isi Sasaran</v>
      </c>
      <c r="K332" s="590" t="s">
        <v>26</v>
      </c>
      <c r="L332" s="591" t="str">
        <f>IF($D$332="Y/T","Isi Sasaran",IF($E$332=0,0,IF(K332="Y",1,IF(K332="T",0,"Isi Dulu"))))</f>
        <v>Isi Sasaran</v>
      </c>
      <c r="M332" s="848" t="s">
        <v>26</v>
      </c>
      <c r="N332" s="851" t="str">
        <f>IF(M332="Y",1,IF(M332="T",0,IF(M332="Y/T","Belum diisi","Error")))</f>
        <v>Belum diisi</v>
      </c>
    </row>
    <row r="333" spans="2:14" ht="15.75">
      <c r="B333" s="837"/>
      <c r="C333" s="840"/>
      <c r="D333" s="858"/>
      <c r="E333" s="855"/>
      <c r="F333" s="549">
        <v>2</v>
      </c>
      <c r="G333" s="550"/>
      <c r="H333" s="598" t="str">
        <f t="shared" si="6"/>
        <v>Belum Diisi</v>
      </c>
      <c r="I333" s="592" t="s">
        <v>26</v>
      </c>
      <c r="J333" s="593" t="str">
        <f>IF($D$332="Y/T","Isi Sasaran",IF($E$332=0,0,IF(I333="Y",1,IF(I333="T",0,"Isi Dulu"))))</f>
        <v>Isi Sasaran</v>
      </c>
      <c r="K333" s="592" t="s">
        <v>26</v>
      </c>
      <c r="L333" s="593" t="str">
        <f>IF($D$332="Y/T","Isi Sasaran",IF($E$332=0,0,IF(K333="Y",1,IF(K333="T",0,"Isi Dulu"))))</f>
        <v>Isi Sasaran</v>
      </c>
      <c r="M333" s="849"/>
      <c r="N333" s="852"/>
    </row>
    <row r="334" spans="2:14" ht="15.75">
      <c r="B334" s="837"/>
      <c r="C334" s="840"/>
      <c r="D334" s="858"/>
      <c r="E334" s="855"/>
      <c r="F334" s="549">
        <v>3</v>
      </c>
      <c r="G334" s="550"/>
      <c r="H334" s="598" t="str">
        <f t="shared" si="6"/>
        <v>Belum Diisi</v>
      </c>
      <c r="I334" s="592" t="s">
        <v>26</v>
      </c>
      <c r="J334" s="593" t="str">
        <f>IF($D$332="Y/T","Isi Sasaran",IF($E$332=0,0,IF(I334="Y",1,IF(I334="T",0,"Isi Dulu"))))</f>
        <v>Isi Sasaran</v>
      </c>
      <c r="K334" s="592" t="s">
        <v>26</v>
      </c>
      <c r="L334" s="593" t="str">
        <f>IF($D$332="Y/T","Isi Sasaran",IF($E$332=0,0,IF(K334="Y",1,IF(K334="T",0,"Isi Dulu"))))</f>
        <v>Isi Sasaran</v>
      </c>
      <c r="M334" s="849"/>
      <c r="N334" s="852"/>
    </row>
    <row r="335" spans="2:14" ht="15.75">
      <c r="B335" s="837"/>
      <c r="C335" s="840"/>
      <c r="D335" s="858"/>
      <c r="E335" s="855"/>
      <c r="F335" s="549">
        <v>4</v>
      </c>
      <c r="G335" s="550"/>
      <c r="H335" s="598" t="str">
        <f t="shared" si="6"/>
        <v>Belum Diisi</v>
      </c>
      <c r="I335" s="592" t="s">
        <v>26</v>
      </c>
      <c r="J335" s="593" t="str">
        <f>IF($D$332="Y/T","Isi Sasaran",IF($E$332=0,0,IF(I335="Y",1,IF(I335="T",0,"Isi Dulu"))))</f>
        <v>Isi Sasaran</v>
      </c>
      <c r="K335" s="592" t="s">
        <v>26</v>
      </c>
      <c r="L335" s="593" t="str">
        <f>IF($D$332="Y/T","Isi Sasaran",IF($E$332=0,0,IF(K335="Y",1,IF(K335="T",0,"Isi Dulu"))))</f>
        <v>Isi Sasaran</v>
      </c>
      <c r="M335" s="849"/>
      <c r="N335" s="852"/>
    </row>
    <row r="336" spans="2:14" ht="15.75">
      <c r="B336" s="838"/>
      <c r="C336" s="841"/>
      <c r="D336" s="859"/>
      <c r="E336" s="856"/>
      <c r="F336" s="569">
        <v>5</v>
      </c>
      <c r="G336" s="570"/>
      <c r="H336" s="599" t="str">
        <f t="shared" si="6"/>
        <v>Belum Diisi</v>
      </c>
      <c r="I336" s="595" t="s">
        <v>26</v>
      </c>
      <c r="J336" s="596" t="str">
        <f>IF($D$332="Y/T","Isi Sasaran",IF($E$332=0,0,IF(I336="Y",1,IF(I336="T",0,"Isi Dulu"))))</f>
        <v>Isi Sasaran</v>
      </c>
      <c r="K336" s="595" t="s">
        <v>26</v>
      </c>
      <c r="L336" s="596" t="str">
        <f>IF($D$332="Y/T","Isi Sasaran",IF($E$332=0,0,IF(K336="Y",1,IF(K336="T",0,"Isi Dulu"))))</f>
        <v>Isi Sasaran</v>
      </c>
      <c r="M336" s="850"/>
      <c r="N336" s="853"/>
    </row>
    <row r="337" spans="2:14" ht="15.75">
      <c r="B337" s="836">
        <v>6</v>
      </c>
      <c r="C337" s="839"/>
      <c r="D337" s="857" t="s">
        <v>26</v>
      </c>
      <c r="E337" s="854" t="str">
        <f>IF(D337="Y",1,IF(D337="T",0,IF(D337="Y/T","Belum diisi","Error")))</f>
        <v>Belum diisi</v>
      </c>
      <c r="F337" s="528">
        <v>1</v>
      </c>
      <c r="G337" s="529"/>
      <c r="H337" s="600" t="str">
        <f t="shared" si="6"/>
        <v>Belum Diisi</v>
      </c>
      <c r="I337" s="590" t="s">
        <v>26</v>
      </c>
      <c r="J337" s="591" t="str">
        <f>IF($D$337="Y/T","Isi Sasaran",IF($E$337=0,0,IF(I337="Y",1,IF(I337="T",0,"Isi Dulu"))))</f>
        <v>Isi Sasaran</v>
      </c>
      <c r="K337" s="590" t="s">
        <v>26</v>
      </c>
      <c r="L337" s="591" t="str">
        <f>IF($D$337="Y/T","Isi Sasaran",IF($E$337=0,0,IF(K337="Y",1,IF(K337="T",0,"Isi Dulu"))))</f>
        <v>Isi Sasaran</v>
      </c>
      <c r="M337" s="848" t="s">
        <v>26</v>
      </c>
      <c r="N337" s="851" t="str">
        <f>IF(M337="Y",1,IF(M337="T",0,IF(M337="Y/T","Belum diisi","Error")))</f>
        <v>Belum diisi</v>
      </c>
    </row>
    <row r="338" spans="2:14" ht="15.75">
      <c r="B338" s="837"/>
      <c r="C338" s="840"/>
      <c r="D338" s="858"/>
      <c r="E338" s="855"/>
      <c r="F338" s="549">
        <v>2</v>
      </c>
      <c r="G338" s="550"/>
      <c r="H338" s="598" t="str">
        <f t="shared" si="6"/>
        <v>Belum Diisi</v>
      </c>
      <c r="I338" s="592" t="s">
        <v>26</v>
      </c>
      <c r="J338" s="593" t="str">
        <f>IF($D$337="Y/T","Isi Sasaran",IF($E$337=0,0,IF(I338="Y",1,IF(I338="T",0,"Isi Dulu"))))</f>
        <v>Isi Sasaran</v>
      </c>
      <c r="K338" s="592" t="s">
        <v>26</v>
      </c>
      <c r="L338" s="593" t="str">
        <f>IF($D$337="Y/T","Isi Sasaran",IF($E$337=0,0,IF(K338="Y",1,IF(K338="T",0,"Isi Dulu"))))</f>
        <v>Isi Sasaran</v>
      </c>
      <c r="M338" s="849"/>
      <c r="N338" s="852"/>
    </row>
    <row r="339" spans="2:14" ht="15.75">
      <c r="B339" s="837"/>
      <c r="C339" s="840"/>
      <c r="D339" s="858"/>
      <c r="E339" s="855"/>
      <c r="F339" s="549">
        <v>3</v>
      </c>
      <c r="G339" s="550"/>
      <c r="H339" s="598" t="str">
        <f t="shared" si="6"/>
        <v>Belum Diisi</v>
      </c>
      <c r="I339" s="592" t="s">
        <v>26</v>
      </c>
      <c r="J339" s="593" t="str">
        <f>IF($D$337="Y/T","Isi Sasaran",IF($E$337=0,0,IF(I339="Y",1,IF(I339="T",0,"Isi Dulu"))))</f>
        <v>Isi Sasaran</v>
      </c>
      <c r="K339" s="592" t="s">
        <v>26</v>
      </c>
      <c r="L339" s="593" t="str">
        <f>IF($D$337="Y/T","Isi Sasaran",IF($E$337=0,0,IF(K339="Y",1,IF(K339="T",0,"Isi Dulu"))))</f>
        <v>Isi Sasaran</v>
      </c>
      <c r="M339" s="849"/>
      <c r="N339" s="852"/>
    </row>
    <row r="340" spans="2:14" ht="15.75">
      <c r="B340" s="837"/>
      <c r="C340" s="840"/>
      <c r="D340" s="858"/>
      <c r="E340" s="855"/>
      <c r="F340" s="549">
        <v>4</v>
      </c>
      <c r="G340" s="550"/>
      <c r="H340" s="598" t="str">
        <f t="shared" si="6"/>
        <v>Belum Diisi</v>
      </c>
      <c r="I340" s="592" t="s">
        <v>26</v>
      </c>
      <c r="J340" s="593" t="str">
        <f>IF($D$337="Y/T","Isi Sasaran",IF($E$337=0,0,IF(I340="Y",1,IF(I340="T",0,"Isi Dulu"))))</f>
        <v>Isi Sasaran</v>
      </c>
      <c r="K340" s="592" t="s">
        <v>26</v>
      </c>
      <c r="L340" s="593" t="str">
        <f>IF($D$337="Y/T","Isi Sasaran",IF($E$337=0,0,IF(K340="Y",1,IF(K340="T",0,"Isi Dulu"))))</f>
        <v>Isi Sasaran</v>
      </c>
      <c r="M340" s="849"/>
      <c r="N340" s="852"/>
    </row>
    <row r="341" spans="2:14" ht="15.75">
      <c r="B341" s="838"/>
      <c r="C341" s="841"/>
      <c r="D341" s="859"/>
      <c r="E341" s="856"/>
      <c r="F341" s="569">
        <v>5</v>
      </c>
      <c r="G341" s="570"/>
      <c r="H341" s="599" t="str">
        <f t="shared" si="6"/>
        <v>Belum Diisi</v>
      </c>
      <c r="I341" s="595" t="s">
        <v>26</v>
      </c>
      <c r="J341" s="596" t="str">
        <f>IF($D$337="Y/T","Isi Sasaran",IF($E$337=0,0,IF(I341="Y",1,IF(I341="T",0,"Isi Dulu"))))</f>
        <v>Isi Sasaran</v>
      </c>
      <c r="K341" s="595" t="s">
        <v>26</v>
      </c>
      <c r="L341" s="596" t="str">
        <f>IF($D$337="Y/T","Isi Sasaran",IF($E$337=0,0,IF(K341="Y",1,IF(K341="T",0,"Isi Dulu"))))</f>
        <v>Isi Sasaran</v>
      </c>
      <c r="M341" s="850"/>
      <c r="N341" s="853"/>
    </row>
    <row r="342" spans="2:14" ht="15.75">
      <c r="B342" s="836">
        <v>7</v>
      </c>
      <c r="C342" s="839"/>
      <c r="D342" s="857" t="s">
        <v>26</v>
      </c>
      <c r="E342" s="854" t="str">
        <f>IF(D342="Y",1,IF(D342="T",0,IF(D342="Y/T","Belum diisi","Error")))</f>
        <v>Belum diisi</v>
      </c>
      <c r="F342" s="528">
        <v>1</v>
      </c>
      <c r="G342" s="529"/>
      <c r="H342" s="600" t="str">
        <f t="shared" si="6"/>
        <v>Belum Diisi</v>
      </c>
      <c r="I342" s="590" t="s">
        <v>26</v>
      </c>
      <c r="J342" s="591" t="str">
        <f>IF($D$342="Y/T","Isi Sasaran",IF($E$342=0,0,IF(I342="Y",1,IF(I342="T",0,"Isi Dulu"))))</f>
        <v>Isi Sasaran</v>
      </c>
      <c r="K342" s="590" t="s">
        <v>26</v>
      </c>
      <c r="L342" s="591" t="str">
        <f>IF($D$342="Y/T","Isi Sasaran",IF($E$342=0,0,IF(K342="Y",1,IF(K342="T",0,"Isi Dulu"))))</f>
        <v>Isi Sasaran</v>
      </c>
      <c r="M342" s="848" t="s">
        <v>26</v>
      </c>
      <c r="N342" s="851" t="str">
        <f>IF(M342="Y",1,IF(M342="T",0,IF(M342="Y/T","Belum diisi","Error")))</f>
        <v>Belum diisi</v>
      </c>
    </row>
    <row r="343" spans="2:14" ht="15.75">
      <c r="B343" s="837"/>
      <c r="C343" s="840"/>
      <c r="D343" s="858"/>
      <c r="E343" s="855"/>
      <c r="F343" s="549">
        <v>2</v>
      </c>
      <c r="G343" s="550"/>
      <c r="H343" s="598" t="str">
        <f t="shared" si="6"/>
        <v>Belum Diisi</v>
      </c>
      <c r="I343" s="592" t="s">
        <v>26</v>
      </c>
      <c r="J343" s="593" t="str">
        <f>IF($D$342="Y/T","Isi Sasaran",IF($E$342=0,0,IF(I343="Y",1,IF(I343="T",0,"Isi Dulu"))))</f>
        <v>Isi Sasaran</v>
      </c>
      <c r="K343" s="592" t="s">
        <v>26</v>
      </c>
      <c r="L343" s="593" t="str">
        <f>IF($D$342="Y/T","Isi Sasaran",IF($E$342=0,0,IF(K343="Y",1,IF(K343="T",0,"Isi Dulu"))))</f>
        <v>Isi Sasaran</v>
      </c>
      <c r="M343" s="849"/>
      <c r="N343" s="852"/>
    </row>
    <row r="344" spans="2:14" ht="15.75">
      <c r="B344" s="837"/>
      <c r="C344" s="840"/>
      <c r="D344" s="858"/>
      <c r="E344" s="855"/>
      <c r="F344" s="549">
        <v>3</v>
      </c>
      <c r="G344" s="550"/>
      <c r="H344" s="598" t="str">
        <f t="shared" si="6"/>
        <v>Belum Diisi</v>
      </c>
      <c r="I344" s="592" t="s">
        <v>26</v>
      </c>
      <c r="J344" s="593" t="str">
        <f>IF($D$342="Y/T","Isi Sasaran",IF($E$342=0,0,IF(I344="Y",1,IF(I344="T",0,"Isi Dulu"))))</f>
        <v>Isi Sasaran</v>
      </c>
      <c r="K344" s="592" t="s">
        <v>26</v>
      </c>
      <c r="L344" s="593" t="str">
        <f>IF($D$342="Y/T","Isi Sasaran",IF($E$342=0,0,IF(K344="Y",1,IF(K344="T",0,"Isi Dulu"))))</f>
        <v>Isi Sasaran</v>
      </c>
      <c r="M344" s="849"/>
      <c r="N344" s="852"/>
    </row>
    <row r="345" spans="2:14" ht="15.75">
      <c r="B345" s="837"/>
      <c r="C345" s="840"/>
      <c r="D345" s="858"/>
      <c r="E345" s="855"/>
      <c r="F345" s="549">
        <v>4</v>
      </c>
      <c r="G345" s="550"/>
      <c r="H345" s="598" t="str">
        <f t="shared" si="6"/>
        <v>Belum Diisi</v>
      </c>
      <c r="I345" s="592" t="s">
        <v>26</v>
      </c>
      <c r="J345" s="593" t="str">
        <f>IF($D$342="Y/T","Isi Sasaran",IF($E$342=0,0,IF(I345="Y",1,IF(I345="T",0,"Isi Dulu"))))</f>
        <v>Isi Sasaran</v>
      </c>
      <c r="K345" s="592" t="s">
        <v>26</v>
      </c>
      <c r="L345" s="593" t="str">
        <f>IF($D$342="Y/T","Isi Sasaran",IF($E$342=0,0,IF(K345="Y",1,IF(K345="T",0,"Isi Dulu"))))</f>
        <v>Isi Sasaran</v>
      </c>
      <c r="M345" s="849"/>
      <c r="N345" s="852"/>
    </row>
    <row r="346" spans="2:14" ht="15.75">
      <c r="B346" s="838"/>
      <c r="C346" s="841"/>
      <c r="D346" s="859"/>
      <c r="E346" s="856"/>
      <c r="F346" s="569">
        <v>5</v>
      </c>
      <c r="G346" s="570"/>
      <c r="H346" s="599" t="str">
        <f t="shared" si="6"/>
        <v>Belum Diisi</v>
      </c>
      <c r="I346" s="595" t="s">
        <v>26</v>
      </c>
      <c r="J346" s="596" t="str">
        <f>IF($D$342="Y/T","Isi Sasaran",IF($E$342=0,0,IF(I346="Y",1,IF(I346="T",0,"Isi Dulu"))))</f>
        <v>Isi Sasaran</v>
      </c>
      <c r="K346" s="595" t="s">
        <v>26</v>
      </c>
      <c r="L346" s="596" t="str">
        <f>IF($D$342="Y/T","Isi Sasaran",IF($E$342=0,0,IF(K346="Y",1,IF(K346="T",0,"Isi Dulu"))))</f>
        <v>Isi Sasaran</v>
      </c>
      <c r="M346" s="850"/>
      <c r="N346" s="853"/>
    </row>
    <row r="347" spans="2:14" ht="15.75">
      <c r="B347" s="836">
        <v>8</v>
      </c>
      <c r="C347" s="839"/>
      <c r="D347" s="857" t="s">
        <v>26</v>
      </c>
      <c r="E347" s="854" t="str">
        <f>IF(D347="Y",1,IF(D347="T",0,IF(D347="Y/T","Belum diisi","Error")))</f>
        <v>Belum diisi</v>
      </c>
      <c r="F347" s="528">
        <v>1</v>
      </c>
      <c r="G347" s="529"/>
      <c r="H347" s="600" t="str">
        <f t="shared" si="6"/>
        <v>Belum Diisi</v>
      </c>
      <c r="I347" s="590" t="s">
        <v>26</v>
      </c>
      <c r="J347" s="591" t="str">
        <f>IF($D$347="Y/T","Isi Sasaran",IF($E$347=0,0,IF(I347="Y",1,IF(I347="T",0,"Isi Dulu"))))</f>
        <v>Isi Sasaran</v>
      </c>
      <c r="K347" s="590" t="s">
        <v>26</v>
      </c>
      <c r="L347" s="591" t="str">
        <f>IF($D$347="Y/T","Isi Sasaran",IF($E$347=0,0,IF(K347="Y",1,IF(K347="T",0,"Isi Dulu"))))</f>
        <v>Isi Sasaran</v>
      </c>
      <c r="M347" s="848" t="s">
        <v>26</v>
      </c>
      <c r="N347" s="851" t="str">
        <f>IF(M347="Y",1,IF(M347="T",0,IF(M347="Y/T","Belum diisi","Error")))</f>
        <v>Belum diisi</v>
      </c>
    </row>
    <row r="348" spans="2:14" ht="15.75">
      <c r="B348" s="837"/>
      <c r="C348" s="840"/>
      <c r="D348" s="858"/>
      <c r="E348" s="855"/>
      <c r="F348" s="549">
        <v>2</v>
      </c>
      <c r="G348" s="550"/>
      <c r="H348" s="598" t="str">
        <f t="shared" si="6"/>
        <v>Belum Diisi</v>
      </c>
      <c r="I348" s="592" t="s">
        <v>26</v>
      </c>
      <c r="J348" s="593" t="str">
        <f>IF($D$347="Y/T","Isi Sasaran",IF($E$347=0,0,IF(I348="Y",1,IF(I348="T",0,"Isi Dulu"))))</f>
        <v>Isi Sasaran</v>
      </c>
      <c r="K348" s="592" t="s">
        <v>26</v>
      </c>
      <c r="L348" s="593" t="str">
        <f>IF($D$347="Y/T","Isi Sasaran",IF($E$347=0,0,IF(K348="Y",1,IF(K348="T",0,"Isi Dulu"))))</f>
        <v>Isi Sasaran</v>
      </c>
      <c r="M348" s="849"/>
      <c r="N348" s="852"/>
    </row>
    <row r="349" spans="2:14" ht="15.75">
      <c r="B349" s="837"/>
      <c r="C349" s="840"/>
      <c r="D349" s="858"/>
      <c r="E349" s="855"/>
      <c r="F349" s="549">
        <v>3</v>
      </c>
      <c r="G349" s="550"/>
      <c r="H349" s="598" t="str">
        <f t="shared" si="6"/>
        <v>Belum Diisi</v>
      </c>
      <c r="I349" s="592" t="s">
        <v>26</v>
      </c>
      <c r="J349" s="593" t="str">
        <f>IF($D$347="Y/T","Isi Sasaran",IF($E$347=0,0,IF(I349="Y",1,IF(I349="T",0,"Isi Dulu"))))</f>
        <v>Isi Sasaran</v>
      </c>
      <c r="K349" s="592" t="s">
        <v>26</v>
      </c>
      <c r="L349" s="593" t="str">
        <f>IF($D$347="Y/T","Isi Sasaran",IF($E$347=0,0,IF(K349="Y",1,IF(K349="T",0,"Isi Dulu"))))</f>
        <v>Isi Sasaran</v>
      </c>
      <c r="M349" s="849"/>
      <c r="N349" s="852"/>
    </row>
    <row r="350" spans="2:14" ht="15.75">
      <c r="B350" s="837"/>
      <c r="C350" s="840"/>
      <c r="D350" s="858"/>
      <c r="E350" s="855"/>
      <c r="F350" s="549">
        <v>4</v>
      </c>
      <c r="G350" s="550"/>
      <c r="H350" s="598" t="str">
        <f t="shared" si="6"/>
        <v>Belum Diisi</v>
      </c>
      <c r="I350" s="592" t="s">
        <v>26</v>
      </c>
      <c r="J350" s="593" t="str">
        <f>IF($D$347="Y/T","Isi Sasaran",IF($E$347=0,0,IF(I350="Y",1,IF(I350="T",0,"Isi Dulu"))))</f>
        <v>Isi Sasaran</v>
      </c>
      <c r="K350" s="592" t="s">
        <v>26</v>
      </c>
      <c r="L350" s="593" t="str">
        <f>IF($D$347="Y/T","Isi Sasaran",IF($E$347=0,0,IF(K350="Y",1,IF(K350="T",0,"Isi Dulu"))))</f>
        <v>Isi Sasaran</v>
      </c>
      <c r="M350" s="849"/>
      <c r="N350" s="852"/>
    </row>
    <row r="351" spans="2:14" ht="15.75">
      <c r="B351" s="838"/>
      <c r="C351" s="841"/>
      <c r="D351" s="859"/>
      <c r="E351" s="856"/>
      <c r="F351" s="569">
        <v>5</v>
      </c>
      <c r="G351" s="570"/>
      <c r="H351" s="599" t="str">
        <f t="shared" si="6"/>
        <v>Belum Diisi</v>
      </c>
      <c r="I351" s="595" t="s">
        <v>26</v>
      </c>
      <c r="J351" s="596" t="str">
        <f>IF($D$347="Y/T","Isi Sasaran",IF($E$347=0,0,IF(I351="Y",1,IF(I351="T",0,"Isi Dulu"))))</f>
        <v>Isi Sasaran</v>
      </c>
      <c r="K351" s="595" t="s">
        <v>26</v>
      </c>
      <c r="L351" s="596" t="str">
        <f>IF($D$347="Y/T","Isi Sasaran",IF($E$347=0,0,IF(K351="Y",1,IF(K351="T",0,"Isi Dulu"))))</f>
        <v>Isi Sasaran</v>
      </c>
      <c r="M351" s="850"/>
      <c r="N351" s="853"/>
    </row>
    <row r="352" spans="2:14" ht="15.75">
      <c r="B352" s="836">
        <v>9</v>
      </c>
      <c r="C352" s="839"/>
      <c r="D352" s="857" t="s">
        <v>26</v>
      </c>
      <c r="E352" s="854" t="str">
        <f>IF(D352="Y",1,IF(D352="T",0,IF(D352="Y/T","Belum diisi","Error")))</f>
        <v>Belum diisi</v>
      </c>
      <c r="F352" s="528">
        <v>1</v>
      </c>
      <c r="G352" s="529"/>
      <c r="H352" s="600" t="str">
        <f t="shared" si="6"/>
        <v>Belum Diisi</v>
      </c>
      <c r="I352" s="590" t="s">
        <v>26</v>
      </c>
      <c r="J352" s="591" t="str">
        <f>IF($D$352="Y/T","Isi Sasaran",IF($E$352=0,0,IF(I352="Y",1,IF(I352="T",0,"Isi Dulu"))))</f>
        <v>Isi Sasaran</v>
      </c>
      <c r="K352" s="590" t="s">
        <v>26</v>
      </c>
      <c r="L352" s="591" t="str">
        <f>IF($D$352="Y/T","Isi Sasaran",IF($E$352=0,0,IF(K352="Y",1,IF(K352="T",0,"Isi Dulu"))))</f>
        <v>Isi Sasaran</v>
      </c>
      <c r="M352" s="848" t="s">
        <v>26</v>
      </c>
      <c r="N352" s="851" t="str">
        <f>IF(M352="Y",1,IF(M352="T",0,IF(M352="Y/T","Belum diisi","Error")))</f>
        <v>Belum diisi</v>
      </c>
    </row>
    <row r="353" spans="2:14" ht="15.75">
      <c r="B353" s="837"/>
      <c r="C353" s="840"/>
      <c r="D353" s="858"/>
      <c r="E353" s="855"/>
      <c r="F353" s="549">
        <v>2</v>
      </c>
      <c r="G353" s="550"/>
      <c r="H353" s="598" t="str">
        <f t="shared" si="6"/>
        <v>Belum Diisi</v>
      </c>
      <c r="I353" s="592" t="s">
        <v>26</v>
      </c>
      <c r="J353" s="593" t="str">
        <f>IF($D$352="Y/T","Isi Sasaran",IF($E$352=0,0,IF(I353="Y",1,IF(I353="T",0,"Isi Dulu"))))</f>
        <v>Isi Sasaran</v>
      </c>
      <c r="K353" s="592" t="s">
        <v>26</v>
      </c>
      <c r="L353" s="593" t="str">
        <f>IF($D$352="Y/T","Isi Sasaran",IF($E$352=0,0,IF(K353="Y",1,IF(K353="T",0,"Isi Dulu"))))</f>
        <v>Isi Sasaran</v>
      </c>
      <c r="M353" s="849"/>
      <c r="N353" s="852"/>
    </row>
    <row r="354" spans="2:14" ht="15.75">
      <c r="B354" s="837"/>
      <c r="C354" s="840"/>
      <c r="D354" s="858"/>
      <c r="E354" s="855"/>
      <c r="F354" s="549">
        <v>3</v>
      </c>
      <c r="G354" s="550"/>
      <c r="H354" s="598" t="str">
        <f t="shared" si="6"/>
        <v>Belum Diisi</v>
      </c>
      <c r="I354" s="592" t="s">
        <v>26</v>
      </c>
      <c r="J354" s="593" t="str">
        <f>IF($D$352="Y/T","Isi Sasaran",IF($E$352=0,0,IF(I354="Y",1,IF(I354="T",0,"Isi Dulu"))))</f>
        <v>Isi Sasaran</v>
      </c>
      <c r="K354" s="592" t="s">
        <v>26</v>
      </c>
      <c r="L354" s="593" t="str">
        <f>IF($D$352="Y/T","Isi Sasaran",IF($E$352=0,0,IF(K354="Y",1,IF(K354="T",0,"Isi Dulu"))))</f>
        <v>Isi Sasaran</v>
      </c>
      <c r="M354" s="849"/>
      <c r="N354" s="852"/>
    </row>
    <row r="355" spans="2:14" ht="15.75">
      <c r="B355" s="837"/>
      <c r="C355" s="840"/>
      <c r="D355" s="858"/>
      <c r="E355" s="855"/>
      <c r="F355" s="549">
        <v>4</v>
      </c>
      <c r="G355" s="550"/>
      <c r="H355" s="598" t="str">
        <f t="shared" si="6"/>
        <v>Belum Diisi</v>
      </c>
      <c r="I355" s="592" t="s">
        <v>26</v>
      </c>
      <c r="J355" s="593" t="str">
        <f>IF($D$352="Y/T","Isi Sasaran",IF($E$352=0,0,IF(I355="Y",1,IF(I355="T",0,"Isi Dulu"))))</f>
        <v>Isi Sasaran</v>
      </c>
      <c r="K355" s="592" t="s">
        <v>26</v>
      </c>
      <c r="L355" s="593" t="str">
        <f>IF($D$352="Y/T","Isi Sasaran",IF($E$352=0,0,IF(K355="Y",1,IF(K355="T",0,"Isi Dulu"))))</f>
        <v>Isi Sasaran</v>
      </c>
      <c r="M355" s="849"/>
      <c r="N355" s="852"/>
    </row>
    <row r="356" spans="2:14" ht="15.75">
      <c r="B356" s="838"/>
      <c r="C356" s="841"/>
      <c r="D356" s="859"/>
      <c r="E356" s="856"/>
      <c r="F356" s="569">
        <v>5</v>
      </c>
      <c r="G356" s="570"/>
      <c r="H356" s="599" t="str">
        <f t="shared" si="6"/>
        <v>Belum Diisi</v>
      </c>
      <c r="I356" s="595" t="s">
        <v>26</v>
      </c>
      <c r="J356" s="596" t="str">
        <f>IF($D$352="Y/T","Isi Sasaran",IF($E$352=0,0,IF(I356="Y",1,IF(I356="T",0,"Isi Dulu"))))</f>
        <v>Isi Sasaran</v>
      </c>
      <c r="K356" s="595" t="s">
        <v>26</v>
      </c>
      <c r="L356" s="596" t="str">
        <f>IF($D$352="Y/T","Isi Sasaran",IF($E$352=0,0,IF(K356="Y",1,IF(K356="T",0,"Isi Dulu"))))</f>
        <v>Isi Sasaran</v>
      </c>
      <c r="M356" s="850"/>
      <c r="N356" s="853"/>
    </row>
    <row r="357" spans="2:14" ht="15.75">
      <c r="B357" s="836">
        <v>10</v>
      </c>
      <c r="C357" s="839"/>
      <c r="D357" s="857" t="s">
        <v>26</v>
      </c>
      <c r="E357" s="854" t="str">
        <f>IF(D357="Y",1,IF(D357="T",0,IF(D357="Y/T","Belum diisi","Error")))</f>
        <v>Belum diisi</v>
      </c>
      <c r="F357" s="528">
        <v>1</v>
      </c>
      <c r="G357" s="529"/>
      <c r="H357" s="600" t="str">
        <f t="shared" si="6"/>
        <v>Belum Diisi</v>
      </c>
      <c r="I357" s="590" t="s">
        <v>26</v>
      </c>
      <c r="J357" s="591" t="str">
        <f>IF($D$357="Y/T","Isi Sasaran",IF($E$357=0,0,IF(I357="Y",1,IF(I357="T",0,"Isi Dulu"))))</f>
        <v>Isi Sasaran</v>
      </c>
      <c r="K357" s="590" t="s">
        <v>26</v>
      </c>
      <c r="L357" s="591" t="str">
        <f>IF($D$357="Y/T","Isi Sasaran",IF($E$357=0,0,IF(K357="Y",1,IF(K357="T",0,"Isi Dulu"))))</f>
        <v>Isi Sasaran</v>
      </c>
      <c r="M357" s="848" t="s">
        <v>26</v>
      </c>
      <c r="N357" s="851" t="str">
        <f>IF(M357="Y",1,IF(M357="T",0,IF(M357="Y/T","Belum diisi","Error")))</f>
        <v>Belum diisi</v>
      </c>
    </row>
    <row r="358" spans="2:14" ht="15.75">
      <c r="B358" s="837"/>
      <c r="C358" s="840"/>
      <c r="D358" s="858"/>
      <c r="E358" s="855"/>
      <c r="F358" s="549">
        <v>2</v>
      </c>
      <c r="G358" s="550"/>
      <c r="H358" s="598" t="str">
        <f t="shared" si="6"/>
        <v>Belum Diisi</v>
      </c>
      <c r="I358" s="592" t="s">
        <v>26</v>
      </c>
      <c r="J358" s="593" t="str">
        <f>IF($D$357="Y/T","Isi Sasaran",IF($E$357=0,0,IF(I358="Y",1,IF(I358="T",0,"Isi Dulu"))))</f>
        <v>Isi Sasaran</v>
      </c>
      <c r="K358" s="592" t="s">
        <v>26</v>
      </c>
      <c r="L358" s="593" t="str">
        <f>IF($D$357="Y/T","Isi Sasaran",IF($E$357=0,0,IF(K358="Y",1,IF(K358="T",0,"Isi Dulu"))))</f>
        <v>Isi Sasaran</v>
      </c>
      <c r="M358" s="849"/>
      <c r="N358" s="852"/>
    </row>
    <row r="359" spans="2:14" ht="15.75">
      <c r="B359" s="837"/>
      <c r="C359" s="840"/>
      <c r="D359" s="858"/>
      <c r="E359" s="855"/>
      <c r="F359" s="549">
        <v>3</v>
      </c>
      <c r="G359" s="550"/>
      <c r="H359" s="598" t="str">
        <f t="shared" si="6"/>
        <v>Belum Diisi</v>
      </c>
      <c r="I359" s="592" t="s">
        <v>26</v>
      </c>
      <c r="J359" s="593" t="str">
        <f>IF($D$357="Y/T","Isi Sasaran",IF($E$357=0,0,IF(I359="Y",1,IF(I359="T",0,"Isi Dulu"))))</f>
        <v>Isi Sasaran</v>
      </c>
      <c r="K359" s="592" t="s">
        <v>26</v>
      </c>
      <c r="L359" s="593" t="str">
        <f>IF($D$357="Y/T","Isi Sasaran",IF($E$357=0,0,IF(K359="Y",1,IF(K359="T",0,"Isi Dulu"))))</f>
        <v>Isi Sasaran</v>
      </c>
      <c r="M359" s="849"/>
      <c r="N359" s="852"/>
    </row>
    <row r="360" spans="2:14" ht="15.75">
      <c r="B360" s="837"/>
      <c r="C360" s="840"/>
      <c r="D360" s="858"/>
      <c r="E360" s="855"/>
      <c r="F360" s="549">
        <v>4</v>
      </c>
      <c r="G360" s="550"/>
      <c r="H360" s="598" t="str">
        <f t="shared" si="6"/>
        <v>Belum Diisi</v>
      </c>
      <c r="I360" s="592" t="s">
        <v>26</v>
      </c>
      <c r="J360" s="593" t="str">
        <f>IF($D$357="Y/T","Isi Sasaran",IF($E$357=0,0,IF(I360="Y",1,IF(I360="T",0,"Isi Dulu"))))</f>
        <v>Isi Sasaran</v>
      </c>
      <c r="K360" s="592" t="s">
        <v>26</v>
      </c>
      <c r="L360" s="593" t="str">
        <f>IF($D$357="Y/T","Isi Sasaran",IF($E$357=0,0,IF(K360="Y",1,IF(K360="T",0,"Isi Dulu"))))</f>
        <v>Isi Sasaran</v>
      </c>
      <c r="M360" s="849"/>
      <c r="N360" s="852"/>
    </row>
    <row r="361" spans="2:14" ht="15.75">
      <c r="B361" s="838"/>
      <c r="C361" s="841"/>
      <c r="D361" s="859"/>
      <c r="E361" s="856"/>
      <c r="F361" s="569">
        <v>5</v>
      </c>
      <c r="G361" s="570"/>
      <c r="H361" s="599" t="str">
        <f t="shared" si="6"/>
        <v>Belum Diisi</v>
      </c>
      <c r="I361" s="595" t="s">
        <v>26</v>
      </c>
      <c r="J361" s="596" t="str">
        <f>IF($D$357="Y/T","Isi Sasaran",IF($E$357=0,0,IF(I361="Y",1,IF(I361="T",0,"Isi Dulu"))))</f>
        <v>Isi Sasaran</v>
      </c>
      <c r="K361" s="595" t="s">
        <v>26</v>
      </c>
      <c r="L361" s="596" t="str">
        <f>IF($D$357="Y/T","Isi Sasaran",IF($E$357=0,0,IF(K361="Y",1,IF(K361="T",0,"Isi Dulu"))))</f>
        <v>Isi Sasaran</v>
      </c>
      <c r="M361" s="850"/>
      <c r="N361" s="853"/>
    </row>
    <row r="362" spans="2:14" ht="15.75">
      <c r="B362" s="836">
        <v>11</v>
      </c>
      <c r="C362" s="839"/>
      <c r="D362" s="857" t="s">
        <v>26</v>
      </c>
      <c r="E362" s="854" t="str">
        <f>IF(D362="Y",1,IF(D362="T",0,IF(D362="Y/T","Belum diisi","Error")))</f>
        <v>Belum diisi</v>
      </c>
      <c r="F362" s="528">
        <v>1</v>
      </c>
      <c r="G362" s="529"/>
      <c r="H362" s="600" t="str">
        <f t="shared" si="6"/>
        <v>Belum Diisi</v>
      </c>
      <c r="I362" s="590" t="s">
        <v>26</v>
      </c>
      <c r="J362" s="591" t="str">
        <f>IF($D$362="Y/T","Isi Sasaran",IF($E$362=0,0,IF(I362="Y",1,IF(I362="T",0,"Isi Dulu"))))</f>
        <v>Isi Sasaran</v>
      </c>
      <c r="K362" s="590" t="s">
        <v>26</v>
      </c>
      <c r="L362" s="591" t="str">
        <f>IF($D$362="Y/T","Isi Sasaran",IF($E$362=0,0,IF(K362="Y",1,IF(K362="T",0,"Isi Dulu"))))</f>
        <v>Isi Sasaran</v>
      </c>
      <c r="M362" s="848" t="s">
        <v>26</v>
      </c>
      <c r="N362" s="851" t="str">
        <f>IF(M362="Y",1,IF(M362="T",0,IF(M362="Y/T","Belum diisi","Error")))</f>
        <v>Belum diisi</v>
      </c>
    </row>
    <row r="363" spans="2:14" ht="15.75">
      <c r="B363" s="837"/>
      <c r="C363" s="840"/>
      <c r="D363" s="858"/>
      <c r="E363" s="855"/>
      <c r="F363" s="549">
        <v>2</v>
      </c>
      <c r="G363" s="550"/>
      <c r="H363" s="598" t="str">
        <f t="shared" si="6"/>
        <v>Belum Diisi</v>
      </c>
      <c r="I363" s="592" t="s">
        <v>26</v>
      </c>
      <c r="J363" s="593" t="str">
        <f>IF($D$362="Y/T","Isi Sasaran",IF($E$362=0,0,IF(I363="Y",1,IF(I363="T",0,"Isi Dulu"))))</f>
        <v>Isi Sasaran</v>
      </c>
      <c r="K363" s="592" t="s">
        <v>26</v>
      </c>
      <c r="L363" s="593" t="str">
        <f>IF($D$362="Y/T","Isi Sasaran",IF($E$362=0,0,IF(K363="Y",1,IF(K363="T",0,"Isi Dulu"))))</f>
        <v>Isi Sasaran</v>
      </c>
      <c r="M363" s="849"/>
      <c r="N363" s="852"/>
    </row>
    <row r="364" spans="2:14" ht="15.75">
      <c r="B364" s="837"/>
      <c r="C364" s="840"/>
      <c r="D364" s="858"/>
      <c r="E364" s="855"/>
      <c r="F364" s="549">
        <v>3</v>
      </c>
      <c r="G364" s="550"/>
      <c r="H364" s="598" t="str">
        <f t="shared" si="6"/>
        <v>Belum Diisi</v>
      </c>
      <c r="I364" s="592" t="s">
        <v>26</v>
      </c>
      <c r="J364" s="593" t="str">
        <f>IF($D$362="Y/T","Isi Sasaran",IF($E$362=0,0,IF(I364="Y",1,IF(I364="T",0,"Isi Dulu"))))</f>
        <v>Isi Sasaran</v>
      </c>
      <c r="K364" s="592" t="s">
        <v>26</v>
      </c>
      <c r="L364" s="593" t="str">
        <f>IF($D$362="Y/T","Isi Sasaran",IF($E$362=0,0,IF(K364="Y",1,IF(K364="T",0,"Isi Dulu"))))</f>
        <v>Isi Sasaran</v>
      </c>
      <c r="M364" s="849"/>
      <c r="N364" s="852"/>
    </row>
    <row r="365" spans="2:14" ht="15.75">
      <c r="B365" s="837"/>
      <c r="C365" s="840"/>
      <c r="D365" s="858"/>
      <c r="E365" s="855"/>
      <c r="F365" s="549">
        <v>4</v>
      </c>
      <c r="G365" s="550"/>
      <c r="H365" s="598" t="str">
        <f t="shared" si="6"/>
        <v>Belum Diisi</v>
      </c>
      <c r="I365" s="592" t="s">
        <v>26</v>
      </c>
      <c r="J365" s="593" t="str">
        <f>IF($D$362="Y/T","Isi Sasaran",IF($E$362=0,0,IF(I365="Y",1,IF(I365="T",0,"Isi Dulu"))))</f>
        <v>Isi Sasaran</v>
      </c>
      <c r="K365" s="592" t="s">
        <v>26</v>
      </c>
      <c r="L365" s="593" t="str">
        <f>IF($D$362="Y/T","Isi Sasaran",IF($E$362=0,0,IF(K365="Y",1,IF(K365="T",0,"Isi Dulu"))))</f>
        <v>Isi Sasaran</v>
      </c>
      <c r="M365" s="849"/>
      <c r="N365" s="852"/>
    </row>
    <row r="366" spans="2:14" ht="15.75">
      <c r="B366" s="838"/>
      <c r="C366" s="841"/>
      <c r="D366" s="859"/>
      <c r="E366" s="856"/>
      <c r="F366" s="569">
        <v>5</v>
      </c>
      <c r="G366" s="570"/>
      <c r="H366" s="599" t="str">
        <f t="shared" si="6"/>
        <v>Belum Diisi</v>
      </c>
      <c r="I366" s="595" t="s">
        <v>26</v>
      </c>
      <c r="J366" s="596" t="str">
        <f>IF($D$362="Y/T","Isi Sasaran",IF($E$362=0,0,IF(I366="Y",1,IF(I366="T",0,"Isi Dulu"))))</f>
        <v>Isi Sasaran</v>
      </c>
      <c r="K366" s="595" t="s">
        <v>26</v>
      </c>
      <c r="L366" s="596" t="str">
        <f>IF($D$362="Y/T","Isi Sasaran",IF($E$362=0,0,IF(K366="Y",1,IF(K366="T",0,"Isi Dulu"))))</f>
        <v>Isi Sasaran</v>
      </c>
      <c r="M366" s="850"/>
      <c r="N366" s="853"/>
    </row>
    <row r="367" spans="2:14" ht="15.75">
      <c r="B367" s="836">
        <v>12</v>
      </c>
      <c r="C367" s="839"/>
      <c r="D367" s="857" t="s">
        <v>26</v>
      </c>
      <c r="E367" s="854" t="str">
        <f>IF(D367="Y",1,IF(D367="T",0,IF(D367="Y/T","Belum diisi","Error")))</f>
        <v>Belum diisi</v>
      </c>
      <c r="F367" s="528">
        <v>1</v>
      </c>
      <c r="G367" s="529"/>
      <c r="H367" s="600" t="str">
        <f t="shared" si="6"/>
        <v>Belum Diisi</v>
      </c>
      <c r="I367" s="590" t="s">
        <v>26</v>
      </c>
      <c r="J367" s="591" t="str">
        <f>IF($D$367="Y/T","Isi Sasaran",IF($E$367=0,0,IF(I367="Y",1,IF(I367="T",0,"Isi Dulu"))))</f>
        <v>Isi Sasaran</v>
      </c>
      <c r="K367" s="590" t="s">
        <v>26</v>
      </c>
      <c r="L367" s="591" t="str">
        <f>IF($D$367="Y/T","Isi Sasaran",IF($E$367=0,0,IF(K367="Y",1,IF(K367="T",0,"Isi Dulu"))))</f>
        <v>Isi Sasaran</v>
      </c>
      <c r="M367" s="848" t="s">
        <v>26</v>
      </c>
      <c r="N367" s="851" t="str">
        <f>IF(M367="Y",1,IF(M367="T",0,IF(M367="Y/T","Belum diisi","Error")))</f>
        <v>Belum diisi</v>
      </c>
    </row>
    <row r="368" spans="2:14" ht="15.75">
      <c r="B368" s="837"/>
      <c r="C368" s="840"/>
      <c r="D368" s="858"/>
      <c r="E368" s="855"/>
      <c r="F368" s="549">
        <v>2</v>
      </c>
      <c r="G368" s="550"/>
      <c r="H368" s="598" t="str">
        <f t="shared" si="6"/>
        <v>Belum Diisi</v>
      </c>
      <c r="I368" s="592" t="s">
        <v>26</v>
      </c>
      <c r="J368" s="593" t="str">
        <f>IF($D$367="Y/T","Isi Sasaran",IF($E$367=0,0,IF(I368="Y",1,IF(I368="T",0,"Isi Dulu"))))</f>
        <v>Isi Sasaran</v>
      </c>
      <c r="K368" s="592" t="s">
        <v>26</v>
      </c>
      <c r="L368" s="593" t="str">
        <f>IF($D$367="Y/T","Isi Sasaran",IF($E$367=0,0,IF(K368="Y",1,IF(K368="T",0,"Isi Dulu"))))</f>
        <v>Isi Sasaran</v>
      </c>
      <c r="M368" s="849"/>
      <c r="N368" s="852"/>
    </row>
    <row r="369" spans="2:14" ht="15.75">
      <c r="B369" s="837"/>
      <c r="C369" s="840"/>
      <c r="D369" s="858"/>
      <c r="E369" s="855"/>
      <c r="F369" s="549">
        <v>3</v>
      </c>
      <c r="G369" s="550"/>
      <c r="H369" s="598" t="str">
        <f t="shared" si="6"/>
        <v>Belum Diisi</v>
      </c>
      <c r="I369" s="592" t="s">
        <v>26</v>
      </c>
      <c r="J369" s="593" t="str">
        <f>IF($D$367="Y/T","Isi Sasaran",IF($E$367=0,0,IF(I369="Y",1,IF(I369="T",0,"Isi Dulu"))))</f>
        <v>Isi Sasaran</v>
      </c>
      <c r="K369" s="592" t="s">
        <v>26</v>
      </c>
      <c r="L369" s="593" t="str">
        <f>IF($D$367="Y/T","Isi Sasaran",IF($E$367=0,0,IF(K369="Y",1,IF(K369="T",0,"Isi Dulu"))))</f>
        <v>Isi Sasaran</v>
      </c>
      <c r="M369" s="849"/>
      <c r="N369" s="852"/>
    </row>
    <row r="370" spans="2:14" ht="15.75">
      <c r="B370" s="837"/>
      <c r="C370" s="840"/>
      <c r="D370" s="858"/>
      <c r="E370" s="855"/>
      <c r="F370" s="549">
        <v>4</v>
      </c>
      <c r="G370" s="550"/>
      <c r="H370" s="598" t="str">
        <f t="shared" si="6"/>
        <v>Belum Diisi</v>
      </c>
      <c r="I370" s="592" t="s">
        <v>26</v>
      </c>
      <c r="J370" s="593" t="str">
        <f>IF($D$367="Y/T","Isi Sasaran",IF($E$367=0,0,IF(I370="Y",1,IF(I370="T",0,"Isi Dulu"))))</f>
        <v>Isi Sasaran</v>
      </c>
      <c r="K370" s="592" t="s">
        <v>26</v>
      </c>
      <c r="L370" s="593" t="str">
        <f>IF($D$367="Y/T","Isi Sasaran",IF($E$367=0,0,IF(K370="Y",1,IF(K370="T",0,"Isi Dulu"))))</f>
        <v>Isi Sasaran</v>
      </c>
      <c r="M370" s="849"/>
      <c r="N370" s="852"/>
    </row>
    <row r="371" spans="2:14" ht="15.75">
      <c r="B371" s="838"/>
      <c r="C371" s="841"/>
      <c r="D371" s="859"/>
      <c r="E371" s="856"/>
      <c r="F371" s="569">
        <v>5</v>
      </c>
      <c r="G371" s="570"/>
      <c r="H371" s="599" t="str">
        <f t="shared" si="6"/>
        <v>Belum Diisi</v>
      </c>
      <c r="I371" s="595" t="s">
        <v>26</v>
      </c>
      <c r="J371" s="596" t="str">
        <f>IF($D$367="Y/T","Isi Sasaran",IF($E$367=0,0,IF(I371="Y",1,IF(I371="T",0,"Isi Dulu"))))</f>
        <v>Isi Sasaran</v>
      </c>
      <c r="K371" s="595" t="s">
        <v>26</v>
      </c>
      <c r="L371" s="596" t="str">
        <f>IF($D$367="Y/T","Isi Sasaran",IF($E$367=0,0,IF(K371="Y",1,IF(K371="T",0,"Isi Dulu"))))</f>
        <v>Isi Sasaran</v>
      </c>
      <c r="M371" s="850"/>
      <c r="N371" s="853"/>
    </row>
    <row r="372" spans="2:14" ht="15.75">
      <c r="B372" s="836">
        <v>13</v>
      </c>
      <c r="C372" s="839"/>
      <c r="D372" s="857" t="s">
        <v>26</v>
      </c>
      <c r="E372" s="854" t="str">
        <f>IF(D372="Y",1,IF(D372="T",0,IF(D372="Y/T","Belum diisi","Error")))</f>
        <v>Belum diisi</v>
      </c>
      <c r="F372" s="528">
        <v>1</v>
      </c>
      <c r="G372" s="529"/>
      <c r="H372" s="600" t="str">
        <f t="shared" si="6"/>
        <v>Belum Diisi</v>
      </c>
      <c r="I372" s="590" t="s">
        <v>26</v>
      </c>
      <c r="J372" s="591" t="str">
        <f>IF($D$372="Y/T","Isi Sasaran",IF($E$372=0,0,IF(I372="Y",1,IF(I372="T",0,"Isi Dulu"))))</f>
        <v>Isi Sasaran</v>
      </c>
      <c r="K372" s="590" t="s">
        <v>26</v>
      </c>
      <c r="L372" s="591" t="str">
        <f>IF($D$372="Y/T","Isi Sasaran",IF($E$372=0,0,IF(K372="Y",1,IF(K372="T",0,"Isi Dulu"))))</f>
        <v>Isi Sasaran</v>
      </c>
      <c r="M372" s="848" t="s">
        <v>26</v>
      </c>
      <c r="N372" s="851" t="str">
        <f>IF(M372="Y",1,IF(M372="T",0,IF(M372="Y/T","Belum diisi","Error")))</f>
        <v>Belum diisi</v>
      </c>
    </row>
    <row r="373" spans="2:14" ht="15.75">
      <c r="B373" s="837"/>
      <c r="C373" s="840"/>
      <c r="D373" s="858"/>
      <c r="E373" s="855"/>
      <c r="F373" s="549">
        <v>2</v>
      </c>
      <c r="G373" s="550"/>
      <c r="H373" s="598" t="str">
        <f t="shared" si="6"/>
        <v>Belum Diisi</v>
      </c>
      <c r="I373" s="592" t="s">
        <v>26</v>
      </c>
      <c r="J373" s="593" t="str">
        <f>IF($D$372="Y/T","Isi Sasaran",IF($E$372=0,0,IF(I373="Y",1,IF(I373="T",0,"Isi Dulu"))))</f>
        <v>Isi Sasaran</v>
      </c>
      <c r="K373" s="592" t="s">
        <v>26</v>
      </c>
      <c r="L373" s="593" t="str">
        <f>IF($D$372="Y/T","Isi Sasaran",IF($E$372=0,0,IF(K373="Y",1,IF(K373="T",0,"Isi Dulu"))))</f>
        <v>Isi Sasaran</v>
      </c>
      <c r="M373" s="849"/>
      <c r="N373" s="852"/>
    </row>
    <row r="374" spans="2:14" ht="15.75">
      <c r="B374" s="837"/>
      <c r="C374" s="840"/>
      <c r="D374" s="858"/>
      <c r="E374" s="855"/>
      <c r="F374" s="549">
        <v>3</v>
      </c>
      <c r="G374" s="550"/>
      <c r="H374" s="598" t="str">
        <f t="shared" si="6"/>
        <v>Belum Diisi</v>
      </c>
      <c r="I374" s="592" t="s">
        <v>26</v>
      </c>
      <c r="J374" s="593" t="str">
        <f>IF($D$372="Y/T","Isi Sasaran",IF($E$372=0,0,IF(I374="Y",1,IF(I374="T",0,"Isi Dulu"))))</f>
        <v>Isi Sasaran</v>
      </c>
      <c r="K374" s="592" t="s">
        <v>26</v>
      </c>
      <c r="L374" s="593" t="str">
        <f>IF($D$372="Y/T","Isi Sasaran",IF($E$372=0,0,IF(K374="Y",1,IF(K374="T",0,"Isi Dulu"))))</f>
        <v>Isi Sasaran</v>
      </c>
      <c r="M374" s="849"/>
      <c r="N374" s="852"/>
    </row>
    <row r="375" spans="2:14" ht="15.75">
      <c r="B375" s="837"/>
      <c r="C375" s="840"/>
      <c r="D375" s="858"/>
      <c r="E375" s="855"/>
      <c r="F375" s="549">
        <v>4</v>
      </c>
      <c r="G375" s="550"/>
      <c r="H375" s="598" t="str">
        <f t="shared" si="6"/>
        <v>Belum Diisi</v>
      </c>
      <c r="I375" s="592" t="s">
        <v>26</v>
      </c>
      <c r="J375" s="593" t="str">
        <f>IF($D$372="Y/T","Isi Sasaran",IF($E$372=0,0,IF(I375="Y",1,IF(I375="T",0,"Isi Dulu"))))</f>
        <v>Isi Sasaran</v>
      </c>
      <c r="K375" s="592" t="s">
        <v>26</v>
      </c>
      <c r="L375" s="593" t="str">
        <f>IF($D$372="Y/T","Isi Sasaran",IF($E$372=0,0,IF(K375="Y",1,IF(K375="T",0,"Isi Dulu"))))</f>
        <v>Isi Sasaran</v>
      </c>
      <c r="M375" s="849"/>
      <c r="N375" s="852"/>
    </row>
    <row r="376" spans="2:14" ht="15.75">
      <c r="B376" s="838"/>
      <c r="C376" s="841"/>
      <c r="D376" s="859"/>
      <c r="E376" s="856"/>
      <c r="F376" s="569">
        <v>5</v>
      </c>
      <c r="G376" s="570"/>
      <c r="H376" s="599" t="str">
        <f t="shared" ref="H376:H411" si="7">IF(OR(J376="Isi Dulu",L376="Isi Dulu",J376="Isi Sasaran",L376="Isi Sasaran"),"Belum Diisi",IF(SUM(J376,L376)=2,1,IF(SUM(J376,L376)=1,0,IF(SUM(J376,L376)=0,0,"Error"))))</f>
        <v>Belum Diisi</v>
      </c>
      <c r="I376" s="595" t="s">
        <v>26</v>
      </c>
      <c r="J376" s="596" t="str">
        <f>IF($D$372="Y/T","Isi Sasaran",IF($E$372=0,0,IF(I376="Y",1,IF(I376="T",0,"Isi Dulu"))))</f>
        <v>Isi Sasaran</v>
      </c>
      <c r="K376" s="595" t="s">
        <v>26</v>
      </c>
      <c r="L376" s="596" t="str">
        <f>IF($D$372="Y/T","Isi Sasaran",IF($E$372=0,0,IF(K376="Y",1,IF(K376="T",0,"Isi Dulu"))))</f>
        <v>Isi Sasaran</v>
      </c>
      <c r="M376" s="850"/>
      <c r="N376" s="853"/>
    </row>
    <row r="377" spans="2:14" ht="15.75">
      <c r="B377" s="836">
        <v>14</v>
      </c>
      <c r="C377" s="839"/>
      <c r="D377" s="857" t="s">
        <v>26</v>
      </c>
      <c r="E377" s="854" t="str">
        <f>IF(D377="Y",1,IF(D377="T",0,IF(D377="Y/T","Belum diisi","Error")))</f>
        <v>Belum diisi</v>
      </c>
      <c r="F377" s="528">
        <v>1</v>
      </c>
      <c r="G377" s="529"/>
      <c r="H377" s="600" t="str">
        <f t="shared" si="7"/>
        <v>Belum Diisi</v>
      </c>
      <c r="I377" s="590" t="s">
        <v>26</v>
      </c>
      <c r="J377" s="591" t="str">
        <f>IF($D$377="Y/T","Isi Sasaran",IF($E$377=0,0,IF(I377="Y",1,IF(I377="T",0,"Isi Dulu"))))</f>
        <v>Isi Sasaran</v>
      </c>
      <c r="K377" s="590" t="s">
        <v>26</v>
      </c>
      <c r="L377" s="591" t="str">
        <f>IF($D$377="Y/T","Isi Sasaran",IF($E$377=0,0,IF(K377="Y",1,IF(K377="T",0,"Isi Dulu"))))</f>
        <v>Isi Sasaran</v>
      </c>
      <c r="M377" s="848" t="s">
        <v>26</v>
      </c>
      <c r="N377" s="851" t="str">
        <f>IF(M377="Y",1,IF(M377="T",0,IF(M377="Y/T","Belum diisi","Error")))</f>
        <v>Belum diisi</v>
      </c>
    </row>
    <row r="378" spans="2:14" ht="15.75">
      <c r="B378" s="837"/>
      <c r="C378" s="840"/>
      <c r="D378" s="858"/>
      <c r="E378" s="855"/>
      <c r="F378" s="549">
        <v>2</v>
      </c>
      <c r="G378" s="550"/>
      <c r="H378" s="598" t="str">
        <f t="shared" si="7"/>
        <v>Belum Diisi</v>
      </c>
      <c r="I378" s="592" t="s">
        <v>26</v>
      </c>
      <c r="J378" s="593" t="str">
        <f>IF($D$377="Y/T","Isi Sasaran",IF($E$377=0,0,IF(I378="Y",1,IF(I378="T",0,"Isi Dulu"))))</f>
        <v>Isi Sasaran</v>
      </c>
      <c r="K378" s="592" t="s">
        <v>26</v>
      </c>
      <c r="L378" s="593" t="str">
        <f>IF($D$377="Y/T","Isi Sasaran",IF($E$377=0,0,IF(K378="Y",1,IF(K378="T",0,"Isi Dulu"))))</f>
        <v>Isi Sasaran</v>
      </c>
      <c r="M378" s="849"/>
      <c r="N378" s="852"/>
    </row>
    <row r="379" spans="2:14" ht="15.75">
      <c r="B379" s="837"/>
      <c r="C379" s="840"/>
      <c r="D379" s="858"/>
      <c r="E379" s="855"/>
      <c r="F379" s="549">
        <v>3</v>
      </c>
      <c r="G379" s="550"/>
      <c r="H379" s="598" t="str">
        <f t="shared" si="7"/>
        <v>Belum Diisi</v>
      </c>
      <c r="I379" s="592" t="s">
        <v>26</v>
      </c>
      <c r="J379" s="593" t="str">
        <f>IF($D$377="Y/T","Isi Sasaran",IF($E$377=0,0,IF(I379="Y",1,IF(I379="T",0,"Isi Dulu"))))</f>
        <v>Isi Sasaran</v>
      </c>
      <c r="K379" s="592" t="s">
        <v>26</v>
      </c>
      <c r="L379" s="593" t="str">
        <f>IF($D$377="Y/T","Isi Sasaran",IF($E$377=0,0,IF(K379="Y",1,IF(K379="T",0,"Isi Dulu"))))</f>
        <v>Isi Sasaran</v>
      </c>
      <c r="M379" s="849"/>
      <c r="N379" s="852"/>
    </row>
    <row r="380" spans="2:14" ht="15.75">
      <c r="B380" s="837"/>
      <c r="C380" s="840"/>
      <c r="D380" s="858"/>
      <c r="E380" s="855"/>
      <c r="F380" s="549">
        <v>4</v>
      </c>
      <c r="G380" s="550"/>
      <c r="H380" s="598" t="str">
        <f t="shared" si="7"/>
        <v>Belum Diisi</v>
      </c>
      <c r="I380" s="592" t="s">
        <v>26</v>
      </c>
      <c r="J380" s="593" t="str">
        <f>IF($D$377="Y/T","Isi Sasaran",IF($E$377=0,0,IF(I380="Y",1,IF(I380="T",0,"Isi Dulu"))))</f>
        <v>Isi Sasaran</v>
      </c>
      <c r="K380" s="592" t="s">
        <v>26</v>
      </c>
      <c r="L380" s="593" t="str">
        <f>IF($D$377="Y/T","Isi Sasaran",IF($E$377=0,0,IF(K380="Y",1,IF(K380="T",0,"Isi Dulu"))))</f>
        <v>Isi Sasaran</v>
      </c>
      <c r="M380" s="849"/>
      <c r="N380" s="852"/>
    </row>
    <row r="381" spans="2:14" ht="15.75">
      <c r="B381" s="838"/>
      <c r="C381" s="841"/>
      <c r="D381" s="859"/>
      <c r="E381" s="856"/>
      <c r="F381" s="569">
        <v>5</v>
      </c>
      <c r="G381" s="570"/>
      <c r="H381" s="599" t="str">
        <f t="shared" si="7"/>
        <v>Belum Diisi</v>
      </c>
      <c r="I381" s="595" t="s">
        <v>26</v>
      </c>
      <c r="J381" s="596" t="str">
        <f>IF($D$377="Y/T","Isi Sasaran",IF($E$377=0,0,IF(I381="Y",1,IF(I381="T",0,"Isi Dulu"))))</f>
        <v>Isi Sasaran</v>
      </c>
      <c r="K381" s="595" t="s">
        <v>26</v>
      </c>
      <c r="L381" s="596" t="str">
        <f>IF($D$377="Y/T","Isi Sasaran",IF($E$377=0,0,IF(K381="Y",1,IF(K381="T",0,"Isi Dulu"))))</f>
        <v>Isi Sasaran</v>
      </c>
      <c r="M381" s="850"/>
      <c r="N381" s="853"/>
    </row>
    <row r="382" spans="2:14" ht="15.75">
      <c r="B382" s="836">
        <v>15</v>
      </c>
      <c r="C382" s="839"/>
      <c r="D382" s="857" t="s">
        <v>26</v>
      </c>
      <c r="E382" s="854" t="str">
        <f>IF(D382="Y",1,IF(D382="T",0,IF(D382="Y/T","Belum diisi","Error")))</f>
        <v>Belum diisi</v>
      </c>
      <c r="F382" s="528">
        <v>1</v>
      </c>
      <c r="G382" s="529"/>
      <c r="H382" s="600" t="str">
        <f t="shared" si="7"/>
        <v>Belum Diisi</v>
      </c>
      <c r="I382" s="590" t="s">
        <v>26</v>
      </c>
      <c r="J382" s="591" t="str">
        <f>IF($D$382="Y/T","Isi Sasaran",IF($E$382=0,0,IF(I382="Y",1,IF(I382="T",0,"Isi Dulu"))))</f>
        <v>Isi Sasaran</v>
      </c>
      <c r="K382" s="590" t="s">
        <v>26</v>
      </c>
      <c r="L382" s="591" t="str">
        <f>IF($D$382="Y/T","Isi Sasaran",IF($E$382=0,0,IF(K382="Y",1,IF(K382="T",0,"Isi Dulu"))))</f>
        <v>Isi Sasaran</v>
      </c>
      <c r="M382" s="848" t="s">
        <v>26</v>
      </c>
      <c r="N382" s="851" t="str">
        <f>IF(M382="Y",1,IF(M382="T",0,IF(M382="Y/T","Belum diisi","Error")))</f>
        <v>Belum diisi</v>
      </c>
    </row>
    <row r="383" spans="2:14" ht="15.75">
      <c r="B383" s="837"/>
      <c r="C383" s="840"/>
      <c r="D383" s="858"/>
      <c r="E383" s="855"/>
      <c r="F383" s="549">
        <v>2</v>
      </c>
      <c r="G383" s="550"/>
      <c r="H383" s="598" t="str">
        <f t="shared" si="7"/>
        <v>Belum Diisi</v>
      </c>
      <c r="I383" s="592" t="s">
        <v>26</v>
      </c>
      <c r="J383" s="593" t="str">
        <f>IF($D$382="Y/T","Isi Sasaran",IF($E$382=0,0,IF(I383="Y",1,IF(I383="T",0,"Isi Dulu"))))</f>
        <v>Isi Sasaran</v>
      </c>
      <c r="K383" s="592" t="s">
        <v>26</v>
      </c>
      <c r="L383" s="593" t="str">
        <f>IF($D$382="Y/T","Isi Sasaran",IF($E$382=0,0,IF(K383="Y",1,IF(K383="T",0,"Isi Dulu"))))</f>
        <v>Isi Sasaran</v>
      </c>
      <c r="M383" s="849"/>
      <c r="N383" s="852"/>
    </row>
    <row r="384" spans="2:14" ht="15.75">
      <c r="B384" s="837"/>
      <c r="C384" s="840"/>
      <c r="D384" s="858"/>
      <c r="E384" s="855"/>
      <c r="F384" s="549">
        <v>3</v>
      </c>
      <c r="G384" s="550"/>
      <c r="H384" s="598" t="str">
        <f t="shared" si="7"/>
        <v>Belum Diisi</v>
      </c>
      <c r="I384" s="592" t="s">
        <v>26</v>
      </c>
      <c r="J384" s="593" t="str">
        <f>IF($D$382="Y/T","Isi Sasaran",IF($E$382=0,0,IF(I384="Y",1,IF(I384="T",0,"Isi Dulu"))))</f>
        <v>Isi Sasaran</v>
      </c>
      <c r="K384" s="592" t="s">
        <v>26</v>
      </c>
      <c r="L384" s="593" t="str">
        <f>IF($D$382="Y/T","Isi Sasaran",IF($E$382=0,0,IF(K384="Y",1,IF(K384="T",0,"Isi Dulu"))))</f>
        <v>Isi Sasaran</v>
      </c>
      <c r="M384" s="849"/>
      <c r="N384" s="852"/>
    </row>
    <row r="385" spans="2:14" ht="15.75">
      <c r="B385" s="837"/>
      <c r="C385" s="840"/>
      <c r="D385" s="858"/>
      <c r="E385" s="855"/>
      <c r="F385" s="549">
        <v>4</v>
      </c>
      <c r="G385" s="550"/>
      <c r="H385" s="598" t="str">
        <f t="shared" si="7"/>
        <v>Belum Diisi</v>
      </c>
      <c r="I385" s="592" t="s">
        <v>26</v>
      </c>
      <c r="J385" s="593" t="str">
        <f>IF($D$382="Y/T","Isi Sasaran",IF($E$382=0,0,IF(I385="Y",1,IF(I385="T",0,"Isi Dulu"))))</f>
        <v>Isi Sasaran</v>
      </c>
      <c r="K385" s="592" t="s">
        <v>26</v>
      </c>
      <c r="L385" s="593" t="str">
        <f>IF($D$382="Y/T","Isi Sasaran",IF($E$382=0,0,IF(K385="Y",1,IF(K385="T",0,"Isi Dulu"))))</f>
        <v>Isi Sasaran</v>
      </c>
      <c r="M385" s="849"/>
      <c r="N385" s="852"/>
    </row>
    <row r="386" spans="2:14" ht="15.75">
      <c r="B386" s="838"/>
      <c r="C386" s="841"/>
      <c r="D386" s="859"/>
      <c r="E386" s="856"/>
      <c r="F386" s="569">
        <v>5</v>
      </c>
      <c r="G386" s="570"/>
      <c r="H386" s="599" t="str">
        <f t="shared" si="7"/>
        <v>Belum Diisi</v>
      </c>
      <c r="I386" s="595" t="s">
        <v>26</v>
      </c>
      <c r="J386" s="596" t="str">
        <f>IF($D$382="Y/T","Isi Sasaran",IF($E$382=0,0,IF(I386="Y",1,IF(I386="T",0,"Isi Dulu"))))</f>
        <v>Isi Sasaran</v>
      </c>
      <c r="K386" s="595" t="s">
        <v>26</v>
      </c>
      <c r="L386" s="596" t="str">
        <f>IF($D$382="Y/T","Isi Sasaran",IF($E$382=0,0,IF(K386="Y",1,IF(K386="T",0,"Isi Dulu"))))</f>
        <v>Isi Sasaran</v>
      </c>
      <c r="M386" s="850"/>
      <c r="N386" s="853"/>
    </row>
    <row r="387" spans="2:14" ht="15.75">
      <c r="B387" s="836">
        <v>16</v>
      </c>
      <c r="C387" s="839"/>
      <c r="D387" s="857" t="s">
        <v>26</v>
      </c>
      <c r="E387" s="854" t="str">
        <f>IF(D387="Y",1,IF(D387="T",0,IF(D387="Y/T","Belum diisi","Error")))</f>
        <v>Belum diisi</v>
      </c>
      <c r="F387" s="528">
        <v>1</v>
      </c>
      <c r="G387" s="529"/>
      <c r="H387" s="600" t="str">
        <f t="shared" si="7"/>
        <v>Belum Diisi</v>
      </c>
      <c r="I387" s="590" t="s">
        <v>26</v>
      </c>
      <c r="J387" s="591" t="str">
        <f>IF($D$387="Y/T","Isi Sasaran",IF($E$387=0,0,IF(I387="Y",1,IF(I387="T",0,"Isi Dulu"))))</f>
        <v>Isi Sasaran</v>
      </c>
      <c r="K387" s="590" t="s">
        <v>26</v>
      </c>
      <c r="L387" s="591" t="str">
        <f>IF($D$387="Y/T","Isi Sasaran",IF($E$387=0,0,IF(K387="Y",1,IF(K387="T",0,"Isi Dulu"))))</f>
        <v>Isi Sasaran</v>
      </c>
      <c r="M387" s="848" t="s">
        <v>26</v>
      </c>
      <c r="N387" s="851" t="str">
        <f>IF(M387="Y",1,IF(M387="T",0,IF(M387="Y/T","Belum diisi","Error")))</f>
        <v>Belum diisi</v>
      </c>
    </row>
    <row r="388" spans="2:14" ht="15.75">
      <c r="B388" s="837"/>
      <c r="C388" s="840"/>
      <c r="D388" s="858"/>
      <c r="E388" s="855"/>
      <c r="F388" s="549">
        <v>2</v>
      </c>
      <c r="G388" s="550"/>
      <c r="H388" s="598" t="str">
        <f t="shared" si="7"/>
        <v>Belum Diisi</v>
      </c>
      <c r="I388" s="592" t="s">
        <v>26</v>
      </c>
      <c r="J388" s="593" t="str">
        <f>IF($D$387="Y/T","Isi Sasaran",IF($E$387=0,0,IF(I388="Y",1,IF(I388="T",0,"Isi Dulu"))))</f>
        <v>Isi Sasaran</v>
      </c>
      <c r="K388" s="592" t="s">
        <v>26</v>
      </c>
      <c r="L388" s="593" t="str">
        <f>IF($D$387="Y/T","Isi Sasaran",IF($E$387=0,0,IF(K388="Y",1,IF(K388="T",0,"Isi Dulu"))))</f>
        <v>Isi Sasaran</v>
      </c>
      <c r="M388" s="849"/>
      <c r="N388" s="852"/>
    </row>
    <row r="389" spans="2:14" ht="15.75">
      <c r="B389" s="837"/>
      <c r="C389" s="840"/>
      <c r="D389" s="858"/>
      <c r="E389" s="855"/>
      <c r="F389" s="549">
        <v>3</v>
      </c>
      <c r="G389" s="550"/>
      <c r="H389" s="598" t="str">
        <f t="shared" si="7"/>
        <v>Belum Diisi</v>
      </c>
      <c r="I389" s="592" t="s">
        <v>26</v>
      </c>
      <c r="J389" s="593" t="str">
        <f>IF($D$387="Y/T","Isi Sasaran",IF($E$387=0,0,IF(I389="Y",1,IF(I389="T",0,"Isi Dulu"))))</f>
        <v>Isi Sasaran</v>
      </c>
      <c r="K389" s="592" t="s">
        <v>26</v>
      </c>
      <c r="L389" s="593" t="str">
        <f>IF($D$387="Y/T","Isi Sasaran",IF($E$387=0,0,IF(K389="Y",1,IF(K389="T",0,"Isi Dulu"))))</f>
        <v>Isi Sasaran</v>
      </c>
      <c r="M389" s="849"/>
      <c r="N389" s="852"/>
    </row>
    <row r="390" spans="2:14" ht="15.75">
      <c r="B390" s="837"/>
      <c r="C390" s="840"/>
      <c r="D390" s="858"/>
      <c r="E390" s="855"/>
      <c r="F390" s="549">
        <v>4</v>
      </c>
      <c r="G390" s="550"/>
      <c r="H390" s="598" t="str">
        <f t="shared" si="7"/>
        <v>Belum Diisi</v>
      </c>
      <c r="I390" s="592" t="s">
        <v>26</v>
      </c>
      <c r="J390" s="593" t="str">
        <f>IF($D$387="Y/T","Isi Sasaran",IF($E$387=0,0,IF(I390="Y",1,IF(I390="T",0,"Isi Dulu"))))</f>
        <v>Isi Sasaran</v>
      </c>
      <c r="K390" s="592" t="s">
        <v>26</v>
      </c>
      <c r="L390" s="593" t="str">
        <f>IF($D$387="Y/T","Isi Sasaran",IF($E$387=0,0,IF(K390="Y",1,IF(K390="T",0,"Isi Dulu"))))</f>
        <v>Isi Sasaran</v>
      </c>
      <c r="M390" s="849"/>
      <c r="N390" s="852"/>
    </row>
    <row r="391" spans="2:14" ht="15.75">
      <c r="B391" s="838"/>
      <c r="C391" s="841"/>
      <c r="D391" s="859"/>
      <c r="E391" s="856"/>
      <c r="F391" s="569">
        <v>5</v>
      </c>
      <c r="G391" s="570"/>
      <c r="H391" s="599" t="str">
        <f t="shared" si="7"/>
        <v>Belum Diisi</v>
      </c>
      <c r="I391" s="595" t="s">
        <v>26</v>
      </c>
      <c r="J391" s="596" t="str">
        <f>IF($D$387="Y/T","Isi Sasaran",IF($E$387=0,0,IF(I391="Y",1,IF(I391="T",0,"Isi Dulu"))))</f>
        <v>Isi Sasaran</v>
      </c>
      <c r="K391" s="595" t="s">
        <v>26</v>
      </c>
      <c r="L391" s="596" t="str">
        <f>IF($D$387="Y/T","Isi Sasaran",IF($E$387=0,0,IF(K391="Y",1,IF(K391="T",0,"Isi Dulu"))))</f>
        <v>Isi Sasaran</v>
      </c>
      <c r="M391" s="850"/>
      <c r="N391" s="853"/>
    </row>
    <row r="392" spans="2:14" ht="15.75">
      <c r="B392" s="836">
        <v>17</v>
      </c>
      <c r="C392" s="839"/>
      <c r="D392" s="857" t="s">
        <v>26</v>
      </c>
      <c r="E392" s="854" t="str">
        <f>IF(D392="Y",1,IF(D392="T",0,IF(D392="Y/T","Belum diisi","Error")))</f>
        <v>Belum diisi</v>
      </c>
      <c r="F392" s="528">
        <v>1</v>
      </c>
      <c r="G392" s="529"/>
      <c r="H392" s="600" t="str">
        <f t="shared" si="7"/>
        <v>Belum Diisi</v>
      </c>
      <c r="I392" s="590" t="s">
        <v>26</v>
      </c>
      <c r="J392" s="591" t="str">
        <f>IF($D$392="Y/T","Isi Sasaran",IF($E$392=0,0,IF(I392="Y",1,IF(I392="T",0,"Isi Dulu"))))</f>
        <v>Isi Sasaran</v>
      </c>
      <c r="K392" s="590" t="s">
        <v>26</v>
      </c>
      <c r="L392" s="591" t="str">
        <f>IF($D$392="Y/T","Isi Sasaran",IF($E$392=0,0,IF(K392="Y",1,IF(K392="T",0,"Isi Dulu"))))</f>
        <v>Isi Sasaran</v>
      </c>
      <c r="M392" s="848" t="s">
        <v>26</v>
      </c>
      <c r="N392" s="851" t="str">
        <f>IF(M392="Y",1,IF(M392="T",0,IF(M392="Y/T","Belum diisi","Error")))</f>
        <v>Belum diisi</v>
      </c>
    </row>
    <row r="393" spans="2:14" ht="15.75">
      <c r="B393" s="837"/>
      <c r="C393" s="840"/>
      <c r="D393" s="858"/>
      <c r="E393" s="855"/>
      <c r="F393" s="549">
        <v>2</v>
      </c>
      <c r="G393" s="550"/>
      <c r="H393" s="598" t="str">
        <f t="shared" si="7"/>
        <v>Belum Diisi</v>
      </c>
      <c r="I393" s="592" t="s">
        <v>26</v>
      </c>
      <c r="J393" s="593" t="str">
        <f>IF($D$392="Y/T","Isi Sasaran",IF($E$392=0,0,IF(I393="Y",1,IF(I393="T",0,"Isi Dulu"))))</f>
        <v>Isi Sasaran</v>
      </c>
      <c r="K393" s="592" t="s">
        <v>26</v>
      </c>
      <c r="L393" s="593" t="str">
        <f>IF($D$392="Y/T","Isi Sasaran",IF($E$392=0,0,IF(K393="Y",1,IF(K393="T",0,"Isi Dulu"))))</f>
        <v>Isi Sasaran</v>
      </c>
      <c r="M393" s="849"/>
      <c r="N393" s="852"/>
    </row>
    <row r="394" spans="2:14" ht="15.75">
      <c r="B394" s="837"/>
      <c r="C394" s="840"/>
      <c r="D394" s="858"/>
      <c r="E394" s="855"/>
      <c r="F394" s="549">
        <v>3</v>
      </c>
      <c r="G394" s="550"/>
      <c r="H394" s="598" t="str">
        <f t="shared" si="7"/>
        <v>Belum Diisi</v>
      </c>
      <c r="I394" s="592" t="s">
        <v>26</v>
      </c>
      <c r="J394" s="593" t="str">
        <f>IF($D$392="Y/T","Isi Sasaran",IF($E$392=0,0,IF(I394="Y",1,IF(I394="T",0,"Isi Dulu"))))</f>
        <v>Isi Sasaran</v>
      </c>
      <c r="K394" s="592" t="s">
        <v>26</v>
      </c>
      <c r="L394" s="593" t="str">
        <f>IF($D$392="Y/T","Isi Sasaran",IF($E$392=0,0,IF(K394="Y",1,IF(K394="T",0,"Isi Dulu"))))</f>
        <v>Isi Sasaran</v>
      </c>
      <c r="M394" s="849"/>
      <c r="N394" s="852"/>
    </row>
    <row r="395" spans="2:14" ht="15.75">
      <c r="B395" s="837"/>
      <c r="C395" s="840"/>
      <c r="D395" s="858"/>
      <c r="E395" s="855"/>
      <c r="F395" s="549">
        <v>4</v>
      </c>
      <c r="G395" s="550"/>
      <c r="H395" s="598" t="str">
        <f t="shared" si="7"/>
        <v>Belum Diisi</v>
      </c>
      <c r="I395" s="592" t="s">
        <v>26</v>
      </c>
      <c r="J395" s="593" t="str">
        <f>IF($D$392="Y/T","Isi Sasaran",IF($E$392=0,0,IF(I395="Y",1,IF(I395="T",0,"Isi Dulu"))))</f>
        <v>Isi Sasaran</v>
      </c>
      <c r="K395" s="592" t="s">
        <v>26</v>
      </c>
      <c r="L395" s="593" t="str">
        <f>IF($D$392="Y/T","Isi Sasaran",IF($E$392=0,0,IF(K395="Y",1,IF(K395="T",0,"Isi Dulu"))))</f>
        <v>Isi Sasaran</v>
      </c>
      <c r="M395" s="849"/>
      <c r="N395" s="852"/>
    </row>
    <row r="396" spans="2:14" ht="15.75">
      <c r="B396" s="838"/>
      <c r="C396" s="841"/>
      <c r="D396" s="859"/>
      <c r="E396" s="856"/>
      <c r="F396" s="569">
        <v>5</v>
      </c>
      <c r="G396" s="570"/>
      <c r="H396" s="599" t="str">
        <f t="shared" si="7"/>
        <v>Belum Diisi</v>
      </c>
      <c r="I396" s="595" t="s">
        <v>26</v>
      </c>
      <c r="J396" s="596" t="str">
        <f>IF($D$392="Y/T","Isi Sasaran",IF($E$392=0,0,IF(I396="Y",1,IF(I396="T",0,"Isi Dulu"))))</f>
        <v>Isi Sasaran</v>
      </c>
      <c r="K396" s="595" t="s">
        <v>26</v>
      </c>
      <c r="L396" s="596" t="str">
        <f>IF($D$392="Y/T","Isi Sasaran",IF($E$392=0,0,IF(K396="Y",1,IF(K396="T",0,"Isi Dulu"))))</f>
        <v>Isi Sasaran</v>
      </c>
      <c r="M396" s="850"/>
      <c r="N396" s="853"/>
    </row>
    <row r="397" spans="2:14" ht="15.75">
      <c r="B397" s="836">
        <v>18</v>
      </c>
      <c r="C397" s="839"/>
      <c r="D397" s="857" t="s">
        <v>26</v>
      </c>
      <c r="E397" s="854" t="str">
        <f>IF(D397="Y",1,IF(D397="T",0,IF(D397="Y/T","Belum diisi","Error")))</f>
        <v>Belum diisi</v>
      </c>
      <c r="F397" s="528">
        <v>1</v>
      </c>
      <c r="G397" s="529"/>
      <c r="H397" s="600" t="str">
        <f t="shared" si="7"/>
        <v>Belum Diisi</v>
      </c>
      <c r="I397" s="590" t="s">
        <v>26</v>
      </c>
      <c r="J397" s="591" t="str">
        <f>IF($D$397="Y/T","Isi Sasaran",IF($E$397=0,0,IF(I397="Y",1,IF(I397="T",0,"Isi Dulu"))))</f>
        <v>Isi Sasaran</v>
      </c>
      <c r="K397" s="590" t="s">
        <v>26</v>
      </c>
      <c r="L397" s="591" t="str">
        <f>IF($D$397="Y/T","Isi Sasaran",IF($E$397=0,0,IF(K397="Y",1,IF(K397="T",0,"Isi Dulu"))))</f>
        <v>Isi Sasaran</v>
      </c>
      <c r="M397" s="848" t="s">
        <v>26</v>
      </c>
      <c r="N397" s="851" t="str">
        <f>IF(M397="Y",1,IF(M397="T",0,IF(M397="Y/T","Belum diisi","Error")))</f>
        <v>Belum diisi</v>
      </c>
    </row>
    <row r="398" spans="2:14" ht="15.75">
      <c r="B398" s="837"/>
      <c r="C398" s="840"/>
      <c r="D398" s="858"/>
      <c r="E398" s="855"/>
      <c r="F398" s="549">
        <v>2</v>
      </c>
      <c r="G398" s="550"/>
      <c r="H398" s="598" t="str">
        <f t="shared" si="7"/>
        <v>Belum Diisi</v>
      </c>
      <c r="I398" s="592" t="s">
        <v>26</v>
      </c>
      <c r="J398" s="593" t="str">
        <f>IF($D$397="Y/T","Isi Sasaran",IF($E$397=0,0,IF(I398="Y",1,IF(I398="T",0,"Isi Dulu"))))</f>
        <v>Isi Sasaran</v>
      </c>
      <c r="K398" s="592" t="s">
        <v>26</v>
      </c>
      <c r="L398" s="593" t="str">
        <f>IF($D$397="Y/T","Isi Sasaran",IF($E$397=0,0,IF(K398="Y",1,IF(K398="T",0,"Isi Dulu"))))</f>
        <v>Isi Sasaran</v>
      </c>
      <c r="M398" s="849"/>
      <c r="N398" s="852"/>
    </row>
    <row r="399" spans="2:14" ht="15.75">
      <c r="B399" s="837"/>
      <c r="C399" s="840"/>
      <c r="D399" s="858"/>
      <c r="E399" s="855"/>
      <c r="F399" s="549">
        <v>3</v>
      </c>
      <c r="G399" s="550"/>
      <c r="H399" s="598" t="str">
        <f t="shared" si="7"/>
        <v>Belum Diisi</v>
      </c>
      <c r="I399" s="592" t="s">
        <v>26</v>
      </c>
      <c r="J399" s="593" t="str">
        <f>IF($D$397="Y/T","Isi Sasaran",IF($E$397=0,0,IF(I399="Y",1,IF(I399="T",0,"Isi Dulu"))))</f>
        <v>Isi Sasaran</v>
      </c>
      <c r="K399" s="592" t="s">
        <v>26</v>
      </c>
      <c r="L399" s="593" t="str">
        <f>IF($D$397="Y/T","Isi Sasaran",IF($E$397=0,0,IF(K399="Y",1,IF(K399="T",0,"Isi Dulu"))))</f>
        <v>Isi Sasaran</v>
      </c>
      <c r="M399" s="849"/>
      <c r="N399" s="852"/>
    </row>
    <row r="400" spans="2:14" ht="15.75">
      <c r="B400" s="837"/>
      <c r="C400" s="840"/>
      <c r="D400" s="858"/>
      <c r="E400" s="855"/>
      <c r="F400" s="549">
        <v>4</v>
      </c>
      <c r="G400" s="550"/>
      <c r="H400" s="598" t="str">
        <f t="shared" si="7"/>
        <v>Belum Diisi</v>
      </c>
      <c r="I400" s="592" t="s">
        <v>26</v>
      </c>
      <c r="J400" s="593" t="str">
        <f>IF($D$397="Y/T","Isi Sasaran",IF($E$397=0,0,IF(I400="Y",1,IF(I400="T",0,"Isi Dulu"))))</f>
        <v>Isi Sasaran</v>
      </c>
      <c r="K400" s="592" t="s">
        <v>26</v>
      </c>
      <c r="L400" s="593" t="str">
        <f>IF($D$397="Y/T","Isi Sasaran",IF($E$397=0,0,IF(K400="Y",1,IF(K400="T",0,"Isi Dulu"))))</f>
        <v>Isi Sasaran</v>
      </c>
      <c r="M400" s="849"/>
      <c r="N400" s="852"/>
    </row>
    <row r="401" spans="2:14" ht="15.75">
      <c r="B401" s="838"/>
      <c r="C401" s="841"/>
      <c r="D401" s="859"/>
      <c r="E401" s="856"/>
      <c r="F401" s="569">
        <v>5</v>
      </c>
      <c r="G401" s="570"/>
      <c r="H401" s="599" t="str">
        <f t="shared" si="7"/>
        <v>Belum Diisi</v>
      </c>
      <c r="I401" s="595" t="s">
        <v>26</v>
      </c>
      <c r="J401" s="596" t="str">
        <f>IF($D$397="Y/T","Isi Sasaran",IF($E$397=0,0,IF(I401="Y",1,IF(I401="T",0,"Isi Dulu"))))</f>
        <v>Isi Sasaran</v>
      </c>
      <c r="K401" s="595" t="s">
        <v>26</v>
      </c>
      <c r="L401" s="596" t="str">
        <f>IF($D$397="Y/T","Isi Sasaran",IF($E$397=0,0,IF(K401="Y",1,IF(K401="T",0,"Isi Dulu"))))</f>
        <v>Isi Sasaran</v>
      </c>
      <c r="M401" s="850"/>
      <c r="N401" s="853"/>
    </row>
    <row r="402" spans="2:14" ht="15.75">
      <c r="B402" s="836">
        <v>19</v>
      </c>
      <c r="C402" s="839"/>
      <c r="D402" s="857" t="s">
        <v>26</v>
      </c>
      <c r="E402" s="854" t="str">
        <f>IF(D402="Y",1,IF(D402="T",0,IF(D402="Y/T","Belum diisi","Error")))</f>
        <v>Belum diisi</v>
      </c>
      <c r="F402" s="528">
        <v>1</v>
      </c>
      <c r="G402" s="529"/>
      <c r="H402" s="600" t="str">
        <f t="shared" si="7"/>
        <v>Belum Diisi</v>
      </c>
      <c r="I402" s="590" t="s">
        <v>26</v>
      </c>
      <c r="J402" s="591" t="str">
        <f>IF($D$402="Y/T","Isi Sasaran",IF($E$402=0,0,IF(I402="Y",1,IF(I402="T",0,"Isi Dulu"))))</f>
        <v>Isi Sasaran</v>
      </c>
      <c r="K402" s="590" t="s">
        <v>26</v>
      </c>
      <c r="L402" s="591" t="str">
        <f>IF($D$402="Y/T","Isi Sasaran",IF($E$402=0,0,IF(K402="Y",1,IF(K402="T",0,"Isi Dulu"))))</f>
        <v>Isi Sasaran</v>
      </c>
      <c r="M402" s="848" t="s">
        <v>26</v>
      </c>
      <c r="N402" s="851" t="str">
        <f>IF(M402="Y",1,IF(M402="T",0,IF(M402="Y/T","Belum diisi","Error")))</f>
        <v>Belum diisi</v>
      </c>
    </row>
    <row r="403" spans="2:14" ht="15.75">
      <c r="B403" s="837"/>
      <c r="C403" s="840"/>
      <c r="D403" s="858"/>
      <c r="E403" s="855"/>
      <c r="F403" s="549">
        <v>2</v>
      </c>
      <c r="G403" s="550"/>
      <c r="H403" s="598" t="str">
        <f t="shared" si="7"/>
        <v>Belum Diisi</v>
      </c>
      <c r="I403" s="592" t="s">
        <v>26</v>
      </c>
      <c r="J403" s="593" t="str">
        <f>IF($D$402="Y/T","Isi Sasaran",IF($E$402=0,0,IF(I403="Y",1,IF(I403="T",0,"Isi Dulu"))))</f>
        <v>Isi Sasaran</v>
      </c>
      <c r="K403" s="592" t="s">
        <v>26</v>
      </c>
      <c r="L403" s="593" t="str">
        <f>IF($D$402="Y/T","Isi Sasaran",IF($E$402=0,0,IF(K403="Y",1,IF(K403="T",0,"Isi Dulu"))))</f>
        <v>Isi Sasaran</v>
      </c>
      <c r="M403" s="849"/>
      <c r="N403" s="852"/>
    </row>
    <row r="404" spans="2:14" ht="15.75">
      <c r="B404" s="837"/>
      <c r="C404" s="840"/>
      <c r="D404" s="858"/>
      <c r="E404" s="855"/>
      <c r="F404" s="549">
        <v>3</v>
      </c>
      <c r="G404" s="550"/>
      <c r="H404" s="598" t="str">
        <f t="shared" si="7"/>
        <v>Belum Diisi</v>
      </c>
      <c r="I404" s="592" t="s">
        <v>26</v>
      </c>
      <c r="J404" s="593" t="str">
        <f>IF($D$402="Y/T","Isi Sasaran",IF($E$402=0,0,IF(I404="Y",1,IF(I404="T",0,"Isi Dulu"))))</f>
        <v>Isi Sasaran</v>
      </c>
      <c r="K404" s="592" t="s">
        <v>26</v>
      </c>
      <c r="L404" s="593" t="str">
        <f>IF($D$402="Y/T","Isi Sasaran",IF($E$402=0,0,IF(K404="Y",1,IF(K404="T",0,"Isi Dulu"))))</f>
        <v>Isi Sasaran</v>
      </c>
      <c r="M404" s="849"/>
      <c r="N404" s="852"/>
    </row>
    <row r="405" spans="2:14" ht="15.75">
      <c r="B405" s="837"/>
      <c r="C405" s="840"/>
      <c r="D405" s="858"/>
      <c r="E405" s="855"/>
      <c r="F405" s="549">
        <v>4</v>
      </c>
      <c r="G405" s="550"/>
      <c r="H405" s="598" t="str">
        <f t="shared" si="7"/>
        <v>Belum Diisi</v>
      </c>
      <c r="I405" s="592" t="s">
        <v>26</v>
      </c>
      <c r="J405" s="593" t="str">
        <f>IF($D$402="Y/T","Isi Sasaran",IF($E$402=0,0,IF(I405="Y",1,IF(I405="T",0,"Isi Dulu"))))</f>
        <v>Isi Sasaran</v>
      </c>
      <c r="K405" s="592" t="s">
        <v>26</v>
      </c>
      <c r="L405" s="593" t="str">
        <f>IF($D$402="Y/T","Isi Sasaran",IF($E$402=0,0,IF(K405="Y",1,IF(K405="T",0,"Isi Dulu"))))</f>
        <v>Isi Sasaran</v>
      </c>
      <c r="M405" s="849"/>
      <c r="N405" s="852"/>
    </row>
    <row r="406" spans="2:14" ht="15.75">
      <c r="B406" s="838"/>
      <c r="C406" s="841"/>
      <c r="D406" s="859"/>
      <c r="E406" s="856"/>
      <c r="F406" s="569">
        <v>5</v>
      </c>
      <c r="G406" s="570"/>
      <c r="H406" s="599" t="str">
        <f t="shared" si="7"/>
        <v>Belum Diisi</v>
      </c>
      <c r="I406" s="595" t="s">
        <v>26</v>
      </c>
      <c r="J406" s="596" t="str">
        <f>IF($D$402="Y/T","Isi Sasaran",IF($E$402=0,0,IF(I406="Y",1,IF(I406="T",0,"Isi Dulu"))))</f>
        <v>Isi Sasaran</v>
      </c>
      <c r="K406" s="595" t="s">
        <v>26</v>
      </c>
      <c r="L406" s="596" t="str">
        <f>IF($D$402="Y/T","Isi Sasaran",IF($E$402=0,0,IF(K406="Y",1,IF(K406="T",0,"Isi Dulu"))))</f>
        <v>Isi Sasaran</v>
      </c>
      <c r="M406" s="850"/>
      <c r="N406" s="853"/>
    </row>
    <row r="407" spans="2:14" ht="15.75">
      <c r="B407" s="836">
        <v>20</v>
      </c>
      <c r="C407" s="839"/>
      <c r="D407" s="857" t="s">
        <v>26</v>
      </c>
      <c r="E407" s="854" t="str">
        <f>IF(D407="Y",1,IF(D407="T",0,IF(D407="Y/T","Belum diisi","Error")))</f>
        <v>Belum diisi</v>
      </c>
      <c r="F407" s="528">
        <v>1</v>
      </c>
      <c r="G407" s="529"/>
      <c r="H407" s="600" t="str">
        <f t="shared" si="7"/>
        <v>Belum Diisi</v>
      </c>
      <c r="I407" s="590" t="s">
        <v>26</v>
      </c>
      <c r="J407" s="591" t="str">
        <f>IF($D$407="Y/T","Isi Sasaran",IF($E$407=0,0,IF(I407="Y",1,IF(I407="T",0,"Isi Dulu"))))</f>
        <v>Isi Sasaran</v>
      </c>
      <c r="K407" s="590" t="s">
        <v>26</v>
      </c>
      <c r="L407" s="591" t="str">
        <f>IF($D$407="Y/T","Isi Sasaran",IF($E$407=0,0,IF(K407="Y",1,IF(K407="T",0,"Isi Dulu"))))</f>
        <v>Isi Sasaran</v>
      </c>
      <c r="M407" s="848" t="s">
        <v>26</v>
      </c>
      <c r="N407" s="851" t="str">
        <f>IF(M407="Y",1,IF(M407="T",0,IF(M407="Y/T","Belum diisi","Error")))</f>
        <v>Belum diisi</v>
      </c>
    </row>
    <row r="408" spans="2:14" ht="15.75">
      <c r="B408" s="837"/>
      <c r="C408" s="840"/>
      <c r="D408" s="858"/>
      <c r="E408" s="855"/>
      <c r="F408" s="549">
        <v>2</v>
      </c>
      <c r="G408" s="550"/>
      <c r="H408" s="598" t="str">
        <f t="shared" si="7"/>
        <v>Belum Diisi</v>
      </c>
      <c r="I408" s="592" t="s">
        <v>26</v>
      </c>
      <c r="J408" s="593" t="str">
        <f>IF($D$407="Y/T","Isi Sasaran",IF($E$407=0,0,IF(I408="Y",1,IF(I408="T",0,"Isi Dulu"))))</f>
        <v>Isi Sasaran</v>
      </c>
      <c r="K408" s="592" t="s">
        <v>26</v>
      </c>
      <c r="L408" s="593" t="str">
        <f>IF($D$407="Y/T","Isi Sasaran",IF($E$407=0,0,IF(K408="Y",1,IF(K408="T",0,"Isi Dulu"))))</f>
        <v>Isi Sasaran</v>
      </c>
      <c r="M408" s="849"/>
      <c r="N408" s="852"/>
    </row>
    <row r="409" spans="2:14" ht="15.75">
      <c r="B409" s="837"/>
      <c r="C409" s="840"/>
      <c r="D409" s="858"/>
      <c r="E409" s="855"/>
      <c r="F409" s="549">
        <v>3</v>
      </c>
      <c r="G409" s="550"/>
      <c r="H409" s="598" t="str">
        <f t="shared" si="7"/>
        <v>Belum Diisi</v>
      </c>
      <c r="I409" s="592" t="s">
        <v>26</v>
      </c>
      <c r="J409" s="593" t="str">
        <f>IF($D$407="Y/T","Isi Sasaran",IF($E$407=0,0,IF(I409="Y",1,IF(I409="T",0,"Isi Dulu"))))</f>
        <v>Isi Sasaran</v>
      </c>
      <c r="K409" s="592" t="s">
        <v>26</v>
      </c>
      <c r="L409" s="593" t="str">
        <f>IF($D$407="Y/T","Isi Sasaran",IF($E$407=0,0,IF(K409="Y",1,IF(K409="T",0,"Isi Dulu"))))</f>
        <v>Isi Sasaran</v>
      </c>
      <c r="M409" s="849"/>
      <c r="N409" s="852"/>
    </row>
    <row r="410" spans="2:14" ht="15.75">
      <c r="B410" s="837"/>
      <c r="C410" s="840"/>
      <c r="D410" s="858"/>
      <c r="E410" s="855"/>
      <c r="F410" s="549">
        <v>4</v>
      </c>
      <c r="G410" s="550"/>
      <c r="H410" s="598" t="str">
        <f t="shared" si="7"/>
        <v>Belum Diisi</v>
      </c>
      <c r="I410" s="592" t="s">
        <v>26</v>
      </c>
      <c r="J410" s="593" t="str">
        <f>IF($D$407="Y/T","Isi Sasaran",IF($E$407=0,0,IF(I410="Y",1,IF(I410="T",0,"Isi Dulu"))))</f>
        <v>Isi Sasaran</v>
      </c>
      <c r="K410" s="592" t="s">
        <v>26</v>
      </c>
      <c r="L410" s="593" t="str">
        <f>IF($D$407="Y/T","Isi Sasaran",IF($E$407=0,0,IF(K410="Y",1,IF(K410="T",0,"Isi Dulu"))))</f>
        <v>Isi Sasaran</v>
      </c>
      <c r="M410" s="849"/>
      <c r="N410" s="852"/>
    </row>
    <row r="411" spans="2:14" ht="15.75">
      <c r="B411" s="838"/>
      <c r="C411" s="841"/>
      <c r="D411" s="859"/>
      <c r="E411" s="856"/>
      <c r="F411" s="569">
        <v>5</v>
      </c>
      <c r="G411" s="570"/>
      <c r="H411" s="599" t="str">
        <f t="shared" si="7"/>
        <v>Belum Diisi</v>
      </c>
      <c r="I411" s="595" t="s">
        <v>26</v>
      </c>
      <c r="J411" s="596" t="str">
        <f>IF($D$407="Y/T","Isi Sasaran",IF($E$407=0,0,IF(I411="Y",1,IF(I411="T",0,"Isi Dulu"))))</f>
        <v>Isi Sasaran</v>
      </c>
      <c r="K411" s="595" t="s">
        <v>26</v>
      </c>
      <c r="L411" s="596" t="str">
        <f>IF($D$407="Y/T","Isi Sasaran",IF($E$407=0,0,IF(K411="Y",1,IF(K411="T",0,"Isi Dulu"))))</f>
        <v>Isi Sasaran</v>
      </c>
      <c r="M411" s="850"/>
      <c r="N411" s="853"/>
    </row>
    <row r="412" spans="2:14" ht="15.75">
      <c r="B412" s="580"/>
      <c r="C412" s="581"/>
      <c r="D412" s="582"/>
      <c r="E412" s="602" t="e">
        <f>AVERAGE(E312:E411)</f>
        <v>#DIV/0!</v>
      </c>
      <c r="F412" s="583"/>
      <c r="G412" s="583"/>
      <c r="H412" s="602" t="e">
        <f>(IF($D312="Y/T",0,AVERAGE(H312:H316))+IF($D317="Y/T",0,AVERAGE(H317:H321))+IF($D322="Y/T",0,AVERAGE(H322:H326))+IF($D327="Y/T",0,AVERAGE(H327:H331))+IF($D332="Y/T",0,AVERAGE(H332:H336))+IF($D337="Y/T",0,AVERAGE(H337:H341))+IF($D342="Y/T",0,AVERAGE(H342:H346))+IF($D347="Y/T",0,AVERAGE(H347:H351))+IF($D352="Y/T",0,AVERAGE(H352:H356))+IF($D357="Y/T",0,AVERAGE(H357:H361))+IF($D362="Y/T",0,AVERAGE(H362:H366))+IF($D367="Y/T",0,AVERAGE(H367:H371))+IF($D372="Y/T",0,AVERAGE(H372:H376))+IF($D377="Y/T",0,AVERAGE(H377:H381))+IF($D382="Y/T",0,AVERAGE(H382:H386))+IF($D387="Y/T",0,AVERAGE(H387:H391))+IF($D392="Y/T",0,AVERAGE(H392:H396))+IF($D397="Y/T",0,AVERAGE(H397:H401))+IF($D402="Y/T",0,AVERAGE(H402:H406))+IF($D407="Y/T",0,AVERAGE(H407:H411)))/(COUNTIF($D312:$D411,"Y")+COUNTIF($D312:$D411,"T"))</f>
        <v>#DIV/0!</v>
      </c>
      <c r="I412" s="582"/>
      <c r="J412" s="602" t="e">
        <f>(IF($D312="Y/T",0,AVERAGE(J312:J316))+IF($D317="Y/T",0,AVERAGE(J317:J321))+IF($D322="Y/T",0,AVERAGE(J322:J326))+IF($D327="Y/T",0,AVERAGE(J327:J331))+IF($D332="Y/T",0,AVERAGE(J332:J336))+IF($D337="Y/T",0,AVERAGE(J337:J341))+IF($D342="Y/T",0,AVERAGE(J342:J346))+IF($D347="Y/T",0,AVERAGE(J347:J351))+IF($D352="Y/T",0,AVERAGE(J352:J356))+IF($D357="Y/T",0,AVERAGE(J357:J361))+IF($D362="Y/T",0,AVERAGE(J362:J366))+IF($D367="Y/T",0,AVERAGE(J367:J371))+IF($D372="Y/T",0,AVERAGE(J372:J376))+IF($D377="Y/T",0,AVERAGE(J377:J381))+IF($D382="Y/T",0,AVERAGE(J382:J386))+IF($D387="Y/T",0,AVERAGE(J387:J391))+IF($D392="Y/T",0,AVERAGE(J392:J396))+IF($D397="Y/T",0,AVERAGE(J397:J401))+IF($D402="Y/T",0,AVERAGE(J402:J406))+IF($D407="Y/T",0,AVERAGE(J407:J411)))/(COUNTIF($D312:$D411,"Y")+COUNTIF($D312:$D411,"T"))</f>
        <v>#DIV/0!</v>
      </c>
      <c r="K412" s="582"/>
      <c r="L412" s="602" t="e">
        <f>(IF($D312="Y/T",0,AVERAGE(L312:L316))+IF($D317="Y/T",0,AVERAGE(L317:L321))+IF($D322="Y/T",0,AVERAGE(L322:L326))+IF($D327="Y/T",0,AVERAGE(L327:L331))+IF($D332="Y/T",0,AVERAGE(L332:L336))+IF($D337="Y/T",0,AVERAGE(L337:L341))+IF($D342="Y/T",0,AVERAGE(L342:L346))+IF($D347="Y/T",0,AVERAGE(L347:L351))+IF($D352="Y/T",0,AVERAGE(L352:L356))+IF($D357="Y/T",0,AVERAGE(L357:L361))+IF($D362="Y/T",0,AVERAGE(L362:L366))+IF($D367="Y/T",0,AVERAGE(L367:L371))+IF($D372="Y/T",0,AVERAGE(L372:L376))+IF($D377="Y/T",0,AVERAGE(L377:L381))+IF($D382="Y/T",0,AVERAGE(L382:L386))+IF($D387="Y/T",0,AVERAGE(L387:L391))+IF($D392="Y/T",0,AVERAGE(L392:L396))+IF($D397="Y/T",0,AVERAGE(L397:L401))+IF($D402="Y/T",0,AVERAGE(L402:L406))+IF($D407="Y/T",0,AVERAGE(L407:L411)))/(COUNTIF($D312:$D411,"Y")+COUNTIF($D312:$D411,"T"))</f>
        <v>#DIV/0!</v>
      </c>
      <c r="M412" s="606"/>
      <c r="N412" s="602" t="e">
        <f>AVERAGE(N312:N411)</f>
        <v>#DIV/0!</v>
      </c>
    </row>
  </sheetData>
  <mergeCells count="496">
    <mergeCell ref="M337:M341"/>
    <mergeCell ref="E342:E346"/>
    <mergeCell ref="B327:B331"/>
    <mergeCell ref="C327:C331"/>
    <mergeCell ref="B285:B289"/>
    <mergeCell ref="M290:M294"/>
    <mergeCell ref="E300:E304"/>
    <mergeCell ref="N317:N321"/>
    <mergeCell ref="C300:C304"/>
    <mergeCell ref="B305:B309"/>
    <mergeCell ref="C285:C289"/>
    <mergeCell ref="M285:M289"/>
    <mergeCell ref="D295:D299"/>
    <mergeCell ref="M322:M326"/>
    <mergeCell ref="C312:C316"/>
    <mergeCell ref="B317:B321"/>
    <mergeCell ref="D322:D326"/>
    <mergeCell ref="E322:E326"/>
    <mergeCell ref="C317:C321"/>
    <mergeCell ref="E312:E316"/>
    <mergeCell ref="C322:C326"/>
    <mergeCell ref="N235:N239"/>
    <mergeCell ref="D312:D316"/>
    <mergeCell ref="D260:D264"/>
    <mergeCell ref="N250:N254"/>
    <mergeCell ref="C250:C254"/>
    <mergeCell ref="M260:M264"/>
    <mergeCell ref="B265:B269"/>
    <mergeCell ref="D255:D259"/>
    <mergeCell ref="M255:M259"/>
    <mergeCell ref="N255:N259"/>
    <mergeCell ref="M300:M304"/>
    <mergeCell ref="B260:B264"/>
    <mergeCell ref="D275:D279"/>
    <mergeCell ref="E265:E269"/>
    <mergeCell ref="E285:E289"/>
    <mergeCell ref="D290:D294"/>
    <mergeCell ref="E290:E294"/>
    <mergeCell ref="N285:N289"/>
    <mergeCell ref="N280:N284"/>
    <mergeCell ref="M295:M299"/>
    <mergeCell ref="B280:B284"/>
    <mergeCell ref="E280:E284"/>
    <mergeCell ref="C280:C284"/>
    <mergeCell ref="M270:M274"/>
    <mergeCell ref="N260:N264"/>
    <mergeCell ref="E270:E274"/>
    <mergeCell ref="D265:D269"/>
    <mergeCell ref="C260:C264"/>
    <mergeCell ref="B270:B274"/>
    <mergeCell ref="C290:C294"/>
    <mergeCell ref="B295:B299"/>
    <mergeCell ref="N295:N299"/>
    <mergeCell ref="D240:D244"/>
    <mergeCell ref="E240:E244"/>
    <mergeCell ref="N275:N279"/>
    <mergeCell ref="D280:D284"/>
    <mergeCell ref="B290:B294"/>
    <mergeCell ref="M280:M284"/>
    <mergeCell ref="E275:E279"/>
    <mergeCell ref="N240:N244"/>
    <mergeCell ref="B240:B244"/>
    <mergeCell ref="C225:C229"/>
    <mergeCell ref="N220:N224"/>
    <mergeCell ref="M198:M202"/>
    <mergeCell ref="N128:N132"/>
    <mergeCell ref="C133:C137"/>
    <mergeCell ref="M138:M142"/>
    <mergeCell ref="C148:C152"/>
    <mergeCell ref="E143:E147"/>
    <mergeCell ref="D138:D142"/>
    <mergeCell ref="C193:C197"/>
    <mergeCell ref="C203:C207"/>
    <mergeCell ref="M193:M197"/>
    <mergeCell ref="E193:E197"/>
    <mergeCell ref="D193:D197"/>
    <mergeCell ref="M210:M214"/>
    <mergeCell ref="D198:D202"/>
    <mergeCell ref="N133:N137"/>
    <mergeCell ref="N148:N152"/>
    <mergeCell ref="E158:E162"/>
    <mergeCell ref="D183:D187"/>
    <mergeCell ref="M133:M137"/>
    <mergeCell ref="M225:M229"/>
    <mergeCell ref="N225:N229"/>
    <mergeCell ref="B377:B381"/>
    <mergeCell ref="E382:E386"/>
    <mergeCell ref="D387:D391"/>
    <mergeCell ref="E377:E381"/>
    <mergeCell ref="D377:D381"/>
    <mergeCell ref="D382:D386"/>
    <mergeCell ref="E387:E391"/>
    <mergeCell ref="M382:M386"/>
    <mergeCell ref="N387:N391"/>
    <mergeCell ref="B382:B386"/>
    <mergeCell ref="M377:M381"/>
    <mergeCell ref="N377:N381"/>
    <mergeCell ref="C387:C391"/>
    <mergeCell ref="M387:M391"/>
    <mergeCell ref="B387:B391"/>
    <mergeCell ref="C382:C386"/>
    <mergeCell ref="N382:N386"/>
    <mergeCell ref="C377:C381"/>
    <mergeCell ref="B347:B351"/>
    <mergeCell ref="N352:N356"/>
    <mergeCell ref="E357:E361"/>
    <mergeCell ref="N300:N304"/>
    <mergeCell ref="D300:D304"/>
    <mergeCell ref="E305:E309"/>
    <mergeCell ref="N362:N366"/>
    <mergeCell ref="D352:D356"/>
    <mergeCell ref="B357:B361"/>
    <mergeCell ref="B322:B326"/>
    <mergeCell ref="M327:M331"/>
    <mergeCell ref="B342:B346"/>
    <mergeCell ref="B337:B341"/>
    <mergeCell ref="M312:M316"/>
    <mergeCell ref="B312:B316"/>
    <mergeCell ref="E317:E321"/>
    <mergeCell ref="N312:N316"/>
    <mergeCell ref="N327:N331"/>
    <mergeCell ref="D332:D336"/>
    <mergeCell ref="N322:N326"/>
    <mergeCell ref="D337:D341"/>
    <mergeCell ref="D327:D331"/>
    <mergeCell ref="E327:E331"/>
    <mergeCell ref="B332:B336"/>
    <mergeCell ref="B397:B401"/>
    <mergeCell ref="M402:M406"/>
    <mergeCell ref="C407:C411"/>
    <mergeCell ref="C402:C406"/>
    <mergeCell ref="B407:B411"/>
    <mergeCell ref="N392:N396"/>
    <mergeCell ref="E407:E411"/>
    <mergeCell ref="C397:C401"/>
    <mergeCell ref="B402:B406"/>
    <mergeCell ref="M392:M396"/>
    <mergeCell ref="D392:D396"/>
    <mergeCell ref="D407:D411"/>
    <mergeCell ref="N397:N401"/>
    <mergeCell ref="M397:M401"/>
    <mergeCell ref="E402:E406"/>
    <mergeCell ref="D402:D406"/>
    <mergeCell ref="E397:E401"/>
    <mergeCell ref="N407:N411"/>
    <mergeCell ref="N402:N406"/>
    <mergeCell ref="M407:M411"/>
    <mergeCell ref="B392:B396"/>
    <mergeCell ref="E392:E396"/>
    <mergeCell ref="C392:C396"/>
    <mergeCell ref="D397:D401"/>
    <mergeCell ref="N372:N376"/>
    <mergeCell ref="C362:C366"/>
    <mergeCell ref="B362:B366"/>
    <mergeCell ref="D362:D366"/>
    <mergeCell ref="E362:E366"/>
    <mergeCell ref="M362:M366"/>
    <mergeCell ref="M357:M361"/>
    <mergeCell ref="E337:E341"/>
    <mergeCell ref="N342:N346"/>
    <mergeCell ref="D342:D346"/>
    <mergeCell ref="C342:C346"/>
    <mergeCell ref="M347:M351"/>
    <mergeCell ref="C357:C361"/>
    <mergeCell ref="E352:E356"/>
    <mergeCell ref="B352:B356"/>
    <mergeCell ref="B367:B371"/>
    <mergeCell ref="N367:N371"/>
    <mergeCell ref="D367:D371"/>
    <mergeCell ref="B372:B376"/>
    <mergeCell ref="C372:C376"/>
    <mergeCell ref="M372:M376"/>
    <mergeCell ref="D372:D376"/>
    <mergeCell ref="E372:E376"/>
    <mergeCell ref="M367:M371"/>
    <mergeCell ref="C367:C371"/>
    <mergeCell ref="E367:E371"/>
    <mergeCell ref="B215:B219"/>
    <mergeCell ref="N230:N234"/>
    <mergeCell ref="E245:E249"/>
    <mergeCell ref="B230:B234"/>
    <mergeCell ref="C188:C192"/>
    <mergeCell ref="N193:N197"/>
    <mergeCell ref="D203:D207"/>
    <mergeCell ref="D347:D351"/>
    <mergeCell ref="C337:C341"/>
    <mergeCell ref="C347:C351"/>
    <mergeCell ref="M352:M356"/>
    <mergeCell ref="D357:D361"/>
    <mergeCell ref="E347:E351"/>
    <mergeCell ref="C352:C356"/>
    <mergeCell ref="M332:M336"/>
    <mergeCell ref="N347:N351"/>
    <mergeCell ref="C332:C336"/>
    <mergeCell ref="N337:N341"/>
    <mergeCell ref="E332:E336"/>
    <mergeCell ref="N357:N361"/>
    <mergeCell ref="M342:M346"/>
    <mergeCell ref="N332:N336"/>
    <mergeCell ref="N123:N127"/>
    <mergeCell ref="D123:D127"/>
    <mergeCell ref="N245:N249"/>
    <mergeCell ref="N210:N214"/>
    <mergeCell ref="B210:B214"/>
    <mergeCell ref="D215:D219"/>
    <mergeCell ref="D210:D214"/>
    <mergeCell ref="E210:E214"/>
    <mergeCell ref="E215:E219"/>
    <mergeCell ref="B209:N209"/>
    <mergeCell ref="E220:E224"/>
    <mergeCell ref="B198:B202"/>
    <mergeCell ref="M203:M207"/>
    <mergeCell ref="C215:C219"/>
    <mergeCell ref="N203:N207"/>
    <mergeCell ref="N188:N192"/>
    <mergeCell ref="E198:E202"/>
    <mergeCell ref="D173:D177"/>
    <mergeCell ref="M163:M167"/>
    <mergeCell ref="B163:B167"/>
    <mergeCell ref="M230:M234"/>
    <mergeCell ref="B225:B229"/>
    <mergeCell ref="D235:D239"/>
    <mergeCell ref="M220:M224"/>
    <mergeCell ref="N86:N90"/>
    <mergeCell ref="E96:E100"/>
    <mergeCell ref="C81:C85"/>
    <mergeCell ref="M173:M177"/>
    <mergeCell ref="B173:B177"/>
    <mergeCell ref="C168:C172"/>
    <mergeCell ref="N138:N142"/>
    <mergeCell ref="C128:C132"/>
    <mergeCell ref="M128:M132"/>
    <mergeCell ref="D133:D137"/>
    <mergeCell ref="E133:E137"/>
    <mergeCell ref="E128:E132"/>
    <mergeCell ref="B153:B157"/>
    <mergeCell ref="N158:N162"/>
    <mergeCell ref="D168:D172"/>
    <mergeCell ref="D163:D167"/>
    <mergeCell ref="E163:E167"/>
    <mergeCell ref="E168:E172"/>
    <mergeCell ref="B128:B132"/>
    <mergeCell ref="M81:M85"/>
    <mergeCell ref="E113:E117"/>
    <mergeCell ref="C96:C100"/>
    <mergeCell ref="D86:D90"/>
    <mergeCell ref="D101:D105"/>
    <mergeCell ref="C235:C239"/>
    <mergeCell ref="E225:E229"/>
    <mergeCell ref="C305:C309"/>
    <mergeCell ref="B311:N311"/>
    <mergeCell ref="D285:D289"/>
    <mergeCell ref="M275:M279"/>
    <mergeCell ref="B275:B279"/>
    <mergeCell ref="C270:C274"/>
    <mergeCell ref="D270:D274"/>
    <mergeCell ref="B235:B239"/>
    <mergeCell ref="E235:E239"/>
    <mergeCell ref="C295:C299"/>
    <mergeCell ref="E295:E299"/>
    <mergeCell ref="C230:C234"/>
    <mergeCell ref="M235:M239"/>
    <mergeCell ref="D245:D249"/>
    <mergeCell ref="M240:M244"/>
    <mergeCell ref="C245:C249"/>
    <mergeCell ref="M265:M269"/>
    <mergeCell ref="D250:D254"/>
    <mergeCell ref="C265:C269"/>
    <mergeCell ref="C275:C279"/>
    <mergeCell ref="D305:D309"/>
    <mergeCell ref="D230:D234"/>
    <mergeCell ref="G3:G4"/>
    <mergeCell ref="N101:N105"/>
    <mergeCell ref="B51:B55"/>
    <mergeCell ref="M61:M65"/>
    <mergeCell ref="E66:E70"/>
    <mergeCell ref="D56:D60"/>
    <mergeCell ref="N56:N60"/>
    <mergeCell ref="N96:N100"/>
    <mergeCell ref="C91:C95"/>
    <mergeCell ref="E101:E105"/>
    <mergeCell ref="M91:M95"/>
    <mergeCell ref="N91:N95"/>
    <mergeCell ref="E56:E60"/>
    <mergeCell ref="M51:M55"/>
    <mergeCell ref="E51:E55"/>
    <mergeCell ref="M101:M105"/>
    <mergeCell ref="B96:B100"/>
    <mergeCell ref="E76:E80"/>
    <mergeCell ref="M86:M90"/>
    <mergeCell ref="D96:D100"/>
    <mergeCell ref="B91:B95"/>
    <mergeCell ref="B81:B85"/>
    <mergeCell ref="N66:N70"/>
    <mergeCell ref="M96:M100"/>
    <mergeCell ref="K4:L4"/>
    <mergeCell ref="E16:E20"/>
    <mergeCell ref="B11:B15"/>
    <mergeCell ref="N11:N15"/>
    <mergeCell ref="M31:M35"/>
    <mergeCell ref="E41:E45"/>
    <mergeCell ref="D36:D40"/>
    <mergeCell ref="D31:D35"/>
    <mergeCell ref="B31:B35"/>
    <mergeCell ref="B26:B30"/>
    <mergeCell ref="D16:D20"/>
    <mergeCell ref="M4:N4"/>
    <mergeCell ref="B6:B10"/>
    <mergeCell ref="N41:N45"/>
    <mergeCell ref="M26:M30"/>
    <mergeCell ref="C16:C20"/>
    <mergeCell ref="D26:D30"/>
    <mergeCell ref="E21:E25"/>
    <mergeCell ref="C21:C25"/>
    <mergeCell ref="B41:B45"/>
    <mergeCell ref="N6:N10"/>
    <mergeCell ref="D11:D15"/>
    <mergeCell ref="H3:H4"/>
    <mergeCell ref="F3:F4"/>
    <mergeCell ref="N46:N50"/>
    <mergeCell ref="D91:D95"/>
    <mergeCell ref="D51:D55"/>
    <mergeCell ref="M46:M50"/>
    <mergeCell ref="B1:N1"/>
    <mergeCell ref="N153:N157"/>
    <mergeCell ref="D143:D147"/>
    <mergeCell ref="B148:B152"/>
    <mergeCell ref="N118:N122"/>
    <mergeCell ref="B108:B112"/>
    <mergeCell ref="M123:M127"/>
    <mergeCell ref="D113:D117"/>
    <mergeCell ref="N113:N117"/>
    <mergeCell ref="E86:E90"/>
    <mergeCell ref="B76:B80"/>
    <mergeCell ref="D76:D80"/>
    <mergeCell ref="C86:C90"/>
    <mergeCell ref="E81:E85"/>
    <mergeCell ref="D81:D85"/>
    <mergeCell ref="B138:B142"/>
    <mergeCell ref="N143:N147"/>
    <mergeCell ref="E148:E152"/>
    <mergeCell ref="B133:B137"/>
    <mergeCell ref="B86:B90"/>
    <mergeCell ref="M66:M70"/>
    <mergeCell ref="C51:C55"/>
    <mergeCell ref="B56:B60"/>
    <mergeCell ref="N51:N55"/>
    <mergeCell ref="N61:N65"/>
    <mergeCell ref="D71:D75"/>
    <mergeCell ref="C56:C60"/>
    <mergeCell ref="B66:B70"/>
    <mergeCell ref="N81:N85"/>
    <mergeCell ref="C76:C80"/>
    <mergeCell ref="M76:M80"/>
    <mergeCell ref="N76:N80"/>
    <mergeCell ref="M71:M75"/>
    <mergeCell ref="N71:N75"/>
    <mergeCell ref="C71:C75"/>
    <mergeCell ref="M56:M60"/>
    <mergeCell ref="E71:E75"/>
    <mergeCell ref="D66:D70"/>
    <mergeCell ref="B61:B65"/>
    <mergeCell ref="C61:C65"/>
    <mergeCell ref="D61:D65"/>
    <mergeCell ref="E61:E65"/>
    <mergeCell ref="C66:C70"/>
    <mergeCell ref="D46:D50"/>
    <mergeCell ref="C46:C50"/>
    <mergeCell ref="B36:B40"/>
    <mergeCell ref="C31:C35"/>
    <mergeCell ref="B21:B25"/>
    <mergeCell ref="M36:M40"/>
    <mergeCell ref="C36:C40"/>
    <mergeCell ref="M41:M45"/>
    <mergeCell ref="E36:E40"/>
    <mergeCell ref="C41:C45"/>
    <mergeCell ref="B46:B50"/>
    <mergeCell ref="E46:E50"/>
    <mergeCell ref="B2:N2"/>
    <mergeCell ref="E11:E15"/>
    <mergeCell ref="D41:D45"/>
    <mergeCell ref="N31:N35"/>
    <mergeCell ref="E26:E30"/>
    <mergeCell ref="C26:C30"/>
    <mergeCell ref="M11:M15"/>
    <mergeCell ref="D3:E4"/>
    <mergeCell ref="B5:N5"/>
    <mergeCell ref="E31:E35"/>
    <mergeCell ref="M16:M20"/>
    <mergeCell ref="B16:B20"/>
    <mergeCell ref="N21:N25"/>
    <mergeCell ref="N36:N40"/>
    <mergeCell ref="D21:D25"/>
    <mergeCell ref="M21:M25"/>
    <mergeCell ref="C11:C15"/>
    <mergeCell ref="C6:C10"/>
    <mergeCell ref="D6:D10"/>
    <mergeCell ref="E6:E10"/>
    <mergeCell ref="M6:M10"/>
    <mergeCell ref="N16:N20"/>
    <mergeCell ref="B3:B4"/>
    <mergeCell ref="C3:C4"/>
    <mergeCell ref="I3:N3"/>
    <mergeCell ref="I4:J4"/>
    <mergeCell ref="B300:B304"/>
    <mergeCell ref="M317:M321"/>
    <mergeCell ref="N305:N309"/>
    <mergeCell ref="D317:D321"/>
    <mergeCell ref="M305:M309"/>
    <mergeCell ref="M245:M249"/>
    <mergeCell ref="C255:C259"/>
    <mergeCell ref="M250:M254"/>
    <mergeCell ref="E250:E254"/>
    <mergeCell ref="E255:E259"/>
    <mergeCell ref="B250:B254"/>
    <mergeCell ref="D225:D229"/>
    <mergeCell ref="M215:M219"/>
    <mergeCell ref="B220:B224"/>
    <mergeCell ref="N168:N172"/>
    <mergeCell ref="C163:C167"/>
    <mergeCell ref="C173:C177"/>
    <mergeCell ref="N215:N219"/>
    <mergeCell ref="C210:C214"/>
    <mergeCell ref="D220:D224"/>
    <mergeCell ref="N198:N202"/>
    <mergeCell ref="B71:B75"/>
    <mergeCell ref="E91:E95"/>
    <mergeCell ref="B107:J107"/>
    <mergeCell ref="B203:B207"/>
    <mergeCell ref="D118:D122"/>
    <mergeCell ref="B101:B105"/>
    <mergeCell ref="E108:E112"/>
    <mergeCell ref="C101:C105"/>
    <mergeCell ref="C113:C117"/>
    <mergeCell ref="D108:D112"/>
    <mergeCell ref="B183:B187"/>
    <mergeCell ref="B123:B127"/>
    <mergeCell ref="M148:M152"/>
    <mergeCell ref="D128:D132"/>
    <mergeCell ref="E118:E122"/>
    <mergeCell ref="C108:C112"/>
    <mergeCell ref="M113:M117"/>
    <mergeCell ref="M108:M112"/>
    <mergeCell ref="B178:B182"/>
    <mergeCell ref="E178:E182"/>
    <mergeCell ref="C178:C182"/>
    <mergeCell ref="C118:C122"/>
    <mergeCell ref="B118:B122"/>
    <mergeCell ref="N108:N112"/>
    <mergeCell ref="E123:E127"/>
    <mergeCell ref="B143:B147"/>
    <mergeCell ref="N290:N294"/>
    <mergeCell ref="E260:E264"/>
    <mergeCell ref="C240:C244"/>
    <mergeCell ref="B255:B259"/>
    <mergeCell ref="B188:B192"/>
    <mergeCell ref="M188:M192"/>
    <mergeCell ref="E203:E207"/>
    <mergeCell ref="M158:M162"/>
    <mergeCell ref="C153:C157"/>
    <mergeCell ref="M153:M157"/>
    <mergeCell ref="D158:D162"/>
    <mergeCell ref="C158:C162"/>
    <mergeCell ref="E153:E157"/>
    <mergeCell ref="D178:D182"/>
    <mergeCell ref="M168:M172"/>
    <mergeCell ref="N173:N177"/>
    <mergeCell ref="B168:B172"/>
    <mergeCell ref="B193:B197"/>
    <mergeCell ref="M178:M182"/>
    <mergeCell ref="E173:E177"/>
    <mergeCell ref="N270:N274"/>
    <mergeCell ref="N26:N30"/>
    <mergeCell ref="N265:N269"/>
    <mergeCell ref="B245:B249"/>
    <mergeCell ref="E230:E234"/>
    <mergeCell ref="C220:C224"/>
    <mergeCell ref="N163:N167"/>
    <mergeCell ref="D153:D157"/>
    <mergeCell ref="B158:B162"/>
    <mergeCell ref="B113:B117"/>
    <mergeCell ref="M118:M122"/>
    <mergeCell ref="C123:C127"/>
    <mergeCell ref="C183:C187"/>
    <mergeCell ref="M183:M187"/>
    <mergeCell ref="C198:C202"/>
    <mergeCell ref="E183:E187"/>
    <mergeCell ref="D188:D192"/>
    <mergeCell ref="E188:E192"/>
    <mergeCell ref="N183:N187"/>
    <mergeCell ref="N178:N182"/>
    <mergeCell ref="C138:C142"/>
    <mergeCell ref="M143:M147"/>
    <mergeCell ref="D148:D152"/>
    <mergeCell ref="E138:E142"/>
    <mergeCell ref="C143:C147"/>
  </mergeCells>
  <dataValidations count="92">
    <dataValidation type="list" allowBlank="1" showInputMessage="1" showErrorMessage="1" sqref="D11">
      <formula1>"Y,T,Y/T"</formula1>
    </dataValidation>
    <dataValidation type="list" allowBlank="1" showInputMessage="1" showErrorMessage="1" sqref="D46">
      <formula1>"Y,T,Y/T"</formula1>
    </dataValidation>
    <dataValidation type="list" allowBlank="1" showInputMessage="1" showErrorMessage="1" sqref="D36">
      <formula1>"Y,T,Y/T"</formula1>
    </dataValidation>
    <dataValidation type="list" allowBlank="1" showInputMessage="1" showErrorMessage="1" sqref="D26">
      <formula1>"Y,T,Y/T"</formula1>
    </dataValidation>
    <dataValidation type="list" allowBlank="1" showInputMessage="1" showErrorMessage="1" sqref="D6">
      <formula1>"Y,T,Y/T"</formula1>
    </dataValidation>
    <dataValidation type="list" allowBlank="1" showInputMessage="1" showErrorMessage="1" sqref="D153">
      <formula1>"Y,T,Y/T"</formula1>
    </dataValidation>
    <dataValidation type="list" allowBlank="1" showInputMessage="1" showErrorMessage="1" sqref="D210">
      <formula1>"Y,T,Y/T"</formula1>
    </dataValidation>
    <dataValidation type="list" allowBlank="1" showInputMessage="1" showErrorMessage="1" sqref="D31">
      <formula1>"Y,T,Y/T"</formula1>
    </dataValidation>
    <dataValidation type="list" allowBlank="1" showInputMessage="1" showErrorMessage="1" sqref="D96">
      <formula1>"Y,T,Y/T"</formula1>
    </dataValidation>
    <dataValidation type="list" allowBlank="1" showInputMessage="1" showErrorMessage="1" sqref="I108:I207">
      <formula1>"Y,T,Y/T"</formula1>
    </dataValidation>
    <dataValidation type="list" allowBlank="1" showInputMessage="1" showErrorMessage="1" sqref="K6:K105">
      <formula1>"Y,T,Y/T"</formula1>
    </dataValidation>
    <dataValidation type="list" allowBlank="1" showInputMessage="1" showErrorMessage="1" sqref="I6:I105">
      <formula1>"Y,T,Y/T"</formula1>
    </dataValidation>
    <dataValidation type="list" allowBlank="1" showInputMessage="1" showErrorMessage="1" sqref="M6:M105">
      <formula1>"Y,T,Y/T"</formula1>
    </dataValidation>
    <dataValidation type="list" allowBlank="1" showInputMessage="1" showErrorMessage="1" sqref="K210:K309">
      <formula1>"Y,T,Y/T"</formula1>
    </dataValidation>
    <dataValidation type="list" allowBlank="1" showInputMessage="1" showErrorMessage="1" sqref="I210:I309">
      <formula1>"Y,T,Y/T"</formula1>
    </dataValidation>
    <dataValidation type="list" allowBlank="1" showInputMessage="1" showErrorMessage="1" sqref="M312:M411">
      <formula1>"Y,T,Y/T"</formula1>
    </dataValidation>
    <dataValidation type="list" allowBlank="1" showInputMessage="1" showErrorMessage="1" sqref="D16">
      <formula1>"Y,T,Y/T"</formula1>
    </dataValidation>
    <dataValidation type="list" allowBlank="1" showInputMessage="1" showErrorMessage="1" sqref="D66">
      <formula1>"Y,T,Y/T"</formula1>
    </dataValidation>
    <dataValidation type="list" allowBlank="1" showInputMessage="1" showErrorMessage="1" sqref="D56">
      <formula1>"Y,T,Y/T"</formula1>
    </dataValidation>
    <dataValidation type="list" allowBlank="1" showInputMessage="1" showErrorMessage="1" sqref="D41">
      <formula1>"Y,T,Y/T"</formula1>
    </dataValidation>
    <dataValidation type="list" allowBlank="1" showInputMessage="1" showErrorMessage="1" sqref="D332">
      <formula1>"Y,T,Y/T"</formula1>
    </dataValidation>
    <dataValidation type="list" allowBlank="1" showInputMessage="1" showErrorMessage="1" sqref="D402">
      <formula1>"Y,T,Y/T"</formula1>
    </dataValidation>
    <dataValidation type="list" allowBlank="1" showInputMessage="1" showErrorMessage="1" sqref="D392">
      <formula1>"Y,T,Y/T"</formula1>
    </dataValidation>
    <dataValidation type="list" allowBlank="1" showInputMessage="1" showErrorMessage="1" sqref="D367">
      <formula1>"Y,T,Y/T"</formula1>
    </dataValidation>
    <dataValidation type="list" allowBlank="1" showInputMessage="1" showErrorMessage="1" sqref="I312:I411">
      <formula1>"Y,T,Y/T"</formula1>
    </dataValidation>
    <dataValidation type="list" allowBlank="1" showInputMessage="1" showErrorMessage="1" sqref="K312:K411">
      <formula1>"Y,T,Y/T"</formula1>
    </dataValidation>
    <dataValidation type="list" allowBlank="1" showInputMessage="1" showErrorMessage="1" sqref="D215">
      <formula1>"Y,T,Y/T"</formula1>
    </dataValidation>
    <dataValidation type="list" allowBlank="1" showInputMessage="1" showErrorMessage="1" sqref="D270">
      <formula1>"Y,T,Y/T"</formula1>
    </dataValidation>
    <dataValidation type="list" allowBlank="1" showInputMessage="1" showErrorMessage="1" sqref="D295">
      <formula1>"Y,T,Y/T"</formula1>
    </dataValidation>
    <dataValidation type="list" allowBlank="1" showInputMessage="1" showErrorMessage="1" sqref="D352">
      <formula1>"Y,T,Y/T"</formula1>
    </dataValidation>
    <dataValidation type="list" allowBlank="1" showInputMessage="1" showErrorMessage="1" sqref="D250">
      <formula1>"Y,T,Y/T"</formula1>
    </dataValidation>
    <dataValidation type="list" allowBlank="1" showInputMessage="1" showErrorMessage="1" sqref="D322">
      <formula1>"Y,T,Y/T"</formula1>
    </dataValidation>
    <dataValidation type="list" allowBlank="1" showInputMessage="1" showErrorMessage="1" sqref="D312">
      <formula1>"Y,T,Y/T"</formula1>
    </dataValidation>
    <dataValidation type="list" allowBlank="1" showInputMessage="1" showErrorMessage="1" sqref="D285">
      <formula1>"Y,T,Y/T"</formula1>
    </dataValidation>
    <dataValidation type="list" allowBlank="1" showInputMessage="1" showErrorMessage="1" sqref="D245">
      <formula1>"Y,T,Y/T"</formula1>
    </dataValidation>
    <dataValidation type="list" allowBlank="1" showInputMessage="1" showErrorMessage="1" sqref="D300">
      <formula1>"Y,T,Y/T"</formula1>
    </dataValidation>
    <dataValidation type="list" allowBlank="1" showInputMessage="1" showErrorMessage="1" sqref="D265">
      <formula1>"Y,T,Y/T"</formula1>
    </dataValidation>
    <dataValidation type="list" allowBlank="1" showInputMessage="1" showErrorMessage="1" sqref="D275">
      <formula1>"Y,T,Y/T"</formula1>
    </dataValidation>
    <dataValidation type="list" allowBlank="1" showInputMessage="1" showErrorMessage="1" sqref="D235">
      <formula1>"Y,T,Y/T"</formula1>
    </dataValidation>
    <dataValidation type="list" allowBlank="1" showInputMessage="1" showErrorMessage="1" sqref="D290">
      <formula1>"Y,T,Y/T"</formula1>
    </dataValidation>
    <dataValidation type="list" allowBlank="1" showInputMessage="1" showErrorMessage="1" sqref="D317">
      <formula1>"Y,T,Y/T"</formula1>
    </dataValidation>
    <dataValidation type="list" allowBlank="1" showInputMessage="1" showErrorMessage="1" sqref="D372">
      <formula1>"Y,T,Y/T"</formula1>
    </dataValidation>
    <dataValidation type="list" allowBlank="1" showInputMessage="1" showErrorMessage="1" sqref="D407">
      <formula1>"Y,T,Y/T"</formula1>
    </dataValidation>
    <dataValidation type="list" allowBlank="1" showInputMessage="1" showErrorMessage="1" sqref="D337">
      <formula1>"Y,T,Y/T"</formula1>
    </dataValidation>
    <dataValidation type="list" allowBlank="1" showInputMessage="1" showErrorMessage="1" sqref="D397">
      <formula1>"Y,T,Y/T"</formula1>
    </dataValidation>
    <dataValidation type="list" allowBlank="1" showInputMessage="1" showErrorMessage="1" sqref="D377">
      <formula1>"Y,T,Y/T"</formula1>
    </dataValidation>
    <dataValidation type="list" allowBlank="1" showInputMessage="1" showErrorMessage="1" sqref="D387">
      <formula1>"Y,T,Y/T"</formula1>
    </dataValidation>
    <dataValidation type="list" allowBlank="1" showInputMessage="1" showErrorMessage="1" sqref="D51">
      <formula1>"Y,T,Y/T"</formula1>
    </dataValidation>
    <dataValidation type="list" allowBlank="1" showInputMessage="1" showErrorMessage="1" sqref="K108:K207">
      <formula1>"Y,T,Y/T"</formula1>
    </dataValidation>
    <dataValidation type="list" allowBlank="1" showInputMessage="1" showErrorMessage="1" sqref="D91">
      <formula1>"Y,T,Y/T"</formula1>
    </dataValidation>
    <dataValidation type="list" allowBlank="1" showInputMessage="1" showErrorMessage="1" sqref="D81">
      <formula1>"Y,T,Y/T"</formula1>
    </dataValidation>
    <dataValidation type="list" allowBlank="1" showInputMessage="1" showErrorMessage="1" sqref="D76">
      <formula1>"Y,T,Y/T"</formula1>
    </dataValidation>
    <dataValidation type="list" allowBlank="1" showInputMessage="1" showErrorMessage="1" sqref="D71">
      <formula1>"Y,T,Y/T"</formula1>
    </dataValidation>
    <dataValidation type="list" allowBlank="1" showInputMessage="1" showErrorMessage="1" sqref="D101">
      <formula1>"Y,T,Y/T"</formula1>
    </dataValidation>
    <dataValidation type="list" allowBlank="1" showInputMessage="1" showErrorMessage="1" sqref="D21">
      <formula1>"Y,T,Y/T"</formula1>
    </dataValidation>
    <dataValidation type="list" allowBlank="1" showInputMessage="1" showErrorMessage="1" sqref="D138">
      <formula1>"Y,T,Y/T"</formula1>
    </dataValidation>
    <dataValidation type="list" allowBlank="1" showInputMessage="1" showErrorMessage="1" sqref="M108:M207">
      <formula1>"Y,T,Y/T"</formula1>
    </dataValidation>
    <dataValidation type="list" allowBlank="1" showInputMessage="1" showErrorMessage="1" sqref="D61">
      <formula1>"Y,T,Y/T"</formula1>
    </dataValidation>
    <dataValidation type="list" allowBlank="1" showInputMessage="1" showErrorMessage="1" sqref="M210:M309">
      <formula1>"Y,T,Y/T"</formula1>
    </dataValidation>
    <dataValidation type="list" allowBlank="1" showInputMessage="1" showErrorMessage="1" sqref="D163">
      <formula1>"Y,T,Y/T"</formula1>
    </dataValidation>
    <dataValidation type="list" allowBlank="1" showInputMessage="1" showErrorMessage="1" sqref="D220">
      <formula1>"Y,T,Y/T"</formula1>
    </dataValidation>
    <dataValidation type="list" allowBlank="1" showInputMessage="1" showErrorMessage="1" sqref="D183">
      <formula1>"Y,T,Y/T"</formula1>
    </dataValidation>
    <dataValidation type="list" allowBlank="1" showInputMessage="1" showErrorMessage="1" sqref="D193">
      <formula1>"Y,T,Y/T"</formula1>
    </dataValidation>
    <dataValidation type="list" allowBlank="1" showInputMessage="1" showErrorMessage="1" sqref="D327">
      <formula1>"Y,T,Y/T"</formula1>
    </dataValidation>
    <dataValidation type="list" allowBlank="1" showInputMessage="1" showErrorMessage="1" sqref="D382">
      <formula1>"Y,T,Y/T"</formula1>
    </dataValidation>
    <dataValidation type="list" allowBlank="1" showInputMessage="1" showErrorMessage="1" sqref="D347">
      <formula1>"Y,T,Y/T"</formula1>
    </dataValidation>
    <dataValidation type="list" allowBlank="1" showInputMessage="1" showErrorMessage="1" sqref="D357">
      <formula1>"Y,T,Y/T"</formula1>
    </dataValidation>
    <dataValidation type="list" allowBlank="1" showInputMessage="1" showErrorMessage="1" sqref="D143">
      <formula1>"Y,T,Y/T"</formula1>
    </dataValidation>
    <dataValidation type="list" allowBlank="1" showInputMessage="1" showErrorMessage="1" sqref="D198">
      <formula1>"Y,T,Y/T"</formula1>
    </dataValidation>
    <dataValidation type="list" allowBlank="1" showInputMessage="1" showErrorMessage="1" sqref="D305">
      <formula1>"Y,T,Y/T"</formula1>
    </dataValidation>
    <dataValidation type="list" allowBlank="1" showInputMessage="1" showErrorMessage="1" sqref="D362">
      <formula1>"Y,T,Y/T"</formula1>
    </dataValidation>
    <dataValidation type="list" allowBlank="1" showInputMessage="1" showErrorMessage="1" sqref="D118">
      <formula1>"Y,T,Y/T"</formula1>
    </dataValidation>
    <dataValidation type="list" allowBlank="1" showInputMessage="1" showErrorMessage="1" sqref="D178">
      <formula1>"Y,T,Y/T"</formula1>
    </dataValidation>
    <dataValidation type="list" allowBlank="1" showInputMessage="1" showErrorMessage="1" sqref="D255">
      <formula1>"Y,T,Y/T"</formula1>
    </dataValidation>
    <dataValidation type="list" allowBlank="1" showInputMessage="1" showErrorMessage="1" sqref="D342">
      <formula1>"Y,T,Y/T"</formula1>
    </dataValidation>
    <dataValidation type="list" allowBlank="1" showInputMessage="1" showErrorMessage="1" sqref="D113">
      <formula1>"Y,T,Y/T"</formula1>
    </dataValidation>
    <dataValidation type="list" allowBlank="1" showInputMessage="1" showErrorMessage="1" sqref="D158">
      <formula1>"Y,T,Y/T"</formula1>
    </dataValidation>
    <dataValidation type="list" allowBlank="1" showInputMessage="1" showErrorMessage="1" sqref="D133">
      <formula1>"Y,T,Y/T"</formula1>
    </dataValidation>
    <dataValidation type="list" allowBlank="1" showInputMessage="1" showErrorMessage="1" sqref="D123">
      <formula1>"Y,T,Y/T"</formula1>
    </dataValidation>
    <dataValidation type="list" allowBlank="1" showInputMessage="1" showErrorMessage="1" sqref="D108">
      <formula1>"Y,T,Y/T"</formula1>
    </dataValidation>
    <dataValidation type="list" allowBlank="1" showInputMessage="1" showErrorMessage="1" sqref="D225">
      <formula1>"Y,T,Y/T"</formula1>
    </dataValidation>
    <dataValidation type="list" allowBlank="1" showInputMessage="1" showErrorMessage="1" sqref="D280">
      <formula1>"Y,T,Y/T"</formula1>
    </dataValidation>
    <dataValidation type="list" allowBlank="1" showInputMessage="1" showErrorMessage="1" sqref="D128">
      <formula1>"Y,T,Y/T"</formula1>
    </dataValidation>
    <dataValidation type="list" allowBlank="1" showInputMessage="1" showErrorMessage="1" sqref="D188">
      <formula1>"Y,T,Y/T"</formula1>
    </dataValidation>
    <dataValidation type="list" allowBlank="1" showInputMessage="1" showErrorMessage="1" sqref="D168">
      <formula1>"Y,T,Y/T"</formula1>
    </dataValidation>
    <dataValidation type="list" allowBlank="1" showInputMessage="1" showErrorMessage="1" sqref="D240">
      <formula1>"Y,T,Y/T"</formula1>
    </dataValidation>
    <dataValidation type="list" allowBlank="1" showInputMessage="1" showErrorMessage="1" sqref="D230">
      <formula1>"Y,T,Y/T"</formula1>
    </dataValidation>
    <dataValidation type="list" allowBlank="1" showInputMessage="1" showErrorMessage="1" sqref="D203">
      <formula1>"Y,T,Y/T"</formula1>
    </dataValidation>
    <dataValidation type="list" allowBlank="1" showInputMessage="1" showErrorMessage="1" sqref="D86">
      <formula1>"Y,T,Y/T"</formula1>
    </dataValidation>
    <dataValidation type="list" allowBlank="1" showInputMessage="1" showErrorMessage="1" sqref="D148">
      <formula1>"Y,T,Y/T"</formula1>
    </dataValidation>
    <dataValidation type="list" allowBlank="1" showInputMessage="1" showErrorMessage="1" sqref="D173">
      <formula1>"Y,T,Y/T"</formula1>
    </dataValidation>
    <dataValidation type="list" allowBlank="1" showInputMessage="1" showErrorMessage="1" sqref="D260">
      <formula1>"Y,T,Y/T"</formula1>
    </dataValidation>
  </dataValidations>
  <pageMargins left="0.25" right="0.25" top="0.75" bottom="0.75" header="0.3" footer="0.3"/>
  <pageSetup paperSize="9" scale="28"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412"/>
  <sheetViews>
    <sheetView topLeftCell="B1" zoomScale="50" workbookViewId="0">
      <pane ySplit="4" topLeftCell="A89" activePane="bottomLeft" state="frozen"/>
      <selection pane="bottomLeft" activeCell="H106" sqref="H106"/>
    </sheetView>
  </sheetViews>
  <sheetFormatPr defaultColWidth="12.5703125" defaultRowHeight="12.75"/>
  <cols>
    <col min="1" max="1" width="6.42578125" style="517" hidden="1" customWidth="1"/>
    <col min="2" max="2" width="4.5703125" style="587" customWidth="1"/>
    <col min="3" max="3" width="46.5703125" style="517" customWidth="1"/>
    <col min="4" max="4" width="4.140625" style="517" customWidth="1"/>
    <col min="5" max="5" width="14.42578125" style="517" customWidth="1"/>
    <col min="6" max="6" width="4.5703125" style="517" customWidth="1"/>
    <col min="7" max="7" width="47.42578125" style="518" customWidth="1"/>
    <col min="8" max="8" width="26.5703125" style="517" customWidth="1"/>
    <col min="9" max="9" width="4.42578125" style="517" customWidth="1"/>
    <col min="10" max="10" width="16" style="517" customWidth="1"/>
    <col min="11" max="11" width="4.42578125" style="517" customWidth="1"/>
    <col min="12" max="12" width="12.42578125" style="517" customWidth="1"/>
    <col min="13" max="13" width="4.42578125" style="517" customWidth="1"/>
    <col min="14" max="14" width="11.42578125" style="517" customWidth="1"/>
    <col min="15" max="16384" width="12.5703125" style="517"/>
  </cols>
  <sheetData>
    <row r="1" spans="2:14" s="520" customFormat="1" ht="15.75">
      <c r="B1" s="868" t="s">
        <v>33</v>
      </c>
      <c r="C1" s="868"/>
      <c r="D1" s="868"/>
      <c r="E1" s="868"/>
      <c r="F1" s="868"/>
      <c r="G1" s="868"/>
      <c r="H1" s="868"/>
      <c r="I1" s="868"/>
      <c r="J1" s="868"/>
      <c r="K1" s="868"/>
      <c r="L1" s="868"/>
      <c r="M1" s="868"/>
      <c r="N1" s="868"/>
    </row>
    <row r="2" spans="2:14" s="520" customFormat="1" ht="15.75">
      <c r="B2" s="867" t="s">
        <v>688</v>
      </c>
      <c r="C2" s="867"/>
      <c r="D2" s="867"/>
      <c r="E2" s="867"/>
      <c r="F2" s="867"/>
      <c r="G2" s="867"/>
      <c r="H2" s="867"/>
      <c r="I2" s="867"/>
      <c r="J2" s="867"/>
      <c r="K2" s="867"/>
      <c r="L2" s="867"/>
      <c r="M2" s="867"/>
      <c r="N2" s="867"/>
    </row>
    <row r="3" spans="2:14" s="588" customFormat="1" ht="15.75">
      <c r="B3" s="863" t="s">
        <v>23</v>
      </c>
      <c r="C3" s="863" t="s">
        <v>503</v>
      </c>
      <c r="D3" s="869" t="s">
        <v>339</v>
      </c>
      <c r="E3" s="870"/>
      <c r="F3" s="863" t="s">
        <v>23</v>
      </c>
      <c r="G3" s="863" t="s">
        <v>504</v>
      </c>
      <c r="H3" s="863" t="s">
        <v>505</v>
      </c>
      <c r="I3" s="863" t="s">
        <v>506</v>
      </c>
      <c r="J3" s="863"/>
      <c r="K3" s="863"/>
      <c r="L3" s="863"/>
      <c r="M3" s="863"/>
      <c r="N3" s="863"/>
    </row>
    <row r="4" spans="2:14" s="588" customFormat="1" ht="15.75">
      <c r="B4" s="863"/>
      <c r="C4" s="863"/>
      <c r="D4" s="871"/>
      <c r="E4" s="872"/>
      <c r="F4" s="863"/>
      <c r="G4" s="863"/>
      <c r="H4" s="863"/>
      <c r="I4" s="863" t="s">
        <v>4</v>
      </c>
      <c r="J4" s="863"/>
      <c r="K4" s="863" t="s">
        <v>3</v>
      </c>
      <c r="L4" s="863"/>
      <c r="M4" s="863" t="s">
        <v>52</v>
      </c>
      <c r="N4" s="863"/>
    </row>
    <row r="5" spans="2:14" s="520" customFormat="1" ht="15.75">
      <c r="B5" s="864" t="s">
        <v>509</v>
      </c>
      <c r="C5" s="865"/>
      <c r="D5" s="865"/>
      <c r="E5" s="865"/>
      <c r="F5" s="865"/>
      <c r="G5" s="865"/>
      <c r="H5" s="865"/>
      <c r="I5" s="865"/>
      <c r="J5" s="865"/>
      <c r="K5" s="865"/>
      <c r="L5" s="865"/>
      <c r="M5" s="865"/>
      <c r="N5" s="866"/>
    </row>
    <row r="6" spans="2:14" ht="15.75">
      <c r="B6" s="836">
        <v>1</v>
      </c>
      <c r="C6" s="839"/>
      <c r="D6" s="857" t="s">
        <v>26</v>
      </c>
      <c r="E6" s="860" t="str">
        <f>IF(D6="Y",1,IF(D6="T",0,IF(D6="Y/T","Belum diisi","Error")))</f>
        <v>Belum diisi</v>
      </c>
      <c r="F6" s="528">
        <v>1</v>
      </c>
      <c r="G6" s="529"/>
      <c r="H6" s="589" t="str">
        <f t="shared" ref="H6:H69" si="0">IF(OR(J6="Isi Dulu",L6="Isi Dulu",J6="Isi Tujuan",L6="Isi Tujuan"),"Belum Diisi",IF(SUM(J6,L6)=2,1,IF(SUM(J6,L6)=1,0,IF(SUM(J6,L6)=0,0,"Error"))))</f>
        <v>Belum Diisi</v>
      </c>
      <c r="I6" s="590" t="s">
        <v>26</v>
      </c>
      <c r="J6" s="591" t="str">
        <f>IF($D$6="Y/T","Isi Tujuan",IF($E$6=0,0,IF(I6="Y",1,IF(I6="T",0,"Isi Dulu"))))</f>
        <v>Isi Tujuan</v>
      </c>
      <c r="K6" s="590" t="s">
        <v>26</v>
      </c>
      <c r="L6" s="591" t="str">
        <f>IF($D$6="Y/T","Isi Tujuan",IF($E$6=0,0,IF(K6="Y",1,IF(K6="T",0,"Isi Dulu"))))</f>
        <v>Isi Tujuan</v>
      </c>
      <c r="M6" s="848" t="s">
        <v>26</v>
      </c>
      <c r="N6" s="851" t="str">
        <f>IF(M6="Y",1,IF(M6="T",0,IF(M6="Y/T","Belum diisi","Error")))</f>
        <v>Belum diisi</v>
      </c>
    </row>
    <row r="7" spans="2:14" ht="15.75">
      <c r="B7" s="837"/>
      <c r="C7" s="840"/>
      <c r="D7" s="858"/>
      <c r="E7" s="861"/>
      <c r="F7" s="549">
        <v>2</v>
      </c>
      <c r="G7" s="550"/>
      <c r="H7" s="589" t="str">
        <f t="shared" si="0"/>
        <v>Belum Diisi</v>
      </c>
      <c r="I7" s="592" t="s">
        <v>26</v>
      </c>
      <c r="J7" s="593" t="str">
        <f>IF($D$6="Y/T","Isi Tujuan",IF($E$6=0,0,IF(I7="Y",1,IF(I7="T",0,"Isi Dulu"))))</f>
        <v>Isi Tujuan</v>
      </c>
      <c r="K7" s="592" t="s">
        <v>26</v>
      </c>
      <c r="L7" s="593" t="str">
        <f>IF($D$6="Y/T","Isi Tujuan",IF($E$6=0,0,IF(K7="Y",1,IF(K7="T",0,"Isi Dulu"))))</f>
        <v>Isi Tujuan</v>
      </c>
      <c r="M7" s="849"/>
      <c r="N7" s="852"/>
    </row>
    <row r="8" spans="2:14" ht="15.75">
      <c r="B8" s="837"/>
      <c r="C8" s="840"/>
      <c r="D8" s="858"/>
      <c r="E8" s="861"/>
      <c r="F8" s="549">
        <v>3</v>
      </c>
      <c r="G8" s="550"/>
      <c r="H8" s="589" t="str">
        <f t="shared" si="0"/>
        <v>Belum Diisi</v>
      </c>
      <c r="I8" s="592" t="s">
        <v>26</v>
      </c>
      <c r="J8" s="593" t="str">
        <f>IF($D$6="Y/T","Isi Tujuan",IF($E$6=0,0,IF(I8="Y",1,IF(I8="T",0,"Isi Dulu"))))</f>
        <v>Isi Tujuan</v>
      </c>
      <c r="K8" s="592" t="s">
        <v>26</v>
      </c>
      <c r="L8" s="593" t="str">
        <f>IF($D$6="Y/T","Isi Tujuan",IF($E$6=0,0,IF(K8="Y",1,IF(K8="T",0,"Isi Dulu"))))</f>
        <v>Isi Tujuan</v>
      </c>
      <c r="M8" s="849"/>
      <c r="N8" s="852"/>
    </row>
    <row r="9" spans="2:14" ht="15.75">
      <c r="B9" s="837"/>
      <c r="C9" s="840"/>
      <c r="D9" s="858"/>
      <c r="E9" s="861"/>
      <c r="F9" s="549">
        <v>4</v>
      </c>
      <c r="G9" s="550"/>
      <c r="H9" s="589" t="str">
        <f t="shared" si="0"/>
        <v>Belum Diisi</v>
      </c>
      <c r="I9" s="592" t="s">
        <v>26</v>
      </c>
      <c r="J9" s="593" t="str">
        <f>IF($D$6="Y/T","Isi Tujuan",IF($E$6=0,0,IF(I9="Y",1,IF(I9="T",0,"Isi Dulu"))))</f>
        <v>Isi Tujuan</v>
      </c>
      <c r="K9" s="592" t="s">
        <v>26</v>
      </c>
      <c r="L9" s="593" t="str">
        <f>IF($D$6="Y/T","Isi Tujuan",IF($E$6=0,0,IF(K9="Y",1,IF(K9="T",0,"Isi Dulu"))))</f>
        <v>Isi Tujuan</v>
      </c>
      <c r="M9" s="849"/>
      <c r="N9" s="852"/>
    </row>
    <row r="10" spans="2:14" ht="15.75">
      <c r="B10" s="838"/>
      <c r="C10" s="841"/>
      <c r="D10" s="859"/>
      <c r="E10" s="862"/>
      <c r="F10" s="569">
        <v>5</v>
      </c>
      <c r="G10" s="570"/>
      <c r="H10" s="594" t="str">
        <f t="shared" si="0"/>
        <v>Belum Diisi</v>
      </c>
      <c r="I10" s="595" t="s">
        <v>26</v>
      </c>
      <c r="J10" s="596" t="str">
        <f>IF($D$6="Y/T","Isi Tujuan",IF($E$6=0,0,IF(I10="Y",1,IF(I10="T",0,"Isi Dulu"))))</f>
        <v>Isi Tujuan</v>
      </c>
      <c r="K10" s="595" t="s">
        <v>26</v>
      </c>
      <c r="L10" s="596" t="str">
        <f>IF($D$6="Y/T","Isi Tujuan",IF($E$6=0,0,IF(K10="Y",1,IF(K10="T",0,"Isi Dulu"))))</f>
        <v>Isi Tujuan</v>
      </c>
      <c r="M10" s="850"/>
      <c r="N10" s="853"/>
    </row>
    <row r="11" spans="2:14" ht="15.75">
      <c r="B11" s="836">
        <v>2</v>
      </c>
      <c r="C11" s="839"/>
      <c r="D11" s="857" t="s">
        <v>26</v>
      </c>
      <c r="E11" s="860" t="str">
        <f>IF(D11="Y",1,IF(D11="T",0,IF(D11="Y/T","Belum diisi","Error")))</f>
        <v>Belum diisi</v>
      </c>
      <c r="F11" s="528">
        <v>1</v>
      </c>
      <c r="G11" s="529"/>
      <c r="H11" s="597" t="str">
        <f t="shared" si="0"/>
        <v>Belum Diisi</v>
      </c>
      <c r="I11" s="590" t="s">
        <v>26</v>
      </c>
      <c r="J11" s="591" t="str">
        <f>IF($D$11="Y/T","Isi Tujuan",IF($E$11=0,0,IF(I11="Y",1,IF(I11="T",0,"Isi Dulu"))))</f>
        <v>Isi Tujuan</v>
      </c>
      <c r="K11" s="590" t="s">
        <v>26</v>
      </c>
      <c r="L11" s="591" t="str">
        <f>IF($D$11="Y/T","Isi Tujuan",IF($E$11=0,0,IF(K11="Y",1,IF(K11="T",0,"Isi Dulu"))))</f>
        <v>Isi Tujuan</v>
      </c>
      <c r="M11" s="848" t="s">
        <v>26</v>
      </c>
      <c r="N11" s="851" t="str">
        <f>IF(M11="Y",1,IF(M11="T",0,IF(M11="Y/T","Belum diisi","Error")))</f>
        <v>Belum diisi</v>
      </c>
    </row>
    <row r="12" spans="2:14" ht="15.75">
      <c r="B12" s="837"/>
      <c r="C12" s="840"/>
      <c r="D12" s="858"/>
      <c r="E12" s="861"/>
      <c r="F12" s="549">
        <v>2</v>
      </c>
      <c r="G12" s="550"/>
      <c r="H12" s="598" t="str">
        <f t="shared" si="0"/>
        <v>Belum Diisi</v>
      </c>
      <c r="I12" s="592" t="s">
        <v>26</v>
      </c>
      <c r="J12" s="593" t="str">
        <f>IF($D$11="Y/T","Isi Tujuan",IF($E$11=0,0,IF(I12="Y",1,IF(I12="T",0,"Isi Dulu"))))</f>
        <v>Isi Tujuan</v>
      </c>
      <c r="K12" s="592" t="s">
        <v>26</v>
      </c>
      <c r="L12" s="593" t="str">
        <f>IF($D$11="Y/T","Isi Tujuan",IF($E$11=0,0,IF(K12="Y",1,IF(K12="T",0,"Isi Dulu"))))</f>
        <v>Isi Tujuan</v>
      </c>
      <c r="M12" s="849"/>
      <c r="N12" s="852"/>
    </row>
    <row r="13" spans="2:14" ht="15.75">
      <c r="B13" s="837"/>
      <c r="C13" s="840"/>
      <c r="D13" s="858"/>
      <c r="E13" s="861"/>
      <c r="F13" s="549">
        <v>3</v>
      </c>
      <c r="G13" s="550"/>
      <c r="H13" s="598" t="str">
        <f t="shared" si="0"/>
        <v>Belum Diisi</v>
      </c>
      <c r="I13" s="592" t="s">
        <v>26</v>
      </c>
      <c r="J13" s="593" t="str">
        <f>IF($D$11="Y/T","Isi Tujuan",IF($E$11=0,0,IF(I13="Y",1,IF(I13="T",0,"Isi Dulu"))))</f>
        <v>Isi Tujuan</v>
      </c>
      <c r="K13" s="592" t="s">
        <v>26</v>
      </c>
      <c r="L13" s="593" t="str">
        <f>IF($D$11="Y/T","Isi Tujuan",IF($E$11=0,0,IF(K13="Y",1,IF(K13="T",0,"Isi Dulu"))))</f>
        <v>Isi Tujuan</v>
      </c>
      <c r="M13" s="849"/>
      <c r="N13" s="852"/>
    </row>
    <row r="14" spans="2:14" ht="15.75">
      <c r="B14" s="837"/>
      <c r="C14" s="840"/>
      <c r="D14" s="858"/>
      <c r="E14" s="861"/>
      <c r="F14" s="549">
        <v>4</v>
      </c>
      <c r="G14" s="550"/>
      <c r="H14" s="598" t="str">
        <f t="shared" si="0"/>
        <v>Belum Diisi</v>
      </c>
      <c r="I14" s="592" t="s">
        <v>26</v>
      </c>
      <c r="J14" s="593" t="str">
        <f>IF($D$11="Y/T","Isi Tujuan",IF($E$11=0,0,IF(I14="Y",1,IF(I14="T",0,"Isi Dulu"))))</f>
        <v>Isi Tujuan</v>
      </c>
      <c r="K14" s="592" t="s">
        <v>26</v>
      </c>
      <c r="L14" s="593" t="str">
        <f>IF($D$11="Y/T","Isi Tujuan",IF($E$11=0,0,IF(K14="Y",1,IF(K14="T",0,"Isi Dulu"))))</f>
        <v>Isi Tujuan</v>
      </c>
      <c r="M14" s="849"/>
      <c r="N14" s="852"/>
    </row>
    <row r="15" spans="2:14" ht="15.75">
      <c r="B15" s="838"/>
      <c r="C15" s="841"/>
      <c r="D15" s="859"/>
      <c r="E15" s="862"/>
      <c r="F15" s="569">
        <v>5</v>
      </c>
      <c r="G15" s="570"/>
      <c r="H15" s="599" t="str">
        <f t="shared" si="0"/>
        <v>Belum Diisi</v>
      </c>
      <c r="I15" s="595" t="s">
        <v>26</v>
      </c>
      <c r="J15" s="596" t="str">
        <f>IF($D$11="Y/T","Isi Tujuan",IF($E$11=0,0,IF(I15="Y",1,IF(I15="T",0,"Isi Dulu"))))</f>
        <v>Isi Tujuan</v>
      </c>
      <c r="K15" s="595" t="s">
        <v>26</v>
      </c>
      <c r="L15" s="596" t="str">
        <f>IF($D$11="Y/T","Isi Tujuan",IF($E$11=0,0,IF(K15="Y",1,IF(K15="T",0,"Isi Dulu"))))</f>
        <v>Isi Tujuan</v>
      </c>
      <c r="M15" s="850"/>
      <c r="N15" s="853"/>
    </row>
    <row r="16" spans="2:14" ht="15.75">
      <c r="B16" s="836">
        <v>3</v>
      </c>
      <c r="C16" s="839"/>
      <c r="D16" s="857" t="s">
        <v>26</v>
      </c>
      <c r="E16" s="860" t="str">
        <f>IF(D16="Y",1,IF(D16="T",0,IF(D16="Y/T","Belum diisi","Error")))</f>
        <v>Belum diisi</v>
      </c>
      <c r="F16" s="528">
        <v>1</v>
      </c>
      <c r="G16" s="529"/>
      <c r="H16" s="600" t="str">
        <f t="shared" si="0"/>
        <v>Belum Diisi</v>
      </c>
      <c r="I16" s="590" t="s">
        <v>26</v>
      </c>
      <c r="J16" s="591" t="str">
        <f>IF($D$16="Y/T","Isi Tujuan",IF($E$16=0,0,IF(I16="Y",1,IF(I16="T",0,"Isi Dulu"))))</f>
        <v>Isi Tujuan</v>
      </c>
      <c r="K16" s="590" t="s">
        <v>26</v>
      </c>
      <c r="L16" s="591" t="str">
        <f>IF($D$16="Y/T","Isi Tujuan",IF($E$16=0,0,IF(K16="Y",1,IF(K16="T",0,"Isi Dulu"))))</f>
        <v>Isi Tujuan</v>
      </c>
      <c r="M16" s="848" t="s">
        <v>26</v>
      </c>
      <c r="N16" s="851" t="str">
        <f>IF(M16="Y",1,IF(M16="T",0,IF(M16="Y/T","Belum diisi","Error")))</f>
        <v>Belum diisi</v>
      </c>
    </row>
    <row r="17" spans="2:14" ht="15.75">
      <c r="B17" s="837"/>
      <c r="C17" s="840"/>
      <c r="D17" s="858"/>
      <c r="E17" s="861"/>
      <c r="F17" s="549">
        <v>2</v>
      </c>
      <c r="G17" s="550"/>
      <c r="H17" s="598" t="str">
        <f t="shared" si="0"/>
        <v>Belum Diisi</v>
      </c>
      <c r="I17" s="592" t="s">
        <v>26</v>
      </c>
      <c r="J17" s="593" t="str">
        <f>IF($D$16="Y/T","Isi Tujuan",IF($E$16=0,0,IF(I17="Y",1,IF(I17="T",0,"Isi Dulu"))))</f>
        <v>Isi Tujuan</v>
      </c>
      <c r="K17" s="592" t="s">
        <v>26</v>
      </c>
      <c r="L17" s="593" t="str">
        <f>IF($D$16="Y/T","Isi Tujuan",IF($E$16=0,0,IF(K17="Y",1,IF(K17="T",0,"Isi Dulu"))))</f>
        <v>Isi Tujuan</v>
      </c>
      <c r="M17" s="849"/>
      <c r="N17" s="852"/>
    </row>
    <row r="18" spans="2:14" ht="15.75">
      <c r="B18" s="837"/>
      <c r="C18" s="840"/>
      <c r="D18" s="858"/>
      <c r="E18" s="861"/>
      <c r="F18" s="549">
        <v>3</v>
      </c>
      <c r="G18" s="550"/>
      <c r="H18" s="598" t="str">
        <f t="shared" si="0"/>
        <v>Belum Diisi</v>
      </c>
      <c r="I18" s="592" t="s">
        <v>26</v>
      </c>
      <c r="J18" s="593" t="str">
        <f>IF($D$16="Y/T","Isi Tujuan",IF($E$16=0,0,IF(I18="Y",1,IF(I18="T",0,"Isi Dulu"))))</f>
        <v>Isi Tujuan</v>
      </c>
      <c r="K18" s="592" t="s">
        <v>26</v>
      </c>
      <c r="L18" s="593" t="str">
        <f>IF($D$16="Y/T","Isi Tujuan",IF($E$16=0,0,IF(K18="Y",1,IF(K18="T",0,"Isi Dulu"))))</f>
        <v>Isi Tujuan</v>
      </c>
      <c r="M18" s="849"/>
      <c r="N18" s="852"/>
    </row>
    <row r="19" spans="2:14" ht="15.75">
      <c r="B19" s="837"/>
      <c r="C19" s="840"/>
      <c r="D19" s="858"/>
      <c r="E19" s="861"/>
      <c r="F19" s="549">
        <v>4</v>
      </c>
      <c r="G19" s="550"/>
      <c r="H19" s="598" t="str">
        <f t="shared" si="0"/>
        <v>Belum Diisi</v>
      </c>
      <c r="I19" s="592" t="s">
        <v>26</v>
      </c>
      <c r="J19" s="593" t="str">
        <f>IF($D$16="Y/T","Isi Tujuan",IF($E$16=0,0,IF(I19="Y",1,IF(I19="T",0,"Isi Dulu"))))</f>
        <v>Isi Tujuan</v>
      </c>
      <c r="K19" s="592" t="s">
        <v>26</v>
      </c>
      <c r="L19" s="593" t="str">
        <f>IF($D$16="Y/T","Isi Tujuan",IF($E$16=0,0,IF(K19="Y",1,IF(K19="T",0,"Isi Dulu"))))</f>
        <v>Isi Tujuan</v>
      </c>
      <c r="M19" s="849"/>
      <c r="N19" s="852"/>
    </row>
    <row r="20" spans="2:14" ht="15.75">
      <c r="B20" s="838"/>
      <c r="C20" s="841"/>
      <c r="D20" s="859"/>
      <c r="E20" s="862"/>
      <c r="F20" s="569">
        <v>5</v>
      </c>
      <c r="G20" s="570"/>
      <c r="H20" s="599" t="str">
        <f t="shared" si="0"/>
        <v>Belum Diisi</v>
      </c>
      <c r="I20" s="595" t="s">
        <v>26</v>
      </c>
      <c r="J20" s="596" t="str">
        <f>IF($D$16="Y/T","Isi Tujuan",IF($E$16=0,0,IF(I20="Y",1,IF(I20="T",0,"Isi Dulu"))))</f>
        <v>Isi Tujuan</v>
      </c>
      <c r="K20" s="595" t="s">
        <v>26</v>
      </c>
      <c r="L20" s="596" t="str">
        <f>IF($D$16="Y/T","Isi Tujuan",IF($E$16=0,0,IF(K20="Y",1,IF(K20="T",0,"Isi Dulu"))))</f>
        <v>Isi Tujuan</v>
      </c>
      <c r="M20" s="850"/>
      <c r="N20" s="853"/>
    </row>
    <row r="21" spans="2:14" ht="15.75">
      <c r="B21" s="836">
        <v>4</v>
      </c>
      <c r="C21" s="839"/>
      <c r="D21" s="857" t="s">
        <v>26</v>
      </c>
      <c r="E21" s="860" t="str">
        <f>IF(D21="Y",1,IF(D21="T",0,IF(D21="Y/T","Belum diisi","Error")))</f>
        <v>Belum diisi</v>
      </c>
      <c r="F21" s="528">
        <v>1</v>
      </c>
      <c r="G21" s="529"/>
      <c r="H21" s="600" t="str">
        <f t="shared" si="0"/>
        <v>Belum Diisi</v>
      </c>
      <c r="I21" s="590" t="s">
        <v>26</v>
      </c>
      <c r="J21" s="591" t="str">
        <f>IF($D$21="Y/T","Isi Tujuan",IF($E$21=0,0,IF(I21="Y",1,IF(I21="T",0,"Isi Dulu"))))</f>
        <v>Isi Tujuan</v>
      </c>
      <c r="K21" s="590" t="s">
        <v>26</v>
      </c>
      <c r="L21" s="591" t="str">
        <f>IF($D$21="Y/T","Isi Tujuan",IF($E$21=0,0,IF(K21="Y",1,IF(K21="T",0,"Isi Dulu"))))</f>
        <v>Isi Tujuan</v>
      </c>
      <c r="M21" s="848" t="s">
        <v>26</v>
      </c>
      <c r="N21" s="851" t="str">
        <f>IF(M21="Y",1,IF(M21="T",0,IF(M21="Y/T","Belum diisi","Error")))</f>
        <v>Belum diisi</v>
      </c>
    </row>
    <row r="22" spans="2:14" ht="15.75">
      <c r="B22" s="837"/>
      <c r="C22" s="840"/>
      <c r="D22" s="858"/>
      <c r="E22" s="861"/>
      <c r="F22" s="549">
        <v>2</v>
      </c>
      <c r="G22" s="550"/>
      <c r="H22" s="598" t="str">
        <f t="shared" si="0"/>
        <v>Belum Diisi</v>
      </c>
      <c r="I22" s="592" t="s">
        <v>26</v>
      </c>
      <c r="J22" s="593" t="str">
        <f>IF($D$21="Y/T","Isi Tujuan",IF($E$21=0,0,IF(I22="Y",1,IF(I22="T",0,"Isi Dulu"))))</f>
        <v>Isi Tujuan</v>
      </c>
      <c r="K22" s="592" t="s">
        <v>26</v>
      </c>
      <c r="L22" s="593" t="str">
        <f>IF($D$21="Y/T","Isi Tujuan",IF($E$21=0,0,IF(K22="Y",1,IF(K22="T",0,"Isi Dulu"))))</f>
        <v>Isi Tujuan</v>
      </c>
      <c r="M22" s="849"/>
      <c r="N22" s="852"/>
    </row>
    <row r="23" spans="2:14" ht="15.75">
      <c r="B23" s="837"/>
      <c r="C23" s="840"/>
      <c r="D23" s="858"/>
      <c r="E23" s="861"/>
      <c r="F23" s="549">
        <v>3</v>
      </c>
      <c r="G23" s="550"/>
      <c r="H23" s="598" t="str">
        <f t="shared" si="0"/>
        <v>Belum Diisi</v>
      </c>
      <c r="I23" s="592" t="s">
        <v>26</v>
      </c>
      <c r="J23" s="593" t="str">
        <f>IF($D$21="Y/T","Isi Tujuan",IF($E$21=0,0,IF(I23="Y",1,IF(I23="T",0,"Isi Dulu"))))</f>
        <v>Isi Tujuan</v>
      </c>
      <c r="K23" s="592" t="s">
        <v>26</v>
      </c>
      <c r="L23" s="593" t="str">
        <f>IF($D$21="Y/T","Isi Tujuan",IF($E$21=0,0,IF(K23="Y",1,IF(K23="T",0,"Isi Dulu"))))</f>
        <v>Isi Tujuan</v>
      </c>
      <c r="M23" s="849"/>
      <c r="N23" s="852"/>
    </row>
    <row r="24" spans="2:14" ht="15.75">
      <c r="B24" s="837"/>
      <c r="C24" s="840"/>
      <c r="D24" s="858"/>
      <c r="E24" s="861"/>
      <c r="F24" s="549">
        <v>4</v>
      </c>
      <c r="G24" s="550"/>
      <c r="H24" s="598" t="str">
        <f t="shared" si="0"/>
        <v>Belum Diisi</v>
      </c>
      <c r="I24" s="592" t="s">
        <v>26</v>
      </c>
      <c r="J24" s="593" t="str">
        <f>IF($D$21="Y/T","Isi Tujuan",IF($E$21=0,0,IF(I24="Y",1,IF(I24="T",0,"Isi Dulu"))))</f>
        <v>Isi Tujuan</v>
      </c>
      <c r="K24" s="592" t="s">
        <v>26</v>
      </c>
      <c r="L24" s="593" t="str">
        <f>IF($D$21="Y/T","Isi Tujuan",IF($E$21=0,0,IF(K24="Y",1,IF(K24="T",0,"Isi Dulu"))))</f>
        <v>Isi Tujuan</v>
      </c>
      <c r="M24" s="849"/>
      <c r="N24" s="852"/>
    </row>
    <row r="25" spans="2:14" ht="15.75">
      <c r="B25" s="838"/>
      <c r="C25" s="841"/>
      <c r="D25" s="859"/>
      <c r="E25" s="862"/>
      <c r="F25" s="569">
        <v>5</v>
      </c>
      <c r="G25" s="570"/>
      <c r="H25" s="599" t="str">
        <f t="shared" si="0"/>
        <v>Belum Diisi</v>
      </c>
      <c r="I25" s="595" t="s">
        <v>26</v>
      </c>
      <c r="J25" s="596" t="str">
        <f>IF($D$21="Y/T","Isi Tujuan",IF($E$21=0,0,IF(I25="Y",1,IF(I25="T",0,"Isi Dulu"))))</f>
        <v>Isi Tujuan</v>
      </c>
      <c r="K25" s="595" t="s">
        <v>26</v>
      </c>
      <c r="L25" s="596" t="str">
        <f>IF($D$21="Y/T","Isi Tujuan",IF($E$21=0,0,IF(K25="Y",1,IF(K25="T",0,"Isi Dulu"))))</f>
        <v>Isi Tujuan</v>
      </c>
      <c r="M25" s="850"/>
      <c r="N25" s="853"/>
    </row>
    <row r="26" spans="2:14" ht="15.75">
      <c r="B26" s="836">
        <v>5</v>
      </c>
      <c r="C26" s="839"/>
      <c r="D26" s="857" t="s">
        <v>26</v>
      </c>
      <c r="E26" s="860" t="str">
        <f>IF(D26="Y",1,IF(D26="T",0,IF(D26="Y/T","Belum diisi","Error")))</f>
        <v>Belum diisi</v>
      </c>
      <c r="F26" s="528">
        <v>1</v>
      </c>
      <c r="G26" s="529"/>
      <c r="H26" s="600" t="str">
        <f t="shared" si="0"/>
        <v>Belum Diisi</v>
      </c>
      <c r="I26" s="590" t="s">
        <v>26</v>
      </c>
      <c r="J26" s="591" t="str">
        <f>IF($D$26="Y/T","Isi Tujuan",IF($E$26=0,0,IF(I26="Y",1,IF(I26="T",0,"Isi Dulu"))))</f>
        <v>Isi Tujuan</v>
      </c>
      <c r="K26" s="590" t="s">
        <v>26</v>
      </c>
      <c r="L26" s="591" t="str">
        <f>IF($D$26="Y/T","Isi Tujuan",IF($E$26=0,0,IF(K26="Y",1,IF(K26="T",0,"Isi Dulu"))))</f>
        <v>Isi Tujuan</v>
      </c>
      <c r="M26" s="848" t="s">
        <v>26</v>
      </c>
      <c r="N26" s="851" t="str">
        <f>IF(M26="Y",1,IF(M26="T",0,IF(M26="Y/T","Belum diisi","Error")))</f>
        <v>Belum diisi</v>
      </c>
    </row>
    <row r="27" spans="2:14" ht="15.75">
      <c r="B27" s="837"/>
      <c r="C27" s="840"/>
      <c r="D27" s="858"/>
      <c r="E27" s="861"/>
      <c r="F27" s="549">
        <v>2</v>
      </c>
      <c r="G27" s="550"/>
      <c r="H27" s="598" t="str">
        <f t="shared" si="0"/>
        <v>Belum Diisi</v>
      </c>
      <c r="I27" s="592" t="s">
        <v>26</v>
      </c>
      <c r="J27" s="593" t="str">
        <f>IF($D$26="Y/T","Isi Tujuan",IF($E$26=0,0,IF(I27="Y",1,IF(I27="T",0,"Isi Dulu"))))</f>
        <v>Isi Tujuan</v>
      </c>
      <c r="K27" s="592" t="s">
        <v>26</v>
      </c>
      <c r="L27" s="593" t="str">
        <f>IF($D$26="Y/T","Isi Tujuan",IF($E$26=0,0,IF(K27="Y",1,IF(K27="T",0,"Isi Dulu"))))</f>
        <v>Isi Tujuan</v>
      </c>
      <c r="M27" s="849"/>
      <c r="N27" s="852"/>
    </row>
    <row r="28" spans="2:14" ht="15.75">
      <c r="B28" s="837"/>
      <c r="C28" s="840"/>
      <c r="D28" s="858"/>
      <c r="E28" s="861"/>
      <c r="F28" s="549">
        <v>3</v>
      </c>
      <c r="G28" s="550"/>
      <c r="H28" s="598" t="str">
        <f t="shared" si="0"/>
        <v>Belum Diisi</v>
      </c>
      <c r="I28" s="592" t="s">
        <v>26</v>
      </c>
      <c r="J28" s="593" t="str">
        <f>IF($D$26="Y/T","Isi Tujuan",IF($E$26=0,0,IF(I28="Y",1,IF(I28="T",0,"Isi Dulu"))))</f>
        <v>Isi Tujuan</v>
      </c>
      <c r="K28" s="592" t="s">
        <v>26</v>
      </c>
      <c r="L28" s="593" t="str">
        <f>IF($D$26="Y/T","Isi Tujuan",IF($E$26=0,0,IF(K28="Y",1,IF(K28="T",0,"Isi Dulu"))))</f>
        <v>Isi Tujuan</v>
      </c>
      <c r="M28" s="849"/>
      <c r="N28" s="852"/>
    </row>
    <row r="29" spans="2:14" ht="15.75">
      <c r="B29" s="837"/>
      <c r="C29" s="840"/>
      <c r="D29" s="858"/>
      <c r="E29" s="861"/>
      <c r="F29" s="549">
        <v>4</v>
      </c>
      <c r="G29" s="550"/>
      <c r="H29" s="598" t="str">
        <f t="shared" si="0"/>
        <v>Belum Diisi</v>
      </c>
      <c r="I29" s="592" t="s">
        <v>26</v>
      </c>
      <c r="J29" s="593" t="str">
        <f>IF($D$26="Y/T","Isi Tujuan",IF($E$26=0,0,IF(I29="Y",1,IF(I29="T",0,"Isi Dulu"))))</f>
        <v>Isi Tujuan</v>
      </c>
      <c r="K29" s="592" t="s">
        <v>26</v>
      </c>
      <c r="L29" s="593" t="str">
        <f>IF($D$26="Y/T","Isi Tujuan",IF($E$26=0,0,IF(K29="Y",1,IF(K29="T",0,"Isi Dulu"))))</f>
        <v>Isi Tujuan</v>
      </c>
      <c r="M29" s="849"/>
      <c r="N29" s="852"/>
    </row>
    <row r="30" spans="2:14" ht="15.75">
      <c r="B30" s="838"/>
      <c r="C30" s="841"/>
      <c r="D30" s="859"/>
      <c r="E30" s="862"/>
      <c r="F30" s="569">
        <v>5</v>
      </c>
      <c r="G30" s="570"/>
      <c r="H30" s="599" t="str">
        <f t="shared" si="0"/>
        <v>Belum Diisi</v>
      </c>
      <c r="I30" s="595" t="s">
        <v>26</v>
      </c>
      <c r="J30" s="596" t="str">
        <f>IF($D$26="Y/T","Isi Tujuan",IF($E$26=0,0,IF(I30="Y",1,IF(I30="T",0,"Isi Dulu"))))</f>
        <v>Isi Tujuan</v>
      </c>
      <c r="K30" s="595" t="s">
        <v>26</v>
      </c>
      <c r="L30" s="596" t="str">
        <f>IF($D$26="Y/T","Isi Tujuan",IF($E$26=0,0,IF(K30="Y",1,IF(K30="T",0,"Isi Dulu"))))</f>
        <v>Isi Tujuan</v>
      </c>
      <c r="M30" s="850"/>
      <c r="N30" s="853"/>
    </row>
    <row r="31" spans="2:14" ht="15.75">
      <c r="B31" s="836">
        <v>6</v>
      </c>
      <c r="C31" s="839"/>
      <c r="D31" s="857" t="s">
        <v>26</v>
      </c>
      <c r="E31" s="860" t="str">
        <f>IF(D31="Y",1,IF(D31="T",0,IF(D31="Y/T","Belum diisi","Error")))</f>
        <v>Belum diisi</v>
      </c>
      <c r="F31" s="528">
        <v>1</v>
      </c>
      <c r="G31" s="529"/>
      <c r="H31" s="600" t="str">
        <f t="shared" si="0"/>
        <v>Belum Diisi</v>
      </c>
      <c r="I31" s="590" t="s">
        <v>26</v>
      </c>
      <c r="J31" s="591" t="str">
        <f>IF($D$31="Y/T","Isi Tujuan",IF($E$31=0,0,IF(I31="Y",1,IF(I31="T",0,"Isi Dulu"))))</f>
        <v>Isi Tujuan</v>
      </c>
      <c r="K31" s="590" t="s">
        <v>26</v>
      </c>
      <c r="L31" s="591" t="str">
        <f>IF($D$31="Y/T","Isi Tujuan",IF($E$31=0,0,IF(K31="Y",1,IF(K31="T",0,"Isi Dulu"))))</f>
        <v>Isi Tujuan</v>
      </c>
      <c r="M31" s="848" t="s">
        <v>26</v>
      </c>
      <c r="N31" s="851" t="str">
        <f>IF(M31="Y",1,IF(M31="T",0,IF(M31="Y/T","Belum diisi","Error")))</f>
        <v>Belum diisi</v>
      </c>
    </row>
    <row r="32" spans="2:14" ht="15.75">
      <c r="B32" s="837"/>
      <c r="C32" s="840"/>
      <c r="D32" s="858"/>
      <c r="E32" s="861"/>
      <c r="F32" s="549">
        <v>2</v>
      </c>
      <c r="G32" s="550"/>
      <c r="H32" s="598" t="str">
        <f t="shared" si="0"/>
        <v>Belum Diisi</v>
      </c>
      <c r="I32" s="592" t="s">
        <v>26</v>
      </c>
      <c r="J32" s="593" t="str">
        <f>IF($D$31="Y/T","Isi Tujuan",IF($E$31=0,0,IF(I32="Y",1,IF(I32="T",0,"Isi Dulu"))))</f>
        <v>Isi Tujuan</v>
      </c>
      <c r="K32" s="592" t="s">
        <v>26</v>
      </c>
      <c r="L32" s="593" t="str">
        <f>IF($D$31="Y/T","Isi Tujuan",IF($E$31=0,0,IF(K32="Y",1,IF(K32="T",0,"Isi Dulu"))))</f>
        <v>Isi Tujuan</v>
      </c>
      <c r="M32" s="849"/>
      <c r="N32" s="852"/>
    </row>
    <row r="33" spans="2:14" ht="15.75">
      <c r="B33" s="837"/>
      <c r="C33" s="840"/>
      <c r="D33" s="858"/>
      <c r="E33" s="861"/>
      <c r="F33" s="549">
        <v>3</v>
      </c>
      <c r="G33" s="550"/>
      <c r="H33" s="598" t="str">
        <f t="shared" si="0"/>
        <v>Belum Diisi</v>
      </c>
      <c r="I33" s="592" t="s">
        <v>26</v>
      </c>
      <c r="J33" s="593" t="str">
        <f>IF($D$31="Y/T","Isi Tujuan",IF($E$31=0,0,IF(I33="Y",1,IF(I33="T",0,"Isi Dulu"))))</f>
        <v>Isi Tujuan</v>
      </c>
      <c r="K33" s="592" t="s">
        <v>26</v>
      </c>
      <c r="L33" s="593" t="str">
        <f>IF($D$31="Y/T","Isi Tujuan",IF($E$31=0,0,IF(K33="Y",1,IF(K33="T",0,"Isi Dulu"))))</f>
        <v>Isi Tujuan</v>
      </c>
      <c r="M33" s="849"/>
      <c r="N33" s="852"/>
    </row>
    <row r="34" spans="2:14" ht="15.75">
      <c r="B34" s="837"/>
      <c r="C34" s="840"/>
      <c r="D34" s="858"/>
      <c r="E34" s="861"/>
      <c r="F34" s="549">
        <v>4</v>
      </c>
      <c r="G34" s="550"/>
      <c r="H34" s="598" t="str">
        <f t="shared" si="0"/>
        <v>Belum Diisi</v>
      </c>
      <c r="I34" s="592" t="s">
        <v>26</v>
      </c>
      <c r="J34" s="593" t="str">
        <f>IF($D$31="Y/T","Isi Tujuan",IF($E$31=0,0,IF(I34="Y",1,IF(I34="T",0,"Isi Dulu"))))</f>
        <v>Isi Tujuan</v>
      </c>
      <c r="K34" s="592" t="s">
        <v>26</v>
      </c>
      <c r="L34" s="593" t="str">
        <f>IF($D$31="Y/T","Isi Tujuan",IF($E$31=0,0,IF(K34="Y",1,IF(K34="T",0,"Isi Dulu"))))</f>
        <v>Isi Tujuan</v>
      </c>
      <c r="M34" s="849"/>
      <c r="N34" s="852"/>
    </row>
    <row r="35" spans="2:14" ht="15.75">
      <c r="B35" s="838"/>
      <c r="C35" s="841"/>
      <c r="D35" s="859"/>
      <c r="E35" s="862"/>
      <c r="F35" s="569">
        <v>5</v>
      </c>
      <c r="G35" s="570"/>
      <c r="H35" s="599" t="str">
        <f t="shared" si="0"/>
        <v>Belum Diisi</v>
      </c>
      <c r="I35" s="595" t="s">
        <v>26</v>
      </c>
      <c r="J35" s="596" t="str">
        <f>IF($D$31="Y/T","Isi Tujuan",IF($E$31=0,0,IF(I35="Y",1,IF(I35="T",0,"Isi Dulu"))))</f>
        <v>Isi Tujuan</v>
      </c>
      <c r="K35" s="595" t="s">
        <v>26</v>
      </c>
      <c r="L35" s="596" t="str">
        <f>IF($D$31="Y/T","Isi Tujuan",IF($E$31=0,0,IF(K35="Y",1,IF(K35="T",0,"Isi Dulu"))))</f>
        <v>Isi Tujuan</v>
      </c>
      <c r="M35" s="850"/>
      <c r="N35" s="853"/>
    </row>
    <row r="36" spans="2:14" ht="15.75">
      <c r="B36" s="836">
        <v>7</v>
      </c>
      <c r="C36" s="839"/>
      <c r="D36" s="857" t="s">
        <v>26</v>
      </c>
      <c r="E36" s="860" t="str">
        <f>IF(D36="Y",1,IF(D36="T",0,IF(D36="Y/T","Belum diisi","Error")))</f>
        <v>Belum diisi</v>
      </c>
      <c r="F36" s="528">
        <v>1</v>
      </c>
      <c r="G36" s="529"/>
      <c r="H36" s="600" t="str">
        <f t="shared" si="0"/>
        <v>Belum Diisi</v>
      </c>
      <c r="I36" s="590" t="s">
        <v>26</v>
      </c>
      <c r="J36" s="591" t="str">
        <f>IF($D$36="Y/T","Isi Tujuan",IF($E$36=0,0,IF(I36="Y",1,IF(I36="T",0,"Isi Dulu"))))</f>
        <v>Isi Tujuan</v>
      </c>
      <c r="K36" s="590" t="s">
        <v>26</v>
      </c>
      <c r="L36" s="591" t="str">
        <f>IF($D$36="Y/T","Isi Tujuan",IF($E$36=0,0,IF(K36="Y",1,IF(K36="T",0,"Isi Dulu"))))</f>
        <v>Isi Tujuan</v>
      </c>
      <c r="M36" s="848" t="s">
        <v>26</v>
      </c>
      <c r="N36" s="851" t="str">
        <f>IF(M36="Y",1,IF(M36="T",0,IF(M36="Y/T","Belum diisi","Error")))</f>
        <v>Belum diisi</v>
      </c>
    </row>
    <row r="37" spans="2:14" ht="15.75">
      <c r="B37" s="837"/>
      <c r="C37" s="840"/>
      <c r="D37" s="858"/>
      <c r="E37" s="861"/>
      <c r="F37" s="549">
        <v>2</v>
      </c>
      <c r="G37" s="550"/>
      <c r="H37" s="598" t="str">
        <f t="shared" si="0"/>
        <v>Belum Diisi</v>
      </c>
      <c r="I37" s="592" t="s">
        <v>26</v>
      </c>
      <c r="J37" s="593" t="str">
        <f>IF($D$36="Y/T","Isi Tujuan",IF($E$36=0,0,IF(I37="Y",1,IF(I37="T",0,"Isi Dulu"))))</f>
        <v>Isi Tujuan</v>
      </c>
      <c r="K37" s="592" t="s">
        <v>26</v>
      </c>
      <c r="L37" s="593" t="str">
        <f>IF($D$36="Y/T","Isi Tujuan",IF($E$36=0,0,IF(K37="Y",1,IF(K37="T",0,"Isi Dulu"))))</f>
        <v>Isi Tujuan</v>
      </c>
      <c r="M37" s="849"/>
      <c r="N37" s="852"/>
    </row>
    <row r="38" spans="2:14" ht="15.75">
      <c r="B38" s="837"/>
      <c r="C38" s="840"/>
      <c r="D38" s="858"/>
      <c r="E38" s="861"/>
      <c r="F38" s="549">
        <v>3</v>
      </c>
      <c r="G38" s="550"/>
      <c r="H38" s="598" t="str">
        <f t="shared" si="0"/>
        <v>Belum Diisi</v>
      </c>
      <c r="I38" s="592" t="s">
        <v>26</v>
      </c>
      <c r="J38" s="593" t="str">
        <f>IF($D$36="Y/T","Isi Tujuan",IF($E$36=0,0,IF(I38="Y",1,IF(I38="T",0,"Isi Dulu"))))</f>
        <v>Isi Tujuan</v>
      </c>
      <c r="K38" s="592" t="s">
        <v>26</v>
      </c>
      <c r="L38" s="593" t="str">
        <f>IF($D$36="Y/T","Isi Tujuan",IF($E$36=0,0,IF(K38="Y",1,IF(K38="T",0,"Isi Dulu"))))</f>
        <v>Isi Tujuan</v>
      </c>
      <c r="M38" s="849"/>
      <c r="N38" s="852"/>
    </row>
    <row r="39" spans="2:14" ht="15.75">
      <c r="B39" s="837"/>
      <c r="C39" s="840"/>
      <c r="D39" s="858"/>
      <c r="E39" s="861"/>
      <c r="F39" s="549">
        <v>4</v>
      </c>
      <c r="G39" s="550"/>
      <c r="H39" s="598" t="str">
        <f t="shared" si="0"/>
        <v>Belum Diisi</v>
      </c>
      <c r="I39" s="592" t="s">
        <v>26</v>
      </c>
      <c r="J39" s="593" t="str">
        <f>IF($D$36="Y/T","Isi Tujuan",IF($E$36=0,0,IF(I39="Y",1,IF(I39="T",0,"Isi Dulu"))))</f>
        <v>Isi Tujuan</v>
      </c>
      <c r="K39" s="592" t="s">
        <v>26</v>
      </c>
      <c r="L39" s="593" t="str">
        <f>IF($D$36="Y/T","Isi Tujuan",IF($E$36=0,0,IF(K39="Y",1,IF(K39="T",0,"Isi Dulu"))))</f>
        <v>Isi Tujuan</v>
      </c>
      <c r="M39" s="849"/>
      <c r="N39" s="852"/>
    </row>
    <row r="40" spans="2:14" ht="15.75">
      <c r="B40" s="838"/>
      <c r="C40" s="841"/>
      <c r="D40" s="859"/>
      <c r="E40" s="862"/>
      <c r="F40" s="569">
        <v>5</v>
      </c>
      <c r="G40" s="570"/>
      <c r="H40" s="599" t="str">
        <f t="shared" si="0"/>
        <v>Belum Diisi</v>
      </c>
      <c r="I40" s="595" t="s">
        <v>26</v>
      </c>
      <c r="J40" s="596" t="str">
        <f>IF($D$36="Y/T","Isi Tujuan",IF($E$36=0,0,IF(I40="Y",1,IF(I40="T",0,"Isi Dulu"))))</f>
        <v>Isi Tujuan</v>
      </c>
      <c r="K40" s="595" t="s">
        <v>26</v>
      </c>
      <c r="L40" s="596" t="str">
        <f>IF($D$36="Y/T","Isi Tujuan",IF($E$36=0,0,IF(K40="Y",1,IF(K40="T",0,"Isi Dulu"))))</f>
        <v>Isi Tujuan</v>
      </c>
      <c r="M40" s="850"/>
      <c r="N40" s="853"/>
    </row>
    <row r="41" spans="2:14" ht="15.75">
      <c r="B41" s="836">
        <v>8</v>
      </c>
      <c r="C41" s="839"/>
      <c r="D41" s="857" t="s">
        <v>26</v>
      </c>
      <c r="E41" s="860" t="str">
        <f>IF(D41="Y",1,IF(D41="T",0,IF(D41="Y/T","Belum diisi","Error")))</f>
        <v>Belum diisi</v>
      </c>
      <c r="F41" s="528">
        <v>1</v>
      </c>
      <c r="G41" s="529"/>
      <c r="H41" s="600" t="str">
        <f t="shared" si="0"/>
        <v>Belum Diisi</v>
      </c>
      <c r="I41" s="590" t="s">
        <v>26</v>
      </c>
      <c r="J41" s="591" t="str">
        <f>IF($D$41="Y/T","Isi Tujuan",IF($E$41=0,0,IF(I41="Y",1,IF(I41="T",0,"Isi Dulu"))))</f>
        <v>Isi Tujuan</v>
      </c>
      <c r="K41" s="590" t="s">
        <v>26</v>
      </c>
      <c r="L41" s="591" t="str">
        <f>IF($D$41="Y/T","Isi Tujuan",IF($E$41=0,0,IF(K41="Y",1,IF(K41="T",0,"Isi Dulu"))))</f>
        <v>Isi Tujuan</v>
      </c>
      <c r="M41" s="848" t="s">
        <v>26</v>
      </c>
      <c r="N41" s="851" t="str">
        <f>IF(M41="Y",1,IF(M41="T",0,IF(M41="Y/T","Belum diisi","Error")))</f>
        <v>Belum diisi</v>
      </c>
    </row>
    <row r="42" spans="2:14" ht="15.75">
      <c r="B42" s="837"/>
      <c r="C42" s="840"/>
      <c r="D42" s="858"/>
      <c r="E42" s="861"/>
      <c r="F42" s="549">
        <v>2</v>
      </c>
      <c r="G42" s="550"/>
      <c r="H42" s="598" t="str">
        <f t="shared" si="0"/>
        <v>Belum Diisi</v>
      </c>
      <c r="I42" s="592" t="s">
        <v>26</v>
      </c>
      <c r="J42" s="593" t="str">
        <f>IF($D$41="Y/T","Isi Tujuan",IF($E$41=0,0,IF(I42="Y",1,IF(I42="T",0,"Isi Dulu"))))</f>
        <v>Isi Tujuan</v>
      </c>
      <c r="K42" s="592" t="s">
        <v>26</v>
      </c>
      <c r="L42" s="593" t="str">
        <f>IF($D$41="Y/T","Isi Tujuan",IF($E$41=0,0,IF(K42="Y",1,IF(K42="T",0,"Isi Dulu"))))</f>
        <v>Isi Tujuan</v>
      </c>
      <c r="M42" s="849"/>
      <c r="N42" s="852"/>
    </row>
    <row r="43" spans="2:14" ht="15.75">
      <c r="B43" s="837"/>
      <c r="C43" s="840"/>
      <c r="D43" s="858"/>
      <c r="E43" s="861"/>
      <c r="F43" s="549">
        <v>3</v>
      </c>
      <c r="G43" s="550"/>
      <c r="H43" s="598" t="str">
        <f t="shared" si="0"/>
        <v>Belum Diisi</v>
      </c>
      <c r="I43" s="592" t="s">
        <v>26</v>
      </c>
      <c r="J43" s="593" t="str">
        <f>IF($D$41="Y/T","Isi Tujuan",IF($E$41=0,0,IF(I43="Y",1,IF(I43="T",0,"Isi Dulu"))))</f>
        <v>Isi Tujuan</v>
      </c>
      <c r="K43" s="592" t="s">
        <v>26</v>
      </c>
      <c r="L43" s="593" t="str">
        <f>IF($D$41="Y/T","Isi Tujuan",IF($E$41=0,0,IF(K43="Y",1,IF(K43="T",0,"Isi Dulu"))))</f>
        <v>Isi Tujuan</v>
      </c>
      <c r="M43" s="849"/>
      <c r="N43" s="852"/>
    </row>
    <row r="44" spans="2:14" ht="15.75">
      <c r="B44" s="837"/>
      <c r="C44" s="840"/>
      <c r="D44" s="858"/>
      <c r="E44" s="861"/>
      <c r="F44" s="549">
        <v>4</v>
      </c>
      <c r="G44" s="550"/>
      <c r="H44" s="598" t="str">
        <f t="shared" si="0"/>
        <v>Belum Diisi</v>
      </c>
      <c r="I44" s="592" t="s">
        <v>26</v>
      </c>
      <c r="J44" s="593" t="str">
        <f>IF($D$41="Y/T","Isi Tujuan",IF($E$41=0,0,IF(I44="Y",1,IF(I44="T",0,"Isi Dulu"))))</f>
        <v>Isi Tujuan</v>
      </c>
      <c r="K44" s="592" t="s">
        <v>26</v>
      </c>
      <c r="L44" s="593" t="str">
        <f>IF($D$41="Y/T","Isi Tujuan",IF($E$41=0,0,IF(K44="Y",1,IF(K44="T",0,"Isi Dulu"))))</f>
        <v>Isi Tujuan</v>
      </c>
      <c r="M44" s="849"/>
      <c r="N44" s="852"/>
    </row>
    <row r="45" spans="2:14" ht="15.75">
      <c r="B45" s="838"/>
      <c r="C45" s="841"/>
      <c r="D45" s="859"/>
      <c r="E45" s="862"/>
      <c r="F45" s="569">
        <v>5</v>
      </c>
      <c r="G45" s="570"/>
      <c r="H45" s="599" t="str">
        <f t="shared" si="0"/>
        <v>Belum Diisi</v>
      </c>
      <c r="I45" s="595" t="s">
        <v>26</v>
      </c>
      <c r="J45" s="596" t="str">
        <f>IF($D$41="Y/T","Isi Tujuan",IF($E$41=0,0,IF(I45="Y",1,IF(I45="T",0,"Isi Dulu"))))</f>
        <v>Isi Tujuan</v>
      </c>
      <c r="K45" s="595" t="s">
        <v>26</v>
      </c>
      <c r="L45" s="596" t="str">
        <f>IF($D$41="Y/T","Isi Tujuan",IF($E$41=0,0,IF(K45="Y",1,IF(K45="T",0,"Isi Dulu"))))</f>
        <v>Isi Tujuan</v>
      </c>
      <c r="M45" s="850"/>
      <c r="N45" s="853"/>
    </row>
    <row r="46" spans="2:14" ht="15.75">
      <c r="B46" s="836">
        <v>9</v>
      </c>
      <c r="C46" s="839"/>
      <c r="D46" s="857" t="s">
        <v>26</v>
      </c>
      <c r="E46" s="860" t="str">
        <f>IF(D46="Y",1,IF(D46="T",0,IF(D46="Y/T","Belum diisi","Error")))</f>
        <v>Belum diisi</v>
      </c>
      <c r="F46" s="528">
        <v>1</v>
      </c>
      <c r="G46" s="529"/>
      <c r="H46" s="600" t="str">
        <f t="shared" si="0"/>
        <v>Belum Diisi</v>
      </c>
      <c r="I46" s="590" t="s">
        <v>26</v>
      </c>
      <c r="J46" s="591" t="str">
        <f>IF($D$46="Y/T","Isi Tujuan",IF($E$46=0,0,IF(I46="Y",1,IF(I46="T",0,"Isi Dulu"))))</f>
        <v>Isi Tujuan</v>
      </c>
      <c r="K46" s="590" t="s">
        <v>26</v>
      </c>
      <c r="L46" s="591" t="str">
        <f>IF($D$46="Y/T","Isi Tujuan",IF($E$46=0,0,IF(K46="Y",1,IF(K46="T",0,"Isi Dulu"))))</f>
        <v>Isi Tujuan</v>
      </c>
      <c r="M46" s="848" t="s">
        <v>26</v>
      </c>
      <c r="N46" s="851" t="str">
        <f>IF(M46="Y",1,IF(M46="T",0,IF(M46="Y/T","Belum diisi","Error")))</f>
        <v>Belum diisi</v>
      </c>
    </row>
    <row r="47" spans="2:14" ht="15.75">
      <c r="B47" s="837"/>
      <c r="C47" s="840"/>
      <c r="D47" s="858"/>
      <c r="E47" s="861"/>
      <c r="F47" s="549">
        <v>2</v>
      </c>
      <c r="G47" s="550"/>
      <c r="H47" s="598" t="str">
        <f t="shared" si="0"/>
        <v>Belum Diisi</v>
      </c>
      <c r="I47" s="592" t="s">
        <v>26</v>
      </c>
      <c r="J47" s="593" t="str">
        <f>IF($D$46="Y/T","Isi Tujuan",IF($E$46=0,0,IF(I47="Y",1,IF(I47="T",0,"Isi Dulu"))))</f>
        <v>Isi Tujuan</v>
      </c>
      <c r="K47" s="592" t="s">
        <v>26</v>
      </c>
      <c r="L47" s="593" t="str">
        <f>IF($D$46="Y/T","Isi Tujuan",IF($E$46=0,0,IF(K47="Y",1,IF(K47="T",0,"Isi Dulu"))))</f>
        <v>Isi Tujuan</v>
      </c>
      <c r="M47" s="849"/>
      <c r="N47" s="852"/>
    </row>
    <row r="48" spans="2:14" ht="15.75">
      <c r="B48" s="837"/>
      <c r="C48" s="840"/>
      <c r="D48" s="858"/>
      <c r="E48" s="861"/>
      <c r="F48" s="549">
        <v>3</v>
      </c>
      <c r="G48" s="550"/>
      <c r="H48" s="598" t="str">
        <f t="shared" si="0"/>
        <v>Belum Diisi</v>
      </c>
      <c r="I48" s="592" t="s">
        <v>26</v>
      </c>
      <c r="J48" s="593" t="str">
        <f>IF($D$46="Y/T","Isi Tujuan",IF($E$46=0,0,IF(I48="Y",1,IF(I48="T",0,"Isi Dulu"))))</f>
        <v>Isi Tujuan</v>
      </c>
      <c r="K48" s="592" t="s">
        <v>26</v>
      </c>
      <c r="L48" s="593" t="str">
        <f>IF($D$46="Y/T","Isi Tujuan",IF($E$46=0,0,IF(K48="Y",1,IF(K48="T",0,"Isi Dulu"))))</f>
        <v>Isi Tujuan</v>
      </c>
      <c r="M48" s="849"/>
      <c r="N48" s="852"/>
    </row>
    <row r="49" spans="2:14" ht="15.75">
      <c r="B49" s="837"/>
      <c r="C49" s="840"/>
      <c r="D49" s="858"/>
      <c r="E49" s="861"/>
      <c r="F49" s="549">
        <v>4</v>
      </c>
      <c r="G49" s="550"/>
      <c r="H49" s="598" t="str">
        <f t="shared" si="0"/>
        <v>Belum Diisi</v>
      </c>
      <c r="I49" s="592" t="s">
        <v>26</v>
      </c>
      <c r="J49" s="593" t="str">
        <f>IF($D$46="Y/T","Isi Tujuan",IF($E$46=0,0,IF(I49="Y",1,IF(I49="T",0,"Isi Dulu"))))</f>
        <v>Isi Tujuan</v>
      </c>
      <c r="K49" s="592" t="s">
        <v>26</v>
      </c>
      <c r="L49" s="593" t="str">
        <f>IF($D$46="Y/T","Isi Tujuan",IF($E$46=0,0,IF(K49="Y",1,IF(K49="T",0,"Isi Dulu"))))</f>
        <v>Isi Tujuan</v>
      </c>
      <c r="M49" s="849"/>
      <c r="N49" s="852"/>
    </row>
    <row r="50" spans="2:14" ht="15.75">
      <c r="B50" s="838"/>
      <c r="C50" s="841"/>
      <c r="D50" s="859"/>
      <c r="E50" s="862"/>
      <c r="F50" s="569">
        <v>5</v>
      </c>
      <c r="G50" s="570"/>
      <c r="H50" s="599" t="str">
        <f t="shared" si="0"/>
        <v>Belum Diisi</v>
      </c>
      <c r="I50" s="595" t="s">
        <v>26</v>
      </c>
      <c r="J50" s="596" t="str">
        <f>IF($D$46="Y/T","Isi Tujuan",IF($E$46=0,0,IF(I50="Y",1,IF(I50="T",0,"Isi Dulu"))))</f>
        <v>Isi Tujuan</v>
      </c>
      <c r="K50" s="595" t="s">
        <v>26</v>
      </c>
      <c r="L50" s="596" t="str">
        <f>IF($D$46="Y/T","Isi Tujuan",IF($E$46=0,0,IF(K50="Y",1,IF(K50="T",0,"Isi Dulu"))))</f>
        <v>Isi Tujuan</v>
      </c>
      <c r="M50" s="850"/>
      <c r="N50" s="853"/>
    </row>
    <row r="51" spans="2:14" ht="15.75">
      <c r="B51" s="836">
        <v>10</v>
      </c>
      <c r="C51" s="839"/>
      <c r="D51" s="857" t="s">
        <v>26</v>
      </c>
      <c r="E51" s="860" t="str">
        <f>IF(D51="Y",1,IF(D51="T",0,IF(D51="Y/T","Belum diisi","Error")))</f>
        <v>Belum diisi</v>
      </c>
      <c r="F51" s="528">
        <v>1</v>
      </c>
      <c r="G51" s="529"/>
      <c r="H51" s="600" t="str">
        <f t="shared" si="0"/>
        <v>Belum Diisi</v>
      </c>
      <c r="I51" s="590" t="s">
        <v>26</v>
      </c>
      <c r="J51" s="591" t="str">
        <f>IF($D$51="Y/T","Isi Tujuan",IF($E$51=0,0,IF(I51="Y",1,IF(I51="T",0,"Isi Dulu"))))</f>
        <v>Isi Tujuan</v>
      </c>
      <c r="K51" s="590" t="s">
        <v>26</v>
      </c>
      <c r="L51" s="591" t="str">
        <f>IF($D$51="Y/T","Isi Tujuan",IF($E$51=0,0,IF(K51="Y",1,IF(K51="T",0,"Isi Dulu"))))</f>
        <v>Isi Tujuan</v>
      </c>
      <c r="M51" s="848" t="s">
        <v>26</v>
      </c>
      <c r="N51" s="851" t="str">
        <f>IF(M51="Y",1,IF(M51="T",0,IF(M51="Y/T","Belum diisi","Error")))</f>
        <v>Belum diisi</v>
      </c>
    </row>
    <row r="52" spans="2:14" ht="15.75">
      <c r="B52" s="837"/>
      <c r="C52" s="840"/>
      <c r="D52" s="858"/>
      <c r="E52" s="861"/>
      <c r="F52" s="549">
        <v>2</v>
      </c>
      <c r="G52" s="550"/>
      <c r="H52" s="598" t="str">
        <f t="shared" si="0"/>
        <v>Belum Diisi</v>
      </c>
      <c r="I52" s="592" t="s">
        <v>26</v>
      </c>
      <c r="J52" s="593" t="str">
        <f>IF($D$51="Y/T","Isi Tujuan",IF($E$51=0,0,IF(I52="Y",1,IF(I52="T",0,"Isi Dulu"))))</f>
        <v>Isi Tujuan</v>
      </c>
      <c r="K52" s="592" t="s">
        <v>26</v>
      </c>
      <c r="L52" s="593" t="str">
        <f>IF($D$51="Y/T","Isi Tujuan",IF($E$51=0,0,IF(K52="Y",1,IF(K52="T",0,"Isi Dulu"))))</f>
        <v>Isi Tujuan</v>
      </c>
      <c r="M52" s="849"/>
      <c r="N52" s="852"/>
    </row>
    <row r="53" spans="2:14" ht="15.75">
      <c r="B53" s="837"/>
      <c r="C53" s="840"/>
      <c r="D53" s="858"/>
      <c r="E53" s="861"/>
      <c r="F53" s="549">
        <v>3</v>
      </c>
      <c r="G53" s="550"/>
      <c r="H53" s="598" t="str">
        <f t="shared" si="0"/>
        <v>Belum Diisi</v>
      </c>
      <c r="I53" s="592" t="s">
        <v>26</v>
      </c>
      <c r="J53" s="593" t="str">
        <f>IF($D$51="Y/T","Isi Tujuan",IF($E$51=0,0,IF(I53="Y",1,IF(I53="T",0,"Isi Dulu"))))</f>
        <v>Isi Tujuan</v>
      </c>
      <c r="K53" s="592" t="s">
        <v>26</v>
      </c>
      <c r="L53" s="593" t="str">
        <f>IF($D$51="Y/T","Isi Tujuan",IF($E$51=0,0,IF(K53="Y",1,IF(K53="T",0,"Isi Dulu"))))</f>
        <v>Isi Tujuan</v>
      </c>
      <c r="M53" s="849"/>
      <c r="N53" s="852"/>
    </row>
    <row r="54" spans="2:14" ht="15.75">
      <c r="B54" s="837"/>
      <c r="C54" s="840"/>
      <c r="D54" s="858"/>
      <c r="E54" s="861"/>
      <c r="F54" s="549">
        <v>4</v>
      </c>
      <c r="G54" s="550"/>
      <c r="H54" s="598" t="str">
        <f t="shared" si="0"/>
        <v>Belum Diisi</v>
      </c>
      <c r="I54" s="592" t="s">
        <v>26</v>
      </c>
      <c r="J54" s="593" t="str">
        <f>IF($D$51="Y/T","Isi Tujuan",IF($E$51=0,0,IF(I54="Y",1,IF(I54="T",0,"Isi Dulu"))))</f>
        <v>Isi Tujuan</v>
      </c>
      <c r="K54" s="592" t="s">
        <v>26</v>
      </c>
      <c r="L54" s="593" t="str">
        <f>IF($D$51="Y/T","Isi Tujuan",IF($E$51=0,0,IF(K54="Y",1,IF(K54="T",0,"Isi Dulu"))))</f>
        <v>Isi Tujuan</v>
      </c>
      <c r="M54" s="849"/>
      <c r="N54" s="852"/>
    </row>
    <row r="55" spans="2:14" ht="15.75">
      <c r="B55" s="838"/>
      <c r="C55" s="841"/>
      <c r="D55" s="859"/>
      <c r="E55" s="862"/>
      <c r="F55" s="569">
        <v>5</v>
      </c>
      <c r="G55" s="570"/>
      <c r="H55" s="599" t="str">
        <f t="shared" si="0"/>
        <v>Belum Diisi</v>
      </c>
      <c r="I55" s="595" t="s">
        <v>26</v>
      </c>
      <c r="J55" s="596" t="str">
        <f>IF($D$51="Y/T","Isi Tujuan",IF($E$51=0,0,IF(I55="Y",1,IF(I55="T",0,"Isi Dulu"))))</f>
        <v>Isi Tujuan</v>
      </c>
      <c r="K55" s="595" t="s">
        <v>26</v>
      </c>
      <c r="L55" s="596" t="str">
        <f>IF($D$51="Y/T","Isi Tujuan",IF($E$51=0,0,IF(K55="Y",1,IF(K55="T",0,"Isi Dulu"))))</f>
        <v>Isi Tujuan</v>
      </c>
      <c r="M55" s="850"/>
      <c r="N55" s="853"/>
    </row>
    <row r="56" spans="2:14" ht="15.75">
      <c r="B56" s="836">
        <v>11</v>
      </c>
      <c r="C56" s="839"/>
      <c r="D56" s="857" t="s">
        <v>26</v>
      </c>
      <c r="E56" s="860" t="str">
        <f>IF(D56="Y",1,IF(D56="T",0,IF(D56="Y/T","Belum diisi","Error")))</f>
        <v>Belum diisi</v>
      </c>
      <c r="F56" s="528">
        <v>1</v>
      </c>
      <c r="G56" s="529"/>
      <c r="H56" s="600" t="str">
        <f t="shared" si="0"/>
        <v>Belum Diisi</v>
      </c>
      <c r="I56" s="590" t="s">
        <v>26</v>
      </c>
      <c r="J56" s="591" t="str">
        <f>IF($D$56="Y/T","Isi Tujuan",IF($E$56=0,0,IF(I56="Y",1,IF(I56="T",0,"Isi Dulu"))))</f>
        <v>Isi Tujuan</v>
      </c>
      <c r="K56" s="590" t="s">
        <v>26</v>
      </c>
      <c r="L56" s="591" t="str">
        <f>IF($D$56="Y/T","Isi Tujuan",IF($E$56=0,0,IF(K56="Y",1,IF(K56="T",0,"Isi Dulu"))))</f>
        <v>Isi Tujuan</v>
      </c>
      <c r="M56" s="848" t="s">
        <v>26</v>
      </c>
      <c r="N56" s="851" t="str">
        <f>IF(M56="Y",1,IF(M56="T",0,IF(M56="Y/T","Belum diisi","Error")))</f>
        <v>Belum diisi</v>
      </c>
    </row>
    <row r="57" spans="2:14" ht="15.75">
      <c r="B57" s="837"/>
      <c r="C57" s="840"/>
      <c r="D57" s="858"/>
      <c r="E57" s="861"/>
      <c r="F57" s="549">
        <v>2</v>
      </c>
      <c r="G57" s="550"/>
      <c r="H57" s="598" t="str">
        <f t="shared" si="0"/>
        <v>Belum Diisi</v>
      </c>
      <c r="I57" s="592" t="s">
        <v>26</v>
      </c>
      <c r="J57" s="593" t="str">
        <f>IF($D$56="Y/T","Isi Tujuan",IF($E$56=0,0,IF(I57="Y",1,IF(I57="T",0,"Isi Dulu"))))</f>
        <v>Isi Tujuan</v>
      </c>
      <c r="K57" s="592" t="s">
        <v>26</v>
      </c>
      <c r="L57" s="593" t="str">
        <f>IF($D$56="Y/T","Isi Tujuan",IF($E$56=0,0,IF(K57="Y",1,IF(K57="T",0,"Isi Dulu"))))</f>
        <v>Isi Tujuan</v>
      </c>
      <c r="M57" s="849"/>
      <c r="N57" s="852"/>
    </row>
    <row r="58" spans="2:14" ht="15.75">
      <c r="B58" s="837"/>
      <c r="C58" s="840"/>
      <c r="D58" s="858"/>
      <c r="E58" s="861"/>
      <c r="F58" s="549">
        <v>3</v>
      </c>
      <c r="G58" s="550"/>
      <c r="H58" s="598" t="str">
        <f t="shared" si="0"/>
        <v>Belum Diisi</v>
      </c>
      <c r="I58" s="592" t="s">
        <v>26</v>
      </c>
      <c r="J58" s="593" t="str">
        <f>IF($D$56="Y/T","Isi Tujuan",IF($E$56=0,0,IF(I58="Y",1,IF(I58="T",0,"Isi Dulu"))))</f>
        <v>Isi Tujuan</v>
      </c>
      <c r="K58" s="592" t="s">
        <v>26</v>
      </c>
      <c r="L58" s="593" t="str">
        <f>IF($D$56="Y/T","Isi Tujuan",IF($E$56=0,0,IF(K58="Y",1,IF(K58="T",0,"Isi Dulu"))))</f>
        <v>Isi Tujuan</v>
      </c>
      <c r="M58" s="849"/>
      <c r="N58" s="852"/>
    </row>
    <row r="59" spans="2:14" ht="15.75">
      <c r="B59" s="837"/>
      <c r="C59" s="840"/>
      <c r="D59" s="858"/>
      <c r="E59" s="861"/>
      <c r="F59" s="549">
        <v>4</v>
      </c>
      <c r="G59" s="550"/>
      <c r="H59" s="598" t="str">
        <f t="shared" si="0"/>
        <v>Belum Diisi</v>
      </c>
      <c r="I59" s="592" t="s">
        <v>26</v>
      </c>
      <c r="J59" s="593" t="str">
        <f>IF($D$56="Y/T","Isi Tujuan",IF($E$56=0,0,IF(I59="Y",1,IF(I59="T",0,"Isi Dulu"))))</f>
        <v>Isi Tujuan</v>
      </c>
      <c r="K59" s="592" t="s">
        <v>26</v>
      </c>
      <c r="L59" s="593" t="str">
        <f>IF($D$56="Y/T","Isi Tujuan",IF($E$56=0,0,IF(K59="Y",1,IF(K59="T",0,"Isi Dulu"))))</f>
        <v>Isi Tujuan</v>
      </c>
      <c r="M59" s="849"/>
      <c r="N59" s="852"/>
    </row>
    <row r="60" spans="2:14" ht="15.75">
      <c r="B60" s="838"/>
      <c r="C60" s="841"/>
      <c r="D60" s="859"/>
      <c r="E60" s="862"/>
      <c r="F60" s="569">
        <v>5</v>
      </c>
      <c r="G60" s="570"/>
      <c r="H60" s="599" t="str">
        <f t="shared" si="0"/>
        <v>Belum Diisi</v>
      </c>
      <c r="I60" s="595" t="s">
        <v>26</v>
      </c>
      <c r="J60" s="596" t="str">
        <f>IF($D$56="Y/T","Isi Tujuan",IF($E$56=0,0,IF(I60="Y",1,IF(I60="T",0,"Isi Dulu"))))</f>
        <v>Isi Tujuan</v>
      </c>
      <c r="K60" s="595" t="s">
        <v>26</v>
      </c>
      <c r="L60" s="596" t="str">
        <f>IF($D$56="Y/T","Isi Tujuan",IF($E$56=0,0,IF(K60="Y",1,IF(K60="T",0,"Isi Dulu"))))</f>
        <v>Isi Tujuan</v>
      </c>
      <c r="M60" s="850"/>
      <c r="N60" s="853"/>
    </row>
    <row r="61" spans="2:14" ht="15.75">
      <c r="B61" s="836">
        <v>12</v>
      </c>
      <c r="C61" s="839"/>
      <c r="D61" s="857" t="s">
        <v>26</v>
      </c>
      <c r="E61" s="860" t="str">
        <f>IF(D61="Y",1,IF(D61="T",0,IF(D61="Y/T","Belum diisi","Error")))</f>
        <v>Belum diisi</v>
      </c>
      <c r="F61" s="528">
        <v>1</v>
      </c>
      <c r="G61" s="529"/>
      <c r="H61" s="600" t="str">
        <f t="shared" si="0"/>
        <v>Belum Diisi</v>
      </c>
      <c r="I61" s="590" t="s">
        <v>26</v>
      </c>
      <c r="J61" s="591" t="str">
        <f>IF($D$61="Y/T","Isi Tujuan",IF($E$61=0,0,IF(I61="Y",1,IF(I61="T",0,"Isi Dulu"))))</f>
        <v>Isi Tujuan</v>
      </c>
      <c r="K61" s="590" t="s">
        <v>26</v>
      </c>
      <c r="L61" s="591" t="str">
        <f>IF($D$61="Y/T","Isi Tujuan",IF($E$61=0,0,IF(K61="Y",1,IF(K61="T",0,"Isi Dulu"))))</f>
        <v>Isi Tujuan</v>
      </c>
      <c r="M61" s="848" t="s">
        <v>26</v>
      </c>
      <c r="N61" s="851" t="str">
        <f>IF(M61="Y",1,IF(M61="T",0,IF(M61="Y/T","Belum diisi","Error")))</f>
        <v>Belum diisi</v>
      </c>
    </row>
    <row r="62" spans="2:14" ht="15.75">
      <c r="B62" s="837"/>
      <c r="C62" s="840"/>
      <c r="D62" s="858"/>
      <c r="E62" s="861"/>
      <c r="F62" s="549">
        <v>2</v>
      </c>
      <c r="G62" s="550"/>
      <c r="H62" s="598" t="str">
        <f t="shared" si="0"/>
        <v>Belum Diisi</v>
      </c>
      <c r="I62" s="592" t="s">
        <v>26</v>
      </c>
      <c r="J62" s="593" t="str">
        <f>IF($D$61="Y/T","Isi Tujuan",IF($E$61=0,0,IF(I62="Y",1,IF(I62="T",0,"Isi Dulu"))))</f>
        <v>Isi Tujuan</v>
      </c>
      <c r="K62" s="592" t="s">
        <v>26</v>
      </c>
      <c r="L62" s="593" t="str">
        <f>IF($D$61="Y/T","Isi Tujuan",IF($E$61=0,0,IF(K62="Y",1,IF(K62="T",0,"Isi Dulu"))))</f>
        <v>Isi Tujuan</v>
      </c>
      <c r="M62" s="849"/>
      <c r="N62" s="852"/>
    </row>
    <row r="63" spans="2:14" ht="15.75">
      <c r="B63" s="837"/>
      <c r="C63" s="840"/>
      <c r="D63" s="858"/>
      <c r="E63" s="861"/>
      <c r="F63" s="549">
        <v>3</v>
      </c>
      <c r="G63" s="550"/>
      <c r="H63" s="598" t="str">
        <f t="shared" si="0"/>
        <v>Belum Diisi</v>
      </c>
      <c r="I63" s="592" t="s">
        <v>26</v>
      </c>
      <c r="J63" s="593" t="str">
        <f>IF($D$61="Y/T","Isi Tujuan",IF($E$61=0,0,IF(I63="Y",1,IF(I63="T",0,"Isi Dulu"))))</f>
        <v>Isi Tujuan</v>
      </c>
      <c r="K63" s="592" t="s">
        <v>26</v>
      </c>
      <c r="L63" s="593" t="str">
        <f>IF($D$61="Y/T","Isi Tujuan",IF($E$61=0,0,IF(K63="Y",1,IF(K63="T",0,"Isi Dulu"))))</f>
        <v>Isi Tujuan</v>
      </c>
      <c r="M63" s="849"/>
      <c r="N63" s="852"/>
    </row>
    <row r="64" spans="2:14" ht="15.75">
      <c r="B64" s="837"/>
      <c r="C64" s="840"/>
      <c r="D64" s="858"/>
      <c r="E64" s="861"/>
      <c r="F64" s="549">
        <v>4</v>
      </c>
      <c r="G64" s="550"/>
      <c r="H64" s="598" t="str">
        <f t="shared" si="0"/>
        <v>Belum Diisi</v>
      </c>
      <c r="I64" s="592" t="s">
        <v>26</v>
      </c>
      <c r="J64" s="593" t="str">
        <f>IF($D$61="Y/T","Isi Tujuan",IF($E$61=0,0,IF(I64="Y",1,IF(I64="T",0,"Isi Dulu"))))</f>
        <v>Isi Tujuan</v>
      </c>
      <c r="K64" s="592" t="s">
        <v>26</v>
      </c>
      <c r="L64" s="593" t="str">
        <f>IF($D$61="Y/T","Isi Tujuan",IF($E$61=0,0,IF(K64="Y",1,IF(K64="T",0,"Isi Dulu"))))</f>
        <v>Isi Tujuan</v>
      </c>
      <c r="M64" s="849"/>
      <c r="N64" s="852"/>
    </row>
    <row r="65" spans="2:14" ht="15.75">
      <c r="B65" s="838"/>
      <c r="C65" s="841"/>
      <c r="D65" s="859"/>
      <c r="E65" s="862"/>
      <c r="F65" s="569">
        <v>5</v>
      </c>
      <c r="G65" s="570"/>
      <c r="H65" s="599" t="str">
        <f t="shared" si="0"/>
        <v>Belum Diisi</v>
      </c>
      <c r="I65" s="595" t="s">
        <v>26</v>
      </c>
      <c r="J65" s="596" t="str">
        <f>IF($D$61="Y/T","Isi Tujuan",IF($E$61=0,0,IF(I65="Y",1,IF(I65="T",0,"Isi Dulu"))))</f>
        <v>Isi Tujuan</v>
      </c>
      <c r="K65" s="595" t="s">
        <v>26</v>
      </c>
      <c r="L65" s="596" t="str">
        <f>IF($D$61="Y/T","Isi Tujuan",IF($E$61=0,0,IF(K65="Y",1,IF(K65="T",0,"Isi Dulu"))))</f>
        <v>Isi Tujuan</v>
      </c>
      <c r="M65" s="850"/>
      <c r="N65" s="853"/>
    </row>
    <row r="66" spans="2:14" ht="15.75">
      <c r="B66" s="836">
        <v>13</v>
      </c>
      <c r="C66" s="839"/>
      <c r="D66" s="857" t="s">
        <v>26</v>
      </c>
      <c r="E66" s="860" t="str">
        <f>IF(D66="Y",1,IF(D66="T",0,IF(D66="Y/T","Belum diisi","Error")))</f>
        <v>Belum diisi</v>
      </c>
      <c r="F66" s="528">
        <v>1</v>
      </c>
      <c r="G66" s="529"/>
      <c r="H66" s="600" t="str">
        <f t="shared" si="0"/>
        <v>Belum Diisi</v>
      </c>
      <c r="I66" s="590" t="s">
        <v>26</v>
      </c>
      <c r="J66" s="591" t="str">
        <f>IF($D$66="Y/T","Isi Tujuan",IF($E$66=0,0,IF(I66="Y",1,IF(I66="T",0,"Isi Dulu"))))</f>
        <v>Isi Tujuan</v>
      </c>
      <c r="K66" s="590" t="s">
        <v>26</v>
      </c>
      <c r="L66" s="591" t="str">
        <f>IF($D$66="Y/T","Isi Tujuan",IF($E$66=0,0,IF(K66="Y",1,IF(K66="T",0,"Isi Dulu"))))</f>
        <v>Isi Tujuan</v>
      </c>
      <c r="M66" s="848" t="s">
        <v>26</v>
      </c>
      <c r="N66" s="851" t="str">
        <f>IF(M66="Y",1,IF(M66="T",0,IF(M66="Y/T","Belum diisi","Error")))</f>
        <v>Belum diisi</v>
      </c>
    </row>
    <row r="67" spans="2:14" ht="15.75">
      <c r="B67" s="837"/>
      <c r="C67" s="840"/>
      <c r="D67" s="858"/>
      <c r="E67" s="861"/>
      <c r="F67" s="549">
        <v>2</v>
      </c>
      <c r="G67" s="550"/>
      <c r="H67" s="598" t="str">
        <f t="shared" si="0"/>
        <v>Belum Diisi</v>
      </c>
      <c r="I67" s="592" t="s">
        <v>26</v>
      </c>
      <c r="J67" s="593" t="str">
        <f>IF($D$66="Y/T","Isi Tujuan",IF($E$66=0,0,IF(I67="Y",1,IF(I67="T",0,"Isi Dulu"))))</f>
        <v>Isi Tujuan</v>
      </c>
      <c r="K67" s="592" t="s">
        <v>26</v>
      </c>
      <c r="L67" s="593" t="str">
        <f>IF($D$66="Y/T","Isi Tujuan",IF($E$66=0,0,IF(K67="Y",1,IF(K67="T",0,"Isi Dulu"))))</f>
        <v>Isi Tujuan</v>
      </c>
      <c r="M67" s="849"/>
      <c r="N67" s="852"/>
    </row>
    <row r="68" spans="2:14" ht="15.75">
      <c r="B68" s="837"/>
      <c r="C68" s="840"/>
      <c r="D68" s="858"/>
      <c r="E68" s="861"/>
      <c r="F68" s="549">
        <v>3</v>
      </c>
      <c r="G68" s="550"/>
      <c r="H68" s="598" t="str">
        <f t="shared" si="0"/>
        <v>Belum Diisi</v>
      </c>
      <c r="I68" s="592" t="s">
        <v>26</v>
      </c>
      <c r="J68" s="593" t="str">
        <f>IF($D$66="Y/T","Isi Tujuan",IF($E$66=0,0,IF(I68="Y",1,IF(I68="T",0,"Isi Dulu"))))</f>
        <v>Isi Tujuan</v>
      </c>
      <c r="K68" s="592" t="s">
        <v>26</v>
      </c>
      <c r="L68" s="593" t="str">
        <f>IF($D$66="Y/T","Isi Tujuan",IF($E$66=0,0,IF(K68="Y",1,IF(K68="T",0,"Isi Dulu"))))</f>
        <v>Isi Tujuan</v>
      </c>
      <c r="M68" s="849"/>
      <c r="N68" s="852"/>
    </row>
    <row r="69" spans="2:14" ht="15.75">
      <c r="B69" s="837"/>
      <c r="C69" s="840"/>
      <c r="D69" s="858"/>
      <c r="E69" s="861"/>
      <c r="F69" s="549">
        <v>4</v>
      </c>
      <c r="G69" s="550"/>
      <c r="H69" s="598" t="str">
        <f t="shared" si="0"/>
        <v>Belum Diisi</v>
      </c>
      <c r="I69" s="592" t="s">
        <v>26</v>
      </c>
      <c r="J69" s="593" t="str">
        <f>IF($D$66="Y/T","Isi Tujuan",IF($E$66=0,0,IF(I69="Y",1,IF(I69="T",0,"Isi Dulu"))))</f>
        <v>Isi Tujuan</v>
      </c>
      <c r="K69" s="592" t="s">
        <v>26</v>
      </c>
      <c r="L69" s="593" t="str">
        <f>IF($D$66="Y/T","Isi Tujuan",IF($E$66=0,0,IF(K69="Y",1,IF(K69="T",0,"Isi Dulu"))))</f>
        <v>Isi Tujuan</v>
      </c>
      <c r="M69" s="849"/>
      <c r="N69" s="852"/>
    </row>
    <row r="70" spans="2:14" ht="15.75">
      <c r="B70" s="838"/>
      <c r="C70" s="841"/>
      <c r="D70" s="859"/>
      <c r="E70" s="862"/>
      <c r="F70" s="569">
        <v>5</v>
      </c>
      <c r="G70" s="570"/>
      <c r="H70" s="599" t="str">
        <f t="shared" ref="H70:H105" si="1">IF(OR(J70="Isi Dulu",L70="Isi Dulu",J70="Isi Tujuan",L70="Isi Tujuan"),"Belum Diisi",IF(SUM(J70,L70)=2,1,IF(SUM(J70,L70)=1,0,IF(SUM(J70,L70)=0,0,"Error"))))</f>
        <v>Belum Diisi</v>
      </c>
      <c r="I70" s="595" t="s">
        <v>26</v>
      </c>
      <c r="J70" s="596" t="str">
        <f>IF($D$66="Y/T","Isi Tujuan",IF($E$66=0,0,IF(I70="Y",1,IF(I70="T",0,"Isi Dulu"))))</f>
        <v>Isi Tujuan</v>
      </c>
      <c r="K70" s="595" t="s">
        <v>26</v>
      </c>
      <c r="L70" s="596" t="str">
        <f>IF($D$66="Y/T","Isi Tujuan",IF($E$66=0,0,IF(K70="Y",1,IF(K70="T",0,"Isi Dulu"))))</f>
        <v>Isi Tujuan</v>
      </c>
      <c r="M70" s="850"/>
      <c r="N70" s="853"/>
    </row>
    <row r="71" spans="2:14" ht="15.75">
      <c r="B71" s="836">
        <v>14</v>
      </c>
      <c r="C71" s="839"/>
      <c r="D71" s="857" t="s">
        <v>26</v>
      </c>
      <c r="E71" s="860" t="str">
        <f>IF(D71="Y",1,IF(D71="T",0,IF(D71="Y/T","Belum diisi","Error")))</f>
        <v>Belum diisi</v>
      </c>
      <c r="F71" s="528">
        <v>1</v>
      </c>
      <c r="G71" s="529"/>
      <c r="H71" s="600" t="str">
        <f t="shared" si="1"/>
        <v>Belum Diisi</v>
      </c>
      <c r="I71" s="590" t="s">
        <v>26</v>
      </c>
      <c r="J71" s="591" t="str">
        <f>IF($D$71="Y/T","Isi Tujuan",IF($E$71=0,0,IF(I71="Y",1,IF(I71="T",0,"Isi Dulu"))))</f>
        <v>Isi Tujuan</v>
      </c>
      <c r="K71" s="590" t="s">
        <v>26</v>
      </c>
      <c r="L71" s="591" t="str">
        <f>IF($D$71="Y/T","Isi Tujuan",IF($E$71=0,0,IF(K71="Y",1,IF(K71="T",0,"Isi Dulu"))))</f>
        <v>Isi Tujuan</v>
      </c>
      <c r="M71" s="848" t="s">
        <v>26</v>
      </c>
      <c r="N71" s="851" t="str">
        <f>IF(M71="Y",1,IF(M71="T",0,IF(M71="Y/T","Belum diisi","Error")))</f>
        <v>Belum diisi</v>
      </c>
    </row>
    <row r="72" spans="2:14" ht="15.75">
      <c r="B72" s="837"/>
      <c r="C72" s="840"/>
      <c r="D72" s="858"/>
      <c r="E72" s="861"/>
      <c r="F72" s="549">
        <v>2</v>
      </c>
      <c r="G72" s="550"/>
      <c r="H72" s="598" t="str">
        <f t="shared" si="1"/>
        <v>Belum Diisi</v>
      </c>
      <c r="I72" s="592" t="s">
        <v>26</v>
      </c>
      <c r="J72" s="593" t="str">
        <f>IF($D$71="Y/T","Isi Tujuan",IF($E$71=0,0,IF(I72="Y",1,IF(I72="T",0,"Isi Dulu"))))</f>
        <v>Isi Tujuan</v>
      </c>
      <c r="K72" s="592" t="s">
        <v>26</v>
      </c>
      <c r="L72" s="593" t="str">
        <f>IF($D$71="Y/T","Isi Tujuan",IF($E$71=0,0,IF(K72="Y",1,IF(K72="T",0,"Isi Dulu"))))</f>
        <v>Isi Tujuan</v>
      </c>
      <c r="M72" s="849"/>
      <c r="N72" s="852"/>
    </row>
    <row r="73" spans="2:14" ht="15.75">
      <c r="B73" s="837"/>
      <c r="C73" s="840"/>
      <c r="D73" s="858"/>
      <c r="E73" s="861"/>
      <c r="F73" s="549">
        <v>3</v>
      </c>
      <c r="G73" s="550"/>
      <c r="H73" s="598" t="str">
        <f t="shared" si="1"/>
        <v>Belum Diisi</v>
      </c>
      <c r="I73" s="592" t="s">
        <v>26</v>
      </c>
      <c r="J73" s="593" t="str">
        <f>IF($D$71="Y/T","Isi Tujuan",IF($E$71=0,0,IF(I73="Y",1,IF(I73="T",0,"Isi Dulu"))))</f>
        <v>Isi Tujuan</v>
      </c>
      <c r="K73" s="592" t="s">
        <v>26</v>
      </c>
      <c r="L73" s="593" t="str">
        <f>IF($D$71="Y/T","Isi Tujuan",IF($E$71=0,0,IF(K73="Y",1,IF(K73="T",0,"Isi Dulu"))))</f>
        <v>Isi Tujuan</v>
      </c>
      <c r="M73" s="849"/>
      <c r="N73" s="852"/>
    </row>
    <row r="74" spans="2:14" ht="15.75">
      <c r="B74" s="837"/>
      <c r="C74" s="840"/>
      <c r="D74" s="858"/>
      <c r="E74" s="861"/>
      <c r="F74" s="549">
        <v>4</v>
      </c>
      <c r="G74" s="550"/>
      <c r="H74" s="598" t="str">
        <f t="shared" si="1"/>
        <v>Belum Diisi</v>
      </c>
      <c r="I74" s="592" t="s">
        <v>26</v>
      </c>
      <c r="J74" s="593" t="str">
        <f>IF($D$71="Y/T","Isi Tujuan",IF($E$71=0,0,IF(I74="Y",1,IF(I74="T",0,"Isi Dulu"))))</f>
        <v>Isi Tujuan</v>
      </c>
      <c r="K74" s="592" t="s">
        <v>26</v>
      </c>
      <c r="L74" s="593" t="str">
        <f>IF($D$71="Y/T","Isi Tujuan",IF($E$71=0,0,IF(K74="Y",1,IF(K74="T",0,"Isi Dulu"))))</f>
        <v>Isi Tujuan</v>
      </c>
      <c r="M74" s="849"/>
      <c r="N74" s="852"/>
    </row>
    <row r="75" spans="2:14" ht="15.75">
      <c r="B75" s="838"/>
      <c r="C75" s="841"/>
      <c r="D75" s="859"/>
      <c r="E75" s="862"/>
      <c r="F75" s="569">
        <v>5</v>
      </c>
      <c r="G75" s="570"/>
      <c r="H75" s="599" t="str">
        <f t="shared" si="1"/>
        <v>Belum Diisi</v>
      </c>
      <c r="I75" s="595" t="s">
        <v>26</v>
      </c>
      <c r="J75" s="596" t="str">
        <f>IF($D$71="Y/T","Isi Tujuan",IF($E$71=0,0,IF(I75="Y",1,IF(I75="T",0,"Isi Dulu"))))</f>
        <v>Isi Tujuan</v>
      </c>
      <c r="K75" s="595" t="s">
        <v>26</v>
      </c>
      <c r="L75" s="596" t="str">
        <f>IF($D$71="Y/T","Isi Tujuan",IF($E$71=0,0,IF(K75="Y",1,IF(K75="T",0,"Isi Dulu"))))</f>
        <v>Isi Tujuan</v>
      </c>
      <c r="M75" s="850"/>
      <c r="N75" s="853"/>
    </row>
    <row r="76" spans="2:14" ht="15.75">
      <c r="B76" s="836">
        <v>15</v>
      </c>
      <c r="C76" s="839"/>
      <c r="D76" s="857" t="s">
        <v>26</v>
      </c>
      <c r="E76" s="860" t="str">
        <f>IF(D76="Y",1,IF(D76="T",0,IF(D76="Y/T","Belum diisi","Error")))</f>
        <v>Belum diisi</v>
      </c>
      <c r="F76" s="528">
        <v>1</v>
      </c>
      <c r="G76" s="529"/>
      <c r="H76" s="600" t="str">
        <f t="shared" si="1"/>
        <v>Belum Diisi</v>
      </c>
      <c r="I76" s="590" t="s">
        <v>26</v>
      </c>
      <c r="J76" s="591" t="str">
        <f>IF($D$76="Y/T","Isi Tujuan",IF($E$76=0,0,IF(I76="Y",1,IF(I76="T",0,"Isi Dulu"))))</f>
        <v>Isi Tujuan</v>
      </c>
      <c r="K76" s="590" t="s">
        <v>26</v>
      </c>
      <c r="L76" s="591" t="str">
        <f>IF($D$76="Y/T","Isi Tujuan",IF($E$76=0,0,IF(K76="Y",1,IF(K76="T",0,"Isi Dulu"))))</f>
        <v>Isi Tujuan</v>
      </c>
      <c r="M76" s="848" t="s">
        <v>26</v>
      </c>
      <c r="N76" s="851" t="str">
        <f>IF(M76="Y",1,IF(M76="T",0,IF(M76="Y/T","Belum diisi","Error")))</f>
        <v>Belum diisi</v>
      </c>
    </row>
    <row r="77" spans="2:14" ht="15.75">
      <c r="B77" s="837"/>
      <c r="C77" s="840"/>
      <c r="D77" s="858"/>
      <c r="E77" s="861"/>
      <c r="F77" s="549">
        <v>2</v>
      </c>
      <c r="G77" s="550"/>
      <c r="H77" s="598" t="str">
        <f t="shared" si="1"/>
        <v>Belum Diisi</v>
      </c>
      <c r="I77" s="592" t="s">
        <v>26</v>
      </c>
      <c r="J77" s="593" t="str">
        <f>IF($D$76="Y/T","Isi Tujuan",IF($E$76=0,0,IF(I77="Y",1,IF(I77="T",0,"Isi Dulu"))))</f>
        <v>Isi Tujuan</v>
      </c>
      <c r="K77" s="592" t="s">
        <v>26</v>
      </c>
      <c r="L77" s="593" t="str">
        <f>IF($D$76="Y/T","Isi Tujuan",IF($E$76=0,0,IF(K77="Y",1,IF(K77="T",0,"Isi Dulu"))))</f>
        <v>Isi Tujuan</v>
      </c>
      <c r="M77" s="849"/>
      <c r="N77" s="852"/>
    </row>
    <row r="78" spans="2:14" ht="15.75">
      <c r="B78" s="837"/>
      <c r="C78" s="840"/>
      <c r="D78" s="858"/>
      <c r="E78" s="861"/>
      <c r="F78" s="549">
        <v>3</v>
      </c>
      <c r="G78" s="550"/>
      <c r="H78" s="598" t="str">
        <f t="shared" si="1"/>
        <v>Belum Diisi</v>
      </c>
      <c r="I78" s="592" t="s">
        <v>26</v>
      </c>
      <c r="J78" s="593" t="str">
        <f>IF($D$76="Y/T","Isi Tujuan",IF($E$76=0,0,IF(I78="Y",1,IF(I78="T",0,"Isi Dulu"))))</f>
        <v>Isi Tujuan</v>
      </c>
      <c r="K78" s="592" t="s">
        <v>26</v>
      </c>
      <c r="L78" s="593" t="str">
        <f>IF($D$76="Y/T","Isi Tujuan",IF($E$76=0,0,IF(K78="Y",1,IF(K78="T",0,"Isi Dulu"))))</f>
        <v>Isi Tujuan</v>
      </c>
      <c r="M78" s="849"/>
      <c r="N78" s="852"/>
    </row>
    <row r="79" spans="2:14" ht="15.75">
      <c r="B79" s="837"/>
      <c r="C79" s="840"/>
      <c r="D79" s="858"/>
      <c r="E79" s="861"/>
      <c r="F79" s="549">
        <v>4</v>
      </c>
      <c r="G79" s="550"/>
      <c r="H79" s="598" t="str">
        <f t="shared" si="1"/>
        <v>Belum Diisi</v>
      </c>
      <c r="I79" s="592" t="s">
        <v>26</v>
      </c>
      <c r="J79" s="593" t="str">
        <f>IF($D$76="Y/T","Isi Tujuan",IF($E$76=0,0,IF(I79="Y",1,IF(I79="T",0,"Isi Dulu"))))</f>
        <v>Isi Tujuan</v>
      </c>
      <c r="K79" s="592" t="s">
        <v>26</v>
      </c>
      <c r="L79" s="593" t="str">
        <f>IF($D$76="Y/T","Isi Tujuan",IF($E$76=0,0,IF(K79="Y",1,IF(K79="T",0,"Isi Dulu"))))</f>
        <v>Isi Tujuan</v>
      </c>
      <c r="M79" s="849"/>
      <c r="N79" s="852"/>
    </row>
    <row r="80" spans="2:14" ht="15.75">
      <c r="B80" s="838"/>
      <c r="C80" s="841"/>
      <c r="D80" s="859"/>
      <c r="E80" s="862"/>
      <c r="F80" s="569">
        <v>5</v>
      </c>
      <c r="G80" s="570"/>
      <c r="H80" s="599" t="str">
        <f t="shared" si="1"/>
        <v>Belum Diisi</v>
      </c>
      <c r="I80" s="595" t="s">
        <v>26</v>
      </c>
      <c r="J80" s="596" t="str">
        <f>IF($D$76="Y/T","Isi Tujuan",IF($E$76=0,0,IF(I80="Y",1,IF(I80="T",0,"Isi Dulu"))))</f>
        <v>Isi Tujuan</v>
      </c>
      <c r="K80" s="595" t="s">
        <v>26</v>
      </c>
      <c r="L80" s="596" t="str">
        <f>IF($D$76="Y/T","Isi Tujuan",IF($E$76=0,0,IF(K80="Y",1,IF(K80="T",0,"Isi Dulu"))))</f>
        <v>Isi Tujuan</v>
      </c>
      <c r="M80" s="850"/>
      <c r="N80" s="853"/>
    </row>
    <row r="81" spans="2:14" ht="15.75">
      <c r="B81" s="836">
        <v>16</v>
      </c>
      <c r="C81" s="839"/>
      <c r="D81" s="857" t="s">
        <v>26</v>
      </c>
      <c r="E81" s="860" t="str">
        <f>IF(D81="Y",1,IF(D81="T",0,IF(D81="Y/T","Belum diisi","Error")))</f>
        <v>Belum diisi</v>
      </c>
      <c r="F81" s="528">
        <v>1</v>
      </c>
      <c r="G81" s="529"/>
      <c r="H81" s="600" t="str">
        <f t="shared" si="1"/>
        <v>Belum Diisi</v>
      </c>
      <c r="I81" s="590" t="s">
        <v>26</v>
      </c>
      <c r="J81" s="591" t="str">
        <f>IF($D$81="Y/T","Isi Tujuan",IF($E$81=0,0,IF(I81="Y",1,IF(I81="T",0,"Isi Dulu"))))</f>
        <v>Isi Tujuan</v>
      </c>
      <c r="K81" s="590" t="s">
        <v>26</v>
      </c>
      <c r="L81" s="591" t="str">
        <f>IF($D$81="Y/T","Isi Tujuan",IF($E$81=0,0,IF(K81="Y",1,IF(K81="T",0,"Isi Dulu"))))</f>
        <v>Isi Tujuan</v>
      </c>
      <c r="M81" s="848" t="s">
        <v>26</v>
      </c>
      <c r="N81" s="851" t="str">
        <f>IF(M81="Y",1,IF(M81="T",0,IF(M81="Y/T","Belum diisi","Error")))</f>
        <v>Belum diisi</v>
      </c>
    </row>
    <row r="82" spans="2:14" ht="15.75">
      <c r="B82" s="837"/>
      <c r="C82" s="840"/>
      <c r="D82" s="858"/>
      <c r="E82" s="861"/>
      <c r="F82" s="549">
        <v>2</v>
      </c>
      <c r="G82" s="550"/>
      <c r="H82" s="598" t="str">
        <f t="shared" si="1"/>
        <v>Belum Diisi</v>
      </c>
      <c r="I82" s="592" t="s">
        <v>26</v>
      </c>
      <c r="J82" s="593" t="str">
        <f>IF($D$81="Y/T","Isi Tujuan",IF($E$81=0,0,IF(I82="Y",1,IF(I82="T",0,"Isi Dulu"))))</f>
        <v>Isi Tujuan</v>
      </c>
      <c r="K82" s="592" t="s">
        <v>26</v>
      </c>
      <c r="L82" s="593" t="str">
        <f>IF($D$81="Y/T","Isi Tujuan",IF($E$81=0,0,IF(K82="Y",1,IF(K82="T",0,"Isi Dulu"))))</f>
        <v>Isi Tujuan</v>
      </c>
      <c r="M82" s="849"/>
      <c r="N82" s="852"/>
    </row>
    <row r="83" spans="2:14" ht="15.75">
      <c r="B83" s="837"/>
      <c r="C83" s="840"/>
      <c r="D83" s="858"/>
      <c r="E83" s="861"/>
      <c r="F83" s="549">
        <v>3</v>
      </c>
      <c r="G83" s="550"/>
      <c r="H83" s="598" t="str">
        <f t="shared" si="1"/>
        <v>Belum Diisi</v>
      </c>
      <c r="I83" s="592" t="s">
        <v>26</v>
      </c>
      <c r="J83" s="593" t="str">
        <f>IF($D$81="Y/T","Isi Tujuan",IF($E$81=0,0,IF(I83="Y",1,IF(I83="T",0,"Isi Dulu"))))</f>
        <v>Isi Tujuan</v>
      </c>
      <c r="K83" s="592" t="s">
        <v>26</v>
      </c>
      <c r="L83" s="593" t="str">
        <f>IF($D$81="Y/T","Isi Tujuan",IF($E$81=0,0,IF(K83="Y",1,IF(K83="T",0,"Isi Dulu"))))</f>
        <v>Isi Tujuan</v>
      </c>
      <c r="M83" s="849"/>
      <c r="N83" s="852"/>
    </row>
    <row r="84" spans="2:14" ht="15.75">
      <c r="B84" s="837"/>
      <c r="C84" s="840"/>
      <c r="D84" s="858"/>
      <c r="E84" s="861"/>
      <c r="F84" s="549">
        <v>4</v>
      </c>
      <c r="G84" s="550"/>
      <c r="H84" s="598" t="str">
        <f t="shared" si="1"/>
        <v>Belum Diisi</v>
      </c>
      <c r="I84" s="592" t="s">
        <v>26</v>
      </c>
      <c r="J84" s="593" t="str">
        <f>IF($D$81="Y/T","Isi Tujuan",IF($E$81=0,0,IF(I84="Y",1,IF(I84="T",0,"Isi Dulu"))))</f>
        <v>Isi Tujuan</v>
      </c>
      <c r="K84" s="592" t="s">
        <v>26</v>
      </c>
      <c r="L84" s="593" t="str">
        <f>IF($D$81="Y/T","Isi Tujuan",IF($E$81=0,0,IF(K84="Y",1,IF(K84="T",0,"Isi Dulu"))))</f>
        <v>Isi Tujuan</v>
      </c>
      <c r="M84" s="849"/>
      <c r="N84" s="852"/>
    </row>
    <row r="85" spans="2:14" ht="15.75">
      <c r="B85" s="838"/>
      <c r="C85" s="841"/>
      <c r="D85" s="859"/>
      <c r="E85" s="862"/>
      <c r="F85" s="569">
        <v>5</v>
      </c>
      <c r="G85" s="570"/>
      <c r="H85" s="599" t="str">
        <f t="shared" si="1"/>
        <v>Belum Diisi</v>
      </c>
      <c r="I85" s="595" t="s">
        <v>26</v>
      </c>
      <c r="J85" s="596" t="str">
        <f>IF($D$81="Y/T","Isi Tujuan",IF($E$81=0,0,IF(I85="Y",1,IF(I85="T",0,"Isi Dulu"))))</f>
        <v>Isi Tujuan</v>
      </c>
      <c r="K85" s="595" t="s">
        <v>26</v>
      </c>
      <c r="L85" s="596" t="str">
        <f>IF($D$81="Y/T","Isi Tujuan",IF($E$81=0,0,IF(K85="Y",1,IF(K85="T",0,"Isi Dulu"))))</f>
        <v>Isi Tujuan</v>
      </c>
      <c r="M85" s="850"/>
      <c r="N85" s="853"/>
    </row>
    <row r="86" spans="2:14" ht="15.75">
      <c r="B86" s="836">
        <v>17</v>
      </c>
      <c r="C86" s="839"/>
      <c r="D86" s="857" t="s">
        <v>26</v>
      </c>
      <c r="E86" s="860" t="str">
        <f>IF(D86="Y",1,IF(D86="T",0,IF(D86="Y/T","Belum diisi","Error")))</f>
        <v>Belum diisi</v>
      </c>
      <c r="F86" s="528">
        <v>1</v>
      </c>
      <c r="G86" s="529"/>
      <c r="H86" s="600" t="str">
        <f t="shared" si="1"/>
        <v>Belum Diisi</v>
      </c>
      <c r="I86" s="590" t="s">
        <v>26</v>
      </c>
      <c r="J86" s="591" t="str">
        <f>IF($D$86="Y/T","Isi Tujuan",IF($E$86=0,0,IF(I86="Y",1,IF(I86="T",0,"Isi Dulu"))))</f>
        <v>Isi Tujuan</v>
      </c>
      <c r="K86" s="590" t="s">
        <v>26</v>
      </c>
      <c r="L86" s="591" t="str">
        <f>IF($D$86="Y/T","Isi Tujuan",IF($E$86=0,0,IF(K86="Y",1,IF(K86="T",0,"Isi Dulu"))))</f>
        <v>Isi Tujuan</v>
      </c>
      <c r="M86" s="848" t="s">
        <v>26</v>
      </c>
      <c r="N86" s="851" t="str">
        <f>IF(M86="Y",1,IF(M86="T",0,IF(M86="Y/T","Belum diisi","Error")))</f>
        <v>Belum diisi</v>
      </c>
    </row>
    <row r="87" spans="2:14" ht="15.75">
      <c r="B87" s="837"/>
      <c r="C87" s="840"/>
      <c r="D87" s="858"/>
      <c r="E87" s="861"/>
      <c r="F87" s="549">
        <v>2</v>
      </c>
      <c r="G87" s="550"/>
      <c r="H87" s="598" t="str">
        <f t="shared" si="1"/>
        <v>Belum Diisi</v>
      </c>
      <c r="I87" s="592" t="s">
        <v>26</v>
      </c>
      <c r="J87" s="593" t="str">
        <f>IF($D$86="Y/T","Isi Tujuan",IF($E$86=0,0,IF(I87="Y",1,IF(I87="T",0,"Isi Dulu"))))</f>
        <v>Isi Tujuan</v>
      </c>
      <c r="K87" s="592" t="s">
        <v>26</v>
      </c>
      <c r="L87" s="593" t="str">
        <f>IF($D$86="Y/T","Isi Tujuan",IF($E$86=0,0,IF(K87="Y",1,IF(K87="T",0,"Isi Dulu"))))</f>
        <v>Isi Tujuan</v>
      </c>
      <c r="M87" s="849"/>
      <c r="N87" s="852"/>
    </row>
    <row r="88" spans="2:14" ht="15.75">
      <c r="B88" s="837"/>
      <c r="C88" s="840"/>
      <c r="D88" s="858"/>
      <c r="E88" s="861"/>
      <c r="F88" s="549">
        <v>3</v>
      </c>
      <c r="G88" s="550"/>
      <c r="H88" s="598" t="str">
        <f t="shared" si="1"/>
        <v>Belum Diisi</v>
      </c>
      <c r="I88" s="592" t="s">
        <v>26</v>
      </c>
      <c r="J88" s="593" t="str">
        <f>IF($D$86="Y/T","Isi Tujuan",IF($E$86=0,0,IF(I88="Y",1,IF(I88="T",0,"Isi Dulu"))))</f>
        <v>Isi Tujuan</v>
      </c>
      <c r="K88" s="592" t="s">
        <v>26</v>
      </c>
      <c r="L88" s="593" t="str">
        <f>IF($D$86="Y/T","Isi Tujuan",IF($E$86=0,0,IF(K88="Y",1,IF(K88="T",0,"Isi Dulu"))))</f>
        <v>Isi Tujuan</v>
      </c>
      <c r="M88" s="849"/>
      <c r="N88" s="852"/>
    </row>
    <row r="89" spans="2:14" ht="15.75">
      <c r="B89" s="837"/>
      <c r="C89" s="840"/>
      <c r="D89" s="858"/>
      <c r="E89" s="861"/>
      <c r="F89" s="549">
        <v>4</v>
      </c>
      <c r="G89" s="550"/>
      <c r="H89" s="598" t="str">
        <f t="shared" si="1"/>
        <v>Belum Diisi</v>
      </c>
      <c r="I89" s="592" t="s">
        <v>26</v>
      </c>
      <c r="J89" s="593" t="str">
        <f>IF($D$86="Y/T","Isi Tujuan",IF($E$86=0,0,IF(I89="Y",1,IF(I89="T",0,"Isi Dulu"))))</f>
        <v>Isi Tujuan</v>
      </c>
      <c r="K89" s="592" t="s">
        <v>26</v>
      </c>
      <c r="L89" s="593" t="str">
        <f>IF($D$86="Y/T","Isi Tujuan",IF($E$86=0,0,IF(K89="Y",1,IF(K89="T",0,"Isi Dulu"))))</f>
        <v>Isi Tujuan</v>
      </c>
      <c r="M89" s="849"/>
      <c r="N89" s="852"/>
    </row>
    <row r="90" spans="2:14" ht="15.75">
      <c r="B90" s="838"/>
      <c r="C90" s="841"/>
      <c r="D90" s="859"/>
      <c r="E90" s="862"/>
      <c r="F90" s="569">
        <v>5</v>
      </c>
      <c r="G90" s="570"/>
      <c r="H90" s="599" t="str">
        <f t="shared" si="1"/>
        <v>Belum Diisi</v>
      </c>
      <c r="I90" s="595" t="s">
        <v>26</v>
      </c>
      <c r="J90" s="596" t="str">
        <f>IF($D$86="Y/T","Isi Tujuan",IF($E$86=0,0,IF(I90="Y",1,IF(I90="T",0,"Isi Dulu"))))</f>
        <v>Isi Tujuan</v>
      </c>
      <c r="K90" s="595" t="s">
        <v>26</v>
      </c>
      <c r="L90" s="596" t="str">
        <f>IF($D$86="Y/T","Isi Tujuan",IF($E$86=0,0,IF(K90="Y",1,IF(K90="T",0,"Isi Dulu"))))</f>
        <v>Isi Tujuan</v>
      </c>
      <c r="M90" s="850"/>
      <c r="N90" s="853"/>
    </row>
    <row r="91" spans="2:14" ht="15.75">
      <c r="B91" s="836">
        <v>18</v>
      </c>
      <c r="C91" s="839"/>
      <c r="D91" s="857" t="s">
        <v>26</v>
      </c>
      <c r="E91" s="860" t="str">
        <f>IF(D91="Y",1,IF(D91="T",0,IF(D91="Y/T","Belum diisi","Error")))</f>
        <v>Belum diisi</v>
      </c>
      <c r="F91" s="528">
        <v>1</v>
      </c>
      <c r="G91" s="529"/>
      <c r="H91" s="600" t="str">
        <f t="shared" si="1"/>
        <v>Belum Diisi</v>
      </c>
      <c r="I91" s="590" t="s">
        <v>26</v>
      </c>
      <c r="J91" s="591" t="str">
        <f>IF($D$91="Y/T","Isi Tujuan",IF($E$91=0,0,IF(I91="Y",1,IF(I91="T",0,"Isi Dulu"))))</f>
        <v>Isi Tujuan</v>
      </c>
      <c r="K91" s="590" t="s">
        <v>26</v>
      </c>
      <c r="L91" s="591" t="str">
        <f>IF($D$91="Y/T","Isi Tujuan",IF($E$91=0,0,IF(K91="Y",1,IF(K91="T",0,"Isi Dulu"))))</f>
        <v>Isi Tujuan</v>
      </c>
      <c r="M91" s="848" t="s">
        <v>26</v>
      </c>
      <c r="N91" s="851" t="str">
        <f>IF(M91="Y",1,IF(M91="T",0,IF(M91="Y/T","Belum diisi","Error")))</f>
        <v>Belum diisi</v>
      </c>
    </row>
    <row r="92" spans="2:14" ht="15.75">
      <c r="B92" s="837"/>
      <c r="C92" s="840"/>
      <c r="D92" s="858"/>
      <c r="E92" s="861"/>
      <c r="F92" s="549">
        <v>2</v>
      </c>
      <c r="G92" s="550"/>
      <c r="H92" s="598" t="str">
        <f t="shared" si="1"/>
        <v>Belum Diisi</v>
      </c>
      <c r="I92" s="592" t="s">
        <v>26</v>
      </c>
      <c r="J92" s="593" t="str">
        <f>IF($D$91="Y/T","Isi Tujuan",IF($E$91=0,0,IF(I92="Y",1,IF(I92="T",0,"Isi Dulu"))))</f>
        <v>Isi Tujuan</v>
      </c>
      <c r="K92" s="592" t="s">
        <v>26</v>
      </c>
      <c r="L92" s="593" t="str">
        <f>IF($D$91="Y/T","Isi Tujuan",IF($E$91=0,0,IF(K92="Y",1,IF(K92="T",0,"Isi Dulu"))))</f>
        <v>Isi Tujuan</v>
      </c>
      <c r="M92" s="849"/>
      <c r="N92" s="852"/>
    </row>
    <row r="93" spans="2:14" ht="15.75">
      <c r="B93" s="837"/>
      <c r="C93" s="840"/>
      <c r="D93" s="858"/>
      <c r="E93" s="861"/>
      <c r="F93" s="549">
        <v>3</v>
      </c>
      <c r="G93" s="550"/>
      <c r="H93" s="598" t="str">
        <f t="shared" si="1"/>
        <v>Belum Diisi</v>
      </c>
      <c r="I93" s="592" t="s">
        <v>26</v>
      </c>
      <c r="J93" s="593" t="str">
        <f>IF($D$91="Y/T","Isi Tujuan",IF($E$91=0,0,IF(I93="Y",1,IF(I93="T",0,"Isi Dulu"))))</f>
        <v>Isi Tujuan</v>
      </c>
      <c r="K93" s="592" t="s">
        <v>26</v>
      </c>
      <c r="L93" s="593" t="str">
        <f>IF($D$91="Y/T","Isi Tujuan",IF($E$91=0,0,IF(K93="Y",1,IF(K93="T",0,"Isi Dulu"))))</f>
        <v>Isi Tujuan</v>
      </c>
      <c r="M93" s="849"/>
      <c r="N93" s="852"/>
    </row>
    <row r="94" spans="2:14" ht="15.75">
      <c r="B94" s="837"/>
      <c r="C94" s="840"/>
      <c r="D94" s="858"/>
      <c r="E94" s="861"/>
      <c r="F94" s="549">
        <v>4</v>
      </c>
      <c r="G94" s="550"/>
      <c r="H94" s="598" t="str">
        <f t="shared" si="1"/>
        <v>Belum Diisi</v>
      </c>
      <c r="I94" s="592" t="s">
        <v>26</v>
      </c>
      <c r="J94" s="593" t="str">
        <f>IF($D$91="Y/T","Isi Tujuan",IF($E$91=0,0,IF(I94="Y",1,IF(I94="T",0,"Isi Dulu"))))</f>
        <v>Isi Tujuan</v>
      </c>
      <c r="K94" s="592" t="s">
        <v>26</v>
      </c>
      <c r="L94" s="593" t="str">
        <f>IF($D$91="Y/T","Isi Tujuan",IF($E$91=0,0,IF(K94="Y",1,IF(K94="T",0,"Isi Dulu"))))</f>
        <v>Isi Tujuan</v>
      </c>
      <c r="M94" s="849"/>
      <c r="N94" s="852"/>
    </row>
    <row r="95" spans="2:14" ht="15.75">
      <c r="B95" s="838"/>
      <c r="C95" s="841"/>
      <c r="D95" s="859"/>
      <c r="E95" s="862"/>
      <c r="F95" s="569">
        <v>5</v>
      </c>
      <c r="G95" s="570"/>
      <c r="H95" s="599" t="str">
        <f t="shared" si="1"/>
        <v>Belum Diisi</v>
      </c>
      <c r="I95" s="595" t="s">
        <v>26</v>
      </c>
      <c r="J95" s="596" t="str">
        <f>IF($D$91="Y/T","Isi Tujuan",IF($E$91=0,0,IF(I95="Y",1,IF(I95="T",0,"Isi Dulu"))))</f>
        <v>Isi Tujuan</v>
      </c>
      <c r="K95" s="595" t="s">
        <v>26</v>
      </c>
      <c r="L95" s="596" t="str">
        <f>IF($D$91="Y/T","Isi Tujuan",IF($E$91=0,0,IF(K95="Y",1,IF(K95="T",0,"Isi Dulu"))))</f>
        <v>Isi Tujuan</v>
      </c>
      <c r="M95" s="850"/>
      <c r="N95" s="853"/>
    </row>
    <row r="96" spans="2:14" ht="15.75">
      <c r="B96" s="836">
        <v>19</v>
      </c>
      <c r="C96" s="839"/>
      <c r="D96" s="857" t="s">
        <v>26</v>
      </c>
      <c r="E96" s="860" t="str">
        <f>IF(D96="Y",1,IF(D96="T",0,IF(D96="Y/T","Belum diisi","Error")))</f>
        <v>Belum diisi</v>
      </c>
      <c r="F96" s="528">
        <v>1</v>
      </c>
      <c r="G96" s="529"/>
      <c r="H96" s="600" t="str">
        <f t="shared" si="1"/>
        <v>Belum Diisi</v>
      </c>
      <c r="I96" s="590" t="s">
        <v>26</v>
      </c>
      <c r="J96" s="591" t="str">
        <f>IF($D$96="Y/T","Isi Tujuan",IF($E$96=0,0,IF(I96="Y",1,IF(I96="T",0,"Isi Dulu"))))</f>
        <v>Isi Tujuan</v>
      </c>
      <c r="K96" s="590" t="s">
        <v>26</v>
      </c>
      <c r="L96" s="591" t="str">
        <f>IF($D$96="Y/T","Isi Tujuan",IF($E$96=0,0,IF(K96="Y",1,IF(K96="T",0,"Isi Dulu"))))</f>
        <v>Isi Tujuan</v>
      </c>
      <c r="M96" s="848" t="s">
        <v>26</v>
      </c>
      <c r="N96" s="851" t="str">
        <f>IF(M96="Y",1,IF(M96="T",0,IF(M96="Y/T","Belum diisi","Error")))</f>
        <v>Belum diisi</v>
      </c>
    </row>
    <row r="97" spans="2:18" ht="15.75">
      <c r="B97" s="837"/>
      <c r="C97" s="840"/>
      <c r="D97" s="858"/>
      <c r="E97" s="861"/>
      <c r="F97" s="549">
        <v>2</v>
      </c>
      <c r="G97" s="550"/>
      <c r="H97" s="598" t="str">
        <f t="shared" si="1"/>
        <v>Belum Diisi</v>
      </c>
      <c r="I97" s="592" t="s">
        <v>26</v>
      </c>
      <c r="J97" s="593" t="str">
        <f>IF($D$96="Y/T","Isi Tujuan",IF($E$96=0,0,IF(I97="Y",1,IF(I97="T",0,"Isi Dulu"))))</f>
        <v>Isi Tujuan</v>
      </c>
      <c r="K97" s="592" t="s">
        <v>26</v>
      </c>
      <c r="L97" s="593" t="str">
        <f>IF($D$96="Y/T","Isi Tujuan",IF($E$96=0,0,IF(K97="Y",1,IF(K97="T",0,"Isi Dulu"))))</f>
        <v>Isi Tujuan</v>
      </c>
      <c r="M97" s="849"/>
      <c r="N97" s="852"/>
    </row>
    <row r="98" spans="2:18" ht="15.75">
      <c r="B98" s="837"/>
      <c r="C98" s="840"/>
      <c r="D98" s="858"/>
      <c r="E98" s="861"/>
      <c r="F98" s="549">
        <v>3</v>
      </c>
      <c r="G98" s="550"/>
      <c r="H98" s="598" t="str">
        <f t="shared" si="1"/>
        <v>Belum Diisi</v>
      </c>
      <c r="I98" s="592" t="s">
        <v>26</v>
      </c>
      <c r="J98" s="593" t="str">
        <f>IF($D$96="Y/T","Isi Tujuan",IF($E$96=0,0,IF(I98="Y",1,IF(I98="T",0,"Isi Dulu"))))</f>
        <v>Isi Tujuan</v>
      </c>
      <c r="K98" s="592" t="s">
        <v>26</v>
      </c>
      <c r="L98" s="593" t="str">
        <f>IF($D$96="Y/T","Isi Tujuan",IF($E$96=0,0,IF(K98="Y",1,IF(K98="T",0,"Isi Dulu"))))</f>
        <v>Isi Tujuan</v>
      </c>
      <c r="M98" s="849"/>
      <c r="N98" s="852"/>
    </row>
    <row r="99" spans="2:18" ht="15.75">
      <c r="B99" s="837"/>
      <c r="C99" s="840"/>
      <c r="D99" s="858"/>
      <c r="E99" s="861"/>
      <c r="F99" s="549">
        <v>4</v>
      </c>
      <c r="G99" s="550"/>
      <c r="H99" s="598" t="str">
        <f t="shared" si="1"/>
        <v>Belum Diisi</v>
      </c>
      <c r="I99" s="592" t="s">
        <v>26</v>
      </c>
      <c r="J99" s="593" t="str">
        <f>IF($D$96="Y/T","Isi Tujuan",IF($E$96=0,0,IF(I99="Y",1,IF(I99="T",0,"Isi Dulu"))))</f>
        <v>Isi Tujuan</v>
      </c>
      <c r="K99" s="592" t="s">
        <v>26</v>
      </c>
      <c r="L99" s="593" t="str">
        <f>IF($D$96="Y/T","Isi Tujuan",IF($E$96=0,0,IF(K99="Y",1,IF(K99="T",0,"Isi Dulu"))))</f>
        <v>Isi Tujuan</v>
      </c>
      <c r="M99" s="849"/>
      <c r="N99" s="852"/>
    </row>
    <row r="100" spans="2:18" ht="15.75">
      <c r="B100" s="838"/>
      <c r="C100" s="841"/>
      <c r="D100" s="859"/>
      <c r="E100" s="862"/>
      <c r="F100" s="569">
        <v>5</v>
      </c>
      <c r="G100" s="570"/>
      <c r="H100" s="599" t="str">
        <f t="shared" si="1"/>
        <v>Belum Diisi</v>
      </c>
      <c r="I100" s="595" t="s">
        <v>26</v>
      </c>
      <c r="J100" s="596" t="str">
        <f>IF($D$96="Y/T","Isi Tujuan",IF($E$96=0,0,IF(I100="Y",1,IF(I100="T",0,"Isi Dulu"))))</f>
        <v>Isi Tujuan</v>
      </c>
      <c r="K100" s="595" t="s">
        <v>26</v>
      </c>
      <c r="L100" s="596" t="str">
        <f>IF($D$96="Y/T","Isi Tujuan",IF($E$96=0,0,IF(K100="Y",1,IF(K100="T",0,"Isi Dulu"))))</f>
        <v>Isi Tujuan</v>
      </c>
      <c r="M100" s="850"/>
      <c r="N100" s="853"/>
    </row>
    <row r="101" spans="2:18" ht="15.75">
      <c r="B101" s="836">
        <v>20</v>
      </c>
      <c r="C101" s="839"/>
      <c r="D101" s="857" t="s">
        <v>26</v>
      </c>
      <c r="E101" s="860" t="str">
        <f>IF(D101="Y",1,IF(D101="T",0,IF(D101="Y/T","Belum diisi","Error")))</f>
        <v>Belum diisi</v>
      </c>
      <c r="F101" s="528">
        <v>1</v>
      </c>
      <c r="G101" s="529"/>
      <c r="H101" s="600" t="str">
        <f t="shared" si="1"/>
        <v>Belum Diisi</v>
      </c>
      <c r="I101" s="590" t="s">
        <v>26</v>
      </c>
      <c r="J101" s="591" t="str">
        <f>IF($D$101="Y/T","Isi Tujuan",IF($E$101=0,0,IF(I101="Y",1,IF(I101="T",0,"Isi Dulu"))))</f>
        <v>Isi Tujuan</v>
      </c>
      <c r="K101" s="590" t="s">
        <v>26</v>
      </c>
      <c r="L101" s="591" t="str">
        <f>IF($D$101="Y/T","Isi Tujuan",IF($E$101=0,0,IF(K101="Y",1,IF(K101="T",0,"Isi Dulu"))))</f>
        <v>Isi Tujuan</v>
      </c>
      <c r="M101" s="848" t="s">
        <v>26</v>
      </c>
      <c r="N101" s="851" t="str">
        <f>IF(M101="Y",1,IF(M101="T",0,IF(M101="Y/T","Belum diisi","Error")))</f>
        <v>Belum diisi</v>
      </c>
    </row>
    <row r="102" spans="2:18" ht="15.75">
      <c r="B102" s="837"/>
      <c r="C102" s="840"/>
      <c r="D102" s="858"/>
      <c r="E102" s="861"/>
      <c r="F102" s="549">
        <v>2</v>
      </c>
      <c r="G102" s="550"/>
      <c r="H102" s="598" t="str">
        <f t="shared" si="1"/>
        <v>Belum Diisi</v>
      </c>
      <c r="I102" s="592" t="s">
        <v>26</v>
      </c>
      <c r="J102" s="593" t="str">
        <f>IF($D$101="Y/T","Isi Tujuan",IF($E$101=0,0,IF(I102="Y",1,IF(I102="T",0,"Isi Dulu"))))</f>
        <v>Isi Tujuan</v>
      </c>
      <c r="K102" s="592" t="s">
        <v>26</v>
      </c>
      <c r="L102" s="593" t="str">
        <f>IF($D$101="Y/T","Isi Tujuan",IF($E$101=0,0,IF(K102="Y",1,IF(K102="T",0,"Isi Dulu"))))</f>
        <v>Isi Tujuan</v>
      </c>
      <c r="M102" s="849"/>
      <c r="N102" s="852"/>
    </row>
    <row r="103" spans="2:18" ht="15.75">
      <c r="B103" s="837"/>
      <c r="C103" s="840"/>
      <c r="D103" s="858"/>
      <c r="E103" s="861"/>
      <c r="F103" s="549">
        <v>3</v>
      </c>
      <c r="G103" s="550"/>
      <c r="H103" s="598" t="str">
        <f t="shared" si="1"/>
        <v>Belum Diisi</v>
      </c>
      <c r="I103" s="592" t="s">
        <v>26</v>
      </c>
      <c r="J103" s="593" t="str">
        <f>IF($D$101="Y/T","Isi Tujuan",IF($E$101=0,0,IF(I103="Y",1,IF(I103="T",0,"Isi Dulu"))))</f>
        <v>Isi Tujuan</v>
      </c>
      <c r="K103" s="592" t="s">
        <v>26</v>
      </c>
      <c r="L103" s="593" t="str">
        <f>IF($D$101="Y/T","Isi Tujuan",IF($E$101=0,0,IF(K103="Y",1,IF(K103="T",0,"Isi Dulu"))))</f>
        <v>Isi Tujuan</v>
      </c>
      <c r="M103" s="849"/>
      <c r="N103" s="852"/>
    </row>
    <row r="104" spans="2:18" ht="15.75">
      <c r="B104" s="837"/>
      <c r="C104" s="840"/>
      <c r="D104" s="858"/>
      <c r="E104" s="861"/>
      <c r="F104" s="549">
        <v>4</v>
      </c>
      <c r="G104" s="550"/>
      <c r="H104" s="598" t="str">
        <f t="shared" si="1"/>
        <v>Belum Diisi</v>
      </c>
      <c r="I104" s="592" t="s">
        <v>26</v>
      </c>
      <c r="J104" s="593" t="str">
        <f>IF($D$101="Y/T","Isi Tujuan",IF($E$101=0,0,IF(I104="Y",1,IF(I104="T",0,"Isi Dulu"))))</f>
        <v>Isi Tujuan</v>
      </c>
      <c r="K104" s="592" t="s">
        <v>26</v>
      </c>
      <c r="L104" s="593" t="str">
        <f>IF($D$101="Y/T","Isi Tujuan",IF($E$101=0,0,IF(K104="Y",1,IF(K104="T",0,"Isi Dulu"))))</f>
        <v>Isi Tujuan</v>
      </c>
      <c r="M104" s="849"/>
      <c r="N104" s="852"/>
    </row>
    <row r="105" spans="2:18" ht="15.75">
      <c r="B105" s="838"/>
      <c r="C105" s="841"/>
      <c r="D105" s="859"/>
      <c r="E105" s="862"/>
      <c r="F105" s="569">
        <v>5</v>
      </c>
      <c r="G105" s="570"/>
      <c r="H105" s="599" t="str">
        <f t="shared" si="1"/>
        <v>Belum Diisi</v>
      </c>
      <c r="I105" s="595" t="s">
        <v>26</v>
      </c>
      <c r="J105" s="596" t="str">
        <f>IF($D$101="Y/T","Isi Tujuan",IF($E$101=0,0,IF(I105="Y",1,IF(I105="T",0,"Isi Dulu"))))</f>
        <v>Isi Tujuan</v>
      </c>
      <c r="K105" s="595" t="s">
        <v>26</v>
      </c>
      <c r="L105" s="596" t="str">
        <f>IF($D$101="Y/T","Isi Tujuan",IF($E$101=0,0,IF(K105="Y",1,IF(K105="T",0,"Isi Dulu"))))</f>
        <v>Isi Tujuan</v>
      </c>
      <c r="M105" s="850"/>
      <c r="N105" s="853"/>
    </row>
    <row r="106" spans="2:18" s="527" customFormat="1" ht="15.75">
      <c r="B106" s="601"/>
      <c r="C106" s="581"/>
      <c r="D106" s="582"/>
      <c r="E106" s="602" t="e">
        <f>AVERAGE(E6:E105)</f>
        <v>#DIV/0!</v>
      </c>
      <c r="F106" s="603"/>
      <c r="G106" s="583"/>
      <c r="H106" s="602" t="e">
        <f>(IF($D6="Y/T",0,AVERAGE(H6:H10))+IF($D11="Y/T",0,AVERAGE(H11:H15))+IF($D16="Y/T",0,AVERAGE(H16:H20))+IF($D21="Y/T",0,AVERAGE(H21:H25))+IF($D26="Y/T",0,AVERAGE(H26:H30))+IF($D31="Y/T",0,AVERAGE(H31:H35))+IF($D36="Y/T",0,AVERAGE(H36:H40))+IF($D41="Y/T",0,AVERAGE(H41:H45))+IF($D46="Y/T",0,AVERAGE(H46:H50))+IF($D51="Y/T",0,AVERAGE(H51:H55))+IF($D56="Y/T",0,AVERAGE(H56:H60))+IF($D61="Y/T",0,AVERAGE(H61:H65))+IF($D66="Y/T",0,AVERAGE(H66:H70))+IF($D71="Y/T",0,AVERAGE(H71:H75))+IF($D76="Y/T",0,AVERAGE(H76:H80))+IF($D81="Y/T",0,AVERAGE(H81:H85))+IF($D86="Y/T",0,AVERAGE(H86:H90))+IF($D91="Y/T",0,AVERAGE(H91:H95))+IF($D96="Y/T",0,AVERAGE(H96:H100))+IF($D101="Y/T",0,AVERAGE(H101:H105)))/(COUNTIF($D6:$D105,"Y")+COUNTIF($D6:$D105,"T"))</f>
        <v>#DIV/0!</v>
      </c>
      <c r="I106" s="582"/>
      <c r="J106" s="602" t="e">
        <f>(IF($D6="Y/T",0,AVERAGE(J6:J10))+IF($D11="Y/T",0,AVERAGE(J11:J15))+IF($D16="Y/T",0,AVERAGE(J16:J20))+IF($D21="Y/T",0,AVERAGE(J21:J25))+IF($D26="Y/T",0,AVERAGE(J26:J30))+IF($D31="Y/T",0,AVERAGE(J31:J35))+IF($D36="Y/T",0,AVERAGE(J36:J40))+IF($D41="Y/T",0,AVERAGE(J41:J45))+IF($D46="Y/T",0,AVERAGE(J46:J50))+IF($D51="Y/T",0,AVERAGE(J51:J55))+IF($D56="Y/T",0,AVERAGE(J56:J60))+IF($D61="Y/T",0,AVERAGE(J61:J65))+IF($D66="Y/T",0,AVERAGE(J66:J70))+IF($D71="Y/T",0,AVERAGE(J71:J75))+IF($D76="Y/T",0,AVERAGE(J76:J80))+IF($D81="Y/T",0,AVERAGE(J81:J85))+IF($D86="Y/T",0,AVERAGE(J86:J90))+IF($D91="Y/T",0,AVERAGE(J91:J95))+IF($D96="Y/T",0,AVERAGE(J96:J100))+IF($D101="Y/T",0,AVERAGE(J101:J105)))/(COUNTIF($D6:$D105,"Y")+COUNTIF($D6:$D105,"T"))</f>
        <v>#DIV/0!</v>
      </c>
      <c r="K106" s="582"/>
      <c r="L106" s="602" t="e">
        <f>(IF($D6="Y/T",0,AVERAGE(L6:L10))+IF($D11="Y/T",0,AVERAGE(L11:L15))+IF($D16="Y/T",0,AVERAGE(L16:L20))+IF($D21="Y/T",0,AVERAGE(L21:L25))+IF($D26="Y/T",0,AVERAGE(L26:L30))+IF($D31="Y/T",0,AVERAGE(L31:L35))+IF($D36="Y/T",0,AVERAGE(L36:L40))+IF($D41="Y/T",0,AVERAGE(L41:L45))+IF($D46="Y/T",0,AVERAGE(L46:L50))+IF($D51="Y/T",0,AVERAGE(L51:L55))+IF($D56="Y/T",0,AVERAGE(L56:L60))+IF($D61="Y/T",0,AVERAGE(L61:L65))+IF($D66="Y/T",0,AVERAGE(L66:L70))+IF($D71="Y/T",0,AVERAGE(L71:L75))+IF($D76="Y/T",0,AVERAGE(L76:L80))+IF($D81="Y/T",0,AVERAGE(L81:L85))+IF($D86="Y/T",0,AVERAGE(L86:L90))+IF($D91="Y/T",0,AVERAGE(L91:L95))+IF($D96="Y/T",0,AVERAGE(L96:L100))+IF($D101="Y/T",0,AVERAGE(L101:L105)))/(COUNTIF($D6:$D105,"Y")+COUNTIF($D6:$D105,"T"))</f>
        <v>#DIV/0!</v>
      </c>
      <c r="M106" s="582"/>
      <c r="N106" s="602" t="e">
        <f>AVERAGE(N6:N105)</f>
        <v>#DIV/0!</v>
      </c>
    </row>
    <row r="107" spans="2:18" s="527" customFormat="1" ht="15.75">
      <c r="B107" s="864" t="s">
        <v>508</v>
      </c>
      <c r="C107" s="865"/>
      <c r="D107" s="865"/>
      <c r="E107" s="865"/>
      <c r="F107" s="865"/>
      <c r="G107" s="865"/>
      <c r="H107" s="865"/>
      <c r="I107" s="865"/>
      <c r="J107" s="866"/>
      <c r="K107" s="604"/>
      <c r="L107" s="604"/>
      <c r="M107" s="604"/>
      <c r="N107" s="604"/>
      <c r="O107" s="517"/>
      <c r="P107" s="517"/>
      <c r="Q107" s="517"/>
      <c r="R107" s="517"/>
    </row>
    <row r="108" spans="2:18" s="527" customFormat="1" ht="15.75">
      <c r="B108" s="836">
        <v>1</v>
      </c>
      <c r="C108" s="839"/>
      <c r="D108" s="857" t="s">
        <v>26</v>
      </c>
      <c r="E108" s="854" t="str">
        <f>IF(D108="Y",1,IF(D108="T",0,IF(D108="Y/T","Belum diisi","Error")))</f>
        <v>Belum diisi</v>
      </c>
      <c r="F108" s="528">
        <v>1</v>
      </c>
      <c r="G108" s="529"/>
      <c r="H108" s="589" t="str">
        <f t="shared" ref="H108:H171" si="2">IF(OR(J108="Isi Dulu",L108="Isi Dulu",J108="Isi Sasaran",L108="Isi Sasaran"),"Belum Diisi",IF(SUM(J108,L108)=2,1,IF(SUM(J108,L108)=1,0,IF(SUM(J108,L108)=0,0,"Error"))))</f>
        <v>Belum Diisi</v>
      </c>
      <c r="I108" s="590" t="s">
        <v>26</v>
      </c>
      <c r="J108" s="591" t="str">
        <f>IF($D$108="Y/T","Isi Sasaran",IF($E$108=0,0,IF(I108="Y",1,IF(I108="T",0,"Isi Dulu"))))</f>
        <v>Isi Sasaran</v>
      </c>
      <c r="K108" s="590" t="s">
        <v>26</v>
      </c>
      <c r="L108" s="591" t="str">
        <f>IF($D$108="Y/T","Isi Sasaran",IF($E$108=0,0,IF(K108="Y",1,IF(K108="T",0,"Isi Dulu"))))</f>
        <v>Isi Sasaran</v>
      </c>
      <c r="M108" s="848" t="s">
        <v>26</v>
      </c>
      <c r="N108" s="851" t="str">
        <f>IF(M108="Y",1,IF(M108="T",0,IF(M108="Y/T","Belum diisi","Error")))</f>
        <v>Belum diisi</v>
      </c>
      <c r="O108" s="517"/>
      <c r="P108" s="517"/>
      <c r="Q108" s="517"/>
      <c r="R108" s="517"/>
    </row>
    <row r="109" spans="2:18" s="527" customFormat="1" ht="15.75">
      <c r="B109" s="837"/>
      <c r="C109" s="840"/>
      <c r="D109" s="858"/>
      <c r="E109" s="855"/>
      <c r="F109" s="549">
        <v>2</v>
      </c>
      <c r="G109" s="550"/>
      <c r="H109" s="589" t="str">
        <f t="shared" si="2"/>
        <v>Belum Diisi</v>
      </c>
      <c r="I109" s="592" t="s">
        <v>26</v>
      </c>
      <c r="J109" s="593" t="str">
        <f>IF($D$108="Y/T","Isi Sasaran",IF($E$108=0,0,IF(I109="Y",1,IF(I109="T",0,"Isi Dulu"))))</f>
        <v>Isi Sasaran</v>
      </c>
      <c r="K109" s="592" t="s">
        <v>26</v>
      </c>
      <c r="L109" s="593" t="str">
        <f>IF($D$108="Y/T","Isi Sasaran",IF($E$108=0,0,IF(K109="Y",1,IF(K109="T",0,"Isi Dulu"))))</f>
        <v>Isi Sasaran</v>
      </c>
      <c r="M109" s="849"/>
      <c r="N109" s="852"/>
      <c r="O109" s="517"/>
      <c r="P109" s="517"/>
      <c r="Q109" s="517"/>
      <c r="R109" s="517"/>
    </row>
    <row r="110" spans="2:18" s="527" customFormat="1" ht="15.75">
      <c r="B110" s="837"/>
      <c r="C110" s="840"/>
      <c r="D110" s="858"/>
      <c r="E110" s="855"/>
      <c r="F110" s="549">
        <v>3</v>
      </c>
      <c r="G110" s="550"/>
      <c r="H110" s="589" t="str">
        <f t="shared" si="2"/>
        <v>Belum Diisi</v>
      </c>
      <c r="I110" s="592" t="s">
        <v>26</v>
      </c>
      <c r="J110" s="593" t="str">
        <f>IF($D$108="Y/T","Isi Sasaran",IF($E$108=0,0,IF(I110="Y",1,IF(I110="T",0,"Isi Dulu"))))</f>
        <v>Isi Sasaran</v>
      </c>
      <c r="K110" s="592" t="s">
        <v>26</v>
      </c>
      <c r="L110" s="593" t="str">
        <f>IF($D$108="Y/T","Isi Sasaran",IF($E$108=0,0,IF(K110="Y",1,IF(K110="T",0,"Isi Dulu"))))</f>
        <v>Isi Sasaran</v>
      </c>
      <c r="M110" s="849"/>
      <c r="N110" s="852"/>
      <c r="O110" s="517"/>
      <c r="P110" s="517"/>
      <c r="Q110" s="517"/>
      <c r="R110" s="517"/>
    </row>
    <row r="111" spans="2:18" s="527" customFormat="1" ht="15.75">
      <c r="B111" s="837"/>
      <c r="C111" s="840"/>
      <c r="D111" s="858"/>
      <c r="E111" s="855"/>
      <c r="F111" s="549">
        <v>4</v>
      </c>
      <c r="G111" s="550"/>
      <c r="H111" s="589" t="str">
        <f t="shared" si="2"/>
        <v>Belum Diisi</v>
      </c>
      <c r="I111" s="592" t="s">
        <v>26</v>
      </c>
      <c r="J111" s="593" t="str">
        <f>IF($D$108="Y/T","Isi Sasaran",IF($E$108=0,0,IF(I111="Y",1,IF(I111="T",0,"Isi Dulu"))))</f>
        <v>Isi Sasaran</v>
      </c>
      <c r="K111" s="592" t="s">
        <v>26</v>
      </c>
      <c r="L111" s="593" t="str">
        <f>IF($D$108="Y/T","Isi Sasaran",IF($E$108=0,0,IF(K111="Y",1,IF(K111="T",0,"Isi Dulu"))))</f>
        <v>Isi Sasaran</v>
      </c>
      <c r="M111" s="849"/>
      <c r="N111" s="852"/>
      <c r="O111" s="517"/>
      <c r="P111" s="517"/>
      <c r="Q111" s="517"/>
      <c r="R111" s="517"/>
    </row>
    <row r="112" spans="2:18" s="527" customFormat="1" ht="15.75">
      <c r="B112" s="838"/>
      <c r="C112" s="841"/>
      <c r="D112" s="859"/>
      <c r="E112" s="856"/>
      <c r="F112" s="569">
        <v>5</v>
      </c>
      <c r="G112" s="570"/>
      <c r="H112" s="594" t="str">
        <f t="shared" si="2"/>
        <v>Belum Diisi</v>
      </c>
      <c r="I112" s="595" t="s">
        <v>26</v>
      </c>
      <c r="J112" s="596" t="str">
        <f>IF($D$108="Y/T","Isi Sasaran",IF($E$108=0,0,IF(I112="Y",1,IF(I112="T",0,"Isi Dulu"))))</f>
        <v>Isi Sasaran</v>
      </c>
      <c r="K112" s="595" t="s">
        <v>26</v>
      </c>
      <c r="L112" s="596" t="str">
        <f>IF($D$108="Y/T","Isi Sasaran",IF($E$108=0,0,IF(K112="Y",1,IF(K112="T",0,"Isi Dulu"))))</f>
        <v>Isi Sasaran</v>
      </c>
      <c r="M112" s="850"/>
      <c r="N112" s="853"/>
      <c r="O112" s="517"/>
      <c r="P112" s="517"/>
      <c r="Q112" s="517"/>
      <c r="R112" s="517"/>
    </row>
    <row r="113" spans="2:18" s="527" customFormat="1" ht="15.75">
      <c r="B113" s="836">
        <v>2</v>
      </c>
      <c r="C113" s="839"/>
      <c r="D113" s="857" t="s">
        <v>26</v>
      </c>
      <c r="E113" s="854" t="str">
        <f>IF(D113="Y",1,IF(D113="T",0,IF(D113="Y/T","Belum diisi","Error")))</f>
        <v>Belum diisi</v>
      </c>
      <c r="F113" s="528">
        <v>1</v>
      </c>
      <c r="G113" s="529"/>
      <c r="H113" s="597" t="str">
        <f t="shared" si="2"/>
        <v>Belum Diisi</v>
      </c>
      <c r="I113" s="590" t="s">
        <v>26</v>
      </c>
      <c r="J113" s="591" t="str">
        <f>IF($D$113="Y/T","Isi Sasaran",IF($E$113=0,0,IF(I113="Y",1,IF(I113="T",0,"Isi Dulu"))))</f>
        <v>Isi Sasaran</v>
      </c>
      <c r="K113" s="590" t="s">
        <v>26</v>
      </c>
      <c r="L113" s="591" t="str">
        <f>IF($D$113="Y/T","Isi Sasaran",IF($E$113=0,0,IF(K113="Y",1,IF(K113="T",0,"Isi Dulu"))))</f>
        <v>Isi Sasaran</v>
      </c>
      <c r="M113" s="848" t="s">
        <v>26</v>
      </c>
      <c r="N113" s="851" t="str">
        <f>IF(M113="Y",1,IF(M113="T",0,IF(M113="Y/T","Belum diisi","Error")))</f>
        <v>Belum diisi</v>
      </c>
      <c r="O113" s="517"/>
      <c r="P113" s="517"/>
      <c r="Q113" s="517"/>
      <c r="R113" s="517"/>
    </row>
    <row r="114" spans="2:18" s="527" customFormat="1" ht="15.75">
      <c r="B114" s="837"/>
      <c r="C114" s="840"/>
      <c r="D114" s="858"/>
      <c r="E114" s="855"/>
      <c r="F114" s="549">
        <v>2</v>
      </c>
      <c r="G114" s="550"/>
      <c r="H114" s="598" t="str">
        <f t="shared" si="2"/>
        <v>Belum Diisi</v>
      </c>
      <c r="I114" s="592" t="s">
        <v>26</v>
      </c>
      <c r="J114" s="593" t="str">
        <f>IF($D$113="Y/T","Isi Sasaran",IF($E$113=0,0,IF(I114="Y",1,IF(I114="T",0,"Isi Dulu"))))</f>
        <v>Isi Sasaran</v>
      </c>
      <c r="K114" s="592" t="s">
        <v>26</v>
      </c>
      <c r="L114" s="593" t="str">
        <f>IF($D$113="Y/T","Isi Sasaran",IF($E$113=0,0,IF(K114="Y",1,IF(K114="T",0,"Isi Dulu"))))</f>
        <v>Isi Sasaran</v>
      </c>
      <c r="M114" s="849"/>
      <c r="N114" s="852"/>
      <c r="O114" s="517"/>
      <c r="P114" s="517"/>
      <c r="Q114" s="517"/>
      <c r="R114" s="517"/>
    </row>
    <row r="115" spans="2:18" s="527" customFormat="1" ht="15.75">
      <c r="B115" s="837"/>
      <c r="C115" s="840"/>
      <c r="D115" s="858"/>
      <c r="E115" s="855"/>
      <c r="F115" s="549">
        <v>3</v>
      </c>
      <c r="G115" s="550"/>
      <c r="H115" s="598" t="str">
        <f t="shared" si="2"/>
        <v>Belum Diisi</v>
      </c>
      <c r="I115" s="592" t="s">
        <v>26</v>
      </c>
      <c r="J115" s="593" t="str">
        <f>IF($D$113="Y/T","Isi Sasaran",IF($E$113=0,0,IF(I115="Y",1,IF(I115="T",0,"Isi Dulu"))))</f>
        <v>Isi Sasaran</v>
      </c>
      <c r="K115" s="592" t="s">
        <v>26</v>
      </c>
      <c r="L115" s="593" t="str">
        <f>IF($D$113="Y/T","Isi Sasaran",IF($E$113=0,0,IF(K115="Y",1,IF(K115="T",0,"Isi Dulu"))))</f>
        <v>Isi Sasaran</v>
      </c>
      <c r="M115" s="849"/>
      <c r="N115" s="852"/>
      <c r="O115" s="517"/>
      <c r="P115" s="517"/>
      <c r="Q115" s="517"/>
      <c r="R115" s="517"/>
    </row>
    <row r="116" spans="2:18" s="527" customFormat="1" ht="15.75">
      <c r="B116" s="837"/>
      <c r="C116" s="840"/>
      <c r="D116" s="858"/>
      <c r="E116" s="855"/>
      <c r="F116" s="549">
        <v>4</v>
      </c>
      <c r="G116" s="550"/>
      <c r="H116" s="598" t="str">
        <f t="shared" si="2"/>
        <v>Belum Diisi</v>
      </c>
      <c r="I116" s="592" t="s">
        <v>26</v>
      </c>
      <c r="J116" s="593" t="str">
        <f>IF($D$113="Y/T","Isi Sasaran",IF($E$113=0,0,IF(I116="Y",1,IF(I116="T",0,"Isi Dulu"))))</f>
        <v>Isi Sasaran</v>
      </c>
      <c r="K116" s="592" t="s">
        <v>26</v>
      </c>
      <c r="L116" s="593" t="str">
        <f>IF($D$113="Y/T","Isi Sasaran",IF($E$113=0,0,IF(K116="Y",1,IF(K116="T",0,"Isi Dulu"))))</f>
        <v>Isi Sasaran</v>
      </c>
      <c r="M116" s="849"/>
      <c r="N116" s="852"/>
      <c r="O116" s="517"/>
      <c r="P116" s="517"/>
      <c r="Q116" s="517"/>
      <c r="R116" s="517"/>
    </row>
    <row r="117" spans="2:18" s="527" customFormat="1" ht="15.75">
      <c r="B117" s="838"/>
      <c r="C117" s="841"/>
      <c r="D117" s="859"/>
      <c r="E117" s="856"/>
      <c r="F117" s="569">
        <v>5</v>
      </c>
      <c r="G117" s="570"/>
      <c r="H117" s="599" t="str">
        <f t="shared" si="2"/>
        <v>Belum Diisi</v>
      </c>
      <c r="I117" s="595" t="s">
        <v>26</v>
      </c>
      <c r="J117" s="596" t="str">
        <f>IF($D$113="Y/T","Isi Sasaran",IF($E$113=0,0,IF(I117="Y",1,IF(I117="T",0,"Isi Dulu"))))</f>
        <v>Isi Sasaran</v>
      </c>
      <c r="K117" s="595" t="s">
        <v>26</v>
      </c>
      <c r="L117" s="596" t="str">
        <f>IF($D$113="Y/T","Isi Sasaran",IF($E$113=0,0,IF(K117="Y",1,IF(K117="T",0,"Isi Dulu"))))</f>
        <v>Isi Sasaran</v>
      </c>
      <c r="M117" s="850"/>
      <c r="N117" s="853"/>
      <c r="O117" s="517"/>
      <c r="P117" s="517"/>
      <c r="Q117" s="517"/>
      <c r="R117" s="517"/>
    </row>
    <row r="118" spans="2:18" s="527" customFormat="1" ht="15.75">
      <c r="B118" s="836">
        <v>3</v>
      </c>
      <c r="C118" s="839"/>
      <c r="D118" s="857" t="s">
        <v>26</v>
      </c>
      <c r="E118" s="854" t="str">
        <f>IF(D118="Y",1,IF(D118="T",0,IF(D118="Y/T","Belum diisi","Error")))</f>
        <v>Belum diisi</v>
      </c>
      <c r="F118" s="528">
        <v>1</v>
      </c>
      <c r="G118" s="529"/>
      <c r="H118" s="600" t="str">
        <f t="shared" si="2"/>
        <v>Belum Diisi</v>
      </c>
      <c r="I118" s="590" t="s">
        <v>26</v>
      </c>
      <c r="J118" s="591" t="str">
        <f>IF($D$118="Y/T","Isi Sasaran",IF($E$118=0,0,IF(I118="Y",1,IF(I118="T",0,"Isi Dulu"))))</f>
        <v>Isi Sasaran</v>
      </c>
      <c r="K118" s="590" t="s">
        <v>26</v>
      </c>
      <c r="L118" s="591" t="str">
        <f>IF($D$118="Y/T","Isi Sasaran",IF($E$118=0,0,IF(K118="Y",1,IF(K118="T",0,"Isi Dulu"))))</f>
        <v>Isi Sasaran</v>
      </c>
      <c r="M118" s="848" t="s">
        <v>26</v>
      </c>
      <c r="N118" s="851" t="str">
        <f>IF(M118="Y",1,IF(M118="T",0,IF(M118="Y/T","Belum diisi","Error")))</f>
        <v>Belum diisi</v>
      </c>
      <c r="O118" s="517"/>
      <c r="P118" s="517"/>
      <c r="Q118" s="517"/>
      <c r="R118" s="517"/>
    </row>
    <row r="119" spans="2:18" s="527" customFormat="1" ht="15.75">
      <c r="B119" s="837"/>
      <c r="C119" s="840"/>
      <c r="D119" s="858"/>
      <c r="E119" s="855"/>
      <c r="F119" s="549">
        <v>2</v>
      </c>
      <c r="G119" s="550"/>
      <c r="H119" s="598" t="str">
        <f t="shared" si="2"/>
        <v>Belum Diisi</v>
      </c>
      <c r="I119" s="592" t="s">
        <v>26</v>
      </c>
      <c r="J119" s="593" t="str">
        <f>IF($D$118="Y/T","Isi Sasaran",IF($E$118=0,0,IF(I119="Y",1,IF(I119="T",0,"Isi Dulu"))))</f>
        <v>Isi Sasaran</v>
      </c>
      <c r="K119" s="592" t="s">
        <v>26</v>
      </c>
      <c r="L119" s="593" t="str">
        <f>IF($D$118="Y/T","Isi Sasaran",IF($E$118=0,0,IF(K119="Y",1,IF(K119="T",0,"Isi Dulu"))))</f>
        <v>Isi Sasaran</v>
      </c>
      <c r="M119" s="849"/>
      <c r="N119" s="852"/>
      <c r="O119" s="517"/>
      <c r="P119" s="517"/>
      <c r="Q119" s="517"/>
      <c r="R119" s="517"/>
    </row>
    <row r="120" spans="2:18" s="527" customFormat="1" ht="15.75">
      <c r="B120" s="837"/>
      <c r="C120" s="840"/>
      <c r="D120" s="858"/>
      <c r="E120" s="855"/>
      <c r="F120" s="549">
        <v>3</v>
      </c>
      <c r="G120" s="550"/>
      <c r="H120" s="598" t="str">
        <f t="shared" si="2"/>
        <v>Belum Diisi</v>
      </c>
      <c r="I120" s="592" t="s">
        <v>26</v>
      </c>
      <c r="J120" s="593" t="str">
        <f>IF($D$118="Y/T","Isi Sasaran",IF($E$118=0,0,IF(I120="Y",1,IF(I120="T",0,"Isi Dulu"))))</f>
        <v>Isi Sasaran</v>
      </c>
      <c r="K120" s="592" t="s">
        <v>26</v>
      </c>
      <c r="L120" s="593" t="str">
        <f>IF($D$118="Y/T","Isi Sasaran",IF($E$118=0,0,IF(K120="Y",1,IF(K120="T",0,"Isi Dulu"))))</f>
        <v>Isi Sasaran</v>
      </c>
      <c r="M120" s="849"/>
      <c r="N120" s="852"/>
      <c r="O120" s="517"/>
      <c r="P120" s="517"/>
      <c r="Q120" s="517"/>
      <c r="R120" s="517"/>
    </row>
    <row r="121" spans="2:18" s="527" customFormat="1" ht="15.75">
      <c r="B121" s="837"/>
      <c r="C121" s="840"/>
      <c r="D121" s="858"/>
      <c r="E121" s="855"/>
      <c r="F121" s="549">
        <v>4</v>
      </c>
      <c r="G121" s="550"/>
      <c r="H121" s="598" t="str">
        <f t="shared" si="2"/>
        <v>Belum Diisi</v>
      </c>
      <c r="I121" s="592" t="s">
        <v>26</v>
      </c>
      <c r="J121" s="593" t="str">
        <f>IF($D$118="Y/T","Isi Sasaran",IF($E$118=0,0,IF(I121="Y",1,IF(I121="T",0,"Isi Dulu"))))</f>
        <v>Isi Sasaran</v>
      </c>
      <c r="K121" s="592" t="s">
        <v>26</v>
      </c>
      <c r="L121" s="593" t="str">
        <f>IF($D$118="Y/T","Isi Sasaran",IF($E$118=0,0,IF(K121="Y",1,IF(K121="T",0,"Isi Dulu"))))</f>
        <v>Isi Sasaran</v>
      </c>
      <c r="M121" s="849"/>
      <c r="N121" s="852"/>
      <c r="O121" s="517"/>
      <c r="P121" s="517"/>
      <c r="Q121" s="517"/>
      <c r="R121" s="517"/>
    </row>
    <row r="122" spans="2:18" s="527" customFormat="1" ht="15.75">
      <c r="B122" s="838"/>
      <c r="C122" s="841"/>
      <c r="D122" s="859"/>
      <c r="E122" s="856"/>
      <c r="F122" s="569">
        <v>5</v>
      </c>
      <c r="G122" s="570"/>
      <c r="H122" s="599" t="str">
        <f t="shared" si="2"/>
        <v>Belum Diisi</v>
      </c>
      <c r="I122" s="595" t="s">
        <v>26</v>
      </c>
      <c r="J122" s="596" t="str">
        <f>IF($D$118="Y/T","Isi Sasaran",IF($E$118=0,0,IF(I122="Y",1,IF(I122="T",0,"Isi Dulu"))))</f>
        <v>Isi Sasaran</v>
      </c>
      <c r="K122" s="595" t="s">
        <v>26</v>
      </c>
      <c r="L122" s="596" t="str">
        <f>IF($D$118="Y/T","Isi Sasaran",IF($E$118=0,0,IF(K122="Y",1,IF(K122="T",0,"Isi Dulu"))))</f>
        <v>Isi Sasaran</v>
      </c>
      <c r="M122" s="850"/>
      <c r="N122" s="853"/>
      <c r="O122" s="517"/>
      <c r="P122" s="517"/>
      <c r="Q122" s="517"/>
      <c r="R122" s="517"/>
    </row>
    <row r="123" spans="2:18" s="527" customFormat="1" ht="15.75">
      <c r="B123" s="836">
        <v>4</v>
      </c>
      <c r="C123" s="839"/>
      <c r="D123" s="857" t="s">
        <v>26</v>
      </c>
      <c r="E123" s="854" t="str">
        <f>IF(D123="Y",1,IF(D123="T",0,IF(D123="Y/T","Belum diisi","Error")))</f>
        <v>Belum diisi</v>
      </c>
      <c r="F123" s="528">
        <v>1</v>
      </c>
      <c r="G123" s="529"/>
      <c r="H123" s="600" t="str">
        <f t="shared" si="2"/>
        <v>Belum Diisi</v>
      </c>
      <c r="I123" s="590" t="s">
        <v>26</v>
      </c>
      <c r="J123" s="591" t="str">
        <f>IF($D$123="Y/T","Isi Sasaran",IF($E$123=0,0,IF(I123="Y",1,IF(I123="T",0,"Isi Dulu"))))</f>
        <v>Isi Sasaran</v>
      </c>
      <c r="K123" s="590" t="s">
        <v>26</v>
      </c>
      <c r="L123" s="591" t="str">
        <f>IF($D$123="Y/T","Isi Sasaran",IF($E$123=0,0,IF(K123="Y",1,IF(K123="T",0,"Isi Dulu"))))</f>
        <v>Isi Sasaran</v>
      </c>
      <c r="M123" s="848" t="s">
        <v>26</v>
      </c>
      <c r="N123" s="851" t="str">
        <f>IF(M123="Y",1,IF(M123="T",0,IF(M123="Y/T","Belum diisi","Error")))</f>
        <v>Belum diisi</v>
      </c>
      <c r="O123" s="517"/>
      <c r="P123" s="517"/>
      <c r="Q123" s="517"/>
      <c r="R123" s="517"/>
    </row>
    <row r="124" spans="2:18" s="527" customFormat="1" ht="15.75">
      <c r="B124" s="837"/>
      <c r="C124" s="840"/>
      <c r="D124" s="858"/>
      <c r="E124" s="855"/>
      <c r="F124" s="549">
        <v>2</v>
      </c>
      <c r="G124" s="550"/>
      <c r="H124" s="598" t="str">
        <f t="shared" si="2"/>
        <v>Belum Diisi</v>
      </c>
      <c r="I124" s="592" t="s">
        <v>26</v>
      </c>
      <c r="J124" s="593" t="str">
        <f>IF($D$123="Y/T","Isi Sasaran",IF($E$123=0,0,IF(I124="Y",1,IF(I124="T",0,"Isi Dulu"))))</f>
        <v>Isi Sasaran</v>
      </c>
      <c r="K124" s="592" t="s">
        <v>26</v>
      </c>
      <c r="L124" s="593" t="str">
        <f>IF($D$123="Y/T","Isi Sasaran",IF($E$123=0,0,IF(K124="Y",1,IF(K124="T",0,"Isi Dulu"))))</f>
        <v>Isi Sasaran</v>
      </c>
      <c r="M124" s="849"/>
      <c r="N124" s="852"/>
      <c r="O124" s="517"/>
      <c r="P124" s="517"/>
      <c r="Q124" s="517"/>
      <c r="R124" s="517"/>
    </row>
    <row r="125" spans="2:18" s="527" customFormat="1" ht="15.75">
      <c r="B125" s="837"/>
      <c r="C125" s="840"/>
      <c r="D125" s="858"/>
      <c r="E125" s="855"/>
      <c r="F125" s="549">
        <v>3</v>
      </c>
      <c r="G125" s="550"/>
      <c r="H125" s="598" t="str">
        <f t="shared" si="2"/>
        <v>Belum Diisi</v>
      </c>
      <c r="I125" s="592" t="s">
        <v>26</v>
      </c>
      <c r="J125" s="593" t="str">
        <f>IF($D$123="Y/T","Isi Sasaran",IF($E$123=0,0,IF(I125="Y",1,IF(I125="T",0,"Isi Dulu"))))</f>
        <v>Isi Sasaran</v>
      </c>
      <c r="K125" s="592" t="s">
        <v>26</v>
      </c>
      <c r="L125" s="593" t="str">
        <f>IF($D$123="Y/T","Isi Sasaran",IF($E$123=0,0,IF(K125="Y",1,IF(K125="T",0,"Isi Dulu"))))</f>
        <v>Isi Sasaran</v>
      </c>
      <c r="M125" s="849"/>
      <c r="N125" s="852"/>
      <c r="O125" s="517"/>
      <c r="P125" s="517"/>
      <c r="Q125" s="517"/>
      <c r="R125" s="517"/>
    </row>
    <row r="126" spans="2:18" s="527" customFormat="1" ht="15.75">
      <c r="B126" s="837"/>
      <c r="C126" s="840"/>
      <c r="D126" s="858"/>
      <c r="E126" s="855"/>
      <c r="F126" s="549">
        <v>4</v>
      </c>
      <c r="G126" s="550"/>
      <c r="H126" s="598" t="str">
        <f t="shared" si="2"/>
        <v>Belum Diisi</v>
      </c>
      <c r="I126" s="592" t="s">
        <v>26</v>
      </c>
      <c r="J126" s="593" t="str">
        <f>IF($D$123="Y/T","Isi Sasaran",IF($E$123=0,0,IF(I126="Y",1,IF(I126="T",0,"Isi Dulu"))))</f>
        <v>Isi Sasaran</v>
      </c>
      <c r="K126" s="592" t="s">
        <v>26</v>
      </c>
      <c r="L126" s="593" t="str">
        <f>IF($D$123="Y/T","Isi Sasaran",IF($E$123=0,0,IF(K126="Y",1,IF(K126="T",0,"Isi Dulu"))))</f>
        <v>Isi Sasaran</v>
      </c>
      <c r="M126" s="849"/>
      <c r="N126" s="852"/>
      <c r="O126" s="517"/>
      <c r="P126" s="517"/>
      <c r="Q126" s="517"/>
      <c r="R126" s="517"/>
    </row>
    <row r="127" spans="2:18" s="527" customFormat="1" ht="15.75">
      <c r="B127" s="838"/>
      <c r="C127" s="841"/>
      <c r="D127" s="859"/>
      <c r="E127" s="856"/>
      <c r="F127" s="569">
        <v>5</v>
      </c>
      <c r="G127" s="570"/>
      <c r="H127" s="599" t="str">
        <f t="shared" si="2"/>
        <v>Belum Diisi</v>
      </c>
      <c r="I127" s="595" t="s">
        <v>26</v>
      </c>
      <c r="J127" s="596" t="str">
        <f>IF($D$123="Y/T","Isi Sasaran",IF($E$123=0,0,IF(I127="Y",1,IF(I127="T",0,"Isi Dulu"))))</f>
        <v>Isi Sasaran</v>
      </c>
      <c r="K127" s="595" t="s">
        <v>26</v>
      </c>
      <c r="L127" s="596" t="str">
        <f>IF($D$123="Y/T","Isi Sasaran",IF($E$123=0,0,IF(K127="Y",1,IF(K127="T",0,"Isi Dulu"))))</f>
        <v>Isi Sasaran</v>
      </c>
      <c r="M127" s="850"/>
      <c r="N127" s="853"/>
      <c r="O127" s="517"/>
      <c r="P127" s="517"/>
      <c r="Q127" s="517"/>
      <c r="R127" s="517"/>
    </row>
    <row r="128" spans="2:18" s="527" customFormat="1" ht="15.75">
      <c r="B128" s="836">
        <v>5</v>
      </c>
      <c r="C128" s="839"/>
      <c r="D128" s="857" t="s">
        <v>26</v>
      </c>
      <c r="E128" s="854" t="str">
        <f>IF(D128="Y",1,IF(D128="T",0,IF(D128="Y/T","Belum diisi","Error")))</f>
        <v>Belum diisi</v>
      </c>
      <c r="F128" s="528">
        <v>1</v>
      </c>
      <c r="G128" s="529"/>
      <c r="H128" s="600" t="str">
        <f t="shared" si="2"/>
        <v>Belum Diisi</v>
      </c>
      <c r="I128" s="590" t="s">
        <v>26</v>
      </c>
      <c r="J128" s="591" t="str">
        <f>IF($D$128="Y/T","Isi Sasaran",IF($E$128=0,0,IF(I128="Y",1,IF(I128="T",0,"Isi Dulu"))))</f>
        <v>Isi Sasaran</v>
      </c>
      <c r="K128" s="590" t="s">
        <v>26</v>
      </c>
      <c r="L128" s="591" t="str">
        <f>IF($D$128="Y/T","Isi Sasaran",IF($E$128=0,0,IF(K128="Y",1,IF(K128="T",0,"Isi Dulu"))))</f>
        <v>Isi Sasaran</v>
      </c>
      <c r="M128" s="848" t="s">
        <v>26</v>
      </c>
      <c r="N128" s="851" t="str">
        <f>IF(M128="Y",1,IF(M128="T",0,IF(M128="Y/T","Belum diisi","Error")))</f>
        <v>Belum diisi</v>
      </c>
      <c r="O128" s="517"/>
      <c r="P128" s="517"/>
      <c r="Q128" s="517"/>
      <c r="R128" s="517"/>
    </row>
    <row r="129" spans="2:18" s="527" customFormat="1" ht="15.75">
      <c r="B129" s="837"/>
      <c r="C129" s="840"/>
      <c r="D129" s="858"/>
      <c r="E129" s="855"/>
      <c r="F129" s="549">
        <v>2</v>
      </c>
      <c r="G129" s="550"/>
      <c r="H129" s="598" t="str">
        <f t="shared" si="2"/>
        <v>Belum Diisi</v>
      </c>
      <c r="I129" s="592" t="s">
        <v>26</v>
      </c>
      <c r="J129" s="593" t="str">
        <f>IF($D$128="Y/T","Isi Sasaran",IF($E$128=0,0,IF(I129="Y",1,IF(I129="T",0,"Isi Dulu"))))</f>
        <v>Isi Sasaran</v>
      </c>
      <c r="K129" s="592" t="s">
        <v>26</v>
      </c>
      <c r="L129" s="593" t="str">
        <f>IF($D$128="Y/T","Isi Sasaran",IF($E$128=0,0,IF(K129="Y",1,IF(K129="T",0,"Isi Dulu"))))</f>
        <v>Isi Sasaran</v>
      </c>
      <c r="M129" s="849"/>
      <c r="N129" s="852"/>
      <c r="O129" s="517"/>
      <c r="P129" s="517"/>
      <c r="Q129" s="517"/>
      <c r="R129" s="517"/>
    </row>
    <row r="130" spans="2:18" s="527" customFormat="1" ht="15.75">
      <c r="B130" s="837"/>
      <c r="C130" s="840"/>
      <c r="D130" s="858"/>
      <c r="E130" s="855"/>
      <c r="F130" s="549">
        <v>3</v>
      </c>
      <c r="G130" s="550"/>
      <c r="H130" s="598" t="str">
        <f t="shared" si="2"/>
        <v>Belum Diisi</v>
      </c>
      <c r="I130" s="592" t="s">
        <v>26</v>
      </c>
      <c r="J130" s="593" t="str">
        <f>IF($D$128="Y/T","Isi Sasaran",IF($E$128=0,0,IF(I130="Y",1,IF(I130="T",0,"Isi Dulu"))))</f>
        <v>Isi Sasaran</v>
      </c>
      <c r="K130" s="592" t="s">
        <v>26</v>
      </c>
      <c r="L130" s="593" t="str">
        <f>IF($D$128="Y/T","Isi Sasaran",IF($E$128=0,0,IF(K130="Y",1,IF(K130="T",0,"Isi Dulu"))))</f>
        <v>Isi Sasaran</v>
      </c>
      <c r="M130" s="849"/>
      <c r="N130" s="852"/>
      <c r="O130" s="517"/>
      <c r="P130" s="517"/>
      <c r="Q130" s="517"/>
      <c r="R130" s="517"/>
    </row>
    <row r="131" spans="2:18" s="527" customFormat="1" ht="15.75">
      <c r="B131" s="837"/>
      <c r="C131" s="840"/>
      <c r="D131" s="858"/>
      <c r="E131" s="855"/>
      <c r="F131" s="549">
        <v>4</v>
      </c>
      <c r="G131" s="550"/>
      <c r="H131" s="598" t="str">
        <f t="shared" si="2"/>
        <v>Belum Diisi</v>
      </c>
      <c r="I131" s="592" t="s">
        <v>26</v>
      </c>
      <c r="J131" s="593" t="str">
        <f>IF($D$128="Y/T","Isi Sasaran",IF($E$128=0,0,IF(I131="Y",1,IF(I131="T",0,"Isi Dulu"))))</f>
        <v>Isi Sasaran</v>
      </c>
      <c r="K131" s="592" t="s">
        <v>26</v>
      </c>
      <c r="L131" s="593" t="str">
        <f>IF($D$128="Y/T","Isi Sasaran",IF($E$128=0,0,IF(K131="Y",1,IF(K131="T",0,"Isi Dulu"))))</f>
        <v>Isi Sasaran</v>
      </c>
      <c r="M131" s="849"/>
      <c r="N131" s="852"/>
      <c r="O131" s="517"/>
      <c r="P131" s="517"/>
      <c r="Q131" s="517"/>
      <c r="R131" s="517"/>
    </row>
    <row r="132" spans="2:18" s="527" customFormat="1" ht="15.75">
      <c r="B132" s="838"/>
      <c r="C132" s="841"/>
      <c r="D132" s="859"/>
      <c r="E132" s="856"/>
      <c r="F132" s="569">
        <v>5</v>
      </c>
      <c r="G132" s="570"/>
      <c r="H132" s="599" t="str">
        <f t="shared" si="2"/>
        <v>Belum Diisi</v>
      </c>
      <c r="I132" s="595" t="s">
        <v>26</v>
      </c>
      <c r="J132" s="596" t="str">
        <f>IF($D$128="Y/T","Isi Sasaran",IF($E$128=0,0,IF(I132="Y",1,IF(I132="T",0,"Isi Dulu"))))</f>
        <v>Isi Sasaran</v>
      </c>
      <c r="K132" s="595" t="s">
        <v>26</v>
      </c>
      <c r="L132" s="596" t="str">
        <f>IF($D$128="Y/T","Isi Sasaran",IF($E$128=0,0,IF(K132="Y",1,IF(K132="T",0,"Isi Dulu"))))</f>
        <v>Isi Sasaran</v>
      </c>
      <c r="M132" s="850"/>
      <c r="N132" s="853"/>
      <c r="O132" s="517"/>
      <c r="P132" s="517"/>
      <c r="Q132" s="517"/>
      <c r="R132" s="517"/>
    </row>
    <row r="133" spans="2:18" s="527" customFormat="1" ht="15.75">
      <c r="B133" s="836">
        <v>6</v>
      </c>
      <c r="C133" s="839"/>
      <c r="D133" s="857" t="s">
        <v>26</v>
      </c>
      <c r="E133" s="854" t="str">
        <f>IF(D133="Y",1,IF(D133="T",0,IF(D133="Y/T","Belum diisi","Error")))</f>
        <v>Belum diisi</v>
      </c>
      <c r="F133" s="528">
        <v>1</v>
      </c>
      <c r="G133" s="529"/>
      <c r="H133" s="600" t="str">
        <f t="shared" si="2"/>
        <v>Belum Diisi</v>
      </c>
      <c r="I133" s="590" t="s">
        <v>26</v>
      </c>
      <c r="J133" s="591" t="str">
        <f>IF($D$133="Y/T","Isi Sasaran",IF($E$133=0,0,IF(I133="Y",1,IF(I133="T",0,"Isi Dulu"))))</f>
        <v>Isi Sasaran</v>
      </c>
      <c r="K133" s="590" t="s">
        <v>26</v>
      </c>
      <c r="L133" s="591" t="str">
        <f>IF($D$133="Y/T","Isi Sasaran",IF($E$133=0,0,IF(K133="Y",1,IF(K133="T",0,"Isi Dulu"))))</f>
        <v>Isi Sasaran</v>
      </c>
      <c r="M133" s="848" t="s">
        <v>26</v>
      </c>
      <c r="N133" s="851" t="str">
        <f>IF(M133="Y",1,IF(M133="T",0,IF(M133="Y/T","Belum diisi","Error")))</f>
        <v>Belum diisi</v>
      </c>
      <c r="O133" s="517"/>
      <c r="P133" s="517"/>
      <c r="Q133" s="517"/>
      <c r="R133" s="517"/>
    </row>
    <row r="134" spans="2:18" s="527" customFormat="1" ht="15.75">
      <c r="B134" s="837"/>
      <c r="C134" s="840"/>
      <c r="D134" s="858"/>
      <c r="E134" s="855"/>
      <c r="F134" s="549">
        <v>2</v>
      </c>
      <c r="G134" s="550"/>
      <c r="H134" s="598" t="str">
        <f t="shared" si="2"/>
        <v>Belum Diisi</v>
      </c>
      <c r="I134" s="592" t="s">
        <v>26</v>
      </c>
      <c r="J134" s="593" t="str">
        <f>IF($D$133="Y/T","Isi Sasaran",IF($E$133=0,0,IF(I134="Y",1,IF(I134="T",0,"Isi Dulu"))))</f>
        <v>Isi Sasaran</v>
      </c>
      <c r="K134" s="592" t="s">
        <v>26</v>
      </c>
      <c r="L134" s="593" t="str">
        <f>IF($D$133="Y/T","Isi Sasaran",IF($E$133=0,0,IF(K134="Y",1,IF(K134="T",0,"Isi Dulu"))))</f>
        <v>Isi Sasaran</v>
      </c>
      <c r="M134" s="849"/>
      <c r="N134" s="852"/>
      <c r="O134" s="517"/>
      <c r="P134" s="517"/>
      <c r="Q134" s="517"/>
      <c r="R134" s="517"/>
    </row>
    <row r="135" spans="2:18" s="527" customFormat="1" ht="15.75">
      <c r="B135" s="837"/>
      <c r="C135" s="840"/>
      <c r="D135" s="858"/>
      <c r="E135" s="855"/>
      <c r="F135" s="549">
        <v>3</v>
      </c>
      <c r="G135" s="550"/>
      <c r="H135" s="598" t="str">
        <f t="shared" si="2"/>
        <v>Belum Diisi</v>
      </c>
      <c r="I135" s="592" t="s">
        <v>26</v>
      </c>
      <c r="J135" s="593" t="str">
        <f>IF($D$133="Y/T","Isi Sasaran",IF($E$133=0,0,IF(I135="Y",1,IF(I135="T",0,"Isi Dulu"))))</f>
        <v>Isi Sasaran</v>
      </c>
      <c r="K135" s="592" t="s">
        <v>26</v>
      </c>
      <c r="L135" s="593" t="str">
        <f>IF($D$133="Y/T","Isi Sasaran",IF($E$133=0,0,IF(K135="Y",1,IF(K135="T",0,"Isi Dulu"))))</f>
        <v>Isi Sasaran</v>
      </c>
      <c r="M135" s="849"/>
      <c r="N135" s="852"/>
      <c r="O135" s="517"/>
      <c r="P135" s="517"/>
      <c r="Q135" s="517"/>
      <c r="R135" s="517"/>
    </row>
    <row r="136" spans="2:18" s="527" customFormat="1" ht="15.75">
      <c r="B136" s="837"/>
      <c r="C136" s="840"/>
      <c r="D136" s="858"/>
      <c r="E136" s="855"/>
      <c r="F136" s="549">
        <v>4</v>
      </c>
      <c r="G136" s="550"/>
      <c r="H136" s="598" t="str">
        <f t="shared" si="2"/>
        <v>Belum Diisi</v>
      </c>
      <c r="I136" s="592" t="s">
        <v>26</v>
      </c>
      <c r="J136" s="593" t="str">
        <f>IF($D$133="Y/T","Isi Sasaran",IF($E$133=0,0,IF(I136="Y",1,IF(I136="T",0,"Isi Dulu"))))</f>
        <v>Isi Sasaran</v>
      </c>
      <c r="K136" s="592" t="s">
        <v>26</v>
      </c>
      <c r="L136" s="593" t="str">
        <f>IF($D$133="Y/T","Isi Sasaran",IF($E$133=0,0,IF(K136="Y",1,IF(K136="T",0,"Isi Dulu"))))</f>
        <v>Isi Sasaran</v>
      </c>
      <c r="M136" s="849"/>
      <c r="N136" s="852"/>
      <c r="O136" s="517"/>
      <c r="P136" s="517"/>
      <c r="Q136" s="517"/>
      <c r="R136" s="517"/>
    </row>
    <row r="137" spans="2:18" s="527" customFormat="1" ht="15.75">
      <c r="B137" s="838"/>
      <c r="C137" s="841"/>
      <c r="D137" s="859"/>
      <c r="E137" s="856"/>
      <c r="F137" s="569">
        <v>5</v>
      </c>
      <c r="G137" s="570"/>
      <c r="H137" s="599" t="str">
        <f t="shared" si="2"/>
        <v>Belum Diisi</v>
      </c>
      <c r="I137" s="595" t="s">
        <v>26</v>
      </c>
      <c r="J137" s="596" t="str">
        <f>IF($D$133="Y/T","Isi Sasaran",IF($E$133=0,0,IF(I137="Y",1,IF(I137="T",0,"Isi Dulu"))))</f>
        <v>Isi Sasaran</v>
      </c>
      <c r="K137" s="595" t="s">
        <v>26</v>
      </c>
      <c r="L137" s="596" t="str">
        <f>IF($D$133="Y/T","Isi Sasaran",IF($E$133=0,0,IF(K137="Y",1,IF(K137="T",0,"Isi Dulu"))))</f>
        <v>Isi Sasaran</v>
      </c>
      <c r="M137" s="850"/>
      <c r="N137" s="853"/>
      <c r="O137" s="517"/>
      <c r="P137" s="517"/>
      <c r="Q137" s="517"/>
      <c r="R137" s="517"/>
    </row>
    <row r="138" spans="2:18" s="527" customFormat="1" ht="15.75">
      <c r="B138" s="836">
        <v>7</v>
      </c>
      <c r="C138" s="839"/>
      <c r="D138" s="857" t="s">
        <v>26</v>
      </c>
      <c r="E138" s="854" t="str">
        <f>IF(D138="Y",1,IF(D138="T",0,IF(D138="Y/T","Belum diisi","Error")))</f>
        <v>Belum diisi</v>
      </c>
      <c r="F138" s="528">
        <v>1</v>
      </c>
      <c r="G138" s="529"/>
      <c r="H138" s="600" t="str">
        <f t="shared" si="2"/>
        <v>Belum Diisi</v>
      </c>
      <c r="I138" s="590" t="s">
        <v>26</v>
      </c>
      <c r="J138" s="591" t="str">
        <f>IF($D$138="Y/T","Isi Sasaran",IF($E$138=0,0,IF(I138="Y",1,IF(I138="T",0,"Isi Dulu"))))</f>
        <v>Isi Sasaran</v>
      </c>
      <c r="K138" s="590" t="s">
        <v>26</v>
      </c>
      <c r="L138" s="591" t="str">
        <f>IF($D$138="Y/T","Isi Sasaran",IF($E$138=0,0,IF(K138="Y",1,IF(K138="T",0,"Isi Dulu"))))</f>
        <v>Isi Sasaran</v>
      </c>
      <c r="M138" s="848" t="s">
        <v>26</v>
      </c>
      <c r="N138" s="851" t="str">
        <f>IF(M138="Y",1,IF(M138="T",0,IF(M138="Y/T","Belum diisi","Error")))</f>
        <v>Belum diisi</v>
      </c>
      <c r="O138" s="517"/>
      <c r="P138" s="517"/>
      <c r="Q138" s="517"/>
      <c r="R138" s="517"/>
    </row>
    <row r="139" spans="2:18" s="527" customFormat="1" ht="15.75">
      <c r="B139" s="837"/>
      <c r="C139" s="840"/>
      <c r="D139" s="858"/>
      <c r="E139" s="855"/>
      <c r="F139" s="549">
        <v>2</v>
      </c>
      <c r="G139" s="550"/>
      <c r="H139" s="598" t="str">
        <f t="shared" si="2"/>
        <v>Belum Diisi</v>
      </c>
      <c r="I139" s="592" t="s">
        <v>26</v>
      </c>
      <c r="J139" s="593" t="str">
        <f>IF($D$138="Y/T","Isi Sasaran",IF($E$138=0,0,IF(I139="Y",1,IF(I139="T",0,"Isi Dulu"))))</f>
        <v>Isi Sasaran</v>
      </c>
      <c r="K139" s="592" t="s">
        <v>26</v>
      </c>
      <c r="L139" s="593" t="str">
        <f>IF($D$138="Y/T","Isi Sasaran",IF($E$138=0,0,IF(K139="Y",1,IF(K139="T",0,"Isi Dulu"))))</f>
        <v>Isi Sasaran</v>
      </c>
      <c r="M139" s="849"/>
      <c r="N139" s="852"/>
      <c r="O139" s="517"/>
      <c r="P139" s="517"/>
      <c r="Q139" s="517"/>
      <c r="R139" s="517"/>
    </row>
    <row r="140" spans="2:18" s="527" customFormat="1" ht="15.75">
      <c r="B140" s="837"/>
      <c r="C140" s="840"/>
      <c r="D140" s="858"/>
      <c r="E140" s="855"/>
      <c r="F140" s="549">
        <v>3</v>
      </c>
      <c r="G140" s="550"/>
      <c r="H140" s="598" t="str">
        <f t="shared" si="2"/>
        <v>Belum Diisi</v>
      </c>
      <c r="I140" s="592" t="s">
        <v>26</v>
      </c>
      <c r="J140" s="593" t="str">
        <f>IF($D$138="Y/T","Isi Sasaran",IF($E$138=0,0,IF(I140="Y",1,IF(I140="T",0,"Isi Dulu"))))</f>
        <v>Isi Sasaran</v>
      </c>
      <c r="K140" s="592" t="s">
        <v>26</v>
      </c>
      <c r="L140" s="593" t="str">
        <f>IF($D$138="Y/T","Isi Sasaran",IF($E$138=0,0,IF(K140="Y",1,IF(K140="T",0,"Isi Dulu"))))</f>
        <v>Isi Sasaran</v>
      </c>
      <c r="M140" s="849"/>
      <c r="N140" s="852"/>
      <c r="O140" s="517"/>
      <c r="P140" s="517"/>
      <c r="Q140" s="517"/>
      <c r="R140" s="517"/>
    </row>
    <row r="141" spans="2:18" s="527" customFormat="1" ht="15.75">
      <c r="B141" s="837"/>
      <c r="C141" s="840"/>
      <c r="D141" s="858"/>
      <c r="E141" s="855"/>
      <c r="F141" s="549">
        <v>4</v>
      </c>
      <c r="G141" s="550"/>
      <c r="H141" s="598" t="str">
        <f t="shared" si="2"/>
        <v>Belum Diisi</v>
      </c>
      <c r="I141" s="592" t="s">
        <v>26</v>
      </c>
      <c r="J141" s="593" t="str">
        <f>IF($D$138="Y/T","Isi Sasaran",IF($E$138=0,0,IF(I141="Y",1,IF(I141="T",0,"Isi Dulu"))))</f>
        <v>Isi Sasaran</v>
      </c>
      <c r="K141" s="592" t="s">
        <v>26</v>
      </c>
      <c r="L141" s="593" t="str">
        <f>IF($D$138="Y/T","Isi Sasaran",IF($E$138=0,0,IF(K141="Y",1,IF(K141="T",0,"Isi Dulu"))))</f>
        <v>Isi Sasaran</v>
      </c>
      <c r="M141" s="849"/>
      <c r="N141" s="852"/>
      <c r="O141" s="517"/>
      <c r="P141" s="517"/>
      <c r="Q141" s="517"/>
      <c r="R141" s="517"/>
    </row>
    <row r="142" spans="2:18" s="527" customFormat="1" ht="15.75">
      <c r="B142" s="838"/>
      <c r="C142" s="841"/>
      <c r="D142" s="859"/>
      <c r="E142" s="856"/>
      <c r="F142" s="569">
        <v>5</v>
      </c>
      <c r="G142" s="570"/>
      <c r="H142" s="599" t="str">
        <f t="shared" si="2"/>
        <v>Belum Diisi</v>
      </c>
      <c r="I142" s="595" t="s">
        <v>26</v>
      </c>
      <c r="J142" s="596" t="str">
        <f>IF($D$138="Y/T","Isi Sasaran",IF($E$138=0,0,IF(I142="Y",1,IF(I142="T",0,"Isi Dulu"))))</f>
        <v>Isi Sasaran</v>
      </c>
      <c r="K142" s="595" t="s">
        <v>26</v>
      </c>
      <c r="L142" s="596" t="str">
        <f>IF($D$138="Y/T","Isi Sasaran",IF($E$138=0,0,IF(K142="Y",1,IF(K142="T",0,"Isi Dulu"))))</f>
        <v>Isi Sasaran</v>
      </c>
      <c r="M142" s="850"/>
      <c r="N142" s="853"/>
      <c r="O142" s="517"/>
      <c r="P142" s="517"/>
      <c r="Q142" s="517"/>
      <c r="R142" s="517"/>
    </row>
    <row r="143" spans="2:18" s="527" customFormat="1" ht="15.75">
      <c r="B143" s="836">
        <v>8</v>
      </c>
      <c r="C143" s="839"/>
      <c r="D143" s="857" t="s">
        <v>26</v>
      </c>
      <c r="E143" s="854" t="str">
        <f>IF(D143="Y",1,IF(D143="T",0,IF(D143="Y/T","Belum diisi","Error")))</f>
        <v>Belum diisi</v>
      </c>
      <c r="F143" s="528">
        <v>1</v>
      </c>
      <c r="G143" s="529"/>
      <c r="H143" s="600" t="str">
        <f t="shared" si="2"/>
        <v>Belum Diisi</v>
      </c>
      <c r="I143" s="590" t="s">
        <v>26</v>
      </c>
      <c r="J143" s="591" t="str">
        <f>IF($D$143="Y/T","Isi Sasaran",IF($E$143=0,0,IF(I143="Y",1,IF(I143="T",0,"Isi Dulu"))))</f>
        <v>Isi Sasaran</v>
      </c>
      <c r="K143" s="590" t="s">
        <v>26</v>
      </c>
      <c r="L143" s="591" t="str">
        <f>IF($D$143="Y/T","Isi Sasaran",IF($E$143=0,0,IF(K143="Y",1,IF(K143="T",0,"Isi Dulu"))))</f>
        <v>Isi Sasaran</v>
      </c>
      <c r="M143" s="848" t="s">
        <v>26</v>
      </c>
      <c r="N143" s="851" t="str">
        <f>IF(M143="Y",1,IF(M143="T",0,IF(M143="Y/T","Belum diisi","Error")))</f>
        <v>Belum diisi</v>
      </c>
      <c r="O143" s="517"/>
      <c r="P143" s="517"/>
      <c r="Q143" s="517"/>
      <c r="R143" s="517"/>
    </row>
    <row r="144" spans="2:18" s="527" customFormat="1" ht="15.75">
      <c r="B144" s="837"/>
      <c r="C144" s="840"/>
      <c r="D144" s="858"/>
      <c r="E144" s="855"/>
      <c r="F144" s="549">
        <v>2</v>
      </c>
      <c r="G144" s="550"/>
      <c r="H144" s="598" t="str">
        <f t="shared" si="2"/>
        <v>Belum Diisi</v>
      </c>
      <c r="I144" s="592" t="s">
        <v>26</v>
      </c>
      <c r="J144" s="593" t="str">
        <f>IF($D$143="Y/T","Isi Sasaran",IF($E$143=0,0,IF(I144="Y",1,IF(I144="T",0,"Isi Dulu"))))</f>
        <v>Isi Sasaran</v>
      </c>
      <c r="K144" s="592" t="s">
        <v>26</v>
      </c>
      <c r="L144" s="593" t="str">
        <f>IF($D$143="Y/T","Isi Sasaran",IF($E$143=0,0,IF(K144="Y",1,IF(K144="T",0,"Isi Dulu"))))</f>
        <v>Isi Sasaran</v>
      </c>
      <c r="M144" s="849"/>
      <c r="N144" s="852"/>
      <c r="O144" s="517"/>
      <c r="P144" s="517"/>
      <c r="Q144" s="517"/>
      <c r="R144" s="517"/>
    </row>
    <row r="145" spans="2:18" s="527" customFormat="1" ht="15.75">
      <c r="B145" s="837"/>
      <c r="C145" s="840"/>
      <c r="D145" s="858"/>
      <c r="E145" s="855"/>
      <c r="F145" s="549">
        <v>3</v>
      </c>
      <c r="G145" s="550"/>
      <c r="H145" s="598" t="str">
        <f t="shared" si="2"/>
        <v>Belum Diisi</v>
      </c>
      <c r="I145" s="592" t="s">
        <v>26</v>
      </c>
      <c r="J145" s="593" t="str">
        <f>IF($D$143="Y/T","Isi Sasaran",IF($E$143=0,0,IF(I145="Y",1,IF(I145="T",0,"Isi Dulu"))))</f>
        <v>Isi Sasaran</v>
      </c>
      <c r="K145" s="592" t="s">
        <v>26</v>
      </c>
      <c r="L145" s="593" t="str">
        <f>IF($D$143="Y/T","Isi Sasaran",IF($E$143=0,0,IF(K145="Y",1,IF(K145="T",0,"Isi Dulu"))))</f>
        <v>Isi Sasaran</v>
      </c>
      <c r="M145" s="849"/>
      <c r="N145" s="852"/>
      <c r="O145" s="517"/>
      <c r="P145" s="517"/>
      <c r="Q145" s="517"/>
      <c r="R145" s="517"/>
    </row>
    <row r="146" spans="2:18" s="527" customFormat="1" ht="15.75">
      <c r="B146" s="837"/>
      <c r="C146" s="840"/>
      <c r="D146" s="858"/>
      <c r="E146" s="855"/>
      <c r="F146" s="549">
        <v>4</v>
      </c>
      <c r="G146" s="550"/>
      <c r="H146" s="598" t="str">
        <f t="shared" si="2"/>
        <v>Belum Diisi</v>
      </c>
      <c r="I146" s="592" t="s">
        <v>26</v>
      </c>
      <c r="J146" s="593" t="str">
        <f>IF($D$143="Y/T","Isi Sasaran",IF($E$143=0,0,IF(I146="Y",1,IF(I146="T",0,"Isi Dulu"))))</f>
        <v>Isi Sasaran</v>
      </c>
      <c r="K146" s="592" t="s">
        <v>26</v>
      </c>
      <c r="L146" s="593" t="str">
        <f>IF($D$143="Y/T","Isi Sasaran",IF($E$143=0,0,IF(K146="Y",1,IF(K146="T",0,"Isi Dulu"))))</f>
        <v>Isi Sasaran</v>
      </c>
      <c r="M146" s="849"/>
      <c r="N146" s="852"/>
      <c r="O146" s="517"/>
      <c r="P146" s="517"/>
      <c r="Q146" s="517"/>
      <c r="R146" s="517"/>
    </row>
    <row r="147" spans="2:18" s="527" customFormat="1" ht="15.75">
      <c r="B147" s="838"/>
      <c r="C147" s="841"/>
      <c r="D147" s="859"/>
      <c r="E147" s="856"/>
      <c r="F147" s="569">
        <v>5</v>
      </c>
      <c r="G147" s="570"/>
      <c r="H147" s="599" t="str">
        <f t="shared" si="2"/>
        <v>Belum Diisi</v>
      </c>
      <c r="I147" s="595" t="s">
        <v>26</v>
      </c>
      <c r="J147" s="596" t="str">
        <f>IF($D$143="Y/T","Isi Sasaran",IF($E$143=0,0,IF(I147="Y",1,IF(I147="T",0,"Isi Dulu"))))</f>
        <v>Isi Sasaran</v>
      </c>
      <c r="K147" s="595" t="s">
        <v>26</v>
      </c>
      <c r="L147" s="596" t="str">
        <f>IF($D$143="Y/T","Isi Sasaran",IF($E$143=0,0,IF(K147="Y",1,IF(K147="T",0,"Isi Dulu"))))</f>
        <v>Isi Sasaran</v>
      </c>
      <c r="M147" s="850"/>
      <c r="N147" s="853"/>
      <c r="O147" s="517"/>
      <c r="P147" s="517"/>
      <c r="Q147" s="517"/>
      <c r="R147" s="517"/>
    </row>
    <row r="148" spans="2:18" s="527" customFormat="1" ht="15.75">
      <c r="B148" s="836">
        <v>9</v>
      </c>
      <c r="C148" s="839"/>
      <c r="D148" s="857" t="s">
        <v>26</v>
      </c>
      <c r="E148" s="854" t="str">
        <f>IF(D148="Y",1,IF(D148="T",0,IF(D148="Y/T","Belum diisi","Error")))</f>
        <v>Belum diisi</v>
      </c>
      <c r="F148" s="528">
        <v>1</v>
      </c>
      <c r="G148" s="529"/>
      <c r="H148" s="600" t="str">
        <f t="shared" si="2"/>
        <v>Belum Diisi</v>
      </c>
      <c r="I148" s="590" t="s">
        <v>26</v>
      </c>
      <c r="J148" s="591" t="str">
        <f>IF($D$148="Y/T","Isi Sasaran",IF($E$148=0,0,IF(I148="Y",1,IF(I148="T",0,"Isi Dulu"))))</f>
        <v>Isi Sasaran</v>
      </c>
      <c r="K148" s="590" t="s">
        <v>26</v>
      </c>
      <c r="L148" s="591" t="str">
        <f>IF($D$148="Y/T","Isi Sasaran",IF($E$148=0,0,IF(K148="Y",1,IF(K148="T",0,"Isi Dulu"))))</f>
        <v>Isi Sasaran</v>
      </c>
      <c r="M148" s="848" t="s">
        <v>26</v>
      </c>
      <c r="N148" s="851" t="str">
        <f>IF(M148="Y",1,IF(M148="T",0,IF(M148="Y/T","Belum diisi","Error")))</f>
        <v>Belum diisi</v>
      </c>
      <c r="O148" s="517"/>
      <c r="P148" s="517"/>
      <c r="Q148" s="517"/>
      <c r="R148" s="517"/>
    </row>
    <row r="149" spans="2:18" s="527" customFormat="1" ht="15.75">
      <c r="B149" s="837"/>
      <c r="C149" s="840"/>
      <c r="D149" s="858"/>
      <c r="E149" s="855"/>
      <c r="F149" s="549">
        <v>2</v>
      </c>
      <c r="G149" s="550"/>
      <c r="H149" s="598" t="str">
        <f t="shared" si="2"/>
        <v>Belum Diisi</v>
      </c>
      <c r="I149" s="592" t="s">
        <v>26</v>
      </c>
      <c r="J149" s="593" t="str">
        <f>IF($D$148="Y/T","Isi Sasaran",IF($E$148=0,0,IF(I149="Y",1,IF(I149="T",0,"Isi Dulu"))))</f>
        <v>Isi Sasaran</v>
      </c>
      <c r="K149" s="592" t="s">
        <v>26</v>
      </c>
      <c r="L149" s="593" t="str">
        <f>IF($D$148="Y/T","Isi Sasaran",IF($E$148=0,0,IF(K149="Y",1,IF(K149="T",0,"Isi Dulu"))))</f>
        <v>Isi Sasaran</v>
      </c>
      <c r="M149" s="849"/>
      <c r="N149" s="852"/>
      <c r="O149" s="517"/>
      <c r="P149" s="517"/>
      <c r="Q149" s="517"/>
      <c r="R149" s="517"/>
    </row>
    <row r="150" spans="2:18" s="527" customFormat="1" ht="15.75">
      <c r="B150" s="837"/>
      <c r="C150" s="840"/>
      <c r="D150" s="858"/>
      <c r="E150" s="855"/>
      <c r="F150" s="549">
        <v>3</v>
      </c>
      <c r="G150" s="550"/>
      <c r="H150" s="598" t="str">
        <f t="shared" si="2"/>
        <v>Belum Diisi</v>
      </c>
      <c r="I150" s="592" t="s">
        <v>26</v>
      </c>
      <c r="J150" s="593" t="str">
        <f>IF($D$148="Y/T","Isi Sasaran",IF($E$148=0,0,IF(I150="Y",1,IF(I150="T",0,"Isi Dulu"))))</f>
        <v>Isi Sasaran</v>
      </c>
      <c r="K150" s="592" t="s">
        <v>26</v>
      </c>
      <c r="L150" s="593" t="str">
        <f>IF($D$148="Y/T","Isi Sasaran",IF($E$148=0,0,IF(K150="Y",1,IF(K150="T",0,"Isi Dulu"))))</f>
        <v>Isi Sasaran</v>
      </c>
      <c r="M150" s="849"/>
      <c r="N150" s="852"/>
      <c r="O150" s="517"/>
      <c r="P150" s="517"/>
      <c r="Q150" s="517"/>
      <c r="R150" s="517"/>
    </row>
    <row r="151" spans="2:18" s="527" customFormat="1" ht="15.75">
      <c r="B151" s="837"/>
      <c r="C151" s="840"/>
      <c r="D151" s="858"/>
      <c r="E151" s="855"/>
      <c r="F151" s="549">
        <v>4</v>
      </c>
      <c r="G151" s="550"/>
      <c r="H151" s="598" t="str">
        <f t="shared" si="2"/>
        <v>Belum Diisi</v>
      </c>
      <c r="I151" s="592" t="s">
        <v>26</v>
      </c>
      <c r="J151" s="593" t="str">
        <f>IF($D$148="Y/T","Isi Sasaran",IF($E$148=0,0,IF(I151="Y",1,IF(I151="T",0,"Isi Dulu"))))</f>
        <v>Isi Sasaran</v>
      </c>
      <c r="K151" s="592" t="s">
        <v>26</v>
      </c>
      <c r="L151" s="593" t="str">
        <f>IF($D$148="Y/T","Isi Sasaran",IF($E$148=0,0,IF(K151="Y",1,IF(K151="T",0,"Isi Dulu"))))</f>
        <v>Isi Sasaran</v>
      </c>
      <c r="M151" s="849"/>
      <c r="N151" s="852"/>
      <c r="O151" s="517"/>
      <c r="P151" s="517"/>
      <c r="Q151" s="517"/>
      <c r="R151" s="517"/>
    </row>
    <row r="152" spans="2:18" s="527" customFormat="1" ht="15.75">
      <c r="B152" s="838"/>
      <c r="C152" s="841"/>
      <c r="D152" s="859"/>
      <c r="E152" s="856"/>
      <c r="F152" s="569">
        <v>5</v>
      </c>
      <c r="G152" s="570"/>
      <c r="H152" s="599" t="str">
        <f t="shared" si="2"/>
        <v>Belum Diisi</v>
      </c>
      <c r="I152" s="595" t="s">
        <v>26</v>
      </c>
      <c r="J152" s="596" t="str">
        <f>IF($D$148="Y/T","Isi Sasaran",IF($E$148=0,0,IF(I152="Y",1,IF(I152="T",0,"Isi Dulu"))))</f>
        <v>Isi Sasaran</v>
      </c>
      <c r="K152" s="595" t="s">
        <v>26</v>
      </c>
      <c r="L152" s="596" t="str">
        <f>IF($D$148="Y/T","Isi Sasaran",IF($E$148=0,0,IF(K152="Y",1,IF(K152="T",0,"Isi Dulu"))))</f>
        <v>Isi Sasaran</v>
      </c>
      <c r="M152" s="850"/>
      <c r="N152" s="853"/>
      <c r="O152" s="517"/>
      <c r="P152" s="517"/>
      <c r="Q152" s="517"/>
      <c r="R152" s="517"/>
    </row>
    <row r="153" spans="2:18" s="527" customFormat="1" ht="15.75">
      <c r="B153" s="836">
        <v>10</v>
      </c>
      <c r="C153" s="839"/>
      <c r="D153" s="857" t="s">
        <v>26</v>
      </c>
      <c r="E153" s="854" t="str">
        <f>IF(D153="Y",1,IF(D153="T",0,IF(D153="Y/T","Belum diisi","Error")))</f>
        <v>Belum diisi</v>
      </c>
      <c r="F153" s="528">
        <v>1</v>
      </c>
      <c r="G153" s="529"/>
      <c r="H153" s="600" t="str">
        <f t="shared" si="2"/>
        <v>Belum Diisi</v>
      </c>
      <c r="I153" s="590" t="s">
        <v>26</v>
      </c>
      <c r="J153" s="591" t="str">
        <f>IF($D$153="Y/T","Isi Sasaran",IF($E$153=0,0,IF(I153="Y",1,IF(I153="T",0,"Isi Dulu"))))</f>
        <v>Isi Sasaran</v>
      </c>
      <c r="K153" s="590" t="s">
        <v>26</v>
      </c>
      <c r="L153" s="591" t="str">
        <f>IF($D$153="Y/T","Isi Sasaran",IF($E$153=0,0,IF(K153="Y",1,IF(K153="T",0,"Isi Dulu"))))</f>
        <v>Isi Sasaran</v>
      </c>
      <c r="M153" s="848" t="s">
        <v>26</v>
      </c>
      <c r="N153" s="851" t="str">
        <f>IF(M153="Y",1,IF(M153="T",0,IF(M153="Y/T","Belum diisi","Error")))</f>
        <v>Belum diisi</v>
      </c>
      <c r="O153" s="517"/>
      <c r="P153" s="517"/>
      <c r="Q153" s="517"/>
      <c r="R153" s="517"/>
    </row>
    <row r="154" spans="2:18" s="527" customFormat="1" ht="15.75">
      <c r="B154" s="837"/>
      <c r="C154" s="840"/>
      <c r="D154" s="858"/>
      <c r="E154" s="855"/>
      <c r="F154" s="549">
        <v>2</v>
      </c>
      <c r="G154" s="550"/>
      <c r="H154" s="598" t="str">
        <f t="shared" si="2"/>
        <v>Belum Diisi</v>
      </c>
      <c r="I154" s="592" t="s">
        <v>26</v>
      </c>
      <c r="J154" s="593" t="str">
        <f>IF($D$153="Y/T","Isi Sasaran",IF($E$153=0,0,IF(I154="Y",1,IF(I154="T",0,"Isi Dulu"))))</f>
        <v>Isi Sasaran</v>
      </c>
      <c r="K154" s="592" t="s">
        <v>26</v>
      </c>
      <c r="L154" s="593" t="str">
        <f>IF($D$153="Y/T","Isi Sasaran",IF($E$153=0,0,IF(K154="Y",1,IF(K154="T",0,"Isi Dulu"))))</f>
        <v>Isi Sasaran</v>
      </c>
      <c r="M154" s="849"/>
      <c r="N154" s="852"/>
      <c r="O154" s="517"/>
      <c r="P154" s="517"/>
      <c r="Q154" s="517"/>
      <c r="R154" s="517"/>
    </row>
    <row r="155" spans="2:18" s="527" customFormat="1" ht="15.75">
      <c r="B155" s="837"/>
      <c r="C155" s="840"/>
      <c r="D155" s="858"/>
      <c r="E155" s="855"/>
      <c r="F155" s="549">
        <v>3</v>
      </c>
      <c r="G155" s="550"/>
      <c r="H155" s="598" t="str">
        <f t="shared" si="2"/>
        <v>Belum Diisi</v>
      </c>
      <c r="I155" s="592" t="s">
        <v>26</v>
      </c>
      <c r="J155" s="593" t="str">
        <f>IF($D$153="Y/T","Isi Sasaran",IF($E$153=0,0,IF(I155="Y",1,IF(I155="T",0,"Isi Dulu"))))</f>
        <v>Isi Sasaran</v>
      </c>
      <c r="K155" s="592" t="s">
        <v>26</v>
      </c>
      <c r="L155" s="593" t="str">
        <f>IF($D$153="Y/T","Isi Sasaran",IF($E$153=0,0,IF(K155="Y",1,IF(K155="T",0,"Isi Dulu"))))</f>
        <v>Isi Sasaran</v>
      </c>
      <c r="M155" s="849"/>
      <c r="N155" s="852"/>
      <c r="O155" s="517"/>
      <c r="P155" s="517"/>
      <c r="Q155" s="517"/>
      <c r="R155" s="517"/>
    </row>
    <row r="156" spans="2:18" s="527" customFormat="1" ht="15.75">
      <c r="B156" s="837"/>
      <c r="C156" s="840"/>
      <c r="D156" s="858"/>
      <c r="E156" s="855"/>
      <c r="F156" s="549">
        <v>4</v>
      </c>
      <c r="G156" s="550"/>
      <c r="H156" s="598" t="str">
        <f t="shared" si="2"/>
        <v>Belum Diisi</v>
      </c>
      <c r="I156" s="592" t="s">
        <v>26</v>
      </c>
      <c r="J156" s="593" t="str">
        <f>IF($D$153="Y/T","Isi Sasaran",IF($E$153=0,0,IF(I156="Y",1,IF(I156="T",0,"Isi Dulu"))))</f>
        <v>Isi Sasaran</v>
      </c>
      <c r="K156" s="592" t="s">
        <v>26</v>
      </c>
      <c r="L156" s="593" t="str">
        <f>IF($D$153="Y/T","Isi Sasaran",IF($E$153=0,0,IF(K156="Y",1,IF(K156="T",0,"Isi Dulu"))))</f>
        <v>Isi Sasaran</v>
      </c>
      <c r="M156" s="849"/>
      <c r="N156" s="852"/>
      <c r="O156" s="517"/>
      <c r="P156" s="517"/>
      <c r="Q156" s="517"/>
      <c r="R156" s="517"/>
    </row>
    <row r="157" spans="2:18" s="527" customFormat="1" ht="15.75">
      <c r="B157" s="838"/>
      <c r="C157" s="841"/>
      <c r="D157" s="859"/>
      <c r="E157" s="856"/>
      <c r="F157" s="569">
        <v>5</v>
      </c>
      <c r="G157" s="570"/>
      <c r="H157" s="599" t="str">
        <f t="shared" si="2"/>
        <v>Belum Diisi</v>
      </c>
      <c r="I157" s="595" t="s">
        <v>26</v>
      </c>
      <c r="J157" s="596" t="str">
        <f>IF($D$153="Y/T","Isi Sasaran",IF($E$153=0,0,IF(I157="Y",1,IF(I157="T",0,"Isi Dulu"))))</f>
        <v>Isi Sasaran</v>
      </c>
      <c r="K157" s="595" t="s">
        <v>26</v>
      </c>
      <c r="L157" s="596" t="str">
        <f>IF($D$153="Y/T","Isi Sasaran",IF($E$153=0,0,IF(K157="Y",1,IF(K157="T",0,"Isi Dulu"))))</f>
        <v>Isi Sasaran</v>
      </c>
      <c r="M157" s="850"/>
      <c r="N157" s="853"/>
      <c r="O157" s="517"/>
      <c r="P157" s="517"/>
      <c r="Q157" s="517"/>
      <c r="R157" s="517"/>
    </row>
    <row r="158" spans="2:18" s="527" customFormat="1" ht="15.75">
      <c r="B158" s="836">
        <v>11</v>
      </c>
      <c r="C158" s="839"/>
      <c r="D158" s="857" t="s">
        <v>26</v>
      </c>
      <c r="E158" s="854" t="str">
        <f>IF(D158="Y",1,IF(D158="T",0,IF(D158="Y/T","Belum diisi","Error")))</f>
        <v>Belum diisi</v>
      </c>
      <c r="F158" s="528">
        <v>1</v>
      </c>
      <c r="G158" s="529"/>
      <c r="H158" s="600" t="str">
        <f t="shared" si="2"/>
        <v>Belum Diisi</v>
      </c>
      <c r="I158" s="590" t="s">
        <v>26</v>
      </c>
      <c r="J158" s="591" t="str">
        <f>IF($D$158="Y/T","Isi Sasaran",IF($E$158=0,0,IF(I158="Y",1,IF(I158="T",0,"Isi Dulu"))))</f>
        <v>Isi Sasaran</v>
      </c>
      <c r="K158" s="590" t="s">
        <v>26</v>
      </c>
      <c r="L158" s="591" t="str">
        <f>IF($D$158="Y/T","Isi Sasaran",IF($E$158=0,0,IF(K158="Y",1,IF(K158="T",0,"Isi Dulu"))))</f>
        <v>Isi Sasaran</v>
      </c>
      <c r="M158" s="848" t="s">
        <v>26</v>
      </c>
      <c r="N158" s="851" t="str">
        <f>IF(M158="Y",1,IF(M158="T",0,IF(M158="Y/T","Belum diisi","Error")))</f>
        <v>Belum diisi</v>
      </c>
      <c r="O158" s="517"/>
      <c r="P158" s="517"/>
      <c r="Q158" s="517"/>
      <c r="R158" s="517"/>
    </row>
    <row r="159" spans="2:18" s="527" customFormat="1" ht="15.75">
      <c r="B159" s="837"/>
      <c r="C159" s="840"/>
      <c r="D159" s="858"/>
      <c r="E159" s="855"/>
      <c r="F159" s="549">
        <v>2</v>
      </c>
      <c r="G159" s="550"/>
      <c r="H159" s="598" t="str">
        <f t="shared" si="2"/>
        <v>Belum Diisi</v>
      </c>
      <c r="I159" s="592" t="s">
        <v>26</v>
      </c>
      <c r="J159" s="593" t="str">
        <f>IF($D$158="Y/T","Isi Sasaran",IF($E$158=0,0,IF(I159="Y",1,IF(I159="T",0,"Isi Dulu"))))</f>
        <v>Isi Sasaran</v>
      </c>
      <c r="K159" s="592" t="s">
        <v>26</v>
      </c>
      <c r="L159" s="593" t="str">
        <f>IF($D$158="Y/T","Isi Sasaran",IF($E$158=0,0,IF(K159="Y",1,IF(K159="T",0,"Isi Dulu"))))</f>
        <v>Isi Sasaran</v>
      </c>
      <c r="M159" s="849"/>
      <c r="N159" s="852"/>
      <c r="O159" s="517"/>
      <c r="P159" s="517"/>
      <c r="Q159" s="517"/>
      <c r="R159" s="517"/>
    </row>
    <row r="160" spans="2:18" s="527" customFormat="1" ht="15.75">
      <c r="B160" s="837"/>
      <c r="C160" s="840"/>
      <c r="D160" s="858"/>
      <c r="E160" s="855"/>
      <c r="F160" s="549">
        <v>3</v>
      </c>
      <c r="G160" s="550"/>
      <c r="H160" s="598" t="str">
        <f t="shared" si="2"/>
        <v>Belum Diisi</v>
      </c>
      <c r="I160" s="592" t="s">
        <v>26</v>
      </c>
      <c r="J160" s="593" t="str">
        <f>IF($D$158="Y/T","Isi Sasaran",IF($E$158=0,0,IF(I160="Y",1,IF(I160="T",0,"Isi Dulu"))))</f>
        <v>Isi Sasaran</v>
      </c>
      <c r="K160" s="592" t="s">
        <v>26</v>
      </c>
      <c r="L160" s="593" t="str">
        <f>IF($D$158="Y/T","Isi Sasaran",IF($E$158=0,0,IF(K160="Y",1,IF(K160="T",0,"Isi Dulu"))))</f>
        <v>Isi Sasaran</v>
      </c>
      <c r="M160" s="849"/>
      <c r="N160" s="852"/>
      <c r="O160" s="517"/>
      <c r="P160" s="517"/>
      <c r="Q160" s="517"/>
      <c r="R160" s="517"/>
    </row>
    <row r="161" spans="2:18" s="527" customFormat="1" ht="15.75">
      <c r="B161" s="837"/>
      <c r="C161" s="840"/>
      <c r="D161" s="858"/>
      <c r="E161" s="855"/>
      <c r="F161" s="549">
        <v>4</v>
      </c>
      <c r="G161" s="550"/>
      <c r="H161" s="598" t="str">
        <f t="shared" si="2"/>
        <v>Belum Diisi</v>
      </c>
      <c r="I161" s="592" t="s">
        <v>26</v>
      </c>
      <c r="J161" s="593" t="str">
        <f>IF($D$158="Y/T","Isi Sasaran",IF($E$158=0,0,IF(I161="Y",1,IF(I161="T",0,"Isi Dulu"))))</f>
        <v>Isi Sasaran</v>
      </c>
      <c r="K161" s="592" t="s">
        <v>26</v>
      </c>
      <c r="L161" s="593" t="str">
        <f>IF($D$158="Y/T","Isi Sasaran",IF($E$158=0,0,IF(K161="Y",1,IF(K161="T",0,"Isi Dulu"))))</f>
        <v>Isi Sasaran</v>
      </c>
      <c r="M161" s="849"/>
      <c r="N161" s="852"/>
      <c r="O161" s="517"/>
      <c r="P161" s="517"/>
      <c r="Q161" s="517"/>
      <c r="R161" s="517"/>
    </row>
    <row r="162" spans="2:18" s="527" customFormat="1" ht="15.75">
      <c r="B162" s="838"/>
      <c r="C162" s="841"/>
      <c r="D162" s="859"/>
      <c r="E162" s="856"/>
      <c r="F162" s="569">
        <v>5</v>
      </c>
      <c r="G162" s="570"/>
      <c r="H162" s="599" t="str">
        <f t="shared" si="2"/>
        <v>Belum Diisi</v>
      </c>
      <c r="I162" s="595" t="s">
        <v>26</v>
      </c>
      <c r="J162" s="596" t="str">
        <f>IF($D$158="Y/T","Isi Sasaran",IF($E$158=0,0,IF(I162="Y",1,IF(I162="T",0,"Isi Dulu"))))</f>
        <v>Isi Sasaran</v>
      </c>
      <c r="K162" s="595" t="s">
        <v>26</v>
      </c>
      <c r="L162" s="596" t="str">
        <f>IF($D$158="Y/T","Isi Sasaran",IF($E$158=0,0,IF(K162="Y",1,IF(K162="T",0,"Isi Dulu"))))</f>
        <v>Isi Sasaran</v>
      </c>
      <c r="M162" s="850"/>
      <c r="N162" s="853"/>
      <c r="O162" s="517"/>
      <c r="P162" s="517"/>
      <c r="Q162" s="517"/>
      <c r="R162" s="517"/>
    </row>
    <row r="163" spans="2:18" s="527" customFormat="1" ht="15.75">
      <c r="B163" s="836">
        <v>12</v>
      </c>
      <c r="C163" s="839"/>
      <c r="D163" s="857" t="s">
        <v>26</v>
      </c>
      <c r="E163" s="854" t="str">
        <f>IF(D163="Y",1,IF(D163="T",0,IF(D163="Y/T","Belum diisi","Error")))</f>
        <v>Belum diisi</v>
      </c>
      <c r="F163" s="528">
        <v>1</v>
      </c>
      <c r="G163" s="529"/>
      <c r="H163" s="600" t="str">
        <f t="shared" si="2"/>
        <v>Belum Diisi</v>
      </c>
      <c r="I163" s="590" t="s">
        <v>26</v>
      </c>
      <c r="J163" s="591" t="str">
        <f>IF($D$163="Y/T","Isi Sasaran",IF($E$163=0,0,IF(I163="Y",1,IF(I163="T",0,"Isi Dulu"))))</f>
        <v>Isi Sasaran</v>
      </c>
      <c r="K163" s="590" t="s">
        <v>26</v>
      </c>
      <c r="L163" s="591" t="str">
        <f>IF($D$163="Y/T","Isi Sasaran",IF($E$163=0,0,IF(K163="Y",1,IF(K163="T",0,"Isi Dulu"))))</f>
        <v>Isi Sasaran</v>
      </c>
      <c r="M163" s="848" t="s">
        <v>26</v>
      </c>
      <c r="N163" s="851" t="str">
        <f>IF(M163="Y",1,IF(M163="T",0,IF(M163="Y/T","Belum diisi","Error")))</f>
        <v>Belum diisi</v>
      </c>
      <c r="O163" s="517"/>
      <c r="P163" s="517"/>
      <c r="Q163" s="517"/>
      <c r="R163" s="517"/>
    </row>
    <row r="164" spans="2:18" s="527" customFormat="1" ht="15.75">
      <c r="B164" s="837"/>
      <c r="C164" s="840"/>
      <c r="D164" s="858"/>
      <c r="E164" s="855"/>
      <c r="F164" s="549">
        <v>2</v>
      </c>
      <c r="G164" s="550"/>
      <c r="H164" s="598" t="str">
        <f t="shared" si="2"/>
        <v>Belum Diisi</v>
      </c>
      <c r="I164" s="592" t="s">
        <v>26</v>
      </c>
      <c r="J164" s="593" t="str">
        <f>IF($D$163="Y/T","Isi Sasaran",IF($E$163=0,0,IF(I164="Y",1,IF(I164="T",0,"Isi Dulu"))))</f>
        <v>Isi Sasaran</v>
      </c>
      <c r="K164" s="592" t="s">
        <v>26</v>
      </c>
      <c r="L164" s="593" t="str">
        <f>IF($D$163="Y/T","Isi Sasaran",IF($E$163=0,0,IF(K164="Y",1,IF(K164="T",0,"Isi Dulu"))))</f>
        <v>Isi Sasaran</v>
      </c>
      <c r="M164" s="849"/>
      <c r="N164" s="852"/>
      <c r="O164" s="517"/>
      <c r="P164" s="517"/>
      <c r="Q164" s="517"/>
      <c r="R164" s="517"/>
    </row>
    <row r="165" spans="2:18" s="527" customFormat="1" ht="15.75">
      <c r="B165" s="837"/>
      <c r="C165" s="840"/>
      <c r="D165" s="858"/>
      <c r="E165" s="855"/>
      <c r="F165" s="549">
        <v>3</v>
      </c>
      <c r="G165" s="550"/>
      <c r="H165" s="598" t="str">
        <f t="shared" si="2"/>
        <v>Belum Diisi</v>
      </c>
      <c r="I165" s="592" t="s">
        <v>26</v>
      </c>
      <c r="J165" s="593" t="str">
        <f>IF($D$163="Y/T","Isi Sasaran",IF($E$163=0,0,IF(I165="Y",1,IF(I165="T",0,"Isi Dulu"))))</f>
        <v>Isi Sasaran</v>
      </c>
      <c r="K165" s="592" t="s">
        <v>26</v>
      </c>
      <c r="L165" s="593" t="str">
        <f>IF($D$163="Y/T","Isi Sasaran",IF($E$163=0,0,IF(K165="Y",1,IF(K165="T",0,"Isi Dulu"))))</f>
        <v>Isi Sasaran</v>
      </c>
      <c r="M165" s="849"/>
      <c r="N165" s="852"/>
      <c r="O165" s="517"/>
      <c r="P165" s="517"/>
      <c r="Q165" s="517"/>
      <c r="R165" s="517"/>
    </row>
    <row r="166" spans="2:18" s="527" customFormat="1" ht="15.75">
      <c r="B166" s="837"/>
      <c r="C166" s="840"/>
      <c r="D166" s="858"/>
      <c r="E166" s="855"/>
      <c r="F166" s="549">
        <v>4</v>
      </c>
      <c r="G166" s="550"/>
      <c r="H166" s="598" t="str">
        <f t="shared" si="2"/>
        <v>Belum Diisi</v>
      </c>
      <c r="I166" s="592" t="s">
        <v>26</v>
      </c>
      <c r="J166" s="593" t="str">
        <f>IF($D$163="Y/T","Isi Sasaran",IF($E$163=0,0,IF(I166="Y",1,IF(I166="T",0,"Isi Dulu"))))</f>
        <v>Isi Sasaran</v>
      </c>
      <c r="K166" s="592" t="s">
        <v>26</v>
      </c>
      <c r="L166" s="593" t="str">
        <f>IF($D$163="Y/T","Isi Sasaran",IF($E$163=0,0,IF(K166="Y",1,IF(K166="T",0,"Isi Dulu"))))</f>
        <v>Isi Sasaran</v>
      </c>
      <c r="M166" s="849"/>
      <c r="N166" s="852"/>
      <c r="O166" s="517"/>
      <c r="P166" s="517"/>
      <c r="Q166" s="517"/>
      <c r="R166" s="517"/>
    </row>
    <row r="167" spans="2:18" s="527" customFormat="1" ht="15.75">
      <c r="B167" s="838"/>
      <c r="C167" s="841"/>
      <c r="D167" s="859"/>
      <c r="E167" s="856"/>
      <c r="F167" s="569">
        <v>5</v>
      </c>
      <c r="G167" s="570"/>
      <c r="H167" s="599" t="str">
        <f t="shared" si="2"/>
        <v>Belum Diisi</v>
      </c>
      <c r="I167" s="595" t="s">
        <v>26</v>
      </c>
      <c r="J167" s="596" t="str">
        <f>IF($D$163="Y/T","Isi Sasaran",IF($E$163=0,0,IF(I167="Y",1,IF(I167="T",0,"Isi Dulu"))))</f>
        <v>Isi Sasaran</v>
      </c>
      <c r="K167" s="595" t="s">
        <v>26</v>
      </c>
      <c r="L167" s="596" t="str">
        <f>IF($D$163="Y/T","Isi Sasaran",IF($E$163=0,0,IF(K167="Y",1,IF(K167="T",0,"Isi Dulu"))))</f>
        <v>Isi Sasaran</v>
      </c>
      <c r="M167" s="850"/>
      <c r="N167" s="853"/>
      <c r="O167" s="517"/>
      <c r="P167" s="517"/>
      <c r="Q167" s="517"/>
      <c r="R167" s="517"/>
    </row>
    <row r="168" spans="2:18" s="527" customFormat="1" ht="15.75">
      <c r="B168" s="836">
        <v>13</v>
      </c>
      <c r="C168" s="839"/>
      <c r="D168" s="857" t="s">
        <v>26</v>
      </c>
      <c r="E168" s="854" t="str">
        <f>IF(D168="Y",1,IF(D168="T",0,IF(D168="Y/T","Belum diisi","Error")))</f>
        <v>Belum diisi</v>
      </c>
      <c r="F168" s="528">
        <v>1</v>
      </c>
      <c r="G168" s="529"/>
      <c r="H168" s="600" t="str">
        <f t="shared" si="2"/>
        <v>Belum Diisi</v>
      </c>
      <c r="I168" s="590" t="s">
        <v>26</v>
      </c>
      <c r="J168" s="591" t="str">
        <f>IF($D$168="Y/T","Isi Sasaran",IF($E$168=0,0,IF(I168="Y",1,IF(I168="T",0,"Isi Dulu"))))</f>
        <v>Isi Sasaran</v>
      </c>
      <c r="K168" s="590" t="s">
        <v>26</v>
      </c>
      <c r="L168" s="591" t="str">
        <f>IF($D$168="Y/T","Isi Sasaran",IF($E$168=0,0,IF(K168="Y",1,IF(K168="T",0,"Isi Dulu"))))</f>
        <v>Isi Sasaran</v>
      </c>
      <c r="M168" s="848" t="s">
        <v>26</v>
      </c>
      <c r="N168" s="851" t="str">
        <f>IF(M168="Y",1,IF(M168="T",0,IF(M168="Y/T","Belum diisi","Error")))</f>
        <v>Belum diisi</v>
      </c>
      <c r="O168" s="517"/>
      <c r="P168" s="517"/>
      <c r="Q168" s="517"/>
      <c r="R168" s="517"/>
    </row>
    <row r="169" spans="2:18" s="527" customFormat="1" ht="15.75">
      <c r="B169" s="837"/>
      <c r="C169" s="840"/>
      <c r="D169" s="858"/>
      <c r="E169" s="855"/>
      <c r="F169" s="549">
        <v>2</v>
      </c>
      <c r="G169" s="550"/>
      <c r="H169" s="598" t="str">
        <f t="shared" si="2"/>
        <v>Belum Diisi</v>
      </c>
      <c r="I169" s="592" t="s">
        <v>26</v>
      </c>
      <c r="J169" s="593" t="str">
        <f>IF($D$168="Y/T","Isi Sasaran",IF($E$168=0,0,IF(I169="Y",1,IF(I169="T",0,"Isi Dulu"))))</f>
        <v>Isi Sasaran</v>
      </c>
      <c r="K169" s="592" t="s">
        <v>26</v>
      </c>
      <c r="L169" s="593" t="str">
        <f>IF($D$168="Y/T","Isi Sasaran",IF($E$168=0,0,IF(K169="Y",1,IF(K169="T",0,"Isi Dulu"))))</f>
        <v>Isi Sasaran</v>
      </c>
      <c r="M169" s="849"/>
      <c r="N169" s="852"/>
      <c r="O169" s="517"/>
      <c r="P169" s="517"/>
      <c r="Q169" s="517"/>
      <c r="R169" s="517"/>
    </row>
    <row r="170" spans="2:18" s="527" customFormat="1" ht="15.75">
      <c r="B170" s="837"/>
      <c r="C170" s="840"/>
      <c r="D170" s="858"/>
      <c r="E170" s="855"/>
      <c r="F170" s="549">
        <v>3</v>
      </c>
      <c r="G170" s="550"/>
      <c r="H170" s="598" t="str">
        <f t="shared" si="2"/>
        <v>Belum Diisi</v>
      </c>
      <c r="I170" s="592" t="s">
        <v>26</v>
      </c>
      <c r="J170" s="593" t="str">
        <f>IF($D$168="Y/T","Isi Sasaran",IF($E$168=0,0,IF(I170="Y",1,IF(I170="T",0,"Isi Dulu"))))</f>
        <v>Isi Sasaran</v>
      </c>
      <c r="K170" s="592" t="s">
        <v>26</v>
      </c>
      <c r="L170" s="593" t="str">
        <f>IF($D$168="Y/T","Isi Sasaran",IF($E$168=0,0,IF(K170="Y",1,IF(K170="T",0,"Isi Dulu"))))</f>
        <v>Isi Sasaran</v>
      </c>
      <c r="M170" s="849"/>
      <c r="N170" s="852"/>
      <c r="O170" s="517"/>
      <c r="P170" s="517"/>
      <c r="Q170" s="517"/>
      <c r="R170" s="517"/>
    </row>
    <row r="171" spans="2:18" s="527" customFormat="1" ht="15.75">
      <c r="B171" s="837"/>
      <c r="C171" s="840"/>
      <c r="D171" s="858"/>
      <c r="E171" s="855"/>
      <c r="F171" s="549">
        <v>4</v>
      </c>
      <c r="G171" s="550"/>
      <c r="H171" s="598" t="str">
        <f t="shared" si="2"/>
        <v>Belum Diisi</v>
      </c>
      <c r="I171" s="592" t="s">
        <v>26</v>
      </c>
      <c r="J171" s="593" t="str">
        <f>IF($D$168="Y/T","Isi Sasaran",IF($E$168=0,0,IF(I171="Y",1,IF(I171="T",0,"Isi Dulu"))))</f>
        <v>Isi Sasaran</v>
      </c>
      <c r="K171" s="592" t="s">
        <v>26</v>
      </c>
      <c r="L171" s="593" t="str">
        <f>IF($D$168="Y/T","Isi Sasaran",IF($E$168=0,0,IF(K171="Y",1,IF(K171="T",0,"Isi Dulu"))))</f>
        <v>Isi Sasaran</v>
      </c>
      <c r="M171" s="849"/>
      <c r="N171" s="852"/>
      <c r="O171" s="517"/>
      <c r="P171" s="517"/>
      <c r="Q171" s="517"/>
      <c r="R171" s="517"/>
    </row>
    <row r="172" spans="2:18" s="527" customFormat="1" ht="15.75">
      <c r="B172" s="838"/>
      <c r="C172" s="841"/>
      <c r="D172" s="859"/>
      <c r="E172" s="856"/>
      <c r="F172" s="569">
        <v>5</v>
      </c>
      <c r="G172" s="570"/>
      <c r="H172" s="599" t="str">
        <f t="shared" ref="H172:H207" si="3">IF(OR(J172="Isi Dulu",L172="Isi Dulu",J172="Isi Sasaran",L172="Isi Sasaran"),"Belum Diisi",IF(SUM(J172,L172)=2,1,IF(SUM(J172,L172)=1,0,IF(SUM(J172,L172)=0,0,"Error"))))</f>
        <v>Belum Diisi</v>
      </c>
      <c r="I172" s="595" t="s">
        <v>26</v>
      </c>
      <c r="J172" s="596" t="str">
        <f>IF($D$168="Y/T","Isi Sasaran",IF($E$168=0,0,IF(I172="Y",1,IF(I172="T",0,"Isi Dulu"))))</f>
        <v>Isi Sasaran</v>
      </c>
      <c r="K172" s="595" t="s">
        <v>26</v>
      </c>
      <c r="L172" s="596" t="str">
        <f>IF($D$168="Y/T","Isi Sasaran",IF($E$168=0,0,IF(K172="Y",1,IF(K172="T",0,"Isi Dulu"))))</f>
        <v>Isi Sasaran</v>
      </c>
      <c r="M172" s="850"/>
      <c r="N172" s="853"/>
      <c r="O172" s="517"/>
      <c r="P172" s="517"/>
      <c r="Q172" s="517"/>
      <c r="R172" s="517"/>
    </row>
    <row r="173" spans="2:18" s="527" customFormat="1" ht="15.75">
      <c r="B173" s="836">
        <v>14</v>
      </c>
      <c r="C173" s="839"/>
      <c r="D173" s="857" t="s">
        <v>26</v>
      </c>
      <c r="E173" s="854" t="str">
        <f>IF(D173="Y",1,IF(D173="T",0,IF(D173="Y/T","Belum diisi","Error")))</f>
        <v>Belum diisi</v>
      </c>
      <c r="F173" s="528">
        <v>1</v>
      </c>
      <c r="G173" s="529"/>
      <c r="H173" s="600" t="str">
        <f t="shared" si="3"/>
        <v>Belum Diisi</v>
      </c>
      <c r="I173" s="590" t="s">
        <v>26</v>
      </c>
      <c r="J173" s="591" t="str">
        <f>IF($D$173="Y/T","Isi Sasaran",IF($E$173=0,0,IF(I173="Y",1,IF(I173="T",0,"Isi Dulu"))))</f>
        <v>Isi Sasaran</v>
      </c>
      <c r="K173" s="590" t="s">
        <v>26</v>
      </c>
      <c r="L173" s="591" t="str">
        <f>IF($D$173="Y/T","Isi Sasaran",IF($E$173=0,0,IF(K173="Y",1,IF(K173="T",0,"Isi Dulu"))))</f>
        <v>Isi Sasaran</v>
      </c>
      <c r="M173" s="848" t="s">
        <v>26</v>
      </c>
      <c r="N173" s="851" t="str">
        <f>IF(M173="Y",1,IF(M173="T",0,IF(M173="Y/T","Belum diisi","Error")))</f>
        <v>Belum diisi</v>
      </c>
      <c r="O173" s="517"/>
      <c r="P173" s="517"/>
      <c r="Q173" s="517"/>
      <c r="R173" s="517"/>
    </row>
    <row r="174" spans="2:18" s="527" customFormat="1" ht="15.75">
      <c r="B174" s="837"/>
      <c r="C174" s="840"/>
      <c r="D174" s="858"/>
      <c r="E174" s="855"/>
      <c r="F174" s="549">
        <v>2</v>
      </c>
      <c r="G174" s="550"/>
      <c r="H174" s="598" t="str">
        <f t="shared" si="3"/>
        <v>Belum Diisi</v>
      </c>
      <c r="I174" s="592" t="s">
        <v>26</v>
      </c>
      <c r="J174" s="593" t="str">
        <f>IF($D$173="Y/T","Isi Sasaran",IF($E$173=0,0,IF(I174="Y",1,IF(I174="T",0,"Isi Dulu"))))</f>
        <v>Isi Sasaran</v>
      </c>
      <c r="K174" s="592" t="s">
        <v>26</v>
      </c>
      <c r="L174" s="593" t="str">
        <f>IF($D$173="Y/T","Isi Sasaran",IF($E$173=0,0,IF(K174="Y",1,IF(K174="T",0,"Isi Dulu"))))</f>
        <v>Isi Sasaran</v>
      </c>
      <c r="M174" s="849"/>
      <c r="N174" s="852"/>
      <c r="O174" s="517"/>
      <c r="P174" s="517"/>
      <c r="Q174" s="517"/>
      <c r="R174" s="517"/>
    </row>
    <row r="175" spans="2:18" s="527" customFormat="1" ht="15.75">
      <c r="B175" s="837"/>
      <c r="C175" s="840"/>
      <c r="D175" s="858"/>
      <c r="E175" s="855"/>
      <c r="F175" s="549">
        <v>3</v>
      </c>
      <c r="G175" s="550"/>
      <c r="H175" s="598" t="str">
        <f t="shared" si="3"/>
        <v>Belum Diisi</v>
      </c>
      <c r="I175" s="592" t="s">
        <v>26</v>
      </c>
      <c r="J175" s="593" t="str">
        <f>IF($D$173="Y/T","Isi Sasaran",IF($E$173=0,0,IF(I175="Y",1,IF(I175="T",0,"Isi Dulu"))))</f>
        <v>Isi Sasaran</v>
      </c>
      <c r="K175" s="592" t="s">
        <v>26</v>
      </c>
      <c r="L175" s="593" t="str">
        <f>IF($D$173="Y/T","Isi Sasaran",IF($E$173=0,0,IF(K175="Y",1,IF(K175="T",0,"Isi Dulu"))))</f>
        <v>Isi Sasaran</v>
      </c>
      <c r="M175" s="849"/>
      <c r="N175" s="852"/>
      <c r="O175" s="517"/>
      <c r="P175" s="517"/>
      <c r="Q175" s="517"/>
      <c r="R175" s="517"/>
    </row>
    <row r="176" spans="2:18" s="527" customFormat="1" ht="15.75">
      <c r="B176" s="837"/>
      <c r="C176" s="840"/>
      <c r="D176" s="858"/>
      <c r="E176" s="855"/>
      <c r="F176" s="549">
        <v>4</v>
      </c>
      <c r="G176" s="550"/>
      <c r="H176" s="598" t="str">
        <f t="shared" si="3"/>
        <v>Belum Diisi</v>
      </c>
      <c r="I176" s="592" t="s">
        <v>26</v>
      </c>
      <c r="J176" s="593" t="str">
        <f>IF($D$173="Y/T","Isi Sasaran",IF($E$173=0,0,IF(I176="Y",1,IF(I176="T",0,"Isi Dulu"))))</f>
        <v>Isi Sasaran</v>
      </c>
      <c r="K176" s="592" t="s">
        <v>26</v>
      </c>
      <c r="L176" s="593" t="str">
        <f>IF($D$173="Y/T","Isi Sasaran",IF($E$173=0,0,IF(K176="Y",1,IF(K176="T",0,"Isi Dulu"))))</f>
        <v>Isi Sasaran</v>
      </c>
      <c r="M176" s="849"/>
      <c r="N176" s="852"/>
      <c r="O176" s="517"/>
      <c r="P176" s="517"/>
      <c r="Q176" s="517"/>
      <c r="R176" s="517"/>
    </row>
    <row r="177" spans="2:18" s="527" customFormat="1" ht="15.75">
      <c r="B177" s="838"/>
      <c r="C177" s="841"/>
      <c r="D177" s="859"/>
      <c r="E177" s="856"/>
      <c r="F177" s="569">
        <v>5</v>
      </c>
      <c r="G177" s="570"/>
      <c r="H177" s="599" t="str">
        <f t="shared" si="3"/>
        <v>Belum Diisi</v>
      </c>
      <c r="I177" s="595" t="s">
        <v>26</v>
      </c>
      <c r="J177" s="596" t="str">
        <f>IF($D$173="Y/T","Isi Sasaran",IF($E$173=0,0,IF(I177="Y",1,IF(I177="T",0,"Isi Dulu"))))</f>
        <v>Isi Sasaran</v>
      </c>
      <c r="K177" s="595" t="s">
        <v>26</v>
      </c>
      <c r="L177" s="596" t="str">
        <f>IF($D$173="Y/T","Isi Sasaran",IF($E$173=0,0,IF(K177="Y",1,IF(K177="T",0,"Isi Dulu"))))</f>
        <v>Isi Sasaran</v>
      </c>
      <c r="M177" s="850"/>
      <c r="N177" s="853"/>
      <c r="O177" s="517"/>
      <c r="P177" s="517"/>
      <c r="Q177" s="517"/>
      <c r="R177" s="517"/>
    </row>
    <row r="178" spans="2:18" s="527" customFormat="1" ht="15.75">
      <c r="B178" s="836">
        <v>15</v>
      </c>
      <c r="C178" s="839"/>
      <c r="D178" s="857" t="s">
        <v>26</v>
      </c>
      <c r="E178" s="854" t="str">
        <f>IF(D178="Y",1,IF(D178="T",0,IF(D178="Y/T","Belum diisi","Error")))</f>
        <v>Belum diisi</v>
      </c>
      <c r="F178" s="528">
        <v>1</v>
      </c>
      <c r="G178" s="529"/>
      <c r="H178" s="600" t="str">
        <f t="shared" si="3"/>
        <v>Belum Diisi</v>
      </c>
      <c r="I178" s="590" t="s">
        <v>26</v>
      </c>
      <c r="J178" s="591" t="str">
        <f>IF($D$178="Y/T","Isi Sasaran",IF($E$178=0,0,IF(I178="Y",1,IF(I178="T",0,"Isi Dulu"))))</f>
        <v>Isi Sasaran</v>
      </c>
      <c r="K178" s="590" t="s">
        <v>26</v>
      </c>
      <c r="L178" s="591" t="str">
        <f>IF($D$178="Y/T","Isi Sasaran",IF($E$178=0,0,IF(K178="Y",1,IF(K178="T",0,"Isi Dulu"))))</f>
        <v>Isi Sasaran</v>
      </c>
      <c r="M178" s="848" t="s">
        <v>26</v>
      </c>
      <c r="N178" s="851" t="str">
        <f>IF(M178="Y",1,IF(M178="T",0,IF(M178="Y/T","Belum diisi","Error")))</f>
        <v>Belum diisi</v>
      </c>
      <c r="O178" s="517"/>
      <c r="P178" s="517"/>
      <c r="Q178" s="517"/>
      <c r="R178" s="517"/>
    </row>
    <row r="179" spans="2:18" s="527" customFormat="1" ht="15.75">
      <c r="B179" s="837"/>
      <c r="C179" s="840"/>
      <c r="D179" s="858"/>
      <c r="E179" s="855"/>
      <c r="F179" s="549">
        <v>2</v>
      </c>
      <c r="G179" s="550"/>
      <c r="H179" s="598" t="str">
        <f t="shared" si="3"/>
        <v>Belum Diisi</v>
      </c>
      <c r="I179" s="592" t="s">
        <v>26</v>
      </c>
      <c r="J179" s="593" t="str">
        <f>IF($D$178="Y/T","Isi Sasaran",IF($E$178=0,0,IF(I179="Y",1,IF(I179="T",0,"Isi Dulu"))))</f>
        <v>Isi Sasaran</v>
      </c>
      <c r="K179" s="592" t="s">
        <v>26</v>
      </c>
      <c r="L179" s="593" t="str">
        <f>IF($D$178="Y/T","Isi Sasaran",IF($E$178=0,0,IF(K179="Y",1,IF(K179="T",0,"Isi Dulu"))))</f>
        <v>Isi Sasaran</v>
      </c>
      <c r="M179" s="849"/>
      <c r="N179" s="852"/>
      <c r="O179" s="517"/>
      <c r="P179" s="517"/>
      <c r="Q179" s="517"/>
      <c r="R179" s="517"/>
    </row>
    <row r="180" spans="2:18" s="527" customFormat="1" ht="15.75">
      <c r="B180" s="837"/>
      <c r="C180" s="840"/>
      <c r="D180" s="858"/>
      <c r="E180" s="855"/>
      <c r="F180" s="549">
        <v>3</v>
      </c>
      <c r="G180" s="550"/>
      <c r="H180" s="598" t="str">
        <f t="shared" si="3"/>
        <v>Belum Diisi</v>
      </c>
      <c r="I180" s="592" t="s">
        <v>26</v>
      </c>
      <c r="J180" s="593" t="str">
        <f>IF($D$178="Y/T","Isi Sasaran",IF($E$178=0,0,IF(I180="Y",1,IF(I180="T",0,"Isi Dulu"))))</f>
        <v>Isi Sasaran</v>
      </c>
      <c r="K180" s="592" t="s">
        <v>26</v>
      </c>
      <c r="L180" s="593" t="str">
        <f>IF($D$178="Y/T","Isi Sasaran",IF($E$178=0,0,IF(K180="Y",1,IF(K180="T",0,"Isi Dulu"))))</f>
        <v>Isi Sasaran</v>
      </c>
      <c r="M180" s="849"/>
      <c r="N180" s="852"/>
      <c r="O180" s="517"/>
      <c r="P180" s="517"/>
      <c r="Q180" s="517"/>
      <c r="R180" s="517"/>
    </row>
    <row r="181" spans="2:18" s="527" customFormat="1" ht="15.75">
      <c r="B181" s="837"/>
      <c r="C181" s="840"/>
      <c r="D181" s="858"/>
      <c r="E181" s="855"/>
      <c r="F181" s="549">
        <v>4</v>
      </c>
      <c r="G181" s="550"/>
      <c r="H181" s="598" t="str">
        <f t="shared" si="3"/>
        <v>Belum Diisi</v>
      </c>
      <c r="I181" s="592" t="s">
        <v>26</v>
      </c>
      <c r="J181" s="593" t="str">
        <f>IF($D$178="Y/T","Isi Sasaran",IF($E$178=0,0,IF(I181="Y",1,IF(I181="T",0,"Isi Dulu"))))</f>
        <v>Isi Sasaran</v>
      </c>
      <c r="K181" s="592" t="s">
        <v>26</v>
      </c>
      <c r="L181" s="593" t="str">
        <f>IF($D$178="Y/T","Isi Sasaran",IF($E$178=0,0,IF(K181="Y",1,IF(K181="T",0,"Isi Dulu"))))</f>
        <v>Isi Sasaran</v>
      </c>
      <c r="M181" s="849"/>
      <c r="N181" s="852"/>
      <c r="O181" s="517"/>
      <c r="P181" s="517"/>
      <c r="Q181" s="517"/>
      <c r="R181" s="517"/>
    </row>
    <row r="182" spans="2:18" s="527" customFormat="1" ht="15.75">
      <c r="B182" s="838"/>
      <c r="C182" s="841"/>
      <c r="D182" s="859"/>
      <c r="E182" s="856"/>
      <c r="F182" s="569">
        <v>5</v>
      </c>
      <c r="G182" s="570"/>
      <c r="H182" s="599" t="str">
        <f t="shared" si="3"/>
        <v>Belum Diisi</v>
      </c>
      <c r="I182" s="595" t="s">
        <v>26</v>
      </c>
      <c r="J182" s="596" t="str">
        <f>IF($D$178="Y/T","Isi Sasaran",IF($E$178=0,0,IF(I182="Y",1,IF(I182="T",0,"Isi Dulu"))))</f>
        <v>Isi Sasaran</v>
      </c>
      <c r="K182" s="595" t="s">
        <v>26</v>
      </c>
      <c r="L182" s="596" t="str">
        <f>IF($D$178="Y/T","Isi Sasaran",IF($E$178=0,0,IF(K182="Y",1,IF(K182="T",0,"Isi Dulu"))))</f>
        <v>Isi Sasaran</v>
      </c>
      <c r="M182" s="850"/>
      <c r="N182" s="853"/>
      <c r="O182" s="517"/>
      <c r="P182" s="517"/>
      <c r="Q182" s="517"/>
      <c r="R182" s="517"/>
    </row>
    <row r="183" spans="2:18" s="527" customFormat="1" ht="15.75">
      <c r="B183" s="836">
        <v>16</v>
      </c>
      <c r="C183" s="839"/>
      <c r="D183" s="857" t="s">
        <v>26</v>
      </c>
      <c r="E183" s="854" t="str">
        <f>IF(D183="Y",1,IF(D183="T",0,IF(D183="Y/T","Belum diisi","Error")))</f>
        <v>Belum diisi</v>
      </c>
      <c r="F183" s="528">
        <v>1</v>
      </c>
      <c r="G183" s="529"/>
      <c r="H183" s="600" t="str">
        <f t="shared" si="3"/>
        <v>Belum Diisi</v>
      </c>
      <c r="I183" s="590" t="s">
        <v>26</v>
      </c>
      <c r="J183" s="591" t="str">
        <f>IF($D$183="Y/T","Isi Sasaran",IF($E$183=0,0,IF(I183="Y",1,IF(I183="T",0,"Isi Dulu"))))</f>
        <v>Isi Sasaran</v>
      </c>
      <c r="K183" s="590" t="s">
        <v>26</v>
      </c>
      <c r="L183" s="591" t="str">
        <f>IF($D$183="Y/T","Isi Sasaran",IF($E$183=0,0,IF(K183="Y",1,IF(K183="T",0,"Isi Dulu"))))</f>
        <v>Isi Sasaran</v>
      </c>
      <c r="M183" s="848" t="s">
        <v>26</v>
      </c>
      <c r="N183" s="851" t="str">
        <f>IF(M183="Y",1,IF(M183="T",0,IF(M183="Y/T","Belum diisi","Error")))</f>
        <v>Belum diisi</v>
      </c>
      <c r="O183" s="517"/>
      <c r="P183" s="517"/>
      <c r="Q183" s="517"/>
      <c r="R183" s="517"/>
    </row>
    <row r="184" spans="2:18" s="527" customFormat="1" ht="15.75">
      <c r="B184" s="837"/>
      <c r="C184" s="840"/>
      <c r="D184" s="858"/>
      <c r="E184" s="855"/>
      <c r="F184" s="549">
        <v>2</v>
      </c>
      <c r="G184" s="550"/>
      <c r="H184" s="598" t="str">
        <f t="shared" si="3"/>
        <v>Belum Diisi</v>
      </c>
      <c r="I184" s="592" t="s">
        <v>26</v>
      </c>
      <c r="J184" s="593" t="str">
        <f>IF($D$183="Y/T","Isi Sasaran",IF($E$183=0,0,IF(I184="Y",1,IF(I184="T",0,"Isi Dulu"))))</f>
        <v>Isi Sasaran</v>
      </c>
      <c r="K184" s="592" t="s">
        <v>26</v>
      </c>
      <c r="L184" s="593" t="str">
        <f>IF($D$183="Y/T","Isi Sasaran",IF($E$183=0,0,IF(K184="Y",1,IF(K184="T",0,"Isi Dulu"))))</f>
        <v>Isi Sasaran</v>
      </c>
      <c r="M184" s="849"/>
      <c r="N184" s="852"/>
      <c r="O184" s="517"/>
      <c r="P184" s="517"/>
      <c r="Q184" s="517"/>
      <c r="R184" s="517"/>
    </row>
    <row r="185" spans="2:18" s="527" customFormat="1" ht="15.75">
      <c r="B185" s="837"/>
      <c r="C185" s="840"/>
      <c r="D185" s="858"/>
      <c r="E185" s="855"/>
      <c r="F185" s="549">
        <v>3</v>
      </c>
      <c r="G185" s="550"/>
      <c r="H185" s="598" t="str">
        <f t="shared" si="3"/>
        <v>Belum Diisi</v>
      </c>
      <c r="I185" s="592" t="s">
        <v>26</v>
      </c>
      <c r="J185" s="593" t="str">
        <f>IF($D$183="Y/T","Isi Sasaran",IF($E$183=0,0,IF(I185="Y",1,IF(I185="T",0,"Isi Dulu"))))</f>
        <v>Isi Sasaran</v>
      </c>
      <c r="K185" s="592" t="s">
        <v>26</v>
      </c>
      <c r="L185" s="593" t="str">
        <f>IF($D$183="Y/T","Isi Sasaran",IF($E$183=0,0,IF(K185="Y",1,IF(K185="T",0,"Isi Dulu"))))</f>
        <v>Isi Sasaran</v>
      </c>
      <c r="M185" s="849"/>
      <c r="N185" s="852"/>
      <c r="O185" s="517"/>
      <c r="P185" s="517"/>
      <c r="Q185" s="517"/>
      <c r="R185" s="517"/>
    </row>
    <row r="186" spans="2:18" s="527" customFormat="1" ht="15.75">
      <c r="B186" s="837"/>
      <c r="C186" s="840"/>
      <c r="D186" s="858"/>
      <c r="E186" s="855"/>
      <c r="F186" s="549">
        <v>4</v>
      </c>
      <c r="G186" s="550"/>
      <c r="H186" s="598" t="str">
        <f t="shared" si="3"/>
        <v>Belum Diisi</v>
      </c>
      <c r="I186" s="592" t="s">
        <v>26</v>
      </c>
      <c r="J186" s="593" t="str">
        <f>IF($D$183="Y/T","Isi Sasaran",IF($E$183=0,0,IF(I186="Y",1,IF(I186="T",0,"Isi Dulu"))))</f>
        <v>Isi Sasaran</v>
      </c>
      <c r="K186" s="592" t="s">
        <v>26</v>
      </c>
      <c r="L186" s="593" t="str">
        <f>IF($D$183="Y/T","Isi Sasaran",IF($E$183=0,0,IF(K186="Y",1,IF(K186="T",0,"Isi Dulu"))))</f>
        <v>Isi Sasaran</v>
      </c>
      <c r="M186" s="849"/>
      <c r="N186" s="852"/>
      <c r="O186" s="517"/>
      <c r="P186" s="517"/>
      <c r="Q186" s="517"/>
      <c r="R186" s="517"/>
    </row>
    <row r="187" spans="2:18" s="527" customFormat="1" ht="15.75">
      <c r="B187" s="838"/>
      <c r="C187" s="841"/>
      <c r="D187" s="859"/>
      <c r="E187" s="856"/>
      <c r="F187" s="569">
        <v>5</v>
      </c>
      <c r="G187" s="570"/>
      <c r="H187" s="599" t="str">
        <f t="shared" si="3"/>
        <v>Belum Diisi</v>
      </c>
      <c r="I187" s="595" t="s">
        <v>26</v>
      </c>
      <c r="J187" s="596" t="str">
        <f>IF($D$183="Y/T","Isi Sasaran",IF($E$183=0,0,IF(I187="Y",1,IF(I187="T",0,"Isi Dulu"))))</f>
        <v>Isi Sasaran</v>
      </c>
      <c r="K187" s="595" t="s">
        <v>26</v>
      </c>
      <c r="L187" s="596" t="str">
        <f>IF($D$183="Y/T","Isi Sasaran",IF($E$183=0,0,IF(K187="Y",1,IF(K187="T",0,"Isi Dulu"))))</f>
        <v>Isi Sasaran</v>
      </c>
      <c r="M187" s="850"/>
      <c r="N187" s="853"/>
      <c r="O187" s="517"/>
      <c r="P187" s="517"/>
      <c r="Q187" s="517"/>
      <c r="R187" s="517"/>
    </row>
    <row r="188" spans="2:18" s="527" customFormat="1" ht="15.75">
      <c r="B188" s="836">
        <v>17</v>
      </c>
      <c r="C188" s="839"/>
      <c r="D188" s="857" t="s">
        <v>26</v>
      </c>
      <c r="E188" s="854" t="str">
        <f>IF(D188="Y",1,IF(D188="T",0,IF(D188="Y/T","Belum diisi","Error")))</f>
        <v>Belum diisi</v>
      </c>
      <c r="F188" s="528">
        <v>1</v>
      </c>
      <c r="G188" s="529"/>
      <c r="H188" s="600" t="str">
        <f t="shared" si="3"/>
        <v>Belum Diisi</v>
      </c>
      <c r="I188" s="590" t="s">
        <v>26</v>
      </c>
      <c r="J188" s="591" t="str">
        <f>IF($D$188="Y/T","Isi Sasaran",IF($E$188=0,0,IF(I188="Y",1,IF(I188="T",0,"Isi Dulu"))))</f>
        <v>Isi Sasaran</v>
      </c>
      <c r="K188" s="590" t="s">
        <v>26</v>
      </c>
      <c r="L188" s="591" t="str">
        <f>IF($D$188="Y/T","Isi Sasaran",IF($E$188=0,0,IF(K188="Y",1,IF(K188="T",0,"Isi Dulu"))))</f>
        <v>Isi Sasaran</v>
      </c>
      <c r="M188" s="848" t="s">
        <v>26</v>
      </c>
      <c r="N188" s="851" t="str">
        <f>IF(M188="Y",1,IF(M188="T",0,IF(M188="Y/T","Belum diisi","Error")))</f>
        <v>Belum diisi</v>
      </c>
      <c r="O188" s="517"/>
      <c r="P188" s="517"/>
      <c r="Q188" s="517"/>
      <c r="R188" s="517"/>
    </row>
    <row r="189" spans="2:18" s="527" customFormat="1" ht="15.75">
      <c r="B189" s="837"/>
      <c r="C189" s="840"/>
      <c r="D189" s="858"/>
      <c r="E189" s="855"/>
      <c r="F189" s="549">
        <v>2</v>
      </c>
      <c r="G189" s="550"/>
      <c r="H189" s="598" t="str">
        <f t="shared" si="3"/>
        <v>Belum Diisi</v>
      </c>
      <c r="I189" s="592" t="s">
        <v>26</v>
      </c>
      <c r="J189" s="593" t="str">
        <f>IF($D$188="Y/T","Isi Sasaran",IF($E$188=0,0,IF(I189="Y",1,IF(I189="T",0,"Isi Dulu"))))</f>
        <v>Isi Sasaran</v>
      </c>
      <c r="K189" s="592" t="s">
        <v>26</v>
      </c>
      <c r="L189" s="593" t="str">
        <f>IF($D$188="Y/T","Isi Sasaran",IF($E$188=0,0,IF(K189="Y",1,IF(K189="T",0,"Isi Dulu"))))</f>
        <v>Isi Sasaran</v>
      </c>
      <c r="M189" s="849"/>
      <c r="N189" s="852"/>
      <c r="O189" s="517"/>
      <c r="P189" s="517"/>
      <c r="Q189" s="517"/>
      <c r="R189" s="517"/>
    </row>
    <row r="190" spans="2:18" s="527" customFormat="1" ht="15.75">
      <c r="B190" s="837"/>
      <c r="C190" s="840"/>
      <c r="D190" s="858"/>
      <c r="E190" s="855"/>
      <c r="F190" s="549">
        <v>3</v>
      </c>
      <c r="G190" s="550"/>
      <c r="H190" s="598" t="str">
        <f t="shared" si="3"/>
        <v>Belum Diisi</v>
      </c>
      <c r="I190" s="592" t="s">
        <v>26</v>
      </c>
      <c r="J190" s="593" t="str">
        <f>IF($D$188="Y/T","Isi Sasaran",IF($E$188=0,0,IF(I190="Y",1,IF(I190="T",0,"Isi Dulu"))))</f>
        <v>Isi Sasaran</v>
      </c>
      <c r="K190" s="592" t="s">
        <v>26</v>
      </c>
      <c r="L190" s="593" t="str">
        <f>IF($D$188="Y/T","Isi Sasaran",IF($E$188=0,0,IF(K190="Y",1,IF(K190="T",0,"Isi Dulu"))))</f>
        <v>Isi Sasaran</v>
      </c>
      <c r="M190" s="849"/>
      <c r="N190" s="852"/>
      <c r="O190" s="517"/>
      <c r="P190" s="517"/>
      <c r="Q190" s="517"/>
      <c r="R190" s="517"/>
    </row>
    <row r="191" spans="2:18" s="527" customFormat="1" ht="15.75">
      <c r="B191" s="837"/>
      <c r="C191" s="840"/>
      <c r="D191" s="858"/>
      <c r="E191" s="855"/>
      <c r="F191" s="549">
        <v>4</v>
      </c>
      <c r="G191" s="550"/>
      <c r="H191" s="598" t="str">
        <f t="shared" si="3"/>
        <v>Belum Diisi</v>
      </c>
      <c r="I191" s="592" t="s">
        <v>26</v>
      </c>
      <c r="J191" s="593" t="str">
        <f>IF($D$188="Y/T","Isi Sasaran",IF($E$188=0,0,IF(I191="Y",1,IF(I191="T",0,"Isi Dulu"))))</f>
        <v>Isi Sasaran</v>
      </c>
      <c r="K191" s="592" t="s">
        <v>26</v>
      </c>
      <c r="L191" s="593" t="str">
        <f>IF($D$188="Y/T","Isi Sasaran",IF($E$188=0,0,IF(K191="Y",1,IF(K191="T",0,"Isi Dulu"))))</f>
        <v>Isi Sasaran</v>
      </c>
      <c r="M191" s="849"/>
      <c r="N191" s="852"/>
      <c r="O191" s="517"/>
      <c r="P191" s="517"/>
      <c r="Q191" s="517"/>
      <c r="R191" s="517"/>
    </row>
    <row r="192" spans="2:18" s="527" customFormat="1" ht="15.75">
      <c r="B192" s="838"/>
      <c r="C192" s="841"/>
      <c r="D192" s="859"/>
      <c r="E192" s="856"/>
      <c r="F192" s="569">
        <v>5</v>
      </c>
      <c r="G192" s="570"/>
      <c r="H192" s="599" t="str">
        <f t="shared" si="3"/>
        <v>Belum Diisi</v>
      </c>
      <c r="I192" s="595" t="s">
        <v>26</v>
      </c>
      <c r="J192" s="596" t="str">
        <f>IF($D$188="Y/T","Isi Sasaran",IF($E$188=0,0,IF(I192="Y",1,IF(I192="T",0,"Isi Dulu"))))</f>
        <v>Isi Sasaran</v>
      </c>
      <c r="K192" s="595" t="s">
        <v>26</v>
      </c>
      <c r="L192" s="596" t="str">
        <f>IF($D$188="Y/T","Isi Sasaran",IF($E$188=0,0,IF(K192="Y",1,IF(K192="T",0,"Isi Dulu"))))</f>
        <v>Isi Sasaran</v>
      </c>
      <c r="M192" s="850"/>
      <c r="N192" s="853"/>
      <c r="O192" s="517"/>
      <c r="P192" s="517"/>
      <c r="Q192" s="517"/>
      <c r="R192" s="517"/>
    </row>
    <row r="193" spans="2:18" s="527" customFormat="1" ht="15.75">
      <c r="B193" s="836">
        <v>18</v>
      </c>
      <c r="C193" s="839"/>
      <c r="D193" s="857" t="s">
        <v>26</v>
      </c>
      <c r="E193" s="854" t="str">
        <f>IF(D193="Y",1,IF(D193="T",0,IF(D193="Y/T","Belum diisi","Error")))</f>
        <v>Belum diisi</v>
      </c>
      <c r="F193" s="528">
        <v>1</v>
      </c>
      <c r="G193" s="529"/>
      <c r="H193" s="600" t="str">
        <f t="shared" si="3"/>
        <v>Belum Diisi</v>
      </c>
      <c r="I193" s="590" t="s">
        <v>26</v>
      </c>
      <c r="J193" s="591" t="str">
        <f>IF($D$193="Y/T","Isi Sasaran",IF($E$193=0,0,IF(I193="Y",1,IF(I193="T",0,"Isi Dulu"))))</f>
        <v>Isi Sasaran</v>
      </c>
      <c r="K193" s="590" t="s">
        <v>26</v>
      </c>
      <c r="L193" s="591" t="str">
        <f>IF($D$193="Y/T","Isi Sasaran",IF($E$193=0,0,IF(K193="Y",1,IF(K193="T",0,"Isi Dulu"))))</f>
        <v>Isi Sasaran</v>
      </c>
      <c r="M193" s="848" t="s">
        <v>26</v>
      </c>
      <c r="N193" s="851" t="str">
        <f>IF(M193="Y",1,IF(M193="T",0,IF(M193="Y/T","Belum diisi","Error")))</f>
        <v>Belum diisi</v>
      </c>
      <c r="O193" s="517"/>
      <c r="P193" s="517"/>
      <c r="Q193" s="517"/>
      <c r="R193" s="517"/>
    </row>
    <row r="194" spans="2:18" s="527" customFormat="1" ht="15.75">
      <c r="B194" s="837"/>
      <c r="C194" s="840"/>
      <c r="D194" s="858"/>
      <c r="E194" s="855"/>
      <c r="F194" s="549">
        <v>2</v>
      </c>
      <c r="G194" s="550"/>
      <c r="H194" s="598" t="str">
        <f t="shared" si="3"/>
        <v>Belum Diisi</v>
      </c>
      <c r="I194" s="592" t="s">
        <v>26</v>
      </c>
      <c r="J194" s="593" t="str">
        <f>IF($D$193="Y/T","Isi Sasaran",IF($E$193=0,0,IF(I194="Y",1,IF(I194="T",0,"Isi Dulu"))))</f>
        <v>Isi Sasaran</v>
      </c>
      <c r="K194" s="592" t="s">
        <v>26</v>
      </c>
      <c r="L194" s="593" t="str">
        <f>IF($D$193="Y/T","Isi Sasaran",IF($E$193=0,0,IF(K194="Y",1,IF(K194="T",0,"Isi Dulu"))))</f>
        <v>Isi Sasaran</v>
      </c>
      <c r="M194" s="849"/>
      <c r="N194" s="852"/>
      <c r="O194" s="517"/>
      <c r="P194" s="517"/>
      <c r="Q194" s="517"/>
      <c r="R194" s="517"/>
    </row>
    <row r="195" spans="2:18" s="527" customFormat="1" ht="15.75">
      <c r="B195" s="837"/>
      <c r="C195" s="840"/>
      <c r="D195" s="858"/>
      <c r="E195" s="855"/>
      <c r="F195" s="549">
        <v>3</v>
      </c>
      <c r="G195" s="550"/>
      <c r="H195" s="598" t="str">
        <f t="shared" si="3"/>
        <v>Belum Diisi</v>
      </c>
      <c r="I195" s="592" t="s">
        <v>26</v>
      </c>
      <c r="J195" s="593" t="str">
        <f>IF($D$193="Y/T","Isi Sasaran",IF($E$193=0,0,IF(I195="Y",1,IF(I195="T",0,"Isi Dulu"))))</f>
        <v>Isi Sasaran</v>
      </c>
      <c r="K195" s="592" t="s">
        <v>26</v>
      </c>
      <c r="L195" s="593" t="str">
        <f>IF($D$193="Y/T","Isi Sasaran",IF($E$193=0,0,IF(K195="Y",1,IF(K195="T",0,"Isi Dulu"))))</f>
        <v>Isi Sasaran</v>
      </c>
      <c r="M195" s="849"/>
      <c r="N195" s="852"/>
      <c r="O195" s="517"/>
      <c r="P195" s="517"/>
      <c r="Q195" s="517"/>
      <c r="R195" s="517"/>
    </row>
    <row r="196" spans="2:18" s="527" customFormat="1" ht="15.75">
      <c r="B196" s="837"/>
      <c r="C196" s="840"/>
      <c r="D196" s="858"/>
      <c r="E196" s="855"/>
      <c r="F196" s="549">
        <v>4</v>
      </c>
      <c r="G196" s="550"/>
      <c r="H196" s="598" t="str">
        <f t="shared" si="3"/>
        <v>Belum Diisi</v>
      </c>
      <c r="I196" s="592" t="s">
        <v>26</v>
      </c>
      <c r="J196" s="593" t="str">
        <f>IF($D$193="Y/T","Isi Sasaran",IF($E$193=0,0,IF(I196="Y",1,IF(I196="T",0,"Isi Dulu"))))</f>
        <v>Isi Sasaran</v>
      </c>
      <c r="K196" s="592" t="s">
        <v>26</v>
      </c>
      <c r="L196" s="593" t="str">
        <f>IF($D$193="Y/T","Isi Sasaran",IF($E$193=0,0,IF(K196="Y",1,IF(K196="T",0,"Isi Dulu"))))</f>
        <v>Isi Sasaran</v>
      </c>
      <c r="M196" s="849"/>
      <c r="N196" s="852"/>
      <c r="O196" s="517"/>
      <c r="P196" s="517"/>
      <c r="Q196" s="517"/>
      <c r="R196" s="517"/>
    </row>
    <row r="197" spans="2:18" s="527" customFormat="1" ht="15.75">
      <c r="B197" s="838"/>
      <c r="C197" s="841"/>
      <c r="D197" s="859"/>
      <c r="E197" s="856"/>
      <c r="F197" s="569">
        <v>5</v>
      </c>
      <c r="G197" s="570"/>
      <c r="H197" s="599" t="str">
        <f t="shared" si="3"/>
        <v>Belum Diisi</v>
      </c>
      <c r="I197" s="595" t="s">
        <v>26</v>
      </c>
      <c r="J197" s="596" t="str">
        <f>IF($D$193="Y/T","Isi Sasaran",IF($E$193=0,0,IF(I197="Y",1,IF(I197="T",0,"Isi Dulu"))))</f>
        <v>Isi Sasaran</v>
      </c>
      <c r="K197" s="595" t="s">
        <v>26</v>
      </c>
      <c r="L197" s="596" t="str">
        <f>IF($D$193="Y/T","Isi Sasaran",IF($E$193=0,0,IF(K197="Y",1,IF(K197="T",0,"Isi Dulu"))))</f>
        <v>Isi Sasaran</v>
      </c>
      <c r="M197" s="850"/>
      <c r="N197" s="853"/>
      <c r="O197" s="517"/>
      <c r="P197" s="517"/>
      <c r="Q197" s="517"/>
      <c r="R197" s="517"/>
    </row>
    <row r="198" spans="2:18" s="527" customFormat="1" ht="15.75">
      <c r="B198" s="836">
        <v>19</v>
      </c>
      <c r="C198" s="839"/>
      <c r="D198" s="857" t="s">
        <v>26</v>
      </c>
      <c r="E198" s="854" t="str">
        <f>IF(D198="Y",1,IF(D198="T",0,IF(D198="Y/T","Belum diisi","Error")))</f>
        <v>Belum diisi</v>
      </c>
      <c r="F198" s="528">
        <v>1</v>
      </c>
      <c r="G198" s="529"/>
      <c r="H198" s="600" t="str">
        <f t="shared" si="3"/>
        <v>Belum Diisi</v>
      </c>
      <c r="I198" s="590" t="s">
        <v>26</v>
      </c>
      <c r="J198" s="591" t="str">
        <f>IF($D$198="Y/T","Isi Sasaran",IF($E$198=0,0,IF(I198="Y",1,IF(I198="T",0,"Isi Dulu"))))</f>
        <v>Isi Sasaran</v>
      </c>
      <c r="K198" s="590" t="s">
        <v>26</v>
      </c>
      <c r="L198" s="591" t="str">
        <f>IF($D$198="Y/T","Isi Sasaran",IF($E$198=0,0,IF(K198="Y",1,IF(K198="T",0,"Isi Dulu"))))</f>
        <v>Isi Sasaran</v>
      </c>
      <c r="M198" s="848" t="s">
        <v>26</v>
      </c>
      <c r="N198" s="851" t="str">
        <f>IF(M198="Y",1,IF(M198="T",0,IF(M198="Y/T","Belum diisi","Error")))</f>
        <v>Belum diisi</v>
      </c>
      <c r="O198" s="517"/>
      <c r="P198" s="517"/>
      <c r="Q198" s="517"/>
      <c r="R198" s="517"/>
    </row>
    <row r="199" spans="2:18" s="527" customFormat="1" ht="15.75">
      <c r="B199" s="837"/>
      <c r="C199" s="840"/>
      <c r="D199" s="858"/>
      <c r="E199" s="855"/>
      <c r="F199" s="549">
        <v>2</v>
      </c>
      <c r="G199" s="550"/>
      <c r="H199" s="598" t="str">
        <f t="shared" si="3"/>
        <v>Belum Diisi</v>
      </c>
      <c r="I199" s="592" t="s">
        <v>26</v>
      </c>
      <c r="J199" s="593" t="str">
        <f>IF($D$198="Y/T","Isi Sasaran",IF($E$198=0,0,IF(I199="Y",1,IF(I199="T",0,"Isi Dulu"))))</f>
        <v>Isi Sasaran</v>
      </c>
      <c r="K199" s="592" t="s">
        <v>26</v>
      </c>
      <c r="L199" s="593" t="str">
        <f>IF($D$198="Y/T","Isi Sasaran",IF($E$198=0,0,IF(K199="Y",1,IF(K199="T",0,"Isi Dulu"))))</f>
        <v>Isi Sasaran</v>
      </c>
      <c r="M199" s="849"/>
      <c r="N199" s="852"/>
      <c r="O199" s="517"/>
      <c r="P199" s="517"/>
      <c r="Q199" s="517"/>
      <c r="R199" s="517"/>
    </row>
    <row r="200" spans="2:18" s="527" customFormat="1" ht="15.75">
      <c r="B200" s="837"/>
      <c r="C200" s="840"/>
      <c r="D200" s="858"/>
      <c r="E200" s="855"/>
      <c r="F200" s="549">
        <v>3</v>
      </c>
      <c r="G200" s="550"/>
      <c r="H200" s="598" t="str">
        <f t="shared" si="3"/>
        <v>Belum Diisi</v>
      </c>
      <c r="I200" s="592" t="s">
        <v>26</v>
      </c>
      <c r="J200" s="593" t="str">
        <f>IF($D$198="Y/T","Isi Sasaran",IF($E$198=0,0,IF(I200="Y",1,IF(I200="T",0,"Isi Dulu"))))</f>
        <v>Isi Sasaran</v>
      </c>
      <c r="K200" s="592" t="s">
        <v>26</v>
      </c>
      <c r="L200" s="593" t="str">
        <f>IF($D$198="Y/T","Isi Sasaran",IF($E$198=0,0,IF(K200="Y",1,IF(K200="T",0,"Isi Dulu"))))</f>
        <v>Isi Sasaran</v>
      </c>
      <c r="M200" s="849"/>
      <c r="N200" s="852"/>
      <c r="O200" s="517"/>
      <c r="P200" s="517"/>
      <c r="Q200" s="517"/>
      <c r="R200" s="517"/>
    </row>
    <row r="201" spans="2:18" s="527" customFormat="1" ht="15.75">
      <c r="B201" s="837"/>
      <c r="C201" s="840"/>
      <c r="D201" s="858"/>
      <c r="E201" s="855"/>
      <c r="F201" s="549">
        <v>4</v>
      </c>
      <c r="G201" s="550"/>
      <c r="H201" s="598" t="str">
        <f t="shared" si="3"/>
        <v>Belum Diisi</v>
      </c>
      <c r="I201" s="592" t="s">
        <v>26</v>
      </c>
      <c r="J201" s="593" t="str">
        <f>IF($D$198="Y/T","Isi Sasaran",IF($E$198=0,0,IF(I201="Y",1,IF(I201="T",0,"Isi Dulu"))))</f>
        <v>Isi Sasaran</v>
      </c>
      <c r="K201" s="592" t="s">
        <v>26</v>
      </c>
      <c r="L201" s="593" t="str">
        <f>IF($D$198="Y/T","Isi Sasaran",IF($E$198=0,0,IF(K201="Y",1,IF(K201="T",0,"Isi Dulu"))))</f>
        <v>Isi Sasaran</v>
      </c>
      <c r="M201" s="849"/>
      <c r="N201" s="852"/>
      <c r="O201" s="517"/>
      <c r="P201" s="517"/>
      <c r="Q201" s="517"/>
      <c r="R201" s="517"/>
    </row>
    <row r="202" spans="2:18" s="527" customFormat="1" ht="15.75">
      <c r="B202" s="838"/>
      <c r="C202" s="841"/>
      <c r="D202" s="859"/>
      <c r="E202" s="856"/>
      <c r="F202" s="569">
        <v>5</v>
      </c>
      <c r="G202" s="570"/>
      <c r="H202" s="599" t="str">
        <f t="shared" si="3"/>
        <v>Belum Diisi</v>
      </c>
      <c r="I202" s="595" t="s">
        <v>26</v>
      </c>
      <c r="J202" s="596" t="str">
        <f>IF($D$198="Y/T","Isi Sasaran",IF($E$198=0,0,IF(I202="Y",1,IF(I202="T",0,"Isi Dulu"))))</f>
        <v>Isi Sasaran</v>
      </c>
      <c r="K202" s="595" t="s">
        <v>26</v>
      </c>
      <c r="L202" s="596" t="str">
        <f>IF($D$198="Y/T","Isi Sasaran",IF($E$198=0,0,IF(K202="Y",1,IF(K202="T",0,"Isi Dulu"))))</f>
        <v>Isi Sasaran</v>
      </c>
      <c r="M202" s="850"/>
      <c r="N202" s="853"/>
      <c r="O202" s="517"/>
      <c r="P202" s="517"/>
      <c r="Q202" s="517"/>
      <c r="R202" s="517"/>
    </row>
    <row r="203" spans="2:18" s="527" customFormat="1" ht="15.75">
      <c r="B203" s="836">
        <v>20</v>
      </c>
      <c r="C203" s="839"/>
      <c r="D203" s="857" t="s">
        <v>26</v>
      </c>
      <c r="E203" s="854" t="str">
        <f>IF(D203="Y",1,IF(D203="T",0,IF(D203="Y/T","Belum diisi","Error")))</f>
        <v>Belum diisi</v>
      </c>
      <c r="F203" s="528">
        <v>1</v>
      </c>
      <c r="G203" s="529"/>
      <c r="H203" s="600" t="str">
        <f t="shared" si="3"/>
        <v>Belum Diisi</v>
      </c>
      <c r="I203" s="590" t="s">
        <v>26</v>
      </c>
      <c r="J203" s="591" t="str">
        <f>IF($D$203="Y/T","Isi Sasaran",IF($E$203=0,0,IF(I203="Y",1,IF(I203="T",0,"Isi Dulu"))))</f>
        <v>Isi Sasaran</v>
      </c>
      <c r="K203" s="590" t="s">
        <v>26</v>
      </c>
      <c r="L203" s="591" t="str">
        <f>IF($D$203="Y/T","Isi Sasaran",IF($E$203=0,0,IF(K203="Y",1,IF(K203="T",0,"Isi Dulu"))))</f>
        <v>Isi Sasaran</v>
      </c>
      <c r="M203" s="848" t="s">
        <v>26</v>
      </c>
      <c r="N203" s="851" t="str">
        <f>IF(M203="Y",1,IF(M203="T",0,IF(M203="Y/T","Belum diisi","Error")))</f>
        <v>Belum diisi</v>
      </c>
      <c r="O203" s="517"/>
      <c r="P203" s="517"/>
      <c r="Q203" s="517"/>
      <c r="R203" s="517"/>
    </row>
    <row r="204" spans="2:18" s="527" customFormat="1" ht="15.75">
      <c r="B204" s="837"/>
      <c r="C204" s="840"/>
      <c r="D204" s="858"/>
      <c r="E204" s="855"/>
      <c r="F204" s="549">
        <v>2</v>
      </c>
      <c r="G204" s="550"/>
      <c r="H204" s="598" t="str">
        <f t="shared" si="3"/>
        <v>Belum Diisi</v>
      </c>
      <c r="I204" s="592" t="s">
        <v>26</v>
      </c>
      <c r="J204" s="593" t="str">
        <f>IF($D$203="Y/T","Isi Sasaran",IF($E$203=0,0,IF(I204="Y",1,IF(I204="T",0,"Isi Dulu"))))</f>
        <v>Isi Sasaran</v>
      </c>
      <c r="K204" s="592" t="s">
        <v>26</v>
      </c>
      <c r="L204" s="593" t="str">
        <f>IF($D$203="Y/T","Isi Sasaran",IF($E$203=0,0,IF(K204="Y",1,IF(K204="T",0,"Isi Dulu"))))</f>
        <v>Isi Sasaran</v>
      </c>
      <c r="M204" s="849"/>
      <c r="N204" s="852"/>
      <c r="O204" s="517"/>
      <c r="P204" s="517"/>
      <c r="Q204" s="517"/>
      <c r="R204" s="517"/>
    </row>
    <row r="205" spans="2:18" s="527" customFormat="1" ht="15.75">
      <c r="B205" s="837"/>
      <c r="C205" s="840"/>
      <c r="D205" s="858"/>
      <c r="E205" s="855"/>
      <c r="F205" s="549">
        <v>3</v>
      </c>
      <c r="G205" s="550"/>
      <c r="H205" s="598" t="str">
        <f t="shared" si="3"/>
        <v>Belum Diisi</v>
      </c>
      <c r="I205" s="592" t="s">
        <v>26</v>
      </c>
      <c r="J205" s="593" t="str">
        <f>IF($D$203="Y/T","Isi Sasaran",IF($E$203=0,0,IF(I205="Y",1,IF(I205="T",0,"Isi Dulu"))))</f>
        <v>Isi Sasaran</v>
      </c>
      <c r="K205" s="592" t="s">
        <v>26</v>
      </c>
      <c r="L205" s="593" t="str">
        <f>IF($D$203="Y/T","Isi Sasaran",IF($E$203=0,0,IF(K205="Y",1,IF(K205="T",0,"Isi Dulu"))))</f>
        <v>Isi Sasaran</v>
      </c>
      <c r="M205" s="849"/>
      <c r="N205" s="852"/>
      <c r="O205" s="517"/>
      <c r="P205" s="517"/>
      <c r="Q205" s="517"/>
      <c r="R205" s="517"/>
    </row>
    <row r="206" spans="2:18" s="527" customFormat="1" ht="15.75">
      <c r="B206" s="837"/>
      <c r="C206" s="840"/>
      <c r="D206" s="858"/>
      <c r="E206" s="855"/>
      <c r="F206" s="549">
        <v>4</v>
      </c>
      <c r="G206" s="550"/>
      <c r="H206" s="598" t="str">
        <f t="shared" si="3"/>
        <v>Belum Diisi</v>
      </c>
      <c r="I206" s="592" t="s">
        <v>26</v>
      </c>
      <c r="J206" s="593" t="str">
        <f>IF($D$203="Y/T","Isi Sasaran",IF($E$203=0,0,IF(I206="Y",1,IF(I206="T",0,"Isi Dulu"))))</f>
        <v>Isi Sasaran</v>
      </c>
      <c r="K206" s="592" t="s">
        <v>26</v>
      </c>
      <c r="L206" s="593" t="str">
        <f>IF($D$203="Y/T","Isi Sasaran",IF($E$203=0,0,IF(K206="Y",1,IF(K206="T",0,"Isi Dulu"))))</f>
        <v>Isi Sasaran</v>
      </c>
      <c r="M206" s="849"/>
      <c r="N206" s="852"/>
      <c r="O206" s="517"/>
      <c r="P206" s="517"/>
      <c r="Q206" s="517"/>
      <c r="R206" s="517"/>
    </row>
    <row r="207" spans="2:18" s="527" customFormat="1" ht="15.75">
      <c r="B207" s="838"/>
      <c r="C207" s="841"/>
      <c r="D207" s="859"/>
      <c r="E207" s="856"/>
      <c r="F207" s="569">
        <v>5</v>
      </c>
      <c r="G207" s="570"/>
      <c r="H207" s="599" t="str">
        <f t="shared" si="3"/>
        <v>Belum Diisi</v>
      </c>
      <c r="I207" s="595" t="s">
        <v>26</v>
      </c>
      <c r="J207" s="596" t="str">
        <f>IF($D$203="Y/T","Isi Sasaran",IF($E$203=0,0,IF(I207="Y",1,IF(I207="T",0,"Isi Dulu"))))</f>
        <v>Isi Sasaran</v>
      </c>
      <c r="K207" s="595" t="s">
        <v>26</v>
      </c>
      <c r="L207" s="596" t="str">
        <f>IF($D$203="Y/T","Isi Sasaran",IF($E$203=0,0,IF(K207="Y",1,IF(K207="T",0,"Isi Dulu"))))</f>
        <v>Isi Sasaran</v>
      </c>
      <c r="M207" s="850"/>
      <c r="N207" s="853"/>
      <c r="O207" s="517"/>
      <c r="P207" s="517"/>
      <c r="Q207" s="517"/>
      <c r="R207" s="517"/>
    </row>
    <row r="208" spans="2:18" s="527" customFormat="1" ht="15.75">
      <c r="B208" s="580"/>
      <c r="C208" s="581"/>
      <c r="D208" s="582"/>
      <c r="E208" s="605" t="e">
        <f>AVERAGE(E108:E207)</f>
        <v>#DIV/0!</v>
      </c>
      <c r="F208" s="580"/>
      <c r="G208" s="583"/>
      <c r="H208" s="602" t="e">
        <f>(IF($D108="Y/T",0,AVERAGE(H108:H112))+IF($D113="Y/T",0,AVERAGE(H113:H117))+IF($D118="Y/T",0,AVERAGE(H118:H122))+IF($D123="Y/T",0,AVERAGE(H123:H127))+IF($D128="Y/T",0,AVERAGE(H128:H132))+IF($D133="Y/T",0,AVERAGE(H133:H137))+IF($D138="Y/T",0,AVERAGE(H138:H142))+IF($D143="Y/T",0,AVERAGE(H143:H147))+IF($D148="Y/T",0,AVERAGE(H148:H152))+IF($D153="Y/T",0,AVERAGE(H153:H157))+IF($D158="Y/T",0,AVERAGE(H158:H162))+IF($D163="Y/T",0,AVERAGE(H163:H167))+IF($D168="Y/T",0,AVERAGE(H168:H172))+IF($D173="Y/T",0,AVERAGE(H173:H177))+IF($D178="Y/T",0,AVERAGE(H178:H182))+IF($D183="Y/T",0,AVERAGE(H183:H187))+IF($D188="Y/T",0,AVERAGE(H188:H192))+IF($D193="Y/T",0,AVERAGE(H193:H197))+IF($D198="Y/T",0,AVERAGE(H198:H202))+IF($D203="Y/T",0,AVERAGE(H203:H207)))/(COUNTIF($D108:$D207,"Y")+COUNTIF($D108:$D207,"T"))</f>
        <v>#DIV/0!</v>
      </c>
      <c r="I208" s="582"/>
      <c r="J208" s="602" t="e">
        <f>(IF($D108="Y/T",0,AVERAGE(J108:J112))+IF($D113="Y/T",0,AVERAGE(J113:J117))+IF($D118="Y/T",0,AVERAGE(J118:J122))+IF($D123="Y/T",0,AVERAGE(J123:J127))+IF($D128="Y/T",0,AVERAGE(J128:J132))+IF($D133="Y/T",0,AVERAGE(J133:J137))+IF($D138="Y/T",0,AVERAGE(J138:J142))+IF($D143="Y/T",0,AVERAGE(J143:J147))+IF($D148="Y/T",0,AVERAGE(J148:J152))+IF($D153="Y/T",0,AVERAGE(J153:J157))+IF($D158="Y/T",0,AVERAGE(J158:J162))+IF($D163="Y/T",0,AVERAGE(J163:J167))+IF($D168="Y/T",0,AVERAGE(J168:J172))+IF($D173="Y/T",0,AVERAGE(J173:J177))+IF($D178="Y/T",0,AVERAGE(J178:J182))+IF($D183="Y/T",0,AVERAGE(J183:J187))+IF($D188="Y/T",0,AVERAGE(J188:J192))+IF($D193="Y/T",0,AVERAGE(J193:J197))+IF($D198="Y/T",0,AVERAGE(J198:J202))+IF($D203="Y/T",0,AVERAGE(J203:J207)))/(COUNTIF($D108:$D207,"Y")+COUNTIF($D108:$D207,"T"))</f>
        <v>#DIV/0!</v>
      </c>
      <c r="K208" s="582"/>
      <c r="L208" s="602" t="e">
        <f>(IF($D108="Y/T",0,AVERAGE(L108:L112))+IF($D113="Y/T",0,AVERAGE(L113:L117))+IF($D118="Y/T",0,AVERAGE(L118:L122))+IF($D123="Y/T",0,AVERAGE(L123:L127))+IF($D128="Y/T",0,AVERAGE(L128:L132))+IF($D133="Y/T",0,AVERAGE(L133:L137))+IF($D138="Y/T",0,AVERAGE(L138:L142))+IF($D143="Y/T",0,AVERAGE(L143:L147))+IF($D148="Y/T",0,AVERAGE(L148:L152))+IF($D153="Y/T",0,AVERAGE(L153:L157))+IF($D158="Y/T",0,AVERAGE(L158:L162))+IF($D163="Y/T",0,AVERAGE(L163:L167))+IF($D168="Y/T",0,AVERAGE(L168:L172))+IF($D173="Y/T",0,AVERAGE(L173:L177))+IF($D178="Y/T",0,AVERAGE(L178:L182))+IF($D183="Y/T",0,AVERAGE(L183:L187))+IF($D188="Y/T",0,AVERAGE(L188:L192))+IF($D193="Y/T",0,AVERAGE(L193:L197))+IF($D198="Y/T",0,AVERAGE(L198:L202))+IF($D203="Y/T",0,AVERAGE(L203:L207)))/(COUNTIF($D108:$D207,"Y")+COUNTIF($D108:$D207,"T"))</f>
        <v>#DIV/0!</v>
      </c>
      <c r="M208" s="606"/>
      <c r="N208" s="602" t="e">
        <f>AVERAGE(N108:N207)</f>
        <v>#DIV/0!</v>
      </c>
      <c r="O208" s="517"/>
      <c r="P208" s="517"/>
      <c r="Q208" s="517"/>
      <c r="R208" s="517"/>
    </row>
    <row r="209" spans="2:18" s="527" customFormat="1" ht="15.75">
      <c r="B209" s="865" t="s">
        <v>507</v>
      </c>
      <c r="C209" s="865"/>
      <c r="D209" s="865"/>
      <c r="E209" s="865"/>
      <c r="F209" s="865"/>
      <c r="G209" s="865"/>
      <c r="H209" s="865"/>
      <c r="I209" s="865"/>
      <c r="J209" s="865"/>
      <c r="K209" s="865"/>
      <c r="L209" s="865"/>
      <c r="M209" s="865"/>
      <c r="N209" s="866"/>
      <c r="O209" s="517"/>
      <c r="P209" s="517"/>
      <c r="Q209" s="517"/>
      <c r="R209" s="517"/>
    </row>
    <row r="210" spans="2:18" s="527" customFormat="1" ht="15.75">
      <c r="B210" s="836">
        <v>1</v>
      </c>
      <c r="C210" s="839"/>
      <c r="D210" s="857" t="s">
        <v>26</v>
      </c>
      <c r="E210" s="854" t="str">
        <f>IF(D210="Y",1,IF(D210="T",0,IF(D210="Y/T","Belum diisi","Error")))</f>
        <v>Belum diisi</v>
      </c>
      <c r="F210" s="528">
        <v>1</v>
      </c>
      <c r="G210" s="529"/>
      <c r="H210" s="589" t="str">
        <f>IF(OR(J210="Isi Dulu",L210="Isi Dulu",J210="Isi Sasaran",L210="Isi Sasaran"),"Belum Diisi",IF(SUM(J210,L210)=2,1,IF(SUM(J210,L210)=1,0,IF(SUM(J210,L210)=0,0,"Error"))))</f>
        <v>Belum Diisi</v>
      </c>
      <c r="I210" s="590" t="s">
        <v>26</v>
      </c>
      <c r="J210" s="591" t="str">
        <f>IF($D$210="Y/T","Isi Sasaran",IF($E$210=0,0,IF(I210="Y",1,IF(I210="T",0,"Isi Dulu"))))</f>
        <v>Isi Sasaran</v>
      </c>
      <c r="K210" s="590" t="s">
        <v>26</v>
      </c>
      <c r="L210" s="591" t="str">
        <f>IF($D$210="Y/T","Isi Sasaran",IF($E$210=0,0,IF(K210="Y",1,IF(K210="T",0,"Isi Dulu"))))</f>
        <v>Isi Sasaran</v>
      </c>
      <c r="M210" s="848" t="s">
        <v>26</v>
      </c>
      <c r="N210" s="851" t="str">
        <f>IF(M210="Y",1,IF(M210="T",0,IF(M210="Y/T","Belum diisi","Error")))</f>
        <v>Belum diisi</v>
      </c>
      <c r="O210" s="517"/>
      <c r="P210" s="517"/>
      <c r="Q210" s="517"/>
      <c r="R210" s="517"/>
    </row>
    <row r="211" spans="2:18" s="527" customFormat="1" ht="15.75">
      <c r="B211" s="837"/>
      <c r="C211" s="840"/>
      <c r="D211" s="858"/>
      <c r="E211" s="855"/>
      <c r="F211" s="549">
        <v>2</v>
      </c>
      <c r="G211" s="550"/>
      <c r="H211" s="589" t="str">
        <f t="shared" ref="H211:H274" si="4">IF(OR(J211="Isi Dulu",L211="Isi Dulu",J211="Isi Sasaran",L211="Isi Sasaran"),"Belum Diisi",IF(SUM(J211,L211)=2,1,IF(SUM(J211,L211)=1,0,IF(SUM(J211,L211)=0,0,"Error"))))</f>
        <v>Belum Diisi</v>
      </c>
      <c r="I211" s="592" t="s">
        <v>26</v>
      </c>
      <c r="J211" s="593" t="str">
        <f>IF($D$210="Y/T","Isi Sasaran",IF($E$210=0,0,IF(I211="Y",1,IF(I211="T",0,"Isi Dulu"))))</f>
        <v>Isi Sasaran</v>
      </c>
      <c r="K211" s="592" t="s">
        <v>26</v>
      </c>
      <c r="L211" s="593" t="str">
        <f>IF($D$210="Y/T","Isi Sasaran",IF($E$210=0,0,IF(K211="Y",1,IF(K211="T",0,"Isi Dulu"))))</f>
        <v>Isi Sasaran</v>
      </c>
      <c r="M211" s="849"/>
      <c r="N211" s="852"/>
      <c r="O211" s="517"/>
      <c r="P211" s="517"/>
      <c r="Q211" s="517"/>
      <c r="R211" s="517"/>
    </row>
    <row r="212" spans="2:18" s="527" customFormat="1" ht="15.75">
      <c r="B212" s="837"/>
      <c r="C212" s="840"/>
      <c r="D212" s="858"/>
      <c r="E212" s="855"/>
      <c r="F212" s="549">
        <v>3</v>
      </c>
      <c r="G212" s="550"/>
      <c r="H212" s="589" t="str">
        <f t="shared" si="4"/>
        <v>Belum Diisi</v>
      </c>
      <c r="I212" s="592" t="s">
        <v>26</v>
      </c>
      <c r="J212" s="593" t="str">
        <f>IF($D$210="Y/T","Isi Sasaran",IF($E$210=0,0,IF(I212="Y",1,IF(I212="T",0,"Isi Dulu"))))</f>
        <v>Isi Sasaran</v>
      </c>
      <c r="K212" s="592" t="s">
        <v>26</v>
      </c>
      <c r="L212" s="593" t="str">
        <f>IF($D$210="Y/T","Isi Sasaran",IF($E$210=0,0,IF(K212="Y",1,IF(K212="T",0,"Isi Dulu"))))</f>
        <v>Isi Sasaran</v>
      </c>
      <c r="M212" s="849"/>
      <c r="N212" s="852"/>
      <c r="O212" s="517"/>
      <c r="P212" s="517"/>
      <c r="Q212" s="517"/>
      <c r="R212" s="517"/>
    </row>
    <row r="213" spans="2:18" s="527" customFormat="1" ht="15.75">
      <c r="B213" s="837"/>
      <c r="C213" s="840"/>
      <c r="D213" s="858"/>
      <c r="E213" s="855"/>
      <c r="F213" s="549">
        <v>4</v>
      </c>
      <c r="G213" s="550"/>
      <c r="H213" s="589" t="str">
        <f t="shared" si="4"/>
        <v>Belum Diisi</v>
      </c>
      <c r="I213" s="592" t="s">
        <v>26</v>
      </c>
      <c r="J213" s="593" t="str">
        <f>IF($D$210="Y/T","Isi Sasaran",IF($E$210=0,0,IF(I213="Y",1,IF(I213="T",0,"Isi Dulu"))))</f>
        <v>Isi Sasaran</v>
      </c>
      <c r="K213" s="592" t="s">
        <v>26</v>
      </c>
      <c r="L213" s="593" t="str">
        <f>IF($D$210="Y/T","Isi Sasaran",IF($E$210=0,0,IF(K213="Y",1,IF(K213="T",0,"Isi Dulu"))))</f>
        <v>Isi Sasaran</v>
      </c>
      <c r="M213" s="849"/>
      <c r="N213" s="852"/>
      <c r="O213" s="517"/>
      <c r="P213" s="517"/>
      <c r="Q213" s="517"/>
      <c r="R213" s="517"/>
    </row>
    <row r="214" spans="2:18" s="527" customFormat="1" ht="15.75">
      <c r="B214" s="838"/>
      <c r="C214" s="841"/>
      <c r="D214" s="859"/>
      <c r="E214" s="856"/>
      <c r="F214" s="569">
        <v>5</v>
      </c>
      <c r="G214" s="570"/>
      <c r="H214" s="594" t="str">
        <f t="shared" si="4"/>
        <v>Belum Diisi</v>
      </c>
      <c r="I214" s="595" t="s">
        <v>26</v>
      </c>
      <c r="J214" s="596" t="str">
        <f>IF($D$210="Y/T","Isi Sasaran",IF($E$210=0,0,IF(I214="Y",1,IF(I214="T",0,"Isi Dulu"))))</f>
        <v>Isi Sasaran</v>
      </c>
      <c r="K214" s="595" t="s">
        <v>26</v>
      </c>
      <c r="L214" s="596" t="str">
        <f>IF($D$210="Y/T","Isi Sasaran",IF($E$210=0,0,IF(K214="Y",1,IF(K214="T",0,"Isi Dulu"))))</f>
        <v>Isi Sasaran</v>
      </c>
      <c r="M214" s="850"/>
      <c r="N214" s="853"/>
      <c r="O214" s="517"/>
      <c r="P214" s="517"/>
      <c r="Q214" s="517"/>
      <c r="R214" s="517"/>
    </row>
    <row r="215" spans="2:18" s="527" customFormat="1" ht="15.75">
      <c r="B215" s="836">
        <v>2</v>
      </c>
      <c r="C215" s="839"/>
      <c r="D215" s="857" t="s">
        <v>26</v>
      </c>
      <c r="E215" s="854" t="str">
        <f>IF(D215="Y",1,IF(D215="T",0,IF(D215="Y/T","Belum diisi","Error")))</f>
        <v>Belum diisi</v>
      </c>
      <c r="F215" s="528">
        <v>1</v>
      </c>
      <c r="G215" s="529"/>
      <c r="H215" s="597" t="str">
        <f t="shared" si="4"/>
        <v>Belum Diisi</v>
      </c>
      <c r="I215" s="590" t="s">
        <v>26</v>
      </c>
      <c r="J215" s="591" t="str">
        <f>IF($D$215="Y/T","Isi Sasaran",IF($E$215=0,0,IF(I215="Y",1,IF(I215="T",0,"Isi Dulu"))))</f>
        <v>Isi Sasaran</v>
      </c>
      <c r="K215" s="590" t="s">
        <v>26</v>
      </c>
      <c r="L215" s="591" t="str">
        <f>IF($D$215="Y/T","Isi Sasaran",IF($E$215=0,0,IF(K215="Y",1,IF(K215="T",0,"Isi Dulu"))))</f>
        <v>Isi Sasaran</v>
      </c>
      <c r="M215" s="848" t="s">
        <v>26</v>
      </c>
      <c r="N215" s="851" t="str">
        <f>IF(M215="Y",1,IF(M215="T",0,IF(M215="Y/T","Belum diisi","Error")))</f>
        <v>Belum diisi</v>
      </c>
      <c r="O215" s="517"/>
      <c r="P215" s="517"/>
      <c r="Q215" s="517"/>
      <c r="R215" s="517"/>
    </row>
    <row r="216" spans="2:18" s="527" customFormat="1" ht="15.75">
      <c r="B216" s="837"/>
      <c r="C216" s="840"/>
      <c r="D216" s="858"/>
      <c r="E216" s="855"/>
      <c r="F216" s="549">
        <v>2</v>
      </c>
      <c r="G216" s="550"/>
      <c r="H216" s="598" t="str">
        <f t="shared" si="4"/>
        <v>Belum Diisi</v>
      </c>
      <c r="I216" s="592" t="s">
        <v>26</v>
      </c>
      <c r="J216" s="593" t="str">
        <f>IF($D$215="Y/T","Isi Sasaran",IF($E$215=0,0,IF(I216="Y",1,IF(I216="T",0,"Isi Dulu"))))</f>
        <v>Isi Sasaran</v>
      </c>
      <c r="K216" s="592" t="s">
        <v>26</v>
      </c>
      <c r="L216" s="593" t="str">
        <f>IF($D$215="Y/T","Isi Sasaran",IF($E$215=0,0,IF(K216="Y",1,IF(K216="T",0,"Isi Dulu"))))</f>
        <v>Isi Sasaran</v>
      </c>
      <c r="M216" s="849"/>
      <c r="N216" s="852"/>
      <c r="O216" s="517"/>
      <c r="P216" s="517"/>
      <c r="Q216" s="517"/>
      <c r="R216" s="517"/>
    </row>
    <row r="217" spans="2:18" s="527" customFormat="1" ht="15.75">
      <c r="B217" s="837"/>
      <c r="C217" s="840"/>
      <c r="D217" s="858"/>
      <c r="E217" s="855"/>
      <c r="F217" s="549">
        <v>3</v>
      </c>
      <c r="G217" s="550"/>
      <c r="H217" s="598" t="str">
        <f t="shared" si="4"/>
        <v>Belum Diisi</v>
      </c>
      <c r="I217" s="592" t="s">
        <v>26</v>
      </c>
      <c r="J217" s="593" t="str">
        <f>IF($D$215="Y/T","Isi Sasaran",IF($E$215=0,0,IF(I217="Y",1,IF(I217="T",0,"Isi Dulu"))))</f>
        <v>Isi Sasaran</v>
      </c>
      <c r="K217" s="592" t="s">
        <v>26</v>
      </c>
      <c r="L217" s="593" t="str">
        <f>IF($D$215="Y/T","Isi Sasaran",IF($E$215=0,0,IF(K217="Y",1,IF(K217="T",0,"Isi Dulu"))))</f>
        <v>Isi Sasaran</v>
      </c>
      <c r="M217" s="849"/>
      <c r="N217" s="852"/>
      <c r="O217" s="517"/>
      <c r="P217" s="517"/>
      <c r="Q217" s="517"/>
      <c r="R217" s="517"/>
    </row>
    <row r="218" spans="2:18" s="527" customFormat="1" ht="15.75">
      <c r="B218" s="837"/>
      <c r="C218" s="840"/>
      <c r="D218" s="858"/>
      <c r="E218" s="855"/>
      <c r="F218" s="549">
        <v>4</v>
      </c>
      <c r="G218" s="550"/>
      <c r="H218" s="598" t="str">
        <f t="shared" si="4"/>
        <v>Belum Diisi</v>
      </c>
      <c r="I218" s="592" t="s">
        <v>26</v>
      </c>
      <c r="J218" s="593" t="str">
        <f>IF($D$215="Y/T","Isi Sasaran",IF($E$215=0,0,IF(I218="Y",1,IF(I218="T",0,"Isi Dulu"))))</f>
        <v>Isi Sasaran</v>
      </c>
      <c r="K218" s="592" t="s">
        <v>26</v>
      </c>
      <c r="L218" s="593" t="str">
        <f>IF($D$215="Y/T","Isi Sasaran",IF($E$215=0,0,IF(K218="Y",1,IF(K218="T",0,"Isi Dulu"))))</f>
        <v>Isi Sasaran</v>
      </c>
      <c r="M218" s="849"/>
      <c r="N218" s="852"/>
      <c r="O218" s="517"/>
      <c r="P218" s="517"/>
      <c r="Q218" s="517"/>
      <c r="R218" s="517"/>
    </row>
    <row r="219" spans="2:18" s="527" customFormat="1" ht="15.75">
      <c r="B219" s="838"/>
      <c r="C219" s="841"/>
      <c r="D219" s="859"/>
      <c r="E219" s="856"/>
      <c r="F219" s="569">
        <v>5</v>
      </c>
      <c r="G219" s="570"/>
      <c r="H219" s="599" t="str">
        <f t="shared" si="4"/>
        <v>Belum Diisi</v>
      </c>
      <c r="I219" s="595" t="s">
        <v>26</v>
      </c>
      <c r="J219" s="596" t="str">
        <f>IF($D$215="Y/T","Isi Sasaran",IF($E$215=0,0,IF(I219="Y",1,IF(I219="T",0,"Isi Dulu"))))</f>
        <v>Isi Sasaran</v>
      </c>
      <c r="K219" s="595" t="s">
        <v>26</v>
      </c>
      <c r="L219" s="596" t="str">
        <f>IF($D$215="Y/T","Isi Sasaran",IF($E$215=0,0,IF(K219="Y",1,IF(K219="T",0,"Isi Dulu"))))</f>
        <v>Isi Sasaran</v>
      </c>
      <c r="M219" s="850"/>
      <c r="N219" s="853"/>
      <c r="O219" s="517"/>
      <c r="P219" s="517"/>
      <c r="Q219" s="517"/>
      <c r="R219" s="517"/>
    </row>
    <row r="220" spans="2:18" s="527" customFormat="1" ht="15.75">
      <c r="B220" s="836">
        <v>3</v>
      </c>
      <c r="C220" s="839"/>
      <c r="D220" s="857" t="s">
        <v>26</v>
      </c>
      <c r="E220" s="854" t="str">
        <f>IF(D220="Y",1,IF(D220="T",0,IF(D220="Y/T","Belum diisi","Error")))</f>
        <v>Belum diisi</v>
      </c>
      <c r="F220" s="528">
        <v>1</v>
      </c>
      <c r="G220" s="529"/>
      <c r="H220" s="600" t="str">
        <f t="shared" si="4"/>
        <v>Belum Diisi</v>
      </c>
      <c r="I220" s="590" t="s">
        <v>26</v>
      </c>
      <c r="J220" s="591" t="str">
        <f>IF($D$220="Y/T","Isi Sasaran",IF($E$220=0,0,IF(I220="Y",1,IF(I220="T",0,"Isi Dulu"))))</f>
        <v>Isi Sasaran</v>
      </c>
      <c r="K220" s="590" t="s">
        <v>26</v>
      </c>
      <c r="L220" s="591" t="str">
        <f>IF($D$220="Y/T","Isi Sasaran",IF($E$220=0,0,IF(K220="Y",1,IF(K220="T",0,"Isi Dulu"))))</f>
        <v>Isi Sasaran</v>
      </c>
      <c r="M220" s="848" t="s">
        <v>26</v>
      </c>
      <c r="N220" s="851" t="str">
        <f>IF(M220="Y",1,IF(M220="T",0,IF(M220="Y/T","Belum diisi","Error")))</f>
        <v>Belum diisi</v>
      </c>
      <c r="O220" s="517"/>
      <c r="P220" s="517"/>
      <c r="Q220" s="517"/>
      <c r="R220" s="517"/>
    </row>
    <row r="221" spans="2:18" s="527" customFormat="1" ht="15.75">
      <c r="B221" s="837"/>
      <c r="C221" s="840"/>
      <c r="D221" s="858"/>
      <c r="E221" s="855"/>
      <c r="F221" s="549">
        <v>2</v>
      </c>
      <c r="G221" s="550"/>
      <c r="H221" s="598" t="str">
        <f t="shared" si="4"/>
        <v>Belum Diisi</v>
      </c>
      <c r="I221" s="592" t="s">
        <v>26</v>
      </c>
      <c r="J221" s="593" t="str">
        <f>IF($D$220="Y/T","Isi Sasaran",IF($E$220=0,0,IF(I221="Y",1,IF(I221="T",0,"Isi Dulu"))))</f>
        <v>Isi Sasaran</v>
      </c>
      <c r="K221" s="592" t="s">
        <v>26</v>
      </c>
      <c r="L221" s="593" t="str">
        <f>IF($D$220="Y/T","Isi Sasaran",IF($E$220=0,0,IF(K221="Y",1,IF(K221="T",0,"Isi Dulu"))))</f>
        <v>Isi Sasaran</v>
      </c>
      <c r="M221" s="849"/>
      <c r="N221" s="852"/>
      <c r="O221" s="517"/>
      <c r="P221" s="517"/>
      <c r="Q221" s="517"/>
      <c r="R221" s="517"/>
    </row>
    <row r="222" spans="2:18" s="527" customFormat="1" ht="15.75">
      <c r="B222" s="837"/>
      <c r="C222" s="840"/>
      <c r="D222" s="858"/>
      <c r="E222" s="855"/>
      <c r="F222" s="549">
        <v>3</v>
      </c>
      <c r="G222" s="550"/>
      <c r="H222" s="598" t="str">
        <f t="shared" si="4"/>
        <v>Belum Diisi</v>
      </c>
      <c r="I222" s="592" t="s">
        <v>26</v>
      </c>
      <c r="J222" s="593" t="str">
        <f>IF($D$220="Y/T","Isi Sasaran",IF($E$220=0,0,IF(I222="Y",1,IF(I222="T",0,"Isi Dulu"))))</f>
        <v>Isi Sasaran</v>
      </c>
      <c r="K222" s="592" t="s">
        <v>26</v>
      </c>
      <c r="L222" s="593" t="str">
        <f>IF($D$220="Y/T","Isi Sasaran",IF($E$220=0,0,IF(K222="Y",1,IF(K222="T",0,"Isi Dulu"))))</f>
        <v>Isi Sasaran</v>
      </c>
      <c r="M222" s="849"/>
      <c r="N222" s="852"/>
      <c r="O222" s="517"/>
      <c r="P222" s="517"/>
      <c r="Q222" s="517"/>
      <c r="R222" s="517"/>
    </row>
    <row r="223" spans="2:18" s="527" customFormat="1" ht="15.75">
      <c r="B223" s="837"/>
      <c r="C223" s="840"/>
      <c r="D223" s="858"/>
      <c r="E223" s="855"/>
      <c r="F223" s="549">
        <v>4</v>
      </c>
      <c r="G223" s="550"/>
      <c r="H223" s="598" t="str">
        <f t="shared" si="4"/>
        <v>Belum Diisi</v>
      </c>
      <c r="I223" s="592" t="s">
        <v>26</v>
      </c>
      <c r="J223" s="593" t="str">
        <f>IF($D$220="Y/T","Isi Sasaran",IF($E$220=0,0,IF(I223="Y",1,IF(I223="T",0,"Isi Dulu"))))</f>
        <v>Isi Sasaran</v>
      </c>
      <c r="K223" s="592" t="s">
        <v>26</v>
      </c>
      <c r="L223" s="593" t="str">
        <f>IF($D$220="Y/T","Isi Sasaran",IF($E$220=0,0,IF(K223="Y",1,IF(K223="T",0,"Isi Dulu"))))</f>
        <v>Isi Sasaran</v>
      </c>
      <c r="M223" s="849"/>
      <c r="N223" s="852"/>
      <c r="O223" s="517"/>
      <c r="P223" s="517"/>
      <c r="Q223" s="517"/>
      <c r="R223" s="517"/>
    </row>
    <row r="224" spans="2:18" s="527" customFormat="1" ht="15.75">
      <c r="B224" s="838"/>
      <c r="C224" s="841"/>
      <c r="D224" s="859"/>
      <c r="E224" s="856"/>
      <c r="F224" s="569">
        <v>5</v>
      </c>
      <c r="G224" s="570"/>
      <c r="H224" s="599" t="str">
        <f t="shared" si="4"/>
        <v>Belum Diisi</v>
      </c>
      <c r="I224" s="595" t="s">
        <v>26</v>
      </c>
      <c r="J224" s="596" t="str">
        <f>IF($D$220="Y/T","Isi Sasaran",IF($E$220=0,0,IF(I224="Y",1,IF(I224="T",0,"Isi Dulu"))))</f>
        <v>Isi Sasaran</v>
      </c>
      <c r="K224" s="595" t="s">
        <v>26</v>
      </c>
      <c r="L224" s="596" t="str">
        <f>IF($D$220="Y/T","Isi Sasaran",IF($E$220=0,0,IF(K224="Y",1,IF(K224="T",0,"Isi Dulu"))))</f>
        <v>Isi Sasaran</v>
      </c>
      <c r="M224" s="850"/>
      <c r="N224" s="853"/>
      <c r="O224" s="517"/>
      <c r="P224" s="517"/>
      <c r="Q224" s="517"/>
      <c r="R224" s="517"/>
    </row>
    <row r="225" spans="2:18" s="527" customFormat="1" ht="15.75">
      <c r="B225" s="836">
        <v>4</v>
      </c>
      <c r="C225" s="839"/>
      <c r="D225" s="857" t="s">
        <v>26</v>
      </c>
      <c r="E225" s="854" t="str">
        <f>IF(D225="Y",1,IF(D225="T",0,IF(D225="Y/T","Belum diisi","Error")))</f>
        <v>Belum diisi</v>
      </c>
      <c r="F225" s="528">
        <v>1</v>
      </c>
      <c r="G225" s="529"/>
      <c r="H225" s="600" t="str">
        <f t="shared" si="4"/>
        <v>Belum Diisi</v>
      </c>
      <c r="I225" s="590" t="s">
        <v>26</v>
      </c>
      <c r="J225" s="591" t="str">
        <f>IF($D$225="Y/T","Isi Sasaran",IF($E$225=0,0,IF(I225="Y",1,IF(I225="T",0,"Isi Dulu"))))</f>
        <v>Isi Sasaran</v>
      </c>
      <c r="K225" s="590" t="s">
        <v>26</v>
      </c>
      <c r="L225" s="591" t="str">
        <f>IF($D$225="Y/T","Isi Sasaran",IF($E$225=0,0,IF(K225="Y",1,IF(K225="T",0,"Isi Dulu"))))</f>
        <v>Isi Sasaran</v>
      </c>
      <c r="M225" s="848" t="s">
        <v>26</v>
      </c>
      <c r="N225" s="851" t="str">
        <f>IF(M225="Y",1,IF(M225="T",0,IF(M225="Y/T","Belum diisi","Error")))</f>
        <v>Belum diisi</v>
      </c>
      <c r="O225" s="517"/>
      <c r="P225" s="517"/>
      <c r="Q225" s="517"/>
      <c r="R225" s="517"/>
    </row>
    <row r="226" spans="2:18" s="527" customFormat="1" ht="15.75">
      <c r="B226" s="837"/>
      <c r="C226" s="840"/>
      <c r="D226" s="858"/>
      <c r="E226" s="855"/>
      <c r="F226" s="549">
        <v>2</v>
      </c>
      <c r="G226" s="550"/>
      <c r="H226" s="598" t="str">
        <f t="shared" si="4"/>
        <v>Belum Diisi</v>
      </c>
      <c r="I226" s="592" t="s">
        <v>26</v>
      </c>
      <c r="J226" s="593" t="str">
        <f>IF($D$225="Y/T","Isi Sasaran",IF($E$225=0,0,IF(I226="Y",1,IF(I226="T",0,"Isi Dulu"))))</f>
        <v>Isi Sasaran</v>
      </c>
      <c r="K226" s="592" t="s">
        <v>26</v>
      </c>
      <c r="L226" s="593" t="str">
        <f>IF($D$225="Y/T","Isi Sasaran",IF($E$225=0,0,IF(K226="Y",1,IF(K226="T",0,"Isi Dulu"))))</f>
        <v>Isi Sasaran</v>
      </c>
      <c r="M226" s="849"/>
      <c r="N226" s="852"/>
      <c r="O226" s="517"/>
      <c r="P226" s="517"/>
      <c r="Q226" s="517"/>
      <c r="R226" s="517"/>
    </row>
    <row r="227" spans="2:18" s="527" customFormat="1" ht="15.75">
      <c r="B227" s="837"/>
      <c r="C227" s="840"/>
      <c r="D227" s="858"/>
      <c r="E227" s="855"/>
      <c r="F227" s="549">
        <v>3</v>
      </c>
      <c r="G227" s="550"/>
      <c r="H227" s="598" t="str">
        <f t="shared" si="4"/>
        <v>Belum Diisi</v>
      </c>
      <c r="I227" s="592" t="s">
        <v>26</v>
      </c>
      <c r="J227" s="593" t="str">
        <f>IF($D$225="Y/T","Isi Sasaran",IF($E$225=0,0,IF(I227="Y",1,IF(I227="T",0,"Isi Dulu"))))</f>
        <v>Isi Sasaran</v>
      </c>
      <c r="K227" s="592" t="s">
        <v>26</v>
      </c>
      <c r="L227" s="593" t="str">
        <f>IF($D$225="Y/T","Isi Sasaran",IF($E$225=0,0,IF(K227="Y",1,IF(K227="T",0,"Isi Dulu"))))</f>
        <v>Isi Sasaran</v>
      </c>
      <c r="M227" s="849"/>
      <c r="N227" s="852"/>
      <c r="O227" s="517"/>
      <c r="P227" s="517"/>
      <c r="Q227" s="517"/>
      <c r="R227" s="517"/>
    </row>
    <row r="228" spans="2:18" s="527" customFormat="1" ht="15.75">
      <c r="B228" s="837"/>
      <c r="C228" s="840"/>
      <c r="D228" s="858"/>
      <c r="E228" s="855"/>
      <c r="F228" s="549">
        <v>4</v>
      </c>
      <c r="G228" s="550"/>
      <c r="H228" s="598" t="str">
        <f t="shared" si="4"/>
        <v>Belum Diisi</v>
      </c>
      <c r="I228" s="592" t="s">
        <v>26</v>
      </c>
      <c r="J228" s="593" t="str">
        <f>IF($D$225="Y/T","Isi Sasaran",IF($E$225=0,0,IF(I228="Y",1,IF(I228="T",0,"Isi Dulu"))))</f>
        <v>Isi Sasaran</v>
      </c>
      <c r="K228" s="592" t="s">
        <v>26</v>
      </c>
      <c r="L228" s="593" t="str">
        <f>IF($D$225="Y/T","Isi Sasaran",IF($E$225=0,0,IF(K228="Y",1,IF(K228="T",0,"Isi Dulu"))))</f>
        <v>Isi Sasaran</v>
      </c>
      <c r="M228" s="849"/>
      <c r="N228" s="852"/>
      <c r="O228" s="517"/>
      <c r="P228" s="517"/>
      <c r="Q228" s="517"/>
      <c r="R228" s="517"/>
    </row>
    <row r="229" spans="2:18" s="527" customFormat="1" ht="15.75">
      <c r="B229" s="838"/>
      <c r="C229" s="841"/>
      <c r="D229" s="859"/>
      <c r="E229" s="856"/>
      <c r="F229" s="569">
        <v>5</v>
      </c>
      <c r="G229" s="570"/>
      <c r="H229" s="599" t="str">
        <f t="shared" si="4"/>
        <v>Belum Diisi</v>
      </c>
      <c r="I229" s="595" t="s">
        <v>26</v>
      </c>
      <c r="J229" s="596" t="str">
        <f>IF($D$225="Y/T","Isi Sasaran",IF($E$225=0,0,IF(I229="Y",1,IF(I229="T",0,"Isi Dulu"))))</f>
        <v>Isi Sasaran</v>
      </c>
      <c r="K229" s="595" t="s">
        <v>26</v>
      </c>
      <c r="L229" s="596" t="str">
        <f>IF($D$225="Y/T","Isi Sasaran",IF($E$225=0,0,IF(K229="Y",1,IF(K229="T",0,"Isi Dulu"))))</f>
        <v>Isi Sasaran</v>
      </c>
      <c r="M229" s="850"/>
      <c r="N229" s="853"/>
      <c r="O229" s="517"/>
      <c r="P229" s="517"/>
      <c r="Q229" s="517"/>
      <c r="R229" s="517"/>
    </row>
    <row r="230" spans="2:18" s="527" customFormat="1" ht="15.75">
      <c r="B230" s="836">
        <v>5</v>
      </c>
      <c r="C230" s="839"/>
      <c r="D230" s="857" t="s">
        <v>26</v>
      </c>
      <c r="E230" s="854" t="str">
        <f>IF(D230="Y",1,IF(D230="T",0,IF(D230="Y/T","Belum diisi","Error")))</f>
        <v>Belum diisi</v>
      </c>
      <c r="F230" s="528">
        <v>1</v>
      </c>
      <c r="G230" s="529"/>
      <c r="H230" s="600" t="str">
        <f t="shared" si="4"/>
        <v>Belum Diisi</v>
      </c>
      <c r="I230" s="590" t="s">
        <v>26</v>
      </c>
      <c r="J230" s="591" t="str">
        <f>IF($D$230="Y/T","Isi Sasaran",IF($E$230=0,0,IF(I230="Y",1,IF(I230="T",0,"Isi Dulu"))))</f>
        <v>Isi Sasaran</v>
      </c>
      <c r="K230" s="590" t="s">
        <v>26</v>
      </c>
      <c r="L230" s="591" t="str">
        <f>IF($D$230="Y/T","Isi Sasaran",IF($E$230=0,0,IF(K230="Y",1,IF(K230="T",0,"Isi Dulu"))))</f>
        <v>Isi Sasaran</v>
      </c>
      <c r="M230" s="848" t="s">
        <v>26</v>
      </c>
      <c r="N230" s="851" t="str">
        <f>IF(M230="Y",1,IF(M230="T",0,IF(M230="Y/T","Belum diisi","Error")))</f>
        <v>Belum diisi</v>
      </c>
      <c r="O230" s="517"/>
      <c r="P230" s="517"/>
      <c r="Q230" s="517"/>
      <c r="R230" s="517"/>
    </row>
    <row r="231" spans="2:18" s="527" customFormat="1" ht="15.75">
      <c r="B231" s="837"/>
      <c r="C231" s="840"/>
      <c r="D231" s="858"/>
      <c r="E231" s="855"/>
      <c r="F231" s="549">
        <v>2</v>
      </c>
      <c r="G231" s="550"/>
      <c r="H231" s="598" t="str">
        <f t="shared" si="4"/>
        <v>Belum Diisi</v>
      </c>
      <c r="I231" s="592" t="s">
        <v>26</v>
      </c>
      <c r="J231" s="593" t="str">
        <f>IF($D$230="Y/T","Isi Sasaran",IF($E$230=0,0,IF(I231="Y",1,IF(I231="T",0,"Isi Dulu"))))</f>
        <v>Isi Sasaran</v>
      </c>
      <c r="K231" s="592" t="s">
        <v>26</v>
      </c>
      <c r="L231" s="593" t="str">
        <f>IF($D$230="Y/T","Isi Sasaran",IF($E$230=0,0,IF(K231="Y",1,IF(K231="T",0,"Isi Dulu"))))</f>
        <v>Isi Sasaran</v>
      </c>
      <c r="M231" s="849"/>
      <c r="N231" s="852"/>
      <c r="O231" s="517"/>
      <c r="P231" s="517"/>
      <c r="Q231" s="517"/>
      <c r="R231" s="517"/>
    </row>
    <row r="232" spans="2:18" s="527" customFormat="1" ht="15.75">
      <c r="B232" s="837"/>
      <c r="C232" s="840"/>
      <c r="D232" s="858"/>
      <c r="E232" s="855"/>
      <c r="F232" s="549">
        <v>3</v>
      </c>
      <c r="G232" s="550"/>
      <c r="H232" s="598" t="str">
        <f t="shared" si="4"/>
        <v>Belum Diisi</v>
      </c>
      <c r="I232" s="592" t="s">
        <v>26</v>
      </c>
      <c r="J232" s="593" t="str">
        <f>IF($D$230="Y/T","Isi Sasaran",IF($E$230=0,0,IF(I232="Y",1,IF(I232="T",0,"Isi Dulu"))))</f>
        <v>Isi Sasaran</v>
      </c>
      <c r="K232" s="592" t="s">
        <v>26</v>
      </c>
      <c r="L232" s="593" t="str">
        <f>IF($D$230="Y/T","Isi Sasaran",IF($E$230=0,0,IF(K232="Y",1,IF(K232="T",0,"Isi Dulu"))))</f>
        <v>Isi Sasaran</v>
      </c>
      <c r="M232" s="849"/>
      <c r="N232" s="852"/>
      <c r="O232" s="517"/>
      <c r="P232" s="517"/>
      <c r="Q232" s="517"/>
      <c r="R232" s="517"/>
    </row>
    <row r="233" spans="2:18" s="527" customFormat="1" ht="15.75">
      <c r="B233" s="837"/>
      <c r="C233" s="840"/>
      <c r="D233" s="858"/>
      <c r="E233" s="855"/>
      <c r="F233" s="549">
        <v>4</v>
      </c>
      <c r="G233" s="550"/>
      <c r="H233" s="598" t="str">
        <f t="shared" si="4"/>
        <v>Belum Diisi</v>
      </c>
      <c r="I233" s="592" t="s">
        <v>26</v>
      </c>
      <c r="J233" s="593" t="str">
        <f>IF($D$230="Y/T","Isi Sasaran",IF($E$230=0,0,IF(I233="Y",1,IF(I233="T",0,"Isi Dulu"))))</f>
        <v>Isi Sasaran</v>
      </c>
      <c r="K233" s="592" t="s">
        <v>26</v>
      </c>
      <c r="L233" s="593" t="str">
        <f>IF($D$230="Y/T","Isi Sasaran",IF($E$230=0,0,IF(K233="Y",1,IF(K233="T",0,"Isi Dulu"))))</f>
        <v>Isi Sasaran</v>
      </c>
      <c r="M233" s="849"/>
      <c r="N233" s="852"/>
      <c r="O233" s="517"/>
      <c r="P233" s="517"/>
      <c r="Q233" s="517"/>
      <c r="R233" s="517"/>
    </row>
    <row r="234" spans="2:18" s="527" customFormat="1" ht="15.75">
      <c r="B234" s="838"/>
      <c r="C234" s="841"/>
      <c r="D234" s="859"/>
      <c r="E234" s="856"/>
      <c r="F234" s="569">
        <v>5</v>
      </c>
      <c r="G234" s="570"/>
      <c r="H234" s="599" t="str">
        <f t="shared" si="4"/>
        <v>Belum Diisi</v>
      </c>
      <c r="I234" s="595" t="s">
        <v>26</v>
      </c>
      <c r="J234" s="596" t="str">
        <f>IF($D$230="Y/T","Isi Sasaran",IF($E$230=0,0,IF(I234="Y",1,IF(I234="T",0,"Isi Dulu"))))</f>
        <v>Isi Sasaran</v>
      </c>
      <c r="K234" s="595" t="s">
        <v>26</v>
      </c>
      <c r="L234" s="596" t="str">
        <f>IF($D$230="Y/T","Isi Sasaran",IF($E$230=0,0,IF(K234="Y",1,IF(K234="T",0,"Isi Dulu"))))</f>
        <v>Isi Sasaran</v>
      </c>
      <c r="M234" s="850"/>
      <c r="N234" s="853"/>
      <c r="O234" s="517"/>
      <c r="P234" s="517"/>
      <c r="Q234" s="517"/>
      <c r="R234" s="517"/>
    </row>
    <row r="235" spans="2:18" s="527" customFormat="1" ht="15.75">
      <c r="B235" s="836">
        <v>6</v>
      </c>
      <c r="C235" s="839"/>
      <c r="D235" s="857" t="s">
        <v>26</v>
      </c>
      <c r="E235" s="854" t="str">
        <f>IF(D235="Y",1,IF(D235="T",0,IF(D235="Y/T","Belum diisi","Error")))</f>
        <v>Belum diisi</v>
      </c>
      <c r="F235" s="528">
        <v>1</v>
      </c>
      <c r="G235" s="529"/>
      <c r="H235" s="600" t="str">
        <f t="shared" si="4"/>
        <v>Belum Diisi</v>
      </c>
      <c r="I235" s="590" t="s">
        <v>26</v>
      </c>
      <c r="J235" s="591" t="str">
        <f>IF($D$235="Y/T","Isi Sasaran",IF($E$235=0,0,IF(I235="Y",1,IF(I235="T",0,"Isi Dulu"))))</f>
        <v>Isi Sasaran</v>
      </c>
      <c r="K235" s="590" t="s">
        <v>26</v>
      </c>
      <c r="L235" s="591" t="str">
        <f>IF($D$235="Y/T","Isi Sasaran",IF($E$235=0,0,IF(K235="Y",1,IF(K235="T",0,"Isi Dulu"))))</f>
        <v>Isi Sasaran</v>
      </c>
      <c r="M235" s="848" t="s">
        <v>26</v>
      </c>
      <c r="N235" s="851" t="str">
        <f>IF(M235="Y",1,IF(M235="T",0,IF(M235="Y/T","Belum diisi","Error")))</f>
        <v>Belum diisi</v>
      </c>
      <c r="O235" s="517"/>
      <c r="P235" s="517"/>
      <c r="Q235" s="517"/>
      <c r="R235" s="517"/>
    </row>
    <row r="236" spans="2:18" s="527" customFormat="1" ht="15.75">
      <c r="B236" s="837"/>
      <c r="C236" s="840"/>
      <c r="D236" s="858"/>
      <c r="E236" s="855"/>
      <c r="F236" s="549">
        <v>2</v>
      </c>
      <c r="G236" s="550"/>
      <c r="H236" s="598" t="str">
        <f t="shared" si="4"/>
        <v>Belum Diisi</v>
      </c>
      <c r="I236" s="592" t="s">
        <v>26</v>
      </c>
      <c r="J236" s="593" t="str">
        <f>IF($D$235="Y/T","Isi Sasaran",IF($E$235=0,0,IF(I236="Y",1,IF(I236="T",0,"Isi Dulu"))))</f>
        <v>Isi Sasaran</v>
      </c>
      <c r="K236" s="592" t="s">
        <v>26</v>
      </c>
      <c r="L236" s="593" t="str">
        <f>IF($D$235="Y/T","Isi Sasaran",IF($E$235=0,0,IF(K236="Y",1,IF(K236="T",0,"Isi Dulu"))))</f>
        <v>Isi Sasaran</v>
      </c>
      <c r="M236" s="849"/>
      <c r="N236" s="852"/>
      <c r="O236" s="517"/>
      <c r="P236" s="517"/>
      <c r="Q236" s="517"/>
      <c r="R236" s="517"/>
    </row>
    <row r="237" spans="2:18" s="527" customFormat="1" ht="15.75">
      <c r="B237" s="837"/>
      <c r="C237" s="840"/>
      <c r="D237" s="858"/>
      <c r="E237" s="855"/>
      <c r="F237" s="549">
        <v>3</v>
      </c>
      <c r="G237" s="550"/>
      <c r="H237" s="598" t="str">
        <f t="shared" si="4"/>
        <v>Belum Diisi</v>
      </c>
      <c r="I237" s="592" t="s">
        <v>26</v>
      </c>
      <c r="J237" s="593" t="str">
        <f>IF($D$235="Y/T","Isi Sasaran",IF($E$235=0,0,IF(I237="Y",1,IF(I237="T",0,"Isi Dulu"))))</f>
        <v>Isi Sasaran</v>
      </c>
      <c r="K237" s="592" t="s">
        <v>26</v>
      </c>
      <c r="L237" s="593" t="str">
        <f>IF($D$235="Y/T","Isi Sasaran",IF($E$235=0,0,IF(K237="Y",1,IF(K237="T",0,"Isi Dulu"))))</f>
        <v>Isi Sasaran</v>
      </c>
      <c r="M237" s="849"/>
      <c r="N237" s="852"/>
      <c r="O237" s="517"/>
      <c r="P237" s="517"/>
      <c r="Q237" s="517"/>
      <c r="R237" s="517"/>
    </row>
    <row r="238" spans="2:18" s="527" customFormat="1" ht="15.75">
      <c r="B238" s="837"/>
      <c r="C238" s="840"/>
      <c r="D238" s="858"/>
      <c r="E238" s="855"/>
      <c r="F238" s="549">
        <v>4</v>
      </c>
      <c r="G238" s="550"/>
      <c r="H238" s="598" t="str">
        <f t="shared" si="4"/>
        <v>Belum Diisi</v>
      </c>
      <c r="I238" s="592" t="s">
        <v>26</v>
      </c>
      <c r="J238" s="593" t="str">
        <f>IF($D$235="Y/T","Isi Sasaran",IF($E$235=0,0,IF(I238="Y",1,IF(I238="T",0,"Isi Dulu"))))</f>
        <v>Isi Sasaran</v>
      </c>
      <c r="K238" s="592" t="s">
        <v>26</v>
      </c>
      <c r="L238" s="593" t="str">
        <f>IF($D$235="Y/T","Isi Sasaran",IF($E$235=0,0,IF(K238="Y",1,IF(K238="T",0,"Isi Dulu"))))</f>
        <v>Isi Sasaran</v>
      </c>
      <c r="M238" s="849"/>
      <c r="N238" s="852"/>
      <c r="O238" s="517"/>
      <c r="P238" s="517"/>
      <c r="Q238" s="517"/>
      <c r="R238" s="517"/>
    </row>
    <row r="239" spans="2:18" s="527" customFormat="1" ht="15.75">
      <c r="B239" s="838"/>
      <c r="C239" s="841"/>
      <c r="D239" s="859"/>
      <c r="E239" s="856"/>
      <c r="F239" s="569">
        <v>5</v>
      </c>
      <c r="G239" s="570"/>
      <c r="H239" s="599" t="str">
        <f t="shared" si="4"/>
        <v>Belum Diisi</v>
      </c>
      <c r="I239" s="595" t="s">
        <v>26</v>
      </c>
      <c r="J239" s="596" t="str">
        <f>IF($D$235="Y/T","Isi Sasaran",IF($E$235=0,0,IF(I239="Y",1,IF(I239="T",0,"Isi Dulu"))))</f>
        <v>Isi Sasaran</v>
      </c>
      <c r="K239" s="595" t="s">
        <v>26</v>
      </c>
      <c r="L239" s="596" t="str">
        <f>IF($D$235="Y/T","Isi Sasaran",IF($E$235=0,0,IF(K239="Y",1,IF(K239="T",0,"Isi Dulu"))))</f>
        <v>Isi Sasaran</v>
      </c>
      <c r="M239" s="850"/>
      <c r="N239" s="853"/>
      <c r="O239" s="517"/>
      <c r="P239" s="517"/>
      <c r="Q239" s="517"/>
      <c r="R239" s="517"/>
    </row>
    <row r="240" spans="2:18" s="527" customFormat="1" ht="15.75">
      <c r="B240" s="836">
        <v>7</v>
      </c>
      <c r="C240" s="839"/>
      <c r="D240" s="857" t="s">
        <v>26</v>
      </c>
      <c r="E240" s="854" t="str">
        <f>IF(D240="Y",1,IF(D240="T",0,IF(D240="Y/T","Belum diisi","Error")))</f>
        <v>Belum diisi</v>
      </c>
      <c r="F240" s="528">
        <v>1</v>
      </c>
      <c r="G240" s="529"/>
      <c r="H240" s="600" t="str">
        <f t="shared" si="4"/>
        <v>Belum Diisi</v>
      </c>
      <c r="I240" s="590" t="s">
        <v>26</v>
      </c>
      <c r="J240" s="591" t="str">
        <f>IF($D$240="Y/T","Isi Sasaran",IF($E$240=0,0,IF(I240="Y",1,IF(I240="T",0,"Isi Dulu"))))</f>
        <v>Isi Sasaran</v>
      </c>
      <c r="K240" s="590" t="s">
        <v>26</v>
      </c>
      <c r="L240" s="591" t="str">
        <f>IF($D$240="Y/T","Isi Sasaran",IF($E$240=0,0,IF(K240="Y",1,IF(K240="T",0,"Isi Dulu"))))</f>
        <v>Isi Sasaran</v>
      </c>
      <c r="M240" s="848" t="s">
        <v>26</v>
      </c>
      <c r="N240" s="851" t="str">
        <f>IF(M240="Y",1,IF(M240="T",0,IF(M240="Y/T","Belum diisi","Error")))</f>
        <v>Belum diisi</v>
      </c>
      <c r="O240" s="517"/>
      <c r="P240" s="517"/>
      <c r="Q240" s="517"/>
      <c r="R240" s="517"/>
    </row>
    <row r="241" spans="2:18" s="527" customFormat="1" ht="15.75">
      <c r="B241" s="837"/>
      <c r="C241" s="840"/>
      <c r="D241" s="858"/>
      <c r="E241" s="855"/>
      <c r="F241" s="549">
        <v>2</v>
      </c>
      <c r="G241" s="550"/>
      <c r="H241" s="598" t="str">
        <f t="shared" si="4"/>
        <v>Belum Diisi</v>
      </c>
      <c r="I241" s="592" t="s">
        <v>26</v>
      </c>
      <c r="J241" s="593" t="str">
        <f>IF($D$240="Y/T","Isi Sasaran",IF($E$240=0,0,IF(I241="Y",1,IF(I241="T",0,"Isi Dulu"))))</f>
        <v>Isi Sasaran</v>
      </c>
      <c r="K241" s="592" t="s">
        <v>26</v>
      </c>
      <c r="L241" s="593" t="str">
        <f>IF($D$240="Y/T","Isi Sasaran",IF($E$240=0,0,IF(K241="Y",1,IF(K241="T",0,"Isi Dulu"))))</f>
        <v>Isi Sasaran</v>
      </c>
      <c r="M241" s="849"/>
      <c r="N241" s="852"/>
      <c r="O241" s="517"/>
      <c r="P241" s="517"/>
      <c r="Q241" s="517"/>
      <c r="R241" s="517"/>
    </row>
    <row r="242" spans="2:18" s="527" customFormat="1" ht="15.75">
      <c r="B242" s="837"/>
      <c r="C242" s="840"/>
      <c r="D242" s="858"/>
      <c r="E242" s="855"/>
      <c r="F242" s="549">
        <v>3</v>
      </c>
      <c r="G242" s="550"/>
      <c r="H242" s="598" t="str">
        <f t="shared" si="4"/>
        <v>Belum Diisi</v>
      </c>
      <c r="I242" s="592" t="s">
        <v>26</v>
      </c>
      <c r="J242" s="593" t="str">
        <f>IF($D$240="Y/T","Isi Sasaran",IF($E$240=0,0,IF(I242="Y",1,IF(I242="T",0,"Isi Dulu"))))</f>
        <v>Isi Sasaran</v>
      </c>
      <c r="K242" s="592" t="s">
        <v>26</v>
      </c>
      <c r="L242" s="593" t="str">
        <f>IF($D$240="Y/T","Isi Sasaran",IF($E$240=0,0,IF(K242="Y",1,IF(K242="T",0,"Isi Dulu"))))</f>
        <v>Isi Sasaran</v>
      </c>
      <c r="M242" s="849"/>
      <c r="N242" s="852"/>
      <c r="O242" s="517"/>
      <c r="P242" s="517"/>
      <c r="Q242" s="517"/>
      <c r="R242" s="517"/>
    </row>
    <row r="243" spans="2:18" s="527" customFormat="1" ht="15.75">
      <c r="B243" s="837"/>
      <c r="C243" s="840"/>
      <c r="D243" s="858"/>
      <c r="E243" s="855"/>
      <c r="F243" s="549">
        <v>4</v>
      </c>
      <c r="G243" s="550"/>
      <c r="H243" s="598" t="str">
        <f t="shared" si="4"/>
        <v>Belum Diisi</v>
      </c>
      <c r="I243" s="592" t="s">
        <v>26</v>
      </c>
      <c r="J243" s="593" t="str">
        <f>IF($D$240="Y/T","Isi Sasaran",IF($E$240=0,0,IF(I243="Y",1,IF(I243="T",0,"Isi Dulu"))))</f>
        <v>Isi Sasaran</v>
      </c>
      <c r="K243" s="592" t="s">
        <v>26</v>
      </c>
      <c r="L243" s="593" t="str">
        <f>IF($D$240="Y/T","Isi Sasaran",IF($E$240=0,0,IF(K243="Y",1,IF(K243="T",0,"Isi Dulu"))))</f>
        <v>Isi Sasaran</v>
      </c>
      <c r="M243" s="849"/>
      <c r="N243" s="852"/>
      <c r="O243" s="517"/>
      <c r="P243" s="517"/>
      <c r="Q243" s="517"/>
      <c r="R243" s="517"/>
    </row>
    <row r="244" spans="2:18" s="527" customFormat="1" ht="15.75">
      <c r="B244" s="838"/>
      <c r="C244" s="841"/>
      <c r="D244" s="859"/>
      <c r="E244" s="856"/>
      <c r="F244" s="569">
        <v>5</v>
      </c>
      <c r="G244" s="570"/>
      <c r="H244" s="599" t="str">
        <f t="shared" si="4"/>
        <v>Belum Diisi</v>
      </c>
      <c r="I244" s="595" t="s">
        <v>26</v>
      </c>
      <c r="J244" s="596" t="str">
        <f>IF($D$240="Y/T","Isi Sasaran",IF($E$240=0,0,IF(I244="Y",1,IF(I244="T",0,"Isi Dulu"))))</f>
        <v>Isi Sasaran</v>
      </c>
      <c r="K244" s="595" t="s">
        <v>26</v>
      </c>
      <c r="L244" s="596" t="str">
        <f>IF($D$240="Y/T","Isi Sasaran",IF($E$240=0,0,IF(K244="Y",1,IF(K244="T",0,"Isi Dulu"))))</f>
        <v>Isi Sasaran</v>
      </c>
      <c r="M244" s="850"/>
      <c r="N244" s="853"/>
      <c r="O244" s="517"/>
      <c r="P244" s="517"/>
      <c r="Q244" s="517"/>
      <c r="R244" s="517"/>
    </row>
    <row r="245" spans="2:18" s="527" customFormat="1" ht="15.75">
      <c r="B245" s="836">
        <v>8</v>
      </c>
      <c r="C245" s="839"/>
      <c r="D245" s="857" t="s">
        <v>26</v>
      </c>
      <c r="E245" s="854" t="str">
        <f>IF(D245="Y",1,IF(D245="T",0,IF(D245="Y/T","Belum diisi","Error")))</f>
        <v>Belum diisi</v>
      </c>
      <c r="F245" s="528">
        <v>1</v>
      </c>
      <c r="G245" s="529"/>
      <c r="H245" s="600" t="str">
        <f t="shared" si="4"/>
        <v>Belum Diisi</v>
      </c>
      <c r="I245" s="590" t="s">
        <v>26</v>
      </c>
      <c r="J245" s="591" t="str">
        <f>IF($D$245="Y/T","Isi Sasaran",IF($E$245=0,0,IF(I245="Y",1,IF(I245="T",0,"Isi Dulu"))))</f>
        <v>Isi Sasaran</v>
      </c>
      <c r="K245" s="590" t="s">
        <v>26</v>
      </c>
      <c r="L245" s="591" t="str">
        <f>IF($D$245="Y/T","Isi Sasaran",IF($E$245=0,0,IF(K245="Y",1,IF(K245="T",0,"Isi Dulu"))))</f>
        <v>Isi Sasaran</v>
      </c>
      <c r="M245" s="848" t="s">
        <v>26</v>
      </c>
      <c r="N245" s="851" t="str">
        <f>IF(M245="Y",1,IF(M245="T",0,IF(M245="Y/T","Belum diisi","Error")))</f>
        <v>Belum diisi</v>
      </c>
      <c r="O245" s="517"/>
      <c r="P245" s="517"/>
      <c r="Q245" s="517"/>
      <c r="R245" s="517"/>
    </row>
    <row r="246" spans="2:18" s="527" customFormat="1" ht="15.75">
      <c r="B246" s="837"/>
      <c r="C246" s="840"/>
      <c r="D246" s="858"/>
      <c r="E246" s="855"/>
      <c r="F246" s="549">
        <v>2</v>
      </c>
      <c r="G246" s="550"/>
      <c r="H246" s="598" t="str">
        <f t="shared" si="4"/>
        <v>Belum Diisi</v>
      </c>
      <c r="I246" s="592" t="s">
        <v>26</v>
      </c>
      <c r="J246" s="593" t="str">
        <f>IF($D$245="Y/T","Isi Sasaran",IF($E$245=0,0,IF(I246="Y",1,IF(I246="T",0,"Isi Dulu"))))</f>
        <v>Isi Sasaran</v>
      </c>
      <c r="K246" s="592" t="s">
        <v>26</v>
      </c>
      <c r="L246" s="593" t="str">
        <f>IF($D$245="Y/T","Isi Sasaran",IF($E$245=0,0,IF(K246="Y",1,IF(K246="T",0,"Isi Dulu"))))</f>
        <v>Isi Sasaran</v>
      </c>
      <c r="M246" s="849"/>
      <c r="N246" s="852"/>
      <c r="O246" s="517"/>
      <c r="P246" s="517"/>
      <c r="Q246" s="517"/>
      <c r="R246" s="517"/>
    </row>
    <row r="247" spans="2:18" s="527" customFormat="1" ht="15.75">
      <c r="B247" s="837"/>
      <c r="C247" s="840"/>
      <c r="D247" s="858"/>
      <c r="E247" s="855"/>
      <c r="F247" s="549">
        <v>3</v>
      </c>
      <c r="G247" s="550"/>
      <c r="H247" s="598" t="str">
        <f t="shared" si="4"/>
        <v>Belum Diisi</v>
      </c>
      <c r="I247" s="592" t="s">
        <v>26</v>
      </c>
      <c r="J247" s="593" t="str">
        <f>IF($D$245="Y/T","Isi Sasaran",IF($E$245=0,0,IF(I247="Y",1,IF(I247="T",0,"Isi Dulu"))))</f>
        <v>Isi Sasaran</v>
      </c>
      <c r="K247" s="592" t="s">
        <v>26</v>
      </c>
      <c r="L247" s="593" t="str">
        <f>IF($D$245="Y/T","Isi Sasaran",IF($E$245=0,0,IF(K247="Y",1,IF(K247="T",0,"Isi Dulu"))))</f>
        <v>Isi Sasaran</v>
      </c>
      <c r="M247" s="849"/>
      <c r="N247" s="852"/>
      <c r="O247" s="517"/>
      <c r="P247" s="517"/>
      <c r="Q247" s="517"/>
      <c r="R247" s="517"/>
    </row>
    <row r="248" spans="2:18" s="527" customFormat="1" ht="15.75">
      <c r="B248" s="837"/>
      <c r="C248" s="840"/>
      <c r="D248" s="858"/>
      <c r="E248" s="855"/>
      <c r="F248" s="549">
        <v>4</v>
      </c>
      <c r="G248" s="550"/>
      <c r="H248" s="598" t="str">
        <f t="shared" si="4"/>
        <v>Belum Diisi</v>
      </c>
      <c r="I248" s="592" t="s">
        <v>26</v>
      </c>
      <c r="J248" s="593" t="str">
        <f>IF($D$245="Y/T","Isi Sasaran",IF($E$245=0,0,IF(I248="Y",1,IF(I248="T",0,"Isi Dulu"))))</f>
        <v>Isi Sasaran</v>
      </c>
      <c r="K248" s="592" t="s">
        <v>26</v>
      </c>
      <c r="L248" s="593" t="str">
        <f>IF($D$245="Y/T","Isi Sasaran",IF($E$245=0,0,IF(K248="Y",1,IF(K248="T",0,"Isi Dulu"))))</f>
        <v>Isi Sasaran</v>
      </c>
      <c r="M248" s="849"/>
      <c r="N248" s="852"/>
      <c r="O248" s="517"/>
      <c r="P248" s="517"/>
      <c r="Q248" s="517"/>
      <c r="R248" s="517"/>
    </row>
    <row r="249" spans="2:18" s="527" customFormat="1" ht="15.75">
      <c r="B249" s="838"/>
      <c r="C249" s="841"/>
      <c r="D249" s="859"/>
      <c r="E249" s="856"/>
      <c r="F249" s="569">
        <v>5</v>
      </c>
      <c r="G249" s="570"/>
      <c r="H249" s="599" t="str">
        <f t="shared" si="4"/>
        <v>Belum Diisi</v>
      </c>
      <c r="I249" s="595" t="s">
        <v>26</v>
      </c>
      <c r="J249" s="596" t="str">
        <f>IF($D$245="Y/T","Isi Sasaran",IF($E$245=0,0,IF(I249="Y",1,IF(I249="T",0,"Isi Dulu"))))</f>
        <v>Isi Sasaran</v>
      </c>
      <c r="K249" s="595" t="s">
        <v>26</v>
      </c>
      <c r="L249" s="596" t="str">
        <f>IF($D$245="Y/T","Isi Sasaran",IF($E$245=0,0,IF(K249="Y",1,IF(K249="T",0,"Isi Dulu"))))</f>
        <v>Isi Sasaran</v>
      </c>
      <c r="M249" s="850"/>
      <c r="N249" s="853"/>
      <c r="O249" s="517"/>
      <c r="P249" s="517"/>
      <c r="Q249" s="517"/>
      <c r="R249" s="517"/>
    </row>
    <row r="250" spans="2:18" s="527" customFormat="1" ht="15.75">
      <c r="B250" s="836">
        <v>9</v>
      </c>
      <c r="C250" s="839"/>
      <c r="D250" s="857" t="s">
        <v>26</v>
      </c>
      <c r="E250" s="854" t="str">
        <f>IF(D250="Y",1,IF(D250="T",0,IF(D250="Y/T","Belum diisi","Error")))</f>
        <v>Belum diisi</v>
      </c>
      <c r="F250" s="528">
        <v>1</v>
      </c>
      <c r="G250" s="529"/>
      <c r="H250" s="600" t="str">
        <f t="shared" si="4"/>
        <v>Belum Diisi</v>
      </c>
      <c r="I250" s="590" t="s">
        <v>26</v>
      </c>
      <c r="J250" s="591" t="str">
        <f>IF($D$250="Y/T","Isi Sasaran",IF($E$250=0,0,IF(I250="Y",1,IF(I250="T",0,"Isi Dulu"))))</f>
        <v>Isi Sasaran</v>
      </c>
      <c r="K250" s="590" t="s">
        <v>26</v>
      </c>
      <c r="L250" s="591" t="str">
        <f>IF($D$250="Y/T","Isi Sasaran",IF($E$250=0,0,IF(K250="Y",1,IF(K250="T",0,"Isi Dulu"))))</f>
        <v>Isi Sasaran</v>
      </c>
      <c r="M250" s="848" t="s">
        <v>26</v>
      </c>
      <c r="N250" s="851" t="str">
        <f>IF(M250="Y",1,IF(M250="T",0,IF(M250="Y/T","Belum diisi","Error")))</f>
        <v>Belum diisi</v>
      </c>
      <c r="O250" s="517"/>
      <c r="P250" s="517"/>
      <c r="Q250" s="517"/>
      <c r="R250" s="517"/>
    </row>
    <row r="251" spans="2:18" s="527" customFormat="1" ht="15.75">
      <c r="B251" s="837"/>
      <c r="C251" s="840"/>
      <c r="D251" s="858"/>
      <c r="E251" s="855"/>
      <c r="F251" s="549">
        <v>2</v>
      </c>
      <c r="G251" s="550"/>
      <c r="H251" s="598" t="str">
        <f t="shared" si="4"/>
        <v>Belum Diisi</v>
      </c>
      <c r="I251" s="592" t="s">
        <v>26</v>
      </c>
      <c r="J251" s="593" t="str">
        <f>IF($D$250="Y/T","Isi Sasaran",IF($E$250=0,0,IF(I251="Y",1,IF(I251="T",0,"Isi Dulu"))))</f>
        <v>Isi Sasaran</v>
      </c>
      <c r="K251" s="592" t="s">
        <v>26</v>
      </c>
      <c r="L251" s="593" t="str">
        <f>IF($D$250="Y/T","Isi Sasaran",IF($E$250=0,0,IF(K251="Y",1,IF(K251="T",0,"Isi Dulu"))))</f>
        <v>Isi Sasaran</v>
      </c>
      <c r="M251" s="849"/>
      <c r="N251" s="852"/>
      <c r="O251" s="517"/>
      <c r="P251" s="517"/>
      <c r="Q251" s="517"/>
      <c r="R251" s="517"/>
    </row>
    <row r="252" spans="2:18" s="527" customFormat="1" ht="15.75">
      <c r="B252" s="837"/>
      <c r="C252" s="840"/>
      <c r="D252" s="858"/>
      <c r="E252" s="855"/>
      <c r="F252" s="549">
        <v>3</v>
      </c>
      <c r="G252" s="550"/>
      <c r="H252" s="598" t="str">
        <f t="shared" si="4"/>
        <v>Belum Diisi</v>
      </c>
      <c r="I252" s="592" t="s">
        <v>26</v>
      </c>
      <c r="J252" s="593" t="str">
        <f>IF($D$250="Y/T","Isi Sasaran",IF($E$250=0,0,IF(I252="Y",1,IF(I252="T",0,"Isi Dulu"))))</f>
        <v>Isi Sasaran</v>
      </c>
      <c r="K252" s="592" t="s">
        <v>26</v>
      </c>
      <c r="L252" s="593" t="str">
        <f>IF($D$250="Y/T","Isi Sasaran",IF($E$250=0,0,IF(K252="Y",1,IF(K252="T",0,"Isi Dulu"))))</f>
        <v>Isi Sasaran</v>
      </c>
      <c r="M252" s="849"/>
      <c r="N252" s="852"/>
      <c r="O252" s="517"/>
      <c r="P252" s="517"/>
      <c r="Q252" s="517"/>
      <c r="R252" s="517"/>
    </row>
    <row r="253" spans="2:18" s="527" customFormat="1" ht="15.75">
      <c r="B253" s="837"/>
      <c r="C253" s="840"/>
      <c r="D253" s="858"/>
      <c r="E253" s="855"/>
      <c r="F253" s="549">
        <v>4</v>
      </c>
      <c r="G253" s="550"/>
      <c r="H253" s="598" t="str">
        <f t="shared" si="4"/>
        <v>Belum Diisi</v>
      </c>
      <c r="I253" s="592" t="s">
        <v>26</v>
      </c>
      <c r="J253" s="593" t="str">
        <f>IF($D$250="Y/T","Isi Sasaran",IF($E$250=0,0,IF(I253="Y",1,IF(I253="T",0,"Isi Dulu"))))</f>
        <v>Isi Sasaran</v>
      </c>
      <c r="K253" s="592" t="s">
        <v>26</v>
      </c>
      <c r="L253" s="593" t="str">
        <f>IF($D$250="Y/T","Isi Sasaran",IF($E$250=0,0,IF(K253="Y",1,IF(K253="T",0,"Isi Dulu"))))</f>
        <v>Isi Sasaran</v>
      </c>
      <c r="M253" s="849"/>
      <c r="N253" s="852"/>
      <c r="O253" s="517"/>
      <c r="P253" s="517"/>
      <c r="Q253" s="517"/>
      <c r="R253" s="517"/>
    </row>
    <row r="254" spans="2:18" s="527" customFormat="1" ht="15.75">
      <c r="B254" s="838"/>
      <c r="C254" s="841"/>
      <c r="D254" s="859"/>
      <c r="E254" s="856"/>
      <c r="F254" s="569">
        <v>5</v>
      </c>
      <c r="G254" s="570"/>
      <c r="H254" s="599" t="str">
        <f t="shared" si="4"/>
        <v>Belum Diisi</v>
      </c>
      <c r="I254" s="595" t="s">
        <v>26</v>
      </c>
      <c r="J254" s="596" t="str">
        <f>IF($D$250="Y/T","Isi Sasaran",IF($E$250=0,0,IF(I254="Y",1,IF(I254="T",0,"Isi Dulu"))))</f>
        <v>Isi Sasaran</v>
      </c>
      <c r="K254" s="595" t="s">
        <v>26</v>
      </c>
      <c r="L254" s="596" t="str">
        <f>IF($D$250="Y/T","Isi Sasaran",IF($E$250=0,0,IF(K254="Y",1,IF(K254="T",0,"Isi Dulu"))))</f>
        <v>Isi Sasaran</v>
      </c>
      <c r="M254" s="850"/>
      <c r="N254" s="853"/>
      <c r="O254" s="517"/>
      <c r="P254" s="517"/>
      <c r="Q254" s="517"/>
      <c r="R254" s="517"/>
    </row>
    <row r="255" spans="2:18" s="527" customFormat="1" ht="15.75">
      <c r="B255" s="836">
        <v>10</v>
      </c>
      <c r="C255" s="839"/>
      <c r="D255" s="857" t="s">
        <v>26</v>
      </c>
      <c r="E255" s="854" t="str">
        <f>IF(D255="Y",1,IF(D255="T",0,IF(D255="Y/T","Belum diisi","Error")))</f>
        <v>Belum diisi</v>
      </c>
      <c r="F255" s="528">
        <v>1</v>
      </c>
      <c r="G255" s="529"/>
      <c r="H255" s="600" t="str">
        <f t="shared" si="4"/>
        <v>Belum Diisi</v>
      </c>
      <c r="I255" s="590" t="s">
        <v>26</v>
      </c>
      <c r="J255" s="591" t="str">
        <f>IF($D$255="Y/T","Isi Sasaran",IF($E$255=0,0,IF(I255="Y",1,IF(I255="T",0,"Isi Dulu"))))</f>
        <v>Isi Sasaran</v>
      </c>
      <c r="K255" s="590" t="s">
        <v>26</v>
      </c>
      <c r="L255" s="591" t="str">
        <f>IF($D$255="Y/T","Isi Sasaran",IF($E$255=0,0,IF(K255="Y",1,IF(K255="T",0,"Isi Dulu"))))</f>
        <v>Isi Sasaran</v>
      </c>
      <c r="M255" s="848" t="s">
        <v>26</v>
      </c>
      <c r="N255" s="851" t="str">
        <f>IF(M255="Y",1,IF(M255="T",0,IF(M255="Y/T","Belum diisi","Error")))</f>
        <v>Belum diisi</v>
      </c>
      <c r="O255" s="517"/>
      <c r="P255" s="517"/>
      <c r="Q255" s="517"/>
      <c r="R255" s="517"/>
    </row>
    <row r="256" spans="2:18" s="527" customFormat="1" ht="15.75">
      <c r="B256" s="837"/>
      <c r="C256" s="840"/>
      <c r="D256" s="858"/>
      <c r="E256" s="855"/>
      <c r="F256" s="549">
        <v>2</v>
      </c>
      <c r="G256" s="550"/>
      <c r="H256" s="598" t="str">
        <f t="shared" si="4"/>
        <v>Belum Diisi</v>
      </c>
      <c r="I256" s="592" t="s">
        <v>26</v>
      </c>
      <c r="J256" s="593" t="str">
        <f>IF($D$255="Y/T","Isi Sasaran",IF($E$255=0,0,IF(I256="Y",1,IF(I256="T",0,"Isi Dulu"))))</f>
        <v>Isi Sasaran</v>
      </c>
      <c r="K256" s="592" t="s">
        <v>26</v>
      </c>
      <c r="L256" s="593" t="str">
        <f>IF($D$255="Y/T","Isi Sasaran",IF($E$255=0,0,IF(K256="Y",1,IF(K256="T",0,"Isi Dulu"))))</f>
        <v>Isi Sasaran</v>
      </c>
      <c r="M256" s="849"/>
      <c r="N256" s="852"/>
      <c r="O256" s="517"/>
      <c r="P256" s="517"/>
      <c r="Q256" s="517"/>
      <c r="R256" s="517"/>
    </row>
    <row r="257" spans="2:18" s="527" customFormat="1" ht="15.75">
      <c r="B257" s="837"/>
      <c r="C257" s="840"/>
      <c r="D257" s="858"/>
      <c r="E257" s="855"/>
      <c r="F257" s="549">
        <v>3</v>
      </c>
      <c r="G257" s="550"/>
      <c r="H257" s="598" t="str">
        <f t="shared" si="4"/>
        <v>Belum Diisi</v>
      </c>
      <c r="I257" s="592" t="s">
        <v>26</v>
      </c>
      <c r="J257" s="593" t="str">
        <f>IF($D$255="Y/T","Isi Sasaran",IF($E$255=0,0,IF(I257="Y",1,IF(I257="T",0,"Isi Dulu"))))</f>
        <v>Isi Sasaran</v>
      </c>
      <c r="K257" s="592" t="s">
        <v>26</v>
      </c>
      <c r="L257" s="593" t="str">
        <f>IF($D$255="Y/T","Isi Sasaran",IF($E$255=0,0,IF(K257="Y",1,IF(K257="T",0,"Isi Dulu"))))</f>
        <v>Isi Sasaran</v>
      </c>
      <c r="M257" s="849"/>
      <c r="N257" s="852"/>
      <c r="O257" s="517"/>
      <c r="P257" s="517"/>
      <c r="Q257" s="517"/>
      <c r="R257" s="517"/>
    </row>
    <row r="258" spans="2:18" s="527" customFormat="1" ht="15.75">
      <c r="B258" s="837"/>
      <c r="C258" s="840"/>
      <c r="D258" s="858"/>
      <c r="E258" s="855"/>
      <c r="F258" s="549">
        <v>4</v>
      </c>
      <c r="G258" s="550"/>
      <c r="H258" s="598" t="str">
        <f t="shared" si="4"/>
        <v>Belum Diisi</v>
      </c>
      <c r="I258" s="592" t="s">
        <v>26</v>
      </c>
      <c r="J258" s="593" t="str">
        <f>IF($D$255="Y/T","Isi Sasaran",IF($E$255=0,0,IF(I258="Y",1,IF(I258="T",0,"Isi Dulu"))))</f>
        <v>Isi Sasaran</v>
      </c>
      <c r="K258" s="592" t="s">
        <v>26</v>
      </c>
      <c r="L258" s="593" t="str">
        <f>IF($D$255="Y/T","Isi Sasaran",IF($E$255=0,0,IF(K258="Y",1,IF(K258="T",0,"Isi Dulu"))))</f>
        <v>Isi Sasaran</v>
      </c>
      <c r="M258" s="849"/>
      <c r="N258" s="852"/>
      <c r="O258" s="517"/>
      <c r="P258" s="517"/>
      <c r="Q258" s="517"/>
      <c r="R258" s="517"/>
    </row>
    <row r="259" spans="2:18" s="527" customFormat="1" ht="15.75">
      <c r="B259" s="838"/>
      <c r="C259" s="841"/>
      <c r="D259" s="859"/>
      <c r="E259" s="856"/>
      <c r="F259" s="569">
        <v>5</v>
      </c>
      <c r="G259" s="570"/>
      <c r="H259" s="599" t="str">
        <f t="shared" si="4"/>
        <v>Belum Diisi</v>
      </c>
      <c r="I259" s="595" t="s">
        <v>26</v>
      </c>
      <c r="J259" s="596" t="str">
        <f>IF($D$255="Y/T","Isi Sasaran",IF($E$255=0,0,IF(I259="Y",1,IF(I259="T",0,"Isi Dulu"))))</f>
        <v>Isi Sasaran</v>
      </c>
      <c r="K259" s="595" t="s">
        <v>26</v>
      </c>
      <c r="L259" s="596" t="str">
        <f>IF($D$255="Y/T","Isi Sasaran",IF($E$255=0,0,IF(K259="Y",1,IF(K259="T",0,"Isi Dulu"))))</f>
        <v>Isi Sasaran</v>
      </c>
      <c r="M259" s="850"/>
      <c r="N259" s="853"/>
      <c r="O259" s="517"/>
      <c r="P259" s="517"/>
      <c r="Q259" s="517"/>
      <c r="R259" s="517"/>
    </row>
    <row r="260" spans="2:18" s="527" customFormat="1" ht="15.75">
      <c r="B260" s="836">
        <v>11</v>
      </c>
      <c r="C260" s="839"/>
      <c r="D260" s="857" t="s">
        <v>26</v>
      </c>
      <c r="E260" s="854" t="str">
        <f>IF(D260="Y",1,IF(D260="T",0,IF(D260="Y/T","Belum diisi","Error")))</f>
        <v>Belum diisi</v>
      </c>
      <c r="F260" s="528">
        <v>1</v>
      </c>
      <c r="G260" s="529"/>
      <c r="H260" s="600" t="str">
        <f t="shared" si="4"/>
        <v>Belum Diisi</v>
      </c>
      <c r="I260" s="590" t="s">
        <v>26</v>
      </c>
      <c r="J260" s="591" t="str">
        <f>IF($D$260="Y/T","Isi Sasaran",IF($E$260=0,0,IF(I260="Y",1,IF(I260="T",0,"Isi Dulu"))))</f>
        <v>Isi Sasaran</v>
      </c>
      <c r="K260" s="590" t="s">
        <v>26</v>
      </c>
      <c r="L260" s="591" t="str">
        <f>IF($D$260="Y/T","Isi Sasaran",IF($E$260=0,0,IF(K260="Y",1,IF(K260="T",0,"Isi Dulu"))))</f>
        <v>Isi Sasaran</v>
      </c>
      <c r="M260" s="848" t="s">
        <v>26</v>
      </c>
      <c r="N260" s="851" t="str">
        <f>IF(M260="Y",1,IF(M260="T",0,IF(M260="Y/T","Belum diisi","Error")))</f>
        <v>Belum diisi</v>
      </c>
      <c r="O260" s="517"/>
      <c r="P260" s="517"/>
      <c r="Q260" s="517"/>
      <c r="R260" s="517"/>
    </row>
    <row r="261" spans="2:18" s="527" customFormat="1" ht="15.75">
      <c r="B261" s="837"/>
      <c r="C261" s="840"/>
      <c r="D261" s="858"/>
      <c r="E261" s="855"/>
      <c r="F261" s="549">
        <v>2</v>
      </c>
      <c r="G261" s="550"/>
      <c r="H261" s="598" t="str">
        <f t="shared" si="4"/>
        <v>Belum Diisi</v>
      </c>
      <c r="I261" s="592" t="s">
        <v>26</v>
      </c>
      <c r="J261" s="593" t="str">
        <f>IF($D$260="Y/T","Isi Sasaran",IF($E$260=0,0,IF(I261="Y",1,IF(I261="T",0,"Isi Dulu"))))</f>
        <v>Isi Sasaran</v>
      </c>
      <c r="K261" s="592" t="s">
        <v>26</v>
      </c>
      <c r="L261" s="593" t="str">
        <f>IF($D$260="Y/T","Isi Sasaran",IF($E$260=0,0,IF(K261="Y",1,IF(K261="T",0,"Isi Dulu"))))</f>
        <v>Isi Sasaran</v>
      </c>
      <c r="M261" s="849"/>
      <c r="N261" s="852"/>
      <c r="O261" s="517"/>
      <c r="P261" s="517"/>
      <c r="Q261" s="517"/>
      <c r="R261" s="517"/>
    </row>
    <row r="262" spans="2:18" s="527" customFormat="1" ht="15.75">
      <c r="B262" s="837"/>
      <c r="C262" s="840"/>
      <c r="D262" s="858"/>
      <c r="E262" s="855"/>
      <c r="F262" s="549">
        <v>3</v>
      </c>
      <c r="G262" s="550"/>
      <c r="H262" s="598" t="str">
        <f t="shared" si="4"/>
        <v>Belum Diisi</v>
      </c>
      <c r="I262" s="592" t="s">
        <v>26</v>
      </c>
      <c r="J262" s="593" t="str">
        <f>IF($D$260="Y/T","Isi Sasaran",IF($E$260=0,0,IF(I262="Y",1,IF(I262="T",0,"Isi Dulu"))))</f>
        <v>Isi Sasaran</v>
      </c>
      <c r="K262" s="592" t="s">
        <v>26</v>
      </c>
      <c r="L262" s="593" t="str">
        <f>IF($D$260="Y/T","Isi Sasaran",IF($E$260=0,0,IF(K262="Y",1,IF(K262="T",0,"Isi Dulu"))))</f>
        <v>Isi Sasaran</v>
      </c>
      <c r="M262" s="849"/>
      <c r="N262" s="852"/>
      <c r="O262" s="517"/>
      <c r="P262" s="517"/>
      <c r="Q262" s="517"/>
      <c r="R262" s="517"/>
    </row>
    <row r="263" spans="2:18" s="527" customFormat="1" ht="15.75">
      <c r="B263" s="837"/>
      <c r="C263" s="840"/>
      <c r="D263" s="858"/>
      <c r="E263" s="855"/>
      <c r="F263" s="549">
        <v>4</v>
      </c>
      <c r="G263" s="550"/>
      <c r="H263" s="598" t="str">
        <f t="shared" si="4"/>
        <v>Belum Diisi</v>
      </c>
      <c r="I263" s="592" t="s">
        <v>26</v>
      </c>
      <c r="J263" s="593" t="str">
        <f>IF($D$260="Y/T","Isi Sasaran",IF($E$260=0,0,IF(I263="Y",1,IF(I263="T",0,"Isi Dulu"))))</f>
        <v>Isi Sasaran</v>
      </c>
      <c r="K263" s="592" t="s">
        <v>26</v>
      </c>
      <c r="L263" s="593" t="str">
        <f>IF($D$260="Y/T","Isi Sasaran",IF($E$260=0,0,IF(K263="Y",1,IF(K263="T",0,"Isi Dulu"))))</f>
        <v>Isi Sasaran</v>
      </c>
      <c r="M263" s="849"/>
      <c r="N263" s="852"/>
      <c r="O263" s="517"/>
      <c r="P263" s="517"/>
      <c r="Q263" s="517"/>
      <c r="R263" s="517"/>
    </row>
    <row r="264" spans="2:18" s="527" customFormat="1" ht="15.75">
      <c r="B264" s="838"/>
      <c r="C264" s="841"/>
      <c r="D264" s="859"/>
      <c r="E264" s="856"/>
      <c r="F264" s="569">
        <v>5</v>
      </c>
      <c r="G264" s="570"/>
      <c r="H264" s="599" t="str">
        <f t="shared" si="4"/>
        <v>Belum Diisi</v>
      </c>
      <c r="I264" s="595" t="s">
        <v>26</v>
      </c>
      <c r="J264" s="596" t="str">
        <f>IF($D$260="Y/T","Isi Sasaran",IF($E$260=0,0,IF(I264="Y",1,IF(I264="T",0,"Isi Dulu"))))</f>
        <v>Isi Sasaran</v>
      </c>
      <c r="K264" s="595" t="s">
        <v>26</v>
      </c>
      <c r="L264" s="596" t="str">
        <f>IF($D$260="Y/T","Isi Sasaran",IF($E$260=0,0,IF(K264="Y",1,IF(K264="T",0,"Isi Dulu"))))</f>
        <v>Isi Sasaran</v>
      </c>
      <c r="M264" s="850"/>
      <c r="N264" s="853"/>
      <c r="O264" s="517"/>
      <c r="P264" s="517"/>
      <c r="Q264" s="517"/>
      <c r="R264" s="517"/>
    </row>
    <row r="265" spans="2:18" s="527" customFormat="1" ht="15.75">
      <c r="B265" s="836">
        <v>12</v>
      </c>
      <c r="C265" s="839"/>
      <c r="D265" s="857" t="s">
        <v>26</v>
      </c>
      <c r="E265" s="854" t="str">
        <f>IF(D265="Y",1,IF(D265="T",0,IF(D265="Y/T","Belum diisi","Error")))</f>
        <v>Belum diisi</v>
      </c>
      <c r="F265" s="528">
        <v>1</v>
      </c>
      <c r="G265" s="529"/>
      <c r="H265" s="600" t="str">
        <f t="shared" si="4"/>
        <v>Belum Diisi</v>
      </c>
      <c r="I265" s="590" t="s">
        <v>26</v>
      </c>
      <c r="J265" s="591" t="str">
        <f>IF($D$265="Y/T","Isi Sasaran",IF($E$265=0,0,IF(I265="Y",1,IF(I265="T",0,"Isi Dulu"))))</f>
        <v>Isi Sasaran</v>
      </c>
      <c r="K265" s="590" t="s">
        <v>26</v>
      </c>
      <c r="L265" s="591" t="str">
        <f>IF($D$265="Y/T","Isi Sasaran",IF($E$265=0,0,IF(K265="Y",1,IF(K265="T",0,"Isi Dulu"))))</f>
        <v>Isi Sasaran</v>
      </c>
      <c r="M265" s="848" t="s">
        <v>26</v>
      </c>
      <c r="N265" s="851" t="str">
        <f>IF(M265="Y",1,IF(M265="T",0,IF(M265="Y/T","Belum diisi","Error")))</f>
        <v>Belum diisi</v>
      </c>
      <c r="O265" s="517"/>
      <c r="P265" s="517"/>
      <c r="Q265" s="517"/>
      <c r="R265" s="517"/>
    </row>
    <row r="266" spans="2:18" s="527" customFormat="1" ht="15.75">
      <c r="B266" s="837"/>
      <c r="C266" s="840"/>
      <c r="D266" s="858"/>
      <c r="E266" s="855"/>
      <c r="F266" s="549">
        <v>2</v>
      </c>
      <c r="G266" s="550"/>
      <c r="H266" s="598" t="str">
        <f t="shared" si="4"/>
        <v>Belum Diisi</v>
      </c>
      <c r="I266" s="592" t="s">
        <v>26</v>
      </c>
      <c r="J266" s="593" t="str">
        <f>IF($D$265="Y/T","Isi Sasaran",IF($E$265=0,0,IF(I266="Y",1,IF(I266="T",0,"Isi Dulu"))))</f>
        <v>Isi Sasaran</v>
      </c>
      <c r="K266" s="592" t="s">
        <v>26</v>
      </c>
      <c r="L266" s="593" t="str">
        <f>IF($D$265="Y/T","Isi Sasaran",IF($E$265=0,0,IF(K266="Y",1,IF(K266="T",0,"Isi Dulu"))))</f>
        <v>Isi Sasaran</v>
      </c>
      <c r="M266" s="849"/>
      <c r="N266" s="852"/>
      <c r="O266" s="517"/>
      <c r="P266" s="517"/>
      <c r="Q266" s="517"/>
      <c r="R266" s="517"/>
    </row>
    <row r="267" spans="2:18" s="527" customFormat="1" ht="15.75">
      <c r="B267" s="837"/>
      <c r="C267" s="840"/>
      <c r="D267" s="858"/>
      <c r="E267" s="855"/>
      <c r="F267" s="549">
        <v>3</v>
      </c>
      <c r="G267" s="550"/>
      <c r="H267" s="598" t="str">
        <f t="shared" si="4"/>
        <v>Belum Diisi</v>
      </c>
      <c r="I267" s="592" t="s">
        <v>26</v>
      </c>
      <c r="J267" s="593" t="str">
        <f>IF($D$265="Y/T","Isi Sasaran",IF($E$265=0,0,IF(I267="Y",1,IF(I267="T",0,"Isi Dulu"))))</f>
        <v>Isi Sasaran</v>
      </c>
      <c r="K267" s="592" t="s">
        <v>26</v>
      </c>
      <c r="L267" s="593" t="str">
        <f>IF($D$265="Y/T","Isi Sasaran",IF($E$265=0,0,IF(K267="Y",1,IF(K267="T",0,"Isi Dulu"))))</f>
        <v>Isi Sasaran</v>
      </c>
      <c r="M267" s="849"/>
      <c r="N267" s="852"/>
      <c r="O267" s="517"/>
      <c r="P267" s="517"/>
      <c r="Q267" s="517"/>
      <c r="R267" s="517"/>
    </row>
    <row r="268" spans="2:18" s="527" customFormat="1" ht="15.75">
      <c r="B268" s="837"/>
      <c r="C268" s="840"/>
      <c r="D268" s="858"/>
      <c r="E268" s="855"/>
      <c r="F268" s="549">
        <v>4</v>
      </c>
      <c r="G268" s="550"/>
      <c r="H268" s="598" t="str">
        <f t="shared" si="4"/>
        <v>Belum Diisi</v>
      </c>
      <c r="I268" s="592" t="s">
        <v>26</v>
      </c>
      <c r="J268" s="593" t="str">
        <f>IF($D$265="Y/T","Isi Sasaran",IF($E$265=0,0,IF(I268="Y",1,IF(I268="T",0,"Isi Dulu"))))</f>
        <v>Isi Sasaran</v>
      </c>
      <c r="K268" s="592" t="s">
        <v>26</v>
      </c>
      <c r="L268" s="593" t="str">
        <f>IF($D$265="Y/T","Isi Sasaran",IF($E$265=0,0,IF(K268="Y",1,IF(K268="T",0,"Isi Dulu"))))</f>
        <v>Isi Sasaran</v>
      </c>
      <c r="M268" s="849"/>
      <c r="N268" s="852"/>
      <c r="O268" s="517"/>
      <c r="P268" s="517"/>
      <c r="Q268" s="517"/>
      <c r="R268" s="517"/>
    </row>
    <row r="269" spans="2:18" s="527" customFormat="1" ht="15.75">
      <c r="B269" s="838"/>
      <c r="C269" s="841"/>
      <c r="D269" s="859"/>
      <c r="E269" s="856"/>
      <c r="F269" s="569">
        <v>5</v>
      </c>
      <c r="G269" s="570"/>
      <c r="H269" s="599" t="str">
        <f t="shared" si="4"/>
        <v>Belum Diisi</v>
      </c>
      <c r="I269" s="595" t="s">
        <v>26</v>
      </c>
      <c r="J269" s="596" t="str">
        <f>IF($D$265="Y/T","Isi Sasaran",IF($E$265=0,0,IF(I269="Y",1,IF(I269="T",0,"Isi Dulu"))))</f>
        <v>Isi Sasaran</v>
      </c>
      <c r="K269" s="595" t="s">
        <v>26</v>
      </c>
      <c r="L269" s="596" t="str">
        <f>IF($D$265="Y/T","Isi Sasaran",IF($E$265=0,0,IF(K269="Y",1,IF(K269="T",0,"Isi Dulu"))))</f>
        <v>Isi Sasaran</v>
      </c>
      <c r="M269" s="850"/>
      <c r="N269" s="853"/>
      <c r="O269" s="517"/>
      <c r="P269" s="517"/>
      <c r="Q269" s="517"/>
      <c r="R269" s="517"/>
    </row>
    <row r="270" spans="2:18" s="527" customFormat="1" ht="15.75">
      <c r="B270" s="836">
        <v>13</v>
      </c>
      <c r="C270" s="839"/>
      <c r="D270" s="857" t="s">
        <v>26</v>
      </c>
      <c r="E270" s="854" t="str">
        <f>IF(D270="Y",1,IF(D270="T",0,IF(D270="Y/T","Belum diisi","Error")))</f>
        <v>Belum diisi</v>
      </c>
      <c r="F270" s="528">
        <v>1</v>
      </c>
      <c r="G270" s="529"/>
      <c r="H270" s="600" t="str">
        <f t="shared" si="4"/>
        <v>Belum Diisi</v>
      </c>
      <c r="I270" s="590" t="s">
        <v>26</v>
      </c>
      <c r="J270" s="591" t="str">
        <f>IF($D$270="Y/T","Isi Sasaran",IF($E$270=0,0,IF(I270="Y",1,IF(I270="T",0,"Isi Dulu"))))</f>
        <v>Isi Sasaran</v>
      </c>
      <c r="K270" s="590" t="s">
        <v>26</v>
      </c>
      <c r="L270" s="591" t="str">
        <f>IF($D$270="Y/T","Isi Sasaran",IF($E$270=0,0,IF(K270="Y",1,IF(K270="T",0,"Isi Dulu"))))</f>
        <v>Isi Sasaran</v>
      </c>
      <c r="M270" s="848" t="s">
        <v>26</v>
      </c>
      <c r="N270" s="851" t="str">
        <f>IF(M270="Y",1,IF(M270="T",0,IF(M270="Y/T","Belum diisi","Error")))</f>
        <v>Belum diisi</v>
      </c>
      <c r="O270" s="517"/>
      <c r="P270" s="517"/>
      <c r="Q270" s="517"/>
      <c r="R270" s="517"/>
    </row>
    <row r="271" spans="2:18" s="527" customFormat="1" ht="15.75">
      <c r="B271" s="837"/>
      <c r="C271" s="840"/>
      <c r="D271" s="858"/>
      <c r="E271" s="855"/>
      <c r="F271" s="549">
        <v>2</v>
      </c>
      <c r="G271" s="550"/>
      <c r="H271" s="598" t="str">
        <f t="shared" si="4"/>
        <v>Belum Diisi</v>
      </c>
      <c r="I271" s="592" t="s">
        <v>26</v>
      </c>
      <c r="J271" s="593" t="str">
        <f>IF($D$270="Y/T","Isi Sasaran",IF($E$270=0,0,IF(I271="Y",1,IF(I271="T",0,"Isi Dulu"))))</f>
        <v>Isi Sasaran</v>
      </c>
      <c r="K271" s="592" t="s">
        <v>26</v>
      </c>
      <c r="L271" s="593" t="str">
        <f>IF($D$270="Y/T","Isi Sasaran",IF($E$270=0,0,IF(K271="Y",1,IF(K271="T",0,"Isi Dulu"))))</f>
        <v>Isi Sasaran</v>
      </c>
      <c r="M271" s="849"/>
      <c r="N271" s="852"/>
      <c r="O271" s="517"/>
      <c r="P271" s="517"/>
      <c r="Q271" s="517"/>
      <c r="R271" s="517"/>
    </row>
    <row r="272" spans="2:18" s="527" customFormat="1" ht="15.75">
      <c r="B272" s="837"/>
      <c r="C272" s="840"/>
      <c r="D272" s="858"/>
      <c r="E272" s="855"/>
      <c r="F272" s="549">
        <v>3</v>
      </c>
      <c r="G272" s="550"/>
      <c r="H272" s="598" t="str">
        <f t="shared" si="4"/>
        <v>Belum Diisi</v>
      </c>
      <c r="I272" s="592" t="s">
        <v>26</v>
      </c>
      <c r="J272" s="593" t="str">
        <f>IF($D$270="Y/T","Isi Sasaran",IF($E$270=0,0,IF(I272="Y",1,IF(I272="T",0,"Isi Dulu"))))</f>
        <v>Isi Sasaran</v>
      </c>
      <c r="K272" s="592" t="s">
        <v>26</v>
      </c>
      <c r="L272" s="593" t="str">
        <f>IF($D$270="Y/T","Isi Sasaran",IF($E$270=0,0,IF(K272="Y",1,IF(K272="T",0,"Isi Dulu"))))</f>
        <v>Isi Sasaran</v>
      </c>
      <c r="M272" s="849"/>
      <c r="N272" s="852"/>
      <c r="O272" s="517"/>
      <c r="P272" s="517"/>
      <c r="Q272" s="517"/>
      <c r="R272" s="517"/>
    </row>
    <row r="273" spans="2:18" s="527" customFormat="1" ht="15.75">
      <c r="B273" s="837"/>
      <c r="C273" s="840"/>
      <c r="D273" s="858"/>
      <c r="E273" s="855"/>
      <c r="F273" s="549">
        <v>4</v>
      </c>
      <c r="G273" s="550"/>
      <c r="H273" s="598" t="str">
        <f t="shared" si="4"/>
        <v>Belum Diisi</v>
      </c>
      <c r="I273" s="592" t="s">
        <v>26</v>
      </c>
      <c r="J273" s="593" t="str">
        <f>IF($D$270="Y/T","Isi Sasaran",IF($E$270=0,0,IF(I273="Y",1,IF(I273="T",0,"Isi Dulu"))))</f>
        <v>Isi Sasaran</v>
      </c>
      <c r="K273" s="592" t="s">
        <v>26</v>
      </c>
      <c r="L273" s="593" t="str">
        <f>IF($D$270="Y/T","Isi Sasaran",IF($E$270=0,0,IF(K273="Y",1,IF(K273="T",0,"Isi Dulu"))))</f>
        <v>Isi Sasaran</v>
      </c>
      <c r="M273" s="849"/>
      <c r="N273" s="852"/>
      <c r="O273" s="517"/>
      <c r="P273" s="517"/>
      <c r="Q273" s="517"/>
      <c r="R273" s="517"/>
    </row>
    <row r="274" spans="2:18" s="527" customFormat="1" ht="15.75">
      <c r="B274" s="838"/>
      <c r="C274" s="841"/>
      <c r="D274" s="859"/>
      <c r="E274" s="856"/>
      <c r="F274" s="569">
        <v>5</v>
      </c>
      <c r="G274" s="570"/>
      <c r="H274" s="599" t="str">
        <f t="shared" si="4"/>
        <v>Belum Diisi</v>
      </c>
      <c r="I274" s="595" t="s">
        <v>26</v>
      </c>
      <c r="J274" s="596" t="str">
        <f>IF($D$270="Y/T","Isi Sasaran",IF($E$270=0,0,IF(I274="Y",1,IF(I274="T",0,"Isi Dulu"))))</f>
        <v>Isi Sasaran</v>
      </c>
      <c r="K274" s="595" t="s">
        <v>26</v>
      </c>
      <c r="L274" s="596" t="str">
        <f>IF($D$270="Y/T","Isi Sasaran",IF($E$270=0,0,IF(K274="Y",1,IF(K274="T",0,"Isi Dulu"))))</f>
        <v>Isi Sasaran</v>
      </c>
      <c r="M274" s="850"/>
      <c r="N274" s="853"/>
      <c r="O274" s="517"/>
      <c r="P274" s="517"/>
      <c r="Q274" s="517"/>
      <c r="R274" s="517"/>
    </row>
    <row r="275" spans="2:18" s="527" customFormat="1" ht="15.75">
      <c r="B275" s="836">
        <v>14</v>
      </c>
      <c r="C275" s="839"/>
      <c r="D275" s="857" t="s">
        <v>26</v>
      </c>
      <c r="E275" s="854" t="str">
        <f>IF(D275="Y",1,IF(D275="T",0,IF(D275="Y/T","Belum diisi","Error")))</f>
        <v>Belum diisi</v>
      </c>
      <c r="F275" s="528">
        <v>1</v>
      </c>
      <c r="G275" s="529"/>
      <c r="H275" s="600" t="str">
        <f t="shared" ref="H275:H309" si="5">IF(OR(J275="Isi Dulu",L275="Isi Dulu",J275="Isi Sasaran",L275="Isi Sasaran"),"Belum Diisi",IF(SUM(J275,L275)=2,1,IF(SUM(J275,L275)=1,0,IF(SUM(J275,L275)=0,0,"Error"))))</f>
        <v>Belum Diisi</v>
      </c>
      <c r="I275" s="590" t="s">
        <v>26</v>
      </c>
      <c r="J275" s="591" t="str">
        <f>IF($D$275="Y/T","Isi Sasaran",IF($E$275=0,0,IF(I275="Y",1,IF(I275="T",0,"Isi Dulu"))))</f>
        <v>Isi Sasaran</v>
      </c>
      <c r="K275" s="590" t="s">
        <v>26</v>
      </c>
      <c r="L275" s="591" t="str">
        <f>IF($D$275="Y/T","Isi Sasaran",IF($E$275=0,0,IF(K275="Y",1,IF(K275="T",0,"Isi Dulu"))))</f>
        <v>Isi Sasaran</v>
      </c>
      <c r="M275" s="848" t="s">
        <v>26</v>
      </c>
      <c r="N275" s="851" t="str">
        <f>IF(M275="Y",1,IF(M275="T",0,IF(M275="Y/T","Belum diisi","Error")))</f>
        <v>Belum diisi</v>
      </c>
      <c r="O275" s="517"/>
      <c r="P275" s="517"/>
      <c r="Q275" s="517"/>
      <c r="R275" s="517"/>
    </row>
    <row r="276" spans="2:18" s="527" customFormat="1" ht="15.75">
      <c r="B276" s="837"/>
      <c r="C276" s="840"/>
      <c r="D276" s="858"/>
      <c r="E276" s="855"/>
      <c r="F276" s="549">
        <v>2</v>
      </c>
      <c r="G276" s="550"/>
      <c r="H276" s="598" t="str">
        <f t="shared" si="5"/>
        <v>Belum Diisi</v>
      </c>
      <c r="I276" s="592" t="s">
        <v>26</v>
      </c>
      <c r="J276" s="593" t="str">
        <f>IF($D$275="Y/T","Isi Sasaran",IF($E$275=0,0,IF(I276="Y",1,IF(I276="T",0,"Isi Dulu"))))</f>
        <v>Isi Sasaran</v>
      </c>
      <c r="K276" s="592" t="s">
        <v>26</v>
      </c>
      <c r="L276" s="593" t="str">
        <f>IF($D$275="Y/T","Isi Sasaran",IF($E$275=0,0,IF(K276="Y",1,IF(K276="T",0,"Isi Dulu"))))</f>
        <v>Isi Sasaran</v>
      </c>
      <c r="M276" s="849"/>
      <c r="N276" s="852"/>
      <c r="O276" s="517"/>
      <c r="P276" s="517"/>
      <c r="Q276" s="517"/>
      <c r="R276" s="517"/>
    </row>
    <row r="277" spans="2:18" s="527" customFormat="1" ht="15.75">
      <c r="B277" s="837"/>
      <c r="C277" s="840"/>
      <c r="D277" s="858"/>
      <c r="E277" s="855"/>
      <c r="F277" s="549">
        <v>3</v>
      </c>
      <c r="G277" s="550"/>
      <c r="H277" s="598" t="str">
        <f t="shared" si="5"/>
        <v>Belum Diisi</v>
      </c>
      <c r="I277" s="592" t="s">
        <v>26</v>
      </c>
      <c r="J277" s="593" t="str">
        <f>IF($D$275="Y/T","Isi Sasaran",IF($E$275=0,0,IF(I277="Y",1,IF(I277="T",0,"Isi Dulu"))))</f>
        <v>Isi Sasaran</v>
      </c>
      <c r="K277" s="592" t="s">
        <v>26</v>
      </c>
      <c r="L277" s="593" t="str">
        <f>IF($D$275="Y/T","Isi Sasaran",IF($E$275=0,0,IF(K277="Y",1,IF(K277="T",0,"Isi Dulu"))))</f>
        <v>Isi Sasaran</v>
      </c>
      <c r="M277" s="849"/>
      <c r="N277" s="852"/>
      <c r="O277" s="517"/>
      <c r="P277" s="517"/>
      <c r="Q277" s="517"/>
      <c r="R277" s="517"/>
    </row>
    <row r="278" spans="2:18" s="527" customFormat="1" ht="15.75">
      <c r="B278" s="837"/>
      <c r="C278" s="840"/>
      <c r="D278" s="858"/>
      <c r="E278" s="855"/>
      <c r="F278" s="549">
        <v>4</v>
      </c>
      <c r="G278" s="550"/>
      <c r="H278" s="598" t="str">
        <f t="shared" si="5"/>
        <v>Belum Diisi</v>
      </c>
      <c r="I278" s="592" t="s">
        <v>26</v>
      </c>
      <c r="J278" s="593" t="str">
        <f>IF($D$275="Y/T","Isi Sasaran",IF($E$275=0,0,IF(I278="Y",1,IF(I278="T",0,"Isi Dulu"))))</f>
        <v>Isi Sasaran</v>
      </c>
      <c r="K278" s="592" t="s">
        <v>26</v>
      </c>
      <c r="L278" s="593" t="str">
        <f>IF($D$275="Y/T","Isi Sasaran",IF($E$275=0,0,IF(K278="Y",1,IF(K278="T",0,"Isi Dulu"))))</f>
        <v>Isi Sasaran</v>
      </c>
      <c r="M278" s="849"/>
      <c r="N278" s="852"/>
      <c r="O278" s="517"/>
      <c r="P278" s="517"/>
      <c r="Q278" s="517"/>
      <c r="R278" s="517"/>
    </row>
    <row r="279" spans="2:18" s="527" customFormat="1" ht="15.75">
      <c r="B279" s="838"/>
      <c r="C279" s="841"/>
      <c r="D279" s="859"/>
      <c r="E279" s="856"/>
      <c r="F279" s="569">
        <v>5</v>
      </c>
      <c r="G279" s="570"/>
      <c r="H279" s="599" t="str">
        <f t="shared" si="5"/>
        <v>Belum Diisi</v>
      </c>
      <c r="I279" s="595" t="s">
        <v>26</v>
      </c>
      <c r="J279" s="596" t="str">
        <f>IF($D$275="Y/T","Isi Sasaran",IF($E$275=0,0,IF(I279="Y",1,IF(I279="T",0,"Isi Dulu"))))</f>
        <v>Isi Sasaran</v>
      </c>
      <c r="K279" s="595" t="s">
        <v>26</v>
      </c>
      <c r="L279" s="596" t="str">
        <f>IF($D$275="Y/T","Isi Sasaran",IF($E$275=0,0,IF(K279="Y",1,IF(K279="T",0,"Isi Dulu"))))</f>
        <v>Isi Sasaran</v>
      </c>
      <c r="M279" s="850"/>
      <c r="N279" s="853"/>
      <c r="O279" s="517"/>
      <c r="P279" s="517"/>
      <c r="Q279" s="517"/>
      <c r="R279" s="517"/>
    </row>
    <row r="280" spans="2:18" s="527" customFormat="1" ht="15.75">
      <c r="B280" s="836">
        <v>15</v>
      </c>
      <c r="C280" s="839"/>
      <c r="D280" s="857" t="s">
        <v>26</v>
      </c>
      <c r="E280" s="854" t="str">
        <f>IF(D280="Y",1,IF(D280="T",0,IF(D280="Y/T","Belum diisi","Error")))</f>
        <v>Belum diisi</v>
      </c>
      <c r="F280" s="528">
        <v>1</v>
      </c>
      <c r="G280" s="529"/>
      <c r="H280" s="600" t="str">
        <f t="shared" si="5"/>
        <v>Belum Diisi</v>
      </c>
      <c r="I280" s="590" t="s">
        <v>26</v>
      </c>
      <c r="J280" s="591" t="str">
        <f>IF($D$280="Y/T","Isi Sasaran",IF($E$280=0,0,IF(I280="Y",1,IF(I280="T",0,"Isi Dulu"))))</f>
        <v>Isi Sasaran</v>
      </c>
      <c r="K280" s="590" t="s">
        <v>26</v>
      </c>
      <c r="L280" s="591" t="str">
        <f>IF($D$280="Y/T","Isi Sasaran",IF($E$280=0,0,IF(K280="Y",1,IF(K280="T",0,"Isi Dulu"))))</f>
        <v>Isi Sasaran</v>
      </c>
      <c r="M280" s="848" t="s">
        <v>26</v>
      </c>
      <c r="N280" s="851" t="str">
        <f>IF(M280="Y",1,IF(M280="T",0,IF(M280="Y/T","Belum diisi","Error")))</f>
        <v>Belum diisi</v>
      </c>
      <c r="O280" s="517"/>
      <c r="P280" s="517"/>
      <c r="Q280" s="517"/>
      <c r="R280" s="517"/>
    </row>
    <row r="281" spans="2:18" s="527" customFormat="1" ht="15.75">
      <c r="B281" s="837"/>
      <c r="C281" s="840"/>
      <c r="D281" s="858"/>
      <c r="E281" s="855"/>
      <c r="F281" s="549">
        <v>2</v>
      </c>
      <c r="G281" s="550"/>
      <c r="H281" s="598" t="str">
        <f t="shared" si="5"/>
        <v>Belum Diisi</v>
      </c>
      <c r="I281" s="592" t="s">
        <v>26</v>
      </c>
      <c r="J281" s="593" t="str">
        <f>IF($D$280="Y/T","Isi Sasaran",IF($E$280=0,0,IF(I281="Y",1,IF(I281="T",0,"Isi Dulu"))))</f>
        <v>Isi Sasaran</v>
      </c>
      <c r="K281" s="592" t="s">
        <v>26</v>
      </c>
      <c r="L281" s="593" t="str">
        <f>IF($D$280="Y/T","Isi Sasaran",IF($E$280=0,0,IF(K281="Y",1,IF(K281="T",0,"Isi Dulu"))))</f>
        <v>Isi Sasaran</v>
      </c>
      <c r="M281" s="849"/>
      <c r="N281" s="852"/>
      <c r="O281" s="517"/>
      <c r="P281" s="517"/>
      <c r="Q281" s="517"/>
      <c r="R281" s="517"/>
    </row>
    <row r="282" spans="2:18" s="527" customFormat="1" ht="15.75">
      <c r="B282" s="837"/>
      <c r="C282" s="840"/>
      <c r="D282" s="858"/>
      <c r="E282" s="855"/>
      <c r="F282" s="549">
        <v>3</v>
      </c>
      <c r="G282" s="550"/>
      <c r="H282" s="598" t="str">
        <f t="shared" si="5"/>
        <v>Belum Diisi</v>
      </c>
      <c r="I282" s="592" t="s">
        <v>26</v>
      </c>
      <c r="J282" s="593" t="str">
        <f>IF($D$280="Y/T","Isi Sasaran",IF($E$280=0,0,IF(I282="Y",1,IF(I282="T",0,"Isi Dulu"))))</f>
        <v>Isi Sasaran</v>
      </c>
      <c r="K282" s="592" t="s">
        <v>26</v>
      </c>
      <c r="L282" s="593" t="str">
        <f>IF($D$280="Y/T","Isi Sasaran",IF($E$280=0,0,IF(K282="Y",1,IF(K282="T",0,"Isi Dulu"))))</f>
        <v>Isi Sasaran</v>
      </c>
      <c r="M282" s="849"/>
      <c r="N282" s="852"/>
      <c r="O282" s="517"/>
      <c r="P282" s="517"/>
      <c r="Q282" s="517"/>
      <c r="R282" s="517"/>
    </row>
    <row r="283" spans="2:18" s="527" customFormat="1" ht="15.75">
      <c r="B283" s="837"/>
      <c r="C283" s="840"/>
      <c r="D283" s="858"/>
      <c r="E283" s="855"/>
      <c r="F283" s="549">
        <v>4</v>
      </c>
      <c r="G283" s="550"/>
      <c r="H283" s="598" t="str">
        <f t="shared" si="5"/>
        <v>Belum Diisi</v>
      </c>
      <c r="I283" s="592" t="s">
        <v>26</v>
      </c>
      <c r="J283" s="593" t="str">
        <f>IF($D$280="Y/T","Isi Sasaran",IF($E$280=0,0,IF(I283="Y",1,IF(I283="T",0,"Isi Dulu"))))</f>
        <v>Isi Sasaran</v>
      </c>
      <c r="K283" s="592" t="s">
        <v>26</v>
      </c>
      <c r="L283" s="593" t="str">
        <f>IF($D$280="Y/T","Isi Sasaran",IF($E$280=0,0,IF(K283="Y",1,IF(K283="T",0,"Isi Dulu"))))</f>
        <v>Isi Sasaran</v>
      </c>
      <c r="M283" s="849"/>
      <c r="N283" s="852"/>
      <c r="O283" s="517"/>
      <c r="P283" s="517"/>
      <c r="Q283" s="517"/>
      <c r="R283" s="517"/>
    </row>
    <row r="284" spans="2:18" s="527" customFormat="1" ht="15.75">
      <c r="B284" s="838"/>
      <c r="C284" s="841"/>
      <c r="D284" s="859"/>
      <c r="E284" s="856"/>
      <c r="F284" s="569">
        <v>5</v>
      </c>
      <c r="G284" s="570"/>
      <c r="H284" s="599" t="str">
        <f t="shared" si="5"/>
        <v>Belum Diisi</v>
      </c>
      <c r="I284" s="595" t="s">
        <v>26</v>
      </c>
      <c r="J284" s="596" t="str">
        <f>IF($D$280="Y/T","Isi Sasaran",IF($E$280=0,0,IF(I284="Y",1,IF(I284="T",0,"Isi Dulu"))))</f>
        <v>Isi Sasaran</v>
      </c>
      <c r="K284" s="595" t="s">
        <v>26</v>
      </c>
      <c r="L284" s="596" t="str">
        <f>IF($D$280="Y/T","Isi Sasaran",IF($E$280=0,0,IF(K284="Y",1,IF(K284="T",0,"Isi Dulu"))))</f>
        <v>Isi Sasaran</v>
      </c>
      <c r="M284" s="850"/>
      <c r="N284" s="853"/>
      <c r="O284" s="517"/>
      <c r="P284" s="517"/>
      <c r="Q284" s="517"/>
      <c r="R284" s="517"/>
    </row>
    <row r="285" spans="2:18" s="527" customFormat="1" ht="15.75">
      <c r="B285" s="836">
        <v>16</v>
      </c>
      <c r="C285" s="839"/>
      <c r="D285" s="857" t="s">
        <v>26</v>
      </c>
      <c r="E285" s="854" t="str">
        <f>IF(D285="Y",1,IF(D285="T",0,IF(D285="Y/T","Belum diisi","Error")))</f>
        <v>Belum diisi</v>
      </c>
      <c r="F285" s="528">
        <v>1</v>
      </c>
      <c r="G285" s="529"/>
      <c r="H285" s="600" t="str">
        <f t="shared" si="5"/>
        <v>Belum Diisi</v>
      </c>
      <c r="I285" s="590" t="s">
        <v>26</v>
      </c>
      <c r="J285" s="591" t="str">
        <f>IF($D$285="Y/T","Isi Sasaran",IF($E$285=0,0,IF(I285="Y",1,IF(I285="T",0,"Isi Dulu"))))</f>
        <v>Isi Sasaran</v>
      </c>
      <c r="K285" s="590" t="s">
        <v>26</v>
      </c>
      <c r="L285" s="591" t="str">
        <f>IF($D$285="Y/T","Isi Sasaran",IF($E$285=0,0,IF(K285="Y",1,IF(K285="T",0,"Isi Dulu"))))</f>
        <v>Isi Sasaran</v>
      </c>
      <c r="M285" s="848" t="s">
        <v>26</v>
      </c>
      <c r="N285" s="851" t="str">
        <f>IF(M285="Y",1,IF(M285="T",0,IF(M285="Y/T","Belum diisi","Error")))</f>
        <v>Belum diisi</v>
      </c>
      <c r="O285" s="517"/>
      <c r="P285" s="517"/>
      <c r="Q285" s="517"/>
      <c r="R285" s="517"/>
    </row>
    <row r="286" spans="2:18" s="527" customFormat="1" ht="15.75">
      <c r="B286" s="837"/>
      <c r="C286" s="840"/>
      <c r="D286" s="858"/>
      <c r="E286" s="855"/>
      <c r="F286" s="549">
        <v>2</v>
      </c>
      <c r="G286" s="550"/>
      <c r="H286" s="598" t="str">
        <f t="shared" si="5"/>
        <v>Belum Diisi</v>
      </c>
      <c r="I286" s="592" t="s">
        <v>26</v>
      </c>
      <c r="J286" s="593" t="str">
        <f>IF($D$285="Y/T","Isi Sasaran",IF($E$285=0,0,IF(I286="Y",1,IF(I286="T",0,"Isi Dulu"))))</f>
        <v>Isi Sasaran</v>
      </c>
      <c r="K286" s="592" t="s">
        <v>26</v>
      </c>
      <c r="L286" s="593" t="str">
        <f>IF($D$285="Y/T","Isi Sasaran",IF($E$285=0,0,IF(K286="Y",1,IF(K286="T",0,"Isi Dulu"))))</f>
        <v>Isi Sasaran</v>
      </c>
      <c r="M286" s="849"/>
      <c r="N286" s="852"/>
      <c r="O286" s="517"/>
      <c r="P286" s="517"/>
      <c r="Q286" s="517"/>
      <c r="R286" s="517"/>
    </row>
    <row r="287" spans="2:18" s="527" customFormat="1" ht="15.75">
      <c r="B287" s="837"/>
      <c r="C287" s="840"/>
      <c r="D287" s="858"/>
      <c r="E287" s="855"/>
      <c r="F287" s="549">
        <v>3</v>
      </c>
      <c r="G287" s="550"/>
      <c r="H287" s="598" t="str">
        <f t="shared" si="5"/>
        <v>Belum Diisi</v>
      </c>
      <c r="I287" s="592" t="s">
        <v>26</v>
      </c>
      <c r="J287" s="593" t="str">
        <f>IF($D$285="Y/T","Isi Sasaran",IF($E$285=0,0,IF(I287="Y",1,IF(I287="T",0,"Isi Dulu"))))</f>
        <v>Isi Sasaran</v>
      </c>
      <c r="K287" s="592" t="s">
        <v>26</v>
      </c>
      <c r="L287" s="593" t="str">
        <f>IF($D$285="Y/T","Isi Sasaran",IF($E$285=0,0,IF(K287="Y",1,IF(K287="T",0,"Isi Dulu"))))</f>
        <v>Isi Sasaran</v>
      </c>
      <c r="M287" s="849"/>
      <c r="N287" s="852"/>
      <c r="O287" s="517"/>
      <c r="P287" s="517"/>
      <c r="Q287" s="517"/>
      <c r="R287" s="517"/>
    </row>
    <row r="288" spans="2:18" s="527" customFormat="1" ht="15.75">
      <c r="B288" s="837"/>
      <c r="C288" s="840"/>
      <c r="D288" s="858"/>
      <c r="E288" s="855"/>
      <c r="F288" s="549">
        <v>4</v>
      </c>
      <c r="G288" s="550"/>
      <c r="H288" s="598" t="str">
        <f t="shared" si="5"/>
        <v>Belum Diisi</v>
      </c>
      <c r="I288" s="592" t="s">
        <v>26</v>
      </c>
      <c r="J288" s="593" t="str">
        <f>IF($D$285="Y/T","Isi Sasaran",IF($E$285=0,0,IF(I288="Y",1,IF(I288="T",0,"Isi Dulu"))))</f>
        <v>Isi Sasaran</v>
      </c>
      <c r="K288" s="592" t="s">
        <v>26</v>
      </c>
      <c r="L288" s="593" t="str">
        <f>IF($D$285="Y/T","Isi Sasaran",IF($E$285=0,0,IF(K288="Y",1,IF(K288="T",0,"Isi Dulu"))))</f>
        <v>Isi Sasaran</v>
      </c>
      <c r="M288" s="849"/>
      <c r="N288" s="852"/>
      <c r="O288" s="517"/>
      <c r="P288" s="517"/>
      <c r="Q288" s="517"/>
      <c r="R288" s="517"/>
    </row>
    <row r="289" spans="2:18" s="527" customFormat="1" ht="15.75">
      <c r="B289" s="838"/>
      <c r="C289" s="841"/>
      <c r="D289" s="859"/>
      <c r="E289" s="856"/>
      <c r="F289" s="569">
        <v>5</v>
      </c>
      <c r="G289" s="570"/>
      <c r="H289" s="599" t="str">
        <f t="shared" si="5"/>
        <v>Belum Diisi</v>
      </c>
      <c r="I289" s="595" t="s">
        <v>26</v>
      </c>
      <c r="J289" s="596" t="str">
        <f>IF($D$285="Y/T","Isi Sasaran",IF($E$285=0,0,IF(I289="Y",1,IF(I289="T",0,"Isi Dulu"))))</f>
        <v>Isi Sasaran</v>
      </c>
      <c r="K289" s="595" t="s">
        <v>26</v>
      </c>
      <c r="L289" s="596" t="str">
        <f>IF($D$285="Y/T","Isi Sasaran",IF($E$285=0,0,IF(K289="Y",1,IF(K289="T",0,"Isi Dulu"))))</f>
        <v>Isi Sasaran</v>
      </c>
      <c r="M289" s="850"/>
      <c r="N289" s="853"/>
      <c r="O289" s="517"/>
      <c r="P289" s="517"/>
      <c r="Q289" s="517"/>
      <c r="R289" s="517"/>
    </row>
    <row r="290" spans="2:18" s="527" customFormat="1" ht="15.75">
      <c r="B290" s="836">
        <v>17</v>
      </c>
      <c r="C290" s="839"/>
      <c r="D290" s="857" t="s">
        <v>26</v>
      </c>
      <c r="E290" s="854" t="str">
        <f>IF(D290="Y",1,IF(D290="T",0,IF(D290="Y/T","Belum diisi","Error")))</f>
        <v>Belum diisi</v>
      </c>
      <c r="F290" s="528">
        <v>1</v>
      </c>
      <c r="G290" s="529"/>
      <c r="H290" s="600" t="str">
        <f t="shared" si="5"/>
        <v>Belum Diisi</v>
      </c>
      <c r="I290" s="590" t="s">
        <v>26</v>
      </c>
      <c r="J290" s="591" t="str">
        <f>IF($D$290="Y/T","Isi Sasaran",IF($E$290=0,0,IF(I290="Y",1,IF(I290="T",0,"Isi Dulu"))))</f>
        <v>Isi Sasaran</v>
      </c>
      <c r="K290" s="590" t="s">
        <v>26</v>
      </c>
      <c r="L290" s="591" t="str">
        <f>IF($D$290="Y/T","Isi Sasaran",IF($E$290=0,0,IF(K290="Y",1,IF(K290="T",0,"Isi Dulu"))))</f>
        <v>Isi Sasaran</v>
      </c>
      <c r="M290" s="848" t="s">
        <v>26</v>
      </c>
      <c r="N290" s="851" t="str">
        <f>IF(M290="Y",1,IF(M290="T",0,IF(M290="Y/T","Belum diisi","Error")))</f>
        <v>Belum diisi</v>
      </c>
      <c r="O290" s="517"/>
      <c r="P290" s="517"/>
      <c r="Q290" s="517"/>
      <c r="R290" s="517"/>
    </row>
    <row r="291" spans="2:18" s="527" customFormat="1" ht="15.75">
      <c r="B291" s="837"/>
      <c r="C291" s="840"/>
      <c r="D291" s="858"/>
      <c r="E291" s="855"/>
      <c r="F291" s="549">
        <v>2</v>
      </c>
      <c r="G291" s="550"/>
      <c r="H291" s="598" t="str">
        <f t="shared" si="5"/>
        <v>Belum Diisi</v>
      </c>
      <c r="I291" s="592" t="s">
        <v>26</v>
      </c>
      <c r="J291" s="593" t="str">
        <f>IF($D$290="Y/T","Isi Sasaran",IF($E$290=0,0,IF(I291="Y",1,IF(I291="T",0,"Isi Dulu"))))</f>
        <v>Isi Sasaran</v>
      </c>
      <c r="K291" s="592" t="s">
        <v>26</v>
      </c>
      <c r="L291" s="593" t="str">
        <f>IF($D$290="Y/T","Isi Sasaran",IF($E$290=0,0,IF(K291="Y",1,IF(K291="T",0,"Isi Dulu"))))</f>
        <v>Isi Sasaran</v>
      </c>
      <c r="M291" s="849"/>
      <c r="N291" s="852"/>
      <c r="O291" s="517"/>
      <c r="P291" s="517"/>
      <c r="Q291" s="517"/>
      <c r="R291" s="517"/>
    </row>
    <row r="292" spans="2:18" s="527" customFormat="1" ht="15.75">
      <c r="B292" s="837"/>
      <c r="C292" s="840"/>
      <c r="D292" s="858"/>
      <c r="E292" s="855"/>
      <c r="F292" s="549">
        <v>3</v>
      </c>
      <c r="G292" s="550"/>
      <c r="H292" s="598" t="str">
        <f t="shared" si="5"/>
        <v>Belum Diisi</v>
      </c>
      <c r="I292" s="592" t="s">
        <v>26</v>
      </c>
      <c r="J292" s="593" t="str">
        <f>IF($D$290="Y/T","Isi Sasaran",IF($E$290=0,0,IF(I292="Y",1,IF(I292="T",0,"Isi Dulu"))))</f>
        <v>Isi Sasaran</v>
      </c>
      <c r="K292" s="592" t="s">
        <v>26</v>
      </c>
      <c r="L292" s="593" t="str">
        <f>IF($D$290="Y/T","Isi Sasaran",IF($E$290=0,0,IF(K292="Y",1,IF(K292="T",0,"Isi Dulu"))))</f>
        <v>Isi Sasaran</v>
      </c>
      <c r="M292" s="849"/>
      <c r="N292" s="852"/>
      <c r="O292" s="517"/>
      <c r="P292" s="517"/>
      <c r="Q292" s="517"/>
      <c r="R292" s="517"/>
    </row>
    <row r="293" spans="2:18" s="527" customFormat="1" ht="15.75">
      <c r="B293" s="837"/>
      <c r="C293" s="840"/>
      <c r="D293" s="858"/>
      <c r="E293" s="855"/>
      <c r="F293" s="549">
        <v>4</v>
      </c>
      <c r="G293" s="550"/>
      <c r="H293" s="598" t="str">
        <f t="shared" si="5"/>
        <v>Belum Diisi</v>
      </c>
      <c r="I293" s="592" t="s">
        <v>26</v>
      </c>
      <c r="J293" s="593" t="str">
        <f>IF($D$290="Y/T","Isi Sasaran",IF($E$290=0,0,IF(I293="Y",1,IF(I293="T",0,"Isi Dulu"))))</f>
        <v>Isi Sasaran</v>
      </c>
      <c r="K293" s="592" t="s">
        <v>26</v>
      </c>
      <c r="L293" s="593" t="str">
        <f>IF($D$290="Y/T","Isi Sasaran",IF($E$290=0,0,IF(K293="Y",1,IF(K293="T",0,"Isi Dulu"))))</f>
        <v>Isi Sasaran</v>
      </c>
      <c r="M293" s="849"/>
      <c r="N293" s="852"/>
      <c r="O293" s="517"/>
      <c r="P293" s="517"/>
      <c r="Q293" s="517"/>
      <c r="R293" s="517"/>
    </row>
    <row r="294" spans="2:18" s="527" customFormat="1" ht="15.75">
      <c r="B294" s="838"/>
      <c r="C294" s="841"/>
      <c r="D294" s="859"/>
      <c r="E294" s="856"/>
      <c r="F294" s="569">
        <v>5</v>
      </c>
      <c r="G294" s="570"/>
      <c r="H294" s="599" t="str">
        <f t="shared" si="5"/>
        <v>Belum Diisi</v>
      </c>
      <c r="I294" s="595" t="s">
        <v>26</v>
      </c>
      <c r="J294" s="596" t="str">
        <f>IF($D$290="Y/T","Isi Sasaran",IF($E$290=0,0,IF(I294="Y",1,IF(I294="T",0,"Isi Dulu"))))</f>
        <v>Isi Sasaran</v>
      </c>
      <c r="K294" s="595" t="s">
        <v>26</v>
      </c>
      <c r="L294" s="596" t="str">
        <f>IF($D$290="Y/T","Isi Sasaran",IF($E$290=0,0,IF(K294="Y",1,IF(K294="T",0,"Isi Dulu"))))</f>
        <v>Isi Sasaran</v>
      </c>
      <c r="M294" s="850"/>
      <c r="N294" s="853"/>
      <c r="O294" s="517"/>
      <c r="P294" s="517"/>
      <c r="Q294" s="517"/>
      <c r="R294" s="517"/>
    </row>
    <row r="295" spans="2:18" s="527" customFormat="1" ht="15.75">
      <c r="B295" s="836">
        <v>18</v>
      </c>
      <c r="C295" s="839"/>
      <c r="D295" s="857" t="s">
        <v>26</v>
      </c>
      <c r="E295" s="854" t="str">
        <f>IF(D295="Y",1,IF(D295="T",0,IF(D295="Y/T","Belum diisi","Error")))</f>
        <v>Belum diisi</v>
      </c>
      <c r="F295" s="528">
        <v>1</v>
      </c>
      <c r="G295" s="529"/>
      <c r="H295" s="600" t="str">
        <f t="shared" si="5"/>
        <v>Belum Diisi</v>
      </c>
      <c r="I295" s="590" t="s">
        <v>26</v>
      </c>
      <c r="J295" s="591" t="str">
        <f>IF($D$295="Y/T","Isi Sasaran",IF($E$295=0,0,IF(I295="Y",1,IF(I295="T",0,"Isi Dulu"))))</f>
        <v>Isi Sasaran</v>
      </c>
      <c r="K295" s="590" t="s">
        <v>26</v>
      </c>
      <c r="L295" s="591" t="str">
        <f>IF($D$295="Y/T","Isi Sasaran",IF($E$295=0,0,IF(K295="Y",1,IF(K295="T",0,"Isi Dulu"))))</f>
        <v>Isi Sasaran</v>
      </c>
      <c r="M295" s="848" t="s">
        <v>26</v>
      </c>
      <c r="N295" s="851" t="str">
        <f>IF(M295="Y",1,IF(M295="T",0,IF(M295="Y/T","Belum diisi","Error")))</f>
        <v>Belum diisi</v>
      </c>
      <c r="O295" s="517"/>
      <c r="P295" s="517"/>
      <c r="Q295" s="517"/>
      <c r="R295" s="517"/>
    </row>
    <row r="296" spans="2:18" s="527" customFormat="1" ht="15.75">
      <c r="B296" s="837"/>
      <c r="C296" s="840"/>
      <c r="D296" s="858"/>
      <c r="E296" s="855"/>
      <c r="F296" s="549">
        <v>2</v>
      </c>
      <c r="G296" s="550"/>
      <c r="H296" s="598" t="str">
        <f t="shared" si="5"/>
        <v>Belum Diisi</v>
      </c>
      <c r="I296" s="592" t="s">
        <v>26</v>
      </c>
      <c r="J296" s="593" t="str">
        <f>IF($D$295="Y/T","Isi Sasaran",IF($E$295=0,0,IF(I296="Y",1,IF(I296="T",0,"Isi Dulu"))))</f>
        <v>Isi Sasaran</v>
      </c>
      <c r="K296" s="592" t="s">
        <v>26</v>
      </c>
      <c r="L296" s="593" t="str">
        <f>IF($D$295="Y/T","Isi Sasaran",IF($E$295=0,0,IF(K296="Y",1,IF(K296="T",0,"Isi Dulu"))))</f>
        <v>Isi Sasaran</v>
      </c>
      <c r="M296" s="849"/>
      <c r="N296" s="852"/>
      <c r="O296" s="517"/>
      <c r="P296" s="517"/>
      <c r="Q296" s="517"/>
      <c r="R296" s="517"/>
    </row>
    <row r="297" spans="2:18" s="527" customFormat="1" ht="15.75">
      <c r="B297" s="837"/>
      <c r="C297" s="840"/>
      <c r="D297" s="858"/>
      <c r="E297" s="855"/>
      <c r="F297" s="549">
        <v>3</v>
      </c>
      <c r="G297" s="550"/>
      <c r="H297" s="598" t="str">
        <f t="shared" si="5"/>
        <v>Belum Diisi</v>
      </c>
      <c r="I297" s="592" t="s">
        <v>26</v>
      </c>
      <c r="J297" s="593" t="str">
        <f>IF($D$295="Y/T","Isi Sasaran",IF($E$295=0,0,IF(I297="Y",1,IF(I297="T",0,"Isi Dulu"))))</f>
        <v>Isi Sasaran</v>
      </c>
      <c r="K297" s="592" t="s">
        <v>26</v>
      </c>
      <c r="L297" s="593" t="str">
        <f>IF($D$295="Y/T","Isi Sasaran",IF($E$295=0,0,IF(K297="Y",1,IF(K297="T",0,"Isi Dulu"))))</f>
        <v>Isi Sasaran</v>
      </c>
      <c r="M297" s="849"/>
      <c r="N297" s="852"/>
      <c r="O297" s="517"/>
      <c r="P297" s="517"/>
      <c r="Q297" s="517"/>
      <c r="R297" s="517"/>
    </row>
    <row r="298" spans="2:18" s="527" customFormat="1" ht="15.75">
      <c r="B298" s="837"/>
      <c r="C298" s="840"/>
      <c r="D298" s="858"/>
      <c r="E298" s="855"/>
      <c r="F298" s="549">
        <v>4</v>
      </c>
      <c r="G298" s="550"/>
      <c r="H298" s="598" t="str">
        <f t="shared" si="5"/>
        <v>Belum Diisi</v>
      </c>
      <c r="I298" s="592" t="s">
        <v>26</v>
      </c>
      <c r="J298" s="593" t="str">
        <f>IF($D$295="Y/T","Isi Sasaran",IF($E$295=0,0,IF(I298="Y",1,IF(I298="T",0,"Isi Dulu"))))</f>
        <v>Isi Sasaran</v>
      </c>
      <c r="K298" s="592" t="s">
        <v>26</v>
      </c>
      <c r="L298" s="593" t="str">
        <f>IF($D$295="Y/T","Isi Sasaran",IF($E$295=0,0,IF(K298="Y",1,IF(K298="T",0,"Isi Dulu"))))</f>
        <v>Isi Sasaran</v>
      </c>
      <c r="M298" s="849"/>
      <c r="N298" s="852"/>
      <c r="O298" s="517"/>
      <c r="P298" s="517"/>
      <c r="Q298" s="517"/>
      <c r="R298" s="517"/>
    </row>
    <row r="299" spans="2:18" s="527" customFormat="1" ht="15.75">
      <c r="B299" s="838"/>
      <c r="C299" s="841"/>
      <c r="D299" s="859"/>
      <c r="E299" s="856"/>
      <c r="F299" s="569">
        <v>5</v>
      </c>
      <c r="G299" s="570"/>
      <c r="H299" s="599" t="str">
        <f t="shared" si="5"/>
        <v>Belum Diisi</v>
      </c>
      <c r="I299" s="595" t="s">
        <v>26</v>
      </c>
      <c r="J299" s="596" t="str">
        <f>IF($D$295="Y/T","Isi Sasaran",IF($E$295=0,0,IF(I299="Y",1,IF(I299="T",0,"Isi Dulu"))))</f>
        <v>Isi Sasaran</v>
      </c>
      <c r="K299" s="595" t="s">
        <v>26</v>
      </c>
      <c r="L299" s="596" t="str">
        <f>IF($D$295="Y/T","Isi Sasaran",IF($E$295=0,0,IF(K299="Y",1,IF(K299="T",0,"Isi Dulu"))))</f>
        <v>Isi Sasaran</v>
      </c>
      <c r="M299" s="850"/>
      <c r="N299" s="853"/>
      <c r="O299" s="517"/>
      <c r="P299" s="517"/>
      <c r="Q299" s="517"/>
      <c r="R299" s="517"/>
    </row>
    <row r="300" spans="2:18" s="527" customFormat="1" ht="15.75">
      <c r="B300" s="836">
        <v>19</v>
      </c>
      <c r="C300" s="839"/>
      <c r="D300" s="857" t="s">
        <v>26</v>
      </c>
      <c r="E300" s="854" t="str">
        <f>IF(D300="Y",1,IF(D300="T",0,IF(D300="Y/T","Belum diisi","Error")))</f>
        <v>Belum diisi</v>
      </c>
      <c r="F300" s="528">
        <v>1</v>
      </c>
      <c r="G300" s="529"/>
      <c r="H300" s="600" t="str">
        <f t="shared" si="5"/>
        <v>Belum Diisi</v>
      </c>
      <c r="I300" s="590" t="s">
        <v>26</v>
      </c>
      <c r="J300" s="591" t="str">
        <f>IF($D$300="Y/T","Isi Sasaran",IF($E$300=0,0,IF(I300="Y",1,IF(I300="T",0,"Isi Dulu"))))</f>
        <v>Isi Sasaran</v>
      </c>
      <c r="K300" s="590" t="s">
        <v>26</v>
      </c>
      <c r="L300" s="591" t="str">
        <f>IF($D$300="Y/T","Isi Sasaran",IF($E$300=0,0,IF(K300="Y",1,IF(K300="T",0,"Isi Dulu"))))</f>
        <v>Isi Sasaran</v>
      </c>
      <c r="M300" s="848" t="s">
        <v>26</v>
      </c>
      <c r="N300" s="851" t="str">
        <f>IF(M300="Y",1,IF(M300="T",0,IF(M300="Y/T","Belum diisi","Error")))</f>
        <v>Belum diisi</v>
      </c>
      <c r="O300" s="517"/>
      <c r="P300" s="517"/>
      <c r="Q300" s="517"/>
      <c r="R300" s="517"/>
    </row>
    <row r="301" spans="2:18" s="527" customFormat="1" ht="15.75">
      <c r="B301" s="837"/>
      <c r="C301" s="840"/>
      <c r="D301" s="858"/>
      <c r="E301" s="855"/>
      <c r="F301" s="549">
        <v>2</v>
      </c>
      <c r="G301" s="550"/>
      <c r="H301" s="598" t="str">
        <f t="shared" si="5"/>
        <v>Belum Diisi</v>
      </c>
      <c r="I301" s="592" t="s">
        <v>26</v>
      </c>
      <c r="J301" s="593" t="str">
        <f>IF($D$300="Y/T","Isi Sasaran",IF($E$300=0,0,IF(I301="Y",1,IF(I301="T",0,"Isi Dulu"))))</f>
        <v>Isi Sasaran</v>
      </c>
      <c r="K301" s="592" t="s">
        <v>26</v>
      </c>
      <c r="L301" s="593" t="str">
        <f>IF($D$300="Y/T","Isi Sasaran",IF($E$300=0,0,IF(K301="Y",1,IF(K301="T",0,"Isi Dulu"))))</f>
        <v>Isi Sasaran</v>
      </c>
      <c r="M301" s="849"/>
      <c r="N301" s="852"/>
      <c r="O301" s="517"/>
      <c r="P301" s="517"/>
      <c r="Q301" s="517"/>
      <c r="R301" s="517"/>
    </row>
    <row r="302" spans="2:18" s="527" customFormat="1" ht="15.75">
      <c r="B302" s="837"/>
      <c r="C302" s="840"/>
      <c r="D302" s="858"/>
      <c r="E302" s="855"/>
      <c r="F302" s="549">
        <v>3</v>
      </c>
      <c r="G302" s="550"/>
      <c r="H302" s="598" t="str">
        <f t="shared" si="5"/>
        <v>Belum Diisi</v>
      </c>
      <c r="I302" s="592" t="s">
        <v>26</v>
      </c>
      <c r="J302" s="593" t="str">
        <f>IF($D$300="Y/T","Isi Sasaran",IF($E$300=0,0,IF(I302="Y",1,IF(I302="T",0,"Isi Dulu"))))</f>
        <v>Isi Sasaran</v>
      </c>
      <c r="K302" s="592" t="s">
        <v>26</v>
      </c>
      <c r="L302" s="593" t="str">
        <f>IF($D$300="Y/T","Isi Sasaran",IF($E$300=0,0,IF(K302="Y",1,IF(K302="T",0,"Isi Dulu"))))</f>
        <v>Isi Sasaran</v>
      </c>
      <c r="M302" s="849"/>
      <c r="N302" s="852"/>
      <c r="O302" s="517"/>
      <c r="P302" s="517"/>
      <c r="Q302" s="517"/>
      <c r="R302" s="517"/>
    </row>
    <row r="303" spans="2:18" s="527" customFormat="1" ht="15.75">
      <c r="B303" s="837"/>
      <c r="C303" s="840"/>
      <c r="D303" s="858"/>
      <c r="E303" s="855"/>
      <c r="F303" s="549">
        <v>4</v>
      </c>
      <c r="G303" s="550"/>
      <c r="H303" s="598" t="str">
        <f t="shared" si="5"/>
        <v>Belum Diisi</v>
      </c>
      <c r="I303" s="592" t="s">
        <v>26</v>
      </c>
      <c r="J303" s="593" t="str">
        <f>IF($D$300="Y/T","Isi Sasaran",IF($E$300=0,0,IF(I303="Y",1,IF(I303="T",0,"Isi Dulu"))))</f>
        <v>Isi Sasaran</v>
      </c>
      <c r="K303" s="592" t="s">
        <v>26</v>
      </c>
      <c r="L303" s="593" t="str">
        <f>IF($D$300="Y/T","Isi Sasaran",IF($E$300=0,0,IF(K303="Y",1,IF(K303="T",0,"Isi Dulu"))))</f>
        <v>Isi Sasaran</v>
      </c>
      <c r="M303" s="849"/>
      <c r="N303" s="852"/>
      <c r="O303" s="517"/>
      <c r="P303" s="517"/>
      <c r="Q303" s="517"/>
      <c r="R303" s="517"/>
    </row>
    <row r="304" spans="2:18" s="527" customFormat="1" ht="15.75">
      <c r="B304" s="838"/>
      <c r="C304" s="841"/>
      <c r="D304" s="859"/>
      <c r="E304" s="856"/>
      <c r="F304" s="569">
        <v>5</v>
      </c>
      <c r="G304" s="570"/>
      <c r="H304" s="599" t="str">
        <f t="shared" si="5"/>
        <v>Belum Diisi</v>
      </c>
      <c r="I304" s="595" t="s">
        <v>26</v>
      </c>
      <c r="J304" s="596" t="str">
        <f>IF($D$300="Y/T","Isi Sasaran",IF($E$300=0,0,IF(I304="Y",1,IF(I304="T",0,"Isi Dulu"))))</f>
        <v>Isi Sasaran</v>
      </c>
      <c r="K304" s="595" t="s">
        <v>26</v>
      </c>
      <c r="L304" s="596" t="str">
        <f>IF($D$300="Y/T","Isi Sasaran",IF($E$300=0,0,IF(K304="Y",1,IF(K304="T",0,"Isi Dulu"))))</f>
        <v>Isi Sasaran</v>
      </c>
      <c r="M304" s="850"/>
      <c r="N304" s="853"/>
      <c r="O304" s="517"/>
      <c r="P304" s="517"/>
      <c r="Q304" s="517"/>
      <c r="R304" s="517"/>
    </row>
    <row r="305" spans="2:18" s="527" customFormat="1" ht="15.75">
      <c r="B305" s="836">
        <v>20</v>
      </c>
      <c r="C305" s="839"/>
      <c r="D305" s="857" t="s">
        <v>26</v>
      </c>
      <c r="E305" s="854" t="str">
        <f>IF(D305="Y",1,IF(D305="T",0,IF(D305="Y/T","Belum diisi","Error")))</f>
        <v>Belum diisi</v>
      </c>
      <c r="F305" s="528">
        <v>1</v>
      </c>
      <c r="G305" s="529"/>
      <c r="H305" s="600" t="str">
        <f t="shared" si="5"/>
        <v>Belum Diisi</v>
      </c>
      <c r="I305" s="590" t="s">
        <v>26</v>
      </c>
      <c r="J305" s="591" t="str">
        <f>IF($D$305="Y/T","Isi Sasaran",IF($E$305=0,0,IF(I305="Y",1,IF(I305="T",0,"Isi Dulu"))))</f>
        <v>Isi Sasaran</v>
      </c>
      <c r="K305" s="590" t="s">
        <v>26</v>
      </c>
      <c r="L305" s="591" t="str">
        <f>IF($D$305="Y/T","Isi Sasaran",IF($E$305=0,0,IF(K305="Y",1,IF(K305="T",0,"Isi Dulu"))))</f>
        <v>Isi Sasaran</v>
      </c>
      <c r="M305" s="848" t="s">
        <v>26</v>
      </c>
      <c r="N305" s="851" t="str">
        <f>IF(M305="Y",1,IF(M305="T",0,IF(M305="Y/T","Belum diisi","Error")))</f>
        <v>Belum diisi</v>
      </c>
      <c r="O305" s="517"/>
      <c r="P305" s="517"/>
      <c r="Q305" s="517"/>
      <c r="R305" s="517"/>
    </row>
    <row r="306" spans="2:18" s="527" customFormat="1" ht="15.75">
      <c r="B306" s="837"/>
      <c r="C306" s="840"/>
      <c r="D306" s="858"/>
      <c r="E306" s="855"/>
      <c r="F306" s="549">
        <v>2</v>
      </c>
      <c r="G306" s="550"/>
      <c r="H306" s="598" t="str">
        <f t="shared" si="5"/>
        <v>Belum Diisi</v>
      </c>
      <c r="I306" s="592" t="s">
        <v>26</v>
      </c>
      <c r="J306" s="593" t="str">
        <f>IF($D$305="Y/T","Isi Sasaran",IF($E$305=0,0,IF(I306="Y",1,IF(I306="T",0,"Isi Dulu"))))</f>
        <v>Isi Sasaran</v>
      </c>
      <c r="K306" s="592" t="s">
        <v>26</v>
      </c>
      <c r="L306" s="593" t="str">
        <f>IF($D$305="Y/T","Isi Sasaran",IF($E$305=0,0,IF(K306="Y",1,IF(K306="T",0,"Isi Dulu"))))</f>
        <v>Isi Sasaran</v>
      </c>
      <c r="M306" s="849"/>
      <c r="N306" s="852"/>
      <c r="O306" s="517"/>
      <c r="P306" s="517"/>
      <c r="Q306" s="517"/>
      <c r="R306" s="517"/>
    </row>
    <row r="307" spans="2:18" s="527" customFormat="1" ht="15.75">
      <c r="B307" s="837"/>
      <c r="C307" s="840"/>
      <c r="D307" s="858"/>
      <c r="E307" s="855"/>
      <c r="F307" s="549">
        <v>3</v>
      </c>
      <c r="G307" s="550"/>
      <c r="H307" s="598" t="str">
        <f t="shared" si="5"/>
        <v>Belum Diisi</v>
      </c>
      <c r="I307" s="592" t="s">
        <v>26</v>
      </c>
      <c r="J307" s="593" t="str">
        <f>IF($D$305="Y/T","Isi Sasaran",IF($E$305=0,0,IF(I307="Y",1,IF(I307="T",0,"Isi Dulu"))))</f>
        <v>Isi Sasaran</v>
      </c>
      <c r="K307" s="592" t="s">
        <v>26</v>
      </c>
      <c r="L307" s="593" t="str">
        <f>IF($D$305="Y/T","Isi Sasaran",IF($E$305=0,0,IF(K307="Y",1,IF(K307="T",0,"Isi Dulu"))))</f>
        <v>Isi Sasaran</v>
      </c>
      <c r="M307" s="849"/>
      <c r="N307" s="852"/>
      <c r="O307" s="517"/>
      <c r="P307" s="517"/>
      <c r="Q307" s="517"/>
      <c r="R307" s="517"/>
    </row>
    <row r="308" spans="2:18" s="527" customFormat="1" ht="15.75">
      <c r="B308" s="837"/>
      <c r="C308" s="840"/>
      <c r="D308" s="858"/>
      <c r="E308" s="855"/>
      <c r="F308" s="549">
        <v>4</v>
      </c>
      <c r="G308" s="550"/>
      <c r="H308" s="598" t="str">
        <f t="shared" si="5"/>
        <v>Belum Diisi</v>
      </c>
      <c r="I308" s="592" t="s">
        <v>26</v>
      </c>
      <c r="J308" s="593" t="str">
        <f>IF($D$305="Y/T","Isi Sasaran",IF($E$305=0,0,IF(I308="Y",1,IF(I308="T",0,"Isi Dulu"))))</f>
        <v>Isi Sasaran</v>
      </c>
      <c r="K308" s="592" t="s">
        <v>26</v>
      </c>
      <c r="L308" s="593" t="str">
        <f>IF($D$305="Y/T","Isi Sasaran",IF($E$305=0,0,IF(K308="Y",1,IF(K308="T",0,"Isi Dulu"))))</f>
        <v>Isi Sasaran</v>
      </c>
      <c r="M308" s="849"/>
      <c r="N308" s="852"/>
      <c r="O308" s="517"/>
      <c r="P308" s="517"/>
      <c r="Q308" s="517"/>
      <c r="R308" s="517"/>
    </row>
    <row r="309" spans="2:18" s="527" customFormat="1" ht="15.75">
      <c r="B309" s="838"/>
      <c r="C309" s="841"/>
      <c r="D309" s="859"/>
      <c r="E309" s="856"/>
      <c r="F309" s="569">
        <v>5</v>
      </c>
      <c r="G309" s="570"/>
      <c r="H309" s="599" t="str">
        <f t="shared" si="5"/>
        <v>Belum Diisi</v>
      </c>
      <c r="I309" s="595" t="s">
        <v>26</v>
      </c>
      <c r="J309" s="596" t="str">
        <f>IF($D$305="Y/T","Isi Sasaran",IF($E$305=0,0,IF(I309="Y",1,IF(I309="T",0,"Isi Dulu"))))</f>
        <v>Isi Sasaran</v>
      </c>
      <c r="K309" s="595" t="s">
        <v>26</v>
      </c>
      <c r="L309" s="596" t="str">
        <f>IF($D$305="Y/T","Isi Sasaran",IF($E$305=0,0,IF(K309="Y",1,IF(K309="T",0,"Isi Dulu"))))</f>
        <v>Isi Sasaran</v>
      </c>
      <c r="M309" s="850"/>
      <c r="N309" s="853"/>
      <c r="O309" s="517"/>
      <c r="P309" s="517"/>
      <c r="Q309" s="517"/>
      <c r="R309" s="517"/>
    </row>
    <row r="310" spans="2:18" ht="15.75">
      <c r="B310" s="580"/>
      <c r="C310" s="581"/>
      <c r="D310" s="582"/>
      <c r="E310" s="602" t="e">
        <f>AVERAGE(E210:E309)</f>
        <v>#DIV/0!</v>
      </c>
      <c r="F310" s="583"/>
      <c r="G310" s="583"/>
      <c r="H310" s="602" t="e">
        <f>(IF($D210="Y/T",0,AVERAGE(H210:H214))+IF($D215="Y/T",0,AVERAGE(H215:H219))+IF($D220="Y/T",0,AVERAGE(H220:H224))+IF($D225="Y/T",0,AVERAGE(H225:H229))+IF($D230="Y/T",0,AVERAGE(H230:H234))+IF($D235="Y/T",0,AVERAGE(H235:H239))+IF($D240="Y/T",0,AVERAGE(H240:H244))+IF($D245="Y/T",0,AVERAGE(H245:H249))+IF($D250="Y/T",0,AVERAGE(H250:H254))+IF($D255="Y/T",0,AVERAGE(H255:H259))+IF($D260="Y/T",0,AVERAGE(H260:H264))+IF($D265="Y/T",0,AVERAGE(H265:H269))+IF($D270="Y/T",0,AVERAGE(H270:H274))+IF($D275="Y/T",0,AVERAGE(H275:H279))+IF($D280="Y/T",0,AVERAGE(H280:H284))+IF($D285="Y/T",0,AVERAGE(H285:H289))+IF($D290="Y/T",0,AVERAGE(H290:H294))+IF($D295="Y/T",0,AVERAGE(H295:H299))+IF($D300="Y/T",0,AVERAGE(H300:H304))+IF($D305="Y/T",0,AVERAGE(H305:H309)))/(COUNTIF($D210:$D309,"Y")+COUNTIF($D210:$D309,"T"))</f>
        <v>#DIV/0!</v>
      </c>
      <c r="I310" s="582"/>
      <c r="J310" s="602" t="e">
        <f>(IF($D210="Y/T",0,AVERAGE(J210:J214))+IF($D215="Y/T",0,AVERAGE(J215:J219))+IF($D220="Y/T",0,AVERAGE(J220:J224))+IF($D225="Y/T",0,AVERAGE(J225:J229))+IF($D230="Y/T",0,AVERAGE(J230:J234))+IF($D235="Y/T",0,AVERAGE(J235:J239))+IF($D240="Y/T",0,AVERAGE(J240:J244))+IF($D245="Y/T",0,AVERAGE(J245:J249))+IF($D250="Y/T",0,AVERAGE(J250:J254))+IF($D255="Y/T",0,AVERAGE(J255:J259))+IF($D260="Y/T",0,AVERAGE(J260:J264))+IF($D265="Y/T",0,AVERAGE(J265:J269))+IF($D270="Y/T",0,AVERAGE(J270:J274))+IF($D275="Y/T",0,AVERAGE(J275:J279))+IF($D280="Y/T",0,AVERAGE(J280:J284))+IF($D285="Y/T",0,AVERAGE(J285:J289))+IF($D290="Y/T",0,AVERAGE(J290:J294))+IF($D295="Y/T",0,AVERAGE(J295:J299))+IF($D300="Y/T",0,AVERAGE(J300:J304))+IF($D305="Y/T",0,AVERAGE(J305:J309)))/(COUNTIF($D210:$D309,"Y")+COUNTIF($D210:$D309,"T"))</f>
        <v>#DIV/0!</v>
      </c>
      <c r="K310" s="582"/>
      <c r="L310" s="602" t="e">
        <f>(IF($D210="Y/T",0,AVERAGE(L210:L214))+IF($D215="Y/T",0,AVERAGE(L215:L219))+IF($D220="Y/T",0,AVERAGE(L220:L224))+IF($D225="Y/T",0,AVERAGE(L225:L229))+IF($D230="Y/T",0,AVERAGE(L230:L234))+IF($D235="Y/T",0,AVERAGE(L235:L239))+IF($D240="Y/T",0,AVERAGE(L240:L244))+IF($D245="Y/T",0,AVERAGE(L245:L249))+IF($D250="Y/T",0,AVERAGE(L250:L254))+IF($D255="Y/T",0,AVERAGE(L255:L259))+IF($D260="Y/T",0,AVERAGE(L260:L264))+IF($D265="Y/T",0,AVERAGE(L265:L269))+IF($D270="Y/T",0,AVERAGE(L270:L274))+IF($D275="Y/T",0,AVERAGE(L275:L279))+IF($D280="Y/T",0,AVERAGE(L280:L284))+IF($D285="Y/T",0,AVERAGE(L285:L289))+IF($D290="Y/T",0,AVERAGE(L290:L294))+IF($D295="Y/T",0,AVERAGE(L295:L299))+IF($D300="Y/T",0,AVERAGE(L300:L304))+IF($D305="Y/T",0,AVERAGE(L305:L309)))/(COUNTIF($D210:$D309,"Y")+COUNTIF($D210:$D309,"T"))</f>
        <v>#DIV/0!</v>
      </c>
      <c r="M310" s="606"/>
      <c r="N310" s="602" t="e">
        <f>AVERAGE(N210:N309)</f>
        <v>#DIV/0!</v>
      </c>
    </row>
    <row r="311" spans="2:18" ht="15.75">
      <c r="B311" s="865" t="s">
        <v>434</v>
      </c>
      <c r="C311" s="865"/>
      <c r="D311" s="865"/>
      <c r="E311" s="865"/>
      <c r="F311" s="865"/>
      <c r="G311" s="865"/>
      <c r="H311" s="865"/>
      <c r="I311" s="865"/>
      <c r="J311" s="865"/>
      <c r="K311" s="865"/>
      <c r="L311" s="865"/>
      <c r="M311" s="865"/>
      <c r="N311" s="866"/>
    </row>
    <row r="312" spans="2:18" ht="15.75">
      <c r="B312" s="836">
        <v>1</v>
      </c>
      <c r="C312" s="839"/>
      <c r="D312" s="857" t="s">
        <v>26</v>
      </c>
      <c r="E312" s="854" t="str">
        <f>IF(D312="Y",1,IF(D312="T",0,IF(D312="Y/T","Belum diisi","Error")))</f>
        <v>Belum diisi</v>
      </c>
      <c r="F312" s="528">
        <v>1</v>
      </c>
      <c r="G312" s="529"/>
      <c r="H312" s="589" t="str">
        <f t="shared" ref="H312:H375" si="6">IF(OR(J312="Isi Dulu",L312="Isi Dulu",J312="Isi Sasaran",L312="Isi Sasaran"),"Belum Diisi",IF(SUM(J312,L312)=2,1,IF(SUM(J312,L312)=1,0,IF(SUM(J312,L312)=0,0,"Error"))))</f>
        <v>Belum Diisi</v>
      </c>
      <c r="I312" s="590" t="s">
        <v>26</v>
      </c>
      <c r="J312" s="591" t="str">
        <f>IF($D$312="Y/T","Isi Sasaran",IF($E$312=0,0,IF(I312="Y",1,IF(I312="T",0,"Isi Dulu"))))</f>
        <v>Isi Sasaran</v>
      </c>
      <c r="K312" s="590" t="s">
        <v>26</v>
      </c>
      <c r="L312" s="591" t="str">
        <f>IF($D$312="Y/T","Isi Sasaran",IF($E$312=0,0,IF(K312="Y",1,IF(K312="T",0,"Isi Dulu"))))</f>
        <v>Isi Sasaran</v>
      </c>
      <c r="M312" s="848" t="s">
        <v>26</v>
      </c>
      <c r="N312" s="851" t="str">
        <f>IF(M312="Y",1,IF(M312="T",0,IF(M312="Y/T","Belum diisi","Error")))</f>
        <v>Belum diisi</v>
      </c>
    </row>
    <row r="313" spans="2:18" ht="15.75">
      <c r="B313" s="837"/>
      <c r="C313" s="840"/>
      <c r="D313" s="858"/>
      <c r="E313" s="855"/>
      <c r="F313" s="549">
        <v>2</v>
      </c>
      <c r="G313" s="550"/>
      <c r="H313" s="589" t="str">
        <f t="shared" si="6"/>
        <v>Belum Diisi</v>
      </c>
      <c r="I313" s="592" t="s">
        <v>26</v>
      </c>
      <c r="J313" s="593" t="str">
        <f>IF($D$312="Y/T","Isi Sasaran",IF($E$312=0,0,IF(I313="Y",1,IF(I313="T",0,"Isi Dulu"))))</f>
        <v>Isi Sasaran</v>
      </c>
      <c r="K313" s="592" t="s">
        <v>26</v>
      </c>
      <c r="L313" s="593" t="str">
        <f>IF($D$312="Y/T","Isi Sasaran",IF($E$312=0,0,IF(K313="Y",1,IF(K313="T",0,"Isi Dulu"))))</f>
        <v>Isi Sasaran</v>
      </c>
      <c r="M313" s="849"/>
      <c r="N313" s="852"/>
    </row>
    <row r="314" spans="2:18" ht="15.75">
      <c r="B314" s="837"/>
      <c r="C314" s="840"/>
      <c r="D314" s="858"/>
      <c r="E314" s="855"/>
      <c r="F314" s="549">
        <v>3</v>
      </c>
      <c r="G314" s="550"/>
      <c r="H314" s="589" t="str">
        <f t="shared" si="6"/>
        <v>Belum Diisi</v>
      </c>
      <c r="I314" s="592" t="s">
        <v>26</v>
      </c>
      <c r="J314" s="593" t="str">
        <f>IF($D$312="Y/T","Isi Sasaran",IF($E$312=0,0,IF(I314="Y",1,IF(I314="T",0,"Isi Dulu"))))</f>
        <v>Isi Sasaran</v>
      </c>
      <c r="K314" s="592" t="s">
        <v>26</v>
      </c>
      <c r="L314" s="593" t="str">
        <f>IF($D$312="Y/T","Isi Sasaran",IF($E$312=0,0,IF(K314="Y",1,IF(K314="T",0,"Isi Dulu"))))</f>
        <v>Isi Sasaran</v>
      </c>
      <c r="M314" s="849"/>
      <c r="N314" s="852"/>
    </row>
    <row r="315" spans="2:18" ht="15.75">
      <c r="B315" s="837"/>
      <c r="C315" s="840"/>
      <c r="D315" s="858"/>
      <c r="E315" s="855"/>
      <c r="F315" s="549">
        <v>4</v>
      </c>
      <c r="G315" s="550"/>
      <c r="H315" s="589" t="str">
        <f t="shared" si="6"/>
        <v>Belum Diisi</v>
      </c>
      <c r="I315" s="592" t="s">
        <v>26</v>
      </c>
      <c r="J315" s="593" t="str">
        <f>IF($D$312="Y/T","Isi Sasaran",IF($E$312=0,0,IF(I315="Y",1,IF(I315="T",0,"Isi Dulu"))))</f>
        <v>Isi Sasaran</v>
      </c>
      <c r="K315" s="592" t="s">
        <v>26</v>
      </c>
      <c r="L315" s="593" t="str">
        <f>IF($D$312="Y/T","Isi Sasaran",IF($E$312=0,0,IF(K315="Y",1,IF(K315="T",0,"Isi Dulu"))))</f>
        <v>Isi Sasaran</v>
      </c>
      <c r="M315" s="849"/>
      <c r="N315" s="852"/>
    </row>
    <row r="316" spans="2:18" ht="15.75">
      <c r="B316" s="838"/>
      <c r="C316" s="841"/>
      <c r="D316" s="859"/>
      <c r="E316" s="856"/>
      <c r="F316" s="569">
        <v>5</v>
      </c>
      <c r="G316" s="570"/>
      <c r="H316" s="594" t="str">
        <f t="shared" si="6"/>
        <v>Belum Diisi</v>
      </c>
      <c r="I316" s="595" t="s">
        <v>26</v>
      </c>
      <c r="J316" s="596" t="str">
        <f>IF($D$312="Y/T","Isi Sasaran",IF($E$312=0,0,IF(I316="Y",1,IF(I316="T",0,"Isi Dulu"))))</f>
        <v>Isi Sasaran</v>
      </c>
      <c r="K316" s="595" t="s">
        <v>26</v>
      </c>
      <c r="L316" s="596" t="str">
        <f>IF($D$312="Y/T","Isi Sasaran",IF($E$312=0,0,IF(K316="Y",1,IF(K316="T",0,"Isi Dulu"))))</f>
        <v>Isi Sasaran</v>
      </c>
      <c r="M316" s="850"/>
      <c r="N316" s="853"/>
    </row>
    <row r="317" spans="2:18" ht="15.75">
      <c r="B317" s="836">
        <v>2</v>
      </c>
      <c r="C317" s="839"/>
      <c r="D317" s="857" t="s">
        <v>26</v>
      </c>
      <c r="E317" s="854" t="str">
        <f>IF(D317="Y",1,IF(D317="T",0,IF(D317="Y/T","Belum diisi","Error")))</f>
        <v>Belum diisi</v>
      </c>
      <c r="F317" s="528">
        <v>1</v>
      </c>
      <c r="G317" s="529"/>
      <c r="H317" s="597" t="str">
        <f t="shared" si="6"/>
        <v>Belum Diisi</v>
      </c>
      <c r="I317" s="590" t="s">
        <v>26</v>
      </c>
      <c r="J317" s="591" t="str">
        <f>IF($D$317="Y/T","Isi Sasaran",IF($E$317=0,0,IF(I317="Y",1,IF(I317="T",0,"Isi Dulu"))))</f>
        <v>Isi Sasaran</v>
      </c>
      <c r="K317" s="590" t="s">
        <v>26</v>
      </c>
      <c r="L317" s="591" t="str">
        <f>IF($D$317="Y/T","Isi Sasaran",IF($E$317=0,0,IF(K317="Y",1,IF(K317="T",0,"Isi Dulu"))))</f>
        <v>Isi Sasaran</v>
      </c>
      <c r="M317" s="848" t="s">
        <v>26</v>
      </c>
      <c r="N317" s="851" t="str">
        <f>IF(M317="Y",1,IF(M317="T",0,IF(M317="Y/T","Belum diisi","Error")))</f>
        <v>Belum diisi</v>
      </c>
    </row>
    <row r="318" spans="2:18" ht="15.75">
      <c r="B318" s="837"/>
      <c r="C318" s="840"/>
      <c r="D318" s="858"/>
      <c r="E318" s="855"/>
      <c r="F318" s="549">
        <v>2</v>
      </c>
      <c r="G318" s="550"/>
      <c r="H318" s="598" t="str">
        <f t="shared" si="6"/>
        <v>Belum Diisi</v>
      </c>
      <c r="I318" s="592" t="s">
        <v>26</v>
      </c>
      <c r="J318" s="593" t="str">
        <f>IF($D$317="Y/T","Isi Sasaran",IF($E$317=0,0,IF(I318="Y",1,IF(I318="T",0,"Isi Dulu"))))</f>
        <v>Isi Sasaran</v>
      </c>
      <c r="K318" s="592" t="s">
        <v>26</v>
      </c>
      <c r="L318" s="593" t="str">
        <f>IF($D$317="Y/T","Isi Sasaran",IF($E$317=0,0,IF(K318="Y",1,IF(K318="T",0,"Isi Dulu"))))</f>
        <v>Isi Sasaran</v>
      </c>
      <c r="M318" s="849"/>
      <c r="N318" s="852"/>
    </row>
    <row r="319" spans="2:18" ht="15.75">
      <c r="B319" s="837"/>
      <c r="C319" s="840"/>
      <c r="D319" s="858"/>
      <c r="E319" s="855"/>
      <c r="F319" s="549">
        <v>3</v>
      </c>
      <c r="G319" s="550"/>
      <c r="H319" s="598" t="str">
        <f t="shared" si="6"/>
        <v>Belum Diisi</v>
      </c>
      <c r="I319" s="592" t="s">
        <v>26</v>
      </c>
      <c r="J319" s="593" t="str">
        <f>IF($D$317="Y/T","Isi Sasaran",IF($E$317=0,0,IF(I319="Y",1,IF(I319="T",0,"Isi Dulu"))))</f>
        <v>Isi Sasaran</v>
      </c>
      <c r="K319" s="592" t="s">
        <v>26</v>
      </c>
      <c r="L319" s="593" t="str">
        <f>IF($D$317="Y/T","Isi Sasaran",IF($E$317=0,0,IF(K319="Y",1,IF(K319="T",0,"Isi Dulu"))))</f>
        <v>Isi Sasaran</v>
      </c>
      <c r="M319" s="849"/>
      <c r="N319" s="852"/>
    </row>
    <row r="320" spans="2:18" ht="15.75">
      <c r="B320" s="837"/>
      <c r="C320" s="840"/>
      <c r="D320" s="858"/>
      <c r="E320" s="855"/>
      <c r="F320" s="549">
        <v>4</v>
      </c>
      <c r="G320" s="550"/>
      <c r="H320" s="598" t="str">
        <f t="shared" si="6"/>
        <v>Belum Diisi</v>
      </c>
      <c r="I320" s="592" t="s">
        <v>26</v>
      </c>
      <c r="J320" s="593" t="str">
        <f>IF($D$317="Y/T","Isi Sasaran",IF($E$317=0,0,IF(I320="Y",1,IF(I320="T",0,"Isi Dulu"))))</f>
        <v>Isi Sasaran</v>
      </c>
      <c r="K320" s="592" t="s">
        <v>26</v>
      </c>
      <c r="L320" s="593" t="str">
        <f>IF($D$317="Y/T","Isi Sasaran",IF($E$317=0,0,IF(K320="Y",1,IF(K320="T",0,"Isi Dulu"))))</f>
        <v>Isi Sasaran</v>
      </c>
      <c r="M320" s="849"/>
      <c r="N320" s="852"/>
    </row>
    <row r="321" spans="2:14" ht="15.75">
      <c r="B321" s="838"/>
      <c r="C321" s="841"/>
      <c r="D321" s="859"/>
      <c r="E321" s="856"/>
      <c r="F321" s="569">
        <v>5</v>
      </c>
      <c r="G321" s="570"/>
      <c r="H321" s="599" t="str">
        <f t="shared" si="6"/>
        <v>Belum Diisi</v>
      </c>
      <c r="I321" s="595" t="s">
        <v>26</v>
      </c>
      <c r="J321" s="596" t="str">
        <f>IF($D$317="Y/T","Isi Sasaran",IF($E$317=0,0,IF(I321="Y",1,IF(I321="T",0,"Isi Dulu"))))</f>
        <v>Isi Sasaran</v>
      </c>
      <c r="K321" s="595" t="s">
        <v>26</v>
      </c>
      <c r="L321" s="596" t="str">
        <f>IF($D$317="Y/T","Isi Sasaran",IF($E$317=0,0,IF(K321="Y",1,IF(K321="T",0,"Isi Dulu"))))</f>
        <v>Isi Sasaran</v>
      </c>
      <c r="M321" s="850"/>
      <c r="N321" s="853"/>
    </row>
    <row r="322" spans="2:14" ht="15.75">
      <c r="B322" s="836">
        <v>3</v>
      </c>
      <c r="C322" s="839"/>
      <c r="D322" s="857" t="s">
        <v>26</v>
      </c>
      <c r="E322" s="854" t="str">
        <f>IF(D322="Y",1,IF(D322="T",0,IF(D322="Y/T","Belum diisi","Error")))</f>
        <v>Belum diisi</v>
      </c>
      <c r="F322" s="528">
        <v>1</v>
      </c>
      <c r="G322" s="529"/>
      <c r="H322" s="600" t="str">
        <f t="shared" si="6"/>
        <v>Belum Diisi</v>
      </c>
      <c r="I322" s="590" t="s">
        <v>26</v>
      </c>
      <c r="J322" s="591" t="str">
        <f>IF($D$322="Y/T","Isi Sasaran",IF($E$322=0,0,IF(I322="Y",1,IF(I322="T",0,"Isi Dulu"))))</f>
        <v>Isi Sasaran</v>
      </c>
      <c r="K322" s="590" t="s">
        <v>26</v>
      </c>
      <c r="L322" s="591" t="str">
        <f>IF($D$322="Y/T","Isi Sasaran",IF($E$322=0,0,IF(K322="Y",1,IF(K322="T",0,"Isi Dulu"))))</f>
        <v>Isi Sasaran</v>
      </c>
      <c r="M322" s="848" t="s">
        <v>26</v>
      </c>
      <c r="N322" s="851" t="str">
        <f>IF(M322="Y",1,IF(M322="T",0,IF(M322="Y/T","Belum diisi","Error")))</f>
        <v>Belum diisi</v>
      </c>
    </row>
    <row r="323" spans="2:14" ht="15.75">
      <c r="B323" s="837"/>
      <c r="C323" s="840"/>
      <c r="D323" s="858"/>
      <c r="E323" s="855"/>
      <c r="F323" s="549">
        <v>2</v>
      </c>
      <c r="G323" s="550"/>
      <c r="H323" s="598" t="str">
        <f t="shared" si="6"/>
        <v>Belum Diisi</v>
      </c>
      <c r="I323" s="592" t="s">
        <v>26</v>
      </c>
      <c r="J323" s="593" t="str">
        <f>IF($D$322="Y/T","Isi Sasaran",IF($E$322=0,0,IF(I323="Y",1,IF(I323="T",0,"Isi Dulu"))))</f>
        <v>Isi Sasaran</v>
      </c>
      <c r="K323" s="592" t="s">
        <v>26</v>
      </c>
      <c r="L323" s="593" t="str">
        <f>IF($D$322="Y/T","Isi Sasaran",IF($E$322=0,0,IF(K323="Y",1,IF(K323="T",0,"Isi Dulu"))))</f>
        <v>Isi Sasaran</v>
      </c>
      <c r="M323" s="849"/>
      <c r="N323" s="852"/>
    </row>
    <row r="324" spans="2:14" ht="15.75">
      <c r="B324" s="837"/>
      <c r="C324" s="840"/>
      <c r="D324" s="858"/>
      <c r="E324" s="855"/>
      <c r="F324" s="549">
        <v>3</v>
      </c>
      <c r="G324" s="550"/>
      <c r="H324" s="598" t="str">
        <f t="shared" si="6"/>
        <v>Belum Diisi</v>
      </c>
      <c r="I324" s="592" t="s">
        <v>26</v>
      </c>
      <c r="J324" s="593" t="str">
        <f>IF($D$322="Y/T","Isi Sasaran",IF($E$322=0,0,IF(I324="Y",1,IF(I324="T",0,"Isi Dulu"))))</f>
        <v>Isi Sasaran</v>
      </c>
      <c r="K324" s="592" t="s">
        <v>26</v>
      </c>
      <c r="L324" s="593" t="str">
        <f>IF($D$322="Y/T","Isi Sasaran",IF($E$322=0,0,IF(K324="Y",1,IF(K324="T",0,"Isi Dulu"))))</f>
        <v>Isi Sasaran</v>
      </c>
      <c r="M324" s="849"/>
      <c r="N324" s="852"/>
    </row>
    <row r="325" spans="2:14" ht="15.75">
      <c r="B325" s="837"/>
      <c r="C325" s="840"/>
      <c r="D325" s="858"/>
      <c r="E325" s="855"/>
      <c r="F325" s="549">
        <v>4</v>
      </c>
      <c r="G325" s="550"/>
      <c r="H325" s="598" t="str">
        <f t="shared" si="6"/>
        <v>Belum Diisi</v>
      </c>
      <c r="I325" s="592" t="s">
        <v>26</v>
      </c>
      <c r="J325" s="593" t="str">
        <f>IF($D$322="Y/T","Isi Sasaran",IF($E$322=0,0,IF(I325="Y",1,IF(I325="T",0,"Isi Dulu"))))</f>
        <v>Isi Sasaran</v>
      </c>
      <c r="K325" s="592" t="s">
        <v>26</v>
      </c>
      <c r="L325" s="593" t="str">
        <f>IF($D$322="Y/T","Isi Sasaran",IF($E$322=0,0,IF(K325="Y",1,IF(K325="T",0,"Isi Dulu"))))</f>
        <v>Isi Sasaran</v>
      </c>
      <c r="M325" s="849"/>
      <c r="N325" s="852"/>
    </row>
    <row r="326" spans="2:14" ht="15.75">
      <c r="B326" s="838"/>
      <c r="C326" s="841"/>
      <c r="D326" s="859"/>
      <c r="E326" s="856"/>
      <c r="F326" s="569">
        <v>5</v>
      </c>
      <c r="G326" s="570"/>
      <c r="H326" s="599" t="str">
        <f t="shared" si="6"/>
        <v>Belum Diisi</v>
      </c>
      <c r="I326" s="595" t="s">
        <v>26</v>
      </c>
      <c r="J326" s="596" t="str">
        <f>IF($D$322="Y/T","Isi Sasaran",IF($E$322=0,0,IF(I326="Y",1,IF(I326="T",0,"Isi Dulu"))))</f>
        <v>Isi Sasaran</v>
      </c>
      <c r="K326" s="595" t="s">
        <v>26</v>
      </c>
      <c r="L326" s="596" t="str">
        <f>IF($D$322="Y/T","Isi Sasaran",IF($E$322=0,0,IF(K326="Y",1,IF(K326="T",0,"Isi Dulu"))))</f>
        <v>Isi Sasaran</v>
      </c>
      <c r="M326" s="850"/>
      <c r="N326" s="853"/>
    </row>
    <row r="327" spans="2:14" ht="15.75">
      <c r="B327" s="836">
        <v>4</v>
      </c>
      <c r="C327" s="839"/>
      <c r="D327" s="857" t="s">
        <v>26</v>
      </c>
      <c r="E327" s="854" t="str">
        <f>IF(D327="Y",1,IF(D327="T",0,IF(D327="Y/T","Belum diisi","Error")))</f>
        <v>Belum diisi</v>
      </c>
      <c r="F327" s="528">
        <v>1</v>
      </c>
      <c r="G327" s="529"/>
      <c r="H327" s="600" t="str">
        <f t="shared" si="6"/>
        <v>Belum Diisi</v>
      </c>
      <c r="I327" s="590" t="s">
        <v>26</v>
      </c>
      <c r="J327" s="591" t="str">
        <f>IF($D$327="Y/T","Isi Sasaran",IF($E$327=0,0,IF(I327="Y",1,IF(I327="T",0,"Isi Dulu"))))</f>
        <v>Isi Sasaran</v>
      </c>
      <c r="K327" s="590" t="s">
        <v>26</v>
      </c>
      <c r="L327" s="591" t="str">
        <f>IF($D$327="Y/T","Isi Sasaran",IF($E$327=0,0,IF(K327="Y",1,IF(K327="T",0,"Isi Dulu"))))</f>
        <v>Isi Sasaran</v>
      </c>
      <c r="M327" s="848" t="s">
        <v>26</v>
      </c>
      <c r="N327" s="851" t="str">
        <f>IF(M327="Y",1,IF(M327="T",0,IF(M327="Y/T","Belum diisi","Error")))</f>
        <v>Belum diisi</v>
      </c>
    </row>
    <row r="328" spans="2:14" ht="15.75">
      <c r="B328" s="837"/>
      <c r="C328" s="840"/>
      <c r="D328" s="858"/>
      <c r="E328" s="855"/>
      <c r="F328" s="549">
        <v>2</v>
      </c>
      <c r="G328" s="550"/>
      <c r="H328" s="598" t="str">
        <f t="shared" si="6"/>
        <v>Belum Diisi</v>
      </c>
      <c r="I328" s="592" t="s">
        <v>26</v>
      </c>
      <c r="J328" s="593" t="str">
        <f>IF($D$327="Y/T","Isi Sasaran",IF($E$327=0,0,IF(I328="Y",1,IF(I328="T",0,"Isi Dulu"))))</f>
        <v>Isi Sasaran</v>
      </c>
      <c r="K328" s="592" t="s">
        <v>26</v>
      </c>
      <c r="L328" s="593" t="str">
        <f>IF($D$327="Y/T","Isi Sasaran",IF($E$327=0,0,IF(K328="Y",1,IF(K328="T",0,"Isi Dulu"))))</f>
        <v>Isi Sasaran</v>
      </c>
      <c r="M328" s="849"/>
      <c r="N328" s="852"/>
    </row>
    <row r="329" spans="2:14" ht="15.75">
      <c r="B329" s="837"/>
      <c r="C329" s="840"/>
      <c r="D329" s="858"/>
      <c r="E329" s="855"/>
      <c r="F329" s="549">
        <v>3</v>
      </c>
      <c r="G329" s="550"/>
      <c r="H329" s="598" t="str">
        <f t="shared" si="6"/>
        <v>Belum Diisi</v>
      </c>
      <c r="I329" s="592" t="s">
        <v>26</v>
      </c>
      <c r="J329" s="593" t="str">
        <f>IF($D$327="Y/T","Isi Sasaran",IF($E$327=0,0,IF(I329="Y",1,IF(I329="T",0,"Isi Dulu"))))</f>
        <v>Isi Sasaran</v>
      </c>
      <c r="K329" s="592" t="s">
        <v>26</v>
      </c>
      <c r="L329" s="593" t="str">
        <f>IF($D$327="Y/T","Isi Sasaran",IF($E$327=0,0,IF(K329="Y",1,IF(K329="T",0,"Isi Dulu"))))</f>
        <v>Isi Sasaran</v>
      </c>
      <c r="M329" s="849"/>
      <c r="N329" s="852"/>
    </row>
    <row r="330" spans="2:14" ht="15.75">
      <c r="B330" s="837"/>
      <c r="C330" s="840"/>
      <c r="D330" s="858"/>
      <c r="E330" s="855"/>
      <c r="F330" s="549">
        <v>4</v>
      </c>
      <c r="G330" s="550"/>
      <c r="H330" s="598" t="str">
        <f t="shared" si="6"/>
        <v>Belum Diisi</v>
      </c>
      <c r="I330" s="592" t="s">
        <v>26</v>
      </c>
      <c r="J330" s="593" t="str">
        <f>IF($D$327="Y/T","Isi Sasaran",IF($E$327=0,0,IF(I330="Y",1,IF(I330="T",0,"Isi Dulu"))))</f>
        <v>Isi Sasaran</v>
      </c>
      <c r="K330" s="592" t="s">
        <v>26</v>
      </c>
      <c r="L330" s="593" t="str">
        <f>IF($D$327="Y/T","Isi Sasaran",IF($E$327=0,0,IF(K330="Y",1,IF(K330="T",0,"Isi Dulu"))))</f>
        <v>Isi Sasaran</v>
      </c>
      <c r="M330" s="849"/>
      <c r="N330" s="852"/>
    </row>
    <row r="331" spans="2:14" ht="15.75">
      <c r="B331" s="838"/>
      <c r="C331" s="841"/>
      <c r="D331" s="859"/>
      <c r="E331" s="856"/>
      <c r="F331" s="569">
        <v>5</v>
      </c>
      <c r="G331" s="570"/>
      <c r="H331" s="599" t="str">
        <f t="shared" si="6"/>
        <v>Belum Diisi</v>
      </c>
      <c r="I331" s="595" t="s">
        <v>26</v>
      </c>
      <c r="J331" s="596" t="str">
        <f>IF($D$327="Y/T","Isi Sasaran",IF($E$327=0,0,IF(I331="Y",1,IF(I331="T",0,"Isi Dulu"))))</f>
        <v>Isi Sasaran</v>
      </c>
      <c r="K331" s="595" t="s">
        <v>26</v>
      </c>
      <c r="L331" s="596" t="str">
        <f>IF($D$327="Y/T","Isi Sasaran",IF($E$327=0,0,IF(K331="Y",1,IF(K331="T",0,"Isi Dulu"))))</f>
        <v>Isi Sasaran</v>
      </c>
      <c r="M331" s="850"/>
      <c r="N331" s="853"/>
    </row>
    <row r="332" spans="2:14" ht="15.75">
      <c r="B332" s="836">
        <v>5</v>
      </c>
      <c r="C332" s="839"/>
      <c r="D332" s="857" t="s">
        <v>26</v>
      </c>
      <c r="E332" s="854" t="str">
        <f>IF(D332="Y",1,IF(D332="T",0,IF(D332="Y/T","Belum diisi","Error")))</f>
        <v>Belum diisi</v>
      </c>
      <c r="F332" s="528">
        <v>1</v>
      </c>
      <c r="G332" s="529"/>
      <c r="H332" s="600" t="str">
        <f t="shared" si="6"/>
        <v>Belum Diisi</v>
      </c>
      <c r="I332" s="590" t="s">
        <v>26</v>
      </c>
      <c r="J332" s="591" t="str">
        <f>IF($D$332="Y/T","Isi Sasaran",IF($E$332=0,0,IF(I332="Y",1,IF(I332="T",0,"Isi Dulu"))))</f>
        <v>Isi Sasaran</v>
      </c>
      <c r="K332" s="590" t="s">
        <v>26</v>
      </c>
      <c r="L332" s="591" t="str">
        <f>IF($D$332="Y/T","Isi Sasaran",IF($E$332=0,0,IF(K332="Y",1,IF(K332="T",0,"Isi Dulu"))))</f>
        <v>Isi Sasaran</v>
      </c>
      <c r="M332" s="848" t="s">
        <v>26</v>
      </c>
      <c r="N332" s="851" t="str">
        <f>IF(M332="Y",1,IF(M332="T",0,IF(M332="Y/T","Belum diisi","Error")))</f>
        <v>Belum diisi</v>
      </c>
    </row>
    <row r="333" spans="2:14" ht="15.75">
      <c r="B333" s="837"/>
      <c r="C333" s="840"/>
      <c r="D333" s="858"/>
      <c r="E333" s="855"/>
      <c r="F333" s="549">
        <v>2</v>
      </c>
      <c r="G333" s="550"/>
      <c r="H333" s="598" t="str">
        <f t="shared" si="6"/>
        <v>Belum Diisi</v>
      </c>
      <c r="I333" s="592" t="s">
        <v>26</v>
      </c>
      <c r="J333" s="593" t="str">
        <f>IF($D$332="Y/T","Isi Sasaran",IF($E$332=0,0,IF(I333="Y",1,IF(I333="T",0,"Isi Dulu"))))</f>
        <v>Isi Sasaran</v>
      </c>
      <c r="K333" s="592" t="s">
        <v>26</v>
      </c>
      <c r="L333" s="593" t="str">
        <f>IF($D$332="Y/T","Isi Sasaran",IF($E$332=0,0,IF(K333="Y",1,IF(K333="T",0,"Isi Dulu"))))</f>
        <v>Isi Sasaran</v>
      </c>
      <c r="M333" s="849"/>
      <c r="N333" s="852"/>
    </row>
    <row r="334" spans="2:14" ht="15.75">
      <c r="B334" s="837"/>
      <c r="C334" s="840"/>
      <c r="D334" s="858"/>
      <c r="E334" s="855"/>
      <c r="F334" s="549">
        <v>3</v>
      </c>
      <c r="G334" s="550"/>
      <c r="H334" s="598" t="str">
        <f t="shared" si="6"/>
        <v>Belum Diisi</v>
      </c>
      <c r="I334" s="592" t="s">
        <v>26</v>
      </c>
      <c r="J334" s="593" t="str">
        <f>IF($D$332="Y/T","Isi Sasaran",IF($E$332=0,0,IF(I334="Y",1,IF(I334="T",0,"Isi Dulu"))))</f>
        <v>Isi Sasaran</v>
      </c>
      <c r="K334" s="592" t="s">
        <v>26</v>
      </c>
      <c r="L334" s="593" t="str">
        <f>IF($D$332="Y/T","Isi Sasaran",IF($E$332=0,0,IF(K334="Y",1,IF(K334="T",0,"Isi Dulu"))))</f>
        <v>Isi Sasaran</v>
      </c>
      <c r="M334" s="849"/>
      <c r="N334" s="852"/>
    </row>
    <row r="335" spans="2:14" ht="15.75">
      <c r="B335" s="837"/>
      <c r="C335" s="840"/>
      <c r="D335" s="858"/>
      <c r="E335" s="855"/>
      <c r="F335" s="549">
        <v>4</v>
      </c>
      <c r="G335" s="550"/>
      <c r="H335" s="598" t="str">
        <f t="shared" si="6"/>
        <v>Belum Diisi</v>
      </c>
      <c r="I335" s="592" t="s">
        <v>26</v>
      </c>
      <c r="J335" s="593" t="str">
        <f>IF($D$332="Y/T","Isi Sasaran",IF($E$332=0,0,IF(I335="Y",1,IF(I335="T",0,"Isi Dulu"))))</f>
        <v>Isi Sasaran</v>
      </c>
      <c r="K335" s="592" t="s">
        <v>26</v>
      </c>
      <c r="L335" s="593" t="str">
        <f>IF($D$332="Y/T","Isi Sasaran",IF($E$332=0,0,IF(K335="Y",1,IF(K335="T",0,"Isi Dulu"))))</f>
        <v>Isi Sasaran</v>
      </c>
      <c r="M335" s="849"/>
      <c r="N335" s="852"/>
    </row>
    <row r="336" spans="2:14" ht="15.75">
      <c r="B336" s="838"/>
      <c r="C336" s="841"/>
      <c r="D336" s="859"/>
      <c r="E336" s="856"/>
      <c r="F336" s="569">
        <v>5</v>
      </c>
      <c r="G336" s="570"/>
      <c r="H336" s="599" t="str">
        <f t="shared" si="6"/>
        <v>Belum Diisi</v>
      </c>
      <c r="I336" s="595" t="s">
        <v>26</v>
      </c>
      <c r="J336" s="596" t="str">
        <f>IF($D$332="Y/T","Isi Sasaran",IF($E$332=0,0,IF(I336="Y",1,IF(I336="T",0,"Isi Dulu"))))</f>
        <v>Isi Sasaran</v>
      </c>
      <c r="K336" s="595" t="s">
        <v>26</v>
      </c>
      <c r="L336" s="596" t="str">
        <f>IF($D$332="Y/T","Isi Sasaran",IF($E$332=0,0,IF(K336="Y",1,IF(K336="T",0,"Isi Dulu"))))</f>
        <v>Isi Sasaran</v>
      </c>
      <c r="M336" s="850"/>
      <c r="N336" s="853"/>
    </row>
    <row r="337" spans="2:14" ht="15.75">
      <c r="B337" s="836">
        <v>6</v>
      </c>
      <c r="C337" s="839"/>
      <c r="D337" s="857" t="s">
        <v>26</v>
      </c>
      <c r="E337" s="854" t="str">
        <f>IF(D337="Y",1,IF(D337="T",0,IF(D337="Y/T","Belum diisi","Error")))</f>
        <v>Belum diisi</v>
      </c>
      <c r="F337" s="528">
        <v>1</v>
      </c>
      <c r="G337" s="529"/>
      <c r="H337" s="600" t="str">
        <f t="shared" si="6"/>
        <v>Belum Diisi</v>
      </c>
      <c r="I337" s="590" t="s">
        <v>26</v>
      </c>
      <c r="J337" s="591" t="str">
        <f>IF($D$337="Y/T","Isi Sasaran",IF($E$337=0,0,IF(I337="Y",1,IF(I337="T",0,"Isi Dulu"))))</f>
        <v>Isi Sasaran</v>
      </c>
      <c r="K337" s="590" t="s">
        <v>26</v>
      </c>
      <c r="L337" s="591" t="str">
        <f>IF($D$337="Y/T","Isi Sasaran",IF($E$337=0,0,IF(K337="Y",1,IF(K337="T",0,"Isi Dulu"))))</f>
        <v>Isi Sasaran</v>
      </c>
      <c r="M337" s="848" t="s">
        <v>26</v>
      </c>
      <c r="N337" s="851" t="str">
        <f>IF(M337="Y",1,IF(M337="T",0,IF(M337="Y/T","Belum diisi","Error")))</f>
        <v>Belum diisi</v>
      </c>
    </row>
    <row r="338" spans="2:14" ht="15.75">
      <c r="B338" s="837"/>
      <c r="C338" s="840"/>
      <c r="D338" s="858"/>
      <c r="E338" s="855"/>
      <c r="F338" s="549">
        <v>2</v>
      </c>
      <c r="G338" s="550"/>
      <c r="H338" s="598" t="str">
        <f t="shared" si="6"/>
        <v>Belum Diisi</v>
      </c>
      <c r="I338" s="592" t="s">
        <v>26</v>
      </c>
      <c r="J338" s="593" t="str">
        <f>IF($D$337="Y/T","Isi Sasaran",IF($E$337=0,0,IF(I338="Y",1,IF(I338="T",0,"Isi Dulu"))))</f>
        <v>Isi Sasaran</v>
      </c>
      <c r="K338" s="592" t="s">
        <v>26</v>
      </c>
      <c r="L338" s="593" t="str">
        <f>IF($D$337="Y/T","Isi Sasaran",IF($E$337=0,0,IF(K338="Y",1,IF(K338="T",0,"Isi Dulu"))))</f>
        <v>Isi Sasaran</v>
      </c>
      <c r="M338" s="849"/>
      <c r="N338" s="852"/>
    </row>
    <row r="339" spans="2:14" ht="15.75">
      <c r="B339" s="837"/>
      <c r="C339" s="840"/>
      <c r="D339" s="858"/>
      <c r="E339" s="855"/>
      <c r="F339" s="549">
        <v>3</v>
      </c>
      <c r="G339" s="550"/>
      <c r="H339" s="598" t="str">
        <f t="shared" si="6"/>
        <v>Belum Diisi</v>
      </c>
      <c r="I339" s="592" t="s">
        <v>26</v>
      </c>
      <c r="J339" s="593" t="str">
        <f>IF($D$337="Y/T","Isi Sasaran",IF($E$337=0,0,IF(I339="Y",1,IF(I339="T",0,"Isi Dulu"))))</f>
        <v>Isi Sasaran</v>
      </c>
      <c r="K339" s="592" t="s">
        <v>26</v>
      </c>
      <c r="L339" s="593" t="str">
        <f>IF($D$337="Y/T","Isi Sasaran",IF($E$337=0,0,IF(K339="Y",1,IF(K339="T",0,"Isi Dulu"))))</f>
        <v>Isi Sasaran</v>
      </c>
      <c r="M339" s="849"/>
      <c r="N339" s="852"/>
    </row>
    <row r="340" spans="2:14" ht="15.75">
      <c r="B340" s="837"/>
      <c r="C340" s="840"/>
      <c r="D340" s="858"/>
      <c r="E340" s="855"/>
      <c r="F340" s="549">
        <v>4</v>
      </c>
      <c r="G340" s="550"/>
      <c r="H340" s="598" t="str">
        <f t="shared" si="6"/>
        <v>Belum Diisi</v>
      </c>
      <c r="I340" s="592" t="s">
        <v>26</v>
      </c>
      <c r="J340" s="593" t="str">
        <f>IF($D$337="Y/T","Isi Sasaran",IF($E$337=0,0,IF(I340="Y",1,IF(I340="T",0,"Isi Dulu"))))</f>
        <v>Isi Sasaran</v>
      </c>
      <c r="K340" s="592" t="s">
        <v>26</v>
      </c>
      <c r="L340" s="593" t="str">
        <f>IF($D$337="Y/T","Isi Sasaran",IF($E$337=0,0,IF(K340="Y",1,IF(K340="T",0,"Isi Dulu"))))</f>
        <v>Isi Sasaran</v>
      </c>
      <c r="M340" s="849"/>
      <c r="N340" s="852"/>
    </row>
    <row r="341" spans="2:14" ht="15.75">
      <c r="B341" s="838"/>
      <c r="C341" s="841"/>
      <c r="D341" s="859"/>
      <c r="E341" s="856"/>
      <c r="F341" s="569">
        <v>5</v>
      </c>
      <c r="G341" s="570"/>
      <c r="H341" s="599" t="str">
        <f t="shared" si="6"/>
        <v>Belum Diisi</v>
      </c>
      <c r="I341" s="595" t="s">
        <v>26</v>
      </c>
      <c r="J341" s="596" t="str">
        <f>IF($D$337="Y/T","Isi Sasaran",IF($E$337=0,0,IF(I341="Y",1,IF(I341="T",0,"Isi Dulu"))))</f>
        <v>Isi Sasaran</v>
      </c>
      <c r="K341" s="595" t="s">
        <v>26</v>
      </c>
      <c r="L341" s="596" t="str">
        <f>IF($D$337="Y/T","Isi Sasaran",IF($E$337=0,0,IF(K341="Y",1,IF(K341="T",0,"Isi Dulu"))))</f>
        <v>Isi Sasaran</v>
      </c>
      <c r="M341" s="850"/>
      <c r="N341" s="853"/>
    </row>
    <row r="342" spans="2:14" ht="15.75">
      <c r="B342" s="836">
        <v>7</v>
      </c>
      <c r="C342" s="839"/>
      <c r="D342" s="857" t="s">
        <v>26</v>
      </c>
      <c r="E342" s="854" t="str">
        <f>IF(D342="Y",1,IF(D342="T",0,IF(D342="Y/T","Belum diisi","Error")))</f>
        <v>Belum diisi</v>
      </c>
      <c r="F342" s="528">
        <v>1</v>
      </c>
      <c r="G342" s="529"/>
      <c r="H342" s="600" t="str">
        <f t="shared" si="6"/>
        <v>Belum Diisi</v>
      </c>
      <c r="I342" s="590" t="s">
        <v>26</v>
      </c>
      <c r="J342" s="591" t="str">
        <f>IF($D$342="Y/T","Isi Sasaran",IF($E$342=0,0,IF(I342="Y",1,IF(I342="T",0,"Isi Dulu"))))</f>
        <v>Isi Sasaran</v>
      </c>
      <c r="K342" s="590" t="s">
        <v>26</v>
      </c>
      <c r="L342" s="591" t="str">
        <f>IF($D$342="Y/T","Isi Sasaran",IF($E$342=0,0,IF(K342="Y",1,IF(K342="T",0,"Isi Dulu"))))</f>
        <v>Isi Sasaran</v>
      </c>
      <c r="M342" s="848" t="s">
        <v>26</v>
      </c>
      <c r="N342" s="851" t="str">
        <f>IF(M342="Y",1,IF(M342="T",0,IF(M342="Y/T","Belum diisi","Error")))</f>
        <v>Belum diisi</v>
      </c>
    </row>
    <row r="343" spans="2:14" ht="15.75">
      <c r="B343" s="837"/>
      <c r="C343" s="840"/>
      <c r="D343" s="858"/>
      <c r="E343" s="855"/>
      <c r="F343" s="549">
        <v>2</v>
      </c>
      <c r="G343" s="550"/>
      <c r="H343" s="598" t="str">
        <f t="shared" si="6"/>
        <v>Belum Diisi</v>
      </c>
      <c r="I343" s="592" t="s">
        <v>26</v>
      </c>
      <c r="J343" s="593" t="str">
        <f>IF($D$342="Y/T","Isi Sasaran",IF($E$342=0,0,IF(I343="Y",1,IF(I343="T",0,"Isi Dulu"))))</f>
        <v>Isi Sasaran</v>
      </c>
      <c r="K343" s="592" t="s">
        <v>26</v>
      </c>
      <c r="L343" s="593" t="str">
        <f>IF($D$342="Y/T","Isi Sasaran",IF($E$342=0,0,IF(K343="Y",1,IF(K343="T",0,"Isi Dulu"))))</f>
        <v>Isi Sasaran</v>
      </c>
      <c r="M343" s="849"/>
      <c r="N343" s="852"/>
    </row>
    <row r="344" spans="2:14" ht="15.75">
      <c r="B344" s="837"/>
      <c r="C344" s="840"/>
      <c r="D344" s="858"/>
      <c r="E344" s="855"/>
      <c r="F344" s="549">
        <v>3</v>
      </c>
      <c r="G344" s="550"/>
      <c r="H344" s="598" t="str">
        <f t="shared" si="6"/>
        <v>Belum Diisi</v>
      </c>
      <c r="I344" s="592" t="s">
        <v>26</v>
      </c>
      <c r="J344" s="593" t="str">
        <f>IF($D$342="Y/T","Isi Sasaran",IF($E$342=0,0,IF(I344="Y",1,IF(I344="T",0,"Isi Dulu"))))</f>
        <v>Isi Sasaran</v>
      </c>
      <c r="K344" s="592" t="s">
        <v>26</v>
      </c>
      <c r="L344" s="593" t="str">
        <f>IF($D$342="Y/T","Isi Sasaran",IF($E$342=0,0,IF(K344="Y",1,IF(K344="T",0,"Isi Dulu"))))</f>
        <v>Isi Sasaran</v>
      </c>
      <c r="M344" s="849"/>
      <c r="N344" s="852"/>
    </row>
    <row r="345" spans="2:14" ht="15.75">
      <c r="B345" s="837"/>
      <c r="C345" s="840"/>
      <c r="D345" s="858"/>
      <c r="E345" s="855"/>
      <c r="F345" s="549">
        <v>4</v>
      </c>
      <c r="G345" s="550"/>
      <c r="H345" s="598" t="str">
        <f t="shared" si="6"/>
        <v>Belum Diisi</v>
      </c>
      <c r="I345" s="592" t="s">
        <v>26</v>
      </c>
      <c r="J345" s="593" t="str">
        <f>IF($D$342="Y/T","Isi Sasaran",IF($E$342=0,0,IF(I345="Y",1,IF(I345="T",0,"Isi Dulu"))))</f>
        <v>Isi Sasaran</v>
      </c>
      <c r="K345" s="592" t="s">
        <v>26</v>
      </c>
      <c r="L345" s="593" t="str">
        <f>IF($D$342="Y/T","Isi Sasaran",IF($E$342=0,0,IF(K345="Y",1,IF(K345="T",0,"Isi Dulu"))))</f>
        <v>Isi Sasaran</v>
      </c>
      <c r="M345" s="849"/>
      <c r="N345" s="852"/>
    </row>
    <row r="346" spans="2:14" ht="15.75">
      <c r="B346" s="838"/>
      <c r="C346" s="841"/>
      <c r="D346" s="859"/>
      <c r="E346" s="856"/>
      <c r="F346" s="569">
        <v>5</v>
      </c>
      <c r="G346" s="570"/>
      <c r="H346" s="599" t="str">
        <f t="shared" si="6"/>
        <v>Belum Diisi</v>
      </c>
      <c r="I346" s="595" t="s">
        <v>26</v>
      </c>
      <c r="J346" s="596" t="str">
        <f>IF($D$342="Y/T","Isi Sasaran",IF($E$342=0,0,IF(I346="Y",1,IF(I346="T",0,"Isi Dulu"))))</f>
        <v>Isi Sasaran</v>
      </c>
      <c r="K346" s="595" t="s">
        <v>26</v>
      </c>
      <c r="L346" s="596" t="str">
        <f>IF($D$342="Y/T","Isi Sasaran",IF($E$342=0,0,IF(K346="Y",1,IF(K346="T",0,"Isi Dulu"))))</f>
        <v>Isi Sasaran</v>
      </c>
      <c r="M346" s="850"/>
      <c r="N346" s="853"/>
    </row>
    <row r="347" spans="2:14" ht="15.75">
      <c r="B347" s="836">
        <v>8</v>
      </c>
      <c r="C347" s="839"/>
      <c r="D347" s="857" t="s">
        <v>26</v>
      </c>
      <c r="E347" s="854" t="str">
        <f>IF(D347="Y",1,IF(D347="T",0,IF(D347="Y/T","Belum diisi","Error")))</f>
        <v>Belum diisi</v>
      </c>
      <c r="F347" s="528">
        <v>1</v>
      </c>
      <c r="G347" s="529"/>
      <c r="H347" s="600" t="str">
        <f t="shared" si="6"/>
        <v>Belum Diisi</v>
      </c>
      <c r="I347" s="590" t="s">
        <v>26</v>
      </c>
      <c r="J347" s="591" t="str">
        <f>IF($D$347="Y/T","Isi Sasaran",IF($E$347=0,0,IF(I347="Y",1,IF(I347="T",0,"Isi Dulu"))))</f>
        <v>Isi Sasaran</v>
      </c>
      <c r="K347" s="590" t="s">
        <v>26</v>
      </c>
      <c r="L347" s="591" t="str">
        <f>IF($D$347="Y/T","Isi Sasaran",IF($E$347=0,0,IF(K347="Y",1,IF(K347="T",0,"Isi Dulu"))))</f>
        <v>Isi Sasaran</v>
      </c>
      <c r="M347" s="848" t="s">
        <v>26</v>
      </c>
      <c r="N347" s="851" t="str">
        <f>IF(M347="Y",1,IF(M347="T",0,IF(M347="Y/T","Belum diisi","Error")))</f>
        <v>Belum diisi</v>
      </c>
    </row>
    <row r="348" spans="2:14" ht="15.75">
      <c r="B348" s="837"/>
      <c r="C348" s="840"/>
      <c r="D348" s="858"/>
      <c r="E348" s="855"/>
      <c r="F348" s="549">
        <v>2</v>
      </c>
      <c r="G348" s="550"/>
      <c r="H348" s="598" t="str">
        <f t="shared" si="6"/>
        <v>Belum Diisi</v>
      </c>
      <c r="I348" s="592" t="s">
        <v>26</v>
      </c>
      <c r="J348" s="593" t="str">
        <f>IF($D$347="Y/T","Isi Sasaran",IF($E$347=0,0,IF(I348="Y",1,IF(I348="T",0,"Isi Dulu"))))</f>
        <v>Isi Sasaran</v>
      </c>
      <c r="K348" s="592" t="s">
        <v>26</v>
      </c>
      <c r="L348" s="593" t="str">
        <f>IF($D$347="Y/T","Isi Sasaran",IF($E$347=0,0,IF(K348="Y",1,IF(K348="T",0,"Isi Dulu"))))</f>
        <v>Isi Sasaran</v>
      </c>
      <c r="M348" s="849"/>
      <c r="N348" s="852"/>
    </row>
    <row r="349" spans="2:14" ht="15.75">
      <c r="B349" s="837"/>
      <c r="C349" s="840"/>
      <c r="D349" s="858"/>
      <c r="E349" s="855"/>
      <c r="F349" s="549">
        <v>3</v>
      </c>
      <c r="G349" s="550"/>
      <c r="H349" s="598" t="str">
        <f t="shared" si="6"/>
        <v>Belum Diisi</v>
      </c>
      <c r="I349" s="592" t="s">
        <v>26</v>
      </c>
      <c r="J349" s="593" t="str">
        <f>IF($D$347="Y/T","Isi Sasaran",IF($E$347=0,0,IF(I349="Y",1,IF(I349="T",0,"Isi Dulu"))))</f>
        <v>Isi Sasaran</v>
      </c>
      <c r="K349" s="592" t="s">
        <v>26</v>
      </c>
      <c r="L349" s="593" t="str">
        <f>IF($D$347="Y/T","Isi Sasaran",IF($E$347=0,0,IF(K349="Y",1,IF(K349="T",0,"Isi Dulu"))))</f>
        <v>Isi Sasaran</v>
      </c>
      <c r="M349" s="849"/>
      <c r="N349" s="852"/>
    </row>
    <row r="350" spans="2:14" ht="15.75">
      <c r="B350" s="837"/>
      <c r="C350" s="840"/>
      <c r="D350" s="858"/>
      <c r="E350" s="855"/>
      <c r="F350" s="549">
        <v>4</v>
      </c>
      <c r="G350" s="550"/>
      <c r="H350" s="598" t="str">
        <f t="shared" si="6"/>
        <v>Belum Diisi</v>
      </c>
      <c r="I350" s="592" t="s">
        <v>26</v>
      </c>
      <c r="J350" s="593" t="str">
        <f>IF($D$347="Y/T","Isi Sasaran",IF($E$347=0,0,IF(I350="Y",1,IF(I350="T",0,"Isi Dulu"))))</f>
        <v>Isi Sasaran</v>
      </c>
      <c r="K350" s="592" t="s">
        <v>26</v>
      </c>
      <c r="L350" s="593" t="str">
        <f>IF($D$347="Y/T","Isi Sasaran",IF($E$347=0,0,IF(K350="Y",1,IF(K350="T",0,"Isi Dulu"))))</f>
        <v>Isi Sasaran</v>
      </c>
      <c r="M350" s="849"/>
      <c r="N350" s="852"/>
    </row>
    <row r="351" spans="2:14" ht="15.75">
      <c r="B351" s="838"/>
      <c r="C351" s="841"/>
      <c r="D351" s="859"/>
      <c r="E351" s="856"/>
      <c r="F351" s="569">
        <v>5</v>
      </c>
      <c r="G351" s="570"/>
      <c r="H351" s="599" t="str">
        <f t="shared" si="6"/>
        <v>Belum Diisi</v>
      </c>
      <c r="I351" s="595" t="s">
        <v>26</v>
      </c>
      <c r="J351" s="596" t="str">
        <f>IF($D$347="Y/T","Isi Sasaran",IF($E$347=0,0,IF(I351="Y",1,IF(I351="T",0,"Isi Dulu"))))</f>
        <v>Isi Sasaran</v>
      </c>
      <c r="K351" s="595" t="s">
        <v>26</v>
      </c>
      <c r="L351" s="596" t="str">
        <f>IF($D$347="Y/T","Isi Sasaran",IF($E$347=0,0,IF(K351="Y",1,IF(K351="T",0,"Isi Dulu"))))</f>
        <v>Isi Sasaran</v>
      </c>
      <c r="M351" s="850"/>
      <c r="N351" s="853"/>
    </row>
    <row r="352" spans="2:14" ht="15.75">
      <c r="B352" s="836">
        <v>9</v>
      </c>
      <c r="C352" s="839"/>
      <c r="D352" s="857" t="s">
        <v>26</v>
      </c>
      <c r="E352" s="854" t="str">
        <f>IF(D352="Y",1,IF(D352="T",0,IF(D352="Y/T","Belum diisi","Error")))</f>
        <v>Belum diisi</v>
      </c>
      <c r="F352" s="528">
        <v>1</v>
      </c>
      <c r="G352" s="529"/>
      <c r="H352" s="600" t="str">
        <f t="shared" si="6"/>
        <v>Belum Diisi</v>
      </c>
      <c r="I352" s="590" t="s">
        <v>26</v>
      </c>
      <c r="J352" s="591" t="str">
        <f>IF($D$352="Y/T","Isi Sasaran",IF($E$352=0,0,IF(I352="Y",1,IF(I352="T",0,"Isi Dulu"))))</f>
        <v>Isi Sasaran</v>
      </c>
      <c r="K352" s="590" t="s">
        <v>26</v>
      </c>
      <c r="L352" s="591" t="str">
        <f>IF($D$352="Y/T","Isi Sasaran",IF($E$352=0,0,IF(K352="Y",1,IF(K352="T",0,"Isi Dulu"))))</f>
        <v>Isi Sasaran</v>
      </c>
      <c r="M352" s="848" t="s">
        <v>26</v>
      </c>
      <c r="N352" s="851" t="str">
        <f>IF(M352="Y",1,IF(M352="T",0,IF(M352="Y/T","Belum diisi","Error")))</f>
        <v>Belum diisi</v>
      </c>
    </row>
    <row r="353" spans="2:14" ht="15.75">
      <c r="B353" s="837"/>
      <c r="C353" s="840"/>
      <c r="D353" s="858"/>
      <c r="E353" s="855"/>
      <c r="F353" s="549">
        <v>2</v>
      </c>
      <c r="G353" s="550"/>
      <c r="H353" s="598" t="str">
        <f t="shared" si="6"/>
        <v>Belum Diisi</v>
      </c>
      <c r="I353" s="592" t="s">
        <v>26</v>
      </c>
      <c r="J353" s="593" t="str">
        <f>IF($D$352="Y/T","Isi Sasaran",IF($E$352=0,0,IF(I353="Y",1,IF(I353="T",0,"Isi Dulu"))))</f>
        <v>Isi Sasaran</v>
      </c>
      <c r="K353" s="592" t="s">
        <v>26</v>
      </c>
      <c r="L353" s="593" t="str">
        <f>IF($D$352="Y/T","Isi Sasaran",IF($E$352=0,0,IF(K353="Y",1,IF(K353="T",0,"Isi Dulu"))))</f>
        <v>Isi Sasaran</v>
      </c>
      <c r="M353" s="849"/>
      <c r="N353" s="852"/>
    </row>
    <row r="354" spans="2:14" ht="15.75">
      <c r="B354" s="837"/>
      <c r="C354" s="840"/>
      <c r="D354" s="858"/>
      <c r="E354" s="855"/>
      <c r="F354" s="549">
        <v>3</v>
      </c>
      <c r="G354" s="550"/>
      <c r="H354" s="598" t="str">
        <f t="shared" si="6"/>
        <v>Belum Diisi</v>
      </c>
      <c r="I354" s="592" t="s">
        <v>26</v>
      </c>
      <c r="J354" s="593" t="str">
        <f>IF($D$352="Y/T","Isi Sasaran",IF($E$352=0,0,IF(I354="Y",1,IF(I354="T",0,"Isi Dulu"))))</f>
        <v>Isi Sasaran</v>
      </c>
      <c r="K354" s="592" t="s">
        <v>26</v>
      </c>
      <c r="L354" s="593" t="str">
        <f>IF($D$352="Y/T","Isi Sasaran",IF($E$352=0,0,IF(K354="Y",1,IF(K354="T",0,"Isi Dulu"))))</f>
        <v>Isi Sasaran</v>
      </c>
      <c r="M354" s="849"/>
      <c r="N354" s="852"/>
    </row>
    <row r="355" spans="2:14" ht="15.75">
      <c r="B355" s="837"/>
      <c r="C355" s="840"/>
      <c r="D355" s="858"/>
      <c r="E355" s="855"/>
      <c r="F355" s="549">
        <v>4</v>
      </c>
      <c r="G355" s="550"/>
      <c r="H355" s="598" t="str">
        <f t="shared" si="6"/>
        <v>Belum Diisi</v>
      </c>
      <c r="I355" s="592" t="s">
        <v>26</v>
      </c>
      <c r="J355" s="593" t="str">
        <f>IF($D$352="Y/T","Isi Sasaran",IF($E$352=0,0,IF(I355="Y",1,IF(I355="T",0,"Isi Dulu"))))</f>
        <v>Isi Sasaran</v>
      </c>
      <c r="K355" s="592" t="s">
        <v>26</v>
      </c>
      <c r="L355" s="593" t="str">
        <f>IF($D$352="Y/T","Isi Sasaran",IF($E$352=0,0,IF(K355="Y",1,IF(K355="T",0,"Isi Dulu"))))</f>
        <v>Isi Sasaran</v>
      </c>
      <c r="M355" s="849"/>
      <c r="N355" s="852"/>
    </row>
    <row r="356" spans="2:14" ht="15.75">
      <c r="B356" s="838"/>
      <c r="C356" s="841"/>
      <c r="D356" s="859"/>
      <c r="E356" s="856"/>
      <c r="F356" s="569">
        <v>5</v>
      </c>
      <c r="G356" s="570"/>
      <c r="H356" s="599" t="str">
        <f t="shared" si="6"/>
        <v>Belum Diisi</v>
      </c>
      <c r="I356" s="595" t="s">
        <v>26</v>
      </c>
      <c r="J356" s="596" t="str">
        <f>IF($D$352="Y/T","Isi Sasaran",IF($E$352=0,0,IF(I356="Y",1,IF(I356="T",0,"Isi Dulu"))))</f>
        <v>Isi Sasaran</v>
      </c>
      <c r="K356" s="595" t="s">
        <v>26</v>
      </c>
      <c r="L356" s="596" t="str">
        <f>IF($D$352="Y/T","Isi Sasaran",IF($E$352=0,0,IF(K356="Y",1,IF(K356="T",0,"Isi Dulu"))))</f>
        <v>Isi Sasaran</v>
      </c>
      <c r="M356" s="850"/>
      <c r="N356" s="853"/>
    </row>
    <row r="357" spans="2:14" ht="15.75">
      <c r="B357" s="836">
        <v>10</v>
      </c>
      <c r="C357" s="839"/>
      <c r="D357" s="857" t="s">
        <v>26</v>
      </c>
      <c r="E357" s="854" t="str">
        <f>IF(D357="Y",1,IF(D357="T",0,IF(D357="Y/T","Belum diisi","Error")))</f>
        <v>Belum diisi</v>
      </c>
      <c r="F357" s="528">
        <v>1</v>
      </c>
      <c r="G357" s="529"/>
      <c r="H357" s="600" t="str">
        <f t="shared" si="6"/>
        <v>Belum Diisi</v>
      </c>
      <c r="I357" s="590" t="s">
        <v>26</v>
      </c>
      <c r="J357" s="591" t="str">
        <f>IF($D$357="Y/T","Isi Sasaran",IF($E$357=0,0,IF(I357="Y",1,IF(I357="T",0,"Isi Dulu"))))</f>
        <v>Isi Sasaran</v>
      </c>
      <c r="K357" s="590" t="s">
        <v>26</v>
      </c>
      <c r="L357" s="591" t="str">
        <f>IF($D$357="Y/T","Isi Sasaran",IF($E$357=0,0,IF(K357="Y",1,IF(K357="T",0,"Isi Dulu"))))</f>
        <v>Isi Sasaran</v>
      </c>
      <c r="M357" s="848" t="s">
        <v>26</v>
      </c>
      <c r="N357" s="851" t="str">
        <f>IF(M357="Y",1,IF(M357="T",0,IF(M357="Y/T","Belum diisi","Error")))</f>
        <v>Belum diisi</v>
      </c>
    </row>
    <row r="358" spans="2:14" ht="15.75">
      <c r="B358" s="837"/>
      <c r="C358" s="840"/>
      <c r="D358" s="858"/>
      <c r="E358" s="855"/>
      <c r="F358" s="549">
        <v>2</v>
      </c>
      <c r="G358" s="550"/>
      <c r="H358" s="598" t="str">
        <f t="shared" si="6"/>
        <v>Belum Diisi</v>
      </c>
      <c r="I358" s="592" t="s">
        <v>26</v>
      </c>
      <c r="J358" s="593" t="str">
        <f>IF($D$357="Y/T","Isi Sasaran",IF($E$357=0,0,IF(I358="Y",1,IF(I358="T",0,"Isi Dulu"))))</f>
        <v>Isi Sasaran</v>
      </c>
      <c r="K358" s="592" t="s">
        <v>26</v>
      </c>
      <c r="L358" s="593" t="str">
        <f>IF($D$357="Y/T","Isi Sasaran",IF($E$357=0,0,IF(K358="Y",1,IF(K358="T",0,"Isi Dulu"))))</f>
        <v>Isi Sasaran</v>
      </c>
      <c r="M358" s="849"/>
      <c r="N358" s="852"/>
    </row>
    <row r="359" spans="2:14" ht="15.75">
      <c r="B359" s="837"/>
      <c r="C359" s="840"/>
      <c r="D359" s="858"/>
      <c r="E359" s="855"/>
      <c r="F359" s="549">
        <v>3</v>
      </c>
      <c r="G359" s="550"/>
      <c r="H359" s="598" t="str">
        <f t="shared" si="6"/>
        <v>Belum Diisi</v>
      </c>
      <c r="I359" s="592" t="s">
        <v>26</v>
      </c>
      <c r="J359" s="593" t="str">
        <f>IF($D$357="Y/T","Isi Sasaran",IF($E$357=0,0,IF(I359="Y",1,IF(I359="T",0,"Isi Dulu"))))</f>
        <v>Isi Sasaran</v>
      </c>
      <c r="K359" s="592" t="s">
        <v>26</v>
      </c>
      <c r="L359" s="593" t="str">
        <f>IF($D$357="Y/T","Isi Sasaran",IF($E$357=0,0,IF(K359="Y",1,IF(K359="T",0,"Isi Dulu"))))</f>
        <v>Isi Sasaran</v>
      </c>
      <c r="M359" s="849"/>
      <c r="N359" s="852"/>
    </row>
    <row r="360" spans="2:14" ht="15.75">
      <c r="B360" s="837"/>
      <c r="C360" s="840"/>
      <c r="D360" s="858"/>
      <c r="E360" s="855"/>
      <c r="F360" s="549">
        <v>4</v>
      </c>
      <c r="G360" s="550"/>
      <c r="H360" s="598" t="str">
        <f t="shared" si="6"/>
        <v>Belum Diisi</v>
      </c>
      <c r="I360" s="592" t="s">
        <v>26</v>
      </c>
      <c r="J360" s="593" t="str">
        <f>IF($D$357="Y/T","Isi Sasaran",IF($E$357=0,0,IF(I360="Y",1,IF(I360="T",0,"Isi Dulu"))))</f>
        <v>Isi Sasaran</v>
      </c>
      <c r="K360" s="592" t="s">
        <v>26</v>
      </c>
      <c r="L360" s="593" t="str">
        <f>IF($D$357="Y/T","Isi Sasaran",IF($E$357=0,0,IF(K360="Y",1,IF(K360="T",0,"Isi Dulu"))))</f>
        <v>Isi Sasaran</v>
      </c>
      <c r="M360" s="849"/>
      <c r="N360" s="852"/>
    </row>
    <row r="361" spans="2:14" ht="15.75">
      <c r="B361" s="838"/>
      <c r="C361" s="841"/>
      <c r="D361" s="859"/>
      <c r="E361" s="856"/>
      <c r="F361" s="569">
        <v>5</v>
      </c>
      <c r="G361" s="570"/>
      <c r="H361" s="599" t="str">
        <f t="shared" si="6"/>
        <v>Belum Diisi</v>
      </c>
      <c r="I361" s="595" t="s">
        <v>26</v>
      </c>
      <c r="J361" s="596" t="str">
        <f>IF($D$357="Y/T","Isi Sasaran",IF($E$357=0,0,IF(I361="Y",1,IF(I361="T",0,"Isi Dulu"))))</f>
        <v>Isi Sasaran</v>
      </c>
      <c r="K361" s="595" t="s">
        <v>26</v>
      </c>
      <c r="L361" s="596" t="str">
        <f>IF($D$357="Y/T","Isi Sasaran",IF($E$357=0,0,IF(K361="Y",1,IF(K361="T",0,"Isi Dulu"))))</f>
        <v>Isi Sasaran</v>
      </c>
      <c r="M361" s="850"/>
      <c r="N361" s="853"/>
    </row>
    <row r="362" spans="2:14" ht="15.75">
      <c r="B362" s="836">
        <v>11</v>
      </c>
      <c r="C362" s="839"/>
      <c r="D362" s="857" t="s">
        <v>26</v>
      </c>
      <c r="E362" s="854" t="str">
        <f>IF(D362="Y",1,IF(D362="T",0,IF(D362="Y/T","Belum diisi","Error")))</f>
        <v>Belum diisi</v>
      </c>
      <c r="F362" s="528">
        <v>1</v>
      </c>
      <c r="G362" s="529"/>
      <c r="H362" s="600" t="str">
        <f t="shared" si="6"/>
        <v>Belum Diisi</v>
      </c>
      <c r="I362" s="590" t="s">
        <v>26</v>
      </c>
      <c r="J362" s="591" t="str">
        <f>IF($D$362="Y/T","Isi Sasaran",IF($E$362=0,0,IF(I362="Y",1,IF(I362="T",0,"Isi Dulu"))))</f>
        <v>Isi Sasaran</v>
      </c>
      <c r="K362" s="590" t="s">
        <v>26</v>
      </c>
      <c r="L362" s="591" t="str">
        <f>IF($D$362="Y/T","Isi Sasaran",IF($E$362=0,0,IF(K362="Y",1,IF(K362="T",0,"Isi Dulu"))))</f>
        <v>Isi Sasaran</v>
      </c>
      <c r="M362" s="848" t="s">
        <v>26</v>
      </c>
      <c r="N362" s="851" t="str">
        <f>IF(M362="Y",1,IF(M362="T",0,IF(M362="Y/T","Belum diisi","Error")))</f>
        <v>Belum diisi</v>
      </c>
    </row>
    <row r="363" spans="2:14" ht="15.75">
      <c r="B363" s="837"/>
      <c r="C363" s="840"/>
      <c r="D363" s="858"/>
      <c r="E363" s="855"/>
      <c r="F363" s="549">
        <v>2</v>
      </c>
      <c r="G363" s="550"/>
      <c r="H363" s="598" t="str">
        <f t="shared" si="6"/>
        <v>Belum Diisi</v>
      </c>
      <c r="I363" s="592" t="s">
        <v>26</v>
      </c>
      <c r="J363" s="593" t="str">
        <f>IF($D$362="Y/T","Isi Sasaran",IF($E$362=0,0,IF(I363="Y",1,IF(I363="T",0,"Isi Dulu"))))</f>
        <v>Isi Sasaran</v>
      </c>
      <c r="K363" s="592" t="s">
        <v>26</v>
      </c>
      <c r="L363" s="593" t="str">
        <f>IF($D$362="Y/T","Isi Sasaran",IF($E$362=0,0,IF(K363="Y",1,IF(K363="T",0,"Isi Dulu"))))</f>
        <v>Isi Sasaran</v>
      </c>
      <c r="M363" s="849"/>
      <c r="N363" s="852"/>
    </row>
    <row r="364" spans="2:14" ht="15.75">
      <c r="B364" s="837"/>
      <c r="C364" s="840"/>
      <c r="D364" s="858"/>
      <c r="E364" s="855"/>
      <c r="F364" s="549">
        <v>3</v>
      </c>
      <c r="G364" s="550"/>
      <c r="H364" s="598" t="str">
        <f t="shared" si="6"/>
        <v>Belum Diisi</v>
      </c>
      <c r="I364" s="592" t="s">
        <v>26</v>
      </c>
      <c r="J364" s="593" t="str">
        <f>IF($D$362="Y/T","Isi Sasaran",IF($E$362=0,0,IF(I364="Y",1,IF(I364="T",0,"Isi Dulu"))))</f>
        <v>Isi Sasaran</v>
      </c>
      <c r="K364" s="592" t="s">
        <v>26</v>
      </c>
      <c r="L364" s="593" t="str">
        <f>IF($D$362="Y/T","Isi Sasaran",IF($E$362=0,0,IF(K364="Y",1,IF(K364="T",0,"Isi Dulu"))))</f>
        <v>Isi Sasaran</v>
      </c>
      <c r="M364" s="849"/>
      <c r="N364" s="852"/>
    </row>
    <row r="365" spans="2:14" ht="15.75">
      <c r="B365" s="837"/>
      <c r="C365" s="840"/>
      <c r="D365" s="858"/>
      <c r="E365" s="855"/>
      <c r="F365" s="549">
        <v>4</v>
      </c>
      <c r="G365" s="550"/>
      <c r="H365" s="598" t="str">
        <f t="shared" si="6"/>
        <v>Belum Diisi</v>
      </c>
      <c r="I365" s="592" t="s">
        <v>26</v>
      </c>
      <c r="J365" s="593" t="str">
        <f>IF($D$362="Y/T","Isi Sasaran",IF($E$362=0,0,IF(I365="Y",1,IF(I365="T",0,"Isi Dulu"))))</f>
        <v>Isi Sasaran</v>
      </c>
      <c r="K365" s="592" t="s">
        <v>26</v>
      </c>
      <c r="L365" s="593" t="str">
        <f>IF($D$362="Y/T","Isi Sasaran",IF($E$362=0,0,IF(K365="Y",1,IF(K365="T",0,"Isi Dulu"))))</f>
        <v>Isi Sasaran</v>
      </c>
      <c r="M365" s="849"/>
      <c r="N365" s="852"/>
    </row>
    <row r="366" spans="2:14" ht="15.75">
      <c r="B366" s="838"/>
      <c r="C366" s="841"/>
      <c r="D366" s="859"/>
      <c r="E366" s="856"/>
      <c r="F366" s="569">
        <v>5</v>
      </c>
      <c r="G366" s="570"/>
      <c r="H366" s="599" t="str">
        <f t="shared" si="6"/>
        <v>Belum Diisi</v>
      </c>
      <c r="I366" s="595" t="s">
        <v>26</v>
      </c>
      <c r="J366" s="596" t="str">
        <f>IF($D$362="Y/T","Isi Sasaran",IF($E$362=0,0,IF(I366="Y",1,IF(I366="T",0,"Isi Dulu"))))</f>
        <v>Isi Sasaran</v>
      </c>
      <c r="K366" s="595" t="s">
        <v>26</v>
      </c>
      <c r="L366" s="596" t="str">
        <f>IF($D$362="Y/T","Isi Sasaran",IF($E$362=0,0,IF(K366="Y",1,IF(K366="T",0,"Isi Dulu"))))</f>
        <v>Isi Sasaran</v>
      </c>
      <c r="M366" s="850"/>
      <c r="N366" s="853"/>
    </row>
    <row r="367" spans="2:14" ht="15.75">
      <c r="B367" s="836">
        <v>12</v>
      </c>
      <c r="C367" s="839"/>
      <c r="D367" s="857" t="s">
        <v>26</v>
      </c>
      <c r="E367" s="854" t="str">
        <f>IF(D367="Y",1,IF(D367="T",0,IF(D367="Y/T","Belum diisi","Error")))</f>
        <v>Belum diisi</v>
      </c>
      <c r="F367" s="528">
        <v>1</v>
      </c>
      <c r="G367" s="529"/>
      <c r="H367" s="600" t="str">
        <f t="shared" si="6"/>
        <v>Belum Diisi</v>
      </c>
      <c r="I367" s="590" t="s">
        <v>26</v>
      </c>
      <c r="J367" s="591" t="str">
        <f>IF($D$367="Y/T","Isi Sasaran",IF($E$367=0,0,IF(I367="Y",1,IF(I367="T",0,"Isi Dulu"))))</f>
        <v>Isi Sasaran</v>
      </c>
      <c r="K367" s="590" t="s">
        <v>26</v>
      </c>
      <c r="L367" s="591" t="str">
        <f>IF($D$367="Y/T","Isi Sasaran",IF($E$367=0,0,IF(K367="Y",1,IF(K367="T",0,"Isi Dulu"))))</f>
        <v>Isi Sasaran</v>
      </c>
      <c r="M367" s="848" t="s">
        <v>26</v>
      </c>
      <c r="N367" s="851" t="str">
        <f>IF(M367="Y",1,IF(M367="T",0,IF(M367="Y/T","Belum diisi","Error")))</f>
        <v>Belum diisi</v>
      </c>
    </row>
    <row r="368" spans="2:14" ht="15.75">
      <c r="B368" s="837"/>
      <c r="C368" s="840"/>
      <c r="D368" s="858"/>
      <c r="E368" s="855"/>
      <c r="F368" s="549">
        <v>2</v>
      </c>
      <c r="G368" s="550"/>
      <c r="H368" s="598" t="str">
        <f t="shared" si="6"/>
        <v>Belum Diisi</v>
      </c>
      <c r="I368" s="592" t="s">
        <v>26</v>
      </c>
      <c r="J368" s="593" t="str">
        <f>IF($D$367="Y/T","Isi Sasaran",IF($E$367=0,0,IF(I368="Y",1,IF(I368="T",0,"Isi Dulu"))))</f>
        <v>Isi Sasaran</v>
      </c>
      <c r="K368" s="592" t="s">
        <v>26</v>
      </c>
      <c r="L368" s="593" t="str">
        <f>IF($D$367="Y/T","Isi Sasaran",IF($E$367=0,0,IF(K368="Y",1,IF(K368="T",0,"Isi Dulu"))))</f>
        <v>Isi Sasaran</v>
      </c>
      <c r="M368" s="849"/>
      <c r="N368" s="852"/>
    </row>
    <row r="369" spans="2:14" ht="15.75">
      <c r="B369" s="837"/>
      <c r="C369" s="840"/>
      <c r="D369" s="858"/>
      <c r="E369" s="855"/>
      <c r="F369" s="549">
        <v>3</v>
      </c>
      <c r="G369" s="550"/>
      <c r="H369" s="598" t="str">
        <f t="shared" si="6"/>
        <v>Belum Diisi</v>
      </c>
      <c r="I369" s="592" t="s">
        <v>26</v>
      </c>
      <c r="J369" s="593" t="str">
        <f>IF($D$367="Y/T","Isi Sasaran",IF($E$367=0,0,IF(I369="Y",1,IF(I369="T",0,"Isi Dulu"))))</f>
        <v>Isi Sasaran</v>
      </c>
      <c r="K369" s="592" t="s">
        <v>26</v>
      </c>
      <c r="L369" s="593" t="str">
        <f>IF($D$367="Y/T","Isi Sasaran",IF($E$367=0,0,IF(K369="Y",1,IF(K369="T",0,"Isi Dulu"))))</f>
        <v>Isi Sasaran</v>
      </c>
      <c r="M369" s="849"/>
      <c r="N369" s="852"/>
    </row>
    <row r="370" spans="2:14" ht="15.75">
      <c r="B370" s="837"/>
      <c r="C370" s="840"/>
      <c r="D370" s="858"/>
      <c r="E370" s="855"/>
      <c r="F370" s="549">
        <v>4</v>
      </c>
      <c r="G370" s="550"/>
      <c r="H370" s="598" t="str">
        <f t="shared" si="6"/>
        <v>Belum Diisi</v>
      </c>
      <c r="I370" s="592" t="s">
        <v>26</v>
      </c>
      <c r="J370" s="593" t="str">
        <f>IF($D$367="Y/T","Isi Sasaran",IF($E$367=0,0,IF(I370="Y",1,IF(I370="T",0,"Isi Dulu"))))</f>
        <v>Isi Sasaran</v>
      </c>
      <c r="K370" s="592" t="s">
        <v>26</v>
      </c>
      <c r="L370" s="593" t="str">
        <f>IF($D$367="Y/T","Isi Sasaran",IF($E$367=0,0,IF(K370="Y",1,IF(K370="T",0,"Isi Dulu"))))</f>
        <v>Isi Sasaran</v>
      </c>
      <c r="M370" s="849"/>
      <c r="N370" s="852"/>
    </row>
    <row r="371" spans="2:14" ht="15.75">
      <c r="B371" s="838"/>
      <c r="C371" s="841"/>
      <c r="D371" s="859"/>
      <c r="E371" s="856"/>
      <c r="F371" s="569">
        <v>5</v>
      </c>
      <c r="G371" s="570"/>
      <c r="H371" s="599" t="str">
        <f t="shared" si="6"/>
        <v>Belum Diisi</v>
      </c>
      <c r="I371" s="595" t="s">
        <v>26</v>
      </c>
      <c r="J371" s="596" t="str">
        <f>IF($D$367="Y/T","Isi Sasaran",IF($E$367=0,0,IF(I371="Y",1,IF(I371="T",0,"Isi Dulu"))))</f>
        <v>Isi Sasaran</v>
      </c>
      <c r="K371" s="595" t="s">
        <v>26</v>
      </c>
      <c r="L371" s="596" t="str">
        <f>IF($D$367="Y/T","Isi Sasaran",IF($E$367=0,0,IF(K371="Y",1,IF(K371="T",0,"Isi Dulu"))))</f>
        <v>Isi Sasaran</v>
      </c>
      <c r="M371" s="850"/>
      <c r="N371" s="853"/>
    </row>
    <row r="372" spans="2:14" ht="15.75">
      <c r="B372" s="836">
        <v>13</v>
      </c>
      <c r="C372" s="839"/>
      <c r="D372" s="857" t="s">
        <v>26</v>
      </c>
      <c r="E372" s="854" t="str">
        <f>IF(D372="Y",1,IF(D372="T",0,IF(D372="Y/T","Belum diisi","Error")))</f>
        <v>Belum diisi</v>
      </c>
      <c r="F372" s="528">
        <v>1</v>
      </c>
      <c r="G372" s="529"/>
      <c r="H372" s="600" t="str">
        <f t="shared" si="6"/>
        <v>Belum Diisi</v>
      </c>
      <c r="I372" s="590" t="s">
        <v>26</v>
      </c>
      <c r="J372" s="591" t="str">
        <f>IF($D$372="Y/T","Isi Sasaran",IF($E$372=0,0,IF(I372="Y",1,IF(I372="T",0,"Isi Dulu"))))</f>
        <v>Isi Sasaran</v>
      </c>
      <c r="K372" s="590" t="s">
        <v>26</v>
      </c>
      <c r="L372" s="591" t="str">
        <f>IF($D$372="Y/T","Isi Sasaran",IF($E$372=0,0,IF(K372="Y",1,IF(K372="T",0,"Isi Dulu"))))</f>
        <v>Isi Sasaran</v>
      </c>
      <c r="M372" s="848" t="s">
        <v>26</v>
      </c>
      <c r="N372" s="851" t="str">
        <f>IF(M372="Y",1,IF(M372="T",0,IF(M372="Y/T","Belum diisi","Error")))</f>
        <v>Belum diisi</v>
      </c>
    </row>
    <row r="373" spans="2:14" ht="15.75">
      <c r="B373" s="837"/>
      <c r="C373" s="840"/>
      <c r="D373" s="858"/>
      <c r="E373" s="855"/>
      <c r="F373" s="549">
        <v>2</v>
      </c>
      <c r="G373" s="550"/>
      <c r="H373" s="598" t="str">
        <f t="shared" si="6"/>
        <v>Belum Diisi</v>
      </c>
      <c r="I373" s="592" t="s">
        <v>26</v>
      </c>
      <c r="J373" s="593" t="str">
        <f>IF($D$372="Y/T","Isi Sasaran",IF($E$372=0,0,IF(I373="Y",1,IF(I373="T",0,"Isi Dulu"))))</f>
        <v>Isi Sasaran</v>
      </c>
      <c r="K373" s="592" t="s">
        <v>26</v>
      </c>
      <c r="L373" s="593" t="str">
        <f>IF($D$372="Y/T","Isi Sasaran",IF($E$372=0,0,IF(K373="Y",1,IF(K373="T",0,"Isi Dulu"))))</f>
        <v>Isi Sasaran</v>
      </c>
      <c r="M373" s="849"/>
      <c r="N373" s="852"/>
    </row>
    <row r="374" spans="2:14" ht="15.75">
      <c r="B374" s="837"/>
      <c r="C374" s="840"/>
      <c r="D374" s="858"/>
      <c r="E374" s="855"/>
      <c r="F374" s="549">
        <v>3</v>
      </c>
      <c r="G374" s="550"/>
      <c r="H374" s="598" t="str">
        <f t="shared" si="6"/>
        <v>Belum Diisi</v>
      </c>
      <c r="I374" s="592" t="s">
        <v>26</v>
      </c>
      <c r="J374" s="593" t="str">
        <f>IF($D$372="Y/T","Isi Sasaran",IF($E$372=0,0,IF(I374="Y",1,IF(I374="T",0,"Isi Dulu"))))</f>
        <v>Isi Sasaran</v>
      </c>
      <c r="K374" s="592" t="s">
        <v>26</v>
      </c>
      <c r="L374" s="593" t="str">
        <f>IF($D$372="Y/T","Isi Sasaran",IF($E$372=0,0,IF(K374="Y",1,IF(K374="T",0,"Isi Dulu"))))</f>
        <v>Isi Sasaran</v>
      </c>
      <c r="M374" s="849"/>
      <c r="N374" s="852"/>
    </row>
    <row r="375" spans="2:14" ht="15.75">
      <c r="B375" s="837"/>
      <c r="C375" s="840"/>
      <c r="D375" s="858"/>
      <c r="E375" s="855"/>
      <c r="F375" s="549">
        <v>4</v>
      </c>
      <c r="G375" s="550"/>
      <c r="H375" s="598" t="str">
        <f t="shared" si="6"/>
        <v>Belum Diisi</v>
      </c>
      <c r="I375" s="592" t="s">
        <v>26</v>
      </c>
      <c r="J375" s="593" t="str">
        <f>IF($D$372="Y/T","Isi Sasaran",IF($E$372=0,0,IF(I375="Y",1,IF(I375="T",0,"Isi Dulu"))))</f>
        <v>Isi Sasaran</v>
      </c>
      <c r="K375" s="592" t="s">
        <v>26</v>
      </c>
      <c r="L375" s="593" t="str">
        <f>IF($D$372="Y/T","Isi Sasaran",IF($E$372=0,0,IF(K375="Y",1,IF(K375="T",0,"Isi Dulu"))))</f>
        <v>Isi Sasaran</v>
      </c>
      <c r="M375" s="849"/>
      <c r="N375" s="852"/>
    </row>
    <row r="376" spans="2:14" ht="15.75">
      <c r="B376" s="838"/>
      <c r="C376" s="841"/>
      <c r="D376" s="859"/>
      <c r="E376" s="856"/>
      <c r="F376" s="569">
        <v>5</v>
      </c>
      <c r="G376" s="570"/>
      <c r="H376" s="599" t="str">
        <f t="shared" ref="H376:H411" si="7">IF(OR(J376="Isi Dulu",L376="Isi Dulu",J376="Isi Sasaran",L376="Isi Sasaran"),"Belum Diisi",IF(SUM(J376,L376)=2,1,IF(SUM(J376,L376)=1,0,IF(SUM(J376,L376)=0,0,"Error"))))</f>
        <v>Belum Diisi</v>
      </c>
      <c r="I376" s="595" t="s">
        <v>26</v>
      </c>
      <c r="J376" s="596" t="str">
        <f>IF($D$372="Y/T","Isi Sasaran",IF($E$372=0,0,IF(I376="Y",1,IF(I376="T",0,"Isi Dulu"))))</f>
        <v>Isi Sasaran</v>
      </c>
      <c r="K376" s="595" t="s">
        <v>26</v>
      </c>
      <c r="L376" s="596" t="str">
        <f>IF($D$372="Y/T","Isi Sasaran",IF($E$372=0,0,IF(K376="Y",1,IF(K376="T",0,"Isi Dulu"))))</f>
        <v>Isi Sasaran</v>
      </c>
      <c r="M376" s="850"/>
      <c r="N376" s="853"/>
    </row>
    <row r="377" spans="2:14" ht="15.75">
      <c r="B377" s="836">
        <v>14</v>
      </c>
      <c r="C377" s="839"/>
      <c r="D377" s="857" t="s">
        <v>26</v>
      </c>
      <c r="E377" s="854" t="str">
        <f>IF(D377="Y",1,IF(D377="T",0,IF(D377="Y/T","Belum diisi","Error")))</f>
        <v>Belum diisi</v>
      </c>
      <c r="F377" s="528">
        <v>1</v>
      </c>
      <c r="G377" s="529"/>
      <c r="H377" s="600" t="str">
        <f t="shared" si="7"/>
        <v>Belum Diisi</v>
      </c>
      <c r="I377" s="590" t="s">
        <v>26</v>
      </c>
      <c r="J377" s="591" t="str">
        <f>IF($D$377="Y/T","Isi Sasaran",IF($E$377=0,0,IF(I377="Y",1,IF(I377="T",0,"Isi Dulu"))))</f>
        <v>Isi Sasaran</v>
      </c>
      <c r="K377" s="590" t="s">
        <v>26</v>
      </c>
      <c r="L377" s="591" t="str">
        <f>IF($D$377="Y/T","Isi Sasaran",IF($E$377=0,0,IF(K377="Y",1,IF(K377="T",0,"Isi Dulu"))))</f>
        <v>Isi Sasaran</v>
      </c>
      <c r="M377" s="848" t="s">
        <v>26</v>
      </c>
      <c r="N377" s="851" t="str">
        <f>IF(M377="Y",1,IF(M377="T",0,IF(M377="Y/T","Belum diisi","Error")))</f>
        <v>Belum diisi</v>
      </c>
    </row>
    <row r="378" spans="2:14" ht="15.75">
      <c r="B378" s="837"/>
      <c r="C378" s="840"/>
      <c r="D378" s="858"/>
      <c r="E378" s="855"/>
      <c r="F378" s="549">
        <v>2</v>
      </c>
      <c r="G378" s="550"/>
      <c r="H378" s="598" t="str">
        <f t="shared" si="7"/>
        <v>Belum Diisi</v>
      </c>
      <c r="I378" s="592" t="s">
        <v>26</v>
      </c>
      <c r="J378" s="593" t="str">
        <f>IF($D$377="Y/T","Isi Sasaran",IF($E$377=0,0,IF(I378="Y",1,IF(I378="T",0,"Isi Dulu"))))</f>
        <v>Isi Sasaran</v>
      </c>
      <c r="K378" s="592" t="s">
        <v>26</v>
      </c>
      <c r="L378" s="593" t="str">
        <f>IF($D$377="Y/T","Isi Sasaran",IF($E$377=0,0,IF(K378="Y",1,IF(K378="T",0,"Isi Dulu"))))</f>
        <v>Isi Sasaran</v>
      </c>
      <c r="M378" s="849"/>
      <c r="N378" s="852"/>
    </row>
    <row r="379" spans="2:14" ht="15.75">
      <c r="B379" s="837"/>
      <c r="C379" s="840"/>
      <c r="D379" s="858"/>
      <c r="E379" s="855"/>
      <c r="F379" s="549">
        <v>3</v>
      </c>
      <c r="G379" s="550"/>
      <c r="H379" s="598" t="str">
        <f t="shared" si="7"/>
        <v>Belum Diisi</v>
      </c>
      <c r="I379" s="592" t="s">
        <v>26</v>
      </c>
      <c r="J379" s="593" t="str">
        <f>IF($D$377="Y/T","Isi Sasaran",IF($E$377=0,0,IF(I379="Y",1,IF(I379="T",0,"Isi Dulu"))))</f>
        <v>Isi Sasaran</v>
      </c>
      <c r="K379" s="592" t="s">
        <v>26</v>
      </c>
      <c r="L379" s="593" t="str">
        <f>IF($D$377="Y/T","Isi Sasaran",IF($E$377=0,0,IF(K379="Y",1,IF(K379="T",0,"Isi Dulu"))))</f>
        <v>Isi Sasaran</v>
      </c>
      <c r="M379" s="849"/>
      <c r="N379" s="852"/>
    </row>
    <row r="380" spans="2:14" ht="15.75">
      <c r="B380" s="837"/>
      <c r="C380" s="840"/>
      <c r="D380" s="858"/>
      <c r="E380" s="855"/>
      <c r="F380" s="549">
        <v>4</v>
      </c>
      <c r="G380" s="550"/>
      <c r="H380" s="598" t="str">
        <f t="shared" si="7"/>
        <v>Belum Diisi</v>
      </c>
      <c r="I380" s="592" t="s">
        <v>26</v>
      </c>
      <c r="J380" s="593" t="str">
        <f>IF($D$377="Y/T","Isi Sasaran",IF($E$377=0,0,IF(I380="Y",1,IF(I380="T",0,"Isi Dulu"))))</f>
        <v>Isi Sasaran</v>
      </c>
      <c r="K380" s="592" t="s">
        <v>26</v>
      </c>
      <c r="L380" s="593" t="str">
        <f>IF($D$377="Y/T","Isi Sasaran",IF($E$377=0,0,IF(K380="Y",1,IF(K380="T",0,"Isi Dulu"))))</f>
        <v>Isi Sasaran</v>
      </c>
      <c r="M380" s="849"/>
      <c r="N380" s="852"/>
    </row>
    <row r="381" spans="2:14" ht="15.75">
      <c r="B381" s="838"/>
      <c r="C381" s="841"/>
      <c r="D381" s="859"/>
      <c r="E381" s="856"/>
      <c r="F381" s="569">
        <v>5</v>
      </c>
      <c r="G381" s="570"/>
      <c r="H381" s="599" t="str">
        <f t="shared" si="7"/>
        <v>Belum Diisi</v>
      </c>
      <c r="I381" s="595" t="s">
        <v>26</v>
      </c>
      <c r="J381" s="596" t="str">
        <f>IF($D$377="Y/T","Isi Sasaran",IF($E$377=0,0,IF(I381="Y",1,IF(I381="T",0,"Isi Dulu"))))</f>
        <v>Isi Sasaran</v>
      </c>
      <c r="K381" s="595" t="s">
        <v>26</v>
      </c>
      <c r="L381" s="596" t="str">
        <f>IF($D$377="Y/T","Isi Sasaran",IF($E$377=0,0,IF(K381="Y",1,IF(K381="T",0,"Isi Dulu"))))</f>
        <v>Isi Sasaran</v>
      </c>
      <c r="M381" s="850"/>
      <c r="N381" s="853"/>
    </row>
    <row r="382" spans="2:14" ht="15.75">
      <c r="B382" s="836">
        <v>15</v>
      </c>
      <c r="C382" s="839"/>
      <c r="D382" s="857" t="s">
        <v>26</v>
      </c>
      <c r="E382" s="854" t="str">
        <f>IF(D382="Y",1,IF(D382="T",0,IF(D382="Y/T","Belum diisi","Error")))</f>
        <v>Belum diisi</v>
      </c>
      <c r="F382" s="528">
        <v>1</v>
      </c>
      <c r="G382" s="529"/>
      <c r="H382" s="600" t="str">
        <f t="shared" si="7"/>
        <v>Belum Diisi</v>
      </c>
      <c r="I382" s="590" t="s">
        <v>26</v>
      </c>
      <c r="J382" s="591" t="str">
        <f>IF($D$382="Y/T","Isi Sasaran",IF($E$382=0,0,IF(I382="Y",1,IF(I382="T",0,"Isi Dulu"))))</f>
        <v>Isi Sasaran</v>
      </c>
      <c r="K382" s="590" t="s">
        <v>26</v>
      </c>
      <c r="L382" s="591" t="str">
        <f>IF($D$382="Y/T","Isi Sasaran",IF($E$382=0,0,IF(K382="Y",1,IF(K382="T",0,"Isi Dulu"))))</f>
        <v>Isi Sasaran</v>
      </c>
      <c r="M382" s="848" t="s">
        <v>26</v>
      </c>
      <c r="N382" s="851" t="str">
        <f>IF(M382="Y",1,IF(M382="T",0,IF(M382="Y/T","Belum diisi","Error")))</f>
        <v>Belum diisi</v>
      </c>
    </row>
    <row r="383" spans="2:14" ht="15.75">
      <c r="B383" s="837"/>
      <c r="C383" s="840"/>
      <c r="D383" s="858"/>
      <c r="E383" s="855"/>
      <c r="F383" s="549">
        <v>2</v>
      </c>
      <c r="G383" s="550"/>
      <c r="H383" s="598" t="str">
        <f t="shared" si="7"/>
        <v>Belum Diisi</v>
      </c>
      <c r="I383" s="592" t="s">
        <v>26</v>
      </c>
      <c r="J383" s="593" t="str">
        <f>IF($D$382="Y/T","Isi Sasaran",IF($E$382=0,0,IF(I383="Y",1,IF(I383="T",0,"Isi Dulu"))))</f>
        <v>Isi Sasaran</v>
      </c>
      <c r="K383" s="592" t="s">
        <v>26</v>
      </c>
      <c r="L383" s="593" t="str">
        <f>IF($D$382="Y/T","Isi Sasaran",IF($E$382=0,0,IF(K383="Y",1,IF(K383="T",0,"Isi Dulu"))))</f>
        <v>Isi Sasaran</v>
      </c>
      <c r="M383" s="849"/>
      <c r="N383" s="852"/>
    </row>
    <row r="384" spans="2:14" ht="15.75">
      <c r="B384" s="837"/>
      <c r="C384" s="840"/>
      <c r="D384" s="858"/>
      <c r="E384" s="855"/>
      <c r="F384" s="549">
        <v>3</v>
      </c>
      <c r="G384" s="550"/>
      <c r="H384" s="598" t="str">
        <f t="shared" si="7"/>
        <v>Belum Diisi</v>
      </c>
      <c r="I384" s="592" t="s">
        <v>26</v>
      </c>
      <c r="J384" s="593" t="str">
        <f>IF($D$382="Y/T","Isi Sasaran",IF($E$382=0,0,IF(I384="Y",1,IF(I384="T",0,"Isi Dulu"))))</f>
        <v>Isi Sasaran</v>
      </c>
      <c r="K384" s="592" t="s">
        <v>26</v>
      </c>
      <c r="L384" s="593" t="str">
        <f>IF($D$382="Y/T","Isi Sasaran",IF($E$382=0,0,IF(K384="Y",1,IF(K384="T",0,"Isi Dulu"))))</f>
        <v>Isi Sasaran</v>
      </c>
      <c r="M384" s="849"/>
      <c r="N384" s="852"/>
    </row>
    <row r="385" spans="2:14" ht="15.75">
      <c r="B385" s="837"/>
      <c r="C385" s="840"/>
      <c r="D385" s="858"/>
      <c r="E385" s="855"/>
      <c r="F385" s="549">
        <v>4</v>
      </c>
      <c r="G385" s="550"/>
      <c r="H385" s="598" t="str">
        <f t="shared" si="7"/>
        <v>Belum Diisi</v>
      </c>
      <c r="I385" s="592" t="s">
        <v>26</v>
      </c>
      <c r="J385" s="593" t="str">
        <f>IF($D$382="Y/T","Isi Sasaran",IF($E$382=0,0,IF(I385="Y",1,IF(I385="T",0,"Isi Dulu"))))</f>
        <v>Isi Sasaran</v>
      </c>
      <c r="K385" s="592" t="s">
        <v>26</v>
      </c>
      <c r="L385" s="593" t="str">
        <f>IF($D$382="Y/T","Isi Sasaran",IF($E$382=0,0,IF(K385="Y",1,IF(K385="T",0,"Isi Dulu"))))</f>
        <v>Isi Sasaran</v>
      </c>
      <c r="M385" s="849"/>
      <c r="N385" s="852"/>
    </row>
    <row r="386" spans="2:14" ht="15.75">
      <c r="B386" s="838"/>
      <c r="C386" s="841"/>
      <c r="D386" s="859"/>
      <c r="E386" s="856"/>
      <c r="F386" s="569">
        <v>5</v>
      </c>
      <c r="G386" s="570"/>
      <c r="H386" s="599" t="str">
        <f t="shared" si="7"/>
        <v>Belum Diisi</v>
      </c>
      <c r="I386" s="595" t="s">
        <v>26</v>
      </c>
      <c r="J386" s="596" t="str">
        <f>IF($D$382="Y/T","Isi Sasaran",IF($E$382=0,0,IF(I386="Y",1,IF(I386="T",0,"Isi Dulu"))))</f>
        <v>Isi Sasaran</v>
      </c>
      <c r="K386" s="595" t="s">
        <v>26</v>
      </c>
      <c r="L386" s="596" t="str">
        <f>IF($D$382="Y/T","Isi Sasaran",IF($E$382=0,0,IF(K386="Y",1,IF(K386="T",0,"Isi Dulu"))))</f>
        <v>Isi Sasaran</v>
      </c>
      <c r="M386" s="850"/>
      <c r="N386" s="853"/>
    </row>
    <row r="387" spans="2:14" ht="15.75">
      <c r="B387" s="836">
        <v>16</v>
      </c>
      <c r="C387" s="839"/>
      <c r="D387" s="857" t="s">
        <v>26</v>
      </c>
      <c r="E387" s="854" t="str">
        <f>IF(D387="Y",1,IF(D387="T",0,IF(D387="Y/T","Belum diisi","Error")))</f>
        <v>Belum diisi</v>
      </c>
      <c r="F387" s="528">
        <v>1</v>
      </c>
      <c r="G387" s="529"/>
      <c r="H387" s="600" t="str">
        <f t="shared" si="7"/>
        <v>Belum Diisi</v>
      </c>
      <c r="I387" s="590" t="s">
        <v>26</v>
      </c>
      <c r="J387" s="591" t="str">
        <f>IF($D$387="Y/T","Isi Sasaran",IF($E$387=0,0,IF(I387="Y",1,IF(I387="T",0,"Isi Dulu"))))</f>
        <v>Isi Sasaran</v>
      </c>
      <c r="K387" s="590" t="s">
        <v>26</v>
      </c>
      <c r="L387" s="591" t="str">
        <f>IF($D$387="Y/T","Isi Sasaran",IF($E$387=0,0,IF(K387="Y",1,IF(K387="T",0,"Isi Dulu"))))</f>
        <v>Isi Sasaran</v>
      </c>
      <c r="M387" s="848" t="s">
        <v>26</v>
      </c>
      <c r="N387" s="851" t="str">
        <f>IF(M387="Y",1,IF(M387="T",0,IF(M387="Y/T","Belum diisi","Error")))</f>
        <v>Belum diisi</v>
      </c>
    </row>
    <row r="388" spans="2:14" ht="15.75">
      <c r="B388" s="837"/>
      <c r="C388" s="840"/>
      <c r="D388" s="858"/>
      <c r="E388" s="855"/>
      <c r="F388" s="549">
        <v>2</v>
      </c>
      <c r="G388" s="550"/>
      <c r="H388" s="598" t="str">
        <f t="shared" si="7"/>
        <v>Belum Diisi</v>
      </c>
      <c r="I388" s="592" t="s">
        <v>26</v>
      </c>
      <c r="J388" s="593" t="str">
        <f>IF($D$387="Y/T","Isi Sasaran",IF($E$387=0,0,IF(I388="Y",1,IF(I388="T",0,"Isi Dulu"))))</f>
        <v>Isi Sasaran</v>
      </c>
      <c r="K388" s="592" t="s">
        <v>26</v>
      </c>
      <c r="L388" s="593" t="str">
        <f>IF($D$387="Y/T","Isi Sasaran",IF($E$387=0,0,IF(K388="Y",1,IF(K388="T",0,"Isi Dulu"))))</f>
        <v>Isi Sasaran</v>
      </c>
      <c r="M388" s="849"/>
      <c r="N388" s="852"/>
    </row>
    <row r="389" spans="2:14" ht="15.75">
      <c r="B389" s="837"/>
      <c r="C389" s="840"/>
      <c r="D389" s="858"/>
      <c r="E389" s="855"/>
      <c r="F389" s="549">
        <v>3</v>
      </c>
      <c r="G389" s="550"/>
      <c r="H389" s="598" t="str">
        <f t="shared" si="7"/>
        <v>Belum Diisi</v>
      </c>
      <c r="I389" s="592" t="s">
        <v>26</v>
      </c>
      <c r="J389" s="593" t="str">
        <f>IF($D$387="Y/T","Isi Sasaran",IF($E$387=0,0,IF(I389="Y",1,IF(I389="T",0,"Isi Dulu"))))</f>
        <v>Isi Sasaran</v>
      </c>
      <c r="K389" s="592" t="s">
        <v>26</v>
      </c>
      <c r="L389" s="593" t="str">
        <f>IF($D$387="Y/T","Isi Sasaran",IF($E$387=0,0,IF(K389="Y",1,IF(K389="T",0,"Isi Dulu"))))</f>
        <v>Isi Sasaran</v>
      </c>
      <c r="M389" s="849"/>
      <c r="N389" s="852"/>
    </row>
    <row r="390" spans="2:14" ht="15.75">
      <c r="B390" s="837"/>
      <c r="C390" s="840"/>
      <c r="D390" s="858"/>
      <c r="E390" s="855"/>
      <c r="F390" s="549">
        <v>4</v>
      </c>
      <c r="G390" s="550"/>
      <c r="H390" s="598" t="str">
        <f t="shared" si="7"/>
        <v>Belum Diisi</v>
      </c>
      <c r="I390" s="592" t="s">
        <v>26</v>
      </c>
      <c r="J390" s="593" t="str">
        <f>IF($D$387="Y/T","Isi Sasaran",IF($E$387=0,0,IF(I390="Y",1,IF(I390="T",0,"Isi Dulu"))))</f>
        <v>Isi Sasaran</v>
      </c>
      <c r="K390" s="592" t="s">
        <v>26</v>
      </c>
      <c r="L390" s="593" t="str">
        <f>IF($D$387="Y/T","Isi Sasaran",IF($E$387=0,0,IF(K390="Y",1,IF(K390="T",0,"Isi Dulu"))))</f>
        <v>Isi Sasaran</v>
      </c>
      <c r="M390" s="849"/>
      <c r="N390" s="852"/>
    </row>
    <row r="391" spans="2:14" ht="15.75">
      <c r="B391" s="838"/>
      <c r="C391" s="841"/>
      <c r="D391" s="859"/>
      <c r="E391" s="856"/>
      <c r="F391" s="569">
        <v>5</v>
      </c>
      <c r="G391" s="570"/>
      <c r="H391" s="599" t="str">
        <f t="shared" si="7"/>
        <v>Belum Diisi</v>
      </c>
      <c r="I391" s="595" t="s">
        <v>26</v>
      </c>
      <c r="J391" s="596" t="str">
        <f>IF($D$387="Y/T","Isi Sasaran",IF($E$387=0,0,IF(I391="Y",1,IF(I391="T",0,"Isi Dulu"))))</f>
        <v>Isi Sasaran</v>
      </c>
      <c r="K391" s="595" t="s">
        <v>26</v>
      </c>
      <c r="L391" s="596" t="str">
        <f>IF($D$387="Y/T","Isi Sasaran",IF($E$387=0,0,IF(K391="Y",1,IF(K391="T",0,"Isi Dulu"))))</f>
        <v>Isi Sasaran</v>
      </c>
      <c r="M391" s="850"/>
      <c r="N391" s="853"/>
    </row>
    <row r="392" spans="2:14" ht="15.75">
      <c r="B392" s="836">
        <v>17</v>
      </c>
      <c r="C392" s="839"/>
      <c r="D392" s="857" t="s">
        <v>26</v>
      </c>
      <c r="E392" s="854" t="str">
        <f>IF(D392="Y",1,IF(D392="T",0,IF(D392="Y/T","Belum diisi","Error")))</f>
        <v>Belum diisi</v>
      </c>
      <c r="F392" s="528">
        <v>1</v>
      </c>
      <c r="G392" s="529"/>
      <c r="H392" s="600" t="str">
        <f t="shared" si="7"/>
        <v>Belum Diisi</v>
      </c>
      <c r="I392" s="590" t="s">
        <v>26</v>
      </c>
      <c r="J392" s="591" t="str">
        <f>IF($D$392="Y/T","Isi Sasaran",IF($E$392=0,0,IF(I392="Y",1,IF(I392="T",0,"Isi Dulu"))))</f>
        <v>Isi Sasaran</v>
      </c>
      <c r="K392" s="590" t="s">
        <v>26</v>
      </c>
      <c r="L392" s="591" t="str">
        <f>IF($D$392="Y/T","Isi Sasaran",IF($E$392=0,0,IF(K392="Y",1,IF(K392="T",0,"Isi Dulu"))))</f>
        <v>Isi Sasaran</v>
      </c>
      <c r="M392" s="848" t="s">
        <v>26</v>
      </c>
      <c r="N392" s="851" t="str">
        <f>IF(M392="Y",1,IF(M392="T",0,IF(M392="Y/T","Belum diisi","Error")))</f>
        <v>Belum diisi</v>
      </c>
    </row>
    <row r="393" spans="2:14" ht="15.75">
      <c r="B393" s="837"/>
      <c r="C393" s="840"/>
      <c r="D393" s="858"/>
      <c r="E393" s="855"/>
      <c r="F393" s="549">
        <v>2</v>
      </c>
      <c r="G393" s="550"/>
      <c r="H393" s="598" t="str">
        <f t="shared" si="7"/>
        <v>Belum Diisi</v>
      </c>
      <c r="I393" s="592" t="s">
        <v>26</v>
      </c>
      <c r="J393" s="593" t="str">
        <f>IF($D$392="Y/T","Isi Sasaran",IF($E$392=0,0,IF(I393="Y",1,IF(I393="T",0,"Isi Dulu"))))</f>
        <v>Isi Sasaran</v>
      </c>
      <c r="K393" s="592" t="s">
        <v>26</v>
      </c>
      <c r="L393" s="593" t="str">
        <f>IF($D$392="Y/T","Isi Sasaran",IF($E$392=0,0,IF(K393="Y",1,IF(K393="T",0,"Isi Dulu"))))</f>
        <v>Isi Sasaran</v>
      </c>
      <c r="M393" s="849"/>
      <c r="N393" s="852"/>
    </row>
    <row r="394" spans="2:14" ht="15.75">
      <c r="B394" s="837"/>
      <c r="C394" s="840"/>
      <c r="D394" s="858"/>
      <c r="E394" s="855"/>
      <c r="F394" s="549">
        <v>3</v>
      </c>
      <c r="G394" s="550"/>
      <c r="H394" s="598" t="str">
        <f t="shared" si="7"/>
        <v>Belum Diisi</v>
      </c>
      <c r="I394" s="592" t="s">
        <v>26</v>
      </c>
      <c r="J394" s="593" t="str">
        <f>IF($D$392="Y/T","Isi Sasaran",IF($E$392=0,0,IF(I394="Y",1,IF(I394="T",0,"Isi Dulu"))))</f>
        <v>Isi Sasaran</v>
      </c>
      <c r="K394" s="592" t="s">
        <v>26</v>
      </c>
      <c r="L394" s="593" t="str">
        <f>IF($D$392="Y/T","Isi Sasaran",IF($E$392=0,0,IF(K394="Y",1,IF(K394="T",0,"Isi Dulu"))))</f>
        <v>Isi Sasaran</v>
      </c>
      <c r="M394" s="849"/>
      <c r="N394" s="852"/>
    </row>
    <row r="395" spans="2:14" ht="15.75">
      <c r="B395" s="837"/>
      <c r="C395" s="840"/>
      <c r="D395" s="858"/>
      <c r="E395" s="855"/>
      <c r="F395" s="549">
        <v>4</v>
      </c>
      <c r="G395" s="550"/>
      <c r="H395" s="598" t="str">
        <f t="shared" si="7"/>
        <v>Belum Diisi</v>
      </c>
      <c r="I395" s="592" t="s">
        <v>26</v>
      </c>
      <c r="J395" s="593" t="str">
        <f>IF($D$392="Y/T","Isi Sasaran",IF($E$392=0,0,IF(I395="Y",1,IF(I395="T",0,"Isi Dulu"))))</f>
        <v>Isi Sasaran</v>
      </c>
      <c r="K395" s="592" t="s">
        <v>26</v>
      </c>
      <c r="L395" s="593" t="str">
        <f>IF($D$392="Y/T","Isi Sasaran",IF($E$392=0,0,IF(K395="Y",1,IF(K395="T",0,"Isi Dulu"))))</f>
        <v>Isi Sasaran</v>
      </c>
      <c r="M395" s="849"/>
      <c r="N395" s="852"/>
    </row>
    <row r="396" spans="2:14" ht="15.75">
      <c r="B396" s="838"/>
      <c r="C396" s="841"/>
      <c r="D396" s="859"/>
      <c r="E396" s="856"/>
      <c r="F396" s="569">
        <v>5</v>
      </c>
      <c r="G396" s="570"/>
      <c r="H396" s="599" t="str">
        <f t="shared" si="7"/>
        <v>Belum Diisi</v>
      </c>
      <c r="I396" s="595" t="s">
        <v>26</v>
      </c>
      <c r="J396" s="596" t="str">
        <f>IF($D$392="Y/T","Isi Sasaran",IF($E$392=0,0,IF(I396="Y",1,IF(I396="T",0,"Isi Dulu"))))</f>
        <v>Isi Sasaran</v>
      </c>
      <c r="K396" s="595" t="s">
        <v>26</v>
      </c>
      <c r="L396" s="596" t="str">
        <f>IF($D$392="Y/T","Isi Sasaran",IF($E$392=0,0,IF(K396="Y",1,IF(K396="T",0,"Isi Dulu"))))</f>
        <v>Isi Sasaran</v>
      </c>
      <c r="M396" s="850"/>
      <c r="N396" s="853"/>
    </row>
    <row r="397" spans="2:14" ht="15.75">
      <c r="B397" s="836">
        <v>18</v>
      </c>
      <c r="C397" s="839"/>
      <c r="D397" s="857" t="s">
        <v>26</v>
      </c>
      <c r="E397" s="854" t="str">
        <f>IF(D397="Y",1,IF(D397="T",0,IF(D397="Y/T","Belum diisi","Error")))</f>
        <v>Belum diisi</v>
      </c>
      <c r="F397" s="528">
        <v>1</v>
      </c>
      <c r="G397" s="529"/>
      <c r="H397" s="600" t="str">
        <f t="shared" si="7"/>
        <v>Belum Diisi</v>
      </c>
      <c r="I397" s="590" t="s">
        <v>26</v>
      </c>
      <c r="J397" s="591" t="str">
        <f>IF($D$397="Y/T","Isi Sasaran",IF($E$397=0,0,IF(I397="Y",1,IF(I397="T",0,"Isi Dulu"))))</f>
        <v>Isi Sasaran</v>
      </c>
      <c r="K397" s="590" t="s">
        <v>26</v>
      </c>
      <c r="L397" s="591" t="str">
        <f>IF($D$397="Y/T","Isi Sasaran",IF($E$397=0,0,IF(K397="Y",1,IF(K397="T",0,"Isi Dulu"))))</f>
        <v>Isi Sasaran</v>
      </c>
      <c r="M397" s="848" t="s">
        <v>26</v>
      </c>
      <c r="N397" s="851" t="str">
        <f>IF(M397="Y",1,IF(M397="T",0,IF(M397="Y/T","Belum diisi","Error")))</f>
        <v>Belum diisi</v>
      </c>
    </row>
    <row r="398" spans="2:14" ht="15.75">
      <c r="B398" s="837"/>
      <c r="C398" s="840"/>
      <c r="D398" s="858"/>
      <c r="E398" s="855"/>
      <c r="F398" s="549">
        <v>2</v>
      </c>
      <c r="G398" s="550"/>
      <c r="H398" s="598" t="str">
        <f t="shared" si="7"/>
        <v>Belum Diisi</v>
      </c>
      <c r="I398" s="592" t="s">
        <v>26</v>
      </c>
      <c r="J398" s="593" t="str">
        <f>IF($D$397="Y/T","Isi Sasaran",IF($E$397=0,0,IF(I398="Y",1,IF(I398="T",0,"Isi Dulu"))))</f>
        <v>Isi Sasaran</v>
      </c>
      <c r="K398" s="592" t="s">
        <v>26</v>
      </c>
      <c r="L398" s="593" t="str">
        <f>IF($D$397="Y/T","Isi Sasaran",IF($E$397=0,0,IF(K398="Y",1,IF(K398="T",0,"Isi Dulu"))))</f>
        <v>Isi Sasaran</v>
      </c>
      <c r="M398" s="849"/>
      <c r="N398" s="852"/>
    </row>
    <row r="399" spans="2:14" ht="15.75">
      <c r="B399" s="837"/>
      <c r="C399" s="840"/>
      <c r="D399" s="858"/>
      <c r="E399" s="855"/>
      <c r="F399" s="549">
        <v>3</v>
      </c>
      <c r="G399" s="550"/>
      <c r="H399" s="598" t="str">
        <f t="shared" si="7"/>
        <v>Belum Diisi</v>
      </c>
      <c r="I399" s="592" t="s">
        <v>26</v>
      </c>
      <c r="J399" s="593" t="str">
        <f>IF($D$397="Y/T","Isi Sasaran",IF($E$397=0,0,IF(I399="Y",1,IF(I399="T",0,"Isi Dulu"))))</f>
        <v>Isi Sasaran</v>
      </c>
      <c r="K399" s="592" t="s">
        <v>26</v>
      </c>
      <c r="L399" s="593" t="str">
        <f>IF($D$397="Y/T","Isi Sasaran",IF($E$397=0,0,IF(K399="Y",1,IF(K399="T",0,"Isi Dulu"))))</f>
        <v>Isi Sasaran</v>
      </c>
      <c r="M399" s="849"/>
      <c r="N399" s="852"/>
    </row>
    <row r="400" spans="2:14" ht="15.75">
      <c r="B400" s="837"/>
      <c r="C400" s="840"/>
      <c r="D400" s="858"/>
      <c r="E400" s="855"/>
      <c r="F400" s="549">
        <v>4</v>
      </c>
      <c r="G400" s="550"/>
      <c r="H400" s="598" t="str">
        <f t="shared" si="7"/>
        <v>Belum Diisi</v>
      </c>
      <c r="I400" s="592" t="s">
        <v>26</v>
      </c>
      <c r="J400" s="593" t="str">
        <f>IF($D$397="Y/T","Isi Sasaran",IF($E$397=0,0,IF(I400="Y",1,IF(I400="T",0,"Isi Dulu"))))</f>
        <v>Isi Sasaran</v>
      </c>
      <c r="K400" s="592" t="s">
        <v>26</v>
      </c>
      <c r="L400" s="593" t="str">
        <f>IF($D$397="Y/T","Isi Sasaran",IF($E$397=0,0,IF(K400="Y",1,IF(K400="T",0,"Isi Dulu"))))</f>
        <v>Isi Sasaran</v>
      </c>
      <c r="M400" s="849"/>
      <c r="N400" s="852"/>
    </row>
    <row r="401" spans="2:14" ht="15.75">
      <c r="B401" s="838"/>
      <c r="C401" s="841"/>
      <c r="D401" s="859"/>
      <c r="E401" s="856"/>
      <c r="F401" s="569">
        <v>5</v>
      </c>
      <c r="G401" s="570"/>
      <c r="H401" s="599" t="str">
        <f t="shared" si="7"/>
        <v>Belum Diisi</v>
      </c>
      <c r="I401" s="595" t="s">
        <v>26</v>
      </c>
      <c r="J401" s="596" t="str">
        <f>IF($D$397="Y/T","Isi Sasaran",IF($E$397=0,0,IF(I401="Y",1,IF(I401="T",0,"Isi Dulu"))))</f>
        <v>Isi Sasaran</v>
      </c>
      <c r="K401" s="595" t="s">
        <v>26</v>
      </c>
      <c r="L401" s="596" t="str">
        <f>IF($D$397="Y/T","Isi Sasaran",IF($E$397=0,0,IF(K401="Y",1,IF(K401="T",0,"Isi Dulu"))))</f>
        <v>Isi Sasaran</v>
      </c>
      <c r="M401" s="850"/>
      <c r="N401" s="853"/>
    </row>
    <row r="402" spans="2:14" ht="15.75">
      <c r="B402" s="836">
        <v>19</v>
      </c>
      <c r="C402" s="839"/>
      <c r="D402" s="857" t="s">
        <v>26</v>
      </c>
      <c r="E402" s="854" t="str">
        <f>IF(D402="Y",1,IF(D402="T",0,IF(D402="Y/T","Belum diisi","Error")))</f>
        <v>Belum diisi</v>
      </c>
      <c r="F402" s="528">
        <v>1</v>
      </c>
      <c r="G402" s="529"/>
      <c r="H402" s="600" t="str">
        <f t="shared" si="7"/>
        <v>Belum Diisi</v>
      </c>
      <c r="I402" s="590" t="s">
        <v>26</v>
      </c>
      <c r="J402" s="591" t="str">
        <f>IF($D$402="Y/T","Isi Sasaran",IF($E$402=0,0,IF(I402="Y",1,IF(I402="T",0,"Isi Dulu"))))</f>
        <v>Isi Sasaran</v>
      </c>
      <c r="K402" s="590" t="s">
        <v>26</v>
      </c>
      <c r="L402" s="591" t="str">
        <f>IF($D$402="Y/T","Isi Sasaran",IF($E$402=0,0,IF(K402="Y",1,IF(K402="T",0,"Isi Dulu"))))</f>
        <v>Isi Sasaran</v>
      </c>
      <c r="M402" s="848" t="s">
        <v>26</v>
      </c>
      <c r="N402" s="851" t="str">
        <f>IF(M402="Y",1,IF(M402="T",0,IF(M402="Y/T","Belum diisi","Error")))</f>
        <v>Belum diisi</v>
      </c>
    </row>
    <row r="403" spans="2:14" ht="15.75">
      <c r="B403" s="837"/>
      <c r="C403" s="840"/>
      <c r="D403" s="858"/>
      <c r="E403" s="855"/>
      <c r="F403" s="549">
        <v>2</v>
      </c>
      <c r="G403" s="550"/>
      <c r="H403" s="598" t="str">
        <f t="shared" si="7"/>
        <v>Belum Diisi</v>
      </c>
      <c r="I403" s="592" t="s">
        <v>26</v>
      </c>
      <c r="J403" s="593" t="str">
        <f>IF($D$402="Y/T","Isi Sasaran",IF($E$402=0,0,IF(I403="Y",1,IF(I403="T",0,"Isi Dulu"))))</f>
        <v>Isi Sasaran</v>
      </c>
      <c r="K403" s="592" t="s">
        <v>26</v>
      </c>
      <c r="L403" s="593" t="str">
        <f>IF($D$402="Y/T","Isi Sasaran",IF($E$402=0,0,IF(K403="Y",1,IF(K403="T",0,"Isi Dulu"))))</f>
        <v>Isi Sasaran</v>
      </c>
      <c r="M403" s="849"/>
      <c r="N403" s="852"/>
    </row>
    <row r="404" spans="2:14" ht="15.75">
      <c r="B404" s="837"/>
      <c r="C404" s="840"/>
      <c r="D404" s="858"/>
      <c r="E404" s="855"/>
      <c r="F404" s="549">
        <v>3</v>
      </c>
      <c r="G404" s="550"/>
      <c r="H404" s="598" t="str">
        <f t="shared" si="7"/>
        <v>Belum Diisi</v>
      </c>
      <c r="I404" s="592" t="s">
        <v>26</v>
      </c>
      <c r="J404" s="593" t="str">
        <f>IF($D$402="Y/T","Isi Sasaran",IF($E$402=0,0,IF(I404="Y",1,IF(I404="T",0,"Isi Dulu"))))</f>
        <v>Isi Sasaran</v>
      </c>
      <c r="K404" s="592" t="s">
        <v>26</v>
      </c>
      <c r="L404" s="593" t="str">
        <f>IF($D$402="Y/T","Isi Sasaran",IF($E$402=0,0,IF(K404="Y",1,IF(K404="T",0,"Isi Dulu"))))</f>
        <v>Isi Sasaran</v>
      </c>
      <c r="M404" s="849"/>
      <c r="N404" s="852"/>
    </row>
    <row r="405" spans="2:14" ht="15.75">
      <c r="B405" s="837"/>
      <c r="C405" s="840"/>
      <c r="D405" s="858"/>
      <c r="E405" s="855"/>
      <c r="F405" s="549">
        <v>4</v>
      </c>
      <c r="G405" s="550"/>
      <c r="H405" s="598" t="str">
        <f t="shared" si="7"/>
        <v>Belum Diisi</v>
      </c>
      <c r="I405" s="592" t="s">
        <v>26</v>
      </c>
      <c r="J405" s="593" t="str">
        <f>IF($D$402="Y/T","Isi Sasaran",IF($E$402=0,0,IF(I405="Y",1,IF(I405="T",0,"Isi Dulu"))))</f>
        <v>Isi Sasaran</v>
      </c>
      <c r="K405" s="592" t="s">
        <v>26</v>
      </c>
      <c r="L405" s="593" t="str">
        <f>IF($D$402="Y/T","Isi Sasaran",IF($E$402=0,0,IF(K405="Y",1,IF(K405="T",0,"Isi Dulu"))))</f>
        <v>Isi Sasaran</v>
      </c>
      <c r="M405" s="849"/>
      <c r="N405" s="852"/>
    </row>
    <row r="406" spans="2:14" ht="15.75">
      <c r="B406" s="838"/>
      <c r="C406" s="841"/>
      <c r="D406" s="859"/>
      <c r="E406" s="856"/>
      <c r="F406" s="569">
        <v>5</v>
      </c>
      <c r="G406" s="570"/>
      <c r="H406" s="599" t="str">
        <f t="shared" si="7"/>
        <v>Belum Diisi</v>
      </c>
      <c r="I406" s="595" t="s">
        <v>26</v>
      </c>
      <c r="J406" s="596" t="str">
        <f>IF($D$402="Y/T","Isi Sasaran",IF($E$402=0,0,IF(I406="Y",1,IF(I406="T",0,"Isi Dulu"))))</f>
        <v>Isi Sasaran</v>
      </c>
      <c r="K406" s="595" t="s">
        <v>26</v>
      </c>
      <c r="L406" s="596" t="str">
        <f>IF($D$402="Y/T","Isi Sasaran",IF($E$402=0,0,IF(K406="Y",1,IF(K406="T",0,"Isi Dulu"))))</f>
        <v>Isi Sasaran</v>
      </c>
      <c r="M406" s="850"/>
      <c r="N406" s="853"/>
    </row>
    <row r="407" spans="2:14" ht="15.75">
      <c r="B407" s="836">
        <v>20</v>
      </c>
      <c r="C407" s="839"/>
      <c r="D407" s="857" t="s">
        <v>26</v>
      </c>
      <c r="E407" s="854" t="str">
        <f>IF(D407="Y",1,IF(D407="T",0,IF(D407="Y/T","Belum diisi","Error")))</f>
        <v>Belum diisi</v>
      </c>
      <c r="F407" s="528">
        <v>1</v>
      </c>
      <c r="G407" s="529"/>
      <c r="H407" s="600" t="str">
        <f t="shared" si="7"/>
        <v>Belum Diisi</v>
      </c>
      <c r="I407" s="590" t="s">
        <v>26</v>
      </c>
      <c r="J407" s="591" t="str">
        <f>IF($D$407="Y/T","Isi Sasaran",IF($E$407=0,0,IF(I407="Y",1,IF(I407="T",0,"Isi Dulu"))))</f>
        <v>Isi Sasaran</v>
      </c>
      <c r="K407" s="590" t="s">
        <v>26</v>
      </c>
      <c r="L407" s="591" t="str">
        <f>IF($D$407="Y/T","Isi Sasaran",IF($E$407=0,0,IF(K407="Y",1,IF(K407="T",0,"Isi Dulu"))))</f>
        <v>Isi Sasaran</v>
      </c>
      <c r="M407" s="848" t="s">
        <v>26</v>
      </c>
      <c r="N407" s="851" t="str">
        <f>IF(M407="Y",1,IF(M407="T",0,IF(M407="Y/T","Belum diisi","Error")))</f>
        <v>Belum diisi</v>
      </c>
    </row>
    <row r="408" spans="2:14" ht="15.75">
      <c r="B408" s="837"/>
      <c r="C408" s="840"/>
      <c r="D408" s="858"/>
      <c r="E408" s="855"/>
      <c r="F408" s="549">
        <v>2</v>
      </c>
      <c r="G408" s="550"/>
      <c r="H408" s="598" t="str">
        <f t="shared" si="7"/>
        <v>Belum Diisi</v>
      </c>
      <c r="I408" s="592" t="s">
        <v>26</v>
      </c>
      <c r="J408" s="593" t="str">
        <f>IF($D$407="Y/T","Isi Sasaran",IF($E$407=0,0,IF(I408="Y",1,IF(I408="T",0,"Isi Dulu"))))</f>
        <v>Isi Sasaran</v>
      </c>
      <c r="K408" s="592" t="s">
        <v>26</v>
      </c>
      <c r="L408" s="593" t="str">
        <f>IF($D$407="Y/T","Isi Sasaran",IF($E$407=0,0,IF(K408="Y",1,IF(K408="T",0,"Isi Dulu"))))</f>
        <v>Isi Sasaran</v>
      </c>
      <c r="M408" s="849"/>
      <c r="N408" s="852"/>
    </row>
    <row r="409" spans="2:14" ht="15.75">
      <c r="B409" s="837"/>
      <c r="C409" s="840"/>
      <c r="D409" s="858"/>
      <c r="E409" s="855"/>
      <c r="F409" s="549">
        <v>3</v>
      </c>
      <c r="G409" s="550"/>
      <c r="H409" s="598" t="str">
        <f t="shared" si="7"/>
        <v>Belum Diisi</v>
      </c>
      <c r="I409" s="592" t="s">
        <v>26</v>
      </c>
      <c r="J409" s="593" t="str">
        <f>IF($D$407="Y/T","Isi Sasaran",IF($E$407=0,0,IF(I409="Y",1,IF(I409="T",0,"Isi Dulu"))))</f>
        <v>Isi Sasaran</v>
      </c>
      <c r="K409" s="592" t="s">
        <v>26</v>
      </c>
      <c r="L409" s="593" t="str">
        <f>IF($D$407="Y/T","Isi Sasaran",IF($E$407=0,0,IF(K409="Y",1,IF(K409="T",0,"Isi Dulu"))))</f>
        <v>Isi Sasaran</v>
      </c>
      <c r="M409" s="849"/>
      <c r="N409" s="852"/>
    </row>
    <row r="410" spans="2:14" ht="15.75">
      <c r="B410" s="837"/>
      <c r="C410" s="840"/>
      <c r="D410" s="858"/>
      <c r="E410" s="855"/>
      <c r="F410" s="549">
        <v>4</v>
      </c>
      <c r="G410" s="550"/>
      <c r="H410" s="598" t="str">
        <f t="shared" si="7"/>
        <v>Belum Diisi</v>
      </c>
      <c r="I410" s="592" t="s">
        <v>26</v>
      </c>
      <c r="J410" s="593" t="str">
        <f>IF($D$407="Y/T","Isi Sasaran",IF($E$407=0,0,IF(I410="Y",1,IF(I410="T",0,"Isi Dulu"))))</f>
        <v>Isi Sasaran</v>
      </c>
      <c r="K410" s="592" t="s">
        <v>26</v>
      </c>
      <c r="L410" s="593" t="str">
        <f>IF($D$407="Y/T","Isi Sasaran",IF($E$407=0,0,IF(K410="Y",1,IF(K410="T",0,"Isi Dulu"))))</f>
        <v>Isi Sasaran</v>
      </c>
      <c r="M410" s="849"/>
      <c r="N410" s="852"/>
    </row>
    <row r="411" spans="2:14" ht="15.75">
      <c r="B411" s="838"/>
      <c r="C411" s="841"/>
      <c r="D411" s="859"/>
      <c r="E411" s="856"/>
      <c r="F411" s="569">
        <v>5</v>
      </c>
      <c r="G411" s="570"/>
      <c r="H411" s="599" t="str">
        <f t="shared" si="7"/>
        <v>Belum Diisi</v>
      </c>
      <c r="I411" s="595" t="s">
        <v>26</v>
      </c>
      <c r="J411" s="596" t="str">
        <f>IF($D$407="Y/T","Isi Sasaran",IF($E$407=0,0,IF(I411="Y",1,IF(I411="T",0,"Isi Dulu"))))</f>
        <v>Isi Sasaran</v>
      </c>
      <c r="K411" s="595" t="s">
        <v>26</v>
      </c>
      <c r="L411" s="596" t="str">
        <f>IF($D$407="Y/T","Isi Sasaran",IF($E$407=0,0,IF(K411="Y",1,IF(K411="T",0,"Isi Dulu"))))</f>
        <v>Isi Sasaran</v>
      </c>
      <c r="M411" s="850"/>
      <c r="N411" s="853"/>
    </row>
    <row r="412" spans="2:14" ht="15.75">
      <c r="B412" s="580"/>
      <c r="C412" s="581"/>
      <c r="D412" s="582"/>
      <c r="E412" s="602" t="e">
        <f>AVERAGE(E312:E411)</f>
        <v>#DIV/0!</v>
      </c>
      <c r="F412" s="583"/>
      <c r="G412" s="583"/>
      <c r="H412" s="602" t="e">
        <f>(IF($D312="Y/T",0,AVERAGE(H312:H316))+IF($D317="Y/T",0,AVERAGE(H317:H321))+IF($D322="Y/T",0,AVERAGE(H322:H326))+IF($D327="Y/T",0,AVERAGE(H327:H331))+IF($D332="Y/T",0,AVERAGE(H332:H336))+IF($D337="Y/T",0,AVERAGE(H337:H341))+IF($D342="Y/T",0,AVERAGE(H342:H346))+IF($D347="Y/T",0,AVERAGE(H347:H351))+IF($D352="Y/T",0,AVERAGE(H352:H356))+IF($D357="Y/T",0,AVERAGE(H357:H361))+IF($D362="Y/T",0,AVERAGE(H362:H366))+IF($D367="Y/T",0,AVERAGE(H367:H371))+IF($D372="Y/T",0,AVERAGE(H372:H376))+IF($D377="Y/T",0,AVERAGE(H377:H381))+IF($D382="Y/T",0,AVERAGE(H382:H386))+IF($D387="Y/T",0,AVERAGE(H387:H391))+IF($D392="Y/T",0,AVERAGE(H392:H396))+IF($D397="Y/T",0,AVERAGE(H397:H401))+IF($D402="Y/T",0,AVERAGE(H402:H406))+IF($D407="Y/T",0,AVERAGE(H407:H411)))/(COUNTIF($D312:$D411,"Y")+COUNTIF($D312:$D411,"T"))</f>
        <v>#DIV/0!</v>
      </c>
      <c r="I412" s="582"/>
      <c r="J412" s="602" t="e">
        <f>(IF($D312="Y/T",0,AVERAGE(J312:J316))+IF($D317="Y/T",0,AVERAGE(J317:J321))+IF($D322="Y/T",0,AVERAGE(J322:J326))+IF($D327="Y/T",0,AVERAGE(J327:J331))+IF($D332="Y/T",0,AVERAGE(J332:J336))+IF($D337="Y/T",0,AVERAGE(J337:J341))+IF($D342="Y/T",0,AVERAGE(J342:J346))+IF($D347="Y/T",0,AVERAGE(J347:J351))+IF($D352="Y/T",0,AVERAGE(J352:J356))+IF($D357="Y/T",0,AVERAGE(J357:J361))+IF($D362="Y/T",0,AVERAGE(J362:J366))+IF($D367="Y/T",0,AVERAGE(J367:J371))+IF($D372="Y/T",0,AVERAGE(J372:J376))+IF($D377="Y/T",0,AVERAGE(J377:J381))+IF($D382="Y/T",0,AVERAGE(J382:J386))+IF($D387="Y/T",0,AVERAGE(J387:J391))+IF($D392="Y/T",0,AVERAGE(J392:J396))+IF($D397="Y/T",0,AVERAGE(J397:J401))+IF($D402="Y/T",0,AVERAGE(J402:J406))+IF($D407="Y/T",0,AVERAGE(J407:J411)))/(COUNTIF($D312:$D411,"Y")+COUNTIF($D312:$D411,"T"))</f>
        <v>#DIV/0!</v>
      </c>
      <c r="K412" s="582"/>
      <c r="L412" s="602" t="e">
        <f>(IF($D312="Y/T",0,AVERAGE(L312:L316))+IF($D317="Y/T",0,AVERAGE(L317:L321))+IF($D322="Y/T",0,AVERAGE(L322:L326))+IF($D327="Y/T",0,AVERAGE(L327:L331))+IF($D332="Y/T",0,AVERAGE(L332:L336))+IF($D337="Y/T",0,AVERAGE(L337:L341))+IF($D342="Y/T",0,AVERAGE(L342:L346))+IF($D347="Y/T",0,AVERAGE(L347:L351))+IF($D352="Y/T",0,AVERAGE(L352:L356))+IF($D357="Y/T",0,AVERAGE(L357:L361))+IF($D362="Y/T",0,AVERAGE(L362:L366))+IF($D367="Y/T",0,AVERAGE(L367:L371))+IF($D372="Y/T",0,AVERAGE(L372:L376))+IF($D377="Y/T",0,AVERAGE(L377:L381))+IF($D382="Y/T",0,AVERAGE(L382:L386))+IF($D387="Y/T",0,AVERAGE(L387:L391))+IF($D392="Y/T",0,AVERAGE(L392:L396))+IF($D397="Y/T",0,AVERAGE(L397:L401))+IF($D402="Y/T",0,AVERAGE(L402:L406))+IF($D407="Y/T",0,AVERAGE(L407:L411)))/(COUNTIF($D312:$D411,"Y")+COUNTIF($D312:$D411,"T"))</f>
        <v>#DIV/0!</v>
      </c>
      <c r="M412" s="606"/>
      <c r="N412" s="602" t="e">
        <f>AVERAGE(N312:N411)</f>
        <v>#DIV/0!</v>
      </c>
    </row>
  </sheetData>
  <mergeCells count="496">
    <mergeCell ref="M337:M341"/>
    <mergeCell ref="E342:E346"/>
    <mergeCell ref="B327:B331"/>
    <mergeCell ref="C327:C331"/>
    <mergeCell ref="B285:B289"/>
    <mergeCell ref="M290:M294"/>
    <mergeCell ref="E300:E304"/>
    <mergeCell ref="N317:N321"/>
    <mergeCell ref="C300:C304"/>
    <mergeCell ref="B305:B309"/>
    <mergeCell ref="C285:C289"/>
    <mergeCell ref="M285:M289"/>
    <mergeCell ref="D295:D299"/>
    <mergeCell ref="M322:M326"/>
    <mergeCell ref="C312:C316"/>
    <mergeCell ref="B317:B321"/>
    <mergeCell ref="D322:D326"/>
    <mergeCell ref="E322:E326"/>
    <mergeCell ref="C317:C321"/>
    <mergeCell ref="E312:E316"/>
    <mergeCell ref="C322:C326"/>
    <mergeCell ref="N235:N239"/>
    <mergeCell ref="D312:D316"/>
    <mergeCell ref="D260:D264"/>
    <mergeCell ref="N250:N254"/>
    <mergeCell ref="C250:C254"/>
    <mergeCell ref="M260:M264"/>
    <mergeCell ref="B265:B269"/>
    <mergeCell ref="D255:D259"/>
    <mergeCell ref="M255:M259"/>
    <mergeCell ref="N255:N259"/>
    <mergeCell ref="M300:M304"/>
    <mergeCell ref="B260:B264"/>
    <mergeCell ref="D275:D279"/>
    <mergeCell ref="E265:E269"/>
    <mergeCell ref="E285:E289"/>
    <mergeCell ref="D290:D294"/>
    <mergeCell ref="E290:E294"/>
    <mergeCell ref="N285:N289"/>
    <mergeCell ref="N280:N284"/>
    <mergeCell ref="M295:M299"/>
    <mergeCell ref="B280:B284"/>
    <mergeCell ref="E280:E284"/>
    <mergeCell ref="C280:C284"/>
    <mergeCell ref="M270:M274"/>
    <mergeCell ref="N260:N264"/>
    <mergeCell ref="E270:E274"/>
    <mergeCell ref="D265:D269"/>
    <mergeCell ref="C260:C264"/>
    <mergeCell ref="B270:B274"/>
    <mergeCell ref="C290:C294"/>
    <mergeCell ref="B295:B299"/>
    <mergeCell ref="N295:N299"/>
    <mergeCell ref="D240:D244"/>
    <mergeCell ref="E240:E244"/>
    <mergeCell ref="N275:N279"/>
    <mergeCell ref="D280:D284"/>
    <mergeCell ref="B290:B294"/>
    <mergeCell ref="M280:M284"/>
    <mergeCell ref="E275:E279"/>
    <mergeCell ref="N240:N244"/>
    <mergeCell ref="B240:B244"/>
    <mergeCell ref="C225:C229"/>
    <mergeCell ref="N220:N224"/>
    <mergeCell ref="M198:M202"/>
    <mergeCell ref="N128:N132"/>
    <mergeCell ref="C133:C137"/>
    <mergeCell ref="M138:M142"/>
    <mergeCell ref="C148:C152"/>
    <mergeCell ref="E143:E147"/>
    <mergeCell ref="D138:D142"/>
    <mergeCell ref="C193:C197"/>
    <mergeCell ref="C203:C207"/>
    <mergeCell ref="M193:M197"/>
    <mergeCell ref="E193:E197"/>
    <mergeCell ref="D193:D197"/>
    <mergeCell ref="M210:M214"/>
    <mergeCell ref="D198:D202"/>
    <mergeCell ref="N133:N137"/>
    <mergeCell ref="N148:N152"/>
    <mergeCell ref="E158:E162"/>
    <mergeCell ref="D183:D187"/>
    <mergeCell ref="M133:M137"/>
    <mergeCell ref="M225:M229"/>
    <mergeCell ref="N225:N229"/>
    <mergeCell ref="B377:B381"/>
    <mergeCell ref="E382:E386"/>
    <mergeCell ref="D387:D391"/>
    <mergeCell ref="E377:E381"/>
    <mergeCell ref="D377:D381"/>
    <mergeCell ref="D382:D386"/>
    <mergeCell ref="E387:E391"/>
    <mergeCell ref="M382:M386"/>
    <mergeCell ref="N387:N391"/>
    <mergeCell ref="B382:B386"/>
    <mergeCell ref="M377:M381"/>
    <mergeCell ref="N377:N381"/>
    <mergeCell ref="C387:C391"/>
    <mergeCell ref="M387:M391"/>
    <mergeCell ref="B387:B391"/>
    <mergeCell ref="C382:C386"/>
    <mergeCell ref="N382:N386"/>
    <mergeCell ref="C377:C381"/>
    <mergeCell ref="B347:B351"/>
    <mergeCell ref="N352:N356"/>
    <mergeCell ref="E357:E361"/>
    <mergeCell ref="N300:N304"/>
    <mergeCell ref="D300:D304"/>
    <mergeCell ref="E305:E309"/>
    <mergeCell ref="N362:N366"/>
    <mergeCell ref="D352:D356"/>
    <mergeCell ref="B357:B361"/>
    <mergeCell ref="B322:B326"/>
    <mergeCell ref="M327:M331"/>
    <mergeCell ref="B342:B346"/>
    <mergeCell ref="B337:B341"/>
    <mergeCell ref="M312:M316"/>
    <mergeCell ref="B312:B316"/>
    <mergeCell ref="E317:E321"/>
    <mergeCell ref="N312:N316"/>
    <mergeCell ref="N327:N331"/>
    <mergeCell ref="D332:D336"/>
    <mergeCell ref="N322:N326"/>
    <mergeCell ref="D337:D341"/>
    <mergeCell ref="D327:D331"/>
    <mergeCell ref="E327:E331"/>
    <mergeCell ref="B332:B336"/>
    <mergeCell ref="B397:B401"/>
    <mergeCell ref="M402:M406"/>
    <mergeCell ref="C407:C411"/>
    <mergeCell ref="C402:C406"/>
    <mergeCell ref="B407:B411"/>
    <mergeCell ref="N392:N396"/>
    <mergeCell ref="E407:E411"/>
    <mergeCell ref="C397:C401"/>
    <mergeCell ref="B402:B406"/>
    <mergeCell ref="M392:M396"/>
    <mergeCell ref="D392:D396"/>
    <mergeCell ref="D407:D411"/>
    <mergeCell ref="N397:N401"/>
    <mergeCell ref="M397:M401"/>
    <mergeCell ref="E402:E406"/>
    <mergeCell ref="D402:D406"/>
    <mergeCell ref="E397:E401"/>
    <mergeCell ref="N407:N411"/>
    <mergeCell ref="N402:N406"/>
    <mergeCell ref="M407:M411"/>
    <mergeCell ref="B392:B396"/>
    <mergeCell ref="E392:E396"/>
    <mergeCell ref="C392:C396"/>
    <mergeCell ref="D397:D401"/>
    <mergeCell ref="N372:N376"/>
    <mergeCell ref="C362:C366"/>
    <mergeCell ref="B362:B366"/>
    <mergeCell ref="D362:D366"/>
    <mergeCell ref="E362:E366"/>
    <mergeCell ref="M362:M366"/>
    <mergeCell ref="M357:M361"/>
    <mergeCell ref="E337:E341"/>
    <mergeCell ref="N342:N346"/>
    <mergeCell ref="D342:D346"/>
    <mergeCell ref="C342:C346"/>
    <mergeCell ref="M347:M351"/>
    <mergeCell ref="C357:C361"/>
    <mergeCell ref="E352:E356"/>
    <mergeCell ref="B352:B356"/>
    <mergeCell ref="B367:B371"/>
    <mergeCell ref="N367:N371"/>
    <mergeCell ref="D367:D371"/>
    <mergeCell ref="B372:B376"/>
    <mergeCell ref="C372:C376"/>
    <mergeCell ref="M372:M376"/>
    <mergeCell ref="D372:D376"/>
    <mergeCell ref="E372:E376"/>
    <mergeCell ref="M367:M371"/>
    <mergeCell ref="C367:C371"/>
    <mergeCell ref="E367:E371"/>
    <mergeCell ref="B215:B219"/>
    <mergeCell ref="N230:N234"/>
    <mergeCell ref="E245:E249"/>
    <mergeCell ref="B230:B234"/>
    <mergeCell ref="C188:C192"/>
    <mergeCell ref="N193:N197"/>
    <mergeCell ref="D203:D207"/>
    <mergeCell ref="D347:D351"/>
    <mergeCell ref="C337:C341"/>
    <mergeCell ref="C347:C351"/>
    <mergeCell ref="M352:M356"/>
    <mergeCell ref="D357:D361"/>
    <mergeCell ref="E347:E351"/>
    <mergeCell ref="C352:C356"/>
    <mergeCell ref="M332:M336"/>
    <mergeCell ref="N347:N351"/>
    <mergeCell ref="C332:C336"/>
    <mergeCell ref="N337:N341"/>
    <mergeCell ref="E332:E336"/>
    <mergeCell ref="N357:N361"/>
    <mergeCell ref="M342:M346"/>
    <mergeCell ref="N332:N336"/>
    <mergeCell ref="N123:N127"/>
    <mergeCell ref="D123:D127"/>
    <mergeCell ref="N245:N249"/>
    <mergeCell ref="N210:N214"/>
    <mergeCell ref="B210:B214"/>
    <mergeCell ref="D215:D219"/>
    <mergeCell ref="D210:D214"/>
    <mergeCell ref="E210:E214"/>
    <mergeCell ref="E215:E219"/>
    <mergeCell ref="B209:N209"/>
    <mergeCell ref="E220:E224"/>
    <mergeCell ref="B198:B202"/>
    <mergeCell ref="M203:M207"/>
    <mergeCell ref="C215:C219"/>
    <mergeCell ref="N203:N207"/>
    <mergeCell ref="N188:N192"/>
    <mergeCell ref="E198:E202"/>
    <mergeCell ref="D173:D177"/>
    <mergeCell ref="M163:M167"/>
    <mergeCell ref="B163:B167"/>
    <mergeCell ref="M230:M234"/>
    <mergeCell ref="B225:B229"/>
    <mergeCell ref="D235:D239"/>
    <mergeCell ref="M220:M224"/>
    <mergeCell ref="N86:N90"/>
    <mergeCell ref="E96:E100"/>
    <mergeCell ref="C81:C85"/>
    <mergeCell ref="M173:M177"/>
    <mergeCell ref="B173:B177"/>
    <mergeCell ref="C168:C172"/>
    <mergeCell ref="N138:N142"/>
    <mergeCell ref="C128:C132"/>
    <mergeCell ref="M128:M132"/>
    <mergeCell ref="D133:D137"/>
    <mergeCell ref="E133:E137"/>
    <mergeCell ref="E128:E132"/>
    <mergeCell ref="B153:B157"/>
    <mergeCell ref="N158:N162"/>
    <mergeCell ref="D168:D172"/>
    <mergeCell ref="D163:D167"/>
    <mergeCell ref="E163:E167"/>
    <mergeCell ref="E168:E172"/>
    <mergeCell ref="B128:B132"/>
    <mergeCell ref="M81:M85"/>
    <mergeCell ref="E113:E117"/>
    <mergeCell ref="C96:C100"/>
    <mergeCell ref="D86:D90"/>
    <mergeCell ref="D101:D105"/>
    <mergeCell ref="C235:C239"/>
    <mergeCell ref="E225:E229"/>
    <mergeCell ref="C305:C309"/>
    <mergeCell ref="B311:N311"/>
    <mergeCell ref="D285:D289"/>
    <mergeCell ref="M275:M279"/>
    <mergeCell ref="B275:B279"/>
    <mergeCell ref="C270:C274"/>
    <mergeCell ref="D270:D274"/>
    <mergeCell ref="B235:B239"/>
    <mergeCell ref="E235:E239"/>
    <mergeCell ref="C295:C299"/>
    <mergeCell ref="E295:E299"/>
    <mergeCell ref="C230:C234"/>
    <mergeCell ref="M235:M239"/>
    <mergeCell ref="D245:D249"/>
    <mergeCell ref="M240:M244"/>
    <mergeCell ref="C245:C249"/>
    <mergeCell ref="M265:M269"/>
    <mergeCell ref="D250:D254"/>
    <mergeCell ref="C265:C269"/>
    <mergeCell ref="C275:C279"/>
    <mergeCell ref="D305:D309"/>
    <mergeCell ref="D230:D234"/>
    <mergeCell ref="G3:G4"/>
    <mergeCell ref="N101:N105"/>
    <mergeCell ref="B51:B55"/>
    <mergeCell ref="M61:M65"/>
    <mergeCell ref="E66:E70"/>
    <mergeCell ref="D56:D60"/>
    <mergeCell ref="N56:N60"/>
    <mergeCell ref="N96:N100"/>
    <mergeCell ref="C91:C95"/>
    <mergeCell ref="E101:E105"/>
    <mergeCell ref="M91:M95"/>
    <mergeCell ref="N91:N95"/>
    <mergeCell ref="E56:E60"/>
    <mergeCell ref="M51:M55"/>
    <mergeCell ref="E51:E55"/>
    <mergeCell ref="M101:M105"/>
    <mergeCell ref="B96:B100"/>
    <mergeCell ref="E76:E80"/>
    <mergeCell ref="M86:M90"/>
    <mergeCell ref="D96:D100"/>
    <mergeCell ref="B91:B95"/>
    <mergeCell ref="B81:B85"/>
    <mergeCell ref="N66:N70"/>
    <mergeCell ref="M96:M100"/>
    <mergeCell ref="K4:L4"/>
    <mergeCell ref="E16:E20"/>
    <mergeCell ref="B11:B15"/>
    <mergeCell ref="N11:N15"/>
    <mergeCell ref="M31:M35"/>
    <mergeCell ref="E41:E45"/>
    <mergeCell ref="D36:D40"/>
    <mergeCell ref="D31:D35"/>
    <mergeCell ref="B31:B35"/>
    <mergeCell ref="B26:B30"/>
    <mergeCell ref="D16:D20"/>
    <mergeCell ref="M4:N4"/>
    <mergeCell ref="B6:B10"/>
    <mergeCell ref="N41:N45"/>
    <mergeCell ref="M26:M30"/>
    <mergeCell ref="C16:C20"/>
    <mergeCell ref="D26:D30"/>
    <mergeCell ref="E21:E25"/>
    <mergeCell ref="C21:C25"/>
    <mergeCell ref="B41:B45"/>
    <mergeCell ref="N6:N10"/>
    <mergeCell ref="D11:D15"/>
    <mergeCell ref="H3:H4"/>
    <mergeCell ref="F3:F4"/>
    <mergeCell ref="N46:N50"/>
    <mergeCell ref="D91:D95"/>
    <mergeCell ref="D51:D55"/>
    <mergeCell ref="M46:M50"/>
    <mergeCell ref="B1:N1"/>
    <mergeCell ref="N153:N157"/>
    <mergeCell ref="D143:D147"/>
    <mergeCell ref="B148:B152"/>
    <mergeCell ref="N118:N122"/>
    <mergeCell ref="B108:B112"/>
    <mergeCell ref="M123:M127"/>
    <mergeCell ref="D113:D117"/>
    <mergeCell ref="N113:N117"/>
    <mergeCell ref="E86:E90"/>
    <mergeCell ref="B76:B80"/>
    <mergeCell ref="D76:D80"/>
    <mergeCell ref="C86:C90"/>
    <mergeCell ref="E81:E85"/>
    <mergeCell ref="D81:D85"/>
    <mergeCell ref="B138:B142"/>
    <mergeCell ref="N143:N147"/>
    <mergeCell ref="E148:E152"/>
    <mergeCell ref="B133:B137"/>
    <mergeCell ref="B86:B90"/>
    <mergeCell ref="M66:M70"/>
    <mergeCell ref="C51:C55"/>
    <mergeCell ref="B56:B60"/>
    <mergeCell ref="N51:N55"/>
    <mergeCell ref="N61:N65"/>
    <mergeCell ref="D71:D75"/>
    <mergeCell ref="C56:C60"/>
    <mergeCell ref="B66:B70"/>
    <mergeCell ref="N81:N85"/>
    <mergeCell ref="C76:C80"/>
    <mergeCell ref="M76:M80"/>
    <mergeCell ref="N76:N80"/>
    <mergeCell ref="M71:M75"/>
    <mergeCell ref="N71:N75"/>
    <mergeCell ref="C71:C75"/>
    <mergeCell ref="M56:M60"/>
    <mergeCell ref="E71:E75"/>
    <mergeCell ref="D66:D70"/>
    <mergeCell ref="B61:B65"/>
    <mergeCell ref="C61:C65"/>
    <mergeCell ref="D61:D65"/>
    <mergeCell ref="E61:E65"/>
    <mergeCell ref="C66:C70"/>
    <mergeCell ref="D46:D50"/>
    <mergeCell ref="C46:C50"/>
    <mergeCell ref="B36:B40"/>
    <mergeCell ref="C31:C35"/>
    <mergeCell ref="B21:B25"/>
    <mergeCell ref="M36:M40"/>
    <mergeCell ref="C36:C40"/>
    <mergeCell ref="M41:M45"/>
    <mergeCell ref="E36:E40"/>
    <mergeCell ref="C41:C45"/>
    <mergeCell ref="B46:B50"/>
    <mergeCell ref="E46:E50"/>
    <mergeCell ref="B2:N2"/>
    <mergeCell ref="E11:E15"/>
    <mergeCell ref="D41:D45"/>
    <mergeCell ref="N31:N35"/>
    <mergeCell ref="E26:E30"/>
    <mergeCell ref="C26:C30"/>
    <mergeCell ref="M11:M15"/>
    <mergeCell ref="D3:E4"/>
    <mergeCell ref="B5:N5"/>
    <mergeCell ref="E31:E35"/>
    <mergeCell ref="M16:M20"/>
    <mergeCell ref="B16:B20"/>
    <mergeCell ref="N21:N25"/>
    <mergeCell ref="N36:N40"/>
    <mergeCell ref="D21:D25"/>
    <mergeCell ref="M21:M25"/>
    <mergeCell ref="C11:C15"/>
    <mergeCell ref="C6:C10"/>
    <mergeCell ref="D6:D10"/>
    <mergeCell ref="E6:E10"/>
    <mergeCell ref="M6:M10"/>
    <mergeCell ref="N16:N20"/>
    <mergeCell ref="B3:B4"/>
    <mergeCell ref="C3:C4"/>
    <mergeCell ref="I3:N3"/>
    <mergeCell ref="I4:J4"/>
    <mergeCell ref="B300:B304"/>
    <mergeCell ref="M317:M321"/>
    <mergeCell ref="N305:N309"/>
    <mergeCell ref="D317:D321"/>
    <mergeCell ref="M305:M309"/>
    <mergeCell ref="M245:M249"/>
    <mergeCell ref="C255:C259"/>
    <mergeCell ref="M250:M254"/>
    <mergeCell ref="E250:E254"/>
    <mergeCell ref="E255:E259"/>
    <mergeCell ref="B250:B254"/>
    <mergeCell ref="D225:D229"/>
    <mergeCell ref="M215:M219"/>
    <mergeCell ref="B220:B224"/>
    <mergeCell ref="N168:N172"/>
    <mergeCell ref="C163:C167"/>
    <mergeCell ref="C173:C177"/>
    <mergeCell ref="N215:N219"/>
    <mergeCell ref="C210:C214"/>
    <mergeCell ref="D220:D224"/>
    <mergeCell ref="N198:N202"/>
    <mergeCell ref="B71:B75"/>
    <mergeCell ref="E91:E95"/>
    <mergeCell ref="B107:J107"/>
    <mergeCell ref="B203:B207"/>
    <mergeCell ref="D118:D122"/>
    <mergeCell ref="B101:B105"/>
    <mergeCell ref="E108:E112"/>
    <mergeCell ref="C101:C105"/>
    <mergeCell ref="C113:C117"/>
    <mergeCell ref="D108:D112"/>
    <mergeCell ref="B183:B187"/>
    <mergeCell ref="B123:B127"/>
    <mergeCell ref="M148:M152"/>
    <mergeCell ref="D128:D132"/>
    <mergeCell ref="E118:E122"/>
    <mergeCell ref="C108:C112"/>
    <mergeCell ref="M113:M117"/>
    <mergeCell ref="M108:M112"/>
    <mergeCell ref="B178:B182"/>
    <mergeCell ref="E178:E182"/>
    <mergeCell ref="C178:C182"/>
    <mergeCell ref="C118:C122"/>
    <mergeCell ref="B118:B122"/>
    <mergeCell ref="N108:N112"/>
    <mergeCell ref="E123:E127"/>
    <mergeCell ref="B143:B147"/>
    <mergeCell ref="N290:N294"/>
    <mergeCell ref="E260:E264"/>
    <mergeCell ref="C240:C244"/>
    <mergeCell ref="B255:B259"/>
    <mergeCell ref="B188:B192"/>
    <mergeCell ref="M188:M192"/>
    <mergeCell ref="E203:E207"/>
    <mergeCell ref="M158:M162"/>
    <mergeCell ref="C153:C157"/>
    <mergeCell ref="M153:M157"/>
    <mergeCell ref="D158:D162"/>
    <mergeCell ref="C158:C162"/>
    <mergeCell ref="E153:E157"/>
    <mergeCell ref="D178:D182"/>
    <mergeCell ref="M168:M172"/>
    <mergeCell ref="N173:N177"/>
    <mergeCell ref="B168:B172"/>
    <mergeCell ref="B193:B197"/>
    <mergeCell ref="M178:M182"/>
    <mergeCell ref="E173:E177"/>
    <mergeCell ref="N270:N274"/>
    <mergeCell ref="N26:N30"/>
    <mergeCell ref="N265:N269"/>
    <mergeCell ref="B245:B249"/>
    <mergeCell ref="E230:E234"/>
    <mergeCell ref="C220:C224"/>
    <mergeCell ref="N163:N167"/>
    <mergeCell ref="D153:D157"/>
    <mergeCell ref="B158:B162"/>
    <mergeCell ref="B113:B117"/>
    <mergeCell ref="M118:M122"/>
    <mergeCell ref="C123:C127"/>
    <mergeCell ref="C183:C187"/>
    <mergeCell ref="M183:M187"/>
    <mergeCell ref="C198:C202"/>
    <mergeCell ref="E183:E187"/>
    <mergeCell ref="D188:D192"/>
    <mergeCell ref="E188:E192"/>
    <mergeCell ref="N183:N187"/>
    <mergeCell ref="N178:N182"/>
    <mergeCell ref="C138:C142"/>
    <mergeCell ref="M143:M147"/>
    <mergeCell ref="D148:D152"/>
    <mergeCell ref="E138:E142"/>
    <mergeCell ref="C143:C147"/>
  </mergeCells>
  <dataValidations count="92">
    <dataValidation type="list" allowBlank="1" showInputMessage="1" showErrorMessage="1" sqref="D11">
      <formula1>"Y,T,Y/T"</formula1>
    </dataValidation>
    <dataValidation type="list" allowBlank="1" showInputMessage="1" showErrorMessage="1" sqref="D46">
      <formula1>"Y,T,Y/T"</formula1>
    </dataValidation>
    <dataValidation type="list" allowBlank="1" showInputMessage="1" showErrorMessage="1" sqref="D36">
      <formula1>"Y,T,Y/T"</formula1>
    </dataValidation>
    <dataValidation type="list" allowBlank="1" showInputMessage="1" showErrorMessage="1" sqref="D26">
      <formula1>"Y,T,Y/T"</formula1>
    </dataValidation>
    <dataValidation type="list" allowBlank="1" showInputMessage="1" showErrorMessage="1" sqref="D6">
      <formula1>"Y,T,Y/T"</formula1>
    </dataValidation>
    <dataValidation type="list" allowBlank="1" showInputMessage="1" showErrorMessage="1" sqref="D153">
      <formula1>"Y,T,Y/T"</formula1>
    </dataValidation>
    <dataValidation type="list" allowBlank="1" showInputMessage="1" showErrorMessage="1" sqref="D210">
      <formula1>"Y,T,Y/T"</formula1>
    </dataValidation>
    <dataValidation type="list" allowBlank="1" showInputMessage="1" showErrorMessage="1" sqref="D31">
      <formula1>"Y,T,Y/T"</formula1>
    </dataValidation>
    <dataValidation type="list" allowBlank="1" showInputMessage="1" showErrorMessage="1" sqref="D96">
      <formula1>"Y,T,Y/T"</formula1>
    </dataValidation>
    <dataValidation type="list" allowBlank="1" showInputMessage="1" showErrorMessage="1" sqref="I108:I207">
      <formula1>"Y,T,Y/T"</formula1>
    </dataValidation>
    <dataValidation type="list" allowBlank="1" showInputMessage="1" showErrorMessage="1" sqref="K6:K105">
      <formula1>"Y,T,Y/T"</formula1>
    </dataValidation>
    <dataValidation type="list" allowBlank="1" showInputMessage="1" showErrorMessage="1" sqref="I6:I105">
      <formula1>"Y,T,Y/T"</formula1>
    </dataValidation>
    <dataValidation type="list" allowBlank="1" showInputMessage="1" showErrorMessage="1" sqref="M6:M105">
      <formula1>"Y,T,Y/T"</formula1>
    </dataValidation>
    <dataValidation type="list" allowBlank="1" showInputMessage="1" showErrorMessage="1" sqref="K210:K309">
      <formula1>"Y,T,Y/T"</formula1>
    </dataValidation>
    <dataValidation type="list" allowBlank="1" showInputMessage="1" showErrorMessage="1" sqref="I210:I309">
      <formula1>"Y,T,Y/T"</formula1>
    </dataValidation>
    <dataValidation type="list" allowBlank="1" showInputMessage="1" showErrorMessage="1" sqref="M312:M411">
      <formula1>"Y,T,Y/T"</formula1>
    </dataValidation>
    <dataValidation type="list" allowBlank="1" showInputMessage="1" showErrorMessage="1" sqref="D16">
      <formula1>"Y,T,Y/T"</formula1>
    </dataValidation>
    <dataValidation type="list" allowBlank="1" showInputMessage="1" showErrorMessage="1" sqref="D66">
      <formula1>"Y,T,Y/T"</formula1>
    </dataValidation>
    <dataValidation type="list" allowBlank="1" showInputMessage="1" showErrorMessage="1" sqref="D56">
      <formula1>"Y,T,Y/T"</formula1>
    </dataValidation>
    <dataValidation type="list" allowBlank="1" showInputMessage="1" showErrorMessage="1" sqref="D41">
      <formula1>"Y,T,Y/T"</formula1>
    </dataValidation>
    <dataValidation type="list" allowBlank="1" showInputMessage="1" showErrorMessage="1" sqref="D332">
      <formula1>"Y,T,Y/T"</formula1>
    </dataValidation>
    <dataValidation type="list" allowBlank="1" showInputMessage="1" showErrorMessage="1" sqref="D402">
      <formula1>"Y,T,Y/T"</formula1>
    </dataValidation>
    <dataValidation type="list" allowBlank="1" showInputMessage="1" showErrorMessage="1" sqref="D392">
      <formula1>"Y,T,Y/T"</formula1>
    </dataValidation>
    <dataValidation type="list" allowBlank="1" showInputMessage="1" showErrorMessage="1" sqref="D367">
      <formula1>"Y,T,Y/T"</formula1>
    </dataValidation>
    <dataValidation type="list" allowBlank="1" showInputMessage="1" showErrorMessage="1" sqref="I312:I411">
      <formula1>"Y,T,Y/T"</formula1>
    </dataValidation>
    <dataValidation type="list" allowBlank="1" showInputMessage="1" showErrorMessage="1" sqref="K312:K411">
      <formula1>"Y,T,Y/T"</formula1>
    </dataValidation>
    <dataValidation type="list" allowBlank="1" showInputMessage="1" showErrorMessage="1" sqref="D215">
      <formula1>"Y,T,Y/T"</formula1>
    </dataValidation>
    <dataValidation type="list" allowBlank="1" showInputMessage="1" showErrorMessage="1" sqref="D270">
      <formula1>"Y,T,Y/T"</formula1>
    </dataValidation>
    <dataValidation type="list" allowBlank="1" showInputMessage="1" showErrorMessage="1" sqref="D295">
      <formula1>"Y,T,Y/T"</formula1>
    </dataValidation>
    <dataValidation type="list" allowBlank="1" showInputMessage="1" showErrorMessage="1" sqref="D352">
      <formula1>"Y,T,Y/T"</formula1>
    </dataValidation>
    <dataValidation type="list" allowBlank="1" showInputMessage="1" showErrorMessage="1" sqref="D250">
      <formula1>"Y,T,Y/T"</formula1>
    </dataValidation>
    <dataValidation type="list" allowBlank="1" showInputMessage="1" showErrorMessage="1" sqref="D322">
      <formula1>"Y,T,Y/T"</formula1>
    </dataValidation>
    <dataValidation type="list" allowBlank="1" showInputMessage="1" showErrorMessage="1" sqref="D312">
      <formula1>"Y,T,Y/T"</formula1>
    </dataValidation>
    <dataValidation type="list" allowBlank="1" showInputMessage="1" showErrorMessage="1" sqref="D285">
      <formula1>"Y,T,Y/T"</formula1>
    </dataValidation>
    <dataValidation type="list" allowBlank="1" showInputMessage="1" showErrorMessage="1" sqref="D245">
      <formula1>"Y,T,Y/T"</formula1>
    </dataValidation>
    <dataValidation type="list" allowBlank="1" showInputMessage="1" showErrorMessage="1" sqref="D300">
      <formula1>"Y,T,Y/T"</formula1>
    </dataValidation>
    <dataValidation type="list" allowBlank="1" showInputMessage="1" showErrorMessage="1" sqref="D265">
      <formula1>"Y,T,Y/T"</formula1>
    </dataValidation>
    <dataValidation type="list" allowBlank="1" showInputMessage="1" showErrorMessage="1" sqref="D275">
      <formula1>"Y,T,Y/T"</formula1>
    </dataValidation>
    <dataValidation type="list" allowBlank="1" showInputMessage="1" showErrorMessage="1" sqref="D235">
      <formula1>"Y,T,Y/T"</formula1>
    </dataValidation>
    <dataValidation type="list" allowBlank="1" showInputMessage="1" showErrorMessage="1" sqref="D290">
      <formula1>"Y,T,Y/T"</formula1>
    </dataValidation>
    <dataValidation type="list" allowBlank="1" showInputMessage="1" showErrorMessage="1" sqref="D317">
      <formula1>"Y,T,Y/T"</formula1>
    </dataValidation>
    <dataValidation type="list" allowBlank="1" showInputMessage="1" showErrorMessage="1" sqref="D372">
      <formula1>"Y,T,Y/T"</formula1>
    </dataValidation>
    <dataValidation type="list" allowBlank="1" showInputMessage="1" showErrorMessage="1" sqref="D407">
      <formula1>"Y,T,Y/T"</formula1>
    </dataValidation>
    <dataValidation type="list" allowBlank="1" showInputMessage="1" showErrorMessage="1" sqref="D337">
      <formula1>"Y,T,Y/T"</formula1>
    </dataValidation>
    <dataValidation type="list" allowBlank="1" showInputMessage="1" showErrorMessage="1" sqref="D397">
      <formula1>"Y,T,Y/T"</formula1>
    </dataValidation>
    <dataValidation type="list" allowBlank="1" showInputMessage="1" showErrorMessage="1" sqref="D377">
      <formula1>"Y,T,Y/T"</formula1>
    </dataValidation>
    <dataValidation type="list" allowBlank="1" showInputMessage="1" showErrorMessage="1" sqref="D387">
      <formula1>"Y,T,Y/T"</formula1>
    </dataValidation>
    <dataValidation type="list" allowBlank="1" showInputMessage="1" showErrorMessage="1" sqref="D51">
      <formula1>"Y,T,Y/T"</formula1>
    </dataValidation>
    <dataValidation type="list" allowBlank="1" showInputMessage="1" showErrorMessage="1" sqref="K108:K207">
      <formula1>"Y,T,Y/T"</formula1>
    </dataValidation>
    <dataValidation type="list" allowBlank="1" showInputMessage="1" showErrorMessage="1" sqref="D91">
      <formula1>"Y,T,Y/T"</formula1>
    </dataValidation>
    <dataValidation type="list" allowBlank="1" showInputMessage="1" showErrorMessage="1" sqref="D81">
      <formula1>"Y,T,Y/T"</formula1>
    </dataValidation>
    <dataValidation type="list" allowBlank="1" showInputMessage="1" showErrorMessage="1" sqref="D76">
      <formula1>"Y,T,Y/T"</formula1>
    </dataValidation>
    <dataValidation type="list" allowBlank="1" showInputMessage="1" showErrorMessage="1" sqref="D71">
      <formula1>"Y,T,Y/T"</formula1>
    </dataValidation>
    <dataValidation type="list" allowBlank="1" showInputMessage="1" showErrorMessage="1" sqref="D101">
      <formula1>"Y,T,Y/T"</formula1>
    </dataValidation>
    <dataValidation type="list" allowBlank="1" showInputMessage="1" showErrorMessage="1" sqref="D21">
      <formula1>"Y,T,Y/T"</formula1>
    </dataValidation>
    <dataValidation type="list" allowBlank="1" showInputMessage="1" showErrorMessage="1" sqref="D138">
      <formula1>"Y,T,Y/T"</formula1>
    </dataValidation>
    <dataValidation type="list" allowBlank="1" showInputMessage="1" showErrorMessage="1" sqref="M108:M207">
      <formula1>"Y,T,Y/T"</formula1>
    </dataValidation>
    <dataValidation type="list" allowBlank="1" showInputMessage="1" showErrorMessage="1" sqref="D61">
      <formula1>"Y,T,Y/T"</formula1>
    </dataValidation>
    <dataValidation type="list" allowBlank="1" showInputMessage="1" showErrorMessage="1" sqref="M210:M309">
      <formula1>"Y,T,Y/T"</formula1>
    </dataValidation>
    <dataValidation type="list" allowBlank="1" showInputMessage="1" showErrorMessage="1" sqref="D163">
      <formula1>"Y,T,Y/T"</formula1>
    </dataValidation>
    <dataValidation type="list" allowBlank="1" showInputMessage="1" showErrorMessage="1" sqref="D220">
      <formula1>"Y,T,Y/T"</formula1>
    </dataValidation>
    <dataValidation type="list" allowBlank="1" showInputMessage="1" showErrorMessage="1" sqref="D183">
      <formula1>"Y,T,Y/T"</formula1>
    </dataValidation>
    <dataValidation type="list" allowBlank="1" showInputMessage="1" showErrorMessage="1" sqref="D193">
      <formula1>"Y,T,Y/T"</formula1>
    </dataValidation>
    <dataValidation type="list" allowBlank="1" showInputMessage="1" showErrorMessage="1" sqref="D327">
      <formula1>"Y,T,Y/T"</formula1>
    </dataValidation>
    <dataValidation type="list" allowBlank="1" showInputMessage="1" showErrorMessage="1" sqref="D382">
      <formula1>"Y,T,Y/T"</formula1>
    </dataValidation>
    <dataValidation type="list" allowBlank="1" showInputMessage="1" showErrorMessage="1" sqref="D347">
      <formula1>"Y,T,Y/T"</formula1>
    </dataValidation>
    <dataValidation type="list" allowBlank="1" showInputMessage="1" showErrorMessage="1" sqref="D357">
      <formula1>"Y,T,Y/T"</formula1>
    </dataValidation>
    <dataValidation type="list" allowBlank="1" showInputMessage="1" showErrorMessage="1" sqref="D143">
      <formula1>"Y,T,Y/T"</formula1>
    </dataValidation>
    <dataValidation type="list" allowBlank="1" showInputMessage="1" showErrorMessage="1" sqref="D198">
      <formula1>"Y,T,Y/T"</formula1>
    </dataValidation>
    <dataValidation type="list" allowBlank="1" showInputMessage="1" showErrorMessage="1" sqref="D305">
      <formula1>"Y,T,Y/T"</formula1>
    </dataValidation>
    <dataValidation type="list" allowBlank="1" showInputMessage="1" showErrorMessage="1" sqref="D362">
      <formula1>"Y,T,Y/T"</formula1>
    </dataValidation>
    <dataValidation type="list" allowBlank="1" showInputMessage="1" showErrorMessage="1" sqref="D118">
      <formula1>"Y,T,Y/T"</formula1>
    </dataValidation>
    <dataValidation type="list" allowBlank="1" showInputMessage="1" showErrorMessage="1" sqref="D178">
      <formula1>"Y,T,Y/T"</formula1>
    </dataValidation>
    <dataValidation type="list" allowBlank="1" showInputMessage="1" showErrorMessage="1" sqref="D255">
      <formula1>"Y,T,Y/T"</formula1>
    </dataValidation>
    <dataValidation type="list" allowBlank="1" showInputMessage="1" showErrorMessage="1" sqref="D342">
      <formula1>"Y,T,Y/T"</formula1>
    </dataValidation>
    <dataValidation type="list" allowBlank="1" showInputMessage="1" showErrorMessage="1" sqref="D113">
      <formula1>"Y,T,Y/T"</formula1>
    </dataValidation>
    <dataValidation type="list" allowBlank="1" showInputMessage="1" showErrorMessage="1" sqref="D158">
      <formula1>"Y,T,Y/T"</formula1>
    </dataValidation>
    <dataValidation type="list" allowBlank="1" showInputMessage="1" showErrorMessage="1" sqref="D133">
      <formula1>"Y,T,Y/T"</formula1>
    </dataValidation>
    <dataValidation type="list" allowBlank="1" showInputMessage="1" showErrorMessage="1" sqref="D123">
      <formula1>"Y,T,Y/T"</formula1>
    </dataValidation>
    <dataValidation type="list" allowBlank="1" showInputMessage="1" showErrorMessage="1" sqref="D108">
      <formula1>"Y,T,Y/T"</formula1>
    </dataValidation>
    <dataValidation type="list" allowBlank="1" showInputMessage="1" showErrorMessage="1" sqref="D225">
      <formula1>"Y,T,Y/T"</formula1>
    </dataValidation>
    <dataValidation type="list" allowBlank="1" showInputMessage="1" showErrorMessage="1" sqref="D280">
      <formula1>"Y,T,Y/T"</formula1>
    </dataValidation>
    <dataValidation type="list" allowBlank="1" showInputMessage="1" showErrorMessage="1" sqref="D128">
      <formula1>"Y,T,Y/T"</formula1>
    </dataValidation>
    <dataValidation type="list" allowBlank="1" showInputMessage="1" showErrorMessage="1" sqref="D188">
      <formula1>"Y,T,Y/T"</formula1>
    </dataValidation>
    <dataValidation type="list" allowBlank="1" showInputMessage="1" showErrorMessage="1" sqref="D168">
      <formula1>"Y,T,Y/T"</formula1>
    </dataValidation>
    <dataValidation type="list" allowBlank="1" showInputMessage="1" showErrorMessage="1" sqref="D240">
      <formula1>"Y,T,Y/T"</formula1>
    </dataValidation>
    <dataValidation type="list" allowBlank="1" showInputMessage="1" showErrorMessage="1" sqref="D230">
      <formula1>"Y,T,Y/T"</formula1>
    </dataValidation>
    <dataValidation type="list" allowBlank="1" showInputMessage="1" showErrorMessage="1" sqref="D203">
      <formula1>"Y,T,Y/T"</formula1>
    </dataValidation>
    <dataValidation type="list" allowBlank="1" showInputMessage="1" showErrorMessage="1" sqref="D86">
      <formula1>"Y,T,Y/T"</formula1>
    </dataValidation>
    <dataValidation type="list" allowBlank="1" showInputMessage="1" showErrorMessage="1" sqref="D148">
      <formula1>"Y,T,Y/T"</formula1>
    </dataValidation>
    <dataValidation type="list" allowBlank="1" showInputMessage="1" showErrorMessage="1" sqref="D173">
      <formula1>"Y,T,Y/T"</formula1>
    </dataValidation>
    <dataValidation type="list" allowBlank="1" showInputMessage="1" showErrorMessage="1" sqref="D260">
      <formula1>"Y,T,Y/T"</formula1>
    </dataValidation>
  </dataValidations>
  <pageMargins left="0.25" right="0.25" top="0.75" bottom="0.75" header="0.3" footer="0.3"/>
  <pageSetup paperSize="9" scale="28"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412"/>
  <sheetViews>
    <sheetView topLeftCell="B1" zoomScale="40" workbookViewId="0">
      <pane ySplit="4" topLeftCell="A371" activePane="bottomLeft" state="frozen"/>
      <selection pane="bottomLeft" activeCell="H412" sqref="H412:L412"/>
    </sheetView>
  </sheetViews>
  <sheetFormatPr defaultColWidth="12.5703125" defaultRowHeight="12.75"/>
  <cols>
    <col min="1" max="1" width="6.42578125" style="517" hidden="1" customWidth="1"/>
    <col min="2" max="2" width="4.5703125" style="587" customWidth="1"/>
    <col min="3" max="3" width="46.5703125" style="517" customWidth="1"/>
    <col min="4" max="4" width="4.140625" style="517" customWidth="1"/>
    <col min="5" max="5" width="14.42578125" style="517" customWidth="1"/>
    <col min="6" max="6" width="4.5703125" style="517" customWidth="1"/>
    <col min="7" max="7" width="47.42578125" style="518" customWidth="1"/>
    <col min="8" max="8" width="26.5703125" style="517" customWidth="1"/>
    <col min="9" max="9" width="4.42578125" style="517" customWidth="1"/>
    <col min="10" max="10" width="16" style="517" customWidth="1"/>
    <col min="11" max="11" width="4.42578125" style="517" customWidth="1"/>
    <col min="12" max="12" width="12.42578125" style="517" customWidth="1"/>
    <col min="13" max="13" width="4.42578125" style="517" customWidth="1"/>
    <col min="14" max="14" width="11.42578125" style="517" customWidth="1"/>
    <col min="15" max="16384" width="12.5703125" style="517"/>
  </cols>
  <sheetData>
    <row r="1" spans="2:14" s="520" customFormat="1" ht="15.75">
      <c r="B1" s="868" t="s">
        <v>33</v>
      </c>
      <c r="C1" s="868"/>
      <c r="D1" s="868"/>
      <c r="E1" s="868"/>
      <c r="F1" s="868"/>
      <c r="G1" s="868"/>
      <c r="H1" s="868"/>
      <c r="I1" s="868"/>
      <c r="J1" s="868"/>
      <c r="K1" s="868"/>
      <c r="L1" s="868"/>
      <c r="M1" s="868"/>
      <c r="N1" s="868"/>
    </row>
    <row r="2" spans="2:14" s="520" customFormat="1" ht="15.75">
      <c r="B2" s="867" t="s">
        <v>689</v>
      </c>
      <c r="C2" s="867"/>
      <c r="D2" s="867"/>
      <c r="E2" s="867"/>
      <c r="F2" s="867"/>
      <c r="G2" s="867"/>
      <c r="H2" s="867"/>
      <c r="I2" s="867"/>
      <c r="J2" s="867"/>
      <c r="K2" s="867"/>
      <c r="L2" s="867"/>
      <c r="M2" s="867"/>
      <c r="N2" s="867"/>
    </row>
    <row r="3" spans="2:14" s="588" customFormat="1" ht="15.75">
      <c r="B3" s="863" t="s">
        <v>23</v>
      </c>
      <c r="C3" s="863" t="s">
        <v>503</v>
      </c>
      <c r="D3" s="869" t="s">
        <v>339</v>
      </c>
      <c r="E3" s="870"/>
      <c r="F3" s="863" t="s">
        <v>23</v>
      </c>
      <c r="G3" s="863" t="s">
        <v>504</v>
      </c>
      <c r="H3" s="863" t="s">
        <v>505</v>
      </c>
      <c r="I3" s="863" t="s">
        <v>506</v>
      </c>
      <c r="J3" s="863"/>
      <c r="K3" s="863"/>
      <c r="L3" s="863"/>
      <c r="M3" s="863"/>
      <c r="N3" s="863"/>
    </row>
    <row r="4" spans="2:14" s="588" customFormat="1" ht="15.75">
      <c r="B4" s="863"/>
      <c r="C4" s="863"/>
      <c r="D4" s="871"/>
      <c r="E4" s="872"/>
      <c r="F4" s="863"/>
      <c r="G4" s="863"/>
      <c r="H4" s="863"/>
      <c r="I4" s="863" t="s">
        <v>4</v>
      </c>
      <c r="J4" s="863"/>
      <c r="K4" s="863" t="s">
        <v>3</v>
      </c>
      <c r="L4" s="863"/>
      <c r="M4" s="863" t="s">
        <v>52</v>
      </c>
      <c r="N4" s="863"/>
    </row>
    <row r="5" spans="2:14" s="520" customFormat="1" ht="15.75">
      <c r="B5" s="864" t="s">
        <v>509</v>
      </c>
      <c r="C5" s="865"/>
      <c r="D5" s="865"/>
      <c r="E5" s="865"/>
      <c r="F5" s="865"/>
      <c r="G5" s="865"/>
      <c r="H5" s="865"/>
      <c r="I5" s="865"/>
      <c r="J5" s="865"/>
      <c r="K5" s="865"/>
      <c r="L5" s="865"/>
      <c r="M5" s="865"/>
      <c r="N5" s="866"/>
    </row>
    <row r="6" spans="2:14" ht="15.75">
      <c r="B6" s="836">
        <v>1</v>
      </c>
      <c r="C6" s="839"/>
      <c r="D6" s="857" t="s">
        <v>26</v>
      </c>
      <c r="E6" s="860" t="str">
        <f>IF(D6="Y",1,IF(D6="T",0,IF(D6="Y/T","Belum diisi","Error")))</f>
        <v>Belum diisi</v>
      </c>
      <c r="F6" s="528">
        <v>1</v>
      </c>
      <c r="G6" s="529"/>
      <c r="H6" s="589" t="str">
        <f t="shared" ref="H6:H69" si="0">IF(OR(J6="Isi Dulu",L6="Isi Dulu",J6="Isi Tujuan",L6="Isi Tujuan"),"Belum Diisi",IF(SUM(J6,L6)=2,1,IF(SUM(J6,L6)=1,0,IF(SUM(J6,L6)=0,0,"Error"))))</f>
        <v>Belum Diisi</v>
      </c>
      <c r="I6" s="590" t="s">
        <v>26</v>
      </c>
      <c r="J6" s="591" t="str">
        <f>IF($D$6="Y/T","Isi Tujuan",IF($E$6=0,0,IF(I6="Y",1,IF(I6="T",0,"Isi Dulu"))))</f>
        <v>Isi Tujuan</v>
      </c>
      <c r="K6" s="590" t="s">
        <v>26</v>
      </c>
      <c r="L6" s="591" t="str">
        <f>IF($D$6="Y/T","Isi Tujuan",IF($E$6=0,0,IF(K6="Y",1,IF(K6="T",0,"Isi Dulu"))))</f>
        <v>Isi Tujuan</v>
      </c>
      <c r="M6" s="848" t="s">
        <v>26</v>
      </c>
      <c r="N6" s="851" t="str">
        <f>IF(M6="Y",1,IF(M6="T",0,IF(M6="Y/T","Belum diisi","Error")))</f>
        <v>Belum diisi</v>
      </c>
    </row>
    <row r="7" spans="2:14" ht="15.75">
      <c r="B7" s="837"/>
      <c r="C7" s="840"/>
      <c r="D7" s="858"/>
      <c r="E7" s="861"/>
      <c r="F7" s="549">
        <v>2</v>
      </c>
      <c r="G7" s="550"/>
      <c r="H7" s="589" t="str">
        <f t="shared" si="0"/>
        <v>Belum Diisi</v>
      </c>
      <c r="I7" s="592" t="s">
        <v>26</v>
      </c>
      <c r="J7" s="593" t="str">
        <f>IF($D$6="Y/T","Isi Tujuan",IF($E$6=0,0,IF(I7="Y",1,IF(I7="T",0,"Isi Dulu"))))</f>
        <v>Isi Tujuan</v>
      </c>
      <c r="K7" s="592" t="s">
        <v>26</v>
      </c>
      <c r="L7" s="593" t="str">
        <f>IF($D$6="Y/T","Isi Tujuan",IF($E$6=0,0,IF(K7="Y",1,IF(K7="T",0,"Isi Dulu"))))</f>
        <v>Isi Tujuan</v>
      </c>
      <c r="M7" s="849"/>
      <c r="N7" s="852"/>
    </row>
    <row r="8" spans="2:14" ht="15.75">
      <c r="B8" s="837"/>
      <c r="C8" s="840"/>
      <c r="D8" s="858"/>
      <c r="E8" s="861"/>
      <c r="F8" s="549">
        <v>3</v>
      </c>
      <c r="G8" s="550"/>
      <c r="H8" s="589" t="str">
        <f t="shared" si="0"/>
        <v>Belum Diisi</v>
      </c>
      <c r="I8" s="592" t="s">
        <v>26</v>
      </c>
      <c r="J8" s="593" t="str">
        <f>IF($D$6="Y/T","Isi Tujuan",IF($E$6=0,0,IF(I8="Y",1,IF(I8="T",0,"Isi Dulu"))))</f>
        <v>Isi Tujuan</v>
      </c>
      <c r="K8" s="592" t="s">
        <v>26</v>
      </c>
      <c r="L8" s="593" t="str">
        <f>IF($D$6="Y/T","Isi Tujuan",IF($E$6=0,0,IF(K8="Y",1,IF(K8="T",0,"Isi Dulu"))))</f>
        <v>Isi Tujuan</v>
      </c>
      <c r="M8" s="849"/>
      <c r="N8" s="852"/>
    </row>
    <row r="9" spans="2:14" ht="15.75">
      <c r="B9" s="837"/>
      <c r="C9" s="840"/>
      <c r="D9" s="858"/>
      <c r="E9" s="861"/>
      <c r="F9" s="549">
        <v>4</v>
      </c>
      <c r="G9" s="550"/>
      <c r="H9" s="589" t="str">
        <f t="shared" si="0"/>
        <v>Belum Diisi</v>
      </c>
      <c r="I9" s="592" t="s">
        <v>26</v>
      </c>
      <c r="J9" s="593" t="str">
        <f>IF($D$6="Y/T","Isi Tujuan",IF($E$6=0,0,IF(I9="Y",1,IF(I9="T",0,"Isi Dulu"))))</f>
        <v>Isi Tujuan</v>
      </c>
      <c r="K9" s="592" t="s">
        <v>26</v>
      </c>
      <c r="L9" s="593" t="str">
        <f>IF($D$6="Y/T","Isi Tujuan",IF($E$6=0,0,IF(K9="Y",1,IF(K9="T",0,"Isi Dulu"))))</f>
        <v>Isi Tujuan</v>
      </c>
      <c r="M9" s="849"/>
      <c r="N9" s="852"/>
    </row>
    <row r="10" spans="2:14" ht="15.75">
      <c r="B10" s="838"/>
      <c r="C10" s="841"/>
      <c r="D10" s="859"/>
      <c r="E10" s="862"/>
      <c r="F10" s="569">
        <v>5</v>
      </c>
      <c r="G10" s="570"/>
      <c r="H10" s="594" t="str">
        <f t="shared" si="0"/>
        <v>Belum Diisi</v>
      </c>
      <c r="I10" s="595" t="s">
        <v>26</v>
      </c>
      <c r="J10" s="596" t="str">
        <f>IF($D$6="Y/T","Isi Tujuan",IF($E$6=0,0,IF(I10="Y",1,IF(I10="T",0,"Isi Dulu"))))</f>
        <v>Isi Tujuan</v>
      </c>
      <c r="K10" s="595" t="s">
        <v>26</v>
      </c>
      <c r="L10" s="596" t="str">
        <f>IF($D$6="Y/T","Isi Tujuan",IF($E$6=0,0,IF(K10="Y",1,IF(K10="T",0,"Isi Dulu"))))</f>
        <v>Isi Tujuan</v>
      </c>
      <c r="M10" s="850"/>
      <c r="N10" s="853"/>
    </row>
    <row r="11" spans="2:14" ht="15.75">
      <c r="B11" s="836">
        <v>2</v>
      </c>
      <c r="C11" s="839"/>
      <c r="D11" s="857" t="s">
        <v>26</v>
      </c>
      <c r="E11" s="860" t="str">
        <f>IF(D11="Y",1,IF(D11="T",0,IF(D11="Y/T","Belum diisi","Error")))</f>
        <v>Belum diisi</v>
      </c>
      <c r="F11" s="528">
        <v>1</v>
      </c>
      <c r="G11" s="529"/>
      <c r="H11" s="597" t="str">
        <f t="shared" si="0"/>
        <v>Belum Diisi</v>
      </c>
      <c r="I11" s="590" t="s">
        <v>26</v>
      </c>
      <c r="J11" s="591" t="str">
        <f>IF($D$11="Y/T","Isi Tujuan",IF($E$11=0,0,IF(I11="Y",1,IF(I11="T",0,"Isi Dulu"))))</f>
        <v>Isi Tujuan</v>
      </c>
      <c r="K11" s="590" t="s">
        <v>26</v>
      </c>
      <c r="L11" s="591" t="str">
        <f>IF($D$11="Y/T","Isi Tujuan",IF($E$11=0,0,IF(K11="Y",1,IF(K11="T",0,"Isi Dulu"))))</f>
        <v>Isi Tujuan</v>
      </c>
      <c r="M11" s="848" t="s">
        <v>26</v>
      </c>
      <c r="N11" s="851" t="str">
        <f>IF(M11="Y",1,IF(M11="T",0,IF(M11="Y/T","Belum diisi","Error")))</f>
        <v>Belum diisi</v>
      </c>
    </row>
    <row r="12" spans="2:14" ht="15.75">
      <c r="B12" s="837"/>
      <c r="C12" s="840"/>
      <c r="D12" s="858"/>
      <c r="E12" s="861"/>
      <c r="F12" s="549">
        <v>2</v>
      </c>
      <c r="G12" s="550"/>
      <c r="H12" s="598" t="str">
        <f t="shared" si="0"/>
        <v>Belum Diisi</v>
      </c>
      <c r="I12" s="592" t="s">
        <v>26</v>
      </c>
      <c r="J12" s="593" t="str">
        <f>IF($D$11="Y/T","Isi Tujuan",IF($E$11=0,0,IF(I12="Y",1,IF(I12="T",0,"Isi Dulu"))))</f>
        <v>Isi Tujuan</v>
      </c>
      <c r="K12" s="592" t="s">
        <v>26</v>
      </c>
      <c r="L12" s="593" t="str">
        <f>IF($D$11="Y/T","Isi Tujuan",IF($E$11=0,0,IF(K12="Y",1,IF(K12="T",0,"Isi Dulu"))))</f>
        <v>Isi Tujuan</v>
      </c>
      <c r="M12" s="849"/>
      <c r="N12" s="852"/>
    </row>
    <row r="13" spans="2:14" ht="15.75">
      <c r="B13" s="837"/>
      <c r="C13" s="840"/>
      <c r="D13" s="858"/>
      <c r="E13" s="861"/>
      <c r="F13" s="549">
        <v>3</v>
      </c>
      <c r="G13" s="550"/>
      <c r="H13" s="598" t="str">
        <f t="shared" si="0"/>
        <v>Belum Diisi</v>
      </c>
      <c r="I13" s="592" t="s">
        <v>26</v>
      </c>
      <c r="J13" s="593" t="str">
        <f>IF($D$11="Y/T","Isi Tujuan",IF($E$11=0,0,IF(I13="Y",1,IF(I13="T",0,"Isi Dulu"))))</f>
        <v>Isi Tujuan</v>
      </c>
      <c r="K13" s="592" t="s">
        <v>26</v>
      </c>
      <c r="L13" s="593" t="str">
        <f>IF($D$11="Y/T","Isi Tujuan",IF($E$11=0,0,IF(K13="Y",1,IF(K13="T",0,"Isi Dulu"))))</f>
        <v>Isi Tujuan</v>
      </c>
      <c r="M13" s="849"/>
      <c r="N13" s="852"/>
    </row>
    <row r="14" spans="2:14" ht="15.75">
      <c r="B14" s="837"/>
      <c r="C14" s="840"/>
      <c r="D14" s="858"/>
      <c r="E14" s="861"/>
      <c r="F14" s="549">
        <v>4</v>
      </c>
      <c r="G14" s="550"/>
      <c r="H14" s="598" t="str">
        <f t="shared" si="0"/>
        <v>Belum Diisi</v>
      </c>
      <c r="I14" s="592" t="s">
        <v>26</v>
      </c>
      <c r="J14" s="593" t="str">
        <f>IF($D$11="Y/T","Isi Tujuan",IF($E$11=0,0,IF(I14="Y",1,IF(I14="T",0,"Isi Dulu"))))</f>
        <v>Isi Tujuan</v>
      </c>
      <c r="K14" s="592" t="s">
        <v>26</v>
      </c>
      <c r="L14" s="593" t="str">
        <f>IF($D$11="Y/T","Isi Tujuan",IF($E$11=0,0,IF(K14="Y",1,IF(K14="T",0,"Isi Dulu"))))</f>
        <v>Isi Tujuan</v>
      </c>
      <c r="M14" s="849"/>
      <c r="N14" s="852"/>
    </row>
    <row r="15" spans="2:14" ht="15.75">
      <c r="B15" s="838"/>
      <c r="C15" s="841"/>
      <c r="D15" s="859"/>
      <c r="E15" s="862"/>
      <c r="F15" s="569">
        <v>5</v>
      </c>
      <c r="G15" s="570"/>
      <c r="H15" s="599" t="str">
        <f t="shared" si="0"/>
        <v>Belum Diisi</v>
      </c>
      <c r="I15" s="595" t="s">
        <v>26</v>
      </c>
      <c r="J15" s="596" t="str">
        <f>IF($D$11="Y/T","Isi Tujuan",IF($E$11=0,0,IF(I15="Y",1,IF(I15="T",0,"Isi Dulu"))))</f>
        <v>Isi Tujuan</v>
      </c>
      <c r="K15" s="595" t="s">
        <v>26</v>
      </c>
      <c r="L15" s="596" t="str">
        <f>IF($D$11="Y/T","Isi Tujuan",IF($E$11=0,0,IF(K15="Y",1,IF(K15="T",0,"Isi Dulu"))))</f>
        <v>Isi Tujuan</v>
      </c>
      <c r="M15" s="850"/>
      <c r="N15" s="853"/>
    </row>
    <row r="16" spans="2:14" ht="15.75">
      <c r="B16" s="836">
        <v>3</v>
      </c>
      <c r="C16" s="839"/>
      <c r="D16" s="857" t="s">
        <v>26</v>
      </c>
      <c r="E16" s="860" t="str">
        <f>IF(D16="Y",1,IF(D16="T",0,IF(D16="Y/T","Belum diisi","Error")))</f>
        <v>Belum diisi</v>
      </c>
      <c r="F16" s="528">
        <v>1</v>
      </c>
      <c r="G16" s="529"/>
      <c r="H16" s="600" t="str">
        <f t="shared" si="0"/>
        <v>Belum Diisi</v>
      </c>
      <c r="I16" s="590" t="s">
        <v>26</v>
      </c>
      <c r="J16" s="591" t="str">
        <f>IF($D$16="Y/T","Isi Tujuan",IF($E$16=0,0,IF(I16="Y",1,IF(I16="T",0,"Isi Dulu"))))</f>
        <v>Isi Tujuan</v>
      </c>
      <c r="K16" s="590" t="s">
        <v>26</v>
      </c>
      <c r="L16" s="591" t="str">
        <f>IF($D$16="Y/T","Isi Tujuan",IF($E$16=0,0,IF(K16="Y",1,IF(K16="T",0,"Isi Dulu"))))</f>
        <v>Isi Tujuan</v>
      </c>
      <c r="M16" s="848" t="s">
        <v>26</v>
      </c>
      <c r="N16" s="851" t="str">
        <f>IF(M16="Y",1,IF(M16="T",0,IF(M16="Y/T","Belum diisi","Error")))</f>
        <v>Belum diisi</v>
      </c>
    </row>
    <row r="17" spans="2:14" ht="15.75">
      <c r="B17" s="837"/>
      <c r="C17" s="840"/>
      <c r="D17" s="858"/>
      <c r="E17" s="861"/>
      <c r="F17" s="549">
        <v>2</v>
      </c>
      <c r="G17" s="550"/>
      <c r="H17" s="598" t="str">
        <f t="shared" si="0"/>
        <v>Belum Diisi</v>
      </c>
      <c r="I17" s="592" t="s">
        <v>26</v>
      </c>
      <c r="J17" s="593" t="str">
        <f>IF($D$16="Y/T","Isi Tujuan",IF($E$16=0,0,IF(I17="Y",1,IF(I17="T",0,"Isi Dulu"))))</f>
        <v>Isi Tujuan</v>
      </c>
      <c r="K17" s="592" t="s">
        <v>26</v>
      </c>
      <c r="L17" s="593" t="str">
        <f>IF($D$16="Y/T","Isi Tujuan",IF($E$16=0,0,IF(K17="Y",1,IF(K17="T",0,"Isi Dulu"))))</f>
        <v>Isi Tujuan</v>
      </c>
      <c r="M17" s="849"/>
      <c r="N17" s="852"/>
    </row>
    <row r="18" spans="2:14" ht="15.75">
      <c r="B18" s="837"/>
      <c r="C18" s="840"/>
      <c r="D18" s="858"/>
      <c r="E18" s="861"/>
      <c r="F18" s="549">
        <v>3</v>
      </c>
      <c r="G18" s="550"/>
      <c r="H18" s="598" t="str">
        <f t="shared" si="0"/>
        <v>Belum Diisi</v>
      </c>
      <c r="I18" s="592" t="s">
        <v>26</v>
      </c>
      <c r="J18" s="593" t="str">
        <f>IF($D$16="Y/T","Isi Tujuan",IF($E$16=0,0,IF(I18="Y",1,IF(I18="T",0,"Isi Dulu"))))</f>
        <v>Isi Tujuan</v>
      </c>
      <c r="K18" s="592" t="s">
        <v>26</v>
      </c>
      <c r="L18" s="593" t="str">
        <f>IF($D$16="Y/T","Isi Tujuan",IF($E$16=0,0,IF(K18="Y",1,IF(K18="T",0,"Isi Dulu"))))</f>
        <v>Isi Tujuan</v>
      </c>
      <c r="M18" s="849"/>
      <c r="N18" s="852"/>
    </row>
    <row r="19" spans="2:14" ht="15.75">
      <c r="B19" s="837"/>
      <c r="C19" s="840"/>
      <c r="D19" s="858"/>
      <c r="E19" s="861"/>
      <c r="F19" s="549">
        <v>4</v>
      </c>
      <c r="G19" s="550"/>
      <c r="H19" s="598" t="str">
        <f t="shared" si="0"/>
        <v>Belum Diisi</v>
      </c>
      <c r="I19" s="592" t="s">
        <v>26</v>
      </c>
      <c r="J19" s="593" t="str">
        <f>IF($D$16="Y/T","Isi Tujuan",IF($E$16=0,0,IF(I19="Y",1,IF(I19="T",0,"Isi Dulu"))))</f>
        <v>Isi Tujuan</v>
      </c>
      <c r="K19" s="592" t="s">
        <v>26</v>
      </c>
      <c r="L19" s="593" t="str">
        <f>IF($D$16="Y/T","Isi Tujuan",IF($E$16=0,0,IF(K19="Y",1,IF(K19="T",0,"Isi Dulu"))))</f>
        <v>Isi Tujuan</v>
      </c>
      <c r="M19" s="849"/>
      <c r="N19" s="852"/>
    </row>
    <row r="20" spans="2:14" ht="15.75">
      <c r="B20" s="838"/>
      <c r="C20" s="841"/>
      <c r="D20" s="859"/>
      <c r="E20" s="862"/>
      <c r="F20" s="569">
        <v>5</v>
      </c>
      <c r="G20" s="570"/>
      <c r="H20" s="599" t="str">
        <f t="shared" si="0"/>
        <v>Belum Diisi</v>
      </c>
      <c r="I20" s="595" t="s">
        <v>26</v>
      </c>
      <c r="J20" s="596" t="str">
        <f>IF($D$16="Y/T","Isi Tujuan",IF($E$16=0,0,IF(I20="Y",1,IF(I20="T",0,"Isi Dulu"))))</f>
        <v>Isi Tujuan</v>
      </c>
      <c r="K20" s="595" t="s">
        <v>26</v>
      </c>
      <c r="L20" s="596" t="str">
        <f>IF($D$16="Y/T","Isi Tujuan",IF($E$16=0,0,IF(K20="Y",1,IF(K20="T",0,"Isi Dulu"))))</f>
        <v>Isi Tujuan</v>
      </c>
      <c r="M20" s="850"/>
      <c r="N20" s="853"/>
    </row>
    <row r="21" spans="2:14" ht="15.75">
      <c r="B21" s="836">
        <v>4</v>
      </c>
      <c r="C21" s="839"/>
      <c r="D21" s="857" t="s">
        <v>26</v>
      </c>
      <c r="E21" s="860" t="str">
        <f>IF(D21="Y",1,IF(D21="T",0,IF(D21="Y/T","Belum diisi","Error")))</f>
        <v>Belum diisi</v>
      </c>
      <c r="F21" s="528">
        <v>1</v>
      </c>
      <c r="G21" s="529"/>
      <c r="H21" s="600" t="str">
        <f t="shared" si="0"/>
        <v>Belum Diisi</v>
      </c>
      <c r="I21" s="590" t="s">
        <v>26</v>
      </c>
      <c r="J21" s="591" t="str">
        <f>IF($D$21="Y/T","Isi Tujuan",IF($E$21=0,0,IF(I21="Y",1,IF(I21="T",0,"Isi Dulu"))))</f>
        <v>Isi Tujuan</v>
      </c>
      <c r="K21" s="590" t="s">
        <v>26</v>
      </c>
      <c r="L21" s="591" t="str">
        <f>IF($D$21="Y/T","Isi Tujuan",IF($E$21=0,0,IF(K21="Y",1,IF(K21="T",0,"Isi Dulu"))))</f>
        <v>Isi Tujuan</v>
      </c>
      <c r="M21" s="848" t="s">
        <v>26</v>
      </c>
      <c r="N21" s="851" t="str">
        <f>IF(M21="Y",1,IF(M21="T",0,IF(M21="Y/T","Belum diisi","Error")))</f>
        <v>Belum diisi</v>
      </c>
    </row>
    <row r="22" spans="2:14" ht="15.75">
      <c r="B22" s="837"/>
      <c r="C22" s="840"/>
      <c r="D22" s="858"/>
      <c r="E22" s="861"/>
      <c r="F22" s="549">
        <v>2</v>
      </c>
      <c r="G22" s="550"/>
      <c r="H22" s="598" t="str">
        <f t="shared" si="0"/>
        <v>Belum Diisi</v>
      </c>
      <c r="I22" s="592" t="s">
        <v>26</v>
      </c>
      <c r="J22" s="593" t="str">
        <f>IF($D$21="Y/T","Isi Tujuan",IF($E$21=0,0,IF(I22="Y",1,IF(I22="T",0,"Isi Dulu"))))</f>
        <v>Isi Tujuan</v>
      </c>
      <c r="K22" s="592" t="s">
        <v>26</v>
      </c>
      <c r="L22" s="593" t="str">
        <f>IF($D$21="Y/T","Isi Tujuan",IF($E$21=0,0,IF(K22="Y",1,IF(K22="T",0,"Isi Dulu"))))</f>
        <v>Isi Tujuan</v>
      </c>
      <c r="M22" s="849"/>
      <c r="N22" s="852"/>
    </row>
    <row r="23" spans="2:14" ht="15.75">
      <c r="B23" s="837"/>
      <c r="C23" s="840"/>
      <c r="D23" s="858"/>
      <c r="E23" s="861"/>
      <c r="F23" s="549">
        <v>3</v>
      </c>
      <c r="G23" s="550"/>
      <c r="H23" s="598" t="str">
        <f t="shared" si="0"/>
        <v>Belum Diisi</v>
      </c>
      <c r="I23" s="592" t="s">
        <v>26</v>
      </c>
      <c r="J23" s="593" t="str">
        <f>IF($D$21="Y/T","Isi Tujuan",IF($E$21=0,0,IF(I23="Y",1,IF(I23="T",0,"Isi Dulu"))))</f>
        <v>Isi Tujuan</v>
      </c>
      <c r="K23" s="592" t="s">
        <v>26</v>
      </c>
      <c r="L23" s="593" t="str">
        <f>IF($D$21="Y/T","Isi Tujuan",IF($E$21=0,0,IF(K23="Y",1,IF(K23="T",0,"Isi Dulu"))))</f>
        <v>Isi Tujuan</v>
      </c>
      <c r="M23" s="849"/>
      <c r="N23" s="852"/>
    </row>
    <row r="24" spans="2:14" ht="15.75">
      <c r="B24" s="837"/>
      <c r="C24" s="840"/>
      <c r="D24" s="858"/>
      <c r="E24" s="861"/>
      <c r="F24" s="549">
        <v>4</v>
      </c>
      <c r="G24" s="550"/>
      <c r="H24" s="598" t="str">
        <f t="shared" si="0"/>
        <v>Belum Diisi</v>
      </c>
      <c r="I24" s="592" t="s">
        <v>26</v>
      </c>
      <c r="J24" s="593" t="str">
        <f>IF($D$21="Y/T","Isi Tujuan",IF($E$21=0,0,IF(I24="Y",1,IF(I24="T",0,"Isi Dulu"))))</f>
        <v>Isi Tujuan</v>
      </c>
      <c r="K24" s="592" t="s">
        <v>26</v>
      </c>
      <c r="L24" s="593" t="str">
        <f>IF($D$21="Y/T","Isi Tujuan",IF($E$21=0,0,IF(K24="Y",1,IF(K24="T",0,"Isi Dulu"))))</f>
        <v>Isi Tujuan</v>
      </c>
      <c r="M24" s="849"/>
      <c r="N24" s="852"/>
    </row>
    <row r="25" spans="2:14" ht="15.75">
      <c r="B25" s="838"/>
      <c r="C25" s="841"/>
      <c r="D25" s="859"/>
      <c r="E25" s="862"/>
      <c r="F25" s="569">
        <v>5</v>
      </c>
      <c r="G25" s="570"/>
      <c r="H25" s="599" t="str">
        <f t="shared" si="0"/>
        <v>Belum Diisi</v>
      </c>
      <c r="I25" s="595" t="s">
        <v>26</v>
      </c>
      <c r="J25" s="596" t="str">
        <f>IF($D$21="Y/T","Isi Tujuan",IF($E$21=0,0,IF(I25="Y",1,IF(I25="T",0,"Isi Dulu"))))</f>
        <v>Isi Tujuan</v>
      </c>
      <c r="K25" s="595" t="s">
        <v>26</v>
      </c>
      <c r="L25" s="596" t="str">
        <f>IF($D$21="Y/T","Isi Tujuan",IF($E$21=0,0,IF(K25="Y",1,IF(K25="T",0,"Isi Dulu"))))</f>
        <v>Isi Tujuan</v>
      </c>
      <c r="M25" s="850"/>
      <c r="N25" s="853"/>
    </row>
    <row r="26" spans="2:14" ht="15.75">
      <c r="B26" s="836">
        <v>5</v>
      </c>
      <c r="C26" s="839"/>
      <c r="D26" s="857" t="s">
        <v>26</v>
      </c>
      <c r="E26" s="860" t="str">
        <f>IF(D26="Y",1,IF(D26="T",0,IF(D26="Y/T","Belum diisi","Error")))</f>
        <v>Belum diisi</v>
      </c>
      <c r="F26" s="528">
        <v>1</v>
      </c>
      <c r="G26" s="529"/>
      <c r="H26" s="600" t="str">
        <f t="shared" si="0"/>
        <v>Belum Diisi</v>
      </c>
      <c r="I26" s="590" t="s">
        <v>26</v>
      </c>
      <c r="J26" s="591" t="str">
        <f>IF($D$26="Y/T","Isi Tujuan",IF($E$26=0,0,IF(I26="Y",1,IF(I26="T",0,"Isi Dulu"))))</f>
        <v>Isi Tujuan</v>
      </c>
      <c r="K26" s="590" t="s">
        <v>26</v>
      </c>
      <c r="L26" s="591" t="str">
        <f>IF($D$26="Y/T","Isi Tujuan",IF($E$26=0,0,IF(K26="Y",1,IF(K26="T",0,"Isi Dulu"))))</f>
        <v>Isi Tujuan</v>
      </c>
      <c r="M26" s="848" t="s">
        <v>26</v>
      </c>
      <c r="N26" s="851" t="str">
        <f>IF(M26="Y",1,IF(M26="T",0,IF(M26="Y/T","Belum diisi","Error")))</f>
        <v>Belum diisi</v>
      </c>
    </row>
    <row r="27" spans="2:14" ht="15.75">
      <c r="B27" s="837"/>
      <c r="C27" s="840"/>
      <c r="D27" s="858"/>
      <c r="E27" s="861"/>
      <c r="F27" s="549">
        <v>2</v>
      </c>
      <c r="G27" s="550"/>
      <c r="H27" s="598" t="str">
        <f t="shared" si="0"/>
        <v>Belum Diisi</v>
      </c>
      <c r="I27" s="592" t="s">
        <v>26</v>
      </c>
      <c r="J27" s="593" t="str">
        <f>IF($D$26="Y/T","Isi Tujuan",IF($E$26=0,0,IF(I27="Y",1,IF(I27="T",0,"Isi Dulu"))))</f>
        <v>Isi Tujuan</v>
      </c>
      <c r="K27" s="592" t="s">
        <v>26</v>
      </c>
      <c r="L27" s="593" t="str">
        <f>IF($D$26="Y/T","Isi Tujuan",IF($E$26=0,0,IF(K27="Y",1,IF(K27="T",0,"Isi Dulu"))))</f>
        <v>Isi Tujuan</v>
      </c>
      <c r="M27" s="849"/>
      <c r="N27" s="852"/>
    </row>
    <row r="28" spans="2:14" ht="15.75">
      <c r="B28" s="837"/>
      <c r="C28" s="840"/>
      <c r="D28" s="858"/>
      <c r="E28" s="861"/>
      <c r="F28" s="549">
        <v>3</v>
      </c>
      <c r="G28" s="550"/>
      <c r="H28" s="598" t="str">
        <f t="shared" si="0"/>
        <v>Belum Diisi</v>
      </c>
      <c r="I28" s="592" t="s">
        <v>26</v>
      </c>
      <c r="J28" s="593" t="str">
        <f>IF($D$26="Y/T","Isi Tujuan",IF($E$26=0,0,IF(I28="Y",1,IF(I28="T",0,"Isi Dulu"))))</f>
        <v>Isi Tujuan</v>
      </c>
      <c r="K28" s="592" t="s">
        <v>26</v>
      </c>
      <c r="L28" s="593" t="str">
        <f>IF($D$26="Y/T","Isi Tujuan",IF($E$26=0,0,IF(K28="Y",1,IF(K28="T",0,"Isi Dulu"))))</f>
        <v>Isi Tujuan</v>
      </c>
      <c r="M28" s="849"/>
      <c r="N28" s="852"/>
    </row>
    <row r="29" spans="2:14" ht="15.75">
      <c r="B29" s="837"/>
      <c r="C29" s="840"/>
      <c r="D29" s="858"/>
      <c r="E29" s="861"/>
      <c r="F29" s="549">
        <v>4</v>
      </c>
      <c r="G29" s="550"/>
      <c r="H29" s="598" t="str">
        <f t="shared" si="0"/>
        <v>Belum Diisi</v>
      </c>
      <c r="I29" s="592" t="s">
        <v>26</v>
      </c>
      <c r="J29" s="593" t="str">
        <f>IF($D$26="Y/T","Isi Tujuan",IF($E$26=0,0,IF(I29="Y",1,IF(I29="T",0,"Isi Dulu"))))</f>
        <v>Isi Tujuan</v>
      </c>
      <c r="K29" s="592" t="s">
        <v>26</v>
      </c>
      <c r="L29" s="593" t="str">
        <f>IF($D$26="Y/T","Isi Tujuan",IF($E$26=0,0,IF(K29="Y",1,IF(K29="T",0,"Isi Dulu"))))</f>
        <v>Isi Tujuan</v>
      </c>
      <c r="M29" s="849"/>
      <c r="N29" s="852"/>
    </row>
    <row r="30" spans="2:14" ht="15.75">
      <c r="B30" s="838"/>
      <c r="C30" s="841"/>
      <c r="D30" s="859"/>
      <c r="E30" s="862"/>
      <c r="F30" s="569">
        <v>5</v>
      </c>
      <c r="G30" s="570"/>
      <c r="H30" s="599" t="str">
        <f t="shared" si="0"/>
        <v>Belum Diisi</v>
      </c>
      <c r="I30" s="595" t="s">
        <v>26</v>
      </c>
      <c r="J30" s="596" t="str">
        <f>IF($D$26="Y/T","Isi Tujuan",IF($E$26=0,0,IF(I30="Y",1,IF(I30="T",0,"Isi Dulu"))))</f>
        <v>Isi Tujuan</v>
      </c>
      <c r="K30" s="595" t="s">
        <v>26</v>
      </c>
      <c r="L30" s="596" t="str">
        <f>IF($D$26="Y/T","Isi Tujuan",IF($E$26=0,0,IF(K30="Y",1,IF(K30="T",0,"Isi Dulu"))))</f>
        <v>Isi Tujuan</v>
      </c>
      <c r="M30" s="850"/>
      <c r="N30" s="853"/>
    </row>
    <row r="31" spans="2:14" ht="15.75">
      <c r="B31" s="836">
        <v>6</v>
      </c>
      <c r="C31" s="839"/>
      <c r="D31" s="857" t="s">
        <v>26</v>
      </c>
      <c r="E31" s="860" t="str">
        <f>IF(D31="Y",1,IF(D31="T",0,IF(D31="Y/T","Belum diisi","Error")))</f>
        <v>Belum diisi</v>
      </c>
      <c r="F31" s="528">
        <v>1</v>
      </c>
      <c r="G31" s="529"/>
      <c r="H31" s="600" t="str">
        <f t="shared" si="0"/>
        <v>Belum Diisi</v>
      </c>
      <c r="I31" s="590" t="s">
        <v>26</v>
      </c>
      <c r="J31" s="591" t="str">
        <f>IF($D$31="Y/T","Isi Tujuan",IF($E$31=0,0,IF(I31="Y",1,IF(I31="T",0,"Isi Dulu"))))</f>
        <v>Isi Tujuan</v>
      </c>
      <c r="K31" s="590" t="s">
        <v>26</v>
      </c>
      <c r="L31" s="591" t="str">
        <f>IF($D$31="Y/T","Isi Tujuan",IF($E$31=0,0,IF(K31="Y",1,IF(K31="T",0,"Isi Dulu"))))</f>
        <v>Isi Tujuan</v>
      </c>
      <c r="M31" s="848" t="s">
        <v>26</v>
      </c>
      <c r="N31" s="851" t="str">
        <f>IF(M31="Y",1,IF(M31="T",0,IF(M31="Y/T","Belum diisi","Error")))</f>
        <v>Belum diisi</v>
      </c>
    </row>
    <row r="32" spans="2:14" ht="15.75">
      <c r="B32" s="837"/>
      <c r="C32" s="840"/>
      <c r="D32" s="858"/>
      <c r="E32" s="861"/>
      <c r="F32" s="549">
        <v>2</v>
      </c>
      <c r="G32" s="550"/>
      <c r="H32" s="598" t="str">
        <f t="shared" si="0"/>
        <v>Belum Diisi</v>
      </c>
      <c r="I32" s="592" t="s">
        <v>26</v>
      </c>
      <c r="J32" s="593" t="str">
        <f>IF($D$31="Y/T","Isi Tujuan",IF($E$31=0,0,IF(I32="Y",1,IF(I32="T",0,"Isi Dulu"))))</f>
        <v>Isi Tujuan</v>
      </c>
      <c r="K32" s="592" t="s">
        <v>26</v>
      </c>
      <c r="L32" s="593" t="str">
        <f>IF($D$31="Y/T","Isi Tujuan",IF($E$31=0,0,IF(K32="Y",1,IF(K32="T",0,"Isi Dulu"))))</f>
        <v>Isi Tujuan</v>
      </c>
      <c r="M32" s="849"/>
      <c r="N32" s="852"/>
    </row>
    <row r="33" spans="2:14" ht="15.75">
      <c r="B33" s="837"/>
      <c r="C33" s="840"/>
      <c r="D33" s="858"/>
      <c r="E33" s="861"/>
      <c r="F33" s="549">
        <v>3</v>
      </c>
      <c r="G33" s="550"/>
      <c r="H33" s="598" t="str">
        <f t="shared" si="0"/>
        <v>Belum Diisi</v>
      </c>
      <c r="I33" s="592" t="s">
        <v>26</v>
      </c>
      <c r="J33" s="593" t="str">
        <f>IF($D$31="Y/T","Isi Tujuan",IF($E$31=0,0,IF(I33="Y",1,IF(I33="T",0,"Isi Dulu"))))</f>
        <v>Isi Tujuan</v>
      </c>
      <c r="K33" s="592" t="s">
        <v>26</v>
      </c>
      <c r="L33" s="593" t="str">
        <f>IF($D$31="Y/T","Isi Tujuan",IF($E$31=0,0,IF(K33="Y",1,IF(K33="T",0,"Isi Dulu"))))</f>
        <v>Isi Tujuan</v>
      </c>
      <c r="M33" s="849"/>
      <c r="N33" s="852"/>
    </row>
    <row r="34" spans="2:14" ht="15.75">
      <c r="B34" s="837"/>
      <c r="C34" s="840"/>
      <c r="D34" s="858"/>
      <c r="E34" s="861"/>
      <c r="F34" s="549">
        <v>4</v>
      </c>
      <c r="G34" s="550"/>
      <c r="H34" s="598" t="str">
        <f t="shared" si="0"/>
        <v>Belum Diisi</v>
      </c>
      <c r="I34" s="592" t="s">
        <v>26</v>
      </c>
      <c r="J34" s="593" t="str">
        <f>IF($D$31="Y/T","Isi Tujuan",IF($E$31=0,0,IF(I34="Y",1,IF(I34="T",0,"Isi Dulu"))))</f>
        <v>Isi Tujuan</v>
      </c>
      <c r="K34" s="592" t="s">
        <v>26</v>
      </c>
      <c r="L34" s="593" t="str">
        <f>IF($D$31="Y/T","Isi Tujuan",IF($E$31=0,0,IF(K34="Y",1,IF(K34="T",0,"Isi Dulu"))))</f>
        <v>Isi Tujuan</v>
      </c>
      <c r="M34" s="849"/>
      <c r="N34" s="852"/>
    </row>
    <row r="35" spans="2:14" ht="15.75">
      <c r="B35" s="838"/>
      <c r="C35" s="841"/>
      <c r="D35" s="859"/>
      <c r="E35" s="862"/>
      <c r="F35" s="569">
        <v>5</v>
      </c>
      <c r="G35" s="570"/>
      <c r="H35" s="599" t="str">
        <f t="shared" si="0"/>
        <v>Belum Diisi</v>
      </c>
      <c r="I35" s="595" t="s">
        <v>26</v>
      </c>
      <c r="J35" s="596" t="str">
        <f>IF($D$31="Y/T","Isi Tujuan",IF($E$31=0,0,IF(I35="Y",1,IF(I35="T",0,"Isi Dulu"))))</f>
        <v>Isi Tujuan</v>
      </c>
      <c r="K35" s="595" t="s">
        <v>26</v>
      </c>
      <c r="L35" s="596" t="str">
        <f>IF($D$31="Y/T","Isi Tujuan",IF($E$31=0,0,IF(K35="Y",1,IF(K35="T",0,"Isi Dulu"))))</f>
        <v>Isi Tujuan</v>
      </c>
      <c r="M35" s="850"/>
      <c r="N35" s="853"/>
    </row>
    <row r="36" spans="2:14" ht="15.75">
      <c r="B36" s="836">
        <v>7</v>
      </c>
      <c r="C36" s="839"/>
      <c r="D36" s="857" t="s">
        <v>26</v>
      </c>
      <c r="E36" s="860" t="str">
        <f>IF(D36="Y",1,IF(D36="T",0,IF(D36="Y/T","Belum diisi","Error")))</f>
        <v>Belum diisi</v>
      </c>
      <c r="F36" s="528">
        <v>1</v>
      </c>
      <c r="G36" s="529"/>
      <c r="H36" s="600" t="str">
        <f t="shared" si="0"/>
        <v>Belum Diisi</v>
      </c>
      <c r="I36" s="590" t="s">
        <v>26</v>
      </c>
      <c r="J36" s="591" t="str">
        <f>IF($D$36="Y/T","Isi Tujuan",IF($E$36=0,0,IF(I36="Y",1,IF(I36="T",0,"Isi Dulu"))))</f>
        <v>Isi Tujuan</v>
      </c>
      <c r="K36" s="590" t="s">
        <v>26</v>
      </c>
      <c r="L36" s="591" t="str">
        <f>IF($D$36="Y/T","Isi Tujuan",IF($E$36=0,0,IF(K36="Y",1,IF(K36="T",0,"Isi Dulu"))))</f>
        <v>Isi Tujuan</v>
      </c>
      <c r="M36" s="848" t="s">
        <v>26</v>
      </c>
      <c r="N36" s="851" t="str">
        <f>IF(M36="Y",1,IF(M36="T",0,IF(M36="Y/T","Belum diisi","Error")))</f>
        <v>Belum diisi</v>
      </c>
    </row>
    <row r="37" spans="2:14" ht="15.75">
      <c r="B37" s="837"/>
      <c r="C37" s="840"/>
      <c r="D37" s="858"/>
      <c r="E37" s="861"/>
      <c r="F37" s="549">
        <v>2</v>
      </c>
      <c r="G37" s="550"/>
      <c r="H37" s="598" t="str">
        <f t="shared" si="0"/>
        <v>Belum Diisi</v>
      </c>
      <c r="I37" s="592" t="s">
        <v>26</v>
      </c>
      <c r="J37" s="593" t="str">
        <f>IF($D$36="Y/T","Isi Tujuan",IF($E$36=0,0,IF(I37="Y",1,IF(I37="T",0,"Isi Dulu"))))</f>
        <v>Isi Tujuan</v>
      </c>
      <c r="K37" s="592" t="s">
        <v>26</v>
      </c>
      <c r="L37" s="593" t="str">
        <f>IF($D$36="Y/T","Isi Tujuan",IF($E$36=0,0,IF(K37="Y",1,IF(K37="T",0,"Isi Dulu"))))</f>
        <v>Isi Tujuan</v>
      </c>
      <c r="M37" s="849"/>
      <c r="N37" s="852"/>
    </row>
    <row r="38" spans="2:14" ht="15.75">
      <c r="B38" s="837"/>
      <c r="C38" s="840"/>
      <c r="D38" s="858"/>
      <c r="E38" s="861"/>
      <c r="F38" s="549">
        <v>3</v>
      </c>
      <c r="G38" s="550"/>
      <c r="H38" s="598" t="str">
        <f t="shared" si="0"/>
        <v>Belum Diisi</v>
      </c>
      <c r="I38" s="592" t="s">
        <v>26</v>
      </c>
      <c r="J38" s="593" t="str">
        <f>IF($D$36="Y/T","Isi Tujuan",IF($E$36=0,0,IF(I38="Y",1,IF(I38="T",0,"Isi Dulu"))))</f>
        <v>Isi Tujuan</v>
      </c>
      <c r="K38" s="592" t="s">
        <v>26</v>
      </c>
      <c r="L38" s="593" t="str">
        <f>IF($D$36="Y/T","Isi Tujuan",IF($E$36=0,0,IF(K38="Y",1,IF(K38="T",0,"Isi Dulu"))))</f>
        <v>Isi Tujuan</v>
      </c>
      <c r="M38" s="849"/>
      <c r="N38" s="852"/>
    </row>
    <row r="39" spans="2:14" ht="15.75">
      <c r="B39" s="837"/>
      <c r="C39" s="840"/>
      <c r="D39" s="858"/>
      <c r="E39" s="861"/>
      <c r="F39" s="549">
        <v>4</v>
      </c>
      <c r="G39" s="550"/>
      <c r="H39" s="598" t="str">
        <f t="shared" si="0"/>
        <v>Belum Diisi</v>
      </c>
      <c r="I39" s="592" t="s">
        <v>26</v>
      </c>
      <c r="J39" s="593" t="str">
        <f>IF($D$36="Y/T","Isi Tujuan",IF($E$36=0,0,IF(I39="Y",1,IF(I39="T",0,"Isi Dulu"))))</f>
        <v>Isi Tujuan</v>
      </c>
      <c r="K39" s="592" t="s">
        <v>26</v>
      </c>
      <c r="L39" s="593" t="str">
        <f>IF($D$36="Y/T","Isi Tujuan",IF($E$36=0,0,IF(K39="Y",1,IF(K39="T",0,"Isi Dulu"))))</f>
        <v>Isi Tujuan</v>
      </c>
      <c r="M39" s="849"/>
      <c r="N39" s="852"/>
    </row>
    <row r="40" spans="2:14" ht="15.75">
      <c r="B40" s="838"/>
      <c r="C40" s="841"/>
      <c r="D40" s="859"/>
      <c r="E40" s="862"/>
      <c r="F40" s="569">
        <v>5</v>
      </c>
      <c r="G40" s="570"/>
      <c r="H40" s="599" t="str">
        <f t="shared" si="0"/>
        <v>Belum Diisi</v>
      </c>
      <c r="I40" s="595" t="s">
        <v>26</v>
      </c>
      <c r="J40" s="596" t="str">
        <f>IF($D$36="Y/T","Isi Tujuan",IF($E$36=0,0,IF(I40="Y",1,IF(I40="T",0,"Isi Dulu"))))</f>
        <v>Isi Tujuan</v>
      </c>
      <c r="K40" s="595" t="s">
        <v>26</v>
      </c>
      <c r="L40" s="596" t="str">
        <f>IF($D$36="Y/T","Isi Tujuan",IF($E$36=0,0,IF(K40="Y",1,IF(K40="T",0,"Isi Dulu"))))</f>
        <v>Isi Tujuan</v>
      </c>
      <c r="M40" s="850"/>
      <c r="N40" s="853"/>
    </row>
    <row r="41" spans="2:14" ht="15.75">
      <c r="B41" s="836">
        <v>8</v>
      </c>
      <c r="C41" s="839"/>
      <c r="D41" s="857" t="s">
        <v>26</v>
      </c>
      <c r="E41" s="860" t="str">
        <f>IF(D41="Y",1,IF(D41="T",0,IF(D41="Y/T","Belum diisi","Error")))</f>
        <v>Belum diisi</v>
      </c>
      <c r="F41" s="528">
        <v>1</v>
      </c>
      <c r="G41" s="529"/>
      <c r="H41" s="600" t="str">
        <f t="shared" si="0"/>
        <v>Belum Diisi</v>
      </c>
      <c r="I41" s="590" t="s">
        <v>26</v>
      </c>
      <c r="J41" s="591" t="str">
        <f>IF($D$41="Y/T","Isi Tujuan",IF($E$41=0,0,IF(I41="Y",1,IF(I41="T",0,"Isi Dulu"))))</f>
        <v>Isi Tujuan</v>
      </c>
      <c r="K41" s="590" t="s">
        <v>26</v>
      </c>
      <c r="L41" s="591" t="str">
        <f>IF($D$41="Y/T","Isi Tujuan",IF($E$41=0,0,IF(K41="Y",1,IF(K41="T",0,"Isi Dulu"))))</f>
        <v>Isi Tujuan</v>
      </c>
      <c r="M41" s="848" t="s">
        <v>26</v>
      </c>
      <c r="N41" s="851" t="str">
        <f>IF(M41="Y",1,IF(M41="T",0,IF(M41="Y/T","Belum diisi","Error")))</f>
        <v>Belum diisi</v>
      </c>
    </row>
    <row r="42" spans="2:14" ht="15.75">
      <c r="B42" s="837"/>
      <c r="C42" s="840"/>
      <c r="D42" s="858"/>
      <c r="E42" s="861"/>
      <c r="F42" s="549">
        <v>2</v>
      </c>
      <c r="G42" s="550"/>
      <c r="H42" s="598" t="str">
        <f t="shared" si="0"/>
        <v>Belum Diisi</v>
      </c>
      <c r="I42" s="592" t="s">
        <v>26</v>
      </c>
      <c r="J42" s="593" t="str">
        <f>IF($D$41="Y/T","Isi Tujuan",IF($E$41=0,0,IF(I42="Y",1,IF(I42="T",0,"Isi Dulu"))))</f>
        <v>Isi Tujuan</v>
      </c>
      <c r="K42" s="592" t="s">
        <v>26</v>
      </c>
      <c r="L42" s="593" t="str">
        <f>IF($D$41="Y/T","Isi Tujuan",IF($E$41=0,0,IF(K42="Y",1,IF(K42="T",0,"Isi Dulu"))))</f>
        <v>Isi Tujuan</v>
      </c>
      <c r="M42" s="849"/>
      <c r="N42" s="852"/>
    </row>
    <row r="43" spans="2:14" ht="15.75">
      <c r="B43" s="837"/>
      <c r="C43" s="840"/>
      <c r="D43" s="858"/>
      <c r="E43" s="861"/>
      <c r="F43" s="549">
        <v>3</v>
      </c>
      <c r="G43" s="550"/>
      <c r="H43" s="598" t="str">
        <f t="shared" si="0"/>
        <v>Belum Diisi</v>
      </c>
      <c r="I43" s="592" t="s">
        <v>26</v>
      </c>
      <c r="J43" s="593" t="str">
        <f>IF($D$41="Y/T","Isi Tujuan",IF($E$41=0,0,IF(I43="Y",1,IF(I43="T",0,"Isi Dulu"))))</f>
        <v>Isi Tujuan</v>
      </c>
      <c r="K43" s="592" t="s">
        <v>26</v>
      </c>
      <c r="L43" s="593" t="str">
        <f>IF($D$41="Y/T","Isi Tujuan",IF($E$41=0,0,IF(K43="Y",1,IF(K43="T",0,"Isi Dulu"))))</f>
        <v>Isi Tujuan</v>
      </c>
      <c r="M43" s="849"/>
      <c r="N43" s="852"/>
    </row>
    <row r="44" spans="2:14" ht="15.75">
      <c r="B44" s="837"/>
      <c r="C44" s="840"/>
      <c r="D44" s="858"/>
      <c r="E44" s="861"/>
      <c r="F44" s="549">
        <v>4</v>
      </c>
      <c r="G44" s="550"/>
      <c r="H44" s="598" t="str">
        <f t="shared" si="0"/>
        <v>Belum Diisi</v>
      </c>
      <c r="I44" s="592" t="s">
        <v>26</v>
      </c>
      <c r="J44" s="593" t="str">
        <f>IF($D$41="Y/T","Isi Tujuan",IF($E$41=0,0,IF(I44="Y",1,IF(I44="T",0,"Isi Dulu"))))</f>
        <v>Isi Tujuan</v>
      </c>
      <c r="K44" s="592" t="s">
        <v>26</v>
      </c>
      <c r="L44" s="593" t="str">
        <f>IF($D$41="Y/T","Isi Tujuan",IF($E$41=0,0,IF(K44="Y",1,IF(K44="T",0,"Isi Dulu"))))</f>
        <v>Isi Tujuan</v>
      </c>
      <c r="M44" s="849"/>
      <c r="N44" s="852"/>
    </row>
    <row r="45" spans="2:14" ht="15.75">
      <c r="B45" s="838"/>
      <c r="C45" s="841"/>
      <c r="D45" s="859"/>
      <c r="E45" s="862"/>
      <c r="F45" s="569">
        <v>5</v>
      </c>
      <c r="G45" s="570"/>
      <c r="H45" s="599" t="str">
        <f t="shared" si="0"/>
        <v>Belum Diisi</v>
      </c>
      <c r="I45" s="595" t="s">
        <v>26</v>
      </c>
      <c r="J45" s="596" t="str">
        <f>IF($D$41="Y/T","Isi Tujuan",IF($E$41=0,0,IF(I45="Y",1,IF(I45="T",0,"Isi Dulu"))))</f>
        <v>Isi Tujuan</v>
      </c>
      <c r="K45" s="595" t="s">
        <v>26</v>
      </c>
      <c r="L45" s="596" t="str">
        <f>IF($D$41="Y/T","Isi Tujuan",IF($E$41=0,0,IF(K45="Y",1,IF(K45="T",0,"Isi Dulu"))))</f>
        <v>Isi Tujuan</v>
      </c>
      <c r="M45" s="850"/>
      <c r="N45" s="853"/>
    </row>
    <row r="46" spans="2:14" ht="15.75">
      <c r="B46" s="836">
        <v>9</v>
      </c>
      <c r="C46" s="839"/>
      <c r="D46" s="857" t="s">
        <v>26</v>
      </c>
      <c r="E46" s="860" t="str">
        <f>IF(D46="Y",1,IF(D46="T",0,IF(D46="Y/T","Belum diisi","Error")))</f>
        <v>Belum diisi</v>
      </c>
      <c r="F46" s="528">
        <v>1</v>
      </c>
      <c r="G46" s="529"/>
      <c r="H46" s="600" t="str">
        <f t="shared" si="0"/>
        <v>Belum Diisi</v>
      </c>
      <c r="I46" s="590" t="s">
        <v>26</v>
      </c>
      <c r="J46" s="591" t="str">
        <f>IF($D$46="Y/T","Isi Tujuan",IF($E$46=0,0,IF(I46="Y",1,IF(I46="T",0,"Isi Dulu"))))</f>
        <v>Isi Tujuan</v>
      </c>
      <c r="K46" s="590" t="s">
        <v>26</v>
      </c>
      <c r="L46" s="591" t="str">
        <f>IF($D$46="Y/T","Isi Tujuan",IF($E$46=0,0,IF(K46="Y",1,IF(K46="T",0,"Isi Dulu"))))</f>
        <v>Isi Tujuan</v>
      </c>
      <c r="M46" s="848" t="s">
        <v>26</v>
      </c>
      <c r="N46" s="851" t="str">
        <f>IF(M46="Y",1,IF(M46="T",0,IF(M46="Y/T","Belum diisi","Error")))</f>
        <v>Belum diisi</v>
      </c>
    </row>
    <row r="47" spans="2:14" ht="15.75">
      <c r="B47" s="837"/>
      <c r="C47" s="840"/>
      <c r="D47" s="858"/>
      <c r="E47" s="861"/>
      <c r="F47" s="549">
        <v>2</v>
      </c>
      <c r="G47" s="550"/>
      <c r="H47" s="598" t="str">
        <f t="shared" si="0"/>
        <v>Belum Diisi</v>
      </c>
      <c r="I47" s="592" t="s">
        <v>26</v>
      </c>
      <c r="J47" s="593" t="str">
        <f>IF($D$46="Y/T","Isi Tujuan",IF($E$46=0,0,IF(I47="Y",1,IF(I47="T",0,"Isi Dulu"))))</f>
        <v>Isi Tujuan</v>
      </c>
      <c r="K47" s="592" t="s">
        <v>26</v>
      </c>
      <c r="L47" s="593" t="str">
        <f>IF($D$46="Y/T","Isi Tujuan",IF($E$46=0,0,IF(K47="Y",1,IF(K47="T",0,"Isi Dulu"))))</f>
        <v>Isi Tujuan</v>
      </c>
      <c r="M47" s="849"/>
      <c r="N47" s="852"/>
    </row>
    <row r="48" spans="2:14" ht="15.75">
      <c r="B48" s="837"/>
      <c r="C48" s="840"/>
      <c r="D48" s="858"/>
      <c r="E48" s="861"/>
      <c r="F48" s="549">
        <v>3</v>
      </c>
      <c r="G48" s="550"/>
      <c r="H48" s="598" t="str">
        <f t="shared" si="0"/>
        <v>Belum Diisi</v>
      </c>
      <c r="I48" s="592" t="s">
        <v>26</v>
      </c>
      <c r="J48" s="593" t="str">
        <f>IF($D$46="Y/T","Isi Tujuan",IF($E$46=0,0,IF(I48="Y",1,IF(I48="T",0,"Isi Dulu"))))</f>
        <v>Isi Tujuan</v>
      </c>
      <c r="K48" s="592" t="s">
        <v>26</v>
      </c>
      <c r="L48" s="593" t="str">
        <f>IF($D$46="Y/T","Isi Tujuan",IF($E$46=0,0,IF(K48="Y",1,IF(K48="T",0,"Isi Dulu"))))</f>
        <v>Isi Tujuan</v>
      </c>
      <c r="M48" s="849"/>
      <c r="N48" s="852"/>
    </row>
    <row r="49" spans="2:14" ht="15.75">
      <c r="B49" s="837"/>
      <c r="C49" s="840"/>
      <c r="D49" s="858"/>
      <c r="E49" s="861"/>
      <c r="F49" s="549">
        <v>4</v>
      </c>
      <c r="G49" s="550"/>
      <c r="H49" s="598" t="str">
        <f t="shared" si="0"/>
        <v>Belum Diisi</v>
      </c>
      <c r="I49" s="592" t="s">
        <v>26</v>
      </c>
      <c r="J49" s="593" t="str">
        <f>IF($D$46="Y/T","Isi Tujuan",IF($E$46=0,0,IF(I49="Y",1,IF(I49="T",0,"Isi Dulu"))))</f>
        <v>Isi Tujuan</v>
      </c>
      <c r="K49" s="592" t="s">
        <v>26</v>
      </c>
      <c r="L49" s="593" t="str">
        <f>IF($D$46="Y/T","Isi Tujuan",IF($E$46=0,0,IF(K49="Y",1,IF(K49="T",0,"Isi Dulu"))))</f>
        <v>Isi Tujuan</v>
      </c>
      <c r="M49" s="849"/>
      <c r="N49" s="852"/>
    </row>
    <row r="50" spans="2:14" ht="15.75">
      <c r="B50" s="838"/>
      <c r="C50" s="841"/>
      <c r="D50" s="859"/>
      <c r="E50" s="862"/>
      <c r="F50" s="569">
        <v>5</v>
      </c>
      <c r="G50" s="570"/>
      <c r="H50" s="599" t="str">
        <f t="shared" si="0"/>
        <v>Belum Diisi</v>
      </c>
      <c r="I50" s="595" t="s">
        <v>26</v>
      </c>
      <c r="J50" s="596" t="str">
        <f>IF($D$46="Y/T","Isi Tujuan",IF($E$46=0,0,IF(I50="Y",1,IF(I50="T",0,"Isi Dulu"))))</f>
        <v>Isi Tujuan</v>
      </c>
      <c r="K50" s="595" t="s">
        <v>26</v>
      </c>
      <c r="L50" s="596" t="str">
        <f>IF($D$46="Y/T","Isi Tujuan",IF($E$46=0,0,IF(K50="Y",1,IF(K50="T",0,"Isi Dulu"))))</f>
        <v>Isi Tujuan</v>
      </c>
      <c r="M50" s="850"/>
      <c r="N50" s="853"/>
    </row>
    <row r="51" spans="2:14" ht="15.75">
      <c r="B51" s="836">
        <v>10</v>
      </c>
      <c r="C51" s="839"/>
      <c r="D51" s="857" t="s">
        <v>26</v>
      </c>
      <c r="E51" s="860" t="str">
        <f>IF(D51="Y",1,IF(D51="T",0,IF(D51="Y/T","Belum diisi","Error")))</f>
        <v>Belum diisi</v>
      </c>
      <c r="F51" s="528">
        <v>1</v>
      </c>
      <c r="G51" s="529"/>
      <c r="H51" s="600" t="str">
        <f t="shared" si="0"/>
        <v>Belum Diisi</v>
      </c>
      <c r="I51" s="590" t="s">
        <v>26</v>
      </c>
      <c r="J51" s="591" t="str">
        <f>IF($D$51="Y/T","Isi Tujuan",IF($E$51=0,0,IF(I51="Y",1,IF(I51="T",0,"Isi Dulu"))))</f>
        <v>Isi Tujuan</v>
      </c>
      <c r="K51" s="590" t="s">
        <v>26</v>
      </c>
      <c r="L51" s="591" t="str">
        <f>IF($D$51="Y/T","Isi Tujuan",IF($E$51=0,0,IF(K51="Y",1,IF(K51="T",0,"Isi Dulu"))))</f>
        <v>Isi Tujuan</v>
      </c>
      <c r="M51" s="848" t="s">
        <v>26</v>
      </c>
      <c r="N51" s="851" t="str">
        <f>IF(M51="Y",1,IF(M51="T",0,IF(M51="Y/T","Belum diisi","Error")))</f>
        <v>Belum diisi</v>
      </c>
    </row>
    <row r="52" spans="2:14" ht="15.75">
      <c r="B52" s="837"/>
      <c r="C52" s="840"/>
      <c r="D52" s="858"/>
      <c r="E52" s="861"/>
      <c r="F52" s="549">
        <v>2</v>
      </c>
      <c r="G52" s="550"/>
      <c r="H52" s="598" t="str">
        <f t="shared" si="0"/>
        <v>Belum Diisi</v>
      </c>
      <c r="I52" s="592" t="s">
        <v>26</v>
      </c>
      <c r="J52" s="593" t="str">
        <f>IF($D$51="Y/T","Isi Tujuan",IF($E$51=0,0,IF(I52="Y",1,IF(I52="T",0,"Isi Dulu"))))</f>
        <v>Isi Tujuan</v>
      </c>
      <c r="K52" s="592" t="s">
        <v>26</v>
      </c>
      <c r="L52" s="593" t="str">
        <f>IF($D$51="Y/T","Isi Tujuan",IF($E$51=0,0,IF(K52="Y",1,IF(K52="T",0,"Isi Dulu"))))</f>
        <v>Isi Tujuan</v>
      </c>
      <c r="M52" s="849"/>
      <c r="N52" s="852"/>
    </row>
    <row r="53" spans="2:14" ht="15.75">
      <c r="B53" s="837"/>
      <c r="C53" s="840"/>
      <c r="D53" s="858"/>
      <c r="E53" s="861"/>
      <c r="F53" s="549">
        <v>3</v>
      </c>
      <c r="G53" s="550"/>
      <c r="H53" s="598" t="str">
        <f t="shared" si="0"/>
        <v>Belum Diisi</v>
      </c>
      <c r="I53" s="592" t="s">
        <v>26</v>
      </c>
      <c r="J53" s="593" t="str">
        <f>IF($D$51="Y/T","Isi Tujuan",IF($E$51=0,0,IF(I53="Y",1,IF(I53="T",0,"Isi Dulu"))))</f>
        <v>Isi Tujuan</v>
      </c>
      <c r="K53" s="592" t="s">
        <v>26</v>
      </c>
      <c r="L53" s="593" t="str">
        <f>IF($D$51="Y/T","Isi Tujuan",IF($E$51=0,0,IF(K53="Y",1,IF(K53="T",0,"Isi Dulu"))))</f>
        <v>Isi Tujuan</v>
      </c>
      <c r="M53" s="849"/>
      <c r="N53" s="852"/>
    </row>
    <row r="54" spans="2:14" ht="15.75">
      <c r="B54" s="837"/>
      <c r="C54" s="840"/>
      <c r="D54" s="858"/>
      <c r="E54" s="861"/>
      <c r="F54" s="549">
        <v>4</v>
      </c>
      <c r="G54" s="550"/>
      <c r="H54" s="598" t="str">
        <f t="shared" si="0"/>
        <v>Belum Diisi</v>
      </c>
      <c r="I54" s="592" t="s">
        <v>26</v>
      </c>
      <c r="J54" s="593" t="str">
        <f>IF($D$51="Y/T","Isi Tujuan",IF($E$51=0,0,IF(I54="Y",1,IF(I54="T",0,"Isi Dulu"))))</f>
        <v>Isi Tujuan</v>
      </c>
      <c r="K54" s="592" t="s">
        <v>26</v>
      </c>
      <c r="L54" s="593" t="str">
        <f>IF($D$51="Y/T","Isi Tujuan",IF($E$51=0,0,IF(K54="Y",1,IF(K54="T",0,"Isi Dulu"))))</f>
        <v>Isi Tujuan</v>
      </c>
      <c r="M54" s="849"/>
      <c r="N54" s="852"/>
    </row>
    <row r="55" spans="2:14" ht="15.75">
      <c r="B55" s="838"/>
      <c r="C55" s="841"/>
      <c r="D55" s="859"/>
      <c r="E55" s="862"/>
      <c r="F55" s="569">
        <v>5</v>
      </c>
      <c r="G55" s="570"/>
      <c r="H55" s="599" t="str">
        <f t="shared" si="0"/>
        <v>Belum Diisi</v>
      </c>
      <c r="I55" s="595" t="s">
        <v>26</v>
      </c>
      <c r="J55" s="596" t="str">
        <f>IF($D$51="Y/T","Isi Tujuan",IF($E$51=0,0,IF(I55="Y",1,IF(I55="T",0,"Isi Dulu"))))</f>
        <v>Isi Tujuan</v>
      </c>
      <c r="K55" s="595" t="s">
        <v>26</v>
      </c>
      <c r="L55" s="596" t="str">
        <f>IF($D$51="Y/T","Isi Tujuan",IF($E$51=0,0,IF(K55="Y",1,IF(K55="T",0,"Isi Dulu"))))</f>
        <v>Isi Tujuan</v>
      </c>
      <c r="M55" s="850"/>
      <c r="N55" s="853"/>
    </row>
    <row r="56" spans="2:14" ht="15.75">
      <c r="B56" s="836">
        <v>11</v>
      </c>
      <c r="C56" s="839"/>
      <c r="D56" s="857" t="s">
        <v>26</v>
      </c>
      <c r="E56" s="860" t="str">
        <f>IF(D56="Y",1,IF(D56="T",0,IF(D56="Y/T","Belum diisi","Error")))</f>
        <v>Belum diisi</v>
      </c>
      <c r="F56" s="528">
        <v>1</v>
      </c>
      <c r="G56" s="529"/>
      <c r="H56" s="600" t="str">
        <f t="shared" si="0"/>
        <v>Belum Diisi</v>
      </c>
      <c r="I56" s="590" t="s">
        <v>26</v>
      </c>
      <c r="J56" s="591" t="str">
        <f>IF($D$56="Y/T","Isi Tujuan",IF($E$56=0,0,IF(I56="Y",1,IF(I56="T",0,"Isi Dulu"))))</f>
        <v>Isi Tujuan</v>
      </c>
      <c r="K56" s="590" t="s">
        <v>26</v>
      </c>
      <c r="L56" s="591" t="str">
        <f>IF($D$56="Y/T","Isi Tujuan",IF($E$56=0,0,IF(K56="Y",1,IF(K56="T",0,"Isi Dulu"))))</f>
        <v>Isi Tujuan</v>
      </c>
      <c r="M56" s="848" t="s">
        <v>26</v>
      </c>
      <c r="N56" s="851" t="str">
        <f>IF(M56="Y",1,IF(M56="T",0,IF(M56="Y/T","Belum diisi","Error")))</f>
        <v>Belum diisi</v>
      </c>
    </row>
    <row r="57" spans="2:14" ht="15.75">
      <c r="B57" s="837"/>
      <c r="C57" s="840"/>
      <c r="D57" s="858"/>
      <c r="E57" s="861"/>
      <c r="F57" s="549">
        <v>2</v>
      </c>
      <c r="G57" s="550"/>
      <c r="H57" s="598" t="str">
        <f t="shared" si="0"/>
        <v>Belum Diisi</v>
      </c>
      <c r="I57" s="592" t="s">
        <v>26</v>
      </c>
      <c r="J57" s="593" t="str">
        <f>IF($D$56="Y/T","Isi Tujuan",IF($E$56=0,0,IF(I57="Y",1,IF(I57="T",0,"Isi Dulu"))))</f>
        <v>Isi Tujuan</v>
      </c>
      <c r="K57" s="592" t="s">
        <v>26</v>
      </c>
      <c r="L57" s="593" t="str">
        <f>IF($D$56="Y/T","Isi Tujuan",IF($E$56=0,0,IF(K57="Y",1,IF(K57="T",0,"Isi Dulu"))))</f>
        <v>Isi Tujuan</v>
      </c>
      <c r="M57" s="849"/>
      <c r="N57" s="852"/>
    </row>
    <row r="58" spans="2:14" ht="15.75">
      <c r="B58" s="837"/>
      <c r="C58" s="840"/>
      <c r="D58" s="858"/>
      <c r="E58" s="861"/>
      <c r="F58" s="549">
        <v>3</v>
      </c>
      <c r="G58" s="550"/>
      <c r="H58" s="598" t="str">
        <f t="shared" si="0"/>
        <v>Belum Diisi</v>
      </c>
      <c r="I58" s="592" t="s">
        <v>26</v>
      </c>
      <c r="J58" s="593" t="str">
        <f>IF($D$56="Y/T","Isi Tujuan",IF($E$56=0,0,IF(I58="Y",1,IF(I58="T",0,"Isi Dulu"))))</f>
        <v>Isi Tujuan</v>
      </c>
      <c r="K58" s="592" t="s">
        <v>26</v>
      </c>
      <c r="L58" s="593" t="str">
        <f>IF($D$56="Y/T","Isi Tujuan",IF($E$56=0,0,IF(K58="Y",1,IF(K58="T",0,"Isi Dulu"))))</f>
        <v>Isi Tujuan</v>
      </c>
      <c r="M58" s="849"/>
      <c r="N58" s="852"/>
    </row>
    <row r="59" spans="2:14" ht="15.75">
      <c r="B59" s="837"/>
      <c r="C59" s="840"/>
      <c r="D59" s="858"/>
      <c r="E59" s="861"/>
      <c r="F59" s="549">
        <v>4</v>
      </c>
      <c r="G59" s="550"/>
      <c r="H59" s="598" t="str">
        <f t="shared" si="0"/>
        <v>Belum Diisi</v>
      </c>
      <c r="I59" s="592" t="s">
        <v>26</v>
      </c>
      <c r="J59" s="593" t="str">
        <f>IF($D$56="Y/T","Isi Tujuan",IF($E$56=0,0,IF(I59="Y",1,IF(I59="T",0,"Isi Dulu"))))</f>
        <v>Isi Tujuan</v>
      </c>
      <c r="K59" s="592" t="s">
        <v>26</v>
      </c>
      <c r="L59" s="593" t="str">
        <f>IF($D$56="Y/T","Isi Tujuan",IF($E$56=0,0,IF(K59="Y",1,IF(K59="T",0,"Isi Dulu"))))</f>
        <v>Isi Tujuan</v>
      </c>
      <c r="M59" s="849"/>
      <c r="N59" s="852"/>
    </row>
    <row r="60" spans="2:14" ht="15.75">
      <c r="B60" s="838"/>
      <c r="C60" s="841"/>
      <c r="D60" s="859"/>
      <c r="E60" s="862"/>
      <c r="F60" s="569">
        <v>5</v>
      </c>
      <c r="G60" s="570"/>
      <c r="H60" s="599" t="str">
        <f t="shared" si="0"/>
        <v>Belum Diisi</v>
      </c>
      <c r="I60" s="595" t="s">
        <v>26</v>
      </c>
      <c r="J60" s="596" t="str">
        <f>IF($D$56="Y/T","Isi Tujuan",IF($E$56=0,0,IF(I60="Y",1,IF(I60="T",0,"Isi Dulu"))))</f>
        <v>Isi Tujuan</v>
      </c>
      <c r="K60" s="595" t="s">
        <v>26</v>
      </c>
      <c r="L60" s="596" t="str">
        <f>IF($D$56="Y/T","Isi Tujuan",IF($E$56=0,0,IF(K60="Y",1,IF(K60="T",0,"Isi Dulu"))))</f>
        <v>Isi Tujuan</v>
      </c>
      <c r="M60" s="850"/>
      <c r="N60" s="853"/>
    </row>
    <row r="61" spans="2:14" ht="15.75">
      <c r="B61" s="836">
        <v>12</v>
      </c>
      <c r="C61" s="839"/>
      <c r="D61" s="857" t="s">
        <v>26</v>
      </c>
      <c r="E61" s="860" t="str">
        <f>IF(D61="Y",1,IF(D61="T",0,IF(D61="Y/T","Belum diisi","Error")))</f>
        <v>Belum diisi</v>
      </c>
      <c r="F61" s="528">
        <v>1</v>
      </c>
      <c r="G61" s="529"/>
      <c r="H61" s="600" t="str">
        <f t="shared" si="0"/>
        <v>Belum Diisi</v>
      </c>
      <c r="I61" s="590" t="s">
        <v>26</v>
      </c>
      <c r="J61" s="591" t="str">
        <f>IF($D$61="Y/T","Isi Tujuan",IF($E$61=0,0,IF(I61="Y",1,IF(I61="T",0,"Isi Dulu"))))</f>
        <v>Isi Tujuan</v>
      </c>
      <c r="K61" s="590" t="s">
        <v>26</v>
      </c>
      <c r="L61" s="591" t="str">
        <f>IF($D$61="Y/T","Isi Tujuan",IF($E$61=0,0,IF(K61="Y",1,IF(K61="T",0,"Isi Dulu"))))</f>
        <v>Isi Tujuan</v>
      </c>
      <c r="M61" s="848" t="s">
        <v>26</v>
      </c>
      <c r="N61" s="851" t="str">
        <f>IF(M61="Y",1,IF(M61="T",0,IF(M61="Y/T","Belum diisi","Error")))</f>
        <v>Belum diisi</v>
      </c>
    </row>
    <row r="62" spans="2:14" ht="15.75">
      <c r="B62" s="837"/>
      <c r="C62" s="840"/>
      <c r="D62" s="858"/>
      <c r="E62" s="861"/>
      <c r="F62" s="549">
        <v>2</v>
      </c>
      <c r="G62" s="550"/>
      <c r="H62" s="598" t="str">
        <f t="shared" si="0"/>
        <v>Belum Diisi</v>
      </c>
      <c r="I62" s="592" t="s">
        <v>26</v>
      </c>
      <c r="J62" s="593" t="str">
        <f>IF($D$61="Y/T","Isi Tujuan",IF($E$61=0,0,IF(I62="Y",1,IF(I62="T",0,"Isi Dulu"))))</f>
        <v>Isi Tujuan</v>
      </c>
      <c r="K62" s="592" t="s">
        <v>26</v>
      </c>
      <c r="L62" s="593" t="str">
        <f>IF($D$61="Y/T","Isi Tujuan",IF($E$61=0,0,IF(K62="Y",1,IF(K62="T",0,"Isi Dulu"))))</f>
        <v>Isi Tujuan</v>
      </c>
      <c r="M62" s="849"/>
      <c r="N62" s="852"/>
    </row>
    <row r="63" spans="2:14" ht="15.75">
      <c r="B63" s="837"/>
      <c r="C63" s="840"/>
      <c r="D63" s="858"/>
      <c r="E63" s="861"/>
      <c r="F63" s="549">
        <v>3</v>
      </c>
      <c r="G63" s="550"/>
      <c r="H63" s="598" t="str">
        <f t="shared" si="0"/>
        <v>Belum Diisi</v>
      </c>
      <c r="I63" s="592" t="s">
        <v>26</v>
      </c>
      <c r="J63" s="593" t="str">
        <f>IF($D$61="Y/T","Isi Tujuan",IF($E$61=0,0,IF(I63="Y",1,IF(I63="T",0,"Isi Dulu"))))</f>
        <v>Isi Tujuan</v>
      </c>
      <c r="K63" s="592" t="s">
        <v>26</v>
      </c>
      <c r="L63" s="593" t="str">
        <f>IF($D$61="Y/T","Isi Tujuan",IF($E$61=0,0,IF(K63="Y",1,IF(K63="T",0,"Isi Dulu"))))</f>
        <v>Isi Tujuan</v>
      </c>
      <c r="M63" s="849"/>
      <c r="N63" s="852"/>
    </row>
    <row r="64" spans="2:14" ht="15.75">
      <c r="B64" s="837"/>
      <c r="C64" s="840"/>
      <c r="D64" s="858"/>
      <c r="E64" s="861"/>
      <c r="F64" s="549">
        <v>4</v>
      </c>
      <c r="G64" s="550"/>
      <c r="H64" s="598" t="str">
        <f t="shared" si="0"/>
        <v>Belum Diisi</v>
      </c>
      <c r="I64" s="592" t="s">
        <v>26</v>
      </c>
      <c r="J64" s="593" t="str">
        <f>IF($D$61="Y/T","Isi Tujuan",IF($E$61=0,0,IF(I64="Y",1,IF(I64="T",0,"Isi Dulu"))))</f>
        <v>Isi Tujuan</v>
      </c>
      <c r="K64" s="592" t="s">
        <v>26</v>
      </c>
      <c r="L64" s="593" t="str">
        <f>IF($D$61="Y/T","Isi Tujuan",IF($E$61=0,0,IF(K64="Y",1,IF(K64="T",0,"Isi Dulu"))))</f>
        <v>Isi Tujuan</v>
      </c>
      <c r="M64" s="849"/>
      <c r="N64" s="852"/>
    </row>
    <row r="65" spans="2:14" ht="15.75">
      <c r="B65" s="838"/>
      <c r="C65" s="841"/>
      <c r="D65" s="859"/>
      <c r="E65" s="862"/>
      <c r="F65" s="569">
        <v>5</v>
      </c>
      <c r="G65" s="570"/>
      <c r="H65" s="599" t="str">
        <f t="shared" si="0"/>
        <v>Belum Diisi</v>
      </c>
      <c r="I65" s="595" t="s">
        <v>26</v>
      </c>
      <c r="J65" s="596" t="str">
        <f>IF($D$61="Y/T","Isi Tujuan",IF($E$61=0,0,IF(I65="Y",1,IF(I65="T",0,"Isi Dulu"))))</f>
        <v>Isi Tujuan</v>
      </c>
      <c r="K65" s="595" t="s">
        <v>26</v>
      </c>
      <c r="L65" s="596" t="str">
        <f>IF($D$61="Y/T","Isi Tujuan",IF($E$61=0,0,IF(K65="Y",1,IF(K65="T",0,"Isi Dulu"))))</f>
        <v>Isi Tujuan</v>
      </c>
      <c r="M65" s="850"/>
      <c r="N65" s="853"/>
    </row>
    <row r="66" spans="2:14" ht="15.75">
      <c r="B66" s="836">
        <v>13</v>
      </c>
      <c r="C66" s="839"/>
      <c r="D66" s="857" t="s">
        <v>26</v>
      </c>
      <c r="E66" s="860" t="str">
        <f>IF(D66="Y",1,IF(D66="T",0,IF(D66="Y/T","Belum diisi","Error")))</f>
        <v>Belum diisi</v>
      </c>
      <c r="F66" s="528">
        <v>1</v>
      </c>
      <c r="G66" s="529"/>
      <c r="H66" s="600" t="str">
        <f t="shared" si="0"/>
        <v>Belum Diisi</v>
      </c>
      <c r="I66" s="590" t="s">
        <v>26</v>
      </c>
      <c r="J66" s="591" t="str">
        <f>IF($D$66="Y/T","Isi Tujuan",IF($E$66=0,0,IF(I66="Y",1,IF(I66="T",0,"Isi Dulu"))))</f>
        <v>Isi Tujuan</v>
      </c>
      <c r="K66" s="590" t="s">
        <v>26</v>
      </c>
      <c r="L66" s="591" t="str">
        <f>IF($D$66="Y/T","Isi Tujuan",IF($E$66=0,0,IF(K66="Y",1,IF(K66="T",0,"Isi Dulu"))))</f>
        <v>Isi Tujuan</v>
      </c>
      <c r="M66" s="848" t="s">
        <v>26</v>
      </c>
      <c r="N66" s="851" t="str">
        <f>IF(M66="Y",1,IF(M66="T",0,IF(M66="Y/T","Belum diisi","Error")))</f>
        <v>Belum diisi</v>
      </c>
    </row>
    <row r="67" spans="2:14" ht="15.75">
      <c r="B67" s="837"/>
      <c r="C67" s="840"/>
      <c r="D67" s="858"/>
      <c r="E67" s="861"/>
      <c r="F67" s="549">
        <v>2</v>
      </c>
      <c r="G67" s="550"/>
      <c r="H67" s="598" t="str">
        <f t="shared" si="0"/>
        <v>Belum Diisi</v>
      </c>
      <c r="I67" s="592" t="s">
        <v>26</v>
      </c>
      <c r="J67" s="593" t="str">
        <f>IF($D$66="Y/T","Isi Tujuan",IF($E$66=0,0,IF(I67="Y",1,IF(I67="T",0,"Isi Dulu"))))</f>
        <v>Isi Tujuan</v>
      </c>
      <c r="K67" s="592" t="s">
        <v>26</v>
      </c>
      <c r="L67" s="593" t="str">
        <f>IF($D$66="Y/T","Isi Tujuan",IF($E$66=0,0,IF(K67="Y",1,IF(K67="T",0,"Isi Dulu"))))</f>
        <v>Isi Tujuan</v>
      </c>
      <c r="M67" s="849"/>
      <c r="N67" s="852"/>
    </row>
    <row r="68" spans="2:14" ht="15.75">
      <c r="B68" s="837"/>
      <c r="C68" s="840"/>
      <c r="D68" s="858"/>
      <c r="E68" s="861"/>
      <c r="F68" s="549">
        <v>3</v>
      </c>
      <c r="G68" s="550"/>
      <c r="H68" s="598" t="str">
        <f t="shared" si="0"/>
        <v>Belum Diisi</v>
      </c>
      <c r="I68" s="592" t="s">
        <v>26</v>
      </c>
      <c r="J68" s="593" t="str">
        <f>IF($D$66="Y/T","Isi Tujuan",IF($E$66=0,0,IF(I68="Y",1,IF(I68="T",0,"Isi Dulu"))))</f>
        <v>Isi Tujuan</v>
      </c>
      <c r="K68" s="592" t="s">
        <v>26</v>
      </c>
      <c r="L68" s="593" t="str">
        <f>IF($D$66="Y/T","Isi Tujuan",IF($E$66=0,0,IF(K68="Y",1,IF(K68="T",0,"Isi Dulu"))))</f>
        <v>Isi Tujuan</v>
      </c>
      <c r="M68" s="849"/>
      <c r="N68" s="852"/>
    </row>
    <row r="69" spans="2:14" ht="15.75">
      <c r="B69" s="837"/>
      <c r="C69" s="840"/>
      <c r="D69" s="858"/>
      <c r="E69" s="861"/>
      <c r="F69" s="549">
        <v>4</v>
      </c>
      <c r="G69" s="550"/>
      <c r="H69" s="598" t="str">
        <f t="shared" si="0"/>
        <v>Belum Diisi</v>
      </c>
      <c r="I69" s="592" t="s">
        <v>26</v>
      </c>
      <c r="J69" s="593" t="str">
        <f>IF($D$66="Y/T","Isi Tujuan",IF($E$66=0,0,IF(I69="Y",1,IF(I69="T",0,"Isi Dulu"))))</f>
        <v>Isi Tujuan</v>
      </c>
      <c r="K69" s="592" t="s">
        <v>26</v>
      </c>
      <c r="L69" s="593" t="str">
        <f>IF($D$66="Y/T","Isi Tujuan",IF($E$66=0,0,IF(K69="Y",1,IF(K69="T",0,"Isi Dulu"))))</f>
        <v>Isi Tujuan</v>
      </c>
      <c r="M69" s="849"/>
      <c r="N69" s="852"/>
    </row>
    <row r="70" spans="2:14" ht="15.75">
      <c r="B70" s="838"/>
      <c r="C70" s="841"/>
      <c r="D70" s="859"/>
      <c r="E70" s="862"/>
      <c r="F70" s="569">
        <v>5</v>
      </c>
      <c r="G70" s="570"/>
      <c r="H70" s="599" t="str">
        <f t="shared" ref="H70:H105" si="1">IF(OR(J70="Isi Dulu",L70="Isi Dulu",J70="Isi Tujuan",L70="Isi Tujuan"),"Belum Diisi",IF(SUM(J70,L70)=2,1,IF(SUM(J70,L70)=1,0,IF(SUM(J70,L70)=0,0,"Error"))))</f>
        <v>Belum Diisi</v>
      </c>
      <c r="I70" s="595" t="s">
        <v>26</v>
      </c>
      <c r="J70" s="596" t="str">
        <f>IF($D$66="Y/T","Isi Tujuan",IF($E$66=0,0,IF(I70="Y",1,IF(I70="T",0,"Isi Dulu"))))</f>
        <v>Isi Tujuan</v>
      </c>
      <c r="K70" s="595" t="s">
        <v>26</v>
      </c>
      <c r="L70" s="596" t="str">
        <f>IF($D$66="Y/T","Isi Tujuan",IF($E$66=0,0,IF(K70="Y",1,IF(K70="T",0,"Isi Dulu"))))</f>
        <v>Isi Tujuan</v>
      </c>
      <c r="M70" s="850"/>
      <c r="N70" s="853"/>
    </row>
    <row r="71" spans="2:14" ht="15.75">
      <c r="B71" s="836">
        <v>14</v>
      </c>
      <c r="C71" s="839"/>
      <c r="D71" s="857" t="s">
        <v>26</v>
      </c>
      <c r="E71" s="860" t="str">
        <f>IF(D71="Y",1,IF(D71="T",0,IF(D71="Y/T","Belum diisi","Error")))</f>
        <v>Belum diisi</v>
      </c>
      <c r="F71" s="528">
        <v>1</v>
      </c>
      <c r="G71" s="529"/>
      <c r="H71" s="600" t="str">
        <f t="shared" si="1"/>
        <v>Belum Diisi</v>
      </c>
      <c r="I71" s="590" t="s">
        <v>26</v>
      </c>
      <c r="J71" s="591" t="str">
        <f>IF($D$71="Y/T","Isi Tujuan",IF($E$71=0,0,IF(I71="Y",1,IF(I71="T",0,"Isi Dulu"))))</f>
        <v>Isi Tujuan</v>
      </c>
      <c r="K71" s="590" t="s">
        <v>26</v>
      </c>
      <c r="L71" s="591" t="str">
        <f>IF($D$71="Y/T","Isi Tujuan",IF($E$71=0,0,IF(K71="Y",1,IF(K71="T",0,"Isi Dulu"))))</f>
        <v>Isi Tujuan</v>
      </c>
      <c r="M71" s="848" t="s">
        <v>26</v>
      </c>
      <c r="N71" s="851" t="str">
        <f>IF(M71="Y",1,IF(M71="T",0,IF(M71="Y/T","Belum diisi","Error")))</f>
        <v>Belum diisi</v>
      </c>
    </row>
    <row r="72" spans="2:14" ht="15.75">
      <c r="B72" s="837"/>
      <c r="C72" s="840"/>
      <c r="D72" s="858"/>
      <c r="E72" s="861"/>
      <c r="F72" s="549">
        <v>2</v>
      </c>
      <c r="G72" s="550"/>
      <c r="H72" s="598" t="str">
        <f t="shared" si="1"/>
        <v>Belum Diisi</v>
      </c>
      <c r="I72" s="592" t="s">
        <v>26</v>
      </c>
      <c r="J72" s="593" t="str">
        <f>IF($D$71="Y/T","Isi Tujuan",IF($E$71=0,0,IF(I72="Y",1,IF(I72="T",0,"Isi Dulu"))))</f>
        <v>Isi Tujuan</v>
      </c>
      <c r="K72" s="592" t="s">
        <v>26</v>
      </c>
      <c r="L72" s="593" t="str">
        <f>IF($D$71="Y/T","Isi Tujuan",IF($E$71=0,0,IF(K72="Y",1,IF(K72="T",0,"Isi Dulu"))))</f>
        <v>Isi Tujuan</v>
      </c>
      <c r="M72" s="849"/>
      <c r="N72" s="852"/>
    </row>
    <row r="73" spans="2:14" ht="15.75">
      <c r="B73" s="837"/>
      <c r="C73" s="840"/>
      <c r="D73" s="858"/>
      <c r="E73" s="861"/>
      <c r="F73" s="549">
        <v>3</v>
      </c>
      <c r="G73" s="550"/>
      <c r="H73" s="598" t="str">
        <f t="shared" si="1"/>
        <v>Belum Diisi</v>
      </c>
      <c r="I73" s="592" t="s">
        <v>26</v>
      </c>
      <c r="J73" s="593" t="str">
        <f>IF($D$71="Y/T","Isi Tujuan",IF($E$71=0,0,IF(I73="Y",1,IF(I73="T",0,"Isi Dulu"))))</f>
        <v>Isi Tujuan</v>
      </c>
      <c r="K73" s="592" t="s">
        <v>26</v>
      </c>
      <c r="L73" s="593" t="str">
        <f>IF($D$71="Y/T","Isi Tujuan",IF($E$71=0,0,IF(K73="Y",1,IF(K73="T",0,"Isi Dulu"))))</f>
        <v>Isi Tujuan</v>
      </c>
      <c r="M73" s="849"/>
      <c r="N73" s="852"/>
    </row>
    <row r="74" spans="2:14" ht="15.75">
      <c r="B74" s="837"/>
      <c r="C74" s="840"/>
      <c r="D74" s="858"/>
      <c r="E74" s="861"/>
      <c r="F74" s="549">
        <v>4</v>
      </c>
      <c r="G74" s="550"/>
      <c r="H74" s="598" t="str">
        <f t="shared" si="1"/>
        <v>Belum Diisi</v>
      </c>
      <c r="I74" s="592" t="s">
        <v>26</v>
      </c>
      <c r="J74" s="593" t="str">
        <f>IF($D$71="Y/T","Isi Tujuan",IF($E$71=0,0,IF(I74="Y",1,IF(I74="T",0,"Isi Dulu"))))</f>
        <v>Isi Tujuan</v>
      </c>
      <c r="K74" s="592" t="s">
        <v>26</v>
      </c>
      <c r="L74" s="593" t="str">
        <f>IF($D$71="Y/T","Isi Tujuan",IF($E$71=0,0,IF(K74="Y",1,IF(K74="T",0,"Isi Dulu"))))</f>
        <v>Isi Tujuan</v>
      </c>
      <c r="M74" s="849"/>
      <c r="N74" s="852"/>
    </row>
    <row r="75" spans="2:14" ht="15.75">
      <c r="B75" s="838"/>
      <c r="C75" s="841"/>
      <c r="D75" s="859"/>
      <c r="E75" s="862"/>
      <c r="F75" s="569">
        <v>5</v>
      </c>
      <c r="G75" s="570"/>
      <c r="H75" s="599" t="str">
        <f t="shared" si="1"/>
        <v>Belum Diisi</v>
      </c>
      <c r="I75" s="595" t="s">
        <v>26</v>
      </c>
      <c r="J75" s="596" t="str">
        <f>IF($D$71="Y/T","Isi Tujuan",IF($E$71=0,0,IF(I75="Y",1,IF(I75="T",0,"Isi Dulu"))))</f>
        <v>Isi Tujuan</v>
      </c>
      <c r="K75" s="595" t="s">
        <v>26</v>
      </c>
      <c r="L75" s="596" t="str">
        <f>IF($D$71="Y/T","Isi Tujuan",IF($E$71=0,0,IF(K75="Y",1,IF(K75="T",0,"Isi Dulu"))))</f>
        <v>Isi Tujuan</v>
      </c>
      <c r="M75" s="850"/>
      <c r="N75" s="853"/>
    </row>
    <row r="76" spans="2:14" ht="15.75">
      <c r="B76" s="836">
        <v>15</v>
      </c>
      <c r="C76" s="839"/>
      <c r="D76" s="857" t="s">
        <v>26</v>
      </c>
      <c r="E76" s="860" t="str">
        <f>IF(D76="Y",1,IF(D76="T",0,IF(D76="Y/T","Belum diisi","Error")))</f>
        <v>Belum diisi</v>
      </c>
      <c r="F76" s="528">
        <v>1</v>
      </c>
      <c r="G76" s="529"/>
      <c r="H76" s="600" t="str">
        <f t="shared" si="1"/>
        <v>Belum Diisi</v>
      </c>
      <c r="I76" s="590" t="s">
        <v>26</v>
      </c>
      <c r="J76" s="591" t="str">
        <f>IF($D$76="Y/T","Isi Tujuan",IF($E$76=0,0,IF(I76="Y",1,IF(I76="T",0,"Isi Dulu"))))</f>
        <v>Isi Tujuan</v>
      </c>
      <c r="K76" s="590" t="s">
        <v>26</v>
      </c>
      <c r="L76" s="591" t="str">
        <f>IF($D$76="Y/T","Isi Tujuan",IF($E$76=0,0,IF(K76="Y",1,IF(K76="T",0,"Isi Dulu"))))</f>
        <v>Isi Tujuan</v>
      </c>
      <c r="M76" s="848" t="s">
        <v>26</v>
      </c>
      <c r="N76" s="851" t="str">
        <f>IF(M76="Y",1,IF(M76="T",0,IF(M76="Y/T","Belum diisi","Error")))</f>
        <v>Belum diisi</v>
      </c>
    </row>
    <row r="77" spans="2:14" ht="15.75">
      <c r="B77" s="837"/>
      <c r="C77" s="840"/>
      <c r="D77" s="858"/>
      <c r="E77" s="861"/>
      <c r="F77" s="549">
        <v>2</v>
      </c>
      <c r="G77" s="550"/>
      <c r="H77" s="598" t="str">
        <f t="shared" si="1"/>
        <v>Belum Diisi</v>
      </c>
      <c r="I77" s="592" t="s">
        <v>26</v>
      </c>
      <c r="J77" s="593" t="str">
        <f>IF($D$76="Y/T","Isi Tujuan",IF($E$76=0,0,IF(I77="Y",1,IF(I77="T",0,"Isi Dulu"))))</f>
        <v>Isi Tujuan</v>
      </c>
      <c r="K77" s="592" t="s">
        <v>26</v>
      </c>
      <c r="L77" s="593" t="str">
        <f>IF($D$76="Y/T","Isi Tujuan",IF($E$76=0,0,IF(K77="Y",1,IF(K77="T",0,"Isi Dulu"))))</f>
        <v>Isi Tujuan</v>
      </c>
      <c r="M77" s="849"/>
      <c r="N77" s="852"/>
    </row>
    <row r="78" spans="2:14" ht="15.75">
      <c r="B78" s="837"/>
      <c r="C78" s="840"/>
      <c r="D78" s="858"/>
      <c r="E78" s="861"/>
      <c r="F78" s="549">
        <v>3</v>
      </c>
      <c r="G78" s="550"/>
      <c r="H78" s="598" t="str">
        <f t="shared" si="1"/>
        <v>Belum Diisi</v>
      </c>
      <c r="I78" s="592" t="s">
        <v>26</v>
      </c>
      <c r="J78" s="593" t="str">
        <f>IF($D$76="Y/T","Isi Tujuan",IF($E$76=0,0,IF(I78="Y",1,IF(I78="T",0,"Isi Dulu"))))</f>
        <v>Isi Tujuan</v>
      </c>
      <c r="K78" s="592" t="s">
        <v>26</v>
      </c>
      <c r="L78" s="593" t="str">
        <f>IF($D$76="Y/T","Isi Tujuan",IF($E$76=0,0,IF(K78="Y",1,IF(K78="T",0,"Isi Dulu"))))</f>
        <v>Isi Tujuan</v>
      </c>
      <c r="M78" s="849"/>
      <c r="N78" s="852"/>
    </row>
    <row r="79" spans="2:14" ht="15.75">
      <c r="B79" s="837"/>
      <c r="C79" s="840"/>
      <c r="D79" s="858"/>
      <c r="E79" s="861"/>
      <c r="F79" s="549">
        <v>4</v>
      </c>
      <c r="G79" s="550"/>
      <c r="H79" s="598" t="str">
        <f t="shared" si="1"/>
        <v>Belum Diisi</v>
      </c>
      <c r="I79" s="592" t="s">
        <v>26</v>
      </c>
      <c r="J79" s="593" t="str">
        <f>IF($D$76="Y/T","Isi Tujuan",IF($E$76=0,0,IF(I79="Y",1,IF(I79="T",0,"Isi Dulu"))))</f>
        <v>Isi Tujuan</v>
      </c>
      <c r="K79" s="592" t="s">
        <v>26</v>
      </c>
      <c r="L79" s="593" t="str">
        <f>IF($D$76="Y/T","Isi Tujuan",IF($E$76=0,0,IF(K79="Y",1,IF(K79="T",0,"Isi Dulu"))))</f>
        <v>Isi Tujuan</v>
      </c>
      <c r="M79" s="849"/>
      <c r="N79" s="852"/>
    </row>
    <row r="80" spans="2:14" ht="15.75">
      <c r="B80" s="838"/>
      <c r="C80" s="841"/>
      <c r="D80" s="859"/>
      <c r="E80" s="862"/>
      <c r="F80" s="569">
        <v>5</v>
      </c>
      <c r="G80" s="570"/>
      <c r="H80" s="599" t="str">
        <f t="shared" si="1"/>
        <v>Belum Diisi</v>
      </c>
      <c r="I80" s="595" t="s">
        <v>26</v>
      </c>
      <c r="J80" s="596" t="str">
        <f>IF($D$76="Y/T","Isi Tujuan",IF($E$76=0,0,IF(I80="Y",1,IF(I80="T",0,"Isi Dulu"))))</f>
        <v>Isi Tujuan</v>
      </c>
      <c r="K80" s="595" t="s">
        <v>26</v>
      </c>
      <c r="L80" s="596" t="str">
        <f>IF($D$76="Y/T","Isi Tujuan",IF($E$76=0,0,IF(K80="Y",1,IF(K80="T",0,"Isi Dulu"))))</f>
        <v>Isi Tujuan</v>
      </c>
      <c r="M80" s="850"/>
      <c r="N80" s="853"/>
    </row>
    <row r="81" spans="2:14" ht="15.75">
      <c r="B81" s="836">
        <v>16</v>
      </c>
      <c r="C81" s="839"/>
      <c r="D81" s="857" t="s">
        <v>26</v>
      </c>
      <c r="E81" s="860" t="str">
        <f>IF(D81="Y",1,IF(D81="T",0,IF(D81="Y/T","Belum diisi","Error")))</f>
        <v>Belum diisi</v>
      </c>
      <c r="F81" s="528">
        <v>1</v>
      </c>
      <c r="G81" s="529"/>
      <c r="H81" s="600" t="str">
        <f t="shared" si="1"/>
        <v>Belum Diisi</v>
      </c>
      <c r="I81" s="590" t="s">
        <v>26</v>
      </c>
      <c r="J81" s="591" t="str">
        <f>IF($D$81="Y/T","Isi Tujuan",IF($E$81=0,0,IF(I81="Y",1,IF(I81="T",0,"Isi Dulu"))))</f>
        <v>Isi Tujuan</v>
      </c>
      <c r="K81" s="590" t="s">
        <v>26</v>
      </c>
      <c r="L81" s="591" t="str">
        <f>IF($D$81="Y/T","Isi Tujuan",IF($E$81=0,0,IF(K81="Y",1,IF(K81="T",0,"Isi Dulu"))))</f>
        <v>Isi Tujuan</v>
      </c>
      <c r="M81" s="848" t="s">
        <v>26</v>
      </c>
      <c r="N81" s="851" t="str">
        <f>IF(M81="Y",1,IF(M81="T",0,IF(M81="Y/T","Belum diisi","Error")))</f>
        <v>Belum diisi</v>
      </c>
    </row>
    <row r="82" spans="2:14" ht="15.75">
      <c r="B82" s="837"/>
      <c r="C82" s="840"/>
      <c r="D82" s="858"/>
      <c r="E82" s="861"/>
      <c r="F82" s="549">
        <v>2</v>
      </c>
      <c r="G82" s="550"/>
      <c r="H82" s="598" t="str">
        <f t="shared" si="1"/>
        <v>Belum Diisi</v>
      </c>
      <c r="I82" s="592" t="s">
        <v>26</v>
      </c>
      <c r="J82" s="593" t="str">
        <f>IF($D$81="Y/T","Isi Tujuan",IF($E$81=0,0,IF(I82="Y",1,IF(I82="T",0,"Isi Dulu"))))</f>
        <v>Isi Tujuan</v>
      </c>
      <c r="K82" s="592" t="s">
        <v>26</v>
      </c>
      <c r="L82" s="593" t="str">
        <f>IF($D$81="Y/T","Isi Tujuan",IF($E$81=0,0,IF(K82="Y",1,IF(K82="T",0,"Isi Dulu"))))</f>
        <v>Isi Tujuan</v>
      </c>
      <c r="M82" s="849"/>
      <c r="N82" s="852"/>
    </row>
    <row r="83" spans="2:14" ht="15.75">
      <c r="B83" s="837"/>
      <c r="C83" s="840"/>
      <c r="D83" s="858"/>
      <c r="E83" s="861"/>
      <c r="F83" s="549">
        <v>3</v>
      </c>
      <c r="G83" s="550"/>
      <c r="H83" s="598" t="str">
        <f t="shared" si="1"/>
        <v>Belum Diisi</v>
      </c>
      <c r="I83" s="592" t="s">
        <v>26</v>
      </c>
      <c r="J83" s="593" t="str">
        <f>IF($D$81="Y/T","Isi Tujuan",IF($E$81=0,0,IF(I83="Y",1,IF(I83="T",0,"Isi Dulu"))))</f>
        <v>Isi Tujuan</v>
      </c>
      <c r="K83" s="592" t="s">
        <v>26</v>
      </c>
      <c r="L83" s="593" t="str">
        <f>IF($D$81="Y/T","Isi Tujuan",IF($E$81=0,0,IF(K83="Y",1,IF(K83="T",0,"Isi Dulu"))))</f>
        <v>Isi Tujuan</v>
      </c>
      <c r="M83" s="849"/>
      <c r="N83" s="852"/>
    </row>
    <row r="84" spans="2:14" ht="15.75">
      <c r="B84" s="837"/>
      <c r="C84" s="840"/>
      <c r="D84" s="858"/>
      <c r="E84" s="861"/>
      <c r="F84" s="549">
        <v>4</v>
      </c>
      <c r="G84" s="550"/>
      <c r="H84" s="598" t="str">
        <f t="shared" si="1"/>
        <v>Belum Diisi</v>
      </c>
      <c r="I84" s="592" t="s">
        <v>26</v>
      </c>
      <c r="J84" s="593" t="str">
        <f>IF($D$81="Y/T","Isi Tujuan",IF($E$81=0,0,IF(I84="Y",1,IF(I84="T",0,"Isi Dulu"))))</f>
        <v>Isi Tujuan</v>
      </c>
      <c r="K84" s="592" t="s">
        <v>26</v>
      </c>
      <c r="L84" s="593" t="str">
        <f>IF($D$81="Y/T","Isi Tujuan",IF($E$81=0,0,IF(K84="Y",1,IF(K84="T",0,"Isi Dulu"))))</f>
        <v>Isi Tujuan</v>
      </c>
      <c r="M84" s="849"/>
      <c r="N84" s="852"/>
    </row>
    <row r="85" spans="2:14" ht="15.75">
      <c r="B85" s="838"/>
      <c r="C85" s="841"/>
      <c r="D85" s="859"/>
      <c r="E85" s="862"/>
      <c r="F85" s="569">
        <v>5</v>
      </c>
      <c r="G85" s="570"/>
      <c r="H85" s="599" t="str">
        <f t="shared" si="1"/>
        <v>Belum Diisi</v>
      </c>
      <c r="I85" s="595" t="s">
        <v>26</v>
      </c>
      <c r="J85" s="596" t="str">
        <f>IF($D$81="Y/T","Isi Tujuan",IF($E$81=0,0,IF(I85="Y",1,IF(I85="T",0,"Isi Dulu"))))</f>
        <v>Isi Tujuan</v>
      </c>
      <c r="K85" s="595" t="s">
        <v>26</v>
      </c>
      <c r="L85" s="596" t="str">
        <f>IF($D$81="Y/T","Isi Tujuan",IF($E$81=0,0,IF(K85="Y",1,IF(K85="T",0,"Isi Dulu"))))</f>
        <v>Isi Tujuan</v>
      </c>
      <c r="M85" s="850"/>
      <c r="N85" s="853"/>
    </row>
    <row r="86" spans="2:14" ht="15.75">
      <c r="B86" s="836">
        <v>17</v>
      </c>
      <c r="C86" s="839"/>
      <c r="D86" s="857" t="s">
        <v>26</v>
      </c>
      <c r="E86" s="860" t="str">
        <f>IF(D86="Y",1,IF(D86="T",0,IF(D86="Y/T","Belum diisi","Error")))</f>
        <v>Belum diisi</v>
      </c>
      <c r="F86" s="528">
        <v>1</v>
      </c>
      <c r="G86" s="529"/>
      <c r="H86" s="600" t="str">
        <f t="shared" si="1"/>
        <v>Belum Diisi</v>
      </c>
      <c r="I86" s="590" t="s">
        <v>26</v>
      </c>
      <c r="J86" s="591" t="str">
        <f>IF($D$86="Y/T","Isi Tujuan",IF($E$86=0,0,IF(I86="Y",1,IF(I86="T",0,"Isi Dulu"))))</f>
        <v>Isi Tujuan</v>
      </c>
      <c r="K86" s="590" t="s">
        <v>26</v>
      </c>
      <c r="L86" s="591" t="str">
        <f>IF($D$86="Y/T","Isi Tujuan",IF($E$86=0,0,IF(K86="Y",1,IF(K86="T",0,"Isi Dulu"))))</f>
        <v>Isi Tujuan</v>
      </c>
      <c r="M86" s="848" t="s">
        <v>26</v>
      </c>
      <c r="N86" s="851" t="str">
        <f>IF(M86="Y",1,IF(M86="T",0,IF(M86="Y/T","Belum diisi","Error")))</f>
        <v>Belum diisi</v>
      </c>
    </row>
    <row r="87" spans="2:14" ht="15.75">
      <c r="B87" s="837"/>
      <c r="C87" s="840"/>
      <c r="D87" s="858"/>
      <c r="E87" s="861"/>
      <c r="F87" s="549">
        <v>2</v>
      </c>
      <c r="G87" s="550"/>
      <c r="H87" s="598" t="str">
        <f t="shared" si="1"/>
        <v>Belum Diisi</v>
      </c>
      <c r="I87" s="592" t="s">
        <v>26</v>
      </c>
      <c r="J87" s="593" t="str">
        <f>IF($D$86="Y/T","Isi Tujuan",IF($E$86=0,0,IF(I87="Y",1,IF(I87="T",0,"Isi Dulu"))))</f>
        <v>Isi Tujuan</v>
      </c>
      <c r="K87" s="592" t="s">
        <v>26</v>
      </c>
      <c r="L87" s="593" t="str">
        <f>IF($D$86="Y/T","Isi Tujuan",IF($E$86=0,0,IF(K87="Y",1,IF(K87="T",0,"Isi Dulu"))))</f>
        <v>Isi Tujuan</v>
      </c>
      <c r="M87" s="849"/>
      <c r="N87" s="852"/>
    </row>
    <row r="88" spans="2:14" ht="15.75">
      <c r="B88" s="837"/>
      <c r="C88" s="840"/>
      <c r="D88" s="858"/>
      <c r="E88" s="861"/>
      <c r="F88" s="549">
        <v>3</v>
      </c>
      <c r="G88" s="550"/>
      <c r="H88" s="598" t="str">
        <f t="shared" si="1"/>
        <v>Belum Diisi</v>
      </c>
      <c r="I88" s="592" t="s">
        <v>26</v>
      </c>
      <c r="J88" s="593" t="str">
        <f>IF($D$86="Y/T","Isi Tujuan",IF($E$86=0,0,IF(I88="Y",1,IF(I88="T",0,"Isi Dulu"))))</f>
        <v>Isi Tujuan</v>
      </c>
      <c r="K88" s="592" t="s">
        <v>26</v>
      </c>
      <c r="L88" s="593" t="str">
        <f>IF($D$86="Y/T","Isi Tujuan",IF($E$86=0,0,IF(K88="Y",1,IF(K88="T",0,"Isi Dulu"))))</f>
        <v>Isi Tujuan</v>
      </c>
      <c r="M88" s="849"/>
      <c r="N88" s="852"/>
    </row>
    <row r="89" spans="2:14" ht="15.75">
      <c r="B89" s="837"/>
      <c r="C89" s="840"/>
      <c r="D89" s="858"/>
      <c r="E89" s="861"/>
      <c r="F89" s="549">
        <v>4</v>
      </c>
      <c r="G89" s="550"/>
      <c r="H89" s="598" t="str">
        <f t="shared" si="1"/>
        <v>Belum Diisi</v>
      </c>
      <c r="I89" s="592" t="s">
        <v>26</v>
      </c>
      <c r="J89" s="593" t="str">
        <f>IF($D$86="Y/T","Isi Tujuan",IF($E$86=0,0,IF(I89="Y",1,IF(I89="T",0,"Isi Dulu"))))</f>
        <v>Isi Tujuan</v>
      </c>
      <c r="K89" s="592" t="s">
        <v>26</v>
      </c>
      <c r="L89" s="593" t="str">
        <f>IF($D$86="Y/T","Isi Tujuan",IF($E$86=0,0,IF(K89="Y",1,IF(K89="T",0,"Isi Dulu"))))</f>
        <v>Isi Tujuan</v>
      </c>
      <c r="M89" s="849"/>
      <c r="N89" s="852"/>
    </row>
    <row r="90" spans="2:14" ht="15.75">
      <c r="B90" s="838"/>
      <c r="C90" s="841"/>
      <c r="D90" s="859"/>
      <c r="E90" s="862"/>
      <c r="F90" s="569">
        <v>5</v>
      </c>
      <c r="G90" s="570"/>
      <c r="H90" s="599" t="str">
        <f t="shared" si="1"/>
        <v>Belum Diisi</v>
      </c>
      <c r="I90" s="595" t="s">
        <v>26</v>
      </c>
      <c r="J90" s="596" t="str">
        <f>IF($D$86="Y/T","Isi Tujuan",IF($E$86=0,0,IF(I90="Y",1,IF(I90="T",0,"Isi Dulu"))))</f>
        <v>Isi Tujuan</v>
      </c>
      <c r="K90" s="595" t="s">
        <v>26</v>
      </c>
      <c r="L90" s="596" t="str">
        <f>IF($D$86="Y/T","Isi Tujuan",IF($E$86=0,0,IF(K90="Y",1,IF(K90="T",0,"Isi Dulu"))))</f>
        <v>Isi Tujuan</v>
      </c>
      <c r="M90" s="850"/>
      <c r="N90" s="853"/>
    </row>
    <row r="91" spans="2:14" ht="15.75">
      <c r="B91" s="836">
        <v>18</v>
      </c>
      <c r="C91" s="839"/>
      <c r="D91" s="857" t="s">
        <v>26</v>
      </c>
      <c r="E91" s="860" t="str">
        <f>IF(D91="Y",1,IF(D91="T",0,IF(D91="Y/T","Belum diisi","Error")))</f>
        <v>Belum diisi</v>
      </c>
      <c r="F91" s="528">
        <v>1</v>
      </c>
      <c r="G91" s="529"/>
      <c r="H91" s="600" t="str">
        <f t="shared" si="1"/>
        <v>Belum Diisi</v>
      </c>
      <c r="I91" s="590" t="s">
        <v>26</v>
      </c>
      <c r="J91" s="591" t="str">
        <f>IF($D$91="Y/T","Isi Tujuan",IF($E$91=0,0,IF(I91="Y",1,IF(I91="T",0,"Isi Dulu"))))</f>
        <v>Isi Tujuan</v>
      </c>
      <c r="K91" s="590" t="s">
        <v>26</v>
      </c>
      <c r="L91" s="591" t="str">
        <f>IF($D$91="Y/T","Isi Tujuan",IF($E$91=0,0,IF(K91="Y",1,IF(K91="T",0,"Isi Dulu"))))</f>
        <v>Isi Tujuan</v>
      </c>
      <c r="M91" s="848" t="s">
        <v>26</v>
      </c>
      <c r="N91" s="851" t="str">
        <f>IF(M91="Y",1,IF(M91="T",0,IF(M91="Y/T","Belum diisi","Error")))</f>
        <v>Belum diisi</v>
      </c>
    </row>
    <row r="92" spans="2:14" ht="15.75">
      <c r="B92" s="837"/>
      <c r="C92" s="840"/>
      <c r="D92" s="858"/>
      <c r="E92" s="861"/>
      <c r="F92" s="549">
        <v>2</v>
      </c>
      <c r="G92" s="550"/>
      <c r="H92" s="598" t="str">
        <f t="shared" si="1"/>
        <v>Belum Diisi</v>
      </c>
      <c r="I92" s="592" t="s">
        <v>26</v>
      </c>
      <c r="J92" s="593" t="str">
        <f>IF($D$91="Y/T","Isi Tujuan",IF($E$91=0,0,IF(I92="Y",1,IF(I92="T",0,"Isi Dulu"))))</f>
        <v>Isi Tujuan</v>
      </c>
      <c r="K92" s="592" t="s">
        <v>26</v>
      </c>
      <c r="L92" s="593" t="str">
        <f>IF($D$91="Y/T","Isi Tujuan",IF($E$91=0,0,IF(K92="Y",1,IF(K92="T",0,"Isi Dulu"))))</f>
        <v>Isi Tujuan</v>
      </c>
      <c r="M92" s="849"/>
      <c r="N92" s="852"/>
    </row>
    <row r="93" spans="2:14" ht="15.75">
      <c r="B93" s="837"/>
      <c r="C93" s="840"/>
      <c r="D93" s="858"/>
      <c r="E93" s="861"/>
      <c r="F93" s="549">
        <v>3</v>
      </c>
      <c r="G93" s="550"/>
      <c r="H93" s="598" t="str">
        <f t="shared" si="1"/>
        <v>Belum Diisi</v>
      </c>
      <c r="I93" s="592" t="s">
        <v>26</v>
      </c>
      <c r="J93" s="593" t="str">
        <f>IF($D$91="Y/T","Isi Tujuan",IF($E$91=0,0,IF(I93="Y",1,IF(I93="T",0,"Isi Dulu"))))</f>
        <v>Isi Tujuan</v>
      </c>
      <c r="K93" s="592" t="s">
        <v>26</v>
      </c>
      <c r="L93" s="593" t="str">
        <f>IF($D$91="Y/T","Isi Tujuan",IF($E$91=0,0,IF(K93="Y",1,IF(K93="T",0,"Isi Dulu"))))</f>
        <v>Isi Tujuan</v>
      </c>
      <c r="M93" s="849"/>
      <c r="N93" s="852"/>
    </row>
    <row r="94" spans="2:14" ht="15.75">
      <c r="B94" s="837"/>
      <c r="C94" s="840"/>
      <c r="D94" s="858"/>
      <c r="E94" s="861"/>
      <c r="F94" s="549">
        <v>4</v>
      </c>
      <c r="G94" s="550"/>
      <c r="H94" s="598" t="str">
        <f t="shared" si="1"/>
        <v>Belum Diisi</v>
      </c>
      <c r="I94" s="592" t="s">
        <v>26</v>
      </c>
      <c r="J94" s="593" t="str">
        <f>IF($D$91="Y/T","Isi Tujuan",IF($E$91=0,0,IF(I94="Y",1,IF(I94="T",0,"Isi Dulu"))))</f>
        <v>Isi Tujuan</v>
      </c>
      <c r="K94" s="592" t="s">
        <v>26</v>
      </c>
      <c r="L94" s="593" t="str">
        <f>IF($D$91="Y/T","Isi Tujuan",IF($E$91=0,0,IF(K94="Y",1,IF(K94="T",0,"Isi Dulu"))))</f>
        <v>Isi Tujuan</v>
      </c>
      <c r="M94" s="849"/>
      <c r="N94" s="852"/>
    </row>
    <row r="95" spans="2:14" ht="15.75">
      <c r="B95" s="838"/>
      <c r="C95" s="841"/>
      <c r="D95" s="859"/>
      <c r="E95" s="862"/>
      <c r="F95" s="569">
        <v>5</v>
      </c>
      <c r="G95" s="570"/>
      <c r="H95" s="599" t="str">
        <f t="shared" si="1"/>
        <v>Belum Diisi</v>
      </c>
      <c r="I95" s="595" t="s">
        <v>26</v>
      </c>
      <c r="J95" s="596" t="str">
        <f>IF($D$91="Y/T","Isi Tujuan",IF($E$91=0,0,IF(I95="Y",1,IF(I95="T",0,"Isi Dulu"))))</f>
        <v>Isi Tujuan</v>
      </c>
      <c r="K95" s="595" t="s">
        <v>26</v>
      </c>
      <c r="L95" s="596" t="str">
        <f>IF($D$91="Y/T","Isi Tujuan",IF($E$91=0,0,IF(K95="Y",1,IF(K95="T",0,"Isi Dulu"))))</f>
        <v>Isi Tujuan</v>
      </c>
      <c r="M95" s="850"/>
      <c r="N95" s="853"/>
    </row>
    <row r="96" spans="2:14" ht="15.75">
      <c r="B96" s="836">
        <v>19</v>
      </c>
      <c r="C96" s="839"/>
      <c r="D96" s="857" t="s">
        <v>26</v>
      </c>
      <c r="E96" s="860" t="str">
        <f>IF(D96="Y",1,IF(D96="T",0,IF(D96="Y/T","Belum diisi","Error")))</f>
        <v>Belum diisi</v>
      </c>
      <c r="F96" s="528">
        <v>1</v>
      </c>
      <c r="G96" s="529"/>
      <c r="H96" s="600" t="str">
        <f t="shared" si="1"/>
        <v>Belum Diisi</v>
      </c>
      <c r="I96" s="590" t="s">
        <v>26</v>
      </c>
      <c r="J96" s="591" t="str">
        <f>IF($D$96="Y/T","Isi Tujuan",IF($E$96=0,0,IF(I96="Y",1,IF(I96="T",0,"Isi Dulu"))))</f>
        <v>Isi Tujuan</v>
      </c>
      <c r="K96" s="590" t="s">
        <v>26</v>
      </c>
      <c r="L96" s="591" t="str">
        <f>IF($D$96="Y/T","Isi Tujuan",IF($E$96=0,0,IF(K96="Y",1,IF(K96="T",0,"Isi Dulu"))))</f>
        <v>Isi Tujuan</v>
      </c>
      <c r="M96" s="848" t="s">
        <v>26</v>
      </c>
      <c r="N96" s="851" t="str">
        <f>IF(M96="Y",1,IF(M96="T",0,IF(M96="Y/T","Belum diisi","Error")))</f>
        <v>Belum diisi</v>
      </c>
    </row>
    <row r="97" spans="2:18" ht="15.75">
      <c r="B97" s="837"/>
      <c r="C97" s="840"/>
      <c r="D97" s="858"/>
      <c r="E97" s="861"/>
      <c r="F97" s="549">
        <v>2</v>
      </c>
      <c r="G97" s="550"/>
      <c r="H97" s="598" t="str">
        <f t="shared" si="1"/>
        <v>Belum Diisi</v>
      </c>
      <c r="I97" s="592" t="s">
        <v>26</v>
      </c>
      <c r="J97" s="593" t="str">
        <f>IF($D$96="Y/T","Isi Tujuan",IF($E$96=0,0,IF(I97="Y",1,IF(I97="T",0,"Isi Dulu"))))</f>
        <v>Isi Tujuan</v>
      </c>
      <c r="K97" s="592" t="s">
        <v>26</v>
      </c>
      <c r="L97" s="593" t="str">
        <f>IF($D$96="Y/T","Isi Tujuan",IF($E$96=0,0,IF(K97="Y",1,IF(K97="T",0,"Isi Dulu"))))</f>
        <v>Isi Tujuan</v>
      </c>
      <c r="M97" s="849"/>
      <c r="N97" s="852"/>
    </row>
    <row r="98" spans="2:18" ht="15.75">
      <c r="B98" s="837"/>
      <c r="C98" s="840"/>
      <c r="D98" s="858"/>
      <c r="E98" s="861"/>
      <c r="F98" s="549">
        <v>3</v>
      </c>
      <c r="G98" s="550"/>
      <c r="H98" s="598" t="str">
        <f t="shared" si="1"/>
        <v>Belum Diisi</v>
      </c>
      <c r="I98" s="592" t="s">
        <v>26</v>
      </c>
      <c r="J98" s="593" t="str">
        <f>IF($D$96="Y/T","Isi Tujuan",IF($E$96=0,0,IF(I98="Y",1,IF(I98="T",0,"Isi Dulu"))))</f>
        <v>Isi Tujuan</v>
      </c>
      <c r="K98" s="592" t="s">
        <v>26</v>
      </c>
      <c r="L98" s="593" t="str">
        <f>IF($D$96="Y/T","Isi Tujuan",IF($E$96=0,0,IF(K98="Y",1,IF(K98="T",0,"Isi Dulu"))))</f>
        <v>Isi Tujuan</v>
      </c>
      <c r="M98" s="849"/>
      <c r="N98" s="852"/>
    </row>
    <row r="99" spans="2:18" ht="15.75">
      <c r="B99" s="837"/>
      <c r="C99" s="840"/>
      <c r="D99" s="858"/>
      <c r="E99" s="861"/>
      <c r="F99" s="549">
        <v>4</v>
      </c>
      <c r="G99" s="550"/>
      <c r="H99" s="598" t="str">
        <f t="shared" si="1"/>
        <v>Belum Diisi</v>
      </c>
      <c r="I99" s="592" t="s">
        <v>26</v>
      </c>
      <c r="J99" s="593" t="str">
        <f>IF($D$96="Y/T","Isi Tujuan",IF($E$96=0,0,IF(I99="Y",1,IF(I99="T",0,"Isi Dulu"))))</f>
        <v>Isi Tujuan</v>
      </c>
      <c r="K99" s="592" t="s">
        <v>26</v>
      </c>
      <c r="L99" s="593" t="str">
        <f>IF($D$96="Y/T","Isi Tujuan",IF($E$96=0,0,IF(K99="Y",1,IF(K99="T",0,"Isi Dulu"))))</f>
        <v>Isi Tujuan</v>
      </c>
      <c r="M99" s="849"/>
      <c r="N99" s="852"/>
    </row>
    <row r="100" spans="2:18" ht="15.75">
      <c r="B100" s="838"/>
      <c r="C100" s="841"/>
      <c r="D100" s="859"/>
      <c r="E100" s="862"/>
      <c r="F100" s="569">
        <v>5</v>
      </c>
      <c r="G100" s="570"/>
      <c r="H100" s="599" t="str">
        <f t="shared" si="1"/>
        <v>Belum Diisi</v>
      </c>
      <c r="I100" s="595" t="s">
        <v>26</v>
      </c>
      <c r="J100" s="596" t="str">
        <f>IF($D$96="Y/T","Isi Tujuan",IF($E$96=0,0,IF(I100="Y",1,IF(I100="T",0,"Isi Dulu"))))</f>
        <v>Isi Tujuan</v>
      </c>
      <c r="K100" s="595" t="s">
        <v>26</v>
      </c>
      <c r="L100" s="596" t="str">
        <f>IF($D$96="Y/T","Isi Tujuan",IF($E$96=0,0,IF(K100="Y",1,IF(K100="T",0,"Isi Dulu"))))</f>
        <v>Isi Tujuan</v>
      </c>
      <c r="M100" s="850"/>
      <c r="N100" s="853"/>
    </row>
    <row r="101" spans="2:18" ht="15.75">
      <c r="B101" s="836">
        <v>20</v>
      </c>
      <c r="C101" s="839"/>
      <c r="D101" s="857" t="s">
        <v>26</v>
      </c>
      <c r="E101" s="860" t="str">
        <f>IF(D101="Y",1,IF(D101="T",0,IF(D101="Y/T","Belum diisi","Error")))</f>
        <v>Belum diisi</v>
      </c>
      <c r="F101" s="528">
        <v>1</v>
      </c>
      <c r="G101" s="529"/>
      <c r="H101" s="600" t="str">
        <f t="shared" si="1"/>
        <v>Belum Diisi</v>
      </c>
      <c r="I101" s="590" t="s">
        <v>26</v>
      </c>
      <c r="J101" s="591" t="str">
        <f>IF($D$101="Y/T","Isi Tujuan",IF($E$101=0,0,IF(I101="Y",1,IF(I101="T",0,"Isi Dulu"))))</f>
        <v>Isi Tujuan</v>
      </c>
      <c r="K101" s="590" t="s">
        <v>26</v>
      </c>
      <c r="L101" s="591" t="str">
        <f>IF($D$101="Y/T","Isi Tujuan",IF($E$101=0,0,IF(K101="Y",1,IF(K101="T",0,"Isi Dulu"))))</f>
        <v>Isi Tujuan</v>
      </c>
      <c r="M101" s="848" t="s">
        <v>26</v>
      </c>
      <c r="N101" s="851" t="str">
        <f>IF(M101="Y",1,IF(M101="T",0,IF(M101="Y/T","Belum diisi","Error")))</f>
        <v>Belum diisi</v>
      </c>
    </row>
    <row r="102" spans="2:18" ht="15.75">
      <c r="B102" s="837"/>
      <c r="C102" s="840"/>
      <c r="D102" s="858"/>
      <c r="E102" s="861"/>
      <c r="F102" s="549">
        <v>2</v>
      </c>
      <c r="G102" s="550"/>
      <c r="H102" s="598" t="str">
        <f t="shared" si="1"/>
        <v>Belum Diisi</v>
      </c>
      <c r="I102" s="592" t="s">
        <v>26</v>
      </c>
      <c r="J102" s="593" t="str">
        <f>IF($D$101="Y/T","Isi Tujuan",IF($E$101=0,0,IF(I102="Y",1,IF(I102="T",0,"Isi Dulu"))))</f>
        <v>Isi Tujuan</v>
      </c>
      <c r="K102" s="592" t="s">
        <v>26</v>
      </c>
      <c r="L102" s="593" t="str">
        <f>IF($D$101="Y/T","Isi Tujuan",IF($E$101=0,0,IF(K102="Y",1,IF(K102="T",0,"Isi Dulu"))))</f>
        <v>Isi Tujuan</v>
      </c>
      <c r="M102" s="849"/>
      <c r="N102" s="852"/>
    </row>
    <row r="103" spans="2:18" ht="15.75">
      <c r="B103" s="837"/>
      <c r="C103" s="840"/>
      <c r="D103" s="858"/>
      <c r="E103" s="861"/>
      <c r="F103" s="549">
        <v>3</v>
      </c>
      <c r="G103" s="550"/>
      <c r="H103" s="598" t="str">
        <f t="shared" si="1"/>
        <v>Belum Diisi</v>
      </c>
      <c r="I103" s="592" t="s">
        <v>26</v>
      </c>
      <c r="J103" s="593" t="str">
        <f>IF($D$101="Y/T","Isi Tujuan",IF($E$101=0,0,IF(I103="Y",1,IF(I103="T",0,"Isi Dulu"))))</f>
        <v>Isi Tujuan</v>
      </c>
      <c r="K103" s="592" t="s">
        <v>26</v>
      </c>
      <c r="L103" s="593" t="str">
        <f>IF($D$101="Y/T","Isi Tujuan",IF($E$101=0,0,IF(K103="Y",1,IF(K103="T",0,"Isi Dulu"))))</f>
        <v>Isi Tujuan</v>
      </c>
      <c r="M103" s="849"/>
      <c r="N103" s="852"/>
    </row>
    <row r="104" spans="2:18" ht="15.75">
      <c r="B104" s="837"/>
      <c r="C104" s="840"/>
      <c r="D104" s="858"/>
      <c r="E104" s="861"/>
      <c r="F104" s="549">
        <v>4</v>
      </c>
      <c r="G104" s="550"/>
      <c r="H104" s="598" t="str">
        <f t="shared" si="1"/>
        <v>Belum Diisi</v>
      </c>
      <c r="I104" s="592" t="s">
        <v>26</v>
      </c>
      <c r="J104" s="593" t="str">
        <f>IF($D$101="Y/T","Isi Tujuan",IF($E$101=0,0,IF(I104="Y",1,IF(I104="T",0,"Isi Dulu"))))</f>
        <v>Isi Tujuan</v>
      </c>
      <c r="K104" s="592" t="s">
        <v>26</v>
      </c>
      <c r="L104" s="593" t="str">
        <f>IF($D$101="Y/T","Isi Tujuan",IF($E$101=0,0,IF(K104="Y",1,IF(K104="T",0,"Isi Dulu"))))</f>
        <v>Isi Tujuan</v>
      </c>
      <c r="M104" s="849"/>
      <c r="N104" s="852"/>
    </row>
    <row r="105" spans="2:18" ht="15.75">
      <c r="B105" s="838"/>
      <c r="C105" s="841"/>
      <c r="D105" s="859"/>
      <c r="E105" s="862"/>
      <c r="F105" s="569">
        <v>5</v>
      </c>
      <c r="G105" s="570"/>
      <c r="H105" s="599" t="str">
        <f t="shared" si="1"/>
        <v>Belum Diisi</v>
      </c>
      <c r="I105" s="595" t="s">
        <v>26</v>
      </c>
      <c r="J105" s="596" t="str">
        <f>IF($D$101="Y/T","Isi Tujuan",IF($E$101=0,0,IF(I105="Y",1,IF(I105="T",0,"Isi Dulu"))))</f>
        <v>Isi Tujuan</v>
      </c>
      <c r="K105" s="595" t="s">
        <v>26</v>
      </c>
      <c r="L105" s="596" t="str">
        <f>IF($D$101="Y/T","Isi Tujuan",IF($E$101=0,0,IF(K105="Y",1,IF(K105="T",0,"Isi Dulu"))))</f>
        <v>Isi Tujuan</v>
      </c>
      <c r="M105" s="850"/>
      <c r="N105" s="853"/>
    </row>
    <row r="106" spans="2:18" s="527" customFormat="1" ht="15.75">
      <c r="B106" s="601"/>
      <c r="C106" s="581"/>
      <c r="D106" s="582"/>
      <c r="E106" s="602" t="e">
        <f>AVERAGE(E6:E105)</f>
        <v>#DIV/0!</v>
      </c>
      <c r="F106" s="603"/>
      <c r="G106" s="583"/>
      <c r="H106" s="602" t="e">
        <f>(IF($D6="Y/T",0,AVERAGE(H6:H10))+IF($D11="Y/T",0,AVERAGE(H11:H15))+IF($D16="Y/T",0,AVERAGE(H16:H20))+IF($D21="Y/T",0,AVERAGE(H21:H25))+IF($D26="Y/T",0,AVERAGE(H26:H30))+IF($D31="Y/T",0,AVERAGE(H31:H35))+IF($D36="Y/T",0,AVERAGE(H36:H40))+IF($D41="Y/T",0,AVERAGE(H41:H45))+IF($D46="Y/T",0,AVERAGE(H46:H50))+IF($D51="Y/T",0,AVERAGE(H51:H55))+IF($D56="Y/T",0,AVERAGE(H56:H60))+IF($D61="Y/T",0,AVERAGE(H61:H65))+IF($D66="Y/T",0,AVERAGE(H66:H70))+IF($D71="Y/T",0,AVERAGE(H71:H75))+IF($D76="Y/T",0,AVERAGE(H76:H80))+IF($D81="Y/T",0,AVERAGE(H81:H85))+IF($D86="Y/T",0,AVERAGE(H86:H90))+IF($D91="Y/T",0,AVERAGE(H91:H95))+IF($D96="Y/T",0,AVERAGE(H96:H100))+IF($D101="Y/T",0,AVERAGE(H101:H105)))/(COUNTIF($D6:$D105,"Y")+COUNTIF($D6:$D105,"T"))</f>
        <v>#DIV/0!</v>
      </c>
      <c r="I106" s="582"/>
      <c r="J106" s="602" t="e">
        <f>(IF($D6="Y/T",0,AVERAGE(J6:J10))+IF($D11="Y/T",0,AVERAGE(J11:J15))+IF($D16="Y/T",0,AVERAGE(J16:J20))+IF($D21="Y/T",0,AVERAGE(J21:J25))+IF($D26="Y/T",0,AVERAGE(J26:J30))+IF($D31="Y/T",0,AVERAGE(J31:J35))+IF($D36="Y/T",0,AVERAGE(J36:J40))+IF($D41="Y/T",0,AVERAGE(J41:J45))+IF($D46="Y/T",0,AVERAGE(J46:J50))+IF($D51="Y/T",0,AVERAGE(J51:J55))+IF($D56="Y/T",0,AVERAGE(J56:J60))+IF($D61="Y/T",0,AVERAGE(J61:J65))+IF($D66="Y/T",0,AVERAGE(J66:J70))+IF($D71="Y/T",0,AVERAGE(J71:J75))+IF($D76="Y/T",0,AVERAGE(J76:J80))+IF($D81="Y/T",0,AVERAGE(J81:J85))+IF($D86="Y/T",0,AVERAGE(J86:J90))+IF($D91="Y/T",0,AVERAGE(J91:J95))+IF($D96="Y/T",0,AVERAGE(J96:J100))+IF($D101="Y/T",0,AVERAGE(J101:J105)))/(COUNTIF($D6:$D105,"Y")+COUNTIF($D6:$D105,"T"))</f>
        <v>#DIV/0!</v>
      </c>
      <c r="K106" s="582"/>
      <c r="L106" s="602" t="e">
        <f>(IF($D6="Y/T",0,AVERAGE(L6:L10))+IF($D11="Y/T",0,AVERAGE(L11:L15))+IF($D16="Y/T",0,AVERAGE(L16:L20))+IF($D21="Y/T",0,AVERAGE(L21:L25))+IF($D26="Y/T",0,AVERAGE(L26:L30))+IF($D31="Y/T",0,AVERAGE(L31:L35))+IF($D36="Y/T",0,AVERAGE(L36:L40))+IF($D41="Y/T",0,AVERAGE(L41:L45))+IF($D46="Y/T",0,AVERAGE(L46:L50))+IF($D51="Y/T",0,AVERAGE(L51:L55))+IF($D56="Y/T",0,AVERAGE(L56:L60))+IF($D61="Y/T",0,AVERAGE(L61:L65))+IF($D66="Y/T",0,AVERAGE(L66:L70))+IF($D71="Y/T",0,AVERAGE(L71:L75))+IF($D76="Y/T",0,AVERAGE(L76:L80))+IF($D81="Y/T",0,AVERAGE(L81:L85))+IF($D86="Y/T",0,AVERAGE(L86:L90))+IF($D91="Y/T",0,AVERAGE(L91:L95))+IF($D96="Y/T",0,AVERAGE(L96:L100))+IF($D101="Y/T",0,AVERAGE(L101:L105)))/(COUNTIF($D6:$D105,"Y")+COUNTIF($D6:$D105,"T"))</f>
        <v>#DIV/0!</v>
      </c>
      <c r="M106" s="582"/>
      <c r="N106" s="602" t="e">
        <f>AVERAGE(N6:N105)</f>
        <v>#DIV/0!</v>
      </c>
    </row>
    <row r="107" spans="2:18" s="527" customFormat="1" ht="15.75">
      <c r="B107" s="864" t="s">
        <v>508</v>
      </c>
      <c r="C107" s="865"/>
      <c r="D107" s="865"/>
      <c r="E107" s="865"/>
      <c r="F107" s="865"/>
      <c r="G107" s="865"/>
      <c r="H107" s="865"/>
      <c r="I107" s="865"/>
      <c r="J107" s="866"/>
      <c r="K107" s="604"/>
      <c r="L107" s="604"/>
      <c r="M107" s="604"/>
      <c r="N107" s="604"/>
      <c r="O107" s="517"/>
      <c r="P107" s="517"/>
      <c r="Q107" s="517"/>
      <c r="R107" s="517"/>
    </row>
    <row r="108" spans="2:18" s="527" customFormat="1" ht="15.75">
      <c r="B108" s="836">
        <v>1</v>
      </c>
      <c r="C108" s="839"/>
      <c r="D108" s="857" t="s">
        <v>26</v>
      </c>
      <c r="E108" s="854" t="str">
        <f>IF(D108="Y",1,IF(D108="T",0,IF(D108="Y/T","Belum diisi","Error")))</f>
        <v>Belum diisi</v>
      </c>
      <c r="F108" s="528">
        <v>1</v>
      </c>
      <c r="G108" s="529"/>
      <c r="H108" s="589" t="str">
        <f t="shared" ref="H108:H171" si="2">IF(OR(J108="Isi Dulu",L108="Isi Dulu",J108="Isi Sasaran",L108="Isi Sasaran"),"Belum Diisi",IF(SUM(J108,L108)=2,1,IF(SUM(J108,L108)=1,0,IF(SUM(J108,L108)=0,0,"Error"))))</f>
        <v>Belum Diisi</v>
      </c>
      <c r="I108" s="590" t="s">
        <v>26</v>
      </c>
      <c r="J108" s="591" t="str">
        <f>IF($D$108="Y/T","Isi Sasaran",IF($E$108=0,0,IF(I108="Y",1,IF(I108="T",0,"Isi Dulu"))))</f>
        <v>Isi Sasaran</v>
      </c>
      <c r="K108" s="590" t="s">
        <v>26</v>
      </c>
      <c r="L108" s="591" t="str">
        <f>IF($D$108="Y/T","Isi Sasaran",IF($E$108=0,0,IF(K108="Y",1,IF(K108="T",0,"Isi Dulu"))))</f>
        <v>Isi Sasaran</v>
      </c>
      <c r="M108" s="848" t="s">
        <v>26</v>
      </c>
      <c r="N108" s="851" t="str">
        <f>IF(M108="Y",1,IF(M108="T",0,IF(M108="Y/T","Belum diisi","Error")))</f>
        <v>Belum diisi</v>
      </c>
      <c r="O108" s="517"/>
      <c r="P108" s="517"/>
      <c r="Q108" s="517"/>
      <c r="R108" s="517"/>
    </row>
    <row r="109" spans="2:18" s="527" customFormat="1" ht="15.75">
      <c r="B109" s="837"/>
      <c r="C109" s="840"/>
      <c r="D109" s="858"/>
      <c r="E109" s="855"/>
      <c r="F109" s="549">
        <v>2</v>
      </c>
      <c r="G109" s="550"/>
      <c r="H109" s="589" t="str">
        <f t="shared" si="2"/>
        <v>Belum Diisi</v>
      </c>
      <c r="I109" s="592" t="s">
        <v>26</v>
      </c>
      <c r="J109" s="593" t="str">
        <f>IF($D$108="Y/T","Isi Sasaran",IF($E$108=0,0,IF(I109="Y",1,IF(I109="T",0,"Isi Dulu"))))</f>
        <v>Isi Sasaran</v>
      </c>
      <c r="K109" s="592" t="s">
        <v>26</v>
      </c>
      <c r="L109" s="593" t="str">
        <f>IF($D$108="Y/T","Isi Sasaran",IF($E$108=0,0,IF(K109="Y",1,IF(K109="T",0,"Isi Dulu"))))</f>
        <v>Isi Sasaran</v>
      </c>
      <c r="M109" s="849"/>
      <c r="N109" s="852"/>
      <c r="O109" s="517"/>
      <c r="P109" s="517"/>
      <c r="Q109" s="517"/>
      <c r="R109" s="517"/>
    </row>
    <row r="110" spans="2:18" s="527" customFormat="1" ht="15.75">
      <c r="B110" s="837"/>
      <c r="C110" s="840"/>
      <c r="D110" s="858"/>
      <c r="E110" s="855"/>
      <c r="F110" s="549">
        <v>3</v>
      </c>
      <c r="G110" s="550"/>
      <c r="H110" s="589" t="str">
        <f t="shared" si="2"/>
        <v>Belum Diisi</v>
      </c>
      <c r="I110" s="592" t="s">
        <v>26</v>
      </c>
      <c r="J110" s="593" t="str">
        <f>IF($D$108="Y/T","Isi Sasaran",IF($E$108=0,0,IF(I110="Y",1,IF(I110="T",0,"Isi Dulu"))))</f>
        <v>Isi Sasaran</v>
      </c>
      <c r="K110" s="592" t="s">
        <v>26</v>
      </c>
      <c r="L110" s="593" t="str">
        <f>IF($D$108="Y/T","Isi Sasaran",IF($E$108=0,0,IF(K110="Y",1,IF(K110="T",0,"Isi Dulu"))))</f>
        <v>Isi Sasaran</v>
      </c>
      <c r="M110" s="849"/>
      <c r="N110" s="852"/>
      <c r="O110" s="517"/>
      <c r="P110" s="517"/>
      <c r="Q110" s="517"/>
      <c r="R110" s="517"/>
    </row>
    <row r="111" spans="2:18" s="527" customFormat="1" ht="15.75">
      <c r="B111" s="837"/>
      <c r="C111" s="840"/>
      <c r="D111" s="858"/>
      <c r="E111" s="855"/>
      <c r="F111" s="549">
        <v>4</v>
      </c>
      <c r="G111" s="550"/>
      <c r="H111" s="589" t="str">
        <f t="shared" si="2"/>
        <v>Belum Diisi</v>
      </c>
      <c r="I111" s="592" t="s">
        <v>26</v>
      </c>
      <c r="J111" s="593" t="str">
        <f>IF($D$108="Y/T","Isi Sasaran",IF($E$108=0,0,IF(I111="Y",1,IF(I111="T",0,"Isi Dulu"))))</f>
        <v>Isi Sasaran</v>
      </c>
      <c r="K111" s="592" t="s">
        <v>26</v>
      </c>
      <c r="L111" s="593" t="str">
        <f>IF($D$108="Y/T","Isi Sasaran",IF($E$108=0,0,IF(K111="Y",1,IF(K111="T",0,"Isi Dulu"))))</f>
        <v>Isi Sasaran</v>
      </c>
      <c r="M111" s="849"/>
      <c r="N111" s="852"/>
      <c r="O111" s="517"/>
      <c r="P111" s="517"/>
      <c r="Q111" s="517"/>
      <c r="R111" s="517"/>
    </row>
    <row r="112" spans="2:18" s="527" customFormat="1" ht="15.75">
      <c r="B112" s="838"/>
      <c r="C112" s="841"/>
      <c r="D112" s="859"/>
      <c r="E112" s="856"/>
      <c r="F112" s="569">
        <v>5</v>
      </c>
      <c r="G112" s="570"/>
      <c r="H112" s="594" t="str">
        <f t="shared" si="2"/>
        <v>Belum Diisi</v>
      </c>
      <c r="I112" s="595" t="s">
        <v>26</v>
      </c>
      <c r="J112" s="596" t="str">
        <f>IF($D$108="Y/T","Isi Sasaran",IF($E$108=0,0,IF(I112="Y",1,IF(I112="T",0,"Isi Dulu"))))</f>
        <v>Isi Sasaran</v>
      </c>
      <c r="K112" s="595" t="s">
        <v>26</v>
      </c>
      <c r="L112" s="596" t="str">
        <f>IF($D$108="Y/T","Isi Sasaran",IF($E$108=0,0,IF(K112="Y",1,IF(K112="T",0,"Isi Dulu"))))</f>
        <v>Isi Sasaran</v>
      </c>
      <c r="M112" s="850"/>
      <c r="N112" s="853"/>
      <c r="O112" s="517"/>
      <c r="P112" s="517"/>
      <c r="Q112" s="517"/>
      <c r="R112" s="517"/>
    </row>
    <row r="113" spans="2:18" s="527" customFormat="1" ht="15.75">
      <c r="B113" s="836">
        <v>2</v>
      </c>
      <c r="C113" s="839"/>
      <c r="D113" s="857" t="s">
        <v>26</v>
      </c>
      <c r="E113" s="854" t="str">
        <f>IF(D113="Y",1,IF(D113="T",0,IF(D113="Y/T","Belum diisi","Error")))</f>
        <v>Belum diisi</v>
      </c>
      <c r="F113" s="528">
        <v>1</v>
      </c>
      <c r="G113" s="529"/>
      <c r="H113" s="597" t="str">
        <f t="shared" si="2"/>
        <v>Belum Diisi</v>
      </c>
      <c r="I113" s="590" t="s">
        <v>26</v>
      </c>
      <c r="J113" s="591" t="str">
        <f>IF($D$113="Y/T","Isi Sasaran",IF($E$113=0,0,IF(I113="Y",1,IF(I113="T",0,"Isi Dulu"))))</f>
        <v>Isi Sasaran</v>
      </c>
      <c r="K113" s="590" t="s">
        <v>26</v>
      </c>
      <c r="L113" s="591" t="str">
        <f>IF($D$113="Y/T","Isi Sasaran",IF($E$113=0,0,IF(K113="Y",1,IF(K113="T",0,"Isi Dulu"))))</f>
        <v>Isi Sasaran</v>
      </c>
      <c r="M113" s="848" t="s">
        <v>26</v>
      </c>
      <c r="N113" s="851" t="str">
        <f>IF(M113="Y",1,IF(M113="T",0,IF(M113="Y/T","Belum diisi","Error")))</f>
        <v>Belum diisi</v>
      </c>
      <c r="O113" s="517"/>
      <c r="P113" s="517"/>
      <c r="Q113" s="517"/>
      <c r="R113" s="517"/>
    </row>
    <row r="114" spans="2:18" s="527" customFormat="1" ht="15.75">
      <c r="B114" s="837"/>
      <c r="C114" s="840"/>
      <c r="D114" s="858"/>
      <c r="E114" s="855"/>
      <c r="F114" s="549">
        <v>2</v>
      </c>
      <c r="G114" s="550"/>
      <c r="H114" s="598" t="str">
        <f t="shared" si="2"/>
        <v>Belum Diisi</v>
      </c>
      <c r="I114" s="592" t="s">
        <v>26</v>
      </c>
      <c r="J114" s="593" t="str">
        <f>IF($D$113="Y/T","Isi Sasaran",IF($E$113=0,0,IF(I114="Y",1,IF(I114="T",0,"Isi Dulu"))))</f>
        <v>Isi Sasaran</v>
      </c>
      <c r="K114" s="592" t="s">
        <v>26</v>
      </c>
      <c r="L114" s="593" t="str">
        <f>IF($D$113="Y/T","Isi Sasaran",IF($E$113=0,0,IF(K114="Y",1,IF(K114="T",0,"Isi Dulu"))))</f>
        <v>Isi Sasaran</v>
      </c>
      <c r="M114" s="849"/>
      <c r="N114" s="852"/>
      <c r="O114" s="517"/>
      <c r="P114" s="517"/>
      <c r="Q114" s="517"/>
      <c r="R114" s="517"/>
    </row>
    <row r="115" spans="2:18" s="527" customFormat="1" ht="15.75">
      <c r="B115" s="837"/>
      <c r="C115" s="840"/>
      <c r="D115" s="858"/>
      <c r="E115" s="855"/>
      <c r="F115" s="549">
        <v>3</v>
      </c>
      <c r="G115" s="550"/>
      <c r="H115" s="598" t="str">
        <f t="shared" si="2"/>
        <v>Belum Diisi</v>
      </c>
      <c r="I115" s="592" t="s">
        <v>26</v>
      </c>
      <c r="J115" s="593" t="str">
        <f>IF($D$113="Y/T","Isi Sasaran",IF($E$113=0,0,IF(I115="Y",1,IF(I115="T",0,"Isi Dulu"))))</f>
        <v>Isi Sasaran</v>
      </c>
      <c r="K115" s="592" t="s">
        <v>26</v>
      </c>
      <c r="L115" s="593" t="str">
        <f>IF($D$113="Y/T","Isi Sasaran",IF($E$113=0,0,IF(K115="Y",1,IF(K115="T",0,"Isi Dulu"))))</f>
        <v>Isi Sasaran</v>
      </c>
      <c r="M115" s="849"/>
      <c r="N115" s="852"/>
      <c r="O115" s="517"/>
      <c r="P115" s="517"/>
      <c r="Q115" s="517"/>
      <c r="R115" s="517"/>
    </row>
    <row r="116" spans="2:18" s="527" customFormat="1" ht="15.75">
      <c r="B116" s="837"/>
      <c r="C116" s="840"/>
      <c r="D116" s="858"/>
      <c r="E116" s="855"/>
      <c r="F116" s="549">
        <v>4</v>
      </c>
      <c r="G116" s="550"/>
      <c r="H116" s="598" t="str">
        <f t="shared" si="2"/>
        <v>Belum Diisi</v>
      </c>
      <c r="I116" s="592" t="s">
        <v>26</v>
      </c>
      <c r="J116" s="593" t="str">
        <f>IF($D$113="Y/T","Isi Sasaran",IF($E$113=0,0,IF(I116="Y",1,IF(I116="T",0,"Isi Dulu"))))</f>
        <v>Isi Sasaran</v>
      </c>
      <c r="K116" s="592" t="s">
        <v>26</v>
      </c>
      <c r="L116" s="593" t="str">
        <f>IF($D$113="Y/T","Isi Sasaran",IF($E$113=0,0,IF(K116="Y",1,IF(K116="T",0,"Isi Dulu"))))</f>
        <v>Isi Sasaran</v>
      </c>
      <c r="M116" s="849"/>
      <c r="N116" s="852"/>
      <c r="O116" s="517"/>
      <c r="P116" s="517"/>
      <c r="Q116" s="517"/>
      <c r="R116" s="517"/>
    </row>
    <row r="117" spans="2:18" s="527" customFormat="1" ht="15.75">
      <c r="B117" s="838"/>
      <c r="C117" s="841"/>
      <c r="D117" s="859"/>
      <c r="E117" s="856"/>
      <c r="F117" s="569">
        <v>5</v>
      </c>
      <c r="G117" s="570"/>
      <c r="H117" s="599" t="str">
        <f t="shared" si="2"/>
        <v>Belum Diisi</v>
      </c>
      <c r="I117" s="595" t="s">
        <v>26</v>
      </c>
      <c r="J117" s="596" t="str">
        <f>IF($D$113="Y/T","Isi Sasaran",IF($E$113=0,0,IF(I117="Y",1,IF(I117="T",0,"Isi Dulu"))))</f>
        <v>Isi Sasaran</v>
      </c>
      <c r="K117" s="595" t="s">
        <v>26</v>
      </c>
      <c r="L117" s="596" t="str">
        <f>IF($D$113="Y/T","Isi Sasaran",IF($E$113=0,0,IF(K117="Y",1,IF(K117="T",0,"Isi Dulu"))))</f>
        <v>Isi Sasaran</v>
      </c>
      <c r="M117" s="850"/>
      <c r="N117" s="853"/>
      <c r="O117" s="517"/>
      <c r="P117" s="517"/>
      <c r="Q117" s="517"/>
      <c r="R117" s="517"/>
    </row>
    <row r="118" spans="2:18" s="527" customFormat="1" ht="15.75">
      <c r="B118" s="836">
        <v>3</v>
      </c>
      <c r="C118" s="839"/>
      <c r="D118" s="857" t="s">
        <v>26</v>
      </c>
      <c r="E118" s="854" t="str">
        <f>IF(D118="Y",1,IF(D118="T",0,IF(D118="Y/T","Belum diisi","Error")))</f>
        <v>Belum diisi</v>
      </c>
      <c r="F118" s="528">
        <v>1</v>
      </c>
      <c r="G118" s="529"/>
      <c r="H118" s="600" t="str">
        <f t="shared" si="2"/>
        <v>Belum Diisi</v>
      </c>
      <c r="I118" s="590" t="s">
        <v>26</v>
      </c>
      <c r="J118" s="591" t="str">
        <f>IF($D$118="Y/T","Isi Sasaran",IF($E$118=0,0,IF(I118="Y",1,IF(I118="T",0,"Isi Dulu"))))</f>
        <v>Isi Sasaran</v>
      </c>
      <c r="K118" s="590" t="s">
        <v>26</v>
      </c>
      <c r="L118" s="591" t="str">
        <f>IF($D$118="Y/T","Isi Sasaran",IF($E$118=0,0,IF(K118="Y",1,IF(K118="T",0,"Isi Dulu"))))</f>
        <v>Isi Sasaran</v>
      </c>
      <c r="M118" s="848" t="s">
        <v>26</v>
      </c>
      <c r="N118" s="851" t="str">
        <f>IF(M118="Y",1,IF(M118="T",0,IF(M118="Y/T","Belum diisi","Error")))</f>
        <v>Belum diisi</v>
      </c>
      <c r="O118" s="517"/>
      <c r="P118" s="517"/>
      <c r="Q118" s="517"/>
      <c r="R118" s="517"/>
    </row>
    <row r="119" spans="2:18" s="527" customFormat="1" ht="15.75">
      <c r="B119" s="837"/>
      <c r="C119" s="840"/>
      <c r="D119" s="858"/>
      <c r="E119" s="855"/>
      <c r="F119" s="549">
        <v>2</v>
      </c>
      <c r="G119" s="550"/>
      <c r="H119" s="598" t="str">
        <f t="shared" si="2"/>
        <v>Belum Diisi</v>
      </c>
      <c r="I119" s="592" t="s">
        <v>26</v>
      </c>
      <c r="J119" s="593" t="str">
        <f>IF($D$118="Y/T","Isi Sasaran",IF($E$118=0,0,IF(I119="Y",1,IF(I119="T",0,"Isi Dulu"))))</f>
        <v>Isi Sasaran</v>
      </c>
      <c r="K119" s="592" t="s">
        <v>26</v>
      </c>
      <c r="L119" s="593" t="str">
        <f>IF($D$118="Y/T","Isi Sasaran",IF($E$118=0,0,IF(K119="Y",1,IF(K119="T",0,"Isi Dulu"))))</f>
        <v>Isi Sasaran</v>
      </c>
      <c r="M119" s="849"/>
      <c r="N119" s="852"/>
      <c r="O119" s="517"/>
      <c r="P119" s="517"/>
      <c r="Q119" s="517"/>
      <c r="R119" s="517"/>
    </row>
    <row r="120" spans="2:18" s="527" customFormat="1" ht="15.75">
      <c r="B120" s="837"/>
      <c r="C120" s="840"/>
      <c r="D120" s="858"/>
      <c r="E120" s="855"/>
      <c r="F120" s="549">
        <v>3</v>
      </c>
      <c r="G120" s="550"/>
      <c r="H120" s="598" t="str">
        <f t="shared" si="2"/>
        <v>Belum Diisi</v>
      </c>
      <c r="I120" s="592" t="s">
        <v>26</v>
      </c>
      <c r="J120" s="593" t="str">
        <f>IF($D$118="Y/T","Isi Sasaran",IF($E$118=0,0,IF(I120="Y",1,IF(I120="T",0,"Isi Dulu"))))</f>
        <v>Isi Sasaran</v>
      </c>
      <c r="K120" s="592" t="s">
        <v>26</v>
      </c>
      <c r="L120" s="593" t="str">
        <f>IF($D$118="Y/T","Isi Sasaran",IF($E$118=0,0,IF(K120="Y",1,IF(K120="T",0,"Isi Dulu"))))</f>
        <v>Isi Sasaran</v>
      </c>
      <c r="M120" s="849"/>
      <c r="N120" s="852"/>
      <c r="O120" s="517"/>
      <c r="P120" s="517"/>
      <c r="Q120" s="517"/>
      <c r="R120" s="517"/>
    </row>
    <row r="121" spans="2:18" s="527" customFormat="1" ht="15.75">
      <c r="B121" s="837"/>
      <c r="C121" s="840"/>
      <c r="D121" s="858"/>
      <c r="E121" s="855"/>
      <c r="F121" s="549">
        <v>4</v>
      </c>
      <c r="G121" s="550"/>
      <c r="H121" s="598" t="str">
        <f t="shared" si="2"/>
        <v>Belum Diisi</v>
      </c>
      <c r="I121" s="592" t="s">
        <v>26</v>
      </c>
      <c r="J121" s="593" t="str">
        <f>IF($D$118="Y/T","Isi Sasaran",IF($E$118=0,0,IF(I121="Y",1,IF(I121="T",0,"Isi Dulu"))))</f>
        <v>Isi Sasaran</v>
      </c>
      <c r="K121" s="592" t="s">
        <v>26</v>
      </c>
      <c r="L121" s="593" t="str">
        <f>IF($D$118="Y/T","Isi Sasaran",IF($E$118=0,0,IF(K121="Y",1,IF(K121="T",0,"Isi Dulu"))))</f>
        <v>Isi Sasaran</v>
      </c>
      <c r="M121" s="849"/>
      <c r="N121" s="852"/>
      <c r="O121" s="517"/>
      <c r="P121" s="517"/>
      <c r="Q121" s="517"/>
      <c r="R121" s="517"/>
    </row>
    <row r="122" spans="2:18" s="527" customFormat="1" ht="15.75">
      <c r="B122" s="838"/>
      <c r="C122" s="841"/>
      <c r="D122" s="859"/>
      <c r="E122" s="856"/>
      <c r="F122" s="569">
        <v>5</v>
      </c>
      <c r="G122" s="570"/>
      <c r="H122" s="599" t="str">
        <f t="shared" si="2"/>
        <v>Belum Diisi</v>
      </c>
      <c r="I122" s="595" t="s">
        <v>26</v>
      </c>
      <c r="J122" s="596" t="str">
        <f>IF($D$118="Y/T","Isi Sasaran",IF($E$118=0,0,IF(I122="Y",1,IF(I122="T",0,"Isi Dulu"))))</f>
        <v>Isi Sasaran</v>
      </c>
      <c r="K122" s="595" t="s">
        <v>26</v>
      </c>
      <c r="L122" s="596" t="str">
        <f>IF($D$118="Y/T","Isi Sasaran",IF($E$118=0,0,IF(K122="Y",1,IF(K122="T",0,"Isi Dulu"))))</f>
        <v>Isi Sasaran</v>
      </c>
      <c r="M122" s="850"/>
      <c r="N122" s="853"/>
      <c r="O122" s="517"/>
      <c r="P122" s="517"/>
      <c r="Q122" s="517"/>
      <c r="R122" s="517"/>
    </row>
    <row r="123" spans="2:18" s="527" customFormat="1" ht="15.75">
      <c r="B123" s="836">
        <v>4</v>
      </c>
      <c r="C123" s="839"/>
      <c r="D123" s="857" t="s">
        <v>26</v>
      </c>
      <c r="E123" s="854" t="str">
        <f>IF(D123="Y",1,IF(D123="T",0,IF(D123="Y/T","Belum diisi","Error")))</f>
        <v>Belum diisi</v>
      </c>
      <c r="F123" s="528">
        <v>1</v>
      </c>
      <c r="G123" s="529"/>
      <c r="H123" s="600" t="str">
        <f t="shared" si="2"/>
        <v>Belum Diisi</v>
      </c>
      <c r="I123" s="590" t="s">
        <v>26</v>
      </c>
      <c r="J123" s="591" t="str">
        <f>IF($D$123="Y/T","Isi Sasaran",IF($E$123=0,0,IF(I123="Y",1,IF(I123="T",0,"Isi Dulu"))))</f>
        <v>Isi Sasaran</v>
      </c>
      <c r="K123" s="590" t="s">
        <v>26</v>
      </c>
      <c r="L123" s="591" t="str">
        <f>IF($D$123="Y/T","Isi Sasaran",IF($E$123=0,0,IF(K123="Y",1,IF(K123="T",0,"Isi Dulu"))))</f>
        <v>Isi Sasaran</v>
      </c>
      <c r="M123" s="848" t="s">
        <v>26</v>
      </c>
      <c r="N123" s="851" t="str">
        <f>IF(M123="Y",1,IF(M123="T",0,IF(M123="Y/T","Belum diisi","Error")))</f>
        <v>Belum diisi</v>
      </c>
      <c r="O123" s="517"/>
      <c r="P123" s="517"/>
      <c r="Q123" s="517"/>
      <c r="R123" s="517"/>
    </row>
    <row r="124" spans="2:18" s="527" customFormat="1" ht="15.75">
      <c r="B124" s="837"/>
      <c r="C124" s="840"/>
      <c r="D124" s="858"/>
      <c r="E124" s="855"/>
      <c r="F124" s="549">
        <v>2</v>
      </c>
      <c r="G124" s="550"/>
      <c r="H124" s="598" t="str">
        <f t="shared" si="2"/>
        <v>Belum Diisi</v>
      </c>
      <c r="I124" s="592" t="s">
        <v>26</v>
      </c>
      <c r="J124" s="593" t="str">
        <f>IF($D$123="Y/T","Isi Sasaran",IF($E$123=0,0,IF(I124="Y",1,IF(I124="T",0,"Isi Dulu"))))</f>
        <v>Isi Sasaran</v>
      </c>
      <c r="K124" s="592" t="s">
        <v>26</v>
      </c>
      <c r="L124" s="593" t="str">
        <f>IF($D$123="Y/T","Isi Sasaran",IF($E$123=0,0,IF(K124="Y",1,IF(K124="T",0,"Isi Dulu"))))</f>
        <v>Isi Sasaran</v>
      </c>
      <c r="M124" s="849"/>
      <c r="N124" s="852"/>
      <c r="O124" s="517"/>
      <c r="P124" s="517"/>
      <c r="Q124" s="517"/>
      <c r="R124" s="517"/>
    </row>
    <row r="125" spans="2:18" s="527" customFormat="1" ht="15.75">
      <c r="B125" s="837"/>
      <c r="C125" s="840"/>
      <c r="D125" s="858"/>
      <c r="E125" s="855"/>
      <c r="F125" s="549">
        <v>3</v>
      </c>
      <c r="G125" s="550"/>
      <c r="H125" s="598" t="str">
        <f t="shared" si="2"/>
        <v>Belum Diisi</v>
      </c>
      <c r="I125" s="592" t="s">
        <v>26</v>
      </c>
      <c r="J125" s="593" t="str">
        <f>IF($D$123="Y/T","Isi Sasaran",IF($E$123=0,0,IF(I125="Y",1,IF(I125="T",0,"Isi Dulu"))))</f>
        <v>Isi Sasaran</v>
      </c>
      <c r="K125" s="592" t="s">
        <v>26</v>
      </c>
      <c r="L125" s="593" t="str">
        <f>IF($D$123="Y/T","Isi Sasaran",IF($E$123=0,0,IF(K125="Y",1,IF(K125="T",0,"Isi Dulu"))))</f>
        <v>Isi Sasaran</v>
      </c>
      <c r="M125" s="849"/>
      <c r="N125" s="852"/>
      <c r="O125" s="517"/>
      <c r="P125" s="517"/>
      <c r="Q125" s="517"/>
      <c r="R125" s="517"/>
    </row>
    <row r="126" spans="2:18" s="527" customFormat="1" ht="15.75">
      <c r="B126" s="837"/>
      <c r="C126" s="840"/>
      <c r="D126" s="858"/>
      <c r="E126" s="855"/>
      <c r="F126" s="549">
        <v>4</v>
      </c>
      <c r="G126" s="550"/>
      <c r="H126" s="598" t="str">
        <f t="shared" si="2"/>
        <v>Belum Diisi</v>
      </c>
      <c r="I126" s="592" t="s">
        <v>26</v>
      </c>
      <c r="J126" s="593" t="str">
        <f>IF($D$123="Y/T","Isi Sasaran",IF($E$123=0,0,IF(I126="Y",1,IF(I126="T",0,"Isi Dulu"))))</f>
        <v>Isi Sasaran</v>
      </c>
      <c r="K126" s="592" t="s">
        <v>26</v>
      </c>
      <c r="L126" s="593" t="str">
        <f>IF($D$123="Y/T","Isi Sasaran",IF($E$123=0,0,IF(K126="Y",1,IF(K126="T",0,"Isi Dulu"))))</f>
        <v>Isi Sasaran</v>
      </c>
      <c r="M126" s="849"/>
      <c r="N126" s="852"/>
      <c r="O126" s="517"/>
      <c r="P126" s="517"/>
      <c r="Q126" s="517"/>
      <c r="R126" s="517"/>
    </row>
    <row r="127" spans="2:18" s="527" customFormat="1" ht="15.75">
      <c r="B127" s="838"/>
      <c r="C127" s="841"/>
      <c r="D127" s="859"/>
      <c r="E127" s="856"/>
      <c r="F127" s="569">
        <v>5</v>
      </c>
      <c r="G127" s="570"/>
      <c r="H127" s="599" t="str">
        <f t="shared" si="2"/>
        <v>Belum Diisi</v>
      </c>
      <c r="I127" s="595" t="s">
        <v>26</v>
      </c>
      <c r="J127" s="596" t="str">
        <f>IF($D$123="Y/T","Isi Sasaran",IF($E$123=0,0,IF(I127="Y",1,IF(I127="T",0,"Isi Dulu"))))</f>
        <v>Isi Sasaran</v>
      </c>
      <c r="K127" s="595" t="s">
        <v>26</v>
      </c>
      <c r="L127" s="596" t="str">
        <f>IF($D$123="Y/T","Isi Sasaran",IF($E$123=0,0,IF(K127="Y",1,IF(K127="T",0,"Isi Dulu"))))</f>
        <v>Isi Sasaran</v>
      </c>
      <c r="M127" s="850"/>
      <c r="N127" s="853"/>
      <c r="O127" s="517"/>
      <c r="P127" s="517"/>
      <c r="Q127" s="517"/>
      <c r="R127" s="517"/>
    </row>
    <row r="128" spans="2:18" s="527" customFormat="1" ht="15.75">
      <c r="B128" s="836">
        <v>5</v>
      </c>
      <c r="C128" s="839"/>
      <c r="D128" s="857" t="s">
        <v>26</v>
      </c>
      <c r="E128" s="854" t="str">
        <f>IF(D128="Y",1,IF(D128="T",0,IF(D128="Y/T","Belum diisi","Error")))</f>
        <v>Belum diisi</v>
      </c>
      <c r="F128" s="528">
        <v>1</v>
      </c>
      <c r="G128" s="529"/>
      <c r="H128" s="600" t="str">
        <f t="shared" si="2"/>
        <v>Belum Diisi</v>
      </c>
      <c r="I128" s="590" t="s">
        <v>26</v>
      </c>
      <c r="J128" s="591" t="str">
        <f>IF($D$128="Y/T","Isi Sasaran",IF($E$128=0,0,IF(I128="Y",1,IF(I128="T",0,"Isi Dulu"))))</f>
        <v>Isi Sasaran</v>
      </c>
      <c r="K128" s="590" t="s">
        <v>26</v>
      </c>
      <c r="L128" s="591" t="str">
        <f>IF($D$128="Y/T","Isi Sasaran",IF($E$128=0,0,IF(K128="Y",1,IF(K128="T",0,"Isi Dulu"))))</f>
        <v>Isi Sasaran</v>
      </c>
      <c r="M128" s="848" t="s">
        <v>26</v>
      </c>
      <c r="N128" s="851" t="str">
        <f>IF(M128="Y",1,IF(M128="T",0,IF(M128="Y/T","Belum diisi","Error")))</f>
        <v>Belum diisi</v>
      </c>
      <c r="O128" s="517"/>
      <c r="P128" s="517"/>
      <c r="Q128" s="517"/>
      <c r="R128" s="517"/>
    </row>
    <row r="129" spans="2:18" s="527" customFormat="1" ht="15.75">
      <c r="B129" s="837"/>
      <c r="C129" s="840"/>
      <c r="D129" s="858"/>
      <c r="E129" s="855"/>
      <c r="F129" s="549">
        <v>2</v>
      </c>
      <c r="G129" s="550"/>
      <c r="H129" s="598" t="str">
        <f t="shared" si="2"/>
        <v>Belum Diisi</v>
      </c>
      <c r="I129" s="592" t="s">
        <v>26</v>
      </c>
      <c r="J129" s="593" t="str">
        <f>IF($D$128="Y/T","Isi Sasaran",IF($E$128=0,0,IF(I129="Y",1,IF(I129="T",0,"Isi Dulu"))))</f>
        <v>Isi Sasaran</v>
      </c>
      <c r="K129" s="592" t="s">
        <v>26</v>
      </c>
      <c r="L129" s="593" t="str">
        <f>IF($D$128="Y/T","Isi Sasaran",IF($E$128=0,0,IF(K129="Y",1,IF(K129="T",0,"Isi Dulu"))))</f>
        <v>Isi Sasaran</v>
      </c>
      <c r="M129" s="849"/>
      <c r="N129" s="852"/>
      <c r="O129" s="517"/>
      <c r="P129" s="517"/>
      <c r="Q129" s="517"/>
      <c r="R129" s="517"/>
    </row>
    <row r="130" spans="2:18" s="527" customFormat="1" ht="15.75">
      <c r="B130" s="837"/>
      <c r="C130" s="840"/>
      <c r="D130" s="858"/>
      <c r="E130" s="855"/>
      <c r="F130" s="549">
        <v>3</v>
      </c>
      <c r="G130" s="550"/>
      <c r="H130" s="598" t="str">
        <f t="shared" si="2"/>
        <v>Belum Diisi</v>
      </c>
      <c r="I130" s="592" t="s">
        <v>26</v>
      </c>
      <c r="J130" s="593" t="str">
        <f>IF($D$128="Y/T","Isi Sasaran",IF($E$128=0,0,IF(I130="Y",1,IF(I130="T",0,"Isi Dulu"))))</f>
        <v>Isi Sasaran</v>
      </c>
      <c r="K130" s="592" t="s">
        <v>26</v>
      </c>
      <c r="L130" s="593" t="str">
        <f>IF($D$128="Y/T","Isi Sasaran",IF($E$128=0,0,IF(K130="Y",1,IF(K130="T",0,"Isi Dulu"))))</f>
        <v>Isi Sasaran</v>
      </c>
      <c r="M130" s="849"/>
      <c r="N130" s="852"/>
      <c r="O130" s="517"/>
      <c r="P130" s="517"/>
      <c r="Q130" s="517"/>
      <c r="R130" s="517"/>
    </row>
    <row r="131" spans="2:18" s="527" customFormat="1" ht="15.75">
      <c r="B131" s="837"/>
      <c r="C131" s="840"/>
      <c r="D131" s="858"/>
      <c r="E131" s="855"/>
      <c r="F131" s="549">
        <v>4</v>
      </c>
      <c r="G131" s="550"/>
      <c r="H131" s="598" t="str">
        <f t="shared" si="2"/>
        <v>Belum Diisi</v>
      </c>
      <c r="I131" s="592" t="s">
        <v>26</v>
      </c>
      <c r="J131" s="593" t="str">
        <f>IF($D$128="Y/T","Isi Sasaran",IF($E$128=0,0,IF(I131="Y",1,IF(I131="T",0,"Isi Dulu"))))</f>
        <v>Isi Sasaran</v>
      </c>
      <c r="K131" s="592" t="s">
        <v>26</v>
      </c>
      <c r="L131" s="593" t="str">
        <f>IF($D$128="Y/T","Isi Sasaran",IF($E$128=0,0,IF(K131="Y",1,IF(K131="T",0,"Isi Dulu"))))</f>
        <v>Isi Sasaran</v>
      </c>
      <c r="M131" s="849"/>
      <c r="N131" s="852"/>
      <c r="O131" s="517"/>
      <c r="P131" s="517"/>
      <c r="Q131" s="517"/>
      <c r="R131" s="517"/>
    </row>
    <row r="132" spans="2:18" s="527" customFormat="1" ht="15.75">
      <c r="B132" s="838"/>
      <c r="C132" s="841"/>
      <c r="D132" s="859"/>
      <c r="E132" s="856"/>
      <c r="F132" s="569">
        <v>5</v>
      </c>
      <c r="G132" s="570"/>
      <c r="H132" s="599" t="str">
        <f t="shared" si="2"/>
        <v>Belum Diisi</v>
      </c>
      <c r="I132" s="595" t="s">
        <v>26</v>
      </c>
      <c r="J132" s="596" t="str">
        <f>IF($D$128="Y/T","Isi Sasaran",IF($E$128=0,0,IF(I132="Y",1,IF(I132="T",0,"Isi Dulu"))))</f>
        <v>Isi Sasaran</v>
      </c>
      <c r="K132" s="595" t="s">
        <v>26</v>
      </c>
      <c r="L132" s="596" t="str">
        <f>IF($D$128="Y/T","Isi Sasaran",IF($E$128=0,0,IF(K132="Y",1,IF(K132="T",0,"Isi Dulu"))))</f>
        <v>Isi Sasaran</v>
      </c>
      <c r="M132" s="850"/>
      <c r="N132" s="853"/>
      <c r="O132" s="517"/>
      <c r="P132" s="517"/>
      <c r="Q132" s="517"/>
      <c r="R132" s="517"/>
    </row>
    <row r="133" spans="2:18" s="527" customFormat="1" ht="15.75">
      <c r="B133" s="836">
        <v>6</v>
      </c>
      <c r="C133" s="839"/>
      <c r="D133" s="857" t="s">
        <v>26</v>
      </c>
      <c r="E133" s="854" t="str">
        <f>IF(D133="Y",1,IF(D133="T",0,IF(D133="Y/T","Belum diisi","Error")))</f>
        <v>Belum diisi</v>
      </c>
      <c r="F133" s="528">
        <v>1</v>
      </c>
      <c r="G133" s="529"/>
      <c r="H133" s="600" t="str">
        <f t="shared" si="2"/>
        <v>Belum Diisi</v>
      </c>
      <c r="I133" s="590" t="s">
        <v>26</v>
      </c>
      <c r="J133" s="591" t="str">
        <f>IF($D$133="Y/T","Isi Sasaran",IF($E$133=0,0,IF(I133="Y",1,IF(I133="T",0,"Isi Dulu"))))</f>
        <v>Isi Sasaran</v>
      </c>
      <c r="K133" s="590" t="s">
        <v>26</v>
      </c>
      <c r="L133" s="591" t="str">
        <f>IF($D$133="Y/T","Isi Sasaran",IF($E$133=0,0,IF(K133="Y",1,IF(K133="T",0,"Isi Dulu"))))</f>
        <v>Isi Sasaran</v>
      </c>
      <c r="M133" s="848" t="s">
        <v>26</v>
      </c>
      <c r="N133" s="851" t="str">
        <f>IF(M133="Y",1,IF(M133="T",0,IF(M133="Y/T","Belum diisi","Error")))</f>
        <v>Belum diisi</v>
      </c>
      <c r="O133" s="517"/>
      <c r="P133" s="517"/>
      <c r="Q133" s="517"/>
      <c r="R133" s="517"/>
    </row>
    <row r="134" spans="2:18" s="527" customFormat="1" ht="15.75">
      <c r="B134" s="837"/>
      <c r="C134" s="840"/>
      <c r="D134" s="858"/>
      <c r="E134" s="855"/>
      <c r="F134" s="549">
        <v>2</v>
      </c>
      <c r="G134" s="550"/>
      <c r="H134" s="598" t="str">
        <f t="shared" si="2"/>
        <v>Belum Diisi</v>
      </c>
      <c r="I134" s="592" t="s">
        <v>26</v>
      </c>
      <c r="J134" s="593" t="str">
        <f>IF($D$133="Y/T","Isi Sasaran",IF($E$133=0,0,IF(I134="Y",1,IF(I134="T",0,"Isi Dulu"))))</f>
        <v>Isi Sasaran</v>
      </c>
      <c r="K134" s="592" t="s">
        <v>26</v>
      </c>
      <c r="L134" s="593" t="str">
        <f>IF($D$133="Y/T","Isi Sasaran",IF($E$133=0,0,IF(K134="Y",1,IF(K134="T",0,"Isi Dulu"))))</f>
        <v>Isi Sasaran</v>
      </c>
      <c r="M134" s="849"/>
      <c r="N134" s="852"/>
      <c r="O134" s="517"/>
      <c r="P134" s="517"/>
      <c r="Q134" s="517"/>
      <c r="R134" s="517"/>
    </row>
    <row r="135" spans="2:18" s="527" customFormat="1" ht="15.75">
      <c r="B135" s="837"/>
      <c r="C135" s="840"/>
      <c r="D135" s="858"/>
      <c r="E135" s="855"/>
      <c r="F135" s="549">
        <v>3</v>
      </c>
      <c r="G135" s="550"/>
      <c r="H135" s="598" t="str">
        <f t="shared" si="2"/>
        <v>Belum Diisi</v>
      </c>
      <c r="I135" s="592" t="s">
        <v>26</v>
      </c>
      <c r="J135" s="593" t="str">
        <f>IF($D$133="Y/T","Isi Sasaran",IF($E$133=0,0,IF(I135="Y",1,IF(I135="T",0,"Isi Dulu"))))</f>
        <v>Isi Sasaran</v>
      </c>
      <c r="K135" s="592" t="s">
        <v>26</v>
      </c>
      <c r="L135" s="593" t="str">
        <f>IF($D$133="Y/T","Isi Sasaran",IF($E$133=0,0,IF(K135="Y",1,IF(K135="T",0,"Isi Dulu"))))</f>
        <v>Isi Sasaran</v>
      </c>
      <c r="M135" s="849"/>
      <c r="N135" s="852"/>
      <c r="O135" s="517"/>
      <c r="P135" s="517"/>
      <c r="Q135" s="517"/>
      <c r="R135" s="517"/>
    </row>
    <row r="136" spans="2:18" s="527" customFormat="1" ht="15.75">
      <c r="B136" s="837"/>
      <c r="C136" s="840"/>
      <c r="D136" s="858"/>
      <c r="E136" s="855"/>
      <c r="F136" s="549">
        <v>4</v>
      </c>
      <c r="G136" s="550"/>
      <c r="H136" s="598" t="str">
        <f t="shared" si="2"/>
        <v>Belum Diisi</v>
      </c>
      <c r="I136" s="592" t="s">
        <v>26</v>
      </c>
      <c r="J136" s="593" t="str">
        <f>IF($D$133="Y/T","Isi Sasaran",IF($E$133=0,0,IF(I136="Y",1,IF(I136="T",0,"Isi Dulu"))))</f>
        <v>Isi Sasaran</v>
      </c>
      <c r="K136" s="592" t="s">
        <v>26</v>
      </c>
      <c r="L136" s="593" t="str">
        <f>IF($D$133="Y/T","Isi Sasaran",IF($E$133=0,0,IF(K136="Y",1,IF(K136="T",0,"Isi Dulu"))))</f>
        <v>Isi Sasaran</v>
      </c>
      <c r="M136" s="849"/>
      <c r="N136" s="852"/>
      <c r="O136" s="517"/>
      <c r="P136" s="517"/>
      <c r="Q136" s="517"/>
      <c r="R136" s="517"/>
    </row>
    <row r="137" spans="2:18" s="527" customFormat="1" ht="15.75">
      <c r="B137" s="838"/>
      <c r="C137" s="841"/>
      <c r="D137" s="859"/>
      <c r="E137" s="856"/>
      <c r="F137" s="569">
        <v>5</v>
      </c>
      <c r="G137" s="570"/>
      <c r="H137" s="599" t="str">
        <f t="shared" si="2"/>
        <v>Belum Diisi</v>
      </c>
      <c r="I137" s="595" t="s">
        <v>26</v>
      </c>
      <c r="J137" s="596" t="str">
        <f>IF($D$133="Y/T","Isi Sasaran",IF($E$133=0,0,IF(I137="Y",1,IF(I137="T",0,"Isi Dulu"))))</f>
        <v>Isi Sasaran</v>
      </c>
      <c r="K137" s="595" t="s">
        <v>26</v>
      </c>
      <c r="L137" s="596" t="str">
        <f>IF($D$133="Y/T","Isi Sasaran",IF($E$133=0,0,IF(K137="Y",1,IF(K137="T",0,"Isi Dulu"))))</f>
        <v>Isi Sasaran</v>
      </c>
      <c r="M137" s="850"/>
      <c r="N137" s="853"/>
      <c r="O137" s="517"/>
      <c r="P137" s="517"/>
      <c r="Q137" s="517"/>
      <c r="R137" s="517"/>
    </row>
    <row r="138" spans="2:18" s="527" customFormat="1" ht="15.75">
      <c r="B138" s="836">
        <v>7</v>
      </c>
      <c r="C138" s="839"/>
      <c r="D138" s="857" t="s">
        <v>26</v>
      </c>
      <c r="E138" s="854" t="str">
        <f>IF(D138="Y",1,IF(D138="T",0,IF(D138="Y/T","Belum diisi","Error")))</f>
        <v>Belum diisi</v>
      </c>
      <c r="F138" s="528">
        <v>1</v>
      </c>
      <c r="G138" s="529"/>
      <c r="H138" s="600" t="str">
        <f t="shared" si="2"/>
        <v>Belum Diisi</v>
      </c>
      <c r="I138" s="590" t="s">
        <v>26</v>
      </c>
      <c r="J138" s="591" t="str">
        <f>IF($D$138="Y/T","Isi Sasaran",IF($E$138=0,0,IF(I138="Y",1,IF(I138="T",0,"Isi Dulu"))))</f>
        <v>Isi Sasaran</v>
      </c>
      <c r="K138" s="590" t="s">
        <v>26</v>
      </c>
      <c r="L138" s="591" t="str">
        <f>IF($D$138="Y/T","Isi Sasaran",IF($E$138=0,0,IF(K138="Y",1,IF(K138="T",0,"Isi Dulu"))))</f>
        <v>Isi Sasaran</v>
      </c>
      <c r="M138" s="848" t="s">
        <v>26</v>
      </c>
      <c r="N138" s="851" t="str">
        <f>IF(M138="Y",1,IF(M138="T",0,IF(M138="Y/T","Belum diisi","Error")))</f>
        <v>Belum diisi</v>
      </c>
      <c r="O138" s="517"/>
      <c r="P138" s="517"/>
      <c r="Q138" s="517"/>
      <c r="R138" s="517"/>
    </row>
    <row r="139" spans="2:18" s="527" customFormat="1" ht="15.75">
      <c r="B139" s="837"/>
      <c r="C139" s="840"/>
      <c r="D139" s="858"/>
      <c r="E139" s="855"/>
      <c r="F139" s="549">
        <v>2</v>
      </c>
      <c r="G139" s="550"/>
      <c r="H139" s="598" t="str">
        <f t="shared" si="2"/>
        <v>Belum Diisi</v>
      </c>
      <c r="I139" s="592" t="s">
        <v>26</v>
      </c>
      <c r="J139" s="593" t="str">
        <f>IF($D$138="Y/T","Isi Sasaran",IF($E$138=0,0,IF(I139="Y",1,IF(I139="T",0,"Isi Dulu"))))</f>
        <v>Isi Sasaran</v>
      </c>
      <c r="K139" s="592" t="s">
        <v>26</v>
      </c>
      <c r="L139" s="593" t="str">
        <f>IF($D$138="Y/T","Isi Sasaran",IF($E$138=0,0,IF(K139="Y",1,IF(K139="T",0,"Isi Dulu"))))</f>
        <v>Isi Sasaran</v>
      </c>
      <c r="M139" s="849"/>
      <c r="N139" s="852"/>
      <c r="O139" s="517"/>
      <c r="P139" s="517"/>
      <c r="Q139" s="517"/>
      <c r="R139" s="517"/>
    </row>
    <row r="140" spans="2:18" s="527" customFormat="1" ht="15.75">
      <c r="B140" s="837"/>
      <c r="C140" s="840"/>
      <c r="D140" s="858"/>
      <c r="E140" s="855"/>
      <c r="F140" s="549">
        <v>3</v>
      </c>
      <c r="G140" s="550"/>
      <c r="H140" s="598" t="str">
        <f t="shared" si="2"/>
        <v>Belum Diisi</v>
      </c>
      <c r="I140" s="592" t="s">
        <v>26</v>
      </c>
      <c r="J140" s="593" t="str">
        <f>IF($D$138="Y/T","Isi Sasaran",IF($E$138=0,0,IF(I140="Y",1,IF(I140="T",0,"Isi Dulu"))))</f>
        <v>Isi Sasaran</v>
      </c>
      <c r="K140" s="592" t="s">
        <v>26</v>
      </c>
      <c r="L140" s="593" t="str">
        <f>IF($D$138="Y/T","Isi Sasaran",IF($E$138=0,0,IF(K140="Y",1,IF(K140="T",0,"Isi Dulu"))))</f>
        <v>Isi Sasaran</v>
      </c>
      <c r="M140" s="849"/>
      <c r="N140" s="852"/>
      <c r="O140" s="517"/>
      <c r="P140" s="517"/>
      <c r="Q140" s="517"/>
      <c r="R140" s="517"/>
    </row>
    <row r="141" spans="2:18" s="527" customFormat="1" ht="15.75">
      <c r="B141" s="837"/>
      <c r="C141" s="840"/>
      <c r="D141" s="858"/>
      <c r="E141" s="855"/>
      <c r="F141" s="549">
        <v>4</v>
      </c>
      <c r="G141" s="550"/>
      <c r="H141" s="598" t="str">
        <f t="shared" si="2"/>
        <v>Belum Diisi</v>
      </c>
      <c r="I141" s="592" t="s">
        <v>26</v>
      </c>
      <c r="J141" s="593" t="str">
        <f>IF($D$138="Y/T","Isi Sasaran",IF($E$138=0,0,IF(I141="Y",1,IF(I141="T",0,"Isi Dulu"))))</f>
        <v>Isi Sasaran</v>
      </c>
      <c r="K141" s="592" t="s">
        <v>26</v>
      </c>
      <c r="L141" s="593" t="str">
        <f>IF($D$138="Y/T","Isi Sasaran",IF($E$138=0,0,IF(K141="Y",1,IF(K141="T",0,"Isi Dulu"))))</f>
        <v>Isi Sasaran</v>
      </c>
      <c r="M141" s="849"/>
      <c r="N141" s="852"/>
      <c r="O141" s="517"/>
      <c r="P141" s="517"/>
      <c r="Q141" s="517"/>
      <c r="R141" s="517"/>
    </row>
    <row r="142" spans="2:18" s="527" customFormat="1" ht="15.75">
      <c r="B142" s="838"/>
      <c r="C142" s="841"/>
      <c r="D142" s="859"/>
      <c r="E142" s="856"/>
      <c r="F142" s="569">
        <v>5</v>
      </c>
      <c r="G142" s="570"/>
      <c r="H142" s="599" t="str">
        <f t="shared" si="2"/>
        <v>Belum Diisi</v>
      </c>
      <c r="I142" s="595" t="s">
        <v>26</v>
      </c>
      <c r="J142" s="596" t="str">
        <f>IF($D$138="Y/T","Isi Sasaran",IF($E$138=0,0,IF(I142="Y",1,IF(I142="T",0,"Isi Dulu"))))</f>
        <v>Isi Sasaran</v>
      </c>
      <c r="K142" s="595" t="s">
        <v>26</v>
      </c>
      <c r="L142" s="596" t="str">
        <f>IF($D$138="Y/T","Isi Sasaran",IF($E$138=0,0,IF(K142="Y",1,IF(K142="T",0,"Isi Dulu"))))</f>
        <v>Isi Sasaran</v>
      </c>
      <c r="M142" s="850"/>
      <c r="N142" s="853"/>
      <c r="O142" s="517"/>
      <c r="P142" s="517"/>
      <c r="Q142" s="517"/>
      <c r="R142" s="517"/>
    </row>
    <row r="143" spans="2:18" s="527" customFormat="1" ht="15.75">
      <c r="B143" s="836">
        <v>8</v>
      </c>
      <c r="C143" s="839"/>
      <c r="D143" s="857" t="s">
        <v>26</v>
      </c>
      <c r="E143" s="854" t="str">
        <f>IF(D143="Y",1,IF(D143="T",0,IF(D143="Y/T","Belum diisi","Error")))</f>
        <v>Belum diisi</v>
      </c>
      <c r="F143" s="528">
        <v>1</v>
      </c>
      <c r="G143" s="529"/>
      <c r="H143" s="600" t="str">
        <f t="shared" si="2"/>
        <v>Belum Diisi</v>
      </c>
      <c r="I143" s="590" t="s">
        <v>26</v>
      </c>
      <c r="J143" s="591" t="str">
        <f>IF($D$143="Y/T","Isi Sasaran",IF($E$143=0,0,IF(I143="Y",1,IF(I143="T",0,"Isi Dulu"))))</f>
        <v>Isi Sasaran</v>
      </c>
      <c r="K143" s="590" t="s">
        <v>26</v>
      </c>
      <c r="L143" s="591" t="str">
        <f>IF($D$143="Y/T","Isi Sasaran",IF($E$143=0,0,IF(K143="Y",1,IF(K143="T",0,"Isi Dulu"))))</f>
        <v>Isi Sasaran</v>
      </c>
      <c r="M143" s="848" t="s">
        <v>26</v>
      </c>
      <c r="N143" s="851" t="str">
        <f>IF(M143="Y",1,IF(M143="T",0,IF(M143="Y/T","Belum diisi","Error")))</f>
        <v>Belum diisi</v>
      </c>
      <c r="O143" s="517"/>
      <c r="P143" s="517"/>
      <c r="Q143" s="517"/>
      <c r="R143" s="517"/>
    </row>
    <row r="144" spans="2:18" s="527" customFormat="1" ht="15.75">
      <c r="B144" s="837"/>
      <c r="C144" s="840"/>
      <c r="D144" s="858"/>
      <c r="E144" s="855"/>
      <c r="F144" s="549">
        <v>2</v>
      </c>
      <c r="G144" s="550"/>
      <c r="H144" s="598" t="str">
        <f t="shared" si="2"/>
        <v>Belum Diisi</v>
      </c>
      <c r="I144" s="592" t="s">
        <v>26</v>
      </c>
      <c r="J144" s="593" t="str">
        <f>IF($D$143="Y/T","Isi Sasaran",IF($E$143=0,0,IF(I144="Y",1,IF(I144="T",0,"Isi Dulu"))))</f>
        <v>Isi Sasaran</v>
      </c>
      <c r="K144" s="592" t="s">
        <v>26</v>
      </c>
      <c r="L144" s="593" t="str">
        <f>IF($D$143="Y/T","Isi Sasaran",IF($E$143=0,0,IF(K144="Y",1,IF(K144="T",0,"Isi Dulu"))))</f>
        <v>Isi Sasaran</v>
      </c>
      <c r="M144" s="849"/>
      <c r="N144" s="852"/>
      <c r="O144" s="517"/>
      <c r="P144" s="517"/>
      <c r="Q144" s="517"/>
      <c r="R144" s="517"/>
    </row>
    <row r="145" spans="2:18" s="527" customFormat="1" ht="15.75">
      <c r="B145" s="837"/>
      <c r="C145" s="840"/>
      <c r="D145" s="858"/>
      <c r="E145" s="855"/>
      <c r="F145" s="549">
        <v>3</v>
      </c>
      <c r="G145" s="550"/>
      <c r="H145" s="598" t="str">
        <f t="shared" si="2"/>
        <v>Belum Diisi</v>
      </c>
      <c r="I145" s="592" t="s">
        <v>26</v>
      </c>
      <c r="J145" s="593" t="str">
        <f>IF($D$143="Y/T","Isi Sasaran",IF($E$143=0,0,IF(I145="Y",1,IF(I145="T",0,"Isi Dulu"))))</f>
        <v>Isi Sasaran</v>
      </c>
      <c r="K145" s="592" t="s">
        <v>26</v>
      </c>
      <c r="L145" s="593" t="str">
        <f>IF($D$143="Y/T","Isi Sasaran",IF($E$143=0,0,IF(K145="Y",1,IF(K145="T",0,"Isi Dulu"))))</f>
        <v>Isi Sasaran</v>
      </c>
      <c r="M145" s="849"/>
      <c r="N145" s="852"/>
      <c r="O145" s="517"/>
      <c r="P145" s="517"/>
      <c r="Q145" s="517"/>
      <c r="R145" s="517"/>
    </row>
    <row r="146" spans="2:18" s="527" customFormat="1" ht="15.75">
      <c r="B146" s="837"/>
      <c r="C146" s="840"/>
      <c r="D146" s="858"/>
      <c r="E146" s="855"/>
      <c r="F146" s="549">
        <v>4</v>
      </c>
      <c r="G146" s="550"/>
      <c r="H146" s="598" t="str">
        <f t="shared" si="2"/>
        <v>Belum Diisi</v>
      </c>
      <c r="I146" s="592" t="s">
        <v>26</v>
      </c>
      <c r="J146" s="593" t="str">
        <f>IF($D$143="Y/T","Isi Sasaran",IF($E$143=0,0,IF(I146="Y",1,IF(I146="T",0,"Isi Dulu"))))</f>
        <v>Isi Sasaran</v>
      </c>
      <c r="K146" s="592" t="s">
        <v>26</v>
      </c>
      <c r="L146" s="593" t="str">
        <f>IF($D$143="Y/T","Isi Sasaran",IF($E$143=0,0,IF(K146="Y",1,IF(K146="T",0,"Isi Dulu"))))</f>
        <v>Isi Sasaran</v>
      </c>
      <c r="M146" s="849"/>
      <c r="N146" s="852"/>
      <c r="O146" s="517"/>
      <c r="P146" s="517"/>
      <c r="Q146" s="517"/>
      <c r="R146" s="517"/>
    </row>
    <row r="147" spans="2:18" s="527" customFormat="1" ht="15.75">
      <c r="B147" s="838"/>
      <c r="C147" s="841"/>
      <c r="D147" s="859"/>
      <c r="E147" s="856"/>
      <c r="F147" s="569">
        <v>5</v>
      </c>
      <c r="G147" s="570"/>
      <c r="H147" s="599" t="str">
        <f t="shared" si="2"/>
        <v>Belum Diisi</v>
      </c>
      <c r="I147" s="595" t="s">
        <v>26</v>
      </c>
      <c r="J147" s="596" t="str">
        <f>IF($D$143="Y/T","Isi Sasaran",IF($E$143=0,0,IF(I147="Y",1,IF(I147="T",0,"Isi Dulu"))))</f>
        <v>Isi Sasaran</v>
      </c>
      <c r="K147" s="595" t="s">
        <v>26</v>
      </c>
      <c r="L147" s="596" t="str">
        <f>IF($D$143="Y/T","Isi Sasaran",IF($E$143=0,0,IF(K147="Y",1,IF(K147="T",0,"Isi Dulu"))))</f>
        <v>Isi Sasaran</v>
      </c>
      <c r="M147" s="850"/>
      <c r="N147" s="853"/>
      <c r="O147" s="517"/>
      <c r="P147" s="517"/>
      <c r="Q147" s="517"/>
      <c r="R147" s="517"/>
    </row>
    <row r="148" spans="2:18" s="527" customFormat="1" ht="15.75">
      <c r="B148" s="836">
        <v>9</v>
      </c>
      <c r="C148" s="839"/>
      <c r="D148" s="857" t="s">
        <v>26</v>
      </c>
      <c r="E148" s="854" t="str">
        <f>IF(D148="Y",1,IF(D148="T",0,IF(D148="Y/T","Belum diisi","Error")))</f>
        <v>Belum diisi</v>
      </c>
      <c r="F148" s="528">
        <v>1</v>
      </c>
      <c r="G148" s="529"/>
      <c r="H148" s="600" t="str">
        <f t="shared" si="2"/>
        <v>Belum Diisi</v>
      </c>
      <c r="I148" s="590" t="s">
        <v>26</v>
      </c>
      <c r="J148" s="591" t="str">
        <f>IF($D$148="Y/T","Isi Sasaran",IF($E$148=0,0,IF(I148="Y",1,IF(I148="T",0,"Isi Dulu"))))</f>
        <v>Isi Sasaran</v>
      </c>
      <c r="K148" s="590" t="s">
        <v>26</v>
      </c>
      <c r="L148" s="591" t="str">
        <f>IF($D$148="Y/T","Isi Sasaran",IF($E$148=0,0,IF(K148="Y",1,IF(K148="T",0,"Isi Dulu"))))</f>
        <v>Isi Sasaran</v>
      </c>
      <c r="M148" s="848" t="s">
        <v>26</v>
      </c>
      <c r="N148" s="851" t="str">
        <f>IF(M148="Y",1,IF(M148="T",0,IF(M148="Y/T","Belum diisi","Error")))</f>
        <v>Belum diisi</v>
      </c>
      <c r="O148" s="517"/>
      <c r="P148" s="517"/>
      <c r="Q148" s="517"/>
      <c r="R148" s="517"/>
    </row>
    <row r="149" spans="2:18" s="527" customFormat="1" ht="15.75">
      <c r="B149" s="837"/>
      <c r="C149" s="840"/>
      <c r="D149" s="858"/>
      <c r="E149" s="855"/>
      <c r="F149" s="549">
        <v>2</v>
      </c>
      <c r="G149" s="550"/>
      <c r="H149" s="598" t="str">
        <f t="shared" si="2"/>
        <v>Belum Diisi</v>
      </c>
      <c r="I149" s="592" t="s">
        <v>26</v>
      </c>
      <c r="J149" s="593" t="str">
        <f>IF($D$148="Y/T","Isi Sasaran",IF($E$148=0,0,IF(I149="Y",1,IF(I149="T",0,"Isi Dulu"))))</f>
        <v>Isi Sasaran</v>
      </c>
      <c r="K149" s="592" t="s">
        <v>26</v>
      </c>
      <c r="L149" s="593" t="str">
        <f>IF($D$148="Y/T","Isi Sasaran",IF($E$148=0,0,IF(K149="Y",1,IF(K149="T",0,"Isi Dulu"))))</f>
        <v>Isi Sasaran</v>
      </c>
      <c r="M149" s="849"/>
      <c r="N149" s="852"/>
      <c r="O149" s="517"/>
      <c r="P149" s="517"/>
      <c r="Q149" s="517"/>
      <c r="R149" s="517"/>
    </row>
    <row r="150" spans="2:18" s="527" customFormat="1" ht="15.75">
      <c r="B150" s="837"/>
      <c r="C150" s="840"/>
      <c r="D150" s="858"/>
      <c r="E150" s="855"/>
      <c r="F150" s="549">
        <v>3</v>
      </c>
      <c r="G150" s="550"/>
      <c r="H150" s="598" t="str">
        <f t="shared" si="2"/>
        <v>Belum Diisi</v>
      </c>
      <c r="I150" s="592" t="s">
        <v>26</v>
      </c>
      <c r="J150" s="593" t="str">
        <f>IF($D$148="Y/T","Isi Sasaran",IF($E$148=0,0,IF(I150="Y",1,IF(I150="T",0,"Isi Dulu"))))</f>
        <v>Isi Sasaran</v>
      </c>
      <c r="K150" s="592" t="s">
        <v>26</v>
      </c>
      <c r="L150" s="593" t="str">
        <f>IF($D$148="Y/T","Isi Sasaran",IF($E$148=0,0,IF(K150="Y",1,IF(K150="T",0,"Isi Dulu"))))</f>
        <v>Isi Sasaran</v>
      </c>
      <c r="M150" s="849"/>
      <c r="N150" s="852"/>
      <c r="O150" s="517"/>
      <c r="P150" s="517"/>
      <c r="Q150" s="517"/>
      <c r="R150" s="517"/>
    </row>
    <row r="151" spans="2:18" s="527" customFormat="1" ht="15.75">
      <c r="B151" s="837"/>
      <c r="C151" s="840"/>
      <c r="D151" s="858"/>
      <c r="E151" s="855"/>
      <c r="F151" s="549">
        <v>4</v>
      </c>
      <c r="G151" s="550"/>
      <c r="H151" s="598" t="str">
        <f t="shared" si="2"/>
        <v>Belum Diisi</v>
      </c>
      <c r="I151" s="592" t="s">
        <v>26</v>
      </c>
      <c r="J151" s="593" t="str">
        <f>IF($D$148="Y/T","Isi Sasaran",IF($E$148=0,0,IF(I151="Y",1,IF(I151="T",0,"Isi Dulu"))))</f>
        <v>Isi Sasaran</v>
      </c>
      <c r="K151" s="592" t="s">
        <v>26</v>
      </c>
      <c r="L151" s="593" t="str">
        <f>IF($D$148="Y/T","Isi Sasaran",IF($E$148=0,0,IF(K151="Y",1,IF(K151="T",0,"Isi Dulu"))))</f>
        <v>Isi Sasaran</v>
      </c>
      <c r="M151" s="849"/>
      <c r="N151" s="852"/>
      <c r="O151" s="517"/>
      <c r="P151" s="517"/>
      <c r="Q151" s="517"/>
      <c r="R151" s="517"/>
    </row>
    <row r="152" spans="2:18" s="527" customFormat="1" ht="15.75">
      <c r="B152" s="838"/>
      <c r="C152" s="841"/>
      <c r="D152" s="859"/>
      <c r="E152" s="856"/>
      <c r="F152" s="569">
        <v>5</v>
      </c>
      <c r="G152" s="570"/>
      <c r="H152" s="599" t="str">
        <f t="shared" si="2"/>
        <v>Belum Diisi</v>
      </c>
      <c r="I152" s="595" t="s">
        <v>26</v>
      </c>
      <c r="J152" s="596" t="str">
        <f>IF($D$148="Y/T","Isi Sasaran",IF($E$148=0,0,IF(I152="Y",1,IF(I152="T",0,"Isi Dulu"))))</f>
        <v>Isi Sasaran</v>
      </c>
      <c r="K152" s="595" t="s">
        <v>26</v>
      </c>
      <c r="L152" s="596" t="str">
        <f>IF($D$148="Y/T","Isi Sasaran",IF($E$148=0,0,IF(K152="Y",1,IF(K152="T",0,"Isi Dulu"))))</f>
        <v>Isi Sasaran</v>
      </c>
      <c r="M152" s="850"/>
      <c r="N152" s="853"/>
      <c r="O152" s="517"/>
      <c r="P152" s="517"/>
      <c r="Q152" s="517"/>
      <c r="R152" s="517"/>
    </row>
    <row r="153" spans="2:18" s="527" customFormat="1" ht="15.75">
      <c r="B153" s="836">
        <v>10</v>
      </c>
      <c r="C153" s="839"/>
      <c r="D153" s="857" t="s">
        <v>26</v>
      </c>
      <c r="E153" s="854" t="str">
        <f>IF(D153="Y",1,IF(D153="T",0,IF(D153="Y/T","Belum diisi","Error")))</f>
        <v>Belum diisi</v>
      </c>
      <c r="F153" s="528">
        <v>1</v>
      </c>
      <c r="G153" s="529"/>
      <c r="H153" s="600" t="str">
        <f t="shared" si="2"/>
        <v>Belum Diisi</v>
      </c>
      <c r="I153" s="590" t="s">
        <v>26</v>
      </c>
      <c r="J153" s="591" t="str">
        <f>IF($D$153="Y/T","Isi Sasaran",IF($E$153=0,0,IF(I153="Y",1,IF(I153="T",0,"Isi Dulu"))))</f>
        <v>Isi Sasaran</v>
      </c>
      <c r="K153" s="590" t="s">
        <v>26</v>
      </c>
      <c r="L153" s="591" t="str">
        <f>IF($D$153="Y/T","Isi Sasaran",IF($E$153=0,0,IF(K153="Y",1,IF(K153="T",0,"Isi Dulu"))))</f>
        <v>Isi Sasaran</v>
      </c>
      <c r="M153" s="848" t="s">
        <v>26</v>
      </c>
      <c r="N153" s="851" t="str">
        <f>IF(M153="Y",1,IF(M153="T",0,IF(M153="Y/T","Belum diisi","Error")))</f>
        <v>Belum diisi</v>
      </c>
      <c r="O153" s="517"/>
      <c r="P153" s="517"/>
      <c r="Q153" s="517"/>
      <c r="R153" s="517"/>
    </row>
    <row r="154" spans="2:18" s="527" customFormat="1" ht="15.75">
      <c r="B154" s="837"/>
      <c r="C154" s="840"/>
      <c r="D154" s="858"/>
      <c r="E154" s="855"/>
      <c r="F154" s="549">
        <v>2</v>
      </c>
      <c r="G154" s="550"/>
      <c r="H154" s="598" t="str">
        <f t="shared" si="2"/>
        <v>Belum Diisi</v>
      </c>
      <c r="I154" s="592" t="s">
        <v>26</v>
      </c>
      <c r="J154" s="593" t="str">
        <f>IF($D$153="Y/T","Isi Sasaran",IF($E$153=0,0,IF(I154="Y",1,IF(I154="T",0,"Isi Dulu"))))</f>
        <v>Isi Sasaran</v>
      </c>
      <c r="K154" s="592" t="s">
        <v>26</v>
      </c>
      <c r="L154" s="593" t="str">
        <f>IF($D$153="Y/T","Isi Sasaran",IF($E$153=0,0,IF(K154="Y",1,IF(K154="T",0,"Isi Dulu"))))</f>
        <v>Isi Sasaran</v>
      </c>
      <c r="M154" s="849"/>
      <c r="N154" s="852"/>
      <c r="O154" s="517"/>
      <c r="P154" s="517"/>
      <c r="Q154" s="517"/>
      <c r="R154" s="517"/>
    </row>
    <row r="155" spans="2:18" s="527" customFormat="1" ht="15.75">
      <c r="B155" s="837"/>
      <c r="C155" s="840"/>
      <c r="D155" s="858"/>
      <c r="E155" s="855"/>
      <c r="F155" s="549">
        <v>3</v>
      </c>
      <c r="G155" s="550"/>
      <c r="H155" s="598" t="str">
        <f t="shared" si="2"/>
        <v>Belum Diisi</v>
      </c>
      <c r="I155" s="592" t="s">
        <v>26</v>
      </c>
      <c r="J155" s="593" t="str">
        <f>IF($D$153="Y/T","Isi Sasaran",IF($E$153=0,0,IF(I155="Y",1,IF(I155="T",0,"Isi Dulu"))))</f>
        <v>Isi Sasaran</v>
      </c>
      <c r="K155" s="592" t="s">
        <v>26</v>
      </c>
      <c r="L155" s="593" t="str">
        <f>IF($D$153="Y/T","Isi Sasaran",IF($E$153=0,0,IF(K155="Y",1,IF(K155="T",0,"Isi Dulu"))))</f>
        <v>Isi Sasaran</v>
      </c>
      <c r="M155" s="849"/>
      <c r="N155" s="852"/>
      <c r="O155" s="517"/>
      <c r="P155" s="517"/>
      <c r="Q155" s="517"/>
      <c r="R155" s="517"/>
    </row>
    <row r="156" spans="2:18" s="527" customFormat="1" ht="15.75">
      <c r="B156" s="837"/>
      <c r="C156" s="840"/>
      <c r="D156" s="858"/>
      <c r="E156" s="855"/>
      <c r="F156" s="549">
        <v>4</v>
      </c>
      <c r="G156" s="550"/>
      <c r="H156" s="598" t="str">
        <f t="shared" si="2"/>
        <v>Belum Diisi</v>
      </c>
      <c r="I156" s="592" t="s">
        <v>26</v>
      </c>
      <c r="J156" s="593" t="str">
        <f>IF($D$153="Y/T","Isi Sasaran",IF($E$153=0,0,IF(I156="Y",1,IF(I156="T",0,"Isi Dulu"))))</f>
        <v>Isi Sasaran</v>
      </c>
      <c r="K156" s="592" t="s">
        <v>26</v>
      </c>
      <c r="L156" s="593" t="str">
        <f>IF($D$153="Y/T","Isi Sasaran",IF($E$153=0,0,IF(K156="Y",1,IF(K156="T",0,"Isi Dulu"))))</f>
        <v>Isi Sasaran</v>
      </c>
      <c r="M156" s="849"/>
      <c r="N156" s="852"/>
      <c r="O156" s="517"/>
      <c r="P156" s="517"/>
      <c r="Q156" s="517"/>
      <c r="R156" s="517"/>
    </row>
    <row r="157" spans="2:18" s="527" customFormat="1" ht="15.75">
      <c r="B157" s="838"/>
      <c r="C157" s="841"/>
      <c r="D157" s="859"/>
      <c r="E157" s="856"/>
      <c r="F157" s="569">
        <v>5</v>
      </c>
      <c r="G157" s="570"/>
      <c r="H157" s="599" t="str">
        <f t="shared" si="2"/>
        <v>Belum Diisi</v>
      </c>
      <c r="I157" s="595" t="s">
        <v>26</v>
      </c>
      <c r="J157" s="596" t="str">
        <f>IF($D$153="Y/T","Isi Sasaran",IF($E$153=0,0,IF(I157="Y",1,IF(I157="T",0,"Isi Dulu"))))</f>
        <v>Isi Sasaran</v>
      </c>
      <c r="K157" s="595" t="s">
        <v>26</v>
      </c>
      <c r="L157" s="596" t="str">
        <f>IF($D$153="Y/T","Isi Sasaran",IF($E$153=0,0,IF(K157="Y",1,IF(K157="T",0,"Isi Dulu"))))</f>
        <v>Isi Sasaran</v>
      </c>
      <c r="M157" s="850"/>
      <c r="N157" s="853"/>
      <c r="O157" s="517"/>
      <c r="P157" s="517"/>
      <c r="Q157" s="517"/>
      <c r="R157" s="517"/>
    </row>
    <row r="158" spans="2:18" s="527" customFormat="1" ht="15.75">
      <c r="B158" s="836">
        <v>11</v>
      </c>
      <c r="C158" s="839"/>
      <c r="D158" s="857" t="s">
        <v>26</v>
      </c>
      <c r="E158" s="854" t="str">
        <f>IF(D158="Y",1,IF(D158="T",0,IF(D158="Y/T","Belum diisi","Error")))</f>
        <v>Belum diisi</v>
      </c>
      <c r="F158" s="528">
        <v>1</v>
      </c>
      <c r="G158" s="529"/>
      <c r="H158" s="600" t="str">
        <f t="shared" si="2"/>
        <v>Belum Diisi</v>
      </c>
      <c r="I158" s="590" t="s">
        <v>26</v>
      </c>
      <c r="J158" s="591" t="str">
        <f>IF($D$158="Y/T","Isi Sasaran",IF($E$158=0,0,IF(I158="Y",1,IF(I158="T",0,"Isi Dulu"))))</f>
        <v>Isi Sasaran</v>
      </c>
      <c r="K158" s="590" t="s">
        <v>26</v>
      </c>
      <c r="L158" s="591" t="str">
        <f>IF($D$158="Y/T","Isi Sasaran",IF($E$158=0,0,IF(K158="Y",1,IF(K158="T",0,"Isi Dulu"))))</f>
        <v>Isi Sasaran</v>
      </c>
      <c r="M158" s="848" t="s">
        <v>26</v>
      </c>
      <c r="N158" s="851" t="str">
        <f>IF(M158="Y",1,IF(M158="T",0,IF(M158="Y/T","Belum diisi","Error")))</f>
        <v>Belum diisi</v>
      </c>
      <c r="O158" s="517"/>
      <c r="P158" s="517"/>
      <c r="Q158" s="517"/>
      <c r="R158" s="517"/>
    </row>
    <row r="159" spans="2:18" s="527" customFormat="1" ht="15.75">
      <c r="B159" s="837"/>
      <c r="C159" s="840"/>
      <c r="D159" s="858"/>
      <c r="E159" s="855"/>
      <c r="F159" s="549">
        <v>2</v>
      </c>
      <c r="G159" s="550"/>
      <c r="H159" s="598" t="str">
        <f t="shared" si="2"/>
        <v>Belum Diisi</v>
      </c>
      <c r="I159" s="592" t="s">
        <v>26</v>
      </c>
      <c r="J159" s="593" t="str">
        <f>IF($D$158="Y/T","Isi Sasaran",IF($E$158=0,0,IF(I159="Y",1,IF(I159="T",0,"Isi Dulu"))))</f>
        <v>Isi Sasaran</v>
      </c>
      <c r="K159" s="592" t="s">
        <v>26</v>
      </c>
      <c r="L159" s="593" t="str">
        <f>IF($D$158="Y/T","Isi Sasaran",IF($E$158=0,0,IF(K159="Y",1,IF(K159="T",0,"Isi Dulu"))))</f>
        <v>Isi Sasaran</v>
      </c>
      <c r="M159" s="849"/>
      <c r="N159" s="852"/>
      <c r="O159" s="517"/>
      <c r="P159" s="517"/>
      <c r="Q159" s="517"/>
      <c r="R159" s="517"/>
    </row>
    <row r="160" spans="2:18" s="527" customFormat="1" ht="15.75">
      <c r="B160" s="837"/>
      <c r="C160" s="840"/>
      <c r="D160" s="858"/>
      <c r="E160" s="855"/>
      <c r="F160" s="549">
        <v>3</v>
      </c>
      <c r="G160" s="550"/>
      <c r="H160" s="598" t="str">
        <f t="shared" si="2"/>
        <v>Belum Diisi</v>
      </c>
      <c r="I160" s="592" t="s">
        <v>26</v>
      </c>
      <c r="J160" s="593" t="str">
        <f>IF($D$158="Y/T","Isi Sasaran",IF($E$158=0,0,IF(I160="Y",1,IF(I160="T",0,"Isi Dulu"))))</f>
        <v>Isi Sasaran</v>
      </c>
      <c r="K160" s="592" t="s">
        <v>26</v>
      </c>
      <c r="L160" s="593" t="str">
        <f>IF($D$158="Y/T","Isi Sasaran",IF($E$158=0,0,IF(K160="Y",1,IF(K160="T",0,"Isi Dulu"))))</f>
        <v>Isi Sasaran</v>
      </c>
      <c r="M160" s="849"/>
      <c r="N160" s="852"/>
      <c r="O160" s="517"/>
      <c r="P160" s="517"/>
      <c r="Q160" s="517"/>
      <c r="R160" s="517"/>
    </row>
    <row r="161" spans="2:18" s="527" customFormat="1" ht="15.75">
      <c r="B161" s="837"/>
      <c r="C161" s="840"/>
      <c r="D161" s="858"/>
      <c r="E161" s="855"/>
      <c r="F161" s="549">
        <v>4</v>
      </c>
      <c r="G161" s="550"/>
      <c r="H161" s="598" t="str">
        <f t="shared" si="2"/>
        <v>Belum Diisi</v>
      </c>
      <c r="I161" s="592" t="s">
        <v>26</v>
      </c>
      <c r="J161" s="593" t="str">
        <f>IF($D$158="Y/T","Isi Sasaran",IF($E$158=0,0,IF(I161="Y",1,IF(I161="T",0,"Isi Dulu"))))</f>
        <v>Isi Sasaran</v>
      </c>
      <c r="K161" s="592" t="s">
        <v>26</v>
      </c>
      <c r="L161" s="593" t="str">
        <f>IF($D$158="Y/T","Isi Sasaran",IF($E$158=0,0,IF(K161="Y",1,IF(K161="T",0,"Isi Dulu"))))</f>
        <v>Isi Sasaran</v>
      </c>
      <c r="M161" s="849"/>
      <c r="N161" s="852"/>
      <c r="O161" s="517"/>
      <c r="P161" s="517"/>
      <c r="Q161" s="517"/>
      <c r="R161" s="517"/>
    </row>
    <row r="162" spans="2:18" s="527" customFormat="1" ht="15.75">
      <c r="B162" s="838"/>
      <c r="C162" s="841"/>
      <c r="D162" s="859"/>
      <c r="E162" s="856"/>
      <c r="F162" s="569">
        <v>5</v>
      </c>
      <c r="G162" s="570"/>
      <c r="H162" s="599" t="str">
        <f t="shared" si="2"/>
        <v>Belum Diisi</v>
      </c>
      <c r="I162" s="595" t="s">
        <v>26</v>
      </c>
      <c r="J162" s="596" t="str">
        <f>IF($D$158="Y/T","Isi Sasaran",IF($E$158=0,0,IF(I162="Y",1,IF(I162="T",0,"Isi Dulu"))))</f>
        <v>Isi Sasaran</v>
      </c>
      <c r="K162" s="595" t="s">
        <v>26</v>
      </c>
      <c r="L162" s="596" t="str">
        <f>IF($D$158="Y/T","Isi Sasaran",IF($E$158=0,0,IF(K162="Y",1,IF(K162="T",0,"Isi Dulu"))))</f>
        <v>Isi Sasaran</v>
      </c>
      <c r="M162" s="850"/>
      <c r="N162" s="853"/>
      <c r="O162" s="517"/>
      <c r="P162" s="517"/>
      <c r="Q162" s="517"/>
      <c r="R162" s="517"/>
    </row>
    <row r="163" spans="2:18" s="527" customFormat="1" ht="15.75">
      <c r="B163" s="836">
        <v>12</v>
      </c>
      <c r="C163" s="839"/>
      <c r="D163" s="857" t="s">
        <v>26</v>
      </c>
      <c r="E163" s="854" t="str">
        <f>IF(D163="Y",1,IF(D163="T",0,IF(D163="Y/T","Belum diisi","Error")))</f>
        <v>Belum diisi</v>
      </c>
      <c r="F163" s="528">
        <v>1</v>
      </c>
      <c r="G163" s="529"/>
      <c r="H163" s="600" t="str">
        <f t="shared" si="2"/>
        <v>Belum Diisi</v>
      </c>
      <c r="I163" s="590" t="s">
        <v>26</v>
      </c>
      <c r="J163" s="591" t="str">
        <f>IF($D$163="Y/T","Isi Sasaran",IF($E$163=0,0,IF(I163="Y",1,IF(I163="T",0,"Isi Dulu"))))</f>
        <v>Isi Sasaran</v>
      </c>
      <c r="K163" s="590" t="s">
        <v>26</v>
      </c>
      <c r="L163" s="591" t="str">
        <f>IF($D$163="Y/T","Isi Sasaran",IF($E$163=0,0,IF(K163="Y",1,IF(K163="T",0,"Isi Dulu"))))</f>
        <v>Isi Sasaran</v>
      </c>
      <c r="M163" s="848" t="s">
        <v>26</v>
      </c>
      <c r="N163" s="851" t="str">
        <f>IF(M163="Y",1,IF(M163="T",0,IF(M163="Y/T","Belum diisi","Error")))</f>
        <v>Belum diisi</v>
      </c>
      <c r="O163" s="517"/>
      <c r="P163" s="517"/>
      <c r="Q163" s="517"/>
      <c r="R163" s="517"/>
    </row>
    <row r="164" spans="2:18" s="527" customFormat="1" ht="15.75">
      <c r="B164" s="837"/>
      <c r="C164" s="840"/>
      <c r="D164" s="858"/>
      <c r="E164" s="855"/>
      <c r="F164" s="549">
        <v>2</v>
      </c>
      <c r="G164" s="550"/>
      <c r="H164" s="598" t="str">
        <f t="shared" si="2"/>
        <v>Belum Diisi</v>
      </c>
      <c r="I164" s="592" t="s">
        <v>26</v>
      </c>
      <c r="J164" s="593" t="str">
        <f>IF($D$163="Y/T","Isi Sasaran",IF($E$163=0,0,IF(I164="Y",1,IF(I164="T",0,"Isi Dulu"))))</f>
        <v>Isi Sasaran</v>
      </c>
      <c r="K164" s="592" t="s">
        <v>26</v>
      </c>
      <c r="L164" s="593" t="str">
        <f>IF($D$163="Y/T","Isi Sasaran",IF($E$163=0,0,IF(K164="Y",1,IF(K164="T",0,"Isi Dulu"))))</f>
        <v>Isi Sasaran</v>
      </c>
      <c r="M164" s="849"/>
      <c r="N164" s="852"/>
      <c r="O164" s="517"/>
      <c r="P164" s="517"/>
      <c r="Q164" s="517"/>
      <c r="R164" s="517"/>
    </row>
    <row r="165" spans="2:18" s="527" customFormat="1" ht="15.75">
      <c r="B165" s="837"/>
      <c r="C165" s="840"/>
      <c r="D165" s="858"/>
      <c r="E165" s="855"/>
      <c r="F165" s="549">
        <v>3</v>
      </c>
      <c r="G165" s="550"/>
      <c r="H165" s="598" t="str">
        <f t="shared" si="2"/>
        <v>Belum Diisi</v>
      </c>
      <c r="I165" s="592" t="s">
        <v>26</v>
      </c>
      <c r="J165" s="593" t="str">
        <f>IF($D$163="Y/T","Isi Sasaran",IF($E$163=0,0,IF(I165="Y",1,IF(I165="T",0,"Isi Dulu"))))</f>
        <v>Isi Sasaran</v>
      </c>
      <c r="K165" s="592" t="s">
        <v>26</v>
      </c>
      <c r="L165" s="593" t="str">
        <f>IF($D$163="Y/T","Isi Sasaran",IF($E$163=0,0,IF(K165="Y",1,IF(K165="T",0,"Isi Dulu"))))</f>
        <v>Isi Sasaran</v>
      </c>
      <c r="M165" s="849"/>
      <c r="N165" s="852"/>
      <c r="O165" s="517"/>
      <c r="P165" s="517"/>
      <c r="Q165" s="517"/>
      <c r="R165" s="517"/>
    </row>
    <row r="166" spans="2:18" s="527" customFormat="1" ht="15.75">
      <c r="B166" s="837"/>
      <c r="C166" s="840"/>
      <c r="D166" s="858"/>
      <c r="E166" s="855"/>
      <c r="F166" s="549">
        <v>4</v>
      </c>
      <c r="G166" s="550"/>
      <c r="H166" s="598" t="str">
        <f t="shared" si="2"/>
        <v>Belum Diisi</v>
      </c>
      <c r="I166" s="592" t="s">
        <v>26</v>
      </c>
      <c r="J166" s="593" t="str">
        <f>IF($D$163="Y/T","Isi Sasaran",IF($E$163=0,0,IF(I166="Y",1,IF(I166="T",0,"Isi Dulu"))))</f>
        <v>Isi Sasaran</v>
      </c>
      <c r="K166" s="592" t="s">
        <v>26</v>
      </c>
      <c r="L166" s="593" t="str">
        <f>IF($D$163="Y/T","Isi Sasaran",IF($E$163=0,0,IF(K166="Y",1,IF(K166="T",0,"Isi Dulu"))))</f>
        <v>Isi Sasaran</v>
      </c>
      <c r="M166" s="849"/>
      <c r="N166" s="852"/>
      <c r="O166" s="517"/>
      <c r="P166" s="517"/>
      <c r="Q166" s="517"/>
      <c r="R166" s="517"/>
    </row>
    <row r="167" spans="2:18" s="527" customFormat="1" ht="15.75">
      <c r="B167" s="838"/>
      <c r="C167" s="841"/>
      <c r="D167" s="859"/>
      <c r="E167" s="856"/>
      <c r="F167" s="569">
        <v>5</v>
      </c>
      <c r="G167" s="570"/>
      <c r="H167" s="599" t="str">
        <f t="shared" si="2"/>
        <v>Belum Diisi</v>
      </c>
      <c r="I167" s="595" t="s">
        <v>26</v>
      </c>
      <c r="J167" s="596" t="str">
        <f>IF($D$163="Y/T","Isi Sasaran",IF($E$163=0,0,IF(I167="Y",1,IF(I167="T",0,"Isi Dulu"))))</f>
        <v>Isi Sasaran</v>
      </c>
      <c r="K167" s="595" t="s">
        <v>26</v>
      </c>
      <c r="L167" s="596" t="str">
        <f>IF($D$163="Y/T","Isi Sasaran",IF($E$163=0,0,IF(K167="Y",1,IF(K167="T",0,"Isi Dulu"))))</f>
        <v>Isi Sasaran</v>
      </c>
      <c r="M167" s="850"/>
      <c r="N167" s="853"/>
      <c r="O167" s="517"/>
      <c r="P167" s="517"/>
      <c r="Q167" s="517"/>
      <c r="R167" s="517"/>
    </row>
    <row r="168" spans="2:18" s="527" customFormat="1" ht="15.75">
      <c r="B168" s="836">
        <v>13</v>
      </c>
      <c r="C168" s="839"/>
      <c r="D168" s="857" t="s">
        <v>26</v>
      </c>
      <c r="E168" s="854" t="str">
        <f>IF(D168="Y",1,IF(D168="T",0,IF(D168="Y/T","Belum diisi","Error")))</f>
        <v>Belum diisi</v>
      </c>
      <c r="F168" s="528">
        <v>1</v>
      </c>
      <c r="G168" s="529"/>
      <c r="H168" s="600" t="str">
        <f t="shared" si="2"/>
        <v>Belum Diisi</v>
      </c>
      <c r="I168" s="590" t="s">
        <v>26</v>
      </c>
      <c r="J168" s="591" t="str">
        <f>IF($D$168="Y/T","Isi Sasaran",IF($E$168=0,0,IF(I168="Y",1,IF(I168="T",0,"Isi Dulu"))))</f>
        <v>Isi Sasaran</v>
      </c>
      <c r="K168" s="590" t="s">
        <v>26</v>
      </c>
      <c r="L168" s="591" t="str">
        <f>IF($D$168="Y/T","Isi Sasaran",IF($E$168=0,0,IF(K168="Y",1,IF(K168="T",0,"Isi Dulu"))))</f>
        <v>Isi Sasaran</v>
      </c>
      <c r="M168" s="848" t="s">
        <v>26</v>
      </c>
      <c r="N168" s="851" t="str">
        <f>IF(M168="Y",1,IF(M168="T",0,IF(M168="Y/T","Belum diisi","Error")))</f>
        <v>Belum diisi</v>
      </c>
      <c r="O168" s="517"/>
      <c r="P168" s="517"/>
      <c r="Q168" s="517"/>
      <c r="R168" s="517"/>
    </row>
    <row r="169" spans="2:18" s="527" customFormat="1" ht="15.75">
      <c r="B169" s="837"/>
      <c r="C169" s="840"/>
      <c r="D169" s="858"/>
      <c r="E169" s="855"/>
      <c r="F169" s="549">
        <v>2</v>
      </c>
      <c r="G169" s="550"/>
      <c r="H169" s="598" t="str">
        <f t="shared" si="2"/>
        <v>Belum Diisi</v>
      </c>
      <c r="I169" s="592" t="s">
        <v>26</v>
      </c>
      <c r="J169" s="593" t="str">
        <f>IF($D$168="Y/T","Isi Sasaran",IF($E$168=0,0,IF(I169="Y",1,IF(I169="T",0,"Isi Dulu"))))</f>
        <v>Isi Sasaran</v>
      </c>
      <c r="K169" s="592" t="s">
        <v>26</v>
      </c>
      <c r="L169" s="593" t="str">
        <f>IF($D$168="Y/T","Isi Sasaran",IF($E$168=0,0,IF(K169="Y",1,IF(K169="T",0,"Isi Dulu"))))</f>
        <v>Isi Sasaran</v>
      </c>
      <c r="M169" s="849"/>
      <c r="N169" s="852"/>
      <c r="O169" s="517"/>
      <c r="P169" s="517"/>
      <c r="Q169" s="517"/>
      <c r="R169" s="517"/>
    </row>
    <row r="170" spans="2:18" s="527" customFormat="1" ht="15.75">
      <c r="B170" s="837"/>
      <c r="C170" s="840"/>
      <c r="D170" s="858"/>
      <c r="E170" s="855"/>
      <c r="F170" s="549">
        <v>3</v>
      </c>
      <c r="G170" s="550"/>
      <c r="H170" s="598" t="str">
        <f t="shared" si="2"/>
        <v>Belum Diisi</v>
      </c>
      <c r="I170" s="592" t="s">
        <v>26</v>
      </c>
      <c r="J170" s="593" t="str">
        <f>IF($D$168="Y/T","Isi Sasaran",IF($E$168=0,0,IF(I170="Y",1,IF(I170="T",0,"Isi Dulu"))))</f>
        <v>Isi Sasaran</v>
      </c>
      <c r="K170" s="592" t="s">
        <v>26</v>
      </c>
      <c r="L170" s="593" t="str">
        <f>IF($D$168="Y/T","Isi Sasaran",IF($E$168=0,0,IF(K170="Y",1,IF(K170="T",0,"Isi Dulu"))))</f>
        <v>Isi Sasaran</v>
      </c>
      <c r="M170" s="849"/>
      <c r="N170" s="852"/>
      <c r="O170" s="517"/>
      <c r="P170" s="517"/>
      <c r="Q170" s="517"/>
      <c r="R170" s="517"/>
    </row>
    <row r="171" spans="2:18" s="527" customFormat="1" ht="15.75">
      <c r="B171" s="837"/>
      <c r="C171" s="840"/>
      <c r="D171" s="858"/>
      <c r="E171" s="855"/>
      <c r="F171" s="549">
        <v>4</v>
      </c>
      <c r="G171" s="550"/>
      <c r="H171" s="598" t="str">
        <f t="shared" si="2"/>
        <v>Belum Diisi</v>
      </c>
      <c r="I171" s="592" t="s">
        <v>26</v>
      </c>
      <c r="J171" s="593" t="str">
        <f>IF($D$168="Y/T","Isi Sasaran",IF($E$168=0,0,IF(I171="Y",1,IF(I171="T",0,"Isi Dulu"))))</f>
        <v>Isi Sasaran</v>
      </c>
      <c r="K171" s="592" t="s">
        <v>26</v>
      </c>
      <c r="L171" s="593" t="str">
        <f>IF($D$168="Y/T","Isi Sasaran",IF($E$168=0,0,IF(K171="Y",1,IF(K171="T",0,"Isi Dulu"))))</f>
        <v>Isi Sasaran</v>
      </c>
      <c r="M171" s="849"/>
      <c r="N171" s="852"/>
      <c r="O171" s="517"/>
      <c r="P171" s="517"/>
      <c r="Q171" s="517"/>
      <c r="R171" s="517"/>
    </row>
    <row r="172" spans="2:18" s="527" customFormat="1" ht="15.75">
      <c r="B172" s="838"/>
      <c r="C172" s="841"/>
      <c r="D172" s="859"/>
      <c r="E172" s="856"/>
      <c r="F172" s="569">
        <v>5</v>
      </c>
      <c r="G172" s="570"/>
      <c r="H172" s="599" t="str">
        <f t="shared" ref="H172:H207" si="3">IF(OR(J172="Isi Dulu",L172="Isi Dulu",J172="Isi Sasaran",L172="Isi Sasaran"),"Belum Diisi",IF(SUM(J172,L172)=2,1,IF(SUM(J172,L172)=1,0,IF(SUM(J172,L172)=0,0,"Error"))))</f>
        <v>Belum Diisi</v>
      </c>
      <c r="I172" s="595" t="s">
        <v>26</v>
      </c>
      <c r="J172" s="596" t="str">
        <f>IF($D$168="Y/T","Isi Sasaran",IF($E$168=0,0,IF(I172="Y",1,IF(I172="T",0,"Isi Dulu"))))</f>
        <v>Isi Sasaran</v>
      </c>
      <c r="K172" s="595" t="s">
        <v>26</v>
      </c>
      <c r="L172" s="596" t="str">
        <f>IF($D$168="Y/T","Isi Sasaran",IF($E$168=0,0,IF(K172="Y",1,IF(K172="T",0,"Isi Dulu"))))</f>
        <v>Isi Sasaran</v>
      </c>
      <c r="M172" s="850"/>
      <c r="N172" s="853"/>
      <c r="O172" s="517"/>
      <c r="P172" s="517"/>
      <c r="Q172" s="517"/>
      <c r="R172" s="517"/>
    </row>
    <row r="173" spans="2:18" s="527" customFormat="1" ht="15.75">
      <c r="B173" s="836">
        <v>14</v>
      </c>
      <c r="C173" s="839"/>
      <c r="D173" s="857" t="s">
        <v>26</v>
      </c>
      <c r="E173" s="854" t="str">
        <f>IF(D173="Y",1,IF(D173="T",0,IF(D173="Y/T","Belum diisi","Error")))</f>
        <v>Belum diisi</v>
      </c>
      <c r="F173" s="528">
        <v>1</v>
      </c>
      <c r="G173" s="529"/>
      <c r="H173" s="600" t="str">
        <f t="shared" si="3"/>
        <v>Belum Diisi</v>
      </c>
      <c r="I173" s="590" t="s">
        <v>26</v>
      </c>
      <c r="J173" s="591" t="str">
        <f>IF($D$173="Y/T","Isi Sasaran",IF($E$173=0,0,IF(I173="Y",1,IF(I173="T",0,"Isi Dulu"))))</f>
        <v>Isi Sasaran</v>
      </c>
      <c r="K173" s="590" t="s">
        <v>26</v>
      </c>
      <c r="L173" s="591" t="str">
        <f>IF($D$173="Y/T","Isi Sasaran",IF($E$173=0,0,IF(K173="Y",1,IF(K173="T",0,"Isi Dulu"))))</f>
        <v>Isi Sasaran</v>
      </c>
      <c r="M173" s="848" t="s">
        <v>26</v>
      </c>
      <c r="N173" s="851" t="str">
        <f>IF(M173="Y",1,IF(M173="T",0,IF(M173="Y/T","Belum diisi","Error")))</f>
        <v>Belum diisi</v>
      </c>
      <c r="O173" s="517"/>
      <c r="P173" s="517"/>
      <c r="Q173" s="517"/>
      <c r="R173" s="517"/>
    </row>
    <row r="174" spans="2:18" s="527" customFormat="1" ht="15.75">
      <c r="B174" s="837"/>
      <c r="C174" s="840"/>
      <c r="D174" s="858"/>
      <c r="E174" s="855"/>
      <c r="F174" s="549">
        <v>2</v>
      </c>
      <c r="G174" s="550"/>
      <c r="H174" s="598" t="str">
        <f t="shared" si="3"/>
        <v>Belum Diisi</v>
      </c>
      <c r="I174" s="592" t="s">
        <v>26</v>
      </c>
      <c r="J174" s="593" t="str">
        <f>IF($D$173="Y/T","Isi Sasaran",IF($E$173=0,0,IF(I174="Y",1,IF(I174="T",0,"Isi Dulu"))))</f>
        <v>Isi Sasaran</v>
      </c>
      <c r="K174" s="592" t="s">
        <v>26</v>
      </c>
      <c r="L174" s="593" t="str">
        <f>IF($D$173="Y/T","Isi Sasaran",IF($E$173=0,0,IF(K174="Y",1,IF(K174="T",0,"Isi Dulu"))))</f>
        <v>Isi Sasaran</v>
      </c>
      <c r="M174" s="849"/>
      <c r="N174" s="852"/>
      <c r="O174" s="517"/>
      <c r="P174" s="517"/>
      <c r="Q174" s="517"/>
      <c r="R174" s="517"/>
    </row>
    <row r="175" spans="2:18" s="527" customFormat="1" ht="15.75">
      <c r="B175" s="837"/>
      <c r="C175" s="840"/>
      <c r="D175" s="858"/>
      <c r="E175" s="855"/>
      <c r="F175" s="549">
        <v>3</v>
      </c>
      <c r="G175" s="550"/>
      <c r="H175" s="598" t="str">
        <f t="shared" si="3"/>
        <v>Belum Diisi</v>
      </c>
      <c r="I175" s="592" t="s">
        <v>26</v>
      </c>
      <c r="J175" s="593" t="str">
        <f>IF($D$173="Y/T","Isi Sasaran",IF($E$173=0,0,IF(I175="Y",1,IF(I175="T",0,"Isi Dulu"))))</f>
        <v>Isi Sasaran</v>
      </c>
      <c r="K175" s="592" t="s">
        <v>26</v>
      </c>
      <c r="L175" s="593" t="str">
        <f>IF($D$173="Y/T","Isi Sasaran",IF($E$173=0,0,IF(K175="Y",1,IF(K175="T",0,"Isi Dulu"))))</f>
        <v>Isi Sasaran</v>
      </c>
      <c r="M175" s="849"/>
      <c r="N175" s="852"/>
      <c r="O175" s="517"/>
      <c r="P175" s="517"/>
      <c r="Q175" s="517"/>
      <c r="R175" s="517"/>
    </row>
    <row r="176" spans="2:18" s="527" customFormat="1" ht="15.75">
      <c r="B176" s="837"/>
      <c r="C176" s="840"/>
      <c r="D176" s="858"/>
      <c r="E176" s="855"/>
      <c r="F176" s="549">
        <v>4</v>
      </c>
      <c r="G176" s="550"/>
      <c r="H176" s="598" t="str">
        <f t="shared" si="3"/>
        <v>Belum Diisi</v>
      </c>
      <c r="I176" s="592" t="s">
        <v>26</v>
      </c>
      <c r="J176" s="593" t="str">
        <f>IF($D$173="Y/T","Isi Sasaran",IF($E$173=0,0,IF(I176="Y",1,IF(I176="T",0,"Isi Dulu"))))</f>
        <v>Isi Sasaran</v>
      </c>
      <c r="K176" s="592" t="s">
        <v>26</v>
      </c>
      <c r="L176" s="593" t="str">
        <f>IF($D$173="Y/T","Isi Sasaran",IF($E$173=0,0,IF(K176="Y",1,IF(K176="T",0,"Isi Dulu"))))</f>
        <v>Isi Sasaran</v>
      </c>
      <c r="M176" s="849"/>
      <c r="N176" s="852"/>
      <c r="O176" s="517"/>
      <c r="P176" s="517"/>
      <c r="Q176" s="517"/>
      <c r="R176" s="517"/>
    </row>
    <row r="177" spans="2:18" s="527" customFormat="1" ht="15.75">
      <c r="B177" s="838"/>
      <c r="C177" s="841"/>
      <c r="D177" s="859"/>
      <c r="E177" s="856"/>
      <c r="F177" s="569">
        <v>5</v>
      </c>
      <c r="G177" s="570"/>
      <c r="H177" s="599" t="str">
        <f t="shared" si="3"/>
        <v>Belum Diisi</v>
      </c>
      <c r="I177" s="595" t="s">
        <v>26</v>
      </c>
      <c r="J177" s="596" t="str">
        <f>IF($D$173="Y/T","Isi Sasaran",IF($E$173=0,0,IF(I177="Y",1,IF(I177="T",0,"Isi Dulu"))))</f>
        <v>Isi Sasaran</v>
      </c>
      <c r="K177" s="595" t="s">
        <v>26</v>
      </c>
      <c r="L177" s="596" t="str">
        <f>IF($D$173="Y/T","Isi Sasaran",IF($E$173=0,0,IF(K177="Y",1,IF(K177="T",0,"Isi Dulu"))))</f>
        <v>Isi Sasaran</v>
      </c>
      <c r="M177" s="850"/>
      <c r="N177" s="853"/>
      <c r="O177" s="517"/>
      <c r="P177" s="517"/>
      <c r="Q177" s="517"/>
      <c r="R177" s="517"/>
    </row>
    <row r="178" spans="2:18" s="527" customFormat="1" ht="15.75">
      <c r="B178" s="836">
        <v>15</v>
      </c>
      <c r="C178" s="839"/>
      <c r="D178" s="857" t="s">
        <v>26</v>
      </c>
      <c r="E178" s="854" t="str">
        <f>IF(D178="Y",1,IF(D178="T",0,IF(D178="Y/T","Belum diisi","Error")))</f>
        <v>Belum diisi</v>
      </c>
      <c r="F178" s="528">
        <v>1</v>
      </c>
      <c r="G178" s="529"/>
      <c r="H178" s="600" t="str">
        <f t="shared" si="3"/>
        <v>Belum Diisi</v>
      </c>
      <c r="I178" s="590" t="s">
        <v>26</v>
      </c>
      <c r="J178" s="591" t="str">
        <f>IF($D$178="Y/T","Isi Sasaran",IF($E$178=0,0,IF(I178="Y",1,IF(I178="T",0,"Isi Dulu"))))</f>
        <v>Isi Sasaran</v>
      </c>
      <c r="K178" s="590" t="s">
        <v>26</v>
      </c>
      <c r="L178" s="591" t="str">
        <f>IF($D$178="Y/T","Isi Sasaran",IF($E$178=0,0,IF(K178="Y",1,IF(K178="T",0,"Isi Dulu"))))</f>
        <v>Isi Sasaran</v>
      </c>
      <c r="M178" s="848" t="s">
        <v>26</v>
      </c>
      <c r="N178" s="851" t="str">
        <f>IF(M178="Y",1,IF(M178="T",0,IF(M178="Y/T","Belum diisi","Error")))</f>
        <v>Belum diisi</v>
      </c>
      <c r="O178" s="517"/>
      <c r="P178" s="517"/>
      <c r="Q178" s="517"/>
      <c r="R178" s="517"/>
    </row>
    <row r="179" spans="2:18" s="527" customFormat="1" ht="15.75">
      <c r="B179" s="837"/>
      <c r="C179" s="840"/>
      <c r="D179" s="858"/>
      <c r="E179" s="855"/>
      <c r="F179" s="549">
        <v>2</v>
      </c>
      <c r="G179" s="550"/>
      <c r="H179" s="598" t="str">
        <f t="shared" si="3"/>
        <v>Belum Diisi</v>
      </c>
      <c r="I179" s="592" t="s">
        <v>26</v>
      </c>
      <c r="J179" s="593" t="str">
        <f>IF($D$178="Y/T","Isi Sasaran",IF($E$178=0,0,IF(I179="Y",1,IF(I179="T",0,"Isi Dulu"))))</f>
        <v>Isi Sasaran</v>
      </c>
      <c r="K179" s="592" t="s">
        <v>26</v>
      </c>
      <c r="L179" s="593" t="str">
        <f>IF($D$178="Y/T","Isi Sasaran",IF($E$178=0,0,IF(K179="Y",1,IF(K179="T",0,"Isi Dulu"))))</f>
        <v>Isi Sasaran</v>
      </c>
      <c r="M179" s="849"/>
      <c r="N179" s="852"/>
      <c r="O179" s="517"/>
      <c r="P179" s="517"/>
      <c r="Q179" s="517"/>
      <c r="R179" s="517"/>
    </row>
    <row r="180" spans="2:18" s="527" customFormat="1" ht="15.75">
      <c r="B180" s="837"/>
      <c r="C180" s="840"/>
      <c r="D180" s="858"/>
      <c r="E180" s="855"/>
      <c r="F180" s="549">
        <v>3</v>
      </c>
      <c r="G180" s="550"/>
      <c r="H180" s="598" t="str">
        <f t="shared" si="3"/>
        <v>Belum Diisi</v>
      </c>
      <c r="I180" s="592" t="s">
        <v>26</v>
      </c>
      <c r="J180" s="593" t="str">
        <f>IF($D$178="Y/T","Isi Sasaran",IF($E$178=0,0,IF(I180="Y",1,IF(I180="T",0,"Isi Dulu"))))</f>
        <v>Isi Sasaran</v>
      </c>
      <c r="K180" s="592" t="s">
        <v>26</v>
      </c>
      <c r="L180" s="593" t="str">
        <f>IF($D$178="Y/T","Isi Sasaran",IF($E$178=0,0,IF(K180="Y",1,IF(K180="T",0,"Isi Dulu"))))</f>
        <v>Isi Sasaran</v>
      </c>
      <c r="M180" s="849"/>
      <c r="N180" s="852"/>
      <c r="O180" s="517"/>
      <c r="P180" s="517"/>
      <c r="Q180" s="517"/>
      <c r="R180" s="517"/>
    </row>
    <row r="181" spans="2:18" s="527" customFormat="1" ht="15.75">
      <c r="B181" s="837"/>
      <c r="C181" s="840"/>
      <c r="D181" s="858"/>
      <c r="E181" s="855"/>
      <c r="F181" s="549">
        <v>4</v>
      </c>
      <c r="G181" s="550"/>
      <c r="H181" s="598" t="str">
        <f t="shared" si="3"/>
        <v>Belum Diisi</v>
      </c>
      <c r="I181" s="592" t="s">
        <v>26</v>
      </c>
      <c r="J181" s="593" t="str">
        <f>IF($D$178="Y/T","Isi Sasaran",IF($E$178=0,0,IF(I181="Y",1,IF(I181="T",0,"Isi Dulu"))))</f>
        <v>Isi Sasaran</v>
      </c>
      <c r="K181" s="592" t="s">
        <v>26</v>
      </c>
      <c r="L181" s="593" t="str">
        <f>IF($D$178="Y/T","Isi Sasaran",IF($E$178=0,0,IF(K181="Y",1,IF(K181="T",0,"Isi Dulu"))))</f>
        <v>Isi Sasaran</v>
      </c>
      <c r="M181" s="849"/>
      <c r="N181" s="852"/>
      <c r="O181" s="517"/>
      <c r="P181" s="517"/>
      <c r="Q181" s="517"/>
      <c r="R181" s="517"/>
    </row>
    <row r="182" spans="2:18" s="527" customFormat="1" ht="15.75">
      <c r="B182" s="838"/>
      <c r="C182" s="841"/>
      <c r="D182" s="859"/>
      <c r="E182" s="856"/>
      <c r="F182" s="569">
        <v>5</v>
      </c>
      <c r="G182" s="570"/>
      <c r="H182" s="599" t="str">
        <f t="shared" si="3"/>
        <v>Belum Diisi</v>
      </c>
      <c r="I182" s="595" t="s">
        <v>26</v>
      </c>
      <c r="J182" s="596" t="str">
        <f>IF($D$178="Y/T","Isi Sasaran",IF($E$178=0,0,IF(I182="Y",1,IF(I182="T",0,"Isi Dulu"))))</f>
        <v>Isi Sasaran</v>
      </c>
      <c r="K182" s="595" t="s">
        <v>26</v>
      </c>
      <c r="L182" s="596" t="str">
        <f>IF($D$178="Y/T","Isi Sasaran",IF($E$178=0,0,IF(K182="Y",1,IF(K182="T",0,"Isi Dulu"))))</f>
        <v>Isi Sasaran</v>
      </c>
      <c r="M182" s="850"/>
      <c r="N182" s="853"/>
      <c r="O182" s="517"/>
      <c r="P182" s="517"/>
      <c r="Q182" s="517"/>
      <c r="R182" s="517"/>
    </row>
    <row r="183" spans="2:18" s="527" customFormat="1" ht="15.75">
      <c r="B183" s="836">
        <v>16</v>
      </c>
      <c r="C183" s="839"/>
      <c r="D183" s="857" t="s">
        <v>26</v>
      </c>
      <c r="E183" s="854" t="str">
        <f>IF(D183="Y",1,IF(D183="T",0,IF(D183="Y/T","Belum diisi","Error")))</f>
        <v>Belum diisi</v>
      </c>
      <c r="F183" s="528">
        <v>1</v>
      </c>
      <c r="G183" s="529"/>
      <c r="H183" s="600" t="str">
        <f t="shared" si="3"/>
        <v>Belum Diisi</v>
      </c>
      <c r="I183" s="590" t="s">
        <v>26</v>
      </c>
      <c r="J183" s="591" t="str">
        <f>IF($D$183="Y/T","Isi Sasaran",IF($E$183=0,0,IF(I183="Y",1,IF(I183="T",0,"Isi Dulu"))))</f>
        <v>Isi Sasaran</v>
      </c>
      <c r="K183" s="590" t="s">
        <v>26</v>
      </c>
      <c r="L183" s="591" t="str">
        <f>IF($D$183="Y/T","Isi Sasaran",IF($E$183=0,0,IF(K183="Y",1,IF(K183="T",0,"Isi Dulu"))))</f>
        <v>Isi Sasaran</v>
      </c>
      <c r="M183" s="848" t="s">
        <v>26</v>
      </c>
      <c r="N183" s="851" t="str">
        <f>IF(M183="Y",1,IF(M183="T",0,IF(M183="Y/T","Belum diisi","Error")))</f>
        <v>Belum diisi</v>
      </c>
      <c r="O183" s="517"/>
      <c r="P183" s="517"/>
      <c r="Q183" s="517"/>
      <c r="R183" s="517"/>
    </row>
    <row r="184" spans="2:18" s="527" customFormat="1" ht="15.75">
      <c r="B184" s="837"/>
      <c r="C184" s="840"/>
      <c r="D184" s="858"/>
      <c r="E184" s="855"/>
      <c r="F184" s="549">
        <v>2</v>
      </c>
      <c r="G184" s="550"/>
      <c r="H184" s="598" t="str">
        <f t="shared" si="3"/>
        <v>Belum Diisi</v>
      </c>
      <c r="I184" s="592" t="s">
        <v>26</v>
      </c>
      <c r="J184" s="593" t="str">
        <f>IF($D$183="Y/T","Isi Sasaran",IF($E$183=0,0,IF(I184="Y",1,IF(I184="T",0,"Isi Dulu"))))</f>
        <v>Isi Sasaran</v>
      </c>
      <c r="K184" s="592" t="s">
        <v>26</v>
      </c>
      <c r="L184" s="593" t="str">
        <f>IF($D$183="Y/T","Isi Sasaran",IF($E$183=0,0,IF(K184="Y",1,IF(K184="T",0,"Isi Dulu"))))</f>
        <v>Isi Sasaran</v>
      </c>
      <c r="M184" s="849"/>
      <c r="N184" s="852"/>
      <c r="O184" s="517"/>
      <c r="P184" s="517"/>
      <c r="Q184" s="517"/>
      <c r="R184" s="517"/>
    </row>
    <row r="185" spans="2:18" s="527" customFormat="1" ht="15.75">
      <c r="B185" s="837"/>
      <c r="C185" s="840"/>
      <c r="D185" s="858"/>
      <c r="E185" s="855"/>
      <c r="F185" s="549">
        <v>3</v>
      </c>
      <c r="G185" s="550"/>
      <c r="H185" s="598" t="str">
        <f t="shared" si="3"/>
        <v>Belum Diisi</v>
      </c>
      <c r="I185" s="592" t="s">
        <v>26</v>
      </c>
      <c r="J185" s="593" t="str">
        <f>IF($D$183="Y/T","Isi Sasaran",IF($E$183=0,0,IF(I185="Y",1,IF(I185="T",0,"Isi Dulu"))))</f>
        <v>Isi Sasaran</v>
      </c>
      <c r="K185" s="592" t="s">
        <v>26</v>
      </c>
      <c r="L185" s="593" t="str">
        <f>IF($D$183="Y/T","Isi Sasaran",IF($E$183=0,0,IF(K185="Y",1,IF(K185="T",0,"Isi Dulu"))))</f>
        <v>Isi Sasaran</v>
      </c>
      <c r="M185" s="849"/>
      <c r="N185" s="852"/>
      <c r="O185" s="517"/>
      <c r="P185" s="517"/>
      <c r="Q185" s="517"/>
      <c r="R185" s="517"/>
    </row>
    <row r="186" spans="2:18" s="527" customFormat="1" ht="15.75">
      <c r="B186" s="837"/>
      <c r="C186" s="840"/>
      <c r="D186" s="858"/>
      <c r="E186" s="855"/>
      <c r="F186" s="549">
        <v>4</v>
      </c>
      <c r="G186" s="550"/>
      <c r="H186" s="598" t="str">
        <f t="shared" si="3"/>
        <v>Belum Diisi</v>
      </c>
      <c r="I186" s="592" t="s">
        <v>26</v>
      </c>
      <c r="J186" s="593" t="str">
        <f>IF($D$183="Y/T","Isi Sasaran",IF($E$183=0,0,IF(I186="Y",1,IF(I186="T",0,"Isi Dulu"))))</f>
        <v>Isi Sasaran</v>
      </c>
      <c r="K186" s="592" t="s">
        <v>26</v>
      </c>
      <c r="L186" s="593" t="str">
        <f>IF($D$183="Y/T","Isi Sasaran",IF($E$183=0,0,IF(K186="Y",1,IF(K186="T",0,"Isi Dulu"))))</f>
        <v>Isi Sasaran</v>
      </c>
      <c r="M186" s="849"/>
      <c r="N186" s="852"/>
      <c r="O186" s="517"/>
      <c r="P186" s="517"/>
      <c r="Q186" s="517"/>
      <c r="R186" s="517"/>
    </row>
    <row r="187" spans="2:18" s="527" customFormat="1" ht="15.75">
      <c r="B187" s="838"/>
      <c r="C187" s="841"/>
      <c r="D187" s="859"/>
      <c r="E187" s="856"/>
      <c r="F187" s="569">
        <v>5</v>
      </c>
      <c r="G187" s="570"/>
      <c r="H187" s="599" t="str">
        <f t="shared" si="3"/>
        <v>Belum Diisi</v>
      </c>
      <c r="I187" s="595" t="s">
        <v>26</v>
      </c>
      <c r="J187" s="596" t="str">
        <f>IF($D$183="Y/T","Isi Sasaran",IF($E$183=0,0,IF(I187="Y",1,IF(I187="T",0,"Isi Dulu"))))</f>
        <v>Isi Sasaran</v>
      </c>
      <c r="K187" s="595" t="s">
        <v>26</v>
      </c>
      <c r="L187" s="596" t="str">
        <f>IF($D$183="Y/T","Isi Sasaran",IF($E$183=0,0,IF(K187="Y",1,IF(K187="T",0,"Isi Dulu"))))</f>
        <v>Isi Sasaran</v>
      </c>
      <c r="M187" s="850"/>
      <c r="N187" s="853"/>
      <c r="O187" s="517"/>
      <c r="P187" s="517"/>
      <c r="Q187" s="517"/>
      <c r="R187" s="517"/>
    </row>
    <row r="188" spans="2:18" s="527" customFormat="1" ht="15.75">
      <c r="B188" s="836">
        <v>17</v>
      </c>
      <c r="C188" s="839"/>
      <c r="D188" s="857" t="s">
        <v>26</v>
      </c>
      <c r="E188" s="854" t="str">
        <f>IF(D188="Y",1,IF(D188="T",0,IF(D188="Y/T","Belum diisi","Error")))</f>
        <v>Belum diisi</v>
      </c>
      <c r="F188" s="528">
        <v>1</v>
      </c>
      <c r="G188" s="529"/>
      <c r="H188" s="600" t="str">
        <f t="shared" si="3"/>
        <v>Belum Diisi</v>
      </c>
      <c r="I188" s="590" t="s">
        <v>26</v>
      </c>
      <c r="J188" s="591" t="str">
        <f>IF($D$188="Y/T","Isi Sasaran",IF($E$188=0,0,IF(I188="Y",1,IF(I188="T",0,"Isi Dulu"))))</f>
        <v>Isi Sasaran</v>
      </c>
      <c r="K188" s="590" t="s">
        <v>26</v>
      </c>
      <c r="L188" s="591" t="str">
        <f>IF($D$188="Y/T","Isi Sasaran",IF($E$188=0,0,IF(K188="Y",1,IF(K188="T",0,"Isi Dulu"))))</f>
        <v>Isi Sasaran</v>
      </c>
      <c r="M188" s="848" t="s">
        <v>26</v>
      </c>
      <c r="N188" s="851" t="str">
        <f>IF(M188="Y",1,IF(M188="T",0,IF(M188="Y/T","Belum diisi","Error")))</f>
        <v>Belum diisi</v>
      </c>
      <c r="O188" s="517"/>
      <c r="P188" s="517"/>
      <c r="Q188" s="517"/>
      <c r="R188" s="517"/>
    </row>
    <row r="189" spans="2:18" s="527" customFormat="1" ht="15.75">
      <c r="B189" s="837"/>
      <c r="C189" s="840"/>
      <c r="D189" s="858"/>
      <c r="E189" s="855"/>
      <c r="F189" s="549">
        <v>2</v>
      </c>
      <c r="G189" s="550"/>
      <c r="H189" s="598" t="str">
        <f t="shared" si="3"/>
        <v>Belum Diisi</v>
      </c>
      <c r="I189" s="592" t="s">
        <v>26</v>
      </c>
      <c r="J189" s="593" t="str">
        <f>IF($D$188="Y/T","Isi Sasaran",IF($E$188=0,0,IF(I189="Y",1,IF(I189="T",0,"Isi Dulu"))))</f>
        <v>Isi Sasaran</v>
      </c>
      <c r="K189" s="592" t="s">
        <v>26</v>
      </c>
      <c r="L189" s="593" t="str">
        <f>IF($D$188="Y/T","Isi Sasaran",IF($E$188=0,0,IF(K189="Y",1,IF(K189="T",0,"Isi Dulu"))))</f>
        <v>Isi Sasaran</v>
      </c>
      <c r="M189" s="849"/>
      <c r="N189" s="852"/>
      <c r="O189" s="517"/>
      <c r="P189" s="517"/>
      <c r="Q189" s="517"/>
      <c r="R189" s="517"/>
    </row>
    <row r="190" spans="2:18" s="527" customFormat="1" ht="15.75">
      <c r="B190" s="837"/>
      <c r="C190" s="840"/>
      <c r="D190" s="858"/>
      <c r="E190" s="855"/>
      <c r="F190" s="549">
        <v>3</v>
      </c>
      <c r="G190" s="550"/>
      <c r="H190" s="598" t="str">
        <f t="shared" si="3"/>
        <v>Belum Diisi</v>
      </c>
      <c r="I190" s="592" t="s">
        <v>26</v>
      </c>
      <c r="J190" s="593" t="str">
        <f>IF($D$188="Y/T","Isi Sasaran",IF($E$188=0,0,IF(I190="Y",1,IF(I190="T",0,"Isi Dulu"))))</f>
        <v>Isi Sasaran</v>
      </c>
      <c r="K190" s="592" t="s">
        <v>26</v>
      </c>
      <c r="L190" s="593" t="str">
        <f>IF($D$188="Y/T","Isi Sasaran",IF($E$188=0,0,IF(K190="Y",1,IF(K190="T",0,"Isi Dulu"))))</f>
        <v>Isi Sasaran</v>
      </c>
      <c r="M190" s="849"/>
      <c r="N190" s="852"/>
      <c r="O190" s="517"/>
      <c r="P190" s="517"/>
      <c r="Q190" s="517"/>
      <c r="R190" s="517"/>
    </row>
    <row r="191" spans="2:18" s="527" customFormat="1" ht="15.75">
      <c r="B191" s="837"/>
      <c r="C191" s="840"/>
      <c r="D191" s="858"/>
      <c r="E191" s="855"/>
      <c r="F191" s="549">
        <v>4</v>
      </c>
      <c r="G191" s="550"/>
      <c r="H191" s="598" t="str">
        <f t="shared" si="3"/>
        <v>Belum Diisi</v>
      </c>
      <c r="I191" s="592" t="s">
        <v>26</v>
      </c>
      <c r="J191" s="593" t="str">
        <f>IF($D$188="Y/T","Isi Sasaran",IF($E$188=0,0,IF(I191="Y",1,IF(I191="T",0,"Isi Dulu"))))</f>
        <v>Isi Sasaran</v>
      </c>
      <c r="K191" s="592" t="s">
        <v>26</v>
      </c>
      <c r="L191" s="593" t="str">
        <f>IF($D$188="Y/T","Isi Sasaran",IF($E$188=0,0,IF(K191="Y",1,IF(K191="T",0,"Isi Dulu"))))</f>
        <v>Isi Sasaran</v>
      </c>
      <c r="M191" s="849"/>
      <c r="N191" s="852"/>
      <c r="O191" s="517"/>
      <c r="P191" s="517"/>
      <c r="Q191" s="517"/>
      <c r="R191" s="517"/>
    </row>
    <row r="192" spans="2:18" s="527" customFormat="1" ht="15.75">
      <c r="B192" s="838"/>
      <c r="C192" s="841"/>
      <c r="D192" s="859"/>
      <c r="E192" s="856"/>
      <c r="F192" s="569">
        <v>5</v>
      </c>
      <c r="G192" s="570"/>
      <c r="H192" s="599" t="str">
        <f t="shared" si="3"/>
        <v>Belum Diisi</v>
      </c>
      <c r="I192" s="595" t="s">
        <v>26</v>
      </c>
      <c r="J192" s="596" t="str">
        <f>IF($D$188="Y/T","Isi Sasaran",IF($E$188=0,0,IF(I192="Y",1,IF(I192="T",0,"Isi Dulu"))))</f>
        <v>Isi Sasaran</v>
      </c>
      <c r="K192" s="595" t="s">
        <v>26</v>
      </c>
      <c r="L192" s="596" t="str">
        <f>IF($D$188="Y/T","Isi Sasaran",IF($E$188=0,0,IF(K192="Y",1,IF(K192="T",0,"Isi Dulu"))))</f>
        <v>Isi Sasaran</v>
      </c>
      <c r="M192" s="850"/>
      <c r="N192" s="853"/>
      <c r="O192" s="517"/>
      <c r="P192" s="517"/>
      <c r="Q192" s="517"/>
      <c r="R192" s="517"/>
    </row>
    <row r="193" spans="2:18" s="527" customFormat="1" ht="15.75">
      <c r="B193" s="836">
        <v>18</v>
      </c>
      <c r="C193" s="839"/>
      <c r="D193" s="857" t="s">
        <v>26</v>
      </c>
      <c r="E193" s="854" t="str">
        <f>IF(D193="Y",1,IF(D193="T",0,IF(D193="Y/T","Belum diisi","Error")))</f>
        <v>Belum diisi</v>
      </c>
      <c r="F193" s="528">
        <v>1</v>
      </c>
      <c r="G193" s="529"/>
      <c r="H193" s="600" t="str">
        <f t="shared" si="3"/>
        <v>Belum Diisi</v>
      </c>
      <c r="I193" s="590" t="s">
        <v>26</v>
      </c>
      <c r="J193" s="591" t="str">
        <f>IF($D$193="Y/T","Isi Sasaran",IF($E$193=0,0,IF(I193="Y",1,IF(I193="T",0,"Isi Dulu"))))</f>
        <v>Isi Sasaran</v>
      </c>
      <c r="K193" s="590" t="s">
        <v>26</v>
      </c>
      <c r="L193" s="591" t="str">
        <f>IF($D$193="Y/T","Isi Sasaran",IF($E$193=0,0,IF(K193="Y",1,IF(K193="T",0,"Isi Dulu"))))</f>
        <v>Isi Sasaran</v>
      </c>
      <c r="M193" s="848" t="s">
        <v>26</v>
      </c>
      <c r="N193" s="851" t="str">
        <f>IF(M193="Y",1,IF(M193="T",0,IF(M193="Y/T","Belum diisi","Error")))</f>
        <v>Belum diisi</v>
      </c>
      <c r="O193" s="517"/>
      <c r="P193" s="517"/>
      <c r="Q193" s="517"/>
      <c r="R193" s="517"/>
    </row>
    <row r="194" spans="2:18" s="527" customFormat="1" ht="15.75">
      <c r="B194" s="837"/>
      <c r="C194" s="840"/>
      <c r="D194" s="858"/>
      <c r="E194" s="855"/>
      <c r="F194" s="549">
        <v>2</v>
      </c>
      <c r="G194" s="550"/>
      <c r="H194" s="598" t="str">
        <f t="shared" si="3"/>
        <v>Belum Diisi</v>
      </c>
      <c r="I194" s="592" t="s">
        <v>26</v>
      </c>
      <c r="J194" s="593" t="str">
        <f>IF($D$193="Y/T","Isi Sasaran",IF($E$193=0,0,IF(I194="Y",1,IF(I194="T",0,"Isi Dulu"))))</f>
        <v>Isi Sasaran</v>
      </c>
      <c r="K194" s="592" t="s">
        <v>26</v>
      </c>
      <c r="L194" s="593" t="str">
        <f>IF($D$193="Y/T","Isi Sasaran",IF($E$193=0,0,IF(K194="Y",1,IF(K194="T",0,"Isi Dulu"))))</f>
        <v>Isi Sasaran</v>
      </c>
      <c r="M194" s="849"/>
      <c r="N194" s="852"/>
      <c r="O194" s="517"/>
      <c r="P194" s="517"/>
      <c r="Q194" s="517"/>
      <c r="R194" s="517"/>
    </row>
    <row r="195" spans="2:18" s="527" customFormat="1" ht="15.75">
      <c r="B195" s="837"/>
      <c r="C195" s="840"/>
      <c r="D195" s="858"/>
      <c r="E195" s="855"/>
      <c r="F195" s="549">
        <v>3</v>
      </c>
      <c r="G195" s="550"/>
      <c r="H195" s="598" t="str">
        <f t="shared" si="3"/>
        <v>Belum Diisi</v>
      </c>
      <c r="I195" s="592" t="s">
        <v>26</v>
      </c>
      <c r="J195" s="593" t="str">
        <f>IF($D$193="Y/T","Isi Sasaran",IF($E$193=0,0,IF(I195="Y",1,IF(I195="T",0,"Isi Dulu"))))</f>
        <v>Isi Sasaran</v>
      </c>
      <c r="K195" s="592" t="s">
        <v>26</v>
      </c>
      <c r="L195" s="593" t="str">
        <f>IF($D$193="Y/T","Isi Sasaran",IF($E$193=0,0,IF(K195="Y",1,IF(K195="T",0,"Isi Dulu"))))</f>
        <v>Isi Sasaran</v>
      </c>
      <c r="M195" s="849"/>
      <c r="N195" s="852"/>
      <c r="O195" s="517"/>
      <c r="P195" s="517"/>
      <c r="Q195" s="517"/>
      <c r="R195" s="517"/>
    </row>
    <row r="196" spans="2:18" s="527" customFormat="1" ht="15.75">
      <c r="B196" s="837"/>
      <c r="C196" s="840"/>
      <c r="D196" s="858"/>
      <c r="E196" s="855"/>
      <c r="F196" s="549">
        <v>4</v>
      </c>
      <c r="G196" s="550"/>
      <c r="H196" s="598" t="str">
        <f t="shared" si="3"/>
        <v>Belum Diisi</v>
      </c>
      <c r="I196" s="592" t="s">
        <v>26</v>
      </c>
      <c r="J196" s="593" t="str">
        <f>IF($D$193="Y/T","Isi Sasaran",IF($E$193=0,0,IF(I196="Y",1,IF(I196="T",0,"Isi Dulu"))))</f>
        <v>Isi Sasaran</v>
      </c>
      <c r="K196" s="592" t="s">
        <v>26</v>
      </c>
      <c r="L196" s="593" t="str">
        <f>IF($D$193="Y/T","Isi Sasaran",IF($E$193=0,0,IF(K196="Y",1,IF(K196="T",0,"Isi Dulu"))))</f>
        <v>Isi Sasaran</v>
      </c>
      <c r="M196" s="849"/>
      <c r="N196" s="852"/>
      <c r="O196" s="517"/>
      <c r="P196" s="517"/>
      <c r="Q196" s="517"/>
      <c r="R196" s="517"/>
    </row>
    <row r="197" spans="2:18" s="527" customFormat="1" ht="15.75">
      <c r="B197" s="838"/>
      <c r="C197" s="841"/>
      <c r="D197" s="859"/>
      <c r="E197" s="856"/>
      <c r="F197" s="569">
        <v>5</v>
      </c>
      <c r="G197" s="570"/>
      <c r="H197" s="599" t="str">
        <f t="shared" si="3"/>
        <v>Belum Diisi</v>
      </c>
      <c r="I197" s="595" t="s">
        <v>26</v>
      </c>
      <c r="J197" s="596" t="str">
        <f>IF($D$193="Y/T","Isi Sasaran",IF($E$193=0,0,IF(I197="Y",1,IF(I197="T",0,"Isi Dulu"))))</f>
        <v>Isi Sasaran</v>
      </c>
      <c r="K197" s="595" t="s">
        <v>26</v>
      </c>
      <c r="L197" s="596" t="str">
        <f>IF($D$193="Y/T","Isi Sasaran",IF($E$193=0,0,IF(K197="Y",1,IF(K197="T",0,"Isi Dulu"))))</f>
        <v>Isi Sasaran</v>
      </c>
      <c r="M197" s="850"/>
      <c r="N197" s="853"/>
      <c r="O197" s="517"/>
      <c r="P197" s="517"/>
      <c r="Q197" s="517"/>
      <c r="R197" s="517"/>
    </row>
    <row r="198" spans="2:18" s="527" customFormat="1" ht="15.75">
      <c r="B198" s="836">
        <v>19</v>
      </c>
      <c r="C198" s="839"/>
      <c r="D198" s="857" t="s">
        <v>26</v>
      </c>
      <c r="E198" s="854" t="str">
        <f>IF(D198="Y",1,IF(D198="T",0,IF(D198="Y/T","Belum diisi","Error")))</f>
        <v>Belum diisi</v>
      </c>
      <c r="F198" s="528">
        <v>1</v>
      </c>
      <c r="G198" s="529"/>
      <c r="H198" s="600" t="str">
        <f t="shared" si="3"/>
        <v>Belum Diisi</v>
      </c>
      <c r="I198" s="590" t="s">
        <v>26</v>
      </c>
      <c r="J198" s="591" t="str">
        <f>IF($D$198="Y/T","Isi Sasaran",IF($E$198=0,0,IF(I198="Y",1,IF(I198="T",0,"Isi Dulu"))))</f>
        <v>Isi Sasaran</v>
      </c>
      <c r="K198" s="590" t="s">
        <v>26</v>
      </c>
      <c r="L198" s="591" t="str">
        <f>IF($D$198="Y/T","Isi Sasaran",IF($E$198=0,0,IF(K198="Y",1,IF(K198="T",0,"Isi Dulu"))))</f>
        <v>Isi Sasaran</v>
      </c>
      <c r="M198" s="848" t="s">
        <v>26</v>
      </c>
      <c r="N198" s="851" t="str">
        <f>IF(M198="Y",1,IF(M198="T",0,IF(M198="Y/T","Belum diisi","Error")))</f>
        <v>Belum diisi</v>
      </c>
      <c r="O198" s="517"/>
      <c r="P198" s="517"/>
      <c r="Q198" s="517"/>
      <c r="R198" s="517"/>
    </row>
    <row r="199" spans="2:18" s="527" customFormat="1" ht="15.75">
      <c r="B199" s="837"/>
      <c r="C199" s="840"/>
      <c r="D199" s="858"/>
      <c r="E199" s="855"/>
      <c r="F199" s="549">
        <v>2</v>
      </c>
      <c r="G199" s="550"/>
      <c r="H199" s="598" t="str">
        <f t="shared" si="3"/>
        <v>Belum Diisi</v>
      </c>
      <c r="I199" s="592" t="s">
        <v>26</v>
      </c>
      <c r="J199" s="593" t="str">
        <f>IF($D$198="Y/T","Isi Sasaran",IF($E$198=0,0,IF(I199="Y",1,IF(I199="T",0,"Isi Dulu"))))</f>
        <v>Isi Sasaran</v>
      </c>
      <c r="K199" s="592" t="s">
        <v>26</v>
      </c>
      <c r="L199" s="593" t="str">
        <f>IF($D$198="Y/T","Isi Sasaran",IF($E$198=0,0,IF(K199="Y",1,IF(K199="T",0,"Isi Dulu"))))</f>
        <v>Isi Sasaran</v>
      </c>
      <c r="M199" s="849"/>
      <c r="N199" s="852"/>
      <c r="O199" s="517"/>
      <c r="P199" s="517"/>
      <c r="Q199" s="517"/>
      <c r="R199" s="517"/>
    </row>
    <row r="200" spans="2:18" s="527" customFormat="1" ht="15.75">
      <c r="B200" s="837"/>
      <c r="C200" s="840"/>
      <c r="D200" s="858"/>
      <c r="E200" s="855"/>
      <c r="F200" s="549">
        <v>3</v>
      </c>
      <c r="G200" s="550"/>
      <c r="H200" s="598" t="str">
        <f t="shared" si="3"/>
        <v>Belum Diisi</v>
      </c>
      <c r="I200" s="592" t="s">
        <v>26</v>
      </c>
      <c r="J200" s="593" t="str">
        <f>IF($D$198="Y/T","Isi Sasaran",IF($E$198=0,0,IF(I200="Y",1,IF(I200="T",0,"Isi Dulu"))))</f>
        <v>Isi Sasaran</v>
      </c>
      <c r="K200" s="592" t="s">
        <v>26</v>
      </c>
      <c r="L200" s="593" t="str">
        <f>IF($D$198="Y/T","Isi Sasaran",IF($E$198=0,0,IF(K200="Y",1,IF(K200="T",0,"Isi Dulu"))))</f>
        <v>Isi Sasaran</v>
      </c>
      <c r="M200" s="849"/>
      <c r="N200" s="852"/>
      <c r="O200" s="517"/>
      <c r="P200" s="517"/>
      <c r="Q200" s="517"/>
      <c r="R200" s="517"/>
    </row>
    <row r="201" spans="2:18" s="527" customFormat="1" ht="15.75">
      <c r="B201" s="837"/>
      <c r="C201" s="840"/>
      <c r="D201" s="858"/>
      <c r="E201" s="855"/>
      <c r="F201" s="549">
        <v>4</v>
      </c>
      <c r="G201" s="550"/>
      <c r="H201" s="598" t="str">
        <f t="shared" si="3"/>
        <v>Belum Diisi</v>
      </c>
      <c r="I201" s="592" t="s">
        <v>26</v>
      </c>
      <c r="J201" s="593" t="str">
        <f>IF($D$198="Y/T","Isi Sasaran",IF($E$198=0,0,IF(I201="Y",1,IF(I201="T",0,"Isi Dulu"))))</f>
        <v>Isi Sasaran</v>
      </c>
      <c r="K201" s="592" t="s">
        <v>26</v>
      </c>
      <c r="L201" s="593" t="str">
        <f>IF($D$198="Y/T","Isi Sasaran",IF($E$198=0,0,IF(K201="Y",1,IF(K201="T",0,"Isi Dulu"))))</f>
        <v>Isi Sasaran</v>
      </c>
      <c r="M201" s="849"/>
      <c r="N201" s="852"/>
      <c r="O201" s="517"/>
      <c r="P201" s="517"/>
      <c r="Q201" s="517"/>
      <c r="R201" s="517"/>
    </row>
    <row r="202" spans="2:18" s="527" customFormat="1" ht="15.75">
      <c r="B202" s="838"/>
      <c r="C202" s="841"/>
      <c r="D202" s="859"/>
      <c r="E202" s="856"/>
      <c r="F202" s="569">
        <v>5</v>
      </c>
      <c r="G202" s="570"/>
      <c r="H202" s="599" t="str">
        <f t="shared" si="3"/>
        <v>Belum Diisi</v>
      </c>
      <c r="I202" s="595" t="s">
        <v>26</v>
      </c>
      <c r="J202" s="596" t="str">
        <f>IF($D$198="Y/T","Isi Sasaran",IF($E$198=0,0,IF(I202="Y",1,IF(I202="T",0,"Isi Dulu"))))</f>
        <v>Isi Sasaran</v>
      </c>
      <c r="K202" s="595" t="s">
        <v>26</v>
      </c>
      <c r="L202" s="596" t="str">
        <f>IF($D$198="Y/T","Isi Sasaran",IF($E$198=0,0,IF(K202="Y",1,IF(K202="T",0,"Isi Dulu"))))</f>
        <v>Isi Sasaran</v>
      </c>
      <c r="M202" s="850"/>
      <c r="N202" s="853"/>
      <c r="O202" s="517"/>
      <c r="P202" s="517"/>
      <c r="Q202" s="517"/>
      <c r="R202" s="517"/>
    </row>
    <row r="203" spans="2:18" s="527" customFormat="1" ht="15.75">
      <c r="B203" s="836">
        <v>20</v>
      </c>
      <c r="C203" s="839"/>
      <c r="D203" s="857" t="s">
        <v>26</v>
      </c>
      <c r="E203" s="854" t="str">
        <f>IF(D203="Y",1,IF(D203="T",0,IF(D203="Y/T","Belum diisi","Error")))</f>
        <v>Belum diisi</v>
      </c>
      <c r="F203" s="528">
        <v>1</v>
      </c>
      <c r="G203" s="529"/>
      <c r="H203" s="600" t="str">
        <f t="shared" si="3"/>
        <v>Belum Diisi</v>
      </c>
      <c r="I203" s="590" t="s">
        <v>26</v>
      </c>
      <c r="J203" s="591" t="str">
        <f>IF($D$203="Y/T","Isi Sasaran",IF($E$203=0,0,IF(I203="Y",1,IF(I203="T",0,"Isi Dulu"))))</f>
        <v>Isi Sasaran</v>
      </c>
      <c r="K203" s="590" t="s">
        <v>26</v>
      </c>
      <c r="L203" s="591" t="str">
        <f>IF($D$203="Y/T","Isi Sasaran",IF($E$203=0,0,IF(K203="Y",1,IF(K203="T",0,"Isi Dulu"))))</f>
        <v>Isi Sasaran</v>
      </c>
      <c r="M203" s="848" t="s">
        <v>26</v>
      </c>
      <c r="N203" s="851" t="str">
        <f>IF(M203="Y",1,IF(M203="T",0,IF(M203="Y/T","Belum diisi","Error")))</f>
        <v>Belum diisi</v>
      </c>
      <c r="O203" s="517"/>
      <c r="P203" s="517"/>
      <c r="Q203" s="517"/>
      <c r="R203" s="517"/>
    </row>
    <row r="204" spans="2:18" s="527" customFormat="1" ht="15.75">
      <c r="B204" s="837"/>
      <c r="C204" s="840"/>
      <c r="D204" s="858"/>
      <c r="E204" s="855"/>
      <c r="F204" s="549">
        <v>2</v>
      </c>
      <c r="G204" s="550"/>
      <c r="H204" s="598" t="str">
        <f t="shared" si="3"/>
        <v>Belum Diisi</v>
      </c>
      <c r="I204" s="592" t="s">
        <v>26</v>
      </c>
      <c r="J204" s="593" t="str">
        <f>IF($D$203="Y/T","Isi Sasaran",IF($E$203=0,0,IF(I204="Y",1,IF(I204="T",0,"Isi Dulu"))))</f>
        <v>Isi Sasaran</v>
      </c>
      <c r="K204" s="592" t="s">
        <v>26</v>
      </c>
      <c r="L204" s="593" t="str">
        <f>IF($D$203="Y/T","Isi Sasaran",IF($E$203=0,0,IF(K204="Y",1,IF(K204="T",0,"Isi Dulu"))))</f>
        <v>Isi Sasaran</v>
      </c>
      <c r="M204" s="849"/>
      <c r="N204" s="852"/>
      <c r="O204" s="517"/>
      <c r="P204" s="517"/>
      <c r="Q204" s="517"/>
      <c r="R204" s="517"/>
    </row>
    <row r="205" spans="2:18" s="527" customFormat="1" ht="15.75">
      <c r="B205" s="837"/>
      <c r="C205" s="840"/>
      <c r="D205" s="858"/>
      <c r="E205" s="855"/>
      <c r="F205" s="549">
        <v>3</v>
      </c>
      <c r="G205" s="550"/>
      <c r="H205" s="598" t="str">
        <f t="shared" si="3"/>
        <v>Belum Diisi</v>
      </c>
      <c r="I205" s="592" t="s">
        <v>26</v>
      </c>
      <c r="J205" s="593" t="str">
        <f>IF($D$203="Y/T","Isi Sasaran",IF($E$203=0,0,IF(I205="Y",1,IF(I205="T",0,"Isi Dulu"))))</f>
        <v>Isi Sasaran</v>
      </c>
      <c r="K205" s="592" t="s">
        <v>26</v>
      </c>
      <c r="L205" s="593" t="str">
        <f>IF($D$203="Y/T","Isi Sasaran",IF($E$203=0,0,IF(K205="Y",1,IF(K205="T",0,"Isi Dulu"))))</f>
        <v>Isi Sasaran</v>
      </c>
      <c r="M205" s="849"/>
      <c r="N205" s="852"/>
      <c r="O205" s="517"/>
      <c r="P205" s="517"/>
      <c r="Q205" s="517"/>
      <c r="R205" s="517"/>
    </row>
    <row r="206" spans="2:18" s="527" customFormat="1" ht="15.75">
      <c r="B206" s="837"/>
      <c r="C206" s="840"/>
      <c r="D206" s="858"/>
      <c r="E206" s="855"/>
      <c r="F206" s="549">
        <v>4</v>
      </c>
      <c r="G206" s="550"/>
      <c r="H206" s="598" t="str">
        <f t="shared" si="3"/>
        <v>Belum Diisi</v>
      </c>
      <c r="I206" s="592" t="s">
        <v>26</v>
      </c>
      <c r="J206" s="593" t="str">
        <f>IF($D$203="Y/T","Isi Sasaran",IF($E$203=0,0,IF(I206="Y",1,IF(I206="T",0,"Isi Dulu"))))</f>
        <v>Isi Sasaran</v>
      </c>
      <c r="K206" s="592" t="s">
        <v>26</v>
      </c>
      <c r="L206" s="593" t="str">
        <f>IF($D$203="Y/T","Isi Sasaran",IF($E$203=0,0,IF(K206="Y",1,IF(K206="T",0,"Isi Dulu"))))</f>
        <v>Isi Sasaran</v>
      </c>
      <c r="M206" s="849"/>
      <c r="N206" s="852"/>
      <c r="O206" s="517"/>
      <c r="P206" s="517"/>
      <c r="Q206" s="517"/>
      <c r="R206" s="517"/>
    </row>
    <row r="207" spans="2:18" s="527" customFormat="1" ht="15.75">
      <c r="B207" s="838"/>
      <c r="C207" s="841"/>
      <c r="D207" s="859"/>
      <c r="E207" s="856"/>
      <c r="F207" s="569">
        <v>5</v>
      </c>
      <c r="G207" s="570"/>
      <c r="H207" s="599" t="str">
        <f t="shared" si="3"/>
        <v>Belum Diisi</v>
      </c>
      <c r="I207" s="595" t="s">
        <v>26</v>
      </c>
      <c r="J207" s="596" t="str">
        <f>IF($D$203="Y/T","Isi Sasaran",IF($E$203=0,0,IF(I207="Y",1,IF(I207="T",0,"Isi Dulu"))))</f>
        <v>Isi Sasaran</v>
      </c>
      <c r="K207" s="595" t="s">
        <v>26</v>
      </c>
      <c r="L207" s="596" t="str">
        <f>IF($D$203="Y/T","Isi Sasaran",IF($E$203=0,0,IF(K207="Y",1,IF(K207="T",0,"Isi Dulu"))))</f>
        <v>Isi Sasaran</v>
      </c>
      <c r="M207" s="850"/>
      <c r="N207" s="853"/>
      <c r="O207" s="517"/>
      <c r="P207" s="517"/>
      <c r="Q207" s="517"/>
      <c r="R207" s="517"/>
    </row>
    <row r="208" spans="2:18" s="527" customFormat="1" ht="15.75">
      <c r="B208" s="580"/>
      <c r="C208" s="581"/>
      <c r="D208" s="582"/>
      <c r="E208" s="605" t="e">
        <f>AVERAGE(E108:E207)</f>
        <v>#DIV/0!</v>
      </c>
      <c r="F208" s="580"/>
      <c r="G208" s="583"/>
      <c r="H208" s="602" t="e">
        <f>(IF($D108="Y/T",0,AVERAGE(H108:H112))+IF($D113="Y/T",0,AVERAGE(H113:H117))+IF($D118="Y/T",0,AVERAGE(H118:H122))+IF($D123="Y/T",0,AVERAGE(H123:H127))+IF($D128="Y/T",0,AVERAGE(H128:H132))+IF($D133="Y/T",0,AVERAGE(H133:H137))+IF($D138="Y/T",0,AVERAGE(H138:H142))+IF($D143="Y/T",0,AVERAGE(H143:H147))+IF($D148="Y/T",0,AVERAGE(H148:H152))+IF($D153="Y/T",0,AVERAGE(H153:H157))+IF($D158="Y/T",0,AVERAGE(H158:H162))+IF($D163="Y/T",0,AVERAGE(H163:H167))+IF($D168="Y/T",0,AVERAGE(H168:H172))+IF($D173="Y/T",0,AVERAGE(H173:H177))+IF($D178="Y/T",0,AVERAGE(H178:H182))+IF($D183="Y/T",0,AVERAGE(H183:H187))+IF($D188="Y/T",0,AVERAGE(H188:H192))+IF($D193="Y/T",0,AVERAGE(H193:H197))+IF($D198="Y/T",0,AVERAGE(H198:H202))+IF($D203="Y/T",0,AVERAGE(H203:H207)))/(COUNTIF($D108:$D207,"Y")+COUNTIF($D108:$D207,"T"))</f>
        <v>#DIV/0!</v>
      </c>
      <c r="I208" s="582"/>
      <c r="J208" s="602" t="e">
        <f>(IF($D108="Y/T",0,AVERAGE(J108:J112))+IF($D113="Y/T",0,AVERAGE(J113:J117))+IF($D118="Y/T",0,AVERAGE(J118:J122))+IF($D123="Y/T",0,AVERAGE(J123:J127))+IF($D128="Y/T",0,AVERAGE(J128:J132))+IF($D133="Y/T",0,AVERAGE(J133:J137))+IF($D138="Y/T",0,AVERAGE(J138:J142))+IF($D143="Y/T",0,AVERAGE(J143:J147))+IF($D148="Y/T",0,AVERAGE(J148:J152))+IF($D153="Y/T",0,AVERAGE(J153:J157))+IF($D158="Y/T",0,AVERAGE(J158:J162))+IF($D163="Y/T",0,AVERAGE(J163:J167))+IF($D168="Y/T",0,AVERAGE(J168:J172))+IF($D173="Y/T",0,AVERAGE(J173:J177))+IF($D178="Y/T",0,AVERAGE(J178:J182))+IF($D183="Y/T",0,AVERAGE(J183:J187))+IF($D188="Y/T",0,AVERAGE(J188:J192))+IF($D193="Y/T",0,AVERAGE(J193:J197))+IF($D198="Y/T",0,AVERAGE(J198:J202))+IF($D203="Y/T",0,AVERAGE(J203:J207)))/(COUNTIF($D108:$D207,"Y")+COUNTIF($D108:$D207,"T"))</f>
        <v>#DIV/0!</v>
      </c>
      <c r="K208" s="582"/>
      <c r="L208" s="602" t="e">
        <f>(IF($D108="Y/T",0,AVERAGE(L108:L112))+IF($D113="Y/T",0,AVERAGE(L113:L117))+IF($D118="Y/T",0,AVERAGE(L118:L122))+IF($D123="Y/T",0,AVERAGE(L123:L127))+IF($D128="Y/T",0,AVERAGE(L128:L132))+IF($D133="Y/T",0,AVERAGE(L133:L137))+IF($D138="Y/T",0,AVERAGE(L138:L142))+IF($D143="Y/T",0,AVERAGE(L143:L147))+IF($D148="Y/T",0,AVERAGE(L148:L152))+IF($D153="Y/T",0,AVERAGE(L153:L157))+IF($D158="Y/T",0,AVERAGE(L158:L162))+IF($D163="Y/T",0,AVERAGE(L163:L167))+IF($D168="Y/T",0,AVERAGE(L168:L172))+IF($D173="Y/T",0,AVERAGE(L173:L177))+IF($D178="Y/T",0,AVERAGE(L178:L182))+IF($D183="Y/T",0,AVERAGE(L183:L187))+IF($D188="Y/T",0,AVERAGE(L188:L192))+IF($D193="Y/T",0,AVERAGE(L193:L197))+IF($D198="Y/T",0,AVERAGE(L198:L202))+IF($D203="Y/T",0,AVERAGE(L203:L207)))/(COUNTIF($D108:$D207,"Y")+COUNTIF($D108:$D207,"T"))</f>
        <v>#DIV/0!</v>
      </c>
      <c r="M208" s="606"/>
      <c r="N208" s="602" t="e">
        <f>AVERAGE(N108:N207)</f>
        <v>#DIV/0!</v>
      </c>
      <c r="O208" s="517"/>
      <c r="P208" s="517"/>
      <c r="Q208" s="517"/>
      <c r="R208" s="517"/>
    </row>
    <row r="209" spans="2:18" s="527" customFormat="1" ht="15.75">
      <c r="B209" s="865" t="s">
        <v>507</v>
      </c>
      <c r="C209" s="865"/>
      <c r="D209" s="865"/>
      <c r="E209" s="865"/>
      <c r="F209" s="865"/>
      <c r="G209" s="865"/>
      <c r="H209" s="865"/>
      <c r="I209" s="865"/>
      <c r="J209" s="865"/>
      <c r="K209" s="865"/>
      <c r="L209" s="865"/>
      <c r="M209" s="865"/>
      <c r="N209" s="866"/>
      <c r="O209" s="517"/>
      <c r="P209" s="517"/>
      <c r="Q209" s="517"/>
      <c r="R209" s="517"/>
    </row>
    <row r="210" spans="2:18" s="527" customFormat="1" ht="15.75">
      <c r="B210" s="836">
        <v>1</v>
      </c>
      <c r="C210" s="839"/>
      <c r="D210" s="857" t="s">
        <v>26</v>
      </c>
      <c r="E210" s="854" t="str">
        <f>IF(D210="Y",1,IF(D210="T",0,IF(D210="Y/T","Belum diisi","Error")))</f>
        <v>Belum diisi</v>
      </c>
      <c r="F210" s="528">
        <v>1</v>
      </c>
      <c r="G210" s="529"/>
      <c r="H210" s="589" t="str">
        <f>IF(OR(J210="Isi Dulu",L210="Isi Dulu",J210="Isi Sasaran",L210="Isi Sasaran"),"Belum Diisi",IF(SUM(J210,L210)=2,1,IF(SUM(J210,L210)=1,0,IF(SUM(J210,L210)=0,0,"Error"))))</f>
        <v>Belum Diisi</v>
      </c>
      <c r="I210" s="590" t="s">
        <v>26</v>
      </c>
      <c r="J210" s="591" t="str">
        <f>IF($D$210="Y/T","Isi Sasaran",IF($E$210=0,0,IF(I210="Y",1,IF(I210="T",0,"Isi Dulu"))))</f>
        <v>Isi Sasaran</v>
      </c>
      <c r="K210" s="590" t="s">
        <v>26</v>
      </c>
      <c r="L210" s="591" t="str">
        <f>IF($D$210="Y/T","Isi Sasaran",IF($E$210=0,0,IF(K210="Y",1,IF(K210="T",0,"Isi Dulu"))))</f>
        <v>Isi Sasaran</v>
      </c>
      <c r="M210" s="848" t="s">
        <v>26</v>
      </c>
      <c r="N210" s="851" t="str">
        <f>IF(M210="Y",1,IF(M210="T",0,IF(M210="Y/T","Belum diisi","Error")))</f>
        <v>Belum diisi</v>
      </c>
      <c r="O210" s="517"/>
      <c r="P210" s="517"/>
      <c r="Q210" s="517"/>
      <c r="R210" s="517"/>
    </row>
    <row r="211" spans="2:18" s="527" customFormat="1" ht="15.75">
      <c r="B211" s="837"/>
      <c r="C211" s="840"/>
      <c r="D211" s="858"/>
      <c r="E211" s="855"/>
      <c r="F211" s="549">
        <v>2</v>
      </c>
      <c r="G211" s="550"/>
      <c r="H211" s="589" t="str">
        <f t="shared" ref="H211:H274" si="4">IF(OR(J211="Isi Dulu",L211="Isi Dulu",J211="Isi Sasaran",L211="Isi Sasaran"),"Belum Diisi",IF(SUM(J211,L211)=2,1,IF(SUM(J211,L211)=1,0,IF(SUM(J211,L211)=0,0,"Error"))))</f>
        <v>Belum Diisi</v>
      </c>
      <c r="I211" s="592" t="s">
        <v>26</v>
      </c>
      <c r="J211" s="593" t="str">
        <f>IF($D$210="Y/T","Isi Sasaran",IF($E$210=0,0,IF(I211="Y",1,IF(I211="T",0,"Isi Dulu"))))</f>
        <v>Isi Sasaran</v>
      </c>
      <c r="K211" s="592" t="s">
        <v>26</v>
      </c>
      <c r="L211" s="593" t="str">
        <f>IF($D$210="Y/T","Isi Sasaran",IF($E$210=0,0,IF(K211="Y",1,IF(K211="T",0,"Isi Dulu"))))</f>
        <v>Isi Sasaran</v>
      </c>
      <c r="M211" s="849"/>
      <c r="N211" s="852"/>
      <c r="O211" s="517"/>
      <c r="P211" s="517"/>
      <c r="Q211" s="517"/>
      <c r="R211" s="517"/>
    </row>
    <row r="212" spans="2:18" s="527" customFormat="1" ht="15.75">
      <c r="B212" s="837"/>
      <c r="C212" s="840"/>
      <c r="D212" s="858"/>
      <c r="E212" s="855"/>
      <c r="F212" s="549">
        <v>3</v>
      </c>
      <c r="G212" s="550"/>
      <c r="H212" s="589" t="str">
        <f t="shared" si="4"/>
        <v>Belum Diisi</v>
      </c>
      <c r="I212" s="592" t="s">
        <v>26</v>
      </c>
      <c r="J212" s="593" t="str">
        <f>IF($D$210="Y/T","Isi Sasaran",IF($E$210=0,0,IF(I212="Y",1,IF(I212="T",0,"Isi Dulu"))))</f>
        <v>Isi Sasaran</v>
      </c>
      <c r="K212" s="592" t="s">
        <v>26</v>
      </c>
      <c r="L212" s="593" t="str">
        <f>IF($D$210="Y/T","Isi Sasaran",IF($E$210=0,0,IF(K212="Y",1,IF(K212="T",0,"Isi Dulu"))))</f>
        <v>Isi Sasaran</v>
      </c>
      <c r="M212" s="849"/>
      <c r="N212" s="852"/>
      <c r="O212" s="517"/>
      <c r="P212" s="517"/>
      <c r="Q212" s="517"/>
      <c r="R212" s="517"/>
    </row>
    <row r="213" spans="2:18" s="527" customFormat="1" ht="15.75">
      <c r="B213" s="837"/>
      <c r="C213" s="840"/>
      <c r="D213" s="858"/>
      <c r="E213" s="855"/>
      <c r="F213" s="549">
        <v>4</v>
      </c>
      <c r="G213" s="550"/>
      <c r="H213" s="589" t="str">
        <f t="shared" si="4"/>
        <v>Belum Diisi</v>
      </c>
      <c r="I213" s="592" t="s">
        <v>26</v>
      </c>
      <c r="J213" s="593" t="str">
        <f>IF($D$210="Y/T","Isi Sasaran",IF($E$210=0,0,IF(I213="Y",1,IF(I213="T",0,"Isi Dulu"))))</f>
        <v>Isi Sasaran</v>
      </c>
      <c r="K213" s="592" t="s">
        <v>26</v>
      </c>
      <c r="L213" s="593" t="str">
        <f>IF($D$210="Y/T","Isi Sasaran",IF($E$210=0,0,IF(K213="Y",1,IF(K213="T",0,"Isi Dulu"))))</f>
        <v>Isi Sasaran</v>
      </c>
      <c r="M213" s="849"/>
      <c r="N213" s="852"/>
      <c r="O213" s="517"/>
      <c r="P213" s="517"/>
      <c r="Q213" s="517"/>
      <c r="R213" s="517"/>
    </row>
    <row r="214" spans="2:18" s="527" customFormat="1" ht="15.75">
      <c r="B214" s="838"/>
      <c r="C214" s="841"/>
      <c r="D214" s="859"/>
      <c r="E214" s="856"/>
      <c r="F214" s="569">
        <v>5</v>
      </c>
      <c r="G214" s="570"/>
      <c r="H214" s="594" t="str">
        <f t="shared" si="4"/>
        <v>Belum Diisi</v>
      </c>
      <c r="I214" s="595" t="s">
        <v>26</v>
      </c>
      <c r="J214" s="596" t="str">
        <f>IF($D$210="Y/T","Isi Sasaran",IF($E$210=0,0,IF(I214="Y",1,IF(I214="T",0,"Isi Dulu"))))</f>
        <v>Isi Sasaran</v>
      </c>
      <c r="K214" s="595" t="s">
        <v>26</v>
      </c>
      <c r="L214" s="596" t="str">
        <f>IF($D$210="Y/T","Isi Sasaran",IF($E$210=0,0,IF(K214="Y",1,IF(K214="T",0,"Isi Dulu"))))</f>
        <v>Isi Sasaran</v>
      </c>
      <c r="M214" s="850"/>
      <c r="N214" s="853"/>
      <c r="O214" s="517"/>
      <c r="P214" s="517"/>
      <c r="Q214" s="517"/>
      <c r="R214" s="517"/>
    </row>
    <row r="215" spans="2:18" s="527" customFormat="1" ht="15.75">
      <c r="B215" s="836">
        <v>2</v>
      </c>
      <c r="C215" s="839"/>
      <c r="D215" s="857" t="s">
        <v>26</v>
      </c>
      <c r="E215" s="854" t="str">
        <f>IF(D215="Y",1,IF(D215="T",0,IF(D215="Y/T","Belum diisi","Error")))</f>
        <v>Belum diisi</v>
      </c>
      <c r="F215" s="528">
        <v>1</v>
      </c>
      <c r="G215" s="529"/>
      <c r="H215" s="597" t="str">
        <f t="shared" si="4"/>
        <v>Belum Diisi</v>
      </c>
      <c r="I215" s="590" t="s">
        <v>26</v>
      </c>
      <c r="J215" s="591" t="str">
        <f>IF($D$215="Y/T","Isi Sasaran",IF($E$215=0,0,IF(I215="Y",1,IF(I215="T",0,"Isi Dulu"))))</f>
        <v>Isi Sasaran</v>
      </c>
      <c r="K215" s="590" t="s">
        <v>26</v>
      </c>
      <c r="L215" s="591" t="str">
        <f>IF($D$215="Y/T","Isi Sasaran",IF($E$215=0,0,IF(K215="Y",1,IF(K215="T",0,"Isi Dulu"))))</f>
        <v>Isi Sasaran</v>
      </c>
      <c r="M215" s="848" t="s">
        <v>26</v>
      </c>
      <c r="N215" s="851" t="str">
        <f>IF(M215="Y",1,IF(M215="T",0,IF(M215="Y/T","Belum diisi","Error")))</f>
        <v>Belum diisi</v>
      </c>
      <c r="O215" s="517"/>
      <c r="P215" s="517"/>
      <c r="Q215" s="517"/>
      <c r="R215" s="517"/>
    </row>
    <row r="216" spans="2:18" s="527" customFormat="1" ht="15.75">
      <c r="B216" s="837"/>
      <c r="C216" s="840"/>
      <c r="D216" s="858"/>
      <c r="E216" s="855"/>
      <c r="F216" s="549">
        <v>2</v>
      </c>
      <c r="G216" s="550"/>
      <c r="H216" s="598" t="str">
        <f t="shared" si="4"/>
        <v>Belum Diisi</v>
      </c>
      <c r="I216" s="592" t="s">
        <v>26</v>
      </c>
      <c r="J216" s="593" t="str">
        <f>IF($D$215="Y/T","Isi Sasaran",IF($E$215=0,0,IF(I216="Y",1,IF(I216="T",0,"Isi Dulu"))))</f>
        <v>Isi Sasaran</v>
      </c>
      <c r="K216" s="592" t="s">
        <v>26</v>
      </c>
      <c r="L216" s="593" t="str">
        <f>IF($D$215="Y/T","Isi Sasaran",IF($E$215=0,0,IF(K216="Y",1,IF(K216="T",0,"Isi Dulu"))))</f>
        <v>Isi Sasaran</v>
      </c>
      <c r="M216" s="849"/>
      <c r="N216" s="852"/>
      <c r="O216" s="517"/>
      <c r="P216" s="517"/>
      <c r="Q216" s="517"/>
      <c r="R216" s="517"/>
    </row>
    <row r="217" spans="2:18" s="527" customFormat="1" ht="15.75">
      <c r="B217" s="837"/>
      <c r="C217" s="840"/>
      <c r="D217" s="858"/>
      <c r="E217" s="855"/>
      <c r="F217" s="549">
        <v>3</v>
      </c>
      <c r="G217" s="550"/>
      <c r="H217" s="598" t="str">
        <f t="shared" si="4"/>
        <v>Belum Diisi</v>
      </c>
      <c r="I217" s="592" t="s">
        <v>26</v>
      </c>
      <c r="J217" s="593" t="str">
        <f>IF($D$215="Y/T","Isi Sasaran",IF($E$215=0,0,IF(I217="Y",1,IF(I217="T",0,"Isi Dulu"))))</f>
        <v>Isi Sasaran</v>
      </c>
      <c r="K217" s="592" t="s">
        <v>26</v>
      </c>
      <c r="L217" s="593" t="str">
        <f>IF($D$215="Y/T","Isi Sasaran",IF($E$215=0,0,IF(K217="Y",1,IF(K217="T",0,"Isi Dulu"))))</f>
        <v>Isi Sasaran</v>
      </c>
      <c r="M217" s="849"/>
      <c r="N217" s="852"/>
      <c r="O217" s="517"/>
      <c r="P217" s="517"/>
      <c r="Q217" s="517"/>
      <c r="R217" s="517"/>
    </row>
    <row r="218" spans="2:18" s="527" customFormat="1" ht="15.75">
      <c r="B218" s="837"/>
      <c r="C218" s="840"/>
      <c r="D218" s="858"/>
      <c r="E218" s="855"/>
      <c r="F218" s="549">
        <v>4</v>
      </c>
      <c r="G218" s="550"/>
      <c r="H218" s="598" t="str">
        <f t="shared" si="4"/>
        <v>Belum Diisi</v>
      </c>
      <c r="I218" s="592" t="s">
        <v>26</v>
      </c>
      <c r="J218" s="593" t="str">
        <f>IF($D$215="Y/T","Isi Sasaran",IF($E$215=0,0,IF(I218="Y",1,IF(I218="T",0,"Isi Dulu"))))</f>
        <v>Isi Sasaran</v>
      </c>
      <c r="K218" s="592" t="s">
        <v>26</v>
      </c>
      <c r="L218" s="593" t="str">
        <f>IF($D$215="Y/T","Isi Sasaran",IF($E$215=0,0,IF(K218="Y",1,IF(K218="T",0,"Isi Dulu"))))</f>
        <v>Isi Sasaran</v>
      </c>
      <c r="M218" s="849"/>
      <c r="N218" s="852"/>
      <c r="O218" s="517"/>
      <c r="P218" s="517"/>
      <c r="Q218" s="517"/>
      <c r="R218" s="517"/>
    </row>
    <row r="219" spans="2:18" s="527" customFormat="1" ht="15.75">
      <c r="B219" s="838"/>
      <c r="C219" s="841"/>
      <c r="D219" s="859"/>
      <c r="E219" s="856"/>
      <c r="F219" s="569">
        <v>5</v>
      </c>
      <c r="G219" s="570"/>
      <c r="H219" s="599" t="str">
        <f t="shared" si="4"/>
        <v>Belum Diisi</v>
      </c>
      <c r="I219" s="595" t="s">
        <v>26</v>
      </c>
      <c r="J219" s="596" t="str">
        <f>IF($D$215="Y/T","Isi Sasaran",IF($E$215=0,0,IF(I219="Y",1,IF(I219="T",0,"Isi Dulu"))))</f>
        <v>Isi Sasaran</v>
      </c>
      <c r="K219" s="595" t="s">
        <v>26</v>
      </c>
      <c r="L219" s="596" t="str">
        <f>IF($D$215="Y/T","Isi Sasaran",IF($E$215=0,0,IF(K219="Y",1,IF(K219="T",0,"Isi Dulu"))))</f>
        <v>Isi Sasaran</v>
      </c>
      <c r="M219" s="850"/>
      <c r="N219" s="853"/>
      <c r="O219" s="517"/>
      <c r="P219" s="517"/>
      <c r="Q219" s="517"/>
      <c r="R219" s="517"/>
    </row>
    <row r="220" spans="2:18" s="527" customFormat="1" ht="15.75">
      <c r="B220" s="836">
        <v>3</v>
      </c>
      <c r="C220" s="839"/>
      <c r="D220" s="857" t="s">
        <v>26</v>
      </c>
      <c r="E220" s="854" t="str">
        <f>IF(D220="Y",1,IF(D220="T",0,IF(D220="Y/T","Belum diisi","Error")))</f>
        <v>Belum diisi</v>
      </c>
      <c r="F220" s="528">
        <v>1</v>
      </c>
      <c r="G220" s="529"/>
      <c r="H220" s="600" t="str">
        <f t="shared" si="4"/>
        <v>Belum Diisi</v>
      </c>
      <c r="I220" s="590" t="s">
        <v>26</v>
      </c>
      <c r="J220" s="591" t="str">
        <f>IF($D$220="Y/T","Isi Sasaran",IF($E$220=0,0,IF(I220="Y",1,IF(I220="T",0,"Isi Dulu"))))</f>
        <v>Isi Sasaran</v>
      </c>
      <c r="K220" s="590" t="s">
        <v>26</v>
      </c>
      <c r="L220" s="591" t="str">
        <f>IF($D$220="Y/T","Isi Sasaran",IF($E$220=0,0,IF(K220="Y",1,IF(K220="T",0,"Isi Dulu"))))</f>
        <v>Isi Sasaran</v>
      </c>
      <c r="M220" s="848" t="s">
        <v>26</v>
      </c>
      <c r="N220" s="851" t="str">
        <f>IF(M220="Y",1,IF(M220="T",0,IF(M220="Y/T","Belum diisi","Error")))</f>
        <v>Belum diisi</v>
      </c>
      <c r="O220" s="517"/>
      <c r="P220" s="517"/>
      <c r="Q220" s="517"/>
      <c r="R220" s="517"/>
    </row>
    <row r="221" spans="2:18" s="527" customFormat="1" ht="15.75">
      <c r="B221" s="837"/>
      <c r="C221" s="840"/>
      <c r="D221" s="858"/>
      <c r="E221" s="855"/>
      <c r="F221" s="549">
        <v>2</v>
      </c>
      <c r="G221" s="550"/>
      <c r="H221" s="598" t="str">
        <f t="shared" si="4"/>
        <v>Belum Diisi</v>
      </c>
      <c r="I221" s="592" t="s">
        <v>26</v>
      </c>
      <c r="J221" s="593" t="str">
        <f>IF($D$220="Y/T","Isi Sasaran",IF($E$220=0,0,IF(I221="Y",1,IF(I221="T",0,"Isi Dulu"))))</f>
        <v>Isi Sasaran</v>
      </c>
      <c r="K221" s="592" t="s">
        <v>26</v>
      </c>
      <c r="L221" s="593" t="str">
        <f>IF($D$220="Y/T","Isi Sasaran",IF($E$220=0,0,IF(K221="Y",1,IF(K221="T",0,"Isi Dulu"))))</f>
        <v>Isi Sasaran</v>
      </c>
      <c r="M221" s="849"/>
      <c r="N221" s="852"/>
      <c r="O221" s="517"/>
      <c r="P221" s="517"/>
      <c r="Q221" s="517"/>
      <c r="R221" s="517"/>
    </row>
    <row r="222" spans="2:18" s="527" customFormat="1" ht="15.75">
      <c r="B222" s="837"/>
      <c r="C222" s="840"/>
      <c r="D222" s="858"/>
      <c r="E222" s="855"/>
      <c r="F222" s="549">
        <v>3</v>
      </c>
      <c r="G222" s="550"/>
      <c r="H222" s="598" t="str">
        <f t="shared" si="4"/>
        <v>Belum Diisi</v>
      </c>
      <c r="I222" s="592" t="s">
        <v>26</v>
      </c>
      <c r="J222" s="593" t="str">
        <f>IF($D$220="Y/T","Isi Sasaran",IF($E$220=0,0,IF(I222="Y",1,IF(I222="T",0,"Isi Dulu"))))</f>
        <v>Isi Sasaran</v>
      </c>
      <c r="K222" s="592" t="s">
        <v>26</v>
      </c>
      <c r="L222" s="593" t="str">
        <f>IF($D$220="Y/T","Isi Sasaran",IF($E$220=0,0,IF(K222="Y",1,IF(K222="T",0,"Isi Dulu"))))</f>
        <v>Isi Sasaran</v>
      </c>
      <c r="M222" s="849"/>
      <c r="N222" s="852"/>
      <c r="O222" s="517"/>
      <c r="P222" s="517"/>
      <c r="Q222" s="517"/>
      <c r="R222" s="517"/>
    </row>
    <row r="223" spans="2:18" s="527" customFormat="1" ht="15.75">
      <c r="B223" s="837"/>
      <c r="C223" s="840"/>
      <c r="D223" s="858"/>
      <c r="E223" s="855"/>
      <c r="F223" s="549">
        <v>4</v>
      </c>
      <c r="G223" s="550"/>
      <c r="H223" s="598" t="str">
        <f t="shared" si="4"/>
        <v>Belum Diisi</v>
      </c>
      <c r="I223" s="592" t="s">
        <v>26</v>
      </c>
      <c r="J223" s="593" t="str">
        <f>IF($D$220="Y/T","Isi Sasaran",IF($E$220=0,0,IF(I223="Y",1,IF(I223="T",0,"Isi Dulu"))))</f>
        <v>Isi Sasaran</v>
      </c>
      <c r="K223" s="592" t="s">
        <v>26</v>
      </c>
      <c r="L223" s="593" t="str">
        <f>IF($D$220="Y/T","Isi Sasaran",IF($E$220=0,0,IF(K223="Y",1,IF(K223="T",0,"Isi Dulu"))))</f>
        <v>Isi Sasaran</v>
      </c>
      <c r="M223" s="849"/>
      <c r="N223" s="852"/>
      <c r="O223" s="517"/>
      <c r="P223" s="517"/>
      <c r="Q223" s="517"/>
      <c r="R223" s="517"/>
    </row>
    <row r="224" spans="2:18" s="527" customFormat="1" ht="15.75">
      <c r="B224" s="838"/>
      <c r="C224" s="841"/>
      <c r="D224" s="859"/>
      <c r="E224" s="856"/>
      <c r="F224" s="569">
        <v>5</v>
      </c>
      <c r="G224" s="570"/>
      <c r="H224" s="599" t="str">
        <f t="shared" si="4"/>
        <v>Belum Diisi</v>
      </c>
      <c r="I224" s="595" t="s">
        <v>26</v>
      </c>
      <c r="J224" s="596" t="str">
        <f>IF($D$220="Y/T","Isi Sasaran",IF($E$220=0,0,IF(I224="Y",1,IF(I224="T",0,"Isi Dulu"))))</f>
        <v>Isi Sasaran</v>
      </c>
      <c r="K224" s="595" t="s">
        <v>26</v>
      </c>
      <c r="L224" s="596" t="str">
        <f>IF($D$220="Y/T","Isi Sasaran",IF($E$220=0,0,IF(K224="Y",1,IF(K224="T",0,"Isi Dulu"))))</f>
        <v>Isi Sasaran</v>
      </c>
      <c r="M224" s="850"/>
      <c r="N224" s="853"/>
      <c r="O224" s="517"/>
      <c r="P224" s="517"/>
      <c r="Q224" s="517"/>
      <c r="R224" s="517"/>
    </row>
    <row r="225" spans="2:18" s="527" customFormat="1" ht="15.75">
      <c r="B225" s="836">
        <v>4</v>
      </c>
      <c r="C225" s="839"/>
      <c r="D225" s="857" t="s">
        <v>26</v>
      </c>
      <c r="E225" s="854" t="str">
        <f>IF(D225="Y",1,IF(D225="T",0,IF(D225="Y/T","Belum diisi","Error")))</f>
        <v>Belum diisi</v>
      </c>
      <c r="F225" s="528">
        <v>1</v>
      </c>
      <c r="G225" s="529"/>
      <c r="H225" s="600" t="str">
        <f t="shared" si="4"/>
        <v>Belum Diisi</v>
      </c>
      <c r="I225" s="590" t="s">
        <v>26</v>
      </c>
      <c r="J225" s="591" t="str">
        <f>IF($D$225="Y/T","Isi Sasaran",IF($E$225=0,0,IF(I225="Y",1,IF(I225="T",0,"Isi Dulu"))))</f>
        <v>Isi Sasaran</v>
      </c>
      <c r="K225" s="590" t="s">
        <v>26</v>
      </c>
      <c r="L225" s="591" t="str">
        <f>IF($D$225="Y/T","Isi Sasaran",IF($E$225=0,0,IF(K225="Y",1,IF(K225="T",0,"Isi Dulu"))))</f>
        <v>Isi Sasaran</v>
      </c>
      <c r="M225" s="848" t="s">
        <v>26</v>
      </c>
      <c r="N225" s="851" t="str">
        <f>IF(M225="Y",1,IF(M225="T",0,IF(M225="Y/T","Belum diisi","Error")))</f>
        <v>Belum diisi</v>
      </c>
      <c r="O225" s="517"/>
      <c r="P225" s="517"/>
      <c r="Q225" s="517"/>
      <c r="R225" s="517"/>
    </row>
    <row r="226" spans="2:18" s="527" customFormat="1" ht="15.75">
      <c r="B226" s="837"/>
      <c r="C226" s="840"/>
      <c r="D226" s="858"/>
      <c r="E226" s="855"/>
      <c r="F226" s="549">
        <v>2</v>
      </c>
      <c r="G226" s="550"/>
      <c r="H226" s="598" t="str">
        <f t="shared" si="4"/>
        <v>Belum Diisi</v>
      </c>
      <c r="I226" s="592" t="s">
        <v>26</v>
      </c>
      <c r="J226" s="593" t="str">
        <f>IF($D$225="Y/T","Isi Sasaran",IF($E$225=0,0,IF(I226="Y",1,IF(I226="T",0,"Isi Dulu"))))</f>
        <v>Isi Sasaran</v>
      </c>
      <c r="K226" s="592" t="s">
        <v>26</v>
      </c>
      <c r="L226" s="593" t="str">
        <f>IF($D$225="Y/T","Isi Sasaran",IF($E$225=0,0,IF(K226="Y",1,IF(K226="T",0,"Isi Dulu"))))</f>
        <v>Isi Sasaran</v>
      </c>
      <c r="M226" s="849"/>
      <c r="N226" s="852"/>
      <c r="O226" s="517"/>
      <c r="P226" s="517"/>
      <c r="Q226" s="517"/>
      <c r="R226" s="517"/>
    </row>
    <row r="227" spans="2:18" s="527" customFormat="1" ht="15.75">
      <c r="B227" s="837"/>
      <c r="C227" s="840"/>
      <c r="D227" s="858"/>
      <c r="E227" s="855"/>
      <c r="F227" s="549">
        <v>3</v>
      </c>
      <c r="G227" s="550"/>
      <c r="H227" s="598" t="str">
        <f t="shared" si="4"/>
        <v>Belum Diisi</v>
      </c>
      <c r="I227" s="592" t="s">
        <v>26</v>
      </c>
      <c r="J227" s="593" t="str">
        <f>IF($D$225="Y/T","Isi Sasaran",IF($E$225=0,0,IF(I227="Y",1,IF(I227="T",0,"Isi Dulu"))))</f>
        <v>Isi Sasaran</v>
      </c>
      <c r="K227" s="592" t="s">
        <v>26</v>
      </c>
      <c r="L227" s="593" t="str">
        <f>IF($D$225="Y/T","Isi Sasaran",IF($E$225=0,0,IF(K227="Y",1,IF(K227="T",0,"Isi Dulu"))))</f>
        <v>Isi Sasaran</v>
      </c>
      <c r="M227" s="849"/>
      <c r="N227" s="852"/>
      <c r="O227" s="517"/>
      <c r="P227" s="517"/>
      <c r="Q227" s="517"/>
      <c r="R227" s="517"/>
    </row>
    <row r="228" spans="2:18" s="527" customFormat="1" ht="15.75">
      <c r="B228" s="837"/>
      <c r="C228" s="840"/>
      <c r="D228" s="858"/>
      <c r="E228" s="855"/>
      <c r="F228" s="549">
        <v>4</v>
      </c>
      <c r="G228" s="550"/>
      <c r="H228" s="598" t="str">
        <f t="shared" si="4"/>
        <v>Belum Diisi</v>
      </c>
      <c r="I228" s="592" t="s">
        <v>26</v>
      </c>
      <c r="J228" s="593" t="str">
        <f>IF($D$225="Y/T","Isi Sasaran",IF($E$225=0,0,IF(I228="Y",1,IF(I228="T",0,"Isi Dulu"))))</f>
        <v>Isi Sasaran</v>
      </c>
      <c r="K228" s="592" t="s">
        <v>26</v>
      </c>
      <c r="L228" s="593" t="str">
        <f>IF($D$225="Y/T","Isi Sasaran",IF($E$225=0,0,IF(K228="Y",1,IF(K228="T",0,"Isi Dulu"))))</f>
        <v>Isi Sasaran</v>
      </c>
      <c r="M228" s="849"/>
      <c r="N228" s="852"/>
      <c r="O228" s="517"/>
      <c r="P228" s="517"/>
      <c r="Q228" s="517"/>
      <c r="R228" s="517"/>
    </row>
    <row r="229" spans="2:18" s="527" customFormat="1" ht="15.75">
      <c r="B229" s="838"/>
      <c r="C229" s="841"/>
      <c r="D229" s="859"/>
      <c r="E229" s="856"/>
      <c r="F229" s="569">
        <v>5</v>
      </c>
      <c r="G229" s="570"/>
      <c r="H229" s="599" t="str">
        <f t="shared" si="4"/>
        <v>Belum Diisi</v>
      </c>
      <c r="I229" s="595" t="s">
        <v>26</v>
      </c>
      <c r="J229" s="596" t="str">
        <f>IF($D$225="Y/T","Isi Sasaran",IF($E$225=0,0,IF(I229="Y",1,IF(I229="T",0,"Isi Dulu"))))</f>
        <v>Isi Sasaran</v>
      </c>
      <c r="K229" s="595" t="s">
        <v>26</v>
      </c>
      <c r="L229" s="596" t="str">
        <f>IF($D$225="Y/T","Isi Sasaran",IF($E$225=0,0,IF(K229="Y",1,IF(K229="T",0,"Isi Dulu"))))</f>
        <v>Isi Sasaran</v>
      </c>
      <c r="M229" s="850"/>
      <c r="N229" s="853"/>
      <c r="O229" s="517"/>
      <c r="P229" s="517"/>
      <c r="Q229" s="517"/>
      <c r="R229" s="517"/>
    </row>
    <row r="230" spans="2:18" s="527" customFormat="1" ht="15.75">
      <c r="B230" s="836">
        <v>5</v>
      </c>
      <c r="C230" s="839"/>
      <c r="D230" s="857" t="s">
        <v>26</v>
      </c>
      <c r="E230" s="854" t="str">
        <f>IF(D230="Y",1,IF(D230="T",0,IF(D230="Y/T","Belum diisi","Error")))</f>
        <v>Belum diisi</v>
      </c>
      <c r="F230" s="528">
        <v>1</v>
      </c>
      <c r="G230" s="529"/>
      <c r="H230" s="600" t="str">
        <f t="shared" si="4"/>
        <v>Belum Diisi</v>
      </c>
      <c r="I230" s="590" t="s">
        <v>26</v>
      </c>
      <c r="J230" s="591" t="str">
        <f>IF($D$230="Y/T","Isi Sasaran",IF($E$230=0,0,IF(I230="Y",1,IF(I230="T",0,"Isi Dulu"))))</f>
        <v>Isi Sasaran</v>
      </c>
      <c r="K230" s="590" t="s">
        <v>26</v>
      </c>
      <c r="L230" s="591" t="str">
        <f>IF($D$230="Y/T","Isi Sasaran",IF($E$230=0,0,IF(K230="Y",1,IF(K230="T",0,"Isi Dulu"))))</f>
        <v>Isi Sasaran</v>
      </c>
      <c r="M230" s="848" t="s">
        <v>26</v>
      </c>
      <c r="N230" s="851" t="str">
        <f>IF(M230="Y",1,IF(M230="T",0,IF(M230="Y/T","Belum diisi","Error")))</f>
        <v>Belum diisi</v>
      </c>
      <c r="O230" s="517"/>
      <c r="P230" s="517"/>
      <c r="Q230" s="517"/>
      <c r="R230" s="517"/>
    </row>
    <row r="231" spans="2:18" s="527" customFormat="1" ht="15.75">
      <c r="B231" s="837"/>
      <c r="C231" s="840"/>
      <c r="D231" s="858"/>
      <c r="E231" s="855"/>
      <c r="F231" s="549">
        <v>2</v>
      </c>
      <c r="G231" s="550"/>
      <c r="H231" s="598" t="str">
        <f t="shared" si="4"/>
        <v>Belum Diisi</v>
      </c>
      <c r="I231" s="592" t="s">
        <v>26</v>
      </c>
      <c r="J231" s="593" t="str">
        <f>IF($D$230="Y/T","Isi Sasaran",IF($E$230=0,0,IF(I231="Y",1,IF(I231="T",0,"Isi Dulu"))))</f>
        <v>Isi Sasaran</v>
      </c>
      <c r="K231" s="592" t="s">
        <v>26</v>
      </c>
      <c r="L231" s="593" t="str">
        <f>IF($D$230="Y/T","Isi Sasaran",IF($E$230=0,0,IF(K231="Y",1,IF(K231="T",0,"Isi Dulu"))))</f>
        <v>Isi Sasaran</v>
      </c>
      <c r="M231" s="849"/>
      <c r="N231" s="852"/>
      <c r="O231" s="517"/>
      <c r="P231" s="517"/>
      <c r="Q231" s="517"/>
      <c r="R231" s="517"/>
    </row>
    <row r="232" spans="2:18" s="527" customFormat="1" ht="15.75">
      <c r="B232" s="837"/>
      <c r="C232" s="840"/>
      <c r="D232" s="858"/>
      <c r="E232" s="855"/>
      <c r="F232" s="549">
        <v>3</v>
      </c>
      <c r="G232" s="550"/>
      <c r="H232" s="598" t="str">
        <f t="shared" si="4"/>
        <v>Belum Diisi</v>
      </c>
      <c r="I232" s="592" t="s">
        <v>26</v>
      </c>
      <c r="J232" s="593" t="str">
        <f>IF($D$230="Y/T","Isi Sasaran",IF($E$230=0,0,IF(I232="Y",1,IF(I232="T",0,"Isi Dulu"))))</f>
        <v>Isi Sasaran</v>
      </c>
      <c r="K232" s="592" t="s">
        <v>26</v>
      </c>
      <c r="L232" s="593" t="str">
        <f>IF($D$230="Y/T","Isi Sasaran",IF($E$230=0,0,IF(K232="Y",1,IF(K232="T",0,"Isi Dulu"))))</f>
        <v>Isi Sasaran</v>
      </c>
      <c r="M232" s="849"/>
      <c r="N232" s="852"/>
      <c r="O232" s="517"/>
      <c r="P232" s="517"/>
      <c r="Q232" s="517"/>
      <c r="R232" s="517"/>
    </row>
    <row r="233" spans="2:18" s="527" customFormat="1" ht="15.75">
      <c r="B233" s="837"/>
      <c r="C233" s="840"/>
      <c r="D233" s="858"/>
      <c r="E233" s="855"/>
      <c r="F233" s="549">
        <v>4</v>
      </c>
      <c r="G233" s="550"/>
      <c r="H233" s="598" t="str">
        <f t="shared" si="4"/>
        <v>Belum Diisi</v>
      </c>
      <c r="I233" s="592" t="s">
        <v>26</v>
      </c>
      <c r="J233" s="593" t="str">
        <f>IF($D$230="Y/T","Isi Sasaran",IF($E$230=0,0,IF(I233="Y",1,IF(I233="T",0,"Isi Dulu"))))</f>
        <v>Isi Sasaran</v>
      </c>
      <c r="K233" s="592" t="s">
        <v>26</v>
      </c>
      <c r="L233" s="593" t="str">
        <f>IF($D$230="Y/T","Isi Sasaran",IF($E$230=0,0,IF(K233="Y",1,IF(K233="T",0,"Isi Dulu"))))</f>
        <v>Isi Sasaran</v>
      </c>
      <c r="M233" s="849"/>
      <c r="N233" s="852"/>
      <c r="O233" s="517"/>
      <c r="P233" s="517"/>
      <c r="Q233" s="517"/>
      <c r="R233" s="517"/>
    </row>
    <row r="234" spans="2:18" s="527" customFormat="1" ht="15.75">
      <c r="B234" s="838"/>
      <c r="C234" s="841"/>
      <c r="D234" s="859"/>
      <c r="E234" s="856"/>
      <c r="F234" s="569">
        <v>5</v>
      </c>
      <c r="G234" s="570"/>
      <c r="H234" s="599" t="str">
        <f t="shared" si="4"/>
        <v>Belum Diisi</v>
      </c>
      <c r="I234" s="595" t="s">
        <v>26</v>
      </c>
      <c r="J234" s="596" t="str">
        <f>IF($D$230="Y/T","Isi Sasaran",IF($E$230=0,0,IF(I234="Y",1,IF(I234="T",0,"Isi Dulu"))))</f>
        <v>Isi Sasaran</v>
      </c>
      <c r="K234" s="595" t="s">
        <v>26</v>
      </c>
      <c r="L234" s="596" t="str">
        <f>IF($D$230="Y/T","Isi Sasaran",IF($E$230=0,0,IF(K234="Y",1,IF(K234="T",0,"Isi Dulu"))))</f>
        <v>Isi Sasaran</v>
      </c>
      <c r="M234" s="850"/>
      <c r="N234" s="853"/>
      <c r="O234" s="517"/>
      <c r="P234" s="517"/>
      <c r="Q234" s="517"/>
      <c r="R234" s="517"/>
    </row>
    <row r="235" spans="2:18" s="527" customFormat="1" ht="15.75">
      <c r="B235" s="836">
        <v>6</v>
      </c>
      <c r="C235" s="839"/>
      <c r="D235" s="857" t="s">
        <v>26</v>
      </c>
      <c r="E235" s="854" t="str">
        <f>IF(D235="Y",1,IF(D235="T",0,IF(D235="Y/T","Belum diisi","Error")))</f>
        <v>Belum diisi</v>
      </c>
      <c r="F235" s="528">
        <v>1</v>
      </c>
      <c r="G235" s="529"/>
      <c r="H235" s="600" t="str">
        <f t="shared" si="4"/>
        <v>Belum Diisi</v>
      </c>
      <c r="I235" s="590" t="s">
        <v>26</v>
      </c>
      <c r="J235" s="591" t="str">
        <f>IF($D$235="Y/T","Isi Sasaran",IF($E$235=0,0,IF(I235="Y",1,IF(I235="T",0,"Isi Dulu"))))</f>
        <v>Isi Sasaran</v>
      </c>
      <c r="K235" s="590" t="s">
        <v>26</v>
      </c>
      <c r="L235" s="591" t="str">
        <f>IF($D$235="Y/T","Isi Sasaran",IF($E$235=0,0,IF(K235="Y",1,IF(K235="T",0,"Isi Dulu"))))</f>
        <v>Isi Sasaran</v>
      </c>
      <c r="M235" s="848" t="s">
        <v>26</v>
      </c>
      <c r="N235" s="851" t="str">
        <f>IF(M235="Y",1,IF(M235="T",0,IF(M235="Y/T","Belum diisi","Error")))</f>
        <v>Belum diisi</v>
      </c>
      <c r="O235" s="517"/>
      <c r="P235" s="517"/>
      <c r="Q235" s="517"/>
      <c r="R235" s="517"/>
    </row>
    <row r="236" spans="2:18" s="527" customFormat="1" ht="15.75">
      <c r="B236" s="837"/>
      <c r="C236" s="840"/>
      <c r="D236" s="858"/>
      <c r="E236" s="855"/>
      <c r="F236" s="549">
        <v>2</v>
      </c>
      <c r="G236" s="550"/>
      <c r="H236" s="598" t="str">
        <f t="shared" si="4"/>
        <v>Belum Diisi</v>
      </c>
      <c r="I236" s="592" t="s">
        <v>26</v>
      </c>
      <c r="J236" s="593" t="str">
        <f>IF($D$235="Y/T","Isi Sasaran",IF($E$235=0,0,IF(I236="Y",1,IF(I236="T",0,"Isi Dulu"))))</f>
        <v>Isi Sasaran</v>
      </c>
      <c r="K236" s="592" t="s">
        <v>26</v>
      </c>
      <c r="L236" s="593" t="str">
        <f>IF($D$235="Y/T","Isi Sasaran",IF($E$235=0,0,IF(K236="Y",1,IF(K236="T",0,"Isi Dulu"))))</f>
        <v>Isi Sasaran</v>
      </c>
      <c r="M236" s="849"/>
      <c r="N236" s="852"/>
      <c r="O236" s="517"/>
      <c r="P236" s="517"/>
      <c r="Q236" s="517"/>
      <c r="R236" s="517"/>
    </row>
    <row r="237" spans="2:18" s="527" customFormat="1" ht="15.75">
      <c r="B237" s="837"/>
      <c r="C237" s="840"/>
      <c r="D237" s="858"/>
      <c r="E237" s="855"/>
      <c r="F237" s="549">
        <v>3</v>
      </c>
      <c r="G237" s="550"/>
      <c r="H237" s="598" t="str">
        <f t="shared" si="4"/>
        <v>Belum Diisi</v>
      </c>
      <c r="I237" s="592" t="s">
        <v>26</v>
      </c>
      <c r="J237" s="593" t="str">
        <f>IF($D$235="Y/T","Isi Sasaran",IF($E$235=0,0,IF(I237="Y",1,IF(I237="T",0,"Isi Dulu"))))</f>
        <v>Isi Sasaran</v>
      </c>
      <c r="K237" s="592" t="s">
        <v>26</v>
      </c>
      <c r="L237" s="593" t="str">
        <f>IF($D$235="Y/T","Isi Sasaran",IF($E$235=0,0,IF(K237="Y",1,IF(K237="T",0,"Isi Dulu"))))</f>
        <v>Isi Sasaran</v>
      </c>
      <c r="M237" s="849"/>
      <c r="N237" s="852"/>
      <c r="O237" s="517"/>
      <c r="P237" s="517"/>
      <c r="Q237" s="517"/>
      <c r="R237" s="517"/>
    </row>
    <row r="238" spans="2:18" s="527" customFormat="1" ht="15.75">
      <c r="B238" s="837"/>
      <c r="C238" s="840"/>
      <c r="D238" s="858"/>
      <c r="E238" s="855"/>
      <c r="F238" s="549">
        <v>4</v>
      </c>
      <c r="G238" s="550"/>
      <c r="H238" s="598" t="str">
        <f t="shared" si="4"/>
        <v>Belum Diisi</v>
      </c>
      <c r="I238" s="592" t="s">
        <v>26</v>
      </c>
      <c r="J238" s="593" t="str">
        <f>IF($D$235="Y/T","Isi Sasaran",IF($E$235=0,0,IF(I238="Y",1,IF(I238="T",0,"Isi Dulu"))))</f>
        <v>Isi Sasaran</v>
      </c>
      <c r="K238" s="592" t="s">
        <v>26</v>
      </c>
      <c r="L238" s="593" t="str">
        <f>IF($D$235="Y/T","Isi Sasaran",IF($E$235=0,0,IF(K238="Y",1,IF(K238="T",0,"Isi Dulu"))))</f>
        <v>Isi Sasaran</v>
      </c>
      <c r="M238" s="849"/>
      <c r="N238" s="852"/>
      <c r="O238" s="517"/>
      <c r="P238" s="517"/>
      <c r="Q238" s="517"/>
      <c r="R238" s="517"/>
    </row>
    <row r="239" spans="2:18" s="527" customFormat="1" ht="15.75">
      <c r="B239" s="838"/>
      <c r="C239" s="841"/>
      <c r="D239" s="859"/>
      <c r="E239" s="856"/>
      <c r="F239" s="569">
        <v>5</v>
      </c>
      <c r="G239" s="570"/>
      <c r="H239" s="599" t="str">
        <f t="shared" si="4"/>
        <v>Belum Diisi</v>
      </c>
      <c r="I239" s="595" t="s">
        <v>26</v>
      </c>
      <c r="J239" s="596" t="str">
        <f>IF($D$235="Y/T","Isi Sasaran",IF($E$235=0,0,IF(I239="Y",1,IF(I239="T",0,"Isi Dulu"))))</f>
        <v>Isi Sasaran</v>
      </c>
      <c r="K239" s="595" t="s">
        <v>26</v>
      </c>
      <c r="L239" s="596" t="str">
        <f>IF($D$235="Y/T","Isi Sasaran",IF($E$235=0,0,IF(K239="Y",1,IF(K239="T",0,"Isi Dulu"))))</f>
        <v>Isi Sasaran</v>
      </c>
      <c r="M239" s="850"/>
      <c r="N239" s="853"/>
      <c r="O239" s="517"/>
      <c r="P239" s="517"/>
      <c r="Q239" s="517"/>
      <c r="R239" s="517"/>
    </row>
    <row r="240" spans="2:18" s="527" customFormat="1" ht="15.75">
      <c r="B240" s="836">
        <v>7</v>
      </c>
      <c r="C240" s="839"/>
      <c r="D240" s="857" t="s">
        <v>26</v>
      </c>
      <c r="E240" s="854" t="str">
        <f>IF(D240="Y",1,IF(D240="T",0,IF(D240="Y/T","Belum diisi","Error")))</f>
        <v>Belum diisi</v>
      </c>
      <c r="F240" s="528">
        <v>1</v>
      </c>
      <c r="G240" s="529"/>
      <c r="H240" s="600" t="str">
        <f t="shared" si="4"/>
        <v>Belum Diisi</v>
      </c>
      <c r="I240" s="590" t="s">
        <v>26</v>
      </c>
      <c r="J240" s="591" t="str">
        <f>IF($D$240="Y/T","Isi Sasaran",IF($E$240=0,0,IF(I240="Y",1,IF(I240="T",0,"Isi Dulu"))))</f>
        <v>Isi Sasaran</v>
      </c>
      <c r="K240" s="590" t="s">
        <v>26</v>
      </c>
      <c r="L240" s="591" t="str">
        <f>IF($D$240="Y/T","Isi Sasaran",IF($E$240=0,0,IF(K240="Y",1,IF(K240="T",0,"Isi Dulu"))))</f>
        <v>Isi Sasaran</v>
      </c>
      <c r="M240" s="848" t="s">
        <v>26</v>
      </c>
      <c r="N240" s="851" t="str">
        <f>IF(M240="Y",1,IF(M240="T",0,IF(M240="Y/T","Belum diisi","Error")))</f>
        <v>Belum diisi</v>
      </c>
      <c r="O240" s="517"/>
      <c r="P240" s="517"/>
      <c r="Q240" s="517"/>
      <c r="R240" s="517"/>
    </row>
    <row r="241" spans="2:18" s="527" customFormat="1" ht="15.75">
      <c r="B241" s="837"/>
      <c r="C241" s="840"/>
      <c r="D241" s="858"/>
      <c r="E241" s="855"/>
      <c r="F241" s="549">
        <v>2</v>
      </c>
      <c r="G241" s="550"/>
      <c r="H241" s="598" t="str">
        <f t="shared" si="4"/>
        <v>Belum Diisi</v>
      </c>
      <c r="I241" s="592" t="s">
        <v>26</v>
      </c>
      <c r="J241" s="593" t="str">
        <f>IF($D$240="Y/T","Isi Sasaran",IF($E$240=0,0,IF(I241="Y",1,IF(I241="T",0,"Isi Dulu"))))</f>
        <v>Isi Sasaran</v>
      </c>
      <c r="K241" s="592" t="s">
        <v>26</v>
      </c>
      <c r="L241" s="593" t="str">
        <f>IF($D$240="Y/T","Isi Sasaran",IF($E$240=0,0,IF(K241="Y",1,IF(K241="T",0,"Isi Dulu"))))</f>
        <v>Isi Sasaran</v>
      </c>
      <c r="M241" s="849"/>
      <c r="N241" s="852"/>
      <c r="O241" s="517"/>
      <c r="P241" s="517"/>
      <c r="Q241" s="517"/>
      <c r="R241" s="517"/>
    </row>
    <row r="242" spans="2:18" s="527" customFormat="1" ht="15.75">
      <c r="B242" s="837"/>
      <c r="C242" s="840"/>
      <c r="D242" s="858"/>
      <c r="E242" s="855"/>
      <c r="F242" s="549">
        <v>3</v>
      </c>
      <c r="G242" s="550"/>
      <c r="H242" s="598" t="str">
        <f t="shared" si="4"/>
        <v>Belum Diisi</v>
      </c>
      <c r="I242" s="592" t="s">
        <v>26</v>
      </c>
      <c r="J242" s="593" t="str">
        <f>IF($D$240="Y/T","Isi Sasaran",IF($E$240=0,0,IF(I242="Y",1,IF(I242="T",0,"Isi Dulu"))))</f>
        <v>Isi Sasaran</v>
      </c>
      <c r="K242" s="592" t="s">
        <v>26</v>
      </c>
      <c r="L242" s="593" t="str">
        <f>IF($D$240="Y/T","Isi Sasaran",IF($E$240=0,0,IF(K242="Y",1,IF(K242="T",0,"Isi Dulu"))))</f>
        <v>Isi Sasaran</v>
      </c>
      <c r="M242" s="849"/>
      <c r="N242" s="852"/>
      <c r="O242" s="517"/>
      <c r="P242" s="517"/>
      <c r="Q242" s="517"/>
      <c r="R242" s="517"/>
    </row>
    <row r="243" spans="2:18" s="527" customFormat="1" ht="15.75">
      <c r="B243" s="837"/>
      <c r="C243" s="840"/>
      <c r="D243" s="858"/>
      <c r="E243" s="855"/>
      <c r="F243" s="549">
        <v>4</v>
      </c>
      <c r="G243" s="550"/>
      <c r="H243" s="598" t="str">
        <f t="shared" si="4"/>
        <v>Belum Diisi</v>
      </c>
      <c r="I243" s="592" t="s">
        <v>26</v>
      </c>
      <c r="J243" s="593" t="str">
        <f>IF($D$240="Y/T","Isi Sasaran",IF($E$240=0,0,IF(I243="Y",1,IF(I243="T",0,"Isi Dulu"))))</f>
        <v>Isi Sasaran</v>
      </c>
      <c r="K243" s="592" t="s">
        <v>26</v>
      </c>
      <c r="L243" s="593" t="str">
        <f>IF($D$240="Y/T","Isi Sasaran",IF($E$240=0,0,IF(K243="Y",1,IF(K243="T",0,"Isi Dulu"))))</f>
        <v>Isi Sasaran</v>
      </c>
      <c r="M243" s="849"/>
      <c r="N243" s="852"/>
      <c r="O243" s="517"/>
      <c r="P243" s="517"/>
      <c r="Q243" s="517"/>
      <c r="R243" s="517"/>
    </row>
    <row r="244" spans="2:18" s="527" customFormat="1" ht="15.75">
      <c r="B244" s="838"/>
      <c r="C244" s="841"/>
      <c r="D244" s="859"/>
      <c r="E244" s="856"/>
      <c r="F244" s="569">
        <v>5</v>
      </c>
      <c r="G244" s="570"/>
      <c r="H244" s="599" t="str">
        <f t="shared" si="4"/>
        <v>Belum Diisi</v>
      </c>
      <c r="I244" s="595" t="s">
        <v>26</v>
      </c>
      <c r="J244" s="596" t="str">
        <f>IF($D$240="Y/T","Isi Sasaran",IF($E$240=0,0,IF(I244="Y",1,IF(I244="T",0,"Isi Dulu"))))</f>
        <v>Isi Sasaran</v>
      </c>
      <c r="K244" s="595" t="s">
        <v>26</v>
      </c>
      <c r="L244" s="596" t="str">
        <f>IF($D$240="Y/T","Isi Sasaran",IF($E$240=0,0,IF(K244="Y",1,IF(K244="T",0,"Isi Dulu"))))</f>
        <v>Isi Sasaran</v>
      </c>
      <c r="M244" s="850"/>
      <c r="N244" s="853"/>
      <c r="O244" s="517"/>
      <c r="P244" s="517"/>
      <c r="Q244" s="517"/>
      <c r="R244" s="517"/>
    </row>
    <row r="245" spans="2:18" s="527" customFormat="1" ht="15.75">
      <c r="B245" s="836">
        <v>8</v>
      </c>
      <c r="C245" s="839"/>
      <c r="D245" s="857" t="s">
        <v>26</v>
      </c>
      <c r="E245" s="854" t="str">
        <f>IF(D245="Y",1,IF(D245="T",0,IF(D245="Y/T","Belum diisi","Error")))</f>
        <v>Belum diisi</v>
      </c>
      <c r="F245" s="528">
        <v>1</v>
      </c>
      <c r="G245" s="529"/>
      <c r="H245" s="600" t="str">
        <f t="shared" si="4"/>
        <v>Belum Diisi</v>
      </c>
      <c r="I245" s="590" t="s">
        <v>26</v>
      </c>
      <c r="J245" s="591" t="str">
        <f>IF($D$245="Y/T","Isi Sasaran",IF($E$245=0,0,IF(I245="Y",1,IF(I245="T",0,"Isi Dulu"))))</f>
        <v>Isi Sasaran</v>
      </c>
      <c r="K245" s="590" t="s">
        <v>26</v>
      </c>
      <c r="L245" s="591" t="str">
        <f>IF($D$245="Y/T","Isi Sasaran",IF($E$245=0,0,IF(K245="Y",1,IF(K245="T",0,"Isi Dulu"))))</f>
        <v>Isi Sasaran</v>
      </c>
      <c r="M245" s="848" t="s">
        <v>26</v>
      </c>
      <c r="N245" s="851" t="str">
        <f>IF(M245="Y",1,IF(M245="T",0,IF(M245="Y/T","Belum diisi","Error")))</f>
        <v>Belum diisi</v>
      </c>
      <c r="O245" s="517"/>
      <c r="P245" s="517"/>
      <c r="Q245" s="517"/>
      <c r="R245" s="517"/>
    </row>
    <row r="246" spans="2:18" s="527" customFormat="1" ht="15.75">
      <c r="B246" s="837"/>
      <c r="C246" s="840"/>
      <c r="D246" s="858"/>
      <c r="E246" s="855"/>
      <c r="F246" s="549">
        <v>2</v>
      </c>
      <c r="G246" s="550"/>
      <c r="H246" s="598" t="str">
        <f t="shared" si="4"/>
        <v>Belum Diisi</v>
      </c>
      <c r="I246" s="592" t="s">
        <v>26</v>
      </c>
      <c r="J246" s="593" t="str">
        <f>IF($D$245="Y/T","Isi Sasaran",IF($E$245=0,0,IF(I246="Y",1,IF(I246="T",0,"Isi Dulu"))))</f>
        <v>Isi Sasaran</v>
      </c>
      <c r="K246" s="592" t="s">
        <v>26</v>
      </c>
      <c r="L246" s="593" t="str">
        <f>IF($D$245="Y/T","Isi Sasaran",IF($E$245=0,0,IF(K246="Y",1,IF(K246="T",0,"Isi Dulu"))))</f>
        <v>Isi Sasaran</v>
      </c>
      <c r="M246" s="849"/>
      <c r="N246" s="852"/>
      <c r="O246" s="517"/>
      <c r="P246" s="517"/>
      <c r="Q246" s="517"/>
      <c r="R246" s="517"/>
    </row>
    <row r="247" spans="2:18" s="527" customFormat="1" ht="15.75">
      <c r="B247" s="837"/>
      <c r="C247" s="840"/>
      <c r="D247" s="858"/>
      <c r="E247" s="855"/>
      <c r="F247" s="549">
        <v>3</v>
      </c>
      <c r="G247" s="550"/>
      <c r="H247" s="598" t="str">
        <f t="shared" si="4"/>
        <v>Belum Diisi</v>
      </c>
      <c r="I247" s="592" t="s">
        <v>26</v>
      </c>
      <c r="J247" s="593" t="str">
        <f>IF($D$245="Y/T","Isi Sasaran",IF($E$245=0,0,IF(I247="Y",1,IF(I247="T",0,"Isi Dulu"))))</f>
        <v>Isi Sasaran</v>
      </c>
      <c r="K247" s="592" t="s">
        <v>26</v>
      </c>
      <c r="L247" s="593" t="str">
        <f>IF($D$245="Y/T","Isi Sasaran",IF($E$245=0,0,IF(K247="Y",1,IF(K247="T",0,"Isi Dulu"))))</f>
        <v>Isi Sasaran</v>
      </c>
      <c r="M247" s="849"/>
      <c r="N247" s="852"/>
      <c r="O247" s="517"/>
      <c r="P247" s="517"/>
      <c r="Q247" s="517"/>
      <c r="R247" s="517"/>
    </row>
    <row r="248" spans="2:18" s="527" customFormat="1" ht="15.75">
      <c r="B248" s="837"/>
      <c r="C248" s="840"/>
      <c r="D248" s="858"/>
      <c r="E248" s="855"/>
      <c r="F248" s="549">
        <v>4</v>
      </c>
      <c r="G248" s="550"/>
      <c r="H248" s="598" t="str">
        <f t="shared" si="4"/>
        <v>Belum Diisi</v>
      </c>
      <c r="I248" s="592" t="s">
        <v>26</v>
      </c>
      <c r="J248" s="593" t="str">
        <f>IF($D$245="Y/T","Isi Sasaran",IF($E$245=0,0,IF(I248="Y",1,IF(I248="T",0,"Isi Dulu"))))</f>
        <v>Isi Sasaran</v>
      </c>
      <c r="K248" s="592" t="s">
        <v>26</v>
      </c>
      <c r="L248" s="593" t="str">
        <f>IF($D$245="Y/T","Isi Sasaran",IF($E$245=0,0,IF(K248="Y",1,IF(K248="T",0,"Isi Dulu"))))</f>
        <v>Isi Sasaran</v>
      </c>
      <c r="M248" s="849"/>
      <c r="N248" s="852"/>
      <c r="O248" s="517"/>
      <c r="P248" s="517"/>
      <c r="Q248" s="517"/>
      <c r="R248" s="517"/>
    </row>
    <row r="249" spans="2:18" s="527" customFormat="1" ht="15.75">
      <c r="B249" s="838"/>
      <c r="C249" s="841"/>
      <c r="D249" s="859"/>
      <c r="E249" s="856"/>
      <c r="F249" s="569">
        <v>5</v>
      </c>
      <c r="G249" s="570"/>
      <c r="H249" s="599" t="str">
        <f t="shared" si="4"/>
        <v>Belum Diisi</v>
      </c>
      <c r="I249" s="595" t="s">
        <v>26</v>
      </c>
      <c r="J249" s="596" t="str">
        <f>IF($D$245="Y/T","Isi Sasaran",IF($E$245=0,0,IF(I249="Y",1,IF(I249="T",0,"Isi Dulu"))))</f>
        <v>Isi Sasaran</v>
      </c>
      <c r="K249" s="595" t="s">
        <v>26</v>
      </c>
      <c r="L249" s="596" t="str">
        <f>IF($D$245="Y/T","Isi Sasaran",IF($E$245=0,0,IF(K249="Y",1,IF(K249="T",0,"Isi Dulu"))))</f>
        <v>Isi Sasaran</v>
      </c>
      <c r="M249" s="850"/>
      <c r="N249" s="853"/>
      <c r="O249" s="517"/>
      <c r="P249" s="517"/>
      <c r="Q249" s="517"/>
      <c r="R249" s="517"/>
    </row>
    <row r="250" spans="2:18" s="527" customFormat="1" ht="15.75">
      <c r="B250" s="836">
        <v>9</v>
      </c>
      <c r="C250" s="839"/>
      <c r="D250" s="857" t="s">
        <v>26</v>
      </c>
      <c r="E250" s="854" t="str">
        <f>IF(D250="Y",1,IF(D250="T",0,IF(D250="Y/T","Belum diisi","Error")))</f>
        <v>Belum diisi</v>
      </c>
      <c r="F250" s="528">
        <v>1</v>
      </c>
      <c r="G250" s="529"/>
      <c r="H250" s="600" t="str">
        <f t="shared" si="4"/>
        <v>Belum Diisi</v>
      </c>
      <c r="I250" s="590" t="s">
        <v>26</v>
      </c>
      <c r="J250" s="591" t="str">
        <f>IF($D$250="Y/T","Isi Sasaran",IF($E$250=0,0,IF(I250="Y",1,IF(I250="T",0,"Isi Dulu"))))</f>
        <v>Isi Sasaran</v>
      </c>
      <c r="K250" s="590" t="s">
        <v>26</v>
      </c>
      <c r="L250" s="591" t="str">
        <f>IF($D$250="Y/T","Isi Sasaran",IF($E$250=0,0,IF(K250="Y",1,IF(K250="T",0,"Isi Dulu"))))</f>
        <v>Isi Sasaran</v>
      </c>
      <c r="M250" s="848" t="s">
        <v>26</v>
      </c>
      <c r="N250" s="851" t="str">
        <f>IF(M250="Y",1,IF(M250="T",0,IF(M250="Y/T","Belum diisi","Error")))</f>
        <v>Belum diisi</v>
      </c>
      <c r="O250" s="517"/>
      <c r="P250" s="517"/>
      <c r="Q250" s="517"/>
      <c r="R250" s="517"/>
    </row>
    <row r="251" spans="2:18" s="527" customFormat="1" ht="15.75">
      <c r="B251" s="837"/>
      <c r="C251" s="840"/>
      <c r="D251" s="858"/>
      <c r="E251" s="855"/>
      <c r="F251" s="549">
        <v>2</v>
      </c>
      <c r="G251" s="550"/>
      <c r="H251" s="598" t="str">
        <f t="shared" si="4"/>
        <v>Belum Diisi</v>
      </c>
      <c r="I251" s="592" t="s">
        <v>26</v>
      </c>
      <c r="J251" s="593" t="str">
        <f>IF($D$250="Y/T","Isi Sasaran",IF($E$250=0,0,IF(I251="Y",1,IF(I251="T",0,"Isi Dulu"))))</f>
        <v>Isi Sasaran</v>
      </c>
      <c r="K251" s="592" t="s">
        <v>26</v>
      </c>
      <c r="L251" s="593" t="str">
        <f>IF($D$250="Y/T","Isi Sasaran",IF($E$250=0,0,IF(K251="Y",1,IF(K251="T",0,"Isi Dulu"))))</f>
        <v>Isi Sasaran</v>
      </c>
      <c r="M251" s="849"/>
      <c r="N251" s="852"/>
      <c r="O251" s="517"/>
      <c r="P251" s="517"/>
      <c r="Q251" s="517"/>
      <c r="R251" s="517"/>
    </row>
    <row r="252" spans="2:18" s="527" customFormat="1" ht="15.75">
      <c r="B252" s="837"/>
      <c r="C252" s="840"/>
      <c r="D252" s="858"/>
      <c r="E252" s="855"/>
      <c r="F252" s="549">
        <v>3</v>
      </c>
      <c r="G252" s="550"/>
      <c r="H252" s="598" t="str">
        <f t="shared" si="4"/>
        <v>Belum Diisi</v>
      </c>
      <c r="I252" s="592" t="s">
        <v>26</v>
      </c>
      <c r="J252" s="593" t="str">
        <f>IF($D$250="Y/T","Isi Sasaran",IF($E$250=0,0,IF(I252="Y",1,IF(I252="T",0,"Isi Dulu"))))</f>
        <v>Isi Sasaran</v>
      </c>
      <c r="K252" s="592" t="s">
        <v>26</v>
      </c>
      <c r="L252" s="593" t="str">
        <f>IF($D$250="Y/T","Isi Sasaran",IF($E$250=0,0,IF(K252="Y",1,IF(K252="T",0,"Isi Dulu"))))</f>
        <v>Isi Sasaran</v>
      </c>
      <c r="M252" s="849"/>
      <c r="N252" s="852"/>
      <c r="O252" s="517"/>
      <c r="P252" s="517"/>
      <c r="Q252" s="517"/>
      <c r="R252" s="517"/>
    </row>
    <row r="253" spans="2:18" s="527" customFormat="1" ht="15.75">
      <c r="B253" s="837"/>
      <c r="C253" s="840"/>
      <c r="D253" s="858"/>
      <c r="E253" s="855"/>
      <c r="F253" s="549">
        <v>4</v>
      </c>
      <c r="G253" s="550"/>
      <c r="H253" s="598" t="str">
        <f t="shared" si="4"/>
        <v>Belum Diisi</v>
      </c>
      <c r="I253" s="592" t="s">
        <v>26</v>
      </c>
      <c r="J253" s="593" t="str">
        <f>IF($D$250="Y/T","Isi Sasaran",IF($E$250=0,0,IF(I253="Y",1,IF(I253="T",0,"Isi Dulu"))))</f>
        <v>Isi Sasaran</v>
      </c>
      <c r="K253" s="592" t="s">
        <v>26</v>
      </c>
      <c r="L253" s="593" t="str">
        <f>IF($D$250="Y/T","Isi Sasaran",IF($E$250=0,0,IF(K253="Y",1,IF(K253="T",0,"Isi Dulu"))))</f>
        <v>Isi Sasaran</v>
      </c>
      <c r="M253" s="849"/>
      <c r="N253" s="852"/>
      <c r="O253" s="517"/>
      <c r="P253" s="517"/>
      <c r="Q253" s="517"/>
      <c r="R253" s="517"/>
    </row>
    <row r="254" spans="2:18" s="527" customFormat="1" ht="15.75">
      <c r="B254" s="838"/>
      <c r="C254" s="841"/>
      <c r="D254" s="859"/>
      <c r="E254" s="856"/>
      <c r="F254" s="569">
        <v>5</v>
      </c>
      <c r="G254" s="570"/>
      <c r="H254" s="599" t="str">
        <f t="shared" si="4"/>
        <v>Belum Diisi</v>
      </c>
      <c r="I254" s="595" t="s">
        <v>26</v>
      </c>
      <c r="J254" s="596" t="str">
        <f>IF($D$250="Y/T","Isi Sasaran",IF($E$250=0,0,IF(I254="Y",1,IF(I254="T",0,"Isi Dulu"))))</f>
        <v>Isi Sasaran</v>
      </c>
      <c r="K254" s="595" t="s">
        <v>26</v>
      </c>
      <c r="L254" s="596" t="str">
        <f>IF($D$250="Y/T","Isi Sasaran",IF($E$250=0,0,IF(K254="Y",1,IF(K254="T",0,"Isi Dulu"))))</f>
        <v>Isi Sasaran</v>
      </c>
      <c r="M254" s="850"/>
      <c r="N254" s="853"/>
      <c r="O254" s="517"/>
      <c r="P254" s="517"/>
      <c r="Q254" s="517"/>
      <c r="R254" s="517"/>
    </row>
    <row r="255" spans="2:18" s="527" customFormat="1" ht="15.75">
      <c r="B255" s="836">
        <v>10</v>
      </c>
      <c r="C255" s="839"/>
      <c r="D255" s="857" t="s">
        <v>26</v>
      </c>
      <c r="E255" s="854" t="str">
        <f>IF(D255="Y",1,IF(D255="T",0,IF(D255="Y/T","Belum diisi","Error")))</f>
        <v>Belum diisi</v>
      </c>
      <c r="F255" s="528">
        <v>1</v>
      </c>
      <c r="G255" s="529"/>
      <c r="H255" s="600" t="str">
        <f t="shared" si="4"/>
        <v>Belum Diisi</v>
      </c>
      <c r="I255" s="590" t="s">
        <v>26</v>
      </c>
      <c r="J255" s="591" t="str">
        <f>IF($D$255="Y/T","Isi Sasaran",IF($E$255=0,0,IF(I255="Y",1,IF(I255="T",0,"Isi Dulu"))))</f>
        <v>Isi Sasaran</v>
      </c>
      <c r="K255" s="590" t="s">
        <v>26</v>
      </c>
      <c r="L255" s="591" t="str">
        <f>IF($D$255="Y/T","Isi Sasaran",IF($E$255=0,0,IF(K255="Y",1,IF(K255="T",0,"Isi Dulu"))))</f>
        <v>Isi Sasaran</v>
      </c>
      <c r="M255" s="848" t="s">
        <v>26</v>
      </c>
      <c r="N255" s="851" t="str">
        <f>IF(M255="Y",1,IF(M255="T",0,IF(M255="Y/T","Belum diisi","Error")))</f>
        <v>Belum diisi</v>
      </c>
      <c r="O255" s="517"/>
      <c r="P255" s="517"/>
      <c r="Q255" s="517"/>
      <c r="R255" s="517"/>
    </row>
    <row r="256" spans="2:18" s="527" customFormat="1" ht="15.75">
      <c r="B256" s="837"/>
      <c r="C256" s="840"/>
      <c r="D256" s="858"/>
      <c r="E256" s="855"/>
      <c r="F256" s="549">
        <v>2</v>
      </c>
      <c r="G256" s="550"/>
      <c r="H256" s="598" t="str">
        <f t="shared" si="4"/>
        <v>Belum Diisi</v>
      </c>
      <c r="I256" s="592" t="s">
        <v>26</v>
      </c>
      <c r="J256" s="593" t="str">
        <f>IF($D$255="Y/T","Isi Sasaran",IF($E$255=0,0,IF(I256="Y",1,IF(I256="T",0,"Isi Dulu"))))</f>
        <v>Isi Sasaran</v>
      </c>
      <c r="K256" s="592" t="s">
        <v>26</v>
      </c>
      <c r="L256" s="593" t="str">
        <f>IF($D$255="Y/T","Isi Sasaran",IF($E$255=0,0,IF(K256="Y",1,IF(K256="T",0,"Isi Dulu"))))</f>
        <v>Isi Sasaran</v>
      </c>
      <c r="M256" s="849"/>
      <c r="N256" s="852"/>
      <c r="O256" s="517"/>
      <c r="P256" s="517"/>
      <c r="Q256" s="517"/>
      <c r="R256" s="517"/>
    </row>
    <row r="257" spans="2:18" s="527" customFormat="1" ht="15.75">
      <c r="B257" s="837"/>
      <c r="C257" s="840"/>
      <c r="D257" s="858"/>
      <c r="E257" s="855"/>
      <c r="F257" s="549">
        <v>3</v>
      </c>
      <c r="G257" s="550"/>
      <c r="H257" s="598" t="str">
        <f t="shared" si="4"/>
        <v>Belum Diisi</v>
      </c>
      <c r="I257" s="592" t="s">
        <v>26</v>
      </c>
      <c r="J257" s="593" t="str">
        <f>IF($D$255="Y/T","Isi Sasaran",IF($E$255=0,0,IF(I257="Y",1,IF(I257="T",0,"Isi Dulu"))))</f>
        <v>Isi Sasaran</v>
      </c>
      <c r="K257" s="592" t="s">
        <v>26</v>
      </c>
      <c r="L257" s="593" t="str">
        <f>IF($D$255="Y/T","Isi Sasaran",IF($E$255=0,0,IF(K257="Y",1,IF(K257="T",0,"Isi Dulu"))))</f>
        <v>Isi Sasaran</v>
      </c>
      <c r="M257" s="849"/>
      <c r="N257" s="852"/>
      <c r="O257" s="517"/>
      <c r="P257" s="517"/>
      <c r="Q257" s="517"/>
      <c r="R257" s="517"/>
    </row>
    <row r="258" spans="2:18" s="527" customFormat="1" ht="15.75">
      <c r="B258" s="837"/>
      <c r="C258" s="840"/>
      <c r="D258" s="858"/>
      <c r="E258" s="855"/>
      <c r="F258" s="549">
        <v>4</v>
      </c>
      <c r="G258" s="550"/>
      <c r="H258" s="598" t="str">
        <f t="shared" si="4"/>
        <v>Belum Diisi</v>
      </c>
      <c r="I258" s="592" t="s">
        <v>26</v>
      </c>
      <c r="J258" s="593" t="str">
        <f>IF($D$255="Y/T","Isi Sasaran",IF($E$255=0,0,IF(I258="Y",1,IF(I258="T",0,"Isi Dulu"))))</f>
        <v>Isi Sasaran</v>
      </c>
      <c r="K258" s="592" t="s">
        <v>26</v>
      </c>
      <c r="L258" s="593" t="str">
        <f>IF($D$255="Y/T","Isi Sasaran",IF($E$255=0,0,IF(K258="Y",1,IF(K258="T",0,"Isi Dulu"))))</f>
        <v>Isi Sasaran</v>
      </c>
      <c r="M258" s="849"/>
      <c r="N258" s="852"/>
      <c r="O258" s="517"/>
      <c r="P258" s="517"/>
      <c r="Q258" s="517"/>
      <c r="R258" s="517"/>
    </row>
    <row r="259" spans="2:18" s="527" customFormat="1" ht="15.75">
      <c r="B259" s="838"/>
      <c r="C259" s="841"/>
      <c r="D259" s="859"/>
      <c r="E259" s="856"/>
      <c r="F259" s="569">
        <v>5</v>
      </c>
      <c r="G259" s="570"/>
      <c r="H259" s="599" t="str">
        <f t="shared" si="4"/>
        <v>Belum Diisi</v>
      </c>
      <c r="I259" s="595" t="s">
        <v>26</v>
      </c>
      <c r="J259" s="596" t="str">
        <f>IF($D$255="Y/T","Isi Sasaran",IF($E$255=0,0,IF(I259="Y",1,IF(I259="T",0,"Isi Dulu"))))</f>
        <v>Isi Sasaran</v>
      </c>
      <c r="K259" s="595" t="s">
        <v>26</v>
      </c>
      <c r="L259" s="596" t="str">
        <f>IF($D$255="Y/T","Isi Sasaran",IF($E$255=0,0,IF(K259="Y",1,IF(K259="T",0,"Isi Dulu"))))</f>
        <v>Isi Sasaran</v>
      </c>
      <c r="M259" s="850"/>
      <c r="N259" s="853"/>
      <c r="O259" s="517"/>
      <c r="P259" s="517"/>
      <c r="Q259" s="517"/>
      <c r="R259" s="517"/>
    </row>
    <row r="260" spans="2:18" s="527" customFormat="1" ht="15.75">
      <c r="B260" s="836">
        <v>11</v>
      </c>
      <c r="C260" s="839"/>
      <c r="D260" s="857" t="s">
        <v>26</v>
      </c>
      <c r="E260" s="854" t="str">
        <f>IF(D260="Y",1,IF(D260="T",0,IF(D260="Y/T","Belum diisi","Error")))</f>
        <v>Belum diisi</v>
      </c>
      <c r="F260" s="528">
        <v>1</v>
      </c>
      <c r="G260" s="529"/>
      <c r="H260" s="600" t="str">
        <f t="shared" si="4"/>
        <v>Belum Diisi</v>
      </c>
      <c r="I260" s="590" t="s">
        <v>26</v>
      </c>
      <c r="J260" s="591" t="str">
        <f>IF($D$260="Y/T","Isi Sasaran",IF($E$260=0,0,IF(I260="Y",1,IF(I260="T",0,"Isi Dulu"))))</f>
        <v>Isi Sasaran</v>
      </c>
      <c r="K260" s="590" t="s">
        <v>26</v>
      </c>
      <c r="L260" s="591" t="str">
        <f>IF($D$260="Y/T","Isi Sasaran",IF($E$260=0,0,IF(K260="Y",1,IF(K260="T",0,"Isi Dulu"))))</f>
        <v>Isi Sasaran</v>
      </c>
      <c r="M260" s="848" t="s">
        <v>26</v>
      </c>
      <c r="N260" s="851" t="str">
        <f>IF(M260="Y",1,IF(M260="T",0,IF(M260="Y/T","Belum diisi","Error")))</f>
        <v>Belum diisi</v>
      </c>
      <c r="O260" s="517"/>
      <c r="P260" s="517"/>
      <c r="Q260" s="517"/>
      <c r="R260" s="517"/>
    </row>
    <row r="261" spans="2:18" s="527" customFormat="1" ht="15.75">
      <c r="B261" s="837"/>
      <c r="C261" s="840"/>
      <c r="D261" s="858"/>
      <c r="E261" s="855"/>
      <c r="F261" s="549">
        <v>2</v>
      </c>
      <c r="G261" s="550"/>
      <c r="H261" s="598" t="str">
        <f t="shared" si="4"/>
        <v>Belum Diisi</v>
      </c>
      <c r="I261" s="592" t="s">
        <v>26</v>
      </c>
      <c r="J261" s="593" t="str">
        <f>IF($D$260="Y/T","Isi Sasaran",IF($E$260=0,0,IF(I261="Y",1,IF(I261="T",0,"Isi Dulu"))))</f>
        <v>Isi Sasaran</v>
      </c>
      <c r="K261" s="592" t="s">
        <v>26</v>
      </c>
      <c r="L261" s="593" t="str">
        <f>IF($D$260="Y/T","Isi Sasaran",IF($E$260=0,0,IF(K261="Y",1,IF(K261="T",0,"Isi Dulu"))))</f>
        <v>Isi Sasaran</v>
      </c>
      <c r="M261" s="849"/>
      <c r="N261" s="852"/>
      <c r="O261" s="517"/>
      <c r="P261" s="517"/>
      <c r="Q261" s="517"/>
      <c r="R261" s="517"/>
    </row>
    <row r="262" spans="2:18" s="527" customFormat="1" ht="15.75">
      <c r="B262" s="837"/>
      <c r="C262" s="840"/>
      <c r="D262" s="858"/>
      <c r="E262" s="855"/>
      <c r="F262" s="549">
        <v>3</v>
      </c>
      <c r="G262" s="550"/>
      <c r="H262" s="598" t="str">
        <f t="shared" si="4"/>
        <v>Belum Diisi</v>
      </c>
      <c r="I262" s="592" t="s">
        <v>26</v>
      </c>
      <c r="J262" s="593" t="str">
        <f>IF($D$260="Y/T","Isi Sasaran",IF($E$260=0,0,IF(I262="Y",1,IF(I262="T",0,"Isi Dulu"))))</f>
        <v>Isi Sasaran</v>
      </c>
      <c r="K262" s="592" t="s">
        <v>26</v>
      </c>
      <c r="L262" s="593" t="str">
        <f>IF($D$260="Y/T","Isi Sasaran",IF($E$260=0,0,IF(K262="Y",1,IF(K262="T",0,"Isi Dulu"))))</f>
        <v>Isi Sasaran</v>
      </c>
      <c r="M262" s="849"/>
      <c r="N262" s="852"/>
      <c r="O262" s="517"/>
      <c r="P262" s="517"/>
      <c r="Q262" s="517"/>
      <c r="R262" s="517"/>
    </row>
    <row r="263" spans="2:18" s="527" customFormat="1" ht="15.75">
      <c r="B263" s="837"/>
      <c r="C263" s="840"/>
      <c r="D263" s="858"/>
      <c r="E263" s="855"/>
      <c r="F263" s="549">
        <v>4</v>
      </c>
      <c r="G263" s="550"/>
      <c r="H263" s="598" t="str">
        <f t="shared" si="4"/>
        <v>Belum Diisi</v>
      </c>
      <c r="I263" s="592" t="s">
        <v>26</v>
      </c>
      <c r="J263" s="593" t="str">
        <f>IF($D$260="Y/T","Isi Sasaran",IF($E$260=0,0,IF(I263="Y",1,IF(I263="T",0,"Isi Dulu"))))</f>
        <v>Isi Sasaran</v>
      </c>
      <c r="K263" s="592" t="s">
        <v>26</v>
      </c>
      <c r="L263" s="593" t="str">
        <f>IF($D$260="Y/T","Isi Sasaran",IF($E$260=0,0,IF(K263="Y",1,IF(K263="T",0,"Isi Dulu"))))</f>
        <v>Isi Sasaran</v>
      </c>
      <c r="M263" s="849"/>
      <c r="N263" s="852"/>
      <c r="O263" s="517"/>
      <c r="P263" s="517"/>
      <c r="Q263" s="517"/>
      <c r="R263" s="517"/>
    </row>
    <row r="264" spans="2:18" s="527" customFormat="1" ht="15.75">
      <c r="B264" s="838"/>
      <c r="C264" s="841"/>
      <c r="D264" s="859"/>
      <c r="E264" s="856"/>
      <c r="F264" s="569">
        <v>5</v>
      </c>
      <c r="G264" s="570"/>
      <c r="H264" s="599" t="str">
        <f t="shared" si="4"/>
        <v>Belum Diisi</v>
      </c>
      <c r="I264" s="595" t="s">
        <v>26</v>
      </c>
      <c r="J264" s="596" t="str">
        <f>IF($D$260="Y/T","Isi Sasaran",IF($E$260=0,0,IF(I264="Y",1,IF(I264="T",0,"Isi Dulu"))))</f>
        <v>Isi Sasaran</v>
      </c>
      <c r="K264" s="595" t="s">
        <v>26</v>
      </c>
      <c r="L264" s="596" t="str">
        <f>IF($D$260="Y/T","Isi Sasaran",IF($E$260=0,0,IF(K264="Y",1,IF(K264="T",0,"Isi Dulu"))))</f>
        <v>Isi Sasaran</v>
      </c>
      <c r="M264" s="850"/>
      <c r="N264" s="853"/>
      <c r="O264" s="517"/>
      <c r="P264" s="517"/>
      <c r="Q264" s="517"/>
      <c r="R264" s="517"/>
    </row>
    <row r="265" spans="2:18" s="527" customFormat="1" ht="15.75">
      <c r="B265" s="836">
        <v>12</v>
      </c>
      <c r="C265" s="839"/>
      <c r="D265" s="857" t="s">
        <v>26</v>
      </c>
      <c r="E265" s="854" t="str">
        <f>IF(D265="Y",1,IF(D265="T",0,IF(D265="Y/T","Belum diisi","Error")))</f>
        <v>Belum diisi</v>
      </c>
      <c r="F265" s="528">
        <v>1</v>
      </c>
      <c r="G265" s="529"/>
      <c r="H265" s="600" t="str">
        <f t="shared" si="4"/>
        <v>Belum Diisi</v>
      </c>
      <c r="I265" s="590" t="s">
        <v>26</v>
      </c>
      <c r="J265" s="591" t="str">
        <f>IF($D$265="Y/T","Isi Sasaran",IF($E$265=0,0,IF(I265="Y",1,IF(I265="T",0,"Isi Dulu"))))</f>
        <v>Isi Sasaran</v>
      </c>
      <c r="K265" s="590" t="s">
        <v>26</v>
      </c>
      <c r="L265" s="591" t="str">
        <f>IF($D$265="Y/T","Isi Sasaran",IF($E$265=0,0,IF(K265="Y",1,IF(K265="T",0,"Isi Dulu"))))</f>
        <v>Isi Sasaran</v>
      </c>
      <c r="M265" s="848" t="s">
        <v>26</v>
      </c>
      <c r="N265" s="851" t="str">
        <f>IF(M265="Y",1,IF(M265="T",0,IF(M265="Y/T","Belum diisi","Error")))</f>
        <v>Belum diisi</v>
      </c>
      <c r="O265" s="517"/>
      <c r="P265" s="517"/>
      <c r="Q265" s="517"/>
      <c r="R265" s="517"/>
    </row>
    <row r="266" spans="2:18" s="527" customFormat="1" ht="15.75">
      <c r="B266" s="837"/>
      <c r="C266" s="840"/>
      <c r="D266" s="858"/>
      <c r="E266" s="855"/>
      <c r="F266" s="549">
        <v>2</v>
      </c>
      <c r="G266" s="550"/>
      <c r="H266" s="598" t="str">
        <f t="shared" si="4"/>
        <v>Belum Diisi</v>
      </c>
      <c r="I266" s="592" t="s">
        <v>26</v>
      </c>
      <c r="J266" s="593" t="str">
        <f>IF($D$265="Y/T","Isi Sasaran",IF($E$265=0,0,IF(I266="Y",1,IF(I266="T",0,"Isi Dulu"))))</f>
        <v>Isi Sasaran</v>
      </c>
      <c r="K266" s="592" t="s">
        <v>26</v>
      </c>
      <c r="L266" s="593" t="str">
        <f>IF($D$265="Y/T","Isi Sasaran",IF($E$265=0,0,IF(K266="Y",1,IF(K266="T",0,"Isi Dulu"))))</f>
        <v>Isi Sasaran</v>
      </c>
      <c r="M266" s="849"/>
      <c r="N266" s="852"/>
      <c r="O266" s="517"/>
      <c r="P266" s="517"/>
      <c r="Q266" s="517"/>
      <c r="R266" s="517"/>
    </row>
    <row r="267" spans="2:18" s="527" customFormat="1" ht="15.75">
      <c r="B267" s="837"/>
      <c r="C267" s="840"/>
      <c r="D267" s="858"/>
      <c r="E267" s="855"/>
      <c r="F267" s="549">
        <v>3</v>
      </c>
      <c r="G267" s="550"/>
      <c r="H267" s="598" t="str">
        <f t="shared" si="4"/>
        <v>Belum Diisi</v>
      </c>
      <c r="I267" s="592" t="s">
        <v>26</v>
      </c>
      <c r="J267" s="593" t="str">
        <f>IF($D$265="Y/T","Isi Sasaran",IF($E$265=0,0,IF(I267="Y",1,IF(I267="T",0,"Isi Dulu"))))</f>
        <v>Isi Sasaran</v>
      </c>
      <c r="K267" s="592" t="s">
        <v>26</v>
      </c>
      <c r="L267" s="593" t="str">
        <f>IF($D$265="Y/T","Isi Sasaran",IF($E$265=0,0,IF(K267="Y",1,IF(K267="T",0,"Isi Dulu"))))</f>
        <v>Isi Sasaran</v>
      </c>
      <c r="M267" s="849"/>
      <c r="N267" s="852"/>
      <c r="O267" s="517"/>
      <c r="P267" s="517"/>
      <c r="Q267" s="517"/>
      <c r="R267" s="517"/>
    </row>
    <row r="268" spans="2:18" s="527" customFormat="1" ht="15.75">
      <c r="B268" s="837"/>
      <c r="C268" s="840"/>
      <c r="D268" s="858"/>
      <c r="E268" s="855"/>
      <c r="F268" s="549">
        <v>4</v>
      </c>
      <c r="G268" s="550"/>
      <c r="H268" s="598" t="str">
        <f t="shared" si="4"/>
        <v>Belum Diisi</v>
      </c>
      <c r="I268" s="592" t="s">
        <v>26</v>
      </c>
      <c r="J268" s="593" t="str">
        <f>IF($D$265="Y/T","Isi Sasaran",IF($E$265=0,0,IF(I268="Y",1,IF(I268="T",0,"Isi Dulu"))))</f>
        <v>Isi Sasaran</v>
      </c>
      <c r="K268" s="592" t="s">
        <v>26</v>
      </c>
      <c r="L268" s="593" t="str">
        <f>IF($D$265="Y/T","Isi Sasaran",IF($E$265=0,0,IF(K268="Y",1,IF(K268="T",0,"Isi Dulu"))))</f>
        <v>Isi Sasaran</v>
      </c>
      <c r="M268" s="849"/>
      <c r="N268" s="852"/>
      <c r="O268" s="517"/>
      <c r="P268" s="517"/>
      <c r="Q268" s="517"/>
      <c r="R268" s="517"/>
    </row>
    <row r="269" spans="2:18" s="527" customFormat="1" ht="15.75">
      <c r="B269" s="838"/>
      <c r="C269" s="841"/>
      <c r="D269" s="859"/>
      <c r="E269" s="856"/>
      <c r="F269" s="569">
        <v>5</v>
      </c>
      <c r="G269" s="570"/>
      <c r="H269" s="599" t="str">
        <f t="shared" si="4"/>
        <v>Belum Diisi</v>
      </c>
      <c r="I269" s="595" t="s">
        <v>26</v>
      </c>
      <c r="J269" s="596" t="str">
        <f>IF($D$265="Y/T","Isi Sasaran",IF($E$265=0,0,IF(I269="Y",1,IF(I269="T",0,"Isi Dulu"))))</f>
        <v>Isi Sasaran</v>
      </c>
      <c r="K269" s="595" t="s">
        <v>26</v>
      </c>
      <c r="L269" s="596" t="str">
        <f>IF($D$265="Y/T","Isi Sasaran",IF($E$265=0,0,IF(K269="Y",1,IF(K269="T",0,"Isi Dulu"))))</f>
        <v>Isi Sasaran</v>
      </c>
      <c r="M269" s="850"/>
      <c r="N269" s="853"/>
      <c r="O269" s="517"/>
      <c r="P269" s="517"/>
      <c r="Q269" s="517"/>
      <c r="R269" s="517"/>
    </row>
    <row r="270" spans="2:18" s="527" customFormat="1" ht="15.75">
      <c r="B270" s="836">
        <v>13</v>
      </c>
      <c r="C270" s="839"/>
      <c r="D270" s="857" t="s">
        <v>26</v>
      </c>
      <c r="E270" s="854" t="str">
        <f>IF(D270="Y",1,IF(D270="T",0,IF(D270="Y/T","Belum diisi","Error")))</f>
        <v>Belum diisi</v>
      </c>
      <c r="F270" s="528">
        <v>1</v>
      </c>
      <c r="G270" s="529"/>
      <c r="H270" s="600" t="str">
        <f t="shared" si="4"/>
        <v>Belum Diisi</v>
      </c>
      <c r="I270" s="590" t="s">
        <v>26</v>
      </c>
      <c r="J270" s="591" t="str">
        <f>IF($D$270="Y/T","Isi Sasaran",IF($E$270=0,0,IF(I270="Y",1,IF(I270="T",0,"Isi Dulu"))))</f>
        <v>Isi Sasaran</v>
      </c>
      <c r="K270" s="590" t="s">
        <v>26</v>
      </c>
      <c r="L270" s="591" t="str">
        <f>IF($D$270="Y/T","Isi Sasaran",IF($E$270=0,0,IF(K270="Y",1,IF(K270="T",0,"Isi Dulu"))))</f>
        <v>Isi Sasaran</v>
      </c>
      <c r="M270" s="848" t="s">
        <v>26</v>
      </c>
      <c r="N270" s="851" t="str">
        <f>IF(M270="Y",1,IF(M270="T",0,IF(M270="Y/T","Belum diisi","Error")))</f>
        <v>Belum diisi</v>
      </c>
      <c r="O270" s="517"/>
      <c r="P270" s="517"/>
      <c r="Q270" s="517"/>
      <c r="R270" s="517"/>
    </row>
    <row r="271" spans="2:18" s="527" customFormat="1" ht="15.75">
      <c r="B271" s="837"/>
      <c r="C271" s="840"/>
      <c r="D271" s="858"/>
      <c r="E271" s="855"/>
      <c r="F271" s="549">
        <v>2</v>
      </c>
      <c r="G271" s="550"/>
      <c r="H271" s="598" t="str">
        <f t="shared" si="4"/>
        <v>Belum Diisi</v>
      </c>
      <c r="I271" s="592" t="s">
        <v>26</v>
      </c>
      <c r="J271" s="593" t="str">
        <f>IF($D$270="Y/T","Isi Sasaran",IF($E$270=0,0,IF(I271="Y",1,IF(I271="T",0,"Isi Dulu"))))</f>
        <v>Isi Sasaran</v>
      </c>
      <c r="K271" s="592" t="s">
        <v>26</v>
      </c>
      <c r="L271" s="593" t="str">
        <f>IF($D$270="Y/T","Isi Sasaran",IF($E$270=0,0,IF(K271="Y",1,IF(K271="T",0,"Isi Dulu"))))</f>
        <v>Isi Sasaran</v>
      </c>
      <c r="M271" s="849"/>
      <c r="N271" s="852"/>
      <c r="O271" s="517"/>
      <c r="P271" s="517"/>
      <c r="Q271" s="517"/>
      <c r="R271" s="517"/>
    </row>
    <row r="272" spans="2:18" s="527" customFormat="1" ht="15.75">
      <c r="B272" s="837"/>
      <c r="C272" s="840"/>
      <c r="D272" s="858"/>
      <c r="E272" s="855"/>
      <c r="F272" s="549">
        <v>3</v>
      </c>
      <c r="G272" s="550"/>
      <c r="H272" s="598" t="str">
        <f t="shared" si="4"/>
        <v>Belum Diisi</v>
      </c>
      <c r="I272" s="592" t="s">
        <v>26</v>
      </c>
      <c r="J272" s="593" t="str">
        <f>IF($D$270="Y/T","Isi Sasaran",IF($E$270=0,0,IF(I272="Y",1,IF(I272="T",0,"Isi Dulu"))))</f>
        <v>Isi Sasaran</v>
      </c>
      <c r="K272" s="592" t="s">
        <v>26</v>
      </c>
      <c r="L272" s="593" t="str">
        <f>IF($D$270="Y/T","Isi Sasaran",IF($E$270=0,0,IF(K272="Y",1,IF(K272="T",0,"Isi Dulu"))))</f>
        <v>Isi Sasaran</v>
      </c>
      <c r="M272" s="849"/>
      <c r="N272" s="852"/>
      <c r="O272" s="517"/>
      <c r="P272" s="517"/>
      <c r="Q272" s="517"/>
      <c r="R272" s="517"/>
    </row>
    <row r="273" spans="2:18" s="527" customFormat="1" ht="15.75">
      <c r="B273" s="837"/>
      <c r="C273" s="840"/>
      <c r="D273" s="858"/>
      <c r="E273" s="855"/>
      <c r="F273" s="549">
        <v>4</v>
      </c>
      <c r="G273" s="550"/>
      <c r="H273" s="598" t="str">
        <f t="shared" si="4"/>
        <v>Belum Diisi</v>
      </c>
      <c r="I273" s="592" t="s">
        <v>26</v>
      </c>
      <c r="J273" s="593" t="str">
        <f>IF($D$270="Y/T","Isi Sasaran",IF($E$270=0,0,IF(I273="Y",1,IF(I273="T",0,"Isi Dulu"))))</f>
        <v>Isi Sasaran</v>
      </c>
      <c r="K273" s="592" t="s">
        <v>26</v>
      </c>
      <c r="L273" s="593" t="str">
        <f>IF($D$270="Y/T","Isi Sasaran",IF($E$270=0,0,IF(K273="Y",1,IF(K273="T",0,"Isi Dulu"))))</f>
        <v>Isi Sasaran</v>
      </c>
      <c r="M273" s="849"/>
      <c r="N273" s="852"/>
      <c r="O273" s="517"/>
      <c r="P273" s="517"/>
      <c r="Q273" s="517"/>
      <c r="R273" s="517"/>
    </row>
    <row r="274" spans="2:18" s="527" customFormat="1" ht="15.75">
      <c r="B274" s="838"/>
      <c r="C274" s="841"/>
      <c r="D274" s="859"/>
      <c r="E274" s="856"/>
      <c r="F274" s="569">
        <v>5</v>
      </c>
      <c r="G274" s="570"/>
      <c r="H274" s="599" t="str">
        <f t="shared" si="4"/>
        <v>Belum Diisi</v>
      </c>
      <c r="I274" s="595" t="s">
        <v>26</v>
      </c>
      <c r="J274" s="596" t="str">
        <f>IF($D$270="Y/T","Isi Sasaran",IF($E$270=0,0,IF(I274="Y",1,IF(I274="T",0,"Isi Dulu"))))</f>
        <v>Isi Sasaran</v>
      </c>
      <c r="K274" s="595" t="s">
        <v>26</v>
      </c>
      <c r="L274" s="596" t="str">
        <f>IF($D$270="Y/T","Isi Sasaran",IF($E$270=0,0,IF(K274="Y",1,IF(K274="T",0,"Isi Dulu"))))</f>
        <v>Isi Sasaran</v>
      </c>
      <c r="M274" s="850"/>
      <c r="N274" s="853"/>
      <c r="O274" s="517"/>
      <c r="P274" s="517"/>
      <c r="Q274" s="517"/>
      <c r="R274" s="517"/>
    </row>
    <row r="275" spans="2:18" s="527" customFormat="1" ht="15.75">
      <c r="B275" s="836">
        <v>14</v>
      </c>
      <c r="C275" s="839"/>
      <c r="D275" s="857" t="s">
        <v>26</v>
      </c>
      <c r="E275" s="854" t="str">
        <f>IF(D275="Y",1,IF(D275="T",0,IF(D275="Y/T","Belum diisi","Error")))</f>
        <v>Belum diisi</v>
      </c>
      <c r="F275" s="528">
        <v>1</v>
      </c>
      <c r="G275" s="529"/>
      <c r="H275" s="600" t="str">
        <f t="shared" ref="H275:H309" si="5">IF(OR(J275="Isi Dulu",L275="Isi Dulu",J275="Isi Sasaran",L275="Isi Sasaran"),"Belum Diisi",IF(SUM(J275,L275)=2,1,IF(SUM(J275,L275)=1,0,IF(SUM(J275,L275)=0,0,"Error"))))</f>
        <v>Belum Diisi</v>
      </c>
      <c r="I275" s="590" t="s">
        <v>26</v>
      </c>
      <c r="J275" s="591" t="str">
        <f>IF($D$275="Y/T","Isi Sasaran",IF($E$275=0,0,IF(I275="Y",1,IF(I275="T",0,"Isi Dulu"))))</f>
        <v>Isi Sasaran</v>
      </c>
      <c r="K275" s="590" t="s">
        <v>26</v>
      </c>
      <c r="L275" s="591" t="str">
        <f>IF($D$275="Y/T","Isi Sasaran",IF($E$275=0,0,IF(K275="Y",1,IF(K275="T",0,"Isi Dulu"))))</f>
        <v>Isi Sasaran</v>
      </c>
      <c r="M275" s="848" t="s">
        <v>26</v>
      </c>
      <c r="N275" s="851" t="str">
        <f>IF(M275="Y",1,IF(M275="T",0,IF(M275="Y/T","Belum diisi","Error")))</f>
        <v>Belum diisi</v>
      </c>
      <c r="O275" s="517"/>
      <c r="P275" s="517"/>
      <c r="Q275" s="517"/>
      <c r="R275" s="517"/>
    </row>
    <row r="276" spans="2:18" s="527" customFormat="1" ht="15.75">
      <c r="B276" s="837"/>
      <c r="C276" s="840"/>
      <c r="D276" s="858"/>
      <c r="E276" s="855"/>
      <c r="F276" s="549">
        <v>2</v>
      </c>
      <c r="G276" s="550"/>
      <c r="H276" s="598" t="str">
        <f t="shared" si="5"/>
        <v>Belum Diisi</v>
      </c>
      <c r="I276" s="592" t="s">
        <v>26</v>
      </c>
      <c r="J276" s="593" t="str">
        <f>IF($D$275="Y/T","Isi Sasaran",IF($E$275=0,0,IF(I276="Y",1,IF(I276="T",0,"Isi Dulu"))))</f>
        <v>Isi Sasaran</v>
      </c>
      <c r="K276" s="592" t="s">
        <v>26</v>
      </c>
      <c r="L276" s="593" t="str">
        <f>IF($D$275="Y/T","Isi Sasaran",IF($E$275=0,0,IF(K276="Y",1,IF(K276="T",0,"Isi Dulu"))))</f>
        <v>Isi Sasaran</v>
      </c>
      <c r="M276" s="849"/>
      <c r="N276" s="852"/>
      <c r="O276" s="517"/>
      <c r="P276" s="517"/>
      <c r="Q276" s="517"/>
      <c r="R276" s="517"/>
    </row>
    <row r="277" spans="2:18" s="527" customFormat="1" ht="15.75">
      <c r="B277" s="837"/>
      <c r="C277" s="840"/>
      <c r="D277" s="858"/>
      <c r="E277" s="855"/>
      <c r="F277" s="549">
        <v>3</v>
      </c>
      <c r="G277" s="550"/>
      <c r="H277" s="598" t="str">
        <f t="shared" si="5"/>
        <v>Belum Diisi</v>
      </c>
      <c r="I277" s="592" t="s">
        <v>26</v>
      </c>
      <c r="J277" s="593" t="str">
        <f>IF($D$275="Y/T","Isi Sasaran",IF($E$275=0,0,IF(I277="Y",1,IF(I277="T",0,"Isi Dulu"))))</f>
        <v>Isi Sasaran</v>
      </c>
      <c r="K277" s="592" t="s">
        <v>26</v>
      </c>
      <c r="L277" s="593" t="str">
        <f>IF($D$275="Y/T","Isi Sasaran",IF($E$275=0,0,IF(K277="Y",1,IF(K277="T",0,"Isi Dulu"))))</f>
        <v>Isi Sasaran</v>
      </c>
      <c r="M277" s="849"/>
      <c r="N277" s="852"/>
      <c r="O277" s="517"/>
      <c r="P277" s="517"/>
      <c r="Q277" s="517"/>
      <c r="R277" s="517"/>
    </row>
    <row r="278" spans="2:18" s="527" customFormat="1" ht="15.75">
      <c r="B278" s="837"/>
      <c r="C278" s="840"/>
      <c r="D278" s="858"/>
      <c r="E278" s="855"/>
      <c r="F278" s="549">
        <v>4</v>
      </c>
      <c r="G278" s="550"/>
      <c r="H278" s="598" t="str">
        <f t="shared" si="5"/>
        <v>Belum Diisi</v>
      </c>
      <c r="I278" s="592" t="s">
        <v>26</v>
      </c>
      <c r="J278" s="593" t="str">
        <f>IF($D$275="Y/T","Isi Sasaran",IF($E$275=0,0,IF(I278="Y",1,IF(I278="T",0,"Isi Dulu"))))</f>
        <v>Isi Sasaran</v>
      </c>
      <c r="K278" s="592" t="s">
        <v>26</v>
      </c>
      <c r="L278" s="593" t="str">
        <f>IF($D$275="Y/T","Isi Sasaran",IF($E$275=0,0,IF(K278="Y",1,IF(K278="T",0,"Isi Dulu"))))</f>
        <v>Isi Sasaran</v>
      </c>
      <c r="M278" s="849"/>
      <c r="N278" s="852"/>
      <c r="O278" s="517"/>
      <c r="P278" s="517"/>
      <c r="Q278" s="517"/>
      <c r="R278" s="517"/>
    </row>
    <row r="279" spans="2:18" s="527" customFormat="1" ht="15.75">
      <c r="B279" s="838"/>
      <c r="C279" s="841"/>
      <c r="D279" s="859"/>
      <c r="E279" s="856"/>
      <c r="F279" s="569">
        <v>5</v>
      </c>
      <c r="G279" s="570"/>
      <c r="H279" s="599" t="str">
        <f t="shared" si="5"/>
        <v>Belum Diisi</v>
      </c>
      <c r="I279" s="595" t="s">
        <v>26</v>
      </c>
      <c r="J279" s="596" t="str">
        <f>IF($D$275="Y/T","Isi Sasaran",IF($E$275=0,0,IF(I279="Y",1,IF(I279="T",0,"Isi Dulu"))))</f>
        <v>Isi Sasaran</v>
      </c>
      <c r="K279" s="595" t="s">
        <v>26</v>
      </c>
      <c r="L279" s="596" t="str">
        <f>IF($D$275="Y/T","Isi Sasaran",IF($E$275=0,0,IF(K279="Y",1,IF(K279="T",0,"Isi Dulu"))))</f>
        <v>Isi Sasaran</v>
      </c>
      <c r="M279" s="850"/>
      <c r="N279" s="853"/>
      <c r="O279" s="517"/>
      <c r="P279" s="517"/>
      <c r="Q279" s="517"/>
      <c r="R279" s="517"/>
    </row>
    <row r="280" spans="2:18" s="527" customFormat="1" ht="15.75">
      <c r="B280" s="836">
        <v>15</v>
      </c>
      <c r="C280" s="839"/>
      <c r="D280" s="857" t="s">
        <v>26</v>
      </c>
      <c r="E280" s="854" t="str">
        <f>IF(D280="Y",1,IF(D280="T",0,IF(D280="Y/T","Belum diisi","Error")))</f>
        <v>Belum diisi</v>
      </c>
      <c r="F280" s="528">
        <v>1</v>
      </c>
      <c r="G280" s="529"/>
      <c r="H280" s="600" t="str">
        <f t="shared" si="5"/>
        <v>Belum Diisi</v>
      </c>
      <c r="I280" s="590" t="s">
        <v>26</v>
      </c>
      <c r="J280" s="591" t="str">
        <f>IF($D$280="Y/T","Isi Sasaran",IF($E$280=0,0,IF(I280="Y",1,IF(I280="T",0,"Isi Dulu"))))</f>
        <v>Isi Sasaran</v>
      </c>
      <c r="K280" s="590" t="s">
        <v>26</v>
      </c>
      <c r="L280" s="591" t="str">
        <f>IF($D$280="Y/T","Isi Sasaran",IF($E$280=0,0,IF(K280="Y",1,IF(K280="T",0,"Isi Dulu"))))</f>
        <v>Isi Sasaran</v>
      </c>
      <c r="M280" s="848" t="s">
        <v>26</v>
      </c>
      <c r="N280" s="851" t="str">
        <f>IF(M280="Y",1,IF(M280="T",0,IF(M280="Y/T","Belum diisi","Error")))</f>
        <v>Belum diisi</v>
      </c>
      <c r="O280" s="517"/>
      <c r="P280" s="517"/>
      <c r="Q280" s="517"/>
      <c r="R280" s="517"/>
    </row>
    <row r="281" spans="2:18" s="527" customFormat="1" ht="15.75">
      <c r="B281" s="837"/>
      <c r="C281" s="840"/>
      <c r="D281" s="858"/>
      <c r="E281" s="855"/>
      <c r="F281" s="549">
        <v>2</v>
      </c>
      <c r="G281" s="550"/>
      <c r="H281" s="598" t="str">
        <f t="shared" si="5"/>
        <v>Belum Diisi</v>
      </c>
      <c r="I281" s="592" t="s">
        <v>26</v>
      </c>
      <c r="J281" s="593" t="str">
        <f>IF($D$280="Y/T","Isi Sasaran",IF($E$280=0,0,IF(I281="Y",1,IF(I281="T",0,"Isi Dulu"))))</f>
        <v>Isi Sasaran</v>
      </c>
      <c r="K281" s="592" t="s">
        <v>26</v>
      </c>
      <c r="L281" s="593" t="str">
        <f>IF($D$280="Y/T","Isi Sasaran",IF($E$280=0,0,IF(K281="Y",1,IF(K281="T",0,"Isi Dulu"))))</f>
        <v>Isi Sasaran</v>
      </c>
      <c r="M281" s="849"/>
      <c r="N281" s="852"/>
      <c r="O281" s="517"/>
      <c r="P281" s="517"/>
      <c r="Q281" s="517"/>
      <c r="R281" s="517"/>
    </row>
    <row r="282" spans="2:18" s="527" customFormat="1" ht="15.75">
      <c r="B282" s="837"/>
      <c r="C282" s="840"/>
      <c r="D282" s="858"/>
      <c r="E282" s="855"/>
      <c r="F282" s="549">
        <v>3</v>
      </c>
      <c r="G282" s="550"/>
      <c r="H282" s="598" t="str">
        <f t="shared" si="5"/>
        <v>Belum Diisi</v>
      </c>
      <c r="I282" s="592" t="s">
        <v>26</v>
      </c>
      <c r="J282" s="593" t="str">
        <f>IF($D$280="Y/T","Isi Sasaran",IF($E$280=0,0,IF(I282="Y",1,IF(I282="T",0,"Isi Dulu"))))</f>
        <v>Isi Sasaran</v>
      </c>
      <c r="K282" s="592" t="s">
        <v>26</v>
      </c>
      <c r="L282" s="593" t="str">
        <f>IF($D$280="Y/T","Isi Sasaran",IF($E$280=0,0,IF(K282="Y",1,IF(K282="T",0,"Isi Dulu"))))</f>
        <v>Isi Sasaran</v>
      </c>
      <c r="M282" s="849"/>
      <c r="N282" s="852"/>
      <c r="O282" s="517"/>
      <c r="P282" s="517"/>
      <c r="Q282" s="517"/>
      <c r="R282" s="517"/>
    </row>
    <row r="283" spans="2:18" s="527" customFormat="1" ht="15.75">
      <c r="B283" s="837"/>
      <c r="C283" s="840"/>
      <c r="D283" s="858"/>
      <c r="E283" s="855"/>
      <c r="F283" s="549">
        <v>4</v>
      </c>
      <c r="G283" s="550"/>
      <c r="H283" s="598" t="str">
        <f t="shared" si="5"/>
        <v>Belum Diisi</v>
      </c>
      <c r="I283" s="592" t="s">
        <v>26</v>
      </c>
      <c r="J283" s="593" t="str">
        <f>IF($D$280="Y/T","Isi Sasaran",IF($E$280=0,0,IF(I283="Y",1,IF(I283="T",0,"Isi Dulu"))))</f>
        <v>Isi Sasaran</v>
      </c>
      <c r="K283" s="592" t="s">
        <v>26</v>
      </c>
      <c r="L283" s="593" t="str">
        <f>IF($D$280="Y/T","Isi Sasaran",IF($E$280=0,0,IF(K283="Y",1,IF(K283="T",0,"Isi Dulu"))))</f>
        <v>Isi Sasaran</v>
      </c>
      <c r="M283" s="849"/>
      <c r="N283" s="852"/>
      <c r="O283" s="517"/>
      <c r="P283" s="517"/>
      <c r="Q283" s="517"/>
      <c r="R283" s="517"/>
    </row>
    <row r="284" spans="2:18" s="527" customFormat="1" ht="15.75">
      <c r="B284" s="838"/>
      <c r="C284" s="841"/>
      <c r="D284" s="859"/>
      <c r="E284" s="856"/>
      <c r="F284" s="569">
        <v>5</v>
      </c>
      <c r="G284" s="570"/>
      <c r="H284" s="599" t="str">
        <f t="shared" si="5"/>
        <v>Belum Diisi</v>
      </c>
      <c r="I284" s="595" t="s">
        <v>26</v>
      </c>
      <c r="J284" s="596" t="str">
        <f>IF($D$280="Y/T","Isi Sasaran",IF($E$280=0,0,IF(I284="Y",1,IF(I284="T",0,"Isi Dulu"))))</f>
        <v>Isi Sasaran</v>
      </c>
      <c r="K284" s="595" t="s">
        <v>26</v>
      </c>
      <c r="L284" s="596" t="str">
        <f>IF($D$280="Y/T","Isi Sasaran",IF($E$280=0,0,IF(K284="Y",1,IF(K284="T",0,"Isi Dulu"))))</f>
        <v>Isi Sasaran</v>
      </c>
      <c r="M284" s="850"/>
      <c r="N284" s="853"/>
      <c r="O284" s="517"/>
      <c r="P284" s="517"/>
      <c r="Q284" s="517"/>
      <c r="R284" s="517"/>
    </row>
    <row r="285" spans="2:18" s="527" customFormat="1" ht="15.75">
      <c r="B285" s="836">
        <v>16</v>
      </c>
      <c r="C285" s="839"/>
      <c r="D285" s="857" t="s">
        <v>26</v>
      </c>
      <c r="E285" s="854" t="str">
        <f>IF(D285="Y",1,IF(D285="T",0,IF(D285="Y/T","Belum diisi","Error")))</f>
        <v>Belum diisi</v>
      </c>
      <c r="F285" s="528">
        <v>1</v>
      </c>
      <c r="G285" s="529"/>
      <c r="H285" s="600" t="str">
        <f t="shared" si="5"/>
        <v>Belum Diisi</v>
      </c>
      <c r="I285" s="590" t="s">
        <v>26</v>
      </c>
      <c r="J285" s="591" t="str">
        <f>IF($D$285="Y/T","Isi Sasaran",IF($E$285=0,0,IF(I285="Y",1,IF(I285="T",0,"Isi Dulu"))))</f>
        <v>Isi Sasaran</v>
      </c>
      <c r="K285" s="590" t="s">
        <v>26</v>
      </c>
      <c r="L285" s="591" t="str">
        <f>IF($D$285="Y/T","Isi Sasaran",IF($E$285=0,0,IF(K285="Y",1,IF(K285="T",0,"Isi Dulu"))))</f>
        <v>Isi Sasaran</v>
      </c>
      <c r="M285" s="848" t="s">
        <v>26</v>
      </c>
      <c r="N285" s="851" t="str">
        <f>IF(M285="Y",1,IF(M285="T",0,IF(M285="Y/T","Belum diisi","Error")))</f>
        <v>Belum diisi</v>
      </c>
      <c r="O285" s="517"/>
      <c r="P285" s="517"/>
      <c r="Q285" s="517"/>
      <c r="R285" s="517"/>
    </row>
    <row r="286" spans="2:18" s="527" customFormat="1" ht="15.75">
      <c r="B286" s="837"/>
      <c r="C286" s="840"/>
      <c r="D286" s="858"/>
      <c r="E286" s="855"/>
      <c r="F286" s="549">
        <v>2</v>
      </c>
      <c r="G286" s="550"/>
      <c r="H286" s="598" t="str">
        <f t="shared" si="5"/>
        <v>Belum Diisi</v>
      </c>
      <c r="I286" s="592" t="s">
        <v>26</v>
      </c>
      <c r="J286" s="593" t="str">
        <f>IF($D$285="Y/T","Isi Sasaran",IF($E$285=0,0,IF(I286="Y",1,IF(I286="T",0,"Isi Dulu"))))</f>
        <v>Isi Sasaran</v>
      </c>
      <c r="K286" s="592" t="s">
        <v>26</v>
      </c>
      <c r="L286" s="593" t="str">
        <f>IF($D$285="Y/T","Isi Sasaran",IF($E$285=0,0,IF(K286="Y",1,IF(K286="T",0,"Isi Dulu"))))</f>
        <v>Isi Sasaran</v>
      </c>
      <c r="M286" s="849"/>
      <c r="N286" s="852"/>
      <c r="O286" s="517"/>
      <c r="P286" s="517"/>
      <c r="Q286" s="517"/>
      <c r="R286" s="517"/>
    </row>
    <row r="287" spans="2:18" s="527" customFormat="1" ht="15.75">
      <c r="B287" s="837"/>
      <c r="C287" s="840"/>
      <c r="D287" s="858"/>
      <c r="E287" s="855"/>
      <c r="F287" s="549">
        <v>3</v>
      </c>
      <c r="G287" s="550"/>
      <c r="H287" s="598" t="str">
        <f t="shared" si="5"/>
        <v>Belum Diisi</v>
      </c>
      <c r="I287" s="592" t="s">
        <v>26</v>
      </c>
      <c r="J287" s="593" t="str">
        <f>IF($D$285="Y/T","Isi Sasaran",IF($E$285=0,0,IF(I287="Y",1,IF(I287="T",0,"Isi Dulu"))))</f>
        <v>Isi Sasaran</v>
      </c>
      <c r="K287" s="592" t="s">
        <v>26</v>
      </c>
      <c r="L287" s="593" t="str">
        <f>IF($D$285="Y/T","Isi Sasaran",IF($E$285=0,0,IF(K287="Y",1,IF(K287="T",0,"Isi Dulu"))))</f>
        <v>Isi Sasaran</v>
      </c>
      <c r="M287" s="849"/>
      <c r="N287" s="852"/>
      <c r="O287" s="517"/>
      <c r="P287" s="517"/>
      <c r="Q287" s="517"/>
      <c r="R287" s="517"/>
    </row>
    <row r="288" spans="2:18" s="527" customFormat="1" ht="15.75">
      <c r="B288" s="837"/>
      <c r="C288" s="840"/>
      <c r="D288" s="858"/>
      <c r="E288" s="855"/>
      <c r="F288" s="549">
        <v>4</v>
      </c>
      <c r="G288" s="550"/>
      <c r="H288" s="598" t="str">
        <f t="shared" si="5"/>
        <v>Belum Diisi</v>
      </c>
      <c r="I288" s="592" t="s">
        <v>26</v>
      </c>
      <c r="J288" s="593" t="str">
        <f>IF($D$285="Y/T","Isi Sasaran",IF($E$285=0,0,IF(I288="Y",1,IF(I288="T",0,"Isi Dulu"))))</f>
        <v>Isi Sasaran</v>
      </c>
      <c r="K288" s="592" t="s">
        <v>26</v>
      </c>
      <c r="L288" s="593" t="str">
        <f>IF($D$285="Y/T","Isi Sasaran",IF($E$285=0,0,IF(K288="Y",1,IF(K288="T",0,"Isi Dulu"))))</f>
        <v>Isi Sasaran</v>
      </c>
      <c r="M288" s="849"/>
      <c r="N288" s="852"/>
      <c r="O288" s="517"/>
      <c r="P288" s="517"/>
      <c r="Q288" s="517"/>
      <c r="R288" s="517"/>
    </row>
    <row r="289" spans="2:18" s="527" customFormat="1" ht="15.75">
      <c r="B289" s="838"/>
      <c r="C289" s="841"/>
      <c r="D289" s="859"/>
      <c r="E289" s="856"/>
      <c r="F289" s="569">
        <v>5</v>
      </c>
      <c r="G289" s="570"/>
      <c r="H289" s="599" t="str">
        <f t="shared" si="5"/>
        <v>Belum Diisi</v>
      </c>
      <c r="I289" s="595" t="s">
        <v>26</v>
      </c>
      <c r="J289" s="596" t="str">
        <f>IF($D$285="Y/T","Isi Sasaran",IF($E$285=0,0,IF(I289="Y",1,IF(I289="T",0,"Isi Dulu"))))</f>
        <v>Isi Sasaran</v>
      </c>
      <c r="K289" s="595" t="s">
        <v>26</v>
      </c>
      <c r="L289" s="596" t="str">
        <f>IF($D$285="Y/T","Isi Sasaran",IF($E$285=0,0,IF(K289="Y",1,IF(K289="T",0,"Isi Dulu"))))</f>
        <v>Isi Sasaran</v>
      </c>
      <c r="M289" s="850"/>
      <c r="N289" s="853"/>
      <c r="O289" s="517"/>
      <c r="P289" s="517"/>
      <c r="Q289" s="517"/>
      <c r="R289" s="517"/>
    </row>
    <row r="290" spans="2:18" s="527" customFormat="1" ht="15.75">
      <c r="B290" s="836">
        <v>17</v>
      </c>
      <c r="C290" s="839"/>
      <c r="D290" s="857" t="s">
        <v>26</v>
      </c>
      <c r="E290" s="854" t="str">
        <f>IF(D290="Y",1,IF(D290="T",0,IF(D290="Y/T","Belum diisi","Error")))</f>
        <v>Belum diisi</v>
      </c>
      <c r="F290" s="528">
        <v>1</v>
      </c>
      <c r="G290" s="529"/>
      <c r="H290" s="600" t="str">
        <f t="shared" si="5"/>
        <v>Belum Diisi</v>
      </c>
      <c r="I290" s="590" t="s">
        <v>26</v>
      </c>
      <c r="J290" s="591" t="str">
        <f>IF($D$290="Y/T","Isi Sasaran",IF($E$290=0,0,IF(I290="Y",1,IF(I290="T",0,"Isi Dulu"))))</f>
        <v>Isi Sasaran</v>
      </c>
      <c r="K290" s="590" t="s">
        <v>26</v>
      </c>
      <c r="L290" s="591" t="str">
        <f>IF($D$290="Y/T","Isi Sasaran",IF($E$290=0,0,IF(K290="Y",1,IF(K290="T",0,"Isi Dulu"))))</f>
        <v>Isi Sasaran</v>
      </c>
      <c r="M290" s="848" t="s">
        <v>26</v>
      </c>
      <c r="N290" s="851" t="str">
        <f>IF(M290="Y",1,IF(M290="T",0,IF(M290="Y/T","Belum diisi","Error")))</f>
        <v>Belum diisi</v>
      </c>
      <c r="O290" s="517"/>
      <c r="P290" s="517"/>
      <c r="Q290" s="517"/>
      <c r="R290" s="517"/>
    </row>
    <row r="291" spans="2:18" s="527" customFormat="1" ht="15.75">
      <c r="B291" s="837"/>
      <c r="C291" s="840"/>
      <c r="D291" s="858"/>
      <c r="E291" s="855"/>
      <c r="F291" s="549">
        <v>2</v>
      </c>
      <c r="G291" s="550"/>
      <c r="H291" s="598" t="str">
        <f t="shared" si="5"/>
        <v>Belum Diisi</v>
      </c>
      <c r="I291" s="592" t="s">
        <v>26</v>
      </c>
      <c r="J291" s="593" t="str">
        <f>IF($D$290="Y/T","Isi Sasaran",IF($E$290=0,0,IF(I291="Y",1,IF(I291="T",0,"Isi Dulu"))))</f>
        <v>Isi Sasaran</v>
      </c>
      <c r="K291" s="592" t="s">
        <v>26</v>
      </c>
      <c r="L291" s="593" t="str">
        <f>IF($D$290="Y/T","Isi Sasaran",IF($E$290=0,0,IF(K291="Y",1,IF(K291="T",0,"Isi Dulu"))))</f>
        <v>Isi Sasaran</v>
      </c>
      <c r="M291" s="849"/>
      <c r="N291" s="852"/>
      <c r="O291" s="517"/>
      <c r="P291" s="517"/>
      <c r="Q291" s="517"/>
      <c r="R291" s="517"/>
    </row>
    <row r="292" spans="2:18" s="527" customFormat="1" ht="15.75">
      <c r="B292" s="837"/>
      <c r="C292" s="840"/>
      <c r="D292" s="858"/>
      <c r="E292" s="855"/>
      <c r="F292" s="549">
        <v>3</v>
      </c>
      <c r="G292" s="550"/>
      <c r="H292" s="598" t="str">
        <f t="shared" si="5"/>
        <v>Belum Diisi</v>
      </c>
      <c r="I292" s="592" t="s">
        <v>26</v>
      </c>
      <c r="J292" s="593" t="str">
        <f>IF($D$290="Y/T","Isi Sasaran",IF($E$290=0,0,IF(I292="Y",1,IF(I292="T",0,"Isi Dulu"))))</f>
        <v>Isi Sasaran</v>
      </c>
      <c r="K292" s="592" t="s">
        <v>26</v>
      </c>
      <c r="L292" s="593" t="str">
        <f>IF($D$290="Y/T","Isi Sasaran",IF($E$290=0,0,IF(K292="Y",1,IF(K292="T",0,"Isi Dulu"))))</f>
        <v>Isi Sasaran</v>
      </c>
      <c r="M292" s="849"/>
      <c r="N292" s="852"/>
      <c r="O292" s="517"/>
      <c r="P292" s="517"/>
      <c r="Q292" s="517"/>
      <c r="R292" s="517"/>
    </row>
    <row r="293" spans="2:18" s="527" customFormat="1" ht="15.75">
      <c r="B293" s="837"/>
      <c r="C293" s="840"/>
      <c r="D293" s="858"/>
      <c r="E293" s="855"/>
      <c r="F293" s="549">
        <v>4</v>
      </c>
      <c r="G293" s="550"/>
      <c r="H293" s="598" t="str">
        <f t="shared" si="5"/>
        <v>Belum Diisi</v>
      </c>
      <c r="I293" s="592" t="s">
        <v>26</v>
      </c>
      <c r="J293" s="593" t="str">
        <f>IF($D$290="Y/T","Isi Sasaran",IF($E$290=0,0,IF(I293="Y",1,IF(I293="T",0,"Isi Dulu"))))</f>
        <v>Isi Sasaran</v>
      </c>
      <c r="K293" s="592" t="s">
        <v>26</v>
      </c>
      <c r="L293" s="593" t="str">
        <f>IF($D$290="Y/T","Isi Sasaran",IF($E$290=0,0,IF(K293="Y",1,IF(K293="T",0,"Isi Dulu"))))</f>
        <v>Isi Sasaran</v>
      </c>
      <c r="M293" s="849"/>
      <c r="N293" s="852"/>
      <c r="O293" s="517"/>
      <c r="P293" s="517"/>
      <c r="Q293" s="517"/>
      <c r="R293" s="517"/>
    </row>
    <row r="294" spans="2:18" s="527" customFormat="1" ht="15.75">
      <c r="B294" s="838"/>
      <c r="C294" s="841"/>
      <c r="D294" s="859"/>
      <c r="E294" s="856"/>
      <c r="F294" s="569">
        <v>5</v>
      </c>
      <c r="G294" s="570"/>
      <c r="H294" s="599" t="str">
        <f t="shared" si="5"/>
        <v>Belum Diisi</v>
      </c>
      <c r="I294" s="595" t="s">
        <v>26</v>
      </c>
      <c r="J294" s="596" t="str">
        <f>IF($D$290="Y/T","Isi Sasaran",IF($E$290=0,0,IF(I294="Y",1,IF(I294="T",0,"Isi Dulu"))))</f>
        <v>Isi Sasaran</v>
      </c>
      <c r="K294" s="595" t="s">
        <v>26</v>
      </c>
      <c r="L294" s="596" t="str">
        <f>IF($D$290="Y/T","Isi Sasaran",IF($E$290=0,0,IF(K294="Y",1,IF(K294="T",0,"Isi Dulu"))))</f>
        <v>Isi Sasaran</v>
      </c>
      <c r="M294" s="850"/>
      <c r="N294" s="853"/>
      <c r="O294" s="517"/>
      <c r="P294" s="517"/>
      <c r="Q294" s="517"/>
      <c r="R294" s="517"/>
    </row>
    <row r="295" spans="2:18" s="527" customFormat="1" ht="15.75">
      <c r="B295" s="836">
        <v>18</v>
      </c>
      <c r="C295" s="839"/>
      <c r="D295" s="857" t="s">
        <v>26</v>
      </c>
      <c r="E295" s="854" t="str">
        <f>IF(D295="Y",1,IF(D295="T",0,IF(D295="Y/T","Belum diisi","Error")))</f>
        <v>Belum diisi</v>
      </c>
      <c r="F295" s="528">
        <v>1</v>
      </c>
      <c r="G295" s="529"/>
      <c r="H295" s="600" t="str">
        <f t="shared" si="5"/>
        <v>Belum Diisi</v>
      </c>
      <c r="I295" s="590" t="s">
        <v>26</v>
      </c>
      <c r="J295" s="591" t="str">
        <f>IF($D$295="Y/T","Isi Sasaran",IF($E$295=0,0,IF(I295="Y",1,IF(I295="T",0,"Isi Dulu"))))</f>
        <v>Isi Sasaran</v>
      </c>
      <c r="K295" s="590" t="s">
        <v>26</v>
      </c>
      <c r="L295" s="591" t="str">
        <f>IF($D$295="Y/T","Isi Sasaran",IF($E$295=0,0,IF(K295="Y",1,IF(K295="T",0,"Isi Dulu"))))</f>
        <v>Isi Sasaran</v>
      </c>
      <c r="M295" s="848" t="s">
        <v>26</v>
      </c>
      <c r="N295" s="851" t="str">
        <f>IF(M295="Y",1,IF(M295="T",0,IF(M295="Y/T","Belum diisi","Error")))</f>
        <v>Belum diisi</v>
      </c>
      <c r="O295" s="517"/>
      <c r="P295" s="517"/>
      <c r="Q295" s="517"/>
      <c r="R295" s="517"/>
    </row>
    <row r="296" spans="2:18" s="527" customFormat="1" ht="15.75">
      <c r="B296" s="837"/>
      <c r="C296" s="840"/>
      <c r="D296" s="858"/>
      <c r="E296" s="855"/>
      <c r="F296" s="549">
        <v>2</v>
      </c>
      <c r="G296" s="550"/>
      <c r="H296" s="598" t="str">
        <f t="shared" si="5"/>
        <v>Belum Diisi</v>
      </c>
      <c r="I296" s="592" t="s">
        <v>26</v>
      </c>
      <c r="J296" s="593" t="str">
        <f>IF($D$295="Y/T","Isi Sasaran",IF($E$295=0,0,IF(I296="Y",1,IF(I296="T",0,"Isi Dulu"))))</f>
        <v>Isi Sasaran</v>
      </c>
      <c r="K296" s="592" t="s">
        <v>26</v>
      </c>
      <c r="L296" s="593" t="str">
        <f>IF($D$295="Y/T","Isi Sasaran",IF($E$295=0,0,IF(K296="Y",1,IF(K296="T",0,"Isi Dulu"))))</f>
        <v>Isi Sasaran</v>
      </c>
      <c r="M296" s="849"/>
      <c r="N296" s="852"/>
      <c r="O296" s="517"/>
      <c r="P296" s="517"/>
      <c r="Q296" s="517"/>
      <c r="R296" s="517"/>
    </row>
    <row r="297" spans="2:18" s="527" customFormat="1" ht="15.75">
      <c r="B297" s="837"/>
      <c r="C297" s="840"/>
      <c r="D297" s="858"/>
      <c r="E297" s="855"/>
      <c r="F297" s="549">
        <v>3</v>
      </c>
      <c r="G297" s="550"/>
      <c r="H297" s="598" t="str">
        <f t="shared" si="5"/>
        <v>Belum Diisi</v>
      </c>
      <c r="I297" s="592" t="s">
        <v>26</v>
      </c>
      <c r="J297" s="593" t="str">
        <f>IF($D$295="Y/T","Isi Sasaran",IF($E$295=0,0,IF(I297="Y",1,IF(I297="T",0,"Isi Dulu"))))</f>
        <v>Isi Sasaran</v>
      </c>
      <c r="K297" s="592" t="s">
        <v>26</v>
      </c>
      <c r="L297" s="593" t="str">
        <f>IF($D$295="Y/T","Isi Sasaran",IF($E$295=0,0,IF(K297="Y",1,IF(K297="T",0,"Isi Dulu"))))</f>
        <v>Isi Sasaran</v>
      </c>
      <c r="M297" s="849"/>
      <c r="N297" s="852"/>
      <c r="O297" s="517"/>
      <c r="P297" s="517"/>
      <c r="Q297" s="517"/>
      <c r="R297" s="517"/>
    </row>
    <row r="298" spans="2:18" s="527" customFormat="1" ht="15.75">
      <c r="B298" s="837"/>
      <c r="C298" s="840"/>
      <c r="D298" s="858"/>
      <c r="E298" s="855"/>
      <c r="F298" s="549">
        <v>4</v>
      </c>
      <c r="G298" s="550"/>
      <c r="H298" s="598" t="str">
        <f t="shared" si="5"/>
        <v>Belum Diisi</v>
      </c>
      <c r="I298" s="592" t="s">
        <v>26</v>
      </c>
      <c r="J298" s="593" t="str">
        <f>IF($D$295="Y/T","Isi Sasaran",IF($E$295=0,0,IF(I298="Y",1,IF(I298="T",0,"Isi Dulu"))))</f>
        <v>Isi Sasaran</v>
      </c>
      <c r="K298" s="592" t="s">
        <v>26</v>
      </c>
      <c r="L298" s="593" t="str">
        <f>IF($D$295="Y/T","Isi Sasaran",IF($E$295=0,0,IF(K298="Y",1,IF(K298="T",0,"Isi Dulu"))))</f>
        <v>Isi Sasaran</v>
      </c>
      <c r="M298" s="849"/>
      <c r="N298" s="852"/>
      <c r="O298" s="517"/>
      <c r="P298" s="517"/>
      <c r="Q298" s="517"/>
      <c r="R298" s="517"/>
    </row>
    <row r="299" spans="2:18" s="527" customFormat="1" ht="15.75">
      <c r="B299" s="838"/>
      <c r="C299" s="841"/>
      <c r="D299" s="859"/>
      <c r="E299" s="856"/>
      <c r="F299" s="569">
        <v>5</v>
      </c>
      <c r="G299" s="570"/>
      <c r="H299" s="599" t="str">
        <f t="shared" si="5"/>
        <v>Belum Diisi</v>
      </c>
      <c r="I299" s="595" t="s">
        <v>26</v>
      </c>
      <c r="J299" s="596" t="str">
        <f>IF($D$295="Y/T","Isi Sasaran",IF($E$295=0,0,IF(I299="Y",1,IF(I299="T",0,"Isi Dulu"))))</f>
        <v>Isi Sasaran</v>
      </c>
      <c r="K299" s="595" t="s">
        <v>26</v>
      </c>
      <c r="L299" s="596" t="str">
        <f>IF($D$295="Y/T","Isi Sasaran",IF($E$295=0,0,IF(K299="Y",1,IF(K299="T",0,"Isi Dulu"))))</f>
        <v>Isi Sasaran</v>
      </c>
      <c r="M299" s="850"/>
      <c r="N299" s="853"/>
      <c r="O299" s="517"/>
      <c r="P299" s="517"/>
      <c r="Q299" s="517"/>
      <c r="R299" s="517"/>
    </row>
    <row r="300" spans="2:18" s="527" customFormat="1" ht="15.75">
      <c r="B300" s="836">
        <v>19</v>
      </c>
      <c r="C300" s="839"/>
      <c r="D300" s="857" t="s">
        <v>26</v>
      </c>
      <c r="E300" s="854" t="str">
        <f>IF(D300="Y",1,IF(D300="T",0,IF(D300="Y/T","Belum diisi","Error")))</f>
        <v>Belum diisi</v>
      </c>
      <c r="F300" s="528">
        <v>1</v>
      </c>
      <c r="G300" s="529"/>
      <c r="H300" s="600" t="str">
        <f t="shared" si="5"/>
        <v>Belum Diisi</v>
      </c>
      <c r="I300" s="590" t="s">
        <v>26</v>
      </c>
      <c r="J300" s="591" t="str">
        <f>IF($D$300="Y/T","Isi Sasaran",IF($E$300=0,0,IF(I300="Y",1,IF(I300="T",0,"Isi Dulu"))))</f>
        <v>Isi Sasaran</v>
      </c>
      <c r="K300" s="590" t="s">
        <v>26</v>
      </c>
      <c r="L300" s="591" t="str">
        <f>IF($D$300="Y/T","Isi Sasaran",IF($E$300=0,0,IF(K300="Y",1,IF(K300="T",0,"Isi Dulu"))))</f>
        <v>Isi Sasaran</v>
      </c>
      <c r="M300" s="848" t="s">
        <v>26</v>
      </c>
      <c r="N300" s="851" t="str">
        <f>IF(M300="Y",1,IF(M300="T",0,IF(M300="Y/T","Belum diisi","Error")))</f>
        <v>Belum diisi</v>
      </c>
      <c r="O300" s="517"/>
      <c r="P300" s="517"/>
      <c r="Q300" s="517"/>
      <c r="R300" s="517"/>
    </row>
    <row r="301" spans="2:18" s="527" customFormat="1" ht="15.75">
      <c r="B301" s="837"/>
      <c r="C301" s="840"/>
      <c r="D301" s="858"/>
      <c r="E301" s="855"/>
      <c r="F301" s="549">
        <v>2</v>
      </c>
      <c r="G301" s="550"/>
      <c r="H301" s="598" t="str">
        <f t="shared" si="5"/>
        <v>Belum Diisi</v>
      </c>
      <c r="I301" s="592" t="s">
        <v>26</v>
      </c>
      <c r="J301" s="593" t="str">
        <f>IF($D$300="Y/T","Isi Sasaran",IF($E$300=0,0,IF(I301="Y",1,IF(I301="T",0,"Isi Dulu"))))</f>
        <v>Isi Sasaran</v>
      </c>
      <c r="K301" s="592" t="s">
        <v>26</v>
      </c>
      <c r="L301" s="593" t="str">
        <f>IF($D$300="Y/T","Isi Sasaran",IF($E$300=0,0,IF(K301="Y",1,IF(K301="T",0,"Isi Dulu"))))</f>
        <v>Isi Sasaran</v>
      </c>
      <c r="M301" s="849"/>
      <c r="N301" s="852"/>
      <c r="O301" s="517"/>
      <c r="P301" s="517"/>
      <c r="Q301" s="517"/>
      <c r="R301" s="517"/>
    </row>
    <row r="302" spans="2:18" s="527" customFormat="1" ht="15.75">
      <c r="B302" s="837"/>
      <c r="C302" s="840"/>
      <c r="D302" s="858"/>
      <c r="E302" s="855"/>
      <c r="F302" s="549">
        <v>3</v>
      </c>
      <c r="G302" s="550"/>
      <c r="H302" s="598" t="str">
        <f t="shared" si="5"/>
        <v>Belum Diisi</v>
      </c>
      <c r="I302" s="592" t="s">
        <v>26</v>
      </c>
      <c r="J302" s="593" t="str">
        <f>IF($D$300="Y/T","Isi Sasaran",IF($E$300=0,0,IF(I302="Y",1,IF(I302="T",0,"Isi Dulu"))))</f>
        <v>Isi Sasaran</v>
      </c>
      <c r="K302" s="592" t="s">
        <v>26</v>
      </c>
      <c r="L302" s="593" t="str">
        <f>IF($D$300="Y/T","Isi Sasaran",IF($E$300=0,0,IF(K302="Y",1,IF(K302="T",0,"Isi Dulu"))))</f>
        <v>Isi Sasaran</v>
      </c>
      <c r="M302" s="849"/>
      <c r="N302" s="852"/>
      <c r="O302" s="517"/>
      <c r="P302" s="517"/>
      <c r="Q302" s="517"/>
      <c r="R302" s="517"/>
    </row>
    <row r="303" spans="2:18" s="527" customFormat="1" ht="15.75">
      <c r="B303" s="837"/>
      <c r="C303" s="840"/>
      <c r="D303" s="858"/>
      <c r="E303" s="855"/>
      <c r="F303" s="549">
        <v>4</v>
      </c>
      <c r="G303" s="550"/>
      <c r="H303" s="598" t="str">
        <f t="shared" si="5"/>
        <v>Belum Diisi</v>
      </c>
      <c r="I303" s="592" t="s">
        <v>26</v>
      </c>
      <c r="J303" s="593" t="str">
        <f>IF($D$300="Y/T","Isi Sasaran",IF($E$300=0,0,IF(I303="Y",1,IF(I303="T",0,"Isi Dulu"))))</f>
        <v>Isi Sasaran</v>
      </c>
      <c r="K303" s="592" t="s">
        <v>26</v>
      </c>
      <c r="L303" s="593" t="str">
        <f>IF($D$300="Y/T","Isi Sasaran",IF($E$300=0,0,IF(K303="Y",1,IF(K303="T",0,"Isi Dulu"))))</f>
        <v>Isi Sasaran</v>
      </c>
      <c r="M303" s="849"/>
      <c r="N303" s="852"/>
      <c r="O303" s="517"/>
      <c r="P303" s="517"/>
      <c r="Q303" s="517"/>
      <c r="R303" s="517"/>
    </row>
    <row r="304" spans="2:18" s="527" customFormat="1" ht="15.75">
      <c r="B304" s="838"/>
      <c r="C304" s="841"/>
      <c r="D304" s="859"/>
      <c r="E304" s="856"/>
      <c r="F304" s="569">
        <v>5</v>
      </c>
      <c r="G304" s="570"/>
      <c r="H304" s="599" t="str">
        <f t="shared" si="5"/>
        <v>Belum Diisi</v>
      </c>
      <c r="I304" s="595" t="s">
        <v>26</v>
      </c>
      <c r="J304" s="596" t="str">
        <f>IF($D$300="Y/T","Isi Sasaran",IF($E$300=0,0,IF(I304="Y",1,IF(I304="T",0,"Isi Dulu"))))</f>
        <v>Isi Sasaran</v>
      </c>
      <c r="K304" s="595" t="s">
        <v>26</v>
      </c>
      <c r="L304" s="596" t="str">
        <f>IF($D$300="Y/T","Isi Sasaran",IF($E$300=0,0,IF(K304="Y",1,IF(K304="T",0,"Isi Dulu"))))</f>
        <v>Isi Sasaran</v>
      </c>
      <c r="M304" s="850"/>
      <c r="N304" s="853"/>
      <c r="O304" s="517"/>
      <c r="P304" s="517"/>
      <c r="Q304" s="517"/>
      <c r="R304" s="517"/>
    </row>
    <row r="305" spans="2:18" s="527" customFormat="1" ht="15.75">
      <c r="B305" s="836">
        <v>20</v>
      </c>
      <c r="C305" s="839"/>
      <c r="D305" s="857" t="s">
        <v>26</v>
      </c>
      <c r="E305" s="854" t="str">
        <f>IF(D305="Y",1,IF(D305="T",0,IF(D305="Y/T","Belum diisi","Error")))</f>
        <v>Belum diisi</v>
      </c>
      <c r="F305" s="528">
        <v>1</v>
      </c>
      <c r="G305" s="529"/>
      <c r="H305" s="600" t="str">
        <f t="shared" si="5"/>
        <v>Belum Diisi</v>
      </c>
      <c r="I305" s="590" t="s">
        <v>26</v>
      </c>
      <c r="J305" s="591" t="str">
        <f>IF($D$305="Y/T","Isi Sasaran",IF($E$305=0,0,IF(I305="Y",1,IF(I305="T",0,"Isi Dulu"))))</f>
        <v>Isi Sasaran</v>
      </c>
      <c r="K305" s="590" t="s">
        <v>26</v>
      </c>
      <c r="L305" s="591" t="str">
        <f>IF($D$305="Y/T","Isi Sasaran",IF($E$305=0,0,IF(K305="Y",1,IF(K305="T",0,"Isi Dulu"))))</f>
        <v>Isi Sasaran</v>
      </c>
      <c r="M305" s="848" t="s">
        <v>26</v>
      </c>
      <c r="N305" s="851" t="str">
        <f>IF(M305="Y",1,IF(M305="T",0,IF(M305="Y/T","Belum diisi","Error")))</f>
        <v>Belum diisi</v>
      </c>
      <c r="O305" s="517"/>
      <c r="P305" s="517"/>
      <c r="Q305" s="517"/>
      <c r="R305" s="517"/>
    </row>
    <row r="306" spans="2:18" s="527" customFormat="1" ht="15.75">
      <c r="B306" s="837"/>
      <c r="C306" s="840"/>
      <c r="D306" s="858"/>
      <c r="E306" s="855"/>
      <c r="F306" s="549">
        <v>2</v>
      </c>
      <c r="G306" s="550"/>
      <c r="H306" s="598" t="str">
        <f t="shared" si="5"/>
        <v>Belum Diisi</v>
      </c>
      <c r="I306" s="592" t="s">
        <v>26</v>
      </c>
      <c r="J306" s="593" t="str">
        <f>IF($D$305="Y/T","Isi Sasaran",IF($E$305=0,0,IF(I306="Y",1,IF(I306="T",0,"Isi Dulu"))))</f>
        <v>Isi Sasaran</v>
      </c>
      <c r="K306" s="592" t="s">
        <v>26</v>
      </c>
      <c r="L306" s="593" t="str">
        <f>IF($D$305="Y/T","Isi Sasaran",IF($E$305=0,0,IF(K306="Y",1,IF(K306="T",0,"Isi Dulu"))))</f>
        <v>Isi Sasaran</v>
      </c>
      <c r="M306" s="849"/>
      <c r="N306" s="852"/>
      <c r="O306" s="517"/>
      <c r="P306" s="517"/>
      <c r="Q306" s="517"/>
      <c r="R306" s="517"/>
    </row>
    <row r="307" spans="2:18" s="527" customFormat="1" ht="15.75">
      <c r="B307" s="837"/>
      <c r="C307" s="840"/>
      <c r="D307" s="858"/>
      <c r="E307" s="855"/>
      <c r="F307" s="549">
        <v>3</v>
      </c>
      <c r="G307" s="550"/>
      <c r="H307" s="598" t="str">
        <f t="shared" si="5"/>
        <v>Belum Diisi</v>
      </c>
      <c r="I307" s="592" t="s">
        <v>26</v>
      </c>
      <c r="J307" s="593" t="str">
        <f>IF($D$305="Y/T","Isi Sasaran",IF($E$305=0,0,IF(I307="Y",1,IF(I307="T",0,"Isi Dulu"))))</f>
        <v>Isi Sasaran</v>
      </c>
      <c r="K307" s="592" t="s">
        <v>26</v>
      </c>
      <c r="L307" s="593" t="str">
        <f>IF($D$305="Y/T","Isi Sasaran",IF($E$305=0,0,IF(K307="Y",1,IF(K307="T",0,"Isi Dulu"))))</f>
        <v>Isi Sasaran</v>
      </c>
      <c r="M307" s="849"/>
      <c r="N307" s="852"/>
      <c r="O307" s="517"/>
      <c r="P307" s="517"/>
      <c r="Q307" s="517"/>
      <c r="R307" s="517"/>
    </row>
    <row r="308" spans="2:18" s="527" customFormat="1" ht="15.75">
      <c r="B308" s="837"/>
      <c r="C308" s="840"/>
      <c r="D308" s="858"/>
      <c r="E308" s="855"/>
      <c r="F308" s="549">
        <v>4</v>
      </c>
      <c r="G308" s="550"/>
      <c r="H308" s="598" t="str">
        <f t="shared" si="5"/>
        <v>Belum Diisi</v>
      </c>
      <c r="I308" s="592" t="s">
        <v>26</v>
      </c>
      <c r="J308" s="593" t="str">
        <f>IF($D$305="Y/T","Isi Sasaran",IF($E$305=0,0,IF(I308="Y",1,IF(I308="T",0,"Isi Dulu"))))</f>
        <v>Isi Sasaran</v>
      </c>
      <c r="K308" s="592" t="s">
        <v>26</v>
      </c>
      <c r="L308" s="593" t="str">
        <f>IF($D$305="Y/T","Isi Sasaran",IF($E$305=0,0,IF(K308="Y",1,IF(K308="T",0,"Isi Dulu"))))</f>
        <v>Isi Sasaran</v>
      </c>
      <c r="M308" s="849"/>
      <c r="N308" s="852"/>
      <c r="O308" s="517"/>
      <c r="P308" s="517"/>
      <c r="Q308" s="517"/>
      <c r="R308" s="517"/>
    </row>
    <row r="309" spans="2:18" s="527" customFormat="1" ht="15.75">
      <c r="B309" s="838"/>
      <c r="C309" s="841"/>
      <c r="D309" s="859"/>
      <c r="E309" s="856"/>
      <c r="F309" s="569">
        <v>5</v>
      </c>
      <c r="G309" s="570"/>
      <c r="H309" s="599" t="str">
        <f t="shared" si="5"/>
        <v>Belum Diisi</v>
      </c>
      <c r="I309" s="595" t="s">
        <v>26</v>
      </c>
      <c r="J309" s="596" t="str">
        <f>IF($D$305="Y/T","Isi Sasaran",IF($E$305=0,0,IF(I309="Y",1,IF(I309="T",0,"Isi Dulu"))))</f>
        <v>Isi Sasaran</v>
      </c>
      <c r="K309" s="595" t="s">
        <v>26</v>
      </c>
      <c r="L309" s="596" t="str">
        <f>IF($D$305="Y/T","Isi Sasaran",IF($E$305=0,0,IF(K309="Y",1,IF(K309="T",0,"Isi Dulu"))))</f>
        <v>Isi Sasaran</v>
      </c>
      <c r="M309" s="850"/>
      <c r="N309" s="853"/>
      <c r="O309" s="517"/>
      <c r="P309" s="517"/>
      <c r="Q309" s="517"/>
      <c r="R309" s="517"/>
    </row>
    <row r="310" spans="2:18" ht="15.75">
      <c r="B310" s="580"/>
      <c r="C310" s="581"/>
      <c r="D310" s="582"/>
      <c r="E310" s="602" t="e">
        <f>AVERAGE(E210:E309)</f>
        <v>#DIV/0!</v>
      </c>
      <c r="F310" s="583"/>
      <c r="G310" s="583"/>
      <c r="H310" s="602" t="e">
        <f>(IF($D210="Y/T",0,AVERAGE(H210:H214))+IF($D215="Y/T",0,AVERAGE(H215:H219))+IF($D220="Y/T",0,AVERAGE(H220:H224))+IF($D225="Y/T",0,AVERAGE(H225:H229))+IF($D230="Y/T",0,AVERAGE(H230:H234))+IF($D235="Y/T",0,AVERAGE(H235:H239))+IF($D240="Y/T",0,AVERAGE(H240:H244))+IF($D245="Y/T",0,AVERAGE(H245:H249))+IF($D250="Y/T",0,AVERAGE(H250:H254))+IF($D255="Y/T",0,AVERAGE(H255:H259))+IF($D260="Y/T",0,AVERAGE(H260:H264))+IF($D265="Y/T",0,AVERAGE(H265:H269))+IF($D270="Y/T",0,AVERAGE(H270:H274))+IF($D275="Y/T",0,AVERAGE(H275:H279))+IF($D280="Y/T",0,AVERAGE(H280:H284))+IF($D285="Y/T",0,AVERAGE(H285:H289))+IF($D290="Y/T",0,AVERAGE(H290:H294))+IF($D295="Y/T",0,AVERAGE(H295:H299))+IF($D300="Y/T",0,AVERAGE(H300:H304))+IF($D305="Y/T",0,AVERAGE(H305:H309)))/(COUNTIF($D210:$D309,"Y")+COUNTIF($D210:$D309,"T"))</f>
        <v>#DIV/0!</v>
      </c>
      <c r="I310" s="582"/>
      <c r="J310" s="602" t="e">
        <f>(IF($D210="Y/T",0,AVERAGE(J210:J214))+IF($D215="Y/T",0,AVERAGE(J215:J219))+IF($D220="Y/T",0,AVERAGE(J220:J224))+IF($D225="Y/T",0,AVERAGE(J225:J229))+IF($D230="Y/T",0,AVERAGE(J230:J234))+IF($D235="Y/T",0,AVERAGE(J235:J239))+IF($D240="Y/T",0,AVERAGE(J240:J244))+IF($D245="Y/T",0,AVERAGE(J245:J249))+IF($D250="Y/T",0,AVERAGE(J250:J254))+IF($D255="Y/T",0,AVERAGE(J255:J259))+IF($D260="Y/T",0,AVERAGE(J260:J264))+IF($D265="Y/T",0,AVERAGE(J265:J269))+IF($D270="Y/T",0,AVERAGE(J270:J274))+IF($D275="Y/T",0,AVERAGE(J275:J279))+IF($D280="Y/T",0,AVERAGE(J280:J284))+IF($D285="Y/T",0,AVERAGE(J285:J289))+IF($D290="Y/T",0,AVERAGE(J290:J294))+IF($D295="Y/T",0,AVERAGE(J295:J299))+IF($D300="Y/T",0,AVERAGE(J300:J304))+IF($D305="Y/T",0,AVERAGE(J305:J309)))/(COUNTIF($D210:$D309,"Y")+COUNTIF($D210:$D309,"T"))</f>
        <v>#DIV/0!</v>
      </c>
      <c r="K310" s="582"/>
      <c r="L310" s="602" t="e">
        <f>(IF($D210="Y/T",0,AVERAGE(L210:L214))+IF($D215="Y/T",0,AVERAGE(L215:L219))+IF($D220="Y/T",0,AVERAGE(L220:L224))+IF($D225="Y/T",0,AVERAGE(L225:L229))+IF($D230="Y/T",0,AVERAGE(L230:L234))+IF($D235="Y/T",0,AVERAGE(L235:L239))+IF($D240="Y/T",0,AVERAGE(L240:L244))+IF($D245="Y/T",0,AVERAGE(L245:L249))+IF($D250="Y/T",0,AVERAGE(L250:L254))+IF($D255="Y/T",0,AVERAGE(L255:L259))+IF($D260="Y/T",0,AVERAGE(L260:L264))+IF($D265="Y/T",0,AVERAGE(L265:L269))+IF($D270="Y/T",0,AVERAGE(L270:L274))+IF($D275="Y/T",0,AVERAGE(L275:L279))+IF($D280="Y/T",0,AVERAGE(L280:L284))+IF($D285="Y/T",0,AVERAGE(L285:L289))+IF($D290="Y/T",0,AVERAGE(L290:L294))+IF($D295="Y/T",0,AVERAGE(L295:L299))+IF($D300="Y/T",0,AVERAGE(L300:L304))+IF($D305="Y/T",0,AVERAGE(L305:L309)))/(COUNTIF($D210:$D309,"Y")+COUNTIF($D210:$D309,"T"))</f>
        <v>#DIV/0!</v>
      </c>
      <c r="M310" s="606"/>
      <c r="N310" s="602" t="e">
        <f>AVERAGE(N210:N309)</f>
        <v>#DIV/0!</v>
      </c>
    </row>
    <row r="311" spans="2:18" ht="15.75">
      <c r="B311" s="865" t="s">
        <v>434</v>
      </c>
      <c r="C311" s="865"/>
      <c r="D311" s="865"/>
      <c r="E311" s="865"/>
      <c r="F311" s="865"/>
      <c r="G311" s="865"/>
      <c r="H311" s="865"/>
      <c r="I311" s="865"/>
      <c r="J311" s="865"/>
      <c r="K311" s="865"/>
      <c r="L311" s="865"/>
      <c r="M311" s="865"/>
      <c r="N311" s="866"/>
    </row>
    <row r="312" spans="2:18" ht="15.75">
      <c r="B312" s="836">
        <v>1</v>
      </c>
      <c r="C312" s="839"/>
      <c r="D312" s="857" t="s">
        <v>26</v>
      </c>
      <c r="E312" s="854" t="str">
        <f>IF(D312="Y",1,IF(D312="T",0,IF(D312="Y/T","Belum diisi","Error")))</f>
        <v>Belum diisi</v>
      </c>
      <c r="F312" s="528">
        <v>1</v>
      </c>
      <c r="G312" s="529"/>
      <c r="H312" s="589" t="str">
        <f t="shared" ref="H312:H375" si="6">IF(OR(J312="Isi Dulu",L312="Isi Dulu",J312="Isi Sasaran",L312="Isi Sasaran"),"Belum Diisi",IF(SUM(J312,L312)=2,1,IF(SUM(J312,L312)=1,0,IF(SUM(J312,L312)=0,0,"Error"))))</f>
        <v>Belum Diisi</v>
      </c>
      <c r="I312" s="590" t="s">
        <v>26</v>
      </c>
      <c r="J312" s="591" t="str">
        <f>IF($D$312="Y/T","Isi Sasaran",IF($E$312=0,0,IF(I312="Y",1,IF(I312="T",0,"Isi Dulu"))))</f>
        <v>Isi Sasaran</v>
      </c>
      <c r="K312" s="590" t="s">
        <v>26</v>
      </c>
      <c r="L312" s="591" t="str">
        <f>IF($D$312="Y/T","Isi Sasaran",IF($E$312=0,0,IF(K312="Y",1,IF(K312="T",0,"Isi Dulu"))))</f>
        <v>Isi Sasaran</v>
      </c>
      <c r="M312" s="848" t="s">
        <v>26</v>
      </c>
      <c r="N312" s="851" t="str">
        <f>IF(M312="Y",1,IF(M312="T",0,IF(M312="Y/T","Belum diisi","Error")))</f>
        <v>Belum diisi</v>
      </c>
    </row>
    <row r="313" spans="2:18" ht="15.75">
      <c r="B313" s="837"/>
      <c r="C313" s="840"/>
      <c r="D313" s="858"/>
      <c r="E313" s="855"/>
      <c r="F313" s="549">
        <v>2</v>
      </c>
      <c r="G313" s="550"/>
      <c r="H313" s="589" t="str">
        <f t="shared" si="6"/>
        <v>Belum Diisi</v>
      </c>
      <c r="I313" s="592" t="s">
        <v>26</v>
      </c>
      <c r="J313" s="593" t="str">
        <f>IF($D$312="Y/T","Isi Sasaran",IF($E$312=0,0,IF(I313="Y",1,IF(I313="T",0,"Isi Dulu"))))</f>
        <v>Isi Sasaran</v>
      </c>
      <c r="K313" s="592" t="s">
        <v>26</v>
      </c>
      <c r="L313" s="593" t="str">
        <f>IF($D$312="Y/T","Isi Sasaran",IF($E$312=0,0,IF(K313="Y",1,IF(K313="T",0,"Isi Dulu"))))</f>
        <v>Isi Sasaran</v>
      </c>
      <c r="M313" s="849"/>
      <c r="N313" s="852"/>
    </row>
    <row r="314" spans="2:18" ht="15.75">
      <c r="B314" s="837"/>
      <c r="C314" s="840"/>
      <c r="D314" s="858"/>
      <c r="E314" s="855"/>
      <c r="F314" s="549">
        <v>3</v>
      </c>
      <c r="G314" s="550"/>
      <c r="H314" s="589" t="str">
        <f t="shared" si="6"/>
        <v>Belum Diisi</v>
      </c>
      <c r="I314" s="592" t="s">
        <v>26</v>
      </c>
      <c r="J314" s="593" t="str">
        <f>IF($D$312="Y/T","Isi Sasaran",IF($E$312=0,0,IF(I314="Y",1,IF(I314="T",0,"Isi Dulu"))))</f>
        <v>Isi Sasaran</v>
      </c>
      <c r="K314" s="592" t="s">
        <v>26</v>
      </c>
      <c r="L314" s="593" t="str">
        <f>IF($D$312="Y/T","Isi Sasaran",IF($E$312=0,0,IF(K314="Y",1,IF(K314="T",0,"Isi Dulu"))))</f>
        <v>Isi Sasaran</v>
      </c>
      <c r="M314" s="849"/>
      <c r="N314" s="852"/>
    </row>
    <row r="315" spans="2:18" ht="15.75">
      <c r="B315" s="837"/>
      <c r="C315" s="840"/>
      <c r="D315" s="858"/>
      <c r="E315" s="855"/>
      <c r="F315" s="549">
        <v>4</v>
      </c>
      <c r="G315" s="550"/>
      <c r="H315" s="589" t="str">
        <f t="shared" si="6"/>
        <v>Belum Diisi</v>
      </c>
      <c r="I315" s="592" t="s">
        <v>26</v>
      </c>
      <c r="J315" s="593" t="str">
        <f>IF($D$312="Y/T","Isi Sasaran",IF($E$312=0,0,IF(I315="Y",1,IF(I315="T",0,"Isi Dulu"))))</f>
        <v>Isi Sasaran</v>
      </c>
      <c r="K315" s="592" t="s">
        <v>26</v>
      </c>
      <c r="L315" s="593" t="str">
        <f>IF($D$312="Y/T","Isi Sasaran",IF($E$312=0,0,IF(K315="Y",1,IF(K315="T",0,"Isi Dulu"))))</f>
        <v>Isi Sasaran</v>
      </c>
      <c r="M315" s="849"/>
      <c r="N315" s="852"/>
    </row>
    <row r="316" spans="2:18" ht="15.75">
      <c r="B316" s="838"/>
      <c r="C316" s="841"/>
      <c r="D316" s="859"/>
      <c r="E316" s="856"/>
      <c r="F316" s="569">
        <v>5</v>
      </c>
      <c r="G316" s="570"/>
      <c r="H316" s="594" t="str">
        <f t="shared" si="6"/>
        <v>Belum Diisi</v>
      </c>
      <c r="I316" s="595" t="s">
        <v>26</v>
      </c>
      <c r="J316" s="596" t="str">
        <f>IF($D$312="Y/T","Isi Sasaran",IF($E$312=0,0,IF(I316="Y",1,IF(I316="T",0,"Isi Dulu"))))</f>
        <v>Isi Sasaran</v>
      </c>
      <c r="K316" s="595" t="s">
        <v>26</v>
      </c>
      <c r="L316" s="596" t="str">
        <f>IF($D$312="Y/T","Isi Sasaran",IF($E$312=0,0,IF(K316="Y",1,IF(K316="T",0,"Isi Dulu"))))</f>
        <v>Isi Sasaran</v>
      </c>
      <c r="M316" s="850"/>
      <c r="N316" s="853"/>
    </row>
    <row r="317" spans="2:18" ht="15.75">
      <c r="B317" s="836">
        <v>2</v>
      </c>
      <c r="C317" s="839"/>
      <c r="D317" s="857" t="s">
        <v>26</v>
      </c>
      <c r="E317" s="854" t="str">
        <f>IF(D317="Y",1,IF(D317="T",0,IF(D317="Y/T","Belum diisi","Error")))</f>
        <v>Belum diisi</v>
      </c>
      <c r="F317" s="528">
        <v>1</v>
      </c>
      <c r="G317" s="529"/>
      <c r="H317" s="597" t="str">
        <f t="shared" si="6"/>
        <v>Belum Diisi</v>
      </c>
      <c r="I317" s="590" t="s">
        <v>26</v>
      </c>
      <c r="J317" s="591" t="str">
        <f>IF($D$317="Y/T","Isi Sasaran",IF($E$317=0,0,IF(I317="Y",1,IF(I317="T",0,"Isi Dulu"))))</f>
        <v>Isi Sasaran</v>
      </c>
      <c r="K317" s="590" t="s">
        <v>26</v>
      </c>
      <c r="L317" s="591" t="str">
        <f>IF($D$317="Y/T","Isi Sasaran",IF($E$317=0,0,IF(K317="Y",1,IF(K317="T",0,"Isi Dulu"))))</f>
        <v>Isi Sasaran</v>
      </c>
      <c r="M317" s="848" t="s">
        <v>26</v>
      </c>
      <c r="N317" s="851" t="str">
        <f>IF(M317="Y",1,IF(M317="T",0,IF(M317="Y/T","Belum diisi","Error")))</f>
        <v>Belum diisi</v>
      </c>
    </row>
    <row r="318" spans="2:18" ht="15.75">
      <c r="B318" s="837"/>
      <c r="C318" s="840"/>
      <c r="D318" s="858"/>
      <c r="E318" s="855"/>
      <c r="F318" s="549">
        <v>2</v>
      </c>
      <c r="G318" s="550"/>
      <c r="H318" s="598" t="str">
        <f t="shared" si="6"/>
        <v>Belum Diisi</v>
      </c>
      <c r="I318" s="592" t="s">
        <v>26</v>
      </c>
      <c r="J318" s="593" t="str">
        <f>IF($D$317="Y/T","Isi Sasaran",IF($E$317=0,0,IF(I318="Y",1,IF(I318="T",0,"Isi Dulu"))))</f>
        <v>Isi Sasaran</v>
      </c>
      <c r="K318" s="592" t="s">
        <v>26</v>
      </c>
      <c r="L318" s="593" t="str">
        <f>IF($D$317="Y/T","Isi Sasaran",IF($E$317=0,0,IF(K318="Y",1,IF(K318="T",0,"Isi Dulu"))))</f>
        <v>Isi Sasaran</v>
      </c>
      <c r="M318" s="849"/>
      <c r="N318" s="852"/>
    </row>
    <row r="319" spans="2:18" ht="15.75">
      <c r="B319" s="837"/>
      <c r="C319" s="840"/>
      <c r="D319" s="858"/>
      <c r="E319" s="855"/>
      <c r="F319" s="549">
        <v>3</v>
      </c>
      <c r="G319" s="550"/>
      <c r="H319" s="598" t="str">
        <f t="shared" si="6"/>
        <v>Belum Diisi</v>
      </c>
      <c r="I319" s="592" t="s">
        <v>26</v>
      </c>
      <c r="J319" s="593" t="str">
        <f>IF($D$317="Y/T","Isi Sasaran",IF($E$317=0,0,IF(I319="Y",1,IF(I319="T",0,"Isi Dulu"))))</f>
        <v>Isi Sasaran</v>
      </c>
      <c r="K319" s="592" t="s">
        <v>26</v>
      </c>
      <c r="L319" s="593" t="str">
        <f>IF($D$317="Y/T","Isi Sasaran",IF($E$317=0,0,IF(K319="Y",1,IF(K319="T",0,"Isi Dulu"))))</f>
        <v>Isi Sasaran</v>
      </c>
      <c r="M319" s="849"/>
      <c r="N319" s="852"/>
    </row>
    <row r="320" spans="2:18" ht="15.75">
      <c r="B320" s="837"/>
      <c r="C320" s="840"/>
      <c r="D320" s="858"/>
      <c r="E320" s="855"/>
      <c r="F320" s="549">
        <v>4</v>
      </c>
      <c r="G320" s="550"/>
      <c r="H320" s="598" t="str">
        <f t="shared" si="6"/>
        <v>Belum Diisi</v>
      </c>
      <c r="I320" s="592" t="s">
        <v>26</v>
      </c>
      <c r="J320" s="593" t="str">
        <f>IF($D$317="Y/T","Isi Sasaran",IF($E$317=0,0,IF(I320="Y",1,IF(I320="T",0,"Isi Dulu"))))</f>
        <v>Isi Sasaran</v>
      </c>
      <c r="K320" s="592" t="s">
        <v>26</v>
      </c>
      <c r="L320" s="593" t="str">
        <f>IF($D$317="Y/T","Isi Sasaran",IF($E$317=0,0,IF(K320="Y",1,IF(K320="T",0,"Isi Dulu"))))</f>
        <v>Isi Sasaran</v>
      </c>
      <c r="M320" s="849"/>
      <c r="N320" s="852"/>
    </row>
    <row r="321" spans="2:14" ht="15.75">
      <c r="B321" s="838"/>
      <c r="C321" s="841"/>
      <c r="D321" s="859"/>
      <c r="E321" s="856"/>
      <c r="F321" s="569">
        <v>5</v>
      </c>
      <c r="G321" s="570"/>
      <c r="H321" s="599" t="str">
        <f t="shared" si="6"/>
        <v>Belum Diisi</v>
      </c>
      <c r="I321" s="595" t="s">
        <v>26</v>
      </c>
      <c r="J321" s="596" t="str">
        <f>IF($D$317="Y/T","Isi Sasaran",IF($E$317=0,0,IF(I321="Y",1,IF(I321="T",0,"Isi Dulu"))))</f>
        <v>Isi Sasaran</v>
      </c>
      <c r="K321" s="595" t="s">
        <v>26</v>
      </c>
      <c r="L321" s="596" t="str">
        <f>IF($D$317="Y/T","Isi Sasaran",IF($E$317=0,0,IF(K321="Y",1,IF(K321="T",0,"Isi Dulu"))))</f>
        <v>Isi Sasaran</v>
      </c>
      <c r="M321" s="850"/>
      <c r="N321" s="853"/>
    </row>
    <row r="322" spans="2:14" ht="15.75">
      <c r="B322" s="836">
        <v>3</v>
      </c>
      <c r="C322" s="839"/>
      <c r="D322" s="857" t="s">
        <v>26</v>
      </c>
      <c r="E322" s="854" t="str">
        <f>IF(D322="Y",1,IF(D322="T",0,IF(D322="Y/T","Belum diisi","Error")))</f>
        <v>Belum diisi</v>
      </c>
      <c r="F322" s="528">
        <v>1</v>
      </c>
      <c r="G322" s="529"/>
      <c r="H322" s="600" t="str">
        <f t="shared" si="6"/>
        <v>Belum Diisi</v>
      </c>
      <c r="I322" s="590" t="s">
        <v>26</v>
      </c>
      <c r="J322" s="591" t="str">
        <f>IF($D$322="Y/T","Isi Sasaran",IF($E$322=0,0,IF(I322="Y",1,IF(I322="T",0,"Isi Dulu"))))</f>
        <v>Isi Sasaran</v>
      </c>
      <c r="K322" s="590" t="s">
        <v>26</v>
      </c>
      <c r="L322" s="591" t="str">
        <f>IF($D$322="Y/T","Isi Sasaran",IF($E$322=0,0,IF(K322="Y",1,IF(K322="T",0,"Isi Dulu"))))</f>
        <v>Isi Sasaran</v>
      </c>
      <c r="M322" s="848" t="s">
        <v>26</v>
      </c>
      <c r="N322" s="851" t="str">
        <f>IF(M322="Y",1,IF(M322="T",0,IF(M322="Y/T","Belum diisi","Error")))</f>
        <v>Belum diisi</v>
      </c>
    </row>
    <row r="323" spans="2:14" ht="15.75">
      <c r="B323" s="837"/>
      <c r="C323" s="840"/>
      <c r="D323" s="858"/>
      <c r="E323" s="855"/>
      <c r="F323" s="549">
        <v>2</v>
      </c>
      <c r="G323" s="550"/>
      <c r="H323" s="598" t="str">
        <f t="shared" si="6"/>
        <v>Belum Diisi</v>
      </c>
      <c r="I323" s="592" t="s">
        <v>26</v>
      </c>
      <c r="J323" s="593" t="str">
        <f>IF($D$322="Y/T","Isi Sasaran",IF($E$322=0,0,IF(I323="Y",1,IF(I323="T",0,"Isi Dulu"))))</f>
        <v>Isi Sasaran</v>
      </c>
      <c r="K323" s="592" t="s">
        <v>26</v>
      </c>
      <c r="L323" s="593" t="str">
        <f>IF($D$322="Y/T","Isi Sasaran",IF($E$322=0,0,IF(K323="Y",1,IF(K323="T",0,"Isi Dulu"))))</f>
        <v>Isi Sasaran</v>
      </c>
      <c r="M323" s="849"/>
      <c r="N323" s="852"/>
    </row>
    <row r="324" spans="2:14" ht="15.75">
      <c r="B324" s="837"/>
      <c r="C324" s="840"/>
      <c r="D324" s="858"/>
      <c r="E324" s="855"/>
      <c r="F324" s="549">
        <v>3</v>
      </c>
      <c r="G324" s="550"/>
      <c r="H324" s="598" t="str">
        <f t="shared" si="6"/>
        <v>Belum Diisi</v>
      </c>
      <c r="I324" s="592" t="s">
        <v>26</v>
      </c>
      <c r="J324" s="593" t="str">
        <f>IF($D$322="Y/T","Isi Sasaran",IF($E$322=0,0,IF(I324="Y",1,IF(I324="T",0,"Isi Dulu"))))</f>
        <v>Isi Sasaran</v>
      </c>
      <c r="K324" s="592" t="s">
        <v>26</v>
      </c>
      <c r="L324" s="593" t="str">
        <f>IF($D$322="Y/T","Isi Sasaran",IF($E$322=0,0,IF(K324="Y",1,IF(K324="T",0,"Isi Dulu"))))</f>
        <v>Isi Sasaran</v>
      </c>
      <c r="M324" s="849"/>
      <c r="N324" s="852"/>
    </row>
    <row r="325" spans="2:14" ht="15.75">
      <c r="B325" s="837"/>
      <c r="C325" s="840"/>
      <c r="D325" s="858"/>
      <c r="E325" s="855"/>
      <c r="F325" s="549">
        <v>4</v>
      </c>
      <c r="G325" s="550"/>
      <c r="H325" s="598" t="str">
        <f t="shared" si="6"/>
        <v>Belum Diisi</v>
      </c>
      <c r="I325" s="592" t="s">
        <v>26</v>
      </c>
      <c r="J325" s="593" t="str">
        <f>IF($D$322="Y/T","Isi Sasaran",IF($E$322=0,0,IF(I325="Y",1,IF(I325="T",0,"Isi Dulu"))))</f>
        <v>Isi Sasaran</v>
      </c>
      <c r="K325" s="592" t="s">
        <v>26</v>
      </c>
      <c r="L325" s="593" t="str">
        <f>IF($D$322="Y/T","Isi Sasaran",IF($E$322=0,0,IF(K325="Y",1,IF(K325="T",0,"Isi Dulu"))))</f>
        <v>Isi Sasaran</v>
      </c>
      <c r="M325" s="849"/>
      <c r="N325" s="852"/>
    </row>
    <row r="326" spans="2:14" ht="15.75">
      <c r="B326" s="838"/>
      <c r="C326" s="841"/>
      <c r="D326" s="859"/>
      <c r="E326" s="856"/>
      <c r="F326" s="569">
        <v>5</v>
      </c>
      <c r="G326" s="570"/>
      <c r="H326" s="599" t="str">
        <f t="shared" si="6"/>
        <v>Belum Diisi</v>
      </c>
      <c r="I326" s="595" t="s">
        <v>26</v>
      </c>
      <c r="J326" s="596" t="str">
        <f>IF($D$322="Y/T","Isi Sasaran",IF($E$322=0,0,IF(I326="Y",1,IF(I326="T",0,"Isi Dulu"))))</f>
        <v>Isi Sasaran</v>
      </c>
      <c r="K326" s="595" t="s">
        <v>26</v>
      </c>
      <c r="L326" s="596" t="str">
        <f>IF($D$322="Y/T","Isi Sasaran",IF($E$322=0,0,IF(K326="Y",1,IF(K326="T",0,"Isi Dulu"))))</f>
        <v>Isi Sasaran</v>
      </c>
      <c r="M326" s="850"/>
      <c r="N326" s="853"/>
    </row>
    <row r="327" spans="2:14" ht="15.75">
      <c r="B327" s="836">
        <v>4</v>
      </c>
      <c r="C327" s="839"/>
      <c r="D327" s="857" t="s">
        <v>26</v>
      </c>
      <c r="E327" s="854" t="str">
        <f>IF(D327="Y",1,IF(D327="T",0,IF(D327="Y/T","Belum diisi","Error")))</f>
        <v>Belum diisi</v>
      </c>
      <c r="F327" s="528">
        <v>1</v>
      </c>
      <c r="G327" s="529"/>
      <c r="H327" s="600" t="str">
        <f t="shared" si="6"/>
        <v>Belum Diisi</v>
      </c>
      <c r="I327" s="590" t="s">
        <v>26</v>
      </c>
      <c r="J327" s="591" t="str">
        <f>IF($D$327="Y/T","Isi Sasaran",IF($E$327=0,0,IF(I327="Y",1,IF(I327="T",0,"Isi Dulu"))))</f>
        <v>Isi Sasaran</v>
      </c>
      <c r="K327" s="590" t="s">
        <v>26</v>
      </c>
      <c r="L327" s="591" t="str">
        <f>IF($D$327="Y/T","Isi Sasaran",IF($E$327=0,0,IF(K327="Y",1,IF(K327="T",0,"Isi Dulu"))))</f>
        <v>Isi Sasaran</v>
      </c>
      <c r="M327" s="848" t="s">
        <v>26</v>
      </c>
      <c r="N327" s="851" t="str">
        <f>IF(M327="Y",1,IF(M327="T",0,IF(M327="Y/T","Belum diisi","Error")))</f>
        <v>Belum diisi</v>
      </c>
    </row>
    <row r="328" spans="2:14" ht="15.75">
      <c r="B328" s="837"/>
      <c r="C328" s="840"/>
      <c r="D328" s="858"/>
      <c r="E328" s="855"/>
      <c r="F328" s="549">
        <v>2</v>
      </c>
      <c r="G328" s="550"/>
      <c r="H328" s="598" t="str">
        <f t="shared" si="6"/>
        <v>Belum Diisi</v>
      </c>
      <c r="I328" s="592" t="s">
        <v>26</v>
      </c>
      <c r="J328" s="593" t="str">
        <f>IF($D$327="Y/T","Isi Sasaran",IF($E$327=0,0,IF(I328="Y",1,IF(I328="T",0,"Isi Dulu"))))</f>
        <v>Isi Sasaran</v>
      </c>
      <c r="K328" s="592" t="s">
        <v>26</v>
      </c>
      <c r="L328" s="593" t="str">
        <f>IF($D$327="Y/T","Isi Sasaran",IF($E$327=0,0,IF(K328="Y",1,IF(K328="T",0,"Isi Dulu"))))</f>
        <v>Isi Sasaran</v>
      </c>
      <c r="M328" s="849"/>
      <c r="N328" s="852"/>
    </row>
    <row r="329" spans="2:14" ht="15.75">
      <c r="B329" s="837"/>
      <c r="C329" s="840"/>
      <c r="D329" s="858"/>
      <c r="E329" s="855"/>
      <c r="F329" s="549">
        <v>3</v>
      </c>
      <c r="G329" s="550"/>
      <c r="H329" s="598" t="str">
        <f t="shared" si="6"/>
        <v>Belum Diisi</v>
      </c>
      <c r="I329" s="592" t="s">
        <v>26</v>
      </c>
      <c r="J329" s="593" t="str">
        <f>IF($D$327="Y/T","Isi Sasaran",IF($E$327=0,0,IF(I329="Y",1,IF(I329="T",0,"Isi Dulu"))))</f>
        <v>Isi Sasaran</v>
      </c>
      <c r="K329" s="592" t="s">
        <v>26</v>
      </c>
      <c r="L329" s="593" t="str">
        <f>IF($D$327="Y/T","Isi Sasaran",IF($E$327=0,0,IF(K329="Y",1,IF(K329="T",0,"Isi Dulu"))))</f>
        <v>Isi Sasaran</v>
      </c>
      <c r="M329" s="849"/>
      <c r="N329" s="852"/>
    </row>
    <row r="330" spans="2:14" ht="15.75">
      <c r="B330" s="837"/>
      <c r="C330" s="840"/>
      <c r="D330" s="858"/>
      <c r="E330" s="855"/>
      <c r="F330" s="549">
        <v>4</v>
      </c>
      <c r="G330" s="550"/>
      <c r="H330" s="598" t="str">
        <f t="shared" si="6"/>
        <v>Belum Diisi</v>
      </c>
      <c r="I330" s="592" t="s">
        <v>26</v>
      </c>
      <c r="J330" s="593" t="str">
        <f>IF($D$327="Y/T","Isi Sasaran",IF($E$327=0,0,IF(I330="Y",1,IF(I330="T",0,"Isi Dulu"))))</f>
        <v>Isi Sasaran</v>
      </c>
      <c r="K330" s="592" t="s">
        <v>26</v>
      </c>
      <c r="L330" s="593" t="str">
        <f>IF($D$327="Y/T","Isi Sasaran",IF($E$327=0,0,IF(K330="Y",1,IF(K330="T",0,"Isi Dulu"))))</f>
        <v>Isi Sasaran</v>
      </c>
      <c r="M330" s="849"/>
      <c r="N330" s="852"/>
    </row>
    <row r="331" spans="2:14" ht="15.75">
      <c r="B331" s="838"/>
      <c r="C331" s="841"/>
      <c r="D331" s="859"/>
      <c r="E331" s="856"/>
      <c r="F331" s="569">
        <v>5</v>
      </c>
      <c r="G331" s="570"/>
      <c r="H331" s="599" t="str">
        <f t="shared" si="6"/>
        <v>Belum Diisi</v>
      </c>
      <c r="I331" s="595" t="s">
        <v>26</v>
      </c>
      <c r="J331" s="596" t="str">
        <f>IF($D$327="Y/T","Isi Sasaran",IF($E$327=0,0,IF(I331="Y",1,IF(I331="T",0,"Isi Dulu"))))</f>
        <v>Isi Sasaran</v>
      </c>
      <c r="K331" s="595" t="s">
        <v>26</v>
      </c>
      <c r="L331" s="596" t="str">
        <f>IF($D$327="Y/T","Isi Sasaran",IF($E$327=0,0,IF(K331="Y",1,IF(K331="T",0,"Isi Dulu"))))</f>
        <v>Isi Sasaran</v>
      </c>
      <c r="M331" s="850"/>
      <c r="N331" s="853"/>
    </row>
    <row r="332" spans="2:14" ht="15.75">
      <c r="B332" s="836">
        <v>5</v>
      </c>
      <c r="C332" s="839"/>
      <c r="D332" s="857" t="s">
        <v>26</v>
      </c>
      <c r="E332" s="854" t="str">
        <f>IF(D332="Y",1,IF(D332="T",0,IF(D332="Y/T","Belum diisi","Error")))</f>
        <v>Belum diisi</v>
      </c>
      <c r="F332" s="528">
        <v>1</v>
      </c>
      <c r="G332" s="529"/>
      <c r="H332" s="600" t="str">
        <f t="shared" si="6"/>
        <v>Belum Diisi</v>
      </c>
      <c r="I332" s="590" t="s">
        <v>26</v>
      </c>
      <c r="J332" s="591" t="str">
        <f>IF($D$332="Y/T","Isi Sasaran",IF($E$332=0,0,IF(I332="Y",1,IF(I332="T",0,"Isi Dulu"))))</f>
        <v>Isi Sasaran</v>
      </c>
      <c r="K332" s="590" t="s">
        <v>26</v>
      </c>
      <c r="L332" s="591" t="str">
        <f>IF($D$332="Y/T","Isi Sasaran",IF($E$332=0,0,IF(K332="Y",1,IF(K332="T",0,"Isi Dulu"))))</f>
        <v>Isi Sasaran</v>
      </c>
      <c r="M332" s="848" t="s">
        <v>26</v>
      </c>
      <c r="N332" s="851" t="str">
        <f>IF(M332="Y",1,IF(M332="T",0,IF(M332="Y/T","Belum diisi","Error")))</f>
        <v>Belum diisi</v>
      </c>
    </row>
    <row r="333" spans="2:14" ht="15.75">
      <c r="B333" s="837"/>
      <c r="C333" s="840"/>
      <c r="D333" s="858"/>
      <c r="E333" s="855"/>
      <c r="F333" s="549">
        <v>2</v>
      </c>
      <c r="G333" s="550"/>
      <c r="H333" s="598" t="str">
        <f t="shared" si="6"/>
        <v>Belum Diisi</v>
      </c>
      <c r="I333" s="592" t="s">
        <v>26</v>
      </c>
      <c r="J333" s="593" t="str">
        <f>IF($D$332="Y/T","Isi Sasaran",IF($E$332=0,0,IF(I333="Y",1,IF(I333="T",0,"Isi Dulu"))))</f>
        <v>Isi Sasaran</v>
      </c>
      <c r="K333" s="592" t="s">
        <v>26</v>
      </c>
      <c r="L333" s="593" t="str">
        <f>IF($D$332="Y/T","Isi Sasaran",IF($E$332=0,0,IF(K333="Y",1,IF(K333="T",0,"Isi Dulu"))))</f>
        <v>Isi Sasaran</v>
      </c>
      <c r="M333" s="849"/>
      <c r="N333" s="852"/>
    </row>
    <row r="334" spans="2:14" ht="15.75">
      <c r="B334" s="837"/>
      <c r="C334" s="840"/>
      <c r="D334" s="858"/>
      <c r="E334" s="855"/>
      <c r="F334" s="549">
        <v>3</v>
      </c>
      <c r="G334" s="550"/>
      <c r="H334" s="598" t="str">
        <f t="shared" si="6"/>
        <v>Belum Diisi</v>
      </c>
      <c r="I334" s="592" t="s">
        <v>26</v>
      </c>
      <c r="J334" s="593" t="str">
        <f>IF($D$332="Y/T","Isi Sasaran",IF($E$332=0,0,IF(I334="Y",1,IF(I334="T",0,"Isi Dulu"))))</f>
        <v>Isi Sasaran</v>
      </c>
      <c r="K334" s="592" t="s">
        <v>26</v>
      </c>
      <c r="L334" s="593" t="str">
        <f>IF($D$332="Y/T","Isi Sasaran",IF($E$332=0,0,IF(K334="Y",1,IF(K334="T",0,"Isi Dulu"))))</f>
        <v>Isi Sasaran</v>
      </c>
      <c r="M334" s="849"/>
      <c r="N334" s="852"/>
    </row>
    <row r="335" spans="2:14" ht="15.75">
      <c r="B335" s="837"/>
      <c r="C335" s="840"/>
      <c r="D335" s="858"/>
      <c r="E335" s="855"/>
      <c r="F335" s="549">
        <v>4</v>
      </c>
      <c r="G335" s="550"/>
      <c r="H335" s="598" t="str">
        <f t="shared" si="6"/>
        <v>Belum Diisi</v>
      </c>
      <c r="I335" s="592" t="s">
        <v>26</v>
      </c>
      <c r="J335" s="593" t="str">
        <f>IF($D$332="Y/T","Isi Sasaran",IF($E$332=0,0,IF(I335="Y",1,IF(I335="T",0,"Isi Dulu"))))</f>
        <v>Isi Sasaran</v>
      </c>
      <c r="K335" s="592" t="s">
        <v>26</v>
      </c>
      <c r="L335" s="593" t="str">
        <f>IF($D$332="Y/T","Isi Sasaran",IF($E$332=0,0,IF(K335="Y",1,IF(K335="T",0,"Isi Dulu"))))</f>
        <v>Isi Sasaran</v>
      </c>
      <c r="M335" s="849"/>
      <c r="N335" s="852"/>
    </row>
    <row r="336" spans="2:14" ht="15.75">
      <c r="B336" s="838"/>
      <c r="C336" s="841"/>
      <c r="D336" s="859"/>
      <c r="E336" s="856"/>
      <c r="F336" s="569">
        <v>5</v>
      </c>
      <c r="G336" s="570"/>
      <c r="H336" s="599" t="str">
        <f t="shared" si="6"/>
        <v>Belum Diisi</v>
      </c>
      <c r="I336" s="595" t="s">
        <v>26</v>
      </c>
      <c r="J336" s="596" t="str">
        <f>IF($D$332="Y/T","Isi Sasaran",IF($E$332=0,0,IF(I336="Y",1,IF(I336="T",0,"Isi Dulu"))))</f>
        <v>Isi Sasaran</v>
      </c>
      <c r="K336" s="595" t="s">
        <v>26</v>
      </c>
      <c r="L336" s="596" t="str">
        <f>IF($D$332="Y/T","Isi Sasaran",IF($E$332=0,0,IF(K336="Y",1,IF(K336="T",0,"Isi Dulu"))))</f>
        <v>Isi Sasaran</v>
      </c>
      <c r="M336" s="850"/>
      <c r="N336" s="853"/>
    </row>
    <row r="337" spans="2:14" ht="15.75">
      <c r="B337" s="836">
        <v>6</v>
      </c>
      <c r="C337" s="839"/>
      <c r="D337" s="857" t="s">
        <v>26</v>
      </c>
      <c r="E337" s="854" t="str">
        <f>IF(D337="Y",1,IF(D337="T",0,IF(D337="Y/T","Belum diisi","Error")))</f>
        <v>Belum diisi</v>
      </c>
      <c r="F337" s="528">
        <v>1</v>
      </c>
      <c r="G337" s="529"/>
      <c r="H337" s="600" t="str">
        <f t="shared" si="6"/>
        <v>Belum Diisi</v>
      </c>
      <c r="I337" s="590" t="s">
        <v>26</v>
      </c>
      <c r="J337" s="591" t="str">
        <f>IF($D$337="Y/T","Isi Sasaran",IF($E$337=0,0,IF(I337="Y",1,IF(I337="T",0,"Isi Dulu"))))</f>
        <v>Isi Sasaran</v>
      </c>
      <c r="K337" s="590" t="s">
        <v>26</v>
      </c>
      <c r="L337" s="591" t="str">
        <f>IF($D$337="Y/T","Isi Sasaran",IF($E$337=0,0,IF(K337="Y",1,IF(K337="T",0,"Isi Dulu"))))</f>
        <v>Isi Sasaran</v>
      </c>
      <c r="M337" s="848" t="s">
        <v>26</v>
      </c>
      <c r="N337" s="851" t="str">
        <f>IF(M337="Y",1,IF(M337="T",0,IF(M337="Y/T","Belum diisi","Error")))</f>
        <v>Belum diisi</v>
      </c>
    </row>
    <row r="338" spans="2:14" ht="15.75">
      <c r="B338" s="837"/>
      <c r="C338" s="840"/>
      <c r="D338" s="858"/>
      <c r="E338" s="855"/>
      <c r="F338" s="549">
        <v>2</v>
      </c>
      <c r="G338" s="550"/>
      <c r="H338" s="598" t="str">
        <f t="shared" si="6"/>
        <v>Belum Diisi</v>
      </c>
      <c r="I338" s="592" t="s">
        <v>26</v>
      </c>
      <c r="J338" s="593" t="str">
        <f>IF($D$337="Y/T","Isi Sasaran",IF($E$337=0,0,IF(I338="Y",1,IF(I338="T",0,"Isi Dulu"))))</f>
        <v>Isi Sasaran</v>
      </c>
      <c r="K338" s="592" t="s">
        <v>26</v>
      </c>
      <c r="L338" s="593" t="str">
        <f>IF($D$337="Y/T","Isi Sasaran",IF($E$337=0,0,IF(K338="Y",1,IF(K338="T",0,"Isi Dulu"))))</f>
        <v>Isi Sasaran</v>
      </c>
      <c r="M338" s="849"/>
      <c r="N338" s="852"/>
    </row>
    <row r="339" spans="2:14" ht="15.75">
      <c r="B339" s="837"/>
      <c r="C339" s="840"/>
      <c r="D339" s="858"/>
      <c r="E339" s="855"/>
      <c r="F339" s="549">
        <v>3</v>
      </c>
      <c r="G339" s="550"/>
      <c r="H339" s="598" t="str">
        <f t="shared" si="6"/>
        <v>Belum Diisi</v>
      </c>
      <c r="I339" s="592" t="s">
        <v>26</v>
      </c>
      <c r="J339" s="593" t="str">
        <f>IF($D$337="Y/T","Isi Sasaran",IF($E$337=0,0,IF(I339="Y",1,IF(I339="T",0,"Isi Dulu"))))</f>
        <v>Isi Sasaran</v>
      </c>
      <c r="K339" s="592" t="s">
        <v>26</v>
      </c>
      <c r="L339" s="593" t="str">
        <f>IF($D$337="Y/T","Isi Sasaran",IF($E$337=0,0,IF(K339="Y",1,IF(K339="T",0,"Isi Dulu"))))</f>
        <v>Isi Sasaran</v>
      </c>
      <c r="M339" s="849"/>
      <c r="N339" s="852"/>
    </row>
    <row r="340" spans="2:14" ht="15.75">
      <c r="B340" s="837"/>
      <c r="C340" s="840"/>
      <c r="D340" s="858"/>
      <c r="E340" s="855"/>
      <c r="F340" s="549">
        <v>4</v>
      </c>
      <c r="G340" s="550"/>
      <c r="H340" s="598" t="str">
        <f t="shared" si="6"/>
        <v>Belum Diisi</v>
      </c>
      <c r="I340" s="592" t="s">
        <v>26</v>
      </c>
      <c r="J340" s="593" t="str">
        <f>IF($D$337="Y/T","Isi Sasaran",IF($E$337=0,0,IF(I340="Y",1,IF(I340="T",0,"Isi Dulu"))))</f>
        <v>Isi Sasaran</v>
      </c>
      <c r="K340" s="592" t="s">
        <v>26</v>
      </c>
      <c r="L340" s="593" t="str">
        <f>IF($D$337="Y/T","Isi Sasaran",IF($E$337=0,0,IF(K340="Y",1,IF(K340="T",0,"Isi Dulu"))))</f>
        <v>Isi Sasaran</v>
      </c>
      <c r="M340" s="849"/>
      <c r="N340" s="852"/>
    </row>
    <row r="341" spans="2:14" ht="15.75">
      <c r="B341" s="838"/>
      <c r="C341" s="841"/>
      <c r="D341" s="859"/>
      <c r="E341" s="856"/>
      <c r="F341" s="569">
        <v>5</v>
      </c>
      <c r="G341" s="570"/>
      <c r="H341" s="599" t="str">
        <f t="shared" si="6"/>
        <v>Belum Diisi</v>
      </c>
      <c r="I341" s="595" t="s">
        <v>26</v>
      </c>
      <c r="J341" s="596" t="str">
        <f>IF($D$337="Y/T","Isi Sasaran",IF($E$337=0,0,IF(I341="Y",1,IF(I341="T",0,"Isi Dulu"))))</f>
        <v>Isi Sasaran</v>
      </c>
      <c r="K341" s="595" t="s">
        <v>26</v>
      </c>
      <c r="L341" s="596" t="str">
        <f>IF($D$337="Y/T","Isi Sasaran",IF($E$337=0,0,IF(K341="Y",1,IF(K341="T",0,"Isi Dulu"))))</f>
        <v>Isi Sasaran</v>
      </c>
      <c r="M341" s="850"/>
      <c r="N341" s="853"/>
    </row>
    <row r="342" spans="2:14" ht="15.75">
      <c r="B342" s="836">
        <v>7</v>
      </c>
      <c r="C342" s="839"/>
      <c r="D342" s="857" t="s">
        <v>26</v>
      </c>
      <c r="E342" s="854" t="str">
        <f>IF(D342="Y",1,IF(D342="T",0,IF(D342="Y/T","Belum diisi","Error")))</f>
        <v>Belum diisi</v>
      </c>
      <c r="F342" s="528">
        <v>1</v>
      </c>
      <c r="G342" s="529"/>
      <c r="H342" s="600" t="str">
        <f t="shared" si="6"/>
        <v>Belum Diisi</v>
      </c>
      <c r="I342" s="590" t="s">
        <v>26</v>
      </c>
      <c r="J342" s="591" t="str">
        <f>IF($D$342="Y/T","Isi Sasaran",IF($E$342=0,0,IF(I342="Y",1,IF(I342="T",0,"Isi Dulu"))))</f>
        <v>Isi Sasaran</v>
      </c>
      <c r="K342" s="590" t="s">
        <v>26</v>
      </c>
      <c r="L342" s="591" t="str">
        <f>IF($D$342="Y/T","Isi Sasaran",IF($E$342=0,0,IF(K342="Y",1,IF(K342="T",0,"Isi Dulu"))))</f>
        <v>Isi Sasaran</v>
      </c>
      <c r="M342" s="848" t="s">
        <v>26</v>
      </c>
      <c r="N342" s="851" t="str">
        <f>IF(M342="Y",1,IF(M342="T",0,IF(M342="Y/T","Belum diisi","Error")))</f>
        <v>Belum diisi</v>
      </c>
    </row>
    <row r="343" spans="2:14" ht="15.75">
      <c r="B343" s="837"/>
      <c r="C343" s="840"/>
      <c r="D343" s="858"/>
      <c r="E343" s="855"/>
      <c r="F343" s="549">
        <v>2</v>
      </c>
      <c r="G343" s="550"/>
      <c r="H343" s="598" t="str">
        <f t="shared" si="6"/>
        <v>Belum Diisi</v>
      </c>
      <c r="I343" s="592" t="s">
        <v>26</v>
      </c>
      <c r="J343" s="593" t="str">
        <f>IF($D$342="Y/T","Isi Sasaran",IF($E$342=0,0,IF(I343="Y",1,IF(I343="T",0,"Isi Dulu"))))</f>
        <v>Isi Sasaran</v>
      </c>
      <c r="K343" s="592" t="s">
        <v>26</v>
      </c>
      <c r="L343" s="593" t="str">
        <f>IF($D$342="Y/T","Isi Sasaran",IF($E$342=0,0,IF(K343="Y",1,IF(K343="T",0,"Isi Dulu"))))</f>
        <v>Isi Sasaran</v>
      </c>
      <c r="M343" s="849"/>
      <c r="N343" s="852"/>
    </row>
    <row r="344" spans="2:14" ht="15.75">
      <c r="B344" s="837"/>
      <c r="C344" s="840"/>
      <c r="D344" s="858"/>
      <c r="E344" s="855"/>
      <c r="F344" s="549">
        <v>3</v>
      </c>
      <c r="G344" s="550"/>
      <c r="H344" s="598" t="str">
        <f t="shared" si="6"/>
        <v>Belum Diisi</v>
      </c>
      <c r="I344" s="592" t="s">
        <v>26</v>
      </c>
      <c r="J344" s="593" t="str">
        <f>IF($D$342="Y/T","Isi Sasaran",IF($E$342=0,0,IF(I344="Y",1,IF(I344="T",0,"Isi Dulu"))))</f>
        <v>Isi Sasaran</v>
      </c>
      <c r="K344" s="592" t="s">
        <v>26</v>
      </c>
      <c r="L344" s="593" t="str">
        <f>IF($D$342="Y/T","Isi Sasaran",IF($E$342=0,0,IF(K344="Y",1,IF(K344="T",0,"Isi Dulu"))))</f>
        <v>Isi Sasaran</v>
      </c>
      <c r="M344" s="849"/>
      <c r="N344" s="852"/>
    </row>
    <row r="345" spans="2:14" ht="15.75">
      <c r="B345" s="837"/>
      <c r="C345" s="840"/>
      <c r="D345" s="858"/>
      <c r="E345" s="855"/>
      <c r="F345" s="549">
        <v>4</v>
      </c>
      <c r="G345" s="550"/>
      <c r="H345" s="598" t="str">
        <f t="shared" si="6"/>
        <v>Belum Diisi</v>
      </c>
      <c r="I345" s="592" t="s">
        <v>26</v>
      </c>
      <c r="J345" s="593" t="str">
        <f>IF($D$342="Y/T","Isi Sasaran",IF($E$342=0,0,IF(I345="Y",1,IF(I345="T",0,"Isi Dulu"))))</f>
        <v>Isi Sasaran</v>
      </c>
      <c r="K345" s="592" t="s">
        <v>26</v>
      </c>
      <c r="L345" s="593" t="str">
        <f>IF($D$342="Y/T","Isi Sasaran",IF($E$342=0,0,IF(K345="Y",1,IF(K345="T",0,"Isi Dulu"))))</f>
        <v>Isi Sasaran</v>
      </c>
      <c r="M345" s="849"/>
      <c r="N345" s="852"/>
    </row>
    <row r="346" spans="2:14" ht="15.75">
      <c r="B346" s="838"/>
      <c r="C346" s="841"/>
      <c r="D346" s="859"/>
      <c r="E346" s="856"/>
      <c r="F346" s="569">
        <v>5</v>
      </c>
      <c r="G346" s="570"/>
      <c r="H346" s="599" t="str">
        <f t="shared" si="6"/>
        <v>Belum Diisi</v>
      </c>
      <c r="I346" s="595" t="s">
        <v>26</v>
      </c>
      <c r="J346" s="596" t="str">
        <f>IF($D$342="Y/T","Isi Sasaran",IF($E$342=0,0,IF(I346="Y",1,IF(I346="T",0,"Isi Dulu"))))</f>
        <v>Isi Sasaran</v>
      </c>
      <c r="K346" s="595" t="s">
        <v>26</v>
      </c>
      <c r="L346" s="596" t="str">
        <f>IF($D$342="Y/T","Isi Sasaran",IF($E$342=0,0,IF(K346="Y",1,IF(K346="T",0,"Isi Dulu"))))</f>
        <v>Isi Sasaran</v>
      </c>
      <c r="M346" s="850"/>
      <c r="N346" s="853"/>
    </row>
    <row r="347" spans="2:14" ht="15.75">
      <c r="B347" s="836">
        <v>8</v>
      </c>
      <c r="C347" s="839"/>
      <c r="D347" s="857" t="s">
        <v>26</v>
      </c>
      <c r="E347" s="854" t="str">
        <f>IF(D347="Y",1,IF(D347="T",0,IF(D347="Y/T","Belum diisi","Error")))</f>
        <v>Belum diisi</v>
      </c>
      <c r="F347" s="528">
        <v>1</v>
      </c>
      <c r="G347" s="529"/>
      <c r="H347" s="600" t="str">
        <f t="shared" si="6"/>
        <v>Belum Diisi</v>
      </c>
      <c r="I347" s="590" t="s">
        <v>26</v>
      </c>
      <c r="J347" s="591" t="str">
        <f>IF($D$347="Y/T","Isi Sasaran",IF($E$347=0,0,IF(I347="Y",1,IF(I347="T",0,"Isi Dulu"))))</f>
        <v>Isi Sasaran</v>
      </c>
      <c r="K347" s="590" t="s">
        <v>26</v>
      </c>
      <c r="L347" s="591" t="str">
        <f>IF($D$347="Y/T","Isi Sasaran",IF($E$347=0,0,IF(K347="Y",1,IF(K347="T",0,"Isi Dulu"))))</f>
        <v>Isi Sasaran</v>
      </c>
      <c r="M347" s="848" t="s">
        <v>26</v>
      </c>
      <c r="N347" s="851" t="str">
        <f>IF(M347="Y",1,IF(M347="T",0,IF(M347="Y/T","Belum diisi","Error")))</f>
        <v>Belum diisi</v>
      </c>
    </row>
    <row r="348" spans="2:14" ht="15.75">
      <c r="B348" s="837"/>
      <c r="C348" s="840"/>
      <c r="D348" s="858"/>
      <c r="E348" s="855"/>
      <c r="F348" s="549">
        <v>2</v>
      </c>
      <c r="G348" s="550"/>
      <c r="H348" s="598" t="str">
        <f t="shared" si="6"/>
        <v>Belum Diisi</v>
      </c>
      <c r="I348" s="592" t="s">
        <v>26</v>
      </c>
      <c r="J348" s="593" t="str">
        <f>IF($D$347="Y/T","Isi Sasaran",IF($E$347=0,0,IF(I348="Y",1,IF(I348="T",0,"Isi Dulu"))))</f>
        <v>Isi Sasaran</v>
      </c>
      <c r="K348" s="592" t="s">
        <v>26</v>
      </c>
      <c r="L348" s="593" t="str">
        <f>IF($D$347="Y/T","Isi Sasaran",IF($E$347=0,0,IF(K348="Y",1,IF(K348="T",0,"Isi Dulu"))))</f>
        <v>Isi Sasaran</v>
      </c>
      <c r="M348" s="849"/>
      <c r="N348" s="852"/>
    </row>
    <row r="349" spans="2:14" ht="15.75">
      <c r="B349" s="837"/>
      <c r="C349" s="840"/>
      <c r="D349" s="858"/>
      <c r="E349" s="855"/>
      <c r="F349" s="549">
        <v>3</v>
      </c>
      <c r="G349" s="550"/>
      <c r="H349" s="598" t="str">
        <f t="shared" si="6"/>
        <v>Belum Diisi</v>
      </c>
      <c r="I349" s="592" t="s">
        <v>26</v>
      </c>
      <c r="J349" s="593" t="str">
        <f>IF($D$347="Y/T","Isi Sasaran",IF($E$347=0,0,IF(I349="Y",1,IF(I349="T",0,"Isi Dulu"))))</f>
        <v>Isi Sasaran</v>
      </c>
      <c r="K349" s="592" t="s">
        <v>26</v>
      </c>
      <c r="L349" s="593" t="str">
        <f>IF($D$347="Y/T","Isi Sasaran",IF($E$347=0,0,IF(K349="Y",1,IF(K349="T",0,"Isi Dulu"))))</f>
        <v>Isi Sasaran</v>
      </c>
      <c r="M349" s="849"/>
      <c r="N349" s="852"/>
    </row>
    <row r="350" spans="2:14" ht="15.75">
      <c r="B350" s="837"/>
      <c r="C350" s="840"/>
      <c r="D350" s="858"/>
      <c r="E350" s="855"/>
      <c r="F350" s="549">
        <v>4</v>
      </c>
      <c r="G350" s="550"/>
      <c r="H350" s="598" t="str">
        <f t="shared" si="6"/>
        <v>Belum Diisi</v>
      </c>
      <c r="I350" s="592" t="s">
        <v>26</v>
      </c>
      <c r="J350" s="593" t="str">
        <f>IF($D$347="Y/T","Isi Sasaran",IF($E$347=0,0,IF(I350="Y",1,IF(I350="T",0,"Isi Dulu"))))</f>
        <v>Isi Sasaran</v>
      </c>
      <c r="K350" s="592" t="s">
        <v>26</v>
      </c>
      <c r="L350" s="593" t="str">
        <f>IF($D$347="Y/T","Isi Sasaran",IF($E$347=0,0,IF(K350="Y",1,IF(K350="T",0,"Isi Dulu"))))</f>
        <v>Isi Sasaran</v>
      </c>
      <c r="M350" s="849"/>
      <c r="N350" s="852"/>
    </row>
    <row r="351" spans="2:14" ht="15.75">
      <c r="B351" s="838"/>
      <c r="C351" s="841"/>
      <c r="D351" s="859"/>
      <c r="E351" s="856"/>
      <c r="F351" s="569">
        <v>5</v>
      </c>
      <c r="G351" s="570"/>
      <c r="H351" s="599" t="str">
        <f t="shared" si="6"/>
        <v>Belum Diisi</v>
      </c>
      <c r="I351" s="595" t="s">
        <v>26</v>
      </c>
      <c r="J351" s="596" t="str">
        <f>IF($D$347="Y/T","Isi Sasaran",IF($E$347=0,0,IF(I351="Y",1,IF(I351="T",0,"Isi Dulu"))))</f>
        <v>Isi Sasaran</v>
      </c>
      <c r="K351" s="595" t="s">
        <v>26</v>
      </c>
      <c r="L351" s="596" t="str">
        <f>IF($D$347="Y/T","Isi Sasaran",IF($E$347=0,0,IF(K351="Y",1,IF(K351="T",0,"Isi Dulu"))))</f>
        <v>Isi Sasaran</v>
      </c>
      <c r="M351" s="850"/>
      <c r="N351" s="853"/>
    </row>
    <row r="352" spans="2:14" ht="15.75">
      <c r="B352" s="836">
        <v>9</v>
      </c>
      <c r="C352" s="839"/>
      <c r="D352" s="857" t="s">
        <v>26</v>
      </c>
      <c r="E352" s="854" t="str">
        <f>IF(D352="Y",1,IF(D352="T",0,IF(D352="Y/T","Belum diisi","Error")))</f>
        <v>Belum diisi</v>
      </c>
      <c r="F352" s="528">
        <v>1</v>
      </c>
      <c r="G352" s="529"/>
      <c r="H352" s="600" t="str">
        <f t="shared" si="6"/>
        <v>Belum Diisi</v>
      </c>
      <c r="I352" s="590" t="s">
        <v>26</v>
      </c>
      <c r="J352" s="591" t="str">
        <f>IF($D$352="Y/T","Isi Sasaran",IF($E$352=0,0,IF(I352="Y",1,IF(I352="T",0,"Isi Dulu"))))</f>
        <v>Isi Sasaran</v>
      </c>
      <c r="K352" s="590" t="s">
        <v>26</v>
      </c>
      <c r="L352" s="591" t="str">
        <f>IF($D$352="Y/T","Isi Sasaran",IF($E$352=0,0,IF(K352="Y",1,IF(K352="T",0,"Isi Dulu"))))</f>
        <v>Isi Sasaran</v>
      </c>
      <c r="M352" s="848" t="s">
        <v>26</v>
      </c>
      <c r="N352" s="851" t="str">
        <f>IF(M352="Y",1,IF(M352="T",0,IF(M352="Y/T","Belum diisi","Error")))</f>
        <v>Belum diisi</v>
      </c>
    </row>
    <row r="353" spans="2:14" ht="15.75">
      <c r="B353" s="837"/>
      <c r="C353" s="840"/>
      <c r="D353" s="858"/>
      <c r="E353" s="855"/>
      <c r="F353" s="549">
        <v>2</v>
      </c>
      <c r="G353" s="550"/>
      <c r="H353" s="598" t="str">
        <f t="shared" si="6"/>
        <v>Belum Diisi</v>
      </c>
      <c r="I353" s="592" t="s">
        <v>26</v>
      </c>
      <c r="J353" s="593" t="str">
        <f>IF($D$352="Y/T","Isi Sasaran",IF($E$352=0,0,IF(I353="Y",1,IF(I353="T",0,"Isi Dulu"))))</f>
        <v>Isi Sasaran</v>
      </c>
      <c r="K353" s="592" t="s">
        <v>26</v>
      </c>
      <c r="L353" s="593" t="str">
        <f>IF($D$352="Y/T","Isi Sasaran",IF($E$352=0,0,IF(K353="Y",1,IF(K353="T",0,"Isi Dulu"))))</f>
        <v>Isi Sasaran</v>
      </c>
      <c r="M353" s="849"/>
      <c r="N353" s="852"/>
    </row>
    <row r="354" spans="2:14" ht="15.75">
      <c r="B354" s="837"/>
      <c r="C354" s="840"/>
      <c r="D354" s="858"/>
      <c r="E354" s="855"/>
      <c r="F354" s="549">
        <v>3</v>
      </c>
      <c r="G354" s="550"/>
      <c r="H354" s="598" t="str">
        <f t="shared" si="6"/>
        <v>Belum Diisi</v>
      </c>
      <c r="I354" s="592" t="s">
        <v>26</v>
      </c>
      <c r="J354" s="593" t="str">
        <f>IF($D$352="Y/T","Isi Sasaran",IF($E$352=0,0,IF(I354="Y",1,IF(I354="T",0,"Isi Dulu"))))</f>
        <v>Isi Sasaran</v>
      </c>
      <c r="K354" s="592" t="s">
        <v>26</v>
      </c>
      <c r="L354" s="593" t="str">
        <f>IF($D$352="Y/T","Isi Sasaran",IF($E$352=0,0,IF(K354="Y",1,IF(K354="T",0,"Isi Dulu"))))</f>
        <v>Isi Sasaran</v>
      </c>
      <c r="M354" s="849"/>
      <c r="N354" s="852"/>
    </row>
    <row r="355" spans="2:14" ht="15.75">
      <c r="B355" s="837"/>
      <c r="C355" s="840"/>
      <c r="D355" s="858"/>
      <c r="E355" s="855"/>
      <c r="F355" s="549">
        <v>4</v>
      </c>
      <c r="G355" s="550"/>
      <c r="H355" s="598" t="str">
        <f t="shared" si="6"/>
        <v>Belum Diisi</v>
      </c>
      <c r="I355" s="592" t="s">
        <v>26</v>
      </c>
      <c r="J355" s="593" t="str">
        <f>IF($D$352="Y/T","Isi Sasaran",IF($E$352=0,0,IF(I355="Y",1,IF(I355="T",0,"Isi Dulu"))))</f>
        <v>Isi Sasaran</v>
      </c>
      <c r="K355" s="592" t="s">
        <v>26</v>
      </c>
      <c r="L355" s="593" t="str">
        <f>IF($D$352="Y/T","Isi Sasaran",IF($E$352=0,0,IF(K355="Y",1,IF(K355="T",0,"Isi Dulu"))))</f>
        <v>Isi Sasaran</v>
      </c>
      <c r="M355" s="849"/>
      <c r="N355" s="852"/>
    </row>
    <row r="356" spans="2:14" ht="15.75">
      <c r="B356" s="838"/>
      <c r="C356" s="841"/>
      <c r="D356" s="859"/>
      <c r="E356" s="856"/>
      <c r="F356" s="569">
        <v>5</v>
      </c>
      <c r="G356" s="570"/>
      <c r="H356" s="599" t="str">
        <f t="shared" si="6"/>
        <v>Belum Diisi</v>
      </c>
      <c r="I356" s="595" t="s">
        <v>26</v>
      </c>
      <c r="J356" s="596" t="str">
        <f>IF($D$352="Y/T","Isi Sasaran",IF($E$352=0,0,IF(I356="Y",1,IF(I356="T",0,"Isi Dulu"))))</f>
        <v>Isi Sasaran</v>
      </c>
      <c r="K356" s="595" t="s">
        <v>26</v>
      </c>
      <c r="L356" s="596" t="str">
        <f>IF($D$352="Y/T","Isi Sasaran",IF($E$352=0,0,IF(K356="Y",1,IF(K356="T",0,"Isi Dulu"))))</f>
        <v>Isi Sasaran</v>
      </c>
      <c r="M356" s="850"/>
      <c r="N356" s="853"/>
    </row>
    <row r="357" spans="2:14" ht="15.75">
      <c r="B357" s="836">
        <v>10</v>
      </c>
      <c r="C357" s="839"/>
      <c r="D357" s="857" t="s">
        <v>26</v>
      </c>
      <c r="E357" s="854" t="str">
        <f>IF(D357="Y",1,IF(D357="T",0,IF(D357="Y/T","Belum diisi","Error")))</f>
        <v>Belum diisi</v>
      </c>
      <c r="F357" s="528">
        <v>1</v>
      </c>
      <c r="G357" s="529"/>
      <c r="H357" s="600" t="str">
        <f t="shared" si="6"/>
        <v>Belum Diisi</v>
      </c>
      <c r="I357" s="590" t="s">
        <v>26</v>
      </c>
      <c r="J357" s="591" t="str">
        <f>IF($D$357="Y/T","Isi Sasaran",IF($E$357=0,0,IF(I357="Y",1,IF(I357="T",0,"Isi Dulu"))))</f>
        <v>Isi Sasaran</v>
      </c>
      <c r="K357" s="590" t="s">
        <v>26</v>
      </c>
      <c r="L357" s="591" t="str">
        <f>IF($D$357="Y/T","Isi Sasaran",IF($E$357=0,0,IF(K357="Y",1,IF(K357="T",0,"Isi Dulu"))))</f>
        <v>Isi Sasaran</v>
      </c>
      <c r="M357" s="848" t="s">
        <v>26</v>
      </c>
      <c r="N357" s="851" t="str">
        <f>IF(M357="Y",1,IF(M357="T",0,IF(M357="Y/T","Belum diisi","Error")))</f>
        <v>Belum diisi</v>
      </c>
    </row>
    <row r="358" spans="2:14" ht="15.75">
      <c r="B358" s="837"/>
      <c r="C358" s="840"/>
      <c r="D358" s="858"/>
      <c r="E358" s="855"/>
      <c r="F358" s="549">
        <v>2</v>
      </c>
      <c r="G358" s="550"/>
      <c r="H358" s="598" t="str">
        <f t="shared" si="6"/>
        <v>Belum Diisi</v>
      </c>
      <c r="I358" s="592" t="s">
        <v>26</v>
      </c>
      <c r="J358" s="593" t="str">
        <f>IF($D$357="Y/T","Isi Sasaran",IF($E$357=0,0,IF(I358="Y",1,IF(I358="T",0,"Isi Dulu"))))</f>
        <v>Isi Sasaran</v>
      </c>
      <c r="K358" s="592" t="s">
        <v>26</v>
      </c>
      <c r="L358" s="593" t="str">
        <f>IF($D$357="Y/T","Isi Sasaran",IF($E$357=0,0,IF(K358="Y",1,IF(K358="T",0,"Isi Dulu"))))</f>
        <v>Isi Sasaran</v>
      </c>
      <c r="M358" s="849"/>
      <c r="N358" s="852"/>
    </row>
    <row r="359" spans="2:14" ht="15.75">
      <c r="B359" s="837"/>
      <c r="C359" s="840"/>
      <c r="D359" s="858"/>
      <c r="E359" s="855"/>
      <c r="F359" s="549">
        <v>3</v>
      </c>
      <c r="G359" s="550"/>
      <c r="H359" s="598" t="str">
        <f t="shared" si="6"/>
        <v>Belum Diisi</v>
      </c>
      <c r="I359" s="592" t="s">
        <v>26</v>
      </c>
      <c r="J359" s="593" t="str">
        <f>IF($D$357="Y/T","Isi Sasaran",IF($E$357=0,0,IF(I359="Y",1,IF(I359="T",0,"Isi Dulu"))))</f>
        <v>Isi Sasaran</v>
      </c>
      <c r="K359" s="592" t="s">
        <v>26</v>
      </c>
      <c r="L359" s="593" t="str">
        <f>IF($D$357="Y/T","Isi Sasaran",IF($E$357=0,0,IF(K359="Y",1,IF(K359="T",0,"Isi Dulu"))))</f>
        <v>Isi Sasaran</v>
      </c>
      <c r="M359" s="849"/>
      <c r="N359" s="852"/>
    </row>
    <row r="360" spans="2:14" ht="15.75">
      <c r="B360" s="837"/>
      <c r="C360" s="840"/>
      <c r="D360" s="858"/>
      <c r="E360" s="855"/>
      <c r="F360" s="549">
        <v>4</v>
      </c>
      <c r="G360" s="550"/>
      <c r="H360" s="598" t="str">
        <f t="shared" si="6"/>
        <v>Belum Diisi</v>
      </c>
      <c r="I360" s="592" t="s">
        <v>26</v>
      </c>
      <c r="J360" s="593" t="str">
        <f>IF($D$357="Y/T","Isi Sasaran",IF($E$357=0,0,IF(I360="Y",1,IF(I360="T",0,"Isi Dulu"))))</f>
        <v>Isi Sasaran</v>
      </c>
      <c r="K360" s="592" t="s">
        <v>26</v>
      </c>
      <c r="L360" s="593" t="str">
        <f>IF($D$357="Y/T","Isi Sasaran",IF($E$357=0,0,IF(K360="Y",1,IF(K360="T",0,"Isi Dulu"))))</f>
        <v>Isi Sasaran</v>
      </c>
      <c r="M360" s="849"/>
      <c r="N360" s="852"/>
    </row>
    <row r="361" spans="2:14" ht="15.75">
      <c r="B361" s="838"/>
      <c r="C361" s="841"/>
      <c r="D361" s="859"/>
      <c r="E361" s="856"/>
      <c r="F361" s="569">
        <v>5</v>
      </c>
      <c r="G361" s="570"/>
      <c r="H361" s="599" t="str">
        <f t="shared" si="6"/>
        <v>Belum Diisi</v>
      </c>
      <c r="I361" s="595" t="s">
        <v>26</v>
      </c>
      <c r="J361" s="596" t="str">
        <f>IF($D$357="Y/T","Isi Sasaran",IF($E$357=0,0,IF(I361="Y",1,IF(I361="T",0,"Isi Dulu"))))</f>
        <v>Isi Sasaran</v>
      </c>
      <c r="K361" s="595" t="s">
        <v>26</v>
      </c>
      <c r="L361" s="596" t="str">
        <f>IF($D$357="Y/T","Isi Sasaran",IF($E$357=0,0,IF(K361="Y",1,IF(K361="T",0,"Isi Dulu"))))</f>
        <v>Isi Sasaran</v>
      </c>
      <c r="M361" s="850"/>
      <c r="N361" s="853"/>
    </row>
    <row r="362" spans="2:14" ht="15.75">
      <c r="B362" s="836">
        <v>11</v>
      </c>
      <c r="C362" s="839"/>
      <c r="D362" s="857" t="s">
        <v>26</v>
      </c>
      <c r="E362" s="854" t="str">
        <f>IF(D362="Y",1,IF(D362="T",0,IF(D362="Y/T","Belum diisi","Error")))</f>
        <v>Belum diisi</v>
      </c>
      <c r="F362" s="528">
        <v>1</v>
      </c>
      <c r="G362" s="529"/>
      <c r="H362" s="600" t="str">
        <f t="shared" si="6"/>
        <v>Belum Diisi</v>
      </c>
      <c r="I362" s="590" t="s">
        <v>26</v>
      </c>
      <c r="J362" s="591" t="str">
        <f>IF($D$362="Y/T","Isi Sasaran",IF($E$362=0,0,IF(I362="Y",1,IF(I362="T",0,"Isi Dulu"))))</f>
        <v>Isi Sasaran</v>
      </c>
      <c r="K362" s="590" t="s">
        <v>26</v>
      </c>
      <c r="L362" s="591" t="str">
        <f>IF($D$362="Y/T","Isi Sasaran",IF($E$362=0,0,IF(K362="Y",1,IF(K362="T",0,"Isi Dulu"))))</f>
        <v>Isi Sasaran</v>
      </c>
      <c r="M362" s="848" t="s">
        <v>26</v>
      </c>
      <c r="N362" s="851" t="str">
        <f>IF(M362="Y",1,IF(M362="T",0,IF(M362="Y/T","Belum diisi","Error")))</f>
        <v>Belum diisi</v>
      </c>
    </row>
    <row r="363" spans="2:14" ht="15.75">
      <c r="B363" s="837"/>
      <c r="C363" s="840"/>
      <c r="D363" s="858"/>
      <c r="E363" s="855"/>
      <c r="F363" s="549">
        <v>2</v>
      </c>
      <c r="G363" s="550"/>
      <c r="H363" s="598" t="str">
        <f t="shared" si="6"/>
        <v>Belum Diisi</v>
      </c>
      <c r="I363" s="592" t="s">
        <v>26</v>
      </c>
      <c r="J363" s="593" t="str">
        <f>IF($D$362="Y/T","Isi Sasaran",IF($E$362=0,0,IF(I363="Y",1,IF(I363="T",0,"Isi Dulu"))))</f>
        <v>Isi Sasaran</v>
      </c>
      <c r="K363" s="592" t="s">
        <v>26</v>
      </c>
      <c r="L363" s="593" t="str">
        <f>IF($D$362="Y/T","Isi Sasaran",IF($E$362=0,0,IF(K363="Y",1,IF(K363="T",0,"Isi Dulu"))))</f>
        <v>Isi Sasaran</v>
      </c>
      <c r="M363" s="849"/>
      <c r="N363" s="852"/>
    </row>
    <row r="364" spans="2:14" ht="15.75">
      <c r="B364" s="837"/>
      <c r="C364" s="840"/>
      <c r="D364" s="858"/>
      <c r="E364" s="855"/>
      <c r="F364" s="549">
        <v>3</v>
      </c>
      <c r="G364" s="550"/>
      <c r="H364" s="598" t="str">
        <f t="shared" si="6"/>
        <v>Belum Diisi</v>
      </c>
      <c r="I364" s="592" t="s">
        <v>26</v>
      </c>
      <c r="J364" s="593" t="str">
        <f>IF($D$362="Y/T","Isi Sasaran",IF($E$362=0,0,IF(I364="Y",1,IF(I364="T",0,"Isi Dulu"))))</f>
        <v>Isi Sasaran</v>
      </c>
      <c r="K364" s="592" t="s">
        <v>26</v>
      </c>
      <c r="L364" s="593" t="str">
        <f>IF($D$362="Y/T","Isi Sasaran",IF($E$362=0,0,IF(K364="Y",1,IF(K364="T",0,"Isi Dulu"))))</f>
        <v>Isi Sasaran</v>
      </c>
      <c r="M364" s="849"/>
      <c r="N364" s="852"/>
    </row>
    <row r="365" spans="2:14" ht="15.75">
      <c r="B365" s="837"/>
      <c r="C365" s="840"/>
      <c r="D365" s="858"/>
      <c r="E365" s="855"/>
      <c r="F365" s="549">
        <v>4</v>
      </c>
      <c r="G365" s="550"/>
      <c r="H365" s="598" t="str">
        <f t="shared" si="6"/>
        <v>Belum Diisi</v>
      </c>
      <c r="I365" s="592" t="s">
        <v>26</v>
      </c>
      <c r="J365" s="593" t="str">
        <f>IF($D$362="Y/T","Isi Sasaran",IF($E$362=0,0,IF(I365="Y",1,IF(I365="T",0,"Isi Dulu"))))</f>
        <v>Isi Sasaran</v>
      </c>
      <c r="K365" s="592" t="s">
        <v>26</v>
      </c>
      <c r="L365" s="593" t="str">
        <f>IF($D$362="Y/T","Isi Sasaran",IF($E$362=0,0,IF(K365="Y",1,IF(K365="T",0,"Isi Dulu"))))</f>
        <v>Isi Sasaran</v>
      </c>
      <c r="M365" s="849"/>
      <c r="N365" s="852"/>
    </row>
    <row r="366" spans="2:14" ht="15.75">
      <c r="B366" s="838"/>
      <c r="C366" s="841"/>
      <c r="D366" s="859"/>
      <c r="E366" s="856"/>
      <c r="F366" s="569">
        <v>5</v>
      </c>
      <c r="G366" s="570"/>
      <c r="H366" s="599" t="str">
        <f t="shared" si="6"/>
        <v>Belum Diisi</v>
      </c>
      <c r="I366" s="595" t="s">
        <v>26</v>
      </c>
      <c r="J366" s="596" t="str">
        <f>IF($D$362="Y/T","Isi Sasaran",IF($E$362=0,0,IF(I366="Y",1,IF(I366="T",0,"Isi Dulu"))))</f>
        <v>Isi Sasaran</v>
      </c>
      <c r="K366" s="595" t="s">
        <v>26</v>
      </c>
      <c r="L366" s="596" t="str">
        <f>IF($D$362="Y/T","Isi Sasaran",IF($E$362=0,0,IF(K366="Y",1,IF(K366="T",0,"Isi Dulu"))))</f>
        <v>Isi Sasaran</v>
      </c>
      <c r="M366" s="850"/>
      <c r="N366" s="853"/>
    </row>
    <row r="367" spans="2:14" ht="15.75">
      <c r="B367" s="836">
        <v>12</v>
      </c>
      <c r="C367" s="839"/>
      <c r="D367" s="857" t="s">
        <v>26</v>
      </c>
      <c r="E367" s="854" t="str">
        <f>IF(D367="Y",1,IF(D367="T",0,IF(D367="Y/T","Belum diisi","Error")))</f>
        <v>Belum diisi</v>
      </c>
      <c r="F367" s="528">
        <v>1</v>
      </c>
      <c r="G367" s="529"/>
      <c r="H367" s="600" t="str">
        <f t="shared" si="6"/>
        <v>Belum Diisi</v>
      </c>
      <c r="I367" s="590" t="s">
        <v>26</v>
      </c>
      <c r="J367" s="591" t="str">
        <f>IF($D$367="Y/T","Isi Sasaran",IF($E$367=0,0,IF(I367="Y",1,IF(I367="T",0,"Isi Dulu"))))</f>
        <v>Isi Sasaran</v>
      </c>
      <c r="K367" s="590" t="s">
        <v>26</v>
      </c>
      <c r="L367" s="591" t="str">
        <f>IF($D$367="Y/T","Isi Sasaran",IF($E$367=0,0,IF(K367="Y",1,IF(K367="T",0,"Isi Dulu"))))</f>
        <v>Isi Sasaran</v>
      </c>
      <c r="M367" s="848" t="s">
        <v>26</v>
      </c>
      <c r="N367" s="851" t="str">
        <f>IF(M367="Y",1,IF(M367="T",0,IF(M367="Y/T","Belum diisi","Error")))</f>
        <v>Belum diisi</v>
      </c>
    </row>
    <row r="368" spans="2:14" ht="15.75">
      <c r="B368" s="837"/>
      <c r="C368" s="840"/>
      <c r="D368" s="858"/>
      <c r="E368" s="855"/>
      <c r="F368" s="549">
        <v>2</v>
      </c>
      <c r="G368" s="550"/>
      <c r="H368" s="598" t="str">
        <f t="shared" si="6"/>
        <v>Belum Diisi</v>
      </c>
      <c r="I368" s="592" t="s">
        <v>26</v>
      </c>
      <c r="J368" s="593" t="str">
        <f>IF($D$367="Y/T","Isi Sasaran",IF($E$367=0,0,IF(I368="Y",1,IF(I368="T",0,"Isi Dulu"))))</f>
        <v>Isi Sasaran</v>
      </c>
      <c r="K368" s="592" t="s">
        <v>26</v>
      </c>
      <c r="L368" s="593" t="str">
        <f>IF($D$367="Y/T","Isi Sasaran",IF($E$367=0,0,IF(K368="Y",1,IF(K368="T",0,"Isi Dulu"))))</f>
        <v>Isi Sasaran</v>
      </c>
      <c r="M368" s="849"/>
      <c r="N368" s="852"/>
    </row>
    <row r="369" spans="2:14" ht="15.75">
      <c r="B369" s="837"/>
      <c r="C369" s="840"/>
      <c r="D369" s="858"/>
      <c r="E369" s="855"/>
      <c r="F369" s="549">
        <v>3</v>
      </c>
      <c r="G369" s="550"/>
      <c r="H369" s="598" t="str">
        <f t="shared" si="6"/>
        <v>Belum Diisi</v>
      </c>
      <c r="I369" s="592" t="s">
        <v>26</v>
      </c>
      <c r="J369" s="593" t="str">
        <f>IF($D$367="Y/T","Isi Sasaran",IF($E$367=0,0,IF(I369="Y",1,IF(I369="T",0,"Isi Dulu"))))</f>
        <v>Isi Sasaran</v>
      </c>
      <c r="K369" s="592" t="s">
        <v>26</v>
      </c>
      <c r="L369" s="593" t="str">
        <f>IF($D$367="Y/T","Isi Sasaran",IF($E$367=0,0,IF(K369="Y",1,IF(K369="T",0,"Isi Dulu"))))</f>
        <v>Isi Sasaran</v>
      </c>
      <c r="M369" s="849"/>
      <c r="N369" s="852"/>
    </row>
    <row r="370" spans="2:14" ht="15.75">
      <c r="B370" s="837"/>
      <c r="C370" s="840"/>
      <c r="D370" s="858"/>
      <c r="E370" s="855"/>
      <c r="F370" s="549">
        <v>4</v>
      </c>
      <c r="G370" s="550"/>
      <c r="H370" s="598" t="str">
        <f t="shared" si="6"/>
        <v>Belum Diisi</v>
      </c>
      <c r="I370" s="592" t="s">
        <v>26</v>
      </c>
      <c r="J370" s="593" t="str">
        <f>IF($D$367="Y/T","Isi Sasaran",IF($E$367=0,0,IF(I370="Y",1,IF(I370="T",0,"Isi Dulu"))))</f>
        <v>Isi Sasaran</v>
      </c>
      <c r="K370" s="592" t="s">
        <v>26</v>
      </c>
      <c r="L370" s="593" t="str">
        <f>IF($D$367="Y/T","Isi Sasaran",IF($E$367=0,0,IF(K370="Y",1,IF(K370="T",0,"Isi Dulu"))))</f>
        <v>Isi Sasaran</v>
      </c>
      <c r="M370" s="849"/>
      <c r="N370" s="852"/>
    </row>
    <row r="371" spans="2:14" ht="15.75">
      <c r="B371" s="838"/>
      <c r="C371" s="841"/>
      <c r="D371" s="859"/>
      <c r="E371" s="856"/>
      <c r="F371" s="569">
        <v>5</v>
      </c>
      <c r="G371" s="570"/>
      <c r="H371" s="599" t="str">
        <f t="shared" si="6"/>
        <v>Belum Diisi</v>
      </c>
      <c r="I371" s="595" t="s">
        <v>26</v>
      </c>
      <c r="J371" s="596" t="str">
        <f>IF($D$367="Y/T","Isi Sasaran",IF($E$367=0,0,IF(I371="Y",1,IF(I371="T",0,"Isi Dulu"))))</f>
        <v>Isi Sasaran</v>
      </c>
      <c r="K371" s="595" t="s">
        <v>26</v>
      </c>
      <c r="L371" s="596" t="str">
        <f>IF($D$367="Y/T","Isi Sasaran",IF($E$367=0,0,IF(K371="Y",1,IF(K371="T",0,"Isi Dulu"))))</f>
        <v>Isi Sasaran</v>
      </c>
      <c r="M371" s="850"/>
      <c r="N371" s="853"/>
    </row>
    <row r="372" spans="2:14" ht="15.75">
      <c r="B372" s="836">
        <v>13</v>
      </c>
      <c r="C372" s="839"/>
      <c r="D372" s="857" t="s">
        <v>26</v>
      </c>
      <c r="E372" s="854" t="str">
        <f>IF(D372="Y",1,IF(D372="T",0,IF(D372="Y/T","Belum diisi","Error")))</f>
        <v>Belum diisi</v>
      </c>
      <c r="F372" s="528">
        <v>1</v>
      </c>
      <c r="G372" s="529"/>
      <c r="H372" s="600" t="str">
        <f t="shared" si="6"/>
        <v>Belum Diisi</v>
      </c>
      <c r="I372" s="590" t="s">
        <v>26</v>
      </c>
      <c r="J372" s="591" t="str">
        <f>IF($D$372="Y/T","Isi Sasaran",IF($E$372=0,0,IF(I372="Y",1,IF(I372="T",0,"Isi Dulu"))))</f>
        <v>Isi Sasaran</v>
      </c>
      <c r="K372" s="590" t="s">
        <v>26</v>
      </c>
      <c r="L372" s="591" t="str">
        <f>IF($D$372="Y/T","Isi Sasaran",IF($E$372=0,0,IF(K372="Y",1,IF(K372="T",0,"Isi Dulu"))))</f>
        <v>Isi Sasaran</v>
      </c>
      <c r="M372" s="848" t="s">
        <v>26</v>
      </c>
      <c r="N372" s="851" t="str">
        <f>IF(M372="Y",1,IF(M372="T",0,IF(M372="Y/T","Belum diisi","Error")))</f>
        <v>Belum diisi</v>
      </c>
    </row>
    <row r="373" spans="2:14" ht="15.75">
      <c r="B373" s="837"/>
      <c r="C373" s="840"/>
      <c r="D373" s="858"/>
      <c r="E373" s="855"/>
      <c r="F373" s="549">
        <v>2</v>
      </c>
      <c r="G373" s="550"/>
      <c r="H373" s="598" t="str">
        <f t="shared" si="6"/>
        <v>Belum Diisi</v>
      </c>
      <c r="I373" s="592" t="s">
        <v>26</v>
      </c>
      <c r="J373" s="593" t="str">
        <f>IF($D$372="Y/T","Isi Sasaran",IF($E$372=0,0,IF(I373="Y",1,IF(I373="T",0,"Isi Dulu"))))</f>
        <v>Isi Sasaran</v>
      </c>
      <c r="K373" s="592" t="s">
        <v>26</v>
      </c>
      <c r="L373" s="593" t="str">
        <f>IF($D$372="Y/T","Isi Sasaran",IF($E$372=0,0,IF(K373="Y",1,IF(K373="T",0,"Isi Dulu"))))</f>
        <v>Isi Sasaran</v>
      </c>
      <c r="M373" s="849"/>
      <c r="N373" s="852"/>
    </row>
    <row r="374" spans="2:14" ht="15.75">
      <c r="B374" s="837"/>
      <c r="C374" s="840"/>
      <c r="D374" s="858"/>
      <c r="E374" s="855"/>
      <c r="F374" s="549">
        <v>3</v>
      </c>
      <c r="G374" s="550"/>
      <c r="H374" s="598" t="str">
        <f t="shared" si="6"/>
        <v>Belum Diisi</v>
      </c>
      <c r="I374" s="592" t="s">
        <v>26</v>
      </c>
      <c r="J374" s="593" t="str">
        <f>IF($D$372="Y/T","Isi Sasaran",IF($E$372=0,0,IF(I374="Y",1,IF(I374="T",0,"Isi Dulu"))))</f>
        <v>Isi Sasaran</v>
      </c>
      <c r="K374" s="592" t="s">
        <v>26</v>
      </c>
      <c r="L374" s="593" t="str">
        <f>IF($D$372="Y/T","Isi Sasaran",IF($E$372=0,0,IF(K374="Y",1,IF(K374="T",0,"Isi Dulu"))))</f>
        <v>Isi Sasaran</v>
      </c>
      <c r="M374" s="849"/>
      <c r="N374" s="852"/>
    </row>
    <row r="375" spans="2:14" ht="15.75">
      <c r="B375" s="837"/>
      <c r="C375" s="840"/>
      <c r="D375" s="858"/>
      <c r="E375" s="855"/>
      <c r="F375" s="549">
        <v>4</v>
      </c>
      <c r="G375" s="550"/>
      <c r="H375" s="598" t="str">
        <f t="shared" si="6"/>
        <v>Belum Diisi</v>
      </c>
      <c r="I375" s="592" t="s">
        <v>26</v>
      </c>
      <c r="J375" s="593" t="str">
        <f>IF($D$372="Y/T","Isi Sasaran",IF($E$372=0,0,IF(I375="Y",1,IF(I375="T",0,"Isi Dulu"))))</f>
        <v>Isi Sasaran</v>
      </c>
      <c r="K375" s="592" t="s">
        <v>26</v>
      </c>
      <c r="L375" s="593" t="str">
        <f>IF($D$372="Y/T","Isi Sasaran",IF($E$372=0,0,IF(K375="Y",1,IF(K375="T",0,"Isi Dulu"))))</f>
        <v>Isi Sasaran</v>
      </c>
      <c r="M375" s="849"/>
      <c r="N375" s="852"/>
    </row>
    <row r="376" spans="2:14" ht="15.75">
      <c r="B376" s="838"/>
      <c r="C376" s="841"/>
      <c r="D376" s="859"/>
      <c r="E376" s="856"/>
      <c r="F376" s="569">
        <v>5</v>
      </c>
      <c r="G376" s="570"/>
      <c r="H376" s="599" t="str">
        <f t="shared" ref="H376:H411" si="7">IF(OR(J376="Isi Dulu",L376="Isi Dulu",J376="Isi Sasaran",L376="Isi Sasaran"),"Belum Diisi",IF(SUM(J376,L376)=2,1,IF(SUM(J376,L376)=1,0,IF(SUM(J376,L376)=0,0,"Error"))))</f>
        <v>Belum Diisi</v>
      </c>
      <c r="I376" s="595" t="s">
        <v>26</v>
      </c>
      <c r="J376" s="596" t="str">
        <f>IF($D$372="Y/T","Isi Sasaran",IF($E$372=0,0,IF(I376="Y",1,IF(I376="T",0,"Isi Dulu"))))</f>
        <v>Isi Sasaran</v>
      </c>
      <c r="K376" s="595" t="s">
        <v>26</v>
      </c>
      <c r="L376" s="596" t="str">
        <f>IF($D$372="Y/T","Isi Sasaran",IF($E$372=0,0,IF(K376="Y",1,IF(K376="T",0,"Isi Dulu"))))</f>
        <v>Isi Sasaran</v>
      </c>
      <c r="M376" s="850"/>
      <c r="N376" s="853"/>
    </row>
    <row r="377" spans="2:14" ht="15.75">
      <c r="B377" s="836">
        <v>14</v>
      </c>
      <c r="C377" s="839"/>
      <c r="D377" s="857" t="s">
        <v>26</v>
      </c>
      <c r="E377" s="854" t="str">
        <f>IF(D377="Y",1,IF(D377="T",0,IF(D377="Y/T","Belum diisi","Error")))</f>
        <v>Belum diisi</v>
      </c>
      <c r="F377" s="528">
        <v>1</v>
      </c>
      <c r="G377" s="529"/>
      <c r="H377" s="600" t="str">
        <f t="shared" si="7"/>
        <v>Belum Diisi</v>
      </c>
      <c r="I377" s="590" t="s">
        <v>26</v>
      </c>
      <c r="J377" s="591" t="str">
        <f>IF($D$377="Y/T","Isi Sasaran",IF($E$377=0,0,IF(I377="Y",1,IF(I377="T",0,"Isi Dulu"))))</f>
        <v>Isi Sasaran</v>
      </c>
      <c r="K377" s="590" t="s">
        <v>26</v>
      </c>
      <c r="L377" s="591" t="str">
        <f>IF($D$377="Y/T","Isi Sasaran",IF($E$377=0,0,IF(K377="Y",1,IF(K377="T",0,"Isi Dulu"))))</f>
        <v>Isi Sasaran</v>
      </c>
      <c r="M377" s="848" t="s">
        <v>26</v>
      </c>
      <c r="N377" s="851" t="str">
        <f>IF(M377="Y",1,IF(M377="T",0,IF(M377="Y/T","Belum diisi","Error")))</f>
        <v>Belum diisi</v>
      </c>
    </row>
    <row r="378" spans="2:14" ht="15.75">
      <c r="B378" s="837"/>
      <c r="C378" s="840"/>
      <c r="D378" s="858"/>
      <c r="E378" s="855"/>
      <c r="F378" s="549">
        <v>2</v>
      </c>
      <c r="G378" s="550"/>
      <c r="H378" s="598" t="str">
        <f t="shared" si="7"/>
        <v>Belum Diisi</v>
      </c>
      <c r="I378" s="592" t="s">
        <v>26</v>
      </c>
      <c r="J378" s="593" t="str">
        <f>IF($D$377="Y/T","Isi Sasaran",IF($E$377=0,0,IF(I378="Y",1,IF(I378="T",0,"Isi Dulu"))))</f>
        <v>Isi Sasaran</v>
      </c>
      <c r="K378" s="592" t="s">
        <v>26</v>
      </c>
      <c r="L378" s="593" t="str">
        <f>IF($D$377="Y/T","Isi Sasaran",IF($E$377=0,0,IF(K378="Y",1,IF(K378="T",0,"Isi Dulu"))))</f>
        <v>Isi Sasaran</v>
      </c>
      <c r="M378" s="849"/>
      <c r="N378" s="852"/>
    </row>
    <row r="379" spans="2:14" ht="15.75">
      <c r="B379" s="837"/>
      <c r="C379" s="840"/>
      <c r="D379" s="858"/>
      <c r="E379" s="855"/>
      <c r="F379" s="549">
        <v>3</v>
      </c>
      <c r="G379" s="550"/>
      <c r="H379" s="598" t="str">
        <f t="shared" si="7"/>
        <v>Belum Diisi</v>
      </c>
      <c r="I379" s="592" t="s">
        <v>26</v>
      </c>
      <c r="J379" s="593" t="str">
        <f>IF($D$377="Y/T","Isi Sasaran",IF($E$377=0,0,IF(I379="Y",1,IF(I379="T",0,"Isi Dulu"))))</f>
        <v>Isi Sasaran</v>
      </c>
      <c r="K379" s="592" t="s">
        <v>26</v>
      </c>
      <c r="L379" s="593" t="str">
        <f>IF($D$377="Y/T","Isi Sasaran",IF($E$377=0,0,IF(K379="Y",1,IF(K379="T",0,"Isi Dulu"))))</f>
        <v>Isi Sasaran</v>
      </c>
      <c r="M379" s="849"/>
      <c r="N379" s="852"/>
    </row>
    <row r="380" spans="2:14" ht="15.75">
      <c r="B380" s="837"/>
      <c r="C380" s="840"/>
      <c r="D380" s="858"/>
      <c r="E380" s="855"/>
      <c r="F380" s="549">
        <v>4</v>
      </c>
      <c r="G380" s="550"/>
      <c r="H380" s="598" t="str">
        <f t="shared" si="7"/>
        <v>Belum Diisi</v>
      </c>
      <c r="I380" s="592" t="s">
        <v>26</v>
      </c>
      <c r="J380" s="593" t="str">
        <f>IF($D$377="Y/T","Isi Sasaran",IF($E$377=0,0,IF(I380="Y",1,IF(I380="T",0,"Isi Dulu"))))</f>
        <v>Isi Sasaran</v>
      </c>
      <c r="K380" s="592" t="s">
        <v>26</v>
      </c>
      <c r="L380" s="593" t="str">
        <f>IF($D$377="Y/T","Isi Sasaran",IF($E$377=0,0,IF(K380="Y",1,IF(K380="T",0,"Isi Dulu"))))</f>
        <v>Isi Sasaran</v>
      </c>
      <c r="M380" s="849"/>
      <c r="N380" s="852"/>
    </row>
    <row r="381" spans="2:14" ht="15.75">
      <c r="B381" s="838"/>
      <c r="C381" s="841"/>
      <c r="D381" s="859"/>
      <c r="E381" s="856"/>
      <c r="F381" s="569">
        <v>5</v>
      </c>
      <c r="G381" s="570"/>
      <c r="H381" s="599" t="str">
        <f t="shared" si="7"/>
        <v>Belum Diisi</v>
      </c>
      <c r="I381" s="595" t="s">
        <v>26</v>
      </c>
      <c r="J381" s="596" t="str">
        <f>IF($D$377="Y/T","Isi Sasaran",IF($E$377=0,0,IF(I381="Y",1,IF(I381="T",0,"Isi Dulu"))))</f>
        <v>Isi Sasaran</v>
      </c>
      <c r="K381" s="595" t="s">
        <v>26</v>
      </c>
      <c r="L381" s="596" t="str">
        <f>IF($D$377="Y/T","Isi Sasaran",IF($E$377=0,0,IF(K381="Y",1,IF(K381="T",0,"Isi Dulu"))))</f>
        <v>Isi Sasaran</v>
      </c>
      <c r="M381" s="850"/>
      <c r="N381" s="853"/>
    </row>
    <row r="382" spans="2:14" ht="15.75">
      <c r="B382" s="836">
        <v>15</v>
      </c>
      <c r="C382" s="839"/>
      <c r="D382" s="857" t="s">
        <v>26</v>
      </c>
      <c r="E382" s="854" t="str">
        <f>IF(D382="Y",1,IF(D382="T",0,IF(D382="Y/T","Belum diisi","Error")))</f>
        <v>Belum diisi</v>
      </c>
      <c r="F382" s="528">
        <v>1</v>
      </c>
      <c r="G382" s="529"/>
      <c r="H382" s="600" t="str">
        <f t="shared" si="7"/>
        <v>Belum Diisi</v>
      </c>
      <c r="I382" s="590" t="s">
        <v>26</v>
      </c>
      <c r="J382" s="591" t="str">
        <f>IF($D$382="Y/T","Isi Sasaran",IF($E$382=0,0,IF(I382="Y",1,IF(I382="T",0,"Isi Dulu"))))</f>
        <v>Isi Sasaran</v>
      </c>
      <c r="K382" s="590" t="s">
        <v>26</v>
      </c>
      <c r="L382" s="591" t="str">
        <f>IF($D$382="Y/T","Isi Sasaran",IF($E$382=0,0,IF(K382="Y",1,IF(K382="T",0,"Isi Dulu"))))</f>
        <v>Isi Sasaran</v>
      </c>
      <c r="M382" s="848" t="s">
        <v>26</v>
      </c>
      <c r="N382" s="851" t="str">
        <f>IF(M382="Y",1,IF(M382="T",0,IF(M382="Y/T","Belum diisi","Error")))</f>
        <v>Belum diisi</v>
      </c>
    </row>
    <row r="383" spans="2:14" ht="15.75">
      <c r="B383" s="837"/>
      <c r="C383" s="840"/>
      <c r="D383" s="858"/>
      <c r="E383" s="855"/>
      <c r="F383" s="549">
        <v>2</v>
      </c>
      <c r="G383" s="550"/>
      <c r="H383" s="598" t="str">
        <f t="shared" si="7"/>
        <v>Belum Diisi</v>
      </c>
      <c r="I383" s="592" t="s">
        <v>26</v>
      </c>
      <c r="J383" s="593" t="str">
        <f>IF($D$382="Y/T","Isi Sasaran",IF($E$382=0,0,IF(I383="Y",1,IF(I383="T",0,"Isi Dulu"))))</f>
        <v>Isi Sasaran</v>
      </c>
      <c r="K383" s="592" t="s">
        <v>26</v>
      </c>
      <c r="L383" s="593" t="str">
        <f>IF($D$382="Y/T","Isi Sasaran",IF($E$382=0,0,IF(K383="Y",1,IF(K383="T",0,"Isi Dulu"))))</f>
        <v>Isi Sasaran</v>
      </c>
      <c r="M383" s="849"/>
      <c r="N383" s="852"/>
    </row>
    <row r="384" spans="2:14" ht="15.75">
      <c r="B384" s="837"/>
      <c r="C384" s="840"/>
      <c r="D384" s="858"/>
      <c r="E384" s="855"/>
      <c r="F384" s="549">
        <v>3</v>
      </c>
      <c r="G384" s="550"/>
      <c r="H384" s="598" t="str">
        <f t="shared" si="7"/>
        <v>Belum Diisi</v>
      </c>
      <c r="I384" s="592" t="s">
        <v>26</v>
      </c>
      <c r="J384" s="593" t="str">
        <f>IF($D$382="Y/T","Isi Sasaran",IF($E$382=0,0,IF(I384="Y",1,IF(I384="T",0,"Isi Dulu"))))</f>
        <v>Isi Sasaran</v>
      </c>
      <c r="K384" s="592" t="s">
        <v>26</v>
      </c>
      <c r="L384" s="593" t="str">
        <f>IF($D$382="Y/T","Isi Sasaran",IF($E$382=0,0,IF(K384="Y",1,IF(K384="T",0,"Isi Dulu"))))</f>
        <v>Isi Sasaran</v>
      </c>
      <c r="M384" s="849"/>
      <c r="N384" s="852"/>
    </row>
    <row r="385" spans="2:14" ht="15.75">
      <c r="B385" s="837"/>
      <c r="C385" s="840"/>
      <c r="D385" s="858"/>
      <c r="E385" s="855"/>
      <c r="F385" s="549">
        <v>4</v>
      </c>
      <c r="G385" s="550"/>
      <c r="H385" s="598" t="str">
        <f t="shared" si="7"/>
        <v>Belum Diisi</v>
      </c>
      <c r="I385" s="592" t="s">
        <v>26</v>
      </c>
      <c r="J385" s="593" t="str">
        <f>IF($D$382="Y/T","Isi Sasaran",IF($E$382=0,0,IF(I385="Y",1,IF(I385="T",0,"Isi Dulu"))))</f>
        <v>Isi Sasaran</v>
      </c>
      <c r="K385" s="592" t="s">
        <v>26</v>
      </c>
      <c r="L385" s="593" t="str">
        <f>IF($D$382="Y/T","Isi Sasaran",IF($E$382=0,0,IF(K385="Y",1,IF(K385="T",0,"Isi Dulu"))))</f>
        <v>Isi Sasaran</v>
      </c>
      <c r="M385" s="849"/>
      <c r="N385" s="852"/>
    </row>
    <row r="386" spans="2:14" ht="15.75">
      <c r="B386" s="838"/>
      <c r="C386" s="841"/>
      <c r="D386" s="859"/>
      <c r="E386" s="856"/>
      <c r="F386" s="569">
        <v>5</v>
      </c>
      <c r="G386" s="570"/>
      <c r="H386" s="599" t="str">
        <f t="shared" si="7"/>
        <v>Belum Diisi</v>
      </c>
      <c r="I386" s="595" t="s">
        <v>26</v>
      </c>
      <c r="J386" s="596" t="str">
        <f>IF($D$382="Y/T","Isi Sasaran",IF($E$382=0,0,IF(I386="Y",1,IF(I386="T",0,"Isi Dulu"))))</f>
        <v>Isi Sasaran</v>
      </c>
      <c r="K386" s="595" t="s">
        <v>26</v>
      </c>
      <c r="L386" s="596" t="str">
        <f>IF($D$382="Y/T","Isi Sasaran",IF($E$382=0,0,IF(K386="Y",1,IF(K386="T",0,"Isi Dulu"))))</f>
        <v>Isi Sasaran</v>
      </c>
      <c r="M386" s="850"/>
      <c r="N386" s="853"/>
    </row>
    <row r="387" spans="2:14" ht="15.75">
      <c r="B387" s="836">
        <v>16</v>
      </c>
      <c r="C387" s="839"/>
      <c r="D387" s="857" t="s">
        <v>26</v>
      </c>
      <c r="E387" s="854" t="str">
        <f>IF(D387="Y",1,IF(D387="T",0,IF(D387="Y/T","Belum diisi","Error")))</f>
        <v>Belum diisi</v>
      </c>
      <c r="F387" s="528">
        <v>1</v>
      </c>
      <c r="G387" s="529"/>
      <c r="H387" s="600" t="str">
        <f t="shared" si="7"/>
        <v>Belum Diisi</v>
      </c>
      <c r="I387" s="590" t="s">
        <v>26</v>
      </c>
      <c r="J387" s="591" t="str">
        <f>IF($D$387="Y/T","Isi Sasaran",IF($E$387=0,0,IF(I387="Y",1,IF(I387="T",0,"Isi Dulu"))))</f>
        <v>Isi Sasaran</v>
      </c>
      <c r="K387" s="590" t="s">
        <v>26</v>
      </c>
      <c r="L387" s="591" t="str">
        <f>IF($D$387="Y/T","Isi Sasaran",IF($E$387=0,0,IF(K387="Y",1,IF(K387="T",0,"Isi Dulu"))))</f>
        <v>Isi Sasaran</v>
      </c>
      <c r="M387" s="848" t="s">
        <v>26</v>
      </c>
      <c r="N387" s="851" t="str">
        <f>IF(M387="Y",1,IF(M387="T",0,IF(M387="Y/T","Belum diisi","Error")))</f>
        <v>Belum diisi</v>
      </c>
    </row>
    <row r="388" spans="2:14" ht="15.75">
      <c r="B388" s="837"/>
      <c r="C388" s="840"/>
      <c r="D388" s="858"/>
      <c r="E388" s="855"/>
      <c r="F388" s="549">
        <v>2</v>
      </c>
      <c r="G388" s="550"/>
      <c r="H388" s="598" t="str">
        <f t="shared" si="7"/>
        <v>Belum Diisi</v>
      </c>
      <c r="I388" s="592" t="s">
        <v>26</v>
      </c>
      <c r="J388" s="593" t="str">
        <f>IF($D$387="Y/T","Isi Sasaran",IF($E$387=0,0,IF(I388="Y",1,IF(I388="T",0,"Isi Dulu"))))</f>
        <v>Isi Sasaran</v>
      </c>
      <c r="K388" s="592" t="s">
        <v>26</v>
      </c>
      <c r="L388" s="593" t="str">
        <f>IF($D$387="Y/T","Isi Sasaran",IF($E$387=0,0,IF(K388="Y",1,IF(K388="T",0,"Isi Dulu"))))</f>
        <v>Isi Sasaran</v>
      </c>
      <c r="M388" s="849"/>
      <c r="N388" s="852"/>
    </row>
    <row r="389" spans="2:14" ht="15.75">
      <c r="B389" s="837"/>
      <c r="C389" s="840"/>
      <c r="D389" s="858"/>
      <c r="E389" s="855"/>
      <c r="F389" s="549">
        <v>3</v>
      </c>
      <c r="G389" s="550"/>
      <c r="H389" s="598" t="str">
        <f t="shared" si="7"/>
        <v>Belum Diisi</v>
      </c>
      <c r="I389" s="592" t="s">
        <v>26</v>
      </c>
      <c r="J389" s="593" t="str">
        <f>IF($D$387="Y/T","Isi Sasaran",IF($E$387=0,0,IF(I389="Y",1,IF(I389="T",0,"Isi Dulu"))))</f>
        <v>Isi Sasaran</v>
      </c>
      <c r="K389" s="592" t="s">
        <v>26</v>
      </c>
      <c r="L389" s="593" t="str">
        <f>IF($D$387="Y/T","Isi Sasaran",IF($E$387=0,0,IF(K389="Y",1,IF(K389="T",0,"Isi Dulu"))))</f>
        <v>Isi Sasaran</v>
      </c>
      <c r="M389" s="849"/>
      <c r="N389" s="852"/>
    </row>
    <row r="390" spans="2:14" ht="15.75">
      <c r="B390" s="837"/>
      <c r="C390" s="840"/>
      <c r="D390" s="858"/>
      <c r="E390" s="855"/>
      <c r="F390" s="549">
        <v>4</v>
      </c>
      <c r="G390" s="550"/>
      <c r="H390" s="598" t="str">
        <f t="shared" si="7"/>
        <v>Belum Diisi</v>
      </c>
      <c r="I390" s="592" t="s">
        <v>26</v>
      </c>
      <c r="J390" s="593" t="str">
        <f>IF($D$387="Y/T","Isi Sasaran",IF($E$387=0,0,IF(I390="Y",1,IF(I390="T",0,"Isi Dulu"))))</f>
        <v>Isi Sasaran</v>
      </c>
      <c r="K390" s="592" t="s">
        <v>26</v>
      </c>
      <c r="L390" s="593" t="str">
        <f>IF($D$387="Y/T","Isi Sasaran",IF($E$387=0,0,IF(K390="Y",1,IF(K390="T",0,"Isi Dulu"))))</f>
        <v>Isi Sasaran</v>
      </c>
      <c r="M390" s="849"/>
      <c r="N390" s="852"/>
    </row>
    <row r="391" spans="2:14" ht="15.75">
      <c r="B391" s="838"/>
      <c r="C391" s="841"/>
      <c r="D391" s="859"/>
      <c r="E391" s="856"/>
      <c r="F391" s="569">
        <v>5</v>
      </c>
      <c r="G391" s="570"/>
      <c r="H391" s="599" t="str">
        <f t="shared" si="7"/>
        <v>Belum Diisi</v>
      </c>
      <c r="I391" s="595" t="s">
        <v>26</v>
      </c>
      <c r="J391" s="596" t="str">
        <f>IF($D$387="Y/T","Isi Sasaran",IF($E$387=0,0,IF(I391="Y",1,IF(I391="T",0,"Isi Dulu"))))</f>
        <v>Isi Sasaran</v>
      </c>
      <c r="K391" s="595" t="s">
        <v>26</v>
      </c>
      <c r="L391" s="596" t="str">
        <f>IF($D$387="Y/T","Isi Sasaran",IF($E$387=0,0,IF(K391="Y",1,IF(K391="T",0,"Isi Dulu"))))</f>
        <v>Isi Sasaran</v>
      </c>
      <c r="M391" s="850"/>
      <c r="N391" s="853"/>
    </row>
    <row r="392" spans="2:14" ht="15.75">
      <c r="B392" s="836">
        <v>17</v>
      </c>
      <c r="C392" s="839"/>
      <c r="D392" s="857" t="s">
        <v>26</v>
      </c>
      <c r="E392" s="854" t="str">
        <f>IF(D392="Y",1,IF(D392="T",0,IF(D392="Y/T","Belum diisi","Error")))</f>
        <v>Belum diisi</v>
      </c>
      <c r="F392" s="528">
        <v>1</v>
      </c>
      <c r="G392" s="529"/>
      <c r="H392" s="600" t="str">
        <f t="shared" si="7"/>
        <v>Belum Diisi</v>
      </c>
      <c r="I392" s="590" t="s">
        <v>26</v>
      </c>
      <c r="J392" s="591" t="str">
        <f>IF($D$392="Y/T","Isi Sasaran",IF($E$392=0,0,IF(I392="Y",1,IF(I392="T",0,"Isi Dulu"))))</f>
        <v>Isi Sasaran</v>
      </c>
      <c r="K392" s="590" t="s">
        <v>26</v>
      </c>
      <c r="L392" s="591" t="str">
        <f>IF($D$392="Y/T","Isi Sasaran",IF($E$392=0,0,IF(K392="Y",1,IF(K392="T",0,"Isi Dulu"))))</f>
        <v>Isi Sasaran</v>
      </c>
      <c r="M392" s="848" t="s">
        <v>26</v>
      </c>
      <c r="N392" s="851" t="str">
        <f>IF(M392="Y",1,IF(M392="T",0,IF(M392="Y/T","Belum diisi","Error")))</f>
        <v>Belum diisi</v>
      </c>
    </row>
    <row r="393" spans="2:14" ht="15.75">
      <c r="B393" s="837"/>
      <c r="C393" s="840"/>
      <c r="D393" s="858"/>
      <c r="E393" s="855"/>
      <c r="F393" s="549">
        <v>2</v>
      </c>
      <c r="G393" s="550"/>
      <c r="H393" s="598" t="str">
        <f t="shared" si="7"/>
        <v>Belum Diisi</v>
      </c>
      <c r="I393" s="592" t="s">
        <v>26</v>
      </c>
      <c r="J393" s="593" t="str">
        <f>IF($D$392="Y/T","Isi Sasaran",IF($E$392=0,0,IF(I393="Y",1,IF(I393="T",0,"Isi Dulu"))))</f>
        <v>Isi Sasaran</v>
      </c>
      <c r="K393" s="592" t="s">
        <v>26</v>
      </c>
      <c r="L393" s="593" t="str">
        <f>IF($D$392="Y/T","Isi Sasaran",IF($E$392=0,0,IF(K393="Y",1,IF(K393="T",0,"Isi Dulu"))))</f>
        <v>Isi Sasaran</v>
      </c>
      <c r="M393" s="849"/>
      <c r="N393" s="852"/>
    </row>
    <row r="394" spans="2:14" ht="15.75">
      <c r="B394" s="837"/>
      <c r="C394" s="840"/>
      <c r="D394" s="858"/>
      <c r="E394" s="855"/>
      <c r="F394" s="549">
        <v>3</v>
      </c>
      <c r="G394" s="550"/>
      <c r="H394" s="598" t="str">
        <f t="shared" si="7"/>
        <v>Belum Diisi</v>
      </c>
      <c r="I394" s="592" t="s">
        <v>26</v>
      </c>
      <c r="J394" s="593" t="str">
        <f>IF($D$392="Y/T","Isi Sasaran",IF($E$392=0,0,IF(I394="Y",1,IF(I394="T",0,"Isi Dulu"))))</f>
        <v>Isi Sasaran</v>
      </c>
      <c r="K394" s="592" t="s">
        <v>26</v>
      </c>
      <c r="L394" s="593" t="str">
        <f>IF($D$392="Y/T","Isi Sasaran",IF($E$392=0,0,IF(K394="Y",1,IF(K394="T",0,"Isi Dulu"))))</f>
        <v>Isi Sasaran</v>
      </c>
      <c r="M394" s="849"/>
      <c r="N394" s="852"/>
    </row>
    <row r="395" spans="2:14" ht="15.75">
      <c r="B395" s="837"/>
      <c r="C395" s="840"/>
      <c r="D395" s="858"/>
      <c r="E395" s="855"/>
      <c r="F395" s="549">
        <v>4</v>
      </c>
      <c r="G395" s="550"/>
      <c r="H395" s="598" t="str">
        <f t="shared" si="7"/>
        <v>Belum Diisi</v>
      </c>
      <c r="I395" s="592" t="s">
        <v>26</v>
      </c>
      <c r="J395" s="593" t="str">
        <f>IF($D$392="Y/T","Isi Sasaran",IF($E$392=0,0,IF(I395="Y",1,IF(I395="T",0,"Isi Dulu"))))</f>
        <v>Isi Sasaran</v>
      </c>
      <c r="K395" s="592" t="s">
        <v>26</v>
      </c>
      <c r="L395" s="593" t="str">
        <f>IF($D$392="Y/T","Isi Sasaran",IF($E$392=0,0,IF(K395="Y",1,IF(K395="T",0,"Isi Dulu"))))</f>
        <v>Isi Sasaran</v>
      </c>
      <c r="M395" s="849"/>
      <c r="N395" s="852"/>
    </row>
    <row r="396" spans="2:14" ht="15.75">
      <c r="B396" s="838"/>
      <c r="C396" s="841"/>
      <c r="D396" s="859"/>
      <c r="E396" s="856"/>
      <c r="F396" s="569">
        <v>5</v>
      </c>
      <c r="G396" s="570"/>
      <c r="H396" s="599" t="str">
        <f t="shared" si="7"/>
        <v>Belum Diisi</v>
      </c>
      <c r="I396" s="595" t="s">
        <v>26</v>
      </c>
      <c r="J396" s="596" t="str">
        <f>IF($D$392="Y/T","Isi Sasaran",IF($E$392=0,0,IF(I396="Y",1,IF(I396="T",0,"Isi Dulu"))))</f>
        <v>Isi Sasaran</v>
      </c>
      <c r="K396" s="595" t="s">
        <v>26</v>
      </c>
      <c r="L396" s="596" t="str">
        <f>IF($D$392="Y/T","Isi Sasaran",IF($E$392=0,0,IF(K396="Y",1,IF(K396="T",0,"Isi Dulu"))))</f>
        <v>Isi Sasaran</v>
      </c>
      <c r="M396" s="850"/>
      <c r="N396" s="853"/>
    </row>
    <row r="397" spans="2:14" ht="15.75">
      <c r="B397" s="836">
        <v>18</v>
      </c>
      <c r="C397" s="839"/>
      <c r="D397" s="857" t="s">
        <v>26</v>
      </c>
      <c r="E397" s="854" t="str">
        <f>IF(D397="Y",1,IF(D397="T",0,IF(D397="Y/T","Belum diisi","Error")))</f>
        <v>Belum diisi</v>
      </c>
      <c r="F397" s="528">
        <v>1</v>
      </c>
      <c r="G397" s="529"/>
      <c r="H397" s="600" t="str">
        <f t="shared" si="7"/>
        <v>Belum Diisi</v>
      </c>
      <c r="I397" s="590" t="s">
        <v>26</v>
      </c>
      <c r="J397" s="591" t="str">
        <f>IF($D$397="Y/T","Isi Sasaran",IF($E$397=0,0,IF(I397="Y",1,IF(I397="T",0,"Isi Dulu"))))</f>
        <v>Isi Sasaran</v>
      </c>
      <c r="K397" s="590" t="s">
        <v>26</v>
      </c>
      <c r="L397" s="591" t="str">
        <f>IF($D$397="Y/T","Isi Sasaran",IF($E$397=0,0,IF(K397="Y",1,IF(K397="T",0,"Isi Dulu"))))</f>
        <v>Isi Sasaran</v>
      </c>
      <c r="M397" s="848" t="s">
        <v>26</v>
      </c>
      <c r="N397" s="851" t="str">
        <f>IF(M397="Y",1,IF(M397="T",0,IF(M397="Y/T","Belum diisi","Error")))</f>
        <v>Belum diisi</v>
      </c>
    </row>
    <row r="398" spans="2:14" ht="15.75">
      <c r="B398" s="837"/>
      <c r="C398" s="840"/>
      <c r="D398" s="858"/>
      <c r="E398" s="855"/>
      <c r="F398" s="549">
        <v>2</v>
      </c>
      <c r="G398" s="550"/>
      <c r="H398" s="598" t="str">
        <f t="shared" si="7"/>
        <v>Belum Diisi</v>
      </c>
      <c r="I398" s="592" t="s">
        <v>26</v>
      </c>
      <c r="J398" s="593" t="str">
        <f>IF($D$397="Y/T","Isi Sasaran",IF($E$397=0,0,IF(I398="Y",1,IF(I398="T",0,"Isi Dulu"))))</f>
        <v>Isi Sasaran</v>
      </c>
      <c r="K398" s="592" t="s">
        <v>26</v>
      </c>
      <c r="L398" s="593" t="str">
        <f>IF($D$397="Y/T","Isi Sasaran",IF($E$397=0,0,IF(K398="Y",1,IF(K398="T",0,"Isi Dulu"))))</f>
        <v>Isi Sasaran</v>
      </c>
      <c r="M398" s="849"/>
      <c r="N398" s="852"/>
    </row>
    <row r="399" spans="2:14" ht="15.75">
      <c r="B399" s="837"/>
      <c r="C399" s="840"/>
      <c r="D399" s="858"/>
      <c r="E399" s="855"/>
      <c r="F399" s="549">
        <v>3</v>
      </c>
      <c r="G399" s="550"/>
      <c r="H399" s="598" t="str">
        <f t="shared" si="7"/>
        <v>Belum Diisi</v>
      </c>
      <c r="I399" s="592" t="s">
        <v>26</v>
      </c>
      <c r="J399" s="593" t="str">
        <f>IF($D$397="Y/T","Isi Sasaran",IF($E$397=0,0,IF(I399="Y",1,IF(I399="T",0,"Isi Dulu"))))</f>
        <v>Isi Sasaran</v>
      </c>
      <c r="K399" s="592" t="s">
        <v>26</v>
      </c>
      <c r="L399" s="593" t="str">
        <f>IF($D$397="Y/T","Isi Sasaran",IF($E$397=0,0,IF(K399="Y",1,IF(K399="T",0,"Isi Dulu"))))</f>
        <v>Isi Sasaran</v>
      </c>
      <c r="M399" s="849"/>
      <c r="N399" s="852"/>
    </row>
    <row r="400" spans="2:14" ht="15.75">
      <c r="B400" s="837"/>
      <c r="C400" s="840"/>
      <c r="D400" s="858"/>
      <c r="E400" s="855"/>
      <c r="F400" s="549">
        <v>4</v>
      </c>
      <c r="G400" s="550"/>
      <c r="H400" s="598" t="str">
        <f t="shared" si="7"/>
        <v>Belum Diisi</v>
      </c>
      <c r="I400" s="592" t="s">
        <v>26</v>
      </c>
      <c r="J400" s="593" t="str">
        <f>IF($D$397="Y/T","Isi Sasaran",IF($E$397=0,0,IF(I400="Y",1,IF(I400="T",0,"Isi Dulu"))))</f>
        <v>Isi Sasaran</v>
      </c>
      <c r="K400" s="592" t="s">
        <v>26</v>
      </c>
      <c r="L400" s="593" t="str">
        <f>IF($D$397="Y/T","Isi Sasaran",IF($E$397=0,0,IF(K400="Y",1,IF(K400="T",0,"Isi Dulu"))))</f>
        <v>Isi Sasaran</v>
      </c>
      <c r="M400" s="849"/>
      <c r="N400" s="852"/>
    </row>
    <row r="401" spans="2:14" ht="15.75">
      <c r="B401" s="838"/>
      <c r="C401" s="841"/>
      <c r="D401" s="859"/>
      <c r="E401" s="856"/>
      <c r="F401" s="569">
        <v>5</v>
      </c>
      <c r="G401" s="570"/>
      <c r="H401" s="599" t="str">
        <f t="shared" si="7"/>
        <v>Belum Diisi</v>
      </c>
      <c r="I401" s="595" t="s">
        <v>26</v>
      </c>
      <c r="J401" s="596" t="str">
        <f>IF($D$397="Y/T","Isi Sasaran",IF($E$397=0,0,IF(I401="Y",1,IF(I401="T",0,"Isi Dulu"))))</f>
        <v>Isi Sasaran</v>
      </c>
      <c r="K401" s="595" t="s">
        <v>26</v>
      </c>
      <c r="L401" s="596" t="str">
        <f>IF($D$397="Y/T","Isi Sasaran",IF($E$397=0,0,IF(K401="Y",1,IF(K401="T",0,"Isi Dulu"))))</f>
        <v>Isi Sasaran</v>
      </c>
      <c r="M401" s="850"/>
      <c r="N401" s="853"/>
    </row>
    <row r="402" spans="2:14" ht="15.75">
      <c r="B402" s="836">
        <v>19</v>
      </c>
      <c r="C402" s="839"/>
      <c r="D402" s="857" t="s">
        <v>26</v>
      </c>
      <c r="E402" s="854" t="str">
        <f>IF(D402="Y",1,IF(D402="T",0,IF(D402="Y/T","Belum diisi","Error")))</f>
        <v>Belum diisi</v>
      </c>
      <c r="F402" s="528">
        <v>1</v>
      </c>
      <c r="G402" s="529"/>
      <c r="H402" s="600" t="str">
        <f t="shared" si="7"/>
        <v>Belum Diisi</v>
      </c>
      <c r="I402" s="590" t="s">
        <v>26</v>
      </c>
      <c r="J402" s="591" t="str">
        <f>IF($D$402="Y/T","Isi Sasaran",IF($E$402=0,0,IF(I402="Y",1,IF(I402="T",0,"Isi Dulu"))))</f>
        <v>Isi Sasaran</v>
      </c>
      <c r="K402" s="590" t="s">
        <v>26</v>
      </c>
      <c r="L402" s="591" t="str">
        <f>IF($D$402="Y/T","Isi Sasaran",IF($E$402=0,0,IF(K402="Y",1,IF(K402="T",0,"Isi Dulu"))))</f>
        <v>Isi Sasaran</v>
      </c>
      <c r="M402" s="848" t="s">
        <v>26</v>
      </c>
      <c r="N402" s="851" t="str">
        <f>IF(M402="Y",1,IF(M402="T",0,IF(M402="Y/T","Belum diisi","Error")))</f>
        <v>Belum diisi</v>
      </c>
    </row>
    <row r="403" spans="2:14" ht="15.75">
      <c r="B403" s="837"/>
      <c r="C403" s="840"/>
      <c r="D403" s="858"/>
      <c r="E403" s="855"/>
      <c r="F403" s="549">
        <v>2</v>
      </c>
      <c r="G403" s="550"/>
      <c r="H403" s="598" t="str">
        <f t="shared" si="7"/>
        <v>Belum Diisi</v>
      </c>
      <c r="I403" s="592" t="s">
        <v>26</v>
      </c>
      <c r="J403" s="593" t="str">
        <f>IF($D$402="Y/T","Isi Sasaran",IF($E$402=0,0,IF(I403="Y",1,IF(I403="T",0,"Isi Dulu"))))</f>
        <v>Isi Sasaran</v>
      </c>
      <c r="K403" s="592" t="s">
        <v>26</v>
      </c>
      <c r="L403" s="593" t="str">
        <f>IF($D$402="Y/T","Isi Sasaran",IF($E$402=0,0,IF(K403="Y",1,IF(K403="T",0,"Isi Dulu"))))</f>
        <v>Isi Sasaran</v>
      </c>
      <c r="M403" s="849"/>
      <c r="N403" s="852"/>
    </row>
    <row r="404" spans="2:14" ht="15.75">
      <c r="B404" s="837"/>
      <c r="C404" s="840"/>
      <c r="D404" s="858"/>
      <c r="E404" s="855"/>
      <c r="F404" s="549">
        <v>3</v>
      </c>
      <c r="G404" s="550"/>
      <c r="H404" s="598" t="str">
        <f t="shared" si="7"/>
        <v>Belum Diisi</v>
      </c>
      <c r="I404" s="592" t="s">
        <v>26</v>
      </c>
      <c r="J404" s="593" t="str">
        <f>IF($D$402="Y/T","Isi Sasaran",IF($E$402=0,0,IF(I404="Y",1,IF(I404="T",0,"Isi Dulu"))))</f>
        <v>Isi Sasaran</v>
      </c>
      <c r="K404" s="592" t="s">
        <v>26</v>
      </c>
      <c r="L404" s="593" t="str">
        <f>IF($D$402="Y/T","Isi Sasaran",IF($E$402=0,0,IF(K404="Y",1,IF(K404="T",0,"Isi Dulu"))))</f>
        <v>Isi Sasaran</v>
      </c>
      <c r="M404" s="849"/>
      <c r="N404" s="852"/>
    </row>
    <row r="405" spans="2:14" ht="15.75">
      <c r="B405" s="837"/>
      <c r="C405" s="840"/>
      <c r="D405" s="858"/>
      <c r="E405" s="855"/>
      <c r="F405" s="549">
        <v>4</v>
      </c>
      <c r="G405" s="550"/>
      <c r="H405" s="598" t="str">
        <f t="shared" si="7"/>
        <v>Belum Diisi</v>
      </c>
      <c r="I405" s="592" t="s">
        <v>26</v>
      </c>
      <c r="J405" s="593" t="str">
        <f>IF($D$402="Y/T","Isi Sasaran",IF($E$402=0,0,IF(I405="Y",1,IF(I405="T",0,"Isi Dulu"))))</f>
        <v>Isi Sasaran</v>
      </c>
      <c r="K405" s="592" t="s">
        <v>26</v>
      </c>
      <c r="L405" s="593" t="str">
        <f>IF($D$402="Y/T","Isi Sasaran",IF($E$402=0,0,IF(K405="Y",1,IF(K405="T",0,"Isi Dulu"))))</f>
        <v>Isi Sasaran</v>
      </c>
      <c r="M405" s="849"/>
      <c r="N405" s="852"/>
    </row>
    <row r="406" spans="2:14" ht="15.75">
      <c r="B406" s="838"/>
      <c r="C406" s="841"/>
      <c r="D406" s="859"/>
      <c r="E406" s="856"/>
      <c r="F406" s="569">
        <v>5</v>
      </c>
      <c r="G406" s="570"/>
      <c r="H406" s="599" t="str">
        <f t="shared" si="7"/>
        <v>Belum Diisi</v>
      </c>
      <c r="I406" s="595" t="s">
        <v>26</v>
      </c>
      <c r="J406" s="596" t="str">
        <f>IF($D$402="Y/T","Isi Sasaran",IF($E$402=0,0,IF(I406="Y",1,IF(I406="T",0,"Isi Dulu"))))</f>
        <v>Isi Sasaran</v>
      </c>
      <c r="K406" s="595" t="s">
        <v>26</v>
      </c>
      <c r="L406" s="596" t="str">
        <f>IF($D$402="Y/T","Isi Sasaran",IF($E$402=0,0,IF(K406="Y",1,IF(K406="T",0,"Isi Dulu"))))</f>
        <v>Isi Sasaran</v>
      </c>
      <c r="M406" s="850"/>
      <c r="N406" s="853"/>
    </row>
    <row r="407" spans="2:14" ht="15.75">
      <c r="B407" s="836">
        <v>20</v>
      </c>
      <c r="C407" s="839"/>
      <c r="D407" s="857" t="s">
        <v>26</v>
      </c>
      <c r="E407" s="854" t="str">
        <f>IF(D407="Y",1,IF(D407="T",0,IF(D407="Y/T","Belum diisi","Error")))</f>
        <v>Belum diisi</v>
      </c>
      <c r="F407" s="528">
        <v>1</v>
      </c>
      <c r="G407" s="529"/>
      <c r="H407" s="600" t="str">
        <f t="shared" si="7"/>
        <v>Belum Diisi</v>
      </c>
      <c r="I407" s="590" t="s">
        <v>26</v>
      </c>
      <c r="J407" s="591" t="str">
        <f>IF($D$407="Y/T","Isi Sasaran",IF($E$407=0,0,IF(I407="Y",1,IF(I407="T",0,"Isi Dulu"))))</f>
        <v>Isi Sasaran</v>
      </c>
      <c r="K407" s="590" t="s">
        <v>26</v>
      </c>
      <c r="L407" s="591" t="str">
        <f>IF($D$407="Y/T","Isi Sasaran",IF($E$407=0,0,IF(K407="Y",1,IF(K407="T",0,"Isi Dulu"))))</f>
        <v>Isi Sasaran</v>
      </c>
      <c r="M407" s="848" t="s">
        <v>26</v>
      </c>
      <c r="N407" s="851" t="str">
        <f>IF(M407="Y",1,IF(M407="T",0,IF(M407="Y/T","Belum diisi","Error")))</f>
        <v>Belum diisi</v>
      </c>
    </row>
    <row r="408" spans="2:14" ht="15.75">
      <c r="B408" s="837"/>
      <c r="C408" s="840"/>
      <c r="D408" s="858"/>
      <c r="E408" s="855"/>
      <c r="F408" s="549">
        <v>2</v>
      </c>
      <c r="G408" s="550"/>
      <c r="H408" s="598" t="str">
        <f t="shared" si="7"/>
        <v>Belum Diisi</v>
      </c>
      <c r="I408" s="592" t="s">
        <v>26</v>
      </c>
      <c r="J408" s="593" t="str">
        <f>IF($D$407="Y/T","Isi Sasaran",IF($E$407=0,0,IF(I408="Y",1,IF(I408="T",0,"Isi Dulu"))))</f>
        <v>Isi Sasaran</v>
      </c>
      <c r="K408" s="592" t="s">
        <v>26</v>
      </c>
      <c r="L408" s="593" t="str">
        <f>IF($D$407="Y/T","Isi Sasaran",IF($E$407=0,0,IF(K408="Y",1,IF(K408="T",0,"Isi Dulu"))))</f>
        <v>Isi Sasaran</v>
      </c>
      <c r="M408" s="849"/>
      <c r="N408" s="852"/>
    </row>
    <row r="409" spans="2:14" ht="15.75">
      <c r="B409" s="837"/>
      <c r="C409" s="840"/>
      <c r="D409" s="858"/>
      <c r="E409" s="855"/>
      <c r="F409" s="549">
        <v>3</v>
      </c>
      <c r="G409" s="550"/>
      <c r="H409" s="598" t="str">
        <f t="shared" si="7"/>
        <v>Belum Diisi</v>
      </c>
      <c r="I409" s="592" t="s">
        <v>26</v>
      </c>
      <c r="J409" s="593" t="str">
        <f>IF($D$407="Y/T","Isi Sasaran",IF($E$407=0,0,IF(I409="Y",1,IF(I409="T",0,"Isi Dulu"))))</f>
        <v>Isi Sasaran</v>
      </c>
      <c r="K409" s="592" t="s">
        <v>26</v>
      </c>
      <c r="L409" s="593" t="str">
        <f>IF($D$407="Y/T","Isi Sasaran",IF($E$407=0,0,IF(K409="Y",1,IF(K409="T",0,"Isi Dulu"))))</f>
        <v>Isi Sasaran</v>
      </c>
      <c r="M409" s="849"/>
      <c r="N409" s="852"/>
    </row>
    <row r="410" spans="2:14" ht="15.75">
      <c r="B410" s="837"/>
      <c r="C410" s="840"/>
      <c r="D410" s="858"/>
      <c r="E410" s="855"/>
      <c r="F410" s="549">
        <v>4</v>
      </c>
      <c r="G410" s="550"/>
      <c r="H410" s="598" t="str">
        <f t="shared" si="7"/>
        <v>Belum Diisi</v>
      </c>
      <c r="I410" s="592" t="s">
        <v>26</v>
      </c>
      <c r="J410" s="593" t="str">
        <f>IF($D$407="Y/T","Isi Sasaran",IF($E$407=0,0,IF(I410="Y",1,IF(I410="T",0,"Isi Dulu"))))</f>
        <v>Isi Sasaran</v>
      </c>
      <c r="K410" s="592" t="s">
        <v>26</v>
      </c>
      <c r="L410" s="593" t="str">
        <f>IF($D$407="Y/T","Isi Sasaran",IF($E$407=0,0,IF(K410="Y",1,IF(K410="T",0,"Isi Dulu"))))</f>
        <v>Isi Sasaran</v>
      </c>
      <c r="M410" s="849"/>
      <c r="N410" s="852"/>
    </row>
    <row r="411" spans="2:14" ht="15.75">
      <c r="B411" s="838"/>
      <c r="C411" s="841"/>
      <c r="D411" s="859"/>
      <c r="E411" s="856"/>
      <c r="F411" s="569">
        <v>5</v>
      </c>
      <c r="G411" s="570"/>
      <c r="H411" s="599" t="str">
        <f t="shared" si="7"/>
        <v>Belum Diisi</v>
      </c>
      <c r="I411" s="595" t="s">
        <v>26</v>
      </c>
      <c r="J411" s="596" t="str">
        <f>IF($D$407="Y/T","Isi Sasaran",IF($E$407=0,0,IF(I411="Y",1,IF(I411="T",0,"Isi Dulu"))))</f>
        <v>Isi Sasaran</v>
      </c>
      <c r="K411" s="595" t="s">
        <v>26</v>
      </c>
      <c r="L411" s="596" t="str">
        <f>IF($D$407="Y/T","Isi Sasaran",IF($E$407=0,0,IF(K411="Y",1,IF(K411="T",0,"Isi Dulu"))))</f>
        <v>Isi Sasaran</v>
      </c>
      <c r="M411" s="850"/>
      <c r="N411" s="853"/>
    </row>
    <row r="412" spans="2:14" ht="15.75">
      <c r="B412" s="580"/>
      <c r="C412" s="581"/>
      <c r="D412" s="582"/>
      <c r="E412" s="602" t="e">
        <f>AVERAGE(E312:E411)</f>
        <v>#DIV/0!</v>
      </c>
      <c r="F412" s="583"/>
      <c r="G412" s="583"/>
      <c r="H412" s="602" t="e">
        <f>(IF($D312="Y/T",0,AVERAGE(H312:H316))+IF($D317="Y/T",0,AVERAGE(H317:H321))+IF($D322="Y/T",0,AVERAGE(H322:H326))+IF($D327="Y/T",0,AVERAGE(H327:H331))+IF($D332="Y/T",0,AVERAGE(H332:H336))+IF($D337="Y/T",0,AVERAGE(H337:H341))+IF($D342="Y/T",0,AVERAGE(H342:H346))+IF($D347="Y/T",0,AVERAGE(H347:H351))+IF($D352="Y/T",0,AVERAGE(H352:H356))+IF($D357="Y/T",0,AVERAGE(H357:H361))+IF($D362="Y/T",0,AVERAGE(H362:H366))+IF($D367="Y/T",0,AVERAGE(H367:H371))+IF($D372="Y/T",0,AVERAGE(H372:H376))+IF($D377="Y/T",0,AVERAGE(H377:H381))+IF($D382="Y/T",0,AVERAGE(H382:H386))+IF($D387="Y/T",0,AVERAGE(H387:H391))+IF($D392="Y/T",0,AVERAGE(H392:H396))+IF($D397="Y/T",0,AVERAGE(H397:H401))+IF($D402="Y/T",0,AVERAGE(H402:H406))+IF($D407="Y/T",0,AVERAGE(H407:H411)))/(COUNTIF($D312:$D411,"Y")+COUNTIF($D312:$D411,"T"))</f>
        <v>#DIV/0!</v>
      </c>
      <c r="I412" s="582"/>
      <c r="J412" s="602" t="e">
        <f>(IF($D312="Y/T",0,AVERAGE(J312:J316))+IF($D317="Y/T",0,AVERAGE(J317:J321))+IF($D322="Y/T",0,AVERAGE(J322:J326))+IF($D327="Y/T",0,AVERAGE(J327:J331))+IF($D332="Y/T",0,AVERAGE(J332:J336))+IF($D337="Y/T",0,AVERAGE(J337:J341))+IF($D342="Y/T",0,AVERAGE(J342:J346))+IF($D347="Y/T",0,AVERAGE(J347:J351))+IF($D352="Y/T",0,AVERAGE(J352:J356))+IF($D357="Y/T",0,AVERAGE(J357:J361))+IF($D362="Y/T",0,AVERAGE(J362:J366))+IF($D367="Y/T",0,AVERAGE(J367:J371))+IF($D372="Y/T",0,AVERAGE(J372:J376))+IF($D377="Y/T",0,AVERAGE(J377:J381))+IF($D382="Y/T",0,AVERAGE(J382:J386))+IF($D387="Y/T",0,AVERAGE(J387:J391))+IF($D392="Y/T",0,AVERAGE(J392:J396))+IF($D397="Y/T",0,AVERAGE(J397:J401))+IF($D402="Y/T",0,AVERAGE(J402:J406))+IF($D407="Y/T",0,AVERAGE(J407:J411)))/(COUNTIF($D312:$D411,"Y")+COUNTIF($D312:$D411,"T"))</f>
        <v>#DIV/0!</v>
      </c>
      <c r="K412" s="582"/>
      <c r="L412" s="602" t="e">
        <f>(IF($D312="Y/T",0,AVERAGE(L312:L316))+IF($D317="Y/T",0,AVERAGE(L317:L321))+IF($D322="Y/T",0,AVERAGE(L322:L326))+IF($D327="Y/T",0,AVERAGE(L327:L331))+IF($D332="Y/T",0,AVERAGE(L332:L336))+IF($D337="Y/T",0,AVERAGE(L337:L341))+IF($D342="Y/T",0,AVERAGE(L342:L346))+IF($D347="Y/T",0,AVERAGE(L347:L351))+IF($D352="Y/T",0,AVERAGE(L352:L356))+IF($D357="Y/T",0,AVERAGE(L357:L361))+IF($D362="Y/T",0,AVERAGE(L362:L366))+IF($D367="Y/T",0,AVERAGE(L367:L371))+IF($D372="Y/T",0,AVERAGE(L372:L376))+IF($D377="Y/T",0,AVERAGE(L377:L381))+IF($D382="Y/T",0,AVERAGE(L382:L386))+IF($D387="Y/T",0,AVERAGE(L387:L391))+IF($D392="Y/T",0,AVERAGE(L392:L396))+IF($D397="Y/T",0,AVERAGE(L397:L401))+IF($D402="Y/T",0,AVERAGE(L402:L406))+IF($D407="Y/T",0,AVERAGE(L407:L411)))/(COUNTIF($D312:$D411,"Y")+COUNTIF($D312:$D411,"T"))</f>
        <v>#DIV/0!</v>
      </c>
      <c r="M412" s="606"/>
      <c r="N412" s="602" t="e">
        <f>AVERAGE(N312:N411)</f>
        <v>#DIV/0!</v>
      </c>
    </row>
  </sheetData>
  <mergeCells count="496">
    <mergeCell ref="M337:M341"/>
    <mergeCell ref="E342:E346"/>
    <mergeCell ref="B327:B331"/>
    <mergeCell ref="C327:C331"/>
    <mergeCell ref="B285:B289"/>
    <mergeCell ref="M290:M294"/>
    <mergeCell ref="E300:E304"/>
    <mergeCell ref="N317:N321"/>
    <mergeCell ref="C300:C304"/>
    <mergeCell ref="B305:B309"/>
    <mergeCell ref="C285:C289"/>
    <mergeCell ref="M285:M289"/>
    <mergeCell ref="D295:D299"/>
    <mergeCell ref="M322:M326"/>
    <mergeCell ref="C312:C316"/>
    <mergeCell ref="B317:B321"/>
    <mergeCell ref="D322:D326"/>
    <mergeCell ref="E322:E326"/>
    <mergeCell ref="C317:C321"/>
    <mergeCell ref="E312:E316"/>
    <mergeCell ref="C322:C326"/>
    <mergeCell ref="N235:N239"/>
    <mergeCell ref="D312:D316"/>
    <mergeCell ref="D260:D264"/>
    <mergeCell ref="N250:N254"/>
    <mergeCell ref="C250:C254"/>
    <mergeCell ref="M260:M264"/>
    <mergeCell ref="B265:B269"/>
    <mergeCell ref="D255:D259"/>
    <mergeCell ref="M255:M259"/>
    <mergeCell ref="N255:N259"/>
    <mergeCell ref="M300:M304"/>
    <mergeCell ref="B260:B264"/>
    <mergeCell ref="D275:D279"/>
    <mergeCell ref="E265:E269"/>
    <mergeCell ref="E285:E289"/>
    <mergeCell ref="D290:D294"/>
    <mergeCell ref="E290:E294"/>
    <mergeCell ref="N285:N289"/>
    <mergeCell ref="N280:N284"/>
    <mergeCell ref="M295:M299"/>
    <mergeCell ref="B280:B284"/>
    <mergeCell ref="E280:E284"/>
    <mergeCell ref="C280:C284"/>
    <mergeCell ref="M270:M274"/>
    <mergeCell ref="N260:N264"/>
    <mergeCell ref="E270:E274"/>
    <mergeCell ref="D265:D269"/>
    <mergeCell ref="C260:C264"/>
    <mergeCell ref="B270:B274"/>
    <mergeCell ref="C290:C294"/>
    <mergeCell ref="B295:B299"/>
    <mergeCell ref="N295:N299"/>
    <mergeCell ref="D240:D244"/>
    <mergeCell ref="E240:E244"/>
    <mergeCell ref="N275:N279"/>
    <mergeCell ref="D280:D284"/>
    <mergeCell ref="B290:B294"/>
    <mergeCell ref="M280:M284"/>
    <mergeCell ref="E275:E279"/>
    <mergeCell ref="N240:N244"/>
    <mergeCell ref="B240:B244"/>
    <mergeCell ref="C225:C229"/>
    <mergeCell ref="N220:N224"/>
    <mergeCell ref="M198:M202"/>
    <mergeCell ref="N128:N132"/>
    <mergeCell ref="C133:C137"/>
    <mergeCell ref="M138:M142"/>
    <mergeCell ref="C148:C152"/>
    <mergeCell ref="E143:E147"/>
    <mergeCell ref="D138:D142"/>
    <mergeCell ref="C193:C197"/>
    <mergeCell ref="C203:C207"/>
    <mergeCell ref="M193:M197"/>
    <mergeCell ref="E193:E197"/>
    <mergeCell ref="D193:D197"/>
    <mergeCell ref="M210:M214"/>
    <mergeCell ref="D198:D202"/>
    <mergeCell ref="N133:N137"/>
    <mergeCell ref="N148:N152"/>
    <mergeCell ref="E158:E162"/>
    <mergeCell ref="D183:D187"/>
    <mergeCell ref="M133:M137"/>
    <mergeCell ref="M225:M229"/>
    <mergeCell ref="N225:N229"/>
    <mergeCell ref="B377:B381"/>
    <mergeCell ref="E382:E386"/>
    <mergeCell ref="D387:D391"/>
    <mergeCell ref="E377:E381"/>
    <mergeCell ref="D377:D381"/>
    <mergeCell ref="D382:D386"/>
    <mergeCell ref="E387:E391"/>
    <mergeCell ref="M382:M386"/>
    <mergeCell ref="N387:N391"/>
    <mergeCell ref="B382:B386"/>
    <mergeCell ref="M377:M381"/>
    <mergeCell ref="N377:N381"/>
    <mergeCell ref="C387:C391"/>
    <mergeCell ref="M387:M391"/>
    <mergeCell ref="B387:B391"/>
    <mergeCell ref="C382:C386"/>
    <mergeCell ref="N382:N386"/>
    <mergeCell ref="C377:C381"/>
    <mergeCell ref="B347:B351"/>
    <mergeCell ref="N352:N356"/>
    <mergeCell ref="E357:E361"/>
    <mergeCell ref="N300:N304"/>
    <mergeCell ref="D300:D304"/>
    <mergeCell ref="E305:E309"/>
    <mergeCell ref="N362:N366"/>
    <mergeCell ref="D352:D356"/>
    <mergeCell ref="B357:B361"/>
    <mergeCell ref="B322:B326"/>
    <mergeCell ref="M327:M331"/>
    <mergeCell ref="B342:B346"/>
    <mergeCell ref="B337:B341"/>
    <mergeCell ref="M312:M316"/>
    <mergeCell ref="B312:B316"/>
    <mergeCell ref="E317:E321"/>
    <mergeCell ref="N312:N316"/>
    <mergeCell ref="N327:N331"/>
    <mergeCell ref="D332:D336"/>
    <mergeCell ref="N322:N326"/>
    <mergeCell ref="D337:D341"/>
    <mergeCell ref="D327:D331"/>
    <mergeCell ref="E327:E331"/>
    <mergeCell ref="B332:B336"/>
    <mergeCell ref="B397:B401"/>
    <mergeCell ref="M402:M406"/>
    <mergeCell ref="C407:C411"/>
    <mergeCell ref="C402:C406"/>
    <mergeCell ref="B407:B411"/>
    <mergeCell ref="N392:N396"/>
    <mergeCell ref="E407:E411"/>
    <mergeCell ref="C397:C401"/>
    <mergeCell ref="B402:B406"/>
    <mergeCell ref="M392:M396"/>
    <mergeCell ref="D392:D396"/>
    <mergeCell ref="D407:D411"/>
    <mergeCell ref="N397:N401"/>
    <mergeCell ref="M397:M401"/>
    <mergeCell ref="E402:E406"/>
    <mergeCell ref="D402:D406"/>
    <mergeCell ref="E397:E401"/>
    <mergeCell ref="N407:N411"/>
    <mergeCell ref="N402:N406"/>
    <mergeCell ref="M407:M411"/>
    <mergeCell ref="B392:B396"/>
    <mergeCell ref="E392:E396"/>
    <mergeCell ref="C392:C396"/>
    <mergeCell ref="D397:D401"/>
    <mergeCell ref="N372:N376"/>
    <mergeCell ref="C362:C366"/>
    <mergeCell ref="B362:B366"/>
    <mergeCell ref="D362:D366"/>
    <mergeCell ref="E362:E366"/>
    <mergeCell ref="M362:M366"/>
    <mergeCell ref="M357:M361"/>
    <mergeCell ref="E337:E341"/>
    <mergeCell ref="N342:N346"/>
    <mergeCell ref="D342:D346"/>
    <mergeCell ref="C342:C346"/>
    <mergeCell ref="M347:M351"/>
    <mergeCell ref="C357:C361"/>
    <mergeCell ref="E352:E356"/>
    <mergeCell ref="B352:B356"/>
    <mergeCell ref="B367:B371"/>
    <mergeCell ref="N367:N371"/>
    <mergeCell ref="D367:D371"/>
    <mergeCell ref="B372:B376"/>
    <mergeCell ref="C372:C376"/>
    <mergeCell ref="M372:M376"/>
    <mergeCell ref="D372:D376"/>
    <mergeCell ref="E372:E376"/>
    <mergeCell ref="M367:M371"/>
    <mergeCell ref="C367:C371"/>
    <mergeCell ref="E367:E371"/>
    <mergeCell ref="B215:B219"/>
    <mergeCell ref="N230:N234"/>
    <mergeCell ref="E245:E249"/>
    <mergeCell ref="B230:B234"/>
    <mergeCell ref="C188:C192"/>
    <mergeCell ref="N193:N197"/>
    <mergeCell ref="D203:D207"/>
    <mergeCell ref="D347:D351"/>
    <mergeCell ref="C337:C341"/>
    <mergeCell ref="C347:C351"/>
    <mergeCell ref="M352:M356"/>
    <mergeCell ref="D357:D361"/>
    <mergeCell ref="E347:E351"/>
    <mergeCell ref="C352:C356"/>
    <mergeCell ref="M332:M336"/>
    <mergeCell ref="N347:N351"/>
    <mergeCell ref="C332:C336"/>
    <mergeCell ref="N337:N341"/>
    <mergeCell ref="E332:E336"/>
    <mergeCell ref="N357:N361"/>
    <mergeCell ref="M342:M346"/>
    <mergeCell ref="N332:N336"/>
    <mergeCell ref="N123:N127"/>
    <mergeCell ref="D123:D127"/>
    <mergeCell ref="N245:N249"/>
    <mergeCell ref="N210:N214"/>
    <mergeCell ref="B210:B214"/>
    <mergeCell ref="D215:D219"/>
    <mergeCell ref="D210:D214"/>
    <mergeCell ref="E210:E214"/>
    <mergeCell ref="E215:E219"/>
    <mergeCell ref="B209:N209"/>
    <mergeCell ref="E220:E224"/>
    <mergeCell ref="B198:B202"/>
    <mergeCell ref="M203:M207"/>
    <mergeCell ref="C215:C219"/>
    <mergeCell ref="N203:N207"/>
    <mergeCell ref="N188:N192"/>
    <mergeCell ref="E198:E202"/>
    <mergeCell ref="D173:D177"/>
    <mergeCell ref="M163:M167"/>
    <mergeCell ref="B163:B167"/>
    <mergeCell ref="M230:M234"/>
    <mergeCell ref="B225:B229"/>
    <mergeCell ref="D235:D239"/>
    <mergeCell ref="M220:M224"/>
    <mergeCell ref="N86:N90"/>
    <mergeCell ref="E96:E100"/>
    <mergeCell ref="C81:C85"/>
    <mergeCell ref="M173:M177"/>
    <mergeCell ref="B173:B177"/>
    <mergeCell ref="C168:C172"/>
    <mergeCell ref="N138:N142"/>
    <mergeCell ref="C128:C132"/>
    <mergeCell ref="M128:M132"/>
    <mergeCell ref="D133:D137"/>
    <mergeCell ref="E133:E137"/>
    <mergeCell ref="E128:E132"/>
    <mergeCell ref="B153:B157"/>
    <mergeCell ref="N158:N162"/>
    <mergeCell ref="D168:D172"/>
    <mergeCell ref="D163:D167"/>
    <mergeCell ref="E163:E167"/>
    <mergeCell ref="E168:E172"/>
    <mergeCell ref="B128:B132"/>
    <mergeCell ref="M81:M85"/>
    <mergeCell ref="E113:E117"/>
    <mergeCell ref="C96:C100"/>
    <mergeCell ref="D86:D90"/>
    <mergeCell ref="D101:D105"/>
    <mergeCell ref="C235:C239"/>
    <mergeCell ref="E225:E229"/>
    <mergeCell ref="C305:C309"/>
    <mergeCell ref="B311:N311"/>
    <mergeCell ref="D285:D289"/>
    <mergeCell ref="M275:M279"/>
    <mergeCell ref="B275:B279"/>
    <mergeCell ref="C270:C274"/>
    <mergeCell ref="D270:D274"/>
    <mergeCell ref="B235:B239"/>
    <mergeCell ref="E235:E239"/>
    <mergeCell ref="C295:C299"/>
    <mergeCell ref="E295:E299"/>
    <mergeCell ref="C230:C234"/>
    <mergeCell ref="M235:M239"/>
    <mergeCell ref="D245:D249"/>
    <mergeCell ref="M240:M244"/>
    <mergeCell ref="C245:C249"/>
    <mergeCell ref="M265:M269"/>
    <mergeCell ref="D250:D254"/>
    <mergeCell ref="C265:C269"/>
    <mergeCell ref="C275:C279"/>
    <mergeCell ref="D305:D309"/>
    <mergeCell ref="D230:D234"/>
    <mergeCell ref="G3:G4"/>
    <mergeCell ref="N101:N105"/>
    <mergeCell ref="B51:B55"/>
    <mergeCell ref="M61:M65"/>
    <mergeCell ref="E66:E70"/>
    <mergeCell ref="D56:D60"/>
    <mergeCell ref="N56:N60"/>
    <mergeCell ref="N96:N100"/>
    <mergeCell ref="C91:C95"/>
    <mergeCell ref="E101:E105"/>
    <mergeCell ref="M91:M95"/>
    <mergeCell ref="N91:N95"/>
    <mergeCell ref="E56:E60"/>
    <mergeCell ref="M51:M55"/>
    <mergeCell ref="E51:E55"/>
    <mergeCell ref="M101:M105"/>
    <mergeCell ref="B96:B100"/>
    <mergeCell ref="E76:E80"/>
    <mergeCell ref="M86:M90"/>
    <mergeCell ref="D96:D100"/>
    <mergeCell ref="B91:B95"/>
    <mergeCell ref="B81:B85"/>
    <mergeCell ref="N66:N70"/>
    <mergeCell ref="M96:M100"/>
    <mergeCell ref="K4:L4"/>
    <mergeCell ref="E16:E20"/>
    <mergeCell ref="B11:B15"/>
    <mergeCell ref="N11:N15"/>
    <mergeCell ref="M31:M35"/>
    <mergeCell ref="E41:E45"/>
    <mergeCell ref="D36:D40"/>
    <mergeCell ref="D31:D35"/>
    <mergeCell ref="B31:B35"/>
    <mergeCell ref="B26:B30"/>
    <mergeCell ref="D16:D20"/>
    <mergeCell ref="M4:N4"/>
    <mergeCell ref="B6:B10"/>
    <mergeCell ref="N41:N45"/>
    <mergeCell ref="M26:M30"/>
    <mergeCell ref="C16:C20"/>
    <mergeCell ref="D26:D30"/>
    <mergeCell ref="E21:E25"/>
    <mergeCell ref="C21:C25"/>
    <mergeCell ref="B41:B45"/>
    <mergeCell ref="N6:N10"/>
    <mergeCell ref="D11:D15"/>
    <mergeCell ref="H3:H4"/>
    <mergeCell ref="F3:F4"/>
    <mergeCell ref="N46:N50"/>
    <mergeCell ref="D91:D95"/>
    <mergeCell ref="D51:D55"/>
    <mergeCell ref="M46:M50"/>
    <mergeCell ref="B1:N1"/>
    <mergeCell ref="N153:N157"/>
    <mergeCell ref="D143:D147"/>
    <mergeCell ref="B148:B152"/>
    <mergeCell ref="N118:N122"/>
    <mergeCell ref="B108:B112"/>
    <mergeCell ref="M123:M127"/>
    <mergeCell ref="D113:D117"/>
    <mergeCell ref="N113:N117"/>
    <mergeCell ref="E86:E90"/>
    <mergeCell ref="B76:B80"/>
    <mergeCell ref="D76:D80"/>
    <mergeCell ref="C86:C90"/>
    <mergeCell ref="E81:E85"/>
    <mergeCell ref="D81:D85"/>
    <mergeCell ref="B138:B142"/>
    <mergeCell ref="N143:N147"/>
    <mergeCell ref="E148:E152"/>
    <mergeCell ref="B133:B137"/>
    <mergeCell ref="B86:B90"/>
    <mergeCell ref="M66:M70"/>
    <mergeCell ref="C51:C55"/>
    <mergeCell ref="B56:B60"/>
    <mergeCell ref="N51:N55"/>
    <mergeCell ref="N61:N65"/>
    <mergeCell ref="D71:D75"/>
    <mergeCell ref="C56:C60"/>
    <mergeCell ref="B66:B70"/>
    <mergeCell ref="N81:N85"/>
    <mergeCell ref="C76:C80"/>
    <mergeCell ref="M76:M80"/>
    <mergeCell ref="N76:N80"/>
    <mergeCell ref="M71:M75"/>
    <mergeCell ref="N71:N75"/>
    <mergeCell ref="C71:C75"/>
    <mergeCell ref="M56:M60"/>
    <mergeCell ref="E71:E75"/>
    <mergeCell ref="D66:D70"/>
    <mergeCell ref="B61:B65"/>
    <mergeCell ref="C61:C65"/>
    <mergeCell ref="D61:D65"/>
    <mergeCell ref="E61:E65"/>
    <mergeCell ref="C66:C70"/>
    <mergeCell ref="D46:D50"/>
    <mergeCell ref="C46:C50"/>
    <mergeCell ref="B36:B40"/>
    <mergeCell ref="C31:C35"/>
    <mergeCell ref="B21:B25"/>
    <mergeCell ref="M36:M40"/>
    <mergeCell ref="C36:C40"/>
    <mergeCell ref="M41:M45"/>
    <mergeCell ref="E36:E40"/>
    <mergeCell ref="C41:C45"/>
    <mergeCell ref="B46:B50"/>
    <mergeCell ref="E46:E50"/>
    <mergeCell ref="B2:N2"/>
    <mergeCell ref="E11:E15"/>
    <mergeCell ref="D41:D45"/>
    <mergeCell ref="N31:N35"/>
    <mergeCell ref="E26:E30"/>
    <mergeCell ref="C26:C30"/>
    <mergeCell ref="M11:M15"/>
    <mergeCell ref="D3:E4"/>
    <mergeCell ref="B5:N5"/>
    <mergeCell ref="E31:E35"/>
    <mergeCell ref="M16:M20"/>
    <mergeCell ref="B16:B20"/>
    <mergeCell ref="N21:N25"/>
    <mergeCell ref="N36:N40"/>
    <mergeCell ref="D21:D25"/>
    <mergeCell ref="M21:M25"/>
    <mergeCell ref="C11:C15"/>
    <mergeCell ref="C6:C10"/>
    <mergeCell ref="D6:D10"/>
    <mergeCell ref="E6:E10"/>
    <mergeCell ref="M6:M10"/>
    <mergeCell ref="N16:N20"/>
    <mergeCell ref="B3:B4"/>
    <mergeCell ref="C3:C4"/>
    <mergeCell ref="I3:N3"/>
    <mergeCell ref="I4:J4"/>
    <mergeCell ref="B300:B304"/>
    <mergeCell ref="M317:M321"/>
    <mergeCell ref="N305:N309"/>
    <mergeCell ref="D317:D321"/>
    <mergeCell ref="M305:M309"/>
    <mergeCell ref="M245:M249"/>
    <mergeCell ref="C255:C259"/>
    <mergeCell ref="M250:M254"/>
    <mergeCell ref="E250:E254"/>
    <mergeCell ref="E255:E259"/>
    <mergeCell ref="B250:B254"/>
    <mergeCell ref="D225:D229"/>
    <mergeCell ref="M215:M219"/>
    <mergeCell ref="B220:B224"/>
    <mergeCell ref="N168:N172"/>
    <mergeCell ref="C163:C167"/>
    <mergeCell ref="C173:C177"/>
    <mergeCell ref="N215:N219"/>
    <mergeCell ref="C210:C214"/>
    <mergeCell ref="D220:D224"/>
    <mergeCell ref="N198:N202"/>
    <mergeCell ref="B71:B75"/>
    <mergeCell ref="E91:E95"/>
    <mergeCell ref="B107:J107"/>
    <mergeCell ref="B203:B207"/>
    <mergeCell ref="D118:D122"/>
    <mergeCell ref="B101:B105"/>
    <mergeCell ref="E108:E112"/>
    <mergeCell ref="C101:C105"/>
    <mergeCell ref="C113:C117"/>
    <mergeCell ref="D108:D112"/>
    <mergeCell ref="B183:B187"/>
    <mergeCell ref="B123:B127"/>
    <mergeCell ref="M148:M152"/>
    <mergeCell ref="D128:D132"/>
    <mergeCell ref="E118:E122"/>
    <mergeCell ref="C108:C112"/>
    <mergeCell ref="M113:M117"/>
    <mergeCell ref="M108:M112"/>
    <mergeCell ref="B178:B182"/>
    <mergeCell ref="E178:E182"/>
    <mergeCell ref="C178:C182"/>
    <mergeCell ref="C118:C122"/>
    <mergeCell ref="B118:B122"/>
    <mergeCell ref="N108:N112"/>
    <mergeCell ref="E123:E127"/>
    <mergeCell ref="B143:B147"/>
    <mergeCell ref="N290:N294"/>
    <mergeCell ref="E260:E264"/>
    <mergeCell ref="C240:C244"/>
    <mergeCell ref="B255:B259"/>
    <mergeCell ref="B188:B192"/>
    <mergeCell ref="M188:M192"/>
    <mergeCell ref="E203:E207"/>
    <mergeCell ref="M158:M162"/>
    <mergeCell ref="C153:C157"/>
    <mergeCell ref="M153:M157"/>
    <mergeCell ref="D158:D162"/>
    <mergeCell ref="C158:C162"/>
    <mergeCell ref="E153:E157"/>
    <mergeCell ref="D178:D182"/>
    <mergeCell ref="M168:M172"/>
    <mergeCell ref="N173:N177"/>
    <mergeCell ref="B168:B172"/>
    <mergeCell ref="B193:B197"/>
    <mergeCell ref="M178:M182"/>
    <mergeCell ref="E173:E177"/>
    <mergeCell ref="N270:N274"/>
    <mergeCell ref="N26:N30"/>
    <mergeCell ref="N265:N269"/>
    <mergeCell ref="B245:B249"/>
    <mergeCell ref="E230:E234"/>
    <mergeCell ref="C220:C224"/>
    <mergeCell ref="N163:N167"/>
    <mergeCell ref="D153:D157"/>
    <mergeCell ref="B158:B162"/>
    <mergeCell ref="B113:B117"/>
    <mergeCell ref="M118:M122"/>
    <mergeCell ref="C123:C127"/>
    <mergeCell ref="C183:C187"/>
    <mergeCell ref="M183:M187"/>
    <mergeCell ref="C198:C202"/>
    <mergeCell ref="E183:E187"/>
    <mergeCell ref="D188:D192"/>
    <mergeCell ref="E188:E192"/>
    <mergeCell ref="N183:N187"/>
    <mergeCell ref="N178:N182"/>
    <mergeCell ref="C138:C142"/>
    <mergeCell ref="M143:M147"/>
    <mergeCell ref="D148:D152"/>
    <mergeCell ref="E138:E142"/>
    <mergeCell ref="C143:C147"/>
  </mergeCells>
  <dataValidations count="92">
    <dataValidation type="list" allowBlank="1" showInputMessage="1" showErrorMessage="1" sqref="D11">
      <formula1>"Y,T,Y/T"</formula1>
    </dataValidation>
    <dataValidation type="list" allowBlank="1" showInputMessage="1" showErrorMessage="1" sqref="D46">
      <formula1>"Y,T,Y/T"</formula1>
    </dataValidation>
    <dataValidation type="list" allowBlank="1" showInputMessage="1" showErrorMessage="1" sqref="D36">
      <formula1>"Y,T,Y/T"</formula1>
    </dataValidation>
    <dataValidation type="list" allowBlank="1" showInputMessage="1" showErrorMessage="1" sqref="D26">
      <formula1>"Y,T,Y/T"</formula1>
    </dataValidation>
    <dataValidation type="list" allowBlank="1" showInputMessage="1" showErrorMessage="1" sqref="D6">
      <formula1>"Y,T,Y/T"</formula1>
    </dataValidation>
    <dataValidation type="list" allowBlank="1" showInputMessage="1" showErrorMessage="1" sqref="D153">
      <formula1>"Y,T,Y/T"</formula1>
    </dataValidation>
    <dataValidation type="list" allowBlank="1" showInputMessage="1" showErrorMessage="1" sqref="D210">
      <formula1>"Y,T,Y/T"</formula1>
    </dataValidation>
    <dataValidation type="list" allowBlank="1" showInputMessage="1" showErrorMessage="1" sqref="D31">
      <formula1>"Y,T,Y/T"</formula1>
    </dataValidation>
    <dataValidation type="list" allowBlank="1" showInputMessage="1" showErrorMessage="1" sqref="D96">
      <formula1>"Y,T,Y/T"</formula1>
    </dataValidation>
    <dataValidation type="list" allowBlank="1" showInputMessage="1" showErrorMessage="1" sqref="I108:I207">
      <formula1>"Y,T,Y/T"</formula1>
    </dataValidation>
    <dataValidation type="list" allowBlank="1" showInputMessage="1" showErrorMessage="1" sqref="K6:K105">
      <formula1>"Y,T,Y/T"</formula1>
    </dataValidation>
    <dataValidation type="list" allowBlank="1" showInputMessage="1" showErrorMessage="1" sqref="I6:I105">
      <formula1>"Y,T,Y/T"</formula1>
    </dataValidation>
    <dataValidation type="list" allowBlank="1" showInputMessage="1" showErrorMessage="1" sqref="M6:M105">
      <formula1>"Y,T,Y/T"</formula1>
    </dataValidation>
    <dataValidation type="list" allowBlank="1" showInputMessage="1" showErrorMessage="1" sqref="K210:K309">
      <formula1>"Y,T,Y/T"</formula1>
    </dataValidation>
    <dataValidation type="list" allowBlank="1" showInputMessage="1" showErrorMessage="1" sqref="I210:I309">
      <formula1>"Y,T,Y/T"</formula1>
    </dataValidation>
    <dataValidation type="list" allowBlank="1" showInputMessage="1" showErrorMessage="1" sqref="M312:M411">
      <formula1>"Y,T,Y/T"</formula1>
    </dataValidation>
    <dataValidation type="list" allowBlank="1" showInputMessage="1" showErrorMessage="1" sqref="D16">
      <formula1>"Y,T,Y/T"</formula1>
    </dataValidation>
    <dataValidation type="list" allowBlank="1" showInputMessage="1" showErrorMessage="1" sqref="D66">
      <formula1>"Y,T,Y/T"</formula1>
    </dataValidation>
    <dataValidation type="list" allowBlank="1" showInputMessage="1" showErrorMessage="1" sqref="D56">
      <formula1>"Y,T,Y/T"</formula1>
    </dataValidation>
    <dataValidation type="list" allowBlank="1" showInputMessage="1" showErrorMessage="1" sqref="D41">
      <formula1>"Y,T,Y/T"</formula1>
    </dataValidation>
    <dataValidation type="list" allowBlank="1" showInputMessage="1" showErrorMessage="1" sqref="D332">
      <formula1>"Y,T,Y/T"</formula1>
    </dataValidation>
    <dataValidation type="list" allowBlank="1" showInputMessage="1" showErrorMessage="1" sqref="D402">
      <formula1>"Y,T,Y/T"</formula1>
    </dataValidation>
    <dataValidation type="list" allowBlank="1" showInputMessage="1" showErrorMessage="1" sqref="D392">
      <formula1>"Y,T,Y/T"</formula1>
    </dataValidation>
    <dataValidation type="list" allowBlank="1" showInputMessage="1" showErrorMessage="1" sqref="D367">
      <formula1>"Y,T,Y/T"</formula1>
    </dataValidation>
    <dataValidation type="list" allowBlank="1" showInputMessage="1" showErrorMessage="1" sqref="I312:I411">
      <formula1>"Y,T,Y/T"</formula1>
    </dataValidation>
    <dataValidation type="list" allowBlank="1" showInputMessage="1" showErrorMessage="1" sqref="K312:K411">
      <formula1>"Y,T,Y/T"</formula1>
    </dataValidation>
    <dataValidation type="list" allowBlank="1" showInputMessage="1" showErrorMessage="1" sqref="D215">
      <formula1>"Y,T,Y/T"</formula1>
    </dataValidation>
    <dataValidation type="list" allowBlank="1" showInputMessage="1" showErrorMessage="1" sqref="D270">
      <formula1>"Y,T,Y/T"</formula1>
    </dataValidation>
    <dataValidation type="list" allowBlank="1" showInputMessage="1" showErrorMessage="1" sqref="D295">
      <formula1>"Y,T,Y/T"</formula1>
    </dataValidation>
    <dataValidation type="list" allowBlank="1" showInputMessage="1" showErrorMessage="1" sqref="D352">
      <formula1>"Y,T,Y/T"</formula1>
    </dataValidation>
    <dataValidation type="list" allowBlank="1" showInputMessage="1" showErrorMessage="1" sqref="D250">
      <formula1>"Y,T,Y/T"</formula1>
    </dataValidation>
    <dataValidation type="list" allowBlank="1" showInputMessage="1" showErrorMessage="1" sqref="D322">
      <formula1>"Y,T,Y/T"</formula1>
    </dataValidation>
    <dataValidation type="list" allowBlank="1" showInputMessage="1" showErrorMessage="1" sqref="D312">
      <formula1>"Y,T,Y/T"</formula1>
    </dataValidation>
    <dataValidation type="list" allowBlank="1" showInputMessage="1" showErrorMessage="1" sqref="D285">
      <formula1>"Y,T,Y/T"</formula1>
    </dataValidation>
    <dataValidation type="list" allowBlank="1" showInputMessage="1" showErrorMessage="1" sqref="D245">
      <formula1>"Y,T,Y/T"</formula1>
    </dataValidation>
    <dataValidation type="list" allowBlank="1" showInputMessage="1" showErrorMessage="1" sqref="D300">
      <formula1>"Y,T,Y/T"</formula1>
    </dataValidation>
    <dataValidation type="list" allowBlank="1" showInputMessage="1" showErrorMessage="1" sqref="D265">
      <formula1>"Y,T,Y/T"</formula1>
    </dataValidation>
    <dataValidation type="list" allowBlank="1" showInputMessage="1" showErrorMessage="1" sqref="D275">
      <formula1>"Y,T,Y/T"</formula1>
    </dataValidation>
    <dataValidation type="list" allowBlank="1" showInputMessage="1" showErrorMessage="1" sqref="D235">
      <formula1>"Y,T,Y/T"</formula1>
    </dataValidation>
    <dataValidation type="list" allowBlank="1" showInputMessage="1" showErrorMessage="1" sqref="D290">
      <formula1>"Y,T,Y/T"</formula1>
    </dataValidation>
    <dataValidation type="list" allowBlank="1" showInputMessage="1" showErrorMessage="1" sqref="D317">
      <formula1>"Y,T,Y/T"</formula1>
    </dataValidation>
    <dataValidation type="list" allowBlank="1" showInputMessage="1" showErrorMessage="1" sqref="D372">
      <formula1>"Y,T,Y/T"</formula1>
    </dataValidation>
    <dataValidation type="list" allowBlank="1" showInputMessage="1" showErrorMessage="1" sqref="D407">
      <formula1>"Y,T,Y/T"</formula1>
    </dataValidation>
    <dataValidation type="list" allowBlank="1" showInputMessage="1" showErrorMessage="1" sqref="D337">
      <formula1>"Y,T,Y/T"</formula1>
    </dataValidation>
    <dataValidation type="list" allowBlank="1" showInputMessage="1" showErrorMessage="1" sqref="D397">
      <formula1>"Y,T,Y/T"</formula1>
    </dataValidation>
    <dataValidation type="list" allowBlank="1" showInputMessage="1" showErrorMessage="1" sqref="D377">
      <formula1>"Y,T,Y/T"</formula1>
    </dataValidation>
    <dataValidation type="list" allowBlank="1" showInputMessage="1" showErrorMessage="1" sqref="D387">
      <formula1>"Y,T,Y/T"</formula1>
    </dataValidation>
    <dataValidation type="list" allowBlank="1" showInputMessage="1" showErrorMessage="1" sqref="D51">
      <formula1>"Y,T,Y/T"</formula1>
    </dataValidation>
    <dataValidation type="list" allowBlank="1" showInputMessage="1" showErrorMessage="1" sqref="K108:K207">
      <formula1>"Y,T,Y/T"</formula1>
    </dataValidation>
    <dataValidation type="list" allowBlank="1" showInputMessage="1" showErrorMessage="1" sqref="D91">
      <formula1>"Y,T,Y/T"</formula1>
    </dataValidation>
    <dataValidation type="list" allowBlank="1" showInputMessage="1" showErrorMessage="1" sqref="D81">
      <formula1>"Y,T,Y/T"</formula1>
    </dataValidation>
    <dataValidation type="list" allowBlank="1" showInputMessage="1" showErrorMessage="1" sqref="D76">
      <formula1>"Y,T,Y/T"</formula1>
    </dataValidation>
    <dataValidation type="list" allowBlank="1" showInputMessage="1" showErrorMessage="1" sqref="D71">
      <formula1>"Y,T,Y/T"</formula1>
    </dataValidation>
    <dataValidation type="list" allowBlank="1" showInputMessage="1" showErrorMessage="1" sqref="D101">
      <formula1>"Y,T,Y/T"</formula1>
    </dataValidation>
    <dataValidation type="list" allowBlank="1" showInputMessage="1" showErrorMessage="1" sqref="D21">
      <formula1>"Y,T,Y/T"</formula1>
    </dataValidation>
    <dataValidation type="list" allowBlank="1" showInputMessage="1" showErrorMessage="1" sqref="D138">
      <formula1>"Y,T,Y/T"</formula1>
    </dataValidation>
    <dataValidation type="list" allowBlank="1" showInputMessage="1" showErrorMessage="1" sqref="M108:M207">
      <formula1>"Y,T,Y/T"</formula1>
    </dataValidation>
    <dataValidation type="list" allowBlank="1" showInputMessage="1" showErrorMessage="1" sqref="D61">
      <formula1>"Y,T,Y/T"</formula1>
    </dataValidation>
    <dataValidation type="list" allowBlank="1" showInputMessage="1" showErrorMessage="1" sqref="M210:M309">
      <formula1>"Y,T,Y/T"</formula1>
    </dataValidation>
    <dataValidation type="list" allowBlank="1" showInputMessage="1" showErrorMessage="1" sqref="D163">
      <formula1>"Y,T,Y/T"</formula1>
    </dataValidation>
    <dataValidation type="list" allowBlank="1" showInputMessage="1" showErrorMessage="1" sqref="D220">
      <formula1>"Y,T,Y/T"</formula1>
    </dataValidation>
    <dataValidation type="list" allowBlank="1" showInputMessage="1" showErrorMessage="1" sqref="D183">
      <formula1>"Y,T,Y/T"</formula1>
    </dataValidation>
    <dataValidation type="list" allowBlank="1" showInputMessage="1" showErrorMessage="1" sqref="D193">
      <formula1>"Y,T,Y/T"</formula1>
    </dataValidation>
    <dataValidation type="list" allowBlank="1" showInputMessage="1" showErrorMessage="1" sqref="D327">
      <formula1>"Y,T,Y/T"</formula1>
    </dataValidation>
    <dataValidation type="list" allowBlank="1" showInputMessage="1" showErrorMessage="1" sqref="D382">
      <formula1>"Y,T,Y/T"</formula1>
    </dataValidation>
    <dataValidation type="list" allowBlank="1" showInputMessage="1" showErrorMessage="1" sqref="D347">
      <formula1>"Y,T,Y/T"</formula1>
    </dataValidation>
    <dataValidation type="list" allowBlank="1" showInputMessage="1" showErrorMessage="1" sqref="D357">
      <formula1>"Y,T,Y/T"</formula1>
    </dataValidation>
    <dataValidation type="list" allowBlank="1" showInputMessage="1" showErrorMessage="1" sqref="D143">
      <formula1>"Y,T,Y/T"</formula1>
    </dataValidation>
    <dataValidation type="list" allowBlank="1" showInputMessage="1" showErrorMessage="1" sqref="D198">
      <formula1>"Y,T,Y/T"</formula1>
    </dataValidation>
    <dataValidation type="list" allowBlank="1" showInputMessage="1" showErrorMessage="1" sqref="D305">
      <formula1>"Y,T,Y/T"</formula1>
    </dataValidation>
    <dataValidation type="list" allowBlank="1" showInputMessage="1" showErrorMessage="1" sqref="D362">
      <formula1>"Y,T,Y/T"</formula1>
    </dataValidation>
    <dataValidation type="list" allowBlank="1" showInputMessage="1" showErrorMessage="1" sqref="D118">
      <formula1>"Y,T,Y/T"</formula1>
    </dataValidation>
    <dataValidation type="list" allowBlank="1" showInputMessage="1" showErrorMessage="1" sqref="D178">
      <formula1>"Y,T,Y/T"</formula1>
    </dataValidation>
    <dataValidation type="list" allowBlank="1" showInputMessage="1" showErrorMessage="1" sqref="D255">
      <formula1>"Y,T,Y/T"</formula1>
    </dataValidation>
    <dataValidation type="list" allowBlank="1" showInputMessage="1" showErrorMessage="1" sqref="D342">
      <formula1>"Y,T,Y/T"</formula1>
    </dataValidation>
    <dataValidation type="list" allowBlank="1" showInputMessage="1" showErrorMessage="1" sqref="D113">
      <formula1>"Y,T,Y/T"</formula1>
    </dataValidation>
    <dataValidation type="list" allowBlank="1" showInputMessage="1" showErrorMessage="1" sqref="D158">
      <formula1>"Y,T,Y/T"</formula1>
    </dataValidation>
    <dataValidation type="list" allowBlank="1" showInputMessage="1" showErrorMessage="1" sqref="D133">
      <formula1>"Y,T,Y/T"</formula1>
    </dataValidation>
    <dataValidation type="list" allowBlank="1" showInputMessage="1" showErrorMessage="1" sqref="D123">
      <formula1>"Y,T,Y/T"</formula1>
    </dataValidation>
    <dataValidation type="list" allowBlank="1" showInputMessage="1" showErrorMessage="1" sqref="D108">
      <formula1>"Y,T,Y/T"</formula1>
    </dataValidation>
    <dataValidation type="list" allowBlank="1" showInputMessage="1" showErrorMessage="1" sqref="D225">
      <formula1>"Y,T,Y/T"</formula1>
    </dataValidation>
    <dataValidation type="list" allowBlank="1" showInputMessage="1" showErrorMessage="1" sqref="D280">
      <formula1>"Y,T,Y/T"</formula1>
    </dataValidation>
    <dataValidation type="list" allowBlank="1" showInputMessage="1" showErrorMessage="1" sqref="D128">
      <formula1>"Y,T,Y/T"</formula1>
    </dataValidation>
    <dataValidation type="list" allowBlank="1" showInputMessage="1" showErrorMessage="1" sqref="D188">
      <formula1>"Y,T,Y/T"</formula1>
    </dataValidation>
    <dataValidation type="list" allowBlank="1" showInputMessage="1" showErrorMessage="1" sqref="D168">
      <formula1>"Y,T,Y/T"</formula1>
    </dataValidation>
    <dataValidation type="list" allowBlank="1" showInputMessage="1" showErrorMessage="1" sqref="D240">
      <formula1>"Y,T,Y/T"</formula1>
    </dataValidation>
    <dataValidation type="list" allowBlank="1" showInputMessage="1" showErrorMessage="1" sqref="D230">
      <formula1>"Y,T,Y/T"</formula1>
    </dataValidation>
    <dataValidation type="list" allowBlank="1" showInputMessage="1" showErrorMessage="1" sqref="D203">
      <formula1>"Y,T,Y/T"</formula1>
    </dataValidation>
    <dataValidation type="list" allowBlank="1" showInputMessage="1" showErrorMessage="1" sqref="D86">
      <formula1>"Y,T,Y/T"</formula1>
    </dataValidation>
    <dataValidation type="list" allowBlank="1" showInputMessage="1" showErrorMessage="1" sqref="D148">
      <formula1>"Y,T,Y/T"</formula1>
    </dataValidation>
    <dataValidation type="list" allowBlank="1" showInputMessage="1" showErrorMessage="1" sqref="D173">
      <formula1>"Y,T,Y/T"</formula1>
    </dataValidation>
    <dataValidation type="list" allowBlank="1" showInputMessage="1" showErrorMessage="1" sqref="D260">
      <formula1>"Y,T,Y/T"</formula1>
    </dataValidation>
  </dataValidations>
  <pageMargins left="0.25" right="0.25" top="0.75" bottom="0.75" header="0.3" footer="0.3"/>
  <pageSetup paperSize="9" scale="28"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412"/>
  <sheetViews>
    <sheetView topLeftCell="B1" zoomScale="36" workbookViewId="0">
      <pane ySplit="4" topLeftCell="A374" activePane="bottomLeft" state="frozen"/>
      <selection pane="bottomLeft" activeCell="H412" sqref="H412:L412"/>
    </sheetView>
  </sheetViews>
  <sheetFormatPr defaultColWidth="12.5703125" defaultRowHeight="12.75"/>
  <cols>
    <col min="1" max="1" width="6.42578125" style="517" hidden="1" customWidth="1"/>
    <col min="2" max="2" width="4.5703125" style="587" customWidth="1"/>
    <col min="3" max="3" width="46.5703125" style="517" customWidth="1"/>
    <col min="4" max="4" width="4.140625" style="517" customWidth="1"/>
    <col min="5" max="5" width="14.42578125" style="517" customWidth="1"/>
    <col min="6" max="6" width="4.5703125" style="517" customWidth="1"/>
    <col min="7" max="7" width="47.42578125" style="518" customWidth="1"/>
    <col min="8" max="8" width="26.5703125" style="517" customWidth="1"/>
    <col min="9" max="9" width="4.42578125" style="517" customWidth="1"/>
    <col min="10" max="10" width="16" style="517" customWidth="1"/>
    <col min="11" max="11" width="4.42578125" style="517" customWidth="1"/>
    <col min="12" max="12" width="12.42578125" style="517" customWidth="1"/>
    <col min="13" max="13" width="4.42578125" style="517" customWidth="1"/>
    <col min="14" max="14" width="11.42578125" style="517" customWidth="1"/>
    <col min="15" max="16384" width="12.5703125" style="517"/>
  </cols>
  <sheetData>
    <row r="1" spans="2:14" s="520" customFormat="1" ht="15.75">
      <c r="B1" s="868" t="s">
        <v>33</v>
      </c>
      <c r="C1" s="868"/>
      <c r="D1" s="868"/>
      <c r="E1" s="868"/>
      <c r="F1" s="868"/>
      <c r="G1" s="868"/>
      <c r="H1" s="868"/>
      <c r="I1" s="868"/>
      <c r="J1" s="868"/>
      <c r="K1" s="868"/>
      <c r="L1" s="868"/>
      <c r="M1" s="868"/>
      <c r="N1" s="868"/>
    </row>
    <row r="2" spans="2:14" s="520" customFormat="1" ht="15.75">
      <c r="B2" s="867" t="s">
        <v>690</v>
      </c>
      <c r="C2" s="867"/>
      <c r="D2" s="867"/>
      <c r="E2" s="867"/>
      <c r="F2" s="867"/>
      <c r="G2" s="867"/>
      <c r="H2" s="867"/>
      <c r="I2" s="867"/>
      <c r="J2" s="867"/>
      <c r="K2" s="867"/>
      <c r="L2" s="867"/>
      <c r="M2" s="867"/>
      <c r="N2" s="867"/>
    </row>
    <row r="3" spans="2:14" s="588" customFormat="1" ht="15.75">
      <c r="B3" s="863" t="s">
        <v>23</v>
      </c>
      <c r="C3" s="863" t="s">
        <v>503</v>
      </c>
      <c r="D3" s="869" t="s">
        <v>339</v>
      </c>
      <c r="E3" s="870"/>
      <c r="F3" s="863" t="s">
        <v>23</v>
      </c>
      <c r="G3" s="863" t="s">
        <v>504</v>
      </c>
      <c r="H3" s="863" t="s">
        <v>505</v>
      </c>
      <c r="I3" s="863" t="s">
        <v>506</v>
      </c>
      <c r="J3" s="863"/>
      <c r="K3" s="863"/>
      <c r="L3" s="863"/>
      <c r="M3" s="863"/>
      <c r="N3" s="863"/>
    </row>
    <row r="4" spans="2:14" s="588" customFormat="1" ht="15.75">
      <c r="B4" s="863"/>
      <c r="C4" s="863"/>
      <c r="D4" s="871"/>
      <c r="E4" s="872"/>
      <c r="F4" s="863"/>
      <c r="G4" s="863"/>
      <c r="H4" s="863"/>
      <c r="I4" s="863" t="s">
        <v>4</v>
      </c>
      <c r="J4" s="863"/>
      <c r="K4" s="863" t="s">
        <v>3</v>
      </c>
      <c r="L4" s="863"/>
      <c r="M4" s="863" t="s">
        <v>52</v>
      </c>
      <c r="N4" s="863"/>
    </row>
    <row r="5" spans="2:14" s="520" customFormat="1" ht="15.75">
      <c r="B5" s="864" t="s">
        <v>509</v>
      </c>
      <c r="C5" s="865"/>
      <c r="D5" s="865"/>
      <c r="E5" s="865"/>
      <c r="F5" s="865"/>
      <c r="G5" s="865"/>
      <c r="H5" s="865"/>
      <c r="I5" s="865"/>
      <c r="J5" s="865"/>
      <c r="K5" s="865"/>
      <c r="L5" s="865"/>
      <c r="M5" s="865"/>
      <c r="N5" s="866"/>
    </row>
    <row r="6" spans="2:14" ht="15.75">
      <c r="B6" s="836">
        <v>1</v>
      </c>
      <c r="C6" s="839"/>
      <c r="D6" s="857" t="s">
        <v>26</v>
      </c>
      <c r="E6" s="860" t="str">
        <f>IF(D6="Y",1,IF(D6="T",0,IF(D6="Y/T","Belum diisi","Error")))</f>
        <v>Belum diisi</v>
      </c>
      <c r="F6" s="528">
        <v>1</v>
      </c>
      <c r="G6" s="529"/>
      <c r="H6" s="589" t="str">
        <f t="shared" ref="H6:H69" si="0">IF(OR(J6="Isi Dulu",L6="Isi Dulu",J6="Isi Tujuan",L6="Isi Tujuan"),"Belum Diisi",IF(SUM(J6,L6)=2,1,IF(SUM(J6,L6)=1,0,IF(SUM(J6,L6)=0,0,"Error"))))</f>
        <v>Belum Diisi</v>
      </c>
      <c r="I6" s="590" t="s">
        <v>26</v>
      </c>
      <c r="J6" s="591" t="str">
        <f>IF($D$6="Y/T","Isi Tujuan",IF($E$6=0,0,IF(I6="Y",1,IF(I6="T",0,"Isi Dulu"))))</f>
        <v>Isi Tujuan</v>
      </c>
      <c r="K6" s="590" t="s">
        <v>26</v>
      </c>
      <c r="L6" s="591" t="str">
        <f>IF($D$6="Y/T","Isi Tujuan",IF($E$6=0,0,IF(K6="Y",1,IF(K6="T",0,"Isi Dulu"))))</f>
        <v>Isi Tujuan</v>
      </c>
      <c r="M6" s="848" t="s">
        <v>26</v>
      </c>
      <c r="N6" s="851" t="str">
        <f>IF(M6="Y",1,IF(M6="T",0,IF(M6="Y/T","Belum diisi","Error")))</f>
        <v>Belum diisi</v>
      </c>
    </row>
    <row r="7" spans="2:14" ht="15.75">
      <c r="B7" s="837"/>
      <c r="C7" s="840"/>
      <c r="D7" s="858"/>
      <c r="E7" s="861"/>
      <c r="F7" s="549">
        <v>2</v>
      </c>
      <c r="G7" s="550"/>
      <c r="H7" s="589" t="str">
        <f t="shared" si="0"/>
        <v>Belum Diisi</v>
      </c>
      <c r="I7" s="592" t="s">
        <v>26</v>
      </c>
      <c r="J7" s="593" t="str">
        <f>IF($D$6="Y/T","Isi Tujuan",IF($E$6=0,0,IF(I7="Y",1,IF(I7="T",0,"Isi Dulu"))))</f>
        <v>Isi Tujuan</v>
      </c>
      <c r="K7" s="592" t="s">
        <v>26</v>
      </c>
      <c r="L7" s="593" t="str">
        <f>IF($D$6="Y/T","Isi Tujuan",IF($E$6=0,0,IF(K7="Y",1,IF(K7="T",0,"Isi Dulu"))))</f>
        <v>Isi Tujuan</v>
      </c>
      <c r="M7" s="849"/>
      <c r="N7" s="852"/>
    </row>
    <row r="8" spans="2:14" ht="15.75">
      <c r="B8" s="837"/>
      <c r="C8" s="840"/>
      <c r="D8" s="858"/>
      <c r="E8" s="861"/>
      <c r="F8" s="549">
        <v>3</v>
      </c>
      <c r="G8" s="550"/>
      <c r="H8" s="589" t="str">
        <f t="shared" si="0"/>
        <v>Belum Diisi</v>
      </c>
      <c r="I8" s="592" t="s">
        <v>26</v>
      </c>
      <c r="J8" s="593" t="str">
        <f>IF($D$6="Y/T","Isi Tujuan",IF($E$6=0,0,IF(I8="Y",1,IF(I8="T",0,"Isi Dulu"))))</f>
        <v>Isi Tujuan</v>
      </c>
      <c r="K8" s="592" t="s">
        <v>26</v>
      </c>
      <c r="L8" s="593" t="str">
        <f>IF($D$6="Y/T","Isi Tujuan",IF($E$6=0,0,IF(K8="Y",1,IF(K8="T",0,"Isi Dulu"))))</f>
        <v>Isi Tujuan</v>
      </c>
      <c r="M8" s="849"/>
      <c r="N8" s="852"/>
    </row>
    <row r="9" spans="2:14" ht="15.75">
      <c r="B9" s="837"/>
      <c r="C9" s="840"/>
      <c r="D9" s="858"/>
      <c r="E9" s="861"/>
      <c r="F9" s="549">
        <v>4</v>
      </c>
      <c r="G9" s="550"/>
      <c r="H9" s="589" t="str">
        <f t="shared" si="0"/>
        <v>Belum Diisi</v>
      </c>
      <c r="I9" s="592" t="s">
        <v>26</v>
      </c>
      <c r="J9" s="593" t="str">
        <f>IF($D$6="Y/T","Isi Tujuan",IF($E$6=0,0,IF(I9="Y",1,IF(I9="T",0,"Isi Dulu"))))</f>
        <v>Isi Tujuan</v>
      </c>
      <c r="K9" s="592" t="s">
        <v>26</v>
      </c>
      <c r="L9" s="593" t="str">
        <f>IF($D$6="Y/T","Isi Tujuan",IF($E$6=0,0,IF(K9="Y",1,IF(K9="T",0,"Isi Dulu"))))</f>
        <v>Isi Tujuan</v>
      </c>
      <c r="M9" s="849"/>
      <c r="N9" s="852"/>
    </row>
    <row r="10" spans="2:14" ht="15.75">
      <c r="B10" s="838"/>
      <c r="C10" s="841"/>
      <c r="D10" s="859"/>
      <c r="E10" s="862"/>
      <c r="F10" s="569">
        <v>5</v>
      </c>
      <c r="G10" s="570"/>
      <c r="H10" s="594" t="str">
        <f t="shared" si="0"/>
        <v>Belum Diisi</v>
      </c>
      <c r="I10" s="595" t="s">
        <v>26</v>
      </c>
      <c r="J10" s="596" t="str">
        <f>IF($D$6="Y/T","Isi Tujuan",IF($E$6=0,0,IF(I10="Y",1,IF(I10="T",0,"Isi Dulu"))))</f>
        <v>Isi Tujuan</v>
      </c>
      <c r="K10" s="595" t="s">
        <v>26</v>
      </c>
      <c r="L10" s="596" t="str">
        <f>IF($D$6="Y/T","Isi Tujuan",IF($E$6=0,0,IF(K10="Y",1,IF(K10="T",0,"Isi Dulu"))))</f>
        <v>Isi Tujuan</v>
      </c>
      <c r="M10" s="850"/>
      <c r="N10" s="853"/>
    </row>
    <row r="11" spans="2:14" ht="15.75">
      <c r="B11" s="836">
        <v>2</v>
      </c>
      <c r="C11" s="839"/>
      <c r="D11" s="857" t="s">
        <v>26</v>
      </c>
      <c r="E11" s="860" t="str">
        <f>IF(D11="Y",1,IF(D11="T",0,IF(D11="Y/T","Belum diisi","Error")))</f>
        <v>Belum diisi</v>
      </c>
      <c r="F11" s="528">
        <v>1</v>
      </c>
      <c r="G11" s="529"/>
      <c r="H11" s="597" t="str">
        <f t="shared" si="0"/>
        <v>Belum Diisi</v>
      </c>
      <c r="I11" s="590" t="s">
        <v>26</v>
      </c>
      <c r="J11" s="591" t="str">
        <f>IF($D$11="Y/T","Isi Tujuan",IF($E$11=0,0,IF(I11="Y",1,IF(I11="T",0,"Isi Dulu"))))</f>
        <v>Isi Tujuan</v>
      </c>
      <c r="K11" s="590" t="s">
        <v>26</v>
      </c>
      <c r="L11" s="591" t="str">
        <f>IF($D$11="Y/T","Isi Tujuan",IF($E$11=0,0,IF(K11="Y",1,IF(K11="T",0,"Isi Dulu"))))</f>
        <v>Isi Tujuan</v>
      </c>
      <c r="M11" s="848" t="s">
        <v>26</v>
      </c>
      <c r="N11" s="851" t="str">
        <f>IF(M11="Y",1,IF(M11="T",0,IF(M11="Y/T","Belum diisi","Error")))</f>
        <v>Belum diisi</v>
      </c>
    </row>
    <row r="12" spans="2:14" ht="15.75">
      <c r="B12" s="837"/>
      <c r="C12" s="840"/>
      <c r="D12" s="858"/>
      <c r="E12" s="861"/>
      <c r="F12" s="549">
        <v>2</v>
      </c>
      <c r="G12" s="550"/>
      <c r="H12" s="598" t="str">
        <f t="shared" si="0"/>
        <v>Belum Diisi</v>
      </c>
      <c r="I12" s="592" t="s">
        <v>26</v>
      </c>
      <c r="J12" s="593" t="str">
        <f>IF($D$11="Y/T","Isi Tujuan",IF($E$11=0,0,IF(I12="Y",1,IF(I12="T",0,"Isi Dulu"))))</f>
        <v>Isi Tujuan</v>
      </c>
      <c r="K12" s="592" t="s">
        <v>26</v>
      </c>
      <c r="L12" s="593" t="str">
        <f>IF($D$11="Y/T","Isi Tujuan",IF($E$11=0,0,IF(K12="Y",1,IF(K12="T",0,"Isi Dulu"))))</f>
        <v>Isi Tujuan</v>
      </c>
      <c r="M12" s="849"/>
      <c r="N12" s="852"/>
    </row>
    <row r="13" spans="2:14" ht="15.75">
      <c r="B13" s="837"/>
      <c r="C13" s="840"/>
      <c r="D13" s="858"/>
      <c r="E13" s="861"/>
      <c r="F13" s="549">
        <v>3</v>
      </c>
      <c r="G13" s="550"/>
      <c r="H13" s="598" t="str">
        <f t="shared" si="0"/>
        <v>Belum Diisi</v>
      </c>
      <c r="I13" s="592" t="s">
        <v>26</v>
      </c>
      <c r="J13" s="593" t="str">
        <f>IF($D$11="Y/T","Isi Tujuan",IF($E$11=0,0,IF(I13="Y",1,IF(I13="T",0,"Isi Dulu"))))</f>
        <v>Isi Tujuan</v>
      </c>
      <c r="K13" s="592" t="s">
        <v>26</v>
      </c>
      <c r="L13" s="593" t="str">
        <f>IF($D$11="Y/T","Isi Tujuan",IF($E$11=0,0,IF(K13="Y",1,IF(K13="T",0,"Isi Dulu"))))</f>
        <v>Isi Tujuan</v>
      </c>
      <c r="M13" s="849"/>
      <c r="N13" s="852"/>
    </row>
    <row r="14" spans="2:14" ht="15.75">
      <c r="B14" s="837"/>
      <c r="C14" s="840"/>
      <c r="D14" s="858"/>
      <c r="E14" s="861"/>
      <c r="F14" s="549">
        <v>4</v>
      </c>
      <c r="G14" s="550"/>
      <c r="H14" s="598" t="str">
        <f t="shared" si="0"/>
        <v>Belum Diisi</v>
      </c>
      <c r="I14" s="592" t="s">
        <v>26</v>
      </c>
      <c r="J14" s="593" t="str">
        <f>IF($D$11="Y/T","Isi Tujuan",IF($E$11=0,0,IF(I14="Y",1,IF(I14="T",0,"Isi Dulu"))))</f>
        <v>Isi Tujuan</v>
      </c>
      <c r="K14" s="592" t="s">
        <v>26</v>
      </c>
      <c r="L14" s="593" t="str">
        <f>IF($D$11="Y/T","Isi Tujuan",IF($E$11=0,0,IF(K14="Y",1,IF(K14="T",0,"Isi Dulu"))))</f>
        <v>Isi Tujuan</v>
      </c>
      <c r="M14" s="849"/>
      <c r="N14" s="852"/>
    </row>
    <row r="15" spans="2:14" ht="15.75">
      <c r="B15" s="838"/>
      <c r="C15" s="841"/>
      <c r="D15" s="859"/>
      <c r="E15" s="862"/>
      <c r="F15" s="569">
        <v>5</v>
      </c>
      <c r="G15" s="570"/>
      <c r="H15" s="599" t="str">
        <f t="shared" si="0"/>
        <v>Belum Diisi</v>
      </c>
      <c r="I15" s="595" t="s">
        <v>26</v>
      </c>
      <c r="J15" s="596" t="str">
        <f>IF($D$11="Y/T","Isi Tujuan",IF($E$11=0,0,IF(I15="Y",1,IF(I15="T",0,"Isi Dulu"))))</f>
        <v>Isi Tujuan</v>
      </c>
      <c r="K15" s="595" t="s">
        <v>26</v>
      </c>
      <c r="L15" s="596" t="str">
        <f>IF($D$11="Y/T","Isi Tujuan",IF($E$11=0,0,IF(K15="Y",1,IF(K15="T",0,"Isi Dulu"))))</f>
        <v>Isi Tujuan</v>
      </c>
      <c r="M15" s="850"/>
      <c r="N15" s="853"/>
    </row>
    <row r="16" spans="2:14" ht="15.75">
      <c r="B16" s="836">
        <v>3</v>
      </c>
      <c r="C16" s="839"/>
      <c r="D16" s="857" t="s">
        <v>26</v>
      </c>
      <c r="E16" s="860" t="str">
        <f>IF(D16="Y",1,IF(D16="T",0,IF(D16="Y/T","Belum diisi","Error")))</f>
        <v>Belum diisi</v>
      </c>
      <c r="F16" s="528">
        <v>1</v>
      </c>
      <c r="G16" s="529"/>
      <c r="H16" s="600" t="str">
        <f t="shared" si="0"/>
        <v>Belum Diisi</v>
      </c>
      <c r="I16" s="590" t="s">
        <v>26</v>
      </c>
      <c r="J16" s="591" t="str">
        <f>IF($D$16="Y/T","Isi Tujuan",IF($E$16=0,0,IF(I16="Y",1,IF(I16="T",0,"Isi Dulu"))))</f>
        <v>Isi Tujuan</v>
      </c>
      <c r="K16" s="590" t="s">
        <v>26</v>
      </c>
      <c r="L16" s="591" t="str">
        <f>IF($D$16="Y/T","Isi Tujuan",IF($E$16=0,0,IF(K16="Y",1,IF(K16="T",0,"Isi Dulu"))))</f>
        <v>Isi Tujuan</v>
      </c>
      <c r="M16" s="848" t="s">
        <v>26</v>
      </c>
      <c r="N16" s="851" t="str">
        <f>IF(M16="Y",1,IF(M16="T",0,IF(M16="Y/T","Belum diisi","Error")))</f>
        <v>Belum diisi</v>
      </c>
    </row>
    <row r="17" spans="2:14" ht="15.75">
      <c r="B17" s="837"/>
      <c r="C17" s="840"/>
      <c r="D17" s="858"/>
      <c r="E17" s="861"/>
      <c r="F17" s="549">
        <v>2</v>
      </c>
      <c r="G17" s="550"/>
      <c r="H17" s="598" t="str">
        <f t="shared" si="0"/>
        <v>Belum Diisi</v>
      </c>
      <c r="I17" s="592" t="s">
        <v>26</v>
      </c>
      <c r="J17" s="593" t="str">
        <f>IF($D$16="Y/T","Isi Tujuan",IF($E$16=0,0,IF(I17="Y",1,IF(I17="T",0,"Isi Dulu"))))</f>
        <v>Isi Tujuan</v>
      </c>
      <c r="K17" s="592" t="s">
        <v>26</v>
      </c>
      <c r="L17" s="593" t="str">
        <f>IF($D$16="Y/T","Isi Tujuan",IF($E$16=0,0,IF(K17="Y",1,IF(K17="T",0,"Isi Dulu"))))</f>
        <v>Isi Tujuan</v>
      </c>
      <c r="M17" s="849"/>
      <c r="N17" s="852"/>
    </row>
    <row r="18" spans="2:14" ht="15.75">
      <c r="B18" s="837"/>
      <c r="C18" s="840"/>
      <c r="D18" s="858"/>
      <c r="E18" s="861"/>
      <c r="F18" s="549">
        <v>3</v>
      </c>
      <c r="G18" s="550"/>
      <c r="H18" s="598" t="str">
        <f t="shared" si="0"/>
        <v>Belum Diisi</v>
      </c>
      <c r="I18" s="592" t="s">
        <v>26</v>
      </c>
      <c r="J18" s="593" t="str">
        <f>IF($D$16="Y/T","Isi Tujuan",IF($E$16=0,0,IF(I18="Y",1,IF(I18="T",0,"Isi Dulu"))))</f>
        <v>Isi Tujuan</v>
      </c>
      <c r="K18" s="592" t="s">
        <v>26</v>
      </c>
      <c r="L18" s="593" t="str">
        <f>IF($D$16="Y/T","Isi Tujuan",IF($E$16=0,0,IF(K18="Y",1,IF(K18="T",0,"Isi Dulu"))))</f>
        <v>Isi Tujuan</v>
      </c>
      <c r="M18" s="849"/>
      <c r="N18" s="852"/>
    </row>
    <row r="19" spans="2:14" ht="15.75">
      <c r="B19" s="837"/>
      <c r="C19" s="840"/>
      <c r="D19" s="858"/>
      <c r="E19" s="861"/>
      <c r="F19" s="549">
        <v>4</v>
      </c>
      <c r="G19" s="550"/>
      <c r="H19" s="598" t="str">
        <f t="shared" si="0"/>
        <v>Belum Diisi</v>
      </c>
      <c r="I19" s="592" t="s">
        <v>26</v>
      </c>
      <c r="J19" s="593" t="str">
        <f>IF($D$16="Y/T","Isi Tujuan",IF($E$16=0,0,IF(I19="Y",1,IF(I19="T",0,"Isi Dulu"))))</f>
        <v>Isi Tujuan</v>
      </c>
      <c r="K19" s="592" t="s">
        <v>26</v>
      </c>
      <c r="L19" s="593" t="str">
        <f>IF($D$16="Y/T","Isi Tujuan",IF($E$16=0,0,IF(K19="Y",1,IF(K19="T",0,"Isi Dulu"))))</f>
        <v>Isi Tujuan</v>
      </c>
      <c r="M19" s="849"/>
      <c r="N19" s="852"/>
    </row>
    <row r="20" spans="2:14" ht="15.75">
      <c r="B20" s="838"/>
      <c r="C20" s="841"/>
      <c r="D20" s="859"/>
      <c r="E20" s="862"/>
      <c r="F20" s="569">
        <v>5</v>
      </c>
      <c r="G20" s="570"/>
      <c r="H20" s="599" t="str">
        <f t="shared" si="0"/>
        <v>Belum Diisi</v>
      </c>
      <c r="I20" s="595" t="s">
        <v>26</v>
      </c>
      <c r="J20" s="596" t="str">
        <f>IF($D$16="Y/T","Isi Tujuan",IF($E$16=0,0,IF(I20="Y",1,IF(I20="T",0,"Isi Dulu"))))</f>
        <v>Isi Tujuan</v>
      </c>
      <c r="K20" s="595" t="s">
        <v>26</v>
      </c>
      <c r="L20" s="596" t="str">
        <f>IF($D$16="Y/T","Isi Tujuan",IF($E$16=0,0,IF(K20="Y",1,IF(K20="T",0,"Isi Dulu"))))</f>
        <v>Isi Tujuan</v>
      </c>
      <c r="M20" s="850"/>
      <c r="N20" s="853"/>
    </row>
    <row r="21" spans="2:14" ht="15.75">
      <c r="B21" s="836">
        <v>4</v>
      </c>
      <c r="C21" s="839"/>
      <c r="D21" s="857" t="s">
        <v>26</v>
      </c>
      <c r="E21" s="860" t="str">
        <f>IF(D21="Y",1,IF(D21="T",0,IF(D21="Y/T","Belum diisi","Error")))</f>
        <v>Belum diisi</v>
      </c>
      <c r="F21" s="528">
        <v>1</v>
      </c>
      <c r="G21" s="529"/>
      <c r="H21" s="600" t="str">
        <f t="shared" si="0"/>
        <v>Belum Diisi</v>
      </c>
      <c r="I21" s="590" t="s">
        <v>26</v>
      </c>
      <c r="J21" s="591" t="str">
        <f>IF($D$21="Y/T","Isi Tujuan",IF($E$21=0,0,IF(I21="Y",1,IF(I21="T",0,"Isi Dulu"))))</f>
        <v>Isi Tujuan</v>
      </c>
      <c r="K21" s="590" t="s">
        <v>26</v>
      </c>
      <c r="L21" s="591" t="str">
        <f>IF($D$21="Y/T","Isi Tujuan",IF($E$21=0,0,IF(K21="Y",1,IF(K21="T",0,"Isi Dulu"))))</f>
        <v>Isi Tujuan</v>
      </c>
      <c r="M21" s="848" t="s">
        <v>26</v>
      </c>
      <c r="N21" s="851" t="str">
        <f>IF(M21="Y",1,IF(M21="T",0,IF(M21="Y/T","Belum diisi","Error")))</f>
        <v>Belum diisi</v>
      </c>
    </row>
    <row r="22" spans="2:14" ht="15.75">
      <c r="B22" s="837"/>
      <c r="C22" s="840"/>
      <c r="D22" s="858"/>
      <c r="E22" s="861"/>
      <c r="F22" s="549">
        <v>2</v>
      </c>
      <c r="G22" s="550"/>
      <c r="H22" s="598" t="str">
        <f t="shared" si="0"/>
        <v>Belum Diisi</v>
      </c>
      <c r="I22" s="592" t="s">
        <v>26</v>
      </c>
      <c r="J22" s="593" t="str">
        <f>IF($D$21="Y/T","Isi Tujuan",IF($E$21=0,0,IF(I22="Y",1,IF(I22="T",0,"Isi Dulu"))))</f>
        <v>Isi Tujuan</v>
      </c>
      <c r="K22" s="592" t="s">
        <v>26</v>
      </c>
      <c r="L22" s="593" t="str">
        <f>IF($D$21="Y/T","Isi Tujuan",IF($E$21=0,0,IF(K22="Y",1,IF(K22="T",0,"Isi Dulu"))))</f>
        <v>Isi Tujuan</v>
      </c>
      <c r="M22" s="849"/>
      <c r="N22" s="852"/>
    </row>
    <row r="23" spans="2:14" ht="15.75">
      <c r="B23" s="837"/>
      <c r="C23" s="840"/>
      <c r="D23" s="858"/>
      <c r="E23" s="861"/>
      <c r="F23" s="549">
        <v>3</v>
      </c>
      <c r="G23" s="550"/>
      <c r="H23" s="598" t="str">
        <f t="shared" si="0"/>
        <v>Belum Diisi</v>
      </c>
      <c r="I23" s="592" t="s">
        <v>26</v>
      </c>
      <c r="J23" s="593" t="str">
        <f>IF($D$21="Y/T","Isi Tujuan",IF($E$21=0,0,IF(I23="Y",1,IF(I23="T",0,"Isi Dulu"))))</f>
        <v>Isi Tujuan</v>
      </c>
      <c r="K23" s="592" t="s">
        <v>26</v>
      </c>
      <c r="L23" s="593" t="str">
        <f>IF($D$21="Y/T","Isi Tujuan",IF($E$21=0,0,IF(K23="Y",1,IF(K23="T",0,"Isi Dulu"))))</f>
        <v>Isi Tujuan</v>
      </c>
      <c r="M23" s="849"/>
      <c r="N23" s="852"/>
    </row>
    <row r="24" spans="2:14" ht="15.75">
      <c r="B24" s="837"/>
      <c r="C24" s="840"/>
      <c r="D24" s="858"/>
      <c r="E24" s="861"/>
      <c r="F24" s="549">
        <v>4</v>
      </c>
      <c r="G24" s="550"/>
      <c r="H24" s="598" t="str">
        <f t="shared" si="0"/>
        <v>Belum Diisi</v>
      </c>
      <c r="I24" s="592" t="s">
        <v>26</v>
      </c>
      <c r="J24" s="593" t="str">
        <f>IF($D$21="Y/T","Isi Tujuan",IF($E$21=0,0,IF(I24="Y",1,IF(I24="T",0,"Isi Dulu"))))</f>
        <v>Isi Tujuan</v>
      </c>
      <c r="K24" s="592" t="s">
        <v>26</v>
      </c>
      <c r="L24" s="593" t="str">
        <f>IF($D$21="Y/T","Isi Tujuan",IF($E$21=0,0,IF(K24="Y",1,IF(K24="T",0,"Isi Dulu"))))</f>
        <v>Isi Tujuan</v>
      </c>
      <c r="M24" s="849"/>
      <c r="N24" s="852"/>
    </row>
    <row r="25" spans="2:14" ht="15.75">
      <c r="B25" s="838"/>
      <c r="C25" s="841"/>
      <c r="D25" s="859"/>
      <c r="E25" s="862"/>
      <c r="F25" s="569">
        <v>5</v>
      </c>
      <c r="G25" s="570"/>
      <c r="H25" s="599" t="str">
        <f t="shared" si="0"/>
        <v>Belum Diisi</v>
      </c>
      <c r="I25" s="595" t="s">
        <v>26</v>
      </c>
      <c r="J25" s="596" t="str">
        <f>IF($D$21="Y/T","Isi Tujuan",IF($E$21=0,0,IF(I25="Y",1,IF(I25="T",0,"Isi Dulu"))))</f>
        <v>Isi Tujuan</v>
      </c>
      <c r="K25" s="595" t="s">
        <v>26</v>
      </c>
      <c r="L25" s="596" t="str">
        <f>IF($D$21="Y/T","Isi Tujuan",IF($E$21=0,0,IF(K25="Y",1,IF(K25="T",0,"Isi Dulu"))))</f>
        <v>Isi Tujuan</v>
      </c>
      <c r="M25" s="850"/>
      <c r="N25" s="853"/>
    </row>
    <row r="26" spans="2:14" ht="15.75">
      <c r="B26" s="836">
        <v>5</v>
      </c>
      <c r="C26" s="839"/>
      <c r="D26" s="857" t="s">
        <v>26</v>
      </c>
      <c r="E26" s="860" t="str">
        <f>IF(D26="Y",1,IF(D26="T",0,IF(D26="Y/T","Belum diisi","Error")))</f>
        <v>Belum diisi</v>
      </c>
      <c r="F26" s="528">
        <v>1</v>
      </c>
      <c r="G26" s="529"/>
      <c r="H26" s="600" t="str">
        <f t="shared" si="0"/>
        <v>Belum Diisi</v>
      </c>
      <c r="I26" s="590" t="s">
        <v>26</v>
      </c>
      <c r="J26" s="591" t="str">
        <f>IF($D$26="Y/T","Isi Tujuan",IF($E$26=0,0,IF(I26="Y",1,IF(I26="T",0,"Isi Dulu"))))</f>
        <v>Isi Tujuan</v>
      </c>
      <c r="K26" s="590" t="s">
        <v>26</v>
      </c>
      <c r="L26" s="591" t="str">
        <f>IF($D$26="Y/T","Isi Tujuan",IF($E$26=0,0,IF(K26="Y",1,IF(K26="T",0,"Isi Dulu"))))</f>
        <v>Isi Tujuan</v>
      </c>
      <c r="M26" s="848" t="s">
        <v>26</v>
      </c>
      <c r="N26" s="851" t="str">
        <f>IF(M26="Y",1,IF(M26="T",0,IF(M26="Y/T","Belum diisi","Error")))</f>
        <v>Belum diisi</v>
      </c>
    </row>
    <row r="27" spans="2:14" ht="15.75">
      <c r="B27" s="837"/>
      <c r="C27" s="840"/>
      <c r="D27" s="858"/>
      <c r="E27" s="861"/>
      <c r="F27" s="549">
        <v>2</v>
      </c>
      <c r="G27" s="550"/>
      <c r="H27" s="598" t="str">
        <f t="shared" si="0"/>
        <v>Belum Diisi</v>
      </c>
      <c r="I27" s="592" t="s">
        <v>26</v>
      </c>
      <c r="J27" s="593" t="str">
        <f>IF($D$26="Y/T","Isi Tujuan",IF($E$26=0,0,IF(I27="Y",1,IF(I27="T",0,"Isi Dulu"))))</f>
        <v>Isi Tujuan</v>
      </c>
      <c r="K27" s="592" t="s">
        <v>26</v>
      </c>
      <c r="L27" s="593" t="str">
        <f>IF($D$26="Y/T","Isi Tujuan",IF($E$26=0,0,IF(K27="Y",1,IF(K27="T",0,"Isi Dulu"))))</f>
        <v>Isi Tujuan</v>
      </c>
      <c r="M27" s="849"/>
      <c r="N27" s="852"/>
    </row>
    <row r="28" spans="2:14" ht="15.75">
      <c r="B28" s="837"/>
      <c r="C28" s="840"/>
      <c r="D28" s="858"/>
      <c r="E28" s="861"/>
      <c r="F28" s="549">
        <v>3</v>
      </c>
      <c r="G28" s="550"/>
      <c r="H28" s="598" t="str">
        <f t="shared" si="0"/>
        <v>Belum Diisi</v>
      </c>
      <c r="I28" s="592" t="s">
        <v>26</v>
      </c>
      <c r="J28" s="593" t="str">
        <f>IF($D$26="Y/T","Isi Tujuan",IF($E$26=0,0,IF(I28="Y",1,IF(I28="T",0,"Isi Dulu"))))</f>
        <v>Isi Tujuan</v>
      </c>
      <c r="K28" s="592" t="s">
        <v>26</v>
      </c>
      <c r="L28" s="593" t="str">
        <f>IF($D$26="Y/T","Isi Tujuan",IF($E$26=0,0,IF(K28="Y",1,IF(K28="T",0,"Isi Dulu"))))</f>
        <v>Isi Tujuan</v>
      </c>
      <c r="M28" s="849"/>
      <c r="N28" s="852"/>
    </row>
    <row r="29" spans="2:14" ht="15.75">
      <c r="B29" s="837"/>
      <c r="C29" s="840"/>
      <c r="D29" s="858"/>
      <c r="E29" s="861"/>
      <c r="F29" s="549">
        <v>4</v>
      </c>
      <c r="G29" s="550"/>
      <c r="H29" s="598" t="str">
        <f t="shared" si="0"/>
        <v>Belum Diisi</v>
      </c>
      <c r="I29" s="592" t="s">
        <v>26</v>
      </c>
      <c r="J29" s="593" t="str">
        <f>IF($D$26="Y/T","Isi Tujuan",IF($E$26=0,0,IF(I29="Y",1,IF(I29="T",0,"Isi Dulu"))))</f>
        <v>Isi Tujuan</v>
      </c>
      <c r="K29" s="592" t="s">
        <v>26</v>
      </c>
      <c r="L29" s="593" t="str">
        <f>IF($D$26="Y/T","Isi Tujuan",IF($E$26=0,0,IF(K29="Y",1,IF(K29="T",0,"Isi Dulu"))))</f>
        <v>Isi Tujuan</v>
      </c>
      <c r="M29" s="849"/>
      <c r="N29" s="852"/>
    </row>
    <row r="30" spans="2:14" ht="15.75">
      <c r="B30" s="838"/>
      <c r="C30" s="841"/>
      <c r="D30" s="859"/>
      <c r="E30" s="862"/>
      <c r="F30" s="569">
        <v>5</v>
      </c>
      <c r="G30" s="570"/>
      <c r="H30" s="599" t="str">
        <f t="shared" si="0"/>
        <v>Belum Diisi</v>
      </c>
      <c r="I30" s="595" t="s">
        <v>26</v>
      </c>
      <c r="J30" s="596" t="str">
        <f>IF($D$26="Y/T","Isi Tujuan",IF($E$26=0,0,IF(I30="Y",1,IF(I30="T",0,"Isi Dulu"))))</f>
        <v>Isi Tujuan</v>
      </c>
      <c r="K30" s="595" t="s">
        <v>26</v>
      </c>
      <c r="L30" s="596" t="str">
        <f>IF($D$26="Y/T","Isi Tujuan",IF($E$26=0,0,IF(K30="Y",1,IF(K30="T",0,"Isi Dulu"))))</f>
        <v>Isi Tujuan</v>
      </c>
      <c r="M30" s="850"/>
      <c r="N30" s="853"/>
    </row>
    <row r="31" spans="2:14" ht="15.75">
      <c r="B31" s="836">
        <v>6</v>
      </c>
      <c r="C31" s="839"/>
      <c r="D31" s="857" t="s">
        <v>26</v>
      </c>
      <c r="E31" s="860" t="str">
        <f>IF(D31="Y",1,IF(D31="T",0,IF(D31="Y/T","Belum diisi","Error")))</f>
        <v>Belum diisi</v>
      </c>
      <c r="F31" s="528">
        <v>1</v>
      </c>
      <c r="G31" s="529"/>
      <c r="H31" s="600" t="str">
        <f t="shared" si="0"/>
        <v>Belum Diisi</v>
      </c>
      <c r="I31" s="590" t="s">
        <v>26</v>
      </c>
      <c r="J31" s="591" t="str">
        <f>IF($D$31="Y/T","Isi Tujuan",IF($E$31=0,0,IF(I31="Y",1,IF(I31="T",0,"Isi Dulu"))))</f>
        <v>Isi Tujuan</v>
      </c>
      <c r="K31" s="590" t="s">
        <v>26</v>
      </c>
      <c r="L31" s="591" t="str">
        <f>IF($D$31="Y/T","Isi Tujuan",IF($E$31=0,0,IF(K31="Y",1,IF(K31="T",0,"Isi Dulu"))))</f>
        <v>Isi Tujuan</v>
      </c>
      <c r="M31" s="848" t="s">
        <v>26</v>
      </c>
      <c r="N31" s="851" t="str">
        <f>IF(M31="Y",1,IF(M31="T",0,IF(M31="Y/T","Belum diisi","Error")))</f>
        <v>Belum diisi</v>
      </c>
    </row>
    <row r="32" spans="2:14" ht="15.75">
      <c r="B32" s="837"/>
      <c r="C32" s="840"/>
      <c r="D32" s="858"/>
      <c r="E32" s="861"/>
      <c r="F32" s="549">
        <v>2</v>
      </c>
      <c r="G32" s="550"/>
      <c r="H32" s="598" t="str">
        <f t="shared" si="0"/>
        <v>Belum Diisi</v>
      </c>
      <c r="I32" s="592" t="s">
        <v>26</v>
      </c>
      <c r="J32" s="593" t="str">
        <f>IF($D$31="Y/T","Isi Tujuan",IF($E$31=0,0,IF(I32="Y",1,IF(I32="T",0,"Isi Dulu"))))</f>
        <v>Isi Tujuan</v>
      </c>
      <c r="K32" s="592" t="s">
        <v>26</v>
      </c>
      <c r="L32" s="593" t="str">
        <f>IF($D$31="Y/T","Isi Tujuan",IF($E$31=0,0,IF(K32="Y",1,IF(K32="T",0,"Isi Dulu"))))</f>
        <v>Isi Tujuan</v>
      </c>
      <c r="M32" s="849"/>
      <c r="N32" s="852"/>
    </row>
    <row r="33" spans="2:14" ht="15.75">
      <c r="B33" s="837"/>
      <c r="C33" s="840"/>
      <c r="D33" s="858"/>
      <c r="E33" s="861"/>
      <c r="F33" s="549">
        <v>3</v>
      </c>
      <c r="G33" s="550"/>
      <c r="H33" s="598" t="str">
        <f t="shared" si="0"/>
        <v>Belum Diisi</v>
      </c>
      <c r="I33" s="592" t="s">
        <v>26</v>
      </c>
      <c r="J33" s="593" t="str">
        <f>IF($D$31="Y/T","Isi Tujuan",IF($E$31=0,0,IF(I33="Y",1,IF(I33="T",0,"Isi Dulu"))))</f>
        <v>Isi Tujuan</v>
      </c>
      <c r="K33" s="592" t="s">
        <v>26</v>
      </c>
      <c r="L33" s="593" t="str">
        <f>IF($D$31="Y/T","Isi Tujuan",IF($E$31=0,0,IF(K33="Y",1,IF(K33="T",0,"Isi Dulu"))))</f>
        <v>Isi Tujuan</v>
      </c>
      <c r="M33" s="849"/>
      <c r="N33" s="852"/>
    </row>
    <row r="34" spans="2:14" ht="15.75">
      <c r="B34" s="837"/>
      <c r="C34" s="840"/>
      <c r="D34" s="858"/>
      <c r="E34" s="861"/>
      <c r="F34" s="549">
        <v>4</v>
      </c>
      <c r="G34" s="550"/>
      <c r="H34" s="598" t="str">
        <f t="shared" si="0"/>
        <v>Belum Diisi</v>
      </c>
      <c r="I34" s="592" t="s">
        <v>26</v>
      </c>
      <c r="J34" s="593" t="str">
        <f>IF($D$31="Y/T","Isi Tujuan",IF($E$31=0,0,IF(I34="Y",1,IF(I34="T",0,"Isi Dulu"))))</f>
        <v>Isi Tujuan</v>
      </c>
      <c r="K34" s="592" t="s">
        <v>26</v>
      </c>
      <c r="L34" s="593" t="str">
        <f>IF($D$31="Y/T","Isi Tujuan",IF($E$31=0,0,IF(K34="Y",1,IF(K34="T",0,"Isi Dulu"))))</f>
        <v>Isi Tujuan</v>
      </c>
      <c r="M34" s="849"/>
      <c r="N34" s="852"/>
    </row>
    <row r="35" spans="2:14" ht="15.75">
      <c r="B35" s="838"/>
      <c r="C35" s="841"/>
      <c r="D35" s="859"/>
      <c r="E35" s="862"/>
      <c r="F35" s="569">
        <v>5</v>
      </c>
      <c r="G35" s="570"/>
      <c r="H35" s="599" t="str">
        <f t="shared" si="0"/>
        <v>Belum Diisi</v>
      </c>
      <c r="I35" s="595" t="s">
        <v>26</v>
      </c>
      <c r="J35" s="596" t="str">
        <f>IF($D$31="Y/T","Isi Tujuan",IF($E$31=0,0,IF(I35="Y",1,IF(I35="T",0,"Isi Dulu"))))</f>
        <v>Isi Tujuan</v>
      </c>
      <c r="K35" s="595" t="s">
        <v>26</v>
      </c>
      <c r="L35" s="596" t="str">
        <f>IF($D$31="Y/T","Isi Tujuan",IF($E$31=0,0,IF(K35="Y",1,IF(K35="T",0,"Isi Dulu"))))</f>
        <v>Isi Tujuan</v>
      </c>
      <c r="M35" s="850"/>
      <c r="N35" s="853"/>
    </row>
    <row r="36" spans="2:14" ht="15.75">
      <c r="B36" s="836">
        <v>7</v>
      </c>
      <c r="C36" s="839"/>
      <c r="D36" s="857" t="s">
        <v>26</v>
      </c>
      <c r="E36" s="860" t="str">
        <f>IF(D36="Y",1,IF(D36="T",0,IF(D36="Y/T","Belum diisi","Error")))</f>
        <v>Belum diisi</v>
      </c>
      <c r="F36" s="528">
        <v>1</v>
      </c>
      <c r="G36" s="529"/>
      <c r="H36" s="600" t="str">
        <f t="shared" si="0"/>
        <v>Belum Diisi</v>
      </c>
      <c r="I36" s="590" t="s">
        <v>26</v>
      </c>
      <c r="J36" s="591" t="str">
        <f>IF($D$36="Y/T","Isi Tujuan",IF($E$36=0,0,IF(I36="Y",1,IF(I36="T",0,"Isi Dulu"))))</f>
        <v>Isi Tujuan</v>
      </c>
      <c r="K36" s="590" t="s">
        <v>26</v>
      </c>
      <c r="L36" s="591" t="str">
        <f>IF($D$36="Y/T","Isi Tujuan",IF($E$36=0,0,IF(K36="Y",1,IF(K36="T",0,"Isi Dulu"))))</f>
        <v>Isi Tujuan</v>
      </c>
      <c r="M36" s="848" t="s">
        <v>26</v>
      </c>
      <c r="N36" s="851" t="str">
        <f>IF(M36="Y",1,IF(M36="T",0,IF(M36="Y/T","Belum diisi","Error")))</f>
        <v>Belum diisi</v>
      </c>
    </row>
    <row r="37" spans="2:14" ht="15.75">
      <c r="B37" s="837"/>
      <c r="C37" s="840"/>
      <c r="D37" s="858"/>
      <c r="E37" s="861"/>
      <c r="F37" s="549">
        <v>2</v>
      </c>
      <c r="G37" s="550"/>
      <c r="H37" s="598" t="str">
        <f t="shared" si="0"/>
        <v>Belum Diisi</v>
      </c>
      <c r="I37" s="592" t="s">
        <v>26</v>
      </c>
      <c r="J37" s="593" t="str">
        <f>IF($D$36="Y/T","Isi Tujuan",IF($E$36=0,0,IF(I37="Y",1,IF(I37="T",0,"Isi Dulu"))))</f>
        <v>Isi Tujuan</v>
      </c>
      <c r="K37" s="592" t="s">
        <v>26</v>
      </c>
      <c r="L37" s="593" t="str">
        <f>IF($D$36="Y/T","Isi Tujuan",IF($E$36=0,0,IF(K37="Y",1,IF(K37="T",0,"Isi Dulu"))))</f>
        <v>Isi Tujuan</v>
      </c>
      <c r="M37" s="849"/>
      <c r="N37" s="852"/>
    </row>
    <row r="38" spans="2:14" ht="15.75">
      <c r="B38" s="837"/>
      <c r="C38" s="840"/>
      <c r="D38" s="858"/>
      <c r="E38" s="861"/>
      <c r="F38" s="549">
        <v>3</v>
      </c>
      <c r="G38" s="550"/>
      <c r="H38" s="598" t="str">
        <f t="shared" si="0"/>
        <v>Belum Diisi</v>
      </c>
      <c r="I38" s="592" t="s">
        <v>26</v>
      </c>
      <c r="J38" s="593" t="str">
        <f>IF($D$36="Y/T","Isi Tujuan",IF($E$36=0,0,IF(I38="Y",1,IF(I38="T",0,"Isi Dulu"))))</f>
        <v>Isi Tujuan</v>
      </c>
      <c r="K38" s="592" t="s">
        <v>26</v>
      </c>
      <c r="L38" s="593" t="str">
        <f>IF($D$36="Y/T","Isi Tujuan",IF($E$36=0,0,IF(K38="Y",1,IF(K38="T",0,"Isi Dulu"))))</f>
        <v>Isi Tujuan</v>
      </c>
      <c r="M38" s="849"/>
      <c r="N38" s="852"/>
    </row>
    <row r="39" spans="2:14" ht="15.75">
      <c r="B39" s="837"/>
      <c r="C39" s="840"/>
      <c r="D39" s="858"/>
      <c r="E39" s="861"/>
      <c r="F39" s="549">
        <v>4</v>
      </c>
      <c r="G39" s="550"/>
      <c r="H39" s="598" t="str">
        <f t="shared" si="0"/>
        <v>Belum Diisi</v>
      </c>
      <c r="I39" s="592" t="s">
        <v>26</v>
      </c>
      <c r="J39" s="593" t="str">
        <f>IF($D$36="Y/T","Isi Tujuan",IF($E$36=0,0,IF(I39="Y",1,IF(I39="T",0,"Isi Dulu"))))</f>
        <v>Isi Tujuan</v>
      </c>
      <c r="K39" s="592" t="s">
        <v>26</v>
      </c>
      <c r="L39" s="593" t="str">
        <f>IF($D$36="Y/T","Isi Tujuan",IF($E$36=0,0,IF(K39="Y",1,IF(K39="T",0,"Isi Dulu"))))</f>
        <v>Isi Tujuan</v>
      </c>
      <c r="M39" s="849"/>
      <c r="N39" s="852"/>
    </row>
    <row r="40" spans="2:14" ht="15.75">
      <c r="B40" s="838"/>
      <c r="C40" s="841"/>
      <c r="D40" s="859"/>
      <c r="E40" s="862"/>
      <c r="F40" s="569">
        <v>5</v>
      </c>
      <c r="G40" s="570"/>
      <c r="H40" s="599" t="str">
        <f t="shared" si="0"/>
        <v>Belum Diisi</v>
      </c>
      <c r="I40" s="595" t="s">
        <v>26</v>
      </c>
      <c r="J40" s="596" t="str">
        <f>IF($D$36="Y/T","Isi Tujuan",IF($E$36=0,0,IF(I40="Y",1,IF(I40="T",0,"Isi Dulu"))))</f>
        <v>Isi Tujuan</v>
      </c>
      <c r="K40" s="595" t="s">
        <v>26</v>
      </c>
      <c r="L40" s="596" t="str">
        <f>IF($D$36="Y/T","Isi Tujuan",IF($E$36=0,0,IF(K40="Y",1,IF(K40="T",0,"Isi Dulu"))))</f>
        <v>Isi Tujuan</v>
      </c>
      <c r="M40" s="850"/>
      <c r="N40" s="853"/>
    </row>
    <row r="41" spans="2:14" ht="15.75">
      <c r="B41" s="836">
        <v>8</v>
      </c>
      <c r="C41" s="839"/>
      <c r="D41" s="857" t="s">
        <v>26</v>
      </c>
      <c r="E41" s="860" t="str">
        <f>IF(D41="Y",1,IF(D41="T",0,IF(D41="Y/T","Belum diisi","Error")))</f>
        <v>Belum diisi</v>
      </c>
      <c r="F41" s="528">
        <v>1</v>
      </c>
      <c r="G41" s="529"/>
      <c r="H41" s="600" t="str">
        <f t="shared" si="0"/>
        <v>Belum Diisi</v>
      </c>
      <c r="I41" s="590" t="s">
        <v>26</v>
      </c>
      <c r="J41" s="591" t="str">
        <f>IF($D$41="Y/T","Isi Tujuan",IF($E$41=0,0,IF(I41="Y",1,IF(I41="T",0,"Isi Dulu"))))</f>
        <v>Isi Tujuan</v>
      </c>
      <c r="K41" s="590" t="s">
        <v>26</v>
      </c>
      <c r="L41" s="591" t="str">
        <f>IF($D$41="Y/T","Isi Tujuan",IF($E$41=0,0,IF(K41="Y",1,IF(K41="T",0,"Isi Dulu"))))</f>
        <v>Isi Tujuan</v>
      </c>
      <c r="M41" s="848" t="s">
        <v>26</v>
      </c>
      <c r="N41" s="851" t="str">
        <f>IF(M41="Y",1,IF(M41="T",0,IF(M41="Y/T","Belum diisi","Error")))</f>
        <v>Belum diisi</v>
      </c>
    </row>
    <row r="42" spans="2:14" ht="15.75">
      <c r="B42" s="837"/>
      <c r="C42" s="840"/>
      <c r="D42" s="858"/>
      <c r="E42" s="861"/>
      <c r="F42" s="549">
        <v>2</v>
      </c>
      <c r="G42" s="550"/>
      <c r="H42" s="598" t="str">
        <f t="shared" si="0"/>
        <v>Belum Diisi</v>
      </c>
      <c r="I42" s="592" t="s">
        <v>26</v>
      </c>
      <c r="J42" s="593" t="str">
        <f>IF($D$41="Y/T","Isi Tujuan",IF($E$41=0,0,IF(I42="Y",1,IF(I42="T",0,"Isi Dulu"))))</f>
        <v>Isi Tujuan</v>
      </c>
      <c r="K42" s="592" t="s">
        <v>26</v>
      </c>
      <c r="L42" s="593" t="str">
        <f>IF($D$41="Y/T","Isi Tujuan",IF($E$41=0,0,IF(K42="Y",1,IF(K42="T",0,"Isi Dulu"))))</f>
        <v>Isi Tujuan</v>
      </c>
      <c r="M42" s="849"/>
      <c r="N42" s="852"/>
    </row>
    <row r="43" spans="2:14" ht="15.75">
      <c r="B43" s="837"/>
      <c r="C43" s="840"/>
      <c r="D43" s="858"/>
      <c r="E43" s="861"/>
      <c r="F43" s="549">
        <v>3</v>
      </c>
      <c r="G43" s="550"/>
      <c r="H43" s="598" t="str">
        <f t="shared" si="0"/>
        <v>Belum Diisi</v>
      </c>
      <c r="I43" s="592" t="s">
        <v>26</v>
      </c>
      <c r="J43" s="593" t="str">
        <f>IF($D$41="Y/T","Isi Tujuan",IF($E$41=0,0,IF(I43="Y",1,IF(I43="T",0,"Isi Dulu"))))</f>
        <v>Isi Tujuan</v>
      </c>
      <c r="K43" s="592" t="s">
        <v>26</v>
      </c>
      <c r="L43" s="593" t="str">
        <f>IF($D$41="Y/T","Isi Tujuan",IF($E$41=0,0,IF(K43="Y",1,IF(K43="T",0,"Isi Dulu"))))</f>
        <v>Isi Tujuan</v>
      </c>
      <c r="M43" s="849"/>
      <c r="N43" s="852"/>
    </row>
    <row r="44" spans="2:14" ht="15.75">
      <c r="B44" s="837"/>
      <c r="C44" s="840"/>
      <c r="D44" s="858"/>
      <c r="E44" s="861"/>
      <c r="F44" s="549">
        <v>4</v>
      </c>
      <c r="G44" s="550"/>
      <c r="H44" s="598" t="str">
        <f t="shared" si="0"/>
        <v>Belum Diisi</v>
      </c>
      <c r="I44" s="592" t="s">
        <v>26</v>
      </c>
      <c r="J44" s="593" t="str">
        <f>IF($D$41="Y/T","Isi Tujuan",IF($E$41=0,0,IF(I44="Y",1,IF(I44="T",0,"Isi Dulu"))))</f>
        <v>Isi Tujuan</v>
      </c>
      <c r="K44" s="592" t="s">
        <v>26</v>
      </c>
      <c r="L44" s="593" t="str">
        <f>IF($D$41="Y/T","Isi Tujuan",IF($E$41=0,0,IF(K44="Y",1,IF(K44="T",0,"Isi Dulu"))))</f>
        <v>Isi Tujuan</v>
      </c>
      <c r="M44" s="849"/>
      <c r="N44" s="852"/>
    </row>
    <row r="45" spans="2:14" ht="15.75">
      <c r="B45" s="838"/>
      <c r="C45" s="841"/>
      <c r="D45" s="859"/>
      <c r="E45" s="862"/>
      <c r="F45" s="569">
        <v>5</v>
      </c>
      <c r="G45" s="570"/>
      <c r="H45" s="599" t="str">
        <f t="shared" si="0"/>
        <v>Belum Diisi</v>
      </c>
      <c r="I45" s="595" t="s">
        <v>26</v>
      </c>
      <c r="J45" s="596" t="str">
        <f>IF($D$41="Y/T","Isi Tujuan",IF($E$41=0,0,IF(I45="Y",1,IF(I45="T",0,"Isi Dulu"))))</f>
        <v>Isi Tujuan</v>
      </c>
      <c r="K45" s="595" t="s">
        <v>26</v>
      </c>
      <c r="L45" s="596" t="str">
        <f>IF($D$41="Y/T","Isi Tujuan",IF($E$41=0,0,IF(K45="Y",1,IF(K45="T",0,"Isi Dulu"))))</f>
        <v>Isi Tujuan</v>
      </c>
      <c r="M45" s="850"/>
      <c r="N45" s="853"/>
    </row>
    <row r="46" spans="2:14" ht="15.75">
      <c r="B46" s="836">
        <v>9</v>
      </c>
      <c r="C46" s="839"/>
      <c r="D46" s="857" t="s">
        <v>26</v>
      </c>
      <c r="E46" s="860" t="str">
        <f>IF(D46="Y",1,IF(D46="T",0,IF(D46="Y/T","Belum diisi","Error")))</f>
        <v>Belum diisi</v>
      </c>
      <c r="F46" s="528">
        <v>1</v>
      </c>
      <c r="G46" s="529"/>
      <c r="H46" s="600" t="str">
        <f t="shared" si="0"/>
        <v>Belum Diisi</v>
      </c>
      <c r="I46" s="590" t="s">
        <v>26</v>
      </c>
      <c r="J46" s="591" t="str">
        <f>IF($D$46="Y/T","Isi Tujuan",IF($E$46=0,0,IF(I46="Y",1,IF(I46="T",0,"Isi Dulu"))))</f>
        <v>Isi Tujuan</v>
      </c>
      <c r="K46" s="590" t="s">
        <v>26</v>
      </c>
      <c r="L46" s="591" t="str">
        <f>IF($D$46="Y/T","Isi Tujuan",IF($E$46=0,0,IF(K46="Y",1,IF(K46="T",0,"Isi Dulu"))))</f>
        <v>Isi Tujuan</v>
      </c>
      <c r="M46" s="848" t="s">
        <v>26</v>
      </c>
      <c r="N46" s="851" t="str">
        <f>IF(M46="Y",1,IF(M46="T",0,IF(M46="Y/T","Belum diisi","Error")))</f>
        <v>Belum diisi</v>
      </c>
    </row>
    <row r="47" spans="2:14" ht="15.75">
      <c r="B47" s="837"/>
      <c r="C47" s="840"/>
      <c r="D47" s="858"/>
      <c r="E47" s="861"/>
      <c r="F47" s="549">
        <v>2</v>
      </c>
      <c r="G47" s="550"/>
      <c r="H47" s="598" t="str">
        <f t="shared" si="0"/>
        <v>Belum Diisi</v>
      </c>
      <c r="I47" s="592" t="s">
        <v>26</v>
      </c>
      <c r="J47" s="593" t="str">
        <f>IF($D$46="Y/T","Isi Tujuan",IF($E$46=0,0,IF(I47="Y",1,IF(I47="T",0,"Isi Dulu"))))</f>
        <v>Isi Tujuan</v>
      </c>
      <c r="K47" s="592" t="s">
        <v>26</v>
      </c>
      <c r="L47" s="593" t="str">
        <f>IF($D$46="Y/T","Isi Tujuan",IF($E$46=0,0,IF(K47="Y",1,IF(K47="T",0,"Isi Dulu"))))</f>
        <v>Isi Tujuan</v>
      </c>
      <c r="M47" s="849"/>
      <c r="N47" s="852"/>
    </row>
    <row r="48" spans="2:14" ht="15.75">
      <c r="B48" s="837"/>
      <c r="C48" s="840"/>
      <c r="D48" s="858"/>
      <c r="E48" s="861"/>
      <c r="F48" s="549">
        <v>3</v>
      </c>
      <c r="G48" s="550"/>
      <c r="H48" s="598" t="str">
        <f t="shared" si="0"/>
        <v>Belum Diisi</v>
      </c>
      <c r="I48" s="592" t="s">
        <v>26</v>
      </c>
      <c r="J48" s="593" t="str">
        <f>IF($D$46="Y/T","Isi Tujuan",IF($E$46=0,0,IF(I48="Y",1,IF(I48="T",0,"Isi Dulu"))))</f>
        <v>Isi Tujuan</v>
      </c>
      <c r="K48" s="592" t="s">
        <v>26</v>
      </c>
      <c r="L48" s="593" t="str">
        <f>IF($D$46="Y/T","Isi Tujuan",IF($E$46=0,0,IF(K48="Y",1,IF(K48="T",0,"Isi Dulu"))))</f>
        <v>Isi Tujuan</v>
      </c>
      <c r="M48" s="849"/>
      <c r="N48" s="852"/>
    </row>
    <row r="49" spans="2:14" ht="15.75">
      <c r="B49" s="837"/>
      <c r="C49" s="840"/>
      <c r="D49" s="858"/>
      <c r="E49" s="861"/>
      <c r="F49" s="549">
        <v>4</v>
      </c>
      <c r="G49" s="550"/>
      <c r="H49" s="598" t="str">
        <f t="shared" si="0"/>
        <v>Belum Diisi</v>
      </c>
      <c r="I49" s="592" t="s">
        <v>26</v>
      </c>
      <c r="J49" s="593" t="str">
        <f>IF($D$46="Y/T","Isi Tujuan",IF($E$46=0,0,IF(I49="Y",1,IF(I49="T",0,"Isi Dulu"))))</f>
        <v>Isi Tujuan</v>
      </c>
      <c r="K49" s="592" t="s">
        <v>26</v>
      </c>
      <c r="L49" s="593" t="str">
        <f>IF($D$46="Y/T","Isi Tujuan",IF($E$46=0,0,IF(K49="Y",1,IF(K49="T",0,"Isi Dulu"))))</f>
        <v>Isi Tujuan</v>
      </c>
      <c r="M49" s="849"/>
      <c r="N49" s="852"/>
    </row>
    <row r="50" spans="2:14" ht="15.75">
      <c r="B50" s="838"/>
      <c r="C50" s="841"/>
      <c r="D50" s="859"/>
      <c r="E50" s="862"/>
      <c r="F50" s="569">
        <v>5</v>
      </c>
      <c r="G50" s="570"/>
      <c r="H50" s="599" t="str">
        <f t="shared" si="0"/>
        <v>Belum Diisi</v>
      </c>
      <c r="I50" s="595" t="s">
        <v>26</v>
      </c>
      <c r="J50" s="596" t="str">
        <f>IF($D$46="Y/T","Isi Tujuan",IF($E$46=0,0,IF(I50="Y",1,IF(I50="T",0,"Isi Dulu"))))</f>
        <v>Isi Tujuan</v>
      </c>
      <c r="K50" s="595" t="s">
        <v>26</v>
      </c>
      <c r="L50" s="596" t="str">
        <f>IF($D$46="Y/T","Isi Tujuan",IF($E$46=0,0,IF(K50="Y",1,IF(K50="T",0,"Isi Dulu"))))</f>
        <v>Isi Tujuan</v>
      </c>
      <c r="M50" s="850"/>
      <c r="N50" s="853"/>
    </row>
    <row r="51" spans="2:14" ht="15.75">
      <c r="B51" s="836">
        <v>10</v>
      </c>
      <c r="C51" s="839"/>
      <c r="D51" s="857" t="s">
        <v>26</v>
      </c>
      <c r="E51" s="860" t="str">
        <f>IF(D51="Y",1,IF(D51="T",0,IF(D51="Y/T","Belum diisi","Error")))</f>
        <v>Belum diisi</v>
      </c>
      <c r="F51" s="528">
        <v>1</v>
      </c>
      <c r="G51" s="529"/>
      <c r="H51" s="600" t="str">
        <f t="shared" si="0"/>
        <v>Belum Diisi</v>
      </c>
      <c r="I51" s="590" t="s">
        <v>26</v>
      </c>
      <c r="J51" s="591" t="str">
        <f>IF($D$51="Y/T","Isi Tujuan",IF($E$51=0,0,IF(I51="Y",1,IF(I51="T",0,"Isi Dulu"))))</f>
        <v>Isi Tujuan</v>
      </c>
      <c r="K51" s="590" t="s">
        <v>26</v>
      </c>
      <c r="L51" s="591" t="str">
        <f>IF($D$51="Y/T","Isi Tujuan",IF($E$51=0,0,IF(K51="Y",1,IF(K51="T",0,"Isi Dulu"))))</f>
        <v>Isi Tujuan</v>
      </c>
      <c r="M51" s="848" t="s">
        <v>26</v>
      </c>
      <c r="N51" s="851" t="str">
        <f>IF(M51="Y",1,IF(M51="T",0,IF(M51="Y/T","Belum diisi","Error")))</f>
        <v>Belum diisi</v>
      </c>
    </row>
    <row r="52" spans="2:14" ht="15.75">
      <c r="B52" s="837"/>
      <c r="C52" s="840"/>
      <c r="D52" s="858"/>
      <c r="E52" s="861"/>
      <c r="F52" s="549">
        <v>2</v>
      </c>
      <c r="G52" s="550"/>
      <c r="H52" s="598" t="str">
        <f t="shared" si="0"/>
        <v>Belum Diisi</v>
      </c>
      <c r="I52" s="592" t="s">
        <v>26</v>
      </c>
      <c r="J52" s="593" t="str">
        <f>IF($D$51="Y/T","Isi Tujuan",IF($E$51=0,0,IF(I52="Y",1,IF(I52="T",0,"Isi Dulu"))))</f>
        <v>Isi Tujuan</v>
      </c>
      <c r="K52" s="592" t="s">
        <v>26</v>
      </c>
      <c r="L52" s="593" t="str">
        <f>IF($D$51="Y/T","Isi Tujuan",IF($E$51=0,0,IF(K52="Y",1,IF(K52="T",0,"Isi Dulu"))))</f>
        <v>Isi Tujuan</v>
      </c>
      <c r="M52" s="849"/>
      <c r="N52" s="852"/>
    </row>
    <row r="53" spans="2:14" ht="15.75">
      <c r="B53" s="837"/>
      <c r="C53" s="840"/>
      <c r="D53" s="858"/>
      <c r="E53" s="861"/>
      <c r="F53" s="549">
        <v>3</v>
      </c>
      <c r="G53" s="550"/>
      <c r="H53" s="598" t="str">
        <f t="shared" si="0"/>
        <v>Belum Diisi</v>
      </c>
      <c r="I53" s="592" t="s">
        <v>26</v>
      </c>
      <c r="J53" s="593" t="str">
        <f>IF($D$51="Y/T","Isi Tujuan",IF($E$51=0,0,IF(I53="Y",1,IF(I53="T",0,"Isi Dulu"))))</f>
        <v>Isi Tujuan</v>
      </c>
      <c r="K53" s="592" t="s">
        <v>26</v>
      </c>
      <c r="L53" s="593" t="str">
        <f>IF($D$51="Y/T","Isi Tujuan",IF($E$51=0,0,IF(K53="Y",1,IF(K53="T",0,"Isi Dulu"))))</f>
        <v>Isi Tujuan</v>
      </c>
      <c r="M53" s="849"/>
      <c r="N53" s="852"/>
    </row>
    <row r="54" spans="2:14" ht="15.75">
      <c r="B54" s="837"/>
      <c r="C54" s="840"/>
      <c r="D54" s="858"/>
      <c r="E54" s="861"/>
      <c r="F54" s="549">
        <v>4</v>
      </c>
      <c r="G54" s="550"/>
      <c r="H54" s="598" t="str">
        <f t="shared" si="0"/>
        <v>Belum Diisi</v>
      </c>
      <c r="I54" s="592" t="s">
        <v>26</v>
      </c>
      <c r="J54" s="593" t="str">
        <f>IF($D$51="Y/T","Isi Tujuan",IF($E$51=0,0,IF(I54="Y",1,IF(I54="T",0,"Isi Dulu"))))</f>
        <v>Isi Tujuan</v>
      </c>
      <c r="K54" s="592" t="s">
        <v>26</v>
      </c>
      <c r="L54" s="593" t="str">
        <f>IF($D$51="Y/T","Isi Tujuan",IF($E$51=0,0,IF(K54="Y",1,IF(K54="T",0,"Isi Dulu"))))</f>
        <v>Isi Tujuan</v>
      </c>
      <c r="M54" s="849"/>
      <c r="N54" s="852"/>
    </row>
    <row r="55" spans="2:14" ht="15.75">
      <c r="B55" s="838"/>
      <c r="C55" s="841"/>
      <c r="D55" s="859"/>
      <c r="E55" s="862"/>
      <c r="F55" s="569">
        <v>5</v>
      </c>
      <c r="G55" s="570"/>
      <c r="H55" s="599" t="str">
        <f t="shared" si="0"/>
        <v>Belum Diisi</v>
      </c>
      <c r="I55" s="595" t="s">
        <v>26</v>
      </c>
      <c r="J55" s="596" t="str">
        <f>IF($D$51="Y/T","Isi Tujuan",IF($E$51=0,0,IF(I55="Y",1,IF(I55="T",0,"Isi Dulu"))))</f>
        <v>Isi Tujuan</v>
      </c>
      <c r="K55" s="595" t="s">
        <v>26</v>
      </c>
      <c r="L55" s="596" t="str">
        <f>IF($D$51="Y/T","Isi Tujuan",IF($E$51=0,0,IF(K55="Y",1,IF(K55="T",0,"Isi Dulu"))))</f>
        <v>Isi Tujuan</v>
      </c>
      <c r="M55" s="850"/>
      <c r="N55" s="853"/>
    </row>
    <row r="56" spans="2:14" ht="15.75">
      <c r="B56" s="836">
        <v>11</v>
      </c>
      <c r="C56" s="839"/>
      <c r="D56" s="857" t="s">
        <v>26</v>
      </c>
      <c r="E56" s="860" t="str">
        <f>IF(D56="Y",1,IF(D56="T",0,IF(D56="Y/T","Belum diisi","Error")))</f>
        <v>Belum diisi</v>
      </c>
      <c r="F56" s="528">
        <v>1</v>
      </c>
      <c r="G56" s="529"/>
      <c r="H56" s="600" t="str">
        <f t="shared" si="0"/>
        <v>Belum Diisi</v>
      </c>
      <c r="I56" s="590" t="s">
        <v>26</v>
      </c>
      <c r="J56" s="591" t="str">
        <f>IF($D$56="Y/T","Isi Tujuan",IF($E$56=0,0,IF(I56="Y",1,IF(I56="T",0,"Isi Dulu"))))</f>
        <v>Isi Tujuan</v>
      </c>
      <c r="K56" s="590" t="s">
        <v>26</v>
      </c>
      <c r="L56" s="591" t="str">
        <f>IF($D$56="Y/T","Isi Tujuan",IF($E$56=0,0,IF(K56="Y",1,IF(K56="T",0,"Isi Dulu"))))</f>
        <v>Isi Tujuan</v>
      </c>
      <c r="M56" s="848" t="s">
        <v>26</v>
      </c>
      <c r="N56" s="851" t="str">
        <f>IF(M56="Y",1,IF(M56="T",0,IF(M56="Y/T","Belum diisi","Error")))</f>
        <v>Belum diisi</v>
      </c>
    </row>
    <row r="57" spans="2:14" ht="15.75">
      <c r="B57" s="837"/>
      <c r="C57" s="840"/>
      <c r="D57" s="858"/>
      <c r="E57" s="861"/>
      <c r="F57" s="549">
        <v>2</v>
      </c>
      <c r="G57" s="550"/>
      <c r="H57" s="598" t="str">
        <f t="shared" si="0"/>
        <v>Belum Diisi</v>
      </c>
      <c r="I57" s="592" t="s">
        <v>26</v>
      </c>
      <c r="J57" s="593" t="str">
        <f>IF($D$56="Y/T","Isi Tujuan",IF($E$56=0,0,IF(I57="Y",1,IF(I57="T",0,"Isi Dulu"))))</f>
        <v>Isi Tujuan</v>
      </c>
      <c r="K57" s="592" t="s">
        <v>26</v>
      </c>
      <c r="L57" s="593" t="str">
        <f>IF($D$56="Y/T","Isi Tujuan",IF($E$56=0,0,IF(K57="Y",1,IF(K57="T",0,"Isi Dulu"))))</f>
        <v>Isi Tujuan</v>
      </c>
      <c r="M57" s="849"/>
      <c r="N57" s="852"/>
    </row>
    <row r="58" spans="2:14" ht="15.75">
      <c r="B58" s="837"/>
      <c r="C58" s="840"/>
      <c r="D58" s="858"/>
      <c r="E58" s="861"/>
      <c r="F58" s="549">
        <v>3</v>
      </c>
      <c r="G58" s="550"/>
      <c r="H58" s="598" t="str">
        <f t="shared" si="0"/>
        <v>Belum Diisi</v>
      </c>
      <c r="I58" s="592" t="s">
        <v>26</v>
      </c>
      <c r="J58" s="593" t="str">
        <f>IF($D$56="Y/T","Isi Tujuan",IF($E$56=0,0,IF(I58="Y",1,IF(I58="T",0,"Isi Dulu"))))</f>
        <v>Isi Tujuan</v>
      </c>
      <c r="K58" s="592" t="s">
        <v>26</v>
      </c>
      <c r="L58" s="593" t="str">
        <f>IF($D$56="Y/T","Isi Tujuan",IF($E$56=0,0,IF(K58="Y",1,IF(K58="T",0,"Isi Dulu"))))</f>
        <v>Isi Tujuan</v>
      </c>
      <c r="M58" s="849"/>
      <c r="N58" s="852"/>
    </row>
    <row r="59" spans="2:14" ht="15.75">
      <c r="B59" s="837"/>
      <c r="C59" s="840"/>
      <c r="D59" s="858"/>
      <c r="E59" s="861"/>
      <c r="F59" s="549">
        <v>4</v>
      </c>
      <c r="G59" s="550"/>
      <c r="H59" s="598" t="str">
        <f t="shared" si="0"/>
        <v>Belum Diisi</v>
      </c>
      <c r="I59" s="592" t="s">
        <v>26</v>
      </c>
      <c r="J59" s="593" t="str">
        <f>IF($D$56="Y/T","Isi Tujuan",IF($E$56=0,0,IF(I59="Y",1,IF(I59="T",0,"Isi Dulu"))))</f>
        <v>Isi Tujuan</v>
      </c>
      <c r="K59" s="592" t="s">
        <v>26</v>
      </c>
      <c r="L59" s="593" t="str">
        <f>IF($D$56="Y/T","Isi Tujuan",IF($E$56=0,0,IF(K59="Y",1,IF(K59="T",0,"Isi Dulu"))))</f>
        <v>Isi Tujuan</v>
      </c>
      <c r="M59" s="849"/>
      <c r="N59" s="852"/>
    </row>
    <row r="60" spans="2:14" ht="15.75">
      <c r="B60" s="838"/>
      <c r="C60" s="841"/>
      <c r="D60" s="859"/>
      <c r="E60" s="862"/>
      <c r="F60" s="569">
        <v>5</v>
      </c>
      <c r="G60" s="570"/>
      <c r="H60" s="599" t="str">
        <f t="shared" si="0"/>
        <v>Belum Diisi</v>
      </c>
      <c r="I60" s="595" t="s">
        <v>26</v>
      </c>
      <c r="J60" s="596" t="str">
        <f>IF($D$56="Y/T","Isi Tujuan",IF($E$56=0,0,IF(I60="Y",1,IF(I60="T",0,"Isi Dulu"))))</f>
        <v>Isi Tujuan</v>
      </c>
      <c r="K60" s="595" t="s">
        <v>26</v>
      </c>
      <c r="L60" s="596" t="str">
        <f>IF($D$56="Y/T","Isi Tujuan",IF($E$56=0,0,IF(K60="Y",1,IF(K60="T",0,"Isi Dulu"))))</f>
        <v>Isi Tujuan</v>
      </c>
      <c r="M60" s="850"/>
      <c r="N60" s="853"/>
    </row>
    <row r="61" spans="2:14" ht="15.75">
      <c r="B61" s="836">
        <v>12</v>
      </c>
      <c r="C61" s="839"/>
      <c r="D61" s="857" t="s">
        <v>26</v>
      </c>
      <c r="E61" s="860" t="str">
        <f>IF(D61="Y",1,IF(D61="T",0,IF(D61="Y/T","Belum diisi","Error")))</f>
        <v>Belum diisi</v>
      </c>
      <c r="F61" s="528">
        <v>1</v>
      </c>
      <c r="G61" s="529"/>
      <c r="H61" s="600" t="str">
        <f t="shared" si="0"/>
        <v>Belum Diisi</v>
      </c>
      <c r="I61" s="590" t="s">
        <v>26</v>
      </c>
      <c r="J61" s="591" t="str">
        <f>IF($D$61="Y/T","Isi Tujuan",IF($E$61=0,0,IF(I61="Y",1,IF(I61="T",0,"Isi Dulu"))))</f>
        <v>Isi Tujuan</v>
      </c>
      <c r="K61" s="590" t="s">
        <v>26</v>
      </c>
      <c r="L61" s="591" t="str">
        <f>IF($D$61="Y/T","Isi Tujuan",IF($E$61=0,0,IF(K61="Y",1,IF(K61="T",0,"Isi Dulu"))))</f>
        <v>Isi Tujuan</v>
      </c>
      <c r="M61" s="848" t="s">
        <v>26</v>
      </c>
      <c r="N61" s="851" t="str">
        <f>IF(M61="Y",1,IF(M61="T",0,IF(M61="Y/T","Belum diisi","Error")))</f>
        <v>Belum diisi</v>
      </c>
    </row>
    <row r="62" spans="2:14" ht="15.75">
      <c r="B62" s="837"/>
      <c r="C62" s="840"/>
      <c r="D62" s="858"/>
      <c r="E62" s="861"/>
      <c r="F62" s="549">
        <v>2</v>
      </c>
      <c r="G62" s="550"/>
      <c r="H62" s="598" t="str">
        <f t="shared" si="0"/>
        <v>Belum Diisi</v>
      </c>
      <c r="I62" s="592" t="s">
        <v>26</v>
      </c>
      <c r="J62" s="593" t="str">
        <f>IF($D$61="Y/T","Isi Tujuan",IF($E$61=0,0,IF(I62="Y",1,IF(I62="T",0,"Isi Dulu"))))</f>
        <v>Isi Tujuan</v>
      </c>
      <c r="K62" s="592" t="s">
        <v>26</v>
      </c>
      <c r="L62" s="593" t="str">
        <f>IF($D$61="Y/T","Isi Tujuan",IF($E$61=0,0,IF(K62="Y",1,IF(K62="T",0,"Isi Dulu"))))</f>
        <v>Isi Tujuan</v>
      </c>
      <c r="M62" s="849"/>
      <c r="N62" s="852"/>
    </row>
    <row r="63" spans="2:14" ht="15.75">
      <c r="B63" s="837"/>
      <c r="C63" s="840"/>
      <c r="D63" s="858"/>
      <c r="E63" s="861"/>
      <c r="F63" s="549">
        <v>3</v>
      </c>
      <c r="G63" s="550"/>
      <c r="H63" s="598" t="str">
        <f t="shared" si="0"/>
        <v>Belum Diisi</v>
      </c>
      <c r="I63" s="592" t="s">
        <v>26</v>
      </c>
      <c r="J63" s="593" t="str">
        <f>IF($D$61="Y/T","Isi Tujuan",IF($E$61=0,0,IF(I63="Y",1,IF(I63="T",0,"Isi Dulu"))))</f>
        <v>Isi Tujuan</v>
      </c>
      <c r="K63" s="592" t="s">
        <v>26</v>
      </c>
      <c r="L63" s="593" t="str">
        <f>IF($D$61="Y/T","Isi Tujuan",IF($E$61=0,0,IF(K63="Y",1,IF(K63="T",0,"Isi Dulu"))))</f>
        <v>Isi Tujuan</v>
      </c>
      <c r="M63" s="849"/>
      <c r="N63" s="852"/>
    </row>
    <row r="64" spans="2:14" ht="15.75">
      <c r="B64" s="837"/>
      <c r="C64" s="840"/>
      <c r="D64" s="858"/>
      <c r="E64" s="861"/>
      <c r="F64" s="549">
        <v>4</v>
      </c>
      <c r="G64" s="550"/>
      <c r="H64" s="598" t="str">
        <f t="shared" si="0"/>
        <v>Belum Diisi</v>
      </c>
      <c r="I64" s="592" t="s">
        <v>26</v>
      </c>
      <c r="J64" s="593" t="str">
        <f>IF($D$61="Y/T","Isi Tujuan",IF($E$61=0,0,IF(I64="Y",1,IF(I64="T",0,"Isi Dulu"))))</f>
        <v>Isi Tujuan</v>
      </c>
      <c r="K64" s="592" t="s">
        <v>26</v>
      </c>
      <c r="L64" s="593" t="str">
        <f>IF($D$61="Y/T","Isi Tujuan",IF($E$61=0,0,IF(K64="Y",1,IF(K64="T",0,"Isi Dulu"))))</f>
        <v>Isi Tujuan</v>
      </c>
      <c r="M64" s="849"/>
      <c r="N64" s="852"/>
    </row>
    <row r="65" spans="2:14" ht="15.75">
      <c r="B65" s="838"/>
      <c r="C65" s="841"/>
      <c r="D65" s="859"/>
      <c r="E65" s="862"/>
      <c r="F65" s="569">
        <v>5</v>
      </c>
      <c r="G65" s="570"/>
      <c r="H65" s="599" t="str">
        <f t="shared" si="0"/>
        <v>Belum Diisi</v>
      </c>
      <c r="I65" s="595" t="s">
        <v>26</v>
      </c>
      <c r="J65" s="596" t="str">
        <f>IF($D$61="Y/T","Isi Tujuan",IF($E$61=0,0,IF(I65="Y",1,IF(I65="T",0,"Isi Dulu"))))</f>
        <v>Isi Tujuan</v>
      </c>
      <c r="K65" s="595" t="s">
        <v>26</v>
      </c>
      <c r="L65" s="596" t="str">
        <f>IF($D$61="Y/T","Isi Tujuan",IF($E$61=0,0,IF(K65="Y",1,IF(K65="T",0,"Isi Dulu"))))</f>
        <v>Isi Tujuan</v>
      </c>
      <c r="M65" s="850"/>
      <c r="N65" s="853"/>
    </row>
    <row r="66" spans="2:14" ht="15.75">
      <c r="B66" s="836">
        <v>13</v>
      </c>
      <c r="C66" s="839"/>
      <c r="D66" s="857" t="s">
        <v>26</v>
      </c>
      <c r="E66" s="860" t="str">
        <f>IF(D66="Y",1,IF(D66="T",0,IF(D66="Y/T","Belum diisi","Error")))</f>
        <v>Belum diisi</v>
      </c>
      <c r="F66" s="528">
        <v>1</v>
      </c>
      <c r="G66" s="529"/>
      <c r="H66" s="600" t="str">
        <f t="shared" si="0"/>
        <v>Belum Diisi</v>
      </c>
      <c r="I66" s="590" t="s">
        <v>26</v>
      </c>
      <c r="J66" s="591" t="str">
        <f>IF($D$66="Y/T","Isi Tujuan",IF($E$66=0,0,IF(I66="Y",1,IF(I66="T",0,"Isi Dulu"))))</f>
        <v>Isi Tujuan</v>
      </c>
      <c r="K66" s="590" t="s">
        <v>26</v>
      </c>
      <c r="L66" s="591" t="str">
        <f>IF($D$66="Y/T","Isi Tujuan",IF($E$66=0,0,IF(K66="Y",1,IF(K66="T",0,"Isi Dulu"))))</f>
        <v>Isi Tujuan</v>
      </c>
      <c r="M66" s="848" t="s">
        <v>26</v>
      </c>
      <c r="N66" s="851" t="str">
        <f>IF(M66="Y",1,IF(M66="T",0,IF(M66="Y/T","Belum diisi","Error")))</f>
        <v>Belum diisi</v>
      </c>
    </row>
    <row r="67" spans="2:14" ht="15.75">
      <c r="B67" s="837"/>
      <c r="C67" s="840"/>
      <c r="D67" s="858"/>
      <c r="E67" s="861"/>
      <c r="F67" s="549">
        <v>2</v>
      </c>
      <c r="G67" s="550"/>
      <c r="H67" s="598" t="str">
        <f t="shared" si="0"/>
        <v>Belum Diisi</v>
      </c>
      <c r="I67" s="592" t="s">
        <v>26</v>
      </c>
      <c r="J67" s="593" t="str">
        <f>IF($D$66="Y/T","Isi Tujuan",IF($E$66=0,0,IF(I67="Y",1,IF(I67="T",0,"Isi Dulu"))))</f>
        <v>Isi Tujuan</v>
      </c>
      <c r="K67" s="592" t="s">
        <v>26</v>
      </c>
      <c r="L67" s="593" t="str">
        <f>IF($D$66="Y/T","Isi Tujuan",IF($E$66=0,0,IF(K67="Y",1,IF(K67="T",0,"Isi Dulu"))))</f>
        <v>Isi Tujuan</v>
      </c>
      <c r="M67" s="849"/>
      <c r="N67" s="852"/>
    </row>
    <row r="68" spans="2:14" ht="15.75">
      <c r="B68" s="837"/>
      <c r="C68" s="840"/>
      <c r="D68" s="858"/>
      <c r="E68" s="861"/>
      <c r="F68" s="549">
        <v>3</v>
      </c>
      <c r="G68" s="550"/>
      <c r="H68" s="598" t="str">
        <f t="shared" si="0"/>
        <v>Belum Diisi</v>
      </c>
      <c r="I68" s="592" t="s">
        <v>26</v>
      </c>
      <c r="J68" s="593" t="str">
        <f>IF($D$66="Y/T","Isi Tujuan",IF($E$66=0,0,IF(I68="Y",1,IF(I68="T",0,"Isi Dulu"))))</f>
        <v>Isi Tujuan</v>
      </c>
      <c r="K68" s="592" t="s">
        <v>26</v>
      </c>
      <c r="L68" s="593" t="str">
        <f>IF($D$66="Y/T","Isi Tujuan",IF($E$66=0,0,IF(K68="Y",1,IF(K68="T",0,"Isi Dulu"))))</f>
        <v>Isi Tujuan</v>
      </c>
      <c r="M68" s="849"/>
      <c r="N68" s="852"/>
    </row>
    <row r="69" spans="2:14" ht="15.75">
      <c r="B69" s="837"/>
      <c r="C69" s="840"/>
      <c r="D69" s="858"/>
      <c r="E69" s="861"/>
      <c r="F69" s="549">
        <v>4</v>
      </c>
      <c r="G69" s="550"/>
      <c r="H69" s="598" t="str">
        <f t="shared" si="0"/>
        <v>Belum Diisi</v>
      </c>
      <c r="I69" s="592" t="s">
        <v>26</v>
      </c>
      <c r="J69" s="593" t="str">
        <f>IF($D$66="Y/T","Isi Tujuan",IF($E$66=0,0,IF(I69="Y",1,IF(I69="T",0,"Isi Dulu"))))</f>
        <v>Isi Tujuan</v>
      </c>
      <c r="K69" s="592" t="s">
        <v>26</v>
      </c>
      <c r="L69" s="593" t="str">
        <f>IF($D$66="Y/T","Isi Tujuan",IF($E$66=0,0,IF(K69="Y",1,IF(K69="T",0,"Isi Dulu"))))</f>
        <v>Isi Tujuan</v>
      </c>
      <c r="M69" s="849"/>
      <c r="N69" s="852"/>
    </row>
    <row r="70" spans="2:14" ht="15.75">
      <c r="B70" s="838"/>
      <c r="C70" s="841"/>
      <c r="D70" s="859"/>
      <c r="E70" s="862"/>
      <c r="F70" s="569">
        <v>5</v>
      </c>
      <c r="G70" s="570"/>
      <c r="H70" s="599" t="str">
        <f t="shared" ref="H70:H105" si="1">IF(OR(J70="Isi Dulu",L70="Isi Dulu",J70="Isi Tujuan",L70="Isi Tujuan"),"Belum Diisi",IF(SUM(J70,L70)=2,1,IF(SUM(J70,L70)=1,0,IF(SUM(J70,L70)=0,0,"Error"))))</f>
        <v>Belum Diisi</v>
      </c>
      <c r="I70" s="595" t="s">
        <v>26</v>
      </c>
      <c r="J70" s="596" t="str">
        <f>IF($D$66="Y/T","Isi Tujuan",IF($E$66=0,0,IF(I70="Y",1,IF(I70="T",0,"Isi Dulu"))))</f>
        <v>Isi Tujuan</v>
      </c>
      <c r="K70" s="595" t="s">
        <v>26</v>
      </c>
      <c r="L70" s="596" t="str">
        <f>IF($D$66="Y/T","Isi Tujuan",IF($E$66=0,0,IF(K70="Y",1,IF(K70="T",0,"Isi Dulu"))))</f>
        <v>Isi Tujuan</v>
      </c>
      <c r="M70" s="850"/>
      <c r="N70" s="853"/>
    </row>
    <row r="71" spans="2:14" ht="15.75">
      <c r="B71" s="836">
        <v>14</v>
      </c>
      <c r="C71" s="839"/>
      <c r="D71" s="857" t="s">
        <v>26</v>
      </c>
      <c r="E71" s="860" t="str">
        <f>IF(D71="Y",1,IF(D71="T",0,IF(D71="Y/T","Belum diisi","Error")))</f>
        <v>Belum diisi</v>
      </c>
      <c r="F71" s="528">
        <v>1</v>
      </c>
      <c r="G71" s="529"/>
      <c r="H71" s="600" t="str">
        <f t="shared" si="1"/>
        <v>Belum Diisi</v>
      </c>
      <c r="I71" s="590" t="s">
        <v>26</v>
      </c>
      <c r="J71" s="591" t="str">
        <f>IF($D$71="Y/T","Isi Tujuan",IF($E$71=0,0,IF(I71="Y",1,IF(I71="T",0,"Isi Dulu"))))</f>
        <v>Isi Tujuan</v>
      </c>
      <c r="K71" s="590" t="s">
        <v>26</v>
      </c>
      <c r="L71" s="591" t="str">
        <f>IF($D$71="Y/T","Isi Tujuan",IF($E$71=0,0,IF(K71="Y",1,IF(K71="T",0,"Isi Dulu"))))</f>
        <v>Isi Tujuan</v>
      </c>
      <c r="M71" s="848" t="s">
        <v>26</v>
      </c>
      <c r="N71" s="851" t="str">
        <f>IF(M71="Y",1,IF(M71="T",0,IF(M71="Y/T","Belum diisi","Error")))</f>
        <v>Belum diisi</v>
      </c>
    </row>
    <row r="72" spans="2:14" ht="15.75">
      <c r="B72" s="837"/>
      <c r="C72" s="840"/>
      <c r="D72" s="858"/>
      <c r="E72" s="861"/>
      <c r="F72" s="549">
        <v>2</v>
      </c>
      <c r="G72" s="550"/>
      <c r="H72" s="598" t="str">
        <f t="shared" si="1"/>
        <v>Belum Diisi</v>
      </c>
      <c r="I72" s="592" t="s">
        <v>26</v>
      </c>
      <c r="J72" s="593" t="str">
        <f>IF($D$71="Y/T","Isi Tujuan",IF($E$71=0,0,IF(I72="Y",1,IF(I72="T",0,"Isi Dulu"))))</f>
        <v>Isi Tujuan</v>
      </c>
      <c r="K72" s="592" t="s">
        <v>26</v>
      </c>
      <c r="L72" s="593" t="str">
        <f>IF($D$71="Y/T","Isi Tujuan",IF($E$71=0,0,IF(K72="Y",1,IF(K72="T",0,"Isi Dulu"))))</f>
        <v>Isi Tujuan</v>
      </c>
      <c r="M72" s="849"/>
      <c r="N72" s="852"/>
    </row>
    <row r="73" spans="2:14" ht="15.75">
      <c r="B73" s="837"/>
      <c r="C73" s="840"/>
      <c r="D73" s="858"/>
      <c r="E73" s="861"/>
      <c r="F73" s="549">
        <v>3</v>
      </c>
      <c r="G73" s="550"/>
      <c r="H73" s="598" t="str">
        <f t="shared" si="1"/>
        <v>Belum Diisi</v>
      </c>
      <c r="I73" s="592" t="s">
        <v>26</v>
      </c>
      <c r="J73" s="593" t="str">
        <f>IF($D$71="Y/T","Isi Tujuan",IF($E$71=0,0,IF(I73="Y",1,IF(I73="T",0,"Isi Dulu"))))</f>
        <v>Isi Tujuan</v>
      </c>
      <c r="K73" s="592" t="s">
        <v>26</v>
      </c>
      <c r="L73" s="593" t="str">
        <f>IF($D$71="Y/T","Isi Tujuan",IF($E$71=0,0,IF(K73="Y",1,IF(K73="T",0,"Isi Dulu"))))</f>
        <v>Isi Tujuan</v>
      </c>
      <c r="M73" s="849"/>
      <c r="N73" s="852"/>
    </row>
    <row r="74" spans="2:14" ht="15.75">
      <c r="B74" s="837"/>
      <c r="C74" s="840"/>
      <c r="D74" s="858"/>
      <c r="E74" s="861"/>
      <c r="F74" s="549">
        <v>4</v>
      </c>
      <c r="G74" s="550"/>
      <c r="H74" s="598" t="str">
        <f t="shared" si="1"/>
        <v>Belum Diisi</v>
      </c>
      <c r="I74" s="592" t="s">
        <v>26</v>
      </c>
      <c r="J74" s="593" t="str">
        <f>IF($D$71="Y/T","Isi Tujuan",IF($E$71=0,0,IF(I74="Y",1,IF(I74="T",0,"Isi Dulu"))))</f>
        <v>Isi Tujuan</v>
      </c>
      <c r="K74" s="592" t="s">
        <v>26</v>
      </c>
      <c r="L74" s="593" t="str">
        <f>IF($D$71="Y/T","Isi Tujuan",IF($E$71=0,0,IF(K74="Y",1,IF(K74="T",0,"Isi Dulu"))))</f>
        <v>Isi Tujuan</v>
      </c>
      <c r="M74" s="849"/>
      <c r="N74" s="852"/>
    </row>
    <row r="75" spans="2:14" ht="15.75">
      <c r="B75" s="838"/>
      <c r="C75" s="841"/>
      <c r="D75" s="859"/>
      <c r="E75" s="862"/>
      <c r="F75" s="569">
        <v>5</v>
      </c>
      <c r="G75" s="570"/>
      <c r="H75" s="599" t="str">
        <f t="shared" si="1"/>
        <v>Belum Diisi</v>
      </c>
      <c r="I75" s="595" t="s">
        <v>26</v>
      </c>
      <c r="J75" s="596" t="str">
        <f>IF($D$71="Y/T","Isi Tujuan",IF($E$71=0,0,IF(I75="Y",1,IF(I75="T",0,"Isi Dulu"))))</f>
        <v>Isi Tujuan</v>
      </c>
      <c r="K75" s="595" t="s">
        <v>26</v>
      </c>
      <c r="L75" s="596" t="str">
        <f>IF($D$71="Y/T","Isi Tujuan",IF($E$71=0,0,IF(K75="Y",1,IF(K75="T",0,"Isi Dulu"))))</f>
        <v>Isi Tujuan</v>
      </c>
      <c r="M75" s="850"/>
      <c r="N75" s="853"/>
    </row>
    <row r="76" spans="2:14" ht="15.75">
      <c r="B76" s="836">
        <v>15</v>
      </c>
      <c r="C76" s="839"/>
      <c r="D76" s="857" t="s">
        <v>26</v>
      </c>
      <c r="E76" s="860" t="str">
        <f>IF(D76="Y",1,IF(D76="T",0,IF(D76="Y/T","Belum diisi","Error")))</f>
        <v>Belum diisi</v>
      </c>
      <c r="F76" s="528">
        <v>1</v>
      </c>
      <c r="G76" s="529"/>
      <c r="H76" s="600" t="str">
        <f t="shared" si="1"/>
        <v>Belum Diisi</v>
      </c>
      <c r="I76" s="590" t="s">
        <v>26</v>
      </c>
      <c r="J76" s="591" t="str">
        <f>IF($D$76="Y/T","Isi Tujuan",IF($E$76=0,0,IF(I76="Y",1,IF(I76="T",0,"Isi Dulu"))))</f>
        <v>Isi Tujuan</v>
      </c>
      <c r="K76" s="590" t="s">
        <v>26</v>
      </c>
      <c r="L76" s="591" t="str">
        <f>IF($D$76="Y/T","Isi Tujuan",IF($E$76=0,0,IF(K76="Y",1,IF(K76="T",0,"Isi Dulu"))))</f>
        <v>Isi Tujuan</v>
      </c>
      <c r="M76" s="848" t="s">
        <v>26</v>
      </c>
      <c r="N76" s="851" t="str">
        <f>IF(M76="Y",1,IF(M76="T",0,IF(M76="Y/T","Belum diisi","Error")))</f>
        <v>Belum diisi</v>
      </c>
    </row>
    <row r="77" spans="2:14" ht="15.75">
      <c r="B77" s="837"/>
      <c r="C77" s="840"/>
      <c r="D77" s="858"/>
      <c r="E77" s="861"/>
      <c r="F77" s="549">
        <v>2</v>
      </c>
      <c r="G77" s="550"/>
      <c r="H77" s="598" t="str">
        <f t="shared" si="1"/>
        <v>Belum Diisi</v>
      </c>
      <c r="I77" s="592" t="s">
        <v>26</v>
      </c>
      <c r="J77" s="593" t="str">
        <f>IF($D$76="Y/T","Isi Tujuan",IF($E$76=0,0,IF(I77="Y",1,IF(I77="T",0,"Isi Dulu"))))</f>
        <v>Isi Tujuan</v>
      </c>
      <c r="K77" s="592" t="s">
        <v>26</v>
      </c>
      <c r="L77" s="593" t="str">
        <f>IF($D$76="Y/T","Isi Tujuan",IF($E$76=0,0,IF(K77="Y",1,IF(K77="T",0,"Isi Dulu"))))</f>
        <v>Isi Tujuan</v>
      </c>
      <c r="M77" s="849"/>
      <c r="N77" s="852"/>
    </row>
    <row r="78" spans="2:14" ht="15.75">
      <c r="B78" s="837"/>
      <c r="C78" s="840"/>
      <c r="D78" s="858"/>
      <c r="E78" s="861"/>
      <c r="F78" s="549">
        <v>3</v>
      </c>
      <c r="G78" s="550"/>
      <c r="H78" s="598" t="str">
        <f t="shared" si="1"/>
        <v>Belum Diisi</v>
      </c>
      <c r="I78" s="592" t="s">
        <v>26</v>
      </c>
      <c r="J78" s="593" t="str">
        <f>IF($D$76="Y/T","Isi Tujuan",IF($E$76=0,0,IF(I78="Y",1,IF(I78="T",0,"Isi Dulu"))))</f>
        <v>Isi Tujuan</v>
      </c>
      <c r="K78" s="592" t="s">
        <v>26</v>
      </c>
      <c r="L78" s="593" t="str">
        <f>IF($D$76="Y/T","Isi Tujuan",IF($E$76=0,0,IF(K78="Y",1,IF(K78="T",0,"Isi Dulu"))))</f>
        <v>Isi Tujuan</v>
      </c>
      <c r="M78" s="849"/>
      <c r="N78" s="852"/>
    </row>
    <row r="79" spans="2:14" ht="15.75">
      <c r="B79" s="837"/>
      <c r="C79" s="840"/>
      <c r="D79" s="858"/>
      <c r="E79" s="861"/>
      <c r="F79" s="549">
        <v>4</v>
      </c>
      <c r="G79" s="550"/>
      <c r="H79" s="598" t="str">
        <f t="shared" si="1"/>
        <v>Belum Diisi</v>
      </c>
      <c r="I79" s="592" t="s">
        <v>26</v>
      </c>
      <c r="J79" s="593" t="str">
        <f>IF($D$76="Y/T","Isi Tujuan",IF($E$76=0,0,IF(I79="Y",1,IF(I79="T",0,"Isi Dulu"))))</f>
        <v>Isi Tujuan</v>
      </c>
      <c r="K79" s="592" t="s">
        <v>26</v>
      </c>
      <c r="L79" s="593" t="str">
        <f>IF($D$76="Y/T","Isi Tujuan",IF($E$76=0,0,IF(K79="Y",1,IF(K79="T",0,"Isi Dulu"))))</f>
        <v>Isi Tujuan</v>
      </c>
      <c r="M79" s="849"/>
      <c r="N79" s="852"/>
    </row>
    <row r="80" spans="2:14" ht="15.75">
      <c r="B80" s="838"/>
      <c r="C80" s="841"/>
      <c r="D80" s="859"/>
      <c r="E80" s="862"/>
      <c r="F80" s="569">
        <v>5</v>
      </c>
      <c r="G80" s="570"/>
      <c r="H80" s="599" t="str">
        <f t="shared" si="1"/>
        <v>Belum Diisi</v>
      </c>
      <c r="I80" s="595" t="s">
        <v>26</v>
      </c>
      <c r="J80" s="596" t="str">
        <f>IF($D$76="Y/T","Isi Tujuan",IF($E$76=0,0,IF(I80="Y",1,IF(I80="T",0,"Isi Dulu"))))</f>
        <v>Isi Tujuan</v>
      </c>
      <c r="K80" s="595" t="s">
        <v>26</v>
      </c>
      <c r="L80" s="596" t="str">
        <f>IF($D$76="Y/T","Isi Tujuan",IF($E$76=0,0,IF(K80="Y",1,IF(K80="T",0,"Isi Dulu"))))</f>
        <v>Isi Tujuan</v>
      </c>
      <c r="M80" s="850"/>
      <c r="N80" s="853"/>
    </row>
    <row r="81" spans="2:14" ht="15.75">
      <c r="B81" s="836">
        <v>16</v>
      </c>
      <c r="C81" s="839"/>
      <c r="D81" s="857" t="s">
        <v>26</v>
      </c>
      <c r="E81" s="860" t="str">
        <f>IF(D81="Y",1,IF(D81="T",0,IF(D81="Y/T","Belum diisi","Error")))</f>
        <v>Belum diisi</v>
      </c>
      <c r="F81" s="528">
        <v>1</v>
      </c>
      <c r="G81" s="529"/>
      <c r="H81" s="600" t="str">
        <f t="shared" si="1"/>
        <v>Belum Diisi</v>
      </c>
      <c r="I81" s="590" t="s">
        <v>26</v>
      </c>
      <c r="J81" s="591" t="str">
        <f>IF($D$81="Y/T","Isi Tujuan",IF($E$81=0,0,IF(I81="Y",1,IF(I81="T",0,"Isi Dulu"))))</f>
        <v>Isi Tujuan</v>
      </c>
      <c r="K81" s="590" t="s">
        <v>26</v>
      </c>
      <c r="L81" s="591" t="str">
        <f>IF($D$81="Y/T","Isi Tujuan",IF($E$81=0,0,IF(K81="Y",1,IF(K81="T",0,"Isi Dulu"))))</f>
        <v>Isi Tujuan</v>
      </c>
      <c r="M81" s="848" t="s">
        <v>26</v>
      </c>
      <c r="N81" s="851" t="str">
        <f>IF(M81="Y",1,IF(M81="T",0,IF(M81="Y/T","Belum diisi","Error")))</f>
        <v>Belum diisi</v>
      </c>
    </row>
    <row r="82" spans="2:14" ht="15.75">
      <c r="B82" s="837"/>
      <c r="C82" s="840"/>
      <c r="D82" s="858"/>
      <c r="E82" s="861"/>
      <c r="F82" s="549">
        <v>2</v>
      </c>
      <c r="G82" s="550"/>
      <c r="H82" s="598" t="str">
        <f t="shared" si="1"/>
        <v>Belum Diisi</v>
      </c>
      <c r="I82" s="592" t="s">
        <v>26</v>
      </c>
      <c r="J82" s="593" t="str">
        <f>IF($D$81="Y/T","Isi Tujuan",IF($E$81=0,0,IF(I82="Y",1,IF(I82="T",0,"Isi Dulu"))))</f>
        <v>Isi Tujuan</v>
      </c>
      <c r="K82" s="592" t="s">
        <v>26</v>
      </c>
      <c r="L82" s="593" t="str">
        <f>IF($D$81="Y/T","Isi Tujuan",IF($E$81=0,0,IF(K82="Y",1,IF(K82="T",0,"Isi Dulu"))))</f>
        <v>Isi Tujuan</v>
      </c>
      <c r="M82" s="849"/>
      <c r="N82" s="852"/>
    </row>
    <row r="83" spans="2:14" ht="15.75">
      <c r="B83" s="837"/>
      <c r="C83" s="840"/>
      <c r="D83" s="858"/>
      <c r="E83" s="861"/>
      <c r="F83" s="549">
        <v>3</v>
      </c>
      <c r="G83" s="550"/>
      <c r="H83" s="598" t="str">
        <f t="shared" si="1"/>
        <v>Belum Diisi</v>
      </c>
      <c r="I83" s="592" t="s">
        <v>26</v>
      </c>
      <c r="J83" s="593" t="str">
        <f>IF($D$81="Y/T","Isi Tujuan",IF($E$81=0,0,IF(I83="Y",1,IF(I83="T",0,"Isi Dulu"))))</f>
        <v>Isi Tujuan</v>
      </c>
      <c r="K83" s="592" t="s">
        <v>26</v>
      </c>
      <c r="L83" s="593" t="str">
        <f>IF($D$81="Y/T","Isi Tujuan",IF($E$81=0,0,IF(K83="Y",1,IF(K83="T",0,"Isi Dulu"))))</f>
        <v>Isi Tujuan</v>
      </c>
      <c r="M83" s="849"/>
      <c r="N83" s="852"/>
    </row>
    <row r="84" spans="2:14" ht="15.75">
      <c r="B84" s="837"/>
      <c r="C84" s="840"/>
      <c r="D84" s="858"/>
      <c r="E84" s="861"/>
      <c r="F84" s="549">
        <v>4</v>
      </c>
      <c r="G84" s="550"/>
      <c r="H84" s="598" t="str">
        <f t="shared" si="1"/>
        <v>Belum Diisi</v>
      </c>
      <c r="I84" s="592" t="s">
        <v>26</v>
      </c>
      <c r="J84" s="593" t="str">
        <f>IF($D$81="Y/T","Isi Tujuan",IF($E$81=0,0,IF(I84="Y",1,IF(I84="T",0,"Isi Dulu"))))</f>
        <v>Isi Tujuan</v>
      </c>
      <c r="K84" s="592" t="s">
        <v>26</v>
      </c>
      <c r="L84" s="593" t="str">
        <f>IF($D$81="Y/T","Isi Tujuan",IF($E$81=0,0,IF(K84="Y",1,IF(K84="T",0,"Isi Dulu"))))</f>
        <v>Isi Tujuan</v>
      </c>
      <c r="M84" s="849"/>
      <c r="N84" s="852"/>
    </row>
    <row r="85" spans="2:14" ht="15.75">
      <c r="B85" s="838"/>
      <c r="C85" s="841"/>
      <c r="D85" s="859"/>
      <c r="E85" s="862"/>
      <c r="F85" s="569">
        <v>5</v>
      </c>
      <c r="G85" s="570"/>
      <c r="H85" s="599" t="str">
        <f t="shared" si="1"/>
        <v>Belum Diisi</v>
      </c>
      <c r="I85" s="595" t="s">
        <v>26</v>
      </c>
      <c r="J85" s="596" t="str">
        <f>IF($D$81="Y/T","Isi Tujuan",IF($E$81=0,0,IF(I85="Y",1,IF(I85="T",0,"Isi Dulu"))))</f>
        <v>Isi Tujuan</v>
      </c>
      <c r="K85" s="595" t="s">
        <v>26</v>
      </c>
      <c r="L85" s="596" t="str">
        <f>IF($D$81="Y/T","Isi Tujuan",IF($E$81=0,0,IF(K85="Y",1,IF(K85="T",0,"Isi Dulu"))))</f>
        <v>Isi Tujuan</v>
      </c>
      <c r="M85" s="850"/>
      <c r="N85" s="853"/>
    </row>
    <row r="86" spans="2:14" ht="15.75">
      <c r="B86" s="836">
        <v>17</v>
      </c>
      <c r="C86" s="839"/>
      <c r="D86" s="857" t="s">
        <v>26</v>
      </c>
      <c r="E86" s="860" t="str">
        <f>IF(D86="Y",1,IF(D86="T",0,IF(D86="Y/T","Belum diisi","Error")))</f>
        <v>Belum diisi</v>
      </c>
      <c r="F86" s="528">
        <v>1</v>
      </c>
      <c r="G86" s="529"/>
      <c r="H86" s="600" t="str">
        <f t="shared" si="1"/>
        <v>Belum Diisi</v>
      </c>
      <c r="I86" s="590" t="s">
        <v>26</v>
      </c>
      <c r="J86" s="591" t="str">
        <f>IF($D$86="Y/T","Isi Tujuan",IF($E$86=0,0,IF(I86="Y",1,IF(I86="T",0,"Isi Dulu"))))</f>
        <v>Isi Tujuan</v>
      </c>
      <c r="K86" s="590" t="s">
        <v>26</v>
      </c>
      <c r="L86" s="591" t="str">
        <f>IF($D$86="Y/T","Isi Tujuan",IF($E$86=0,0,IF(K86="Y",1,IF(K86="T",0,"Isi Dulu"))))</f>
        <v>Isi Tujuan</v>
      </c>
      <c r="M86" s="848" t="s">
        <v>26</v>
      </c>
      <c r="N86" s="851" t="str">
        <f>IF(M86="Y",1,IF(M86="T",0,IF(M86="Y/T","Belum diisi","Error")))</f>
        <v>Belum diisi</v>
      </c>
    </row>
    <row r="87" spans="2:14" ht="15.75">
      <c r="B87" s="837"/>
      <c r="C87" s="840"/>
      <c r="D87" s="858"/>
      <c r="E87" s="861"/>
      <c r="F87" s="549">
        <v>2</v>
      </c>
      <c r="G87" s="550"/>
      <c r="H87" s="598" t="str">
        <f t="shared" si="1"/>
        <v>Belum Diisi</v>
      </c>
      <c r="I87" s="592" t="s">
        <v>26</v>
      </c>
      <c r="J87" s="593" t="str">
        <f>IF($D$86="Y/T","Isi Tujuan",IF($E$86=0,0,IF(I87="Y",1,IF(I87="T",0,"Isi Dulu"))))</f>
        <v>Isi Tujuan</v>
      </c>
      <c r="K87" s="592" t="s">
        <v>26</v>
      </c>
      <c r="L87" s="593" t="str">
        <f>IF($D$86="Y/T","Isi Tujuan",IF($E$86=0,0,IF(K87="Y",1,IF(K87="T",0,"Isi Dulu"))))</f>
        <v>Isi Tujuan</v>
      </c>
      <c r="M87" s="849"/>
      <c r="N87" s="852"/>
    </row>
    <row r="88" spans="2:14" ht="15.75">
      <c r="B88" s="837"/>
      <c r="C88" s="840"/>
      <c r="D88" s="858"/>
      <c r="E88" s="861"/>
      <c r="F88" s="549">
        <v>3</v>
      </c>
      <c r="G88" s="550"/>
      <c r="H88" s="598" t="str">
        <f t="shared" si="1"/>
        <v>Belum Diisi</v>
      </c>
      <c r="I88" s="592" t="s">
        <v>26</v>
      </c>
      <c r="J88" s="593" t="str">
        <f>IF($D$86="Y/T","Isi Tujuan",IF($E$86=0,0,IF(I88="Y",1,IF(I88="T",0,"Isi Dulu"))))</f>
        <v>Isi Tujuan</v>
      </c>
      <c r="K88" s="592" t="s">
        <v>26</v>
      </c>
      <c r="L88" s="593" t="str">
        <f>IF($D$86="Y/T","Isi Tujuan",IF($E$86=0,0,IF(K88="Y",1,IF(K88="T",0,"Isi Dulu"))))</f>
        <v>Isi Tujuan</v>
      </c>
      <c r="M88" s="849"/>
      <c r="N88" s="852"/>
    </row>
    <row r="89" spans="2:14" ht="15.75">
      <c r="B89" s="837"/>
      <c r="C89" s="840"/>
      <c r="D89" s="858"/>
      <c r="E89" s="861"/>
      <c r="F89" s="549">
        <v>4</v>
      </c>
      <c r="G89" s="550"/>
      <c r="H89" s="598" t="str">
        <f t="shared" si="1"/>
        <v>Belum Diisi</v>
      </c>
      <c r="I89" s="592" t="s">
        <v>26</v>
      </c>
      <c r="J89" s="593" t="str">
        <f>IF($D$86="Y/T","Isi Tujuan",IF($E$86=0,0,IF(I89="Y",1,IF(I89="T",0,"Isi Dulu"))))</f>
        <v>Isi Tujuan</v>
      </c>
      <c r="K89" s="592" t="s">
        <v>26</v>
      </c>
      <c r="L89" s="593" t="str">
        <f>IF($D$86="Y/T","Isi Tujuan",IF($E$86=0,0,IF(K89="Y",1,IF(K89="T",0,"Isi Dulu"))))</f>
        <v>Isi Tujuan</v>
      </c>
      <c r="M89" s="849"/>
      <c r="N89" s="852"/>
    </row>
    <row r="90" spans="2:14" ht="15.75">
      <c r="B90" s="838"/>
      <c r="C90" s="841"/>
      <c r="D90" s="859"/>
      <c r="E90" s="862"/>
      <c r="F90" s="569">
        <v>5</v>
      </c>
      <c r="G90" s="570"/>
      <c r="H90" s="599" t="str">
        <f t="shared" si="1"/>
        <v>Belum Diisi</v>
      </c>
      <c r="I90" s="595" t="s">
        <v>26</v>
      </c>
      <c r="J90" s="596" t="str">
        <f>IF($D$86="Y/T","Isi Tujuan",IF($E$86=0,0,IF(I90="Y",1,IF(I90="T",0,"Isi Dulu"))))</f>
        <v>Isi Tujuan</v>
      </c>
      <c r="K90" s="595" t="s">
        <v>26</v>
      </c>
      <c r="L90" s="596" t="str">
        <f>IF($D$86="Y/T","Isi Tujuan",IF($E$86=0,0,IF(K90="Y",1,IF(K90="T",0,"Isi Dulu"))))</f>
        <v>Isi Tujuan</v>
      </c>
      <c r="M90" s="850"/>
      <c r="N90" s="853"/>
    </row>
    <row r="91" spans="2:14" ht="15.75">
      <c r="B91" s="836">
        <v>18</v>
      </c>
      <c r="C91" s="839"/>
      <c r="D91" s="857" t="s">
        <v>26</v>
      </c>
      <c r="E91" s="860" t="str">
        <f>IF(D91="Y",1,IF(D91="T",0,IF(D91="Y/T","Belum diisi","Error")))</f>
        <v>Belum diisi</v>
      </c>
      <c r="F91" s="528">
        <v>1</v>
      </c>
      <c r="G91" s="529"/>
      <c r="H91" s="600" t="str">
        <f t="shared" si="1"/>
        <v>Belum Diisi</v>
      </c>
      <c r="I91" s="590" t="s">
        <v>26</v>
      </c>
      <c r="J91" s="591" t="str">
        <f>IF($D$91="Y/T","Isi Tujuan",IF($E$91=0,0,IF(I91="Y",1,IF(I91="T",0,"Isi Dulu"))))</f>
        <v>Isi Tujuan</v>
      </c>
      <c r="K91" s="590" t="s">
        <v>26</v>
      </c>
      <c r="L91" s="591" t="str">
        <f>IF($D$91="Y/T","Isi Tujuan",IF($E$91=0,0,IF(K91="Y",1,IF(K91="T",0,"Isi Dulu"))))</f>
        <v>Isi Tujuan</v>
      </c>
      <c r="M91" s="848" t="s">
        <v>26</v>
      </c>
      <c r="N91" s="851" t="str">
        <f>IF(M91="Y",1,IF(M91="T",0,IF(M91="Y/T","Belum diisi","Error")))</f>
        <v>Belum diisi</v>
      </c>
    </row>
    <row r="92" spans="2:14" ht="15.75">
      <c r="B92" s="837"/>
      <c r="C92" s="840"/>
      <c r="D92" s="858"/>
      <c r="E92" s="861"/>
      <c r="F92" s="549">
        <v>2</v>
      </c>
      <c r="G92" s="550"/>
      <c r="H92" s="598" t="str">
        <f t="shared" si="1"/>
        <v>Belum Diisi</v>
      </c>
      <c r="I92" s="592" t="s">
        <v>26</v>
      </c>
      <c r="J92" s="593" t="str">
        <f>IF($D$91="Y/T","Isi Tujuan",IF($E$91=0,0,IF(I92="Y",1,IF(I92="T",0,"Isi Dulu"))))</f>
        <v>Isi Tujuan</v>
      </c>
      <c r="K92" s="592" t="s">
        <v>26</v>
      </c>
      <c r="L92" s="593" t="str">
        <f>IF($D$91="Y/T","Isi Tujuan",IF($E$91=0,0,IF(K92="Y",1,IF(K92="T",0,"Isi Dulu"))))</f>
        <v>Isi Tujuan</v>
      </c>
      <c r="M92" s="849"/>
      <c r="N92" s="852"/>
    </row>
    <row r="93" spans="2:14" ht="15.75">
      <c r="B93" s="837"/>
      <c r="C93" s="840"/>
      <c r="D93" s="858"/>
      <c r="E93" s="861"/>
      <c r="F93" s="549">
        <v>3</v>
      </c>
      <c r="G93" s="550"/>
      <c r="H93" s="598" t="str">
        <f t="shared" si="1"/>
        <v>Belum Diisi</v>
      </c>
      <c r="I93" s="592" t="s">
        <v>26</v>
      </c>
      <c r="J93" s="593" t="str">
        <f>IF($D$91="Y/T","Isi Tujuan",IF($E$91=0,0,IF(I93="Y",1,IF(I93="T",0,"Isi Dulu"))))</f>
        <v>Isi Tujuan</v>
      </c>
      <c r="K93" s="592" t="s">
        <v>26</v>
      </c>
      <c r="L93" s="593" t="str">
        <f>IF($D$91="Y/T","Isi Tujuan",IF($E$91=0,0,IF(K93="Y",1,IF(K93="T",0,"Isi Dulu"))))</f>
        <v>Isi Tujuan</v>
      </c>
      <c r="M93" s="849"/>
      <c r="N93" s="852"/>
    </row>
    <row r="94" spans="2:14" ht="15.75">
      <c r="B94" s="837"/>
      <c r="C94" s="840"/>
      <c r="D94" s="858"/>
      <c r="E94" s="861"/>
      <c r="F94" s="549">
        <v>4</v>
      </c>
      <c r="G94" s="550"/>
      <c r="H94" s="598" t="str">
        <f t="shared" si="1"/>
        <v>Belum Diisi</v>
      </c>
      <c r="I94" s="592" t="s">
        <v>26</v>
      </c>
      <c r="J94" s="593" t="str">
        <f>IF($D$91="Y/T","Isi Tujuan",IF($E$91=0,0,IF(I94="Y",1,IF(I94="T",0,"Isi Dulu"))))</f>
        <v>Isi Tujuan</v>
      </c>
      <c r="K94" s="592" t="s">
        <v>26</v>
      </c>
      <c r="L94" s="593" t="str">
        <f>IF($D$91="Y/T","Isi Tujuan",IF($E$91=0,0,IF(K94="Y",1,IF(K94="T",0,"Isi Dulu"))))</f>
        <v>Isi Tujuan</v>
      </c>
      <c r="M94" s="849"/>
      <c r="N94" s="852"/>
    </row>
    <row r="95" spans="2:14" ht="15.75">
      <c r="B95" s="838"/>
      <c r="C95" s="841"/>
      <c r="D95" s="859"/>
      <c r="E95" s="862"/>
      <c r="F95" s="569">
        <v>5</v>
      </c>
      <c r="G95" s="570"/>
      <c r="H95" s="599" t="str">
        <f t="shared" si="1"/>
        <v>Belum Diisi</v>
      </c>
      <c r="I95" s="595" t="s">
        <v>26</v>
      </c>
      <c r="J95" s="596" t="str">
        <f>IF($D$91="Y/T","Isi Tujuan",IF($E$91=0,0,IF(I95="Y",1,IF(I95="T",0,"Isi Dulu"))))</f>
        <v>Isi Tujuan</v>
      </c>
      <c r="K95" s="595" t="s">
        <v>26</v>
      </c>
      <c r="L95" s="596" t="str">
        <f>IF($D$91="Y/T","Isi Tujuan",IF($E$91=0,0,IF(K95="Y",1,IF(K95="T",0,"Isi Dulu"))))</f>
        <v>Isi Tujuan</v>
      </c>
      <c r="M95" s="850"/>
      <c r="N95" s="853"/>
    </row>
    <row r="96" spans="2:14" ht="15.75">
      <c r="B96" s="836">
        <v>19</v>
      </c>
      <c r="C96" s="839"/>
      <c r="D96" s="857" t="s">
        <v>26</v>
      </c>
      <c r="E96" s="860" t="str">
        <f>IF(D96="Y",1,IF(D96="T",0,IF(D96="Y/T","Belum diisi","Error")))</f>
        <v>Belum diisi</v>
      </c>
      <c r="F96" s="528">
        <v>1</v>
      </c>
      <c r="G96" s="529"/>
      <c r="H96" s="600" t="str">
        <f t="shared" si="1"/>
        <v>Belum Diisi</v>
      </c>
      <c r="I96" s="590" t="s">
        <v>26</v>
      </c>
      <c r="J96" s="591" t="str">
        <f>IF($D$96="Y/T","Isi Tujuan",IF($E$96=0,0,IF(I96="Y",1,IF(I96="T",0,"Isi Dulu"))))</f>
        <v>Isi Tujuan</v>
      </c>
      <c r="K96" s="590" t="s">
        <v>26</v>
      </c>
      <c r="L96" s="591" t="str">
        <f>IF($D$96="Y/T","Isi Tujuan",IF($E$96=0,0,IF(K96="Y",1,IF(K96="T",0,"Isi Dulu"))))</f>
        <v>Isi Tujuan</v>
      </c>
      <c r="M96" s="848" t="s">
        <v>26</v>
      </c>
      <c r="N96" s="851" t="str">
        <f>IF(M96="Y",1,IF(M96="T",0,IF(M96="Y/T","Belum diisi","Error")))</f>
        <v>Belum diisi</v>
      </c>
    </row>
    <row r="97" spans="2:18" ht="15.75">
      <c r="B97" s="837"/>
      <c r="C97" s="840"/>
      <c r="D97" s="858"/>
      <c r="E97" s="861"/>
      <c r="F97" s="549">
        <v>2</v>
      </c>
      <c r="G97" s="550"/>
      <c r="H97" s="598" t="str">
        <f t="shared" si="1"/>
        <v>Belum Diisi</v>
      </c>
      <c r="I97" s="592" t="s">
        <v>26</v>
      </c>
      <c r="J97" s="593" t="str">
        <f>IF($D$96="Y/T","Isi Tujuan",IF($E$96=0,0,IF(I97="Y",1,IF(I97="T",0,"Isi Dulu"))))</f>
        <v>Isi Tujuan</v>
      </c>
      <c r="K97" s="592" t="s">
        <v>26</v>
      </c>
      <c r="L97" s="593" t="str">
        <f>IF($D$96="Y/T","Isi Tujuan",IF($E$96=0,0,IF(K97="Y",1,IF(K97="T",0,"Isi Dulu"))))</f>
        <v>Isi Tujuan</v>
      </c>
      <c r="M97" s="849"/>
      <c r="N97" s="852"/>
    </row>
    <row r="98" spans="2:18" ht="15.75">
      <c r="B98" s="837"/>
      <c r="C98" s="840"/>
      <c r="D98" s="858"/>
      <c r="E98" s="861"/>
      <c r="F98" s="549">
        <v>3</v>
      </c>
      <c r="G98" s="550"/>
      <c r="H98" s="598" t="str">
        <f t="shared" si="1"/>
        <v>Belum Diisi</v>
      </c>
      <c r="I98" s="592" t="s">
        <v>26</v>
      </c>
      <c r="J98" s="593" t="str">
        <f>IF($D$96="Y/T","Isi Tujuan",IF($E$96=0,0,IF(I98="Y",1,IF(I98="T",0,"Isi Dulu"))))</f>
        <v>Isi Tujuan</v>
      </c>
      <c r="K98" s="592" t="s">
        <v>26</v>
      </c>
      <c r="L98" s="593" t="str">
        <f>IF($D$96="Y/T","Isi Tujuan",IF($E$96=0,0,IF(K98="Y",1,IF(K98="T",0,"Isi Dulu"))))</f>
        <v>Isi Tujuan</v>
      </c>
      <c r="M98" s="849"/>
      <c r="N98" s="852"/>
    </row>
    <row r="99" spans="2:18" ht="15.75">
      <c r="B99" s="837"/>
      <c r="C99" s="840"/>
      <c r="D99" s="858"/>
      <c r="E99" s="861"/>
      <c r="F99" s="549">
        <v>4</v>
      </c>
      <c r="G99" s="550"/>
      <c r="H99" s="598" t="str">
        <f t="shared" si="1"/>
        <v>Belum Diisi</v>
      </c>
      <c r="I99" s="592" t="s">
        <v>26</v>
      </c>
      <c r="J99" s="593" t="str">
        <f>IF($D$96="Y/T","Isi Tujuan",IF($E$96=0,0,IF(I99="Y",1,IF(I99="T",0,"Isi Dulu"))))</f>
        <v>Isi Tujuan</v>
      </c>
      <c r="K99" s="592" t="s">
        <v>26</v>
      </c>
      <c r="L99" s="593" t="str">
        <f>IF($D$96="Y/T","Isi Tujuan",IF($E$96=0,0,IF(K99="Y",1,IF(K99="T",0,"Isi Dulu"))))</f>
        <v>Isi Tujuan</v>
      </c>
      <c r="M99" s="849"/>
      <c r="N99" s="852"/>
    </row>
    <row r="100" spans="2:18" ht="15.75">
      <c r="B100" s="838"/>
      <c r="C100" s="841"/>
      <c r="D100" s="859"/>
      <c r="E100" s="862"/>
      <c r="F100" s="569">
        <v>5</v>
      </c>
      <c r="G100" s="570"/>
      <c r="H100" s="599" t="str">
        <f t="shared" si="1"/>
        <v>Belum Diisi</v>
      </c>
      <c r="I100" s="595" t="s">
        <v>26</v>
      </c>
      <c r="J100" s="596" t="str">
        <f>IF($D$96="Y/T","Isi Tujuan",IF($E$96=0,0,IF(I100="Y",1,IF(I100="T",0,"Isi Dulu"))))</f>
        <v>Isi Tujuan</v>
      </c>
      <c r="K100" s="595" t="s">
        <v>26</v>
      </c>
      <c r="L100" s="596" t="str">
        <f>IF($D$96="Y/T","Isi Tujuan",IF($E$96=0,0,IF(K100="Y",1,IF(K100="T",0,"Isi Dulu"))))</f>
        <v>Isi Tujuan</v>
      </c>
      <c r="M100" s="850"/>
      <c r="N100" s="853"/>
    </row>
    <row r="101" spans="2:18" ht="15.75">
      <c r="B101" s="836">
        <v>20</v>
      </c>
      <c r="C101" s="839"/>
      <c r="D101" s="857" t="s">
        <v>26</v>
      </c>
      <c r="E101" s="860" t="str">
        <f>IF(D101="Y",1,IF(D101="T",0,IF(D101="Y/T","Belum diisi","Error")))</f>
        <v>Belum diisi</v>
      </c>
      <c r="F101" s="528">
        <v>1</v>
      </c>
      <c r="G101" s="529"/>
      <c r="H101" s="600" t="str">
        <f t="shared" si="1"/>
        <v>Belum Diisi</v>
      </c>
      <c r="I101" s="590" t="s">
        <v>26</v>
      </c>
      <c r="J101" s="591" t="str">
        <f>IF($D$101="Y/T","Isi Tujuan",IF($E$101=0,0,IF(I101="Y",1,IF(I101="T",0,"Isi Dulu"))))</f>
        <v>Isi Tujuan</v>
      </c>
      <c r="K101" s="590" t="s">
        <v>26</v>
      </c>
      <c r="L101" s="591" t="str">
        <f>IF($D$101="Y/T","Isi Tujuan",IF($E$101=0,0,IF(K101="Y",1,IF(K101="T",0,"Isi Dulu"))))</f>
        <v>Isi Tujuan</v>
      </c>
      <c r="M101" s="848" t="s">
        <v>26</v>
      </c>
      <c r="N101" s="851" t="str">
        <f>IF(M101="Y",1,IF(M101="T",0,IF(M101="Y/T","Belum diisi","Error")))</f>
        <v>Belum diisi</v>
      </c>
    </row>
    <row r="102" spans="2:18" ht="15.75">
      <c r="B102" s="837"/>
      <c r="C102" s="840"/>
      <c r="D102" s="858"/>
      <c r="E102" s="861"/>
      <c r="F102" s="549">
        <v>2</v>
      </c>
      <c r="G102" s="550"/>
      <c r="H102" s="598" t="str">
        <f t="shared" si="1"/>
        <v>Belum Diisi</v>
      </c>
      <c r="I102" s="592" t="s">
        <v>26</v>
      </c>
      <c r="J102" s="593" t="str">
        <f>IF($D$101="Y/T","Isi Tujuan",IF($E$101=0,0,IF(I102="Y",1,IF(I102="T",0,"Isi Dulu"))))</f>
        <v>Isi Tujuan</v>
      </c>
      <c r="K102" s="592" t="s">
        <v>26</v>
      </c>
      <c r="L102" s="593" t="str">
        <f>IF($D$101="Y/T","Isi Tujuan",IF($E$101=0,0,IF(K102="Y",1,IF(K102="T",0,"Isi Dulu"))))</f>
        <v>Isi Tujuan</v>
      </c>
      <c r="M102" s="849"/>
      <c r="N102" s="852"/>
    </row>
    <row r="103" spans="2:18" ht="15.75">
      <c r="B103" s="837"/>
      <c r="C103" s="840"/>
      <c r="D103" s="858"/>
      <c r="E103" s="861"/>
      <c r="F103" s="549">
        <v>3</v>
      </c>
      <c r="G103" s="550"/>
      <c r="H103" s="598" t="str">
        <f t="shared" si="1"/>
        <v>Belum Diisi</v>
      </c>
      <c r="I103" s="592" t="s">
        <v>26</v>
      </c>
      <c r="J103" s="593" t="str">
        <f>IF($D$101="Y/T","Isi Tujuan",IF($E$101=0,0,IF(I103="Y",1,IF(I103="T",0,"Isi Dulu"))))</f>
        <v>Isi Tujuan</v>
      </c>
      <c r="K103" s="592" t="s">
        <v>26</v>
      </c>
      <c r="L103" s="593" t="str">
        <f>IF($D$101="Y/T","Isi Tujuan",IF($E$101=0,0,IF(K103="Y",1,IF(K103="T",0,"Isi Dulu"))))</f>
        <v>Isi Tujuan</v>
      </c>
      <c r="M103" s="849"/>
      <c r="N103" s="852"/>
    </row>
    <row r="104" spans="2:18" ht="15.75">
      <c r="B104" s="837"/>
      <c r="C104" s="840"/>
      <c r="D104" s="858"/>
      <c r="E104" s="861"/>
      <c r="F104" s="549">
        <v>4</v>
      </c>
      <c r="G104" s="550"/>
      <c r="H104" s="598" t="str">
        <f t="shared" si="1"/>
        <v>Belum Diisi</v>
      </c>
      <c r="I104" s="592" t="s">
        <v>26</v>
      </c>
      <c r="J104" s="593" t="str">
        <f>IF($D$101="Y/T","Isi Tujuan",IF($E$101=0,0,IF(I104="Y",1,IF(I104="T",0,"Isi Dulu"))))</f>
        <v>Isi Tujuan</v>
      </c>
      <c r="K104" s="592" t="s">
        <v>26</v>
      </c>
      <c r="L104" s="593" t="str">
        <f>IF($D$101="Y/T","Isi Tujuan",IF($E$101=0,0,IF(K104="Y",1,IF(K104="T",0,"Isi Dulu"))))</f>
        <v>Isi Tujuan</v>
      </c>
      <c r="M104" s="849"/>
      <c r="N104" s="852"/>
    </row>
    <row r="105" spans="2:18" ht="15.75">
      <c r="B105" s="838"/>
      <c r="C105" s="841"/>
      <c r="D105" s="859"/>
      <c r="E105" s="862"/>
      <c r="F105" s="569">
        <v>5</v>
      </c>
      <c r="G105" s="570"/>
      <c r="H105" s="599" t="str">
        <f t="shared" si="1"/>
        <v>Belum Diisi</v>
      </c>
      <c r="I105" s="595" t="s">
        <v>26</v>
      </c>
      <c r="J105" s="596" t="str">
        <f>IF($D$101="Y/T","Isi Tujuan",IF($E$101=0,0,IF(I105="Y",1,IF(I105="T",0,"Isi Dulu"))))</f>
        <v>Isi Tujuan</v>
      </c>
      <c r="K105" s="595" t="s">
        <v>26</v>
      </c>
      <c r="L105" s="596" t="str">
        <f>IF($D$101="Y/T","Isi Tujuan",IF($E$101=0,0,IF(K105="Y",1,IF(K105="T",0,"Isi Dulu"))))</f>
        <v>Isi Tujuan</v>
      </c>
      <c r="M105" s="850"/>
      <c r="N105" s="853"/>
    </row>
    <row r="106" spans="2:18" s="527" customFormat="1" ht="15.75">
      <c r="B106" s="601"/>
      <c r="C106" s="581"/>
      <c r="D106" s="582"/>
      <c r="E106" s="602" t="e">
        <f>AVERAGE(E6:E105)</f>
        <v>#DIV/0!</v>
      </c>
      <c r="F106" s="603"/>
      <c r="G106" s="583"/>
      <c r="H106" s="602" t="e">
        <f>(IF($D6="Y/T",0,AVERAGE(H6:H10))+IF($D11="Y/T",0,AVERAGE(H11:H15))+IF($D16="Y/T",0,AVERAGE(H16:H20))+IF($D21="Y/T",0,AVERAGE(H21:H25))+IF($D26="Y/T",0,AVERAGE(H26:H30))+IF($D31="Y/T",0,AVERAGE(H31:H35))+IF($D36="Y/T",0,AVERAGE(H36:H40))+IF($D41="Y/T",0,AVERAGE(H41:H45))+IF($D46="Y/T",0,AVERAGE(H46:H50))+IF($D51="Y/T",0,AVERAGE(H51:H55))+IF($D56="Y/T",0,AVERAGE(H56:H60))+IF($D61="Y/T",0,AVERAGE(H61:H65))+IF($D66="Y/T",0,AVERAGE(H66:H70))+IF($D71="Y/T",0,AVERAGE(H71:H75))+IF($D76="Y/T",0,AVERAGE(H76:H80))+IF($D81="Y/T",0,AVERAGE(H81:H85))+IF($D86="Y/T",0,AVERAGE(H86:H90))+IF($D91="Y/T",0,AVERAGE(H91:H95))+IF($D96="Y/T",0,AVERAGE(H96:H100))+IF($D101="Y/T",0,AVERAGE(H101:H105)))/(COUNTIF($D6:$D105,"Y")+COUNTIF($D6:$D105,"T"))</f>
        <v>#DIV/0!</v>
      </c>
      <c r="I106" s="582"/>
      <c r="J106" s="602" t="e">
        <f>(IF($D6="Y/T",0,AVERAGE(J6:J10))+IF($D11="Y/T",0,AVERAGE(J11:J15))+IF($D16="Y/T",0,AVERAGE(J16:J20))+IF($D21="Y/T",0,AVERAGE(J21:J25))+IF($D26="Y/T",0,AVERAGE(J26:J30))+IF($D31="Y/T",0,AVERAGE(J31:J35))+IF($D36="Y/T",0,AVERAGE(J36:J40))+IF($D41="Y/T",0,AVERAGE(J41:J45))+IF($D46="Y/T",0,AVERAGE(J46:J50))+IF($D51="Y/T",0,AVERAGE(J51:J55))+IF($D56="Y/T",0,AVERAGE(J56:J60))+IF($D61="Y/T",0,AVERAGE(J61:J65))+IF($D66="Y/T",0,AVERAGE(J66:J70))+IF($D71="Y/T",0,AVERAGE(J71:J75))+IF($D76="Y/T",0,AVERAGE(J76:J80))+IF($D81="Y/T",0,AVERAGE(J81:J85))+IF($D86="Y/T",0,AVERAGE(J86:J90))+IF($D91="Y/T",0,AVERAGE(J91:J95))+IF($D96="Y/T",0,AVERAGE(J96:J100))+IF($D101="Y/T",0,AVERAGE(J101:J105)))/(COUNTIF($D6:$D105,"Y")+COUNTIF($D6:$D105,"T"))</f>
        <v>#DIV/0!</v>
      </c>
      <c r="K106" s="582"/>
      <c r="L106" s="602" t="e">
        <f>(IF($D6="Y/T",0,AVERAGE(L6:L10))+IF($D11="Y/T",0,AVERAGE(L11:L15))+IF($D16="Y/T",0,AVERAGE(L16:L20))+IF($D21="Y/T",0,AVERAGE(L21:L25))+IF($D26="Y/T",0,AVERAGE(L26:L30))+IF($D31="Y/T",0,AVERAGE(L31:L35))+IF($D36="Y/T",0,AVERAGE(L36:L40))+IF($D41="Y/T",0,AVERAGE(L41:L45))+IF($D46="Y/T",0,AVERAGE(L46:L50))+IF($D51="Y/T",0,AVERAGE(L51:L55))+IF($D56="Y/T",0,AVERAGE(L56:L60))+IF($D61="Y/T",0,AVERAGE(L61:L65))+IF($D66="Y/T",0,AVERAGE(L66:L70))+IF($D71="Y/T",0,AVERAGE(L71:L75))+IF($D76="Y/T",0,AVERAGE(L76:L80))+IF($D81="Y/T",0,AVERAGE(L81:L85))+IF($D86="Y/T",0,AVERAGE(L86:L90))+IF($D91="Y/T",0,AVERAGE(L91:L95))+IF($D96="Y/T",0,AVERAGE(L96:L100))+IF($D101="Y/T",0,AVERAGE(L101:L105)))/(COUNTIF($D6:$D105,"Y")+COUNTIF($D6:$D105,"T"))</f>
        <v>#DIV/0!</v>
      </c>
      <c r="M106" s="582"/>
      <c r="N106" s="602" t="e">
        <f>AVERAGE(N6:N105)</f>
        <v>#DIV/0!</v>
      </c>
    </row>
    <row r="107" spans="2:18" s="527" customFormat="1" ht="15.75">
      <c r="B107" s="864" t="s">
        <v>508</v>
      </c>
      <c r="C107" s="865"/>
      <c r="D107" s="865"/>
      <c r="E107" s="865"/>
      <c r="F107" s="865"/>
      <c r="G107" s="865"/>
      <c r="H107" s="865"/>
      <c r="I107" s="865"/>
      <c r="J107" s="866"/>
      <c r="K107" s="604"/>
      <c r="L107" s="604"/>
      <c r="M107" s="604"/>
      <c r="N107" s="604"/>
      <c r="O107" s="517"/>
      <c r="P107" s="517"/>
      <c r="Q107" s="517"/>
      <c r="R107" s="517"/>
    </row>
    <row r="108" spans="2:18" s="527" customFormat="1" ht="15.75">
      <c r="B108" s="836">
        <v>1</v>
      </c>
      <c r="C108" s="839"/>
      <c r="D108" s="857" t="s">
        <v>26</v>
      </c>
      <c r="E108" s="854" t="str">
        <f>IF(D108="Y",1,IF(D108="T",0,IF(D108="Y/T","Belum diisi","Error")))</f>
        <v>Belum diisi</v>
      </c>
      <c r="F108" s="528">
        <v>1</v>
      </c>
      <c r="G108" s="529"/>
      <c r="H108" s="589" t="str">
        <f t="shared" ref="H108:H171" si="2">IF(OR(J108="Isi Dulu",L108="Isi Dulu",J108="Isi Sasaran",L108="Isi Sasaran"),"Belum Diisi",IF(SUM(J108,L108)=2,1,IF(SUM(J108,L108)=1,0,IF(SUM(J108,L108)=0,0,"Error"))))</f>
        <v>Belum Diisi</v>
      </c>
      <c r="I108" s="590" t="s">
        <v>26</v>
      </c>
      <c r="J108" s="591" t="str">
        <f>IF($D$108="Y/T","Isi Sasaran",IF($E$108=0,0,IF(I108="Y",1,IF(I108="T",0,"Isi Dulu"))))</f>
        <v>Isi Sasaran</v>
      </c>
      <c r="K108" s="590" t="s">
        <v>26</v>
      </c>
      <c r="L108" s="591" t="str">
        <f>IF($D$108="Y/T","Isi Sasaran",IF($E$108=0,0,IF(K108="Y",1,IF(K108="T",0,"Isi Dulu"))))</f>
        <v>Isi Sasaran</v>
      </c>
      <c r="M108" s="848" t="s">
        <v>26</v>
      </c>
      <c r="N108" s="851" t="str">
        <f>IF(M108="Y",1,IF(M108="T",0,IF(M108="Y/T","Belum diisi","Error")))</f>
        <v>Belum diisi</v>
      </c>
      <c r="O108" s="517"/>
      <c r="P108" s="517"/>
      <c r="Q108" s="517"/>
      <c r="R108" s="517"/>
    </row>
    <row r="109" spans="2:18" s="527" customFormat="1" ht="15.75">
      <c r="B109" s="837"/>
      <c r="C109" s="840"/>
      <c r="D109" s="858"/>
      <c r="E109" s="855"/>
      <c r="F109" s="549">
        <v>2</v>
      </c>
      <c r="G109" s="550"/>
      <c r="H109" s="589" t="str">
        <f t="shared" si="2"/>
        <v>Belum Diisi</v>
      </c>
      <c r="I109" s="592" t="s">
        <v>26</v>
      </c>
      <c r="J109" s="593" t="str">
        <f>IF($D$108="Y/T","Isi Sasaran",IF($E$108=0,0,IF(I109="Y",1,IF(I109="T",0,"Isi Dulu"))))</f>
        <v>Isi Sasaran</v>
      </c>
      <c r="K109" s="592" t="s">
        <v>26</v>
      </c>
      <c r="L109" s="593" t="str">
        <f>IF($D$108="Y/T","Isi Sasaran",IF($E$108=0,0,IF(K109="Y",1,IF(K109="T",0,"Isi Dulu"))))</f>
        <v>Isi Sasaran</v>
      </c>
      <c r="M109" s="849"/>
      <c r="N109" s="852"/>
      <c r="O109" s="517"/>
      <c r="P109" s="517"/>
      <c r="Q109" s="517"/>
      <c r="R109" s="517"/>
    </row>
    <row r="110" spans="2:18" s="527" customFormat="1" ht="15.75">
      <c r="B110" s="837"/>
      <c r="C110" s="840"/>
      <c r="D110" s="858"/>
      <c r="E110" s="855"/>
      <c r="F110" s="549">
        <v>3</v>
      </c>
      <c r="G110" s="550"/>
      <c r="H110" s="589" t="str">
        <f t="shared" si="2"/>
        <v>Belum Diisi</v>
      </c>
      <c r="I110" s="592" t="s">
        <v>26</v>
      </c>
      <c r="J110" s="593" t="str">
        <f>IF($D$108="Y/T","Isi Sasaran",IF($E$108=0,0,IF(I110="Y",1,IF(I110="T",0,"Isi Dulu"))))</f>
        <v>Isi Sasaran</v>
      </c>
      <c r="K110" s="592" t="s">
        <v>26</v>
      </c>
      <c r="L110" s="593" t="str">
        <f>IF($D$108="Y/T","Isi Sasaran",IF($E$108=0,0,IF(K110="Y",1,IF(K110="T",0,"Isi Dulu"))))</f>
        <v>Isi Sasaran</v>
      </c>
      <c r="M110" s="849"/>
      <c r="N110" s="852"/>
      <c r="O110" s="517"/>
      <c r="P110" s="517"/>
      <c r="Q110" s="517"/>
      <c r="R110" s="517"/>
    </row>
    <row r="111" spans="2:18" s="527" customFormat="1" ht="15.75">
      <c r="B111" s="837"/>
      <c r="C111" s="840"/>
      <c r="D111" s="858"/>
      <c r="E111" s="855"/>
      <c r="F111" s="549">
        <v>4</v>
      </c>
      <c r="G111" s="550"/>
      <c r="H111" s="589" t="str">
        <f t="shared" si="2"/>
        <v>Belum Diisi</v>
      </c>
      <c r="I111" s="592" t="s">
        <v>26</v>
      </c>
      <c r="J111" s="593" t="str">
        <f>IF($D$108="Y/T","Isi Sasaran",IF($E$108=0,0,IF(I111="Y",1,IF(I111="T",0,"Isi Dulu"))))</f>
        <v>Isi Sasaran</v>
      </c>
      <c r="K111" s="592" t="s">
        <v>26</v>
      </c>
      <c r="L111" s="593" t="str">
        <f>IF($D$108="Y/T","Isi Sasaran",IF($E$108=0,0,IF(K111="Y",1,IF(K111="T",0,"Isi Dulu"))))</f>
        <v>Isi Sasaran</v>
      </c>
      <c r="M111" s="849"/>
      <c r="N111" s="852"/>
      <c r="O111" s="517"/>
      <c r="P111" s="517"/>
      <c r="Q111" s="517"/>
      <c r="R111" s="517"/>
    </row>
    <row r="112" spans="2:18" s="527" customFormat="1" ht="15.75">
      <c r="B112" s="838"/>
      <c r="C112" s="841"/>
      <c r="D112" s="859"/>
      <c r="E112" s="856"/>
      <c r="F112" s="569">
        <v>5</v>
      </c>
      <c r="G112" s="570"/>
      <c r="H112" s="594" t="str">
        <f t="shared" si="2"/>
        <v>Belum Diisi</v>
      </c>
      <c r="I112" s="595" t="s">
        <v>26</v>
      </c>
      <c r="J112" s="596" t="str">
        <f>IF($D$108="Y/T","Isi Sasaran",IF($E$108=0,0,IF(I112="Y",1,IF(I112="T",0,"Isi Dulu"))))</f>
        <v>Isi Sasaran</v>
      </c>
      <c r="K112" s="595" t="s">
        <v>26</v>
      </c>
      <c r="L112" s="596" t="str">
        <f>IF($D$108="Y/T","Isi Sasaran",IF($E$108=0,0,IF(K112="Y",1,IF(K112="T",0,"Isi Dulu"))))</f>
        <v>Isi Sasaran</v>
      </c>
      <c r="M112" s="850"/>
      <c r="N112" s="853"/>
      <c r="O112" s="517"/>
      <c r="P112" s="517"/>
      <c r="Q112" s="517"/>
      <c r="R112" s="517"/>
    </row>
    <row r="113" spans="2:18" s="527" customFormat="1" ht="15.75">
      <c r="B113" s="836">
        <v>2</v>
      </c>
      <c r="C113" s="839"/>
      <c r="D113" s="857" t="s">
        <v>26</v>
      </c>
      <c r="E113" s="854" t="str">
        <f>IF(D113="Y",1,IF(D113="T",0,IF(D113="Y/T","Belum diisi","Error")))</f>
        <v>Belum diisi</v>
      </c>
      <c r="F113" s="528">
        <v>1</v>
      </c>
      <c r="G113" s="529"/>
      <c r="H113" s="597" t="str">
        <f t="shared" si="2"/>
        <v>Belum Diisi</v>
      </c>
      <c r="I113" s="590" t="s">
        <v>26</v>
      </c>
      <c r="J113" s="591" t="str">
        <f>IF($D$113="Y/T","Isi Sasaran",IF($E$113=0,0,IF(I113="Y",1,IF(I113="T",0,"Isi Dulu"))))</f>
        <v>Isi Sasaran</v>
      </c>
      <c r="K113" s="590" t="s">
        <v>26</v>
      </c>
      <c r="L113" s="591" t="str">
        <f>IF($D$113="Y/T","Isi Sasaran",IF($E$113=0,0,IF(K113="Y",1,IF(K113="T",0,"Isi Dulu"))))</f>
        <v>Isi Sasaran</v>
      </c>
      <c r="M113" s="848" t="s">
        <v>26</v>
      </c>
      <c r="N113" s="851" t="str">
        <f>IF(M113="Y",1,IF(M113="T",0,IF(M113="Y/T","Belum diisi","Error")))</f>
        <v>Belum diisi</v>
      </c>
      <c r="O113" s="517"/>
      <c r="P113" s="517"/>
      <c r="Q113" s="517"/>
      <c r="R113" s="517"/>
    </row>
    <row r="114" spans="2:18" s="527" customFormat="1" ht="15.75">
      <c r="B114" s="837"/>
      <c r="C114" s="840"/>
      <c r="D114" s="858"/>
      <c r="E114" s="855"/>
      <c r="F114" s="549">
        <v>2</v>
      </c>
      <c r="G114" s="550"/>
      <c r="H114" s="598" t="str">
        <f t="shared" si="2"/>
        <v>Belum Diisi</v>
      </c>
      <c r="I114" s="592" t="s">
        <v>26</v>
      </c>
      <c r="J114" s="593" t="str">
        <f>IF($D$113="Y/T","Isi Sasaran",IF($E$113=0,0,IF(I114="Y",1,IF(I114="T",0,"Isi Dulu"))))</f>
        <v>Isi Sasaran</v>
      </c>
      <c r="K114" s="592" t="s">
        <v>26</v>
      </c>
      <c r="L114" s="593" t="str">
        <f>IF($D$113="Y/T","Isi Sasaran",IF($E$113=0,0,IF(K114="Y",1,IF(K114="T",0,"Isi Dulu"))))</f>
        <v>Isi Sasaran</v>
      </c>
      <c r="M114" s="849"/>
      <c r="N114" s="852"/>
      <c r="O114" s="517"/>
      <c r="P114" s="517"/>
      <c r="Q114" s="517"/>
      <c r="R114" s="517"/>
    </row>
    <row r="115" spans="2:18" s="527" customFormat="1" ht="15.75">
      <c r="B115" s="837"/>
      <c r="C115" s="840"/>
      <c r="D115" s="858"/>
      <c r="E115" s="855"/>
      <c r="F115" s="549">
        <v>3</v>
      </c>
      <c r="G115" s="550"/>
      <c r="H115" s="598" t="str">
        <f t="shared" si="2"/>
        <v>Belum Diisi</v>
      </c>
      <c r="I115" s="592" t="s">
        <v>26</v>
      </c>
      <c r="J115" s="593" t="str">
        <f>IF($D$113="Y/T","Isi Sasaran",IF($E$113=0,0,IF(I115="Y",1,IF(I115="T",0,"Isi Dulu"))))</f>
        <v>Isi Sasaran</v>
      </c>
      <c r="K115" s="592" t="s">
        <v>26</v>
      </c>
      <c r="L115" s="593" t="str">
        <f>IF($D$113="Y/T","Isi Sasaran",IF($E$113=0,0,IF(K115="Y",1,IF(K115="T",0,"Isi Dulu"))))</f>
        <v>Isi Sasaran</v>
      </c>
      <c r="M115" s="849"/>
      <c r="N115" s="852"/>
      <c r="O115" s="517"/>
      <c r="P115" s="517"/>
      <c r="Q115" s="517"/>
      <c r="R115" s="517"/>
    </row>
    <row r="116" spans="2:18" s="527" customFormat="1" ht="15.75">
      <c r="B116" s="837"/>
      <c r="C116" s="840"/>
      <c r="D116" s="858"/>
      <c r="E116" s="855"/>
      <c r="F116" s="549">
        <v>4</v>
      </c>
      <c r="G116" s="550"/>
      <c r="H116" s="598" t="str">
        <f t="shared" si="2"/>
        <v>Belum Diisi</v>
      </c>
      <c r="I116" s="592" t="s">
        <v>26</v>
      </c>
      <c r="J116" s="593" t="str">
        <f>IF($D$113="Y/T","Isi Sasaran",IF($E$113=0,0,IF(I116="Y",1,IF(I116="T",0,"Isi Dulu"))))</f>
        <v>Isi Sasaran</v>
      </c>
      <c r="K116" s="592" t="s">
        <v>26</v>
      </c>
      <c r="L116" s="593" t="str">
        <f>IF($D$113="Y/T","Isi Sasaran",IF($E$113=0,0,IF(K116="Y",1,IF(K116="T",0,"Isi Dulu"))))</f>
        <v>Isi Sasaran</v>
      </c>
      <c r="M116" s="849"/>
      <c r="N116" s="852"/>
      <c r="O116" s="517"/>
      <c r="P116" s="517"/>
      <c r="Q116" s="517"/>
      <c r="R116" s="517"/>
    </row>
    <row r="117" spans="2:18" s="527" customFormat="1" ht="15.75">
      <c r="B117" s="838"/>
      <c r="C117" s="841"/>
      <c r="D117" s="859"/>
      <c r="E117" s="856"/>
      <c r="F117" s="569">
        <v>5</v>
      </c>
      <c r="G117" s="570"/>
      <c r="H117" s="599" t="str">
        <f t="shared" si="2"/>
        <v>Belum Diisi</v>
      </c>
      <c r="I117" s="595" t="s">
        <v>26</v>
      </c>
      <c r="J117" s="596" t="str">
        <f>IF($D$113="Y/T","Isi Sasaran",IF($E$113=0,0,IF(I117="Y",1,IF(I117="T",0,"Isi Dulu"))))</f>
        <v>Isi Sasaran</v>
      </c>
      <c r="K117" s="595" t="s">
        <v>26</v>
      </c>
      <c r="L117" s="596" t="str">
        <f>IF($D$113="Y/T","Isi Sasaran",IF($E$113=0,0,IF(K117="Y",1,IF(K117="T",0,"Isi Dulu"))))</f>
        <v>Isi Sasaran</v>
      </c>
      <c r="M117" s="850"/>
      <c r="N117" s="853"/>
      <c r="O117" s="517"/>
      <c r="P117" s="517"/>
      <c r="Q117" s="517"/>
      <c r="R117" s="517"/>
    </row>
    <row r="118" spans="2:18" s="527" customFormat="1" ht="15.75">
      <c r="B118" s="836">
        <v>3</v>
      </c>
      <c r="C118" s="839"/>
      <c r="D118" s="857" t="s">
        <v>26</v>
      </c>
      <c r="E118" s="854" t="str">
        <f>IF(D118="Y",1,IF(D118="T",0,IF(D118="Y/T","Belum diisi","Error")))</f>
        <v>Belum diisi</v>
      </c>
      <c r="F118" s="528">
        <v>1</v>
      </c>
      <c r="G118" s="529"/>
      <c r="H118" s="600" t="str">
        <f t="shared" si="2"/>
        <v>Belum Diisi</v>
      </c>
      <c r="I118" s="590" t="s">
        <v>26</v>
      </c>
      <c r="J118" s="591" t="str">
        <f>IF($D$118="Y/T","Isi Sasaran",IF($E$118=0,0,IF(I118="Y",1,IF(I118="T",0,"Isi Dulu"))))</f>
        <v>Isi Sasaran</v>
      </c>
      <c r="K118" s="590" t="s">
        <v>26</v>
      </c>
      <c r="L118" s="591" t="str">
        <f>IF($D$118="Y/T","Isi Sasaran",IF($E$118=0,0,IF(K118="Y",1,IF(K118="T",0,"Isi Dulu"))))</f>
        <v>Isi Sasaran</v>
      </c>
      <c r="M118" s="848" t="s">
        <v>26</v>
      </c>
      <c r="N118" s="851" t="str">
        <f>IF(M118="Y",1,IF(M118="T",0,IF(M118="Y/T","Belum diisi","Error")))</f>
        <v>Belum diisi</v>
      </c>
      <c r="O118" s="517"/>
      <c r="P118" s="517"/>
      <c r="Q118" s="517"/>
      <c r="R118" s="517"/>
    </row>
    <row r="119" spans="2:18" s="527" customFormat="1" ht="15.75">
      <c r="B119" s="837"/>
      <c r="C119" s="840"/>
      <c r="D119" s="858"/>
      <c r="E119" s="855"/>
      <c r="F119" s="549">
        <v>2</v>
      </c>
      <c r="G119" s="550"/>
      <c r="H119" s="598" t="str">
        <f t="shared" si="2"/>
        <v>Belum Diisi</v>
      </c>
      <c r="I119" s="592" t="s">
        <v>26</v>
      </c>
      <c r="J119" s="593" t="str">
        <f>IF($D$118="Y/T","Isi Sasaran",IF($E$118=0,0,IF(I119="Y",1,IF(I119="T",0,"Isi Dulu"))))</f>
        <v>Isi Sasaran</v>
      </c>
      <c r="K119" s="592" t="s">
        <v>26</v>
      </c>
      <c r="L119" s="593" t="str">
        <f>IF($D$118="Y/T","Isi Sasaran",IF($E$118=0,0,IF(K119="Y",1,IF(K119="T",0,"Isi Dulu"))))</f>
        <v>Isi Sasaran</v>
      </c>
      <c r="M119" s="849"/>
      <c r="N119" s="852"/>
      <c r="O119" s="517"/>
      <c r="P119" s="517"/>
      <c r="Q119" s="517"/>
      <c r="R119" s="517"/>
    </row>
    <row r="120" spans="2:18" s="527" customFormat="1" ht="15.75">
      <c r="B120" s="837"/>
      <c r="C120" s="840"/>
      <c r="D120" s="858"/>
      <c r="E120" s="855"/>
      <c r="F120" s="549">
        <v>3</v>
      </c>
      <c r="G120" s="550"/>
      <c r="H120" s="598" t="str">
        <f t="shared" si="2"/>
        <v>Belum Diisi</v>
      </c>
      <c r="I120" s="592" t="s">
        <v>26</v>
      </c>
      <c r="J120" s="593" t="str">
        <f>IF($D$118="Y/T","Isi Sasaran",IF($E$118=0,0,IF(I120="Y",1,IF(I120="T",0,"Isi Dulu"))))</f>
        <v>Isi Sasaran</v>
      </c>
      <c r="K120" s="592" t="s">
        <v>26</v>
      </c>
      <c r="L120" s="593" t="str">
        <f>IF($D$118="Y/T","Isi Sasaran",IF($E$118=0,0,IF(K120="Y",1,IF(K120="T",0,"Isi Dulu"))))</f>
        <v>Isi Sasaran</v>
      </c>
      <c r="M120" s="849"/>
      <c r="N120" s="852"/>
      <c r="O120" s="517"/>
      <c r="P120" s="517"/>
      <c r="Q120" s="517"/>
      <c r="R120" s="517"/>
    </row>
    <row r="121" spans="2:18" s="527" customFormat="1" ht="15.75">
      <c r="B121" s="837"/>
      <c r="C121" s="840"/>
      <c r="D121" s="858"/>
      <c r="E121" s="855"/>
      <c r="F121" s="549">
        <v>4</v>
      </c>
      <c r="G121" s="550"/>
      <c r="H121" s="598" t="str">
        <f t="shared" si="2"/>
        <v>Belum Diisi</v>
      </c>
      <c r="I121" s="592" t="s">
        <v>26</v>
      </c>
      <c r="J121" s="593" t="str">
        <f>IF($D$118="Y/T","Isi Sasaran",IF($E$118=0,0,IF(I121="Y",1,IF(I121="T",0,"Isi Dulu"))))</f>
        <v>Isi Sasaran</v>
      </c>
      <c r="K121" s="592" t="s">
        <v>26</v>
      </c>
      <c r="L121" s="593" t="str">
        <f>IF($D$118="Y/T","Isi Sasaran",IF($E$118=0,0,IF(K121="Y",1,IF(K121="T",0,"Isi Dulu"))))</f>
        <v>Isi Sasaran</v>
      </c>
      <c r="M121" s="849"/>
      <c r="N121" s="852"/>
      <c r="O121" s="517"/>
      <c r="P121" s="517"/>
      <c r="Q121" s="517"/>
      <c r="R121" s="517"/>
    </row>
    <row r="122" spans="2:18" s="527" customFormat="1" ht="15.75">
      <c r="B122" s="838"/>
      <c r="C122" s="841"/>
      <c r="D122" s="859"/>
      <c r="E122" s="856"/>
      <c r="F122" s="569">
        <v>5</v>
      </c>
      <c r="G122" s="570"/>
      <c r="H122" s="599" t="str">
        <f t="shared" si="2"/>
        <v>Belum Diisi</v>
      </c>
      <c r="I122" s="595" t="s">
        <v>26</v>
      </c>
      <c r="J122" s="596" t="str">
        <f>IF($D$118="Y/T","Isi Sasaran",IF($E$118=0,0,IF(I122="Y",1,IF(I122="T",0,"Isi Dulu"))))</f>
        <v>Isi Sasaran</v>
      </c>
      <c r="K122" s="595" t="s">
        <v>26</v>
      </c>
      <c r="L122" s="596" t="str">
        <f>IF($D$118="Y/T","Isi Sasaran",IF($E$118=0,0,IF(K122="Y",1,IF(K122="T",0,"Isi Dulu"))))</f>
        <v>Isi Sasaran</v>
      </c>
      <c r="M122" s="850"/>
      <c r="N122" s="853"/>
      <c r="O122" s="517"/>
      <c r="P122" s="517"/>
      <c r="Q122" s="517"/>
      <c r="R122" s="517"/>
    </row>
    <row r="123" spans="2:18" s="527" customFormat="1" ht="15.75">
      <c r="B123" s="836">
        <v>4</v>
      </c>
      <c r="C123" s="839"/>
      <c r="D123" s="857" t="s">
        <v>26</v>
      </c>
      <c r="E123" s="854" t="str">
        <f>IF(D123="Y",1,IF(D123="T",0,IF(D123="Y/T","Belum diisi","Error")))</f>
        <v>Belum diisi</v>
      </c>
      <c r="F123" s="528">
        <v>1</v>
      </c>
      <c r="G123" s="529"/>
      <c r="H123" s="600" t="str">
        <f t="shared" si="2"/>
        <v>Belum Diisi</v>
      </c>
      <c r="I123" s="590" t="s">
        <v>26</v>
      </c>
      <c r="J123" s="591" t="str">
        <f>IF($D$123="Y/T","Isi Sasaran",IF($E$123=0,0,IF(I123="Y",1,IF(I123="T",0,"Isi Dulu"))))</f>
        <v>Isi Sasaran</v>
      </c>
      <c r="K123" s="590" t="s">
        <v>26</v>
      </c>
      <c r="L123" s="591" t="str">
        <f>IF($D$123="Y/T","Isi Sasaran",IF($E$123=0,0,IF(K123="Y",1,IF(K123="T",0,"Isi Dulu"))))</f>
        <v>Isi Sasaran</v>
      </c>
      <c r="M123" s="848" t="s">
        <v>26</v>
      </c>
      <c r="N123" s="851" t="str">
        <f>IF(M123="Y",1,IF(M123="T",0,IF(M123="Y/T","Belum diisi","Error")))</f>
        <v>Belum diisi</v>
      </c>
      <c r="O123" s="517"/>
      <c r="P123" s="517"/>
      <c r="Q123" s="517"/>
      <c r="R123" s="517"/>
    </row>
    <row r="124" spans="2:18" s="527" customFormat="1" ht="15.75">
      <c r="B124" s="837"/>
      <c r="C124" s="840"/>
      <c r="D124" s="858"/>
      <c r="E124" s="855"/>
      <c r="F124" s="549">
        <v>2</v>
      </c>
      <c r="G124" s="550"/>
      <c r="H124" s="598" t="str">
        <f t="shared" si="2"/>
        <v>Belum Diisi</v>
      </c>
      <c r="I124" s="592" t="s">
        <v>26</v>
      </c>
      <c r="J124" s="593" t="str">
        <f>IF($D$123="Y/T","Isi Sasaran",IF($E$123=0,0,IF(I124="Y",1,IF(I124="T",0,"Isi Dulu"))))</f>
        <v>Isi Sasaran</v>
      </c>
      <c r="K124" s="592" t="s">
        <v>26</v>
      </c>
      <c r="L124" s="593" t="str">
        <f>IF($D$123="Y/T","Isi Sasaran",IF($E$123=0,0,IF(K124="Y",1,IF(K124="T",0,"Isi Dulu"))))</f>
        <v>Isi Sasaran</v>
      </c>
      <c r="M124" s="849"/>
      <c r="N124" s="852"/>
      <c r="O124" s="517"/>
      <c r="P124" s="517"/>
      <c r="Q124" s="517"/>
      <c r="R124" s="517"/>
    </row>
    <row r="125" spans="2:18" s="527" customFormat="1" ht="15.75">
      <c r="B125" s="837"/>
      <c r="C125" s="840"/>
      <c r="D125" s="858"/>
      <c r="E125" s="855"/>
      <c r="F125" s="549">
        <v>3</v>
      </c>
      <c r="G125" s="550"/>
      <c r="H125" s="598" t="str">
        <f t="shared" si="2"/>
        <v>Belum Diisi</v>
      </c>
      <c r="I125" s="592" t="s">
        <v>26</v>
      </c>
      <c r="J125" s="593" t="str">
        <f>IF($D$123="Y/T","Isi Sasaran",IF($E$123=0,0,IF(I125="Y",1,IF(I125="T",0,"Isi Dulu"))))</f>
        <v>Isi Sasaran</v>
      </c>
      <c r="K125" s="592" t="s">
        <v>26</v>
      </c>
      <c r="L125" s="593" t="str">
        <f>IF($D$123="Y/T","Isi Sasaran",IF($E$123=0,0,IF(K125="Y",1,IF(K125="T",0,"Isi Dulu"))))</f>
        <v>Isi Sasaran</v>
      </c>
      <c r="M125" s="849"/>
      <c r="N125" s="852"/>
      <c r="O125" s="517"/>
      <c r="P125" s="517"/>
      <c r="Q125" s="517"/>
      <c r="R125" s="517"/>
    </row>
    <row r="126" spans="2:18" s="527" customFormat="1" ht="15.75">
      <c r="B126" s="837"/>
      <c r="C126" s="840"/>
      <c r="D126" s="858"/>
      <c r="E126" s="855"/>
      <c r="F126" s="549">
        <v>4</v>
      </c>
      <c r="G126" s="550"/>
      <c r="H126" s="598" t="str">
        <f t="shared" si="2"/>
        <v>Belum Diisi</v>
      </c>
      <c r="I126" s="592" t="s">
        <v>26</v>
      </c>
      <c r="J126" s="593" t="str">
        <f>IF($D$123="Y/T","Isi Sasaran",IF($E$123=0,0,IF(I126="Y",1,IF(I126="T",0,"Isi Dulu"))))</f>
        <v>Isi Sasaran</v>
      </c>
      <c r="K126" s="592" t="s">
        <v>26</v>
      </c>
      <c r="L126" s="593" t="str">
        <f>IF($D$123="Y/T","Isi Sasaran",IF($E$123=0,0,IF(K126="Y",1,IF(K126="T",0,"Isi Dulu"))))</f>
        <v>Isi Sasaran</v>
      </c>
      <c r="M126" s="849"/>
      <c r="N126" s="852"/>
      <c r="O126" s="517"/>
      <c r="P126" s="517"/>
      <c r="Q126" s="517"/>
      <c r="R126" s="517"/>
    </row>
    <row r="127" spans="2:18" s="527" customFormat="1" ht="15.75">
      <c r="B127" s="838"/>
      <c r="C127" s="841"/>
      <c r="D127" s="859"/>
      <c r="E127" s="856"/>
      <c r="F127" s="569">
        <v>5</v>
      </c>
      <c r="G127" s="570"/>
      <c r="H127" s="599" t="str">
        <f t="shared" si="2"/>
        <v>Belum Diisi</v>
      </c>
      <c r="I127" s="595" t="s">
        <v>26</v>
      </c>
      <c r="J127" s="596" t="str">
        <f>IF($D$123="Y/T","Isi Sasaran",IF($E$123=0,0,IF(I127="Y",1,IF(I127="T",0,"Isi Dulu"))))</f>
        <v>Isi Sasaran</v>
      </c>
      <c r="K127" s="595" t="s">
        <v>26</v>
      </c>
      <c r="L127" s="596" t="str">
        <f>IF($D$123="Y/T","Isi Sasaran",IF($E$123=0,0,IF(K127="Y",1,IF(K127="T",0,"Isi Dulu"))))</f>
        <v>Isi Sasaran</v>
      </c>
      <c r="M127" s="850"/>
      <c r="N127" s="853"/>
      <c r="O127" s="517"/>
      <c r="P127" s="517"/>
      <c r="Q127" s="517"/>
      <c r="R127" s="517"/>
    </row>
    <row r="128" spans="2:18" s="527" customFormat="1" ht="15.75">
      <c r="B128" s="836">
        <v>5</v>
      </c>
      <c r="C128" s="839"/>
      <c r="D128" s="857" t="s">
        <v>26</v>
      </c>
      <c r="E128" s="854" t="str">
        <f>IF(D128="Y",1,IF(D128="T",0,IF(D128="Y/T","Belum diisi","Error")))</f>
        <v>Belum diisi</v>
      </c>
      <c r="F128" s="528">
        <v>1</v>
      </c>
      <c r="G128" s="529"/>
      <c r="H128" s="600" t="str">
        <f t="shared" si="2"/>
        <v>Belum Diisi</v>
      </c>
      <c r="I128" s="590" t="s">
        <v>26</v>
      </c>
      <c r="J128" s="591" t="str">
        <f>IF($D$128="Y/T","Isi Sasaran",IF($E$128=0,0,IF(I128="Y",1,IF(I128="T",0,"Isi Dulu"))))</f>
        <v>Isi Sasaran</v>
      </c>
      <c r="K128" s="590" t="s">
        <v>26</v>
      </c>
      <c r="L128" s="591" t="str">
        <f>IF($D$128="Y/T","Isi Sasaran",IF($E$128=0,0,IF(K128="Y",1,IF(K128="T",0,"Isi Dulu"))))</f>
        <v>Isi Sasaran</v>
      </c>
      <c r="M128" s="848" t="s">
        <v>26</v>
      </c>
      <c r="N128" s="851" t="str">
        <f>IF(M128="Y",1,IF(M128="T",0,IF(M128="Y/T","Belum diisi","Error")))</f>
        <v>Belum diisi</v>
      </c>
      <c r="O128" s="517"/>
      <c r="P128" s="517"/>
      <c r="Q128" s="517"/>
      <c r="R128" s="517"/>
    </row>
    <row r="129" spans="2:18" s="527" customFormat="1" ht="15.75">
      <c r="B129" s="837"/>
      <c r="C129" s="840"/>
      <c r="D129" s="858"/>
      <c r="E129" s="855"/>
      <c r="F129" s="549">
        <v>2</v>
      </c>
      <c r="G129" s="550"/>
      <c r="H129" s="598" t="str">
        <f t="shared" si="2"/>
        <v>Belum Diisi</v>
      </c>
      <c r="I129" s="592" t="s">
        <v>26</v>
      </c>
      <c r="J129" s="593" t="str">
        <f>IF($D$128="Y/T","Isi Sasaran",IF($E$128=0,0,IF(I129="Y",1,IF(I129="T",0,"Isi Dulu"))))</f>
        <v>Isi Sasaran</v>
      </c>
      <c r="K129" s="592" t="s">
        <v>26</v>
      </c>
      <c r="L129" s="593" t="str">
        <f>IF($D$128="Y/T","Isi Sasaran",IF($E$128=0,0,IF(K129="Y",1,IF(K129="T",0,"Isi Dulu"))))</f>
        <v>Isi Sasaran</v>
      </c>
      <c r="M129" s="849"/>
      <c r="N129" s="852"/>
      <c r="O129" s="517"/>
      <c r="P129" s="517"/>
      <c r="Q129" s="517"/>
      <c r="R129" s="517"/>
    </row>
    <row r="130" spans="2:18" s="527" customFormat="1" ht="15.75">
      <c r="B130" s="837"/>
      <c r="C130" s="840"/>
      <c r="D130" s="858"/>
      <c r="E130" s="855"/>
      <c r="F130" s="549">
        <v>3</v>
      </c>
      <c r="G130" s="550"/>
      <c r="H130" s="598" t="str">
        <f t="shared" si="2"/>
        <v>Belum Diisi</v>
      </c>
      <c r="I130" s="592" t="s">
        <v>26</v>
      </c>
      <c r="J130" s="593" t="str">
        <f>IF($D$128="Y/T","Isi Sasaran",IF($E$128=0,0,IF(I130="Y",1,IF(I130="T",0,"Isi Dulu"))))</f>
        <v>Isi Sasaran</v>
      </c>
      <c r="K130" s="592" t="s">
        <v>26</v>
      </c>
      <c r="L130" s="593" t="str">
        <f>IF($D$128="Y/T","Isi Sasaran",IF($E$128=0,0,IF(K130="Y",1,IF(K130="T",0,"Isi Dulu"))))</f>
        <v>Isi Sasaran</v>
      </c>
      <c r="M130" s="849"/>
      <c r="N130" s="852"/>
      <c r="O130" s="517"/>
      <c r="P130" s="517"/>
      <c r="Q130" s="517"/>
      <c r="R130" s="517"/>
    </row>
    <row r="131" spans="2:18" s="527" customFormat="1" ht="15.75">
      <c r="B131" s="837"/>
      <c r="C131" s="840"/>
      <c r="D131" s="858"/>
      <c r="E131" s="855"/>
      <c r="F131" s="549">
        <v>4</v>
      </c>
      <c r="G131" s="550"/>
      <c r="H131" s="598" t="str">
        <f t="shared" si="2"/>
        <v>Belum Diisi</v>
      </c>
      <c r="I131" s="592" t="s">
        <v>26</v>
      </c>
      <c r="J131" s="593" t="str">
        <f>IF($D$128="Y/T","Isi Sasaran",IF($E$128=0,0,IF(I131="Y",1,IF(I131="T",0,"Isi Dulu"))))</f>
        <v>Isi Sasaran</v>
      </c>
      <c r="K131" s="592" t="s">
        <v>26</v>
      </c>
      <c r="L131" s="593" t="str">
        <f>IF($D$128="Y/T","Isi Sasaran",IF($E$128=0,0,IF(K131="Y",1,IF(K131="T",0,"Isi Dulu"))))</f>
        <v>Isi Sasaran</v>
      </c>
      <c r="M131" s="849"/>
      <c r="N131" s="852"/>
      <c r="O131" s="517"/>
      <c r="P131" s="517"/>
      <c r="Q131" s="517"/>
      <c r="R131" s="517"/>
    </row>
    <row r="132" spans="2:18" s="527" customFormat="1" ht="15.75">
      <c r="B132" s="838"/>
      <c r="C132" s="841"/>
      <c r="D132" s="859"/>
      <c r="E132" s="856"/>
      <c r="F132" s="569">
        <v>5</v>
      </c>
      <c r="G132" s="570"/>
      <c r="H132" s="599" t="str">
        <f t="shared" si="2"/>
        <v>Belum Diisi</v>
      </c>
      <c r="I132" s="595" t="s">
        <v>26</v>
      </c>
      <c r="J132" s="596" t="str">
        <f>IF($D$128="Y/T","Isi Sasaran",IF($E$128=0,0,IF(I132="Y",1,IF(I132="T",0,"Isi Dulu"))))</f>
        <v>Isi Sasaran</v>
      </c>
      <c r="K132" s="595" t="s">
        <v>26</v>
      </c>
      <c r="L132" s="596" t="str">
        <f>IF($D$128="Y/T","Isi Sasaran",IF($E$128=0,0,IF(K132="Y",1,IF(K132="T",0,"Isi Dulu"))))</f>
        <v>Isi Sasaran</v>
      </c>
      <c r="M132" s="850"/>
      <c r="N132" s="853"/>
      <c r="O132" s="517"/>
      <c r="P132" s="517"/>
      <c r="Q132" s="517"/>
      <c r="R132" s="517"/>
    </row>
    <row r="133" spans="2:18" s="527" customFormat="1" ht="15.75">
      <c r="B133" s="836">
        <v>6</v>
      </c>
      <c r="C133" s="839"/>
      <c r="D133" s="857" t="s">
        <v>26</v>
      </c>
      <c r="E133" s="854" t="str">
        <f>IF(D133="Y",1,IF(D133="T",0,IF(D133="Y/T","Belum diisi","Error")))</f>
        <v>Belum diisi</v>
      </c>
      <c r="F133" s="528">
        <v>1</v>
      </c>
      <c r="G133" s="529"/>
      <c r="H133" s="600" t="str">
        <f t="shared" si="2"/>
        <v>Belum Diisi</v>
      </c>
      <c r="I133" s="590" t="s">
        <v>26</v>
      </c>
      <c r="J133" s="591" t="str">
        <f>IF($D$133="Y/T","Isi Sasaran",IF($E$133=0,0,IF(I133="Y",1,IF(I133="T",0,"Isi Dulu"))))</f>
        <v>Isi Sasaran</v>
      </c>
      <c r="K133" s="590" t="s">
        <v>26</v>
      </c>
      <c r="L133" s="591" t="str">
        <f>IF($D$133="Y/T","Isi Sasaran",IF($E$133=0,0,IF(K133="Y",1,IF(K133="T",0,"Isi Dulu"))))</f>
        <v>Isi Sasaran</v>
      </c>
      <c r="M133" s="848" t="s">
        <v>26</v>
      </c>
      <c r="N133" s="851" t="str">
        <f>IF(M133="Y",1,IF(M133="T",0,IF(M133="Y/T","Belum diisi","Error")))</f>
        <v>Belum diisi</v>
      </c>
      <c r="O133" s="517"/>
      <c r="P133" s="517"/>
      <c r="Q133" s="517"/>
      <c r="R133" s="517"/>
    </row>
    <row r="134" spans="2:18" s="527" customFormat="1" ht="15.75">
      <c r="B134" s="837"/>
      <c r="C134" s="840"/>
      <c r="D134" s="858"/>
      <c r="E134" s="855"/>
      <c r="F134" s="549">
        <v>2</v>
      </c>
      <c r="G134" s="550"/>
      <c r="H134" s="598" t="str">
        <f t="shared" si="2"/>
        <v>Belum Diisi</v>
      </c>
      <c r="I134" s="592" t="s">
        <v>26</v>
      </c>
      <c r="J134" s="593" t="str">
        <f>IF($D$133="Y/T","Isi Sasaran",IF($E$133=0,0,IF(I134="Y",1,IF(I134="T",0,"Isi Dulu"))))</f>
        <v>Isi Sasaran</v>
      </c>
      <c r="K134" s="592" t="s">
        <v>26</v>
      </c>
      <c r="L134" s="593" t="str">
        <f>IF($D$133="Y/T","Isi Sasaran",IF($E$133=0,0,IF(K134="Y",1,IF(K134="T",0,"Isi Dulu"))))</f>
        <v>Isi Sasaran</v>
      </c>
      <c r="M134" s="849"/>
      <c r="N134" s="852"/>
      <c r="O134" s="517"/>
      <c r="P134" s="517"/>
      <c r="Q134" s="517"/>
      <c r="R134" s="517"/>
    </row>
    <row r="135" spans="2:18" s="527" customFormat="1" ht="15.75">
      <c r="B135" s="837"/>
      <c r="C135" s="840"/>
      <c r="D135" s="858"/>
      <c r="E135" s="855"/>
      <c r="F135" s="549">
        <v>3</v>
      </c>
      <c r="G135" s="550"/>
      <c r="H135" s="598" t="str">
        <f t="shared" si="2"/>
        <v>Belum Diisi</v>
      </c>
      <c r="I135" s="592" t="s">
        <v>26</v>
      </c>
      <c r="J135" s="593" t="str">
        <f>IF($D$133="Y/T","Isi Sasaran",IF($E$133=0,0,IF(I135="Y",1,IF(I135="T",0,"Isi Dulu"))))</f>
        <v>Isi Sasaran</v>
      </c>
      <c r="K135" s="592" t="s">
        <v>26</v>
      </c>
      <c r="L135" s="593" t="str">
        <f>IF($D$133="Y/T","Isi Sasaran",IF($E$133=0,0,IF(K135="Y",1,IF(K135="T",0,"Isi Dulu"))))</f>
        <v>Isi Sasaran</v>
      </c>
      <c r="M135" s="849"/>
      <c r="N135" s="852"/>
      <c r="O135" s="517"/>
      <c r="P135" s="517"/>
      <c r="Q135" s="517"/>
      <c r="R135" s="517"/>
    </row>
    <row r="136" spans="2:18" s="527" customFormat="1" ht="15.75">
      <c r="B136" s="837"/>
      <c r="C136" s="840"/>
      <c r="D136" s="858"/>
      <c r="E136" s="855"/>
      <c r="F136" s="549">
        <v>4</v>
      </c>
      <c r="G136" s="550"/>
      <c r="H136" s="598" t="str">
        <f t="shared" si="2"/>
        <v>Belum Diisi</v>
      </c>
      <c r="I136" s="592" t="s">
        <v>26</v>
      </c>
      <c r="J136" s="593" t="str">
        <f>IF($D$133="Y/T","Isi Sasaran",IF($E$133=0,0,IF(I136="Y",1,IF(I136="T",0,"Isi Dulu"))))</f>
        <v>Isi Sasaran</v>
      </c>
      <c r="K136" s="592" t="s">
        <v>26</v>
      </c>
      <c r="L136" s="593" t="str">
        <f>IF($D$133="Y/T","Isi Sasaran",IF($E$133=0,0,IF(K136="Y",1,IF(K136="T",0,"Isi Dulu"))))</f>
        <v>Isi Sasaran</v>
      </c>
      <c r="M136" s="849"/>
      <c r="N136" s="852"/>
      <c r="O136" s="517"/>
      <c r="P136" s="517"/>
      <c r="Q136" s="517"/>
      <c r="R136" s="517"/>
    </row>
    <row r="137" spans="2:18" s="527" customFormat="1" ht="15.75">
      <c r="B137" s="838"/>
      <c r="C137" s="841"/>
      <c r="D137" s="859"/>
      <c r="E137" s="856"/>
      <c r="F137" s="569">
        <v>5</v>
      </c>
      <c r="G137" s="570"/>
      <c r="H137" s="599" t="str">
        <f t="shared" si="2"/>
        <v>Belum Diisi</v>
      </c>
      <c r="I137" s="595" t="s">
        <v>26</v>
      </c>
      <c r="J137" s="596" t="str">
        <f>IF($D$133="Y/T","Isi Sasaran",IF($E$133=0,0,IF(I137="Y",1,IF(I137="T",0,"Isi Dulu"))))</f>
        <v>Isi Sasaran</v>
      </c>
      <c r="K137" s="595" t="s">
        <v>26</v>
      </c>
      <c r="L137" s="596" t="str">
        <f>IF($D$133="Y/T","Isi Sasaran",IF($E$133=0,0,IF(K137="Y",1,IF(K137="T",0,"Isi Dulu"))))</f>
        <v>Isi Sasaran</v>
      </c>
      <c r="M137" s="850"/>
      <c r="N137" s="853"/>
      <c r="O137" s="517"/>
      <c r="P137" s="517"/>
      <c r="Q137" s="517"/>
      <c r="R137" s="517"/>
    </row>
    <row r="138" spans="2:18" s="527" customFormat="1" ht="15.75">
      <c r="B138" s="836">
        <v>7</v>
      </c>
      <c r="C138" s="839"/>
      <c r="D138" s="857" t="s">
        <v>26</v>
      </c>
      <c r="E138" s="854" t="str">
        <f>IF(D138="Y",1,IF(D138="T",0,IF(D138="Y/T","Belum diisi","Error")))</f>
        <v>Belum diisi</v>
      </c>
      <c r="F138" s="528">
        <v>1</v>
      </c>
      <c r="G138" s="529"/>
      <c r="H138" s="600" t="str">
        <f t="shared" si="2"/>
        <v>Belum Diisi</v>
      </c>
      <c r="I138" s="590" t="s">
        <v>26</v>
      </c>
      <c r="J138" s="591" t="str">
        <f>IF($D$138="Y/T","Isi Sasaran",IF($E$138=0,0,IF(I138="Y",1,IF(I138="T",0,"Isi Dulu"))))</f>
        <v>Isi Sasaran</v>
      </c>
      <c r="K138" s="590" t="s">
        <v>26</v>
      </c>
      <c r="L138" s="591" t="str">
        <f>IF($D$138="Y/T","Isi Sasaran",IF($E$138=0,0,IF(K138="Y",1,IF(K138="T",0,"Isi Dulu"))))</f>
        <v>Isi Sasaran</v>
      </c>
      <c r="M138" s="848" t="s">
        <v>26</v>
      </c>
      <c r="N138" s="851" t="str">
        <f>IF(M138="Y",1,IF(M138="T",0,IF(M138="Y/T","Belum diisi","Error")))</f>
        <v>Belum diisi</v>
      </c>
      <c r="O138" s="517"/>
      <c r="P138" s="517"/>
      <c r="Q138" s="517"/>
      <c r="R138" s="517"/>
    </row>
    <row r="139" spans="2:18" s="527" customFormat="1" ht="15.75">
      <c r="B139" s="837"/>
      <c r="C139" s="840"/>
      <c r="D139" s="858"/>
      <c r="E139" s="855"/>
      <c r="F139" s="549">
        <v>2</v>
      </c>
      <c r="G139" s="550"/>
      <c r="H139" s="598" t="str">
        <f t="shared" si="2"/>
        <v>Belum Diisi</v>
      </c>
      <c r="I139" s="592" t="s">
        <v>26</v>
      </c>
      <c r="J139" s="593" t="str">
        <f>IF($D$138="Y/T","Isi Sasaran",IF($E$138=0,0,IF(I139="Y",1,IF(I139="T",0,"Isi Dulu"))))</f>
        <v>Isi Sasaran</v>
      </c>
      <c r="K139" s="592" t="s">
        <v>26</v>
      </c>
      <c r="L139" s="593" t="str">
        <f>IF($D$138="Y/T","Isi Sasaran",IF($E$138=0,0,IF(K139="Y",1,IF(K139="T",0,"Isi Dulu"))))</f>
        <v>Isi Sasaran</v>
      </c>
      <c r="M139" s="849"/>
      <c r="N139" s="852"/>
      <c r="O139" s="517"/>
      <c r="P139" s="517"/>
      <c r="Q139" s="517"/>
      <c r="R139" s="517"/>
    </row>
    <row r="140" spans="2:18" s="527" customFormat="1" ht="15.75">
      <c r="B140" s="837"/>
      <c r="C140" s="840"/>
      <c r="D140" s="858"/>
      <c r="E140" s="855"/>
      <c r="F140" s="549">
        <v>3</v>
      </c>
      <c r="G140" s="550"/>
      <c r="H140" s="598" t="str">
        <f t="shared" si="2"/>
        <v>Belum Diisi</v>
      </c>
      <c r="I140" s="592" t="s">
        <v>26</v>
      </c>
      <c r="J140" s="593" t="str">
        <f>IF($D$138="Y/T","Isi Sasaran",IF($E$138=0,0,IF(I140="Y",1,IF(I140="T",0,"Isi Dulu"))))</f>
        <v>Isi Sasaran</v>
      </c>
      <c r="K140" s="592" t="s">
        <v>26</v>
      </c>
      <c r="L140" s="593" t="str">
        <f>IF($D$138="Y/T","Isi Sasaran",IF($E$138=0,0,IF(K140="Y",1,IF(K140="T",0,"Isi Dulu"))))</f>
        <v>Isi Sasaran</v>
      </c>
      <c r="M140" s="849"/>
      <c r="N140" s="852"/>
      <c r="O140" s="517"/>
      <c r="P140" s="517"/>
      <c r="Q140" s="517"/>
      <c r="R140" s="517"/>
    </row>
    <row r="141" spans="2:18" s="527" customFormat="1" ht="15.75">
      <c r="B141" s="837"/>
      <c r="C141" s="840"/>
      <c r="D141" s="858"/>
      <c r="E141" s="855"/>
      <c r="F141" s="549">
        <v>4</v>
      </c>
      <c r="G141" s="550"/>
      <c r="H141" s="598" t="str">
        <f t="shared" si="2"/>
        <v>Belum Diisi</v>
      </c>
      <c r="I141" s="592" t="s">
        <v>26</v>
      </c>
      <c r="J141" s="593" t="str">
        <f>IF($D$138="Y/T","Isi Sasaran",IF($E$138=0,0,IF(I141="Y",1,IF(I141="T",0,"Isi Dulu"))))</f>
        <v>Isi Sasaran</v>
      </c>
      <c r="K141" s="592" t="s">
        <v>26</v>
      </c>
      <c r="L141" s="593" t="str">
        <f>IF($D$138="Y/T","Isi Sasaran",IF($E$138=0,0,IF(K141="Y",1,IF(K141="T",0,"Isi Dulu"))))</f>
        <v>Isi Sasaran</v>
      </c>
      <c r="M141" s="849"/>
      <c r="N141" s="852"/>
      <c r="O141" s="517"/>
      <c r="P141" s="517"/>
      <c r="Q141" s="517"/>
      <c r="R141" s="517"/>
    </row>
    <row r="142" spans="2:18" s="527" customFormat="1" ht="15.75">
      <c r="B142" s="838"/>
      <c r="C142" s="841"/>
      <c r="D142" s="859"/>
      <c r="E142" s="856"/>
      <c r="F142" s="569">
        <v>5</v>
      </c>
      <c r="G142" s="570"/>
      <c r="H142" s="599" t="str">
        <f t="shared" si="2"/>
        <v>Belum Diisi</v>
      </c>
      <c r="I142" s="595" t="s">
        <v>26</v>
      </c>
      <c r="J142" s="596" t="str">
        <f>IF($D$138="Y/T","Isi Sasaran",IF($E$138=0,0,IF(I142="Y",1,IF(I142="T",0,"Isi Dulu"))))</f>
        <v>Isi Sasaran</v>
      </c>
      <c r="K142" s="595" t="s">
        <v>26</v>
      </c>
      <c r="L142" s="596" t="str">
        <f>IF($D$138="Y/T","Isi Sasaran",IF($E$138=0,0,IF(K142="Y",1,IF(K142="T",0,"Isi Dulu"))))</f>
        <v>Isi Sasaran</v>
      </c>
      <c r="M142" s="850"/>
      <c r="N142" s="853"/>
      <c r="O142" s="517"/>
      <c r="P142" s="517"/>
      <c r="Q142" s="517"/>
      <c r="R142" s="517"/>
    </row>
    <row r="143" spans="2:18" s="527" customFormat="1" ht="15.75">
      <c r="B143" s="836">
        <v>8</v>
      </c>
      <c r="C143" s="839"/>
      <c r="D143" s="857" t="s">
        <v>26</v>
      </c>
      <c r="E143" s="854" t="str">
        <f>IF(D143="Y",1,IF(D143="T",0,IF(D143="Y/T","Belum diisi","Error")))</f>
        <v>Belum diisi</v>
      </c>
      <c r="F143" s="528">
        <v>1</v>
      </c>
      <c r="G143" s="529"/>
      <c r="H143" s="600" t="str">
        <f t="shared" si="2"/>
        <v>Belum Diisi</v>
      </c>
      <c r="I143" s="590" t="s">
        <v>26</v>
      </c>
      <c r="J143" s="591" t="str">
        <f>IF($D$143="Y/T","Isi Sasaran",IF($E$143=0,0,IF(I143="Y",1,IF(I143="T",0,"Isi Dulu"))))</f>
        <v>Isi Sasaran</v>
      </c>
      <c r="K143" s="590" t="s">
        <v>26</v>
      </c>
      <c r="L143" s="591" t="str">
        <f>IF($D$143="Y/T","Isi Sasaran",IF($E$143=0,0,IF(K143="Y",1,IF(K143="T",0,"Isi Dulu"))))</f>
        <v>Isi Sasaran</v>
      </c>
      <c r="M143" s="848" t="s">
        <v>26</v>
      </c>
      <c r="N143" s="851" t="str">
        <f>IF(M143="Y",1,IF(M143="T",0,IF(M143="Y/T","Belum diisi","Error")))</f>
        <v>Belum diisi</v>
      </c>
      <c r="O143" s="517"/>
      <c r="P143" s="517"/>
      <c r="Q143" s="517"/>
      <c r="R143" s="517"/>
    </row>
    <row r="144" spans="2:18" s="527" customFormat="1" ht="15.75">
      <c r="B144" s="837"/>
      <c r="C144" s="840"/>
      <c r="D144" s="858"/>
      <c r="E144" s="855"/>
      <c r="F144" s="549">
        <v>2</v>
      </c>
      <c r="G144" s="550"/>
      <c r="H144" s="598" t="str">
        <f t="shared" si="2"/>
        <v>Belum Diisi</v>
      </c>
      <c r="I144" s="592" t="s">
        <v>26</v>
      </c>
      <c r="J144" s="593" t="str">
        <f>IF($D$143="Y/T","Isi Sasaran",IF($E$143=0,0,IF(I144="Y",1,IF(I144="T",0,"Isi Dulu"))))</f>
        <v>Isi Sasaran</v>
      </c>
      <c r="K144" s="592" t="s">
        <v>26</v>
      </c>
      <c r="L144" s="593" t="str">
        <f>IF($D$143="Y/T","Isi Sasaran",IF($E$143=0,0,IF(K144="Y",1,IF(K144="T",0,"Isi Dulu"))))</f>
        <v>Isi Sasaran</v>
      </c>
      <c r="M144" s="849"/>
      <c r="N144" s="852"/>
      <c r="O144" s="517"/>
      <c r="P144" s="517"/>
      <c r="Q144" s="517"/>
      <c r="R144" s="517"/>
    </row>
    <row r="145" spans="2:18" s="527" customFormat="1" ht="15.75">
      <c r="B145" s="837"/>
      <c r="C145" s="840"/>
      <c r="D145" s="858"/>
      <c r="E145" s="855"/>
      <c r="F145" s="549">
        <v>3</v>
      </c>
      <c r="G145" s="550"/>
      <c r="H145" s="598" t="str">
        <f t="shared" si="2"/>
        <v>Belum Diisi</v>
      </c>
      <c r="I145" s="592" t="s">
        <v>26</v>
      </c>
      <c r="J145" s="593" t="str">
        <f>IF($D$143="Y/T","Isi Sasaran",IF($E$143=0,0,IF(I145="Y",1,IF(I145="T",0,"Isi Dulu"))))</f>
        <v>Isi Sasaran</v>
      </c>
      <c r="K145" s="592" t="s">
        <v>26</v>
      </c>
      <c r="L145" s="593" t="str">
        <f>IF($D$143="Y/T","Isi Sasaran",IF($E$143=0,0,IF(K145="Y",1,IF(K145="T",0,"Isi Dulu"))))</f>
        <v>Isi Sasaran</v>
      </c>
      <c r="M145" s="849"/>
      <c r="N145" s="852"/>
      <c r="O145" s="517"/>
      <c r="P145" s="517"/>
      <c r="Q145" s="517"/>
      <c r="R145" s="517"/>
    </row>
    <row r="146" spans="2:18" s="527" customFormat="1" ht="15.75">
      <c r="B146" s="837"/>
      <c r="C146" s="840"/>
      <c r="D146" s="858"/>
      <c r="E146" s="855"/>
      <c r="F146" s="549">
        <v>4</v>
      </c>
      <c r="G146" s="550"/>
      <c r="H146" s="598" t="str">
        <f t="shared" si="2"/>
        <v>Belum Diisi</v>
      </c>
      <c r="I146" s="592" t="s">
        <v>26</v>
      </c>
      <c r="J146" s="593" t="str">
        <f>IF($D$143="Y/T","Isi Sasaran",IF($E$143=0,0,IF(I146="Y",1,IF(I146="T",0,"Isi Dulu"))))</f>
        <v>Isi Sasaran</v>
      </c>
      <c r="K146" s="592" t="s">
        <v>26</v>
      </c>
      <c r="L146" s="593" t="str">
        <f>IF($D$143="Y/T","Isi Sasaran",IF($E$143=0,0,IF(K146="Y",1,IF(K146="T",0,"Isi Dulu"))))</f>
        <v>Isi Sasaran</v>
      </c>
      <c r="M146" s="849"/>
      <c r="N146" s="852"/>
      <c r="O146" s="517"/>
      <c r="P146" s="517"/>
      <c r="Q146" s="517"/>
      <c r="R146" s="517"/>
    </row>
    <row r="147" spans="2:18" s="527" customFormat="1" ht="15.75">
      <c r="B147" s="838"/>
      <c r="C147" s="841"/>
      <c r="D147" s="859"/>
      <c r="E147" s="856"/>
      <c r="F147" s="569">
        <v>5</v>
      </c>
      <c r="G147" s="570"/>
      <c r="H147" s="599" t="str">
        <f t="shared" si="2"/>
        <v>Belum Diisi</v>
      </c>
      <c r="I147" s="595" t="s">
        <v>26</v>
      </c>
      <c r="J147" s="596" t="str">
        <f>IF($D$143="Y/T","Isi Sasaran",IF($E$143=0,0,IF(I147="Y",1,IF(I147="T",0,"Isi Dulu"))))</f>
        <v>Isi Sasaran</v>
      </c>
      <c r="K147" s="595" t="s">
        <v>26</v>
      </c>
      <c r="L147" s="596" t="str">
        <f>IF($D$143="Y/T","Isi Sasaran",IF($E$143=0,0,IF(K147="Y",1,IF(K147="T",0,"Isi Dulu"))))</f>
        <v>Isi Sasaran</v>
      </c>
      <c r="M147" s="850"/>
      <c r="N147" s="853"/>
      <c r="O147" s="517"/>
      <c r="P147" s="517"/>
      <c r="Q147" s="517"/>
      <c r="R147" s="517"/>
    </row>
    <row r="148" spans="2:18" s="527" customFormat="1" ht="15.75">
      <c r="B148" s="836">
        <v>9</v>
      </c>
      <c r="C148" s="839"/>
      <c r="D148" s="857" t="s">
        <v>26</v>
      </c>
      <c r="E148" s="854" t="str">
        <f>IF(D148="Y",1,IF(D148="T",0,IF(D148="Y/T","Belum diisi","Error")))</f>
        <v>Belum diisi</v>
      </c>
      <c r="F148" s="528">
        <v>1</v>
      </c>
      <c r="G148" s="529"/>
      <c r="H148" s="600" t="str">
        <f t="shared" si="2"/>
        <v>Belum Diisi</v>
      </c>
      <c r="I148" s="590" t="s">
        <v>26</v>
      </c>
      <c r="J148" s="591" t="str">
        <f>IF($D$148="Y/T","Isi Sasaran",IF($E$148=0,0,IF(I148="Y",1,IF(I148="T",0,"Isi Dulu"))))</f>
        <v>Isi Sasaran</v>
      </c>
      <c r="K148" s="590" t="s">
        <v>26</v>
      </c>
      <c r="L148" s="591" t="str">
        <f>IF($D$148="Y/T","Isi Sasaran",IF($E$148=0,0,IF(K148="Y",1,IF(K148="T",0,"Isi Dulu"))))</f>
        <v>Isi Sasaran</v>
      </c>
      <c r="M148" s="848" t="s">
        <v>26</v>
      </c>
      <c r="N148" s="851" t="str">
        <f>IF(M148="Y",1,IF(M148="T",0,IF(M148="Y/T","Belum diisi","Error")))</f>
        <v>Belum diisi</v>
      </c>
      <c r="O148" s="517"/>
      <c r="P148" s="517"/>
      <c r="Q148" s="517"/>
      <c r="R148" s="517"/>
    </row>
    <row r="149" spans="2:18" s="527" customFormat="1" ht="15.75">
      <c r="B149" s="837"/>
      <c r="C149" s="840"/>
      <c r="D149" s="858"/>
      <c r="E149" s="855"/>
      <c r="F149" s="549">
        <v>2</v>
      </c>
      <c r="G149" s="550"/>
      <c r="H149" s="598" t="str">
        <f t="shared" si="2"/>
        <v>Belum Diisi</v>
      </c>
      <c r="I149" s="592" t="s">
        <v>26</v>
      </c>
      <c r="J149" s="593" t="str">
        <f>IF($D$148="Y/T","Isi Sasaran",IF($E$148=0,0,IF(I149="Y",1,IF(I149="T",0,"Isi Dulu"))))</f>
        <v>Isi Sasaran</v>
      </c>
      <c r="K149" s="592" t="s">
        <v>26</v>
      </c>
      <c r="L149" s="593" t="str">
        <f>IF($D$148="Y/T","Isi Sasaran",IF($E$148=0,0,IF(K149="Y",1,IF(K149="T",0,"Isi Dulu"))))</f>
        <v>Isi Sasaran</v>
      </c>
      <c r="M149" s="849"/>
      <c r="N149" s="852"/>
      <c r="O149" s="517"/>
      <c r="P149" s="517"/>
      <c r="Q149" s="517"/>
      <c r="R149" s="517"/>
    </row>
    <row r="150" spans="2:18" s="527" customFormat="1" ht="15.75">
      <c r="B150" s="837"/>
      <c r="C150" s="840"/>
      <c r="D150" s="858"/>
      <c r="E150" s="855"/>
      <c r="F150" s="549">
        <v>3</v>
      </c>
      <c r="G150" s="550"/>
      <c r="H150" s="598" t="str">
        <f t="shared" si="2"/>
        <v>Belum Diisi</v>
      </c>
      <c r="I150" s="592" t="s">
        <v>26</v>
      </c>
      <c r="J150" s="593" t="str">
        <f>IF($D$148="Y/T","Isi Sasaran",IF($E$148=0,0,IF(I150="Y",1,IF(I150="T",0,"Isi Dulu"))))</f>
        <v>Isi Sasaran</v>
      </c>
      <c r="K150" s="592" t="s">
        <v>26</v>
      </c>
      <c r="L150" s="593" t="str">
        <f>IF($D$148="Y/T","Isi Sasaran",IF($E$148=0,0,IF(K150="Y",1,IF(K150="T",0,"Isi Dulu"))))</f>
        <v>Isi Sasaran</v>
      </c>
      <c r="M150" s="849"/>
      <c r="N150" s="852"/>
      <c r="O150" s="517"/>
      <c r="P150" s="517"/>
      <c r="Q150" s="517"/>
      <c r="R150" s="517"/>
    </row>
    <row r="151" spans="2:18" s="527" customFormat="1" ht="15.75">
      <c r="B151" s="837"/>
      <c r="C151" s="840"/>
      <c r="D151" s="858"/>
      <c r="E151" s="855"/>
      <c r="F151" s="549">
        <v>4</v>
      </c>
      <c r="G151" s="550"/>
      <c r="H151" s="598" t="str">
        <f t="shared" si="2"/>
        <v>Belum Diisi</v>
      </c>
      <c r="I151" s="592" t="s">
        <v>26</v>
      </c>
      <c r="J151" s="593" t="str">
        <f>IF($D$148="Y/T","Isi Sasaran",IF($E$148=0,0,IF(I151="Y",1,IF(I151="T",0,"Isi Dulu"))))</f>
        <v>Isi Sasaran</v>
      </c>
      <c r="K151" s="592" t="s">
        <v>26</v>
      </c>
      <c r="L151" s="593" t="str">
        <f>IF($D$148="Y/T","Isi Sasaran",IF($E$148=0,0,IF(K151="Y",1,IF(K151="T",0,"Isi Dulu"))))</f>
        <v>Isi Sasaran</v>
      </c>
      <c r="M151" s="849"/>
      <c r="N151" s="852"/>
      <c r="O151" s="517"/>
      <c r="P151" s="517"/>
      <c r="Q151" s="517"/>
      <c r="R151" s="517"/>
    </row>
    <row r="152" spans="2:18" s="527" customFormat="1" ht="15.75">
      <c r="B152" s="838"/>
      <c r="C152" s="841"/>
      <c r="D152" s="859"/>
      <c r="E152" s="856"/>
      <c r="F152" s="569">
        <v>5</v>
      </c>
      <c r="G152" s="570"/>
      <c r="H152" s="599" t="str">
        <f t="shared" si="2"/>
        <v>Belum Diisi</v>
      </c>
      <c r="I152" s="595" t="s">
        <v>26</v>
      </c>
      <c r="J152" s="596" t="str">
        <f>IF($D$148="Y/T","Isi Sasaran",IF($E$148=0,0,IF(I152="Y",1,IF(I152="T",0,"Isi Dulu"))))</f>
        <v>Isi Sasaran</v>
      </c>
      <c r="K152" s="595" t="s">
        <v>26</v>
      </c>
      <c r="L152" s="596" t="str">
        <f>IF($D$148="Y/T","Isi Sasaran",IF($E$148=0,0,IF(K152="Y",1,IF(K152="T",0,"Isi Dulu"))))</f>
        <v>Isi Sasaran</v>
      </c>
      <c r="M152" s="850"/>
      <c r="N152" s="853"/>
      <c r="O152" s="517"/>
      <c r="P152" s="517"/>
      <c r="Q152" s="517"/>
      <c r="R152" s="517"/>
    </row>
    <row r="153" spans="2:18" s="527" customFormat="1" ht="15.75">
      <c r="B153" s="836">
        <v>10</v>
      </c>
      <c r="C153" s="839"/>
      <c r="D153" s="857" t="s">
        <v>26</v>
      </c>
      <c r="E153" s="854" t="str">
        <f>IF(D153="Y",1,IF(D153="T",0,IF(D153="Y/T","Belum diisi","Error")))</f>
        <v>Belum diisi</v>
      </c>
      <c r="F153" s="528">
        <v>1</v>
      </c>
      <c r="G153" s="529"/>
      <c r="H153" s="600" t="str">
        <f t="shared" si="2"/>
        <v>Belum Diisi</v>
      </c>
      <c r="I153" s="590" t="s">
        <v>26</v>
      </c>
      <c r="J153" s="591" t="str">
        <f>IF($D$153="Y/T","Isi Sasaran",IF($E$153=0,0,IF(I153="Y",1,IF(I153="T",0,"Isi Dulu"))))</f>
        <v>Isi Sasaran</v>
      </c>
      <c r="K153" s="590" t="s">
        <v>26</v>
      </c>
      <c r="L153" s="591" t="str">
        <f>IF($D$153="Y/T","Isi Sasaran",IF($E$153=0,0,IF(K153="Y",1,IF(K153="T",0,"Isi Dulu"))))</f>
        <v>Isi Sasaran</v>
      </c>
      <c r="M153" s="848" t="s">
        <v>26</v>
      </c>
      <c r="N153" s="851" t="str">
        <f>IF(M153="Y",1,IF(M153="T",0,IF(M153="Y/T","Belum diisi","Error")))</f>
        <v>Belum diisi</v>
      </c>
      <c r="O153" s="517"/>
      <c r="P153" s="517"/>
      <c r="Q153" s="517"/>
      <c r="R153" s="517"/>
    </row>
    <row r="154" spans="2:18" s="527" customFormat="1" ht="15.75">
      <c r="B154" s="837"/>
      <c r="C154" s="840"/>
      <c r="D154" s="858"/>
      <c r="E154" s="855"/>
      <c r="F154" s="549">
        <v>2</v>
      </c>
      <c r="G154" s="550"/>
      <c r="H154" s="598" t="str">
        <f t="shared" si="2"/>
        <v>Belum Diisi</v>
      </c>
      <c r="I154" s="592" t="s">
        <v>26</v>
      </c>
      <c r="J154" s="593" t="str">
        <f>IF($D$153="Y/T","Isi Sasaran",IF($E$153=0,0,IF(I154="Y",1,IF(I154="T",0,"Isi Dulu"))))</f>
        <v>Isi Sasaran</v>
      </c>
      <c r="K154" s="592" t="s">
        <v>26</v>
      </c>
      <c r="L154" s="593" t="str">
        <f>IF($D$153="Y/T","Isi Sasaran",IF($E$153=0,0,IF(K154="Y",1,IF(K154="T",0,"Isi Dulu"))))</f>
        <v>Isi Sasaran</v>
      </c>
      <c r="M154" s="849"/>
      <c r="N154" s="852"/>
      <c r="O154" s="517"/>
      <c r="P154" s="517"/>
      <c r="Q154" s="517"/>
      <c r="R154" s="517"/>
    </row>
    <row r="155" spans="2:18" s="527" customFormat="1" ht="15.75">
      <c r="B155" s="837"/>
      <c r="C155" s="840"/>
      <c r="D155" s="858"/>
      <c r="E155" s="855"/>
      <c r="F155" s="549">
        <v>3</v>
      </c>
      <c r="G155" s="550"/>
      <c r="H155" s="598" t="str">
        <f t="shared" si="2"/>
        <v>Belum Diisi</v>
      </c>
      <c r="I155" s="592" t="s">
        <v>26</v>
      </c>
      <c r="J155" s="593" t="str">
        <f>IF($D$153="Y/T","Isi Sasaran",IF($E$153=0,0,IF(I155="Y",1,IF(I155="T",0,"Isi Dulu"))))</f>
        <v>Isi Sasaran</v>
      </c>
      <c r="K155" s="592" t="s">
        <v>26</v>
      </c>
      <c r="L155" s="593" t="str">
        <f>IF($D$153="Y/T","Isi Sasaran",IF($E$153=0,0,IF(K155="Y",1,IF(K155="T",0,"Isi Dulu"))))</f>
        <v>Isi Sasaran</v>
      </c>
      <c r="M155" s="849"/>
      <c r="N155" s="852"/>
      <c r="O155" s="517"/>
      <c r="P155" s="517"/>
      <c r="Q155" s="517"/>
      <c r="R155" s="517"/>
    </row>
    <row r="156" spans="2:18" s="527" customFormat="1" ht="15.75">
      <c r="B156" s="837"/>
      <c r="C156" s="840"/>
      <c r="D156" s="858"/>
      <c r="E156" s="855"/>
      <c r="F156" s="549">
        <v>4</v>
      </c>
      <c r="G156" s="550"/>
      <c r="H156" s="598" t="str">
        <f t="shared" si="2"/>
        <v>Belum Diisi</v>
      </c>
      <c r="I156" s="592" t="s">
        <v>26</v>
      </c>
      <c r="J156" s="593" t="str">
        <f>IF($D$153="Y/T","Isi Sasaran",IF($E$153=0,0,IF(I156="Y",1,IF(I156="T",0,"Isi Dulu"))))</f>
        <v>Isi Sasaran</v>
      </c>
      <c r="K156" s="592" t="s">
        <v>26</v>
      </c>
      <c r="L156" s="593" t="str">
        <f>IF($D$153="Y/T","Isi Sasaran",IF($E$153=0,0,IF(K156="Y",1,IF(K156="T",0,"Isi Dulu"))))</f>
        <v>Isi Sasaran</v>
      </c>
      <c r="M156" s="849"/>
      <c r="N156" s="852"/>
      <c r="O156" s="517"/>
      <c r="P156" s="517"/>
      <c r="Q156" s="517"/>
      <c r="R156" s="517"/>
    </row>
    <row r="157" spans="2:18" s="527" customFormat="1" ht="15.75">
      <c r="B157" s="838"/>
      <c r="C157" s="841"/>
      <c r="D157" s="859"/>
      <c r="E157" s="856"/>
      <c r="F157" s="569">
        <v>5</v>
      </c>
      <c r="G157" s="570"/>
      <c r="H157" s="599" t="str">
        <f t="shared" si="2"/>
        <v>Belum Diisi</v>
      </c>
      <c r="I157" s="595" t="s">
        <v>26</v>
      </c>
      <c r="J157" s="596" t="str">
        <f>IF($D$153="Y/T","Isi Sasaran",IF($E$153=0,0,IF(I157="Y",1,IF(I157="T",0,"Isi Dulu"))))</f>
        <v>Isi Sasaran</v>
      </c>
      <c r="K157" s="595" t="s">
        <v>26</v>
      </c>
      <c r="L157" s="596" t="str">
        <f>IF($D$153="Y/T","Isi Sasaran",IF($E$153=0,0,IF(K157="Y",1,IF(K157="T",0,"Isi Dulu"))))</f>
        <v>Isi Sasaran</v>
      </c>
      <c r="M157" s="850"/>
      <c r="N157" s="853"/>
      <c r="O157" s="517"/>
      <c r="P157" s="517"/>
      <c r="Q157" s="517"/>
      <c r="R157" s="517"/>
    </row>
    <row r="158" spans="2:18" s="527" customFormat="1" ht="15.75">
      <c r="B158" s="836">
        <v>11</v>
      </c>
      <c r="C158" s="839"/>
      <c r="D158" s="857" t="s">
        <v>26</v>
      </c>
      <c r="E158" s="854" t="str">
        <f>IF(D158="Y",1,IF(D158="T",0,IF(D158="Y/T","Belum diisi","Error")))</f>
        <v>Belum diisi</v>
      </c>
      <c r="F158" s="528">
        <v>1</v>
      </c>
      <c r="G158" s="529"/>
      <c r="H158" s="600" t="str">
        <f t="shared" si="2"/>
        <v>Belum Diisi</v>
      </c>
      <c r="I158" s="590" t="s">
        <v>26</v>
      </c>
      <c r="J158" s="591" t="str">
        <f>IF($D$158="Y/T","Isi Sasaran",IF($E$158=0,0,IF(I158="Y",1,IF(I158="T",0,"Isi Dulu"))))</f>
        <v>Isi Sasaran</v>
      </c>
      <c r="K158" s="590" t="s">
        <v>26</v>
      </c>
      <c r="L158" s="591" t="str">
        <f>IF($D$158="Y/T","Isi Sasaran",IF($E$158=0,0,IF(K158="Y",1,IF(K158="T",0,"Isi Dulu"))))</f>
        <v>Isi Sasaran</v>
      </c>
      <c r="M158" s="848" t="s">
        <v>26</v>
      </c>
      <c r="N158" s="851" t="str">
        <f>IF(M158="Y",1,IF(M158="T",0,IF(M158="Y/T","Belum diisi","Error")))</f>
        <v>Belum diisi</v>
      </c>
      <c r="O158" s="517"/>
      <c r="P158" s="517"/>
      <c r="Q158" s="517"/>
      <c r="R158" s="517"/>
    </row>
    <row r="159" spans="2:18" s="527" customFormat="1" ht="15.75">
      <c r="B159" s="837"/>
      <c r="C159" s="840"/>
      <c r="D159" s="858"/>
      <c r="E159" s="855"/>
      <c r="F159" s="549">
        <v>2</v>
      </c>
      <c r="G159" s="550"/>
      <c r="H159" s="598" t="str">
        <f t="shared" si="2"/>
        <v>Belum Diisi</v>
      </c>
      <c r="I159" s="592" t="s">
        <v>26</v>
      </c>
      <c r="J159" s="593" t="str">
        <f>IF($D$158="Y/T","Isi Sasaran",IF($E$158=0,0,IF(I159="Y",1,IF(I159="T",0,"Isi Dulu"))))</f>
        <v>Isi Sasaran</v>
      </c>
      <c r="K159" s="592" t="s">
        <v>26</v>
      </c>
      <c r="L159" s="593" t="str">
        <f>IF($D$158="Y/T","Isi Sasaran",IF($E$158=0,0,IF(K159="Y",1,IF(K159="T",0,"Isi Dulu"))))</f>
        <v>Isi Sasaran</v>
      </c>
      <c r="M159" s="849"/>
      <c r="N159" s="852"/>
      <c r="O159" s="517"/>
      <c r="P159" s="517"/>
      <c r="Q159" s="517"/>
      <c r="R159" s="517"/>
    </row>
    <row r="160" spans="2:18" s="527" customFormat="1" ht="15.75">
      <c r="B160" s="837"/>
      <c r="C160" s="840"/>
      <c r="D160" s="858"/>
      <c r="E160" s="855"/>
      <c r="F160" s="549">
        <v>3</v>
      </c>
      <c r="G160" s="550"/>
      <c r="H160" s="598" t="str">
        <f t="shared" si="2"/>
        <v>Belum Diisi</v>
      </c>
      <c r="I160" s="592" t="s">
        <v>26</v>
      </c>
      <c r="J160" s="593" t="str">
        <f>IF($D$158="Y/T","Isi Sasaran",IF($E$158=0,0,IF(I160="Y",1,IF(I160="T",0,"Isi Dulu"))))</f>
        <v>Isi Sasaran</v>
      </c>
      <c r="K160" s="592" t="s">
        <v>26</v>
      </c>
      <c r="L160" s="593" t="str">
        <f>IF($D$158="Y/T","Isi Sasaran",IF($E$158=0,0,IF(K160="Y",1,IF(K160="T",0,"Isi Dulu"))))</f>
        <v>Isi Sasaran</v>
      </c>
      <c r="M160" s="849"/>
      <c r="N160" s="852"/>
      <c r="O160" s="517"/>
      <c r="P160" s="517"/>
      <c r="Q160" s="517"/>
      <c r="R160" s="517"/>
    </row>
    <row r="161" spans="2:18" s="527" customFormat="1" ht="15.75">
      <c r="B161" s="837"/>
      <c r="C161" s="840"/>
      <c r="D161" s="858"/>
      <c r="E161" s="855"/>
      <c r="F161" s="549">
        <v>4</v>
      </c>
      <c r="G161" s="550"/>
      <c r="H161" s="598" t="str">
        <f t="shared" si="2"/>
        <v>Belum Diisi</v>
      </c>
      <c r="I161" s="592" t="s">
        <v>26</v>
      </c>
      <c r="J161" s="593" t="str">
        <f>IF($D$158="Y/T","Isi Sasaran",IF($E$158=0,0,IF(I161="Y",1,IF(I161="T",0,"Isi Dulu"))))</f>
        <v>Isi Sasaran</v>
      </c>
      <c r="K161" s="592" t="s">
        <v>26</v>
      </c>
      <c r="L161" s="593" t="str">
        <f>IF($D$158="Y/T","Isi Sasaran",IF($E$158=0,0,IF(K161="Y",1,IF(K161="T",0,"Isi Dulu"))))</f>
        <v>Isi Sasaran</v>
      </c>
      <c r="M161" s="849"/>
      <c r="N161" s="852"/>
      <c r="O161" s="517"/>
      <c r="P161" s="517"/>
      <c r="Q161" s="517"/>
      <c r="R161" s="517"/>
    </row>
    <row r="162" spans="2:18" s="527" customFormat="1" ht="15.75">
      <c r="B162" s="838"/>
      <c r="C162" s="841"/>
      <c r="D162" s="859"/>
      <c r="E162" s="856"/>
      <c r="F162" s="569">
        <v>5</v>
      </c>
      <c r="G162" s="570"/>
      <c r="H162" s="599" t="str">
        <f t="shared" si="2"/>
        <v>Belum Diisi</v>
      </c>
      <c r="I162" s="595" t="s">
        <v>26</v>
      </c>
      <c r="J162" s="596" t="str">
        <f>IF($D$158="Y/T","Isi Sasaran",IF($E$158=0,0,IF(I162="Y",1,IF(I162="T",0,"Isi Dulu"))))</f>
        <v>Isi Sasaran</v>
      </c>
      <c r="K162" s="595" t="s">
        <v>26</v>
      </c>
      <c r="L162" s="596" t="str">
        <f>IF($D$158="Y/T","Isi Sasaran",IF($E$158=0,0,IF(K162="Y",1,IF(K162="T",0,"Isi Dulu"))))</f>
        <v>Isi Sasaran</v>
      </c>
      <c r="M162" s="850"/>
      <c r="N162" s="853"/>
      <c r="O162" s="517"/>
      <c r="P162" s="517"/>
      <c r="Q162" s="517"/>
      <c r="R162" s="517"/>
    </row>
    <row r="163" spans="2:18" s="527" customFormat="1" ht="15.75">
      <c r="B163" s="836">
        <v>12</v>
      </c>
      <c r="C163" s="839"/>
      <c r="D163" s="857" t="s">
        <v>26</v>
      </c>
      <c r="E163" s="854" t="str">
        <f>IF(D163="Y",1,IF(D163="T",0,IF(D163="Y/T","Belum diisi","Error")))</f>
        <v>Belum diisi</v>
      </c>
      <c r="F163" s="528">
        <v>1</v>
      </c>
      <c r="G163" s="529"/>
      <c r="H163" s="600" t="str">
        <f t="shared" si="2"/>
        <v>Belum Diisi</v>
      </c>
      <c r="I163" s="590" t="s">
        <v>26</v>
      </c>
      <c r="J163" s="591" t="str">
        <f>IF($D$163="Y/T","Isi Sasaran",IF($E$163=0,0,IF(I163="Y",1,IF(I163="T",0,"Isi Dulu"))))</f>
        <v>Isi Sasaran</v>
      </c>
      <c r="K163" s="590" t="s">
        <v>26</v>
      </c>
      <c r="L163" s="591" t="str">
        <f>IF($D$163="Y/T","Isi Sasaran",IF($E$163=0,0,IF(K163="Y",1,IF(K163="T",0,"Isi Dulu"))))</f>
        <v>Isi Sasaran</v>
      </c>
      <c r="M163" s="848" t="s">
        <v>26</v>
      </c>
      <c r="N163" s="851" t="str">
        <f>IF(M163="Y",1,IF(M163="T",0,IF(M163="Y/T","Belum diisi","Error")))</f>
        <v>Belum diisi</v>
      </c>
      <c r="O163" s="517"/>
      <c r="P163" s="517"/>
      <c r="Q163" s="517"/>
      <c r="R163" s="517"/>
    </row>
    <row r="164" spans="2:18" s="527" customFormat="1" ht="15.75">
      <c r="B164" s="837"/>
      <c r="C164" s="840"/>
      <c r="D164" s="858"/>
      <c r="E164" s="855"/>
      <c r="F164" s="549">
        <v>2</v>
      </c>
      <c r="G164" s="550"/>
      <c r="H164" s="598" t="str">
        <f t="shared" si="2"/>
        <v>Belum Diisi</v>
      </c>
      <c r="I164" s="592" t="s">
        <v>26</v>
      </c>
      <c r="J164" s="593" t="str">
        <f>IF($D$163="Y/T","Isi Sasaran",IF($E$163=0,0,IF(I164="Y",1,IF(I164="T",0,"Isi Dulu"))))</f>
        <v>Isi Sasaran</v>
      </c>
      <c r="K164" s="592" t="s">
        <v>26</v>
      </c>
      <c r="L164" s="593" t="str">
        <f>IF($D$163="Y/T","Isi Sasaran",IF($E$163=0,0,IF(K164="Y",1,IF(K164="T",0,"Isi Dulu"))))</f>
        <v>Isi Sasaran</v>
      </c>
      <c r="M164" s="849"/>
      <c r="N164" s="852"/>
      <c r="O164" s="517"/>
      <c r="P164" s="517"/>
      <c r="Q164" s="517"/>
      <c r="R164" s="517"/>
    </row>
    <row r="165" spans="2:18" s="527" customFormat="1" ht="15.75">
      <c r="B165" s="837"/>
      <c r="C165" s="840"/>
      <c r="D165" s="858"/>
      <c r="E165" s="855"/>
      <c r="F165" s="549">
        <v>3</v>
      </c>
      <c r="G165" s="550"/>
      <c r="H165" s="598" t="str">
        <f t="shared" si="2"/>
        <v>Belum Diisi</v>
      </c>
      <c r="I165" s="592" t="s">
        <v>26</v>
      </c>
      <c r="J165" s="593" t="str">
        <f>IF($D$163="Y/T","Isi Sasaran",IF($E$163=0,0,IF(I165="Y",1,IF(I165="T",0,"Isi Dulu"))))</f>
        <v>Isi Sasaran</v>
      </c>
      <c r="K165" s="592" t="s">
        <v>26</v>
      </c>
      <c r="L165" s="593" t="str">
        <f>IF($D$163="Y/T","Isi Sasaran",IF($E$163=0,0,IF(K165="Y",1,IF(K165="T",0,"Isi Dulu"))))</f>
        <v>Isi Sasaran</v>
      </c>
      <c r="M165" s="849"/>
      <c r="N165" s="852"/>
      <c r="O165" s="517"/>
      <c r="P165" s="517"/>
      <c r="Q165" s="517"/>
      <c r="R165" s="517"/>
    </row>
    <row r="166" spans="2:18" s="527" customFormat="1" ht="15.75">
      <c r="B166" s="837"/>
      <c r="C166" s="840"/>
      <c r="D166" s="858"/>
      <c r="E166" s="855"/>
      <c r="F166" s="549">
        <v>4</v>
      </c>
      <c r="G166" s="550"/>
      <c r="H166" s="598" t="str">
        <f t="shared" si="2"/>
        <v>Belum Diisi</v>
      </c>
      <c r="I166" s="592" t="s">
        <v>26</v>
      </c>
      <c r="J166" s="593" t="str">
        <f>IF($D$163="Y/T","Isi Sasaran",IF($E$163=0,0,IF(I166="Y",1,IF(I166="T",0,"Isi Dulu"))))</f>
        <v>Isi Sasaran</v>
      </c>
      <c r="K166" s="592" t="s">
        <v>26</v>
      </c>
      <c r="L166" s="593" t="str">
        <f>IF($D$163="Y/T","Isi Sasaran",IF($E$163=0,0,IF(K166="Y",1,IF(K166="T",0,"Isi Dulu"))))</f>
        <v>Isi Sasaran</v>
      </c>
      <c r="M166" s="849"/>
      <c r="N166" s="852"/>
      <c r="O166" s="517"/>
      <c r="P166" s="517"/>
      <c r="Q166" s="517"/>
      <c r="R166" s="517"/>
    </row>
    <row r="167" spans="2:18" s="527" customFormat="1" ht="15.75">
      <c r="B167" s="838"/>
      <c r="C167" s="841"/>
      <c r="D167" s="859"/>
      <c r="E167" s="856"/>
      <c r="F167" s="569">
        <v>5</v>
      </c>
      <c r="G167" s="570"/>
      <c r="H167" s="599" t="str">
        <f t="shared" si="2"/>
        <v>Belum Diisi</v>
      </c>
      <c r="I167" s="595" t="s">
        <v>26</v>
      </c>
      <c r="J167" s="596" t="str">
        <f>IF($D$163="Y/T","Isi Sasaran",IF($E$163=0,0,IF(I167="Y",1,IF(I167="T",0,"Isi Dulu"))))</f>
        <v>Isi Sasaran</v>
      </c>
      <c r="K167" s="595" t="s">
        <v>26</v>
      </c>
      <c r="L167" s="596" t="str">
        <f>IF($D$163="Y/T","Isi Sasaran",IF($E$163=0,0,IF(K167="Y",1,IF(K167="T",0,"Isi Dulu"))))</f>
        <v>Isi Sasaran</v>
      </c>
      <c r="M167" s="850"/>
      <c r="N167" s="853"/>
      <c r="O167" s="517"/>
      <c r="P167" s="517"/>
      <c r="Q167" s="517"/>
      <c r="R167" s="517"/>
    </row>
    <row r="168" spans="2:18" s="527" customFormat="1" ht="15.75">
      <c r="B168" s="836">
        <v>13</v>
      </c>
      <c r="C168" s="839"/>
      <c r="D168" s="857" t="s">
        <v>26</v>
      </c>
      <c r="E168" s="854" t="str">
        <f>IF(D168="Y",1,IF(D168="T",0,IF(D168="Y/T","Belum diisi","Error")))</f>
        <v>Belum diisi</v>
      </c>
      <c r="F168" s="528">
        <v>1</v>
      </c>
      <c r="G168" s="529"/>
      <c r="H168" s="600" t="str">
        <f t="shared" si="2"/>
        <v>Belum Diisi</v>
      </c>
      <c r="I168" s="590" t="s">
        <v>26</v>
      </c>
      <c r="J168" s="591" t="str">
        <f>IF($D$168="Y/T","Isi Sasaran",IF($E$168=0,0,IF(I168="Y",1,IF(I168="T",0,"Isi Dulu"))))</f>
        <v>Isi Sasaran</v>
      </c>
      <c r="K168" s="590" t="s">
        <v>26</v>
      </c>
      <c r="L168" s="591" t="str">
        <f>IF($D$168="Y/T","Isi Sasaran",IF($E$168=0,0,IF(K168="Y",1,IF(K168="T",0,"Isi Dulu"))))</f>
        <v>Isi Sasaran</v>
      </c>
      <c r="M168" s="848" t="s">
        <v>26</v>
      </c>
      <c r="N168" s="851" t="str">
        <f>IF(M168="Y",1,IF(M168="T",0,IF(M168="Y/T","Belum diisi","Error")))</f>
        <v>Belum diisi</v>
      </c>
      <c r="O168" s="517"/>
      <c r="P168" s="517"/>
      <c r="Q168" s="517"/>
      <c r="R168" s="517"/>
    </row>
    <row r="169" spans="2:18" s="527" customFormat="1" ht="15.75">
      <c r="B169" s="837"/>
      <c r="C169" s="840"/>
      <c r="D169" s="858"/>
      <c r="E169" s="855"/>
      <c r="F169" s="549">
        <v>2</v>
      </c>
      <c r="G169" s="550"/>
      <c r="H169" s="598" t="str">
        <f t="shared" si="2"/>
        <v>Belum Diisi</v>
      </c>
      <c r="I169" s="592" t="s">
        <v>26</v>
      </c>
      <c r="J169" s="593" t="str">
        <f>IF($D$168="Y/T","Isi Sasaran",IF($E$168=0,0,IF(I169="Y",1,IF(I169="T",0,"Isi Dulu"))))</f>
        <v>Isi Sasaran</v>
      </c>
      <c r="K169" s="592" t="s">
        <v>26</v>
      </c>
      <c r="L169" s="593" t="str">
        <f>IF($D$168="Y/T","Isi Sasaran",IF($E$168=0,0,IF(K169="Y",1,IF(K169="T",0,"Isi Dulu"))))</f>
        <v>Isi Sasaran</v>
      </c>
      <c r="M169" s="849"/>
      <c r="N169" s="852"/>
      <c r="O169" s="517"/>
      <c r="P169" s="517"/>
      <c r="Q169" s="517"/>
      <c r="R169" s="517"/>
    </row>
    <row r="170" spans="2:18" s="527" customFormat="1" ht="15.75">
      <c r="B170" s="837"/>
      <c r="C170" s="840"/>
      <c r="D170" s="858"/>
      <c r="E170" s="855"/>
      <c r="F170" s="549">
        <v>3</v>
      </c>
      <c r="G170" s="550"/>
      <c r="H170" s="598" t="str">
        <f t="shared" si="2"/>
        <v>Belum Diisi</v>
      </c>
      <c r="I170" s="592" t="s">
        <v>26</v>
      </c>
      <c r="J170" s="593" t="str">
        <f>IF($D$168="Y/T","Isi Sasaran",IF($E$168=0,0,IF(I170="Y",1,IF(I170="T",0,"Isi Dulu"))))</f>
        <v>Isi Sasaran</v>
      </c>
      <c r="K170" s="592" t="s">
        <v>26</v>
      </c>
      <c r="L170" s="593" t="str">
        <f>IF($D$168="Y/T","Isi Sasaran",IF($E$168=0,0,IF(K170="Y",1,IF(K170="T",0,"Isi Dulu"))))</f>
        <v>Isi Sasaran</v>
      </c>
      <c r="M170" s="849"/>
      <c r="N170" s="852"/>
      <c r="O170" s="517"/>
      <c r="P170" s="517"/>
      <c r="Q170" s="517"/>
      <c r="R170" s="517"/>
    </row>
    <row r="171" spans="2:18" s="527" customFormat="1" ht="15.75">
      <c r="B171" s="837"/>
      <c r="C171" s="840"/>
      <c r="D171" s="858"/>
      <c r="E171" s="855"/>
      <c r="F171" s="549">
        <v>4</v>
      </c>
      <c r="G171" s="550"/>
      <c r="H171" s="598" t="str">
        <f t="shared" si="2"/>
        <v>Belum Diisi</v>
      </c>
      <c r="I171" s="592" t="s">
        <v>26</v>
      </c>
      <c r="J171" s="593" t="str">
        <f>IF($D$168="Y/T","Isi Sasaran",IF($E$168=0,0,IF(I171="Y",1,IF(I171="T",0,"Isi Dulu"))))</f>
        <v>Isi Sasaran</v>
      </c>
      <c r="K171" s="592" t="s">
        <v>26</v>
      </c>
      <c r="L171" s="593" t="str">
        <f>IF($D$168="Y/T","Isi Sasaran",IF($E$168=0,0,IF(K171="Y",1,IF(K171="T",0,"Isi Dulu"))))</f>
        <v>Isi Sasaran</v>
      </c>
      <c r="M171" s="849"/>
      <c r="N171" s="852"/>
      <c r="O171" s="517"/>
      <c r="P171" s="517"/>
      <c r="Q171" s="517"/>
      <c r="R171" s="517"/>
    </row>
    <row r="172" spans="2:18" s="527" customFormat="1" ht="15.75">
      <c r="B172" s="838"/>
      <c r="C172" s="841"/>
      <c r="D172" s="859"/>
      <c r="E172" s="856"/>
      <c r="F172" s="569">
        <v>5</v>
      </c>
      <c r="G172" s="570"/>
      <c r="H172" s="599" t="str">
        <f t="shared" ref="H172:H207" si="3">IF(OR(J172="Isi Dulu",L172="Isi Dulu",J172="Isi Sasaran",L172="Isi Sasaran"),"Belum Diisi",IF(SUM(J172,L172)=2,1,IF(SUM(J172,L172)=1,0,IF(SUM(J172,L172)=0,0,"Error"))))</f>
        <v>Belum Diisi</v>
      </c>
      <c r="I172" s="595" t="s">
        <v>26</v>
      </c>
      <c r="J172" s="596" t="str">
        <f>IF($D$168="Y/T","Isi Sasaran",IF($E$168=0,0,IF(I172="Y",1,IF(I172="T",0,"Isi Dulu"))))</f>
        <v>Isi Sasaran</v>
      </c>
      <c r="K172" s="595" t="s">
        <v>26</v>
      </c>
      <c r="L172" s="596" t="str">
        <f>IF($D$168="Y/T","Isi Sasaran",IF($E$168=0,0,IF(K172="Y",1,IF(K172="T",0,"Isi Dulu"))))</f>
        <v>Isi Sasaran</v>
      </c>
      <c r="M172" s="850"/>
      <c r="N172" s="853"/>
      <c r="O172" s="517"/>
      <c r="P172" s="517"/>
      <c r="Q172" s="517"/>
      <c r="R172" s="517"/>
    </row>
    <row r="173" spans="2:18" s="527" customFormat="1" ht="15.75">
      <c r="B173" s="836">
        <v>14</v>
      </c>
      <c r="C173" s="839"/>
      <c r="D173" s="857" t="s">
        <v>26</v>
      </c>
      <c r="E173" s="854" t="str">
        <f>IF(D173="Y",1,IF(D173="T",0,IF(D173="Y/T","Belum diisi","Error")))</f>
        <v>Belum diisi</v>
      </c>
      <c r="F173" s="528">
        <v>1</v>
      </c>
      <c r="G173" s="529"/>
      <c r="H173" s="600" t="str">
        <f t="shared" si="3"/>
        <v>Belum Diisi</v>
      </c>
      <c r="I173" s="590" t="s">
        <v>26</v>
      </c>
      <c r="J173" s="591" t="str">
        <f>IF($D$173="Y/T","Isi Sasaran",IF($E$173=0,0,IF(I173="Y",1,IF(I173="T",0,"Isi Dulu"))))</f>
        <v>Isi Sasaran</v>
      </c>
      <c r="K173" s="590" t="s">
        <v>26</v>
      </c>
      <c r="L173" s="591" t="str">
        <f>IF($D$173="Y/T","Isi Sasaran",IF($E$173=0,0,IF(K173="Y",1,IF(K173="T",0,"Isi Dulu"))))</f>
        <v>Isi Sasaran</v>
      </c>
      <c r="M173" s="848" t="s">
        <v>26</v>
      </c>
      <c r="N173" s="851" t="str">
        <f>IF(M173="Y",1,IF(M173="T",0,IF(M173="Y/T","Belum diisi","Error")))</f>
        <v>Belum diisi</v>
      </c>
      <c r="O173" s="517"/>
      <c r="P173" s="517"/>
      <c r="Q173" s="517"/>
      <c r="R173" s="517"/>
    </row>
    <row r="174" spans="2:18" s="527" customFormat="1" ht="15.75">
      <c r="B174" s="837"/>
      <c r="C174" s="840"/>
      <c r="D174" s="858"/>
      <c r="E174" s="855"/>
      <c r="F174" s="549">
        <v>2</v>
      </c>
      <c r="G174" s="550"/>
      <c r="H174" s="598" t="str">
        <f t="shared" si="3"/>
        <v>Belum Diisi</v>
      </c>
      <c r="I174" s="592" t="s">
        <v>26</v>
      </c>
      <c r="J174" s="593" t="str">
        <f>IF($D$173="Y/T","Isi Sasaran",IF($E$173=0,0,IF(I174="Y",1,IF(I174="T",0,"Isi Dulu"))))</f>
        <v>Isi Sasaran</v>
      </c>
      <c r="K174" s="592" t="s">
        <v>26</v>
      </c>
      <c r="L174" s="593" t="str">
        <f>IF($D$173="Y/T","Isi Sasaran",IF($E$173=0,0,IF(K174="Y",1,IF(K174="T",0,"Isi Dulu"))))</f>
        <v>Isi Sasaran</v>
      </c>
      <c r="M174" s="849"/>
      <c r="N174" s="852"/>
      <c r="O174" s="517"/>
      <c r="P174" s="517"/>
      <c r="Q174" s="517"/>
      <c r="R174" s="517"/>
    </row>
    <row r="175" spans="2:18" s="527" customFormat="1" ht="15.75">
      <c r="B175" s="837"/>
      <c r="C175" s="840"/>
      <c r="D175" s="858"/>
      <c r="E175" s="855"/>
      <c r="F175" s="549">
        <v>3</v>
      </c>
      <c r="G175" s="550"/>
      <c r="H175" s="598" t="str">
        <f t="shared" si="3"/>
        <v>Belum Diisi</v>
      </c>
      <c r="I175" s="592" t="s">
        <v>26</v>
      </c>
      <c r="J175" s="593" t="str">
        <f>IF($D$173="Y/T","Isi Sasaran",IF($E$173=0,0,IF(I175="Y",1,IF(I175="T",0,"Isi Dulu"))))</f>
        <v>Isi Sasaran</v>
      </c>
      <c r="K175" s="592" t="s">
        <v>26</v>
      </c>
      <c r="L175" s="593" t="str">
        <f>IF($D$173="Y/T","Isi Sasaran",IF($E$173=0,0,IF(K175="Y",1,IF(K175="T",0,"Isi Dulu"))))</f>
        <v>Isi Sasaran</v>
      </c>
      <c r="M175" s="849"/>
      <c r="N175" s="852"/>
      <c r="O175" s="517"/>
      <c r="P175" s="517"/>
      <c r="Q175" s="517"/>
      <c r="R175" s="517"/>
    </row>
    <row r="176" spans="2:18" s="527" customFormat="1" ht="15.75">
      <c r="B176" s="837"/>
      <c r="C176" s="840"/>
      <c r="D176" s="858"/>
      <c r="E176" s="855"/>
      <c r="F176" s="549">
        <v>4</v>
      </c>
      <c r="G176" s="550"/>
      <c r="H176" s="598" t="str">
        <f t="shared" si="3"/>
        <v>Belum Diisi</v>
      </c>
      <c r="I176" s="592" t="s">
        <v>26</v>
      </c>
      <c r="J176" s="593" t="str">
        <f>IF($D$173="Y/T","Isi Sasaran",IF($E$173=0,0,IF(I176="Y",1,IF(I176="T",0,"Isi Dulu"))))</f>
        <v>Isi Sasaran</v>
      </c>
      <c r="K176" s="592" t="s">
        <v>26</v>
      </c>
      <c r="L176" s="593" t="str">
        <f>IF($D$173="Y/T","Isi Sasaran",IF($E$173=0,0,IF(K176="Y",1,IF(K176="T",0,"Isi Dulu"))))</f>
        <v>Isi Sasaran</v>
      </c>
      <c r="M176" s="849"/>
      <c r="N176" s="852"/>
      <c r="O176" s="517"/>
      <c r="P176" s="517"/>
      <c r="Q176" s="517"/>
      <c r="R176" s="517"/>
    </row>
    <row r="177" spans="2:18" s="527" customFormat="1" ht="15.75">
      <c r="B177" s="838"/>
      <c r="C177" s="841"/>
      <c r="D177" s="859"/>
      <c r="E177" s="856"/>
      <c r="F177" s="569">
        <v>5</v>
      </c>
      <c r="G177" s="570"/>
      <c r="H177" s="599" t="str">
        <f t="shared" si="3"/>
        <v>Belum Diisi</v>
      </c>
      <c r="I177" s="595" t="s">
        <v>26</v>
      </c>
      <c r="J177" s="596" t="str">
        <f>IF($D$173="Y/T","Isi Sasaran",IF($E$173=0,0,IF(I177="Y",1,IF(I177="T",0,"Isi Dulu"))))</f>
        <v>Isi Sasaran</v>
      </c>
      <c r="K177" s="595" t="s">
        <v>26</v>
      </c>
      <c r="L177" s="596" t="str">
        <f>IF($D$173="Y/T","Isi Sasaran",IF($E$173=0,0,IF(K177="Y",1,IF(K177="T",0,"Isi Dulu"))))</f>
        <v>Isi Sasaran</v>
      </c>
      <c r="M177" s="850"/>
      <c r="N177" s="853"/>
      <c r="O177" s="517"/>
      <c r="P177" s="517"/>
      <c r="Q177" s="517"/>
      <c r="R177" s="517"/>
    </row>
    <row r="178" spans="2:18" s="527" customFormat="1" ht="15.75">
      <c r="B178" s="836">
        <v>15</v>
      </c>
      <c r="C178" s="839"/>
      <c r="D178" s="857" t="s">
        <v>26</v>
      </c>
      <c r="E178" s="854" t="str">
        <f>IF(D178="Y",1,IF(D178="T",0,IF(D178="Y/T","Belum diisi","Error")))</f>
        <v>Belum diisi</v>
      </c>
      <c r="F178" s="528">
        <v>1</v>
      </c>
      <c r="G178" s="529"/>
      <c r="H178" s="600" t="str">
        <f t="shared" si="3"/>
        <v>Belum Diisi</v>
      </c>
      <c r="I178" s="590" t="s">
        <v>26</v>
      </c>
      <c r="J178" s="591" t="str">
        <f>IF($D$178="Y/T","Isi Sasaran",IF($E$178=0,0,IF(I178="Y",1,IF(I178="T",0,"Isi Dulu"))))</f>
        <v>Isi Sasaran</v>
      </c>
      <c r="K178" s="590" t="s">
        <v>26</v>
      </c>
      <c r="L178" s="591" t="str">
        <f>IF($D$178="Y/T","Isi Sasaran",IF($E$178=0,0,IF(K178="Y",1,IF(K178="T",0,"Isi Dulu"))))</f>
        <v>Isi Sasaran</v>
      </c>
      <c r="M178" s="848" t="s">
        <v>26</v>
      </c>
      <c r="N178" s="851" t="str">
        <f>IF(M178="Y",1,IF(M178="T",0,IF(M178="Y/T","Belum diisi","Error")))</f>
        <v>Belum diisi</v>
      </c>
      <c r="O178" s="517"/>
      <c r="P178" s="517"/>
      <c r="Q178" s="517"/>
      <c r="R178" s="517"/>
    </row>
    <row r="179" spans="2:18" s="527" customFormat="1" ht="15.75">
      <c r="B179" s="837"/>
      <c r="C179" s="840"/>
      <c r="D179" s="858"/>
      <c r="E179" s="855"/>
      <c r="F179" s="549">
        <v>2</v>
      </c>
      <c r="G179" s="550"/>
      <c r="H179" s="598" t="str">
        <f t="shared" si="3"/>
        <v>Belum Diisi</v>
      </c>
      <c r="I179" s="592" t="s">
        <v>26</v>
      </c>
      <c r="J179" s="593" t="str">
        <f>IF($D$178="Y/T","Isi Sasaran",IF($E$178=0,0,IF(I179="Y",1,IF(I179="T",0,"Isi Dulu"))))</f>
        <v>Isi Sasaran</v>
      </c>
      <c r="K179" s="592" t="s">
        <v>26</v>
      </c>
      <c r="L179" s="593" t="str">
        <f>IF($D$178="Y/T","Isi Sasaran",IF($E$178=0,0,IF(K179="Y",1,IF(K179="T",0,"Isi Dulu"))))</f>
        <v>Isi Sasaran</v>
      </c>
      <c r="M179" s="849"/>
      <c r="N179" s="852"/>
      <c r="O179" s="517"/>
      <c r="P179" s="517"/>
      <c r="Q179" s="517"/>
      <c r="R179" s="517"/>
    </row>
    <row r="180" spans="2:18" s="527" customFormat="1" ht="15.75">
      <c r="B180" s="837"/>
      <c r="C180" s="840"/>
      <c r="D180" s="858"/>
      <c r="E180" s="855"/>
      <c r="F180" s="549">
        <v>3</v>
      </c>
      <c r="G180" s="550"/>
      <c r="H180" s="598" t="str">
        <f t="shared" si="3"/>
        <v>Belum Diisi</v>
      </c>
      <c r="I180" s="592" t="s">
        <v>26</v>
      </c>
      <c r="J180" s="593" t="str">
        <f>IF($D$178="Y/T","Isi Sasaran",IF($E$178=0,0,IF(I180="Y",1,IF(I180="T",0,"Isi Dulu"))))</f>
        <v>Isi Sasaran</v>
      </c>
      <c r="K180" s="592" t="s">
        <v>26</v>
      </c>
      <c r="L180" s="593" t="str">
        <f>IF($D$178="Y/T","Isi Sasaran",IF($E$178=0,0,IF(K180="Y",1,IF(K180="T",0,"Isi Dulu"))))</f>
        <v>Isi Sasaran</v>
      </c>
      <c r="M180" s="849"/>
      <c r="N180" s="852"/>
      <c r="O180" s="517"/>
      <c r="P180" s="517"/>
      <c r="Q180" s="517"/>
      <c r="R180" s="517"/>
    </row>
    <row r="181" spans="2:18" s="527" customFormat="1" ht="15.75">
      <c r="B181" s="837"/>
      <c r="C181" s="840"/>
      <c r="D181" s="858"/>
      <c r="E181" s="855"/>
      <c r="F181" s="549">
        <v>4</v>
      </c>
      <c r="G181" s="550"/>
      <c r="H181" s="598" t="str">
        <f t="shared" si="3"/>
        <v>Belum Diisi</v>
      </c>
      <c r="I181" s="592" t="s">
        <v>26</v>
      </c>
      <c r="J181" s="593" t="str">
        <f>IF($D$178="Y/T","Isi Sasaran",IF($E$178=0,0,IF(I181="Y",1,IF(I181="T",0,"Isi Dulu"))))</f>
        <v>Isi Sasaran</v>
      </c>
      <c r="K181" s="592" t="s">
        <v>26</v>
      </c>
      <c r="L181" s="593" t="str">
        <f>IF($D$178="Y/T","Isi Sasaran",IF($E$178=0,0,IF(K181="Y",1,IF(K181="T",0,"Isi Dulu"))))</f>
        <v>Isi Sasaran</v>
      </c>
      <c r="M181" s="849"/>
      <c r="N181" s="852"/>
      <c r="O181" s="517"/>
      <c r="P181" s="517"/>
      <c r="Q181" s="517"/>
      <c r="R181" s="517"/>
    </row>
    <row r="182" spans="2:18" s="527" customFormat="1" ht="15.75">
      <c r="B182" s="838"/>
      <c r="C182" s="841"/>
      <c r="D182" s="859"/>
      <c r="E182" s="856"/>
      <c r="F182" s="569">
        <v>5</v>
      </c>
      <c r="G182" s="570"/>
      <c r="H182" s="599" t="str">
        <f t="shared" si="3"/>
        <v>Belum Diisi</v>
      </c>
      <c r="I182" s="595" t="s">
        <v>26</v>
      </c>
      <c r="J182" s="596" t="str">
        <f>IF($D$178="Y/T","Isi Sasaran",IF($E$178=0,0,IF(I182="Y",1,IF(I182="T",0,"Isi Dulu"))))</f>
        <v>Isi Sasaran</v>
      </c>
      <c r="K182" s="595" t="s">
        <v>26</v>
      </c>
      <c r="L182" s="596" t="str">
        <f>IF($D$178="Y/T","Isi Sasaran",IF($E$178=0,0,IF(K182="Y",1,IF(K182="T",0,"Isi Dulu"))))</f>
        <v>Isi Sasaran</v>
      </c>
      <c r="M182" s="850"/>
      <c r="N182" s="853"/>
      <c r="O182" s="517"/>
      <c r="P182" s="517"/>
      <c r="Q182" s="517"/>
      <c r="R182" s="517"/>
    </row>
    <row r="183" spans="2:18" s="527" customFormat="1" ht="15.75">
      <c r="B183" s="836">
        <v>16</v>
      </c>
      <c r="C183" s="839"/>
      <c r="D183" s="857" t="s">
        <v>26</v>
      </c>
      <c r="E183" s="854" t="str">
        <f>IF(D183="Y",1,IF(D183="T",0,IF(D183="Y/T","Belum diisi","Error")))</f>
        <v>Belum diisi</v>
      </c>
      <c r="F183" s="528">
        <v>1</v>
      </c>
      <c r="G183" s="529"/>
      <c r="H183" s="600" t="str">
        <f t="shared" si="3"/>
        <v>Belum Diisi</v>
      </c>
      <c r="I183" s="590" t="s">
        <v>26</v>
      </c>
      <c r="J183" s="591" t="str">
        <f>IF($D$183="Y/T","Isi Sasaran",IF($E$183=0,0,IF(I183="Y",1,IF(I183="T",0,"Isi Dulu"))))</f>
        <v>Isi Sasaran</v>
      </c>
      <c r="K183" s="590" t="s">
        <v>26</v>
      </c>
      <c r="L183" s="591" t="str">
        <f>IF($D$183="Y/T","Isi Sasaran",IF($E$183=0,0,IF(K183="Y",1,IF(K183="T",0,"Isi Dulu"))))</f>
        <v>Isi Sasaran</v>
      </c>
      <c r="M183" s="848" t="s">
        <v>26</v>
      </c>
      <c r="N183" s="851" t="str">
        <f>IF(M183="Y",1,IF(M183="T",0,IF(M183="Y/T","Belum diisi","Error")))</f>
        <v>Belum diisi</v>
      </c>
      <c r="O183" s="517"/>
      <c r="P183" s="517"/>
      <c r="Q183" s="517"/>
      <c r="R183" s="517"/>
    </row>
    <row r="184" spans="2:18" s="527" customFormat="1" ht="15.75">
      <c r="B184" s="837"/>
      <c r="C184" s="840"/>
      <c r="D184" s="858"/>
      <c r="E184" s="855"/>
      <c r="F184" s="549">
        <v>2</v>
      </c>
      <c r="G184" s="550"/>
      <c r="H184" s="598" t="str">
        <f t="shared" si="3"/>
        <v>Belum Diisi</v>
      </c>
      <c r="I184" s="592" t="s">
        <v>26</v>
      </c>
      <c r="J184" s="593" t="str">
        <f>IF($D$183="Y/T","Isi Sasaran",IF($E$183=0,0,IF(I184="Y",1,IF(I184="T",0,"Isi Dulu"))))</f>
        <v>Isi Sasaran</v>
      </c>
      <c r="K184" s="592" t="s">
        <v>26</v>
      </c>
      <c r="L184" s="593" t="str">
        <f>IF($D$183="Y/T","Isi Sasaran",IF($E$183=0,0,IF(K184="Y",1,IF(K184="T",0,"Isi Dulu"))))</f>
        <v>Isi Sasaran</v>
      </c>
      <c r="M184" s="849"/>
      <c r="N184" s="852"/>
      <c r="O184" s="517"/>
      <c r="P184" s="517"/>
      <c r="Q184" s="517"/>
      <c r="R184" s="517"/>
    </row>
    <row r="185" spans="2:18" s="527" customFormat="1" ht="15.75">
      <c r="B185" s="837"/>
      <c r="C185" s="840"/>
      <c r="D185" s="858"/>
      <c r="E185" s="855"/>
      <c r="F185" s="549">
        <v>3</v>
      </c>
      <c r="G185" s="550"/>
      <c r="H185" s="598" t="str">
        <f t="shared" si="3"/>
        <v>Belum Diisi</v>
      </c>
      <c r="I185" s="592" t="s">
        <v>26</v>
      </c>
      <c r="J185" s="593" t="str">
        <f>IF($D$183="Y/T","Isi Sasaran",IF($E$183=0,0,IF(I185="Y",1,IF(I185="T",0,"Isi Dulu"))))</f>
        <v>Isi Sasaran</v>
      </c>
      <c r="K185" s="592" t="s">
        <v>26</v>
      </c>
      <c r="L185" s="593" t="str">
        <f>IF($D$183="Y/T","Isi Sasaran",IF($E$183=0,0,IF(K185="Y",1,IF(K185="T",0,"Isi Dulu"))))</f>
        <v>Isi Sasaran</v>
      </c>
      <c r="M185" s="849"/>
      <c r="N185" s="852"/>
      <c r="O185" s="517"/>
      <c r="P185" s="517"/>
      <c r="Q185" s="517"/>
      <c r="R185" s="517"/>
    </row>
    <row r="186" spans="2:18" s="527" customFormat="1" ht="15.75">
      <c r="B186" s="837"/>
      <c r="C186" s="840"/>
      <c r="D186" s="858"/>
      <c r="E186" s="855"/>
      <c r="F186" s="549">
        <v>4</v>
      </c>
      <c r="G186" s="550"/>
      <c r="H186" s="598" t="str">
        <f t="shared" si="3"/>
        <v>Belum Diisi</v>
      </c>
      <c r="I186" s="592" t="s">
        <v>26</v>
      </c>
      <c r="J186" s="593" t="str">
        <f>IF($D$183="Y/T","Isi Sasaran",IF($E$183=0,0,IF(I186="Y",1,IF(I186="T",0,"Isi Dulu"))))</f>
        <v>Isi Sasaran</v>
      </c>
      <c r="K186" s="592" t="s">
        <v>26</v>
      </c>
      <c r="L186" s="593" t="str">
        <f>IF($D$183="Y/T","Isi Sasaran",IF($E$183=0,0,IF(K186="Y",1,IF(K186="T",0,"Isi Dulu"))))</f>
        <v>Isi Sasaran</v>
      </c>
      <c r="M186" s="849"/>
      <c r="N186" s="852"/>
      <c r="O186" s="517"/>
      <c r="P186" s="517"/>
      <c r="Q186" s="517"/>
      <c r="R186" s="517"/>
    </row>
    <row r="187" spans="2:18" s="527" customFormat="1" ht="15.75">
      <c r="B187" s="838"/>
      <c r="C187" s="841"/>
      <c r="D187" s="859"/>
      <c r="E187" s="856"/>
      <c r="F187" s="569">
        <v>5</v>
      </c>
      <c r="G187" s="570"/>
      <c r="H187" s="599" t="str">
        <f t="shared" si="3"/>
        <v>Belum Diisi</v>
      </c>
      <c r="I187" s="595" t="s">
        <v>26</v>
      </c>
      <c r="J187" s="596" t="str">
        <f>IF($D$183="Y/T","Isi Sasaran",IF($E$183=0,0,IF(I187="Y",1,IF(I187="T",0,"Isi Dulu"))))</f>
        <v>Isi Sasaran</v>
      </c>
      <c r="K187" s="595" t="s">
        <v>26</v>
      </c>
      <c r="L187" s="596" t="str">
        <f>IF($D$183="Y/T","Isi Sasaran",IF($E$183=0,0,IF(K187="Y",1,IF(K187="T",0,"Isi Dulu"))))</f>
        <v>Isi Sasaran</v>
      </c>
      <c r="M187" s="850"/>
      <c r="N187" s="853"/>
      <c r="O187" s="517"/>
      <c r="P187" s="517"/>
      <c r="Q187" s="517"/>
      <c r="R187" s="517"/>
    </row>
    <row r="188" spans="2:18" s="527" customFormat="1" ht="15.75">
      <c r="B188" s="836">
        <v>17</v>
      </c>
      <c r="C188" s="839"/>
      <c r="D188" s="857" t="s">
        <v>26</v>
      </c>
      <c r="E188" s="854" t="str">
        <f>IF(D188="Y",1,IF(D188="T",0,IF(D188="Y/T","Belum diisi","Error")))</f>
        <v>Belum diisi</v>
      </c>
      <c r="F188" s="528">
        <v>1</v>
      </c>
      <c r="G188" s="529"/>
      <c r="H188" s="600" t="str">
        <f t="shared" si="3"/>
        <v>Belum Diisi</v>
      </c>
      <c r="I188" s="590" t="s">
        <v>26</v>
      </c>
      <c r="J188" s="591" t="str">
        <f>IF($D$188="Y/T","Isi Sasaran",IF($E$188=0,0,IF(I188="Y",1,IF(I188="T",0,"Isi Dulu"))))</f>
        <v>Isi Sasaran</v>
      </c>
      <c r="K188" s="590" t="s">
        <v>26</v>
      </c>
      <c r="L188" s="591" t="str">
        <f>IF($D$188="Y/T","Isi Sasaran",IF($E$188=0,0,IF(K188="Y",1,IF(K188="T",0,"Isi Dulu"))))</f>
        <v>Isi Sasaran</v>
      </c>
      <c r="M188" s="848" t="s">
        <v>26</v>
      </c>
      <c r="N188" s="851" t="str">
        <f>IF(M188="Y",1,IF(M188="T",0,IF(M188="Y/T","Belum diisi","Error")))</f>
        <v>Belum diisi</v>
      </c>
      <c r="O188" s="517"/>
      <c r="P188" s="517"/>
      <c r="Q188" s="517"/>
      <c r="R188" s="517"/>
    </row>
    <row r="189" spans="2:18" s="527" customFormat="1" ht="15.75">
      <c r="B189" s="837"/>
      <c r="C189" s="840"/>
      <c r="D189" s="858"/>
      <c r="E189" s="855"/>
      <c r="F189" s="549">
        <v>2</v>
      </c>
      <c r="G189" s="550"/>
      <c r="H189" s="598" t="str">
        <f t="shared" si="3"/>
        <v>Belum Diisi</v>
      </c>
      <c r="I189" s="592" t="s">
        <v>26</v>
      </c>
      <c r="J189" s="593" t="str">
        <f>IF($D$188="Y/T","Isi Sasaran",IF($E$188=0,0,IF(I189="Y",1,IF(I189="T",0,"Isi Dulu"))))</f>
        <v>Isi Sasaran</v>
      </c>
      <c r="K189" s="592" t="s">
        <v>26</v>
      </c>
      <c r="L189" s="593" t="str">
        <f>IF($D$188="Y/T","Isi Sasaran",IF($E$188=0,0,IF(K189="Y",1,IF(K189="T",0,"Isi Dulu"))))</f>
        <v>Isi Sasaran</v>
      </c>
      <c r="M189" s="849"/>
      <c r="N189" s="852"/>
      <c r="O189" s="517"/>
      <c r="P189" s="517"/>
      <c r="Q189" s="517"/>
      <c r="R189" s="517"/>
    </row>
    <row r="190" spans="2:18" s="527" customFormat="1" ht="15.75">
      <c r="B190" s="837"/>
      <c r="C190" s="840"/>
      <c r="D190" s="858"/>
      <c r="E190" s="855"/>
      <c r="F190" s="549">
        <v>3</v>
      </c>
      <c r="G190" s="550"/>
      <c r="H190" s="598" t="str">
        <f t="shared" si="3"/>
        <v>Belum Diisi</v>
      </c>
      <c r="I190" s="592" t="s">
        <v>26</v>
      </c>
      <c r="J190" s="593" t="str">
        <f>IF($D$188="Y/T","Isi Sasaran",IF($E$188=0,0,IF(I190="Y",1,IF(I190="T",0,"Isi Dulu"))))</f>
        <v>Isi Sasaran</v>
      </c>
      <c r="K190" s="592" t="s">
        <v>26</v>
      </c>
      <c r="L190" s="593" t="str">
        <f>IF($D$188="Y/T","Isi Sasaran",IF($E$188=0,0,IF(K190="Y",1,IF(K190="T",0,"Isi Dulu"))))</f>
        <v>Isi Sasaran</v>
      </c>
      <c r="M190" s="849"/>
      <c r="N190" s="852"/>
      <c r="O190" s="517"/>
      <c r="P190" s="517"/>
      <c r="Q190" s="517"/>
      <c r="R190" s="517"/>
    </row>
    <row r="191" spans="2:18" s="527" customFormat="1" ht="15.75">
      <c r="B191" s="837"/>
      <c r="C191" s="840"/>
      <c r="D191" s="858"/>
      <c r="E191" s="855"/>
      <c r="F191" s="549">
        <v>4</v>
      </c>
      <c r="G191" s="550"/>
      <c r="H191" s="598" t="str">
        <f t="shared" si="3"/>
        <v>Belum Diisi</v>
      </c>
      <c r="I191" s="592" t="s">
        <v>26</v>
      </c>
      <c r="J191" s="593" t="str">
        <f>IF($D$188="Y/T","Isi Sasaran",IF($E$188=0,0,IF(I191="Y",1,IF(I191="T",0,"Isi Dulu"))))</f>
        <v>Isi Sasaran</v>
      </c>
      <c r="K191" s="592" t="s">
        <v>26</v>
      </c>
      <c r="L191" s="593" t="str">
        <f>IF($D$188="Y/T","Isi Sasaran",IF($E$188=0,0,IF(K191="Y",1,IF(K191="T",0,"Isi Dulu"))))</f>
        <v>Isi Sasaran</v>
      </c>
      <c r="M191" s="849"/>
      <c r="N191" s="852"/>
      <c r="O191" s="517"/>
      <c r="P191" s="517"/>
      <c r="Q191" s="517"/>
      <c r="R191" s="517"/>
    </row>
    <row r="192" spans="2:18" s="527" customFormat="1" ht="15.75">
      <c r="B192" s="838"/>
      <c r="C192" s="841"/>
      <c r="D192" s="859"/>
      <c r="E192" s="856"/>
      <c r="F192" s="569">
        <v>5</v>
      </c>
      <c r="G192" s="570"/>
      <c r="H192" s="599" t="str">
        <f t="shared" si="3"/>
        <v>Belum Diisi</v>
      </c>
      <c r="I192" s="595" t="s">
        <v>26</v>
      </c>
      <c r="J192" s="596" t="str">
        <f>IF($D$188="Y/T","Isi Sasaran",IF($E$188=0,0,IF(I192="Y",1,IF(I192="T",0,"Isi Dulu"))))</f>
        <v>Isi Sasaran</v>
      </c>
      <c r="K192" s="595" t="s">
        <v>26</v>
      </c>
      <c r="L192" s="596" t="str">
        <f>IF($D$188="Y/T","Isi Sasaran",IF($E$188=0,0,IF(K192="Y",1,IF(K192="T",0,"Isi Dulu"))))</f>
        <v>Isi Sasaran</v>
      </c>
      <c r="M192" s="850"/>
      <c r="N192" s="853"/>
      <c r="O192" s="517"/>
      <c r="P192" s="517"/>
      <c r="Q192" s="517"/>
      <c r="R192" s="517"/>
    </row>
    <row r="193" spans="2:18" s="527" customFormat="1" ht="15.75">
      <c r="B193" s="836">
        <v>18</v>
      </c>
      <c r="C193" s="839"/>
      <c r="D193" s="857" t="s">
        <v>26</v>
      </c>
      <c r="E193" s="854" t="str">
        <f>IF(D193="Y",1,IF(D193="T",0,IF(D193="Y/T","Belum diisi","Error")))</f>
        <v>Belum diisi</v>
      </c>
      <c r="F193" s="528">
        <v>1</v>
      </c>
      <c r="G193" s="529"/>
      <c r="H193" s="600" t="str">
        <f t="shared" si="3"/>
        <v>Belum Diisi</v>
      </c>
      <c r="I193" s="590" t="s">
        <v>26</v>
      </c>
      <c r="J193" s="591" t="str">
        <f>IF($D$193="Y/T","Isi Sasaran",IF($E$193=0,0,IF(I193="Y",1,IF(I193="T",0,"Isi Dulu"))))</f>
        <v>Isi Sasaran</v>
      </c>
      <c r="K193" s="590" t="s">
        <v>26</v>
      </c>
      <c r="L193" s="591" t="str">
        <f>IF($D$193="Y/T","Isi Sasaran",IF($E$193=0,0,IF(K193="Y",1,IF(K193="T",0,"Isi Dulu"))))</f>
        <v>Isi Sasaran</v>
      </c>
      <c r="M193" s="848" t="s">
        <v>26</v>
      </c>
      <c r="N193" s="851" t="str">
        <f>IF(M193="Y",1,IF(M193="T",0,IF(M193="Y/T","Belum diisi","Error")))</f>
        <v>Belum diisi</v>
      </c>
      <c r="O193" s="517"/>
      <c r="P193" s="517"/>
      <c r="Q193" s="517"/>
      <c r="R193" s="517"/>
    </row>
    <row r="194" spans="2:18" s="527" customFormat="1" ht="15.75">
      <c r="B194" s="837"/>
      <c r="C194" s="840"/>
      <c r="D194" s="858"/>
      <c r="E194" s="855"/>
      <c r="F194" s="549">
        <v>2</v>
      </c>
      <c r="G194" s="550"/>
      <c r="H194" s="598" t="str">
        <f t="shared" si="3"/>
        <v>Belum Diisi</v>
      </c>
      <c r="I194" s="592" t="s">
        <v>26</v>
      </c>
      <c r="J194" s="593" t="str">
        <f>IF($D$193="Y/T","Isi Sasaran",IF($E$193=0,0,IF(I194="Y",1,IF(I194="T",0,"Isi Dulu"))))</f>
        <v>Isi Sasaran</v>
      </c>
      <c r="K194" s="592" t="s">
        <v>26</v>
      </c>
      <c r="L194" s="593" t="str">
        <f>IF($D$193="Y/T","Isi Sasaran",IF($E$193=0,0,IF(K194="Y",1,IF(K194="T",0,"Isi Dulu"))))</f>
        <v>Isi Sasaran</v>
      </c>
      <c r="M194" s="849"/>
      <c r="N194" s="852"/>
      <c r="O194" s="517"/>
      <c r="P194" s="517"/>
      <c r="Q194" s="517"/>
      <c r="R194" s="517"/>
    </row>
    <row r="195" spans="2:18" s="527" customFormat="1" ht="15.75">
      <c r="B195" s="837"/>
      <c r="C195" s="840"/>
      <c r="D195" s="858"/>
      <c r="E195" s="855"/>
      <c r="F195" s="549">
        <v>3</v>
      </c>
      <c r="G195" s="550"/>
      <c r="H195" s="598" t="str">
        <f t="shared" si="3"/>
        <v>Belum Diisi</v>
      </c>
      <c r="I195" s="592" t="s">
        <v>26</v>
      </c>
      <c r="J195" s="593" t="str">
        <f>IF($D$193="Y/T","Isi Sasaran",IF($E$193=0,0,IF(I195="Y",1,IF(I195="T",0,"Isi Dulu"))))</f>
        <v>Isi Sasaran</v>
      </c>
      <c r="K195" s="592" t="s">
        <v>26</v>
      </c>
      <c r="L195" s="593" t="str">
        <f>IF($D$193="Y/T","Isi Sasaran",IF($E$193=0,0,IF(K195="Y",1,IF(K195="T",0,"Isi Dulu"))))</f>
        <v>Isi Sasaran</v>
      </c>
      <c r="M195" s="849"/>
      <c r="N195" s="852"/>
      <c r="O195" s="517"/>
      <c r="P195" s="517"/>
      <c r="Q195" s="517"/>
      <c r="R195" s="517"/>
    </row>
    <row r="196" spans="2:18" s="527" customFormat="1" ht="15.75">
      <c r="B196" s="837"/>
      <c r="C196" s="840"/>
      <c r="D196" s="858"/>
      <c r="E196" s="855"/>
      <c r="F196" s="549">
        <v>4</v>
      </c>
      <c r="G196" s="550"/>
      <c r="H196" s="598" t="str">
        <f t="shared" si="3"/>
        <v>Belum Diisi</v>
      </c>
      <c r="I196" s="592" t="s">
        <v>26</v>
      </c>
      <c r="J196" s="593" t="str">
        <f>IF($D$193="Y/T","Isi Sasaran",IF($E$193=0,0,IF(I196="Y",1,IF(I196="T",0,"Isi Dulu"))))</f>
        <v>Isi Sasaran</v>
      </c>
      <c r="K196" s="592" t="s">
        <v>26</v>
      </c>
      <c r="L196" s="593" t="str">
        <f>IF($D$193="Y/T","Isi Sasaran",IF($E$193=0,0,IF(K196="Y",1,IF(K196="T",0,"Isi Dulu"))))</f>
        <v>Isi Sasaran</v>
      </c>
      <c r="M196" s="849"/>
      <c r="N196" s="852"/>
      <c r="O196" s="517"/>
      <c r="P196" s="517"/>
      <c r="Q196" s="517"/>
      <c r="R196" s="517"/>
    </row>
    <row r="197" spans="2:18" s="527" customFormat="1" ht="15.75">
      <c r="B197" s="838"/>
      <c r="C197" s="841"/>
      <c r="D197" s="859"/>
      <c r="E197" s="856"/>
      <c r="F197" s="569">
        <v>5</v>
      </c>
      <c r="G197" s="570"/>
      <c r="H197" s="599" t="str">
        <f t="shared" si="3"/>
        <v>Belum Diisi</v>
      </c>
      <c r="I197" s="595" t="s">
        <v>26</v>
      </c>
      <c r="J197" s="596" t="str">
        <f>IF($D$193="Y/T","Isi Sasaran",IF($E$193=0,0,IF(I197="Y",1,IF(I197="T",0,"Isi Dulu"))))</f>
        <v>Isi Sasaran</v>
      </c>
      <c r="K197" s="595" t="s">
        <v>26</v>
      </c>
      <c r="L197" s="596" t="str">
        <f>IF($D$193="Y/T","Isi Sasaran",IF($E$193=0,0,IF(K197="Y",1,IF(K197="T",0,"Isi Dulu"))))</f>
        <v>Isi Sasaran</v>
      </c>
      <c r="M197" s="850"/>
      <c r="N197" s="853"/>
      <c r="O197" s="517"/>
      <c r="P197" s="517"/>
      <c r="Q197" s="517"/>
      <c r="R197" s="517"/>
    </row>
    <row r="198" spans="2:18" s="527" customFormat="1" ht="15.75">
      <c r="B198" s="836">
        <v>19</v>
      </c>
      <c r="C198" s="839"/>
      <c r="D198" s="857" t="s">
        <v>26</v>
      </c>
      <c r="E198" s="854" t="str">
        <f>IF(D198="Y",1,IF(D198="T",0,IF(D198="Y/T","Belum diisi","Error")))</f>
        <v>Belum diisi</v>
      </c>
      <c r="F198" s="528">
        <v>1</v>
      </c>
      <c r="G198" s="529"/>
      <c r="H198" s="600" t="str">
        <f t="shared" si="3"/>
        <v>Belum Diisi</v>
      </c>
      <c r="I198" s="590" t="s">
        <v>26</v>
      </c>
      <c r="J198" s="591" t="str">
        <f>IF($D$198="Y/T","Isi Sasaran",IF($E$198=0,0,IF(I198="Y",1,IF(I198="T",0,"Isi Dulu"))))</f>
        <v>Isi Sasaran</v>
      </c>
      <c r="K198" s="590" t="s">
        <v>26</v>
      </c>
      <c r="L198" s="591" t="str">
        <f>IF($D$198="Y/T","Isi Sasaran",IF($E$198=0,0,IF(K198="Y",1,IF(K198="T",0,"Isi Dulu"))))</f>
        <v>Isi Sasaran</v>
      </c>
      <c r="M198" s="848" t="s">
        <v>26</v>
      </c>
      <c r="N198" s="851" t="str">
        <f>IF(M198="Y",1,IF(M198="T",0,IF(M198="Y/T","Belum diisi","Error")))</f>
        <v>Belum diisi</v>
      </c>
      <c r="O198" s="517"/>
      <c r="P198" s="517"/>
      <c r="Q198" s="517"/>
      <c r="R198" s="517"/>
    </row>
    <row r="199" spans="2:18" s="527" customFormat="1" ht="15.75">
      <c r="B199" s="837"/>
      <c r="C199" s="840"/>
      <c r="D199" s="858"/>
      <c r="E199" s="855"/>
      <c r="F199" s="549">
        <v>2</v>
      </c>
      <c r="G199" s="550"/>
      <c r="H199" s="598" t="str">
        <f t="shared" si="3"/>
        <v>Belum Diisi</v>
      </c>
      <c r="I199" s="592" t="s">
        <v>26</v>
      </c>
      <c r="J199" s="593" t="str">
        <f>IF($D$198="Y/T","Isi Sasaran",IF($E$198=0,0,IF(I199="Y",1,IF(I199="T",0,"Isi Dulu"))))</f>
        <v>Isi Sasaran</v>
      </c>
      <c r="K199" s="592" t="s">
        <v>26</v>
      </c>
      <c r="L199" s="593" t="str">
        <f>IF($D$198="Y/T","Isi Sasaran",IF($E$198=0,0,IF(K199="Y",1,IF(K199="T",0,"Isi Dulu"))))</f>
        <v>Isi Sasaran</v>
      </c>
      <c r="M199" s="849"/>
      <c r="N199" s="852"/>
      <c r="O199" s="517"/>
      <c r="P199" s="517"/>
      <c r="Q199" s="517"/>
      <c r="R199" s="517"/>
    </row>
    <row r="200" spans="2:18" s="527" customFormat="1" ht="15.75">
      <c r="B200" s="837"/>
      <c r="C200" s="840"/>
      <c r="D200" s="858"/>
      <c r="E200" s="855"/>
      <c r="F200" s="549">
        <v>3</v>
      </c>
      <c r="G200" s="550"/>
      <c r="H200" s="598" t="str">
        <f t="shared" si="3"/>
        <v>Belum Diisi</v>
      </c>
      <c r="I200" s="592" t="s">
        <v>26</v>
      </c>
      <c r="J200" s="593" t="str">
        <f>IF($D$198="Y/T","Isi Sasaran",IF($E$198=0,0,IF(I200="Y",1,IF(I200="T",0,"Isi Dulu"))))</f>
        <v>Isi Sasaran</v>
      </c>
      <c r="K200" s="592" t="s">
        <v>26</v>
      </c>
      <c r="L200" s="593" t="str">
        <f>IF($D$198="Y/T","Isi Sasaran",IF($E$198=0,0,IF(K200="Y",1,IF(K200="T",0,"Isi Dulu"))))</f>
        <v>Isi Sasaran</v>
      </c>
      <c r="M200" s="849"/>
      <c r="N200" s="852"/>
      <c r="O200" s="517"/>
      <c r="P200" s="517"/>
      <c r="Q200" s="517"/>
      <c r="R200" s="517"/>
    </row>
    <row r="201" spans="2:18" s="527" customFormat="1" ht="15.75">
      <c r="B201" s="837"/>
      <c r="C201" s="840"/>
      <c r="D201" s="858"/>
      <c r="E201" s="855"/>
      <c r="F201" s="549">
        <v>4</v>
      </c>
      <c r="G201" s="550"/>
      <c r="H201" s="598" t="str">
        <f t="shared" si="3"/>
        <v>Belum Diisi</v>
      </c>
      <c r="I201" s="592" t="s">
        <v>26</v>
      </c>
      <c r="J201" s="593" t="str">
        <f>IF($D$198="Y/T","Isi Sasaran",IF($E$198=0,0,IF(I201="Y",1,IF(I201="T",0,"Isi Dulu"))))</f>
        <v>Isi Sasaran</v>
      </c>
      <c r="K201" s="592" t="s">
        <v>26</v>
      </c>
      <c r="L201" s="593" t="str">
        <f>IF($D$198="Y/T","Isi Sasaran",IF($E$198=0,0,IF(K201="Y",1,IF(K201="T",0,"Isi Dulu"))))</f>
        <v>Isi Sasaran</v>
      </c>
      <c r="M201" s="849"/>
      <c r="N201" s="852"/>
      <c r="O201" s="517"/>
      <c r="P201" s="517"/>
      <c r="Q201" s="517"/>
      <c r="R201" s="517"/>
    </row>
    <row r="202" spans="2:18" s="527" customFormat="1" ht="15.75">
      <c r="B202" s="838"/>
      <c r="C202" s="841"/>
      <c r="D202" s="859"/>
      <c r="E202" s="856"/>
      <c r="F202" s="569">
        <v>5</v>
      </c>
      <c r="G202" s="570"/>
      <c r="H202" s="599" t="str">
        <f t="shared" si="3"/>
        <v>Belum Diisi</v>
      </c>
      <c r="I202" s="595" t="s">
        <v>26</v>
      </c>
      <c r="J202" s="596" t="str">
        <f>IF($D$198="Y/T","Isi Sasaran",IF($E$198=0,0,IF(I202="Y",1,IF(I202="T",0,"Isi Dulu"))))</f>
        <v>Isi Sasaran</v>
      </c>
      <c r="K202" s="595" t="s">
        <v>26</v>
      </c>
      <c r="L202" s="596" t="str">
        <f>IF($D$198="Y/T","Isi Sasaran",IF($E$198=0,0,IF(K202="Y",1,IF(K202="T",0,"Isi Dulu"))))</f>
        <v>Isi Sasaran</v>
      </c>
      <c r="M202" s="850"/>
      <c r="N202" s="853"/>
      <c r="O202" s="517"/>
      <c r="P202" s="517"/>
      <c r="Q202" s="517"/>
      <c r="R202" s="517"/>
    </row>
    <row r="203" spans="2:18" s="527" customFormat="1" ht="15.75">
      <c r="B203" s="836">
        <v>20</v>
      </c>
      <c r="C203" s="839"/>
      <c r="D203" s="857" t="s">
        <v>26</v>
      </c>
      <c r="E203" s="854" t="str">
        <f>IF(D203="Y",1,IF(D203="T",0,IF(D203="Y/T","Belum diisi","Error")))</f>
        <v>Belum diisi</v>
      </c>
      <c r="F203" s="528">
        <v>1</v>
      </c>
      <c r="G203" s="529"/>
      <c r="H203" s="600" t="str">
        <f t="shared" si="3"/>
        <v>Belum Diisi</v>
      </c>
      <c r="I203" s="590" t="s">
        <v>26</v>
      </c>
      <c r="J203" s="591" t="str">
        <f>IF($D$203="Y/T","Isi Sasaran",IF($E$203=0,0,IF(I203="Y",1,IF(I203="T",0,"Isi Dulu"))))</f>
        <v>Isi Sasaran</v>
      </c>
      <c r="K203" s="590" t="s">
        <v>26</v>
      </c>
      <c r="L203" s="591" t="str">
        <f>IF($D$203="Y/T","Isi Sasaran",IF($E$203=0,0,IF(K203="Y",1,IF(K203="T",0,"Isi Dulu"))))</f>
        <v>Isi Sasaran</v>
      </c>
      <c r="M203" s="848" t="s">
        <v>26</v>
      </c>
      <c r="N203" s="851" t="str">
        <f>IF(M203="Y",1,IF(M203="T",0,IF(M203="Y/T","Belum diisi","Error")))</f>
        <v>Belum diisi</v>
      </c>
      <c r="O203" s="517"/>
      <c r="P203" s="517"/>
      <c r="Q203" s="517"/>
      <c r="R203" s="517"/>
    </row>
    <row r="204" spans="2:18" s="527" customFormat="1" ht="15.75">
      <c r="B204" s="837"/>
      <c r="C204" s="840"/>
      <c r="D204" s="858"/>
      <c r="E204" s="855"/>
      <c r="F204" s="549">
        <v>2</v>
      </c>
      <c r="G204" s="550"/>
      <c r="H204" s="598" t="str">
        <f t="shared" si="3"/>
        <v>Belum Diisi</v>
      </c>
      <c r="I204" s="592" t="s">
        <v>26</v>
      </c>
      <c r="J204" s="593" t="str">
        <f>IF($D$203="Y/T","Isi Sasaran",IF($E$203=0,0,IF(I204="Y",1,IF(I204="T",0,"Isi Dulu"))))</f>
        <v>Isi Sasaran</v>
      </c>
      <c r="K204" s="592" t="s">
        <v>26</v>
      </c>
      <c r="L204" s="593" t="str">
        <f>IF($D$203="Y/T","Isi Sasaran",IF($E$203=0,0,IF(K204="Y",1,IF(K204="T",0,"Isi Dulu"))))</f>
        <v>Isi Sasaran</v>
      </c>
      <c r="M204" s="849"/>
      <c r="N204" s="852"/>
      <c r="O204" s="517"/>
      <c r="P204" s="517"/>
      <c r="Q204" s="517"/>
      <c r="R204" s="517"/>
    </row>
    <row r="205" spans="2:18" s="527" customFormat="1" ht="15.75">
      <c r="B205" s="837"/>
      <c r="C205" s="840"/>
      <c r="D205" s="858"/>
      <c r="E205" s="855"/>
      <c r="F205" s="549">
        <v>3</v>
      </c>
      <c r="G205" s="550"/>
      <c r="H205" s="598" t="str">
        <f t="shared" si="3"/>
        <v>Belum Diisi</v>
      </c>
      <c r="I205" s="592" t="s">
        <v>26</v>
      </c>
      <c r="J205" s="593" t="str">
        <f>IF($D$203="Y/T","Isi Sasaran",IF($E$203=0,0,IF(I205="Y",1,IF(I205="T",0,"Isi Dulu"))))</f>
        <v>Isi Sasaran</v>
      </c>
      <c r="K205" s="592" t="s">
        <v>26</v>
      </c>
      <c r="L205" s="593" t="str">
        <f>IF($D$203="Y/T","Isi Sasaran",IF($E$203=0,0,IF(K205="Y",1,IF(K205="T",0,"Isi Dulu"))))</f>
        <v>Isi Sasaran</v>
      </c>
      <c r="M205" s="849"/>
      <c r="N205" s="852"/>
      <c r="O205" s="517"/>
      <c r="P205" s="517"/>
      <c r="Q205" s="517"/>
      <c r="R205" s="517"/>
    </row>
    <row r="206" spans="2:18" s="527" customFormat="1" ht="15.75">
      <c r="B206" s="837"/>
      <c r="C206" s="840"/>
      <c r="D206" s="858"/>
      <c r="E206" s="855"/>
      <c r="F206" s="549">
        <v>4</v>
      </c>
      <c r="G206" s="550"/>
      <c r="H206" s="598" t="str">
        <f t="shared" si="3"/>
        <v>Belum Diisi</v>
      </c>
      <c r="I206" s="592" t="s">
        <v>26</v>
      </c>
      <c r="J206" s="593" t="str">
        <f>IF($D$203="Y/T","Isi Sasaran",IF($E$203=0,0,IF(I206="Y",1,IF(I206="T",0,"Isi Dulu"))))</f>
        <v>Isi Sasaran</v>
      </c>
      <c r="K206" s="592" t="s">
        <v>26</v>
      </c>
      <c r="L206" s="593" t="str">
        <f>IF($D$203="Y/T","Isi Sasaran",IF($E$203=0,0,IF(K206="Y",1,IF(K206="T",0,"Isi Dulu"))))</f>
        <v>Isi Sasaran</v>
      </c>
      <c r="M206" s="849"/>
      <c r="N206" s="852"/>
      <c r="O206" s="517"/>
      <c r="P206" s="517"/>
      <c r="Q206" s="517"/>
      <c r="R206" s="517"/>
    </row>
    <row r="207" spans="2:18" s="527" customFormat="1" ht="15.75">
      <c r="B207" s="838"/>
      <c r="C207" s="841"/>
      <c r="D207" s="859"/>
      <c r="E207" s="856"/>
      <c r="F207" s="569">
        <v>5</v>
      </c>
      <c r="G207" s="570"/>
      <c r="H207" s="599" t="str">
        <f t="shared" si="3"/>
        <v>Belum Diisi</v>
      </c>
      <c r="I207" s="595" t="s">
        <v>26</v>
      </c>
      <c r="J207" s="596" t="str">
        <f>IF($D$203="Y/T","Isi Sasaran",IF($E$203=0,0,IF(I207="Y",1,IF(I207="T",0,"Isi Dulu"))))</f>
        <v>Isi Sasaran</v>
      </c>
      <c r="K207" s="595" t="s">
        <v>26</v>
      </c>
      <c r="L207" s="596" t="str">
        <f>IF($D$203="Y/T","Isi Sasaran",IF($E$203=0,0,IF(K207="Y",1,IF(K207="T",0,"Isi Dulu"))))</f>
        <v>Isi Sasaran</v>
      </c>
      <c r="M207" s="850"/>
      <c r="N207" s="853"/>
      <c r="O207" s="517"/>
      <c r="P207" s="517"/>
      <c r="Q207" s="517"/>
      <c r="R207" s="517"/>
    </row>
    <row r="208" spans="2:18" s="527" customFormat="1" ht="15.75">
      <c r="B208" s="580"/>
      <c r="C208" s="581"/>
      <c r="D208" s="582"/>
      <c r="E208" s="605" t="e">
        <f>AVERAGE(E108:E207)</f>
        <v>#DIV/0!</v>
      </c>
      <c r="F208" s="580"/>
      <c r="G208" s="583"/>
      <c r="H208" s="602" t="e">
        <f>(IF($D108="Y/T",0,AVERAGE(H108:H112))+IF($D113="Y/T",0,AVERAGE(H113:H117))+IF($D118="Y/T",0,AVERAGE(H118:H122))+IF($D123="Y/T",0,AVERAGE(H123:H127))+IF($D128="Y/T",0,AVERAGE(H128:H132))+IF($D133="Y/T",0,AVERAGE(H133:H137))+IF($D138="Y/T",0,AVERAGE(H138:H142))+IF($D143="Y/T",0,AVERAGE(H143:H147))+IF($D148="Y/T",0,AVERAGE(H148:H152))+IF($D153="Y/T",0,AVERAGE(H153:H157))+IF($D158="Y/T",0,AVERAGE(H158:H162))+IF($D163="Y/T",0,AVERAGE(H163:H167))+IF($D168="Y/T",0,AVERAGE(H168:H172))+IF($D173="Y/T",0,AVERAGE(H173:H177))+IF($D178="Y/T",0,AVERAGE(H178:H182))+IF($D183="Y/T",0,AVERAGE(H183:H187))+IF($D188="Y/T",0,AVERAGE(H188:H192))+IF($D193="Y/T",0,AVERAGE(H193:H197))+IF($D198="Y/T",0,AVERAGE(H198:H202))+IF($D203="Y/T",0,AVERAGE(H203:H207)))/(COUNTIF($D108:$D207,"Y")+COUNTIF($D108:$D207,"T"))</f>
        <v>#DIV/0!</v>
      </c>
      <c r="I208" s="582"/>
      <c r="J208" s="602" t="e">
        <f>(IF($D108="Y/T",0,AVERAGE(J108:J112))+IF($D113="Y/T",0,AVERAGE(J113:J117))+IF($D118="Y/T",0,AVERAGE(J118:J122))+IF($D123="Y/T",0,AVERAGE(J123:J127))+IF($D128="Y/T",0,AVERAGE(J128:J132))+IF($D133="Y/T",0,AVERAGE(J133:J137))+IF($D138="Y/T",0,AVERAGE(J138:J142))+IF($D143="Y/T",0,AVERAGE(J143:J147))+IF($D148="Y/T",0,AVERAGE(J148:J152))+IF($D153="Y/T",0,AVERAGE(J153:J157))+IF($D158="Y/T",0,AVERAGE(J158:J162))+IF($D163="Y/T",0,AVERAGE(J163:J167))+IF($D168="Y/T",0,AVERAGE(J168:J172))+IF($D173="Y/T",0,AVERAGE(J173:J177))+IF($D178="Y/T",0,AVERAGE(J178:J182))+IF($D183="Y/T",0,AVERAGE(J183:J187))+IF($D188="Y/T",0,AVERAGE(J188:J192))+IF($D193="Y/T",0,AVERAGE(J193:J197))+IF($D198="Y/T",0,AVERAGE(J198:J202))+IF($D203="Y/T",0,AVERAGE(J203:J207)))/(COUNTIF($D108:$D207,"Y")+COUNTIF($D108:$D207,"T"))</f>
        <v>#DIV/0!</v>
      </c>
      <c r="K208" s="582"/>
      <c r="L208" s="602" t="e">
        <f>(IF($D108="Y/T",0,AVERAGE(L108:L112))+IF($D113="Y/T",0,AVERAGE(L113:L117))+IF($D118="Y/T",0,AVERAGE(L118:L122))+IF($D123="Y/T",0,AVERAGE(L123:L127))+IF($D128="Y/T",0,AVERAGE(L128:L132))+IF($D133="Y/T",0,AVERAGE(L133:L137))+IF($D138="Y/T",0,AVERAGE(L138:L142))+IF($D143="Y/T",0,AVERAGE(L143:L147))+IF($D148="Y/T",0,AVERAGE(L148:L152))+IF($D153="Y/T",0,AVERAGE(L153:L157))+IF($D158="Y/T",0,AVERAGE(L158:L162))+IF($D163="Y/T",0,AVERAGE(L163:L167))+IF($D168="Y/T",0,AVERAGE(L168:L172))+IF($D173="Y/T",0,AVERAGE(L173:L177))+IF($D178="Y/T",0,AVERAGE(L178:L182))+IF($D183="Y/T",0,AVERAGE(L183:L187))+IF($D188="Y/T",0,AVERAGE(L188:L192))+IF($D193="Y/T",0,AVERAGE(L193:L197))+IF($D198="Y/T",0,AVERAGE(L198:L202))+IF($D203="Y/T",0,AVERAGE(L203:L207)))/(COUNTIF($D108:$D207,"Y")+COUNTIF($D108:$D207,"T"))</f>
        <v>#DIV/0!</v>
      </c>
      <c r="M208" s="606"/>
      <c r="N208" s="602" t="e">
        <f>AVERAGE(N108:N207)</f>
        <v>#DIV/0!</v>
      </c>
      <c r="O208" s="517"/>
      <c r="P208" s="517"/>
      <c r="Q208" s="517"/>
      <c r="R208" s="517"/>
    </row>
    <row r="209" spans="2:18" s="527" customFormat="1" ht="15.75">
      <c r="B209" s="865" t="s">
        <v>507</v>
      </c>
      <c r="C209" s="865"/>
      <c r="D209" s="865"/>
      <c r="E209" s="865"/>
      <c r="F209" s="865"/>
      <c r="G209" s="865"/>
      <c r="H209" s="865"/>
      <c r="I209" s="865"/>
      <c r="J209" s="865"/>
      <c r="K209" s="865"/>
      <c r="L209" s="865"/>
      <c r="M209" s="865"/>
      <c r="N209" s="866"/>
      <c r="O209" s="517"/>
      <c r="P209" s="517"/>
      <c r="Q209" s="517"/>
      <c r="R209" s="517"/>
    </row>
    <row r="210" spans="2:18" s="527" customFormat="1" ht="15.75">
      <c r="B210" s="836">
        <v>1</v>
      </c>
      <c r="C210" s="839"/>
      <c r="D210" s="857" t="s">
        <v>26</v>
      </c>
      <c r="E210" s="854" t="str">
        <f>IF(D210="Y",1,IF(D210="T",0,IF(D210="Y/T","Belum diisi","Error")))</f>
        <v>Belum diisi</v>
      </c>
      <c r="F210" s="528">
        <v>1</v>
      </c>
      <c r="G210" s="529"/>
      <c r="H210" s="589" t="str">
        <f>IF(OR(J210="Isi Dulu",L210="Isi Dulu",J210="Isi Sasaran",L210="Isi Sasaran"),"Belum Diisi",IF(SUM(J210,L210)=2,1,IF(SUM(J210,L210)=1,0,IF(SUM(J210,L210)=0,0,"Error"))))</f>
        <v>Belum Diisi</v>
      </c>
      <c r="I210" s="590" t="s">
        <v>26</v>
      </c>
      <c r="J210" s="591" t="str">
        <f>IF($D$210="Y/T","Isi Sasaran",IF($E$210=0,0,IF(I210="Y",1,IF(I210="T",0,"Isi Dulu"))))</f>
        <v>Isi Sasaran</v>
      </c>
      <c r="K210" s="590" t="s">
        <v>26</v>
      </c>
      <c r="L210" s="591" t="str">
        <f>IF($D$210="Y/T","Isi Sasaran",IF($E$210=0,0,IF(K210="Y",1,IF(K210="T",0,"Isi Dulu"))))</f>
        <v>Isi Sasaran</v>
      </c>
      <c r="M210" s="848" t="s">
        <v>26</v>
      </c>
      <c r="N210" s="851" t="str">
        <f>IF(M210="Y",1,IF(M210="T",0,IF(M210="Y/T","Belum diisi","Error")))</f>
        <v>Belum diisi</v>
      </c>
      <c r="O210" s="517"/>
      <c r="P210" s="517"/>
      <c r="Q210" s="517"/>
      <c r="R210" s="517"/>
    </row>
    <row r="211" spans="2:18" s="527" customFormat="1" ht="15.75">
      <c r="B211" s="837"/>
      <c r="C211" s="840"/>
      <c r="D211" s="858"/>
      <c r="E211" s="855"/>
      <c r="F211" s="549">
        <v>2</v>
      </c>
      <c r="G211" s="550"/>
      <c r="H211" s="589" t="str">
        <f t="shared" ref="H211:H274" si="4">IF(OR(J211="Isi Dulu",L211="Isi Dulu",J211="Isi Sasaran",L211="Isi Sasaran"),"Belum Diisi",IF(SUM(J211,L211)=2,1,IF(SUM(J211,L211)=1,0,IF(SUM(J211,L211)=0,0,"Error"))))</f>
        <v>Belum Diisi</v>
      </c>
      <c r="I211" s="592" t="s">
        <v>26</v>
      </c>
      <c r="J211" s="593" t="str">
        <f>IF($D$210="Y/T","Isi Sasaran",IF($E$210=0,0,IF(I211="Y",1,IF(I211="T",0,"Isi Dulu"))))</f>
        <v>Isi Sasaran</v>
      </c>
      <c r="K211" s="592" t="s">
        <v>26</v>
      </c>
      <c r="L211" s="593" t="str">
        <f>IF($D$210="Y/T","Isi Sasaran",IF($E$210=0,0,IF(K211="Y",1,IF(K211="T",0,"Isi Dulu"))))</f>
        <v>Isi Sasaran</v>
      </c>
      <c r="M211" s="849"/>
      <c r="N211" s="852"/>
      <c r="O211" s="517"/>
      <c r="P211" s="517"/>
      <c r="Q211" s="517"/>
      <c r="R211" s="517"/>
    </row>
    <row r="212" spans="2:18" s="527" customFormat="1" ht="15.75">
      <c r="B212" s="837"/>
      <c r="C212" s="840"/>
      <c r="D212" s="858"/>
      <c r="E212" s="855"/>
      <c r="F212" s="549">
        <v>3</v>
      </c>
      <c r="G212" s="550"/>
      <c r="H212" s="589" t="str">
        <f t="shared" si="4"/>
        <v>Belum Diisi</v>
      </c>
      <c r="I212" s="592" t="s">
        <v>26</v>
      </c>
      <c r="J212" s="593" t="str">
        <f>IF($D$210="Y/T","Isi Sasaran",IF($E$210=0,0,IF(I212="Y",1,IF(I212="T",0,"Isi Dulu"))))</f>
        <v>Isi Sasaran</v>
      </c>
      <c r="K212" s="592" t="s">
        <v>26</v>
      </c>
      <c r="L212" s="593" t="str">
        <f>IF($D$210="Y/T","Isi Sasaran",IF($E$210=0,0,IF(K212="Y",1,IF(K212="T",0,"Isi Dulu"))))</f>
        <v>Isi Sasaran</v>
      </c>
      <c r="M212" s="849"/>
      <c r="N212" s="852"/>
      <c r="O212" s="517"/>
      <c r="P212" s="517"/>
      <c r="Q212" s="517"/>
      <c r="R212" s="517"/>
    </row>
    <row r="213" spans="2:18" s="527" customFormat="1" ht="15.75">
      <c r="B213" s="837"/>
      <c r="C213" s="840"/>
      <c r="D213" s="858"/>
      <c r="E213" s="855"/>
      <c r="F213" s="549">
        <v>4</v>
      </c>
      <c r="G213" s="550"/>
      <c r="H213" s="589" t="str">
        <f t="shared" si="4"/>
        <v>Belum Diisi</v>
      </c>
      <c r="I213" s="592" t="s">
        <v>26</v>
      </c>
      <c r="J213" s="593" t="str">
        <f>IF($D$210="Y/T","Isi Sasaran",IF($E$210=0,0,IF(I213="Y",1,IF(I213="T",0,"Isi Dulu"))))</f>
        <v>Isi Sasaran</v>
      </c>
      <c r="K213" s="592" t="s">
        <v>26</v>
      </c>
      <c r="L213" s="593" t="str">
        <f>IF($D$210="Y/T","Isi Sasaran",IF($E$210=0,0,IF(K213="Y",1,IF(K213="T",0,"Isi Dulu"))))</f>
        <v>Isi Sasaran</v>
      </c>
      <c r="M213" s="849"/>
      <c r="N213" s="852"/>
      <c r="O213" s="517"/>
      <c r="P213" s="517"/>
      <c r="Q213" s="517"/>
      <c r="R213" s="517"/>
    </row>
    <row r="214" spans="2:18" s="527" customFormat="1" ht="15.75">
      <c r="B214" s="838"/>
      <c r="C214" s="841"/>
      <c r="D214" s="859"/>
      <c r="E214" s="856"/>
      <c r="F214" s="569">
        <v>5</v>
      </c>
      <c r="G214" s="570"/>
      <c r="H214" s="594" t="str">
        <f t="shared" si="4"/>
        <v>Belum Diisi</v>
      </c>
      <c r="I214" s="595" t="s">
        <v>26</v>
      </c>
      <c r="J214" s="596" t="str">
        <f>IF($D$210="Y/T","Isi Sasaran",IF($E$210=0,0,IF(I214="Y",1,IF(I214="T",0,"Isi Dulu"))))</f>
        <v>Isi Sasaran</v>
      </c>
      <c r="K214" s="595" t="s">
        <v>26</v>
      </c>
      <c r="L214" s="596" t="str">
        <f>IF($D$210="Y/T","Isi Sasaran",IF($E$210=0,0,IF(K214="Y",1,IF(K214="T",0,"Isi Dulu"))))</f>
        <v>Isi Sasaran</v>
      </c>
      <c r="M214" s="850"/>
      <c r="N214" s="853"/>
      <c r="O214" s="517"/>
      <c r="P214" s="517"/>
      <c r="Q214" s="517"/>
      <c r="R214" s="517"/>
    </row>
    <row r="215" spans="2:18" s="527" customFormat="1" ht="15.75">
      <c r="B215" s="836">
        <v>2</v>
      </c>
      <c r="C215" s="839"/>
      <c r="D215" s="857" t="s">
        <v>26</v>
      </c>
      <c r="E215" s="854" t="str">
        <f>IF(D215="Y",1,IF(D215="T",0,IF(D215="Y/T","Belum diisi","Error")))</f>
        <v>Belum diisi</v>
      </c>
      <c r="F215" s="528">
        <v>1</v>
      </c>
      <c r="G215" s="529"/>
      <c r="H215" s="597" t="str">
        <f t="shared" si="4"/>
        <v>Belum Diisi</v>
      </c>
      <c r="I215" s="590" t="s">
        <v>26</v>
      </c>
      <c r="J215" s="591" t="str">
        <f>IF($D$215="Y/T","Isi Sasaran",IF($E$215=0,0,IF(I215="Y",1,IF(I215="T",0,"Isi Dulu"))))</f>
        <v>Isi Sasaran</v>
      </c>
      <c r="K215" s="590" t="s">
        <v>26</v>
      </c>
      <c r="L215" s="591" t="str">
        <f>IF($D$215="Y/T","Isi Sasaran",IF($E$215=0,0,IF(K215="Y",1,IF(K215="T",0,"Isi Dulu"))))</f>
        <v>Isi Sasaran</v>
      </c>
      <c r="M215" s="848" t="s">
        <v>26</v>
      </c>
      <c r="N215" s="851" t="str">
        <f>IF(M215="Y",1,IF(M215="T",0,IF(M215="Y/T","Belum diisi","Error")))</f>
        <v>Belum diisi</v>
      </c>
      <c r="O215" s="517"/>
      <c r="P215" s="517"/>
      <c r="Q215" s="517"/>
      <c r="R215" s="517"/>
    </row>
    <row r="216" spans="2:18" s="527" customFormat="1" ht="15.75">
      <c r="B216" s="837"/>
      <c r="C216" s="840"/>
      <c r="D216" s="858"/>
      <c r="E216" s="855"/>
      <c r="F216" s="549">
        <v>2</v>
      </c>
      <c r="G216" s="550"/>
      <c r="H216" s="598" t="str">
        <f t="shared" si="4"/>
        <v>Belum Diisi</v>
      </c>
      <c r="I216" s="592" t="s">
        <v>26</v>
      </c>
      <c r="J216" s="593" t="str">
        <f>IF($D$215="Y/T","Isi Sasaran",IF($E$215=0,0,IF(I216="Y",1,IF(I216="T",0,"Isi Dulu"))))</f>
        <v>Isi Sasaran</v>
      </c>
      <c r="K216" s="592" t="s">
        <v>26</v>
      </c>
      <c r="L216" s="593" t="str">
        <f>IF($D$215="Y/T","Isi Sasaran",IF($E$215=0,0,IF(K216="Y",1,IF(K216="T",0,"Isi Dulu"))))</f>
        <v>Isi Sasaran</v>
      </c>
      <c r="M216" s="849"/>
      <c r="N216" s="852"/>
      <c r="O216" s="517"/>
      <c r="P216" s="517"/>
      <c r="Q216" s="517"/>
      <c r="R216" s="517"/>
    </row>
    <row r="217" spans="2:18" s="527" customFormat="1" ht="15.75">
      <c r="B217" s="837"/>
      <c r="C217" s="840"/>
      <c r="D217" s="858"/>
      <c r="E217" s="855"/>
      <c r="F217" s="549">
        <v>3</v>
      </c>
      <c r="G217" s="550"/>
      <c r="H217" s="598" t="str">
        <f t="shared" si="4"/>
        <v>Belum Diisi</v>
      </c>
      <c r="I217" s="592" t="s">
        <v>26</v>
      </c>
      <c r="J217" s="593" t="str">
        <f>IF($D$215="Y/T","Isi Sasaran",IF($E$215=0,0,IF(I217="Y",1,IF(I217="T",0,"Isi Dulu"))))</f>
        <v>Isi Sasaran</v>
      </c>
      <c r="K217" s="592" t="s">
        <v>26</v>
      </c>
      <c r="L217" s="593" t="str">
        <f>IF($D$215="Y/T","Isi Sasaran",IF($E$215=0,0,IF(K217="Y",1,IF(K217="T",0,"Isi Dulu"))))</f>
        <v>Isi Sasaran</v>
      </c>
      <c r="M217" s="849"/>
      <c r="N217" s="852"/>
      <c r="O217" s="517"/>
      <c r="P217" s="517"/>
      <c r="Q217" s="517"/>
      <c r="R217" s="517"/>
    </row>
    <row r="218" spans="2:18" s="527" customFormat="1" ht="15.75">
      <c r="B218" s="837"/>
      <c r="C218" s="840"/>
      <c r="D218" s="858"/>
      <c r="E218" s="855"/>
      <c r="F218" s="549">
        <v>4</v>
      </c>
      <c r="G218" s="550"/>
      <c r="H218" s="598" t="str">
        <f t="shared" si="4"/>
        <v>Belum Diisi</v>
      </c>
      <c r="I218" s="592" t="s">
        <v>26</v>
      </c>
      <c r="J218" s="593" t="str">
        <f>IF($D$215="Y/T","Isi Sasaran",IF($E$215=0,0,IF(I218="Y",1,IF(I218="T",0,"Isi Dulu"))))</f>
        <v>Isi Sasaran</v>
      </c>
      <c r="K218" s="592" t="s">
        <v>26</v>
      </c>
      <c r="L218" s="593" t="str">
        <f>IF($D$215="Y/T","Isi Sasaran",IF($E$215=0,0,IF(K218="Y",1,IF(K218="T",0,"Isi Dulu"))))</f>
        <v>Isi Sasaran</v>
      </c>
      <c r="M218" s="849"/>
      <c r="N218" s="852"/>
      <c r="O218" s="517"/>
      <c r="P218" s="517"/>
      <c r="Q218" s="517"/>
      <c r="R218" s="517"/>
    </row>
    <row r="219" spans="2:18" s="527" customFormat="1" ht="15.75">
      <c r="B219" s="838"/>
      <c r="C219" s="841"/>
      <c r="D219" s="859"/>
      <c r="E219" s="856"/>
      <c r="F219" s="569">
        <v>5</v>
      </c>
      <c r="G219" s="570"/>
      <c r="H219" s="599" t="str">
        <f t="shared" si="4"/>
        <v>Belum Diisi</v>
      </c>
      <c r="I219" s="595" t="s">
        <v>26</v>
      </c>
      <c r="J219" s="596" t="str">
        <f>IF($D$215="Y/T","Isi Sasaran",IF($E$215=0,0,IF(I219="Y",1,IF(I219="T",0,"Isi Dulu"))))</f>
        <v>Isi Sasaran</v>
      </c>
      <c r="K219" s="595" t="s">
        <v>26</v>
      </c>
      <c r="L219" s="596" t="str">
        <f>IF($D$215="Y/T","Isi Sasaran",IF($E$215=0,0,IF(K219="Y",1,IF(K219="T",0,"Isi Dulu"))))</f>
        <v>Isi Sasaran</v>
      </c>
      <c r="M219" s="850"/>
      <c r="N219" s="853"/>
      <c r="O219" s="517"/>
      <c r="P219" s="517"/>
      <c r="Q219" s="517"/>
      <c r="R219" s="517"/>
    </row>
    <row r="220" spans="2:18" s="527" customFormat="1" ht="15.75">
      <c r="B220" s="836">
        <v>3</v>
      </c>
      <c r="C220" s="839"/>
      <c r="D220" s="857" t="s">
        <v>26</v>
      </c>
      <c r="E220" s="854" t="str">
        <f>IF(D220="Y",1,IF(D220="T",0,IF(D220="Y/T","Belum diisi","Error")))</f>
        <v>Belum diisi</v>
      </c>
      <c r="F220" s="528">
        <v>1</v>
      </c>
      <c r="G220" s="529"/>
      <c r="H220" s="600" t="str">
        <f t="shared" si="4"/>
        <v>Belum Diisi</v>
      </c>
      <c r="I220" s="590" t="s">
        <v>26</v>
      </c>
      <c r="J220" s="591" t="str">
        <f>IF($D$220="Y/T","Isi Sasaran",IF($E$220=0,0,IF(I220="Y",1,IF(I220="T",0,"Isi Dulu"))))</f>
        <v>Isi Sasaran</v>
      </c>
      <c r="K220" s="590" t="s">
        <v>26</v>
      </c>
      <c r="L220" s="591" t="str">
        <f>IF($D$220="Y/T","Isi Sasaran",IF($E$220=0,0,IF(K220="Y",1,IF(K220="T",0,"Isi Dulu"))))</f>
        <v>Isi Sasaran</v>
      </c>
      <c r="M220" s="848" t="s">
        <v>26</v>
      </c>
      <c r="N220" s="851" t="str">
        <f>IF(M220="Y",1,IF(M220="T",0,IF(M220="Y/T","Belum diisi","Error")))</f>
        <v>Belum diisi</v>
      </c>
      <c r="O220" s="517"/>
      <c r="P220" s="517"/>
      <c r="Q220" s="517"/>
      <c r="R220" s="517"/>
    </row>
    <row r="221" spans="2:18" s="527" customFormat="1" ht="15.75">
      <c r="B221" s="837"/>
      <c r="C221" s="840"/>
      <c r="D221" s="858"/>
      <c r="E221" s="855"/>
      <c r="F221" s="549">
        <v>2</v>
      </c>
      <c r="G221" s="550"/>
      <c r="H221" s="598" t="str">
        <f t="shared" si="4"/>
        <v>Belum Diisi</v>
      </c>
      <c r="I221" s="592" t="s">
        <v>26</v>
      </c>
      <c r="J221" s="593" t="str">
        <f>IF($D$220="Y/T","Isi Sasaran",IF($E$220=0,0,IF(I221="Y",1,IF(I221="T",0,"Isi Dulu"))))</f>
        <v>Isi Sasaran</v>
      </c>
      <c r="K221" s="592" t="s">
        <v>26</v>
      </c>
      <c r="L221" s="593" t="str">
        <f>IF($D$220="Y/T","Isi Sasaran",IF($E$220=0,0,IF(K221="Y",1,IF(K221="T",0,"Isi Dulu"))))</f>
        <v>Isi Sasaran</v>
      </c>
      <c r="M221" s="849"/>
      <c r="N221" s="852"/>
      <c r="O221" s="517"/>
      <c r="P221" s="517"/>
      <c r="Q221" s="517"/>
      <c r="R221" s="517"/>
    </row>
    <row r="222" spans="2:18" s="527" customFormat="1" ht="15.75">
      <c r="B222" s="837"/>
      <c r="C222" s="840"/>
      <c r="D222" s="858"/>
      <c r="E222" s="855"/>
      <c r="F222" s="549">
        <v>3</v>
      </c>
      <c r="G222" s="550"/>
      <c r="H222" s="598" t="str">
        <f t="shared" si="4"/>
        <v>Belum Diisi</v>
      </c>
      <c r="I222" s="592" t="s">
        <v>26</v>
      </c>
      <c r="J222" s="593" t="str">
        <f>IF($D$220="Y/T","Isi Sasaran",IF($E$220=0,0,IF(I222="Y",1,IF(I222="T",0,"Isi Dulu"))))</f>
        <v>Isi Sasaran</v>
      </c>
      <c r="K222" s="592" t="s">
        <v>26</v>
      </c>
      <c r="L222" s="593" t="str">
        <f>IF($D$220="Y/T","Isi Sasaran",IF($E$220=0,0,IF(K222="Y",1,IF(K222="T",0,"Isi Dulu"))))</f>
        <v>Isi Sasaran</v>
      </c>
      <c r="M222" s="849"/>
      <c r="N222" s="852"/>
      <c r="O222" s="517"/>
      <c r="P222" s="517"/>
      <c r="Q222" s="517"/>
      <c r="R222" s="517"/>
    </row>
    <row r="223" spans="2:18" s="527" customFormat="1" ht="15.75">
      <c r="B223" s="837"/>
      <c r="C223" s="840"/>
      <c r="D223" s="858"/>
      <c r="E223" s="855"/>
      <c r="F223" s="549">
        <v>4</v>
      </c>
      <c r="G223" s="550"/>
      <c r="H223" s="598" t="str">
        <f t="shared" si="4"/>
        <v>Belum Diisi</v>
      </c>
      <c r="I223" s="592" t="s">
        <v>26</v>
      </c>
      <c r="J223" s="593" t="str">
        <f>IF($D$220="Y/T","Isi Sasaran",IF($E$220=0,0,IF(I223="Y",1,IF(I223="T",0,"Isi Dulu"))))</f>
        <v>Isi Sasaran</v>
      </c>
      <c r="K223" s="592" t="s">
        <v>26</v>
      </c>
      <c r="L223" s="593" t="str">
        <f>IF($D$220="Y/T","Isi Sasaran",IF($E$220=0,0,IF(K223="Y",1,IF(K223="T",0,"Isi Dulu"))))</f>
        <v>Isi Sasaran</v>
      </c>
      <c r="M223" s="849"/>
      <c r="N223" s="852"/>
      <c r="O223" s="517"/>
      <c r="P223" s="517"/>
      <c r="Q223" s="517"/>
      <c r="R223" s="517"/>
    </row>
    <row r="224" spans="2:18" s="527" customFormat="1" ht="15.75">
      <c r="B224" s="838"/>
      <c r="C224" s="841"/>
      <c r="D224" s="859"/>
      <c r="E224" s="856"/>
      <c r="F224" s="569">
        <v>5</v>
      </c>
      <c r="G224" s="570"/>
      <c r="H224" s="599" t="str">
        <f t="shared" si="4"/>
        <v>Belum Diisi</v>
      </c>
      <c r="I224" s="595" t="s">
        <v>26</v>
      </c>
      <c r="J224" s="596" t="str">
        <f>IF($D$220="Y/T","Isi Sasaran",IF($E$220=0,0,IF(I224="Y",1,IF(I224="T",0,"Isi Dulu"))))</f>
        <v>Isi Sasaran</v>
      </c>
      <c r="K224" s="595" t="s">
        <v>26</v>
      </c>
      <c r="L224" s="596" t="str">
        <f>IF($D$220="Y/T","Isi Sasaran",IF($E$220=0,0,IF(K224="Y",1,IF(K224="T",0,"Isi Dulu"))))</f>
        <v>Isi Sasaran</v>
      </c>
      <c r="M224" s="850"/>
      <c r="N224" s="853"/>
      <c r="O224" s="517"/>
      <c r="P224" s="517"/>
      <c r="Q224" s="517"/>
      <c r="R224" s="517"/>
    </row>
    <row r="225" spans="2:18" s="527" customFormat="1" ht="15.75">
      <c r="B225" s="836">
        <v>4</v>
      </c>
      <c r="C225" s="839"/>
      <c r="D225" s="857" t="s">
        <v>26</v>
      </c>
      <c r="E225" s="854" t="str">
        <f>IF(D225="Y",1,IF(D225="T",0,IF(D225="Y/T","Belum diisi","Error")))</f>
        <v>Belum diisi</v>
      </c>
      <c r="F225" s="528">
        <v>1</v>
      </c>
      <c r="G225" s="529"/>
      <c r="H225" s="600" t="str">
        <f t="shared" si="4"/>
        <v>Belum Diisi</v>
      </c>
      <c r="I225" s="590" t="s">
        <v>26</v>
      </c>
      <c r="J225" s="591" t="str">
        <f>IF($D$225="Y/T","Isi Sasaran",IF($E$225=0,0,IF(I225="Y",1,IF(I225="T",0,"Isi Dulu"))))</f>
        <v>Isi Sasaran</v>
      </c>
      <c r="K225" s="590" t="s">
        <v>26</v>
      </c>
      <c r="L225" s="591" t="str">
        <f>IF($D$225="Y/T","Isi Sasaran",IF($E$225=0,0,IF(K225="Y",1,IF(K225="T",0,"Isi Dulu"))))</f>
        <v>Isi Sasaran</v>
      </c>
      <c r="M225" s="848" t="s">
        <v>26</v>
      </c>
      <c r="N225" s="851" t="str">
        <f>IF(M225="Y",1,IF(M225="T",0,IF(M225="Y/T","Belum diisi","Error")))</f>
        <v>Belum diisi</v>
      </c>
      <c r="O225" s="517"/>
      <c r="P225" s="517"/>
      <c r="Q225" s="517"/>
      <c r="R225" s="517"/>
    </row>
    <row r="226" spans="2:18" s="527" customFormat="1" ht="15.75">
      <c r="B226" s="837"/>
      <c r="C226" s="840"/>
      <c r="D226" s="858"/>
      <c r="E226" s="855"/>
      <c r="F226" s="549">
        <v>2</v>
      </c>
      <c r="G226" s="550"/>
      <c r="H226" s="598" t="str">
        <f t="shared" si="4"/>
        <v>Belum Diisi</v>
      </c>
      <c r="I226" s="592" t="s">
        <v>26</v>
      </c>
      <c r="J226" s="593" t="str">
        <f>IF($D$225="Y/T","Isi Sasaran",IF($E$225=0,0,IF(I226="Y",1,IF(I226="T",0,"Isi Dulu"))))</f>
        <v>Isi Sasaran</v>
      </c>
      <c r="K226" s="592" t="s">
        <v>26</v>
      </c>
      <c r="L226" s="593" t="str">
        <f>IF($D$225="Y/T","Isi Sasaran",IF($E$225=0,0,IF(K226="Y",1,IF(K226="T",0,"Isi Dulu"))))</f>
        <v>Isi Sasaran</v>
      </c>
      <c r="M226" s="849"/>
      <c r="N226" s="852"/>
      <c r="O226" s="517"/>
      <c r="P226" s="517"/>
      <c r="Q226" s="517"/>
      <c r="R226" s="517"/>
    </row>
    <row r="227" spans="2:18" s="527" customFormat="1" ht="15.75">
      <c r="B227" s="837"/>
      <c r="C227" s="840"/>
      <c r="D227" s="858"/>
      <c r="E227" s="855"/>
      <c r="F227" s="549">
        <v>3</v>
      </c>
      <c r="G227" s="550"/>
      <c r="H227" s="598" t="str">
        <f t="shared" si="4"/>
        <v>Belum Diisi</v>
      </c>
      <c r="I227" s="592" t="s">
        <v>26</v>
      </c>
      <c r="J227" s="593" t="str">
        <f>IF($D$225="Y/T","Isi Sasaran",IF($E$225=0,0,IF(I227="Y",1,IF(I227="T",0,"Isi Dulu"))))</f>
        <v>Isi Sasaran</v>
      </c>
      <c r="K227" s="592" t="s">
        <v>26</v>
      </c>
      <c r="L227" s="593" t="str">
        <f>IF($D$225="Y/T","Isi Sasaran",IF($E$225=0,0,IF(K227="Y",1,IF(K227="T",0,"Isi Dulu"))))</f>
        <v>Isi Sasaran</v>
      </c>
      <c r="M227" s="849"/>
      <c r="N227" s="852"/>
      <c r="O227" s="517"/>
      <c r="P227" s="517"/>
      <c r="Q227" s="517"/>
      <c r="R227" s="517"/>
    </row>
    <row r="228" spans="2:18" s="527" customFormat="1" ht="15.75">
      <c r="B228" s="837"/>
      <c r="C228" s="840"/>
      <c r="D228" s="858"/>
      <c r="E228" s="855"/>
      <c r="F228" s="549">
        <v>4</v>
      </c>
      <c r="G228" s="550"/>
      <c r="H228" s="598" t="str">
        <f t="shared" si="4"/>
        <v>Belum Diisi</v>
      </c>
      <c r="I228" s="592" t="s">
        <v>26</v>
      </c>
      <c r="J228" s="593" t="str">
        <f>IF($D$225="Y/T","Isi Sasaran",IF($E$225=0,0,IF(I228="Y",1,IF(I228="T",0,"Isi Dulu"))))</f>
        <v>Isi Sasaran</v>
      </c>
      <c r="K228" s="592" t="s">
        <v>26</v>
      </c>
      <c r="L228" s="593" t="str">
        <f>IF($D$225="Y/T","Isi Sasaran",IF($E$225=0,0,IF(K228="Y",1,IF(K228="T",0,"Isi Dulu"))))</f>
        <v>Isi Sasaran</v>
      </c>
      <c r="M228" s="849"/>
      <c r="N228" s="852"/>
      <c r="O228" s="517"/>
      <c r="P228" s="517"/>
      <c r="Q228" s="517"/>
      <c r="R228" s="517"/>
    </row>
    <row r="229" spans="2:18" s="527" customFormat="1" ht="15.75">
      <c r="B229" s="838"/>
      <c r="C229" s="841"/>
      <c r="D229" s="859"/>
      <c r="E229" s="856"/>
      <c r="F229" s="569">
        <v>5</v>
      </c>
      <c r="G229" s="570"/>
      <c r="H229" s="599" t="str">
        <f t="shared" si="4"/>
        <v>Belum Diisi</v>
      </c>
      <c r="I229" s="595" t="s">
        <v>26</v>
      </c>
      <c r="J229" s="596" t="str">
        <f>IF($D$225="Y/T","Isi Sasaran",IF($E$225=0,0,IF(I229="Y",1,IF(I229="T",0,"Isi Dulu"))))</f>
        <v>Isi Sasaran</v>
      </c>
      <c r="K229" s="595" t="s">
        <v>26</v>
      </c>
      <c r="L229" s="596" t="str">
        <f>IF($D$225="Y/T","Isi Sasaran",IF($E$225=0,0,IF(K229="Y",1,IF(K229="T",0,"Isi Dulu"))))</f>
        <v>Isi Sasaran</v>
      </c>
      <c r="M229" s="850"/>
      <c r="N229" s="853"/>
      <c r="O229" s="517"/>
      <c r="P229" s="517"/>
      <c r="Q229" s="517"/>
      <c r="R229" s="517"/>
    </row>
    <row r="230" spans="2:18" s="527" customFormat="1" ht="15.75">
      <c r="B230" s="836">
        <v>5</v>
      </c>
      <c r="C230" s="839"/>
      <c r="D230" s="857" t="s">
        <v>26</v>
      </c>
      <c r="E230" s="854" t="str">
        <f>IF(D230="Y",1,IF(D230="T",0,IF(D230="Y/T","Belum diisi","Error")))</f>
        <v>Belum diisi</v>
      </c>
      <c r="F230" s="528">
        <v>1</v>
      </c>
      <c r="G230" s="529"/>
      <c r="H230" s="600" t="str">
        <f t="shared" si="4"/>
        <v>Belum Diisi</v>
      </c>
      <c r="I230" s="590" t="s">
        <v>26</v>
      </c>
      <c r="J230" s="591" t="str">
        <f>IF($D$230="Y/T","Isi Sasaran",IF($E$230=0,0,IF(I230="Y",1,IF(I230="T",0,"Isi Dulu"))))</f>
        <v>Isi Sasaran</v>
      </c>
      <c r="K230" s="590" t="s">
        <v>26</v>
      </c>
      <c r="L230" s="591" t="str">
        <f>IF($D$230="Y/T","Isi Sasaran",IF($E$230=0,0,IF(K230="Y",1,IF(K230="T",0,"Isi Dulu"))))</f>
        <v>Isi Sasaran</v>
      </c>
      <c r="M230" s="848" t="s">
        <v>26</v>
      </c>
      <c r="N230" s="851" t="str">
        <f>IF(M230="Y",1,IF(M230="T",0,IF(M230="Y/T","Belum diisi","Error")))</f>
        <v>Belum diisi</v>
      </c>
      <c r="O230" s="517"/>
      <c r="P230" s="517"/>
      <c r="Q230" s="517"/>
      <c r="R230" s="517"/>
    </row>
    <row r="231" spans="2:18" s="527" customFormat="1" ht="15.75">
      <c r="B231" s="837"/>
      <c r="C231" s="840"/>
      <c r="D231" s="858"/>
      <c r="E231" s="855"/>
      <c r="F231" s="549">
        <v>2</v>
      </c>
      <c r="G231" s="550"/>
      <c r="H231" s="598" t="str">
        <f t="shared" si="4"/>
        <v>Belum Diisi</v>
      </c>
      <c r="I231" s="592" t="s">
        <v>26</v>
      </c>
      <c r="J231" s="593" t="str">
        <f>IF($D$230="Y/T","Isi Sasaran",IF($E$230=0,0,IF(I231="Y",1,IF(I231="T",0,"Isi Dulu"))))</f>
        <v>Isi Sasaran</v>
      </c>
      <c r="K231" s="592" t="s">
        <v>26</v>
      </c>
      <c r="L231" s="593" t="str">
        <f>IF($D$230="Y/T","Isi Sasaran",IF($E$230=0,0,IF(K231="Y",1,IF(K231="T",0,"Isi Dulu"))))</f>
        <v>Isi Sasaran</v>
      </c>
      <c r="M231" s="849"/>
      <c r="N231" s="852"/>
      <c r="O231" s="517"/>
      <c r="P231" s="517"/>
      <c r="Q231" s="517"/>
      <c r="R231" s="517"/>
    </row>
    <row r="232" spans="2:18" s="527" customFormat="1" ht="15.75">
      <c r="B232" s="837"/>
      <c r="C232" s="840"/>
      <c r="D232" s="858"/>
      <c r="E232" s="855"/>
      <c r="F232" s="549">
        <v>3</v>
      </c>
      <c r="G232" s="550"/>
      <c r="H232" s="598" t="str">
        <f t="shared" si="4"/>
        <v>Belum Diisi</v>
      </c>
      <c r="I232" s="592" t="s">
        <v>26</v>
      </c>
      <c r="J232" s="593" t="str">
        <f>IF($D$230="Y/T","Isi Sasaran",IF($E$230=0,0,IF(I232="Y",1,IF(I232="T",0,"Isi Dulu"))))</f>
        <v>Isi Sasaran</v>
      </c>
      <c r="K232" s="592" t="s">
        <v>26</v>
      </c>
      <c r="L232" s="593" t="str">
        <f>IF($D$230="Y/T","Isi Sasaran",IF($E$230=0,0,IF(K232="Y",1,IF(K232="T",0,"Isi Dulu"))))</f>
        <v>Isi Sasaran</v>
      </c>
      <c r="M232" s="849"/>
      <c r="N232" s="852"/>
      <c r="O232" s="517"/>
      <c r="P232" s="517"/>
      <c r="Q232" s="517"/>
      <c r="R232" s="517"/>
    </row>
    <row r="233" spans="2:18" s="527" customFormat="1" ht="15.75">
      <c r="B233" s="837"/>
      <c r="C233" s="840"/>
      <c r="D233" s="858"/>
      <c r="E233" s="855"/>
      <c r="F233" s="549">
        <v>4</v>
      </c>
      <c r="G233" s="550"/>
      <c r="H233" s="598" t="str">
        <f t="shared" si="4"/>
        <v>Belum Diisi</v>
      </c>
      <c r="I233" s="592" t="s">
        <v>26</v>
      </c>
      <c r="J233" s="593" t="str">
        <f>IF($D$230="Y/T","Isi Sasaran",IF($E$230=0,0,IF(I233="Y",1,IF(I233="T",0,"Isi Dulu"))))</f>
        <v>Isi Sasaran</v>
      </c>
      <c r="K233" s="592" t="s">
        <v>26</v>
      </c>
      <c r="L233" s="593" t="str">
        <f>IF($D$230="Y/T","Isi Sasaran",IF($E$230=0,0,IF(K233="Y",1,IF(K233="T",0,"Isi Dulu"))))</f>
        <v>Isi Sasaran</v>
      </c>
      <c r="M233" s="849"/>
      <c r="N233" s="852"/>
      <c r="O233" s="517"/>
      <c r="P233" s="517"/>
      <c r="Q233" s="517"/>
      <c r="R233" s="517"/>
    </row>
    <row r="234" spans="2:18" s="527" customFormat="1" ht="15.75">
      <c r="B234" s="838"/>
      <c r="C234" s="841"/>
      <c r="D234" s="859"/>
      <c r="E234" s="856"/>
      <c r="F234" s="569">
        <v>5</v>
      </c>
      <c r="G234" s="570"/>
      <c r="H234" s="599" t="str">
        <f t="shared" si="4"/>
        <v>Belum Diisi</v>
      </c>
      <c r="I234" s="595" t="s">
        <v>26</v>
      </c>
      <c r="J234" s="596" t="str">
        <f>IF($D$230="Y/T","Isi Sasaran",IF($E$230=0,0,IF(I234="Y",1,IF(I234="T",0,"Isi Dulu"))))</f>
        <v>Isi Sasaran</v>
      </c>
      <c r="K234" s="595" t="s">
        <v>26</v>
      </c>
      <c r="L234" s="596" t="str">
        <f>IF($D$230="Y/T","Isi Sasaran",IF($E$230=0,0,IF(K234="Y",1,IF(K234="T",0,"Isi Dulu"))))</f>
        <v>Isi Sasaran</v>
      </c>
      <c r="M234" s="850"/>
      <c r="N234" s="853"/>
      <c r="O234" s="517"/>
      <c r="P234" s="517"/>
      <c r="Q234" s="517"/>
      <c r="R234" s="517"/>
    </row>
    <row r="235" spans="2:18" s="527" customFormat="1" ht="15.75">
      <c r="B235" s="836">
        <v>6</v>
      </c>
      <c r="C235" s="839"/>
      <c r="D235" s="857" t="s">
        <v>26</v>
      </c>
      <c r="E235" s="854" t="str">
        <f>IF(D235="Y",1,IF(D235="T",0,IF(D235="Y/T","Belum diisi","Error")))</f>
        <v>Belum diisi</v>
      </c>
      <c r="F235" s="528">
        <v>1</v>
      </c>
      <c r="G235" s="529"/>
      <c r="H235" s="600" t="str">
        <f t="shared" si="4"/>
        <v>Belum Diisi</v>
      </c>
      <c r="I235" s="590" t="s">
        <v>26</v>
      </c>
      <c r="J235" s="591" t="str">
        <f>IF($D$235="Y/T","Isi Sasaran",IF($E$235=0,0,IF(I235="Y",1,IF(I235="T",0,"Isi Dulu"))))</f>
        <v>Isi Sasaran</v>
      </c>
      <c r="K235" s="590" t="s">
        <v>26</v>
      </c>
      <c r="L235" s="591" t="str">
        <f>IF($D$235="Y/T","Isi Sasaran",IF($E$235=0,0,IF(K235="Y",1,IF(K235="T",0,"Isi Dulu"))))</f>
        <v>Isi Sasaran</v>
      </c>
      <c r="M235" s="848" t="s">
        <v>26</v>
      </c>
      <c r="N235" s="851" t="str">
        <f>IF(M235="Y",1,IF(M235="T",0,IF(M235="Y/T","Belum diisi","Error")))</f>
        <v>Belum diisi</v>
      </c>
      <c r="O235" s="517"/>
      <c r="P235" s="517"/>
      <c r="Q235" s="517"/>
      <c r="R235" s="517"/>
    </row>
    <row r="236" spans="2:18" s="527" customFormat="1" ht="15.75">
      <c r="B236" s="837"/>
      <c r="C236" s="840"/>
      <c r="D236" s="858"/>
      <c r="E236" s="855"/>
      <c r="F236" s="549">
        <v>2</v>
      </c>
      <c r="G236" s="550"/>
      <c r="H236" s="598" t="str">
        <f t="shared" si="4"/>
        <v>Belum Diisi</v>
      </c>
      <c r="I236" s="592" t="s">
        <v>26</v>
      </c>
      <c r="J236" s="593" t="str">
        <f>IF($D$235="Y/T","Isi Sasaran",IF($E$235=0,0,IF(I236="Y",1,IF(I236="T",0,"Isi Dulu"))))</f>
        <v>Isi Sasaran</v>
      </c>
      <c r="K236" s="592" t="s">
        <v>26</v>
      </c>
      <c r="L236" s="593" t="str">
        <f>IF($D$235="Y/T","Isi Sasaran",IF($E$235=0,0,IF(K236="Y",1,IF(K236="T",0,"Isi Dulu"))))</f>
        <v>Isi Sasaran</v>
      </c>
      <c r="M236" s="849"/>
      <c r="N236" s="852"/>
      <c r="O236" s="517"/>
      <c r="P236" s="517"/>
      <c r="Q236" s="517"/>
      <c r="R236" s="517"/>
    </row>
    <row r="237" spans="2:18" s="527" customFormat="1" ht="15.75">
      <c r="B237" s="837"/>
      <c r="C237" s="840"/>
      <c r="D237" s="858"/>
      <c r="E237" s="855"/>
      <c r="F237" s="549">
        <v>3</v>
      </c>
      <c r="G237" s="550"/>
      <c r="H237" s="598" t="str">
        <f t="shared" si="4"/>
        <v>Belum Diisi</v>
      </c>
      <c r="I237" s="592" t="s">
        <v>26</v>
      </c>
      <c r="J237" s="593" t="str">
        <f>IF($D$235="Y/T","Isi Sasaran",IF($E$235=0,0,IF(I237="Y",1,IF(I237="T",0,"Isi Dulu"))))</f>
        <v>Isi Sasaran</v>
      </c>
      <c r="K237" s="592" t="s">
        <v>26</v>
      </c>
      <c r="L237" s="593" t="str">
        <f>IF($D$235="Y/T","Isi Sasaran",IF($E$235=0,0,IF(K237="Y",1,IF(K237="T",0,"Isi Dulu"))))</f>
        <v>Isi Sasaran</v>
      </c>
      <c r="M237" s="849"/>
      <c r="N237" s="852"/>
      <c r="O237" s="517"/>
      <c r="P237" s="517"/>
      <c r="Q237" s="517"/>
      <c r="R237" s="517"/>
    </row>
    <row r="238" spans="2:18" s="527" customFormat="1" ht="15.75">
      <c r="B238" s="837"/>
      <c r="C238" s="840"/>
      <c r="D238" s="858"/>
      <c r="E238" s="855"/>
      <c r="F238" s="549">
        <v>4</v>
      </c>
      <c r="G238" s="550"/>
      <c r="H238" s="598" t="str">
        <f t="shared" si="4"/>
        <v>Belum Diisi</v>
      </c>
      <c r="I238" s="592" t="s">
        <v>26</v>
      </c>
      <c r="J238" s="593" t="str">
        <f>IF($D$235="Y/T","Isi Sasaran",IF($E$235=0,0,IF(I238="Y",1,IF(I238="T",0,"Isi Dulu"))))</f>
        <v>Isi Sasaran</v>
      </c>
      <c r="K238" s="592" t="s">
        <v>26</v>
      </c>
      <c r="L238" s="593" t="str">
        <f>IF($D$235="Y/T","Isi Sasaran",IF($E$235=0,0,IF(K238="Y",1,IF(K238="T",0,"Isi Dulu"))))</f>
        <v>Isi Sasaran</v>
      </c>
      <c r="M238" s="849"/>
      <c r="N238" s="852"/>
      <c r="O238" s="517"/>
      <c r="P238" s="517"/>
      <c r="Q238" s="517"/>
      <c r="R238" s="517"/>
    </row>
    <row r="239" spans="2:18" s="527" customFormat="1" ht="15.75">
      <c r="B239" s="838"/>
      <c r="C239" s="841"/>
      <c r="D239" s="859"/>
      <c r="E239" s="856"/>
      <c r="F239" s="569">
        <v>5</v>
      </c>
      <c r="G239" s="570"/>
      <c r="H239" s="599" t="str">
        <f t="shared" si="4"/>
        <v>Belum Diisi</v>
      </c>
      <c r="I239" s="595" t="s">
        <v>26</v>
      </c>
      <c r="J239" s="596" t="str">
        <f>IF($D$235="Y/T","Isi Sasaran",IF($E$235=0,0,IF(I239="Y",1,IF(I239="T",0,"Isi Dulu"))))</f>
        <v>Isi Sasaran</v>
      </c>
      <c r="K239" s="595" t="s">
        <v>26</v>
      </c>
      <c r="L239" s="596" t="str">
        <f>IF($D$235="Y/T","Isi Sasaran",IF($E$235=0,0,IF(K239="Y",1,IF(K239="T",0,"Isi Dulu"))))</f>
        <v>Isi Sasaran</v>
      </c>
      <c r="M239" s="850"/>
      <c r="N239" s="853"/>
      <c r="O239" s="517"/>
      <c r="P239" s="517"/>
      <c r="Q239" s="517"/>
      <c r="R239" s="517"/>
    </row>
    <row r="240" spans="2:18" s="527" customFormat="1" ht="15.75">
      <c r="B240" s="836">
        <v>7</v>
      </c>
      <c r="C240" s="839"/>
      <c r="D240" s="857" t="s">
        <v>26</v>
      </c>
      <c r="E240" s="854" t="str">
        <f>IF(D240="Y",1,IF(D240="T",0,IF(D240="Y/T","Belum diisi","Error")))</f>
        <v>Belum diisi</v>
      </c>
      <c r="F240" s="528">
        <v>1</v>
      </c>
      <c r="G240" s="529"/>
      <c r="H240" s="600" t="str">
        <f t="shared" si="4"/>
        <v>Belum Diisi</v>
      </c>
      <c r="I240" s="590" t="s">
        <v>26</v>
      </c>
      <c r="J240" s="591" t="str">
        <f>IF($D$240="Y/T","Isi Sasaran",IF($E$240=0,0,IF(I240="Y",1,IF(I240="T",0,"Isi Dulu"))))</f>
        <v>Isi Sasaran</v>
      </c>
      <c r="K240" s="590" t="s">
        <v>26</v>
      </c>
      <c r="L240" s="591" t="str">
        <f>IF($D$240="Y/T","Isi Sasaran",IF($E$240=0,0,IF(K240="Y",1,IF(K240="T",0,"Isi Dulu"))))</f>
        <v>Isi Sasaran</v>
      </c>
      <c r="M240" s="848" t="s">
        <v>26</v>
      </c>
      <c r="N240" s="851" t="str">
        <f>IF(M240="Y",1,IF(M240="T",0,IF(M240="Y/T","Belum diisi","Error")))</f>
        <v>Belum diisi</v>
      </c>
      <c r="O240" s="517"/>
      <c r="P240" s="517"/>
      <c r="Q240" s="517"/>
      <c r="R240" s="517"/>
    </row>
    <row r="241" spans="2:18" s="527" customFormat="1" ht="15.75">
      <c r="B241" s="837"/>
      <c r="C241" s="840"/>
      <c r="D241" s="858"/>
      <c r="E241" s="855"/>
      <c r="F241" s="549">
        <v>2</v>
      </c>
      <c r="G241" s="550"/>
      <c r="H241" s="598" t="str">
        <f t="shared" si="4"/>
        <v>Belum Diisi</v>
      </c>
      <c r="I241" s="592" t="s">
        <v>26</v>
      </c>
      <c r="J241" s="593" t="str">
        <f>IF($D$240="Y/T","Isi Sasaran",IF($E$240=0,0,IF(I241="Y",1,IF(I241="T",0,"Isi Dulu"))))</f>
        <v>Isi Sasaran</v>
      </c>
      <c r="K241" s="592" t="s">
        <v>26</v>
      </c>
      <c r="L241" s="593" t="str">
        <f>IF($D$240="Y/T","Isi Sasaran",IF($E$240=0,0,IF(K241="Y",1,IF(K241="T",0,"Isi Dulu"))))</f>
        <v>Isi Sasaran</v>
      </c>
      <c r="M241" s="849"/>
      <c r="N241" s="852"/>
      <c r="O241" s="517"/>
      <c r="P241" s="517"/>
      <c r="Q241" s="517"/>
      <c r="R241" s="517"/>
    </row>
    <row r="242" spans="2:18" s="527" customFormat="1" ht="15.75">
      <c r="B242" s="837"/>
      <c r="C242" s="840"/>
      <c r="D242" s="858"/>
      <c r="E242" s="855"/>
      <c r="F242" s="549">
        <v>3</v>
      </c>
      <c r="G242" s="550"/>
      <c r="H242" s="598" t="str">
        <f t="shared" si="4"/>
        <v>Belum Diisi</v>
      </c>
      <c r="I242" s="592" t="s">
        <v>26</v>
      </c>
      <c r="J242" s="593" t="str">
        <f>IF($D$240="Y/T","Isi Sasaran",IF($E$240=0,0,IF(I242="Y",1,IF(I242="T",0,"Isi Dulu"))))</f>
        <v>Isi Sasaran</v>
      </c>
      <c r="K242" s="592" t="s">
        <v>26</v>
      </c>
      <c r="L242" s="593" t="str">
        <f>IF($D$240="Y/T","Isi Sasaran",IF($E$240=0,0,IF(K242="Y",1,IF(K242="T",0,"Isi Dulu"))))</f>
        <v>Isi Sasaran</v>
      </c>
      <c r="M242" s="849"/>
      <c r="N242" s="852"/>
      <c r="O242" s="517"/>
      <c r="P242" s="517"/>
      <c r="Q242" s="517"/>
      <c r="R242" s="517"/>
    </row>
    <row r="243" spans="2:18" s="527" customFormat="1" ht="15.75">
      <c r="B243" s="837"/>
      <c r="C243" s="840"/>
      <c r="D243" s="858"/>
      <c r="E243" s="855"/>
      <c r="F243" s="549">
        <v>4</v>
      </c>
      <c r="G243" s="550"/>
      <c r="H243" s="598" t="str">
        <f t="shared" si="4"/>
        <v>Belum Diisi</v>
      </c>
      <c r="I243" s="592" t="s">
        <v>26</v>
      </c>
      <c r="J243" s="593" t="str">
        <f>IF($D$240="Y/T","Isi Sasaran",IF($E$240=0,0,IF(I243="Y",1,IF(I243="T",0,"Isi Dulu"))))</f>
        <v>Isi Sasaran</v>
      </c>
      <c r="K243" s="592" t="s">
        <v>26</v>
      </c>
      <c r="L243" s="593" t="str">
        <f>IF($D$240="Y/T","Isi Sasaran",IF($E$240=0,0,IF(K243="Y",1,IF(K243="T",0,"Isi Dulu"))))</f>
        <v>Isi Sasaran</v>
      </c>
      <c r="M243" s="849"/>
      <c r="N243" s="852"/>
      <c r="O243" s="517"/>
      <c r="P243" s="517"/>
      <c r="Q243" s="517"/>
      <c r="R243" s="517"/>
    </row>
    <row r="244" spans="2:18" s="527" customFormat="1" ht="15.75">
      <c r="B244" s="838"/>
      <c r="C244" s="841"/>
      <c r="D244" s="859"/>
      <c r="E244" s="856"/>
      <c r="F244" s="569">
        <v>5</v>
      </c>
      <c r="G244" s="570"/>
      <c r="H244" s="599" t="str">
        <f t="shared" si="4"/>
        <v>Belum Diisi</v>
      </c>
      <c r="I244" s="595" t="s">
        <v>26</v>
      </c>
      <c r="J244" s="596" t="str">
        <f>IF($D$240="Y/T","Isi Sasaran",IF($E$240=0,0,IF(I244="Y",1,IF(I244="T",0,"Isi Dulu"))))</f>
        <v>Isi Sasaran</v>
      </c>
      <c r="K244" s="595" t="s">
        <v>26</v>
      </c>
      <c r="L244" s="596" t="str">
        <f>IF($D$240="Y/T","Isi Sasaran",IF($E$240=0,0,IF(K244="Y",1,IF(K244="T",0,"Isi Dulu"))))</f>
        <v>Isi Sasaran</v>
      </c>
      <c r="M244" s="850"/>
      <c r="N244" s="853"/>
      <c r="O244" s="517"/>
      <c r="P244" s="517"/>
      <c r="Q244" s="517"/>
      <c r="R244" s="517"/>
    </row>
    <row r="245" spans="2:18" s="527" customFormat="1" ht="15.75">
      <c r="B245" s="836">
        <v>8</v>
      </c>
      <c r="C245" s="839"/>
      <c r="D245" s="857" t="s">
        <v>26</v>
      </c>
      <c r="E245" s="854" t="str">
        <f>IF(D245="Y",1,IF(D245="T",0,IF(D245="Y/T","Belum diisi","Error")))</f>
        <v>Belum diisi</v>
      </c>
      <c r="F245" s="528">
        <v>1</v>
      </c>
      <c r="G245" s="529"/>
      <c r="H245" s="600" t="str">
        <f t="shared" si="4"/>
        <v>Belum Diisi</v>
      </c>
      <c r="I245" s="590" t="s">
        <v>26</v>
      </c>
      <c r="J245" s="591" t="str">
        <f>IF($D$245="Y/T","Isi Sasaran",IF($E$245=0,0,IF(I245="Y",1,IF(I245="T",0,"Isi Dulu"))))</f>
        <v>Isi Sasaran</v>
      </c>
      <c r="K245" s="590" t="s">
        <v>26</v>
      </c>
      <c r="L245" s="591" t="str">
        <f>IF($D$245="Y/T","Isi Sasaran",IF($E$245=0,0,IF(K245="Y",1,IF(K245="T",0,"Isi Dulu"))))</f>
        <v>Isi Sasaran</v>
      </c>
      <c r="M245" s="848" t="s">
        <v>26</v>
      </c>
      <c r="N245" s="851" t="str">
        <f>IF(M245="Y",1,IF(M245="T",0,IF(M245="Y/T","Belum diisi","Error")))</f>
        <v>Belum diisi</v>
      </c>
      <c r="O245" s="517"/>
      <c r="P245" s="517"/>
      <c r="Q245" s="517"/>
      <c r="R245" s="517"/>
    </row>
    <row r="246" spans="2:18" s="527" customFormat="1" ht="15.75">
      <c r="B246" s="837"/>
      <c r="C246" s="840"/>
      <c r="D246" s="858"/>
      <c r="E246" s="855"/>
      <c r="F246" s="549">
        <v>2</v>
      </c>
      <c r="G246" s="550"/>
      <c r="H246" s="598" t="str">
        <f t="shared" si="4"/>
        <v>Belum Diisi</v>
      </c>
      <c r="I246" s="592" t="s">
        <v>26</v>
      </c>
      <c r="J246" s="593" t="str">
        <f>IF($D$245="Y/T","Isi Sasaran",IF($E$245=0,0,IF(I246="Y",1,IF(I246="T",0,"Isi Dulu"))))</f>
        <v>Isi Sasaran</v>
      </c>
      <c r="K246" s="592" t="s">
        <v>26</v>
      </c>
      <c r="L246" s="593" t="str">
        <f>IF($D$245="Y/T","Isi Sasaran",IF($E$245=0,0,IF(K246="Y",1,IF(K246="T",0,"Isi Dulu"))))</f>
        <v>Isi Sasaran</v>
      </c>
      <c r="M246" s="849"/>
      <c r="N246" s="852"/>
      <c r="O246" s="517"/>
      <c r="P246" s="517"/>
      <c r="Q246" s="517"/>
      <c r="R246" s="517"/>
    </row>
    <row r="247" spans="2:18" s="527" customFormat="1" ht="15.75">
      <c r="B247" s="837"/>
      <c r="C247" s="840"/>
      <c r="D247" s="858"/>
      <c r="E247" s="855"/>
      <c r="F247" s="549">
        <v>3</v>
      </c>
      <c r="G247" s="550"/>
      <c r="H247" s="598" t="str">
        <f t="shared" si="4"/>
        <v>Belum Diisi</v>
      </c>
      <c r="I247" s="592" t="s">
        <v>26</v>
      </c>
      <c r="J247" s="593" t="str">
        <f>IF($D$245="Y/T","Isi Sasaran",IF($E$245=0,0,IF(I247="Y",1,IF(I247="T",0,"Isi Dulu"))))</f>
        <v>Isi Sasaran</v>
      </c>
      <c r="K247" s="592" t="s">
        <v>26</v>
      </c>
      <c r="L247" s="593" t="str">
        <f>IF($D$245="Y/T","Isi Sasaran",IF($E$245=0,0,IF(K247="Y",1,IF(K247="T",0,"Isi Dulu"))))</f>
        <v>Isi Sasaran</v>
      </c>
      <c r="M247" s="849"/>
      <c r="N247" s="852"/>
      <c r="O247" s="517"/>
      <c r="P247" s="517"/>
      <c r="Q247" s="517"/>
      <c r="R247" s="517"/>
    </row>
    <row r="248" spans="2:18" s="527" customFormat="1" ht="15.75">
      <c r="B248" s="837"/>
      <c r="C248" s="840"/>
      <c r="D248" s="858"/>
      <c r="E248" s="855"/>
      <c r="F248" s="549">
        <v>4</v>
      </c>
      <c r="G248" s="550"/>
      <c r="H248" s="598" t="str">
        <f t="shared" si="4"/>
        <v>Belum Diisi</v>
      </c>
      <c r="I248" s="592" t="s">
        <v>26</v>
      </c>
      <c r="J248" s="593" t="str">
        <f>IF($D$245="Y/T","Isi Sasaran",IF($E$245=0,0,IF(I248="Y",1,IF(I248="T",0,"Isi Dulu"))))</f>
        <v>Isi Sasaran</v>
      </c>
      <c r="K248" s="592" t="s">
        <v>26</v>
      </c>
      <c r="L248" s="593" t="str">
        <f>IF($D$245="Y/T","Isi Sasaran",IF($E$245=0,0,IF(K248="Y",1,IF(K248="T",0,"Isi Dulu"))))</f>
        <v>Isi Sasaran</v>
      </c>
      <c r="M248" s="849"/>
      <c r="N248" s="852"/>
      <c r="O248" s="517"/>
      <c r="P248" s="517"/>
      <c r="Q248" s="517"/>
      <c r="R248" s="517"/>
    </row>
    <row r="249" spans="2:18" s="527" customFormat="1" ht="15.75">
      <c r="B249" s="838"/>
      <c r="C249" s="841"/>
      <c r="D249" s="859"/>
      <c r="E249" s="856"/>
      <c r="F249" s="569">
        <v>5</v>
      </c>
      <c r="G249" s="570"/>
      <c r="H249" s="599" t="str">
        <f t="shared" si="4"/>
        <v>Belum Diisi</v>
      </c>
      <c r="I249" s="595" t="s">
        <v>26</v>
      </c>
      <c r="J249" s="596" t="str">
        <f>IF($D$245="Y/T","Isi Sasaran",IF($E$245=0,0,IF(I249="Y",1,IF(I249="T",0,"Isi Dulu"))))</f>
        <v>Isi Sasaran</v>
      </c>
      <c r="K249" s="595" t="s">
        <v>26</v>
      </c>
      <c r="L249" s="596" t="str">
        <f>IF($D$245="Y/T","Isi Sasaran",IF($E$245=0,0,IF(K249="Y",1,IF(K249="T",0,"Isi Dulu"))))</f>
        <v>Isi Sasaran</v>
      </c>
      <c r="M249" s="850"/>
      <c r="N249" s="853"/>
      <c r="O249" s="517"/>
      <c r="P249" s="517"/>
      <c r="Q249" s="517"/>
      <c r="R249" s="517"/>
    </row>
    <row r="250" spans="2:18" s="527" customFormat="1" ht="15.75">
      <c r="B250" s="836">
        <v>9</v>
      </c>
      <c r="C250" s="839"/>
      <c r="D250" s="857" t="s">
        <v>26</v>
      </c>
      <c r="E250" s="854" t="str">
        <f>IF(D250="Y",1,IF(D250="T",0,IF(D250="Y/T","Belum diisi","Error")))</f>
        <v>Belum diisi</v>
      </c>
      <c r="F250" s="528">
        <v>1</v>
      </c>
      <c r="G250" s="529"/>
      <c r="H250" s="600" t="str">
        <f t="shared" si="4"/>
        <v>Belum Diisi</v>
      </c>
      <c r="I250" s="590" t="s">
        <v>26</v>
      </c>
      <c r="J250" s="591" t="str">
        <f>IF($D$250="Y/T","Isi Sasaran",IF($E$250=0,0,IF(I250="Y",1,IF(I250="T",0,"Isi Dulu"))))</f>
        <v>Isi Sasaran</v>
      </c>
      <c r="K250" s="590" t="s">
        <v>26</v>
      </c>
      <c r="L250" s="591" t="str">
        <f>IF($D$250="Y/T","Isi Sasaran",IF($E$250=0,0,IF(K250="Y",1,IF(K250="T",0,"Isi Dulu"))))</f>
        <v>Isi Sasaran</v>
      </c>
      <c r="M250" s="848" t="s">
        <v>26</v>
      </c>
      <c r="N250" s="851" t="str">
        <f>IF(M250="Y",1,IF(M250="T",0,IF(M250="Y/T","Belum diisi","Error")))</f>
        <v>Belum diisi</v>
      </c>
      <c r="O250" s="517"/>
      <c r="P250" s="517"/>
      <c r="Q250" s="517"/>
      <c r="R250" s="517"/>
    </row>
    <row r="251" spans="2:18" s="527" customFormat="1" ht="15.75">
      <c r="B251" s="837"/>
      <c r="C251" s="840"/>
      <c r="D251" s="858"/>
      <c r="E251" s="855"/>
      <c r="F251" s="549">
        <v>2</v>
      </c>
      <c r="G251" s="550"/>
      <c r="H251" s="598" t="str">
        <f t="shared" si="4"/>
        <v>Belum Diisi</v>
      </c>
      <c r="I251" s="592" t="s">
        <v>26</v>
      </c>
      <c r="J251" s="593" t="str">
        <f>IF($D$250="Y/T","Isi Sasaran",IF($E$250=0,0,IF(I251="Y",1,IF(I251="T",0,"Isi Dulu"))))</f>
        <v>Isi Sasaran</v>
      </c>
      <c r="K251" s="592" t="s">
        <v>26</v>
      </c>
      <c r="L251" s="593" t="str">
        <f>IF($D$250="Y/T","Isi Sasaran",IF($E$250=0,0,IF(K251="Y",1,IF(K251="T",0,"Isi Dulu"))))</f>
        <v>Isi Sasaran</v>
      </c>
      <c r="M251" s="849"/>
      <c r="N251" s="852"/>
      <c r="O251" s="517"/>
      <c r="P251" s="517"/>
      <c r="Q251" s="517"/>
      <c r="R251" s="517"/>
    </row>
    <row r="252" spans="2:18" s="527" customFormat="1" ht="15.75">
      <c r="B252" s="837"/>
      <c r="C252" s="840"/>
      <c r="D252" s="858"/>
      <c r="E252" s="855"/>
      <c r="F252" s="549">
        <v>3</v>
      </c>
      <c r="G252" s="550"/>
      <c r="H252" s="598" t="str">
        <f t="shared" si="4"/>
        <v>Belum Diisi</v>
      </c>
      <c r="I252" s="592" t="s">
        <v>26</v>
      </c>
      <c r="J252" s="593" t="str">
        <f>IF($D$250="Y/T","Isi Sasaran",IF($E$250=0,0,IF(I252="Y",1,IF(I252="T",0,"Isi Dulu"))))</f>
        <v>Isi Sasaran</v>
      </c>
      <c r="K252" s="592" t="s">
        <v>26</v>
      </c>
      <c r="L252" s="593" t="str">
        <f>IF($D$250="Y/T","Isi Sasaran",IF($E$250=0,0,IF(K252="Y",1,IF(K252="T",0,"Isi Dulu"))))</f>
        <v>Isi Sasaran</v>
      </c>
      <c r="M252" s="849"/>
      <c r="N252" s="852"/>
      <c r="O252" s="517"/>
      <c r="P252" s="517"/>
      <c r="Q252" s="517"/>
      <c r="R252" s="517"/>
    </row>
    <row r="253" spans="2:18" s="527" customFormat="1" ht="15.75">
      <c r="B253" s="837"/>
      <c r="C253" s="840"/>
      <c r="D253" s="858"/>
      <c r="E253" s="855"/>
      <c r="F253" s="549">
        <v>4</v>
      </c>
      <c r="G253" s="550"/>
      <c r="H253" s="598" t="str">
        <f t="shared" si="4"/>
        <v>Belum Diisi</v>
      </c>
      <c r="I253" s="592" t="s">
        <v>26</v>
      </c>
      <c r="J253" s="593" t="str">
        <f>IF($D$250="Y/T","Isi Sasaran",IF($E$250=0,0,IF(I253="Y",1,IF(I253="T",0,"Isi Dulu"))))</f>
        <v>Isi Sasaran</v>
      </c>
      <c r="K253" s="592" t="s">
        <v>26</v>
      </c>
      <c r="L253" s="593" t="str">
        <f>IF($D$250="Y/T","Isi Sasaran",IF($E$250=0,0,IF(K253="Y",1,IF(K253="T",0,"Isi Dulu"))))</f>
        <v>Isi Sasaran</v>
      </c>
      <c r="M253" s="849"/>
      <c r="N253" s="852"/>
      <c r="O253" s="517"/>
      <c r="P253" s="517"/>
      <c r="Q253" s="517"/>
      <c r="R253" s="517"/>
    </row>
    <row r="254" spans="2:18" s="527" customFormat="1" ht="15.75">
      <c r="B254" s="838"/>
      <c r="C254" s="841"/>
      <c r="D254" s="859"/>
      <c r="E254" s="856"/>
      <c r="F254" s="569">
        <v>5</v>
      </c>
      <c r="G254" s="570"/>
      <c r="H254" s="599" t="str">
        <f t="shared" si="4"/>
        <v>Belum Diisi</v>
      </c>
      <c r="I254" s="595" t="s">
        <v>26</v>
      </c>
      <c r="J254" s="596" t="str">
        <f>IF($D$250="Y/T","Isi Sasaran",IF($E$250=0,0,IF(I254="Y",1,IF(I254="T",0,"Isi Dulu"))))</f>
        <v>Isi Sasaran</v>
      </c>
      <c r="K254" s="595" t="s">
        <v>26</v>
      </c>
      <c r="L254" s="596" t="str">
        <f>IF($D$250="Y/T","Isi Sasaran",IF($E$250=0,0,IF(K254="Y",1,IF(K254="T",0,"Isi Dulu"))))</f>
        <v>Isi Sasaran</v>
      </c>
      <c r="M254" s="850"/>
      <c r="N254" s="853"/>
      <c r="O254" s="517"/>
      <c r="P254" s="517"/>
      <c r="Q254" s="517"/>
      <c r="R254" s="517"/>
    </row>
    <row r="255" spans="2:18" s="527" customFormat="1" ht="15.75">
      <c r="B255" s="836">
        <v>10</v>
      </c>
      <c r="C255" s="839"/>
      <c r="D255" s="857" t="s">
        <v>26</v>
      </c>
      <c r="E255" s="854" t="str">
        <f>IF(D255="Y",1,IF(D255="T",0,IF(D255="Y/T","Belum diisi","Error")))</f>
        <v>Belum diisi</v>
      </c>
      <c r="F255" s="528">
        <v>1</v>
      </c>
      <c r="G255" s="529"/>
      <c r="H255" s="600" t="str">
        <f t="shared" si="4"/>
        <v>Belum Diisi</v>
      </c>
      <c r="I255" s="590" t="s">
        <v>26</v>
      </c>
      <c r="J255" s="591" t="str">
        <f>IF($D$255="Y/T","Isi Sasaran",IF($E$255=0,0,IF(I255="Y",1,IF(I255="T",0,"Isi Dulu"))))</f>
        <v>Isi Sasaran</v>
      </c>
      <c r="K255" s="590" t="s">
        <v>26</v>
      </c>
      <c r="L255" s="591" t="str">
        <f>IF($D$255="Y/T","Isi Sasaran",IF($E$255=0,0,IF(K255="Y",1,IF(K255="T",0,"Isi Dulu"))))</f>
        <v>Isi Sasaran</v>
      </c>
      <c r="M255" s="848" t="s">
        <v>26</v>
      </c>
      <c r="N255" s="851" t="str">
        <f>IF(M255="Y",1,IF(M255="T",0,IF(M255="Y/T","Belum diisi","Error")))</f>
        <v>Belum diisi</v>
      </c>
      <c r="O255" s="517"/>
      <c r="P255" s="517"/>
      <c r="Q255" s="517"/>
      <c r="R255" s="517"/>
    </row>
    <row r="256" spans="2:18" s="527" customFormat="1" ht="15.75">
      <c r="B256" s="837"/>
      <c r="C256" s="840"/>
      <c r="D256" s="858"/>
      <c r="E256" s="855"/>
      <c r="F256" s="549">
        <v>2</v>
      </c>
      <c r="G256" s="550"/>
      <c r="H256" s="598" t="str">
        <f t="shared" si="4"/>
        <v>Belum Diisi</v>
      </c>
      <c r="I256" s="592" t="s">
        <v>26</v>
      </c>
      <c r="J256" s="593" t="str">
        <f>IF($D$255="Y/T","Isi Sasaran",IF($E$255=0,0,IF(I256="Y",1,IF(I256="T",0,"Isi Dulu"))))</f>
        <v>Isi Sasaran</v>
      </c>
      <c r="K256" s="592" t="s">
        <v>26</v>
      </c>
      <c r="L256" s="593" t="str">
        <f>IF($D$255="Y/T","Isi Sasaran",IF($E$255=0,0,IF(K256="Y",1,IF(K256="T",0,"Isi Dulu"))))</f>
        <v>Isi Sasaran</v>
      </c>
      <c r="M256" s="849"/>
      <c r="N256" s="852"/>
      <c r="O256" s="517"/>
      <c r="P256" s="517"/>
      <c r="Q256" s="517"/>
      <c r="R256" s="517"/>
    </row>
    <row r="257" spans="2:18" s="527" customFormat="1" ht="15.75">
      <c r="B257" s="837"/>
      <c r="C257" s="840"/>
      <c r="D257" s="858"/>
      <c r="E257" s="855"/>
      <c r="F257" s="549">
        <v>3</v>
      </c>
      <c r="G257" s="550"/>
      <c r="H257" s="598" t="str">
        <f t="shared" si="4"/>
        <v>Belum Diisi</v>
      </c>
      <c r="I257" s="592" t="s">
        <v>26</v>
      </c>
      <c r="J257" s="593" t="str">
        <f>IF($D$255="Y/T","Isi Sasaran",IF($E$255=0,0,IF(I257="Y",1,IF(I257="T",0,"Isi Dulu"))))</f>
        <v>Isi Sasaran</v>
      </c>
      <c r="K257" s="592" t="s">
        <v>26</v>
      </c>
      <c r="L257" s="593" t="str">
        <f>IF($D$255="Y/T","Isi Sasaran",IF($E$255=0,0,IF(K257="Y",1,IF(K257="T",0,"Isi Dulu"))))</f>
        <v>Isi Sasaran</v>
      </c>
      <c r="M257" s="849"/>
      <c r="N257" s="852"/>
      <c r="O257" s="517"/>
      <c r="P257" s="517"/>
      <c r="Q257" s="517"/>
      <c r="R257" s="517"/>
    </row>
    <row r="258" spans="2:18" s="527" customFormat="1" ht="15.75">
      <c r="B258" s="837"/>
      <c r="C258" s="840"/>
      <c r="D258" s="858"/>
      <c r="E258" s="855"/>
      <c r="F258" s="549">
        <v>4</v>
      </c>
      <c r="G258" s="550"/>
      <c r="H258" s="598" t="str">
        <f t="shared" si="4"/>
        <v>Belum Diisi</v>
      </c>
      <c r="I258" s="592" t="s">
        <v>26</v>
      </c>
      <c r="J258" s="593" t="str">
        <f>IF($D$255="Y/T","Isi Sasaran",IF($E$255=0,0,IF(I258="Y",1,IF(I258="T",0,"Isi Dulu"))))</f>
        <v>Isi Sasaran</v>
      </c>
      <c r="K258" s="592" t="s">
        <v>26</v>
      </c>
      <c r="L258" s="593" t="str">
        <f>IF($D$255="Y/T","Isi Sasaran",IF($E$255=0,0,IF(K258="Y",1,IF(K258="T",0,"Isi Dulu"))))</f>
        <v>Isi Sasaran</v>
      </c>
      <c r="M258" s="849"/>
      <c r="N258" s="852"/>
      <c r="O258" s="517"/>
      <c r="P258" s="517"/>
      <c r="Q258" s="517"/>
      <c r="R258" s="517"/>
    </row>
    <row r="259" spans="2:18" s="527" customFormat="1" ht="15.75">
      <c r="B259" s="838"/>
      <c r="C259" s="841"/>
      <c r="D259" s="859"/>
      <c r="E259" s="856"/>
      <c r="F259" s="569">
        <v>5</v>
      </c>
      <c r="G259" s="570"/>
      <c r="H259" s="599" t="str">
        <f t="shared" si="4"/>
        <v>Belum Diisi</v>
      </c>
      <c r="I259" s="595" t="s">
        <v>26</v>
      </c>
      <c r="J259" s="596" t="str">
        <f>IF($D$255="Y/T","Isi Sasaran",IF($E$255=0,0,IF(I259="Y",1,IF(I259="T",0,"Isi Dulu"))))</f>
        <v>Isi Sasaran</v>
      </c>
      <c r="K259" s="595" t="s">
        <v>26</v>
      </c>
      <c r="L259" s="596" t="str">
        <f>IF($D$255="Y/T","Isi Sasaran",IF($E$255=0,0,IF(K259="Y",1,IF(K259="T",0,"Isi Dulu"))))</f>
        <v>Isi Sasaran</v>
      </c>
      <c r="M259" s="850"/>
      <c r="N259" s="853"/>
      <c r="O259" s="517"/>
      <c r="P259" s="517"/>
      <c r="Q259" s="517"/>
      <c r="R259" s="517"/>
    </row>
    <row r="260" spans="2:18" s="527" customFormat="1" ht="15.75">
      <c r="B260" s="836">
        <v>11</v>
      </c>
      <c r="C260" s="839"/>
      <c r="D260" s="857" t="s">
        <v>26</v>
      </c>
      <c r="E260" s="854" t="str">
        <f>IF(D260="Y",1,IF(D260="T",0,IF(D260="Y/T","Belum diisi","Error")))</f>
        <v>Belum diisi</v>
      </c>
      <c r="F260" s="528">
        <v>1</v>
      </c>
      <c r="G260" s="529"/>
      <c r="H260" s="600" t="str">
        <f t="shared" si="4"/>
        <v>Belum Diisi</v>
      </c>
      <c r="I260" s="590" t="s">
        <v>26</v>
      </c>
      <c r="J260" s="591" t="str">
        <f>IF($D$260="Y/T","Isi Sasaran",IF($E$260=0,0,IF(I260="Y",1,IF(I260="T",0,"Isi Dulu"))))</f>
        <v>Isi Sasaran</v>
      </c>
      <c r="K260" s="590" t="s">
        <v>26</v>
      </c>
      <c r="L260" s="591" t="str">
        <f>IF($D$260="Y/T","Isi Sasaran",IF($E$260=0,0,IF(K260="Y",1,IF(K260="T",0,"Isi Dulu"))))</f>
        <v>Isi Sasaran</v>
      </c>
      <c r="M260" s="848" t="s">
        <v>26</v>
      </c>
      <c r="N260" s="851" t="str">
        <f>IF(M260="Y",1,IF(M260="T",0,IF(M260="Y/T","Belum diisi","Error")))</f>
        <v>Belum diisi</v>
      </c>
      <c r="O260" s="517"/>
      <c r="P260" s="517"/>
      <c r="Q260" s="517"/>
      <c r="R260" s="517"/>
    </row>
    <row r="261" spans="2:18" s="527" customFormat="1" ht="15.75">
      <c r="B261" s="837"/>
      <c r="C261" s="840"/>
      <c r="D261" s="858"/>
      <c r="E261" s="855"/>
      <c r="F261" s="549">
        <v>2</v>
      </c>
      <c r="G261" s="550"/>
      <c r="H261" s="598" t="str">
        <f t="shared" si="4"/>
        <v>Belum Diisi</v>
      </c>
      <c r="I261" s="592" t="s">
        <v>26</v>
      </c>
      <c r="J261" s="593" t="str">
        <f>IF($D$260="Y/T","Isi Sasaran",IF($E$260=0,0,IF(I261="Y",1,IF(I261="T",0,"Isi Dulu"))))</f>
        <v>Isi Sasaran</v>
      </c>
      <c r="K261" s="592" t="s">
        <v>26</v>
      </c>
      <c r="L261" s="593" t="str">
        <f>IF($D$260="Y/T","Isi Sasaran",IF($E$260=0,0,IF(K261="Y",1,IF(K261="T",0,"Isi Dulu"))))</f>
        <v>Isi Sasaran</v>
      </c>
      <c r="M261" s="849"/>
      <c r="N261" s="852"/>
      <c r="O261" s="517"/>
      <c r="P261" s="517"/>
      <c r="Q261" s="517"/>
      <c r="R261" s="517"/>
    </row>
    <row r="262" spans="2:18" s="527" customFormat="1" ht="15.75">
      <c r="B262" s="837"/>
      <c r="C262" s="840"/>
      <c r="D262" s="858"/>
      <c r="E262" s="855"/>
      <c r="F262" s="549">
        <v>3</v>
      </c>
      <c r="G262" s="550"/>
      <c r="H262" s="598" t="str">
        <f t="shared" si="4"/>
        <v>Belum Diisi</v>
      </c>
      <c r="I262" s="592" t="s">
        <v>26</v>
      </c>
      <c r="J262" s="593" t="str">
        <f>IF($D$260="Y/T","Isi Sasaran",IF($E$260=0,0,IF(I262="Y",1,IF(I262="T",0,"Isi Dulu"))))</f>
        <v>Isi Sasaran</v>
      </c>
      <c r="K262" s="592" t="s">
        <v>26</v>
      </c>
      <c r="L262" s="593" t="str">
        <f>IF($D$260="Y/T","Isi Sasaran",IF($E$260=0,0,IF(K262="Y",1,IF(K262="T",0,"Isi Dulu"))))</f>
        <v>Isi Sasaran</v>
      </c>
      <c r="M262" s="849"/>
      <c r="N262" s="852"/>
      <c r="O262" s="517"/>
      <c r="P262" s="517"/>
      <c r="Q262" s="517"/>
      <c r="R262" s="517"/>
    </row>
    <row r="263" spans="2:18" s="527" customFormat="1" ht="15.75">
      <c r="B263" s="837"/>
      <c r="C263" s="840"/>
      <c r="D263" s="858"/>
      <c r="E263" s="855"/>
      <c r="F263" s="549">
        <v>4</v>
      </c>
      <c r="G263" s="550"/>
      <c r="H263" s="598" t="str">
        <f t="shared" si="4"/>
        <v>Belum Diisi</v>
      </c>
      <c r="I263" s="592" t="s">
        <v>26</v>
      </c>
      <c r="J263" s="593" t="str">
        <f>IF($D$260="Y/T","Isi Sasaran",IF($E$260=0,0,IF(I263="Y",1,IF(I263="T",0,"Isi Dulu"))))</f>
        <v>Isi Sasaran</v>
      </c>
      <c r="K263" s="592" t="s">
        <v>26</v>
      </c>
      <c r="L263" s="593" t="str">
        <f>IF($D$260="Y/T","Isi Sasaran",IF($E$260=0,0,IF(K263="Y",1,IF(K263="T",0,"Isi Dulu"))))</f>
        <v>Isi Sasaran</v>
      </c>
      <c r="M263" s="849"/>
      <c r="N263" s="852"/>
      <c r="O263" s="517"/>
      <c r="P263" s="517"/>
      <c r="Q263" s="517"/>
      <c r="R263" s="517"/>
    </row>
    <row r="264" spans="2:18" s="527" customFormat="1" ht="15.75">
      <c r="B264" s="838"/>
      <c r="C264" s="841"/>
      <c r="D264" s="859"/>
      <c r="E264" s="856"/>
      <c r="F264" s="569">
        <v>5</v>
      </c>
      <c r="G264" s="570"/>
      <c r="H264" s="599" t="str">
        <f t="shared" si="4"/>
        <v>Belum Diisi</v>
      </c>
      <c r="I264" s="595" t="s">
        <v>26</v>
      </c>
      <c r="J264" s="596" t="str">
        <f>IF($D$260="Y/T","Isi Sasaran",IF($E$260=0,0,IF(I264="Y",1,IF(I264="T",0,"Isi Dulu"))))</f>
        <v>Isi Sasaran</v>
      </c>
      <c r="K264" s="595" t="s">
        <v>26</v>
      </c>
      <c r="L264" s="596" t="str">
        <f>IF($D$260="Y/T","Isi Sasaran",IF($E$260=0,0,IF(K264="Y",1,IF(K264="T",0,"Isi Dulu"))))</f>
        <v>Isi Sasaran</v>
      </c>
      <c r="M264" s="850"/>
      <c r="N264" s="853"/>
      <c r="O264" s="517"/>
      <c r="P264" s="517"/>
      <c r="Q264" s="517"/>
      <c r="R264" s="517"/>
    </row>
    <row r="265" spans="2:18" s="527" customFormat="1" ht="15.75">
      <c r="B265" s="836">
        <v>12</v>
      </c>
      <c r="C265" s="839"/>
      <c r="D265" s="857" t="s">
        <v>26</v>
      </c>
      <c r="E265" s="854" t="str">
        <f>IF(D265="Y",1,IF(D265="T",0,IF(D265="Y/T","Belum diisi","Error")))</f>
        <v>Belum diisi</v>
      </c>
      <c r="F265" s="528">
        <v>1</v>
      </c>
      <c r="G265" s="529"/>
      <c r="H265" s="600" t="str">
        <f t="shared" si="4"/>
        <v>Belum Diisi</v>
      </c>
      <c r="I265" s="590" t="s">
        <v>26</v>
      </c>
      <c r="J265" s="591" t="str">
        <f>IF($D$265="Y/T","Isi Sasaran",IF($E$265=0,0,IF(I265="Y",1,IF(I265="T",0,"Isi Dulu"))))</f>
        <v>Isi Sasaran</v>
      </c>
      <c r="K265" s="590" t="s">
        <v>26</v>
      </c>
      <c r="L265" s="591" t="str">
        <f>IF($D$265="Y/T","Isi Sasaran",IF($E$265=0,0,IF(K265="Y",1,IF(K265="T",0,"Isi Dulu"))))</f>
        <v>Isi Sasaran</v>
      </c>
      <c r="M265" s="848" t="s">
        <v>26</v>
      </c>
      <c r="N265" s="851" t="str">
        <f>IF(M265="Y",1,IF(M265="T",0,IF(M265="Y/T","Belum diisi","Error")))</f>
        <v>Belum diisi</v>
      </c>
      <c r="O265" s="517"/>
      <c r="P265" s="517"/>
      <c r="Q265" s="517"/>
      <c r="R265" s="517"/>
    </row>
    <row r="266" spans="2:18" s="527" customFormat="1" ht="15.75">
      <c r="B266" s="837"/>
      <c r="C266" s="840"/>
      <c r="D266" s="858"/>
      <c r="E266" s="855"/>
      <c r="F266" s="549">
        <v>2</v>
      </c>
      <c r="G266" s="550"/>
      <c r="H266" s="598" t="str">
        <f t="shared" si="4"/>
        <v>Belum Diisi</v>
      </c>
      <c r="I266" s="592" t="s">
        <v>26</v>
      </c>
      <c r="J266" s="593" t="str">
        <f>IF($D$265="Y/T","Isi Sasaran",IF($E$265=0,0,IF(I266="Y",1,IF(I266="T",0,"Isi Dulu"))))</f>
        <v>Isi Sasaran</v>
      </c>
      <c r="K266" s="592" t="s">
        <v>26</v>
      </c>
      <c r="L266" s="593" t="str">
        <f>IF($D$265="Y/T","Isi Sasaran",IF($E$265=0,0,IF(K266="Y",1,IF(K266="T",0,"Isi Dulu"))))</f>
        <v>Isi Sasaran</v>
      </c>
      <c r="M266" s="849"/>
      <c r="N266" s="852"/>
      <c r="O266" s="517"/>
      <c r="P266" s="517"/>
      <c r="Q266" s="517"/>
      <c r="R266" s="517"/>
    </row>
    <row r="267" spans="2:18" s="527" customFormat="1" ht="15.75">
      <c r="B267" s="837"/>
      <c r="C267" s="840"/>
      <c r="D267" s="858"/>
      <c r="E267" s="855"/>
      <c r="F267" s="549">
        <v>3</v>
      </c>
      <c r="G267" s="550"/>
      <c r="H267" s="598" t="str">
        <f t="shared" si="4"/>
        <v>Belum Diisi</v>
      </c>
      <c r="I267" s="592" t="s">
        <v>26</v>
      </c>
      <c r="J267" s="593" t="str">
        <f>IF($D$265="Y/T","Isi Sasaran",IF($E$265=0,0,IF(I267="Y",1,IF(I267="T",0,"Isi Dulu"))))</f>
        <v>Isi Sasaran</v>
      </c>
      <c r="K267" s="592" t="s">
        <v>26</v>
      </c>
      <c r="L267" s="593" t="str">
        <f>IF($D$265="Y/T","Isi Sasaran",IF($E$265=0,0,IF(K267="Y",1,IF(K267="T",0,"Isi Dulu"))))</f>
        <v>Isi Sasaran</v>
      </c>
      <c r="M267" s="849"/>
      <c r="N267" s="852"/>
      <c r="O267" s="517"/>
      <c r="P267" s="517"/>
      <c r="Q267" s="517"/>
      <c r="R267" s="517"/>
    </row>
    <row r="268" spans="2:18" s="527" customFormat="1" ht="15.75">
      <c r="B268" s="837"/>
      <c r="C268" s="840"/>
      <c r="D268" s="858"/>
      <c r="E268" s="855"/>
      <c r="F268" s="549">
        <v>4</v>
      </c>
      <c r="G268" s="550"/>
      <c r="H268" s="598" t="str">
        <f t="shared" si="4"/>
        <v>Belum Diisi</v>
      </c>
      <c r="I268" s="592" t="s">
        <v>26</v>
      </c>
      <c r="J268" s="593" t="str">
        <f>IF($D$265="Y/T","Isi Sasaran",IF($E$265=0,0,IF(I268="Y",1,IF(I268="T",0,"Isi Dulu"))))</f>
        <v>Isi Sasaran</v>
      </c>
      <c r="K268" s="592" t="s">
        <v>26</v>
      </c>
      <c r="L268" s="593" t="str">
        <f>IF($D$265="Y/T","Isi Sasaran",IF($E$265=0,0,IF(K268="Y",1,IF(K268="T",0,"Isi Dulu"))))</f>
        <v>Isi Sasaran</v>
      </c>
      <c r="M268" s="849"/>
      <c r="N268" s="852"/>
      <c r="O268" s="517"/>
      <c r="P268" s="517"/>
      <c r="Q268" s="517"/>
      <c r="R268" s="517"/>
    </row>
    <row r="269" spans="2:18" s="527" customFormat="1" ht="15.75">
      <c r="B269" s="838"/>
      <c r="C269" s="841"/>
      <c r="D269" s="859"/>
      <c r="E269" s="856"/>
      <c r="F269" s="569">
        <v>5</v>
      </c>
      <c r="G269" s="570"/>
      <c r="H269" s="599" t="str">
        <f t="shared" si="4"/>
        <v>Belum Diisi</v>
      </c>
      <c r="I269" s="595" t="s">
        <v>26</v>
      </c>
      <c r="J269" s="596" t="str">
        <f>IF($D$265="Y/T","Isi Sasaran",IF($E$265=0,0,IF(I269="Y",1,IF(I269="T",0,"Isi Dulu"))))</f>
        <v>Isi Sasaran</v>
      </c>
      <c r="K269" s="595" t="s">
        <v>26</v>
      </c>
      <c r="L269" s="596" t="str">
        <f>IF($D$265="Y/T","Isi Sasaran",IF($E$265=0,0,IF(K269="Y",1,IF(K269="T",0,"Isi Dulu"))))</f>
        <v>Isi Sasaran</v>
      </c>
      <c r="M269" s="850"/>
      <c r="N269" s="853"/>
      <c r="O269" s="517"/>
      <c r="P269" s="517"/>
      <c r="Q269" s="517"/>
      <c r="R269" s="517"/>
    </row>
    <row r="270" spans="2:18" s="527" customFormat="1" ht="15.75">
      <c r="B270" s="836">
        <v>13</v>
      </c>
      <c r="C270" s="839"/>
      <c r="D270" s="857" t="s">
        <v>26</v>
      </c>
      <c r="E270" s="854" t="str">
        <f>IF(D270="Y",1,IF(D270="T",0,IF(D270="Y/T","Belum diisi","Error")))</f>
        <v>Belum diisi</v>
      </c>
      <c r="F270" s="528">
        <v>1</v>
      </c>
      <c r="G270" s="529"/>
      <c r="H270" s="600" t="str">
        <f t="shared" si="4"/>
        <v>Belum Diisi</v>
      </c>
      <c r="I270" s="590" t="s">
        <v>26</v>
      </c>
      <c r="J270" s="591" t="str">
        <f>IF($D$270="Y/T","Isi Sasaran",IF($E$270=0,0,IF(I270="Y",1,IF(I270="T",0,"Isi Dulu"))))</f>
        <v>Isi Sasaran</v>
      </c>
      <c r="K270" s="590" t="s">
        <v>26</v>
      </c>
      <c r="L270" s="591" t="str">
        <f>IF($D$270="Y/T","Isi Sasaran",IF($E$270=0,0,IF(K270="Y",1,IF(K270="T",0,"Isi Dulu"))))</f>
        <v>Isi Sasaran</v>
      </c>
      <c r="M270" s="848" t="s">
        <v>26</v>
      </c>
      <c r="N270" s="851" t="str">
        <f>IF(M270="Y",1,IF(M270="T",0,IF(M270="Y/T","Belum diisi","Error")))</f>
        <v>Belum diisi</v>
      </c>
      <c r="O270" s="517"/>
      <c r="P270" s="517"/>
      <c r="Q270" s="517"/>
      <c r="R270" s="517"/>
    </row>
    <row r="271" spans="2:18" s="527" customFormat="1" ht="15.75">
      <c r="B271" s="837"/>
      <c r="C271" s="840"/>
      <c r="D271" s="858"/>
      <c r="E271" s="855"/>
      <c r="F271" s="549">
        <v>2</v>
      </c>
      <c r="G271" s="550"/>
      <c r="H271" s="598" t="str">
        <f t="shared" si="4"/>
        <v>Belum Diisi</v>
      </c>
      <c r="I271" s="592" t="s">
        <v>26</v>
      </c>
      <c r="J271" s="593" t="str">
        <f>IF($D$270="Y/T","Isi Sasaran",IF($E$270=0,0,IF(I271="Y",1,IF(I271="T",0,"Isi Dulu"))))</f>
        <v>Isi Sasaran</v>
      </c>
      <c r="K271" s="592" t="s">
        <v>26</v>
      </c>
      <c r="L271" s="593" t="str">
        <f>IF($D$270="Y/T","Isi Sasaran",IF($E$270=0,0,IF(K271="Y",1,IF(K271="T",0,"Isi Dulu"))))</f>
        <v>Isi Sasaran</v>
      </c>
      <c r="M271" s="849"/>
      <c r="N271" s="852"/>
      <c r="O271" s="517"/>
      <c r="P271" s="517"/>
      <c r="Q271" s="517"/>
      <c r="R271" s="517"/>
    </row>
    <row r="272" spans="2:18" s="527" customFormat="1" ht="15.75">
      <c r="B272" s="837"/>
      <c r="C272" s="840"/>
      <c r="D272" s="858"/>
      <c r="E272" s="855"/>
      <c r="F272" s="549">
        <v>3</v>
      </c>
      <c r="G272" s="550"/>
      <c r="H272" s="598" t="str">
        <f t="shared" si="4"/>
        <v>Belum Diisi</v>
      </c>
      <c r="I272" s="592" t="s">
        <v>26</v>
      </c>
      <c r="J272" s="593" t="str">
        <f>IF($D$270="Y/T","Isi Sasaran",IF($E$270=0,0,IF(I272="Y",1,IF(I272="T",0,"Isi Dulu"))))</f>
        <v>Isi Sasaran</v>
      </c>
      <c r="K272" s="592" t="s">
        <v>26</v>
      </c>
      <c r="L272" s="593" t="str">
        <f>IF($D$270="Y/T","Isi Sasaran",IF($E$270=0,0,IF(K272="Y",1,IF(K272="T",0,"Isi Dulu"))))</f>
        <v>Isi Sasaran</v>
      </c>
      <c r="M272" s="849"/>
      <c r="N272" s="852"/>
      <c r="O272" s="517"/>
      <c r="P272" s="517"/>
      <c r="Q272" s="517"/>
      <c r="R272" s="517"/>
    </row>
    <row r="273" spans="2:18" s="527" customFormat="1" ht="15.75">
      <c r="B273" s="837"/>
      <c r="C273" s="840"/>
      <c r="D273" s="858"/>
      <c r="E273" s="855"/>
      <c r="F273" s="549">
        <v>4</v>
      </c>
      <c r="G273" s="550"/>
      <c r="H273" s="598" t="str">
        <f t="shared" si="4"/>
        <v>Belum Diisi</v>
      </c>
      <c r="I273" s="592" t="s">
        <v>26</v>
      </c>
      <c r="J273" s="593" t="str">
        <f>IF($D$270="Y/T","Isi Sasaran",IF($E$270=0,0,IF(I273="Y",1,IF(I273="T",0,"Isi Dulu"))))</f>
        <v>Isi Sasaran</v>
      </c>
      <c r="K273" s="592" t="s">
        <v>26</v>
      </c>
      <c r="L273" s="593" t="str">
        <f>IF($D$270="Y/T","Isi Sasaran",IF($E$270=0,0,IF(K273="Y",1,IF(K273="T",0,"Isi Dulu"))))</f>
        <v>Isi Sasaran</v>
      </c>
      <c r="M273" s="849"/>
      <c r="N273" s="852"/>
      <c r="O273" s="517"/>
      <c r="P273" s="517"/>
      <c r="Q273" s="517"/>
      <c r="R273" s="517"/>
    </row>
    <row r="274" spans="2:18" s="527" customFormat="1" ht="15.75">
      <c r="B274" s="838"/>
      <c r="C274" s="841"/>
      <c r="D274" s="859"/>
      <c r="E274" s="856"/>
      <c r="F274" s="569">
        <v>5</v>
      </c>
      <c r="G274" s="570"/>
      <c r="H274" s="599" t="str">
        <f t="shared" si="4"/>
        <v>Belum Diisi</v>
      </c>
      <c r="I274" s="595" t="s">
        <v>26</v>
      </c>
      <c r="J274" s="596" t="str">
        <f>IF($D$270="Y/T","Isi Sasaran",IF($E$270=0,0,IF(I274="Y",1,IF(I274="T",0,"Isi Dulu"))))</f>
        <v>Isi Sasaran</v>
      </c>
      <c r="K274" s="595" t="s">
        <v>26</v>
      </c>
      <c r="L274" s="596" t="str">
        <f>IF($D$270="Y/T","Isi Sasaran",IF($E$270=0,0,IF(K274="Y",1,IF(K274="T",0,"Isi Dulu"))))</f>
        <v>Isi Sasaran</v>
      </c>
      <c r="M274" s="850"/>
      <c r="N274" s="853"/>
      <c r="O274" s="517"/>
      <c r="P274" s="517"/>
      <c r="Q274" s="517"/>
      <c r="R274" s="517"/>
    </row>
    <row r="275" spans="2:18" s="527" customFormat="1" ht="15.75">
      <c r="B275" s="836">
        <v>14</v>
      </c>
      <c r="C275" s="839"/>
      <c r="D275" s="857" t="s">
        <v>26</v>
      </c>
      <c r="E275" s="854" t="str">
        <f>IF(D275="Y",1,IF(D275="T",0,IF(D275="Y/T","Belum diisi","Error")))</f>
        <v>Belum diisi</v>
      </c>
      <c r="F275" s="528">
        <v>1</v>
      </c>
      <c r="G275" s="529"/>
      <c r="H275" s="600" t="str">
        <f t="shared" ref="H275:H309" si="5">IF(OR(J275="Isi Dulu",L275="Isi Dulu",J275="Isi Sasaran",L275="Isi Sasaran"),"Belum Diisi",IF(SUM(J275,L275)=2,1,IF(SUM(J275,L275)=1,0,IF(SUM(J275,L275)=0,0,"Error"))))</f>
        <v>Belum Diisi</v>
      </c>
      <c r="I275" s="590" t="s">
        <v>26</v>
      </c>
      <c r="J275" s="591" t="str">
        <f>IF($D$275="Y/T","Isi Sasaran",IF($E$275=0,0,IF(I275="Y",1,IF(I275="T",0,"Isi Dulu"))))</f>
        <v>Isi Sasaran</v>
      </c>
      <c r="K275" s="590" t="s">
        <v>26</v>
      </c>
      <c r="L275" s="591" t="str">
        <f>IF($D$275="Y/T","Isi Sasaran",IF($E$275=0,0,IF(K275="Y",1,IF(K275="T",0,"Isi Dulu"))))</f>
        <v>Isi Sasaran</v>
      </c>
      <c r="M275" s="848" t="s">
        <v>26</v>
      </c>
      <c r="N275" s="851" t="str">
        <f>IF(M275="Y",1,IF(M275="T",0,IF(M275="Y/T","Belum diisi","Error")))</f>
        <v>Belum diisi</v>
      </c>
      <c r="O275" s="517"/>
      <c r="P275" s="517"/>
      <c r="Q275" s="517"/>
      <c r="R275" s="517"/>
    </row>
    <row r="276" spans="2:18" s="527" customFormat="1" ht="15.75">
      <c r="B276" s="837"/>
      <c r="C276" s="840"/>
      <c r="D276" s="858"/>
      <c r="E276" s="855"/>
      <c r="F276" s="549">
        <v>2</v>
      </c>
      <c r="G276" s="550"/>
      <c r="H276" s="598" t="str">
        <f t="shared" si="5"/>
        <v>Belum Diisi</v>
      </c>
      <c r="I276" s="592" t="s">
        <v>26</v>
      </c>
      <c r="J276" s="593" t="str">
        <f>IF($D$275="Y/T","Isi Sasaran",IF($E$275=0,0,IF(I276="Y",1,IF(I276="T",0,"Isi Dulu"))))</f>
        <v>Isi Sasaran</v>
      </c>
      <c r="K276" s="592" t="s">
        <v>26</v>
      </c>
      <c r="L276" s="593" t="str">
        <f>IF($D$275="Y/T","Isi Sasaran",IF($E$275=0,0,IF(K276="Y",1,IF(K276="T",0,"Isi Dulu"))))</f>
        <v>Isi Sasaran</v>
      </c>
      <c r="M276" s="849"/>
      <c r="N276" s="852"/>
      <c r="O276" s="517"/>
      <c r="P276" s="517"/>
      <c r="Q276" s="517"/>
      <c r="R276" s="517"/>
    </row>
    <row r="277" spans="2:18" s="527" customFormat="1" ht="15.75">
      <c r="B277" s="837"/>
      <c r="C277" s="840"/>
      <c r="D277" s="858"/>
      <c r="E277" s="855"/>
      <c r="F277" s="549">
        <v>3</v>
      </c>
      <c r="G277" s="550"/>
      <c r="H277" s="598" t="str">
        <f t="shared" si="5"/>
        <v>Belum Diisi</v>
      </c>
      <c r="I277" s="592" t="s">
        <v>26</v>
      </c>
      <c r="J277" s="593" t="str">
        <f>IF($D$275="Y/T","Isi Sasaran",IF($E$275=0,0,IF(I277="Y",1,IF(I277="T",0,"Isi Dulu"))))</f>
        <v>Isi Sasaran</v>
      </c>
      <c r="K277" s="592" t="s">
        <v>26</v>
      </c>
      <c r="L277" s="593" t="str">
        <f>IF($D$275="Y/T","Isi Sasaran",IF($E$275=0,0,IF(K277="Y",1,IF(K277="T",0,"Isi Dulu"))))</f>
        <v>Isi Sasaran</v>
      </c>
      <c r="M277" s="849"/>
      <c r="N277" s="852"/>
      <c r="O277" s="517"/>
      <c r="P277" s="517"/>
      <c r="Q277" s="517"/>
      <c r="R277" s="517"/>
    </row>
    <row r="278" spans="2:18" s="527" customFormat="1" ht="15.75">
      <c r="B278" s="837"/>
      <c r="C278" s="840"/>
      <c r="D278" s="858"/>
      <c r="E278" s="855"/>
      <c r="F278" s="549">
        <v>4</v>
      </c>
      <c r="G278" s="550"/>
      <c r="H278" s="598" t="str">
        <f t="shared" si="5"/>
        <v>Belum Diisi</v>
      </c>
      <c r="I278" s="592" t="s">
        <v>26</v>
      </c>
      <c r="J278" s="593" t="str">
        <f>IF($D$275="Y/T","Isi Sasaran",IF($E$275=0,0,IF(I278="Y",1,IF(I278="T",0,"Isi Dulu"))))</f>
        <v>Isi Sasaran</v>
      </c>
      <c r="K278" s="592" t="s">
        <v>26</v>
      </c>
      <c r="L278" s="593" t="str">
        <f>IF($D$275="Y/T","Isi Sasaran",IF($E$275=0,0,IF(K278="Y",1,IF(K278="T",0,"Isi Dulu"))))</f>
        <v>Isi Sasaran</v>
      </c>
      <c r="M278" s="849"/>
      <c r="N278" s="852"/>
      <c r="O278" s="517"/>
      <c r="P278" s="517"/>
      <c r="Q278" s="517"/>
      <c r="R278" s="517"/>
    </row>
    <row r="279" spans="2:18" s="527" customFormat="1" ht="15.75">
      <c r="B279" s="838"/>
      <c r="C279" s="841"/>
      <c r="D279" s="859"/>
      <c r="E279" s="856"/>
      <c r="F279" s="569">
        <v>5</v>
      </c>
      <c r="G279" s="570"/>
      <c r="H279" s="599" t="str">
        <f t="shared" si="5"/>
        <v>Belum Diisi</v>
      </c>
      <c r="I279" s="595" t="s">
        <v>26</v>
      </c>
      <c r="J279" s="596" t="str">
        <f>IF($D$275="Y/T","Isi Sasaran",IF($E$275=0,0,IF(I279="Y",1,IF(I279="T",0,"Isi Dulu"))))</f>
        <v>Isi Sasaran</v>
      </c>
      <c r="K279" s="595" t="s">
        <v>26</v>
      </c>
      <c r="L279" s="596" t="str">
        <f>IF($D$275="Y/T","Isi Sasaran",IF($E$275=0,0,IF(K279="Y",1,IF(K279="T",0,"Isi Dulu"))))</f>
        <v>Isi Sasaran</v>
      </c>
      <c r="M279" s="850"/>
      <c r="N279" s="853"/>
      <c r="O279" s="517"/>
      <c r="P279" s="517"/>
      <c r="Q279" s="517"/>
      <c r="R279" s="517"/>
    </row>
    <row r="280" spans="2:18" s="527" customFormat="1" ht="15.75">
      <c r="B280" s="836">
        <v>15</v>
      </c>
      <c r="C280" s="839"/>
      <c r="D280" s="857" t="s">
        <v>26</v>
      </c>
      <c r="E280" s="854" t="str">
        <f>IF(D280="Y",1,IF(D280="T",0,IF(D280="Y/T","Belum diisi","Error")))</f>
        <v>Belum diisi</v>
      </c>
      <c r="F280" s="528">
        <v>1</v>
      </c>
      <c r="G280" s="529"/>
      <c r="H280" s="600" t="str">
        <f t="shared" si="5"/>
        <v>Belum Diisi</v>
      </c>
      <c r="I280" s="590" t="s">
        <v>26</v>
      </c>
      <c r="J280" s="591" t="str">
        <f>IF($D$280="Y/T","Isi Sasaran",IF($E$280=0,0,IF(I280="Y",1,IF(I280="T",0,"Isi Dulu"))))</f>
        <v>Isi Sasaran</v>
      </c>
      <c r="K280" s="590" t="s">
        <v>26</v>
      </c>
      <c r="L280" s="591" t="str">
        <f>IF($D$280="Y/T","Isi Sasaran",IF($E$280=0,0,IF(K280="Y",1,IF(K280="T",0,"Isi Dulu"))))</f>
        <v>Isi Sasaran</v>
      </c>
      <c r="M280" s="848" t="s">
        <v>26</v>
      </c>
      <c r="N280" s="851" t="str">
        <f>IF(M280="Y",1,IF(M280="T",0,IF(M280="Y/T","Belum diisi","Error")))</f>
        <v>Belum diisi</v>
      </c>
      <c r="O280" s="517"/>
      <c r="P280" s="517"/>
      <c r="Q280" s="517"/>
      <c r="R280" s="517"/>
    </row>
    <row r="281" spans="2:18" s="527" customFormat="1" ht="15.75">
      <c r="B281" s="837"/>
      <c r="C281" s="840"/>
      <c r="D281" s="858"/>
      <c r="E281" s="855"/>
      <c r="F281" s="549">
        <v>2</v>
      </c>
      <c r="G281" s="550"/>
      <c r="H281" s="598" t="str">
        <f t="shared" si="5"/>
        <v>Belum Diisi</v>
      </c>
      <c r="I281" s="592" t="s">
        <v>26</v>
      </c>
      <c r="J281" s="593" t="str">
        <f>IF($D$280="Y/T","Isi Sasaran",IF($E$280=0,0,IF(I281="Y",1,IF(I281="T",0,"Isi Dulu"))))</f>
        <v>Isi Sasaran</v>
      </c>
      <c r="K281" s="592" t="s">
        <v>26</v>
      </c>
      <c r="L281" s="593" t="str">
        <f>IF($D$280="Y/T","Isi Sasaran",IF($E$280=0,0,IF(K281="Y",1,IF(K281="T",0,"Isi Dulu"))))</f>
        <v>Isi Sasaran</v>
      </c>
      <c r="M281" s="849"/>
      <c r="N281" s="852"/>
      <c r="O281" s="517"/>
      <c r="P281" s="517"/>
      <c r="Q281" s="517"/>
      <c r="R281" s="517"/>
    </row>
    <row r="282" spans="2:18" s="527" customFormat="1" ht="15.75">
      <c r="B282" s="837"/>
      <c r="C282" s="840"/>
      <c r="D282" s="858"/>
      <c r="E282" s="855"/>
      <c r="F282" s="549">
        <v>3</v>
      </c>
      <c r="G282" s="550"/>
      <c r="H282" s="598" t="str">
        <f t="shared" si="5"/>
        <v>Belum Diisi</v>
      </c>
      <c r="I282" s="592" t="s">
        <v>26</v>
      </c>
      <c r="J282" s="593" t="str">
        <f>IF($D$280="Y/T","Isi Sasaran",IF($E$280=0,0,IF(I282="Y",1,IF(I282="T",0,"Isi Dulu"))))</f>
        <v>Isi Sasaran</v>
      </c>
      <c r="K282" s="592" t="s">
        <v>26</v>
      </c>
      <c r="L282" s="593" t="str">
        <f>IF($D$280="Y/T","Isi Sasaran",IF($E$280=0,0,IF(K282="Y",1,IF(K282="T",0,"Isi Dulu"))))</f>
        <v>Isi Sasaran</v>
      </c>
      <c r="M282" s="849"/>
      <c r="N282" s="852"/>
      <c r="O282" s="517"/>
      <c r="P282" s="517"/>
      <c r="Q282" s="517"/>
      <c r="R282" s="517"/>
    </row>
    <row r="283" spans="2:18" s="527" customFormat="1" ht="15.75">
      <c r="B283" s="837"/>
      <c r="C283" s="840"/>
      <c r="D283" s="858"/>
      <c r="E283" s="855"/>
      <c r="F283" s="549">
        <v>4</v>
      </c>
      <c r="G283" s="550"/>
      <c r="H283" s="598" t="str">
        <f t="shared" si="5"/>
        <v>Belum Diisi</v>
      </c>
      <c r="I283" s="592" t="s">
        <v>26</v>
      </c>
      <c r="J283" s="593" t="str">
        <f>IF($D$280="Y/T","Isi Sasaran",IF($E$280=0,0,IF(I283="Y",1,IF(I283="T",0,"Isi Dulu"))))</f>
        <v>Isi Sasaran</v>
      </c>
      <c r="K283" s="592" t="s">
        <v>26</v>
      </c>
      <c r="L283" s="593" t="str">
        <f>IF($D$280="Y/T","Isi Sasaran",IF($E$280=0,0,IF(K283="Y",1,IF(K283="T",0,"Isi Dulu"))))</f>
        <v>Isi Sasaran</v>
      </c>
      <c r="M283" s="849"/>
      <c r="N283" s="852"/>
      <c r="O283" s="517"/>
      <c r="P283" s="517"/>
      <c r="Q283" s="517"/>
      <c r="R283" s="517"/>
    </row>
    <row r="284" spans="2:18" s="527" customFormat="1" ht="15.75">
      <c r="B284" s="838"/>
      <c r="C284" s="841"/>
      <c r="D284" s="859"/>
      <c r="E284" s="856"/>
      <c r="F284" s="569">
        <v>5</v>
      </c>
      <c r="G284" s="570"/>
      <c r="H284" s="599" t="str">
        <f t="shared" si="5"/>
        <v>Belum Diisi</v>
      </c>
      <c r="I284" s="595" t="s">
        <v>26</v>
      </c>
      <c r="J284" s="596" t="str">
        <f>IF($D$280="Y/T","Isi Sasaran",IF($E$280=0,0,IF(I284="Y",1,IF(I284="T",0,"Isi Dulu"))))</f>
        <v>Isi Sasaran</v>
      </c>
      <c r="K284" s="595" t="s">
        <v>26</v>
      </c>
      <c r="L284" s="596" t="str">
        <f>IF($D$280="Y/T","Isi Sasaran",IF($E$280=0,0,IF(K284="Y",1,IF(K284="T",0,"Isi Dulu"))))</f>
        <v>Isi Sasaran</v>
      </c>
      <c r="M284" s="850"/>
      <c r="N284" s="853"/>
      <c r="O284" s="517"/>
      <c r="P284" s="517"/>
      <c r="Q284" s="517"/>
      <c r="R284" s="517"/>
    </row>
    <row r="285" spans="2:18" s="527" customFormat="1" ht="15.75">
      <c r="B285" s="836">
        <v>16</v>
      </c>
      <c r="C285" s="839"/>
      <c r="D285" s="857" t="s">
        <v>26</v>
      </c>
      <c r="E285" s="854" t="str">
        <f>IF(D285="Y",1,IF(D285="T",0,IF(D285="Y/T","Belum diisi","Error")))</f>
        <v>Belum diisi</v>
      </c>
      <c r="F285" s="528">
        <v>1</v>
      </c>
      <c r="G285" s="529"/>
      <c r="H285" s="600" t="str">
        <f t="shared" si="5"/>
        <v>Belum Diisi</v>
      </c>
      <c r="I285" s="590" t="s">
        <v>26</v>
      </c>
      <c r="J285" s="591" t="str">
        <f>IF($D$285="Y/T","Isi Sasaran",IF($E$285=0,0,IF(I285="Y",1,IF(I285="T",0,"Isi Dulu"))))</f>
        <v>Isi Sasaran</v>
      </c>
      <c r="K285" s="590" t="s">
        <v>26</v>
      </c>
      <c r="L285" s="591" t="str">
        <f>IF($D$285="Y/T","Isi Sasaran",IF($E$285=0,0,IF(K285="Y",1,IF(K285="T",0,"Isi Dulu"))))</f>
        <v>Isi Sasaran</v>
      </c>
      <c r="M285" s="848" t="s">
        <v>26</v>
      </c>
      <c r="N285" s="851" t="str">
        <f>IF(M285="Y",1,IF(M285="T",0,IF(M285="Y/T","Belum diisi","Error")))</f>
        <v>Belum diisi</v>
      </c>
      <c r="O285" s="517"/>
      <c r="P285" s="517"/>
      <c r="Q285" s="517"/>
      <c r="R285" s="517"/>
    </row>
    <row r="286" spans="2:18" s="527" customFormat="1" ht="15.75">
      <c r="B286" s="837"/>
      <c r="C286" s="840"/>
      <c r="D286" s="858"/>
      <c r="E286" s="855"/>
      <c r="F286" s="549">
        <v>2</v>
      </c>
      <c r="G286" s="550"/>
      <c r="H286" s="598" t="str">
        <f t="shared" si="5"/>
        <v>Belum Diisi</v>
      </c>
      <c r="I286" s="592" t="s">
        <v>26</v>
      </c>
      <c r="J286" s="593" t="str">
        <f>IF($D$285="Y/T","Isi Sasaran",IF($E$285=0,0,IF(I286="Y",1,IF(I286="T",0,"Isi Dulu"))))</f>
        <v>Isi Sasaran</v>
      </c>
      <c r="K286" s="592" t="s">
        <v>26</v>
      </c>
      <c r="L286" s="593" t="str">
        <f>IF($D$285="Y/T","Isi Sasaran",IF($E$285=0,0,IF(K286="Y",1,IF(K286="T",0,"Isi Dulu"))))</f>
        <v>Isi Sasaran</v>
      </c>
      <c r="M286" s="849"/>
      <c r="N286" s="852"/>
      <c r="O286" s="517"/>
      <c r="P286" s="517"/>
      <c r="Q286" s="517"/>
      <c r="R286" s="517"/>
    </row>
    <row r="287" spans="2:18" s="527" customFormat="1" ht="15.75">
      <c r="B287" s="837"/>
      <c r="C287" s="840"/>
      <c r="D287" s="858"/>
      <c r="E287" s="855"/>
      <c r="F287" s="549">
        <v>3</v>
      </c>
      <c r="G287" s="550"/>
      <c r="H287" s="598" t="str">
        <f t="shared" si="5"/>
        <v>Belum Diisi</v>
      </c>
      <c r="I287" s="592" t="s">
        <v>26</v>
      </c>
      <c r="J287" s="593" t="str">
        <f>IF($D$285="Y/T","Isi Sasaran",IF($E$285=0,0,IF(I287="Y",1,IF(I287="T",0,"Isi Dulu"))))</f>
        <v>Isi Sasaran</v>
      </c>
      <c r="K287" s="592" t="s">
        <v>26</v>
      </c>
      <c r="L287" s="593" t="str">
        <f>IF($D$285="Y/T","Isi Sasaran",IF($E$285=0,0,IF(K287="Y",1,IF(K287="T",0,"Isi Dulu"))))</f>
        <v>Isi Sasaran</v>
      </c>
      <c r="M287" s="849"/>
      <c r="N287" s="852"/>
      <c r="O287" s="517"/>
      <c r="P287" s="517"/>
      <c r="Q287" s="517"/>
      <c r="R287" s="517"/>
    </row>
    <row r="288" spans="2:18" s="527" customFormat="1" ht="15.75">
      <c r="B288" s="837"/>
      <c r="C288" s="840"/>
      <c r="D288" s="858"/>
      <c r="E288" s="855"/>
      <c r="F288" s="549">
        <v>4</v>
      </c>
      <c r="G288" s="550"/>
      <c r="H288" s="598" t="str">
        <f t="shared" si="5"/>
        <v>Belum Diisi</v>
      </c>
      <c r="I288" s="592" t="s">
        <v>26</v>
      </c>
      <c r="J288" s="593" t="str">
        <f>IF($D$285="Y/T","Isi Sasaran",IF($E$285=0,0,IF(I288="Y",1,IF(I288="T",0,"Isi Dulu"))))</f>
        <v>Isi Sasaran</v>
      </c>
      <c r="K288" s="592" t="s">
        <v>26</v>
      </c>
      <c r="L288" s="593" t="str">
        <f>IF($D$285="Y/T","Isi Sasaran",IF($E$285=0,0,IF(K288="Y",1,IF(K288="T",0,"Isi Dulu"))))</f>
        <v>Isi Sasaran</v>
      </c>
      <c r="M288" s="849"/>
      <c r="N288" s="852"/>
      <c r="O288" s="517"/>
      <c r="P288" s="517"/>
      <c r="Q288" s="517"/>
      <c r="R288" s="517"/>
    </row>
    <row r="289" spans="2:18" s="527" customFormat="1" ht="15.75">
      <c r="B289" s="838"/>
      <c r="C289" s="841"/>
      <c r="D289" s="859"/>
      <c r="E289" s="856"/>
      <c r="F289" s="569">
        <v>5</v>
      </c>
      <c r="G289" s="570"/>
      <c r="H289" s="599" t="str">
        <f t="shared" si="5"/>
        <v>Belum Diisi</v>
      </c>
      <c r="I289" s="595" t="s">
        <v>26</v>
      </c>
      <c r="J289" s="596" t="str">
        <f>IF($D$285="Y/T","Isi Sasaran",IF($E$285=0,0,IF(I289="Y",1,IF(I289="T",0,"Isi Dulu"))))</f>
        <v>Isi Sasaran</v>
      </c>
      <c r="K289" s="595" t="s">
        <v>26</v>
      </c>
      <c r="L289" s="596" t="str">
        <f>IF($D$285="Y/T","Isi Sasaran",IF($E$285=0,0,IF(K289="Y",1,IF(K289="T",0,"Isi Dulu"))))</f>
        <v>Isi Sasaran</v>
      </c>
      <c r="M289" s="850"/>
      <c r="N289" s="853"/>
      <c r="O289" s="517"/>
      <c r="P289" s="517"/>
      <c r="Q289" s="517"/>
      <c r="R289" s="517"/>
    </row>
    <row r="290" spans="2:18" s="527" customFormat="1" ht="15.75">
      <c r="B290" s="836">
        <v>17</v>
      </c>
      <c r="C290" s="839"/>
      <c r="D290" s="857" t="s">
        <v>26</v>
      </c>
      <c r="E290" s="854" t="str">
        <f>IF(D290="Y",1,IF(D290="T",0,IF(D290="Y/T","Belum diisi","Error")))</f>
        <v>Belum diisi</v>
      </c>
      <c r="F290" s="528">
        <v>1</v>
      </c>
      <c r="G290" s="529"/>
      <c r="H290" s="600" t="str">
        <f t="shared" si="5"/>
        <v>Belum Diisi</v>
      </c>
      <c r="I290" s="590" t="s">
        <v>26</v>
      </c>
      <c r="J290" s="591" t="str">
        <f>IF($D$290="Y/T","Isi Sasaran",IF($E$290=0,0,IF(I290="Y",1,IF(I290="T",0,"Isi Dulu"))))</f>
        <v>Isi Sasaran</v>
      </c>
      <c r="K290" s="590" t="s">
        <v>26</v>
      </c>
      <c r="L290" s="591" t="str">
        <f>IF($D$290="Y/T","Isi Sasaran",IF($E$290=0,0,IF(K290="Y",1,IF(K290="T",0,"Isi Dulu"))))</f>
        <v>Isi Sasaran</v>
      </c>
      <c r="M290" s="848" t="s">
        <v>26</v>
      </c>
      <c r="N290" s="851" t="str">
        <f>IF(M290="Y",1,IF(M290="T",0,IF(M290="Y/T","Belum diisi","Error")))</f>
        <v>Belum diisi</v>
      </c>
      <c r="O290" s="517"/>
      <c r="P290" s="517"/>
      <c r="Q290" s="517"/>
      <c r="R290" s="517"/>
    </row>
    <row r="291" spans="2:18" s="527" customFormat="1" ht="15.75">
      <c r="B291" s="837"/>
      <c r="C291" s="840"/>
      <c r="D291" s="858"/>
      <c r="E291" s="855"/>
      <c r="F291" s="549">
        <v>2</v>
      </c>
      <c r="G291" s="550"/>
      <c r="H291" s="598" t="str">
        <f t="shared" si="5"/>
        <v>Belum Diisi</v>
      </c>
      <c r="I291" s="592" t="s">
        <v>26</v>
      </c>
      <c r="J291" s="593" t="str">
        <f>IF($D$290="Y/T","Isi Sasaran",IF($E$290=0,0,IF(I291="Y",1,IF(I291="T",0,"Isi Dulu"))))</f>
        <v>Isi Sasaran</v>
      </c>
      <c r="K291" s="592" t="s">
        <v>26</v>
      </c>
      <c r="L291" s="593" t="str">
        <f>IF($D$290="Y/T","Isi Sasaran",IF($E$290=0,0,IF(K291="Y",1,IF(K291="T",0,"Isi Dulu"))))</f>
        <v>Isi Sasaran</v>
      </c>
      <c r="M291" s="849"/>
      <c r="N291" s="852"/>
      <c r="O291" s="517"/>
      <c r="P291" s="517"/>
      <c r="Q291" s="517"/>
      <c r="R291" s="517"/>
    </row>
    <row r="292" spans="2:18" s="527" customFormat="1" ht="15.75">
      <c r="B292" s="837"/>
      <c r="C292" s="840"/>
      <c r="D292" s="858"/>
      <c r="E292" s="855"/>
      <c r="F292" s="549">
        <v>3</v>
      </c>
      <c r="G292" s="550"/>
      <c r="H292" s="598" t="str">
        <f t="shared" si="5"/>
        <v>Belum Diisi</v>
      </c>
      <c r="I292" s="592" t="s">
        <v>26</v>
      </c>
      <c r="J292" s="593" t="str">
        <f>IF($D$290="Y/T","Isi Sasaran",IF($E$290=0,0,IF(I292="Y",1,IF(I292="T",0,"Isi Dulu"))))</f>
        <v>Isi Sasaran</v>
      </c>
      <c r="K292" s="592" t="s">
        <v>26</v>
      </c>
      <c r="L292" s="593" t="str">
        <f>IF($D$290="Y/T","Isi Sasaran",IF($E$290=0,0,IF(K292="Y",1,IF(K292="T",0,"Isi Dulu"))))</f>
        <v>Isi Sasaran</v>
      </c>
      <c r="M292" s="849"/>
      <c r="N292" s="852"/>
      <c r="O292" s="517"/>
      <c r="P292" s="517"/>
      <c r="Q292" s="517"/>
      <c r="R292" s="517"/>
    </row>
    <row r="293" spans="2:18" s="527" customFormat="1" ht="15.75">
      <c r="B293" s="837"/>
      <c r="C293" s="840"/>
      <c r="D293" s="858"/>
      <c r="E293" s="855"/>
      <c r="F293" s="549">
        <v>4</v>
      </c>
      <c r="G293" s="550"/>
      <c r="H293" s="598" t="str">
        <f t="shared" si="5"/>
        <v>Belum Diisi</v>
      </c>
      <c r="I293" s="592" t="s">
        <v>26</v>
      </c>
      <c r="J293" s="593" t="str">
        <f>IF($D$290="Y/T","Isi Sasaran",IF($E$290=0,0,IF(I293="Y",1,IF(I293="T",0,"Isi Dulu"))))</f>
        <v>Isi Sasaran</v>
      </c>
      <c r="K293" s="592" t="s">
        <v>26</v>
      </c>
      <c r="L293" s="593" t="str">
        <f>IF($D$290="Y/T","Isi Sasaran",IF($E$290=0,0,IF(K293="Y",1,IF(K293="T",0,"Isi Dulu"))))</f>
        <v>Isi Sasaran</v>
      </c>
      <c r="M293" s="849"/>
      <c r="N293" s="852"/>
      <c r="O293" s="517"/>
      <c r="P293" s="517"/>
      <c r="Q293" s="517"/>
      <c r="R293" s="517"/>
    </row>
    <row r="294" spans="2:18" s="527" customFormat="1" ht="15.75">
      <c r="B294" s="838"/>
      <c r="C294" s="841"/>
      <c r="D294" s="859"/>
      <c r="E294" s="856"/>
      <c r="F294" s="569">
        <v>5</v>
      </c>
      <c r="G294" s="570"/>
      <c r="H294" s="599" t="str">
        <f t="shared" si="5"/>
        <v>Belum Diisi</v>
      </c>
      <c r="I294" s="595" t="s">
        <v>26</v>
      </c>
      <c r="J294" s="596" t="str">
        <f>IF($D$290="Y/T","Isi Sasaran",IF($E$290=0,0,IF(I294="Y",1,IF(I294="T",0,"Isi Dulu"))))</f>
        <v>Isi Sasaran</v>
      </c>
      <c r="K294" s="595" t="s">
        <v>26</v>
      </c>
      <c r="L294" s="596" t="str">
        <f>IF($D$290="Y/T","Isi Sasaran",IF($E$290=0,0,IF(K294="Y",1,IF(K294="T",0,"Isi Dulu"))))</f>
        <v>Isi Sasaran</v>
      </c>
      <c r="M294" s="850"/>
      <c r="N294" s="853"/>
      <c r="O294" s="517"/>
      <c r="P294" s="517"/>
      <c r="Q294" s="517"/>
      <c r="R294" s="517"/>
    </row>
    <row r="295" spans="2:18" s="527" customFormat="1" ht="15.75">
      <c r="B295" s="836">
        <v>18</v>
      </c>
      <c r="C295" s="839"/>
      <c r="D295" s="857" t="s">
        <v>26</v>
      </c>
      <c r="E295" s="854" t="str">
        <f>IF(D295="Y",1,IF(D295="T",0,IF(D295="Y/T","Belum diisi","Error")))</f>
        <v>Belum diisi</v>
      </c>
      <c r="F295" s="528">
        <v>1</v>
      </c>
      <c r="G295" s="529"/>
      <c r="H295" s="600" t="str">
        <f t="shared" si="5"/>
        <v>Belum Diisi</v>
      </c>
      <c r="I295" s="590" t="s">
        <v>26</v>
      </c>
      <c r="J295" s="591" t="str">
        <f>IF($D$295="Y/T","Isi Sasaran",IF($E$295=0,0,IF(I295="Y",1,IF(I295="T",0,"Isi Dulu"))))</f>
        <v>Isi Sasaran</v>
      </c>
      <c r="K295" s="590" t="s">
        <v>26</v>
      </c>
      <c r="L295" s="591" t="str">
        <f>IF($D$295="Y/T","Isi Sasaran",IF($E$295=0,0,IF(K295="Y",1,IF(K295="T",0,"Isi Dulu"))))</f>
        <v>Isi Sasaran</v>
      </c>
      <c r="M295" s="848" t="s">
        <v>26</v>
      </c>
      <c r="N295" s="851" t="str">
        <f>IF(M295="Y",1,IF(M295="T",0,IF(M295="Y/T","Belum diisi","Error")))</f>
        <v>Belum diisi</v>
      </c>
      <c r="O295" s="517"/>
      <c r="P295" s="517"/>
      <c r="Q295" s="517"/>
      <c r="R295" s="517"/>
    </row>
    <row r="296" spans="2:18" s="527" customFormat="1" ht="15.75">
      <c r="B296" s="837"/>
      <c r="C296" s="840"/>
      <c r="D296" s="858"/>
      <c r="E296" s="855"/>
      <c r="F296" s="549">
        <v>2</v>
      </c>
      <c r="G296" s="550"/>
      <c r="H296" s="598" t="str">
        <f t="shared" si="5"/>
        <v>Belum Diisi</v>
      </c>
      <c r="I296" s="592" t="s">
        <v>26</v>
      </c>
      <c r="J296" s="593" t="str">
        <f>IF($D$295="Y/T","Isi Sasaran",IF($E$295=0,0,IF(I296="Y",1,IF(I296="T",0,"Isi Dulu"))))</f>
        <v>Isi Sasaran</v>
      </c>
      <c r="K296" s="592" t="s">
        <v>26</v>
      </c>
      <c r="L296" s="593" t="str">
        <f>IF($D$295="Y/T","Isi Sasaran",IF($E$295=0,0,IF(K296="Y",1,IF(K296="T",0,"Isi Dulu"))))</f>
        <v>Isi Sasaran</v>
      </c>
      <c r="M296" s="849"/>
      <c r="N296" s="852"/>
      <c r="O296" s="517"/>
      <c r="P296" s="517"/>
      <c r="Q296" s="517"/>
      <c r="R296" s="517"/>
    </row>
    <row r="297" spans="2:18" s="527" customFormat="1" ht="15.75">
      <c r="B297" s="837"/>
      <c r="C297" s="840"/>
      <c r="D297" s="858"/>
      <c r="E297" s="855"/>
      <c r="F297" s="549">
        <v>3</v>
      </c>
      <c r="G297" s="550"/>
      <c r="H297" s="598" t="str">
        <f t="shared" si="5"/>
        <v>Belum Diisi</v>
      </c>
      <c r="I297" s="592" t="s">
        <v>26</v>
      </c>
      <c r="J297" s="593" t="str">
        <f>IF($D$295="Y/T","Isi Sasaran",IF($E$295=0,0,IF(I297="Y",1,IF(I297="T",0,"Isi Dulu"))))</f>
        <v>Isi Sasaran</v>
      </c>
      <c r="K297" s="592" t="s">
        <v>26</v>
      </c>
      <c r="L297" s="593" t="str">
        <f>IF($D$295="Y/T","Isi Sasaran",IF($E$295=0,0,IF(K297="Y",1,IF(K297="T",0,"Isi Dulu"))))</f>
        <v>Isi Sasaran</v>
      </c>
      <c r="M297" s="849"/>
      <c r="N297" s="852"/>
      <c r="O297" s="517"/>
      <c r="P297" s="517"/>
      <c r="Q297" s="517"/>
      <c r="R297" s="517"/>
    </row>
    <row r="298" spans="2:18" s="527" customFormat="1" ht="15.75">
      <c r="B298" s="837"/>
      <c r="C298" s="840"/>
      <c r="D298" s="858"/>
      <c r="E298" s="855"/>
      <c r="F298" s="549">
        <v>4</v>
      </c>
      <c r="G298" s="550"/>
      <c r="H298" s="598" t="str">
        <f t="shared" si="5"/>
        <v>Belum Diisi</v>
      </c>
      <c r="I298" s="592" t="s">
        <v>26</v>
      </c>
      <c r="J298" s="593" t="str">
        <f>IF($D$295="Y/T","Isi Sasaran",IF($E$295=0,0,IF(I298="Y",1,IF(I298="T",0,"Isi Dulu"))))</f>
        <v>Isi Sasaran</v>
      </c>
      <c r="K298" s="592" t="s">
        <v>26</v>
      </c>
      <c r="L298" s="593" t="str">
        <f>IF($D$295="Y/T","Isi Sasaran",IF($E$295=0,0,IF(K298="Y",1,IF(K298="T",0,"Isi Dulu"))))</f>
        <v>Isi Sasaran</v>
      </c>
      <c r="M298" s="849"/>
      <c r="N298" s="852"/>
      <c r="O298" s="517"/>
      <c r="P298" s="517"/>
      <c r="Q298" s="517"/>
      <c r="R298" s="517"/>
    </row>
    <row r="299" spans="2:18" s="527" customFormat="1" ht="15.75">
      <c r="B299" s="838"/>
      <c r="C299" s="841"/>
      <c r="D299" s="859"/>
      <c r="E299" s="856"/>
      <c r="F299" s="569">
        <v>5</v>
      </c>
      <c r="G299" s="570"/>
      <c r="H299" s="599" t="str">
        <f t="shared" si="5"/>
        <v>Belum Diisi</v>
      </c>
      <c r="I299" s="595" t="s">
        <v>26</v>
      </c>
      <c r="J299" s="596" t="str">
        <f>IF($D$295="Y/T","Isi Sasaran",IF($E$295=0,0,IF(I299="Y",1,IF(I299="T",0,"Isi Dulu"))))</f>
        <v>Isi Sasaran</v>
      </c>
      <c r="K299" s="595" t="s">
        <v>26</v>
      </c>
      <c r="L299" s="596" t="str">
        <f>IF($D$295="Y/T","Isi Sasaran",IF($E$295=0,0,IF(K299="Y",1,IF(K299="T",0,"Isi Dulu"))))</f>
        <v>Isi Sasaran</v>
      </c>
      <c r="M299" s="850"/>
      <c r="N299" s="853"/>
      <c r="O299" s="517"/>
      <c r="P299" s="517"/>
      <c r="Q299" s="517"/>
      <c r="R299" s="517"/>
    </row>
    <row r="300" spans="2:18" s="527" customFormat="1" ht="15.75">
      <c r="B300" s="836">
        <v>19</v>
      </c>
      <c r="C300" s="839"/>
      <c r="D300" s="857" t="s">
        <v>26</v>
      </c>
      <c r="E300" s="854" t="str">
        <f>IF(D300="Y",1,IF(D300="T",0,IF(D300="Y/T","Belum diisi","Error")))</f>
        <v>Belum diisi</v>
      </c>
      <c r="F300" s="528">
        <v>1</v>
      </c>
      <c r="G300" s="529"/>
      <c r="H300" s="600" t="str">
        <f t="shared" si="5"/>
        <v>Belum Diisi</v>
      </c>
      <c r="I300" s="590" t="s">
        <v>26</v>
      </c>
      <c r="J300" s="591" t="str">
        <f>IF($D$300="Y/T","Isi Sasaran",IF($E$300=0,0,IF(I300="Y",1,IF(I300="T",0,"Isi Dulu"))))</f>
        <v>Isi Sasaran</v>
      </c>
      <c r="K300" s="590" t="s">
        <v>26</v>
      </c>
      <c r="L300" s="591" t="str">
        <f>IF($D$300="Y/T","Isi Sasaran",IF($E$300=0,0,IF(K300="Y",1,IF(K300="T",0,"Isi Dulu"))))</f>
        <v>Isi Sasaran</v>
      </c>
      <c r="M300" s="848" t="s">
        <v>26</v>
      </c>
      <c r="N300" s="851" t="str">
        <f>IF(M300="Y",1,IF(M300="T",0,IF(M300="Y/T","Belum diisi","Error")))</f>
        <v>Belum diisi</v>
      </c>
      <c r="O300" s="517"/>
      <c r="P300" s="517"/>
      <c r="Q300" s="517"/>
      <c r="R300" s="517"/>
    </row>
    <row r="301" spans="2:18" s="527" customFormat="1" ht="15.75">
      <c r="B301" s="837"/>
      <c r="C301" s="840"/>
      <c r="D301" s="858"/>
      <c r="E301" s="855"/>
      <c r="F301" s="549">
        <v>2</v>
      </c>
      <c r="G301" s="550"/>
      <c r="H301" s="598" t="str">
        <f t="shared" si="5"/>
        <v>Belum Diisi</v>
      </c>
      <c r="I301" s="592" t="s">
        <v>26</v>
      </c>
      <c r="J301" s="593" t="str">
        <f>IF($D$300="Y/T","Isi Sasaran",IF($E$300=0,0,IF(I301="Y",1,IF(I301="T",0,"Isi Dulu"))))</f>
        <v>Isi Sasaran</v>
      </c>
      <c r="K301" s="592" t="s">
        <v>26</v>
      </c>
      <c r="L301" s="593" t="str">
        <f>IF($D$300="Y/T","Isi Sasaran",IF($E$300=0,0,IF(K301="Y",1,IF(K301="T",0,"Isi Dulu"))))</f>
        <v>Isi Sasaran</v>
      </c>
      <c r="M301" s="849"/>
      <c r="N301" s="852"/>
      <c r="O301" s="517"/>
      <c r="P301" s="517"/>
      <c r="Q301" s="517"/>
      <c r="R301" s="517"/>
    </row>
    <row r="302" spans="2:18" s="527" customFormat="1" ht="15.75">
      <c r="B302" s="837"/>
      <c r="C302" s="840"/>
      <c r="D302" s="858"/>
      <c r="E302" s="855"/>
      <c r="F302" s="549">
        <v>3</v>
      </c>
      <c r="G302" s="550"/>
      <c r="H302" s="598" t="str">
        <f t="shared" si="5"/>
        <v>Belum Diisi</v>
      </c>
      <c r="I302" s="592" t="s">
        <v>26</v>
      </c>
      <c r="J302" s="593" t="str">
        <f>IF($D$300="Y/T","Isi Sasaran",IF($E$300=0,0,IF(I302="Y",1,IF(I302="T",0,"Isi Dulu"))))</f>
        <v>Isi Sasaran</v>
      </c>
      <c r="K302" s="592" t="s">
        <v>26</v>
      </c>
      <c r="L302" s="593" t="str">
        <f>IF($D$300="Y/T","Isi Sasaran",IF($E$300=0,0,IF(K302="Y",1,IF(K302="T",0,"Isi Dulu"))))</f>
        <v>Isi Sasaran</v>
      </c>
      <c r="M302" s="849"/>
      <c r="N302" s="852"/>
      <c r="O302" s="517"/>
      <c r="P302" s="517"/>
      <c r="Q302" s="517"/>
      <c r="R302" s="517"/>
    </row>
    <row r="303" spans="2:18" s="527" customFormat="1" ht="15.75">
      <c r="B303" s="837"/>
      <c r="C303" s="840"/>
      <c r="D303" s="858"/>
      <c r="E303" s="855"/>
      <c r="F303" s="549">
        <v>4</v>
      </c>
      <c r="G303" s="550"/>
      <c r="H303" s="598" t="str">
        <f t="shared" si="5"/>
        <v>Belum Diisi</v>
      </c>
      <c r="I303" s="592" t="s">
        <v>26</v>
      </c>
      <c r="J303" s="593" t="str">
        <f>IF($D$300="Y/T","Isi Sasaran",IF($E$300=0,0,IF(I303="Y",1,IF(I303="T",0,"Isi Dulu"))))</f>
        <v>Isi Sasaran</v>
      </c>
      <c r="K303" s="592" t="s">
        <v>26</v>
      </c>
      <c r="L303" s="593" t="str">
        <f>IF($D$300="Y/T","Isi Sasaran",IF($E$300=0,0,IF(K303="Y",1,IF(K303="T",0,"Isi Dulu"))))</f>
        <v>Isi Sasaran</v>
      </c>
      <c r="M303" s="849"/>
      <c r="N303" s="852"/>
      <c r="O303" s="517"/>
      <c r="P303" s="517"/>
      <c r="Q303" s="517"/>
      <c r="R303" s="517"/>
    </row>
    <row r="304" spans="2:18" s="527" customFormat="1" ht="15.75">
      <c r="B304" s="838"/>
      <c r="C304" s="841"/>
      <c r="D304" s="859"/>
      <c r="E304" s="856"/>
      <c r="F304" s="569">
        <v>5</v>
      </c>
      <c r="G304" s="570"/>
      <c r="H304" s="599" t="str">
        <f t="shared" si="5"/>
        <v>Belum Diisi</v>
      </c>
      <c r="I304" s="595" t="s">
        <v>26</v>
      </c>
      <c r="J304" s="596" t="str">
        <f>IF($D$300="Y/T","Isi Sasaran",IF($E$300=0,0,IF(I304="Y",1,IF(I304="T",0,"Isi Dulu"))))</f>
        <v>Isi Sasaran</v>
      </c>
      <c r="K304" s="595" t="s">
        <v>26</v>
      </c>
      <c r="L304" s="596" t="str">
        <f>IF($D$300="Y/T","Isi Sasaran",IF($E$300=0,0,IF(K304="Y",1,IF(K304="T",0,"Isi Dulu"))))</f>
        <v>Isi Sasaran</v>
      </c>
      <c r="M304" s="850"/>
      <c r="N304" s="853"/>
      <c r="O304" s="517"/>
      <c r="P304" s="517"/>
      <c r="Q304" s="517"/>
      <c r="R304" s="517"/>
    </row>
    <row r="305" spans="2:18" s="527" customFormat="1" ht="15.75">
      <c r="B305" s="836">
        <v>20</v>
      </c>
      <c r="C305" s="839"/>
      <c r="D305" s="857" t="s">
        <v>26</v>
      </c>
      <c r="E305" s="854" t="str">
        <f>IF(D305="Y",1,IF(D305="T",0,IF(D305="Y/T","Belum diisi","Error")))</f>
        <v>Belum diisi</v>
      </c>
      <c r="F305" s="528">
        <v>1</v>
      </c>
      <c r="G305" s="529"/>
      <c r="H305" s="600" t="str">
        <f t="shared" si="5"/>
        <v>Belum Diisi</v>
      </c>
      <c r="I305" s="590" t="s">
        <v>26</v>
      </c>
      <c r="J305" s="591" t="str">
        <f>IF($D$305="Y/T","Isi Sasaran",IF($E$305=0,0,IF(I305="Y",1,IF(I305="T",0,"Isi Dulu"))))</f>
        <v>Isi Sasaran</v>
      </c>
      <c r="K305" s="590" t="s">
        <v>26</v>
      </c>
      <c r="L305" s="591" t="str">
        <f>IF($D$305="Y/T","Isi Sasaran",IF($E$305=0,0,IF(K305="Y",1,IF(K305="T",0,"Isi Dulu"))))</f>
        <v>Isi Sasaran</v>
      </c>
      <c r="M305" s="848" t="s">
        <v>26</v>
      </c>
      <c r="N305" s="851" t="str">
        <f>IF(M305="Y",1,IF(M305="T",0,IF(M305="Y/T","Belum diisi","Error")))</f>
        <v>Belum diisi</v>
      </c>
      <c r="O305" s="517"/>
      <c r="P305" s="517"/>
      <c r="Q305" s="517"/>
      <c r="R305" s="517"/>
    </row>
    <row r="306" spans="2:18" s="527" customFormat="1" ht="15.75">
      <c r="B306" s="837"/>
      <c r="C306" s="840"/>
      <c r="D306" s="858"/>
      <c r="E306" s="855"/>
      <c r="F306" s="549">
        <v>2</v>
      </c>
      <c r="G306" s="550"/>
      <c r="H306" s="598" t="str">
        <f t="shared" si="5"/>
        <v>Belum Diisi</v>
      </c>
      <c r="I306" s="592" t="s">
        <v>26</v>
      </c>
      <c r="J306" s="593" t="str">
        <f>IF($D$305="Y/T","Isi Sasaran",IF($E$305=0,0,IF(I306="Y",1,IF(I306="T",0,"Isi Dulu"))))</f>
        <v>Isi Sasaran</v>
      </c>
      <c r="K306" s="592" t="s">
        <v>26</v>
      </c>
      <c r="L306" s="593" t="str">
        <f>IF($D$305="Y/T","Isi Sasaran",IF($E$305=0,0,IF(K306="Y",1,IF(K306="T",0,"Isi Dulu"))))</f>
        <v>Isi Sasaran</v>
      </c>
      <c r="M306" s="849"/>
      <c r="N306" s="852"/>
      <c r="O306" s="517"/>
      <c r="P306" s="517"/>
      <c r="Q306" s="517"/>
      <c r="R306" s="517"/>
    </row>
    <row r="307" spans="2:18" s="527" customFormat="1" ht="15.75">
      <c r="B307" s="837"/>
      <c r="C307" s="840"/>
      <c r="D307" s="858"/>
      <c r="E307" s="855"/>
      <c r="F307" s="549">
        <v>3</v>
      </c>
      <c r="G307" s="550"/>
      <c r="H307" s="598" t="str">
        <f t="shared" si="5"/>
        <v>Belum Diisi</v>
      </c>
      <c r="I307" s="592" t="s">
        <v>26</v>
      </c>
      <c r="J307" s="593" t="str">
        <f>IF($D$305="Y/T","Isi Sasaran",IF($E$305=0,0,IF(I307="Y",1,IF(I307="T",0,"Isi Dulu"))))</f>
        <v>Isi Sasaran</v>
      </c>
      <c r="K307" s="592" t="s">
        <v>26</v>
      </c>
      <c r="L307" s="593" t="str">
        <f>IF($D$305="Y/T","Isi Sasaran",IF($E$305=0,0,IF(K307="Y",1,IF(K307="T",0,"Isi Dulu"))))</f>
        <v>Isi Sasaran</v>
      </c>
      <c r="M307" s="849"/>
      <c r="N307" s="852"/>
      <c r="O307" s="517"/>
      <c r="P307" s="517"/>
      <c r="Q307" s="517"/>
      <c r="R307" s="517"/>
    </row>
    <row r="308" spans="2:18" s="527" customFormat="1" ht="15.75">
      <c r="B308" s="837"/>
      <c r="C308" s="840"/>
      <c r="D308" s="858"/>
      <c r="E308" s="855"/>
      <c r="F308" s="549">
        <v>4</v>
      </c>
      <c r="G308" s="550"/>
      <c r="H308" s="598" t="str">
        <f t="shared" si="5"/>
        <v>Belum Diisi</v>
      </c>
      <c r="I308" s="592" t="s">
        <v>26</v>
      </c>
      <c r="J308" s="593" t="str">
        <f>IF($D$305="Y/T","Isi Sasaran",IF($E$305=0,0,IF(I308="Y",1,IF(I308="T",0,"Isi Dulu"))))</f>
        <v>Isi Sasaran</v>
      </c>
      <c r="K308" s="592" t="s">
        <v>26</v>
      </c>
      <c r="L308" s="593" t="str">
        <f>IF($D$305="Y/T","Isi Sasaran",IF($E$305=0,0,IF(K308="Y",1,IF(K308="T",0,"Isi Dulu"))))</f>
        <v>Isi Sasaran</v>
      </c>
      <c r="M308" s="849"/>
      <c r="N308" s="852"/>
      <c r="O308" s="517"/>
      <c r="P308" s="517"/>
      <c r="Q308" s="517"/>
      <c r="R308" s="517"/>
    </row>
    <row r="309" spans="2:18" s="527" customFormat="1" ht="15.75">
      <c r="B309" s="838"/>
      <c r="C309" s="841"/>
      <c r="D309" s="859"/>
      <c r="E309" s="856"/>
      <c r="F309" s="569">
        <v>5</v>
      </c>
      <c r="G309" s="570"/>
      <c r="H309" s="599" t="str">
        <f t="shared" si="5"/>
        <v>Belum Diisi</v>
      </c>
      <c r="I309" s="595" t="s">
        <v>26</v>
      </c>
      <c r="J309" s="596" t="str">
        <f>IF($D$305="Y/T","Isi Sasaran",IF($E$305=0,0,IF(I309="Y",1,IF(I309="T",0,"Isi Dulu"))))</f>
        <v>Isi Sasaran</v>
      </c>
      <c r="K309" s="595" t="s">
        <v>26</v>
      </c>
      <c r="L309" s="596" t="str">
        <f>IF($D$305="Y/T","Isi Sasaran",IF($E$305=0,0,IF(K309="Y",1,IF(K309="T",0,"Isi Dulu"))))</f>
        <v>Isi Sasaran</v>
      </c>
      <c r="M309" s="850"/>
      <c r="N309" s="853"/>
      <c r="O309" s="517"/>
      <c r="P309" s="517"/>
      <c r="Q309" s="517"/>
      <c r="R309" s="517"/>
    </row>
    <row r="310" spans="2:18" ht="15.75">
      <c r="B310" s="580"/>
      <c r="C310" s="581"/>
      <c r="D310" s="582"/>
      <c r="E310" s="602" t="e">
        <f>AVERAGE(E210:E309)</f>
        <v>#DIV/0!</v>
      </c>
      <c r="F310" s="583"/>
      <c r="G310" s="583"/>
      <c r="H310" s="602" t="e">
        <f>(IF($D210="Y/T",0,AVERAGE(H210:H214))+IF($D215="Y/T",0,AVERAGE(H215:H219))+IF($D220="Y/T",0,AVERAGE(H220:H224))+IF($D225="Y/T",0,AVERAGE(H225:H229))+IF($D230="Y/T",0,AVERAGE(H230:H234))+IF($D235="Y/T",0,AVERAGE(H235:H239))+IF($D240="Y/T",0,AVERAGE(H240:H244))+IF($D245="Y/T",0,AVERAGE(H245:H249))+IF($D250="Y/T",0,AVERAGE(H250:H254))+IF($D255="Y/T",0,AVERAGE(H255:H259))+IF($D260="Y/T",0,AVERAGE(H260:H264))+IF($D265="Y/T",0,AVERAGE(H265:H269))+IF($D270="Y/T",0,AVERAGE(H270:H274))+IF($D275="Y/T",0,AVERAGE(H275:H279))+IF($D280="Y/T",0,AVERAGE(H280:H284))+IF($D285="Y/T",0,AVERAGE(H285:H289))+IF($D290="Y/T",0,AVERAGE(H290:H294))+IF($D295="Y/T",0,AVERAGE(H295:H299))+IF($D300="Y/T",0,AVERAGE(H300:H304))+IF($D305="Y/T",0,AVERAGE(H305:H309)))/(COUNTIF($D210:$D309,"Y")+COUNTIF($D210:$D309,"T"))</f>
        <v>#DIV/0!</v>
      </c>
      <c r="I310" s="582"/>
      <c r="J310" s="602" t="e">
        <f>(IF($D210="Y/T",0,AVERAGE(J210:J214))+IF($D215="Y/T",0,AVERAGE(J215:J219))+IF($D220="Y/T",0,AVERAGE(J220:J224))+IF($D225="Y/T",0,AVERAGE(J225:J229))+IF($D230="Y/T",0,AVERAGE(J230:J234))+IF($D235="Y/T",0,AVERAGE(J235:J239))+IF($D240="Y/T",0,AVERAGE(J240:J244))+IF($D245="Y/T",0,AVERAGE(J245:J249))+IF($D250="Y/T",0,AVERAGE(J250:J254))+IF($D255="Y/T",0,AVERAGE(J255:J259))+IF($D260="Y/T",0,AVERAGE(J260:J264))+IF($D265="Y/T",0,AVERAGE(J265:J269))+IF($D270="Y/T",0,AVERAGE(J270:J274))+IF($D275="Y/T",0,AVERAGE(J275:J279))+IF($D280="Y/T",0,AVERAGE(J280:J284))+IF($D285="Y/T",0,AVERAGE(J285:J289))+IF($D290="Y/T",0,AVERAGE(J290:J294))+IF($D295="Y/T",0,AVERAGE(J295:J299))+IF($D300="Y/T",0,AVERAGE(J300:J304))+IF($D305="Y/T",0,AVERAGE(J305:J309)))/(COUNTIF($D210:$D309,"Y")+COUNTIF($D210:$D309,"T"))</f>
        <v>#DIV/0!</v>
      </c>
      <c r="K310" s="582"/>
      <c r="L310" s="602" t="e">
        <f>(IF($D210="Y/T",0,AVERAGE(L210:L214))+IF($D215="Y/T",0,AVERAGE(L215:L219))+IF($D220="Y/T",0,AVERAGE(L220:L224))+IF($D225="Y/T",0,AVERAGE(L225:L229))+IF($D230="Y/T",0,AVERAGE(L230:L234))+IF($D235="Y/T",0,AVERAGE(L235:L239))+IF($D240="Y/T",0,AVERAGE(L240:L244))+IF($D245="Y/T",0,AVERAGE(L245:L249))+IF($D250="Y/T",0,AVERAGE(L250:L254))+IF($D255="Y/T",0,AVERAGE(L255:L259))+IF($D260="Y/T",0,AVERAGE(L260:L264))+IF($D265="Y/T",0,AVERAGE(L265:L269))+IF($D270="Y/T",0,AVERAGE(L270:L274))+IF($D275="Y/T",0,AVERAGE(L275:L279))+IF($D280="Y/T",0,AVERAGE(L280:L284))+IF($D285="Y/T",0,AVERAGE(L285:L289))+IF($D290="Y/T",0,AVERAGE(L290:L294))+IF($D295="Y/T",0,AVERAGE(L295:L299))+IF($D300="Y/T",0,AVERAGE(L300:L304))+IF($D305="Y/T",0,AVERAGE(L305:L309)))/(COUNTIF($D210:$D309,"Y")+COUNTIF($D210:$D309,"T"))</f>
        <v>#DIV/0!</v>
      </c>
      <c r="M310" s="606"/>
      <c r="N310" s="602" t="e">
        <f>AVERAGE(N210:N309)</f>
        <v>#DIV/0!</v>
      </c>
    </row>
    <row r="311" spans="2:18" ht="15.75">
      <c r="B311" s="865" t="s">
        <v>434</v>
      </c>
      <c r="C311" s="865"/>
      <c r="D311" s="865"/>
      <c r="E311" s="865"/>
      <c r="F311" s="865"/>
      <c r="G311" s="865"/>
      <c r="H311" s="865"/>
      <c r="I311" s="865"/>
      <c r="J311" s="865"/>
      <c r="K311" s="865"/>
      <c r="L311" s="865"/>
      <c r="M311" s="865"/>
      <c r="N311" s="866"/>
    </row>
    <row r="312" spans="2:18" ht="15.75">
      <c r="B312" s="836">
        <v>1</v>
      </c>
      <c r="C312" s="839"/>
      <c r="D312" s="857" t="s">
        <v>26</v>
      </c>
      <c r="E312" s="854" t="str">
        <f>IF(D312="Y",1,IF(D312="T",0,IF(D312="Y/T","Belum diisi","Error")))</f>
        <v>Belum diisi</v>
      </c>
      <c r="F312" s="528">
        <v>1</v>
      </c>
      <c r="G312" s="529"/>
      <c r="H312" s="589" t="str">
        <f t="shared" ref="H312:H375" si="6">IF(OR(J312="Isi Dulu",L312="Isi Dulu",J312="Isi Sasaran",L312="Isi Sasaran"),"Belum Diisi",IF(SUM(J312,L312)=2,1,IF(SUM(J312,L312)=1,0,IF(SUM(J312,L312)=0,0,"Error"))))</f>
        <v>Belum Diisi</v>
      </c>
      <c r="I312" s="590" t="s">
        <v>26</v>
      </c>
      <c r="J312" s="591" t="str">
        <f>IF($D$312="Y/T","Isi Sasaran",IF($E$312=0,0,IF(I312="Y",1,IF(I312="T",0,"Isi Dulu"))))</f>
        <v>Isi Sasaran</v>
      </c>
      <c r="K312" s="590" t="s">
        <v>26</v>
      </c>
      <c r="L312" s="591" t="str">
        <f>IF($D$312="Y/T","Isi Sasaran",IF($E$312=0,0,IF(K312="Y",1,IF(K312="T",0,"Isi Dulu"))))</f>
        <v>Isi Sasaran</v>
      </c>
      <c r="M312" s="848" t="s">
        <v>26</v>
      </c>
      <c r="N312" s="851" t="str">
        <f>IF(M312="Y",1,IF(M312="T",0,IF(M312="Y/T","Belum diisi","Error")))</f>
        <v>Belum diisi</v>
      </c>
    </row>
    <row r="313" spans="2:18" ht="15.75">
      <c r="B313" s="837"/>
      <c r="C313" s="840"/>
      <c r="D313" s="858"/>
      <c r="E313" s="855"/>
      <c r="F313" s="549">
        <v>2</v>
      </c>
      <c r="G313" s="550"/>
      <c r="H313" s="589" t="str">
        <f t="shared" si="6"/>
        <v>Belum Diisi</v>
      </c>
      <c r="I313" s="592" t="s">
        <v>26</v>
      </c>
      <c r="J313" s="593" t="str">
        <f>IF($D$312="Y/T","Isi Sasaran",IF($E$312=0,0,IF(I313="Y",1,IF(I313="T",0,"Isi Dulu"))))</f>
        <v>Isi Sasaran</v>
      </c>
      <c r="K313" s="592" t="s">
        <v>26</v>
      </c>
      <c r="L313" s="593" t="str">
        <f>IF($D$312="Y/T","Isi Sasaran",IF($E$312=0,0,IF(K313="Y",1,IF(K313="T",0,"Isi Dulu"))))</f>
        <v>Isi Sasaran</v>
      </c>
      <c r="M313" s="849"/>
      <c r="N313" s="852"/>
    </row>
    <row r="314" spans="2:18" ht="15.75">
      <c r="B314" s="837"/>
      <c r="C314" s="840"/>
      <c r="D314" s="858"/>
      <c r="E314" s="855"/>
      <c r="F314" s="549">
        <v>3</v>
      </c>
      <c r="G314" s="550"/>
      <c r="H314" s="589" t="str">
        <f t="shared" si="6"/>
        <v>Belum Diisi</v>
      </c>
      <c r="I314" s="592" t="s">
        <v>26</v>
      </c>
      <c r="J314" s="593" t="str">
        <f>IF($D$312="Y/T","Isi Sasaran",IF($E$312=0,0,IF(I314="Y",1,IF(I314="T",0,"Isi Dulu"))))</f>
        <v>Isi Sasaran</v>
      </c>
      <c r="K314" s="592" t="s">
        <v>26</v>
      </c>
      <c r="L314" s="593" t="str">
        <f>IF($D$312="Y/T","Isi Sasaran",IF($E$312=0,0,IF(K314="Y",1,IF(K314="T",0,"Isi Dulu"))))</f>
        <v>Isi Sasaran</v>
      </c>
      <c r="M314" s="849"/>
      <c r="N314" s="852"/>
    </row>
    <row r="315" spans="2:18" ht="15.75">
      <c r="B315" s="837"/>
      <c r="C315" s="840"/>
      <c r="D315" s="858"/>
      <c r="E315" s="855"/>
      <c r="F315" s="549">
        <v>4</v>
      </c>
      <c r="G315" s="550"/>
      <c r="H315" s="589" t="str">
        <f t="shared" si="6"/>
        <v>Belum Diisi</v>
      </c>
      <c r="I315" s="592" t="s">
        <v>26</v>
      </c>
      <c r="J315" s="593" t="str">
        <f>IF($D$312="Y/T","Isi Sasaran",IF($E$312=0,0,IF(I315="Y",1,IF(I315="T",0,"Isi Dulu"))))</f>
        <v>Isi Sasaran</v>
      </c>
      <c r="K315" s="592" t="s">
        <v>26</v>
      </c>
      <c r="L315" s="593" t="str">
        <f>IF($D$312="Y/T","Isi Sasaran",IF($E$312=0,0,IF(K315="Y",1,IF(K315="T",0,"Isi Dulu"))))</f>
        <v>Isi Sasaran</v>
      </c>
      <c r="M315" s="849"/>
      <c r="N315" s="852"/>
    </row>
    <row r="316" spans="2:18" ht="15.75">
      <c r="B316" s="838"/>
      <c r="C316" s="841"/>
      <c r="D316" s="859"/>
      <c r="E316" s="856"/>
      <c r="F316" s="569">
        <v>5</v>
      </c>
      <c r="G316" s="570"/>
      <c r="H316" s="594" t="str">
        <f t="shared" si="6"/>
        <v>Belum Diisi</v>
      </c>
      <c r="I316" s="595" t="s">
        <v>26</v>
      </c>
      <c r="J316" s="596" t="str">
        <f>IF($D$312="Y/T","Isi Sasaran",IF($E$312=0,0,IF(I316="Y",1,IF(I316="T",0,"Isi Dulu"))))</f>
        <v>Isi Sasaran</v>
      </c>
      <c r="K316" s="595" t="s">
        <v>26</v>
      </c>
      <c r="L316" s="596" t="str">
        <f>IF($D$312="Y/T","Isi Sasaran",IF($E$312=0,0,IF(K316="Y",1,IF(K316="T",0,"Isi Dulu"))))</f>
        <v>Isi Sasaran</v>
      </c>
      <c r="M316" s="850"/>
      <c r="N316" s="853"/>
    </row>
    <row r="317" spans="2:18" ht="15.75">
      <c r="B317" s="836">
        <v>2</v>
      </c>
      <c r="C317" s="839"/>
      <c r="D317" s="857" t="s">
        <v>26</v>
      </c>
      <c r="E317" s="854" t="str">
        <f>IF(D317="Y",1,IF(D317="T",0,IF(D317="Y/T","Belum diisi","Error")))</f>
        <v>Belum diisi</v>
      </c>
      <c r="F317" s="528">
        <v>1</v>
      </c>
      <c r="G317" s="529"/>
      <c r="H317" s="597" t="str">
        <f t="shared" si="6"/>
        <v>Belum Diisi</v>
      </c>
      <c r="I317" s="590" t="s">
        <v>26</v>
      </c>
      <c r="J317" s="591" t="str">
        <f>IF($D$317="Y/T","Isi Sasaran",IF($E$317=0,0,IF(I317="Y",1,IF(I317="T",0,"Isi Dulu"))))</f>
        <v>Isi Sasaran</v>
      </c>
      <c r="K317" s="590" t="s">
        <v>26</v>
      </c>
      <c r="L317" s="591" t="str">
        <f>IF($D$317="Y/T","Isi Sasaran",IF($E$317=0,0,IF(K317="Y",1,IF(K317="T",0,"Isi Dulu"))))</f>
        <v>Isi Sasaran</v>
      </c>
      <c r="M317" s="848" t="s">
        <v>26</v>
      </c>
      <c r="N317" s="851" t="str">
        <f>IF(M317="Y",1,IF(M317="T",0,IF(M317="Y/T","Belum diisi","Error")))</f>
        <v>Belum diisi</v>
      </c>
    </row>
    <row r="318" spans="2:18" ht="15.75">
      <c r="B318" s="837"/>
      <c r="C318" s="840"/>
      <c r="D318" s="858"/>
      <c r="E318" s="855"/>
      <c r="F318" s="549">
        <v>2</v>
      </c>
      <c r="G318" s="550"/>
      <c r="H318" s="598" t="str">
        <f t="shared" si="6"/>
        <v>Belum Diisi</v>
      </c>
      <c r="I318" s="592" t="s">
        <v>26</v>
      </c>
      <c r="J318" s="593" t="str">
        <f>IF($D$317="Y/T","Isi Sasaran",IF($E$317=0,0,IF(I318="Y",1,IF(I318="T",0,"Isi Dulu"))))</f>
        <v>Isi Sasaran</v>
      </c>
      <c r="K318" s="592" t="s">
        <v>26</v>
      </c>
      <c r="L318" s="593" t="str">
        <f>IF($D$317="Y/T","Isi Sasaran",IF($E$317=0,0,IF(K318="Y",1,IF(K318="T",0,"Isi Dulu"))))</f>
        <v>Isi Sasaran</v>
      </c>
      <c r="M318" s="849"/>
      <c r="N318" s="852"/>
    </row>
    <row r="319" spans="2:18" ht="15.75">
      <c r="B319" s="837"/>
      <c r="C319" s="840"/>
      <c r="D319" s="858"/>
      <c r="E319" s="855"/>
      <c r="F319" s="549">
        <v>3</v>
      </c>
      <c r="G319" s="550"/>
      <c r="H319" s="598" t="str">
        <f t="shared" si="6"/>
        <v>Belum Diisi</v>
      </c>
      <c r="I319" s="592" t="s">
        <v>26</v>
      </c>
      <c r="J319" s="593" t="str">
        <f>IF($D$317="Y/T","Isi Sasaran",IF($E$317=0,0,IF(I319="Y",1,IF(I319="T",0,"Isi Dulu"))))</f>
        <v>Isi Sasaran</v>
      </c>
      <c r="K319" s="592" t="s">
        <v>26</v>
      </c>
      <c r="L319" s="593" t="str">
        <f>IF($D$317="Y/T","Isi Sasaran",IF($E$317=0,0,IF(K319="Y",1,IF(K319="T",0,"Isi Dulu"))))</f>
        <v>Isi Sasaran</v>
      </c>
      <c r="M319" s="849"/>
      <c r="N319" s="852"/>
    </row>
    <row r="320" spans="2:18" ht="15.75">
      <c r="B320" s="837"/>
      <c r="C320" s="840"/>
      <c r="D320" s="858"/>
      <c r="E320" s="855"/>
      <c r="F320" s="549">
        <v>4</v>
      </c>
      <c r="G320" s="550"/>
      <c r="H320" s="598" t="str">
        <f t="shared" si="6"/>
        <v>Belum Diisi</v>
      </c>
      <c r="I320" s="592" t="s">
        <v>26</v>
      </c>
      <c r="J320" s="593" t="str">
        <f>IF($D$317="Y/T","Isi Sasaran",IF($E$317=0,0,IF(I320="Y",1,IF(I320="T",0,"Isi Dulu"))))</f>
        <v>Isi Sasaran</v>
      </c>
      <c r="K320" s="592" t="s">
        <v>26</v>
      </c>
      <c r="L320" s="593" t="str">
        <f>IF($D$317="Y/T","Isi Sasaran",IF($E$317=0,0,IF(K320="Y",1,IF(K320="T",0,"Isi Dulu"))))</f>
        <v>Isi Sasaran</v>
      </c>
      <c r="M320" s="849"/>
      <c r="N320" s="852"/>
    </row>
    <row r="321" spans="2:14" ht="15.75">
      <c r="B321" s="838"/>
      <c r="C321" s="841"/>
      <c r="D321" s="859"/>
      <c r="E321" s="856"/>
      <c r="F321" s="569">
        <v>5</v>
      </c>
      <c r="G321" s="570"/>
      <c r="H321" s="599" t="str">
        <f t="shared" si="6"/>
        <v>Belum Diisi</v>
      </c>
      <c r="I321" s="595" t="s">
        <v>26</v>
      </c>
      <c r="J321" s="596" t="str">
        <f>IF($D$317="Y/T","Isi Sasaran",IF($E$317=0,0,IF(I321="Y",1,IF(I321="T",0,"Isi Dulu"))))</f>
        <v>Isi Sasaran</v>
      </c>
      <c r="K321" s="595" t="s">
        <v>26</v>
      </c>
      <c r="L321" s="596" t="str">
        <f>IF($D$317="Y/T","Isi Sasaran",IF($E$317=0,0,IF(K321="Y",1,IF(K321="T",0,"Isi Dulu"))))</f>
        <v>Isi Sasaran</v>
      </c>
      <c r="M321" s="850"/>
      <c r="N321" s="853"/>
    </row>
    <row r="322" spans="2:14" ht="15.75">
      <c r="B322" s="836">
        <v>3</v>
      </c>
      <c r="C322" s="839"/>
      <c r="D322" s="857" t="s">
        <v>26</v>
      </c>
      <c r="E322" s="854" t="str">
        <f>IF(D322="Y",1,IF(D322="T",0,IF(D322="Y/T","Belum diisi","Error")))</f>
        <v>Belum diisi</v>
      </c>
      <c r="F322" s="528">
        <v>1</v>
      </c>
      <c r="G322" s="529"/>
      <c r="H322" s="600" t="str">
        <f t="shared" si="6"/>
        <v>Belum Diisi</v>
      </c>
      <c r="I322" s="590" t="s">
        <v>26</v>
      </c>
      <c r="J322" s="591" t="str">
        <f>IF($D$322="Y/T","Isi Sasaran",IF($E$322=0,0,IF(I322="Y",1,IF(I322="T",0,"Isi Dulu"))))</f>
        <v>Isi Sasaran</v>
      </c>
      <c r="K322" s="590" t="s">
        <v>26</v>
      </c>
      <c r="L322" s="591" t="str">
        <f>IF($D$322="Y/T","Isi Sasaran",IF($E$322=0,0,IF(K322="Y",1,IF(K322="T",0,"Isi Dulu"))))</f>
        <v>Isi Sasaran</v>
      </c>
      <c r="M322" s="848" t="s">
        <v>26</v>
      </c>
      <c r="N322" s="851" t="str">
        <f>IF(M322="Y",1,IF(M322="T",0,IF(M322="Y/T","Belum diisi","Error")))</f>
        <v>Belum diisi</v>
      </c>
    </row>
    <row r="323" spans="2:14" ht="15.75">
      <c r="B323" s="837"/>
      <c r="C323" s="840"/>
      <c r="D323" s="858"/>
      <c r="E323" s="855"/>
      <c r="F323" s="549">
        <v>2</v>
      </c>
      <c r="G323" s="550"/>
      <c r="H323" s="598" t="str">
        <f t="shared" si="6"/>
        <v>Belum Diisi</v>
      </c>
      <c r="I323" s="592" t="s">
        <v>26</v>
      </c>
      <c r="J323" s="593" t="str">
        <f>IF($D$322="Y/T","Isi Sasaran",IF($E$322=0,0,IF(I323="Y",1,IF(I323="T",0,"Isi Dulu"))))</f>
        <v>Isi Sasaran</v>
      </c>
      <c r="K323" s="592" t="s">
        <v>26</v>
      </c>
      <c r="L323" s="593" t="str">
        <f>IF($D$322="Y/T","Isi Sasaran",IF($E$322=0,0,IF(K323="Y",1,IF(K323="T",0,"Isi Dulu"))))</f>
        <v>Isi Sasaran</v>
      </c>
      <c r="M323" s="849"/>
      <c r="N323" s="852"/>
    </row>
    <row r="324" spans="2:14" ht="15.75">
      <c r="B324" s="837"/>
      <c r="C324" s="840"/>
      <c r="D324" s="858"/>
      <c r="E324" s="855"/>
      <c r="F324" s="549">
        <v>3</v>
      </c>
      <c r="G324" s="550"/>
      <c r="H324" s="598" t="str">
        <f t="shared" si="6"/>
        <v>Belum Diisi</v>
      </c>
      <c r="I324" s="592" t="s">
        <v>26</v>
      </c>
      <c r="J324" s="593" t="str">
        <f>IF($D$322="Y/T","Isi Sasaran",IF($E$322=0,0,IF(I324="Y",1,IF(I324="T",0,"Isi Dulu"))))</f>
        <v>Isi Sasaran</v>
      </c>
      <c r="K324" s="592" t="s">
        <v>26</v>
      </c>
      <c r="L324" s="593" t="str">
        <f>IF($D$322="Y/T","Isi Sasaran",IF($E$322=0,0,IF(K324="Y",1,IF(K324="T",0,"Isi Dulu"))))</f>
        <v>Isi Sasaran</v>
      </c>
      <c r="M324" s="849"/>
      <c r="N324" s="852"/>
    </row>
    <row r="325" spans="2:14" ht="15.75">
      <c r="B325" s="837"/>
      <c r="C325" s="840"/>
      <c r="D325" s="858"/>
      <c r="E325" s="855"/>
      <c r="F325" s="549">
        <v>4</v>
      </c>
      <c r="G325" s="550"/>
      <c r="H325" s="598" t="str">
        <f t="shared" si="6"/>
        <v>Belum Diisi</v>
      </c>
      <c r="I325" s="592" t="s">
        <v>26</v>
      </c>
      <c r="J325" s="593" t="str">
        <f>IF($D$322="Y/T","Isi Sasaran",IF($E$322=0,0,IF(I325="Y",1,IF(I325="T",0,"Isi Dulu"))))</f>
        <v>Isi Sasaran</v>
      </c>
      <c r="K325" s="592" t="s">
        <v>26</v>
      </c>
      <c r="L325" s="593" t="str">
        <f>IF($D$322="Y/T","Isi Sasaran",IF($E$322=0,0,IF(K325="Y",1,IF(K325="T",0,"Isi Dulu"))))</f>
        <v>Isi Sasaran</v>
      </c>
      <c r="M325" s="849"/>
      <c r="N325" s="852"/>
    </row>
    <row r="326" spans="2:14" ht="15.75">
      <c r="B326" s="838"/>
      <c r="C326" s="841"/>
      <c r="D326" s="859"/>
      <c r="E326" s="856"/>
      <c r="F326" s="569">
        <v>5</v>
      </c>
      <c r="G326" s="570"/>
      <c r="H326" s="599" t="str">
        <f t="shared" si="6"/>
        <v>Belum Diisi</v>
      </c>
      <c r="I326" s="595" t="s">
        <v>26</v>
      </c>
      <c r="J326" s="596" t="str">
        <f>IF($D$322="Y/T","Isi Sasaran",IF($E$322=0,0,IF(I326="Y",1,IF(I326="T",0,"Isi Dulu"))))</f>
        <v>Isi Sasaran</v>
      </c>
      <c r="K326" s="595" t="s">
        <v>26</v>
      </c>
      <c r="L326" s="596" t="str">
        <f>IF($D$322="Y/T","Isi Sasaran",IF($E$322=0,0,IF(K326="Y",1,IF(K326="T",0,"Isi Dulu"))))</f>
        <v>Isi Sasaran</v>
      </c>
      <c r="M326" s="850"/>
      <c r="N326" s="853"/>
    </row>
    <row r="327" spans="2:14" ht="15.75">
      <c r="B327" s="836">
        <v>4</v>
      </c>
      <c r="C327" s="839"/>
      <c r="D327" s="857" t="s">
        <v>26</v>
      </c>
      <c r="E327" s="854" t="str">
        <f>IF(D327="Y",1,IF(D327="T",0,IF(D327="Y/T","Belum diisi","Error")))</f>
        <v>Belum diisi</v>
      </c>
      <c r="F327" s="528">
        <v>1</v>
      </c>
      <c r="G327" s="529"/>
      <c r="H327" s="600" t="str">
        <f t="shared" si="6"/>
        <v>Belum Diisi</v>
      </c>
      <c r="I327" s="590" t="s">
        <v>26</v>
      </c>
      <c r="J327" s="591" t="str">
        <f>IF($D$327="Y/T","Isi Sasaran",IF($E$327=0,0,IF(I327="Y",1,IF(I327="T",0,"Isi Dulu"))))</f>
        <v>Isi Sasaran</v>
      </c>
      <c r="K327" s="590" t="s">
        <v>26</v>
      </c>
      <c r="L327" s="591" t="str">
        <f>IF($D$327="Y/T","Isi Sasaran",IF($E$327=0,0,IF(K327="Y",1,IF(K327="T",0,"Isi Dulu"))))</f>
        <v>Isi Sasaran</v>
      </c>
      <c r="M327" s="848" t="s">
        <v>26</v>
      </c>
      <c r="N327" s="851" t="str">
        <f>IF(M327="Y",1,IF(M327="T",0,IF(M327="Y/T","Belum diisi","Error")))</f>
        <v>Belum diisi</v>
      </c>
    </row>
    <row r="328" spans="2:14" ht="15.75">
      <c r="B328" s="837"/>
      <c r="C328" s="840"/>
      <c r="D328" s="858"/>
      <c r="E328" s="855"/>
      <c r="F328" s="549">
        <v>2</v>
      </c>
      <c r="G328" s="550"/>
      <c r="H328" s="598" t="str">
        <f t="shared" si="6"/>
        <v>Belum Diisi</v>
      </c>
      <c r="I328" s="592" t="s">
        <v>26</v>
      </c>
      <c r="J328" s="593" t="str">
        <f>IF($D$327="Y/T","Isi Sasaran",IF($E$327=0,0,IF(I328="Y",1,IF(I328="T",0,"Isi Dulu"))))</f>
        <v>Isi Sasaran</v>
      </c>
      <c r="K328" s="592" t="s">
        <v>26</v>
      </c>
      <c r="L328" s="593" t="str">
        <f>IF($D$327="Y/T","Isi Sasaran",IF($E$327=0,0,IF(K328="Y",1,IF(K328="T",0,"Isi Dulu"))))</f>
        <v>Isi Sasaran</v>
      </c>
      <c r="M328" s="849"/>
      <c r="N328" s="852"/>
    </row>
    <row r="329" spans="2:14" ht="15.75">
      <c r="B329" s="837"/>
      <c r="C329" s="840"/>
      <c r="D329" s="858"/>
      <c r="E329" s="855"/>
      <c r="F329" s="549">
        <v>3</v>
      </c>
      <c r="G329" s="550"/>
      <c r="H329" s="598" t="str">
        <f t="shared" si="6"/>
        <v>Belum Diisi</v>
      </c>
      <c r="I329" s="592" t="s">
        <v>26</v>
      </c>
      <c r="J329" s="593" t="str">
        <f>IF($D$327="Y/T","Isi Sasaran",IF($E$327=0,0,IF(I329="Y",1,IF(I329="T",0,"Isi Dulu"))))</f>
        <v>Isi Sasaran</v>
      </c>
      <c r="K329" s="592" t="s">
        <v>26</v>
      </c>
      <c r="L329" s="593" t="str">
        <f>IF($D$327="Y/T","Isi Sasaran",IF($E$327=0,0,IF(K329="Y",1,IF(K329="T",0,"Isi Dulu"))))</f>
        <v>Isi Sasaran</v>
      </c>
      <c r="M329" s="849"/>
      <c r="N329" s="852"/>
    </row>
    <row r="330" spans="2:14" ht="15.75">
      <c r="B330" s="837"/>
      <c r="C330" s="840"/>
      <c r="D330" s="858"/>
      <c r="E330" s="855"/>
      <c r="F330" s="549">
        <v>4</v>
      </c>
      <c r="G330" s="550"/>
      <c r="H330" s="598" t="str">
        <f t="shared" si="6"/>
        <v>Belum Diisi</v>
      </c>
      <c r="I330" s="592" t="s">
        <v>26</v>
      </c>
      <c r="J330" s="593" t="str">
        <f>IF($D$327="Y/T","Isi Sasaran",IF($E$327=0,0,IF(I330="Y",1,IF(I330="T",0,"Isi Dulu"))))</f>
        <v>Isi Sasaran</v>
      </c>
      <c r="K330" s="592" t="s">
        <v>26</v>
      </c>
      <c r="L330" s="593" t="str">
        <f>IF($D$327="Y/T","Isi Sasaran",IF($E$327=0,0,IF(K330="Y",1,IF(K330="T",0,"Isi Dulu"))))</f>
        <v>Isi Sasaran</v>
      </c>
      <c r="M330" s="849"/>
      <c r="N330" s="852"/>
    </row>
    <row r="331" spans="2:14" ht="15.75">
      <c r="B331" s="838"/>
      <c r="C331" s="841"/>
      <c r="D331" s="859"/>
      <c r="E331" s="856"/>
      <c r="F331" s="569">
        <v>5</v>
      </c>
      <c r="G331" s="570"/>
      <c r="H331" s="599" t="str">
        <f t="shared" si="6"/>
        <v>Belum Diisi</v>
      </c>
      <c r="I331" s="595" t="s">
        <v>26</v>
      </c>
      <c r="J331" s="596" t="str">
        <f>IF($D$327="Y/T","Isi Sasaran",IF($E$327=0,0,IF(I331="Y",1,IF(I331="T",0,"Isi Dulu"))))</f>
        <v>Isi Sasaran</v>
      </c>
      <c r="K331" s="595" t="s">
        <v>26</v>
      </c>
      <c r="L331" s="596" t="str">
        <f>IF($D$327="Y/T","Isi Sasaran",IF($E$327=0,0,IF(K331="Y",1,IF(K331="T",0,"Isi Dulu"))))</f>
        <v>Isi Sasaran</v>
      </c>
      <c r="M331" s="850"/>
      <c r="N331" s="853"/>
    </row>
    <row r="332" spans="2:14" ht="15.75">
      <c r="B332" s="836">
        <v>5</v>
      </c>
      <c r="C332" s="839"/>
      <c r="D332" s="857" t="s">
        <v>26</v>
      </c>
      <c r="E332" s="854" t="str">
        <f>IF(D332="Y",1,IF(D332="T",0,IF(D332="Y/T","Belum diisi","Error")))</f>
        <v>Belum diisi</v>
      </c>
      <c r="F332" s="528">
        <v>1</v>
      </c>
      <c r="G332" s="529"/>
      <c r="H332" s="600" t="str">
        <f t="shared" si="6"/>
        <v>Belum Diisi</v>
      </c>
      <c r="I332" s="590" t="s">
        <v>26</v>
      </c>
      <c r="J332" s="591" t="str">
        <f>IF($D$332="Y/T","Isi Sasaran",IF($E$332=0,0,IF(I332="Y",1,IF(I332="T",0,"Isi Dulu"))))</f>
        <v>Isi Sasaran</v>
      </c>
      <c r="K332" s="590" t="s">
        <v>26</v>
      </c>
      <c r="L332" s="591" t="str">
        <f>IF($D$332="Y/T","Isi Sasaran",IF($E$332=0,0,IF(K332="Y",1,IF(K332="T",0,"Isi Dulu"))))</f>
        <v>Isi Sasaran</v>
      </c>
      <c r="M332" s="848" t="s">
        <v>26</v>
      </c>
      <c r="N332" s="851" t="str">
        <f>IF(M332="Y",1,IF(M332="T",0,IF(M332="Y/T","Belum diisi","Error")))</f>
        <v>Belum diisi</v>
      </c>
    </row>
    <row r="333" spans="2:14" ht="15.75">
      <c r="B333" s="837"/>
      <c r="C333" s="840"/>
      <c r="D333" s="858"/>
      <c r="E333" s="855"/>
      <c r="F333" s="549">
        <v>2</v>
      </c>
      <c r="G333" s="550"/>
      <c r="H333" s="598" t="str">
        <f t="shared" si="6"/>
        <v>Belum Diisi</v>
      </c>
      <c r="I333" s="592" t="s">
        <v>26</v>
      </c>
      <c r="J333" s="593" t="str">
        <f>IF($D$332="Y/T","Isi Sasaran",IF($E$332=0,0,IF(I333="Y",1,IF(I333="T",0,"Isi Dulu"))))</f>
        <v>Isi Sasaran</v>
      </c>
      <c r="K333" s="592" t="s">
        <v>26</v>
      </c>
      <c r="L333" s="593" t="str">
        <f>IF($D$332="Y/T","Isi Sasaran",IF($E$332=0,0,IF(K333="Y",1,IF(K333="T",0,"Isi Dulu"))))</f>
        <v>Isi Sasaran</v>
      </c>
      <c r="M333" s="849"/>
      <c r="N333" s="852"/>
    </row>
    <row r="334" spans="2:14" ht="15.75">
      <c r="B334" s="837"/>
      <c r="C334" s="840"/>
      <c r="D334" s="858"/>
      <c r="E334" s="855"/>
      <c r="F334" s="549">
        <v>3</v>
      </c>
      <c r="G334" s="550"/>
      <c r="H334" s="598" t="str">
        <f t="shared" si="6"/>
        <v>Belum Diisi</v>
      </c>
      <c r="I334" s="592" t="s">
        <v>26</v>
      </c>
      <c r="J334" s="593" t="str">
        <f>IF($D$332="Y/T","Isi Sasaran",IF($E$332=0,0,IF(I334="Y",1,IF(I334="T",0,"Isi Dulu"))))</f>
        <v>Isi Sasaran</v>
      </c>
      <c r="K334" s="592" t="s">
        <v>26</v>
      </c>
      <c r="L334" s="593" t="str">
        <f>IF($D$332="Y/T","Isi Sasaran",IF($E$332=0,0,IF(K334="Y",1,IF(K334="T",0,"Isi Dulu"))))</f>
        <v>Isi Sasaran</v>
      </c>
      <c r="M334" s="849"/>
      <c r="N334" s="852"/>
    </row>
    <row r="335" spans="2:14" ht="15.75">
      <c r="B335" s="837"/>
      <c r="C335" s="840"/>
      <c r="D335" s="858"/>
      <c r="E335" s="855"/>
      <c r="F335" s="549">
        <v>4</v>
      </c>
      <c r="G335" s="550"/>
      <c r="H335" s="598" t="str">
        <f t="shared" si="6"/>
        <v>Belum Diisi</v>
      </c>
      <c r="I335" s="592" t="s">
        <v>26</v>
      </c>
      <c r="J335" s="593" t="str">
        <f>IF($D$332="Y/T","Isi Sasaran",IF($E$332=0,0,IF(I335="Y",1,IF(I335="T",0,"Isi Dulu"))))</f>
        <v>Isi Sasaran</v>
      </c>
      <c r="K335" s="592" t="s">
        <v>26</v>
      </c>
      <c r="L335" s="593" t="str">
        <f>IF($D$332="Y/T","Isi Sasaran",IF($E$332=0,0,IF(K335="Y",1,IF(K335="T",0,"Isi Dulu"))))</f>
        <v>Isi Sasaran</v>
      </c>
      <c r="M335" s="849"/>
      <c r="N335" s="852"/>
    </row>
    <row r="336" spans="2:14" ht="15.75">
      <c r="B336" s="838"/>
      <c r="C336" s="841"/>
      <c r="D336" s="859"/>
      <c r="E336" s="856"/>
      <c r="F336" s="569">
        <v>5</v>
      </c>
      <c r="G336" s="570"/>
      <c r="H336" s="599" t="str">
        <f t="shared" si="6"/>
        <v>Belum Diisi</v>
      </c>
      <c r="I336" s="595" t="s">
        <v>26</v>
      </c>
      <c r="J336" s="596" t="str">
        <f>IF($D$332="Y/T","Isi Sasaran",IF($E$332=0,0,IF(I336="Y",1,IF(I336="T",0,"Isi Dulu"))))</f>
        <v>Isi Sasaran</v>
      </c>
      <c r="K336" s="595" t="s">
        <v>26</v>
      </c>
      <c r="L336" s="596" t="str">
        <f>IF($D$332="Y/T","Isi Sasaran",IF($E$332=0,0,IF(K336="Y",1,IF(K336="T",0,"Isi Dulu"))))</f>
        <v>Isi Sasaran</v>
      </c>
      <c r="M336" s="850"/>
      <c r="N336" s="853"/>
    </row>
    <row r="337" spans="2:14" ht="15.75">
      <c r="B337" s="836">
        <v>6</v>
      </c>
      <c r="C337" s="839"/>
      <c r="D337" s="857" t="s">
        <v>26</v>
      </c>
      <c r="E337" s="854" t="str">
        <f>IF(D337="Y",1,IF(D337="T",0,IF(D337="Y/T","Belum diisi","Error")))</f>
        <v>Belum diisi</v>
      </c>
      <c r="F337" s="528">
        <v>1</v>
      </c>
      <c r="G337" s="529"/>
      <c r="H337" s="600" t="str">
        <f t="shared" si="6"/>
        <v>Belum Diisi</v>
      </c>
      <c r="I337" s="590" t="s">
        <v>26</v>
      </c>
      <c r="J337" s="591" t="str">
        <f>IF($D$337="Y/T","Isi Sasaran",IF($E$337=0,0,IF(I337="Y",1,IF(I337="T",0,"Isi Dulu"))))</f>
        <v>Isi Sasaran</v>
      </c>
      <c r="K337" s="590" t="s">
        <v>26</v>
      </c>
      <c r="L337" s="591" t="str">
        <f>IF($D$337="Y/T","Isi Sasaran",IF($E$337=0,0,IF(K337="Y",1,IF(K337="T",0,"Isi Dulu"))))</f>
        <v>Isi Sasaran</v>
      </c>
      <c r="M337" s="848" t="s">
        <v>26</v>
      </c>
      <c r="N337" s="851" t="str">
        <f>IF(M337="Y",1,IF(M337="T",0,IF(M337="Y/T","Belum diisi","Error")))</f>
        <v>Belum diisi</v>
      </c>
    </row>
    <row r="338" spans="2:14" ht="15.75">
      <c r="B338" s="837"/>
      <c r="C338" s="840"/>
      <c r="D338" s="858"/>
      <c r="E338" s="855"/>
      <c r="F338" s="549">
        <v>2</v>
      </c>
      <c r="G338" s="550"/>
      <c r="H338" s="598" t="str">
        <f t="shared" si="6"/>
        <v>Belum Diisi</v>
      </c>
      <c r="I338" s="592" t="s">
        <v>26</v>
      </c>
      <c r="J338" s="593" t="str">
        <f>IF($D$337="Y/T","Isi Sasaran",IF($E$337=0,0,IF(I338="Y",1,IF(I338="T",0,"Isi Dulu"))))</f>
        <v>Isi Sasaran</v>
      </c>
      <c r="K338" s="592" t="s">
        <v>26</v>
      </c>
      <c r="L338" s="593" t="str">
        <f>IF($D$337="Y/T","Isi Sasaran",IF($E$337=0,0,IF(K338="Y",1,IF(K338="T",0,"Isi Dulu"))))</f>
        <v>Isi Sasaran</v>
      </c>
      <c r="M338" s="849"/>
      <c r="N338" s="852"/>
    </row>
    <row r="339" spans="2:14" ht="15.75">
      <c r="B339" s="837"/>
      <c r="C339" s="840"/>
      <c r="D339" s="858"/>
      <c r="E339" s="855"/>
      <c r="F339" s="549">
        <v>3</v>
      </c>
      <c r="G339" s="550"/>
      <c r="H339" s="598" t="str">
        <f t="shared" si="6"/>
        <v>Belum Diisi</v>
      </c>
      <c r="I339" s="592" t="s">
        <v>26</v>
      </c>
      <c r="J339" s="593" t="str">
        <f>IF($D$337="Y/T","Isi Sasaran",IF($E$337=0,0,IF(I339="Y",1,IF(I339="T",0,"Isi Dulu"))))</f>
        <v>Isi Sasaran</v>
      </c>
      <c r="K339" s="592" t="s">
        <v>26</v>
      </c>
      <c r="L339" s="593" t="str">
        <f>IF($D$337="Y/T","Isi Sasaran",IF($E$337=0,0,IF(K339="Y",1,IF(K339="T",0,"Isi Dulu"))))</f>
        <v>Isi Sasaran</v>
      </c>
      <c r="M339" s="849"/>
      <c r="N339" s="852"/>
    </row>
    <row r="340" spans="2:14" ht="15.75">
      <c r="B340" s="837"/>
      <c r="C340" s="840"/>
      <c r="D340" s="858"/>
      <c r="E340" s="855"/>
      <c r="F340" s="549">
        <v>4</v>
      </c>
      <c r="G340" s="550"/>
      <c r="H340" s="598" t="str">
        <f t="shared" si="6"/>
        <v>Belum Diisi</v>
      </c>
      <c r="I340" s="592" t="s">
        <v>26</v>
      </c>
      <c r="J340" s="593" t="str">
        <f>IF($D$337="Y/T","Isi Sasaran",IF($E$337=0,0,IF(I340="Y",1,IF(I340="T",0,"Isi Dulu"))))</f>
        <v>Isi Sasaran</v>
      </c>
      <c r="K340" s="592" t="s">
        <v>26</v>
      </c>
      <c r="L340" s="593" t="str">
        <f>IF($D$337="Y/T","Isi Sasaran",IF($E$337=0,0,IF(K340="Y",1,IF(K340="T",0,"Isi Dulu"))))</f>
        <v>Isi Sasaran</v>
      </c>
      <c r="M340" s="849"/>
      <c r="N340" s="852"/>
    </row>
    <row r="341" spans="2:14" ht="15.75">
      <c r="B341" s="838"/>
      <c r="C341" s="841"/>
      <c r="D341" s="859"/>
      <c r="E341" s="856"/>
      <c r="F341" s="569">
        <v>5</v>
      </c>
      <c r="G341" s="570"/>
      <c r="H341" s="599" t="str">
        <f t="shared" si="6"/>
        <v>Belum Diisi</v>
      </c>
      <c r="I341" s="595" t="s">
        <v>26</v>
      </c>
      <c r="J341" s="596" t="str">
        <f>IF($D$337="Y/T","Isi Sasaran",IF($E$337=0,0,IF(I341="Y",1,IF(I341="T",0,"Isi Dulu"))))</f>
        <v>Isi Sasaran</v>
      </c>
      <c r="K341" s="595" t="s">
        <v>26</v>
      </c>
      <c r="L341" s="596" t="str">
        <f>IF($D$337="Y/T","Isi Sasaran",IF($E$337=0,0,IF(K341="Y",1,IF(K341="T",0,"Isi Dulu"))))</f>
        <v>Isi Sasaran</v>
      </c>
      <c r="M341" s="850"/>
      <c r="N341" s="853"/>
    </row>
    <row r="342" spans="2:14" ht="15.75">
      <c r="B342" s="836">
        <v>7</v>
      </c>
      <c r="C342" s="839"/>
      <c r="D342" s="857" t="s">
        <v>26</v>
      </c>
      <c r="E342" s="854" t="str">
        <f>IF(D342="Y",1,IF(D342="T",0,IF(D342="Y/T","Belum diisi","Error")))</f>
        <v>Belum diisi</v>
      </c>
      <c r="F342" s="528">
        <v>1</v>
      </c>
      <c r="G342" s="529"/>
      <c r="H342" s="600" t="str">
        <f t="shared" si="6"/>
        <v>Belum Diisi</v>
      </c>
      <c r="I342" s="590" t="s">
        <v>26</v>
      </c>
      <c r="J342" s="591" t="str">
        <f>IF($D$342="Y/T","Isi Sasaran",IF($E$342=0,0,IF(I342="Y",1,IF(I342="T",0,"Isi Dulu"))))</f>
        <v>Isi Sasaran</v>
      </c>
      <c r="K342" s="590" t="s">
        <v>26</v>
      </c>
      <c r="L342" s="591" t="str">
        <f>IF($D$342="Y/T","Isi Sasaran",IF($E$342=0,0,IF(K342="Y",1,IF(K342="T",0,"Isi Dulu"))))</f>
        <v>Isi Sasaran</v>
      </c>
      <c r="M342" s="848" t="s">
        <v>26</v>
      </c>
      <c r="N342" s="851" t="str">
        <f>IF(M342="Y",1,IF(M342="T",0,IF(M342="Y/T","Belum diisi","Error")))</f>
        <v>Belum diisi</v>
      </c>
    </row>
    <row r="343" spans="2:14" ht="15.75">
      <c r="B343" s="837"/>
      <c r="C343" s="840"/>
      <c r="D343" s="858"/>
      <c r="E343" s="855"/>
      <c r="F343" s="549">
        <v>2</v>
      </c>
      <c r="G343" s="550"/>
      <c r="H343" s="598" t="str">
        <f t="shared" si="6"/>
        <v>Belum Diisi</v>
      </c>
      <c r="I343" s="592" t="s">
        <v>26</v>
      </c>
      <c r="J343" s="593" t="str">
        <f>IF($D$342="Y/T","Isi Sasaran",IF($E$342=0,0,IF(I343="Y",1,IF(I343="T",0,"Isi Dulu"))))</f>
        <v>Isi Sasaran</v>
      </c>
      <c r="K343" s="592" t="s">
        <v>26</v>
      </c>
      <c r="L343" s="593" t="str">
        <f>IF($D$342="Y/T","Isi Sasaran",IF($E$342=0,0,IF(K343="Y",1,IF(K343="T",0,"Isi Dulu"))))</f>
        <v>Isi Sasaran</v>
      </c>
      <c r="M343" s="849"/>
      <c r="N343" s="852"/>
    </row>
    <row r="344" spans="2:14" ht="15.75">
      <c r="B344" s="837"/>
      <c r="C344" s="840"/>
      <c r="D344" s="858"/>
      <c r="E344" s="855"/>
      <c r="F344" s="549">
        <v>3</v>
      </c>
      <c r="G344" s="550"/>
      <c r="H344" s="598" t="str">
        <f t="shared" si="6"/>
        <v>Belum Diisi</v>
      </c>
      <c r="I344" s="592" t="s">
        <v>26</v>
      </c>
      <c r="J344" s="593" t="str">
        <f>IF($D$342="Y/T","Isi Sasaran",IF($E$342=0,0,IF(I344="Y",1,IF(I344="T",0,"Isi Dulu"))))</f>
        <v>Isi Sasaran</v>
      </c>
      <c r="K344" s="592" t="s">
        <v>26</v>
      </c>
      <c r="L344" s="593" t="str">
        <f>IF($D$342="Y/T","Isi Sasaran",IF($E$342=0,0,IF(K344="Y",1,IF(K344="T",0,"Isi Dulu"))))</f>
        <v>Isi Sasaran</v>
      </c>
      <c r="M344" s="849"/>
      <c r="N344" s="852"/>
    </row>
    <row r="345" spans="2:14" ht="15.75">
      <c r="B345" s="837"/>
      <c r="C345" s="840"/>
      <c r="D345" s="858"/>
      <c r="E345" s="855"/>
      <c r="F345" s="549">
        <v>4</v>
      </c>
      <c r="G345" s="550"/>
      <c r="H345" s="598" t="str">
        <f t="shared" si="6"/>
        <v>Belum Diisi</v>
      </c>
      <c r="I345" s="592" t="s">
        <v>26</v>
      </c>
      <c r="J345" s="593" t="str">
        <f>IF($D$342="Y/T","Isi Sasaran",IF($E$342=0,0,IF(I345="Y",1,IF(I345="T",0,"Isi Dulu"))))</f>
        <v>Isi Sasaran</v>
      </c>
      <c r="K345" s="592" t="s">
        <v>26</v>
      </c>
      <c r="L345" s="593" t="str">
        <f>IF($D$342="Y/T","Isi Sasaran",IF($E$342=0,0,IF(K345="Y",1,IF(K345="T",0,"Isi Dulu"))))</f>
        <v>Isi Sasaran</v>
      </c>
      <c r="M345" s="849"/>
      <c r="N345" s="852"/>
    </row>
    <row r="346" spans="2:14" ht="15.75">
      <c r="B346" s="838"/>
      <c r="C346" s="841"/>
      <c r="D346" s="859"/>
      <c r="E346" s="856"/>
      <c r="F346" s="569">
        <v>5</v>
      </c>
      <c r="G346" s="570"/>
      <c r="H346" s="599" t="str">
        <f t="shared" si="6"/>
        <v>Belum Diisi</v>
      </c>
      <c r="I346" s="595" t="s">
        <v>26</v>
      </c>
      <c r="J346" s="596" t="str">
        <f>IF($D$342="Y/T","Isi Sasaran",IF($E$342=0,0,IF(I346="Y",1,IF(I346="T",0,"Isi Dulu"))))</f>
        <v>Isi Sasaran</v>
      </c>
      <c r="K346" s="595" t="s">
        <v>26</v>
      </c>
      <c r="L346" s="596" t="str">
        <f>IF($D$342="Y/T","Isi Sasaran",IF($E$342=0,0,IF(K346="Y",1,IF(K346="T",0,"Isi Dulu"))))</f>
        <v>Isi Sasaran</v>
      </c>
      <c r="M346" s="850"/>
      <c r="N346" s="853"/>
    </row>
    <row r="347" spans="2:14" ht="15.75">
      <c r="B347" s="836">
        <v>8</v>
      </c>
      <c r="C347" s="839"/>
      <c r="D347" s="857" t="s">
        <v>26</v>
      </c>
      <c r="E347" s="854" t="str">
        <f>IF(D347="Y",1,IF(D347="T",0,IF(D347="Y/T","Belum diisi","Error")))</f>
        <v>Belum diisi</v>
      </c>
      <c r="F347" s="528">
        <v>1</v>
      </c>
      <c r="G347" s="529"/>
      <c r="H347" s="600" t="str">
        <f t="shared" si="6"/>
        <v>Belum Diisi</v>
      </c>
      <c r="I347" s="590" t="s">
        <v>26</v>
      </c>
      <c r="J347" s="591" t="str">
        <f>IF($D$347="Y/T","Isi Sasaran",IF($E$347=0,0,IF(I347="Y",1,IF(I347="T",0,"Isi Dulu"))))</f>
        <v>Isi Sasaran</v>
      </c>
      <c r="K347" s="590" t="s">
        <v>26</v>
      </c>
      <c r="L347" s="591" t="str">
        <f>IF($D$347="Y/T","Isi Sasaran",IF($E$347=0,0,IF(K347="Y",1,IF(K347="T",0,"Isi Dulu"))))</f>
        <v>Isi Sasaran</v>
      </c>
      <c r="M347" s="848" t="s">
        <v>26</v>
      </c>
      <c r="N347" s="851" t="str">
        <f>IF(M347="Y",1,IF(M347="T",0,IF(M347="Y/T","Belum diisi","Error")))</f>
        <v>Belum diisi</v>
      </c>
    </row>
    <row r="348" spans="2:14" ht="15.75">
      <c r="B348" s="837"/>
      <c r="C348" s="840"/>
      <c r="D348" s="858"/>
      <c r="E348" s="855"/>
      <c r="F348" s="549">
        <v>2</v>
      </c>
      <c r="G348" s="550"/>
      <c r="H348" s="598" t="str">
        <f t="shared" si="6"/>
        <v>Belum Diisi</v>
      </c>
      <c r="I348" s="592" t="s">
        <v>26</v>
      </c>
      <c r="J348" s="593" t="str">
        <f>IF($D$347="Y/T","Isi Sasaran",IF($E$347=0,0,IF(I348="Y",1,IF(I348="T",0,"Isi Dulu"))))</f>
        <v>Isi Sasaran</v>
      </c>
      <c r="K348" s="592" t="s">
        <v>26</v>
      </c>
      <c r="L348" s="593" t="str">
        <f>IF($D$347="Y/T","Isi Sasaran",IF($E$347=0,0,IF(K348="Y",1,IF(K348="T",0,"Isi Dulu"))))</f>
        <v>Isi Sasaran</v>
      </c>
      <c r="M348" s="849"/>
      <c r="N348" s="852"/>
    </row>
    <row r="349" spans="2:14" ht="15.75">
      <c r="B349" s="837"/>
      <c r="C349" s="840"/>
      <c r="D349" s="858"/>
      <c r="E349" s="855"/>
      <c r="F349" s="549">
        <v>3</v>
      </c>
      <c r="G349" s="550"/>
      <c r="H349" s="598" t="str">
        <f t="shared" si="6"/>
        <v>Belum Diisi</v>
      </c>
      <c r="I349" s="592" t="s">
        <v>26</v>
      </c>
      <c r="J349" s="593" t="str">
        <f>IF($D$347="Y/T","Isi Sasaran",IF($E$347=0,0,IF(I349="Y",1,IF(I349="T",0,"Isi Dulu"))))</f>
        <v>Isi Sasaran</v>
      </c>
      <c r="K349" s="592" t="s">
        <v>26</v>
      </c>
      <c r="L349" s="593" t="str">
        <f>IF($D$347="Y/T","Isi Sasaran",IF($E$347=0,0,IF(K349="Y",1,IF(K349="T",0,"Isi Dulu"))))</f>
        <v>Isi Sasaran</v>
      </c>
      <c r="M349" s="849"/>
      <c r="N349" s="852"/>
    </row>
    <row r="350" spans="2:14" ht="15.75">
      <c r="B350" s="837"/>
      <c r="C350" s="840"/>
      <c r="D350" s="858"/>
      <c r="E350" s="855"/>
      <c r="F350" s="549">
        <v>4</v>
      </c>
      <c r="G350" s="550"/>
      <c r="H350" s="598" t="str">
        <f t="shared" si="6"/>
        <v>Belum Diisi</v>
      </c>
      <c r="I350" s="592" t="s">
        <v>26</v>
      </c>
      <c r="J350" s="593" t="str">
        <f>IF($D$347="Y/T","Isi Sasaran",IF($E$347=0,0,IF(I350="Y",1,IF(I350="T",0,"Isi Dulu"))))</f>
        <v>Isi Sasaran</v>
      </c>
      <c r="K350" s="592" t="s">
        <v>26</v>
      </c>
      <c r="L350" s="593" t="str">
        <f>IF($D$347="Y/T","Isi Sasaran",IF($E$347=0,0,IF(K350="Y",1,IF(K350="T",0,"Isi Dulu"))))</f>
        <v>Isi Sasaran</v>
      </c>
      <c r="M350" s="849"/>
      <c r="N350" s="852"/>
    </row>
    <row r="351" spans="2:14" ht="15.75">
      <c r="B351" s="838"/>
      <c r="C351" s="841"/>
      <c r="D351" s="859"/>
      <c r="E351" s="856"/>
      <c r="F351" s="569">
        <v>5</v>
      </c>
      <c r="G351" s="570"/>
      <c r="H351" s="599" t="str">
        <f t="shared" si="6"/>
        <v>Belum Diisi</v>
      </c>
      <c r="I351" s="595" t="s">
        <v>26</v>
      </c>
      <c r="J351" s="596" t="str">
        <f>IF($D$347="Y/T","Isi Sasaran",IF($E$347=0,0,IF(I351="Y",1,IF(I351="T",0,"Isi Dulu"))))</f>
        <v>Isi Sasaran</v>
      </c>
      <c r="K351" s="595" t="s">
        <v>26</v>
      </c>
      <c r="L351" s="596" t="str">
        <f>IF($D$347="Y/T","Isi Sasaran",IF($E$347=0,0,IF(K351="Y",1,IF(K351="T",0,"Isi Dulu"))))</f>
        <v>Isi Sasaran</v>
      </c>
      <c r="M351" s="850"/>
      <c r="N351" s="853"/>
    </row>
    <row r="352" spans="2:14" ht="15.75">
      <c r="B352" s="836">
        <v>9</v>
      </c>
      <c r="C352" s="839"/>
      <c r="D352" s="857" t="s">
        <v>26</v>
      </c>
      <c r="E352" s="854" t="str">
        <f>IF(D352="Y",1,IF(D352="T",0,IF(D352="Y/T","Belum diisi","Error")))</f>
        <v>Belum diisi</v>
      </c>
      <c r="F352" s="528">
        <v>1</v>
      </c>
      <c r="G352" s="529"/>
      <c r="H352" s="600" t="str">
        <f t="shared" si="6"/>
        <v>Belum Diisi</v>
      </c>
      <c r="I352" s="590" t="s">
        <v>26</v>
      </c>
      <c r="J352" s="591" t="str">
        <f>IF($D$352="Y/T","Isi Sasaran",IF($E$352=0,0,IF(I352="Y",1,IF(I352="T",0,"Isi Dulu"))))</f>
        <v>Isi Sasaran</v>
      </c>
      <c r="K352" s="590" t="s">
        <v>26</v>
      </c>
      <c r="L352" s="591" t="str">
        <f>IF($D$352="Y/T","Isi Sasaran",IF($E$352=0,0,IF(K352="Y",1,IF(K352="T",0,"Isi Dulu"))))</f>
        <v>Isi Sasaran</v>
      </c>
      <c r="M352" s="848" t="s">
        <v>26</v>
      </c>
      <c r="N352" s="851" t="str">
        <f>IF(M352="Y",1,IF(M352="T",0,IF(M352="Y/T","Belum diisi","Error")))</f>
        <v>Belum diisi</v>
      </c>
    </row>
    <row r="353" spans="2:14" ht="15.75">
      <c r="B353" s="837"/>
      <c r="C353" s="840"/>
      <c r="D353" s="858"/>
      <c r="E353" s="855"/>
      <c r="F353" s="549">
        <v>2</v>
      </c>
      <c r="G353" s="550"/>
      <c r="H353" s="598" t="str">
        <f t="shared" si="6"/>
        <v>Belum Diisi</v>
      </c>
      <c r="I353" s="592" t="s">
        <v>26</v>
      </c>
      <c r="J353" s="593" t="str">
        <f>IF($D$352="Y/T","Isi Sasaran",IF($E$352=0,0,IF(I353="Y",1,IF(I353="T",0,"Isi Dulu"))))</f>
        <v>Isi Sasaran</v>
      </c>
      <c r="K353" s="592" t="s">
        <v>26</v>
      </c>
      <c r="L353" s="593" t="str">
        <f>IF($D$352="Y/T","Isi Sasaran",IF($E$352=0,0,IF(K353="Y",1,IF(K353="T",0,"Isi Dulu"))))</f>
        <v>Isi Sasaran</v>
      </c>
      <c r="M353" s="849"/>
      <c r="N353" s="852"/>
    </row>
    <row r="354" spans="2:14" ht="15.75">
      <c r="B354" s="837"/>
      <c r="C354" s="840"/>
      <c r="D354" s="858"/>
      <c r="E354" s="855"/>
      <c r="F354" s="549">
        <v>3</v>
      </c>
      <c r="G354" s="550"/>
      <c r="H354" s="598" t="str">
        <f t="shared" si="6"/>
        <v>Belum Diisi</v>
      </c>
      <c r="I354" s="592" t="s">
        <v>26</v>
      </c>
      <c r="J354" s="593" t="str">
        <f>IF($D$352="Y/T","Isi Sasaran",IF($E$352=0,0,IF(I354="Y",1,IF(I354="T",0,"Isi Dulu"))))</f>
        <v>Isi Sasaran</v>
      </c>
      <c r="K354" s="592" t="s">
        <v>26</v>
      </c>
      <c r="L354" s="593" t="str">
        <f>IF($D$352="Y/T","Isi Sasaran",IF($E$352=0,0,IF(K354="Y",1,IF(K354="T",0,"Isi Dulu"))))</f>
        <v>Isi Sasaran</v>
      </c>
      <c r="M354" s="849"/>
      <c r="N354" s="852"/>
    </row>
    <row r="355" spans="2:14" ht="15.75">
      <c r="B355" s="837"/>
      <c r="C355" s="840"/>
      <c r="D355" s="858"/>
      <c r="E355" s="855"/>
      <c r="F355" s="549">
        <v>4</v>
      </c>
      <c r="G355" s="550"/>
      <c r="H355" s="598" t="str">
        <f t="shared" si="6"/>
        <v>Belum Diisi</v>
      </c>
      <c r="I355" s="592" t="s">
        <v>26</v>
      </c>
      <c r="J355" s="593" t="str">
        <f>IF($D$352="Y/T","Isi Sasaran",IF($E$352=0,0,IF(I355="Y",1,IF(I355="T",0,"Isi Dulu"))))</f>
        <v>Isi Sasaran</v>
      </c>
      <c r="K355" s="592" t="s">
        <v>26</v>
      </c>
      <c r="L355" s="593" t="str">
        <f>IF($D$352="Y/T","Isi Sasaran",IF($E$352=0,0,IF(K355="Y",1,IF(K355="T",0,"Isi Dulu"))))</f>
        <v>Isi Sasaran</v>
      </c>
      <c r="M355" s="849"/>
      <c r="N355" s="852"/>
    </row>
    <row r="356" spans="2:14" ht="15.75">
      <c r="B356" s="838"/>
      <c r="C356" s="841"/>
      <c r="D356" s="859"/>
      <c r="E356" s="856"/>
      <c r="F356" s="569">
        <v>5</v>
      </c>
      <c r="G356" s="570"/>
      <c r="H356" s="599" t="str">
        <f t="shared" si="6"/>
        <v>Belum Diisi</v>
      </c>
      <c r="I356" s="595" t="s">
        <v>26</v>
      </c>
      <c r="J356" s="596" t="str">
        <f>IF($D$352="Y/T","Isi Sasaran",IF($E$352=0,0,IF(I356="Y",1,IF(I356="T",0,"Isi Dulu"))))</f>
        <v>Isi Sasaran</v>
      </c>
      <c r="K356" s="595" t="s">
        <v>26</v>
      </c>
      <c r="L356" s="596" t="str">
        <f>IF($D$352="Y/T","Isi Sasaran",IF($E$352=0,0,IF(K356="Y",1,IF(K356="T",0,"Isi Dulu"))))</f>
        <v>Isi Sasaran</v>
      </c>
      <c r="M356" s="850"/>
      <c r="N356" s="853"/>
    </row>
    <row r="357" spans="2:14" ht="15.75">
      <c r="B357" s="836">
        <v>10</v>
      </c>
      <c r="C357" s="839"/>
      <c r="D357" s="857" t="s">
        <v>26</v>
      </c>
      <c r="E357" s="854" t="str">
        <f>IF(D357="Y",1,IF(D357="T",0,IF(D357="Y/T","Belum diisi","Error")))</f>
        <v>Belum diisi</v>
      </c>
      <c r="F357" s="528">
        <v>1</v>
      </c>
      <c r="G357" s="529"/>
      <c r="H357" s="600" t="str">
        <f t="shared" si="6"/>
        <v>Belum Diisi</v>
      </c>
      <c r="I357" s="590" t="s">
        <v>26</v>
      </c>
      <c r="J357" s="591" t="str">
        <f>IF($D$357="Y/T","Isi Sasaran",IF($E$357=0,0,IF(I357="Y",1,IF(I357="T",0,"Isi Dulu"))))</f>
        <v>Isi Sasaran</v>
      </c>
      <c r="K357" s="590" t="s">
        <v>26</v>
      </c>
      <c r="L357" s="591" t="str">
        <f>IF($D$357="Y/T","Isi Sasaran",IF($E$357=0,0,IF(K357="Y",1,IF(K357="T",0,"Isi Dulu"))))</f>
        <v>Isi Sasaran</v>
      </c>
      <c r="M357" s="848" t="s">
        <v>26</v>
      </c>
      <c r="N357" s="851" t="str">
        <f>IF(M357="Y",1,IF(M357="T",0,IF(M357="Y/T","Belum diisi","Error")))</f>
        <v>Belum diisi</v>
      </c>
    </row>
    <row r="358" spans="2:14" ht="15.75">
      <c r="B358" s="837"/>
      <c r="C358" s="840"/>
      <c r="D358" s="858"/>
      <c r="E358" s="855"/>
      <c r="F358" s="549">
        <v>2</v>
      </c>
      <c r="G358" s="550"/>
      <c r="H358" s="598" t="str">
        <f t="shared" si="6"/>
        <v>Belum Diisi</v>
      </c>
      <c r="I358" s="592" t="s">
        <v>26</v>
      </c>
      <c r="J358" s="593" t="str">
        <f>IF($D$357="Y/T","Isi Sasaran",IF($E$357=0,0,IF(I358="Y",1,IF(I358="T",0,"Isi Dulu"))))</f>
        <v>Isi Sasaran</v>
      </c>
      <c r="K358" s="592" t="s">
        <v>26</v>
      </c>
      <c r="L358" s="593" t="str">
        <f>IF($D$357="Y/T","Isi Sasaran",IF($E$357=0,0,IF(K358="Y",1,IF(K358="T",0,"Isi Dulu"))))</f>
        <v>Isi Sasaran</v>
      </c>
      <c r="M358" s="849"/>
      <c r="N358" s="852"/>
    </row>
    <row r="359" spans="2:14" ht="15.75">
      <c r="B359" s="837"/>
      <c r="C359" s="840"/>
      <c r="D359" s="858"/>
      <c r="E359" s="855"/>
      <c r="F359" s="549">
        <v>3</v>
      </c>
      <c r="G359" s="550"/>
      <c r="H359" s="598" t="str">
        <f t="shared" si="6"/>
        <v>Belum Diisi</v>
      </c>
      <c r="I359" s="592" t="s">
        <v>26</v>
      </c>
      <c r="J359" s="593" t="str">
        <f>IF($D$357="Y/T","Isi Sasaran",IF($E$357=0,0,IF(I359="Y",1,IF(I359="T",0,"Isi Dulu"))))</f>
        <v>Isi Sasaran</v>
      </c>
      <c r="K359" s="592" t="s">
        <v>26</v>
      </c>
      <c r="L359" s="593" t="str">
        <f>IF($D$357="Y/T","Isi Sasaran",IF($E$357=0,0,IF(K359="Y",1,IF(K359="T",0,"Isi Dulu"))))</f>
        <v>Isi Sasaran</v>
      </c>
      <c r="M359" s="849"/>
      <c r="N359" s="852"/>
    </row>
    <row r="360" spans="2:14" ht="15.75">
      <c r="B360" s="837"/>
      <c r="C360" s="840"/>
      <c r="D360" s="858"/>
      <c r="E360" s="855"/>
      <c r="F360" s="549">
        <v>4</v>
      </c>
      <c r="G360" s="550"/>
      <c r="H360" s="598" t="str">
        <f t="shared" si="6"/>
        <v>Belum Diisi</v>
      </c>
      <c r="I360" s="592" t="s">
        <v>26</v>
      </c>
      <c r="J360" s="593" t="str">
        <f>IF($D$357="Y/T","Isi Sasaran",IF($E$357=0,0,IF(I360="Y",1,IF(I360="T",0,"Isi Dulu"))))</f>
        <v>Isi Sasaran</v>
      </c>
      <c r="K360" s="592" t="s">
        <v>26</v>
      </c>
      <c r="L360" s="593" t="str">
        <f>IF($D$357="Y/T","Isi Sasaran",IF($E$357=0,0,IF(K360="Y",1,IF(K360="T",0,"Isi Dulu"))))</f>
        <v>Isi Sasaran</v>
      </c>
      <c r="M360" s="849"/>
      <c r="N360" s="852"/>
    </row>
    <row r="361" spans="2:14" ht="15.75">
      <c r="B361" s="838"/>
      <c r="C361" s="841"/>
      <c r="D361" s="859"/>
      <c r="E361" s="856"/>
      <c r="F361" s="569">
        <v>5</v>
      </c>
      <c r="G361" s="570"/>
      <c r="H361" s="599" t="str">
        <f t="shared" si="6"/>
        <v>Belum Diisi</v>
      </c>
      <c r="I361" s="595" t="s">
        <v>26</v>
      </c>
      <c r="J361" s="596" t="str">
        <f>IF($D$357="Y/T","Isi Sasaran",IF($E$357=0,0,IF(I361="Y",1,IF(I361="T",0,"Isi Dulu"))))</f>
        <v>Isi Sasaran</v>
      </c>
      <c r="K361" s="595" t="s">
        <v>26</v>
      </c>
      <c r="L361" s="596" t="str">
        <f>IF($D$357="Y/T","Isi Sasaran",IF($E$357=0,0,IF(K361="Y",1,IF(K361="T",0,"Isi Dulu"))))</f>
        <v>Isi Sasaran</v>
      </c>
      <c r="M361" s="850"/>
      <c r="N361" s="853"/>
    </row>
    <row r="362" spans="2:14" ht="15.75">
      <c r="B362" s="836">
        <v>11</v>
      </c>
      <c r="C362" s="839"/>
      <c r="D362" s="857" t="s">
        <v>26</v>
      </c>
      <c r="E362" s="854" t="str">
        <f>IF(D362="Y",1,IF(D362="T",0,IF(D362="Y/T","Belum diisi","Error")))</f>
        <v>Belum diisi</v>
      </c>
      <c r="F362" s="528">
        <v>1</v>
      </c>
      <c r="G362" s="529"/>
      <c r="H362" s="600" t="str">
        <f t="shared" si="6"/>
        <v>Belum Diisi</v>
      </c>
      <c r="I362" s="590" t="s">
        <v>26</v>
      </c>
      <c r="J362" s="591" t="str">
        <f>IF($D$362="Y/T","Isi Sasaran",IF($E$362=0,0,IF(I362="Y",1,IF(I362="T",0,"Isi Dulu"))))</f>
        <v>Isi Sasaran</v>
      </c>
      <c r="K362" s="590" t="s">
        <v>26</v>
      </c>
      <c r="L362" s="591" t="str">
        <f>IF($D$362="Y/T","Isi Sasaran",IF($E$362=0,0,IF(K362="Y",1,IF(K362="T",0,"Isi Dulu"))))</f>
        <v>Isi Sasaran</v>
      </c>
      <c r="M362" s="848" t="s">
        <v>26</v>
      </c>
      <c r="N362" s="851" t="str">
        <f>IF(M362="Y",1,IF(M362="T",0,IF(M362="Y/T","Belum diisi","Error")))</f>
        <v>Belum diisi</v>
      </c>
    </row>
    <row r="363" spans="2:14" ht="15.75">
      <c r="B363" s="837"/>
      <c r="C363" s="840"/>
      <c r="D363" s="858"/>
      <c r="E363" s="855"/>
      <c r="F363" s="549">
        <v>2</v>
      </c>
      <c r="G363" s="550"/>
      <c r="H363" s="598" t="str">
        <f t="shared" si="6"/>
        <v>Belum Diisi</v>
      </c>
      <c r="I363" s="592" t="s">
        <v>26</v>
      </c>
      <c r="J363" s="593" t="str">
        <f>IF($D$362="Y/T","Isi Sasaran",IF($E$362=0,0,IF(I363="Y",1,IF(I363="T",0,"Isi Dulu"))))</f>
        <v>Isi Sasaran</v>
      </c>
      <c r="K363" s="592" t="s">
        <v>26</v>
      </c>
      <c r="L363" s="593" t="str">
        <f>IF($D$362="Y/T","Isi Sasaran",IF($E$362=0,0,IF(K363="Y",1,IF(K363="T",0,"Isi Dulu"))))</f>
        <v>Isi Sasaran</v>
      </c>
      <c r="M363" s="849"/>
      <c r="N363" s="852"/>
    </row>
    <row r="364" spans="2:14" ht="15.75">
      <c r="B364" s="837"/>
      <c r="C364" s="840"/>
      <c r="D364" s="858"/>
      <c r="E364" s="855"/>
      <c r="F364" s="549">
        <v>3</v>
      </c>
      <c r="G364" s="550"/>
      <c r="H364" s="598" t="str">
        <f t="shared" si="6"/>
        <v>Belum Diisi</v>
      </c>
      <c r="I364" s="592" t="s">
        <v>26</v>
      </c>
      <c r="J364" s="593" t="str">
        <f>IF($D$362="Y/T","Isi Sasaran",IF($E$362=0,0,IF(I364="Y",1,IF(I364="T",0,"Isi Dulu"))))</f>
        <v>Isi Sasaran</v>
      </c>
      <c r="K364" s="592" t="s">
        <v>26</v>
      </c>
      <c r="L364" s="593" t="str">
        <f>IF($D$362="Y/T","Isi Sasaran",IF($E$362=0,0,IF(K364="Y",1,IF(K364="T",0,"Isi Dulu"))))</f>
        <v>Isi Sasaran</v>
      </c>
      <c r="M364" s="849"/>
      <c r="N364" s="852"/>
    </row>
    <row r="365" spans="2:14" ht="15.75">
      <c r="B365" s="837"/>
      <c r="C365" s="840"/>
      <c r="D365" s="858"/>
      <c r="E365" s="855"/>
      <c r="F365" s="549">
        <v>4</v>
      </c>
      <c r="G365" s="550"/>
      <c r="H365" s="598" t="str">
        <f t="shared" si="6"/>
        <v>Belum Diisi</v>
      </c>
      <c r="I365" s="592" t="s">
        <v>26</v>
      </c>
      <c r="J365" s="593" t="str">
        <f>IF($D$362="Y/T","Isi Sasaran",IF($E$362=0,0,IF(I365="Y",1,IF(I365="T",0,"Isi Dulu"))))</f>
        <v>Isi Sasaran</v>
      </c>
      <c r="K365" s="592" t="s">
        <v>26</v>
      </c>
      <c r="L365" s="593" t="str">
        <f>IF($D$362="Y/T","Isi Sasaran",IF($E$362=0,0,IF(K365="Y",1,IF(K365="T",0,"Isi Dulu"))))</f>
        <v>Isi Sasaran</v>
      </c>
      <c r="M365" s="849"/>
      <c r="N365" s="852"/>
    </row>
    <row r="366" spans="2:14" ht="15.75">
      <c r="B366" s="838"/>
      <c r="C366" s="841"/>
      <c r="D366" s="859"/>
      <c r="E366" s="856"/>
      <c r="F366" s="569">
        <v>5</v>
      </c>
      <c r="G366" s="570"/>
      <c r="H366" s="599" t="str">
        <f t="shared" si="6"/>
        <v>Belum Diisi</v>
      </c>
      <c r="I366" s="595" t="s">
        <v>26</v>
      </c>
      <c r="J366" s="596" t="str">
        <f>IF($D$362="Y/T","Isi Sasaran",IF($E$362=0,0,IF(I366="Y",1,IF(I366="T",0,"Isi Dulu"))))</f>
        <v>Isi Sasaran</v>
      </c>
      <c r="K366" s="595" t="s">
        <v>26</v>
      </c>
      <c r="L366" s="596" t="str">
        <f>IF($D$362="Y/T","Isi Sasaran",IF($E$362=0,0,IF(K366="Y",1,IF(K366="T",0,"Isi Dulu"))))</f>
        <v>Isi Sasaran</v>
      </c>
      <c r="M366" s="850"/>
      <c r="N366" s="853"/>
    </row>
    <row r="367" spans="2:14" ht="15.75">
      <c r="B367" s="836">
        <v>12</v>
      </c>
      <c r="C367" s="839"/>
      <c r="D367" s="857" t="s">
        <v>26</v>
      </c>
      <c r="E367" s="854" t="str">
        <f>IF(D367="Y",1,IF(D367="T",0,IF(D367="Y/T","Belum diisi","Error")))</f>
        <v>Belum diisi</v>
      </c>
      <c r="F367" s="528">
        <v>1</v>
      </c>
      <c r="G367" s="529"/>
      <c r="H367" s="600" t="str">
        <f t="shared" si="6"/>
        <v>Belum Diisi</v>
      </c>
      <c r="I367" s="590" t="s">
        <v>26</v>
      </c>
      <c r="J367" s="591" t="str">
        <f>IF($D$367="Y/T","Isi Sasaran",IF($E$367=0,0,IF(I367="Y",1,IF(I367="T",0,"Isi Dulu"))))</f>
        <v>Isi Sasaran</v>
      </c>
      <c r="K367" s="590" t="s">
        <v>26</v>
      </c>
      <c r="L367" s="591" t="str">
        <f>IF($D$367="Y/T","Isi Sasaran",IF($E$367=0,0,IF(K367="Y",1,IF(K367="T",0,"Isi Dulu"))))</f>
        <v>Isi Sasaran</v>
      </c>
      <c r="M367" s="848" t="s">
        <v>26</v>
      </c>
      <c r="N367" s="851" t="str">
        <f>IF(M367="Y",1,IF(M367="T",0,IF(M367="Y/T","Belum diisi","Error")))</f>
        <v>Belum diisi</v>
      </c>
    </row>
    <row r="368" spans="2:14" ht="15.75">
      <c r="B368" s="837"/>
      <c r="C368" s="840"/>
      <c r="D368" s="858"/>
      <c r="E368" s="855"/>
      <c r="F368" s="549">
        <v>2</v>
      </c>
      <c r="G368" s="550"/>
      <c r="H368" s="598" t="str">
        <f t="shared" si="6"/>
        <v>Belum Diisi</v>
      </c>
      <c r="I368" s="592" t="s">
        <v>26</v>
      </c>
      <c r="J368" s="593" t="str">
        <f>IF($D$367="Y/T","Isi Sasaran",IF($E$367=0,0,IF(I368="Y",1,IF(I368="T",0,"Isi Dulu"))))</f>
        <v>Isi Sasaran</v>
      </c>
      <c r="K368" s="592" t="s">
        <v>26</v>
      </c>
      <c r="L368" s="593" t="str">
        <f>IF($D$367="Y/T","Isi Sasaran",IF($E$367=0,0,IF(K368="Y",1,IF(K368="T",0,"Isi Dulu"))))</f>
        <v>Isi Sasaran</v>
      </c>
      <c r="M368" s="849"/>
      <c r="N368" s="852"/>
    </row>
    <row r="369" spans="2:14" ht="15.75">
      <c r="B369" s="837"/>
      <c r="C369" s="840"/>
      <c r="D369" s="858"/>
      <c r="E369" s="855"/>
      <c r="F369" s="549">
        <v>3</v>
      </c>
      <c r="G369" s="550"/>
      <c r="H369" s="598" t="str">
        <f t="shared" si="6"/>
        <v>Belum Diisi</v>
      </c>
      <c r="I369" s="592" t="s">
        <v>26</v>
      </c>
      <c r="J369" s="593" t="str">
        <f>IF($D$367="Y/T","Isi Sasaran",IF($E$367=0,0,IF(I369="Y",1,IF(I369="T",0,"Isi Dulu"))))</f>
        <v>Isi Sasaran</v>
      </c>
      <c r="K369" s="592" t="s">
        <v>26</v>
      </c>
      <c r="L369" s="593" t="str">
        <f>IF($D$367="Y/T","Isi Sasaran",IF($E$367=0,0,IF(K369="Y",1,IF(K369="T",0,"Isi Dulu"))))</f>
        <v>Isi Sasaran</v>
      </c>
      <c r="M369" s="849"/>
      <c r="N369" s="852"/>
    </row>
    <row r="370" spans="2:14" ht="15.75">
      <c r="B370" s="837"/>
      <c r="C370" s="840"/>
      <c r="D370" s="858"/>
      <c r="E370" s="855"/>
      <c r="F370" s="549">
        <v>4</v>
      </c>
      <c r="G370" s="550"/>
      <c r="H370" s="598" t="str">
        <f t="shared" si="6"/>
        <v>Belum Diisi</v>
      </c>
      <c r="I370" s="592" t="s">
        <v>26</v>
      </c>
      <c r="J370" s="593" t="str">
        <f>IF($D$367="Y/T","Isi Sasaran",IF($E$367=0,0,IF(I370="Y",1,IF(I370="T",0,"Isi Dulu"))))</f>
        <v>Isi Sasaran</v>
      </c>
      <c r="K370" s="592" t="s">
        <v>26</v>
      </c>
      <c r="L370" s="593" t="str">
        <f>IF($D$367="Y/T","Isi Sasaran",IF($E$367=0,0,IF(K370="Y",1,IF(K370="T",0,"Isi Dulu"))))</f>
        <v>Isi Sasaran</v>
      </c>
      <c r="M370" s="849"/>
      <c r="N370" s="852"/>
    </row>
    <row r="371" spans="2:14" ht="15.75">
      <c r="B371" s="838"/>
      <c r="C371" s="841"/>
      <c r="D371" s="859"/>
      <c r="E371" s="856"/>
      <c r="F371" s="569">
        <v>5</v>
      </c>
      <c r="G371" s="570"/>
      <c r="H371" s="599" t="str">
        <f t="shared" si="6"/>
        <v>Belum Diisi</v>
      </c>
      <c r="I371" s="595" t="s">
        <v>26</v>
      </c>
      <c r="J371" s="596" t="str">
        <f>IF($D$367="Y/T","Isi Sasaran",IF($E$367=0,0,IF(I371="Y",1,IF(I371="T",0,"Isi Dulu"))))</f>
        <v>Isi Sasaran</v>
      </c>
      <c r="K371" s="595" t="s">
        <v>26</v>
      </c>
      <c r="L371" s="596" t="str">
        <f>IF($D$367="Y/T","Isi Sasaran",IF($E$367=0,0,IF(K371="Y",1,IF(K371="T",0,"Isi Dulu"))))</f>
        <v>Isi Sasaran</v>
      </c>
      <c r="M371" s="850"/>
      <c r="N371" s="853"/>
    </row>
    <row r="372" spans="2:14" ht="15.75">
      <c r="B372" s="836">
        <v>13</v>
      </c>
      <c r="C372" s="839"/>
      <c r="D372" s="857" t="s">
        <v>26</v>
      </c>
      <c r="E372" s="854" t="str">
        <f>IF(D372="Y",1,IF(D372="T",0,IF(D372="Y/T","Belum diisi","Error")))</f>
        <v>Belum diisi</v>
      </c>
      <c r="F372" s="528">
        <v>1</v>
      </c>
      <c r="G372" s="529"/>
      <c r="H372" s="600" t="str">
        <f t="shared" si="6"/>
        <v>Belum Diisi</v>
      </c>
      <c r="I372" s="590" t="s">
        <v>26</v>
      </c>
      <c r="J372" s="591" t="str">
        <f>IF($D$372="Y/T","Isi Sasaran",IF($E$372=0,0,IF(I372="Y",1,IF(I372="T",0,"Isi Dulu"))))</f>
        <v>Isi Sasaran</v>
      </c>
      <c r="K372" s="590" t="s">
        <v>26</v>
      </c>
      <c r="L372" s="591" t="str">
        <f>IF($D$372="Y/T","Isi Sasaran",IF($E$372=0,0,IF(K372="Y",1,IF(K372="T",0,"Isi Dulu"))))</f>
        <v>Isi Sasaran</v>
      </c>
      <c r="M372" s="848" t="s">
        <v>26</v>
      </c>
      <c r="N372" s="851" t="str">
        <f>IF(M372="Y",1,IF(M372="T",0,IF(M372="Y/T","Belum diisi","Error")))</f>
        <v>Belum diisi</v>
      </c>
    </row>
    <row r="373" spans="2:14" ht="15.75">
      <c r="B373" s="837"/>
      <c r="C373" s="840"/>
      <c r="D373" s="858"/>
      <c r="E373" s="855"/>
      <c r="F373" s="549">
        <v>2</v>
      </c>
      <c r="G373" s="550"/>
      <c r="H373" s="598" t="str">
        <f t="shared" si="6"/>
        <v>Belum Diisi</v>
      </c>
      <c r="I373" s="592" t="s">
        <v>26</v>
      </c>
      <c r="J373" s="593" t="str">
        <f>IF($D$372="Y/T","Isi Sasaran",IF($E$372=0,0,IF(I373="Y",1,IF(I373="T",0,"Isi Dulu"))))</f>
        <v>Isi Sasaran</v>
      </c>
      <c r="K373" s="592" t="s">
        <v>26</v>
      </c>
      <c r="L373" s="593" t="str">
        <f>IF($D$372="Y/T","Isi Sasaran",IF($E$372=0,0,IF(K373="Y",1,IF(K373="T",0,"Isi Dulu"))))</f>
        <v>Isi Sasaran</v>
      </c>
      <c r="M373" s="849"/>
      <c r="N373" s="852"/>
    </row>
    <row r="374" spans="2:14" ht="15.75">
      <c r="B374" s="837"/>
      <c r="C374" s="840"/>
      <c r="D374" s="858"/>
      <c r="E374" s="855"/>
      <c r="F374" s="549">
        <v>3</v>
      </c>
      <c r="G374" s="550"/>
      <c r="H374" s="598" t="str">
        <f t="shared" si="6"/>
        <v>Belum Diisi</v>
      </c>
      <c r="I374" s="592" t="s">
        <v>26</v>
      </c>
      <c r="J374" s="593" t="str">
        <f>IF($D$372="Y/T","Isi Sasaran",IF($E$372=0,0,IF(I374="Y",1,IF(I374="T",0,"Isi Dulu"))))</f>
        <v>Isi Sasaran</v>
      </c>
      <c r="K374" s="592" t="s">
        <v>26</v>
      </c>
      <c r="L374" s="593" t="str">
        <f>IF($D$372="Y/T","Isi Sasaran",IF($E$372=0,0,IF(K374="Y",1,IF(K374="T",0,"Isi Dulu"))))</f>
        <v>Isi Sasaran</v>
      </c>
      <c r="M374" s="849"/>
      <c r="N374" s="852"/>
    </row>
    <row r="375" spans="2:14" ht="15.75">
      <c r="B375" s="837"/>
      <c r="C375" s="840"/>
      <c r="D375" s="858"/>
      <c r="E375" s="855"/>
      <c r="F375" s="549">
        <v>4</v>
      </c>
      <c r="G375" s="550"/>
      <c r="H375" s="598" t="str">
        <f t="shared" si="6"/>
        <v>Belum Diisi</v>
      </c>
      <c r="I375" s="592" t="s">
        <v>26</v>
      </c>
      <c r="J375" s="593" t="str">
        <f>IF($D$372="Y/T","Isi Sasaran",IF($E$372=0,0,IF(I375="Y",1,IF(I375="T",0,"Isi Dulu"))))</f>
        <v>Isi Sasaran</v>
      </c>
      <c r="K375" s="592" t="s">
        <v>26</v>
      </c>
      <c r="L375" s="593" t="str">
        <f>IF($D$372="Y/T","Isi Sasaran",IF($E$372=0,0,IF(K375="Y",1,IF(K375="T",0,"Isi Dulu"))))</f>
        <v>Isi Sasaran</v>
      </c>
      <c r="M375" s="849"/>
      <c r="N375" s="852"/>
    </row>
    <row r="376" spans="2:14" ht="15.75">
      <c r="B376" s="838"/>
      <c r="C376" s="841"/>
      <c r="D376" s="859"/>
      <c r="E376" s="856"/>
      <c r="F376" s="569">
        <v>5</v>
      </c>
      <c r="G376" s="570"/>
      <c r="H376" s="599" t="str">
        <f t="shared" ref="H376:H411" si="7">IF(OR(J376="Isi Dulu",L376="Isi Dulu",J376="Isi Sasaran",L376="Isi Sasaran"),"Belum Diisi",IF(SUM(J376,L376)=2,1,IF(SUM(J376,L376)=1,0,IF(SUM(J376,L376)=0,0,"Error"))))</f>
        <v>Belum Diisi</v>
      </c>
      <c r="I376" s="595" t="s">
        <v>26</v>
      </c>
      <c r="J376" s="596" t="str">
        <f>IF($D$372="Y/T","Isi Sasaran",IF($E$372=0,0,IF(I376="Y",1,IF(I376="T",0,"Isi Dulu"))))</f>
        <v>Isi Sasaran</v>
      </c>
      <c r="K376" s="595" t="s">
        <v>26</v>
      </c>
      <c r="L376" s="596" t="str">
        <f>IF($D$372="Y/T","Isi Sasaran",IF($E$372=0,0,IF(K376="Y",1,IF(K376="T",0,"Isi Dulu"))))</f>
        <v>Isi Sasaran</v>
      </c>
      <c r="M376" s="850"/>
      <c r="N376" s="853"/>
    </row>
    <row r="377" spans="2:14" ht="15.75">
      <c r="B377" s="836">
        <v>14</v>
      </c>
      <c r="C377" s="839"/>
      <c r="D377" s="857" t="s">
        <v>26</v>
      </c>
      <c r="E377" s="854" t="str">
        <f>IF(D377="Y",1,IF(D377="T",0,IF(D377="Y/T","Belum diisi","Error")))</f>
        <v>Belum diisi</v>
      </c>
      <c r="F377" s="528">
        <v>1</v>
      </c>
      <c r="G377" s="529"/>
      <c r="H377" s="600" t="str">
        <f t="shared" si="7"/>
        <v>Belum Diisi</v>
      </c>
      <c r="I377" s="590" t="s">
        <v>26</v>
      </c>
      <c r="J377" s="591" t="str">
        <f>IF($D$377="Y/T","Isi Sasaran",IF($E$377=0,0,IF(I377="Y",1,IF(I377="T",0,"Isi Dulu"))))</f>
        <v>Isi Sasaran</v>
      </c>
      <c r="K377" s="590" t="s">
        <v>26</v>
      </c>
      <c r="L377" s="591" t="str">
        <f>IF($D$377="Y/T","Isi Sasaran",IF($E$377=0,0,IF(K377="Y",1,IF(K377="T",0,"Isi Dulu"))))</f>
        <v>Isi Sasaran</v>
      </c>
      <c r="M377" s="848" t="s">
        <v>26</v>
      </c>
      <c r="N377" s="851" t="str">
        <f>IF(M377="Y",1,IF(M377="T",0,IF(M377="Y/T","Belum diisi","Error")))</f>
        <v>Belum diisi</v>
      </c>
    </row>
    <row r="378" spans="2:14" ht="15.75">
      <c r="B378" s="837"/>
      <c r="C378" s="840"/>
      <c r="D378" s="858"/>
      <c r="E378" s="855"/>
      <c r="F378" s="549">
        <v>2</v>
      </c>
      <c r="G378" s="550"/>
      <c r="H378" s="598" t="str">
        <f t="shared" si="7"/>
        <v>Belum Diisi</v>
      </c>
      <c r="I378" s="592" t="s">
        <v>26</v>
      </c>
      <c r="J378" s="593" t="str">
        <f>IF($D$377="Y/T","Isi Sasaran",IF($E$377=0,0,IF(I378="Y",1,IF(I378="T",0,"Isi Dulu"))))</f>
        <v>Isi Sasaran</v>
      </c>
      <c r="K378" s="592" t="s">
        <v>26</v>
      </c>
      <c r="L378" s="593" t="str">
        <f>IF($D$377="Y/T","Isi Sasaran",IF($E$377=0,0,IF(K378="Y",1,IF(K378="T",0,"Isi Dulu"))))</f>
        <v>Isi Sasaran</v>
      </c>
      <c r="M378" s="849"/>
      <c r="N378" s="852"/>
    </row>
    <row r="379" spans="2:14" ht="15.75">
      <c r="B379" s="837"/>
      <c r="C379" s="840"/>
      <c r="D379" s="858"/>
      <c r="E379" s="855"/>
      <c r="F379" s="549">
        <v>3</v>
      </c>
      <c r="G379" s="550"/>
      <c r="H379" s="598" t="str">
        <f t="shared" si="7"/>
        <v>Belum Diisi</v>
      </c>
      <c r="I379" s="592" t="s">
        <v>26</v>
      </c>
      <c r="J379" s="593" t="str">
        <f>IF($D$377="Y/T","Isi Sasaran",IF($E$377=0,0,IF(I379="Y",1,IF(I379="T",0,"Isi Dulu"))))</f>
        <v>Isi Sasaran</v>
      </c>
      <c r="K379" s="592" t="s">
        <v>26</v>
      </c>
      <c r="L379" s="593" t="str">
        <f>IF($D$377="Y/T","Isi Sasaran",IF($E$377=0,0,IF(K379="Y",1,IF(K379="T",0,"Isi Dulu"))))</f>
        <v>Isi Sasaran</v>
      </c>
      <c r="M379" s="849"/>
      <c r="N379" s="852"/>
    </row>
    <row r="380" spans="2:14" ht="15.75">
      <c r="B380" s="837"/>
      <c r="C380" s="840"/>
      <c r="D380" s="858"/>
      <c r="E380" s="855"/>
      <c r="F380" s="549">
        <v>4</v>
      </c>
      <c r="G380" s="550"/>
      <c r="H380" s="598" t="str">
        <f t="shared" si="7"/>
        <v>Belum Diisi</v>
      </c>
      <c r="I380" s="592" t="s">
        <v>26</v>
      </c>
      <c r="J380" s="593" t="str">
        <f>IF($D$377="Y/T","Isi Sasaran",IF($E$377=0,0,IF(I380="Y",1,IF(I380="T",0,"Isi Dulu"))))</f>
        <v>Isi Sasaran</v>
      </c>
      <c r="K380" s="592" t="s">
        <v>26</v>
      </c>
      <c r="L380" s="593" t="str">
        <f>IF($D$377="Y/T","Isi Sasaran",IF($E$377=0,0,IF(K380="Y",1,IF(K380="T",0,"Isi Dulu"))))</f>
        <v>Isi Sasaran</v>
      </c>
      <c r="M380" s="849"/>
      <c r="N380" s="852"/>
    </row>
    <row r="381" spans="2:14" ht="15.75">
      <c r="B381" s="838"/>
      <c r="C381" s="841"/>
      <c r="D381" s="859"/>
      <c r="E381" s="856"/>
      <c r="F381" s="569">
        <v>5</v>
      </c>
      <c r="G381" s="570"/>
      <c r="H381" s="599" t="str">
        <f t="shared" si="7"/>
        <v>Belum Diisi</v>
      </c>
      <c r="I381" s="595" t="s">
        <v>26</v>
      </c>
      <c r="J381" s="596" t="str">
        <f>IF($D$377="Y/T","Isi Sasaran",IF($E$377=0,0,IF(I381="Y",1,IF(I381="T",0,"Isi Dulu"))))</f>
        <v>Isi Sasaran</v>
      </c>
      <c r="K381" s="595" t="s">
        <v>26</v>
      </c>
      <c r="L381" s="596" t="str">
        <f>IF($D$377="Y/T","Isi Sasaran",IF($E$377=0,0,IF(K381="Y",1,IF(K381="T",0,"Isi Dulu"))))</f>
        <v>Isi Sasaran</v>
      </c>
      <c r="M381" s="850"/>
      <c r="N381" s="853"/>
    </row>
    <row r="382" spans="2:14" ht="15.75">
      <c r="B382" s="836">
        <v>15</v>
      </c>
      <c r="C382" s="839"/>
      <c r="D382" s="857" t="s">
        <v>26</v>
      </c>
      <c r="E382" s="854" t="str">
        <f>IF(D382="Y",1,IF(D382="T",0,IF(D382="Y/T","Belum diisi","Error")))</f>
        <v>Belum diisi</v>
      </c>
      <c r="F382" s="528">
        <v>1</v>
      </c>
      <c r="G382" s="529"/>
      <c r="H382" s="600" t="str">
        <f t="shared" si="7"/>
        <v>Belum Diisi</v>
      </c>
      <c r="I382" s="590" t="s">
        <v>26</v>
      </c>
      <c r="J382" s="591" t="str">
        <f>IF($D$382="Y/T","Isi Sasaran",IF($E$382=0,0,IF(I382="Y",1,IF(I382="T",0,"Isi Dulu"))))</f>
        <v>Isi Sasaran</v>
      </c>
      <c r="K382" s="590" t="s">
        <v>26</v>
      </c>
      <c r="L382" s="591" t="str">
        <f>IF($D$382="Y/T","Isi Sasaran",IF($E$382=0,0,IF(K382="Y",1,IF(K382="T",0,"Isi Dulu"))))</f>
        <v>Isi Sasaran</v>
      </c>
      <c r="M382" s="848" t="s">
        <v>26</v>
      </c>
      <c r="N382" s="851" t="str">
        <f>IF(M382="Y",1,IF(M382="T",0,IF(M382="Y/T","Belum diisi","Error")))</f>
        <v>Belum diisi</v>
      </c>
    </row>
    <row r="383" spans="2:14" ht="15.75">
      <c r="B383" s="837"/>
      <c r="C383" s="840"/>
      <c r="D383" s="858"/>
      <c r="E383" s="855"/>
      <c r="F383" s="549">
        <v>2</v>
      </c>
      <c r="G383" s="550"/>
      <c r="H383" s="598" t="str">
        <f t="shared" si="7"/>
        <v>Belum Diisi</v>
      </c>
      <c r="I383" s="592" t="s">
        <v>26</v>
      </c>
      <c r="J383" s="593" t="str">
        <f>IF($D$382="Y/T","Isi Sasaran",IF($E$382=0,0,IF(I383="Y",1,IF(I383="T",0,"Isi Dulu"))))</f>
        <v>Isi Sasaran</v>
      </c>
      <c r="K383" s="592" t="s">
        <v>26</v>
      </c>
      <c r="L383" s="593" t="str">
        <f>IF($D$382="Y/T","Isi Sasaran",IF($E$382=0,0,IF(K383="Y",1,IF(K383="T",0,"Isi Dulu"))))</f>
        <v>Isi Sasaran</v>
      </c>
      <c r="M383" s="849"/>
      <c r="N383" s="852"/>
    </row>
    <row r="384" spans="2:14" ht="15.75">
      <c r="B384" s="837"/>
      <c r="C384" s="840"/>
      <c r="D384" s="858"/>
      <c r="E384" s="855"/>
      <c r="F384" s="549">
        <v>3</v>
      </c>
      <c r="G384" s="550"/>
      <c r="H384" s="598" t="str">
        <f t="shared" si="7"/>
        <v>Belum Diisi</v>
      </c>
      <c r="I384" s="592" t="s">
        <v>26</v>
      </c>
      <c r="J384" s="593" t="str">
        <f>IF($D$382="Y/T","Isi Sasaran",IF($E$382=0,0,IF(I384="Y",1,IF(I384="T",0,"Isi Dulu"))))</f>
        <v>Isi Sasaran</v>
      </c>
      <c r="K384" s="592" t="s">
        <v>26</v>
      </c>
      <c r="L384" s="593" t="str">
        <f>IF($D$382="Y/T","Isi Sasaran",IF($E$382=0,0,IF(K384="Y",1,IF(K384="T",0,"Isi Dulu"))))</f>
        <v>Isi Sasaran</v>
      </c>
      <c r="M384" s="849"/>
      <c r="N384" s="852"/>
    </row>
    <row r="385" spans="2:14" ht="15.75">
      <c r="B385" s="837"/>
      <c r="C385" s="840"/>
      <c r="D385" s="858"/>
      <c r="E385" s="855"/>
      <c r="F385" s="549">
        <v>4</v>
      </c>
      <c r="G385" s="550"/>
      <c r="H385" s="598" t="str">
        <f t="shared" si="7"/>
        <v>Belum Diisi</v>
      </c>
      <c r="I385" s="592" t="s">
        <v>26</v>
      </c>
      <c r="J385" s="593" t="str">
        <f>IF($D$382="Y/T","Isi Sasaran",IF($E$382=0,0,IF(I385="Y",1,IF(I385="T",0,"Isi Dulu"))))</f>
        <v>Isi Sasaran</v>
      </c>
      <c r="K385" s="592" t="s">
        <v>26</v>
      </c>
      <c r="L385" s="593" t="str">
        <f>IF($D$382="Y/T","Isi Sasaran",IF($E$382=0,0,IF(K385="Y",1,IF(K385="T",0,"Isi Dulu"))))</f>
        <v>Isi Sasaran</v>
      </c>
      <c r="M385" s="849"/>
      <c r="N385" s="852"/>
    </row>
    <row r="386" spans="2:14" ht="15.75">
      <c r="B386" s="838"/>
      <c r="C386" s="841"/>
      <c r="D386" s="859"/>
      <c r="E386" s="856"/>
      <c r="F386" s="569">
        <v>5</v>
      </c>
      <c r="G386" s="570"/>
      <c r="H386" s="599" t="str">
        <f t="shared" si="7"/>
        <v>Belum Diisi</v>
      </c>
      <c r="I386" s="595" t="s">
        <v>26</v>
      </c>
      <c r="J386" s="596" t="str">
        <f>IF($D$382="Y/T","Isi Sasaran",IF($E$382=0,0,IF(I386="Y",1,IF(I386="T",0,"Isi Dulu"))))</f>
        <v>Isi Sasaran</v>
      </c>
      <c r="K386" s="595" t="s">
        <v>26</v>
      </c>
      <c r="L386" s="596" t="str">
        <f>IF($D$382="Y/T","Isi Sasaran",IF($E$382=0,0,IF(K386="Y",1,IF(K386="T",0,"Isi Dulu"))))</f>
        <v>Isi Sasaran</v>
      </c>
      <c r="M386" s="850"/>
      <c r="N386" s="853"/>
    </row>
    <row r="387" spans="2:14" ht="15.75">
      <c r="B387" s="836">
        <v>16</v>
      </c>
      <c r="C387" s="839"/>
      <c r="D387" s="857" t="s">
        <v>26</v>
      </c>
      <c r="E387" s="854" t="str">
        <f>IF(D387="Y",1,IF(D387="T",0,IF(D387="Y/T","Belum diisi","Error")))</f>
        <v>Belum diisi</v>
      </c>
      <c r="F387" s="528">
        <v>1</v>
      </c>
      <c r="G387" s="529"/>
      <c r="H387" s="600" t="str">
        <f t="shared" si="7"/>
        <v>Belum Diisi</v>
      </c>
      <c r="I387" s="590" t="s">
        <v>26</v>
      </c>
      <c r="J387" s="591" t="str">
        <f>IF($D$387="Y/T","Isi Sasaran",IF($E$387=0,0,IF(I387="Y",1,IF(I387="T",0,"Isi Dulu"))))</f>
        <v>Isi Sasaran</v>
      </c>
      <c r="K387" s="590" t="s">
        <v>26</v>
      </c>
      <c r="L387" s="591" t="str">
        <f>IF($D$387="Y/T","Isi Sasaran",IF($E$387=0,0,IF(K387="Y",1,IF(K387="T",0,"Isi Dulu"))))</f>
        <v>Isi Sasaran</v>
      </c>
      <c r="M387" s="848" t="s">
        <v>26</v>
      </c>
      <c r="N387" s="851" t="str">
        <f>IF(M387="Y",1,IF(M387="T",0,IF(M387="Y/T","Belum diisi","Error")))</f>
        <v>Belum diisi</v>
      </c>
    </row>
    <row r="388" spans="2:14" ht="15.75">
      <c r="B388" s="837"/>
      <c r="C388" s="840"/>
      <c r="D388" s="858"/>
      <c r="E388" s="855"/>
      <c r="F388" s="549">
        <v>2</v>
      </c>
      <c r="G388" s="550"/>
      <c r="H388" s="598" t="str">
        <f t="shared" si="7"/>
        <v>Belum Diisi</v>
      </c>
      <c r="I388" s="592" t="s">
        <v>26</v>
      </c>
      <c r="J388" s="593" t="str">
        <f>IF($D$387="Y/T","Isi Sasaran",IF($E$387=0,0,IF(I388="Y",1,IF(I388="T",0,"Isi Dulu"))))</f>
        <v>Isi Sasaran</v>
      </c>
      <c r="K388" s="592" t="s">
        <v>26</v>
      </c>
      <c r="L388" s="593" t="str">
        <f>IF($D$387="Y/T","Isi Sasaran",IF($E$387=0,0,IF(K388="Y",1,IF(K388="T",0,"Isi Dulu"))))</f>
        <v>Isi Sasaran</v>
      </c>
      <c r="M388" s="849"/>
      <c r="N388" s="852"/>
    </row>
    <row r="389" spans="2:14" ht="15.75">
      <c r="B389" s="837"/>
      <c r="C389" s="840"/>
      <c r="D389" s="858"/>
      <c r="E389" s="855"/>
      <c r="F389" s="549">
        <v>3</v>
      </c>
      <c r="G389" s="550"/>
      <c r="H389" s="598" t="str">
        <f t="shared" si="7"/>
        <v>Belum Diisi</v>
      </c>
      <c r="I389" s="592" t="s">
        <v>26</v>
      </c>
      <c r="J389" s="593" t="str">
        <f>IF($D$387="Y/T","Isi Sasaran",IF($E$387=0,0,IF(I389="Y",1,IF(I389="T",0,"Isi Dulu"))))</f>
        <v>Isi Sasaran</v>
      </c>
      <c r="K389" s="592" t="s">
        <v>26</v>
      </c>
      <c r="L389" s="593" t="str">
        <f>IF($D$387="Y/T","Isi Sasaran",IF($E$387=0,0,IF(K389="Y",1,IF(K389="T",0,"Isi Dulu"))))</f>
        <v>Isi Sasaran</v>
      </c>
      <c r="M389" s="849"/>
      <c r="N389" s="852"/>
    </row>
    <row r="390" spans="2:14" ht="15.75">
      <c r="B390" s="837"/>
      <c r="C390" s="840"/>
      <c r="D390" s="858"/>
      <c r="E390" s="855"/>
      <c r="F390" s="549">
        <v>4</v>
      </c>
      <c r="G390" s="550"/>
      <c r="H390" s="598" t="str">
        <f t="shared" si="7"/>
        <v>Belum Diisi</v>
      </c>
      <c r="I390" s="592" t="s">
        <v>26</v>
      </c>
      <c r="J390" s="593" t="str">
        <f>IF($D$387="Y/T","Isi Sasaran",IF($E$387=0,0,IF(I390="Y",1,IF(I390="T",0,"Isi Dulu"))))</f>
        <v>Isi Sasaran</v>
      </c>
      <c r="K390" s="592" t="s">
        <v>26</v>
      </c>
      <c r="L390" s="593" t="str">
        <f>IF($D$387="Y/T","Isi Sasaran",IF($E$387=0,0,IF(K390="Y",1,IF(K390="T",0,"Isi Dulu"))))</f>
        <v>Isi Sasaran</v>
      </c>
      <c r="M390" s="849"/>
      <c r="N390" s="852"/>
    </row>
    <row r="391" spans="2:14" ht="15.75">
      <c r="B391" s="838"/>
      <c r="C391" s="841"/>
      <c r="D391" s="859"/>
      <c r="E391" s="856"/>
      <c r="F391" s="569">
        <v>5</v>
      </c>
      <c r="G391" s="570"/>
      <c r="H391" s="599" t="str">
        <f t="shared" si="7"/>
        <v>Belum Diisi</v>
      </c>
      <c r="I391" s="595" t="s">
        <v>26</v>
      </c>
      <c r="J391" s="596" t="str">
        <f>IF($D$387="Y/T","Isi Sasaran",IF($E$387=0,0,IF(I391="Y",1,IF(I391="T",0,"Isi Dulu"))))</f>
        <v>Isi Sasaran</v>
      </c>
      <c r="K391" s="595" t="s">
        <v>26</v>
      </c>
      <c r="L391" s="596" t="str">
        <f>IF($D$387="Y/T","Isi Sasaran",IF($E$387=0,0,IF(K391="Y",1,IF(K391="T",0,"Isi Dulu"))))</f>
        <v>Isi Sasaran</v>
      </c>
      <c r="M391" s="850"/>
      <c r="N391" s="853"/>
    </row>
    <row r="392" spans="2:14" ht="15.75">
      <c r="B392" s="836">
        <v>17</v>
      </c>
      <c r="C392" s="839"/>
      <c r="D392" s="857" t="s">
        <v>26</v>
      </c>
      <c r="E392" s="854" t="str">
        <f>IF(D392="Y",1,IF(D392="T",0,IF(D392="Y/T","Belum diisi","Error")))</f>
        <v>Belum diisi</v>
      </c>
      <c r="F392" s="528">
        <v>1</v>
      </c>
      <c r="G392" s="529"/>
      <c r="H392" s="600" t="str">
        <f t="shared" si="7"/>
        <v>Belum Diisi</v>
      </c>
      <c r="I392" s="590" t="s">
        <v>26</v>
      </c>
      <c r="J392" s="591" t="str">
        <f>IF($D$392="Y/T","Isi Sasaran",IF($E$392=0,0,IF(I392="Y",1,IF(I392="T",0,"Isi Dulu"))))</f>
        <v>Isi Sasaran</v>
      </c>
      <c r="K392" s="590" t="s">
        <v>26</v>
      </c>
      <c r="L392" s="591" t="str">
        <f>IF($D$392="Y/T","Isi Sasaran",IF($E$392=0,0,IF(K392="Y",1,IF(K392="T",0,"Isi Dulu"))))</f>
        <v>Isi Sasaran</v>
      </c>
      <c r="M392" s="848" t="s">
        <v>26</v>
      </c>
      <c r="N392" s="851" t="str">
        <f>IF(M392="Y",1,IF(M392="T",0,IF(M392="Y/T","Belum diisi","Error")))</f>
        <v>Belum diisi</v>
      </c>
    </row>
    <row r="393" spans="2:14" ht="15.75">
      <c r="B393" s="837"/>
      <c r="C393" s="840"/>
      <c r="D393" s="858"/>
      <c r="E393" s="855"/>
      <c r="F393" s="549">
        <v>2</v>
      </c>
      <c r="G393" s="550"/>
      <c r="H393" s="598" t="str">
        <f t="shared" si="7"/>
        <v>Belum Diisi</v>
      </c>
      <c r="I393" s="592" t="s">
        <v>26</v>
      </c>
      <c r="J393" s="593" t="str">
        <f>IF($D$392="Y/T","Isi Sasaran",IF($E$392=0,0,IF(I393="Y",1,IF(I393="T",0,"Isi Dulu"))))</f>
        <v>Isi Sasaran</v>
      </c>
      <c r="K393" s="592" t="s">
        <v>26</v>
      </c>
      <c r="L393" s="593" t="str">
        <f>IF($D$392="Y/T","Isi Sasaran",IF($E$392=0,0,IF(K393="Y",1,IF(K393="T",0,"Isi Dulu"))))</f>
        <v>Isi Sasaran</v>
      </c>
      <c r="M393" s="849"/>
      <c r="N393" s="852"/>
    </row>
    <row r="394" spans="2:14" ht="15.75">
      <c r="B394" s="837"/>
      <c r="C394" s="840"/>
      <c r="D394" s="858"/>
      <c r="E394" s="855"/>
      <c r="F394" s="549">
        <v>3</v>
      </c>
      <c r="G394" s="550"/>
      <c r="H394" s="598" t="str">
        <f t="shared" si="7"/>
        <v>Belum Diisi</v>
      </c>
      <c r="I394" s="592" t="s">
        <v>26</v>
      </c>
      <c r="J394" s="593" t="str">
        <f>IF($D$392="Y/T","Isi Sasaran",IF($E$392=0,0,IF(I394="Y",1,IF(I394="T",0,"Isi Dulu"))))</f>
        <v>Isi Sasaran</v>
      </c>
      <c r="K394" s="592" t="s">
        <v>26</v>
      </c>
      <c r="L394" s="593" t="str">
        <f>IF($D$392="Y/T","Isi Sasaran",IF($E$392=0,0,IF(K394="Y",1,IF(K394="T",0,"Isi Dulu"))))</f>
        <v>Isi Sasaran</v>
      </c>
      <c r="M394" s="849"/>
      <c r="N394" s="852"/>
    </row>
    <row r="395" spans="2:14" ht="15.75">
      <c r="B395" s="837"/>
      <c r="C395" s="840"/>
      <c r="D395" s="858"/>
      <c r="E395" s="855"/>
      <c r="F395" s="549">
        <v>4</v>
      </c>
      <c r="G395" s="550"/>
      <c r="H395" s="598" t="str">
        <f t="shared" si="7"/>
        <v>Belum Diisi</v>
      </c>
      <c r="I395" s="592" t="s">
        <v>26</v>
      </c>
      <c r="J395" s="593" t="str">
        <f>IF($D$392="Y/T","Isi Sasaran",IF($E$392=0,0,IF(I395="Y",1,IF(I395="T",0,"Isi Dulu"))))</f>
        <v>Isi Sasaran</v>
      </c>
      <c r="K395" s="592" t="s">
        <v>26</v>
      </c>
      <c r="L395" s="593" t="str">
        <f>IF($D$392="Y/T","Isi Sasaran",IF($E$392=0,0,IF(K395="Y",1,IF(K395="T",0,"Isi Dulu"))))</f>
        <v>Isi Sasaran</v>
      </c>
      <c r="M395" s="849"/>
      <c r="N395" s="852"/>
    </row>
    <row r="396" spans="2:14" ht="15.75">
      <c r="B396" s="838"/>
      <c r="C396" s="841"/>
      <c r="D396" s="859"/>
      <c r="E396" s="856"/>
      <c r="F396" s="569">
        <v>5</v>
      </c>
      <c r="G396" s="570"/>
      <c r="H396" s="599" t="str">
        <f t="shared" si="7"/>
        <v>Belum Diisi</v>
      </c>
      <c r="I396" s="595" t="s">
        <v>26</v>
      </c>
      <c r="J396" s="596" t="str">
        <f>IF($D$392="Y/T","Isi Sasaran",IF($E$392=0,0,IF(I396="Y",1,IF(I396="T",0,"Isi Dulu"))))</f>
        <v>Isi Sasaran</v>
      </c>
      <c r="K396" s="595" t="s">
        <v>26</v>
      </c>
      <c r="L396" s="596" t="str">
        <f>IF($D$392="Y/T","Isi Sasaran",IF($E$392=0,0,IF(K396="Y",1,IF(K396="T",0,"Isi Dulu"))))</f>
        <v>Isi Sasaran</v>
      </c>
      <c r="M396" s="850"/>
      <c r="N396" s="853"/>
    </row>
    <row r="397" spans="2:14" ht="15.75">
      <c r="B397" s="836">
        <v>18</v>
      </c>
      <c r="C397" s="839"/>
      <c r="D397" s="857" t="s">
        <v>26</v>
      </c>
      <c r="E397" s="854" t="str">
        <f>IF(D397="Y",1,IF(D397="T",0,IF(D397="Y/T","Belum diisi","Error")))</f>
        <v>Belum diisi</v>
      </c>
      <c r="F397" s="528">
        <v>1</v>
      </c>
      <c r="G397" s="529"/>
      <c r="H397" s="600" t="str">
        <f t="shared" si="7"/>
        <v>Belum Diisi</v>
      </c>
      <c r="I397" s="590" t="s">
        <v>26</v>
      </c>
      <c r="J397" s="591" t="str">
        <f>IF($D$397="Y/T","Isi Sasaran",IF($E$397=0,0,IF(I397="Y",1,IF(I397="T",0,"Isi Dulu"))))</f>
        <v>Isi Sasaran</v>
      </c>
      <c r="K397" s="590" t="s">
        <v>26</v>
      </c>
      <c r="L397" s="591" t="str">
        <f>IF($D$397="Y/T","Isi Sasaran",IF($E$397=0,0,IF(K397="Y",1,IF(K397="T",0,"Isi Dulu"))))</f>
        <v>Isi Sasaran</v>
      </c>
      <c r="M397" s="848" t="s">
        <v>26</v>
      </c>
      <c r="N397" s="851" t="str">
        <f>IF(M397="Y",1,IF(M397="T",0,IF(M397="Y/T","Belum diisi","Error")))</f>
        <v>Belum diisi</v>
      </c>
    </row>
    <row r="398" spans="2:14" ht="15.75">
      <c r="B398" s="837"/>
      <c r="C398" s="840"/>
      <c r="D398" s="858"/>
      <c r="E398" s="855"/>
      <c r="F398" s="549">
        <v>2</v>
      </c>
      <c r="G398" s="550"/>
      <c r="H398" s="598" t="str">
        <f t="shared" si="7"/>
        <v>Belum Diisi</v>
      </c>
      <c r="I398" s="592" t="s">
        <v>26</v>
      </c>
      <c r="J398" s="593" t="str">
        <f>IF($D$397="Y/T","Isi Sasaran",IF($E$397=0,0,IF(I398="Y",1,IF(I398="T",0,"Isi Dulu"))))</f>
        <v>Isi Sasaran</v>
      </c>
      <c r="K398" s="592" t="s">
        <v>26</v>
      </c>
      <c r="L398" s="593" t="str">
        <f>IF($D$397="Y/T","Isi Sasaran",IF($E$397=0,0,IF(K398="Y",1,IF(K398="T",0,"Isi Dulu"))))</f>
        <v>Isi Sasaran</v>
      </c>
      <c r="M398" s="849"/>
      <c r="N398" s="852"/>
    </row>
    <row r="399" spans="2:14" ht="15.75">
      <c r="B399" s="837"/>
      <c r="C399" s="840"/>
      <c r="D399" s="858"/>
      <c r="E399" s="855"/>
      <c r="F399" s="549">
        <v>3</v>
      </c>
      <c r="G399" s="550"/>
      <c r="H399" s="598" t="str">
        <f t="shared" si="7"/>
        <v>Belum Diisi</v>
      </c>
      <c r="I399" s="592" t="s">
        <v>26</v>
      </c>
      <c r="J399" s="593" t="str">
        <f>IF($D$397="Y/T","Isi Sasaran",IF($E$397=0,0,IF(I399="Y",1,IF(I399="T",0,"Isi Dulu"))))</f>
        <v>Isi Sasaran</v>
      </c>
      <c r="K399" s="592" t="s">
        <v>26</v>
      </c>
      <c r="L399" s="593" t="str">
        <f>IF($D$397="Y/T","Isi Sasaran",IF($E$397=0,0,IF(K399="Y",1,IF(K399="T",0,"Isi Dulu"))))</f>
        <v>Isi Sasaran</v>
      </c>
      <c r="M399" s="849"/>
      <c r="N399" s="852"/>
    </row>
    <row r="400" spans="2:14" ht="15.75">
      <c r="B400" s="837"/>
      <c r="C400" s="840"/>
      <c r="D400" s="858"/>
      <c r="E400" s="855"/>
      <c r="F400" s="549">
        <v>4</v>
      </c>
      <c r="G400" s="550"/>
      <c r="H400" s="598" t="str">
        <f t="shared" si="7"/>
        <v>Belum Diisi</v>
      </c>
      <c r="I400" s="592" t="s">
        <v>26</v>
      </c>
      <c r="J400" s="593" t="str">
        <f>IF($D$397="Y/T","Isi Sasaran",IF($E$397=0,0,IF(I400="Y",1,IF(I400="T",0,"Isi Dulu"))))</f>
        <v>Isi Sasaran</v>
      </c>
      <c r="K400" s="592" t="s">
        <v>26</v>
      </c>
      <c r="L400" s="593" t="str">
        <f>IF($D$397="Y/T","Isi Sasaran",IF($E$397=0,0,IF(K400="Y",1,IF(K400="T",0,"Isi Dulu"))))</f>
        <v>Isi Sasaran</v>
      </c>
      <c r="M400" s="849"/>
      <c r="N400" s="852"/>
    </row>
    <row r="401" spans="2:14" ht="15.75">
      <c r="B401" s="838"/>
      <c r="C401" s="841"/>
      <c r="D401" s="859"/>
      <c r="E401" s="856"/>
      <c r="F401" s="569">
        <v>5</v>
      </c>
      <c r="G401" s="570"/>
      <c r="H401" s="599" t="str">
        <f t="shared" si="7"/>
        <v>Belum Diisi</v>
      </c>
      <c r="I401" s="595" t="s">
        <v>26</v>
      </c>
      <c r="J401" s="596" t="str">
        <f>IF($D$397="Y/T","Isi Sasaran",IF($E$397=0,0,IF(I401="Y",1,IF(I401="T",0,"Isi Dulu"))))</f>
        <v>Isi Sasaran</v>
      </c>
      <c r="K401" s="595" t="s">
        <v>26</v>
      </c>
      <c r="L401" s="596" t="str">
        <f>IF($D$397="Y/T","Isi Sasaran",IF($E$397=0,0,IF(K401="Y",1,IF(K401="T",0,"Isi Dulu"))))</f>
        <v>Isi Sasaran</v>
      </c>
      <c r="M401" s="850"/>
      <c r="N401" s="853"/>
    </row>
    <row r="402" spans="2:14" ht="15.75">
      <c r="B402" s="836">
        <v>19</v>
      </c>
      <c r="C402" s="839"/>
      <c r="D402" s="857" t="s">
        <v>26</v>
      </c>
      <c r="E402" s="854" t="str">
        <f>IF(D402="Y",1,IF(D402="T",0,IF(D402="Y/T","Belum diisi","Error")))</f>
        <v>Belum diisi</v>
      </c>
      <c r="F402" s="528">
        <v>1</v>
      </c>
      <c r="G402" s="529"/>
      <c r="H402" s="600" t="str">
        <f t="shared" si="7"/>
        <v>Belum Diisi</v>
      </c>
      <c r="I402" s="590" t="s">
        <v>26</v>
      </c>
      <c r="J402" s="591" t="str">
        <f>IF($D$402="Y/T","Isi Sasaran",IF($E$402=0,0,IF(I402="Y",1,IF(I402="T",0,"Isi Dulu"))))</f>
        <v>Isi Sasaran</v>
      </c>
      <c r="K402" s="590" t="s">
        <v>26</v>
      </c>
      <c r="L402" s="591" t="str">
        <f>IF($D$402="Y/T","Isi Sasaran",IF($E$402=0,0,IF(K402="Y",1,IF(K402="T",0,"Isi Dulu"))))</f>
        <v>Isi Sasaran</v>
      </c>
      <c r="M402" s="848" t="s">
        <v>26</v>
      </c>
      <c r="N402" s="851" t="str">
        <f>IF(M402="Y",1,IF(M402="T",0,IF(M402="Y/T","Belum diisi","Error")))</f>
        <v>Belum diisi</v>
      </c>
    </row>
    <row r="403" spans="2:14" ht="15.75">
      <c r="B403" s="837"/>
      <c r="C403" s="840"/>
      <c r="D403" s="858"/>
      <c r="E403" s="855"/>
      <c r="F403" s="549">
        <v>2</v>
      </c>
      <c r="G403" s="550"/>
      <c r="H403" s="598" t="str">
        <f t="shared" si="7"/>
        <v>Belum Diisi</v>
      </c>
      <c r="I403" s="592" t="s">
        <v>26</v>
      </c>
      <c r="J403" s="593" t="str">
        <f>IF($D$402="Y/T","Isi Sasaran",IF($E$402=0,0,IF(I403="Y",1,IF(I403="T",0,"Isi Dulu"))))</f>
        <v>Isi Sasaran</v>
      </c>
      <c r="K403" s="592" t="s">
        <v>26</v>
      </c>
      <c r="L403" s="593" t="str">
        <f>IF($D$402="Y/T","Isi Sasaran",IF($E$402=0,0,IF(K403="Y",1,IF(K403="T",0,"Isi Dulu"))))</f>
        <v>Isi Sasaran</v>
      </c>
      <c r="M403" s="849"/>
      <c r="N403" s="852"/>
    </row>
    <row r="404" spans="2:14" ht="15.75">
      <c r="B404" s="837"/>
      <c r="C404" s="840"/>
      <c r="D404" s="858"/>
      <c r="E404" s="855"/>
      <c r="F404" s="549">
        <v>3</v>
      </c>
      <c r="G404" s="550"/>
      <c r="H404" s="598" t="str">
        <f t="shared" si="7"/>
        <v>Belum Diisi</v>
      </c>
      <c r="I404" s="592" t="s">
        <v>26</v>
      </c>
      <c r="J404" s="593" t="str">
        <f>IF($D$402="Y/T","Isi Sasaran",IF($E$402=0,0,IF(I404="Y",1,IF(I404="T",0,"Isi Dulu"))))</f>
        <v>Isi Sasaran</v>
      </c>
      <c r="K404" s="592" t="s">
        <v>26</v>
      </c>
      <c r="L404" s="593" t="str">
        <f>IF($D$402="Y/T","Isi Sasaran",IF($E$402=0,0,IF(K404="Y",1,IF(K404="T",0,"Isi Dulu"))))</f>
        <v>Isi Sasaran</v>
      </c>
      <c r="M404" s="849"/>
      <c r="N404" s="852"/>
    </row>
    <row r="405" spans="2:14" ht="15.75">
      <c r="B405" s="837"/>
      <c r="C405" s="840"/>
      <c r="D405" s="858"/>
      <c r="E405" s="855"/>
      <c r="F405" s="549">
        <v>4</v>
      </c>
      <c r="G405" s="550"/>
      <c r="H405" s="598" t="str">
        <f t="shared" si="7"/>
        <v>Belum Diisi</v>
      </c>
      <c r="I405" s="592" t="s">
        <v>26</v>
      </c>
      <c r="J405" s="593" t="str">
        <f>IF($D$402="Y/T","Isi Sasaran",IF($E$402=0,0,IF(I405="Y",1,IF(I405="T",0,"Isi Dulu"))))</f>
        <v>Isi Sasaran</v>
      </c>
      <c r="K405" s="592" t="s">
        <v>26</v>
      </c>
      <c r="L405" s="593" t="str">
        <f>IF($D$402="Y/T","Isi Sasaran",IF($E$402=0,0,IF(K405="Y",1,IF(K405="T",0,"Isi Dulu"))))</f>
        <v>Isi Sasaran</v>
      </c>
      <c r="M405" s="849"/>
      <c r="N405" s="852"/>
    </row>
    <row r="406" spans="2:14" ht="15.75">
      <c r="B406" s="838"/>
      <c r="C406" s="841"/>
      <c r="D406" s="859"/>
      <c r="E406" s="856"/>
      <c r="F406" s="569">
        <v>5</v>
      </c>
      <c r="G406" s="570"/>
      <c r="H406" s="599" t="str">
        <f t="shared" si="7"/>
        <v>Belum Diisi</v>
      </c>
      <c r="I406" s="595" t="s">
        <v>26</v>
      </c>
      <c r="J406" s="596" t="str">
        <f>IF($D$402="Y/T","Isi Sasaran",IF($E$402=0,0,IF(I406="Y",1,IF(I406="T",0,"Isi Dulu"))))</f>
        <v>Isi Sasaran</v>
      </c>
      <c r="K406" s="595" t="s">
        <v>26</v>
      </c>
      <c r="L406" s="596" t="str">
        <f>IF($D$402="Y/T","Isi Sasaran",IF($E$402=0,0,IF(K406="Y",1,IF(K406="T",0,"Isi Dulu"))))</f>
        <v>Isi Sasaran</v>
      </c>
      <c r="M406" s="850"/>
      <c r="N406" s="853"/>
    </row>
    <row r="407" spans="2:14" ht="15.75">
      <c r="B407" s="836">
        <v>20</v>
      </c>
      <c r="C407" s="839"/>
      <c r="D407" s="857" t="s">
        <v>26</v>
      </c>
      <c r="E407" s="854" t="str">
        <f>IF(D407="Y",1,IF(D407="T",0,IF(D407="Y/T","Belum diisi","Error")))</f>
        <v>Belum diisi</v>
      </c>
      <c r="F407" s="528">
        <v>1</v>
      </c>
      <c r="G407" s="529"/>
      <c r="H407" s="600" t="str">
        <f t="shared" si="7"/>
        <v>Belum Diisi</v>
      </c>
      <c r="I407" s="590" t="s">
        <v>26</v>
      </c>
      <c r="J407" s="591" t="str">
        <f>IF($D$407="Y/T","Isi Sasaran",IF($E$407=0,0,IF(I407="Y",1,IF(I407="T",0,"Isi Dulu"))))</f>
        <v>Isi Sasaran</v>
      </c>
      <c r="K407" s="590" t="s">
        <v>26</v>
      </c>
      <c r="L407" s="591" t="str">
        <f>IF($D$407="Y/T","Isi Sasaran",IF($E$407=0,0,IF(K407="Y",1,IF(K407="T",0,"Isi Dulu"))))</f>
        <v>Isi Sasaran</v>
      </c>
      <c r="M407" s="848" t="s">
        <v>26</v>
      </c>
      <c r="N407" s="851" t="str">
        <f>IF(M407="Y",1,IF(M407="T",0,IF(M407="Y/T","Belum diisi","Error")))</f>
        <v>Belum diisi</v>
      </c>
    </row>
    <row r="408" spans="2:14" ht="15.75">
      <c r="B408" s="837"/>
      <c r="C408" s="840"/>
      <c r="D408" s="858"/>
      <c r="E408" s="855"/>
      <c r="F408" s="549">
        <v>2</v>
      </c>
      <c r="G408" s="550"/>
      <c r="H408" s="598" t="str">
        <f t="shared" si="7"/>
        <v>Belum Diisi</v>
      </c>
      <c r="I408" s="592" t="s">
        <v>26</v>
      </c>
      <c r="J408" s="593" t="str">
        <f>IF($D$407="Y/T","Isi Sasaran",IF($E$407=0,0,IF(I408="Y",1,IF(I408="T",0,"Isi Dulu"))))</f>
        <v>Isi Sasaran</v>
      </c>
      <c r="K408" s="592" t="s">
        <v>26</v>
      </c>
      <c r="L408" s="593" t="str">
        <f>IF($D$407="Y/T","Isi Sasaran",IF($E$407=0,0,IF(K408="Y",1,IF(K408="T",0,"Isi Dulu"))))</f>
        <v>Isi Sasaran</v>
      </c>
      <c r="M408" s="849"/>
      <c r="N408" s="852"/>
    </row>
    <row r="409" spans="2:14" ht="15.75">
      <c r="B409" s="837"/>
      <c r="C409" s="840"/>
      <c r="D409" s="858"/>
      <c r="E409" s="855"/>
      <c r="F409" s="549">
        <v>3</v>
      </c>
      <c r="G409" s="550"/>
      <c r="H409" s="598" t="str">
        <f t="shared" si="7"/>
        <v>Belum Diisi</v>
      </c>
      <c r="I409" s="592" t="s">
        <v>26</v>
      </c>
      <c r="J409" s="593" t="str">
        <f>IF($D$407="Y/T","Isi Sasaran",IF($E$407=0,0,IF(I409="Y",1,IF(I409="T",0,"Isi Dulu"))))</f>
        <v>Isi Sasaran</v>
      </c>
      <c r="K409" s="592" t="s">
        <v>26</v>
      </c>
      <c r="L409" s="593" t="str">
        <f>IF($D$407="Y/T","Isi Sasaran",IF($E$407=0,0,IF(K409="Y",1,IF(K409="T",0,"Isi Dulu"))))</f>
        <v>Isi Sasaran</v>
      </c>
      <c r="M409" s="849"/>
      <c r="N409" s="852"/>
    </row>
    <row r="410" spans="2:14" ht="15.75">
      <c r="B410" s="837"/>
      <c r="C410" s="840"/>
      <c r="D410" s="858"/>
      <c r="E410" s="855"/>
      <c r="F410" s="549">
        <v>4</v>
      </c>
      <c r="G410" s="550"/>
      <c r="H410" s="598" t="str">
        <f t="shared" si="7"/>
        <v>Belum Diisi</v>
      </c>
      <c r="I410" s="592" t="s">
        <v>26</v>
      </c>
      <c r="J410" s="593" t="str">
        <f>IF($D$407="Y/T","Isi Sasaran",IF($E$407=0,0,IF(I410="Y",1,IF(I410="T",0,"Isi Dulu"))))</f>
        <v>Isi Sasaran</v>
      </c>
      <c r="K410" s="592" t="s">
        <v>26</v>
      </c>
      <c r="L410" s="593" t="str">
        <f>IF($D$407="Y/T","Isi Sasaran",IF($E$407=0,0,IF(K410="Y",1,IF(K410="T",0,"Isi Dulu"))))</f>
        <v>Isi Sasaran</v>
      </c>
      <c r="M410" s="849"/>
      <c r="N410" s="852"/>
    </row>
    <row r="411" spans="2:14" ht="15.75">
      <c r="B411" s="838"/>
      <c r="C411" s="841"/>
      <c r="D411" s="859"/>
      <c r="E411" s="856"/>
      <c r="F411" s="569">
        <v>5</v>
      </c>
      <c r="G411" s="570"/>
      <c r="H411" s="599" t="str">
        <f t="shared" si="7"/>
        <v>Belum Diisi</v>
      </c>
      <c r="I411" s="595" t="s">
        <v>26</v>
      </c>
      <c r="J411" s="596" t="str">
        <f>IF($D$407="Y/T","Isi Sasaran",IF($E$407=0,0,IF(I411="Y",1,IF(I411="T",0,"Isi Dulu"))))</f>
        <v>Isi Sasaran</v>
      </c>
      <c r="K411" s="595" t="s">
        <v>26</v>
      </c>
      <c r="L411" s="596" t="str">
        <f>IF($D$407="Y/T","Isi Sasaran",IF($E$407=0,0,IF(K411="Y",1,IF(K411="T",0,"Isi Dulu"))))</f>
        <v>Isi Sasaran</v>
      </c>
      <c r="M411" s="850"/>
      <c r="N411" s="853"/>
    </row>
    <row r="412" spans="2:14" ht="15.75">
      <c r="B412" s="580"/>
      <c r="C412" s="581"/>
      <c r="D412" s="582"/>
      <c r="E412" s="602" t="e">
        <f>AVERAGE(E312:E411)</f>
        <v>#DIV/0!</v>
      </c>
      <c r="F412" s="583"/>
      <c r="G412" s="583"/>
      <c r="H412" s="602" t="e">
        <f>(IF($D312="Y/T",0,AVERAGE(H312:H316))+IF($D317="Y/T",0,AVERAGE(H317:H321))+IF($D322="Y/T",0,AVERAGE(H322:H326))+IF($D327="Y/T",0,AVERAGE(H327:H331))+IF($D332="Y/T",0,AVERAGE(H332:H336))+IF($D337="Y/T",0,AVERAGE(H337:H341))+IF($D342="Y/T",0,AVERAGE(H342:H346))+IF($D347="Y/T",0,AVERAGE(H347:H351))+IF($D352="Y/T",0,AVERAGE(H352:H356))+IF($D357="Y/T",0,AVERAGE(H357:H361))+IF($D362="Y/T",0,AVERAGE(H362:H366))+IF($D367="Y/T",0,AVERAGE(H367:H371))+IF($D372="Y/T",0,AVERAGE(H372:H376))+IF($D377="Y/T",0,AVERAGE(H377:H381))+IF($D382="Y/T",0,AVERAGE(H382:H386))+IF($D387="Y/T",0,AVERAGE(H387:H391))+IF($D392="Y/T",0,AVERAGE(H392:H396))+IF($D397="Y/T",0,AVERAGE(H397:H401))+IF($D402="Y/T",0,AVERAGE(H402:H406))+IF($D407="Y/T",0,AVERAGE(H407:H411)))/(COUNTIF($D312:$D411,"Y")+COUNTIF($D312:$D411,"T"))</f>
        <v>#DIV/0!</v>
      </c>
      <c r="I412" s="582"/>
      <c r="J412" s="602" t="e">
        <f>(IF($D312="Y/T",0,AVERAGE(J312:J316))+IF($D317="Y/T",0,AVERAGE(J317:J321))+IF($D322="Y/T",0,AVERAGE(J322:J326))+IF($D327="Y/T",0,AVERAGE(J327:J331))+IF($D332="Y/T",0,AVERAGE(J332:J336))+IF($D337="Y/T",0,AVERAGE(J337:J341))+IF($D342="Y/T",0,AVERAGE(J342:J346))+IF($D347="Y/T",0,AVERAGE(J347:J351))+IF($D352="Y/T",0,AVERAGE(J352:J356))+IF($D357="Y/T",0,AVERAGE(J357:J361))+IF($D362="Y/T",0,AVERAGE(J362:J366))+IF($D367="Y/T",0,AVERAGE(J367:J371))+IF($D372="Y/T",0,AVERAGE(J372:J376))+IF($D377="Y/T",0,AVERAGE(J377:J381))+IF($D382="Y/T",0,AVERAGE(J382:J386))+IF($D387="Y/T",0,AVERAGE(J387:J391))+IF($D392="Y/T",0,AVERAGE(J392:J396))+IF($D397="Y/T",0,AVERAGE(J397:J401))+IF($D402="Y/T",0,AVERAGE(J402:J406))+IF($D407="Y/T",0,AVERAGE(J407:J411)))/(COUNTIF($D312:$D411,"Y")+COUNTIF($D312:$D411,"T"))</f>
        <v>#DIV/0!</v>
      </c>
      <c r="K412" s="582"/>
      <c r="L412" s="602" t="e">
        <f>(IF($D312="Y/T",0,AVERAGE(L312:L316))+IF($D317="Y/T",0,AVERAGE(L317:L321))+IF($D322="Y/T",0,AVERAGE(L322:L326))+IF($D327="Y/T",0,AVERAGE(L327:L331))+IF($D332="Y/T",0,AVERAGE(L332:L336))+IF($D337="Y/T",0,AVERAGE(L337:L341))+IF($D342="Y/T",0,AVERAGE(L342:L346))+IF($D347="Y/T",0,AVERAGE(L347:L351))+IF($D352="Y/T",0,AVERAGE(L352:L356))+IF($D357="Y/T",0,AVERAGE(L357:L361))+IF($D362="Y/T",0,AVERAGE(L362:L366))+IF($D367="Y/T",0,AVERAGE(L367:L371))+IF($D372="Y/T",0,AVERAGE(L372:L376))+IF($D377="Y/T",0,AVERAGE(L377:L381))+IF($D382="Y/T",0,AVERAGE(L382:L386))+IF($D387="Y/T",0,AVERAGE(L387:L391))+IF($D392="Y/T",0,AVERAGE(L392:L396))+IF($D397="Y/T",0,AVERAGE(L397:L401))+IF($D402="Y/T",0,AVERAGE(L402:L406))+IF($D407="Y/T",0,AVERAGE(L407:L411)))/(COUNTIF($D312:$D411,"Y")+COUNTIF($D312:$D411,"T"))</f>
        <v>#DIV/0!</v>
      </c>
      <c r="M412" s="606"/>
      <c r="N412" s="602" t="e">
        <f>AVERAGE(N312:N411)</f>
        <v>#DIV/0!</v>
      </c>
    </row>
  </sheetData>
  <mergeCells count="496">
    <mergeCell ref="M337:M341"/>
    <mergeCell ref="E342:E346"/>
    <mergeCell ref="B327:B331"/>
    <mergeCell ref="C327:C331"/>
    <mergeCell ref="B285:B289"/>
    <mergeCell ref="M290:M294"/>
    <mergeCell ref="E300:E304"/>
    <mergeCell ref="N317:N321"/>
    <mergeCell ref="C300:C304"/>
    <mergeCell ref="B305:B309"/>
    <mergeCell ref="C285:C289"/>
    <mergeCell ref="M285:M289"/>
    <mergeCell ref="D295:D299"/>
    <mergeCell ref="M322:M326"/>
    <mergeCell ref="C312:C316"/>
    <mergeCell ref="B317:B321"/>
    <mergeCell ref="D322:D326"/>
    <mergeCell ref="E322:E326"/>
    <mergeCell ref="C317:C321"/>
    <mergeCell ref="E312:E316"/>
    <mergeCell ref="C322:C326"/>
    <mergeCell ref="N235:N239"/>
    <mergeCell ref="D312:D316"/>
    <mergeCell ref="D260:D264"/>
    <mergeCell ref="N250:N254"/>
    <mergeCell ref="C250:C254"/>
    <mergeCell ref="M260:M264"/>
    <mergeCell ref="B265:B269"/>
    <mergeCell ref="D255:D259"/>
    <mergeCell ref="M255:M259"/>
    <mergeCell ref="N255:N259"/>
    <mergeCell ref="M300:M304"/>
    <mergeCell ref="B260:B264"/>
    <mergeCell ref="D275:D279"/>
    <mergeCell ref="E265:E269"/>
    <mergeCell ref="E285:E289"/>
    <mergeCell ref="D290:D294"/>
    <mergeCell ref="E290:E294"/>
    <mergeCell ref="N285:N289"/>
    <mergeCell ref="N280:N284"/>
    <mergeCell ref="M295:M299"/>
    <mergeCell ref="B280:B284"/>
    <mergeCell ref="E280:E284"/>
    <mergeCell ref="C280:C284"/>
    <mergeCell ref="M270:M274"/>
    <mergeCell ref="N260:N264"/>
    <mergeCell ref="E270:E274"/>
    <mergeCell ref="D265:D269"/>
    <mergeCell ref="C260:C264"/>
    <mergeCell ref="B270:B274"/>
    <mergeCell ref="C290:C294"/>
    <mergeCell ref="B295:B299"/>
    <mergeCell ref="N295:N299"/>
    <mergeCell ref="D240:D244"/>
    <mergeCell ref="E240:E244"/>
    <mergeCell ref="N275:N279"/>
    <mergeCell ref="D280:D284"/>
    <mergeCell ref="B290:B294"/>
    <mergeCell ref="M280:M284"/>
    <mergeCell ref="E275:E279"/>
    <mergeCell ref="N240:N244"/>
    <mergeCell ref="B240:B244"/>
    <mergeCell ref="C225:C229"/>
    <mergeCell ref="N220:N224"/>
    <mergeCell ref="M198:M202"/>
    <mergeCell ref="N128:N132"/>
    <mergeCell ref="C133:C137"/>
    <mergeCell ref="M138:M142"/>
    <mergeCell ref="C148:C152"/>
    <mergeCell ref="E143:E147"/>
    <mergeCell ref="D138:D142"/>
    <mergeCell ref="C193:C197"/>
    <mergeCell ref="C203:C207"/>
    <mergeCell ref="M193:M197"/>
    <mergeCell ref="E193:E197"/>
    <mergeCell ref="D193:D197"/>
    <mergeCell ref="M210:M214"/>
    <mergeCell ref="D198:D202"/>
    <mergeCell ref="N133:N137"/>
    <mergeCell ref="N148:N152"/>
    <mergeCell ref="E158:E162"/>
    <mergeCell ref="D183:D187"/>
    <mergeCell ref="M133:M137"/>
    <mergeCell ref="M225:M229"/>
    <mergeCell ref="N225:N229"/>
    <mergeCell ref="B377:B381"/>
    <mergeCell ref="E382:E386"/>
    <mergeCell ref="D387:D391"/>
    <mergeCell ref="E377:E381"/>
    <mergeCell ref="D377:D381"/>
    <mergeCell ref="D382:D386"/>
    <mergeCell ref="E387:E391"/>
    <mergeCell ref="M382:M386"/>
    <mergeCell ref="N387:N391"/>
    <mergeCell ref="B382:B386"/>
    <mergeCell ref="M377:M381"/>
    <mergeCell ref="N377:N381"/>
    <mergeCell ref="C387:C391"/>
    <mergeCell ref="M387:M391"/>
    <mergeCell ref="B387:B391"/>
    <mergeCell ref="C382:C386"/>
    <mergeCell ref="N382:N386"/>
    <mergeCell ref="C377:C381"/>
    <mergeCell ref="B347:B351"/>
    <mergeCell ref="N352:N356"/>
    <mergeCell ref="E357:E361"/>
    <mergeCell ref="N300:N304"/>
    <mergeCell ref="D300:D304"/>
    <mergeCell ref="E305:E309"/>
    <mergeCell ref="N362:N366"/>
    <mergeCell ref="D352:D356"/>
    <mergeCell ref="B357:B361"/>
    <mergeCell ref="B322:B326"/>
    <mergeCell ref="M327:M331"/>
    <mergeCell ref="B342:B346"/>
    <mergeCell ref="B337:B341"/>
    <mergeCell ref="M312:M316"/>
    <mergeCell ref="B312:B316"/>
    <mergeCell ref="E317:E321"/>
    <mergeCell ref="N312:N316"/>
    <mergeCell ref="N327:N331"/>
    <mergeCell ref="D332:D336"/>
    <mergeCell ref="N322:N326"/>
    <mergeCell ref="D337:D341"/>
    <mergeCell ref="D327:D331"/>
    <mergeCell ref="E327:E331"/>
    <mergeCell ref="B332:B336"/>
    <mergeCell ref="B397:B401"/>
    <mergeCell ref="M402:M406"/>
    <mergeCell ref="C407:C411"/>
    <mergeCell ref="C402:C406"/>
    <mergeCell ref="B407:B411"/>
    <mergeCell ref="N392:N396"/>
    <mergeCell ref="E407:E411"/>
    <mergeCell ref="C397:C401"/>
    <mergeCell ref="B402:B406"/>
    <mergeCell ref="M392:M396"/>
    <mergeCell ref="D392:D396"/>
    <mergeCell ref="D407:D411"/>
    <mergeCell ref="N397:N401"/>
    <mergeCell ref="M397:M401"/>
    <mergeCell ref="E402:E406"/>
    <mergeCell ref="D402:D406"/>
    <mergeCell ref="E397:E401"/>
    <mergeCell ref="N407:N411"/>
    <mergeCell ref="N402:N406"/>
    <mergeCell ref="M407:M411"/>
    <mergeCell ref="B392:B396"/>
    <mergeCell ref="E392:E396"/>
    <mergeCell ref="C392:C396"/>
    <mergeCell ref="D397:D401"/>
    <mergeCell ref="N372:N376"/>
    <mergeCell ref="C362:C366"/>
    <mergeCell ref="B362:B366"/>
    <mergeCell ref="D362:D366"/>
    <mergeCell ref="E362:E366"/>
    <mergeCell ref="M362:M366"/>
    <mergeCell ref="M357:M361"/>
    <mergeCell ref="E337:E341"/>
    <mergeCell ref="N342:N346"/>
    <mergeCell ref="D342:D346"/>
    <mergeCell ref="C342:C346"/>
    <mergeCell ref="M347:M351"/>
    <mergeCell ref="C357:C361"/>
    <mergeCell ref="E352:E356"/>
    <mergeCell ref="B352:B356"/>
    <mergeCell ref="B367:B371"/>
    <mergeCell ref="N367:N371"/>
    <mergeCell ref="D367:D371"/>
    <mergeCell ref="B372:B376"/>
    <mergeCell ref="C372:C376"/>
    <mergeCell ref="M372:M376"/>
    <mergeCell ref="D372:D376"/>
    <mergeCell ref="E372:E376"/>
    <mergeCell ref="M367:M371"/>
    <mergeCell ref="C367:C371"/>
    <mergeCell ref="E367:E371"/>
    <mergeCell ref="B215:B219"/>
    <mergeCell ref="N230:N234"/>
    <mergeCell ref="E245:E249"/>
    <mergeCell ref="B230:B234"/>
    <mergeCell ref="C188:C192"/>
    <mergeCell ref="N193:N197"/>
    <mergeCell ref="D203:D207"/>
    <mergeCell ref="D347:D351"/>
    <mergeCell ref="C337:C341"/>
    <mergeCell ref="C347:C351"/>
    <mergeCell ref="M352:M356"/>
    <mergeCell ref="D357:D361"/>
    <mergeCell ref="E347:E351"/>
    <mergeCell ref="C352:C356"/>
    <mergeCell ref="M332:M336"/>
    <mergeCell ref="N347:N351"/>
    <mergeCell ref="C332:C336"/>
    <mergeCell ref="N337:N341"/>
    <mergeCell ref="E332:E336"/>
    <mergeCell ref="N357:N361"/>
    <mergeCell ref="M342:M346"/>
    <mergeCell ref="N332:N336"/>
    <mergeCell ref="N123:N127"/>
    <mergeCell ref="D123:D127"/>
    <mergeCell ref="N245:N249"/>
    <mergeCell ref="N210:N214"/>
    <mergeCell ref="B210:B214"/>
    <mergeCell ref="D215:D219"/>
    <mergeCell ref="D210:D214"/>
    <mergeCell ref="E210:E214"/>
    <mergeCell ref="E215:E219"/>
    <mergeCell ref="B209:N209"/>
    <mergeCell ref="E220:E224"/>
    <mergeCell ref="B198:B202"/>
    <mergeCell ref="M203:M207"/>
    <mergeCell ref="C215:C219"/>
    <mergeCell ref="N203:N207"/>
    <mergeCell ref="N188:N192"/>
    <mergeCell ref="E198:E202"/>
    <mergeCell ref="D173:D177"/>
    <mergeCell ref="M163:M167"/>
    <mergeCell ref="B163:B167"/>
    <mergeCell ref="M230:M234"/>
    <mergeCell ref="B225:B229"/>
    <mergeCell ref="D235:D239"/>
    <mergeCell ref="M220:M224"/>
    <mergeCell ref="N86:N90"/>
    <mergeCell ref="E96:E100"/>
    <mergeCell ref="C81:C85"/>
    <mergeCell ref="M173:M177"/>
    <mergeCell ref="B173:B177"/>
    <mergeCell ref="C168:C172"/>
    <mergeCell ref="N138:N142"/>
    <mergeCell ref="C128:C132"/>
    <mergeCell ref="M128:M132"/>
    <mergeCell ref="D133:D137"/>
    <mergeCell ref="E133:E137"/>
    <mergeCell ref="E128:E132"/>
    <mergeCell ref="B153:B157"/>
    <mergeCell ref="N158:N162"/>
    <mergeCell ref="D168:D172"/>
    <mergeCell ref="D163:D167"/>
    <mergeCell ref="E163:E167"/>
    <mergeCell ref="E168:E172"/>
    <mergeCell ref="B128:B132"/>
    <mergeCell ref="M81:M85"/>
    <mergeCell ref="E113:E117"/>
    <mergeCell ref="C96:C100"/>
    <mergeCell ref="D86:D90"/>
    <mergeCell ref="D101:D105"/>
    <mergeCell ref="C235:C239"/>
    <mergeCell ref="E225:E229"/>
    <mergeCell ref="C305:C309"/>
    <mergeCell ref="B311:N311"/>
    <mergeCell ref="D285:D289"/>
    <mergeCell ref="M275:M279"/>
    <mergeCell ref="B275:B279"/>
    <mergeCell ref="C270:C274"/>
    <mergeCell ref="D270:D274"/>
    <mergeCell ref="B235:B239"/>
    <mergeCell ref="E235:E239"/>
    <mergeCell ref="C295:C299"/>
    <mergeCell ref="E295:E299"/>
    <mergeCell ref="C230:C234"/>
    <mergeCell ref="M235:M239"/>
    <mergeCell ref="D245:D249"/>
    <mergeCell ref="M240:M244"/>
    <mergeCell ref="C245:C249"/>
    <mergeCell ref="M265:M269"/>
    <mergeCell ref="D250:D254"/>
    <mergeCell ref="C265:C269"/>
    <mergeCell ref="C275:C279"/>
    <mergeCell ref="D305:D309"/>
    <mergeCell ref="D230:D234"/>
    <mergeCell ref="G3:G4"/>
    <mergeCell ref="N101:N105"/>
    <mergeCell ref="B51:B55"/>
    <mergeCell ref="M61:M65"/>
    <mergeCell ref="E66:E70"/>
    <mergeCell ref="D56:D60"/>
    <mergeCell ref="N56:N60"/>
    <mergeCell ref="N96:N100"/>
    <mergeCell ref="C91:C95"/>
    <mergeCell ref="E101:E105"/>
    <mergeCell ref="M91:M95"/>
    <mergeCell ref="N91:N95"/>
    <mergeCell ref="E56:E60"/>
    <mergeCell ref="M51:M55"/>
    <mergeCell ref="E51:E55"/>
    <mergeCell ref="M101:M105"/>
    <mergeCell ref="B96:B100"/>
    <mergeCell ref="E76:E80"/>
    <mergeCell ref="M86:M90"/>
    <mergeCell ref="D96:D100"/>
    <mergeCell ref="B91:B95"/>
    <mergeCell ref="B81:B85"/>
    <mergeCell ref="N66:N70"/>
    <mergeCell ref="M96:M100"/>
    <mergeCell ref="K4:L4"/>
    <mergeCell ref="E16:E20"/>
    <mergeCell ref="B11:B15"/>
    <mergeCell ref="N11:N15"/>
    <mergeCell ref="M31:M35"/>
    <mergeCell ref="E41:E45"/>
    <mergeCell ref="D36:D40"/>
    <mergeCell ref="D31:D35"/>
    <mergeCell ref="B31:B35"/>
    <mergeCell ref="B26:B30"/>
    <mergeCell ref="D16:D20"/>
    <mergeCell ref="M4:N4"/>
    <mergeCell ref="B6:B10"/>
    <mergeCell ref="N41:N45"/>
    <mergeCell ref="M26:M30"/>
    <mergeCell ref="C16:C20"/>
    <mergeCell ref="D26:D30"/>
    <mergeCell ref="E21:E25"/>
    <mergeCell ref="C21:C25"/>
    <mergeCell ref="B41:B45"/>
    <mergeCell ref="N6:N10"/>
    <mergeCell ref="D11:D15"/>
    <mergeCell ref="H3:H4"/>
    <mergeCell ref="F3:F4"/>
    <mergeCell ref="N46:N50"/>
    <mergeCell ref="D91:D95"/>
    <mergeCell ref="D51:D55"/>
    <mergeCell ref="M46:M50"/>
    <mergeCell ref="B1:N1"/>
    <mergeCell ref="N153:N157"/>
    <mergeCell ref="D143:D147"/>
    <mergeCell ref="B148:B152"/>
    <mergeCell ref="N118:N122"/>
    <mergeCell ref="B108:B112"/>
    <mergeCell ref="M123:M127"/>
    <mergeCell ref="D113:D117"/>
    <mergeCell ref="N113:N117"/>
    <mergeCell ref="E86:E90"/>
    <mergeCell ref="B76:B80"/>
    <mergeCell ref="D76:D80"/>
    <mergeCell ref="C86:C90"/>
    <mergeCell ref="E81:E85"/>
    <mergeCell ref="D81:D85"/>
    <mergeCell ref="B138:B142"/>
    <mergeCell ref="N143:N147"/>
    <mergeCell ref="E148:E152"/>
    <mergeCell ref="B133:B137"/>
    <mergeCell ref="B86:B90"/>
    <mergeCell ref="M66:M70"/>
    <mergeCell ref="C51:C55"/>
    <mergeCell ref="B56:B60"/>
    <mergeCell ref="N51:N55"/>
    <mergeCell ref="N61:N65"/>
    <mergeCell ref="D71:D75"/>
    <mergeCell ref="C56:C60"/>
    <mergeCell ref="B66:B70"/>
    <mergeCell ref="N81:N85"/>
    <mergeCell ref="C76:C80"/>
    <mergeCell ref="M76:M80"/>
    <mergeCell ref="N76:N80"/>
    <mergeCell ref="M71:M75"/>
    <mergeCell ref="N71:N75"/>
    <mergeCell ref="C71:C75"/>
    <mergeCell ref="M56:M60"/>
    <mergeCell ref="E71:E75"/>
    <mergeCell ref="D66:D70"/>
    <mergeCell ref="B61:B65"/>
    <mergeCell ref="C61:C65"/>
    <mergeCell ref="D61:D65"/>
    <mergeCell ref="E61:E65"/>
    <mergeCell ref="C66:C70"/>
    <mergeCell ref="D46:D50"/>
    <mergeCell ref="C46:C50"/>
    <mergeCell ref="B36:B40"/>
    <mergeCell ref="C31:C35"/>
    <mergeCell ref="B21:B25"/>
    <mergeCell ref="M36:M40"/>
    <mergeCell ref="C36:C40"/>
    <mergeCell ref="M41:M45"/>
    <mergeCell ref="E36:E40"/>
    <mergeCell ref="C41:C45"/>
    <mergeCell ref="B46:B50"/>
    <mergeCell ref="E46:E50"/>
    <mergeCell ref="B2:N2"/>
    <mergeCell ref="E11:E15"/>
    <mergeCell ref="D41:D45"/>
    <mergeCell ref="N31:N35"/>
    <mergeCell ref="E26:E30"/>
    <mergeCell ref="C26:C30"/>
    <mergeCell ref="M11:M15"/>
    <mergeCell ref="D3:E4"/>
    <mergeCell ref="B5:N5"/>
    <mergeCell ref="E31:E35"/>
    <mergeCell ref="M16:M20"/>
    <mergeCell ref="B16:B20"/>
    <mergeCell ref="N21:N25"/>
    <mergeCell ref="N36:N40"/>
    <mergeCell ref="D21:D25"/>
    <mergeCell ref="M21:M25"/>
    <mergeCell ref="C11:C15"/>
    <mergeCell ref="C6:C10"/>
    <mergeCell ref="D6:D10"/>
    <mergeCell ref="E6:E10"/>
    <mergeCell ref="M6:M10"/>
    <mergeCell ref="N16:N20"/>
    <mergeCell ref="B3:B4"/>
    <mergeCell ref="C3:C4"/>
    <mergeCell ref="I3:N3"/>
    <mergeCell ref="I4:J4"/>
    <mergeCell ref="B300:B304"/>
    <mergeCell ref="M317:M321"/>
    <mergeCell ref="N305:N309"/>
    <mergeCell ref="D317:D321"/>
    <mergeCell ref="M305:M309"/>
    <mergeCell ref="M245:M249"/>
    <mergeCell ref="C255:C259"/>
    <mergeCell ref="M250:M254"/>
    <mergeCell ref="E250:E254"/>
    <mergeCell ref="E255:E259"/>
    <mergeCell ref="B250:B254"/>
    <mergeCell ref="D225:D229"/>
    <mergeCell ref="M215:M219"/>
    <mergeCell ref="B220:B224"/>
    <mergeCell ref="N168:N172"/>
    <mergeCell ref="C163:C167"/>
    <mergeCell ref="C173:C177"/>
    <mergeCell ref="N215:N219"/>
    <mergeCell ref="C210:C214"/>
    <mergeCell ref="D220:D224"/>
    <mergeCell ref="N198:N202"/>
    <mergeCell ref="B71:B75"/>
    <mergeCell ref="E91:E95"/>
    <mergeCell ref="B107:J107"/>
    <mergeCell ref="B203:B207"/>
    <mergeCell ref="D118:D122"/>
    <mergeCell ref="B101:B105"/>
    <mergeCell ref="E108:E112"/>
    <mergeCell ref="C101:C105"/>
    <mergeCell ref="C113:C117"/>
    <mergeCell ref="D108:D112"/>
    <mergeCell ref="B183:B187"/>
    <mergeCell ref="B123:B127"/>
    <mergeCell ref="M148:M152"/>
    <mergeCell ref="D128:D132"/>
    <mergeCell ref="E118:E122"/>
    <mergeCell ref="C108:C112"/>
    <mergeCell ref="M113:M117"/>
    <mergeCell ref="M108:M112"/>
    <mergeCell ref="B178:B182"/>
    <mergeCell ref="E178:E182"/>
    <mergeCell ref="C178:C182"/>
    <mergeCell ref="C118:C122"/>
    <mergeCell ref="B118:B122"/>
    <mergeCell ref="N108:N112"/>
    <mergeCell ref="E123:E127"/>
    <mergeCell ref="B143:B147"/>
    <mergeCell ref="N290:N294"/>
    <mergeCell ref="E260:E264"/>
    <mergeCell ref="C240:C244"/>
    <mergeCell ref="B255:B259"/>
    <mergeCell ref="B188:B192"/>
    <mergeCell ref="M188:M192"/>
    <mergeCell ref="E203:E207"/>
    <mergeCell ref="M158:M162"/>
    <mergeCell ref="C153:C157"/>
    <mergeCell ref="M153:M157"/>
    <mergeCell ref="D158:D162"/>
    <mergeCell ref="C158:C162"/>
    <mergeCell ref="E153:E157"/>
    <mergeCell ref="D178:D182"/>
    <mergeCell ref="M168:M172"/>
    <mergeCell ref="N173:N177"/>
    <mergeCell ref="B168:B172"/>
    <mergeCell ref="B193:B197"/>
    <mergeCell ref="M178:M182"/>
    <mergeCell ref="E173:E177"/>
    <mergeCell ref="N270:N274"/>
    <mergeCell ref="N26:N30"/>
    <mergeCell ref="N265:N269"/>
    <mergeCell ref="B245:B249"/>
    <mergeCell ref="E230:E234"/>
    <mergeCell ref="C220:C224"/>
    <mergeCell ref="N163:N167"/>
    <mergeCell ref="D153:D157"/>
    <mergeCell ref="B158:B162"/>
    <mergeCell ref="B113:B117"/>
    <mergeCell ref="M118:M122"/>
    <mergeCell ref="C123:C127"/>
    <mergeCell ref="C183:C187"/>
    <mergeCell ref="M183:M187"/>
    <mergeCell ref="C198:C202"/>
    <mergeCell ref="E183:E187"/>
    <mergeCell ref="D188:D192"/>
    <mergeCell ref="E188:E192"/>
    <mergeCell ref="N183:N187"/>
    <mergeCell ref="N178:N182"/>
    <mergeCell ref="C138:C142"/>
    <mergeCell ref="M143:M147"/>
    <mergeCell ref="D148:D152"/>
    <mergeCell ref="E138:E142"/>
    <mergeCell ref="C143:C147"/>
  </mergeCells>
  <dataValidations count="92">
    <dataValidation type="list" allowBlank="1" showInputMessage="1" showErrorMessage="1" sqref="D11">
      <formula1>"Y,T,Y/T"</formula1>
    </dataValidation>
    <dataValidation type="list" allowBlank="1" showInputMessage="1" showErrorMessage="1" sqref="D46">
      <formula1>"Y,T,Y/T"</formula1>
    </dataValidation>
    <dataValidation type="list" allowBlank="1" showInputMessage="1" showErrorMessage="1" sqref="D36">
      <formula1>"Y,T,Y/T"</formula1>
    </dataValidation>
    <dataValidation type="list" allowBlank="1" showInputMessage="1" showErrorMessage="1" sqref="D26">
      <formula1>"Y,T,Y/T"</formula1>
    </dataValidation>
    <dataValidation type="list" allowBlank="1" showInputMessage="1" showErrorMessage="1" sqref="D6">
      <formula1>"Y,T,Y/T"</formula1>
    </dataValidation>
    <dataValidation type="list" allowBlank="1" showInputMessage="1" showErrorMessage="1" sqref="D153">
      <formula1>"Y,T,Y/T"</formula1>
    </dataValidation>
    <dataValidation type="list" allowBlank="1" showInputMessage="1" showErrorMessage="1" sqref="D210">
      <formula1>"Y,T,Y/T"</formula1>
    </dataValidation>
    <dataValidation type="list" allowBlank="1" showInputMessage="1" showErrorMessage="1" sqref="D31">
      <formula1>"Y,T,Y/T"</formula1>
    </dataValidation>
    <dataValidation type="list" allowBlank="1" showInputMessage="1" showErrorMessage="1" sqref="D96">
      <formula1>"Y,T,Y/T"</formula1>
    </dataValidation>
    <dataValidation type="list" allowBlank="1" showInputMessage="1" showErrorMessage="1" sqref="I108:I207">
      <formula1>"Y,T,Y/T"</formula1>
    </dataValidation>
    <dataValidation type="list" allowBlank="1" showInputMessage="1" showErrorMessage="1" sqref="K6:K105">
      <formula1>"Y,T,Y/T"</formula1>
    </dataValidation>
    <dataValidation type="list" allowBlank="1" showInputMessage="1" showErrorMessage="1" sqref="I6:I105">
      <formula1>"Y,T,Y/T"</formula1>
    </dataValidation>
    <dataValidation type="list" allowBlank="1" showInputMessage="1" showErrorMessage="1" sqref="M6:M105">
      <formula1>"Y,T,Y/T"</formula1>
    </dataValidation>
    <dataValidation type="list" allowBlank="1" showInputMessage="1" showErrorMessage="1" sqref="K210:K309">
      <formula1>"Y,T,Y/T"</formula1>
    </dataValidation>
    <dataValidation type="list" allowBlank="1" showInputMessage="1" showErrorMessage="1" sqref="I210:I309">
      <formula1>"Y,T,Y/T"</formula1>
    </dataValidation>
    <dataValidation type="list" allowBlank="1" showInputMessage="1" showErrorMessage="1" sqref="M312:M411">
      <formula1>"Y,T,Y/T"</formula1>
    </dataValidation>
    <dataValidation type="list" allowBlank="1" showInputMessage="1" showErrorMessage="1" sqref="D16">
      <formula1>"Y,T,Y/T"</formula1>
    </dataValidation>
    <dataValidation type="list" allowBlank="1" showInputMessage="1" showErrorMessage="1" sqref="D66">
      <formula1>"Y,T,Y/T"</formula1>
    </dataValidation>
    <dataValidation type="list" allowBlank="1" showInputMessage="1" showErrorMessage="1" sqref="D56">
      <formula1>"Y,T,Y/T"</formula1>
    </dataValidation>
    <dataValidation type="list" allowBlank="1" showInputMessage="1" showErrorMessage="1" sqref="D41">
      <formula1>"Y,T,Y/T"</formula1>
    </dataValidation>
    <dataValidation type="list" allowBlank="1" showInputMessage="1" showErrorMessage="1" sqref="D332">
      <formula1>"Y,T,Y/T"</formula1>
    </dataValidation>
    <dataValidation type="list" allowBlank="1" showInputMessage="1" showErrorMessage="1" sqref="D402">
      <formula1>"Y,T,Y/T"</formula1>
    </dataValidation>
    <dataValidation type="list" allowBlank="1" showInputMessage="1" showErrorMessage="1" sqref="D392">
      <formula1>"Y,T,Y/T"</formula1>
    </dataValidation>
    <dataValidation type="list" allowBlank="1" showInputMessage="1" showErrorMessage="1" sqref="D367">
      <formula1>"Y,T,Y/T"</formula1>
    </dataValidation>
    <dataValidation type="list" allowBlank="1" showInputMessage="1" showErrorMessage="1" sqref="I312:I411">
      <formula1>"Y,T,Y/T"</formula1>
    </dataValidation>
    <dataValidation type="list" allowBlank="1" showInputMessage="1" showErrorMessage="1" sqref="K312:K411">
      <formula1>"Y,T,Y/T"</formula1>
    </dataValidation>
    <dataValidation type="list" allowBlank="1" showInputMessage="1" showErrorMessage="1" sqref="D215">
      <formula1>"Y,T,Y/T"</formula1>
    </dataValidation>
    <dataValidation type="list" allowBlank="1" showInputMessage="1" showErrorMessage="1" sqref="D270">
      <formula1>"Y,T,Y/T"</formula1>
    </dataValidation>
    <dataValidation type="list" allowBlank="1" showInputMessage="1" showErrorMessage="1" sqref="D295">
      <formula1>"Y,T,Y/T"</formula1>
    </dataValidation>
    <dataValidation type="list" allowBlank="1" showInputMessage="1" showErrorMessage="1" sqref="D352">
      <formula1>"Y,T,Y/T"</formula1>
    </dataValidation>
    <dataValidation type="list" allowBlank="1" showInputMessage="1" showErrorMessage="1" sqref="D250">
      <formula1>"Y,T,Y/T"</formula1>
    </dataValidation>
    <dataValidation type="list" allowBlank="1" showInputMessage="1" showErrorMessage="1" sqref="D322">
      <formula1>"Y,T,Y/T"</formula1>
    </dataValidation>
    <dataValidation type="list" allowBlank="1" showInputMessage="1" showErrorMessage="1" sqref="D312">
      <formula1>"Y,T,Y/T"</formula1>
    </dataValidation>
    <dataValidation type="list" allowBlank="1" showInputMessage="1" showErrorMessage="1" sqref="D285">
      <formula1>"Y,T,Y/T"</formula1>
    </dataValidation>
    <dataValidation type="list" allowBlank="1" showInputMessage="1" showErrorMessage="1" sqref="D245">
      <formula1>"Y,T,Y/T"</formula1>
    </dataValidation>
    <dataValidation type="list" allowBlank="1" showInputMessage="1" showErrorMessage="1" sqref="D300">
      <formula1>"Y,T,Y/T"</formula1>
    </dataValidation>
    <dataValidation type="list" allowBlank="1" showInputMessage="1" showErrorMessage="1" sqref="D265">
      <formula1>"Y,T,Y/T"</formula1>
    </dataValidation>
    <dataValidation type="list" allowBlank="1" showInputMessage="1" showErrorMessage="1" sqref="D275">
      <formula1>"Y,T,Y/T"</formula1>
    </dataValidation>
    <dataValidation type="list" allowBlank="1" showInputMessage="1" showErrorMessage="1" sqref="D235">
      <formula1>"Y,T,Y/T"</formula1>
    </dataValidation>
    <dataValidation type="list" allowBlank="1" showInputMessage="1" showErrorMessage="1" sqref="D290">
      <formula1>"Y,T,Y/T"</formula1>
    </dataValidation>
    <dataValidation type="list" allowBlank="1" showInputMessage="1" showErrorMessage="1" sqref="D317">
      <formula1>"Y,T,Y/T"</formula1>
    </dataValidation>
    <dataValidation type="list" allowBlank="1" showInputMessage="1" showErrorMessage="1" sqref="D372">
      <formula1>"Y,T,Y/T"</formula1>
    </dataValidation>
    <dataValidation type="list" allowBlank="1" showInputMessage="1" showErrorMessage="1" sqref="D407">
      <formula1>"Y,T,Y/T"</formula1>
    </dataValidation>
    <dataValidation type="list" allowBlank="1" showInputMessage="1" showErrorMessage="1" sqref="D337">
      <formula1>"Y,T,Y/T"</formula1>
    </dataValidation>
    <dataValidation type="list" allowBlank="1" showInputMessage="1" showErrorMessage="1" sqref="D397">
      <formula1>"Y,T,Y/T"</formula1>
    </dataValidation>
    <dataValidation type="list" allowBlank="1" showInputMessage="1" showErrorMessage="1" sqref="D377">
      <formula1>"Y,T,Y/T"</formula1>
    </dataValidation>
    <dataValidation type="list" allowBlank="1" showInputMessage="1" showErrorMessage="1" sqref="D387">
      <formula1>"Y,T,Y/T"</formula1>
    </dataValidation>
    <dataValidation type="list" allowBlank="1" showInputMessage="1" showErrorMessage="1" sqref="D51">
      <formula1>"Y,T,Y/T"</formula1>
    </dataValidation>
    <dataValidation type="list" allowBlank="1" showInputMessage="1" showErrorMessage="1" sqref="K108:K207">
      <formula1>"Y,T,Y/T"</formula1>
    </dataValidation>
    <dataValidation type="list" allowBlank="1" showInputMessage="1" showErrorMessage="1" sqref="D91">
      <formula1>"Y,T,Y/T"</formula1>
    </dataValidation>
    <dataValidation type="list" allowBlank="1" showInputMessage="1" showErrorMessage="1" sqref="D81">
      <formula1>"Y,T,Y/T"</formula1>
    </dataValidation>
    <dataValidation type="list" allowBlank="1" showInputMessage="1" showErrorMessage="1" sqref="D76">
      <formula1>"Y,T,Y/T"</formula1>
    </dataValidation>
    <dataValidation type="list" allowBlank="1" showInputMessage="1" showErrorMessage="1" sqref="D71">
      <formula1>"Y,T,Y/T"</formula1>
    </dataValidation>
    <dataValidation type="list" allowBlank="1" showInputMessage="1" showErrorMessage="1" sqref="D101">
      <formula1>"Y,T,Y/T"</formula1>
    </dataValidation>
    <dataValidation type="list" allowBlank="1" showInputMessage="1" showErrorMessage="1" sqref="D21">
      <formula1>"Y,T,Y/T"</formula1>
    </dataValidation>
    <dataValidation type="list" allowBlank="1" showInputMessage="1" showErrorMessage="1" sqref="D138">
      <formula1>"Y,T,Y/T"</formula1>
    </dataValidation>
    <dataValidation type="list" allowBlank="1" showInputMessage="1" showErrorMessage="1" sqref="M108:M207">
      <formula1>"Y,T,Y/T"</formula1>
    </dataValidation>
    <dataValidation type="list" allowBlank="1" showInputMessage="1" showErrorMessage="1" sqref="D61">
      <formula1>"Y,T,Y/T"</formula1>
    </dataValidation>
    <dataValidation type="list" allowBlank="1" showInputMessage="1" showErrorMessage="1" sqref="M210:M309">
      <formula1>"Y,T,Y/T"</formula1>
    </dataValidation>
    <dataValidation type="list" allowBlank="1" showInputMessage="1" showErrorMessage="1" sqref="D163">
      <formula1>"Y,T,Y/T"</formula1>
    </dataValidation>
    <dataValidation type="list" allowBlank="1" showInputMessage="1" showErrorMessage="1" sqref="D220">
      <formula1>"Y,T,Y/T"</formula1>
    </dataValidation>
    <dataValidation type="list" allowBlank="1" showInputMessage="1" showErrorMessage="1" sqref="D183">
      <formula1>"Y,T,Y/T"</formula1>
    </dataValidation>
    <dataValidation type="list" allowBlank="1" showInputMessage="1" showErrorMessage="1" sqref="D193">
      <formula1>"Y,T,Y/T"</formula1>
    </dataValidation>
    <dataValidation type="list" allowBlank="1" showInputMessage="1" showErrorMessage="1" sqref="D327">
      <formula1>"Y,T,Y/T"</formula1>
    </dataValidation>
    <dataValidation type="list" allowBlank="1" showInputMessage="1" showErrorMessage="1" sqref="D382">
      <formula1>"Y,T,Y/T"</formula1>
    </dataValidation>
    <dataValidation type="list" allowBlank="1" showInputMessage="1" showErrorMessage="1" sqref="D347">
      <formula1>"Y,T,Y/T"</formula1>
    </dataValidation>
    <dataValidation type="list" allowBlank="1" showInputMessage="1" showErrorMessage="1" sqref="D357">
      <formula1>"Y,T,Y/T"</formula1>
    </dataValidation>
    <dataValidation type="list" allowBlank="1" showInputMessage="1" showErrorMessage="1" sqref="D143">
      <formula1>"Y,T,Y/T"</formula1>
    </dataValidation>
    <dataValidation type="list" allowBlank="1" showInputMessage="1" showErrorMessage="1" sqref="D198">
      <formula1>"Y,T,Y/T"</formula1>
    </dataValidation>
    <dataValidation type="list" allowBlank="1" showInputMessage="1" showErrorMessage="1" sqref="D305">
      <formula1>"Y,T,Y/T"</formula1>
    </dataValidation>
    <dataValidation type="list" allowBlank="1" showInputMessage="1" showErrorMessage="1" sqref="D362">
      <formula1>"Y,T,Y/T"</formula1>
    </dataValidation>
    <dataValidation type="list" allowBlank="1" showInputMessage="1" showErrorMessage="1" sqref="D118">
      <formula1>"Y,T,Y/T"</formula1>
    </dataValidation>
    <dataValidation type="list" allowBlank="1" showInputMessage="1" showErrorMessage="1" sqref="D178">
      <formula1>"Y,T,Y/T"</formula1>
    </dataValidation>
    <dataValidation type="list" allowBlank="1" showInputMessage="1" showErrorMessage="1" sqref="D255">
      <formula1>"Y,T,Y/T"</formula1>
    </dataValidation>
    <dataValidation type="list" allowBlank="1" showInputMessage="1" showErrorMessage="1" sqref="D342">
      <formula1>"Y,T,Y/T"</formula1>
    </dataValidation>
    <dataValidation type="list" allowBlank="1" showInputMessage="1" showErrorMessage="1" sqref="D113">
      <formula1>"Y,T,Y/T"</formula1>
    </dataValidation>
    <dataValidation type="list" allowBlank="1" showInputMessage="1" showErrorMessage="1" sqref="D158">
      <formula1>"Y,T,Y/T"</formula1>
    </dataValidation>
    <dataValidation type="list" allowBlank="1" showInputMessage="1" showErrorMessage="1" sqref="D133">
      <formula1>"Y,T,Y/T"</formula1>
    </dataValidation>
    <dataValidation type="list" allowBlank="1" showInputMessage="1" showErrorMessage="1" sqref="D123">
      <formula1>"Y,T,Y/T"</formula1>
    </dataValidation>
    <dataValidation type="list" allowBlank="1" showInputMessage="1" showErrorMessage="1" sqref="D108">
      <formula1>"Y,T,Y/T"</formula1>
    </dataValidation>
    <dataValidation type="list" allowBlank="1" showInputMessage="1" showErrorMessage="1" sqref="D225">
      <formula1>"Y,T,Y/T"</formula1>
    </dataValidation>
    <dataValidation type="list" allowBlank="1" showInputMessage="1" showErrorMessage="1" sqref="D280">
      <formula1>"Y,T,Y/T"</formula1>
    </dataValidation>
    <dataValidation type="list" allowBlank="1" showInputMessage="1" showErrorMessage="1" sqref="D128">
      <formula1>"Y,T,Y/T"</formula1>
    </dataValidation>
    <dataValidation type="list" allowBlank="1" showInputMessage="1" showErrorMessage="1" sqref="D188">
      <formula1>"Y,T,Y/T"</formula1>
    </dataValidation>
    <dataValidation type="list" allowBlank="1" showInputMessage="1" showErrorMessage="1" sqref="D168">
      <formula1>"Y,T,Y/T"</formula1>
    </dataValidation>
    <dataValidation type="list" allowBlank="1" showInputMessage="1" showErrorMessage="1" sqref="D240">
      <formula1>"Y,T,Y/T"</formula1>
    </dataValidation>
    <dataValidation type="list" allowBlank="1" showInputMessage="1" showErrorMessage="1" sqref="D230">
      <formula1>"Y,T,Y/T"</formula1>
    </dataValidation>
    <dataValidation type="list" allowBlank="1" showInputMessage="1" showErrorMessage="1" sqref="D203">
      <formula1>"Y,T,Y/T"</formula1>
    </dataValidation>
    <dataValidation type="list" allowBlank="1" showInputMessage="1" showErrorMessage="1" sqref="D86">
      <formula1>"Y,T,Y/T"</formula1>
    </dataValidation>
    <dataValidation type="list" allowBlank="1" showInputMessage="1" showErrorMessage="1" sqref="D148">
      <formula1>"Y,T,Y/T"</formula1>
    </dataValidation>
    <dataValidation type="list" allowBlank="1" showInputMessage="1" showErrorMessage="1" sqref="D173">
      <formula1>"Y,T,Y/T"</formula1>
    </dataValidation>
    <dataValidation type="list" allowBlank="1" showInputMessage="1" showErrorMessage="1" sqref="D260">
      <formula1>"Y,T,Y/T"</formula1>
    </dataValidation>
  </dataValidations>
  <pageMargins left="0.25" right="0.25" top="0.75" bottom="0.75" header="0.3" footer="0.3"/>
  <pageSetup paperSize="9" scale="2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G266"/>
  <sheetViews>
    <sheetView topLeftCell="B1" zoomScale="90" workbookViewId="0">
      <pane ySplit="6" topLeftCell="A33" activePane="bottomLeft" state="frozen"/>
      <selection pane="bottomLeft" activeCell="D35" sqref="D35:G35"/>
    </sheetView>
  </sheetViews>
  <sheetFormatPr defaultRowHeight="12.75"/>
  <cols>
    <col min="1" max="1" width="8.85546875" style="50" hidden="1" customWidth="1"/>
    <col min="2" max="2" width="6.42578125" style="57" customWidth="1"/>
    <col min="3" max="3" width="62.5703125" style="58" customWidth="1"/>
    <col min="4" max="4" width="7.85546875" style="59" customWidth="1"/>
    <col min="5" max="5" width="44.42578125" style="58" customWidth="1"/>
    <col min="6" max="6" width="4.85546875" style="60" customWidth="1"/>
    <col min="7" max="7" width="50.85546875" style="58" customWidth="1"/>
  </cols>
  <sheetData>
    <row r="1" spans="2:7" customFormat="1" ht="18" customHeight="1">
      <c r="B1" s="742" t="s">
        <v>77</v>
      </c>
      <c r="C1" s="742"/>
      <c r="D1" s="742"/>
      <c r="E1" s="742"/>
      <c r="F1" s="742"/>
      <c r="G1" s="742"/>
    </row>
    <row r="2" spans="2:7" customFormat="1" ht="18" customHeight="1">
      <c r="B2" s="742" t="s">
        <v>61</v>
      </c>
      <c r="C2" s="742"/>
      <c r="D2" s="742"/>
      <c r="E2" s="742"/>
      <c r="F2" s="742"/>
      <c r="G2" s="742"/>
    </row>
    <row r="4" spans="2:7" customFormat="1" ht="15.75" customHeight="1">
      <c r="B4" s="743" t="s">
        <v>23</v>
      </c>
      <c r="C4" s="743" t="s">
        <v>30</v>
      </c>
      <c r="D4" s="744" t="s">
        <v>12</v>
      </c>
      <c r="E4" s="745"/>
      <c r="F4" s="745"/>
      <c r="G4" s="746"/>
    </row>
    <row r="5" spans="2:7" customFormat="1" ht="15.75" customHeight="1">
      <c r="B5" s="743"/>
      <c r="C5" s="743"/>
      <c r="D5" s="747"/>
      <c r="E5" s="748"/>
      <c r="F5" s="748"/>
      <c r="G5" s="749"/>
    </row>
    <row r="6" spans="2:7" customFormat="1" ht="15.75">
      <c r="B6" s="743"/>
      <c r="C6" s="743"/>
      <c r="D6" s="750" t="s">
        <v>62</v>
      </c>
      <c r="E6" s="751"/>
      <c r="F6" s="750" t="s">
        <v>32</v>
      </c>
      <c r="G6" s="751"/>
    </row>
    <row r="7" spans="2:7" customFormat="1" ht="15.75">
      <c r="B7" s="61">
        <v>1</v>
      </c>
      <c r="C7" s="61">
        <v>2</v>
      </c>
      <c r="D7" s="62"/>
      <c r="E7" s="63">
        <v>3</v>
      </c>
      <c r="F7" s="64"/>
      <c r="G7" s="63">
        <v>4</v>
      </c>
    </row>
    <row r="8" spans="2:7" customFormat="1" ht="15.75" customHeight="1">
      <c r="B8" s="716" t="s">
        <v>340</v>
      </c>
      <c r="C8" s="716"/>
      <c r="D8" s="62"/>
      <c r="E8" s="65"/>
      <c r="F8" s="66"/>
      <c r="G8" s="65"/>
    </row>
    <row r="9" spans="2:7" customFormat="1" ht="15.75">
      <c r="B9" s="67" t="s">
        <v>27</v>
      </c>
      <c r="C9" s="68" t="s">
        <v>341</v>
      </c>
      <c r="D9" s="62"/>
      <c r="E9" s="65"/>
      <c r="F9" s="66"/>
      <c r="G9" s="65"/>
    </row>
    <row r="10" spans="2:7" customFormat="1" ht="15.75">
      <c r="B10" s="67" t="s">
        <v>47</v>
      </c>
      <c r="C10" s="68" t="s">
        <v>351</v>
      </c>
      <c r="D10" s="62"/>
      <c r="E10" s="65"/>
      <c r="F10" s="66"/>
      <c r="G10" s="65"/>
    </row>
    <row r="11" spans="2:7" customFormat="1" ht="39.75" customHeight="1">
      <c r="B11" s="754">
        <v>1</v>
      </c>
      <c r="C11" s="769" t="s">
        <v>266</v>
      </c>
      <c r="D11" s="759" t="s">
        <v>15</v>
      </c>
      <c r="E11" s="760"/>
      <c r="F11" s="69" t="s">
        <v>319</v>
      </c>
      <c r="G11" s="70" t="s">
        <v>320</v>
      </c>
    </row>
    <row r="12" spans="2:7" customFormat="1" ht="99" customHeight="1">
      <c r="B12" s="755"/>
      <c r="C12" s="770"/>
      <c r="D12" s="761"/>
      <c r="E12" s="762"/>
      <c r="F12" s="71" t="s">
        <v>321</v>
      </c>
      <c r="G12" s="72" t="s">
        <v>322</v>
      </c>
    </row>
    <row r="13" spans="2:7" customFormat="1" ht="78.75" customHeight="1">
      <c r="B13" s="756"/>
      <c r="C13" s="771"/>
      <c r="D13" s="763"/>
      <c r="E13" s="764"/>
      <c r="F13" s="73" t="s">
        <v>323</v>
      </c>
      <c r="G13" s="74" t="s">
        <v>324</v>
      </c>
    </row>
    <row r="14" spans="2:7" customFormat="1" ht="81.75" customHeight="1">
      <c r="B14" s="75">
        <v>2</v>
      </c>
      <c r="C14" s="76" t="s">
        <v>267</v>
      </c>
      <c r="D14" s="765" t="s">
        <v>15</v>
      </c>
      <c r="E14" s="766"/>
      <c r="F14" s="77" t="s">
        <v>112</v>
      </c>
      <c r="G14" s="78" t="s">
        <v>325</v>
      </c>
    </row>
    <row r="15" spans="2:7" customFormat="1" ht="105">
      <c r="B15" s="79">
        <v>3</v>
      </c>
      <c r="C15" s="80" t="s">
        <v>352</v>
      </c>
      <c r="D15" s="81" t="s">
        <v>438</v>
      </c>
      <c r="E15" s="767" t="s">
        <v>353</v>
      </c>
      <c r="F15" s="767"/>
      <c r="G15" s="768"/>
    </row>
    <row r="16" spans="2:7" customFormat="1" ht="146.25" customHeight="1">
      <c r="B16" s="82"/>
      <c r="C16" s="83"/>
      <c r="D16" s="692" t="s">
        <v>439</v>
      </c>
      <c r="E16" s="701"/>
      <c r="F16" s="692" t="s">
        <v>237</v>
      </c>
      <c r="G16" s="701"/>
    </row>
    <row r="17" spans="1:7" ht="80.25" customHeight="1">
      <c r="B17" s="79">
        <v>4</v>
      </c>
      <c r="C17" s="84" t="s">
        <v>354</v>
      </c>
      <c r="D17" s="81" t="s">
        <v>440</v>
      </c>
      <c r="E17" s="675" t="s">
        <v>355</v>
      </c>
      <c r="F17" s="675"/>
      <c r="G17" s="676"/>
    </row>
    <row r="18" spans="1:7" ht="88.5" customHeight="1">
      <c r="B18" s="82"/>
      <c r="C18" s="85"/>
      <c r="D18" s="733" t="s">
        <v>441</v>
      </c>
      <c r="E18" s="734"/>
      <c r="F18" s="732" t="s">
        <v>224</v>
      </c>
      <c r="G18" s="676"/>
    </row>
    <row r="19" spans="1:7" ht="39" customHeight="1">
      <c r="B19" s="86">
        <v>5</v>
      </c>
      <c r="C19" s="76" t="s">
        <v>97</v>
      </c>
      <c r="D19" s="77" t="s">
        <v>442</v>
      </c>
      <c r="E19" s="757" t="s">
        <v>225</v>
      </c>
      <c r="F19" s="757"/>
      <c r="G19" s="758"/>
    </row>
    <row r="20" spans="1:7" ht="87.75" customHeight="1">
      <c r="B20" s="87">
        <v>6</v>
      </c>
      <c r="C20" s="76" t="s">
        <v>99</v>
      </c>
      <c r="D20" s="81" t="s">
        <v>440</v>
      </c>
      <c r="E20" s="752" t="s">
        <v>356</v>
      </c>
      <c r="F20" s="752"/>
      <c r="G20" s="753"/>
    </row>
    <row r="21" spans="1:7" ht="91.5" customHeight="1">
      <c r="B21" s="88">
        <v>7</v>
      </c>
      <c r="C21" s="76" t="s">
        <v>100</v>
      </c>
      <c r="D21" s="81" t="s">
        <v>440</v>
      </c>
      <c r="E21" s="740" t="s">
        <v>357</v>
      </c>
      <c r="F21" s="740"/>
      <c r="G21" s="741"/>
    </row>
    <row r="22" spans="1:7" ht="222" customHeight="1">
      <c r="B22" s="89">
        <v>8</v>
      </c>
      <c r="C22" s="80" t="s">
        <v>63</v>
      </c>
      <c r="D22" s="81" t="s">
        <v>443</v>
      </c>
      <c r="E22" s="90" t="s">
        <v>358</v>
      </c>
      <c r="F22" s="81" t="s">
        <v>359</v>
      </c>
      <c r="G22" s="90" t="s">
        <v>360</v>
      </c>
    </row>
    <row r="23" spans="1:7" ht="72" customHeight="1">
      <c r="B23" s="82"/>
      <c r="C23" s="91"/>
      <c r="D23" s="92" t="s">
        <v>270</v>
      </c>
      <c r="E23" s="671" t="s">
        <v>226</v>
      </c>
      <c r="F23" s="671"/>
      <c r="G23" s="672"/>
    </row>
    <row r="24" spans="1:7" ht="41.25" customHeight="1">
      <c r="B24" s="82">
        <v>9</v>
      </c>
      <c r="C24" s="91" t="s">
        <v>294</v>
      </c>
      <c r="D24" s="77" t="s">
        <v>442</v>
      </c>
      <c r="E24" s="675" t="s">
        <v>326</v>
      </c>
      <c r="F24" s="675"/>
      <c r="G24" s="676"/>
    </row>
    <row r="25" spans="1:7" ht="15.75">
      <c r="A25" s="93"/>
      <c r="B25" s="94" t="s">
        <v>48</v>
      </c>
      <c r="C25" s="95" t="s">
        <v>343</v>
      </c>
      <c r="D25" s="62"/>
      <c r="E25" s="96"/>
      <c r="F25" s="97"/>
      <c r="G25" s="96"/>
    </row>
    <row r="26" spans="1:7" ht="171" customHeight="1">
      <c r="B26" s="98">
        <v>10</v>
      </c>
      <c r="C26" s="80" t="s">
        <v>300</v>
      </c>
      <c r="D26" s="99" t="s">
        <v>444</v>
      </c>
      <c r="E26" s="100" t="s">
        <v>361</v>
      </c>
      <c r="F26" s="81" t="s">
        <v>113</v>
      </c>
      <c r="G26" s="101" t="s">
        <v>362</v>
      </c>
    </row>
    <row r="27" spans="1:7" ht="20.25" customHeight="1">
      <c r="B27" s="102"/>
      <c r="C27" s="103"/>
      <c r="D27" s="735" t="s">
        <v>227</v>
      </c>
      <c r="E27" s="736"/>
      <c r="F27" s="736"/>
      <c r="G27" s="737"/>
    </row>
    <row r="28" spans="1:7" ht="90">
      <c r="A28" s="93"/>
      <c r="B28" s="102"/>
      <c r="C28" s="104"/>
      <c r="D28" s="105" t="s">
        <v>299</v>
      </c>
      <c r="E28" s="738" t="s">
        <v>114</v>
      </c>
      <c r="F28" s="738"/>
      <c r="G28" s="739"/>
    </row>
    <row r="29" spans="1:7" ht="176.25" customHeight="1">
      <c r="A29" s="93"/>
      <c r="B29" s="106">
        <v>11</v>
      </c>
      <c r="C29" s="80" t="s">
        <v>301</v>
      </c>
      <c r="D29" s="99" t="s">
        <v>445</v>
      </c>
      <c r="E29" s="107" t="s">
        <v>363</v>
      </c>
      <c r="F29" s="99" t="s">
        <v>238</v>
      </c>
      <c r="G29" s="107" t="s">
        <v>364</v>
      </c>
    </row>
    <row r="30" spans="1:7" ht="24.75" customHeight="1">
      <c r="A30" s="93"/>
      <c r="B30" s="108"/>
      <c r="C30" s="109"/>
      <c r="D30" s="735" t="s">
        <v>239</v>
      </c>
      <c r="E30" s="736"/>
      <c r="F30" s="736"/>
      <c r="G30" s="737"/>
    </row>
    <row r="31" spans="1:7" ht="147" customHeight="1">
      <c r="A31" s="93"/>
      <c r="B31" s="108"/>
      <c r="C31" s="109"/>
      <c r="D31" s="105" t="s">
        <v>263</v>
      </c>
      <c r="E31" s="700" t="s">
        <v>240</v>
      </c>
      <c r="F31" s="700"/>
      <c r="G31" s="701"/>
    </row>
    <row r="32" spans="1:7" ht="89.25" customHeight="1">
      <c r="A32" s="93"/>
      <c r="B32" s="110">
        <v>12</v>
      </c>
      <c r="C32" s="111" t="s">
        <v>98</v>
      </c>
      <c r="D32" s="99" t="s">
        <v>440</v>
      </c>
      <c r="E32" s="696" t="s">
        <v>365</v>
      </c>
      <c r="F32" s="696"/>
      <c r="G32" s="697"/>
    </row>
    <row r="33" spans="1:7" ht="105">
      <c r="A33" s="93"/>
      <c r="B33" s="106">
        <v>13</v>
      </c>
      <c r="C33" s="76" t="s">
        <v>101</v>
      </c>
      <c r="D33" s="99" t="s">
        <v>438</v>
      </c>
      <c r="E33" s="696" t="s">
        <v>366</v>
      </c>
      <c r="F33" s="696"/>
      <c r="G33" s="697"/>
    </row>
    <row r="34" spans="1:7" ht="90">
      <c r="A34" s="93"/>
      <c r="B34" s="106">
        <v>14</v>
      </c>
      <c r="C34" s="80" t="s">
        <v>39</v>
      </c>
      <c r="D34" s="99" t="s">
        <v>440</v>
      </c>
      <c r="E34" s="673" t="s">
        <v>367</v>
      </c>
      <c r="F34" s="673"/>
      <c r="G34" s="674"/>
    </row>
    <row r="35" spans="1:7" ht="21.75" customHeight="1">
      <c r="A35" s="93"/>
      <c r="B35" s="108"/>
      <c r="C35" s="112"/>
      <c r="D35" s="662" t="s">
        <v>157</v>
      </c>
      <c r="E35" s="663"/>
      <c r="F35" s="663"/>
      <c r="G35" s="664"/>
    </row>
    <row r="36" spans="1:7" ht="101.25" customHeight="1">
      <c r="A36" s="93"/>
      <c r="B36" s="108"/>
      <c r="C36" s="113"/>
      <c r="D36" s="105" t="s">
        <v>254</v>
      </c>
      <c r="E36" s="671" t="s">
        <v>302</v>
      </c>
      <c r="F36" s="671"/>
      <c r="G36" s="672"/>
    </row>
    <row r="37" spans="1:7" ht="129.75" customHeight="1">
      <c r="B37" s="79">
        <v>15</v>
      </c>
      <c r="C37" s="114" t="s">
        <v>72</v>
      </c>
      <c r="D37" s="99" t="s">
        <v>446</v>
      </c>
      <c r="E37" s="673" t="s">
        <v>368</v>
      </c>
      <c r="F37" s="673"/>
      <c r="G37" s="674"/>
    </row>
    <row r="38" spans="1:7" ht="101.25" customHeight="1">
      <c r="B38" s="82"/>
      <c r="C38" s="115"/>
      <c r="D38" s="695" t="s">
        <v>222</v>
      </c>
      <c r="E38" s="671"/>
      <c r="F38" s="671"/>
      <c r="G38" s="672"/>
    </row>
    <row r="39" spans="1:7" ht="90.75" customHeight="1">
      <c r="B39" s="79">
        <v>16</v>
      </c>
      <c r="C39" s="80" t="s">
        <v>64</v>
      </c>
      <c r="D39" s="99" t="s">
        <v>440</v>
      </c>
      <c r="E39" s="673" t="s">
        <v>223</v>
      </c>
      <c r="F39" s="673"/>
      <c r="G39" s="674"/>
    </row>
    <row r="40" spans="1:7" ht="21" customHeight="1">
      <c r="B40" s="116"/>
      <c r="C40" s="117"/>
      <c r="D40" s="665" t="s">
        <v>115</v>
      </c>
      <c r="E40" s="666"/>
      <c r="F40" s="666"/>
      <c r="G40" s="667"/>
    </row>
    <row r="41" spans="1:7" ht="113.25" customHeight="1">
      <c r="B41" s="82"/>
      <c r="C41" s="115"/>
      <c r="D41" s="105" t="s">
        <v>255</v>
      </c>
      <c r="E41" s="671" t="s">
        <v>327</v>
      </c>
      <c r="F41" s="671"/>
      <c r="G41" s="672"/>
    </row>
    <row r="42" spans="1:7" ht="159" customHeight="1">
      <c r="B42" s="79">
        <v>17</v>
      </c>
      <c r="C42" s="80" t="s">
        <v>81</v>
      </c>
      <c r="D42" s="99" t="s">
        <v>444</v>
      </c>
      <c r="E42" s="673" t="s">
        <v>369</v>
      </c>
      <c r="F42" s="673"/>
      <c r="G42" s="674"/>
    </row>
    <row r="43" spans="1:7" ht="24.75" customHeight="1">
      <c r="B43" s="116"/>
      <c r="C43" s="117"/>
      <c r="D43" s="665" t="s">
        <v>116</v>
      </c>
      <c r="E43" s="666"/>
      <c r="F43" s="666"/>
      <c r="G43" s="667"/>
    </row>
    <row r="44" spans="1:7" ht="117" customHeight="1">
      <c r="B44" s="116"/>
      <c r="C44" s="118"/>
      <c r="D44" s="119" t="s">
        <v>117</v>
      </c>
      <c r="E44" s="663" t="s">
        <v>228</v>
      </c>
      <c r="F44" s="663"/>
      <c r="G44" s="664"/>
    </row>
    <row r="45" spans="1:7" ht="43.5" customHeight="1">
      <c r="B45" s="67" t="s">
        <v>49</v>
      </c>
      <c r="C45" s="68" t="s">
        <v>344</v>
      </c>
      <c r="D45" s="62"/>
      <c r="E45" s="702" t="s">
        <v>78</v>
      </c>
      <c r="F45" s="703"/>
      <c r="G45" s="704"/>
    </row>
    <row r="46" spans="1:7" ht="160.5" customHeight="1">
      <c r="B46" s="79">
        <v>18</v>
      </c>
      <c r="C46" s="80" t="s">
        <v>303</v>
      </c>
      <c r="D46" s="99" t="s">
        <v>444</v>
      </c>
      <c r="E46" s="673" t="s">
        <v>370</v>
      </c>
      <c r="F46" s="673"/>
      <c r="G46" s="674"/>
    </row>
    <row r="47" spans="1:7" ht="24" customHeight="1">
      <c r="B47" s="116"/>
      <c r="C47" s="117"/>
      <c r="D47" s="665" t="s">
        <v>119</v>
      </c>
      <c r="E47" s="666"/>
      <c r="F47" s="666"/>
      <c r="G47" s="667"/>
    </row>
    <row r="48" spans="1:7" ht="177" customHeight="1">
      <c r="B48" s="82"/>
      <c r="C48" s="115"/>
      <c r="D48" s="105" t="s">
        <v>118</v>
      </c>
      <c r="E48" s="671" t="s">
        <v>304</v>
      </c>
      <c r="F48" s="671"/>
      <c r="G48" s="672"/>
    </row>
    <row r="49" spans="1:7" ht="150">
      <c r="B49" s="116">
        <v>19</v>
      </c>
      <c r="C49" s="114" t="s">
        <v>104</v>
      </c>
      <c r="D49" s="99" t="s">
        <v>444</v>
      </c>
      <c r="E49" s="673" t="s">
        <v>121</v>
      </c>
      <c r="F49" s="673"/>
      <c r="G49" s="674"/>
    </row>
    <row r="50" spans="1:7" ht="23.25" customHeight="1">
      <c r="B50" s="116"/>
      <c r="C50" s="117"/>
      <c r="D50" s="662" t="s">
        <v>120</v>
      </c>
      <c r="E50" s="663"/>
      <c r="F50" s="663"/>
      <c r="G50" s="664"/>
    </row>
    <row r="51" spans="1:7" ht="135">
      <c r="B51" s="82"/>
      <c r="C51" s="115"/>
      <c r="D51" s="105" t="s">
        <v>122</v>
      </c>
      <c r="E51" s="671" t="s">
        <v>123</v>
      </c>
      <c r="F51" s="671"/>
      <c r="G51" s="672"/>
    </row>
    <row r="52" spans="1:7" ht="105" customHeight="1">
      <c r="A52" s="93"/>
      <c r="B52" s="75">
        <v>20</v>
      </c>
      <c r="C52" s="120" t="s">
        <v>65</v>
      </c>
      <c r="D52" s="99" t="s">
        <v>438</v>
      </c>
      <c r="E52" s="675" t="s">
        <v>371</v>
      </c>
      <c r="F52" s="675"/>
      <c r="G52" s="676"/>
    </row>
    <row r="53" spans="1:7" ht="15">
      <c r="B53" s="75"/>
      <c r="C53" s="76"/>
      <c r="D53" s="121"/>
      <c r="E53" s="122"/>
      <c r="F53" s="123"/>
      <c r="G53" s="122"/>
    </row>
    <row r="54" spans="1:7" ht="15.75">
      <c r="B54" s="67" t="s">
        <v>28</v>
      </c>
      <c r="C54" s="124" t="s">
        <v>345</v>
      </c>
      <c r="D54" s="124"/>
      <c r="E54" s="125"/>
      <c r="F54" s="125"/>
      <c r="G54" s="126"/>
    </row>
    <row r="55" spans="1:7" ht="42" customHeight="1">
      <c r="B55" s="67" t="s">
        <v>47</v>
      </c>
      <c r="C55" s="124" t="s">
        <v>346</v>
      </c>
      <c r="D55" s="124"/>
      <c r="E55" s="125"/>
      <c r="F55" s="125"/>
      <c r="G55" s="126"/>
    </row>
    <row r="56" spans="1:7" ht="104.25" customHeight="1">
      <c r="B56" s="75">
        <v>1</v>
      </c>
      <c r="C56" s="76" t="s">
        <v>230</v>
      </c>
      <c r="D56" s="121" t="s">
        <v>442</v>
      </c>
      <c r="E56" s="675" t="s">
        <v>328</v>
      </c>
      <c r="F56" s="675"/>
      <c r="G56" s="676"/>
    </row>
    <row r="57" spans="1:7" ht="45" customHeight="1">
      <c r="B57" s="75">
        <v>2</v>
      </c>
      <c r="C57" s="127" t="s">
        <v>268</v>
      </c>
      <c r="D57" s="128" t="s">
        <v>442</v>
      </c>
      <c r="E57" s="707" t="s">
        <v>124</v>
      </c>
      <c r="F57" s="707"/>
      <c r="G57" s="708"/>
    </row>
    <row r="58" spans="1:7" ht="85.5" customHeight="1">
      <c r="B58" s="79">
        <v>3</v>
      </c>
      <c r="C58" s="129" t="s">
        <v>41</v>
      </c>
      <c r="D58" s="81" t="s">
        <v>440</v>
      </c>
      <c r="E58" s="712" t="s">
        <v>372</v>
      </c>
      <c r="F58" s="712"/>
      <c r="G58" s="713"/>
    </row>
    <row r="59" spans="1:7" ht="70.5" customHeight="1">
      <c r="B59" s="82"/>
      <c r="C59" s="130"/>
      <c r="D59" s="92" t="s">
        <v>270</v>
      </c>
      <c r="E59" s="671" t="s">
        <v>269</v>
      </c>
      <c r="F59" s="671"/>
      <c r="G59" s="672"/>
    </row>
    <row r="60" spans="1:7" ht="36.75" customHeight="1">
      <c r="B60" s="75">
        <v>4</v>
      </c>
      <c r="C60" s="127" t="s">
        <v>293</v>
      </c>
      <c r="D60" s="121" t="s">
        <v>442</v>
      </c>
      <c r="E60" s="707" t="s">
        <v>305</v>
      </c>
      <c r="F60" s="707"/>
      <c r="G60" s="708"/>
    </row>
    <row r="61" spans="1:7" ht="36.75" customHeight="1">
      <c r="B61" s="75">
        <v>5</v>
      </c>
      <c r="C61" s="76" t="s">
        <v>88</v>
      </c>
      <c r="D61" s="121" t="s">
        <v>442</v>
      </c>
      <c r="E61" s="675" t="s">
        <v>435</v>
      </c>
      <c r="F61" s="675"/>
      <c r="G61" s="676"/>
    </row>
    <row r="62" spans="1:7" ht="15">
      <c r="B62" s="75"/>
      <c r="C62" s="120"/>
      <c r="D62" s="131"/>
      <c r="E62" s="122"/>
      <c r="F62" s="123"/>
      <c r="G62" s="132"/>
    </row>
    <row r="63" spans="1:7" ht="31.5">
      <c r="A63" s="93"/>
      <c r="B63" s="67" t="s">
        <v>48</v>
      </c>
      <c r="C63" s="68" t="s">
        <v>347</v>
      </c>
      <c r="D63" s="62"/>
      <c r="E63" s="133"/>
      <c r="F63" s="134"/>
      <c r="G63" s="96"/>
    </row>
    <row r="64" spans="1:7" ht="100.5" customHeight="1">
      <c r="B64" s="79">
        <v>6</v>
      </c>
      <c r="C64" s="80" t="s">
        <v>68</v>
      </c>
      <c r="D64" s="99" t="s">
        <v>438</v>
      </c>
      <c r="E64" s="673" t="s">
        <v>373</v>
      </c>
      <c r="F64" s="673"/>
      <c r="G64" s="674"/>
    </row>
    <row r="65" spans="1:7" ht="24.75" customHeight="1">
      <c r="B65" s="116"/>
      <c r="C65" s="109"/>
      <c r="D65" s="665" t="s">
        <v>126</v>
      </c>
      <c r="E65" s="666"/>
      <c r="F65" s="666"/>
      <c r="G65" s="667"/>
    </row>
    <row r="66" spans="1:7" ht="67.5" customHeight="1">
      <c r="B66" s="82"/>
      <c r="C66" s="83"/>
      <c r="D66" s="105" t="s">
        <v>128</v>
      </c>
      <c r="E66" s="671" t="s">
        <v>127</v>
      </c>
      <c r="F66" s="671"/>
      <c r="G66" s="672"/>
    </row>
    <row r="67" spans="1:7" ht="105">
      <c r="B67" s="116">
        <v>7</v>
      </c>
      <c r="C67" s="135" t="s">
        <v>271</v>
      </c>
      <c r="D67" s="99" t="s">
        <v>438</v>
      </c>
      <c r="E67" s="698" t="s">
        <v>374</v>
      </c>
      <c r="F67" s="698"/>
      <c r="G67" s="699"/>
    </row>
    <row r="68" spans="1:7" ht="21" customHeight="1">
      <c r="B68" s="116"/>
      <c r="C68" s="109"/>
      <c r="D68" s="665" t="s">
        <v>239</v>
      </c>
      <c r="E68" s="666"/>
      <c r="F68" s="666"/>
      <c r="G68" s="667"/>
    </row>
    <row r="69" spans="1:7" ht="146.25" customHeight="1">
      <c r="B69" s="82"/>
      <c r="C69" s="109"/>
      <c r="D69" s="105" t="s">
        <v>263</v>
      </c>
      <c r="E69" s="700" t="s">
        <v>240</v>
      </c>
      <c r="F69" s="700"/>
      <c r="G69" s="701"/>
    </row>
    <row r="70" spans="1:7" ht="105">
      <c r="B70" s="116">
        <v>8</v>
      </c>
      <c r="C70" s="80" t="s">
        <v>39</v>
      </c>
      <c r="D70" s="99" t="s">
        <v>438</v>
      </c>
      <c r="E70" s="673" t="s">
        <v>375</v>
      </c>
      <c r="F70" s="673"/>
      <c r="G70" s="674"/>
    </row>
    <row r="71" spans="1:7" ht="19.5" customHeight="1">
      <c r="B71" s="116"/>
      <c r="C71" s="112"/>
      <c r="D71" s="662" t="s">
        <v>157</v>
      </c>
      <c r="E71" s="663"/>
      <c r="F71" s="663"/>
      <c r="G71" s="664"/>
    </row>
    <row r="72" spans="1:7" ht="102" customHeight="1">
      <c r="B72" s="116"/>
      <c r="C72" s="113"/>
      <c r="D72" s="105" t="s">
        <v>254</v>
      </c>
      <c r="E72" s="671" t="s">
        <v>302</v>
      </c>
      <c r="F72" s="671"/>
      <c r="G72" s="672"/>
    </row>
    <row r="73" spans="1:7" ht="84.75" customHeight="1">
      <c r="B73" s="79">
        <v>9</v>
      </c>
      <c r="C73" s="114" t="s">
        <v>96</v>
      </c>
      <c r="D73" s="99" t="s">
        <v>440</v>
      </c>
      <c r="E73" s="673" t="s">
        <v>130</v>
      </c>
      <c r="F73" s="673"/>
      <c r="G73" s="674"/>
    </row>
    <row r="74" spans="1:7" ht="39" customHeight="1">
      <c r="B74" s="116"/>
      <c r="C74" s="117"/>
      <c r="D74" s="662" t="s">
        <v>129</v>
      </c>
      <c r="E74" s="663"/>
      <c r="F74" s="663"/>
      <c r="G74" s="664"/>
    </row>
    <row r="75" spans="1:7" ht="73.5" customHeight="1">
      <c r="B75" s="116"/>
      <c r="C75" s="117"/>
      <c r="D75" s="119" t="s">
        <v>128</v>
      </c>
      <c r="E75" s="663" t="s">
        <v>229</v>
      </c>
      <c r="F75" s="663"/>
      <c r="G75" s="664"/>
    </row>
    <row r="76" spans="1:7" ht="26.25" customHeight="1">
      <c r="B76" s="82"/>
      <c r="C76" s="115"/>
      <c r="D76" s="692" t="s">
        <v>256</v>
      </c>
      <c r="E76" s="693"/>
      <c r="F76" s="693"/>
      <c r="G76" s="694"/>
    </row>
    <row r="77" spans="1:7" ht="133.5" customHeight="1">
      <c r="B77" s="116">
        <v>10</v>
      </c>
      <c r="C77" s="117" t="s">
        <v>306</v>
      </c>
      <c r="D77" s="99" t="s">
        <v>447</v>
      </c>
      <c r="E77" s="705" t="s">
        <v>376</v>
      </c>
      <c r="F77" s="705"/>
      <c r="G77" s="706"/>
    </row>
    <row r="78" spans="1:7" ht="81.75" customHeight="1">
      <c r="A78" s="93"/>
      <c r="B78" s="79">
        <v>11</v>
      </c>
      <c r="C78" s="80" t="s">
        <v>257</v>
      </c>
      <c r="D78" s="99" t="s">
        <v>440</v>
      </c>
      <c r="E78" s="673" t="s">
        <v>377</v>
      </c>
      <c r="F78" s="673"/>
      <c r="G78" s="674"/>
    </row>
    <row r="79" spans="1:7" ht="21.75" customHeight="1">
      <c r="A79" s="93"/>
      <c r="B79" s="116"/>
      <c r="C79" s="117"/>
      <c r="D79" s="709" t="s">
        <v>131</v>
      </c>
      <c r="E79" s="710"/>
      <c r="F79" s="710"/>
      <c r="G79" s="711"/>
    </row>
    <row r="80" spans="1:7" ht="70.5" customHeight="1">
      <c r="A80" s="93"/>
      <c r="B80" s="82"/>
      <c r="C80" s="115"/>
      <c r="D80" s="105" t="s">
        <v>133</v>
      </c>
      <c r="E80" s="671" t="s">
        <v>132</v>
      </c>
      <c r="F80" s="671"/>
      <c r="G80" s="672"/>
    </row>
    <row r="81" spans="1:7" ht="160.5" customHeight="1">
      <c r="A81" s="93"/>
      <c r="B81" s="79">
        <v>12</v>
      </c>
      <c r="C81" s="114" t="s">
        <v>86</v>
      </c>
      <c r="D81" s="99" t="s">
        <v>444</v>
      </c>
      <c r="E81" s="673" t="s">
        <v>378</v>
      </c>
      <c r="F81" s="673"/>
      <c r="G81" s="674"/>
    </row>
    <row r="82" spans="1:7" ht="26.25" customHeight="1">
      <c r="A82" s="93"/>
      <c r="B82" s="116"/>
      <c r="C82" s="117"/>
      <c r="D82" s="665" t="s">
        <v>116</v>
      </c>
      <c r="E82" s="666"/>
      <c r="F82" s="666"/>
      <c r="G82" s="667"/>
    </row>
    <row r="83" spans="1:7" ht="176.25" customHeight="1">
      <c r="B83" s="82"/>
      <c r="C83" s="115"/>
      <c r="D83" s="119" t="s">
        <v>258</v>
      </c>
      <c r="E83" s="671" t="s">
        <v>307</v>
      </c>
      <c r="F83" s="671"/>
      <c r="G83" s="672"/>
    </row>
    <row r="84" spans="1:7" ht="102" customHeight="1">
      <c r="B84" s="79">
        <v>13</v>
      </c>
      <c r="C84" s="80" t="s">
        <v>79</v>
      </c>
      <c r="D84" s="99" t="s">
        <v>438</v>
      </c>
      <c r="E84" s="673" t="s">
        <v>379</v>
      </c>
      <c r="F84" s="673"/>
      <c r="G84" s="674"/>
    </row>
    <row r="85" spans="1:7" ht="51" customHeight="1">
      <c r="B85" s="82"/>
      <c r="C85" s="83"/>
      <c r="D85" s="695" t="s">
        <v>436</v>
      </c>
      <c r="E85" s="671"/>
      <c r="F85" s="671"/>
      <c r="G85" s="672"/>
    </row>
    <row r="86" spans="1:7" ht="51.75" customHeight="1">
      <c r="B86" s="82">
        <v>14</v>
      </c>
      <c r="C86" s="76" t="s">
        <v>111</v>
      </c>
      <c r="D86" s="680" t="s">
        <v>110</v>
      </c>
      <c r="E86" s="681"/>
      <c r="F86" s="681"/>
      <c r="G86" s="682"/>
    </row>
    <row r="87" spans="1:7" ht="15">
      <c r="A87" s="93"/>
      <c r="B87" s="75"/>
      <c r="C87" s="136"/>
      <c r="D87" s="121"/>
      <c r="E87" s="122"/>
      <c r="F87" s="123"/>
      <c r="G87" s="132"/>
    </row>
    <row r="88" spans="1:7" ht="50.25" customHeight="1">
      <c r="A88" s="93"/>
      <c r="B88" s="67" t="s">
        <v>49</v>
      </c>
      <c r="C88" s="137" t="s">
        <v>348</v>
      </c>
      <c r="D88" s="62"/>
      <c r="E88" s="702" t="s">
        <v>94</v>
      </c>
      <c r="F88" s="703"/>
      <c r="G88" s="704"/>
    </row>
    <row r="89" spans="1:7" ht="90" customHeight="1">
      <c r="A89" s="93"/>
      <c r="B89" s="79">
        <v>15</v>
      </c>
      <c r="C89" s="114" t="s">
        <v>329</v>
      </c>
      <c r="D89" s="138" t="s">
        <v>448</v>
      </c>
      <c r="E89" s="675" t="s">
        <v>286</v>
      </c>
      <c r="F89" s="675"/>
      <c r="G89" s="676"/>
    </row>
    <row r="90" spans="1:7" ht="135">
      <c r="A90" s="93"/>
      <c r="B90" s="79">
        <v>16</v>
      </c>
      <c r="C90" s="80" t="s">
        <v>38</v>
      </c>
      <c r="D90" s="99" t="s">
        <v>449</v>
      </c>
      <c r="E90" s="673" t="s">
        <v>135</v>
      </c>
      <c r="F90" s="673"/>
      <c r="G90" s="674"/>
    </row>
    <row r="91" spans="1:7" ht="24.75" customHeight="1">
      <c r="A91" s="93"/>
      <c r="B91" s="116"/>
      <c r="C91" s="109"/>
      <c r="D91" s="665" t="s">
        <v>134</v>
      </c>
      <c r="E91" s="666"/>
      <c r="F91" s="666"/>
      <c r="G91" s="667"/>
    </row>
    <row r="92" spans="1:7" ht="86.25" customHeight="1">
      <c r="A92" s="93"/>
      <c r="B92" s="82"/>
      <c r="C92" s="83"/>
      <c r="D92" s="105" t="s">
        <v>137</v>
      </c>
      <c r="E92" s="671" t="s">
        <v>136</v>
      </c>
      <c r="F92" s="671"/>
      <c r="G92" s="672"/>
    </row>
    <row r="93" spans="1:7" ht="105" customHeight="1">
      <c r="A93" s="93"/>
      <c r="B93" s="79">
        <v>17</v>
      </c>
      <c r="C93" s="80" t="s">
        <v>80</v>
      </c>
      <c r="D93" s="99" t="s">
        <v>450</v>
      </c>
      <c r="E93" s="673" t="s">
        <v>138</v>
      </c>
      <c r="F93" s="673"/>
      <c r="G93" s="674"/>
    </row>
    <row r="94" spans="1:7" ht="21.75" customHeight="1">
      <c r="A94" s="93"/>
      <c r="B94" s="116"/>
      <c r="C94" s="109"/>
      <c r="D94" s="665" t="s">
        <v>139</v>
      </c>
      <c r="E94" s="666"/>
      <c r="F94" s="666"/>
      <c r="G94" s="667"/>
    </row>
    <row r="95" spans="1:7" ht="112.5" customHeight="1">
      <c r="A95" s="93"/>
      <c r="B95" s="82"/>
      <c r="C95" s="83"/>
      <c r="D95" s="105" t="s">
        <v>141</v>
      </c>
      <c r="E95" s="671" t="s">
        <v>140</v>
      </c>
      <c r="F95" s="671"/>
      <c r="G95" s="672"/>
    </row>
    <row r="96" spans="1:7" ht="111.75" customHeight="1">
      <c r="A96" s="93"/>
      <c r="B96" s="79">
        <v>18</v>
      </c>
      <c r="C96" s="80" t="s">
        <v>95</v>
      </c>
      <c r="D96" s="99" t="s">
        <v>451</v>
      </c>
      <c r="E96" s="673" t="s">
        <v>142</v>
      </c>
      <c r="F96" s="673"/>
      <c r="G96" s="674"/>
    </row>
    <row r="97" spans="1:7" ht="23.25" customHeight="1">
      <c r="A97" s="93"/>
      <c r="B97" s="116"/>
      <c r="C97" s="109"/>
      <c r="D97" s="665" t="s">
        <v>143</v>
      </c>
      <c r="E97" s="666"/>
      <c r="F97" s="666"/>
      <c r="G97" s="667"/>
    </row>
    <row r="98" spans="1:7" ht="132" customHeight="1">
      <c r="A98" s="93"/>
      <c r="B98" s="82"/>
      <c r="C98" s="83"/>
      <c r="D98" s="105" t="s">
        <v>145</v>
      </c>
      <c r="E98" s="671" t="s">
        <v>144</v>
      </c>
      <c r="F98" s="671"/>
      <c r="G98" s="672"/>
    </row>
    <row r="99" spans="1:7" ht="103.5" customHeight="1">
      <c r="A99" s="93"/>
      <c r="B99" s="79">
        <v>19</v>
      </c>
      <c r="C99" s="80" t="s">
        <v>272</v>
      </c>
      <c r="D99" s="99" t="s">
        <v>438</v>
      </c>
      <c r="E99" s="673" t="s">
        <v>380</v>
      </c>
      <c r="F99" s="673"/>
      <c r="G99" s="674"/>
    </row>
    <row r="100" spans="1:7" ht="24.75" customHeight="1">
      <c r="A100" s="139"/>
      <c r="B100" s="116"/>
      <c r="C100" s="109"/>
      <c r="D100" s="684" t="s">
        <v>231</v>
      </c>
      <c r="E100" s="684"/>
      <c r="F100" s="684"/>
      <c r="G100" s="685"/>
    </row>
    <row r="101" spans="1:7" ht="130.5" customHeight="1">
      <c r="A101" s="93"/>
      <c r="B101" s="82"/>
      <c r="C101" s="140"/>
      <c r="D101" s="105" t="s">
        <v>274</v>
      </c>
      <c r="E101" s="671" t="s">
        <v>273</v>
      </c>
      <c r="F101" s="671"/>
      <c r="G101" s="672"/>
    </row>
    <row r="102" spans="1:7" ht="15.75">
      <c r="B102" s="689" t="s">
        <v>264</v>
      </c>
      <c r="C102" s="690"/>
      <c r="D102" s="690"/>
      <c r="E102" s="691"/>
      <c r="F102" s="141"/>
      <c r="G102" s="122"/>
    </row>
    <row r="103" spans="1:7" ht="15.75">
      <c r="B103" s="67" t="s">
        <v>27</v>
      </c>
      <c r="C103" s="68" t="s">
        <v>308</v>
      </c>
      <c r="D103" s="62"/>
      <c r="E103" s="122"/>
      <c r="F103" s="123"/>
      <c r="G103" s="122"/>
    </row>
    <row r="104" spans="1:7" ht="54.75" customHeight="1">
      <c r="B104" s="75">
        <v>1</v>
      </c>
      <c r="C104" s="76" t="s">
        <v>69</v>
      </c>
      <c r="D104" s="142" t="s">
        <v>146</v>
      </c>
      <c r="E104" s="675" t="s">
        <v>330</v>
      </c>
      <c r="F104" s="675"/>
      <c r="G104" s="676"/>
    </row>
    <row r="105" spans="1:7" ht="82.5" customHeight="1">
      <c r="B105" s="79">
        <v>2</v>
      </c>
      <c r="C105" s="80" t="s">
        <v>276</v>
      </c>
      <c r="D105" s="99" t="s">
        <v>440</v>
      </c>
      <c r="E105" s="673" t="s">
        <v>381</v>
      </c>
      <c r="F105" s="673"/>
      <c r="G105" s="674"/>
    </row>
    <row r="106" spans="1:7" ht="112.5" customHeight="1">
      <c r="A106" s="143"/>
      <c r="B106" s="79">
        <v>3</v>
      </c>
      <c r="C106" s="114" t="s">
        <v>42</v>
      </c>
      <c r="D106" s="99" t="s">
        <v>452</v>
      </c>
      <c r="E106" s="673" t="s">
        <v>382</v>
      </c>
      <c r="F106" s="673"/>
      <c r="G106" s="674"/>
    </row>
    <row r="107" spans="1:7" ht="21" customHeight="1">
      <c r="A107" s="143"/>
      <c r="B107" s="116"/>
      <c r="C107" s="117"/>
      <c r="D107" s="665" t="s">
        <v>147</v>
      </c>
      <c r="E107" s="666"/>
      <c r="F107" s="666"/>
      <c r="G107" s="667"/>
    </row>
    <row r="108" spans="1:7" ht="100.5" customHeight="1">
      <c r="A108" s="143"/>
      <c r="B108" s="82"/>
      <c r="C108" s="115"/>
      <c r="D108" s="105" t="s">
        <v>149</v>
      </c>
      <c r="E108" s="671" t="s">
        <v>148</v>
      </c>
      <c r="F108" s="671"/>
      <c r="G108" s="672"/>
    </row>
    <row r="109" spans="1:7" ht="42" customHeight="1">
      <c r="B109" s="82">
        <v>4</v>
      </c>
      <c r="C109" s="115" t="s">
        <v>295</v>
      </c>
      <c r="D109" s="144" t="s">
        <v>453</v>
      </c>
      <c r="E109" s="707" t="s">
        <v>297</v>
      </c>
      <c r="F109" s="707"/>
      <c r="G109" s="708"/>
    </row>
    <row r="110" spans="1:7" ht="15">
      <c r="B110" s="75"/>
      <c r="C110" s="136"/>
      <c r="D110" s="121"/>
      <c r="E110" s="122"/>
      <c r="F110" s="123"/>
      <c r="G110" s="132"/>
    </row>
    <row r="111" spans="1:7" ht="15.75">
      <c r="A111" s="93"/>
      <c r="B111" s="67" t="s">
        <v>28</v>
      </c>
      <c r="C111" s="68" t="s">
        <v>309</v>
      </c>
      <c r="D111" s="62"/>
      <c r="E111" s="145"/>
      <c r="F111" s="146"/>
      <c r="G111" s="145"/>
    </row>
    <row r="112" spans="1:7" ht="90.75" customHeight="1">
      <c r="A112" s="93"/>
      <c r="B112" s="79">
        <v>5</v>
      </c>
      <c r="C112" s="147" t="s">
        <v>232</v>
      </c>
      <c r="D112" s="99" t="s">
        <v>440</v>
      </c>
      <c r="E112" s="673" t="s">
        <v>383</v>
      </c>
      <c r="F112" s="673"/>
      <c r="G112" s="674"/>
    </row>
    <row r="113" spans="1:7" ht="41.25" customHeight="1">
      <c r="A113" s="93"/>
      <c r="B113" s="116"/>
      <c r="C113" s="148"/>
      <c r="D113" s="665" t="s">
        <v>454</v>
      </c>
      <c r="E113" s="666"/>
      <c r="F113" s="666"/>
      <c r="G113" s="667"/>
    </row>
    <row r="114" spans="1:7" ht="22.5" customHeight="1">
      <c r="A114" s="93"/>
      <c r="B114" s="116"/>
      <c r="C114" s="148"/>
      <c r="D114" s="686" t="s">
        <v>233</v>
      </c>
      <c r="E114" s="687"/>
      <c r="F114" s="687"/>
      <c r="G114" s="688"/>
    </row>
    <row r="115" spans="1:7" ht="22.5" customHeight="1">
      <c r="A115" s="93"/>
      <c r="B115" s="116"/>
      <c r="C115" s="148"/>
      <c r="D115" s="683" t="s">
        <v>235</v>
      </c>
      <c r="E115" s="684"/>
      <c r="F115" s="684"/>
      <c r="G115" s="685"/>
    </row>
    <row r="116" spans="1:7" ht="68.25" customHeight="1">
      <c r="A116" s="93"/>
      <c r="B116" s="116"/>
      <c r="C116" s="148"/>
      <c r="D116" s="119" t="s">
        <v>151</v>
      </c>
      <c r="E116" s="663" t="s">
        <v>152</v>
      </c>
      <c r="F116" s="663"/>
      <c r="G116" s="664"/>
    </row>
    <row r="117" spans="1:7" ht="19.5" customHeight="1">
      <c r="A117" s="93"/>
      <c r="B117" s="116"/>
      <c r="C117" s="148"/>
      <c r="D117" s="683" t="s">
        <v>234</v>
      </c>
      <c r="E117" s="684"/>
      <c r="F117" s="684"/>
      <c r="G117" s="685"/>
    </row>
    <row r="118" spans="1:7" ht="54" customHeight="1">
      <c r="A118" s="93"/>
      <c r="B118" s="116"/>
      <c r="C118" s="148"/>
      <c r="D118" s="105" t="s">
        <v>151</v>
      </c>
      <c r="E118" s="671" t="s">
        <v>150</v>
      </c>
      <c r="F118" s="671"/>
      <c r="G118" s="672"/>
    </row>
    <row r="119" spans="1:7" ht="105.75" customHeight="1">
      <c r="B119" s="79">
        <v>6</v>
      </c>
      <c r="C119" s="114" t="s">
        <v>70</v>
      </c>
      <c r="D119" s="99" t="s">
        <v>438</v>
      </c>
      <c r="E119" s="673" t="s">
        <v>384</v>
      </c>
      <c r="F119" s="673"/>
      <c r="G119" s="674"/>
    </row>
    <row r="120" spans="1:7" ht="20.25" customHeight="1">
      <c r="B120" s="116"/>
      <c r="C120" s="117"/>
      <c r="D120" s="662" t="s">
        <v>153</v>
      </c>
      <c r="E120" s="663"/>
      <c r="F120" s="663"/>
      <c r="G120" s="664"/>
    </row>
    <row r="121" spans="1:7" ht="57" customHeight="1">
      <c r="B121" s="116"/>
      <c r="C121" s="117"/>
      <c r="D121" s="119" t="s">
        <v>248</v>
      </c>
      <c r="E121" s="663" t="s">
        <v>249</v>
      </c>
      <c r="F121" s="663"/>
      <c r="G121" s="664"/>
    </row>
    <row r="122" spans="1:7" ht="23.25" customHeight="1">
      <c r="B122" s="116"/>
      <c r="C122" s="117"/>
      <c r="D122" s="683" t="s">
        <v>250</v>
      </c>
      <c r="E122" s="684"/>
      <c r="F122" s="684"/>
      <c r="G122" s="685"/>
    </row>
    <row r="123" spans="1:7" ht="112.5" customHeight="1">
      <c r="B123" s="116"/>
      <c r="C123" s="117"/>
      <c r="D123" s="119" t="s">
        <v>117</v>
      </c>
      <c r="E123" s="663" t="s">
        <v>259</v>
      </c>
      <c r="F123" s="663"/>
      <c r="G123" s="664"/>
    </row>
    <row r="124" spans="1:7" ht="97.5" customHeight="1">
      <c r="B124" s="79">
        <v>7</v>
      </c>
      <c r="C124" s="149" t="s">
        <v>92</v>
      </c>
      <c r="D124" s="150"/>
      <c r="E124" s="151"/>
      <c r="F124" s="99" t="s">
        <v>125</v>
      </c>
      <c r="G124" s="70" t="s">
        <v>385</v>
      </c>
    </row>
    <row r="125" spans="1:7" ht="29.25" customHeight="1">
      <c r="B125" s="116"/>
      <c r="C125" s="152"/>
      <c r="D125" s="153"/>
      <c r="E125" s="154"/>
      <c r="F125" s="660" t="s">
        <v>155</v>
      </c>
      <c r="G125" s="661"/>
    </row>
    <row r="126" spans="1:7" ht="105">
      <c r="B126" s="82"/>
      <c r="C126" s="91"/>
      <c r="D126" s="92"/>
      <c r="E126" s="155"/>
      <c r="F126" s="105" t="s">
        <v>154</v>
      </c>
      <c r="G126" s="74" t="s">
        <v>156</v>
      </c>
    </row>
    <row r="127" spans="1:7" ht="84" customHeight="1">
      <c r="A127" s="156"/>
      <c r="B127" s="116">
        <v>8</v>
      </c>
      <c r="C127" s="109" t="s">
        <v>277</v>
      </c>
      <c r="D127" s="99" t="s">
        <v>440</v>
      </c>
      <c r="E127" s="673" t="s">
        <v>386</v>
      </c>
      <c r="F127" s="673"/>
      <c r="G127" s="674"/>
    </row>
    <row r="128" spans="1:7" ht="21.75" customHeight="1">
      <c r="A128" s="156"/>
      <c r="B128" s="116"/>
      <c r="C128" s="109"/>
      <c r="D128" s="686" t="s">
        <v>241</v>
      </c>
      <c r="E128" s="687"/>
      <c r="F128" s="687"/>
      <c r="G128" s="688"/>
    </row>
    <row r="129" spans="1:7" ht="21.75" customHeight="1">
      <c r="A129" s="156"/>
      <c r="B129" s="116"/>
      <c r="C129" s="109"/>
      <c r="D129" s="683" t="s">
        <v>235</v>
      </c>
      <c r="E129" s="684"/>
      <c r="F129" s="684"/>
      <c r="G129" s="685"/>
    </row>
    <row r="130" spans="1:7" ht="81" customHeight="1">
      <c r="A130" s="156"/>
      <c r="B130" s="116"/>
      <c r="C130" s="109"/>
      <c r="D130" s="119" t="s">
        <v>278</v>
      </c>
      <c r="E130" s="663" t="s">
        <v>279</v>
      </c>
      <c r="F130" s="663"/>
      <c r="G130" s="664"/>
    </row>
    <row r="131" spans="1:7" ht="25.5" customHeight="1">
      <c r="A131" s="156"/>
      <c r="B131" s="116"/>
      <c r="C131" s="109"/>
      <c r="D131" s="683" t="s">
        <v>234</v>
      </c>
      <c r="E131" s="684"/>
      <c r="F131" s="684"/>
      <c r="G131" s="685"/>
    </row>
    <row r="132" spans="1:7" ht="56.25" customHeight="1">
      <c r="A132" s="157"/>
      <c r="B132" s="158"/>
      <c r="C132" s="159"/>
      <c r="D132" s="105" t="s">
        <v>151</v>
      </c>
      <c r="E132" s="671" t="s">
        <v>150</v>
      </c>
      <c r="F132" s="671"/>
      <c r="G132" s="672"/>
    </row>
    <row r="133" spans="1:7" ht="116.25" customHeight="1">
      <c r="A133" s="157"/>
      <c r="B133" s="116">
        <v>9</v>
      </c>
      <c r="C133" s="109" t="s">
        <v>242</v>
      </c>
      <c r="D133" s="119"/>
      <c r="E133" s="160"/>
      <c r="F133" s="99" t="s">
        <v>260</v>
      </c>
      <c r="G133" s="70" t="s">
        <v>387</v>
      </c>
    </row>
    <row r="134" spans="1:7" ht="21.75" customHeight="1">
      <c r="A134" s="157"/>
      <c r="B134" s="161"/>
      <c r="C134" s="109"/>
      <c r="D134" s="119"/>
      <c r="E134" s="160"/>
      <c r="F134" s="660" t="s">
        <v>243</v>
      </c>
      <c r="G134" s="661"/>
    </row>
    <row r="135" spans="1:7" ht="90">
      <c r="A135" s="157"/>
      <c r="B135" s="158"/>
      <c r="C135" s="159"/>
      <c r="D135" s="105"/>
      <c r="E135" s="162"/>
      <c r="F135" s="105" t="s">
        <v>154</v>
      </c>
      <c r="G135" s="74" t="s">
        <v>244</v>
      </c>
    </row>
    <row r="136" spans="1:7" ht="99.75" customHeight="1">
      <c r="A136" s="163"/>
      <c r="B136" s="116">
        <v>10</v>
      </c>
      <c r="C136" s="80" t="s">
        <v>280</v>
      </c>
      <c r="D136" s="99" t="s">
        <v>455</v>
      </c>
      <c r="E136" s="673" t="s">
        <v>388</v>
      </c>
      <c r="F136" s="673"/>
      <c r="G136" s="674"/>
    </row>
    <row r="137" spans="1:7" ht="21.75" customHeight="1">
      <c r="A137" s="163"/>
      <c r="B137" s="161"/>
      <c r="C137" s="109"/>
      <c r="D137" s="665" t="s">
        <v>170</v>
      </c>
      <c r="E137" s="666"/>
      <c r="F137" s="666"/>
      <c r="G137" s="667"/>
    </row>
    <row r="138" spans="1:7" ht="50.25" customHeight="1">
      <c r="A138" s="163"/>
      <c r="B138" s="158"/>
      <c r="C138" s="83"/>
      <c r="D138" s="105" t="s">
        <v>172</v>
      </c>
      <c r="E138" s="671" t="s">
        <v>171</v>
      </c>
      <c r="F138" s="671"/>
      <c r="G138" s="672"/>
    </row>
    <row r="139" spans="1:7" ht="150" customHeight="1">
      <c r="A139" s="163"/>
      <c r="B139" s="116">
        <v>11</v>
      </c>
      <c r="C139" s="109" t="s">
        <v>91</v>
      </c>
      <c r="D139" s="99" t="s">
        <v>449</v>
      </c>
      <c r="E139" s="673" t="s">
        <v>389</v>
      </c>
      <c r="F139" s="673"/>
      <c r="G139" s="674"/>
    </row>
    <row r="140" spans="1:7" ht="19.5" customHeight="1">
      <c r="A140" s="163"/>
      <c r="B140" s="161"/>
      <c r="C140" s="164"/>
      <c r="D140" s="665" t="s">
        <v>168</v>
      </c>
      <c r="E140" s="666"/>
      <c r="F140" s="666"/>
      <c r="G140" s="667"/>
    </row>
    <row r="141" spans="1:7" ht="141" customHeight="1">
      <c r="A141" s="163"/>
      <c r="B141" s="161"/>
      <c r="C141" s="164"/>
      <c r="D141" s="105" t="s">
        <v>169</v>
      </c>
      <c r="E141" s="671" t="s">
        <v>275</v>
      </c>
      <c r="F141" s="671"/>
      <c r="G141" s="672"/>
    </row>
    <row r="142" spans="1:7" ht="84" customHeight="1">
      <c r="B142" s="79">
        <v>12</v>
      </c>
      <c r="C142" s="114" t="s">
        <v>5</v>
      </c>
      <c r="D142" s="99" t="s">
        <v>440</v>
      </c>
      <c r="E142" s="673" t="s">
        <v>390</v>
      </c>
      <c r="F142" s="673"/>
      <c r="G142" s="674"/>
    </row>
    <row r="143" spans="1:7" ht="18.75" customHeight="1">
      <c r="A143" s="165"/>
      <c r="B143" s="116"/>
      <c r="C143" s="117"/>
      <c r="D143" s="662" t="s">
        <v>161</v>
      </c>
      <c r="E143" s="663"/>
      <c r="F143" s="663"/>
      <c r="G143" s="664"/>
    </row>
    <row r="144" spans="1:7" ht="117" customHeight="1">
      <c r="B144" s="82"/>
      <c r="C144" s="115"/>
      <c r="D144" s="105" t="s">
        <v>174</v>
      </c>
      <c r="E144" s="671" t="s">
        <v>281</v>
      </c>
      <c r="F144" s="671"/>
      <c r="G144" s="672"/>
    </row>
    <row r="145" spans="1:7" ht="45" customHeight="1">
      <c r="A145" s="143"/>
      <c r="B145" s="75">
        <v>13</v>
      </c>
      <c r="C145" s="166" t="s">
        <v>82</v>
      </c>
      <c r="D145" s="167" t="s">
        <v>442</v>
      </c>
      <c r="E145" s="675" t="s">
        <v>162</v>
      </c>
      <c r="F145" s="675"/>
      <c r="G145" s="676"/>
    </row>
    <row r="146" spans="1:7" ht="72" customHeight="1">
      <c r="A146" s="143"/>
      <c r="B146" s="75">
        <v>14</v>
      </c>
      <c r="C146" s="76" t="s">
        <v>93</v>
      </c>
      <c r="D146" s="121" t="s">
        <v>442</v>
      </c>
      <c r="E146" s="675" t="s">
        <v>173</v>
      </c>
      <c r="F146" s="675"/>
      <c r="G146" s="676"/>
    </row>
    <row r="147" spans="1:7" ht="15">
      <c r="B147" s="75"/>
      <c r="C147" s="166"/>
      <c r="D147" s="168"/>
      <c r="E147" s="169"/>
      <c r="F147" s="169"/>
      <c r="G147" s="170"/>
    </row>
    <row r="148" spans="1:7" ht="53.25" customHeight="1">
      <c r="B148" s="67" t="s">
        <v>29</v>
      </c>
      <c r="C148" s="68" t="s">
        <v>310</v>
      </c>
      <c r="D148" s="62"/>
      <c r="E148" s="677" t="s">
        <v>50</v>
      </c>
      <c r="F148" s="678"/>
      <c r="G148" s="679"/>
    </row>
    <row r="149" spans="1:7" ht="101.25" customHeight="1">
      <c r="B149" s="79">
        <v>15</v>
      </c>
      <c r="C149" s="114" t="s">
        <v>36</v>
      </c>
      <c r="D149" s="99" t="s">
        <v>438</v>
      </c>
      <c r="E149" s="673" t="s">
        <v>391</v>
      </c>
      <c r="F149" s="673"/>
      <c r="G149" s="674"/>
    </row>
    <row r="150" spans="1:7" ht="19.5" customHeight="1">
      <c r="A150" s="165"/>
      <c r="B150" s="116"/>
      <c r="C150" s="117"/>
      <c r="D150" s="665" t="s">
        <v>158</v>
      </c>
      <c r="E150" s="666"/>
      <c r="F150" s="666"/>
      <c r="G150" s="667"/>
    </row>
    <row r="151" spans="1:7" ht="85.5" customHeight="1">
      <c r="B151" s="82"/>
      <c r="C151" s="115"/>
      <c r="D151" s="105" t="s">
        <v>160</v>
      </c>
      <c r="E151" s="671" t="s">
        <v>159</v>
      </c>
      <c r="F151" s="671"/>
      <c r="G151" s="672"/>
    </row>
    <row r="152" spans="1:7" ht="181.5" hidden="1" customHeight="1">
      <c r="A152" s="157"/>
      <c r="B152" s="161">
        <v>16</v>
      </c>
      <c r="C152" s="171" t="s">
        <v>392</v>
      </c>
      <c r="D152" s="172" t="s">
        <v>456</v>
      </c>
      <c r="E152" s="173" t="s">
        <v>393</v>
      </c>
      <c r="F152" s="174"/>
      <c r="G152" s="175"/>
    </row>
    <row r="153" spans="1:7" ht="35.25" hidden="1" customHeight="1">
      <c r="A153" s="157"/>
      <c r="B153" s="161"/>
      <c r="C153" s="176"/>
      <c r="D153" s="730" t="s">
        <v>283</v>
      </c>
      <c r="E153" s="731"/>
      <c r="F153" s="174"/>
      <c r="G153" s="175"/>
    </row>
    <row r="154" spans="1:7" ht="112.5" hidden="1" customHeight="1">
      <c r="A154" s="157"/>
      <c r="B154" s="161"/>
      <c r="C154" s="176"/>
      <c r="D154" s="177" t="s">
        <v>255</v>
      </c>
      <c r="E154" s="178" t="s">
        <v>284</v>
      </c>
      <c r="F154" s="174"/>
      <c r="G154" s="175"/>
    </row>
    <row r="155" spans="1:7" ht="174" customHeight="1">
      <c r="B155" s="116">
        <v>16</v>
      </c>
      <c r="C155" s="149" t="s">
        <v>296</v>
      </c>
      <c r="E155" s="60"/>
      <c r="F155" s="99" t="s">
        <v>314</v>
      </c>
      <c r="G155" s="70" t="s">
        <v>394</v>
      </c>
    </row>
    <row r="156" spans="1:7" ht="37.5" customHeight="1">
      <c r="A156" s="165"/>
      <c r="B156" s="116"/>
      <c r="C156" s="152"/>
      <c r="D156" s="60"/>
      <c r="E156" s="179"/>
      <c r="F156" s="665" t="s">
        <v>163</v>
      </c>
      <c r="G156" s="667"/>
    </row>
    <row r="157" spans="1:7" ht="84" customHeight="1">
      <c r="B157" s="82"/>
      <c r="C157" s="91"/>
      <c r="D157" s="180"/>
      <c r="E157" s="181"/>
      <c r="F157" s="105" t="s">
        <v>167</v>
      </c>
      <c r="G157" s="74" t="s">
        <v>282</v>
      </c>
    </row>
    <row r="158" spans="1:7" ht="222" customHeight="1">
      <c r="B158" s="116">
        <v>17</v>
      </c>
      <c r="C158" s="114" t="s">
        <v>245</v>
      </c>
      <c r="D158" s="119"/>
      <c r="E158" s="160"/>
      <c r="F158" s="99" t="s">
        <v>261</v>
      </c>
      <c r="G158" s="182" t="s">
        <v>246</v>
      </c>
    </row>
    <row r="159" spans="1:7" ht="39" customHeight="1">
      <c r="B159" s="116"/>
      <c r="C159" s="117"/>
      <c r="D159" s="119"/>
      <c r="E159" s="183"/>
      <c r="F159" s="663" t="s">
        <v>287</v>
      </c>
      <c r="G159" s="664"/>
    </row>
    <row r="160" spans="1:7" ht="173.25" customHeight="1">
      <c r="B160" s="82"/>
      <c r="C160" s="115"/>
      <c r="D160" s="105"/>
      <c r="E160" s="184"/>
      <c r="F160" s="105" t="s">
        <v>262</v>
      </c>
      <c r="G160" s="162" t="s">
        <v>247</v>
      </c>
    </row>
    <row r="161" spans="1:7" ht="96.75" customHeight="1">
      <c r="B161" s="116">
        <v>18</v>
      </c>
      <c r="C161" s="117" t="s">
        <v>288</v>
      </c>
      <c r="D161" s="99" t="s">
        <v>438</v>
      </c>
      <c r="E161" s="673" t="s">
        <v>395</v>
      </c>
      <c r="F161" s="673"/>
      <c r="G161" s="674"/>
    </row>
    <row r="162" spans="1:7" ht="39" customHeight="1">
      <c r="B162" s="116"/>
      <c r="C162" s="117"/>
      <c r="D162" s="665" t="s">
        <v>289</v>
      </c>
      <c r="E162" s="666"/>
      <c r="F162" s="666"/>
      <c r="G162" s="667"/>
    </row>
    <row r="163" spans="1:7" ht="68.25" customHeight="1">
      <c r="B163" s="82"/>
      <c r="C163" s="117"/>
      <c r="D163" s="185" t="s">
        <v>290</v>
      </c>
      <c r="E163" s="700" t="s">
        <v>291</v>
      </c>
      <c r="F163" s="700"/>
      <c r="G163" s="701"/>
    </row>
    <row r="164" spans="1:7" ht="86.25" customHeight="1">
      <c r="B164" s="116">
        <v>19</v>
      </c>
      <c r="C164" s="76" t="s">
        <v>71</v>
      </c>
      <c r="D164" s="99" t="s">
        <v>440</v>
      </c>
      <c r="E164" s="675" t="s">
        <v>164</v>
      </c>
      <c r="F164" s="675"/>
      <c r="G164" s="676"/>
    </row>
    <row r="165" spans="1:7" ht="117.75" customHeight="1">
      <c r="B165" s="79">
        <v>20</v>
      </c>
      <c r="C165" s="80" t="s">
        <v>83</v>
      </c>
      <c r="D165" s="99" t="s">
        <v>457</v>
      </c>
      <c r="E165" s="673" t="s">
        <v>396</v>
      </c>
      <c r="F165" s="673"/>
      <c r="G165" s="674"/>
    </row>
    <row r="166" spans="1:7" ht="19.5" customHeight="1">
      <c r="A166" s="165"/>
      <c r="B166" s="116"/>
      <c r="C166" s="109"/>
      <c r="D166" s="665" t="s">
        <v>165</v>
      </c>
      <c r="E166" s="666"/>
      <c r="F166" s="666"/>
      <c r="G166" s="667"/>
    </row>
    <row r="167" spans="1:7" ht="91.5" customHeight="1">
      <c r="B167" s="82"/>
      <c r="C167" s="83"/>
      <c r="D167" s="105" t="s">
        <v>167</v>
      </c>
      <c r="E167" s="671" t="s">
        <v>166</v>
      </c>
      <c r="F167" s="671"/>
      <c r="G167" s="672"/>
    </row>
    <row r="168" spans="1:7" ht="15">
      <c r="B168" s="75"/>
      <c r="C168" s="166"/>
      <c r="D168" s="167"/>
      <c r="E168" s="122"/>
      <c r="F168" s="123"/>
      <c r="G168" s="122"/>
    </row>
    <row r="169" spans="1:7" ht="15.75">
      <c r="B169" s="724" t="s">
        <v>24</v>
      </c>
      <c r="C169" s="725"/>
      <c r="D169" s="725"/>
      <c r="E169" s="726"/>
      <c r="F169" s="125"/>
      <c r="G169" s="122"/>
    </row>
    <row r="170" spans="1:7" ht="15.75">
      <c r="B170" s="67" t="s">
        <v>27</v>
      </c>
      <c r="C170" s="186" t="s">
        <v>0</v>
      </c>
      <c r="D170" s="62"/>
      <c r="E170" s="122"/>
      <c r="F170" s="123"/>
      <c r="G170" s="122"/>
    </row>
    <row r="171" spans="1:7" ht="15">
      <c r="B171" s="75">
        <v>1</v>
      </c>
      <c r="C171" s="76" t="s">
        <v>175</v>
      </c>
      <c r="D171" s="680" t="s">
        <v>103</v>
      </c>
      <c r="E171" s="681"/>
      <c r="F171" s="681"/>
      <c r="G171" s="682"/>
    </row>
    <row r="172" spans="1:7" ht="21" customHeight="1">
      <c r="B172" s="75">
        <v>2</v>
      </c>
      <c r="C172" s="76" t="s">
        <v>176</v>
      </c>
      <c r="D172" s="187" t="s">
        <v>442</v>
      </c>
      <c r="E172" s="678" t="s">
        <v>265</v>
      </c>
      <c r="F172" s="678"/>
      <c r="G172" s="679"/>
    </row>
    <row r="173" spans="1:7" ht="38.25" customHeight="1">
      <c r="B173" s="75">
        <v>3</v>
      </c>
      <c r="C173" s="76" t="s">
        <v>298</v>
      </c>
      <c r="D173" s="142" t="s">
        <v>442</v>
      </c>
      <c r="E173" s="675" t="s">
        <v>311</v>
      </c>
      <c r="F173" s="675"/>
      <c r="G173" s="676"/>
    </row>
    <row r="174" spans="1:7" ht="30">
      <c r="B174" s="79">
        <v>4</v>
      </c>
      <c r="C174" s="188" t="s">
        <v>182</v>
      </c>
      <c r="D174" s="189"/>
      <c r="E174" s="170" t="s">
        <v>103</v>
      </c>
      <c r="F174" s="190"/>
      <c r="G174" s="170" t="s">
        <v>183</v>
      </c>
    </row>
    <row r="175" spans="1:7" ht="84" customHeight="1">
      <c r="B175" s="79">
        <v>5</v>
      </c>
      <c r="C175" s="80" t="s">
        <v>177</v>
      </c>
      <c r="D175" s="99" t="s">
        <v>458</v>
      </c>
      <c r="E175" s="673" t="s">
        <v>397</v>
      </c>
      <c r="F175" s="673"/>
      <c r="G175" s="674"/>
    </row>
    <row r="176" spans="1:7" ht="38.25" customHeight="1">
      <c r="B176" s="116"/>
      <c r="C176" s="109"/>
      <c r="D176" s="665" t="s">
        <v>459</v>
      </c>
      <c r="E176" s="666"/>
      <c r="F176" s="666"/>
      <c r="G176" s="667"/>
    </row>
    <row r="177" spans="1:7" ht="87" customHeight="1">
      <c r="B177" s="82"/>
      <c r="C177" s="83"/>
      <c r="D177" s="105" t="s">
        <v>185</v>
      </c>
      <c r="E177" s="671" t="s">
        <v>184</v>
      </c>
      <c r="F177" s="671"/>
      <c r="G177" s="672"/>
    </row>
    <row r="178" spans="1:7" ht="15">
      <c r="B178" s="75"/>
      <c r="C178" s="76"/>
      <c r="D178" s="121"/>
      <c r="E178" s="122"/>
      <c r="F178" s="123"/>
      <c r="G178" s="122"/>
    </row>
    <row r="179" spans="1:7" ht="15.75">
      <c r="B179" s="67" t="s">
        <v>28</v>
      </c>
      <c r="C179" s="68" t="s">
        <v>349</v>
      </c>
      <c r="D179" s="62"/>
      <c r="E179" s="122"/>
      <c r="F179" s="123"/>
      <c r="G179" s="122"/>
    </row>
    <row r="180" spans="1:7" ht="84" customHeight="1">
      <c r="B180" s="79">
        <v>6</v>
      </c>
      <c r="C180" s="114" t="s">
        <v>312</v>
      </c>
      <c r="D180" s="99" t="s">
        <v>458</v>
      </c>
      <c r="E180" s="673" t="s">
        <v>398</v>
      </c>
      <c r="F180" s="673"/>
      <c r="G180" s="674"/>
    </row>
    <row r="181" spans="1:7" ht="21.75" customHeight="1">
      <c r="B181" s="116"/>
      <c r="C181" s="117"/>
      <c r="D181" s="662" t="s">
        <v>186</v>
      </c>
      <c r="E181" s="663"/>
      <c r="F181" s="663"/>
      <c r="G181" s="664"/>
    </row>
    <row r="182" spans="1:7" ht="100.5" customHeight="1">
      <c r="B182" s="82"/>
      <c r="C182" s="115"/>
      <c r="D182" s="105" t="s">
        <v>187</v>
      </c>
      <c r="E182" s="671" t="s">
        <v>292</v>
      </c>
      <c r="F182" s="671"/>
      <c r="G182" s="672"/>
    </row>
    <row r="183" spans="1:7" ht="108" customHeight="1">
      <c r="B183" s="75">
        <v>7</v>
      </c>
      <c r="C183" s="76" t="s">
        <v>178</v>
      </c>
      <c r="D183" s="99" t="s">
        <v>455</v>
      </c>
      <c r="E183" s="675" t="s">
        <v>399</v>
      </c>
      <c r="F183" s="675"/>
      <c r="G183" s="676"/>
    </row>
    <row r="184" spans="1:7" ht="158.25" customHeight="1">
      <c r="B184" s="79">
        <v>8</v>
      </c>
      <c r="C184" s="114" t="s">
        <v>179</v>
      </c>
      <c r="D184" s="99" t="s">
        <v>460</v>
      </c>
      <c r="E184" s="673" t="s">
        <v>400</v>
      </c>
      <c r="F184" s="673"/>
      <c r="G184" s="674"/>
    </row>
    <row r="185" spans="1:7" ht="21.75" customHeight="1">
      <c r="B185" s="116"/>
      <c r="C185" s="117"/>
      <c r="D185" s="665" t="s">
        <v>461</v>
      </c>
      <c r="E185" s="666"/>
      <c r="F185" s="666"/>
      <c r="G185" s="667"/>
    </row>
    <row r="186" spans="1:7" ht="55.5" customHeight="1">
      <c r="B186" s="82"/>
      <c r="C186" s="115"/>
      <c r="D186" s="191"/>
      <c r="E186" s="671" t="s">
        <v>188</v>
      </c>
      <c r="F186" s="671"/>
      <c r="G186" s="672"/>
    </row>
    <row r="187" spans="1:7" ht="135" customHeight="1">
      <c r="B187" s="79">
        <v>9</v>
      </c>
      <c r="C187" s="114" t="s">
        <v>180</v>
      </c>
      <c r="D187" s="99" t="s">
        <v>462</v>
      </c>
      <c r="E187" s="673" t="s">
        <v>189</v>
      </c>
      <c r="F187" s="673"/>
      <c r="G187" s="674"/>
    </row>
    <row r="188" spans="1:7" ht="21.75" customHeight="1">
      <c r="B188" s="116"/>
      <c r="C188" s="117"/>
      <c r="D188" s="665" t="s">
        <v>463</v>
      </c>
      <c r="E188" s="666"/>
      <c r="F188" s="666"/>
      <c r="G188" s="667"/>
    </row>
    <row r="189" spans="1:7" ht="100.5" customHeight="1">
      <c r="B189" s="82"/>
      <c r="C189" s="115"/>
      <c r="D189" s="105" t="s">
        <v>185</v>
      </c>
      <c r="E189" s="671" t="s">
        <v>190</v>
      </c>
      <c r="F189" s="671"/>
      <c r="G189" s="672"/>
    </row>
    <row r="190" spans="1:7" ht="71.25" customHeight="1">
      <c r="A190" s="143"/>
      <c r="B190" s="82">
        <v>10</v>
      </c>
      <c r="C190" s="115" t="s">
        <v>331</v>
      </c>
      <c r="D190" s="99" t="s">
        <v>464</v>
      </c>
      <c r="E190" s="675" t="s">
        <v>332</v>
      </c>
      <c r="F190" s="675"/>
      <c r="G190" s="676"/>
    </row>
    <row r="191" spans="1:7" ht="105.75" customHeight="1">
      <c r="B191" s="75">
        <v>11</v>
      </c>
      <c r="C191" s="166" t="s">
        <v>333</v>
      </c>
      <c r="D191" s="99" t="s">
        <v>455</v>
      </c>
      <c r="E191" s="675" t="s">
        <v>334</v>
      </c>
      <c r="F191" s="675"/>
      <c r="G191" s="676"/>
    </row>
    <row r="192" spans="1:7" ht="82.5" customHeight="1">
      <c r="B192" s="79">
        <v>12</v>
      </c>
      <c r="C192" s="192" t="s">
        <v>181</v>
      </c>
      <c r="D192" s="99" t="s">
        <v>458</v>
      </c>
      <c r="E192" s="673" t="s">
        <v>401</v>
      </c>
      <c r="F192" s="673"/>
      <c r="G192" s="674"/>
    </row>
    <row r="193" spans="1:7" ht="21" customHeight="1">
      <c r="A193" s="165"/>
      <c r="B193" s="116"/>
      <c r="C193" s="193"/>
      <c r="D193" s="665" t="s">
        <v>191</v>
      </c>
      <c r="E193" s="666"/>
      <c r="F193" s="666"/>
      <c r="G193" s="667"/>
    </row>
    <row r="194" spans="1:7" ht="81.75" customHeight="1">
      <c r="B194" s="82"/>
      <c r="C194" s="194"/>
      <c r="D194" s="105" t="s">
        <v>185</v>
      </c>
      <c r="E194" s="671" t="s">
        <v>192</v>
      </c>
      <c r="F194" s="671"/>
      <c r="G194" s="672"/>
    </row>
    <row r="195" spans="1:7" ht="15">
      <c r="B195" s="75"/>
      <c r="C195" s="76"/>
      <c r="D195" s="121"/>
      <c r="E195" s="122"/>
      <c r="F195" s="123"/>
      <c r="G195" s="122"/>
    </row>
    <row r="196" spans="1:7" ht="51" customHeight="1">
      <c r="B196" s="67" t="s">
        <v>29</v>
      </c>
      <c r="C196" s="68" t="s">
        <v>350</v>
      </c>
      <c r="D196" s="62"/>
      <c r="E196" s="677" t="s">
        <v>67</v>
      </c>
      <c r="F196" s="678"/>
      <c r="G196" s="679"/>
    </row>
    <row r="197" spans="1:7" ht="35.25" customHeight="1">
      <c r="B197" s="79">
        <v>13</v>
      </c>
      <c r="C197" s="114" t="s">
        <v>252</v>
      </c>
      <c r="D197" s="189" t="s">
        <v>442</v>
      </c>
      <c r="E197" s="673" t="s">
        <v>253</v>
      </c>
      <c r="F197" s="673"/>
      <c r="G197" s="674"/>
    </row>
    <row r="198" spans="1:7" ht="51.75" customHeight="1">
      <c r="B198" s="195"/>
      <c r="C198" s="196"/>
      <c r="D198" s="727" t="s">
        <v>465</v>
      </c>
      <c r="E198" s="728"/>
      <c r="F198" s="728"/>
      <c r="G198" s="729"/>
    </row>
    <row r="199" spans="1:7" ht="131.25" customHeight="1">
      <c r="B199" s="79">
        <v>14</v>
      </c>
      <c r="C199" s="114" t="s">
        <v>251</v>
      </c>
      <c r="D199" s="99" t="s">
        <v>466</v>
      </c>
      <c r="E199" s="673" t="s">
        <v>193</v>
      </c>
      <c r="F199" s="673"/>
      <c r="G199" s="674"/>
    </row>
    <row r="200" spans="1:7" ht="22.5" customHeight="1">
      <c r="B200" s="116"/>
      <c r="C200" s="117"/>
      <c r="D200" s="662" t="s">
        <v>467</v>
      </c>
      <c r="E200" s="663"/>
      <c r="F200" s="663"/>
      <c r="G200" s="664"/>
    </row>
    <row r="201" spans="1:7" ht="55.5" customHeight="1">
      <c r="B201" s="82"/>
      <c r="C201" s="115"/>
      <c r="D201" s="191"/>
      <c r="E201" s="671" t="s">
        <v>194</v>
      </c>
      <c r="F201" s="671"/>
      <c r="G201" s="672"/>
    </row>
    <row r="202" spans="1:7" ht="131.25" customHeight="1">
      <c r="B202" s="79">
        <v>15</v>
      </c>
      <c r="C202" s="114" t="s">
        <v>74</v>
      </c>
      <c r="D202" s="99" t="s">
        <v>466</v>
      </c>
      <c r="E202" s="673" t="s">
        <v>193</v>
      </c>
      <c r="F202" s="673"/>
      <c r="G202" s="674"/>
    </row>
    <row r="203" spans="1:7" ht="24.75" customHeight="1">
      <c r="B203" s="116"/>
      <c r="C203" s="117"/>
      <c r="D203" s="662" t="s">
        <v>468</v>
      </c>
      <c r="E203" s="663"/>
      <c r="F203" s="663"/>
      <c r="G203" s="664"/>
    </row>
    <row r="204" spans="1:7" ht="59.25" customHeight="1">
      <c r="B204" s="82"/>
      <c r="C204" s="115"/>
      <c r="D204" s="191"/>
      <c r="E204" s="671" t="s">
        <v>195</v>
      </c>
      <c r="F204" s="671"/>
      <c r="G204" s="672"/>
    </row>
    <row r="205" spans="1:7" ht="129.75" customHeight="1">
      <c r="B205" s="79">
        <v>16</v>
      </c>
      <c r="C205" s="114" t="s">
        <v>75</v>
      </c>
      <c r="D205" s="99" t="s">
        <v>466</v>
      </c>
      <c r="E205" s="673" t="s">
        <v>193</v>
      </c>
      <c r="F205" s="673"/>
      <c r="G205" s="674"/>
    </row>
    <row r="206" spans="1:7" ht="23.25" customHeight="1">
      <c r="B206" s="116"/>
      <c r="C206" s="117"/>
      <c r="D206" s="668" t="s">
        <v>469</v>
      </c>
      <c r="E206" s="669"/>
      <c r="F206" s="669"/>
      <c r="G206" s="670"/>
    </row>
    <row r="207" spans="1:7" ht="55.5" customHeight="1">
      <c r="B207" s="82"/>
      <c r="C207" s="115"/>
      <c r="D207" s="191"/>
      <c r="E207" s="671" t="s">
        <v>196</v>
      </c>
      <c r="F207" s="671"/>
      <c r="G207" s="672"/>
    </row>
    <row r="208" spans="1:7" ht="15">
      <c r="B208" s="75"/>
      <c r="C208" s="76"/>
      <c r="D208" s="121"/>
      <c r="E208" s="122"/>
      <c r="F208" s="123"/>
      <c r="G208" s="122"/>
    </row>
    <row r="209" spans="1:7" ht="15.75">
      <c r="B209" s="719" t="s">
        <v>25</v>
      </c>
      <c r="C209" s="720"/>
      <c r="D209" s="720"/>
      <c r="E209" s="721"/>
      <c r="F209" s="197"/>
      <c r="G209" s="122"/>
    </row>
    <row r="210" spans="1:7" ht="15.75">
      <c r="B210" s="94" t="s">
        <v>27</v>
      </c>
      <c r="C210" s="137" t="s">
        <v>44</v>
      </c>
      <c r="D210" s="62"/>
      <c r="E210" s="122"/>
      <c r="F210" s="123"/>
      <c r="G210" s="122"/>
    </row>
    <row r="211" spans="1:7" ht="40.5" customHeight="1">
      <c r="B211" s="75">
        <v>1</v>
      </c>
      <c r="C211" s="198" t="s">
        <v>335</v>
      </c>
      <c r="D211" s="199"/>
      <c r="E211" s="170" t="s">
        <v>15</v>
      </c>
      <c r="F211" s="200"/>
      <c r="G211" s="170" t="s">
        <v>183</v>
      </c>
    </row>
    <row r="212" spans="1:7" ht="112.5" customHeight="1">
      <c r="B212" s="79">
        <v>2</v>
      </c>
      <c r="C212" s="201" t="s">
        <v>336</v>
      </c>
      <c r="D212" s="138" t="s">
        <v>470</v>
      </c>
      <c r="E212" s="70" t="s">
        <v>197</v>
      </c>
      <c r="F212" s="202"/>
      <c r="G212" s="151" t="s">
        <v>183</v>
      </c>
    </row>
    <row r="213" spans="1:7" ht="41.25" customHeight="1">
      <c r="B213" s="116"/>
      <c r="C213" s="203"/>
      <c r="D213" s="662" t="s">
        <v>471</v>
      </c>
      <c r="E213" s="664"/>
      <c r="F213" s="204"/>
      <c r="G213" s="154"/>
    </row>
    <row r="214" spans="1:7" ht="174" customHeight="1">
      <c r="B214" s="82"/>
      <c r="C214" s="205"/>
      <c r="D214" s="105" t="s">
        <v>199</v>
      </c>
      <c r="E214" s="74" t="s">
        <v>198</v>
      </c>
      <c r="F214" s="206"/>
      <c r="G214" s="155"/>
    </row>
    <row r="215" spans="1:7" ht="130.5" customHeight="1">
      <c r="B215" s="79">
        <v>3</v>
      </c>
      <c r="C215" s="201" t="s">
        <v>17</v>
      </c>
      <c r="D215" s="138" t="s">
        <v>472</v>
      </c>
      <c r="E215" s="70" t="s">
        <v>201</v>
      </c>
      <c r="F215" s="202"/>
      <c r="G215" s="151" t="s">
        <v>183</v>
      </c>
    </row>
    <row r="216" spans="1:7" ht="21" customHeight="1">
      <c r="A216" s="165"/>
      <c r="B216" s="116"/>
      <c r="C216" s="203"/>
      <c r="D216" s="662" t="s">
        <v>200</v>
      </c>
      <c r="E216" s="664"/>
      <c r="F216" s="204"/>
      <c r="G216" s="154"/>
    </row>
    <row r="217" spans="1:7" ht="198" customHeight="1">
      <c r="B217" s="82"/>
      <c r="C217" s="205"/>
      <c r="D217" s="105" t="s">
        <v>337</v>
      </c>
      <c r="E217" s="74" t="s">
        <v>338</v>
      </c>
      <c r="F217" s="206"/>
      <c r="G217" s="155"/>
    </row>
    <row r="218" spans="1:7" ht="144" customHeight="1">
      <c r="B218" s="79">
        <v>4</v>
      </c>
      <c r="C218" s="80" t="s">
        <v>84</v>
      </c>
      <c r="D218" s="99" t="s">
        <v>460</v>
      </c>
      <c r="E218" s="207" t="s">
        <v>316</v>
      </c>
      <c r="F218" s="202"/>
      <c r="G218" s="151" t="s">
        <v>183</v>
      </c>
    </row>
    <row r="219" spans="1:7" ht="29.25" customHeight="1">
      <c r="B219" s="116"/>
      <c r="C219" s="109"/>
      <c r="D219" s="722" t="s">
        <v>473</v>
      </c>
      <c r="E219" s="723"/>
      <c r="F219" s="204"/>
      <c r="G219" s="154"/>
    </row>
    <row r="220" spans="1:7" ht="165" customHeight="1">
      <c r="B220" s="82"/>
      <c r="C220" s="83"/>
      <c r="D220" s="105" t="s">
        <v>203</v>
      </c>
      <c r="E220" s="74" t="s">
        <v>202</v>
      </c>
      <c r="F220" s="206"/>
      <c r="G220" s="155"/>
    </row>
    <row r="221" spans="1:7" ht="38.25" customHeight="1">
      <c r="B221" s="75">
        <v>5</v>
      </c>
      <c r="C221" s="76" t="s">
        <v>66</v>
      </c>
      <c r="D221" s="121" t="s">
        <v>453</v>
      </c>
      <c r="E221" s="208" t="s">
        <v>402</v>
      </c>
      <c r="F221" s="200"/>
      <c r="G221" s="170" t="s">
        <v>183</v>
      </c>
    </row>
    <row r="222" spans="1:7" ht="351" customHeight="1">
      <c r="B222" s="75">
        <v>6</v>
      </c>
      <c r="C222" s="198" t="s">
        <v>18</v>
      </c>
      <c r="D222" s="99" t="s">
        <v>474</v>
      </c>
      <c r="E222" s="122" t="s">
        <v>403</v>
      </c>
      <c r="F222" s="123"/>
      <c r="G222" s="170" t="s">
        <v>183</v>
      </c>
    </row>
    <row r="223" spans="1:7" ht="15">
      <c r="B223" s="75"/>
      <c r="C223" s="76"/>
      <c r="D223" s="121"/>
      <c r="E223" s="122"/>
      <c r="F223" s="123"/>
      <c r="G223" s="122"/>
    </row>
    <row r="224" spans="1:7" ht="15.75">
      <c r="B224" s="94" t="s">
        <v>28</v>
      </c>
      <c r="C224" s="137" t="s">
        <v>45</v>
      </c>
      <c r="D224" s="62"/>
      <c r="E224" s="122"/>
      <c r="F224" s="123"/>
      <c r="G224" s="122"/>
    </row>
    <row r="225" spans="1:7" ht="343.5" customHeight="1">
      <c r="A225" s="93"/>
      <c r="B225" s="75">
        <v>7</v>
      </c>
      <c r="C225" s="76" t="s">
        <v>73</v>
      </c>
      <c r="D225" s="99" t="s">
        <v>475</v>
      </c>
      <c r="E225" s="122" t="s">
        <v>204</v>
      </c>
      <c r="F225" s="123"/>
      <c r="G225" s="170" t="s">
        <v>183</v>
      </c>
    </row>
    <row r="226" spans="1:7" ht="258.75" customHeight="1">
      <c r="A226" s="93"/>
      <c r="B226" s="75">
        <v>8</v>
      </c>
      <c r="C226" s="76" t="s">
        <v>105</v>
      </c>
      <c r="D226" s="81" t="s">
        <v>476</v>
      </c>
      <c r="E226" s="209" t="s">
        <v>404</v>
      </c>
      <c r="F226" s="123"/>
      <c r="G226" s="170" t="s">
        <v>183</v>
      </c>
    </row>
    <row r="227" spans="1:7" ht="135.75" customHeight="1">
      <c r="A227" s="93"/>
      <c r="B227" s="75">
        <v>9</v>
      </c>
      <c r="C227" s="76" t="s">
        <v>54</v>
      </c>
      <c r="D227" s="81" t="s">
        <v>447</v>
      </c>
      <c r="E227" s="122" t="s">
        <v>205</v>
      </c>
      <c r="F227" s="123"/>
      <c r="G227" s="170" t="s">
        <v>183</v>
      </c>
    </row>
    <row r="228" spans="1:7" ht="388.5" customHeight="1">
      <c r="A228" s="93"/>
      <c r="B228" s="75">
        <v>10</v>
      </c>
      <c r="C228" s="76" t="s">
        <v>106</v>
      </c>
      <c r="D228" s="210" t="s">
        <v>477</v>
      </c>
      <c r="E228" s="211" t="s">
        <v>206</v>
      </c>
      <c r="F228" s="123"/>
      <c r="G228" s="170" t="s">
        <v>183</v>
      </c>
    </row>
    <row r="229" spans="1:7" ht="246" customHeight="1">
      <c r="A229" s="93"/>
      <c r="B229" s="75">
        <v>11</v>
      </c>
      <c r="C229" s="76" t="s">
        <v>55</v>
      </c>
      <c r="D229" s="81" t="s">
        <v>478</v>
      </c>
      <c r="E229" s="122" t="s">
        <v>405</v>
      </c>
      <c r="F229" s="123"/>
      <c r="G229" s="170" t="s">
        <v>183</v>
      </c>
    </row>
    <row r="230" spans="1:7" ht="271.5" customHeight="1">
      <c r="A230" s="93"/>
      <c r="B230" s="75">
        <v>12</v>
      </c>
      <c r="C230" s="76" t="s">
        <v>56</v>
      </c>
      <c r="D230" s="81" t="s">
        <v>479</v>
      </c>
      <c r="E230" s="122" t="s">
        <v>207</v>
      </c>
      <c r="F230" s="123"/>
      <c r="G230" s="170" t="s">
        <v>183</v>
      </c>
    </row>
    <row r="231" spans="1:7" ht="355.5" customHeight="1">
      <c r="A231" s="93"/>
      <c r="B231" s="75">
        <v>13</v>
      </c>
      <c r="C231" s="76" t="s">
        <v>57</v>
      </c>
      <c r="D231" s="81" t="s">
        <v>480</v>
      </c>
      <c r="E231" s="122" t="s">
        <v>208</v>
      </c>
      <c r="F231" s="123"/>
      <c r="G231" s="170" t="s">
        <v>183</v>
      </c>
    </row>
    <row r="232" spans="1:7" ht="356.25" customHeight="1">
      <c r="A232" s="93"/>
      <c r="B232" s="75">
        <v>14</v>
      </c>
      <c r="C232" s="76" t="s">
        <v>58</v>
      </c>
      <c r="D232" s="81" t="s">
        <v>481</v>
      </c>
      <c r="E232" s="122" t="s">
        <v>209</v>
      </c>
      <c r="F232" s="123"/>
      <c r="G232" s="170" t="s">
        <v>183</v>
      </c>
    </row>
    <row r="233" spans="1:7" ht="165">
      <c r="A233" s="93"/>
      <c r="B233" s="75">
        <v>15</v>
      </c>
      <c r="C233" s="76" t="s">
        <v>210</v>
      </c>
      <c r="D233" s="81" t="s">
        <v>482</v>
      </c>
      <c r="E233" s="212" t="s">
        <v>211</v>
      </c>
      <c r="F233" s="123"/>
      <c r="G233" s="170" t="s">
        <v>183</v>
      </c>
    </row>
    <row r="234" spans="1:7" ht="192" customHeight="1">
      <c r="A234" s="93"/>
      <c r="B234" s="75">
        <v>16</v>
      </c>
      <c r="C234" s="76" t="s">
        <v>212</v>
      </c>
      <c r="D234" s="81" t="s">
        <v>483</v>
      </c>
      <c r="E234" s="213" t="s">
        <v>213</v>
      </c>
      <c r="F234" s="123"/>
      <c r="G234" s="170" t="s">
        <v>183</v>
      </c>
    </row>
    <row r="235" spans="1:7" ht="192" customHeight="1">
      <c r="A235" s="93"/>
      <c r="B235" s="75">
        <v>17</v>
      </c>
      <c r="C235" s="76" t="s">
        <v>437</v>
      </c>
      <c r="D235" s="81" t="s">
        <v>482</v>
      </c>
      <c r="E235" s="70" t="s">
        <v>493</v>
      </c>
      <c r="F235" s="123"/>
      <c r="G235" s="214"/>
    </row>
    <row r="236" spans="1:7" ht="15">
      <c r="A236" s="93"/>
      <c r="B236" s="215"/>
      <c r="C236" s="188"/>
      <c r="D236" s="121"/>
      <c r="E236" s="96"/>
      <c r="F236" s="97"/>
      <c r="G236" s="170"/>
    </row>
    <row r="237" spans="1:7" ht="48.75" customHeight="1">
      <c r="A237" s="93"/>
      <c r="B237" s="67" t="s">
        <v>29</v>
      </c>
      <c r="C237" s="68" t="s">
        <v>46</v>
      </c>
      <c r="D237" s="677" t="s">
        <v>59</v>
      </c>
      <c r="E237" s="678"/>
      <c r="F237" s="678"/>
      <c r="G237" s="679"/>
    </row>
    <row r="238" spans="1:7" ht="210">
      <c r="B238" s="75">
        <v>18</v>
      </c>
      <c r="C238" s="76" t="s">
        <v>102</v>
      </c>
      <c r="D238" s="81" t="s">
        <v>484</v>
      </c>
      <c r="E238" s="122" t="s">
        <v>406</v>
      </c>
      <c r="F238" s="123"/>
      <c r="G238" s="170" t="s">
        <v>183</v>
      </c>
    </row>
    <row r="239" spans="1:7" ht="175.5" customHeight="1">
      <c r="B239" s="75">
        <v>19</v>
      </c>
      <c r="C239" s="76" t="s">
        <v>60</v>
      </c>
      <c r="D239" s="81" t="s">
        <v>485</v>
      </c>
      <c r="E239" s="122" t="s">
        <v>407</v>
      </c>
      <c r="F239" s="123"/>
      <c r="G239" s="170" t="s">
        <v>183</v>
      </c>
    </row>
    <row r="240" spans="1:7" ht="192" customHeight="1">
      <c r="B240" s="75">
        <v>20</v>
      </c>
      <c r="C240" s="76" t="s">
        <v>76</v>
      </c>
      <c r="D240" s="81" t="s">
        <v>486</v>
      </c>
      <c r="E240" s="122" t="s">
        <v>408</v>
      </c>
      <c r="F240" s="123"/>
      <c r="G240" s="170" t="s">
        <v>183</v>
      </c>
    </row>
    <row r="241" spans="1:7" ht="227.25" customHeight="1">
      <c r="B241" s="75">
        <v>21</v>
      </c>
      <c r="C241" s="216" t="s">
        <v>315</v>
      </c>
      <c r="D241" s="81" t="s">
        <v>478</v>
      </c>
      <c r="E241" s="122" t="s">
        <v>409</v>
      </c>
      <c r="F241" s="123"/>
      <c r="G241" s="170" t="s">
        <v>183</v>
      </c>
    </row>
    <row r="242" spans="1:7" ht="165" customHeight="1">
      <c r="B242" s="75">
        <v>22</v>
      </c>
      <c r="C242" s="216" t="s">
        <v>214</v>
      </c>
      <c r="D242" s="81" t="s">
        <v>482</v>
      </c>
      <c r="E242" s="122" t="s">
        <v>410</v>
      </c>
      <c r="F242" s="123"/>
      <c r="G242" s="170" t="s">
        <v>183</v>
      </c>
    </row>
    <row r="243" spans="1:7" ht="165">
      <c r="B243" s="79">
        <v>23</v>
      </c>
      <c r="C243" s="80" t="s">
        <v>85</v>
      </c>
      <c r="D243" s="99" t="s">
        <v>482</v>
      </c>
      <c r="E243" s="70" t="s">
        <v>411</v>
      </c>
      <c r="F243" s="202"/>
      <c r="G243" s="151" t="s">
        <v>183</v>
      </c>
    </row>
    <row r="244" spans="1:7" ht="66.75" customHeight="1">
      <c r="B244" s="82"/>
      <c r="C244" s="83"/>
      <c r="D244" s="717" t="s">
        <v>487</v>
      </c>
      <c r="E244" s="718"/>
      <c r="F244" s="206"/>
      <c r="G244" s="155"/>
    </row>
    <row r="245" spans="1:7" ht="15">
      <c r="B245" s="75"/>
      <c r="C245" s="76"/>
      <c r="D245" s="105" t="s">
        <v>412</v>
      </c>
      <c r="E245" s="74"/>
      <c r="F245" s="123"/>
      <c r="G245" s="170"/>
    </row>
    <row r="246" spans="1:7" ht="15">
      <c r="B246" s="75"/>
      <c r="C246" s="76"/>
      <c r="D246" s="121"/>
      <c r="E246" s="122"/>
      <c r="F246" s="123"/>
      <c r="G246" s="122"/>
    </row>
    <row r="247" spans="1:7" ht="15.75">
      <c r="B247" s="689" t="s">
        <v>7</v>
      </c>
      <c r="C247" s="690"/>
      <c r="D247" s="690"/>
      <c r="E247" s="691"/>
      <c r="F247" s="141"/>
      <c r="G247" s="122"/>
    </row>
    <row r="248" spans="1:7" ht="15.75">
      <c r="B248" s="94"/>
      <c r="C248" s="68" t="s">
        <v>37</v>
      </c>
      <c r="D248" s="62"/>
      <c r="E248" s="133"/>
      <c r="F248" s="134"/>
      <c r="G248" s="122"/>
    </row>
    <row r="249" spans="1:7" ht="145.5" customHeight="1">
      <c r="B249" s="75">
        <v>1</v>
      </c>
      <c r="C249" s="76" t="s">
        <v>10</v>
      </c>
      <c r="D249" s="81" t="s">
        <v>482</v>
      </c>
      <c r="E249" s="122" t="s">
        <v>215</v>
      </c>
      <c r="F249" s="123"/>
      <c r="G249" s="170" t="s">
        <v>183</v>
      </c>
    </row>
    <row r="250" spans="1:7" ht="240">
      <c r="B250" s="75">
        <v>2</v>
      </c>
      <c r="C250" s="76" t="s">
        <v>53</v>
      </c>
      <c r="D250" s="81" t="s">
        <v>478</v>
      </c>
      <c r="E250" s="122" t="s">
        <v>216</v>
      </c>
      <c r="F250" s="123"/>
      <c r="G250" s="170" t="s">
        <v>183</v>
      </c>
    </row>
    <row r="251" spans="1:7" ht="209.25" customHeight="1">
      <c r="B251" s="79">
        <v>3</v>
      </c>
      <c r="C251" s="80" t="s">
        <v>8</v>
      </c>
      <c r="D251" s="99" t="s">
        <v>483</v>
      </c>
      <c r="E251" s="70" t="s">
        <v>317</v>
      </c>
      <c r="F251" s="202"/>
      <c r="G251" s="151" t="s">
        <v>183</v>
      </c>
    </row>
    <row r="252" spans="1:7" ht="37.5" customHeight="1">
      <c r="A252" s="165"/>
      <c r="B252" s="116"/>
      <c r="C252" s="109"/>
      <c r="D252" s="665" t="s">
        <v>488</v>
      </c>
      <c r="E252" s="667"/>
      <c r="F252" s="204"/>
      <c r="G252" s="154"/>
    </row>
    <row r="253" spans="1:7" ht="120">
      <c r="B253" s="82"/>
      <c r="C253" s="83"/>
      <c r="D253" s="105" t="s">
        <v>218</v>
      </c>
      <c r="E253" s="74" t="s">
        <v>217</v>
      </c>
      <c r="F253" s="206"/>
      <c r="G253" s="155"/>
    </row>
    <row r="254" spans="1:7" ht="15">
      <c r="B254" s="75"/>
      <c r="C254" s="76"/>
      <c r="D254" s="121"/>
      <c r="E254" s="122"/>
      <c r="F254" s="123"/>
      <c r="G254" s="170"/>
    </row>
    <row r="255" spans="1:7" ht="15.75">
      <c r="B255" s="75"/>
      <c r="C255" s="716" t="s">
        <v>313</v>
      </c>
      <c r="D255" s="716"/>
      <c r="E255" s="716"/>
      <c r="F255" s="134"/>
      <c r="G255" s="122"/>
    </row>
    <row r="256" spans="1:7" ht="180">
      <c r="B256" s="75">
        <v>4</v>
      </c>
      <c r="C256" s="76" t="s">
        <v>10</v>
      </c>
      <c r="D256" s="81" t="s">
        <v>482</v>
      </c>
      <c r="E256" s="122" t="s">
        <v>219</v>
      </c>
      <c r="F256" s="123"/>
      <c r="G256" s="170" t="s">
        <v>183</v>
      </c>
    </row>
    <row r="257" spans="1:7" ht="276" customHeight="1">
      <c r="B257" s="75">
        <v>5</v>
      </c>
      <c r="C257" s="76" t="s">
        <v>53</v>
      </c>
      <c r="D257" s="81" t="s">
        <v>478</v>
      </c>
      <c r="E257" s="122" t="s">
        <v>220</v>
      </c>
      <c r="F257" s="123"/>
      <c r="G257" s="170" t="s">
        <v>183</v>
      </c>
    </row>
    <row r="258" spans="1:7" ht="215.25" customHeight="1">
      <c r="B258" s="79">
        <v>6</v>
      </c>
      <c r="C258" s="80" t="s">
        <v>8</v>
      </c>
      <c r="D258" s="99" t="s">
        <v>483</v>
      </c>
      <c r="E258" s="70" t="s">
        <v>318</v>
      </c>
      <c r="F258" s="202"/>
      <c r="G258" s="151" t="s">
        <v>183</v>
      </c>
    </row>
    <row r="259" spans="1:7" ht="18" customHeight="1">
      <c r="A259" s="165"/>
      <c r="B259" s="116"/>
      <c r="C259" s="109"/>
      <c r="D259" s="714" t="s">
        <v>489</v>
      </c>
      <c r="E259" s="715"/>
      <c r="F259" s="204"/>
      <c r="G259" s="154"/>
    </row>
    <row r="260" spans="1:7" ht="120">
      <c r="B260" s="82"/>
      <c r="C260" s="83"/>
      <c r="D260" s="105" t="s">
        <v>218</v>
      </c>
      <c r="E260" s="74" t="s">
        <v>217</v>
      </c>
      <c r="F260" s="206"/>
      <c r="G260" s="155"/>
    </row>
    <row r="261" spans="1:7" ht="15">
      <c r="B261" s="82"/>
      <c r="C261" s="83"/>
      <c r="D261" s="105"/>
      <c r="E261" s="74"/>
      <c r="F261" s="206"/>
      <c r="G261" s="155"/>
    </row>
    <row r="262" spans="1:7" ht="15.75">
      <c r="B262" s="82"/>
      <c r="C262" s="68" t="s">
        <v>413</v>
      </c>
      <c r="D262" s="105"/>
      <c r="E262" s="74"/>
      <c r="F262" s="206"/>
      <c r="G262" s="155"/>
    </row>
    <row r="263" spans="1:7" ht="203.25" customHeight="1">
      <c r="B263" s="82"/>
      <c r="C263" s="217" t="s">
        <v>89</v>
      </c>
      <c r="D263" s="81" t="s">
        <v>490</v>
      </c>
      <c r="E263" s="74" t="s">
        <v>414</v>
      </c>
      <c r="F263" s="206"/>
      <c r="G263" s="155"/>
    </row>
    <row r="264" spans="1:7" ht="254.25" customHeight="1">
      <c r="B264" s="82"/>
      <c r="C264" s="217" t="s">
        <v>90</v>
      </c>
      <c r="D264" s="81" t="s">
        <v>491</v>
      </c>
      <c r="E264" s="74" t="s">
        <v>415</v>
      </c>
      <c r="F264" s="206"/>
      <c r="G264" s="155"/>
    </row>
    <row r="265" spans="1:7" ht="180">
      <c r="B265" s="82"/>
      <c r="C265" s="76" t="s">
        <v>51</v>
      </c>
      <c r="D265" s="81" t="s">
        <v>492</v>
      </c>
      <c r="E265" s="74" t="s">
        <v>416</v>
      </c>
      <c r="F265" s="206"/>
      <c r="G265" s="155"/>
    </row>
    <row r="266" spans="1:7" ht="15">
      <c r="B266" s="215"/>
      <c r="C266" s="188"/>
      <c r="D266" s="121"/>
      <c r="E266" s="122"/>
      <c r="F266" s="123"/>
      <c r="G266" s="122"/>
    </row>
  </sheetData>
  <mergeCells count="187">
    <mergeCell ref="B1:G1"/>
    <mergeCell ref="B2:G2"/>
    <mergeCell ref="B4:B6"/>
    <mergeCell ref="C4:C6"/>
    <mergeCell ref="D4:G5"/>
    <mergeCell ref="D6:E6"/>
    <mergeCell ref="F6:G6"/>
    <mergeCell ref="B8:C8"/>
    <mergeCell ref="E20:G20"/>
    <mergeCell ref="B11:B13"/>
    <mergeCell ref="E17:G17"/>
    <mergeCell ref="E19:G19"/>
    <mergeCell ref="D11:E13"/>
    <mergeCell ref="F16:G16"/>
    <mergeCell ref="D14:E14"/>
    <mergeCell ref="E15:G15"/>
    <mergeCell ref="D16:E16"/>
    <mergeCell ref="C11:C13"/>
    <mergeCell ref="D47:G47"/>
    <mergeCell ref="E90:G90"/>
    <mergeCell ref="F18:G18"/>
    <mergeCell ref="E41:G41"/>
    <mergeCell ref="E56:G56"/>
    <mergeCell ref="D18:E18"/>
    <mergeCell ref="D30:G30"/>
    <mergeCell ref="E48:G48"/>
    <mergeCell ref="D68:G68"/>
    <mergeCell ref="E72:G72"/>
    <mergeCell ref="E28:G28"/>
    <mergeCell ref="D43:G43"/>
    <mergeCell ref="E39:G39"/>
    <mergeCell ref="E34:G34"/>
    <mergeCell ref="E33:G33"/>
    <mergeCell ref="E37:G37"/>
    <mergeCell ref="E42:G42"/>
    <mergeCell ref="E31:G31"/>
    <mergeCell ref="D27:G27"/>
    <mergeCell ref="D35:G35"/>
    <mergeCell ref="E21:G21"/>
    <mergeCell ref="E44:G44"/>
    <mergeCell ref="E46:G46"/>
    <mergeCell ref="E23:G23"/>
    <mergeCell ref="D198:G198"/>
    <mergeCell ref="E199:G199"/>
    <mergeCell ref="E177:G177"/>
    <mergeCell ref="D237:G237"/>
    <mergeCell ref="E60:G60"/>
    <mergeCell ref="E104:G104"/>
    <mergeCell ref="E78:G78"/>
    <mergeCell ref="E88:G88"/>
    <mergeCell ref="E108:G108"/>
    <mergeCell ref="E109:G109"/>
    <mergeCell ref="E112:G112"/>
    <mergeCell ref="E116:G116"/>
    <mergeCell ref="D153:E153"/>
    <mergeCell ref="E191:G191"/>
    <mergeCell ref="E144:G144"/>
    <mergeCell ref="E148:G148"/>
    <mergeCell ref="E189:G189"/>
    <mergeCell ref="E187:G187"/>
    <mergeCell ref="E183:G183"/>
    <mergeCell ref="E184:G184"/>
    <mergeCell ref="E186:G186"/>
    <mergeCell ref="E127:G127"/>
    <mergeCell ref="D259:E259"/>
    <mergeCell ref="D188:G188"/>
    <mergeCell ref="F159:G159"/>
    <mergeCell ref="E190:G190"/>
    <mergeCell ref="D252:E252"/>
    <mergeCell ref="C255:E255"/>
    <mergeCell ref="D244:E244"/>
    <mergeCell ref="B209:E209"/>
    <mergeCell ref="B247:E247"/>
    <mergeCell ref="D176:G176"/>
    <mergeCell ref="E180:G180"/>
    <mergeCell ref="E173:G173"/>
    <mergeCell ref="D200:G200"/>
    <mergeCell ref="E204:G204"/>
    <mergeCell ref="E182:G182"/>
    <mergeCell ref="D203:G203"/>
    <mergeCell ref="E207:G207"/>
    <mergeCell ref="D213:E213"/>
    <mergeCell ref="D216:E216"/>
    <mergeCell ref="D219:E219"/>
    <mergeCell ref="B169:E169"/>
    <mergeCell ref="D185:G185"/>
    <mergeCell ref="E192:G192"/>
    <mergeCell ref="E172:G172"/>
    <mergeCell ref="E130:G130"/>
    <mergeCell ref="D162:G162"/>
    <mergeCell ref="D131:G131"/>
    <mergeCell ref="E167:G167"/>
    <mergeCell ref="D166:G166"/>
    <mergeCell ref="E165:G165"/>
    <mergeCell ref="E164:G164"/>
    <mergeCell ref="E138:G138"/>
    <mergeCell ref="E142:G142"/>
    <mergeCell ref="E149:G149"/>
    <mergeCell ref="D137:G137"/>
    <mergeCell ref="E139:G139"/>
    <mergeCell ref="D128:G128"/>
    <mergeCell ref="D129:G129"/>
    <mergeCell ref="E163:G163"/>
    <mergeCell ref="E161:G161"/>
    <mergeCell ref="F134:G134"/>
    <mergeCell ref="E57:G57"/>
    <mergeCell ref="E89:G89"/>
    <mergeCell ref="E52:G52"/>
    <mergeCell ref="D79:G79"/>
    <mergeCell ref="E58:G58"/>
    <mergeCell ref="E93:G93"/>
    <mergeCell ref="E96:G96"/>
    <mergeCell ref="E61:G61"/>
    <mergeCell ref="E75:G75"/>
    <mergeCell ref="E123:G123"/>
    <mergeCell ref="D117:G117"/>
    <mergeCell ref="E118:G118"/>
    <mergeCell ref="D107:G107"/>
    <mergeCell ref="D82:G82"/>
    <mergeCell ref="E59:G59"/>
    <mergeCell ref="E84:G84"/>
    <mergeCell ref="D85:G85"/>
    <mergeCell ref="D86:G86"/>
    <mergeCell ref="E64:G64"/>
    <mergeCell ref="E49:G49"/>
    <mergeCell ref="E106:G106"/>
    <mergeCell ref="E51:G51"/>
    <mergeCell ref="D50:G50"/>
    <mergeCell ref="D38:G38"/>
    <mergeCell ref="E24:G24"/>
    <mergeCell ref="D40:G40"/>
    <mergeCell ref="D65:G65"/>
    <mergeCell ref="E32:G32"/>
    <mergeCell ref="E36:G36"/>
    <mergeCell ref="E105:G105"/>
    <mergeCell ref="E99:G99"/>
    <mergeCell ref="E67:G67"/>
    <mergeCell ref="E70:G70"/>
    <mergeCell ref="D100:G100"/>
    <mergeCell ref="E66:G66"/>
    <mergeCell ref="E73:G73"/>
    <mergeCell ref="E69:G69"/>
    <mergeCell ref="D71:G71"/>
    <mergeCell ref="E45:G45"/>
    <mergeCell ref="E98:G98"/>
    <mergeCell ref="E95:G95"/>
    <mergeCell ref="E81:G81"/>
    <mergeCell ref="E77:G77"/>
    <mergeCell ref="D122:G122"/>
    <mergeCell ref="D115:G115"/>
    <mergeCell ref="E83:G83"/>
    <mergeCell ref="D114:G114"/>
    <mergeCell ref="E119:G119"/>
    <mergeCell ref="E101:G101"/>
    <mergeCell ref="B102:E102"/>
    <mergeCell ref="D74:G74"/>
    <mergeCell ref="D91:G91"/>
    <mergeCell ref="E92:G92"/>
    <mergeCell ref="D94:G94"/>
    <mergeCell ref="D97:G97"/>
    <mergeCell ref="E80:G80"/>
    <mergeCell ref="D76:G76"/>
    <mergeCell ref="E121:G121"/>
    <mergeCell ref="F125:G125"/>
    <mergeCell ref="D120:G120"/>
    <mergeCell ref="D113:G113"/>
    <mergeCell ref="D150:G150"/>
    <mergeCell ref="D193:G193"/>
    <mergeCell ref="D206:G206"/>
    <mergeCell ref="E194:G194"/>
    <mergeCell ref="E205:G205"/>
    <mergeCell ref="E197:G197"/>
    <mergeCell ref="E201:G201"/>
    <mergeCell ref="E202:G202"/>
    <mergeCell ref="E132:G132"/>
    <mergeCell ref="E146:G146"/>
    <mergeCell ref="D140:G140"/>
    <mergeCell ref="F156:G156"/>
    <mergeCell ref="E196:G196"/>
    <mergeCell ref="D181:G181"/>
    <mergeCell ref="E136:G136"/>
    <mergeCell ref="E151:G151"/>
    <mergeCell ref="D143:G143"/>
    <mergeCell ref="E141:G141"/>
    <mergeCell ref="D171:G171"/>
    <mergeCell ref="E175:G175"/>
    <mergeCell ref="E145:G145"/>
  </mergeCells>
  <printOptions horizontalCentered="1"/>
  <pageMargins left="0.25" right="0.25" top="0.75" bottom="0.75" header="0.3" footer="0.3"/>
  <pageSetup paperSize="9" scale="10" orientation="portrait" r:id="rId1"/>
  <headerFooter scaleWithDoc="0">
    <oddFooter>&amp;RHalaman &amp;P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412"/>
  <sheetViews>
    <sheetView topLeftCell="B1" zoomScale="39" workbookViewId="0">
      <pane ySplit="4" topLeftCell="A359" activePane="bottomLeft" state="frozen"/>
      <selection pane="bottomLeft" activeCell="H412" sqref="H412:L412"/>
    </sheetView>
  </sheetViews>
  <sheetFormatPr defaultColWidth="12.5703125" defaultRowHeight="12.75"/>
  <cols>
    <col min="1" max="1" width="6.42578125" style="517" hidden="1" customWidth="1"/>
    <col min="2" max="2" width="4.5703125" style="587" customWidth="1"/>
    <col min="3" max="3" width="46.5703125" style="517" customWidth="1"/>
    <col min="4" max="4" width="4.140625" style="517" customWidth="1"/>
    <col min="5" max="5" width="14.42578125" style="517" customWidth="1"/>
    <col min="6" max="6" width="4.5703125" style="517" customWidth="1"/>
    <col min="7" max="7" width="47.42578125" style="518" customWidth="1"/>
    <col min="8" max="8" width="26.5703125" style="517" customWidth="1"/>
    <col min="9" max="9" width="4.42578125" style="517" customWidth="1"/>
    <col min="10" max="10" width="16" style="517" customWidth="1"/>
    <col min="11" max="11" width="4.42578125" style="517" customWidth="1"/>
    <col min="12" max="12" width="12.42578125" style="517" customWidth="1"/>
    <col min="13" max="13" width="4.42578125" style="517" customWidth="1"/>
    <col min="14" max="14" width="11.42578125" style="517" customWidth="1"/>
    <col min="15" max="16384" width="12.5703125" style="517"/>
  </cols>
  <sheetData>
    <row r="1" spans="2:14" s="520" customFormat="1" ht="15.75">
      <c r="B1" s="868" t="s">
        <v>33</v>
      </c>
      <c r="C1" s="868"/>
      <c r="D1" s="868"/>
      <c r="E1" s="868"/>
      <c r="F1" s="868"/>
      <c r="G1" s="868"/>
      <c r="H1" s="868"/>
      <c r="I1" s="868"/>
      <c r="J1" s="868"/>
      <c r="K1" s="868"/>
      <c r="L1" s="868"/>
      <c r="M1" s="868"/>
      <c r="N1" s="868"/>
    </row>
    <row r="2" spans="2:14" s="520" customFormat="1" ht="15.75">
      <c r="B2" s="867" t="s">
        <v>691</v>
      </c>
      <c r="C2" s="867"/>
      <c r="D2" s="867"/>
      <c r="E2" s="867"/>
      <c r="F2" s="867"/>
      <c r="G2" s="867"/>
      <c r="H2" s="867"/>
      <c r="I2" s="867"/>
      <c r="J2" s="867"/>
      <c r="K2" s="867"/>
      <c r="L2" s="867"/>
      <c r="M2" s="867"/>
      <c r="N2" s="867"/>
    </row>
    <row r="3" spans="2:14" s="588" customFormat="1" ht="15.75">
      <c r="B3" s="863" t="s">
        <v>23</v>
      </c>
      <c r="C3" s="863" t="s">
        <v>503</v>
      </c>
      <c r="D3" s="869" t="s">
        <v>339</v>
      </c>
      <c r="E3" s="870"/>
      <c r="F3" s="863" t="s">
        <v>23</v>
      </c>
      <c r="G3" s="863" t="s">
        <v>504</v>
      </c>
      <c r="H3" s="863" t="s">
        <v>505</v>
      </c>
      <c r="I3" s="863" t="s">
        <v>506</v>
      </c>
      <c r="J3" s="863"/>
      <c r="K3" s="863"/>
      <c r="L3" s="863"/>
      <c r="M3" s="863"/>
      <c r="N3" s="863"/>
    </row>
    <row r="4" spans="2:14" s="588" customFormat="1" ht="15.75">
      <c r="B4" s="863"/>
      <c r="C4" s="863"/>
      <c r="D4" s="871"/>
      <c r="E4" s="872"/>
      <c r="F4" s="863"/>
      <c r="G4" s="863"/>
      <c r="H4" s="863"/>
      <c r="I4" s="863" t="s">
        <v>4</v>
      </c>
      <c r="J4" s="863"/>
      <c r="K4" s="863" t="s">
        <v>3</v>
      </c>
      <c r="L4" s="863"/>
      <c r="M4" s="863" t="s">
        <v>52</v>
      </c>
      <c r="N4" s="863"/>
    </row>
    <row r="5" spans="2:14" s="520" customFormat="1" ht="15.75">
      <c r="B5" s="864" t="s">
        <v>509</v>
      </c>
      <c r="C5" s="865"/>
      <c r="D5" s="865"/>
      <c r="E5" s="865"/>
      <c r="F5" s="865"/>
      <c r="G5" s="865"/>
      <c r="H5" s="865"/>
      <c r="I5" s="865"/>
      <c r="J5" s="865"/>
      <c r="K5" s="865"/>
      <c r="L5" s="865"/>
      <c r="M5" s="865"/>
      <c r="N5" s="866"/>
    </row>
    <row r="6" spans="2:14" ht="15.75">
      <c r="B6" s="836">
        <v>1</v>
      </c>
      <c r="C6" s="839"/>
      <c r="D6" s="857" t="s">
        <v>26</v>
      </c>
      <c r="E6" s="860" t="str">
        <f>IF(D6="Y",1,IF(D6="T",0,IF(D6="Y/T","Belum diisi","Error")))</f>
        <v>Belum diisi</v>
      </c>
      <c r="F6" s="528">
        <v>1</v>
      </c>
      <c r="G6" s="529"/>
      <c r="H6" s="589" t="str">
        <f t="shared" ref="H6:H69" si="0">IF(OR(J6="Isi Dulu",L6="Isi Dulu",J6="Isi Tujuan",L6="Isi Tujuan"),"Belum Diisi",IF(SUM(J6,L6)=2,1,IF(SUM(J6,L6)=1,0,IF(SUM(J6,L6)=0,0,"Error"))))</f>
        <v>Belum Diisi</v>
      </c>
      <c r="I6" s="590" t="s">
        <v>26</v>
      </c>
      <c r="J6" s="591" t="str">
        <f>IF($D$6="Y/T","Isi Tujuan",IF($E$6=0,0,IF(I6="Y",1,IF(I6="T",0,"Isi Dulu"))))</f>
        <v>Isi Tujuan</v>
      </c>
      <c r="K6" s="590" t="s">
        <v>26</v>
      </c>
      <c r="L6" s="591" t="str">
        <f>IF($D$6="Y/T","Isi Tujuan",IF($E$6=0,0,IF(K6="Y",1,IF(K6="T",0,"Isi Dulu"))))</f>
        <v>Isi Tujuan</v>
      </c>
      <c r="M6" s="848" t="s">
        <v>26</v>
      </c>
      <c r="N6" s="851" t="str">
        <f>IF(M6="Y",1,IF(M6="T",0,IF(M6="Y/T","Belum diisi","Error")))</f>
        <v>Belum diisi</v>
      </c>
    </row>
    <row r="7" spans="2:14" ht="15.75">
      <c r="B7" s="837"/>
      <c r="C7" s="840"/>
      <c r="D7" s="858"/>
      <c r="E7" s="861"/>
      <c r="F7" s="549">
        <v>2</v>
      </c>
      <c r="G7" s="550"/>
      <c r="H7" s="589" t="str">
        <f t="shared" si="0"/>
        <v>Belum Diisi</v>
      </c>
      <c r="I7" s="592" t="s">
        <v>26</v>
      </c>
      <c r="J7" s="593" t="str">
        <f>IF($D$6="Y/T","Isi Tujuan",IF($E$6=0,0,IF(I7="Y",1,IF(I7="T",0,"Isi Dulu"))))</f>
        <v>Isi Tujuan</v>
      </c>
      <c r="K7" s="592" t="s">
        <v>26</v>
      </c>
      <c r="L7" s="593" t="str">
        <f>IF($D$6="Y/T","Isi Tujuan",IF($E$6=0,0,IF(K7="Y",1,IF(K7="T",0,"Isi Dulu"))))</f>
        <v>Isi Tujuan</v>
      </c>
      <c r="M7" s="849"/>
      <c r="N7" s="852"/>
    </row>
    <row r="8" spans="2:14" ht="15.75">
      <c r="B8" s="837"/>
      <c r="C8" s="840"/>
      <c r="D8" s="858"/>
      <c r="E8" s="861"/>
      <c r="F8" s="549">
        <v>3</v>
      </c>
      <c r="G8" s="550"/>
      <c r="H8" s="589" t="str">
        <f t="shared" si="0"/>
        <v>Belum Diisi</v>
      </c>
      <c r="I8" s="592" t="s">
        <v>26</v>
      </c>
      <c r="J8" s="593" t="str">
        <f>IF($D$6="Y/T","Isi Tujuan",IF($E$6=0,0,IF(I8="Y",1,IF(I8="T",0,"Isi Dulu"))))</f>
        <v>Isi Tujuan</v>
      </c>
      <c r="K8" s="592" t="s">
        <v>26</v>
      </c>
      <c r="L8" s="593" t="str">
        <f>IF($D$6="Y/T","Isi Tujuan",IF($E$6=0,0,IF(K8="Y",1,IF(K8="T",0,"Isi Dulu"))))</f>
        <v>Isi Tujuan</v>
      </c>
      <c r="M8" s="849"/>
      <c r="N8" s="852"/>
    </row>
    <row r="9" spans="2:14" ht="15.75">
      <c r="B9" s="837"/>
      <c r="C9" s="840"/>
      <c r="D9" s="858"/>
      <c r="E9" s="861"/>
      <c r="F9" s="549">
        <v>4</v>
      </c>
      <c r="G9" s="550"/>
      <c r="H9" s="589" t="str">
        <f t="shared" si="0"/>
        <v>Belum Diisi</v>
      </c>
      <c r="I9" s="592" t="s">
        <v>26</v>
      </c>
      <c r="J9" s="593" t="str">
        <f>IF($D$6="Y/T","Isi Tujuan",IF($E$6=0,0,IF(I9="Y",1,IF(I9="T",0,"Isi Dulu"))))</f>
        <v>Isi Tujuan</v>
      </c>
      <c r="K9" s="592" t="s">
        <v>26</v>
      </c>
      <c r="L9" s="593" t="str">
        <f>IF($D$6="Y/T","Isi Tujuan",IF($E$6=0,0,IF(K9="Y",1,IF(K9="T",0,"Isi Dulu"))))</f>
        <v>Isi Tujuan</v>
      </c>
      <c r="M9" s="849"/>
      <c r="N9" s="852"/>
    </row>
    <row r="10" spans="2:14" ht="15.75">
      <c r="B10" s="838"/>
      <c r="C10" s="841"/>
      <c r="D10" s="859"/>
      <c r="E10" s="862"/>
      <c r="F10" s="569">
        <v>5</v>
      </c>
      <c r="G10" s="570"/>
      <c r="H10" s="594" t="str">
        <f t="shared" si="0"/>
        <v>Belum Diisi</v>
      </c>
      <c r="I10" s="595" t="s">
        <v>26</v>
      </c>
      <c r="J10" s="596" t="str">
        <f>IF($D$6="Y/T","Isi Tujuan",IF($E$6=0,0,IF(I10="Y",1,IF(I10="T",0,"Isi Dulu"))))</f>
        <v>Isi Tujuan</v>
      </c>
      <c r="K10" s="595" t="s">
        <v>26</v>
      </c>
      <c r="L10" s="596" t="str">
        <f>IF($D$6="Y/T","Isi Tujuan",IF($E$6=0,0,IF(K10="Y",1,IF(K10="T",0,"Isi Dulu"))))</f>
        <v>Isi Tujuan</v>
      </c>
      <c r="M10" s="850"/>
      <c r="N10" s="853"/>
    </row>
    <row r="11" spans="2:14" ht="15.75">
      <c r="B11" s="836">
        <v>2</v>
      </c>
      <c r="C11" s="839"/>
      <c r="D11" s="857" t="s">
        <v>26</v>
      </c>
      <c r="E11" s="860" t="str">
        <f>IF(D11="Y",1,IF(D11="T",0,IF(D11="Y/T","Belum diisi","Error")))</f>
        <v>Belum diisi</v>
      </c>
      <c r="F11" s="528">
        <v>1</v>
      </c>
      <c r="G11" s="529"/>
      <c r="H11" s="597" t="str">
        <f t="shared" si="0"/>
        <v>Belum Diisi</v>
      </c>
      <c r="I11" s="590" t="s">
        <v>26</v>
      </c>
      <c r="J11" s="591" t="str">
        <f>IF($D$11="Y/T","Isi Tujuan",IF($E$11=0,0,IF(I11="Y",1,IF(I11="T",0,"Isi Dulu"))))</f>
        <v>Isi Tujuan</v>
      </c>
      <c r="K11" s="590" t="s">
        <v>26</v>
      </c>
      <c r="L11" s="591" t="str">
        <f>IF($D$11="Y/T","Isi Tujuan",IF($E$11=0,0,IF(K11="Y",1,IF(K11="T",0,"Isi Dulu"))))</f>
        <v>Isi Tujuan</v>
      </c>
      <c r="M11" s="848" t="s">
        <v>26</v>
      </c>
      <c r="N11" s="851" t="str">
        <f>IF(M11="Y",1,IF(M11="T",0,IF(M11="Y/T","Belum diisi","Error")))</f>
        <v>Belum diisi</v>
      </c>
    </row>
    <row r="12" spans="2:14" ht="15.75">
      <c r="B12" s="837"/>
      <c r="C12" s="840"/>
      <c r="D12" s="858"/>
      <c r="E12" s="861"/>
      <c r="F12" s="549">
        <v>2</v>
      </c>
      <c r="G12" s="550"/>
      <c r="H12" s="598" t="str">
        <f t="shared" si="0"/>
        <v>Belum Diisi</v>
      </c>
      <c r="I12" s="592" t="s">
        <v>26</v>
      </c>
      <c r="J12" s="593" t="str">
        <f>IF($D$11="Y/T","Isi Tujuan",IF($E$11=0,0,IF(I12="Y",1,IF(I12="T",0,"Isi Dulu"))))</f>
        <v>Isi Tujuan</v>
      </c>
      <c r="K12" s="592" t="s">
        <v>26</v>
      </c>
      <c r="L12" s="593" t="str">
        <f>IF($D$11="Y/T","Isi Tujuan",IF($E$11=0,0,IF(K12="Y",1,IF(K12="T",0,"Isi Dulu"))))</f>
        <v>Isi Tujuan</v>
      </c>
      <c r="M12" s="849"/>
      <c r="N12" s="852"/>
    </row>
    <row r="13" spans="2:14" ht="15.75">
      <c r="B13" s="837"/>
      <c r="C13" s="840"/>
      <c r="D13" s="858"/>
      <c r="E13" s="861"/>
      <c r="F13" s="549">
        <v>3</v>
      </c>
      <c r="G13" s="550"/>
      <c r="H13" s="598" t="str">
        <f t="shared" si="0"/>
        <v>Belum Diisi</v>
      </c>
      <c r="I13" s="592" t="s">
        <v>26</v>
      </c>
      <c r="J13" s="593" t="str">
        <f>IF($D$11="Y/T","Isi Tujuan",IF($E$11=0,0,IF(I13="Y",1,IF(I13="T",0,"Isi Dulu"))))</f>
        <v>Isi Tujuan</v>
      </c>
      <c r="K13" s="592" t="s">
        <v>26</v>
      </c>
      <c r="L13" s="593" t="str">
        <f>IF($D$11="Y/T","Isi Tujuan",IF($E$11=0,0,IF(K13="Y",1,IF(K13="T",0,"Isi Dulu"))))</f>
        <v>Isi Tujuan</v>
      </c>
      <c r="M13" s="849"/>
      <c r="N13" s="852"/>
    </row>
    <row r="14" spans="2:14" ht="15.75">
      <c r="B14" s="837"/>
      <c r="C14" s="840"/>
      <c r="D14" s="858"/>
      <c r="E14" s="861"/>
      <c r="F14" s="549">
        <v>4</v>
      </c>
      <c r="G14" s="550"/>
      <c r="H14" s="598" t="str">
        <f t="shared" si="0"/>
        <v>Belum Diisi</v>
      </c>
      <c r="I14" s="592" t="s">
        <v>26</v>
      </c>
      <c r="J14" s="593" t="str">
        <f>IF($D$11="Y/T","Isi Tujuan",IF($E$11=0,0,IF(I14="Y",1,IF(I14="T",0,"Isi Dulu"))))</f>
        <v>Isi Tujuan</v>
      </c>
      <c r="K14" s="592" t="s">
        <v>26</v>
      </c>
      <c r="L14" s="593" t="str">
        <f>IF($D$11="Y/T","Isi Tujuan",IF($E$11=0,0,IF(K14="Y",1,IF(K14="T",0,"Isi Dulu"))))</f>
        <v>Isi Tujuan</v>
      </c>
      <c r="M14" s="849"/>
      <c r="N14" s="852"/>
    </row>
    <row r="15" spans="2:14" ht="15.75">
      <c r="B15" s="838"/>
      <c r="C15" s="841"/>
      <c r="D15" s="859"/>
      <c r="E15" s="862"/>
      <c r="F15" s="569">
        <v>5</v>
      </c>
      <c r="G15" s="570"/>
      <c r="H15" s="599" t="str">
        <f t="shared" si="0"/>
        <v>Belum Diisi</v>
      </c>
      <c r="I15" s="595" t="s">
        <v>26</v>
      </c>
      <c r="J15" s="596" t="str">
        <f>IF($D$11="Y/T","Isi Tujuan",IF($E$11=0,0,IF(I15="Y",1,IF(I15="T",0,"Isi Dulu"))))</f>
        <v>Isi Tujuan</v>
      </c>
      <c r="K15" s="595" t="s">
        <v>26</v>
      </c>
      <c r="L15" s="596" t="str">
        <f>IF($D$11="Y/T","Isi Tujuan",IF($E$11=0,0,IF(K15="Y",1,IF(K15="T",0,"Isi Dulu"))))</f>
        <v>Isi Tujuan</v>
      </c>
      <c r="M15" s="850"/>
      <c r="N15" s="853"/>
    </row>
    <row r="16" spans="2:14" ht="15.75">
      <c r="B16" s="836">
        <v>3</v>
      </c>
      <c r="C16" s="839"/>
      <c r="D16" s="857" t="s">
        <v>26</v>
      </c>
      <c r="E16" s="860" t="str">
        <f>IF(D16="Y",1,IF(D16="T",0,IF(D16="Y/T","Belum diisi","Error")))</f>
        <v>Belum diisi</v>
      </c>
      <c r="F16" s="528">
        <v>1</v>
      </c>
      <c r="G16" s="529"/>
      <c r="H16" s="600" t="str">
        <f t="shared" si="0"/>
        <v>Belum Diisi</v>
      </c>
      <c r="I16" s="590" t="s">
        <v>26</v>
      </c>
      <c r="J16" s="591" t="str">
        <f>IF($D$16="Y/T","Isi Tujuan",IF($E$16=0,0,IF(I16="Y",1,IF(I16="T",0,"Isi Dulu"))))</f>
        <v>Isi Tujuan</v>
      </c>
      <c r="K16" s="590" t="s">
        <v>26</v>
      </c>
      <c r="L16" s="591" t="str">
        <f>IF($D$16="Y/T","Isi Tujuan",IF($E$16=0,0,IF(K16="Y",1,IF(K16="T",0,"Isi Dulu"))))</f>
        <v>Isi Tujuan</v>
      </c>
      <c r="M16" s="848" t="s">
        <v>26</v>
      </c>
      <c r="N16" s="851" t="str">
        <f>IF(M16="Y",1,IF(M16="T",0,IF(M16="Y/T","Belum diisi","Error")))</f>
        <v>Belum diisi</v>
      </c>
    </row>
    <row r="17" spans="2:14" ht="15.75">
      <c r="B17" s="837"/>
      <c r="C17" s="840"/>
      <c r="D17" s="858"/>
      <c r="E17" s="861"/>
      <c r="F17" s="549">
        <v>2</v>
      </c>
      <c r="G17" s="550"/>
      <c r="H17" s="598" t="str">
        <f t="shared" si="0"/>
        <v>Belum Diisi</v>
      </c>
      <c r="I17" s="592" t="s">
        <v>26</v>
      </c>
      <c r="J17" s="593" t="str">
        <f>IF($D$16="Y/T","Isi Tujuan",IF($E$16=0,0,IF(I17="Y",1,IF(I17="T",0,"Isi Dulu"))))</f>
        <v>Isi Tujuan</v>
      </c>
      <c r="K17" s="592" t="s">
        <v>26</v>
      </c>
      <c r="L17" s="593" t="str">
        <f>IF($D$16="Y/T","Isi Tujuan",IF($E$16=0,0,IF(K17="Y",1,IF(K17="T",0,"Isi Dulu"))))</f>
        <v>Isi Tujuan</v>
      </c>
      <c r="M17" s="849"/>
      <c r="N17" s="852"/>
    </row>
    <row r="18" spans="2:14" ht="15.75">
      <c r="B18" s="837"/>
      <c r="C18" s="840"/>
      <c r="D18" s="858"/>
      <c r="E18" s="861"/>
      <c r="F18" s="549">
        <v>3</v>
      </c>
      <c r="G18" s="550"/>
      <c r="H18" s="598" t="str">
        <f t="shared" si="0"/>
        <v>Belum Diisi</v>
      </c>
      <c r="I18" s="592" t="s">
        <v>26</v>
      </c>
      <c r="J18" s="593" t="str">
        <f>IF($D$16="Y/T","Isi Tujuan",IF($E$16=0,0,IF(I18="Y",1,IF(I18="T",0,"Isi Dulu"))))</f>
        <v>Isi Tujuan</v>
      </c>
      <c r="K18" s="592" t="s">
        <v>26</v>
      </c>
      <c r="L18" s="593" t="str">
        <f>IF($D$16="Y/T","Isi Tujuan",IF($E$16=0,0,IF(K18="Y",1,IF(K18="T",0,"Isi Dulu"))))</f>
        <v>Isi Tujuan</v>
      </c>
      <c r="M18" s="849"/>
      <c r="N18" s="852"/>
    </row>
    <row r="19" spans="2:14" ht="15.75">
      <c r="B19" s="837"/>
      <c r="C19" s="840"/>
      <c r="D19" s="858"/>
      <c r="E19" s="861"/>
      <c r="F19" s="549">
        <v>4</v>
      </c>
      <c r="G19" s="550"/>
      <c r="H19" s="598" t="str">
        <f t="shared" si="0"/>
        <v>Belum Diisi</v>
      </c>
      <c r="I19" s="592" t="s">
        <v>26</v>
      </c>
      <c r="J19" s="593" t="str">
        <f>IF($D$16="Y/T","Isi Tujuan",IF($E$16=0,0,IF(I19="Y",1,IF(I19="T",0,"Isi Dulu"))))</f>
        <v>Isi Tujuan</v>
      </c>
      <c r="K19" s="592" t="s">
        <v>26</v>
      </c>
      <c r="L19" s="593" t="str">
        <f>IF($D$16="Y/T","Isi Tujuan",IF($E$16=0,0,IF(K19="Y",1,IF(K19="T",0,"Isi Dulu"))))</f>
        <v>Isi Tujuan</v>
      </c>
      <c r="M19" s="849"/>
      <c r="N19" s="852"/>
    </row>
    <row r="20" spans="2:14" ht="15.75">
      <c r="B20" s="838"/>
      <c r="C20" s="841"/>
      <c r="D20" s="859"/>
      <c r="E20" s="862"/>
      <c r="F20" s="569">
        <v>5</v>
      </c>
      <c r="G20" s="570"/>
      <c r="H20" s="599" t="str">
        <f t="shared" si="0"/>
        <v>Belum Diisi</v>
      </c>
      <c r="I20" s="595" t="s">
        <v>26</v>
      </c>
      <c r="J20" s="596" t="str">
        <f>IF($D$16="Y/T","Isi Tujuan",IF($E$16=0,0,IF(I20="Y",1,IF(I20="T",0,"Isi Dulu"))))</f>
        <v>Isi Tujuan</v>
      </c>
      <c r="K20" s="595" t="s">
        <v>26</v>
      </c>
      <c r="L20" s="596" t="str">
        <f>IF($D$16="Y/T","Isi Tujuan",IF($E$16=0,0,IF(K20="Y",1,IF(K20="T",0,"Isi Dulu"))))</f>
        <v>Isi Tujuan</v>
      </c>
      <c r="M20" s="850"/>
      <c r="N20" s="853"/>
    </row>
    <row r="21" spans="2:14" ht="15.75">
      <c r="B21" s="836">
        <v>4</v>
      </c>
      <c r="C21" s="839"/>
      <c r="D21" s="857" t="s">
        <v>26</v>
      </c>
      <c r="E21" s="860" t="str">
        <f>IF(D21="Y",1,IF(D21="T",0,IF(D21="Y/T","Belum diisi","Error")))</f>
        <v>Belum diisi</v>
      </c>
      <c r="F21" s="528">
        <v>1</v>
      </c>
      <c r="G21" s="529"/>
      <c r="H21" s="600" t="str">
        <f t="shared" si="0"/>
        <v>Belum Diisi</v>
      </c>
      <c r="I21" s="590" t="s">
        <v>26</v>
      </c>
      <c r="J21" s="591" t="str">
        <f>IF($D$21="Y/T","Isi Tujuan",IF($E$21=0,0,IF(I21="Y",1,IF(I21="T",0,"Isi Dulu"))))</f>
        <v>Isi Tujuan</v>
      </c>
      <c r="K21" s="590" t="s">
        <v>26</v>
      </c>
      <c r="L21" s="591" t="str">
        <f>IF($D$21="Y/T","Isi Tujuan",IF($E$21=0,0,IF(K21="Y",1,IF(K21="T",0,"Isi Dulu"))))</f>
        <v>Isi Tujuan</v>
      </c>
      <c r="M21" s="848" t="s">
        <v>26</v>
      </c>
      <c r="N21" s="851" t="str">
        <f>IF(M21="Y",1,IF(M21="T",0,IF(M21="Y/T","Belum diisi","Error")))</f>
        <v>Belum diisi</v>
      </c>
    </row>
    <row r="22" spans="2:14" ht="15.75">
      <c r="B22" s="837"/>
      <c r="C22" s="840"/>
      <c r="D22" s="858"/>
      <c r="E22" s="861"/>
      <c r="F22" s="549">
        <v>2</v>
      </c>
      <c r="G22" s="550"/>
      <c r="H22" s="598" t="str">
        <f t="shared" si="0"/>
        <v>Belum Diisi</v>
      </c>
      <c r="I22" s="592" t="s">
        <v>26</v>
      </c>
      <c r="J22" s="593" t="str">
        <f>IF($D$21="Y/T","Isi Tujuan",IF($E$21=0,0,IF(I22="Y",1,IF(I22="T",0,"Isi Dulu"))))</f>
        <v>Isi Tujuan</v>
      </c>
      <c r="K22" s="592" t="s">
        <v>26</v>
      </c>
      <c r="L22" s="593" t="str">
        <f>IF($D$21="Y/T","Isi Tujuan",IF($E$21=0,0,IF(K22="Y",1,IF(K22="T",0,"Isi Dulu"))))</f>
        <v>Isi Tujuan</v>
      </c>
      <c r="M22" s="849"/>
      <c r="N22" s="852"/>
    </row>
    <row r="23" spans="2:14" ht="15.75">
      <c r="B23" s="837"/>
      <c r="C23" s="840"/>
      <c r="D23" s="858"/>
      <c r="E23" s="861"/>
      <c r="F23" s="549">
        <v>3</v>
      </c>
      <c r="G23" s="550"/>
      <c r="H23" s="598" t="str">
        <f t="shared" si="0"/>
        <v>Belum Diisi</v>
      </c>
      <c r="I23" s="592" t="s">
        <v>26</v>
      </c>
      <c r="J23" s="593" t="str">
        <f>IF($D$21="Y/T","Isi Tujuan",IF($E$21=0,0,IF(I23="Y",1,IF(I23="T",0,"Isi Dulu"))))</f>
        <v>Isi Tujuan</v>
      </c>
      <c r="K23" s="592" t="s">
        <v>26</v>
      </c>
      <c r="L23" s="593" t="str">
        <f>IF($D$21="Y/T","Isi Tujuan",IF($E$21=0,0,IF(K23="Y",1,IF(K23="T",0,"Isi Dulu"))))</f>
        <v>Isi Tujuan</v>
      </c>
      <c r="M23" s="849"/>
      <c r="N23" s="852"/>
    </row>
    <row r="24" spans="2:14" ht="15.75">
      <c r="B24" s="837"/>
      <c r="C24" s="840"/>
      <c r="D24" s="858"/>
      <c r="E24" s="861"/>
      <c r="F24" s="549">
        <v>4</v>
      </c>
      <c r="G24" s="550"/>
      <c r="H24" s="598" t="str">
        <f t="shared" si="0"/>
        <v>Belum Diisi</v>
      </c>
      <c r="I24" s="592" t="s">
        <v>26</v>
      </c>
      <c r="J24" s="593" t="str">
        <f>IF($D$21="Y/T","Isi Tujuan",IF($E$21=0,0,IF(I24="Y",1,IF(I24="T",0,"Isi Dulu"))))</f>
        <v>Isi Tujuan</v>
      </c>
      <c r="K24" s="592" t="s">
        <v>26</v>
      </c>
      <c r="L24" s="593" t="str">
        <f>IF($D$21="Y/T","Isi Tujuan",IF($E$21=0,0,IF(K24="Y",1,IF(K24="T",0,"Isi Dulu"))))</f>
        <v>Isi Tujuan</v>
      </c>
      <c r="M24" s="849"/>
      <c r="N24" s="852"/>
    </row>
    <row r="25" spans="2:14" ht="15.75">
      <c r="B25" s="838"/>
      <c r="C25" s="841"/>
      <c r="D25" s="859"/>
      <c r="E25" s="862"/>
      <c r="F25" s="569">
        <v>5</v>
      </c>
      <c r="G25" s="570"/>
      <c r="H25" s="599" t="str">
        <f t="shared" si="0"/>
        <v>Belum Diisi</v>
      </c>
      <c r="I25" s="595" t="s">
        <v>26</v>
      </c>
      <c r="J25" s="596" t="str">
        <f>IF($D$21="Y/T","Isi Tujuan",IF($E$21=0,0,IF(I25="Y",1,IF(I25="T",0,"Isi Dulu"))))</f>
        <v>Isi Tujuan</v>
      </c>
      <c r="K25" s="595" t="s">
        <v>26</v>
      </c>
      <c r="L25" s="596" t="str">
        <f>IF($D$21="Y/T","Isi Tujuan",IF($E$21=0,0,IF(K25="Y",1,IF(K25="T",0,"Isi Dulu"))))</f>
        <v>Isi Tujuan</v>
      </c>
      <c r="M25" s="850"/>
      <c r="N25" s="853"/>
    </row>
    <row r="26" spans="2:14" ht="15.75">
      <c r="B26" s="836">
        <v>5</v>
      </c>
      <c r="C26" s="839"/>
      <c r="D26" s="857" t="s">
        <v>26</v>
      </c>
      <c r="E26" s="860" t="str">
        <f>IF(D26="Y",1,IF(D26="T",0,IF(D26="Y/T","Belum diisi","Error")))</f>
        <v>Belum diisi</v>
      </c>
      <c r="F26" s="528">
        <v>1</v>
      </c>
      <c r="G26" s="529"/>
      <c r="H26" s="600" t="str">
        <f t="shared" si="0"/>
        <v>Belum Diisi</v>
      </c>
      <c r="I26" s="590" t="s">
        <v>26</v>
      </c>
      <c r="J26" s="591" t="str">
        <f>IF($D$26="Y/T","Isi Tujuan",IF($E$26=0,0,IF(I26="Y",1,IF(I26="T",0,"Isi Dulu"))))</f>
        <v>Isi Tujuan</v>
      </c>
      <c r="K26" s="590" t="s">
        <v>26</v>
      </c>
      <c r="L26" s="591" t="str">
        <f>IF($D$26="Y/T","Isi Tujuan",IF($E$26=0,0,IF(K26="Y",1,IF(K26="T",0,"Isi Dulu"))))</f>
        <v>Isi Tujuan</v>
      </c>
      <c r="M26" s="848" t="s">
        <v>26</v>
      </c>
      <c r="N26" s="851" t="str">
        <f>IF(M26="Y",1,IF(M26="T",0,IF(M26="Y/T","Belum diisi","Error")))</f>
        <v>Belum diisi</v>
      </c>
    </row>
    <row r="27" spans="2:14" ht="15.75">
      <c r="B27" s="837"/>
      <c r="C27" s="840"/>
      <c r="D27" s="858"/>
      <c r="E27" s="861"/>
      <c r="F27" s="549">
        <v>2</v>
      </c>
      <c r="G27" s="550"/>
      <c r="H27" s="598" t="str">
        <f t="shared" si="0"/>
        <v>Belum Diisi</v>
      </c>
      <c r="I27" s="592" t="s">
        <v>26</v>
      </c>
      <c r="J27" s="593" t="str">
        <f>IF($D$26="Y/T","Isi Tujuan",IF($E$26=0,0,IF(I27="Y",1,IF(I27="T",0,"Isi Dulu"))))</f>
        <v>Isi Tujuan</v>
      </c>
      <c r="K27" s="592" t="s">
        <v>26</v>
      </c>
      <c r="L27" s="593" t="str">
        <f>IF($D$26="Y/T","Isi Tujuan",IF($E$26=0,0,IF(K27="Y",1,IF(K27="T",0,"Isi Dulu"))))</f>
        <v>Isi Tujuan</v>
      </c>
      <c r="M27" s="849"/>
      <c r="N27" s="852"/>
    </row>
    <row r="28" spans="2:14" ht="15.75">
      <c r="B28" s="837"/>
      <c r="C28" s="840"/>
      <c r="D28" s="858"/>
      <c r="E28" s="861"/>
      <c r="F28" s="549">
        <v>3</v>
      </c>
      <c r="G28" s="550"/>
      <c r="H28" s="598" t="str">
        <f t="shared" si="0"/>
        <v>Belum Diisi</v>
      </c>
      <c r="I28" s="592" t="s">
        <v>26</v>
      </c>
      <c r="J28" s="593" t="str">
        <f>IF($D$26="Y/T","Isi Tujuan",IF($E$26=0,0,IF(I28="Y",1,IF(I28="T",0,"Isi Dulu"))))</f>
        <v>Isi Tujuan</v>
      </c>
      <c r="K28" s="592" t="s">
        <v>26</v>
      </c>
      <c r="L28" s="593" t="str">
        <f>IF($D$26="Y/T","Isi Tujuan",IF($E$26=0,0,IF(K28="Y",1,IF(K28="T",0,"Isi Dulu"))))</f>
        <v>Isi Tujuan</v>
      </c>
      <c r="M28" s="849"/>
      <c r="N28" s="852"/>
    </row>
    <row r="29" spans="2:14" ht="15.75">
      <c r="B29" s="837"/>
      <c r="C29" s="840"/>
      <c r="D29" s="858"/>
      <c r="E29" s="861"/>
      <c r="F29" s="549">
        <v>4</v>
      </c>
      <c r="G29" s="550"/>
      <c r="H29" s="598" t="str">
        <f t="shared" si="0"/>
        <v>Belum Diisi</v>
      </c>
      <c r="I29" s="592" t="s">
        <v>26</v>
      </c>
      <c r="J29" s="593" t="str">
        <f>IF($D$26="Y/T","Isi Tujuan",IF($E$26=0,0,IF(I29="Y",1,IF(I29="T",0,"Isi Dulu"))))</f>
        <v>Isi Tujuan</v>
      </c>
      <c r="K29" s="592" t="s">
        <v>26</v>
      </c>
      <c r="L29" s="593" t="str">
        <f>IF($D$26="Y/T","Isi Tujuan",IF($E$26=0,0,IF(K29="Y",1,IF(K29="T",0,"Isi Dulu"))))</f>
        <v>Isi Tujuan</v>
      </c>
      <c r="M29" s="849"/>
      <c r="N29" s="852"/>
    </row>
    <row r="30" spans="2:14" ht="15.75">
      <c r="B30" s="838"/>
      <c r="C30" s="841"/>
      <c r="D30" s="859"/>
      <c r="E30" s="862"/>
      <c r="F30" s="569">
        <v>5</v>
      </c>
      <c r="G30" s="570"/>
      <c r="H30" s="599" t="str">
        <f t="shared" si="0"/>
        <v>Belum Diisi</v>
      </c>
      <c r="I30" s="595" t="s">
        <v>26</v>
      </c>
      <c r="J30" s="596" t="str">
        <f>IF($D$26="Y/T","Isi Tujuan",IF($E$26=0,0,IF(I30="Y",1,IF(I30="T",0,"Isi Dulu"))))</f>
        <v>Isi Tujuan</v>
      </c>
      <c r="K30" s="595" t="s">
        <v>26</v>
      </c>
      <c r="L30" s="596" t="str">
        <f>IF($D$26="Y/T","Isi Tujuan",IF($E$26=0,0,IF(K30="Y",1,IF(K30="T",0,"Isi Dulu"))))</f>
        <v>Isi Tujuan</v>
      </c>
      <c r="M30" s="850"/>
      <c r="N30" s="853"/>
    </row>
    <row r="31" spans="2:14" ht="15.75">
      <c r="B31" s="836">
        <v>6</v>
      </c>
      <c r="C31" s="839"/>
      <c r="D31" s="857" t="s">
        <v>26</v>
      </c>
      <c r="E31" s="860" t="str">
        <f>IF(D31="Y",1,IF(D31="T",0,IF(D31="Y/T","Belum diisi","Error")))</f>
        <v>Belum diisi</v>
      </c>
      <c r="F31" s="528">
        <v>1</v>
      </c>
      <c r="G31" s="529"/>
      <c r="H31" s="600" t="str">
        <f t="shared" si="0"/>
        <v>Belum Diisi</v>
      </c>
      <c r="I31" s="590" t="s">
        <v>26</v>
      </c>
      <c r="J31" s="591" t="str">
        <f>IF($D$31="Y/T","Isi Tujuan",IF($E$31=0,0,IF(I31="Y",1,IF(I31="T",0,"Isi Dulu"))))</f>
        <v>Isi Tujuan</v>
      </c>
      <c r="K31" s="590" t="s">
        <v>26</v>
      </c>
      <c r="L31" s="591" t="str">
        <f>IF($D$31="Y/T","Isi Tujuan",IF($E$31=0,0,IF(K31="Y",1,IF(K31="T",0,"Isi Dulu"))))</f>
        <v>Isi Tujuan</v>
      </c>
      <c r="M31" s="848" t="s">
        <v>26</v>
      </c>
      <c r="N31" s="851" t="str">
        <f>IF(M31="Y",1,IF(M31="T",0,IF(M31="Y/T","Belum diisi","Error")))</f>
        <v>Belum diisi</v>
      </c>
    </row>
    <row r="32" spans="2:14" ht="15.75">
      <c r="B32" s="837"/>
      <c r="C32" s="840"/>
      <c r="D32" s="858"/>
      <c r="E32" s="861"/>
      <c r="F32" s="549">
        <v>2</v>
      </c>
      <c r="G32" s="550"/>
      <c r="H32" s="598" t="str">
        <f t="shared" si="0"/>
        <v>Belum Diisi</v>
      </c>
      <c r="I32" s="592" t="s">
        <v>26</v>
      </c>
      <c r="J32" s="593" t="str">
        <f>IF($D$31="Y/T","Isi Tujuan",IF($E$31=0,0,IF(I32="Y",1,IF(I32="T",0,"Isi Dulu"))))</f>
        <v>Isi Tujuan</v>
      </c>
      <c r="K32" s="592" t="s">
        <v>26</v>
      </c>
      <c r="L32" s="593" t="str">
        <f>IF($D$31="Y/T","Isi Tujuan",IF($E$31=0,0,IF(K32="Y",1,IF(K32="T",0,"Isi Dulu"))))</f>
        <v>Isi Tujuan</v>
      </c>
      <c r="M32" s="849"/>
      <c r="N32" s="852"/>
    </row>
    <row r="33" spans="2:14" ht="15.75">
      <c r="B33" s="837"/>
      <c r="C33" s="840"/>
      <c r="D33" s="858"/>
      <c r="E33" s="861"/>
      <c r="F33" s="549">
        <v>3</v>
      </c>
      <c r="G33" s="550"/>
      <c r="H33" s="598" t="str">
        <f t="shared" si="0"/>
        <v>Belum Diisi</v>
      </c>
      <c r="I33" s="592" t="s">
        <v>26</v>
      </c>
      <c r="J33" s="593" t="str">
        <f>IF($D$31="Y/T","Isi Tujuan",IF($E$31=0,0,IF(I33="Y",1,IF(I33="T",0,"Isi Dulu"))))</f>
        <v>Isi Tujuan</v>
      </c>
      <c r="K33" s="592" t="s">
        <v>26</v>
      </c>
      <c r="L33" s="593" t="str">
        <f>IF($D$31="Y/T","Isi Tujuan",IF($E$31=0,0,IF(K33="Y",1,IF(K33="T",0,"Isi Dulu"))))</f>
        <v>Isi Tujuan</v>
      </c>
      <c r="M33" s="849"/>
      <c r="N33" s="852"/>
    </row>
    <row r="34" spans="2:14" ht="15.75">
      <c r="B34" s="837"/>
      <c r="C34" s="840"/>
      <c r="D34" s="858"/>
      <c r="E34" s="861"/>
      <c r="F34" s="549">
        <v>4</v>
      </c>
      <c r="G34" s="550"/>
      <c r="H34" s="598" t="str">
        <f t="shared" si="0"/>
        <v>Belum Diisi</v>
      </c>
      <c r="I34" s="592" t="s">
        <v>26</v>
      </c>
      <c r="J34" s="593" t="str">
        <f>IF($D$31="Y/T","Isi Tujuan",IF($E$31=0,0,IF(I34="Y",1,IF(I34="T",0,"Isi Dulu"))))</f>
        <v>Isi Tujuan</v>
      </c>
      <c r="K34" s="592" t="s">
        <v>26</v>
      </c>
      <c r="L34" s="593" t="str">
        <f>IF($D$31="Y/T","Isi Tujuan",IF($E$31=0,0,IF(K34="Y",1,IF(K34="T",0,"Isi Dulu"))))</f>
        <v>Isi Tujuan</v>
      </c>
      <c r="M34" s="849"/>
      <c r="N34" s="852"/>
    </row>
    <row r="35" spans="2:14" ht="15.75">
      <c r="B35" s="838"/>
      <c r="C35" s="841"/>
      <c r="D35" s="859"/>
      <c r="E35" s="862"/>
      <c r="F35" s="569">
        <v>5</v>
      </c>
      <c r="G35" s="570"/>
      <c r="H35" s="599" t="str">
        <f t="shared" si="0"/>
        <v>Belum Diisi</v>
      </c>
      <c r="I35" s="595" t="s">
        <v>26</v>
      </c>
      <c r="J35" s="596" t="str">
        <f>IF($D$31="Y/T","Isi Tujuan",IF($E$31=0,0,IF(I35="Y",1,IF(I35="T",0,"Isi Dulu"))))</f>
        <v>Isi Tujuan</v>
      </c>
      <c r="K35" s="595" t="s">
        <v>26</v>
      </c>
      <c r="L35" s="596" t="str">
        <f>IF($D$31="Y/T","Isi Tujuan",IF($E$31=0,0,IF(K35="Y",1,IF(K35="T",0,"Isi Dulu"))))</f>
        <v>Isi Tujuan</v>
      </c>
      <c r="M35" s="850"/>
      <c r="N35" s="853"/>
    </row>
    <row r="36" spans="2:14" ht="15.75">
      <c r="B36" s="836">
        <v>7</v>
      </c>
      <c r="C36" s="839"/>
      <c r="D36" s="857" t="s">
        <v>26</v>
      </c>
      <c r="E36" s="860" t="str">
        <f>IF(D36="Y",1,IF(D36="T",0,IF(D36="Y/T","Belum diisi","Error")))</f>
        <v>Belum diisi</v>
      </c>
      <c r="F36" s="528">
        <v>1</v>
      </c>
      <c r="G36" s="529"/>
      <c r="H36" s="600" t="str">
        <f t="shared" si="0"/>
        <v>Belum Diisi</v>
      </c>
      <c r="I36" s="590" t="s">
        <v>26</v>
      </c>
      <c r="J36" s="591" t="str">
        <f>IF($D$36="Y/T","Isi Tujuan",IF($E$36=0,0,IF(I36="Y",1,IF(I36="T",0,"Isi Dulu"))))</f>
        <v>Isi Tujuan</v>
      </c>
      <c r="K36" s="590" t="s">
        <v>26</v>
      </c>
      <c r="L36" s="591" t="str">
        <f>IF($D$36="Y/T","Isi Tujuan",IF($E$36=0,0,IF(K36="Y",1,IF(K36="T",0,"Isi Dulu"))))</f>
        <v>Isi Tujuan</v>
      </c>
      <c r="M36" s="848" t="s">
        <v>26</v>
      </c>
      <c r="N36" s="851" t="str">
        <f>IF(M36="Y",1,IF(M36="T",0,IF(M36="Y/T","Belum diisi","Error")))</f>
        <v>Belum diisi</v>
      </c>
    </row>
    <row r="37" spans="2:14" ht="15.75">
      <c r="B37" s="837"/>
      <c r="C37" s="840"/>
      <c r="D37" s="858"/>
      <c r="E37" s="861"/>
      <c r="F37" s="549">
        <v>2</v>
      </c>
      <c r="G37" s="550"/>
      <c r="H37" s="598" t="str">
        <f t="shared" si="0"/>
        <v>Belum Diisi</v>
      </c>
      <c r="I37" s="592" t="s">
        <v>26</v>
      </c>
      <c r="J37" s="593" t="str">
        <f>IF($D$36="Y/T","Isi Tujuan",IF($E$36=0,0,IF(I37="Y",1,IF(I37="T",0,"Isi Dulu"))))</f>
        <v>Isi Tujuan</v>
      </c>
      <c r="K37" s="592" t="s">
        <v>26</v>
      </c>
      <c r="L37" s="593" t="str">
        <f>IF($D$36="Y/T","Isi Tujuan",IF($E$36=0,0,IF(K37="Y",1,IF(K37="T",0,"Isi Dulu"))))</f>
        <v>Isi Tujuan</v>
      </c>
      <c r="M37" s="849"/>
      <c r="N37" s="852"/>
    </row>
    <row r="38" spans="2:14" ht="15.75">
      <c r="B38" s="837"/>
      <c r="C38" s="840"/>
      <c r="D38" s="858"/>
      <c r="E38" s="861"/>
      <c r="F38" s="549">
        <v>3</v>
      </c>
      <c r="G38" s="550"/>
      <c r="H38" s="598" t="str">
        <f t="shared" si="0"/>
        <v>Belum Diisi</v>
      </c>
      <c r="I38" s="592" t="s">
        <v>26</v>
      </c>
      <c r="J38" s="593" t="str">
        <f>IF($D$36="Y/T","Isi Tujuan",IF($E$36=0,0,IF(I38="Y",1,IF(I38="T",0,"Isi Dulu"))))</f>
        <v>Isi Tujuan</v>
      </c>
      <c r="K38" s="592" t="s">
        <v>26</v>
      </c>
      <c r="L38" s="593" t="str">
        <f>IF($D$36="Y/T","Isi Tujuan",IF($E$36=0,0,IF(K38="Y",1,IF(K38="T",0,"Isi Dulu"))))</f>
        <v>Isi Tujuan</v>
      </c>
      <c r="M38" s="849"/>
      <c r="N38" s="852"/>
    </row>
    <row r="39" spans="2:14" ht="15.75">
      <c r="B39" s="837"/>
      <c r="C39" s="840"/>
      <c r="D39" s="858"/>
      <c r="E39" s="861"/>
      <c r="F39" s="549">
        <v>4</v>
      </c>
      <c r="G39" s="550"/>
      <c r="H39" s="598" t="str">
        <f t="shared" si="0"/>
        <v>Belum Diisi</v>
      </c>
      <c r="I39" s="592" t="s">
        <v>26</v>
      </c>
      <c r="J39" s="593" t="str">
        <f>IF($D$36="Y/T","Isi Tujuan",IF($E$36=0,0,IF(I39="Y",1,IF(I39="T",0,"Isi Dulu"))))</f>
        <v>Isi Tujuan</v>
      </c>
      <c r="K39" s="592" t="s">
        <v>26</v>
      </c>
      <c r="L39" s="593" t="str">
        <f>IF($D$36="Y/T","Isi Tujuan",IF($E$36=0,0,IF(K39="Y",1,IF(K39="T",0,"Isi Dulu"))))</f>
        <v>Isi Tujuan</v>
      </c>
      <c r="M39" s="849"/>
      <c r="N39" s="852"/>
    </row>
    <row r="40" spans="2:14" ht="15.75">
      <c r="B40" s="838"/>
      <c r="C40" s="841"/>
      <c r="D40" s="859"/>
      <c r="E40" s="862"/>
      <c r="F40" s="569">
        <v>5</v>
      </c>
      <c r="G40" s="570"/>
      <c r="H40" s="599" t="str">
        <f t="shared" si="0"/>
        <v>Belum Diisi</v>
      </c>
      <c r="I40" s="595" t="s">
        <v>26</v>
      </c>
      <c r="J40" s="596" t="str">
        <f>IF($D$36="Y/T","Isi Tujuan",IF($E$36=0,0,IF(I40="Y",1,IF(I40="T",0,"Isi Dulu"))))</f>
        <v>Isi Tujuan</v>
      </c>
      <c r="K40" s="595" t="s">
        <v>26</v>
      </c>
      <c r="L40" s="596" t="str">
        <f>IF($D$36="Y/T","Isi Tujuan",IF($E$36=0,0,IF(K40="Y",1,IF(K40="T",0,"Isi Dulu"))))</f>
        <v>Isi Tujuan</v>
      </c>
      <c r="M40" s="850"/>
      <c r="N40" s="853"/>
    </row>
    <row r="41" spans="2:14" ht="15.75">
      <c r="B41" s="836">
        <v>8</v>
      </c>
      <c r="C41" s="839"/>
      <c r="D41" s="857" t="s">
        <v>26</v>
      </c>
      <c r="E41" s="860" t="str">
        <f>IF(D41="Y",1,IF(D41="T",0,IF(D41="Y/T","Belum diisi","Error")))</f>
        <v>Belum diisi</v>
      </c>
      <c r="F41" s="528">
        <v>1</v>
      </c>
      <c r="G41" s="529"/>
      <c r="H41" s="600" t="str">
        <f t="shared" si="0"/>
        <v>Belum Diisi</v>
      </c>
      <c r="I41" s="590" t="s">
        <v>26</v>
      </c>
      <c r="J41" s="591" t="str">
        <f>IF($D$41="Y/T","Isi Tujuan",IF($E$41=0,0,IF(I41="Y",1,IF(I41="T",0,"Isi Dulu"))))</f>
        <v>Isi Tujuan</v>
      </c>
      <c r="K41" s="590" t="s">
        <v>26</v>
      </c>
      <c r="L41" s="591" t="str">
        <f>IF($D$41="Y/T","Isi Tujuan",IF($E$41=0,0,IF(K41="Y",1,IF(K41="T",0,"Isi Dulu"))))</f>
        <v>Isi Tujuan</v>
      </c>
      <c r="M41" s="848" t="s">
        <v>26</v>
      </c>
      <c r="N41" s="851" t="str">
        <f>IF(M41="Y",1,IF(M41="T",0,IF(M41="Y/T","Belum diisi","Error")))</f>
        <v>Belum diisi</v>
      </c>
    </row>
    <row r="42" spans="2:14" ht="15.75">
      <c r="B42" s="837"/>
      <c r="C42" s="840"/>
      <c r="D42" s="858"/>
      <c r="E42" s="861"/>
      <c r="F42" s="549">
        <v>2</v>
      </c>
      <c r="G42" s="550"/>
      <c r="H42" s="598" t="str">
        <f t="shared" si="0"/>
        <v>Belum Diisi</v>
      </c>
      <c r="I42" s="592" t="s">
        <v>26</v>
      </c>
      <c r="J42" s="593" t="str">
        <f>IF($D$41="Y/T","Isi Tujuan",IF($E$41=0,0,IF(I42="Y",1,IF(I42="T",0,"Isi Dulu"))))</f>
        <v>Isi Tujuan</v>
      </c>
      <c r="K42" s="592" t="s">
        <v>26</v>
      </c>
      <c r="L42" s="593" t="str">
        <f>IF($D$41="Y/T","Isi Tujuan",IF($E$41=0,0,IF(K42="Y",1,IF(K42="T",0,"Isi Dulu"))))</f>
        <v>Isi Tujuan</v>
      </c>
      <c r="M42" s="849"/>
      <c r="N42" s="852"/>
    </row>
    <row r="43" spans="2:14" ht="15.75">
      <c r="B43" s="837"/>
      <c r="C43" s="840"/>
      <c r="D43" s="858"/>
      <c r="E43" s="861"/>
      <c r="F43" s="549">
        <v>3</v>
      </c>
      <c r="G43" s="550"/>
      <c r="H43" s="598" t="str">
        <f t="shared" si="0"/>
        <v>Belum Diisi</v>
      </c>
      <c r="I43" s="592" t="s">
        <v>26</v>
      </c>
      <c r="J43" s="593" t="str">
        <f>IF($D$41="Y/T","Isi Tujuan",IF($E$41=0,0,IF(I43="Y",1,IF(I43="T",0,"Isi Dulu"))))</f>
        <v>Isi Tujuan</v>
      </c>
      <c r="K43" s="592" t="s">
        <v>26</v>
      </c>
      <c r="L43" s="593" t="str">
        <f>IF($D$41="Y/T","Isi Tujuan",IF($E$41=0,0,IF(K43="Y",1,IF(K43="T",0,"Isi Dulu"))))</f>
        <v>Isi Tujuan</v>
      </c>
      <c r="M43" s="849"/>
      <c r="N43" s="852"/>
    </row>
    <row r="44" spans="2:14" ht="15.75">
      <c r="B44" s="837"/>
      <c r="C44" s="840"/>
      <c r="D44" s="858"/>
      <c r="E44" s="861"/>
      <c r="F44" s="549">
        <v>4</v>
      </c>
      <c r="G44" s="550"/>
      <c r="H44" s="598" t="str">
        <f t="shared" si="0"/>
        <v>Belum Diisi</v>
      </c>
      <c r="I44" s="592" t="s">
        <v>26</v>
      </c>
      <c r="J44" s="593" t="str">
        <f>IF($D$41="Y/T","Isi Tujuan",IF($E$41=0,0,IF(I44="Y",1,IF(I44="T",0,"Isi Dulu"))))</f>
        <v>Isi Tujuan</v>
      </c>
      <c r="K44" s="592" t="s">
        <v>26</v>
      </c>
      <c r="L44" s="593" t="str">
        <f>IF($D$41="Y/T","Isi Tujuan",IF($E$41=0,0,IF(K44="Y",1,IF(K44="T",0,"Isi Dulu"))))</f>
        <v>Isi Tujuan</v>
      </c>
      <c r="M44" s="849"/>
      <c r="N44" s="852"/>
    </row>
    <row r="45" spans="2:14" ht="15.75">
      <c r="B45" s="838"/>
      <c r="C45" s="841"/>
      <c r="D45" s="859"/>
      <c r="E45" s="862"/>
      <c r="F45" s="569">
        <v>5</v>
      </c>
      <c r="G45" s="570"/>
      <c r="H45" s="599" t="str">
        <f t="shared" si="0"/>
        <v>Belum Diisi</v>
      </c>
      <c r="I45" s="595" t="s">
        <v>26</v>
      </c>
      <c r="J45" s="596" t="str">
        <f>IF($D$41="Y/T","Isi Tujuan",IF($E$41=0,0,IF(I45="Y",1,IF(I45="T",0,"Isi Dulu"))))</f>
        <v>Isi Tujuan</v>
      </c>
      <c r="K45" s="595" t="s">
        <v>26</v>
      </c>
      <c r="L45" s="596" t="str">
        <f>IF($D$41="Y/T","Isi Tujuan",IF($E$41=0,0,IF(K45="Y",1,IF(K45="T",0,"Isi Dulu"))))</f>
        <v>Isi Tujuan</v>
      </c>
      <c r="M45" s="850"/>
      <c r="N45" s="853"/>
    </row>
    <row r="46" spans="2:14" ht="15.75">
      <c r="B46" s="836">
        <v>9</v>
      </c>
      <c r="C46" s="839"/>
      <c r="D46" s="857" t="s">
        <v>26</v>
      </c>
      <c r="E46" s="860" t="str">
        <f>IF(D46="Y",1,IF(D46="T",0,IF(D46="Y/T","Belum diisi","Error")))</f>
        <v>Belum diisi</v>
      </c>
      <c r="F46" s="528">
        <v>1</v>
      </c>
      <c r="G46" s="529"/>
      <c r="H46" s="600" t="str">
        <f t="shared" si="0"/>
        <v>Belum Diisi</v>
      </c>
      <c r="I46" s="590" t="s">
        <v>26</v>
      </c>
      <c r="J46" s="591" t="str">
        <f>IF($D$46="Y/T","Isi Tujuan",IF($E$46=0,0,IF(I46="Y",1,IF(I46="T",0,"Isi Dulu"))))</f>
        <v>Isi Tujuan</v>
      </c>
      <c r="K46" s="590" t="s">
        <v>26</v>
      </c>
      <c r="L46" s="591" t="str">
        <f>IF($D$46="Y/T","Isi Tujuan",IF($E$46=0,0,IF(K46="Y",1,IF(K46="T",0,"Isi Dulu"))))</f>
        <v>Isi Tujuan</v>
      </c>
      <c r="M46" s="848" t="s">
        <v>26</v>
      </c>
      <c r="N46" s="851" t="str">
        <f>IF(M46="Y",1,IF(M46="T",0,IF(M46="Y/T","Belum diisi","Error")))</f>
        <v>Belum diisi</v>
      </c>
    </row>
    <row r="47" spans="2:14" ht="15.75">
      <c r="B47" s="837"/>
      <c r="C47" s="840"/>
      <c r="D47" s="858"/>
      <c r="E47" s="861"/>
      <c r="F47" s="549">
        <v>2</v>
      </c>
      <c r="G47" s="550"/>
      <c r="H47" s="598" t="str">
        <f t="shared" si="0"/>
        <v>Belum Diisi</v>
      </c>
      <c r="I47" s="592" t="s">
        <v>26</v>
      </c>
      <c r="J47" s="593" t="str">
        <f>IF($D$46="Y/T","Isi Tujuan",IF($E$46=0,0,IF(I47="Y",1,IF(I47="T",0,"Isi Dulu"))))</f>
        <v>Isi Tujuan</v>
      </c>
      <c r="K47" s="592" t="s">
        <v>26</v>
      </c>
      <c r="L47" s="593" t="str">
        <f>IF($D$46="Y/T","Isi Tujuan",IF($E$46=0,0,IF(K47="Y",1,IF(K47="T",0,"Isi Dulu"))))</f>
        <v>Isi Tujuan</v>
      </c>
      <c r="M47" s="849"/>
      <c r="N47" s="852"/>
    </row>
    <row r="48" spans="2:14" ht="15.75">
      <c r="B48" s="837"/>
      <c r="C48" s="840"/>
      <c r="D48" s="858"/>
      <c r="E48" s="861"/>
      <c r="F48" s="549">
        <v>3</v>
      </c>
      <c r="G48" s="550"/>
      <c r="H48" s="598" t="str">
        <f t="shared" si="0"/>
        <v>Belum Diisi</v>
      </c>
      <c r="I48" s="592" t="s">
        <v>26</v>
      </c>
      <c r="J48" s="593" t="str">
        <f>IF($D$46="Y/T","Isi Tujuan",IF($E$46=0,0,IF(I48="Y",1,IF(I48="T",0,"Isi Dulu"))))</f>
        <v>Isi Tujuan</v>
      </c>
      <c r="K48" s="592" t="s">
        <v>26</v>
      </c>
      <c r="L48" s="593" t="str">
        <f>IF($D$46="Y/T","Isi Tujuan",IF($E$46=0,0,IF(K48="Y",1,IF(K48="T",0,"Isi Dulu"))))</f>
        <v>Isi Tujuan</v>
      </c>
      <c r="M48" s="849"/>
      <c r="N48" s="852"/>
    </row>
    <row r="49" spans="2:14" ht="15.75">
      <c r="B49" s="837"/>
      <c r="C49" s="840"/>
      <c r="D49" s="858"/>
      <c r="E49" s="861"/>
      <c r="F49" s="549">
        <v>4</v>
      </c>
      <c r="G49" s="550"/>
      <c r="H49" s="598" t="str">
        <f t="shared" si="0"/>
        <v>Belum Diisi</v>
      </c>
      <c r="I49" s="592" t="s">
        <v>26</v>
      </c>
      <c r="J49" s="593" t="str">
        <f>IF($D$46="Y/T","Isi Tujuan",IF($E$46=0,0,IF(I49="Y",1,IF(I49="T",0,"Isi Dulu"))))</f>
        <v>Isi Tujuan</v>
      </c>
      <c r="K49" s="592" t="s">
        <v>26</v>
      </c>
      <c r="L49" s="593" t="str">
        <f>IF($D$46="Y/T","Isi Tujuan",IF($E$46=0,0,IF(K49="Y",1,IF(K49="T",0,"Isi Dulu"))))</f>
        <v>Isi Tujuan</v>
      </c>
      <c r="M49" s="849"/>
      <c r="N49" s="852"/>
    </row>
    <row r="50" spans="2:14" ht="15.75">
      <c r="B50" s="838"/>
      <c r="C50" s="841"/>
      <c r="D50" s="859"/>
      <c r="E50" s="862"/>
      <c r="F50" s="569">
        <v>5</v>
      </c>
      <c r="G50" s="570"/>
      <c r="H50" s="599" t="str">
        <f t="shared" si="0"/>
        <v>Belum Diisi</v>
      </c>
      <c r="I50" s="595" t="s">
        <v>26</v>
      </c>
      <c r="J50" s="596" t="str">
        <f>IF($D$46="Y/T","Isi Tujuan",IF($E$46=0,0,IF(I50="Y",1,IF(I50="T",0,"Isi Dulu"))))</f>
        <v>Isi Tujuan</v>
      </c>
      <c r="K50" s="595" t="s">
        <v>26</v>
      </c>
      <c r="L50" s="596" t="str">
        <f>IF($D$46="Y/T","Isi Tujuan",IF($E$46=0,0,IF(K50="Y",1,IF(K50="T",0,"Isi Dulu"))))</f>
        <v>Isi Tujuan</v>
      </c>
      <c r="M50" s="850"/>
      <c r="N50" s="853"/>
    </row>
    <row r="51" spans="2:14" ht="15.75">
      <c r="B51" s="836">
        <v>10</v>
      </c>
      <c r="C51" s="839"/>
      <c r="D51" s="857" t="s">
        <v>26</v>
      </c>
      <c r="E51" s="860" t="str">
        <f>IF(D51="Y",1,IF(D51="T",0,IF(D51="Y/T","Belum diisi","Error")))</f>
        <v>Belum diisi</v>
      </c>
      <c r="F51" s="528">
        <v>1</v>
      </c>
      <c r="G51" s="529"/>
      <c r="H51" s="600" t="str">
        <f t="shared" si="0"/>
        <v>Belum Diisi</v>
      </c>
      <c r="I51" s="590" t="s">
        <v>26</v>
      </c>
      <c r="J51" s="591" t="str">
        <f>IF($D$51="Y/T","Isi Tujuan",IF($E$51=0,0,IF(I51="Y",1,IF(I51="T",0,"Isi Dulu"))))</f>
        <v>Isi Tujuan</v>
      </c>
      <c r="K51" s="590" t="s">
        <v>26</v>
      </c>
      <c r="L51" s="591" t="str">
        <f>IF($D$51="Y/T","Isi Tujuan",IF($E$51=0,0,IF(K51="Y",1,IF(K51="T",0,"Isi Dulu"))))</f>
        <v>Isi Tujuan</v>
      </c>
      <c r="M51" s="848" t="s">
        <v>26</v>
      </c>
      <c r="N51" s="851" t="str">
        <f>IF(M51="Y",1,IF(M51="T",0,IF(M51="Y/T","Belum diisi","Error")))</f>
        <v>Belum diisi</v>
      </c>
    </row>
    <row r="52" spans="2:14" ht="15.75">
      <c r="B52" s="837"/>
      <c r="C52" s="840"/>
      <c r="D52" s="858"/>
      <c r="E52" s="861"/>
      <c r="F52" s="549">
        <v>2</v>
      </c>
      <c r="G52" s="550"/>
      <c r="H52" s="598" t="str">
        <f t="shared" si="0"/>
        <v>Belum Diisi</v>
      </c>
      <c r="I52" s="592" t="s">
        <v>26</v>
      </c>
      <c r="J52" s="593" t="str">
        <f>IF($D$51="Y/T","Isi Tujuan",IF($E$51=0,0,IF(I52="Y",1,IF(I52="T",0,"Isi Dulu"))))</f>
        <v>Isi Tujuan</v>
      </c>
      <c r="K52" s="592" t="s">
        <v>26</v>
      </c>
      <c r="L52" s="593" t="str">
        <f>IF($D$51="Y/T","Isi Tujuan",IF($E$51=0,0,IF(K52="Y",1,IF(K52="T",0,"Isi Dulu"))))</f>
        <v>Isi Tujuan</v>
      </c>
      <c r="M52" s="849"/>
      <c r="N52" s="852"/>
    </row>
    <row r="53" spans="2:14" ht="15.75">
      <c r="B53" s="837"/>
      <c r="C53" s="840"/>
      <c r="D53" s="858"/>
      <c r="E53" s="861"/>
      <c r="F53" s="549">
        <v>3</v>
      </c>
      <c r="G53" s="550"/>
      <c r="H53" s="598" t="str">
        <f t="shared" si="0"/>
        <v>Belum Diisi</v>
      </c>
      <c r="I53" s="592" t="s">
        <v>26</v>
      </c>
      <c r="J53" s="593" t="str">
        <f>IF($D$51="Y/T","Isi Tujuan",IF($E$51=0,0,IF(I53="Y",1,IF(I53="T",0,"Isi Dulu"))))</f>
        <v>Isi Tujuan</v>
      </c>
      <c r="K53" s="592" t="s">
        <v>26</v>
      </c>
      <c r="L53" s="593" t="str">
        <f>IF($D$51="Y/T","Isi Tujuan",IF($E$51=0,0,IF(K53="Y",1,IF(K53="T",0,"Isi Dulu"))))</f>
        <v>Isi Tujuan</v>
      </c>
      <c r="M53" s="849"/>
      <c r="N53" s="852"/>
    </row>
    <row r="54" spans="2:14" ht="15.75">
      <c r="B54" s="837"/>
      <c r="C54" s="840"/>
      <c r="D54" s="858"/>
      <c r="E54" s="861"/>
      <c r="F54" s="549">
        <v>4</v>
      </c>
      <c r="G54" s="550"/>
      <c r="H54" s="598" t="str">
        <f t="shared" si="0"/>
        <v>Belum Diisi</v>
      </c>
      <c r="I54" s="592" t="s">
        <v>26</v>
      </c>
      <c r="J54" s="593" t="str">
        <f>IF($D$51="Y/T","Isi Tujuan",IF($E$51=0,0,IF(I54="Y",1,IF(I54="T",0,"Isi Dulu"))))</f>
        <v>Isi Tujuan</v>
      </c>
      <c r="K54" s="592" t="s">
        <v>26</v>
      </c>
      <c r="L54" s="593" t="str">
        <f>IF($D$51="Y/T","Isi Tujuan",IF($E$51=0,0,IF(K54="Y",1,IF(K54="T",0,"Isi Dulu"))))</f>
        <v>Isi Tujuan</v>
      </c>
      <c r="M54" s="849"/>
      <c r="N54" s="852"/>
    </row>
    <row r="55" spans="2:14" ht="15.75">
      <c r="B55" s="838"/>
      <c r="C55" s="841"/>
      <c r="D55" s="859"/>
      <c r="E55" s="862"/>
      <c r="F55" s="569">
        <v>5</v>
      </c>
      <c r="G55" s="570"/>
      <c r="H55" s="599" t="str">
        <f t="shared" si="0"/>
        <v>Belum Diisi</v>
      </c>
      <c r="I55" s="595" t="s">
        <v>26</v>
      </c>
      <c r="J55" s="596" t="str">
        <f>IF($D$51="Y/T","Isi Tujuan",IF($E$51=0,0,IF(I55="Y",1,IF(I55="T",0,"Isi Dulu"))))</f>
        <v>Isi Tujuan</v>
      </c>
      <c r="K55" s="595" t="s">
        <v>26</v>
      </c>
      <c r="L55" s="596" t="str">
        <f>IF($D$51="Y/T","Isi Tujuan",IF($E$51=0,0,IF(K55="Y",1,IF(K55="T",0,"Isi Dulu"))))</f>
        <v>Isi Tujuan</v>
      </c>
      <c r="M55" s="850"/>
      <c r="N55" s="853"/>
    </row>
    <row r="56" spans="2:14" ht="15.75">
      <c r="B56" s="836">
        <v>11</v>
      </c>
      <c r="C56" s="839"/>
      <c r="D56" s="857" t="s">
        <v>26</v>
      </c>
      <c r="E56" s="860" t="str">
        <f>IF(D56="Y",1,IF(D56="T",0,IF(D56="Y/T","Belum diisi","Error")))</f>
        <v>Belum diisi</v>
      </c>
      <c r="F56" s="528">
        <v>1</v>
      </c>
      <c r="G56" s="529"/>
      <c r="H56" s="600" t="str">
        <f t="shared" si="0"/>
        <v>Belum Diisi</v>
      </c>
      <c r="I56" s="590" t="s">
        <v>26</v>
      </c>
      <c r="J56" s="591" t="str">
        <f>IF($D$56="Y/T","Isi Tujuan",IF($E$56=0,0,IF(I56="Y",1,IF(I56="T",0,"Isi Dulu"))))</f>
        <v>Isi Tujuan</v>
      </c>
      <c r="K56" s="590" t="s">
        <v>26</v>
      </c>
      <c r="L56" s="591" t="str">
        <f>IF($D$56="Y/T","Isi Tujuan",IF($E$56=0,0,IF(K56="Y",1,IF(K56="T",0,"Isi Dulu"))))</f>
        <v>Isi Tujuan</v>
      </c>
      <c r="M56" s="848" t="s">
        <v>26</v>
      </c>
      <c r="N56" s="851" t="str">
        <f>IF(M56="Y",1,IF(M56="T",0,IF(M56="Y/T","Belum diisi","Error")))</f>
        <v>Belum diisi</v>
      </c>
    </row>
    <row r="57" spans="2:14" ht="15.75">
      <c r="B57" s="837"/>
      <c r="C57" s="840"/>
      <c r="D57" s="858"/>
      <c r="E57" s="861"/>
      <c r="F57" s="549">
        <v>2</v>
      </c>
      <c r="G57" s="550"/>
      <c r="H57" s="598" t="str">
        <f t="shared" si="0"/>
        <v>Belum Diisi</v>
      </c>
      <c r="I57" s="592" t="s">
        <v>26</v>
      </c>
      <c r="J57" s="593" t="str">
        <f>IF($D$56="Y/T","Isi Tujuan",IF($E$56=0,0,IF(I57="Y",1,IF(I57="T",0,"Isi Dulu"))))</f>
        <v>Isi Tujuan</v>
      </c>
      <c r="K57" s="592" t="s">
        <v>26</v>
      </c>
      <c r="L57" s="593" t="str">
        <f>IF($D$56="Y/T","Isi Tujuan",IF($E$56=0,0,IF(K57="Y",1,IF(K57="T",0,"Isi Dulu"))))</f>
        <v>Isi Tujuan</v>
      </c>
      <c r="M57" s="849"/>
      <c r="N57" s="852"/>
    </row>
    <row r="58" spans="2:14" ht="15.75">
      <c r="B58" s="837"/>
      <c r="C58" s="840"/>
      <c r="D58" s="858"/>
      <c r="E58" s="861"/>
      <c r="F58" s="549">
        <v>3</v>
      </c>
      <c r="G58" s="550"/>
      <c r="H58" s="598" t="str">
        <f t="shared" si="0"/>
        <v>Belum Diisi</v>
      </c>
      <c r="I58" s="592" t="s">
        <v>26</v>
      </c>
      <c r="J58" s="593" t="str">
        <f>IF($D$56="Y/T","Isi Tujuan",IF($E$56=0,0,IF(I58="Y",1,IF(I58="T",0,"Isi Dulu"))))</f>
        <v>Isi Tujuan</v>
      </c>
      <c r="K58" s="592" t="s">
        <v>26</v>
      </c>
      <c r="L58" s="593" t="str">
        <f>IF($D$56="Y/T","Isi Tujuan",IF($E$56=0,0,IF(K58="Y",1,IF(K58="T",0,"Isi Dulu"))))</f>
        <v>Isi Tujuan</v>
      </c>
      <c r="M58" s="849"/>
      <c r="N58" s="852"/>
    </row>
    <row r="59" spans="2:14" ht="15.75">
      <c r="B59" s="837"/>
      <c r="C59" s="840"/>
      <c r="D59" s="858"/>
      <c r="E59" s="861"/>
      <c r="F59" s="549">
        <v>4</v>
      </c>
      <c r="G59" s="550"/>
      <c r="H59" s="598" t="str">
        <f t="shared" si="0"/>
        <v>Belum Diisi</v>
      </c>
      <c r="I59" s="592" t="s">
        <v>26</v>
      </c>
      <c r="J59" s="593" t="str">
        <f>IF($D$56="Y/T","Isi Tujuan",IF($E$56=0,0,IF(I59="Y",1,IF(I59="T",0,"Isi Dulu"))))</f>
        <v>Isi Tujuan</v>
      </c>
      <c r="K59" s="592" t="s">
        <v>26</v>
      </c>
      <c r="L59" s="593" t="str">
        <f>IF($D$56="Y/T","Isi Tujuan",IF($E$56=0,0,IF(K59="Y",1,IF(K59="T",0,"Isi Dulu"))))</f>
        <v>Isi Tujuan</v>
      </c>
      <c r="M59" s="849"/>
      <c r="N59" s="852"/>
    </row>
    <row r="60" spans="2:14" ht="15.75">
      <c r="B60" s="838"/>
      <c r="C60" s="841"/>
      <c r="D60" s="859"/>
      <c r="E60" s="862"/>
      <c r="F60" s="569">
        <v>5</v>
      </c>
      <c r="G60" s="570"/>
      <c r="H60" s="599" t="str">
        <f t="shared" si="0"/>
        <v>Belum Diisi</v>
      </c>
      <c r="I60" s="595" t="s">
        <v>26</v>
      </c>
      <c r="J60" s="596" t="str">
        <f>IF($D$56="Y/T","Isi Tujuan",IF($E$56=0,0,IF(I60="Y",1,IF(I60="T",0,"Isi Dulu"))))</f>
        <v>Isi Tujuan</v>
      </c>
      <c r="K60" s="595" t="s">
        <v>26</v>
      </c>
      <c r="L60" s="596" t="str">
        <f>IF($D$56="Y/T","Isi Tujuan",IF($E$56=0,0,IF(K60="Y",1,IF(K60="T",0,"Isi Dulu"))))</f>
        <v>Isi Tujuan</v>
      </c>
      <c r="M60" s="850"/>
      <c r="N60" s="853"/>
    </row>
    <row r="61" spans="2:14" ht="15.75">
      <c r="B61" s="836">
        <v>12</v>
      </c>
      <c r="C61" s="839"/>
      <c r="D61" s="857" t="s">
        <v>26</v>
      </c>
      <c r="E61" s="860" t="str">
        <f>IF(D61="Y",1,IF(D61="T",0,IF(D61="Y/T","Belum diisi","Error")))</f>
        <v>Belum diisi</v>
      </c>
      <c r="F61" s="528">
        <v>1</v>
      </c>
      <c r="G61" s="529"/>
      <c r="H61" s="600" t="str">
        <f t="shared" si="0"/>
        <v>Belum Diisi</v>
      </c>
      <c r="I61" s="590" t="s">
        <v>26</v>
      </c>
      <c r="J61" s="591" t="str">
        <f>IF($D$61="Y/T","Isi Tujuan",IF($E$61=0,0,IF(I61="Y",1,IF(I61="T",0,"Isi Dulu"))))</f>
        <v>Isi Tujuan</v>
      </c>
      <c r="K61" s="590" t="s">
        <v>26</v>
      </c>
      <c r="L61" s="591" t="str">
        <f>IF($D$61="Y/T","Isi Tujuan",IF($E$61=0,0,IF(K61="Y",1,IF(K61="T",0,"Isi Dulu"))))</f>
        <v>Isi Tujuan</v>
      </c>
      <c r="M61" s="848" t="s">
        <v>26</v>
      </c>
      <c r="N61" s="851" t="str">
        <f>IF(M61="Y",1,IF(M61="T",0,IF(M61="Y/T","Belum diisi","Error")))</f>
        <v>Belum diisi</v>
      </c>
    </row>
    <row r="62" spans="2:14" ht="15.75">
      <c r="B62" s="837"/>
      <c r="C62" s="840"/>
      <c r="D62" s="858"/>
      <c r="E62" s="861"/>
      <c r="F62" s="549">
        <v>2</v>
      </c>
      <c r="G62" s="550"/>
      <c r="H62" s="598" t="str">
        <f t="shared" si="0"/>
        <v>Belum Diisi</v>
      </c>
      <c r="I62" s="592" t="s">
        <v>26</v>
      </c>
      <c r="J62" s="593" t="str">
        <f>IF($D$61="Y/T","Isi Tujuan",IF($E$61=0,0,IF(I62="Y",1,IF(I62="T",0,"Isi Dulu"))))</f>
        <v>Isi Tujuan</v>
      </c>
      <c r="K62" s="592" t="s">
        <v>26</v>
      </c>
      <c r="L62" s="593" t="str">
        <f>IF($D$61="Y/T","Isi Tujuan",IF($E$61=0,0,IF(K62="Y",1,IF(K62="T",0,"Isi Dulu"))))</f>
        <v>Isi Tujuan</v>
      </c>
      <c r="M62" s="849"/>
      <c r="N62" s="852"/>
    </row>
    <row r="63" spans="2:14" ht="15.75">
      <c r="B63" s="837"/>
      <c r="C63" s="840"/>
      <c r="D63" s="858"/>
      <c r="E63" s="861"/>
      <c r="F63" s="549">
        <v>3</v>
      </c>
      <c r="G63" s="550"/>
      <c r="H63" s="598" t="str">
        <f t="shared" si="0"/>
        <v>Belum Diisi</v>
      </c>
      <c r="I63" s="592" t="s">
        <v>26</v>
      </c>
      <c r="J63" s="593" t="str">
        <f>IF($D$61="Y/T","Isi Tujuan",IF($E$61=0,0,IF(I63="Y",1,IF(I63="T",0,"Isi Dulu"))))</f>
        <v>Isi Tujuan</v>
      </c>
      <c r="K63" s="592" t="s">
        <v>26</v>
      </c>
      <c r="L63" s="593" t="str">
        <f>IF($D$61="Y/T","Isi Tujuan",IF($E$61=0,0,IF(K63="Y",1,IF(K63="T",0,"Isi Dulu"))))</f>
        <v>Isi Tujuan</v>
      </c>
      <c r="M63" s="849"/>
      <c r="N63" s="852"/>
    </row>
    <row r="64" spans="2:14" ht="15.75">
      <c r="B64" s="837"/>
      <c r="C64" s="840"/>
      <c r="D64" s="858"/>
      <c r="E64" s="861"/>
      <c r="F64" s="549">
        <v>4</v>
      </c>
      <c r="G64" s="550"/>
      <c r="H64" s="598" t="str">
        <f t="shared" si="0"/>
        <v>Belum Diisi</v>
      </c>
      <c r="I64" s="592" t="s">
        <v>26</v>
      </c>
      <c r="J64" s="593" t="str">
        <f>IF($D$61="Y/T","Isi Tujuan",IF($E$61=0,0,IF(I64="Y",1,IF(I64="T",0,"Isi Dulu"))))</f>
        <v>Isi Tujuan</v>
      </c>
      <c r="K64" s="592" t="s">
        <v>26</v>
      </c>
      <c r="L64" s="593" t="str">
        <f>IF($D$61="Y/T","Isi Tujuan",IF($E$61=0,0,IF(K64="Y",1,IF(K64="T",0,"Isi Dulu"))))</f>
        <v>Isi Tujuan</v>
      </c>
      <c r="M64" s="849"/>
      <c r="N64" s="852"/>
    </row>
    <row r="65" spans="2:14" ht="15.75">
      <c r="B65" s="838"/>
      <c r="C65" s="841"/>
      <c r="D65" s="859"/>
      <c r="E65" s="862"/>
      <c r="F65" s="569">
        <v>5</v>
      </c>
      <c r="G65" s="570"/>
      <c r="H65" s="599" t="str">
        <f t="shared" si="0"/>
        <v>Belum Diisi</v>
      </c>
      <c r="I65" s="595" t="s">
        <v>26</v>
      </c>
      <c r="J65" s="596" t="str">
        <f>IF($D$61="Y/T","Isi Tujuan",IF($E$61=0,0,IF(I65="Y",1,IF(I65="T",0,"Isi Dulu"))))</f>
        <v>Isi Tujuan</v>
      </c>
      <c r="K65" s="595" t="s">
        <v>26</v>
      </c>
      <c r="L65" s="596" t="str">
        <f>IF($D$61="Y/T","Isi Tujuan",IF($E$61=0,0,IF(K65="Y",1,IF(K65="T",0,"Isi Dulu"))))</f>
        <v>Isi Tujuan</v>
      </c>
      <c r="M65" s="850"/>
      <c r="N65" s="853"/>
    </row>
    <row r="66" spans="2:14" ht="15.75">
      <c r="B66" s="836">
        <v>13</v>
      </c>
      <c r="C66" s="839"/>
      <c r="D66" s="857" t="s">
        <v>26</v>
      </c>
      <c r="E66" s="860" t="str">
        <f>IF(D66="Y",1,IF(D66="T",0,IF(D66="Y/T","Belum diisi","Error")))</f>
        <v>Belum diisi</v>
      </c>
      <c r="F66" s="528">
        <v>1</v>
      </c>
      <c r="G66" s="529"/>
      <c r="H66" s="600" t="str">
        <f t="shared" si="0"/>
        <v>Belum Diisi</v>
      </c>
      <c r="I66" s="590" t="s">
        <v>26</v>
      </c>
      <c r="J66" s="591" t="str">
        <f>IF($D$66="Y/T","Isi Tujuan",IF($E$66=0,0,IF(I66="Y",1,IF(I66="T",0,"Isi Dulu"))))</f>
        <v>Isi Tujuan</v>
      </c>
      <c r="K66" s="590" t="s">
        <v>26</v>
      </c>
      <c r="L66" s="591" t="str">
        <f>IF($D$66="Y/T","Isi Tujuan",IF($E$66=0,0,IF(K66="Y",1,IF(K66="T",0,"Isi Dulu"))))</f>
        <v>Isi Tujuan</v>
      </c>
      <c r="M66" s="848" t="s">
        <v>26</v>
      </c>
      <c r="N66" s="851" t="str">
        <f>IF(M66="Y",1,IF(M66="T",0,IF(M66="Y/T","Belum diisi","Error")))</f>
        <v>Belum diisi</v>
      </c>
    </row>
    <row r="67" spans="2:14" ht="15.75">
      <c r="B67" s="837"/>
      <c r="C67" s="840"/>
      <c r="D67" s="858"/>
      <c r="E67" s="861"/>
      <c r="F67" s="549">
        <v>2</v>
      </c>
      <c r="G67" s="550"/>
      <c r="H67" s="598" t="str">
        <f t="shared" si="0"/>
        <v>Belum Diisi</v>
      </c>
      <c r="I67" s="592" t="s">
        <v>26</v>
      </c>
      <c r="J67" s="593" t="str">
        <f>IF($D$66="Y/T","Isi Tujuan",IF($E$66=0,0,IF(I67="Y",1,IF(I67="T",0,"Isi Dulu"))))</f>
        <v>Isi Tujuan</v>
      </c>
      <c r="K67" s="592" t="s">
        <v>26</v>
      </c>
      <c r="L67" s="593" t="str">
        <f>IF($D$66="Y/T","Isi Tujuan",IF($E$66=0,0,IF(K67="Y",1,IF(K67="T",0,"Isi Dulu"))))</f>
        <v>Isi Tujuan</v>
      </c>
      <c r="M67" s="849"/>
      <c r="N67" s="852"/>
    </row>
    <row r="68" spans="2:14" ht="15.75">
      <c r="B68" s="837"/>
      <c r="C68" s="840"/>
      <c r="D68" s="858"/>
      <c r="E68" s="861"/>
      <c r="F68" s="549">
        <v>3</v>
      </c>
      <c r="G68" s="550"/>
      <c r="H68" s="598" t="str">
        <f t="shared" si="0"/>
        <v>Belum Diisi</v>
      </c>
      <c r="I68" s="592" t="s">
        <v>26</v>
      </c>
      <c r="J68" s="593" t="str">
        <f>IF($D$66="Y/T","Isi Tujuan",IF($E$66=0,0,IF(I68="Y",1,IF(I68="T",0,"Isi Dulu"))))</f>
        <v>Isi Tujuan</v>
      </c>
      <c r="K68" s="592" t="s">
        <v>26</v>
      </c>
      <c r="L68" s="593" t="str">
        <f>IF($D$66="Y/T","Isi Tujuan",IF($E$66=0,0,IF(K68="Y",1,IF(K68="T",0,"Isi Dulu"))))</f>
        <v>Isi Tujuan</v>
      </c>
      <c r="M68" s="849"/>
      <c r="N68" s="852"/>
    </row>
    <row r="69" spans="2:14" ht="15.75">
      <c r="B69" s="837"/>
      <c r="C69" s="840"/>
      <c r="D69" s="858"/>
      <c r="E69" s="861"/>
      <c r="F69" s="549">
        <v>4</v>
      </c>
      <c r="G69" s="550"/>
      <c r="H69" s="598" t="str">
        <f t="shared" si="0"/>
        <v>Belum Diisi</v>
      </c>
      <c r="I69" s="592" t="s">
        <v>26</v>
      </c>
      <c r="J69" s="593" t="str">
        <f>IF($D$66="Y/T","Isi Tujuan",IF($E$66=0,0,IF(I69="Y",1,IF(I69="T",0,"Isi Dulu"))))</f>
        <v>Isi Tujuan</v>
      </c>
      <c r="K69" s="592" t="s">
        <v>26</v>
      </c>
      <c r="L69" s="593" t="str">
        <f>IF($D$66="Y/T","Isi Tujuan",IF($E$66=0,0,IF(K69="Y",1,IF(K69="T",0,"Isi Dulu"))))</f>
        <v>Isi Tujuan</v>
      </c>
      <c r="M69" s="849"/>
      <c r="N69" s="852"/>
    </row>
    <row r="70" spans="2:14" ht="15.75">
      <c r="B70" s="838"/>
      <c r="C70" s="841"/>
      <c r="D70" s="859"/>
      <c r="E70" s="862"/>
      <c r="F70" s="569">
        <v>5</v>
      </c>
      <c r="G70" s="570"/>
      <c r="H70" s="599" t="str">
        <f t="shared" ref="H70:H105" si="1">IF(OR(J70="Isi Dulu",L70="Isi Dulu",J70="Isi Tujuan",L70="Isi Tujuan"),"Belum Diisi",IF(SUM(J70,L70)=2,1,IF(SUM(J70,L70)=1,0,IF(SUM(J70,L70)=0,0,"Error"))))</f>
        <v>Belum Diisi</v>
      </c>
      <c r="I70" s="595" t="s">
        <v>26</v>
      </c>
      <c r="J70" s="596" t="str">
        <f>IF($D$66="Y/T","Isi Tujuan",IF($E$66=0,0,IF(I70="Y",1,IF(I70="T",0,"Isi Dulu"))))</f>
        <v>Isi Tujuan</v>
      </c>
      <c r="K70" s="595" t="s">
        <v>26</v>
      </c>
      <c r="L70" s="596" t="str">
        <f>IF($D$66="Y/T","Isi Tujuan",IF($E$66=0,0,IF(K70="Y",1,IF(K70="T",0,"Isi Dulu"))))</f>
        <v>Isi Tujuan</v>
      </c>
      <c r="M70" s="850"/>
      <c r="N70" s="853"/>
    </row>
    <row r="71" spans="2:14" ht="15.75">
      <c r="B71" s="836">
        <v>14</v>
      </c>
      <c r="C71" s="839"/>
      <c r="D71" s="857" t="s">
        <v>26</v>
      </c>
      <c r="E71" s="860" t="str">
        <f>IF(D71="Y",1,IF(D71="T",0,IF(D71="Y/T","Belum diisi","Error")))</f>
        <v>Belum diisi</v>
      </c>
      <c r="F71" s="528">
        <v>1</v>
      </c>
      <c r="G71" s="529"/>
      <c r="H71" s="600" t="str">
        <f t="shared" si="1"/>
        <v>Belum Diisi</v>
      </c>
      <c r="I71" s="590" t="s">
        <v>26</v>
      </c>
      <c r="J71" s="591" t="str">
        <f>IF($D$71="Y/T","Isi Tujuan",IF($E$71=0,0,IF(I71="Y",1,IF(I71="T",0,"Isi Dulu"))))</f>
        <v>Isi Tujuan</v>
      </c>
      <c r="K71" s="590" t="s">
        <v>26</v>
      </c>
      <c r="L71" s="591" t="str">
        <f>IF($D$71="Y/T","Isi Tujuan",IF($E$71=0,0,IF(K71="Y",1,IF(K71="T",0,"Isi Dulu"))))</f>
        <v>Isi Tujuan</v>
      </c>
      <c r="M71" s="848" t="s">
        <v>26</v>
      </c>
      <c r="N71" s="851" t="str">
        <f>IF(M71="Y",1,IF(M71="T",0,IF(M71="Y/T","Belum diisi","Error")))</f>
        <v>Belum diisi</v>
      </c>
    </row>
    <row r="72" spans="2:14" ht="15.75">
      <c r="B72" s="837"/>
      <c r="C72" s="840"/>
      <c r="D72" s="858"/>
      <c r="E72" s="861"/>
      <c r="F72" s="549">
        <v>2</v>
      </c>
      <c r="G72" s="550"/>
      <c r="H72" s="598" t="str">
        <f t="shared" si="1"/>
        <v>Belum Diisi</v>
      </c>
      <c r="I72" s="592" t="s">
        <v>26</v>
      </c>
      <c r="J72" s="593" t="str">
        <f>IF($D$71="Y/T","Isi Tujuan",IF($E$71=0,0,IF(I72="Y",1,IF(I72="T",0,"Isi Dulu"))))</f>
        <v>Isi Tujuan</v>
      </c>
      <c r="K72" s="592" t="s">
        <v>26</v>
      </c>
      <c r="L72" s="593" t="str">
        <f>IF($D$71="Y/T","Isi Tujuan",IF($E$71=0,0,IF(K72="Y",1,IF(K72="T",0,"Isi Dulu"))))</f>
        <v>Isi Tujuan</v>
      </c>
      <c r="M72" s="849"/>
      <c r="N72" s="852"/>
    </row>
    <row r="73" spans="2:14" ht="15.75">
      <c r="B73" s="837"/>
      <c r="C73" s="840"/>
      <c r="D73" s="858"/>
      <c r="E73" s="861"/>
      <c r="F73" s="549">
        <v>3</v>
      </c>
      <c r="G73" s="550"/>
      <c r="H73" s="598" t="str">
        <f t="shared" si="1"/>
        <v>Belum Diisi</v>
      </c>
      <c r="I73" s="592" t="s">
        <v>26</v>
      </c>
      <c r="J73" s="593" t="str">
        <f>IF($D$71="Y/T","Isi Tujuan",IF($E$71=0,0,IF(I73="Y",1,IF(I73="T",0,"Isi Dulu"))))</f>
        <v>Isi Tujuan</v>
      </c>
      <c r="K73" s="592" t="s">
        <v>26</v>
      </c>
      <c r="L73" s="593" t="str">
        <f>IF($D$71="Y/T","Isi Tujuan",IF($E$71=0,0,IF(K73="Y",1,IF(K73="T",0,"Isi Dulu"))))</f>
        <v>Isi Tujuan</v>
      </c>
      <c r="M73" s="849"/>
      <c r="N73" s="852"/>
    </row>
    <row r="74" spans="2:14" ht="15.75">
      <c r="B74" s="837"/>
      <c r="C74" s="840"/>
      <c r="D74" s="858"/>
      <c r="E74" s="861"/>
      <c r="F74" s="549">
        <v>4</v>
      </c>
      <c r="G74" s="550"/>
      <c r="H74" s="598" t="str">
        <f t="shared" si="1"/>
        <v>Belum Diisi</v>
      </c>
      <c r="I74" s="592" t="s">
        <v>26</v>
      </c>
      <c r="J74" s="593" t="str">
        <f>IF($D$71="Y/T","Isi Tujuan",IF($E$71=0,0,IF(I74="Y",1,IF(I74="T",0,"Isi Dulu"))))</f>
        <v>Isi Tujuan</v>
      </c>
      <c r="K74" s="592" t="s">
        <v>26</v>
      </c>
      <c r="L74" s="593" t="str">
        <f>IF($D$71="Y/T","Isi Tujuan",IF($E$71=0,0,IF(K74="Y",1,IF(K74="T",0,"Isi Dulu"))))</f>
        <v>Isi Tujuan</v>
      </c>
      <c r="M74" s="849"/>
      <c r="N74" s="852"/>
    </row>
    <row r="75" spans="2:14" ht="15.75">
      <c r="B75" s="838"/>
      <c r="C75" s="841"/>
      <c r="D75" s="859"/>
      <c r="E75" s="862"/>
      <c r="F75" s="569">
        <v>5</v>
      </c>
      <c r="G75" s="570"/>
      <c r="H75" s="599" t="str">
        <f t="shared" si="1"/>
        <v>Belum Diisi</v>
      </c>
      <c r="I75" s="595" t="s">
        <v>26</v>
      </c>
      <c r="J75" s="596" t="str">
        <f>IF($D$71="Y/T","Isi Tujuan",IF($E$71=0,0,IF(I75="Y",1,IF(I75="T",0,"Isi Dulu"))))</f>
        <v>Isi Tujuan</v>
      </c>
      <c r="K75" s="595" t="s">
        <v>26</v>
      </c>
      <c r="L75" s="596" t="str">
        <f>IF($D$71="Y/T","Isi Tujuan",IF($E$71=0,0,IF(K75="Y",1,IF(K75="T",0,"Isi Dulu"))))</f>
        <v>Isi Tujuan</v>
      </c>
      <c r="M75" s="850"/>
      <c r="N75" s="853"/>
    </row>
    <row r="76" spans="2:14" ht="15.75">
      <c r="B76" s="836">
        <v>15</v>
      </c>
      <c r="C76" s="839"/>
      <c r="D76" s="857" t="s">
        <v>26</v>
      </c>
      <c r="E76" s="860" t="str">
        <f>IF(D76="Y",1,IF(D76="T",0,IF(D76="Y/T","Belum diisi","Error")))</f>
        <v>Belum diisi</v>
      </c>
      <c r="F76" s="528">
        <v>1</v>
      </c>
      <c r="G76" s="529"/>
      <c r="H76" s="600" t="str">
        <f t="shared" si="1"/>
        <v>Belum Diisi</v>
      </c>
      <c r="I76" s="590" t="s">
        <v>26</v>
      </c>
      <c r="J76" s="591" t="str">
        <f>IF($D$76="Y/T","Isi Tujuan",IF($E$76=0,0,IF(I76="Y",1,IF(I76="T",0,"Isi Dulu"))))</f>
        <v>Isi Tujuan</v>
      </c>
      <c r="K76" s="590" t="s">
        <v>26</v>
      </c>
      <c r="L76" s="591" t="str">
        <f>IF($D$76="Y/T","Isi Tujuan",IF($E$76=0,0,IF(K76="Y",1,IF(K76="T",0,"Isi Dulu"))))</f>
        <v>Isi Tujuan</v>
      </c>
      <c r="M76" s="848" t="s">
        <v>26</v>
      </c>
      <c r="N76" s="851" t="str">
        <f>IF(M76="Y",1,IF(M76="T",0,IF(M76="Y/T","Belum diisi","Error")))</f>
        <v>Belum diisi</v>
      </c>
    </row>
    <row r="77" spans="2:14" ht="15.75">
      <c r="B77" s="837"/>
      <c r="C77" s="840"/>
      <c r="D77" s="858"/>
      <c r="E77" s="861"/>
      <c r="F77" s="549">
        <v>2</v>
      </c>
      <c r="G77" s="550"/>
      <c r="H77" s="598" t="str">
        <f t="shared" si="1"/>
        <v>Belum Diisi</v>
      </c>
      <c r="I77" s="592" t="s">
        <v>26</v>
      </c>
      <c r="J77" s="593" t="str">
        <f>IF($D$76="Y/T","Isi Tujuan",IF($E$76=0,0,IF(I77="Y",1,IF(I77="T",0,"Isi Dulu"))))</f>
        <v>Isi Tujuan</v>
      </c>
      <c r="K77" s="592" t="s">
        <v>26</v>
      </c>
      <c r="L77" s="593" t="str">
        <f>IF($D$76="Y/T","Isi Tujuan",IF($E$76=0,0,IF(K77="Y",1,IF(K77="T",0,"Isi Dulu"))))</f>
        <v>Isi Tujuan</v>
      </c>
      <c r="M77" s="849"/>
      <c r="N77" s="852"/>
    </row>
    <row r="78" spans="2:14" ht="15.75">
      <c r="B78" s="837"/>
      <c r="C78" s="840"/>
      <c r="D78" s="858"/>
      <c r="E78" s="861"/>
      <c r="F78" s="549">
        <v>3</v>
      </c>
      <c r="G78" s="550"/>
      <c r="H78" s="598" t="str">
        <f t="shared" si="1"/>
        <v>Belum Diisi</v>
      </c>
      <c r="I78" s="592" t="s">
        <v>26</v>
      </c>
      <c r="J78" s="593" t="str">
        <f>IF($D$76="Y/T","Isi Tujuan",IF($E$76=0,0,IF(I78="Y",1,IF(I78="T",0,"Isi Dulu"))))</f>
        <v>Isi Tujuan</v>
      </c>
      <c r="K78" s="592" t="s">
        <v>26</v>
      </c>
      <c r="L78" s="593" t="str">
        <f>IF($D$76="Y/T","Isi Tujuan",IF($E$76=0,0,IF(K78="Y",1,IF(K78="T",0,"Isi Dulu"))))</f>
        <v>Isi Tujuan</v>
      </c>
      <c r="M78" s="849"/>
      <c r="N78" s="852"/>
    </row>
    <row r="79" spans="2:14" ht="15.75">
      <c r="B79" s="837"/>
      <c r="C79" s="840"/>
      <c r="D79" s="858"/>
      <c r="E79" s="861"/>
      <c r="F79" s="549">
        <v>4</v>
      </c>
      <c r="G79" s="550"/>
      <c r="H79" s="598" t="str">
        <f t="shared" si="1"/>
        <v>Belum Diisi</v>
      </c>
      <c r="I79" s="592" t="s">
        <v>26</v>
      </c>
      <c r="J79" s="593" t="str">
        <f>IF($D$76="Y/T","Isi Tujuan",IF($E$76=0,0,IF(I79="Y",1,IF(I79="T",0,"Isi Dulu"))))</f>
        <v>Isi Tujuan</v>
      </c>
      <c r="K79" s="592" t="s">
        <v>26</v>
      </c>
      <c r="L79" s="593" t="str">
        <f>IF($D$76="Y/T","Isi Tujuan",IF($E$76=0,0,IF(K79="Y",1,IF(K79="T",0,"Isi Dulu"))))</f>
        <v>Isi Tujuan</v>
      </c>
      <c r="M79" s="849"/>
      <c r="N79" s="852"/>
    </row>
    <row r="80" spans="2:14" ht="15.75">
      <c r="B80" s="838"/>
      <c r="C80" s="841"/>
      <c r="D80" s="859"/>
      <c r="E80" s="862"/>
      <c r="F80" s="569">
        <v>5</v>
      </c>
      <c r="G80" s="570"/>
      <c r="H80" s="599" t="str">
        <f t="shared" si="1"/>
        <v>Belum Diisi</v>
      </c>
      <c r="I80" s="595" t="s">
        <v>26</v>
      </c>
      <c r="J80" s="596" t="str">
        <f>IF($D$76="Y/T","Isi Tujuan",IF($E$76=0,0,IF(I80="Y",1,IF(I80="T",0,"Isi Dulu"))))</f>
        <v>Isi Tujuan</v>
      </c>
      <c r="K80" s="595" t="s">
        <v>26</v>
      </c>
      <c r="L80" s="596" t="str">
        <f>IF($D$76="Y/T","Isi Tujuan",IF($E$76=0,0,IF(K80="Y",1,IF(K80="T",0,"Isi Dulu"))))</f>
        <v>Isi Tujuan</v>
      </c>
      <c r="M80" s="850"/>
      <c r="N80" s="853"/>
    </row>
    <row r="81" spans="2:14" ht="15.75">
      <c r="B81" s="836">
        <v>16</v>
      </c>
      <c r="C81" s="839"/>
      <c r="D81" s="857" t="s">
        <v>26</v>
      </c>
      <c r="E81" s="860" t="str">
        <f>IF(D81="Y",1,IF(D81="T",0,IF(D81="Y/T","Belum diisi","Error")))</f>
        <v>Belum diisi</v>
      </c>
      <c r="F81" s="528">
        <v>1</v>
      </c>
      <c r="G81" s="529"/>
      <c r="H81" s="600" t="str">
        <f t="shared" si="1"/>
        <v>Belum Diisi</v>
      </c>
      <c r="I81" s="590" t="s">
        <v>26</v>
      </c>
      <c r="J81" s="591" t="str">
        <f>IF($D$81="Y/T","Isi Tujuan",IF($E$81=0,0,IF(I81="Y",1,IF(I81="T",0,"Isi Dulu"))))</f>
        <v>Isi Tujuan</v>
      </c>
      <c r="K81" s="590" t="s">
        <v>26</v>
      </c>
      <c r="L81" s="591" t="str">
        <f>IF($D$81="Y/T","Isi Tujuan",IF($E$81=0,0,IF(K81="Y",1,IF(K81="T",0,"Isi Dulu"))))</f>
        <v>Isi Tujuan</v>
      </c>
      <c r="M81" s="848" t="s">
        <v>26</v>
      </c>
      <c r="N81" s="851" t="str">
        <f>IF(M81="Y",1,IF(M81="T",0,IF(M81="Y/T","Belum diisi","Error")))</f>
        <v>Belum diisi</v>
      </c>
    </row>
    <row r="82" spans="2:14" ht="15.75">
      <c r="B82" s="837"/>
      <c r="C82" s="840"/>
      <c r="D82" s="858"/>
      <c r="E82" s="861"/>
      <c r="F82" s="549">
        <v>2</v>
      </c>
      <c r="G82" s="550"/>
      <c r="H82" s="598" t="str">
        <f t="shared" si="1"/>
        <v>Belum Diisi</v>
      </c>
      <c r="I82" s="592" t="s">
        <v>26</v>
      </c>
      <c r="J82" s="593" t="str">
        <f>IF($D$81="Y/T","Isi Tujuan",IF($E$81=0,0,IF(I82="Y",1,IF(I82="T",0,"Isi Dulu"))))</f>
        <v>Isi Tujuan</v>
      </c>
      <c r="K82" s="592" t="s">
        <v>26</v>
      </c>
      <c r="L82" s="593" t="str">
        <f>IF($D$81="Y/T","Isi Tujuan",IF($E$81=0,0,IF(K82="Y",1,IF(K82="T",0,"Isi Dulu"))))</f>
        <v>Isi Tujuan</v>
      </c>
      <c r="M82" s="849"/>
      <c r="N82" s="852"/>
    </row>
    <row r="83" spans="2:14" ht="15.75">
      <c r="B83" s="837"/>
      <c r="C83" s="840"/>
      <c r="D83" s="858"/>
      <c r="E83" s="861"/>
      <c r="F83" s="549">
        <v>3</v>
      </c>
      <c r="G83" s="550"/>
      <c r="H83" s="598" t="str">
        <f t="shared" si="1"/>
        <v>Belum Diisi</v>
      </c>
      <c r="I83" s="592" t="s">
        <v>26</v>
      </c>
      <c r="J83" s="593" t="str">
        <f>IF($D$81="Y/T","Isi Tujuan",IF($E$81=0,0,IF(I83="Y",1,IF(I83="T",0,"Isi Dulu"))))</f>
        <v>Isi Tujuan</v>
      </c>
      <c r="K83" s="592" t="s">
        <v>26</v>
      </c>
      <c r="L83" s="593" t="str">
        <f>IF($D$81="Y/T","Isi Tujuan",IF($E$81=0,0,IF(K83="Y",1,IF(K83="T",0,"Isi Dulu"))))</f>
        <v>Isi Tujuan</v>
      </c>
      <c r="M83" s="849"/>
      <c r="N83" s="852"/>
    </row>
    <row r="84" spans="2:14" ht="15.75">
      <c r="B84" s="837"/>
      <c r="C84" s="840"/>
      <c r="D84" s="858"/>
      <c r="E84" s="861"/>
      <c r="F84" s="549">
        <v>4</v>
      </c>
      <c r="G84" s="550"/>
      <c r="H84" s="598" t="str">
        <f t="shared" si="1"/>
        <v>Belum Diisi</v>
      </c>
      <c r="I84" s="592" t="s">
        <v>26</v>
      </c>
      <c r="J84" s="593" t="str">
        <f>IF($D$81="Y/T","Isi Tujuan",IF($E$81=0,0,IF(I84="Y",1,IF(I84="T",0,"Isi Dulu"))))</f>
        <v>Isi Tujuan</v>
      </c>
      <c r="K84" s="592" t="s">
        <v>26</v>
      </c>
      <c r="L84" s="593" t="str">
        <f>IF($D$81="Y/T","Isi Tujuan",IF($E$81=0,0,IF(K84="Y",1,IF(K84="T",0,"Isi Dulu"))))</f>
        <v>Isi Tujuan</v>
      </c>
      <c r="M84" s="849"/>
      <c r="N84" s="852"/>
    </row>
    <row r="85" spans="2:14" ht="15.75">
      <c r="B85" s="838"/>
      <c r="C85" s="841"/>
      <c r="D85" s="859"/>
      <c r="E85" s="862"/>
      <c r="F85" s="569">
        <v>5</v>
      </c>
      <c r="G85" s="570"/>
      <c r="H85" s="599" t="str">
        <f t="shared" si="1"/>
        <v>Belum Diisi</v>
      </c>
      <c r="I85" s="595" t="s">
        <v>26</v>
      </c>
      <c r="J85" s="596" t="str">
        <f>IF($D$81="Y/T","Isi Tujuan",IF($E$81=0,0,IF(I85="Y",1,IF(I85="T",0,"Isi Dulu"))))</f>
        <v>Isi Tujuan</v>
      </c>
      <c r="K85" s="595" t="s">
        <v>26</v>
      </c>
      <c r="L85" s="596" t="str">
        <f>IF($D$81="Y/T","Isi Tujuan",IF($E$81=0,0,IF(K85="Y",1,IF(K85="T",0,"Isi Dulu"))))</f>
        <v>Isi Tujuan</v>
      </c>
      <c r="M85" s="850"/>
      <c r="N85" s="853"/>
    </row>
    <row r="86" spans="2:14" ht="15.75">
      <c r="B86" s="836">
        <v>17</v>
      </c>
      <c r="C86" s="839"/>
      <c r="D86" s="857" t="s">
        <v>26</v>
      </c>
      <c r="E86" s="860" t="str">
        <f>IF(D86="Y",1,IF(D86="T",0,IF(D86="Y/T","Belum diisi","Error")))</f>
        <v>Belum diisi</v>
      </c>
      <c r="F86" s="528">
        <v>1</v>
      </c>
      <c r="G86" s="529"/>
      <c r="H86" s="600" t="str">
        <f t="shared" si="1"/>
        <v>Belum Diisi</v>
      </c>
      <c r="I86" s="590" t="s">
        <v>26</v>
      </c>
      <c r="J86" s="591" t="str">
        <f>IF($D$86="Y/T","Isi Tujuan",IF($E$86=0,0,IF(I86="Y",1,IF(I86="T",0,"Isi Dulu"))))</f>
        <v>Isi Tujuan</v>
      </c>
      <c r="K86" s="590" t="s">
        <v>26</v>
      </c>
      <c r="L86" s="591" t="str">
        <f>IF($D$86="Y/T","Isi Tujuan",IF($E$86=0,0,IF(K86="Y",1,IF(K86="T",0,"Isi Dulu"))))</f>
        <v>Isi Tujuan</v>
      </c>
      <c r="M86" s="848" t="s">
        <v>26</v>
      </c>
      <c r="N86" s="851" t="str">
        <f>IF(M86="Y",1,IF(M86="T",0,IF(M86="Y/T","Belum diisi","Error")))</f>
        <v>Belum diisi</v>
      </c>
    </row>
    <row r="87" spans="2:14" ht="15.75">
      <c r="B87" s="837"/>
      <c r="C87" s="840"/>
      <c r="D87" s="858"/>
      <c r="E87" s="861"/>
      <c r="F87" s="549">
        <v>2</v>
      </c>
      <c r="G87" s="550"/>
      <c r="H87" s="598" t="str">
        <f t="shared" si="1"/>
        <v>Belum Diisi</v>
      </c>
      <c r="I87" s="592" t="s">
        <v>26</v>
      </c>
      <c r="J87" s="593" t="str">
        <f>IF($D$86="Y/T","Isi Tujuan",IF($E$86=0,0,IF(I87="Y",1,IF(I87="T",0,"Isi Dulu"))))</f>
        <v>Isi Tujuan</v>
      </c>
      <c r="K87" s="592" t="s">
        <v>26</v>
      </c>
      <c r="L87" s="593" t="str">
        <f>IF($D$86="Y/T","Isi Tujuan",IF($E$86=0,0,IF(K87="Y",1,IF(K87="T",0,"Isi Dulu"))))</f>
        <v>Isi Tujuan</v>
      </c>
      <c r="M87" s="849"/>
      <c r="N87" s="852"/>
    </row>
    <row r="88" spans="2:14" ht="15.75">
      <c r="B88" s="837"/>
      <c r="C88" s="840"/>
      <c r="D88" s="858"/>
      <c r="E88" s="861"/>
      <c r="F88" s="549">
        <v>3</v>
      </c>
      <c r="G88" s="550"/>
      <c r="H88" s="598" t="str">
        <f t="shared" si="1"/>
        <v>Belum Diisi</v>
      </c>
      <c r="I88" s="592" t="s">
        <v>26</v>
      </c>
      <c r="J88" s="593" t="str">
        <f>IF($D$86="Y/T","Isi Tujuan",IF($E$86=0,0,IF(I88="Y",1,IF(I88="T",0,"Isi Dulu"))))</f>
        <v>Isi Tujuan</v>
      </c>
      <c r="K88" s="592" t="s">
        <v>26</v>
      </c>
      <c r="L88" s="593" t="str">
        <f>IF($D$86="Y/T","Isi Tujuan",IF($E$86=0,0,IF(K88="Y",1,IF(K88="T",0,"Isi Dulu"))))</f>
        <v>Isi Tujuan</v>
      </c>
      <c r="M88" s="849"/>
      <c r="N88" s="852"/>
    </row>
    <row r="89" spans="2:14" ht="15.75">
      <c r="B89" s="837"/>
      <c r="C89" s="840"/>
      <c r="D89" s="858"/>
      <c r="E89" s="861"/>
      <c r="F89" s="549">
        <v>4</v>
      </c>
      <c r="G89" s="550"/>
      <c r="H89" s="598" t="str">
        <f t="shared" si="1"/>
        <v>Belum Diisi</v>
      </c>
      <c r="I89" s="592" t="s">
        <v>26</v>
      </c>
      <c r="J89" s="593" t="str">
        <f>IF($D$86="Y/T","Isi Tujuan",IF($E$86=0,0,IF(I89="Y",1,IF(I89="T",0,"Isi Dulu"))))</f>
        <v>Isi Tujuan</v>
      </c>
      <c r="K89" s="592" t="s">
        <v>26</v>
      </c>
      <c r="L89" s="593" t="str">
        <f>IF($D$86="Y/T","Isi Tujuan",IF($E$86=0,0,IF(K89="Y",1,IF(K89="T",0,"Isi Dulu"))))</f>
        <v>Isi Tujuan</v>
      </c>
      <c r="M89" s="849"/>
      <c r="N89" s="852"/>
    </row>
    <row r="90" spans="2:14" ht="15.75">
      <c r="B90" s="838"/>
      <c r="C90" s="841"/>
      <c r="D90" s="859"/>
      <c r="E90" s="862"/>
      <c r="F90" s="569">
        <v>5</v>
      </c>
      <c r="G90" s="570"/>
      <c r="H90" s="599" t="str">
        <f t="shared" si="1"/>
        <v>Belum Diisi</v>
      </c>
      <c r="I90" s="595" t="s">
        <v>26</v>
      </c>
      <c r="J90" s="596" t="str">
        <f>IF($D$86="Y/T","Isi Tujuan",IF($E$86=0,0,IF(I90="Y",1,IF(I90="T",0,"Isi Dulu"))))</f>
        <v>Isi Tujuan</v>
      </c>
      <c r="K90" s="595" t="s">
        <v>26</v>
      </c>
      <c r="L90" s="596" t="str">
        <f>IF($D$86="Y/T","Isi Tujuan",IF($E$86=0,0,IF(K90="Y",1,IF(K90="T",0,"Isi Dulu"))))</f>
        <v>Isi Tujuan</v>
      </c>
      <c r="M90" s="850"/>
      <c r="N90" s="853"/>
    </row>
    <row r="91" spans="2:14" ht="15.75">
      <c r="B91" s="836">
        <v>18</v>
      </c>
      <c r="C91" s="839"/>
      <c r="D91" s="857" t="s">
        <v>26</v>
      </c>
      <c r="E91" s="860" t="str">
        <f>IF(D91="Y",1,IF(D91="T",0,IF(D91="Y/T","Belum diisi","Error")))</f>
        <v>Belum diisi</v>
      </c>
      <c r="F91" s="528">
        <v>1</v>
      </c>
      <c r="G91" s="529"/>
      <c r="H91" s="600" t="str">
        <f t="shared" si="1"/>
        <v>Belum Diisi</v>
      </c>
      <c r="I91" s="590" t="s">
        <v>26</v>
      </c>
      <c r="J91" s="591" t="str">
        <f>IF($D$91="Y/T","Isi Tujuan",IF($E$91=0,0,IF(I91="Y",1,IF(I91="T",0,"Isi Dulu"))))</f>
        <v>Isi Tujuan</v>
      </c>
      <c r="K91" s="590" t="s">
        <v>26</v>
      </c>
      <c r="L91" s="591" t="str">
        <f>IF($D$91="Y/T","Isi Tujuan",IF($E$91=0,0,IF(K91="Y",1,IF(K91="T",0,"Isi Dulu"))))</f>
        <v>Isi Tujuan</v>
      </c>
      <c r="M91" s="848" t="s">
        <v>26</v>
      </c>
      <c r="N91" s="851" t="str">
        <f>IF(M91="Y",1,IF(M91="T",0,IF(M91="Y/T","Belum diisi","Error")))</f>
        <v>Belum diisi</v>
      </c>
    </row>
    <row r="92" spans="2:14" ht="15.75">
      <c r="B92" s="837"/>
      <c r="C92" s="840"/>
      <c r="D92" s="858"/>
      <c r="E92" s="861"/>
      <c r="F92" s="549">
        <v>2</v>
      </c>
      <c r="G92" s="550"/>
      <c r="H92" s="598" t="str">
        <f t="shared" si="1"/>
        <v>Belum Diisi</v>
      </c>
      <c r="I92" s="592" t="s">
        <v>26</v>
      </c>
      <c r="J92" s="593" t="str">
        <f>IF($D$91="Y/T","Isi Tujuan",IF($E$91=0,0,IF(I92="Y",1,IF(I92="T",0,"Isi Dulu"))))</f>
        <v>Isi Tujuan</v>
      </c>
      <c r="K92" s="592" t="s">
        <v>26</v>
      </c>
      <c r="L92" s="593" t="str">
        <f>IF($D$91="Y/T","Isi Tujuan",IF($E$91=0,0,IF(K92="Y",1,IF(K92="T",0,"Isi Dulu"))))</f>
        <v>Isi Tujuan</v>
      </c>
      <c r="M92" s="849"/>
      <c r="N92" s="852"/>
    </row>
    <row r="93" spans="2:14" ht="15.75">
      <c r="B93" s="837"/>
      <c r="C93" s="840"/>
      <c r="D93" s="858"/>
      <c r="E93" s="861"/>
      <c r="F93" s="549">
        <v>3</v>
      </c>
      <c r="G93" s="550"/>
      <c r="H93" s="598" t="str">
        <f t="shared" si="1"/>
        <v>Belum Diisi</v>
      </c>
      <c r="I93" s="592" t="s">
        <v>26</v>
      </c>
      <c r="J93" s="593" t="str">
        <f>IF($D$91="Y/T","Isi Tujuan",IF($E$91=0,0,IF(I93="Y",1,IF(I93="T",0,"Isi Dulu"))))</f>
        <v>Isi Tujuan</v>
      </c>
      <c r="K93" s="592" t="s">
        <v>26</v>
      </c>
      <c r="L93" s="593" t="str">
        <f>IF($D$91="Y/T","Isi Tujuan",IF($E$91=0,0,IF(K93="Y",1,IF(K93="T",0,"Isi Dulu"))))</f>
        <v>Isi Tujuan</v>
      </c>
      <c r="M93" s="849"/>
      <c r="N93" s="852"/>
    </row>
    <row r="94" spans="2:14" ht="15.75">
      <c r="B94" s="837"/>
      <c r="C94" s="840"/>
      <c r="D94" s="858"/>
      <c r="E94" s="861"/>
      <c r="F94" s="549">
        <v>4</v>
      </c>
      <c r="G94" s="550"/>
      <c r="H94" s="598" t="str">
        <f t="shared" si="1"/>
        <v>Belum Diisi</v>
      </c>
      <c r="I94" s="592" t="s">
        <v>26</v>
      </c>
      <c r="J94" s="593" t="str">
        <f>IF($D$91="Y/T","Isi Tujuan",IF($E$91=0,0,IF(I94="Y",1,IF(I94="T",0,"Isi Dulu"))))</f>
        <v>Isi Tujuan</v>
      </c>
      <c r="K94" s="592" t="s">
        <v>26</v>
      </c>
      <c r="L94" s="593" t="str">
        <f>IF($D$91="Y/T","Isi Tujuan",IF($E$91=0,0,IF(K94="Y",1,IF(K94="T",0,"Isi Dulu"))))</f>
        <v>Isi Tujuan</v>
      </c>
      <c r="M94" s="849"/>
      <c r="N94" s="852"/>
    </row>
    <row r="95" spans="2:14" ht="15.75">
      <c r="B95" s="838"/>
      <c r="C95" s="841"/>
      <c r="D95" s="859"/>
      <c r="E95" s="862"/>
      <c r="F95" s="569">
        <v>5</v>
      </c>
      <c r="G95" s="570"/>
      <c r="H95" s="599" t="str">
        <f t="shared" si="1"/>
        <v>Belum Diisi</v>
      </c>
      <c r="I95" s="595" t="s">
        <v>26</v>
      </c>
      <c r="J95" s="596" t="str">
        <f>IF($D$91="Y/T","Isi Tujuan",IF($E$91=0,0,IF(I95="Y",1,IF(I95="T",0,"Isi Dulu"))))</f>
        <v>Isi Tujuan</v>
      </c>
      <c r="K95" s="595" t="s">
        <v>26</v>
      </c>
      <c r="L95" s="596" t="str">
        <f>IF($D$91="Y/T","Isi Tujuan",IF($E$91=0,0,IF(K95="Y",1,IF(K95="T",0,"Isi Dulu"))))</f>
        <v>Isi Tujuan</v>
      </c>
      <c r="M95" s="850"/>
      <c r="N95" s="853"/>
    </row>
    <row r="96" spans="2:14" ht="15.75">
      <c r="B96" s="836">
        <v>19</v>
      </c>
      <c r="C96" s="839"/>
      <c r="D96" s="857" t="s">
        <v>26</v>
      </c>
      <c r="E96" s="860" t="str">
        <f>IF(D96="Y",1,IF(D96="T",0,IF(D96="Y/T","Belum diisi","Error")))</f>
        <v>Belum diisi</v>
      </c>
      <c r="F96" s="528">
        <v>1</v>
      </c>
      <c r="G96" s="529"/>
      <c r="H96" s="600" t="str">
        <f t="shared" si="1"/>
        <v>Belum Diisi</v>
      </c>
      <c r="I96" s="590" t="s">
        <v>26</v>
      </c>
      <c r="J96" s="591" t="str">
        <f>IF($D$96="Y/T","Isi Tujuan",IF($E$96=0,0,IF(I96="Y",1,IF(I96="T",0,"Isi Dulu"))))</f>
        <v>Isi Tujuan</v>
      </c>
      <c r="K96" s="590" t="s">
        <v>26</v>
      </c>
      <c r="L96" s="591" t="str">
        <f>IF($D$96="Y/T","Isi Tujuan",IF($E$96=0,0,IF(K96="Y",1,IF(K96="T",0,"Isi Dulu"))))</f>
        <v>Isi Tujuan</v>
      </c>
      <c r="M96" s="848" t="s">
        <v>26</v>
      </c>
      <c r="N96" s="851" t="str">
        <f>IF(M96="Y",1,IF(M96="T",0,IF(M96="Y/T","Belum diisi","Error")))</f>
        <v>Belum diisi</v>
      </c>
    </row>
    <row r="97" spans="2:18" ht="15.75">
      <c r="B97" s="837"/>
      <c r="C97" s="840"/>
      <c r="D97" s="858"/>
      <c r="E97" s="861"/>
      <c r="F97" s="549">
        <v>2</v>
      </c>
      <c r="G97" s="550"/>
      <c r="H97" s="598" t="str">
        <f t="shared" si="1"/>
        <v>Belum Diisi</v>
      </c>
      <c r="I97" s="592" t="s">
        <v>26</v>
      </c>
      <c r="J97" s="593" t="str">
        <f>IF($D$96="Y/T","Isi Tujuan",IF($E$96=0,0,IF(I97="Y",1,IF(I97="T",0,"Isi Dulu"))))</f>
        <v>Isi Tujuan</v>
      </c>
      <c r="K97" s="592" t="s">
        <v>26</v>
      </c>
      <c r="L97" s="593" t="str">
        <f>IF($D$96="Y/T","Isi Tujuan",IF($E$96=0,0,IF(K97="Y",1,IF(K97="T",0,"Isi Dulu"))))</f>
        <v>Isi Tujuan</v>
      </c>
      <c r="M97" s="849"/>
      <c r="N97" s="852"/>
    </row>
    <row r="98" spans="2:18" ht="15.75">
      <c r="B98" s="837"/>
      <c r="C98" s="840"/>
      <c r="D98" s="858"/>
      <c r="E98" s="861"/>
      <c r="F98" s="549">
        <v>3</v>
      </c>
      <c r="G98" s="550"/>
      <c r="H98" s="598" t="str">
        <f t="shared" si="1"/>
        <v>Belum Diisi</v>
      </c>
      <c r="I98" s="592" t="s">
        <v>26</v>
      </c>
      <c r="J98" s="593" t="str">
        <f>IF($D$96="Y/T","Isi Tujuan",IF($E$96=0,0,IF(I98="Y",1,IF(I98="T",0,"Isi Dulu"))))</f>
        <v>Isi Tujuan</v>
      </c>
      <c r="K98" s="592" t="s">
        <v>26</v>
      </c>
      <c r="L98" s="593" t="str">
        <f>IF($D$96="Y/T","Isi Tujuan",IF($E$96=0,0,IF(K98="Y",1,IF(K98="T",0,"Isi Dulu"))))</f>
        <v>Isi Tujuan</v>
      </c>
      <c r="M98" s="849"/>
      <c r="N98" s="852"/>
    </row>
    <row r="99" spans="2:18" ht="15.75">
      <c r="B99" s="837"/>
      <c r="C99" s="840"/>
      <c r="D99" s="858"/>
      <c r="E99" s="861"/>
      <c r="F99" s="549">
        <v>4</v>
      </c>
      <c r="G99" s="550"/>
      <c r="H99" s="598" t="str">
        <f t="shared" si="1"/>
        <v>Belum Diisi</v>
      </c>
      <c r="I99" s="592" t="s">
        <v>26</v>
      </c>
      <c r="J99" s="593" t="str">
        <f>IF($D$96="Y/T","Isi Tujuan",IF($E$96=0,0,IF(I99="Y",1,IF(I99="T",0,"Isi Dulu"))))</f>
        <v>Isi Tujuan</v>
      </c>
      <c r="K99" s="592" t="s">
        <v>26</v>
      </c>
      <c r="L99" s="593" t="str">
        <f>IF($D$96="Y/T","Isi Tujuan",IF($E$96=0,0,IF(K99="Y",1,IF(K99="T",0,"Isi Dulu"))))</f>
        <v>Isi Tujuan</v>
      </c>
      <c r="M99" s="849"/>
      <c r="N99" s="852"/>
    </row>
    <row r="100" spans="2:18" ht="15.75">
      <c r="B100" s="838"/>
      <c r="C100" s="841"/>
      <c r="D100" s="859"/>
      <c r="E100" s="862"/>
      <c r="F100" s="569">
        <v>5</v>
      </c>
      <c r="G100" s="570"/>
      <c r="H100" s="599" t="str">
        <f t="shared" si="1"/>
        <v>Belum Diisi</v>
      </c>
      <c r="I100" s="595" t="s">
        <v>26</v>
      </c>
      <c r="J100" s="596" t="str">
        <f>IF($D$96="Y/T","Isi Tujuan",IF($E$96=0,0,IF(I100="Y",1,IF(I100="T",0,"Isi Dulu"))))</f>
        <v>Isi Tujuan</v>
      </c>
      <c r="K100" s="595" t="s">
        <v>26</v>
      </c>
      <c r="L100" s="596" t="str">
        <f>IF($D$96="Y/T","Isi Tujuan",IF($E$96=0,0,IF(K100="Y",1,IF(K100="T",0,"Isi Dulu"))))</f>
        <v>Isi Tujuan</v>
      </c>
      <c r="M100" s="850"/>
      <c r="N100" s="853"/>
    </row>
    <row r="101" spans="2:18" ht="15.75">
      <c r="B101" s="836">
        <v>20</v>
      </c>
      <c r="C101" s="839"/>
      <c r="D101" s="857" t="s">
        <v>26</v>
      </c>
      <c r="E101" s="860" t="str">
        <f>IF(D101="Y",1,IF(D101="T",0,IF(D101="Y/T","Belum diisi","Error")))</f>
        <v>Belum diisi</v>
      </c>
      <c r="F101" s="528">
        <v>1</v>
      </c>
      <c r="G101" s="529"/>
      <c r="H101" s="600" t="str">
        <f t="shared" si="1"/>
        <v>Belum Diisi</v>
      </c>
      <c r="I101" s="590" t="s">
        <v>26</v>
      </c>
      <c r="J101" s="591" t="str">
        <f>IF($D$101="Y/T","Isi Tujuan",IF($E$101=0,0,IF(I101="Y",1,IF(I101="T",0,"Isi Dulu"))))</f>
        <v>Isi Tujuan</v>
      </c>
      <c r="K101" s="590" t="s">
        <v>26</v>
      </c>
      <c r="L101" s="591" t="str">
        <f>IF($D$101="Y/T","Isi Tujuan",IF($E$101=0,0,IF(K101="Y",1,IF(K101="T",0,"Isi Dulu"))))</f>
        <v>Isi Tujuan</v>
      </c>
      <c r="M101" s="848" t="s">
        <v>26</v>
      </c>
      <c r="N101" s="851" t="str">
        <f>IF(M101="Y",1,IF(M101="T",0,IF(M101="Y/T","Belum diisi","Error")))</f>
        <v>Belum diisi</v>
      </c>
    </row>
    <row r="102" spans="2:18" ht="15.75">
      <c r="B102" s="837"/>
      <c r="C102" s="840"/>
      <c r="D102" s="858"/>
      <c r="E102" s="861"/>
      <c r="F102" s="549">
        <v>2</v>
      </c>
      <c r="G102" s="550"/>
      <c r="H102" s="598" t="str">
        <f t="shared" si="1"/>
        <v>Belum Diisi</v>
      </c>
      <c r="I102" s="592" t="s">
        <v>26</v>
      </c>
      <c r="J102" s="593" t="str">
        <f>IF($D$101="Y/T","Isi Tujuan",IF($E$101=0,0,IF(I102="Y",1,IF(I102="T",0,"Isi Dulu"))))</f>
        <v>Isi Tujuan</v>
      </c>
      <c r="K102" s="592" t="s">
        <v>26</v>
      </c>
      <c r="L102" s="593" t="str">
        <f>IF($D$101="Y/T","Isi Tujuan",IF($E$101=0,0,IF(K102="Y",1,IF(K102="T",0,"Isi Dulu"))))</f>
        <v>Isi Tujuan</v>
      </c>
      <c r="M102" s="849"/>
      <c r="N102" s="852"/>
    </row>
    <row r="103" spans="2:18" ht="15.75">
      <c r="B103" s="837"/>
      <c r="C103" s="840"/>
      <c r="D103" s="858"/>
      <c r="E103" s="861"/>
      <c r="F103" s="549">
        <v>3</v>
      </c>
      <c r="G103" s="550"/>
      <c r="H103" s="598" t="str">
        <f t="shared" si="1"/>
        <v>Belum Diisi</v>
      </c>
      <c r="I103" s="592" t="s">
        <v>26</v>
      </c>
      <c r="J103" s="593" t="str">
        <f>IF($D$101="Y/T","Isi Tujuan",IF($E$101=0,0,IF(I103="Y",1,IF(I103="T",0,"Isi Dulu"))))</f>
        <v>Isi Tujuan</v>
      </c>
      <c r="K103" s="592" t="s">
        <v>26</v>
      </c>
      <c r="L103" s="593" t="str">
        <f>IF($D$101="Y/T","Isi Tujuan",IF($E$101=0,0,IF(K103="Y",1,IF(K103="T",0,"Isi Dulu"))))</f>
        <v>Isi Tujuan</v>
      </c>
      <c r="M103" s="849"/>
      <c r="N103" s="852"/>
    </row>
    <row r="104" spans="2:18" ht="15.75">
      <c r="B104" s="837"/>
      <c r="C104" s="840"/>
      <c r="D104" s="858"/>
      <c r="E104" s="861"/>
      <c r="F104" s="549">
        <v>4</v>
      </c>
      <c r="G104" s="550"/>
      <c r="H104" s="598" t="str">
        <f t="shared" si="1"/>
        <v>Belum Diisi</v>
      </c>
      <c r="I104" s="592" t="s">
        <v>26</v>
      </c>
      <c r="J104" s="593" t="str">
        <f>IF($D$101="Y/T","Isi Tujuan",IF($E$101=0,0,IF(I104="Y",1,IF(I104="T",0,"Isi Dulu"))))</f>
        <v>Isi Tujuan</v>
      </c>
      <c r="K104" s="592" t="s">
        <v>26</v>
      </c>
      <c r="L104" s="593" t="str">
        <f>IF($D$101="Y/T","Isi Tujuan",IF($E$101=0,0,IF(K104="Y",1,IF(K104="T",0,"Isi Dulu"))))</f>
        <v>Isi Tujuan</v>
      </c>
      <c r="M104" s="849"/>
      <c r="N104" s="852"/>
    </row>
    <row r="105" spans="2:18" ht="15.75">
      <c r="B105" s="838"/>
      <c r="C105" s="841"/>
      <c r="D105" s="859"/>
      <c r="E105" s="862"/>
      <c r="F105" s="569">
        <v>5</v>
      </c>
      <c r="G105" s="570"/>
      <c r="H105" s="599" t="str">
        <f t="shared" si="1"/>
        <v>Belum Diisi</v>
      </c>
      <c r="I105" s="595" t="s">
        <v>26</v>
      </c>
      <c r="J105" s="596" t="str">
        <f>IF($D$101="Y/T","Isi Tujuan",IF($E$101=0,0,IF(I105="Y",1,IF(I105="T",0,"Isi Dulu"))))</f>
        <v>Isi Tujuan</v>
      </c>
      <c r="K105" s="595" t="s">
        <v>26</v>
      </c>
      <c r="L105" s="596" t="str">
        <f>IF($D$101="Y/T","Isi Tujuan",IF($E$101=0,0,IF(K105="Y",1,IF(K105="T",0,"Isi Dulu"))))</f>
        <v>Isi Tujuan</v>
      </c>
      <c r="M105" s="850"/>
      <c r="N105" s="853"/>
    </row>
    <row r="106" spans="2:18" s="527" customFormat="1" ht="15.75">
      <c r="B106" s="601"/>
      <c r="C106" s="581"/>
      <c r="D106" s="582"/>
      <c r="E106" s="602" t="e">
        <f>AVERAGE(E6:E105)</f>
        <v>#DIV/0!</v>
      </c>
      <c r="F106" s="603"/>
      <c r="G106" s="583"/>
      <c r="H106" s="602" t="e">
        <f>(IF($D6="Y/T",0,AVERAGE(H6:H10))+IF($D11="Y/T",0,AVERAGE(H11:H15))+IF($D16="Y/T",0,AVERAGE(H16:H20))+IF($D21="Y/T",0,AVERAGE(H21:H25))+IF($D26="Y/T",0,AVERAGE(H26:H30))+IF($D31="Y/T",0,AVERAGE(H31:H35))+IF($D36="Y/T",0,AVERAGE(H36:H40))+IF($D41="Y/T",0,AVERAGE(H41:H45))+IF($D46="Y/T",0,AVERAGE(H46:H50))+IF($D51="Y/T",0,AVERAGE(H51:H55))+IF($D56="Y/T",0,AVERAGE(H56:H60))+IF($D61="Y/T",0,AVERAGE(H61:H65))+IF($D66="Y/T",0,AVERAGE(H66:H70))+IF($D71="Y/T",0,AVERAGE(H71:H75))+IF($D76="Y/T",0,AVERAGE(H76:H80))+IF($D81="Y/T",0,AVERAGE(H81:H85))+IF($D86="Y/T",0,AVERAGE(H86:H90))+IF($D91="Y/T",0,AVERAGE(H91:H95))+IF($D96="Y/T",0,AVERAGE(H96:H100))+IF($D101="Y/T",0,AVERAGE(H101:H105)))/(COUNTIF($D6:$D105,"Y")+COUNTIF($D6:$D105,"T"))</f>
        <v>#DIV/0!</v>
      </c>
      <c r="I106" s="582"/>
      <c r="J106" s="602" t="e">
        <f>(IF($D6="Y/T",0,AVERAGE(J6:J10))+IF($D11="Y/T",0,AVERAGE(J11:J15))+IF($D16="Y/T",0,AVERAGE(J16:J20))+IF($D21="Y/T",0,AVERAGE(J21:J25))+IF($D26="Y/T",0,AVERAGE(J26:J30))+IF($D31="Y/T",0,AVERAGE(J31:J35))+IF($D36="Y/T",0,AVERAGE(J36:J40))+IF($D41="Y/T",0,AVERAGE(J41:J45))+IF($D46="Y/T",0,AVERAGE(J46:J50))+IF($D51="Y/T",0,AVERAGE(J51:J55))+IF($D56="Y/T",0,AVERAGE(J56:J60))+IF($D61="Y/T",0,AVERAGE(J61:J65))+IF($D66="Y/T",0,AVERAGE(J66:J70))+IF($D71="Y/T",0,AVERAGE(J71:J75))+IF($D76="Y/T",0,AVERAGE(J76:J80))+IF($D81="Y/T",0,AVERAGE(J81:J85))+IF($D86="Y/T",0,AVERAGE(J86:J90))+IF($D91="Y/T",0,AVERAGE(J91:J95))+IF($D96="Y/T",0,AVERAGE(J96:J100))+IF($D101="Y/T",0,AVERAGE(J101:J105)))/(COUNTIF($D6:$D105,"Y")+COUNTIF($D6:$D105,"T"))</f>
        <v>#DIV/0!</v>
      </c>
      <c r="K106" s="582"/>
      <c r="L106" s="602" t="e">
        <f>(IF($D6="Y/T",0,AVERAGE(L6:L10))+IF($D11="Y/T",0,AVERAGE(L11:L15))+IF($D16="Y/T",0,AVERAGE(L16:L20))+IF($D21="Y/T",0,AVERAGE(L21:L25))+IF($D26="Y/T",0,AVERAGE(L26:L30))+IF($D31="Y/T",0,AVERAGE(L31:L35))+IF($D36="Y/T",0,AVERAGE(L36:L40))+IF($D41="Y/T",0,AVERAGE(L41:L45))+IF($D46="Y/T",0,AVERAGE(L46:L50))+IF($D51="Y/T",0,AVERAGE(L51:L55))+IF($D56="Y/T",0,AVERAGE(L56:L60))+IF($D61="Y/T",0,AVERAGE(L61:L65))+IF($D66="Y/T",0,AVERAGE(L66:L70))+IF($D71="Y/T",0,AVERAGE(L71:L75))+IF($D76="Y/T",0,AVERAGE(L76:L80))+IF($D81="Y/T",0,AVERAGE(L81:L85))+IF($D86="Y/T",0,AVERAGE(L86:L90))+IF($D91="Y/T",0,AVERAGE(L91:L95))+IF($D96="Y/T",0,AVERAGE(L96:L100))+IF($D101="Y/T",0,AVERAGE(L101:L105)))/(COUNTIF($D6:$D105,"Y")+COUNTIF($D6:$D105,"T"))</f>
        <v>#DIV/0!</v>
      </c>
      <c r="M106" s="582"/>
      <c r="N106" s="602" t="e">
        <f>AVERAGE(N6:N105)</f>
        <v>#DIV/0!</v>
      </c>
    </row>
    <row r="107" spans="2:18" s="527" customFormat="1" ht="15.75">
      <c r="B107" s="864" t="s">
        <v>508</v>
      </c>
      <c r="C107" s="865"/>
      <c r="D107" s="865"/>
      <c r="E107" s="865"/>
      <c r="F107" s="865"/>
      <c r="G107" s="865"/>
      <c r="H107" s="865"/>
      <c r="I107" s="865"/>
      <c r="J107" s="866"/>
      <c r="K107" s="604"/>
      <c r="L107" s="604"/>
      <c r="M107" s="604"/>
      <c r="N107" s="604"/>
      <c r="O107" s="517"/>
      <c r="P107" s="517"/>
      <c r="Q107" s="517"/>
      <c r="R107" s="517"/>
    </row>
    <row r="108" spans="2:18" s="527" customFormat="1" ht="15.75">
      <c r="B108" s="836">
        <v>1</v>
      </c>
      <c r="C108" s="839"/>
      <c r="D108" s="857" t="s">
        <v>26</v>
      </c>
      <c r="E108" s="854" t="str">
        <f>IF(D108="Y",1,IF(D108="T",0,IF(D108="Y/T","Belum diisi","Error")))</f>
        <v>Belum diisi</v>
      </c>
      <c r="F108" s="528">
        <v>1</v>
      </c>
      <c r="G108" s="529"/>
      <c r="H108" s="589" t="str">
        <f t="shared" ref="H108:H171" si="2">IF(OR(J108="Isi Dulu",L108="Isi Dulu",J108="Isi Sasaran",L108="Isi Sasaran"),"Belum Diisi",IF(SUM(J108,L108)=2,1,IF(SUM(J108,L108)=1,0,IF(SUM(J108,L108)=0,0,"Error"))))</f>
        <v>Belum Diisi</v>
      </c>
      <c r="I108" s="590" t="s">
        <v>26</v>
      </c>
      <c r="J108" s="591" t="str">
        <f>IF($D$108="Y/T","Isi Sasaran",IF($E$108=0,0,IF(I108="Y",1,IF(I108="T",0,"Isi Dulu"))))</f>
        <v>Isi Sasaran</v>
      </c>
      <c r="K108" s="590" t="s">
        <v>26</v>
      </c>
      <c r="L108" s="591" t="str">
        <f>IF($D$108="Y/T","Isi Sasaran",IF($E$108=0,0,IF(K108="Y",1,IF(K108="T",0,"Isi Dulu"))))</f>
        <v>Isi Sasaran</v>
      </c>
      <c r="M108" s="848" t="s">
        <v>26</v>
      </c>
      <c r="N108" s="851" t="str">
        <f>IF(M108="Y",1,IF(M108="T",0,IF(M108="Y/T","Belum diisi","Error")))</f>
        <v>Belum diisi</v>
      </c>
      <c r="O108" s="517"/>
      <c r="P108" s="517"/>
      <c r="Q108" s="517"/>
      <c r="R108" s="517"/>
    </row>
    <row r="109" spans="2:18" s="527" customFormat="1" ht="15.75">
      <c r="B109" s="837"/>
      <c r="C109" s="840"/>
      <c r="D109" s="858"/>
      <c r="E109" s="855"/>
      <c r="F109" s="549">
        <v>2</v>
      </c>
      <c r="G109" s="550"/>
      <c r="H109" s="589" t="str">
        <f t="shared" si="2"/>
        <v>Belum Diisi</v>
      </c>
      <c r="I109" s="592" t="s">
        <v>26</v>
      </c>
      <c r="J109" s="593" t="str">
        <f>IF($D$108="Y/T","Isi Sasaran",IF($E$108=0,0,IF(I109="Y",1,IF(I109="T",0,"Isi Dulu"))))</f>
        <v>Isi Sasaran</v>
      </c>
      <c r="K109" s="592" t="s">
        <v>26</v>
      </c>
      <c r="L109" s="593" t="str">
        <f>IF($D$108="Y/T","Isi Sasaran",IF($E$108=0,0,IF(K109="Y",1,IF(K109="T",0,"Isi Dulu"))))</f>
        <v>Isi Sasaran</v>
      </c>
      <c r="M109" s="849"/>
      <c r="N109" s="852"/>
      <c r="O109" s="517"/>
      <c r="P109" s="517"/>
      <c r="Q109" s="517"/>
      <c r="R109" s="517"/>
    </row>
    <row r="110" spans="2:18" s="527" customFormat="1" ht="15.75">
      <c r="B110" s="837"/>
      <c r="C110" s="840"/>
      <c r="D110" s="858"/>
      <c r="E110" s="855"/>
      <c r="F110" s="549">
        <v>3</v>
      </c>
      <c r="G110" s="550"/>
      <c r="H110" s="589" t="str">
        <f t="shared" si="2"/>
        <v>Belum Diisi</v>
      </c>
      <c r="I110" s="592" t="s">
        <v>26</v>
      </c>
      <c r="J110" s="593" t="str">
        <f>IF($D$108="Y/T","Isi Sasaran",IF($E$108=0,0,IF(I110="Y",1,IF(I110="T",0,"Isi Dulu"))))</f>
        <v>Isi Sasaran</v>
      </c>
      <c r="K110" s="592" t="s">
        <v>26</v>
      </c>
      <c r="L110" s="593" t="str">
        <f>IF($D$108="Y/T","Isi Sasaran",IF($E$108=0,0,IF(K110="Y",1,IF(K110="T",0,"Isi Dulu"))))</f>
        <v>Isi Sasaran</v>
      </c>
      <c r="M110" s="849"/>
      <c r="N110" s="852"/>
      <c r="O110" s="517"/>
      <c r="P110" s="517"/>
      <c r="Q110" s="517"/>
      <c r="R110" s="517"/>
    </row>
    <row r="111" spans="2:18" s="527" customFormat="1" ht="15.75">
      <c r="B111" s="837"/>
      <c r="C111" s="840"/>
      <c r="D111" s="858"/>
      <c r="E111" s="855"/>
      <c r="F111" s="549">
        <v>4</v>
      </c>
      <c r="G111" s="550"/>
      <c r="H111" s="589" t="str">
        <f t="shared" si="2"/>
        <v>Belum Diisi</v>
      </c>
      <c r="I111" s="592" t="s">
        <v>26</v>
      </c>
      <c r="J111" s="593" t="str">
        <f>IF($D$108="Y/T","Isi Sasaran",IF($E$108=0,0,IF(I111="Y",1,IF(I111="T",0,"Isi Dulu"))))</f>
        <v>Isi Sasaran</v>
      </c>
      <c r="K111" s="592" t="s">
        <v>26</v>
      </c>
      <c r="L111" s="593" t="str">
        <f>IF($D$108="Y/T","Isi Sasaran",IF($E$108=0,0,IF(K111="Y",1,IF(K111="T",0,"Isi Dulu"))))</f>
        <v>Isi Sasaran</v>
      </c>
      <c r="M111" s="849"/>
      <c r="N111" s="852"/>
      <c r="O111" s="517"/>
      <c r="P111" s="517"/>
      <c r="Q111" s="517"/>
      <c r="R111" s="517"/>
    </row>
    <row r="112" spans="2:18" s="527" customFormat="1" ht="15.75">
      <c r="B112" s="838"/>
      <c r="C112" s="841"/>
      <c r="D112" s="859"/>
      <c r="E112" s="856"/>
      <c r="F112" s="569">
        <v>5</v>
      </c>
      <c r="G112" s="570"/>
      <c r="H112" s="594" t="str">
        <f t="shared" si="2"/>
        <v>Belum Diisi</v>
      </c>
      <c r="I112" s="595" t="s">
        <v>26</v>
      </c>
      <c r="J112" s="596" t="str">
        <f>IF($D$108="Y/T","Isi Sasaran",IF($E$108=0,0,IF(I112="Y",1,IF(I112="T",0,"Isi Dulu"))))</f>
        <v>Isi Sasaran</v>
      </c>
      <c r="K112" s="595" t="s">
        <v>26</v>
      </c>
      <c r="L112" s="596" t="str">
        <f>IF($D$108="Y/T","Isi Sasaran",IF($E$108=0,0,IF(K112="Y",1,IF(K112="T",0,"Isi Dulu"))))</f>
        <v>Isi Sasaran</v>
      </c>
      <c r="M112" s="850"/>
      <c r="N112" s="853"/>
      <c r="O112" s="517"/>
      <c r="P112" s="517"/>
      <c r="Q112" s="517"/>
      <c r="R112" s="517"/>
    </row>
    <row r="113" spans="2:18" s="527" customFormat="1" ht="15.75">
      <c r="B113" s="836">
        <v>2</v>
      </c>
      <c r="C113" s="839"/>
      <c r="D113" s="857" t="s">
        <v>26</v>
      </c>
      <c r="E113" s="854" t="str">
        <f>IF(D113="Y",1,IF(D113="T",0,IF(D113="Y/T","Belum diisi","Error")))</f>
        <v>Belum diisi</v>
      </c>
      <c r="F113" s="528">
        <v>1</v>
      </c>
      <c r="G113" s="529"/>
      <c r="H113" s="597" t="str">
        <f t="shared" si="2"/>
        <v>Belum Diisi</v>
      </c>
      <c r="I113" s="590" t="s">
        <v>26</v>
      </c>
      <c r="J113" s="591" t="str">
        <f>IF($D$113="Y/T","Isi Sasaran",IF($E$113=0,0,IF(I113="Y",1,IF(I113="T",0,"Isi Dulu"))))</f>
        <v>Isi Sasaran</v>
      </c>
      <c r="K113" s="590" t="s">
        <v>26</v>
      </c>
      <c r="L113" s="591" t="str">
        <f>IF($D$113="Y/T","Isi Sasaran",IF($E$113=0,0,IF(K113="Y",1,IF(K113="T",0,"Isi Dulu"))))</f>
        <v>Isi Sasaran</v>
      </c>
      <c r="M113" s="848" t="s">
        <v>26</v>
      </c>
      <c r="N113" s="851" t="str">
        <f>IF(M113="Y",1,IF(M113="T",0,IF(M113="Y/T","Belum diisi","Error")))</f>
        <v>Belum diisi</v>
      </c>
      <c r="O113" s="517"/>
      <c r="P113" s="517"/>
      <c r="Q113" s="517"/>
      <c r="R113" s="517"/>
    </row>
    <row r="114" spans="2:18" s="527" customFormat="1" ht="15.75">
      <c r="B114" s="837"/>
      <c r="C114" s="840"/>
      <c r="D114" s="858"/>
      <c r="E114" s="855"/>
      <c r="F114" s="549">
        <v>2</v>
      </c>
      <c r="G114" s="550"/>
      <c r="H114" s="598" t="str">
        <f t="shared" si="2"/>
        <v>Belum Diisi</v>
      </c>
      <c r="I114" s="592" t="s">
        <v>26</v>
      </c>
      <c r="J114" s="593" t="str">
        <f>IF($D$113="Y/T","Isi Sasaran",IF($E$113=0,0,IF(I114="Y",1,IF(I114="T",0,"Isi Dulu"))))</f>
        <v>Isi Sasaran</v>
      </c>
      <c r="K114" s="592" t="s">
        <v>26</v>
      </c>
      <c r="L114" s="593" t="str">
        <f>IF($D$113="Y/T","Isi Sasaran",IF($E$113=0,0,IF(K114="Y",1,IF(K114="T",0,"Isi Dulu"))))</f>
        <v>Isi Sasaran</v>
      </c>
      <c r="M114" s="849"/>
      <c r="N114" s="852"/>
      <c r="O114" s="517"/>
      <c r="P114" s="517"/>
      <c r="Q114" s="517"/>
      <c r="R114" s="517"/>
    </row>
    <row r="115" spans="2:18" s="527" customFormat="1" ht="15.75">
      <c r="B115" s="837"/>
      <c r="C115" s="840"/>
      <c r="D115" s="858"/>
      <c r="E115" s="855"/>
      <c r="F115" s="549">
        <v>3</v>
      </c>
      <c r="G115" s="550"/>
      <c r="H115" s="598" t="str">
        <f t="shared" si="2"/>
        <v>Belum Diisi</v>
      </c>
      <c r="I115" s="592" t="s">
        <v>26</v>
      </c>
      <c r="J115" s="593" t="str">
        <f>IF($D$113="Y/T","Isi Sasaran",IF($E$113=0,0,IF(I115="Y",1,IF(I115="T",0,"Isi Dulu"))))</f>
        <v>Isi Sasaran</v>
      </c>
      <c r="K115" s="592" t="s">
        <v>26</v>
      </c>
      <c r="L115" s="593" t="str">
        <f>IF($D$113="Y/T","Isi Sasaran",IF($E$113=0,0,IF(K115="Y",1,IF(K115="T",0,"Isi Dulu"))))</f>
        <v>Isi Sasaran</v>
      </c>
      <c r="M115" s="849"/>
      <c r="N115" s="852"/>
      <c r="O115" s="517"/>
      <c r="P115" s="517"/>
      <c r="Q115" s="517"/>
      <c r="R115" s="517"/>
    </row>
    <row r="116" spans="2:18" s="527" customFormat="1" ht="15.75">
      <c r="B116" s="837"/>
      <c r="C116" s="840"/>
      <c r="D116" s="858"/>
      <c r="E116" s="855"/>
      <c r="F116" s="549">
        <v>4</v>
      </c>
      <c r="G116" s="550"/>
      <c r="H116" s="598" t="str">
        <f t="shared" si="2"/>
        <v>Belum Diisi</v>
      </c>
      <c r="I116" s="592" t="s">
        <v>26</v>
      </c>
      <c r="J116" s="593" t="str">
        <f>IF($D$113="Y/T","Isi Sasaran",IF($E$113=0,0,IF(I116="Y",1,IF(I116="T",0,"Isi Dulu"))))</f>
        <v>Isi Sasaran</v>
      </c>
      <c r="K116" s="592" t="s">
        <v>26</v>
      </c>
      <c r="L116" s="593" t="str">
        <f>IF($D$113="Y/T","Isi Sasaran",IF($E$113=0,0,IF(K116="Y",1,IF(K116="T",0,"Isi Dulu"))))</f>
        <v>Isi Sasaran</v>
      </c>
      <c r="M116" s="849"/>
      <c r="N116" s="852"/>
      <c r="O116" s="517"/>
      <c r="P116" s="517"/>
      <c r="Q116" s="517"/>
      <c r="R116" s="517"/>
    </row>
    <row r="117" spans="2:18" s="527" customFormat="1" ht="15.75">
      <c r="B117" s="838"/>
      <c r="C117" s="841"/>
      <c r="D117" s="859"/>
      <c r="E117" s="856"/>
      <c r="F117" s="569">
        <v>5</v>
      </c>
      <c r="G117" s="570"/>
      <c r="H117" s="599" t="str">
        <f t="shared" si="2"/>
        <v>Belum Diisi</v>
      </c>
      <c r="I117" s="595" t="s">
        <v>26</v>
      </c>
      <c r="J117" s="596" t="str">
        <f>IF($D$113="Y/T","Isi Sasaran",IF($E$113=0,0,IF(I117="Y",1,IF(I117="T",0,"Isi Dulu"))))</f>
        <v>Isi Sasaran</v>
      </c>
      <c r="K117" s="595" t="s">
        <v>26</v>
      </c>
      <c r="L117" s="596" t="str">
        <f>IF($D$113="Y/T","Isi Sasaran",IF($E$113=0,0,IF(K117="Y",1,IF(K117="T",0,"Isi Dulu"))))</f>
        <v>Isi Sasaran</v>
      </c>
      <c r="M117" s="850"/>
      <c r="N117" s="853"/>
      <c r="O117" s="517"/>
      <c r="P117" s="517"/>
      <c r="Q117" s="517"/>
      <c r="R117" s="517"/>
    </row>
    <row r="118" spans="2:18" s="527" customFormat="1" ht="15.75">
      <c r="B118" s="836">
        <v>3</v>
      </c>
      <c r="C118" s="839"/>
      <c r="D118" s="857" t="s">
        <v>26</v>
      </c>
      <c r="E118" s="854" t="str">
        <f>IF(D118="Y",1,IF(D118="T",0,IF(D118="Y/T","Belum diisi","Error")))</f>
        <v>Belum diisi</v>
      </c>
      <c r="F118" s="528">
        <v>1</v>
      </c>
      <c r="G118" s="529"/>
      <c r="H118" s="600" t="str">
        <f t="shared" si="2"/>
        <v>Belum Diisi</v>
      </c>
      <c r="I118" s="590" t="s">
        <v>26</v>
      </c>
      <c r="J118" s="591" t="str">
        <f>IF($D$118="Y/T","Isi Sasaran",IF($E$118=0,0,IF(I118="Y",1,IF(I118="T",0,"Isi Dulu"))))</f>
        <v>Isi Sasaran</v>
      </c>
      <c r="K118" s="590" t="s">
        <v>26</v>
      </c>
      <c r="L118" s="591" t="str">
        <f>IF($D$118="Y/T","Isi Sasaran",IF($E$118=0,0,IF(K118="Y",1,IF(K118="T",0,"Isi Dulu"))))</f>
        <v>Isi Sasaran</v>
      </c>
      <c r="M118" s="848" t="s">
        <v>26</v>
      </c>
      <c r="N118" s="851" t="str">
        <f>IF(M118="Y",1,IF(M118="T",0,IF(M118="Y/T","Belum diisi","Error")))</f>
        <v>Belum diisi</v>
      </c>
      <c r="O118" s="517"/>
      <c r="P118" s="517"/>
      <c r="Q118" s="517"/>
      <c r="R118" s="517"/>
    </row>
    <row r="119" spans="2:18" s="527" customFormat="1" ht="15.75">
      <c r="B119" s="837"/>
      <c r="C119" s="840"/>
      <c r="D119" s="858"/>
      <c r="E119" s="855"/>
      <c r="F119" s="549">
        <v>2</v>
      </c>
      <c r="G119" s="550"/>
      <c r="H119" s="598" t="str">
        <f t="shared" si="2"/>
        <v>Belum Diisi</v>
      </c>
      <c r="I119" s="592" t="s">
        <v>26</v>
      </c>
      <c r="J119" s="593" t="str">
        <f>IF($D$118="Y/T","Isi Sasaran",IF($E$118=0,0,IF(I119="Y",1,IF(I119="T",0,"Isi Dulu"))))</f>
        <v>Isi Sasaran</v>
      </c>
      <c r="K119" s="592" t="s">
        <v>26</v>
      </c>
      <c r="L119" s="593" t="str">
        <f>IF($D$118="Y/T","Isi Sasaran",IF($E$118=0,0,IF(K119="Y",1,IF(K119="T",0,"Isi Dulu"))))</f>
        <v>Isi Sasaran</v>
      </c>
      <c r="M119" s="849"/>
      <c r="N119" s="852"/>
      <c r="O119" s="517"/>
      <c r="P119" s="517"/>
      <c r="Q119" s="517"/>
      <c r="R119" s="517"/>
    </row>
    <row r="120" spans="2:18" s="527" customFormat="1" ht="15.75">
      <c r="B120" s="837"/>
      <c r="C120" s="840"/>
      <c r="D120" s="858"/>
      <c r="E120" s="855"/>
      <c r="F120" s="549">
        <v>3</v>
      </c>
      <c r="G120" s="550"/>
      <c r="H120" s="598" t="str">
        <f t="shared" si="2"/>
        <v>Belum Diisi</v>
      </c>
      <c r="I120" s="592" t="s">
        <v>26</v>
      </c>
      <c r="J120" s="593" t="str">
        <f>IF($D$118="Y/T","Isi Sasaran",IF($E$118=0,0,IF(I120="Y",1,IF(I120="T",0,"Isi Dulu"))))</f>
        <v>Isi Sasaran</v>
      </c>
      <c r="K120" s="592" t="s">
        <v>26</v>
      </c>
      <c r="L120" s="593" t="str">
        <f>IF($D$118="Y/T","Isi Sasaran",IF($E$118=0,0,IF(K120="Y",1,IF(K120="T",0,"Isi Dulu"))))</f>
        <v>Isi Sasaran</v>
      </c>
      <c r="M120" s="849"/>
      <c r="N120" s="852"/>
      <c r="O120" s="517"/>
      <c r="P120" s="517"/>
      <c r="Q120" s="517"/>
      <c r="R120" s="517"/>
    </row>
    <row r="121" spans="2:18" s="527" customFormat="1" ht="15.75">
      <c r="B121" s="837"/>
      <c r="C121" s="840"/>
      <c r="D121" s="858"/>
      <c r="E121" s="855"/>
      <c r="F121" s="549">
        <v>4</v>
      </c>
      <c r="G121" s="550"/>
      <c r="H121" s="598" t="str">
        <f t="shared" si="2"/>
        <v>Belum Diisi</v>
      </c>
      <c r="I121" s="592" t="s">
        <v>26</v>
      </c>
      <c r="J121" s="593" t="str">
        <f>IF($D$118="Y/T","Isi Sasaran",IF($E$118=0,0,IF(I121="Y",1,IF(I121="T",0,"Isi Dulu"))))</f>
        <v>Isi Sasaran</v>
      </c>
      <c r="K121" s="592" t="s">
        <v>26</v>
      </c>
      <c r="L121" s="593" t="str">
        <f>IF($D$118="Y/T","Isi Sasaran",IF($E$118=0,0,IF(K121="Y",1,IF(K121="T",0,"Isi Dulu"))))</f>
        <v>Isi Sasaran</v>
      </c>
      <c r="M121" s="849"/>
      <c r="N121" s="852"/>
      <c r="O121" s="517"/>
      <c r="P121" s="517"/>
      <c r="Q121" s="517"/>
      <c r="R121" s="517"/>
    </row>
    <row r="122" spans="2:18" s="527" customFormat="1" ht="15.75">
      <c r="B122" s="838"/>
      <c r="C122" s="841"/>
      <c r="D122" s="859"/>
      <c r="E122" s="856"/>
      <c r="F122" s="569">
        <v>5</v>
      </c>
      <c r="G122" s="570"/>
      <c r="H122" s="599" t="str">
        <f t="shared" si="2"/>
        <v>Belum Diisi</v>
      </c>
      <c r="I122" s="595" t="s">
        <v>26</v>
      </c>
      <c r="J122" s="596" t="str">
        <f>IF($D$118="Y/T","Isi Sasaran",IF($E$118=0,0,IF(I122="Y",1,IF(I122="T",0,"Isi Dulu"))))</f>
        <v>Isi Sasaran</v>
      </c>
      <c r="K122" s="595" t="s">
        <v>26</v>
      </c>
      <c r="L122" s="596" t="str">
        <f>IF($D$118="Y/T","Isi Sasaran",IF($E$118=0,0,IF(K122="Y",1,IF(K122="T",0,"Isi Dulu"))))</f>
        <v>Isi Sasaran</v>
      </c>
      <c r="M122" s="850"/>
      <c r="N122" s="853"/>
      <c r="O122" s="517"/>
      <c r="P122" s="517"/>
      <c r="Q122" s="517"/>
      <c r="R122" s="517"/>
    </row>
    <row r="123" spans="2:18" s="527" customFormat="1" ht="15.75">
      <c r="B123" s="836">
        <v>4</v>
      </c>
      <c r="C123" s="839"/>
      <c r="D123" s="857" t="s">
        <v>26</v>
      </c>
      <c r="E123" s="854" t="str">
        <f>IF(D123="Y",1,IF(D123="T",0,IF(D123="Y/T","Belum diisi","Error")))</f>
        <v>Belum diisi</v>
      </c>
      <c r="F123" s="528">
        <v>1</v>
      </c>
      <c r="G123" s="529"/>
      <c r="H123" s="600" t="str">
        <f t="shared" si="2"/>
        <v>Belum Diisi</v>
      </c>
      <c r="I123" s="590" t="s">
        <v>26</v>
      </c>
      <c r="J123" s="591" t="str">
        <f>IF($D$123="Y/T","Isi Sasaran",IF($E$123=0,0,IF(I123="Y",1,IF(I123="T",0,"Isi Dulu"))))</f>
        <v>Isi Sasaran</v>
      </c>
      <c r="K123" s="590" t="s">
        <v>26</v>
      </c>
      <c r="L123" s="591" t="str">
        <f>IF($D$123="Y/T","Isi Sasaran",IF($E$123=0,0,IF(K123="Y",1,IF(K123="T",0,"Isi Dulu"))))</f>
        <v>Isi Sasaran</v>
      </c>
      <c r="M123" s="848" t="s">
        <v>26</v>
      </c>
      <c r="N123" s="851" t="str">
        <f>IF(M123="Y",1,IF(M123="T",0,IF(M123="Y/T","Belum diisi","Error")))</f>
        <v>Belum diisi</v>
      </c>
      <c r="O123" s="517"/>
      <c r="P123" s="517"/>
      <c r="Q123" s="517"/>
      <c r="R123" s="517"/>
    </row>
    <row r="124" spans="2:18" s="527" customFormat="1" ht="15.75">
      <c r="B124" s="837"/>
      <c r="C124" s="840"/>
      <c r="D124" s="858"/>
      <c r="E124" s="855"/>
      <c r="F124" s="549">
        <v>2</v>
      </c>
      <c r="G124" s="550"/>
      <c r="H124" s="598" t="str">
        <f t="shared" si="2"/>
        <v>Belum Diisi</v>
      </c>
      <c r="I124" s="592" t="s">
        <v>26</v>
      </c>
      <c r="J124" s="593" t="str">
        <f>IF($D$123="Y/T","Isi Sasaran",IF($E$123=0,0,IF(I124="Y",1,IF(I124="T",0,"Isi Dulu"))))</f>
        <v>Isi Sasaran</v>
      </c>
      <c r="K124" s="592" t="s">
        <v>26</v>
      </c>
      <c r="L124" s="593" t="str">
        <f>IF($D$123="Y/T","Isi Sasaran",IF($E$123=0,0,IF(K124="Y",1,IF(K124="T",0,"Isi Dulu"))))</f>
        <v>Isi Sasaran</v>
      </c>
      <c r="M124" s="849"/>
      <c r="N124" s="852"/>
      <c r="O124" s="517"/>
      <c r="P124" s="517"/>
      <c r="Q124" s="517"/>
      <c r="R124" s="517"/>
    </row>
    <row r="125" spans="2:18" s="527" customFormat="1" ht="15.75">
      <c r="B125" s="837"/>
      <c r="C125" s="840"/>
      <c r="D125" s="858"/>
      <c r="E125" s="855"/>
      <c r="F125" s="549">
        <v>3</v>
      </c>
      <c r="G125" s="550"/>
      <c r="H125" s="598" t="str">
        <f t="shared" si="2"/>
        <v>Belum Diisi</v>
      </c>
      <c r="I125" s="592" t="s">
        <v>26</v>
      </c>
      <c r="J125" s="593" t="str">
        <f>IF($D$123="Y/T","Isi Sasaran",IF($E$123=0,0,IF(I125="Y",1,IF(I125="T",0,"Isi Dulu"))))</f>
        <v>Isi Sasaran</v>
      </c>
      <c r="K125" s="592" t="s">
        <v>26</v>
      </c>
      <c r="L125" s="593" t="str">
        <f>IF($D$123="Y/T","Isi Sasaran",IF($E$123=0,0,IF(K125="Y",1,IF(K125="T",0,"Isi Dulu"))))</f>
        <v>Isi Sasaran</v>
      </c>
      <c r="M125" s="849"/>
      <c r="N125" s="852"/>
      <c r="O125" s="517"/>
      <c r="P125" s="517"/>
      <c r="Q125" s="517"/>
      <c r="R125" s="517"/>
    </row>
    <row r="126" spans="2:18" s="527" customFormat="1" ht="15.75">
      <c r="B126" s="837"/>
      <c r="C126" s="840"/>
      <c r="D126" s="858"/>
      <c r="E126" s="855"/>
      <c r="F126" s="549">
        <v>4</v>
      </c>
      <c r="G126" s="550"/>
      <c r="H126" s="598" t="str">
        <f t="shared" si="2"/>
        <v>Belum Diisi</v>
      </c>
      <c r="I126" s="592" t="s">
        <v>26</v>
      </c>
      <c r="J126" s="593" t="str">
        <f>IF($D$123="Y/T","Isi Sasaran",IF($E$123=0,0,IF(I126="Y",1,IF(I126="T",0,"Isi Dulu"))))</f>
        <v>Isi Sasaran</v>
      </c>
      <c r="K126" s="592" t="s">
        <v>26</v>
      </c>
      <c r="L126" s="593" t="str">
        <f>IF($D$123="Y/T","Isi Sasaran",IF($E$123=0,0,IF(K126="Y",1,IF(K126="T",0,"Isi Dulu"))))</f>
        <v>Isi Sasaran</v>
      </c>
      <c r="M126" s="849"/>
      <c r="N126" s="852"/>
      <c r="O126" s="517"/>
      <c r="P126" s="517"/>
      <c r="Q126" s="517"/>
      <c r="R126" s="517"/>
    </row>
    <row r="127" spans="2:18" s="527" customFormat="1" ht="15.75">
      <c r="B127" s="838"/>
      <c r="C127" s="841"/>
      <c r="D127" s="859"/>
      <c r="E127" s="856"/>
      <c r="F127" s="569">
        <v>5</v>
      </c>
      <c r="G127" s="570"/>
      <c r="H127" s="599" t="str">
        <f t="shared" si="2"/>
        <v>Belum Diisi</v>
      </c>
      <c r="I127" s="595" t="s">
        <v>26</v>
      </c>
      <c r="J127" s="596" t="str">
        <f>IF($D$123="Y/T","Isi Sasaran",IF($E$123=0,0,IF(I127="Y",1,IF(I127="T",0,"Isi Dulu"))))</f>
        <v>Isi Sasaran</v>
      </c>
      <c r="K127" s="595" t="s">
        <v>26</v>
      </c>
      <c r="L127" s="596" t="str">
        <f>IF($D$123="Y/T","Isi Sasaran",IF($E$123=0,0,IF(K127="Y",1,IF(K127="T",0,"Isi Dulu"))))</f>
        <v>Isi Sasaran</v>
      </c>
      <c r="M127" s="850"/>
      <c r="N127" s="853"/>
      <c r="O127" s="517"/>
      <c r="P127" s="517"/>
      <c r="Q127" s="517"/>
      <c r="R127" s="517"/>
    </row>
    <row r="128" spans="2:18" s="527" customFormat="1" ht="15.75">
      <c r="B128" s="836">
        <v>5</v>
      </c>
      <c r="C128" s="839"/>
      <c r="D128" s="857" t="s">
        <v>26</v>
      </c>
      <c r="E128" s="854" t="str">
        <f>IF(D128="Y",1,IF(D128="T",0,IF(D128="Y/T","Belum diisi","Error")))</f>
        <v>Belum diisi</v>
      </c>
      <c r="F128" s="528">
        <v>1</v>
      </c>
      <c r="G128" s="529"/>
      <c r="H128" s="600" t="str">
        <f t="shared" si="2"/>
        <v>Belum Diisi</v>
      </c>
      <c r="I128" s="590" t="s">
        <v>26</v>
      </c>
      <c r="J128" s="591" t="str">
        <f>IF($D$128="Y/T","Isi Sasaran",IF($E$128=0,0,IF(I128="Y",1,IF(I128="T",0,"Isi Dulu"))))</f>
        <v>Isi Sasaran</v>
      </c>
      <c r="K128" s="590" t="s">
        <v>26</v>
      </c>
      <c r="L128" s="591" t="str">
        <f>IF($D$128="Y/T","Isi Sasaran",IF($E$128=0,0,IF(K128="Y",1,IF(K128="T",0,"Isi Dulu"))))</f>
        <v>Isi Sasaran</v>
      </c>
      <c r="M128" s="848" t="s">
        <v>26</v>
      </c>
      <c r="N128" s="851" t="str">
        <f>IF(M128="Y",1,IF(M128="T",0,IF(M128="Y/T","Belum diisi","Error")))</f>
        <v>Belum diisi</v>
      </c>
      <c r="O128" s="517"/>
      <c r="P128" s="517"/>
      <c r="Q128" s="517"/>
      <c r="R128" s="517"/>
    </row>
    <row r="129" spans="2:18" s="527" customFormat="1" ht="15.75">
      <c r="B129" s="837"/>
      <c r="C129" s="840"/>
      <c r="D129" s="858"/>
      <c r="E129" s="855"/>
      <c r="F129" s="549">
        <v>2</v>
      </c>
      <c r="G129" s="550"/>
      <c r="H129" s="598" t="str">
        <f t="shared" si="2"/>
        <v>Belum Diisi</v>
      </c>
      <c r="I129" s="592" t="s">
        <v>26</v>
      </c>
      <c r="J129" s="593" t="str">
        <f>IF($D$128="Y/T","Isi Sasaran",IF($E$128=0,0,IF(I129="Y",1,IF(I129="T",0,"Isi Dulu"))))</f>
        <v>Isi Sasaran</v>
      </c>
      <c r="K129" s="592" t="s">
        <v>26</v>
      </c>
      <c r="L129" s="593" t="str">
        <f>IF($D$128="Y/T","Isi Sasaran",IF($E$128=0,0,IF(K129="Y",1,IF(K129="T",0,"Isi Dulu"))))</f>
        <v>Isi Sasaran</v>
      </c>
      <c r="M129" s="849"/>
      <c r="N129" s="852"/>
      <c r="O129" s="517"/>
      <c r="P129" s="517"/>
      <c r="Q129" s="517"/>
      <c r="R129" s="517"/>
    </row>
    <row r="130" spans="2:18" s="527" customFormat="1" ht="15.75">
      <c r="B130" s="837"/>
      <c r="C130" s="840"/>
      <c r="D130" s="858"/>
      <c r="E130" s="855"/>
      <c r="F130" s="549">
        <v>3</v>
      </c>
      <c r="G130" s="550"/>
      <c r="H130" s="598" t="str">
        <f t="shared" si="2"/>
        <v>Belum Diisi</v>
      </c>
      <c r="I130" s="592" t="s">
        <v>26</v>
      </c>
      <c r="J130" s="593" t="str">
        <f>IF($D$128="Y/T","Isi Sasaran",IF($E$128=0,0,IF(I130="Y",1,IF(I130="T",0,"Isi Dulu"))))</f>
        <v>Isi Sasaran</v>
      </c>
      <c r="K130" s="592" t="s">
        <v>26</v>
      </c>
      <c r="L130" s="593" t="str">
        <f>IF($D$128="Y/T","Isi Sasaran",IF($E$128=0,0,IF(K130="Y",1,IF(K130="T",0,"Isi Dulu"))))</f>
        <v>Isi Sasaran</v>
      </c>
      <c r="M130" s="849"/>
      <c r="N130" s="852"/>
      <c r="O130" s="517"/>
      <c r="P130" s="517"/>
      <c r="Q130" s="517"/>
      <c r="R130" s="517"/>
    </row>
    <row r="131" spans="2:18" s="527" customFormat="1" ht="15.75">
      <c r="B131" s="837"/>
      <c r="C131" s="840"/>
      <c r="D131" s="858"/>
      <c r="E131" s="855"/>
      <c r="F131" s="549">
        <v>4</v>
      </c>
      <c r="G131" s="550"/>
      <c r="H131" s="598" t="str">
        <f t="shared" si="2"/>
        <v>Belum Diisi</v>
      </c>
      <c r="I131" s="592" t="s">
        <v>26</v>
      </c>
      <c r="J131" s="593" t="str">
        <f>IF($D$128="Y/T","Isi Sasaran",IF($E$128=0,0,IF(I131="Y",1,IF(I131="T",0,"Isi Dulu"))))</f>
        <v>Isi Sasaran</v>
      </c>
      <c r="K131" s="592" t="s">
        <v>26</v>
      </c>
      <c r="L131" s="593" t="str">
        <f>IF($D$128="Y/T","Isi Sasaran",IF($E$128=0,0,IF(K131="Y",1,IF(K131="T",0,"Isi Dulu"))))</f>
        <v>Isi Sasaran</v>
      </c>
      <c r="M131" s="849"/>
      <c r="N131" s="852"/>
      <c r="O131" s="517"/>
      <c r="P131" s="517"/>
      <c r="Q131" s="517"/>
      <c r="R131" s="517"/>
    </row>
    <row r="132" spans="2:18" s="527" customFormat="1" ht="15.75">
      <c r="B132" s="838"/>
      <c r="C132" s="841"/>
      <c r="D132" s="859"/>
      <c r="E132" s="856"/>
      <c r="F132" s="569">
        <v>5</v>
      </c>
      <c r="G132" s="570"/>
      <c r="H132" s="599" t="str">
        <f t="shared" si="2"/>
        <v>Belum Diisi</v>
      </c>
      <c r="I132" s="595" t="s">
        <v>26</v>
      </c>
      <c r="J132" s="596" t="str">
        <f>IF($D$128="Y/T","Isi Sasaran",IF($E$128=0,0,IF(I132="Y",1,IF(I132="T",0,"Isi Dulu"))))</f>
        <v>Isi Sasaran</v>
      </c>
      <c r="K132" s="595" t="s">
        <v>26</v>
      </c>
      <c r="L132" s="596" t="str">
        <f>IF($D$128="Y/T","Isi Sasaran",IF($E$128=0,0,IF(K132="Y",1,IF(K132="T",0,"Isi Dulu"))))</f>
        <v>Isi Sasaran</v>
      </c>
      <c r="M132" s="850"/>
      <c r="N132" s="853"/>
      <c r="O132" s="517"/>
      <c r="P132" s="517"/>
      <c r="Q132" s="517"/>
      <c r="R132" s="517"/>
    </row>
    <row r="133" spans="2:18" s="527" customFormat="1" ht="15.75">
      <c r="B133" s="836">
        <v>6</v>
      </c>
      <c r="C133" s="839"/>
      <c r="D133" s="857" t="s">
        <v>26</v>
      </c>
      <c r="E133" s="854" t="str">
        <f>IF(D133="Y",1,IF(D133="T",0,IF(D133="Y/T","Belum diisi","Error")))</f>
        <v>Belum diisi</v>
      </c>
      <c r="F133" s="528">
        <v>1</v>
      </c>
      <c r="G133" s="529"/>
      <c r="H133" s="600" t="str">
        <f t="shared" si="2"/>
        <v>Belum Diisi</v>
      </c>
      <c r="I133" s="590" t="s">
        <v>26</v>
      </c>
      <c r="J133" s="591" t="str">
        <f>IF($D$133="Y/T","Isi Sasaran",IF($E$133=0,0,IF(I133="Y",1,IF(I133="T",0,"Isi Dulu"))))</f>
        <v>Isi Sasaran</v>
      </c>
      <c r="K133" s="590" t="s">
        <v>26</v>
      </c>
      <c r="L133" s="591" t="str">
        <f>IF($D$133="Y/T","Isi Sasaran",IF($E$133=0,0,IF(K133="Y",1,IF(K133="T",0,"Isi Dulu"))))</f>
        <v>Isi Sasaran</v>
      </c>
      <c r="M133" s="848" t="s">
        <v>26</v>
      </c>
      <c r="N133" s="851" t="str">
        <f>IF(M133="Y",1,IF(M133="T",0,IF(M133="Y/T","Belum diisi","Error")))</f>
        <v>Belum diisi</v>
      </c>
      <c r="O133" s="517"/>
      <c r="P133" s="517"/>
      <c r="Q133" s="517"/>
      <c r="R133" s="517"/>
    </row>
    <row r="134" spans="2:18" s="527" customFormat="1" ht="15.75">
      <c r="B134" s="837"/>
      <c r="C134" s="840"/>
      <c r="D134" s="858"/>
      <c r="E134" s="855"/>
      <c r="F134" s="549">
        <v>2</v>
      </c>
      <c r="G134" s="550"/>
      <c r="H134" s="598" t="str">
        <f t="shared" si="2"/>
        <v>Belum Diisi</v>
      </c>
      <c r="I134" s="592" t="s">
        <v>26</v>
      </c>
      <c r="J134" s="593" t="str">
        <f>IF($D$133="Y/T","Isi Sasaran",IF($E$133=0,0,IF(I134="Y",1,IF(I134="T",0,"Isi Dulu"))))</f>
        <v>Isi Sasaran</v>
      </c>
      <c r="K134" s="592" t="s">
        <v>26</v>
      </c>
      <c r="L134" s="593" t="str">
        <f>IF($D$133="Y/T","Isi Sasaran",IF($E$133=0,0,IF(K134="Y",1,IF(K134="T",0,"Isi Dulu"))))</f>
        <v>Isi Sasaran</v>
      </c>
      <c r="M134" s="849"/>
      <c r="N134" s="852"/>
      <c r="O134" s="517"/>
      <c r="P134" s="517"/>
      <c r="Q134" s="517"/>
      <c r="R134" s="517"/>
    </row>
    <row r="135" spans="2:18" s="527" customFormat="1" ht="15.75">
      <c r="B135" s="837"/>
      <c r="C135" s="840"/>
      <c r="D135" s="858"/>
      <c r="E135" s="855"/>
      <c r="F135" s="549">
        <v>3</v>
      </c>
      <c r="G135" s="550"/>
      <c r="H135" s="598" t="str">
        <f t="shared" si="2"/>
        <v>Belum Diisi</v>
      </c>
      <c r="I135" s="592" t="s">
        <v>26</v>
      </c>
      <c r="J135" s="593" t="str">
        <f>IF($D$133="Y/T","Isi Sasaran",IF($E$133=0,0,IF(I135="Y",1,IF(I135="T",0,"Isi Dulu"))))</f>
        <v>Isi Sasaran</v>
      </c>
      <c r="K135" s="592" t="s">
        <v>26</v>
      </c>
      <c r="L135" s="593" t="str">
        <f>IF($D$133="Y/T","Isi Sasaran",IF($E$133=0,0,IF(K135="Y",1,IF(K135="T",0,"Isi Dulu"))))</f>
        <v>Isi Sasaran</v>
      </c>
      <c r="M135" s="849"/>
      <c r="N135" s="852"/>
      <c r="O135" s="517"/>
      <c r="P135" s="517"/>
      <c r="Q135" s="517"/>
      <c r="R135" s="517"/>
    </row>
    <row r="136" spans="2:18" s="527" customFormat="1" ht="15.75">
      <c r="B136" s="837"/>
      <c r="C136" s="840"/>
      <c r="D136" s="858"/>
      <c r="E136" s="855"/>
      <c r="F136" s="549">
        <v>4</v>
      </c>
      <c r="G136" s="550"/>
      <c r="H136" s="598" t="str">
        <f t="shared" si="2"/>
        <v>Belum Diisi</v>
      </c>
      <c r="I136" s="592" t="s">
        <v>26</v>
      </c>
      <c r="J136" s="593" t="str">
        <f>IF($D$133="Y/T","Isi Sasaran",IF($E$133=0,0,IF(I136="Y",1,IF(I136="T",0,"Isi Dulu"))))</f>
        <v>Isi Sasaran</v>
      </c>
      <c r="K136" s="592" t="s">
        <v>26</v>
      </c>
      <c r="L136" s="593" t="str">
        <f>IF($D$133="Y/T","Isi Sasaran",IF($E$133=0,0,IF(K136="Y",1,IF(K136="T",0,"Isi Dulu"))))</f>
        <v>Isi Sasaran</v>
      </c>
      <c r="M136" s="849"/>
      <c r="N136" s="852"/>
      <c r="O136" s="517"/>
      <c r="P136" s="517"/>
      <c r="Q136" s="517"/>
      <c r="R136" s="517"/>
    </row>
    <row r="137" spans="2:18" s="527" customFormat="1" ht="15.75">
      <c r="B137" s="838"/>
      <c r="C137" s="841"/>
      <c r="D137" s="859"/>
      <c r="E137" s="856"/>
      <c r="F137" s="569">
        <v>5</v>
      </c>
      <c r="G137" s="570"/>
      <c r="H137" s="599" t="str">
        <f t="shared" si="2"/>
        <v>Belum Diisi</v>
      </c>
      <c r="I137" s="595" t="s">
        <v>26</v>
      </c>
      <c r="J137" s="596" t="str">
        <f>IF($D$133="Y/T","Isi Sasaran",IF($E$133=0,0,IF(I137="Y",1,IF(I137="T",0,"Isi Dulu"))))</f>
        <v>Isi Sasaran</v>
      </c>
      <c r="K137" s="595" t="s">
        <v>26</v>
      </c>
      <c r="L137" s="596" t="str">
        <f>IF($D$133="Y/T","Isi Sasaran",IF($E$133=0,0,IF(K137="Y",1,IF(K137="T",0,"Isi Dulu"))))</f>
        <v>Isi Sasaran</v>
      </c>
      <c r="M137" s="850"/>
      <c r="N137" s="853"/>
      <c r="O137" s="517"/>
      <c r="P137" s="517"/>
      <c r="Q137" s="517"/>
      <c r="R137" s="517"/>
    </row>
    <row r="138" spans="2:18" s="527" customFormat="1" ht="15.75">
      <c r="B138" s="836">
        <v>7</v>
      </c>
      <c r="C138" s="839"/>
      <c r="D138" s="857" t="s">
        <v>26</v>
      </c>
      <c r="E138" s="854" t="str">
        <f>IF(D138="Y",1,IF(D138="T",0,IF(D138="Y/T","Belum diisi","Error")))</f>
        <v>Belum diisi</v>
      </c>
      <c r="F138" s="528">
        <v>1</v>
      </c>
      <c r="G138" s="529"/>
      <c r="H138" s="600" t="str">
        <f t="shared" si="2"/>
        <v>Belum Diisi</v>
      </c>
      <c r="I138" s="590" t="s">
        <v>26</v>
      </c>
      <c r="J138" s="591" t="str">
        <f>IF($D$138="Y/T","Isi Sasaran",IF($E$138=0,0,IF(I138="Y",1,IF(I138="T",0,"Isi Dulu"))))</f>
        <v>Isi Sasaran</v>
      </c>
      <c r="K138" s="590" t="s">
        <v>26</v>
      </c>
      <c r="L138" s="591" t="str">
        <f>IF($D$138="Y/T","Isi Sasaran",IF($E$138=0,0,IF(K138="Y",1,IF(K138="T",0,"Isi Dulu"))))</f>
        <v>Isi Sasaran</v>
      </c>
      <c r="M138" s="848" t="s">
        <v>26</v>
      </c>
      <c r="N138" s="851" t="str">
        <f>IF(M138="Y",1,IF(M138="T",0,IF(M138="Y/T","Belum diisi","Error")))</f>
        <v>Belum diisi</v>
      </c>
      <c r="O138" s="517"/>
      <c r="P138" s="517"/>
      <c r="Q138" s="517"/>
      <c r="R138" s="517"/>
    </row>
    <row r="139" spans="2:18" s="527" customFormat="1" ht="15.75">
      <c r="B139" s="837"/>
      <c r="C139" s="840"/>
      <c r="D139" s="858"/>
      <c r="E139" s="855"/>
      <c r="F139" s="549">
        <v>2</v>
      </c>
      <c r="G139" s="550"/>
      <c r="H139" s="598" t="str">
        <f t="shared" si="2"/>
        <v>Belum Diisi</v>
      </c>
      <c r="I139" s="592" t="s">
        <v>26</v>
      </c>
      <c r="J139" s="593" t="str">
        <f>IF($D$138="Y/T","Isi Sasaran",IF($E$138=0,0,IF(I139="Y",1,IF(I139="T",0,"Isi Dulu"))))</f>
        <v>Isi Sasaran</v>
      </c>
      <c r="K139" s="592" t="s">
        <v>26</v>
      </c>
      <c r="L139" s="593" t="str">
        <f>IF($D$138="Y/T","Isi Sasaran",IF($E$138=0,0,IF(K139="Y",1,IF(K139="T",0,"Isi Dulu"))))</f>
        <v>Isi Sasaran</v>
      </c>
      <c r="M139" s="849"/>
      <c r="N139" s="852"/>
      <c r="O139" s="517"/>
      <c r="P139" s="517"/>
      <c r="Q139" s="517"/>
      <c r="R139" s="517"/>
    </row>
    <row r="140" spans="2:18" s="527" customFormat="1" ht="15.75">
      <c r="B140" s="837"/>
      <c r="C140" s="840"/>
      <c r="D140" s="858"/>
      <c r="E140" s="855"/>
      <c r="F140" s="549">
        <v>3</v>
      </c>
      <c r="G140" s="550"/>
      <c r="H140" s="598" t="str">
        <f t="shared" si="2"/>
        <v>Belum Diisi</v>
      </c>
      <c r="I140" s="592" t="s">
        <v>26</v>
      </c>
      <c r="J140" s="593" t="str">
        <f>IF($D$138="Y/T","Isi Sasaran",IF($E$138=0,0,IF(I140="Y",1,IF(I140="T",0,"Isi Dulu"))))</f>
        <v>Isi Sasaran</v>
      </c>
      <c r="K140" s="592" t="s">
        <v>26</v>
      </c>
      <c r="L140" s="593" t="str">
        <f>IF($D$138="Y/T","Isi Sasaran",IF($E$138=0,0,IF(K140="Y",1,IF(K140="T",0,"Isi Dulu"))))</f>
        <v>Isi Sasaran</v>
      </c>
      <c r="M140" s="849"/>
      <c r="N140" s="852"/>
      <c r="O140" s="517"/>
      <c r="P140" s="517"/>
      <c r="Q140" s="517"/>
      <c r="R140" s="517"/>
    </row>
    <row r="141" spans="2:18" s="527" customFormat="1" ht="15.75">
      <c r="B141" s="837"/>
      <c r="C141" s="840"/>
      <c r="D141" s="858"/>
      <c r="E141" s="855"/>
      <c r="F141" s="549">
        <v>4</v>
      </c>
      <c r="G141" s="550"/>
      <c r="H141" s="598" t="str">
        <f t="shared" si="2"/>
        <v>Belum Diisi</v>
      </c>
      <c r="I141" s="592" t="s">
        <v>26</v>
      </c>
      <c r="J141" s="593" t="str">
        <f>IF($D$138="Y/T","Isi Sasaran",IF($E$138=0,0,IF(I141="Y",1,IF(I141="T",0,"Isi Dulu"))))</f>
        <v>Isi Sasaran</v>
      </c>
      <c r="K141" s="592" t="s">
        <v>26</v>
      </c>
      <c r="L141" s="593" t="str">
        <f>IF($D$138="Y/T","Isi Sasaran",IF($E$138=0,0,IF(K141="Y",1,IF(K141="T",0,"Isi Dulu"))))</f>
        <v>Isi Sasaran</v>
      </c>
      <c r="M141" s="849"/>
      <c r="N141" s="852"/>
      <c r="O141" s="517"/>
      <c r="P141" s="517"/>
      <c r="Q141" s="517"/>
      <c r="R141" s="517"/>
    </row>
    <row r="142" spans="2:18" s="527" customFormat="1" ht="15.75">
      <c r="B142" s="838"/>
      <c r="C142" s="841"/>
      <c r="D142" s="859"/>
      <c r="E142" s="856"/>
      <c r="F142" s="569">
        <v>5</v>
      </c>
      <c r="G142" s="570"/>
      <c r="H142" s="599" t="str">
        <f t="shared" si="2"/>
        <v>Belum Diisi</v>
      </c>
      <c r="I142" s="595" t="s">
        <v>26</v>
      </c>
      <c r="J142" s="596" t="str">
        <f>IF($D$138="Y/T","Isi Sasaran",IF($E$138=0,0,IF(I142="Y",1,IF(I142="T",0,"Isi Dulu"))))</f>
        <v>Isi Sasaran</v>
      </c>
      <c r="K142" s="595" t="s">
        <v>26</v>
      </c>
      <c r="L142" s="596" t="str">
        <f>IF($D$138="Y/T","Isi Sasaran",IF($E$138=0,0,IF(K142="Y",1,IF(K142="T",0,"Isi Dulu"))))</f>
        <v>Isi Sasaran</v>
      </c>
      <c r="M142" s="850"/>
      <c r="N142" s="853"/>
      <c r="O142" s="517"/>
      <c r="P142" s="517"/>
      <c r="Q142" s="517"/>
      <c r="R142" s="517"/>
    </row>
    <row r="143" spans="2:18" s="527" customFormat="1" ht="15.75">
      <c r="B143" s="836">
        <v>8</v>
      </c>
      <c r="C143" s="839"/>
      <c r="D143" s="857" t="s">
        <v>26</v>
      </c>
      <c r="E143" s="854" t="str">
        <f>IF(D143="Y",1,IF(D143="T",0,IF(D143="Y/T","Belum diisi","Error")))</f>
        <v>Belum diisi</v>
      </c>
      <c r="F143" s="528">
        <v>1</v>
      </c>
      <c r="G143" s="529"/>
      <c r="H143" s="600" t="str">
        <f t="shared" si="2"/>
        <v>Belum Diisi</v>
      </c>
      <c r="I143" s="590" t="s">
        <v>26</v>
      </c>
      <c r="J143" s="591" t="str">
        <f>IF($D$143="Y/T","Isi Sasaran",IF($E$143=0,0,IF(I143="Y",1,IF(I143="T",0,"Isi Dulu"))))</f>
        <v>Isi Sasaran</v>
      </c>
      <c r="K143" s="590" t="s">
        <v>26</v>
      </c>
      <c r="L143" s="591" t="str">
        <f>IF($D$143="Y/T","Isi Sasaran",IF($E$143=0,0,IF(K143="Y",1,IF(K143="T",0,"Isi Dulu"))))</f>
        <v>Isi Sasaran</v>
      </c>
      <c r="M143" s="848" t="s">
        <v>26</v>
      </c>
      <c r="N143" s="851" t="str">
        <f>IF(M143="Y",1,IF(M143="T",0,IF(M143="Y/T","Belum diisi","Error")))</f>
        <v>Belum diisi</v>
      </c>
      <c r="O143" s="517"/>
      <c r="P143" s="517"/>
      <c r="Q143" s="517"/>
      <c r="R143" s="517"/>
    </row>
    <row r="144" spans="2:18" s="527" customFormat="1" ht="15.75">
      <c r="B144" s="837"/>
      <c r="C144" s="840"/>
      <c r="D144" s="858"/>
      <c r="E144" s="855"/>
      <c r="F144" s="549">
        <v>2</v>
      </c>
      <c r="G144" s="550"/>
      <c r="H144" s="598" t="str">
        <f t="shared" si="2"/>
        <v>Belum Diisi</v>
      </c>
      <c r="I144" s="592" t="s">
        <v>26</v>
      </c>
      <c r="J144" s="593" t="str">
        <f>IF($D$143="Y/T","Isi Sasaran",IF($E$143=0,0,IF(I144="Y",1,IF(I144="T",0,"Isi Dulu"))))</f>
        <v>Isi Sasaran</v>
      </c>
      <c r="K144" s="592" t="s">
        <v>26</v>
      </c>
      <c r="L144" s="593" t="str">
        <f>IF($D$143="Y/T","Isi Sasaran",IF($E$143=0,0,IF(K144="Y",1,IF(K144="T",0,"Isi Dulu"))))</f>
        <v>Isi Sasaran</v>
      </c>
      <c r="M144" s="849"/>
      <c r="N144" s="852"/>
      <c r="O144" s="517"/>
      <c r="P144" s="517"/>
      <c r="Q144" s="517"/>
      <c r="R144" s="517"/>
    </row>
    <row r="145" spans="2:18" s="527" customFormat="1" ht="15.75">
      <c r="B145" s="837"/>
      <c r="C145" s="840"/>
      <c r="D145" s="858"/>
      <c r="E145" s="855"/>
      <c r="F145" s="549">
        <v>3</v>
      </c>
      <c r="G145" s="550"/>
      <c r="H145" s="598" t="str">
        <f t="shared" si="2"/>
        <v>Belum Diisi</v>
      </c>
      <c r="I145" s="592" t="s">
        <v>26</v>
      </c>
      <c r="J145" s="593" t="str">
        <f>IF($D$143="Y/T","Isi Sasaran",IF($E$143=0,0,IF(I145="Y",1,IF(I145="T",0,"Isi Dulu"))))</f>
        <v>Isi Sasaran</v>
      </c>
      <c r="K145" s="592" t="s">
        <v>26</v>
      </c>
      <c r="L145" s="593" t="str">
        <f>IF($D$143="Y/T","Isi Sasaran",IF($E$143=0,0,IF(K145="Y",1,IF(K145="T",0,"Isi Dulu"))))</f>
        <v>Isi Sasaran</v>
      </c>
      <c r="M145" s="849"/>
      <c r="N145" s="852"/>
      <c r="O145" s="517"/>
      <c r="P145" s="517"/>
      <c r="Q145" s="517"/>
      <c r="R145" s="517"/>
    </row>
    <row r="146" spans="2:18" s="527" customFormat="1" ht="15.75">
      <c r="B146" s="837"/>
      <c r="C146" s="840"/>
      <c r="D146" s="858"/>
      <c r="E146" s="855"/>
      <c r="F146" s="549">
        <v>4</v>
      </c>
      <c r="G146" s="550"/>
      <c r="H146" s="598" t="str">
        <f t="shared" si="2"/>
        <v>Belum Diisi</v>
      </c>
      <c r="I146" s="592" t="s">
        <v>26</v>
      </c>
      <c r="J146" s="593" t="str">
        <f>IF($D$143="Y/T","Isi Sasaran",IF($E$143=0,0,IF(I146="Y",1,IF(I146="T",0,"Isi Dulu"))))</f>
        <v>Isi Sasaran</v>
      </c>
      <c r="K146" s="592" t="s">
        <v>26</v>
      </c>
      <c r="L146" s="593" t="str">
        <f>IF($D$143="Y/T","Isi Sasaran",IF($E$143=0,0,IF(K146="Y",1,IF(K146="T",0,"Isi Dulu"))))</f>
        <v>Isi Sasaran</v>
      </c>
      <c r="M146" s="849"/>
      <c r="N146" s="852"/>
      <c r="O146" s="517"/>
      <c r="P146" s="517"/>
      <c r="Q146" s="517"/>
      <c r="R146" s="517"/>
    </row>
    <row r="147" spans="2:18" s="527" customFormat="1" ht="15.75">
      <c r="B147" s="838"/>
      <c r="C147" s="841"/>
      <c r="D147" s="859"/>
      <c r="E147" s="856"/>
      <c r="F147" s="569">
        <v>5</v>
      </c>
      <c r="G147" s="570"/>
      <c r="H147" s="599" t="str">
        <f t="shared" si="2"/>
        <v>Belum Diisi</v>
      </c>
      <c r="I147" s="595" t="s">
        <v>26</v>
      </c>
      <c r="J147" s="596" t="str">
        <f>IF($D$143="Y/T","Isi Sasaran",IF($E$143=0,0,IF(I147="Y",1,IF(I147="T",0,"Isi Dulu"))))</f>
        <v>Isi Sasaran</v>
      </c>
      <c r="K147" s="595" t="s">
        <v>26</v>
      </c>
      <c r="L147" s="596" t="str">
        <f>IF($D$143="Y/T","Isi Sasaran",IF($E$143=0,0,IF(K147="Y",1,IF(K147="T",0,"Isi Dulu"))))</f>
        <v>Isi Sasaran</v>
      </c>
      <c r="M147" s="850"/>
      <c r="N147" s="853"/>
      <c r="O147" s="517"/>
      <c r="P147" s="517"/>
      <c r="Q147" s="517"/>
      <c r="R147" s="517"/>
    </row>
    <row r="148" spans="2:18" s="527" customFormat="1" ht="15.75">
      <c r="B148" s="836">
        <v>9</v>
      </c>
      <c r="C148" s="839"/>
      <c r="D148" s="857" t="s">
        <v>26</v>
      </c>
      <c r="E148" s="854" t="str">
        <f>IF(D148="Y",1,IF(D148="T",0,IF(D148="Y/T","Belum diisi","Error")))</f>
        <v>Belum diisi</v>
      </c>
      <c r="F148" s="528">
        <v>1</v>
      </c>
      <c r="G148" s="529"/>
      <c r="H148" s="600" t="str">
        <f t="shared" si="2"/>
        <v>Belum Diisi</v>
      </c>
      <c r="I148" s="590" t="s">
        <v>26</v>
      </c>
      <c r="J148" s="591" t="str">
        <f>IF($D$148="Y/T","Isi Sasaran",IF($E$148=0,0,IF(I148="Y",1,IF(I148="T",0,"Isi Dulu"))))</f>
        <v>Isi Sasaran</v>
      </c>
      <c r="K148" s="590" t="s">
        <v>26</v>
      </c>
      <c r="L148" s="591" t="str">
        <f>IF($D$148="Y/T","Isi Sasaran",IF($E$148=0,0,IF(K148="Y",1,IF(K148="T",0,"Isi Dulu"))))</f>
        <v>Isi Sasaran</v>
      </c>
      <c r="M148" s="848" t="s">
        <v>26</v>
      </c>
      <c r="N148" s="851" t="str">
        <f>IF(M148="Y",1,IF(M148="T",0,IF(M148="Y/T","Belum diisi","Error")))</f>
        <v>Belum diisi</v>
      </c>
      <c r="O148" s="517"/>
      <c r="P148" s="517"/>
      <c r="Q148" s="517"/>
      <c r="R148" s="517"/>
    </row>
    <row r="149" spans="2:18" s="527" customFormat="1" ht="15.75">
      <c r="B149" s="837"/>
      <c r="C149" s="840"/>
      <c r="D149" s="858"/>
      <c r="E149" s="855"/>
      <c r="F149" s="549">
        <v>2</v>
      </c>
      <c r="G149" s="550"/>
      <c r="H149" s="598" t="str">
        <f t="shared" si="2"/>
        <v>Belum Diisi</v>
      </c>
      <c r="I149" s="592" t="s">
        <v>26</v>
      </c>
      <c r="J149" s="593" t="str">
        <f>IF($D$148="Y/T","Isi Sasaran",IF($E$148=0,0,IF(I149="Y",1,IF(I149="T",0,"Isi Dulu"))))</f>
        <v>Isi Sasaran</v>
      </c>
      <c r="K149" s="592" t="s">
        <v>26</v>
      </c>
      <c r="L149" s="593" t="str">
        <f>IF($D$148="Y/T","Isi Sasaran",IF($E$148=0,0,IF(K149="Y",1,IF(K149="T",0,"Isi Dulu"))))</f>
        <v>Isi Sasaran</v>
      </c>
      <c r="M149" s="849"/>
      <c r="N149" s="852"/>
      <c r="O149" s="517"/>
      <c r="P149" s="517"/>
      <c r="Q149" s="517"/>
      <c r="R149" s="517"/>
    </row>
    <row r="150" spans="2:18" s="527" customFormat="1" ht="15.75">
      <c r="B150" s="837"/>
      <c r="C150" s="840"/>
      <c r="D150" s="858"/>
      <c r="E150" s="855"/>
      <c r="F150" s="549">
        <v>3</v>
      </c>
      <c r="G150" s="550"/>
      <c r="H150" s="598" t="str">
        <f t="shared" si="2"/>
        <v>Belum Diisi</v>
      </c>
      <c r="I150" s="592" t="s">
        <v>26</v>
      </c>
      <c r="J150" s="593" t="str">
        <f>IF($D$148="Y/T","Isi Sasaran",IF($E$148=0,0,IF(I150="Y",1,IF(I150="T",0,"Isi Dulu"))))</f>
        <v>Isi Sasaran</v>
      </c>
      <c r="K150" s="592" t="s">
        <v>26</v>
      </c>
      <c r="L150" s="593" t="str">
        <f>IF($D$148="Y/T","Isi Sasaran",IF($E$148=0,0,IF(K150="Y",1,IF(K150="T",0,"Isi Dulu"))))</f>
        <v>Isi Sasaran</v>
      </c>
      <c r="M150" s="849"/>
      <c r="N150" s="852"/>
      <c r="O150" s="517"/>
      <c r="P150" s="517"/>
      <c r="Q150" s="517"/>
      <c r="R150" s="517"/>
    </row>
    <row r="151" spans="2:18" s="527" customFormat="1" ht="15.75">
      <c r="B151" s="837"/>
      <c r="C151" s="840"/>
      <c r="D151" s="858"/>
      <c r="E151" s="855"/>
      <c r="F151" s="549">
        <v>4</v>
      </c>
      <c r="G151" s="550"/>
      <c r="H151" s="598" t="str">
        <f t="shared" si="2"/>
        <v>Belum Diisi</v>
      </c>
      <c r="I151" s="592" t="s">
        <v>26</v>
      </c>
      <c r="J151" s="593" t="str">
        <f>IF($D$148="Y/T","Isi Sasaran",IF($E$148=0,0,IF(I151="Y",1,IF(I151="T",0,"Isi Dulu"))))</f>
        <v>Isi Sasaran</v>
      </c>
      <c r="K151" s="592" t="s">
        <v>26</v>
      </c>
      <c r="L151" s="593" t="str">
        <f>IF($D$148="Y/T","Isi Sasaran",IF($E$148=0,0,IF(K151="Y",1,IF(K151="T",0,"Isi Dulu"))))</f>
        <v>Isi Sasaran</v>
      </c>
      <c r="M151" s="849"/>
      <c r="N151" s="852"/>
      <c r="O151" s="517"/>
      <c r="P151" s="517"/>
      <c r="Q151" s="517"/>
      <c r="R151" s="517"/>
    </row>
    <row r="152" spans="2:18" s="527" customFormat="1" ht="15.75">
      <c r="B152" s="838"/>
      <c r="C152" s="841"/>
      <c r="D152" s="859"/>
      <c r="E152" s="856"/>
      <c r="F152" s="569">
        <v>5</v>
      </c>
      <c r="G152" s="570"/>
      <c r="H152" s="599" t="str">
        <f t="shared" si="2"/>
        <v>Belum Diisi</v>
      </c>
      <c r="I152" s="595" t="s">
        <v>26</v>
      </c>
      <c r="J152" s="596" t="str">
        <f>IF($D$148="Y/T","Isi Sasaran",IF($E$148=0,0,IF(I152="Y",1,IF(I152="T",0,"Isi Dulu"))))</f>
        <v>Isi Sasaran</v>
      </c>
      <c r="K152" s="595" t="s">
        <v>26</v>
      </c>
      <c r="L152" s="596" t="str">
        <f>IF($D$148="Y/T","Isi Sasaran",IF($E$148=0,0,IF(K152="Y",1,IF(K152="T",0,"Isi Dulu"))))</f>
        <v>Isi Sasaran</v>
      </c>
      <c r="M152" s="850"/>
      <c r="N152" s="853"/>
      <c r="O152" s="517"/>
      <c r="P152" s="517"/>
      <c r="Q152" s="517"/>
      <c r="R152" s="517"/>
    </row>
    <row r="153" spans="2:18" s="527" customFormat="1" ht="15.75">
      <c r="B153" s="836">
        <v>10</v>
      </c>
      <c r="C153" s="839"/>
      <c r="D153" s="857" t="s">
        <v>26</v>
      </c>
      <c r="E153" s="854" t="str">
        <f>IF(D153="Y",1,IF(D153="T",0,IF(D153="Y/T","Belum diisi","Error")))</f>
        <v>Belum diisi</v>
      </c>
      <c r="F153" s="528">
        <v>1</v>
      </c>
      <c r="G153" s="529"/>
      <c r="H153" s="600" t="str">
        <f t="shared" si="2"/>
        <v>Belum Diisi</v>
      </c>
      <c r="I153" s="590" t="s">
        <v>26</v>
      </c>
      <c r="J153" s="591" t="str">
        <f>IF($D$153="Y/T","Isi Sasaran",IF($E$153=0,0,IF(I153="Y",1,IF(I153="T",0,"Isi Dulu"))))</f>
        <v>Isi Sasaran</v>
      </c>
      <c r="K153" s="590" t="s">
        <v>26</v>
      </c>
      <c r="L153" s="591" t="str">
        <f>IF($D$153="Y/T","Isi Sasaran",IF($E$153=0,0,IF(K153="Y",1,IF(K153="T",0,"Isi Dulu"))))</f>
        <v>Isi Sasaran</v>
      </c>
      <c r="M153" s="848" t="s">
        <v>26</v>
      </c>
      <c r="N153" s="851" t="str">
        <f>IF(M153="Y",1,IF(M153="T",0,IF(M153="Y/T","Belum diisi","Error")))</f>
        <v>Belum diisi</v>
      </c>
      <c r="O153" s="517"/>
      <c r="P153" s="517"/>
      <c r="Q153" s="517"/>
      <c r="R153" s="517"/>
    </row>
    <row r="154" spans="2:18" s="527" customFormat="1" ht="15.75">
      <c r="B154" s="837"/>
      <c r="C154" s="840"/>
      <c r="D154" s="858"/>
      <c r="E154" s="855"/>
      <c r="F154" s="549">
        <v>2</v>
      </c>
      <c r="G154" s="550"/>
      <c r="H154" s="598" t="str">
        <f t="shared" si="2"/>
        <v>Belum Diisi</v>
      </c>
      <c r="I154" s="592" t="s">
        <v>26</v>
      </c>
      <c r="J154" s="593" t="str">
        <f>IF($D$153="Y/T","Isi Sasaran",IF($E$153=0,0,IF(I154="Y",1,IF(I154="T",0,"Isi Dulu"))))</f>
        <v>Isi Sasaran</v>
      </c>
      <c r="K154" s="592" t="s">
        <v>26</v>
      </c>
      <c r="L154" s="593" t="str">
        <f>IF($D$153="Y/T","Isi Sasaran",IF($E$153=0,0,IF(K154="Y",1,IF(K154="T",0,"Isi Dulu"))))</f>
        <v>Isi Sasaran</v>
      </c>
      <c r="M154" s="849"/>
      <c r="N154" s="852"/>
      <c r="O154" s="517"/>
      <c r="P154" s="517"/>
      <c r="Q154" s="517"/>
      <c r="R154" s="517"/>
    </row>
    <row r="155" spans="2:18" s="527" customFormat="1" ht="15.75">
      <c r="B155" s="837"/>
      <c r="C155" s="840"/>
      <c r="D155" s="858"/>
      <c r="E155" s="855"/>
      <c r="F155" s="549">
        <v>3</v>
      </c>
      <c r="G155" s="550"/>
      <c r="H155" s="598" t="str">
        <f t="shared" si="2"/>
        <v>Belum Diisi</v>
      </c>
      <c r="I155" s="592" t="s">
        <v>26</v>
      </c>
      <c r="J155" s="593" t="str">
        <f>IF($D$153="Y/T","Isi Sasaran",IF($E$153=0,0,IF(I155="Y",1,IF(I155="T",0,"Isi Dulu"))))</f>
        <v>Isi Sasaran</v>
      </c>
      <c r="K155" s="592" t="s">
        <v>26</v>
      </c>
      <c r="L155" s="593" t="str">
        <f>IF($D$153="Y/T","Isi Sasaran",IF($E$153=0,0,IF(K155="Y",1,IF(K155="T",0,"Isi Dulu"))))</f>
        <v>Isi Sasaran</v>
      </c>
      <c r="M155" s="849"/>
      <c r="N155" s="852"/>
      <c r="O155" s="517"/>
      <c r="P155" s="517"/>
      <c r="Q155" s="517"/>
      <c r="R155" s="517"/>
    </row>
    <row r="156" spans="2:18" s="527" customFormat="1" ht="15.75">
      <c r="B156" s="837"/>
      <c r="C156" s="840"/>
      <c r="D156" s="858"/>
      <c r="E156" s="855"/>
      <c r="F156" s="549">
        <v>4</v>
      </c>
      <c r="G156" s="550"/>
      <c r="H156" s="598" t="str">
        <f t="shared" si="2"/>
        <v>Belum Diisi</v>
      </c>
      <c r="I156" s="592" t="s">
        <v>26</v>
      </c>
      <c r="J156" s="593" t="str">
        <f>IF($D$153="Y/T","Isi Sasaran",IF($E$153=0,0,IF(I156="Y",1,IF(I156="T",0,"Isi Dulu"))))</f>
        <v>Isi Sasaran</v>
      </c>
      <c r="K156" s="592" t="s">
        <v>26</v>
      </c>
      <c r="L156" s="593" t="str">
        <f>IF($D$153="Y/T","Isi Sasaran",IF($E$153=0,0,IF(K156="Y",1,IF(K156="T",0,"Isi Dulu"))))</f>
        <v>Isi Sasaran</v>
      </c>
      <c r="M156" s="849"/>
      <c r="N156" s="852"/>
      <c r="O156" s="517"/>
      <c r="P156" s="517"/>
      <c r="Q156" s="517"/>
      <c r="R156" s="517"/>
    </row>
    <row r="157" spans="2:18" s="527" customFormat="1" ht="15.75">
      <c r="B157" s="838"/>
      <c r="C157" s="841"/>
      <c r="D157" s="859"/>
      <c r="E157" s="856"/>
      <c r="F157" s="569">
        <v>5</v>
      </c>
      <c r="G157" s="570"/>
      <c r="H157" s="599" t="str">
        <f t="shared" si="2"/>
        <v>Belum Diisi</v>
      </c>
      <c r="I157" s="595" t="s">
        <v>26</v>
      </c>
      <c r="J157" s="596" t="str">
        <f>IF($D$153="Y/T","Isi Sasaran",IF($E$153=0,0,IF(I157="Y",1,IF(I157="T",0,"Isi Dulu"))))</f>
        <v>Isi Sasaran</v>
      </c>
      <c r="K157" s="595" t="s">
        <v>26</v>
      </c>
      <c r="L157" s="596" t="str">
        <f>IF($D$153="Y/T","Isi Sasaran",IF($E$153=0,0,IF(K157="Y",1,IF(K157="T",0,"Isi Dulu"))))</f>
        <v>Isi Sasaran</v>
      </c>
      <c r="M157" s="850"/>
      <c r="N157" s="853"/>
      <c r="O157" s="517"/>
      <c r="P157" s="517"/>
      <c r="Q157" s="517"/>
      <c r="R157" s="517"/>
    </row>
    <row r="158" spans="2:18" s="527" customFormat="1" ht="15.75">
      <c r="B158" s="836">
        <v>11</v>
      </c>
      <c r="C158" s="839"/>
      <c r="D158" s="857" t="s">
        <v>26</v>
      </c>
      <c r="E158" s="854" t="str">
        <f>IF(D158="Y",1,IF(D158="T",0,IF(D158="Y/T","Belum diisi","Error")))</f>
        <v>Belum diisi</v>
      </c>
      <c r="F158" s="528">
        <v>1</v>
      </c>
      <c r="G158" s="529"/>
      <c r="H158" s="600" t="str">
        <f t="shared" si="2"/>
        <v>Belum Diisi</v>
      </c>
      <c r="I158" s="590" t="s">
        <v>26</v>
      </c>
      <c r="J158" s="591" t="str">
        <f>IF($D$158="Y/T","Isi Sasaran",IF($E$158=0,0,IF(I158="Y",1,IF(I158="T",0,"Isi Dulu"))))</f>
        <v>Isi Sasaran</v>
      </c>
      <c r="K158" s="590" t="s">
        <v>26</v>
      </c>
      <c r="L158" s="591" t="str">
        <f>IF($D$158="Y/T","Isi Sasaran",IF($E$158=0,0,IF(K158="Y",1,IF(K158="T",0,"Isi Dulu"))))</f>
        <v>Isi Sasaran</v>
      </c>
      <c r="M158" s="848" t="s">
        <v>26</v>
      </c>
      <c r="N158" s="851" t="str">
        <f>IF(M158="Y",1,IF(M158="T",0,IF(M158="Y/T","Belum diisi","Error")))</f>
        <v>Belum diisi</v>
      </c>
      <c r="O158" s="517"/>
      <c r="P158" s="517"/>
      <c r="Q158" s="517"/>
      <c r="R158" s="517"/>
    </row>
    <row r="159" spans="2:18" s="527" customFormat="1" ht="15.75">
      <c r="B159" s="837"/>
      <c r="C159" s="840"/>
      <c r="D159" s="858"/>
      <c r="E159" s="855"/>
      <c r="F159" s="549">
        <v>2</v>
      </c>
      <c r="G159" s="550"/>
      <c r="H159" s="598" t="str">
        <f t="shared" si="2"/>
        <v>Belum Diisi</v>
      </c>
      <c r="I159" s="592" t="s">
        <v>26</v>
      </c>
      <c r="J159" s="593" t="str">
        <f>IF($D$158="Y/T","Isi Sasaran",IF($E$158=0,0,IF(I159="Y",1,IF(I159="T",0,"Isi Dulu"))))</f>
        <v>Isi Sasaran</v>
      </c>
      <c r="K159" s="592" t="s">
        <v>26</v>
      </c>
      <c r="L159" s="593" t="str">
        <f>IF($D$158="Y/T","Isi Sasaran",IF($E$158=0,0,IF(K159="Y",1,IF(K159="T",0,"Isi Dulu"))))</f>
        <v>Isi Sasaran</v>
      </c>
      <c r="M159" s="849"/>
      <c r="N159" s="852"/>
      <c r="O159" s="517"/>
      <c r="P159" s="517"/>
      <c r="Q159" s="517"/>
      <c r="R159" s="517"/>
    </row>
    <row r="160" spans="2:18" s="527" customFormat="1" ht="15.75">
      <c r="B160" s="837"/>
      <c r="C160" s="840"/>
      <c r="D160" s="858"/>
      <c r="E160" s="855"/>
      <c r="F160" s="549">
        <v>3</v>
      </c>
      <c r="G160" s="550"/>
      <c r="H160" s="598" t="str">
        <f t="shared" si="2"/>
        <v>Belum Diisi</v>
      </c>
      <c r="I160" s="592" t="s">
        <v>26</v>
      </c>
      <c r="J160" s="593" t="str">
        <f>IF($D$158="Y/T","Isi Sasaran",IF($E$158=0,0,IF(I160="Y",1,IF(I160="T",0,"Isi Dulu"))))</f>
        <v>Isi Sasaran</v>
      </c>
      <c r="K160" s="592" t="s">
        <v>26</v>
      </c>
      <c r="L160" s="593" t="str">
        <f>IF($D$158="Y/T","Isi Sasaran",IF($E$158=0,0,IF(K160="Y",1,IF(K160="T",0,"Isi Dulu"))))</f>
        <v>Isi Sasaran</v>
      </c>
      <c r="M160" s="849"/>
      <c r="N160" s="852"/>
      <c r="O160" s="517"/>
      <c r="P160" s="517"/>
      <c r="Q160" s="517"/>
      <c r="R160" s="517"/>
    </row>
    <row r="161" spans="2:18" s="527" customFormat="1" ht="15.75">
      <c r="B161" s="837"/>
      <c r="C161" s="840"/>
      <c r="D161" s="858"/>
      <c r="E161" s="855"/>
      <c r="F161" s="549">
        <v>4</v>
      </c>
      <c r="G161" s="550"/>
      <c r="H161" s="598" t="str">
        <f t="shared" si="2"/>
        <v>Belum Diisi</v>
      </c>
      <c r="I161" s="592" t="s">
        <v>26</v>
      </c>
      <c r="J161" s="593" t="str">
        <f>IF($D$158="Y/T","Isi Sasaran",IF($E$158=0,0,IF(I161="Y",1,IF(I161="T",0,"Isi Dulu"))))</f>
        <v>Isi Sasaran</v>
      </c>
      <c r="K161" s="592" t="s">
        <v>26</v>
      </c>
      <c r="L161" s="593" t="str">
        <f>IF($D$158="Y/T","Isi Sasaran",IF($E$158=0,0,IF(K161="Y",1,IF(K161="T",0,"Isi Dulu"))))</f>
        <v>Isi Sasaran</v>
      </c>
      <c r="M161" s="849"/>
      <c r="N161" s="852"/>
      <c r="O161" s="517"/>
      <c r="P161" s="517"/>
      <c r="Q161" s="517"/>
      <c r="R161" s="517"/>
    </row>
    <row r="162" spans="2:18" s="527" customFormat="1" ht="15.75">
      <c r="B162" s="838"/>
      <c r="C162" s="841"/>
      <c r="D162" s="859"/>
      <c r="E162" s="856"/>
      <c r="F162" s="569">
        <v>5</v>
      </c>
      <c r="G162" s="570"/>
      <c r="H162" s="599" t="str">
        <f t="shared" si="2"/>
        <v>Belum Diisi</v>
      </c>
      <c r="I162" s="595" t="s">
        <v>26</v>
      </c>
      <c r="J162" s="596" t="str">
        <f>IF($D$158="Y/T","Isi Sasaran",IF($E$158=0,0,IF(I162="Y",1,IF(I162="T",0,"Isi Dulu"))))</f>
        <v>Isi Sasaran</v>
      </c>
      <c r="K162" s="595" t="s">
        <v>26</v>
      </c>
      <c r="L162" s="596" t="str">
        <f>IF($D$158="Y/T","Isi Sasaran",IF($E$158=0,0,IF(K162="Y",1,IF(K162="T",0,"Isi Dulu"))))</f>
        <v>Isi Sasaran</v>
      </c>
      <c r="M162" s="850"/>
      <c r="N162" s="853"/>
      <c r="O162" s="517"/>
      <c r="P162" s="517"/>
      <c r="Q162" s="517"/>
      <c r="R162" s="517"/>
    </row>
    <row r="163" spans="2:18" s="527" customFormat="1" ht="15.75">
      <c r="B163" s="836">
        <v>12</v>
      </c>
      <c r="C163" s="839"/>
      <c r="D163" s="857" t="s">
        <v>26</v>
      </c>
      <c r="E163" s="854" t="str">
        <f>IF(D163="Y",1,IF(D163="T",0,IF(D163="Y/T","Belum diisi","Error")))</f>
        <v>Belum diisi</v>
      </c>
      <c r="F163" s="528">
        <v>1</v>
      </c>
      <c r="G163" s="529"/>
      <c r="H163" s="600" t="str">
        <f t="shared" si="2"/>
        <v>Belum Diisi</v>
      </c>
      <c r="I163" s="590" t="s">
        <v>26</v>
      </c>
      <c r="J163" s="591" t="str">
        <f>IF($D$163="Y/T","Isi Sasaran",IF($E$163=0,0,IF(I163="Y",1,IF(I163="T",0,"Isi Dulu"))))</f>
        <v>Isi Sasaran</v>
      </c>
      <c r="K163" s="590" t="s">
        <v>26</v>
      </c>
      <c r="L163" s="591" t="str">
        <f>IF($D$163="Y/T","Isi Sasaran",IF($E$163=0,0,IF(K163="Y",1,IF(K163="T",0,"Isi Dulu"))))</f>
        <v>Isi Sasaran</v>
      </c>
      <c r="M163" s="848" t="s">
        <v>26</v>
      </c>
      <c r="N163" s="851" t="str">
        <f>IF(M163="Y",1,IF(M163="T",0,IF(M163="Y/T","Belum diisi","Error")))</f>
        <v>Belum diisi</v>
      </c>
      <c r="O163" s="517"/>
      <c r="P163" s="517"/>
      <c r="Q163" s="517"/>
      <c r="R163" s="517"/>
    </row>
    <row r="164" spans="2:18" s="527" customFormat="1" ht="15.75">
      <c r="B164" s="837"/>
      <c r="C164" s="840"/>
      <c r="D164" s="858"/>
      <c r="E164" s="855"/>
      <c r="F164" s="549">
        <v>2</v>
      </c>
      <c r="G164" s="550"/>
      <c r="H164" s="598" t="str">
        <f t="shared" si="2"/>
        <v>Belum Diisi</v>
      </c>
      <c r="I164" s="592" t="s">
        <v>26</v>
      </c>
      <c r="J164" s="593" t="str">
        <f>IF($D$163="Y/T","Isi Sasaran",IF($E$163=0,0,IF(I164="Y",1,IF(I164="T",0,"Isi Dulu"))))</f>
        <v>Isi Sasaran</v>
      </c>
      <c r="K164" s="592" t="s">
        <v>26</v>
      </c>
      <c r="L164" s="593" t="str">
        <f>IF($D$163="Y/T","Isi Sasaran",IF($E$163=0,0,IF(K164="Y",1,IF(K164="T",0,"Isi Dulu"))))</f>
        <v>Isi Sasaran</v>
      </c>
      <c r="M164" s="849"/>
      <c r="N164" s="852"/>
      <c r="O164" s="517"/>
      <c r="P164" s="517"/>
      <c r="Q164" s="517"/>
      <c r="R164" s="517"/>
    </row>
    <row r="165" spans="2:18" s="527" customFormat="1" ht="15.75">
      <c r="B165" s="837"/>
      <c r="C165" s="840"/>
      <c r="D165" s="858"/>
      <c r="E165" s="855"/>
      <c r="F165" s="549">
        <v>3</v>
      </c>
      <c r="G165" s="550"/>
      <c r="H165" s="598" t="str">
        <f t="shared" si="2"/>
        <v>Belum Diisi</v>
      </c>
      <c r="I165" s="592" t="s">
        <v>26</v>
      </c>
      <c r="J165" s="593" t="str">
        <f>IF($D$163="Y/T","Isi Sasaran",IF($E$163=0,0,IF(I165="Y",1,IF(I165="T",0,"Isi Dulu"))))</f>
        <v>Isi Sasaran</v>
      </c>
      <c r="K165" s="592" t="s">
        <v>26</v>
      </c>
      <c r="L165" s="593" t="str">
        <f>IF($D$163="Y/T","Isi Sasaran",IF($E$163=0,0,IF(K165="Y",1,IF(K165="T",0,"Isi Dulu"))))</f>
        <v>Isi Sasaran</v>
      </c>
      <c r="M165" s="849"/>
      <c r="N165" s="852"/>
      <c r="O165" s="517"/>
      <c r="P165" s="517"/>
      <c r="Q165" s="517"/>
      <c r="R165" s="517"/>
    </row>
    <row r="166" spans="2:18" s="527" customFormat="1" ht="15.75">
      <c r="B166" s="837"/>
      <c r="C166" s="840"/>
      <c r="D166" s="858"/>
      <c r="E166" s="855"/>
      <c r="F166" s="549">
        <v>4</v>
      </c>
      <c r="G166" s="550"/>
      <c r="H166" s="598" t="str">
        <f t="shared" si="2"/>
        <v>Belum Diisi</v>
      </c>
      <c r="I166" s="592" t="s">
        <v>26</v>
      </c>
      <c r="J166" s="593" t="str">
        <f>IF($D$163="Y/T","Isi Sasaran",IF($E$163=0,0,IF(I166="Y",1,IF(I166="T",0,"Isi Dulu"))))</f>
        <v>Isi Sasaran</v>
      </c>
      <c r="K166" s="592" t="s">
        <v>26</v>
      </c>
      <c r="L166" s="593" t="str">
        <f>IF($D$163="Y/T","Isi Sasaran",IF($E$163=0,0,IF(K166="Y",1,IF(K166="T",0,"Isi Dulu"))))</f>
        <v>Isi Sasaran</v>
      </c>
      <c r="M166" s="849"/>
      <c r="N166" s="852"/>
      <c r="O166" s="517"/>
      <c r="P166" s="517"/>
      <c r="Q166" s="517"/>
      <c r="R166" s="517"/>
    </row>
    <row r="167" spans="2:18" s="527" customFormat="1" ht="15.75">
      <c r="B167" s="838"/>
      <c r="C167" s="841"/>
      <c r="D167" s="859"/>
      <c r="E167" s="856"/>
      <c r="F167" s="569">
        <v>5</v>
      </c>
      <c r="G167" s="570"/>
      <c r="H167" s="599" t="str">
        <f t="shared" si="2"/>
        <v>Belum Diisi</v>
      </c>
      <c r="I167" s="595" t="s">
        <v>26</v>
      </c>
      <c r="J167" s="596" t="str">
        <f>IF($D$163="Y/T","Isi Sasaran",IF($E$163=0,0,IF(I167="Y",1,IF(I167="T",0,"Isi Dulu"))))</f>
        <v>Isi Sasaran</v>
      </c>
      <c r="K167" s="595" t="s">
        <v>26</v>
      </c>
      <c r="L167" s="596" t="str">
        <f>IF($D$163="Y/T","Isi Sasaran",IF($E$163=0,0,IF(K167="Y",1,IF(K167="T",0,"Isi Dulu"))))</f>
        <v>Isi Sasaran</v>
      </c>
      <c r="M167" s="850"/>
      <c r="N167" s="853"/>
      <c r="O167" s="517"/>
      <c r="P167" s="517"/>
      <c r="Q167" s="517"/>
      <c r="R167" s="517"/>
    </row>
    <row r="168" spans="2:18" s="527" customFormat="1" ht="15.75">
      <c r="B168" s="836">
        <v>13</v>
      </c>
      <c r="C168" s="839"/>
      <c r="D168" s="857" t="s">
        <v>26</v>
      </c>
      <c r="E168" s="854" t="str">
        <f>IF(D168="Y",1,IF(D168="T",0,IF(D168="Y/T","Belum diisi","Error")))</f>
        <v>Belum diisi</v>
      </c>
      <c r="F168" s="528">
        <v>1</v>
      </c>
      <c r="G168" s="529"/>
      <c r="H168" s="600" t="str">
        <f t="shared" si="2"/>
        <v>Belum Diisi</v>
      </c>
      <c r="I168" s="590" t="s">
        <v>26</v>
      </c>
      <c r="J168" s="591" t="str">
        <f>IF($D$168="Y/T","Isi Sasaran",IF($E$168=0,0,IF(I168="Y",1,IF(I168="T",0,"Isi Dulu"))))</f>
        <v>Isi Sasaran</v>
      </c>
      <c r="K168" s="590" t="s">
        <v>26</v>
      </c>
      <c r="L168" s="591" t="str">
        <f>IF($D$168="Y/T","Isi Sasaran",IF($E$168=0,0,IF(K168="Y",1,IF(K168="T",0,"Isi Dulu"))))</f>
        <v>Isi Sasaran</v>
      </c>
      <c r="M168" s="848" t="s">
        <v>26</v>
      </c>
      <c r="N168" s="851" t="str">
        <f>IF(M168="Y",1,IF(M168="T",0,IF(M168="Y/T","Belum diisi","Error")))</f>
        <v>Belum diisi</v>
      </c>
      <c r="O168" s="517"/>
      <c r="P168" s="517"/>
      <c r="Q168" s="517"/>
      <c r="R168" s="517"/>
    </row>
    <row r="169" spans="2:18" s="527" customFormat="1" ht="15.75">
      <c r="B169" s="837"/>
      <c r="C169" s="840"/>
      <c r="D169" s="858"/>
      <c r="E169" s="855"/>
      <c r="F169" s="549">
        <v>2</v>
      </c>
      <c r="G169" s="550"/>
      <c r="H169" s="598" t="str">
        <f t="shared" si="2"/>
        <v>Belum Diisi</v>
      </c>
      <c r="I169" s="592" t="s">
        <v>26</v>
      </c>
      <c r="J169" s="593" t="str">
        <f>IF($D$168="Y/T","Isi Sasaran",IF($E$168=0,0,IF(I169="Y",1,IF(I169="T",0,"Isi Dulu"))))</f>
        <v>Isi Sasaran</v>
      </c>
      <c r="K169" s="592" t="s">
        <v>26</v>
      </c>
      <c r="L169" s="593" t="str">
        <f>IF($D$168="Y/T","Isi Sasaran",IF($E$168=0,0,IF(K169="Y",1,IF(K169="T",0,"Isi Dulu"))))</f>
        <v>Isi Sasaran</v>
      </c>
      <c r="M169" s="849"/>
      <c r="N169" s="852"/>
      <c r="O169" s="517"/>
      <c r="P169" s="517"/>
      <c r="Q169" s="517"/>
      <c r="R169" s="517"/>
    </row>
    <row r="170" spans="2:18" s="527" customFormat="1" ht="15.75">
      <c r="B170" s="837"/>
      <c r="C170" s="840"/>
      <c r="D170" s="858"/>
      <c r="E170" s="855"/>
      <c r="F170" s="549">
        <v>3</v>
      </c>
      <c r="G170" s="550"/>
      <c r="H170" s="598" t="str">
        <f t="shared" si="2"/>
        <v>Belum Diisi</v>
      </c>
      <c r="I170" s="592" t="s">
        <v>26</v>
      </c>
      <c r="J170" s="593" t="str">
        <f>IF($D$168="Y/T","Isi Sasaran",IF($E$168=0,0,IF(I170="Y",1,IF(I170="T",0,"Isi Dulu"))))</f>
        <v>Isi Sasaran</v>
      </c>
      <c r="K170" s="592" t="s">
        <v>26</v>
      </c>
      <c r="L170" s="593" t="str">
        <f>IF($D$168="Y/T","Isi Sasaran",IF($E$168=0,0,IF(K170="Y",1,IF(K170="T",0,"Isi Dulu"))))</f>
        <v>Isi Sasaran</v>
      </c>
      <c r="M170" s="849"/>
      <c r="N170" s="852"/>
      <c r="O170" s="517"/>
      <c r="P170" s="517"/>
      <c r="Q170" s="517"/>
      <c r="R170" s="517"/>
    </row>
    <row r="171" spans="2:18" s="527" customFormat="1" ht="15.75">
      <c r="B171" s="837"/>
      <c r="C171" s="840"/>
      <c r="D171" s="858"/>
      <c r="E171" s="855"/>
      <c r="F171" s="549">
        <v>4</v>
      </c>
      <c r="G171" s="550"/>
      <c r="H171" s="598" t="str">
        <f t="shared" si="2"/>
        <v>Belum Diisi</v>
      </c>
      <c r="I171" s="592" t="s">
        <v>26</v>
      </c>
      <c r="J171" s="593" t="str">
        <f>IF($D$168="Y/T","Isi Sasaran",IF($E$168=0,0,IF(I171="Y",1,IF(I171="T",0,"Isi Dulu"))))</f>
        <v>Isi Sasaran</v>
      </c>
      <c r="K171" s="592" t="s">
        <v>26</v>
      </c>
      <c r="L171" s="593" t="str">
        <f>IF($D$168="Y/T","Isi Sasaran",IF($E$168=0,0,IF(K171="Y",1,IF(K171="T",0,"Isi Dulu"))))</f>
        <v>Isi Sasaran</v>
      </c>
      <c r="M171" s="849"/>
      <c r="N171" s="852"/>
      <c r="O171" s="517"/>
      <c r="P171" s="517"/>
      <c r="Q171" s="517"/>
      <c r="R171" s="517"/>
    </row>
    <row r="172" spans="2:18" s="527" customFormat="1" ht="15.75">
      <c r="B172" s="838"/>
      <c r="C172" s="841"/>
      <c r="D172" s="859"/>
      <c r="E172" s="856"/>
      <c r="F172" s="569">
        <v>5</v>
      </c>
      <c r="G172" s="570"/>
      <c r="H172" s="599" t="str">
        <f t="shared" ref="H172:H207" si="3">IF(OR(J172="Isi Dulu",L172="Isi Dulu",J172="Isi Sasaran",L172="Isi Sasaran"),"Belum Diisi",IF(SUM(J172,L172)=2,1,IF(SUM(J172,L172)=1,0,IF(SUM(J172,L172)=0,0,"Error"))))</f>
        <v>Belum Diisi</v>
      </c>
      <c r="I172" s="595" t="s">
        <v>26</v>
      </c>
      <c r="J172" s="596" t="str">
        <f>IF($D$168="Y/T","Isi Sasaran",IF($E$168=0,0,IF(I172="Y",1,IF(I172="T",0,"Isi Dulu"))))</f>
        <v>Isi Sasaran</v>
      </c>
      <c r="K172" s="595" t="s">
        <v>26</v>
      </c>
      <c r="L172" s="596" t="str">
        <f>IF($D$168="Y/T","Isi Sasaran",IF($E$168=0,0,IF(K172="Y",1,IF(K172="T",0,"Isi Dulu"))))</f>
        <v>Isi Sasaran</v>
      </c>
      <c r="M172" s="850"/>
      <c r="N172" s="853"/>
      <c r="O172" s="517"/>
      <c r="P172" s="517"/>
      <c r="Q172" s="517"/>
      <c r="R172" s="517"/>
    </row>
    <row r="173" spans="2:18" s="527" customFormat="1" ht="15.75">
      <c r="B173" s="836">
        <v>14</v>
      </c>
      <c r="C173" s="839"/>
      <c r="D173" s="857" t="s">
        <v>26</v>
      </c>
      <c r="E173" s="854" t="str">
        <f>IF(D173="Y",1,IF(D173="T",0,IF(D173="Y/T","Belum diisi","Error")))</f>
        <v>Belum diisi</v>
      </c>
      <c r="F173" s="528">
        <v>1</v>
      </c>
      <c r="G173" s="529"/>
      <c r="H173" s="600" t="str">
        <f t="shared" si="3"/>
        <v>Belum Diisi</v>
      </c>
      <c r="I173" s="590" t="s">
        <v>26</v>
      </c>
      <c r="J173" s="591" t="str">
        <f>IF($D$173="Y/T","Isi Sasaran",IF($E$173=0,0,IF(I173="Y",1,IF(I173="T",0,"Isi Dulu"))))</f>
        <v>Isi Sasaran</v>
      </c>
      <c r="K173" s="590" t="s">
        <v>26</v>
      </c>
      <c r="L173" s="591" t="str">
        <f>IF($D$173="Y/T","Isi Sasaran",IF($E$173=0,0,IF(K173="Y",1,IF(K173="T",0,"Isi Dulu"))))</f>
        <v>Isi Sasaran</v>
      </c>
      <c r="M173" s="848" t="s">
        <v>26</v>
      </c>
      <c r="N173" s="851" t="str">
        <f>IF(M173="Y",1,IF(M173="T",0,IF(M173="Y/T","Belum diisi","Error")))</f>
        <v>Belum diisi</v>
      </c>
      <c r="O173" s="517"/>
      <c r="P173" s="517"/>
      <c r="Q173" s="517"/>
      <c r="R173" s="517"/>
    </row>
    <row r="174" spans="2:18" s="527" customFormat="1" ht="15.75">
      <c r="B174" s="837"/>
      <c r="C174" s="840"/>
      <c r="D174" s="858"/>
      <c r="E174" s="855"/>
      <c r="F174" s="549">
        <v>2</v>
      </c>
      <c r="G174" s="550"/>
      <c r="H174" s="598" t="str">
        <f t="shared" si="3"/>
        <v>Belum Diisi</v>
      </c>
      <c r="I174" s="592" t="s">
        <v>26</v>
      </c>
      <c r="J174" s="593" t="str">
        <f>IF($D$173="Y/T","Isi Sasaran",IF($E$173=0,0,IF(I174="Y",1,IF(I174="T",0,"Isi Dulu"))))</f>
        <v>Isi Sasaran</v>
      </c>
      <c r="K174" s="592" t="s">
        <v>26</v>
      </c>
      <c r="L174" s="593" t="str">
        <f>IF($D$173="Y/T","Isi Sasaran",IF($E$173=0,0,IF(K174="Y",1,IF(K174="T",0,"Isi Dulu"))))</f>
        <v>Isi Sasaran</v>
      </c>
      <c r="M174" s="849"/>
      <c r="N174" s="852"/>
      <c r="O174" s="517"/>
      <c r="P174" s="517"/>
      <c r="Q174" s="517"/>
      <c r="R174" s="517"/>
    </row>
    <row r="175" spans="2:18" s="527" customFormat="1" ht="15.75">
      <c r="B175" s="837"/>
      <c r="C175" s="840"/>
      <c r="D175" s="858"/>
      <c r="E175" s="855"/>
      <c r="F175" s="549">
        <v>3</v>
      </c>
      <c r="G175" s="550"/>
      <c r="H175" s="598" t="str">
        <f t="shared" si="3"/>
        <v>Belum Diisi</v>
      </c>
      <c r="I175" s="592" t="s">
        <v>26</v>
      </c>
      <c r="J175" s="593" t="str">
        <f>IF($D$173="Y/T","Isi Sasaran",IF($E$173=0,0,IF(I175="Y",1,IF(I175="T",0,"Isi Dulu"))))</f>
        <v>Isi Sasaran</v>
      </c>
      <c r="K175" s="592" t="s">
        <v>26</v>
      </c>
      <c r="L175" s="593" t="str">
        <f>IF($D$173="Y/T","Isi Sasaran",IF($E$173=0,0,IF(K175="Y",1,IF(K175="T",0,"Isi Dulu"))))</f>
        <v>Isi Sasaran</v>
      </c>
      <c r="M175" s="849"/>
      <c r="N175" s="852"/>
      <c r="O175" s="517"/>
      <c r="P175" s="517"/>
      <c r="Q175" s="517"/>
      <c r="R175" s="517"/>
    </row>
    <row r="176" spans="2:18" s="527" customFormat="1" ht="15.75">
      <c r="B176" s="837"/>
      <c r="C176" s="840"/>
      <c r="D176" s="858"/>
      <c r="E176" s="855"/>
      <c r="F176" s="549">
        <v>4</v>
      </c>
      <c r="G176" s="550"/>
      <c r="H176" s="598" t="str">
        <f t="shared" si="3"/>
        <v>Belum Diisi</v>
      </c>
      <c r="I176" s="592" t="s">
        <v>26</v>
      </c>
      <c r="J176" s="593" t="str">
        <f>IF($D$173="Y/T","Isi Sasaran",IF($E$173=0,0,IF(I176="Y",1,IF(I176="T",0,"Isi Dulu"))))</f>
        <v>Isi Sasaran</v>
      </c>
      <c r="K176" s="592" t="s">
        <v>26</v>
      </c>
      <c r="L176" s="593" t="str">
        <f>IF($D$173="Y/T","Isi Sasaran",IF($E$173=0,0,IF(K176="Y",1,IF(K176="T",0,"Isi Dulu"))))</f>
        <v>Isi Sasaran</v>
      </c>
      <c r="M176" s="849"/>
      <c r="N176" s="852"/>
      <c r="O176" s="517"/>
      <c r="P176" s="517"/>
      <c r="Q176" s="517"/>
      <c r="R176" s="517"/>
    </row>
    <row r="177" spans="2:18" s="527" customFormat="1" ht="15.75">
      <c r="B177" s="838"/>
      <c r="C177" s="841"/>
      <c r="D177" s="859"/>
      <c r="E177" s="856"/>
      <c r="F177" s="569">
        <v>5</v>
      </c>
      <c r="G177" s="570"/>
      <c r="H177" s="599" t="str">
        <f t="shared" si="3"/>
        <v>Belum Diisi</v>
      </c>
      <c r="I177" s="595" t="s">
        <v>26</v>
      </c>
      <c r="J177" s="596" t="str">
        <f>IF($D$173="Y/T","Isi Sasaran",IF($E$173=0,0,IF(I177="Y",1,IF(I177="T",0,"Isi Dulu"))))</f>
        <v>Isi Sasaran</v>
      </c>
      <c r="K177" s="595" t="s">
        <v>26</v>
      </c>
      <c r="L177" s="596" t="str">
        <f>IF($D$173="Y/T","Isi Sasaran",IF($E$173=0,0,IF(K177="Y",1,IF(K177="T",0,"Isi Dulu"))))</f>
        <v>Isi Sasaran</v>
      </c>
      <c r="M177" s="850"/>
      <c r="N177" s="853"/>
      <c r="O177" s="517"/>
      <c r="P177" s="517"/>
      <c r="Q177" s="517"/>
      <c r="R177" s="517"/>
    </row>
    <row r="178" spans="2:18" s="527" customFormat="1" ht="15.75">
      <c r="B178" s="836">
        <v>15</v>
      </c>
      <c r="C178" s="839"/>
      <c r="D178" s="857" t="s">
        <v>26</v>
      </c>
      <c r="E178" s="854" t="str">
        <f>IF(D178="Y",1,IF(D178="T",0,IF(D178="Y/T","Belum diisi","Error")))</f>
        <v>Belum diisi</v>
      </c>
      <c r="F178" s="528">
        <v>1</v>
      </c>
      <c r="G178" s="529"/>
      <c r="H178" s="600" t="str">
        <f t="shared" si="3"/>
        <v>Belum Diisi</v>
      </c>
      <c r="I178" s="590" t="s">
        <v>26</v>
      </c>
      <c r="J178" s="591" t="str">
        <f>IF($D$178="Y/T","Isi Sasaran",IF($E$178=0,0,IF(I178="Y",1,IF(I178="T",0,"Isi Dulu"))))</f>
        <v>Isi Sasaran</v>
      </c>
      <c r="K178" s="590" t="s">
        <v>26</v>
      </c>
      <c r="L178" s="591" t="str">
        <f>IF($D$178="Y/T","Isi Sasaran",IF($E$178=0,0,IF(K178="Y",1,IF(K178="T",0,"Isi Dulu"))))</f>
        <v>Isi Sasaran</v>
      </c>
      <c r="M178" s="848" t="s">
        <v>26</v>
      </c>
      <c r="N178" s="851" t="str">
        <f>IF(M178="Y",1,IF(M178="T",0,IF(M178="Y/T","Belum diisi","Error")))</f>
        <v>Belum diisi</v>
      </c>
      <c r="O178" s="517"/>
      <c r="P178" s="517"/>
      <c r="Q178" s="517"/>
      <c r="R178" s="517"/>
    </row>
    <row r="179" spans="2:18" s="527" customFormat="1" ht="15.75">
      <c r="B179" s="837"/>
      <c r="C179" s="840"/>
      <c r="D179" s="858"/>
      <c r="E179" s="855"/>
      <c r="F179" s="549">
        <v>2</v>
      </c>
      <c r="G179" s="550"/>
      <c r="H179" s="598" t="str">
        <f t="shared" si="3"/>
        <v>Belum Diisi</v>
      </c>
      <c r="I179" s="592" t="s">
        <v>26</v>
      </c>
      <c r="J179" s="593" t="str">
        <f>IF($D$178="Y/T","Isi Sasaran",IF($E$178=0,0,IF(I179="Y",1,IF(I179="T",0,"Isi Dulu"))))</f>
        <v>Isi Sasaran</v>
      </c>
      <c r="K179" s="592" t="s">
        <v>26</v>
      </c>
      <c r="L179" s="593" t="str">
        <f>IF($D$178="Y/T","Isi Sasaran",IF($E$178=0,0,IF(K179="Y",1,IF(K179="T",0,"Isi Dulu"))))</f>
        <v>Isi Sasaran</v>
      </c>
      <c r="M179" s="849"/>
      <c r="N179" s="852"/>
      <c r="O179" s="517"/>
      <c r="P179" s="517"/>
      <c r="Q179" s="517"/>
      <c r="R179" s="517"/>
    </row>
    <row r="180" spans="2:18" s="527" customFormat="1" ht="15.75">
      <c r="B180" s="837"/>
      <c r="C180" s="840"/>
      <c r="D180" s="858"/>
      <c r="E180" s="855"/>
      <c r="F180" s="549">
        <v>3</v>
      </c>
      <c r="G180" s="550"/>
      <c r="H180" s="598" t="str">
        <f t="shared" si="3"/>
        <v>Belum Diisi</v>
      </c>
      <c r="I180" s="592" t="s">
        <v>26</v>
      </c>
      <c r="J180" s="593" t="str">
        <f>IF($D$178="Y/T","Isi Sasaran",IF($E$178=0,0,IF(I180="Y",1,IF(I180="T",0,"Isi Dulu"))))</f>
        <v>Isi Sasaran</v>
      </c>
      <c r="K180" s="592" t="s">
        <v>26</v>
      </c>
      <c r="L180" s="593" t="str">
        <f>IF($D$178="Y/T","Isi Sasaran",IF($E$178=0,0,IF(K180="Y",1,IF(K180="T",0,"Isi Dulu"))))</f>
        <v>Isi Sasaran</v>
      </c>
      <c r="M180" s="849"/>
      <c r="N180" s="852"/>
      <c r="O180" s="517"/>
      <c r="P180" s="517"/>
      <c r="Q180" s="517"/>
      <c r="R180" s="517"/>
    </row>
    <row r="181" spans="2:18" s="527" customFormat="1" ht="15.75">
      <c r="B181" s="837"/>
      <c r="C181" s="840"/>
      <c r="D181" s="858"/>
      <c r="E181" s="855"/>
      <c r="F181" s="549">
        <v>4</v>
      </c>
      <c r="G181" s="550"/>
      <c r="H181" s="598" t="str">
        <f t="shared" si="3"/>
        <v>Belum Diisi</v>
      </c>
      <c r="I181" s="592" t="s">
        <v>26</v>
      </c>
      <c r="J181" s="593" t="str">
        <f>IF($D$178="Y/T","Isi Sasaran",IF($E$178=0,0,IF(I181="Y",1,IF(I181="T",0,"Isi Dulu"))))</f>
        <v>Isi Sasaran</v>
      </c>
      <c r="K181" s="592" t="s">
        <v>26</v>
      </c>
      <c r="L181" s="593" t="str">
        <f>IF($D$178="Y/T","Isi Sasaran",IF($E$178=0,0,IF(K181="Y",1,IF(K181="T",0,"Isi Dulu"))))</f>
        <v>Isi Sasaran</v>
      </c>
      <c r="M181" s="849"/>
      <c r="N181" s="852"/>
      <c r="O181" s="517"/>
      <c r="P181" s="517"/>
      <c r="Q181" s="517"/>
      <c r="R181" s="517"/>
    </row>
    <row r="182" spans="2:18" s="527" customFormat="1" ht="15.75">
      <c r="B182" s="838"/>
      <c r="C182" s="841"/>
      <c r="D182" s="859"/>
      <c r="E182" s="856"/>
      <c r="F182" s="569">
        <v>5</v>
      </c>
      <c r="G182" s="570"/>
      <c r="H182" s="599" t="str">
        <f t="shared" si="3"/>
        <v>Belum Diisi</v>
      </c>
      <c r="I182" s="595" t="s">
        <v>26</v>
      </c>
      <c r="J182" s="596" t="str">
        <f>IF($D$178="Y/T","Isi Sasaran",IF($E$178=0,0,IF(I182="Y",1,IF(I182="T",0,"Isi Dulu"))))</f>
        <v>Isi Sasaran</v>
      </c>
      <c r="K182" s="595" t="s">
        <v>26</v>
      </c>
      <c r="L182" s="596" t="str">
        <f>IF($D$178="Y/T","Isi Sasaran",IF($E$178=0,0,IF(K182="Y",1,IF(K182="T",0,"Isi Dulu"))))</f>
        <v>Isi Sasaran</v>
      </c>
      <c r="M182" s="850"/>
      <c r="N182" s="853"/>
      <c r="O182" s="517"/>
      <c r="P182" s="517"/>
      <c r="Q182" s="517"/>
      <c r="R182" s="517"/>
    </row>
    <row r="183" spans="2:18" s="527" customFormat="1" ht="15.75">
      <c r="B183" s="836">
        <v>16</v>
      </c>
      <c r="C183" s="839"/>
      <c r="D183" s="857" t="s">
        <v>26</v>
      </c>
      <c r="E183" s="854" t="str">
        <f>IF(D183="Y",1,IF(D183="T",0,IF(D183="Y/T","Belum diisi","Error")))</f>
        <v>Belum diisi</v>
      </c>
      <c r="F183" s="528">
        <v>1</v>
      </c>
      <c r="G183" s="529"/>
      <c r="H183" s="600" t="str">
        <f t="shared" si="3"/>
        <v>Belum Diisi</v>
      </c>
      <c r="I183" s="590" t="s">
        <v>26</v>
      </c>
      <c r="J183" s="591" t="str">
        <f>IF($D$183="Y/T","Isi Sasaran",IF($E$183=0,0,IF(I183="Y",1,IF(I183="T",0,"Isi Dulu"))))</f>
        <v>Isi Sasaran</v>
      </c>
      <c r="K183" s="590" t="s">
        <v>26</v>
      </c>
      <c r="L183" s="591" t="str">
        <f>IF($D$183="Y/T","Isi Sasaran",IF($E$183=0,0,IF(K183="Y",1,IF(K183="T",0,"Isi Dulu"))))</f>
        <v>Isi Sasaran</v>
      </c>
      <c r="M183" s="848" t="s">
        <v>26</v>
      </c>
      <c r="N183" s="851" t="str">
        <f>IF(M183="Y",1,IF(M183="T",0,IF(M183="Y/T","Belum diisi","Error")))</f>
        <v>Belum diisi</v>
      </c>
      <c r="O183" s="517"/>
      <c r="P183" s="517"/>
      <c r="Q183" s="517"/>
      <c r="R183" s="517"/>
    </row>
    <row r="184" spans="2:18" s="527" customFormat="1" ht="15.75">
      <c r="B184" s="837"/>
      <c r="C184" s="840"/>
      <c r="D184" s="858"/>
      <c r="E184" s="855"/>
      <c r="F184" s="549">
        <v>2</v>
      </c>
      <c r="G184" s="550"/>
      <c r="H184" s="598" t="str">
        <f t="shared" si="3"/>
        <v>Belum Diisi</v>
      </c>
      <c r="I184" s="592" t="s">
        <v>26</v>
      </c>
      <c r="J184" s="593" t="str">
        <f>IF($D$183="Y/T","Isi Sasaran",IF($E$183=0,0,IF(I184="Y",1,IF(I184="T",0,"Isi Dulu"))))</f>
        <v>Isi Sasaran</v>
      </c>
      <c r="K184" s="592" t="s">
        <v>26</v>
      </c>
      <c r="L184" s="593" t="str">
        <f>IF($D$183="Y/T","Isi Sasaran",IF($E$183=0,0,IF(K184="Y",1,IF(K184="T",0,"Isi Dulu"))))</f>
        <v>Isi Sasaran</v>
      </c>
      <c r="M184" s="849"/>
      <c r="N184" s="852"/>
      <c r="O184" s="517"/>
      <c r="P184" s="517"/>
      <c r="Q184" s="517"/>
      <c r="R184" s="517"/>
    </row>
    <row r="185" spans="2:18" s="527" customFormat="1" ht="15.75">
      <c r="B185" s="837"/>
      <c r="C185" s="840"/>
      <c r="D185" s="858"/>
      <c r="E185" s="855"/>
      <c r="F185" s="549">
        <v>3</v>
      </c>
      <c r="G185" s="550"/>
      <c r="H185" s="598" t="str">
        <f t="shared" si="3"/>
        <v>Belum Diisi</v>
      </c>
      <c r="I185" s="592" t="s">
        <v>26</v>
      </c>
      <c r="J185" s="593" t="str">
        <f>IF($D$183="Y/T","Isi Sasaran",IF($E$183=0,0,IF(I185="Y",1,IF(I185="T",0,"Isi Dulu"))))</f>
        <v>Isi Sasaran</v>
      </c>
      <c r="K185" s="592" t="s">
        <v>26</v>
      </c>
      <c r="L185" s="593" t="str">
        <f>IF($D$183="Y/T","Isi Sasaran",IF($E$183=0,0,IF(K185="Y",1,IF(K185="T",0,"Isi Dulu"))))</f>
        <v>Isi Sasaran</v>
      </c>
      <c r="M185" s="849"/>
      <c r="N185" s="852"/>
      <c r="O185" s="517"/>
      <c r="P185" s="517"/>
      <c r="Q185" s="517"/>
      <c r="R185" s="517"/>
    </row>
    <row r="186" spans="2:18" s="527" customFormat="1" ht="15.75">
      <c r="B186" s="837"/>
      <c r="C186" s="840"/>
      <c r="D186" s="858"/>
      <c r="E186" s="855"/>
      <c r="F186" s="549">
        <v>4</v>
      </c>
      <c r="G186" s="550"/>
      <c r="H186" s="598" t="str">
        <f t="shared" si="3"/>
        <v>Belum Diisi</v>
      </c>
      <c r="I186" s="592" t="s">
        <v>26</v>
      </c>
      <c r="J186" s="593" t="str">
        <f>IF($D$183="Y/T","Isi Sasaran",IF($E$183=0,0,IF(I186="Y",1,IF(I186="T",0,"Isi Dulu"))))</f>
        <v>Isi Sasaran</v>
      </c>
      <c r="K186" s="592" t="s">
        <v>26</v>
      </c>
      <c r="L186" s="593" t="str">
        <f>IF($D$183="Y/T","Isi Sasaran",IF($E$183=0,0,IF(K186="Y",1,IF(K186="T",0,"Isi Dulu"))))</f>
        <v>Isi Sasaran</v>
      </c>
      <c r="M186" s="849"/>
      <c r="N186" s="852"/>
      <c r="O186" s="517"/>
      <c r="P186" s="517"/>
      <c r="Q186" s="517"/>
      <c r="R186" s="517"/>
    </row>
    <row r="187" spans="2:18" s="527" customFormat="1" ht="15.75">
      <c r="B187" s="838"/>
      <c r="C187" s="841"/>
      <c r="D187" s="859"/>
      <c r="E187" s="856"/>
      <c r="F187" s="569">
        <v>5</v>
      </c>
      <c r="G187" s="570"/>
      <c r="H187" s="599" t="str">
        <f t="shared" si="3"/>
        <v>Belum Diisi</v>
      </c>
      <c r="I187" s="595" t="s">
        <v>26</v>
      </c>
      <c r="J187" s="596" t="str">
        <f>IF($D$183="Y/T","Isi Sasaran",IF($E$183=0,0,IF(I187="Y",1,IF(I187="T",0,"Isi Dulu"))))</f>
        <v>Isi Sasaran</v>
      </c>
      <c r="K187" s="595" t="s">
        <v>26</v>
      </c>
      <c r="L187" s="596" t="str">
        <f>IF($D$183="Y/T","Isi Sasaran",IF($E$183=0,0,IF(K187="Y",1,IF(K187="T",0,"Isi Dulu"))))</f>
        <v>Isi Sasaran</v>
      </c>
      <c r="M187" s="850"/>
      <c r="N187" s="853"/>
      <c r="O187" s="517"/>
      <c r="P187" s="517"/>
      <c r="Q187" s="517"/>
      <c r="R187" s="517"/>
    </row>
    <row r="188" spans="2:18" s="527" customFormat="1" ht="15.75">
      <c r="B188" s="836">
        <v>17</v>
      </c>
      <c r="C188" s="839"/>
      <c r="D188" s="857" t="s">
        <v>26</v>
      </c>
      <c r="E188" s="854" t="str">
        <f>IF(D188="Y",1,IF(D188="T",0,IF(D188="Y/T","Belum diisi","Error")))</f>
        <v>Belum diisi</v>
      </c>
      <c r="F188" s="528">
        <v>1</v>
      </c>
      <c r="G188" s="529"/>
      <c r="H188" s="600" t="str">
        <f t="shared" si="3"/>
        <v>Belum Diisi</v>
      </c>
      <c r="I188" s="590" t="s">
        <v>26</v>
      </c>
      <c r="J188" s="591" t="str">
        <f>IF($D$188="Y/T","Isi Sasaran",IF($E$188=0,0,IF(I188="Y",1,IF(I188="T",0,"Isi Dulu"))))</f>
        <v>Isi Sasaran</v>
      </c>
      <c r="K188" s="590" t="s">
        <v>26</v>
      </c>
      <c r="L188" s="591" t="str">
        <f>IF($D$188="Y/T","Isi Sasaran",IF($E$188=0,0,IF(K188="Y",1,IF(K188="T",0,"Isi Dulu"))))</f>
        <v>Isi Sasaran</v>
      </c>
      <c r="M188" s="848" t="s">
        <v>26</v>
      </c>
      <c r="N188" s="851" t="str">
        <f>IF(M188="Y",1,IF(M188="T",0,IF(M188="Y/T","Belum diisi","Error")))</f>
        <v>Belum diisi</v>
      </c>
      <c r="O188" s="517"/>
      <c r="P188" s="517"/>
      <c r="Q188" s="517"/>
      <c r="R188" s="517"/>
    </row>
    <row r="189" spans="2:18" s="527" customFormat="1" ht="15.75">
      <c r="B189" s="837"/>
      <c r="C189" s="840"/>
      <c r="D189" s="858"/>
      <c r="E189" s="855"/>
      <c r="F189" s="549">
        <v>2</v>
      </c>
      <c r="G189" s="550"/>
      <c r="H189" s="598" t="str">
        <f t="shared" si="3"/>
        <v>Belum Diisi</v>
      </c>
      <c r="I189" s="592" t="s">
        <v>26</v>
      </c>
      <c r="J189" s="593" t="str">
        <f>IF($D$188="Y/T","Isi Sasaran",IF($E$188=0,0,IF(I189="Y",1,IF(I189="T",0,"Isi Dulu"))))</f>
        <v>Isi Sasaran</v>
      </c>
      <c r="K189" s="592" t="s">
        <v>26</v>
      </c>
      <c r="L189" s="593" t="str">
        <f>IF($D$188="Y/T","Isi Sasaran",IF($E$188=0,0,IF(K189="Y",1,IF(K189="T",0,"Isi Dulu"))))</f>
        <v>Isi Sasaran</v>
      </c>
      <c r="M189" s="849"/>
      <c r="N189" s="852"/>
      <c r="O189" s="517"/>
      <c r="P189" s="517"/>
      <c r="Q189" s="517"/>
      <c r="R189" s="517"/>
    </row>
    <row r="190" spans="2:18" s="527" customFormat="1" ht="15.75">
      <c r="B190" s="837"/>
      <c r="C190" s="840"/>
      <c r="D190" s="858"/>
      <c r="E190" s="855"/>
      <c r="F190" s="549">
        <v>3</v>
      </c>
      <c r="G190" s="550"/>
      <c r="H190" s="598" t="str">
        <f t="shared" si="3"/>
        <v>Belum Diisi</v>
      </c>
      <c r="I190" s="592" t="s">
        <v>26</v>
      </c>
      <c r="J190" s="593" t="str">
        <f>IF($D$188="Y/T","Isi Sasaran",IF($E$188=0,0,IF(I190="Y",1,IF(I190="T",0,"Isi Dulu"))))</f>
        <v>Isi Sasaran</v>
      </c>
      <c r="K190" s="592" t="s">
        <v>26</v>
      </c>
      <c r="L190" s="593" t="str">
        <f>IF($D$188="Y/T","Isi Sasaran",IF($E$188=0,0,IF(K190="Y",1,IF(K190="T",0,"Isi Dulu"))))</f>
        <v>Isi Sasaran</v>
      </c>
      <c r="M190" s="849"/>
      <c r="N190" s="852"/>
      <c r="O190" s="517"/>
      <c r="P190" s="517"/>
      <c r="Q190" s="517"/>
      <c r="R190" s="517"/>
    </row>
    <row r="191" spans="2:18" s="527" customFormat="1" ht="15.75">
      <c r="B191" s="837"/>
      <c r="C191" s="840"/>
      <c r="D191" s="858"/>
      <c r="E191" s="855"/>
      <c r="F191" s="549">
        <v>4</v>
      </c>
      <c r="G191" s="550"/>
      <c r="H191" s="598" t="str">
        <f t="shared" si="3"/>
        <v>Belum Diisi</v>
      </c>
      <c r="I191" s="592" t="s">
        <v>26</v>
      </c>
      <c r="J191" s="593" t="str">
        <f>IF($D$188="Y/T","Isi Sasaran",IF($E$188=0,0,IF(I191="Y",1,IF(I191="T",0,"Isi Dulu"))))</f>
        <v>Isi Sasaran</v>
      </c>
      <c r="K191" s="592" t="s">
        <v>26</v>
      </c>
      <c r="L191" s="593" t="str">
        <f>IF($D$188="Y/T","Isi Sasaran",IF($E$188=0,0,IF(K191="Y",1,IF(K191="T",0,"Isi Dulu"))))</f>
        <v>Isi Sasaran</v>
      </c>
      <c r="M191" s="849"/>
      <c r="N191" s="852"/>
      <c r="O191" s="517"/>
      <c r="P191" s="517"/>
      <c r="Q191" s="517"/>
      <c r="R191" s="517"/>
    </row>
    <row r="192" spans="2:18" s="527" customFormat="1" ht="15.75">
      <c r="B192" s="838"/>
      <c r="C192" s="841"/>
      <c r="D192" s="859"/>
      <c r="E192" s="856"/>
      <c r="F192" s="569">
        <v>5</v>
      </c>
      <c r="G192" s="570"/>
      <c r="H192" s="599" t="str">
        <f t="shared" si="3"/>
        <v>Belum Diisi</v>
      </c>
      <c r="I192" s="595" t="s">
        <v>26</v>
      </c>
      <c r="J192" s="596" t="str">
        <f>IF($D$188="Y/T","Isi Sasaran",IF($E$188=0,0,IF(I192="Y",1,IF(I192="T",0,"Isi Dulu"))))</f>
        <v>Isi Sasaran</v>
      </c>
      <c r="K192" s="595" t="s">
        <v>26</v>
      </c>
      <c r="L192" s="596" t="str">
        <f>IF($D$188="Y/T","Isi Sasaran",IF($E$188=0,0,IF(K192="Y",1,IF(K192="T",0,"Isi Dulu"))))</f>
        <v>Isi Sasaran</v>
      </c>
      <c r="M192" s="850"/>
      <c r="N192" s="853"/>
      <c r="O192" s="517"/>
      <c r="P192" s="517"/>
      <c r="Q192" s="517"/>
      <c r="R192" s="517"/>
    </row>
    <row r="193" spans="2:18" s="527" customFormat="1" ht="15.75">
      <c r="B193" s="836">
        <v>18</v>
      </c>
      <c r="C193" s="839"/>
      <c r="D193" s="857" t="s">
        <v>26</v>
      </c>
      <c r="E193" s="854" t="str">
        <f>IF(D193="Y",1,IF(D193="T",0,IF(D193="Y/T","Belum diisi","Error")))</f>
        <v>Belum diisi</v>
      </c>
      <c r="F193" s="528">
        <v>1</v>
      </c>
      <c r="G193" s="529"/>
      <c r="H193" s="600" t="str">
        <f t="shared" si="3"/>
        <v>Belum Diisi</v>
      </c>
      <c r="I193" s="590" t="s">
        <v>26</v>
      </c>
      <c r="J193" s="591" t="str">
        <f>IF($D$193="Y/T","Isi Sasaran",IF($E$193=0,0,IF(I193="Y",1,IF(I193="T",0,"Isi Dulu"))))</f>
        <v>Isi Sasaran</v>
      </c>
      <c r="K193" s="590" t="s">
        <v>26</v>
      </c>
      <c r="L193" s="591" t="str">
        <f>IF($D$193="Y/T","Isi Sasaran",IF($E$193=0,0,IF(K193="Y",1,IF(K193="T",0,"Isi Dulu"))))</f>
        <v>Isi Sasaran</v>
      </c>
      <c r="M193" s="848" t="s">
        <v>26</v>
      </c>
      <c r="N193" s="851" t="str">
        <f>IF(M193="Y",1,IF(M193="T",0,IF(M193="Y/T","Belum diisi","Error")))</f>
        <v>Belum diisi</v>
      </c>
      <c r="O193" s="517"/>
      <c r="P193" s="517"/>
      <c r="Q193" s="517"/>
      <c r="R193" s="517"/>
    </row>
    <row r="194" spans="2:18" s="527" customFormat="1" ht="15.75">
      <c r="B194" s="837"/>
      <c r="C194" s="840"/>
      <c r="D194" s="858"/>
      <c r="E194" s="855"/>
      <c r="F194" s="549">
        <v>2</v>
      </c>
      <c r="G194" s="550"/>
      <c r="H194" s="598" t="str">
        <f t="shared" si="3"/>
        <v>Belum Diisi</v>
      </c>
      <c r="I194" s="592" t="s">
        <v>26</v>
      </c>
      <c r="J194" s="593" t="str">
        <f>IF($D$193="Y/T","Isi Sasaran",IF($E$193=0,0,IF(I194="Y",1,IF(I194="T",0,"Isi Dulu"))))</f>
        <v>Isi Sasaran</v>
      </c>
      <c r="K194" s="592" t="s">
        <v>26</v>
      </c>
      <c r="L194" s="593" t="str">
        <f>IF($D$193="Y/T","Isi Sasaran",IF($E$193=0,0,IF(K194="Y",1,IF(K194="T",0,"Isi Dulu"))))</f>
        <v>Isi Sasaran</v>
      </c>
      <c r="M194" s="849"/>
      <c r="N194" s="852"/>
      <c r="O194" s="517"/>
      <c r="P194" s="517"/>
      <c r="Q194" s="517"/>
      <c r="R194" s="517"/>
    </row>
    <row r="195" spans="2:18" s="527" customFormat="1" ht="15.75">
      <c r="B195" s="837"/>
      <c r="C195" s="840"/>
      <c r="D195" s="858"/>
      <c r="E195" s="855"/>
      <c r="F195" s="549">
        <v>3</v>
      </c>
      <c r="G195" s="550"/>
      <c r="H195" s="598" t="str">
        <f t="shared" si="3"/>
        <v>Belum Diisi</v>
      </c>
      <c r="I195" s="592" t="s">
        <v>26</v>
      </c>
      <c r="J195" s="593" t="str">
        <f>IF($D$193="Y/T","Isi Sasaran",IF($E$193=0,0,IF(I195="Y",1,IF(I195="T",0,"Isi Dulu"))))</f>
        <v>Isi Sasaran</v>
      </c>
      <c r="K195" s="592" t="s">
        <v>26</v>
      </c>
      <c r="L195" s="593" t="str">
        <f>IF($D$193="Y/T","Isi Sasaran",IF($E$193=0,0,IF(K195="Y",1,IF(K195="T",0,"Isi Dulu"))))</f>
        <v>Isi Sasaran</v>
      </c>
      <c r="M195" s="849"/>
      <c r="N195" s="852"/>
      <c r="O195" s="517"/>
      <c r="P195" s="517"/>
      <c r="Q195" s="517"/>
      <c r="R195" s="517"/>
    </row>
    <row r="196" spans="2:18" s="527" customFormat="1" ht="15.75">
      <c r="B196" s="837"/>
      <c r="C196" s="840"/>
      <c r="D196" s="858"/>
      <c r="E196" s="855"/>
      <c r="F196" s="549">
        <v>4</v>
      </c>
      <c r="G196" s="550"/>
      <c r="H196" s="598" t="str">
        <f t="shared" si="3"/>
        <v>Belum Diisi</v>
      </c>
      <c r="I196" s="592" t="s">
        <v>26</v>
      </c>
      <c r="J196" s="593" t="str">
        <f>IF($D$193="Y/T","Isi Sasaran",IF($E$193=0,0,IF(I196="Y",1,IF(I196="T",0,"Isi Dulu"))))</f>
        <v>Isi Sasaran</v>
      </c>
      <c r="K196" s="592" t="s">
        <v>26</v>
      </c>
      <c r="L196" s="593" t="str">
        <f>IF($D$193="Y/T","Isi Sasaran",IF($E$193=0,0,IF(K196="Y",1,IF(K196="T",0,"Isi Dulu"))))</f>
        <v>Isi Sasaran</v>
      </c>
      <c r="M196" s="849"/>
      <c r="N196" s="852"/>
      <c r="O196" s="517"/>
      <c r="P196" s="517"/>
      <c r="Q196" s="517"/>
      <c r="R196" s="517"/>
    </row>
    <row r="197" spans="2:18" s="527" customFormat="1" ht="15.75">
      <c r="B197" s="838"/>
      <c r="C197" s="841"/>
      <c r="D197" s="859"/>
      <c r="E197" s="856"/>
      <c r="F197" s="569">
        <v>5</v>
      </c>
      <c r="G197" s="570"/>
      <c r="H197" s="599" t="str">
        <f t="shared" si="3"/>
        <v>Belum Diisi</v>
      </c>
      <c r="I197" s="595" t="s">
        <v>26</v>
      </c>
      <c r="J197" s="596" t="str">
        <f>IF($D$193="Y/T","Isi Sasaran",IF($E$193=0,0,IF(I197="Y",1,IF(I197="T",0,"Isi Dulu"))))</f>
        <v>Isi Sasaran</v>
      </c>
      <c r="K197" s="595" t="s">
        <v>26</v>
      </c>
      <c r="L197" s="596" t="str">
        <f>IF($D$193="Y/T","Isi Sasaran",IF($E$193=0,0,IF(K197="Y",1,IF(K197="T",0,"Isi Dulu"))))</f>
        <v>Isi Sasaran</v>
      </c>
      <c r="M197" s="850"/>
      <c r="N197" s="853"/>
      <c r="O197" s="517"/>
      <c r="P197" s="517"/>
      <c r="Q197" s="517"/>
      <c r="R197" s="517"/>
    </row>
    <row r="198" spans="2:18" s="527" customFormat="1" ht="15.75">
      <c r="B198" s="836">
        <v>19</v>
      </c>
      <c r="C198" s="839"/>
      <c r="D198" s="857" t="s">
        <v>26</v>
      </c>
      <c r="E198" s="854" t="str">
        <f>IF(D198="Y",1,IF(D198="T",0,IF(D198="Y/T","Belum diisi","Error")))</f>
        <v>Belum diisi</v>
      </c>
      <c r="F198" s="528">
        <v>1</v>
      </c>
      <c r="G198" s="529"/>
      <c r="H198" s="600" t="str">
        <f t="shared" si="3"/>
        <v>Belum Diisi</v>
      </c>
      <c r="I198" s="590" t="s">
        <v>26</v>
      </c>
      <c r="J198" s="591" t="str">
        <f>IF($D$198="Y/T","Isi Sasaran",IF($E$198=0,0,IF(I198="Y",1,IF(I198="T",0,"Isi Dulu"))))</f>
        <v>Isi Sasaran</v>
      </c>
      <c r="K198" s="590" t="s">
        <v>26</v>
      </c>
      <c r="L198" s="591" t="str">
        <f>IF($D$198="Y/T","Isi Sasaran",IF($E$198=0,0,IF(K198="Y",1,IF(K198="T",0,"Isi Dulu"))))</f>
        <v>Isi Sasaran</v>
      </c>
      <c r="M198" s="848" t="s">
        <v>26</v>
      </c>
      <c r="N198" s="851" t="str">
        <f>IF(M198="Y",1,IF(M198="T",0,IF(M198="Y/T","Belum diisi","Error")))</f>
        <v>Belum diisi</v>
      </c>
      <c r="O198" s="517"/>
      <c r="P198" s="517"/>
      <c r="Q198" s="517"/>
      <c r="R198" s="517"/>
    </row>
    <row r="199" spans="2:18" s="527" customFormat="1" ht="15.75">
      <c r="B199" s="837"/>
      <c r="C199" s="840"/>
      <c r="D199" s="858"/>
      <c r="E199" s="855"/>
      <c r="F199" s="549">
        <v>2</v>
      </c>
      <c r="G199" s="550"/>
      <c r="H199" s="598" t="str">
        <f t="shared" si="3"/>
        <v>Belum Diisi</v>
      </c>
      <c r="I199" s="592" t="s">
        <v>26</v>
      </c>
      <c r="J199" s="593" t="str">
        <f>IF($D$198="Y/T","Isi Sasaran",IF($E$198=0,0,IF(I199="Y",1,IF(I199="T",0,"Isi Dulu"))))</f>
        <v>Isi Sasaran</v>
      </c>
      <c r="K199" s="592" t="s">
        <v>26</v>
      </c>
      <c r="L199" s="593" t="str">
        <f>IF($D$198="Y/T","Isi Sasaran",IF($E$198=0,0,IF(K199="Y",1,IF(K199="T",0,"Isi Dulu"))))</f>
        <v>Isi Sasaran</v>
      </c>
      <c r="M199" s="849"/>
      <c r="N199" s="852"/>
      <c r="O199" s="517"/>
      <c r="P199" s="517"/>
      <c r="Q199" s="517"/>
      <c r="R199" s="517"/>
    </row>
    <row r="200" spans="2:18" s="527" customFormat="1" ht="15.75">
      <c r="B200" s="837"/>
      <c r="C200" s="840"/>
      <c r="D200" s="858"/>
      <c r="E200" s="855"/>
      <c r="F200" s="549">
        <v>3</v>
      </c>
      <c r="G200" s="550"/>
      <c r="H200" s="598" t="str">
        <f t="shared" si="3"/>
        <v>Belum Diisi</v>
      </c>
      <c r="I200" s="592" t="s">
        <v>26</v>
      </c>
      <c r="J200" s="593" t="str">
        <f>IF($D$198="Y/T","Isi Sasaran",IF($E$198=0,0,IF(I200="Y",1,IF(I200="T",0,"Isi Dulu"))))</f>
        <v>Isi Sasaran</v>
      </c>
      <c r="K200" s="592" t="s">
        <v>26</v>
      </c>
      <c r="L200" s="593" t="str">
        <f>IF($D$198="Y/T","Isi Sasaran",IF($E$198=0,0,IF(K200="Y",1,IF(K200="T",0,"Isi Dulu"))))</f>
        <v>Isi Sasaran</v>
      </c>
      <c r="M200" s="849"/>
      <c r="N200" s="852"/>
      <c r="O200" s="517"/>
      <c r="P200" s="517"/>
      <c r="Q200" s="517"/>
      <c r="R200" s="517"/>
    </row>
    <row r="201" spans="2:18" s="527" customFormat="1" ht="15.75">
      <c r="B201" s="837"/>
      <c r="C201" s="840"/>
      <c r="D201" s="858"/>
      <c r="E201" s="855"/>
      <c r="F201" s="549">
        <v>4</v>
      </c>
      <c r="G201" s="550"/>
      <c r="H201" s="598" t="str">
        <f t="shared" si="3"/>
        <v>Belum Diisi</v>
      </c>
      <c r="I201" s="592" t="s">
        <v>26</v>
      </c>
      <c r="J201" s="593" t="str">
        <f>IF($D$198="Y/T","Isi Sasaran",IF($E$198=0,0,IF(I201="Y",1,IF(I201="T",0,"Isi Dulu"))))</f>
        <v>Isi Sasaran</v>
      </c>
      <c r="K201" s="592" t="s">
        <v>26</v>
      </c>
      <c r="L201" s="593" t="str">
        <f>IF($D$198="Y/T","Isi Sasaran",IF($E$198=0,0,IF(K201="Y",1,IF(K201="T",0,"Isi Dulu"))))</f>
        <v>Isi Sasaran</v>
      </c>
      <c r="M201" s="849"/>
      <c r="N201" s="852"/>
      <c r="O201" s="517"/>
      <c r="P201" s="517"/>
      <c r="Q201" s="517"/>
      <c r="R201" s="517"/>
    </row>
    <row r="202" spans="2:18" s="527" customFormat="1" ht="15.75">
      <c r="B202" s="838"/>
      <c r="C202" s="841"/>
      <c r="D202" s="859"/>
      <c r="E202" s="856"/>
      <c r="F202" s="569">
        <v>5</v>
      </c>
      <c r="G202" s="570"/>
      <c r="H202" s="599" t="str">
        <f t="shared" si="3"/>
        <v>Belum Diisi</v>
      </c>
      <c r="I202" s="595" t="s">
        <v>26</v>
      </c>
      <c r="J202" s="596" t="str">
        <f>IF($D$198="Y/T","Isi Sasaran",IF($E$198=0,0,IF(I202="Y",1,IF(I202="T",0,"Isi Dulu"))))</f>
        <v>Isi Sasaran</v>
      </c>
      <c r="K202" s="595" t="s">
        <v>26</v>
      </c>
      <c r="L202" s="596" t="str">
        <f>IF($D$198="Y/T","Isi Sasaran",IF($E$198=0,0,IF(K202="Y",1,IF(K202="T",0,"Isi Dulu"))))</f>
        <v>Isi Sasaran</v>
      </c>
      <c r="M202" s="850"/>
      <c r="N202" s="853"/>
      <c r="O202" s="517"/>
      <c r="P202" s="517"/>
      <c r="Q202" s="517"/>
      <c r="R202" s="517"/>
    </row>
    <row r="203" spans="2:18" s="527" customFormat="1" ht="15.75">
      <c r="B203" s="836">
        <v>20</v>
      </c>
      <c r="C203" s="839"/>
      <c r="D203" s="857" t="s">
        <v>26</v>
      </c>
      <c r="E203" s="854" t="str">
        <f>IF(D203="Y",1,IF(D203="T",0,IF(D203="Y/T","Belum diisi","Error")))</f>
        <v>Belum diisi</v>
      </c>
      <c r="F203" s="528">
        <v>1</v>
      </c>
      <c r="G203" s="529"/>
      <c r="H203" s="600" t="str">
        <f t="shared" si="3"/>
        <v>Belum Diisi</v>
      </c>
      <c r="I203" s="590" t="s">
        <v>26</v>
      </c>
      <c r="J203" s="591" t="str">
        <f>IF($D$203="Y/T","Isi Sasaran",IF($E$203=0,0,IF(I203="Y",1,IF(I203="T",0,"Isi Dulu"))))</f>
        <v>Isi Sasaran</v>
      </c>
      <c r="K203" s="590" t="s">
        <v>26</v>
      </c>
      <c r="L203" s="591" t="str">
        <f>IF($D$203="Y/T","Isi Sasaran",IF($E$203=0,0,IF(K203="Y",1,IF(K203="T",0,"Isi Dulu"))))</f>
        <v>Isi Sasaran</v>
      </c>
      <c r="M203" s="848" t="s">
        <v>26</v>
      </c>
      <c r="N203" s="851" t="str">
        <f>IF(M203="Y",1,IF(M203="T",0,IF(M203="Y/T","Belum diisi","Error")))</f>
        <v>Belum diisi</v>
      </c>
      <c r="O203" s="517"/>
      <c r="P203" s="517"/>
      <c r="Q203" s="517"/>
      <c r="R203" s="517"/>
    </row>
    <row r="204" spans="2:18" s="527" customFormat="1" ht="15.75">
      <c r="B204" s="837"/>
      <c r="C204" s="840"/>
      <c r="D204" s="858"/>
      <c r="E204" s="855"/>
      <c r="F204" s="549">
        <v>2</v>
      </c>
      <c r="G204" s="550"/>
      <c r="H204" s="598" t="str">
        <f t="shared" si="3"/>
        <v>Belum Diisi</v>
      </c>
      <c r="I204" s="592" t="s">
        <v>26</v>
      </c>
      <c r="J204" s="593" t="str">
        <f>IF($D$203="Y/T","Isi Sasaran",IF($E$203=0,0,IF(I204="Y",1,IF(I204="T",0,"Isi Dulu"))))</f>
        <v>Isi Sasaran</v>
      </c>
      <c r="K204" s="592" t="s">
        <v>26</v>
      </c>
      <c r="L204" s="593" t="str">
        <f>IF($D$203="Y/T","Isi Sasaran",IF($E$203=0,0,IF(K204="Y",1,IF(K204="T",0,"Isi Dulu"))))</f>
        <v>Isi Sasaran</v>
      </c>
      <c r="M204" s="849"/>
      <c r="N204" s="852"/>
      <c r="O204" s="517"/>
      <c r="P204" s="517"/>
      <c r="Q204" s="517"/>
      <c r="R204" s="517"/>
    </row>
    <row r="205" spans="2:18" s="527" customFormat="1" ht="15.75">
      <c r="B205" s="837"/>
      <c r="C205" s="840"/>
      <c r="D205" s="858"/>
      <c r="E205" s="855"/>
      <c r="F205" s="549">
        <v>3</v>
      </c>
      <c r="G205" s="550"/>
      <c r="H205" s="598" t="str">
        <f t="shared" si="3"/>
        <v>Belum Diisi</v>
      </c>
      <c r="I205" s="592" t="s">
        <v>26</v>
      </c>
      <c r="J205" s="593" t="str">
        <f>IF($D$203="Y/T","Isi Sasaran",IF($E$203=0,0,IF(I205="Y",1,IF(I205="T",0,"Isi Dulu"))))</f>
        <v>Isi Sasaran</v>
      </c>
      <c r="K205" s="592" t="s">
        <v>26</v>
      </c>
      <c r="L205" s="593" t="str">
        <f>IF($D$203="Y/T","Isi Sasaran",IF($E$203=0,0,IF(K205="Y",1,IF(K205="T",0,"Isi Dulu"))))</f>
        <v>Isi Sasaran</v>
      </c>
      <c r="M205" s="849"/>
      <c r="N205" s="852"/>
      <c r="O205" s="517"/>
      <c r="P205" s="517"/>
      <c r="Q205" s="517"/>
      <c r="R205" s="517"/>
    </row>
    <row r="206" spans="2:18" s="527" customFormat="1" ht="15.75">
      <c r="B206" s="837"/>
      <c r="C206" s="840"/>
      <c r="D206" s="858"/>
      <c r="E206" s="855"/>
      <c r="F206" s="549">
        <v>4</v>
      </c>
      <c r="G206" s="550"/>
      <c r="H206" s="598" t="str">
        <f t="shared" si="3"/>
        <v>Belum Diisi</v>
      </c>
      <c r="I206" s="592" t="s">
        <v>26</v>
      </c>
      <c r="J206" s="593" t="str">
        <f>IF($D$203="Y/T","Isi Sasaran",IF($E$203=0,0,IF(I206="Y",1,IF(I206="T",0,"Isi Dulu"))))</f>
        <v>Isi Sasaran</v>
      </c>
      <c r="K206" s="592" t="s">
        <v>26</v>
      </c>
      <c r="L206" s="593" t="str">
        <f>IF($D$203="Y/T","Isi Sasaran",IF($E$203=0,0,IF(K206="Y",1,IF(K206="T",0,"Isi Dulu"))))</f>
        <v>Isi Sasaran</v>
      </c>
      <c r="M206" s="849"/>
      <c r="N206" s="852"/>
      <c r="O206" s="517"/>
      <c r="P206" s="517"/>
      <c r="Q206" s="517"/>
      <c r="R206" s="517"/>
    </row>
    <row r="207" spans="2:18" s="527" customFormat="1" ht="15.75">
      <c r="B207" s="838"/>
      <c r="C207" s="841"/>
      <c r="D207" s="859"/>
      <c r="E207" s="856"/>
      <c r="F207" s="569">
        <v>5</v>
      </c>
      <c r="G207" s="570"/>
      <c r="H207" s="599" t="str">
        <f t="shared" si="3"/>
        <v>Belum Diisi</v>
      </c>
      <c r="I207" s="595" t="s">
        <v>26</v>
      </c>
      <c r="J207" s="596" t="str">
        <f>IF($D$203="Y/T","Isi Sasaran",IF($E$203=0,0,IF(I207="Y",1,IF(I207="T",0,"Isi Dulu"))))</f>
        <v>Isi Sasaran</v>
      </c>
      <c r="K207" s="595" t="s">
        <v>26</v>
      </c>
      <c r="L207" s="596" t="str">
        <f>IF($D$203="Y/T","Isi Sasaran",IF($E$203=0,0,IF(K207="Y",1,IF(K207="T",0,"Isi Dulu"))))</f>
        <v>Isi Sasaran</v>
      </c>
      <c r="M207" s="850"/>
      <c r="N207" s="853"/>
      <c r="O207" s="517"/>
      <c r="P207" s="517"/>
      <c r="Q207" s="517"/>
      <c r="R207" s="517"/>
    </row>
    <row r="208" spans="2:18" s="527" customFormat="1" ht="15.75">
      <c r="B208" s="580"/>
      <c r="C208" s="581"/>
      <c r="D208" s="582"/>
      <c r="E208" s="605" t="e">
        <f>AVERAGE(E108:E207)</f>
        <v>#DIV/0!</v>
      </c>
      <c r="F208" s="580"/>
      <c r="G208" s="583"/>
      <c r="H208" s="602" t="e">
        <f>(IF($D108="Y/T",0,AVERAGE(H108:H112))+IF($D113="Y/T",0,AVERAGE(H113:H117))+IF($D118="Y/T",0,AVERAGE(H118:H122))+IF($D123="Y/T",0,AVERAGE(H123:H127))+IF($D128="Y/T",0,AVERAGE(H128:H132))+IF($D133="Y/T",0,AVERAGE(H133:H137))+IF($D138="Y/T",0,AVERAGE(H138:H142))+IF($D143="Y/T",0,AVERAGE(H143:H147))+IF($D148="Y/T",0,AVERAGE(H148:H152))+IF($D153="Y/T",0,AVERAGE(H153:H157))+IF($D158="Y/T",0,AVERAGE(H158:H162))+IF($D163="Y/T",0,AVERAGE(H163:H167))+IF($D168="Y/T",0,AVERAGE(H168:H172))+IF($D173="Y/T",0,AVERAGE(H173:H177))+IF($D178="Y/T",0,AVERAGE(H178:H182))+IF($D183="Y/T",0,AVERAGE(H183:H187))+IF($D188="Y/T",0,AVERAGE(H188:H192))+IF($D193="Y/T",0,AVERAGE(H193:H197))+IF($D198="Y/T",0,AVERAGE(H198:H202))+IF($D203="Y/T",0,AVERAGE(H203:H207)))/(COUNTIF($D108:$D207,"Y")+COUNTIF($D108:$D207,"T"))</f>
        <v>#DIV/0!</v>
      </c>
      <c r="I208" s="582"/>
      <c r="J208" s="602" t="e">
        <f>(IF($D108="Y/T",0,AVERAGE(J108:J112))+IF($D113="Y/T",0,AVERAGE(J113:J117))+IF($D118="Y/T",0,AVERAGE(J118:J122))+IF($D123="Y/T",0,AVERAGE(J123:J127))+IF($D128="Y/T",0,AVERAGE(J128:J132))+IF($D133="Y/T",0,AVERAGE(J133:J137))+IF($D138="Y/T",0,AVERAGE(J138:J142))+IF($D143="Y/T",0,AVERAGE(J143:J147))+IF($D148="Y/T",0,AVERAGE(J148:J152))+IF($D153="Y/T",0,AVERAGE(J153:J157))+IF($D158="Y/T",0,AVERAGE(J158:J162))+IF($D163="Y/T",0,AVERAGE(J163:J167))+IF($D168="Y/T",0,AVERAGE(J168:J172))+IF($D173="Y/T",0,AVERAGE(J173:J177))+IF($D178="Y/T",0,AVERAGE(J178:J182))+IF($D183="Y/T",0,AVERAGE(J183:J187))+IF($D188="Y/T",0,AVERAGE(J188:J192))+IF($D193="Y/T",0,AVERAGE(J193:J197))+IF($D198="Y/T",0,AVERAGE(J198:J202))+IF($D203="Y/T",0,AVERAGE(J203:J207)))/(COUNTIF($D108:$D207,"Y")+COUNTIF($D108:$D207,"T"))</f>
        <v>#DIV/0!</v>
      </c>
      <c r="K208" s="582"/>
      <c r="L208" s="602" t="e">
        <f>(IF($D108="Y/T",0,AVERAGE(L108:L112))+IF($D113="Y/T",0,AVERAGE(L113:L117))+IF($D118="Y/T",0,AVERAGE(L118:L122))+IF($D123="Y/T",0,AVERAGE(L123:L127))+IF($D128="Y/T",0,AVERAGE(L128:L132))+IF($D133="Y/T",0,AVERAGE(L133:L137))+IF($D138="Y/T",0,AVERAGE(L138:L142))+IF($D143="Y/T",0,AVERAGE(L143:L147))+IF($D148="Y/T",0,AVERAGE(L148:L152))+IF($D153="Y/T",0,AVERAGE(L153:L157))+IF($D158="Y/T",0,AVERAGE(L158:L162))+IF($D163="Y/T",0,AVERAGE(L163:L167))+IF($D168="Y/T",0,AVERAGE(L168:L172))+IF($D173="Y/T",0,AVERAGE(L173:L177))+IF($D178="Y/T",0,AVERAGE(L178:L182))+IF($D183="Y/T",0,AVERAGE(L183:L187))+IF($D188="Y/T",0,AVERAGE(L188:L192))+IF($D193="Y/T",0,AVERAGE(L193:L197))+IF($D198="Y/T",0,AVERAGE(L198:L202))+IF($D203="Y/T",0,AVERAGE(L203:L207)))/(COUNTIF($D108:$D207,"Y")+COUNTIF($D108:$D207,"T"))</f>
        <v>#DIV/0!</v>
      </c>
      <c r="M208" s="606"/>
      <c r="N208" s="602" t="e">
        <f>AVERAGE(N108:N207)</f>
        <v>#DIV/0!</v>
      </c>
      <c r="O208" s="517"/>
      <c r="P208" s="517"/>
      <c r="Q208" s="517"/>
      <c r="R208" s="517"/>
    </row>
    <row r="209" spans="2:18" s="527" customFormat="1" ht="15.75">
      <c r="B209" s="865" t="s">
        <v>507</v>
      </c>
      <c r="C209" s="865"/>
      <c r="D209" s="865"/>
      <c r="E209" s="865"/>
      <c r="F209" s="865"/>
      <c r="G209" s="865"/>
      <c r="H209" s="865"/>
      <c r="I209" s="865"/>
      <c r="J209" s="865"/>
      <c r="K209" s="865"/>
      <c r="L209" s="865"/>
      <c r="M209" s="865"/>
      <c r="N209" s="866"/>
      <c r="O209" s="517"/>
      <c r="P209" s="517"/>
      <c r="Q209" s="517"/>
      <c r="R209" s="517"/>
    </row>
    <row r="210" spans="2:18" s="527" customFormat="1" ht="15.75">
      <c r="B210" s="836">
        <v>1</v>
      </c>
      <c r="C210" s="839"/>
      <c r="D210" s="857" t="s">
        <v>26</v>
      </c>
      <c r="E210" s="854" t="str">
        <f>IF(D210="Y",1,IF(D210="T",0,IF(D210="Y/T","Belum diisi","Error")))</f>
        <v>Belum diisi</v>
      </c>
      <c r="F210" s="528">
        <v>1</v>
      </c>
      <c r="G210" s="529"/>
      <c r="H210" s="589" t="str">
        <f>IF(OR(J210="Isi Dulu",L210="Isi Dulu",J210="Isi Sasaran",L210="Isi Sasaran"),"Belum Diisi",IF(SUM(J210,L210)=2,1,IF(SUM(J210,L210)=1,0,IF(SUM(J210,L210)=0,0,"Error"))))</f>
        <v>Belum Diisi</v>
      </c>
      <c r="I210" s="590" t="s">
        <v>26</v>
      </c>
      <c r="J210" s="591" t="str">
        <f>IF($D$210="Y/T","Isi Sasaran",IF($E$210=0,0,IF(I210="Y",1,IF(I210="T",0,"Isi Dulu"))))</f>
        <v>Isi Sasaran</v>
      </c>
      <c r="K210" s="590" t="s">
        <v>26</v>
      </c>
      <c r="L210" s="591" t="str">
        <f>IF($D$210="Y/T","Isi Sasaran",IF($E$210=0,0,IF(K210="Y",1,IF(K210="T",0,"Isi Dulu"))))</f>
        <v>Isi Sasaran</v>
      </c>
      <c r="M210" s="848" t="s">
        <v>26</v>
      </c>
      <c r="N210" s="851" t="str">
        <f>IF(M210="Y",1,IF(M210="T",0,IF(M210="Y/T","Belum diisi","Error")))</f>
        <v>Belum diisi</v>
      </c>
      <c r="O210" s="517"/>
      <c r="P210" s="517"/>
      <c r="Q210" s="517"/>
      <c r="R210" s="517"/>
    </row>
    <row r="211" spans="2:18" s="527" customFormat="1" ht="15.75">
      <c r="B211" s="837"/>
      <c r="C211" s="840"/>
      <c r="D211" s="858"/>
      <c r="E211" s="855"/>
      <c r="F211" s="549">
        <v>2</v>
      </c>
      <c r="G211" s="550"/>
      <c r="H211" s="589" t="str">
        <f t="shared" ref="H211:H274" si="4">IF(OR(J211="Isi Dulu",L211="Isi Dulu",J211="Isi Sasaran",L211="Isi Sasaran"),"Belum Diisi",IF(SUM(J211,L211)=2,1,IF(SUM(J211,L211)=1,0,IF(SUM(J211,L211)=0,0,"Error"))))</f>
        <v>Belum Diisi</v>
      </c>
      <c r="I211" s="592" t="s">
        <v>26</v>
      </c>
      <c r="J211" s="593" t="str">
        <f>IF($D$210="Y/T","Isi Sasaran",IF($E$210=0,0,IF(I211="Y",1,IF(I211="T",0,"Isi Dulu"))))</f>
        <v>Isi Sasaran</v>
      </c>
      <c r="K211" s="592" t="s">
        <v>26</v>
      </c>
      <c r="L211" s="593" t="str">
        <f>IF($D$210="Y/T","Isi Sasaran",IF($E$210=0,0,IF(K211="Y",1,IF(K211="T",0,"Isi Dulu"))))</f>
        <v>Isi Sasaran</v>
      </c>
      <c r="M211" s="849"/>
      <c r="N211" s="852"/>
      <c r="O211" s="517"/>
      <c r="P211" s="517"/>
      <c r="Q211" s="517"/>
      <c r="R211" s="517"/>
    </row>
    <row r="212" spans="2:18" s="527" customFormat="1" ht="15.75">
      <c r="B212" s="837"/>
      <c r="C212" s="840"/>
      <c r="D212" s="858"/>
      <c r="E212" s="855"/>
      <c r="F212" s="549">
        <v>3</v>
      </c>
      <c r="G212" s="550"/>
      <c r="H212" s="589" t="str">
        <f t="shared" si="4"/>
        <v>Belum Diisi</v>
      </c>
      <c r="I212" s="592" t="s">
        <v>26</v>
      </c>
      <c r="J212" s="593" t="str">
        <f>IF($D$210="Y/T","Isi Sasaran",IF($E$210=0,0,IF(I212="Y",1,IF(I212="T",0,"Isi Dulu"))))</f>
        <v>Isi Sasaran</v>
      </c>
      <c r="K212" s="592" t="s">
        <v>26</v>
      </c>
      <c r="L212" s="593" t="str">
        <f>IF($D$210="Y/T","Isi Sasaran",IF($E$210=0,0,IF(K212="Y",1,IF(K212="T",0,"Isi Dulu"))))</f>
        <v>Isi Sasaran</v>
      </c>
      <c r="M212" s="849"/>
      <c r="N212" s="852"/>
      <c r="O212" s="517"/>
      <c r="P212" s="517"/>
      <c r="Q212" s="517"/>
      <c r="R212" s="517"/>
    </row>
    <row r="213" spans="2:18" s="527" customFormat="1" ht="15.75">
      <c r="B213" s="837"/>
      <c r="C213" s="840"/>
      <c r="D213" s="858"/>
      <c r="E213" s="855"/>
      <c r="F213" s="549">
        <v>4</v>
      </c>
      <c r="G213" s="550"/>
      <c r="H213" s="589" t="str">
        <f t="shared" si="4"/>
        <v>Belum Diisi</v>
      </c>
      <c r="I213" s="592" t="s">
        <v>26</v>
      </c>
      <c r="J213" s="593" t="str">
        <f>IF($D$210="Y/T","Isi Sasaran",IF($E$210=0,0,IF(I213="Y",1,IF(I213="T",0,"Isi Dulu"))))</f>
        <v>Isi Sasaran</v>
      </c>
      <c r="K213" s="592" t="s">
        <v>26</v>
      </c>
      <c r="L213" s="593" t="str">
        <f>IF($D$210="Y/T","Isi Sasaran",IF($E$210=0,0,IF(K213="Y",1,IF(K213="T",0,"Isi Dulu"))))</f>
        <v>Isi Sasaran</v>
      </c>
      <c r="M213" s="849"/>
      <c r="N213" s="852"/>
      <c r="O213" s="517"/>
      <c r="P213" s="517"/>
      <c r="Q213" s="517"/>
      <c r="R213" s="517"/>
    </row>
    <row r="214" spans="2:18" s="527" customFormat="1" ht="15.75">
      <c r="B214" s="838"/>
      <c r="C214" s="841"/>
      <c r="D214" s="859"/>
      <c r="E214" s="856"/>
      <c r="F214" s="569">
        <v>5</v>
      </c>
      <c r="G214" s="570"/>
      <c r="H214" s="594" t="str">
        <f t="shared" si="4"/>
        <v>Belum Diisi</v>
      </c>
      <c r="I214" s="595" t="s">
        <v>26</v>
      </c>
      <c r="J214" s="596" t="str">
        <f>IF($D$210="Y/T","Isi Sasaran",IF($E$210=0,0,IF(I214="Y",1,IF(I214="T",0,"Isi Dulu"))))</f>
        <v>Isi Sasaran</v>
      </c>
      <c r="K214" s="595" t="s">
        <v>26</v>
      </c>
      <c r="L214" s="596" t="str">
        <f>IF($D$210="Y/T","Isi Sasaran",IF($E$210=0,0,IF(K214="Y",1,IF(K214="T",0,"Isi Dulu"))))</f>
        <v>Isi Sasaran</v>
      </c>
      <c r="M214" s="850"/>
      <c r="N214" s="853"/>
      <c r="O214" s="517"/>
      <c r="P214" s="517"/>
      <c r="Q214" s="517"/>
      <c r="R214" s="517"/>
    </row>
    <row r="215" spans="2:18" s="527" customFormat="1" ht="15.75">
      <c r="B215" s="836">
        <v>2</v>
      </c>
      <c r="C215" s="839"/>
      <c r="D215" s="857" t="s">
        <v>26</v>
      </c>
      <c r="E215" s="854" t="str">
        <f>IF(D215="Y",1,IF(D215="T",0,IF(D215="Y/T","Belum diisi","Error")))</f>
        <v>Belum diisi</v>
      </c>
      <c r="F215" s="528">
        <v>1</v>
      </c>
      <c r="G215" s="529"/>
      <c r="H215" s="597" t="str">
        <f t="shared" si="4"/>
        <v>Belum Diisi</v>
      </c>
      <c r="I215" s="590" t="s">
        <v>26</v>
      </c>
      <c r="J215" s="591" t="str">
        <f>IF($D$215="Y/T","Isi Sasaran",IF($E$215=0,0,IF(I215="Y",1,IF(I215="T",0,"Isi Dulu"))))</f>
        <v>Isi Sasaran</v>
      </c>
      <c r="K215" s="590" t="s">
        <v>26</v>
      </c>
      <c r="L215" s="591" t="str">
        <f>IF($D$215="Y/T","Isi Sasaran",IF($E$215=0,0,IF(K215="Y",1,IF(K215="T",0,"Isi Dulu"))))</f>
        <v>Isi Sasaran</v>
      </c>
      <c r="M215" s="848" t="s">
        <v>26</v>
      </c>
      <c r="N215" s="851" t="str">
        <f>IF(M215="Y",1,IF(M215="T",0,IF(M215="Y/T","Belum diisi","Error")))</f>
        <v>Belum diisi</v>
      </c>
      <c r="O215" s="517"/>
      <c r="P215" s="517"/>
      <c r="Q215" s="517"/>
      <c r="R215" s="517"/>
    </row>
    <row r="216" spans="2:18" s="527" customFormat="1" ht="15.75">
      <c r="B216" s="837"/>
      <c r="C216" s="840"/>
      <c r="D216" s="858"/>
      <c r="E216" s="855"/>
      <c r="F216" s="549">
        <v>2</v>
      </c>
      <c r="G216" s="550"/>
      <c r="H216" s="598" t="str">
        <f t="shared" si="4"/>
        <v>Belum Diisi</v>
      </c>
      <c r="I216" s="592" t="s">
        <v>26</v>
      </c>
      <c r="J216" s="593" t="str">
        <f>IF($D$215="Y/T","Isi Sasaran",IF($E$215=0,0,IF(I216="Y",1,IF(I216="T",0,"Isi Dulu"))))</f>
        <v>Isi Sasaran</v>
      </c>
      <c r="K216" s="592" t="s">
        <v>26</v>
      </c>
      <c r="L216" s="593" t="str">
        <f>IF($D$215="Y/T","Isi Sasaran",IF($E$215=0,0,IF(K216="Y",1,IF(K216="T",0,"Isi Dulu"))))</f>
        <v>Isi Sasaran</v>
      </c>
      <c r="M216" s="849"/>
      <c r="N216" s="852"/>
      <c r="O216" s="517"/>
      <c r="P216" s="517"/>
      <c r="Q216" s="517"/>
      <c r="R216" s="517"/>
    </row>
    <row r="217" spans="2:18" s="527" customFormat="1" ht="15.75">
      <c r="B217" s="837"/>
      <c r="C217" s="840"/>
      <c r="D217" s="858"/>
      <c r="E217" s="855"/>
      <c r="F217" s="549">
        <v>3</v>
      </c>
      <c r="G217" s="550"/>
      <c r="H217" s="598" t="str">
        <f t="shared" si="4"/>
        <v>Belum Diisi</v>
      </c>
      <c r="I217" s="592" t="s">
        <v>26</v>
      </c>
      <c r="J217" s="593" t="str">
        <f>IF($D$215="Y/T","Isi Sasaran",IF($E$215=0,0,IF(I217="Y",1,IF(I217="T",0,"Isi Dulu"))))</f>
        <v>Isi Sasaran</v>
      </c>
      <c r="K217" s="592" t="s">
        <v>26</v>
      </c>
      <c r="L217" s="593" t="str">
        <f>IF($D$215="Y/T","Isi Sasaran",IF($E$215=0,0,IF(K217="Y",1,IF(K217="T",0,"Isi Dulu"))))</f>
        <v>Isi Sasaran</v>
      </c>
      <c r="M217" s="849"/>
      <c r="N217" s="852"/>
      <c r="O217" s="517"/>
      <c r="P217" s="517"/>
      <c r="Q217" s="517"/>
      <c r="R217" s="517"/>
    </row>
    <row r="218" spans="2:18" s="527" customFormat="1" ht="15.75">
      <c r="B218" s="837"/>
      <c r="C218" s="840"/>
      <c r="D218" s="858"/>
      <c r="E218" s="855"/>
      <c r="F218" s="549">
        <v>4</v>
      </c>
      <c r="G218" s="550"/>
      <c r="H218" s="598" t="str">
        <f t="shared" si="4"/>
        <v>Belum Diisi</v>
      </c>
      <c r="I218" s="592" t="s">
        <v>26</v>
      </c>
      <c r="J218" s="593" t="str">
        <f>IF($D$215="Y/T","Isi Sasaran",IF($E$215=0,0,IF(I218="Y",1,IF(I218="T",0,"Isi Dulu"))))</f>
        <v>Isi Sasaran</v>
      </c>
      <c r="K218" s="592" t="s">
        <v>26</v>
      </c>
      <c r="L218" s="593" t="str">
        <f>IF($D$215="Y/T","Isi Sasaran",IF($E$215=0,0,IF(K218="Y",1,IF(K218="T",0,"Isi Dulu"))))</f>
        <v>Isi Sasaran</v>
      </c>
      <c r="M218" s="849"/>
      <c r="N218" s="852"/>
      <c r="O218" s="517"/>
      <c r="P218" s="517"/>
      <c r="Q218" s="517"/>
      <c r="R218" s="517"/>
    </row>
    <row r="219" spans="2:18" s="527" customFormat="1" ht="15.75">
      <c r="B219" s="838"/>
      <c r="C219" s="841"/>
      <c r="D219" s="859"/>
      <c r="E219" s="856"/>
      <c r="F219" s="569">
        <v>5</v>
      </c>
      <c r="G219" s="570"/>
      <c r="H219" s="599" t="str">
        <f t="shared" si="4"/>
        <v>Belum Diisi</v>
      </c>
      <c r="I219" s="595" t="s">
        <v>26</v>
      </c>
      <c r="J219" s="596" t="str">
        <f>IF($D$215="Y/T","Isi Sasaran",IF($E$215=0,0,IF(I219="Y",1,IF(I219="T",0,"Isi Dulu"))))</f>
        <v>Isi Sasaran</v>
      </c>
      <c r="K219" s="595" t="s">
        <v>26</v>
      </c>
      <c r="L219" s="596" t="str">
        <f>IF($D$215="Y/T","Isi Sasaran",IF($E$215=0,0,IF(K219="Y",1,IF(K219="T",0,"Isi Dulu"))))</f>
        <v>Isi Sasaran</v>
      </c>
      <c r="M219" s="850"/>
      <c r="N219" s="853"/>
      <c r="O219" s="517"/>
      <c r="P219" s="517"/>
      <c r="Q219" s="517"/>
      <c r="R219" s="517"/>
    </row>
    <row r="220" spans="2:18" s="527" customFormat="1" ht="15.75">
      <c r="B220" s="836">
        <v>3</v>
      </c>
      <c r="C220" s="839"/>
      <c r="D220" s="857" t="s">
        <v>26</v>
      </c>
      <c r="E220" s="854" t="str">
        <f>IF(D220="Y",1,IF(D220="T",0,IF(D220="Y/T","Belum diisi","Error")))</f>
        <v>Belum diisi</v>
      </c>
      <c r="F220" s="528">
        <v>1</v>
      </c>
      <c r="G220" s="529"/>
      <c r="H220" s="600" t="str">
        <f t="shared" si="4"/>
        <v>Belum Diisi</v>
      </c>
      <c r="I220" s="590" t="s">
        <v>26</v>
      </c>
      <c r="J220" s="591" t="str">
        <f>IF($D$220="Y/T","Isi Sasaran",IF($E$220=0,0,IF(I220="Y",1,IF(I220="T",0,"Isi Dulu"))))</f>
        <v>Isi Sasaran</v>
      </c>
      <c r="K220" s="590" t="s">
        <v>26</v>
      </c>
      <c r="L220" s="591" t="str">
        <f>IF($D$220="Y/T","Isi Sasaran",IF($E$220=0,0,IF(K220="Y",1,IF(K220="T",0,"Isi Dulu"))))</f>
        <v>Isi Sasaran</v>
      </c>
      <c r="M220" s="848" t="s">
        <v>26</v>
      </c>
      <c r="N220" s="851" t="str">
        <f>IF(M220="Y",1,IF(M220="T",0,IF(M220="Y/T","Belum diisi","Error")))</f>
        <v>Belum diisi</v>
      </c>
      <c r="O220" s="517"/>
      <c r="P220" s="517"/>
      <c r="Q220" s="517"/>
      <c r="R220" s="517"/>
    </row>
    <row r="221" spans="2:18" s="527" customFormat="1" ht="15.75">
      <c r="B221" s="837"/>
      <c r="C221" s="840"/>
      <c r="D221" s="858"/>
      <c r="E221" s="855"/>
      <c r="F221" s="549">
        <v>2</v>
      </c>
      <c r="G221" s="550"/>
      <c r="H221" s="598" t="str">
        <f t="shared" si="4"/>
        <v>Belum Diisi</v>
      </c>
      <c r="I221" s="592" t="s">
        <v>26</v>
      </c>
      <c r="J221" s="593" t="str">
        <f>IF($D$220="Y/T","Isi Sasaran",IF($E$220=0,0,IF(I221="Y",1,IF(I221="T",0,"Isi Dulu"))))</f>
        <v>Isi Sasaran</v>
      </c>
      <c r="K221" s="592" t="s">
        <v>26</v>
      </c>
      <c r="L221" s="593" t="str">
        <f>IF($D$220="Y/T","Isi Sasaran",IF($E$220=0,0,IF(K221="Y",1,IF(K221="T",0,"Isi Dulu"))))</f>
        <v>Isi Sasaran</v>
      </c>
      <c r="M221" s="849"/>
      <c r="N221" s="852"/>
      <c r="O221" s="517"/>
      <c r="P221" s="517"/>
      <c r="Q221" s="517"/>
      <c r="R221" s="517"/>
    </row>
    <row r="222" spans="2:18" s="527" customFormat="1" ht="15.75">
      <c r="B222" s="837"/>
      <c r="C222" s="840"/>
      <c r="D222" s="858"/>
      <c r="E222" s="855"/>
      <c r="F222" s="549">
        <v>3</v>
      </c>
      <c r="G222" s="550"/>
      <c r="H222" s="598" t="str">
        <f t="shared" si="4"/>
        <v>Belum Diisi</v>
      </c>
      <c r="I222" s="592" t="s">
        <v>26</v>
      </c>
      <c r="J222" s="593" t="str">
        <f>IF($D$220="Y/T","Isi Sasaran",IF($E$220=0,0,IF(I222="Y",1,IF(I222="T",0,"Isi Dulu"))))</f>
        <v>Isi Sasaran</v>
      </c>
      <c r="K222" s="592" t="s">
        <v>26</v>
      </c>
      <c r="L222" s="593" t="str">
        <f>IF($D$220="Y/T","Isi Sasaran",IF($E$220=0,0,IF(K222="Y",1,IF(K222="T",0,"Isi Dulu"))))</f>
        <v>Isi Sasaran</v>
      </c>
      <c r="M222" s="849"/>
      <c r="N222" s="852"/>
      <c r="O222" s="517"/>
      <c r="P222" s="517"/>
      <c r="Q222" s="517"/>
      <c r="R222" s="517"/>
    </row>
    <row r="223" spans="2:18" s="527" customFormat="1" ht="15.75">
      <c r="B223" s="837"/>
      <c r="C223" s="840"/>
      <c r="D223" s="858"/>
      <c r="E223" s="855"/>
      <c r="F223" s="549">
        <v>4</v>
      </c>
      <c r="G223" s="550"/>
      <c r="H223" s="598" t="str">
        <f t="shared" si="4"/>
        <v>Belum Diisi</v>
      </c>
      <c r="I223" s="592" t="s">
        <v>26</v>
      </c>
      <c r="J223" s="593" t="str">
        <f>IF($D$220="Y/T","Isi Sasaran",IF($E$220=0,0,IF(I223="Y",1,IF(I223="T",0,"Isi Dulu"))))</f>
        <v>Isi Sasaran</v>
      </c>
      <c r="K223" s="592" t="s">
        <v>26</v>
      </c>
      <c r="L223" s="593" t="str">
        <f>IF($D$220="Y/T","Isi Sasaran",IF($E$220=0,0,IF(K223="Y",1,IF(K223="T",0,"Isi Dulu"))))</f>
        <v>Isi Sasaran</v>
      </c>
      <c r="M223" s="849"/>
      <c r="N223" s="852"/>
      <c r="O223" s="517"/>
      <c r="P223" s="517"/>
      <c r="Q223" s="517"/>
      <c r="R223" s="517"/>
    </row>
    <row r="224" spans="2:18" s="527" customFormat="1" ht="15.75">
      <c r="B224" s="838"/>
      <c r="C224" s="841"/>
      <c r="D224" s="859"/>
      <c r="E224" s="856"/>
      <c r="F224" s="569">
        <v>5</v>
      </c>
      <c r="G224" s="570"/>
      <c r="H224" s="599" t="str">
        <f t="shared" si="4"/>
        <v>Belum Diisi</v>
      </c>
      <c r="I224" s="595" t="s">
        <v>26</v>
      </c>
      <c r="J224" s="596" t="str">
        <f>IF($D$220="Y/T","Isi Sasaran",IF($E$220=0,0,IF(I224="Y",1,IF(I224="T",0,"Isi Dulu"))))</f>
        <v>Isi Sasaran</v>
      </c>
      <c r="K224" s="595" t="s">
        <v>26</v>
      </c>
      <c r="L224" s="596" t="str">
        <f>IF($D$220="Y/T","Isi Sasaran",IF($E$220=0,0,IF(K224="Y",1,IF(K224="T",0,"Isi Dulu"))))</f>
        <v>Isi Sasaran</v>
      </c>
      <c r="M224" s="850"/>
      <c r="N224" s="853"/>
      <c r="O224" s="517"/>
      <c r="P224" s="517"/>
      <c r="Q224" s="517"/>
      <c r="R224" s="517"/>
    </row>
    <row r="225" spans="2:18" s="527" customFormat="1" ht="15.75">
      <c r="B225" s="836">
        <v>4</v>
      </c>
      <c r="C225" s="839"/>
      <c r="D225" s="857" t="s">
        <v>26</v>
      </c>
      <c r="E225" s="854" t="str">
        <f>IF(D225="Y",1,IF(D225="T",0,IF(D225="Y/T","Belum diisi","Error")))</f>
        <v>Belum diisi</v>
      </c>
      <c r="F225" s="528">
        <v>1</v>
      </c>
      <c r="G225" s="529"/>
      <c r="H225" s="600" t="str">
        <f t="shared" si="4"/>
        <v>Belum Diisi</v>
      </c>
      <c r="I225" s="590" t="s">
        <v>26</v>
      </c>
      <c r="J225" s="591" t="str">
        <f>IF($D$225="Y/T","Isi Sasaran",IF($E$225=0,0,IF(I225="Y",1,IF(I225="T",0,"Isi Dulu"))))</f>
        <v>Isi Sasaran</v>
      </c>
      <c r="K225" s="590" t="s">
        <v>26</v>
      </c>
      <c r="L225" s="591" t="str">
        <f>IF($D$225="Y/T","Isi Sasaran",IF($E$225=0,0,IF(K225="Y",1,IF(K225="T",0,"Isi Dulu"))))</f>
        <v>Isi Sasaran</v>
      </c>
      <c r="M225" s="848" t="s">
        <v>26</v>
      </c>
      <c r="N225" s="851" t="str">
        <f>IF(M225="Y",1,IF(M225="T",0,IF(M225="Y/T","Belum diisi","Error")))</f>
        <v>Belum diisi</v>
      </c>
      <c r="O225" s="517"/>
      <c r="P225" s="517"/>
      <c r="Q225" s="517"/>
      <c r="R225" s="517"/>
    </row>
    <row r="226" spans="2:18" s="527" customFormat="1" ht="15.75">
      <c r="B226" s="837"/>
      <c r="C226" s="840"/>
      <c r="D226" s="858"/>
      <c r="E226" s="855"/>
      <c r="F226" s="549">
        <v>2</v>
      </c>
      <c r="G226" s="550"/>
      <c r="H226" s="598" t="str">
        <f t="shared" si="4"/>
        <v>Belum Diisi</v>
      </c>
      <c r="I226" s="592" t="s">
        <v>26</v>
      </c>
      <c r="J226" s="593" t="str">
        <f>IF($D$225="Y/T","Isi Sasaran",IF($E$225=0,0,IF(I226="Y",1,IF(I226="T",0,"Isi Dulu"))))</f>
        <v>Isi Sasaran</v>
      </c>
      <c r="K226" s="592" t="s">
        <v>26</v>
      </c>
      <c r="L226" s="593" t="str">
        <f>IF($D$225="Y/T","Isi Sasaran",IF($E$225=0,0,IF(K226="Y",1,IF(K226="T",0,"Isi Dulu"))))</f>
        <v>Isi Sasaran</v>
      </c>
      <c r="M226" s="849"/>
      <c r="N226" s="852"/>
      <c r="O226" s="517"/>
      <c r="P226" s="517"/>
      <c r="Q226" s="517"/>
      <c r="R226" s="517"/>
    </row>
    <row r="227" spans="2:18" s="527" customFormat="1" ht="15.75">
      <c r="B227" s="837"/>
      <c r="C227" s="840"/>
      <c r="D227" s="858"/>
      <c r="E227" s="855"/>
      <c r="F227" s="549">
        <v>3</v>
      </c>
      <c r="G227" s="550"/>
      <c r="H227" s="598" t="str">
        <f t="shared" si="4"/>
        <v>Belum Diisi</v>
      </c>
      <c r="I227" s="592" t="s">
        <v>26</v>
      </c>
      <c r="J227" s="593" t="str">
        <f>IF($D$225="Y/T","Isi Sasaran",IF($E$225=0,0,IF(I227="Y",1,IF(I227="T",0,"Isi Dulu"))))</f>
        <v>Isi Sasaran</v>
      </c>
      <c r="K227" s="592" t="s">
        <v>26</v>
      </c>
      <c r="L227" s="593" t="str">
        <f>IF($D$225="Y/T","Isi Sasaran",IF($E$225=0,0,IF(K227="Y",1,IF(K227="T",0,"Isi Dulu"))))</f>
        <v>Isi Sasaran</v>
      </c>
      <c r="M227" s="849"/>
      <c r="N227" s="852"/>
      <c r="O227" s="517"/>
      <c r="P227" s="517"/>
      <c r="Q227" s="517"/>
      <c r="R227" s="517"/>
    </row>
    <row r="228" spans="2:18" s="527" customFormat="1" ht="15.75">
      <c r="B228" s="837"/>
      <c r="C228" s="840"/>
      <c r="D228" s="858"/>
      <c r="E228" s="855"/>
      <c r="F228" s="549">
        <v>4</v>
      </c>
      <c r="G228" s="550"/>
      <c r="H228" s="598" t="str">
        <f t="shared" si="4"/>
        <v>Belum Diisi</v>
      </c>
      <c r="I228" s="592" t="s">
        <v>26</v>
      </c>
      <c r="J228" s="593" t="str">
        <f>IF($D$225="Y/T","Isi Sasaran",IF($E$225=0,0,IF(I228="Y",1,IF(I228="T",0,"Isi Dulu"))))</f>
        <v>Isi Sasaran</v>
      </c>
      <c r="K228" s="592" t="s">
        <v>26</v>
      </c>
      <c r="L228" s="593" t="str">
        <f>IF($D$225="Y/T","Isi Sasaran",IF($E$225=0,0,IF(K228="Y",1,IF(K228="T",0,"Isi Dulu"))))</f>
        <v>Isi Sasaran</v>
      </c>
      <c r="M228" s="849"/>
      <c r="N228" s="852"/>
      <c r="O228" s="517"/>
      <c r="P228" s="517"/>
      <c r="Q228" s="517"/>
      <c r="R228" s="517"/>
    </row>
    <row r="229" spans="2:18" s="527" customFormat="1" ht="15.75">
      <c r="B229" s="838"/>
      <c r="C229" s="841"/>
      <c r="D229" s="859"/>
      <c r="E229" s="856"/>
      <c r="F229" s="569">
        <v>5</v>
      </c>
      <c r="G229" s="570"/>
      <c r="H229" s="599" t="str">
        <f t="shared" si="4"/>
        <v>Belum Diisi</v>
      </c>
      <c r="I229" s="595" t="s">
        <v>26</v>
      </c>
      <c r="J229" s="596" t="str">
        <f>IF($D$225="Y/T","Isi Sasaran",IF($E$225=0,0,IF(I229="Y",1,IF(I229="T",0,"Isi Dulu"))))</f>
        <v>Isi Sasaran</v>
      </c>
      <c r="K229" s="595" t="s">
        <v>26</v>
      </c>
      <c r="L229" s="596" t="str">
        <f>IF($D$225="Y/T","Isi Sasaran",IF($E$225=0,0,IF(K229="Y",1,IF(K229="T",0,"Isi Dulu"))))</f>
        <v>Isi Sasaran</v>
      </c>
      <c r="M229" s="850"/>
      <c r="N229" s="853"/>
      <c r="O229" s="517"/>
      <c r="P229" s="517"/>
      <c r="Q229" s="517"/>
      <c r="R229" s="517"/>
    </row>
    <row r="230" spans="2:18" s="527" customFormat="1" ht="15.75">
      <c r="B230" s="836">
        <v>5</v>
      </c>
      <c r="C230" s="839"/>
      <c r="D230" s="857" t="s">
        <v>26</v>
      </c>
      <c r="E230" s="854" t="str">
        <f>IF(D230="Y",1,IF(D230="T",0,IF(D230="Y/T","Belum diisi","Error")))</f>
        <v>Belum diisi</v>
      </c>
      <c r="F230" s="528">
        <v>1</v>
      </c>
      <c r="G230" s="529"/>
      <c r="H230" s="600" t="str">
        <f t="shared" si="4"/>
        <v>Belum Diisi</v>
      </c>
      <c r="I230" s="590" t="s">
        <v>26</v>
      </c>
      <c r="J230" s="591" t="str">
        <f>IF($D$230="Y/T","Isi Sasaran",IF($E$230=0,0,IF(I230="Y",1,IF(I230="T",0,"Isi Dulu"))))</f>
        <v>Isi Sasaran</v>
      </c>
      <c r="K230" s="590" t="s">
        <v>26</v>
      </c>
      <c r="L230" s="591" t="str">
        <f>IF($D$230="Y/T","Isi Sasaran",IF($E$230=0,0,IF(K230="Y",1,IF(K230="T",0,"Isi Dulu"))))</f>
        <v>Isi Sasaran</v>
      </c>
      <c r="M230" s="848" t="s">
        <v>26</v>
      </c>
      <c r="N230" s="851" t="str">
        <f>IF(M230="Y",1,IF(M230="T",0,IF(M230="Y/T","Belum diisi","Error")))</f>
        <v>Belum diisi</v>
      </c>
      <c r="O230" s="517"/>
      <c r="P230" s="517"/>
      <c r="Q230" s="517"/>
      <c r="R230" s="517"/>
    </row>
    <row r="231" spans="2:18" s="527" customFormat="1" ht="15.75">
      <c r="B231" s="837"/>
      <c r="C231" s="840"/>
      <c r="D231" s="858"/>
      <c r="E231" s="855"/>
      <c r="F231" s="549">
        <v>2</v>
      </c>
      <c r="G231" s="550"/>
      <c r="H231" s="598" t="str">
        <f t="shared" si="4"/>
        <v>Belum Diisi</v>
      </c>
      <c r="I231" s="592" t="s">
        <v>26</v>
      </c>
      <c r="J231" s="593" t="str">
        <f>IF($D$230="Y/T","Isi Sasaran",IF($E$230=0,0,IF(I231="Y",1,IF(I231="T",0,"Isi Dulu"))))</f>
        <v>Isi Sasaran</v>
      </c>
      <c r="K231" s="592" t="s">
        <v>26</v>
      </c>
      <c r="L231" s="593" t="str">
        <f>IF($D$230="Y/T","Isi Sasaran",IF($E$230=0,0,IF(K231="Y",1,IF(K231="T",0,"Isi Dulu"))))</f>
        <v>Isi Sasaran</v>
      </c>
      <c r="M231" s="849"/>
      <c r="N231" s="852"/>
      <c r="O231" s="517"/>
      <c r="P231" s="517"/>
      <c r="Q231" s="517"/>
      <c r="R231" s="517"/>
    </row>
    <row r="232" spans="2:18" s="527" customFormat="1" ht="15.75">
      <c r="B232" s="837"/>
      <c r="C232" s="840"/>
      <c r="D232" s="858"/>
      <c r="E232" s="855"/>
      <c r="F232" s="549">
        <v>3</v>
      </c>
      <c r="G232" s="550"/>
      <c r="H232" s="598" t="str">
        <f t="shared" si="4"/>
        <v>Belum Diisi</v>
      </c>
      <c r="I232" s="592" t="s">
        <v>26</v>
      </c>
      <c r="J232" s="593" t="str">
        <f>IF($D$230="Y/T","Isi Sasaran",IF($E$230=0,0,IF(I232="Y",1,IF(I232="T",0,"Isi Dulu"))))</f>
        <v>Isi Sasaran</v>
      </c>
      <c r="K232" s="592" t="s">
        <v>26</v>
      </c>
      <c r="L232" s="593" t="str">
        <f>IF($D$230="Y/T","Isi Sasaran",IF($E$230=0,0,IF(K232="Y",1,IF(K232="T",0,"Isi Dulu"))))</f>
        <v>Isi Sasaran</v>
      </c>
      <c r="M232" s="849"/>
      <c r="N232" s="852"/>
      <c r="O232" s="517"/>
      <c r="P232" s="517"/>
      <c r="Q232" s="517"/>
      <c r="R232" s="517"/>
    </row>
    <row r="233" spans="2:18" s="527" customFormat="1" ht="15.75">
      <c r="B233" s="837"/>
      <c r="C233" s="840"/>
      <c r="D233" s="858"/>
      <c r="E233" s="855"/>
      <c r="F233" s="549">
        <v>4</v>
      </c>
      <c r="G233" s="550"/>
      <c r="H233" s="598" t="str">
        <f t="shared" si="4"/>
        <v>Belum Diisi</v>
      </c>
      <c r="I233" s="592" t="s">
        <v>26</v>
      </c>
      <c r="J233" s="593" t="str">
        <f>IF($D$230="Y/T","Isi Sasaran",IF($E$230=0,0,IF(I233="Y",1,IF(I233="T",0,"Isi Dulu"))))</f>
        <v>Isi Sasaran</v>
      </c>
      <c r="K233" s="592" t="s">
        <v>26</v>
      </c>
      <c r="L233" s="593" t="str">
        <f>IF($D$230="Y/T","Isi Sasaran",IF($E$230=0,0,IF(K233="Y",1,IF(K233="T",0,"Isi Dulu"))))</f>
        <v>Isi Sasaran</v>
      </c>
      <c r="M233" s="849"/>
      <c r="N233" s="852"/>
      <c r="O233" s="517"/>
      <c r="P233" s="517"/>
      <c r="Q233" s="517"/>
      <c r="R233" s="517"/>
    </row>
    <row r="234" spans="2:18" s="527" customFormat="1" ht="15.75">
      <c r="B234" s="838"/>
      <c r="C234" s="841"/>
      <c r="D234" s="859"/>
      <c r="E234" s="856"/>
      <c r="F234" s="569">
        <v>5</v>
      </c>
      <c r="G234" s="570"/>
      <c r="H234" s="599" t="str">
        <f t="shared" si="4"/>
        <v>Belum Diisi</v>
      </c>
      <c r="I234" s="595" t="s">
        <v>26</v>
      </c>
      <c r="J234" s="596" t="str">
        <f>IF($D$230="Y/T","Isi Sasaran",IF($E$230=0,0,IF(I234="Y",1,IF(I234="T",0,"Isi Dulu"))))</f>
        <v>Isi Sasaran</v>
      </c>
      <c r="K234" s="595" t="s">
        <v>26</v>
      </c>
      <c r="L234" s="596" t="str">
        <f>IF($D$230="Y/T","Isi Sasaran",IF($E$230=0,0,IF(K234="Y",1,IF(K234="T",0,"Isi Dulu"))))</f>
        <v>Isi Sasaran</v>
      </c>
      <c r="M234" s="850"/>
      <c r="N234" s="853"/>
      <c r="O234" s="517"/>
      <c r="P234" s="517"/>
      <c r="Q234" s="517"/>
      <c r="R234" s="517"/>
    </row>
    <row r="235" spans="2:18" s="527" customFormat="1" ht="15.75">
      <c r="B235" s="836">
        <v>6</v>
      </c>
      <c r="C235" s="839"/>
      <c r="D235" s="857" t="s">
        <v>26</v>
      </c>
      <c r="E235" s="854" t="str">
        <f>IF(D235="Y",1,IF(D235="T",0,IF(D235="Y/T","Belum diisi","Error")))</f>
        <v>Belum diisi</v>
      </c>
      <c r="F235" s="528">
        <v>1</v>
      </c>
      <c r="G235" s="529"/>
      <c r="H235" s="600" t="str">
        <f t="shared" si="4"/>
        <v>Belum Diisi</v>
      </c>
      <c r="I235" s="590" t="s">
        <v>26</v>
      </c>
      <c r="J235" s="591" t="str">
        <f>IF($D$235="Y/T","Isi Sasaran",IF($E$235=0,0,IF(I235="Y",1,IF(I235="T",0,"Isi Dulu"))))</f>
        <v>Isi Sasaran</v>
      </c>
      <c r="K235" s="590" t="s">
        <v>26</v>
      </c>
      <c r="L235" s="591" t="str">
        <f>IF($D$235="Y/T","Isi Sasaran",IF($E$235=0,0,IF(K235="Y",1,IF(K235="T",0,"Isi Dulu"))))</f>
        <v>Isi Sasaran</v>
      </c>
      <c r="M235" s="848" t="s">
        <v>26</v>
      </c>
      <c r="N235" s="851" t="str">
        <f>IF(M235="Y",1,IF(M235="T",0,IF(M235="Y/T","Belum diisi","Error")))</f>
        <v>Belum diisi</v>
      </c>
      <c r="O235" s="517"/>
      <c r="P235" s="517"/>
      <c r="Q235" s="517"/>
      <c r="R235" s="517"/>
    </row>
    <row r="236" spans="2:18" s="527" customFormat="1" ht="15.75">
      <c r="B236" s="837"/>
      <c r="C236" s="840"/>
      <c r="D236" s="858"/>
      <c r="E236" s="855"/>
      <c r="F236" s="549">
        <v>2</v>
      </c>
      <c r="G236" s="550"/>
      <c r="H236" s="598" t="str">
        <f t="shared" si="4"/>
        <v>Belum Diisi</v>
      </c>
      <c r="I236" s="592" t="s">
        <v>26</v>
      </c>
      <c r="J236" s="593" t="str">
        <f>IF($D$235="Y/T","Isi Sasaran",IF($E$235=0,0,IF(I236="Y",1,IF(I236="T",0,"Isi Dulu"))))</f>
        <v>Isi Sasaran</v>
      </c>
      <c r="K236" s="592" t="s">
        <v>26</v>
      </c>
      <c r="L236" s="593" t="str">
        <f>IF($D$235="Y/T","Isi Sasaran",IF($E$235=0,0,IF(K236="Y",1,IF(K236="T",0,"Isi Dulu"))))</f>
        <v>Isi Sasaran</v>
      </c>
      <c r="M236" s="849"/>
      <c r="N236" s="852"/>
      <c r="O236" s="517"/>
      <c r="P236" s="517"/>
      <c r="Q236" s="517"/>
      <c r="R236" s="517"/>
    </row>
    <row r="237" spans="2:18" s="527" customFormat="1" ht="15.75">
      <c r="B237" s="837"/>
      <c r="C237" s="840"/>
      <c r="D237" s="858"/>
      <c r="E237" s="855"/>
      <c r="F237" s="549">
        <v>3</v>
      </c>
      <c r="G237" s="550"/>
      <c r="H237" s="598" t="str">
        <f t="shared" si="4"/>
        <v>Belum Diisi</v>
      </c>
      <c r="I237" s="592" t="s">
        <v>26</v>
      </c>
      <c r="J237" s="593" t="str">
        <f>IF($D$235="Y/T","Isi Sasaran",IF($E$235=0,0,IF(I237="Y",1,IF(I237="T",0,"Isi Dulu"))))</f>
        <v>Isi Sasaran</v>
      </c>
      <c r="K237" s="592" t="s">
        <v>26</v>
      </c>
      <c r="L237" s="593" t="str">
        <f>IF($D$235="Y/T","Isi Sasaran",IF($E$235=0,0,IF(K237="Y",1,IF(K237="T",0,"Isi Dulu"))))</f>
        <v>Isi Sasaran</v>
      </c>
      <c r="M237" s="849"/>
      <c r="N237" s="852"/>
      <c r="O237" s="517"/>
      <c r="P237" s="517"/>
      <c r="Q237" s="517"/>
      <c r="R237" s="517"/>
    </row>
    <row r="238" spans="2:18" s="527" customFormat="1" ht="15.75">
      <c r="B238" s="837"/>
      <c r="C238" s="840"/>
      <c r="D238" s="858"/>
      <c r="E238" s="855"/>
      <c r="F238" s="549">
        <v>4</v>
      </c>
      <c r="G238" s="550"/>
      <c r="H238" s="598" t="str">
        <f t="shared" si="4"/>
        <v>Belum Diisi</v>
      </c>
      <c r="I238" s="592" t="s">
        <v>26</v>
      </c>
      <c r="J238" s="593" t="str">
        <f>IF($D$235="Y/T","Isi Sasaran",IF($E$235=0,0,IF(I238="Y",1,IF(I238="T",0,"Isi Dulu"))))</f>
        <v>Isi Sasaran</v>
      </c>
      <c r="K238" s="592" t="s">
        <v>26</v>
      </c>
      <c r="L238" s="593" t="str">
        <f>IF($D$235="Y/T","Isi Sasaran",IF($E$235=0,0,IF(K238="Y",1,IF(K238="T",0,"Isi Dulu"))))</f>
        <v>Isi Sasaran</v>
      </c>
      <c r="M238" s="849"/>
      <c r="N238" s="852"/>
      <c r="O238" s="517"/>
      <c r="P238" s="517"/>
      <c r="Q238" s="517"/>
      <c r="R238" s="517"/>
    </row>
    <row r="239" spans="2:18" s="527" customFormat="1" ht="15.75">
      <c r="B239" s="838"/>
      <c r="C239" s="841"/>
      <c r="D239" s="859"/>
      <c r="E239" s="856"/>
      <c r="F239" s="569">
        <v>5</v>
      </c>
      <c r="G239" s="570"/>
      <c r="H239" s="599" t="str">
        <f t="shared" si="4"/>
        <v>Belum Diisi</v>
      </c>
      <c r="I239" s="595" t="s">
        <v>26</v>
      </c>
      <c r="J239" s="596" t="str">
        <f>IF($D$235="Y/T","Isi Sasaran",IF($E$235=0,0,IF(I239="Y",1,IF(I239="T",0,"Isi Dulu"))))</f>
        <v>Isi Sasaran</v>
      </c>
      <c r="K239" s="595" t="s">
        <v>26</v>
      </c>
      <c r="L239" s="596" t="str">
        <f>IF($D$235="Y/T","Isi Sasaran",IF($E$235=0,0,IF(K239="Y",1,IF(K239="T",0,"Isi Dulu"))))</f>
        <v>Isi Sasaran</v>
      </c>
      <c r="M239" s="850"/>
      <c r="N239" s="853"/>
      <c r="O239" s="517"/>
      <c r="P239" s="517"/>
      <c r="Q239" s="517"/>
      <c r="R239" s="517"/>
    </row>
    <row r="240" spans="2:18" s="527" customFormat="1" ht="15.75">
      <c r="B240" s="836">
        <v>7</v>
      </c>
      <c r="C240" s="839"/>
      <c r="D240" s="857" t="s">
        <v>26</v>
      </c>
      <c r="E240" s="854" t="str">
        <f>IF(D240="Y",1,IF(D240="T",0,IF(D240="Y/T","Belum diisi","Error")))</f>
        <v>Belum diisi</v>
      </c>
      <c r="F240" s="528">
        <v>1</v>
      </c>
      <c r="G240" s="529"/>
      <c r="H240" s="600" t="str">
        <f t="shared" si="4"/>
        <v>Belum Diisi</v>
      </c>
      <c r="I240" s="590" t="s">
        <v>26</v>
      </c>
      <c r="J240" s="591" t="str">
        <f>IF($D$240="Y/T","Isi Sasaran",IF($E$240=0,0,IF(I240="Y",1,IF(I240="T",0,"Isi Dulu"))))</f>
        <v>Isi Sasaran</v>
      </c>
      <c r="K240" s="590" t="s">
        <v>26</v>
      </c>
      <c r="L240" s="591" t="str">
        <f>IF($D$240="Y/T","Isi Sasaran",IF($E$240=0,0,IF(K240="Y",1,IF(K240="T",0,"Isi Dulu"))))</f>
        <v>Isi Sasaran</v>
      </c>
      <c r="M240" s="848" t="s">
        <v>26</v>
      </c>
      <c r="N240" s="851" t="str">
        <f>IF(M240="Y",1,IF(M240="T",0,IF(M240="Y/T","Belum diisi","Error")))</f>
        <v>Belum diisi</v>
      </c>
      <c r="O240" s="517"/>
      <c r="P240" s="517"/>
      <c r="Q240" s="517"/>
      <c r="R240" s="517"/>
    </row>
    <row r="241" spans="2:18" s="527" customFormat="1" ht="15.75">
      <c r="B241" s="837"/>
      <c r="C241" s="840"/>
      <c r="D241" s="858"/>
      <c r="E241" s="855"/>
      <c r="F241" s="549">
        <v>2</v>
      </c>
      <c r="G241" s="550"/>
      <c r="H241" s="598" t="str">
        <f t="shared" si="4"/>
        <v>Belum Diisi</v>
      </c>
      <c r="I241" s="592" t="s">
        <v>26</v>
      </c>
      <c r="J241" s="593" t="str">
        <f>IF($D$240="Y/T","Isi Sasaran",IF($E$240=0,0,IF(I241="Y",1,IF(I241="T",0,"Isi Dulu"))))</f>
        <v>Isi Sasaran</v>
      </c>
      <c r="K241" s="592" t="s">
        <v>26</v>
      </c>
      <c r="L241" s="593" t="str">
        <f>IF($D$240="Y/T","Isi Sasaran",IF($E$240=0,0,IF(K241="Y",1,IF(K241="T",0,"Isi Dulu"))))</f>
        <v>Isi Sasaran</v>
      </c>
      <c r="M241" s="849"/>
      <c r="N241" s="852"/>
      <c r="O241" s="517"/>
      <c r="P241" s="517"/>
      <c r="Q241" s="517"/>
      <c r="R241" s="517"/>
    </row>
    <row r="242" spans="2:18" s="527" customFormat="1" ht="15.75">
      <c r="B242" s="837"/>
      <c r="C242" s="840"/>
      <c r="D242" s="858"/>
      <c r="E242" s="855"/>
      <c r="F242" s="549">
        <v>3</v>
      </c>
      <c r="G242" s="550"/>
      <c r="H242" s="598" t="str">
        <f t="shared" si="4"/>
        <v>Belum Diisi</v>
      </c>
      <c r="I242" s="592" t="s">
        <v>26</v>
      </c>
      <c r="J242" s="593" t="str">
        <f>IF($D$240="Y/T","Isi Sasaran",IF($E$240=0,0,IF(I242="Y",1,IF(I242="T",0,"Isi Dulu"))))</f>
        <v>Isi Sasaran</v>
      </c>
      <c r="K242" s="592" t="s">
        <v>26</v>
      </c>
      <c r="L242" s="593" t="str">
        <f>IF($D$240="Y/T","Isi Sasaran",IF($E$240=0,0,IF(K242="Y",1,IF(K242="T",0,"Isi Dulu"))))</f>
        <v>Isi Sasaran</v>
      </c>
      <c r="M242" s="849"/>
      <c r="N242" s="852"/>
      <c r="O242" s="517"/>
      <c r="P242" s="517"/>
      <c r="Q242" s="517"/>
      <c r="R242" s="517"/>
    </row>
    <row r="243" spans="2:18" s="527" customFormat="1" ht="15.75">
      <c r="B243" s="837"/>
      <c r="C243" s="840"/>
      <c r="D243" s="858"/>
      <c r="E243" s="855"/>
      <c r="F243" s="549">
        <v>4</v>
      </c>
      <c r="G243" s="550"/>
      <c r="H243" s="598" t="str">
        <f t="shared" si="4"/>
        <v>Belum Diisi</v>
      </c>
      <c r="I243" s="592" t="s">
        <v>26</v>
      </c>
      <c r="J243" s="593" t="str">
        <f>IF($D$240="Y/T","Isi Sasaran",IF($E$240=0,0,IF(I243="Y",1,IF(I243="T",0,"Isi Dulu"))))</f>
        <v>Isi Sasaran</v>
      </c>
      <c r="K243" s="592" t="s">
        <v>26</v>
      </c>
      <c r="L243" s="593" t="str">
        <f>IF($D$240="Y/T","Isi Sasaran",IF($E$240=0,0,IF(K243="Y",1,IF(K243="T",0,"Isi Dulu"))))</f>
        <v>Isi Sasaran</v>
      </c>
      <c r="M243" s="849"/>
      <c r="N243" s="852"/>
      <c r="O243" s="517"/>
      <c r="P243" s="517"/>
      <c r="Q243" s="517"/>
      <c r="R243" s="517"/>
    </row>
    <row r="244" spans="2:18" s="527" customFormat="1" ht="15.75">
      <c r="B244" s="838"/>
      <c r="C244" s="841"/>
      <c r="D244" s="859"/>
      <c r="E244" s="856"/>
      <c r="F244" s="569">
        <v>5</v>
      </c>
      <c r="G244" s="570"/>
      <c r="H244" s="599" t="str">
        <f t="shared" si="4"/>
        <v>Belum Diisi</v>
      </c>
      <c r="I244" s="595" t="s">
        <v>26</v>
      </c>
      <c r="J244" s="596" t="str">
        <f>IF($D$240="Y/T","Isi Sasaran",IF($E$240=0,0,IF(I244="Y",1,IF(I244="T",0,"Isi Dulu"))))</f>
        <v>Isi Sasaran</v>
      </c>
      <c r="K244" s="595" t="s">
        <v>26</v>
      </c>
      <c r="L244" s="596" t="str">
        <f>IF($D$240="Y/T","Isi Sasaran",IF($E$240=0,0,IF(K244="Y",1,IF(K244="T",0,"Isi Dulu"))))</f>
        <v>Isi Sasaran</v>
      </c>
      <c r="M244" s="850"/>
      <c r="N244" s="853"/>
      <c r="O244" s="517"/>
      <c r="P244" s="517"/>
      <c r="Q244" s="517"/>
      <c r="R244" s="517"/>
    </row>
    <row r="245" spans="2:18" s="527" customFormat="1" ht="15.75">
      <c r="B245" s="836">
        <v>8</v>
      </c>
      <c r="C245" s="839"/>
      <c r="D245" s="857" t="s">
        <v>26</v>
      </c>
      <c r="E245" s="854" t="str">
        <f>IF(D245="Y",1,IF(D245="T",0,IF(D245="Y/T","Belum diisi","Error")))</f>
        <v>Belum diisi</v>
      </c>
      <c r="F245" s="528">
        <v>1</v>
      </c>
      <c r="G245" s="529"/>
      <c r="H245" s="600" t="str">
        <f t="shared" si="4"/>
        <v>Belum Diisi</v>
      </c>
      <c r="I245" s="590" t="s">
        <v>26</v>
      </c>
      <c r="J245" s="591" t="str">
        <f>IF($D$245="Y/T","Isi Sasaran",IF($E$245=0,0,IF(I245="Y",1,IF(I245="T",0,"Isi Dulu"))))</f>
        <v>Isi Sasaran</v>
      </c>
      <c r="K245" s="590" t="s">
        <v>26</v>
      </c>
      <c r="L245" s="591" t="str">
        <f>IF($D$245="Y/T","Isi Sasaran",IF($E$245=0,0,IF(K245="Y",1,IF(K245="T",0,"Isi Dulu"))))</f>
        <v>Isi Sasaran</v>
      </c>
      <c r="M245" s="848" t="s">
        <v>26</v>
      </c>
      <c r="N245" s="851" t="str">
        <f>IF(M245="Y",1,IF(M245="T",0,IF(M245="Y/T","Belum diisi","Error")))</f>
        <v>Belum diisi</v>
      </c>
      <c r="O245" s="517"/>
      <c r="P245" s="517"/>
      <c r="Q245" s="517"/>
      <c r="R245" s="517"/>
    </row>
    <row r="246" spans="2:18" s="527" customFormat="1" ht="15.75">
      <c r="B246" s="837"/>
      <c r="C246" s="840"/>
      <c r="D246" s="858"/>
      <c r="E246" s="855"/>
      <c r="F246" s="549">
        <v>2</v>
      </c>
      <c r="G246" s="550"/>
      <c r="H246" s="598" t="str">
        <f t="shared" si="4"/>
        <v>Belum Diisi</v>
      </c>
      <c r="I246" s="592" t="s">
        <v>26</v>
      </c>
      <c r="J246" s="593" t="str">
        <f>IF($D$245="Y/T","Isi Sasaran",IF($E$245=0,0,IF(I246="Y",1,IF(I246="T",0,"Isi Dulu"))))</f>
        <v>Isi Sasaran</v>
      </c>
      <c r="K246" s="592" t="s">
        <v>26</v>
      </c>
      <c r="L246" s="593" t="str">
        <f>IF($D$245="Y/T","Isi Sasaran",IF($E$245=0,0,IF(K246="Y",1,IF(K246="T",0,"Isi Dulu"))))</f>
        <v>Isi Sasaran</v>
      </c>
      <c r="M246" s="849"/>
      <c r="N246" s="852"/>
      <c r="O246" s="517"/>
      <c r="P246" s="517"/>
      <c r="Q246" s="517"/>
      <c r="R246" s="517"/>
    </row>
    <row r="247" spans="2:18" s="527" customFormat="1" ht="15.75">
      <c r="B247" s="837"/>
      <c r="C247" s="840"/>
      <c r="D247" s="858"/>
      <c r="E247" s="855"/>
      <c r="F247" s="549">
        <v>3</v>
      </c>
      <c r="G247" s="550"/>
      <c r="H247" s="598" t="str">
        <f t="shared" si="4"/>
        <v>Belum Diisi</v>
      </c>
      <c r="I247" s="592" t="s">
        <v>26</v>
      </c>
      <c r="J247" s="593" t="str">
        <f>IF($D$245="Y/T","Isi Sasaran",IF($E$245=0,0,IF(I247="Y",1,IF(I247="T",0,"Isi Dulu"))))</f>
        <v>Isi Sasaran</v>
      </c>
      <c r="K247" s="592" t="s">
        <v>26</v>
      </c>
      <c r="L247" s="593" t="str">
        <f>IF($D$245="Y/T","Isi Sasaran",IF($E$245=0,0,IF(K247="Y",1,IF(K247="T",0,"Isi Dulu"))))</f>
        <v>Isi Sasaran</v>
      </c>
      <c r="M247" s="849"/>
      <c r="N247" s="852"/>
      <c r="O247" s="517"/>
      <c r="P247" s="517"/>
      <c r="Q247" s="517"/>
      <c r="R247" s="517"/>
    </row>
    <row r="248" spans="2:18" s="527" customFormat="1" ht="15.75">
      <c r="B248" s="837"/>
      <c r="C248" s="840"/>
      <c r="D248" s="858"/>
      <c r="E248" s="855"/>
      <c r="F248" s="549">
        <v>4</v>
      </c>
      <c r="G248" s="550"/>
      <c r="H248" s="598" t="str">
        <f t="shared" si="4"/>
        <v>Belum Diisi</v>
      </c>
      <c r="I248" s="592" t="s">
        <v>26</v>
      </c>
      <c r="J248" s="593" t="str">
        <f>IF($D$245="Y/T","Isi Sasaran",IF($E$245=0,0,IF(I248="Y",1,IF(I248="T",0,"Isi Dulu"))))</f>
        <v>Isi Sasaran</v>
      </c>
      <c r="K248" s="592" t="s">
        <v>26</v>
      </c>
      <c r="L248" s="593" t="str">
        <f>IF($D$245="Y/T","Isi Sasaran",IF($E$245=0,0,IF(K248="Y",1,IF(K248="T",0,"Isi Dulu"))))</f>
        <v>Isi Sasaran</v>
      </c>
      <c r="M248" s="849"/>
      <c r="N248" s="852"/>
      <c r="O248" s="517"/>
      <c r="P248" s="517"/>
      <c r="Q248" s="517"/>
      <c r="R248" s="517"/>
    </row>
    <row r="249" spans="2:18" s="527" customFormat="1" ht="15.75">
      <c r="B249" s="838"/>
      <c r="C249" s="841"/>
      <c r="D249" s="859"/>
      <c r="E249" s="856"/>
      <c r="F249" s="569">
        <v>5</v>
      </c>
      <c r="G249" s="570"/>
      <c r="H249" s="599" t="str">
        <f t="shared" si="4"/>
        <v>Belum Diisi</v>
      </c>
      <c r="I249" s="595" t="s">
        <v>26</v>
      </c>
      <c r="J249" s="596" t="str">
        <f>IF($D$245="Y/T","Isi Sasaran",IF($E$245=0,0,IF(I249="Y",1,IF(I249="T",0,"Isi Dulu"))))</f>
        <v>Isi Sasaran</v>
      </c>
      <c r="K249" s="595" t="s">
        <v>26</v>
      </c>
      <c r="L249" s="596" t="str">
        <f>IF($D$245="Y/T","Isi Sasaran",IF($E$245=0,0,IF(K249="Y",1,IF(K249="T",0,"Isi Dulu"))))</f>
        <v>Isi Sasaran</v>
      </c>
      <c r="M249" s="850"/>
      <c r="N249" s="853"/>
      <c r="O249" s="517"/>
      <c r="P249" s="517"/>
      <c r="Q249" s="517"/>
      <c r="R249" s="517"/>
    </row>
    <row r="250" spans="2:18" s="527" customFormat="1" ht="15.75">
      <c r="B250" s="836">
        <v>9</v>
      </c>
      <c r="C250" s="839"/>
      <c r="D250" s="857" t="s">
        <v>26</v>
      </c>
      <c r="E250" s="854" t="str">
        <f>IF(D250="Y",1,IF(D250="T",0,IF(D250="Y/T","Belum diisi","Error")))</f>
        <v>Belum diisi</v>
      </c>
      <c r="F250" s="528">
        <v>1</v>
      </c>
      <c r="G250" s="529"/>
      <c r="H250" s="600" t="str">
        <f t="shared" si="4"/>
        <v>Belum Diisi</v>
      </c>
      <c r="I250" s="590" t="s">
        <v>26</v>
      </c>
      <c r="J250" s="591" t="str">
        <f>IF($D$250="Y/T","Isi Sasaran",IF($E$250=0,0,IF(I250="Y",1,IF(I250="T",0,"Isi Dulu"))))</f>
        <v>Isi Sasaran</v>
      </c>
      <c r="K250" s="590" t="s">
        <v>26</v>
      </c>
      <c r="L250" s="591" t="str">
        <f>IF($D$250="Y/T","Isi Sasaran",IF($E$250=0,0,IF(K250="Y",1,IF(K250="T",0,"Isi Dulu"))))</f>
        <v>Isi Sasaran</v>
      </c>
      <c r="M250" s="848" t="s">
        <v>26</v>
      </c>
      <c r="N250" s="851" t="str">
        <f>IF(M250="Y",1,IF(M250="T",0,IF(M250="Y/T","Belum diisi","Error")))</f>
        <v>Belum diisi</v>
      </c>
      <c r="O250" s="517"/>
      <c r="P250" s="517"/>
      <c r="Q250" s="517"/>
      <c r="R250" s="517"/>
    </row>
    <row r="251" spans="2:18" s="527" customFormat="1" ht="15.75">
      <c r="B251" s="837"/>
      <c r="C251" s="840"/>
      <c r="D251" s="858"/>
      <c r="E251" s="855"/>
      <c r="F251" s="549">
        <v>2</v>
      </c>
      <c r="G251" s="550"/>
      <c r="H251" s="598" t="str">
        <f t="shared" si="4"/>
        <v>Belum Diisi</v>
      </c>
      <c r="I251" s="592" t="s">
        <v>26</v>
      </c>
      <c r="J251" s="593" t="str">
        <f>IF($D$250="Y/T","Isi Sasaran",IF($E$250=0,0,IF(I251="Y",1,IF(I251="T",0,"Isi Dulu"))))</f>
        <v>Isi Sasaran</v>
      </c>
      <c r="K251" s="592" t="s">
        <v>26</v>
      </c>
      <c r="L251" s="593" t="str">
        <f>IF($D$250="Y/T","Isi Sasaran",IF($E$250=0,0,IF(K251="Y",1,IF(K251="T",0,"Isi Dulu"))))</f>
        <v>Isi Sasaran</v>
      </c>
      <c r="M251" s="849"/>
      <c r="N251" s="852"/>
      <c r="O251" s="517"/>
      <c r="P251" s="517"/>
      <c r="Q251" s="517"/>
      <c r="R251" s="517"/>
    </row>
    <row r="252" spans="2:18" s="527" customFormat="1" ht="15.75">
      <c r="B252" s="837"/>
      <c r="C252" s="840"/>
      <c r="D252" s="858"/>
      <c r="E252" s="855"/>
      <c r="F252" s="549">
        <v>3</v>
      </c>
      <c r="G252" s="550"/>
      <c r="H252" s="598" t="str">
        <f t="shared" si="4"/>
        <v>Belum Diisi</v>
      </c>
      <c r="I252" s="592" t="s">
        <v>26</v>
      </c>
      <c r="J252" s="593" t="str">
        <f>IF($D$250="Y/T","Isi Sasaran",IF($E$250=0,0,IF(I252="Y",1,IF(I252="T",0,"Isi Dulu"))))</f>
        <v>Isi Sasaran</v>
      </c>
      <c r="K252" s="592" t="s">
        <v>26</v>
      </c>
      <c r="L252" s="593" t="str">
        <f>IF($D$250="Y/T","Isi Sasaran",IF($E$250=0,0,IF(K252="Y",1,IF(K252="T",0,"Isi Dulu"))))</f>
        <v>Isi Sasaran</v>
      </c>
      <c r="M252" s="849"/>
      <c r="N252" s="852"/>
      <c r="O252" s="517"/>
      <c r="P252" s="517"/>
      <c r="Q252" s="517"/>
      <c r="R252" s="517"/>
    </row>
    <row r="253" spans="2:18" s="527" customFormat="1" ht="15.75">
      <c r="B253" s="837"/>
      <c r="C253" s="840"/>
      <c r="D253" s="858"/>
      <c r="E253" s="855"/>
      <c r="F253" s="549">
        <v>4</v>
      </c>
      <c r="G253" s="550"/>
      <c r="H253" s="598" t="str">
        <f t="shared" si="4"/>
        <v>Belum Diisi</v>
      </c>
      <c r="I253" s="592" t="s">
        <v>26</v>
      </c>
      <c r="J253" s="593" t="str">
        <f>IF($D$250="Y/T","Isi Sasaran",IF($E$250=0,0,IF(I253="Y",1,IF(I253="T",0,"Isi Dulu"))))</f>
        <v>Isi Sasaran</v>
      </c>
      <c r="K253" s="592" t="s">
        <v>26</v>
      </c>
      <c r="L253" s="593" t="str">
        <f>IF($D$250="Y/T","Isi Sasaran",IF($E$250=0,0,IF(K253="Y",1,IF(K253="T",0,"Isi Dulu"))))</f>
        <v>Isi Sasaran</v>
      </c>
      <c r="M253" s="849"/>
      <c r="N253" s="852"/>
      <c r="O253" s="517"/>
      <c r="P253" s="517"/>
      <c r="Q253" s="517"/>
      <c r="R253" s="517"/>
    </row>
    <row r="254" spans="2:18" s="527" customFormat="1" ht="15.75">
      <c r="B254" s="838"/>
      <c r="C254" s="841"/>
      <c r="D254" s="859"/>
      <c r="E254" s="856"/>
      <c r="F254" s="569">
        <v>5</v>
      </c>
      <c r="G254" s="570"/>
      <c r="H254" s="599" t="str">
        <f t="shared" si="4"/>
        <v>Belum Diisi</v>
      </c>
      <c r="I254" s="595" t="s">
        <v>26</v>
      </c>
      <c r="J254" s="596" t="str">
        <f>IF($D$250="Y/T","Isi Sasaran",IF($E$250=0,0,IF(I254="Y",1,IF(I254="T",0,"Isi Dulu"))))</f>
        <v>Isi Sasaran</v>
      </c>
      <c r="K254" s="595" t="s">
        <v>26</v>
      </c>
      <c r="L254" s="596" t="str">
        <f>IF($D$250="Y/T","Isi Sasaran",IF($E$250=0,0,IF(K254="Y",1,IF(K254="T",0,"Isi Dulu"))))</f>
        <v>Isi Sasaran</v>
      </c>
      <c r="M254" s="850"/>
      <c r="N254" s="853"/>
      <c r="O254" s="517"/>
      <c r="P254" s="517"/>
      <c r="Q254" s="517"/>
      <c r="R254" s="517"/>
    </row>
    <row r="255" spans="2:18" s="527" customFormat="1" ht="15.75">
      <c r="B255" s="836">
        <v>10</v>
      </c>
      <c r="C255" s="839"/>
      <c r="D255" s="857" t="s">
        <v>26</v>
      </c>
      <c r="E255" s="854" t="str">
        <f>IF(D255="Y",1,IF(D255="T",0,IF(D255="Y/T","Belum diisi","Error")))</f>
        <v>Belum diisi</v>
      </c>
      <c r="F255" s="528">
        <v>1</v>
      </c>
      <c r="G255" s="529"/>
      <c r="H255" s="600" t="str">
        <f t="shared" si="4"/>
        <v>Belum Diisi</v>
      </c>
      <c r="I255" s="590" t="s">
        <v>26</v>
      </c>
      <c r="J255" s="591" t="str">
        <f>IF($D$255="Y/T","Isi Sasaran",IF($E$255=0,0,IF(I255="Y",1,IF(I255="T",0,"Isi Dulu"))))</f>
        <v>Isi Sasaran</v>
      </c>
      <c r="K255" s="590" t="s">
        <v>26</v>
      </c>
      <c r="L255" s="591" t="str">
        <f>IF($D$255="Y/T","Isi Sasaran",IF($E$255=0,0,IF(K255="Y",1,IF(K255="T",0,"Isi Dulu"))))</f>
        <v>Isi Sasaran</v>
      </c>
      <c r="M255" s="848" t="s">
        <v>26</v>
      </c>
      <c r="N255" s="851" t="str">
        <f>IF(M255="Y",1,IF(M255="T",0,IF(M255="Y/T","Belum diisi","Error")))</f>
        <v>Belum diisi</v>
      </c>
      <c r="O255" s="517"/>
      <c r="P255" s="517"/>
      <c r="Q255" s="517"/>
      <c r="R255" s="517"/>
    </row>
    <row r="256" spans="2:18" s="527" customFormat="1" ht="15.75">
      <c r="B256" s="837"/>
      <c r="C256" s="840"/>
      <c r="D256" s="858"/>
      <c r="E256" s="855"/>
      <c r="F256" s="549">
        <v>2</v>
      </c>
      <c r="G256" s="550"/>
      <c r="H256" s="598" t="str">
        <f t="shared" si="4"/>
        <v>Belum Diisi</v>
      </c>
      <c r="I256" s="592" t="s">
        <v>26</v>
      </c>
      <c r="J256" s="593" t="str">
        <f>IF($D$255="Y/T","Isi Sasaran",IF($E$255=0,0,IF(I256="Y",1,IF(I256="T",0,"Isi Dulu"))))</f>
        <v>Isi Sasaran</v>
      </c>
      <c r="K256" s="592" t="s">
        <v>26</v>
      </c>
      <c r="L256" s="593" t="str">
        <f>IF($D$255="Y/T","Isi Sasaran",IF($E$255=0,0,IF(K256="Y",1,IF(K256="T",0,"Isi Dulu"))))</f>
        <v>Isi Sasaran</v>
      </c>
      <c r="M256" s="849"/>
      <c r="N256" s="852"/>
      <c r="O256" s="517"/>
      <c r="P256" s="517"/>
      <c r="Q256" s="517"/>
      <c r="R256" s="517"/>
    </row>
    <row r="257" spans="2:18" s="527" customFormat="1" ht="15.75">
      <c r="B257" s="837"/>
      <c r="C257" s="840"/>
      <c r="D257" s="858"/>
      <c r="E257" s="855"/>
      <c r="F257" s="549">
        <v>3</v>
      </c>
      <c r="G257" s="550"/>
      <c r="H257" s="598" t="str">
        <f t="shared" si="4"/>
        <v>Belum Diisi</v>
      </c>
      <c r="I257" s="592" t="s">
        <v>26</v>
      </c>
      <c r="J257" s="593" t="str">
        <f>IF($D$255="Y/T","Isi Sasaran",IF($E$255=0,0,IF(I257="Y",1,IF(I257="T",0,"Isi Dulu"))))</f>
        <v>Isi Sasaran</v>
      </c>
      <c r="K257" s="592" t="s">
        <v>26</v>
      </c>
      <c r="L257" s="593" t="str">
        <f>IF($D$255="Y/T","Isi Sasaran",IF($E$255=0,0,IF(K257="Y",1,IF(K257="T",0,"Isi Dulu"))))</f>
        <v>Isi Sasaran</v>
      </c>
      <c r="M257" s="849"/>
      <c r="N257" s="852"/>
      <c r="O257" s="517"/>
      <c r="P257" s="517"/>
      <c r="Q257" s="517"/>
      <c r="R257" s="517"/>
    </row>
    <row r="258" spans="2:18" s="527" customFormat="1" ht="15.75">
      <c r="B258" s="837"/>
      <c r="C258" s="840"/>
      <c r="D258" s="858"/>
      <c r="E258" s="855"/>
      <c r="F258" s="549">
        <v>4</v>
      </c>
      <c r="G258" s="550"/>
      <c r="H258" s="598" t="str">
        <f t="shared" si="4"/>
        <v>Belum Diisi</v>
      </c>
      <c r="I258" s="592" t="s">
        <v>26</v>
      </c>
      <c r="J258" s="593" t="str">
        <f>IF($D$255="Y/T","Isi Sasaran",IF($E$255=0,0,IF(I258="Y",1,IF(I258="T",0,"Isi Dulu"))))</f>
        <v>Isi Sasaran</v>
      </c>
      <c r="K258" s="592" t="s">
        <v>26</v>
      </c>
      <c r="L258" s="593" t="str">
        <f>IF($D$255="Y/T","Isi Sasaran",IF($E$255=0,0,IF(K258="Y",1,IF(K258="T",0,"Isi Dulu"))))</f>
        <v>Isi Sasaran</v>
      </c>
      <c r="M258" s="849"/>
      <c r="N258" s="852"/>
      <c r="O258" s="517"/>
      <c r="P258" s="517"/>
      <c r="Q258" s="517"/>
      <c r="R258" s="517"/>
    </row>
    <row r="259" spans="2:18" s="527" customFormat="1" ht="15.75">
      <c r="B259" s="838"/>
      <c r="C259" s="841"/>
      <c r="D259" s="859"/>
      <c r="E259" s="856"/>
      <c r="F259" s="569">
        <v>5</v>
      </c>
      <c r="G259" s="570"/>
      <c r="H259" s="599" t="str">
        <f t="shared" si="4"/>
        <v>Belum Diisi</v>
      </c>
      <c r="I259" s="595" t="s">
        <v>26</v>
      </c>
      <c r="J259" s="596" t="str">
        <f>IF($D$255="Y/T","Isi Sasaran",IF($E$255=0,0,IF(I259="Y",1,IF(I259="T",0,"Isi Dulu"))))</f>
        <v>Isi Sasaran</v>
      </c>
      <c r="K259" s="595" t="s">
        <v>26</v>
      </c>
      <c r="L259" s="596" t="str">
        <f>IF($D$255="Y/T","Isi Sasaran",IF($E$255=0,0,IF(K259="Y",1,IF(K259="T",0,"Isi Dulu"))))</f>
        <v>Isi Sasaran</v>
      </c>
      <c r="M259" s="850"/>
      <c r="N259" s="853"/>
      <c r="O259" s="517"/>
      <c r="P259" s="517"/>
      <c r="Q259" s="517"/>
      <c r="R259" s="517"/>
    </row>
    <row r="260" spans="2:18" s="527" customFormat="1" ht="15.75">
      <c r="B260" s="836">
        <v>11</v>
      </c>
      <c r="C260" s="839"/>
      <c r="D260" s="857" t="s">
        <v>26</v>
      </c>
      <c r="E260" s="854" t="str">
        <f>IF(D260="Y",1,IF(D260="T",0,IF(D260="Y/T","Belum diisi","Error")))</f>
        <v>Belum diisi</v>
      </c>
      <c r="F260" s="528">
        <v>1</v>
      </c>
      <c r="G260" s="529"/>
      <c r="H260" s="600" t="str">
        <f t="shared" si="4"/>
        <v>Belum Diisi</v>
      </c>
      <c r="I260" s="590" t="s">
        <v>26</v>
      </c>
      <c r="J260" s="591" t="str">
        <f>IF($D$260="Y/T","Isi Sasaran",IF($E$260=0,0,IF(I260="Y",1,IF(I260="T",0,"Isi Dulu"))))</f>
        <v>Isi Sasaran</v>
      </c>
      <c r="K260" s="590" t="s">
        <v>26</v>
      </c>
      <c r="L260" s="591" t="str">
        <f>IF($D$260="Y/T","Isi Sasaran",IF($E$260=0,0,IF(K260="Y",1,IF(K260="T",0,"Isi Dulu"))))</f>
        <v>Isi Sasaran</v>
      </c>
      <c r="M260" s="848" t="s">
        <v>26</v>
      </c>
      <c r="N260" s="851" t="str">
        <f>IF(M260="Y",1,IF(M260="T",0,IF(M260="Y/T","Belum diisi","Error")))</f>
        <v>Belum diisi</v>
      </c>
      <c r="O260" s="517"/>
      <c r="P260" s="517"/>
      <c r="Q260" s="517"/>
      <c r="R260" s="517"/>
    </row>
    <row r="261" spans="2:18" s="527" customFormat="1" ht="15.75">
      <c r="B261" s="837"/>
      <c r="C261" s="840"/>
      <c r="D261" s="858"/>
      <c r="E261" s="855"/>
      <c r="F261" s="549">
        <v>2</v>
      </c>
      <c r="G261" s="550"/>
      <c r="H261" s="598" t="str">
        <f t="shared" si="4"/>
        <v>Belum Diisi</v>
      </c>
      <c r="I261" s="592" t="s">
        <v>26</v>
      </c>
      <c r="J261" s="593" t="str">
        <f>IF($D$260="Y/T","Isi Sasaran",IF($E$260=0,0,IF(I261="Y",1,IF(I261="T",0,"Isi Dulu"))))</f>
        <v>Isi Sasaran</v>
      </c>
      <c r="K261" s="592" t="s">
        <v>26</v>
      </c>
      <c r="L261" s="593" t="str">
        <f>IF($D$260="Y/T","Isi Sasaran",IF($E$260=0,0,IF(K261="Y",1,IF(K261="T",0,"Isi Dulu"))))</f>
        <v>Isi Sasaran</v>
      </c>
      <c r="M261" s="849"/>
      <c r="N261" s="852"/>
      <c r="O261" s="517"/>
      <c r="P261" s="517"/>
      <c r="Q261" s="517"/>
      <c r="R261" s="517"/>
    </row>
    <row r="262" spans="2:18" s="527" customFormat="1" ht="15.75">
      <c r="B262" s="837"/>
      <c r="C262" s="840"/>
      <c r="D262" s="858"/>
      <c r="E262" s="855"/>
      <c r="F262" s="549">
        <v>3</v>
      </c>
      <c r="G262" s="550"/>
      <c r="H262" s="598" t="str">
        <f t="shared" si="4"/>
        <v>Belum Diisi</v>
      </c>
      <c r="I262" s="592" t="s">
        <v>26</v>
      </c>
      <c r="J262" s="593" t="str">
        <f>IF($D$260="Y/T","Isi Sasaran",IF($E$260=0,0,IF(I262="Y",1,IF(I262="T",0,"Isi Dulu"))))</f>
        <v>Isi Sasaran</v>
      </c>
      <c r="K262" s="592" t="s">
        <v>26</v>
      </c>
      <c r="L262" s="593" t="str">
        <f>IF($D$260="Y/T","Isi Sasaran",IF($E$260=0,0,IF(K262="Y",1,IF(K262="T",0,"Isi Dulu"))))</f>
        <v>Isi Sasaran</v>
      </c>
      <c r="M262" s="849"/>
      <c r="N262" s="852"/>
      <c r="O262" s="517"/>
      <c r="P262" s="517"/>
      <c r="Q262" s="517"/>
      <c r="R262" s="517"/>
    </row>
    <row r="263" spans="2:18" s="527" customFormat="1" ht="15.75">
      <c r="B263" s="837"/>
      <c r="C263" s="840"/>
      <c r="D263" s="858"/>
      <c r="E263" s="855"/>
      <c r="F263" s="549">
        <v>4</v>
      </c>
      <c r="G263" s="550"/>
      <c r="H263" s="598" t="str">
        <f t="shared" si="4"/>
        <v>Belum Diisi</v>
      </c>
      <c r="I263" s="592" t="s">
        <v>26</v>
      </c>
      <c r="J263" s="593" t="str">
        <f>IF($D$260="Y/T","Isi Sasaran",IF($E$260=0,0,IF(I263="Y",1,IF(I263="T",0,"Isi Dulu"))))</f>
        <v>Isi Sasaran</v>
      </c>
      <c r="K263" s="592" t="s">
        <v>26</v>
      </c>
      <c r="L263" s="593" t="str">
        <f>IF($D$260="Y/T","Isi Sasaran",IF($E$260=0,0,IF(K263="Y",1,IF(K263="T",0,"Isi Dulu"))))</f>
        <v>Isi Sasaran</v>
      </c>
      <c r="M263" s="849"/>
      <c r="N263" s="852"/>
      <c r="O263" s="517"/>
      <c r="P263" s="517"/>
      <c r="Q263" s="517"/>
      <c r="R263" s="517"/>
    </row>
    <row r="264" spans="2:18" s="527" customFormat="1" ht="15.75">
      <c r="B264" s="838"/>
      <c r="C264" s="841"/>
      <c r="D264" s="859"/>
      <c r="E264" s="856"/>
      <c r="F264" s="569">
        <v>5</v>
      </c>
      <c r="G264" s="570"/>
      <c r="H264" s="599" t="str">
        <f t="shared" si="4"/>
        <v>Belum Diisi</v>
      </c>
      <c r="I264" s="595" t="s">
        <v>26</v>
      </c>
      <c r="J264" s="596" t="str">
        <f>IF($D$260="Y/T","Isi Sasaran",IF($E$260=0,0,IF(I264="Y",1,IF(I264="T",0,"Isi Dulu"))))</f>
        <v>Isi Sasaran</v>
      </c>
      <c r="K264" s="595" t="s">
        <v>26</v>
      </c>
      <c r="L264" s="596" t="str">
        <f>IF($D$260="Y/T","Isi Sasaran",IF($E$260=0,0,IF(K264="Y",1,IF(K264="T",0,"Isi Dulu"))))</f>
        <v>Isi Sasaran</v>
      </c>
      <c r="M264" s="850"/>
      <c r="N264" s="853"/>
      <c r="O264" s="517"/>
      <c r="P264" s="517"/>
      <c r="Q264" s="517"/>
      <c r="R264" s="517"/>
    </row>
    <row r="265" spans="2:18" s="527" customFormat="1" ht="15.75">
      <c r="B265" s="836">
        <v>12</v>
      </c>
      <c r="C265" s="839"/>
      <c r="D265" s="857" t="s">
        <v>26</v>
      </c>
      <c r="E265" s="854" t="str">
        <f>IF(D265="Y",1,IF(D265="T",0,IF(D265="Y/T","Belum diisi","Error")))</f>
        <v>Belum diisi</v>
      </c>
      <c r="F265" s="528">
        <v>1</v>
      </c>
      <c r="G265" s="529"/>
      <c r="H265" s="600" t="str">
        <f t="shared" si="4"/>
        <v>Belum Diisi</v>
      </c>
      <c r="I265" s="590" t="s">
        <v>26</v>
      </c>
      <c r="J265" s="591" t="str">
        <f>IF($D$265="Y/T","Isi Sasaran",IF($E$265=0,0,IF(I265="Y",1,IF(I265="T",0,"Isi Dulu"))))</f>
        <v>Isi Sasaran</v>
      </c>
      <c r="K265" s="590" t="s">
        <v>26</v>
      </c>
      <c r="L265" s="591" t="str">
        <f>IF($D$265="Y/T","Isi Sasaran",IF($E$265=0,0,IF(K265="Y",1,IF(K265="T",0,"Isi Dulu"))))</f>
        <v>Isi Sasaran</v>
      </c>
      <c r="M265" s="848" t="s">
        <v>26</v>
      </c>
      <c r="N265" s="851" t="str">
        <f>IF(M265="Y",1,IF(M265="T",0,IF(M265="Y/T","Belum diisi","Error")))</f>
        <v>Belum diisi</v>
      </c>
      <c r="O265" s="517"/>
      <c r="P265" s="517"/>
      <c r="Q265" s="517"/>
      <c r="R265" s="517"/>
    </row>
    <row r="266" spans="2:18" s="527" customFormat="1" ht="15.75">
      <c r="B266" s="837"/>
      <c r="C266" s="840"/>
      <c r="D266" s="858"/>
      <c r="E266" s="855"/>
      <c r="F266" s="549">
        <v>2</v>
      </c>
      <c r="G266" s="550"/>
      <c r="H266" s="598" t="str">
        <f t="shared" si="4"/>
        <v>Belum Diisi</v>
      </c>
      <c r="I266" s="592" t="s">
        <v>26</v>
      </c>
      <c r="J266" s="593" t="str">
        <f>IF($D$265="Y/T","Isi Sasaran",IF($E$265=0,0,IF(I266="Y",1,IF(I266="T",0,"Isi Dulu"))))</f>
        <v>Isi Sasaran</v>
      </c>
      <c r="K266" s="592" t="s">
        <v>26</v>
      </c>
      <c r="L266" s="593" t="str">
        <f>IF($D$265="Y/T","Isi Sasaran",IF($E$265=0,0,IF(K266="Y",1,IF(K266="T",0,"Isi Dulu"))))</f>
        <v>Isi Sasaran</v>
      </c>
      <c r="M266" s="849"/>
      <c r="N266" s="852"/>
      <c r="O266" s="517"/>
      <c r="P266" s="517"/>
      <c r="Q266" s="517"/>
      <c r="R266" s="517"/>
    </row>
    <row r="267" spans="2:18" s="527" customFormat="1" ht="15.75">
      <c r="B267" s="837"/>
      <c r="C267" s="840"/>
      <c r="D267" s="858"/>
      <c r="E267" s="855"/>
      <c r="F267" s="549">
        <v>3</v>
      </c>
      <c r="G267" s="550"/>
      <c r="H267" s="598" t="str">
        <f t="shared" si="4"/>
        <v>Belum Diisi</v>
      </c>
      <c r="I267" s="592" t="s">
        <v>26</v>
      </c>
      <c r="J267" s="593" t="str">
        <f>IF($D$265="Y/T","Isi Sasaran",IF($E$265=0,0,IF(I267="Y",1,IF(I267="T",0,"Isi Dulu"))))</f>
        <v>Isi Sasaran</v>
      </c>
      <c r="K267" s="592" t="s">
        <v>26</v>
      </c>
      <c r="L267" s="593" t="str">
        <f>IF($D$265="Y/T","Isi Sasaran",IF($E$265=0,0,IF(K267="Y",1,IF(K267="T",0,"Isi Dulu"))))</f>
        <v>Isi Sasaran</v>
      </c>
      <c r="M267" s="849"/>
      <c r="N267" s="852"/>
      <c r="O267" s="517"/>
      <c r="P267" s="517"/>
      <c r="Q267" s="517"/>
      <c r="R267" s="517"/>
    </row>
    <row r="268" spans="2:18" s="527" customFormat="1" ht="15.75">
      <c r="B268" s="837"/>
      <c r="C268" s="840"/>
      <c r="D268" s="858"/>
      <c r="E268" s="855"/>
      <c r="F268" s="549">
        <v>4</v>
      </c>
      <c r="G268" s="550"/>
      <c r="H268" s="598" t="str">
        <f t="shared" si="4"/>
        <v>Belum Diisi</v>
      </c>
      <c r="I268" s="592" t="s">
        <v>26</v>
      </c>
      <c r="J268" s="593" t="str">
        <f>IF($D$265="Y/T","Isi Sasaran",IF($E$265=0,0,IF(I268="Y",1,IF(I268="T",0,"Isi Dulu"))))</f>
        <v>Isi Sasaran</v>
      </c>
      <c r="K268" s="592" t="s">
        <v>26</v>
      </c>
      <c r="L268" s="593" t="str">
        <f>IF($D$265="Y/T","Isi Sasaran",IF($E$265=0,0,IF(K268="Y",1,IF(K268="T",0,"Isi Dulu"))))</f>
        <v>Isi Sasaran</v>
      </c>
      <c r="M268" s="849"/>
      <c r="N268" s="852"/>
      <c r="O268" s="517"/>
      <c r="P268" s="517"/>
      <c r="Q268" s="517"/>
      <c r="R268" s="517"/>
    </row>
    <row r="269" spans="2:18" s="527" customFormat="1" ht="15.75">
      <c r="B269" s="838"/>
      <c r="C269" s="841"/>
      <c r="D269" s="859"/>
      <c r="E269" s="856"/>
      <c r="F269" s="569">
        <v>5</v>
      </c>
      <c r="G269" s="570"/>
      <c r="H269" s="599" t="str">
        <f t="shared" si="4"/>
        <v>Belum Diisi</v>
      </c>
      <c r="I269" s="595" t="s">
        <v>26</v>
      </c>
      <c r="J269" s="596" t="str">
        <f>IF($D$265="Y/T","Isi Sasaran",IF($E$265=0,0,IF(I269="Y",1,IF(I269="T",0,"Isi Dulu"))))</f>
        <v>Isi Sasaran</v>
      </c>
      <c r="K269" s="595" t="s">
        <v>26</v>
      </c>
      <c r="L269" s="596" t="str">
        <f>IF($D$265="Y/T","Isi Sasaran",IF($E$265=0,0,IF(K269="Y",1,IF(K269="T",0,"Isi Dulu"))))</f>
        <v>Isi Sasaran</v>
      </c>
      <c r="M269" s="850"/>
      <c r="N269" s="853"/>
      <c r="O269" s="517"/>
      <c r="P269" s="517"/>
      <c r="Q269" s="517"/>
      <c r="R269" s="517"/>
    </row>
    <row r="270" spans="2:18" s="527" customFormat="1" ht="15.75">
      <c r="B270" s="836">
        <v>13</v>
      </c>
      <c r="C270" s="839"/>
      <c r="D270" s="857" t="s">
        <v>26</v>
      </c>
      <c r="E270" s="854" t="str">
        <f>IF(D270="Y",1,IF(D270="T",0,IF(D270="Y/T","Belum diisi","Error")))</f>
        <v>Belum diisi</v>
      </c>
      <c r="F270" s="528">
        <v>1</v>
      </c>
      <c r="G270" s="529"/>
      <c r="H270" s="600" t="str">
        <f t="shared" si="4"/>
        <v>Belum Diisi</v>
      </c>
      <c r="I270" s="590" t="s">
        <v>26</v>
      </c>
      <c r="J270" s="591" t="str">
        <f>IF($D$270="Y/T","Isi Sasaran",IF($E$270=0,0,IF(I270="Y",1,IF(I270="T",0,"Isi Dulu"))))</f>
        <v>Isi Sasaran</v>
      </c>
      <c r="K270" s="590" t="s">
        <v>26</v>
      </c>
      <c r="L270" s="591" t="str">
        <f>IF($D$270="Y/T","Isi Sasaran",IF($E$270=0,0,IF(K270="Y",1,IF(K270="T",0,"Isi Dulu"))))</f>
        <v>Isi Sasaran</v>
      </c>
      <c r="M270" s="848" t="s">
        <v>26</v>
      </c>
      <c r="N270" s="851" t="str">
        <f>IF(M270="Y",1,IF(M270="T",0,IF(M270="Y/T","Belum diisi","Error")))</f>
        <v>Belum diisi</v>
      </c>
      <c r="O270" s="517"/>
      <c r="P270" s="517"/>
      <c r="Q270" s="517"/>
      <c r="R270" s="517"/>
    </row>
    <row r="271" spans="2:18" s="527" customFormat="1" ht="15.75">
      <c r="B271" s="837"/>
      <c r="C271" s="840"/>
      <c r="D271" s="858"/>
      <c r="E271" s="855"/>
      <c r="F271" s="549">
        <v>2</v>
      </c>
      <c r="G271" s="550"/>
      <c r="H271" s="598" t="str">
        <f t="shared" si="4"/>
        <v>Belum Diisi</v>
      </c>
      <c r="I271" s="592" t="s">
        <v>26</v>
      </c>
      <c r="J271" s="593" t="str">
        <f>IF($D$270="Y/T","Isi Sasaran",IF($E$270=0,0,IF(I271="Y",1,IF(I271="T",0,"Isi Dulu"))))</f>
        <v>Isi Sasaran</v>
      </c>
      <c r="K271" s="592" t="s">
        <v>26</v>
      </c>
      <c r="L271" s="593" t="str">
        <f>IF($D$270="Y/T","Isi Sasaran",IF($E$270=0,0,IF(K271="Y",1,IF(K271="T",0,"Isi Dulu"))))</f>
        <v>Isi Sasaran</v>
      </c>
      <c r="M271" s="849"/>
      <c r="N271" s="852"/>
      <c r="O271" s="517"/>
      <c r="P271" s="517"/>
      <c r="Q271" s="517"/>
      <c r="R271" s="517"/>
    </row>
    <row r="272" spans="2:18" s="527" customFormat="1" ht="15.75">
      <c r="B272" s="837"/>
      <c r="C272" s="840"/>
      <c r="D272" s="858"/>
      <c r="E272" s="855"/>
      <c r="F272" s="549">
        <v>3</v>
      </c>
      <c r="G272" s="550"/>
      <c r="H272" s="598" t="str">
        <f t="shared" si="4"/>
        <v>Belum Diisi</v>
      </c>
      <c r="I272" s="592" t="s">
        <v>26</v>
      </c>
      <c r="J272" s="593" t="str">
        <f>IF($D$270="Y/T","Isi Sasaran",IF($E$270=0,0,IF(I272="Y",1,IF(I272="T",0,"Isi Dulu"))))</f>
        <v>Isi Sasaran</v>
      </c>
      <c r="K272" s="592" t="s">
        <v>26</v>
      </c>
      <c r="L272" s="593" t="str">
        <f>IF($D$270="Y/T","Isi Sasaran",IF($E$270=0,0,IF(K272="Y",1,IF(K272="T",0,"Isi Dulu"))))</f>
        <v>Isi Sasaran</v>
      </c>
      <c r="M272" s="849"/>
      <c r="N272" s="852"/>
      <c r="O272" s="517"/>
      <c r="P272" s="517"/>
      <c r="Q272" s="517"/>
      <c r="R272" s="517"/>
    </row>
    <row r="273" spans="2:18" s="527" customFormat="1" ht="15.75">
      <c r="B273" s="837"/>
      <c r="C273" s="840"/>
      <c r="D273" s="858"/>
      <c r="E273" s="855"/>
      <c r="F273" s="549">
        <v>4</v>
      </c>
      <c r="G273" s="550"/>
      <c r="H273" s="598" t="str">
        <f t="shared" si="4"/>
        <v>Belum Diisi</v>
      </c>
      <c r="I273" s="592" t="s">
        <v>26</v>
      </c>
      <c r="J273" s="593" t="str">
        <f>IF($D$270="Y/T","Isi Sasaran",IF($E$270=0,0,IF(I273="Y",1,IF(I273="T",0,"Isi Dulu"))))</f>
        <v>Isi Sasaran</v>
      </c>
      <c r="K273" s="592" t="s">
        <v>26</v>
      </c>
      <c r="L273" s="593" t="str">
        <f>IF($D$270="Y/T","Isi Sasaran",IF($E$270=0,0,IF(K273="Y",1,IF(K273="T",0,"Isi Dulu"))))</f>
        <v>Isi Sasaran</v>
      </c>
      <c r="M273" s="849"/>
      <c r="N273" s="852"/>
      <c r="O273" s="517"/>
      <c r="P273" s="517"/>
      <c r="Q273" s="517"/>
      <c r="R273" s="517"/>
    </row>
    <row r="274" spans="2:18" s="527" customFormat="1" ht="15.75">
      <c r="B274" s="838"/>
      <c r="C274" s="841"/>
      <c r="D274" s="859"/>
      <c r="E274" s="856"/>
      <c r="F274" s="569">
        <v>5</v>
      </c>
      <c r="G274" s="570"/>
      <c r="H274" s="599" t="str">
        <f t="shared" si="4"/>
        <v>Belum Diisi</v>
      </c>
      <c r="I274" s="595" t="s">
        <v>26</v>
      </c>
      <c r="J274" s="596" t="str">
        <f>IF($D$270="Y/T","Isi Sasaran",IF($E$270=0,0,IF(I274="Y",1,IF(I274="T",0,"Isi Dulu"))))</f>
        <v>Isi Sasaran</v>
      </c>
      <c r="K274" s="595" t="s">
        <v>26</v>
      </c>
      <c r="L274" s="596" t="str">
        <f>IF($D$270="Y/T","Isi Sasaran",IF($E$270=0,0,IF(K274="Y",1,IF(K274="T",0,"Isi Dulu"))))</f>
        <v>Isi Sasaran</v>
      </c>
      <c r="M274" s="850"/>
      <c r="N274" s="853"/>
      <c r="O274" s="517"/>
      <c r="P274" s="517"/>
      <c r="Q274" s="517"/>
      <c r="R274" s="517"/>
    </row>
    <row r="275" spans="2:18" s="527" customFormat="1" ht="15.75">
      <c r="B275" s="836">
        <v>14</v>
      </c>
      <c r="C275" s="839"/>
      <c r="D275" s="857" t="s">
        <v>26</v>
      </c>
      <c r="E275" s="854" t="str">
        <f>IF(D275="Y",1,IF(D275="T",0,IF(D275="Y/T","Belum diisi","Error")))</f>
        <v>Belum diisi</v>
      </c>
      <c r="F275" s="528">
        <v>1</v>
      </c>
      <c r="G275" s="529"/>
      <c r="H275" s="600" t="str">
        <f t="shared" ref="H275:H309" si="5">IF(OR(J275="Isi Dulu",L275="Isi Dulu",J275="Isi Sasaran",L275="Isi Sasaran"),"Belum Diisi",IF(SUM(J275,L275)=2,1,IF(SUM(J275,L275)=1,0,IF(SUM(J275,L275)=0,0,"Error"))))</f>
        <v>Belum Diisi</v>
      </c>
      <c r="I275" s="590" t="s">
        <v>26</v>
      </c>
      <c r="J275" s="591" t="str">
        <f>IF($D$275="Y/T","Isi Sasaran",IF($E$275=0,0,IF(I275="Y",1,IF(I275="T",0,"Isi Dulu"))))</f>
        <v>Isi Sasaran</v>
      </c>
      <c r="K275" s="590" t="s">
        <v>26</v>
      </c>
      <c r="L275" s="591" t="str">
        <f>IF($D$275="Y/T","Isi Sasaran",IF($E$275=0,0,IF(K275="Y",1,IF(K275="T",0,"Isi Dulu"))))</f>
        <v>Isi Sasaran</v>
      </c>
      <c r="M275" s="848" t="s">
        <v>26</v>
      </c>
      <c r="N275" s="851" t="str">
        <f>IF(M275="Y",1,IF(M275="T",0,IF(M275="Y/T","Belum diisi","Error")))</f>
        <v>Belum diisi</v>
      </c>
      <c r="O275" s="517"/>
      <c r="P275" s="517"/>
      <c r="Q275" s="517"/>
      <c r="R275" s="517"/>
    </row>
    <row r="276" spans="2:18" s="527" customFormat="1" ht="15.75">
      <c r="B276" s="837"/>
      <c r="C276" s="840"/>
      <c r="D276" s="858"/>
      <c r="E276" s="855"/>
      <c r="F276" s="549">
        <v>2</v>
      </c>
      <c r="G276" s="550"/>
      <c r="H276" s="598" t="str">
        <f t="shared" si="5"/>
        <v>Belum Diisi</v>
      </c>
      <c r="I276" s="592" t="s">
        <v>26</v>
      </c>
      <c r="J276" s="593" t="str">
        <f>IF($D$275="Y/T","Isi Sasaran",IF($E$275=0,0,IF(I276="Y",1,IF(I276="T",0,"Isi Dulu"))))</f>
        <v>Isi Sasaran</v>
      </c>
      <c r="K276" s="592" t="s">
        <v>26</v>
      </c>
      <c r="L276" s="593" t="str">
        <f>IF($D$275="Y/T","Isi Sasaran",IF($E$275=0,0,IF(K276="Y",1,IF(K276="T",0,"Isi Dulu"))))</f>
        <v>Isi Sasaran</v>
      </c>
      <c r="M276" s="849"/>
      <c r="N276" s="852"/>
      <c r="O276" s="517"/>
      <c r="P276" s="517"/>
      <c r="Q276" s="517"/>
      <c r="R276" s="517"/>
    </row>
    <row r="277" spans="2:18" s="527" customFormat="1" ht="15.75">
      <c r="B277" s="837"/>
      <c r="C277" s="840"/>
      <c r="D277" s="858"/>
      <c r="E277" s="855"/>
      <c r="F277" s="549">
        <v>3</v>
      </c>
      <c r="G277" s="550"/>
      <c r="H277" s="598" t="str">
        <f t="shared" si="5"/>
        <v>Belum Diisi</v>
      </c>
      <c r="I277" s="592" t="s">
        <v>26</v>
      </c>
      <c r="J277" s="593" t="str">
        <f>IF($D$275="Y/T","Isi Sasaran",IF($E$275=0,0,IF(I277="Y",1,IF(I277="T",0,"Isi Dulu"))))</f>
        <v>Isi Sasaran</v>
      </c>
      <c r="K277" s="592" t="s">
        <v>26</v>
      </c>
      <c r="L277" s="593" t="str">
        <f>IF($D$275="Y/T","Isi Sasaran",IF($E$275=0,0,IF(K277="Y",1,IF(K277="T",0,"Isi Dulu"))))</f>
        <v>Isi Sasaran</v>
      </c>
      <c r="M277" s="849"/>
      <c r="N277" s="852"/>
      <c r="O277" s="517"/>
      <c r="P277" s="517"/>
      <c r="Q277" s="517"/>
      <c r="R277" s="517"/>
    </row>
    <row r="278" spans="2:18" s="527" customFormat="1" ht="15.75">
      <c r="B278" s="837"/>
      <c r="C278" s="840"/>
      <c r="D278" s="858"/>
      <c r="E278" s="855"/>
      <c r="F278" s="549">
        <v>4</v>
      </c>
      <c r="G278" s="550"/>
      <c r="H278" s="598" t="str">
        <f t="shared" si="5"/>
        <v>Belum Diisi</v>
      </c>
      <c r="I278" s="592" t="s">
        <v>26</v>
      </c>
      <c r="J278" s="593" t="str">
        <f>IF($D$275="Y/T","Isi Sasaran",IF($E$275=0,0,IF(I278="Y",1,IF(I278="T",0,"Isi Dulu"))))</f>
        <v>Isi Sasaran</v>
      </c>
      <c r="K278" s="592" t="s">
        <v>26</v>
      </c>
      <c r="L278" s="593" t="str">
        <f>IF($D$275="Y/T","Isi Sasaran",IF($E$275=0,0,IF(K278="Y",1,IF(K278="T",0,"Isi Dulu"))))</f>
        <v>Isi Sasaran</v>
      </c>
      <c r="M278" s="849"/>
      <c r="N278" s="852"/>
      <c r="O278" s="517"/>
      <c r="P278" s="517"/>
      <c r="Q278" s="517"/>
      <c r="R278" s="517"/>
    </row>
    <row r="279" spans="2:18" s="527" customFormat="1" ht="15.75">
      <c r="B279" s="838"/>
      <c r="C279" s="841"/>
      <c r="D279" s="859"/>
      <c r="E279" s="856"/>
      <c r="F279" s="569">
        <v>5</v>
      </c>
      <c r="G279" s="570"/>
      <c r="H279" s="599" t="str">
        <f t="shared" si="5"/>
        <v>Belum Diisi</v>
      </c>
      <c r="I279" s="595" t="s">
        <v>26</v>
      </c>
      <c r="J279" s="596" t="str">
        <f>IF($D$275="Y/T","Isi Sasaran",IF($E$275=0,0,IF(I279="Y",1,IF(I279="T",0,"Isi Dulu"))))</f>
        <v>Isi Sasaran</v>
      </c>
      <c r="K279" s="595" t="s">
        <v>26</v>
      </c>
      <c r="L279" s="596" t="str">
        <f>IF($D$275="Y/T","Isi Sasaran",IF($E$275=0,0,IF(K279="Y",1,IF(K279="T",0,"Isi Dulu"))))</f>
        <v>Isi Sasaran</v>
      </c>
      <c r="M279" s="850"/>
      <c r="N279" s="853"/>
      <c r="O279" s="517"/>
      <c r="P279" s="517"/>
      <c r="Q279" s="517"/>
      <c r="R279" s="517"/>
    </row>
    <row r="280" spans="2:18" s="527" customFormat="1" ht="15.75">
      <c r="B280" s="836">
        <v>15</v>
      </c>
      <c r="C280" s="839"/>
      <c r="D280" s="857" t="s">
        <v>26</v>
      </c>
      <c r="E280" s="854" t="str">
        <f>IF(D280="Y",1,IF(D280="T",0,IF(D280="Y/T","Belum diisi","Error")))</f>
        <v>Belum diisi</v>
      </c>
      <c r="F280" s="528">
        <v>1</v>
      </c>
      <c r="G280" s="529"/>
      <c r="H280" s="600" t="str">
        <f t="shared" si="5"/>
        <v>Belum Diisi</v>
      </c>
      <c r="I280" s="590" t="s">
        <v>26</v>
      </c>
      <c r="J280" s="591" t="str">
        <f>IF($D$280="Y/T","Isi Sasaran",IF($E$280=0,0,IF(I280="Y",1,IF(I280="T",0,"Isi Dulu"))))</f>
        <v>Isi Sasaran</v>
      </c>
      <c r="K280" s="590" t="s">
        <v>26</v>
      </c>
      <c r="L280" s="591" t="str">
        <f>IF($D$280="Y/T","Isi Sasaran",IF($E$280=0,0,IF(K280="Y",1,IF(K280="T",0,"Isi Dulu"))))</f>
        <v>Isi Sasaran</v>
      </c>
      <c r="M280" s="848" t="s">
        <v>26</v>
      </c>
      <c r="N280" s="851" t="str">
        <f>IF(M280="Y",1,IF(M280="T",0,IF(M280="Y/T","Belum diisi","Error")))</f>
        <v>Belum diisi</v>
      </c>
      <c r="O280" s="517"/>
      <c r="P280" s="517"/>
      <c r="Q280" s="517"/>
      <c r="R280" s="517"/>
    </row>
    <row r="281" spans="2:18" s="527" customFormat="1" ht="15.75">
      <c r="B281" s="837"/>
      <c r="C281" s="840"/>
      <c r="D281" s="858"/>
      <c r="E281" s="855"/>
      <c r="F281" s="549">
        <v>2</v>
      </c>
      <c r="G281" s="550"/>
      <c r="H281" s="598" t="str">
        <f t="shared" si="5"/>
        <v>Belum Diisi</v>
      </c>
      <c r="I281" s="592" t="s">
        <v>26</v>
      </c>
      <c r="J281" s="593" t="str">
        <f>IF($D$280="Y/T","Isi Sasaran",IF($E$280=0,0,IF(I281="Y",1,IF(I281="T",0,"Isi Dulu"))))</f>
        <v>Isi Sasaran</v>
      </c>
      <c r="K281" s="592" t="s">
        <v>26</v>
      </c>
      <c r="L281" s="593" t="str">
        <f>IF($D$280="Y/T","Isi Sasaran",IF($E$280=0,0,IF(K281="Y",1,IF(K281="T",0,"Isi Dulu"))))</f>
        <v>Isi Sasaran</v>
      </c>
      <c r="M281" s="849"/>
      <c r="N281" s="852"/>
      <c r="O281" s="517"/>
      <c r="P281" s="517"/>
      <c r="Q281" s="517"/>
      <c r="R281" s="517"/>
    </row>
    <row r="282" spans="2:18" s="527" customFormat="1" ht="15.75">
      <c r="B282" s="837"/>
      <c r="C282" s="840"/>
      <c r="D282" s="858"/>
      <c r="E282" s="855"/>
      <c r="F282" s="549">
        <v>3</v>
      </c>
      <c r="G282" s="550"/>
      <c r="H282" s="598" t="str">
        <f t="shared" si="5"/>
        <v>Belum Diisi</v>
      </c>
      <c r="I282" s="592" t="s">
        <v>26</v>
      </c>
      <c r="J282" s="593" t="str">
        <f>IF($D$280="Y/T","Isi Sasaran",IF($E$280=0,0,IF(I282="Y",1,IF(I282="T",0,"Isi Dulu"))))</f>
        <v>Isi Sasaran</v>
      </c>
      <c r="K282" s="592" t="s">
        <v>26</v>
      </c>
      <c r="L282" s="593" t="str">
        <f>IF($D$280="Y/T","Isi Sasaran",IF($E$280=0,0,IF(K282="Y",1,IF(K282="T",0,"Isi Dulu"))))</f>
        <v>Isi Sasaran</v>
      </c>
      <c r="M282" s="849"/>
      <c r="N282" s="852"/>
      <c r="O282" s="517"/>
      <c r="P282" s="517"/>
      <c r="Q282" s="517"/>
      <c r="R282" s="517"/>
    </row>
    <row r="283" spans="2:18" s="527" customFormat="1" ht="15.75">
      <c r="B283" s="837"/>
      <c r="C283" s="840"/>
      <c r="D283" s="858"/>
      <c r="E283" s="855"/>
      <c r="F283" s="549">
        <v>4</v>
      </c>
      <c r="G283" s="550"/>
      <c r="H283" s="598" t="str">
        <f t="shared" si="5"/>
        <v>Belum Diisi</v>
      </c>
      <c r="I283" s="592" t="s">
        <v>26</v>
      </c>
      <c r="J283" s="593" t="str">
        <f>IF($D$280="Y/T","Isi Sasaran",IF($E$280=0,0,IF(I283="Y",1,IF(I283="T",0,"Isi Dulu"))))</f>
        <v>Isi Sasaran</v>
      </c>
      <c r="K283" s="592" t="s">
        <v>26</v>
      </c>
      <c r="L283" s="593" t="str">
        <f>IF($D$280="Y/T","Isi Sasaran",IF($E$280=0,0,IF(K283="Y",1,IF(K283="T",0,"Isi Dulu"))))</f>
        <v>Isi Sasaran</v>
      </c>
      <c r="M283" s="849"/>
      <c r="N283" s="852"/>
      <c r="O283" s="517"/>
      <c r="P283" s="517"/>
      <c r="Q283" s="517"/>
      <c r="R283" s="517"/>
    </row>
    <row r="284" spans="2:18" s="527" customFormat="1" ht="15.75">
      <c r="B284" s="838"/>
      <c r="C284" s="841"/>
      <c r="D284" s="859"/>
      <c r="E284" s="856"/>
      <c r="F284" s="569">
        <v>5</v>
      </c>
      <c r="G284" s="570"/>
      <c r="H284" s="599" t="str">
        <f t="shared" si="5"/>
        <v>Belum Diisi</v>
      </c>
      <c r="I284" s="595" t="s">
        <v>26</v>
      </c>
      <c r="J284" s="596" t="str">
        <f>IF($D$280="Y/T","Isi Sasaran",IF($E$280=0,0,IF(I284="Y",1,IF(I284="T",0,"Isi Dulu"))))</f>
        <v>Isi Sasaran</v>
      </c>
      <c r="K284" s="595" t="s">
        <v>26</v>
      </c>
      <c r="L284" s="596" t="str">
        <f>IF($D$280="Y/T","Isi Sasaran",IF($E$280=0,0,IF(K284="Y",1,IF(K284="T",0,"Isi Dulu"))))</f>
        <v>Isi Sasaran</v>
      </c>
      <c r="M284" s="850"/>
      <c r="N284" s="853"/>
      <c r="O284" s="517"/>
      <c r="P284" s="517"/>
      <c r="Q284" s="517"/>
      <c r="R284" s="517"/>
    </row>
    <row r="285" spans="2:18" s="527" customFormat="1" ht="15.75">
      <c r="B285" s="836">
        <v>16</v>
      </c>
      <c r="C285" s="839"/>
      <c r="D285" s="857" t="s">
        <v>26</v>
      </c>
      <c r="E285" s="854" t="str">
        <f>IF(D285="Y",1,IF(D285="T",0,IF(D285="Y/T","Belum diisi","Error")))</f>
        <v>Belum diisi</v>
      </c>
      <c r="F285" s="528">
        <v>1</v>
      </c>
      <c r="G285" s="529"/>
      <c r="H285" s="600" t="str">
        <f t="shared" si="5"/>
        <v>Belum Diisi</v>
      </c>
      <c r="I285" s="590" t="s">
        <v>26</v>
      </c>
      <c r="J285" s="591" t="str">
        <f>IF($D$285="Y/T","Isi Sasaran",IF($E$285=0,0,IF(I285="Y",1,IF(I285="T",0,"Isi Dulu"))))</f>
        <v>Isi Sasaran</v>
      </c>
      <c r="K285" s="590" t="s">
        <v>26</v>
      </c>
      <c r="L285" s="591" t="str">
        <f>IF($D$285="Y/T","Isi Sasaran",IF($E$285=0,0,IF(K285="Y",1,IF(K285="T",0,"Isi Dulu"))))</f>
        <v>Isi Sasaran</v>
      </c>
      <c r="M285" s="848" t="s">
        <v>26</v>
      </c>
      <c r="N285" s="851" t="str">
        <f>IF(M285="Y",1,IF(M285="T",0,IF(M285="Y/T","Belum diisi","Error")))</f>
        <v>Belum diisi</v>
      </c>
      <c r="O285" s="517"/>
      <c r="P285" s="517"/>
      <c r="Q285" s="517"/>
      <c r="R285" s="517"/>
    </row>
    <row r="286" spans="2:18" s="527" customFormat="1" ht="15.75">
      <c r="B286" s="837"/>
      <c r="C286" s="840"/>
      <c r="D286" s="858"/>
      <c r="E286" s="855"/>
      <c r="F286" s="549">
        <v>2</v>
      </c>
      <c r="G286" s="550"/>
      <c r="H286" s="598" t="str">
        <f t="shared" si="5"/>
        <v>Belum Diisi</v>
      </c>
      <c r="I286" s="592" t="s">
        <v>26</v>
      </c>
      <c r="J286" s="593" t="str">
        <f>IF($D$285="Y/T","Isi Sasaran",IF($E$285=0,0,IF(I286="Y",1,IF(I286="T",0,"Isi Dulu"))))</f>
        <v>Isi Sasaran</v>
      </c>
      <c r="K286" s="592" t="s">
        <v>26</v>
      </c>
      <c r="L286" s="593" t="str">
        <f>IF($D$285="Y/T","Isi Sasaran",IF($E$285=0,0,IF(K286="Y",1,IF(K286="T",0,"Isi Dulu"))))</f>
        <v>Isi Sasaran</v>
      </c>
      <c r="M286" s="849"/>
      <c r="N286" s="852"/>
      <c r="O286" s="517"/>
      <c r="P286" s="517"/>
      <c r="Q286" s="517"/>
      <c r="R286" s="517"/>
    </row>
    <row r="287" spans="2:18" s="527" customFormat="1" ht="15.75">
      <c r="B287" s="837"/>
      <c r="C287" s="840"/>
      <c r="D287" s="858"/>
      <c r="E287" s="855"/>
      <c r="F287" s="549">
        <v>3</v>
      </c>
      <c r="G287" s="550"/>
      <c r="H287" s="598" t="str">
        <f t="shared" si="5"/>
        <v>Belum Diisi</v>
      </c>
      <c r="I287" s="592" t="s">
        <v>26</v>
      </c>
      <c r="J287" s="593" t="str">
        <f>IF($D$285="Y/T","Isi Sasaran",IF($E$285=0,0,IF(I287="Y",1,IF(I287="T",0,"Isi Dulu"))))</f>
        <v>Isi Sasaran</v>
      </c>
      <c r="K287" s="592" t="s">
        <v>26</v>
      </c>
      <c r="L287" s="593" t="str">
        <f>IF($D$285="Y/T","Isi Sasaran",IF($E$285=0,0,IF(K287="Y",1,IF(K287="T",0,"Isi Dulu"))))</f>
        <v>Isi Sasaran</v>
      </c>
      <c r="M287" s="849"/>
      <c r="N287" s="852"/>
      <c r="O287" s="517"/>
      <c r="P287" s="517"/>
      <c r="Q287" s="517"/>
      <c r="R287" s="517"/>
    </row>
    <row r="288" spans="2:18" s="527" customFormat="1" ht="15.75">
      <c r="B288" s="837"/>
      <c r="C288" s="840"/>
      <c r="D288" s="858"/>
      <c r="E288" s="855"/>
      <c r="F288" s="549">
        <v>4</v>
      </c>
      <c r="G288" s="550"/>
      <c r="H288" s="598" t="str">
        <f t="shared" si="5"/>
        <v>Belum Diisi</v>
      </c>
      <c r="I288" s="592" t="s">
        <v>26</v>
      </c>
      <c r="J288" s="593" t="str">
        <f>IF($D$285="Y/T","Isi Sasaran",IF($E$285=0,0,IF(I288="Y",1,IF(I288="T",0,"Isi Dulu"))))</f>
        <v>Isi Sasaran</v>
      </c>
      <c r="K288" s="592" t="s">
        <v>26</v>
      </c>
      <c r="L288" s="593" t="str">
        <f>IF($D$285="Y/T","Isi Sasaran",IF($E$285=0,0,IF(K288="Y",1,IF(K288="T",0,"Isi Dulu"))))</f>
        <v>Isi Sasaran</v>
      </c>
      <c r="M288" s="849"/>
      <c r="N288" s="852"/>
      <c r="O288" s="517"/>
      <c r="P288" s="517"/>
      <c r="Q288" s="517"/>
      <c r="R288" s="517"/>
    </row>
    <row r="289" spans="2:18" s="527" customFormat="1" ht="15.75">
      <c r="B289" s="838"/>
      <c r="C289" s="841"/>
      <c r="D289" s="859"/>
      <c r="E289" s="856"/>
      <c r="F289" s="569">
        <v>5</v>
      </c>
      <c r="G289" s="570"/>
      <c r="H289" s="599" t="str">
        <f t="shared" si="5"/>
        <v>Belum Diisi</v>
      </c>
      <c r="I289" s="595" t="s">
        <v>26</v>
      </c>
      <c r="J289" s="596" t="str">
        <f>IF($D$285="Y/T","Isi Sasaran",IF($E$285=0,0,IF(I289="Y",1,IF(I289="T",0,"Isi Dulu"))))</f>
        <v>Isi Sasaran</v>
      </c>
      <c r="K289" s="595" t="s">
        <v>26</v>
      </c>
      <c r="L289" s="596" t="str">
        <f>IF($D$285="Y/T","Isi Sasaran",IF($E$285=0,0,IF(K289="Y",1,IF(K289="T",0,"Isi Dulu"))))</f>
        <v>Isi Sasaran</v>
      </c>
      <c r="M289" s="850"/>
      <c r="N289" s="853"/>
      <c r="O289" s="517"/>
      <c r="P289" s="517"/>
      <c r="Q289" s="517"/>
      <c r="R289" s="517"/>
    </row>
    <row r="290" spans="2:18" s="527" customFormat="1" ht="15.75">
      <c r="B290" s="836">
        <v>17</v>
      </c>
      <c r="C290" s="839"/>
      <c r="D290" s="857" t="s">
        <v>26</v>
      </c>
      <c r="E290" s="854" t="str">
        <f>IF(D290="Y",1,IF(D290="T",0,IF(D290="Y/T","Belum diisi","Error")))</f>
        <v>Belum diisi</v>
      </c>
      <c r="F290" s="528">
        <v>1</v>
      </c>
      <c r="G290" s="529"/>
      <c r="H290" s="600" t="str">
        <f t="shared" si="5"/>
        <v>Belum Diisi</v>
      </c>
      <c r="I290" s="590" t="s">
        <v>26</v>
      </c>
      <c r="J290" s="591" t="str">
        <f>IF($D$290="Y/T","Isi Sasaran",IF($E$290=0,0,IF(I290="Y",1,IF(I290="T",0,"Isi Dulu"))))</f>
        <v>Isi Sasaran</v>
      </c>
      <c r="K290" s="590" t="s">
        <v>26</v>
      </c>
      <c r="L290" s="591" t="str">
        <f>IF($D$290="Y/T","Isi Sasaran",IF($E$290=0,0,IF(K290="Y",1,IF(K290="T",0,"Isi Dulu"))))</f>
        <v>Isi Sasaran</v>
      </c>
      <c r="M290" s="848" t="s">
        <v>26</v>
      </c>
      <c r="N290" s="851" t="str">
        <f>IF(M290="Y",1,IF(M290="T",0,IF(M290="Y/T","Belum diisi","Error")))</f>
        <v>Belum diisi</v>
      </c>
      <c r="O290" s="517"/>
      <c r="P290" s="517"/>
      <c r="Q290" s="517"/>
      <c r="R290" s="517"/>
    </row>
    <row r="291" spans="2:18" s="527" customFormat="1" ht="15.75">
      <c r="B291" s="837"/>
      <c r="C291" s="840"/>
      <c r="D291" s="858"/>
      <c r="E291" s="855"/>
      <c r="F291" s="549">
        <v>2</v>
      </c>
      <c r="G291" s="550"/>
      <c r="H291" s="598" t="str">
        <f t="shared" si="5"/>
        <v>Belum Diisi</v>
      </c>
      <c r="I291" s="592" t="s">
        <v>26</v>
      </c>
      <c r="J291" s="593" t="str">
        <f>IF($D$290="Y/T","Isi Sasaran",IF($E$290=0,0,IF(I291="Y",1,IF(I291="T",0,"Isi Dulu"))))</f>
        <v>Isi Sasaran</v>
      </c>
      <c r="K291" s="592" t="s">
        <v>26</v>
      </c>
      <c r="L291" s="593" t="str">
        <f>IF($D$290="Y/T","Isi Sasaran",IF($E$290=0,0,IF(K291="Y",1,IF(K291="T",0,"Isi Dulu"))))</f>
        <v>Isi Sasaran</v>
      </c>
      <c r="M291" s="849"/>
      <c r="N291" s="852"/>
      <c r="O291" s="517"/>
      <c r="P291" s="517"/>
      <c r="Q291" s="517"/>
      <c r="R291" s="517"/>
    </row>
    <row r="292" spans="2:18" s="527" customFormat="1" ht="15.75">
      <c r="B292" s="837"/>
      <c r="C292" s="840"/>
      <c r="D292" s="858"/>
      <c r="E292" s="855"/>
      <c r="F292" s="549">
        <v>3</v>
      </c>
      <c r="G292" s="550"/>
      <c r="H292" s="598" t="str">
        <f t="shared" si="5"/>
        <v>Belum Diisi</v>
      </c>
      <c r="I292" s="592" t="s">
        <v>26</v>
      </c>
      <c r="J292" s="593" t="str">
        <f>IF($D$290="Y/T","Isi Sasaran",IF($E$290=0,0,IF(I292="Y",1,IF(I292="T",0,"Isi Dulu"))))</f>
        <v>Isi Sasaran</v>
      </c>
      <c r="K292" s="592" t="s">
        <v>26</v>
      </c>
      <c r="L292" s="593" t="str">
        <f>IF($D$290="Y/T","Isi Sasaran",IF($E$290=0,0,IF(K292="Y",1,IF(K292="T",0,"Isi Dulu"))))</f>
        <v>Isi Sasaran</v>
      </c>
      <c r="M292" s="849"/>
      <c r="N292" s="852"/>
      <c r="O292" s="517"/>
      <c r="P292" s="517"/>
      <c r="Q292" s="517"/>
      <c r="R292" s="517"/>
    </row>
    <row r="293" spans="2:18" s="527" customFormat="1" ht="15.75">
      <c r="B293" s="837"/>
      <c r="C293" s="840"/>
      <c r="D293" s="858"/>
      <c r="E293" s="855"/>
      <c r="F293" s="549">
        <v>4</v>
      </c>
      <c r="G293" s="550"/>
      <c r="H293" s="598" t="str">
        <f t="shared" si="5"/>
        <v>Belum Diisi</v>
      </c>
      <c r="I293" s="592" t="s">
        <v>26</v>
      </c>
      <c r="J293" s="593" t="str">
        <f>IF($D$290="Y/T","Isi Sasaran",IF($E$290=0,0,IF(I293="Y",1,IF(I293="T",0,"Isi Dulu"))))</f>
        <v>Isi Sasaran</v>
      </c>
      <c r="K293" s="592" t="s">
        <v>26</v>
      </c>
      <c r="L293" s="593" t="str">
        <f>IF($D$290="Y/T","Isi Sasaran",IF($E$290=0,0,IF(K293="Y",1,IF(K293="T",0,"Isi Dulu"))))</f>
        <v>Isi Sasaran</v>
      </c>
      <c r="M293" s="849"/>
      <c r="N293" s="852"/>
      <c r="O293" s="517"/>
      <c r="P293" s="517"/>
      <c r="Q293" s="517"/>
      <c r="R293" s="517"/>
    </row>
    <row r="294" spans="2:18" s="527" customFormat="1" ht="15.75">
      <c r="B294" s="838"/>
      <c r="C294" s="841"/>
      <c r="D294" s="859"/>
      <c r="E294" s="856"/>
      <c r="F294" s="569">
        <v>5</v>
      </c>
      <c r="G294" s="570"/>
      <c r="H294" s="599" t="str">
        <f t="shared" si="5"/>
        <v>Belum Diisi</v>
      </c>
      <c r="I294" s="595" t="s">
        <v>26</v>
      </c>
      <c r="J294" s="596" t="str">
        <f>IF($D$290="Y/T","Isi Sasaran",IF($E$290=0,0,IF(I294="Y",1,IF(I294="T",0,"Isi Dulu"))))</f>
        <v>Isi Sasaran</v>
      </c>
      <c r="K294" s="595" t="s">
        <v>26</v>
      </c>
      <c r="L294" s="596" t="str">
        <f>IF($D$290="Y/T","Isi Sasaran",IF($E$290=0,0,IF(K294="Y",1,IF(K294="T",0,"Isi Dulu"))))</f>
        <v>Isi Sasaran</v>
      </c>
      <c r="M294" s="850"/>
      <c r="N294" s="853"/>
      <c r="O294" s="517"/>
      <c r="P294" s="517"/>
      <c r="Q294" s="517"/>
      <c r="R294" s="517"/>
    </row>
    <row r="295" spans="2:18" s="527" customFormat="1" ht="15.75">
      <c r="B295" s="836">
        <v>18</v>
      </c>
      <c r="C295" s="839"/>
      <c r="D295" s="857" t="s">
        <v>26</v>
      </c>
      <c r="E295" s="854" t="str">
        <f>IF(D295="Y",1,IF(D295="T",0,IF(D295="Y/T","Belum diisi","Error")))</f>
        <v>Belum diisi</v>
      </c>
      <c r="F295" s="528">
        <v>1</v>
      </c>
      <c r="G295" s="529"/>
      <c r="H295" s="600" t="str">
        <f t="shared" si="5"/>
        <v>Belum Diisi</v>
      </c>
      <c r="I295" s="590" t="s">
        <v>26</v>
      </c>
      <c r="J295" s="591" t="str">
        <f>IF($D$295="Y/T","Isi Sasaran",IF($E$295=0,0,IF(I295="Y",1,IF(I295="T",0,"Isi Dulu"))))</f>
        <v>Isi Sasaran</v>
      </c>
      <c r="K295" s="590" t="s">
        <v>26</v>
      </c>
      <c r="L295" s="591" t="str">
        <f>IF($D$295="Y/T","Isi Sasaran",IF($E$295=0,0,IF(K295="Y",1,IF(K295="T",0,"Isi Dulu"))))</f>
        <v>Isi Sasaran</v>
      </c>
      <c r="M295" s="848" t="s">
        <v>26</v>
      </c>
      <c r="N295" s="851" t="str">
        <f>IF(M295="Y",1,IF(M295="T",0,IF(M295="Y/T","Belum diisi","Error")))</f>
        <v>Belum diisi</v>
      </c>
      <c r="O295" s="517"/>
      <c r="P295" s="517"/>
      <c r="Q295" s="517"/>
      <c r="R295" s="517"/>
    </row>
    <row r="296" spans="2:18" s="527" customFormat="1" ht="15.75">
      <c r="B296" s="837"/>
      <c r="C296" s="840"/>
      <c r="D296" s="858"/>
      <c r="E296" s="855"/>
      <c r="F296" s="549">
        <v>2</v>
      </c>
      <c r="G296" s="550"/>
      <c r="H296" s="598" t="str">
        <f t="shared" si="5"/>
        <v>Belum Diisi</v>
      </c>
      <c r="I296" s="592" t="s">
        <v>26</v>
      </c>
      <c r="J296" s="593" t="str">
        <f>IF($D$295="Y/T","Isi Sasaran",IF($E$295=0,0,IF(I296="Y",1,IF(I296="T",0,"Isi Dulu"))))</f>
        <v>Isi Sasaran</v>
      </c>
      <c r="K296" s="592" t="s">
        <v>26</v>
      </c>
      <c r="L296" s="593" t="str">
        <f>IF($D$295="Y/T","Isi Sasaran",IF($E$295=0,0,IF(K296="Y",1,IF(K296="T",0,"Isi Dulu"))))</f>
        <v>Isi Sasaran</v>
      </c>
      <c r="M296" s="849"/>
      <c r="N296" s="852"/>
      <c r="O296" s="517"/>
      <c r="P296" s="517"/>
      <c r="Q296" s="517"/>
      <c r="R296" s="517"/>
    </row>
    <row r="297" spans="2:18" s="527" customFormat="1" ht="15.75">
      <c r="B297" s="837"/>
      <c r="C297" s="840"/>
      <c r="D297" s="858"/>
      <c r="E297" s="855"/>
      <c r="F297" s="549">
        <v>3</v>
      </c>
      <c r="G297" s="550"/>
      <c r="H297" s="598" t="str">
        <f t="shared" si="5"/>
        <v>Belum Diisi</v>
      </c>
      <c r="I297" s="592" t="s">
        <v>26</v>
      </c>
      <c r="J297" s="593" t="str">
        <f>IF($D$295="Y/T","Isi Sasaran",IF($E$295=0,0,IF(I297="Y",1,IF(I297="T",0,"Isi Dulu"))))</f>
        <v>Isi Sasaran</v>
      </c>
      <c r="K297" s="592" t="s">
        <v>26</v>
      </c>
      <c r="L297" s="593" t="str">
        <f>IF($D$295="Y/T","Isi Sasaran",IF($E$295=0,0,IF(K297="Y",1,IF(K297="T",0,"Isi Dulu"))))</f>
        <v>Isi Sasaran</v>
      </c>
      <c r="M297" s="849"/>
      <c r="N297" s="852"/>
      <c r="O297" s="517"/>
      <c r="P297" s="517"/>
      <c r="Q297" s="517"/>
      <c r="R297" s="517"/>
    </row>
    <row r="298" spans="2:18" s="527" customFormat="1" ht="15.75">
      <c r="B298" s="837"/>
      <c r="C298" s="840"/>
      <c r="D298" s="858"/>
      <c r="E298" s="855"/>
      <c r="F298" s="549">
        <v>4</v>
      </c>
      <c r="G298" s="550"/>
      <c r="H298" s="598" t="str">
        <f t="shared" si="5"/>
        <v>Belum Diisi</v>
      </c>
      <c r="I298" s="592" t="s">
        <v>26</v>
      </c>
      <c r="J298" s="593" t="str">
        <f>IF($D$295="Y/T","Isi Sasaran",IF($E$295=0,0,IF(I298="Y",1,IF(I298="T",0,"Isi Dulu"))))</f>
        <v>Isi Sasaran</v>
      </c>
      <c r="K298" s="592" t="s">
        <v>26</v>
      </c>
      <c r="L298" s="593" t="str">
        <f>IF($D$295="Y/T","Isi Sasaran",IF($E$295=0,0,IF(K298="Y",1,IF(K298="T",0,"Isi Dulu"))))</f>
        <v>Isi Sasaran</v>
      </c>
      <c r="M298" s="849"/>
      <c r="N298" s="852"/>
      <c r="O298" s="517"/>
      <c r="P298" s="517"/>
      <c r="Q298" s="517"/>
      <c r="R298" s="517"/>
    </row>
    <row r="299" spans="2:18" s="527" customFormat="1" ht="15.75">
      <c r="B299" s="838"/>
      <c r="C299" s="841"/>
      <c r="D299" s="859"/>
      <c r="E299" s="856"/>
      <c r="F299" s="569">
        <v>5</v>
      </c>
      <c r="G299" s="570"/>
      <c r="H299" s="599" t="str">
        <f t="shared" si="5"/>
        <v>Belum Diisi</v>
      </c>
      <c r="I299" s="595" t="s">
        <v>26</v>
      </c>
      <c r="J299" s="596" t="str">
        <f>IF($D$295="Y/T","Isi Sasaran",IF($E$295=0,0,IF(I299="Y",1,IF(I299="T",0,"Isi Dulu"))))</f>
        <v>Isi Sasaran</v>
      </c>
      <c r="K299" s="595" t="s">
        <v>26</v>
      </c>
      <c r="L299" s="596" t="str">
        <f>IF($D$295="Y/T","Isi Sasaran",IF($E$295=0,0,IF(K299="Y",1,IF(K299="T",0,"Isi Dulu"))))</f>
        <v>Isi Sasaran</v>
      </c>
      <c r="M299" s="850"/>
      <c r="N299" s="853"/>
      <c r="O299" s="517"/>
      <c r="P299" s="517"/>
      <c r="Q299" s="517"/>
      <c r="R299" s="517"/>
    </row>
    <row r="300" spans="2:18" s="527" customFormat="1" ht="15.75">
      <c r="B300" s="836">
        <v>19</v>
      </c>
      <c r="C300" s="839"/>
      <c r="D300" s="857" t="s">
        <v>26</v>
      </c>
      <c r="E300" s="854" t="str">
        <f>IF(D300="Y",1,IF(D300="T",0,IF(D300="Y/T","Belum diisi","Error")))</f>
        <v>Belum diisi</v>
      </c>
      <c r="F300" s="528">
        <v>1</v>
      </c>
      <c r="G300" s="529"/>
      <c r="H300" s="600" t="str">
        <f t="shared" si="5"/>
        <v>Belum Diisi</v>
      </c>
      <c r="I300" s="590" t="s">
        <v>26</v>
      </c>
      <c r="J300" s="591" t="str">
        <f>IF($D$300="Y/T","Isi Sasaran",IF($E$300=0,0,IF(I300="Y",1,IF(I300="T",0,"Isi Dulu"))))</f>
        <v>Isi Sasaran</v>
      </c>
      <c r="K300" s="590" t="s">
        <v>26</v>
      </c>
      <c r="L300" s="591" t="str">
        <f>IF($D$300="Y/T","Isi Sasaran",IF($E$300=0,0,IF(K300="Y",1,IF(K300="T",0,"Isi Dulu"))))</f>
        <v>Isi Sasaran</v>
      </c>
      <c r="M300" s="848" t="s">
        <v>26</v>
      </c>
      <c r="N300" s="851" t="str">
        <f>IF(M300="Y",1,IF(M300="T",0,IF(M300="Y/T","Belum diisi","Error")))</f>
        <v>Belum diisi</v>
      </c>
      <c r="O300" s="517"/>
      <c r="P300" s="517"/>
      <c r="Q300" s="517"/>
      <c r="R300" s="517"/>
    </row>
    <row r="301" spans="2:18" s="527" customFormat="1" ht="15.75">
      <c r="B301" s="837"/>
      <c r="C301" s="840"/>
      <c r="D301" s="858"/>
      <c r="E301" s="855"/>
      <c r="F301" s="549">
        <v>2</v>
      </c>
      <c r="G301" s="550"/>
      <c r="H301" s="598" t="str">
        <f t="shared" si="5"/>
        <v>Belum Diisi</v>
      </c>
      <c r="I301" s="592" t="s">
        <v>26</v>
      </c>
      <c r="J301" s="593" t="str">
        <f>IF($D$300="Y/T","Isi Sasaran",IF($E$300=0,0,IF(I301="Y",1,IF(I301="T",0,"Isi Dulu"))))</f>
        <v>Isi Sasaran</v>
      </c>
      <c r="K301" s="592" t="s">
        <v>26</v>
      </c>
      <c r="L301" s="593" t="str">
        <f>IF($D$300="Y/T","Isi Sasaran",IF($E$300=0,0,IF(K301="Y",1,IF(K301="T",0,"Isi Dulu"))))</f>
        <v>Isi Sasaran</v>
      </c>
      <c r="M301" s="849"/>
      <c r="N301" s="852"/>
      <c r="O301" s="517"/>
      <c r="P301" s="517"/>
      <c r="Q301" s="517"/>
      <c r="R301" s="517"/>
    </row>
    <row r="302" spans="2:18" s="527" customFormat="1" ht="15.75">
      <c r="B302" s="837"/>
      <c r="C302" s="840"/>
      <c r="D302" s="858"/>
      <c r="E302" s="855"/>
      <c r="F302" s="549">
        <v>3</v>
      </c>
      <c r="G302" s="550"/>
      <c r="H302" s="598" t="str">
        <f t="shared" si="5"/>
        <v>Belum Diisi</v>
      </c>
      <c r="I302" s="592" t="s">
        <v>26</v>
      </c>
      <c r="J302" s="593" t="str">
        <f>IF($D$300="Y/T","Isi Sasaran",IF($E$300=0,0,IF(I302="Y",1,IF(I302="T",0,"Isi Dulu"))))</f>
        <v>Isi Sasaran</v>
      </c>
      <c r="K302" s="592" t="s">
        <v>26</v>
      </c>
      <c r="L302" s="593" t="str">
        <f>IF($D$300="Y/T","Isi Sasaran",IF($E$300=0,0,IF(K302="Y",1,IF(K302="T",0,"Isi Dulu"))))</f>
        <v>Isi Sasaran</v>
      </c>
      <c r="M302" s="849"/>
      <c r="N302" s="852"/>
      <c r="O302" s="517"/>
      <c r="P302" s="517"/>
      <c r="Q302" s="517"/>
      <c r="R302" s="517"/>
    </row>
    <row r="303" spans="2:18" s="527" customFormat="1" ht="15.75">
      <c r="B303" s="837"/>
      <c r="C303" s="840"/>
      <c r="D303" s="858"/>
      <c r="E303" s="855"/>
      <c r="F303" s="549">
        <v>4</v>
      </c>
      <c r="G303" s="550"/>
      <c r="H303" s="598" t="str">
        <f t="shared" si="5"/>
        <v>Belum Diisi</v>
      </c>
      <c r="I303" s="592" t="s">
        <v>26</v>
      </c>
      <c r="J303" s="593" t="str">
        <f>IF($D$300="Y/T","Isi Sasaran",IF($E$300=0,0,IF(I303="Y",1,IF(I303="T",0,"Isi Dulu"))))</f>
        <v>Isi Sasaran</v>
      </c>
      <c r="K303" s="592" t="s">
        <v>26</v>
      </c>
      <c r="L303" s="593" t="str">
        <f>IF($D$300="Y/T","Isi Sasaran",IF($E$300=0,0,IF(K303="Y",1,IF(K303="T",0,"Isi Dulu"))))</f>
        <v>Isi Sasaran</v>
      </c>
      <c r="M303" s="849"/>
      <c r="N303" s="852"/>
      <c r="O303" s="517"/>
      <c r="P303" s="517"/>
      <c r="Q303" s="517"/>
      <c r="R303" s="517"/>
    </row>
    <row r="304" spans="2:18" s="527" customFormat="1" ht="15.75">
      <c r="B304" s="838"/>
      <c r="C304" s="841"/>
      <c r="D304" s="859"/>
      <c r="E304" s="856"/>
      <c r="F304" s="569">
        <v>5</v>
      </c>
      <c r="G304" s="570"/>
      <c r="H304" s="599" t="str">
        <f t="shared" si="5"/>
        <v>Belum Diisi</v>
      </c>
      <c r="I304" s="595" t="s">
        <v>26</v>
      </c>
      <c r="J304" s="596" t="str">
        <f>IF($D$300="Y/T","Isi Sasaran",IF($E$300=0,0,IF(I304="Y",1,IF(I304="T",0,"Isi Dulu"))))</f>
        <v>Isi Sasaran</v>
      </c>
      <c r="K304" s="595" t="s">
        <v>26</v>
      </c>
      <c r="L304" s="596" t="str">
        <f>IF($D$300="Y/T","Isi Sasaran",IF($E$300=0,0,IF(K304="Y",1,IF(K304="T",0,"Isi Dulu"))))</f>
        <v>Isi Sasaran</v>
      </c>
      <c r="M304" s="850"/>
      <c r="N304" s="853"/>
      <c r="O304" s="517"/>
      <c r="P304" s="517"/>
      <c r="Q304" s="517"/>
      <c r="R304" s="517"/>
    </row>
    <row r="305" spans="2:18" s="527" customFormat="1" ht="15.75">
      <c r="B305" s="836">
        <v>20</v>
      </c>
      <c r="C305" s="839"/>
      <c r="D305" s="857" t="s">
        <v>26</v>
      </c>
      <c r="E305" s="854" t="str">
        <f>IF(D305="Y",1,IF(D305="T",0,IF(D305="Y/T","Belum diisi","Error")))</f>
        <v>Belum diisi</v>
      </c>
      <c r="F305" s="528">
        <v>1</v>
      </c>
      <c r="G305" s="529"/>
      <c r="H305" s="600" t="str">
        <f t="shared" si="5"/>
        <v>Belum Diisi</v>
      </c>
      <c r="I305" s="590" t="s">
        <v>26</v>
      </c>
      <c r="J305" s="591" t="str">
        <f>IF($D$305="Y/T","Isi Sasaran",IF($E$305=0,0,IF(I305="Y",1,IF(I305="T",0,"Isi Dulu"))))</f>
        <v>Isi Sasaran</v>
      </c>
      <c r="K305" s="590" t="s">
        <v>26</v>
      </c>
      <c r="L305" s="591" t="str">
        <f>IF($D$305="Y/T","Isi Sasaran",IF($E$305=0,0,IF(K305="Y",1,IF(K305="T",0,"Isi Dulu"))))</f>
        <v>Isi Sasaran</v>
      </c>
      <c r="M305" s="848" t="s">
        <v>26</v>
      </c>
      <c r="N305" s="851" t="str">
        <f>IF(M305="Y",1,IF(M305="T",0,IF(M305="Y/T","Belum diisi","Error")))</f>
        <v>Belum diisi</v>
      </c>
      <c r="O305" s="517"/>
      <c r="P305" s="517"/>
      <c r="Q305" s="517"/>
      <c r="R305" s="517"/>
    </row>
    <row r="306" spans="2:18" s="527" customFormat="1" ht="15.75">
      <c r="B306" s="837"/>
      <c r="C306" s="840"/>
      <c r="D306" s="858"/>
      <c r="E306" s="855"/>
      <c r="F306" s="549">
        <v>2</v>
      </c>
      <c r="G306" s="550"/>
      <c r="H306" s="598" t="str">
        <f t="shared" si="5"/>
        <v>Belum Diisi</v>
      </c>
      <c r="I306" s="592" t="s">
        <v>26</v>
      </c>
      <c r="J306" s="593" t="str">
        <f>IF($D$305="Y/T","Isi Sasaran",IF($E$305=0,0,IF(I306="Y",1,IF(I306="T",0,"Isi Dulu"))))</f>
        <v>Isi Sasaran</v>
      </c>
      <c r="K306" s="592" t="s">
        <v>26</v>
      </c>
      <c r="L306" s="593" t="str">
        <f>IF($D$305="Y/T","Isi Sasaran",IF($E$305=0,0,IF(K306="Y",1,IF(K306="T",0,"Isi Dulu"))))</f>
        <v>Isi Sasaran</v>
      </c>
      <c r="M306" s="849"/>
      <c r="N306" s="852"/>
      <c r="O306" s="517"/>
      <c r="P306" s="517"/>
      <c r="Q306" s="517"/>
      <c r="R306" s="517"/>
    </row>
    <row r="307" spans="2:18" s="527" customFormat="1" ht="15.75">
      <c r="B307" s="837"/>
      <c r="C307" s="840"/>
      <c r="D307" s="858"/>
      <c r="E307" s="855"/>
      <c r="F307" s="549">
        <v>3</v>
      </c>
      <c r="G307" s="550"/>
      <c r="H307" s="598" t="str">
        <f t="shared" si="5"/>
        <v>Belum Diisi</v>
      </c>
      <c r="I307" s="592" t="s">
        <v>26</v>
      </c>
      <c r="J307" s="593" t="str">
        <f>IF($D$305="Y/T","Isi Sasaran",IF($E$305=0,0,IF(I307="Y",1,IF(I307="T",0,"Isi Dulu"))))</f>
        <v>Isi Sasaran</v>
      </c>
      <c r="K307" s="592" t="s">
        <v>26</v>
      </c>
      <c r="L307" s="593" t="str">
        <f>IF($D$305="Y/T","Isi Sasaran",IF($E$305=0,0,IF(K307="Y",1,IF(K307="T",0,"Isi Dulu"))))</f>
        <v>Isi Sasaran</v>
      </c>
      <c r="M307" s="849"/>
      <c r="N307" s="852"/>
      <c r="O307" s="517"/>
      <c r="P307" s="517"/>
      <c r="Q307" s="517"/>
      <c r="R307" s="517"/>
    </row>
    <row r="308" spans="2:18" s="527" customFormat="1" ht="15.75">
      <c r="B308" s="837"/>
      <c r="C308" s="840"/>
      <c r="D308" s="858"/>
      <c r="E308" s="855"/>
      <c r="F308" s="549">
        <v>4</v>
      </c>
      <c r="G308" s="550"/>
      <c r="H308" s="598" t="str">
        <f t="shared" si="5"/>
        <v>Belum Diisi</v>
      </c>
      <c r="I308" s="592" t="s">
        <v>26</v>
      </c>
      <c r="J308" s="593" t="str">
        <f>IF($D$305="Y/T","Isi Sasaran",IF($E$305=0,0,IF(I308="Y",1,IF(I308="T",0,"Isi Dulu"))))</f>
        <v>Isi Sasaran</v>
      </c>
      <c r="K308" s="592" t="s">
        <v>26</v>
      </c>
      <c r="L308" s="593" t="str">
        <f>IF($D$305="Y/T","Isi Sasaran",IF($E$305=0,0,IF(K308="Y",1,IF(K308="T",0,"Isi Dulu"))))</f>
        <v>Isi Sasaran</v>
      </c>
      <c r="M308" s="849"/>
      <c r="N308" s="852"/>
      <c r="O308" s="517"/>
      <c r="P308" s="517"/>
      <c r="Q308" s="517"/>
      <c r="R308" s="517"/>
    </row>
    <row r="309" spans="2:18" s="527" customFormat="1" ht="15.75">
      <c r="B309" s="838"/>
      <c r="C309" s="841"/>
      <c r="D309" s="859"/>
      <c r="E309" s="856"/>
      <c r="F309" s="569">
        <v>5</v>
      </c>
      <c r="G309" s="570"/>
      <c r="H309" s="599" t="str">
        <f t="shared" si="5"/>
        <v>Belum Diisi</v>
      </c>
      <c r="I309" s="595" t="s">
        <v>26</v>
      </c>
      <c r="J309" s="596" t="str">
        <f>IF($D$305="Y/T","Isi Sasaran",IF($E$305=0,0,IF(I309="Y",1,IF(I309="T",0,"Isi Dulu"))))</f>
        <v>Isi Sasaran</v>
      </c>
      <c r="K309" s="595" t="s">
        <v>26</v>
      </c>
      <c r="L309" s="596" t="str">
        <f>IF($D$305="Y/T","Isi Sasaran",IF($E$305=0,0,IF(K309="Y",1,IF(K309="T",0,"Isi Dulu"))))</f>
        <v>Isi Sasaran</v>
      </c>
      <c r="M309" s="850"/>
      <c r="N309" s="853"/>
      <c r="O309" s="517"/>
      <c r="P309" s="517"/>
      <c r="Q309" s="517"/>
      <c r="R309" s="517"/>
    </row>
    <row r="310" spans="2:18" ht="15.75">
      <c r="B310" s="580"/>
      <c r="C310" s="581"/>
      <c r="D310" s="582"/>
      <c r="E310" s="602" t="e">
        <f>AVERAGE(E210:E309)</f>
        <v>#DIV/0!</v>
      </c>
      <c r="F310" s="583"/>
      <c r="G310" s="583"/>
      <c r="H310" s="602" t="e">
        <f>(IF($D210="Y/T",0,AVERAGE(H210:H214))+IF($D215="Y/T",0,AVERAGE(H215:H219))+IF($D220="Y/T",0,AVERAGE(H220:H224))+IF($D225="Y/T",0,AVERAGE(H225:H229))+IF($D230="Y/T",0,AVERAGE(H230:H234))+IF($D235="Y/T",0,AVERAGE(H235:H239))+IF($D240="Y/T",0,AVERAGE(H240:H244))+IF($D245="Y/T",0,AVERAGE(H245:H249))+IF($D250="Y/T",0,AVERAGE(H250:H254))+IF($D255="Y/T",0,AVERAGE(H255:H259))+IF($D260="Y/T",0,AVERAGE(H260:H264))+IF($D265="Y/T",0,AVERAGE(H265:H269))+IF($D270="Y/T",0,AVERAGE(H270:H274))+IF($D275="Y/T",0,AVERAGE(H275:H279))+IF($D280="Y/T",0,AVERAGE(H280:H284))+IF($D285="Y/T",0,AVERAGE(H285:H289))+IF($D290="Y/T",0,AVERAGE(H290:H294))+IF($D295="Y/T",0,AVERAGE(H295:H299))+IF($D300="Y/T",0,AVERAGE(H300:H304))+IF($D305="Y/T",0,AVERAGE(H305:H309)))/(COUNTIF($D210:$D309,"Y")+COUNTIF($D210:$D309,"T"))</f>
        <v>#DIV/0!</v>
      </c>
      <c r="I310" s="582"/>
      <c r="J310" s="602" t="e">
        <f>(IF($D210="Y/T",0,AVERAGE(J210:J214))+IF($D215="Y/T",0,AVERAGE(J215:J219))+IF($D220="Y/T",0,AVERAGE(J220:J224))+IF($D225="Y/T",0,AVERAGE(J225:J229))+IF($D230="Y/T",0,AVERAGE(J230:J234))+IF($D235="Y/T",0,AVERAGE(J235:J239))+IF($D240="Y/T",0,AVERAGE(J240:J244))+IF($D245="Y/T",0,AVERAGE(J245:J249))+IF($D250="Y/T",0,AVERAGE(J250:J254))+IF($D255="Y/T",0,AVERAGE(J255:J259))+IF($D260="Y/T",0,AVERAGE(J260:J264))+IF($D265="Y/T",0,AVERAGE(J265:J269))+IF($D270="Y/T",0,AVERAGE(J270:J274))+IF($D275="Y/T",0,AVERAGE(J275:J279))+IF($D280="Y/T",0,AVERAGE(J280:J284))+IF($D285="Y/T",0,AVERAGE(J285:J289))+IF($D290="Y/T",0,AVERAGE(J290:J294))+IF($D295="Y/T",0,AVERAGE(J295:J299))+IF($D300="Y/T",0,AVERAGE(J300:J304))+IF($D305="Y/T",0,AVERAGE(J305:J309)))/(COUNTIF($D210:$D309,"Y")+COUNTIF($D210:$D309,"T"))</f>
        <v>#DIV/0!</v>
      </c>
      <c r="K310" s="582"/>
      <c r="L310" s="602" t="e">
        <f>(IF($D210="Y/T",0,AVERAGE(L210:L214))+IF($D215="Y/T",0,AVERAGE(L215:L219))+IF($D220="Y/T",0,AVERAGE(L220:L224))+IF($D225="Y/T",0,AVERAGE(L225:L229))+IF($D230="Y/T",0,AVERAGE(L230:L234))+IF($D235="Y/T",0,AVERAGE(L235:L239))+IF($D240="Y/T",0,AVERAGE(L240:L244))+IF($D245="Y/T",0,AVERAGE(L245:L249))+IF($D250="Y/T",0,AVERAGE(L250:L254))+IF($D255="Y/T",0,AVERAGE(L255:L259))+IF($D260="Y/T",0,AVERAGE(L260:L264))+IF($D265="Y/T",0,AVERAGE(L265:L269))+IF($D270="Y/T",0,AVERAGE(L270:L274))+IF($D275="Y/T",0,AVERAGE(L275:L279))+IF($D280="Y/T",0,AVERAGE(L280:L284))+IF($D285="Y/T",0,AVERAGE(L285:L289))+IF($D290="Y/T",0,AVERAGE(L290:L294))+IF($D295="Y/T",0,AVERAGE(L295:L299))+IF($D300="Y/T",0,AVERAGE(L300:L304))+IF($D305="Y/T",0,AVERAGE(L305:L309)))/(COUNTIF($D210:$D309,"Y")+COUNTIF($D210:$D309,"T"))</f>
        <v>#DIV/0!</v>
      </c>
      <c r="M310" s="606"/>
      <c r="N310" s="602" t="e">
        <f>AVERAGE(N210:N309)</f>
        <v>#DIV/0!</v>
      </c>
    </row>
    <row r="311" spans="2:18" ht="15.75">
      <c r="B311" s="865" t="s">
        <v>434</v>
      </c>
      <c r="C311" s="865"/>
      <c r="D311" s="865"/>
      <c r="E311" s="865"/>
      <c r="F311" s="865"/>
      <c r="G311" s="865"/>
      <c r="H311" s="865"/>
      <c r="I311" s="865"/>
      <c r="J311" s="865"/>
      <c r="K311" s="865"/>
      <c r="L311" s="865"/>
      <c r="M311" s="865"/>
      <c r="N311" s="866"/>
    </row>
    <row r="312" spans="2:18" ht="15.75">
      <c r="B312" s="836">
        <v>1</v>
      </c>
      <c r="C312" s="839"/>
      <c r="D312" s="857" t="s">
        <v>26</v>
      </c>
      <c r="E312" s="854" t="str">
        <f>IF(D312="Y",1,IF(D312="T",0,IF(D312="Y/T","Belum diisi","Error")))</f>
        <v>Belum diisi</v>
      </c>
      <c r="F312" s="528">
        <v>1</v>
      </c>
      <c r="G312" s="529"/>
      <c r="H312" s="589" t="str">
        <f t="shared" ref="H312:H375" si="6">IF(OR(J312="Isi Dulu",L312="Isi Dulu",J312="Isi Sasaran",L312="Isi Sasaran"),"Belum Diisi",IF(SUM(J312,L312)=2,1,IF(SUM(J312,L312)=1,0,IF(SUM(J312,L312)=0,0,"Error"))))</f>
        <v>Belum Diisi</v>
      </c>
      <c r="I312" s="590" t="s">
        <v>26</v>
      </c>
      <c r="J312" s="591" t="str">
        <f>IF($D$312="Y/T","Isi Sasaran",IF($E$312=0,0,IF(I312="Y",1,IF(I312="T",0,"Isi Dulu"))))</f>
        <v>Isi Sasaran</v>
      </c>
      <c r="K312" s="590" t="s">
        <v>26</v>
      </c>
      <c r="L312" s="591" t="str">
        <f>IF($D$312="Y/T","Isi Sasaran",IF($E$312=0,0,IF(K312="Y",1,IF(K312="T",0,"Isi Dulu"))))</f>
        <v>Isi Sasaran</v>
      </c>
      <c r="M312" s="848" t="s">
        <v>26</v>
      </c>
      <c r="N312" s="851" t="str">
        <f>IF(M312="Y",1,IF(M312="T",0,IF(M312="Y/T","Belum diisi","Error")))</f>
        <v>Belum diisi</v>
      </c>
    </row>
    <row r="313" spans="2:18" ht="15.75">
      <c r="B313" s="837"/>
      <c r="C313" s="840"/>
      <c r="D313" s="858"/>
      <c r="E313" s="855"/>
      <c r="F313" s="549">
        <v>2</v>
      </c>
      <c r="G313" s="550"/>
      <c r="H313" s="589" t="str">
        <f t="shared" si="6"/>
        <v>Belum Diisi</v>
      </c>
      <c r="I313" s="592" t="s">
        <v>26</v>
      </c>
      <c r="J313" s="593" t="str">
        <f>IF($D$312="Y/T","Isi Sasaran",IF($E$312=0,0,IF(I313="Y",1,IF(I313="T",0,"Isi Dulu"))))</f>
        <v>Isi Sasaran</v>
      </c>
      <c r="K313" s="592" t="s">
        <v>26</v>
      </c>
      <c r="L313" s="593" t="str">
        <f>IF($D$312="Y/T","Isi Sasaran",IF($E$312=0,0,IF(K313="Y",1,IF(K313="T",0,"Isi Dulu"))))</f>
        <v>Isi Sasaran</v>
      </c>
      <c r="M313" s="849"/>
      <c r="N313" s="852"/>
    </row>
    <row r="314" spans="2:18" ht="15.75">
      <c r="B314" s="837"/>
      <c r="C314" s="840"/>
      <c r="D314" s="858"/>
      <c r="E314" s="855"/>
      <c r="F314" s="549">
        <v>3</v>
      </c>
      <c r="G314" s="550"/>
      <c r="H314" s="589" t="str">
        <f t="shared" si="6"/>
        <v>Belum Diisi</v>
      </c>
      <c r="I314" s="592" t="s">
        <v>26</v>
      </c>
      <c r="J314" s="593" t="str">
        <f>IF($D$312="Y/T","Isi Sasaran",IF($E$312=0,0,IF(I314="Y",1,IF(I314="T",0,"Isi Dulu"))))</f>
        <v>Isi Sasaran</v>
      </c>
      <c r="K314" s="592" t="s">
        <v>26</v>
      </c>
      <c r="L314" s="593" t="str">
        <f>IF($D$312="Y/T","Isi Sasaran",IF($E$312=0,0,IF(K314="Y",1,IF(K314="T",0,"Isi Dulu"))))</f>
        <v>Isi Sasaran</v>
      </c>
      <c r="M314" s="849"/>
      <c r="N314" s="852"/>
    </row>
    <row r="315" spans="2:18" ht="15.75">
      <c r="B315" s="837"/>
      <c r="C315" s="840"/>
      <c r="D315" s="858"/>
      <c r="E315" s="855"/>
      <c r="F315" s="549">
        <v>4</v>
      </c>
      <c r="G315" s="550"/>
      <c r="H315" s="589" t="str">
        <f t="shared" si="6"/>
        <v>Belum Diisi</v>
      </c>
      <c r="I315" s="592" t="s">
        <v>26</v>
      </c>
      <c r="J315" s="593" t="str">
        <f>IF($D$312="Y/T","Isi Sasaran",IF($E$312=0,0,IF(I315="Y",1,IF(I315="T",0,"Isi Dulu"))))</f>
        <v>Isi Sasaran</v>
      </c>
      <c r="K315" s="592" t="s">
        <v>26</v>
      </c>
      <c r="L315" s="593" t="str">
        <f>IF($D$312="Y/T","Isi Sasaran",IF($E$312=0,0,IF(K315="Y",1,IF(K315="T",0,"Isi Dulu"))))</f>
        <v>Isi Sasaran</v>
      </c>
      <c r="M315" s="849"/>
      <c r="N315" s="852"/>
    </row>
    <row r="316" spans="2:18" ht="15.75">
      <c r="B316" s="838"/>
      <c r="C316" s="841"/>
      <c r="D316" s="859"/>
      <c r="E316" s="856"/>
      <c r="F316" s="569">
        <v>5</v>
      </c>
      <c r="G316" s="570"/>
      <c r="H316" s="594" t="str">
        <f t="shared" si="6"/>
        <v>Belum Diisi</v>
      </c>
      <c r="I316" s="595" t="s">
        <v>26</v>
      </c>
      <c r="J316" s="596" t="str">
        <f>IF($D$312="Y/T","Isi Sasaran",IF($E$312=0,0,IF(I316="Y",1,IF(I316="T",0,"Isi Dulu"))))</f>
        <v>Isi Sasaran</v>
      </c>
      <c r="K316" s="595" t="s">
        <v>26</v>
      </c>
      <c r="L316" s="596" t="str">
        <f>IF($D$312="Y/T","Isi Sasaran",IF($E$312=0,0,IF(K316="Y",1,IF(K316="T",0,"Isi Dulu"))))</f>
        <v>Isi Sasaran</v>
      </c>
      <c r="M316" s="850"/>
      <c r="N316" s="853"/>
    </row>
    <row r="317" spans="2:18" ht="15.75">
      <c r="B317" s="836">
        <v>2</v>
      </c>
      <c r="C317" s="839"/>
      <c r="D317" s="857" t="s">
        <v>26</v>
      </c>
      <c r="E317" s="854" t="str">
        <f>IF(D317="Y",1,IF(D317="T",0,IF(D317="Y/T","Belum diisi","Error")))</f>
        <v>Belum diisi</v>
      </c>
      <c r="F317" s="528">
        <v>1</v>
      </c>
      <c r="G317" s="529"/>
      <c r="H317" s="597" t="str">
        <f t="shared" si="6"/>
        <v>Belum Diisi</v>
      </c>
      <c r="I317" s="590" t="s">
        <v>26</v>
      </c>
      <c r="J317" s="591" t="str">
        <f>IF($D$317="Y/T","Isi Sasaran",IF($E$317=0,0,IF(I317="Y",1,IF(I317="T",0,"Isi Dulu"))))</f>
        <v>Isi Sasaran</v>
      </c>
      <c r="K317" s="590" t="s">
        <v>26</v>
      </c>
      <c r="L317" s="591" t="str">
        <f>IF($D$317="Y/T","Isi Sasaran",IF($E$317=0,0,IF(K317="Y",1,IF(K317="T",0,"Isi Dulu"))))</f>
        <v>Isi Sasaran</v>
      </c>
      <c r="M317" s="848" t="s">
        <v>26</v>
      </c>
      <c r="N317" s="851" t="str">
        <f>IF(M317="Y",1,IF(M317="T",0,IF(M317="Y/T","Belum diisi","Error")))</f>
        <v>Belum diisi</v>
      </c>
    </row>
    <row r="318" spans="2:18" ht="15.75">
      <c r="B318" s="837"/>
      <c r="C318" s="840"/>
      <c r="D318" s="858"/>
      <c r="E318" s="855"/>
      <c r="F318" s="549">
        <v>2</v>
      </c>
      <c r="G318" s="550"/>
      <c r="H318" s="598" t="str">
        <f t="shared" si="6"/>
        <v>Belum Diisi</v>
      </c>
      <c r="I318" s="592" t="s">
        <v>26</v>
      </c>
      <c r="J318" s="593" t="str">
        <f>IF($D$317="Y/T","Isi Sasaran",IF($E$317=0,0,IF(I318="Y",1,IF(I318="T",0,"Isi Dulu"))))</f>
        <v>Isi Sasaran</v>
      </c>
      <c r="K318" s="592" t="s">
        <v>26</v>
      </c>
      <c r="L318" s="593" t="str">
        <f>IF($D$317="Y/T","Isi Sasaran",IF($E$317=0,0,IF(K318="Y",1,IF(K318="T",0,"Isi Dulu"))))</f>
        <v>Isi Sasaran</v>
      </c>
      <c r="M318" s="849"/>
      <c r="N318" s="852"/>
    </row>
    <row r="319" spans="2:18" ht="15.75">
      <c r="B319" s="837"/>
      <c r="C319" s="840"/>
      <c r="D319" s="858"/>
      <c r="E319" s="855"/>
      <c r="F319" s="549">
        <v>3</v>
      </c>
      <c r="G319" s="550"/>
      <c r="H319" s="598" t="str">
        <f t="shared" si="6"/>
        <v>Belum Diisi</v>
      </c>
      <c r="I319" s="592" t="s">
        <v>26</v>
      </c>
      <c r="J319" s="593" t="str">
        <f>IF($D$317="Y/T","Isi Sasaran",IF($E$317=0,0,IF(I319="Y",1,IF(I319="T",0,"Isi Dulu"))))</f>
        <v>Isi Sasaran</v>
      </c>
      <c r="K319" s="592" t="s">
        <v>26</v>
      </c>
      <c r="L319" s="593" t="str">
        <f>IF($D$317="Y/T","Isi Sasaran",IF($E$317=0,0,IF(K319="Y",1,IF(K319="T",0,"Isi Dulu"))))</f>
        <v>Isi Sasaran</v>
      </c>
      <c r="M319" s="849"/>
      <c r="N319" s="852"/>
    </row>
    <row r="320" spans="2:18" ht="15.75">
      <c r="B320" s="837"/>
      <c r="C320" s="840"/>
      <c r="D320" s="858"/>
      <c r="E320" s="855"/>
      <c r="F320" s="549">
        <v>4</v>
      </c>
      <c r="G320" s="550"/>
      <c r="H320" s="598" t="str">
        <f t="shared" si="6"/>
        <v>Belum Diisi</v>
      </c>
      <c r="I320" s="592" t="s">
        <v>26</v>
      </c>
      <c r="J320" s="593" t="str">
        <f>IF($D$317="Y/T","Isi Sasaran",IF($E$317=0,0,IF(I320="Y",1,IF(I320="T",0,"Isi Dulu"))))</f>
        <v>Isi Sasaran</v>
      </c>
      <c r="K320" s="592" t="s">
        <v>26</v>
      </c>
      <c r="L320" s="593" t="str">
        <f>IF($D$317="Y/T","Isi Sasaran",IF($E$317=0,0,IF(K320="Y",1,IF(K320="T",0,"Isi Dulu"))))</f>
        <v>Isi Sasaran</v>
      </c>
      <c r="M320" s="849"/>
      <c r="N320" s="852"/>
    </row>
    <row r="321" spans="2:14" ht="15.75">
      <c r="B321" s="838"/>
      <c r="C321" s="841"/>
      <c r="D321" s="859"/>
      <c r="E321" s="856"/>
      <c r="F321" s="569">
        <v>5</v>
      </c>
      <c r="G321" s="570"/>
      <c r="H321" s="599" t="str">
        <f t="shared" si="6"/>
        <v>Belum Diisi</v>
      </c>
      <c r="I321" s="595" t="s">
        <v>26</v>
      </c>
      <c r="J321" s="596" t="str">
        <f>IF($D$317="Y/T","Isi Sasaran",IF($E$317=0,0,IF(I321="Y",1,IF(I321="T",0,"Isi Dulu"))))</f>
        <v>Isi Sasaran</v>
      </c>
      <c r="K321" s="595" t="s">
        <v>26</v>
      </c>
      <c r="L321" s="596" t="str">
        <f>IF($D$317="Y/T","Isi Sasaran",IF($E$317=0,0,IF(K321="Y",1,IF(K321="T",0,"Isi Dulu"))))</f>
        <v>Isi Sasaran</v>
      </c>
      <c r="M321" s="850"/>
      <c r="N321" s="853"/>
    </row>
    <row r="322" spans="2:14" ht="15.75">
      <c r="B322" s="836">
        <v>3</v>
      </c>
      <c r="C322" s="839"/>
      <c r="D322" s="857" t="s">
        <v>26</v>
      </c>
      <c r="E322" s="854" t="str">
        <f>IF(D322="Y",1,IF(D322="T",0,IF(D322="Y/T","Belum diisi","Error")))</f>
        <v>Belum diisi</v>
      </c>
      <c r="F322" s="528">
        <v>1</v>
      </c>
      <c r="G322" s="529"/>
      <c r="H322" s="600" t="str">
        <f t="shared" si="6"/>
        <v>Belum Diisi</v>
      </c>
      <c r="I322" s="590" t="s">
        <v>26</v>
      </c>
      <c r="J322" s="591" t="str">
        <f>IF($D$322="Y/T","Isi Sasaran",IF($E$322=0,0,IF(I322="Y",1,IF(I322="T",0,"Isi Dulu"))))</f>
        <v>Isi Sasaran</v>
      </c>
      <c r="K322" s="590" t="s">
        <v>26</v>
      </c>
      <c r="L322" s="591" t="str">
        <f>IF($D$322="Y/T","Isi Sasaran",IF($E$322=0,0,IF(K322="Y",1,IF(K322="T",0,"Isi Dulu"))))</f>
        <v>Isi Sasaran</v>
      </c>
      <c r="M322" s="848" t="s">
        <v>26</v>
      </c>
      <c r="N322" s="851" t="str">
        <f>IF(M322="Y",1,IF(M322="T",0,IF(M322="Y/T","Belum diisi","Error")))</f>
        <v>Belum diisi</v>
      </c>
    </row>
    <row r="323" spans="2:14" ht="15.75">
      <c r="B323" s="837"/>
      <c r="C323" s="840"/>
      <c r="D323" s="858"/>
      <c r="E323" s="855"/>
      <c r="F323" s="549">
        <v>2</v>
      </c>
      <c r="G323" s="550"/>
      <c r="H323" s="598" t="str">
        <f t="shared" si="6"/>
        <v>Belum Diisi</v>
      </c>
      <c r="I323" s="592" t="s">
        <v>26</v>
      </c>
      <c r="J323" s="593" t="str">
        <f>IF($D$322="Y/T","Isi Sasaran",IF($E$322=0,0,IF(I323="Y",1,IF(I323="T",0,"Isi Dulu"))))</f>
        <v>Isi Sasaran</v>
      </c>
      <c r="K323" s="592" t="s">
        <v>26</v>
      </c>
      <c r="L323" s="593" t="str">
        <f>IF($D$322="Y/T","Isi Sasaran",IF($E$322=0,0,IF(K323="Y",1,IF(K323="T",0,"Isi Dulu"))))</f>
        <v>Isi Sasaran</v>
      </c>
      <c r="M323" s="849"/>
      <c r="N323" s="852"/>
    </row>
    <row r="324" spans="2:14" ht="15.75">
      <c r="B324" s="837"/>
      <c r="C324" s="840"/>
      <c r="D324" s="858"/>
      <c r="E324" s="855"/>
      <c r="F324" s="549">
        <v>3</v>
      </c>
      <c r="G324" s="550"/>
      <c r="H324" s="598" t="str">
        <f t="shared" si="6"/>
        <v>Belum Diisi</v>
      </c>
      <c r="I324" s="592" t="s">
        <v>26</v>
      </c>
      <c r="J324" s="593" t="str">
        <f>IF($D$322="Y/T","Isi Sasaran",IF($E$322=0,0,IF(I324="Y",1,IF(I324="T",0,"Isi Dulu"))))</f>
        <v>Isi Sasaran</v>
      </c>
      <c r="K324" s="592" t="s">
        <v>26</v>
      </c>
      <c r="L324" s="593" t="str">
        <f>IF($D$322="Y/T","Isi Sasaran",IF($E$322=0,0,IF(K324="Y",1,IF(K324="T",0,"Isi Dulu"))))</f>
        <v>Isi Sasaran</v>
      </c>
      <c r="M324" s="849"/>
      <c r="N324" s="852"/>
    </row>
    <row r="325" spans="2:14" ht="15.75">
      <c r="B325" s="837"/>
      <c r="C325" s="840"/>
      <c r="D325" s="858"/>
      <c r="E325" s="855"/>
      <c r="F325" s="549">
        <v>4</v>
      </c>
      <c r="G325" s="550"/>
      <c r="H325" s="598" t="str">
        <f t="shared" si="6"/>
        <v>Belum Diisi</v>
      </c>
      <c r="I325" s="592" t="s">
        <v>26</v>
      </c>
      <c r="J325" s="593" t="str">
        <f>IF($D$322="Y/T","Isi Sasaran",IF($E$322=0,0,IF(I325="Y",1,IF(I325="T",0,"Isi Dulu"))))</f>
        <v>Isi Sasaran</v>
      </c>
      <c r="K325" s="592" t="s">
        <v>26</v>
      </c>
      <c r="L325" s="593" t="str">
        <f>IF($D$322="Y/T","Isi Sasaran",IF($E$322=0,0,IF(K325="Y",1,IF(K325="T",0,"Isi Dulu"))))</f>
        <v>Isi Sasaran</v>
      </c>
      <c r="M325" s="849"/>
      <c r="N325" s="852"/>
    </row>
    <row r="326" spans="2:14" ht="15.75">
      <c r="B326" s="838"/>
      <c r="C326" s="841"/>
      <c r="D326" s="859"/>
      <c r="E326" s="856"/>
      <c r="F326" s="569">
        <v>5</v>
      </c>
      <c r="G326" s="570"/>
      <c r="H326" s="599" t="str">
        <f t="shared" si="6"/>
        <v>Belum Diisi</v>
      </c>
      <c r="I326" s="595" t="s">
        <v>26</v>
      </c>
      <c r="J326" s="596" t="str">
        <f>IF($D$322="Y/T","Isi Sasaran",IF($E$322=0,0,IF(I326="Y",1,IF(I326="T",0,"Isi Dulu"))))</f>
        <v>Isi Sasaran</v>
      </c>
      <c r="K326" s="595" t="s">
        <v>26</v>
      </c>
      <c r="L326" s="596" t="str">
        <f>IF($D$322="Y/T","Isi Sasaran",IF($E$322=0,0,IF(K326="Y",1,IF(K326="T",0,"Isi Dulu"))))</f>
        <v>Isi Sasaran</v>
      </c>
      <c r="M326" s="850"/>
      <c r="N326" s="853"/>
    </row>
    <row r="327" spans="2:14" ht="15.75">
      <c r="B327" s="836">
        <v>4</v>
      </c>
      <c r="C327" s="839"/>
      <c r="D327" s="857" t="s">
        <v>26</v>
      </c>
      <c r="E327" s="854" t="str">
        <f>IF(D327="Y",1,IF(D327="T",0,IF(D327="Y/T","Belum diisi","Error")))</f>
        <v>Belum diisi</v>
      </c>
      <c r="F327" s="528">
        <v>1</v>
      </c>
      <c r="G327" s="529"/>
      <c r="H327" s="600" t="str">
        <f t="shared" si="6"/>
        <v>Belum Diisi</v>
      </c>
      <c r="I327" s="590" t="s">
        <v>26</v>
      </c>
      <c r="J327" s="591" t="str">
        <f>IF($D$327="Y/T","Isi Sasaran",IF($E$327=0,0,IF(I327="Y",1,IF(I327="T",0,"Isi Dulu"))))</f>
        <v>Isi Sasaran</v>
      </c>
      <c r="K327" s="590" t="s">
        <v>26</v>
      </c>
      <c r="L327" s="591" t="str">
        <f>IF($D$327="Y/T","Isi Sasaran",IF($E$327=0,0,IF(K327="Y",1,IF(K327="T",0,"Isi Dulu"))))</f>
        <v>Isi Sasaran</v>
      </c>
      <c r="M327" s="848" t="s">
        <v>26</v>
      </c>
      <c r="N327" s="851" t="str">
        <f>IF(M327="Y",1,IF(M327="T",0,IF(M327="Y/T","Belum diisi","Error")))</f>
        <v>Belum diisi</v>
      </c>
    </row>
    <row r="328" spans="2:14" ht="15.75">
      <c r="B328" s="837"/>
      <c r="C328" s="840"/>
      <c r="D328" s="858"/>
      <c r="E328" s="855"/>
      <c r="F328" s="549">
        <v>2</v>
      </c>
      <c r="G328" s="550"/>
      <c r="H328" s="598" t="str">
        <f t="shared" si="6"/>
        <v>Belum Diisi</v>
      </c>
      <c r="I328" s="592" t="s">
        <v>26</v>
      </c>
      <c r="J328" s="593" t="str">
        <f>IF($D$327="Y/T","Isi Sasaran",IF($E$327=0,0,IF(I328="Y",1,IF(I328="T",0,"Isi Dulu"))))</f>
        <v>Isi Sasaran</v>
      </c>
      <c r="K328" s="592" t="s">
        <v>26</v>
      </c>
      <c r="L328" s="593" t="str">
        <f>IF($D$327="Y/T","Isi Sasaran",IF($E$327=0,0,IF(K328="Y",1,IF(K328="T",0,"Isi Dulu"))))</f>
        <v>Isi Sasaran</v>
      </c>
      <c r="M328" s="849"/>
      <c r="N328" s="852"/>
    </row>
    <row r="329" spans="2:14" ht="15.75">
      <c r="B329" s="837"/>
      <c r="C329" s="840"/>
      <c r="D329" s="858"/>
      <c r="E329" s="855"/>
      <c r="F329" s="549">
        <v>3</v>
      </c>
      <c r="G329" s="550"/>
      <c r="H329" s="598" t="str">
        <f t="shared" si="6"/>
        <v>Belum Diisi</v>
      </c>
      <c r="I329" s="592" t="s">
        <v>26</v>
      </c>
      <c r="J329" s="593" t="str">
        <f>IF($D$327="Y/T","Isi Sasaran",IF($E$327=0,0,IF(I329="Y",1,IF(I329="T",0,"Isi Dulu"))))</f>
        <v>Isi Sasaran</v>
      </c>
      <c r="K329" s="592" t="s">
        <v>26</v>
      </c>
      <c r="L329" s="593" t="str">
        <f>IF($D$327="Y/T","Isi Sasaran",IF($E$327=0,0,IF(K329="Y",1,IF(K329="T",0,"Isi Dulu"))))</f>
        <v>Isi Sasaran</v>
      </c>
      <c r="M329" s="849"/>
      <c r="N329" s="852"/>
    </row>
    <row r="330" spans="2:14" ht="15.75">
      <c r="B330" s="837"/>
      <c r="C330" s="840"/>
      <c r="D330" s="858"/>
      <c r="E330" s="855"/>
      <c r="F330" s="549">
        <v>4</v>
      </c>
      <c r="G330" s="550"/>
      <c r="H330" s="598" t="str">
        <f t="shared" si="6"/>
        <v>Belum Diisi</v>
      </c>
      <c r="I330" s="592" t="s">
        <v>26</v>
      </c>
      <c r="J330" s="593" t="str">
        <f>IF($D$327="Y/T","Isi Sasaran",IF($E$327=0,0,IF(I330="Y",1,IF(I330="T",0,"Isi Dulu"))))</f>
        <v>Isi Sasaran</v>
      </c>
      <c r="K330" s="592" t="s">
        <v>26</v>
      </c>
      <c r="L330" s="593" t="str">
        <f>IF($D$327="Y/T","Isi Sasaran",IF($E$327=0,0,IF(K330="Y",1,IF(K330="T",0,"Isi Dulu"))))</f>
        <v>Isi Sasaran</v>
      </c>
      <c r="M330" s="849"/>
      <c r="N330" s="852"/>
    </row>
    <row r="331" spans="2:14" ht="15.75">
      <c r="B331" s="838"/>
      <c r="C331" s="841"/>
      <c r="D331" s="859"/>
      <c r="E331" s="856"/>
      <c r="F331" s="569">
        <v>5</v>
      </c>
      <c r="G331" s="570"/>
      <c r="H331" s="599" t="str">
        <f t="shared" si="6"/>
        <v>Belum Diisi</v>
      </c>
      <c r="I331" s="595" t="s">
        <v>26</v>
      </c>
      <c r="J331" s="596" t="str">
        <f>IF($D$327="Y/T","Isi Sasaran",IF($E$327=0,0,IF(I331="Y",1,IF(I331="T",0,"Isi Dulu"))))</f>
        <v>Isi Sasaran</v>
      </c>
      <c r="K331" s="595" t="s">
        <v>26</v>
      </c>
      <c r="L331" s="596" t="str">
        <f>IF($D$327="Y/T","Isi Sasaran",IF($E$327=0,0,IF(K331="Y",1,IF(K331="T",0,"Isi Dulu"))))</f>
        <v>Isi Sasaran</v>
      </c>
      <c r="M331" s="850"/>
      <c r="N331" s="853"/>
    </row>
    <row r="332" spans="2:14" ht="15.75">
      <c r="B332" s="836">
        <v>5</v>
      </c>
      <c r="C332" s="839"/>
      <c r="D332" s="857" t="s">
        <v>26</v>
      </c>
      <c r="E332" s="854" t="str">
        <f>IF(D332="Y",1,IF(D332="T",0,IF(D332="Y/T","Belum diisi","Error")))</f>
        <v>Belum diisi</v>
      </c>
      <c r="F332" s="528">
        <v>1</v>
      </c>
      <c r="G332" s="529"/>
      <c r="H332" s="600" t="str">
        <f t="shared" si="6"/>
        <v>Belum Diisi</v>
      </c>
      <c r="I332" s="590" t="s">
        <v>26</v>
      </c>
      <c r="J332" s="591" t="str">
        <f>IF($D$332="Y/T","Isi Sasaran",IF($E$332=0,0,IF(I332="Y",1,IF(I332="T",0,"Isi Dulu"))))</f>
        <v>Isi Sasaran</v>
      </c>
      <c r="K332" s="590" t="s">
        <v>26</v>
      </c>
      <c r="L332" s="591" t="str">
        <f>IF($D$332="Y/T","Isi Sasaran",IF($E$332=0,0,IF(K332="Y",1,IF(K332="T",0,"Isi Dulu"))))</f>
        <v>Isi Sasaran</v>
      </c>
      <c r="M332" s="848" t="s">
        <v>26</v>
      </c>
      <c r="N332" s="851" t="str">
        <f>IF(M332="Y",1,IF(M332="T",0,IF(M332="Y/T","Belum diisi","Error")))</f>
        <v>Belum diisi</v>
      </c>
    </row>
    <row r="333" spans="2:14" ht="15.75">
      <c r="B333" s="837"/>
      <c r="C333" s="840"/>
      <c r="D333" s="858"/>
      <c r="E333" s="855"/>
      <c r="F333" s="549">
        <v>2</v>
      </c>
      <c r="G333" s="550"/>
      <c r="H333" s="598" t="str">
        <f t="shared" si="6"/>
        <v>Belum Diisi</v>
      </c>
      <c r="I333" s="592" t="s">
        <v>26</v>
      </c>
      <c r="J333" s="593" t="str">
        <f>IF($D$332="Y/T","Isi Sasaran",IF($E$332=0,0,IF(I333="Y",1,IF(I333="T",0,"Isi Dulu"))))</f>
        <v>Isi Sasaran</v>
      </c>
      <c r="K333" s="592" t="s">
        <v>26</v>
      </c>
      <c r="L333" s="593" t="str">
        <f>IF($D$332="Y/T","Isi Sasaran",IF($E$332=0,0,IF(K333="Y",1,IF(K333="T",0,"Isi Dulu"))))</f>
        <v>Isi Sasaran</v>
      </c>
      <c r="M333" s="849"/>
      <c r="N333" s="852"/>
    </row>
    <row r="334" spans="2:14" ht="15.75">
      <c r="B334" s="837"/>
      <c r="C334" s="840"/>
      <c r="D334" s="858"/>
      <c r="E334" s="855"/>
      <c r="F334" s="549">
        <v>3</v>
      </c>
      <c r="G334" s="550"/>
      <c r="H334" s="598" t="str">
        <f t="shared" si="6"/>
        <v>Belum Diisi</v>
      </c>
      <c r="I334" s="592" t="s">
        <v>26</v>
      </c>
      <c r="J334" s="593" t="str">
        <f>IF($D$332="Y/T","Isi Sasaran",IF($E$332=0,0,IF(I334="Y",1,IF(I334="T",0,"Isi Dulu"))))</f>
        <v>Isi Sasaran</v>
      </c>
      <c r="K334" s="592" t="s">
        <v>26</v>
      </c>
      <c r="L334" s="593" t="str">
        <f>IF($D$332="Y/T","Isi Sasaran",IF($E$332=0,0,IF(K334="Y",1,IF(K334="T",0,"Isi Dulu"))))</f>
        <v>Isi Sasaran</v>
      </c>
      <c r="M334" s="849"/>
      <c r="N334" s="852"/>
    </row>
    <row r="335" spans="2:14" ht="15.75">
      <c r="B335" s="837"/>
      <c r="C335" s="840"/>
      <c r="D335" s="858"/>
      <c r="E335" s="855"/>
      <c r="F335" s="549">
        <v>4</v>
      </c>
      <c r="G335" s="550"/>
      <c r="H335" s="598" t="str">
        <f t="shared" si="6"/>
        <v>Belum Diisi</v>
      </c>
      <c r="I335" s="592" t="s">
        <v>26</v>
      </c>
      <c r="J335" s="593" t="str">
        <f>IF($D$332="Y/T","Isi Sasaran",IF($E$332=0,0,IF(I335="Y",1,IF(I335="T",0,"Isi Dulu"))))</f>
        <v>Isi Sasaran</v>
      </c>
      <c r="K335" s="592" t="s">
        <v>26</v>
      </c>
      <c r="L335" s="593" t="str">
        <f>IF($D$332="Y/T","Isi Sasaran",IF($E$332=0,0,IF(K335="Y",1,IF(K335="T",0,"Isi Dulu"))))</f>
        <v>Isi Sasaran</v>
      </c>
      <c r="M335" s="849"/>
      <c r="N335" s="852"/>
    </row>
    <row r="336" spans="2:14" ht="15.75">
      <c r="B336" s="838"/>
      <c r="C336" s="841"/>
      <c r="D336" s="859"/>
      <c r="E336" s="856"/>
      <c r="F336" s="569">
        <v>5</v>
      </c>
      <c r="G336" s="570"/>
      <c r="H336" s="599" t="str">
        <f t="shared" si="6"/>
        <v>Belum Diisi</v>
      </c>
      <c r="I336" s="595" t="s">
        <v>26</v>
      </c>
      <c r="J336" s="596" t="str">
        <f>IF($D$332="Y/T","Isi Sasaran",IF($E$332=0,0,IF(I336="Y",1,IF(I336="T",0,"Isi Dulu"))))</f>
        <v>Isi Sasaran</v>
      </c>
      <c r="K336" s="595" t="s">
        <v>26</v>
      </c>
      <c r="L336" s="596" t="str">
        <f>IF($D$332="Y/T","Isi Sasaran",IF($E$332=0,0,IF(K336="Y",1,IF(K336="T",0,"Isi Dulu"))))</f>
        <v>Isi Sasaran</v>
      </c>
      <c r="M336" s="850"/>
      <c r="N336" s="853"/>
    </row>
    <row r="337" spans="2:14" ht="15.75">
      <c r="B337" s="836">
        <v>6</v>
      </c>
      <c r="C337" s="839"/>
      <c r="D337" s="857" t="s">
        <v>26</v>
      </c>
      <c r="E337" s="854" t="str">
        <f>IF(D337="Y",1,IF(D337="T",0,IF(D337="Y/T","Belum diisi","Error")))</f>
        <v>Belum diisi</v>
      </c>
      <c r="F337" s="528">
        <v>1</v>
      </c>
      <c r="G337" s="529"/>
      <c r="H337" s="600" t="str">
        <f t="shared" si="6"/>
        <v>Belum Diisi</v>
      </c>
      <c r="I337" s="590" t="s">
        <v>26</v>
      </c>
      <c r="J337" s="591" t="str">
        <f>IF($D$337="Y/T","Isi Sasaran",IF($E$337=0,0,IF(I337="Y",1,IF(I337="T",0,"Isi Dulu"))))</f>
        <v>Isi Sasaran</v>
      </c>
      <c r="K337" s="590" t="s">
        <v>26</v>
      </c>
      <c r="L337" s="591" t="str">
        <f>IF($D$337="Y/T","Isi Sasaran",IF($E$337=0,0,IF(K337="Y",1,IF(K337="T",0,"Isi Dulu"))))</f>
        <v>Isi Sasaran</v>
      </c>
      <c r="M337" s="848" t="s">
        <v>26</v>
      </c>
      <c r="N337" s="851" t="str">
        <f>IF(M337="Y",1,IF(M337="T",0,IF(M337="Y/T","Belum diisi","Error")))</f>
        <v>Belum diisi</v>
      </c>
    </row>
    <row r="338" spans="2:14" ht="15.75">
      <c r="B338" s="837"/>
      <c r="C338" s="840"/>
      <c r="D338" s="858"/>
      <c r="E338" s="855"/>
      <c r="F338" s="549">
        <v>2</v>
      </c>
      <c r="G338" s="550"/>
      <c r="H338" s="598" t="str">
        <f t="shared" si="6"/>
        <v>Belum Diisi</v>
      </c>
      <c r="I338" s="592" t="s">
        <v>26</v>
      </c>
      <c r="J338" s="593" t="str">
        <f>IF($D$337="Y/T","Isi Sasaran",IF($E$337=0,0,IF(I338="Y",1,IF(I338="T",0,"Isi Dulu"))))</f>
        <v>Isi Sasaran</v>
      </c>
      <c r="K338" s="592" t="s">
        <v>26</v>
      </c>
      <c r="L338" s="593" t="str">
        <f>IF($D$337="Y/T","Isi Sasaran",IF($E$337=0,0,IF(K338="Y",1,IF(K338="T",0,"Isi Dulu"))))</f>
        <v>Isi Sasaran</v>
      </c>
      <c r="M338" s="849"/>
      <c r="N338" s="852"/>
    </row>
    <row r="339" spans="2:14" ht="15.75">
      <c r="B339" s="837"/>
      <c r="C339" s="840"/>
      <c r="D339" s="858"/>
      <c r="E339" s="855"/>
      <c r="F339" s="549">
        <v>3</v>
      </c>
      <c r="G339" s="550"/>
      <c r="H339" s="598" t="str">
        <f t="shared" si="6"/>
        <v>Belum Diisi</v>
      </c>
      <c r="I339" s="592" t="s">
        <v>26</v>
      </c>
      <c r="J339" s="593" t="str">
        <f>IF($D$337="Y/T","Isi Sasaran",IF($E$337=0,0,IF(I339="Y",1,IF(I339="T",0,"Isi Dulu"))))</f>
        <v>Isi Sasaran</v>
      </c>
      <c r="K339" s="592" t="s">
        <v>26</v>
      </c>
      <c r="L339" s="593" t="str">
        <f>IF($D$337="Y/T","Isi Sasaran",IF($E$337=0,0,IF(K339="Y",1,IF(K339="T",0,"Isi Dulu"))))</f>
        <v>Isi Sasaran</v>
      </c>
      <c r="M339" s="849"/>
      <c r="N339" s="852"/>
    </row>
    <row r="340" spans="2:14" ht="15.75">
      <c r="B340" s="837"/>
      <c r="C340" s="840"/>
      <c r="D340" s="858"/>
      <c r="E340" s="855"/>
      <c r="F340" s="549">
        <v>4</v>
      </c>
      <c r="G340" s="550"/>
      <c r="H340" s="598" t="str">
        <f t="shared" si="6"/>
        <v>Belum Diisi</v>
      </c>
      <c r="I340" s="592" t="s">
        <v>26</v>
      </c>
      <c r="J340" s="593" t="str">
        <f>IF($D$337="Y/T","Isi Sasaran",IF($E$337=0,0,IF(I340="Y",1,IF(I340="T",0,"Isi Dulu"))))</f>
        <v>Isi Sasaran</v>
      </c>
      <c r="K340" s="592" t="s">
        <v>26</v>
      </c>
      <c r="L340" s="593" t="str">
        <f>IF($D$337="Y/T","Isi Sasaran",IF($E$337=0,0,IF(K340="Y",1,IF(K340="T",0,"Isi Dulu"))))</f>
        <v>Isi Sasaran</v>
      </c>
      <c r="M340" s="849"/>
      <c r="N340" s="852"/>
    </row>
    <row r="341" spans="2:14" ht="15.75">
      <c r="B341" s="838"/>
      <c r="C341" s="841"/>
      <c r="D341" s="859"/>
      <c r="E341" s="856"/>
      <c r="F341" s="569">
        <v>5</v>
      </c>
      <c r="G341" s="570"/>
      <c r="H341" s="599" t="str">
        <f t="shared" si="6"/>
        <v>Belum Diisi</v>
      </c>
      <c r="I341" s="595" t="s">
        <v>26</v>
      </c>
      <c r="J341" s="596" t="str">
        <f>IF($D$337="Y/T","Isi Sasaran",IF($E$337=0,0,IF(I341="Y",1,IF(I341="T",0,"Isi Dulu"))))</f>
        <v>Isi Sasaran</v>
      </c>
      <c r="K341" s="595" t="s">
        <v>26</v>
      </c>
      <c r="L341" s="596" t="str">
        <f>IF($D$337="Y/T","Isi Sasaran",IF($E$337=0,0,IF(K341="Y",1,IF(K341="T",0,"Isi Dulu"))))</f>
        <v>Isi Sasaran</v>
      </c>
      <c r="M341" s="850"/>
      <c r="N341" s="853"/>
    </row>
    <row r="342" spans="2:14" ht="15.75">
      <c r="B342" s="836">
        <v>7</v>
      </c>
      <c r="C342" s="839"/>
      <c r="D342" s="857" t="s">
        <v>26</v>
      </c>
      <c r="E342" s="854" t="str">
        <f>IF(D342="Y",1,IF(D342="T",0,IF(D342="Y/T","Belum diisi","Error")))</f>
        <v>Belum diisi</v>
      </c>
      <c r="F342" s="528">
        <v>1</v>
      </c>
      <c r="G342" s="529"/>
      <c r="H342" s="600" t="str">
        <f t="shared" si="6"/>
        <v>Belum Diisi</v>
      </c>
      <c r="I342" s="590" t="s">
        <v>26</v>
      </c>
      <c r="J342" s="591" t="str">
        <f>IF($D$342="Y/T","Isi Sasaran",IF($E$342=0,0,IF(I342="Y",1,IF(I342="T",0,"Isi Dulu"))))</f>
        <v>Isi Sasaran</v>
      </c>
      <c r="K342" s="590" t="s">
        <v>26</v>
      </c>
      <c r="L342" s="591" t="str">
        <f>IF($D$342="Y/T","Isi Sasaran",IF($E$342=0,0,IF(K342="Y",1,IF(K342="T",0,"Isi Dulu"))))</f>
        <v>Isi Sasaran</v>
      </c>
      <c r="M342" s="848" t="s">
        <v>26</v>
      </c>
      <c r="N342" s="851" t="str">
        <f>IF(M342="Y",1,IF(M342="T",0,IF(M342="Y/T","Belum diisi","Error")))</f>
        <v>Belum diisi</v>
      </c>
    </row>
    <row r="343" spans="2:14" ht="15.75">
      <c r="B343" s="837"/>
      <c r="C343" s="840"/>
      <c r="D343" s="858"/>
      <c r="E343" s="855"/>
      <c r="F343" s="549">
        <v>2</v>
      </c>
      <c r="G343" s="550"/>
      <c r="H343" s="598" t="str">
        <f t="shared" si="6"/>
        <v>Belum Diisi</v>
      </c>
      <c r="I343" s="592" t="s">
        <v>26</v>
      </c>
      <c r="J343" s="593" t="str">
        <f>IF($D$342="Y/T","Isi Sasaran",IF($E$342=0,0,IF(I343="Y",1,IF(I343="T",0,"Isi Dulu"))))</f>
        <v>Isi Sasaran</v>
      </c>
      <c r="K343" s="592" t="s">
        <v>26</v>
      </c>
      <c r="L343" s="593" t="str">
        <f>IF($D$342="Y/T","Isi Sasaran",IF($E$342=0,0,IF(K343="Y",1,IF(K343="T",0,"Isi Dulu"))))</f>
        <v>Isi Sasaran</v>
      </c>
      <c r="M343" s="849"/>
      <c r="N343" s="852"/>
    </row>
    <row r="344" spans="2:14" ht="15.75">
      <c r="B344" s="837"/>
      <c r="C344" s="840"/>
      <c r="D344" s="858"/>
      <c r="E344" s="855"/>
      <c r="F344" s="549">
        <v>3</v>
      </c>
      <c r="G344" s="550"/>
      <c r="H344" s="598" t="str">
        <f t="shared" si="6"/>
        <v>Belum Diisi</v>
      </c>
      <c r="I344" s="592" t="s">
        <v>26</v>
      </c>
      <c r="J344" s="593" t="str">
        <f>IF($D$342="Y/T","Isi Sasaran",IF($E$342=0,0,IF(I344="Y",1,IF(I344="T",0,"Isi Dulu"))))</f>
        <v>Isi Sasaran</v>
      </c>
      <c r="K344" s="592" t="s">
        <v>26</v>
      </c>
      <c r="L344" s="593" t="str">
        <f>IF($D$342="Y/T","Isi Sasaran",IF($E$342=0,0,IF(K344="Y",1,IF(K344="T",0,"Isi Dulu"))))</f>
        <v>Isi Sasaran</v>
      </c>
      <c r="M344" s="849"/>
      <c r="N344" s="852"/>
    </row>
    <row r="345" spans="2:14" ht="15.75">
      <c r="B345" s="837"/>
      <c r="C345" s="840"/>
      <c r="D345" s="858"/>
      <c r="E345" s="855"/>
      <c r="F345" s="549">
        <v>4</v>
      </c>
      <c r="G345" s="550"/>
      <c r="H345" s="598" t="str">
        <f t="shared" si="6"/>
        <v>Belum Diisi</v>
      </c>
      <c r="I345" s="592" t="s">
        <v>26</v>
      </c>
      <c r="J345" s="593" t="str">
        <f>IF($D$342="Y/T","Isi Sasaran",IF($E$342=0,0,IF(I345="Y",1,IF(I345="T",0,"Isi Dulu"))))</f>
        <v>Isi Sasaran</v>
      </c>
      <c r="K345" s="592" t="s">
        <v>26</v>
      </c>
      <c r="L345" s="593" t="str">
        <f>IF($D$342="Y/T","Isi Sasaran",IF($E$342=0,0,IF(K345="Y",1,IF(K345="T",0,"Isi Dulu"))))</f>
        <v>Isi Sasaran</v>
      </c>
      <c r="M345" s="849"/>
      <c r="N345" s="852"/>
    </row>
    <row r="346" spans="2:14" ht="15.75">
      <c r="B346" s="838"/>
      <c r="C346" s="841"/>
      <c r="D346" s="859"/>
      <c r="E346" s="856"/>
      <c r="F346" s="569">
        <v>5</v>
      </c>
      <c r="G346" s="570"/>
      <c r="H346" s="599" t="str">
        <f t="shared" si="6"/>
        <v>Belum Diisi</v>
      </c>
      <c r="I346" s="595" t="s">
        <v>26</v>
      </c>
      <c r="J346" s="596" t="str">
        <f>IF($D$342="Y/T","Isi Sasaran",IF($E$342=0,0,IF(I346="Y",1,IF(I346="T",0,"Isi Dulu"))))</f>
        <v>Isi Sasaran</v>
      </c>
      <c r="K346" s="595" t="s">
        <v>26</v>
      </c>
      <c r="L346" s="596" t="str">
        <f>IF($D$342="Y/T","Isi Sasaran",IF($E$342=0,0,IF(K346="Y",1,IF(K346="T",0,"Isi Dulu"))))</f>
        <v>Isi Sasaran</v>
      </c>
      <c r="M346" s="850"/>
      <c r="N346" s="853"/>
    </row>
    <row r="347" spans="2:14" ht="15.75">
      <c r="B347" s="836">
        <v>8</v>
      </c>
      <c r="C347" s="839"/>
      <c r="D347" s="857" t="s">
        <v>26</v>
      </c>
      <c r="E347" s="854" t="str">
        <f>IF(D347="Y",1,IF(D347="T",0,IF(D347="Y/T","Belum diisi","Error")))</f>
        <v>Belum diisi</v>
      </c>
      <c r="F347" s="528">
        <v>1</v>
      </c>
      <c r="G347" s="529"/>
      <c r="H347" s="600" t="str">
        <f t="shared" si="6"/>
        <v>Belum Diisi</v>
      </c>
      <c r="I347" s="590" t="s">
        <v>26</v>
      </c>
      <c r="J347" s="591" t="str">
        <f>IF($D$347="Y/T","Isi Sasaran",IF($E$347=0,0,IF(I347="Y",1,IF(I347="T",0,"Isi Dulu"))))</f>
        <v>Isi Sasaran</v>
      </c>
      <c r="K347" s="590" t="s">
        <v>26</v>
      </c>
      <c r="L347" s="591" t="str">
        <f>IF($D$347="Y/T","Isi Sasaran",IF($E$347=0,0,IF(K347="Y",1,IF(K347="T",0,"Isi Dulu"))))</f>
        <v>Isi Sasaran</v>
      </c>
      <c r="M347" s="848" t="s">
        <v>26</v>
      </c>
      <c r="N347" s="851" t="str">
        <f>IF(M347="Y",1,IF(M347="T",0,IF(M347="Y/T","Belum diisi","Error")))</f>
        <v>Belum diisi</v>
      </c>
    </row>
    <row r="348" spans="2:14" ht="15.75">
      <c r="B348" s="837"/>
      <c r="C348" s="840"/>
      <c r="D348" s="858"/>
      <c r="E348" s="855"/>
      <c r="F348" s="549">
        <v>2</v>
      </c>
      <c r="G348" s="550"/>
      <c r="H348" s="598" t="str">
        <f t="shared" si="6"/>
        <v>Belum Diisi</v>
      </c>
      <c r="I348" s="592" t="s">
        <v>26</v>
      </c>
      <c r="J348" s="593" t="str">
        <f>IF($D$347="Y/T","Isi Sasaran",IF($E$347=0,0,IF(I348="Y",1,IF(I348="T",0,"Isi Dulu"))))</f>
        <v>Isi Sasaran</v>
      </c>
      <c r="K348" s="592" t="s">
        <v>26</v>
      </c>
      <c r="L348" s="593" t="str">
        <f>IF($D$347="Y/T","Isi Sasaran",IF($E$347=0,0,IF(K348="Y",1,IF(K348="T",0,"Isi Dulu"))))</f>
        <v>Isi Sasaran</v>
      </c>
      <c r="M348" s="849"/>
      <c r="N348" s="852"/>
    </row>
    <row r="349" spans="2:14" ht="15.75">
      <c r="B349" s="837"/>
      <c r="C349" s="840"/>
      <c r="D349" s="858"/>
      <c r="E349" s="855"/>
      <c r="F349" s="549">
        <v>3</v>
      </c>
      <c r="G349" s="550"/>
      <c r="H349" s="598" t="str">
        <f t="shared" si="6"/>
        <v>Belum Diisi</v>
      </c>
      <c r="I349" s="592" t="s">
        <v>26</v>
      </c>
      <c r="J349" s="593" t="str">
        <f>IF($D$347="Y/T","Isi Sasaran",IF($E$347=0,0,IF(I349="Y",1,IF(I349="T",0,"Isi Dulu"))))</f>
        <v>Isi Sasaran</v>
      </c>
      <c r="K349" s="592" t="s">
        <v>26</v>
      </c>
      <c r="L349" s="593" t="str">
        <f>IF($D$347="Y/T","Isi Sasaran",IF($E$347=0,0,IF(K349="Y",1,IF(K349="T",0,"Isi Dulu"))))</f>
        <v>Isi Sasaran</v>
      </c>
      <c r="M349" s="849"/>
      <c r="N349" s="852"/>
    </row>
    <row r="350" spans="2:14" ht="15.75">
      <c r="B350" s="837"/>
      <c r="C350" s="840"/>
      <c r="D350" s="858"/>
      <c r="E350" s="855"/>
      <c r="F350" s="549">
        <v>4</v>
      </c>
      <c r="G350" s="550"/>
      <c r="H350" s="598" t="str">
        <f t="shared" si="6"/>
        <v>Belum Diisi</v>
      </c>
      <c r="I350" s="592" t="s">
        <v>26</v>
      </c>
      <c r="J350" s="593" t="str">
        <f>IF($D$347="Y/T","Isi Sasaran",IF($E$347=0,0,IF(I350="Y",1,IF(I350="T",0,"Isi Dulu"))))</f>
        <v>Isi Sasaran</v>
      </c>
      <c r="K350" s="592" t="s">
        <v>26</v>
      </c>
      <c r="L350" s="593" t="str">
        <f>IF($D$347="Y/T","Isi Sasaran",IF($E$347=0,0,IF(K350="Y",1,IF(K350="T",0,"Isi Dulu"))))</f>
        <v>Isi Sasaran</v>
      </c>
      <c r="M350" s="849"/>
      <c r="N350" s="852"/>
    </row>
    <row r="351" spans="2:14" ht="15.75">
      <c r="B351" s="838"/>
      <c r="C351" s="841"/>
      <c r="D351" s="859"/>
      <c r="E351" s="856"/>
      <c r="F351" s="569">
        <v>5</v>
      </c>
      <c r="G351" s="570"/>
      <c r="H351" s="599" t="str">
        <f t="shared" si="6"/>
        <v>Belum Diisi</v>
      </c>
      <c r="I351" s="595" t="s">
        <v>26</v>
      </c>
      <c r="J351" s="596" t="str">
        <f>IF($D$347="Y/T","Isi Sasaran",IF($E$347=0,0,IF(I351="Y",1,IF(I351="T",0,"Isi Dulu"))))</f>
        <v>Isi Sasaran</v>
      </c>
      <c r="K351" s="595" t="s">
        <v>26</v>
      </c>
      <c r="L351" s="596" t="str">
        <f>IF($D$347="Y/T","Isi Sasaran",IF($E$347=0,0,IF(K351="Y",1,IF(K351="T",0,"Isi Dulu"))))</f>
        <v>Isi Sasaran</v>
      </c>
      <c r="M351" s="850"/>
      <c r="N351" s="853"/>
    </row>
    <row r="352" spans="2:14" ht="15.75">
      <c r="B352" s="836">
        <v>9</v>
      </c>
      <c r="C352" s="839"/>
      <c r="D352" s="857" t="s">
        <v>26</v>
      </c>
      <c r="E352" s="854" t="str">
        <f>IF(D352="Y",1,IF(D352="T",0,IF(D352="Y/T","Belum diisi","Error")))</f>
        <v>Belum diisi</v>
      </c>
      <c r="F352" s="528">
        <v>1</v>
      </c>
      <c r="G352" s="529"/>
      <c r="H352" s="600" t="str">
        <f t="shared" si="6"/>
        <v>Belum Diisi</v>
      </c>
      <c r="I352" s="590" t="s">
        <v>26</v>
      </c>
      <c r="J352" s="591" t="str">
        <f>IF($D$352="Y/T","Isi Sasaran",IF($E$352=0,0,IF(I352="Y",1,IF(I352="T",0,"Isi Dulu"))))</f>
        <v>Isi Sasaran</v>
      </c>
      <c r="K352" s="590" t="s">
        <v>26</v>
      </c>
      <c r="L352" s="591" t="str">
        <f>IF($D$352="Y/T","Isi Sasaran",IF($E$352=0,0,IF(K352="Y",1,IF(K352="T",0,"Isi Dulu"))))</f>
        <v>Isi Sasaran</v>
      </c>
      <c r="M352" s="848" t="s">
        <v>26</v>
      </c>
      <c r="N352" s="851" t="str">
        <f>IF(M352="Y",1,IF(M352="T",0,IF(M352="Y/T","Belum diisi","Error")))</f>
        <v>Belum diisi</v>
      </c>
    </row>
    <row r="353" spans="2:14" ht="15.75">
      <c r="B353" s="837"/>
      <c r="C353" s="840"/>
      <c r="D353" s="858"/>
      <c r="E353" s="855"/>
      <c r="F353" s="549">
        <v>2</v>
      </c>
      <c r="G353" s="550"/>
      <c r="H353" s="598" t="str">
        <f t="shared" si="6"/>
        <v>Belum Diisi</v>
      </c>
      <c r="I353" s="592" t="s">
        <v>26</v>
      </c>
      <c r="J353" s="593" t="str">
        <f>IF($D$352="Y/T","Isi Sasaran",IF($E$352=0,0,IF(I353="Y",1,IF(I353="T",0,"Isi Dulu"))))</f>
        <v>Isi Sasaran</v>
      </c>
      <c r="K353" s="592" t="s">
        <v>26</v>
      </c>
      <c r="L353" s="593" t="str">
        <f>IF($D$352="Y/T","Isi Sasaran",IF($E$352=0,0,IF(K353="Y",1,IF(K353="T",0,"Isi Dulu"))))</f>
        <v>Isi Sasaran</v>
      </c>
      <c r="M353" s="849"/>
      <c r="N353" s="852"/>
    </row>
    <row r="354" spans="2:14" ht="15.75">
      <c r="B354" s="837"/>
      <c r="C354" s="840"/>
      <c r="D354" s="858"/>
      <c r="E354" s="855"/>
      <c r="F354" s="549">
        <v>3</v>
      </c>
      <c r="G354" s="550"/>
      <c r="H354" s="598" t="str">
        <f t="shared" si="6"/>
        <v>Belum Diisi</v>
      </c>
      <c r="I354" s="592" t="s">
        <v>26</v>
      </c>
      <c r="J354" s="593" t="str">
        <f>IF($D$352="Y/T","Isi Sasaran",IF($E$352=0,0,IF(I354="Y",1,IF(I354="T",0,"Isi Dulu"))))</f>
        <v>Isi Sasaran</v>
      </c>
      <c r="K354" s="592" t="s">
        <v>26</v>
      </c>
      <c r="L354" s="593" t="str">
        <f>IF($D$352="Y/T","Isi Sasaran",IF($E$352=0,0,IF(K354="Y",1,IF(K354="T",0,"Isi Dulu"))))</f>
        <v>Isi Sasaran</v>
      </c>
      <c r="M354" s="849"/>
      <c r="N354" s="852"/>
    </row>
    <row r="355" spans="2:14" ht="15.75">
      <c r="B355" s="837"/>
      <c r="C355" s="840"/>
      <c r="D355" s="858"/>
      <c r="E355" s="855"/>
      <c r="F355" s="549">
        <v>4</v>
      </c>
      <c r="G355" s="550"/>
      <c r="H355" s="598" t="str">
        <f t="shared" si="6"/>
        <v>Belum Diisi</v>
      </c>
      <c r="I355" s="592" t="s">
        <v>26</v>
      </c>
      <c r="J355" s="593" t="str">
        <f>IF($D$352="Y/T","Isi Sasaran",IF($E$352=0,0,IF(I355="Y",1,IF(I355="T",0,"Isi Dulu"))))</f>
        <v>Isi Sasaran</v>
      </c>
      <c r="K355" s="592" t="s">
        <v>26</v>
      </c>
      <c r="L355" s="593" t="str">
        <f>IF($D$352="Y/T","Isi Sasaran",IF($E$352=0,0,IF(K355="Y",1,IF(K355="T",0,"Isi Dulu"))))</f>
        <v>Isi Sasaran</v>
      </c>
      <c r="M355" s="849"/>
      <c r="N355" s="852"/>
    </row>
    <row r="356" spans="2:14" ht="15.75">
      <c r="B356" s="838"/>
      <c r="C356" s="841"/>
      <c r="D356" s="859"/>
      <c r="E356" s="856"/>
      <c r="F356" s="569">
        <v>5</v>
      </c>
      <c r="G356" s="570"/>
      <c r="H356" s="599" t="str">
        <f t="shared" si="6"/>
        <v>Belum Diisi</v>
      </c>
      <c r="I356" s="595" t="s">
        <v>26</v>
      </c>
      <c r="J356" s="596" t="str">
        <f>IF($D$352="Y/T","Isi Sasaran",IF($E$352=0,0,IF(I356="Y",1,IF(I356="T",0,"Isi Dulu"))))</f>
        <v>Isi Sasaran</v>
      </c>
      <c r="K356" s="595" t="s">
        <v>26</v>
      </c>
      <c r="L356" s="596" t="str">
        <f>IF($D$352="Y/T","Isi Sasaran",IF($E$352=0,0,IF(K356="Y",1,IF(K356="T",0,"Isi Dulu"))))</f>
        <v>Isi Sasaran</v>
      </c>
      <c r="M356" s="850"/>
      <c r="N356" s="853"/>
    </row>
    <row r="357" spans="2:14" ht="15.75">
      <c r="B357" s="836">
        <v>10</v>
      </c>
      <c r="C357" s="839"/>
      <c r="D357" s="857" t="s">
        <v>26</v>
      </c>
      <c r="E357" s="854" t="str">
        <f>IF(D357="Y",1,IF(D357="T",0,IF(D357="Y/T","Belum diisi","Error")))</f>
        <v>Belum diisi</v>
      </c>
      <c r="F357" s="528">
        <v>1</v>
      </c>
      <c r="G357" s="529"/>
      <c r="H357" s="600" t="str">
        <f t="shared" si="6"/>
        <v>Belum Diisi</v>
      </c>
      <c r="I357" s="590" t="s">
        <v>26</v>
      </c>
      <c r="J357" s="591" t="str">
        <f>IF($D$357="Y/T","Isi Sasaran",IF($E$357=0,0,IF(I357="Y",1,IF(I357="T",0,"Isi Dulu"))))</f>
        <v>Isi Sasaran</v>
      </c>
      <c r="K357" s="590" t="s">
        <v>26</v>
      </c>
      <c r="L357" s="591" t="str">
        <f>IF($D$357="Y/T","Isi Sasaran",IF($E$357=0,0,IF(K357="Y",1,IF(K357="T",0,"Isi Dulu"))))</f>
        <v>Isi Sasaran</v>
      </c>
      <c r="M357" s="848" t="s">
        <v>26</v>
      </c>
      <c r="N357" s="851" t="str">
        <f>IF(M357="Y",1,IF(M357="T",0,IF(M357="Y/T","Belum diisi","Error")))</f>
        <v>Belum diisi</v>
      </c>
    </row>
    <row r="358" spans="2:14" ht="15.75">
      <c r="B358" s="837"/>
      <c r="C358" s="840"/>
      <c r="D358" s="858"/>
      <c r="E358" s="855"/>
      <c r="F358" s="549">
        <v>2</v>
      </c>
      <c r="G358" s="550"/>
      <c r="H358" s="598" t="str">
        <f t="shared" si="6"/>
        <v>Belum Diisi</v>
      </c>
      <c r="I358" s="592" t="s">
        <v>26</v>
      </c>
      <c r="J358" s="593" t="str">
        <f>IF($D$357="Y/T","Isi Sasaran",IF($E$357=0,0,IF(I358="Y",1,IF(I358="T",0,"Isi Dulu"))))</f>
        <v>Isi Sasaran</v>
      </c>
      <c r="K358" s="592" t="s">
        <v>26</v>
      </c>
      <c r="L358" s="593" t="str">
        <f>IF($D$357="Y/T","Isi Sasaran",IF($E$357=0,0,IF(K358="Y",1,IF(K358="T",0,"Isi Dulu"))))</f>
        <v>Isi Sasaran</v>
      </c>
      <c r="M358" s="849"/>
      <c r="N358" s="852"/>
    </row>
    <row r="359" spans="2:14" ht="15.75">
      <c r="B359" s="837"/>
      <c r="C359" s="840"/>
      <c r="D359" s="858"/>
      <c r="E359" s="855"/>
      <c r="F359" s="549">
        <v>3</v>
      </c>
      <c r="G359" s="550"/>
      <c r="H359" s="598" t="str">
        <f t="shared" si="6"/>
        <v>Belum Diisi</v>
      </c>
      <c r="I359" s="592" t="s">
        <v>26</v>
      </c>
      <c r="J359" s="593" t="str">
        <f>IF($D$357="Y/T","Isi Sasaran",IF($E$357=0,0,IF(I359="Y",1,IF(I359="T",0,"Isi Dulu"))))</f>
        <v>Isi Sasaran</v>
      </c>
      <c r="K359" s="592" t="s">
        <v>26</v>
      </c>
      <c r="L359" s="593" t="str">
        <f>IF($D$357="Y/T","Isi Sasaran",IF($E$357=0,0,IF(K359="Y",1,IF(K359="T",0,"Isi Dulu"))))</f>
        <v>Isi Sasaran</v>
      </c>
      <c r="M359" s="849"/>
      <c r="N359" s="852"/>
    </row>
    <row r="360" spans="2:14" ht="15.75">
      <c r="B360" s="837"/>
      <c r="C360" s="840"/>
      <c r="D360" s="858"/>
      <c r="E360" s="855"/>
      <c r="F360" s="549">
        <v>4</v>
      </c>
      <c r="G360" s="550"/>
      <c r="H360" s="598" t="str">
        <f t="shared" si="6"/>
        <v>Belum Diisi</v>
      </c>
      <c r="I360" s="592" t="s">
        <v>26</v>
      </c>
      <c r="J360" s="593" t="str">
        <f>IF($D$357="Y/T","Isi Sasaran",IF($E$357=0,0,IF(I360="Y",1,IF(I360="T",0,"Isi Dulu"))))</f>
        <v>Isi Sasaran</v>
      </c>
      <c r="K360" s="592" t="s">
        <v>26</v>
      </c>
      <c r="L360" s="593" t="str">
        <f>IF($D$357="Y/T","Isi Sasaran",IF($E$357=0,0,IF(K360="Y",1,IF(K360="T",0,"Isi Dulu"))))</f>
        <v>Isi Sasaran</v>
      </c>
      <c r="M360" s="849"/>
      <c r="N360" s="852"/>
    </row>
    <row r="361" spans="2:14" ht="15.75">
      <c r="B361" s="838"/>
      <c r="C361" s="841"/>
      <c r="D361" s="859"/>
      <c r="E361" s="856"/>
      <c r="F361" s="569">
        <v>5</v>
      </c>
      <c r="G361" s="570"/>
      <c r="H361" s="599" t="str">
        <f t="shared" si="6"/>
        <v>Belum Diisi</v>
      </c>
      <c r="I361" s="595" t="s">
        <v>26</v>
      </c>
      <c r="J361" s="596" t="str">
        <f>IF($D$357="Y/T","Isi Sasaran",IF($E$357=0,0,IF(I361="Y",1,IF(I361="T",0,"Isi Dulu"))))</f>
        <v>Isi Sasaran</v>
      </c>
      <c r="K361" s="595" t="s">
        <v>26</v>
      </c>
      <c r="L361" s="596" t="str">
        <f>IF($D$357="Y/T","Isi Sasaran",IF($E$357=0,0,IF(K361="Y",1,IF(K361="T",0,"Isi Dulu"))))</f>
        <v>Isi Sasaran</v>
      </c>
      <c r="M361" s="850"/>
      <c r="N361" s="853"/>
    </row>
    <row r="362" spans="2:14" ht="15.75">
      <c r="B362" s="836">
        <v>11</v>
      </c>
      <c r="C362" s="839"/>
      <c r="D362" s="857" t="s">
        <v>26</v>
      </c>
      <c r="E362" s="854" t="str">
        <f>IF(D362="Y",1,IF(D362="T",0,IF(D362="Y/T","Belum diisi","Error")))</f>
        <v>Belum diisi</v>
      </c>
      <c r="F362" s="528">
        <v>1</v>
      </c>
      <c r="G362" s="529"/>
      <c r="H362" s="600" t="str">
        <f t="shared" si="6"/>
        <v>Belum Diisi</v>
      </c>
      <c r="I362" s="590" t="s">
        <v>26</v>
      </c>
      <c r="J362" s="591" t="str">
        <f>IF($D$362="Y/T","Isi Sasaran",IF($E$362=0,0,IF(I362="Y",1,IF(I362="T",0,"Isi Dulu"))))</f>
        <v>Isi Sasaran</v>
      </c>
      <c r="K362" s="590" t="s">
        <v>26</v>
      </c>
      <c r="L362" s="591" t="str">
        <f>IF($D$362="Y/T","Isi Sasaran",IF($E$362=0,0,IF(K362="Y",1,IF(K362="T",0,"Isi Dulu"))))</f>
        <v>Isi Sasaran</v>
      </c>
      <c r="M362" s="848" t="s">
        <v>26</v>
      </c>
      <c r="N362" s="851" t="str">
        <f>IF(M362="Y",1,IF(M362="T",0,IF(M362="Y/T","Belum diisi","Error")))</f>
        <v>Belum diisi</v>
      </c>
    </row>
    <row r="363" spans="2:14" ht="15.75">
      <c r="B363" s="837"/>
      <c r="C363" s="840"/>
      <c r="D363" s="858"/>
      <c r="E363" s="855"/>
      <c r="F363" s="549">
        <v>2</v>
      </c>
      <c r="G363" s="550"/>
      <c r="H363" s="598" t="str">
        <f t="shared" si="6"/>
        <v>Belum Diisi</v>
      </c>
      <c r="I363" s="592" t="s">
        <v>26</v>
      </c>
      <c r="J363" s="593" t="str">
        <f>IF($D$362="Y/T","Isi Sasaran",IF($E$362=0,0,IF(I363="Y",1,IF(I363="T",0,"Isi Dulu"))))</f>
        <v>Isi Sasaran</v>
      </c>
      <c r="K363" s="592" t="s">
        <v>26</v>
      </c>
      <c r="L363" s="593" t="str">
        <f>IF($D$362="Y/T","Isi Sasaran",IF($E$362=0,0,IF(K363="Y",1,IF(K363="T",0,"Isi Dulu"))))</f>
        <v>Isi Sasaran</v>
      </c>
      <c r="M363" s="849"/>
      <c r="N363" s="852"/>
    </row>
    <row r="364" spans="2:14" ht="15.75">
      <c r="B364" s="837"/>
      <c r="C364" s="840"/>
      <c r="D364" s="858"/>
      <c r="E364" s="855"/>
      <c r="F364" s="549">
        <v>3</v>
      </c>
      <c r="G364" s="550"/>
      <c r="H364" s="598" t="str">
        <f t="shared" si="6"/>
        <v>Belum Diisi</v>
      </c>
      <c r="I364" s="592" t="s">
        <v>26</v>
      </c>
      <c r="J364" s="593" t="str">
        <f>IF($D$362="Y/T","Isi Sasaran",IF($E$362=0,0,IF(I364="Y",1,IF(I364="T",0,"Isi Dulu"))))</f>
        <v>Isi Sasaran</v>
      </c>
      <c r="K364" s="592" t="s">
        <v>26</v>
      </c>
      <c r="L364" s="593" t="str">
        <f>IF($D$362="Y/T","Isi Sasaran",IF($E$362=0,0,IF(K364="Y",1,IF(K364="T",0,"Isi Dulu"))))</f>
        <v>Isi Sasaran</v>
      </c>
      <c r="M364" s="849"/>
      <c r="N364" s="852"/>
    </row>
    <row r="365" spans="2:14" ht="15.75">
      <c r="B365" s="837"/>
      <c r="C365" s="840"/>
      <c r="D365" s="858"/>
      <c r="E365" s="855"/>
      <c r="F365" s="549">
        <v>4</v>
      </c>
      <c r="G365" s="550"/>
      <c r="H365" s="598" t="str">
        <f t="shared" si="6"/>
        <v>Belum Diisi</v>
      </c>
      <c r="I365" s="592" t="s">
        <v>26</v>
      </c>
      <c r="J365" s="593" t="str">
        <f>IF($D$362="Y/T","Isi Sasaran",IF($E$362=0,0,IF(I365="Y",1,IF(I365="T",0,"Isi Dulu"))))</f>
        <v>Isi Sasaran</v>
      </c>
      <c r="K365" s="592" t="s">
        <v>26</v>
      </c>
      <c r="L365" s="593" t="str">
        <f>IF($D$362="Y/T","Isi Sasaran",IF($E$362=0,0,IF(K365="Y",1,IF(K365="T",0,"Isi Dulu"))))</f>
        <v>Isi Sasaran</v>
      </c>
      <c r="M365" s="849"/>
      <c r="N365" s="852"/>
    </row>
    <row r="366" spans="2:14" ht="15.75">
      <c r="B366" s="838"/>
      <c r="C366" s="841"/>
      <c r="D366" s="859"/>
      <c r="E366" s="856"/>
      <c r="F366" s="569">
        <v>5</v>
      </c>
      <c r="G366" s="570"/>
      <c r="H366" s="599" t="str">
        <f t="shared" si="6"/>
        <v>Belum Diisi</v>
      </c>
      <c r="I366" s="595" t="s">
        <v>26</v>
      </c>
      <c r="J366" s="596" t="str">
        <f>IF($D$362="Y/T","Isi Sasaran",IF($E$362=0,0,IF(I366="Y",1,IF(I366="T",0,"Isi Dulu"))))</f>
        <v>Isi Sasaran</v>
      </c>
      <c r="K366" s="595" t="s">
        <v>26</v>
      </c>
      <c r="L366" s="596" t="str">
        <f>IF($D$362="Y/T","Isi Sasaran",IF($E$362=0,0,IF(K366="Y",1,IF(K366="T",0,"Isi Dulu"))))</f>
        <v>Isi Sasaran</v>
      </c>
      <c r="M366" s="850"/>
      <c r="N366" s="853"/>
    </row>
    <row r="367" spans="2:14" ht="15.75">
      <c r="B367" s="836">
        <v>12</v>
      </c>
      <c r="C367" s="839"/>
      <c r="D367" s="857" t="s">
        <v>26</v>
      </c>
      <c r="E367" s="854" t="str">
        <f>IF(D367="Y",1,IF(D367="T",0,IF(D367="Y/T","Belum diisi","Error")))</f>
        <v>Belum diisi</v>
      </c>
      <c r="F367" s="528">
        <v>1</v>
      </c>
      <c r="G367" s="529"/>
      <c r="H367" s="600" t="str">
        <f t="shared" si="6"/>
        <v>Belum Diisi</v>
      </c>
      <c r="I367" s="590" t="s">
        <v>26</v>
      </c>
      <c r="J367" s="591" t="str">
        <f>IF($D$367="Y/T","Isi Sasaran",IF($E$367=0,0,IF(I367="Y",1,IF(I367="T",0,"Isi Dulu"))))</f>
        <v>Isi Sasaran</v>
      </c>
      <c r="K367" s="590" t="s">
        <v>26</v>
      </c>
      <c r="L367" s="591" t="str">
        <f>IF($D$367="Y/T","Isi Sasaran",IF($E$367=0,0,IF(K367="Y",1,IF(K367="T",0,"Isi Dulu"))))</f>
        <v>Isi Sasaran</v>
      </c>
      <c r="M367" s="848" t="s">
        <v>26</v>
      </c>
      <c r="N367" s="851" t="str">
        <f>IF(M367="Y",1,IF(M367="T",0,IF(M367="Y/T","Belum diisi","Error")))</f>
        <v>Belum diisi</v>
      </c>
    </row>
    <row r="368" spans="2:14" ht="15.75">
      <c r="B368" s="837"/>
      <c r="C368" s="840"/>
      <c r="D368" s="858"/>
      <c r="E368" s="855"/>
      <c r="F368" s="549">
        <v>2</v>
      </c>
      <c r="G368" s="550"/>
      <c r="H368" s="598" t="str">
        <f t="shared" si="6"/>
        <v>Belum Diisi</v>
      </c>
      <c r="I368" s="592" t="s">
        <v>26</v>
      </c>
      <c r="J368" s="593" t="str">
        <f>IF($D$367="Y/T","Isi Sasaran",IF($E$367=0,0,IF(I368="Y",1,IF(I368="T",0,"Isi Dulu"))))</f>
        <v>Isi Sasaran</v>
      </c>
      <c r="K368" s="592" t="s">
        <v>26</v>
      </c>
      <c r="L368" s="593" t="str">
        <f>IF($D$367="Y/T","Isi Sasaran",IF($E$367=0,0,IF(K368="Y",1,IF(K368="T",0,"Isi Dulu"))))</f>
        <v>Isi Sasaran</v>
      </c>
      <c r="M368" s="849"/>
      <c r="N368" s="852"/>
    </row>
    <row r="369" spans="2:14" ht="15.75">
      <c r="B369" s="837"/>
      <c r="C369" s="840"/>
      <c r="D369" s="858"/>
      <c r="E369" s="855"/>
      <c r="F369" s="549">
        <v>3</v>
      </c>
      <c r="G369" s="550"/>
      <c r="H369" s="598" t="str">
        <f t="shared" si="6"/>
        <v>Belum Diisi</v>
      </c>
      <c r="I369" s="592" t="s">
        <v>26</v>
      </c>
      <c r="J369" s="593" t="str">
        <f>IF($D$367="Y/T","Isi Sasaran",IF($E$367=0,0,IF(I369="Y",1,IF(I369="T",0,"Isi Dulu"))))</f>
        <v>Isi Sasaran</v>
      </c>
      <c r="K369" s="592" t="s">
        <v>26</v>
      </c>
      <c r="L369" s="593" t="str">
        <f>IF($D$367="Y/T","Isi Sasaran",IF($E$367=0,0,IF(K369="Y",1,IF(K369="T",0,"Isi Dulu"))))</f>
        <v>Isi Sasaran</v>
      </c>
      <c r="M369" s="849"/>
      <c r="N369" s="852"/>
    </row>
    <row r="370" spans="2:14" ht="15.75">
      <c r="B370" s="837"/>
      <c r="C370" s="840"/>
      <c r="D370" s="858"/>
      <c r="E370" s="855"/>
      <c r="F370" s="549">
        <v>4</v>
      </c>
      <c r="G370" s="550"/>
      <c r="H370" s="598" t="str">
        <f t="shared" si="6"/>
        <v>Belum Diisi</v>
      </c>
      <c r="I370" s="592" t="s">
        <v>26</v>
      </c>
      <c r="J370" s="593" t="str">
        <f>IF($D$367="Y/T","Isi Sasaran",IF($E$367=0,0,IF(I370="Y",1,IF(I370="T",0,"Isi Dulu"))))</f>
        <v>Isi Sasaran</v>
      </c>
      <c r="K370" s="592" t="s">
        <v>26</v>
      </c>
      <c r="L370" s="593" t="str">
        <f>IF($D$367="Y/T","Isi Sasaran",IF($E$367=0,0,IF(K370="Y",1,IF(K370="T",0,"Isi Dulu"))))</f>
        <v>Isi Sasaran</v>
      </c>
      <c r="M370" s="849"/>
      <c r="N370" s="852"/>
    </row>
    <row r="371" spans="2:14" ht="15.75">
      <c r="B371" s="838"/>
      <c r="C371" s="841"/>
      <c r="D371" s="859"/>
      <c r="E371" s="856"/>
      <c r="F371" s="569">
        <v>5</v>
      </c>
      <c r="G371" s="570"/>
      <c r="H371" s="599" t="str">
        <f t="shared" si="6"/>
        <v>Belum Diisi</v>
      </c>
      <c r="I371" s="595" t="s">
        <v>26</v>
      </c>
      <c r="J371" s="596" t="str">
        <f>IF($D$367="Y/T","Isi Sasaran",IF($E$367=0,0,IF(I371="Y",1,IF(I371="T",0,"Isi Dulu"))))</f>
        <v>Isi Sasaran</v>
      </c>
      <c r="K371" s="595" t="s">
        <v>26</v>
      </c>
      <c r="L371" s="596" t="str">
        <f>IF($D$367="Y/T","Isi Sasaran",IF($E$367=0,0,IF(K371="Y",1,IF(K371="T",0,"Isi Dulu"))))</f>
        <v>Isi Sasaran</v>
      </c>
      <c r="M371" s="850"/>
      <c r="N371" s="853"/>
    </row>
    <row r="372" spans="2:14" ht="15.75">
      <c r="B372" s="836">
        <v>13</v>
      </c>
      <c r="C372" s="839"/>
      <c r="D372" s="857" t="s">
        <v>26</v>
      </c>
      <c r="E372" s="854" t="str">
        <f>IF(D372="Y",1,IF(D372="T",0,IF(D372="Y/T","Belum diisi","Error")))</f>
        <v>Belum diisi</v>
      </c>
      <c r="F372" s="528">
        <v>1</v>
      </c>
      <c r="G372" s="529"/>
      <c r="H372" s="600" t="str">
        <f t="shared" si="6"/>
        <v>Belum Diisi</v>
      </c>
      <c r="I372" s="590" t="s">
        <v>26</v>
      </c>
      <c r="J372" s="591" t="str">
        <f>IF($D$372="Y/T","Isi Sasaran",IF($E$372=0,0,IF(I372="Y",1,IF(I372="T",0,"Isi Dulu"))))</f>
        <v>Isi Sasaran</v>
      </c>
      <c r="K372" s="590" t="s">
        <v>26</v>
      </c>
      <c r="L372" s="591" t="str">
        <f>IF($D$372="Y/T","Isi Sasaran",IF($E$372=0,0,IF(K372="Y",1,IF(K372="T",0,"Isi Dulu"))))</f>
        <v>Isi Sasaran</v>
      </c>
      <c r="M372" s="848" t="s">
        <v>26</v>
      </c>
      <c r="N372" s="851" t="str">
        <f>IF(M372="Y",1,IF(M372="T",0,IF(M372="Y/T","Belum diisi","Error")))</f>
        <v>Belum diisi</v>
      </c>
    </row>
    <row r="373" spans="2:14" ht="15.75">
      <c r="B373" s="837"/>
      <c r="C373" s="840"/>
      <c r="D373" s="858"/>
      <c r="E373" s="855"/>
      <c r="F373" s="549">
        <v>2</v>
      </c>
      <c r="G373" s="550"/>
      <c r="H373" s="598" t="str">
        <f t="shared" si="6"/>
        <v>Belum Diisi</v>
      </c>
      <c r="I373" s="592" t="s">
        <v>26</v>
      </c>
      <c r="J373" s="593" t="str">
        <f>IF($D$372="Y/T","Isi Sasaran",IF($E$372=0,0,IF(I373="Y",1,IF(I373="T",0,"Isi Dulu"))))</f>
        <v>Isi Sasaran</v>
      </c>
      <c r="K373" s="592" t="s">
        <v>26</v>
      </c>
      <c r="L373" s="593" t="str">
        <f>IF($D$372="Y/T","Isi Sasaran",IF($E$372=0,0,IF(K373="Y",1,IF(K373="T",0,"Isi Dulu"))))</f>
        <v>Isi Sasaran</v>
      </c>
      <c r="M373" s="849"/>
      <c r="N373" s="852"/>
    </row>
    <row r="374" spans="2:14" ht="15.75">
      <c r="B374" s="837"/>
      <c r="C374" s="840"/>
      <c r="D374" s="858"/>
      <c r="E374" s="855"/>
      <c r="F374" s="549">
        <v>3</v>
      </c>
      <c r="G374" s="550"/>
      <c r="H374" s="598" t="str">
        <f t="shared" si="6"/>
        <v>Belum Diisi</v>
      </c>
      <c r="I374" s="592" t="s">
        <v>26</v>
      </c>
      <c r="J374" s="593" t="str">
        <f>IF($D$372="Y/T","Isi Sasaran",IF($E$372=0,0,IF(I374="Y",1,IF(I374="T",0,"Isi Dulu"))))</f>
        <v>Isi Sasaran</v>
      </c>
      <c r="K374" s="592" t="s">
        <v>26</v>
      </c>
      <c r="L374" s="593" t="str">
        <f>IF($D$372="Y/T","Isi Sasaran",IF($E$372=0,0,IF(K374="Y",1,IF(K374="T",0,"Isi Dulu"))))</f>
        <v>Isi Sasaran</v>
      </c>
      <c r="M374" s="849"/>
      <c r="N374" s="852"/>
    </row>
    <row r="375" spans="2:14" ht="15.75">
      <c r="B375" s="837"/>
      <c r="C375" s="840"/>
      <c r="D375" s="858"/>
      <c r="E375" s="855"/>
      <c r="F375" s="549">
        <v>4</v>
      </c>
      <c r="G375" s="550"/>
      <c r="H375" s="598" t="str">
        <f t="shared" si="6"/>
        <v>Belum Diisi</v>
      </c>
      <c r="I375" s="592" t="s">
        <v>26</v>
      </c>
      <c r="J375" s="593" t="str">
        <f>IF($D$372="Y/T","Isi Sasaran",IF($E$372=0,0,IF(I375="Y",1,IF(I375="T",0,"Isi Dulu"))))</f>
        <v>Isi Sasaran</v>
      </c>
      <c r="K375" s="592" t="s">
        <v>26</v>
      </c>
      <c r="L375" s="593" t="str">
        <f>IF($D$372="Y/T","Isi Sasaran",IF($E$372=0,0,IF(K375="Y",1,IF(K375="T",0,"Isi Dulu"))))</f>
        <v>Isi Sasaran</v>
      </c>
      <c r="M375" s="849"/>
      <c r="N375" s="852"/>
    </row>
    <row r="376" spans="2:14" ht="15.75">
      <c r="B376" s="838"/>
      <c r="C376" s="841"/>
      <c r="D376" s="859"/>
      <c r="E376" s="856"/>
      <c r="F376" s="569">
        <v>5</v>
      </c>
      <c r="G376" s="570"/>
      <c r="H376" s="599" t="str">
        <f t="shared" ref="H376:H411" si="7">IF(OR(J376="Isi Dulu",L376="Isi Dulu",J376="Isi Sasaran",L376="Isi Sasaran"),"Belum Diisi",IF(SUM(J376,L376)=2,1,IF(SUM(J376,L376)=1,0,IF(SUM(J376,L376)=0,0,"Error"))))</f>
        <v>Belum Diisi</v>
      </c>
      <c r="I376" s="595" t="s">
        <v>26</v>
      </c>
      <c r="J376" s="596" t="str">
        <f>IF($D$372="Y/T","Isi Sasaran",IF($E$372=0,0,IF(I376="Y",1,IF(I376="T",0,"Isi Dulu"))))</f>
        <v>Isi Sasaran</v>
      </c>
      <c r="K376" s="595" t="s">
        <v>26</v>
      </c>
      <c r="L376" s="596" t="str">
        <f>IF($D$372="Y/T","Isi Sasaran",IF($E$372=0,0,IF(K376="Y",1,IF(K376="T",0,"Isi Dulu"))))</f>
        <v>Isi Sasaran</v>
      </c>
      <c r="M376" s="850"/>
      <c r="N376" s="853"/>
    </row>
    <row r="377" spans="2:14" ht="15.75">
      <c r="B377" s="836">
        <v>14</v>
      </c>
      <c r="C377" s="839"/>
      <c r="D377" s="857" t="s">
        <v>26</v>
      </c>
      <c r="E377" s="854" t="str">
        <f>IF(D377="Y",1,IF(D377="T",0,IF(D377="Y/T","Belum diisi","Error")))</f>
        <v>Belum diisi</v>
      </c>
      <c r="F377" s="528">
        <v>1</v>
      </c>
      <c r="G377" s="529"/>
      <c r="H377" s="600" t="str">
        <f t="shared" si="7"/>
        <v>Belum Diisi</v>
      </c>
      <c r="I377" s="590" t="s">
        <v>26</v>
      </c>
      <c r="J377" s="591" t="str">
        <f>IF($D$377="Y/T","Isi Sasaran",IF($E$377=0,0,IF(I377="Y",1,IF(I377="T",0,"Isi Dulu"))))</f>
        <v>Isi Sasaran</v>
      </c>
      <c r="K377" s="590" t="s">
        <v>26</v>
      </c>
      <c r="L377" s="591" t="str">
        <f>IF($D$377="Y/T","Isi Sasaran",IF($E$377=0,0,IF(K377="Y",1,IF(K377="T",0,"Isi Dulu"))))</f>
        <v>Isi Sasaran</v>
      </c>
      <c r="M377" s="848" t="s">
        <v>26</v>
      </c>
      <c r="N377" s="851" t="str">
        <f>IF(M377="Y",1,IF(M377="T",0,IF(M377="Y/T","Belum diisi","Error")))</f>
        <v>Belum diisi</v>
      </c>
    </row>
    <row r="378" spans="2:14" ht="15.75">
      <c r="B378" s="837"/>
      <c r="C378" s="840"/>
      <c r="D378" s="858"/>
      <c r="E378" s="855"/>
      <c r="F378" s="549">
        <v>2</v>
      </c>
      <c r="G378" s="550"/>
      <c r="H378" s="598" t="str">
        <f t="shared" si="7"/>
        <v>Belum Diisi</v>
      </c>
      <c r="I378" s="592" t="s">
        <v>26</v>
      </c>
      <c r="J378" s="593" t="str">
        <f>IF($D$377="Y/T","Isi Sasaran",IF($E$377=0,0,IF(I378="Y",1,IF(I378="T",0,"Isi Dulu"))))</f>
        <v>Isi Sasaran</v>
      </c>
      <c r="K378" s="592" t="s">
        <v>26</v>
      </c>
      <c r="L378" s="593" t="str">
        <f>IF($D$377="Y/T","Isi Sasaran",IF($E$377=0,0,IF(K378="Y",1,IF(K378="T",0,"Isi Dulu"))))</f>
        <v>Isi Sasaran</v>
      </c>
      <c r="M378" s="849"/>
      <c r="N378" s="852"/>
    </row>
    <row r="379" spans="2:14" ht="15.75">
      <c r="B379" s="837"/>
      <c r="C379" s="840"/>
      <c r="D379" s="858"/>
      <c r="E379" s="855"/>
      <c r="F379" s="549">
        <v>3</v>
      </c>
      <c r="G379" s="550"/>
      <c r="H379" s="598" t="str">
        <f t="shared" si="7"/>
        <v>Belum Diisi</v>
      </c>
      <c r="I379" s="592" t="s">
        <v>26</v>
      </c>
      <c r="J379" s="593" t="str">
        <f>IF($D$377="Y/T","Isi Sasaran",IF($E$377=0,0,IF(I379="Y",1,IF(I379="T",0,"Isi Dulu"))))</f>
        <v>Isi Sasaran</v>
      </c>
      <c r="K379" s="592" t="s">
        <v>26</v>
      </c>
      <c r="L379" s="593" t="str">
        <f>IF($D$377="Y/T","Isi Sasaran",IF($E$377=0,0,IF(K379="Y",1,IF(K379="T",0,"Isi Dulu"))))</f>
        <v>Isi Sasaran</v>
      </c>
      <c r="M379" s="849"/>
      <c r="N379" s="852"/>
    </row>
    <row r="380" spans="2:14" ht="15.75">
      <c r="B380" s="837"/>
      <c r="C380" s="840"/>
      <c r="D380" s="858"/>
      <c r="E380" s="855"/>
      <c r="F380" s="549">
        <v>4</v>
      </c>
      <c r="G380" s="550"/>
      <c r="H380" s="598" t="str">
        <f t="shared" si="7"/>
        <v>Belum Diisi</v>
      </c>
      <c r="I380" s="592" t="s">
        <v>26</v>
      </c>
      <c r="J380" s="593" t="str">
        <f>IF($D$377="Y/T","Isi Sasaran",IF($E$377=0,0,IF(I380="Y",1,IF(I380="T",0,"Isi Dulu"))))</f>
        <v>Isi Sasaran</v>
      </c>
      <c r="K380" s="592" t="s">
        <v>26</v>
      </c>
      <c r="L380" s="593" t="str">
        <f>IF($D$377="Y/T","Isi Sasaran",IF($E$377=0,0,IF(K380="Y",1,IF(K380="T",0,"Isi Dulu"))))</f>
        <v>Isi Sasaran</v>
      </c>
      <c r="M380" s="849"/>
      <c r="N380" s="852"/>
    </row>
    <row r="381" spans="2:14" ht="15.75">
      <c r="B381" s="838"/>
      <c r="C381" s="841"/>
      <c r="D381" s="859"/>
      <c r="E381" s="856"/>
      <c r="F381" s="569">
        <v>5</v>
      </c>
      <c r="G381" s="570"/>
      <c r="H381" s="599" t="str">
        <f t="shared" si="7"/>
        <v>Belum Diisi</v>
      </c>
      <c r="I381" s="595" t="s">
        <v>26</v>
      </c>
      <c r="J381" s="596" t="str">
        <f>IF($D$377="Y/T","Isi Sasaran",IF($E$377=0,0,IF(I381="Y",1,IF(I381="T",0,"Isi Dulu"))))</f>
        <v>Isi Sasaran</v>
      </c>
      <c r="K381" s="595" t="s">
        <v>26</v>
      </c>
      <c r="L381" s="596" t="str">
        <f>IF($D$377="Y/T","Isi Sasaran",IF($E$377=0,0,IF(K381="Y",1,IF(K381="T",0,"Isi Dulu"))))</f>
        <v>Isi Sasaran</v>
      </c>
      <c r="M381" s="850"/>
      <c r="N381" s="853"/>
    </row>
    <row r="382" spans="2:14" ht="15.75">
      <c r="B382" s="836">
        <v>15</v>
      </c>
      <c r="C382" s="839"/>
      <c r="D382" s="857" t="s">
        <v>26</v>
      </c>
      <c r="E382" s="854" t="str">
        <f>IF(D382="Y",1,IF(D382="T",0,IF(D382="Y/T","Belum diisi","Error")))</f>
        <v>Belum diisi</v>
      </c>
      <c r="F382" s="528">
        <v>1</v>
      </c>
      <c r="G382" s="529"/>
      <c r="H382" s="600" t="str">
        <f t="shared" si="7"/>
        <v>Belum Diisi</v>
      </c>
      <c r="I382" s="590" t="s">
        <v>26</v>
      </c>
      <c r="J382" s="591" t="str">
        <f>IF($D$382="Y/T","Isi Sasaran",IF($E$382=0,0,IF(I382="Y",1,IF(I382="T",0,"Isi Dulu"))))</f>
        <v>Isi Sasaran</v>
      </c>
      <c r="K382" s="590" t="s">
        <v>26</v>
      </c>
      <c r="L382" s="591" t="str">
        <f>IF($D$382="Y/T","Isi Sasaran",IF($E$382=0,0,IF(K382="Y",1,IF(K382="T",0,"Isi Dulu"))))</f>
        <v>Isi Sasaran</v>
      </c>
      <c r="M382" s="848" t="s">
        <v>26</v>
      </c>
      <c r="N382" s="851" t="str">
        <f>IF(M382="Y",1,IF(M382="T",0,IF(M382="Y/T","Belum diisi","Error")))</f>
        <v>Belum diisi</v>
      </c>
    </row>
    <row r="383" spans="2:14" ht="15.75">
      <c r="B383" s="837"/>
      <c r="C383" s="840"/>
      <c r="D383" s="858"/>
      <c r="E383" s="855"/>
      <c r="F383" s="549">
        <v>2</v>
      </c>
      <c r="G383" s="550"/>
      <c r="H383" s="598" t="str">
        <f t="shared" si="7"/>
        <v>Belum Diisi</v>
      </c>
      <c r="I383" s="592" t="s">
        <v>26</v>
      </c>
      <c r="J383" s="593" t="str">
        <f>IF($D$382="Y/T","Isi Sasaran",IF($E$382=0,0,IF(I383="Y",1,IF(I383="T",0,"Isi Dulu"))))</f>
        <v>Isi Sasaran</v>
      </c>
      <c r="K383" s="592" t="s">
        <v>26</v>
      </c>
      <c r="L383" s="593" t="str">
        <f>IF($D$382="Y/T","Isi Sasaran",IF($E$382=0,0,IF(K383="Y",1,IF(K383="T",0,"Isi Dulu"))))</f>
        <v>Isi Sasaran</v>
      </c>
      <c r="M383" s="849"/>
      <c r="N383" s="852"/>
    </row>
    <row r="384" spans="2:14" ht="15.75">
      <c r="B384" s="837"/>
      <c r="C384" s="840"/>
      <c r="D384" s="858"/>
      <c r="E384" s="855"/>
      <c r="F384" s="549">
        <v>3</v>
      </c>
      <c r="G384" s="550"/>
      <c r="H384" s="598" t="str">
        <f t="shared" si="7"/>
        <v>Belum Diisi</v>
      </c>
      <c r="I384" s="592" t="s">
        <v>26</v>
      </c>
      <c r="J384" s="593" t="str">
        <f>IF($D$382="Y/T","Isi Sasaran",IF($E$382=0,0,IF(I384="Y",1,IF(I384="T",0,"Isi Dulu"))))</f>
        <v>Isi Sasaran</v>
      </c>
      <c r="K384" s="592" t="s">
        <v>26</v>
      </c>
      <c r="L384" s="593" t="str">
        <f>IF($D$382="Y/T","Isi Sasaran",IF($E$382=0,0,IF(K384="Y",1,IF(K384="T",0,"Isi Dulu"))))</f>
        <v>Isi Sasaran</v>
      </c>
      <c r="M384" s="849"/>
      <c r="N384" s="852"/>
    </row>
    <row r="385" spans="2:14" ht="15.75">
      <c r="B385" s="837"/>
      <c r="C385" s="840"/>
      <c r="D385" s="858"/>
      <c r="E385" s="855"/>
      <c r="F385" s="549">
        <v>4</v>
      </c>
      <c r="G385" s="550"/>
      <c r="H385" s="598" t="str">
        <f t="shared" si="7"/>
        <v>Belum Diisi</v>
      </c>
      <c r="I385" s="592" t="s">
        <v>26</v>
      </c>
      <c r="J385" s="593" t="str">
        <f>IF($D$382="Y/T","Isi Sasaran",IF($E$382=0,0,IF(I385="Y",1,IF(I385="T",0,"Isi Dulu"))))</f>
        <v>Isi Sasaran</v>
      </c>
      <c r="K385" s="592" t="s">
        <v>26</v>
      </c>
      <c r="L385" s="593" t="str">
        <f>IF($D$382="Y/T","Isi Sasaran",IF($E$382=0,0,IF(K385="Y",1,IF(K385="T",0,"Isi Dulu"))))</f>
        <v>Isi Sasaran</v>
      </c>
      <c r="M385" s="849"/>
      <c r="N385" s="852"/>
    </row>
    <row r="386" spans="2:14" ht="15.75">
      <c r="B386" s="838"/>
      <c r="C386" s="841"/>
      <c r="D386" s="859"/>
      <c r="E386" s="856"/>
      <c r="F386" s="569">
        <v>5</v>
      </c>
      <c r="G386" s="570"/>
      <c r="H386" s="599" t="str">
        <f t="shared" si="7"/>
        <v>Belum Diisi</v>
      </c>
      <c r="I386" s="595" t="s">
        <v>26</v>
      </c>
      <c r="J386" s="596" t="str">
        <f>IF($D$382="Y/T","Isi Sasaran",IF($E$382=0,0,IF(I386="Y",1,IF(I386="T",0,"Isi Dulu"))))</f>
        <v>Isi Sasaran</v>
      </c>
      <c r="K386" s="595" t="s">
        <v>26</v>
      </c>
      <c r="L386" s="596" t="str">
        <f>IF($D$382="Y/T","Isi Sasaran",IF($E$382=0,0,IF(K386="Y",1,IF(K386="T",0,"Isi Dulu"))))</f>
        <v>Isi Sasaran</v>
      </c>
      <c r="M386" s="850"/>
      <c r="N386" s="853"/>
    </row>
    <row r="387" spans="2:14" ht="15.75">
      <c r="B387" s="836">
        <v>16</v>
      </c>
      <c r="C387" s="839"/>
      <c r="D387" s="857" t="s">
        <v>26</v>
      </c>
      <c r="E387" s="854" t="str">
        <f>IF(D387="Y",1,IF(D387="T",0,IF(D387="Y/T","Belum diisi","Error")))</f>
        <v>Belum diisi</v>
      </c>
      <c r="F387" s="528">
        <v>1</v>
      </c>
      <c r="G387" s="529"/>
      <c r="H387" s="600" t="str">
        <f t="shared" si="7"/>
        <v>Belum Diisi</v>
      </c>
      <c r="I387" s="590" t="s">
        <v>26</v>
      </c>
      <c r="J387" s="591" t="str">
        <f>IF($D$387="Y/T","Isi Sasaran",IF($E$387=0,0,IF(I387="Y",1,IF(I387="T",0,"Isi Dulu"))))</f>
        <v>Isi Sasaran</v>
      </c>
      <c r="K387" s="590" t="s">
        <v>26</v>
      </c>
      <c r="L387" s="591" t="str">
        <f>IF($D$387="Y/T","Isi Sasaran",IF($E$387=0,0,IF(K387="Y",1,IF(K387="T",0,"Isi Dulu"))))</f>
        <v>Isi Sasaran</v>
      </c>
      <c r="M387" s="848" t="s">
        <v>26</v>
      </c>
      <c r="N387" s="851" t="str">
        <f>IF(M387="Y",1,IF(M387="T",0,IF(M387="Y/T","Belum diisi","Error")))</f>
        <v>Belum diisi</v>
      </c>
    </row>
    <row r="388" spans="2:14" ht="15.75">
      <c r="B388" s="837"/>
      <c r="C388" s="840"/>
      <c r="D388" s="858"/>
      <c r="E388" s="855"/>
      <c r="F388" s="549">
        <v>2</v>
      </c>
      <c r="G388" s="550"/>
      <c r="H388" s="598" t="str">
        <f t="shared" si="7"/>
        <v>Belum Diisi</v>
      </c>
      <c r="I388" s="592" t="s">
        <v>26</v>
      </c>
      <c r="J388" s="593" t="str">
        <f>IF($D$387="Y/T","Isi Sasaran",IF($E$387=0,0,IF(I388="Y",1,IF(I388="T",0,"Isi Dulu"))))</f>
        <v>Isi Sasaran</v>
      </c>
      <c r="K388" s="592" t="s">
        <v>26</v>
      </c>
      <c r="L388" s="593" t="str">
        <f>IF($D$387="Y/T","Isi Sasaran",IF($E$387=0,0,IF(K388="Y",1,IF(K388="T",0,"Isi Dulu"))))</f>
        <v>Isi Sasaran</v>
      </c>
      <c r="M388" s="849"/>
      <c r="N388" s="852"/>
    </row>
    <row r="389" spans="2:14" ht="15.75">
      <c r="B389" s="837"/>
      <c r="C389" s="840"/>
      <c r="D389" s="858"/>
      <c r="E389" s="855"/>
      <c r="F389" s="549">
        <v>3</v>
      </c>
      <c r="G389" s="550"/>
      <c r="H389" s="598" t="str">
        <f t="shared" si="7"/>
        <v>Belum Diisi</v>
      </c>
      <c r="I389" s="592" t="s">
        <v>26</v>
      </c>
      <c r="J389" s="593" t="str">
        <f>IF($D$387="Y/T","Isi Sasaran",IF($E$387=0,0,IF(I389="Y",1,IF(I389="T",0,"Isi Dulu"))))</f>
        <v>Isi Sasaran</v>
      </c>
      <c r="K389" s="592" t="s">
        <v>26</v>
      </c>
      <c r="L389" s="593" t="str">
        <f>IF($D$387="Y/T","Isi Sasaran",IF($E$387=0,0,IF(K389="Y",1,IF(K389="T",0,"Isi Dulu"))))</f>
        <v>Isi Sasaran</v>
      </c>
      <c r="M389" s="849"/>
      <c r="N389" s="852"/>
    </row>
    <row r="390" spans="2:14" ht="15.75">
      <c r="B390" s="837"/>
      <c r="C390" s="840"/>
      <c r="D390" s="858"/>
      <c r="E390" s="855"/>
      <c r="F390" s="549">
        <v>4</v>
      </c>
      <c r="G390" s="550"/>
      <c r="H390" s="598" t="str">
        <f t="shared" si="7"/>
        <v>Belum Diisi</v>
      </c>
      <c r="I390" s="592" t="s">
        <v>26</v>
      </c>
      <c r="J390" s="593" t="str">
        <f>IF($D$387="Y/T","Isi Sasaran",IF($E$387=0,0,IF(I390="Y",1,IF(I390="T",0,"Isi Dulu"))))</f>
        <v>Isi Sasaran</v>
      </c>
      <c r="K390" s="592" t="s">
        <v>26</v>
      </c>
      <c r="L390" s="593" t="str">
        <f>IF($D$387="Y/T","Isi Sasaran",IF($E$387=0,0,IF(K390="Y",1,IF(K390="T",0,"Isi Dulu"))))</f>
        <v>Isi Sasaran</v>
      </c>
      <c r="M390" s="849"/>
      <c r="N390" s="852"/>
    </row>
    <row r="391" spans="2:14" ht="15.75">
      <c r="B391" s="838"/>
      <c r="C391" s="841"/>
      <c r="D391" s="859"/>
      <c r="E391" s="856"/>
      <c r="F391" s="569">
        <v>5</v>
      </c>
      <c r="G391" s="570"/>
      <c r="H391" s="599" t="str">
        <f t="shared" si="7"/>
        <v>Belum Diisi</v>
      </c>
      <c r="I391" s="595" t="s">
        <v>26</v>
      </c>
      <c r="J391" s="596" t="str">
        <f>IF($D$387="Y/T","Isi Sasaran",IF($E$387=0,0,IF(I391="Y",1,IF(I391="T",0,"Isi Dulu"))))</f>
        <v>Isi Sasaran</v>
      </c>
      <c r="K391" s="595" t="s">
        <v>26</v>
      </c>
      <c r="L391" s="596" t="str">
        <f>IF($D$387="Y/T","Isi Sasaran",IF($E$387=0,0,IF(K391="Y",1,IF(K391="T",0,"Isi Dulu"))))</f>
        <v>Isi Sasaran</v>
      </c>
      <c r="M391" s="850"/>
      <c r="N391" s="853"/>
    </row>
    <row r="392" spans="2:14" ht="15.75">
      <c r="B392" s="836">
        <v>17</v>
      </c>
      <c r="C392" s="839"/>
      <c r="D392" s="857" t="s">
        <v>26</v>
      </c>
      <c r="E392" s="854" t="str">
        <f>IF(D392="Y",1,IF(D392="T",0,IF(D392="Y/T","Belum diisi","Error")))</f>
        <v>Belum diisi</v>
      </c>
      <c r="F392" s="528">
        <v>1</v>
      </c>
      <c r="G392" s="529"/>
      <c r="H392" s="600" t="str">
        <f t="shared" si="7"/>
        <v>Belum Diisi</v>
      </c>
      <c r="I392" s="590" t="s">
        <v>26</v>
      </c>
      <c r="J392" s="591" t="str">
        <f>IF($D$392="Y/T","Isi Sasaran",IF($E$392=0,0,IF(I392="Y",1,IF(I392="T",0,"Isi Dulu"))))</f>
        <v>Isi Sasaran</v>
      </c>
      <c r="K392" s="590" t="s">
        <v>26</v>
      </c>
      <c r="L392" s="591" t="str">
        <f>IF($D$392="Y/T","Isi Sasaran",IF($E$392=0,0,IF(K392="Y",1,IF(K392="T",0,"Isi Dulu"))))</f>
        <v>Isi Sasaran</v>
      </c>
      <c r="M392" s="848" t="s">
        <v>26</v>
      </c>
      <c r="N392" s="851" t="str">
        <f>IF(M392="Y",1,IF(M392="T",0,IF(M392="Y/T","Belum diisi","Error")))</f>
        <v>Belum diisi</v>
      </c>
    </row>
    <row r="393" spans="2:14" ht="15.75">
      <c r="B393" s="837"/>
      <c r="C393" s="840"/>
      <c r="D393" s="858"/>
      <c r="E393" s="855"/>
      <c r="F393" s="549">
        <v>2</v>
      </c>
      <c r="G393" s="550"/>
      <c r="H393" s="598" t="str">
        <f t="shared" si="7"/>
        <v>Belum Diisi</v>
      </c>
      <c r="I393" s="592" t="s">
        <v>26</v>
      </c>
      <c r="J393" s="593" t="str">
        <f>IF($D$392="Y/T","Isi Sasaran",IF($E$392=0,0,IF(I393="Y",1,IF(I393="T",0,"Isi Dulu"))))</f>
        <v>Isi Sasaran</v>
      </c>
      <c r="K393" s="592" t="s">
        <v>26</v>
      </c>
      <c r="L393" s="593" t="str">
        <f>IF($D$392="Y/T","Isi Sasaran",IF($E$392=0,0,IF(K393="Y",1,IF(K393="T",0,"Isi Dulu"))))</f>
        <v>Isi Sasaran</v>
      </c>
      <c r="M393" s="849"/>
      <c r="N393" s="852"/>
    </row>
    <row r="394" spans="2:14" ht="15.75">
      <c r="B394" s="837"/>
      <c r="C394" s="840"/>
      <c r="D394" s="858"/>
      <c r="E394" s="855"/>
      <c r="F394" s="549">
        <v>3</v>
      </c>
      <c r="G394" s="550"/>
      <c r="H394" s="598" t="str">
        <f t="shared" si="7"/>
        <v>Belum Diisi</v>
      </c>
      <c r="I394" s="592" t="s">
        <v>26</v>
      </c>
      <c r="J394" s="593" t="str">
        <f>IF($D$392="Y/T","Isi Sasaran",IF($E$392=0,0,IF(I394="Y",1,IF(I394="T",0,"Isi Dulu"))))</f>
        <v>Isi Sasaran</v>
      </c>
      <c r="K394" s="592" t="s">
        <v>26</v>
      </c>
      <c r="L394" s="593" t="str">
        <f>IF($D$392="Y/T","Isi Sasaran",IF($E$392=0,0,IF(K394="Y",1,IF(K394="T",0,"Isi Dulu"))))</f>
        <v>Isi Sasaran</v>
      </c>
      <c r="M394" s="849"/>
      <c r="N394" s="852"/>
    </row>
    <row r="395" spans="2:14" ht="15.75">
      <c r="B395" s="837"/>
      <c r="C395" s="840"/>
      <c r="D395" s="858"/>
      <c r="E395" s="855"/>
      <c r="F395" s="549">
        <v>4</v>
      </c>
      <c r="G395" s="550"/>
      <c r="H395" s="598" t="str">
        <f t="shared" si="7"/>
        <v>Belum Diisi</v>
      </c>
      <c r="I395" s="592" t="s">
        <v>26</v>
      </c>
      <c r="J395" s="593" t="str">
        <f>IF($D$392="Y/T","Isi Sasaran",IF($E$392=0,0,IF(I395="Y",1,IF(I395="T",0,"Isi Dulu"))))</f>
        <v>Isi Sasaran</v>
      </c>
      <c r="K395" s="592" t="s">
        <v>26</v>
      </c>
      <c r="L395" s="593" t="str">
        <f>IF($D$392="Y/T","Isi Sasaran",IF($E$392=0,0,IF(K395="Y",1,IF(K395="T",0,"Isi Dulu"))))</f>
        <v>Isi Sasaran</v>
      </c>
      <c r="M395" s="849"/>
      <c r="N395" s="852"/>
    </row>
    <row r="396" spans="2:14" ht="15.75">
      <c r="B396" s="838"/>
      <c r="C396" s="841"/>
      <c r="D396" s="859"/>
      <c r="E396" s="856"/>
      <c r="F396" s="569">
        <v>5</v>
      </c>
      <c r="G396" s="570"/>
      <c r="H396" s="599" t="str">
        <f t="shared" si="7"/>
        <v>Belum Diisi</v>
      </c>
      <c r="I396" s="595" t="s">
        <v>26</v>
      </c>
      <c r="J396" s="596" t="str">
        <f>IF($D$392="Y/T","Isi Sasaran",IF($E$392=0,0,IF(I396="Y",1,IF(I396="T",0,"Isi Dulu"))))</f>
        <v>Isi Sasaran</v>
      </c>
      <c r="K396" s="595" t="s">
        <v>26</v>
      </c>
      <c r="L396" s="596" t="str">
        <f>IF($D$392="Y/T","Isi Sasaran",IF($E$392=0,0,IF(K396="Y",1,IF(K396="T",0,"Isi Dulu"))))</f>
        <v>Isi Sasaran</v>
      </c>
      <c r="M396" s="850"/>
      <c r="N396" s="853"/>
    </row>
    <row r="397" spans="2:14" ht="15.75">
      <c r="B397" s="836">
        <v>18</v>
      </c>
      <c r="C397" s="839"/>
      <c r="D397" s="857" t="s">
        <v>26</v>
      </c>
      <c r="E397" s="854" t="str">
        <f>IF(D397="Y",1,IF(D397="T",0,IF(D397="Y/T","Belum diisi","Error")))</f>
        <v>Belum diisi</v>
      </c>
      <c r="F397" s="528">
        <v>1</v>
      </c>
      <c r="G397" s="529"/>
      <c r="H397" s="600" t="str">
        <f t="shared" si="7"/>
        <v>Belum Diisi</v>
      </c>
      <c r="I397" s="590" t="s">
        <v>26</v>
      </c>
      <c r="J397" s="591" t="str">
        <f>IF($D$397="Y/T","Isi Sasaran",IF($E$397=0,0,IF(I397="Y",1,IF(I397="T",0,"Isi Dulu"))))</f>
        <v>Isi Sasaran</v>
      </c>
      <c r="K397" s="590" t="s">
        <v>26</v>
      </c>
      <c r="L397" s="591" t="str">
        <f>IF($D$397="Y/T","Isi Sasaran",IF($E$397=0,0,IF(K397="Y",1,IF(K397="T",0,"Isi Dulu"))))</f>
        <v>Isi Sasaran</v>
      </c>
      <c r="M397" s="848" t="s">
        <v>26</v>
      </c>
      <c r="N397" s="851" t="str">
        <f>IF(M397="Y",1,IF(M397="T",0,IF(M397="Y/T","Belum diisi","Error")))</f>
        <v>Belum diisi</v>
      </c>
    </row>
    <row r="398" spans="2:14" ht="15.75">
      <c r="B398" s="837"/>
      <c r="C398" s="840"/>
      <c r="D398" s="858"/>
      <c r="E398" s="855"/>
      <c r="F398" s="549">
        <v>2</v>
      </c>
      <c r="G398" s="550"/>
      <c r="H398" s="598" t="str">
        <f t="shared" si="7"/>
        <v>Belum Diisi</v>
      </c>
      <c r="I398" s="592" t="s">
        <v>26</v>
      </c>
      <c r="J398" s="593" t="str">
        <f>IF($D$397="Y/T","Isi Sasaran",IF($E$397=0,0,IF(I398="Y",1,IF(I398="T",0,"Isi Dulu"))))</f>
        <v>Isi Sasaran</v>
      </c>
      <c r="K398" s="592" t="s">
        <v>26</v>
      </c>
      <c r="L398" s="593" t="str">
        <f>IF($D$397="Y/T","Isi Sasaran",IF($E$397=0,0,IF(K398="Y",1,IF(K398="T",0,"Isi Dulu"))))</f>
        <v>Isi Sasaran</v>
      </c>
      <c r="M398" s="849"/>
      <c r="N398" s="852"/>
    </row>
    <row r="399" spans="2:14" ht="15.75">
      <c r="B399" s="837"/>
      <c r="C399" s="840"/>
      <c r="D399" s="858"/>
      <c r="E399" s="855"/>
      <c r="F399" s="549">
        <v>3</v>
      </c>
      <c r="G399" s="550"/>
      <c r="H399" s="598" t="str">
        <f t="shared" si="7"/>
        <v>Belum Diisi</v>
      </c>
      <c r="I399" s="592" t="s">
        <v>26</v>
      </c>
      <c r="J399" s="593" t="str">
        <f>IF($D$397="Y/T","Isi Sasaran",IF($E$397=0,0,IF(I399="Y",1,IF(I399="T",0,"Isi Dulu"))))</f>
        <v>Isi Sasaran</v>
      </c>
      <c r="K399" s="592" t="s">
        <v>26</v>
      </c>
      <c r="L399" s="593" t="str">
        <f>IF($D$397="Y/T","Isi Sasaran",IF($E$397=0,0,IF(K399="Y",1,IF(K399="T",0,"Isi Dulu"))))</f>
        <v>Isi Sasaran</v>
      </c>
      <c r="M399" s="849"/>
      <c r="N399" s="852"/>
    </row>
    <row r="400" spans="2:14" ht="15.75">
      <c r="B400" s="837"/>
      <c r="C400" s="840"/>
      <c r="D400" s="858"/>
      <c r="E400" s="855"/>
      <c r="F400" s="549">
        <v>4</v>
      </c>
      <c r="G400" s="550"/>
      <c r="H400" s="598" t="str">
        <f t="shared" si="7"/>
        <v>Belum Diisi</v>
      </c>
      <c r="I400" s="592" t="s">
        <v>26</v>
      </c>
      <c r="J400" s="593" t="str">
        <f>IF($D$397="Y/T","Isi Sasaran",IF($E$397=0,0,IF(I400="Y",1,IF(I400="T",0,"Isi Dulu"))))</f>
        <v>Isi Sasaran</v>
      </c>
      <c r="K400" s="592" t="s">
        <v>26</v>
      </c>
      <c r="L400" s="593" t="str">
        <f>IF($D$397="Y/T","Isi Sasaran",IF($E$397=0,0,IF(K400="Y",1,IF(K400="T",0,"Isi Dulu"))))</f>
        <v>Isi Sasaran</v>
      </c>
      <c r="M400" s="849"/>
      <c r="N400" s="852"/>
    </row>
    <row r="401" spans="2:14" ht="15.75">
      <c r="B401" s="838"/>
      <c r="C401" s="841"/>
      <c r="D401" s="859"/>
      <c r="E401" s="856"/>
      <c r="F401" s="569">
        <v>5</v>
      </c>
      <c r="G401" s="570"/>
      <c r="H401" s="599" t="str">
        <f t="shared" si="7"/>
        <v>Belum Diisi</v>
      </c>
      <c r="I401" s="595" t="s">
        <v>26</v>
      </c>
      <c r="J401" s="596" t="str">
        <f>IF($D$397="Y/T","Isi Sasaran",IF($E$397=0,0,IF(I401="Y",1,IF(I401="T",0,"Isi Dulu"))))</f>
        <v>Isi Sasaran</v>
      </c>
      <c r="K401" s="595" t="s">
        <v>26</v>
      </c>
      <c r="L401" s="596" t="str">
        <f>IF($D$397="Y/T","Isi Sasaran",IF($E$397=0,0,IF(K401="Y",1,IF(K401="T",0,"Isi Dulu"))))</f>
        <v>Isi Sasaran</v>
      </c>
      <c r="M401" s="850"/>
      <c r="N401" s="853"/>
    </row>
    <row r="402" spans="2:14" ht="15.75">
      <c r="B402" s="836">
        <v>19</v>
      </c>
      <c r="C402" s="839"/>
      <c r="D402" s="857" t="s">
        <v>26</v>
      </c>
      <c r="E402" s="854" t="str">
        <f>IF(D402="Y",1,IF(D402="T",0,IF(D402="Y/T","Belum diisi","Error")))</f>
        <v>Belum diisi</v>
      </c>
      <c r="F402" s="528">
        <v>1</v>
      </c>
      <c r="G402" s="529"/>
      <c r="H402" s="600" t="str">
        <f t="shared" si="7"/>
        <v>Belum Diisi</v>
      </c>
      <c r="I402" s="590" t="s">
        <v>26</v>
      </c>
      <c r="J402" s="591" t="str">
        <f>IF($D$402="Y/T","Isi Sasaran",IF($E$402=0,0,IF(I402="Y",1,IF(I402="T",0,"Isi Dulu"))))</f>
        <v>Isi Sasaran</v>
      </c>
      <c r="K402" s="590" t="s">
        <v>26</v>
      </c>
      <c r="L402" s="591" t="str">
        <f>IF($D$402="Y/T","Isi Sasaran",IF($E$402=0,0,IF(K402="Y",1,IF(K402="T",0,"Isi Dulu"))))</f>
        <v>Isi Sasaran</v>
      </c>
      <c r="M402" s="848" t="s">
        <v>26</v>
      </c>
      <c r="N402" s="851" t="str">
        <f>IF(M402="Y",1,IF(M402="T",0,IF(M402="Y/T","Belum diisi","Error")))</f>
        <v>Belum diisi</v>
      </c>
    </row>
    <row r="403" spans="2:14" ht="15.75">
      <c r="B403" s="837"/>
      <c r="C403" s="840"/>
      <c r="D403" s="858"/>
      <c r="E403" s="855"/>
      <c r="F403" s="549">
        <v>2</v>
      </c>
      <c r="G403" s="550"/>
      <c r="H403" s="598" t="str">
        <f t="shared" si="7"/>
        <v>Belum Diisi</v>
      </c>
      <c r="I403" s="592" t="s">
        <v>26</v>
      </c>
      <c r="J403" s="593" t="str">
        <f>IF($D$402="Y/T","Isi Sasaran",IF($E$402=0,0,IF(I403="Y",1,IF(I403="T",0,"Isi Dulu"))))</f>
        <v>Isi Sasaran</v>
      </c>
      <c r="K403" s="592" t="s">
        <v>26</v>
      </c>
      <c r="L403" s="593" t="str">
        <f>IF($D$402="Y/T","Isi Sasaran",IF($E$402=0,0,IF(K403="Y",1,IF(K403="T",0,"Isi Dulu"))))</f>
        <v>Isi Sasaran</v>
      </c>
      <c r="M403" s="849"/>
      <c r="N403" s="852"/>
    </row>
    <row r="404" spans="2:14" ht="15.75">
      <c r="B404" s="837"/>
      <c r="C404" s="840"/>
      <c r="D404" s="858"/>
      <c r="E404" s="855"/>
      <c r="F404" s="549">
        <v>3</v>
      </c>
      <c r="G404" s="550"/>
      <c r="H404" s="598" t="str">
        <f t="shared" si="7"/>
        <v>Belum Diisi</v>
      </c>
      <c r="I404" s="592" t="s">
        <v>26</v>
      </c>
      <c r="J404" s="593" t="str">
        <f>IF($D$402="Y/T","Isi Sasaran",IF($E$402=0,0,IF(I404="Y",1,IF(I404="T",0,"Isi Dulu"))))</f>
        <v>Isi Sasaran</v>
      </c>
      <c r="K404" s="592" t="s">
        <v>26</v>
      </c>
      <c r="L404" s="593" t="str">
        <f>IF($D$402="Y/T","Isi Sasaran",IF($E$402=0,0,IF(K404="Y",1,IF(K404="T",0,"Isi Dulu"))))</f>
        <v>Isi Sasaran</v>
      </c>
      <c r="M404" s="849"/>
      <c r="N404" s="852"/>
    </row>
    <row r="405" spans="2:14" ht="15.75">
      <c r="B405" s="837"/>
      <c r="C405" s="840"/>
      <c r="D405" s="858"/>
      <c r="E405" s="855"/>
      <c r="F405" s="549">
        <v>4</v>
      </c>
      <c r="G405" s="550"/>
      <c r="H405" s="598" t="str">
        <f t="shared" si="7"/>
        <v>Belum Diisi</v>
      </c>
      <c r="I405" s="592" t="s">
        <v>26</v>
      </c>
      <c r="J405" s="593" t="str">
        <f>IF($D$402="Y/T","Isi Sasaran",IF($E$402=0,0,IF(I405="Y",1,IF(I405="T",0,"Isi Dulu"))))</f>
        <v>Isi Sasaran</v>
      </c>
      <c r="K405" s="592" t="s">
        <v>26</v>
      </c>
      <c r="L405" s="593" t="str">
        <f>IF($D$402="Y/T","Isi Sasaran",IF($E$402=0,0,IF(K405="Y",1,IF(K405="T",0,"Isi Dulu"))))</f>
        <v>Isi Sasaran</v>
      </c>
      <c r="M405" s="849"/>
      <c r="N405" s="852"/>
    </row>
    <row r="406" spans="2:14" ht="15.75">
      <c r="B406" s="838"/>
      <c r="C406" s="841"/>
      <c r="D406" s="859"/>
      <c r="E406" s="856"/>
      <c r="F406" s="569">
        <v>5</v>
      </c>
      <c r="G406" s="570"/>
      <c r="H406" s="599" t="str">
        <f t="shared" si="7"/>
        <v>Belum Diisi</v>
      </c>
      <c r="I406" s="595" t="s">
        <v>26</v>
      </c>
      <c r="J406" s="596" t="str">
        <f>IF($D$402="Y/T","Isi Sasaran",IF($E$402=0,0,IF(I406="Y",1,IF(I406="T",0,"Isi Dulu"))))</f>
        <v>Isi Sasaran</v>
      </c>
      <c r="K406" s="595" t="s">
        <v>26</v>
      </c>
      <c r="L406" s="596" t="str">
        <f>IF($D$402="Y/T","Isi Sasaran",IF($E$402=0,0,IF(K406="Y",1,IF(K406="T",0,"Isi Dulu"))))</f>
        <v>Isi Sasaran</v>
      </c>
      <c r="M406" s="850"/>
      <c r="N406" s="853"/>
    </row>
    <row r="407" spans="2:14" ht="15.75">
      <c r="B407" s="836">
        <v>20</v>
      </c>
      <c r="C407" s="839"/>
      <c r="D407" s="857" t="s">
        <v>26</v>
      </c>
      <c r="E407" s="854" t="str">
        <f>IF(D407="Y",1,IF(D407="T",0,IF(D407="Y/T","Belum diisi","Error")))</f>
        <v>Belum diisi</v>
      </c>
      <c r="F407" s="528">
        <v>1</v>
      </c>
      <c r="G407" s="529"/>
      <c r="H407" s="600" t="str">
        <f t="shared" si="7"/>
        <v>Belum Diisi</v>
      </c>
      <c r="I407" s="590" t="s">
        <v>26</v>
      </c>
      <c r="J407" s="591" t="str">
        <f>IF($D$407="Y/T","Isi Sasaran",IF($E$407=0,0,IF(I407="Y",1,IF(I407="T",0,"Isi Dulu"))))</f>
        <v>Isi Sasaran</v>
      </c>
      <c r="K407" s="590" t="s">
        <v>26</v>
      </c>
      <c r="L407" s="591" t="str">
        <f>IF($D$407="Y/T","Isi Sasaran",IF($E$407=0,0,IF(K407="Y",1,IF(K407="T",0,"Isi Dulu"))))</f>
        <v>Isi Sasaran</v>
      </c>
      <c r="M407" s="848" t="s">
        <v>26</v>
      </c>
      <c r="N407" s="851" t="str">
        <f>IF(M407="Y",1,IF(M407="T",0,IF(M407="Y/T","Belum diisi","Error")))</f>
        <v>Belum diisi</v>
      </c>
    </row>
    <row r="408" spans="2:14" ht="15.75">
      <c r="B408" s="837"/>
      <c r="C408" s="840"/>
      <c r="D408" s="858"/>
      <c r="E408" s="855"/>
      <c r="F408" s="549">
        <v>2</v>
      </c>
      <c r="G408" s="550"/>
      <c r="H408" s="598" t="str">
        <f t="shared" si="7"/>
        <v>Belum Diisi</v>
      </c>
      <c r="I408" s="592" t="s">
        <v>26</v>
      </c>
      <c r="J408" s="593" t="str">
        <f>IF($D$407="Y/T","Isi Sasaran",IF($E$407=0,0,IF(I408="Y",1,IF(I408="T",0,"Isi Dulu"))))</f>
        <v>Isi Sasaran</v>
      </c>
      <c r="K408" s="592" t="s">
        <v>26</v>
      </c>
      <c r="L408" s="593" t="str">
        <f>IF($D$407="Y/T","Isi Sasaran",IF($E$407=0,0,IF(K408="Y",1,IF(K408="T",0,"Isi Dulu"))))</f>
        <v>Isi Sasaran</v>
      </c>
      <c r="M408" s="849"/>
      <c r="N408" s="852"/>
    </row>
    <row r="409" spans="2:14" ht="15.75">
      <c r="B409" s="837"/>
      <c r="C409" s="840"/>
      <c r="D409" s="858"/>
      <c r="E409" s="855"/>
      <c r="F409" s="549">
        <v>3</v>
      </c>
      <c r="G409" s="550"/>
      <c r="H409" s="598" t="str">
        <f t="shared" si="7"/>
        <v>Belum Diisi</v>
      </c>
      <c r="I409" s="592" t="s">
        <v>26</v>
      </c>
      <c r="J409" s="593" t="str">
        <f>IF($D$407="Y/T","Isi Sasaran",IF($E$407=0,0,IF(I409="Y",1,IF(I409="T",0,"Isi Dulu"))))</f>
        <v>Isi Sasaran</v>
      </c>
      <c r="K409" s="592" t="s">
        <v>26</v>
      </c>
      <c r="L409" s="593" t="str">
        <f>IF($D$407="Y/T","Isi Sasaran",IF($E$407=0,0,IF(K409="Y",1,IF(K409="T",0,"Isi Dulu"))))</f>
        <v>Isi Sasaran</v>
      </c>
      <c r="M409" s="849"/>
      <c r="N409" s="852"/>
    </row>
    <row r="410" spans="2:14" ht="15.75">
      <c r="B410" s="837"/>
      <c r="C410" s="840"/>
      <c r="D410" s="858"/>
      <c r="E410" s="855"/>
      <c r="F410" s="549">
        <v>4</v>
      </c>
      <c r="G410" s="550"/>
      <c r="H410" s="598" t="str">
        <f t="shared" si="7"/>
        <v>Belum Diisi</v>
      </c>
      <c r="I410" s="592" t="s">
        <v>26</v>
      </c>
      <c r="J410" s="593" t="str">
        <f>IF($D$407="Y/T","Isi Sasaran",IF($E$407=0,0,IF(I410="Y",1,IF(I410="T",0,"Isi Dulu"))))</f>
        <v>Isi Sasaran</v>
      </c>
      <c r="K410" s="592" t="s">
        <v>26</v>
      </c>
      <c r="L410" s="593" t="str">
        <f>IF($D$407="Y/T","Isi Sasaran",IF($E$407=0,0,IF(K410="Y",1,IF(K410="T",0,"Isi Dulu"))))</f>
        <v>Isi Sasaran</v>
      </c>
      <c r="M410" s="849"/>
      <c r="N410" s="852"/>
    </row>
    <row r="411" spans="2:14" ht="15.75">
      <c r="B411" s="838"/>
      <c r="C411" s="841"/>
      <c r="D411" s="859"/>
      <c r="E411" s="856"/>
      <c r="F411" s="569">
        <v>5</v>
      </c>
      <c r="G411" s="570"/>
      <c r="H411" s="599" t="str">
        <f t="shared" si="7"/>
        <v>Belum Diisi</v>
      </c>
      <c r="I411" s="595" t="s">
        <v>26</v>
      </c>
      <c r="J411" s="596" t="str">
        <f>IF($D$407="Y/T","Isi Sasaran",IF($E$407=0,0,IF(I411="Y",1,IF(I411="T",0,"Isi Dulu"))))</f>
        <v>Isi Sasaran</v>
      </c>
      <c r="K411" s="595" t="s">
        <v>26</v>
      </c>
      <c r="L411" s="596" t="str">
        <f>IF($D$407="Y/T","Isi Sasaran",IF($E$407=0,0,IF(K411="Y",1,IF(K411="T",0,"Isi Dulu"))))</f>
        <v>Isi Sasaran</v>
      </c>
      <c r="M411" s="850"/>
      <c r="N411" s="853"/>
    </row>
    <row r="412" spans="2:14" ht="15.75">
      <c r="B412" s="580"/>
      <c r="C412" s="581"/>
      <c r="D412" s="582"/>
      <c r="E412" s="602" t="e">
        <f>AVERAGE(E312:E411)</f>
        <v>#DIV/0!</v>
      </c>
      <c r="F412" s="583"/>
      <c r="G412" s="583"/>
      <c r="H412" s="602" t="e">
        <f>(IF($D312="Y/T",0,AVERAGE(H312:H316))+IF($D317="Y/T",0,AVERAGE(H317:H321))+IF($D322="Y/T",0,AVERAGE(H322:H326))+IF($D327="Y/T",0,AVERAGE(H327:H331))+IF($D332="Y/T",0,AVERAGE(H332:H336))+IF($D337="Y/T",0,AVERAGE(H337:H341))+IF($D342="Y/T",0,AVERAGE(H342:H346))+IF($D347="Y/T",0,AVERAGE(H347:H351))+IF($D352="Y/T",0,AVERAGE(H352:H356))+IF($D357="Y/T",0,AVERAGE(H357:H361))+IF($D362="Y/T",0,AVERAGE(H362:H366))+IF($D367="Y/T",0,AVERAGE(H367:H371))+IF($D372="Y/T",0,AVERAGE(H372:H376))+IF($D377="Y/T",0,AVERAGE(H377:H381))+IF($D382="Y/T",0,AVERAGE(H382:H386))+IF($D387="Y/T",0,AVERAGE(H387:H391))+IF($D392="Y/T",0,AVERAGE(H392:H396))+IF($D397="Y/T",0,AVERAGE(H397:H401))+IF($D402="Y/T",0,AVERAGE(H402:H406))+IF($D407="Y/T",0,AVERAGE(H407:H411)))/(COUNTIF($D312:$D411,"Y")+COUNTIF($D312:$D411,"T"))</f>
        <v>#DIV/0!</v>
      </c>
      <c r="I412" s="582"/>
      <c r="J412" s="602" t="e">
        <f>(IF($D312="Y/T",0,AVERAGE(J312:J316))+IF($D317="Y/T",0,AVERAGE(J317:J321))+IF($D322="Y/T",0,AVERAGE(J322:J326))+IF($D327="Y/T",0,AVERAGE(J327:J331))+IF($D332="Y/T",0,AVERAGE(J332:J336))+IF($D337="Y/T",0,AVERAGE(J337:J341))+IF($D342="Y/T",0,AVERAGE(J342:J346))+IF($D347="Y/T",0,AVERAGE(J347:J351))+IF($D352="Y/T",0,AVERAGE(J352:J356))+IF($D357="Y/T",0,AVERAGE(J357:J361))+IF($D362="Y/T",0,AVERAGE(J362:J366))+IF($D367="Y/T",0,AVERAGE(J367:J371))+IF($D372="Y/T",0,AVERAGE(J372:J376))+IF($D377="Y/T",0,AVERAGE(J377:J381))+IF($D382="Y/T",0,AVERAGE(J382:J386))+IF($D387="Y/T",0,AVERAGE(J387:J391))+IF($D392="Y/T",0,AVERAGE(J392:J396))+IF($D397="Y/T",0,AVERAGE(J397:J401))+IF($D402="Y/T",0,AVERAGE(J402:J406))+IF($D407="Y/T",0,AVERAGE(J407:J411)))/(COUNTIF($D312:$D411,"Y")+COUNTIF($D312:$D411,"T"))</f>
        <v>#DIV/0!</v>
      </c>
      <c r="K412" s="582"/>
      <c r="L412" s="602" t="e">
        <f>(IF($D312="Y/T",0,AVERAGE(L312:L316))+IF($D317="Y/T",0,AVERAGE(L317:L321))+IF($D322="Y/T",0,AVERAGE(L322:L326))+IF($D327="Y/T",0,AVERAGE(L327:L331))+IF($D332="Y/T",0,AVERAGE(L332:L336))+IF($D337="Y/T",0,AVERAGE(L337:L341))+IF($D342="Y/T",0,AVERAGE(L342:L346))+IF($D347="Y/T",0,AVERAGE(L347:L351))+IF($D352="Y/T",0,AVERAGE(L352:L356))+IF($D357="Y/T",0,AVERAGE(L357:L361))+IF($D362="Y/T",0,AVERAGE(L362:L366))+IF($D367="Y/T",0,AVERAGE(L367:L371))+IF($D372="Y/T",0,AVERAGE(L372:L376))+IF($D377="Y/T",0,AVERAGE(L377:L381))+IF($D382="Y/T",0,AVERAGE(L382:L386))+IF($D387="Y/T",0,AVERAGE(L387:L391))+IF($D392="Y/T",0,AVERAGE(L392:L396))+IF($D397="Y/T",0,AVERAGE(L397:L401))+IF($D402="Y/T",0,AVERAGE(L402:L406))+IF($D407="Y/T",0,AVERAGE(L407:L411)))/(COUNTIF($D312:$D411,"Y")+COUNTIF($D312:$D411,"T"))</f>
        <v>#DIV/0!</v>
      </c>
      <c r="M412" s="606"/>
      <c r="N412" s="602" t="e">
        <f>AVERAGE(N312:N411)</f>
        <v>#DIV/0!</v>
      </c>
    </row>
  </sheetData>
  <mergeCells count="496">
    <mergeCell ref="M337:M341"/>
    <mergeCell ref="E342:E346"/>
    <mergeCell ref="B327:B331"/>
    <mergeCell ref="C327:C331"/>
    <mergeCell ref="B285:B289"/>
    <mergeCell ref="M290:M294"/>
    <mergeCell ref="E300:E304"/>
    <mergeCell ref="N317:N321"/>
    <mergeCell ref="C300:C304"/>
    <mergeCell ref="B305:B309"/>
    <mergeCell ref="C285:C289"/>
    <mergeCell ref="M285:M289"/>
    <mergeCell ref="D295:D299"/>
    <mergeCell ref="M322:M326"/>
    <mergeCell ref="C312:C316"/>
    <mergeCell ref="B317:B321"/>
    <mergeCell ref="D322:D326"/>
    <mergeCell ref="E322:E326"/>
    <mergeCell ref="C317:C321"/>
    <mergeCell ref="E312:E316"/>
    <mergeCell ref="C322:C326"/>
    <mergeCell ref="N235:N239"/>
    <mergeCell ref="D312:D316"/>
    <mergeCell ref="D260:D264"/>
    <mergeCell ref="N250:N254"/>
    <mergeCell ref="C250:C254"/>
    <mergeCell ref="M260:M264"/>
    <mergeCell ref="B265:B269"/>
    <mergeCell ref="D255:D259"/>
    <mergeCell ref="M255:M259"/>
    <mergeCell ref="N255:N259"/>
    <mergeCell ref="M300:M304"/>
    <mergeCell ref="B260:B264"/>
    <mergeCell ref="D275:D279"/>
    <mergeCell ref="E265:E269"/>
    <mergeCell ref="E285:E289"/>
    <mergeCell ref="D290:D294"/>
    <mergeCell ref="E290:E294"/>
    <mergeCell ref="N285:N289"/>
    <mergeCell ref="N280:N284"/>
    <mergeCell ref="M295:M299"/>
    <mergeCell ref="B280:B284"/>
    <mergeCell ref="E280:E284"/>
    <mergeCell ref="C280:C284"/>
    <mergeCell ref="M270:M274"/>
    <mergeCell ref="N260:N264"/>
    <mergeCell ref="E270:E274"/>
    <mergeCell ref="D265:D269"/>
    <mergeCell ref="C260:C264"/>
    <mergeCell ref="B270:B274"/>
    <mergeCell ref="C290:C294"/>
    <mergeCell ref="B295:B299"/>
    <mergeCell ref="N295:N299"/>
    <mergeCell ref="D240:D244"/>
    <mergeCell ref="E240:E244"/>
    <mergeCell ref="N275:N279"/>
    <mergeCell ref="D280:D284"/>
    <mergeCell ref="B290:B294"/>
    <mergeCell ref="M280:M284"/>
    <mergeCell ref="E275:E279"/>
    <mergeCell ref="N240:N244"/>
    <mergeCell ref="B240:B244"/>
    <mergeCell ref="C225:C229"/>
    <mergeCell ref="N220:N224"/>
    <mergeCell ref="M198:M202"/>
    <mergeCell ref="N128:N132"/>
    <mergeCell ref="C133:C137"/>
    <mergeCell ref="M138:M142"/>
    <mergeCell ref="C148:C152"/>
    <mergeCell ref="E143:E147"/>
    <mergeCell ref="D138:D142"/>
    <mergeCell ref="C193:C197"/>
    <mergeCell ref="C203:C207"/>
    <mergeCell ref="M193:M197"/>
    <mergeCell ref="E193:E197"/>
    <mergeCell ref="D193:D197"/>
    <mergeCell ref="M210:M214"/>
    <mergeCell ref="D198:D202"/>
    <mergeCell ref="N133:N137"/>
    <mergeCell ref="N148:N152"/>
    <mergeCell ref="E158:E162"/>
    <mergeCell ref="D183:D187"/>
    <mergeCell ref="M133:M137"/>
    <mergeCell ref="M225:M229"/>
    <mergeCell ref="N225:N229"/>
    <mergeCell ref="B377:B381"/>
    <mergeCell ref="E382:E386"/>
    <mergeCell ref="D387:D391"/>
    <mergeCell ref="E377:E381"/>
    <mergeCell ref="D377:D381"/>
    <mergeCell ref="D382:D386"/>
    <mergeCell ref="E387:E391"/>
    <mergeCell ref="M382:M386"/>
    <mergeCell ref="N387:N391"/>
    <mergeCell ref="B382:B386"/>
    <mergeCell ref="M377:M381"/>
    <mergeCell ref="N377:N381"/>
    <mergeCell ref="C387:C391"/>
    <mergeCell ref="M387:M391"/>
    <mergeCell ref="B387:B391"/>
    <mergeCell ref="C382:C386"/>
    <mergeCell ref="N382:N386"/>
    <mergeCell ref="C377:C381"/>
    <mergeCell ref="B347:B351"/>
    <mergeCell ref="N352:N356"/>
    <mergeCell ref="E357:E361"/>
    <mergeCell ref="N300:N304"/>
    <mergeCell ref="D300:D304"/>
    <mergeCell ref="E305:E309"/>
    <mergeCell ref="N362:N366"/>
    <mergeCell ref="D352:D356"/>
    <mergeCell ref="B357:B361"/>
    <mergeCell ref="B322:B326"/>
    <mergeCell ref="M327:M331"/>
    <mergeCell ref="B342:B346"/>
    <mergeCell ref="B337:B341"/>
    <mergeCell ref="M312:M316"/>
    <mergeCell ref="B312:B316"/>
    <mergeCell ref="E317:E321"/>
    <mergeCell ref="N312:N316"/>
    <mergeCell ref="N327:N331"/>
    <mergeCell ref="D332:D336"/>
    <mergeCell ref="N322:N326"/>
    <mergeCell ref="D337:D341"/>
    <mergeCell ref="D327:D331"/>
    <mergeCell ref="E327:E331"/>
    <mergeCell ref="B332:B336"/>
    <mergeCell ref="B397:B401"/>
    <mergeCell ref="M402:M406"/>
    <mergeCell ref="C407:C411"/>
    <mergeCell ref="C402:C406"/>
    <mergeCell ref="B407:B411"/>
    <mergeCell ref="N392:N396"/>
    <mergeCell ref="E407:E411"/>
    <mergeCell ref="C397:C401"/>
    <mergeCell ref="B402:B406"/>
    <mergeCell ref="M392:M396"/>
    <mergeCell ref="D392:D396"/>
    <mergeCell ref="D407:D411"/>
    <mergeCell ref="N397:N401"/>
    <mergeCell ref="M397:M401"/>
    <mergeCell ref="E402:E406"/>
    <mergeCell ref="D402:D406"/>
    <mergeCell ref="E397:E401"/>
    <mergeCell ref="N407:N411"/>
    <mergeCell ref="N402:N406"/>
    <mergeCell ref="M407:M411"/>
    <mergeCell ref="B392:B396"/>
    <mergeCell ref="E392:E396"/>
    <mergeCell ref="C392:C396"/>
    <mergeCell ref="D397:D401"/>
    <mergeCell ref="N372:N376"/>
    <mergeCell ref="C362:C366"/>
    <mergeCell ref="B362:B366"/>
    <mergeCell ref="D362:D366"/>
    <mergeCell ref="E362:E366"/>
    <mergeCell ref="M362:M366"/>
    <mergeCell ref="M357:M361"/>
    <mergeCell ref="E337:E341"/>
    <mergeCell ref="N342:N346"/>
    <mergeCell ref="D342:D346"/>
    <mergeCell ref="C342:C346"/>
    <mergeCell ref="M347:M351"/>
    <mergeCell ref="C357:C361"/>
    <mergeCell ref="E352:E356"/>
    <mergeCell ref="B352:B356"/>
    <mergeCell ref="B367:B371"/>
    <mergeCell ref="N367:N371"/>
    <mergeCell ref="D367:D371"/>
    <mergeCell ref="B372:B376"/>
    <mergeCell ref="C372:C376"/>
    <mergeCell ref="M372:M376"/>
    <mergeCell ref="D372:D376"/>
    <mergeCell ref="E372:E376"/>
    <mergeCell ref="M367:M371"/>
    <mergeCell ref="C367:C371"/>
    <mergeCell ref="E367:E371"/>
    <mergeCell ref="B215:B219"/>
    <mergeCell ref="N230:N234"/>
    <mergeCell ref="E245:E249"/>
    <mergeCell ref="B230:B234"/>
    <mergeCell ref="C188:C192"/>
    <mergeCell ref="N193:N197"/>
    <mergeCell ref="D203:D207"/>
    <mergeCell ref="D347:D351"/>
    <mergeCell ref="C337:C341"/>
    <mergeCell ref="C347:C351"/>
    <mergeCell ref="M352:M356"/>
    <mergeCell ref="D357:D361"/>
    <mergeCell ref="E347:E351"/>
    <mergeCell ref="C352:C356"/>
    <mergeCell ref="M332:M336"/>
    <mergeCell ref="N347:N351"/>
    <mergeCell ref="C332:C336"/>
    <mergeCell ref="N337:N341"/>
    <mergeCell ref="E332:E336"/>
    <mergeCell ref="N357:N361"/>
    <mergeCell ref="M342:M346"/>
    <mergeCell ref="N332:N336"/>
    <mergeCell ref="N123:N127"/>
    <mergeCell ref="D123:D127"/>
    <mergeCell ref="N245:N249"/>
    <mergeCell ref="N210:N214"/>
    <mergeCell ref="B210:B214"/>
    <mergeCell ref="D215:D219"/>
    <mergeCell ref="D210:D214"/>
    <mergeCell ref="E210:E214"/>
    <mergeCell ref="E215:E219"/>
    <mergeCell ref="B209:N209"/>
    <mergeCell ref="E220:E224"/>
    <mergeCell ref="B198:B202"/>
    <mergeCell ref="M203:M207"/>
    <mergeCell ref="C215:C219"/>
    <mergeCell ref="N203:N207"/>
    <mergeCell ref="N188:N192"/>
    <mergeCell ref="E198:E202"/>
    <mergeCell ref="D173:D177"/>
    <mergeCell ref="M163:M167"/>
    <mergeCell ref="B163:B167"/>
    <mergeCell ref="M230:M234"/>
    <mergeCell ref="B225:B229"/>
    <mergeCell ref="D235:D239"/>
    <mergeCell ref="M220:M224"/>
    <mergeCell ref="N86:N90"/>
    <mergeCell ref="E96:E100"/>
    <mergeCell ref="C81:C85"/>
    <mergeCell ref="M173:M177"/>
    <mergeCell ref="B173:B177"/>
    <mergeCell ref="C168:C172"/>
    <mergeCell ref="N138:N142"/>
    <mergeCell ref="C128:C132"/>
    <mergeCell ref="M128:M132"/>
    <mergeCell ref="D133:D137"/>
    <mergeCell ref="E133:E137"/>
    <mergeCell ref="E128:E132"/>
    <mergeCell ref="B153:B157"/>
    <mergeCell ref="N158:N162"/>
    <mergeCell ref="D168:D172"/>
    <mergeCell ref="D163:D167"/>
    <mergeCell ref="E163:E167"/>
    <mergeCell ref="E168:E172"/>
    <mergeCell ref="B128:B132"/>
    <mergeCell ref="M81:M85"/>
    <mergeCell ref="E113:E117"/>
    <mergeCell ref="C96:C100"/>
    <mergeCell ref="D86:D90"/>
    <mergeCell ref="D101:D105"/>
    <mergeCell ref="C235:C239"/>
    <mergeCell ref="E225:E229"/>
    <mergeCell ref="C305:C309"/>
    <mergeCell ref="B311:N311"/>
    <mergeCell ref="D285:D289"/>
    <mergeCell ref="M275:M279"/>
    <mergeCell ref="B275:B279"/>
    <mergeCell ref="C270:C274"/>
    <mergeCell ref="D270:D274"/>
    <mergeCell ref="B235:B239"/>
    <mergeCell ref="E235:E239"/>
    <mergeCell ref="C295:C299"/>
    <mergeCell ref="E295:E299"/>
    <mergeCell ref="C230:C234"/>
    <mergeCell ref="M235:M239"/>
    <mergeCell ref="D245:D249"/>
    <mergeCell ref="M240:M244"/>
    <mergeCell ref="C245:C249"/>
    <mergeCell ref="M265:M269"/>
    <mergeCell ref="D250:D254"/>
    <mergeCell ref="C265:C269"/>
    <mergeCell ref="C275:C279"/>
    <mergeCell ref="D305:D309"/>
    <mergeCell ref="D230:D234"/>
    <mergeCell ref="G3:G4"/>
    <mergeCell ref="N101:N105"/>
    <mergeCell ref="B51:B55"/>
    <mergeCell ref="M61:M65"/>
    <mergeCell ref="E66:E70"/>
    <mergeCell ref="D56:D60"/>
    <mergeCell ref="N56:N60"/>
    <mergeCell ref="N96:N100"/>
    <mergeCell ref="C91:C95"/>
    <mergeCell ref="E101:E105"/>
    <mergeCell ref="M91:M95"/>
    <mergeCell ref="N91:N95"/>
    <mergeCell ref="E56:E60"/>
    <mergeCell ref="M51:M55"/>
    <mergeCell ref="E51:E55"/>
    <mergeCell ref="M101:M105"/>
    <mergeCell ref="B96:B100"/>
    <mergeCell ref="E76:E80"/>
    <mergeCell ref="M86:M90"/>
    <mergeCell ref="D96:D100"/>
    <mergeCell ref="B91:B95"/>
    <mergeCell ref="B81:B85"/>
    <mergeCell ref="N66:N70"/>
    <mergeCell ref="M96:M100"/>
    <mergeCell ref="K4:L4"/>
    <mergeCell ref="E16:E20"/>
    <mergeCell ref="B11:B15"/>
    <mergeCell ref="N11:N15"/>
    <mergeCell ref="M31:M35"/>
    <mergeCell ref="E41:E45"/>
    <mergeCell ref="D36:D40"/>
    <mergeCell ref="D31:D35"/>
    <mergeCell ref="B31:B35"/>
    <mergeCell ref="B26:B30"/>
    <mergeCell ref="D16:D20"/>
    <mergeCell ref="M4:N4"/>
    <mergeCell ref="B6:B10"/>
    <mergeCell ref="N41:N45"/>
    <mergeCell ref="M26:M30"/>
    <mergeCell ref="C16:C20"/>
    <mergeCell ref="D26:D30"/>
    <mergeCell ref="E21:E25"/>
    <mergeCell ref="C21:C25"/>
    <mergeCell ref="B41:B45"/>
    <mergeCell ref="N6:N10"/>
    <mergeCell ref="D11:D15"/>
    <mergeCell ref="H3:H4"/>
    <mergeCell ref="F3:F4"/>
    <mergeCell ref="N46:N50"/>
    <mergeCell ref="D91:D95"/>
    <mergeCell ref="D51:D55"/>
    <mergeCell ref="M46:M50"/>
    <mergeCell ref="B1:N1"/>
    <mergeCell ref="N153:N157"/>
    <mergeCell ref="D143:D147"/>
    <mergeCell ref="B148:B152"/>
    <mergeCell ref="N118:N122"/>
    <mergeCell ref="B108:B112"/>
    <mergeCell ref="M123:M127"/>
    <mergeCell ref="D113:D117"/>
    <mergeCell ref="N113:N117"/>
    <mergeCell ref="E86:E90"/>
    <mergeCell ref="B76:B80"/>
    <mergeCell ref="D76:D80"/>
    <mergeCell ref="C86:C90"/>
    <mergeCell ref="E81:E85"/>
    <mergeCell ref="D81:D85"/>
    <mergeCell ref="B138:B142"/>
    <mergeCell ref="N143:N147"/>
    <mergeCell ref="E148:E152"/>
    <mergeCell ref="B133:B137"/>
    <mergeCell ref="B86:B90"/>
    <mergeCell ref="M66:M70"/>
    <mergeCell ref="C51:C55"/>
    <mergeCell ref="B56:B60"/>
    <mergeCell ref="N51:N55"/>
    <mergeCell ref="N61:N65"/>
    <mergeCell ref="D71:D75"/>
    <mergeCell ref="C56:C60"/>
    <mergeCell ref="B66:B70"/>
    <mergeCell ref="N81:N85"/>
    <mergeCell ref="C76:C80"/>
    <mergeCell ref="M76:M80"/>
    <mergeCell ref="N76:N80"/>
    <mergeCell ref="M71:M75"/>
    <mergeCell ref="N71:N75"/>
    <mergeCell ref="C71:C75"/>
    <mergeCell ref="M56:M60"/>
    <mergeCell ref="E71:E75"/>
    <mergeCell ref="D66:D70"/>
    <mergeCell ref="B61:B65"/>
    <mergeCell ref="C61:C65"/>
    <mergeCell ref="D61:D65"/>
    <mergeCell ref="E61:E65"/>
    <mergeCell ref="C66:C70"/>
    <mergeCell ref="D46:D50"/>
    <mergeCell ref="C46:C50"/>
    <mergeCell ref="B36:B40"/>
    <mergeCell ref="C31:C35"/>
    <mergeCell ref="B21:B25"/>
    <mergeCell ref="M36:M40"/>
    <mergeCell ref="C36:C40"/>
    <mergeCell ref="M41:M45"/>
    <mergeCell ref="E36:E40"/>
    <mergeCell ref="C41:C45"/>
    <mergeCell ref="B46:B50"/>
    <mergeCell ref="E46:E50"/>
    <mergeCell ref="B2:N2"/>
    <mergeCell ref="E11:E15"/>
    <mergeCell ref="D41:D45"/>
    <mergeCell ref="N31:N35"/>
    <mergeCell ref="E26:E30"/>
    <mergeCell ref="C26:C30"/>
    <mergeCell ref="M11:M15"/>
    <mergeCell ref="D3:E4"/>
    <mergeCell ref="B5:N5"/>
    <mergeCell ref="E31:E35"/>
    <mergeCell ref="M16:M20"/>
    <mergeCell ref="B16:B20"/>
    <mergeCell ref="N21:N25"/>
    <mergeCell ref="N36:N40"/>
    <mergeCell ref="D21:D25"/>
    <mergeCell ref="M21:M25"/>
    <mergeCell ref="C11:C15"/>
    <mergeCell ref="C6:C10"/>
    <mergeCell ref="D6:D10"/>
    <mergeCell ref="E6:E10"/>
    <mergeCell ref="M6:M10"/>
    <mergeCell ref="N16:N20"/>
    <mergeCell ref="B3:B4"/>
    <mergeCell ref="C3:C4"/>
    <mergeCell ref="I3:N3"/>
    <mergeCell ref="I4:J4"/>
    <mergeCell ref="B300:B304"/>
    <mergeCell ref="M317:M321"/>
    <mergeCell ref="N305:N309"/>
    <mergeCell ref="D317:D321"/>
    <mergeCell ref="M305:M309"/>
    <mergeCell ref="M245:M249"/>
    <mergeCell ref="C255:C259"/>
    <mergeCell ref="M250:M254"/>
    <mergeCell ref="E250:E254"/>
    <mergeCell ref="E255:E259"/>
    <mergeCell ref="B250:B254"/>
    <mergeCell ref="D225:D229"/>
    <mergeCell ref="M215:M219"/>
    <mergeCell ref="B220:B224"/>
    <mergeCell ref="N168:N172"/>
    <mergeCell ref="C163:C167"/>
    <mergeCell ref="C173:C177"/>
    <mergeCell ref="N215:N219"/>
    <mergeCell ref="C210:C214"/>
    <mergeCell ref="D220:D224"/>
    <mergeCell ref="N198:N202"/>
    <mergeCell ref="B71:B75"/>
    <mergeCell ref="E91:E95"/>
    <mergeCell ref="B107:J107"/>
    <mergeCell ref="B203:B207"/>
    <mergeCell ref="D118:D122"/>
    <mergeCell ref="B101:B105"/>
    <mergeCell ref="E108:E112"/>
    <mergeCell ref="C101:C105"/>
    <mergeCell ref="C113:C117"/>
    <mergeCell ref="D108:D112"/>
    <mergeCell ref="B183:B187"/>
    <mergeCell ref="B123:B127"/>
    <mergeCell ref="M148:M152"/>
    <mergeCell ref="D128:D132"/>
    <mergeCell ref="E118:E122"/>
    <mergeCell ref="C108:C112"/>
    <mergeCell ref="M113:M117"/>
    <mergeCell ref="M108:M112"/>
    <mergeCell ref="B178:B182"/>
    <mergeCell ref="E178:E182"/>
    <mergeCell ref="C178:C182"/>
    <mergeCell ref="C118:C122"/>
    <mergeCell ref="B118:B122"/>
    <mergeCell ref="N108:N112"/>
    <mergeCell ref="E123:E127"/>
    <mergeCell ref="B143:B147"/>
    <mergeCell ref="N290:N294"/>
    <mergeCell ref="E260:E264"/>
    <mergeCell ref="C240:C244"/>
    <mergeCell ref="B255:B259"/>
    <mergeCell ref="B188:B192"/>
    <mergeCell ref="M188:M192"/>
    <mergeCell ref="E203:E207"/>
    <mergeCell ref="M158:M162"/>
    <mergeCell ref="C153:C157"/>
    <mergeCell ref="M153:M157"/>
    <mergeCell ref="D158:D162"/>
    <mergeCell ref="C158:C162"/>
    <mergeCell ref="E153:E157"/>
    <mergeCell ref="D178:D182"/>
    <mergeCell ref="M168:M172"/>
    <mergeCell ref="N173:N177"/>
    <mergeCell ref="B168:B172"/>
    <mergeCell ref="B193:B197"/>
    <mergeCell ref="M178:M182"/>
    <mergeCell ref="E173:E177"/>
    <mergeCell ref="N270:N274"/>
    <mergeCell ref="N26:N30"/>
    <mergeCell ref="N265:N269"/>
    <mergeCell ref="B245:B249"/>
    <mergeCell ref="E230:E234"/>
    <mergeCell ref="C220:C224"/>
    <mergeCell ref="N163:N167"/>
    <mergeCell ref="D153:D157"/>
    <mergeCell ref="B158:B162"/>
    <mergeCell ref="B113:B117"/>
    <mergeCell ref="M118:M122"/>
    <mergeCell ref="C123:C127"/>
    <mergeCell ref="C183:C187"/>
    <mergeCell ref="M183:M187"/>
    <mergeCell ref="C198:C202"/>
    <mergeCell ref="E183:E187"/>
    <mergeCell ref="D188:D192"/>
    <mergeCell ref="E188:E192"/>
    <mergeCell ref="N183:N187"/>
    <mergeCell ref="N178:N182"/>
    <mergeCell ref="C138:C142"/>
    <mergeCell ref="M143:M147"/>
    <mergeCell ref="D148:D152"/>
    <mergeCell ref="E138:E142"/>
    <mergeCell ref="C143:C147"/>
  </mergeCells>
  <dataValidations count="92">
    <dataValidation type="list" allowBlank="1" showInputMessage="1" showErrorMessage="1" sqref="D11">
      <formula1>"Y,T,Y/T"</formula1>
    </dataValidation>
    <dataValidation type="list" allowBlank="1" showInputMessage="1" showErrorMessage="1" sqref="D46">
      <formula1>"Y,T,Y/T"</formula1>
    </dataValidation>
    <dataValidation type="list" allowBlank="1" showInputMessage="1" showErrorMessage="1" sqref="D36">
      <formula1>"Y,T,Y/T"</formula1>
    </dataValidation>
    <dataValidation type="list" allowBlank="1" showInputMessage="1" showErrorMessage="1" sqref="D26">
      <formula1>"Y,T,Y/T"</formula1>
    </dataValidation>
    <dataValidation type="list" allowBlank="1" showInputMessage="1" showErrorMessage="1" sqref="D6">
      <formula1>"Y,T,Y/T"</formula1>
    </dataValidation>
    <dataValidation type="list" allowBlank="1" showInputMessage="1" showErrorMessage="1" sqref="D153">
      <formula1>"Y,T,Y/T"</formula1>
    </dataValidation>
    <dataValidation type="list" allowBlank="1" showInputMessage="1" showErrorMessage="1" sqref="D210">
      <formula1>"Y,T,Y/T"</formula1>
    </dataValidation>
    <dataValidation type="list" allowBlank="1" showInputMessage="1" showErrorMessage="1" sqref="D31">
      <formula1>"Y,T,Y/T"</formula1>
    </dataValidation>
    <dataValidation type="list" allowBlank="1" showInputMessage="1" showErrorMessage="1" sqref="D96">
      <formula1>"Y,T,Y/T"</formula1>
    </dataValidation>
    <dataValidation type="list" allowBlank="1" showInputMessage="1" showErrorMessage="1" sqref="I108:I207">
      <formula1>"Y,T,Y/T"</formula1>
    </dataValidation>
    <dataValidation type="list" allowBlank="1" showInputMessage="1" showErrorMessage="1" sqref="K6:K105">
      <formula1>"Y,T,Y/T"</formula1>
    </dataValidation>
    <dataValidation type="list" allowBlank="1" showInputMessage="1" showErrorMessage="1" sqref="I6:I105">
      <formula1>"Y,T,Y/T"</formula1>
    </dataValidation>
    <dataValidation type="list" allowBlank="1" showInputMessage="1" showErrorMessage="1" sqref="M6:M105">
      <formula1>"Y,T,Y/T"</formula1>
    </dataValidation>
    <dataValidation type="list" allowBlank="1" showInputMessage="1" showErrorMessage="1" sqref="K210:K309">
      <formula1>"Y,T,Y/T"</formula1>
    </dataValidation>
    <dataValidation type="list" allowBlank="1" showInputMessage="1" showErrorMessage="1" sqref="I210:I309">
      <formula1>"Y,T,Y/T"</formula1>
    </dataValidation>
    <dataValidation type="list" allowBlank="1" showInputMessage="1" showErrorMessage="1" sqref="M312:M411">
      <formula1>"Y,T,Y/T"</formula1>
    </dataValidation>
    <dataValidation type="list" allowBlank="1" showInputMessage="1" showErrorMessage="1" sqref="D16">
      <formula1>"Y,T,Y/T"</formula1>
    </dataValidation>
    <dataValidation type="list" allowBlank="1" showInputMessage="1" showErrorMessage="1" sqref="D66">
      <formula1>"Y,T,Y/T"</formula1>
    </dataValidation>
    <dataValidation type="list" allowBlank="1" showInputMessage="1" showErrorMessage="1" sqref="D56">
      <formula1>"Y,T,Y/T"</formula1>
    </dataValidation>
    <dataValidation type="list" allowBlank="1" showInputMessage="1" showErrorMessage="1" sqref="D41">
      <formula1>"Y,T,Y/T"</formula1>
    </dataValidation>
    <dataValidation type="list" allowBlank="1" showInputMessage="1" showErrorMessage="1" sqref="D332">
      <formula1>"Y,T,Y/T"</formula1>
    </dataValidation>
    <dataValidation type="list" allowBlank="1" showInputMessage="1" showErrorMessage="1" sqref="D402">
      <formula1>"Y,T,Y/T"</formula1>
    </dataValidation>
    <dataValidation type="list" allowBlank="1" showInputMessage="1" showErrorMessage="1" sqref="D392">
      <formula1>"Y,T,Y/T"</formula1>
    </dataValidation>
    <dataValidation type="list" allowBlank="1" showInputMessage="1" showErrorMessage="1" sqref="D367">
      <formula1>"Y,T,Y/T"</formula1>
    </dataValidation>
    <dataValidation type="list" allowBlank="1" showInputMessage="1" showErrorMessage="1" sqref="I312:I411">
      <formula1>"Y,T,Y/T"</formula1>
    </dataValidation>
    <dataValidation type="list" allowBlank="1" showInputMessage="1" showErrorMessage="1" sqref="K312:K411">
      <formula1>"Y,T,Y/T"</formula1>
    </dataValidation>
    <dataValidation type="list" allowBlank="1" showInputMessage="1" showErrorMessage="1" sqref="D215">
      <formula1>"Y,T,Y/T"</formula1>
    </dataValidation>
    <dataValidation type="list" allowBlank="1" showInputMessage="1" showErrorMessage="1" sqref="D270">
      <formula1>"Y,T,Y/T"</formula1>
    </dataValidation>
    <dataValidation type="list" allowBlank="1" showInputMessage="1" showErrorMessage="1" sqref="D295">
      <formula1>"Y,T,Y/T"</formula1>
    </dataValidation>
    <dataValidation type="list" allowBlank="1" showInputMessage="1" showErrorMessage="1" sqref="D352">
      <formula1>"Y,T,Y/T"</formula1>
    </dataValidation>
    <dataValidation type="list" allowBlank="1" showInputMessage="1" showErrorMessage="1" sqref="D250">
      <formula1>"Y,T,Y/T"</formula1>
    </dataValidation>
    <dataValidation type="list" allowBlank="1" showInputMessage="1" showErrorMessage="1" sqref="D322">
      <formula1>"Y,T,Y/T"</formula1>
    </dataValidation>
    <dataValidation type="list" allowBlank="1" showInputMessage="1" showErrorMessage="1" sqref="D312">
      <formula1>"Y,T,Y/T"</formula1>
    </dataValidation>
    <dataValidation type="list" allowBlank="1" showInputMessage="1" showErrorMessage="1" sqref="D285">
      <formula1>"Y,T,Y/T"</formula1>
    </dataValidation>
    <dataValidation type="list" allowBlank="1" showInputMessage="1" showErrorMessage="1" sqref="D245">
      <formula1>"Y,T,Y/T"</formula1>
    </dataValidation>
    <dataValidation type="list" allowBlank="1" showInputMessage="1" showErrorMessage="1" sqref="D300">
      <formula1>"Y,T,Y/T"</formula1>
    </dataValidation>
    <dataValidation type="list" allowBlank="1" showInputMessage="1" showErrorMessage="1" sqref="D265">
      <formula1>"Y,T,Y/T"</formula1>
    </dataValidation>
    <dataValidation type="list" allowBlank="1" showInputMessage="1" showErrorMessage="1" sqref="D275">
      <formula1>"Y,T,Y/T"</formula1>
    </dataValidation>
    <dataValidation type="list" allowBlank="1" showInputMessage="1" showErrorMessage="1" sqref="D235">
      <formula1>"Y,T,Y/T"</formula1>
    </dataValidation>
    <dataValidation type="list" allowBlank="1" showInputMessage="1" showErrorMessage="1" sqref="D290">
      <formula1>"Y,T,Y/T"</formula1>
    </dataValidation>
    <dataValidation type="list" allowBlank="1" showInputMessage="1" showErrorMessage="1" sqref="D317">
      <formula1>"Y,T,Y/T"</formula1>
    </dataValidation>
    <dataValidation type="list" allowBlank="1" showInputMessage="1" showErrorMessage="1" sqref="D372">
      <formula1>"Y,T,Y/T"</formula1>
    </dataValidation>
    <dataValidation type="list" allowBlank="1" showInputMessage="1" showErrorMessage="1" sqref="D407">
      <formula1>"Y,T,Y/T"</formula1>
    </dataValidation>
    <dataValidation type="list" allowBlank="1" showInputMessage="1" showErrorMessage="1" sqref="D337">
      <formula1>"Y,T,Y/T"</formula1>
    </dataValidation>
    <dataValidation type="list" allowBlank="1" showInputMessage="1" showErrorMessage="1" sqref="D397">
      <formula1>"Y,T,Y/T"</formula1>
    </dataValidation>
    <dataValidation type="list" allowBlank="1" showInputMessage="1" showErrorMessage="1" sqref="D377">
      <formula1>"Y,T,Y/T"</formula1>
    </dataValidation>
    <dataValidation type="list" allowBlank="1" showInputMessage="1" showErrorMessage="1" sqref="D387">
      <formula1>"Y,T,Y/T"</formula1>
    </dataValidation>
    <dataValidation type="list" allowBlank="1" showInputMessage="1" showErrorMessage="1" sqref="D51">
      <formula1>"Y,T,Y/T"</formula1>
    </dataValidation>
    <dataValidation type="list" allowBlank="1" showInputMessage="1" showErrorMessage="1" sqref="K108:K207">
      <formula1>"Y,T,Y/T"</formula1>
    </dataValidation>
    <dataValidation type="list" allowBlank="1" showInputMessage="1" showErrorMessage="1" sqref="D91">
      <formula1>"Y,T,Y/T"</formula1>
    </dataValidation>
    <dataValidation type="list" allowBlank="1" showInputMessage="1" showErrorMessage="1" sqref="D81">
      <formula1>"Y,T,Y/T"</formula1>
    </dataValidation>
    <dataValidation type="list" allowBlank="1" showInputMessage="1" showErrorMessage="1" sqref="D76">
      <formula1>"Y,T,Y/T"</formula1>
    </dataValidation>
    <dataValidation type="list" allowBlank="1" showInputMessage="1" showErrorMessage="1" sqref="D71">
      <formula1>"Y,T,Y/T"</formula1>
    </dataValidation>
    <dataValidation type="list" allowBlank="1" showInputMessage="1" showErrorMessage="1" sqref="D101">
      <formula1>"Y,T,Y/T"</formula1>
    </dataValidation>
    <dataValidation type="list" allowBlank="1" showInputMessage="1" showErrorMessage="1" sqref="D21">
      <formula1>"Y,T,Y/T"</formula1>
    </dataValidation>
    <dataValidation type="list" allowBlank="1" showInputMessage="1" showErrorMessage="1" sqref="D138">
      <formula1>"Y,T,Y/T"</formula1>
    </dataValidation>
    <dataValidation type="list" allowBlank="1" showInputMessage="1" showErrorMessage="1" sqref="M108:M207">
      <formula1>"Y,T,Y/T"</formula1>
    </dataValidation>
    <dataValidation type="list" allowBlank="1" showInputMessage="1" showErrorMessage="1" sqref="D61">
      <formula1>"Y,T,Y/T"</formula1>
    </dataValidation>
    <dataValidation type="list" allowBlank="1" showInputMessage="1" showErrorMessage="1" sqref="M210:M309">
      <formula1>"Y,T,Y/T"</formula1>
    </dataValidation>
    <dataValidation type="list" allowBlank="1" showInputMessage="1" showErrorMessage="1" sqref="D163">
      <formula1>"Y,T,Y/T"</formula1>
    </dataValidation>
    <dataValidation type="list" allowBlank="1" showInputMessage="1" showErrorMessage="1" sqref="D220">
      <formula1>"Y,T,Y/T"</formula1>
    </dataValidation>
    <dataValidation type="list" allowBlank="1" showInputMessage="1" showErrorMessage="1" sqref="D183">
      <formula1>"Y,T,Y/T"</formula1>
    </dataValidation>
    <dataValidation type="list" allowBlank="1" showInputMessage="1" showErrorMessage="1" sqref="D193">
      <formula1>"Y,T,Y/T"</formula1>
    </dataValidation>
    <dataValidation type="list" allowBlank="1" showInputMessage="1" showErrorMessage="1" sqref="D327">
      <formula1>"Y,T,Y/T"</formula1>
    </dataValidation>
    <dataValidation type="list" allowBlank="1" showInputMessage="1" showErrorMessage="1" sqref="D382">
      <formula1>"Y,T,Y/T"</formula1>
    </dataValidation>
    <dataValidation type="list" allowBlank="1" showInputMessage="1" showErrorMessage="1" sqref="D347">
      <formula1>"Y,T,Y/T"</formula1>
    </dataValidation>
    <dataValidation type="list" allowBlank="1" showInputMessage="1" showErrorMessage="1" sqref="D357">
      <formula1>"Y,T,Y/T"</formula1>
    </dataValidation>
    <dataValidation type="list" allowBlank="1" showInputMessage="1" showErrorMessage="1" sqref="D143">
      <formula1>"Y,T,Y/T"</formula1>
    </dataValidation>
    <dataValidation type="list" allowBlank="1" showInputMessage="1" showErrorMessage="1" sqref="D198">
      <formula1>"Y,T,Y/T"</formula1>
    </dataValidation>
    <dataValidation type="list" allowBlank="1" showInputMessage="1" showErrorMessage="1" sqref="D305">
      <formula1>"Y,T,Y/T"</formula1>
    </dataValidation>
    <dataValidation type="list" allowBlank="1" showInputMessage="1" showErrorMessage="1" sqref="D362">
      <formula1>"Y,T,Y/T"</formula1>
    </dataValidation>
    <dataValidation type="list" allowBlank="1" showInputMessage="1" showErrorMessage="1" sqref="D118">
      <formula1>"Y,T,Y/T"</formula1>
    </dataValidation>
    <dataValidation type="list" allowBlank="1" showInputMessage="1" showErrorMessage="1" sqref="D178">
      <formula1>"Y,T,Y/T"</formula1>
    </dataValidation>
    <dataValidation type="list" allowBlank="1" showInputMessage="1" showErrorMessage="1" sqref="D255">
      <formula1>"Y,T,Y/T"</formula1>
    </dataValidation>
    <dataValidation type="list" allowBlank="1" showInputMessage="1" showErrorMessage="1" sqref="D342">
      <formula1>"Y,T,Y/T"</formula1>
    </dataValidation>
    <dataValidation type="list" allowBlank="1" showInputMessage="1" showErrorMessage="1" sqref="D113">
      <formula1>"Y,T,Y/T"</formula1>
    </dataValidation>
    <dataValidation type="list" allowBlank="1" showInputMessage="1" showErrorMessage="1" sqref="D158">
      <formula1>"Y,T,Y/T"</formula1>
    </dataValidation>
    <dataValidation type="list" allowBlank="1" showInputMessage="1" showErrorMessage="1" sqref="D133">
      <formula1>"Y,T,Y/T"</formula1>
    </dataValidation>
    <dataValidation type="list" allowBlank="1" showInputMessage="1" showErrorMessage="1" sqref="D123">
      <formula1>"Y,T,Y/T"</formula1>
    </dataValidation>
    <dataValidation type="list" allowBlank="1" showInputMessage="1" showErrorMessage="1" sqref="D108">
      <formula1>"Y,T,Y/T"</formula1>
    </dataValidation>
    <dataValidation type="list" allowBlank="1" showInputMessage="1" showErrorMessage="1" sqref="D225">
      <formula1>"Y,T,Y/T"</formula1>
    </dataValidation>
    <dataValidation type="list" allowBlank="1" showInputMessage="1" showErrorMessage="1" sqref="D280">
      <formula1>"Y,T,Y/T"</formula1>
    </dataValidation>
    <dataValidation type="list" allowBlank="1" showInputMessage="1" showErrorMessage="1" sqref="D128">
      <formula1>"Y,T,Y/T"</formula1>
    </dataValidation>
    <dataValidation type="list" allowBlank="1" showInputMessage="1" showErrorMessage="1" sqref="D188">
      <formula1>"Y,T,Y/T"</formula1>
    </dataValidation>
    <dataValidation type="list" allowBlank="1" showInputMessage="1" showErrorMessage="1" sqref="D168">
      <formula1>"Y,T,Y/T"</formula1>
    </dataValidation>
    <dataValidation type="list" allowBlank="1" showInputMessage="1" showErrorMessage="1" sqref="D240">
      <formula1>"Y,T,Y/T"</formula1>
    </dataValidation>
    <dataValidation type="list" allowBlank="1" showInputMessage="1" showErrorMessage="1" sqref="D230">
      <formula1>"Y,T,Y/T"</formula1>
    </dataValidation>
    <dataValidation type="list" allowBlank="1" showInputMessage="1" showErrorMessage="1" sqref="D203">
      <formula1>"Y,T,Y/T"</formula1>
    </dataValidation>
    <dataValidation type="list" allowBlank="1" showInputMessage="1" showErrorMessage="1" sqref="D86">
      <formula1>"Y,T,Y/T"</formula1>
    </dataValidation>
    <dataValidation type="list" allowBlank="1" showInputMessage="1" showErrorMessage="1" sqref="D148">
      <formula1>"Y,T,Y/T"</formula1>
    </dataValidation>
    <dataValidation type="list" allowBlank="1" showInputMessage="1" showErrorMessage="1" sqref="D173">
      <formula1>"Y,T,Y/T"</formula1>
    </dataValidation>
    <dataValidation type="list" allowBlank="1" showInputMessage="1" showErrorMessage="1" sqref="D260">
      <formula1>"Y,T,Y/T"</formula1>
    </dataValidation>
  </dataValidations>
  <pageMargins left="0.25" right="0.25" top="0.75" bottom="0.75" header="0.3" footer="0.3"/>
  <pageSetup paperSize="9" scale="2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181BD"/>
  </sheetPr>
  <dimension ref="A1:J39"/>
  <sheetViews>
    <sheetView topLeftCell="B1" zoomScale="70" workbookViewId="0">
      <selection activeCell="J17" sqref="J17"/>
    </sheetView>
  </sheetViews>
  <sheetFormatPr defaultColWidth="8.85546875" defaultRowHeight="12.75"/>
  <cols>
    <col min="1" max="1" width="5.140625" style="218" hidden="1" customWidth="1"/>
    <col min="2" max="2" width="4.42578125" style="219" customWidth="1"/>
    <col min="3" max="3" width="67.42578125" style="219" customWidth="1"/>
    <col min="4" max="4" width="8.42578125" style="220" customWidth="1"/>
    <col min="5" max="5" width="4.85546875" style="218" customWidth="1"/>
    <col min="6" max="6" width="12.5703125" style="221" customWidth="1"/>
    <col min="7" max="7" width="4.85546875" style="218" customWidth="1"/>
    <col min="8" max="8" width="12.5703125" style="222" customWidth="1"/>
    <col min="9" max="9" width="4.42578125" style="223" customWidth="1"/>
    <col min="10" max="10" width="63.5703125" style="222" customWidth="1"/>
    <col min="11" max="16384" width="8.85546875" style="218"/>
  </cols>
  <sheetData>
    <row r="1" spans="1:10" ht="15.75">
      <c r="A1" s="218">
        <v>2</v>
      </c>
      <c r="B1" s="224" t="s">
        <v>522</v>
      </c>
      <c r="C1" s="225"/>
      <c r="D1" s="225"/>
    </row>
    <row r="2" spans="1:10" ht="15.75">
      <c r="A2" s="226">
        <v>3</v>
      </c>
      <c r="B2" s="227" t="s">
        <v>1361</v>
      </c>
      <c r="C2" s="228"/>
      <c r="D2" s="228"/>
      <c r="E2" s="229"/>
      <c r="F2" s="230"/>
      <c r="G2" s="229"/>
      <c r="H2" s="229"/>
      <c r="I2" s="231"/>
      <c r="J2" s="229"/>
    </row>
    <row r="3" spans="1:10" ht="15">
      <c r="A3" s="226">
        <v>5</v>
      </c>
      <c r="B3" s="232"/>
      <c r="C3" s="232"/>
      <c r="D3" s="233"/>
      <c r="E3" s="234"/>
      <c r="F3" s="235"/>
      <c r="G3" s="234"/>
      <c r="H3" s="236"/>
    </row>
    <row r="4" spans="1:10">
      <c r="A4" s="218">
        <v>6</v>
      </c>
      <c r="B4" s="777" t="s">
        <v>23</v>
      </c>
      <c r="C4" s="777" t="s">
        <v>30</v>
      </c>
      <c r="D4" s="778" t="s">
        <v>496</v>
      </c>
      <c r="F4" s="778" t="s">
        <v>31</v>
      </c>
      <c r="H4" s="775" t="s">
        <v>109</v>
      </c>
      <c r="J4" s="776" t="s">
        <v>108</v>
      </c>
    </row>
    <row r="5" spans="1:10" ht="15">
      <c r="A5" s="226">
        <v>7</v>
      </c>
      <c r="B5" s="777"/>
      <c r="C5" s="777"/>
      <c r="D5" s="779"/>
      <c r="F5" s="779"/>
      <c r="H5" s="775"/>
      <c r="J5" s="776"/>
    </row>
    <row r="6" spans="1:10" ht="15.75">
      <c r="A6" s="218">
        <v>8</v>
      </c>
      <c r="B6" s="237">
        <v>1</v>
      </c>
      <c r="C6" s="237">
        <v>2</v>
      </c>
      <c r="D6" s="238">
        <v>3</v>
      </c>
      <c r="F6" s="239">
        <v>4</v>
      </c>
      <c r="H6" s="240">
        <v>5</v>
      </c>
      <c r="J6" s="241">
        <v>6</v>
      </c>
    </row>
    <row r="7" spans="1:10" ht="15.75">
      <c r="A7" s="226">
        <v>9</v>
      </c>
      <c r="B7" s="772" t="s">
        <v>340</v>
      </c>
      <c r="C7" s="773"/>
      <c r="D7" s="242">
        <v>30</v>
      </c>
      <c r="E7" s="226"/>
      <c r="F7" s="243">
        <f>SUM(F8,F12)</f>
        <v>30</v>
      </c>
      <c r="G7" s="226"/>
      <c r="H7" s="244"/>
      <c r="J7" s="245"/>
    </row>
    <row r="8" spans="1:10" ht="15.75">
      <c r="A8" s="218">
        <v>10</v>
      </c>
      <c r="B8" s="246" t="s">
        <v>27</v>
      </c>
      <c r="C8" s="247" t="s">
        <v>341</v>
      </c>
      <c r="D8" s="248">
        <v>10</v>
      </c>
      <c r="E8" s="226"/>
      <c r="F8" s="249">
        <f>SUM(F9,F10,F11)</f>
        <v>10</v>
      </c>
      <c r="G8" s="226"/>
      <c r="H8" s="250"/>
      <c r="J8" s="245"/>
    </row>
    <row r="9" spans="1:10" ht="15.75">
      <c r="A9" s="226">
        <v>11</v>
      </c>
      <c r="B9" s="251" t="s">
        <v>47</v>
      </c>
      <c r="C9" s="252" t="s">
        <v>342</v>
      </c>
      <c r="D9" s="253">
        <v>2</v>
      </c>
      <c r="E9" s="226"/>
      <c r="F9" s="254">
        <f>SUM('LKE Pemkab-kot'!G9,'LKE OPD'!F9)</f>
        <v>2</v>
      </c>
      <c r="G9" s="226"/>
      <c r="H9" s="255"/>
      <c r="J9" s="245"/>
    </row>
    <row r="10" spans="1:10" ht="15.75">
      <c r="A10" s="218">
        <v>22</v>
      </c>
      <c r="B10" s="251" t="s">
        <v>48</v>
      </c>
      <c r="C10" s="252" t="s">
        <v>343</v>
      </c>
      <c r="D10" s="253">
        <v>5</v>
      </c>
      <c r="E10" s="226"/>
      <c r="F10" s="254">
        <f>SUM('LKE Pemkab-kot'!G20,'LKE OPD'!F20)</f>
        <v>5</v>
      </c>
      <c r="G10" s="226"/>
      <c r="H10" s="255"/>
      <c r="J10" s="245"/>
    </row>
    <row r="11" spans="1:10" ht="15.75">
      <c r="A11" s="218">
        <v>32</v>
      </c>
      <c r="B11" s="251" t="s">
        <v>49</v>
      </c>
      <c r="C11" s="252" t="s">
        <v>344</v>
      </c>
      <c r="D11" s="253">
        <v>3</v>
      </c>
      <c r="E11" s="226"/>
      <c r="F11" s="254">
        <f>SUM('LKE Pemkab-kot'!G30,'LKE OPD'!F30)</f>
        <v>3</v>
      </c>
      <c r="G11" s="226"/>
      <c r="H11" s="255"/>
      <c r="J11" s="245"/>
    </row>
    <row r="12" spans="1:10" ht="15.75">
      <c r="A12" s="226">
        <v>37</v>
      </c>
      <c r="B12" s="246" t="s">
        <v>28</v>
      </c>
      <c r="C12" s="247" t="s">
        <v>345</v>
      </c>
      <c r="D12" s="248">
        <v>20</v>
      </c>
      <c r="E12" s="226"/>
      <c r="F12" s="249">
        <f>SUM(F13,F14,F15)</f>
        <v>20</v>
      </c>
      <c r="G12" s="226"/>
      <c r="H12" s="250"/>
      <c r="J12" s="245"/>
    </row>
    <row r="13" spans="1:10" ht="15.75">
      <c r="A13" s="218">
        <v>38</v>
      </c>
      <c r="B13" s="251" t="s">
        <v>47</v>
      </c>
      <c r="C13" s="252" t="s">
        <v>346</v>
      </c>
      <c r="D13" s="253">
        <v>4</v>
      </c>
      <c r="E13" s="226"/>
      <c r="F13" s="254">
        <f>SUM('LKE Pemkab-kot'!G36,'LKE OPD'!F36)</f>
        <v>4</v>
      </c>
      <c r="G13" s="226"/>
      <c r="H13" s="255"/>
      <c r="J13" s="245"/>
    </row>
    <row r="14" spans="1:10" ht="15.75">
      <c r="A14" s="226">
        <v>45</v>
      </c>
      <c r="B14" s="251" t="s">
        <v>48</v>
      </c>
      <c r="C14" s="252" t="s">
        <v>347</v>
      </c>
      <c r="D14" s="253">
        <v>10</v>
      </c>
      <c r="E14" s="226"/>
      <c r="F14" s="254">
        <f>SUM('LKE Pemkab-kot'!G42,'LKE OPD'!F43)</f>
        <v>10</v>
      </c>
      <c r="G14" s="226"/>
      <c r="H14" s="255"/>
      <c r="J14" s="245"/>
    </row>
    <row r="15" spans="1:10" ht="15.75">
      <c r="A15" s="218">
        <v>56</v>
      </c>
      <c r="B15" s="251" t="s">
        <v>49</v>
      </c>
      <c r="C15" s="252" t="s">
        <v>348</v>
      </c>
      <c r="D15" s="253">
        <v>6</v>
      </c>
      <c r="E15" s="226"/>
      <c r="F15" s="254">
        <f>SUM('LKE Pemkab-kot'!G51,'LKE OPD'!F54)</f>
        <v>6</v>
      </c>
      <c r="G15" s="226"/>
      <c r="H15" s="255"/>
      <c r="J15" s="245"/>
    </row>
    <row r="16" spans="1:10" s="234" customFormat="1" ht="15">
      <c r="A16" s="218">
        <v>62</v>
      </c>
      <c r="B16" s="256"/>
      <c r="C16" s="257"/>
      <c r="D16" s="258"/>
      <c r="E16" s="259"/>
      <c r="F16" s="258"/>
      <c r="G16" s="259"/>
      <c r="H16" s="260"/>
      <c r="I16" s="261"/>
      <c r="J16" s="262"/>
    </row>
    <row r="17" spans="1:10" ht="15.75">
      <c r="A17" s="226">
        <v>63</v>
      </c>
      <c r="B17" s="774" t="s">
        <v>264</v>
      </c>
      <c r="C17" s="774"/>
      <c r="D17" s="263">
        <v>25</v>
      </c>
      <c r="E17" s="226"/>
      <c r="F17" s="243">
        <f>SUM(F18,F19,F20)</f>
        <v>25</v>
      </c>
      <c r="G17" s="226"/>
      <c r="H17" s="244"/>
      <c r="J17" s="245"/>
    </row>
    <row r="18" spans="1:10" ht="15.75">
      <c r="A18" s="218">
        <v>64</v>
      </c>
      <c r="B18" s="246" t="s">
        <v>27</v>
      </c>
      <c r="C18" s="247" t="s">
        <v>308</v>
      </c>
      <c r="D18" s="248">
        <v>5</v>
      </c>
      <c r="E18" s="226"/>
      <c r="F18" s="249">
        <f>SUM('LKE Pemkab-kot'!G56,'LKE OPD'!F62)</f>
        <v>5</v>
      </c>
      <c r="G18" s="226"/>
      <c r="H18" s="250"/>
      <c r="J18" s="245"/>
    </row>
    <row r="19" spans="1:10" ht="15.75">
      <c r="A19" s="218">
        <v>70</v>
      </c>
      <c r="B19" s="246" t="s">
        <v>28</v>
      </c>
      <c r="C19" s="247" t="s">
        <v>309</v>
      </c>
      <c r="D19" s="248">
        <v>12.5</v>
      </c>
      <c r="E19" s="226"/>
      <c r="F19" s="249">
        <f>SUM('LKE Pemkab-kot'!G61,'LKE OPD'!F68)</f>
        <v>12.5</v>
      </c>
      <c r="G19" s="226"/>
      <c r="H19" s="250"/>
      <c r="J19" s="245"/>
    </row>
    <row r="20" spans="1:10" ht="15.75">
      <c r="A20" s="218">
        <v>82</v>
      </c>
      <c r="B20" s="246" t="s">
        <v>29</v>
      </c>
      <c r="C20" s="247" t="s">
        <v>310</v>
      </c>
      <c r="D20" s="248">
        <v>7.5</v>
      </c>
      <c r="E20" s="226"/>
      <c r="F20" s="249">
        <f>SUM('LKE Pemkab-kot'!G69,'LKE OPD'!F80)</f>
        <v>7.5</v>
      </c>
      <c r="G20" s="226"/>
      <c r="H20" s="250"/>
      <c r="J20" s="245"/>
    </row>
    <row r="21" spans="1:10" s="234" customFormat="1" ht="15">
      <c r="A21" s="218">
        <v>90</v>
      </c>
      <c r="B21" s="256"/>
      <c r="C21" s="257"/>
      <c r="D21" s="258"/>
      <c r="E21" s="259"/>
      <c r="F21" s="258"/>
      <c r="G21" s="259"/>
      <c r="H21" s="260"/>
      <c r="I21" s="261"/>
      <c r="J21" s="262"/>
    </row>
    <row r="22" spans="1:10" ht="15.75">
      <c r="A22" s="226">
        <v>91</v>
      </c>
      <c r="B22" s="772" t="s">
        <v>24</v>
      </c>
      <c r="C22" s="773"/>
      <c r="D22" s="242">
        <v>15</v>
      </c>
      <c r="E22" s="226"/>
      <c r="F22" s="243">
        <f>SUM(F23,F24,F25)</f>
        <v>15</v>
      </c>
      <c r="G22" s="226"/>
      <c r="H22" s="244"/>
      <c r="J22" s="245"/>
    </row>
    <row r="23" spans="1:10" ht="15.75">
      <c r="A23" s="218">
        <v>92</v>
      </c>
      <c r="B23" s="246" t="s">
        <v>27</v>
      </c>
      <c r="C23" s="247" t="s">
        <v>0</v>
      </c>
      <c r="D23" s="248">
        <v>3</v>
      </c>
      <c r="E23" s="226"/>
      <c r="F23" s="249">
        <f>SUM('LKE Pemkab-kot'!G76,'LKE OPD'!F89)</f>
        <v>3</v>
      </c>
      <c r="G23" s="226"/>
      <c r="H23" s="250"/>
      <c r="J23" s="245"/>
    </row>
    <row r="24" spans="1:10" ht="15.75">
      <c r="A24" s="226">
        <v>99</v>
      </c>
      <c r="B24" s="246" t="s">
        <v>28</v>
      </c>
      <c r="C24" s="247" t="s">
        <v>349</v>
      </c>
      <c r="D24" s="248">
        <v>7.5</v>
      </c>
      <c r="E24" s="226"/>
      <c r="F24" s="249">
        <f>SUM('LKE Pemkab-kot'!G83,'LKE OPD'!F95)</f>
        <v>7.5</v>
      </c>
      <c r="G24" s="226"/>
      <c r="H24" s="250"/>
      <c r="J24" s="245"/>
    </row>
    <row r="25" spans="1:10" ht="15.75">
      <c r="A25" s="218">
        <v>108</v>
      </c>
      <c r="B25" s="246" t="s">
        <v>29</v>
      </c>
      <c r="C25" s="247" t="s">
        <v>350</v>
      </c>
      <c r="D25" s="248">
        <v>4.5</v>
      </c>
      <c r="E25" s="226"/>
      <c r="F25" s="249">
        <f>SUM('LKE Pemkab-kot'!G92,'LKE OPD'!F104)</f>
        <v>4.5</v>
      </c>
      <c r="G25" s="226"/>
      <c r="H25" s="250"/>
      <c r="J25" s="245"/>
    </row>
    <row r="26" spans="1:10" s="234" customFormat="1" ht="15">
      <c r="A26" s="226">
        <v>113</v>
      </c>
      <c r="B26" s="256"/>
      <c r="C26" s="257"/>
      <c r="D26" s="258"/>
      <c r="E26" s="259"/>
      <c r="F26" s="258"/>
      <c r="G26" s="259"/>
      <c r="H26" s="260"/>
      <c r="I26" s="261"/>
      <c r="J26" s="262"/>
    </row>
    <row r="27" spans="1:10" ht="15.75">
      <c r="A27" s="218">
        <v>114</v>
      </c>
      <c r="B27" s="774" t="s">
        <v>87</v>
      </c>
      <c r="C27" s="774"/>
      <c r="D27" s="263">
        <v>10</v>
      </c>
      <c r="E27" s="226"/>
      <c r="F27" s="243">
        <f>SUM(F28,F29,F30)</f>
        <v>10</v>
      </c>
      <c r="G27" s="226"/>
      <c r="H27" s="244"/>
      <c r="J27" s="245"/>
    </row>
    <row r="28" spans="1:10" ht="15.75">
      <c r="A28" s="226">
        <v>115</v>
      </c>
      <c r="B28" s="246" t="s">
        <v>27</v>
      </c>
      <c r="C28" s="247" t="s">
        <v>44</v>
      </c>
      <c r="D28" s="248">
        <v>2</v>
      </c>
      <c r="E28" s="226"/>
      <c r="F28" s="249">
        <f>'LKE Pemkab-kot'!G99</f>
        <v>2</v>
      </c>
      <c r="G28" s="226"/>
      <c r="H28" s="250"/>
      <c r="J28" s="245"/>
    </row>
    <row r="29" spans="1:10" ht="15.75">
      <c r="A29" s="226">
        <v>123</v>
      </c>
      <c r="B29" s="246" t="s">
        <v>28</v>
      </c>
      <c r="C29" s="247" t="s">
        <v>45</v>
      </c>
      <c r="D29" s="248">
        <v>5</v>
      </c>
      <c r="E29" s="226"/>
      <c r="F29" s="249">
        <f>'LKE Pemkab-kot'!G106</f>
        <v>5</v>
      </c>
      <c r="G29" s="226"/>
      <c r="H29" s="250"/>
      <c r="J29" s="245"/>
    </row>
    <row r="30" spans="1:10" ht="15.75">
      <c r="A30" s="218">
        <v>136</v>
      </c>
      <c r="B30" s="246" t="s">
        <v>29</v>
      </c>
      <c r="C30" s="247" t="s">
        <v>46</v>
      </c>
      <c r="D30" s="248">
        <v>3</v>
      </c>
      <c r="E30" s="226"/>
      <c r="F30" s="249">
        <f>'LKE Pemkab-kot'!G116</f>
        <v>3</v>
      </c>
      <c r="G30" s="226"/>
      <c r="H30" s="250"/>
      <c r="J30" s="245"/>
    </row>
    <row r="31" spans="1:10" s="234" customFormat="1" ht="15">
      <c r="A31" s="226">
        <v>143</v>
      </c>
      <c r="B31" s="256"/>
      <c r="C31" s="257"/>
      <c r="D31" s="258"/>
      <c r="E31" s="259"/>
      <c r="F31" s="258"/>
      <c r="G31" s="259"/>
      <c r="H31" s="260"/>
      <c r="I31" s="261"/>
      <c r="J31" s="262"/>
    </row>
    <row r="32" spans="1:10" ht="15.75">
      <c r="A32" s="218">
        <v>144</v>
      </c>
      <c r="B32" s="774" t="s">
        <v>7</v>
      </c>
      <c r="C32" s="774"/>
      <c r="D32" s="263">
        <v>20</v>
      </c>
      <c r="E32" s="226"/>
      <c r="F32" s="243" t="e">
        <f>SUM(F33:F36)</f>
        <v>#N/A</v>
      </c>
      <c r="G32" s="226"/>
      <c r="H32" s="244"/>
      <c r="J32" s="245"/>
    </row>
    <row r="33" spans="1:10" ht="15.75">
      <c r="A33" s="226">
        <v>145</v>
      </c>
      <c r="B33" s="246" t="s">
        <v>27</v>
      </c>
      <c r="C33" s="247" t="s">
        <v>37</v>
      </c>
      <c r="D33" s="248">
        <v>5</v>
      </c>
      <c r="E33" s="226"/>
      <c r="F33" s="249">
        <f>'LKE Pemkab-kot'!G124</f>
        <v>5</v>
      </c>
      <c r="G33" s="226"/>
      <c r="H33" s="250"/>
      <c r="J33" s="245"/>
    </row>
    <row r="34" spans="1:10" ht="15.75">
      <c r="A34" s="218">
        <v>150</v>
      </c>
      <c r="B34" s="246" t="s">
        <v>28</v>
      </c>
      <c r="C34" s="247" t="s">
        <v>557</v>
      </c>
      <c r="D34" s="248">
        <v>5</v>
      </c>
      <c r="E34" s="226"/>
      <c r="F34" s="249">
        <f>'LKE Pemkab-kot'!G129</f>
        <v>5</v>
      </c>
      <c r="G34" s="226"/>
      <c r="H34" s="250"/>
      <c r="J34" s="245"/>
    </row>
    <row r="35" spans="1:10" ht="15.75">
      <c r="B35" s="246" t="s">
        <v>585</v>
      </c>
      <c r="C35" s="264" t="s">
        <v>559</v>
      </c>
      <c r="D35" s="248">
        <v>5</v>
      </c>
      <c r="E35" s="265"/>
      <c r="F35" s="249" t="e">
        <f>'LKE Pemkab-kot'!G135</f>
        <v>#N/A</v>
      </c>
      <c r="G35" s="226"/>
      <c r="H35" s="250"/>
      <c r="I35" s="266"/>
      <c r="J35" s="267"/>
    </row>
    <row r="36" spans="1:10" ht="15.75">
      <c r="A36" s="226">
        <v>155</v>
      </c>
      <c r="B36" s="246" t="s">
        <v>586</v>
      </c>
      <c r="C36" s="247" t="s">
        <v>565</v>
      </c>
      <c r="D36" s="248">
        <v>5</v>
      </c>
      <c r="E36" s="266"/>
      <c r="F36" s="249">
        <f>'LKE Pemkab-kot'!G142</f>
        <v>5</v>
      </c>
      <c r="G36" s="266"/>
      <c r="H36" s="250"/>
      <c r="J36" s="245"/>
    </row>
    <row r="37" spans="1:10" s="234" customFormat="1" ht="15">
      <c r="A37" s="226">
        <v>159</v>
      </c>
      <c r="B37" s="256"/>
      <c r="C37" s="257"/>
      <c r="D37" s="258"/>
      <c r="E37" s="259"/>
      <c r="F37" s="258"/>
      <c r="G37" s="259"/>
      <c r="H37" s="260"/>
      <c r="I37" s="261"/>
      <c r="J37" s="262"/>
    </row>
    <row r="38" spans="1:10" ht="15.75">
      <c r="A38" s="218">
        <v>160</v>
      </c>
      <c r="B38" s="774" t="s">
        <v>22</v>
      </c>
      <c r="C38" s="774"/>
      <c r="D38" s="263">
        <v>100</v>
      </c>
      <c r="E38" s="226"/>
      <c r="F38" s="243" t="e">
        <f>SUM(F7,F17,F22,F27,F32)</f>
        <v>#N/A</v>
      </c>
      <c r="G38" s="226"/>
      <c r="H38" s="244"/>
      <c r="J38" s="245"/>
    </row>
    <row r="39" spans="1:10" ht="15">
      <c r="A39" s="226">
        <v>161</v>
      </c>
      <c r="B39" s="268"/>
      <c r="C39" s="268"/>
      <c r="D39" s="269"/>
    </row>
  </sheetData>
  <mergeCells count="12">
    <mergeCell ref="H4:H5"/>
    <mergeCell ref="J4:J5"/>
    <mergeCell ref="B4:B5"/>
    <mergeCell ref="C4:C5"/>
    <mergeCell ref="D4:D5"/>
    <mergeCell ref="F4:F5"/>
    <mergeCell ref="B7:C7"/>
    <mergeCell ref="B38:C38"/>
    <mergeCell ref="B17:C17"/>
    <mergeCell ref="B22:C22"/>
    <mergeCell ref="B27:C27"/>
    <mergeCell ref="B32:C32"/>
  </mergeCells>
  <pageMargins left="0.7" right="0.7" top="0.75" bottom="0.75" header="0.3" footer="0.3"/>
  <pageSetup paperSize="9"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ABA58"/>
  </sheetPr>
  <dimension ref="A1:J155"/>
  <sheetViews>
    <sheetView topLeftCell="B1" zoomScale="60" workbookViewId="0">
      <pane ySplit="5" topLeftCell="A6" activePane="bottomLeft" state="frozen"/>
      <selection pane="bottomLeft" activeCell="F14" sqref="F14"/>
    </sheetView>
  </sheetViews>
  <sheetFormatPr defaultColWidth="8.85546875" defaultRowHeight="12.75"/>
  <cols>
    <col min="1" max="1" width="5.140625" style="56" hidden="1" customWidth="1"/>
    <col min="2" max="2" width="4.42578125" style="270" customWidth="1"/>
    <col min="3" max="3" width="68.5703125" style="56" customWidth="1"/>
    <col min="4" max="4" width="9.42578125" style="271" customWidth="1"/>
    <col min="5" max="5" width="11.5703125" style="56" hidden="1" customWidth="1"/>
    <col min="6" max="6" width="15.42578125" style="272" customWidth="1"/>
    <col min="7" max="7" width="12.85546875" style="273" customWidth="1"/>
    <col min="8" max="8" width="25.5703125" style="56" customWidth="1"/>
    <col min="9" max="9" width="4.42578125" style="56" customWidth="1"/>
    <col min="10" max="10" width="68.42578125" style="56" customWidth="1"/>
    <col min="11" max="16384" width="8.85546875" style="56"/>
  </cols>
  <sheetData>
    <row r="1" spans="1:10" ht="15.75">
      <c r="A1" s="56">
        <v>2</v>
      </c>
      <c r="B1" s="274" t="s">
        <v>522</v>
      </c>
      <c r="C1" s="274"/>
      <c r="D1" s="275"/>
      <c r="E1" s="274"/>
      <c r="F1" s="276"/>
      <c r="G1" s="277"/>
      <c r="H1" s="274"/>
    </row>
    <row r="2" spans="1:10" ht="15.75">
      <c r="A2" s="278">
        <v>3</v>
      </c>
      <c r="B2" s="279" t="s">
        <v>1361</v>
      </c>
      <c r="C2" s="274"/>
      <c r="D2" s="275"/>
      <c r="E2" s="274"/>
      <c r="F2" s="276"/>
      <c r="G2" s="277"/>
      <c r="H2" s="274"/>
    </row>
    <row r="3" spans="1:10" ht="15">
      <c r="A3" s="278">
        <v>5</v>
      </c>
      <c r="B3" s="280"/>
      <c r="C3" s="281"/>
      <c r="D3" s="282"/>
      <c r="E3" s="278"/>
      <c r="F3" s="283"/>
      <c r="G3" s="284"/>
      <c r="H3" s="278"/>
      <c r="I3" s="285"/>
    </row>
    <row r="4" spans="1:10" ht="15.75">
      <c r="A4" s="56">
        <v>6</v>
      </c>
      <c r="B4" s="777" t="s">
        <v>23</v>
      </c>
      <c r="C4" s="777" t="s">
        <v>30</v>
      </c>
      <c r="D4" s="778" t="s">
        <v>524</v>
      </c>
      <c r="E4" s="286"/>
      <c r="F4" s="780" t="s">
        <v>62</v>
      </c>
      <c r="G4" s="781"/>
      <c r="H4" s="777" t="s">
        <v>107</v>
      </c>
      <c r="J4" s="777" t="s">
        <v>108</v>
      </c>
    </row>
    <row r="5" spans="1:10" ht="15.75">
      <c r="A5" s="278">
        <v>7</v>
      </c>
      <c r="B5" s="777"/>
      <c r="C5" s="777"/>
      <c r="D5" s="779"/>
      <c r="E5" s="287"/>
      <c r="F5" s="288" t="s">
        <v>6</v>
      </c>
      <c r="G5" s="289" t="s">
        <v>31</v>
      </c>
      <c r="H5" s="777"/>
      <c r="J5" s="777"/>
    </row>
    <row r="6" spans="1:10" ht="15.75">
      <c r="A6" s="56">
        <v>8</v>
      </c>
      <c r="B6" s="290">
        <v>1</v>
      </c>
      <c r="C6" s="291">
        <v>2</v>
      </c>
      <c r="D6" s="291">
        <v>3</v>
      </c>
      <c r="E6" s="287">
        <v>3</v>
      </c>
      <c r="F6" s="292">
        <v>4</v>
      </c>
      <c r="G6" s="292">
        <v>5</v>
      </c>
      <c r="H6" s="293">
        <v>6</v>
      </c>
      <c r="J6" s="293">
        <v>7</v>
      </c>
    </row>
    <row r="7" spans="1:10" ht="15.75">
      <c r="A7" s="278">
        <v>9</v>
      </c>
      <c r="B7" s="772" t="s">
        <v>526</v>
      </c>
      <c r="C7" s="773"/>
      <c r="D7" s="294">
        <v>15</v>
      </c>
      <c r="E7" s="295"/>
      <c r="F7" s="296">
        <f>+G7/$D7</f>
        <v>1</v>
      </c>
      <c r="G7" s="297">
        <f>+G8+G35</f>
        <v>15</v>
      </c>
      <c r="H7" s="298"/>
      <c r="I7" s="278"/>
      <c r="J7" s="299"/>
    </row>
    <row r="8" spans="1:10" ht="15.75">
      <c r="A8" s="56">
        <v>10</v>
      </c>
      <c r="B8" s="300" t="s">
        <v>27</v>
      </c>
      <c r="C8" s="301" t="s">
        <v>525</v>
      </c>
      <c r="D8" s="302">
        <v>5</v>
      </c>
      <c r="E8" s="295"/>
      <c r="F8" s="303">
        <f>+G8/$D8</f>
        <v>1</v>
      </c>
      <c r="G8" s="304">
        <f>+G9+G20+G30</f>
        <v>5</v>
      </c>
      <c r="H8" s="298"/>
      <c r="I8" s="278"/>
      <c r="J8" s="299"/>
    </row>
    <row r="9" spans="1:10" ht="15.75">
      <c r="A9" s="278">
        <v>11</v>
      </c>
      <c r="B9" s="305" t="s">
        <v>47</v>
      </c>
      <c r="C9" s="306" t="s">
        <v>566</v>
      </c>
      <c r="D9" s="307">
        <v>1</v>
      </c>
      <c r="E9" s="295"/>
      <c r="F9" s="308">
        <f>SUM(G10:G18)/COUNTA(G10:G18)</f>
        <v>1</v>
      </c>
      <c r="G9" s="309">
        <f>F9*$D9</f>
        <v>1</v>
      </c>
      <c r="H9" s="298"/>
      <c r="I9" s="278"/>
      <c r="J9" s="299"/>
    </row>
    <row r="10" spans="1:10" ht="30">
      <c r="A10" s="56">
        <v>12</v>
      </c>
      <c r="B10" s="310">
        <v>1</v>
      </c>
      <c r="C10" s="311" t="s">
        <v>548</v>
      </c>
      <c r="D10" s="312"/>
      <c r="E10" s="313" t="s">
        <v>26</v>
      </c>
      <c r="F10" s="314" t="s">
        <v>1363</v>
      </c>
      <c r="G10" s="315">
        <f>IF(F10="Y",1,IF(F10="T",0,IF(F10="Y/T","Belum diisi","Error")))</f>
        <v>1</v>
      </c>
      <c r="H10" s="298"/>
      <c r="I10" s="278"/>
      <c r="J10" s="299"/>
    </row>
    <row r="11" spans="1:10" ht="15">
      <c r="A11" s="278">
        <v>13</v>
      </c>
      <c r="B11" s="310">
        <v>2</v>
      </c>
      <c r="C11" s="316" t="s">
        <v>567</v>
      </c>
      <c r="D11" s="317"/>
      <c r="E11" s="313" t="s">
        <v>26</v>
      </c>
      <c r="F11" s="314" t="s">
        <v>1363</v>
      </c>
      <c r="G11" s="315">
        <f>IF(F11="Y",1,IF(F11="T",0,IF(F11="Y/T","Belum diisi","Error")))</f>
        <v>1</v>
      </c>
      <c r="H11" s="318" t="str">
        <f>IF(G11&gt;G$10,"SALAH, Renstra tidak ada","OK")</f>
        <v>OK</v>
      </c>
      <c r="I11" s="278"/>
      <c r="J11" s="299"/>
    </row>
    <row r="12" spans="1:10" ht="30">
      <c r="A12" s="56">
        <v>14</v>
      </c>
      <c r="B12" s="310">
        <v>3</v>
      </c>
      <c r="C12" s="316" t="s">
        <v>549</v>
      </c>
      <c r="D12" s="319"/>
      <c r="E12" s="313" t="s">
        <v>431</v>
      </c>
      <c r="F12" s="314" t="s">
        <v>1365</v>
      </c>
      <c r="G12" s="315">
        <f>IF(F12="a",1,IF(F12="b",0.75,IF(F12="c",0.5,IF(F12="d",0.25,IF(F12="e",0,IF(F12="a/b/c/d/e","Belum diisi","Error"))))))</f>
        <v>1</v>
      </c>
      <c r="H12" s="318" t="str">
        <f>IF(G12&gt;G$10,"SALAH, Renstra tidak ada",IF(G12&gt;G$11,"SALAH; Tujuan tidak ada","OK"))</f>
        <v>OK</v>
      </c>
      <c r="I12" s="278"/>
      <c r="J12" s="299"/>
    </row>
    <row r="13" spans="1:10" ht="30">
      <c r="A13" s="278">
        <v>15</v>
      </c>
      <c r="B13" s="310">
        <v>4</v>
      </c>
      <c r="C13" s="320" t="s">
        <v>550</v>
      </c>
      <c r="D13" s="321"/>
      <c r="E13" s="313" t="s">
        <v>431</v>
      </c>
      <c r="F13" s="314" t="s">
        <v>1365</v>
      </c>
      <c r="G13" s="315">
        <f>IF(F13="a",1,IF(F13="b",0.75,IF(F13="c",0.5,IF(F13="d",0.25,IF(F13="e",0,IF(F13="a/b/c/d/e","Belum diisi","Error"))))))</f>
        <v>1</v>
      </c>
      <c r="H13" s="318" t="str">
        <f>IF(G13&gt;G$10,"SALAH, Renstra tidak ada",IF(G13&gt;G$12,"SALAH, Lebih besar dari nilai Indikator",IF(G13&gt;G$11,"SALAH; Tujuan tidak ada","OK")))</f>
        <v>OK</v>
      </c>
      <c r="I13" s="278"/>
      <c r="J13" s="299"/>
    </row>
    <row r="14" spans="1:10" ht="15">
      <c r="A14" s="56">
        <v>16</v>
      </c>
      <c r="B14" s="310">
        <v>5</v>
      </c>
      <c r="C14" s="316" t="s">
        <v>568</v>
      </c>
      <c r="D14" s="317"/>
      <c r="E14" s="313" t="s">
        <v>26</v>
      </c>
      <c r="F14" s="314" t="s">
        <v>1363</v>
      </c>
      <c r="G14" s="315">
        <f>IF(F14="Y",1,IF(F14="T",0,IF(F14="Y/T","Belum diisi","Error")))</f>
        <v>1</v>
      </c>
      <c r="H14" s="318" t="str">
        <f>IF(G14&gt;G$10,"SALAH, Renstra tidak ada","OK")</f>
        <v>OK</v>
      </c>
      <c r="I14" s="278"/>
      <c r="J14" s="299"/>
    </row>
    <row r="15" spans="1:10" ht="30">
      <c r="A15" s="278">
        <v>17</v>
      </c>
      <c r="B15" s="310">
        <v>6</v>
      </c>
      <c r="C15" s="316" t="s">
        <v>569</v>
      </c>
      <c r="D15" s="317"/>
      <c r="E15" s="313" t="s">
        <v>431</v>
      </c>
      <c r="F15" s="314" t="s">
        <v>1365</v>
      </c>
      <c r="G15" s="315">
        <f>IF(F15="a",1,IF(F15="b",0.75,IF(F15="c",0.5,IF(F15="d",0.25,IF(F15="e",0,IF(F15="a/b/c/d/e","Belum diisi","Error"))))))</f>
        <v>1</v>
      </c>
      <c r="H15" s="318" t="str">
        <f>IF(G15&gt;G$10,"SALAH, Renstra tidak ada",IF(G15&gt;G$14,"SALAH; Sasaran tidak ada","OK"))</f>
        <v>OK</v>
      </c>
      <c r="I15" s="278"/>
      <c r="J15" s="299"/>
    </row>
    <row r="16" spans="1:10" ht="30">
      <c r="A16" s="56">
        <v>18</v>
      </c>
      <c r="B16" s="310">
        <v>7</v>
      </c>
      <c r="C16" s="316" t="s">
        <v>570</v>
      </c>
      <c r="D16" s="317"/>
      <c r="E16" s="313" t="s">
        <v>431</v>
      </c>
      <c r="F16" s="314" t="s">
        <v>1365</v>
      </c>
      <c r="G16" s="315">
        <f>IF(F16="a",1,IF(F16="b",0.75,IF(F16="c",0.5,IF(F16="d",0.25,IF(F16="e",0,IF(F16="a/b/c/d/e","Belum diisi","Error"))))))</f>
        <v>1</v>
      </c>
      <c r="H16" s="318" t="str">
        <f>IF(G16&gt;G$10,"SALAH, Renstra tidak ada",IF(G16&gt;G$14,"SALAH; Sasaran tidak ada",IF(G16&gt;G$15,"SALAH; lebih tinggi dari nilai indikator sasaran","OK")))</f>
        <v>OK</v>
      </c>
      <c r="I16" s="278"/>
      <c r="J16" s="299"/>
    </row>
    <row r="17" spans="1:10" ht="30">
      <c r="A17" s="278">
        <v>19</v>
      </c>
      <c r="B17" s="310">
        <v>8</v>
      </c>
      <c r="C17" s="316" t="s">
        <v>571</v>
      </c>
      <c r="D17" s="317"/>
      <c r="E17" s="313" t="s">
        <v>431</v>
      </c>
      <c r="F17" s="314" t="s">
        <v>1365</v>
      </c>
      <c r="G17" s="315">
        <f>IF(F17="a",1,IF(F17="b",0.75,IF(F17="c",0.5,IF(F17="d",0.25,IF(F17="e",0,IF(F17="a/b/c/d/e","Belum diisi","Error"))))))</f>
        <v>1</v>
      </c>
      <c r="H17" s="318" t="str">
        <f>IF((G17&gt;G$10),"SALAH, Renstra tidak ada",IF((G17&gt;G$57),"SALAH, IKU tidak ada","OK"))</f>
        <v>OK</v>
      </c>
      <c r="I17" s="278"/>
      <c r="J17" s="299"/>
    </row>
    <row r="18" spans="1:10" ht="15">
      <c r="A18" s="56">
        <v>20</v>
      </c>
      <c r="B18" s="310">
        <v>9</v>
      </c>
      <c r="C18" s="322" t="s">
        <v>572</v>
      </c>
      <c r="D18" s="317"/>
      <c r="E18" s="313" t="s">
        <v>26</v>
      </c>
      <c r="F18" s="314" t="s">
        <v>1363</v>
      </c>
      <c r="G18" s="315">
        <f>IF(F18="Y",1,IF(F18="T",0,IF(F18="Y/T","Belum diisi","Error")))</f>
        <v>1</v>
      </c>
      <c r="H18" s="318" t="str">
        <f>IF(G18&gt;G$10,"SALAH, Renstra tidak ada","OK")</f>
        <v>OK</v>
      </c>
      <c r="I18" s="278"/>
      <c r="J18" s="299"/>
    </row>
    <row r="19" spans="1:10" ht="15">
      <c r="A19" s="278">
        <v>21</v>
      </c>
      <c r="B19" s="310"/>
      <c r="C19" s="323"/>
      <c r="D19" s="324"/>
      <c r="E19" s="323"/>
      <c r="F19" s="323"/>
      <c r="G19" s="325"/>
      <c r="H19" s="326"/>
      <c r="I19" s="278"/>
      <c r="J19" s="327"/>
    </row>
    <row r="20" spans="1:10" ht="15.75">
      <c r="A20" s="56">
        <v>22</v>
      </c>
      <c r="B20" s="305" t="s">
        <v>48</v>
      </c>
      <c r="C20" s="306" t="s">
        <v>573</v>
      </c>
      <c r="D20" s="307">
        <v>2.5</v>
      </c>
      <c r="E20" s="295"/>
      <c r="F20" s="308">
        <f>SUM(G21:G28)/COUNTA(G21:G28)</f>
        <v>1</v>
      </c>
      <c r="G20" s="309">
        <f>F20*$D20</f>
        <v>2.5</v>
      </c>
      <c r="H20" s="298"/>
      <c r="I20" s="278"/>
      <c r="J20" s="299"/>
    </row>
    <row r="21" spans="1:10" ht="15">
      <c r="A21" s="278">
        <v>23</v>
      </c>
      <c r="B21" s="310">
        <v>10</v>
      </c>
      <c r="C21" s="316" t="s">
        <v>551</v>
      </c>
      <c r="D21" s="328"/>
      <c r="E21" s="328"/>
      <c r="F21" s="315" t="str">
        <f>IF('Pemkab-kot'!E106&gt;87.5%,"A",IF('Pemkab-kot'!E106&gt;62.5%,"B",IF('Pemkab-kot'!E106&gt;37.5%,"C",IF(OR('Pemkab-kot'!E106=12.5%,'Pemkab-kot'!E106&gt;12.5%),"D",IF('Pemkab-kot'!E106&lt;12.5%,"E","Belum Diisi")))))</f>
        <v>A</v>
      </c>
      <c r="G21" s="315">
        <f>IF(F21="a",1,IF(F21="b",0.75,IF(F21="c",0.5,IF(F21="d",0.25,IF(F21="e",0,IF(F21="a/b/c/d/e","Belum diisi","Error"))))))</f>
        <v>1</v>
      </c>
      <c r="H21" s="318" t="str">
        <f>IF((G21&gt;G$10),"SALAH, Renstra tidak ada",IF((G21&gt;G$11),"SALAH, Tujuan tidak ada","OK"))</f>
        <v>OK</v>
      </c>
      <c r="I21" s="278"/>
      <c r="J21" s="299"/>
    </row>
    <row r="22" spans="1:10" ht="30">
      <c r="A22" s="56">
        <v>24</v>
      </c>
      <c r="B22" s="310">
        <v>11</v>
      </c>
      <c r="C22" s="311" t="s">
        <v>574</v>
      </c>
      <c r="D22" s="328"/>
      <c r="E22" s="313" t="s">
        <v>431</v>
      </c>
      <c r="F22" s="315" t="str">
        <f>IF('Pemkab-kot'!H106&gt;87.5%,"A",IF('Pemkab-kot'!H106&gt;62.5%,"B",IF('Pemkab-kot'!H106&gt;37.5%,"C",IF(OR('Pemkab-kot'!H106=12.5%,'Pemkab-kot'!H106&gt;12.5%),"D",IF('Pemkab-kot'!H106&lt;12.5%,"E","Belum Diisi")))))</f>
        <v>A</v>
      </c>
      <c r="G22" s="315">
        <f>IF(F22="a",1,IF(F22="b",0.75,IF(F22="c",0.5,IF(F22="d",0.25,IF(F22="e",0,IF(F22="a/b/c/d/e","Belum diisi","Error"))))))</f>
        <v>1</v>
      </c>
      <c r="H22" s="318" t="str">
        <f>IF((G22&gt;G$10),"SALAH, Renstra tidak ada",IF((G22&gt;G$11),"SALAH, Tujuan tidak ada","OK"))</f>
        <v>OK</v>
      </c>
      <c r="I22" s="278"/>
      <c r="J22" s="299"/>
    </row>
    <row r="23" spans="1:10" ht="30">
      <c r="A23" s="278">
        <v>25</v>
      </c>
      <c r="B23" s="310">
        <v>12</v>
      </c>
      <c r="C23" s="329" t="s">
        <v>98</v>
      </c>
      <c r="D23" s="328"/>
      <c r="E23" s="313" t="s">
        <v>431</v>
      </c>
      <c r="F23" s="315" t="str">
        <f>IF('Pemkab-kot'!E208&gt;87.5%,"A",IF('Pemkab-kot'!E208&gt;62.5%,"B",IF('Pemkab-kot'!E208&gt;37.5%,"C",IF(OR('Pemkab-kot'!E208=12.5%,'Pemkab-kot'!E208&gt;12.5%),"D",IF('Pemkab-kot'!E208&lt;12.5%,"E","Belum Diisi")))))</f>
        <v>A</v>
      </c>
      <c r="G23" s="315">
        <f t="shared" ref="G23:G28" si="0">IF(F23="a",1,IF(F23="b",0.75,IF(F23="c",0.5,IF(F23="d",0.25,IF(F23="e",0,IF(F23="a/b/c/d/e","Belum diisi","Error"))))))</f>
        <v>1</v>
      </c>
      <c r="H23" s="318" t="str">
        <f>IF(G23&gt;G$10,"SALAH, Renstra tidak ada",IF(G23&gt;G$14,"SALAH, Sasaran tidak ada","OK"))</f>
        <v>OK</v>
      </c>
      <c r="I23" s="278"/>
      <c r="J23" s="299"/>
    </row>
    <row r="24" spans="1:10" ht="30">
      <c r="A24" s="56">
        <v>26</v>
      </c>
      <c r="B24" s="310">
        <v>13</v>
      </c>
      <c r="C24" s="311" t="s">
        <v>101</v>
      </c>
      <c r="D24" s="328"/>
      <c r="E24" s="313" t="s">
        <v>431</v>
      </c>
      <c r="F24" s="315" t="str">
        <f>IF('Pemkab-kot'!H208&gt;87.5%,"A",IF('Pemkab-kot'!H208&gt;62.5%,"B",IF('Pemkab-kot'!H208&gt;37.5%,"C",IF(OR('Pemkab-kot'!H208=12.5%,'Pemkab-kot'!H208&gt;12.5%),"D",IF('Pemkab-kot'!H208&lt;12.5%,"E","Belum Diisi")))))</f>
        <v>A</v>
      </c>
      <c r="G24" s="315">
        <f t="shared" si="0"/>
        <v>1</v>
      </c>
      <c r="H24" s="318" t="str">
        <f>IF(G24&gt;G$10,"SALAH, Renstra tidak ada",IF(G23&gt;G$14,"SALAH, Sasaran tidak ada","OK"))</f>
        <v>OK</v>
      </c>
      <c r="I24" s="278"/>
      <c r="J24" s="299"/>
    </row>
    <row r="25" spans="1:10" ht="30">
      <c r="A25" s="278">
        <v>27</v>
      </c>
      <c r="B25" s="310">
        <v>14</v>
      </c>
      <c r="C25" s="316" t="s">
        <v>39</v>
      </c>
      <c r="D25" s="328"/>
      <c r="E25" s="313" t="s">
        <v>431</v>
      </c>
      <c r="F25" s="314" t="s">
        <v>1365</v>
      </c>
      <c r="G25" s="315">
        <f t="shared" si="0"/>
        <v>1</v>
      </c>
      <c r="H25" s="318" t="str">
        <f>IF(G25&gt;G$10,"SALAH, Renstra tidak ada",IF(G25&gt;G16,"SALAH, Lebih tinggi dari Pemenuhan Target",IF(G25&gt;G$24,"SALAH, lebih tinggi dari kualitas indikator","OK")))</f>
        <v>OK</v>
      </c>
      <c r="I25" s="278"/>
      <c r="J25" s="299"/>
    </row>
    <row r="26" spans="1:10" ht="30">
      <c r="A26" s="56">
        <v>28</v>
      </c>
      <c r="B26" s="310">
        <v>15</v>
      </c>
      <c r="C26" s="330" t="s">
        <v>1362</v>
      </c>
      <c r="D26" s="319"/>
      <c r="E26" s="313" t="s">
        <v>431</v>
      </c>
      <c r="F26" s="314" t="s">
        <v>1365</v>
      </c>
      <c r="G26" s="315">
        <f t="shared" si="0"/>
        <v>1</v>
      </c>
      <c r="H26" s="318" t="str">
        <f>IF(G26&gt;G$10,"SALAH, Renstra tidak ada",IF(AVERAGE((G26&gt;G$11),(G26&gt;G$14)),"SALAH, Tujuan/Sasaran tidak ada",IF(G26&gt;AVERAGE(G$12,G$15),"SALAH, Indikator Tujuan/Sasaran tidak ada",IF(G26&gt;AVERAGE(G$22,G$24),"SALAH, lebih tinggi dari kualitas indikator","OK"))))</f>
        <v>OK</v>
      </c>
      <c r="I26" s="278"/>
      <c r="J26" s="299"/>
    </row>
    <row r="27" spans="1:10" ht="30">
      <c r="A27" s="278">
        <v>29</v>
      </c>
      <c r="B27" s="310">
        <v>16</v>
      </c>
      <c r="C27" s="316" t="s">
        <v>575</v>
      </c>
      <c r="D27" s="319"/>
      <c r="E27" s="313" t="s">
        <v>431</v>
      </c>
      <c r="F27" s="314" t="s">
        <v>1365</v>
      </c>
      <c r="G27" s="315">
        <f t="shared" si="0"/>
        <v>1</v>
      </c>
      <c r="H27" s="318" t="str">
        <f>IF(G27&gt;G$10,"SALAH, Renstra tidak ada",IF(G27&gt;G$26,"SALAH, Lebih tinggi dari nilai Program","OK"))</f>
        <v>OK</v>
      </c>
      <c r="I27" s="278"/>
      <c r="J27" s="299"/>
    </row>
    <row r="28" spans="1:10" ht="30">
      <c r="A28" s="56">
        <v>30</v>
      </c>
      <c r="B28" s="310">
        <v>17</v>
      </c>
      <c r="C28" s="316" t="s">
        <v>576</v>
      </c>
      <c r="D28" s="319"/>
      <c r="E28" s="313" t="s">
        <v>431</v>
      </c>
      <c r="F28" s="314" t="s">
        <v>1365</v>
      </c>
      <c r="G28" s="315">
        <f t="shared" si="0"/>
        <v>1</v>
      </c>
      <c r="H28" s="318" t="str">
        <f>IF(G28&gt;G$10,"SALAH, Renstra tidak ada",IF(G28&gt;G$27,"SALAH, Lebih tinggi dari nilai Keselarasan","OK"))</f>
        <v>OK</v>
      </c>
      <c r="I28" s="278"/>
      <c r="J28" s="299"/>
    </row>
    <row r="29" spans="1:10" ht="15">
      <c r="A29" s="278">
        <v>31</v>
      </c>
      <c r="B29" s="310"/>
      <c r="C29" s="323"/>
      <c r="D29" s="324"/>
      <c r="E29" s="323"/>
      <c r="F29" s="323"/>
      <c r="G29" s="325"/>
      <c r="H29" s="326"/>
      <c r="I29" s="278"/>
      <c r="J29" s="327"/>
    </row>
    <row r="30" spans="1:10" ht="15.75">
      <c r="A30" s="56">
        <v>32</v>
      </c>
      <c r="B30" s="305" t="s">
        <v>49</v>
      </c>
      <c r="C30" s="306" t="s">
        <v>529</v>
      </c>
      <c r="D30" s="307">
        <v>1.5</v>
      </c>
      <c r="E30" s="295"/>
      <c r="F30" s="308">
        <f>SUM(G31:G33)/COUNTA(G31:G33)</f>
        <v>1</v>
      </c>
      <c r="G30" s="309">
        <f>F30*$D30</f>
        <v>1.5</v>
      </c>
      <c r="H30" s="298"/>
      <c r="I30" s="278"/>
      <c r="J30" s="299"/>
    </row>
    <row r="31" spans="1:10" ht="30">
      <c r="A31" s="278">
        <v>33</v>
      </c>
      <c r="B31" s="310">
        <v>18</v>
      </c>
      <c r="C31" s="316" t="s">
        <v>577</v>
      </c>
      <c r="D31" s="319"/>
      <c r="E31" s="313" t="s">
        <v>431</v>
      </c>
      <c r="F31" s="314" t="s">
        <v>1365</v>
      </c>
      <c r="G31" s="315">
        <f>IF(F31="a",1,IF(F31="b",0.75,IF(F31="c",0.5,IF(F31="d",0.25,IF(F31="e",0,IF(F31="a/b/c/d/e","Belum diisi","Error"))))))</f>
        <v>1</v>
      </c>
      <c r="H31" s="318" t="str">
        <f>IF(G31&gt;G$10,"SALAH, Renstra tidak ada",IF(G31&gt;AVERAGE(G$21:G$28),"SALAH, Lebih tinggi dari nilai rata2 Kualitas Renstra","OK"))</f>
        <v>OK</v>
      </c>
      <c r="I31" s="278"/>
      <c r="J31" s="299"/>
    </row>
    <row r="32" spans="1:10" ht="30">
      <c r="A32" s="56">
        <v>34</v>
      </c>
      <c r="B32" s="310">
        <v>19</v>
      </c>
      <c r="C32" s="330" t="s">
        <v>578</v>
      </c>
      <c r="D32" s="319"/>
      <c r="E32" s="313" t="s">
        <v>431</v>
      </c>
      <c r="F32" s="314" t="s">
        <v>1365</v>
      </c>
      <c r="G32" s="315">
        <f>IF(F32="a",1,IF(F32="b",0.75,IF(F32="c",0.5,IF(F32="d",0.25,IF(F32="e",0,IF(F32="a/b/c/d/e","Belum diisi","Error"))))))</f>
        <v>1</v>
      </c>
      <c r="H32" s="318" t="str">
        <f>IF(G32&gt;G$10,"SALAH, Renstra tidak ada",IF(G32&gt;AVERAGE(G$21:G$28),"SALAH, Lebih tinggi dari nilai rata2 Kualitas Renstra","OK"))</f>
        <v>OK</v>
      </c>
      <c r="I32" s="278"/>
      <c r="J32" s="299"/>
    </row>
    <row r="33" spans="1:10" ht="30">
      <c r="A33" s="278">
        <v>35</v>
      </c>
      <c r="B33" s="310">
        <v>20</v>
      </c>
      <c r="C33" s="322" t="s">
        <v>579</v>
      </c>
      <c r="D33" s="317"/>
      <c r="E33" s="313" t="s">
        <v>431</v>
      </c>
      <c r="F33" s="314" t="s">
        <v>1365</v>
      </c>
      <c r="G33" s="315">
        <f>IF(F33="a",1,IF(F33="b",0.75,IF(F33="c",0.5,IF(F33="d",0.25,IF(F33="e",0,IF(F33="a/b/c/d/e","Belum diisi","Error"))))))</f>
        <v>1</v>
      </c>
      <c r="H33" s="318" t="str">
        <f>IF(G33&gt;G$10,"SALAH, Renstra tidak ada",IF(G33&gt;AVERAGE(G$21:G$28),"SALAH, Lebih tinggi dari nilai rata2 Kualitas Renstra","OK"))</f>
        <v>OK</v>
      </c>
      <c r="I33" s="278"/>
      <c r="J33" s="299"/>
    </row>
    <row r="34" spans="1:10" ht="15">
      <c r="A34" s="56">
        <v>36</v>
      </c>
      <c r="B34" s="310"/>
      <c r="C34" s="323"/>
      <c r="D34" s="324"/>
      <c r="E34" s="323"/>
      <c r="F34" s="323"/>
      <c r="G34" s="325"/>
      <c r="H34" s="326"/>
      <c r="I34" s="278"/>
      <c r="J34" s="327"/>
    </row>
    <row r="35" spans="1:10" ht="15.75">
      <c r="A35" s="278">
        <v>37</v>
      </c>
      <c r="B35" s="300" t="s">
        <v>28</v>
      </c>
      <c r="C35" s="301" t="s">
        <v>530</v>
      </c>
      <c r="D35" s="302">
        <v>10</v>
      </c>
      <c r="E35" s="295"/>
      <c r="F35" s="303">
        <f>+G35/$D35</f>
        <v>1</v>
      </c>
      <c r="G35" s="304">
        <f>+G36+G42+G51</f>
        <v>10</v>
      </c>
      <c r="H35" s="298"/>
      <c r="I35" s="278"/>
      <c r="J35" s="299"/>
    </row>
    <row r="36" spans="1:10" ht="15.75">
      <c r="A36" s="56">
        <v>38</v>
      </c>
      <c r="B36" s="305" t="s">
        <v>47</v>
      </c>
      <c r="C36" s="306" t="s">
        <v>531</v>
      </c>
      <c r="D36" s="307">
        <v>2</v>
      </c>
      <c r="E36" s="295"/>
      <c r="F36" s="308">
        <f>SUM(G37:G40)/COUNTA(G37:G40)</f>
        <v>1</v>
      </c>
      <c r="G36" s="309">
        <f>F36*$D36</f>
        <v>2</v>
      </c>
      <c r="H36" s="298"/>
      <c r="I36" s="278"/>
      <c r="J36" s="299"/>
    </row>
    <row r="37" spans="1:10" ht="15">
      <c r="A37" s="278">
        <v>39</v>
      </c>
      <c r="B37" s="310">
        <v>1</v>
      </c>
      <c r="C37" s="311" t="s">
        <v>230</v>
      </c>
      <c r="D37" s="312"/>
      <c r="E37" s="313" t="s">
        <v>26</v>
      </c>
      <c r="F37" s="314" t="s">
        <v>1363</v>
      </c>
      <c r="G37" s="315">
        <f>IF(F37="Y",1,IF(F37="T",0,IF(F37="Y/T","Belum diisi","Error")))</f>
        <v>1</v>
      </c>
      <c r="H37" s="298"/>
      <c r="I37" s="278"/>
      <c r="J37" s="299"/>
    </row>
    <row r="38" spans="1:10" ht="15">
      <c r="A38" s="56">
        <v>40</v>
      </c>
      <c r="B38" s="310">
        <v>2</v>
      </c>
      <c r="C38" s="331" t="s">
        <v>268</v>
      </c>
      <c r="D38" s="332"/>
      <c r="E38" s="313" t="s">
        <v>26</v>
      </c>
      <c r="F38" s="314" t="s">
        <v>1363</v>
      </c>
      <c r="G38" s="315">
        <f>IF(F38="Y",1,IF(F38="T",0,IF(F38="Y/T","Belum diisi","Error")))</f>
        <v>1</v>
      </c>
      <c r="H38" s="298"/>
      <c r="I38" s="278"/>
      <c r="J38" s="299"/>
    </row>
    <row r="39" spans="1:10" ht="30">
      <c r="A39" s="278">
        <v>41</v>
      </c>
      <c r="B39" s="310">
        <v>3</v>
      </c>
      <c r="C39" s="331" t="s">
        <v>41</v>
      </c>
      <c r="D39" s="333"/>
      <c r="E39" s="313" t="s">
        <v>431</v>
      </c>
      <c r="F39" s="314" t="s">
        <v>1365</v>
      </c>
      <c r="G39" s="315">
        <f>IF(F39="a",1,IF(F39="b",0.75,IF(F39="c",0.5,IF(F39="d",0.25,IF(F39="e",0,IF(F39="a/b/c/d/e","Belum diisi","Error"))))))</f>
        <v>1</v>
      </c>
      <c r="H39" s="318" t="str">
        <f>IF(G39&gt;G$38,"SALAH, Perencanaan kinerja tahunan tidak ada",IF(G39&gt;G$57,"SALAH, IKU tidak ada","OK"))</f>
        <v>OK</v>
      </c>
      <c r="I39" s="278"/>
      <c r="J39" s="299"/>
    </row>
    <row r="40" spans="1:10" ht="15">
      <c r="A40" s="56">
        <v>42</v>
      </c>
      <c r="B40" s="310">
        <v>4</v>
      </c>
      <c r="C40" s="331" t="s">
        <v>293</v>
      </c>
      <c r="D40" s="332"/>
      <c r="E40" s="313" t="s">
        <v>26</v>
      </c>
      <c r="F40" s="314" t="s">
        <v>1363</v>
      </c>
      <c r="G40" s="315">
        <f>IF(F40="Y",1,IF(F40="T",0,IF(F40="Y/T","Belum diisi","Error")))</f>
        <v>1</v>
      </c>
      <c r="H40" s="318" t="str">
        <f>IF(G40&gt;G$38,"SALAH, PK tidak ada","OK")</f>
        <v>OK</v>
      </c>
      <c r="I40" s="278"/>
      <c r="J40" s="299"/>
    </row>
    <row r="41" spans="1:10" ht="15">
      <c r="A41" s="56">
        <v>44</v>
      </c>
      <c r="B41" s="310"/>
      <c r="C41" s="323"/>
      <c r="D41" s="324"/>
      <c r="E41" s="323"/>
      <c r="F41" s="323"/>
      <c r="G41" s="325"/>
      <c r="H41" s="326"/>
      <c r="I41" s="278"/>
      <c r="J41" s="327"/>
    </row>
    <row r="42" spans="1:10" ht="15.75">
      <c r="A42" s="278">
        <v>45</v>
      </c>
      <c r="B42" s="305" t="s">
        <v>48</v>
      </c>
      <c r="C42" s="306" t="s">
        <v>532</v>
      </c>
      <c r="D42" s="307">
        <v>5</v>
      </c>
      <c r="E42" s="295"/>
      <c r="F42" s="308">
        <f>SUM(G43:G49)/COUNTA(G43:G49)</f>
        <v>1</v>
      </c>
      <c r="G42" s="309">
        <f>F42*$D42</f>
        <v>5</v>
      </c>
      <c r="H42" s="298"/>
      <c r="I42" s="278"/>
      <c r="J42" s="299"/>
    </row>
    <row r="43" spans="1:10" ht="30">
      <c r="A43" s="56">
        <v>46</v>
      </c>
      <c r="B43" s="310">
        <v>5</v>
      </c>
      <c r="C43" s="316" t="s">
        <v>68</v>
      </c>
      <c r="D43" s="319"/>
      <c r="E43" s="313" t="s">
        <v>431</v>
      </c>
      <c r="F43" s="315" t="str">
        <f>IF('Pemkab-kot'!E310&gt;87.5%,"A",IF('Pemkab-kot'!E310&gt;62.5%,"B",IF('Pemkab-kot'!E310&gt;37.5%,"C",IF(OR('Pemkab-kot'!E310=12.5%,'Pemkab-kot'!E310&gt;12.5%),"D",IF('Pemkab-kot'!E310&lt;12.5%,"E","Belum Diisi")))))</f>
        <v>A</v>
      </c>
      <c r="G43" s="315">
        <f>IF(ISERROR(F43)=TRUE,"Belum Diisi",IF(F43="a",1,IF(F43="b",0.75,IF(F43="c",0.5,IF(F43="d",0.25,IF(F43="e",0,IF(F43="a/b/c/d/e","Belum diisi","Error")))))))</f>
        <v>1</v>
      </c>
      <c r="H43" s="318" t="str">
        <f>IF(G43&gt;G$38,"SALAH, PK tidak ada","OK")</f>
        <v>OK</v>
      </c>
      <c r="I43" s="278"/>
      <c r="J43" s="299"/>
    </row>
    <row r="44" spans="1:10" ht="30">
      <c r="A44" s="278">
        <v>47</v>
      </c>
      <c r="B44" s="310">
        <v>6</v>
      </c>
      <c r="C44" s="329" t="s">
        <v>271</v>
      </c>
      <c r="D44" s="334"/>
      <c r="E44" s="313" t="s">
        <v>431</v>
      </c>
      <c r="F44" s="315" t="str">
        <f>IF('Pemkab-kot'!H310&gt;87.5%,"A",IF('Pemkab-kot'!H310&gt;62.5%,"B",IF('Pemkab-kot'!H310&gt;37.5%,"C",IF(OR('Pemkab-kot'!H310=12.5%,'Pemkab-kot'!H310&gt;12.5%),"D",IF('Pemkab-kot'!H310&lt;12.5%,"E","Belum Diisi")))))</f>
        <v>A</v>
      </c>
      <c r="G44" s="315">
        <f>IF(ISERROR(F44)=TRUE,"Belum Diisi",IF(F44="a",1,IF(F44="b",0.75,IF(F44="c",0.5,IF(F44="d",0.25,IF(F44="e",0,IF(F44="a/b/c/d/e","Belum diisi","Error")))))))</f>
        <v>1</v>
      </c>
      <c r="H44" s="318" t="str">
        <f>IF(G44&gt;G$38,"SALAH, PK tidak ada","OK")</f>
        <v>OK</v>
      </c>
      <c r="I44" s="278"/>
      <c r="J44" s="299"/>
    </row>
    <row r="45" spans="1:10" ht="30">
      <c r="A45" s="56">
        <v>48</v>
      </c>
      <c r="B45" s="310">
        <v>7</v>
      </c>
      <c r="C45" s="316" t="s">
        <v>39</v>
      </c>
      <c r="D45" s="319"/>
      <c r="E45" s="313" t="s">
        <v>431</v>
      </c>
      <c r="F45" s="314" t="s">
        <v>1365</v>
      </c>
      <c r="G45" s="315">
        <f t="shared" ref="G45:G49" si="1">IF(F45="a",1,IF(F45="b",0.75,IF(F45="c",0.5,IF(F45="d",0.25,IF(F45="e",0,IF(F45="a/b/c/d/e","Belum diisi","Error"))))))</f>
        <v>1</v>
      </c>
      <c r="H45" s="318" t="str">
        <f>IF(G45&gt;G$37,"SALAH, Perencanaan Kinerja Tahunan tidak ada",IF(G45&gt;G$38,"SALAH, PK tidak ada",IF(G45&gt;AVERAGE(G$43:G$44),"SALAH, Lebih tinggi dari nilai kualitas Indikator Kinerja dan Sasaran","OK")))</f>
        <v>OK</v>
      </c>
      <c r="I45" s="278"/>
      <c r="J45" s="299"/>
    </row>
    <row r="46" spans="1:10" ht="30">
      <c r="A46" s="278">
        <v>49</v>
      </c>
      <c r="B46" s="310">
        <v>8</v>
      </c>
      <c r="C46" s="330" t="s">
        <v>580</v>
      </c>
      <c r="D46" s="317"/>
      <c r="E46" s="313" t="s">
        <v>431</v>
      </c>
      <c r="F46" s="314" t="s">
        <v>1365</v>
      </c>
      <c r="G46" s="315">
        <f t="shared" si="1"/>
        <v>1</v>
      </c>
      <c r="H46" s="318" t="str">
        <f>IF(G46&gt;G$37,"SALAH, Perencanaan Kinerja Tahunan tidak ada",IF(G46&gt;G$38,"SALAH, PK tidak ada",IF(G46&gt;AVERAGE(G$43:G$44),"SALAH, Lebih tinggi dari nilai kualitas Indikator Kinerja dan Sasaran","OK")))</f>
        <v>OK</v>
      </c>
      <c r="I46" s="278"/>
      <c r="J46" s="299"/>
    </row>
    <row r="47" spans="1:10" ht="30">
      <c r="A47" s="56">
        <v>50</v>
      </c>
      <c r="B47" s="310">
        <v>9</v>
      </c>
      <c r="C47" s="330" t="s">
        <v>552</v>
      </c>
      <c r="D47" s="335"/>
      <c r="E47" s="313" t="s">
        <v>431</v>
      </c>
      <c r="F47" s="314" t="s">
        <v>1365</v>
      </c>
      <c r="G47" s="315">
        <f t="shared" si="1"/>
        <v>1</v>
      </c>
      <c r="H47" s="318" t="str">
        <f>IF(G47&gt;G$10,"SALAH, Renstra tidak ada",IF(G47&gt;G$37,"SALAH, Perencanaan Kinerja Tahunan tidak ada",IF(G47&gt;G$38,"SALAH, PK tidak ada",IF(G47&gt;AVERAGE(G$43:G$44),"SALAH, Lebih tinggi dari nilai Kualitas Indikator Kinerja dan Sasaran","OK"))))</f>
        <v>OK</v>
      </c>
      <c r="I47" s="278"/>
      <c r="J47" s="299"/>
    </row>
    <row r="48" spans="1:10" ht="30">
      <c r="A48" s="278">
        <v>51</v>
      </c>
      <c r="B48" s="310">
        <v>10</v>
      </c>
      <c r="C48" s="316" t="s">
        <v>581</v>
      </c>
      <c r="D48" s="319"/>
      <c r="E48" s="313" t="s">
        <v>431</v>
      </c>
      <c r="F48" s="314" t="s">
        <v>1365</v>
      </c>
      <c r="G48" s="315">
        <f t="shared" si="1"/>
        <v>1</v>
      </c>
      <c r="H48" s="318" t="str">
        <f>IF(G48&gt;G$10,"SALAH, Renstra tidak ada",IF(G48&gt;G$38,"SALAH, PK tidak ada",IF(G48&gt;AVERAGE(G$43:G$44),"SALAH, Lebih tinggi dari nilai Kualitas Indikator Kinerja dan Sasaran","OK")))</f>
        <v>OK</v>
      </c>
      <c r="I48" s="278"/>
      <c r="J48" s="299"/>
    </row>
    <row r="49" spans="1:10" ht="30">
      <c r="A49" s="56">
        <v>52</v>
      </c>
      <c r="B49" s="310">
        <v>11</v>
      </c>
      <c r="C49" s="330" t="s">
        <v>86</v>
      </c>
      <c r="D49" s="319"/>
      <c r="E49" s="313" t="s">
        <v>431</v>
      </c>
      <c r="F49" s="314" t="s">
        <v>1365</v>
      </c>
      <c r="G49" s="315">
        <f t="shared" si="1"/>
        <v>1</v>
      </c>
      <c r="H49" s="318" t="str">
        <f>IF(G49&gt;G$10,"SALAH, Renstra tidak ada",IF(G49&gt;G$38,"SALAH, PK tidak ada",IF(G49&gt;AVERAGE(G$43:G$44),"SALAH, Lebih tinggi dari nilai Kualitas Indikator Kinerja dan Sasaran","OK")))</f>
        <v>OK</v>
      </c>
      <c r="I49" s="278"/>
      <c r="J49" s="299"/>
    </row>
    <row r="50" spans="1:10" ht="15">
      <c r="A50" s="278">
        <v>55</v>
      </c>
      <c r="B50" s="310"/>
      <c r="C50" s="323"/>
      <c r="D50" s="324"/>
      <c r="E50" s="323"/>
      <c r="F50" s="323"/>
      <c r="G50" s="325"/>
      <c r="H50" s="326"/>
      <c r="I50" s="278"/>
      <c r="J50" s="327"/>
    </row>
    <row r="51" spans="1:10" ht="15.75">
      <c r="A51" s="56">
        <v>56</v>
      </c>
      <c r="B51" s="305" t="s">
        <v>49</v>
      </c>
      <c r="C51" s="306" t="s">
        <v>533</v>
      </c>
      <c r="D51" s="307">
        <v>3</v>
      </c>
      <c r="E51" s="295"/>
      <c r="F51" s="308">
        <f>SUM(G52:G53)/COUNTA(G52:G53)</f>
        <v>1</v>
      </c>
      <c r="G51" s="309">
        <f>F51*$D51</f>
        <v>3</v>
      </c>
      <c r="H51" s="298"/>
      <c r="I51" s="278"/>
      <c r="J51" s="299"/>
    </row>
    <row r="52" spans="1:10" ht="30">
      <c r="A52" s="278">
        <v>57</v>
      </c>
      <c r="B52" s="310">
        <v>12</v>
      </c>
      <c r="C52" s="336" t="s">
        <v>285</v>
      </c>
      <c r="D52" s="337"/>
      <c r="E52" s="313" t="s">
        <v>26</v>
      </c>
      <c r="F52" s="314" t="s">
        <v>1365</v>
      </c>
      <c r="G52" s="315">
        <f>IF(F52="a",1,IF(F52="b",0.75,IF(F52="c",0.5,IF(F52="d",0.25,IF(F52="e",0,IF(F52="a/b/c/d/e","Belum diisi","Error"))))))</f>
        <v>1</v>
      </c>
      <c r="H52" s="318" t="str">
        <f>IF(G52&gt;G$37,"SALAH, Perencanaan Kinerja Tahunan tidak ada","OK")</f>
        <v>OK</v>
      </c>
      <c r="I52" s="278"/>
      <c r="J52" s="299"/>
    </row>
    <row r="53" spans="1:10" ht="30">
      <c r="A53" s="56">
        <v>58</v>
      </c>
      <c r="B53" s="310">
        <v>13</v>
      </c>
      <c r="C53" s="316" t="s">
        <v>38</v>
      </c>
      <c r="D53" s="319"/>
      <c r="E53" s="313" t="s">
        <v>431</v>
      </c>
      <c r="F53" s="314" t="s">
        <v>1365</v>
      </c>
      <c r="G53" s="315">
        <f>IF(F53="a",1,IF(F53="b",0.75,IF(F53="c",0.5,IF(F53="d",0.25,IF(F53="e",0,IF(F53="a/b/c/d/e","Belum diisi","Error"))))))</f>
        <v>1</v>
      </c>
      <c r="H53" s="318" t="str">
        <f>IF(G53&gt;G$38,"SALAH, PK tidak ada",IF(G53&gt;G$44,"SALAH, Lebih tinggi dari nilai Indikator kinerja",IF(G53&gt;G$45,"SALAH, Lebih Tinggi dari kualitas target",IF(G53&gt;AVERAGE(G$43:G$49),"SALAH, Lebih Tinggi dari Nilai Kualitas","OK"))))</f>
        <v>OK</v>
      </c>
      <c r="I53" s="278"/>
      <c r="J53" s="299"/>
    </row>
    <row r="54" spans="1:10" ht="15">
      <c r="A54" s="56">
        <v>62</v>
      </c>
      <c r="B54" s="310"/>
      <c r="C54" s="323"/>
      <c r="D54" s="324"/>
      <c r="E54" s="323"/>
      <c r="F54" s="323"/>
      <c r="G54" s="325"/>
      <c r="H54" s="326"/>
      <c r="I54" s="278"/>
      <c r="J54" s="327"/>
    </row>
    <row r="55" spans="1:10" ht="15.75">
      <c r="A55" s="278">
        <v>63</v>
      </c>
      <c r="B55" s="774" t="s">
        <v>534</v>
      </c>
      <c r="C55" s="774"/>
      <c r="D55" s="338">
        <v>12.5</v>
      </c>
      <c r="E55" s="295"/>
      <c r="F55" s="296">
        <f>+G55/$D55</f>
        <v>1</v>
      </c>
      <c r="G55" s="339">
        <f>+G56+G61+G69</f>
        <v>12.5</v>
      </c>
      <c r="H55" s="298"/>
      <c r="I55" s="278"/>
      <c r="J55" s="299"/>
    </row>
    <row r="56" spans="1:10" ht="15.75">
      <c r="A56" s="56">
        <v>64</v>
      </c>
      <c r="B56" s="300" t="s">
        <v>27</v>
      </c>
      <c r="C56" s="301" t="s">
        <v>541</v>
      </c>
      <c r="D56" s="302">
        <v>2.5</v>
      </c>
      <c r="E56" s="295"/>
      <c r="F56" s="303">
        <f>SUM(G57:G59)/COUNTA(G57:G59)</f>
        <v>1</v>
      </c>
      <c r="G56" s="304">
        <f>F56*$D56</f>
        <v>2.5</v>
      </c>
      <c r="H56" s="298"/>
      <c r="I56" s="278"/>
      <c r="J56" s="299"/>
    </row>
    <row r="57" spans="1:10" ht="30">
      <c r="A57" s="278">
        <v>65</v>
      </c>
      <c r="B57" s="310">
        <v>1</v>
      </c>
      <c r="C57" s="316" t="s">
        <v>69</v>
      </c>
      <c r="D57" s="317"/>
      <c r="E57" s="313" t="s">
        <v>26</v>
      </c>
      <c r="F57" s="314" t="s">
        <v>1363</v>
      </c>
      <c r="G57" s="315">
        <f>IF(F57="Y",1,IF(F57="T",0,IF(F57="Y/T","Belum diisi","Error")))</f>
        <v>1</v>
      </c>
      <c r="H57" s="298"/>
      <c r="I57" s="278"/>
      <c r="J57" s="299"/>
    </row>
    <row r="58" spans="1:10" ht="30">
      <c r="A58" s="278">
        <v>67</v>
      </c>
      <c r="B58" s="310">
        <v>2</v>
      </c>
      <c r="C58" s="330" t="s">
        <v>42</v>
      </c>
      <c r="D58" s="317"/>
      <c r="E58" s="313" t="s">
        <v>431</v>
      </c>
      <c r="F58" s="314" t="s">
        <v>1365</v>
      </c>
      <c r="G58" s="315">
        <f>IF(F58="a",1,IF(F58="b",0.75,IF(F58="c",0.5,IF(F58="d",0.25,IF(F58="e",0,IF(F58="a/b/c/d/e","Belum diisi","Error"))))))</f>
        <v>1</v>
      </c>
      <c r="H58" s="318" t="str">
        <f>IF(G58&gt;G$44,"SALAH, lebih tinggi dari Nilai indikator kinerja sasaran dan hasil program",IF(G58&gt;G$45,"SALAH, Lebih tinggi dari Kualitas Target Kinerja","OK"))</f>
        <v>OK</v>
      </c>
      <c r="I58" s="278"/>
      <c r="J58" s="299"/>
    </row>
    <row r="59" spans="1:10" ht="15">
      <c r="A59" s="56">
        <v>68</v>
      </c>
      <c r="B59" s="310">
        <v>3</v>
      </c>
      <c r="C59" s="330" t="s">
        <v>295</v>
      </c>
      <c r="D59" s="340"/>
      <c r="E59" s="313" t="s">
        <v>26</v>
      </c>
      <c r="F59" s="314" t="s">
        <v>1363</v>
      </c>
      <c r="G59" s="315">
        <f>IF(F59="Y",1,IF(F59="T",0,IF(F59="Y/T","Belum diisi","Error")))</f>
        <v>1</v>
      </c>
      <c r="H59" s="318" t="str">
        <f>IF((G59&gt;G57),"SALAH, IKU tidak ada","OK")</f>
        <v>OK</v>
      </c>
      <c r="I59" s="278"/>
      <c r="J59" s="299"/>
    </row>
    <row r="60" spans="1:10" ht="15">
      <c r="A60" s="278">
        <v>69</v>
      </c>
      <c r="B60" s="310"/>
      <c r="C60" s="323"/>
      <c r="D60" s="324"/>
      <c r="E60" s="323"/>
      <c r="F60" s="323"/>
      <c r="G60" s="325"/>
      <c r="H60" s="326"/>
      <c r="I60" s="278"/>
      <c r="J60" s="327"/>
    </row>
    <row r="61" spans="1:10" ht="15.75">
      <c r="A61" s="56">
        <v>70</v>
      </c>
      <c r="B61" s="300" t="s">
        <v>28</v>
      </c>
      <c r="C61" s="301" t="s">
        <v>535</v>
      </c>
      <c r="D61" s="302">
        <v>6.25</v>
      </c>
      <c r="E61" s="295"/>
      <c r="F61" s="303">
        <f>SUM(G62:G67)/COUNTA(G62:G67)</f>
        <v>1</v>
      </c>
      <c r="G61" s="304">
        <f>F61*$D61</f>
        <v>6.25</v>
      </c>
      <c r="H61" s="298"/>
      <c r="I61" s="278"/>
      <c r="J61" s="299"/>
    </row>
    <row r="62" spans="1:10" ht="30">
      <c r="A62" s="278">
        <v>71</v>
      </c>
      <c r="B62" s="310">
        <v>4</v>
      </c>
      <c r="C62" s="341" t="s">
        <v>232</v>
      </c>
      <c r="D62" s="342"/>
      <c r="E62" s="313" t="s">
        <v>431</v>
      </c>
      <c r="F62" s="315" t="str">
        <f>IF('Pemkab-kot'!H412&gt;87.5%,"A",IF('Pemkab-kot'!H412&gt;62.5%,"B",IF('Pemkab-kot'!H412&gt;37.5%,"C",IF(OR('Pemkab-kot'!H412=12.5%,'Pemkab-kot'!H412&gt;12.5%),"D",IF('Pemkab-kot'!H412&lt;12.5%,"E","Belum Diisi")))))</f>
        <v>A</v>
      </c>
      <c r="G62" s="315">
        <f>IF(ISERROR(F62)=TRUE,"Belum Diisi",IF(F62="a",1,IF(F62="b",0.75,IF(F62="c",0.5,IF(F62="d",0.25,IF(F62="e",0,IF(F62="a/b/c/d/e","Belum diisi","Error")))))))</f>
        <v>1</v>
      </c>
      <c r="H62" s="318" t="str">
        <f>IF(G62&gt;G$57,"SALAH, IKU tidak ada","OK")</f>
        <v>OK</v>
      </c>
      <c r="I62" s="278"/>
      <c r="J62" s="299"/>
    </row>
    <row r="63" spans="1:10" ht="30">
      <c r="A63" s="56">
        <v>72</v>
      </c>
      <c r="B63" s="310">
        <v>5</v>
      </c>
      <c r="C63" s="330" t="s">
        <v>70</v>
      </c>
      <c r="D63" s="319"/>
      <c r="E63" s="313" t="s">
        <v>431</v>
      </c>
      <c r="F63" s="315" t="str">
        <f>IF('Pemkab-kot'!N412&gt;87.5%,"A",IF('Pemkab-kot'!N412&gt;62.5%,"B",IF('Pemkab-kot'!N412&gt;37.5%,"C",IF(OR('Pemkab-kot'!N412=12.5%,'Pemkab-kot'!N412&gt;12.5%),"D",IF('Pemkab-kot'!N412&lt;12.5%,"E","Belum Diisi")))))</f>
        <v>A</v>
      </c>
      <c r="G63" s="315">
        <f>IF(ISERROR(F63)=TRUE,"Belum Diisi",IF(F63="a",1,IF(F63="b",0.75,IF(F63="c",0.5,IF(F63="d",0.25,IF(F63="e",0,IF(F63="a/b/c/d/e","Belum diisi","Error")))))))</f>
        <v>1</v>
      </c>
      <c r="H63" s="318" t="str">
        <f>IF(G63&gt;G$57,"SALAH, IKU tidak ada","OK")</f>
        <v>OK</v>
      </c>
      <c r="I63" s="278"/>
      <c r="J63" s="299"/>
    </row>
    <row r="64" spans="1:10" ht="30">
      <c r="A64" s="278">
        <v>77</v>
      </c>
      <c r="B64" s="310">
        <v>6</v>
      </c>
      <c r="C64" s="316" t="s">
        <v>280</v>
      </c>
      <c r="D64" s="335"/>
      <c r="E64" s="313" t="s">
        <v>431</v>
      </c>
      <c r="F64" s="314" t="s">
        <v>1365</v>
      </c>
      <c r="G64" s="315">
        <f t="shared" ref="G64:G67" si="2">IF(F64="a",1,IF(F64="b",0.75,IF(F64="c",0.5,IF(F64="d",0.25,IF(F64="e",0,IF(F64="a/b/c/d/e","Belum diisi","Error"))))))</f>
        <v>1</v>
      </c>
      <c r="H64" s="318" t="str">
        <f>IF(G64&gt;G$57,"SALAH, IKU tidak ada",IF(G64&gt;G62,"SALAH, Lebih tinggi dari Kualitas Ukuran Kinerja","OK"))</f>
        <v>OK</v>
      </c>
      <c r="I64" s="278"/>
      <c r="J64" s="299"/>
    </row>
    <row r="65" spans="1:10" ht="30">
      <c r="A65" s="56">
        <v>78</v>
      </c>
      <c r="B65" s="310">
        <v>7</v>
      </c>
      <c r="C65" s="316" t="s">
        <v>91</v>
      </c>
      <c r="D65" s="319"/>
      <c r="E65" s="313" t="s">
        <v>431</v>
      </c>
      <c r="F65" s="314" t="s">
        <v>1365</v>
      </c>
      <c r="G65" s="315">
        <f t="shared" si="2"/>
        <v>1</v>
      </c>
      <c r="H65" s="318" t="str">
        <f>IF(G65&gt;G$58,"SALAH, Tidak ada pengumpulan data","OK")</f>
        <v>OK</v>
      </c>
      <c r="I65" s="278"/>
      <c r="J65" s="299"/>
    </row>
    <row r="66" spans="1:10" ht="15">
      <c r="A66" s="278">
        <v>79</v>
      </c>
      <c r="B66" s="310">
        <v>8</v>
      </c>
      <c r="C66" s="330" t="s">
        <v>5</v>
      </c>
      <c r="D66" s="343"/>
      <c r="E66" s="313" t="s">
        <v>26</v>
      </c>
      <c r="F66" s="314" t="s">
        <v>1365</v>
      </c>
      <c r="G66" s="315">
        <f t="shared" si="2"/>
        <v>1</v>
      </c>
      <c r="H66" s="318" t="str">
        <f>IF(G66&gt;G$58,"SALAH, Tidak ada pengumpulan data","OK")</f>
        <v>OK</v>
      </c>
      <c r="I66" s="278"/>
      <c r="J66" s="299"/>
    </row>
    <row r="67" spans="1:10" ht="30">
      <c r="A67" s="278">
        <v>81</v>
      </c>
      <c r="B67" s="310">
        <v>9</v>
      </c>
      <c r="C67" s="316" t="s">
        <v>93</v>
      </c>
      <c r="D67" s="317"/>
      <c r="E67" s="313"/>
      <c r="F67" s="314" t="s">
        <v>1365</v>
      </c>
      <c r="G67" s="315">
        <f t="shared" si="2"/>
        <v>1</v>
      </c>
      <c r="H67" s="344"/>
      <c r="I67" s="278"/>
      <c r="J67" s="299"/>
    </row>
    <row r="68" spans="1:10" ht="15">
      <c r="A68" s="56">
        <v>82</v>
      </c>
      <c r="B68" s="310"/>
      <c r="C68" s="323"/>
      <c r="D68" s="324"/>
      <c r="E68" s="323"/>
      <c r="F68" s="323"/>
      <c r="G68" s="325"/>
      <c r="H68" s="326"/>
      <c r="I68" s="278"/>
      <c r="J68" s="327"/>
    </row>
    <row r="69" spans="1:10" ht="15.75">
      <c r="A69" s="278">
        <v>83</v>
      </c>
      <c r="B69" s="300" t="s">
        <v>29</v>
      </c>
      <c r="C69" s="301" t="s">
        <v>536</v>
      </c>
      <c r="D69" s="302">
        <v>3.75</v>
      </c>
      <c r="E69" s="295"/>
      <c r="F69" s="303">
        <f>SUM(G70:G73)/COUNTA(G70:G73)</f>
        <v>1</v>
      </c>
      <c r="G69" s="304">
        <f>F69*$D69</f>
        <v>3.75</v>
      </c>
      <c r="H69" s="298"/>
      <c r="I69" s="278"/>
      <c r="J69" s="299"/>
    </row>
    <row r="70" spans="1:10" ht="30">
      <c r="A70" s="56">
        <v>84</v>
      </c>
      <c r="B70" s="310">
        <v>10</v>
      </c>
      <c r="C70" s="330" t="s">
        <v>36</v>
      </c>
      <c r="D70" s="319"/>
      <c r="E70" s="313" t="s">
        <v>431</v>
      </c>
      <c r="F70" s="314" t="s">
        <v>1365</v>
      </c>
      <c r="G70" s="315">
        <f>IF(F70="a",1,IF(F70="b",0.75,IF(F70="c",0.5,IF(F70="d",0.25,IF(F70="e",0,IF(F70="a/b/c/d/e","Belum diisi","Error"))))))</f>
        <v>1</v>
      </c>
      <c r="H70" s="318" t="str">
        <f>IF(G70&gt;G$57,"SALAH, IKU tidak ada",IF(G70&gt;AVERAGE(G$62:G$67),"SALAH, Lebih tinggi dari nilai Kualitas Pengukuran","OK"))</f>
        <v>OK</v>
      </c>
      <c r="I70" s="278"/>
      <c r="J70" s="299"/>
    </row>
    <row r="71" spans="1:10" ht="30">
      <c r="A71" s="278">
        <v>87</v>
      </c>
      <c r="B71" s="310">
        <v>11</v>
      </c>
      <c r="C71" s="322" t="s">
        <v>553</v>
      </c>
      <c r="D71" s="319"/>
      <c r="E71" s="313" t="s">
        <v>431</v>
      </c>
      <c r="F71" s="314" t="s">
        <v>1365</v>
      </c>
      <c r="G71" s="315">
        <f>IF(F71="a",1,IF(F71="b",0.75,IF(F71="c",0.5,IF(F71="d",0.25,IF(F71="e",0,IF(F71="a/b/c/d/e","Belum diisi","Error"))))))</f>
        <v>1</v>
      </c>
      <c r="H71" s="318" t="str">
        <f>IF(G71&gt;G$57,"SALAH, IKU tidak ada",IF(G71&gt;AVERAGE(G$62:G$67),"SALAH, Lebih tinggi dari nilai Kualitas Pengukuran","OK"))</f>
        <v>OK</v>
      </c>
      <c r="I71" s="278"/>
      <c r="J71" s="299"/>
    </row>
    <row r="72" spans="1:10" ht="45">
      <c r="A72" s="56">
        <v>88</v>
      </c>
      <c r="B72" s="310">
        <v>12</v>
      </c>
      <c r="C72" s="330" t="s">
        <v>288</v>
      </c>
      <c r="D72" s="317"/>
      <c r="E72" s="313" t="s">
        <v>431</v>
      </c>
      <c r="F72" s="314" t="s">
        <v>1365</v>
      </c>
      <c r="G72" s="315">
        <f>IF(F72="a",1,IF(F72="b",0.75,IF(F72="c",0.5,IF(F72="d",0.25,IF(F72="e",0,IF(F72="a/b/c/d/e","Belum diisi","Error"))))))</f>
        <v>1</v>
      </c>
      <c r="H72" s="318" t="str">
        <f>IF(G72&gt;G$57,"SALAH, IKU tidak ada",IF(G72&gt;AVERAGE(G$62:G$67),"SALAH, Lebih tinggi dari nilai Kualitas Pengukuran","OK"))</f>
        <v>OK</v>
      </c>
      <c r="I72" s="278"/>
      <c r="J72" s="299"/>
    </row>
    <row r="73" spans="1:10" ht="30">
      <c r="A73" s="278">
        <v>89</v>
      </c>
      <c r="B73" s="310">
        <v>13</v>
      </c>
      <c r="C73" s="316" t="s">
        <v>71</v>
      </c>
      <c r="D73" s="317"/>
      <c r="E73" s="313" t="s">
        <v>431</v>
      </c>
      <c r="F73" s="314" t="s">
        <v>1365</v>
      </c>
      <c r="G73" s="315">
        <f>IF(F73="a",1,IF(F73="b",0.75,IF(F73="c",0.5,IF(F73="d",0.25,IF(F73="e",0,IF(F73="a/b/c/d/e","Belum diisi","Error"))))))</f>
        <v>1</v>
      </c>
      <c r="H73" s="318" t="str">
        <f>IF(G73&gt;G$57,"SALAH, IKU tidak ada",IF(G73&gt;AVERAGE(G$62:G$67),"SALAH, Lebih tinggi dari nilai Kualitas Pengukuran","OK"))</f>
        <v>OK</v>
      </c>
      <c r="I73" s="278"/>
      <c r="J73" s="299"/>
    </row>
    <row r="74" spans="1:10" ht="15">
      <c r="A74" s="278">
        <v>91</v>
      </c>
      <c r="B74" s="310"/>
      <c r="C74" s="323"/>
      <c r="D74" s="324"/>
      <c r="E74" s="323"/>
      <c r="F74" s="323"/>
      <c r="G74" s="325"/>
      <c r="H74" s="326"/>
      <c r="I74" s="278"/>
      <c r="J74" s="327"/>
    </row>
    <row r="75" spans="1:10" ht="15.75">
      <c r="A75" s="56">
        <v>92</v>
      </c>
      <c r="B75" s="772" t="s">
        <v>537</v>
      </c>
      <c r="C75" s="773"/>
      <c r="D75" s="294">
        <v>7.5</v>
      </c>
      <c r="E75" s="295"/>
      <c r="F75" s="296">
        <f>+G75/$D75</f>
        <v>1</v>
      </c>
      <c r="G75" s="339">
        <f>+G76+G83+G92</f>
        <v>7.5</v>
      </c>
      <c r="H75" s="298"/>
      <c r="I75" s="278"/>
      <c r="J75" s="299"/>
    </row>
    <row r="76" spans="1:10" ht="15.75">
      <c r="A76" s="278">
        <v>93</v>
      </c>
      <c r="B76" s="300" t="s">
        <v>27</v>
      </c>
      <c r="C76" s="301" t="s">
        <v>538</v>
      </c>
      <c r="D76" s="302">
        <v>1.5</v>
      </c>
      <c r="E76" s="295"/>
      <c r="F76" s="303">
        <f>SUM(G77:G81)/COUNTA(G77:G81)</f>
        <v>1</v>
      </c>
      <c r="G76" s="304">
        <f>F76*$D76</f>
        <v>1.5</v>
      </c>
      <c r="H76" s="298"/>
      <c r="I76" s="278"/>
      <c r="J76" s="299"/>
    </row>
    <row r="77" spans="1:10" ht="15">
      <c r="A77" s="56">
        <v>94</v>
      </c>
      <c r="B77" s="310">
        <v>1</v>
      </c>
      <c r="C77" s="316" t="s">
        <v>175</v>
      </c>
      <c r="D77" s="317"/>
      <c r="E77" s="313" t="s">
        <v>26</v>
      </c>
      <c r="F77" s="314" t="s">
        <v>1363</v>
      </c>
      <c r="G77" s="315">
        <f>IF(F77="Y",1,IF(F77="T",0,IF(F77="Y/T","Belum diisi","Error")))</f>
        <v>1</v>
      </c>
      <c r="H77" s="298"/>
      <c r="I77" s="278"/>
      <c r="J77" s="299"/>
    </row>
    <row r="78" spans="1:10" ht="15">
      <c r="A78" s="278">
        <v>95</v>
      </c>
      <c r="B78" s="310">
        <v>2</v>
      </c>
      <c r="C78" s="316" t="s">
        <v>176</v>
      </c>
      <c r="D78" s="317"/>
      <c r="E78" s="313" t="s">
        <v>26</v>
      </c>
      <c r="F78" s="314" t="s">
        <v>1363</v>
      </c>
      <c r="G78" s="315">
        <f>IF(F78="Y",1,IF(F78="T",0,IF(F78="Y/T","Belum diisi","Error")))</f>
        <v>1</v>
      </c>
      <c r="H78" s="318" t="str">
        <f>IF(G78&gt;G$77,"SALAH, Laporan Kinerja tidak ada","OK")</f>
        <v>OK</v>
      </c>
      <c r="I78" s="278"/>
      <c r="J78" s="299"/>
    </row>
    <row r="79" spans="1:10" ht="15">
      <c r="A79" s="56">
        <v>96</v>
      </c>
      <c r="B79" s="310">
        <v>3</v>
      </c>
      <c r="C79" s="316" t="s">
        <v>298</v>
      </c>
      <c r="D79" s="317"/>
      <c r="E79" s="313" t="s">
        <v>26</v>
      </c>
      <c r="F79" s="314" t="s">
        <v>1363</v>
      </c>
      <c r="G79" s="315">
        <f>IF(F79="Y",1,IF(F79="T",0,IF(F79="Y/T","Belum diisi","Error")))</f>
        <v>1</v>
      </c>
      <c r="H79" s="318" t="str">
        <f>IF(G79&gt;G$77,"SALAH, Laporan Kinerja tidak ada","OK")</f>
        <v>OK</v>
      </c>
      <c r="I79" s="278"/>
      <c r="J79" s="299"/>
    </row>
    <row r="80" spans="1:10" ht="15">
      <c r="A80" s="278">
        <v>97</v>
      </c>
      <c r="B80" s="310">
        <v>4</v>
      </c>
      <c r="C80" s="323" t="s">
        <v>182</v>
      </c>
      <c r="D80" s="324"/>
      <c r="E80" s="313" t="s">
        <v>26</v>
      </c>
      <c r="F80" s="314" t="s">
        <v>1363</v>
      </c>
      <c r="G80" s="315">
        <f>IF(F80="Y",1,IF(F80="T",0,IF(F80="Y/T","Belum diisi","Error")))</f>
        <v>1</v>
      </c>
      <c r="H80" s="318" t="str">
        <f>IF(G80&gt;G$77,"SALAH, Laporan Kinerja tidak ada","OK")</f>
        <v>OK</v>
      </c>
      <c r="I80" s="278"/>
      <c r="J80" s="299"/>
    </row>
    <row r="81" spans="1:10" ht="30">
      <c r="A81" s="56">
        <v>98</v>
      </c>
      <c r="B81" s="310">
        <v>5</v>
      </c>
      <c r="C81" s="316" t="s">
        <v>177</v>
      </c>
      <c r="D81" s="319"/>
      <c r="E81" s="313" t="s">
        <v>431</v>
      </c>
      <c r="F81" s="314" t="s">
        <v>1365</v>
      </c>
      <c r="G81" s="315">
        <f>IF(F81="a",1,IF(F81="b",0.75,IF(F81="c",0.5,IF(F81="d",0.25,IF(F81="e",0,IF(F81="a/b/c/d/e","Belum diisi","Error"))))))</f>
        <v>1</v>
      </c>
      <c r="H81" s="318" t="str">
        <f>IF(G81&gt;G$77,"SALAH, Laporan Kinerja tidak ada",IF(G81&gt;G$57,"SALAH, IKU tidak ada","OK"))</f>
        <v>OK</v>
      </c>
      <c r="I81" s="278"/>
      <c r="J81" s="299"/>
    </row>
    <row r="82" spans="1:10" ht="15">
      <c r="A82" s="278">
        <v>99</v>
      </c>
      <c r="B82" s="310"/>
      <c r="C82" s="323"/>
      <c r="D82" s="324"/>
      <c r="E82" s="323"/>
      <c r="F82" s="323"/>
      <c r="G82" s="325"/>
      <c r="H82" s="326"/>
      <c r="I82" s="278"/>
      <c r="J82" s="327"/>
    </row>
    <row r="83" spans="1:10" ht="15.75">
      <c r="A83" s="56">
        <v>100</v>
      </c>
      <c r="B83" s="300" t="s">
        <v>28</v>
      </c>
      <c r="C83" s="301" t="s">
        <v>539</v>
      </c>
      <c r="D83" s="302">
        <v>3.75</v>
      </c>
      <c r="E83" s="295"/>
      <c r="F83" s="303">
        <f>SUM(G84:G90)/COUNTA(G84:G90)</f>
        <v>1</v>
      </c>
      <c r="G83" s="304">
        <f>F83*$D83</f>
        <v>3.75</v>
      </c>
      <c r="H83" s="298"/>
      <c r="I83" s="278"/>
      <c r="J83" s="299"/>
    </row>
    <row r="84" spans="1:10" ht="30">
      <c r="A84" s="278">
        <v>101</v>
      </c>
      <c r="B84" s="310">
        <v>6</v>
      </c>
      <c r="C84" s="330" t="s">
        <v>554</v>
      </c>
      <c r="D84" s="319"/>
      <c r="E84" s="313" t="s">
        <v>431</v>
      </c>
      <c r="F84" s="314" t="s">
        <v>1365</v>
      </c>
      <c r="G84" s="315">
        <f t="shared" ref="G84:G90" si="3">IF(F84="a",1,IF(F84="b",0.75,IF(F84="c",0.5,IF(F84="d",0.25,IF(F84="e",0,IF(F84="a/b/c/d/e","Belum diisi","Error"))))))</f>
        <v>1</v>
      </c>
      <c r="H84" s="318" t="str">
        <f>IF(G84&gt;G$77,"SALAH, Laporan Kinerja tidak ada",IF(G84&gt;AVERAGE(G$43,G$44,G$45),"SALAH, Laporan Kinerja belum berorientasi outcome","OK"))</f>
        <v>OK</v>
      </c>
      <c r="I84" s="278"/>
      <c r="J84" s="299"/>
    </row>
    <row r="85" spans="1:10" ht="30">
      <c r="A85" s="56">
        <v>102</v>
      </c>
      <c r="B85" s="310">
        <v>7</v>
      </c>
      <c r="C85" s="316" t="s">
        <v>178</v>
      </c>
      <c r="D85" s="317"/>
      <c r="E85" s="313" t="s">
        <v>431</v>
      </c>
      <c r="F85" s="314" t="s">
        <v>1365</v>
      </c>
      <c r="G85" s="315">
        <f t="shared" si="3"/>
        <v>1</v>
      </c>
      <c r="H85" s="318" t="str">
        <f t="shared" ref="H85:H90" si="4">IF(G85&gt;G$77,"SALAH, Laporan Kinerja tidak ada",IF(G85&gt;G$84,"SALAH, Lebih tinggi dari Nilai Pencapaian Outcome Laporan Kinerja","OK"))</f>
        <v>OK</v>
      </c>
      <c r="I85" s="278"/>
      <c r="J85" s="299"/>
    </row>
    <row r="86" spans="1:10" ht="30">
      <c r="A86" s="278">
        <v>103</v>
      </c>
      <c r="B86" s="310">
        <v>8</v>
      </c>
      <c r="C86" s="330" t="s">
        <v>179</v>
      </c>
      <c r="D86" s="319"/>
      <c r="E86" s="313" t="s">
        <v>431</v>
      </c>
      <c r="F86" s="314" t="s">
        <v>1365</v>
      </c>
      <c r="G86" s="315">
        <f t="shared" si="3"/>
        <v>1</v>
      </c>
      <c r="H86" s="318" t="str">
        <f t="shared" si="4"/>
        <v>OK</v>
      </c>
      <c r="I86" s="278"/>
      <c r="J86" s="299"/>
    </row>
    <row r="87" spans="1:10" ht="45">
      <c r="A87" s="56">
        <v>104</v>
      </c>
      <c r="B87" s="310">
        <v>9</v>
      </c>
      <c r="C87" s="330" t="s">
        <v>180</v>
      </c>
      <c r="D87" s="317"/>
      <c r="E87" s="313" t="s">
        <v>431</v>
      </c>
      <c r="F87" s="314" t="s">
        <v>1365</v>
      </c>
      <c r="G87" s="315">
        <f t="shared" si="3"/>
        <v>1</v>
      </c>
      <c r="H87" s="318" t="str">
        <f t="shared" si="4"/>
        <v>OK</v>
      </c>
      <c r="I87" s="278"/>
      <c r="J87" s="299"/>
    </row>
    <row r="88" spans="1:10" ht="30">
      <c r="A88" s="278">
        <v>105</v>
      </c>
      <c r="B88" s="310">
        <v>10</v>
      </c>
      <c r="C88" s="345" t="s">
        <v>331</v>
      </c>
      <c r="D88" s="312"/>
      <c r="E88" s="313" t="s">
        <v>433</v>
      </c>
      <c r="F88" s="314" t="s">
        <v>1365</v>
      </c>
      <c r="G88" s="315">
        <f t="shared" si="3"/>
        <v>1</v>
      </c>
      <c r="H88" s="318" t="str">
        <f t="shared" si="4"/>
        <v>OK</v>
      </c>
      <c r="I88" s="278"/>
      <c r="J88" s="299"/>
    </row>
    <row r="89" spans="1:10" ht="30">
      <c r="A89" s="56">
        <v>106</v>
      </c>
      <c r="B89" s="310">
        <v>11</v>
      </c>
      <c r="C89" s="346" t="s">
        <v>333</v>
      </c>
      <c r="D89" s="343"/>
      <c r="E89" s="313" t="s">
        <v>431</v>
      </c>
      <c r="F89" s="314" t="s">
        <v>1365</v>
      </c>
      <c r="G89" s="315">
        <f t="shared" si="3"/>
        <v>1</v>
      </c>
      <c r="H89" s="318" t="str">
        <f t="shared" si="4"/>
        <v>OK</v>
      </c>
      <c r="I89" s="278"/>
      <c r="J89" s="299"/>
    </row>
    <row r="90" spans="1:10" ht="30">
      <c r="A90" s="278">
        <v>107</v>
      </c>
      <c r="B90" s="310">
        <v>12</v>
      </c>
      <c r="C90" s="347" t="s">
        <v>181</v>
      </c>
      <c r="D90" s="342"/>
      <c r="E90" s="313" t="s">
        <v>431</v>
      </c>
      <c r="F90" s="314" t="s">
        <v>1365</v>
      </c>
      <c r="G90" s="315">
        <f t="shared" si="3"/>
        <v>1</v>
      </c>
      <c r="H90" s="318" t="str">
        <f t="shared" si="4"/>
        <v>OK</v>
      </c>
      <c r="I90" s="278"/>
      <c r="J90" s="299"/>
    </row>
    <row r="91" spans="1:10" ht="15">
      <c r="A91" s="56">
        <v>108</v>
      </c>
      <c r="B91" s="310"/>
      <c r="C91" s="323"/>
      <c r="D91" s="324"/>
      <c r="E91" s="323"/>
      <c r="F91" s="323"/>
      <c r="G91" s="325"/>
      <c r="H91" s="326"/>
      <c r="I91" s="278"/>
      <c r="J91" s="327"/>
    </row>
    <row r="92" spans="1:10" ht="15.75">
      <c r="A92" s="278">
        <v>109</v>
      </c>
      <c r="B92" s="300" t="s">
        <v>29</v>
      </c>
      <c r="C92" s="301" t="s">
        <v>540</v>
      </c>
      <c r="D92" s="302">
        <v>2.25</v>
      </c>
      <c r="E92" s="295"/>
      <c r="F92" s="303">
        <f>SUM(G93:G96)/COUNTA(G93:G96)</f>
        <v>1</v>
      </c>
      <c r="G92" s="304">
        <f>F92*$D92</f>
        <v>2.25</v>
      </c>
      <c r="H92" s="298"/>
      <c r="I92" s="278"/>
      <c r="J92" s="299"/>
    </row>
    <row r="93" spans="1:10" ht="30">
      <c r="A93" s="56">
        <v>110</v>
      </c>
      <c r="B93" s="310">
        <v>13</v>
      </c>
      <c r="C93" s="330" t="s">
        <v>252</v>
      </c>
      <c r="D93" s="319"/>
      <c r="E93" s="313" t="s">
        <v>26</v>
      </c>
      <c r="F93" s="314" t="s">
        <v>1363</v>
      </c>
      <c r="G93" s="315">
        <f>IF(F93="Y",1,IF(F93="T",0,IF(F93="Y/T","Belum diisi","Error")))</f>
        <v>1</v>
      </c>
      <c r="H93" s="318" t="str">
        <f>IF(G93&gt;G$77,"SALAH, Laporan Kinerja tidak ada",IF(G93&gt;G$103,"SALAH, Evaluasi Akuntabilitas Kinerja tidak dilakukan","OK"))</f>
        <v>OK</v>
      </c>
      <c r="I93" s="278"/>
      <c r="J93" s="299"/>
    </row>
    <row r="94" spans="1:10" ht="30">
      <c r="A94" s="278">
        <v>111</v>
      </c>
      <c r="B94" s="310">
        <v>14</v>
      </c>
      <c r="C94" s="330" t="s">
        <v>555</v>
      </c>
      <c r="D94" s="319"/>
      <c r="E94" s="313" t="s">
        <v>431</v>
      </c>
      <c r="F94" s="314" t="s">
        <v>1365</v>
      </c>
      <c r="G94" s="315">
        <f>IF(F94="a",1,IF(F94="b",0.75,IF(F94="c",0.5,IF(F94="d",0.25,IF(F94="e",0,IF(F94="a/b/c/d/e","Belum diisi","Error"))))))</f>
        <v>1</v>
      </c>
      <c r="H94" s="318" t="str">
        <f>IF(G94&gt;G$77,"SALAH, Laporan Kinerja tidak ada",IF(G94&gt;AVERAGE(G$84:G$90),"SALAH, Lebih tinggi dari Nilai Kualitas laporan Kinerja","OK"))</f>
        <v>OK</v>
      </c>
      <c r="I94" s="278"/>
      <c r="J94" s="299"/>
    </row>
    <row r="95" spans="1:10" ht="30">
      <c r="A95" s="56">
        <v>112</v>
      </c>
      <c r="B95" s="310">
        <v>15</v>
      </c>
      <c r="C95" s="330" t="s">
        <v>74</v>
      </c>
      <c r="D95" s="319"/>
      <c r="E95" s="313" t="s">
        <v>431</v>
      </c>
      <c r="F95" s="314" t="s">
        <v>1365</v>
      </c>
      <c r="G95" s="315">
        <f>IF(F95="a",1,IF(F95="b",0.75,IF(F95="c",0.5,IF(F95="d",0.25,IF(F95="e",0,IF(F95="a/b/c/d/e","Belum diisi","Error"))))))</f>
        <v>1</v>
      </c>
      <c r="H95" s="318" t="str">
        <f>IF(G95&gt;G$77,"SALAH, Laporan Kinerja tidak ada",IF(G95&gt;AVERAGE(G$84:G$90),"SALAH, Lebih tinggi dari Nilai Kualitas laporan Kinerja","OK"))</f>
        <v>OK</v>
      </c>
      <c r="I95" s="278"/>
      <c r="J95" s="299"/>
    </row>
    <row r="96" spans="1:10" ht="30">
      <c r="A96" s="278">
        <v>113</v>
      </c>
      <c r="B96" s="310">
        <v>16</v>
      </c>
      <c r="C96" s="330" t="s">
        <v>75</v>
      </c>
      <c r="D96" s="319"/>
      <c r="E96" s="313" t="s">
        <v>431</v>
      </c>
      <c r="F96" s="314" t="s">
        <v>1365</v>
      </c>
      <c r="G96" s="315">
        <f>IF(F96="a",1,IF(F96="b",0.75,IF(F96="c",0.5,IF(F96="d",0.25,IF(F96="e",0,IF(F96="a/b/c/d/e","Belum diisi","Error"))))))</f>
        <v>1</v>
      </c>
      <c r="H96" s="318" t="str">
        <f>IF(G96&gt;G$77,"SALAH, Laporan Kinerja tidak ada",IF(G96&gt;AVERAGE(G$84:G$90),"SALAH, Lebih tinggi dari Nilai Kualitas laporan Kinerja","OK"))</f>
        <v>OK</v>
      </c>
      <c r="I96" s="278"/>
      <c r="J96" s="299"/>
    </row>
    <row r="97" spans="1:10" ht="15">
      <c r="A97" s="56">
        <v>114</v>
      </c>
      <c r="B97" s="310"/>
      <c r="C97" s="323"/>
      <c r="D97" s="324"/>
      <c r="E97" s="323"/>
      <c r="F97" s="323"/>
      <c r="G97" s="325"/>
      <c r="H97" s="326"/>
      <c r="I97" s="278"/>
      <c r="J97" s="327"/>
    </row>
    <row r="98" spans="1:10" ht="15.75">
      <c r="A98" s="278">
        <v>115</v>
      </c>
      <c r="B98" s="774" t="s">
        <v>87</v>
      </c>
      <c r="C98" s="774"/>
      <c r="D98" s="338">
        <v>10</v>
      </c>
      <c r="E98" s="348"/>
      <c r="F98" s="349">
        <f>+G98/D98</f>
        <v>1</v>
      </c>
      <c r="G98" s="339">
        <f>+G99+G106+G116</f>
        <v>10</v>
      </c>
      <c r="H98" s="298"/>
      <c r="I98" s="278"/>
      <c r="J98" s="299"/>
    </row>
    <row r="99" spans="1:10" ht="15.75">
      <c r="A99" s="56">
        <v>116</v>
      </c>
      <c r="B99" s="300" t="s">
        <v>27</v>
      </c>
      <c r="C99" s="301" t="s">
        <v>44</v>
      </c>
      <c r="D99" s="302">
        <v>2</v>
      </c>
      <c r="E99" s="348"/>
      <c r="F99" s="350">
        <f>SUM(G100:G104)/COUNTA(G100:G104)</f>
        <v>1</v>
      </c>
      <c r="G99" s="304">
        <f>F99*$D99</f>
        <v>2</v>
      </c>
      <c r="H99" s="298"/>
      <c r="I99" s="278"/>
      <c r="J99" s="299"/>
    </row>
    <row r="100" spans="1:10" ht="15">
      <c r="A100" s="278">
        <v>117</v>
      </c>
      <c r="B100" s="310">
        <v>1</v>
      </c>
      <c r="C100" s="351" t="s">
        <v>582</v>
      </c>
      <c r="D100" s="352"/>
      <c r="E100" s="313" t="s">
        <v>26</v>
      </c>
      <c r="F100" s="314" t="s">
        <v>1363</v>
      </c>
      <c r="G100" s="315">
        <f>IF(F100="Y",1,IF(F100="T",0,IF(F100="Y/T","Belum diisi","Error")))</f>
        <v>1</v>
      </c>
      <c r="H100" s="298"/>
      <c r="I100" s="278"/>
      <c r="J100" s="299"/>
    </row>
    <row r="101" spans="1:10" ht="30">
      <c r="A101" s="56">
        <v>118</v>
      </c>
      <c r="B101" s="310">
        <v>2</v>
      </c>
      <c r="C101" s="353" t="s">
        <v>16</v>
      </c>
      <c r="D101" s="354"/>
      <c r="E101" s="313" t="s">
        <v>26</v>
      </c>
      <c r="F101" s="314" t="s">
        <v>1363</v>
      </c>
      <c r="G101" s="315">
        <f>IF(F101="Y",1,IF(F101="T",0,IF(F101="Y/T","Belum diisi","Error")))</f>
        <v>1</v>
      </c>
      <c r="H101" s="298"/>
      <c r="I101" s="278"/>
      <c r="J101" s="299"/>
    </row>
    <row r="102" spans="1:10" ht="15">
      <c r="A102" s="278">
        <v>119</v>
      </c>
      <c r="B102" s="310">
        <v>3</v>
      </c>
      <c r="C102" s="353" t="s">
        <v>17</v>
      </c>
      <c r="D102" s="354"/>
      <c r="E102" s="313" t="s">
        <v>26</v>
      </c>
      <c r="F102" s="314" t="s">
        <v>1363</v>
      </c>
      <c r="G102" s="315">
        <f>IF(F102="Y",1,IF(F102="T",0,IF(F102="Y/T","Belum diisi","Error")))</f>
        <v>1</v>
      </c>
      <c r="H102" s="298"/>
      <c r="I102" s="278"/>
      <c r="J102" s="299"/>
    </row>
    <row r="103" spans="1:10" ht="15">
      <c r="A103" s="278">
        <v>121</v>
      </c>
      <c r="B103" s="310">
        <v>4</v>
      </c>
      <c r="C103" s="316" t="s">
        <v>66</v>
      </c>
      <c r="D103" s="317"/>
      <c r="E103" s="313" t="s">
        <v>26</v>
      </c>
      <c r="F103" s="314" t="s">
        <v>1363</v>
      </c>
      <c r="G103" s="315">
        <f>IF(F103="Y",1,IF(F103="T",0,IF(F103="Y/T","Belum diisi","Error")))</f>
        <v>1</v>
      </c>
      <c r="H103" s="298"/>
      <c r="I103" s="278"/>
      <c r="J103" s="299"/>
    </row>
    <row r="104" spans="1:10" ht="30">
      <c r="A104" s="56">
        <v>122</v>
      </c>
      <c r="B104" s="310">
        <v>5</v>
      </c>
      <c r="C104" s="351" t="s">
        <v>18</v>
      </c>
      <c r="D104" s="352"/>
      <c r="E104" s="313" t="s">
        <v>431</v>
      </c>
      <c r="F104" s="314" t="s">
        <v>1365</v>
      </c>
      <c r="G104" s="315">
        <f>IF(F104="a",1,IF(F104="b",0.75,IF(F104="c",0.5,IF(F104="d",0.25,IF(F104="e",0,IF(F104="a/b/c/d/e","Belum diisi","Error"))))))</f>
        <v>1</v>
      </c>
      <c r="H104" s="318" t="str">
        <f>IF(G104&gt;AVERAGE(G101,G102,G103),"SALAH, Pelaksanaan Evaluasi masih kurang Optimal","OK")</f>
        <v>OK</v>
      </c>
      <c r="I104" s="278"/>
      <c r="J104" s="299"/>
    </row>
    <row r="105" spans="1:10" ht="15">
      <c r="A105" s="278">
        <v>123</v>
      </c>
      <c r="B105" s="310"/>
      <c r="C105" s="323"/>
      <c r="D105" s="324"/>
      <c r="E105" s="323"/>
      <c r="F105" s="323"/>
      <c r="G105" s="325"/>
      <c r="H105" s="326"/>
      <c r="I105" s="278"/>
      <c r="J105" s="327"/>
    </row>
    <row r="106" spans="1:10" ht="15.75">
      <c r="A106" s="56">
        <v>124</v>
      </c>
      <c r="B106" s="300" t="s">
        <v>28</v>
      </c>
      <c r="C106" s="301" t="s">
        <v>45</v>
      </c>
      <c r="D106" s="302">
        <v>5</v>
      </c>
      <c r="E106" s="295"/>
      <c r="F106" s="303">
        <f>SUM(G107:G114)/COUNTA(G107:G114)</f>
        <v>1</v>
      </c>
      <c r="G106" s="304">
        <f>F106*$D106</f>
        <v>5</v>
      </c>
      <c r="H106" s="298"/>
      <c r="I106" s="278"/>
      <c r="J106" s="299"/>
    </row>
    <row r="107" spans="1:10" ht="45">
      <c r="A107" s="278">
        <v>125</v>
      </c>
      <c r="B107" s="310">
        <v>7</v>
      </c>
      <c r="C107" s="316" t="s">
        <v>556</v>
      </c>
      <c r="D107" s="317"/>
      <c r="E107" s="313" t="s">
        <v>431</v>
      </c>
      <c r="F107" s="314" t="s">
        <v>1365</v>
      </c>
      <c r="G107" s="315">
        <f t="shared" ref="G107:G114" si="5">IF(F107="a",1,IF(F107="b",0.75,IF(F107="c",0.5,IF(F107="d",0.25,IF(F107="e",0,IF(F107="a/b/c/d/e","Belum diisi","Error"))))))</f>
        <v>1</v>
      </c>
      <c r="H107" s="318" t="str">
        <f>IF(G107&gt;G$100,"SALAH, Pedoman tidak ada",IF(G107&gt;G$103,"SALAH, Evaluasi akuntabilitas tidak dilaksanakan","OK"))</f>
        <v>OK</v>
      </c>
      <c r="I107" s="278"/>
      <c r="J107" s="299"/>
    </row>
    <row r="108" spans="1:10" ht="30">
      <c r="A108" s="56">
        <v>126</v>
      </c>
      <c r="B108" s="310">
        <v>8</v>
      </c>
      <c r="C108" s="316" t="s">
        <v>105</v>
      </c>
      <c r="D108" s="317"/>
      <c r="E108" s="313" t="s">
        <v>431</v>
      </c>
      <c r="F108" s="314" t="s">
        <v>1365</v>
      </c>
      <c r="G108" s="315">
        <f t="shared" si="5"/>
        <v>1</v>
      </c>
      <c r="H108" s="318" t="str">
        <f>IF(G108&gt;G$103,"SALAH, Evaluasi akuntabilitas tidak dilaksanakan","OK")</f>
        <v>OK</v>
      </c>
      <c r="I108" s="278"/>
      <c r="J108" s="299"/>
    </row>
    <row r="109" spans="1:10" ht="45">
      <c r="A109" s="278">
        <v>127</v>
      </c>
      <c r="B109" s="310">
        <v>9</v>
      </c>
      <c r="C109" s="316" t="s">
        <v>54</v>
      </c>
      <c r="D109" s="317"/>
      <c r="E109" s="313" t="s">
        <v>431</v>
      </c>
      <c r="F109" s="314" t="s">
        <v>1365</v>
      </c>
      <c r="G109" s="315">
        <f t="shared" si="5"/>
        <v>1</v>
      </c>
      <c r="H109" s="318" t="str">
        <f>IF(G109&gt;G$103,"SALAH, Evaluasi akuntabilitas tidak dilaksanakan","OK")</f>
        <v>OK</v>
      </c>
      <c r="I109" s="278"/>
      <c r="J109" s="299"/>
    </row>
    <row r="110" spans="1:10" ht="30">
      <c r="A110" s="56">
        <v>128</v>
      </c>
      <c r="B110" s="310">
        <v>10</v>
      </c>
      <c r="C110" s="316" t="s">
        <v>106</v>
      </c>
      <c r="D110" s="317"/>
      <c r="E110" s="313" t="s">
        <v>431</v>
      </c>
      <c r="F110" s="314" t="s">
        <v>1365</v>
      </c>
      <c r="G110" s="315">
        <f t="shared" si="5"/>
        <v>1</v>
      </c>
      <c r="H110" s="318" t="str">
        <f>IF(G110&gt;G$103,"SALAH, Evaluasi akuntabilitas tidak dilaksanakan",IF(G110&gt;AVERAGE(G$100:G$105),"SALAH, Lebih tinggi dari nilai Pelaksanaan Evaluasi","OK"))</f>
        <v>OK</v>
      </c>
      <c r="I110" s="278"/>
      <c r="J110" s="299"/>
    </row>
    <row r="111" spans="1:10" ht="45">
      <c r="A111" s="278">
        <v>129</v>
      </c>
      <c r="B111" s="310">
        <v>11</v>
      </c>
      <c r="C111" s="316" t="s">
        <v>55</v>
      </c>
      <c r="D111" s="317"/>
      <c r="E111" s="313" t="s">
        <v>431</v>
      </c>
      <c r="F111" s="314" t="s">
        <v>1365</v>
      </c>
      <c r="G111" s="315">
        <f t="shared" si="5"/>
        <v>1</v>
      </c>
      <c r="H111" s="318" t="str">
        <f>IF(G111&gt;G$103,"SALAH, Evaluasi akuntabilitas tidak dilaksanakan",IF(G111&gt;AVERAGE(G$100:G$104),"SALAH, Lebih tinggi dari nilai Pelaksanaan Evaluasi","OK"))</f>
        <v>OK</v>
      </c>
      <c r="I111" s="278"/>
      <c r="J111" s="299"/>
    </row>
    <row r="112" spans="1:10" ht="30">
      <c r="A112" s="56">
        <v>130</v>
      </c>
      <c r="B112" s="310">
        <v>12</v>
      </c>
      <c r="C112" s="316" t="s">
        <v>56</v>
      </c>
      <c r="D112" s="317"/>
      <c r="E112" s="313" t="s">
        <v>431</v>
      </c>
      <c r="F112" s="314" t="s">
        <v>1365</v>
      </c>
      <c r="G112" s="315">
        <f t="shared" si="5"/>
        <v>1</v>
      </c>
      <c r="H112" s="318" t="str">
        <f>IF(G112&gt;G$102,"SALAH, Evaluasi program tidak dilaksanakan",IF(G112&gt;AVERAGE(G$26,G$46),"SALAH, Lebih tinggi dari nilai Kualitas Program/Kegiatan",IF(G112&gt;AVERAGE(G$100:G$104),"SALAH, Lebih tinggi dari nilai Pelaksanaan Evaluasi","OK")))</f>
        <v>OK</v>
      </c>
      <c r="I112" s="278"/>
      <c r="J112" s="299"/>
    </row>
    <row r="113" spans="1:10" ht="30">
      <c r="A113" s="278">
        <v>131</v>
      </c>
      <c r="B113" s="310">
        <v>13</v>
      </c>
      <c r="C113" s="316" t="s">
        <v>57</v>
      </c>
      <c r="D113" s="317"/>
      <c r="E113" s="313" t="s">
        <v>431</v>
      </c>
      <c r="F113" s="314" t="s">
        <v>1365</v>
      </c>
      <c r="G113" s="315">
        <f t="shared" si="5"/>
        <v>1</v>
      </c>
      <c r="H113" s="318" t="str">
        <f>IF(G113&gt;G$102,"SALAH, Evaluasi program tidak dilaksanakan",IF(G113&gt;AVERAGE(G$26,G$46),"SALAH, Lebih tinggi dari nilai Kualitas Program/Kegiatan",IF(G113&gt;AVERAGE(G$100:G$104),"SALAH, Lebih tinggi dari nilai Pelaksanaan Evaluasi","OK")))</f>
        <v>OK</v>
      </c>
      <c r="I113" s="278"/>
      <c r="J113" s="299"/>
    </row>
    <row r="114" spans="1:10" ht="30">
      <c r="A114" s="56">
        <v>132</v>
      </c>
      <c r="B114" s="310">
        <v>14</v>
      </c>
      <c r="C114" s="316" t="s">
        <v>58</v>
      </c>
      <c r="D114" s="317"/>
      <c r="E114" s="313" t="s">
        <v>431</v>
      </c>
      <c r="F114" s="314" t="s">
        <v>1365</v>
      </c>
      <c r="G114" s="315">
        <f t="shared" si="5"/>
        <v>1</v>
      </c>
      <c r="H114" s="318" t="str">
        <f>IF(G114&gt;G$102,"SALAH, Evaluasi program tidak dilaksanakan",IF(G114&gt;AVERAGE(G$27,G$46),"SALAH, Lebih tinggi dari nilai Kualitas Program/Kegiatan",IF(G114&gt;AVERAGE(G$100:G$104),"SALAH, Lebih tinggi dari nilai Pelaksanaan Evaluasi","OK")))</f>
        <v>OK</v>
      </c>
      <c r="I114" s="278"/>
      <c r="J114" s="299"/>
    </row>
    <row r="115" spans="1:10" ht="15">
      <c r="A115" s="56">
        <v>136</v>
      </c>
      <c r="B115" s="310"/>
      <c r="C115" s="323"/>
      <c r="D115" s="324"/>
      <c r="E115" s="325"/>
      <c r="F115" s="325"/>
      <c r="G115" s="325"/>
      <c r="H115" s="326"/>
      <c r="I115" s="278"/>
      <c r="J115" s="327"/>
    </row>
    <row r="116" spans="1:10" ht="15.75">
      <c r="A116" s="278">
        <v>137</v>
      </c>
      <c r="B116" s="300" t="s">
        <v>29</v>
      </c>
      <c r="C116" s="301" t="s">
        <v>46</v>
      </c>
      <c r="D116" s="302">
        <v>3</v>
      </c>
      <c r="E116" s="295"/>
      <c r="F116" s="303">
        <f>SUM(G117:G121)/COUNTA(G117:G121)</f>
        <v>1</v>
      </c>
      <c r="G116" s="304">
        <f>F116*$D116</f>
        <v>3</v>
      </c>
      <c r="H116" s="298"/>
      <c r="I116" s="278"/>
      <c r="J116" s="299"/>
    </row>
    <row r="117" spans="1:10" ht="30">
      <c r="A117" s="56">
        <v>138</v>
      </c>
      <c r="B117" s="310">
        <v>18</v>
      </c>
      <c r="C117" s="316" t="s">
        <v>102</v>
      </c>
      <c r="D117" s="317"/>
      <c r="E117" s="313" t="s">
        <v>431</v>
      </c>
      <c r="F117" s="314" t="s">
        <v>1365</v>
      </c>
      <c r="G117" s="315">
        <f t="shared" ref="G117:G121" si="6">IF(F117="a",1,IF(F117="b",0.75,IF(F117="c",0.5,IF(F117="d",0.25,IF(F117="e",0,IF(F117="a/b/c/d/e","Belum diisi","Error"))))))</f>
        <v>1</v>
      </c>
      <c r="H117" s="318" t="str">
        <f>IF(G117&gt;G$103,"SALAH, Evaluasi akuntabilitas tidak ada",IF(G117&gt;AVERAGE(G$107:G$111),"SALAH, Lebih tinggi dari nilai rata2 kualitas evaluasi akuntabilitas","OK"))</f>
        <v>OK</v>
      </c>
      <c r="I117" s="278"/>
      <c r="J117" s="299"/>
    </row>
    <row r="118" spans="1:10" ht="30">
      <c r="A118" s="278">
        <v>139</v>
      </c>
      <c r="B118" s="310">
        <v>19</v>
      </c>
      <c r="C118" s="316" t="s">
        <v>60</v>
      </c>
      <c r="D118" s="317"/>
      <c r="E118" s="313" t="s">
        <v>431</v>
      </c>
      <c r="F118" s="314" t="s">
        <v>1365</v>
      </c>
      <c r="G118" s="315">
        <f t="shared" si="6"/>
        <v>1</v>
      </c>
      <c r="H118" s="318" t="str">
        <f>IF(G118&gt;G$103,"SALAH, Evaluasi akuntabilitas tidak ada",IF(G118&gt;AVERAGE(G$107:G$111),"SALAH, Lebih tinggi dari nilai rata2 kualitas evaluasi akuntabilitas","OK"))</f>
        <v>OK</v>
      </c>
      <c r="I118" s="278"/>
      <c r="J118" s="299"/>
    </row>
    <row r="119" spans="1:10" ht="30">
      <c r="A119" s="56">
        <v>140</v>
      </c>
      <c r="B119" s="310">
        <v>20</v>
      </c>
      <c r="C119" s="316" t="s">
        <v>76</v>
      </c>
      <c r="D119" s="317"/>
      <c r="E119" s="313" t="s">
        <v>431</v>
      </c>
      <c r="F119" s="314" t="s">
        <v>1365</v>
      </c>
      <c r="G119" s="315">
        <f t="shared" si="6"/>
        <v>1</v>
      </c>
      <c r="H119" s="318" t="str">
        <f>IF(G119&gt;G$103,"SALAH, Evaluasi akuntabilitas tidak ada",IF(G119&gt;AVERAGE(G$107:G$111),"SALAH, Lebih tinggi dari nilai rata2 kualitas evaluasi akuntabilitas","OK"))</f>
        <v>OK</v>
      </c>
      <c r="I119" s="278"/>
      <c r="J119" s="299"/>
    </row>
    <row r="120" spans="1:10" ht="30">
      <c r="A120" s="278">
        <v>141</v>
      </c>
      <c r="B120" s="310">
        <v>21</v>
      </c>
      <c r="C120" s="216" t="s">
        <v>583</v>
      </c>
      <c r="D120" s="355"/>
      <c r="E120" s="313" t="s">
        <v>431</v>
      </c>
      <c r="F120" s="314" t="s">
        <v>1365</v>
      </c>
      <c r="G120" s="315">
        <f t="shared" si="6"/>
        <v>1</v>
      </c>
      <c r="H120" s="318" t="str">
        <f>IF(G120&gt;G$102,"SALAH, Evaluasi program tidak ada",IF(G120&gt;AVERAGE(G$112:G$114),"SALAH, Lebih tinggi dari nilai rata2 kualitas evaluasi program","OK"))</f>
        <v>OK</v>
      </c>
      <c r="I120" s="278"/>
      <c r="J120" s="299"/>
    </row>
    <row r="121" spans="1:10" ht="30">
      <c r="A121" s="56">
        <v>142</v>
      </c>
      <c r="B121" s="310">
        <v>22</v>
      </c>
      <c r="C121" s="216" t="s">
        <v>584</v>
      </c>
      <c r="D121" s="355"/>
      <c r="E121" s="313" t="s">
        <v>431</v>
      </c>
      <c r="F121" s="314" t="s">
        <v>1365</v>
      </c>
      <c r="G121" s="315">
        <f t="shared" si="6"/>
        <v>1</v>
      </c>
      <c r="H121" s="318" t="str">
        <f>IF(G121&gt;G$102,"SALAH, Evaluasi program tidak ada",IF(G121&gt;AVERAGE(G$112:G$114),"SALAH, Lebih tinggi dari nilai rata2 kualitas evaluasi program","OK"))</f>
        <v>OK</v>
      </c>
      <c r="I121" s="278"/>
      <c r="J121" s="299"/>
    </row>
    <row r="122" spans="1:10" ht="15">
      <c r="A122" s="56">
        <v>144</v>
      </c>
      <c r="B122" s="310"/>
      <c r="C122" s="323"/>
      <c r="D122" s="324"/>
      <c r="E122" s="323"/>
      <c r="F122" s="323"/>
      <c r="G122" s="325"/>
      <c r="H122" s="326"/>
      <c r="I122" s="278"/>
      <c r="J122" s="327"/>
    </row>
    <row r="123" spans="1:10" ht="15.75">
      <c r="A123" s="278">
        <v>145</v>
      </c>
      <c r="B123" s="774" t="s">
        <v>7</v>
      </c>
      <c r="C123" s="774"/>
      <c r="D123" s="338">
        <v>20</v>
      </c>
      <c r="E123" s="295"/>
      <c r="F123" s="296" t="e">
        <f>+G123/D123</f>
        <v>#N/A</v>
      </c>
      <c r="G123" s="339" t="e">
        <f>+G124+G129+G135+G142</f>
        <v>#N/A</v>
      </c>
      <c r="H123" s="298"/>
      <c r="I123" s="278"/>
      <c r="J123" s="299"/>
    </row>
    <row r="124" spans="1:10" ht="15.75">
      <c r="A124" s="56">
        <v>146</v>
      </c>
      <c r="B124" s="300" t="s">
        <v>27</v>
      </c>
      <c r="C124" s="301" t="s">
        <v>37</v>
      </c>
      <c r="D124" s="302">
        <v>5</v>
      </c>
      <c r="E124" s="295"/>
      <c r="F124" s="303">
        <f>+G124/D124</f>
        <v>1</v>
      </c>
      <c r="G124" s="304">
        <f>SUM(G125:G127)</f>
        <v>5</v>
      </c>
      <c r="H124" s="298"/>
      <c r="I124" s="278"/>
      <c r="J124" s="299"/>
    </row>
    <row r="125" spans="1:10" ht="30">
      <c r="A125" s="278">
        <v>147</v>
      </c>
      <c r="B125" s="310">
        <v>1</v>
      </c>
      <c r="C125" s="311" t="s">
        <v>10</v>
      </c>
      <c r="D125" s="312"/>
      <c r="E125" s="313" t="s">
        <v>431</v>
      </c>
      <c r="F125" s="314" t="s">
        <v>1365</v>
      </c>
      <c r="G125" s="315">
        <f>IF(F125="a",2,IF(F125="b",1.5,IF(F125="c",1,IF(F125="d",0.5,IF(F125="e",0,IF(F125="a/b/c/d/e","Belum diisi","Error"))))))</f>
        <v>2</v>
      </c>
      <c r="H125" s="298"/>
      <c r="I125" s="278"/>
      <c r="J125" s="299"/>
    </row>
    <row r="126" spans="1:10" ht="30">
      <c r="A126" s="56">
        <v>148</v>
      </c>
      <c r="B126" s="310">
        <v>2</v>
      </c>
      <c r="C126" s="316" t="s">
        <v>53</v>
      </c>
      <c r="D126" s="317"/>
      <c r="E126" s="313" t="s">
        <v>431</v>
      </c>
      <c r="F126" s="314" t="s">
        <v>1365</v>
      </c>
      <c r="G126" s="315">
        <f>IF(F126="a",1,IF(F126="b",0.75,IF(F126="c",0.5,IF(F126="d",0.25,IF(F126="e",0,IF(F126="a/b/c/d/e","Belum diisi","Error"))))))</f>
        <v>1</v>
      </c>
      <c r="H126" s="298"/>
      <c r="I126" s="278"/>
      <c r="J126" s="299"/>
    </row>
    <row r="127" spans="1:10" ht="30">
      <c r="A127" s="278">
        <v>149</v>
      </c>
      <c r="B127" s="310">
        <v>3</v>
      </c>
      <c r="C127" s="311" t="s">
        <v>8</v>
      </c>
      <c r="D127" s="337"/>
      <c r="E127" s="313" t="s">
        <v>431</v>
      </c>
      <c r="F127" s="314" t="s">
        <v>1365</v>
      </c>
      <c r="G127" s="315">
        <f>IF(F127="a",2,IF(F127="b",1.5,IF(F127="c",1,IF(F127="d",0.5,IF(F127="e",0,IF(F127="a/b/c/d/e","Belum diisi","Error"))))))</f>
        <v>2</v>
      </c>
      <c r="H127" s="298"/>
      <c r="I127" s="278"/>
      <c r="J127" s="299"/>
    </row>
    <row r="128" spans="1:10" ht="15">
      <c r="A128" s="56">
        <v>150</v>
      </c>
      <c r="B128" s="310"/>
      <c r="C128" s="323"/>
      <c r="D128" s="324"/>
      <c r="E128" s="323"/>
      <c r="F128" s="323"/>
      <c r="G128" s="325"/>
      <c r="H128" s="326"/>
      <c r="I128" s="278"/>
      <c r="J128" s="327"/>
    </row>
    <row r="129" spans="1:10" ht="15.75">
      <c r="A129" s="278">
        <v>151</v>
      </c>
      <c r="B129" s="300" t="s">
        <v>28</v>
      </c>
      <c r="C129" s="301" t="s">
        <v>557</v>
      </c>
      <c r="D129" s="302">
        <v>5</v>
      </c>
      <c r="E129" s="295"/>
      <c r="F129" s="303">
        <f>G129/D129</f>
        <v>1</v>
      </c>
      <c r="G129" s="304">
        <f>SUM(G130:G133)</f>
        <v>5</v>
      </c>
      <c r="H129" s="298"/>
      <c r="I129" s="278"/>
      <c r="J129" s="299"/>
    </row>
    <row r="130" spans="1:10" ht="15.75">
      <c r="A130" s="56">
        <v>152</v>
      </c>
      <c r="B130" s="310">
        <v>4</v>
      </c>
      <c r="C130" s="311" t="s">
        <v>10</v>
      </c>
      <c r="D130" s="312"/>
      <c r="E130" s="295"/>
      <c r="F130" s="295"/>
      <c r="G130" s="315">
        <f>'Capaian Kinerja'!K12</f>
        <v>1</v>
      </c>
      <c r="H130" s="298"/>
      <c r="I130" s="278"/>
      <c r="J130" s="299"/>
    </row>
    <row r="131" spans="1:10" ht="15.75">
      <c r="A131" s="278">
        <v>153</v>
      </c>
      <c r="B131" s="310">
        <v>5</v>
      </c>
      <c r="C131" s="316" t="s">
        <v>53</v>
      </c>
      <c r="D131" s="317"/>
      <c r="E131" s="295"/>
      <c r="F131" s="295"/>
      <c r="G131" s="315">
        <f>'Capaian Kinerja'!O12*2</f>
        <v>2</v>
      </c>
      <c r="H131" s="298"/>
      <c r="I131" s="278"/>
      <c r="J131" s="299"/>
    </row>
    <row r="132" spans="1:10" ht="15.75">
      <c r="A132" s="56">
        <v>154</v>
      </c>
      <c r="B132" s="310">
        <v>6</v>
      </c>
      <c r="C132" s="316" t="s">
        <v>558</v>
      </c>
      <c r="D132" s="319"/>
      <c r="E132" s="295"/>
      <c r="F132" s="295"/>
      <c r="G132" s="315">
        <f>'Capaian Kinerja'!S12</f>
        <v>1</v>
      </c>
      <c r="H132" s="298"/>
      <c r="I132" s="356"/>
      <c r="J132" s="299"/>
    </row>
    <row r="133" spans="1:10" ht="15.75">
      <c r="A133" s="278">
        <v>155</v>
      </c>
      <c r="B133" s="310">
        <v>7</v>
      </c>
      <c r="C133" s="316" t="s">
        <v>8</v>
      </c>
      <c r="D133" s="319"/>
      <c r="E133" s="295"/>
      <c r="F133" s="295"/>
      <c r="G133" s="315">
        <f>'Capaian Kinerja'!W12</f>
        <v>1</v>
      </c>
      <c r="H133" s="298"/>
      <c r="I133" s="356"/>
      <c r="J133" s="299"/>
    </row>
    <row r="134" spans="1:10" ht="15">
      <c r="A134" s="278"/>
      <c r="B134" s="310"/>
      <c r="C134" s="316"/>
      <c r="D134" s="324"/>
      <c r="E134" s="323"/>
      <c r="F134" s="357"/>
      <c r="G134" s="358"/>
      <c r="H134" s="326"/>
      <c r="I134" s="278"/>
      <c r="J134" s="327"/>
    </row>
    <row r="135" spans="1:10" ht="15.75">
      <c r="A135" s="56">
        <v>156</v>
      </c>
      <c r="B135" s="300" t="s">
        <v>585</v>
      </c>
      <c r="C135" s="301" t="s">
        <v>559</v>
      </c>
      <c r="D135" s="302">
        <v>5</v>
      </c>
      <c r="E135" s="295"/>
      <c r="F135" s="303" t="e">
        <f>AVERAGE(G136:G140)</f>
        <v>#N/A</v>
      </c>
      <c r="G135" s="304" t="e">
        <f>F135*D135</f>
        <v>#N/A</v>
      </c>
      <c r="H135" s="298"/>
      <c r="I135" s="356"/>
      <c r="J135" s="299"/>
    </row>
    <row r="136" spans="1:10" ht="15.75">
      <c r="B136" s="310">
        <v>8</v>
      </c>
      <c r="C136" s="359" t="s">
        <v>560</v>
      </c>
      <c r="D136" s="312"/>
      <c r="E136" s="295"/>
      <c r="F136" s="360"/>
      <c r="G136" s="361" t="e">
        <f>Benchmark!H239</f>
        <v>#N/A</v>
      </c>
      <c r="H136" s="298"/>
      <c r="I136" s="356"/>
      <c r="J136" s="299"/>
    </row>
    <row r="137" spans="1:10" ht="15.75">
      <c r="B137" s="310">
        <v>9</v>
      </c>
      <c r="C137" s="359" t="s">
        <v>561</v>
      </c>
      <c r="D137" s="317"/>
      <c r="E137" s="295"/>
      <c r="F137" s="360"/>
      <c r="G137" s="361" t="e">
        <f>Benchmark!J239</f>
        <v>#N/A</v>
      </c>
      <c r="H137" s="298"/>
      <c r="I137" s="356"/>
      <c r="J137" s="299"/>
    </row>
    <row r="138" spans="1:10" ht="15.75">
      <c r="B138" s="310">
        <v>10</v>
      </c>
      <c r="C138" s="359" t="s">
        <v>562</v>
      </c>
      <c r="D138" s="319"/>
      <c r="E138" s="295"/>
      <c r="F138" s="360"/>
      <c r="G138" s="361" t="e">
        <f>Benchmark!L239</f>
        <v>#N/A</v>
      </c>
      <c r="H138" s="298"/>
      <c r="I138" s="356"/>
      <c r="J138" s="299"/>
    </row>
    <row r="139" spans="1:10" ht="15.75">
      <c r="B139" s="310">
        <v>11</v>
      </c>
      <c r="C139" s="359" t="s">
        <v>563</v>
      </c>
      <c r="D139" s="319"/>
      <c r="E139" s="295"/>
      <c r="F139" s="360"/>
      <c r="G139" s="361" t="e">
        <f>Benchmark!N239</f>
        <v>#N/A</v>
      </c>
      <c r="H139" s="298"/>
      <c r="I139" s="356"/>
      <c r="J139" s="299"/>
    </row>
    <row r="140" spans="1:10" ht="15.75">
      <c r="B140" s="310">
        <v>12</v>
      </c>
      <c r="C140" s="359" t="s">
        <v>564</v>
      </c>
      <c r="D140" s="324"/>
      <c r="E140" s="323"/>
      <c r="F140" s="357"/>
      <c r="G140" s="361" t="e">
        <f>Benchmark!P239</f>
        <v>#N/A</v>
      </c>
      <c r="H140" s="298"/>
      <c r="I140" s="356"/>
      <c r="J140" s="299"/>
    </row>
    <row r="141" spans="1:10" ht="15.75">
      <c r="B141" s="310"/>
      <c r="C141" s="323"/>
      <c r="D141" s="362"/>
      <c r="E141" s="295"/>
      <c r="F141" s="360"/>
      <c r="G141" s="363"/>
      <c r="H141" s="364"/>
      <c r="I141" s="365"/>
      <c r="J141" s="327"/>
    </row>
    <row r="142" spans="1:10" ht="15.75">
      <c r="B142" s="300" t="s">
        <v>586</v>
      </c>
      <c r="C142" s="301" t="s">
        <v>565</v>
      </c>
      <c r="D142" s="302">
        <v>5</v>
      </c>
      <c r="E142" s="295"/>
      <c r="F142" s="303">
        <f>AVERAGE(G143:G145)</f>
        <v>1</v>
      </c>
      <c r="G142" s="304">
        <f>F142*D142</f>
        <v>5</v>
      </c>
      <c r="H142" s="298"/>
      <c r="I142" s="356"/>
      <c r="J142" s="299"/>
    </row>
    <row r="143" spans="1:10" ht="15.75">
      <c r="A143" s="278">
        <v>157</v>
      </c>
      <c r="B143" s="310">
        <v>13</v>
      </c>
      <c r="C143" s="323" t="s">
        <v>89</v>
      </c>
      <c r="D143" s="324"/>
      <c r="E143" s="295"/>
      <c r="F143" s="360"/>
      <c r="G143" s="361">
        <f>+'Kinerja Lain'!F26</f>
        <v>1</v>
      </c>
      <c r="H143" s="298"/>
      <c r="I143" s="356"/>
      <c r="J143" s="299"/>
    </row>
    <row r="144" spans="1:10" ht="15.75">
      <c r="A144" s="56">
        <v>158</v>
      </c>
      <c r="B144" s="310">
        <v>14</v>
      </c>
      <c r="C144" s="323" t="s">
        <v>90</v>
      </c>
      <c r="D144" s="324"/>
      <c r="E144" s="295"/>
      <c r="F144" s="360"/>
      <c r="G144" s="361">
        <f>+'Kinerja Lain'!H26</f>
        <v>1</v>
      </c>
      <c r="H144" s="298"/>
      <c r="I144" s="356"/>
      <c r="J144" s="299"/>
    </row>
    <row r="145" spans="1:10" ht="15.75">
      <c r="A145" s="278">
        <v>159</v>
      </c>
      <c r="B145" s="310">
        <v>15</v>
      </c>
      <c r="C145" s="323" t="s">
        <v>51</v>
      </c>
      <c r="D145" s="324"/>
      <c r="E145" s="295"/>
      <c r="F145" s="360"/>
      <c r="G145" s="361">
        <f>+'Kinerja Lain'!J26</f>
        <v>1</v>
      </c>
      <c r="H145" s="298"/>
      <c r="I145" s="356"/>
      <c r="J145" s="299"/>
    </row>
    <row r="146" spans="1:10" ht="15">
      <c r="A146" s="56">
        <v>160</v>
      </c>
      <c r="B146" s="310"/>
      <c r="C146" s="323"/>
      <c r="D146" s="324"/>
      <c r="E146" s="323"/>
      <c r="F146" s="357"/>
      <c r="G146" s="358"/>
      <c r="H146" s="326"/>
      <c r="I146" s="278"/>
      <c r="J146" s="327"/>
    </row>
    <row r="147" spans="1:10" ht="15.75">
      <c r="A147" s="278">
        <v>161</v>
      </c>
      <c r="B147" s="774" t="s">
        <v>587</v>
      </c>
      <c r="C147" s="774"/>
      <c r="D147" s="338">
        <v>65</v>
      </c>
      <c r="E147" s="366" t="e">
        <f>+F147/65</f>
        <v>#N/A</v>
      </c>
      <c r="F147" s="367" t="e">
        <f>+G147/D147</f>
        <v>#N/A</v>
      </c>
      <c r="G147" s="368" t="e">
        <f>+G7+G55+G75+G98+G123</f>
        <v>#N/A</v>
      </c>
      <c r="H147" s="298"/>
      <c r="I147" s="278"/>
      <c r="J147" s="299"/>
    </row>
    <row r="148" spans="1:10" ht="15">
      <c r="B148" s="369"/>
      <c r="C148" s="369"/>
      <c r="D148" s="370"/>
      <c r="E148" s="369"/>
      <c r="F148" s="371"/>
      <c r="G148" s="372"/>
      <c r="H148" s="369"/>
    </row>
    <row r="149" spans="1:10">
      <c r="B149" s="56"/>
      <c r="G149" s="373"/>
    </row>
    <row r="150" spans="1:10">
      <c r="B150" s="56"/>
      <c r="G150" s="373"/>
    </row>
    <row r="151" spans="1:10">
      <c r="B151" s="56"/>
      <c r="G151" s="373"/>
    </row>
    <row r="152" spans="1:10">
      <c r="B152" s="56"/>
      <c r="G152" s="373"/>
    </row>
    <row r="153" spans="1:10">
      <c r="B153" s="56"/>
      <c r="G153" s="373"/>
    </row>
    <row r="154" spans="1:10">
      <c r="B154" s="56"/>
      <c r="G154" s="373"/>
    </row>
    <row r="155" spans="1:10">
      <c r="B155" s="56"/>
      <c r="G155" s="373"/>
    </row>
  </sheetData>
  <autoFilter ref="F1:F155"/>
  <mergeCells count="12">
    <mergeCell ref="H4:H5"/>
    <mergeCell ref="J4:J5"/>
    <mergeCell ref="B4:B5"/>
    <mergeCell ref="C4:C5"/>
    <mergeCell ref="D4:D5"/>
    <mergeCell ref="F4:G4"/>
    <mergeCell ref="B7:C7"/>
    <mergeCell ref="B147:C147"/>
    <mergeCell ref="B55:C55"/>
    <mergeCell ref="B75:C75"/>
    <mergeCell ref="B98:C98"/>
    <mergeCell ref="B123:C123"/>
  </mergeCells>
  <conditionalFormatting sqref="H45">
    <cfRule type="notContainsText" dxfId="2436" priority="35" operator="notContains" text="OK">
      <formula>ISERROR(SEARCH("OK",H45))</formula>
    </cfRule>
  </conditionalFormatting>
  <conditionalFormatting sqref="H89">
    <cfRule type="notContainsText" dxfId="2435" priority="15" operator="notContains" text="OK">
      <formula>ISERROR(SEARCH("OK",H89))</formula>
    </cfRule>
    <cfRule type="notContainsText" dxfId="2434" priority="16" operator="notContains" text="OK">
      <formula>ISERROR(SEARCH("OK",H89))</formula>
    </cfRule>
  </conditionalFormatting>
  <conditionalFormatting sqref="H11">
    <cfRule type="notContainsText" dxfId="2433" priority="56" operator="notContains" text="OK">
      <formula>ISERROR(SEARCH("OK",H11))</formula>
    </cfRule>
    <cfRule type="notContainsText" dxfId="2432" priority="57" operator="notContains" text="OK">
      <formula>ISERROR(SEARCH("OK",H11))</formula>
    </cfRule>
  </conditionalFormatting>
  <conditionalFormatting sqref="H94">
    <cfRule type="notContainsText" dxfId="2431" priority="11" operator="notContains" text="OK">
      <formula>ISERROR(SEARCH("OK",H94))</formula>
    </cfRule>
  </conditionalFormatting>
  <conditionalFormatting sqref="H84:H87">
    <cfRule type="notContainsText" dxfId="2430" priority="21" operator="notContains" text="OK">
      <formula>ISERROR(SEARCH("OK",H84))</formula>
    </cfRule>
  </conditionalFormatting>
  <conditionalFormatting sqref="H65">
    <cfRule type="notContainsText" dxfId="2429" priority="32" operator="notContains" text="OK">
      <formula>ISERROR(SEARCH("OK",H65))</formula>
    </cfRule>
  </conditionalFormatting>
  <conditionalFormatting sqref="H21:H28">
    <cfRule type="notContainsText" dxfId="2428" priority="51" operator="notContains" text="OK">
      <formula>ISERROR(SEARCH("OK",H21))</formula>
    </cfRule>
    <cfRule type="notContainsText" dxfId="2427" priority="50" operator="notContains" text="OK">
      <formula>ISERROR(SEARCH("OK",H21))</formula>
    </cfRule>
  </conditionalFormatting>
  <conditionalFormatting sqref="H85">
    <cfRule type="notContainsText" dxfId="2426" priority="22" operator="notContains" text="OK">
      <formula>ISERROR(SEARCH("OK",H85))</formula>
    </cfRule>
  </conditionalFormatting>
  <conditionalFormatting sqref="H52:H53">
    <cfRule type="notContainsText" dxfId="2425" priority="42" operator="notContains" text="OK">
      <formula>ISERROR(SEARCH("OK",H52))</formula>
    </cfRule>
    <cfRule type="notContainsText" dxfId="2424" priority="43" operator="notContains" text="OK">
      <formula>ISERROR(SEARCH("OK",H52))</formula>
    </cfRule>
  </conditionalFormatting>
  <conditionalFormatting sqref="H88">
    <cfRule type="notContainsText" dxfId="2423" priority="18" operator="notContains" text="OK">
      <formula>ISERROR(SEARCH("OK",H88))</formula>
    </cfRule>
    <cfRule type="notContainsText" dxfId="2422" priority="17" operator="notContains" text="OK">
      <formula>ISERROR(SEARCH("OK",H88))</formula>
    </cfRule>
  </conditionalFormatting>
  <conditionalFormatting sqref="H71">
    <cfRule type="notContainsText" dxfId="2421" priority="28" operator="notContains" text="OK">
      <formula>ISERROR(SEARCH("OK",H71))</formula>
    </cfRule>
  </conditionalFormatting>
  <conditionalFormatting sqref="H70">
    <cfRule type="notContainsText" dxfId="2420" priority="29" operator="notContains" text="OK">
      <formula>ISERROR(SEARCH("OK",H70))</formula>
    </cfRule>
  </conditionalFormatting>
  <conditionalFormatting sqref="H78:H81">
    <cfRule type="notContainsText" dxfId="2419" priority="24" operator="notContains" text="OK">
      <formula>ISERROR(SEARCH("OK",H78))</formula>
    </cfRule>
  </conditionalFormatting>
  <conditionalFormatting sqref="H117:H119">
    <cfRule type="notContainsText" dxfId="2418" priority="5" operator="notContains" text="OK">
      <formula>ISERROR(SEARCH("OK",H117))</formula>
    </cfRule>
  </conditionalFormatting>
  <conditionalFormatting sqref="H90">
    <cfRule type="notContainsText" dxfId="2417" priority="14" operator="notContains" text="OK">
      <formula>ISERROR(SEARCH("OK",H90))</formula>
    </cfRule>
    <cfRule type="notContainsText" dxfId="2416" priority="13" operator="notContains" text="OK">
      <formula>ISERROR(SEARCH("OK",H90))</formula>
    </cfRule>
  </conditionalFormatting>
  <conditionalFormatting sqref="H64">
    <cfRule type="notContainsText" dxfId="2415" priority="30" operator="notContains" text="OK">
      <formula>ISERROR(SEARCH("OK",H64))</formula>
    </cfRule>
  </conditionalFormatting>
  <conditionalFormatting sqref="H121">
    <cfRule type="notContainsText" dxfId="2414" priority="2" operator="notContains" text="OK">
      <formula>ISERROR(SEARCH("OK",H121))</formula>
    </cfRule>
  </conditionalFormatting>
  <conditionalFormatting sqref="H66">
    <cfRule type="notContainsText" dxfId="2413" priority="1" operator="notContains" text="OK">
      <formula>ISERROR(SEARCH("OK",H66))</formula>
    </cfRule>
  </conditionalFormatting>
  <conditionalFormatting sqref="H120">
    <cfRule type="notContainsText" dxfId="2412" priority="3" operator="notContains" text="OK">
      <formula>ISERROR(SEARCH("OK",H120))</formula>
    </cfRule>
  </conditionalFormatting>
  <conditionalFormatting sqref="H73">
    <cfRule type="notContainsText" dxfId="2411" priority="26" operator="notContains" text="OK">
      <formula>ISERROR(SEARCH("OK",H73))</formula>
    </cfRule>
  </conditionalFormatting>
  <conditionalFormatting sqref="H62:H63">
    <cfRule type="notContainsText" dxfId="2410" priority="38" operator="notContains" text="OK">
      <formula>ISERROR(SEARCH("OK",H62))</formula>
    </cfRule>
    <cfRule type="notContainsText" dxfId="2409" priority="39" operator="notContains" text="OK">
      <formula>ISERROR(SEARCH("OK",H62))</formula>
    </cfRule>
  </conditionalFormatting>
  <conditionalFormatting sqref="H12">
    <cfRule type="notContainsText" dxfId="2408" priority="55" operator="notContains" text="OK">
      <formula>ISERROR(SEARCH("OK",H12))</formula>
    </cfRule>
    <cfRule type="notContainsText" dxfId="2407" priority="54" operator="notContains" text="OK">
      <formula>ISERROR(SEARCH("OK",H12))</formula>
    </cfRule>
  </conditionalFormatting>
  <conditionalFormatting sqref="H31:H33">
    <cfRule type="notContainsText" dxfId="2406" priority="48" operator="notContains" text="OK">
      <formula>ISERROR(SEARCH("OK",H31))</formula>
    </cfRule>
    <cfRule type="notContainsText" dxfId="2405" priority="49" operator="notContains" text="OK">
      <formula>ISERROR(SEARCH("OK",H31))</formula>
    </cfRule>
  </conditionalFormatting>
  <conditionalFormatting sqref="H43:H44 H47:H49">
    <cfRule type="notContainsText" dxfId="2404" priority="45" operator="notContains" text="OK">
      <formula>ISERROR(SEARCH("OK",H43))</formula>
    </cfRule>
    <cfRule type="notContainsText" dxfId="2403" priority="44" operator="notContains" text="OK">
      <formula>ISERROR(SEARCH("OK",H43))</formula>
    </cfRule>
  </conditionalFormatting>
  <conditionalFormatting sqref="H84">
    <cfRule type="notContainsText" dxfId="2402" priority="23" operator="notContains" text="OK">
      <formula>ISERROR(SEARCH("OK",H84))</formula>
    </cfRule>
  </conditionalFormatting>
  <conditionalFormatting sqref="H104">
    <cfRule type="notContainsText" dxfId="2401" priority="8" operator="notContains" text="OK">
      <formula>ISERROR(SEARCH("OK",H104))</formula>
    </cfRule>
  </conditionalFormatting>
  <conditionalFormatting sqref="H59">
    <cfRule type="notContainsText" dxfId="2400" priority="41" operator="notContains" text="OK">
      <formula>ISERROR(SEARCH("OK",H59))</formula>
    </cfRule>
    <cfRule type="notContainsText" dxfId="2399" priority="40" operator="notContains" text="OK">
      <formula>ISERROR(SEARCH("OK",H59))</formula>
    </cfRule>
  </conditionalFormatting>
  <conditionalFormatting sqref="H93">
    <cfRule type="notContainsText" dxfId="2398" priority="12" operator="notContains" text="OK">
      <formula>ISERROR(SEARCH("OK",H93))</formula>
    </cfRule>
  </conditionalFormatting>
  <conditionalFormatting sqref="H87">
    <cfRule type="notContainsText" dxfId="2397" priority="19" operator="notContains" text="OK">
      <formula>ISERROR(SEARCH("OK",H87))</formula>
    </cfRule>
  </conditionalFormatting>
  <conditionalFormatting sqref="H46">
    <cfRule type="notContainsText" dxfId="2396" priority="34" operator="notContains" text="OK">
      <formula>ISERROR(SEARCH("OK",H46))</formula>
    </cfRule>
  </conditionalFormatting>
  <conditionalFormatting sqref="H58">
    <cfRule type="notContainsText" dxfId="2395" priority="33" operator="notContains" text="OK">
      <formula>ISERROR(SEARCH("OK",H58))</formula>
    </cfRule>
  </conditionalFormatting>
  <conditionalFormatting sqref="H72">
    <cfRule type="notContainsText" dxfId="2394" priority="27" operator="notContains" text="OK">
      <formula>ISERROR(SEARCH("OK",H72))</formula>
    </cfRule>
  </conditionalFormatting>
  <conditionalFormatting sqref="H13:H18">
    <cfRule type="notContainsText" dxfId="2393" priority="52" operator="notContains" text="OK">
      <formula>ISERROR(SEARCH("OK",H13))</formula>
    </cfRule>
    <cfRule type="notContainsText" dxfId="2392" priority="53" operator="notContains" text="OK">
      <formula>ISERROR(SEARCH("OK",H13))</formula>
    </cfRule>
  </conditionalFormatting>
  <conditionalFormatting sqref="H86">
    <cfRule type="notContainsText" dxfId="2391" priority="20" operator="notContains" text="OK">
      <formula>ISERROR(SEARCH("OK",H86))</formula>
    </cfRule>
  </conditionalFormatting>
  <conditionalFormatting sqref="H39:H40">
    <cfRule type="notContainsText" dxfId="2390" priority="47" operator="notContains" text="OK">
      <formula>ISERROR(SEARCH("OK",H39))</formula>
    </cfRule>
    <cfRule type="notContainsText" dxfId="2389" priority="46" operator="notContains" text="OK">
      <formula>ISERROR(SEARCH("OK",H39))</formula>
    </cfRule>
  </conditionalFormatting>
  <conditionalFormatting sqref="H107:H111">
    <cfRule type="notContainsText" dxfId="2388" priority="7" operator="notContains" text="OK">
      <formula>ISERROR(SEARCH("OK",H107))</formula>
    </cfRule>
  </conditionalFormatting>
  <conditionalFormatting sqref="H96">
    <cfRule type="notContainsText" dxfId="2387" priority="9" operator="notContains" text="OK">
      <formula>ISERROR(SEARCH("OK",H96))</formula>
    </cfRule>
  </conditionalFormatting>
  <conditionalFormatting sqref="H112:H114">
    <cfRule type="notContainsText" dxfId="2386" priority="6" operator="notContains" text="OK">
      <formula>ISERROR(SEARCH("OK",H112))</formula>
    </cfRule>
  </conditionalFormatting>
  <conditionalFormatting sqref="H95">
    <cfRule type="notContainsText" dxfId="2385" priority="10" operator="notContains" text="OK">
      <formula>ISERROR(SEARCH("OK",H95))</formula>
    </cfRule>
  </conditionalFormatting>
  <dataValidations count="37">
    <dataValidation type="list" allowBlank="1" showInputMessage="1" showErrorMessage="1" sqref="E10:F11">
      <formula1>"Y,T,Y/T"</formula1>
    </dataValidation>
    <dataValidation type="list" allowBlank="1" showInputMessage="1" showErrorMessage="1" sqref="E39:F39">
      <formula1>"A,B,C,D,E,A/B/C/D/E"</formula1>
    </dataValidation>
    <dataValidation type="list" allowBlank="1" showInputMessage="1" showErrorMessage="1" sqref="E66:E67">
      <formula1>"Y,T,Y/T"</formula1>
    </dataValidation>
    <dataValidation type="list" allowBlank="1" showInputMessage="1" showErrorMessage="1" sqref="E104:F104">
      <formula1>"A,B,C,D,E,A/B/C/D/E"</formula1>
    </dataValidation>
    <dataValidation type="list" allowBlank="1" showInputMessage="1" showErrorMessage="1" sqref="E89:F90">
      <formula1>"A,B,C,D,E,A/B/C/D/E"</formula1>
    </dataValidation>
    <dataValidation type="list" allowBlank="1" showInputMessage="1" showErrorMessage="1" sqref="E84:F87">
      <formula1>"A,B,C,D,E,A/B/C/D/E"</formula1>
    </dataValidation>
    <dataValidation type="list" allowBlank="1" showInputMessage="1" showErrorMessage="1" sqref="E93:F93">
      <formula1>"Y,T,Y/T"</formula1>
    </dataValidation>
    <dataValidation type="list" allowBlank="1" showInputMessage="1" showErrorMessage="1" sqref="E100:F102">
      <formula1>"Y,T,Y/T"</formula1>
    </dataValidation>
    <dataValidation type="list" allowBlank="1" showInputMessage="1" showErrorMessage="1" sqref="E81:F81">
      <formula1>"A,B,C,D,E,A/B/C/D/E"</formula1>
    </dataValidation>
    <dataValidation type="list" allowBlank="1" showInputMessage="1" showErrorMessage="1" sqref="E107:F114">
      <formula1>"A,B,C,D,E,A/B/C/D/E"</formula1>
    </dataValidation>
    <dataValidation type="list" allowBlank="1" showInputMessage="1" showErrorMessage="1" sqref="E117:F121">
      <formula1>"A,B,C,D,E,A/B/C/D/E"</formula1>
    </dataValidation>
    <dataValidation type="list" allowBlank="1" showInputMessage="1" showErrorMessage="1" sqref="E59:F59">
      <formula1>"Y,T,Y/T"</formula1>
    </dataValidation>
    <dataValidation type="list" allowBlank="1" showInputMessage="1" showErrorMessage="1" sqref="F52">
      <formula1>"A,B,C,D,E,A/B/C/D/E"</formula1>
    </dataValidation>
    <dataValidation type="list" allowBlank="1" showInputMessage="1" showErrorMessage="1" sqref="E18:F18">
      <formula1>"Y,T,Y/T"</formula1>
    </dataValidation>
    <dataValidation type="list" allowBlank="1" showInputMessage="1" showErrorMessage="1" sqref="E37:F38">
      <formula1>"Y,T,Y/T"</formula1>
    </dataValidation>
    <dataValidation type="list" allowBlank="1" showInputMessage="1" showErrorMessage="1" sqref="E31:F33">
      <formula1>"A,B,C,D,E,A/B/C/D/E"</formula1>
    </dataValidation>
    <dataValidation type="list" allowBlank="1" showInputMessage="1" showErrorMessage="1" sqref="E40:F40">
      <formula1>"Y,T,Y/T"</formula1>
    </dataValidation>
    <dataValidation type="list" allowBlank="1" showInputMessage="1" showErrorMessage="1" sqref="E58:F58">
      <formula1>"A,B,C,D,E,A/B/C/D/E"</formula1>
    </dataValidation>
    <dataValidation type="list" allowBlank="1" showInputMessage="1" showErrorMessage="1" sqref="E15:F17">
      <formula1>"A,B,C,D,E,A/B/C/D/E"</formula1>
    </dataValidation>
    <dataValidation type="list" allowBlank="1" showInputMessage="1" showErrorMessage="1" sqref="E43:E49">
      <formula1>"A,B,C,D,E,A/B/C/D/E"</formula1>
    </dataValidation>
    <dataValidation type="list" allowBlank="1" showInputMessage="1" showErrorMessage="1" sqref="F25:F28">
      <formula1>"A,B,C,D,E,A/B/C/D/E"</formula1>
    </dataValidation>
    <dataValidation type="list" allowBlank="1" showInputMessage="1" showErrorMessage="1" sqref="E22:E28">
      <formula1>"A,B,C,D,E,A/B/C/D/E"</formula1>
    </dataValidation>
    <dataValidation type="list" allowBlank="1" showInputMessage="1" showErrorMessage="1" sqref="F45:F49">
      <formula1>"A,B,C,D,E,A/B/C/D/E"</formula1>
    </dataValidation>
    <dataValidation type="list" allowBlank="1" showInputMessage="1" showErrorMessage="1" sqref="E14:F14">
      <formula1>"Y,T,Y/T"</formula1>
    </dataValidation>
    <dataValidation type="list" allowBlank="1" showInputMessage="1" showErrorMessage="1" sqref="E57:F57">
      <formula1>"Y,T,Y/T"</formula1>
    </dataValidation>
    <dataValidation type="list" allowBlank="1" showInputMessage="1" showErrorMessage="1" sqref="E103:F103">
      <formula1>"Y,T,Y/T"</formula1>
    </dataValidation>
    <dataValidation type="list" allowBlank="1" showInputMessage="1" showErrorMessage="1" sqref="E94:F96">
      <formula1>"A,B,C,D,E,A/B/C/D/E"</formula1>
    </dataValidation>
    <dataValidation type="list" allowBlank="1" showInputMessage="1" showErrorMessage="1" sqref="E70:F73">
      <formula1>"A,B,C,D,E,A/B/C/D/E"</formula1>
    </dataValidation>
    <dataValidation type="list" allowBlank="1" showInputMessage="1" showErrorMessage="1" sqref="F88">
      <formula1>"A,B,C,D,E,A/B/C/D/E"</formula1>
    </dataValidation>
    <dataValidation type="list" allowBlank="1" showInputMessage="1" showErrorMessage="1" sqref="E62:E65">
      <formula1>"A,B,C,D,E,A/B/C/D/E"</formula1>
    </dataValidation>
    <dataValidation type="list" allowBlank="1" showInputMessage="1" showErrorMessage="1" sqref="F64:F67">
      <formula1>"A,B,C,D,E,A/B/C/D/E"</formula1>
    </dataValidation>
    <dataValidation type="list" allowBlank="1" showInputMessage="1" showErrorMessage="1" sqref="E88">
      <formula1>"A,B,C,D,A/B/C/D"</formula1>
    </dataValidation>
    <dataValidation type="list" allowBlank="1" showInputMessage="1" showErrorMessage="1" sqref="E125:F127">
      <formula1>"A,B,C,D,E,A/B/C/D/E"</formula1>
    </dataValidation>
    <dataValidation type="list" allowBlank="1" showInputMessage="1" showErrorMessage="1" sqref="E77:F80">
      <formula1>"Y,T,Y/T"</formula1>
    </dataValidation>
    <dataValidation type="list" allowBlank="1" showInputMessage="1" showErrorMessage="1" sqref="E52">
      <formula1>"Y,T,Y/T"</formula1>
    </dataValidation>
    <dataValidation type="list" allowBlank="1" showInputMessage="1" showErrorMessage="1" sqref="E12:F13">
      <formula1>"A,B,C,D,E,A/B/C/D/E"</formula1>
    </dataValidation>
    <dataValidation type="list" allowBlank="1" showInputMessage="1" showErrorMessage="1" sqref="E53:F53">
      <formula1>"A,B,C,D,E,A/B/C/D/E"</formula1>
    </dataValidation>
  </dataValidations>
  <pageMargins left="0.7" right="0.7" top="0.75" bottom="0.75"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ABA58"/>
    <pageSetUpPr fitToPage="1"/>
  </sheetPr>
  <dimension ref="A1:EO118"/>
  <sheetViews>
    <sheetView topLeftCell="B1" zoomScale="70" workbookViewId="0">
      <pane xSplit="2" ySplit="6" topLeftCell="D37" activePane="bottomRight" state="frozen"/>
      <selection pane="topRight" activeCell="B1" sqref="B1"/>
      <selection pane="bottomLeft" activeCell="B1" sqref="B1"/>
      <selection pane="bottomRight" activeCell="C3" sqref="C3"/>
    </sheetView>
  </sheetViews>
  <sheetFormatPr defaultColWidth="8.85546875" defaultRowHeight="12.75"/>
  <cols>
    <col min="1" max="1" width="5.140625" style="56" hidden="1" customWidth="1"/>
    <col min="2" max="2" width="4.42578125" style="270" customWidth="1"/>
    <col min="3" max="3" width="72.42578125" style="270" customWidth="1"/>
    <col min="4" max="4" width="8" style="271" customWidth="1"/>
    <col min="5" max="5" width="12.5703125" style="56" customWidth="1"/>
    <col min="6" max="6" width="11" style="56" customWidth="1"/>
    <col min="7" max="7" width="4.5703125" style="56" customWidth="1"/>
    <col min="8" max="8" width="53.5703125" style="374" customWidth="1"/>
    <col min="9" max="9" width="4.5703125" style="56" customWidth="1"/>
    <col min="10" max="10" width="12.42578125" style="56" hidden="1" customWidth="1"/>
    <col min="11" max="12" width="12.5703125" style="56" customWidth="1"/>
    <col min="13" max="13" width="25.5703125" style="56" customWidth="1"/>
    <col min="14" max="15" width="12.5703125" style="56" customWidth="1"/>
    <col min="16" max="16" width="25.5703125" style="56" customWidth="1"/>
    <col min="17" max="18" width="12.5703125" style="56" customWidth="1"/>
    <col min="19" max="19" width="25.5703125" style="56" customWidth="1"/>
    <col min="20" max="21" width="12.5703125" style="56" customWidth="1"/>
    <col min="22" max="22" width="25.5703125" style="56" customWidth="1"/>
    <col min="23" max="24" width="12.5703125" style="56" customWidth="1"/>
    <col min="25" max="25" width="25.5703125" style="56" customWidth="1"/>
    <col min="26" max="27" width="12.5703125" style="56" customWidth="1"/>
    <col min="28" max="28" width="25.5703125" style="56" customWidth="1"/>
    <col min="29" max="30" width="12.5703125" style="56" customWidth="1"/>
    <col min="31" max="31" width="25.5703125" style="56" customWidth="1"/>
    <col min="32" max="33" width="12.5703125" style="56" customWidth="1"/>
    <col min="34" max="34" width="25.5703125" style="56" customWidth="1"/>
    <col min="35" max="36" width="12.5703125" style="56" customWidth="1"/>
    <col min="37" max="37" width="25.5703125" style="56" customWidth="1"/>
    <col min="38" max="39" width="12.5703125" style="56" customWidth="1"/>
    <col min="40" max="40" width="25.5703125" style="56" customWidth="1"/>
    <col min="41" max="42" width="12.5703125" style="56" customWidth="1"/>
    <col min="43" max="43" width="25.5703125" style="56" customWidth="1"/>
    <col min="44" max="45" width="12.5703125" style="56" customWidth="1"/>
    <col min="46" max="46" width="25.5703125" style="56" customWidth="1"/>
    <col min="47" max="48" width="12.5703125" style="56" customWidth="1"/>
    <col min="49" max="49" width="25.5703125" style="56" customWidth="1"/>
    <col min="50" max="51" width="12.5703125" style="56" customWidth="1"/>
    <col min="52" max="52" width="25.5703125" style="56" customWidth="1"/>
    <col min="53" max="54" width="12.5703125" style="56" customWidth="1"/>
    <col min="55" max="55" width="25.5703125" style="56" customWidth="1"/>
    <col min="56" max="57" width="12.5703125" style="56" customWidth="1"/>
    <col min="58" max="58" width="25.5703125" style="56" customWidth="1"/>
    <col min="59" max="60" width="12.5703125" style="56" customWidth="1"/>
    <col min="61" max="61" width="25.5703125" style="56" customWidth="1"/>
    <col min="62" max="63" width="12.5703125" style="56" customWidth="1"/>
    <col min="64" max="64" width="25.5703125" style="56" customWidth="1"/>
    <col min="65" max="66" width="12.5703125" style="56" customWidth="1"/>
    <col min="67" max="67" width="25.5703125" style="56" customWidth="1"/>
    <col min="68" max="69" width="12.5703125" style="56" customWidth="1"/>
    <col min="70" max="70" width="25.5703125" style="56" customWidth="1"/>
    <col min="71" max="72" width="12.5703125" style="56" customWidth="1"/>
    <col min="73" max="73" width="25.5703125" style="56" customWidth="1"/>
    <col min="74" max="75" width="12.5703125" style="56" customWidth="1"/>
    <col min="76" max="76" width="25.5703125" style="56" customWidth="1"/>
    <col min="77" max="78" width="12.5703125" style="56" customWidth="1"/>
    <col min="79" max="79" width="25.5703125" style="56" customWidth="1"/>
    <col min="80" max="81" width="12.5703125" style="56" customWidth="1"/>
    <col min="82" max="82" width="25.5703125" style="56" customWidth="1"/>
    <col min="83" max="84" width="12.5703125" style="56" customWidth="1"/>
    <col min="85" max="85" width="25.5703125" style="56" customWidth="1"/>
    <col min="86" max="87" width="12.5703125" style="56" customWidth="1"/>
    <col min="88" max="88" width="25.5703125" style="56" customWidth="1"/>
    <col min="89" max="90" width="12.5703125" style="56" customWidth="1"/>
    <col min="91" max="91" width="25.5703125" style="56" customWidth="1"/>
    <col min="92" max="93" width="12.5703125" style="56" customWidth="1"/>
    <col min="94" max="94" width="25.5703125" style="56" customWidth="1"/>
    <col min="95" max="96" width="12.5703125" style="56" customWidth="1"/>
    <col min="97" max="97" width="25.5703125" style="56" customWidth="1"/>
    <col min="98" max="99" width="12.5703125" style="56" customWidth="1"/>
    <col min="100" max="100" width="25.5703125" style="56" customWidth="1"/>
    <col min="101" max="102" width="12.5703125" style="56" customWidth="1"/>
    <col min="103" max="103" width="25.5703125" style="56" customWidth="1"/>
    <col min="104" max="105" width="12.5703125" style="56" customWidth="1"/>
    <col min="106" max="106" width="25.5703125" style="56" customWidth="1"/>
    <col min="107" max="108" width="12.5703125" style="56" customWidth="1"/>
    <col min="109" max="109" width="25.5703125" style="56" customWidth="1"/>
    <col min="110" max="111" width="12.5703125" style="56" customWidth="1"/>
    <col min="112" max="112" width="25.5703125" style="56" customWidth="1"/>
    <col min="113" max="114" width="12.5703125" style="56" customWidth="1"/>
    <col min="115" max="115" width="25.5703125" style="56" customWidth="1"/>
    <col min="116" max="117" width="12.5703125" style="56" customWidth="1"/>
    <col min="118" max="118" width="25.5703125" style="56" customWidth="1"/>
    <col min="119" max="120" width="12.5703125" style="56" customWidth="1"/>
    <col min="121" max="121" width="25.5703125" style="56" customWidth="1"/>
    <col min="122" max="123" width="12.5703125" style="56" customWidth="1"/>
    <col min="124" max="124" width="25.5703125" style="56" customWidth="1"/>
    <col min="125" max="126" width="12.5703125" style="56" customWidth="1"/>
    <col min="127" max="127" width="25.5703125" style="56" customWidth="1"/>
    <col min="128" max="129" width="12.5703125" style="56" customWidth="1"/>
    <col min="130" max="130" width="25.5703125" style="56" customWidth="1"/>
    <col min="131" max="132" width="12.5703125" style="56" customWidth="1"/>
    <col min="133" max="133" width="25.5703125" style="56" customWidth="1"/>
    <col min="134" max="135" width="12.5703125" style="56" customWidth="1"/>
    <col min="136" max="136" width="25.5703125" style="56" customWidth="1"/>
    <col min="137" max="138" width="12.5703125" style="56" customWidth="1"/>
    <col min="139" max="139" width="25.5703125" style="56" customWidth="1"/>
    <col min="140" max="141" width="12.5703125" style="56" customWidth="1"/>
    <col min="142" max="142" width="25.5703125" style="56" customWidth="1"/>
    <col min="143" max="144" width="12.5703125" style="56" customWidth="1"/>
    <col min="145" max="145" width="25.5703125" style="56" customWidth="1"/>
    <col min="146" max="16384" width="8.85546875" style="56"/>
  </cols>
  <sheetData>
    <row r="1" spans="1:145" ht="15.75">
      <c r="A1" s="56">
        <v>2</v>
      </c>
      <c r="B1" s="375" t="s">
        <v>522</v>
      </c>
      <c r="C1" s="376"/>
      <c r="D1" s="377"/>
      <c r="J1" s="377"/>
    </row>
    <row r="2" spans="1:145" ht="15.75">
      <c r="A2" s="278">
        <v>3</v>
      </c>
      <c r="B2" s="375" t="s">
        <v>644</v>
      </c>
      <c r="C2" s="376"/>
      <c r="D2" s="377"/>
      <c r="J2" s="377"/>
    </row>
    <row r="3" spans="1:145" ht="15">
      <c r="A3" s="278">
        <v>5</v>
      </c>
      <c r="B3" s="280"/>
      <c r="C3" s="280"/>
      <c r="D3" s="282"/>
      <c r="J3" s="278"/>
      <c r="M3" s="278"/>
      <c r="P3" s="278"/>
      <c r="S3" s="278"/>
      <c r="V3" s="278"/>
      <c r="Y3" s="278"/>
      <c r="AB3" s="278"/>
      <c r="AE3" s="278"/>
      <c r="AH3" s="278"/>
      <c r="AK3" s="278"/>
      <c r="AN3" s="278"/>
      <c r="AQ3" s="278"/>
      <c r="AT3" s="278"/>
      <c r="AW3" s="278"/>
      <c r="AZ3" s="278"/>
      <c r="BC3" s="278"/>
      <c r="BF3" s="278"/>
      <c r="BI3" s="278"/>
      <c r="BL3" s="278"/>
      <c r="BO3" s="278"/>
      <c r="BR3" s="278"/>
      <c r="BU3" s="278"/>
      <c r="BX3" s="278"/>
      <c r="CA3" s="278"/>
      <c r="CD3" s="278"/>
      <c r="CG3" s="278"/>
      <c r="CJ3" s="278"/>
      <c r="CM3" s="278"/>
      <c r="CP3" s="278"/>
      <c r="CS3" s="278"/>
      <c r="CV3" s="278"/>
      <c r="CY3" s="278"/>
      <c r="DB3" s="278"/>
      <c r="DE3" s="278"/>
      <c r="DH3" s="278"/>
      <c r="DK3" s="278"/>
      <c r="DN3" s="278"/>
      <c r="DQ3" s="278"/>
      <c r="DT3" s="278"/>
      <c r="DW3" s="278"/>
      <c r="DZ3" s="278"/>
      <c r="EC3" s="278"/>
      <c r="EF3" s="278"/>
      <c r="EI3" s="278"/>
      <c r="EL3" s="278"/>
      <c r="EO3" s="278"/>
    </row>
    <row r="4" spans="1:145" ht="15.75">
      <c r="A4" s="56">
        <v>6</v>
      </c>
      <c r="B4" s="778" t="s">
        <v>23</v>
      </c>
      <c r="C4" s="778" t="s">
        <v>30</v>
      </c>
      <c r="D4" s="778" t="s">
        <v>496</v>
      </c>
      <c r="E4" s="783" t="s">
        <v>13</v>
      </c>
      <c r="F4" s="783"/>
      <c r="H4" s="777" t="s">
        <v>108</v>
      </c>
      <c r="J4" s="778" t="s">
        <v>521</v>
      </c>
      <c r="K4" s="782" t="e">
        <f>'Formula Text'!C1</f>
        <v>#NAME?</v>
      </c>
      <c r="L4" s="782"/>
      <c r="M4" s="777" t="s">
        <v>107</v>
      </c>
      <c r="N4" s="782" t="e">
        <f>'Formula Text'!C2</f>
        <v>#NAME?</v>
      </c>
      <c r="O4" s="782"/>
      <c r="P4" s="777" t="s">
        <v>107</v>
      </c>
      <c r="Q4" s="782" t="e">
        <f>'Formula Text'!C3</f>
        <v>#NAME?</v>
      </c>
      <c r="R4" s="782"/>
      <c r="S4" s="777" t="s">
        <v>107</v>
      </c>
      <c r="T4" s="782" t="e">
        <f>'Formula Text'!C4</f>
        <v>#NAME?</v>
      </c>
      <c r="U4" s="782"/>
      <c r="V4" s="777" t="s">
        <v>107</v>
      </c>
      <c r="W4" s="782" t="e">
        <f>'Formula Text'!C5</f>
        <v>#NAME?</v>
      </c>
      <c r="X4" s="782"/>
      <c r="Y4" s="777" t="s">
        <v>107</v>
      </c>
      <c r="Z4" s="782" t="e">
        <f>'Formula Text'!C6</f>
        <v>#NAME?</v>
      </c>
      <c r="AA4" s="782"/>
      <c r="AB4" s="777" t="s">
        <v>107</v>
      </c>
      <c r="AC4" s="782" t="e">
        <f>'Formula Text'!C7</f>
        <v>#NAME?</v>
      </c>
      <c r="AD4" s="782"/>
      <c r="AE4" s="777" t="s">
        <v>107</v>
      </c>
      <c r="AF4" s="782" t="e">
        <f>'Formula Text'!C8</f>
        <v>#NAME?</v>
      </c>
      <c r="AG4" s="782"/>
      <c r="AH4" s="777" t="s">
        <v>107</v>
      </c>
      <c r="AI4" s="782" t="e">
        <f>'Formula Text'!C9</f>
        <v>#NAME?</v>
      </c>
      <c r="AJ4" s="782"/>
      <c r="AK4" s="777" t="s">
        <v>107</v>
      </c>
      <c r="AL4" s="782" t="e">
        <f>'Formula Text'!C10</f>
        <v>#NAME?</v>
      </c>
      <c r="AM4" s="782"/>
      <c r="AN4" s="777" t="s">
        <v>107</v>
      </c>
      <c r="AO4" s="782" t="e">
        <f>'Formula Text'!C11</f>
        <v>#NAME?</v>
      </c>
      <c r="AP4" s="782"/>
      <c r="AQ4" s="777" t="s">
        <v>107</v>
      </c>
      <c r="AR4" s="782" t="e">
        <f>'Formula Text'!C12</f>
        <v>#NAME?</v>
      </c>
      <c r="AS4" s="782"/>
      <c r="AT4" s="777" t="s">
        <v>107</v>
      </c>
      <c r="AU4" s="782" t="e">
        <f>'Formula Text'!C13</f>
        <v>#NAME?</v>
      </c>
      <c r="AV4" s="782"/>
      <c r="AW4" s="777" t="s">
        <v>107</v>
      </c>
      <c r="AX4" s="782" t="e">
        <f>'Formula Text'!C14</f>
        <v>#NAME?</v>
      </c>
      <c r="AY4" s="782"/>
      <c r="AZ4" s="777" t="s">
        <v>107</v>
      </c>
      <c r="BA4" s="782" t="e">
        <f>'Formula Text'!C15</f>
        <v>#NAME?</v>
      </c>
      <c r="BB4" s="782"/>
      <c r="BC4" s="777" t="s">
        <v>107</v>
      </c>
      <c r="BD4" s="782" t="e">
        <f>'Formula Text'!C16</f>
        <v>#NAME?</v>
      </c>
      <c r="BE4" s="782"/>
      <c r="BF4" s="777" t="s">
        <v>107</v>
      </c>
      <c r="BG4" s="782" t="e">
        <f>'Formula Text'!C17</f>
        <v>#NAME?</v>
      </c>
      <c r="BH4" s="782"/>
      <c r="BI4" s="777" t="s">
        <v>107</v>
      </c>
      <c r="BJ4" s="782" t="e">
        <f>'Formula Text'!C18</f>
        <v>#NAME?</v>
      </c>
      <c r="BK4" s="782"/>
      <c r="BL4" s="777" t="s">
        <v>107</v>
      </c>
      <c r="BM4" s="782" t="e">
        <f>'Formula Text'!C19</f>
        <v>#NAME?</v>
      </c>
      <c r="BN4" s="782"/>
      <c r="BO4" s="777" t="s">
        <v>107</v>
      </c>
      <c r="BP4" s="782" t="e">
        <f>'Formula Text'!C20</f>
        <v>#NAME?</v>
      </c>
      <c r="BQ4" s="782"/>
      <c r="BR4" s="777" t="s">
        <v>107</v>
      </c>
      <c r="BS4" s="782" t="e">
        <f>'Formula Text'!C21</f>
        <v>#NAME?</v>
      </c>
      <c r="BT4" s="782"/>
      <c r="BU4" s="777" t="s">
        <v>107</v>
      </c>
      <c r="BV4" s="782" t="e">
        <f>'Formula Text'!C22</f>
        <v>#NAME?</v>
      </c>
      <c r="BW4" s="782"/>
      <c r="BX4" s="777" t="s">
        <v>107</v>
      </c>
      <c r="BY4" s="782" t="e">
        <f>'Formula Text'!C23</f>
        <v>#NAME?</v>
      </c>
      <c r="BZ4" s="782"/>
      <c r="CA4" s="777" t="s">
        <v>107</v>
      </c>
      <c r="CB4" s="782" t="e">
        <f>'Formula Text'!C24</f>
        <v>#NAME?</v>
      </c>
      <c r="CC4" s="782"/>
      <c r="CD4" s="777" t="s">
        <v>107</v>
      </c>
      <c r="CE4" s="782" t="e">
        <f>'Formula Text'!C25</f>
        <v>#NAME?</v>
      </c>
      <c r="CF4" s="782"/>
      <c r="CG4" s="777" t="s">
        <v>107</v>
      </c>
      <c r="CH4" s="782" t="e">
        <f>'Formula Text'!C26</f>
        <v>#NAME?</v>
      </c>
      <c r="CI4" s="782"/>
      <c r="CJ4" s="777" t="s">
        <v>107</v>
      </c>
      <c r="CK4" s="782" t="e">
        <f>'Formula Text'!C27</f>
        <v>#NAME?</v>
      </c>
      <c r="CL4" s="782"/>
      <c r="CM4" s="777" t="s">
        <v>107</v>
      </c>
      <c r="CN4" s="782" t="e">
        <f>'Formula Text'!C28</f>
        <v>#NAME?</v>
      </c>
      <c r="CO4" s="782"/>
      <c r="CP4" s="777" t="s">
        <v>107</v>
      </c>
      <c r="CQ4" s="782" t="e">
        <f>'Formula Text'!C29</f>
        <v>#NAME?</v>
      </c>
      <c r="CR4" s="782"/>
      <c r="CS4" s="777" t="s">
        <v>107</v>
      </c>
      <c r="CT4" s="782" t="e">
        <f>'Formula Text'!C30</f>
        <v>#NAME?</v>
      </c>
      <c r="CU4" s="782"/>
      <c r="CV4" s="777" t="s">
        <v>107</v>
      </c>
      <c r="CW4" s="782" t="e">
        <f>'Formula Text'!C31</f>
        <v>#NAME?</v>
      </c>
      <c r="CX4" s="782"/>
      <c r="CY4" s="777" t="s">
        <v>107</v>
      </c>
      <c r="CZ4" s="782" t="e">
        <f>'Formula Text'!C32</f>
        <v>#NAME?</v>
      </c>
      <c r="DA4" s="782"/>
      <c r="DB4" s="777" t="s">
        <v>107</v>
      </c>
      <c r="DC4" s="782" t="e">
        <f>'Formula Text'!C33</f>
        <v>#NAME?</v>
      </c>
      <c r="DD4" s="782"/>
      <c r="DE4" s="777" t="s">
        <v>107</v>
      </c>
      <c r="DF4" s="782" t="e">
        <f>'Formula Text'!C34</f>
        <v>#NAME?</v>
      </c>
      <c r="DG4" s="782"/>
      <c r="DH4" s="777" t="s">
        <v>107</v>
      </c>
      <c r="DI4" s="782" t="e">
        <f>'Formula Text'!C35</f>
        <v>#NAME?</v>
      </c>
      <c r="DJ4" s="782"/>
      <c r="DK4" s="777" t="s">
        <v>107</v>
      </c>
      <c r="DL4" s="782" t="e">
        <f>'Formula Text'!C36</f>
        <v>#NAME?</v>
      </c>
      <c r="DM4" s="782"/>
      <c r="DN4" s="777" t="s">
        <v>107</v>
      </c>
      <c r="DO4" s="782" t="e">
        <f>'Formula Text'!C37</f>
        <v>#NAME?</v>
      </c>
      <c r="DP4" s="782"/>
      <c r="DQ4" s="777" t="s">
        <v>107</v>
      </c>
      <c r="DR4" s="782" t="e">
        <f>'Formula Text'!C38</f>
        <v>#NAME?</v>
      </c>
      <c r="DS4" s="782"/>
      <c r="DT4" s="777" t="s">
        <v>107</v>
      </c>
      <c r="DU4" s="782" t="e">
        <f>'Formula Text'!C39</f>
        <v>#NAME?</v>
      </c>
      <c r="DV4" s="782"/>
      <c r="DW4" s="777" t="s">
        <v>107</v>
      </c>
      <c r="DX4" s="782" t="e">
        <f>'Formula Text'!C40</f>
        <v>#NAME?</v>
      </c>
      <c r="DY4" s="782"/>
      <c r="DZ4" s="777" t="s">
        <v>107</v>
      </c>
      <c r="EA4" s="782" t="e">
        <f>'Formula Text'!C41</f>
        <v>#NAME?</v>
      </c>
      <c r="EB4" s="782"/>
      <c r="EC4" s="777" t="s">
        <v>107</v>
      </c>
      <c r="ED4" s="782" t="e">
        <f>'Formula Text'!C42</f>
        <v>#NAME?</v>
      </c>
      <c r="EE4" s="782"/>
      <c r="EF4" s="777" t="s">
        <v>107</v>
      </c>
      <c r="EG4" s="782" t="e">
        <f>'Formula Text'!C43</f>
        <v>#NAME?</v>
      </c>
      <c r="EH4" s="782"/>
      <c r="EI4" s="777" t="s">
        <v>107</v>
      </c>
      <c r="EJ4" s="782" t="e">
        <f>'Formula Text'!C44</f>
        <v>#NAME?</v>
      </c>
      <c r="EK4" s="782"/>
      <c r="EL4" s="777" t="s">
        <v>107</v>
      </c>
      <c r="EM4" s="782" t="e">
        <f>'Formula Text'!C45</f>
        <v>#NAME?</v>
      </c>
      <c r="EN4" s="782"/>
      <c r="EO4" s="777" t="s">
        <v>107</v>
      </c>
    </row>
    <row r="5" spans="1:145" ht="15.75">
      <c r="A5" s="278">
        <v>7</v>
      </c>
      <c r="B5" s="779"/>
      <c r="C5" s="779"/>
      <c r="D5" s="779"/>
      <c r="E5" s="378" t="s">
        <v>26</v>
      </c>
      <c r="F5" s="378" t="s">
        <v>31</v>
      </c>
      <c r="H5" s="777"/>
      <c r="J5" s="779"/>
      <c r="K5" s="378" t="s">
        <v>6</v>
      </c>
      <c r="L5" s="378" t="s">
        <v>31</v>
      </c>
      <c r="M5" s="777"/>
      <c r="N5" s="378" t="s">
        <v>6</v>
      </c>
      <c r="O5" s="379" t="s">
        <v>31</v>
      </c>
      <c r="P5" s="777"/>
      <c r="Q5" s="378" t="s">
        <v>6</v>
      </c>
      <c r="R5" s="379" t="s">
        <v>31</v>
      </c>
      <c r="S5" s="777"/>
      <c r="T5" s="378" t="s">
        <v>6</v>
      </c>
      <c r="U5" s="379" t="s">
        <v>31</v>
      </c>
      <c r="V5" s="777"/>
      <c r="W5" s="378" t="s">
        <v>6</v>
      </c>
      <c r="X5" s="379" t="s">
        <v>31</v>
      </c>
      <c r="Y5" s="777"/>
      <c r="Z5" s="380" t="s">
        <v>6</v>
      </c>
      <c r="AA5" s="379" t="s">
        <v>31</v>
      </c>
      <c r="AB5" s="777"/>
      <c r="AC5" s="380" t="s">
        <v>6</v>
      </c>
      <c r="AD5" s="379" t="s">
        <v>31</v>
      </c>
      <c r="AE5" s="777"/>
      <c r="AF5" s="380" t="s">
        <v>6</v>
      </c>
      <c r="AG5" s="379" t="s">
        <v>31</v>
      </c>
      <c r="AH5" s="777"/>
      <c r="AI5" s="380" t="s">
        <v>6</v>
      </c>
      <c r="AJ5" s="379" t="s">
        <v>31</v>
      </c>
      <c r="AK5" s="777"/>
      <c r="AL5" s="380" t="s">
        <v>6</v>
      </c>
      <c r="AM5" s="379" t="s">
        <v>31</v>
      </c>
      <c r="AN5" s="777"/>
      <c r="AO5" s="378" t="s">
        <v>6</v>
      </c>
      <c r="AP5" s="379" t="s">
        <v>31</v>
      </c>
      <c r="AQ5" s="777"/>
      <c r="AR5" s="378" t="s">
        <v>6</v>
      </c>
      <c r="AS5" s="379" t="s">
        <v>31</v>
      </c>
      <c r="AT5" s="777"/>
      <c r="AU5" s="378" t="s">
        <v>6</v>
      </c>
      <c r="AV5" s="379" t="s">
        <v>31</v>
      </c>
      <c r="AW5" s="777"/>
      <c r="AX5" s="378" t="s">
        <v>6</v>
      </c>
      <c r="AY5" s="379" t="s">
        <v>31</v>
      </c>
      <c r="AZ5" s="777"/>
      <c r="BA5" s="380" t="s">
        <v>6</v>
      </c>
      <c r="BB5" s="379" t="s">
        <v>31</v>
      </c>
      <c r="BC5" s="777"/>
      <c r="BD5" s="380" t="s">
        <v>6</v>
      </c>
      <c r="BE5" s="379" t="s">
        <v>31</v>
      </c>
      <c r="BF5" s="777"/>
      <c r="BG5" s="380" t="s">
        <v>6</v>
      </c>
      <c r="BH5" s="379" t="s">
        <v>31</v>
      </c>
      <c r="BI5" s="777"/>
      <c r="BJ5" s="380" t="s">
        <v>6</v>
      </c>
      <c r="BK5" s="379" t="s">
        <v>31</v>
      </c>
      <c r="BL5" s="777"/>
      <c r="BM5" s="380" t="s">
        <v>6</v>
      </c>
      <c r="BN5" s="379" t="s">
        <v>31</v>
      </c>
      <c r="BO5" s="777"/>
      <c r="BP5" s="380" t="s">
        <v>6</v>
      </c>
      <c r="BQ5" s="379" t="s">
        <v>31</v>
      </c>
      <c r="BR5" s="777"/>
      <c r="BS5" s="380" t="s">
        <v>6</v>
      </c>
      <c r="BT5" s="379" t="s">
        <v>31</v>
      </c>
      <c r="BU5" s="777"/>
      <c r="BV5" s="380" t="s">
        <v>6</v>
      </c>
      <c r="BW5" s="379" t="s">
        <v>31</v>
      </c>
      <c r="BX5" s="777"/>
      <c r="BY5" s="380" t="s">
        <v>6</v>
      </c>
      <c r="BZ5" s="379" t="s">
        <v>31</v>
      </c>
      <c r="CA5" s="777"/>
      <c r="CB5" s="380" t="s">
        <v>6</v>
      </c>
      <c r="CC5" s="379" t="s">
        <v>31</v>
      </c>
      <c r="CD5" s="777"/>
      <c r="CE5" s="380" t="s">
        <v>6</v>
      </c>
      <c r="CF5" s="379" t="s">
        <v>31</v>
      </c>
      <c r="CG5" s="777"/>
      <c r="CH5" s="380" t="s">
        <v>6</v>
      </c>
      <c r="CI5" s="379" t="s">
        <v>31</v>
      </c>
      <c r="CJ5" s="777"/>
      <c r="CK5" s="380" t="s">
        <v>6</v>
      </c>
      <c r="CL5" s="379" t="s">
        <v>31</v>
      </c>
      <c r="CM5" s="777"/>
      <c r="CN5" s="380" t="s">
        <v>6</v>
      </c>
      <c r="CO5" s="379" t="s">
        <v>31</v>
      </c>
      <c r="CP5" s="777"/>
      <c r="CQ5" s="380" t="s">
        <v>6</v>
      </c>
      <c r="CR5" s="379" t="s">
        <v>31</v>
      </c>
      <c r="CS5" s="777"/>
      <c r="CT5" s="380" t="s">
        <v>6</v>
      </c>
      <c r="CU5" s="379" t="s">
        <v>31</v>
      </c>
      <c r="CV5" s="777"/>
      <c r="CW5" s="380" t="s">
        <v>6</v>
      </c>
      <c r="CX5" s="379" t="s">
        <v>31</v>
      </c>
      <c r="CY5" s="777"/>
      <c r="CZ5" s="380" t="s">
        <v>6</v>
      </c>
      <c r="DA5" s="379" t="s">
        <v>31</v>
      </c>
      <c r="DB5" s="777"/>
      <c r="DC5" s="380" t="s">
        <v>6</v>
      </c>
      <c r="DD5" s="379" t="s">
        <v>31</v>
      </c>
      <c r="DE5" s="777"/>
      <c r="DF5" s="380" t="s">
        <v>6</v>
      </c>
      <c r="DG5" s="379" t="s">
        <v>31</v>
      </c>
      <c r="DH5" s="777"/>
      <c r="DI5" s="380" t="s">
        <v>6</v>
      </c>
      <c r="DJ5" s="379" t="s">
        <v>31</v>
      </c>
      <c r="DK5" s="777"/>
      <c r="DL5" s="380" t="s">
        <v>6</v>
      </c>
      <c r="DM5" s="379" t="s">
        <v>31</v>
      </c>
      <c r="DN5" s="777"/>
      <c r="DO5" s="380" t="s">
        <v>6</v>
      </c>
      <c r="DP5" s="379" t="s">
        <v>31</v>
      </c>
      <c r="DQ5" s="777"/>
      <c r="DR5" s="380" t="s">
        <v>6</v>
      </c>
      <c r="DS5" s="379" t="s">
        <v>31</v>
      </c>
      <c r="DT5" s="777"/>
      <c r="DU5" s="380" t="s">
        <v>6</v>
      </c>
      <c r="DV5" s="379" t="s">
        <v>31</v>
      </c>
      <c r="DW5" s="777"/>
      <c r="DX5" s="380" t="s">
        <v>6</v>
      </c>
      <c r="DY5" s="379" t="s">
        <v>31</v>
      </c>
      <c r="DZ5" s="777"/>
      <c r="EA5" s="380" t="s">
        <v>6</v>
      </c>
      <c r="EB5" s="379" t="s">
        <v>31</v>
      </c>
      <c r="EC5" s="777"/>
      <c r="ED5" s="380" t="s">
        <v>6</v>
      </c>
      <c r="EE5" s="379" t="s">
        <v>31</v>
      </c>
      <c r="EF5" s="777"/>
      <c r="EG5" s="380" t="s">
        <v>6</v>
      </c>
      <c r="EH5" s="379" t="s">
        <v>31</v>
      </c>
      <c r="EI5" s="777"/>
      <c r="EJ5" s="380" t="s">
        <v>6</v>
      </c>
      <c r="EK5" s="379" t="s">
        <v>31</v>
      </c>
      <c r="EL5" s="777"/>
      <c r="EM5" s="378" t="s">
        <v>6</v>
      </c>
      <c r="EN5" s="379" t="s">
        <v>31</v>
      </c>
      <c r="EO5" s="777"/>
    </row>
    <row r="6" spans="1:145" ht="15.75">
      <c r="A6" s="56">
        <v>8</v>
      </c>
      <c r="B6" s="290">
        <v>1</v>
      </c>
      <c r="C6" s="290">
        <v>2</v>
      </c>
      <c r="D6" s="291">
        <v>3</v>
      </c>
      <c r="E6" s="378">
        <v>4</v>
      </c>
      <c r="F6" s="378">
        <v>5</v>
      </c>
      <c r="H6" s="381">
        <v>7</v>
      </c>
      <c r="J6" s="378">
        <v>6</v>
      </c>
      <c r="K6" s="378">
        <v>8</v>
      </c>
      <c r="L6" s="378">
        <v>9</v>
      </c>
      <c r="M6" s="379">
        <v>10</v>
      </c>
      <c r="N6" s="379">
        <v>11</v>
      </c>
      <c r="O6" s="379">
        <v>12</v>
      </c>
      <c r="P6" s="379">
        <v>13</v>
      </c>
      <c r="Q6" s="379">
        <v>14</v>
      </c>
      <c r="R6" s="379">
        <v>15</v>
      </c>
      <c r="S6" s="379">
        <v>16</v>
      </c>
      <c r="T6" s="379">
        <v>17</v>
      </c>
      <c r="U6" s="379">
        <v>18</v>
      </c>
      <c r="V6" s="379">
        <v>19</v>
      </c>
      <c r="W6" s="379">
        <v>20</v>
      </c>
      <c r="X6" s="379">
        <v>21</v>
      </c>
      <c r="Y6" s="379">
        <v>22</v>
      </c>
      <c r="Z6" s="379">
        <v>23</v>
      </c>
      <c r="AA6" s="379">
        <v>24</v>
      </c>
      <c r="AB6" s="379">
        <v>25</v>
      </c>
      <c r="AC6" s="379">
        <v>26</v>
      </c>
      <c r="AD6" s="379">
        <v>27</v>
      </c>
      <c r="AE6" s="379">
        <v>28</v>
      </c>
      <c r="AF6" s="379">
        <v>29</v>
      </c>
      <c r="AG6" s="379">
        <v>30</v>
      </c>
      <c r="AH6" s="379">
        <v>31</v>
      </c>
      <c r="AI6" s="379">
        <v>32</v>
      </c>
      <c r="AJ6" s="379">
        <v>33</v>
      </c>
      <c r="AK6" s="379">
        <v>34</v>
      </c>
      <c r="AL6" s="379">
        <v>35</v>
      </c>
      <c r="AM6" s="379">
        <v>36</v>
      </c>
      <c r="AN6" s="379">
        <v>37</v>
      </c>
      <c r="AO6" s="379">
        <v>38</v>
      </c>
      <c r="AP6" s="379">
        <v>39</v>
      </c>
      <c r="AQ6" s="379">
        <v>40</v>
      </c>
      <c r="AR6" s="379">
        <v>41</v>
      </c>
      <c r="AS6" s="379">
        <v>42</v>
      </c>
      <c r="AT6" s="379">
        <v>43</v>
      </c>
      <c r="AU6" s="379">
        <v>44</v>
      </c>
      <c r="AV6" s="379">
        <v>45</v>
      </c>
      <c r="AW6" s="379">
        <v>46</v>
      </c>
      <c r="AX6" s="379">
        <v>47</v>
      </c>
      <c r="AY6" s="379">
        <v>48</v>
      </c>
      <c r="AZ6" s="379">
        <v>49</v>
      </c>
      <c r="BA6" s="379">
        <v>50</v>
      </c>
      <c r="BB6" s="379">
        <v>51</v>
      </c>
      <c r="BC6" s="379">
        <v>52</v>
      </c>
      <c r="BD6" s="379">
        <v>53</v>
      </c>
      <c r="BE6" s="379">
        <v>54</v>
      </c>
      <c r="BF6" s="379">
        <v>55</v>
      </c>
      <c r="BG6" s="379">
        <v>56</v>
      </c>
      <c r="BH6" s="379">
        <v>57</v>
      </c>
      <c r="BI6" s="379">
        <v>58</v>
      </c>
      <c r="BJ6" s="379">
        <v>59</v>
      </c>
      <c r="BK6" s="379">
        <v>60</v>
      </c>
      <c r="BL6" s="379">
        <v>61</v>
      </c>
      <c r="BM6" s="379">
        <v>62</v>
      </c>
      <c r="BN6" s="379">
        <v>63</v>
      </c>
      <c r="BO6" s="379">
        <v>64</v>
      </c>
      <c r="BP6" s="379">
        <v>65</v>
      </c>
      <c r="BQ6" s="379">
        <v>66</v>
      </c>
      <c r="BR6" s="379">
        <v>67</v>
      </c>
      <c r="BS6" s="379">
        <v>68</v>
      </c>
      <c r="BT6" s="379">
        <v>69</v>
      </c>
      <c r="BU6" s="379">
        <v>70</v>
      </c>
      <c r="BV6" s="379">
        <v>71</v>
      </c>
      <c r="BW6" s="379">
        <v>72</v>
      </c>
      <c r="BX6" s="379">
        <v>73</v>
      </c>
      <c r="BY6" s="379">
        <v>74</v>
      </c>
      <c r="BZ6" s="379">
        <v>75</v>
      </c>
      <c r="CA6" s="379">
        <v>76</v>
      </c>
      <c r="CB6" s="379">
        <v>77</v>
      </c>
      <c r="CC6" s="379">
        <v>78</v>
      </c>
      <c r="CD6" s="379">
        <v>79</v>
      </c>
      <c r="CE6" s="379">
        <v>80</v>
      </c>
      <c r="CF6" s="379">
        <v>81</v>
      </c>
      <c r="CG6" s="379">
        <v>82</v>
      </c>
      <c r="CH6" s="379">
        <v>83</v>
      </c>
      <c r="CI6" s="379">
        <v>84</v>
      </c>
      <c r="CJ6" s="379">
        <v>85</v>
      </c>
      <c r="CK6" s="379">
        <v>86</v>
      </c>
      <c r="CL6" s="379">
        <v>87</v>
      </c>
      <c r="CM6" s="379">
        <v>88</v>
      </c>
      <c r="CN6" s="379">
        <v>89</v>
      </c>
      <c r="CO6" s="379">
        <v>90</v>
      </c>
      <c r="CP6" s="379">
        <v>91</v>
      </c>
      <c r="CQ6" s="379">
        <v>92</v>
      </c>
      <c r="CR6" s="379">
        <v>93</v>
      </c>
      <c r="CS6" s="379">
        <v>94</v>
      </c>
      <c r="CT6" s="379">
        <v>95</v>
      </c>
      <c r="CU6" s="379">
        <v>96</v>
      </c>
      <c r="CV6" s="379">
        <v>97</v>
      </c>
      <c r="CW6" s="379">
        <v>98</v>
      </c>
      <c r="CX6" s="379">
        <v>99</v>
      </c>
      <c r="CY6" s="379">
        <v>100</v>
      </c>
      <c r="CZ6" s="379">
        <v>101</v>
      </c>
      <c r="DA6" s="379">
        <v>102</v>
      </c>
      <c r="DB6" s="379">
        <v>103</v>
      </c>
      <c r="DC6" s="379">
        <v>104</v>
      </c>
      <c r="DD6" s="379">
        <v>105</v>
      </c>
      <c r="DE6" s="379">
        <v>106</v>
      </c>
      <c r="DF6" s="379">
        <v>107</v>
      </c>
      <c r="DG6" s="379">
        <v>108</v>
      </c>
      <c r="DH6" s="379">
        <v>109</v>
      </c>
      <c r="DI6" s="379">
        <v>110</v>
      </c>
      <c r="DJ6" s="379">
        <v>111</v>
      </c>
      <c r="DK6" s="379">
        <v>112</v>
      </c>
      <c r="DL6" s="379">
        <v>113</v>
      </c>
      <c r="DM6" s="379">
        <v>114</v>
      </c>
      <c r="DN6" s="379">
        <v>115</v>
      </c>
      <c r="DO6" s="379">
        <v>116</v>
      </c>
      <c r="DP6" s="379">
        <v>117</v>
      </c>
      <c r="DQ6" s="379">
        <v>118</v>
      </c>
      <c r="DR6" s="379">
        <v>119</v>
      </c>
      <c r="DS6" s="379">
        <v>120</v>
      </c>
      <c r="DT6" s="379">
        <v>121</v>
      </c>
      <c r="DU6" s="379">
        <v>122</v>
      </c>
      <c r="DV6" s="379">
        <v>123</v>
      </c>
      <c r="DW6" s="379">
        <v>124</v>
      </c>
      <c r="DX6" s="379">
        <v>125</v>
      </c>
      <c r="DY6" s="379">
        <v>126</v>
      </c>
      <c r="DZ6" s="379">
        <v>127</v>
      </c>
      <c r="EA6" s="379">
        <v>128</v>
      </c>
      <c r="EB6" s="379">
        <v>129</v>
      </c>
      <c r="EC6" s="379">
        <v>130</v>
      </c>
      <c r="ED6" s="379">
        <v>131</v>
      </c>
      <c r="EE6" s="379">
        <v>132</v>
      </c>
      <c r="EF6" s="379">
        <v>133</v>
      </c>
      <c r="EG6" s="379">
        <v>134</v>
      </c>
      <c r="EH6" s="379">
        <v>135</v>
      </c>
      <c r="EI6" s="379">
        <v>136</v>
      </c>
      <c r="EJ6" s="379">
        <v>137</v>
      </c>
      <c r="EK6" s="379">
        <v>138</v>
      </c>
      <c r="EL6" s="379">
        <v>139</v>
      </c>
      <c r="EM6" s="379">
        <v>140</v>
      </c>
      <c r="EN6" s="379">
        <v>141</v>
      </c>
      <c r="EO6" s="379">
        <v>142</v>
      </c>
    </row>
    <row r="7" spans="1:145" ht="15.75">
      <c r="A7" s="278">
        <v>9</v>
      </c>
      <c r="B7" s="382" t="s">
        <v>526</v>
      </c>
      <c r="C7" s="383"/>
      <c r="D7" s="384">
        <v>15</v>
      </c>
      <c r="E7" s="385">
        <f>+F7/$D7</f>
        <v>1</v>
      </c>
      <c r="F7" s="386">
        <f>+F8+F35</f>
        <v>15</v>
      </c>
      <c r="H7" s="387"/>
      <c r="J7" s="295"/>
      <c r="K7" s="388">
        <f>+L7/$D7</f>
        <v>1</v>
      </c>
      <c r="L7" s="389">
        <f>+L8+L35</f>
        <v>15</v>
      </c>
      <c r="M7" s="298"/>
      <c r="N7" s="388" t="e">
        <f>+O7/$D7</f>
        <v>#DIV/0!</v>
      </c>
      <c r="O7" s="389" t="e">
        <f>+O8+O35</f>
        <v>#DIV/0!</v>
      </c>
      <c r="P7" s="298"/>
      <c r="Q7" s="388" t="e">
        <f>+R7/$D7</f>
        <v>#DIV/0!</v>
      </c>
      <c r="R7" s="389" t="e">
        <f>+R8+R35</f>
        <v>#DIV/0!</v>
      </c>
      <c r="S7" s="298"/>
      <c r="T7" s="388" t="e">
        <f>+U7/$D7</f>
        <v>#DIV/0!</v>
      </c>
      <c r="U7" s="389" t="e">
        <f>+U8+U35</f>
        <v>#DIV/0!</v>
      </c>
      <c r="V7" s="298"/>
      <c r="W7" s="388" t="e">
        <f>+X7/$D7</f>
        <v>#DIV/0!</v>
      </c>
      <c r="X7" s="389" t="e">
        <f>+X8+X35</f>
        <v>#DIV/0!</v>
      </c>
      <c r="Y7" s="298"/>
      <c r="Z7" s="388" t="e">
        <f>+AA7/$D7</f>
        <v>#DIV/0!</v>
      </c>
      <c r="AA7" s="389" t="e">
        <f>+AA8+AA35</f>
        <v>#DIV/0!</v>
      </c>
      <c r="AB7" s="298"/>
      <c r="AC7" s="388" t="e">
        <f>+AD7/$D7</f>
        <v>#DIV/0!</v>
      </c>
      <c r="AD7" s="389" t="e">
        <f>+AD8+AD35</f>
        <v>#DIV/0!</v>
      </c>
      <c r="AE7" s="298"/>
      <c r="AF7" s="388" t="e">
        <f>+AG7/$D7</f>
        <v>#DIV/0!</v>
      </c>
      <c r="AG7" s="389" t="e">
        <f>+AG8+AG35</f>
        <v>#DIV/0!</v>
      </c>
      <c r="AH7" s="298"/>
      <c r="AI7" s="388" t="e">
        <f>+AJ7/$D7</f>
        <v>#DIV/0!</v>
      </c>
      <c r="AJ7" s="389" t="e">
        <f>+AJ8+AJ35</f>
        <v>#DIV/0!</v>
      </c>
      <c r="AK7" s="298"/>
      <c r="AL7" s="388" t="e">
        <f>+AM7/$D7</f>
        <v>#DIV/0!</v>
      </c>
      <c r="AM7" s="389" t="e">
        <f>+AM8+AM35</f>
        <v>#DIV/0!</v>
      </c>
      <c r="AN7" s="298"/>
      <c r="AO7" s="388" t="e">
        <f>+AP7/$D7</f>
        <v>#DIV/0!</v>
      </c>
      <c r="AP7" s="389" t="e">
        <f>+AP8+AP35</f>
        <v>#DIV/0!</v>
      </c>
      <c r="AQ7" s="298"/>
      <c r="AR7" s="388" t="e">
        <f>+AS7/$D7</f>
        <v>#DIV/0!</v>
      </c>
      <c r="AS7" s="389" t="e">
        <f>+AS8+AS35</f>
        <v>#DIV/0!</v>
      </c>
      <c r="AT7" s="298"/>
      <c r="AU7" s="388" t="e">
        <f>+AV7/$D7</f>
        <v>#DIV/0!</v>
      </c>
      <c r="AV7" s="389" t="e">
        <f>+AV8+AV35</f>
        <v>#DIV/0!</v>
      </c>
      <c r="AW7" s="298"/>
      <c r="AX7" s="388" t="e">
        <f>+AY7/$D7</f>
        <v>#DIV/0!</v>
      </c>
      <c r="AY7" s="389" t="e">
        <f>+AY8+AY35</f>
        <v>#DIV/0!</v>
      </c>
      <c r="AZ7" s="298"/>
      <c r="BA7" s="388" t="e">
        <f>+BB7/$D7</f>
        <v>#DIV/0!</v>
      </c>
      <c r="BB7" s="389" t="e">
        <f>+BB8+BB35</f>
        <v>#DIV/0!</v>
      </c>
      <c r="BC7" s="298"/>
      <c r="BD7" s="388" t="e">
        <f>+BE7/$D7</f>
        <v>#DIV/0!</v>
      </c>
      <c r="BE7" s="389" t="e">
        <f>+BE8+BE35</f>
        <v>#DIV/0!</v>
      </c>
      <c r="BF7" s="298"/>
      <c r="BG7" s="388" t="e">
        <f>+BH7/$D7</f>
        <v>#DIV/0!</v>
      </c>
      <c r="BH7" s="389" t="e">
        <f>+BH8+BH35</f>
        <v>#DIV/0!</v>
      </c>
      <c r="BI7" s="298"/>
      <c r="BJ7" s="388" t="e">
        <f>+BK7/$D7</f>
        <v>#DIV/0!</v>
      </c>
      <c r="BK7" s="389" t="e">
        <f>+BK8+BK35</f>
        <v>#DIV/0!</v>
      </c>
      <c r="BL7" s="298"/>
      <c r="BM7" s="388" t="e">
        <f>+BN7/$D7</f>
        <v>#DIV/0!</v>
      </c>
      <c r="BN7" s="389" t="e">
        <f>+BN8+BN35</f>
        <v>#DIV/0!</v>
      </c>
      <c r="BO7" s="298"/>
      <c r="BP7" s="388" t="e">
        <f>+BQ7/$D7</f>
        <v>#DIV/0!</v>
      </c>
      <c r="BQ7" s="389" t="e">
        <f>+BQ8+BQ35</f>
        <v>#DIV/0!</v>
      </c>
      <c r="BR7" s="298"/>
      <c r="BS7" s="388" t="e">
        <f>+BT7/$D7</f>
        <v>#DIV/0!</v>
      </c>
      <c r="BT7" s="389" t="e">
        <f>+BT8+BT35</f>
        <v>#DIV/0!</v>
      </c>
      <c r="BU7" s="298"/>
      <c r="BV7" s="388" t="e">
        <f>+BW7/$D7</f>
        <v>#DIV/0!</v>
      </c>
      <c r="BW7" s="389" t="e">
        <f>+BW8+BW35</f>
        <v>#DIV/0!</v>
      </c>
      <c r="BX7" s="298"/>
      <c r="BY7" s="388" t="e">
        <f>+BZ7/$D7</f>
        <v>#DIV/0!</v>
      </c>
      <c r="BZ7" s="389" t="e">
        <f>+BZ8+BZ35</f>
        <v>#DIV/0!</v>
      </c>
      <c r="CA7" s="298"/>
      <c r="CB7" s="388" t="e">
        <f>+CC7/$D7</f>
        <v>#DIV/0!</v>
      </c>
      <c r="CC7" s="389" t="e">
        <f>+CC8+CC35</f>
        <v>#DIV/0!</v>
      </c>
      <c r="CD7" s="298"/>
      <c r="CE7" s="388" t="e">
        <f>+CF7/$D7</f>
        <v>#DIV/0!</v>
      </c>
      <c r="CF7" s="389" t="e">
        <f>+CF8+CF35</f>
        <v>#DIV/0!</v>
      </c>
      <c r="CG7" s="298"/>
      <c r="CH7" s="388" t="e">
        <f>+CI7/$D7</f>
        <v>#DIV/0!</v>
      </c>
      <c r="CI7" s="389" t="e">
        <f>+CI8+CI35</f>
        <v>#DIV/0!</v>
      </c>
      <c r="CJ7" s="298"/>
      <c r="CK7" s="388" t="e">
        <f>+CL7/$D7</f>
        <v>#DIV/0!</v>
      </c>
      <c r="CL7" s="389" t="e">
        <f>+CL8+CL35</f>
        <v>#DIV/0!</v>
      </c>
      <c r="CM7" s="298"/>
      <c r="CN7" s="388" t="e">
        <f>+CO7/$D7</f>
        <v>#DIV/0!</v>
      </c>
      <c r="CO7" s="389" t="e">
        <f>+CO8+CO35</f>
        <v>#DIV/0!</v>
      </c>
      <c r="CP7" s="298"/>
      <c r="CQ7" s="388" t="e">
        <f>+CR7/$D7</f>
        <v>#DIV/0!</v>
      </c>
      <c r="CR7" s="389" t="e">
        <f>+CR8+CR35</f>
        <v>#DIV/0!</v>
      </c>
      <c r="CS7" s="298"/>
      <c r="CT7" s="388" t="e">
        <f>+CU7/$D7</f>
        <v>#DIV/0!</v>
      </c>
      <c r="CU7" s="389" t="e">
        <f>+CU8+CU35</f>
        <v>#DIV/0!</v>
      </c>
      <c r="CV7" s="298"/>
      <c r="CW7" s="388" t="e">
        <f>+CX7/$D7</f>
        <v>#DIV/0!</v>
      </c>
      <c r="CX7" s="389" t="e">
        <f>+CX8+CX35</f>
        <v>#DIV/0!</v>
      </c>
      <c r="CY7" s="298"/>
      <c r="CZ7" s="388" t="e">
        <f>+DA7/$D7</f>
        <v>#DIV/0!</v>
      </c>
      <c r="DA7" s="389" t="e">
        <f>+DA8+DA35</f>
        <v>#DIV/0!</v>
      </c>
      <c r="DB7" s="298"/>
      <c r="DC7" s="388" t="e">
        <f>+DD7/$D7</f>
        <v>#DIV/0!</v>
      </c>
      <c r="DD7" s="389" t="e">
        <f>+DD8+DD35</f>
        <v>#DIV/0!</v>
      </c>
      <c r="DE7" s="298"/>
      <c r="DF7" s="388" t="e">
        <f>+DG7/$D7</f>
        <v>#DIV/0!</v>
      </c>
      <c r="DG7" s="389" t="e">
        <f>+DG8+DG35</f>
        <v>#DIV/0!</v>
      </c>
      <c r="DH7" s="298"/>
      <c r="DI7" s="388" t="e">
        <f>+DJ7/$D7</f>
        <v>#DIV/0!</v>
      </c>
      <c r="DJ7" s="389" t="e">
        <f>+DJ8+DJ35</f>
        <v>#DIV/0!</v>
      </c>
      <c r="DK7" s="298"/>
      <c r="DL7" s="388" t="e">
        <f>+DM7/$D7</f>
        <v>#DIV/0!</v>
      </c>
      <c r="DM7" s="389" t="e">
        <f>+DM8+DM35</f>
        <v>#DIV/0!</v>
      </c>
      <c r="DN7" s="298"/>
      <c r="DO7" s="388" t="e">
        <f>+DP7/$D7</f>
        <v>#DIV/0!</v>
      </c>
      <c r="DP7" s="389" t="e">
        <f>+DP8+DP35</f>
        <v>#DIV/0!</v>
      </c>
      <c r="DQ7" s="298"/>
      <c r="DR7" s="388" t="e">
        <f>+DS7/$D7</f>
        <v>#DIV/0!</v>
      </c>
      <c r="DS7" s="389" t="e">
        <f>+DS8+DS35</f>
        <v>#DIV/0!</v>
      </c>
      <c r="DT7" s="298"/>
      <c r="DU7" s="388" t="e">
        <f>+DV7/$D7</f>
        <v>#DIV/0!</v>
      </c>
      <c r="DV7" s="389" t="e">
        <f>+DV8+DV35</f>
        <v>#DIV/0!</v>
      </c>
      <c r="DW7" s="298"/>
      <c r="DX7" s="388" t="e">
        <f>+DY7/$D7</f>
        <v>#DIV/0!</v>
      </c>
      <c r="DY7" s="389" t="e">
        <f>+DY8+DY35</f>
        <v>#DIV/0!</v>
      </c>
      <c r="DZ7" s="298"/>
      <c r="EA7" s="388" t="e">
        <f>+EB7/$D7</f>
        <v>#DIV/0!</v>
      </c>
      <c r="EB7" s="389" t="e">
        <f>+EB8+EB35</f>
        <v>#DIV/0!</v>
      </c>
      <c r="EC7" s="298"/>
      <c r="ED7" s="388" t="e">
        <f>+EE7/$D7</f>
        <v>#DIV/0!</v>
      </c>
      <c r="EE7" s="389" t="e">
        <f>+EE8+EE35</f>
        <v>#DIV/0!</v>
      </c>
      <c r="EF7" s="298"/>
      <c r="EG7" s="388" t="e">
        <f>+EH7/$D7</f>
        <v>#DIV/0!</v>
      </c>
      <c r="EH7" s="389" t="e">
        <f>+EH8+EH35</f>
        <v>#DIV/0!</v>
      </c>
      <c r="EI7" s="298"/>
      <c r="EJ7" s="388" t="e">
        <f>+EK7/$D7</f>
        <v>#DIV/0!</v>
      </c>
      <c r="EK7" s="389" t="e">
        <f>+EK8+EK35</f>
        <v>#DIV/0!</v>
      </c>
      <c r="EL7" s="298"/>
      <c r="EM7" s="388" t="e">
        <f>+EN7/$D7</f>
        <v>#DIV/0!</v>
      </c>
      <c r="EN7" s="389" t="e">
        <f>+EN8+EN35</f>
        <v>#DIV/0!</v>
      </c>
      <c r="EO7" s="298"/>
    </row>
    <row r="8" spans="1:145" ht="15.75">
      <c r="A8" s="56">
        <v>10</v>
      </c>
      <c r="B8" s="300" t="s">
        <v>27</v>
      </c>
      <c r="C8" s="390" t="s">
        <v>525</v>
      </c>
      <c r="D8" s="391">
        <v>5</v>
      </c>
      <c r="E8" s="392">
        <f>+F8/$D8</f>
        <v>1</v>
      </c>
      <c r="F8" s="393">
        <f>+F9+F20+F30</f>
        <v>5</v>
      </c>
      <c r="H8" s="387"/>
      <c r="J8" s="295"/>
      <c r="K8" s="388">
        <f>+L8/$D8</f>
        <v>1</v>
      </c>
      <c r="L8" s="389">
        <f>+L9+L20+L30</f>
        <v>5</v>
      </c>
      <c r="M8" s="298"/>
      <c r="N8" s="388" t="e">
        <f>+O8/$D8</f>
        <v>#DIV/0!</v>
      </c>
      <c r="O8" s="389" t="e">
        <f>+O9+O20+O30</f>
        <v>#DIV/0!</v>
      </c>
      <c r="P8" s="298"/>
      <c r="Q8" s="388" t="e">
        <f>+R8/$D8</f>
        <v>#DIV/0!</v>
      </c>
      <c r="R8" s="389" t="e">
        <f>+R9+R20+R30</f>
        <v>#DIV/0!</v>
      </c>
      <c r="S8" s="298"/>
      <c r="T8" s="388" t="e">
        <f>+U8/$D8</f>
        <v>#DIV/0!</v>
      </c>
      <c r="U8" s="389" t="e">
        <f>+U9+U20+U30</f>
        <v>#DIV/0!</v>
      </c>
      <c r="V8" s="298"/>
      <c r="W8" s="388" t="e">
        <f>+X8/$D8</f>
        <v>#DIV/0!</v>
      </c>
      <c r="X8" s="389" t="e">
        <f>+X9+X20+X30</f>
        <v>#DIV/0!</v>
      </c>
      <c r="Y8" s="298"/>
      <c r="Z8" s="388" t="e">
        <f>+AA8/$D8</f>
        <v>#DIV/0!</v>
      </c>
      <c r="AA8" s="389" t="e">
        <f>+AA9+AA20+AA30</f>
        <v>#DIV/0!</v>
      </c>
      <c r="AB8" s="298"/>
      <c r="AC8" s="388" t="e">
        <f>+AD8/$D8</f>
        <v>#DIV/0!</v>
      </c>
      <c r="AD8" s="389" t="e">
        <f>+AD9+AD20+AD30</f>
        <v>#DIV/0!</v>
      </c>
      <c r="AE8" s="298"/>
      <c r="AF8" s="388" t="e">
        <f>+AG8/$D8</f>
        <v>#DIV/0!</v>
      </c>
      <c r="AG8" s="389" t="e">
        <f>+AG9+AG20+AG30</f>
        <v>#DIV/0!</v>
      </c>
      <c r="AH8" s="298"/>
      <c r="AI8" s="388" t="e">
        <f>+AJ8/$D8</f>
        <v>#DIV/0!</v>
      </c>
      <c r="AJ8" s="389" t="e">
        <f>+AJ9+AJ20+AJ30</f>
        <v>#DIV/0!</v>
      </c>
      <c r="AK8" s="298"/>
      <c r="AL8" s="388" t="e">
        <f>+AM8/$D8</f>
        <v>#DIV/0!</v>
      </c>
      <c r="AM8" s="389" t="e">
        <f>+AM9+AM20+AM30</f>
        <v>#DIV/0!</v>
      </c>
      <c r="AN8" s="298"/>
      <c r="AO8" s="388" t="e">
        <f>+AP8/$D8</f>
        <v>#DIV/0!</v>
      </c>
      <c r="AP8" s="389" t="e">
        <f>+AP9+AP20+AP30</f>
        <v>#DIV/0!</v>
      </c>
      <c r="AQ8" s="298"/>
      <c r="AR8" s="388" t="e">
        <f>+AS8/$D8</f>
        <v>#DIV/0!</v>
      </c>
      <c r="AS8" s="389" t="e">
        <f>+AS9+AS20+AS30</f>
        <v>#DIV/0!</v>
      </c>
      <c r="AT8" s="298"/>
      <c r="AU8" s="388" t="e">
        <f>+AV8/$D8</f>
        <v>#DIV/0!</v>
      </c>
      <c r="AV8" s="389" t="e">
        <f>+AV9+AV20+AV30</f>
        <v>#DIV/0!</v>
      </c>
      <c r="AW8" s="298"/>
      <c r="AX8" s="388" t="e">
        <f>+AY8/$D8</f>
        <v>#DIV/0!</v>
      </c>
      <c r="AY8" s="389" t="e">
        <f>+AY9+AY20+AY30</f>
        <v>#DIV/0!</v>
      </c>
      <c r="AZ8" s="298"/>
      <c r="BA8" s="388" t="e">
        <f>+BB8/$D8</f>
        <v>#DIV/0!</v>
      </c>
      <c r="BB8" s="389" t="e">
        <f>+BB9+BB20+BB30</f>
        <v>#DIV/0!</v>
      </c>
      <c r="BC8" s="298"/>
      <c r="BD8" s="388" t="e">
        <f>+BE8/$D8</f>
        <v>#DIV/0!</v>
      </c>
      <c r="BE8" s="389" t="e">
        <f>+BE9+BE20+BE30</f>
        <v>#DIV/0!</v>
      </c>
      <c r="BF8" s="298"/>
      <c r="BG8" s="388" t="e">
        <f>+BH8/$D8</f>
        <v>#DIV/0!</v>
      </c>
      <c r="BH8" s="389" t="e">
        <f>+BH9+BH20+BH30</f>
        <v>#DIV/0!</v>
      </c>
      <c r="BI8" s="298"/>
      <c r="BJ8" s="388" t="e">
        <f>+BK8/$D8</f>
        <v>#DIV/0!</v>
      </c>
      <c r="BK8" s="389" t="e">
        <f>+BK9+BK20+BK30</f>
        <v>#DIV/0!</v>
      </c>
      <c r="BL8" s="298"/>
      <c r="BM8" s="388" t="e">
        <f>+BN8/$D8</f>
        <v>#DIV/0!</v>
      </c>
      <c r="BN8" s="389" t="e">
        <f>+BN9+BN20+BN30</f>
        <v>#DIV/0!</v>
      </c>
      <c r="BO8" s="298"/>
      <c r="BP8" s="388" t="e">
        <f>+BQ8/$D8</f>
        <v>#DIV/0!</v>
      </c>
      <c r="BQ8" s="389" t="e">
        <f>+BQ9+BQ20+BQ30</f>
        <v>#DIV/0!</v>
      </c>
      <c r="BR8" s="298"/>
      <c r="BS8" s="388" t="e">
        <f>+BT8/$D8</f>
        <v>#DIV/0!</v>
      </c>
      <c r="BT8" s="389" t="e">
        <f>+BT9+BT20+BT30</f>
        <v>#DIV/0!</v>
      </c>
      <c r="BU8" s="298"/>
      <c r="BV8" s="388" t="e">
        <f>+BW8/$D8</f>
        <v>#DIV/0!</v>
      </c>
      <c r="BW8" s="389" t="e">
        <f>+BW9+BW20+BW30</f>
        <v>#DIV/0!</v>
      </c>
      <c r="BX8" s="298"/>
      <c r="BY8" s="388" t="e">
        <f>+BZ8/$D8</f>
        <v>#DIV/0!</v>
      </c>
      <c r="BZ8" s="389" t="e">
        <f>+BZ9+BZ20+BZ30</f>
        <v>#DIV/0!</v>
      </c>
      <c r="CA8" s="298"/>
      <c r="CB8" s="388" t="e">
        <f>+CC8/$D8</f>
        <v>#DIV/0!</v>
      </c>
      <c r="CC8" s="389" t="e">
        <f>+CC9+CC20+CC30</f>
        <v>#DIV/0!</v>
      </c>
      <c r="CD8" s="298"/>
      <c r="CE8" s="388" t="e">
        <f>+CF8/$D8</f>
        <v>#DIV/0!</v>
      </c>
      <c r="CF8" s="389" t="e">
        <f>+CF9+CF20+CF30</f>
        <v>#DIV/0!</v>
      </c>
      <c r="CG8" s="298"/>
      <c r="CH8" s="388" t="e">
        <f>+CI8/$D8</f>
        <v>#DIV/0!</v>
      </c>
      <c r="CI8" s="389" t="e">
        <f>+CI9+CI20+CI30</f>
        <v>#DIV/0!</v>
      </c>
      <c r="CJ8" s="298"/>
      <c r="CK8" s="388" t="e">
        <f>+CL8/$D8</f>
        <v>#DIV/0!</v>
      </c>
      <c r="CL8" s="389" t="e">
        <f>+CL9+CL20+CL30</f>
        <v>#DIV/0!</v>
      </c>
      <c r="CM8" s="298"/>
      <c r="CN8" s="388" t="e">
        <f>+CO8/$D8</f>
        <v>#DIV/0!</v>
      </c>
      <c r="CO8" s="389" t="e">
        <f>+CO9+CO20+CO30</f>
        <v>#DIV/0!</v>
      </c>
      <c r="CP8" s="298"/>
      <c r="CQ8" s="388" t="e">
        <f>+CR8/$D8</f>
        <v>#DIV/0!</v>
      </c>
      <c r="CR8" s="389" t="e">
        <f>+CR9+CR20+CR30</f>
        <v>#DIV/0!</v>
      </c>
      <c r="CS8" s="298"/>
      <c r="CT8" s="388" t="e">
        <f>+CU8/$D8</f>
        <v>#DIV/0!</v>
      </c>
      <c r="CU8" s="389" t="e">
        <f>+CU9+CU20+CU30</f>
        <v>#DIV/0!</v>
      </c>
      <c r="CV8" s="298"/>
      <c r="CW8" s="388" t="e">
        <f>+CX8/$D8</f>
        <v>#DIV/0!</v>
      </c>
      <c r="CX8" s="389" t="e">
        <f>+CX9+CX20+CX30</f>
        <v>#DIV/0!</v>
      </c>
      <c r="CY8" s="298"/>
      <c r="CZ8" s="388" t="e">
        <f>+DA8/$D8</f>
        <v>#DIV/0!</v>
      </c>
      <c r="DA8" s="389" t="e">
        <f>+DA9+DA20+DA30</f>
        <v>#DIV/0!</v>
      </c>
      <c r="DB8" s="298"/>
      <c r="DC8" s="388" t="e">
        <f>+DD8/$D8</f>
        <v>#DIV/0!</v>
      </c>
      <c r="DD8" s="389" t="e">
        <f>+DD9+DD20+DD30</f>
        <v>#DIV/0!</v>
      </c>
      <c r="DE8" s="298"/>
      <c r="DF8" s="388" t="e">
        <f>+DG8/$D8</f>
        <v>#DIV/0!</v>
      </c>
      <c r="DG8" s="389" t="e">
        <f>+DG9+DG20+DG30</f>
        <v>#DIV/0!</v>
      </c>
      <c r="DH8" s="298"/>
      <c r="DI8" s="388" t="e">
        <f>+DJ8/$D8</f>
        <v>#DIV/0!</v>
      </c>
      <c r="DJ8" s="389" t="e">
        <f>+DJ9+DJ20+DJ30</f>
        <v>#DIV/0!</v>
      </c>
      <c r="DK8" s="298"/>
      <c r="DL8" s="388" t="e">
        <f>+DM8/$D8</f>
        <v>#DIV/0!</v>
      </c>
      <c r="DM8" s="389" t="e">
        <f>+DM9+DM20+DM30</f>
        <v>#DIV/0!</v>
      </c>
      <c r="DN8" s="298"/>
      <c r="DO8" s="388" t="e">
        <f>+DP8/$D8</f>
        <v>#DIV/0!</v>
      </c>
      <c r="DP8" s="389" t="e">
        <f>+DP9+DP20+DP30</f>
        <v>#DIV/0!</v>
      </c>
      <c r="DQ8" s="298"/>
      <c r="DR8" s="388" t="e">
        <f>+DS8/$D8</f>
        <v>#DIV/0!</v>
      </c>
      <c r="DS8" s="389" t="e">
        <f>+DS9+DS20+DS30</f>
        <v>#DIV/0!</v>
      </c>
      <c r="DT8" s="298"/>
      <c r="DU8" s="388" t="e">
        <f>+DV8/$D8</f>
        <v>#DIV/0!</v>
      </c>
      <c r="DV8" s="389" t="e">
        <f>+DV9+DV20+DV30</f>
        <v>#DIV/0!</v>
      </c>
      <c r="DW8" s="298"/>
      <c r="DX8" s="388" t="e">
        <f>+DY8/$D8</f>
        <v>#DIV/0!</v>
      </c>
      <c r="DY8" s="389" t="e">
        <f>+DY9+DY20+DY30</f>
        <v>#DIV/0!</v>
      </c>
      <c r="DZ8" s="298"/>
      <c r="EA8" s="388" t="e">
        <f>+EB8/$D8</f>
        <v>#DIV/0!</v>
      </c>
      <c r="EB8" s="389" t="e">
        <f>+EB9+EB20+EB30</f>
        <v>#DIV/0!</v>
      </c>
      <c r="EC8" s="298"/>
      <c r="ED8" s="388" t="e">
        <f>+EE8/$D8</f>
        <v>#DIV/0!</v>
      </c>
      <c r="EE8" s="389" t="e">
        <f>+EE9+EE20+EE30</f>
        <v>#DIV/0!</v>
      </c>
      <c r="EF8" s="298"/>
      <c r="EG8" s="388" t="e">
        <f>+EH8/$D8</f>
        <v>#DIV/0!</v>
      </c>
      <c r="EH8" s="389" t="e">
        <f>+EH9+EH20+EH30</f>
        <v>#DIV/0!</v>
      </c>
      <c r="EI8" s="298"/>
      <c r="EJ8" s="388" t="e">
        <f>+EK8/$D8</f>
        <v>#DIV/0!</v>
      </c>
      <c r="EK8" s="389" t="e">
        <f>+EK9+EK20+EK30</f>
        <v>#DIV/0!</v>
      </c>
      <c r="EL8" s="298"/>
      <c r="EM8" s="388" t="e">
        <f>+EN8/$D8</f>
        <v>#DIV/0!</v>
      </c>
      <c r="EN8" s="389" t="e">
        <f>+EN9+EN20+EN30</f>
        <v>#DIV/0!</v>
      </c>
      <c r="EO8" s="298"/>
    </row>
    <row r="9" spans="1:145" ht="15.75">
      <c r="A9" s="278">
        <v>11</v>
      </c>
      <c r="B9" s="305" t="s">
        <v>47</v>
      </c>
      <c r="C9" s="394" t="s">
        <v>527</v>
      </c>
      <c r="D9" s="395">
        <v>1</v>
      </c>
      <c r="E9" s="396">
        <f>SUM(F10:F18)/COUNT(F10:F18)</f>
        <v>1</v>
      </c>
      <c r="F9" s="397">
        <f>E9*$D9</f>
        <v>1</v>
      </c>
      <c r="H9" s="387"/>
      <c r="J9" s="295"/>
      <c r="K9" s="398">
        <f>SUM(L10:L18)/COUNTA(L10:L18)</f>
        <v>1</v>
      </c>
      <c r="L9" s="389">
        <f>K9*$D9</f>
        <v>1</v>
      </c>
      <c r="M9" s="298"/>
      <c r="N9" s="398">
        <f>SUM(O10:O18)/COUNTA(O10:O18)</f>
        <v>1</v>
      </c>
      <c r="O9" s="389">
        <f>N9*$D9</f>
        <v>1</v>
      </c>
      <c r="P9" s="298"/>
      <c r="Q9" s="398">
        <f>SUM(R10:R18)/COUNTA(R10:R18)</f>
        <v>0</v>
      </c>
      <c r="R9" s="389">
        <f>Q9*$D9</f>
        <v>0</v>
      </c>
      <c r="S9" s="298"/>
      <c r="T9" s="398">
        <f>SUM(U10:U18)/COUNTA(U10:U18)</f>
        <v>0</v>
      </c>
      <c r="U9" s="389">
        <f>T9*$D9</f>
        <v>0</v>
      </c>
      <c r="V9" s="298"/>
      <c r="W9" s="398">
        <f>SUM(X10:X18)/COUNTA(X10:X18)</f>
        <v>0</v>
      </c>
      <c r="X9" s="389">
        <f>W9*$D9</f>
        <v>0</v>
      </c>
      <c r="Y9" s="298"/>
      <c r="Z9" s="398">
        <f>SUM(AA10:AA18)/COUNTA(AA10:AA18)</f>
        <v>0</v>
      </c>
      <c r="AA9" s="389">
        <f>Z9*$D9</f>
        <v>0</v>
      </c>
      <c r="AB9" s="298"/>
      <c r="AC9" s="398">
        <f>SUM(AD10:AD18)/COUNTA(AD10:AD18)</f>
        <v>0</v>
      </c>
      <c r="AD9" s="389">
        <f>AC9*$D9</f>
        <v>0</v>
      </c>
      <c r="AE9" s="298"/>
      <c r="AF9" s="398">
        <f>SUM(AG10:AG18)/COUNTA(AG10:AG18)</f>
        <v>0</v>
      </c>
      <c r="AG9" s="389">
        <f>AF9*$D9</f>
        <v>0</v>
      </c>
      <c r="AH9" s="298"/>
      <c r="AI9" s="398">
        <f>SUM(AJ10:AJ18)/COUNTA(AJ10:AJ18)</f>
        <v>0</v>
      </c>
      <c r="AJ9" s="389">
        <f>AI9*$D9</f>
        <v>0</v>
      </c>
      <c r="AK9" s="298"/>
      <c r="AL9" s="398">
        <f>SUM(AM10:AM18)/COUNTA(AM10:AM18)</f>
        <v>0</v>
      </c>
      <c r="AM9" s="389">
        <f>AL9*$D9</f>
        <v>0</v>
      </c>
      <c r="AN9" s="298"/>
      <c r="AO9" s="398">
        <f>SUM(AP10:AP18)/COUNTA(AP10:AP18)</f>
        <v>0</v>
      </c>
      <c r="AP9" s="389">
        <f>AO9*$D9</f>
        <v>0</v>
      </c>
      <c r="AQ9" s="298"/>
      <c r="AR9" s="398">
        <f>SUM(AS10:AS18)/COUNTA(AS10:AS18)</f>
        <v>0</v>
      </c>
      <c r="AS9" s="389">
        <f>AR9*$D9</f>
        <v>0</v>
      </c>
      <c r="AT9" s="298"/>
      <c r="AU9" s="398">
        <f>SUM(AV10:AV18)/COUNTA(AV10:AV18)</f>
        <v>0</v>
      </c>
      <c r="AV9" s="389">
        <f>AU9*$D9</f>
        <v>0</v>
      </c>
      <c r="AW9" s="298"/>
      <c r="AX9" s="398">
        <f>SUM(AY10:AY18)/COUNTA(AY10:AY18)</f>
        <v>0</v>
      </c>
      <c r="AY9" s="389">
        <f>AX9*$D9</f>
        <v>0</v>
      </c>
      <c r="AZ9" s="298"/>
      <c r="BA9" s="398">
        <f>SUM(BB10:BB18)/COUNTA(BB10:BB18)</f>
        <v>0</v>
      </c>
      <c r="BB9" s="389">
        <f>BA9*$D9</f>
        <v>0</v>
      </c>
      <c r="BC9" s="298"/>
      <c r="BD9" s="398">
        <f>SUM(BE10:BE18)/COUNTA(BE10:BE18)</f>
        <v>0</v>
      </c>
      <c r="BE9" s="389">
        <f>BD9*$D9</f>
        <v>0</v>
      </c>
      <c r="BF9" s="298"/>
      <c r="BG9" s="398">
        <f>SUM(BH10:BH18)/COUNTA(BH10:BH18)</f>
        <v>0</v>
      </c>
      <c r="BH9" s="389">
        <f>BG9*$D9</f>
        <v>0</v>
      </c>
      <c r="BI9" s="298"/>
      <c r="BJ9" s="398">
        <f>SUM(BK10:BK18)/COUNTA(BK10:BK18)</f>
        <v>0</v>
      </c>
      <c r="BK9" s="389">
        <f>BJ9*$D9</f>
        <v>0</v>
      </c>
      <c r="BL9" s="298"/>
      <c r="BM9" s="398">
        <f>SUM(BN10:BN18)/COUNTA(BN10:BN18)</f>
        <v>0</v>
      </c>
      <c r="BN9" s="389">
        <f>BM9*$D9</f>
        <v>0</v>
      </c>
      <c r="BO9" s="298"/>
      <c r="BP9" s="398">
        <f>SUM(BQ10:BQ18)/COUNTA(BQ10:BQ18)</f>
        <v>0</v>
      </c>
      <c r="BQ9" s="389">
        <f>BP9*$D9</f>
        <v>0</v>
      </c>
      <c r="BR9" s="298"/>
      <c r="BS9" s="398">
        <f>SUM(BT10:BT18)/COUNTA(BT10:BT18)</f>
        <v>0</v>
      </c>
      <c r="BT9" s="389">
        <f>BS9*$D9</f>
        <v>0</v>
      </c>
      <c r="BU9" s="298"/>
      <c r="BV9" s="398">
        <f>SUM(BW10:BW18)/COUNTA(BW10:BW18)</f>
        <v>0</v>
      </c>
      <c r="BW9" s="389">
        <f>BV9*$D9</f>
        <v>0</v>
      </c>
      <c r="BX9" s="298"/>
      <c r="BY9" s="398">
        <f>SUM(BZ10:BZ18)/COUNTA(BZ10:BZ18)</f>
        <v>0</v>
      </c>
      <c r="BZ9" s="389">
        <f>BY9*$D9</f>
        <v>0</v>
      </c>
      <c r="CA9" s="298"/>
      <c r="CB9" s="398">
        <f>SUM(CC10:CC18)/COUNTA(CC10:CC18)</f>
        <v>0</v>
      </c>
      <c r="CC9" s="389">
        <f>CB9*$D9</f>
        <v>0</v>
      </c>
      <c r="CD9" s="298"/>
      <c r="CE9" s="398">
        <f>SUM(CF10:CF18)/COUNTA(CF10:CF18)</f>
        <v>0</v>
      </c>
      <c r="CF9" s="389">
        <f>CE9*$D9</f>
        <v>0</v>
      </c>
      <c r="CG9" s="298"/>
      <c r="CH9" s="398">
        <f>SUM(CI10:CI18)/COUNTA(CI10:CI18)</f>
        <v>0</v>
      </c>
      <c r="CI9" s="389">
        <f>CH9*$D9</f>
        <v>0</v>
      </c>
      <c r="CJ9" s="298"/>
      <c r="CK9" s="398">
        <f>SUM(CL10:CL18)/COUNTA(CL10:CL18)</f>
        <v>0</v>
      </c>
      <c r="CL9" s="389">
        <f>CK9*$D9</f>
        <v>0</v>
      </c>
      <c r="CM9" s="298"/>
      <c r="CN9" s="398">
        <f>SUM(CO10:CO18)/COUNTA(CO10:CO18)</f>
        <v>0</v>
      </c>
      <c r="CO9" s="389">
        <f>CN9*$D9</f>
        <v>0</v>
      </c>
      <c r="CP9" s="298"/>
      <c r="CQ9" s="398">
        <f>SUM(CR10:CR18)/COUNTA(CR10:CR18)</f>
        <v>0</v>
      </c>
      <c r="CR9" s="389">
        <f>CQ9*$D9</f>
        <v>0</v>
      </c>
      <c r="CS9" s="298"/>
      <c r="CT9" s="398">
        <f>SUM(CU10:CU18)/COUNTA(CU10:CU18)</f>
        <v>0</v>
      </c>
      <c r="CU9" s="389">
        <f>CT9*$D9</f>
        <v>0</v>
      </c>
      <c r="CV9" s="298"/>
      <c r="CW9" s="398">
        <f>SUM(CX10:CX18)/COUNTA(CX10:CX18)</f>
        <v>0</v>
      </c>
      <c r="CX9" s="389">
        <f>CW9*$D9</f>
        <v>0</v>
      </c>
      <c r="CY9" s="298"/>
      <c r="CZ9" s="398">
        <f>SUM(DA10:DA18)/COUNTA(DA10:DA18)</f>
        <v>0</v>
      </c>
      <c r="DA9" s="389">
        <f>CZ9*$D9</f>
        <v>0</v>
      </c>
      <c r="DB9" s="298"/>
      <c r="DC9" s="398">
        <f>SUM(DD10:DD18)/COUNTA(DD10:DD18)</f>
        <v>0</v>
      </c>
      <c r="DD9" s="389">
        <f>DC9*$D9</f>
        <v>0</v>
      </c>
      <c r="DE9" s="298"/>
      <c r="DF9" s="398">
        <f>SUM(DG10:DG18)/COUNTA(DG10:DG18)</f>
        <v>0</v>
      </c>
      <c r="DG9" s="389">
        <f>DF9*$D9</f>
        <v>0</v>
      </c>
      <c r="DH9" s="298"/>
      <c r="DI9" s="398">
        <f>SUM(DJ10:DJ18)/COUNTA(DJ10:DJ18)</f>
        <v>0</v>
      </c>
      <c r="DJ9" s="389">
        <f>DI9*$D9</f>
        <v>0</v>
      </c>
      <c r="DK9" s="298"/>
      <c r="DL9" s="398">
        <f>SUM(DM10:DM18)/COUNTA(DM10:DM18)</f>
        <v>0</v>
      </c>
      <c r="DM9" s="389">
        <f>DL9*$D9</f>
        <v>0</v>
      </c>
      <c r="DN9" s="298"/>
      <c r="DO9" s="398">
        <f>SUM(DP10:DP18)/COUNTA(DP10:DP18)</f>
        <v>0</v>
      </c>
      <c r="DP9" s="389">
        <f>DO9*$D9</f>
        <v>0</v>
      </c>
      <c r="DQ9" s="298"/>
      <c r="DR9" s="398">
        <f>SUM(DS10:DS18)/COUNTA(DS10:DS18)</f>
        <v>0</v>
      </c>
      <c r="DS9" s="389">
        <f>DR9*$D9</f>
        <v>0</v>
      </c>
      <c r="DT9" s="298"/>
      <c r="DU9" s="398">
        <f>SUM(DV10:DV18)/COUNTA(DV10:DV18)</f>
        <v>0</v>
      </c>
      <c r="DV9" s="389">
        <f>DU9*$D9</f>
        <v>0</v>
      </c>
      <c r="DW9" s="298"/>
      <c r="DX9" s="398">
        <f>SUM(DY10:DY18)/COUNTA(DY10:DY18)</f>
        <v>0</v>
      </c>
      <c r="DY9" s="389">
        <f>DX9*$D9</f>
        <v>0</v>
      </c>
      <c r="DZ9" s="298"/>
      <c r="EA9" s="398">
        <f>SUM(EB10:EB18)/COUNTA(EB10:EB18)</f>
        <v>0</v>
      </c>
      <c r="EB9" s="389">
        <f>EA9*$D9</f>
        <v>0</v>
      </c>
      <c r="EC9" s="298"/>
      <c r="ED9" s="398">
        <f>SUM(EE10:EE18)/COUNTA(EE10:EE18)</f>
        <v>0</v>
      </c>
      <c r="EE9" s="389">
        <f>ED9*$D9</f>
        <v>0</v>
      </c>
      <c r="EF9" s="298"/>
      <c r="EG9" s="398">
        <f>SUM(EH10:EH18)/COUNTA(EH10:EH18)</f>
        <v>0</v>
      </c>
      <c r="EH9" s="389">
        <f>EG9*$D9</f>
        <v>0</v>
      </c>
      <c r="EI9" s="298"/>
      <c r="EJ9" s="398">
        <f>SUM(EK10:EK18)/COUNTA(EK10:EK18)</f>
        <v>0</v>
      </c>
      <c r="EK9" s="389">
        <f>EJ9*$D9</f>
        <v>0</v>
      </c>
      <c r="EL9" s="298"/>
      <c r="EM9" s="398">
        <f>SUM(EN10:EN18)/COUNTA(EN10:EN18)</f>
        <v>0</v>
      </c>
      <c r="EN9" s="389">
        <f>EM9*$D9</f>
        <v>0</v>
      </c>
      <c r="EO9" s="298"/>
    </row>
    <row r="10" spans="1:145" ht="15">
      <c r="A10" s="56">
        <v>12</v>
      </c>
      <c r="B10" s="310">
        <v>1</v>
      </c>
      <c r="C10" s="311" t="s">
        <v>266</v>
      </c>
      <c r="D10" s="312"/>
      <c r="E10" s="399" t="str">
        <f>IF(F10&gt;0.875,"a",IF(F10&gt;0.625,"b",IF(F10&gt;0.375,"c",IF(F10&gt;0.125,"d",IF(F10&lt;=0.125,"e","Error")))))</f>
        <v>a</v>
      </c>
      <c r="F10" s="399">
        <f>AVERAGEIF(K10:EO10,"&gt;=0",K10:EO10)</f>
        <v>1</v>
      </c>
      <c r="H10" s="387"/>
      <c r="J10" s="313" t="s">
        <v>432</v>
      </c>
      <c r="K10" s="400" t="s">
        <v>1365</v>
      </c>
      <c r="L10" s="399">
        <f>IF(K10="a",1,IF(K10="b",0.5,IF(K10="c",0,IF(K10="a/b/c","Belum diisi","Error"))))</f>
        <v>1</v>
      </c>
      <c r="M10" s="298"/>
      <c r="N10" s="401" t="s">
        <v>1365</v>
      </c>
      <c r="O10" s="402">
        <f>IF(N10="a",1,IF(N10="b",0.5,IF(N10="c",0,IF(N10="a/b/c","Belum diisi","Error"))))</f>
        <v>1</v>
      </c>
      <c r="P10" s="298"/>
      <c r="Q10" s="401" t="s">
        <v>432</v>
      </c>
      <c r="R10" s="402" t="str">
        <f>IF(Q10="a",1,IF(Q10="b",0.5,IF(Q10="c",0,IF(Q10="a/b/c","Belum diisi","Error"))))</f>
        <v>Belum diisi</v>
      </c>
      <c r="S10" s="298"/>
      <c r="T10" s="401" t="s">
        <v>432</v>
      </c>
      <c r="U10" s="402" t="str">
        <f>IF(T10="a",1,IF(T10="b",0.5,IF(T10="c",0,IF(T10="a/b/c","Belum diisi","Error"))))</f>
        <v>Belum diisi</v>
      </c>
      <c r="V10" s="298"/>
      <c r="W10" s="401" t="s">
        <v>432</v>
      </c>
      <c r="X10" s="402" t="str">
        <f>IF(W10="a",1,IF(W10="b",0.5,IF(W10="c",0,IF(W10="a/b/c","Belum diisi","Error"))))</f>
        <v>Belum diisi</v>
      </c>
      <c r="Y10" s="298"/>
      <c r="Z10" s="403" t="s">
        <v>432</v>
      </c>
      <c r="AA10" s="402" t="str">
        <f>IF(Z10="a",1,IF(Z10="b",0.5,IF(Z10="c",0,IF(Z10="a/b/c","Belum diisi","Error"))))</f>
        <v>Belum diisi</v>
      </c>
      <c r="AB10" s="298"/>
      <c r="AC10" s="403" t="s">
        <v>432</v>
      </c>
      <c r="AD10" s="402" t="str">
        <f>IF(AC10="a",1,IF(AC10="b",0.5,IF(AC10="c",0,IF(AC10="a/b/c","Belum diisi","Error"))))</f>
        <v>Belum diisi</v>
      </c>
      <c r="AE10" s="298"/>
      <c r="AF10" s="403" t="s">
        <v>432</v>
      </c>
      <c r="AG10" s="402" t="str">
        <f>IF(AF10="a",1,IF(AF10="b",0.5,IF(AF10="c",0,IF(AF10="a/b/c","Belum diisi","Error"))))</f>
        <v>Belum diisi</v>
      </c>
      <c r="AH10" s="298"/>
      <c r="AI10" s="403" t="s">
        <v>432</v>
      </c>
      <c r="AJ10" s="402" t="str">
        <f>IF(AI10="a",1,IF(AI10="b",0.5,IF(AI10="c",0,IF(AI10="a/b/c","Belum diisi","Error"))))</f>
        <v>Belum diisi</v>
      </c>
      <c r="AK10" s="298"/>
      <c r="AL10" s="403" t="s">
        <v>432</v>
      </c>
      <c r="AM10" s="402" t="str">
        <f>IF(AL10="a",1,IF(AL10="b",0.5,IF(AL10="c",0,IF(AL10="a/b/c","Belum diisi","Error"))))</f>
        <v>Belum diisi</v>
      </c>
      <c r="AN10" s="298"/>
      <c r="AO10" s="401" t="s">
        <v>432</v>
      </c>
      <c r="AP10" s="402" t="str">
        <f>IF(AO10="a",1,IF(AO10="b",0.5,IF(AO10="c",0,IF(AO10="a/b/c","Belum diisi","Error"))))</f>
        <v>Belum diisi</v>
      </c>
      <c r="AQ10" s="298"/>
      <c r="AR10" s="401" t="s">
        <v>432</v>
      </c>
      <c r="AS10" s="402" t="str">
        <f>IF(AR10="a",1,IF(AR10="b",0.5,IF(AR10="c",0,IF(AR10="a/b/c","Belum diisi","Error"))))</f>
        <v>Belum diisi</v>
      </c>
      <c r="AT10" s="298"/>
      <c r="AU10" s="401" t="s">
        <v>432</v>
      </c>
      <c r="AV10" s="402" t="str">
        <f>IF(AU10="a",1,IF(AU10="b",0.5,IF(AU10="c",0,IF(AU10="a/b/c","Belum diisi","Error"))))</f>
        <v>Belum diisi</v>
      </c>
      <c r="AW10" s="298"/>
      <c r="AX10" s="401" t="s">
        <v>432</v>
      </c>
      <c r="AY10" s="402" t="str">
        <f>IF(AX10="a",1,IF(AX10="b",0.5,IF(AX10="c",0,IF(AX10="a/b/c","Belum diisi","Error"))))</f>
        <v>Belum diisi</v>
      </c>
      <c r="AZ10" s="298"/>
      <c r="BA10" s="403" t="s">
        <v>432</v>
      </c>
      <c r="BB10" s="402" t="str">
        <f>IF(BA10="a",1,IF(BA10="b",0.5,IF(BA10="c",0,IF(BA10="a/b/c","Belum diisi","Error"))))</f>
        <v>Belum diisi</v>
      </c>
      <c r="BC10" s="298"/>
      <c r="BD10" s="403" t="s">
        <v>432</v>
      </c>
      <c r="BE10" s="402" t="str">
        <f>IF(BD10="a",1,IF(BD10="b",0.5,IF(BD10="c",0,IF(BD10="a/b/c","Belum diisi","Error"))))</f>
        <v>Belum diisi</v>
      </c>
      <c r="BF10" s="298"/>
      <c r="BG10" s="403" t="s">
        <v>432</v>
      </c>
      <c r="BH10" s="402" t="str">
        <f>IF(BG10="a",1,IF(BG10="b",0.5,IF(BG10="c",0,IF(BG10="a/b/c","Belum diisi","Error"))))</f>
        <v>Belum diisi</v>
      </c>
      <c r="BI10" s="298"/>
      <c r="BJ10" s="403" t="s">
        <v>432</v>
      </c>
      <c r="BK10" s="402" t="str">
        <f>IF(BJ10="a",1,IF(BJ10="b",0.5,IF(BJ10="c",0,IF(BJ10="a/b/c","Belum diisi","Error"))))</f>
        <v>Belum diisi</v>
      </c>
      <c r="BL10" s="298"/>
      <c r="BM10" s="403" t="s">
        <v>432</v>
      </c>
      <c r="BN10" s="402" t="str">
        <f>IF(BM10="a",1,IF(BM10="b",0.5,IF(BM10="c",0,IF(BM10="a/b/c","Belum diisi","Error"))))</f>
        <v>Belum diisi</v>
      </c>
      <c r="BO10" s="298"/>
      <c r="BP10" s="403" t="s">
        <v>432</v>
      </c>
      <c r="BQ10" s="402" t="str">
        <f>IF(BP10="a",1,IF(BP10="b",0.5,IF(BP10="c",0,IF(BP10="a/b/c","Belum diisi","Error"))))</f>
        <v>Belum diisi</v>
      </c>
      <c r="BR10" s="298"/>
      <c r="BS10" s="403" t="s">
        <v>432</v>
      </c>
      <c r="BT10" s="402" t="str">
        <f>IF(BS10="a",1,IF(BS10="b",0.5,IF(BS10="c",0,IF(BS10="a/b/c","Belum diisi","Error"))))</f>
        <v>Belum diisi</v>
      </c>
      <c r="BU10" s="298"/>
      <c r="BV10" s="403" t="s">
        <v>432</v>
      </c>
      <c r="BW10" s="402" t="str">
        <f>IF(BV10="a",1,IF(BV10="b",0.5,IF(BV10="c",0,IF(BV10="a/b/c","Belum diisi","Error"))))</f>
        <v>Belum diisi</v>
      </c>
      <c r="BX10" s="298"/>
      <c r="BY10" s="403" t="s">
        <v>432</v>
      </c>
      <c r="BZ10" s="402" t="str">
        <f>IF(BY10="a",1,IF(BY10="b",0.5,IF(BY10="c",0,IF(BY10="a/b/c","Belum diisi","Error"))))</f>
        <v>Belum diisi</v>
      </c>
      <c r="CA10" s="298"/>
      <c r="CB10" s="403" t="s">
        <v>432</v>
      </c>
      <c r="CC10" s="402" t="str">
        <f>IF(CB10="a",1,IF(CB10="b",0.5,IF(CB10="c",0,IF(CB10="a/b/c","Belum diisi","Error"))))</f>
        <v>Belum diisi</v>
      </c>
      <c r="CD10" s="298"/>
      <c r="CE10" s="403" t="s">
        <v>432</v>
      </c>
      <c r="CF10" s="402" t="str">
        <f>IF(CE10="a",1,IF(CE10="b",0.5,IF(CE10="c",0,IF(CE10="a/b/c","Belum diisi","Error"))))</f>
        <v>Belum diisi</v>
      </c>
      <c r="CG10" s="298"/>
      <c r="CH10" s="403" t="s">
        <v>432</v>
      </c>
      <c r="CI10" s="402" t="str">
        <f>IF(CH10="a",1,IF(CH10="b",0.5,IF(CH10="c",0,IF(CH10="a/b/c","Belum diisi","Error"))))</f>
        <v>Belum diisi</v>
      </c>
      <c r="CJ10" s="298"/>
      <c r="CK10" s="403" t="s">
        <v>432</v>
      </c>
      <c r="CL10" s="402" t="str">
        <f>IF(CK10="a",1,IF(CK10="b",0.5,IF(CK10="c",0,IF(CK10="a/b/c","Belum diisi","Error"))))</f>
        <v>Belum diisi</v>
      </c>
      <c r="CM10" s="298"/>
      <c r="CN10" s="403" t="s">
        <v>432</v>
      </c>
      <c r="CO10" s="402" t="str">
        <f>IF(CN10="a",1,IF(CN10="b",0.5,IF(CN10="c",0,IF(CN10="a/b/c","Belum diisi","Error"))))</f>
        <v>Belum diisi</v>
      </c>
      <c r="CP10" s="298"/>
      <c r="CQ10" s="403" t="s">
        <v>432</v>
      </c>
      <c r="CR10" s="402" t="str">
        <f>IF(CQ10="a",1,IF(CQ10="b",0.5,IF(CQ10="c",0,IF(CQ10="a/b/c","Belum diisi","Error"))))</f>
        <v>Belum diisi</v>
      </c>
      <c r="CS10" s="298"/>
      <c r="CT10" s="403" t="s">
        <v>432</v>
      </c>
      <c r="CU10" s="402" t="str">
        <f>IF(CT10="a",1,IF(CT10="b",0.5,IF(CT10="c",0,IF(CT10="a/b/c","Belum diisi","Error"))))</f>
        <v>Belum diisi</v>
      </c>
      <c r="CV10" s="298"/>
      <c r="CW10" s="403" t="s">
        <v>432</v>
      </c>
      <c r="CX10" s="402" t="str">
        <f>IF(CW10="a",1,IF(CW10="b",0.5,IF(CW10="c",0,IF(CW10="a/b/c","Belum diisi","Error"))))</f>
        <v>Belum diisi</v>
      </c>
      <c r="CY10" s="298"/>
      <c r="CZ10" s="403" t="s">
        <v>432</v>
      </c>
      <c r="DA10" s="402" t="str">
        <f>IF(CZ10="a",1,IF(CZ10="b",0.5,IF(CZ10="c",0,IF(CZ10="a/b/c","Belum diisi","Error"))))</f>
        <v>Belum diisi</v>
      </c>
      <c r="DB10" s="298"/>
      <c r="DC10" s="403" t="s">
        <v>432</v>
      </c>
      <c r="DD10" s="402" t="str">
        <f>IF(DC10="a",1,IF(DC10="b",0.5,IF(DC10="c",0,IF(DC10="a/b/c","Belum diisi","Error"))))</f>
        <v>Belum diisi</v>
      </c>
      <c r="DE10" s="298"/>
      <c r="DF10" s="403" t="s">
        <v>432</v>
      </c>
      <c r="DG10" s="402" t="str">
        <f>IF(DF10="a",1,IF(DF10="b",0.5,IF(DF10="c",0,IF(DF10="a/b/c","Belum diisi","Error"))))</f>
        <v>Belum diisi</v>
      </c>
      <c r="DH10" s="298"/>
      <c r="DI10" s="403" t="s">
        <v>432</v>
      </c>
      <c r="DJ10" s="402" t="str">
        <f>IF(DI10="a",1,IF(DI10="b",0.5,IF(DI10="c",0,IF(DI10="a/b/c","Belum diisi","Error"))))</f>
        <v>Belum diisi</v>
      </c>
      <c r="DK10" s="298"/>
      <c r="DL10" s="403" t="s">
        <v>432</v>
      </c>
      <c r="DM10" s="402" t="str">
        <f>IF(DL10="a",1,IF(DL10="b",0.5,IF(DL10="c",0,IF(DL10="a/b/c","Belum diisi","Error"))))</f>
        <v>Belum diisi</v>
      </c>
      <c r="DN10" s="298"/>
      <c r="DO10" s="403" t="s">
        <v>432</v>
      </c>
      <c r="DP10" s="402" t="str">
        <f>IF(DO10="a",1,IF(DO10="b",0.5,IF(DO10="c",0,IF(DO10="a/b/c","Belum diisi","Error"))))</f>
        <v>Belum diisi</v>
      </c>
      <c r="DQ10" s="298"/>
      <c r="DR10" s="403" t="s">
        <v>432</v>
      </c>
      <c r="DS10" s="402" t="str">
        <f>IF(DR10="a",1,IF(DR10="b",0.5,IF(DR10="c",0,IF(DR10="a/b/c","Belum diisi","Error"))))</f>
        <v>Belum diisi</v>
      </c>
      <c r="DT10" s="298"/>
      <c r="DU10" s="403" t="s">
        <v>432</v>
      </c>
      <c r="DV10" s="402" t="str">
        <f>IF(DU10="a",1,IF(DU10="b",0.5,IF(DU10="c",0,IF(DU10="a/b/c","Belum diisi","Error"))))</f>
        <v>Belum diisi</v>
      </c>
      <c r="DW10" s="298"/>
      <c r="DX10" s="403" t="s">
        <v>432</v>
      </c>
      <c r="DY10" s="402" t="str">
        <f>IF(DX10="a",1,IF(DX10="b",0.5,IF(DX10="c",0,IF(DX10="a/b/c","Belum diisi","Error"))))</f>
        <v>Belum diisi</v>
      </c>
      <c r="DZ10" s="298"/>
      <c r="EA10" s="403" t="s">
        <v>432</v>
      </c>
      <c r="EB10" s="402" t="str">
        <f>IF(EA10="a",1,IF(EA10="b",0.5,IF(EA10="c",0,IF(EA10="a/b/c","Belum diisi","Error"))))</f>
        <v>Belum diisi</v>
      </c>
      <c r="EC10" s="298"/>
      <c r="ED10" s="403" t="s">
        <v>432</v>
      </c>
      <c r="EE10" s="402" t="str">
        <f>IF(ED10="a",1,IF(ED10="b",0.5,IF(ED10="c",0,IF(ED10="a/b/c","Belum diisi","Error"))))</f>
        <v>Belum diisi</v>
      </c>
      <c r="EF10" s="298"/>
      <c r="EG10" s="403" t="s">
        <v>432</v>
      </c>
      <c r="EH10" s="402" t="str">
        <f>IF(EG10="a",1,IF(EG10="b",0.5,IF(EG10="c",0,IF(EG10="a/b/c","Belum diisi","Error"))))</f>
        <v>Belum diisi</v>
      </c>
      <c r="EI10" s="298"/>
      <c r="EJ10" s="403" t="s">
        <v>432</v>
      </c>
      <c r="EK10" s="402" t="str">
        <f>IF(EJ10="a",1,IF(EJ10="b",0.5,IF(EJ10="c",0,IF(EJ10="a/b/c","Belum diisi","Error"))))</f>
        <v>Belum diisi</v>
      </c>
      <c r="EL10" s="298"/>
      <c r="EM10" s="401" t="s">
        <v>432</v>
      </c>
      <c r="EN10" s="402" t="str">
        <f>IF(EM10="a",1,IF(EM10="b",0.5,IF(EM10="c",0,IF(EM10="a/b/c","Belum diisi","Error"))))</f>
        <v>Belum diisi</v>
      </c>
      <c r="EO10" s="298"/>
    </row>
    <row r="11" spans="1:145" ht="15">
      <c r="A11" s="278">
        <v>13</v>
      </c>
      <c r="B11" s="310">
        <v>2</v>
      </c>
      <c r="C11" s="316" t="s">
        <v>267</v>
      </c>
      <c r="D11" s="404"/>
      <c r="E11" s="399" t="str">
        <f>IF(F11&gt;0.875,"a",IF(F11&gt;0.625,"b",IF(F11&gt;0.375,"c",IF(F11&gt;0.125,"d",IF(F11&lt;=0.125,"e","Error")))))</f>
        <v>a</v>
      </c>
      <c r="F11" s="405">
        <f t="shared" ref="F11:F18" si="0">AVERAGEIF(K11:EO11,"&gt;=0",K11:EO11)</f>
        <v>1</v>
      </c>
      <c r="H11" s="387"/>
      <c r="J11" s="313" t="s">
        <v>26</v>
      </c>
      <c r="K11" s="400" t="s">
        <v>1363</v>
      </c>
      <c r="L11" s="399">
        <f>IF(K11="Y",1,IF(K11="T",0,IF(K11="Y/T","Belum diisi","Error")))</f>
        <v>1</v>
      </c>
      <c r="M11" s="318" t="str">
        <f>IF(L11&gt;L$10,"SALAH, Renstra tidak ada","OK")</f>
        <v>OK</v>
      </c>
      <c r="N11" s="401" t="s">
        <v>1363</v>
      </c>
      <c r="O11" s="402">
        <f>IF(N11="Y",1,IF(N11="T",0,IF(N11="Y/T","Belum diisi","Error")))</f>
        <v>1</v>
      </c>
      <c r="P11" s="318" t="str">
        <f>IF(O11&gt;O$10,"SALAH, Renstra tidak ada","OK")</f>
        <v>OK</v>
      </c>
      <c r="Q11" s="401" t="s">
        <v>26</v>
      </c>
      <c r="R11" s="402" t="str">
        <f>IF(Q11="Y",1,IF(Q11="T",0,IF(Q11="Y/T","Belum diisi","Error")))</f>
        <v>Belum diisi</v>
      </c>
      <c r="S11" s="318" t="str">
        <f>IF(R11&gt;R$10,"SALAH, Renstra tidak ada","OK")</f>
        <v>OK</v>
      </c>
      <c r="T11" s="401" t="s">
        <v>26</v>
      </c>
      <c r="U11" s="402" t="str">
        <f>IF(T11="Y",1,IF(T11="T",0,IF(T11="Y/T","Belum diisi","Error")))</f>
        <v>Belum diisi</v>
      </c>
      <c r="V11" s="318" t="str">
        <f>IF(U11&gt;U$10,"SALAH, Renstra tidak ada","OK")</f>
        <v>OK</v>
      </c>
      <c r="W11" s="401" t="s">
        <v>26</v>
      </c>
      <c r="X11" s="402" t="str">
        <f>IF(W11="Y",1,IF(W11="T",0,IF(W11="Y/T","Belum diisi","Error")))</f>
        <v>Belum diisi</v>
      </c>
      <c r="Y11" s="318" t="str">
        <f>IF(X11&gt;X$10,"SALAH, Renstra tidak ada","OK")</f>
        <v>OK</v>
      </c>
      <c r="Z11" s="403" t="s">
        <v>26</v>
      </c>
      <c r="AA11" s="402" t="str">
        <f>IF(Z11="Y",1,IF(Z11="T",0,IF(Z11="Y/T","Belum diisi","Error")))</f>
        <v>Belum diisi</v>
      </c>
      <c r="AB11" s="318" t="str">
        <f>IF(AA11&gt;AA$10,"SALAH, Renstra tidak ada","OK")</f>
        <v>OK</v>
      </c>
      <c r="AC11" s="403" t="s">
        <v>26</v>
      </c>
      <c r="AD11" s="402" t="str">
        <f>IF(AC11="Y",1,IF(AC11="T",0,IF(AC11="Y/T","Belum diisi","Error")))</f>
        <v>Belum diisi</v>
      </c>
      <c r="AE11" s="318" t="str">
        <f>IF(AD11&gt;AD$10,"SALAH, Renstra tidak ada","OK")</f>
        <v>OK</v>
      </c>
      <c r="AF11" s="403" t="s">
        <v>26</v>
      </c>
      <c r="AG11" s="402" t="str">
        <f>IF(AF11="Y",1,IF(AF11="T",0,IF(AF11="Y/T","Belum diisi","Error")))</f>
        <v>Belum diisi</v>
      </c>
      <c r="AH11" s="318" t="str">
        <f>IF(AG11&gt;AG$10,"SALAH, Renstra tidak ada","OK")</f>
        <v>OK</v>
      </c>
      <c r="AI11" s="403" t="s">
        <v>26</v>
      </c>
      <c r="AJ11" s="402" t="str">
        <f>IF(AI11="Y",1,IF(AI11="T",0,IF(AI11="Y/T","Belum diisi","Error")))</f>
        <v>Belum diisi</v>
      </c>
      <c r="AK11" s="318" t="str">
        <f>IF(AJ11&gt;AJ$10,"SALAH, Renstra tidak ada","OK")</f>
        <v>OK</v>
      </c>
      <c r="AL11" s="403" t="s">
        <v>26</v>
      </c>
      <c r="AM11" s="402" t="str">
        <f>IF(AL11="Y",1,IF(AL11="T",0,IF(AL11="Y/T","Belum diisi","Error")))</f>
        <v>Belum diisi</v>
      </c>
      <c r="AN11" s="318" t="str">
        <f>IF(AM11&gt;AM$10,"SALAH, Renstra tidak ada","OK")</f>
        <v>OK</v>
      </c>
      <c r="AO11" s="401" t="s">
        <v>26</v>
      </c>
      <c r="AP11" s="402" t="str">
        <f>IF(AO11="Y",1,IF(AO11="T",0,IF(AO11="Y/T","Belum diisi","Error")))</f>
        <v>Belum diisi</v>
      </c>
      <c r="AQ11" s="318" t="str">
        <f>IF(AP11&gt;AP$10,"SALAH, Renstra tidak ada","OK")</f>
        <v>OK</v>
      </c>
      <c r="AR11" s="401" t="s">
        <v>26</v>
      </c>
      <c r="AS11" s="402" t="str">
        <f>IF(AR11="Y",1,IF(AR11="T",0,IF(AR11="Y/T","Belum diisi","Error")))</f>
        <v>Belum diisi</v>
      </c>
      <c r="AT11" s="318" t="str">
        <f>IF(AS11&gt;AS$10,"SALAH, Renstra tidak ada","OK")</f>
        <v>OK</v>
      </c>
      <c r="AU11" s="401" t="s">
        <v>26</v>
      </c>
      <c r="AV11" s="402" t="str">
        <f>IF(AU11="Y",1,IF(AU11="T",0,IF(AU11="Y/T","Belum diisi","Error")))</f>
        <v>Belum diisi</v>
      </c>
      <c r="AW11" s="318" t="str">
        <f>IF(AV11&gt;AV$10,"SALAH, Renstra tidak ada","OK")</f>
        <v>OK</v>
      </c>
      <c r="AX11" s="401" t="s">
        <v>26</v>
      </c>
      <c r="AY11" s="402" t="str">
        <f>IF(AX11="Y",1,IF(AX11="T",0,IF(AX11="Y/T","Belum diisi","Error")))</f>
        <v>Belum diisi</v>
      </c>
      <c r="AZ11" s="318" t="str">
        <f>IF(AY11&gt;AY$10,"SALAH, Renstra tidak ada","OK")</f>
        <v>OK</v>
      </c>
      <c r="BA11" s="403" t="s">
        <v>26</v>
      </c>
      <c r="BB11" s="402" t="str">
        <f>IF(BA11="Y",1,IF(BA11="T",0,IF(BA11="Y/T","Belum diisi","Error")))</f>
        <v>Belum diisi</v>
      </c>
      <c r="BC11" s="318" t="str">
        <f>IF(BB11&gt;BB$10,"SALAH, Renstra tidak ada","OK")</f>
        <v>OK</v>
      </c>
      <c r="BD11" s="403" t="s">
        <v>26</v>
      </c>
      <c r="BE11" s="402" t="str">
        <f>IF(BD11="Y",1,IF(BD11="T",0,IF(BD11="Y/T","Belum diisi","Error")))</f>
        <v>Belum diisi</v>
      </c>
      <c r="BF11" s="318" t="str">
        <f>IF(BE11&gt;BE$10,"SALAH, Renstra tidak ada","OK")</f>
        <v>OK</v>
      </c>
      <c r="BG11" s="403" t="s">
        <v>26</v>
      </c>
      <c r="BH11" s="402" t="str">
        <f>IF(BG11="Y",1,IF(BG11="T",0,IF(BG11="Y/T","Belum diisi","Error")))</f>
        <v>Belum diisi</v>
      </c>
      <c r="BI11" s="318" t="str">
        <f>IF(BH11&gt;BH$10,"SALAH, Renstra tidak ada","OK")</f>
        <v>OK</v>
      </c>
      <c r="BJ11" s="403" t="s">
        <v>26</v>
      </c>
      <c r="BK11" s="402" t="str">
        <f>IF(BJ11="Y",1,IF(BJ11="T",0,IF(BJ11="Y/T","Belum diisi","Error")))</f>
        <v>Belum diisi</v>
      </c>
      <c r="BL11" s="318" t="str">
        <f>IF(BK11&gt;BK$10,"SALAH, Renstra tidak ada","OK")</f>
        <v>OK</v>
      </c>
      <c r="BM11" s="403" t="s">
        <v>26</v>
      </c>
      <c r="BN11" s="402" t="str">
        <f>IF(BM11="Y",1,IF(BM11="T",0,IF(BM11="Y/T","Belum diisi","Error")))</f>
        <v>Belum diisi</v>
      </c>
      <c r="BO11" s="318" t="str">
        <f>IF(BN11&gt;BN$10,"SALAH, Renstra tidak ada","OK")</f>
        <v>OK</v>
      </c>
      <c r="BP11" s="403" t="s">
        <v>26</v>
      </c>
      <c r="BQ11" s="402" t="str">
        <f>IF(BP11="Y",1,IF(BP11="T",0,IF(BP11="Y/T","Belum diisi","Error")))</f>
        <v>Belum diisi</v>
      </c>
      <c r="BR11" s="318" t="str">
        <f>IF(BQ11&gt;BQ$10,"SALAH, Renstra tidak ada","OK")</f>
        <v>OK</v>
      </c>
      <c r="BS11" s="403" t="s">
        <v>26</v>
      </c>
      <c r="BT11" s="402" t="str">
        <f>IF(BS11="Y",1,IF(BS11="T",0,IF(BS11="Y/T","Belum diisi","Error")))</f>
        <v>Belum diisi</v>
      </c>
      <c r="BU11" s="318" t="str">
        <f>IF(BT11&gt;BT$10,"SALAH, Renstra tidak ada","OK")</f>
        <v>OK</v>
      </c>
      <c r="BV11" s="403" t="s">
        <v>26</v>
      </c>
      <c r="BW11" s="402" t="str">
        <f>IF(BV11="Y",1,IF(BV11="T",0,IF(BV11="Y/T","Belum diisi","Error")))</f>
        <v>Belum diisi</v>
      </c>
      <c r="BX11" s="318" t="str">
        <f>IF(BW11&gt;BW$10,"SALAH, Renstra tidak ada","OK")</f>
        <v>OK</v>
      </c>
      <c r="BY11" s="403" t="s">
        <v>26</v>
      </c>
      <c r="BZ11" s="402" t="str">
        <f>IF(BY11="Y",1,IF(BY11="T",0,IF(BY11="Y/T","Belum diisi","Error")))</f>
        <v>Belum diisi</v>
      </c>
      <c r="CA11" s="318" t="str">
        <f>IF(BZ11&gt;BZ$10,"SALAH, Renstra tidak ada","OK")</f>
        <v>OK</v>
      </c>
      <c r="CB11" s="403" t="s">
        <v>26</v>
      </c>
      <c r="CC11" s="402" t="str">
        <f>IF(CB11="Y",1,IF(CB11="T",0,IF(CB11="Y/T","Belum diisi","Error")))</f>
        <v>Belum diisi</v>
      </c>
      <c r="CD11" s="318" t="str">
        <f>IF(CC11&gt;CC$10,"SALAH, Renstra tidak ada","OK")</f>
        <v>OK</v>
      </c>
      <c r="CE11" s="403" t="s">
        <v>26</v>
      </c>
      <c r="CF11" s="402" t="str">
        <f>IF(CE11="Y",1,IF(CE11="T",0,IF(CE11="Y/T","Belum diisi","Error")))</f>
        <v>Belum diisi</v>
      </c>
      <c r="CG11" s="318" t="str">
        <f>IF(CF11&gt;CF$10,"SALAH, Renstra tidak ada","OK")</f>
        <v>OK</v>
      </c>
      <c r="CH11" s="403" t="s">
        <v>26</v>
      </c>
      <c r="CI11" s="402" t="str">
        <f>IF(CH11="Y",1,IF(CH11="T",0,IF(CH11="Y/T","Belum diisi","Error")))</f>
        <v>Belum diisi</v>
      </c>
      <c r="CJ11" s="318" t="str">
        <f>IF(CI11&gt;CI$10,"SALAH, Renstra tidak ada","OK")</f>
        <v>OK</v>
      </c>
      <c r="CK11" s="403" t="s">
        <v>26</v>
      </c>
      <c r="CL11" s="402" t="str">
        <f>IF(CK11="Y",1,IF(CK11="T",0,IF(CK11="Y/T","Belum diisi","Error")))</f>
        <v>Belum diisi</v>
      </c>
      <c r="CM11" s="318" t="str">
        <f>IF(CL11&gt;CL$10,"SALAH, Renstra tidak ada","OK")</f>
        <v>OK</v>
      </c>
      <c r="CN11" s="403" t="s">
        <v>26</v>
      </c>
      <c r="CO11" s="402" t="str">
        <f>IF(CN11="Y",1,IF(CN11="T",0,IF(CN11="Y/T","Belum diisi","Error")))</f>
        <v>Belum diisi</v>
      </c>
      <c r="CP11" s="318" t="str">
        <f>IF(CO11&gt;CO$10,"SALAH, Renstra tidak ada","OK")</f>
        <v>OK</v>
      </c>
      <c r="CQ11" s="403" t="s">
        <v>26</v>
      </c>
      <c r="CR11" s="402" t="str">
        <f>IF(CQ11="Y",1,IF(CQ11="T",0,IF(CQ11="Y/T","Belum diisi","Error")))</f>
        <v>Belum diisi</v>
      </c>
      <c r="CS11" s="318" t="str">
        <f>IF(CR11&gt;CR$10,"SALAH, Renstra tidak ada","OK")</f>
        <v>OK</v>
      </c>
      <c r="CT11" s="403" t="s">
        <v>26</v>
      </c>
      <c r="CU11" s="402" t="str">
        <f>IF(CT11="Y",1,IF(CT11="T",0,IF(CT11="Y/T","Belum diisi","Error")))</f>
        <v>Belum diisi</v>
      </c>
      <c r="CV11" s="318" t="str">
        <f>IF(CU11&gt;CU$10,"SALAH, Renstra tidak ada","OK")</f>
        <v>OK</v>
      </c>
      <c r="CW11" s="403" t="s">
        <v>26</v>
      </c>
      <c r="CX11" s="402" t="str">
        <f>IF(CW11="Y",1,IF(CW11="T",0,IF(CW11="Y/T","Belum diisi","Error")))</f>
        <v>Belum diisi</v>
      </c>
      <c r="CY11" s="318" t="str">
        <f>IF(CX11&gt;CX$10,"SALAH, Renstra tidak ada","OK")</f>
        <v>OK</v>
      </c>
      <c r="CZ11" s="403" t="s">
        <v>26</v>
      </c>
      <c r="DA11" s="402" t="str">
        <f>IF(CZ11="Y",1,IF(CZ11="T",0,IF(CZ11="Y/T","Belum diisi","Error")))</f>
        <v>Belum diisi</v>
      </c>
      <c r="DB11" s="318" t="str">
        <f>IF(DA11&gt;DA$10,"SALAH, Renstra tidak ada","OK")</f>
        <v>OK</v>
      </c>
      <c r="DC11" s="403" t="s">
        <v>26</v>
      </c>
      <c r="DD11" s="402" t="str">
        <f>IF(DC11="Y",1,IF(DC11="T",0,IF(DC11="Y/T","Belum diisi","Error")))</f>
        <v>Belum diisi</v>
      </c>
      <c r="DE11" s="318" t="str">
        <f>IF(DD11&gt;DD$10,"SALAH, Renstra tidak ada","OK")</f>
        <v>OK</v>
      </c>
      <c r="DF11" s="403" t="s">
        <v>26</v>
      </c>
      <c r="DG11" s="402" t="str">
        <f>IF(DF11="Y",1,IF(DF11="T",0,IF(DF11="Y/T","Belum diisi","Error")))</f>
        <v>Belum diisi</v>
      </c>
      <c r="DH11" s="318" t="str">
        <f>IF(DG11&gt;DG$10,"SALAH, Renstra tidak ada","OK")</f>
        <v>OK</v>
      </c>
      <c r="DI11" s="403" t="s">
        <v>26</v>
      </c>
      <c r="DJ11" s="402" t="str">
        <f>IF(DI11="Y",1,IF(DI11="T",0,IF(DI11="Y/T","Belum diisi","Error")))</f>
        <v>Belum diisi</v>
      </c>
      <c r="DK11" s="318" t="str">
        <f>IF(DJ11&gt;DJ$10,"SALAH, Renstra tidak ada","OK")</f>
        <v>OK</v>
      </c>
      <c r="DL11" s="403" t="s">
        <v>26</v>
      </c>
      <c r="DM11" s="402" t="str">
        <f>IF(DL11="Y",1,IF(DL11="T",0,IF(DL11="Y/T","Belum diisi","Error")))</f>
        <v>Belum diisi</v>
      </c>
      <c r="DN11" s="318" t="str">
        <f>IF(DM11&gt;DM$10,"SALAH, Renstra tidak ada","OK")</f>
        <v>OK</v>
      </c>
      <c r="DO11" s="403" t="s">
        <v>26</v>
      </c>
      <c r="DP11" s="402" t="str">
        <f>IF(DO11="Y",1,IF(DO11="T",0,IF(DO11="Y/T","Belum diisi","Error")))</f>
        <v>Belum diisi</v>
      </c>
      <c r="DQ11" s="318" t="str">
        <f>IF(DP11&gt;DP$10,"SALAH, Renstra tidak ada","OK")</f>
        <v>OK</v>
      </c>
      <c r="DR11" s="403" t="s">
        <v>26</v>
      </c>
      <c r="DS11" s="402" t="str">
        <f>IF(DR11="Y",1,IF(DR11="T",0,IF(DR11="Y/T","Belum diisi","Error")))</f>
        <v>Belum diisi</v>
      </c>
      <c r="DT11" s="318" t="str">
        <f>IF(DS11&gt;DS$10,"SALAH, Renstra tidak ada","OK")</f>
        <v>OK</v>
      </c>
      <c r="DU11" s="403" t="s">
        <v>26</v>
      </c>
      <c r="DV11" s="402" t="str">
        <f>IF(DU11="Y",1,IF(DU11="T",0,IF(DU11="Y/T","Belum diisi","Error")))</f>
        <v>Belum diisi</v>
      </c>
      <c r="DW11" s="318" t="str">
        <f>IF(DV11&gt;DV$10,"SALAH, Renstra tidak ada","OK")</f>
        <v>OK</v>
      </c>
      <c r="DX11" s="403" t="s">
        <v>26</v>
      </c>
      <c r="DY11" s="402" t="str">
        <f>IF(DX11="Y",1,IF(DX11="T",0,IF(DX11="Y/T","Belum diisi","Error")))</f>
        <v>Belum diisi</v>
      </c>
      <c r="DZ11" s="318" t="str">
        <f>IF(DY11&gt;DY$10,"SALAH, Renstra tidak ada","OK")</f>
        <v>OK</v>
      </c>
      <c r="EA11" s="403" t="s">
        <v>26</v>
      </c>
      <c r="EB11" s="402" t="str">
        <f>IF(EA11="Y",1,IF(EA11="T",0,IF(EA11="Y/T","Belum diisi","Error")))</f>
        <v>Belum diisi</v>
      </c>
      <c r="EC11" s="318" t="str">
        <f>IF(EB11&gt;EB$10,"SALAH, Renstra tidak ada","OK")</f>
        <v>OK</v>
      </c>
      <c r="ED11" s="403" t="s">
        <v>26</v>
      </c>
      <c r="EE11" s="402" t="str">
        <f>IF(ED11="Y",1,IF(ED11="T",0,IF(ED11="Y/T","Belum diisi","Error")))</f>
        <v>Belum diisi</v>
      </c>
      <c r="EF11" s="318" t="str">
        <f>IF(EE11&gt;EE$10,"SALAH, Renstra tidak ada","OK")</f>
        <v>OK</v>
      </c>
      <c r="EG11" s="403" t="s">
        <v>26</v>
      </c>
      <c r="EH11" s="402" t="str">
        <f>IF(EG11="Y",1,IF(EG11="T",0,IF(EG11="Y/T","Belum diisi","Error")))</f>
        <v>Belum diisi</v>
      </c>
      <c r="EI11" s="318" t="str">
        <f>IF(EH11&gt;EH$10,"SALAH, Renstra tidak ada","OK")</f>
        <v>OK</v>
      </c>
      <c r="EJ11" s="403" t="s">
        <v>26</v>
      </c>
      <c r="EK11" s="402" t="str">
        <f>IF(EJ11="Y",1,IF(EJ11="T",0,IF(EJ11="Y/T","Belum diisi","Error")))</f>
        <v>Belum diisi</v>
      </c>
      <c r="EL11" s="318" t="str">
        <f>IF(EK11&gt;EK$10,"SALAH, Renstra tidak ada","OK")</f>
        <v>OK</v>
      </c>
      <c r="EM11" s="401" t="s">
        <v>26</v>
      </c>
      <c r="EN11" s="402" t="str">
        <f>IF(EM11="Y",1,IF(EM11="T",0,IF(EM11="Y/T","Belum diisi","Error")))</f>
        <v>Belum diisi</v>
      </c>
      <c r="EO11" s="318" t="str">
        <f>IF(EN11&gt;EN$10,"SALAH, Renstra tidak ada","OK")</f>
        <v>OK</v>
      </c>
    </row>
    <row r="12" spans="1:145" ht="30">
      <c r="A12" s="56">
        <v>14</v>
      </c>
      <c r="B12" s="310">
        <v>3</v>
      </c>
      <c r="C12" s="406" t="s">
        <v>236</v>
      </c>
      <c r="D12" s="407"/>
      <c r="E12" s="399" t="str">
        <f t="shared" ref="E12:E17" si="1">IF(F12&gt;0.875,"a",IF(F12&gt;0.625,"b",IF(F12&gt;0.375,"c",IF(F12&gt;0.125,"d",IF(F12&lt;=0.125,"e","Error")))))</f>
        <v>a</v>
      </c>
      <c r="F12" s="405">
        <f t="shared" si="0"/>
        <v>1</v>
      </c>
      <c r="H12" s="387"/>
      <c r="J12" s="313" t="s">
        <v>431</v>
      </c>
      <c r="K12" s="400" t="s">
        <v>1365</v>
      </c>
      <c r="L12" s="399">
        <f>IF(K12="a",1,IF(K12="b",0.75,IF(K12="c",0.5,IF(K12="d",0.25,IF(K12="e",0,IF(K12="a/b/c/d/e","Belum diisi","Error"))))))</f>
        <v>1</v>
      </c>
      <c r="M12" s="318" t="str">
        <f>IF(L12&gt;L$10,"SALAH, Renstra tidak ada",IF(L12&gt;L$11,"SALAH; Tujuan tidak ada","OK"))</f>
        <v>OK</v>
      </c>
      <c r="N12" s="401" t="s">
        <v>1365</v>
      </c>
      <c r="O12" s="402">
        <f>IF(N12="a",1,IF(N12="b",0.75,IF(N12="c",0.5,IF(N12="d",0.25,IF(N12="e",0,IF(N12="a/b/c/d/e","Belum diisi","Error"))))))</f>
        <v>1</v>
      </c>
      <c r="P12" s="318" t="str">
        <f>IF(O12&gt;O$10,"SALAH, Renstra tidak ada",IF(O12&gt;O$11,"SALAH; Tujuan tidak ada","OK"))</f>
        <v>OK</v>
      </c>
      <c r="Q12" s="401" t="s">
        <v>431</v>
      </c>
      <c r="R12" s="402" t="str">
        <f>IF(Q12="a",1,IF(Q12="b",0.75,IF(Q12="c",0.5,IF(Q12="d",0.25,IF(Q12="e",0,IF(Q12="a/b/c/d/e","Belum diisi","Error"))))))</f>
        <v>Belum diisi</v>
      </c>
      <c r="S12" s="318" t="str">
        <f>IF(R12&gt;R$10,"SALAH, Renstra tidak ada",IF(R12&gt;R$11,"SALAH; Tujuan tidak ada","OK"))</f>
        <v>OK</v>
      </c>
      <c r="T12" s="401" t="s">
        <v>431</v>
      </c>
      <c r="U12" s="402" t="str">
        <f>IF(T12="a",1,IF(T12="b",0.75,IF(T12="c",0.5,IF(T12="d",0.25,IF(T12="e",0,IF(T12="a/b/c/d/e","Belum diisi","Error"))))))</f>
        <v>Belum diisi</v>
      </c>
      <c r="V12" s="318" t="str">
        <f>IF(U12&gt;U$10,"SALAH, Renstra tidak ada",IF(U12&gt;U$11,"SALAH; Tujuan tidak ada","OK"))</f>
        <v>OK</v>
      </c>
      <c r="W12" s="401" t="s">
        <v>431</v>
      </c>
      <c r="X12" s="402" t="str">
        <f>IF(W12="a",1,IF(W12="b",0.75,IF(W12="c",0.5,IF(W12="d",0.25,IF(W12="e",0,IF(W12="a/b/c/d/e","Belum diisi","Error"))))))</f>
        <v>Belum diisi</v>
      </c>
      <c r="Y12" s="318" t="str">
        <f>IF(X12&gt;X$10,"SALAH, Renstra tidak ada",IF(X12&gt;X$11,"SALAH; Tujuan tidak ada","OK"))</f>
        <v>OK</v>
      </c>
      <c r="Z12" s="403" t="s">
        <v>431</v>
      </c>
      <c r="AA12" s="402" t="str">
        <f>IF(Z12="a",1,IF(Z12="b",0.75,IF(Z12="c",0.5,IF(Z12="d",0.25,IF(Z12="e",0,IF(Z12="a/b/c/d/e","Belum diisi","Error"))))))</f>
        <v>Belum diisi</v>
      </c>
      <c r="AB12" s="318" t="str">
        <f>IF(AA12&gt;AA$10,"SALAH, Renstra tidak ada",IF(AA12&gt;AA$11,"SALAH; Tujuan tidak ada","OK"))</f>
        <v>OK</v>
      </c>
      <c r="AC12" s="403" t="s">
        <v>431</v>
      </c>
      <c r="AD12" s="402" t="str">
        <f>IF(AC12="a",1,IF(AC12="b",0.75,IF(AC12="c",0.5,IF(AC12="d",0.25,IF(AC12="e",0,IF(AC12="a/b/c/d/e","Belum diisi","Error"))))))</f>
        <v>Belum diisi</v>
      </c>
      <c r="AE12" s="318" t="str">
        <f>IF(AD12&gt;AD$10,"SALAH, Renstra tidak ada",IF(AD12&gt;AD$11,"SALAH; Tujuan tidak ada","OK"))</f>
        <v>OK</v>
      </c>
      <c r="AF12" s="403" t="s">
        <v>431</v>
      </c>
      <c r="AG12" s="402" t="str">
        <f>IF(AF12="a",1,IF(AF12="b",0.75,IF(AF12="c",0.5,IF(AF12="d",0.25,IF(AF12="e",0,IF(AF12="a/b/c/d/e","Belum diisi","Error"))))))</f>
        <v>Belum diisi</v>
      </c>
      <c r="AH12" s="318" t="str">
        <f>IF(AG12&gt;AG$10,"SALAH, Renstra tidak ada",IF(AG12&gt;AG$11,"SALAH; Tujuan tidak ada","OK"))</f>
        <v>OK</v>
      </c>
      <c r="AI12" s="403" t="s">
        <v>431</v>
      </c>
      <c r="AJ12" s="402" t="str">
        <f>IF(AI12="a",1,IF(AI12="b",0.75,IF(AI12="c",0.5,IF(AI12="d",0.25,IF(AI12="e",0,IF(AI12="a/b/c/d/e","Belum diisi","Error"))))))</f>
        <v>Belum diisi</v>
      </c>
      <c r="AK12" s="318" t="str">
        <f>IF(AJ12&gt;AJ$10,"SALAH, Renstra tidak ada",IF(AJ12&gt;AJ$11,"SALAH; Tujuan tidak ada","OK"))</f>
        <v>OK</v>
      </c>
      <c r="AL12" s="403" t="s">
        <v>431</v>
      </c>
      <c r="AM12" s="402" t="str">
        <f>IF(AL12="a",1,IF(AL12="b",0.75,IF(AL12="c",0.5,IF(AL12="d",0.25,IF(AL12="e",0,IF(AL12="a/b/c/d/e","Belum diisi","Error"))))))</f>
        <v>Belum diisi</v>
      </c>
      <c r="AN12" s="318" t="str">
        <f>IF(AM12&gt;AM$10,"SALAH, Renstra tidak ada",IF(AM12&gt;AM$11,"SALAH; Tujuan tidak ada","OK"))</f>
        <v>OK</v>
      </c>
      <c r="AO12" s="401" t="s">
        <v>431</v>
      </c>
      <c r="AP12" s="402" t="str">
        <f>IF(AO12="a",1,IF(AO12="b",0.75,IF(AO12="c",0.5,IF(AO12="d",0.25,IF(AO12="e",0,IF(AO12="a/b/c/d/e","Belum diisi","Error"))))))</f>
        <v>Belum diisi</v>
      </c>
      <c r="AQ12" s="318" t="str">
        <f>IF(AP12&gt;AP$10,"SALAH, Renstra tidak ada",IF(AP12&gt;AP$11,"SALAH; Tujuan tidak ada","OK"))</f>
        <v>OK</v>
      </c>
      <c r="AR12" s="401" t="s">
        <v>431</v>
      </c>
      <c r="AS12" s="402" t="str">
        <f>IF(AR12="a",1,IF(AR12="b",0.75,IF(AR12="c",0.5,IF(AR12="d",0.25,IF(AR12="e",0,IF(AR12="a/b/c/d/e","Belum diisi","Error"))))))</f>
        <v>Belum diisi</v>
      </c>
      <c r="AT12" s="318" t="str">
        <f>IF(AS12&gt;AS$10,"SALAH, Renstra tidak ada",IF(AS12&gt;AS$11,"SALAH; Tujuan tidak ada","OK"))</f>
        <v>OK</v>
      </c>
      <c r="AU12" s="401" t="s">
        <v>431</v>
      </c>
      <c r="AV12" s="402" t="str">
        <f>IF(AU12="a",1,IF(AU12="b",0.75,IF(AU12="c",0.5,IF(AU12="d",0.25,IF(AU12="e",0,IF(AU12="a/b/c/d/e","Belum diisi","Error"))))))</f>
        <v>Belum diisi</v>
      </c>
      <c r="AW12" s="318" t="str">
        <f>IF(AV12&gt;AV$10,"SALAH, Renstra tidak ada",IF(AV12&gt;AV$11,"SALAH; Tujuan tidak ada","OK"))</f>
        <v>OK</v>
      </c>
      <c r="AX12" s="401" t="s">
        <v>431</v>
      </c>
      <c r="AY12" s="402" t="str">
        <f>IF(AX12="a",1,IF(AX12="b",0.75,IF(AX12="c",0.5,IF(AX12="d",0.25,IF(AX12="e",0,IF(AX12="a/b/c/d/e","Belum diisi","Error"))))))</f>
        <v>Belum diisi</v>
      </c>
      <c r="AZ12" s="318" t="str">
        <f>IF(AY12&gt;AY$10,"SALAH, Renstra tidak ada",IF(AY12&gt;AY$11,"SALAH; Tujuan tidak ada","OK"))</f>
        <v>OK</v>
      </c>
      <c r="BA12" s="403" t="s">
        <v>431</v>
      </c>
      <c r="BB12" s="402" t="str">
        <f>IF(BA12="a",1,IF(BA12="b",0.75,IF(BA12="c",0.5,IF(BA12="d",0.25,IF(BA12="e",0,IF(BA12="a/b/c/d/e","Belum diisi","Error"))))))</f>
        <v>Belum diisi</v>
      </c>
      <c r="BC12" s="318" t="str">
        <f>IF(BB12&gt;BB$10,"SALAH, Renstra tidak ada",IF(BB12&gt;BB$11,"SALAH; Tujuan tidak ada","OK"))</f>
        <v>OK</v>
      </c>
      <c r="BD12" s="403" t="s">
        <v>431</v>
      </c>
      <c r="BE12" s="402" t="str">
        <f>IF(BD12="a",1,IF(BD12="b",0.75,IF(BD12="c",0.5,IF(BD12="d",0.25,IF(BD12="e",0,IF(BD12="a/b/c/d/e","Belum diisi","Error"))))))</f>
        <v>Belum diisi</v>
      </c>
      <c r="BF12" s="318" t="str">
        <f>IF(BE12&gt;BE$10,"SALAH, Renstra tidak ada",IF(BE12&gt;BE$11,"SALAH; Tujuan tidak ada","OK"))</f>
        <v>OK</v>
      </c>
      <c r="BG12" s="403" t="s">
        <v>431</v>
      </c>
      <c r="BH12" s="402" t="str">
        <f>IF(BG12="a",1,IF(BG12="b",0.75,IF(BG12="c",0.5,IF(BG12="d",0.25,IF(BG12="e",0,IF(BG12="a/b/c/d/e","Belum diisi","Error"))))))</f>
        <v>Belum diisi</v>
      </c>
      <c r="BI12" s="318" t="str">
        <f>IF(BH12&gt;BH$10,"SALAH, Renstra tidak ada",IF(BH12&gt;BH$11,"SALAH; Tujuan tidak ada","OK"))</f>
        <v>OK</v>
      </c>
      <c r="BJ12" s="403" t="s">
        <v>431</v>
      </c>
      <c r="BK12" s="402" t="str">
        <f>IF(BJ12="a",1,IF(BJ12="b",0.75,IF(BJ12="c",0.5,IF(BJ12="d",0.25,IF(BJ12="e",0,IF(BJ12="a/b/c/d/e","Belum diisi","Error"))))))</f>
        <v>Belum diisi</v>
      </c>
      <c r="BL12" s="318" t="str">
        <f>IF(BK12&gt;BK$10,"SALAH, Renstra tidak ada",IF(BK12&gt;BK$11,"SALAH; Tujuan tidak ada","OK"))</f>
        <v>OK</v>
      </c>
      <c r="BM12" s="403" t="s">
        <v>431</v>
      </c>
      <c r="BN12" s="402" t="str">
        <f>IF(BM12="a",1,IF(BM12="b",0.75,IF(BM12="c",0.5,IF(BM12="d",0.25,IF(BM12="e",0,IF(BM12="a/b/c/d/e","Belum diisi","Error"))))))</f>
        <v>Belum diisi</v>
      </c>
      <c r="BO12" s="318" t="str">
        <f>IF(BN12&gt;BN$10,"SALAH, Renstra tidak ada",IF(BN12&gt;BN$11,"SALAH; Tujuan tidak ada","OK"))</f>
        <v>OK</v>
      </c>
      <c r="BP12" s="403" t="s">
        <v>431</v>
      </c>
      <c r="BQ12" s="402" t="str">
        <f>IF(BP12="a",1,IF(BP12="b",0.75,IF(BP12="c",0.5,IF(BP12="d",0.25,IF(BP12="e",0,IF(BP12="a/b/c/d/e","Belum diisi","Error"))))))</f>
        <v>Belum diisi</v>
      </c>
      <c r="BR12" s="318" t="str">
        <f>IF(BQ12&gt;BQ$10,"SALAH, Renstra tidak ada",IF(BQ12&gt;BQ$11,"SALAH; Tujuan tidak ada","OK"))</f>
        <v>OK</v>
      </c>
      <c r="BS12" s="403" t="s">
        <v>431</v>
      </c>
      <c r="BT12" s="402" t="str">
        <f>IF(BS12="a",1,IF(BS12="b",0.75,IF(BS12="c",0.5,IF(BS12="d",0.25,IF(BS12="e",0,IF(BS12="a/b/c/d/e","Belum diisi","Error"))))))</f>
        <v>Belum diisi</v>
      </c>
      <c r="BU12" s="318" t="str">
        <f>IF(BT12&gt;BT$10,"SALAH, Renstra tidak ada",IF(BT12&gt;BT$11,"SALAH; Tujuan tidak ada","OK"))</f>
        <v>OK</v>
      </c>
      <c r="BV12" s="403" t="s">
        <v>431</v>
      </c>
      <c r="BW12" s="402" t="str">
        <f>IF(BV12="a",1,IF(BV12="b",0.75,IF(BV12="c",0.5,IF(BV12="d",0.25,IF(BV12="e",0,IF(BV12="a/b/c/d/e","Belum diisi","Error"))))))</f>
        <v>Belum diisi</v>
      </c>
      <c r="BX12" s="318" t="str">
        <f>IF(BW12&gt;BW$10,"SALAH, Renstra tidak ada",IF(BW12&gt;BW$11,"SALAH; Tujuan tidak ada","OK"))</f>
        <v>OK</v>
      </c>
      <c r="BY12" s="403" t="s">
        <v>431</v>
      </c>
      <c r="BZ12" s="402" t="str">
        <f>IF(BY12="a",1,IF(BY12="b",0.75,IF(BY12="c",0.5,IF(BY12="d",0.25,IF(BY12="e",0,IF(BY12="a/b/c/d/e","Belum diisi","Error"))))))</f>
        <v>Belum diisi</v>
      </c>
      <c r="CA12" s="318" t="str">
        <f>IF(BZ12&gt;BZ$10,"SALAH, Renstra tidak ada",IF(BZ12&gt;BZ$11,"SALAH; Tujuan tidak ada","OK"))</f>
        <v>OK</v>
      </c>
      <c r="CB12" s="403" t="s">
        <v>431</v>
      </c>
      <c r="CC12" s="402" t="str">
        <f>IF(CB12="a",1,IF(CB12="b",0.75,IF(CB12="c",0.5,IF(CB12="d",0.25,IF(CB12="e",0,IF(CB12="a/b/c/d/e","Belum diisi","Error"))))))</f>
        <v>Belum diisi</v>
      </c>
      <c r="CD12" s="318" t="str">
        <f>IF(CC12&gt;CC$10,"SALAH, Renstra tidak ada",IF(CC12&gt;CC$11,"SALAH; Tujuan tidak ada","OK"))</f>
        <v>OK</v>
      </c>
      <c r="CE12" s="403" t="s">
        <v>431</v>
      </c>
      <c r="CF12" s="402" t="str">
        <f>IF(CE12="a",1,IF(CE12="b",0.75,IF(CE12="c",0.5,IF(CE12="d",0.25,IF(CE12="e",0,IF(CE12="a/b/c/d/e","Belum diisi","Error"))))))</f>
        <v>Belum diisi</v>
      </c>
      <c r="CG12" s="318" t="str">
        <f>IF(CF12&gt;CF$10,"SALAH, Renstra tidak ada",IF(CF12&gt;CF$11,"SALAH; Tujuan tidak ada","OK"))</f>
        <v>OK</v>
      </c>
      <c r="CH12" s="403" t="s">
        <v>431</v>
      </c>
      <c r="CI12" s="402" t="str">
        <f>IF(CH12="a",1,IF(CH12="b",0.75,IF(CH12="c",0.5,IF(CH12="d",0.25,IF(CH12="e",0,IF(CH12="a/b/c/d/e","Belum diisi","Error"))))))</f>
        <v>Belum diisi</v>
      </c>
      <c r="CJ12" s="318" t="str">
        <f>IF(CI12&gt;CI$10,"SALAH, Renstra tidak ada",IF(CI12&gt;CI$11,"SALAH; Tujuan tidak ada","OK"))</f>
        <v>OK</v>
      </c>
      <c r="CK12" s="403" t="s">
        <v>431</v>
      </c>
      <c r="CL12" s="402" t="str">
        <f>IF(CK12="a",1,IF(CK12="b",0.75,IF(CK12="c",0.5,IF(CK12="d",0.25,IF(CK12="e",0,IF(CK12="a/b/c/d/e","Belum diisi","Error"))))))</f>
        <v>Belum diisi</v>
      </c>
      <c r="CM12" s="318" t="str">
        <f>IF(CL12&gt;CL$10,"SALAH, Renstra tidak ada",IF(CL12&gt;CL$11,"SALAH; Tujuan tidak ada","OK"))</f>
        <v>OK</v>
      </c>
      <c r="CN12" s="403" t="s">
        <v>431</v>
      </c>
      <c r="CO12" s="402" t="str">
        <f>IF(CN12="a",1,IF(CN12="b",0.75,IF(CN12="c",0.5,IF(CN12="d",0.25,IF(CN12="e",0,IF(CN12="a/b/c/d/e","Belum diisi","Error"))))))</f>
        <v>Belum diisi</v>
      </c>
      <c r="CP12" s="318" t="str">
        <f>IF(CO12&gt;CO$10,"SALAH, Renstra tidak ada",IF(CO12&gt;CO$11,"SALAH; Tujuan tidak ada","OK"))</f>
        <v>OK</v>
      </c>
      <c r="CQ12" s="403" t="s">
        <v>431</v>
      </c>
      <c r="CR12" s="402" t="str">
        <f>IF(CQ12="a",1,IF(CQ12="b",0.75,IF(CQ12="c",0.5,IF(CQ12="d",0.25,IF(CQ12="e",0,IF(CQ12="a/b/c/d/e","Belum diisi","Error"))))))</f>
        <v>Belum diisi</v>
      </c>
      <c r="CS12" s="318" t="str">
        <f>IF(CR12&gt;CR$10,"SALAH, Renstra tidak ada",IF(CR12&gt;CR$11,"SALAH; Tujuan tidak ada","OK"))</f>
        <v>OK</v>
      </c>
      <c r="CT12" s="403" t="s">
        <v>431</v>
      </c>
      <c r="CU12" s="402" t="str">
        <f>IF(CT12="a",1,IF(CT12="b",0.75,IF(CT12="c",0.5,IF(CT12="d",0.25,IF(CT12="e",0,IF(CT12="a/b/c/d/e","Belum diisi","Error"))))))</f>
        <v>Belum diisi</v>
      </c>
      <c r="CV12" s="318" t="str">
        <f>IF(CU12&gt;CU$10,"SALAH, Renstra tidak ada",IF(CU12&gt;CU$11,"SALAH; Tujuan tidak ada","OK"))</f>
        <v>OK</v>
      </c>
      <c r="CW12" s="403" t="s">
        <v>431</v>
      </c>
      <c r="CX12" s="402" t="str">
        <f>IF(CW12="a",1,IF(CW12="b",0.75,IF(CW12="c",0.5,IF(CW12="d",0.25,IF(CW12="e",0,IF(CW12="a/b/c/d/e","Belum diisi","Error"))))))</f>
        <v>Belum diisi</v>
      </c>
      <c r="CY12" s="318" t="str">
        <f>IF(CX12&gt;CX$10,"SALAH, Renstra tidak ada",IF(CX12&gt;CX$11,"SALAH; Tujuan tidak ada","OK"))</f>
        <v>OK</v>
      </c>
      <c r="CZ12" s="403" t="s">
        <v>431</v>
      </c>
      <c r="DA12" s="402" t="str">
        <f>IF(CZ12="a",1,IF(CZ12="b",0.75,IF(CZ12="c",0.5,IF(CZ12="d",0.25,IF(CZ12="e",0,IF(CZ12="a/b/c/d/e","Belum diisi","Error"))))))</f>
        <v>Belum diisi</v>
      </c>
      <c r="DB12" s="318" t="str">
        <f>IF(DA12&gt;DA$10,"SALAH, Renstra tidak ada",IF(DA12&gt;DA$11,"SALAH; Tujuan tidak ada","OK"))</f>
        <v>OK</v>
      </c>
      <c r="DC12" s="403" t="s">
        <v>431</v>
      </c>
      <c r="DD12" s="402" t="str">
        <f>IF(DC12="a",1,IF(DC12="b",0.75,IF(DC12="c",0.5,IF(DC12="d",0.25,IF(DC12="e",0,IF(DC12="a/b/c/d/e","Belum diisi","Error"))))))</f>
        <v>Belum diisi</v>
      </c>
      <c r="DE12" s="318" t="str">
        <f>IF(DD12&gt;DD$10,"SALAH, Renstra tidak ada",IF(DD12&gt;DD$11,"SALAH; Tujuan tidak ada","OK"))</f>
        <v>OK</v>
      </c>
      <c r="DF12" s="403" t="s">
        <v>431</v>
      </c>
      <c r="DG12" s="402" t="str">
        <f>IF(DF12="a",1,IF(DF12="b",0.75,IF(DF12="c",0.5,IF(DF12="d",0.25,IF(DF12="e",0,IF(DF12="a/b/c/d/e","Belum diisi","Error"))))))</f>
        <v>Belum diisi</v>
      </c>
      <c r="DH12" s="318" t="str">
        <f>IF(DG12&gt;DG$10,"SALAH, Renstra tidak ada",IF(DG12&gt;DG$11,"SALAH; Tujuan tidak ada","OK"))</f>
        <v>OK</v>
      </c>
      <c r="DI12" s="403" t="s">
        <v>431</v>
      </c>
      <c r="DJ12" s="402" t="str">
        <f>IF(DI12="a",1,IF(DI12="b",0.75,IF(DI12="c",0.5,IF(DI12="d",0.25,IF(DI12="e",0,IF(DI12="a/b/c/d/e","Belum diisi","Error"))))))</f>
        <v>Belum diisi</v>
      </c>
      <c r="DK12" s="318" t="str">
        <f>IF(DJ12&gt;DJ$10,"SALAH, Renstra tidak ada",IF(DJ12&gt;DJ$11,"SALAH; Tujuan tidak ada","OK"))</f>
        <v>OK</v>
      </c>
      <c r="DL12" s="403" t="s">
        <v>431</v>
      </c>
      <c r="DM12" s="402" t="str">
        <f>IF(DL12="a",1,IF(DL12="b",0.75,IF(DL12="c",0.5,IF(DL12="d",0.25,IF(DL12="e",0,IF(DL12="a/b/c/d/e","Belum diisi","Error"))))))</f>
        <v>Belum diisi</v>
      </c>
      <c r="DN12" s="318" t="str">
        <f>IF(DM12&gt;DM$10,"SALAH, Renstra tidak ada",IF(DM12&gt;DM$11,"SALAH; Tujuan tidak ada","OK"))</f>
        <v>OK</v>
      </c>
      <c r="DO12" s="403" t="s">
        <v>431</v>
      </c>
      <c r="DP12" s="402" t="str">
        <f>IF(DO12="a",1,IF(DO12="b",0.75,IF(DO12="c",0.5,IF(DO12="d",0.25,IF(DO12="e",0,IF(DO12="a/b/c/d/e","Belum diisi","Error"))))))</f>
        <v>Belum diisi</v>
      </c>
      <c r="DQ12" s="318" t="str">
        <f>IF(DP12&gt;DP$10,"SALAH, Renstra tidak ada",IF(DP12&gt;DP$11,"SALAH; Tujuan tidak ada","OK"))</f>
        <v>OK</v>
      </c>
      <c r="DR12" s="403" t="s">
        <v>431</v>
      </c>
      <c r="DS12" s="402" t="str">
        <f>IF(DR12="a",1,IF(DR12="b",0.75,IF(DR12="c",0.5,IF(DR12="d",0.25,IF(DR12="e",0,IF(DR12="a/b/c/d/e","Belum diisi","Error"))))))</f>
        <v>Belum diisi</v>
      </c>
      <c r="DT12" s="318" t="str">
        <f>IF(DS12&gt;DS$10,"SALAH, Renstra tidak ada",IF(DS12&gt;DS$11,"SALAH; Tujuan tidak ada","OK"))</f>
        <v>OK</v>
      </c>
      <c r="DU12" s="403" t="s">
        <v>431</v>
      </c>
      <c r="DV12" s="402" t="str">
        <f>IF(DU12="a",1,IF(DU12="b",0.75,IF(DU12="c",0.5,IF(DU12="d",0.25,IF(DU12="e",0,IF(DU12="a/b/c/d/e","Belum diisi","Error"))))))</f>
        <v>Belum diisi</v>
      </c>
      <c r="DW12" s="318" t="str">
        <f>IF(DV12&gt;DV$10,"SALAH, Renstra tidak ada",IF(DV12&gt;DV$11,"SALAH; Tujuan tidak ada","OK"))</f>
        <v>OK</v>
      </c>
      <c r="DX12" s="403" t="s">
        <v>431</v>
      </c>
      <c r="DY12" s="402" t="str">
        <f>IF(DX12="a",1,IF(DX12="b",0.75,IF(DX12="c",0.5,IF(DX12="d",0.25,IF(DX12="e",0,IF(DX12="a/b/c/d/e","Belum diisi","Error"))))))</f>
        <v>Belum diisi</v>
      </c>
      <c r="DZ12" s="318" t="str">
        <f>IF(DY12&gt;DY$10,"SALAH, Renstra tidak ada",IF(DY12&gt;DY$11,"SALAH; Tujuan tidak ada","OK"))</f>
        <v>OK</v>
      </c>
      <c r="EA12" s="403" t="s">
        <v>431</v>
      </c>
      <c r="EB12" s="402" t="str">
        <f>IF(EA12="a",1,IF(EA12="b",0.75,IF(EA12="c",0.5,IF(EA12="d",0.25,IF(EA12="e",0,IF(EA12="a/b/c/d/e","Belum diisi","Error"))))))</f>
        <v>Belum diisi</v>
      </c>
      <c r="EC12" s="318" t="str">
        <f>IF(EB12&gt;EB$10,"SALAH, Renstra tidak ada",IF(EB12&gt;EB$11,"SALAH; Tujuan tidak ada","OK"))</f>
        <v>OK</v>
      </c>
      <c r="ED12" s="403" t="s">
        <v>431</v>
      </c>
      <c r="EE12" s="402" t="str">
        <f>IF(ED12="a",1,IF(ED12="b",0.75,IF(ED12="c",0.5,IF(ED12="d",0.25,IF(ED12="e",0,IF(ED12="a/b/c/d/e","Belum diisi","Error"))))))</f>
        <v>Belum diisi</v>
      </c>
      <c r="EF12" s="318" t="str">
        <f>IF(EE12&gt;EE$10,"SALAH, Renstra tidak ada",IF(EE12&gt;EE$11,"SALAH; Tujuan tidak ada","OK"))</f>
        <v>OK</v>
      </c>
      <c r="EG12" s="403" t="s">
        <v>431</v>
      </c>
      <c r="EH12" s="402" t="str">
        <f>IF(EG12="a",1,IF(EG12="b",0.75,IF(EG12="c",0.5,IF(EG12="d",0.25,IF(EG12="e",0,IF(EG12="a/b/c/d/e","Belum diisi","Error"))))))</f>
        <v>Belum diisi</v>
      </c>
      <c r="EI12" s="318" t="str">
        <f>IF(EH12&gt;EH$10,"SALAH, Renstra tidak ada",IF(EH12&gt;EH$11,"SALAH; Tujuan tidak ada","OK"))</f>
        <v>OK</v>
      </c>
      <c r="EJ12" s="403" t="s">
        <v>431</v>
      </c>
      <c r="EK12" s="402" t="str">
        <f>IF(EJ12="a",1,IF(EJ12="b",0.75,IF(EJ12="c",0.5,IF(EJ12="d",0.25,IF(EJ12="e",0,IF(EJ12="a/b/c/d/e","Belum diisi","Error"))))))</f>
        <v>Belum diisi</v>
      </c>
      <c r="EL12" s="318" t="str">
        <f>IF(EK12&gt;EK$10,"SALAH, Renstra tidak ada",IF(EK12&gt;EK$11,"SALAH; Tujuan tidak ada","OK"))</f>
        <v>OK</v>
      </c>
      <c r="EM12" s="401" t="s">
        <v>431</v>
      </c>
      <c r="EN12" s="402" t="str">
        <f>IF(EM12="a",1,IF(EM12="b",0.75,IF(EM12="c",0.5,IF(EM12="d",0.25,IF(EM12="e",0,IF(EM12="a/b/c/d/e","Belum diisi","Error"))))))</f>
        <v>Belum diisi</v>
      </c>
      <c r="EO12" s="318" t="str">
        <f>IF(EN12&gt;EN$10,"SALAH, Renstra tidak ada",IF(EN12&gt;EN$11,"SALAH; Tujuan tidak ada","OK"))</f>
        <v>OK</v>
      </c>
    </row>
    <row r="13" spans="1:145" ht="15">
      <c r="A13" s="278">
        <v>15</v>
      </c>
      <c r="B13" s="310">
        <v>4</v>
      </c>
      <c r="C13" s="84" t="s">
        <v>221</v>
      </c>
      <c r="D13" s="321"/>
      <c r="E13" s="399" t="str">
        <f t="shared" si="1"/>
        <v>a</v>
      </c>
      <c r="F13" s="405">
        <f t="shared" si="0"/>
        <v>1</v>
      </c>
      <c r="H13" s="387"/>
      <c r="J13" s="313" t="s">
        <v>431</v>
      </c>
      <c r="K13" s="400" t="s">
        <v>1365</v>
      </c>
      <c r="L13" s="399">
        <f>IF(K13="a",1,IF(K13="b",0.75,IF(K13="c",0.5,IF(K13="d",0.25,IF(K13="e",0,IF(K13="a/b/c/d/e","Belum diisi","Error"))))))</f>
        <v>1</v>
      </c>
      <c r="M13" s="318" t="str">
        <f>IF(L13&gt;L$10,"SALAH, Renstra tidak ada",IF(L13&gt;L$12,"SALAH, Lebih besar dari nilai Indikator",IF(L13&gt;L$11,"SALAH; Tujuan tidak ada","OK")))</f>
        <v>OK</v>
      </c>
      <c r="N13" s="401" t="s">
        <v>1365</v>
      </c>
      <c r="O13" s="402">
        <f>IF(N13="a",1,IF(N13="b",0.75,IF(N13="c",0.5,IF(N13="d",0.25,IF(N13="e",0,IF(N13="a/b/c/d/e","Belum diisi","Error"))))))</f>
        <v>1</v>
      </c>
      <c r="P13" s="318" t="str">
        <f>IF(O13&gt;O$10,"SALAH, Renstra tidak ada",IF(O13&gt;O$12,"SALAH, Lebih besar dari nilai Indikator",IF(O13&gt;O$11,"SALAH; Tujuan tidak ada","OK")))</f>
        <v>OK</v>
      </c>
      <c r="Q13" s="401" t="s">
        <v>431</v>
      </c>
      <c r="R13" s="402" t="str">
        <f>IF(Q13="a",1,IF(Q13="b",0.75,IF(Q13="c",0.5,IF(Q13="d",0.25,IF(Q13="e",0,IF(Q13="a/b/c/d/e","Belum diisi","Error"))))))</f>
        <v>Belum diisi</v>
      </c>
      <c r="S13" s="318" t="str">
        <f>IF(R13&gt;R$10,"SALAH, Renstra tidak ada",IF(R13&gt;R$12,"SALAH, Lebih besar dari nilai Indikator",IF(R13&gt;R$11,"SALAH; Tujuan tidak ada","OK")))</f>
        <v>OK</v>
      </c>
      <c r="T13" s="401" t="s">
        <v>431</v>
      </c>
      <c r="U13" s="402" t="str">
        <f>IF(T13="a",1,IF(T13="b",0.75,IF(T13="c",0.5,IF(T13="d",0.25,IF(T13="e",0,IF(T13="a/b/c/d/e","Belum diisi","Error"))))))</f>
        <v>Belum diisi</v>
      </c>
      <c r="V13" s="318" t="str">
        <f>IF(U13&gt;U$10,"SALAH, Renstra tidak ada",IF(U13&gt;U$12,"SALAH, Lebih besar dari nilai Indikator",IF(U13&gt;U$11,"SALAH; Tujuan tidak ada","OK")))</f>
        <v>OK</v>
      </c>
      <c r="W13" s="401" t="s">
        <v>431</v>
      </c>
      <c r="X13" s="402" t="str">
        <f>IF(W13="a",1,IF(W13="b",0.75,IF(W13="c",0.5,IF(W13="d",0.25,IF(W13="e",0,IF(W13="a/b/c/d/e","Belum diisi","Error"))))))</f>
        <v>Belum diisi</v>
      </c>
      <c r="Y13" s="318" t="str">
        <f>IF(X13&gt;X$10,"SALAH, Renstra tidak ada",IF(X13&gt;X$12,"SALAH, Lebih besar dari nilai Indikator",IF(X13&gt;X$11,"SALAH; Tujuan tidak ada","OK")))</f>
        <v>OK</v>
      </c>
      <c r="Z13" s="403" t="s">
        <v>431</v>
      </c>
      <c r="AA13" s="402" t="str">
        <f>IF(Z13="a",1,IF(Z13="b",0.75,IF(Z13="c",0.5,IF(Z13="d",0.25,IF(Z13="e",0,IF(Z13="a/b/c/d/e","Belum diisi","Error"))))))</f>
        <v>Belum diisi</v>
      </c>
      <c r="AB13" s="318" t="str">
        <f>IF(AA13&gt;AA$10,"SALAH, Renstra tidak ada",IF(AA13&gt;AA$12,"SALAH, Lebih besar dari nilai Indikator",IF(AA13&gt;AA$11,"SALAH; Tujuan tidak ada","OK")))</f>
        <v>OK</v>
      </c>
      <c r="AC13" s="403" t="s">
        <v>431</v>
      </c>
      <c r="AD13" s="402" t="str">
        <f>IF(AC13="a",1,IF(AC13="b",0.75,IF(AC13="c",0.5,IF(AC13="d",0.25,IF(AC13="e",0,IF(AC13="a/b/c/d/e","Belum diisi","Error"))))))</f>
        <v>Belum diisi</v>
      </c>
      <c r="AE13" s="318" t="str">
        <f>IF(AD13&gt;AD$10,"SALAH, Renstra tidak ada",IF(AD13&gt;AD$12,"SALAH, Lebih besar dari nilai Indikator",IF(AD13&gt;AD$11,"SALAH; Tujuan tidak ada","OK")))</f>
        <v>OK</v>
      </c>
      <c r="AF13" s="403" t="s">
        <v>431</v>
      </c>
      <c r="AG13" s="402" t="str">
        <f>IF(AF13="a",1,IF(AF13="b",0.75,IF(AF13="c",0.5,IF(AF13="d",0.25,IF(AF13="e",0,IF(AF13="a/b/c/d/e","Belum diisi","Error"))))))</f>
        <v>Belum diisi</v>
      </c>
      <c r="AH13" s="318" t="str">
        <f>IF(AG13&gt;AG$10,"SALAH, Renstra tidak ada",IF(AG13&gt;AG$12,"SALAH, Lebih besar dari nilai Indikator",IF(AG13&gt;AG$11,"SALAH; Tujuan tidak ada","OK")))</f>
        <v>OK</v>
      </c>
      <c r="AI13" s="403" t="s">
        <v>431</v>
      </c>
      <c r="AJ13" s="402" t="str">
        <f>IF(AI13="a",1,IF(AI13="b",0.75,IF(AI13="c",0.5,IF(AI13="d",0.25,IF(AI13="e",0,IF(AI13="a/b/c/d/e","Belum diisi","Error"))))))</f>
        <v>Belum diisi</v>
      </c>
      <c r="AK13" s="318" t="str">
        <f>IF(AJ13&gt;AJ$10,"SALAH, Renstra tidak ada",IF(AJ13&gt;AJ$12,"SALAH, Lebih besar dari nilai Indikator",IF(AJ13&gt;AJ$11,"SALAH; Tujuan tidak ada","OK")))</f>
        <v>OK</v>
      </c>
      <c r="AL13" s="403" t="s">
        <v>431</v>
      </c>
      <c r="AM13" s="402" t="str">
        <f>IF(AL13="a",1,IF(AL13="b",0.75,IF(AL13="c",0.5,IF(AL13="d",0.25,IF(AL13="e",0,IF(AL13="a/b/c/d/e","Belum diisi","Error"))))))</f>
        <v>Belum diisi</v>
      </c>
      <c r="AN13" s="318" t="str">
        <f>IF(AM13&gt;AM$10,"SALAH, Renstra tidak ada",IF(AM13&gt;AM$12,"SALAH, Lebih besar dari nilai Indikator",IF(AM13&gt;AM$11,"SALAH; Tujuan tidak ada","OK")))</f>
        <v>OK</v>
      </c>
      <c r="AO13" s="401" t="s">
        <v>431</v>
      </c>
      <c r="AP13" s="402" t="str">
        <f>IF(AO13="a",1,IF(AO13="b",0.75,IF(AO13="c",0.5,IF(AO13="d",0.25,IF(AO13="e",0,IF(AO13="a/b/c/d/e","Belum diisi","Error"))))))</f>
        <v>Belum diisi</v>
      </c>
      <c r="AQ13" s="318" t="str">
        <f>IF(AP13&gt;AP$10,"SALAH, Renstra tidak ada",IF(AP13&gt;AP$12,"SALAH, Lebih besar dari nilai Indikator",IF(AP13&gt;AP$11,"SALAH; Tujuan tidak ada","OK")))</f>
        <v>OK</v>
      </c>
      <c r="AR13" s="401" t="s">
        <v>431</v>
      </c>
      <c r="AS13" s="402" t="str">
        <f>IF(AR13="a",1,IF(AR13="b",0.75,IF(AR13="c",0.5,IF(AR13="d",0.25,IF(AR13="e",0,IF(AR13="a/b/c/d/e","Belum diisi","Error"))))))</f>
        <v>Belum diisi</v>
      </c>
      <c r="AT13" s="318" t="str">
        <f>IF(AS13&gt;AS$10,"SALAH, Renstra tidak ada",IF(AS13&gt;AS$12,"SALAH, Lebih besar dari nilai Indikator",IF(AS13&gt;AS$11,"SALAH; Tujuan tidak ada","OK")))</f>
        <v>OK</v>
      </c>
      <c r="AU13" s="401" t="s">
        <v>431</v>
      </c>
      <c r="AV13" s="402" t="str">
        <f>IF(AU13="a",1,IF(AU13="b",0.75,IF(AU13="c",0.5,IF(AU13="d",0.25,IF(AU13="e",0,IF(AU13="a/b/c/d/e","Belum diisi","Error"))))))</f>
        <v>Belum diisi</v>
      </c>
      <c r="AW13" s="318" t="str">
        <f>IF(AV13&gt;AV$10,"SALAH, Renstra tidak ada",IF(AV13&gt;AV$12,"SALAH, Lebih besar dari nilai Indikator",IF(AV13&gt;AV$11,"SALAH; Tujuan tidak ada","OK")))</f>
        <v>OK</v>
      </c>
      <c r="AX13" s="401" t="s">
        <v>431</v>
      </c>
      <c r="AY13" s="402" t="str">
        <f>IF(AX13="a",1,IF(AX13="b",0.75,IF(AX13="c",0.5,IF(AX13="d",0.25,IF(AX13="e",0,IF(AX13="a/b/c/d/e","Belum diisi","Error"))))))</f>
        <v>Belum diisi</v>
      </c>
      <c r="AZ13" s="318" t="str">
        <f>IF(AY13&gt;AY$10,"SALAH, Renstra tidak ada",IF(AY13&gt;AY$12,"SALAH, Lebih besar dari nilai Indikator",IF(AY13&gt;AY$11,"SALAH; Tujuan tidak ada","OK")))</f>
        <v>OK</v>
      </c>
      <c r="BA13" s="403" t="s">
        <v>431</v>
      </c>
      <c r="BB13" s="402" t="str">
        <f>IF(BA13="a",1,IF(BA13="b",0.75,IF(BA13="c",0.5,IF(BA13="d",0.25,IF(BA13="e",0,IF(BA13="a/b/c/d/e","Belum diisi","Error"))))))</f>
        <v>Belum diisi</v>
      </c>
      <c r="BC13" s="318" t="str">
        <f>IF(BB13&gt;BB$10,"SALAH, Renstra tidak ada",IF(BB13&gt;BB$12,"SALAH, Lebih besar dari nilai Indikator",IF(BB13&gt;BB$11,"SALAH; Tujuan tidak ada","OK")))</f>
        <v>OK</v>
      </c>
      <c r="BD13" s="403" t="s">
        <v>431</v>
      </c>
      <c r="BE13" s="402" t="str">
        <f>IF(BD13="a",1,IF(BD13="b",0.75,IF(BD13="c",0.5,IF(BD13="d",0.25,IF(BD13="e",0,IF(BD13="a/b/c/d/e","Belum diisi","Error"))))))</f>
        <v>Belum diisi</v>
      </c>
      <c r="BF13" s="318" t="str">
        <f>IF(BE13&gt;BE$10,"SALAH, Renstra tidak ada",IF(BE13&gt;BE$12,"SALAH, Lebih besar dari nilai Indikator",IF(BE13&gt;BE$11,"SALAH; Tujuan tidak ada","OK")))</f>
        <v>OK</v>
      </c>
      <c r="BG13" s="403" t="s">
        <v>431</v>
      </c>
      <c r="BH13" s="402" t="str">
        <f>IF(BG13="a",1,IF(BG13="b",0.75,IF(BG13="c",0.5,IF(BG13="d",0.25,IF(BG13="e",0,IF(BG13="a/b/c/d/e","Belum diisi","Error"))))))</f>
        <v>Belum diisi</v>
      </c>
      <c r="BI13" s="318" t="str">
        <f>IF(BH13&gt;BH$10,"SALAH, Renstra tidak ada",IF(BH13&gt;BH$12,"SALAH, Lebih besar dari nilai Indikator",IF(BH13&gt;BH$11,"SALAH; Tujuan tidak ada","OK")))</f>
        <v>OK</v>
      </c>
      <c r="BJ13" s="403" t="s">
        <v>431</v>
      </c>
      <c r="BK13" s="402" t="str">
        <f>IF(BJ13="a",1,IF(BJ13="b",0.75,IF(BJ13="c",0.5,IF(BJ13="d",0.25,IF(BJ13="e",0,IF(BJ13="a/b/c/d/e","Belum diisi","Error"))))))</f>
        <v>Belum diisi</v>
      </c>
      <c r="BL13" s="318" t="str">
        <f>IF(BK13&gt;BK$10,"SALAH, Renstra tidak ada",IF(BK13&gt;BK$12,"SALAH, Lebih besar dari nilai Indikator",IF(BK13&gt;BK$11,"SALAH; Tujuan tidak ada","OK")))</f>
        <v>OK</v>
      </c>
      <c r="BM13" s="403" t="s">
        <v>431</v>
      </c>
      <c r="BN13" s="402" t="str">
        <f>IF(BM13="a",1,IF(BM13="b",0.75,IF(BM13="c",0.5,IF(BM13="d",0.25,IF(BM13="e",0,IF(BM13="a/b/c/d/e","Belum diisi","Error"))))))</f>
        <v>Belum diisi</v>
      </c>
      <c r="BO13" s="318" t="str">
        <f>IF(BN13&gt;BN$10,"SALAH, Renstra tidak ada",IF(BN13&gt;BN$12,"SALAH, Lebih besar dari nilai Indikator",IF(BN13&gt;BN$11,"SALAH; Tujuan tidak ada","OK")))</f>
        <v>OK</v>
      </c>
      <c r="BP13" s="403" t="s">
        <v>431</v>
      </c>
      <c r="BQ13" s="402" t="str">
        <f>IF(BP13="a",1,IF(BP13="b",0.75,IF(BP13="c",0.5,IF(BP13="d",0.25,IF(BP13="e",0,IF(BP13="a/b/c/d/e","Belum diisi","Error"))))))</f>
        <v>Belum diisi</v>
      </c>
      <c r="BR13" s="318" t="str">
        <f>IF(BQ13&gt;BQ$10,"SALAH, Renstra tidak ada",IF(BQ13&gt;BQ$12,"SALAH, Lebih besar dari nilai Indikator",IF(BQ13&gt;BQ$11,"SALAH; Tujuan tidak ada","OK")))</f>
        <v>OK</v>
      </c>
      <c r="BS13" s="403" t="s">
        <v>431</v>
      </c>
      <c r="BT13" s="402" t="str">
        <f>IF(BS13="a",1,IF(BS13="b",0.75,IF(BS13="c",0.5,IF(BS13="d",0.25,IF(BS13="e",0,IF(BS13="a/b/c/d/e","Belum diisi","Error"))))))</f>
        <v>Belum diisi</v>
      </c>
      <c r="BU13" s="318" t="str">
        <f>IF(BT13&gt;BT$10,"SALAH, Renstra tidak ada",IF(BT13&gt;BT$12,"SALAH, Lebih besar dari nilai Indikator",IF(BT13&gt;BT$11,"SALAH; Tujuan tidak ada","OK")))</f>
        <v>OK</v>
      </c>
      <c r="BV13" s="403" t="s">
        <v>431</v>
      </c>
      <c r="BW13" s="402" t="str">
        <f>IF(BV13="a",1,IF(BV13="b",0.75,IF(BV13="c",0.5,IF(BV13="d",0.25,IF(BV13="e",0,IF(BV13="a/b/c/d/e","Belum diisi","Error"))))))</f>
        <v>Belum diisi</v>
      </c>
      <c r="BX13" s="318" t="str">
        <f>IF(BW13&gt;BW$10,"SALAH, Renstra tidak ada",IF(BW13&gt;BW$12,"SALAH, Lebih besar dari nilai Indikator",IF(BW13&gt;BW$11,"SALAH; Tujuan tidak ada","OK")))</f>
        <v>OK</v>
      </c>
      <c r="BY13" s="403" t="s">
        <v>431</v>
      </c>
      <c r="BZ13" s="402" t="str">
        <f>IF(BY13="a",1,IF(BY13="b",0.75,IF(BY13="c",0.5,IF(BY13="d",0.25,IF(BY13="e",0,IF(BY13="a/b/c/d/e","Belum diisi","Error"))))))</f>
        <v>Belum diisi</v>
      </c>
      <c r="CA13" s="318" t="str">
        <f>IF(BZ13&gt;BZ$10,"SALAH, Renstra tidak ada",IF(BZ13&gt;BZ$12,"SALAH, Lebih besar dari nilai Indikator",IF(BZ13&gt;BZ$11,"SALAH; Tujuan tidak ada","OK")))</f>
        <v>OK</v>
      </c>
      <c r="CB13" s="403" t="s">
        <v>431</v>
      </c>
      <c r="CC13" s="402" t="str">
        <f>IF(CB13="a",1,IF(CB13="b",0.75,IF(CB13="c",0.5,IF(CB13="d",0.25,IF(CB13="e",0,IF(CB13="a/b/c/d/e","Belum diisi","Error"))))))</f>
        <v>Belum diisi</v>
      </c>
      <c r="CD13" s="318" t="str">
        <f>IF(CC13&gt;CC$10,"SALAH, Renstra tidak ada",IF(CC13&gt;CC$12,"SALAH, Lebih besar dari nilai Indikator",IF(CC13&gt;CC$11,"SALAH; Tujuan tidak ada","OK")))</f>
        <v>OK</v>
      </c>
      <c r="CE13" s="403" t="s">
        <v>431</v>
      </c>
      <c r="CF13" s="402" t="str">
        <f>IF(CE13="a",1,IF(CE13="b",0.75,IF(CE13="c",0.5,IF(CE13="d",0.25,IF(CE13="e",0,IF(CE13="a/b/c/d/e","Belum diisi","Error"))))))</f>
        <v>Belum diisi</v>
      </c>
      <c r="CG13" s="318" t="str">
        <f>IF(CF13&gt;CF$10,"SALAH, Renstra tidak ada",IF(CF13&gt;CF$12,"SALAH, Lebih besar dari nilai Indikator",IF(CF13&gt;CF$11,"SALAH; Tujuan tidak ada","OK")))</f>
        <v>OK</v>
      </c>
      <c r="CH13" s="403" t="s">
        <v>431</v>
      </c>
      <c r="CI13" s="402" t="str">
        <f>IF(CH13="a",1,IF(CH13="b",0.75,IF(CH13="c",0.5,IF(CH13="d",0.25,IF(CH13="e",0,IF(CH13="a/b/c/d/e","Belum diisi","Error"))))))</f>
        <v>Belum diisi</v>
      </c>
      <c r="CJ13" s="318" t="str">
        <f>IF(CI13&gt;CI$10,"SALAH, Renstra tidak ada",IF(CI13&gt;CI$12,"SALAH, Lebih besar dari nilai Indikator",IF(CI13&gt;CI$11,"SALAH; Tujuan tidak ada","OK")))</f>
        <v>OK</v>
      </c>
      <c r="CK13" s="403" t="s">
        <v>431</v>
      </c>
      <c r="CL13" s="402" t="str">
        <f>IF(CK13="a",1,IF(CK13="b",0.75,IF(CK13="c",0.5,IF(CK13="d",0.25,IF(CK13="e",0,IF(CK13="a/b/c/d/e","Belum diisi","Error"))))))</f>
        <v>Belum diisi</v>
      </c>
      <c r="CM13" s="318" t="str">
        <f>IF(CL13&gt;CL$10,"SALAH, Renstra tidak ada",IF(CL13&gt;CL$12,"SALAH, Lebih besar dari nilai Indikator",IF(CL13&gt;CL$11,"SALAH; Tujuan tidak ada","OK")))</f>
        <v>OK</v>
      </c>
      <c r="CN13" s="403" t="s">
        <v>431</v>
      </c>
      <c r="CO13" s="402" t="str">
        <f>IF(CN13="a",1,IF(CN13="b",0.75,IF(CN13="c",0.5,IF(CN13="d",0.25,IF(CN13="e",0,IF(CN13="a/b/c/d/e","Belum diisi","Error"))))))</f>
        <v>Belum diisi</v>
      </c>
      <c r="CP13" s="318" t="str">
        <f>IF(CO13&gt;CO$10,"SALAH, Renstra tidak ada",IF(CO13&gt;CO$12,"SALAH, Lebih besar dari nilai Indikator",IF(CO13&gt;CO$11,"SALAH; Tujuan tidak ada","OK")))</f>
        <v>OK</v>
      </c>
      <c r="CQ13" s="403" t="s">
        <v>431</v>
      </c>
      <c r="CR13" s="402" t="str">
        <f>IF(CQ13="a",1,IF(CQ13="b",0.75,IF(CQ13="c",0.5,IF(CQ13="d",0.25,IF(CQ13="e",0,IF(CQ13="a/b/c/d/e","Belum diisi","Error"))))))</f>
        <v>Belum diisi</v>
      </c>
      <c r="CS13" s="318" t="str">
        <f>IF(CR13&gt;CR$10,"SALAH, Renstra tidak ada",IF(CR13&gt;CR$12,"SALAH, Lebih besar dari nilai Indikator",IF(CR13&gt;CR$11,"SALAH; Tujuan tidak ada","OK")))</f>
        <v>OK</v>
      </c>
      <c r="CT13" s="403" t="s">
        <v>431</v>
      </c>
      <c r="CU13" s="402" t="str">
        <f>IF(CT13="a",1,IF(CT13="b",0.75,IF(CT13="c",0.5,IF(CT13="d",0.25,IF(CT13="e",0,IF(CT13="a/b/c/d/e","Belum diisi","Error"))))))</f>
        <v>Belum diisi</v>
      </c>
      <c r="CV13" s="318" t="str">
        <f>IF(CU13&gt;CU$10,"SALAH, Renstra tidak ada",IF(CU13&gt;CU$12,"SALAH, Lebih besar dari nilai Indikator",IF(CU13&gt;CU$11,"SALAH; Tujuan tidak ada","OK")))</f>
        <v>OK</v>
      </c>
      <c r="CW13" s="403" t="s">
        <v>431</v>
      </c>
      <c r="CX13" s="402" t="str">
        <f>IF(CW13="a",1,IF(CW13="b",0.75,IF(CW13="c",0.5,IF(CW13="d",0.25,IF(CW13="e",0,IF(CW13="a/b/c/d/e","Belum diisi","Error"))))))</f>
        <v>Belum diisi</v>
      </c>
      <c r="CY13" s="318" t="str">
        <f>IF(CX13&gt;CX$10,"SALAH, Renstra tidak ada",IF(CX13&gt;CX$12,"SALAH, Lebih besar dari nilai Indikator",IF(CX13&gt;CX$11,"SALAH; Tujuan tidak ada","OK")))</f>
        <v>OK</v>
      </c>
      <c r="CZ13" s="403" t="s">
        <v>431</v>
      </c>
      <c r="DA13" s="402" t="str">
        <f>IF(CZ13="a",1,IF(CZ13="b",0.75,IF(CZ13="c",0.5,IF(CZ13="d",0.25,IF(CZ13="e",0,IF(CZ13="a/b/c/d/e","Belum diisi","Error"))))))</f>
        <v>Belum diisi</v>
      </c>
      <c r="DB13" s="318" t="str">
        <f>IF(DA13&gt;DA$10,"SALAH, Renstra tidak ada",IF(DA13&gt;DA$12,"SALAH, Lebih besar dari nilai Indikator",IF(DA13&gt;DA$11,"SALAH; Tujuan tidak ada","OK")))</f>
        <v>OK</v>
      </c>
      <c r="DC13" s="403" t="s">
        <v>431</v>
      </c>
      <c r="DD13" s="402" t="str">
        <f>IF(DC13="a",1,IF(DC13="b",0.75,IF(DC13="c",0.5,IF(DC13="d",0.25,IF(DC13="e",0,IF(DC13="a/b/c/d/e","Belum diisi","Error"))))))</f>
        <v>Belum diisi</v>
      </c>
      <c r="DE13" s="318" t="str">
        <f>IF(DD13&gt;DD$10,"SALAH, Renstra tidak ada",IF(DD13&gt;DD$12,"SALAH, Lebih besar dari nilai Indikator",IF(DD13&gt;DD$11,"SALAH; Tujuan tidak ada","OK")))</f>
        <v>OK</v>
      </c>
      <c r="DF13" s="403" t="s">
        <v>431</v>
      </c>
      <c r="DG13" s="402" t="str">
        <f>IF(DF13="a",1,IF(DF13="b",0.75,IF(DF13="c",0.5,IF(DF13="d",0.25,IF(DF13="e",0,IF(DF13="a/b/c/d/e","Belum diisi","Error"))))))</f>
        <v>Belum diisi</v>
      </c>
      <c r="DH13" s="318" t="str">
        <f>IF(DG13&gt;DG$10,"SALAH, Renstra tidak ada",IF(DG13&gt;DG$12,"SALAH, Lebih besar dari nilai Indikator",IF(DG13&gt;DG$11,"SALAH; Tujuan tidak ada","OK")))</f>
        <v>OK</v>
      </c>
      <c r="DI13" s="403" t="s">
        <v>431</v>
      </c>
      <c r="DJ13" s="402" t="str">
        <f>IF(DI13="a",1,IF(DI13="b",0.75,IF(DI13="c",0.5,IF(DI13="d",0.25,IF(DI13="e",0,IF(DI13="a/b/c/d/e","Belum diisi","Error"))))))</f>
        <v>Belum diisi</v>
      </c>
      <c r="DK13" s="318" t="str">
        <f>IF(DJ13&gt;DJ$10,"SALAH, Renstra tidak ada",IF(DJ13&gt;DJ$12,"SALAH, Lebih besar dari nilai Indikator",IF(DJ13&gt;DJ$11,"SALAH; Tujuan tidak ada","OK")))</f>
        <v>OK</v>
      </c>
      <c r="DL13" s="403" t="s">
        <v>431</v>
      </c>
      <c r="DM13" s="402" t="str">
        <f>IF(DL13="a",1,IF(DL13="b",0.75,IF(DL13="c",0.5,IF(DL13="d",0.25,IF(DL13="e",0,IF(DL13="a/b/c/d/e","Belum diisi","Error"))))))</f>
        <v>Belum diisi</v>
      </c>
      <c r="DN13" s="318" t="str">
        <f>IF(DM13&gt;DM$10,"SALAH, Renstra tidak ada",IF(DM13&gt;DM$12,"SALAH, Lebih besar dari nilai Indikator",IF(DM13&gt;DM$11,"SALAH; Tujuan tidak ada","OK")))</f>
        <v>OK</v>
      </c>
      <c r="DO13" s="403" t="s">
        <v>431</v>
      </c>
      <c r="DP13" s="402" t="str">
        <f>IF(DO13="a",1,IF(DO13="b",0.75,IF(DO13="c",0.5,IF(DO13="d",0.25,IF(DO13="e",0,IF(DO13="a/b/c/d/e","Belum diisi","Error"))))))</f>
        <v>Belum diisi</v>
      </c>
      <c r="DQ13" s="318" t="str">
        <f>IF(DP13&gt;DP$10,"SALAH, Renstra tidak ada",IF(DP13&gt;DP$12,"SALAH, Lebih besar dari nilai Indikator",IF(DP13&gt;DP$11,"SALAH; Tujuan tidak ada","OK")))</f>
        <v>OK</v>
      </c>
      <c r="DR13" s="403" t="s">
        <v>431</v>
      </c>
      <c r="DS13" s="402" t="str">
        <f>IF(DR13="a",1,IF(DR13="b",0.75,IF(DR13="c",0.5,IF(DR13="d",0.25,IF(DR13="e",0,IF(DR13="a/b/c/d/e","Belum diisi","Error"))))))</f>
        <v>Belum diisi</v>
      </c>
      <c r="DT13" s="318" t="str">
        <f>IF(DS13&gt;DS$10,"SALAH, Renstra tidak ada",IF(DS13&gt;DS$12,"SALAH, Lebih besar dari nilai Indikator",IF(DS13&gt;DS$11,"SALAH; Tujuan tidak ada","OK")))</f>
        <v>OK</v>
      </c>
      <c r="DU13" s="403" t="s">
        <v>431</v>
      </c>
      <c r="DV13" s="402" t="str">
        <f>IF(DU13="a",1,IF(DU13="b",0.75,IF(DU13="c",0.5,IF(DU13="d",0.25,IF(DU13="e",0,IF(DU13="a/b/c/d/e","Belum diisi","Error"))))))</f>
        <v>Belum diisi</v>
      </c>
      <c r="DW13" s="318" t="str">
        <f>IF(DV13&gt;DV$10,"SALAH, Renstra tidak ada",IF(DV13&gt;DV$12,"SALAH, Lebih besar dari nilai Indikator",IF(DV13&gt;DV$11,"SALAH; Tujuan tidak ada","OK")))</f>
        <v>OK</v>
      </c>
      <c r="DX13" s="403" t="s">
        <v>431</v>
      </c>
      <c r="DY13" s="402" t="str">
        <f>IF(DX13="a",1,IF(DX13="b",0.75,IF(DX13="c",0.5,IF(DX13="d",0.25,IF(DX13="e",0,IF(DX13="a/b/c/d/e","Belum diisi","Error"))))))</f>
        <v>Belum diisi</v>
      </c>
      <c r="DZ13" s="318" t="str">
        <f>IF(DY13&gt;DY$10,"SALAH, Renstra tidak ada",IF(DY13&gt;DY$12,"SALAH, Lebih besar dari nilai Indikator",IF(DY13&gt;DY$11,"SALAH; Tujuan tidak ada","OK")))</f>
        <v>OK</v>
      </c>
      <c r="EA13" s="403" t="s">
        <v>431</v>
      </c>
      <c r="EB13" s="402" t="str">
        <f>IF(EA13="a",1,IF(EA13="b",0.75,IF(EA13="c",0.5,IF(EA13="d",0.25,IF(EA13="e",0,IF(EA13="a/b/c/d/e","Belum diisi","Error"))))))</f>
        <v>Belum diisi</v>
      </c>
      <c r="EC13" s="318" t="str">
        <f>IF(EB13&gt;EB$10,"SALAH, Renstra tidak ada",IF(EB13&gt;EB$12,"SALAH, Lebih besar dari nilai Indikator",IF(EB13&gt;EB$11,"SALAH; Tujuan tidak ada","OK")))</f>
        <v>OK</v>
      </c>
      <c r="ED13" s="403" t="s">
        <v>431</v>
      </c>
      <c r="EE13" s="402" t="str">
        <f>IF(ED13="a",1,IF(ED13="b",0.75,IF(ED13="c",0.5,IF(ED13="d",0.25,IF(ED13="e",0,IF(ED13="a/b/c/d/e","Belum diisi","Error"))))))</f>
        <v>Belum diisi</v>
      </c>
      <c r="EF13" s="318" t="str">
        <f>IF(EE13&gt;EE$10,"SALAH, Renstra tidak ada",IF(EE13&gt;EE$12,"SALAH, Lebih besar dari nilai Indikator",IF(EE13&gt;EE$11,"SALAH; Tujuan tidak ada","OK")))</f>
        <v>OK</v>
      </c>
      <c r="EG13" s="403" t="s">
        <v>431</v>
      </c>
      <c r="EH13" s="402" t="str">
        <f>IF(EG13="a",1,IF(EG13="b",0.75,IF(EG13="c",0.5,IF(EG13="d",0.25,IF(EG13="e",0,IF(EG13="a/b/c/d/e","Belum diisi","Error"))))))</f>
        <v>Belum diisi</v>
      </c>
      <c r="EI13" s="318" t="str">
        <f>IF(EH13&gt;EH$10,"SALAH, Renstra tidak ada",IF(EH13&gt;EH$12,"SALAH, Lebih besar dari nilai Indikator",IF(EH13&gt;EH$11,"SALAH; Tujuan tidak ada","OK")))</f>
        <v>OK</v>
      </c>
      <c r="EJ13" s="403" t="s">
        <v>431</v>
      </c>
      <c r="EK13" s="402" t="str">
        <f>IF(EJ13="a",1,IF(EJ13="b",0.75,IF(EJ13="c",0.5,IF(EJ13="d",0.25,IF(EJ13="e",0,IF(EJ13="a/b/c/d/e","Belum diisi","Error"))))))</f>
        <v>Belum diisi</v>
      </c>
      <c r="EL13" s="318" t="str">
        <f>IF(EK13&gt;EK$10,"SALAH, Renstra tidak ada",IF(EK13&gt;EK$12,"SALAH, Lebih besar dari nilai Indikator",IF(EK13&gt;EK$11,"SALAH; Tujuan tidak ada","OK")))</f>
        <v>OK</v>
      </c>
      <c r="EM13" s="401" t="s">
        <v>431</v>
      </c>
      <c r="EN13" s="402" t="str">
        <f>IF(EM13="a",1,IF(EM13="b",0.75,IF(EM13="c",0.5,IF(EM13="d",0.25,IF(EM13="e",0,IF(EM13="a/b/c/d/e","Belum diisi","Error"))))))</f>
        <v>Belum diisi</v>
      </c>
      <c r="EO13" s="318" t="str">
        <f>IF(EN13&gt;EN$10,"SALAH, Renstra tidak ada",IF(EN13&gt;EN$12,"SALAH, Lebih besar dari nilai Indikator",IF(EN13&gt;EN$11,"SALAH; Tujuan tidak ada","OK")))</f>
        <v>OK</v>
      </c>
    </row>
    <row r="14" spans="1:145" ht="15">
      <c r="A14" s="56">
        <v>16</v>
      </c>
      <c r="B14" s="310">
        <v>5</v>
      </c>
      <c r="C14" s="316" t="s">
        <v>97</v>
      </c>
      <c r="D14" s="404"/>
      <c r="E14" s="399" t="str">
        <f>IF(F14&gt;0.875,"a",IF(F14&gt;0.625,"b",IF(F14&gt;0.375,"c",IF(F14&gt;0.125,"d",IF(F14&lt;=0.125,"e","Error")))))</f>
        <v>a</v>
      </c>
      <c r="F14" s="405">
        <f t="shared" si="0"/>
        <v>1</v>
      </c>
      <c r="H14" s="387"/>
      <c r="J14" s="313" t="s">
        <v>26</v>
      </c>
      <c r="K14" s="400" t="s">
        <v>1363</v>
      </c>
      <c r="L14" s="399">
        <f>IF(K14="Y",1,IF(K14="T",0,IF(K14="Y/T","Belum diisi","Error")))</f>
        <v>1</v>
      </c>
      <c r="M14" s="318" t="str">
        <f>IF(L14&gt;L$10,"SALAH, Renstra tidak ada","OK")</f>
        <v>OK</v>
      </c>
      <c r="N14" s="401" t="s">
        <v>1363</v>
      </c>
      <c r="O14" s="402">
        <f>IF(N14="Y",1,IF(N14="T",0,IF(N14="Y/T","Belum diisi","Error")))</f>
        <v>1</v>
      </c>
      <c r="P14" s="318" t="str">
        <f>IF(O14&gt;O$10,"SALAH, Renstra tidak ada","OK")</f>
        <v>OK</v>
      </c>
      <c r="Q14" s="401" t="s">
        <v>26</v>
      </c>
      <c r="R14" s="402" t="str">
        <f>IF(Q14="Y",1,IF(Q14="T",0,IF(Q14="Y/T","Belum diisi","Error")))</f>
        <v>Belum diisi</v>
      </c>
      <c r="S14" s="318" t="str">
        <f>IF(R14&gt;R$10,"SALAH, Renstra tidak ada","OK")</f>
        <v>OK</v>
      </c>
      <c r="T14" s="401" t="s">
        <v>26</v>
      </c>
      <c r="U14" s="402" t="str">
        <f>IF(T14="Y",1,IF(T14="T",0,IF(T14="Y/T","Belum diisi","Error")))</f>
        <v>Belum diisi</v>
      </c>
      <c r="V14" s="318" t="str">
        <f>IF(U14&gt;U$10,"SALAH, Renstra tidak ada","OK")</f>
        <v>OK</v>
      </c>
      <c r="W14" s="401" t="s">
        <v>26</v>
      </c>
      <c r="X14" s="402" t="str">
        <f>IF(W14="Y",1,IF(W14="T",0,IF(W14="Y/T","Belum diisi","Error")))</f>
        <v>Belum diisi</v>
      </c>
      <c r="Y14" s="318" t="str">
        <f>IF(X14&gt;X$10,"SALAH, Renstra tidak ada","OK")</f>
        <v>OK</v>
      </c>
      <c r="Z14" s="403" t="s">
        <v>26</v>
      </c>
      <c r="AA14" s="402" t="str">
        <f>IF(Z14="Y",1,IF(Z14="T",0,IF(Z14="Y/T","Belum diisi","Error")))</f>
        <v>Belum diisi</v>
      </c>
      <c r="AB14" s="318" t="str">
        <f>IF(AA14&gt;AA$10,"SALAH, Renstra tidak ada","OK")</f>
        <v>OK</v>
      </c>
      <c r="AC14" s="403" t="s">
        <v>26</v>
      </c>
      <c r="AD14" s="402" t="str">
        <f>IF(AC14="Y",1,IF(AC14="T",0,IF(AC14="Y/T","Belum diisi","Error")))</f>
        <v>Belum diisi</v>
      </c>
      <c r="AE14" s="318" t="str">
        <f>IF(AD14&gt;AD$10,"SALAH, Renstra tidak ada","OK")</f>
        <v>OK</v>
      </c>
      <c r="AF14" s="403" t="s">
        <v>26</v>
      </c>
      <c r="AG14" s="402" t="str">
        <f>IF(AF14="Y",1,IF(AF14="T",0,IF(AF14="Y/T","Belum diisi","Error")))</f>
        <v>Belum diisi</v>
      </c>
      <c r="AH14" s="318" t="str">
        <f>IF(AG14&gt;AG$10,"SALAH, Renstra tidak ada","OK")</f>
        <v>OK</v>
      </c>
      <c r="AI14" s="403" t="s">
        <v>26</v>
      </c>
      <c r="AJ14" s="402" t="str">
        <f>IF(AI14="Y",1,IF(AI14="T",0,IF(AI14="Y/T","Belum diisi","Error")))</f>
        <v>Belum diisi</v>
      </c>
      <c r="AK14" s="318" t="str">
        <f>IF(AJ14&gt;AJ$10,"SALAH, Renstra tidak ada","OK")</f>
        <v>OK</v>
      </c>
      <c r="AL14" s="403" t="s">
        <v>26</v>
      </c>
      <c r="AM14" s="402" t="str">
        <f>IF(AL14="Y",1,IF(AL14="T",0,IF(AL14="Y/T","Belum diisi","Error")))</f>
        <v>Belum diisi</v>
      </c>
      <c r="AN14" s="318" t="str">
        <f>IF(AM14&gt;AM$10,"SALAH, Renstra tidak ada","OK")</f>
        <v>OK</v>
      </c>
      <c r="AO14" s="401" t="s">
        <v>26</v>
      </c>
      <c r="AP14" s="402" t="str">
        <f>IF(AO14="Y",1,IF(AO14="T",0,IF(AO14="Y/T","Belum diisi","Error")))</f>
        <v>Belum diisi</v>
      </c>
      <c r="AQ14" s="318" t="str">
        <f>IF(AP14&gt;AP$10,"SALAH, Renstra tidak ada","OK")</f>
        <v>OK</v>
      </c>
      <c r="AR14" s="401" t="s">
        <v>26</v>
      </c>
      <c r="AS14" s="402" t="str">
        <f>IF(AR14="Y",1,IF(AR14="T",0,IF(AR14="Y/T","Belum diisi","Error")))</f>
        <v>Belum diisi</v>
      </c>
      <c r="AT14" s="318" t="str">
        <f>IF(AS14&gt;AS$10,"SALAH, Renstra tidak ada","OK")</f>
        <v>OK</v>
      </c>
      <c r="AU14" s="401" t="s">
        <v>26</v>
      </c>
      <c r="AV14" s="402" t="str">
        <f>IF(AU14="Y",1,IF(AU14="T",0,IF(AU14="Y/T","Belum diisi","Error")))</f>
        <v>Belum diisi</v>
      </c>
      <c r="AW14" s="318" t="str">
        <f>IF(AV14&gt;AV$10,"SALAH, Renstra tidak ada","OK")</f>
        <v>OK</v>
      </c>
      <c r="AX14" s="401" t="s">
        <v>26</v>
      </c>
      <c r="AY14" s="402" t="str">
        <f>IF(AX14="Y",1,IF(AX14="T",0,IF(AX14="Y/T","Belum diisi","Error")))</f>
        <v>Belum diisi</v>
      </c>
      <c r="AZ14" s="318" t="str">
        <f>IF(AY14&gt;AY$10,"SALAH, Renstra tidak ada","OK")</f>
        <v>OK</v>
      </c>
      <c r="BA14" s="403" t="s">
        <v>26</v>
      </c>
      <c r="BB14" s="402" t="str">
        <f>IF(BA14="Y",1,IF(BA14="T",0,IF(BA14="Y/T","Belum diisi","Error")))</f>
        <v>Belum diisi</v>
      </c>
      <c r="BC14" s="318" t="str">
        <f>IF(BB14&gt;BB$10,"SALAH, Renstra tidak ada","OK")</f>
        <v>OK</v>
      </c>
      <c r="BD14" s="403" t="s">
        <v>26</v>
      </c>
      <c r="BE14" s="402" t="str">
        <f>IF(BD14="Y",1,IF(BD14="T",0,IF(BD14="Y/T","Belum diisi","Error")))</f>
        <v>Belum diisi</v>
      </c>
      <c r="BF14" s="318" t="str">
        <f>IF(BE14&gt;BE$10,"SALAH, Renstra tidak ada","OK")</f>
        <v>OK</v>
      </c>
      <c r="BG14" s="403" t="s">
        <v>26</v>
      </c>
      <c r="BH14" s="402" t="str">
        <f>IF(BG14="Y",1,IF(BG14="T",0,IF(BG14="Y/T","Belum diisi","Error")))</f>
        <v>Belum diisi</v>
      </c>
      <c r="BI14" s="318" t="str">
        <f>IF(BH14&gt;BH$10,"SALAH, Renstra tidak ada","OK")</f>
        <v>OK</v>
      </c>
      <c r="BJ14" s="403" t="s">
        <v>26</v>
      </c>
      <c r="BK14" s="402" t="str">
        <f>IF(BJ14="Y",1,IF(BJ14="T",0,IF(BJ14="Y/T","Belum diisi","Error")))</f>
        <v>Belum diisi</v>
      </c>
      <c r="BL14" s="318" t="str">
        <f>IF(BK14&gt;BK$10,"SALAH, Renstra tidak ada","OK")</f>
        <v>OK</v>
      </c>
      <c r="BM14" s="403" t="s">
        <v>26</v>
      </c>
      <c r="BN14" s="402" t="str">
        <f>IF(BM14="Y",1,IF(BM14="T",0,IF(BM14="Y/T","Belum diisi","Error")))</f>
        <v>Belum diisi</v>
      </c>
      <c r="BO14" s="318" t="str">
        <f>IF(BN14&gt;BN$10,"SALAH, Renstra tidak ada","OK")</f>
        <v>OK</v>
      </c>
      <c r="BP14" s="403" t="s">
        <v>26</v>
      </c>
      <c r="BQ14" s="402" t="str">
        <f>IF(BP14="Y",1,IF(BP14="T",0,IF(BP14="Y/T","Belum diisi","Error")))</f>
        <v>Belum diisi</v>
      </c>
      <c r="BR14" s="318" t="str">
        <f>IF(BQ14&gt;BQ$10,"SALAH, Renstra tidak ada","OK")</f>
        <v>OK</v>
      </c>
      <c r="BS14" s="403" t="s">
        <v>26</v>
      </c>
      <c r="BT14" s="402" t="str">
        <f>IF(BS14="Y",1,IF(BS14="T",0,IF(BS14="Y/T","Belum diisi","Error")))</f>
        <v>Belum diisi</v>
      </c>
      <c r="BU14" s="318" t="str">
        <f>IF(BT14&gt;BT$10,"SALAH, Renstra tidak ada","OK")</f>
        <v>OK</v>
      </c>
      <c r="BV14" s="403" t="s">
        <v>26</v>
      </c>
      <c r="BW14" s="402" t="str">
        <f>IF(BV14="Y",1,IF(BV14="T",0,IF(BV14="Y/T","Belum diisi","Error")))</f>
        <v>Belum diisi</v>
      </c>
      <c r="BX14" s="318" t="str">
        <f>IF(BW14&gt;BW$10,"SALAH, Renstra tidak ada","OK")</f>
        <v>OK</v>
      </c>
      <c r="BY14" s="403" t="s">
        <v>26</v>
      </c>
      <c r="BZ14" s="402" t="str">
        <f>IF(BY14="Y",1,IF(BY14="T",0,IF(BY14="Y/T","Belum diisi","Error")))</f>
        <v>Belum diisi</v>
      </c>
      <c r="CA14" s="318" t="str">
        <f>IF(BZ14&gt;BZ$10,"SALAH, Renstra tidak ada","OK")</f>
        <v>OK</v>
      </c>
      <c r="CB14" s="403" t="s">
        <v>26</v>
      </c>
      <c r="CC14" s="402" t="str">
        <f>IF(CB14="Y",1,IF(CB14="T",0,IF(CB14="Y/T","Belum diisi","Error")))</f>
        <v>Belum diisi</v>
      </c>
      <c r="CD14" s="318" t="str">
        <f>IF(CC14&gt;CC$10,"SALAH, Renstra tidak ada","OK")</f>
        <v>OK</v>
      </c>
      <c r="CE14" s="403" t="s">
        <v>26</v>
      </c>
      <c r="CF14" s="402" t="str">
        <f>IF(CE14="Y",1,IF(CE14="T",0,IF(CE14="Y/T","Belum diisi","Error")))</f>
        <v>Belum diisi</v>
      </c>
      <c r="CG14" s="318" t="str">
        <f>IF(CF14&gt;CF$10,"SALAH, Renstra tidak ada","OK")</f>
        <v>OK</v>
      </c>
      <c r="CH14" s="403" t="s">
        <v>26</v>
      </c>
      <c r="CI14" s="402" t="str">
        <f>IF(CH14="Y",1,IF(CH14="T",0,IF(CH14="Y/T","Belum diisi","Error")))</f>
        <v>Belum diisi</v>
      </c>
      <c r="CJ14" s="318" t="str">
        <f>IF(CI14&gt;CI$10,"SALAH, Renstra tidak ada","OK")</f>
        <v>OK</v>
      </c>
      <c r="CK14" s="403" t="s">
        <v>26</v>
      </c>
      <c r="CL14" s="402" t="str">
        <f>IF(CK14="Y",1,IF(CK14="T",0,IF(CK14="Y/T","Belum diisi","Error")))</f>
        <v>Belum diisi</v>
      </c>
      <c r="CM14" s="318" t="str">
        <f>IF(CL14&gt;CL$10,"SALAH, Renstra tidak ada","OK")</f>
        <v>OK</v>
      </c>
      <c r="CN14" s="403" t="s">
        <v>26</v>
      </c>
      <c r="CO14" s="402" t="str">
        <f>IF(CN14="Y",1,IF(CN14="T",0,IF(CN14="Y/T","Belum diisi","Error")))</f>
        <v>Belum diisi</v>
      </c>
      <c r="CP14" s="318" t="str">
        <f>IF(CO14&gt;CO$10,"SALAH, Renstra tidak ada","OK")</f>
        <v>OK</v>
      </c>
      <c r="CQ14" s="403" t="s">
        <v>26</v>
      </c>
      <c r="CR14" s="402" t="str">
        <f>IF(CQ14="Y",1,IF(CQ14="T",0,IF(CQ14="Y/T","Belum diisi","Error")))</f>
        <v>Belum diisi</v>
      </c>
      <c r="CS14" s="318" t="str">
        <f>IF(CR14&gt;CR$10,"SALAH, Renstra tidak ada","OK")</f>
        <v>OK</v>
      </c>
      <c r="CT14" s="403" t="s">
        <v>26</v>
      </c>
      <c r="CU14" s="402" t="str">
        <f>IF(CT14="Y",1,IF(CT14="T",0,IF(CT14="Y/T","Belum diisi","Error")))</f>
        <v>Belum diisi</v>
      </c>
      <c r="CV14" s="318" t="str">
        <f>IF(CU14&gt;CU$10,"SALAH, Renstra tidak ada","OK")</f>
        <v>OK</v>
      </c>
      <c r="CW14" s="403" t="s">
        <v>26</v>
      </c>
      <c r="CX14" s="402" t="str">
        <f>IF(CW14="Y",1,IF(CW14="T",0,IF(CW14="Y/T","Belum diisi","Error")))</f>
        <v>Belum diisi</v>
      </c>
      <c r="CY14" s="318" t="str">
        <f>IF(CX14&gt;CX$10,"SALAH, Renstra tidak ada","OK")</f>
        <v>OK</v>
      </c>
      <c r="CZ14" s="403" t="s">
        <v>26</v>
      </c>
      <c r="DA14" s="402" t="str">
        <f>IF(CZ14="Y",1,IF(CZ14="T",0,IF(CZ14="Y/T","Belum diisi","Error")))</f>
        <v>Belum diisi</v>
      </c>
      <c r="DB14" s="318" t="str">
        <f>IF(DA14&gt;DA$10,"SALAH, Renstra tidak ada","OK")</f>
        <v>OK</v>
      </c>
      <c r="DC14" s="403" t="s">
        <v>26</v>
      </c>
      <c r="DD14" s="402" t="str">
        <f>IF(DC14="Y",1,IF(DC14="T",0,IF(DC14="Y/T","Belum diisi","Error")))</f>
        <v>Belum diisi</v>
      </c>
      <c r="DE14" s="318" t="str">
        <f>IF(DD14&gt;DD$10,"SALAH, Renstra tidak ada","OK")</f>
        <v>OK</v>
      </c>
      <c r="DF14" s="403" t="s">
        <v>26</v>
      </c>
      <c r="DG14" s="402" t="str">
        <f>IF(DF14="Y",1,IF(DF14="T",0,IF(DF14="Y/T","Belum diisi","Error")))</f>
        <v>Belum diisi</v>
      </c>
      <c r="DH14" s="318" t="str">
        <f>IF(DG14&gt;DG$10,"SALAH, Renstra tidak ada","OK")</f>
        <v>OK</v>
      </c>
      <c r="DI14" s="403" t="s">
        <v>26</v>
      </c>
      <c r="DJ14" s="402" t="str">
        <f>IF(DI14="Y",1,IF(DI14="T",0,IF(DI14="Y/T","Belum diisi","Error")))</f>
        <v>Belum diisi</v>
      </c>
      <c r="DK14" s="318" t="str">
        <f>IF(DJ14&gt;DJ$10,"SALAH, Renstra tidak ada","OK")</f>
        <v>OK</v>
      </c>
      <c r="DL14" s="403" t="s">
        <v>26</v>
      </c>
      <c r="DM14" s="402" t="str">
        <f>IF(DL14="Y",1,IF(DL14="T",0,IF(DL14="Y/T","Belum diisi","Error")))</f>
        <v>Belum diisi</v>
      </c>
      <c r="DN14" s="318" t="str">
        <f>IF(DM14&gt;DM$10,"SALAH, Renstra tidak ada","OK")</f>
        <v>OK</v>
      </c>
      <c r="DO14" s="403" t="s">
        <v>26</v>
      </c>
      <c r="DP14" s="402" t="str">
        <f>IF(DO14="Y",1,IF(DO14="T",0,IF(DO14="Y/T","Belum diisi","Error")))</f>
        <v>Belum diisi</v>
      </c>
      <c r="DQ14" s="318" t="str">
        <f>IF(DP14&gt;DP$10,"SALAH, Renstra tidak ada","OK")</f>
        <v>OK</v>
      </c>
      <c r="DR14" s="403" t="s">
        <v>26</v>
      </c>
      <c r="DS14" s="402" t="str">
        <f>IF(DR14="Y",1,IF(DR14="T",0,IF(DR14="Y/T","Belum diisi","Error")))</f>
        <v>Belum diisi</v>
      </c>
      <c r="DT14" s="318" t="str">
        <f>IF(DS14&gt;DS$10,"SALAH, Renstra tidak ada","OK")</f>
        <v>OK</v>
      </c>
      <c r="DU14" s="403" t="s">
        <v>26</v>
      </c>
      <c r="DV14" s="402" t="str">
        <f>IF(DU14="Y",1,IF(DU14="T",0,IF(DU14="Y/T","Belum diisi","Error")))</f>
        <v>Belum diisi</v>
      </c>
      <c r="DW14" s="318" t="str">
        <f>IF(DV14&gt;DV$10,"SALAH, Renstra tidak ada","OK")</f>
        <v>OK</v>
      </c>
      <c r="DX14" s="403" t="s">
        <v>26</v>
      </c>
      <c r="DY14" s="402" t="str">
        <f>IF(DX14="Y",1,IF(DX14="T",0,IF(DX14="Y/T","Belum diisi","Error")))</f>
        <v>Belum diisi</v>
      </c>
      <c r="DZ14" s="318" t="str">
        <f>IF(DY14&gt;DY$10,"SALAH, Renstra tidak ada","OK")</f>
        <v>OK</v>
      </c>
      <c r="EA14" s="403" t="s">
        <v>26</v>
      </c>
      <c r="EB14" s="402" t="str">
        <f>IF(EA14="Y",1,IF(EA14="T",0,IF(EA14="Y/T","Belum diisi","Error")))</f>
        <v>Belum diisi</v>
      </c>
      <c r="EC14" s="318" t="str">
        <f>IF(EB14&gt;EB$10,"SALAH, Renstra tidak ada","OK")</f>
        <v>OK</v>
      </c>
      <c r="ED14" s="403" t="s">
        <v>26</v>
      </c>
      <c r="EE14" s="402" t="str">
        <f>IF(ED14="Y",1,IF(ED14="T",0,IF(ED14="Y/T","Belum diisi","Error")))</f>
        <v>Belum diisi</v>
      </c>
      <c r="EF14" s="318" t="str">
        <f>IF(EE14&gt;EE$10,"SALAH, Renstra tidak ada","OK")</f>
        <v>OK</v>
      </c>
      <c r="EG14" s="403" t="s">
        <v>26</v>
      </c>
      <c r="EH14" s="402" t="str">
        <f>IF(EG14="Y",1,IF(EG14="T",0,IF(EG14="Y/T","Belum diisi","Error")))</f>
        <v>Belum diisi</v>
      </c>
      <c r="EI14" s="318" t="str">
        <f>IF(EH14&gt;EH$10,"SALAH, Renstra tidak ada","OK")</f>
        <v>OK</v>
      </c>
      <c r="EJ14" s="403" t="s">
        <v>26</v>
      </c>
      <c r="EK14" s="402" t="str">
        <f>IF(EJ14="Y",1,IF(EJ14="T",0,IF(EJ14="Y/T","Belum diisi","Error")))</f>
        <v>Belum diisi</v>
      </c>
      <c r="EL14" s="318" t="str">
        <f>IF(EK14&gt;EK$10,"SALAH, Renstra tidak ada","OK")</f>
        <v>OK</v>
      </c>
      <c r="EM14" s="401" t="s">
        <v>26</v>
      </c>
      <c r="EN14" s="402" t="str">
        <f>IF(EM14="Y",1,IF(EM14="T",0,IF(EM14="Y/T","Belum diisi","Error")))</f>
        <v>Belum diisi</v>
      </c>
      <c r="EO14" s="318" t="str">
        <f>IF(EN14&gt;EN$10,"SALAH, Renstra tidak ada","OK")</f>
        <v>OK</v>
      </c>
    </row>
    <row r="15" spans="1:145" ht="15">
      <c r="A15" s="278">
        <v>17</v>
      </c>
      <c r="B15" s="310">
        <v>6</v>
      </c>
      <c r="C15" s="316" t="s">
        <v>99</v>
      </c>
      <c r="D15" s="404"/>
      <c r="E15" s="399" t="str">
        <f t="shared" si="1"/>
        <v>a</v>
      </c>
      <c r="F15" s="405">
        <f t="shared" si="0"/>
        <v>1</v>
      </c>
      <c r="H15" s="387"/>
      <c r="J15" s="313" t="s">
        <v>431</v>
      </c>
      <c r="K15" s="400" t="s">
        <v>1365</v>
      </c>
      <c r="L15" s="399">
        <f>IF(K15="a",1,IF(K15="b",0.75,IF(K15="c",0.5,IF(K15="d",0.25,IF(K15="e",0,IF(K15="a/b/c/d/e","Belum diisi","Error"))))))</f>
        <v>1</v>
      </c>
      <c r="M15" s="318" t="str">
        <f>IF(L15&gt;L$10,"SALAH, Renstra tidak ada",IF(L15&gt;L$14,"SALAH; Sasaran tidak ada","OK"))</f>
        <v>OK</v>
      </c>
      <c r="N15" s="401" t="s">
        <v>1365</v>
      </c>
      <c r="O15" s="402">
        <f>IF(N15="a",1,IF(N15="b",0.75,IF(N15="c",0.5,IF(N15="d",0.25,IF(N15="e",0,IF(N15="a/b/c/d/e","Belum diisi","Error"))))))</f>
        <v>1</v>
      </c>
      <c r="P15" s="318" t="str">
        <f>IF(O15&gt;O$10,"SALAH, Renstra tidak ada",IF(O15&gt;O$14,"SALAH; Sasaran tidak ada","OK"))</f>
        <v>OK</v>
      </c>
      <c r="Q15" s="401" t="s">
        <v>431</v>
      </c>
      <c r="R15" s="402" t="str">
        <f>IF(Q15="a",1,IF(Q15="b",0.75,IF(Q15="c",0.5,IF(Q15="d",0.25,IF(Q15="e",0,IF(Q15="a/b/c/d/e","Belum diisi","Error"))))))</f>
        <v>Belum diisi</v>
      </c>
      <c r="S15" s="318" t="str">
        <f>IF(R15&gt;R$10,"SALAH, Renstra tidak ada",IF(R15&gt;R$14,"SALAH; Sasaran tidak ada","OK"))</f>
        <v>OK</v>
      </c>
      <c r="T15" s="401" t="s">
        <v>431</v>
      </c>
      <c r="U15" s="402" t="str">
        <f>IF(T15="a",1,IF(T15="b",0.75,IF(T15="c",0.5,IF(T15="d",0.25,IF(T15="e",0,IF(T15="a/b/c/d/e","Belum diisi","Error"))))))</f>
        <v>Belum diisi</v>
      </c>
      <c r="V15" s="318" t="str">
        <f>IF(U15&gt;U$10,"SALAH, Renstra tidak ada",IF(U15&gt;U$14,"SALAH; Sasaran tidak ada","OK"))</f>
        <v>OK</v>
      </c>
      <c r="W15" s="401" t="s">
        <v>431</v>
      </c>
      <c r="X15" s="402" t="str">
        <f>IF(W15="a",1,IF(W15="b",0.75,IF(W15="c",0.5,IF(W15="d",0.25,IF(W15="e",0,IF(W15="a/b/c/d/e","Belum diisi","Error"))))))</f>
        <v>Belum diisi</v>
      </c>
      <c r="Y15" s="318" t="str">
        <f>IF(X15&gt;X$10,"SALAH, Renstra tidak ada",IF(X15&gt;X$14,"SALAH; Sasaran tidak ada","OK"))</f>
        <v>OK</v>
      </c>
      <c r="Z15" s="403" t="s">
        <v>431</v>
      </c>
      <c r="AA15" s="402" t="str">
        <f>IF(Z15="a",1,IF(Z15="b",0.75,IF(Z15="c",0.5,IF(Z15="d",0.25,IF(Z15="e",0,IF(Z15="a/b/c/d/e","Belum diisi","Error"))))))</f>
        <v>Belum diisi</v>
      </c>
      <c r="AB15" s="318" t="str">
        <f>IF(AA15&gt;AA$10,"SALAH, Renstra tidak ada",IF(AA15&gt;AA$14,"SALAH; Sasaran tidak ada","OK"))</f>
        <v>OK</v>
      </c>
      <c r="AC15" s="403" t="s">
        <v>431</v>
      </c>
      <c r="AD15" s="402" t="str">
        <f>IF(AC15="a",1,IF(AC15="b",0.75,IF(AC15="c",0.5,IF(AC15="d",0.25,IF(AC15="e",0,IF(AC15="a/b/c/d/e","Belum diisi","Error"))))))</f>
        <v>Belum diisi</v>
      </c>
      <c r="AE15" s="318" t="str">
        <f>IF(AD15&gt;AD$10,"SALAH, Renstra tidak ada",IF(AD15&gt;AD$14,"SALAH; Sasaran tidak ada","OK"))</f>
        <v>OK</v>
      </c>
      <c r="AF15" s="403" t="s">
        <v>431</v>
      </c>
      <c r="AG15" s="402" t="str">
        <f>IF(AF15="a",1,IF(AF15="b",0.75,IF(AF15="c",0.5,IF(AF15="d",0.25,IF(AF15="e",0,IF(AF15="a/b/c/d/e","Belum diisi","Error"))))))</f>
        <v>Belum diisi</v>
      </c>
      <c r="AH15" s="318" t="str">
        <f>IF(AG15&gt;AG$10,"SALAH, Renstra tidak ada",IF(AG15&gt;AG$14,"SALAH; Sasaran tidak ada","OK"))</f>
        <v>OK</v>
      </c>
      <c r="AI15" s="403" t="s">
        <v>431</v>
      </c>
      <c r="AJ15" s="402" t="str">
        <f>IF(AI15="a",1,IF(AI15="b",0.75,IF(AI15="c",0.5,IF(AI15="d",0.25,IF(AI15="e",0,IF(AI15="a/b/c/d/e","Belum diisi","Error"))))))</f>
        <v>Belum diisi</v>
      </c>
      <c r="AK15" s="318" t="str">
        <f>IF(AJ15&gt;AJ$10,"SALAH, Renstra tidak ada",IF(AJ15&gt;AJ$14,"SALAH; Sasaran tidak ada","OK"))</f>
        <v>OK</v>
      </c>
      <c r="AL15" s="403" t="s">
        <v>431</v>
      </c>
      <c r="AM15" s="402" t="str">
        <f>IF(AL15="a",1,IF(AL15="b",0.75,IF(AL15="c",0.5,IF(AL15="d",0.25,IF(AL15="e",0,IF(AL15="a/b/c/d/e","Belum diisi","Error"))))))</f>
        <v>Belum diisi</v>
      </c>
      <c r="AN15" s="318" t="str">
        <f>IF(AM15&gt;AM$10,"SALAH, Renstra tidak ada",IF(AM15&gt;AM$14,"SALAH; Sasaran tidak ada","OK"))</f>
        <v>OK</v>
      </c>
      <c r="AO15" s="401" t="s">
        <v>431</v>
      </c>
      <c r="AP15" s="402" t="str">
        <f>IF(AO15="a",1,IF(AO15="b",0.75,IF(AO15="c",0.5,IF(AO15="d",0.25,IF(AO15="e",0,IF(AO15="a/b/c/d/e","Belum diisi","Error"))))))</f>
        <v>Belum diisi</v>
      </c>
      <c r="AQ15" s="318" t="str">
        <f>IF(AP15&gt;AP$10,"SALAH, Renstra tidak ada",IF(AP15&gt;AP$14,"SALAH; Sasaran tidak ada","OK"))</f>
        <v>OK</v>
      </c>
      <c r="AR15" s="401" t="s">
        <v>431</v>
      </c>
      <c r="AS15" s="402" t="str">
        <f>IF(AR15="a",1,IF(AR15="b",0.75,IF(AR15="c",0.5,IF(AR15="d",0.25,IF(AR15="e",0,IF(AR15="a/b/c/d/e","Belum diisi","Error"))))))</f>
        <v>Belum diisi</v>
      </c>
      <c r="AT15" s="318" t="str">
        <f>IF(AS15&gt;AS$10,"SALAH, Renstra tidak ada",IF(AS15&gt;AS$14,"SALAH; Sasaran tidak ada","OK"))</f>
        <v>OK</v>
      </c>
      <c r="AU15" s="401" t="s">
        <v>431</v>
      </c>
      <c r="AV15" s="402" t="str">
        <f>IF(AU15="a",1,IF(AU15="b",0.75,IF(AU15="c",0.5,IF(AU15="d",0.25,IF(AU15="e",0,IF(AU15="a/b/c/d/e","Belum diisi","Error"))))))</f>
        <v>Belum diisi</v>
      </c>
      <c r="AW15" s="318" t="str">
        <f>IF(AV15&gt;AV$10,"SALAH, Renstra tidak ada",IF(AV15&gt;AV$14,"SALAH; Sasaran tidak ada","OK"))</f>
        <v>OK</v>
      </c>
      <c r="AX15" s="401" t="s">
        <v>431</v>
      </c>
      <c r="AY15" s="402" t="str">
        <f>IF(AX15="a",1,IF(AX15="b",0.75,IF(AX15="c",0.5,IF(AX15="d",0.25,IF(AX15="e",0,IF(AX15="a/b/c/d/e","Belum diisi","Error"))))))</f>
        <v>Belum diisi</v>
      </c>
      <c r="AZ15" s="318" t="str">
        <f>IF(AY15&gt;AY$10,"SALAH, Renstra tidak ada",IF(AY15&gt;AY$14,"SALAH; Sasaran tidak ada","OK"))</f>
        <v>OK</v>
      </c>
      <c r="BA15" s="403" t="s">
        <v>431</v>
      </c>
      <c r="BB15" s="402" t="str">
        <f>IF(BA15="a",1,IF(BA15="b",0.75,IF(BA15="c",0.5,IF(BA15="d",0.25,IF(BA15="e",0,IF(BA15="a/b/c/d/e","Belum diisi","Error"))))))</f>
        <v>Belum diisi</v>
      </c>
      <c r="BC15" s="318" t="str">
        <f>IF(BB15&gt;BB$10,"SALAH, Renstra tidak ada",IF(BB15&gt;BB$14,"SALAH; Sasaran tidak ada","OK"))</f>
        <v>OK</v>
      </c>
      <c r="BD15" s="403" t="s">
        <v>431</v>
      </c>
      <c r="BE15" s="402" t="str">
        <f>IF(BD15="a",1,IF(BD15="b",0.75,IF(BD15="c",0.5,IF(BD15="d",0.25,IF(BD15="e",0,IF(BD15="a/b/c/d/e","Belum diisi","Error"))))))</f>
        <v>Belum diisi</v>
      </c>
      <c r="BF15" s="318" t="str">
        <f>IF(BE15&gt;BE$10,"SALAH, Renstra tidak ada",IF(BE15&gt;BE$14,"SALAH; Sasaran tidak ada","OK"))</f>
        <v>OK</v>
      </c>
      <c r="BG15" s="403" t="s">
        <v>431</v>
      </c>
      <c r="BH15" s="402" t="str">
        <f>IF(BG15="a",1,IF(BG15="b",0.75,IF(BG15="c",0.5,IF(BG15="d",0.25,IF(BG15="e",0,IF(BG15="a/b/c/d/e","Belum diisi","Error"))))))</f>
        <v>Belum diisi</v>
      </c>
      <c r="BI15" s="318" t="str">
        <f>IF(BH15&gt;BH$10,"SALAH, Renstra tidak ada",IF(BH15&gt;BH$14,"SALAH; Sasaran tidak ada","OK"))</f>
        <v>OK</v>
      </c>
      <c r="BJ15" s="403" t="s">
        <v>431</v>
      </c>
      <c r="BK15" s="402" t="str">
        <f>IF(BJ15="a",1,IF(BJ15="b",0.75,IF(BJ15="c",0.5,IF(BJ15="d",0.25,IF(BJ15="e",0,IF(BJ15="a/b/c/d/e","Belum diisi","Error"))))))</f>
        <v>Belum diisi</v>
      </c>
      <c r="BL15" s="318" t="str">
        <f>IF(BK15&gt;BK$10,"SALAH, Renstra tidak ada",IF(BK15&gt;BK$14,"SALAH; Sasaran tidak ada","OK"))</f>
        <v>OK</v>
      </c>
      <c r="BM15" s="403" t="s">
        <v>431</v>
      </c>
      <c r="BN15" s="402" t="str">
        <f>IF(BM15="a",1,IF(BM15="b",0.75,IF(BM15="c",0.5,IF(BM15="d",0.25,IF(BM15="e",0,IF(BM15="a/b/c/d/e","Belum diisi","Error"))))))</f>
        <v>Belum diisi</v>
      </c>
      <c r="BO15" s="318" t="str">
        <f>IF(BN15&gt;BN$10,"SALAH, Renstra tidak ada",IF(BN15&gt;BN$14,"SALAH; Sasaran tidak ada","OK"))</f>
        <v>OK</v>
      </c>
      <c r="BP15" s="403" t="s">
        <v>431</v>
      </c>
      <c r="BQ15" s="402" t="str">
        <f>IF(BP15="a",1,IF(BP15="b",0.75,IF(BP15="c",0.5,IF(BP15="d",0.25,IF(BP15="e",0,IF(BP15="a/b/c/d/e","Belum diisi","Error"))))))</f>
        <v>Belum diisi</v>
      </c>
      <c r="BR15" s="318" t="str">
        <f>IF(BQ15&gt;BQ$10,"SALAH, Renstra tidak ada",IF(BQ15&gt;BQ$14,"SALAH; Sasaran tidak ada","OK"))</f>
        <v>OK</v>
      </c>
      <c r="BS15" s="403" t="s">
        <v>431</v>
      </c>
      <c r="BT15" s="402" t="str">
        <f>IF(BS15="a",1,IF(BS15="b",0.75,IF(BS15="c",0.5,IF(BS15="d",0.25,IF(BS15="e",0,IF(BS15="a/b/c/d/e","Belum diisi","Error"))))))</f>
        <v>Belum diisi</v>
      </c>
      <c r="BU15" s="318" t="str">
        <f>IF(BT15&gt;BT$10,"SALAH, Renstra tidak ada",IF(BT15&gt;BT$14,"SALAH; Sasaran tidak ada","OK"))</f>
        <v>OK</v>
      </c>
      <c r="BV15" s="403" t="s">
        <v>431</v>
      </c>
      <c r="BW15" s="402" t="str">
        <f>IF(BV15="a",1,IF(BV15="b",0.75,IF(BV15="c",0.5,IF(BV15="d",0.25,IF(BV15="e",0,IF(BV15="a/b/c/d/e","Belum diisi","Error"))))))</f>
        <v>Belum diisi</v>
      </c>
      <c r="BX15" s="318" t="str">
        <f>IF(BW15&gt;BW$10,"SALAH, Renstra tidak ada",IF(BW15&gt;BW$14,"SALAH; Sasaran tidak ada","OK"))</f>
        <v>OK</v>
      </c>
      <c r="BY15" s="403" t="s">
        <v>431</v>
      </c>
      <c r="BZ15" s="402" t="str">
        <f>IF(BY15="a",1,IF(BY15="b",0.75,IF(BY15="c",0.5,IF(BY15="d",0.25,IF(BY15="e",0,IF(BY15="a/b/c/d/e","Belum diisi","Error"))))))</f>
        <v>Belum diisi</v>
      </c>
      <c r="CA15" s="318" t="str">
        <f>IF(BZ15&gt;BZ$10,"SALAH, Renstra tidak ada",IF(BZ15&gt;BZ$14,"SALAH; Sasaran tidak ada","OK"))</f>
        <v>OK</v>
      </c>
      <c r="CB15" s="403" t="s">
        <v>431</v>
      </c>
      <c r="CC15" s="402" t="str">
        <f>IF(CB15="a",1,IF(CB15="b",0.75,IF(CB15="c",0.5,IF(CB15="d",0.25,IF(CB15="e",0,IF(CB15="a/b/c/d/e","Belum diisi","Error"))))))</f>
        <v>Belum diisi</v>
      </c>
      <c r="CD15" s="318" t="str">
        <f>IF(CC15&gt;CC$10,"SALAH, Renstra tidak ada",IF(CC15&gt;CC$14,"SALAH; Sasaran tidak ada","OK"))</f>
        <v>OK</v>
      </c>
      <c r="CE15" s="403" t="s">
        <v>431</v>
      </c>
      <c r="CF15" s="402" t="str">
        <f>IF(CE15="a",1,IF(CE15="b",0.75,IF(CE15="c",0.5,IF(CE15="d",0.25,IF(CE15="e",0,IF(CE15="a/b/c/d/e","Belum diisi","Error"))))))</f>
        <v>Belum diisi</v>
      </c>
      <c r="CG15" s="318" t="str">
        <f>IF(CF15&gt;CF$10,"SALAH, Renstra tidak ada",IF(CF15&gt;CF$14,"SALAH; Sasaran tidak ada","OK"))</f>
        <v>OK</v>
      </c>
      <c r="CH15" s="403" t="s">
        <v>431</v>
      </c>
      <c r="CI15" s="402" t="str">
        <f>IF(CH15="a",1,IF(CH15="b",0.75,IF(CH15="c",0.5,IF(CH15="d",0.25,IF(CH15="e",0,IF(CH15="a/b/c/d/e","Belum diisi","Error"))))))</f>
        <v>Belum diisi</v>
      </c>
      <c r="CJ15" s="318" t="str">
        <f>IF(CI15&gt;CI$10,"SALAH, Renstra tidak ada",IF(CI15&gt;CI$14,"SALAH; Sasaran tidak ada","OK"))</f>
        <v>OK</v>
      </c>
      <c r="CK15" s="403" t="s">
        <v>431</v>
      </c>
      <c r="CL15" s="402" t="str">
        <f>IF(CK15="a",1,IF(CK15="b",0.75,IF(CK15="c",0.5,IF(CK15="d",0.25,IF(CK15="e",0,IF(CK15="a/b/c/d/e","Belum diisi","Error"))))))</f>
        <v>Belum diisi</v>
      </c>
      <c r="CM15" s="318" t="str">
        <f>IF(CL15&gt;CL$10,"SALAH, Renstra tidak ada",IF(CL15&gt;CL$14,"SALAH; Sasaran tidak ada","OK"))</f>
        <v>OK</v>
      </c>
      <c r="CN15" s="403" t="s">
        <v>431</v>
      </c>
      <c r="CO15" s="402" t="str">
        <f>IF(CN15="a",1,IF(CN15="b",0.75,IF(CN15="c",0.5,IF(CN15="d",0.25,IF(CN15="e",0,IF(CN15="a/b/c/d/e","Belum diisi","Error"))))))</f>
        <v>Belum diisi</v>
      </c>
      <c r="CP15" s="318" t="str">
        <f>IF(CO15&gt;CO$10,"SALAH, Renstra tidak ada",IF(CO15&gt;CO$14,"SALAH; Sasaran tidak ada","OK"))</f>
        <v>OK</v>
      </c>
      <c r="CQ15" s="403" t="s">
        <v>431</v>
      </c>
      <c r="CR15" s="402" t="str">
        <f>IF(CQ15="a",1,IF(CQ15="b",0.75,IF(CQ15="c",0.5,IF(CQ15="d",0.25,IF(CQ15="e",0,IF(CQ15="a/b/c/d/e","Belum diisi","Error"))))))</f>
        <v>Belum diisi</v>
      </c>
      <c r="CS15" s="318" t="str">
        <f>IF(CR15&gt;CR$10,"SALAH, Renstra tidak ada",IF(CR15&gt;CR$14,"SALAH; Sasaran tidak ada","OK"))</f>
        <v>OK</v>
      </c>
      <c r="CT15" s="403" t="s">
        <v>431</v>
      </c>
      <c r="CU15" s="402" t="str">
        <f>IF(CT15="a",1,IF(CT15="b",0.75,IF(CT15="c",0.5,IF(CT15="d",0.25,IF(CT15="e",0,IF(CT15="a/b/c/d/e","Belum diisi","Error"))))))</f>
        <v>Belum diisi</v>
      </c>
      <c r="CV15" s="318" t="str">
        <f>IF(CU15&gt;CU$10,"SALAH, Renstra tidak ada",IF(CU15&gt;CU$14,"SALAH; Sasaran tidak ada","OK"))</f>
        <v>OK</v>
      </c>
      <c r="CW15" s="403" t="s">
        <v>431</v>
      </c>
      <c r="CX15" s="402" t="str">
        <f>IF(CW15="a",1,IF(CW15="b",0.75,IF(CW15="c",0.5,IF(CW15="d",0.25,IF(CW15="e",0,IF(CW15="a/b/c/d/e","Belum diisi","Error"))))))</f>
        <v>Belum diisi</v>
      </c>
      <c r="CY15" s="318" t="str">
        <f>IF(CX15&gt;CX$10,"SALAH, Renstra tidak ada",IF(CX15&gt;CX$14,"SALAH; Sasaran tidak ada","OK"))</f>
        <v>OK</v>
      </c>
      <c r="CZ15" s="403" t="s">
        <v>431</v>
      </c>
      <c r="DA15" s="402" t="str">
        <f>IF(CZ15="a",1,IF(CZ15="b",0.75,IF(CZ15="c",0.5,IF(CZ15="d",0.25,IF(CZ15="e",0,IF(CZ15="a/b/c/d/e","Belum diisi","Error"))))))</f>
        <v>Belum diisi</v>
      </c>
      <c r="DB15" s="318" t="str">
        <f>IF(DA15&gt;DA$10,"SALAH, Renstra tidak ada",IF(DA15&gt;DA$14,"SALAH; Sasaran tidak ada","OK"))</f>
        <v>OK</v>
      </c>
      <c r="DC15" s="403" t="s">
        <v>431</v>
      </c>
      <c r="DD15" s="402" t="str">
        <f>IF(DC15="a",1,IF(DC15="b",0.75,IF(DC15="c",0.5,IF(DC15="d",0.25,IF(DC15="e",0,IF(DC15="a/b/c/d/e","Belum diisi","Error"))))))</f>
        <v>Belum diisi</v>
      </c>
      <c r="DE15" s="318" t="str">
        <f>IF(DD15&gt;DD$10,"SALAH, Renstra tidak ada",IF(DD15&gt;DD$14,"SALAH; Sasaran tidak ada","OK"))</f>
        <v>OK</v>
      </c>
      <c r="DF15" s="403" t="s">
        <v>431</v>
      </c>
      <c r="DG15" s="402" t="str">
        <f>IF(DF15="a",1,IF(DF15="b",0.75,IF(DF15="c",0.5,IF(DF15="d",0.25,IF(DF15="e",0,IF(DF15="a/b/c/d/e","Belum diisi","Error"))))))</f>
        <v>Belum diisi</v>
      </c>
      <c r="DH15" s="318" t="str">
        <f>IF(DG15&gt;DG$10,"SALAH, Renstra tidak ada",IF(DG15&gt;DG$14,"SALAH; Sasaran tidak ada","OK"))</f>
        <v>OK</v>
      </c>
      <c r="DI15" s="403" t="s">
        <v>431</v>
      </c>
      <c r="DJ15" s="402" t="str">
        <f>IF(DI15="a",1,IF(DI15="b",0.75,IF(DI15="c",0.5,IF(DI15="d",0.25,IF(DI15="e",0,IF(DI15="a/b/c/d/e","Belum diisi","Error"))))))</f>
        <v>Belum diisi</v>
      </c>
      <c r="DK15" s="318" t="str">
        <f>IF(DJ15&gt;DJ$10,"SALAH, Renstra tidak ada",IF(DJ15&gt;DJ$14,"SALAH; Sasaran tidak ada","OK"))</f>
        <v>OK</v>
      </c>
      <c r="DL15" s="403" t="s">
        <v>431</v>
      </c>
      <c r="DM15" s="402" t="str">
        <f>IF(DL15="a",1,IF(DL15="b",0.75,IF(DL15="c",0.5,IF(DL15="d",0.25,IF(DL15="e",0,IF(DL15="a/b/c/d/e","Belum diisi","Error"))))))</f>
        <v>Belum diisi</v>
      </c>
      <c r="DN15" s="318" t="str">
        <f>IF(DM15&gt;DM$10,"SALAH, Renstra tidak ada",IF(DM15&gt;DM$14,"SALAH; Sasaran tidak ada","OK"))</f>
        <v>OK</v>
      </c>
      <c r="DO15" s="403" t="s">
        <v>431</v>
      </c>
      <c r="DP15" s="402" t="str">
        <f>IF(DO15="a",1,IF(DO15="b",0.75,IF(DO15="c",0.5,IF(DO15="d",0.25,IF(DO15="e",0,IF(DO15="a/b/c/d/e","Belum diisi","Error"))))))</f>
        <v>Belum diisi</v>
      </c>
      <c r="DQ15" s="318" t="str">
        <f>IF(DP15&gt;DP$10,"SALAH, Renstra tidak ada",IF(DP15&gt;DP$14,"SALAH; Sasaran tidak ada","OK"))</f>
        <v>OK</v>
      </c>
      <c r="DR15" s="403" t="s">
        <v>431</v>
      </c>
      <c r="DS15" s="402" t="str">
        <f>IF(DR15="a",1,IF(DR15="b",0.75,IF(DR15="c",0.5,IF(DR15="d",0.25,IF(DR15="e",0,IF(DR15="a/b/c/d/e","Belum diisi","Error"))))))</f>
        <v>Belum diisi</v>
      </c>
      <c r="DT15" s="318" t="str">
        <f>IF(DS15&gt;DS$10,"SALAH, Renstra tidak ada",IF(DS15&gt;DS$14,"SALAH; Sasaran tidak ada","OK"))</f>
        <v>OK</v>
      </c>
      <c r="DU15" s="403" t="s">
        <v>431</v>
      </c>
      <c r="DV15" s="402" t="str">
        <f>IF(DU15="a",1,IF(DU15="b",0.75,IF(DU15="c",0.5,IF(DU15="d",0.25,IF(DU15="e",0,IF(DU15="a/b/c/d/e","Belum diisi","Error"))))))</f>
        <v>Belum diisi</v>
      </c>
      <c r="DW15" s="318" t="str">
        <f>IF(DV15&gt;DV$10,"SALAH, Renstra tidak ada",IF(DV15&gt;DV$14,"SALAH; Sasaran tidak ada","OK"))</f>
        <v>OK</v>
      </c>
      <c r="DX15" s="403" t="s">
        <v>431</v>
      </c>
      <c r="DY15" s="402" t="str">
        <f>IF(DX15="a",1,IF(DX15="b",0.75,IF(DX15="c",0.5,IF(DX15="d",0.25,IF(DX15="e",0,IF(DX15="a/b/c/d/e","Belum diisi","Error"))))))</f>
        <v>Belum diisi</v>
      </c>
      <c r="DZ15" s="318" t="str">
        <f>IF(DY15&gt;DY$10,"SALAH, Renstra tidak ada",IF(DY15&gt;DY$14,"SALAH; Sasaran tidak ada","OK"))</f>
        <v>OK</v>
      </c>
      <c r="EA15" s="403" t="s">
        <v>431</v>
      </c>
      <c r="EB15" s="402" t="str">
        <f>IF(EA15="a",1,IF(EA15="b",0.75,IF(EA15="c",0.5,IF(EA15="d",0.25,IF(EA15="e",0,IF(EA15="a/b/c/d/e","Belum diisi","Error"))))))</f>
        <v>Belum diisi</v>
      </c>
      <c r="EC15" s="318" t="str">
        <f>IF(EB15&gt;EB$10,"SALAH, Renstra tidak ada",IF(EB15&gt;EB$14,"SALAH; Sasaran tidak ada","OK"))</f>
        <v>OK</v>
      </c>
      <c r="ED15" s="403" t="s">
        <v>431</v>
      </c>
      <c r="EE15" s="402" t="str">
        <f>IF(ED15="a",1,IF(ED15="b",0.75,IF(ED15="c",0.5,IF(ED15="d",0.25,IF(ED15="e",0,IF(ED15="a/b/c/d/e","Belum diisi","Error"))))))</f>
        <v>Belum diisi</v>
      </c>
      <c r="EF15" s="318" t="str">
        <f>IF(EE15&gt;EE$10,"SALAH, Renstra tidak ada",IF(EE15&gt;EE$14,"SALAH; Sasaran tidak ada","OK"))</f>
        <v>OK</v>
      </c>
      <c r="EG15" s="403" t="s">
        <v>431</v>
      </c>
      <c r="EH15" s="402" t="str">
        <f>IF(EG15="a",1,IF(EG15="b",0.75,IF(EG15="c",0.5,IF(EG15="d",0.25,IF(EG15="e",0,IF(EG15="a/b/c/d/e","Belum diisi","Error"))))))</f>
        <v>Belum diisi</v>
      </c>
      <c r="EI15" s="318" t="str">
        <f>IF(EH15&gt;EH$10,"SALAH, Renstra tidak ada",IF(EH15&gt;EH$14,"SALAH; Sasaran tidak ada","OK"))</f>
        <v>OK</v>
      </c>
      <c r="EJ15" s="403" t="s">
        <v>431</v>
      </c>
      <c r="EK15" s="402" t="str">
        <f>IF(EJ15="a",1,IF(EJ15="b",0.75,IF(EJ15="c",0.5,IF(EJ15="d",0.25,IF(EJ15="e",0,IF(EJ15="a/b/c/d/e","Belum diisi","Error"))))))</f>
        <v>Belum diisi</v>
      </c>
      <c r="EL15" s="318" t="str">
        <f>IF(EK15&gt;EK$10,"SALAH, Renstra tidak ada",IF(EK15&gt;EK$14,"SALAH; Sasaran tidak ada","OK"))</f>
        <v>OK</v>
      </c>
      <c r="EM15" s="401" t="s">
        <v>431</v>
      </c>
      <c r="EN15" s="402" t="str">
        <f>IF(EM15="a",1,IF(EM15="b",0.75,IF(EM15="c",0.5,IF(EM15="d",0.25,IF(EM15="e",0,IF(EM15="a/b/c/d/e","Belum diisi","Error"))))))</f>
        <v>Belum diisi</v>
      </c>
      <c r="EO15" s="318" t="str">
        <f>IF(EN15&gt;EN$10,"SALAH, Renstra tidak ada",IF(EN15&gt;EN$14,"SALAH; Sasaran tidak ada","OK"))</f>
        <v>OK</v>
      </c>
    </row>
    <row r="16" spans="1:145" ht="15">
      <c r="A16" s="56">
        <v>18</v>
      </c>
      <c r="B16" s="310">
        <v>7</v>
      </c>
      <c r="C16" s="316" t="s">
        <v>100</v>
      </c>
      <c r="D16" s="404"/>
      <c r="E16" s="399" t="str">
        <f t="shared" si="1"/>
        <v>a</v>
      </c>
      <c r="F16" s="405">
        <f t="shared" si="0"/>
        <v>1</v>
      </c>
      <c r="H16" s="387"/>
      <c r="J16" s="313" t="s">
        <v>431</v>
      </c>
      <c r="K16" s="400" t="s">
        <v>1365</v>
      </c>
      <c r="L16" s="399">
        <f>IF(K16="a",1,IF(K16="b",0.75,IF(K16="c",0.5,IF(K16="d",0.25,IF(K16="e",0,IF(K16="a/b/c/d/e","Belum diisi","Error"))))))</f>
        <v>1</v>
      </c>
      <c r="M16" s="318" t="str">
        <f>IF(L16&gt;L$10,"SALAH, Renstra tidak ada",IF(L16&gt;L$14,"SALAH; Sasaran tidak ada",IF(L16&gt;L$15,"SALAH; lebih tinggi dari nilai indikator sasaran","OK")))</f>
        <v>OK</v>
      </c>
      <c r="N16" s="401" t="s">
        <v>1365</v>
      </c>
      <c r="O16" s="402">
        <f>IF(N16="a",1,IF(N16="b",0.75,IF(N16="c",0.5,IF(N16="d",0.25,IF(N16="e",0,IF(N16="a/b/c/d/e","Belum diisi","Error"))))))</f>
        <v>1</v>
      </c>
      <c r="P16" s="318" t="str">
        <f>IF(O16&gt;O$10,"SALAH, Renstra tidak ada",IF(O16&gt;O$14,"SALAH; Sasaran tidak ada",IF(O16&gt;O$15,"SALAH; lebih tinggi dari nilai indikator sasaran","OK")))</f>
        <v>OK</v>
      </c>
      <c r="Q16" s="401" t="s">
        <v>431</v>
      </c>
      <c r="R16" s="402" t="str">
        <f>IF(Q16="a",1,IF(Q16="b",0.75,IF(Q16="c",0.5,IF(Q16="d",0.25,IF(Q16="e",0,IF(Q16="a/b/c/d/e","Belum diisi","Error"))))))</f>
        <v>Belum diisi</v>
      </c>
      <c r="S16" s="318" t="str">
        <f>IF(R16&gt;R$10,"SALAH, Renstra tidak ada",IF(R16&gt;R$14,"SALAH; Sasaran tidak ada",IF(R16&gt;R$15,"SALAH; lebih tinggi dari nilai indikator sasaran","OK")))</f>
        <v>OK</v>
      </c>
      <c r="T16" s="401" t="s">
        <v>431</v>
      </c>
      <c r="U16" s="402" t="str">
        <f>IF(T16="a",1,IF(T16="b",0.75,IF(T16="c",0.5,IF(T16="d",0.25,IF(T16="e",0,IF(T16="a/b/c/d/e","Belum diisi","Error"))))))</f>
        <v>Belum diisi</v>
      </c>
      <c r="V16" s="318" t="str">
        <f>IF(U16&gt;U$10,"SALAH, Renstra tidak ada",IF(U16&gt;U$14,"SALAH; Sasaran tidak ada",IF(U16&gt;U$15,"SALAH; lebih tinggi dari nilai indikator sasaran","OK")))</f>
        <v>OK</v>
      </c>
      <c r="W16" s="401" t="s">
        <v>431</v>
      </c>
      <c r="X16" s="402" t="str">
        <f>IF(W16="a",1,IF(W16="b",0.75,IF(W16="c",0.5,IF(W16="d",0.25,IF(W16="e",0,IF(W16="a/b/c/d/e","Belum diisi","Error"))))))</f>
        <v>Belum diisi</v>
      </c>
      <c r="Y16" s="318" t="str">
        <f>IF(X16&gt;X$10,"SALAH, Renstra tidak ada",IF(X16&gt;X$14,"SALAH; Sasaran tidak ada",IF(X16&gt;X$15,"SALAH; lebih tinggi dari nilai indikator sasaran","OK")))</f>
        <v>OK</v>
      </c>
      <c r="Z16" s="403" t="s">
        <v>431</v>
      </c>
      <c r="AA16" s="402" t="str">
        <f>IF(Z16="a",1,IF(Z16="b",0.75,IF(Z16="c",0.5,IF(Z16="d",0.25,IF(Z16="e",0,IF(Z16="a/b/c/d/e","Belum diisi","Error"))))))</f>
        <v>Belum diisi</v>
      </c>
      <c r="AB16" s="318" t="str">
        <f>IF(AA16&gt;AA$10,"SALAH, Renstra tidak ada",IF(AA16&gt;AA$14,"SALAH; Sasaran tidak ada",IF(AA16&gt;AA$15,"SALAH; lebih tinggi dari nilai indikator sasaran","OK")))</f>
        <v>OK</v>
      </c>
      <c r="AC16" s="403" t="s">
        <v>431</v>
      </c>
      <c r="AD16" s="402" t="str">
        <f>IF(AC16="a",1,IF(AC16="b",0.75,IF(AC16="c",0.5,IF(AC16="d",0.25,IF(AC16="e",0,IF(AC16="a/b/c/d/e","Belum diisi","Error"))))))</f>
        <v>Belum diisi</v>
      </c>
      <c r="AE16" s="318" t="str">
        <f>IF(AD16&gt;AD$10,"SALAH, Renstra tidak ada",IF(AD16&gt;AD$14,"SALAH; Sasaran tidak ada",IF(AD16&gt;AD$15,"SALAH; lebih tinggi dari nilai indikator sasaran","OK")))</f>
        <v>OK</v>
      </c>
      <c r="AF16" s="403" t="s">
        <v>431</v>
      </c>
      <c r="AG16" s="402" t="str">
        <f>IF(AF16="a",1,IF(AF16="b",0.75,IF(AF16="c",0.5,IF(AF16="d",0.25,IF(AF16="e",0,IF(AF16="a/b/c/d/e","Belum diisi","Error"))))))</f>
        <v>Belum diisi</v>
      </c>
      <c r="AH16" s="318" t="str">
        <f>IF(AG16&gt;AG$10,"SALAH, Renstra tidak ada",IF(AG16&gt;AG$14,"SALAH; Sasaran tidak ada",IF(AG16&gt;AG$15,"SALAH; lebih tinggi dari nilai indikator sasaran","OK")))</f>
        <v>OK</v>
      </c>
      <c r="AI16" s="403" t="s">
        <v>431</v>
      </c>
      <c r="AJ16" s="402" t="str">
        <f>IF(AI16="a",1,IF(AI16="b",0.75,IF(AI16="c",0.5,IF(AI16="d",0.25,IF(AI16="e",0,IF(AI16="a/b/c/d/e","Belum diisi","Error"))))))</f>
        <v>Belum diisi</v>
      </c>
      <c r="AK16" s="318" t="str">
        <f>IF(AJ16&gt;AJ$10,"SALAH, Renstra tidak ada",IF(AJ16&gt;AJ$14,"SALAH; Sasaran tidak ada",IF(AJ16&gt;AJ$15,"SALAH; lebih tinggi dari nilai indikator sasaran","OK")))</f>
        <v>OK</v>
      </c>
      <c r="AL16" s="403" t="s">
        <v>431</v>
      </c>
      <c r="AM16" s="402" t="str">
        <f>IF(AL16="a",1,IF(AL16="b",0.75,IF(AL16="c",0.5,IF(AL16="d",0.25,IF(AL16="e",0,IF(AL16="a/b/c/d/e","Belum diisi","Error"))))))</f>
        <v>Belum diisi</v>
      </c>
      <c r="AN16" s="318" t="str">
        <f>IF(AM16&gt;AM$10,"SALAH, Renstra tidak ada",IF(AM16&gt;AM$14,"SALAH; Sasaran tidak ada",IF(AM16&gt;AM$15,"SALAH; lebih tinggi dari nilai indikator sasaran","OK")))</f>
        <v>OK</v>
      </c>
      <c r="AO16" s="401" t="s">
        <v>431</v>
      </c>
      <c r="AP16" s="402" t="str">
        <f>IF(AO16="a",1,IF(AO16="b",0.75,IF(AO16="c",0.5,IF(AO16="d",0.25,IF(AO16="e",0,IF(AO16="a/b/c/d/e","Belum diisi","Error"))))))</f>
        <v>Belum diisi</v>
      </c>
      <c r="AQ16" s="318" t="str">
        <f>IF(AP16&gt;AP$10,"SALAH, Renstra tidak ada",IF(AP16&gt;AP$14,"SALAH; Sasaran tidak ada",IF(AP16&gt;AP$15,"SALAH; lebih tinggi dari nilai indikator sasaran","OK")))</f>
        <v>OK</v>
      </c>
      <c r="AR16" s="401" t="s">
        <v>431</v>
      </c>
      <c r="AS16" s="402" t="str">
        <f>IF(AR16="a",1,IF(AR16="b",0.75,IF(AR16="c",0.5,IF(AR16="d",0.25,IF(AR16="e",0,IF(AR16="a/b/c/d/e","Belum diisi","Error"))))))</f>
        <v>Belum diisi</v>
      </c>
      <c r="AT16" s="318" t="str">
        <f>IF(AS16&gt;AS$10,"SALAH, Renstra tidak ada",IF(AS16&gt;AS$14,"SALAH; Sasaran tidak ada",IF(AS16&gt;AS$15,"SALAH; lebih tinggi dari nilai indikator sasaran","OK")))</f>
        <v>OK</v>
      </c>
      <c r="AU16" s="401" t="s">
        <v>431</v>
      </c>
      <c r="AV16" s="402" t="str">
        <f>IF(AU16="a",1,IF(AU16="b",0.75,IF(AU16="c",0.5,IF(AU16="d",0.25,IF(AU16="e",0,IF(AU16="a/b/c/d/e","Belum diisi","Error"))))))</f>
        <v>Belum diisi</v>
      </c>
      <c r="AW16" s="318" t="str">
        <f>IF(AV16&gt;AV$10,"SALAH, Renstra tidak ada",IF(AV16&gt;AV$14,"SALAH; Sasaran tidak ada",IF(AV16&gt;AV$15,"SALAH; lebih tinggi dari nilai indikator sasaran","OK")))</f>
        <v>OK</v>
      </c>
      <c r="AX16" s="401" t="s">
        <v>431</v>
      </c>
      <c r="AY16" s="402" t="str">
        <f>IF(AX16="a",1,IF(AX16="b",0.75,IF(AX16="c",0.5,IF(AX16="d",0.25,IF(AX16="e",0,IF(AX16="a/b/c/d/e","Belum diisi","Error"))))))</f>
        <v>Belum diisi</v>
      </c>
      <c r="AZ16" s="318" t="str">
        <f>IF(AY16&gt;AY$10,"SALAH, Renstra tidak ada",IF(AY16&gt;AY$14,"SALAH; Sasaran tidak ada",IF(AY16&gt;AY$15,"SALAH; lebih tinggi dari nilai indikator sasaran","OK")))</f>
        <v>OK</v>
      </c>
      <c r="BA16" s="403" t="s">
        <v>431</v>
      </c>
      <c r="BB16" s="402" t="str">
        <f>IF(BA16="a",1,IF(BA16="b",0.75,IF(BA16="c",0.5,IF(BA16="d",0.25,IF(BA16="e",0,IF(BA16="a/b/c/d/e","Belum diisi","Error"))))))</f>
        <v>Belum diisi</v>
      </c>
      <c r="BC16" s="318" t="str">
        <f>IF(BB16&gt;BB$10,"SALAH, Renstra tidak ada",IF(BB16&gt;BB$14,"SALAH; Sasaran tidak ada",IF(BB16&gt;BB$15,"SALAH; lebih tinggi dari nilai indikator sasaran","OK")))</f>
        <v>OK</v>
      </c>
      <c r="BD16" s="403" t="s">
        <v>431</v>
      </c>
      <c r="BE16" s="402" t="str">
        <f>IF(BD16="a",1,IF(BD16="b",0.75,IF(BD16="c",0.5,IF(BD16="d",0.25,IF(BD16="e",0,IF(BD16="a/b/c/d/e","Belum diisi","Error"))))))</f>
        <v>Belum diisi</v>
      </c>
      <c r="BF16" s="318" t="str">
        <f>IF(BE16&gt;BE$10,"SALAH, Renstra tidak ada",IF(BE16&gt;BE$14,"SALAH; Sasaran tidak ada",IF(BE16&gt;BE$15,"SALAH; lebih tinggi dari nilai indikator sasaran","OK")))</f>
        <v>OK</v>
      </c>
      <c r="BG16" s="403" t="s">
        <v>431</v>
      </c>
      <c r="BH16" s="402" t="str">
        <f>IF(BG16="a",1,IF(BG16="b",0.75,IF(BG16="c",0.5,IF(BG16="d",0.25,IF(BG16="e",0,IF(BG16="a/b/c/d/e","Belum diisi","Error"))))))</f>
        <v>Belum diisi</v>
      </c>
      <c r="BI16" s="318" t="str">
        <f>IF(BH16&gt;BH$10,"SALAH, Renstra tidak ada",IF(BH16&gt;BH$14,"SALAH; Sasaran tidak ada",IF(BH16&gt;BH$15,"SALAH; lebih tinggi dari nilai indikator sasaran","OK")))</f>
        <v>OK</v>
      </c>
      <c r="BJ16" s="403" t="s">
        <v>431</v>
      </c>
      <c r="BK16" s="402" t="str">
        <f>IF(BJ16="a",1,IF(BJ16="b",0.75,IF(BJ16="c",0.5,IF(BJ16="d",0.25,IF(BJ16="e",0,IF(BJ16="a/b/c/d/e","Belum diisi","Error"))))))</f>
        <v>Belum diisi</v>
      </c>
      <c r="BL16" s="318" t="str">
        <f>IF(BK16&gt;BK$10,"SALAH, Renstra tidak ada",IF(BK16&gt;BK$14,"SALAH; Sasaran tidak ada",IF(BK16&gt;BK$15,"SALAH; lebih tinggi dari nilai indikator sasaran","OK")))</f>
        <v>OK</v>
      </c>
      <c r="BM16" s="403" t="s">
        <v>431</v>
      </c>
      <c r="BN16" s="402" t="str">
        <f>IF(BM16="a",1,IF(BM16="b",0.75,IF(BM16="c",0.5,IF(BM16="d",0.25,IF(BM16="e",0,IF(BM16="a/b/c/d/e","Belum diisi","Error"))))))</f>
        <v>Belum diisi</v>
      </c>
      <c r="BO16" s="318" t="str">
        <f>IF(BN16&gt;BN$10,"SALAH, Renstra tidak ada",IF(BN16&gt;BN$14,"SALAH; Sasaran tidak ada",IF(BN16&gt;BN$15,"SALAH; lebih tinggi dari nilai indikator sasaran","OK")))</f>
        <v>OK</v>
      </c>
      <c r="BP16" s="403" t="s">
        <v>431</v>
      </c>
      <c r="BQ16" s="402" t="str">
        <f>IF(BP16="a",1,IF(BP16="b",0.75,IF(BP16="c",0.5,IF(BP16="d",0.25,IF(BP16="e",0,IF(BP16="a/b/c/d/e","Belum diisi","Error"))))))</f>
        <v>Belum diisi</v>
      </c>
      <c r="BR16" s="318" t="str">
        <f>IF(BQ16&gt;BQ$10,"SALAH, Renstra tidak ada",IF(BQ16&gt;BQ$14,"SALAH; Sasaran tidak ada",IF(BQ16&gt;BQ$15,"SALAH; lebih tinggi dari nilai indikator sasaran","OK")))</f>
        <v>OK</v>
      </c>
      <c r="BS16" s="403" t="s">
        <v>431</v>
      </c>
      <c r="BT16" s="402" t="str">
        <f>IF(BS16="a",1,IF(BS16="b",0.75,IF(BS16="c",0.5,IF(BS16="d",0.25,IF(BS16="e",0,IF(BS16="a/b/c/d/e","Belum diisi","Error"))))))</f>
        <v>Belum diisi</v>
      </c>
      <c r="BU16" s="318" t="str">
        <f>IF(BT16&gt;BT$10,"SALAH, Renstra tidak ada",IF(BT16&gt;BT$14,"SALAH; Sasaran tidak ada",IF(BT16&gt;BT$15,"SALAH; lebih tinggi dari nilai indikator sasaran","OK")))</f>
        <v>OK</v>
      </c>
      <c r="BV16" s="403" t="s">
        <v>431</v>
      </c>
      <c r="BW16" s="402" t="str">
        <f>IF(BV16="a",1,IF(BV16="b",0.75,IF(BV16="c",0.5,IF(BV16="d",0.25,IF(BV16="e",0,IF(BV16="a/b/c/d/e","Belum diisi","Error"))))))</f>
        <v>Belum diisi</v>
      </c>
      <c r="BX16" s="318" t="str">
        <f>IF(BW16&gt;BW$10,"SALAH, Renstra tidak ada",IF(BW16&gt;BW$14,"SALAH; Sasaran tidak ada",IF(BW16&gt;BW$15,"SALAH; lebih tinggi dari nilai indikator sasaran","OK")))</f>
        <v>OK</v>
      </c>
      <c r="BY16" s="403" t="s">
        <v>431</v>
      </c>
      <c r="BZ16" s="402" t="str">
        <f>IF(BY16="a",1,IF(BY16="b",0.75,IF(BY16="c",0.5,IF(BY16="d",0.25,IF(BY16="e",0,IF(BY16="a/b/c/d/e","Belum diisi","Error"))))))</f>
        <v>Belum diisi</v>
      </c>
      <c r="CA16" s="318" t="str">
        <f>IF(BZ16&gt;BZ$10,"SALAH, Renstra tidak ada",IF(BZ16&gt;BZ$14,"SALAH; Sasaran tidak ada",IF(BZ16&gt;BZ$15,"SALAH; lebih tinggi dari nilai indikator sasaran","OK")))</f>
        <v>OK</v>
      </c>
      <c r="CB16" s="403" t="s">
        <v>431</v>
      </c>
      <c r="CC16" s="402" t="str">
        <f>IF(CB16="a",1,IF(CB16="b",0.75,IF(CB16="c",0.5,IF(CB16="d",0.25,IF(CB16="e",0,IF(CB16="a/b/c/d/e","Belum diisi","Error"))))))</f>
        <v>Belum diisi</v>
      </c>
      <c r="CD16" s="318" t="str">
        <f>IF(CC16&gt;CC$10,"SALAH, Renstra tidak ada",IF(CC16&gt;CC$14,"SALAH; Sasaran tidak ada",IF(CC16&gt;CC$15,"SALAH; lebih tinggi dari nilai indikator sasaran","OK")))</f>
        <v>OK</v>
      </c>
      <c r="CE16" s="403" t="s">
        <v>431</v>
      </c>
      <c r="CF16" s="402" t="str">
        <f>IF(CE16="a",1,IF(CE16="b",0.75,IF(CE16="c",0.5,IF(CE16="d",0.25,IF(CE16="e",0,IF(CE16="a/b/c/d/e","Belum diisi","Error"))))))</f>
        <v>Belum diisi</v>
      </c>
      <c r="CG16" s="318" t="str">
        <f>IF(CF16&gt;CF$10,"SALAH, Renstra tidak ada",IF(CF16&gt;CF$14,"SALAH; Sasaran tidak ada",IF(CF16&gt;CF$15,"SALAH; lebih tinggi dari nilai indikator sasaran","OK")))</f>
        <v>OK</v>
      </c>
      <c r="CH16" s="403" t="s">
        <v>431</v>
      </c>
      <c r="CI16" s="402" t="str">
        <f>IF(CH16="a",1,IF(CH16="b",0.75,IF(CH16="c",0.5,IF(CH16="d",0.25,IF(CH16="e",0,IF(CH16="a/b/c/d/e","Belum diisi","Error"))))))</f>
        <v>Belum diisi</v>
      </c>
      <c r="CJ16" s="318" t="str">
        <f>IF(CI16&gt;CI$10,"SALAH, Renstra tidak ada",IF(CI16&gt;CI$14,"SALAH; Sasaran tidak ada",IF(CI16&gt;CI$15,"SALAH; lebih tinggi dari nilai indikator sasaran","OK")))</f>
        <v>OK</v>
      </c>
      <c r="CK16" s="403" t="s">
        <v>431</v>
      </c>
      <c r="CL16" s="402" t="str">
        <f>IF(CK16="a",1,IF(CK16="b",0.75,IF(CK16="c",0.5,IF(CK16="d",0.25,IF(CK16="e",0,IF(CK16="a/b/c/d/e","Belum diisi","Error"))))))</f>
        <v>Belum diisi</v>
      </c>
      <c r="CM16" s="318" t="str">
        <f>IF(CL16&gt;CL$10,"SALAH, Renstra tidak ada",IF(CL16&gt;CL$14,"SALAH; Sasaran tidak ada",IF(CL16&gt;CL$15,"SALAH; lebih tinggi dari nilai indikator sasaran","OK")))</f>
        <v>OK</v>
      </c>
      <c r="CN16" s="403" t="s">
        <v>431</v>
      </c>
      <c r="CO16" s="402" t="str">
        <f>IF(CN16="a",1,IF(CN16="b",0.75,IF(CN16="c",0.5,IF(CN16="d",0.25,IF(CN16="e",0,IF(CN16="a/b/c/d/e","Belum diisi","Error"))))))</f>
        <v>Belum diisi</v>
      </c>
      <c r="CP16" s="318" t="str">
        <f>IF(CO16&gt;CO$10,"SALAH, Renstra tidak ada",IF(CO16&gt;CO$14,"SALAH; Sasaran tidak ada",IF(CO16&gt;CO$15,"SALAH; lebih tinggi dari nilai indikator sasaran","OK")))</f>
        <v>OK</v>
      </c>
      <c r="CQ16" s="403" t="s">
        <v>431</v>
      </c>
      <c r="CR16" s="402" t="str">
        <f>IF(CQ16="a",1,IF(CQ16="b",0.75,IF(CQ16="c",0.5,IF(CQ16="d",0.25,IF(CQ16="e",0,IF(CQ16="a/b/c/d/e","Belum diisi","Error"))))))</f>
        <v>Belum diisi</v>
      </c>
      <c r="CS16" s="318" t="str">
        <f>IF(CR16&gt;CR$10,"SALAH, Renstra tidak ada",IF(CR16&gt;CR$14,"SALAH; Sasaran tidak ada",IF(CR16&gt;CR$15,"SALAH; lebih tinggi dari nilai indikator sasaran","OK")))</f>
        <v>OK</v>
      </c>
      <c r="CT16" s="403" t="s">
        <v>431</v>
      </c>
      <c r="CU16" s="402" t="str">
        <f>IF(CT16="a",1,IF(CT16="b",0.75,IF(CT16="c",0.5,IF(CT16="d",0.25,IF(CT16="e",0,IF(CT16="a/b/c/d/e","Belum diisi","Error"))))))</f>
        <v>Belum diisi</v>
      </c>
      <c r="CV16" s="318" t="str">
        <f>IF(CU16&gt;CU$10,"SALAH, Renstra tidak ada",IF(CU16&gt;CU$14,"SALAH; Sasaran tidak ada",IF(CU16&gt;CU$15,"SALAH; lebih tinggi dari nilai indikator sasaran","OK")))</f>
        <v>OK</v>
      </c>
      <c r="CW16" s="403" t="s">
        <v>431</v>
      </c>
      <c r="CX16" s="402" t="str">
        <f>IF(CW16="a",1,IF(CW16="b",0.75,IF(CW16="c",0.5,IF(CW16="d",0.25,IF(CW16="e",0,IF(CW16="a/b/c/d/e","Belum diisi","Error"))))))</f>
        <v>Belum diisi</v>
      </c>
      <c r="CY16" s="318" t="str">
        <f>IF(CX16&gt;CX$10,"SALAH, Renstra tidak ada",IF(CX16&gt;CX$14,"SALAH; Sasaran tidak ada",IF(CX16&gt;CX$15,"SALAH; lebih tinggi dari nilai indikator sasaran","OK")))</f>
        <v>OK</v>
      </c>
      <c r="CZ16" s="403" t="s">
        <v>431</v>
      </c>
      <c r="DA16" s="402" t="str">
        <f>IF(CZ16="a",1,IF(CZ16="b",0.75,IF(CZ16="c",0.5,IF(CZ16="d",0.25,IF(CZ16="e",0,IF(CZ16="a/b/c/d/e","Belum diisi","Error"))))))</f>
        <v>Belum diisi</v>
      </c>
      <c r="DB16" s="318" t="str">
        <f>IF(DA16&gt;DA$10,"SALAH, Renstra tidak ada",IF(DA16&gt;DA$14,"SALAH; Sasaran tidak ada",IF(DA16&gt;DA$15,"SALAH; lebih tinggi dari nilai indikator sasaran","OK")))</f>
        <v>OK</v>
      </c>
      <c r="DC16" s="403" t="s">
        <v>431</v>
      </c>
      <c r="DD16" s="402" t="str">
        <f>IF(DC16="a",1,IF(DC16="b",0.75,IF(DC16="c",0.5,IF(DC16="d",0.25,IF(DC16="e",0,IF(DC16="a/b/c/d/e","Belum diisi","Error"))))))</f>
        <v>Belum diisi</v>
      </c>
      <c r="DE16" s="318" t="str">
        <f>IF(DD16&gt;DD$10,"SALAH, Renstra tidak ada",IF(DD16&gt;DD$14,"SALAH; Sasaran tidak ada",IF(DD16&gt;DD$15,"SALAH; lebih tinggi dari nilai indikator sasaran","OK")))</f>
        <v>OK</v>
      </c>
      <c r="DF16" s="403" t="s">
        <v>431</v>
      </c>
      <c r="DG16" s="402" t="str">
        <f>IF(DF16="a",1,IF(DF16="b",0.75,IF(DF16="c",0.5,IF(DF16="d",0.25,IF(DF16="e",0,IF(DF16="a/b/c/d/e","Belum diisi","Error"))))))</f>
        <v>Belum diisi</v>
      </c>
      <c r="DH16" s="318" t="str">
        <f>IF(DG16&gt;DG$10,"SALAH, Renstra tidak ada",IF(DG16&gt;DG$14,"SALAH; Sasaran tidak ada",IF(DG16&gt;DG$15,"SALAH; lebih tinggi dari nilai indikator sasaran","OK")))</f>
        <v>OK</v>
      </c>
      <c r="DI16" s="403" t="s">
        <v>431</v>
      </c>
      <c r="DJ16" s="402" t="str">
        <f>IF(DI16="a",1,IF(DI16="b",0.75,IF(DI16="c",0.5,IF(DI16="d",0.25,IF(DI16="e",0,IF(DI16="a/b/c/d/e","Belum diisi","Error"))))))</f>
        <v>Belum diisi</v>
      </c>
      <c r="DK16" s="318" t="str">
        <f>IF(DJ16&gt;DJ$10,"SALAH, Renstra tidak ada",IF(DJ16&gt;DJ$14,"SALAH; Sasaran tidak ada",IF(DJ16&gt;DJ$15,"SALAH; lebih tinggi dari nilai indikator sasaran","OK")))</f>
        <v>OK</v>
      </c>
      <c r="DL16" s="403" t="s">
        <v>431</v>
      </c>
      <c r="DM16" s="402" t="str">
        <f>IF(DL16="a",1,IF(DL16="b",0.75,IF(DL16="c",0.5,IF(DL16="d",0.25,IF(DL16="e",0,IF(DL16="a/b/c/d/e","Belum diisi","Error"))))))</f>
        <v>Belum diisi</v>
      </c>
      <c r="DN16" s="318" t="str">
        <f>IF(DM16&gt;DM$10,"SALAH, Renstra tidak ada",IF(DM16&gt;DM$14,"SALAH; Sasaran tidak ada",IF(DM16&gt;DM$15,"SALAH; lebih tinggi dari nilai indikator sasaran","OK")))</f>
        <v>OK</v>
      </c>
      <c r="DO16" s="403" t="s">
        <v>431</v>
      </c>
      <c r="DP16" s="402" t="str">
        <f>IF(DO16="a",1,IF(DO16="b",0.75,IF(DO16="c",0.5,IF(DO16="d",0.25,IF(DO16="e",0,IF(DO16="a/b/c/d/e","Belum diisi","Error"))))))</f>
        <v>Belum diisi</v>
      </c>
      <c r="DQ16" s="318" t="str">
        <f>IF(DP16&gt;DP$10,"SALAH, Renstra tidak ada",IF(DP16&gt;DP$14,"SALAH; Sasaran tidak ada",IF(DP16&gt;DP$15,"SALAH; lebih tinggi dari nilai indikator sasaran","OK")))</f>
        <v>OK</v>
      </c>
      <c r="DR16" s="403" t="s">
        <v>431</v>
      </c>
      <c r="DS16" s="402" t="str">
        <f>IF(DR16="a",1,IF(DR16="b",0.75,IF(DR16="c",0.5,IF(DR16="d",0.25,IF(DR16="e",0,IF(DR16="a/b/c/d/e","Belum diisi","Error"))))))</f>
        <v>Belum diisi</v>
      </c>
      <c r="DT16" s="318" t="str">
        <f>IF(DS16&gt;DS$10,"SALAH, Renstra tidak ada",IF(DS16&gt;DS$14,"SALAH; Sasaran tidak ada",IF(DS16&gt;DS$15,"SALAH; lebih tinggi dari nilai indikator sasaran","OK")))</f>
        <v>OK</v>
      </c>
      <c r="DU16" s="403" t="s">
        <v>431</v>
      </c>
      <c r="DV16" s="402" t="str">
        <f>IF(DU16="a",1,IF(DU16="b",0.75,IF(DU16="c",0.5,IF(DU16="d",0.25,IF(DU16="e",0,IF(DU16="a/b/c/d/e","Belum diisi","Error"))))))</f>
        <v>Belum diisi</v>
      </c>
      <c r="DW16" s="318" t="str">
        <f>IF(DV16&gt;DV$10,"SALAH, Renstra tidak ada",IF(DV16&gt;DV$14,"SALAH; Sasaran tidak ada",IF(DV16&gt;DV$15,"SALAH; lebih tinggi dari nilai indikator sasaran","OK")))</f>
        <v>OK</v>
      </c>
      <c r="DX16" s="403" t="s">
        <v>431</v>
      </c>
      <c r="DY16" s="402" t="str">
        <f>IF(DX16="a",1,IF(DX16="b",0.75,IF(DX16="c",0.5,IF(DX16="d",0.25,IF(DX16="e",0,IF(DX16="a/b/c/d/e","Belum diisi","Error"))))))</f>
        <v>Belum diisi</v>
      </c>
      <c r="DZ16" s="318" t="str">
        <f>IF(DY16&gt;DY$10,"SALAH, Renstra tidak ada",IF(DY16&gt;DY$14,"SALAH; Sasaran tidak ada",IF(DY16&gt;DY$15,"SALAH; lebih tinggi dari nilai indikator sasaran","OK")))</f>
        <v>OK</v>
      </c>
      <c r="EA16" s="403" t="s">
        <v>431</v>
      </c>
      <c r="EB16" s="402" t="str">
        <f>IF(EA16="a",1,IF(EA16="b",0.75,IF(EA16="c",0.5,IF(EA16="d",0.25,IF(EA16="e",0,IF(EA16="a/b/c/d/e","Belum diisi","Error"))))))</f>
        <v>Belum diisi</v>
      </c>
      <c r="EC16" s="318" t="str">
        <f>IF(EB16&gt;EB$10,"SALAH, Renstra tidak ada",IF(EB16&gt;EB$14,"SALAH; Sasaran tidak ada",IF(EB16&gt;EB$15,"SALAH; lebih tinggi dari nilai indikator sasaran","OK")))</f>
        <v>OK</v>
      </c>
      <c r="ED16" s="403" t="s">
        <v>431</v>
      </c>
      <c r="EE16" s="402" t="str">
        <f>IF(ED16="a",1,IF(ED16="b",0.75,IF(ED16="c",0.5,IF(ED16="d",0.25,IF(ED16="e",0,IF(ED16="a/b/c/d/e","Belum diisi","Error"))))))</f>
        <v>Belum diisi</v>
      </c>
      <c r="EF16" s="318" t="str">
        <f>IF(EE16&gt;EE$10,"SALAH, Renstra tidak ada",IF(EE16&gt;EE$14,"SALAH; Sasaran tidak ada",IF(EE16&gt;EE$15,"SALAH; lebih tinggi dari nilai indikator sasaran","OK")))</f>
        <v>OK</v>
      </c>
      <c r="EG16" s="403" t="s">
        <v>431</v>
      </c>
      <c r="EH16" s="402" t="str">
        <f>IF(EG16="a",1,IF(EG16="b",0.75,IF(EG16="c",0.5,IF(EG16="d",0.25,IF(EG16="e",0,IF(EG16="a/b/c/d/e","Belum diisi","Error"))))))</f>
        <v>Belum diisi</v>
      </c>
      <c r="EI16" s="318" t="str">
        <f>IF(EH16&gt;EH$10,"SALAH, Renstra tidak ada",IF(EH16&gt;EH$14,"SALAH; Sasaran tidak ada",IF(EH16&gt;EH$15,"SALAH; lebih tinggi dari nilai indikator sasaran","OK")))</f>
        <v>OK</v>
      </c>
      <c r="EJ16" s="403" t="s">
        <v>431</v>
      </c>
      <c r="EK16" s="402" t="str">
        <f>IF(EJ16="a",1,IF(EJ16="b",0.75,IF(EJ16="c",0.5,IF(EJ16="d",0.25,IF(EJ16="e",0,IF(EJ16="a/b/c/d/e","Belum diisi","Error"))))))</f>
        <v>Belum diisi</v>
      </c>
      <c r="EL16" s="318" t="str">
        <f>IF(EK16&gt;EK$10,"SALAH, Renstra tidak ada",IF(EK16&gt;EK$14,"SALAH; Sasaran tidak ada",IF(EK16&gt;EK$15,"SALAH; lebih tinggi dari nilai indikator sasaran","OK")))</f>
        <v>OK</v>
      </c>
      <c r="EM16" s="401" t="s">
        <v>431</v>
      </c>
      <c r="EN16" s="402" t="str">
        <f>IF(EM16="a",1,IF(EM16="b",0.75,IF(EM16="c",0.5,IF(EM16="d",0.25,IF(EM16="e",0,IF(EM16="a/b/c/d/e","Belum diisi","Error"))))))</f>
        <v>Belum diisi</v>
      </c>
      <c r="EO16" s="318" t="str">
        <f>IF(EN16&gt;EN$10,"SALAH, Renstra tidak ada",IF(EN16&gt;EN$14,"SALAH; Sasaran tidak ada",IF(EN16&gt;EN$15,"SALAH; lebih tinggi dari nilai indikator sasaran","OK")))</f>
        <v>OK</v>
      </c>
    </row>
    <row r="17" spans="1:145" ht="15">
      <c r="A17" s="278">
        <v>19</v>
      </c>
      <c r="B17" s="310">
        <v>8</v>
      </c>
      <c r="C17" s="316" t="s">
        <v>63</v>
      </c>
      <c r="D17" s="404"/>
      <c r="E17" s="399" t="str">
        <f t="shared" si="1"/>
        <v>a</v>
      </c>
      <c r="F17" s="405">
        <f t="shared" si="0"/>
        <v>1</v>
      </c>
      <c r="H17" s="387"/>
      <c r="J17" s="313" t="s">
        <v>431</v>
      </c>
      <c r="K17" s="400" t="s">
        <v>1365</v>
      </c>
      <c r="L17" s="399">
        <f>IF(K17="a",1,IF(K17="b",0.75,IF(K17="c",0.5,IF(K17="d",0.25,IF(K17="e",0,IF(K17="a/b/c/d/e","Belum diisi","Error"))))))</f>
        <v>1</v>
      </c>
      <c r="M17" s="318" t="str">
        <f>IF((L17&gt;L$10),"SALAH, Renstra tidak ada",IF((L17&gt;L$63),"SALAH, IKU tidak ada","OK"))</f>
        <v>OK</v>
      </c>
      <c r="N17" s="401" t="s">
        <v>1365</v>
      </c>
      <c r="O17" s="402">
        <f>IF(N17="a",1,IF(N17="b",0.75,IF(N17="c",0.5,IF(N17="d",0.25,IF(N17="e",0,IF(N17="a/b/c/d/e","Belum diisi","Error"))))))</f>
        <v>1</v>
      </c>
      <c r="P17" s="318" t="str">
        <f>IF((O17&gt;O$10),"SALAH, Renstra tidak ada",IF((O17&gt;O$63),"SALAH, IKU tidak ada","OK"))</f>
        <v>OK</v>
      </c>
      <c r="Q17" s="401" t="s">
        <v>431</v>
      </c>
      <c r="R17" s="402" t="str">
        <f>IF(Q17="a",1,IF(Q17="b",0.75,IF(Q17="c",0.5,IF(Q17="d",0.25,IF(Q17="e",0,IF(Q17="a/b/c/d/e","Belum diisi","Error"))))))</f>
        <v>Belum diisi</v>
      </c>
      <c r="S17" s="318" t="str">
        <f>IF((R17&gt;R$10),"SALAH, Renstra tidak ada",IF((R17&gt;R$63),"SALAH, IKU tidak ada","OK"))</f>
        <v>OK</v>
      </c>
      <c r="T17" s="401" t="s">
        <v>431</v>
      </c>
      <c r="U17" s="402" t="str">
        <f>IF(T17="a",1,IF(T17="b",0.75,IF(T17="c",0.5,IF(T17="d",0.25,IF(T17="e",0,IF(T17="a/b/c/d/e","Belum diisi","Error"))))))</f>
        <v>Belum diisi</v>
      </c>
      <c r="V17" s="318" t="str">
        <f>IF((U17&gt;U$10),"SALAH, Renstra tidak ada",IF((U17&gt;U$63),"SALAH, IKU tidak ada","OK"))</f>
        <v>OK</v>
      </c>
      <c r="W17" s="401" t="s">
        <v>431</v>
      </c>
      <c r="X17" s="402" t="str">
        <f>IF(W17="a",1,IF(W17="b",0.75,IF(W17="c",0.5,IF(W17="d",0.25,IF(W17="e",0,IF(W17="a/b/c/d/e","Belum diisi","Error"))))))</f>
        <v>Belum diisi</v>
      </c>
      <c r="Y17" s="318" t="str">
        <f>IF((X17&gt;X$10),"SALAH, Renstra tidak ada",IF((X17&gt;X$63),"SALAH, IKU tidak ada","OK"))</f>
        <v>OK</v>
      </c>
      <c r="Z17" s="403" t="s">
        <v>431</v>
      </c>
      <c r="AA17" s="402" t="str">
        <f>IF(Z17="a",1,IF(Z17="b",0.75,IF(Z17="c",0.5,IF(Z17="d",0.25,IF(Z17="e",0,IF(Z17="a/b/c/d/e","Belum diisi","Error"))))))</f>
        <v>Belum diisi</v>
      </c>
      <c r="AB17" s="318" t="str">
        <f>IF((AA17&gt;AA$10),"SALAH, Renstra tidak ada",IF((AA17&gt;AA$63),"SALAH, IKU tidak ada","OK"))</f>
        <v>OK</v>
      </c>
      <c r="AC17" s="403" t="s">
        <v>431</v>
      </c>
      <c r="AD17" s="402" t="str">
        <f>IF(AC17="a",1,IF(AC17="b",0.75,IF(AC17="c",0.5,IF(AC17="d",0.25,IF(AC17="e",0,IF(AC17="a/b/c/d/e","Belum diisi","Error"))))))</f>
        <v>Belum diisi</v>
      </c>
      <c r="AE17" s="318" t="str">
        <f>IF((AD17&gt;AD$10),"SALAH, Renstra tidak ada",IF((AD17&gt;AD$63),"SALAH, IKU tidak ada","OK"))</f>
        <v>OK</v>
      </c>
      <c r="AF17" s="403" t="s">
        <v>431</v>
      </c>
      <c r="AG17" s="402" t="str">
        <f>IF(AF17="a",1,IF(AF17="b",0.75,IF(AF17="c",0.5,IF(AF17="d",0.25,IF(AF17="e",0,IF(AF17="a/b/c/d/e","Belum diisi","Error"))))))</f>
        <v>Belum diisi</v>
      </c>
      <c r="AH17" s="318" t="str">
        <f>IF((AG17&gt;AG$10),"SALAH, Renstra tidak ada",IF((AG17&gt;AG$63),"SALAH, IKU tidak ada","OK"))</f>
        <v>OK</v>
      </c>
      <c r="AI17" s="403" t="s">
        <v>431</v>
      </c>
      <c r="AJ17" s="402" t="str">
        <f>IF(AI17="a",1,IF(AI17="b",0.75,IF(AI17="c",0.5,IF(AI17="d",0.25,IF(AI17="e",0,IF(AI17="a/b/c/d/e","Belum diisi","Error"))))))</f>
        <v>Belum diisi</v>
      </c>
      <c r="AK17" s="318" t="str">
        <f>IF((AJ17&gt;AJ$10),"SALAH, Renstra tidak ada",IF((AJ17&gt;AJ$63),"SALAH, IKU tidak ada","OK"))</f>
        <v>OK</v>
      </c>
      <c r="AL17" s="403" t="s">
        <v>431</v>
      </c>
      <c r="AM17" s="402" t="str">
        <f>IF(AL17="a",1,IF(AL17="b",0.75,IF(AL17="c",0.5,IF(AL17="d",0.25,IF(AL17="e",0,IF(AL17="a/b/c/d/e","Belum diisi","Error"))))))</f>
        <v>Belum diisi</v>
      </c>
      <c r="AN17" s="318" t="str">
        <f>IF((AM17&gt;AM$10),"SALAH, Renstra tidak ada",IF((AM17&gt;AM$63),"SALAH, IKU tidak ada","OK"))</f>
        <v>OK</v>
      </c>
      <c r="AO17" s="401" t="s">
        <v>431</v>
      </c>
      <c r="AP17" s="402" t="str">
        <f>IF(AO17="a",1,IF(AO17="b",0.75,IF(AO17="c",0.5,IF(AO17="d",0.25,IF(AO17="e",0,IF(AO17="a/b/c/d/e","Belum diisi","Error"))))))</f>
        <v>Belum diisi</v>
      </c>
      <c r="AQ17" s="318" t="str">
        <f>IF((AP17&gt;AP$10),"SALAH, Renstra tidak ada",IF((AP17&gt;AP$63),"SALAH, IKU tidak ada","OK"))</f>
        <v>OK</v>
      </c>
      <c r="AR17" s="401" t="s">
        <v>431</v>
      </c>
      <c r="AS17" s="402" t="str">
        <f>IF(AR17="a",1,IF(AR17="b",0.75,IF(AR17="c",0.5,IF(AR17="d",0.25,IF(AR17="e",0,IF(AR17="a/b/c/d/e","Belum diisi","Error"))))))</f>
        <v>Belum diisi</v>
      </c>
      <c r="AT17" s="318" t="str">
        <f>IF((AS17&gt;AS$10),"SALAH, Renstra tidak ada",IF((AS17&gt;AS$63),"SALAH, IKU tidak ada","OK"))</f>
        <v>OK</v>
      </c>
      <c r="AU17" s="401" t="s">
        <v>431</v>
      </c>
      <c r="AV17" s="402" t="str">
        <f>IF(AU17="a",1,IF(AU17="b",0.75,IF(AU17="c",0.5,IF(AU17="d",0.25,IF(AU17="e",0,IF(AU17="a/b/c/d/e","Belum diisi","Error"))))))</f>
        <v>Belum diisi</v>
      </c>
      <c r="AW17" s="318" t="str">
        <f>IF((AV17&gt;AV$10),"SALAH, Renstra tidak ada",IF((AV17&gt;AV$63),"SALAH, IKU tidak ada","OK"))</f>
        <v>OK</v>
      </c>
      <c r="AX17" s="401" t="s">
        <v>431</v>
      </c>
      <c r="AY17" s="402" t="str">
        <f>IF(AX17="a",1,IF(AX17="b",0.75,IF(AX17="c",0.5,IF(AX17="d",0.25,IF(AX17="e",0,IF(AX17="a/b/c/d/e","Belum diisi","Error"))))))</f>
        <v>Belum diisi</v>
      </c>
      <c r="AZ17" s="318" t="str">
        <f>IF((AY17&gt;AY$10),"SALAH, Renstra tidak ada",IF((AY17&gt;AY$63),"SALAH, IKU tidak ada","OK"))</f>
        <v>OK</v>
      </c>
      <c r="BA17" s="403" t="s">
        <v>431</v>
      </c>
      <c r="BB17" s="402" t="str">
        <f>IF(BA17="a",1,IF(BA17="b",0.75,IF(BA17="c",0.5,IF(BA17="d",0.25,IF(BA17="e",0,IF(BA17="a/b/c/d/e","Belum diisi","Error"))))))</f>
        <v>Belum diisi</v>
      </c>
      <c r="BC17" s="318" t="str">
        <f>IF((BB17&gt;BB$10),"SALAH, Renstra tidak ada",IF((BB17&gt;BB$63),"SALAH, IKU tidak ada","OK"))</f>
        <v>OK</v>
      </c>
      <c r="BD17" s="403" t="s">
        <v>431</v>
      </c>
      <c r="BE17" s="402" t="str">
        <f>IF(BD17="a",1,IF(BD17="b",0.75,IF(BD17="c",0.5,IF(BD17="d",0.25,IF(BD17="e",0,IF(BD17="a/b/c/d/e","Belum diisi","Error"))))))</f>
        <v>Belum diisi</v>
      </c>
      <c r="BF17" s="318" t="str">
        <f>IF((BE17&gt;BE$10),"SALAH, Renstra tidak ada",IF((BE17&gt;BE$63),"SALAH, IKU tidak ada","OK"))</f>
        <v>OK</v>
      </c>
      <c r="BG17" s="403" t="s">
        <v>431</v>
      </c>
      <c r="BH17" s="402" t="str">
        <f>IF(BG17="a",1,IF(BG17="b",0.75,IF(BG17="c",0.5,IF(BG17="d",0.25,IF(BG17="e",0,IF(BG17="a/b/c/d/e","Belum diisi","Error"))))))</f>
        <v>Belum diisi</v>
      </c>
      <c r="BI17" s="318" t="str">
        <f>IF((BH17&gt;BH$10),"SALAH, Renstra tidak ada",IF((BH17&gt;BH$63),"SALAH, IKU tidak ada","OK"))</f>
        <v>OK</v>
      </c>
      <c r="BJ17" s="403" t="s">
        <v>431</v>
      </c>
      <c r="BK17" s="402" t="str">
        <f>IF(BJ17="a",1,IF(BJ17="b",0.75,IF(BJ17="c",0.5,IF(BJ17="d",0.25,IF(BJ17="e",0,IF(BJ17="a/b/c/d/e","Belum diisi","Error"))))))</f>
        <v>Belum diisi</v>
      </c>
      <c r="BL17" s="318" t="str">
        <f>IF((BK17&gt;BK$10),"SALAH, Renstra tidak ada",IF((BK17&gt;BK$63),"SALAH, IKU tidak ada","OK"))</f>
        <v>OK</v>
      </c>
      <c r="BM17" s="403" t="s">
        <v>431</v>
      </c>
      <c r="BN17" s="402" t="str">
        <f>IF(BM17="a",1,IF(BM17="b",0.75,IF(BM17="c",0.5,IF(BM17="d",0.25,IF(BM17="e",0,IF(BM17="a/b/c/d/e","Belum diisi","Error"))))))</f>
        <v>Belum diisi</v>
      </c>
      <c r="BO17" s="318" t="str">
        <f>IF((BN17&gt;BN$10),"SALAH, Renstra tidak ada",IF((BN17&gt;BN$63),"SALAH, IKU tidak ada","OK"))</f>
        <v>OK</v>
      </c>
      <c r="BP17" s="403" t="s">
        <v>431</v>
      </c>
      <c r="BQ17" s="402" t="str">
        <f>IF(BP17="a",1,IF(BP17="b",0.75,IF(BP17="c",0.5,IF(BP17="d",0.25,IF(BP17="e",0,IF(BP17="a/b/c/d/e","Belum diisi","Error"))))))</f>
        <v>Belum diisi</v>
      </c>
      <c r="BR17" s="318" t="str">
        <f>IF((BQ17&gt;BQ$10),"SALAH, Renstra tidak ada",IF((BQ17&gt;BQ$63),"SALAH, IKU tidak ada","OK"))</f>
        <v>OK</v>
      </c>
      <c r="BS17" s="403" t="s">
        <v>431</v>
      </c>
      <c r="BT17" s="402" t="str">
        <f>IF(BS17="a",1,IF(BS17="b",0.75,IF(BS17="c",0.5,IF(BS17="d",0.25,IF(BS17="e",0,IF(BS17="a/b/c/d/e","Belum diisi","Error"))))))</f>
        <v>Belum diisi</v>
      </c>
      <c r="BU17" s="318" t="str">
        <f>IF((BT17&gt;BT$10),"SALAH, Renstra tidak ada",IF((BT17&gt;BT$63),"SALAH, IKU tidak ada","OK"))</f>
        <v>OK</v>
      </c>
      <c r="BV17" s="403" t="s">
        <v>431</v>
      </c>
      <c r="BW17" s="402" t="str">
        <f>IF(BV17="a",1,IF(BV17="b",0.75,IF(BV17="c",0.5,IF(BV17="d",0.25,IF(BV17="e",0,IF(BV17="a/b/c/d/e","Belum diisi","Error"))))))</f>
        <v>Belum diisi</v>
      </c>
      <c r="BX17" s="318" t="str">
        <f>IF((BW17&gt;BW$10),"SALAH, Renstra tidak ada",IF((BW17&gt;BW$63),"SALAH, IKU tidak ada","OK"))</f>
        <v>OK</v>
      </c>
      <c r="BY17" s="403" t="s">
        <v>431</v>
      </c>
      <c r="BZ17" s="402" t="str">
        <f>IF(BY17="a",1,IF(BY17="b",0.75,IF(BY17="c",0.5,IF(BY17="d",0.25,IF(BY17="e",0,IF(BY17="a/b/c/d/e","Belum diisi","Error"))))))</f>
        <v>Belum diisi</v>
      </c>
      <c r="CA17" s="318" t="str">
        <f>IF((BZ17&gt;BZ$10),"SALAH, Renstra tidak ada",IF((BZ17&gt;BZ$63),"SALAH, IKU tidak ada","OK"))</f>
        <v>OK</v>
      </c>
      <c r="CB17" s="403" t="s">
        <v>431</v>
      </c>
      <c r="CC17" s="402" t="str">
        <f>IF(CB17="a",1,IF(CB17="b",0.75,IF(CB17="c",0.5,IF(CB17="d",0.25,IF(CB17="e",0,IF(CB17="a/b/c/d/e","Belum diisi","Error"))))))</f>
        <v>Belum diisi</v>
      </c>
      <c r="CD17" s="318" t="str">
        <f>IF((CC17&gt;CC$10),"SALAH, Renstra tidak ada",IF((CC17&gt;CC$63),"SALAH, IKU tidak ada","OK"))</f>
        <v>OK</v>
      </c>
      <c r="CE17" s="403" t="s">
        <v>431</v>
      </c>
      <c r="CF17" s="402" t="str">
        <f>IF(CE17="a",1,IF(CE17="b",0.75,IF(CE17="c",0.5,IF(CE17="d",0.25,IF(CE17="e",0,IF(CE17="a/b/c/d/e","Belum diisi","Error"))))))</f>
        <v>Belum diisi</v>
      </c>
      <c r="CG17" s="318" t="str">
        <f>IF((CF17&gt;CF$10),"SALAH, Renstra tidak ada",IF((CF17&gt;CF$63),"SALAH, IKU tidak ada","OK"))</f>
        <v>OK</v>
      </c>
      <c r="CH17" s="403" t="s">
        <v>431</v>
      </c>
      <c r="CI17" s="402" t="str">
        <f>IF(CH17="a",1,IF(CH17="b",0.75,IF(CH17="c",0.5,IF(CH17="d",0.25,IF(CH17="e",0,IF(CH17="a/b/c/d/e","Belum diisi","Error"))))))</f>
        <v>Belum diisi</v>
      </c>
      <c r="CJ17" s="318" t="str">
        <f>IF((CI17&gt;CI$10),"SALAH, Renstra tidak ada",IF((CI17&gt;CI$63),"SALAH, IKU tidak ada","OK"))</f>
        <v>OK</v>
      </c>
      <c r="CK17" s="403" t="s">
        <v>431</v>
      </c>
      <c r="CL17" s="402" t="str">
        <f>IF(CK17="a",1,IF(CK17="b",0.75,IF(CK17="c",0.5,IF(CK17="d",0.25,IF(CK17="e",0,IF(CK17="a/b/c/d/e","Belum diisi","Error"))))))</f>
        <v>Belum diisi</v>
      </c>
      <c r="CM17" s="318" t="str">
        <f>IF((CL17&gt;CL$10),"SALAH, Renstra tidak ada",IF((CL17&gt;CL$63),"SALAH, IKU tidak ada","OK"))</f>
        <v>OK</v>
      </c>
      <c r="CN17" s="403" t="s">
        <v>431</v>
      </c>
      <c r="CO17" s="402" t="str">
        <f>IF(CN17="a",1,IF(CN17="b",0.75,IF(CN17="c",0.5,IF(CN17="d",0.25,IF(CN17="e",0,IF(CN17="a/b/c/d/e","Belum diisi","Error"))))))</f>
        <v>Belum diisi</v>
      </c>
      <c r="CP17" s="318" t="str">
        <f>IF((CO17&gt;CO$10),"SALAH, Renstra tidak ada",IF((CO17&gt;CO$63),"SALAH, IKU tidak ada","OK"))</f>
        <v>OK</v>
      </c>
      <c r="CQ17" s="403" t="s">
        <v>431</v>
      </c>
      <c r="CR17" s="402" t="str">
        <f>IF(CQ17="a",1,IF(CQ17="b",0.75,IF(CQ17="c",0.5,IF(CQ17="d",0.25,IF(CQ17="e",0,IF(CQ17="a/b/c/d/e","Belum diisi","Error"))))))</f>
        <v>Belum diisi</v>
      </c>
      <c r="CS17" s="318" t="str">
        <f>IF((CR17&gt;CR$10),"SALAH, Renstra tidak ada",IF((CR17&gt;CR$63),"SALAH, IKU tidak ada","OK"))</f>
        <v>OK</v>
      </c>
      <c r="CT17" s="403" t="s">
        <v>431</v>
      </c>
      <c r="CU17" s="402" t="str">
        <f>IF(CT17="a",1,IF(CT17="b",0.75,IF(CT17="c",0.5,IF(CT17="d",0.25,IF(CT17="e",0,IF(CT17="a/b/c/d/e","Belum diisi","Error"))))))</f>
        <v>Belum diisi</v>
      </c>
      <c r="CV17" s="318" t="str">
        <f>IF((CU17&gt;CU$10),"SALAH, Renstra tidak ada",IF((CU17&gt;CU$63),"SALAH, IKU tidak ada","OK"))</f>
        <v>OK</v>
      </c>
      <c r="CW17" s="403" t="s">
        <v>431</v>
      </c>
      <c r="CX17" s="402" t="str">
        <f>IF(CW17="a",1,IF(CW17="b",0.75,IF(CW17="c",0.5,IF(CW17="d",0.25,IF(CW17="e",0,IF(CW17="a/b/c/d/e","Belum diisi","Error"))))))</f>
        <v>Belum diisi</v>
      </c>
      <c r="CY17" s="318" t="str">
        <f>IF((CX17&gt;CX$10),"SALAH, Renstra tidak ada",IF((CX17&gt;CX$63),"SALAH, IKU tidak ada","OK"))</f>
        <v>OK</v>
      </c>
      <c r="CZ17" s="403" t="s">
        <v>431</v>
      </c>
      <c r="DA17" s="402" t="str">
        <f>IF(CZ17="a",1,IF(CZ17="b",0.75,IF(CZ17="c",0.5,IF(CZ17="d",0.25,IF(CZ17="e",0,IF(CZ17="a/b/c/d/e","Belum diisi","Error"))))))</f>
        <v>Belum diisi</v>
      </c>
      <c r="DB17" s="318" t="str">
        <f>IF((DA17&gt;DA$10),"SALAH, Renstra tidak ada",IF((DA17&gt;DA$63),"SALAH, IKU tidak ada","OK"))</f>
        <v>OK</v>
      </c>
      <c r="DC17" s="403" t="s">
        <v>431</v>
      </c>
      <c r="DD17" s="402" t="str">
        <f>IF(DC17="a",1,IF(DC17="b",0.75,IF(DC17="c",0.5,IF(DC17="d",0.25,IF(DC17="e",0,IF(DC17="a/b/c/d/e","Belum diisi","Error"))))))</f>
        <v>Belum diisi</v>
      </c>
      <c r="DE17" s="318" t="str">
        <f>IF((DD17&gt;DD$10),"SALAH, Renstra tidak ada",IF((DD17&gt;DD$63),"SALAH, IKU tidak ada","OK"))</f>
        <v>OK</v>
      </c>
      <c r="DF17" s="403" t="s">
        <v>431</v>
      </c>
      <c r="DG17" s="402" t="str">
        <f>IF(DF17="a",1,IF(DF17="b",0.75,IF(DF17="c",0.5,IF(DF17="d",0.25,IF(DF17="e",0,IF(DF17="a/b/c/d/e","Belum diisi","Error"))))))</f>
        <v>Belum diisi</v>
      </c>
      <c r="DH17" s="318" t="str">
        <f>IF((DG17&gt;DG$10),"SALAH, Renstra tidak ada",IF((DG17&gt;DG$63),"SALAH, IKU tidak ada","OK"))</f>
        <v>OK</v>
      </c>
      <c r="DI17" s="403" t="s">
        <v>431</v>
      </c>
      <c r="DJ17" s="402" t="str">
        <f>IF(DI17="a",1,IF(DI17="b",0.75,IF(DI17="c",0.5,IF(DI17="d",0.25,IF(DI17="e",0,IF(DI17="a/b/c/d/e","Belum diisi","Error"))))))</f>
        <v>Belum diisi</v>
      </c>
      <c r="DK17" s="318" t="str">
        <f>IF((DJ17&gt;DJ$10),"SALAH, Renstra tidak ada",IF((DJ17&gt;DJ$63),"SALAH, IKU tidak ada","OK"))</f>
        <v>OK</v>
      </c>
      <c r="DL17" s="403" t="s">
        <v>431</v>
      </c>
      <c r="DM17" s="402" t="str">
        <f>IF(DL17="a",1,IF(DL17="b",0.75,IF(DL17="c",0.5,IF(DL17="d",0.25,IF(DL17="e",0,IF(DL17="a/b/c/d/e","Belum diisi","Error"))))))</f>
        <v>Belum diisi</v>
      </c>
      <c r="DN17" s="318" t="str">
        <f>IF((DM17&gt;DM$10),"SALAH, Renstra tidak ada",IF((DM17&gt;DM$63),"SALAH, IKU tidak ada","OK"))</f>
        <v>OK</v>
      </c>
      <c r="DO17" s="403" t="s">
        <v>431</v>
      </c>
      <c r="DP17" s="402" t="str">
        <f>IF(DO17="a",1,IF(DO17="b",0.75,IF(DO17="c",0.5,IF(DO17="d",0.25,IF(DO17="e",0,IF(DO17="a/b/c/d/e","Belum diisi","Error"))))))</f>
        <v>Belum diisi</v>
      </c>
      <c r="DQ17" s="318" t="str">
        <f>IF((DP17&gt;DP$10),"SALAH, Renstra tidak ada",IF((DP17&gt;DP$63),"SALAH, IKU tidak ada","OK"))</f>
        <v>OK</v>
      </c>
      <c r="DR17" s="403" t="s">
        <v>431</v>
      </c>
      <c r="DS17" s="402" t="str">
        <f>IF(DR17="a",1,IF(DR17="b",0.75,IF(DR17="c",0.5,IF(DR17="d",0.25,IF(DR17="e",0,IF(DR17="a/b/c/d/e","Belum diisi","Error"))))))</f>
        <v>Belum diisi</v>
      </c>
      <c r="DT17" s="318" t="str">
        <f>IF((DS17&gt;DS$10),"SALAH, Renstra tidak ada",IF((DS17&gt;DS$63),"SALAH, IKU tidak ada","OK"))</f>
        <v>OK</v>
      </c>
      <c r="DU17" s="403" t="s">
        <v>431</v>
      </c>
      <c r="DV17" s="402" t="str">
        <f>IF(DU17="a",1,IF(DU17="b",0.75,IF(DU17="c",0.5,IF(DU17="d",0.25,IF(DU17="e",0,IF(DU17="a/b/c/d/e","Belum diisi","Error"))))))</f>
        <v>Belum diisi</v>
      </c>
      <c r="DW17" s="318" t="str">
        <f>IF((DV17&gt;DV$10),"SALAH, Renstra tidak ada",IF((DV17&gt;DV$63),"SALAH, IKU tidak ada","OK"))</f>
        <v>OK</v>
      </c>
      <c r="DX17" s="403" t="s">
        <v>431</v>
      </c>
      <c r="DY17" s="402" t="str">
        <f>IF(DX17="a",1,IF(DX17="b",0.75,IF(DX17="c",0.5,IF(DX17="d",0.25,IF(DX17="e",0,IF(DX17="a/b/c/d/e","Belum diisi","Error"))))))</f>
        <v>Belum diisi</v>
      </c>
      <c r="DZ17" s="318" t="str">
        <f>IF((DY17&gt;DY$10),"SALAH, Renstra tidak ada",IF((DY17&gt;DY$63),"SALAH, IKU tidak ada","OK"))</f>
        <v>OK</v>
      </c>
      <c r="EA17" s="403" t="s">
        <v>431</v>
      </c>
      <c r="EB17" s="402" t="str">
        <f>IF(EA17="a",1,IF(EA17="b",0.75,IF(EA17="c",0.5,IF(EA17="d",0.25,IF(EA17="e",0,IF(EA17="a/b/c/d/e","Belum diisi","Error"))))))</f>
        <v>Belum diisi</v>
      </c>
      <c r="EC17" s="318" t="str">
        <f>IF((EB17&gt;EB$10),"SALAH, Renstra tidak ada",IF((EB17&gt;EB$63),"SALAH, IKU tidak ada","OK"))</f>
        <v>OK</v>
      </c>
      <c r="ED17" s="403" t="s">
        <v>431</v>
      </c>
      <c r="EE17" s="402" t="str">
        <f>IF(ED17="a",1,IF(ED17="b",0.75,IF(ED17="c",0.5,IF(ED17="d",0.25,IF(ED17="e",0,IF(ED17="a/b/c/d/e","Belum diisi","Error"))))))</f>
        <v>Belum diisi</v>
      </c>
      <c r="EF17" s="318" t="str">
        <f>IF((EE17&gt;EE$10),"SALAH, Renstra tidak ada",IF((EE17&gt;EE$63),"SALAH, IKU tidak ada","OK"))</f>
        <v>OK</v>
      </c>
      <c r="EG17" s="403" t="s">
        <v>431</v>
      </c>
      <c r="EH17" s="402" t="str">
        <f>IF(EG17="a",1,IF(EG17="b",0.75,IF(EG17="c",0.5,IF(EG17="d",0.25,IF(EG17="e",0,IF(EG17="a/b/c/d/e","Belum diisi","Error"))))))</f>
        <v>Belum diisi</v>
      </c>
      <c r="EI17" s="318" t="str">
        <f>IF((EH17&gt;EH$10),"SALAH, Renstra tidak ada",IF((EH17&gt;EH$63),"SALAH, IKU tidak ada","OK"))</f>
        <v>OK</v>
      </c>
      <c r="EJ17" s="403" t="s">
        <v>431</v>
      </c>
      <c r="EK17" s="402" t="str">
        <f>IF(EJ17="a",1,IF(EJ17="b",0.75,IF(EJ17="c",0.5,IF(EJ17="d",0.25,IF(EJ17="e",0,IF(EJ17="a/b/c/d/e","Belum diisi","Error"))))))</f>
        <v>Belum diisi</v>
      </c>
      <c r="EL17" s="318" t="str">
        <f>IF((EK17&gt;EK$10),"SALAH, Renstra tidak ada",IF((EK17&gt;EK$63),"SALAH, IKU tidak ada","OK"))</f>
        <v>OK</v>
      </c>
      <c r="EM17" s="401" t="s">
        <v>431</v>
      </c>
      <c r="EN17" s="402" t="str">
        <f>IF(EM17="a",1,IF(EM17="b",0.75,IF(EM17="c",0.5,IF(EM17="d",0.25,IF(EM17="e",0,IF(EM17="a/b/c/d/e","Belum diisi","Error"))))))</f>
        <v>Belum diisi</v>
      </c>
      <c r="EO17" s="318" t="str">
        <f>IF((EN17&gt;EN$10),"SALAH, Renstra tidak ada",IF((EN17&gt;EN$63),"SALAH, IKU tidak ada","OK"))</f>
        <v>OK</v>
      </c>
    </row>
    <row r="18" spans="1:145" ht="15">
      <c r="A18" s="56">
        <v>20</v>
      </c>
      <c r="B18" s="310">
        <v>9</v>
      </c>
      <c r="C18" s="316" t="s">
        <v>294</v>
      </c>
      <c r="D18" s="404"/>
      <c r="E18" s="399" t="str">
        <f>IF(F18&gt;0.875,"a",IF(F18&gt;0.625,"b",IF(F18&gt;0.375,"c",IF(F18&gt;0.125,"d",IF(F18&lt;=0.125,"e","Error")))))</f>
        <v>a</v>
      </c>
      <c r="F18" s="405">
        <f t="shared" si="0"/>
        <v>1</v>
      </c>
      <c r="H18" s="387"/>
      <c r="J18" s="313" t="s">
        <v>26</v>
      </c>
      <c r="K18" s="400" t="s">
        <v>1363</v>
      </c>
      <c r="L18" s="399">
        <f>IF(K18="Y",1,IF(K18="T",0,IF(K18="Y/T","Belum diisi","Error")))</f>
        <v>1</v>
      </c>
      <c r="M18" s="318" t="str">
        <f>IF(L18&gt;L$10,"SALAH, Renstra tidak ada","OK")</f>
        <v>OK</v>
      </c>
      <c r="N18" s="401" t="s">
        <v>1363</v>
      </c>
      <c r="O18" s="402">
        <f>IF(N18="Y",1,IF(N18="T",0,IF(N18="Y/T","Belum diisi","Error")))</f>
        <v>1</v>
      </c>
      <c r="P18" s="318" t="str">
        <f>IF(O18&gt;O$10,"SALAH, Renstra tidak ada","OK")</f>
        <v>OK</v>
      </c>
      <c r="Q18" s="401" t="s">
        <v>26</v>
      </c>
      <c r="R18" s="402" t="str">
        <f>IF(Q18="Y",1,IF(Q18="T",0,IF(Q18="Y/T","Belum diisi","Error")))</f>
        <v>Belum diisi</v>
      </c>
      <c r="S18" s="318" t="str">
        <f>IF(R18&gt;R$10,"SALAH, Renstra tidak ada","OK")</f>
        <v>OK</v>
      </c>
      <c r="T18" s="401" t="s">
        <v>26</v>
      </c>
      <c r="U18" s="402" t="str">
        <f>IF(T18="Y",1,IF(T18="T",0,IF(T18="Y/T","Belum diisi","Error")))</f>
        <v>Belum diisi</v>
      </c>
      <c r="V18" s="318" t="str">
        <f>IF(U18&gt;U$10,"SALAH, Renstra tidak ada","OK")</f>
        <v>OK</v>
      </c>
      <c r="W18" s="401" t="s">
        <v>26</v>
      </c>
      <c r="X18" s="402" t="str">
        <f>IF(W18="Y",1,IF(W18="T",0,IF(W18="Y/T","Belum diisi","Error")))</f>
        <v>Belum diisi</v>
      </c>
      <c r="Y18" s="318" t="str">
        <f>IF(X18&gt;X$10,"SALAH, Renstra tidak ada","OK")</f>
        <v>OK</v>
      </c>
      <c r="Z18" s="403" t="s">
        <v>26</v>
      </c>
      <c r="AA18" s="402" t="str">
        <f>IF(Z18="Y",1,IF(Z18="T",0,IF(Z18="Y/T","Belum diisi","Error")))</f>
        <v>Belum diisi</v>
      </c>
      <c r="AB18" s="318" t="str">
        <f>IF(AA18&gt;AA$10,"SALAH, Renstra tidak ada","OK")</f>
        <v>OK</v>
      </c>
      <c r="AC18" s="403" t="s">
        <v>26</v>
      </c>
      <c r="AD18" s="402" t="str">
        <f>IF(AC18="Y",1,IF(AC18="T",0,IF(AC18="Y/T","Belum diisi","Error")))</f>
        <v>Belum diisi</v>
      </c>
      <c r="AE18" s="318" t="str">
        <f>IF(AD18&gt;AD$10,"SALAH, Renstra tidak ada","OK")</f>
        <v>OK</v>
      </c>
      <c r="AF18" s="403" t="s">
        <v>26</v>
      </c>
      <c r="AG18" s="402" t="str">
        <f>IF(AF18="Y",1,IF(AF18="T",0,IF(AF18="Y/T","Belum diisi","Error")))</f>
        <v>Belum diisi</v>
      </c>
      <c r="AH18" s="318" t="str">
        <f>IF(AG18&gt;AG$10,"SALAH, Renstra tidak ada","OK")</f>
        <v>OK</v>
      </c>
      <c r="AI18" s="403" t="s">
        <v>26</v>
      </c>
      <c r="AJ18" s="402" t="str">
        <f>IF(AI18="Y",1,IF(AI18="T",0,IF(AI18="Y/T","Belum diisi","Error")))</f>
        <v>Belum diisi</v>
      </c>
      <c r="AK18" s="318" t="str">
        <f>IF(AJ18&gt;AJ$10,"SALAH, Renstra tidak ada","OK")</f>
        <v>OK</v>
      </c>
      <c r="AL18" s="403" t="s">
        <v>26</v>
      </c>
      <c r="AM18" s="402" t="str">
        <f>IF(AL18="Y",1,IF(AL18="T",0,IF(AL18="Y/T","Belum diisi","Error")))</f>
        <v>Belum diisi</v>
      </c>
      <c r="AN18" s="318" t="str">
        <f>IF(AM18&gt;AM$10,"SALAH, Renstra tidak ada","OK")</f>
        <v>OK</v>
      </c>
      <c r="AO18" s="401" t="s">
        <v>26</v>
      </c>
      <c r="AP18" s="402" t="str">
        <f>IF(AO18="Y",1,IF(AO18="T",0,IF(AO18="Y/T","Belum diisi","Error")))</f>
        <v>Belum diisi</v>
      </c>
      <c r="AQ18" s="318" t="str">
        <f>IF(AP18&gt;AP$10,"SALAH, Renstra tidak ada","OK")</f>
        <v>OK</v>
      </c>
      <c r="AR18" s="401" t="s">
        <v>26</v>
      </c>
      <c r="AS18" s="402" t="str">
        <f>IF(AR18="Y",1,IF(AR18="T",0,IF(AR18="Y/T","Belum diisi","Error")))</f>
        <v>Belum diisi</v>
      </c>
      <c r="AT18" s="318" t="str">
        <f>IF(AS18&gt;AS$10,"SALAH, Renstra tidak ada","OK")</f>
        <v>OK</v>
      </c>
      <c r="AU18" s="401" t="s">
        <v>26</v>
      </c>
      <c r="AV18" s="402" t="str">
        <f>IF(AU18="Y",1,IF(AU18="T",0,IF(AU18="Y/T","Belum diisi","Error")))</f>
        <v>Belum diisi</v>
      </c>
      <c r="AW18" s="318" t="str">
        <f>IF(AV18&gt;AV$10,"SALAH, Renstra tidak ada","OK")</f>
        <v>OK</v>
      </c>
      <c r="AX18" s="401" t="s">
        <v>26</v>
      </c>
      <c r="AY18" s="402" t="str">
        <f>IF(AX18="Y",1,IF(AX18="T",0,IF(AX18="Y/T","Belum diisi","Error")))</f>
        <v>Belum diisi</v>
      </c>
      <c r="AZ18" s="318" t="str">
        <f>IF(AY18&gt;AY$10,"SALAH, Renstra tidak ada","OK")</f>
        <v>OK</v>
      </c>
      <c r="BA18" s="403" t="s">
        <v>26</v>
      </c>
      <c r="BB18" s="402" t="str">
        <f>IF(BA18="Y",1,IF(BA18="T",0,IF(BA18="Y/T","Belum diisi","Error")))</f>
        <v>Belum diisi</v>
      </c>
      <c r="BC18" s="318" t="str">
        <f>IF(BB18&gt;BB$10,"SALAH, Renstra tidak ada","OK")</f>
        <v>OK</v>
      </c>
      <c r="BD18" s="403" t="s">
        <v>26</v>
      </c>
      <c r="BE18" s="402" t="str">
        <f>IF(BD18="Y",1,IF(BD18="T",0,IF(BD18="Y/T","Belum diisi","Error")))</f>
        <v>Belum diisi</v>
      </c>
      <c r="BF18" s="318" t="str">
        <f>IF(BE18&gt;BE$10,"SALAH, Renstra tidak ada","OK")</f>
        <v>OK</v>
      </c>
      <c r="BG18" s="403" t="s">
        <v>26</v>
      </c>
      <c r="BH18" s="402" t="str">
        <f>IF(BG18="Y",1,IF(BG18="T",0,IF(BG18="Y/T","Belum diisi","Error")))</f>
        <v>Belum diisi</v>
      </c>
      <c r="BI18" s="318" t="str">
        <f>IF(BH18&gt;BH$10,"SALAH, Renstra tidak ada","OK")</f>
        <v>OK</v>
      </c>
      <c r="BJ18" s="403" t="s">
        <v>26</v>
      </c>
      <c r="BK18" s="402" t="str">
        <f>IF(BJ18="Y",1,IF(BJ18="T",0,IF(BJ18="Y/T","Belum diisi","Error")))</f>
        <v>Belum diisi</v>
      </c>
      <c r="BL18" s="318" t="str">
        <f>IF(BK18&gt;BK$10,"SALAH, Renstra tidak ada","OK")</f>
        <v>OK</v>
      </c>
      <c r="BM18" s="403" t="s">
        <v>26</v>
      </c>
      <c r="BN18" s="402" t="str">
        <f>IF(BM18="Y",1,IF(BM18="T",0,IF(BM18="Y/T","Belum diisi","Error")))</f>
        <v>Belum diisi</v>
      </c>
      <c r="BO18" s="318" t="str">
        <f>IF(BN18&gt;BN$10,"SALAH, Renstra tidak ada","OK")</f>
        <v>OK</v>
      </c>
      <c r="BP18" s="403" t="s">
        <v>26</v>
      </c>
      <c r="BQ18" s="402" t="str">
        <f>IF(BP18="Y",1,IF(BP18="T",0,IF(BP18="Y/T","Belum diisi","Error")))</f>
        <v>Belum diisi</v>
      </c>
      <c r="BR18" s="318" t="str">
        <f>IF(BQ18&gt;BQ$10,"SALAH, Renstra tidak ada","OK")</f>
        <v>OK</v>
      </c>
      <c r="BS18" s="403" t="s">
        <v>26</v>
      </c>
      <c r="BT18" s="402" t="str">
        <f>IF(BS18="Y",1,IF(BS18="T",0,IF(BS18="Y/T","Belum diisi","Error")))</f>
        <v>Belum diisi</v>
      </c>
      <c r="BU18" s="318" t="str">
        <f>IF(BT18&gt;BT$10,"SALAH, Renstra tidak ada","OK")</f>
        <v>OK</v>
      </c>
      <c r="BV18" s="403" t="s">
        <v>26</v>
      </c>
      <c r="BW18" s="402" t="str">
        <f>IF(BV18="Y",1,IF(BV18="T",0,IF(BV18="Y/T","Belum diisi","Error")))</f>
        <v>Belum diisi</v>
      </c>
      <c r="BX18" s="318" t="str">
        <f>IF(BW18&gt;BW$10,"SALAH, Renstra tidak ada","OK")</f>
        <v>OK</v>
      </c>
      <c r="BY18" s="403" t="s">
        <v>26</v>
      </c>
      <c r="BZ18" s="402" t="str">
        <f>IF(BY18="Y",1,IF(BY18="T",0,IF(BY18="Y/T","Belum diisi","Error")))</f>
        <v>Belum diisi</v>
      </c>
      <c r="CA18" s="318" t="str">
        <f>IF(BZ18&gt;BZ$10,"SALAH, Renstra tidak ada","OK")</f>
        <v>OK</v>
      </c>
      <c r="CB18" s="403" t="s">
        <v>26</v>
      </c>
      <c r="CC18" s="402" t="str">
        <f>IF(CB18="Y",1,IF(CB18="T",0,IF(CB18="Y/T","Belum diisi","Error")))</f>
        <v>Belum diisi</v>
      </c>
      <c r="CD18" s="318" t="str">
        <f>IF(CC18&gt;CC$10,"SALAH, Renstra tidak ada","OK")</f>
        <v>OK</v>
      </c>
      <c r="CE18" s="403" t="s">
        <v>26</v>
      </c>
      <c r="CF18" s="402" t="str">
        <f>IF(CE18="Y",1,IF(CE18="T",0,IF(CE18="Y/T","Belum diisi","Error")))</f>
        <v>Belum diisi</v>
      </c>
      <c r="CG18" s="318" t="str">
        <f>IF(CF18&gt;CF$10,"SALAH, Renstra tidak ada","OK")</f>
        <v>OK</v>
      </c>
      <c r="CH18" s="403" t="s">
        <v>26</v>
      </c>
      <c r="CI18" s="402" t="str">
        <f>IF(CH18="Y",1,IF(CH18="T",0,IF(CH18="Y/T","Belum diisi","Error")))</f>
        <v>Belum diisi</v>
      </c>
      <c r="CJ18" s="318" t="str">
        <f>IF(CI18&gt;CI$10,"SALAH, Renstra tidak ada","OK")</f>
        <v>OK</v>
      </c>
      <c r="CK18" s="403" t="s">
        <v>26</v>
      </c>
      <c r="CL18" s="402" t="str">
        <f>IF(CK18="Y",1,IF(CK18="T",0,IF(CK18="Y/T","Belum diisi","Error")))</f>
        <v>Belum diisi</v>
      </c>
      <c r="CM18" s="318" t="str">
        <f>IF(CL18&gt;CL$10,"SALAH, Renstra tidak ada","OK")</f>
        <v>OK</v>
      </c>
      <c r="CN18" s="403" t="s">
        <v>26</v>
      </c>
      <c r="CO18" s="402" t="str">
        <f>IF(CN18="Y",1,IF(CN18="T",0,IF(CN18="Y/T","Belum diisi","Error")))</f>
        <v>Belum diisi</v>
      </c>
      <c r="CP18" s="318" t="str">
        <f>IF(CO18&gt;CO$10,"SALAH, Renstra tidak ada","OK")</f>
        <v>OK</v>
      </c>
      <c r="CQ18" s="403" t="s">
        <v>26</v>
      </c>
      <c r="CR18" s="402" t="str">
        <f>IF(CQ18="Y",1,IF(CQ18="T",0,IF(CQ18="Y/T","Belum diisi","Error")))</f>
        <v>Belum diisi</v>
      </c>
      <c r="CS18" s="318" t="str">
        <f>IF(CR18&gt;CR$10,"SALAH, Renstra tidak ada","OK")</f>
        <v>OK</v>
      </c>
      <c r="CT18" s="403" t="s">
        <v>26</v>
      </c>
      <c r="CU18" s="402" t="str">
        <f>IF(CT18="Y",1,IF(CT18="T",0,IF(CT18="Y/T","Belum diisi","Error")))</f>
        <v>Belum diisi</v>
      </c>
      <c r="CV18" s="318" t="str">
        <f>IF(CU18&gt;CU$10,"SALAH, Renstra tidak ada","OK")</f>
        <v>OK</v>
      </c>
      <c r="CW18" s="403" t="s">
        <v>26</v>
      </c>
      <c r="CX18" s="402" t="str">
        <f>IF(CW18="Y",1,IF(CW18="T",0,IF(CW18="Y/T","Belum diisi","Error")))</f>
        <v>Belum diisi</v>
      </c>
      <c r="CY18" s="318" t="str">
        <f>IF(CX18&gt;CX$10,"SALAH, Renstra tidak ada","OK")</f>
        <v>OK</v>
      </c>
      <c r="CZ18" s="403" t="s">
        <v>26</v>
      </c>
      <c r="DA18" s="402" t="str">
        <f>IF(CZ18="Y",1,IF(CZ18="T",0,IF(CZ18="Y/T","Belum diisi","Error")))</f>
        <v>Belum diisi</v>
      </c>
      <c r="DB18" s="318" t="str">
        <f>IF(DA18&gt;DA$10,"SALAH, Renstra tidak ada","OK")</f>
        <v>OK</v>
      </c>
      <c r="DC18" s="403" t="s">
        <v>26</v>
      </c>
      <c r="DD18" s="402" t="str">
        <f>IF(DC18="Y",1,IF(DC18="T",0,IF(DC18="Y/T","Belum diisi","Error")))</f>
        <v>Belum diisi</v>
      </c>
      <c r="DE18" s="318" t="str">
        <f>IF(DD18&gt;DD$10,"SALAH, Renstra tidak ada","OK")</f>
        <v>OK</v>
      </c>
      <c r="DF18" s="403" t="s">
        <v>26</v>
      </c>
      <c r="DG18" s="402" t="str">
        <f>IF(DF18="Y",1,IF(DF18="T",0,IF(DF18="Y/T","Belum diisi","Error")))</f>
        <v>Belum diisi</v>
      </c>
      <c r="DH18" s="318" t="str">
        <f>IF(DG18&gt;DG$10,"SALAH, Renstra tidak ada","OK")</f>
        <v>OK</v>
      </c>
      <c r="DI18" s="403" t="s">
        <v>26</v>
      </c>
      <c r="DJ18" s="402" t="str">
        <f>IF(DI18="Y",1,IF(DI18="T",0,IF(DI18="Y/T","Belum diisi","Error")))</f>
        <v>Belum diisi</v>
      </c>
      <c r="DK18" s="318" t="str">
        <f>IF(DJ18&gt;DJ$10,"SALAH, Renstra tidak ada","OK")</f>
        <v>OK</v>
      </c>
      <c r="DL18" s="403" t="s">
        <v>26</v>
      </c>
      <c r="DM18" s="402" t="str">
        <f>IF(DL18="Y",1,IF(DL18="T",0,IF(DL18="Y/T","Belum diisi","Error")))</f>
        <v>Belum diisi</v>
      </c>
      <c r="DN18" s="318" t="str">
        <f>IF(DM18&gt;DM$10,"SALAH, Renstra tidak ada","OK")</f>
        <v>OK</v>
      </c>
      <c r="DO18" s="403" t="s">
        <v>26</v>
      </c>
      <c r="DP18" s="402" t="str">
        <f>IF(DO18="Y",1,IF(DO18="T",0,IF(DO18="Y/T","Belum diisi","Error")))</f>
        <v>Belum diisi</v>
      </c>
      <c r="DQ18" s="318" t="str">
        <f>IF(DP18&gt;DP$10,"SALAH, Renstra tidak ada","OK")</f>
        <v>OK</v>
      </c>
      <c r="DR18" s="403" t="s">
        <v>26</v>
      </c>
      <c r="DS18" s="402" t="str">
        <f>IF(DR18="Y",1,IF(DR18="T",0,IF(DR18="Y/T","Belum diisi","Error")))</f>
        <v>Belum diisi</v>
      </c>
      <c r="DT18" s="318" t="str">
        <f>IF(DS18&gt;DS$10,"SALAH, Renstra tidak ada","OK")</f>
        <v>OK</v>
      </c>
      <c r="DU18" s="403" t="s">
        <v>26</v>
      </c>
      <c r="DV18" s="402" t="str">
        <f>IF(DU18="Y",1,IF(DU18="T",0,IF(DU18="Y/T","Belum diisi","Error")))</f>
        <v>Belum diisi</v>
      </c>
      <c r="DW18" s="318" t="str">
        <f>IF(DV18&gt;DV$10,"SALAH, Renstra tidak ada","OK")</f>
        <v>OK</v>
      </c>
      <c r="DX18" s="403" t="s">
        <v>26</v>
      </c>
      <c r="DY18" s="402" t="str">
        <f>IF(DX18="Y",1,IF(DX18="T",0,IF(DX18="Y/T","Belum diisi","Error")))</f>
        <v>Belum diisi</v>
      </c>
      <c r="DZ18" s="318" t="str">
        <f>IF(DY18&gt;DY$10,"SALAH, Renstra tidak ada","OK")</f>
        <v>OK</v>
      </c>
      <c r="EA18" s="403" t="s">
        <v>26</v>
      </c>
      <c r="EB18" s="402" t="str">
        <f>IF(EA18="Y",1,IF(EA18="T",0,IF(EA18="Y/T","Belum diisi","Error")))</f>
        <v>Belum diisi</v>
      </c>
      <c r="EC18" s="318" t="str">
        <f>IF(EB18&gt;EB$10,"SALAH, Renstra tidak ada","OK")</f>
        <v>OK</v>
      </c>
      <c r="ED18" s="403" t="s">
        <v>26</v>
      </c>
      <c r="EE18" s="402" t="str">
        <f>IF(ED18="Y",1,IF(ED18="T",0,IF(ED18="Y/T","Belum diisi","Error")))</f>
        <v>Belum diisi</v>
      </c>
      <c r="EF18" s="318" t="str">
        <f>IF(EE18&gt;EE$10,"SALAH, Renstra tidak ada","OK")</f>
        <v>OK</v>
      </c>
      <c r="EG18" s="403" t="s">
        <v>26</v>
      </c>
      <c r="EH18" s="402" t="str">
        <f>IF(EG18="Y",1,IF(EG18="T",0,IF(EG18="Y/T","Belum diisi","Error")))</f>
        <v>Belum diisi</v>
      </c>
      <c r="EI18" s="318" t="str">
        <f>IF(EH18&gt;EH$10,"SALAH, Renstra tidak ada","OK")</f>
        <v>OK</v>
      </c>
      <c r="EJ18" s="403" t="s">
        <v>26</v>
      </c>
      <c r="EK18" s="402" t="str">
        <f>IF(EJ18="Y",1,IF(EJ18="T",0,IF(EJ18="Y/T","Belum diisi","Error")))</f>
        <v>Belum diisi</v>
      </c>
      <c r="EL18" s="318" t="str">
        <f>IF(EK18&gt;EK$10,"SALAH, Renstra tidak ada","OK")</f>
        <v>OK</v>
      </c>
      <c r="EM18" s="401" t="s">
        <v>26</v>
      </c>
      <c r="EN18" s="402" t="str">
        <f>IF(EM18="Y",1,IF(EM18="T",0,IF(EM18="Y/T","Belum diisi","Error")))</f>
        <v>Belum diisi</v>
      </c>
      <c r="EO18" s="318" t="str">
        <f>IF(EN18&gt;EN$10,"SALAH, Renstra tidak ada","OK")</f>
        <v>OK</v>
      </c>
    </row>
    <row r="19" spans="1:145" ht="15">
      <c r="A19" s="278">
        <v>21</v>
      </c>
      <c r="B19" s="310"/>
      <c r="C19" s="316"/>
      <c r="D19" s="324"/>
      <c r="E19" s="323"/>
      <c r="F19" s="323"/>
      <c r="H19" s="408"/>
      <c r="J19" s="323"/>
      <c r="K19" s="323"/>
      <c r="L19" s="323"/>
      <c r="M19" s="326"/>
      <c r="N19" s="323"/>
      <c r="O19" s="323"/>
      <c r="P19" s="326"/>
      <c r="Q19" s="323"/>
      <c r="R19" s="323"/>
      <c r="S19" s="326"/>
      <c r="T19" s="323"/>
      <c r="U19" s="323"/>
      <c r="V19" s="326"/>
      <c r="W19" s="323"/>
      <c r="X19" s="323"/>
      <c r="Y19" s="326"/>
      <c r="Z19" s="323"/>
      <c r="AA19" s="323"/>
      <c r="AB19" s="326"/>
      <c r="AC19" s="323"/>
      <c r="AD19" s="323"/>
      <c r="AE19" s="326"/>
      <c r="AF19" s="323"/>
      <c r="AG19" s="323"/>
      <c r="AH19" s="326"/>
      <c r="AI19" s="323"/>
      <c r="AJ19" s="323"/>
      <c r="AK19" s="326"/>
      <c r="AL19" s="323"/>
      <c r="AM19" s="323"/>
      <c r="AN19" s="326"/>
      <c r="AO19" s="323"/>
      <c r="AP19" s="323"/>
      <c r="AQ19" s="326"/>
      <c r="AR19" s="323"/>
      <c r="AS19" s="323"/>
      <c r="AT19" s="326"/>
      <c r="AU19" s="323"/>
      <c r="AV19" s="323"/>
      <c r="AW19" s="326"/>
      <c r="AX19" s="323"/>
      <c r="AY19" s="323"/>
      <c r="AZ19" s="326"/>
      <c r="BA19" s="323"/>
      <c r="BB19" s="323"/>
      <c r="BC19" s="326"/>
      <c r="BD19" s="323"/>
      <c r="BE19" s="323"/>
      <c r="BF19" s="326"/>
      <c r="BG19" s="323"/>
      <c r="BH19" s="323"/>
      <c r="BI19" s="326"/>
      <c r="BJ19" s="323"/>
      <c r="BK19" s="323"/>
      <c r="BL19" s="326"/>
      <c r="BM19" s="323"/>
      <c r="BN19" s="323"/>
      <c r="BO19" s="326"/>
      <c r="BP19" s="323"/>
      <c r="BQ19" s="323"/>
      <c r="BR19" s="326"/>
      <c r="BS19" s="323"/>
      <c r="BT19" s="323"/>
      <c r="BU19" s="326"/>
      <c r="BV19" s="323"/>
      <c r="BW19" s="323"/>
      <c r="BX19" s="326"/>
      <c r="BY19" s="323"/>
      <c r="BZ19" s="323"/>
      <c r="CA19" s="326"/>
      <c r="CB19" s="323"/>
      <c r="CC19" s="323"/>
      <c r="CD19" s="326"/>
      <c r="CE19" s="323"/>
      <c r="CF19" s="323"/>
      <c r="CG19" s="326"/>
      <c r="CH19" s="323"/>
      <c r="CI19" s="323"/>
      <c r="CJ19" s="326"/>
      <c r="CK19" s="323"/>
      <c r="CL19" s="323"/>
      <c r="CM19" s="326"/>
      <c r="CN19" s="323"/>
      <c r="CO19" s="323"/>
      <c r="CP19" s="326"/>
      <c r="CQ19" s="323"/>
      <c r="CR19" s="323"/>
      <c r="CS19" s="326"/>
      <c r="CT19" s="323"/>
      <c r="CU19" s="323"/>
      <c r="CV19" s="326"/>
      <c r="CW19" s="323"/>
      <c r="CX19" s="323"/>
      <c r="CY19" s="326"/>
      <c r="CZ19" s="323"/>
      <c r="DA19" s="323"/>
      <c r="DB19" s="326"/>
      <c r="DC19" s="323"/>
      <c r="DD19" s="323"/>
      <c r="DE19" s="326"/>
      <c r="DF19" s="323"/>
      <c r="DG19" s="323"/>
      <c r="DH19" s="326"/>
      <c r="DI19" s="323"/>
      <c r="DJ19" s="323"/>
      <c r="DK19" s="326"/>
      <c r="DL19" s="323"/>
      <c r="DM19" s="323"/>
      <c r="DN19" s="326"/>
      <c r="DO19" s="323"/>
      <c r="DP19" s="323"/>
      <c r="DQ19" s="326"/>
      <c r="DR19" s="323"/>
      <c r="DS19" s="323"/>
      <c r="DT19" s="326"/>
      <c r="DU19" s="323"/>
      <c r="DV19" s="323"/>
      <c r="DW19" s="326"/>
      <c r="DX19" s="323"/>
      <c r="DY19" s="323"/>
      <c r="DZ19" s="326"/>
      <c r="EA19" s="323"/>
      <c r="EB19" s="323"/>
      <c r="EC19" s="326"/>
      <c r="ED19" s="323"/>
      <c r="EE19" s="323"/>
      <c r="EF19" s="326"/>
      <c r="EG19" s="323"/>
      <c r="EH19" s="323"/>
      <c r="EI19" s="326"/>
      <c r="EJ19" s="323"/>
      <c r="EK19" s="323"/>
      <c r="EL19" s="326"/>
      <c r="EM19" s="323"/>
      <c r="EN19" s="323"/>
      <c r="EO19" s="326"/>
    </row>
    <row r="20" spans="1:145" ht="15.75">
      <c r="A20" s="56">
        <v>22</v>
      </c>
      <c r="B20" s="305" t="s">
        <v>48</v>
      </c>
      <c r="C20" s="394" t="s">
        <v>528</v>
      </c>
      <c r="D20" s="395">
        <v>2.5</v>
      </c>
      <c r="E20" s="396">
        <f>SUM(F21:F28)/COUNT(F21:F28)</f>
        <v>1</v>
      </c>
      <c r="F20" s="397">
        <f>E20*$D20</f>
        <v>2.5</v>
      </c>
      <c r="H20" s="387"/>
      <c r="J20" s="295"/>
      <c r="K20" s="398">
        <f>SUM(L21:L28)/COUNTA(L21:L28)</f>
        <v>1</v>
      </c>
      <c r="L20" s="389">
        <f>K20*$D20</f>
        <v>2.5</v>
      </c>
      <c r="M20" s="298"/>
      <c r="N20" s="398" t="e">
        <f>SUM(O21:O28)/COUNTA(O21:O28)</f>
        <v>#DIV/0!</v>
      </c>
      <c r="O20" s="389" t="e">
        <f>N20*$D20</f>
        <v>#DIV/0!</v>
      </c>
      <c r="P20" s="298"/>
      <c r="Q20" s="398" t="e">
        <f>SUM(R21:R28)/COUNTA(R21:R28)</f>
        <v>#DIV/0!</v>
      </c>
      <c r="R20" s="389" t="e">
        <f>Q20*$D20</f>
        <v>#DIV/0!</v>
      </c>
      <c r="S20" s="298"/>
      <c r="T20" s="398" t="e">
        <f>SUM(U21:U28)/COUNTA(U21:U28)</f>
        <v>#DIV/0!</v>
      </c>
      <c r="U20" s="389" t="e">
        <f>T20*$D20</f>
        <v>#DIV/0!</v>
      </c>
      <c r="V20" s="298"/>
      <c r="W20" s="398" t="e">
        <f>SUM(X21:X28)/COUNTA(X21:X28)</f>
        <v>#DIV/0!</v>
      </c>
      <c r="X20" s="389" t="e">
        <f>W20*$D20</f>
        <v>#DIV/0!</v>
      </c>
      <c r="Y20" s="298"/>
      <c r="Z20" s="398" t="e">
        <f>SUM(AA21:AA28)/COUNTA(AA21:AA28)</f>
        <v>#DIV/0!</v>
      </c>
      <c r="AA20" s="389" t="e">
        <f>Z20*$D20</f>
        <v>#DIV/0!</v>
      </c>
      <c r="AB20" s="298"/>
      <c r="AC20" s="398" t="e">
        <f>SUM(AD21:AD28)/COUNTA(AD21:AD28)</f>
        <v>#DIV/0!</v>
      </c>
      <c r="AD20" s="389" t="e">
        <f>AC20*$D20</f>
        <v>#DIV/0!</v>
      </c>
      <c r="AE20" s="298"/>
      <c r="AF20" s="398" t="e">
        <f>SUM(AG21:AG28)/COUNTA(AG21:AG28)</f>
        <v>#DIV/0!</v>
      </c>
      <c r="AG20" s="389" t="e">
        <f>AF20*$D20</f>
        <v>#DIV/0!</v>
      </c>
      <c r="AH20" s="298"/>
      <c r="AI20" s="398" t="e">
        <f>SUM(AJ21:AJ28)/COUNTA(AJ21:AJ28)</f>
        <v>#DIV/0!</v>
      </c>
      <c r="AJ20" s="389" t="e">
        <f>AI20*$D20</f>
        <v>#DIV/0!</v>
      </c>
      <c r="AK20" s="298"/>
      <c r="AL20" s="398" t="e">
        <f>SUM(AM21:AM28)/COUNTA(AM21:AM28)</f>
        <v>#DIV/0!</v>
      </c>
      <c r="AM20" s="389" t="e">
        <f>AL20*$D20</f>
        <v>#DIV/0!</v>
      </c>
      <c r="AN20" s="298"/>
      <c r="AO20" s="398" t="e">
        <f>SUM(AP21:AP28)/COUNTA(AP21:AP28)</f>
        <v>#DIV/0!</v>
      </c>
      <c r="AP20" s="389" t="e">
        <f>AO20*$D20</f>
        <v>#DIV/0!</v>
      </c>
      <c r="AQ20" s="298"/>
      <c r="AR20" s="398" t="e">
        <f>SUM(AS21:AS28)/COUNTA(AS21:AS28)</f>
        <v>#DIV/0!</v>
      </c>
      <c r="AS20" s="389" t="e">
        <f>AR20*$D20</f>
        <v>#DIV/0!</v>
      </c>
      <c r="AT20" s="298"/>
      <c r="AU20" s="398" t="e">
        <f>SUM(AV21:AV28)/COUNTA(AV21:AV28)</f>
        <v>#DIV/0!</v>
      </c>
      <c r="AV20" s="389" t="e">
        <f>AU20*$D20</f>
        <v>#DIV/0!</v>
      </c>
      <c r="AW20" s="298"/>
      <c r="AX20" s="398" t="e">
        <f>SUM(AY21:AY28)/COUNTA(AY21:AY28)</f>
        <v>#DIV/0!</v>
      </c>
      <c r="AY20" s="389" t="e">
        <f>AX20*$D20</f>
        <v>#DIV/0!</v>
      </c>
      <c r="AZ20" s="298"/>
      <c r="BA20" s="398" t="e">
        <f>SUM(BB21:BB28)/COUNTA(BB21:BB28)</f>
        <v>#DIV/0!</v>
      </c>
      <c r="BB20" s="389" t="e">
        <f>BA20*$D20</f>
        <v>#DIV/0!</v>
      </c>
      <c r="BC20" s="298"/>
      <c r="BD20" s="398" t="e">
        <f>SUM(BE21:BE28)/COUNTA(BE21:BE28)</f>
        <v>#DIV/0!</v>
      </c>
      <c r="BE20" s="389" t="e">
        <f>BD20*$D20</f>
        <v>#DIV/0!</v>
      </c>
      <c r="BF20" s="298"/>
      <c r="BG20" s="398" t="e">
        <f>SUM(BH21:BH28)/COUNTA(BH21:BH28)</f>
        <v>#DIV/0!</v>
      </c>
      <c r="BH20" s="389" t="e">
        <f>BG20*$D20</f>
        <v>#DIV/0!</v>
      </c>
      <c r="BI20" s="298"/>
      <c r="BJ20" s="398" t="e">
        <f>SUM(BK21:BK28)/COUNTA(BK21:BK28)</f>
        <v>#DIV/0!</v>
      </c>
      <c r="BK20" s="389" t="e">
        <f>BJ20*$D20</f>
        <v>#DIV/0!</v>
      </c>
      <c r="BL20" s="298"/>
      <c r="BM20" s="398" t="e">
        <f>SUM(BN21:BN28)/COUNTA(BN21:BN28)</f>
        <v>#DIV/0!</v>
      </c>
      <c r="BN20" s="389" t="e">
        <f>BM20*$D20</f>
        <v>#DIV/0!</v>
      </c>
      <c r="BO20" s="298"/>
      <c r="BP20" s="398" t="e">
        <f>SUM(BQ21:BQ28)/COUNTA(BQ21:BQ28)</f>
        <v>#DIV/0!</v>
      </c>
      <c r="BQ20" s="389" t="e">
        <f>BP20*$D20</f>
        <v>#DIV/0!</v>
      </c>
      <c r="BR20" s="298"/>
      <c r="BS20" s="398" t="e">
        <f>SUM(BT21:BT28)/COUNTA(BT21:BT28)</f>
        <v>#DIV/0!</v>
      </c>
      <c r="BT20" s="389" t="e">
        <f>BS20*$D20</f>
        <v>#DIV/0!</v>
      </c>
      <c r="BU20" s="298"/>
      <c r="BV20" s="398" t="e">
        <f>SUM(BW21:BW28)/COUNTA(BW21:BW28)</f>
        <v>#DIV/0!</v>
      </c>
      <c r="BW20" s="389" t="e">
        <f>BV20*$D20</f>
        <v>#DIV/0!</v>
      </c>
      <c r="BX20" s="298"/>
      <c r="BY20" s="398" t="e">
        <f>SUM(BZ21:BZ28)/COUNTA(BZ21:BZ28)</f>
        <v>#DIV/0!</v>
      </c>
      <c r="BZ20" s="389" t="e">
        <f>BY20*$D20</f>
        <v>#DIV/0!</v>
      </c>
      <c r="CA20" s="298"/>
      <c r="CB20" s="398" t="e">
        <f>SUM(CC21:CC28)/COUNTA(CC21:CC28)</f>
        <v>#DIV/0!</v>
      </c>
      <c r="CC20" s="389" t="e">
        <f>CB20*$D20</f>
        <v>#DIV/0!</v>
      </c>
      <c r="CD20" s="298"/>
      <c r="CE20" s="398" t="e">
        <f>SUM(CF21:CF28)/COUNTA(CF21:CF28)</f>
        <v>#DIV/0!</v>
      </c>
      <c r="CF20" s="389" t="e">
        <f>CE20*$D20</f>
        <v>#DIV/0!</v>
      </c>
      <c r="CG20" s="298"/>
      <c r="CH20" s="398" t="e">
        <f>SUM(CI21:CI28)/COUNTA(CI21:CI28)</f>
        <v>#DIV/0!</v>
      </c>
      <c r="CI20" s="389" t="e">
        <f>CH20*$D20</f>
        <v>#DIV/0!</v>
      </c>
      <c r="CJ20" s="298"/>
      <c r="CK20" s="398" t="e">
        <f>SUM(CL21:CL28)/COUNTA(CL21:CL28)</f>
        <v>#DIV/0!</v>
      </c>
      <c r="CL20" s="389" t="e">
        <f>CK20*$D20</f>
        <v>#DIV/0!</v>
      </c>
      <c r="CM20" s="298"/>
      <c r="CN20" s="398" t="e">
        <f>SUM(CO21:CO28)/COUNTA(CO21:CO28)</f>
        <v>#DIV/0!</v>
      </c>
      <c r="CO20" s="389" t="e">
        <f>CN20*$D20</f>
        <v>#DIV/0!</v>
      </c>
      <c r="CP20" s="298"/>
      <c r="CQ20" s="398" t="e">
        <f>SUM(CR21:CR28)/COUNTA(CR21:CR28)</f>
        <v>#DIV/0!</v>
      </c>
      <c r="CR20" s="389" t="e">
        <f>CQ20*$D20</f>
        <v>#DIV/0!</v>
      </c>
      <c r="CS20" s="298"/>
      <c r="CT20" s="398" t="e">
        <f>SUM(CU21:CU28)/COUNTA(CU21:CU28)</f>
        <v>#DIV/0!</v>
      </c>
      <c r="CU20" s="389" t="e">
        <f>CT20*$D20</f>
        <v>#DIV/0!</v>
      </c>
      <c r="CV20" s="298"/>
      <c r="CW20" s="398" t="e">
        <f>SUM(CX21:CX28)/COUNTA(CX21:CX28)</f>
        <v>#DIV/0!</v>
      </c>
      <c r="CX20" s="389" t="e">
        <f>CW20*$D20</f>
        <v>#DIV/0!</v>
      </c>
      <c r="CY20" s="298"/>
      <c r="CZ20" s="398" t="e">
        <f>SUM(DA21:DA28)/COUNTA(DA21:DA28)</f>
        <v>#DIV/0!</v>
      </c>
      <c r="DA20" s="389" t="e">
        <f>CZ20*$D20</f>
        <v>#DIV/0!</v>
      </c>
      <c r="DB20" s="298"/>
      <c r="DC20" s="398" t="e">
        <f>SUM(DD21:DD28)/COUNTA(DD21:DD28)</f>
        <v>#DIV/0!</v>
      </c>
      <c r="DD20" s="389" t="e">
        <f>DC20*$D20</f>
        <v>#DIV/0!</v>
      </c>
      <c r="DE20" s="298"/>
      <c r="DF20" s="398" t="e">
        <f>SUM(DG21:DG28)/COUNTA(DG21:DG28)</f>
        <v>#DIV/0!</v>
      </c>
      <c r="DG20" s="389" t="e">
        <f>DF20*$D20</f>
        <v>#DIV/0!</v>
      </c>
      <c r="DH20" s="298"/>
      <c r="DI20" s="398" t="e">
        <f>SUM(DJ21:DJ28)/COUNTA(DJ21:DJ28)</f>
        <v>#DIV/0!</v>
      </c>
      <c r="DJ20" s="389" t="e">
        <f>DI20*$D20</f>
        <v>#DIV/0!</v>
      </c>
      <c r="DK20" s="298"/>
      <c r="DL20" s="398" t="e">
        <f>SUM(DM21:DM28)/COUNTA(DM21:DM28)</f>
        <v>#DIV/0!</v>
      </c>
      <c r="DM20" s="389" t="e">
        <f>DL20*$D20</f>
        <v>#DIV/0!</v>
      </c>
      <c r="DN20" s="298"/>
      <c r="DO20" s="398" t="e">
        <f>SUM(DP21:DP28)/COUNTA(DP21:DP28)</f>
        <v>#DIV/0!</v>
      </c>
      <c r="DP20" s="389" t="e">
        <f>DO20*$D20</f>
        <v>#DIV/0!</v>
      </c>
      <c r="DQ20" s="298"/>
      <c r="DR20" s="398" t="e">
        <f>SUM(DS21:DS28)/COUNTA(DS21:DS28)</f>
        <v>#DIV/0!</v>
      </c>
      <c r="DS20" s="389" t="e">
        <f>DR20*$D20</f>
        <v>#DIV/0!</v>
      </c>
      <c r="DT20" s="298"/>
      <c r="DU20" s="398" t="e">
        <f>SUM(DV21:DV28)/COUNTA(DV21:DV28)</f>
        <v>#DIV/0!</v>
      </c>
      <c r="DV20" s="389" t="e">
        <f>DU20*$D20</f>
        <v>#DIV/0!</v>
      </c>
      <c r="DW20" s="298"/>
      <c r="DX20" s="398" t="e">
        <f>SUM(DY21:DY28)/COUNTA(DY21:DY28)</f>
        <v>#DIV/0!</v>
      </c>
      <c r="DY20" s="389" t="e">
        <f>DX20*$D20</f>
        <v>#DIV/0!</v>
      </c>
      <c r="DZ20" s="298"/>
      <c r="EA20" s="398" t="e">
        <f>SUM(EB21:EB28)/COUNTA(EB21:EB28)</f>
        <v>#DIV/0!</v>
      </c>
      <c r="EB20" s="389" t="e">
        <f>EA20*$D20</f>
        <v>#DIV/0!</v>
      </c>
      <c r="EC20" s="298"/>
      <c r="ED20" s="398" t="e">
        <f>SUM(EE21:EE28)/COUNTA(EE21:EE28)</f>
        <v>#DIV/0!</v>
      </c>
      <c r="EE20" s="389" t="e">
        <f>ED20*$D20</f>
        <v>#DIV/0!</v>
      </c>
      <c r="EF20" s="298"/>
      <c r="EG20" s="398" t="e">
        <f>SUM(EH21:EH28)/COUNTA(EH21:EH28)</f>
        <v>#DIV/0!</v>
      </c>
      <c r="EH20" s="389" t="e">
        <f>EG20*$D20</f>
        <v>#DIV/0!</v>
      </c>
      <c r="EI20" s="298"/>
      <c r="EJ20" s="398" t="e">
        <f>SUM(EK21:EK28)/COUNTA(EK21:EK28)</f>
        <v>#DIV/0!</v>
      </c>
      <c r="EK20" s="389" t="e">
        <f>EJ20*$D20</f>
        <v>#DIV/0!</v>
      </c>
      <c r="EL20" s="298"/>
      <c r="EM20" s="398" t="e">
        <f>SUM(EN21:EN28)/COUNTA(EN21:EN28)</f>
        <v>#DIV/0!</v>
      </c>
      <c r="EN20" s="389" t="e">
        <f>EM20*$D20</f>
        <v>#DIV/0!</v>
      </c>
      <c r="EO20" s="298"/>
    </row>
    <row r="21" spans="1:145" ht="15">
      <c r="A21" s="278">
        <v>23</v>
      </c>
      <c r="B21" s="310">
        <v>10</v>
      </c>
      <c r="C21" s="406" t="s">
        <v>300</v>
      </c>
      <c r="D21" s="328"/>
      <c r="E21" s="399" t="str">
        <f t="shared" ref="E21:E28" si="2">IF(F21&gt;0.875,"a",IF(F21&gt;0.625,"b",IF(F21&gt;0.375,"c",IF(F21&gt;0.125,"d",IF(F21&lt;=0.125,"e","Error")))))</f>
        <v>a</v>
      </c>
      <c r="F21" s="405">
        <f t="shared" ref="F21:F28" si="3">AVERAGEIF(K21:EO21,"&gt;=0",K21:EO21)</f>
        <v>1</v>
      </c>
      <c r="H21" s="387"/>
      <c r="J21" s="313" t="s">
        <v>431</v>
      </c>
      <c r="K21" s="315" t="str">
        <f>IF(DISDUKCAPIL!$E$106&gt;87.5%,"A",IF(DISDUKCAPIL!$E$106&gt;62.5%,"B",IF(DISDUKCAPIL!$E$106&gt;37.5%,"C",IF(OR(DISDUKCAPIL!$E$106=12.5%,DISDUKCAPIL!$E$106&gt;12.5%),"D",IF(DISDUKCAPIL!$E$106&lt;12.5%,"E","Belum Diisi")))))</f>
        <v>A</v>
      </c>
      <c r="L21" s="399">
        <f t="shared" ref="L21:L28" si="4">IF(K21="a",1,IF(K21="b",0.75,IF(K21="c",0.5,IF(K21="d",0.25,IF(K21="e",0,IF(K21="a/b/c/d/e","Belum diisi","Error"))))))</f>
        <v>1</v>
      </c>
      <c r="M21" s="318" t="str">
        <f>IF((L21&gt;L$10),"SALAH, Renstra tidak ada",IF((L21&gt;L$11),"SALAH, Tujuan tidak ada","OK"))</f>
        <v>OK</v>
      </c>
      <c r="N21" s="315" t="e">
        <f>IF('2.3 (pariwisata)'!$E$106&gt;87.5%,"A",IF('2.3 (pariwisata)'!$E$106&gt;62.5%,"B",IF('2.3 (pariwisata)'!$E$106&gt;37.5%,"C",IF(OR('2.3 (pariwisata)'!$E$106=12.5%,'2.3 (pariwisata)'!$E$106&gt;12.5%),"D",IF('2.3 (pariwisata)'!$E$106&lt;12.5%,"E","Belum Diisi")))))</f>
        <v>#DIV/0!</v>
      </c>
      <c r="O21" s="402" t="e">
        <f t="shared" ref="O21:O28" si="5">IF(N21="a",1,IF(N21="b",0.75,IF(N21="c",0.5,IF(N21="d",0.25,IF(N21="e",0,IF(N21="a/b/c/d/e","Belum diisi","Error"))))))</f>
        <v>#DIV/0!</v>
      </c>
      <c r="P21" s="318" t="e">
        <f>IF((O21&gt;O$10),"SALAH, Renstra tidak ada",IF((O21&gt;O$11),"SALAH, Tujuan tidak ada","OK"))</f>
        <v>#DIV/0!</v>
      </c>
      <c r="Q21" s="315" t="e">
        <f>IF('3'!$E$106&gt;87.5%,"A",IF('3'!$E$106&gt;62.5%,"B",IF('3'!$E$106&gt;37.5%,"C",IF(OR('3'!$E$106=12.5%,'3'!$E$106&gt;12.5%),"D",IF('3'!$E$106&lt;12.5%,"E","Belum Diisi")))))</f>
        <v>#DIV/0!</v>
      </c>
      <c r="R21" s="402" t="e">
        <f t="shared" ref="R21:R28" si="6">IF(Q21="a",1,IF(Q21="b",0.75,IF(Q21="c",0.5,IF(Q21="d",0.25,IF(Q21="e",0,IF(Q21="a/b/c/d/e","Belum diisi","Error"))))))</f>
        <v>#DIV/0!</v>
      </c>
      <c r="S21" s="318" t="e">
        <f>IF((R21&gt;R$10),"SALAH, Renstra tidak ada",IF((R21&gt;R$11),"SALAH, Tujuan tidak ada","OK"))</f>
        <v>#DIV/0!</v>
      </c>
      <c r="T21" s="315" t="e">
        <f>IF('4'!$E$106&gt;87.5%,"A",IF('4'!$E$106&gt;62.5%,"B",IF('4'!$E$106&gt;37.5%,"C",IF(OR('4'!$E$106=12.5%,'4'!$E$106&gt;12.5%),"D",IF('4'!$E$106&lt;12.5%,"E","Belum Diisi")))))</f>
        <v>#DIV/0!</v>
      </c>
      <c r="U21" s="402" t="e">
        <f t="shared" ref="U21:U28" si="7">IF(T21="a",1,IF(T21="b",0.75,IF(T21="c",0.5,IF(T21="d",0.25,IF(T21="e",0,IF(T21="a/b/c/d/e","Belum diisi","Error"))))))</f>
        <v>#DIV/0!</v>
      </c>
      <c r="V21" s="318" t="e">
        <f>IF((U21&gt;U$10),"SALAH, Renstra tidak ada",IF((U21&gt;U$11),"SALAH, Tujuan tidak ada","OK"))</f>
        <v>#DIV/0!</v>
      </c>
      <c r="W21" s="315" t="e">
        <f>IF('5'!$E$106&gt;87.5%,"A",IF('5'!$E$106&gt;62.5%,"B",IF('5'!$E$106&gt;37.5%,"C",IF(OR('5'!$E$106=12.5%,'5'!$E$106&gt;12.5%),"D",IF('5'!$E$106&lt;12.5%,"E","Belum Diisi")))))</f>
        <v>#DIV/0!</v>
      </c>
      <c r="X21" s="402" t="e">
        <f t="shared" ref="X21:X28" si="8">IF(W21="a",1,IF(W21="b",0.75,IF(W21="c",0.5,IF(W21="d",0.25,IF(W21="e",0,IF(W21="a/b/c/d/e","Belum diisi","Error"))))))</f>
        <v>#DIV/0!</v>
      </c>
      <c r="Y21" s="318" t="e">
        <f>IF((X21&gt;X$10),"SALAH, Renstra tidak ada",IF((X21&gt;X$11),"SALAH, Tujuan tidak ada","OK"))</f>
        <v>#DIV/0!</v>
      </c>
      <c r="Z21" s="315" t="e">
        <f>IF('6'!$E$106&gt;87.5%,"A",IF('6'!$E$106&gt;62.5%,"B",IF('6'!$E$106&gt;37.5%,"C",IF(OR('6'!$E$106=12.5%,'6'!$E$106&gt;12.5%),"D",IF('6'!$E$106&lt;12.5%,"E","Belum Diisi")))))</f>
        <v>#DIV/0!</v>
      </c>
      <c r="AA21" s="402" t="e">
        <f t="shared" ref="AA21:AA28" si="9">IF(Z21="a",1,IF(Z21="b",0.75,IF(Z21="c",0.5,IF(Z21="d",0.25,IF(Z21="e",0,IF(Z21="a/b/c/d/e","Belum diisi","Error"))))))</f>
        <v>#DIV/0!</v>
      </c>
      <c r="AB21" s="318" t="e">
        <f>IF((AA21&gt;AA$10),"SALAH, Renstra tidak ada",IF((AA21&gt;AA$11),"SALAH, Tujuan tidak ada","OK"))</f>
        <v>#DIV/0!</v>
      </c>
      <c r="AC21" s="315" t="e">
        <f>IF('7'!$E$106&gt;87.5%,"A",IF('7'!$E$106&gt;62.5%,"B",IF('7'!$E$106&gt;37.5%,"C",IF(OR('7'!$E$106=12.5%,'7'!$E$106&gt;12.5%),"D",IF('7'!$E$106&lt;12.5%,"E","Belum Diisi")))))</f>
        <v>#DIV/0!</v>
      </c>
      <c r="AD21" s="402" t="e">
        <f t="shared" ref="AD21:AD28" si="10">IF(AC21="a",1,IF(AC21="b",0.75,IF(AC21="c",0.5,IF(AC21="d",0.25,IF(AC21="e",0,IF(AC21="a/b/c/d/e","Belum diisi","Error"))))))</f>
        <v>#DIV/0!</v>
      </c>
      <c r="AE21" s="318" t="e">
        <f>IF((AD21&gt;AD$10),"SALAH, Renstra tidak ada",IF((AD21&gt;AD$11),"SALAH, Tujuan tidak ada","OK"))</f>
        <v>#DIV/0!</v>
      </c>
      <c r="AF21" s="315" t="e">
        <f>IF('8'!$E$106&gt;87.5%,"A",IF('8'!$E$106&gt;62.5%,"B",IF('8'!$E$106&gt;37.5%,"C",IF(OR('8'!$E$106=12.5%,'8'!$E$106&gt;12.5%),"D",IF('8'!$E$106&lt;12.5%,"E","Belum Diisi")))))</f>
        <v>#DIV/0!</v>
      </c>
      <c r="AG21" s="402" t="e">
        <f t="shared" ref="AG21:AG28" si="11">IF(AF21="a",1,IF(AF21="b",0.75,IF(AF21="c",0.5,IF(AF21="d",0.25,IF(AF21="e",0,IF(AF21="a/b/c/d/e","Belum diisi","Error"))))))</f>
        <v>#DIV/0!</v>
      </c>
      <c r="AH21" s="318" t="e">
        <f>IF((AG21&gt;AG$10),"SALAH, Renstra tidak ada",IF((AG21&gt;AG$11),"SALAH, Tujuan tidak ada","OK"))</f>
        <v>#DIV/0!</v>
      </c>
      <c r="AI21" s="315" t="e">
        <f>IF('9'!$E$106&gt;87.5%,"A",IF('9'!$E$106&gt;62.5%,"B",IF('9'!$E$106&gt;37.5%,"C",IF(OR('9'!$E$106=12.5%,'9'!$E$106&gt;12.5%),"D",IF('9'!$E$106&lt;12.5%,"E","Belum Diisi")))))</f>
        <v>#DIV/0!</v>
      </c>
      <c r="AJ21" s="402" t="e">
        <f t="shared" ref="AJ21:AJ28" si="12">IF(AI21="a",1,IF(AI21="b",0.75,IF(AI21="c",0.5,IF(AI21="d",0.25,IF(AI21="e",0,IF(AI21="a/b/c/d/e","Belum diisi","Error"))))))</f>
        <v>#DIV/0!</v>
      </c>
      <c r="AK21" s="318" t="e">
        <f>IF((AJ21&gt;AJ$10),"SALAH, Renstra tidak ada",IF((AJ21&gt;AJ$11),"SALAH, Tujuan tidak ada","OK"))</f>
        <v>#DIV/0!</v>
      </c>
      <c r="AL21" s="315" t="e">
        <f>IF('10'!$E$106&gt;87.5%,"A",IF('10'!$E$106&gt;62.5%,"B",IF('10'!$E$106&gt;37.5%,"C",IF(OR('10'!$E$106=12.5%,'10'!$E$106&gt;12.5%),"D",IF('10'!$E$106&lt;12.5%,"E","Belum Diisi")))))</f>
        <v>#DIV/0!</v>
      </c>
      <c r="AM21" s="402" t="e">
        <f t="shared" ref="AM21:AM28" si="13">IF(AL21="a",1,IF(AL21="b",0.75,IF(AL21="c",0.5,IF(AL21="d",0.25,IF(AL21="e",0,IF(AL21="a/b/c/d/e","Belum diisi","Error"))))))</f>
        <v>#DIV/0!</v>
      </c>
      <c r="AN21" s="318" t="e">
        <f>IF((AM21&gt;AM$10),"SALAH, Renstra tidak ada",IF((AM21&gt;AM$11),"SALAH, Tujuan tidak ada","OK"))</f>
        <v>#DIV/0!</v>
      </c>
      <c r="AO21" s="315" t="e">
        <f>IF('11'!$E$106&gt;87.5%,"A",IF('11'!$E$106&gt;62.5%,"B",IF('11'!$E$106&gt;37.5%,"C",IF(OR('11'!$E$106=12.5%,'11'!$E$106&gt;12.5%),"D",IF('11'!$E$106&lt;12.5%,"E","Belum Diisi")))))</f>
        <v>#DIV/0!</v>
      </c>
      <c r="AP21" s="402" t="e">
        <f t="shared" ref="AP21:AP28" si="14">IF(AO21="a",1,IF(AO21="b",0.75,IF(AO21="c",0.5,IF(AO21="d",0.25,IF(AO21="e",0,IF(AO21="a/b/c/d/e","Belum diisi","Error"))))))</f>
        <v>#DIV/0!</v>
      </c>
      <c r="AQ21" s="318" t="e">
        <f>IF((AP21&gt;AP$10),"SALAH, Renstra tidak ada",IF((AP21&gt;AP$11),"SALAH, Tujuan tidak ada","OK"))</f>
        <v>#DIV/0!</v>
      </c>
      <c r="AR21" s="315" t="e">
        <f>IF('12'!$E$106&gt;87.5%,"A",IF('12'!$E$106&gt;62.5%,"B",IF('12'!$E$106&gt;37.5%,"C",IF(OR('12'!$E$106=12.5%,'12'!$E$106&gt;12.5%),"D",IF('12'!$E$106&lt;12.5%,"E","Belum Diisi")))))</f>
        <v>#DIV/0!</v>
      </c>
      <c r="AS21" s="402" t="e">
        <f t="shared" ref="AS21:AS28" si="15">IF(AR21="a",1,IF(AR21="b",0.75,IF(AR21="c",0.5,IF(AR21="d",0.25,IF(AR21="e",0,IF(AR21="a/b/c/d/e","Belum diisi","Error"))))))</f>
        <v>#DIV/0!</v>
      </c>
      <c r="AT21" s="318" t="e">
        <f>IF((AS21&gt;AS$10),"SALAH, Renstra tidak ada",IF((AS21&gt;AS$11),"SALAH, Tujuan tidak ada","OK"))</f>
        <v>#DIV/0!</v>
      </c>
      <c r="AU21" s="315" t="e">
        <f>IF('13'!$E$106&gt;87.5%,"A",IF('13'!$E$106&gt;62.5%,"B",IF('13'!$E$106&gt;37.5%,"C",IF(OR('13'!$E$106=12.5%,'13'!$E$106&gt;12.5%),"D",IF('13'!$E$106&lt;12.5%,"E","Belum Diisi")))))</f>
        <v>#DIV/0!</v>
      </c>
      <c r="AV21" s="402" t="e">
        <f t="shared" ref="AV21:AV28" si="16">IF(AU21="a",1,IF(AU21="b",0.75,IF(AU21="c",0.5,IF(AU21="d",0.25,IF(AU21="e",0,IF(AU21="a/b/c/d/e","Belum diisi","Error"))))))</f>
        <v>#DIV/0!</v>
      </c>
      <c r="AW21" s="318" t="e">
        <f>IF((AV21&gt;AV$10),"SALAH, Renstra tidak ada",IF((AV21&gt;AV$11),"SALAH, Tujuan tidak ada","OK"))</f>
        <v>#DIV/0!</v>
      </c>
      <c r="AX21" s="315" t="e">
        <f>IF('14'!$E$106&gt;87.5%,"A",IF('14'!$E$106&gt;62.5%,"B",IF('14'!$E$106&gt;37.5%,"C",IF(OR('14'!$E$106=12.5%,'14'!$E$106&gt;12.5%),"D",IF('14'!$E$106&lt;12.5%,"E","Belum Diisi")))))</f>
        <v>#DIV/0!</v>
      </c>
      <c r="AY21" s="402" t="e">
        <f t="shared" ref="AY21:AY28" si="17">IF(AX21="a",1,IF(AX21="b",0.75,IF(AX21="c",0.5,IF(AX21="d",0.25,IF(AX21="e",0,IF(AX21="a/b/c/d/e","Belum diisi","Error"))))))</f>
        <v>#DIV/0!</v>
      </c>
      <c r="AZ21" s="318" t="e">
        <f>IF((AY21&gt;AY$10),"SALAH, Renstra tidak ada",IF((AY21&gt;AY$11),"SALAH, Tujuan tidak ada","OK"))</f>
        <v>#DIV/0!</v>
      </c>
      <c r="BA21" s="315" t="e">
        <f>IF('15'!$E$106&gt;87.5%,"A",IF('15'!$E$106&gt;62.5%,"B",IF('15'!$E$106&gt;37.5%,"C",IF(OR('15'!$E$106=12.5%,'15'!$E$106&gt;12.5%),"D",IF('15'!$E$106&lt;12.5%,"E","Belum Diisi")))))</f>
        <v>#DIV/0!</v>
      </c>
      <c r="BB21" s="402" t="e">
        <f t="shared" ref="BB21:BB28" si="18">IF(BA21="a",1,IF(BA21="b",0.75,IF(BA21="c",0.5,IF(BA21="d",0.25,IF(BA21="e",0,IF(BA21="a/b/c/d/e","Belum diisi","Error"))))))</f>
        <v>#DIV/0!</v>
      </c>
      <c r="BC21" s="318" t="e">
        <f>IF((BB21&gt;BB$10),"SALAH, Renstra tidak ada",IF((BB21&gt;BB$11),"SALAH, Tujuan tidak ada","OK"))</f>
        <v>#DIV/0!</v>
      </c>
      <c r="BD21" s="315" t="e">
        <f>IF('16'!$E$106&gt;87.5%,"A",IF('16'!$E$106&gt;62.5%,"B",IF('16'!$E$106&gt;37.5%,"C",IF(OR('16'!$E$106=12.5%,'16'!$E$106&gt;12.5%),"D",IF('16'!$E$106&lt;12.5%,"E","Belum Diisi")))))</f>
        <v>#DIV/0!</v>
      </c>
      <c r="BE21" s="402" t="e">
        <f t="shared" ref="BE21:BE28" si="19">IF(BD21="a",1,IF(BD21="b",0.75,IF(BD21="c",0.5,IF(BD21="d",0.25,IF(BD21="e",0,IF(BD21="a/b/c/d/e","Belum diisi","Error"))))))</f>
        <v>#DIV/0!</v>
      </c>
      <c r="BF21" s="318" t="e">
        <f>IF((BE21&gt;BE$10),"SALAH, Renstra tidak ada",IF((BE21&gt;BE$11),"SALAH, Tujuan tidak ada","OK"))</f>
        <v>#DIV/0!</v>
      </c>
      <c r="BG21" s="315" t="e">
        <f>IF('17'!$E$106&gt;87.5%,"A",IF('17'!$E$106&gt;62.5%,"B",IF('17'!$E$106&gt;37.5%,"C",IF(OR('17'!$E$106=12.5%,'17'!$E$106&gt;12.5%),"D",IF('17'!$E$106&lt;12.5%,"E","Belum Diisi")))))</f>
        <v>#DIV/0!</v>
      </c>
      <c r="BH21" s="402" t="e">
        <f t="shared" ref="BH21:BH28" si="20">IF(BG21="a",1,IF(BG21="b",0.75,IF(BG21="c",0.5,IF(BG21="d",0.25,IF(BG21="e",0,IF(BG21="a/b/c/d/e","Belum diisi","Error"))))))</f>
        <v>#DIV/0!</v>
      </c>
      <c r="BI21" s="318" t="e">
        <f>IF((BH21&gt;BH$10),"SALAH, Renstra tidak ada",IF((BH21&gt;BH$11),"SALAH, Tujuan tidak ada","OK"))</f>
        <v>#DIV/0!</v>
      </c>
      <c r="BJ21" s="315" t="e">
        <f>IF('18'!$E$106&gt;87.5%,"A",IF('18'!$E$106&gt;62.5%,"B",IF('18'!$E$106&gt;37.5%,"C",IF(OR('18'!$E$106=12.5%,'18'!$E$106&gt;12.5%),"D",IF('18'!$E$106&lt;12.5%,"E","Belum Diisi")))))</f>
        <v>#DIV/0!</v>
      </c>
      <c r="BK21" s="402" t="e">
        <f t="shared" ref="BK21:BK28" si="21">IF(BJ21="a",1,IF(BJ21="b",0.75,IF(BJ21="c",0.5,IF(BJ21="d",0.25,IF(BJ21="e",0,IF(BJ21="a/b/c/d/e","Belum diisi","Error"))))))</f>
        <v>#DIV/0!</v>
      </c>
      <c r="BL21" s="318" t="e">
        <f>IF((BK21&gt;BK$10),"SALAH, Renstra tidak ada",IF((BK21&gt;BK$11),"SALAH, Tujuan tidak ada","OK"))</f>
        <v>#DIV/0!</v>
      </c>
      <c r="BM21" s="315" t="e">
        <f>IF('19'!$E$106&gt;87.5%,"A",IF('19'!$E$106&gt;62.5%,"B",IF('19'!$E$106&gt;37.5%,"C",IF(OR('19'!$E$106=12.5%,'19'!$E$106&gt;12.5%),"D",IF('19'!$E$106&lt;12.5%,"E","Belum Diisi")))))</f>
        <v>#DIV/0!</v>
      </c>
      <c r="BN21" s="402" t="e">
        <f t="shared" ref="BN21:BN28" si="22">IF(BM21="a",1,IF(BM21="b",0.75,IF(BM21="c",0.5,IF(BM21="d",0.25,IF(BM21="e",0,IF(BM21="a/b/c/d/e","Belum diisi","Error"))))))</f>
        <v>#DIV/0!</v>
      </c>
      <c r="BO21" s="318" t="e">
        <f>IF((BN21&gt;BN$10),"SALAH, Renstra tidak ada",IF((BN21&gt;BN$11),"SALAH, Tujuan tidak ada","OK"))</f>
        <v>#DIV/0!</v>
      </c>
      <c r="BP21" s="315" t="e">
        <f>IF('20'!$E$106&gt;87.5%,"A",IF('20'!$E$106&gt;62.5%,"B",IF('20'!$E$106&gt;37.5%,"C",IF(OR('20'!$E$106=12.5%,'20'!$E$106&gt;12.5%),"D",IF('20'!$E$106&lt;12.5%,"E","Belum Diisi")))))</f>
        <v>#DIV/0!</v>
      </c>
      <c r="BQ21" s="402" t="e">
        <f t="shared" ref="BQ21:BQ28" si="23">IF(BP21="a",1,IF(BP21="b",0.75,IF(BP21="c",0.5,IF(BP21="d",0.25,IF(BP21="e",0,IF(BP21="a/b/c/d/e","Belum diisi","Error"))))))</f>
        <v>#DIV/0!</v>
      </c>
      <c r="BR21" s="318" t="e">
        <f>IF((BQ21&gt;BQ$10),"SALAH, Renstra tidak ada",IF((BQ21&gt;BQ$11),"SALAH, Tujuan tidak ada","OK"))</f>
        <v>#DIV/0!</v>
      </c>
      <c r="BS21" s="315" t="e">
        <f>IF('21'!$E$106&gt;87.5%,"A",IF('21'!$E$106&gt;62.5%,"B",IF('21'!$E$106&gt;37.5%,"C",IF(OR('21'!$E$106=12.5%,'21'!$E$106&gt;12.5%),"D",IF('21'!$E$106&lt;12.5%,"E","Belum Diisi")))))</f>
        <v>#DIV/0!</v>
      </c>
      <c r="BT21" s="402" t="e">
        <f t="shared" ref="BT21:BT28" si="24">IF(BS21="a",1,IF(BS21="b",0.75,IF(BS21="c",0.5,IF(BS21="d",0.25,IF(BS21="e",0,IF(BS21="a/b/c/d/e","Belum diisi","Error"))))))</f>
        <v>#DIV/0!</v>
      </c>
      <c r="BU21" s="318" t="e">
        <f>IF((BT21&gt;BT$10),"SALAH, Renstra tidak ada",IF((BT21&gt;BT$11),"SALAH, Tujuan tidak ada","OK"))</f>
        <v>#DIV/0!</v>
      </c>
      <c r="BV21" s="315" t="e">
        <f>IF('22'!$E$106&gt;87.5%,"A",IF('22'!$E$106&gt;62.5%,"B",IF('22'!$E$106&gt;37.5%,"C",IF(OR('22'!$E$106=12.5%,'22'!$E$106&gt;12.5%),"D",IF('22'!$E$106&lt;12.5%,"E","Belum Diisi")))))</f>
        <v>#DIV/0!</v>
      </c>
      <c r="BW21" s="402" t="e">
        <f t="shared" ref="BW21:BW28" si="25">IF(BV21="a",1,IF(BV21="b",0.75,IF(BV21="c",0.5,IF(BV21="d",0.25,IF(BV21="e",0,IF(BV21="a/b/c/d/e","Belum diisi","Error"))))))</f>
        <v>#DIV/0!</v>
      </c>
      <c r="BX21" s="318" t="e">
        <f>IF((BW21&gt;BW$10),"SALAH, Renstra tidak ada",IF((BW21&gt;BW$11),"SALAH, Tujuan tidak ada","OK"))</f>
        <v>#DIV/0!</v>
      </c>
      <c r="BY21" s="315" t="e">
        <f>IF('23'!$E$106&gt;87.5%,"A",IF('23'!$E$106&gt;62.5%,"B",IF('23'!$E$106&gt;37.5%,"C",IF(OR('23'!$E$106=12.5%,'23'!$E$106&gt;12.5%),"D",IF('23'!$E$106&lt;12.5%,"E","Belum Diisi")))))</f>
        <v>#DIV/0!</v>
      </c>
      <c r="BZ21" s="402" t="e">
        <f t="shared" ref="BZ21:BZ28" si="26">IF(BY21="a",1,IF(BY21="b",0.75,IF(BY21="c",0.5,IF(BY21="d",0.25,IF(BY21="e",0,IF(BY21="a/b/c/d/e","Belum diisi","Error"))))))</f>
        <v>#DIV/0!</v>
      </c>
      <c r="CA21" s="318" t="e">
        <f>IF((BZ21&gt;BZ$10),"SALAH, Renstra tidak ada",IF((BZ21&gt;BZ$11),"SALAH, Tujuan tidak ada","OK"))</f>
        <v>#DIV/0!</v>
      </c>
      <c r="CB21" s="315" t="e">
        <f>IF('24'!$E$106&gt;87.5%,"A",IF('24'!$E$106&gt;62.5%,"B",IF('24'!$E$106&gt;37.5%,"C",IF(OR('24'!$E$106=12.5%,'24'!$E$106&gt;12.5%),"D",IF('24'!$E$106&lt;12.5%,"E","Belum Diisi")))))</f>
        <v>#DIV/0!</v>
      </c>
      <c r="CC21" s="402" t="e">
        <f t="shared" ref="CC21:CC28" si="27">IF(CB21="a",1,IF(CB21="b",0.75,IF(CB21="c",0.5,IF(CB21="d",0.25,IF(CB21="e",0,IF(CB21="a/b/c/d/e","Belum diisi","Error"))))))</f>
        <v>#DIV/0!</v>
      </c>
      <c r="CD21" s="318" t="e">
        <f>IF((CC21&gt;CC$10),"SALAH, Renstra tidak ada",IF((CC21&gt;CC$11),"SALAH, Tujuan tidak ada","OK"))</f>
        <v>#DIV/0!</v>
      </c>
      <c r="CE21" s="315" t="e">
        <f>IF('25'!$E$106&gt;87.5%,"A",IF('25'!$E$106&gt;62.5%,"B",IF('25'!$E$106&gt;37.5%,"C",IF(OR('25'!$E$106=12.5%,'25'!$E$106&gt;12.5%),"D",IF('25'!$E$106&lt;12.5%,"E","Belum Diisi")))))</f>
        <v>#DIV/0!</v>
      </c>
      <c r="CF21" s="402" t="e">
        <f t="shared" ref="CF21:CF28" si="28">IF(CE21="a",1,IF(CE21="b",0.75,IF(CE21="c",0.5,IF(CE21="d",0.25,IF(CE21="e",0,IF(CE21="a/b/c/d/e","Belum diisi","Error"))))))</f>
        <v>#DIV/0!</v>
      </c>
      <c r="CG21" s="318" t="e">
        <f>IF((CF21&gt;CF$10),"SALAH, Renstra tidak ada",IF((CF21&gt;CF$11),"SALAH, Tujuan tidak ada","OK"))</f>
        <v>#DIV/0!</v>
      </c>
      <c r="CH21" s="315" t="e">
        <f>IF('26'!$E$106&gt;87.5%,"A",IF('26'!$E$106&gt;62.5%,"B",IF('26'!$E$106&gt;37.5%,"C",IF(OR('26'!$E$106=12.5%,'26'!$E$106&gt;12.5%),"D",IF('26'!$E$106&lt;12.5%,"E","Belum Diisi")))))</f>
        <v>#DIV/0!</v>
      </c>
      <c r="CI21" s="402" t="e">
        <f t="shared" ref="CI21:CI28" si="29">IF(CH21="a",1,IF(CH21="b",0.75,IF(CH21="c",0.5,IF(CH21="d",0.25,IF(CH21="e",0,IF(CH21="a/b/c/d/e","Belum diisi","Error"))))))</f>
        <v>#DIV/0!</v>
      </c>
      <c r="CJ21" s="318" t="e">
        <f>IF((CI21&gt;CI$10),"SALAH, Renstra tidak ada",IF((CI21&gt;CI$11),"SALAH, Tujuan tidak ada","OK"))</f>
        <v>#DIV/0!</v>
      </c>
      <c r="CK21" s="315" t="e">
        <f>IF('27'!$E$106&gt;87.5%,"A",IF('27'!$E$106&gt;62.5%,"B",IF('27'!$E$106&gt;37.5%,"C",IF(OR('27'!$E$106=12.5%,'27'!$E$106&gt;12.5%),"D",IF('27'!$E$106&lt;12.5%,"E","Belum Diisi")))))</f>
        <v>#DIV/0!</v>
      </c>
      <c r="CL21" s="402" t="e">
        <f t="shared" ref="CL21:CL28" si="30">IF(CK21="a",1,IF(CK21="b",0.75,IF(CK21="c",0.5,IF(CK21="d",0.25,IF(CK21="e",0,IF(CK21="a/b/c/d/e","Belum diisi","Error"))))))</f>
        <v>#DIV/0!</v>
      </c>
      <c r="CM21" s="318" t="e">
        <f>IF((CL21&gt;CL$10),"SALAH, Renstra tidak ada",IF((CL21&gt;CL$11),"SALAH, Tujuan tidak ada","OK"))</f>
        <v>#DIV/0!</v>
      </c>
      <c r="CN21" s="315" t="e">
        <f>IF('28'!$E$106&gt;87.5%,"A",IF('28'!$E$106&gt;62.5%,"B",IF('28'!$E$106&gt;37.5%,"C",IF(OR('28'!$E$106=12.5%,'28'!$E$106&gt;12.5%),"D",IF('28'!$E$106&lt;12.5%,"E","Belum Diisi")))))</f>
        <v>#DIV/0!</v>
      </c>
      <c r="CO21" s="402" t="e">
        <f t="shared" ref="CO21:CO28" si="31">IF(CN21="a",1,IF(CN21="b",0.75,IF(CN21="c",0.5,IF(CN21="d",0.25,IF(CN21="e",0,IF(CN21="a/b/c/d/e","Belum diisi","Error"))))))</f>
        <v>#DIV/0!</v>
      </c>
      <c r="CP21" s="318" t="e">
        <f>IF((CO21&gt;CO$10),"SALAH, Renstra tidak ada",IF((CO21&gt;CO$11),"SALAH, Tujuan tidak ada","OK"))</f>
        <v>#DIV/0!</v>
      </c>
      <c r="CQ21" s="315" t="e">
        <f>IF('29'!$E$106&gt;87.5%,"A",IF('29'!$E$106&gt;62.5%,"B",IF('29'!$E$106&gt;37.5%,"C",IF(OR('29'!$E$106=12.5%,'29'!$E$106&gt;12.5%),"D",IF('29'!$E$106&lt;12.5%,"E","Belum Diisi")))))</f>
        <v>#DIV/0!</v>
      </c>
      <c r="CR21" s="402" t="e">
        <f t="shared" ref="CR21:CR28" si="32">IF(CQ21="a",1,IF(CQ21="b",0.75,IF(CQ21="c",0.5,IF(CQ21="d",0.25,IF(CQ21="e",0,IF(CQ21="a/b/c/d/e","Belum diisi","Error"))))))</f>
        <v>#DIV/0!</v>
      </c>
      <c r="CS21" s="318" t="e">
        <f>IF((CR21&gt;CR$10),"SALAH, Renstra tidak ada",IF((CR21&gt;CR$11),"SALAH, Tujuan tidak ada","OK"))</f>
        <v>#DIV/0!</v>
      </c>
      <c r="CT21" s="315" t="e">
        <f>IF('30'!$E$106&gt;87.5%,"A",IF('30'!$E$106&gt;62.5%,"B",IF('30'!$E$106&gt;37.5%,"C",IF(OR('30'!$E$106=12.5%,'30'!$E$106&gt;12.5%),"D",IF('30'!$E$106&lt;12.5%,"E","Belum Diisi")))))</f>
        <v>#DIV/0!</v>
      </c>
      <c r="CU21" s="402" t="e">
        <f t="shared" ref="CU21:CU28" si="33">IF(CT21="a",1,IF(CT21="b",0.75,IF(CT21="c",0.5,IF(CT21="d",0.25,IF(CT21="e",0,IF(CT21="a/b/c/d/e","Belum diisi","Error"))))))</f>
        <v>#DIV/0!</v>
      </c>
      <c r="CV21" s="318" t="e">
        <f>IF((CU21&gt;CU$10),"SALAH, Renstra tidak ada",IF((CU21&gt;CU$11),"SALAH, Tujuan tidak ada","OK"))</f>
        <v>#DIV/0!</v>
      </c>
      <c r="CW21" s="315" t="e">
        <f>IF('31'!$E$106&gt;87.5%,"A",IF('31'!$E$106&gt;62.5%,"B",IF('31'!$E$106&gt;37.5%,"C",IF(OR('31'!$E$106=12.5%,'31'!$E$106&gt;12.5%),"D",IF('31'!$E$106&lt;12.5%,"E","Belum Diisi")))))</f>
        <v>#DIV/0!</v>
      </c>
      <c r="CX21" s="402" t="e">
        <f t="shared" ref="CX21:CX28" si="34">IF(CW21="a",1,IF(CW21="b",0.75,IF(CW21="c",0.5,IF(CW21="d",0.25,IF(CW21="e",0,IF(CW21="a/b/c/d/e","Belum diisi","Error"))))))</f>
        <v>#DIV/0!</v>
      </c>
      <c r="CY21" s="318" t="e">
        <f>IF((CX21&gt;CX$10),"SALAH, Renstra tidak ada",IF((CX21&gt;CX$11),"SALAH, Tujuan tidak ada","OK"))</f>
        <v>#DIV/0!</v>
      </c>
      <c r="CZ21" s="315" t="e">
        <f>IF('32'!$E$106&gt;87.5%,"A",IF('32'!$E$106&gt;62.5%,"B",IF('32'!$E$106&gt;37.5%,"C",IF(OR('32'!$E$106=12.5%,'32'!$E$106&gt;12.5%),"D",IF('32'!$E$106&lt;12.5%,"E","Belum Diisi")))))</f>
        <v>#DIV/0!</v>
      </c>
      <c r="DA21" s="402" t="e">
        <f t="shared" ref="DA21:DA28" si="35">IF(CZ21="a",1,IF(CZ21="b",0.75,IF(CZ21="c",0.5,IF(CZ21="d",0.25,IF(CZ21="e",0,IF(CZ21="a/b/c/d/e","Belum diisi","Error"))))))</f>
        <v>#DIV/0!</v>
      </c>
      <c r="DB21" s="318" t="e">
        <f>IF((DA21&gt;DA$10),"SALAH, Renstra tidak ada",IF((DA21&gt;DA$11),"SALAH, Tujuan tidak ada","OK"))</f>
        <v>#DIV/0!</v>
      </c>
      <c r="DC21" s="315" t="e">
        <f>IF('33'!$E$106&gt;87.5%,"A",IF('33'!$E$106&gt;62.5%,"B",IF('33'!$E$106&gt;37.5%,"C",IF(OR('33'!$E$106=12.5%,'33'!$E$106&gt;12.5%),"D",IF('33'!$E$106&lt;12.5%,"E","Belum Diisi")))))</f>
        <v>#DIV/0!</v>
      </c>
      <c r="DD21" s="402" t="e">
        <f t="shared" ref="DD21:DD28" si="36">IF(DC21="a",1,IF(DC21="b",0.75,IF(DC21="c",0.5,IF(DC21="d",0.25,IF(DC21="e",0,IF(DC21="a/b/c/d/e","Belum diisi","Error"))))))</f>
        <v>#DIV/0!</v>
      </c>
      <c r="DE21" s="318" t="e">
        <f>IF((DD21&gt;DD$10),"SALAH, Renstra tidak ada",IF((DD21&gt;DD$11),"SALAH, Tujuan tidak ada","OK"))</f>
        <v>#DIV/0!</v>
      </c>
      <c r="DF21" s="315" t="e">
        <f>IF('34'!$E$106&gt;87.5%,"A",IF('34'!$E$106&gt;62.5%,"B",IF('34'!$E$106&gt;37.5%,"C",IF(OR('34'!$E$106=12.5%,'34'!$E$106&gt;12.5%),"D",IF('34'!$E$106&lt;12.5%,"E","Belum Diisi")))))</f>
        <v>#DIV/0!</v>
      </c>
      <c r="DG21" s="402" t="e">
        <f t="shared" ref="DG21:DG28" si="37">IF(DF21="a",1,IF(DF21="b",0.75,IF(DF21="c",0.5,IF(DF21="d",0.25,IF(DF21="e",0,IF(DF21="a/b/c/d/e","Belum diisi","Error"))))))</f>
        <v>#DIV/0!</v>
      </c>
      <c r="DH21" s="318" t="e">
        <f>IF((DG21&gt;DG$10),"SALAH, Renstra tidak ada",IF((DG21&gt;DG$11),"SALAH, Tujuan tidak ada","OK"))</f>
        <v>#DIV/0!</v>
      </c>
      <c r="DI21" s="315" t="e">
        <f>IF('35'!$E$106&gt;87.5%,"A",IF('35'!$E$106&gt;62.5%,"B",IF('35'!$E$106&gt;37.5%,"C",IF(OR('35'!$E$106=12.5%,'35'!$E$106&gt;12.5%),"D",IF('35'!$E$106&lt;12.5%,"E","Belum Diisi")))))</f>
        <v>#DIV/0!</v>
      </c>
      <c r="DJ21" s="402" t="e">
        <f t="shared" ref="DJ21:DJ28" si="38">IF(DI21="a",1,IF(DI21="b",0.75,IF(DI21="c",0.5,IF(DI21="d",0.25,IF(DI21="e",0,IF(DI21="a/b/c/d/e","Belum diisi","Error"))))))</f>
        <v>#DIV/0!</v>
      </c>
      <c r="DK21" s="318" t="e">
        <f>IF((DJ21&gt;DJ$10),"SALAH, Renstra tidak ada",IF((DJ21&gt;DJ$11),"SALAH, Tujuan tidak ada","OK"))</f>
        <v>#DIV/0!</v>
      </c>
      <c r="DL21" s="315" t="e">
        <f>IF('36'!$E$106&gt;87.5%,"A",IF('36'!$E$106&gt;62.5%,"B",IF('36'!$E$106&gt;37.5%,"C",IF(OR('36'!$E$106=12.5%,'36'!$E$106&gt;12.5%),"D",IF('36'!$E$106&lt;12.5%,"E","Belum Diisi")))))</f>
        <v>#DIV/0!</v>
      </c>
      <c r="DM21" s="402" t="e">
        <f t="shared" ref="DM21:DM28" si="39">IF(DL21="a",1,IF(DL21="b",0.75,IF(DL21="c",0.5,IF(DL21="d",0.25,IF(DL21="e",0,IF(DL21="a/b/c/d/e","Belum diisi","Error"))))))</f>
        <v>#DIV/0!</v>
      </c>
      <c r="DN21" s="318" t="e">
        <f>IF((DM21&gt;DM$10),"SALAH, Renstra tidak ada",IF((DM21&gt;DM$11),"SALAH, Tujuan tidak ada","OK"))</f>
        <v>#DIV/0!</v>
      </c>
      <c r="DO21" s="315" t="e">
        <f>IF('37'!$E$106&gt;87.5%,"A",IF('37'!$E$106&gt;62.5%,"B",IF('37'!$E$106&gt;37.5%,"C",IF(OR('37'!$E$106=12.5%,'37'!$E$106&gt;12.5%),"D",IF('37'!$E$106&lt;12.5%,"E","Belum Diisi")))))</f>
        <v>#DIV/0!</v>
      </c>
      <c r="DP21" s="402" t="e">
        <f t="shared" ref="DP21:DP28" si="40">IF(DO21="a",1,IF(DO21="b",0.75,IF(DO21="c",0.5,IF(DO21="d",0.25,IF(DO21="e",0,IF(DO21="a/b/c/d/e","Belum diisi","Error"))))))</f>
        <v>#DIV/0!</v>
      </c>
      <c r="DQ21" s="318" t="e">
        <f>IF((DP21&gt;DP$10),"SALAH, Renstra tidak ada",IF((DP21&gt;DP$11),"SALAH, Tujuan tidak ada","OK"))</f>
        <v>#DIV/0!</v>
      </c>
      <c r="DR21" s="315" t="e">
        <f>IF('38'!$E$106&gt;87.5%,"A",IF('38'!$E$106&gt;62.5%,"B",IF('38'!$E$106&gt;37.5%,"C",IF(OR('38'!$E$106=12.5%,'38'!$E$106&gt;12.5%),"D",IF('38'!$E$106&lt;12.5%,"E","Belum Diisi")))))</f>
        <v>#DIV/0!</v>
      </c>
      <c r="DS21" s="402" t="e">
        <f t="shared" ref="DS21:DS28" si="41">IF(DR21="a",1,IF(DR21="b",0.75,IF(DR21="c",0.5,IF(DR21="d",0.25,IF(DR21="e",0,IF(DR21="a/b/c/d/e","Belum diisi","Error"))))))</f>
        <v>#DIV/0!</v>
      </c>
      <c r="DT21" s="318" t="e">
        <f>IF((DS21&gt;DS$10),"SALAH, Renstra tidak ada",IF((DS21&gt;DS$11),"SALAH, Tujuan tidak ada","OK"))</f>
        <v>#DIV/0!</v>
      </c>
      <c r="DU21" s="315" t="e">
        <f>IF('39'!$E$106&gt;87.5%,"A",IF('39'!$E$106&gt;62.5%,"B",IF('39'!$E$106&gt;37.5%,"C",IF(OR('39'!$E$106=12.5%,'39'!$E$106&gt;12.5%),"D",IF('39'!$E$106&lt;12.5%,"E","Belum Diisi")))))</f>
        <v>#DIV/0!</v>
      </c>
      <c r="DV21" s="402" t="e">
        <f t="shared" ref="DV21:DV28" si="42">IF(DU21="a",1,IF(DU21="b",0.75,IF(DU21="c",0.5,IF(DU21="d",0.25,IF(DU21="e",0,IF(DU21="a/b/c/d/e","Belum diisi","Error"))))))</f>
        <v>#DIV/0!</v>
      </c>
      <c r="DW21" s="318" t="e">
        <f>IF((DV21&gt;DV$10),"SALAH, Renstra tidak ada",IF((DV21&gt;DV$11),"SALAH, Tujuan tidak ada","OK"))</f>
        <v>#DIV/0!</v>
      </c>
      <c r="DX21" s="315" t="e">
        <f>IF('40'!$E$106&gt;87.5%,"A",IF('40'!$E$106&gt;62.5%,"B",IF('40'!$E$106&gt;37.5%,"C",IF(OR('40'!$E$106=12.5%,'40'!$E$106&gt;12.5%),"D",IF('40'!$E$106&lt;12.5%,"E","Belum Diisi")))))</f>
        <v>#DIV/0!</v>
      </c>
      <c r="DY21" s="402" t="e">
        <f t="shared" ref="DY21:DY28" si="43">IF(DX21="a",1,IF(DX21="b",0.75,IF(DX21="c",0.5,IF(DX21="d",0.25,IF(DX21="e",0,IF(DX21="a/b/c/d/e","Belum diisi","Error"))))))</f>
        <v>#DIV/0!</v>
      </c>
      <c r="DZ21" s="318" t="e">
        <f>IF((DY21&gt;DY$10),"SALAH, Renstra tidak ada",IF((DY21&gt;DY$11),"SALAH, Tujuan tidak ada","OK"))</f>
        <v>#DIV/0!</v>
      </c>
      <c r="EA21" s="315" t="e">
        <f>IF('41'!$E$106&gt;87.5%,"A",IF('41'!$E$106&gt;62.5%,"B",IF('41'!$E$106&gt;37.5%,"C",IF(OR('41'!$E$106=12.5%,'41'!$E$106&gt;12.5%),"D",IF('41'!$E$106&lt;12.5%,"E","Belum Diisi")))))</f>
        <v>#DIV/0!</v>
      </c>
      <c r="EB21" s="402" t="e">
        <f t="shared" ref="EB21:EB28" si="44">IF(EA21="a",1,IF(EA21="b",0.75,IF(EA21="c",0.5,IF(EA21="d",0.25,IF(EA21="e",0,IF(EA21="a/b/c/d/e","Belum diisi","Error"))))))</f>
        <v>#DIV/0!</v>
      </c>
      <c r="EC21" s="318" t="e">
        <f>IF((EB21&gt;EB$10),"SALAH, Renstra tidak ada",IF((EB21&gt;EB$11),"SALAH, Tujuan tidak ada","OK"))</f>
        <v>#DIV/0!</v>
      </c>
      <c r="ED21" s="315" t="e">
        <f>IF('42'!$E$106&gt;87.5%,"A",IF('42'!$E$106&gt;62.5%,"B",IF('42'!$E$106&gt;37.5%,"C",IF(OR('42'!$E$106=12.5%,'42'!$E$106&gt;12.5%),"D",IF('42'!$E$106&lt;12.5%,"E","Belum Diisi")))))</f>
        <v>#DIV/0!</v>
      </c>
      <c r="EE21" s="402" t="e">
        <f t="shared" ref="EE21:EE28" si="45">IF(ED21="a",1,IF(ED21="b",0.75,IF(ED21="c",0.5,IF(ED21="d",0.25,IF(ED21="e",0,IF(ED21="a/b/c/d/e","Belum diisi","Error"))))))</f>
        <v>#DIV/0!</v>
      </c>
      <c r="EF21" s="318" t="e">
        <f>IF((EE21&gt;EE$10),"SALAH, Renstra tidak ada",IF((EE21&gt;EE$11),"SALAH, Tujuan tidak ada","OK"))</f>
        <v>#DIV/0!</v>
      </c>
      <c r="EG21" s="315" t="e">
        <f>IF('43'!$E$106&gt;87.5%,"A",IF('43'!$E$106&gt;62.5%,"B",IF('43'!$E$106&gt;37.5%,"C",IF(OR('43'!$E$106=12.5%,'43'!$E$106&gt;12.5%),"D",IF('43'!$E$106&lt;12.5%,"E","Belum Diisi")))))</f>
        <v>#DIV/0!</v>
      </c>
      <c r="EH21" s="402" t="e">
        <f t="shared" ref="EH21:EH28" si="46">IF(EG21="a",1,IF(EG21="b",0.75,IF(EG21="c",0.5,IF(EG21="d",0.25,IF(EG21="e",0,IF(EG21="a/b/c/d/e","Belum diisi","Error"))))))</f>
        <v>#DIV/0!</v>
      </c>
      <c r="EI21" s="318" t="e">
        <f>IF((EH21&gt;EH$10),"SALAH, Renstra tidak ada",IF((EH21&gt;EH$11),"SALAH, Tujuan tidak ada","OK"))</f>
        <v>#DIV/0!</v>
      </c>
      <c r="EJ21" s="315" t="e">
        <f>IF('44'!$E$106&gt;87.5%,"A",IF('44'!$E$106&gt;62.5%,"B",IF('44'!$E$106&gt;37.5%,"C",IF(OR('44'!$E$106=12.5%,'44'!$E$106&gt;12.5%),"D",IF('44'!$E$106&lt;12.5%,"E","Belum Diisi")))))</f>
        <v>#DIV/0!</v>
      </c>
      <c r="EK21" s="402" t="e">
        <f t="shared" ref="EK21:EK28" si="47">IF(EJ21="a",1,IF(EJ21="b",0.75,IF(EJ21="c",0.5,IF(EJ21="d",0.25,IF(EJ21="e",0,IF(EJ21="a/b/c/d/e","Belum diisi","Error"))))))</f>
        <v>#DIV/0!</v>
      </c>
      <c r="EL21" s="318" t="e">
        <f>IF((EK21&gt;EK$10),"SALAH, Renstra tidak ada",IF((EK21&gt;EK$11),"SALAH, Tujuan tidak ada","OK"))</f>
        <v>#DIV/0!</v>
      </c>
      <c r="EM21" s="315" t="e">
        <f>IF('45'!$E$106&gt;87.5%,"A",IF('45'!$E$106&gt;62.5%,"B",IF('45'!$E$106&gt;37.5%,"C",IF(OR('45'!$E$106=12.5%,'45'!$E$106&gt;12.5%),"D",IF('45'!$E$106&lt;12.5%,"E","Belum Diisi")))))</f>
        <v>#DIV/0!</v>
      </c>
      <c r="EN21" s="402" t="e">
        <f t="shared" ref="EN21:EN28" si="48">IF(EM21="a",1,IF(EM21="b",0.75,IF(EM21="c",0.5,IF(EM21="d",0.25,IF(EM21="e",0,IF(EM21="a/b/c/d/e","Belum diisi","Error"))))))</f>
        <v>#DIV/0!</v>
      </c>
      <c r="EO21" s="318" t="e">
        <f>IF((EN21&gt;EN$10),"SALAH, Renstra tidak ada",IF((EN21&gt;EN$11),"SALAH, Tujuan tidak ada","OK"))</f>
        <v>#DIV/0!</v>
      </c>
    </row>
    <row r="22" spans="1:145" ht="30">
      <c r="A22" s="56">
        <v>24</v>
      </c>
      <c r="B22" s="310">
        <v>11</v>
      </c>
      <c r="C22" s="409" t="s">
        <v>645</v>
      </c>
      <c r="D22" s="328"/>
      <c r="E22" s="399" t="str">
        <f>IF(F22&gt;0.875,"a",IF(F22&gt;0.625,"b",IF(F22&gt;0.375,"c",IF(F22&gt;0.125,"d",IF(F22&lt;=0.125,"e","Error")))))</f>
        <v>a</v>
      </c>
      <c r="F22" s="405">
        <f t="shared" si="3"/>
        <v>1</v>
      </c>
      <c r="H22" s="387"/>
      <c r="J22" s="313" t="s">
        <v>431</v>
      </c>
      <c r="K22" s="315" t="str">
        <f>IF(DISDUKCAPIL!$H$106&gt;87.5%,"A",IF(DISDUKCAPIL!$H$106&gt;62.5%,"B",IF(DISDUKCAPIL!$H$106&gt;37.5%,"C",IF(OR(DISDUKCAPIL!$H$106=12.5%,DISDUKCAPIL!$H$106&gt;12.5%),"D",IF(DISDUKCAPIL!$H$106&lt;12.5%,"E","Belum Diisi")))))</f>
        <v>A</v>
      </c>
      <c r="L22" s="399">
        <f t="shared" si="4"/>
        <v>1</v>
      </c>
      <c r="M22" s="318" t="str">
        <f>IF((L22&gt;L$10),"SALAH, Renstra tidak ada",IF((L22&gt;L$11),"SALAH, Tujuan tidak ada","OK"))</f>
        <v>OK</v>
      </c>
      <c r="N22" s="315" t="e">
        <f>IF('2.3 (pariwisata)'!$H$106&gt;87.5%,"A",IF('2.3 (pariwisata)'!$H$106&gt;62.5%,"B",IF('2.3 (pariwisata)'!$H$106&gt;37.5%,"C",IF(OR('2.3 (pariwisata)'!$H$106=12.5%,'2.3 (pariwisata)'!$H$106&gt;12.5%),"D",IF('2.3 (pariwisata)'!$H$106&lt;12.5%,"E","Belum Diisi")))))</f>
        <v>#DIV/0!</v>
      </c>
      <c r="O22" s="402" t="e">
        <f t="shared" si="5"/>
        <v>#DIV/0!</v>
      </c>
      <c r="P22" s="318" t="e">
        <f>IF((O22&gt;O$10),"SALAH, Renstra tidak ada",IF((O22&gt;O$11),"SALAH, Tujuan tidak ada","OK"))</f>
        <v>#DIV/0!</v>
      </c>
      <c r="Q22" s="315" t="e">
        <f>IF('3'!$H$106&gt;87.5%,"A",IF('3'!$H$106&gt;62.5%,"B",IF('3'!$H$106&gt;37.5%,"C",IF(OR('3'!$H$106=12.5%,'3'!$H$106&gt;12.5%),"D",IF('3'!$H$106&lt;12.5%,"E","Belum Diisi")))))</f>
        <v>#DIV/0!</v>
      </c>
      <c r="R22" s="402" t="e">
        <f t="shared" si="6"/>
        <v>#DIV/0!</v>
      </c>
      <c r="S22" s="318" t="e">
        <f>IF((R22&gt;R$10),"SALAH, Renstra tidak ada",IF((R22&gt;R$11),"SALAH, Tujuan tidak ada","OK"))</f>
        <v>#DIV/0!</v>
      </c>
      <c r="T22" s="315" t="e">
        <f>IF('4'!$H$106&gt;87.5%,"A",IF('4'!$H$106&gt;62.5%,"B",IF('4'!$H$106&gt;37.5%,"C",IF(OR('4'!$H$106=12.5%,'4'!$H$106&gt;12.5%),"D",IF('4'!$H$106&lt;12.5%,"E","Belum Diisi")))))</f>
        <v>#DIV/0!</v>
      </c>
      <c r="U22" s="402" t="e">
        <f t="shared" si="7"/>
        <v>#DIV/0!</v>
      </c>
      <c r="V22" s="318" t="e">
        <f>IF((U22&gt;U$10),"SALAH, Renstra tidak ada",IF((U22&gt;U$11),"SALAH, Tujuan tidak ada","OK"))</f>
        <v>#DIV/0!</v>
      </c>
      <c r="W22" s="315" t="e">
        <f>IF('5'!$H$106&gt;87.5%,"A",IF('5'!$H$106&gt;62.5%,"B",IF('5'!$H$106&gt;37.5%,"C",IF(OR('5'!$H$106=12.5%,'5'!$H$106&gt;12.5%),"D",IF('5'!$H$106&lt;12.5%,"E","Belum Diisi")))))</f>
        <v>#DIV/0!</v>
      </c>
      <c r="X22" s="402" t="e">
        <f t="shared" si="8"/>
        <v>#DIV/0!</v>
      </c>
      <c r="Y22" s="318" t="e">
        <f>IF((X22&gt;X$10),"SALAH, Renstra tidak ada",IF((X22&gt;X$11),"SALAH, Tujuan tidak ada","OK"))</f>
        <v>#DIV/0!</v>
      </c>
      <c r="Z22" s="315" t="e">
        <f>IF('6'!$H$106&gt;87.5%,"A",IF('6'!$H$106&gt;62.5%,"B",IF('6'!$H$106&gt;37.5%,"C",IF(OR('6'!$H$106=12.5%,'6'!$H$106&gt;12.5%),"D",IF('6'!$H$106&lt;12.5%,"E","Belum Diisi")))))</f>
        <v>#DIV/0!</v>
      </c>
      <c r="AA22" s="402" t="e">
        <f t="shared" si="9"/>
        <v>#DIV/0!</v>
      </c>
      <c r="AB22" s="318" t="e">
        <f>IF((AA22&gt;AA$10),"SALAH, Renstra tidak ada",IF((AA22&gt;AA$11),"SALAH, Tujuan tidak ada","OK"))</f>
        <v>#DIV/0!</v>
      </c>
      <c r="AC22" s="315" t="e">
        <f>IF('7'!$H$106&gt;87.5%,"A",IF('7'!$H$106&gt;62.5%,"B",IF('7'!$H$106&gt;37.5%,"C",IF(OR('7'!$H$106=12.5%,'7'!$H$106&gt;12.5%),"D",IF('7'!$H$106&lt;12.5%,"E","Belum Diisi")))))</f>
        <v>#DIV/0!</v>
      </c>
      <c r="AD22" s="402" t="e">
        <f t="shared" si="10"/>
        <v>#DIV/0!</v>
      </c>
      <c r="AE22" s="318" t="e">
        <f>IF((AD22&gt;AD$10),"SALAH, Renstra tidak ada",IF((AD22&gt;AD$11),"SALAH, Tujuan tidak ada","OK"))</f>
        <v>#DIV/0!</v>
      </c>
      <c r="AF22" s="315" t="e">
        <f>IF('8'!$H$106&gt;87.5%,"A",IF('8'!$H$106&gt;62.5%,"B",IF('8'!$H$106&gt;37.5%,"C",IF(OR('8'!$H$106=12.5%,'8'!$H$106&gt;12.5%),"D",IF('8'!$H$106&lt;12.5%,"E","Belum Diisi")))))</f>
        <v>#DIV/0!</v>
      </c>
      <c r="AG22" s="402" t="e">
        <f t="shared" si="11"/>
        <v>#DIV/0!</v>
      </c>
      <c r="AH22" s="318" t="e">
        <f>IF((AG22&gt;AG$10),"SALAH, Renstra tidak ada",IF((AG22&gt;AG$11),"SALAH, Tujuan tidak ada","OK"))</f>
        <v>#DIV/0!</v>
      </c>
      <c r="AI22" s="315" t="e">
        <f>IF('9'!$H$106&gt;87.5%,"A",IF('9'!$H$106&gt;62.5%,"B",IF('9'!$H$106&gt;37.5%,"C",IF(OR('9'!$H$106=12.5%,'9'!$H$106&gt;12.5%),"D",IF('9'!$H$106&lt;12.5%,"E","Belum Diisi")))))</f>
        <v>#DIV/0!</v>
      </c>
      <c r="AJ22" s="402" t="e">
        <f t="shared" si="12"/>
        <v>#DIV/0!</v>
      </c>
      <c r="AK22" s="318" t="e">
        <f>IF((AJ22&gt;AJ$10),"SALAH, Renstra tidak ada",IF((AJ22&gt;AJ$11),"SALAH, Tujuan tidak ada","OK"))</f>
        <v>#DIV/0!</v>
      </c>
      <c r="AL22" s="315" t="e">
        <f>IF('10'!$H$106&gt;87.5%,"A",IF('10'!$H$106&gt;62.5%,"B",IF('10'!$H$106&gt;37.5%,"C",IF(OR('10'!$H$106=12.5%,'10'!$H$106&gt;12.5%),"D",IF('10'!$H$106&lt;12.5%,"E","Belum Diisi")))))</f>
        <v>#DIV/0!</v>
      </c>
      <c r="AM22" s="402" t="e">
        <f t="shared" si="13"/>
        <v>#DIV/0!</v>
      </c>
      <c r="AN22" s="318" t="e">
        <f>IF((AM22&gt;AM$10),"SALAH, Renstra tidak ada",IF((AM22&gt;AM$11),"SALAH, Tujuan tidak ada","OK"))</f>
        <v>#DIV/0!</v>
      </c>
      <c r="AO22" s="315" t="e">
        <f>IF('11'!$H$106&gt;87.5%,"A",IF('11'!$H$106&gt;62.5%,"B",IF('11'!$H$106&gt;37.5%,"C",IF(OR('11'!$H$106=12.5%,'11'!$H$106&gt;12.5%),"D",IF('11'!$H$106&lt;12.5%,"E","Belum Diisi")))))</f>
        <v>#DIV/0!</v>
      </c>
      <c r="AP22" s="402" t="e">
        <f t="shared" si="14"/>
        <v>#DIV/0!</v>
      </c>
      <c r="AQ22" s="318" t="e">
        <f>IF((AP22&gt;AP$10),"SALAH, Renstra tidak ada",IF((AP22&gt;AP$11),"SALAH, Tujuan tidak ada","OK"))</f>
        <v>#DIV/0!</v>
      </c>
      <c r="AR22" s="315" t="e">
        <f>IF('12'!$H$106&gt;87.5%,"A",IF('12'!$H$106&gt;62.5%,"B",IF('12'!$H$106&gt;37.5%,"C",IF(OR('12'!$H$106=12.5%,'12'!$H$106&gt;12.5%),"D",IF('12'!$H$106&lt;12.5%,"E","Belum Diisi")))))</f>
        <v>#DIV/0!</v>
      </c>
      <c r="AS22" s="402" t="e">
        <f t="shared" si="15"/>
        <v>#DIV/0!</v>
      </c>
      <c r="AT22" s="318" t="e">
        <f>IF((AS22&gt;AS$10),"SALAH, Renstra tidak ada",IF((AS22&gt;AS$11),"SALAH, Tujuan tidak ada","OK"))</f>
        <v>#DIV/0!</v>
      </c>
      <c r="AU22" s="315" t="e">
        <f>IF('13'!$H$106&gt;87.5%,"A",IF('13'!$H$106&gt;62.5%,"B",IF('13'!$H$106&gt;37.5%,"C",IF(OR('13'!$H$106=12.5%,'13'!$H$106&gt;12.5%),"D",IF('13'!$H$106&lt;12.5%,"E","Belum Diisi")))))</f>
        <v>#DIV/0!</v>
      </c>
      <c r="AV22" s="402" t="e">
        <f t="shared" si="16"/>
        <v>#DIV/0!</v>
      </c>
      <c r="AW22" s="318" t="e">
        <f>IF((AV22&gt;AV$10),"SALAH, Renstra tidak ada",IF((AV22&gt;AV$11),"SALAH, Tujuan tidak ada","OK"))</f>
        <v>#DIV/0!</v>
      </c>
      <c r="AX22" s="315" t="e">
        <f>IF('14'!$H$106&gt;87.5%,"A",IF('14'!$H$106&gt;62.5%,"B",IF('14'!$H$106&gt;37.5%,"C",IF(OR('14'!$H$106=12.5%,'14'!$H$106&gt;12.5%),"D",IF('14'!$H$106&lt;12.5%,"E","Belum Diisi")))))</f>
        <v>#DIV/0!</v>
      </c>
      <c r="AY22" s="402" t="e">
        <f t="shared" si="17"/>
        <v>#DIV/0!</v>
      </c>
      <c r="AZ22" s="318" t="e">
        <f>IF((AY22&gt;AY$10),"SALAH, Renstra tidak ada",IF((AY22&gt;AY$11),"SALAH, Tujuan tidak ada","OK"))</f>
        <v>#DIV/0!</v>
      </c>
      <c r="BA22" s="315" t="e">
        <f>IF('15'!$H$106&gt;87.5%,"A",IF('15'!$H$106&gt;62.5%,"B",IF('15'!$H$106&gt;37.5%,"C",IF(OR('15'!$H$106=12.5%,'15'!$H$106&gt;12.5%),"D",IF('15'!$H$106&lt;12.5%,"E","Belum Diisi")))))</f>
        <v>#DIV/0!</v>
      </c>
      <c r="BB22" s="402" t="e">
        <f t="shared" si="18"/>
        <v>#DIV/0!</v>
      </c>
      <c r="BC22" s="318" t="e">
        <f>IF((BB22&gt;BB$10),"SALAH, Renstra tidak ada",IF((BB22&gt;BB$11),"SALAH, Tujuan tidak ada","OK"))</f>
        <v>#DIV/0!</v>
      </c>
      <c r="BD22" s="315" t="e">
        <f>IF('16'!$H$106&gt;87.5%,"A",IF('16'!$H$106&gt;62.5%,"B",IF('16'!$H$106&gt;37.5%,"C",IF(OR('16'!$H$106=12.5%,'16'!$H$106&gt;12.5%),"D",IF('16'!$H$106&lt;12.5%,"E","Belum Diisi")))))</f>
        <v>#DIV/0!</v>
      </c>
      <c r="BE22" s="402" t="e">
        <f t="shared" si="19"/>
        <v>#DIV/0!</v>
      </c>
      <c r="BF22" s="318" t="e">
        <f>IF((BE22&gt;BE$10),"SALAH, Renstra tidak ada",IF((BE22&gt;BE$11),"SALAH, Tujuan tidak ada","OK"))</f>
        <v>#DIV/0!</v>
      </c>
      <c r="BG22" s="315" t="e">
        <f>IF('17'!$H$106&gt;87.5%,"A",IF('17'!$H$106&gt;62.5%,"B",IF('17'!$H$106&gt;37.5%,"C",IF(OR('17'!$H$106=12.5%,'17'!$H$106&gt;12.5%),"D",IF('17'!$H$106&lt;12.5%,"E","Belum Diisi")))))</f>
        <v>#DIV/0!</v>
      </c>
      <c r="BH22" s="402" t="e">
        <f t="shared" si="20"/>
        <v>#DIV/0!</v>
      </c>
      <c r="BI22" s="318" t="e">
        <f>IF((BH22&gt;BH$10),"SALAH, Renstra tidak ada",IF((BH22&gt;BH$11),"SALAH, Tujuan tidak ada","OK"))</f>
        <v>#DIV/0!</v>
      </c>
      <c r="BJ22" s="315" t="e">
        <f>IF('18'!$H$106&gt;87.5%,"A",IF('18'!$H$106&gt;62.5%,"B",IF('18'!$H$106&gt;37.5%,"C",IF(OR('18'!$H$106=12.5%,'18'!$H$106&gt;12.5%),"D",IF('18'!$H$106&lt;12.5%,"E","Belum Diisi")))))</f>
        <v>#DIV/0!</v>
      </c>
      <c r="BK22" s="402" t="e">
        <f t="shared" si="21"/>
        <v>#DIV/0!</v>
      </c>
      <c r="BL22" s="318" t="e">
        <f>IF((BK22&gt;BK$10),"SALAH, Renstra tidak ada",IF((BK22&gt;BK$11),"SALAH, Tujuan tidak ada","OK"))</f>
        <v>#DIV/0!</v>
      </c>
      <c r="BM22" s="315" t="e">
        <f>IF('19'!$H$106&gt;87.5%,"A",IF('19'!$H$106&gt;62.5%,"B",IF('19'!$H$106&gt;37.5%,"C",IF(OR('19'!$H$106=12.5%,'19'!$H$106&gt;12.5%),"D",IF('19'!$H$106&lt;12.5%,"E","Belum Diisi")))))</f>
        <v>#DIV/0!</v>
      </c>
      <c r="BN22" s="402" t="e">
        <f t="shared" si="22"/>
        <v>#DIV/0!</v>
      </c>
      <c r="BO22" s="318" t="e">
        <f>IF((BN22&gt;BN$10),"SALAH, Renstra tidak ada",IF((BN22&gt;BN$11),"SALAH, Tujuan tidak ada","OK"))</f>
        <v>#DIV/0!</v>
      </c>
      <c r="BP22" s="315" t="e">
        <f>IF('20'!$H$106&gt;87.5%,"A",IF('20'!$H$106&gt;62.5%,"B",IF('20'!$H$106&gt;37.5%,"C",IF(OR('20'!$H$106=12.5%,'20'!$H$106&gt;12.5%),"D",IF('20'!$H$106&lt;12.5%,"E","Belum Diisi")))))</f>
        <v>#DIV/0!</v>
      </c>
      <c r="BQ22" s="402" t="e">
        <f t="shared" si="23"/>
        <v>#DIV/0!</v>
      </c>
      <c r="BR22" s="318" t="e">
        <f>IF((BQ22&gt;BQ$10),"SALAH, Renstra tidak ada",IF((BQ22&gt;BQ$11),"SALAH, Tujuan tidak ada","OK"))</f>
        <v>#DIV/0!</v>
      </c>
      <c r="BS22" s="315" t="e">
        <f>IF('21'!$H$106&gt;87.5%,"A",IF('21'!$H$106&gt;62.5%,"B",IF('21'!$H$106&gt;37.5%,"C",IF(OR('21'!$H$106=12.5%,'21'!$H$106&gt;12.5%),"D",IF('21'!$H$106&lt;12.5%,"E","Belum Diisi")))))</f>
        <v>#DIV/0!</v>
      </c>
      <c r="BT22" s="402" t="e">
        <f t="shared" si="24"/>
        <v>#DIV/0!</v>
      </c>
      <c r="BU22" s="318" t="e">
        <f>IF((BT22&gt;BT$10),"SALAH, Renstra tidak ada",IF((BT22&gt;BT$11),"SALAH, Tujuan tidak ada","OK"))</f>
        <v>#DIV/0!</v>
      </c>
      <c r="BV22" s="315" t="e">
        <f>IF('22'!$H$106&gt;87.5%,"A",IF('22'!$H$106&gt;62.5%,"B",IF('22'!$H$106&gt;37.5%,"C",IF(OR('22'!$H$106=12.5%,'22'!$H$106&gt;12.5%),"D",IF('22'!$H$106&lt;12.5%,"E","Belum Diisi")))))</f>
        <v>#DIV/0!</v>
      </c>
      <c r="BW22" s="402" t="e">
        <f t="shared" si="25"/>
        <v>#DIV/0!</v>
      </c>
      <c r="BX22" s="318" t="e">
        <f>IF((BW22&gt;BW$10),"SALAH, Renstra tidak ada",IF((BW22&gt;BW$11),"SALAH, Tujuan tidak ada","OK"))</f>
        <v>#DIV/0!</v>
      </c>
      <c r="BY22" s="315" t="e">
        <f>IF('23'!$H$106&gt;87.5%,"A",IF('23'!$H$106&gt;62.5%,"B",IF('23'!$H$106&gt;37.5%,"C",IF(OR('23'!$H$106=12.5%,'23'!$H$106&gt;12.5%),"D",IF('23'!$H$106&lt;12.5%,"E","Belum Diisi")))))</f>
        <v>#DIV/0!</v>
      </c>
      <c r="BZ22" s="402" t="e">
        <f t="shared" si="26"/>
        <v>#DIV/0!</v>
      </c>
      <c r="CA22" s="318" t="e">
        <f>IF((BZ22&gt;BZ$10),"SALAH, Renstra tidak ada",IF((BZ22&gt;BZ$11),"SALAH, Tujuan tidak ada","OK"))</f>
        <v>#DIV/0!</v>
      </c>
      <c r="CB22" s="315" t="e">
        <f>IF('24'!$H$106&gt;87.5%,"A",IF('24'!$H$106&gt;62.5%,"B",IF('24'!$H$106&gt;37.5%,"C",IF(OR('24'!$H$106=12.5%,'24'!$H$106&gt;12.5%),"D",IF('24'!$H$106&lt;12.5%,"E","Belum Diisi")))))</f>
        <v>#DIV/0!</v>
      </c>
      <c r="CC22" s="402" t="e">
        <f t="shared" si="27"/>
        <v>#DIV/0!</v>
      </c>
      <c r="CD22" s="318" t="e">
        <f>IF((CC22&gt;CC$10),"SALAH, Renstra tidak ada",IF((CC22&gt;CC$11),"SALAH, Tujuan tidak ada","OK"))</f>
        <v>#DIV/0!</v>
      </c>
      <c r="CE22" s="315" t="e">
        <f>IF('25'!$H$106&gt;87.5%,"A",IF('25'!$H$106&gt;62.5%,"B",IF('25'!$H$106&gt;37.5%,"C",IF(OR('25'!$H$106=12.5%,'25'!$H$106&gt;12.5%),"D",IF('25'!$H$106&lt;12.5%,"E","Belum Diisi")))))</f>
        <v>#DIV/0!</v>
      </c>
      <c r="CF22" s="402" t="e">
        <f t="shared" si="28"/>
        <v>#DIV/0!</v>
      </c>
      <c r="CG22" s="318" t="e">
        <f>IF((CF22&gt;CF$10),"SALAH, Renstra tidak ada",IF((CF22&gt;CF$11),"SALAH, Tujuan tidak ada","OK"))</f>
        <v>#DIV/0!</v>
      </c>
      <c r="CH22" s="315" t="e">
        <f>IF('26'!$H$106&gt;87.5%,"A",IF('26'!$H$106&gt;62.5%,"B",IF('26'!$H$106&gt;37.5%,"C",IF(OR('26'!$H$106=12.5%,'26'!$H$106&gt;12.5%),"D",IF('26'!$H$106&lt;12.5%,"E","Belum Diisi")))))</f>
        <v>#DIV/0!</v>
      </c>
      <c r="CI22" s="402" t="e">
        <f t="shared" si="29"/>
        <v>#DIV/0!</v>
      </c>
      <c r="CJ22" s="318" t="e">
        <f>IF((CI22&gt;CI$10),"SALAH, Renstra tidak ada",IF((CI22&gt;CI$11),"SALAH, Tujuan tidak ada","OK"))</f>
        <v>#DIV/0!</v>
      </c>
      <c r="CK22" s="315" t="e">
        <f>IF('27'!$H$106&gt;87.5%,"A",IF('27'!$H$106&gt;62.5%,"B",IF('27'!$H$106&gt;37.5%,"C",IF(OR('27'!$H$106=12.5%,'27'!$H$106&gt;12.5%),"D",IF('27'!$H$106&lt;12.5%,"E","Belum Diisi")))))</f>
        <v>#DIV/0!</v>
      </c>
      <c r="CL22" s="402" t="e">
        <f t="shared" si="30"/>
        <v>#DIV/0!</v>
      </c>
      <c r="CM22" s="318" t="e">
        <f>IF((CL22&gt;CL$10),"SALAH, Renstra tidak ada",IF((CL22&gt;CL$11),"SALAH, Tujuan tidak ada","OK"))</f>
        <v>#DIV/0!</v>
      </c>
      <c r="CN22" s="315" t="e">
        <f>IF('28'!$H$106&gt;87.5%,"A",IF('28'!$H$106&gt;62.5%,"B",IF('28'!$H$106&gt;37.5%,"C",IF(OR('28'!$H$106=12.5%,'28'!$H$106&gt;12.5%),"D",IF('28'!$H$106&lt;12.5%,"E","Belum Diisi")))))</f>
        <v>#DIV/0!</v>
      </c>
      <c r="CO22" s="402" t="e">
        <f t="shared" si="31"/>
        <v>#DIV/0!</v>
      </c>
      <c r="CP22" s="318" t="e">
        <f>IF((CO22&gt;CO$10),"SALAH, Renstra tidak ada",IF((CO22&gt;CO$11),"SALAH, Tujuan tidak ada","OK"))</f>
        <v>#DIV/0!</v>
      </c>
      <c r="CQ22" s="315" t="e">
        <f>IF('29'!$H$106&gt;87.5%,"A",IF('29'!$H$106&gt;62.5%,"B",IF('29'!$H$106&gt;37.5%,"C",IF(OR('29'!$H$106=12.5%,'29'!$H$106&gt;12.5%),"D",IF('29'!$H$106&lt;12.5%,"E","Belum Diisi")))))</f>
        <v>#DIV/0!</v>
      </c>
      <c r="CR22" s="402" t="e">
        <f t="shared" si="32"/>
        <v>#DIV/0!</v>
      </c>
      <c r="CS22" s="318" t="e">
        <f>IF((CR22&gt;CR$10),"SALAH, Renstra tidak ada",IF((CR22&gt;CR$11),"SALAH, Tujuan tidak ada","OK"))</f>
        <v>#DIV/0!</v>
      </c>
      <c r="CT22" s="315" t="e">
        <f>IF('30'!$H$106&gt;87.5%,"A",IF('30'!$H$106&gt;62.5%,"B",IF('30'!$H$106&gt;37.5%,"C",IF(OR('30'!$H$106=12.5%,'30'!$H$106&gt;12.5%),"D",IF('30'!$H$106&lt;12.5%,"E","Belum Diisi")))))</f>
        <v>#DIV/0!</v>
      </c>
      <c r="CU22" s="402" t="e">
        <f t="shared" si="33"/>
        <v>#DIV/0!</v>
      </c>
      <c r="CV22" s="318" t="e">
        <f>IF((CU22&gt;CU$10),"SALAH, Renstra tidak ada",IF((CU22&gt;CU$11),"SALAH, Tujuan tidak ada","OK"))</f>
        <v>#DIV/0!</v>
      </c>
      <c r="CW22" s="315" t="e">
        <f>IF('31'!$H$106&gt;87.5%,"A",IF('31'!$H$106&gt;62.5%,"B",IF('31'!$H$106&gt;37.5%,"C",IF(OR('31'!$H$106=12.5%,'31'!$H$106&gt;12.5%),"D",IF('31'!$H$106&lt;12.5%,"E","Belum Diisi")))))</f>
        <v>#DIV/0!</v>
      </c>
      <c r="CX22" s="402" t="e">
        <f t="shared" si="34"/>
        <v>#DIV/0!</v>
      </c>
      <c r="CY22" s="318" t="e">
        <f>IF((CX22&gt;CX$10),"SALAH, Renstra tidak ada",IF((CX22&gt;CX$11),"SALAH, Tujuan tidak ada","OK"))</f>
        <v>#DIV/0!</v>
      </c>
      <c r="CZ22" s="315" t="e">
        <f>IF('32'!$H$106&gt;87.5%,"A",IF('32'!$H$106&gt;62.5%,"B",IF('32'!$H$106&gt;37.5%,"C",IF(OR('32'!$H$106=12.5%,'32'!$H$106&gt;12.5%),"D",IF('32'!$H$106&lt;12.5%,"E","Belum Diisi")))))</f>
        <v>#DIV/0!</v>
      </c>
      <c r="DA22" s="402" t="e">
        <f t="shared" si="35"/>
        <v>#DIV/0!</v>
      </c>
      <c r="DB22" s="318" t="e">
        <f>IF((DA22&gt;DA$10),"SALAH, Renstra tidak ada",IF((DA22&gt;DA$11),"SALAH, Tujuan tidak ada","OK"))</f>
        <v>#DIV/0!</v>
      </c>
      <c r="DC22" s="315" t="e">
        <f>IF('33'!$H$106&gt;87.5%,"A",IF('33'!$H$106&gt;62.5%,"B",IF('33'!$H$106&gt;37.5%,"C",IF(OR('33'!$H$106=12.5%,'33'!$H$106&gt;12.5%),"D",IF('33'!$H$106&lt;12.5%,"E","Belum Diisi")))))</f>
        <v>#DIV/0!</v>
      </c>
      <c r="DD22" s="402" t="e">
        <f t="shared" si="36"/>
        <v>#DIV/0!</v>
      </c>
      <c r="DE22" s="318" t="e">
        <f>IF((DD22&gt;DD$10),"SALAH, Renstra tidak ada",IF((DD22&gt;DD$11),"SALAH, Tujuan tidak ada","OK"))</f>
        <v>#DIV/0!</v>
      </c>
      <c r="DF22" s="315" t="e">
        <f>IF('34'!$H$106&gt;87.5%,"A",IF('34'!$H$106&gt;62.5%,"B",IF('34'!$H$106&gt;37.5%,"C",IF(OR('34'!$H$106=12.5%,'34'!$H$106&gt;12.5%),"D",IF('34'!$H$106&lt;12.5%,"E","Belum Diisi")))))</f>
        <v>#DIV/0!</v>
      </c>
      <c r="DG22" s="402" t="e">
        <f t="shared" si="37"/>
        <v>#DIV/0!</v>
      </c>
      <c r="DH22" s="318" t="e">
        <f>IF((DG22&gt;DG$10),"SALAH, Renstra tidak ada",IF((DG22&gt;DG$11),"SALAH, Tujuan tidak ada","OK"))</f>
        <v>#DIV/0!</v>
      </c>
      <c r="DI22" s="315" t="e">
        <f>IF('35'!$H$106&gt;87.5%,"A",IF('35'!$H$106&gt;62.5%,"B",IF('35'!$H$106&gt;37.5%,"C",IF(OR('35'!$H$106=12.5%,'35'!$H$106&gt;12.5%),"D",IF('35'!$H$106&lt;12.5%,"E","Belum Diisi")))))</f>
        <v>#DIV/0!</v>
      </c>
      <c r="DJ22" s="402" t="e">
        <f t="shared" si="38"/>
        <v>#DIV/0!</v>
      </c>
      <c r="DK22" s="318" t="e">
        <f>IF((DJ22&gt;DJ$10),"SALAH, Renstra tidak ada",IF((DJ22&gt;DJ$11),"SALAH, Tujuan tidak ada","OK"))</f>
        <v>#DIV/0!</v>
      </c>
      <c r="DL22" s="315" t="e">
        <f>IF('36'!$H$106&gt;87.5%,"A",IF('36'!$H$106&gt;62.5%,"B",IF('36'!$H$106&gt;37.5%,"C",IF(OR('36'!$H$106=12.5%,'36'!$H$106&gt;12.5%),"D",IF('36'!$H$106&lt;12.5%,"E","Belum Diisi")))))</f>
        <v>#DIV/0!</v>
      </c>
      <c r="DM22" s="402" t="e">
        <f t="shared" si="39"/>
        <v>#DIV/0!</v>
      </c>
      <c r="DN22" s="318" t="e">
        <f>IF((DM22&gt;DM$10),"SALAH, Renstra tidak ada",IF((DM22&gt;DM$11),"SALAH, Tujuan tidak ada","OK"))</f>
        <v>#DIV/0!</v>
      </c>
      <c r="DO22" s="315" t="e">
        <f>IF('37'!$H$106&gt;87.5%,"A",IF('37'!$H$106&gt;62.5%,"B",IF('37'!$H$106&gt;37.5%,"C",IF(OR('37'!$H$106=12.5%,'37'!$H$106&gt;12.5%),"D",IF('37'!$H$106&lt;12.5%,"E","Belum Diisi")))))</f>
        <v>#DIV/0!</v>
      </c>
      <c r="DP22" s="402" t="e">
        <f t="shared" si="40"/>
        <v>#DIV/0!</v>
      </c>
      <c r="DQ22" s="318" t="e">
        <f>IF((DP22&gt;DP$10),"SALAH, Renstra tidak ada",IF((DP22&gt;DP$11),"SALAH, Tujuan tidak ada","OK"))</f>
        <v>#DIV/0!</v>
      </c>
      <c r="DR22" s="315" t="e">
        <f>IF('38'!$H$106&gt;87.5%,"A",IF('38'!$H$106&gt;62.5%,"B",IF('38'!$H$106&gt;37.5%,"C",IF(OR('38'!$H$106=12.5%,'38'!$H$106&gt;12.5%),"D",IF('38'!$H$106&lt;12.5%,"E","Belum Diisi")))))</f>
        <v>#DIV/0!</v>
      </c>
      <c r="DS22" s="402" t="e">
        <f t="shared" si="41"/>
        <v>#DIV/0!</v>
      </c>
      <c r="DT22" s="318" t="e">
        <f>IF((DS22&gt;DS$10),"SALAH, Renstra tidak ada",IF((DS22&gt;DS$11),"SALAH, Tujuan tidak ada","OK"))</f>
        <v>#DIV/0!</v>
      </c>
      <c r="DU22" s="315" t="e">
        <f>IF('39'!$H$106&gt;87.5%,"A",IF('39'!$H$106&gt;62.5%,"B",IF('39'!$H$106&gt;37.5%,"C",IF(OR('39'!$H$106=12.5%,'39'!$H$106&gt;12.5%),"D",IF('39'!$H$106&lt;12.5%,"E","Belum Diisi")))))</f>
        <v>#DIV/0!</v>
      </c>
      <c r="DV22" s="402" t="e">
        <f t="shared" si="42"/>
        <v>#DIV/0!</v>
      </c>
      <c r="DW22" s="318" t="e">
        <f>IF((DV22&gt;DV$10),"SALAH, Renstra tidak ada",IF((DV22&gt;DV$11),"SALAH, Tujuan tidak ada","OK"))</f>
        <v>#DIV/0!</v>
      </c>
      <c r="DX22" s="315" t="e">
        <f>IF('40'!$H$106&gt;87.5%,"A",IF('40'!$H$106&gt;62.5%,"B",IF('40'!$H$106&gt;37.5%,"C",IF(OR('40'!$H$106=12.5%,'40'!$H$106&gt;12.5%),"D",IF('40'!$H$106&lt;12.5%,"E","Belum Diisi")))))</f>
        <v>#DIV/0!</v>
      </c>
      <c r="DY22" s="402" t="e">
        <f t="shared" si="43"/>
        <v>#DIV/0!</v>
      </c>
      <c r="DZ22" s="318" t="e">
        <f>IF((DY22&gt;DY$10),"SALAH, Renstra tidak ada",IF((DY22&gt;DY$11),"SALAH, Tujuan tidak ada","OK"))</f>
        <v>#DIV/0!</v>
      </c>
      <c r="EA22" s="315" t="e">
        <f>IF('41'!$H$106&gt;87.5%,"A",IF('41'!$H$106&gt;62.5%,"B",IF('41'!$H$106&gt;37.5%,"C",IF(OR('41'!$H$106=12.5%,'41'!$H$106&gt;12.5%),"D",IF('41'!$H$106&lt;12.5%,"E","Belum Diisi")))))</f>
        <v>#DIV/0!</v>
      </c>
      <c r="EB22" s="402" t="e">
        <f t="shared" si="44"/>
        <v>#DIV/0!</v>
      </c>
      <c r="EC22" s="318" t="e">
        <f>IF((EB22&gt;EB$10),"SALAH, Renstra tidak ada",IF((EB22&gt;EB$11),"SALAH, Tujuan tidak ada","OK"))</f>
        <v>#DIV/0!</v>
      </c>
      <c r="ED22" s="315" t="e">
        <f>IF('42'!$H$106&gt;87.5%,"A",IF('42'!$H$106&gt;62.5%,"B",IF('42'!$H$106&gt;37.5%,"C",IF(OR('42'!$H$106=12.5%,'42'!$H$106&gt;12.5%),"D",IF('42'!$H$106&lt;12.5%,"E","Belum Diisi")))))</f>
        <v>#DIV/0!</v>
      </c>
      <c r="EE22" s="402" t="e">
        <f t="shared" si="45"/>
        <v>#DIV/0!</v>
      </c>
      <c r="EF22" s="318" t="e">
        <f>IF((EE22&gt;EE$10),"SALAH, Renstra tidak ada",IF((EE22&gt;EE$11),"SALAH, Tujuan tidak ada","OK"))</f>
        <v>#DIV/0!</v>
      </c>
      <c r="EG22" s="315" t="e">
        <f>IF('43'!$H$106&gt;87.5%,"A",IF('43'!$H$106&gt;62.5%,"B",IF('43'!$H$106&gt;37.5%,"C",IF(OR('43'!$H$106=12.5%,'43'!$H$106&gt;12.5%),"D",IF('43'!$H$106&lt;12.5%,"E","Belum Diisi")))))</f>
        <v>#DIV/0!</v>
      </c>
      <c r="EH22" s="402" t="e">
        <f t="shared" si="46"/>
        <v>#DIV/0!</v>
      </c>
      <c r="EI22" s="318" t="e">
        <f>IF((EH22&gt;EH$10),"SALAH, Renstra tidak ada",IF((EH22&gt;EH$11),"SALAH, Tujuan tidak ada","OK"))</f>
        <v>#DIV/0!</v>
      </c>
      <c r="EJ22" s="315" t="e">
        <f>IF('44'!$H$106&gt;87.5%,"A",IF('44'!$H$106&gt;62.5%,"B",IF('44'!$H$106&gt;37.5%,"C",IF(OR('44'!$H$106=12.5%,'44'!$H$106&gt;12.5%),"D",IF('44'!$H$106&lt;12.5%,"E","Belum Diisi")))))</f>
        <v>#DIV/0!</v>
      </c>
      <c r="EK22" s="402" t="e">
        <f t="shared" si="47"/>
        <v>#DIV/0!</v>
      </c>
      <c r="EL22" s="318" t="e">
        <f>IF((EK22&gt;EK$10),"SALAH, Renstra tidak ada",IF((EK22&gt;EK$11),"SALAH, Tujuan tidak ada","OK"))</f>
        <v>#DIV/0!</v>
      </c>
      <c r="EM22" s="315" t="e">
        <f>IF('45'!$H$106&gt;87.5%,"A",IF('45'!$H$106&gt;62.5%,"B",IF('45'!$H$106&gt;37.5%,"C",IF(OR('45'!$H$106=12.5%,'45'!$H$106&gt;12.5%),"D",IF('45'!$H$106&lt;12.5%,"E","Belum Diisi")))))</f>
        <v>#DIV/0!</v>
      </c>
      <c r="EN22" s="402" t="e">
        <f t="shared" si="48"/>
        <v>#DIV/0!</v>
      </c>
      <c r="EO22" s="318" t="e">
        <f>IF((EN22&gt;EN$10),"SALAH, Renstra tidak ada",IF((EN22&gt;EN$11),"SALAH, Tujuan tidak ada","OK"))</f>
        <v>#DIV/0!</v>
      </c>
    </row>
    <row r="23" spans="1:145" ht="15">
      <c r="A23" s="278">
        <v>25</v>
      </c>
      <c r="B23" s="310">
        <v>12</v>
      </c>
      <c r="C23" s="329" t="s">
        <v>98</v>
      </c>
      <c r="D23" s="328"/>
      <c r="E23" s="399" t="str">
        <f t="shared" si="2"/>
        <v>a</v>
      </c>
      <c r="F23" s="405">
        <f t="shared" si="3"/>
        <v>1</v>
      </c>
      <c r="H23" s="387"/>
      <c r="J23" s="313" t="s">
        <v>431</v>
      </c>
      <c r="K23" s="315" t="str">
        <f>IF(DISDUKCAPIL!$E$208&gt;87.5%,"A",IF(DISDUKCAPIL!$E$208&gt;62.5%,"B",IF(DISDUKCAPIL!$E$208&gt;37.5%,"C",IF(OR(DISDUKCAPIL!$E$208=12.5%,DISDUKCAPIL!$E$208&gt;12.5%),"D",IF(DISDUKCAPIL!$E$208&lt;12.5%,"E","Belum Diisi")))))</f>
        <v>A</v>
      </c>
      <c r="L23" s="399">
        <f t="shared" si="4"/>
        <v>1</v>
      </c>
      <c r="M23" s="318" t="str">
        <f>IF(L23&gt;L$10,"SALAH, Renstra tidak ada",IF(L23&gt;L$14,"SALAH, Sasaran tidak ada","OK"))</f>
        <v>OK</v>
      </c>
      <c r="N23" s="315" t="e">
        <f>IF('2.3 (pariwisata)'!$E$208&gt;87.5%,"A",IF('2.3 (pariwisata)'!$E$208&gt;62.5%,"B",IF('2.3 (pariwisata)'!$E$208&gt;37.5%,"C",IF(OR('2.3 (pariwisata)'!$E$208=12.5%,'2.3 (pariwisata)'!$E$208&gt;12.5%),"D",IF('2.3 (pariwisata)'!$E$208&lt;12.5%,"E","Belum Diisi")))))</f>
        <v>#DIV/0!</v>
      </c>
      <c r="O23" s="402" t="e">
        <f t="shared" si="5"/>
        <v>#DIV/0!</v>
      </c>
      <c r="P23" s="318" t="e">
        <f>IF(O23&gt;O$10,"SALAH, Renstra tidak ada",IF(O23&gt;O$14,"SALAH, Sasaran tidak ada","OK"))</f>
        <v>#DIV/0!</v>
      </c>
      <c r="Q23" s="315" t="e">
        <f>IF('3'!$E$208&gt;87.5%,"A",IF('3'!$E$208&gt;62.5%,"B",IF('3'!$E$208&gt;37.5%,"C",IF(OR('3'!$E$208=12.5%,'3'!$E$208&gt;12.5%),"D",IF('3'!$E$208&lt;12.5%,"E","Belum Diisi")))))</f>
        <v>#DIV/0!</v>
      </c>
      <c r="R23" s="402" t="e">
        <f t="shared" si="6"/>
        <v>#DIV/0!</v>
      </c>
      <c r="S23" s="318" t="e">
        <f>IF(R23&gt;R$10,"SALAH, Renstra tidak ada",IF(R23&gt;R$14,"SALAH, Sasaran tidak ada","OK"))</f>
        <v>#DIV/0!</v>
      </c>
      <c r="T23" s="315" t="e">
        <f>IF('4'!$E$208&gt;87.5%,"A",IF('4'!$E$208&gt;62.5%,"B",IF('4'!$E$208&gt;37.5%,"C",IF(OR('4'!$E$208=12.5%,'4'!$E$208&gt;12.5%),"D",IF('4'!$E$208&lt;12.5%,"E","Belum Diisi")))))</f>
        <v>#DIV/0!</v>
      </c>
      <c r="U23" s="402" t="e">
        <f t="shared" si="7"/>
        <v>#DIV/0!</v>
      </c>
      <c r="V23" s="318" t="e">
        <f>IF(U23&gt;U$10,"SALAH, Renstra tidak ada",IF(U23&gt;U$14,"SALAH, Sasaran tidak ada","OK"))</f>
        <v>#DIV/0!</v>
      </c>
      <c r="W23" s="315" t="e">
        <f>IF('5'!$E$208&gt;87.5%,"A",IF('5'!$E$208&gt;62.5%,"B",IF('5'!$E$208&gt;37.5%,"C",IF(OR('5'!$E$208=12.5%,'5'!$E$208&gt;12.5%),"D",IF('5'!$E$208&lt;12.5%,"E","Belum Diisi")))))</f>
        <v>#DIV/0!</v>
      </c>
      <c r="X23" s="402" t="e">
        <f t="shared" si="8"/>
        <v>#DIV/0!</v>
      </c>
      <c r="Y23" s="318" t="e">
        <f>IF(X23&gt;X$10,"SALAH, Renstra tidak ada",IF(X23&gt;X$14,"SALAH, Sasaran tidak ada","OK"))</f>
        <v>#DIV/0!</v>
      </c>
      <c r="Z23" s="315" t="e">
        <f>IF('6'!$E$208&gt;87.5%,"A",IF('6'!$E$208&gt;62.5%,"B",IF('6'!$E$208&gt;37.5%,"C",IF(OR('6'!$E$208=12.5%,'6'!$E$208&gt;12.5%),"D",IF('6'!$E$208&lt;12.5%,"E","Belum Diisi")))))</f>
        <v>#DIV/0!</v>
      </c>
      <c r="AA23" s="402" t="e">
        <f t="shared" si="9"/>
        <v>#DIV/0!</v>
      </c>
      <c r="AB23" s="318" t="e">
        <f>IF(AA23&gt;AA$10,"SALAH, Renstra tidak ada",IF(AA23&gt;AA$14,"SALAH, Sasaran tidak ada","OK"))</f>
        <v>#DIV/0!</v>
      </c>
      <c r="AC23" s="315" t="e">
        <f>IF('7'!$E$208&gt;87.5%,"A",IF('7'!$E$208&gt;62.5%,"B",IF('7'!$E$208&gt;37.5%,"C",IF(OR('7'!$E$208=12.5%,'7'!$E$208&gt;12.5%),"D",IF('7'!$E$208&lt;12.5%,"E","Belum Diisi")))))</f>
        <v>#DIV/0!</v>
      </c>
      <c r="AD23" s="402" t="e">
        <f t="shared" si="10"/>
        <v>#DIV/0!</v>
      </c>
      <c r="AE23" s="318" t="e">
        <f>IF(AD23&gt;AD$10,"SALAH, Renstra tidak ada",IF(AD23&gt;AD$14,"SALAH, Sasaran tidak ada","OK"))</f>
        <v>#DIV/0!</v>
      </c>
      <c r="AF23" s="315" t="e">
        <f>IF('8'!$E$208&gt;87.5%,"A",IF('8'!$E$208&gt;62.5%,"B",IF('8'!$E$208&gt;37.5%,"C",IF(OR('8'!$E$208=12.5%,'8'!$E$208&gt;12.5%),"D",IF('8'!$E$208&lt;12.5%,"E","Belum Diisi")))))</f>
        <v>#DIV/0!</v>
      </c>
      <c r="AG23" s="402" t="e">
        <f t="shared" si="11"/>
        <v>#DIV/0!</v>
      </c>
      <c r="AH23" s="318" t="e">
        <f>IF(AG23&gt;AG$10,"SALAH, Renstra tidak ada",IF(AG23&gt;AG$14,"SALAH, Sasaran tidak ada","OK"))</f>
        <v>#DIV/0!</v>
      </c>
      <c r="AI23" s="315" t="e">
        <f>IF('9'!$E$208&gt;87.5%,"A",IF('9'!$E$208&gt;62.5%,"B",IF('9'!$E$208&gt;37.5%,"C",IF(OR('9'!$E$208=12.5%,'9'!$E$208&gt;12.5%),"D",IF('9'!$E$208&lt;12.5%,"E","Belum Diisi")))))</f>
        <v>#DIV/0!</v>
      </c>
      <c r="AJ23" s="402" t="e">
        <f t="shared" si="12"/>
        <v>#DIV/0!</v>
      </c>
      <c r="AK23" s="318" t="e">
        <f>IF(AJ23&gt;AJ$10,"SALAH, Renstra tidak ada",IF(AJ23&gt;AJ$14,"SALAH, Sasaran tidak ada","OK"))</f>
        <v>#DIV/0!</v>
      </c>
      <c r="AL23" s="315" t="e">
        <f>IF('10'!$E$208&gt;87.5%,"A",IF('10'!$E$208&gt;62.5%,"B",IF('10'!$E$208&gt;37.5%,"C",IF(OR('10'!$E$208=12.5%,'10'!$E$208&gt;12.5%),"D",IF('10'!$E$208&lt;12.5%,"E","Belum Diisi")))))</f>
        <v>#DIV/0!</v>
      </c>
      <c r="AM23" s="402" t="e">
        <f t="shared" si="13"/>
        <v>#DIV/0!</v>
      </c>
      <c r="AN23" s="318" t="e">
        <f>IF(AM23&gt;AM$10,"SALAH, Renstra tidak ada",IF(AM23&gt;AM$14,"SALAH, Sasaran tidak ada","OK"))</f>
        <v>#DIV/0!</v>
      </c>
      <c r="AO23" s="315" t="e">
        <f>IF('11'!$E$208&gt;87.5%,"A",IF('11'!$E$208&gt;62.5%,"B",IF('11'!$E$208&gt;37.5%,"C",IF(OR('11'!$E$208=12.5%,'11'!$E$208&gt;12.5%),"D",IF('11'!$E$208&lt;12.5%,"E","Belum Diisi")))))</f>
        <v>#DIV/0!</v>
      </c>
      <c r="AP23" s="402" t="e">
        <f t="shared" si="14"/>
        <v>#DIV/0!</v>
      </c>
      <c r="AQ23" s="318" t="e">
        <f>IF(AP23&gt;AP$10,"SALAH, Renstra tidak ada",IF(AP23&gt;AP$14,"SALAH, Sasaran tidak ada","OK"))</f>
        <v>#DIV/0!</v>
      </c>
      <c r="AR23" s="315" t="e">
        <f>IF('12'!$E$208&gt;87.5%,"A",IF('12'!$E$208&gt;62.5%,"B",IF('12'!$E$208&gt;37.5%,"C",IF(OR('12'!$E$208=12.5%,'12'!$E$208&gt;12.5%),"D",IF('12'!$E$208&lt;12.5%,"E","Belum Diisi")))))</f>
        <v>#DIV/0!</v>
      </c>
      <c r="AS23" s="402" t="e">
        <f t="shared" si="15"/>
        <v>#DIV/0!</v>
      </c>
      <c r="AT23" s="318" t="e">
        <f>IF(AS23&gt;AS$10,"SALAH, Renstra tidak ada",IF(AS23&gt;AS$14,"SALAH, Sasaran tidak ada","OK"))</f>
        <v>#DIV/0!</v>
      </c>
      <c r="AU23" s="315" t="e">
        <f>IF('13'!$E$208&gt;87.5%,"A",IF('13'!$E$208&gt;62.5%,"B",IF('13'!$E$208&gt;37.5%,"C",IF(OR('13'!$E$208=12.5%,'13'!$E$208&gt;12.5%),"D",IF('13'!$E$208&lt;12.5%,"E","Belum Diisi")))))</f>
        <v>#DIV/0!</v>
      </c>
      <c r="AV23" s="402" t="e">
        <f t="shared" si="16"/>
        <v>#DIV/0!</v>
      </c>
      <c r="AW23" s="318" t="e">
        <f>IF(AV23&gt;AV$10,"SALAH, Renstra tidak ada",IF(AV23&gt;AV$14,"SALAH, Sasaran tidak ada","OK"))</f>
        <v>#DIV/0!</v>
      </c>
      <c r="AX23" s="315" t="e">
        <f>IF('14'!$E$208&gt;87.5%,"A",IF('14'!$E$208&gt;62.5%,"B",IF('14'!$E$208&gt;37.5%,"C",IF(OR('14'!$E$208=12.5%,'14'!$E$208&gt;12.5%),"D",IF('14'!$E$208&lt;12.5%,"E","Belum Diisi")))))</f>
        <v>#DIV/0!</v>
      </c>
      <c r="AY23" s="402" t="e">
        <f t="shared" si="17"/>
        <v>#DIV/0!</v>
      </c>
      <c r="AZ23" s="318" t="e">
        <f>IF(AY23&gt;AY$10,"SALAH, Renstra tidak ada",IF(AY23&gt;AY$14,"SALAH, Sasaran tidak ada","OK"))</f>
        <v>#DIV/0!</v>
      </c>
      <c r="BA23" s="315" t="e">
        <f>IF('15'!$E$208&gt;87.5%,"A",IF('15'!$E$208&gt;62.5%,"B",IF('15'!$E$208&gt;37.5%,"C",IF(OR('15'!$E$208=12.5%,'15'!$E$208&gt;12.5%),"D",IF('15'!$E$208&lt;12.5%,"E","Belum Diisi")))))</f>
        <v>#DIV/0!</v>
      </c>
      <c r="BB23" s="402" t="e">
        <f t="shared" si="18"/>
        <v>#DIV/0!</v>
      </c>
      <c r="BC23" s="318" t="e">
        <f>IF(BB23&gt;BB$10,"SALAH, Renstra tidak ada",IF(BB23&gt;BB$14,"SALAH, Sasaran tidak ada","OK"))</f>
        <v>#DIV/0!</v>
      </c>
      <c r="BD23" s="315" t="e">
        <f>IF('16'!$E$208&gt;87.5%,"A",IF('16'!$E$208&gt;62.5%,"B",IF('16'!$E$208&gt;37.5%,"C",IF(OR('16'!$E$208=12.5%,'16'!$E$208&gt;12.5%),"D",IF('16'!$E$208&lt;12.5%,"E","Belum Diisi")))))</f>
        <v>#DIV/0!</v>
      </c>
      <c r="BE23" s="402" t="e">
        <f t="shared" si="19"/>
        <v>#DIV/0!</v>
      </c>
      <c r="BF23" s="318" t="e">
        <f>IF(BE23&gt;BE$10,"SALAH, Renstra tidak ada",IF(BE23&gt;BE$14,"SALAH, Sasaran tidak ada","OK"))</f>
        <v>#DIV/0!</v>
      </c>
      <c r="BG23" s="315" t="e">
        <f>IF('17'!$E$208&gt;87.5%,"A",IF('17'!$E$208&gt;62.5%,"B",IF('17'!$E$208&gt;37.5%,"C",IF(OR('17'!$E$208=12.5%,'17'!$E$208&gt;12.5%),"D",IF('17'!$E$208&lt;12.5%,"E","Belum Diisi")))))</f>
        <v>#DIV/0!</v>
      </c>
      <c r="BH23" s="402" t="e">
        <f t="shared" si="20"/>
        <v>#DIV/0!</v>
      </c>
      <c r="BI23" s="318" t="e">
        <f>IF(BH23&gt;BH$10,"SALAH, Renstra tidak ada",IF(BH23&gt;BH$14,"SALAH, Sasaran tidak ada","OK"))</f>
        <v>#DIV/0!</v>
      </c>
      <c r="BJ23" s="315" t="e">
        <f>IF('18'!$E$208&gt;87.5%,"A",IF('18'!$E$208&gt;62.5%,"B",IF('18'!$E$208&gt;37.5%,"C",IF(OR('18'!$E$208=12.5%,'18'!$E$208&gt;12.5%),"D",IF('18'!$E$208&lt;12.5%,"E","Belum Diisi")))))</f>
        <v>#DIV/0!</v>
      </c>
      <c r="BK23" s="402" t="e">
        <f t="shared" si="21"/>
        <v>#DIV/0!</v>
      </c>
      <c r="BL23" s="318" t="e">
        <f>IF(BK23&gt;BK$10,"SALAH, Renstra tidak ada",IF(BK23&gt;BK$14,"SALAH, Sasaran tidak ada","OK"))</f>
        <v>#DIV/0!</v>
      </c>
      <c r="BM23" s="315" t="e">
        <f>IF('19'!$E$208&gt;87.5%,"A",IF('19'!$E$208&gt;62.5%,"B",IF('19'!$E$208&gt;37.5%,"C",IF(OR('19'!$E$208=12.5%,'19'!$E$208&gt;12.5%),"D",IF('19'!$E$208&lt;12.5%,"E","Belum Diisi")))))</f>
        <v>#DIV/0!</v>
      </c>
      <c r="BN23" s="402" t="e">
        <f t="shared" si="22"/>
        <v>#DIV/0!</v>
      </c>
      <c r="BO23" s="318" t="e">
        <f>IF(BN23&gt;BN$10,"SALAH, Renstra tidak ada",IF(BN23&gt;BN$14,"SALAH, Sasaran tidak ada","OK"))</f>
        <v>#DIV/0!</v>
      </c>
      <c r="BP23" s="315" t="e">
        <f>IF('20'!$E$208&gt;87.5%,"A",IF('20'!$E$208&gt;62.5%,"B",IF('20'!$E$208&gt;37.5%,"C",IF(OR('20'!$E$208=12.5%,'20'!$E$208&gt;12.5%),"D",IF('20'!$E$208&lt;12.5%,"E","Belum Diisi")))))</f>
        <v>#DIV/0!</v>
      </c>
      <c r="BQ23" s="402" t="e">
        <f t="shared" si="23"/>
        <v>#DIV/0!</v>
      </c>
      <c r="BR23" s="318" t="e">
        <f>IF(BQ23&gt;BQ$10,"SALAH, Renstra tidak ada",IF(BQ23&gt;BQ$14,"SALAH, Sasaran tidak ada","OK"))</f>
        <v>#DIV/0!</v>
      </c>
      <c r="BS23" s="315" t="e">
        <f>IF('21'!$E$208&gt;87.5%,"A",IF('21'!$E$208&gt;62.5%,"B",IF('21'!$E$208&gt;37.5%,"C",IF(OR('21'!$E$208=12.5%,'21'!$E$208&gt;12.5%),"D",IF('21'!$E$208&lt;12.5%,"E","Belum Diisi")))))</f>
        <v>#DIV/0!</v>
      </c>
      <c r="BT23" s="402" t="e">
        <f t="shared" si="24"/>
        <v>#DIV/0!</v>
      </c>
      <c r="BU23" s="318" t="e">
        <f>IF(BT23&gt;BT$10,"SALAH, Renstra tidak ada",IF(BT23&gt;BT$14,"SALAH, Sasaran tidak ada","OK"))</f>
        <v>#DIV/0!</v>
      </c>
      <c r="BV23" s="315" t="e">
        <f>IF('22'!$E$208&gt;87.5%,"A",IF('22'!$E$208&gt;62.5%,"B",IF('22'!$E$208&gt;37.5%,"C",IF(OR('22'!$E$208=12.5%,'22'!$E$208&gt;12.5%),"D",IF('22'!$E$208&lt;12.5%,"E","Belum Diisi")))))</f>
        <v>#DIV/0!</v>
      </c>
      <c r="BW23" s="402" t="e">
        <f t="shared" si="25"/>
        <v>#DIV/0!</v>
      </c>
      <c r="BX23" s="318" t="e">
        <f>IF(BW23&gt;BW$10,"SALAH, Renstra tidak ada",IF(BW23&gt;BW$14,"SALAH, Sasaran tidak ada","OK"))</f>
        <v>#DIV/0!</v>
      </c>
      <c r="BY23" s="315" t="e">
        <f>IF('23'!$E$208&gt;87.5%,"A",IF('23'!$E$208&gt;62.5%,"B",IF('23'!$E$208&gt;37.5%,"C",IF(OR('23'!$E$208=12.5%,'23'!$E$208&gt;12.5%),"D",IF('23'!$E$208&lt;12.5%,"E","Belum Diisi")))))</f>
        <v>#DIV/0!</v>
      </c>
      <c r="BZ23" s="402" t="e">
        <f t="shared" si="26"/>
        <v>#DIV/0!</v>
      </c>
      <c r="CA23" s="318" t="e">
        <f>IF(BZ23&gt;BZ$10,"SALAH, Renstra tidak ada",IF(BZ23&gt;BZ$14,"SALAH, Sasaran tidak ada","OK"))</f>
        <v>#DIV/0!</v>
      </c>
      <c r="CB23" s="315" t="e">
        <f>IF('24'!$E$208&gt;87.5%,"A",IF('24'!$E$208&gt;62.5%,"B",IF('24'!$E$208&gt;37.5%,"C",IF(OR('24'!$E$208=12.5%,'24'!$E$208&gt;12.5%),"D",IF('24'!$E$208&lt;12.5%,"E","Belum Diisi")))))</f>
        <v>#DIV/0!</v>
      </c>
      <c r="CC23" s="402" t="e">
        <f t="shared" si="27"/>
        <v>#DIV/0!</v>
      </c>
      <c r="CD23" s="318" t="e">
        <f>IF(CC23&gt;CC$10,"SALAH, Renstra tidak ada",IF(CC23&gt;CC$14,"SALAH, Sasaran tidak ada","OK"))</f>
        <v>#DIV/0!</v>
      </c>
      <c r="CE23" s="315" t="e">
        <f>IF('25'!$E$208&gt;87.5%,"A",IF('25'!$E$208&gt;62.5%,"B",IF('25'!$E$208&gt;37.5%,"C",IF(OR('25'!$E$208=12.5%,'25'!$E$208&gt;12.5%),"D",IF('25'!$E$208&lt;12.5%,"E","Belum Diisi")))))</f>
        <v>#DIV/0!</v>
      </c>
      <c r="CF23" s="402" t="e">
        <f t="shared" si="28"/>
        <v>#DIV/0!</v>
      </c>
      <c r="CG23" s="318" t="e">
        <f>IF(CF23&gt;CF$10,"SALAH, Renstra tidak ada",IF(CF23&gt;CF$14,"SALAH, Sasaran tidak ada","OK"))</f>
        <v>#DIV/0!</v>
      </c>
      <c r="CH23" s="315" t="e">
        <f>IF('26'!$E$208&gt;87.5%,"A",IF('26'!$E$208&gt;62.5%,"B",IF('26'!$E$208&gt;37.5%,"C",IF(OR('26'!$E$208=12.5%,'26'!$E$208&gt;12.5%),"D",IF('26'!$E$208&lt;12.5%,"E","Belum Diisi")))))</f>
        <v>#DIV/0!</v>
      </c>
      <c r="CI23" s="402" t="e">
        <f t="shared" si="29"/>
        <v>#DIV/0!</v>
      </c>
      <c r="CJ23" s="318" t="e">
        <f>IF(CI23&gt;CI$10,"SALAH, Renstra tidak ada",IF(CI23&gt;CI$14,"SALAH, Sasaran tidak ada","OK"))</f>
        <v>#DIV/0!</v>
      </c>
      <c r="CK23" s="315" t="e">
        <f>IF('27'!$E$208&gt;87.5%,"A",IF('27'!$E$208&gt;62.5%,"B",IF('27'!$E$208&gt;37.5%,"C",IF(OR('27'!$E$208=12.5%,'27'!$E$208&gt;12.5%),"D",IF('27'!$E$208&lt;12.5%,"E","Belum Diisi")))))</f>
        <v>#DIV/0!</v>
      </c>
      <c r="CL23" s="402" t="e">
        <f t="shared" si="30"/>
        <v>#DIV/0!</v>
      </c>
      <c r="CM23" s="318" t="e">
        <f>IF(CL23&gt;CL$10,"SALAH, Renstra tidak ada",IF(CL23&gt;CL$14,"SALAH, Sasaran tidak ada","OK"))</f>
        <v>#DIV/0!</v>
      </c>
      <c r="CN23" s="315" t="e">
        <f>IF('28'!$E$208&gt;87.5%,"A",IF('28'!$E$208&gt;62.5%,"B",IF('28'!$E$208&gt;37.5%,"C",IF(OR('28'!$E$208=12.5%,'28'!$E$208&gt;12.5%),"D",IF('28'!$E$208&lt;12.5%,"E","Belum Diisi")))))</f>
        <v>#DIV/0!</v>
      </c>
      <c r="CO23" s="402" t="e">
        <f t="shared" si="31"/>
        <v>#DIV/0!</v>
      </c>
      <c r="CP23" s="318" t="e">
        <f>IF(CO23&gt;CO$10,"SALAH, Renstra tidak ada",IF(CO23&gt;CO$14,"SALAH, Sasaran tidak ada","OK"))</f>
        <v>#DIV/0!</v>
      </c>
      <c r="CQ23" s="315" t="e">
        <f>IF('29'!$E$208&gt;87.5%,"A",IF('29'!$E$208&gt;62.5%,"B",IF('29'!$E$208&gt;37.5%,"C",IF(OR('29'!$E$208=12.5%,'29'!$E$208&gt;12.5%),"D",IF('29'!$E$208&lt;12.5%,"E","Belum Diisi")))))</f>
        <v>#DIV/0!</v>
      </c>
      <c r="CR23" s="402" t="e">
        <f t="shared" si="32"/>
        <v>#DIV/0!</v>
      </c>
      <c r="CS23" s="318" t="e">
        <f>IF(CR23&gt;CR$10,"SALAH, Renstra tidak ada",IF(CR23&gt;CR$14,"SALAH, Sasaran tidak ada","OK"))</f>
        <v>#DIV/0!</v>
      </c>
      <c r="CT23" s="315" t="e">
        <f>IF('30'!$E$208&gt;87.5%,"A",IF('30'!$E$208&gt;62.5%,"B",IF('30'!$E$208&gt;37.5%,"C",IF(OR('30'!$E$208=12.5%,'30'!$E$208&gt;12.5%),"D",IF('30'!$E$208&lt;12.5%,"E","Belum Diisi")))))</f>
        <v>#DIV/0!</v>
      </c>
      <c r="CU23" s="402" t="e">
        <f t="shared" si="33"/>
        <v>#DIV/0!</v>
      </c>
      <c r="CV23" s="318" t="e">
        <f>IF(CU23&gt;CU$10,"SALAH, Renstra tidak ada",IF(CU23&gt;CU$14,"SALAH, Sasaran tidak ada","OK"))</f>
        <v>#DIV/0!</v>
      </c>
      <c r="CW23" s="315" t="e">
        <f>IF('31'!$E$208&gt;87.5%,"A",IF('31'!$E$208&gt;62.5%,"B",IF('31'!$E$208&gt;37.5%,"C",IF(OR('31'!$E$208=12.5%,'31'!$E$208&gt;12.5%),"D",IF('31'!$E$208&lt;12.5%,"E","Belum Diisi")))))</f>
        <v>#DIV/0!</v>
      </c>
      <c r="CX23" s="402" t="e">
        <f t="shared" si="34"/>
        <v>#DIV/0!</v>
      </c>
      <c r="CY23" s="318" t="e">
        <f>IF(CX23&gt;CX$10,"SALAH, Renstra tidak ada",IF(CX23&gt;CX$14,"SALAH, Sasaran tidak ada","OK"))</f>
        <v>#DIV/0!</v>
      </c>
      <c r="CZ23" s="315" t="e">
        <f>IF('32'!$E$208&gt;87.5%,"A",IF('32'!$E$208&gt;62.5%,"B",IF('32'!$E$208&gt;37.5%,"C",IF(OR('32'!$E$208=12.5%,'32'!$E$208&gt;12.5%),"D",IF('32'!$E$208&lt;12.5%,"E","Belum Diisi")))))</f>
        <v>#DIV/0!</v>
      </c>
      <c r="DA23" s="402" t="e">
        <f t="shared" si="35"/>
        <v>#DIV/0!</v>
      </c>
      <c r="DB23" s="318" t="e">
        <f>IF(DA23&gt;DA$10,"SALAH, Renstra tidak ada",IF(DA23&gt;DA$14,"SALAH, Sasaran tidak ada","OK"))</f>
        <v>#DIV/0!</v>
      </c>
      <c r="DC23" s="315" t="e">
        <f>IF('33'!$E$208&gt;87.5%,"A",IF('33'!$E$208&gt;62.5%,"B",IF('33'!$E$208&gt;37.5%,"C",IF(OR('33'!$E$208=12.5%,'33'!$E$208&gt;12.5%),"D",IF('33'!$E$208&lt;12.5%,"E","Belum Diisi")))))</f>
        <v>#DIV/0!</v>
      </c>
      <c r="DD23" s="402" t="e">
        <f t="shared" si="36"/>
        <v>#DIV/0!</v>
      </c>
      <c r="DE23" s="318" t="e">
        <f>IF(DD23&gt;DD$10,"SALAH, Renstra tidak ada",IF(DD23&gt;DD$14,"SALAH, Sasaran tidak ada","OK"))</f>
        <v>#DIV/0!</v>
      </c>
      <c r="DF23" s="315" t="e">
        <f>IF('34'!$E$208&gt;87.5%,"A",IF('34'!$E$208&gt;62.5%,"B",IF('34'!$E$208&gt;37.5%,"C",IF(OR('34'!$E$208=12.5%,'34'!$E$208&gt;12.5%),"D",IF('34'!$E$208&lt;12.5%,"E","Belum Diisi")))))</f>
        <v>#DIV/0!</v>
      </c>
      <c r="DG23" s="402" t="e">
        <f t="shared" si="37"/>
        <v>#DIV/0!</v>
      </c>
      <c r="DH23" s="318" t="e">
        <f>IF(DG23&gt;DG$10,"SALAH, Renstra tidak ada",IF(DG23&gt;DG$14,"SALAH, Sasaran tidak ada","OK"))</f>
        <v>#DIV/0!</v>
      </c>
      <c r="DI23" s="315" t="e">
        <f>IF('35'!$E$208&gt;87.5%,"A",IF('35'!$E$208&gt;62.5%,"B",IF('35'!$E$208&gt;37.5%,"C",IF(OR('35'!$E$208=12.5%,'35'!$E$208&gt;12.5%),"D",IF('35'!$E$208&lt;12.5%,"E","Belum Diisi")))))</f>
        <v>#DIV/0!</v>
      </c>
      <c r="DJ23" s="402" t="e">
        <f t="shared" si="38"/>
        <v>#DIV/0!</v>
      </c>
      <c r="DK23" s="318" t="e">
        <f>IF(DJ23&gt;DJ$10,"SALAH, Renstra tidak ada",IF(DJ23&gt;DJ$14,"SALAH, Sasaran tidak ada","OK"))</f>
        <v>#DIV/0!</v>
      </c>
      <c r="DL23" s="315" t="e">
        <f>IF('36'!$E$208&gt;87.5%,"A",IF('36'!$E$208&gt;62.5%,"B",IF('36'!$E$208&gt;37.5%,"C",IF(OR('36'!$E$208=12.5%,'36'!$E$208&gt;12.5%),"D",IF('36'!$E$208&lt;12.5%,"E","Belum Diisi")))))</f>
        <v>#DIV/0!</v>
      </c>
      <c r="DM23" s="402" t="e">
        <f t="shared" si="39"/>
        <v>#DIV/0!</v>
      </c>
      <c r="DN23" s="318" t="e">
        <f>IF(DM23&gt;DM$10,"SALAH, Renstra tidak ada",IF(DM23&gt;DM$14,"SALAH, Sasaran tidak ada","OK"))</f>
        <v>#DIV/0!</v>
      </c>
      <c r="DO23" s="315" t="e">
        <f>IF('37'!$E$208&gt;87.5%,"A",IF('37'!$E$208&gt;62.5%,"B",IF('37'!$E$208&gt;37.5%,"C",IF(OR('37'!$E$208=12.5%,'37'!$E$208&gt;12.5%),"D",IF('37'!$E$208&lt;12.5%,"E","Belum Diisi")))))</f>
        <v>#DIV/0!</v>
      </c>
      <c r="DP23" s="402" t="e">
        <f t="shared" si="40"/>
        <v>#DIV/0!</v>
      </c>
      <c r="DQ23" s="318" t="e">
        <f>IF(DP23&gt;DP$10,"SALAH, Renstra tidak ada",IF(DP23&gt;DP$14,"SALAH, Sasaran tidak ada","OK"))</f>
        <v>#DIV/0!</v>
      </c>
      <c r="DR23" s="315" t="e">
        <f>IF('38'!$E$208&gt;87.5%,"A",IF('38'!$E$208&gt;62.5%,"B",IF('38'!$E$208&gt;37.5%,"C",IF(OR('38'!$E$208=12.5%,'38'!$E$208&gt;12.5%),"D",IF('38'!$E$208&lt;12.5%,"E","Belum Diisi")))))</f>
        <v>#DIV/0!</v>
      </c>
      <c r="DS23" s="402" t="e">
        <f t="shared" si="41"/>
        <v>#DIV/0!</v>
      </c>
      <c r="DT23" s="318" t="e">
        <f>IF(DS23&gt;DS$10,"SALAH, Renstra tidak ada",IF(DS23&gt;DS$14,"SALAH, Sasaran tidak ada","OK"))</f>
        <v>#DIV/0!</v>
      </c>
      <c r="DU23" s="315" t="e">
        <f>IF('39'!$E$208&gt;87.5%,"A",IF('39'!$E$208&gt;62.5%,"B",IF('39'!$E$208&gt;37.5%,"C",IF(OR('39'!$E$208=12.5%,'39'!$E$208&gt;12.5%),"D",IF('39'!$E$208&lt;12.5%,"E","Belum Diisi")))))</f>
        <v>#DIV/0!</v>
      </c>
      <c r="DV23" s="402" t="e">
        <f t="shared" si="42"/>
        <v>#DIV/0!</v>
      </c>
      <c r="DW23" s="318" t="e">
        <f>IF(DV23&gt;DV$10,"SALAH, Renstra tidak ada",IF(DV23&gt;DV$14,"SALAH, Sasaran tidak ada","OK"))</f>
        <v>#DIV/0!</v>
      </c>
      <c r="DX23" s="315" t="e">
        <f>IF('40'!$E$208&gt;87.5%,"A",IF('40'!$E$208&gt;62.5%,"B",IF('40'!$E$208&gt;37.5%,"C",IF(OR('40'!$E$208=12.5%,'40'!$E$208&gt;12.5%),"D",IF('40'!$E$208&lt;12.5%,"E","Belum Diisi")))))</f>
        <v>#DIV/0!</v>
      </c>
      <c r="DY23" s="402" t="e">
        <f t="shared" si="43"/>
        <v>#DIV/0!</v>
      </c>
      <c r="DZ23" s="318" t="e">
        <f>IF(DY23&gt;DY$10,"SALAH, Renstra tidak ada",IF(DY23&gt;DY$14,"SALAH, Sasaran tidak ada","OK"))</f>
        <v>#DIV/0!</v>
      </c>
      <c r="EA23" s="315" t="e">
        <f>IF('41'!$E$208&gt;87.5%,"A",IF('41'!$E$208&gt;62.5%,"B",IF('41'!$E$208&gt;37.5%,"C",IF(OR('41'!$E$208=12.5%,'41'!$E$208&gt;12.5%),"D",IF('41'!$E$208&lt;12.5%,"E","Belum Diisi")))))</f>
        <v>#DIV/0!</v>
      </c>
      <c r="EB23" s="402" t="e">
        <f t="shared" si="44"/>
        <v>#DIV/0!</v>
      </c>
      <c r="EC23" s="318" t="e">
        <f>IF(EB23&gt;EB$10,"SALAH, Renstra tidak ada",IF(EB23&gt;EB$14,"SALAH, Sasaran tidak ada","OK"))</f>
        <v>#DIV/0!</v>
      </c>
      <c r="ED23" s="315" t="e">
        <f>IF('42'!$E$208&gt;87.5%,"A",IF('42'!$E$208&gt;62.5%,"B",IF('42'!$E$208&gt;37.5%,"C",IF(OR('42'!$E$208=12.5%,'42'!$E$208&gt;12.5%),"D",IF('42'!$E$208&lt;12.5%,"E","Belum Diisi")))))</f>
        <v>#DIV/0!</v>
      </c>
      <c r="EE23" s="402" t="e">
        <f t="shared" si="45"/>
        <v>#DIV/0!</v>
      </c>
      <c r="EF23" s="318" t="e">
        <f>IF(EE23&gt;EE$10,"SALAH, Renstra tidak ada",IF(EE23&gt;EE$14,"SALAH, Sasaran tidak ada","OK"))</f>
        <v>#DIV/0!</v>
      </c>
      <c r="EG23" s="315" t="e">
        <f>IF('43'!$E$208&gt;87.5%,"A",IF('43'!$E$208&gt;62.5%,"B",IF('43'!$E$208&gt;37.5%,"C",IF(OR('43'!$E$208=12.5%,'43'!$E$208&gt;12.5%),"D",IF('43'!$E$208&lt;12.5%,"E","Belum Diisi")))))</f>
        <v>#DIV/0!</v>
      </c>
      <c r="EH23" s="402" t="e">
        <f t="shared" si="46"/>
        <v>#DIV/0!</v>
      </c>
      <c r="EI23" s="318" t="e">
        <f>IF(EH23&gt;EH$10,"SALAH, Renstra tidak ada",IF(EH23&gt;EH$14,"SALAH, Sasaran tidak ada","OK"))</f>
        <v>#DIV/0!</v>
      </c>
      <c r="EJ23" s="315" t="e">
        <f>IF('44'!$E$208&gt;87.5%,"A",IF('44'!$E$208&gt;62.5%,"B",IF('44'!$E$208&gt;37.5%,"C",IF(OR('44'!$E$208=12.5%,'44'!$E$208&gt;12.5%),"D",IF('44'!$E$208&lt;12.5%,"E","Belum Diisi")))))</f>
        <v>#DIV/0!</v>
      </c>
      <c r="EK23" s="402" t="e">
        <f t="shared" si="47"/>
        <v>#DIV/0!</v>
      </c>
      <c r="EL23" s="318" t="e">
        <f>IF(EK23&gt;EK$10,"SALAH, Renstra tidak ada",IF(EK23&gt;EK$14,"SALAH, Sasaran tidak ada","OK"))</f>
        <v>#DIV/0!</v>
      </c>
      <c r="EM23" s="315" t="e">
        <f>IF('45'!$E$208&gt;87.5%,"A",IF('45'!$E$208&gt;62.5%,"B",IF('45'!$E$208&gt;37.5%,"C",IF(OR('45'!$E$208=12.5%,'45'!$E$208&gt;12.5%),"D",IF('45'!$E$208&lt;12.5%,"E","Belum Diisi")))))</f>
        <v>#DIV/0!</v>
      </c>
      <c r="EN23" s="402" t="e">
        <f t="shared" si="48"/>
        <v>#DIV/0!</v>
      </c>
      <c r="EO23" s="318" t="e">
        <f>IF(EN23&gt;EN$10,"SALAH, Renstra tidak ada",IF(EN23&gt;EN$14,"SALAH, Sasaran tidak ada","OK"))</f>
        <v>#DIV/0!</v>
      </c>
    </row>
    <row r="24" spans="1:145" ht="30">
      <c r="A24" s="56">
        <v>26</v>
      </c>
      <c r="B24" s="310">
        <v>13</v>
      </c>
      <c r="C24" s="311" t="s">
        <v>101</v>
      </c>
      <c r="D24" s="328"/>
      <c r="E24" s="399" t="str">
        <f t="shared" si="2"/>
        <v>a</v>
      </c>
      <c r="F24" s="405">
        <f t="shared" si="3"/>
        <v>1</v>
      </c>
      <c r="H24" s="387"/>
      <c r="J24" s="313" t="s">
        <v>431</v>
      </c>
      <c r="K24" s="315" t="str">
        <f>IF(DISDUKCAPIL!$H$208&gt;87.5%,"A",IF(DISDUKCAPIL!$H$208&gt;62.5%,"B",IF(DISDUKCAPIL!$H$208&gt;37.5%,"C",IF(OR(DISDUKCAPIL!$H$208=12.5%,DISDUKCAPIL!$H$208&gt;12.5%),"D",IF(DISDUKCAPIL!$H$208&lt;12.5%,"E","Belum Diisi")))))</f>
        <v>A</v>
      </c>
      <c r="L24" s="399">
        <f t="shared" si="4"/>
        <v>1</v>
      </c>
      <c r="M24" s="318" t="str">
        <f>IF(L24&gt;L$10,"SALAH, Renstra tidak ada",IF(L23&gt;L$14,"SALAH, Sasaran tidak ada","OK"))</f>
        <v>OK</v>
      </c>
      <c r="N24" s="315" t="e">
        <f>IF('2.3 (pariwisata)'!$H$208&gt;87.5%,"A",IF('2.3 (pariwisata)'!$H$208&gt;62.5%,"B",IF('2.3 (pariwisata)'!$H$208&gt;37.5%,"C",IF(OR('2.3 (pariwisata)'!$H$208=12.5%,'2.3 (pariwisata)'!$H$208&gt;12.5%),"D",IF('2.3 (pariwisata)'!$H$208&lt;12.5%,"E","Belum Diisi")))))</f>
        <v>#DIV/0!</v>
      </c>
      <c r="O24" s="402" t="e">
        <f t="shared" si="5"/>
        <v>#DIV/0!</v>
      </c>
      <c r="P24" s="318" t="e">
        <f>IF(O24&gt;O$10,"SALAH, Renstra tidak ada",IF(O23&gt;O$14,"SALAH, Sasaran tidak ada","OK"))</f>
        <v>#DIV/0!</v>
      </c>
      <c r="Q24" s="315" t="e">
        <f>IF('3'!$H$208&gt;87.5%,"A",IF('3'!$H$208&gt;62.5%,"B",IF('3'!$H$208&gt;37.5%,"C",IF(OR('3'!$H$208=12.5%,'3'!$H$208&gt;12.5%),"D",IF('3'!$H$208&lt;12.5%,"E","Belum Diisi")))))</f>
        <v>#DIV/0!</v>
      </c>
      <c r="R24" s="402" t="e">
        <f t="shared" si="6"/>
        <v>#DIV/0!</v>
      </c>
      <c r="S24" s="318" t="e">
        <f>IF(R24&gt;R$10,"SALAH, Renstra tidak ada",IF(R23&gt;R$14,"SALAH, Sasaran tidak ada","OK"))</f>
        <v>#DIV/0!</v>
      </c>
      <c r="T24" s="315" t="e">
        <f>IF('4'!$H$208&gt;87.5%,"A",IF('4'!$H$208&gt;62.5%,"B",IF('4'!$H$208&gt;37.5%,"C",IF(OR('4'!$H$208=12.5%,'4'!$H$208&gt;12.5%),"D",IF('4'!$H$208&lt;12.5%,"E","Belum Diisi")))))</f>
        <v>#DIV/0!</v>
      </c>
      <c r="U24" s="402" t="e">
        <f t="shared" si="7"/>
        <v>#DIV/0!</v>
      </c>
      <c r="V24" s="318" t="e">
        <f>IF(U24&gt;U$10,"SALAH, Renstra tidak ada",IF(U23&gt;U$14,"SALAH, Sasaran tidak ada","OK"))</f>
        <v>#DIV/0!</v>
      </c>
      <c r="W24" s="315" t="e">
        <f>IF('5'!$H$208&gt;87.5%,"A",IF('5'!$H$208&gt;62.5%,"B",IF('5'!$H$208&gt;37.5%,"C",IF(OR('5'!$H$208=12.5%,'5'!$H$208&gt;12.5%),"D",IF('5'!$H$208&lt;12.5%,"E","Belum Diisi")))))</f>
        <v>#DIV/0!</v>
      </c>
      <c r="X24" s="402" t="e">
        <f t="shared" si="8"/>
        <v>#DIV/0!</v>
      </c>
      <c r="Y24" s="318" t="e">
        <f>IF(X24&gt;X$10,"SALAH, Renstra tidak ada",IF(X23&gt;X$14,"SALAH, Sasaran tidak ada","OK"))</f>
        <v>#DIV/0!</v>
      </c>
      <c r="Z24" s="315" t="e">
        <f>IF('6'!$H$208&gt;87.5%,"A",IF('6'!$H$208&gt;62.5%,"B",IF('6'!$H$208&gt;37.5%,"C",IF(OR('6'!$H$208=12.5%,'6'!$H$208&gt;12.5%),"D",IF('6'!$H$208&lt;12.5%,"E","Belum Diisi")))))</f>
        <v>#DIV/0!</v>
      </c>
      <c r="AA24" s="402" t="e">
        <f t="shared" si="9"/>
        <v>#DIV/0!</v>
      </c>
      <c r="AB24" s="318" t="e">
        <f>IF(AA24&gt;AA$10,"SALAH, Renstra tidak ada",IF(AA23&gt;AA$14,"SALAH, Sasaran tidak ada","OK"))</f>
        <v>#DIV/0!</v>
      </c>
      <c r="AC24" s="315" t="e">
        <f>IF('7'!$H$208&gt;87.5%,"A",IF('7'!$H$208&gt;62.5%,"B",IF('7'!$H$208&gt;37.5%,"C",IF(OR('7'!$H$208=12.5%,'7'!$H$208&gt;12.5%),"D",IF('7'!$H$208&lt;12.5%,"E","Belum Diisi")))))</f>
        <v>#DIV/0!</v>
      </c>
      <c r="AD24" s="402" t="e">
        <f t="shared" si="10"/>
        <v>#DIV/0!</v>
      </c>
      <c r="AE24" s="318" t="e">
        <f>IF(AD24&gt;AD$10,"SALAH, Renstra tidak ada",IF(AD23&gt;AD$14,"SALAH, Sasaran tidak ada","OK"))</f>
        <v>#DIV/0!</v>
      </c>
      <c r="AF24" s="315" t="e">
        <f>IF('8'!$H$208&gt;87.5%,"A",IF('8'!$H$208&gt;62.5%,"B",IF('8'!$H$208&gt;37.5%,"C",IF(OR('8'!$H$208=12.5%,'8'!$H$208&gt;12.5%),"D",IF('8'!$H$208&lt;12.5%,"E","Belum Diisi")))))</f>
        <v>#DIV/0!</v>
      </c>
      <c r="AG24" s="402" t="e">
        <f t="shared" si="11"/>
        <v>#DIV/0!</v>
      </c>
      <c r="AH24" s="318" t="e">
        <f>IF(AG24&gt;AG$10,"SALAH, Renstra tidak ada",IF(AG23&gt;AG$14,"SALAH, Sasaran tidak ada","OK"))</f>
        <v>#DIV/0!</v>
      </c>
      <c r="AI24" s="315" t="e">
        <f>IF('9'!$H$208&gt;87.5%,"A",IF('9'!$H$208&gt;62.5%,"B",IF('9'!$H$208&gt;37.5%,"C",IF(OR('9'!$H$208=12.5%,'9'!$H$208&gt;12.5%),"D",IF('9'!$H$208&lt;12.5%,"E","Belum Diisi")))))</f>
        <v>#DIV/0!</v>
      </c>
      <c r="AJ24" s="402" t="e">
        <f t="shared" si="12"/>
        <v>#DIV/0!</v>
      </c>
      <c r="AK24" s="318" t="e">
        <f>IF(AJ24&gt;AJ$10,"SALAH, Renstra tidak ada",IF(AJ23&gt;AJ$14,"SALAH, Sasaran tidak ada","OK"))</f>
        <v>#DIV/0!</v>
      </c>
      <c r="AL24" s="315" t="e">
        <f>IF('10'!$H$208&gt;87.5%,"A",IF('10'!$H$208&gt;62.5%,"B",IF('10'!$H$208&gt;37.5%,"C",IF(OR('10'!$H$208=12.5%,'10'!$H$208&gt;12.5%),"D",IF('10'!$H$208&lt;12.5%,"E","Belum Diisi")))))</f>
        <v>#DIV/0!</v>
      </c>
      <c r="AM24" s="402" t="e">
        <f t="shared" si="13"/>
        <v>#DIV/0!</v>
      </c>
      <c r="AN24" s="318" t="e">
        <f>IF(AM24&gt;AM$10,"SALAH, Renstra tidak ada",IF(AM23&gt;AM$14,"SALAH, Sasaran tidak ada","OK"))</f>
        <v>#DIV/0!</v>
      </c>
      <c r="AO24" s="315" t="e">
        <f>IF('11'!$H$208&gt;87.5%,"A",IF('11'!$H$208&gt;62.5%,"B",IF('11'!$H$208&gt;37.5%,"C",IF(OR('11'!$H$208=12.5%,'11'!$H$208&gt;12.5%),"D",IF('11'!$H$208&lt;12.5%,"E","Belum Diisi")))))</f>
        <v>#DIV/0!</v>
      </c>
      <c r="AP24" s="402" t="e">
        <f t="shared" si="14"/>
        <v>#DIV/0!</v>
      </c>
      <c r="AQ24" s="318" t="e">
        <f>IF(AP24&gt;AP$10,"SALAH, Renstra tidak ada",IF(AP23&gt;AP$14,"SALAH, Sasaran tidak ada","OK"))</f>
        <v>#DIV/0!</v>
      </c>
      <c r="AR24" s="315" t="e">
        <f>IF('12'!$H$208&gt;87.5%,"A",IF('12'!$H$208&gt;62.5%,"B",IF('12'!$H$208&gt;37.5%,"C",IF(OR('12'!$H$208=12.5%,'12'!$H$208&gt;12.5%),"D",IF('12'!$H$208&lt;12.5%,"E","Belum Diisi")))))</f>
        <v>#DIV/0!</v>
      </c>
      <c r="AS24" s="402" t="e">
        <f t="shared" si="15"/>
        <v>#DIV/0!</v>
      </c>
      <c r="AT24" s="318" t="e">
        <f>IF(AS24&gt;AS$10,"SALAH, Renstra tidak ada",IF(AS23&gt;AS$14,"SALAH, Sasaran tidak ada","OK"))</f>
        <v>#DIV/0!</v>
      </c>
      <c r="AU24" s="315" t="e">
        <f>IF('13'!$H$208&gt;87.5%,"A",IF('13'!$H$208&gt;62.5%,"B",IF('13'!$H$208&gt;37.5%,"C",IF(OR('13'!$H$208=12.5%,'13'!$H$208&gt;12.5%),"D",IF('13'!$H$208&lt;12.5%,"E","Belum Diisi")))))</f>
        <v>#DIV/0!</v>
      </c>
      <c r="AV24" s="402" t="e">
        <f t="shared" si="16"/>
        <v>#DIV/0!</v>
      </c>
      <c r="AW24" s="318" t="e">
        <f>IF(AV24&gt;AV$10,"SALAH, Renstra tidak ada",IF(AV23&gt;AV$14,"SALAH, Sasaran tidak ada","OK"))</f>
        <v>#DIV/0!</v>
      </c>
      <c r="AX24" s="315" t="e">
        <f>IF('14'!$H$208&gt;87.5%,"A",IF('14'!$H$208&gt;62.5%,"B",IF('14'!$H$208&gt;37.5%,"C",IF(OR('14'!$H$208=12.5%,'14'!$H$208&gt;12.5%),"D",IF('14'!$H$208&lt;12.5%,"E","Belum Diisi")))))</f>
        <v>#DIV/0!</v>
      </c>
      <c r="AY24" s="402" t="e">
        <f t="shared" si="17"/>
        <v>#DIV/0!</v>
      </c>
      <c r="AZ24" s="318" t="e">
        <f>IF(AY24&gt;AY$10,"SALAH, Renstra tidak ada",IF(AY23&gt;AY$14,"SALAH, Sasaran tidak ada","OK"))</f>
        <v>#DIV/0!</v>
      </c>
      <c r="BA24" s="315" t="e">
        <f>IF('15'!$H$208&gt;87.5%,"A",IF('15'!$H$208&gt;62.5%,"B",IF('15'!$H$208&gt;37.5%,"C",IF(OR('15'!$H$208=12.5%,'15'!$H$208&gt;12.5%),"D",IF('15'!$H$208&lt;12.5%,"E","Belum Diisi")))))</f>
        <v>#DIV/0!</v>
      </c>
      <c r="BB24" s="402" t="e">
        <f t="shared" si="18"/>
        <v>#DIV/0!</v>
      </c>
      <c r="BC24" s="318" t="e">
        <f>IF(BB24&gt;BB$10,"SALAH, Renstra tidak ada",IF(BB23&gt;BB$14,"SALAH, Sasaran tidak ada","OK"))</f>
        <v>#DIV/0!</v>
      </c>
      <c r="BD24" s="315" t="e">
        <f>IF('16'!$H$208&gt;87.5%,"A",IF('16'!$H$208&gt;62.5%,"B",IF('16'!$H$208&gt;37.5%,"C",IF(OR('16'!$H$208=12.5%,'16'!$H$208&gt;12.5%),"D",IF('16'!$H$208&lt;12.5%,"E","Belum Diisi")))))</f>
        <v>#DIV/0!</v>
      </c>
      <c r="BE24" s="402" t="e">
        <f t="shared" si="19"/>
        <v>#DIV/0!</v>
      </c>
      <c r="BF24" s="318" t="e">
        <f>IF(BE24&gt;BE$10,"SALAH, Renstra tidak ada",IF(BE23&gt;BE$14,"SALAH, Sasaran tidak ada","OK"))</f>
        <v>#DIV/0!</v>
      </c>
      <c r="BG24" s="315" t="e">
        <f>IF('17'!$H$208&gt;87.5%,"A",IF('17'!$H$208&gt;62.5%,"B",IF('17'!$H$208&gt;37.5%,"C",IF(OR('17'!$H$208=12.5%,'17'!$H$208&gt;12.5%),"D",IF('17'!$H$208&lt;12.5%,"E","Belum Diisi")))))</f>
        <v>#DIV/0!</v>
      </c>
      <c r="BH24" s="402" t="e">
        <f t="shared" si="20"/>
        <v>#DIV/0!</v>
      </c>
      <c r="BI24" s="318" t="e">
        <f>IF(BH24&gt;BH$10,"SALAH, Renstra tidak ada",IF(BH23&gt;BH$14,"SALAH, Sasaran tidak ada","OK"))</f>
        <v>#DIV/0!</v>
      </c>
      <c r="BJ24" s="315" t="e">
        <f>IF('18'!$H$208&gt;87.5%,"A",IF('18'!$H$208&gt;62.5%,"B",IF('18'!$H$208&gt;37.5%,"C",IF(OR('18'!$H$208=12.5%,'18'!$H$208&gt;12.5%),"D",IF('18'!$H$208&lt;12.5%,"E","Belum Diisi")))))</f>
        <v>#DIV/0!</v>
      </c>
      <c r="BK24" s="402" t="e">
        <f t="shared" si="21"/>
        <v>#DIV/0!</v>
      </c>
      <c r="BL24" s="318" t="e">
        <f>IF(BK24&gt;BK$10,"SALAH, Renstra tidak ada",IF(BK23&gt;BK$14,"SALAH, Sasaran tidak ada","OK"))</f>
        <v>#DIV/0!</v>
      </c>
      <c r="BM24" s="315" t="e">
        <f>IF('19'!$H$208&gt;87.5%,"A",IF('19'!$H$208&gt;62.5%,"B",IF('19'!$H$208&gt;37.5%,"C",IF(OR('19'!$H$208=12.5%,'19'!$H$208&gt;12.5%),"D",IF('19'!$H$208&lt;12.5%,"E","Belum Diisi")))))</f>
        <v>#DIV/0!</v>
      </c>
      <c r="BN24" s="402" t="e">
        <f t="shared" si="22"/>
        <v>#DIV/0!</v>
      </c>
      <c r="BO24" s="318" t="e">
        <f>IF(BN24&gt;BN$10,"SALAH, Renstra tidak ada",IF(BN23&gt;BN$14,"SALAH, Sasaran tidak ada","OK"))</f>
        <v>#DIV/0!</v>
      </c>
      <c r="BP24" s="315" t="e">
        <f>IF('20'!$H$208&gt;87.5%,"A",IF('20'!$H$208&gt;62.5%,"B",IF('20'!$H$208&gt;37.5%,"C",IF(OR('20'!$H$208=12.5%,'20'!$H$208&gt;12.5%),"D",IF('20'!$H$208&lt;12.5%,"E","Belum Diisi")))))</f>
        <v>#DIV/0!</v>
      </c>
      <c r="BQ24" s="402" t="e">
        <f t="shared" si="23"/>
        <v>#DIV/0!</v>
      </c>
      <c r="BR24" s="318" t="e">
        <f>IF(BQ24&gt;BQ$10,"SALAH, Renstra tidak ada",IF(BQ23&gt;BQ$14,"SALAH, Sasaran tidak ada","OK"))</f>
        <v>#DIV/0!</v>
      </c>
      <c r="BS24" s="315" t="e">
        <f>IF('21'!$H$208&gt;87.5%,"A",IF('21'!$H$208&gt;62.5%,"B",IF('21'!$H$208&gt;37.5%,"C",IF(OR('21'!$H$208=12.5%,'21'!$H$208&gt;12.5%),"D",IF('21'!$H$208&lt;12.5%,"E","Belum Diisi")))))</f>
        <v>#DIV/0!</v>
      </c>
      <c r="BT24" s="402" t="e">
        <f t="shared" si="24"/>
        <v>#DIV/0!</v>
      </c>
      <c r="BU24" s="318" t="e">
        <f>IF(BT24&gt;BT$10,"SALAH, Renstra tidak ada",IF(BT23&gt;BT$14,"SALAH, Sasaran tidak ada","OK"))</f>
        <v>#DIV/0!</v>
      </c>
      <c r="BV24" s="315" t="e">
        <f>IF('22'!$H$208&gt;87.5%,"A",IF('22'!$H$208&gt;62.5%,"B",IF('22'!$H$208&gt;37.5%,"C",IF(OR('22'!$H$208=12.5%,'22'!$H$208&gt;12.5%),"D",IF('22'!$H$208&lt;12.5%,"E","Belum Diisi")))))</f>
        <v>#DIV/0!</v>
      </c>
      <c r="BW24" s="402" t="e">
        <f t="shared" si="25"/>
        <v>#DIV/0!</v>
      </c>
      <c r="BX24" s="318" t="e">
        <f>IF(BW24&gt;BW$10,"SALAH, Renstra tidak ada",IF(BW23&gt;BW$14,"SALAH, Sasaran tidak ada","OK"))</f>
        <v>#DIV/0!</v>
      </c>
      <c r="BY24" s="315" t="e">
        <f>IF('23'!$H$208&gt;87.5%,"A",IF('23'!$H$208&gt;62.5%,"B",IF('23'!$H$208&gt;37.5%,"C",IF(OR('23'!$H$208=12.5%,'23'!$H$208&gt;12.5%),"D",IF('23'!$H$208&lt;12.5%,"E","Belum Diisi")))))</f>
        <v>#DIV/0!</v>
      </c>
      <c r="BZ24" s="402" t="e">
        <f t="shared" si="26"/>
        <v>#DIV/0!</v>
      </c>
      <c r="CA24" s="318" t="e">
        <f>IF(BZ24&gt;BZ$10,"SALAH, Renstra tidak ada",IF(BZ23&gt;BZ$14,"SALAH, Sasaran tidak ada","OK"))</f>
        <v>#DIV/0!</v>
      </c>
      <c r="CB24" s="315" t="e">
        <f>IF('24'!$H$208&gt;87.5%,"A",IF('24'!$H$208&gt;62.5%,"B",IF('24'!$H$208&gt;37.5%,"C",IF(OR('24'!$H$208=12.5%,'24'!$H$208&gt;12.5%),"D",IF('24'!$H$208&lt;12.5%,"E","Belum Diisi")))))</f>
        <v>#DIV/0!</v>
      </c>
      <c r="CC24" s="402" t="e">
        <f t="shared" si="27"/>
        <v>#DIV/0!</v>
      </c>
      <c r="CD24" s="318" t="e">
        <f>IF(CC24&gt;CC$10,"SALAH, Renstra tidak ada",IF(CC23&gt;CC$14,"SALAH, Sasaran tidak ada","OK"))</f>
        <v>#DIV/0!</v>
      </c>
      <c r="CE24" s="315" t="e">
        <f>IF('25'!$H$208&gt;87.5%,"A",IF('25'!$H$208&gt;62.5%,"B",IF('25'!$H$208&gt;37.5%,"C",IF(OR('25'!$H$208=12.5%,'25'!$H$208&gt;12.5%),"D",IF('25'!$H$208&lt;12.5%,"E","Belum Diisi")))))</f>
        <v>#DIV/0!</v>
      </c>
      <c r="CF24" s="402" t="e">
        <f t="shared" si="28"/>
        <v>#DIV/0!</v>
      </c>
      <c r="CG24" s="318" t="e">
        <f>IF(CF24&gt;CF$10,"SALAH, Renstra tidak ada",IF(CF23&gt;CF$14,"SALAH, Sasaran tidak ada","OK"))</f>
        <v>#DIV/0!</v>
      </c>
      <c r="CH24" s="315" t="e">
        <f>IF('26'!$H$208&gt;87.5%,"A",IF('26'!$H$208&gt;62.5%,"B",IF('26'!$H$208&gt;37.5%,"C",IF(OR('26'!$H$208=12.5%,'26'!$H$208&gt;12.5%),"D",IF('26'!$H$208&lt;12.5%,"E","Belum Diisi")))))</f>
        <v>#DIV/0!</v>
      </c>
      <c r="CI24" s="402" t="e">
        <f t="shared" si="29"/>
        <v>#DIV/0!</v>
      </c>
      <c r="CJ24" s="318" t="e">
        <f>IF(CI24&gt;CI$10,"SALAH, Renstra tidak ada",IF(CI23&gt;CI$14,"SALAH, Sasaran tidak ada","OK"))</f>
        <v>#DIV/0!</v>
      </c>
      <c r="CK24" s="315" t="e">
        <f>IF('27'!$H$208&gt;87.5%,"A",IF('27'!$H$208&gt;62.5%,"B",IF('27'!$H$208&gt;37.5%,"C",IF(OR('27'!$H$208=12.5%,'27'!$H$208&gt;12.5%),"D",IF('27'!$H$208&lt;12.5%,"E","Belum Diisi")))))</f>
        <v>#DIV/0!</v>
      </c>
      <c r="CL24" s="402" t="e">
        <f t="shared" si="30"/>
        <v>#DIV/0!</v>
      </c>
      <c r="CM24" s="318" t="e">
        <f>IF(CL24&gt;CL$10,"SALAH, Renstra tidak ada",IF(CL23&gt;CL$14,"SALAH, Sasaran tidak ada","OK"))</f>
        <v>#DIV/0!</v>
      </c>
      <c r="CN24" s="315" t="e">
        <f>IF('28'!$H$208&gt;87.5%,"A",IF('28'!$H$208&gt;62.5%,"B",IF('28'!$H$208&gt;37.5%,"C",IF(OR('28'!$H$208=12.5%,'28'!$H$208&gt;12.5%),"D",IF('28'!$H$208&lt;12.5%,"E","Belum Diisi")))))</f>
        <v>#DIV/0!</v>
      </c>
      <c r="CO24" s="402" t="e">
        <f t="shared" si="31"/>
        <v>#DIV/0!</v>
      </c>
      <c r="CP24" s="318" t="e">
        <f>IF(CO24&gt;CO$10,"SALAH, Renstra tidak ada",IF(CO23&gt;CO$14,"SALAH, Sasaran tidak ada","OK"))</f>
        <v>#DIV/0!</v>
      </c>
      <c r="CQ24" s="315" t="e">
        <f>IF('29'!$H$208&gt;87.5%,"A",IF('29'!$H$208&gt;62.5%,"B",IF('29'!$H$208&gt;37.5%,"C",IF(OR('29'!$H$208=12.5%,'29'!$H$208&gt;12.5%),"D",IF('29'!$H$208&lt;12.5%,"E","Belum Diisi")))))</f>
        <v>#DIV/0!</v>
      </c>
      <c r="CR24" s="402" t="e">
        <f t="shared" si="32"/>
        <v>#DIV/0!</v>
      </c>
      <c r="CS24" s="318" t="e">
        <f>IF(CR24&gt;CR$10,"SALAH, Renstra tidak ada",IF(CR23&gt;CR$14,"SALAH, Sasaran tidak ada","OK"))</f>
        <v>#DIV/0!</v>
      </c>
      <c r="CT24" s="315" t="e">
        <f>IF('30'!$H$208&gt;87.5%,"A",IF('30'!$H$208&gt;62.5%,"B",IF('30'!$H$208&gt;37.5%,"C",IF(OR('30'!$H$208=12.5%,'30'!$H$208&gt;12.5%),"D",IF('30'!$H$208&lt;12.5%,"E","Belum Diisi")))))</f>
        <v>#DIV/0!</v>
      </c>
      <c r="CU24" s="402" t="e">
        <f t="shared" si="33"/>
        <v>#DIV/0!</v>
      </c>
      <c r="CV24" s="318" t="e">
        <f>IF(CU24&gt;CU$10,"SALAH, Renstra tidak ada",IF(CU23&gt;CU$14,"SALAH, Sasaran tidak ada","OK"))</f>
        <v>#DIV/0!</v>
      </c>
      <c r="CW24" s="315" t="e">
        <f>IF('31'!$H$208&gt;87.5%,"A",IF('31'!$H$208&gt;62.5%,"B",IF('31'!$H$208&gt;37.5%,"C",IF(OR('31'!$H$208=12.5%,'31'!$H$208&gt;12.5%),"D",IF('31'!$H$208&lt;12.5%,"E","Belum Diisi")))))</f>
        <v>#DIV/0!</v>
      </c>
      <c r="CX24" s="402" t="e">
        <f t="shared" si="34"/>
        <v>#DIV/0!</v>
      </c>
      <c r="CY24" s="318" t="e">
        <f>IF(CX24&gt;CX$10,"SALAH, Renstra tidak ada",IF(CX23&gt;CX$14,"SALAH, Sasaran tidak ada","OK"))</f>
        <v>#DIV/0!</v>
      </c>
      <c r="CZ24" s="315" t="e">
        <f>IF('32'!$H$208&gt;87.5%,"A",IF('32'!$H$208&gt;62.5%,"B",IF('32'!$H$208&gt;37.5%,"C",IF(OR('32'!$H$208=12.5%,'32'!$H$208&gt;12.5%),"D",IF('32'!$H$208&lt;12.5%,"E","Belum Diisi")))))</f>
        <v>#DIV/0!</v>
      </c>
      <c r="DA24" s="402" t="e">
        <f t="shared" si="35"/>
        <v>#DIV/0!</v>
      </c>
      <c r="DB24" s="318" t="e">
        <f>IF(DA24&gt;DA$10,"SALAH, Renstra tidak ada",IF(DA23&gt;DA$14,"SALAH, Sasaran tidak ada","OK"))</f>
        <v>#DIV/0!</v>
      </c>
      <c r="DC24" s="315" t="e">
        <f>IF('33'!$H$208&gt;87.5%,"A",IF('33'!$H$208&gt;62.5%,"B",IF('33'!$H$208&gt;37.5%,"C",IF(OR('33'!$H$208=12.5%,'33'!$H$208&gt;12.5%),"D",IF('33'!$H$208&lt;12.5%,"E","Belum Diisi")))))</f>
        <v>#DIV/0!</v>
      </c>
      <c r="DD24" s="402" t="e">
        <f t="shared" si="36"/>
        <v>#DIV/0!</v>
      </c>
      <c r="DE24" s="318" t="e">
        <f>IF(DD24&gt;DD$10,"SALAH, Renstra tidak ada",IF(DD23&gt;DD$14,"SALAH, Sasaran tidak ada","OK"))</f>
        <v>#DIV/0!</v>
      </c>
      <c r="DF24" s="315" t="e">
        <f>IF('34'!$H$208&gt;87.5%,"A",IF('34'!$H$208&gt;62.5%,"B",IF('34'!$H$208&gt;37.5%,"C",IF(OR('34'!$H$208=12.5%,'34'!$H$208&gt;12.5%),"D",IF('34'!$H$208&lt;12.5%,"E","Belum Diisi")))))</f>
        <v>#DIV/0!</v>
      </c>
      <c r="DG24" s="402" t="e">
        <f t="shared" si="37"/>
        <v>#DIV/0!</v>
      </c>
      <c r="DH24" s="318" t="e">
        <f>IF(DG24&gt;DG$10,"SALAH, Renstra tidak ada",IF(DG23&gt;DG$14,"SALAH, Sasaran tidak ada","OK"))</f>
        <v>#DIV/0!</v>
      </c>
      <c r="DI24" s="315" t="e">
        <f>IF('35'!$H$208&gt;87.5%,"A",IF('35'!$H$208&gt;62.5%,"B",IF('35'!$H$208&gt;37.5%,"C",IF(OR('35'!$H$208=12.5%,'35'!$H$208&gt;12.5%),"D",IF('35'!$H$208&lt;12.5%,"E","Belum Diisi")))))</f>
        <v>#DIV/0!</v>
      </c>
      <c r="DJ24" s="402" t="e">
        <f t="shared" si="38"/>
        <v>#DIV/0!</v>
      </c>
      <c r="DK24" s="318" t="e">
        <f>IF(DJ24&gt;DJ$10,"SALAH, Renstra tidak ada",IF(DJ23&gt;DJ$14,"SALAH, Sasaran tidak ada","OK"))</f>
        <v>#DIV/0!</v>
      </c>
      <c r="DL24" s="315" t="e">
        <f>IF('36'!$H$208&gt;87.5%,"A",IF('36'!$H$208&gt;62.5%,"B",IF('36'!$H$208&gt;37.5%,"C",IF(OR('36'!$H$208=12.5%,'36'!$H$208&gt;12.5%),"D",IF('36'!$H$208&lt;12.5%,"E","Belum Diisi")))))</f>
        <v>#DIV/0!</v>
      </c>
      <c r="DM24" s="402" t="e">
        <f t="shared" si="39"/>
        <v>#DIV/0!</v>
      </c>
      <c r="DN24" s="318" t="e">
        <f>IF(DM24&gt;DM$10,"SALAH, Renstra tidak ada",IF(DM23&gt;DM$14,"SALAH, Sasaran tidak ada","OK"))</f>
        <v>#DIV/0!</v>
      </c>
      <c r="DO24" s="315" t="e">
        <f>IF('37'!$H$208&gt;87.5%,"A",IF('37'!$H$208&gt;62.5%,"B",IF('37'!$H$208&gt;37.5%,"C",IF(OR('37'!$H$208=12.5%,'37'!$H$208&gt;12.5%),"D",IF('37'!$H$208&lt;12.5%,"E","Belum Diisi")))))</f>
        <v>#DIV/0!</v>
      </c>
      <c r="DP24" s="402" t="e">
        <f t="shared" si="40"/>
        <v>#DIV/0!</v>
      </c>
      <c r="DQ24" s="318" t="e">
        <f>IF(DP24&gt;DP$10,"SALAH, Renstra tidak ada",IF(DP23&gt;DP$14,"SALAH, Sasaran tidak ada","OK"))</f>
        <v>#DIV/0!</v>
      </c>
      <c r="DR24" s="315" t="e">
        <f>IF('38'!$H$208&gt;87.5%,"A",IF('38'!$H$208&gt;62.5%,"B",IF('38'!$H$208&gt;37.5%,"C",IF(OR('38'!$H$208=12.5%,'38'!$H$208&gt;12.5%),"D",IF('38'!$H$208&lt;12.5%,"E","Belum Diisi")))))</f>
        <v>#DIV/0!</v>
      </c>
      <c r="DS24" s="402" t="e">
        <f t="shared" si="41"/>
        <v>#DIV/0!</v>
      </c>
      <c r="DT24" s="318" t="e">
        <f>IF(DS24&gt;DS$10,"SALAH, Renstra tidak ada",IF(DS23&gt;DS$14,"SALAH, Sasaran tidak ada","OK"))</f>
        <v>#DIV/0!</v>
      </c>
      <c r="DU24" s="315" t="e">
        <f>IF('39'!$H$208&gt;87.5%,"A",IF('39'!$H$208&gt;62.5%,"B",IF('39'!$H$208&gt;37.5%,"C",IF(OR('39'!$H$208=12.5%,'39'!$H$208&gt;12.5%),"D",IF('39'!$H$208&lt;12.5%,"E","Belum Diisi")))))</f>
        <v>#DIV/0!</v>
      </c>
      <c r="DV24" s="402" t="e">
        <f t="shared" si="42"/>
        <v>#DIV/0!</v>
      </c>
      <c r="DW24" s="318" t="e">
        <f>IF(DV24&gt;DV$10,"SALAH, Renstra tidak ada",IF(DV23&gt;DV$14,"SALAH, Sasaran tidak ada","OK"))</f>
        <v>#DIV/0!</v>
      </c>
      <c r="DX24" s="315" t="e">
        <f>IF('40'!$H$208&gt;87.5%,"A",IF('40'!$H$208&gt;62.5%,"B",IF('40'!$H$208&gt;37.5%,"C",IF(OR('40'!$H$208=12.5%,'40'!$H$208&gt;12.5%),"D",IF('40'!$H$208&lt;12.5%,"E","Belum Diisi")))))</f>
        <v>#DIV/0!</v>
      </c>
      <c r="DY24" s="402" t="e">
        <f t="shared" si="43"/>
        <v>#DIV/0!</v>
      </c>
      <c r="DZ24" s="318" t="e">
        <f>IF(DY24&gt;DY$10,"SALAH, Renstra tidak ada",IF(DY23&gt;DY$14,"SALAH, Sasaran tidak ada","OK"))</f>
        <v>#DIV/0!</v>
      </c>
      <c r="EA24" s="315" t="e">
        <f>IF('41'!$H$208&gt;87.5%,"A",IF('41'!$H$208&gt;62.5%,"B",IF('41'!$H$208&gt;37.5%,"C",IF(OR('41'!$H$208=12.5%,'41'!$H$208&gt;12.5%),"D",IF('41'!$H$208&lt;12.5%,"E","Belum Diisi")))))</f>
        <v>#DIV/0!</v>
      </c>
      <c r="EB24" s="402" t="e">
        <f t="shared" si="44"/>
        <v>#DIV/0!</v>
      </c>
      <c r="EC24" s="318" t="e">
        <f>IF(EB24&gt;EB$10,"SALAH, Renstra tidak ada",IF(EB23&gt;EB$14,"SALAH, Sasaran tidak ada","OK"))</f>
        <v>#DIV/0!</v>
      </c>
      <c r="ED24" s="315" t="e">
        <f>IF('42'!$H$208&gt;87.5%,"A",IF('42'!$H$208&gt;62.5%,"B",IF('42'!$H$208&gt;37.5%,"C",IF(OR('42'!$H$208=12.5%,'42'!$H$208&gt;12.5%),"D",IF('42'!$H$208&lt;12.5%,"E","Belum Diisi")))))</f>
        <v>#DIV/0!</v>
      </c>
      <c r="EE24" s="402" t="e">
        <f t="shared" si="45"/>
        <v>#DIV/0!</v>
      </c>
      <c r="EF24" s="318" t="e">
        <f>IF(EE24&gt;EE$10,"SALAH, Renstra tidak ada",IF(EE23&gt;EE$14,"SALAH, Sasaran tidak ada","OK"))</f>
        <v>#DIV/0!</v>
      </c>
      <c r="EG24" s="315" t="e">
        <f>IF('43'!$H$208&gt;87.5%,"A",IF('43'!$H$208&gt;62.5%,"B",IF('43'!$H$208&gt;37.5%,"C",IF(OR('43'!$H$208=12.5%,'43'!$H$208&gt;12.5%),"D",IF('43'!$H$208&lt;12.5%,"E","Belum Diisi")))))</f>
        <v>#DIV/0!</v>
      </c>
      <c r="EH24" s="402" t="e">
        <f t="shared" si="46"/>
        <v>#DIV/0!</v>
      </c>
      <c r="EI24" s="318" t="e">
        <f>IF(EH24&gt;EH$10,"SALAH, Renstra tidak ada",IF(EH23&gt;EH$14,"SALAH, Sasaran tidak ada","OK"))</f>
        <v>#DIV/0!</v>
      </c>
      <c r="EJ24" s="315" t="e">
        <f>IF('44'!$H$208&gt;87.5%,"A",IF('44'!$H$208&gt;62.5%,"B",IF('44'!$H$208&gt;37.5%,"C",IF(OR('44'!$H$208=12.5%,'44'!$H$208&gt;12.5%),"D",IF('44'!$H$208&lt;12.5%,"E","Belum Diisi")))))</f>
        <v>#DIV/0!</v>
      </c>
      <c r="EK24" s="402" t="e">
        <f t="shared" si="47"/>
        <v>#DIV/0!</v>
      </c>
      <c r="EL24" s="318" t="e">
        <f>IF(EK24&gt;EK$10,"SALAH, Renstra tidak ada",IF(EK23&gt;EK$14,"SALAH, Sasaran tidak ada","OK"))</f>
        <v>#DIV/0!</v>
      </c>
      <c r="EM24" s="315" t="e">
        <f>IF('45'!$H$208&gt;87.5%,"A",IF('45'!$H$208&gt;62.5%,"B",IF('45'!$H$208&gt;37.5%,"C",IF(OR('45'!$H$208=12.5%,'45'!$H$208&gt;12.5%),"D",IF('45'!$H$208&lt;12.5%,"E","Belum Diisi")))))</f>
        <v>#DIV/0!</v>
      </c>
      <c r="EN24" s="402" t="e">
        <f t="shared" si="48"/>
        <v>#DIV/0!</v>
      </c>
      <c r="EO24" s="318" t="e">
        <f>IF(EN24&gt;EN$10,"SALAH, Renstra tidak ada",IF(EN23&gt;EN$14,"SALAH, Sasaran tidak ada","OK"))</f>
        <v>#DIV/0!</v>
      </c>
    </row>
    <row r="25" spans="1:145" ht="15">
      <c r="A25" s="278">
        <v>27</v>
      </c>
      <c r="B25" s="310">
        <v>14</v>
      </c>
      <c r="C25" s="406" t="s">
        <v>39</v>
      </c>
      <c r="D25" s="328"/>
      <c r="E25" s="399" t="str">
        <f>IF(F25&gt;0.875,"a",IF(F25&gt;0.625,"b",IF(F25&gt;0.375,"c",IF(F25&gt;0.125,"d",IF(F25&lt;=0.125,"e","Error")))))</f>
        <v>a</v>
      </c>
      <c r="F25" s="405">
        <f t="shared" si="3"/>
        <v>1</v>
      </c>
      <c r="H25" s="387"/>
      <c r="J25" s="313" t="s">
        <v>431</v>
      </c>
      <c r="K25" s="400" t="s">
        <v>1365</v>
      </c>
      <c r="L25" s="399">
        <f t="shared" si="4"/>
        <v>1</v>
      </c>
      <c r="M25" s="318" t="str">
        <f>IF(L25&gt;L$10,"SALAH, Renstra tidak ada",IF(L25&gt;L16,"SALAH, Lebih tinggi dari Pemenuhan Target",IF(L25&gt;L$24,"SALAH, lebih tinggi dari kualitas indikator","OK")))</f>
        <v>OK</v>
      </c>
      <c r="N25" s="401" t="s">
        <v>1365</v>
      </c>
      <c r="O25" s="402">
        <f t="shared" si="5"/>
        <v>1</v>
      </c>
      <c r="P25" s="318" t="e">
        <f>IF(O25&gt;O$10,"SALAH, Renstra tidak ada",IF(O25&gt;O16,"SALAH, Lebih tinggi dari Pemenuhan Target",IF(O25&gt;O$24,"SALAH, lebih tinggi dari kualitas indikator","OK")))</f>
        <v>#DIV/0!</v>
      </c>
      <c r="Q25" s="401" t="s">
        <v>431</v>
      </c>
      <c r="R25" s="402" t="str">
        <f t="shared" si="6"/>
        <v>Belum diisi</v>
      </c>
      <c r="S25" s="318" t="e">
        <f>IF(R25&gt;R$10,"SALAH, Renstra tidak ada",IF(R25&gt;R16,"SALAH, Lebih tinggi dari Pemenuhan Target",IF(R25&gt;R$24,"SALAH, lebih tinggi dari kualitas indikator","OK")))</f>
        <v>#DIV/0!</v>
      </c>
      <c r="T25" s="401" t="s">
        <v>431</v>
      </c>
      <c r="U25" s="402" t="str">
        <f t="shared" si="7"/>
        <v>Belum diisi</v>
      </c>
      <c r="V25" s="318" t="e">
        <f>IF(U25&gt;U$10,"SALAH, Renstra tidak ada",IF(U25&gt;U16,"SALAH, Lebih tinggi dari Pemenuhan Target",IF(U25&gt;U$24,"SALAH, lebih tinggi dari kualitas indikator","OK")))</f>
        <v>#DIV/0!</v>
      </c>
      <c r="W25" s="401" t="s">
        <v>431</v>
      </c>
      <c r="X25" s="402" t="str">
        <f t="shared" si="8"/>
        <v>Belum diisi</v>
      </c>
      <c r="Y25" s="318" t="e">
        <f>IF(X25&gt;X$10,"SALAH, Renstra tidak ada",IF(X25&gt;X16,"SALAH, Lebih tinggi dari Pemenuhan Target",IF(X25&gt;X$24,"SALAH, lebih tinggi dari kualitas indikator","OK")))</f>
        <v>#DIV/0!</v>
      </c>
      <c r="Z25" s="403" t="s">
        <v>431</v>
      </c>
      <c r="AA25" s="402" t="str">
        <f t="shared" si="9"/>
        <v>Belum diisi</v>
      </c>
      <c r="AB25" s="318" t="e">
        <f>IF(AA25&gt;AA$10,"SALAH, Renstra tidak ada",IF(AA25&gt;AA16,"SALAH, Lebih tinggi dari Pemenuhan Target",IF(AA25&gt;AA$24,"SALAH, lebih tinggi dari kualitas indikator","OK")))</f>
        <v>#DIV/0!</v>
      </c>
      <c r="AC25" s="403" t="s">
        <v>431</v>
      </c>
      <c r="AD25" s="402" t="str">
        <f t="shared" si="10"/>
        <v>Belum diisi</v>
      </c>
      <c r="AE25" s="318" t="e">
        <f>IF(AD25&gt;AD$10,"SALAH, Renstra tidak ada",IF(AD25&gt;AD16,"SALAH, Lebih tinggi dari Pemenuhan Target",IF(AD25&gt;AD$24,"SALAH, lebih tinggi dari kualitas indikator","OK")))</f>
        <v>#DIV/0!</v>
      </c>
      <c r="AF25" s="403" t="s">
        <v>431</v>
      </c>
      <c r="AG25" s="402" t="str">
        <f t="shared" si="11"/>
        <v>Belum diisi</v>
      </c>
      <c r="AH25" s="318" t="e">
        <f>IF(AG25&gt;AG$10,"SALAH, Renstra tidak ada",IF(AG25&gt;AG16,"SALAH, Lebih tinggi dari Pemenuhan Target",IF(AG25&gt;AG$24,"SALAH, lebih tinggi dari kualitas indikator","OK")))</f>
        <v>#DIV/0!</v>
      </c>
      <c r="AI25" s="403" t="s">
        <v>431</v>
      </c>
      <c r="AJ25" s="402" t="str">
        <f t="shared" si="12"/>
        <v>Belum diisi</v>
      </c>
      <c r="AK25" s="318" t="e">
        <f>IF(AJ25&gt;AJ$10,"SALAH, Renstra tidak ada",IF(AJ25&gt;AJ16,"SALAH, Lebih tinggi dari Pemenuhan Target",IF(AJ25&gt;AJ$24,"SALAH, lebih tinggi dari kualitas indikator","OK")))</f>
        <v>#DIV/0!</v>
      </c>
      <c r="AL25" s="403" t="s">
        <v>431</v>
      </c>
      <c r="AM25" s="402" t="str">
        <f t="shared" si="13"/>
        <v>Belum diisi</v>
      </c>
      <c r="AN25" s="318" t="e">
        <f>IF(AM25&gt;AM$10,"SALAH, Renstra tidak ada",IF(AM25&gt;AM16,"SALAH, Lebih tinggi dari Pemenuhan Target",IF(AM25&gt;AM$24,"SALAH, lebih tinggi dari kualitas indikator","OK")))</f>
        <v>#DIV/0!</v>
      </c>
      <c r="AO25" s="401" t="s">
        <v>431</v>
      </c>
      <c r="AP25" s="402" t="str">
        <f t="shared" si="14"/>
        <v>Belum diisi</v>
      </c>
      <c r="AQ25" s="318" t="e">
        <f>IF(AP25&gt;AP$10,"SALAH, Renstra tidak ada",IF(AP25&gt;AP16,"SALAH, Lebih tinggi dari Pemenuhan Target",IF(AP25&gt;AP$24,"SALAH, lebih tinggi dari kualitas indikator","OK")))</f>
        <v>#DIV/0!</v>
      </c>
      <c r="AR25" s="401" t="s">
        <v>431</v>
      </c>
      <c r="AS25" s="402" t="str">
        <f t="shared" si="15"/>
        <v>Belum diisi</v>
      </c>
      <c r="AT25" s="318" t="e">
        <f>IF(AS25&gt;AS$10,"SALAH, Renstra tidak ada",IF(AS25&gt;AS16,"SALAH, Lebih tinggi dari Pemenuhan Target",IF(AS25&gt;AS$24,"SALAH, lebih tinggi dari kualitas indikator","OK")))</f>
        <v>#DIV/0!</v>
      </c>
      <c r="AU25" s="401" t="s">
        <v>431</v>
      </c>
      <c r="AV25" s="402" t="str">
        <f t="shared" si="16"/>
        <v>Belum diisi</v>
      </c>
      <c r="AW25" s="318" t="e">
        <f>IF(AV25&gt;AV$10,"SALAH, Renstra tidak ada",IF(AV25&gt;AV16,"SALAH, Lebih tinggi dari Pemenuhan Target",IF(AV25&gt;AV$24,"SALAH, lebih tinggi dari kualitas indikator","OK")))</f>
        <v>#DIV/0!</v>
      </c>
      <c r="AX25" s="401" t="s">
        <v>431</v>
      </c>
      <c r="AY25" s="402" t="str">
        <f t="shared" si="17"/>
        <v>Belum diisi</v>
      </c>
      <c r="AZ25" s="318" t="e">
        <f>IF(AY25&gt;AY$10,"SALAH, Renstra tidak ada",IF(AY25&gt;AY16,"SALAH, Lebih tinggi dari Pemenuhan Target",IF(AY25&gt;AY$24,"SALAH, lebih tinggi dari kualitas indikator","OK")))</f>
        <v>#DIV/0!</v>
      </c>
      <c r="BA25" s="403" t="s">
        <v>431</v>
      </c>
      <c r="BB25" s="402" t="str">
        <f t="shared" si="18"/>
        <v>Belum diisi</v>
      </c>
      <c r="BC25" s="318" t="e">
        <f>IF(BB25&gt;BB$10,"SALAH, Renstra tidak ada",IF(BB25&gt;BB16,"SALAH, Lebih tinggi dari Pemenuhan Target",IF(BB25&gt;BB$24,"SALAH, lebih tinggi dari kualitas indikator","OK")))</f>
        <v>#DIV/0!</v>
      </c>
      <c r="BD25" s="403" t="s">
        <v>431</v>
      </c>
      <c r="BE25" s="402" t="str">
        <f t="shared" si="19"/>
        <v>Belum diisi</v>
      </c>
      <c r="BF25" s="318" t="e">
        <f>IF(BE25&gt;BE$10,"SALAH, Renstra tidak ada",IF(BE25&gt;BE16,"SALAH, Lebih tinggi dari Pemenuhan Target",IF(BE25&gt;BE$24,"SALAH, lebih tinggi dari kualitas indikator","OK")))</f>
        <v>#DIV/0!</v>
      </c>
      <c r="BG25" s="403" t="s">
        <v>431</v>
      </c>
      <c r="BH25" s="402" t="str">
        <f t="shared" si="20"/>
        <v>Belum diisi</v>
      </c>
      <c r="BI25" s="318" t="e">
        <f>IF(BH25&gt;BH$10,"SALAH, Renstra tidak ada",IF(BH25&gt;BH16,"SALAH, Lebih tinggi dari Pemenuhan Target",IF(BH25&gt;BH$24,"SALAH, lebih tinggi dari kualitas indikator","OK")))</f>
        <v>#DIV/0!</v>
      </c>
      <c r="BJ25" s="403" t="s">
        <v>431</v>
      </c>
      <c r="BK25" s="402" t="str">
        <f t="shared" si="21"/>
        <v>Belum diisi</v>
      </c>
      <c r="BL25" s="318" t="e">
        <f>IF(BK25&gt;BK$10,"SALAH, Renstra tidak ada",IF(BK25&gt;BK16,"SALAH, Lebih tinggi dari Pemenuhan Target",IF(BK25&gt;BK$24,"SALAH, lebih tinggi dari kualitas indikator","OK")))</f>
        <v>#DIV/0!</v>
      </c>
      <c r="BM25" s="403" t="s">
        <v>431</v>
      </c>
      <c r="BN25" s="402" t="str">
        <f t="shared" si="22"/>
        <v>Belum diisi</v>
      </c>
      <c r="BO25" s="318" t="e">
        <f>IF(BN25&gt;BN$10,"SALAH, Renstra tidak ada",IF(BN25&gt;BN16,"SALAH, Lebih tinggi dari Pemenuhan Target",IF(BN25&gt;BN$24,"SALAH, lebih tinggi dari kualitas indikator","OK")))</f>
        <v>#DIV/0!</v>
      </c>
      <c r="BP25" s="403" t="s">
        <v>431</v>
      </c>
      <c r="BQ25" s="402" t="str">
        <f t="shared" si="23"/>
        <v>Belum diisi</v>
      </c>
      <c r="BR25" s="318" t="e">
        <f>IF(BQ25&gt;BQ$10,"SALAH, Renstra tidak ada",IF(BQ25&gt;BQ16,"SALAH, Lebih tinggi dari Pemenuhan Target",IF(BQ25&gt;BQ$24,"SALAH, lebih tinggi dari kualitas indikator","OK")))</f>
        <v>#DIV/0!</v>
      </c>
      <c r="BS25" s="403" t="s">
        <v>431</v>
      </c>
      <c r="BT25" s="402" t="str">
        <f t="shared" si="24"/>
        <v>Belum diisi</v>
      </c>
      <c r="BU25" s="318" t="e">
        <f>IF(BT25&gt;BT$10,"SALAH, Renstra tidak ada",IF(BT25&gt;BT16,"SALAH, Lebih tinggi dari Pemenuhan Target",IF(BT25&gt;BT$24,"SALAH, lebih tinggi dari kualitas indikator","OK")))</f>
        <v>#DIV/0!</v>
      </c>
      <c r="BV25" s="403" t="s">
        <v>431</v>
      </c>
      <c r="BW25" s="402" t="str">
        <f t="shared" si="25"/>
        <v>Belum diisi</v>
      </c>
      <c r="BX25" s="318" t="e">
        <f>IF(BW25&gt;BW$10,"SALAH, Renstra tidak ada",IF(BW25&gt;BW16,"SALAH, Lebih tinggi dari Pemenuhan Target",IF(BW25&gt;BW$24,"SALAH, lebih tinggi dari kualitas indikator","OK")))</f>
        <v>#DIV/0!</v>
      </c>
      <c r="BY25" s="403" t="s">
        <v>431</v>
      </c>
      <c r="BZ25" s="402" t="str">
        <f t="shared" si="26"/>
        <v>Belum diisi</v>
      </c>
      <c r="CA25" s="318" t="e">
        <f>IF(BZ25&gt;BZ$10,"SALAH, Renstra tidak ada",IF(BZ25&gt;BZ16,"SALAH, Lebih tinggi dari Pemenuhan Target",IF(BZ25&gt;BZ$24,"SALAH, lebih tinggi dari kualitas indikator","OK")))</f>
        <v>#DIV/0!</v>
      </c>
      <c r="CB25" s="403" t="s">
        <v>431</v>
      </c>
      <c r="CC25" s="402" t="str">
        <f t="shared" si="27"/>
        <v>Belum diisi</v>
      </c>
      <c r="CD25" s="318" t="e">
        <f>IF(CC25&gt;CC$10,"SALAH, Renstra tidak ada",IF(CC25&gt;CC16,"SALAH, Lebih tinggi dari Pemenuhan Target",IF(CC25&gt;CC$24,"SALAH, lebih tinggi dari kualitas indikator","OK")))</f>
        <v>#DIV/0!</v>
      </c>
      <c r="CE25" s="403" t="s">
        <v>431</v>
      </c>
      <c r="CF25" s="402" t="str">
        <f t="shared" si="28"/>
        <v>Belum diisi</v>
      </c>
      <c r="CG25" s="318" t="e">
        <f>IF(CF25&gt;CF$10,"SALAH, Renstra tidak ada",IF(CF25&gt;CF16,"SALAH, Lebih tinggi dari Pemenuhan Target",IF(CF25&gt;CF$24,"SALAH, lebih tinggi dari kualitas indikator","OK")))</f>
        <v>#DIV/0!</v>
      </c>
      <c r="CH25" s="403" t="s">
        <v>431</v>
      </c>
      <c r="CI25" s="402" t="str">
        <f t="shared" si="29"/>
        <v>Belum diisi</v>
      </c>
      <c r="CJ25" s="318" t="e">
        <f>IF(CI25&gt;CI$10,"SALAH, Renstra tidak ada",IF(CI25&gt;CI16,"SALAH, Lebih tinggi dari Pemenuhan Target",IF(CI25&gt;CI$24,"SALAH, lebih tinggi dari kualitas indikator","OK")))</f>
        <v>#DIV/0!</v>
      </c>
      <c r="CK25" s="403" t="s">
        <v>431</v>
      </c>
      <c r="CL25" s="402" t="str">
        <f t="shared" si="30"/>
        <v>Belum diisi</v>
      </c>
      <c r="CM25" s="318" t="e">
        <f>IF(CL25&gt;CL$10,"SALAH, Renstra tidak ada",IF(CL25&gt;CL16,"SALAH, Lebih tinggi dari Pemenuhan Target",IF(CL25&gt;CL$24,"SALAH, lebih tinggi dari kualitas indikator","OK")))</f>
        <v>#DIV/0!</v>
      </c>
      <c r="CN25" s="403" t="s">
        <v>431</v>
      </c>
      <c r="CO25" s="402" t="str">
        <f t="shared" si="31"/>
        <v>Belum diisi</v>
      </c>
      <c r="CP25" s="318" t="e">
        <f>IF(CO25&gt;CO$10,"SALAH, Renstra tidak ada",IF(CO25&gt;CO16,"SALAH, Lebih tinggi dari Pemenuhan Target",IF(CO25&gt;CO$24,"SALAH, lebih tinggi dari kualitas indikator","OK")))</f>
        <v>#DIV/0!</v>
      </c>
      <c r="CQ25" s="403" t="s">
        <v>431</v>
      </c>
      <c r="CR25" s="402" t="str">
        <f t="shared" si="32"/>
        <v>Belum diisi</v>
      </c>
      <c r="CS25" s="318" t="e">
        <f>IF(CR25&gt;CR$10,"SALAH, Renstra tidak ada",IF(CR25&gt;CR16,"SALAH, Lebih tinggi dari Pemenuhan Target",IF(CR25&gt;CR$24,"SALAH, lebih tinggi dari kualitas indikator","OK")))</f>
        <v>#DIV/0!</v>
      </c>
      <c r="CT25" s="403" t="s">
        <v>431</v>
      </c>
      <c r="CU25" s="402" t="str">
        <f t="shared" si="33"/>
        <v>Belum diisi</v>
      </c>
      <c r="CV25" s="318" t="e">
        <f>IF(CU25&gt;CU$10,"SALAH, Renstra tidak ada",IF(CU25&gt;CU16,"SALAH, Lebih tinggi dari Pemenuhan Target",IF(CU25&gt;CU$24,"SALAH, lebih tinggi dari kualitas indikator","OK")))</f>
        <v>#DIV/0!</v>
      </c>
      <c r="CW25" s="403" t="s">
        <v>431</v>
      </c>
      <c r="CX25" s="402" t="str">
        <f t="shared" si="34"/>
        <v>Belum diisi</v>
      </c>
      <c r="CY25" s="318" t="e">
        <f>IF(CX25&gt;CX$10,"SALAH, Renstra tidak ada",IF(CX25&gt;CX16,"SALAH, Lebih tinggi dari Pemenuhan Target",IF(CX25&gt;CX$24,"SALAH, lebih tinggi dari kualitas indikator","OK")))</f>
        <v>#DIV/0!</v>
      </c>
      <c r="CZ25" s="403" t="s">
        <v>431</v>
      </c>
      <c r="DA25" s="402" t="str">
        <f t="shared" si="35"/>
        <v>Belum diisi</v>
      </c>
      <c r="DB25" s="318" t="e">
        <f>IF(DA25&gt;DA$10,"SALAH, Renstra tidak ada",IF(DA25&gt;DA16,"SALAH, Lebih tinggi dari Pemenuhan Target",IF(DA25&gt;DA$24,"SALAH, lebih tinggi dari kualitas indikator","OK")))</f>
        <v>#DIV/0!</v>
      </c>
      <c r="DC25" s="403" t="s">
        <v>431</v>
      </c>
      <c r="DD25" s="402" t="str">
        <f t="shared" si="36"/>
        <v>Belum diisi</v>
      </c>
      <c r="DE25" s="318" t="e">
        <f>IF(DD25&gt;DD$10,"SALAH, Renstra tidak ada",IF(DD25&gt;DD16,"SALAH, Lebih tinggi dari Pemenuhan Target",IF(DD25&gt;DD$24,"SALAH, lebih tinggi dari kualitas indikator","OK")))</f>
        <v>#DIV/0!</v>
      </c>
      <c r="DF25" s="403" t="s">
        <v>431</v>
      </c>
      <c r="DG25" s="402" t="str">
        <f t="shared" si="37"/>
        <v>Belum diisi</v>
      </c>
      <c r="DH25" s="318" t="e">
        <f>IF(DG25&gt;DG$10,"SALAH, Renstra tidak ada",IF(DG25&gt;DG16,"SALAH, Lebih tinggi dari Pemenuhan Target",IF(DG25&gt;DG$24,"SALAH, lebih tinggi dari kualitas indikator","OK")))</f>
        <v>#DIV/0!</v>
      </c>
      <c r="DI25" s="403" t="s">
        <v>431</v>
      </c>
      <c r="DJ25" s="402" t="str">
        <f t="shared" si="38"/>
        <v>Belum diisi</v>
      </c>
      <c r="DK25" s="318" t="e">
        <f>IF(DJ25&gt;DJ$10,"SALAH, Renstra tidak ada",IF(DJ25&gt;DJ16,"SALAH, Lebih tinggi dari Pemenuhan Target",IF(DJ25&gt;DJ$24,"SALAH, lebih tinggi dari kualitas indikator","OK")))</f>
        <v>#DIV/0!</v>
      </c>
      <c r="DL25" s="403" t="s">
        <v>431</v>
      </c>
      <c r="DM25" s="402" t="str">
        <f t="shared" si="39"/>
        <v>Belum diisi</v>
      </c>
      <c r="DN25" s="318" t="e">
        <f>IF(DM25&gt;DM$10,"SALAH, Renstra tidak ada",IF(DM25&gt;DM16,"SALAH, Lebih tinggi dari Pemenuhan Target",IF(DM25&gt;DM$24,"SALAH, lebih tinggi dari kualitas indikator","OK")))</f>
        <v>#DIV/0!</v>
      </c>
      <c r="DO25" s="403" t="s">
        <v>431</v>
      </c>
      <c r="DP25" s="402" t="str">
        <f t="shared" si="40"/>
        <v>Belum diisi</v>
      </c>
      <c r="DQ25" s="318" t="e">
        <f>IF(DP25&gt;DP$10,"SALAH, Renstra tidak ada",IF(DP25&gt;DP16,"SALAH, Lebih tinggi dari Pemenuhan Target",IF(DP25&gt;DP$24,"SALAH, lebih tinggi dari kualitas indikator","OK")))</f>
        <v>#DIV/0!</v>
      </c>
      <c r="DR25" s="403" t="s">
        <v>431</v>
      </c>
      <c r="DS25" s="402" t="str">
        <f t="shared" si="41"/>
        <v>Belum diisi</v>
      </c>
      <c r="DT25" s="318" t="e">
        <f>IF(DS25&gt;DS$10,"SALAH, Renstra tidak ada",IF(DS25&gt;DS16,"SALAH, Lebih tinggi dari Pemenuhan Target",IF(DS25&gt;DS$24,"SALAH, lebih tinggi dari kualitas indikator","OK")))</f>
        <v>#DIV/0!</v>
      </c>
      <c r="DU25" s="403" t="s">
        <v>431</v>
      </c>
      <c r="DV25" s="402" t="str">
        <f t="shared" si="42"/>
        <v>Belum diisi</v>
      </c>
      <c r="DW25" s="318" t="e">
        <f>IF(DV25&gt;DV$10,"SALAH, Renstra tidak ada",IF(DV25&gt;DV16,"SALAH, Lebih tinggi dari Pemenuhan Target",IF(DV25&gt;DV$24,"SALAH, lebih tinggi dari kualitas indikator","OK")))</f>
        <v>#DIV/0!</v>
      </c>
      <c r="DX25" s="403" t="s">
        <v>431</v>
      </c>
      <c r="DY25" s="402" t="str">
        <f t="shared" si="43"/>
        <v>Belum diisi</v>
      </c>
      <c r="DZ25" s="318" t="e">
        <f>IF(DY25&gt;DY$10,"SALAH, Renstra tidak ada",IF(DY25&gt;DY16,"SALAH, Lebih tinggi dari Pemenuhan Target",IF(DY25&gt;DY$24,"SALAH, lebih tinggi dari kualitas indikator","OK")))</f>
        <v>#DIV/0!</v>
      </c>
      <c r="EA25" s="403" t="s">
        <v>431</v>
      </c>
      <c r="EB25" s="402" t="str">
        <f t="shared" si="44"/>
        <v>Belum diisi</v>
      </c>
      <c r="EC25" s="318" t="e">
        <f>IF(EB25&gt;EB$10,"SALAH, Renstra tidak ada",IF(EB25&gt;EB16,"SALAH, Lebih tinggi dari Pemenuhan Target",IF(EB25&gt;EB$24,"SALAH, lebih tinggi dari kualitas indikator","OK")))</f>
        <v>#DIV/0!</v>
      </c>
      <c r="ED25" s="403" t="s">
        <v>431</v>
      </c>
      <c r="EE25" s="402" t="str">
        <f t="shared" si="45"/>
        <v>Belum diisi</v>
      </c>
      <c r="EF25" s="318" t="e">
        <f>IF(EE25&gt;EE$10,"SALAH, Renstra tidak ada",IF(EE25&gt;EE16,"SALAH, Lebih tinggi dari Pemenuhan Target",IF(EE25&gt;EE$24,"SALAH, lebih tinggi dari kualitas indikator","OK")))</f>
        <v>#DIV/0!</v>
      </c>
      <c r="EG25" s="403" t="s">
        <v>431</v>
      </c>
      <c r="EH25" s="402" t="str">
        <f t="shared" si="46"/>
        <v>Belum diisi</v>
      </c>
      <c r="EI25" s="318" t="e">
        <f>IF(EH25&gt;EH$10,"SALAH, Renstra tidak ada",IF(EH25&gt;EH16,"SALAH, Lebih tinggi dari Pemenuhan Target",IF(EH25&gt;EH$24,"SALAH, lebih tinggi dari kualitas indikator","OK")))</f>
        <v>#DIV/0!</v>
      </c>
      <c r="EJ25" s="403" t="s">
        <v>431</v>
      </c>
      <c r="EK25" s="402" t="str">
        <f t="shared" si="47"/>
        <v>Belum diisi</v>
      </c>
      <c r="EL25" s="318" t="e">
        <f>IF(EK25&gt;EK$10,"SALAH, Renstra tidak ada",IF(EK25&gt;EK16,"SALAH, Lebih tinggi dari Pemenuhan Target",IF(EK25&gt;EK$24,"SALAH, lebih tinggi dari kualitas indikator","OK")))</f>
        <v>#DIV/0!</v>
      </c>
      <c r="EM25" s="401" t="s">
        <v>431</v>
      </c>
      <c r="EN25" s="402" t="str">
        <f t="shared" si="48"/>
        <v>Belum diisi</v>
      </c>
      <c r="EO25" s="318" t="e">
        <f>IF(EN25&gt;EN$10,"SALAH, Renstra tidak ada",IF(EN25&gt;EN16,"SALAH, Lebih tinggi dari Pemenuhan Target",IF(EN25&gt;EN$24,"SALAH, lebih tinggi dari kualitas indikator","OK")))</f>
        <v>#DIV/0!</v>
      </c>
    </row>
    <row r="26" spans="1:145" ht="30">
      <c r="A26" s="56">
        <v>28</v>
      </c>
      <c r="B26" s="310">
        <v>15</v>
      </c>
      <c r="C26" s="410" t="s">
        <v>1362</v>
      </c>
      <c r="D26" s="407"/>
      <c r="E26" s="399" t="str">
        <f t="shared" si="2"/>
        <v>a</v>
      </c>
      <c r="F26" s="405">
        <f t="shared" si="3"/>
        <v>1</v>
      </c>
      <c r="H26" s="387"/>
      <c r="J26" s="313" t="s">
        <v>431</v>
      </c>
      <c r="K26" s="400" t="s">
        <v>1365</v>
      </c>
      <c r="L26" s="399">
        <f t="shared" si="4"/>
        <v>1</v>
      </c>
      <c r="M26" s="318" t="str">
        <f>IF(L26&gt;L$10,"SALAH, Renstra tidak ada",IF(AVERAGE((L26&gt;L$11),(L26&gt;L$14)),"SALAH, Tujuan/Sasaran tidak ada",IF(L26&gt;AVERAGE(L$12,L$15),"SALAH, Indikator Tujuan/Sasaran tidak ada",IF(L26&gt;AVERAGE(L$22,L$24),"SALAH, lebih tinggi dari kualitas indikator","OK"))))</f>
        <v>OK</v>
      </c>
      <c r="N26" s="401" t="s">
        <v>1365</v>
      </c>
      <c r="O26" s="402">
        <f t="shared" si="5"/>
        <v>1</v>
      </c>
      <c r="P26" s="318" t="e">
        <f>IF(O26&gt;O$10,"SALAH, Renstra tidak ada",IF(AVERAGE((O26&gt;O$11),(O26&gt;O$14)),"SALAH, Tujuan/Sasaran tidak ada",IF(O26&gt;AVERAGE(O$12,O$15),"SALAH, Indikator Tujuan/Sasaran tidak ada",IF(O26&gt;AVERAGE(O$22,O$24),"SALAH, lebih tinggi dari kualitas indikator","OK"))))</f>
        <v>#DIV/0!</v>
      </c>
      <c r="Q26" s="401" t="s">
        <v>431</v>
      </c>
      <c r="R26" s="402" t="str">
        <f t="shared" si="6"/>
        <v>Belum diisi</v>
      </c>
      <c r="S26" s="318" t="e">
        <f>IF(R26&gt;R$10,"SALAH, Renstra tidak ada",IF(AVERAGE((R26&gt;R$11),(R26&gt;R$14)),"SALAH, Tujuan/Sasaran tidak ada",IF(R26&gt;AVERAGE(R$12,R$15),"SALAH, Indikator Tujuan/Sasaran tidak ada",IF(R26&gt;AVERAGE(R$22,R$24),"SALAH, lebih tinggi dari kualitas indikator","OK"))))</f>
        <v>#DIV/0!</v>
      </c>
      <c r="T26" s="401" t="s">
        <v>431</v>
      </c>
      <c r="U26" s="402" t="str">
        <f t="shared" si="7"/>
        <v>Belum diisi</v>
      </c>
      <c r="V26" s="318" t="e">
        <f>IF(U26&gt;U$10,"SALAH, Renstra tidak ada",IF(AVERAGE((U26&gt;U$11),(U26&gt;U$14)),"SALAH, Tujuan/Sasaran tidak ada",IF(U26&gt;AVERAGE(U$12,U$15),"SALAH, Indikator Tujuan/Sasaran tidak ada",IF(U26&gt;AVERAGE(U$22,U$24),"SALAH, lebih tinggi dari kualitas indikator","OK"))))</f>
        <v>#DIV/0!</v>
      </c>
      <c r="W26" s="401" t="s">
        <v>431</v>
      </c>
      <c r="X26" s="402" t="str">
        <f t="shared" si="8"/>
        <v>Belum diisi</v>
      </c>
      <c r="Y26" s="318" t="e">
        <f>IF(X26&gt;X$10,"SALAH, Renstra tidak ada",IF(AVERAGE((X26&gt;X$11),(X26&gt;X$14)),"SALAH, Tujuan/Sasaran tidak ada",IF(X26&gt;AVERAGE(X$12,X$15),"SALAH, Indikator Tujuan/Sasaran tidak ada",IF(X26&gt;AVERAGE(X$22,X$24),"SALAH, lebih tinggi dari kualitas indikator","OK"))))</f>
        <v>#DIV/0!</v>
      </c>
      <c r="Z26" s="403" t="s">
        <v>431</v>
      </c>
      <c r="AA26" s="402" t="str">
        <f t="shared" si="9"/>
        <v>Belum diisi</v>
      </c>
      <c r="AB26" s="318" t="e">
        <f>IF(AA26&gt;AA$10,"SALAH, Renstra tidak ada",IF(AVERAGE((AA26&gt;AA$11),(AA26&gt;AA$14)),"SALAH, Tujuan/Sasaran tidak ada",IF(AA26&gt;AVERAGE(AA$12,AA$15),"SALAH, Indikator Tujuan/Sasaran tidak ada",IF(AA26&gt;AVERAGE(AA$22,AA$24),"SALAH, lebih tinggi dari kualitas indikator","OK"))))</f>
        <v>#DIV/0!</v>
      </c>
      <c r="AC26" s="403" t="s">
        <v>431</v>
      </c>
      <c r="AD26" s="402" t="str">
        <f t="shared" si="10"/>
        <v>Belum diisi</v>
      </c>
      <c r="AE26" s="318" t="e">
        <f>IF(AD26&gt;AD$10,"SALAH, Renstra tidak ada",IF(AVERAGE((AD26&gt;AD$11),(AD26&gt;AD$14)),"SALAH, Tujuan/Sasaran tidak ada",IF(AD26&gt;AVERAGE(AD$12,AD$15),"SALAH, Indikator Tujuan/Sasaran tidak ada",IF(AD26&gt;AVERAGE(AD$22,AD$24),"SALAH, lebih tinggi dari kualitas indikator","OK"))))</f>
        <v>#DIV/0!</v>
      </c>
      <c r="AF26" s="403" t="s">
        <v>431</v>
      </c>
      <c r="AG26" s="402" t="str">
        <f t="shared" si="11"/>
        <v>Belum diisi</v>
      </c>
      <c r="AH26" s="318" t="e">
        <f>IF(AG26&gt;AG$10,"SALAH, Renstra tidak ada",IF(AVERAGE((AG26&gt;AG$11),(AG26&gt;AG$14)),"SALAH, Tujuan/Sasaran tidak ada",IF(AG26&gt;AVERAGE(AG$12,AG$15),"SALAH, Indikator Tujuan/Sasaran tidak ada",IF(AG26&gt;AVERAGE(AG$22,AG$24),"SALAH, lebih tinggi dari kualitas indikator","OK"))))</f>
        <v>#DIV/0!</v>
      </c>
      <c r="AI26" s="403" t="s">
        <v>431</v>
      </c>
      <c r="AJ26" s="402" t="str">
        <f t="shared" si="12"/>
        <v>Belum diisi</v>
      </c>
      <c r="AK26" s="318" t="e">
        <f>IF(AJ26&gt;AJ$10,"SALAH, Renstra tidak ada",IF(AVERAGE((AJ26&gt;AJ$11),(AJ26&gt;AJ$14)),"SALAH, Tujuan/Sasaran tidak ada",IF(AJ26&gt;AVERAGE(AJ$12,AJ$15),"SALAH, Indikator Tujuan/Sasaran tidak ada",IF(AJ26&gt;AVERAGE(AJ$22,AJ$24),"SALAH, lebih tinggi dari kualitas indikator","OK"))))</f>
        <v>#DIV/0!</v>
      </c>
      <c r="AL26" s="403" t="s">
        <v>431</v>
      </c>
      <c r="AM26" s="402" t="str">
        <f t="shared" si="13"/>
        <v>Belum diisi</v>
      </c>
      <c r="AN26" s="318" t="e">
        <f>IF(AM26&gt;AM$10,"SALAH, Renstra tidak ada",IF(AVERAGE((AM26&gt;AM$11),(AM26&gt;AM$14)),"SALAH, Tujuan/Sasaran tidak ada",IF(AM26&gt;AVERAGE(AM$12,AM$15),"SALAH, Indikator Tujuan/Sasaran tidak ada",IF(AM26&gt;AVERAGE(AM$22,AM$24),"SALAH, lebih tinggi dari kualitas indikator","OK"))))</f>
        <v>#DIV/0!</v>
      </c>
      <c r="AO26" s="401" t="s">
        <v>431</v>
      </c>
      <c r="AP26" s="402" t="str">
        <f t="shared" si="14"/>
        <v>Belum diisi</v>
      </c>
      <c r="AQ26" s="318" t="e">
        <f>IF(AP26&gt;AP$10,"SALAH, Renstra tidak ada",IF(AVERAGE((AP26&gt;AP$11),(AP26&gt;AP$14)),"SALAH, Tujuan/Sasaran tidak ada",IF(AP26&gt;AVERAGE(AP$12,AP$15),"SALAH, Indikator Tujuan/Sasaran tidak ada",IF(AP26&gt;AVERAGE(AP$22,AP$24),"SALAH, lebih tinggi dari kualitas indikator","OK"))))</f>
        <v>#DIV/0!</v>
      </c>
      <c r="AR26" s="401" t="s">
        <v>431</v>
      </c>
      <c r="AS26" s="402" t="str">
        <f t="shared" si="15"/>
        <v>Belum diisi</v>
      </c>
      <c r="AT26" s="318" t="e">
        <f>IF(AS26&gt;AS$10,"SALAH, Renstra tidak ada",IF(AVERAGE((AS26&gt;AS$11),(AS26&gt;AS$14)),"SALAH, Tujuan/Sasaran tidak ada",IF(AS26&gt;AVERAGE(AS$12,AS$15),"SALAH, Indikator Tujuan/Sasaran tidak ada",IF(AS26&gt;AVERAGE(AS$22,AS$24),"SALAH, lebih tinggi dari kualitas indikator","OK"))))</f>
        <v>#DIV/0!</v>
      </c>
      <c r="AU26" s="401" t="s">
        <v>431</v>
      </c>
      <c r="AV26" s="402" t="str">
        <f t="shared" si="16"/>
        <v>Belum diisi</v>
      </c>
      <c r="AW26" s="318" t="e">
        <f>IF(AV26&gt;AV$10,"SALAH, Renstra tidak ada",IF(AVERAGE((AV26&gt;AV$11),(AV26&gt;AV$14)),"SALAH, Tujuan/Sasaran tidak ada",IF(AV26&gt;AVERAGE(AV$12,AV$15),"SALAH, Indikator Tujuan/Sasaran tidak ada",IF(AV26&gt;AVERAGE(AV$22,AV$24),"SALAH, lebih tinggi dari kualitas indikator","OK"))))</f>
        <v>#DIV/0!</v>
      </c>
      <c r="AX26" s="401" t="s">
        <v>431</v>
      </c>
      <c r="AY26" s="402" t="str">
        <f t="shared" si="17"/>
        <v>Belum diisi</v>
      </c>
      <c r="AZ26" s="318" t="e">
        <f>IF(AY26&gt;AY$10,"SALAH, Renstra tidak ada",IF(AVERAGE((AY26&gt;AY$11),(AY26&gt;AY$14)),"SALAH, Tujuan/Sasaran tidak ada",IF(AY26&gt;AVERAGE(AY$12,AY$15),"SALAH, Indikator Tujuan/Sasaran tidak ada",IF(AY26&gt;AVERAGE(AY$22,AY$24),"SALAH, lebih tinggi dari kualitas indikator","OK"))))</f>
        <v>#DIV/0!</v>
      </c>
      <c r="BA26" s="403" t="s">
        <v>431</v>
      </c>
      <c r="BB26" s="402" t="str">
        <f t="shared" si="18"/>
        <v>Belum diisi</v>
      </c>
      <c r="BC26" s="318" t="e">
        <f>IF(BB26&gt;BB$10,"SALAH, Renstra tidak ada",IF(AVERAGE((BB26&gt;BB$11),(BB26&gt;BB$14)),"SALAH, Tujuan/Sasaran tidak ada",IF(BB26&gt;AVERAGE(BB$12,BB$15),"SALAH, Indikator Tujuan/Sasaran tidak ada",IF(BB26&gt;AVERAGE(BB$22,BB$24),"SALAH, lebih tinggi dari kualitas indikator","OK"))))</f>
        <v>#DIV/0!</v>
      </c>
      <c r="BD26" s="403" t="s">
        <v>431</v>
      </c>
      <c r="BE26" s="402" t="str">
        <f t="shared" si="19"/>
        <v>Belum diisi</v>
      </c>
      <c r="BF26" s="318" t="e">
        <f>IF(BE26&gt;BE$10,"SALAH, Renstra tidak ada",IF(AVERAGE((BE26&gt;BE$11),(BE26&gt;BE$14)),"SALAH, Tujuan/Sasaran tidak ada",IF(BE26&gt;AVERAGE(BE$12,BE$15),"SALAH, Indikator Tujuan/Sasaran tidak ada",IF(BE26&gt;AVERAGE(BE$22,BE$24),"SALAH, lebih tinggi dari kualitas indikator","OK"))))</f>
        <v>#DIV/0!</v>
      </c>
      <c r="BG26" s="403" t="s">
        <v>431</v>
      </c>
      <c r="BH26" s="402" t="str">
        <f t="shared" si="20"/>
        <v>Belum diisi</v>
      </c>
      <c r="BI26" s="318" t="e">
        <f>IF(BH26&gt;BH$10,"SALAH, Renstra tidak ada",IF(AVERAGE((BH26&gt;BH$11),(BH26&gt;BH$14)),"SALAH, Tujuan/Sasaran tidak ada",IF(BH26&gt;AVERAGE(BH$12,BH$15),"SALAH, Indikator Tujuan/Sasaran tidak ada",IF(BH26&gt;AVERAGE(BH$22,BH$24),"SALAH, lebih tinggi dari kualitas indikator","OK"))))</f>
        <v>#DIV/0!</v>
      </c>
      <c r="BJ26" s="403" t="s">
        <v>431</v>
      </c>
      <c r="BK26" s="402" t="str">
        <f t="shared" si="21"/>
        <v>Belum diisi</v>
      </c>
      <c r="BL26" s="318" t="e">
        <f>IF(BK26&gt;BK$10,"SALAH, Renstra tidak ada",IF(AVERAGE((BK26&gt;BK$11),(BK26&gt;BK$14)),"SALAH, Tujuan/Sasaran tidak ada",IF(BK26&gt;AVERAGE(BK$12,BK$15),"SALAH, Indikator Tujuan/Sasaran tidak ada",IF(BK26&gt;AVERAGE(BK$22,BK$24),"SALAH, lebih tinggi dari kualitas indikator","OK"))))</f>
        <v>#DIV/0!</v>
      </c>
      <c r="BM26" s="403" t="s">
        <v>431</v>
      </c>
      <c r="BN26" s="402" t="str">
        <f t="shared" si="22"/>
        <v>Belum diisi</v>
      </c>
      <c r="BO26" s="318" t="e">
        <f>IF(BN26&gt;BN$10,"SALAH, Renstra tidak ada",IF(AVERAGE((BN26&gt;BN$11),(BN26&gt;BN$14)),"SALAH, Tujuan/Sasaran tidak ada",IF(BN26&gt;AVERAGE(BN$12,BN$15),"SALAH, Indikator Tujuan/Sasaran tidak ada",IF(BN26&gt;AVERAGE(BN$22,BN$24),"SALAH, lebih tinggi dari kualitas indikator","OK"))))</f>
        <v>#DIV/0!</v>
      </c>
      <c r="BP26" s="403" t="s">
        <v>431</v>
      </c>
      <c r="BQ26" s="402" t="str">
        <f t="shared" si="23"/>
        <v>Belum diisi</v>
      </c>
      <c r="BR26" s="318" t="e">
        <f>IF(BQ26&gt;BQ$10,"SALAH, Renstra tidak ada",IF(AVERAGE((BQ26&gt;BQ$11),(BQ26&gt;BQ$14)),"SALAH, Tujuan/Sasaran tidak ada",IF(BQ26&gt;AVERAGE(BQ$12,BQ$15),"SALAH, Indikator Tujuan/Sasaran tidak ada",IF(BQ26&gt;AVERAGE(BQ$22,BQ$24),"SALAH, lebih tinggi dari kualitas indikator","OK"))))</f>
        <v>#DIV/0!</v>
      </c>
      <c r="BS26" s="403" t="s">
        <v>431</v>
      </c>
      <c r="BT26" s="402" t="str">
        <f t="shared" si="24"/>
        <v>Belum diisi</v>
      </c>
      <c r="BU26" s="318" t="e">
        <f>IF(BT26&gt;BT$10,"SALAH, Renstra tidak ada",IF(AVERAGE((BT26&gt;BT$11),(BT26&gt;BT$14)),"SALAH, Tujuan/Sasaran tidak ada",IF(BT26&gt;AVERAGE(BT$12,BT$15),"SALAH, Indikator Tujuan/Sasaran tidak ada",IF(BT26&gt;AVERAGE(BT$22,BT$24),"SALAH, lebih tinggi dari kualitas indikator","OK"))))</f>
        <v>#DIV/0!</v>
      </c>
      <c r="BV26" s="403" t="s">
        <v>431</v>
      </c>
      <c r="BW26" s="402" t="str">
        <f t="shared" si="25"/>
        <v>Belum diisi</v>
      </c>
      <c r="BX26" s="318" t="e">
        <f>IF(BW26&gt;BW$10,"SALAH, Renstra tidak ada",IF(AVERAGE((BW26&gt;BW$11),(BW26&gt;BW$14)),"SALAH, Tujuan/Sasaran tidak ada",IF(BW26&gt;AVERAGE(BW$12,BW$15),"SALAH, Indikator Tujuan/Sasaran tidak ada",IF(BW26&gt;AVERAGE(BW$22,BW$24),"SALAH, lebih tinggi dari kualitas indikator","OK"))))</f>
        <v>#DIV/0!</v>
      </c>
      <c r="BY26" s="403" t="s">
        <v>431</v>
      </c>
      <c r="BZ26" s="402" t="str">
        <f t="shared" si="26"/>
        <v>Belum diisi</v>
      </c>
      <c r="CA26" s="318" t="e">
        <f>IF(BZ26&gt;BZ$10,"SALAH, Renstra tidak ada",IF(AVERAGE((BZ26&gt;BZ$11),(BZ26&gt;BZ$14)),"SALAH, Tujuan/Sasaran tidak ada",IF(BZ26&gt;AVERAGE(BZ$12,BZ$15),"SALAH, Indikator Tujuan/Sasaran tidak ada",IF(BZ26&gt;AVERAGE(BZ$22,BZ$24),"SALAH, lebih tinggi dari kualitas indikator","OK"))))</f>
        <v>#DIV/0!</v>
      </c>
      <c r="CB26" s="403" t="s">
        <v>431</v>
      </c>
      <c r="CC26" s="402" t="str">
        <f t="shared" si="27"/>
        <v>Belum diisi</v>
      </c>
      <c r="CD26" s="318" t="e">
        <f>IF(CC26&gt;CC$10,"SALAH, Renstra tidak ada",IF(AVERAGE((CC26&gt;CC$11),(CC26&gt;CC$14)),"SALAH, Tujuan/Sasaran tidak ada",IF(CC26&gt;AVERAGE(CC$12,CC$15),"SALAH, Indikator Tujuan/Sasaran tidak ada",IF(CC26&gt;AVERAGE(CC$22,CC$24),"SALAH, lebih tinggi dari kualitas indikator","OK"))))</f>
        <v>#DIV/0!</v>
      </c>
      <c r="CE26" s="403" t="s">
        <v>431</v>
      </c>
      <c r="CF26" s="402" t="str">
        <f t="shared" si="28"/>
        <v>Belum diisi</v>
      </c>
      <c r="CG26" s="318" t="e">
        <f>IF(CF26&gt;CF$10,"SALAH, Renstra tidak ada",IF(AVERAGE((CF26&gt;CF$11),(CF26&gt;CF$14)),"SALAH, Tujuan/Sasaran tidak ada",IF(CF26&gt;AVERAGE(CF$12,CF$15),"SALAH, Indikator Tujuan/Sasaran tidak ada",IF(CF26&gt;AVERAGE(CF$22,CF$24),"SALAH, lebih tinggi dari kualitas indikator","OK"))))</f>
        <v>#DIV/0!</v>
      </c>
      <c r="CH26" s="403" t="s">
        <v>431</v>
      </c>
      <c r="CI26" s="402" t="str">
        <f t="shared" si="29"/>
        <v>Belum diisi</v>
      </c>
      <c r="CJ26" s="318" t="e">
        <f>IF(CI26&gt;CI$10,"SALAH, Renstra tidak ada",IF(AVERAGE((CI26&gt;CI$11),(CI26&gt;CI$14)),"SALAH, Tujuan/Sasaran tidak ada",IF(CI26&gt;AVERAGE(CI$12,CI$15),"SALAH, Indikator Tujuan/Sasaran tidak ada",IF(CI26&gt;AVERAGE(CI$22,CI$24),"SALAH, lebih tinggi dari kualitas indikator","OK"))))</f>
        <v>#DIV/0!</v>
      </c>
      <c r="CK26" s="403" t="s">
        <v>431</v>
      </c>
      <c r="CL26" s="402" t="str">
        <f t="shared" si="30"/>
        <v>Belum diisi</v>
      </c>
      <c r="CM26" s="318" t="e">
        <f>IF(CL26&gt;CL$10,"SALAH, Renstra tidak ada",IF(AVERAGE((CL26&gt;CL$11),(CL26&gt;CL$14)),"SALAH, Tujuan/Sasaran tidak ada",IF(CL26&gt;AVERAGE(CL$12,CL$15),"SALAH, Indikator Tujuan/Sasaran tidak ada",IF(CL26&gt;AVERAGE(CL$22,CL$24),"SALAH, lebih tinggi dari kualitas indikator","OK"))))</f>
        <v>#DIV/0!</v>
      </c>
      <c r="CN26" s="403" t="s">
        <v>431</v>
      </c>
      <c r="CO26" s="402" t="str">
        <f t="shared" si="31"/>
        <v>Belum diisi</v>
      </c>
      <c r="CP26" s="318" t="e">
        <f>IF(CO26&gt;CO$10,"SALAH, Renstra tidak ada",IF(AVERAGE((CO26&gt;CO$11),(CO26&gt;CO$14)),"SALAH, Tujuan/Sasaran tidak ada",IF(CO26&gt;AVERAGE(CO$12,CO$15),"SALAH, Indikator Tujuan/Sasaran tidak ada",IF(CO26&gt;AVERAGE(CO$22,CO$24),"SALAH, lebih tinggi dari kualitas indikator","OK"))))</f>
        <v>#DIV/0!</v>
      </c>
      <c r="CQ26" s="403" t="s">
        <v>431</v>
      </c>
      <c r="CR26" s="402" t="str">
        <f t="shared" si="32"/>
        <v>Belum diisi</v>
      </c>
      <c r="CS26" s="318" t="e">
        <f>IF(CR26&gt;CR$10,"SALAH, Renstra tidak ada",IF(AVERAGE((CR26&gt;CR$11),(CR26&gt;CR$14)),"SALAH, Tujuan/Sasaran tidak ada",IF(CR26&gt;AVERAGE(CR$12,CR$15),"SALAH, Indikator Tujuan/Sasaran tidak ada",IF(CR26&gt;AVERAGE(CR$22,CR$24),"SALAH, lebih tinggi dari kualitas indikator","OK"))))</f>
        <v>#DIV/0!</v>
      </c>
      <c r="CT26" s="403" t="s">
        <v>431</v>
      </c>
      <c r="CU26" s="402" t="str">
        <f t="shared" si="33"/>
        <v>Belum diisi</v>
      </c>
      <c r="CV26" s="318" t="e">
        <f>IF(CU26&gt;CU$10,"SALAH, Renstra tidak ada",IF(AVERAGE((CU26&gt;CU$11),(CU26&gt;CU$14)),"SALAH, Tujuan/Sasaran tidak ada",IF(CU26&gt;AVERAGE(CU$12,CU$15),"SALAH, Indikator Tujuan/Sasaran tidak ada",IF(CU26&gt;AVERAGE(CU$22,CU$24),"SALAH, lebih tinggi dari kualitas indikator","OK"))))</f>
        <v>#DIV/0!</v>
      </c>
      <c r="CW26" s="403" t="s">
        <v>431</v>
      </c>
      <c r="CX26" s="402" t="str">
        <f t="shared" si="34"/>
        <v>Belum diisi</v>
      </c>
      <c r="CY26" s="318" t="e">
        <f>IF(CX26&gt;CX$10,"SALAH, Renstra tidak ada",IF(AVERAGE((CX26&gt;CX$11),(CX26&gt;CX$14)),"SALAH, Tujuan/Sasaran tidak ada",IF(CX26&gt;AVERAGE(CX$12,CX$15),"SALAH, Indikator Tujuan/Sasaran tidak ada",IF(CX26&gt;AVERAGE(CX$22,CX$24),"SALAH, lebih tinggi dari kualitas indikator","OK"))))</f>
        <v>#DIV/0!</v>
      </c>
      <c r="CZ26" s="403" t="s">
        <v>431</v>
      </c>
      <c r="DA26" s="402" t="str">
        <f t="shared" si="35"/>
        <v>Belum diisi</v>
      </c>
      <c r="DB26" s="318" t="e">
        <f>IF(DA26&gt;DA$10,"SALAH, Renstra tidak ada",IF(AVERAGE((DA26&gt;DA$11),(DA26&gt;DA$14)),"SALAH, Tujuan/Sasaran tidak ada",IF(DA26&gt;AVERAGE(DA$12,DA$15),"SALAH, Indikator Tujuan/Sasaran tidak ada",IF(DA26&gt;AVERAGE(DA$22,DA$24),"SALAH, lebih tinggi dari kualitas indikator","OK"))))</f>
        <v>#DIV/0!</v>
      </c>
      <c r="DC26" s="403" t="s">
        <v>431</v>
      </c>
      <c r="DD26" s="402" t="str">
        <f t="shared" si="36"/>
        <v>Belum diisi</v>
      </c>
      <c r="DE26" s="318" t="e">
        <f>IF(DD26&gt;DD$10,"SALAH, Renstra tidak ada",IF(AVERAGE((DD26&gt;DD$11),(DD26&gt;DD$14)),"SALAH, Tujuan/Sasaran tidak ada",IF(DD26&gt;AVERAGE(DD$12,DD$15),"SALAH, Indikator Tujuan/Sasaran tidak ada",IF(DD26&gt;AVERAGE(DD$22,DD$24),"SALAH, lebih tinggi dari kualitas indikator","OK"))))</f>
        <v>#DIV/0!</v>
      </c>
      <c r="DF26" s="403" t="s">
        <v>431</v>
      </c>
      <c r="DG26" s="402" t="str">
        <f t="shared" si="37"/>
        <v>Belum diisi</v>
      </c>
      <c r="DH26" s="318" t="e">
        <f>IF(DG26&gt;DG$10,"SALAH, Renstra tidak ada",IF(AVERAGE((DG26&gt;DG$11),(DG26&gt;DG$14)),"SALAH, Tujuan/Sasaran tidak ada",IF(DG26&gt;AVERAGE(DG$12,DG$15),"SALAH, Indikator Tujuan/Sasaran tidak ada",IF(DG26&gt;AVERAGE(DG$22,DG$24),"SALAH, lebih tinggi dari kualitas indikator","OK"))))</f>
        <v>#DIV/0!</v>
      </c>
      <c r="DI26" s="403" t="s">
        <v>431</v>
      </c>
      <c r="DJ26" s="402" t="str">
        <f t="shared" si="38"/>
        <v>Belum diisi</v>
      </c>
      <c r="DK26" s="318" t="e">
        <f>IF(DJ26&gt;DJ$10,"SALAH, Renstra tidak ada",IF(AVERAGE((DJ26&gt;DJ$11),(DJ26&gt;DJ$14)),"SALAH, Tujuan/Sasaran tidak ada",IF(DJ26&gt;AVERAGE(DJ$12,DJ$15),"SALAH, Indikator Tujuan/Sasaran tidak ada",IF(DJ26&gt;AVERAGE(DJ$22,DJ$24),"SALAH, lebih tinggi dari kualitas indikator","OK"))))</f>
        <v>#DIV/0!</v>
      </c>
      <c r="DL26" s="403" t="s">
        <v>431</v>
      </c>
      <c r="DM26" s="402" t="str">
        <f t="shared" si="39"/>
        <v>Belum diisi</v>
      </c>
      <c r="DN26" s="318" t="e">
        <f>IF(DM26&gt;DM$10,"SALAH, Renstra tidak ada",IF(AVERAGE((DM26&gt;DM$11),(DM26&gt;DM$14)),"SALAH, Tujuan/Sasaran tidak ada",IF(DM26&gt;AVERAGE(DM$12,DM$15),"SALAH, Indikator Tujuan/Sasaran tidak ada",IF(DM26&gt;AVERAGE(DM$22,DM$24),"SALAH, lebih tinggi dari kualitas indikator","OK"))))</f>
        <v>#DIV/0!</v>
      </c>
      <c r="DO26" s="403" t="s">
        <v>431</v>
      </c>
      <c r="DP26" s="402" t="str">
        <f t="shared" si="40"/>
        <v>Belum diisi</v>
      </c>
      <c r="DQ26" s="318" t="e">
        <f>IF(DP26&gt;DP$10,"SALAH, Renstra tidak ada",IF(AVERAGE((DP26&gt;DP$11),(DP26&gt;DP$14)),"SALAH, Tujuan/Sasaran tidak ada",IF(DP26&gt;AVERAGE(DP$12,DP$15),"SALAH, Indikator Tujuan/Sasaran tidak ada",IF(DP26&gt;AVERAGE(DP$22,DP$24),"SALAH, lebih tinggi dari kualitas indikator","OK"))))</f>
        <v>#DIV/0!</v>
      </c>
      <c r="DR26" s="403" t="s">
        <v>431</v>
      </c>
      <c r="DS26" s="402" t="str">
        <f t="shared" si="41"/>
        <v>Belum diisi</v>
      </c>
      <c r="DT26" s="318" t="e">
        <f>IF(DS26&gt;DS$10,"SALAH, Renstra tidak ada",IF(AVERAGE((DS26&gt;DS$11),(DS26&gt;DS$14)),"SALAH, Tujuan/Sasaran tidak ada",IF(DS26&gt;AVERAGE(DS$12,DS$15),"SALAH, Indikator Tujuan/Sasaran tidak ada",IF(DS26&gt;AVERAGE(DS$22,DS$24),"SALAH, lebih tinggi dari kualitas indikator","OK"))))</f>
        <v>#DIV/0!</v>
      </c>
      <c r="DU26" s="403" t="s">
        <v>431</v>
      </c>
      <c r="DV26" s="402" t="str">
        <f t="shared" si="42"/>
        <v>Belum diisi</v>
      </c>
      <c r="DW26" s="318" t="e">
        <f>IF(DV26&gt;DV$10,"SALAH, Renstra tidak ada",IF(AVERAGE((DV26&gt;DV$11),(DV26&gt;DV$14)),"SALAH, Tujuan/Sasaran tidak ada",IF(DV26&gt;AVERAGE(DV$12,DV$15),"SALAH, Indikator Tujuan/Sasaran tidak ada",IF(DV26&gt;AVERAGE(DV$22,DV$24),"SALAH, lebih tinggi dari kualitas indikator","OK"))))</f>
        <v>#DIV/0!</v>
      </c>
      <c r="DX26" s="403" t="s">
        <v>431</v>
      </c>
      <c r="DY26" s="402" t="str">
        <f t="shared" si="43"/>
        <v>Belum diisi</v>
      </c>
      <c r="DZ26" s="318" t="e">
        <f>IF(DY26&gt;DY$10,"SALAH, Renstra tidak ada",IF(AVERAGE((DY26&gt;DY$11),(DY26&gt;DY$14)),"SALAH, Tujuan/Sasaran tidak ada",IF(DY26&gt;AVERAGE(DY$12,DY$15),"SALAH, Indikator Tujuan/Sasaran tidak ada",IF(DY26&gt;AVERAGE(DY$22,DY$24),"SALAH, lebih tinggi dari kualitas indikator","OK"))))</f>
        <v>#DIV/0!</v>
      </c>
      <c r="EA26" s="403" t="s">
        <v>431</v>
      </c>
      <c r="EB26" s="402" t="str">
        <f t="shared" si="44"/>
        <v>Belum diisi</v>
      </c>
      <c r="EC26" s="318" t="e">
        <f>IF(EB26&gt;EB$10,"SALAH, Renstra tidak ada",IF(AVERAGE((EB26&gt;EB$11),(EB26&gt;EB$14)),"SALAH, Tujuan/Sasaran tidak ada",IF(EB26&gt;AVERAGE(EB$12,EB$15),"SALAH, Indikator Tujuan/Sasaran tidak ada",IF(EB26&gt;AVERAGE(EB$22,EB$24),"SALAH, lebih tinggi dari kualitas indikator","OK"))))</f>
        <v>#DIV/0!</v>
      </c>
      <c r="ED26" s="403" t="s">
        <v>431</v>
      </c>
      <c r="EE26" s="402" t="str">
        <f t="shared" si="45"/>
        <v>Belum diisi</v>
      </c>
      <c r="EF26" s="318" t="e">
        <f>IF(EE26&gt;EE$10,"SALAH, Renstra tidak ada",IF(AVERAGE((EE26&gt;EE$11),(EE26&gt;EE$14)),"SALAH, Tujuan/Sasaran tidak ada",IF(EE26&gt;AVERAGE(EE$12,EE$15),"SALAH, Indikator Tujuan/Sasaran tidak ada",IF(EE26&gt;AVERAGE(EE$22,EE$24),"SALAH, lebih tinggi dari kualitas indikator","OK"))))</f>
        <v>#DIV/0!</v>
      </c>
      <c r="EG26" s="403" t="s">
        <v>431</v>
      </c>
      <c r="EH26" s="402" t="str">
        <f t="shared" si="46"/>
        <v>Belum diisi</v>
      </c>
      <c r="EI26" s="318" t="e">
        <f>IF(EH26&gt;EH$10,"SALAH, Renstra tidak ada",IF(AVERAGE((EH26&gt;EH$11),(EH26&gt;EH$14)),"SALAH, Tujuan/Sasaran tidak ada",IF(EH26&gt;AVERAGE(EH$12,EH$15),"SALAH, Indikator Tujuan/Sasaran tidak ada",IF(EH26&gt;AVERAGE(EH$22,EH$24),"SALAH, lebih tinggi dari kualitas indikator","OK"))))</f>
        <v>#DIV/0!</v>
      </c>
      <c r="EJ26" s="403" t="s">
        <v>431</v>
      </c>
      <c r="EK26" s="402" t="str">
        <f t="shared" si="47"/>
        <v>Belum diisi</v>
      </c>
      <c r="EL26" s="318" t="e">
        <f>IF(EK26&gt;EK$10,"SALAH, Renstra tidak ada",IF(AVERAGE((EK26&gt;EK$11),(EK26&gt;EK$14)),"SALAH, Tujuan/Sasaran tidak ada",IF(EK26&gt;AVERAGE(EK$12,EK$15),"SALAH, Indikator Tujuan/Sasaran tidak ada",IF(EK26&gt;AVERAGE(EK$22,EK$24),"SALAH, lebih tinggi dari kualitas indikator","OK"))))</f>
        <v>#DIV/0!</v>
      </c>
      <c r="EM26" s="401" t="s">
        <v>431</v>
      </c>
      <c r="EN26" s="402" t="str">
        <f t="shared" si="48"/>
        <v>Belum diisi</v>
      </c>
      <c r="EO26" s="318" t="e">
        <f>IF(EN26&gt;EN$10,"SALAH, Renstra tidak ada",IF(AVERAGE((EN26&gt;EN$11),(EN26&gt;EN$14)),"SALAH, Tujuan/Sasaran tidak ada",IF(EN26&gt;AVERAGE(EN$12,EN$15),"SALAH, Indikator Tujuan/Sasaran tidak ada",IF(EN26&gt;AVERAGE(EN$22,EN$24),"SALAH, lebih tinggi dari kualitas indikator","OK"))))</f>
        <v>#DIV/0!</v>
      </c>
    </row>
    <row r="27" spans="1:145" ht="15">
      <c r="A27" s="278">
        <v>29</v>
      </c>
      <c r="B27" s="310">
        <v>16</v>
      </c>
      <c r="C27" s="406" t="s">
        <v>646</v>
      </c>
      <c r="D27" s="407"/>
      <c r="E27" s="399" t="str">
        <f t="shared" si="2"/>
        <v>a</v>
      </c>
      <c r="F27" s="405">
        <f t="shared" si="3"/>
        <v>1</v>
      </c>
      <c r="H27" s="387"/>
      <c r="J27" s="313" t="s">
        <v>431</v>
      </c>
      <c r="K27" s="400" t="s">
        <v>1365</v>
      </c>
      <c r="L27" s="399">
        <f t="shared" si="4"/>
        <v>1</v>
      </c>
      <c r="M27" s="318" t="str">
        <f>IF(L27&gt;L$10,"SALAH, Renstra tidak ada",IF(L27&gt;L$26,"SALAH, Lebih tinggi dari nilai Program","OK"))</f>
        <v>OK</v>
      </c>
      <c r="N27" s="401" t="s">
        <v>1365</v>
      </c>
      <c r="O27" s="402">
        <f t="shared" si="5"/>
        <v>1</v>
      </c>
      <c r="P27" s="318" t="str">
        <f>IF(O27&gt;O$10,"SALAH, Renstra tidak ada",IF(O27&gt;O$26,"SALAH, Lebih tinggi dari nilai Program","OK"))</f>
        <v>OK</v>
      </c>
      <c r="Q27" s="401" t="s">
        <v>431</v>
      </c>
      <c r="R27" s="402" t="str">
        <f t="shared" si="6"/>
        <v>Belum diisi</v>
      </c>
      <c r="S27" s="318" t="str">
        <f>IF(R27&gt;R$10,"SALAH, Renstra tidak ada",IF(R27&gt;R$26,"SALAH, Lebih tinggi dari nilai Program","OK"))</f>
        <v>OK</v>
      </c>
      <c r="T27" s="401" t="s">
        <v>431</v>
      </c>
      <c r="U27" s="402" t="str">
        <f t="shared" si="7"/>
        <v>Belum diisi</v>
      </c>
      <c r="V27" s="318" t="str">
        <f>IF(U27&gt;U$10,"SALAH, Renstra tidak ada",IF(U27&gt;U$26,"SALAH, Lebih tinggi dari nilai Program","OK"))</f>
        <v>OK</v>
      </c>
      <c r="W27" s="401" t="s">
        <v>431</v>
      </c>
      <c r="X27" s="402" t="str">
        <f t="shared" si="8"/>
        <v>Belum diisi</v>
      </c>
      <c r="Y27" s="318" t="str">
        <f>IF(X27&gt;X$10,"SALAH, Renstra tidak ada",IF(X27&gt;X$26,"SALAH, Lebih tinggi dari nilai Program","OK"))</f>
        <v>OK</v>
      </c>
      <c r="Z27" s="403" t="s">
        <v>431</v>
      </c>
      <c r="AA27" s="402" t="str">
        <f t="shared" si="9"/>
        <v>Belum diisi</v>
      </c>
      <c r="AB27" s="318" t="str">
        <f>IF(AA27&gt;AA$10,"SALAH, Renstra tidak ada",IF(AA27&gt;AA$26,"SALAH, Lebih tinggi dari nilai Program","OK"))</f>
        <v>OK</v>
      </c>
      <c r="AC27" s="403" t="s">
        <v>431</v>
      </c>
      <c r="AD27" s="402" t="str">
        <f t="shared" si="10"/>
        <v>Belum diisi</v>
      </c>
      <c r="AE27" s="318" t="str">
        <f>IF(AD27&gt;AD$10,"SALAH, Renstra tidak ada",IF(AD27&gt;AD$26,"SALAH, Lebih tinggi dari nilai Program","OK"))</f>
        <v>OK</v>
      </c>
      <c r="AF27" s="403" t="s">
        <v>431</v>
      </c>
      <c r="AG27" s="402" t="str">
        <f t="shared" si="11"/>
        <v>Belum diisi</v>
      </c>
      <c r="AH27" s="318" t="str">
        <f>IF(AG27&gt;AG$10,"SALAH, Renstra tidak ada",IF(AG27&gt;AG$26,"SALAH, Lebih tinggi dari nilai Program","OK"))</f>
        <v>OK</v>
      </c>
      <c r="AI27" s="403" t="s">
        <v>431</v>
      </c>
      <c r="AJ27" s="402" t="str">
        <f t="shared" si="12"/>
        <v>Belum diisi</v>
      </c>
      <c r="AK27" s="318" t="str">
        <f>IF(AJ27&gt;AJ$10,"SALAH, Renstra tidak ada",IF(AJ27&gt;AJ$26,"SALAH, Lebih tinggi dari nilai Program","OK"))</f>
        <v>OK</v>
      </c>
      <c r="AL27" s="403" t="s">
        <v>431</v>
      </c>
      <c r="AM27" s="402" t="str">
        <f t="shared" si="13"/>
        <v>Belum diisi</v>
      </c>
      <c r="AN27" s="318" t="str">
        <f>IF(AM27&gt;AM$10,"SALAH, Renstra tidak ada",IF(AM27&gt;AM$26,"SALAH, Lebih tinggi dari nilai Program","OK"))</f>
        <v>OK</v>
      </c>
      <c r="AO27" s="401" t="s">
        <v>431</v>
      </c>
      <c r="AP27" s="402" t="str">
        <f t="shared" si="14"/>
        <v>Belum diisi</v>
      </c>
      <c r="AQ27" s="318" t="str">
        <f>IF(AP27&gt;AP$10,"SALAH, Renstra tidak ada",IF(AP27&gt;AP$26,"SALAH, Lebih tinggi dari nilai Program","OK"))</f>
        <v>OK</v>
      </c>
      <c r="AR27" s="401" t="s">
        <v>431</v>
      </c>
      <c r="AS27" s="402" t="str">
        <f t="shared" si="15"/>
        <v>Belum diisi</v>
      </c>
      <c r="AT27" s="318" t="str">
        <f>IF(AS27&gt;AS$10,"SALAH, Renstra tidak ada",IF(AS27&gt;AS$26,"SALAH, Lebih tinggi dari nilai Program","OK"))</f>
        <v>OK</v>
      </c>
      <c r="AU27" s="401" t="s">
        <v>431</v>
      </c>
      <c r="AV27" s="402" t="str">
        <f t="shared" si="16"/>
        <v>Belum diisi</v>
      </c>
      <c r="AW27" s="318" t="str">
        <f>IF(AV27&gt;AV$10,"SALAH, Renstra tidak ada",IF(AV27&gt;AV$26,"SALAH, Lebih tinggi dari nilai Program","OK"))</f>
        <v>OK</v>
      </c>
      <c r="AX27" s="401" t="s">
        <v>431</v>
      </c>
      <c r="AY27" s="402" t="str">
        <f t="shared" si="17"/>
        <v>Belum diisi</v>
      </c>
      <c r="AZ27" s="318" t="str">
        <f>IF(AY27&gt;AY$10,"SALAH, Renstra tidak ada",IF(AY27&gt;AY$26,"SALAH, Lebih tinggi dari nilai Program","OK"))</f>
        <v>OK</v>
      </c>
      <c r="BA27" s="403" t="s">
        <v>431</v>
      </c>
      <c r="BB27" s="402" t="str">
        <f t="shared" si="18"/>
        <v>Belum diisi</v>
      </c>
      <c r="BC27" s="318" t="str">
        <f>IF(BB27&gt;BB$10,"SALAH, Renstra tidak ada",IF(BB27&gt;BB$26,"SALAH, Lebih tinggi dari nilai Program","OK"))</f>
        <v>OK</v>
      </c>
      <c r="BD27" s="403" t="s">
        <v>431</v>
      </c>
      <c r="BE27" s="402" t="str">
        <f t="shared" si="19"/>
        <v>Belum diisi</v>
      </c>
      <c r="BF27" s="318" t="str">
        <f>IF(BE27&gt;BE$10,"SALAH, Renstra tidak ada",IF(BE27&gt;BE$26,"SALAH, Lebih tinggi dari nilai Program","OK"))</f>
        <v>OK</v>
      </c>
      <c r="BG27" s="403" t="s">
        <v>431</v>
      </c>
      <c r="BH27" s="402" t="str">
        <f t="shared" si="20"/>
        <v>Belum diisi</v>
      </c>
      <c r="BI27" s="318" t="str">
        <f>IF(BH27&gt;BH$10,"SALAH, Renstra tidak ada",IF(BH27&gt;BH$26,"SALAH, Lebih tinggi dari nilai Program","OK"))</f>
        <v>OK</v>
      </c>
      <c r="BJ27" s="403" t="s">
        <v>431</v>
      </c>
      <c r="BK27" s="402" t="str">
        <f t="shared" si="21"/>
        <v>Belum diisi</v>
      </c>
      <c r="BL27" s="318" t="str">
        <f>IF(BK27&gt;BK$10,"SALAH, Renstra tidak ada",IF(BK27&gt;BK$26,"SALAH, Lebih tinggi dari nilai Program","OK"))</f>
        <v>OK</v>
      </c>
      <c r="BM27" s="403" t="s">
        <v>431</v>
      </c>
      <c r="BN27" s="402" t="str">
        <f t="shared" si="22"/>
        <v>Belum diisi</v>
      </c>
      <c r="BO27" s="318" t="str">
        <f>IF(BN27&gt;BN$10,"SALAH, Renstra tidak ada",IF(BN27&gt;BN$26,"SALAH, Lebih tinggi dari nilai Program","OK"))</f>
        <v>OK</v>
      </c>
      <c r="BP27" s="403" t="s">
        <v>431</v>
      </c>
      <c r="BQ27" s="402" t="str">
        <f t="shared" si="23"/>
        <v>Belum diisi</v>
      </c>
      <c r="BR27" s="318" t="str">
        <f>IF(BQ27&gt;BQ$10,"SALAH, Renstra tidak ada",IF(BQ27&gt;BQ$26,"SALAH, Lebih tinggi dari nilai Program","OK"))</f>
        <v>OK</v>
      </c>
      <c r="BS27" s="403" t="s">
        <v>431</v>
      </c>
      <c r="BT27" s="402" t="str">
        <f t="shared" si="24"/>
        <v>Belum diisi</v>
      </c>
      <c r="BU27" s="318" t="str">
        <f>IF(BT27&gt;BT$10,"SALAH, Renstra tidak ada",IF(BT27&gt;BT$26,"SALAH, Lebih tinggi dari nilai Program","OK"))</f>
        <v>OK</v>
      </c>
      <c r="BV27" s="403" t="s">
        <v>431</v>
      </c>
      <c r="BW27" s="402" t="str">
        <f t="shared" si="25"/>
        <v>Belum diisi</v>
      </c>
      <c r="BX27" s="318" t="str">
        <f>IF(BW27&gt;BW$10,"SALAH, Renstra tidak ada",IF(BW27&gt;BW$26,"SALAH, Lebih tinggi dari nilai Program","OK"))</f>
        <v>OK</v>
      </c>
      <c r="BY27" s="403" t="s">
        <v>431</v>
      </c>
      <c r="BZ27" s="402" t="str">
        <f t="shared" si="26"/>
        <v>Belum diisi</v>
      </c>
      <c r="CA27" s="318" t="str">
        <f>IF(BZ27&gt;BZ$10,"SALAH, Renstra tidak ada",IF(BZ27&gt;BZ$26,"SALAH, Lebih tinggi dari nilai Program","OK"))</f>
        <v>OK</v>
      </c>
      <c r="CB27" s="403" t="s">
        <v>431</v>
      </c>
      <c r="CC27" s="402" t="str">
        <f t="shared" si="27"/>
        <v>Belum diisi</v>
      </c>
      <c r="CD27" s="318" t="str">
        <f>IF(CC27&gt;CC$10,"SALAH, Renstra tidak ada",IF(CC27&gt;CC$26,"SALAH, Lebih tinggi dari nilai Program","OK"))</f>
        <v>OK</v>
      </c>
      <c r="CE27" s="403" t="s">
        <v>431</v>
      </c>
      <c r="CF27" s="402" t="str">
        <f t="shared" si="28"/>
        <v>Belum diisi</v>
      </c>
      <c r="CG27" s="318" t="str">
        <f>IF(CF27&gt;CF$10,"SALAH, Renstra tidak ada",IF(CF27&gt;CF$26,"SALAH, Lebih tinggi dari nilai Program","OK"))</f>
        <v>OK</v>
      </c>
      <c r="CH27" s="403" t="s">
        <v>431</v>
      </c>
      <c r="CI27" s="402" t="str">
        <f t="shared" si="29"/>
        <v>Belum diisi</v>
      </c>
      <c r="CJ27" s="318" t="str">
        <f>IF(CI27&gt;CI$10,"SALAH, Renstra tidak ada",IF(CI27&gt;CI$26,"SALAH, Lebih tinggi dari nilai Program","OK"))</f>
        <v>OK</v>
      </c>
      <c r="CK27" s="403" t="s">
        <v>431</v>
      </c>
      <c r="CL27" s="402" t="str">
        <f t="shared" si="30"/>
        <v>Belum diisi</v>
      </c>
      <c r="CM27" s="318" t="str">
        <f>IF(CL27&gt;CL$10,"SALAH, Renstra tidak ada",IF(CL27&gt;CL$26,"SALAH, Lebih tinggi dari nilai Program","OK"))</f>
        <v>OK</v>
      </c>
      <c r="CN27" s="403" t="s">
        <v>431</v>
      </c>
      <c r="CO27" s="402" t="str">
        <f t="shared" si="31"/>
        <v>Belum diisi</v>
      </c>
      <c r="CP27" s="318" t="str">
        <f>IF(CO27&gt;CO$10,"SALAH, Renstra tidak ada",IF(CO27&gt;CO$26,"SALAH, Lebih tinggi dari nilai Program","OK"))</f>
        <v>OK</v>
      </c>
      <c r="CQ27" s="403" t="s">
        <v>431</v>
      </c>
      <c r="CR27" s="402" t="str">
        <f t="shared" si="32"/>
        <v>Belum diisi</v>
      </c>
      <c r="CS27" s="318" t="str">
        <f>IF(CR27&gt;CR$10,"SALAH, Renstra tidak ada",IF(CR27&gt;CR$26,"SALAH, Lebih tinggi dari nilai Program","OK"))</f>
        <v>OK</v>
      </c>
      <c r="CT27" s="403" t="s">
        <v>431</v>
      </c>
      <c r="CU27" s="402" t="str">
        <f t="shared" si="33"/>
        <v>Belum diisi</v>
      </c>
      <c r="CV27" s="318" t="str">
        <f>IF(CU27&gt;CU$10,"SALAH, Renstra tidak ada",IF(CU27&gt;CU$26,"SALAH, Lebih tinggi dari nilai Program","OK"))</f>
        <v>OK</v>
      </c>
      <c r="CW27" s="403" t="s">
        <v>431</v>
      </c>
      <c r="CX27" s="402" t="str">
        <f t="shared" si="34"/>
        <v>Belum diisi</v>
      </c>
      <c r="CY27" s="318" t="str">
        <f>IF(CX27&gt;CX$10,"SALAH, Renstra tidak ada",IF(CX27&gt;CX$26,"SALAH, Lebih tinggi dari nilai Program","OK"))</f>
        <v>OK</v>
      </c>
      <c r="CZ27" s="403" t="s">
        <v>431</v>
      </c>
      <c r="DA27" s="402" t="str">
        <f t="shared" si="35"/>
        <v>Belum diisi</v>
      </c>
      <c r="DB27" s="318" t="str">
        <f>IF(DA27&gt;DA$10,"SALAH, Renstra tidak ada",IF(DA27&gt;DA$26,"SALAH, Lebih tinggi dari nilai Program","OK"))</f>
        <v>OK</v>
      </c>
      <c r="DC27" s="403" t="s">
        <v>431</v>
      </c>
      <c r="DD27" s="402" t="str">
        <f t="shared" si="36"/>
        <v>Belum diisi</v>
      </c>
      <c r="DE27" s="318" t="str">
        <f>IF(DD27&gt;DD$10,"SALAH, Renstra tidak ada",IF(DD27&gt;DD$26,"SALAH, Lebih tinggi dari nilai Program","OK"))</f>
        <v>OK</v>
      </c>
      <c r="DF27" s="403" t="s">
        <v>431</v>
      </c>
      <c r="DG27" s="402" t="str">
        <f t="shared" si="37"/>
        <v>Belum diisi</v>
      </c>
      <c r="DH27" s="318" t="str">
        <f>IF(DG27&gt;DG$10,"SALAH, Renstra tidak ada",IF(DG27&gt;DG$26,"SALAH, Lebih tinggi dari nilai Program","OK"))</f>
        <v>OK</v>
      </c>
      <c r="DI27" s="403" t="s">
        <v>431</v>
      </c>
      <c r="DJ27" s="402" t="str">
        <f t="shared" si="38"/>
        <v>Belum diisi</v>
      </c>
      <c r="DK27" s="318" t="str">
        <f>IF(DJ27&gt;DJ$10,"SALAH, Renstra tidak ada",IF(DJ27&gt;DJ$26,"SALAH, Lebih tinggi dari nilai Program","OK"))</f>
        <v>OK</v>
      </c>
      <c r="DL27" s="403" t="s">
        <v>431</v>
      </c>
      <c r="DM27" s="402" t="str">
        <f t="shared" si="39"/>
        <v>Belum diisi</v>
      </c>
      <c r="DN27" s="318" t="str">
        <f>IF(DM27&gt;DM$10,"SALAH, Renstra tidak ada",IF(DM27&gt;DM$26,"SALAH, Lebih tinggi dari nilai Program","OK"))</f>
        <v>OK</v>
      </c>
      <c r="DO27" s="403" t="s">
        <v>431</v>
      </c>
      <c r="DP27" s="402" t="str">
        <f t="shared" si="40"/>
        <v>Belum diisi</v>
      </c>
      <c r="DQ27" s="318" t="str">
        <f>IF(DP27&gt;DP$10,"SALAH, Renstra tidak ada",IF(DP27&gt;DP$26,"SALAH, Lebih tinggi dari nilai Program","OK"))</f>
        <v>OK</v>
      </c>
      <c r="DR27" s="403" t="s">
        <v>431</v>
      </c>
      <c r="DS27" s="402" t="str">
        <f t="shared" si="41"/>
        <v>Belum diisi</v>
      </c>
      <c r="DT27" s="318" t="str">
        <f>IF(DS27&gt;DS$10,"SALAH, Renstra tidak ada",IF(DS27&gt;DS$26,"SALAH, Lebih tinggi dari nilai Program","OK"))</f>
        <v>OK</v>
      </c>
      <c r="DU27" s="403" t="s">
        <v>431</v>
      </c>
      <c r="DV27" s="402" t="str">
        <f t="shared" si="42"/>
        <v>Belum diisi</v>
      </c>
      <c r="DW27" s="318" t="str">
        <f>IF(DV27&gt;DV$10,"SALAH, Renstra tidak ada",IF(DV27&gt;DV$26,"SALAH, Lebih tinggi dari nilai Program","OK"))</f>
        <v>OK</v>
      </c>
      <c r="DX27" s="403" t="s">
        <v>431</v>
      </c>
      <c r="DY27" s="402" t="str">
        <f t="shared" si="43"/>
        <v>Belum diisi</v>
      </c>
      <c r="DZ27" s="318" t="str">
        <f>IF(DY27&gt;DY$10,"SALAH, Renstra tidak ada",IF(DY27&gt;DY$26,"SALAH, Lebih tinggi dari nilai Program","OK"))</f>
        <v>OK</v>
      </c>
      <c r="EA27" s="403" t="s">
        <v>431</v>
      </c>
      <c r="EB27" s="402" t="str">
        <f t="shared" si="44"/>
        <v>Belum diisi</v>
      </c>
      <c r="EC27" s="318" t="str">
        <f>IF(EB27&gt;EB$10,"SALAH, Renstra tidak ada",IF(EB27&gt;EB$26,"SALAH, Lebih tinggi dari nilai Program","OK"))</f>
        <v>OK</v>
      </c>
      <c r="ED27" s="403" t="s">
        <v>431</v>
      </c>
      <c r="EE27" s="402" t="str">
        <f t="shared" si="45"/>
        <v>Belum diisi</v>
      </c>
      <c r="EF27" s="318" t="str">
        <f>IF(EE27&gt;EE$10,"SALAH, Renstra tidak ada",IF(EE27&gt;EE$26,"SALAH, Lebih tinggi dari nilai Program","OK"))</f>
        <v>OK</v>
      </c>
      <c r="EG27" s="403" t="s">
        <v>431</v>
      </c>
      <c r="EH27" s="402" t="str">
        <f t="shared" si="46"/>
        <v>Belum diisi</v>
      </c>
      <c r="EI27" s="318" t="str">
        <f>IF(EH27&gt;EH$10,"SALAH, Renstra tidak ada",IF(EH27&gt;EH$26,"SALAH, Lebih tinggi dari nilai Program","OK"))</f>
        <v>OK</v>
      </c>
      <c r="EJ27" s="403" t="s">
        <v>431</v>
      </c>
      <c r="EK27" s="402" t="str">
        <f t="shared" si="47"/>
        <v>Belum diisi</v>
      </c>
      <c r="EL27" s="318" t="str">
        <f>IF(EK27&gt;EK$10,"SALAH, Renstra tidak ada",IF(EK27&gt;EK$26,"SALAH, Lebih tinggi dari nilai Program","OK"))</f>
        <v>OK</v>
      </c>
      <c r="EM27" s="401" t="s">
        <v>431</v>
      </c>
      <c r="EN27" s="402" t="str">
        <f t="shared" si="48"/>
        <v>Belum diisi</v>
      </c>
      <c r="EO27" s="318" t="str">
        <f>IF(EN27&gt;EN$10,"SALAH, Renstra tidak ada",IF(EN27&gt;EN$26,"SALAH, Lebih tinggi dari nilai Program","OK"))</f>
        <v>OK</v>
      </c>
    </row>
    <row r="28" spans="1:145" ht="45">
      <c r="A28" s="56">
        <v>30</v>
      </c>
      <c r="B28" s="310">
        <v>17</v>
      </c>
      <c r="C28" s="406" t="s">
        <v>81</v>
      </c>
      <c r="D28" s="407"/>
      <c r="E28" s="399" t="str">
        <f t="shared" si="2"/>
        <v>a</v>
      </c>
      <c r="F28" s="405">
        <f t="shared" si="3"/>
        <v>1</v>
      </c>
      <c r="H28" s="387"/>
      <c r="J28" s="313" t="s">
        <v>431</v>
      </c>
      <c r="K28" s="400" t="s">
        <v>1365</v>
      </c>
      <c r="L28" s="399">
        <f t="shared" si="4"/>
        <v>1</v>
      </c>
      <c r="M28" s="318" t="str">
        <f>IF(L28&gt;L$10,"SALAH, Renstra tidak ada",IF(L28&gt;L$27,"SALAH, Lebih tinggi dari nilai Keselarasan","OK"))</f>
        <v>OK</v>
      </c>
      <c r="N28" s="401" t="s">
        <v>1365</v>
      </c>
      <c r="O28" s="402">
        <f t="shared" si="5"/>
        <v>1</v>
      </c>
      <c r="P28" s="318" t="str">
        <f>IF(O28&gt;O$10,"SALAH, Renstra tidak ada",IF(O28&gt;O$27,"SALAH, Lebih tinggi dari nilai Keselarasan","OK"))</f>
        <v>OK</v>
      </c>
      <c r="Q28" s="401" t="s">
        <v>431</v>
      </c>
      <c r="R28" s="402" t="str">
        <f t="shared" si="6"/>
        <v>Belum diisi</v>
      </c>
      <c r="S28" s="318" t="str">
        <f>IF(R28&gt;R$10,"SALAH, Renstra tidak ada",IF(R28&gt;R$27,"SALAH, Lebih tinggi dari nilai Keselarasan","OK"))</f>
        <v>OK</v>
      </c>
      <c r="T28" s="401" t="s">
        <v>431</v>
      </c>
      <c r="U28" s="402" t="str">
        <f t="shared" si="7"/>
        <v>Belum diisi</v>
      </c>
      <c r="V28" s="318" t="str">
        <f>IF(U28&gt;U$10,"SALAH, Renstra tidak ada",IF(U28&gt;U$27,"SALAH, Lebih tinggi dari nilai Keselarasan","OK"))</f>
        <v>OK</v>
      </c>
      <c r="W28" s="401" t="s">
        <v>431</v>
      </c>
      <c r="X28" s="402" t="str">
        <f t="shared" si="8"/>
        <v>Belum diisi</v>
      </c>
      <c r="Y28" s="318" t="str">
        <f>IF(X28&gt;X$10,"SALAH, Renstra tidak ada",IF(X28&gt;X$27,"SALAH, Lebih tinggi dari nilai Keselarasan","OK"))</f>
        <v>OK</v>
      </c>
      <c r="Z28" s="403" t="s">
        <v>431</v>
      </c>
      <c r="AA28" s="402" t="str">
        <f t="shared" si="9"/>
        <v>Belum diisi</v>
      </c>
      <c r="AB28" s="318" t="str">
        <f>IF(AA28&gt;AA$10,"SALAH, Renstra tidak ada",IF(AA28&gt;AA$27,"SALAH, Lebih tinggi dari nilai Keselarasan","OK"))</f>
        <v>OK</v>
      </c>
      <c r="AC28" s="403" t="s">
        <v>431</v>
      </c>
      <c r="AD28" s="402" t="str">
        <f t="shared" si="10"/>
        <v>Belum diisi</v>
      </c>
      <c r="AE28" s="318" t="str">
        <f>IF(AD28&gt;AD$10,"SALAH, Renstra tidak ada",IF(AD28&gt;AD$27,"SALAH, Lebih tinggi dari nilai Keselarasan","OK"))</f>
        <v>OK</v>
      </c>
      <c r="AF28" s="403" t="s">
        <v>431</v>
      </c>
      <c r="AG28" s="402" t="str">
        <f t="shared" si="11"/>
        <v>Belum diisi</v>
      </c>
      <c r="AH28" s="318" t="str">
        <f>IF(AG28&gt;AG$10,"SALAH, Renstra tidak ada",IF(AG28&gt;AG$27,"SALAH, Lebih tinggi dari nilai Keselarasan","OK"))</f>
        <v>OK</v>
      </c>
      <c r="AI28" s="403" t="s">
        <v>431</v>
      </c>
      <c r="AJ28" s="402" t="str">
        <f t="shared" si="12"/>
        <v>Belum diisi</v>
      </c>
      <c r="AK28" s="318" t="str">
        <f>IF(AJ28&gt;AJ$10,"SALAH, Renstra tidak ada",IF(AJ28&gt;AJ$27,"SALAH, Lebih tinggi dari nilai Keselarasan","OK"))</f>
        <v>OK</v>
      </c>
      <c r="AL28" s="403" t="s">
        <v>431</v>
      </c>
      <c r="AM28" s="402" t="str">
        <f t="shared" si="13"/>
        <v>Belum diisi</v>
      </c>
      <c r="AN28" s="318" t="str">
        <f>IF(AM28&gt;AM$10,"SALAH, Renstra tidak ada",IF(AM28&gt;AM$27,"SALAH, Lebih tinggi dari nilai Keselarasan","OK"))</f>
        <v>OK</v>
      </c>
      <c r="AO28" s="401" t="s">
        <v>431</v>
      </c>
      <c r="AP28" s="402" t="str">
        <f t="shared" si="14"/>
        <v>Belum diisi</v>
      </c>
      <c r="AQ28" s="318" t="str">
        <f>IF(AP28&gt;AP$10,"SALAH, Renstra tidak ada",IF(AP28&gt;AP$27,"SALAH, Lebih tinggi dari nilai Keselarasan","OK"))</f>
        <v>OK</v>
      </c>
      <c r="AR28" s="401" t="s">
        <v>431</v>
      </c>
      <c r="AS28" s="402" t="str">
        <f t="shared" si="15"/>
        <v>Belum diisi</v>
      </c>
      <c r="AT28" s="318" t="str">
        <f>IF(AS28&gt;AS$10,"SALAH, Renstra tidak ada",IF(AS28&gt;AS$27,"SALAH, Lebih tinggi dari nilai Keselarasan","OK"))</f>
        <v>OK</v>
      </c>
      <c r="AU28" s="401" t="s">
        <v>431</v>
      </c>
      <c r="AV28" s="402" t="str">
        <f t="shared" si="16"/>
        <v>Belum diisi</v>
      </c>
      <c r="AW28" s="318" t="str">
        <f>IF(AV28&gt;AV$10,"SALAH, Renstra tidak ada",IF(AV28&gt;AV$27,"SALAH, Lebih tinggi dari nilai Keselarasan","OK"))</f>
        <v>OK</v>
      </c>
      <c r="AX28" s="401" t="s">
        <v>431</v>
      </c>
      <c r="AY28" s="402" t="str">
        <f t="shared" si="17"/>
        <v>Belum diisi</v>
      </c>
      <c r="AZ28" s="318" t="str">
        <f>IF(AY28&gt;AY$10,"SALAH, Renstra tidak ada",IF(AY28&gt;AY$27,"SALAH, Lebih tinggi dari nilai Keselarasan","OK"))</f>
        <v>OK</v>
      </c>
      <c r="BA28" s="403" t="s">
        <v>431</v>
      </c>
      <c r="BB28" s="402" t="str">
        <f t="shared" si="18"/>
        <v>Belum diisi</v>
      </c>
      <c r="BC28" s="318" t="str">
        <f>IF(BB28&gt;BB$10,"SALAH, Renstra tidak ada",IF(BB28&gt;BB$27,"SALAH, Lebih tinggi dari nilai Keselarasan","OK"))</f>
        <v>OK</v>
      </c>
      <c r="BD28" s="403" t="s">
        <v>431</v>
      </c>
      <c r="BE28" s="402" t="str">
        <f t="shared" si="19"/>
        <v>Belum diisi</v>
      </c>
      <c r="BF28" s="318" t="str">
        <f>IF(BE28&gt;BE$10,"SALAH, Renstra tidak ada",IF(BE28&gt;BE$27,"SALAH, Lebih tinggi dari nilai Keselarasan","OK"))</f>
        <v>OK</v>
      </c>
      <c r="BG28" s="403" t="s">
        <v>431</v>
      </c>
      <c r="BH28" s="402" t="str">
        <f t="shared" si="20"/>
        <v>Belum diisi</v>
      </c>
      <c r="BI28" s="318" t="str">
        <f>IF(BH28&gt;BH$10,"SALAH, Renstra tidak ada",IF(BH28&gt;BH$27,"SALAH, Lebih tinggi dari nilai Keselarasan","OK"))</f>
        <v>OK</v>
      </c>
      <c r="BJ28" s="403" t="s">
        <v>431</v>
      </c>
      <c r="BK28" s="402" t="str">
        <f t="shared" si="21"/>
        <v>Belum diisi</v>
      </c>
      <c r="BL28" s="318" t="str">
        <f>IF(BK28&gt;BK$10,"SALAH, Renstra tidak ada",IF(BK28&gt;BK$27,"SALAH, Lebih tinggi dari nilai Keselarasan","OK"))</f>
        <v>OK</v>
      </c>
      <c r="BM28" s="403" t="s">
        <v>431</v>
      </c>
      <c r="BN28" s="402" t="str">
        <f t="shared" si="22"/>
        <v>Belum diisi</v>
      </c>
      <c r="BO28" s="318" t="str">
        <f>IF(BN28&gt;BN$10,"SALAH, Renstra tidak ada",IF(BN28&gt;BN$27,"SALAH, Lebih tinggi dari nilai Keselarasan","OK"))</f>
        <v>OK</v>
      </c>
      <c r="BP28" s="403" t="s">
        <v>431</v>
      </c>
      <c r="BQ28" s="402" t="str">
        <f t="shared" si="23"/>
        <v>Belum diisi</v>
      </c>
      <c r="BR28" s="318" t="str">
        <f>IF(BQ28&gt;BQ$10,"SALAH, Renstra tidak ada",IF(BQ28&gt;BQ$27,"SALAH, Lebih tinggi dari nilai Keselarasan","OK"))</f>
        <v>OK</v>
      </c>
      <c r="BS28" s="403" t="s">
        <v>431</v>
      </c>
      <c r="BT28" s="402" t="str">
        <f t="shared" si="24"/>
        <v>Belum diisi</v>
      </c>
      <c r="BU28" s="318" t="str">
        <f>IF(BT28&gt;BT$10,"SALAH, Renstra tidak ada",IF(BT28&gt;BT$27,"SALAH, Lebih tinggi dari nilai Keselarasan","OK"))</f>
        <v>OK</v>
      </c>
      <c r="BV28" s="403" t="s">
        <v>431</v>
      </c>
      <c r="BW28" s="402" t="str">
        <f t="shared" si="25"/>
        <v>Belum diisi</v>
      </c>
      <c r="BX28" s="318" t="str">
        <f>IF(BW28&gt;BW$10,"SALAH, Renstra tidak ada",IF(BW28&gt;BW$27,"SALAH, Lebih tinggi dari nilai Keselarasan","OK"))</f>
        <v>OK</v>
      </c>
      <c r="BY28" s="403" t="s">
        <v>431</v>
      </c>
      <c r="BZ28" s="402" t="str">
        <f t="shared" si="26"/>
        <v>Belum diisi</v>
      </c>
      <c r="CA28" s="318" t="str">
        <f>IF(BZ28&gt;BZ$10,"SALAH, Renstra tidak ada",IF(BZ28&gt;BZ$27,"SALAH, Lebih tinggi dari nilai Keselarasan","OK"))</f>
        <v>OK</v>
      </c>
      <c r="CB28" s="403" t="s">
        <v>431</v>
      </c>
      <c r="CC28" s="402" t="str">
        <f t="shared" si="27"/>
        <v>Belum diisi</v>
      </c>
      <c r="CD28" s="318" t="str">
        <f>IF(CC28&gt;CC$10,"SALAH, Renstra tidak ada",IF(CC28&gt;CC$27,"SALAH, Lebih tinggi dari nilai Keselarasan","OK"))</f>
        <v>OK</v>
      </c>
      <c r="CE28" s="403" t="s">
        <v>431</v>
      </c>
      <c r="CF28" s="402" t="str">
        <f t="shared" si="28"/>
        <v>Belum diisi</v>
      </c>
      <c r="CG28" s="318" t="str">
        <f>IF(CF28&gt;CF$10,"SALAH, Renstra tidak ada",IF(CF28&gt;CF$27,"SALAH, Lebih tinggi dari nilai Keselarasan","OK"))</f>
        <v>OK</v>
      </c>
      <c r="CH28" s="403" t="s">
        <v>431</v>
      </c>
      <c r="CI28" s="402" t="str">
        <f t="shared" si="29"/>
        <v>Belum diisi</v>
      </c>
      <c r="CJ28" s="318" t="str">
        <f>IF(CI28&gt;CI$10,"SALAH, Renstra tidak ada",IF(CI28&gt;CI$27,"SALAH, Lebih tinggi dari nilai Keselarasan","OK"))</f>
        <v>OK</v>
      </c>
      <c r="CK28" s="403" t="s">
        <v>431</v>
      </c>
      <c r="CL28" s="402" t="str">
        <f t="shared" si="30"/>
        <v>Belum diisi</v>
      </c>
      <c r="CM28" s="318" t="str">
        <f>IF(CL28&gt;CL$10,"SALAH, Renstra tidak ada",IF(CL28&gt;CL$27,"SALAH, Lebih tinggi dari nilai Keselarasan","OK"))</f>
        <v>OK</v>
      </c>
      <c r="CN28" s="403" t="s">
        <v>431</v>
      </c>
      <c r="CO28" s="402" t="str">
        <f t="shared" si="31"/>
        <v>Belum diisi</v>
      </c>
      <c r="CP28" s="318" t="str">
        <f>IF(CO28&gt;CO$10,"SALAH, Renstra tidak ada",IF(CO28&gt;CO$27,"SALAH, Lebih tinggi dari nilai Keselarasan","OK"))</f>
        <v>OK</v>
      </c>
      <c r="CQ28" s="403" t="s">
        <v>431</v>
      </c>
      <c r="CR28" s="402" t="str">
        <f t="shared" si="32"/>
        <v>Belum diisi</v>
      </c>
      <c r="CS28" s="318" t="str">
        <f>IF(CR28&gt;CR$10,"SALAH, Renstra tidak ada",IF(CR28&gt;CR$27,"SALAH, Lebih tinggi dari nilai Keselarasan","OK"))</f>
        <v>OK</v>
      </c>
      <c r="CT28" s="403" t="s">
        <v>431</v>
      </c>
      <c r="CU28" s="402" t="str">
        <f t="shared" si="33"/>
        <v>Belum diisi</v>
      </c>
      <c r="CV28" s="318" t="str">
        <f>IF(CU28&gt;CU$10,"SALAH, Renstra tidak ada",IF(CU28&gt;CU$27,"SALAH, Lebih tinggi dari nilai Keselarasan","OK"))</f>
        <v>OK</v>
      </c>
      <c r="CW28" s="403" t="s">
        <v>431</v>
      </c>
      <c r="CX28" s="402" t="str">
        <f t="shared" si="34"/>
        <v>Belum diisi</v>
      </c>
      <c r="CY28" s="318" t="str">
        <f>IF(CX28&gt;CX$10,"SALAH, Renstra tidak ada",IF(CX28&gt;CX$27,"SALAH, Lebih tinggi dari nilai Keselarasan","OK"))</f>
        <v>OK</v>
      </c>
      <c r="CZ28" s="403" t="s">
        <v>431</v>
      </c>
      <c r="DA28" s="402" t="str">
        <f t="shared" si="35"/>
        <v>Belum diisi</v>
      </c>
      <c r="DB28" s="318" t="str">
        <f>IF(DA28&gt;DA$10,"SALAH, Renstra tidak ada",IF(DA28&gt;DA$27,"SALAH, Lebih tinggi dari nilai Keselarasan","OK"))</f>
        <v>OK</v>
      </c>
      <c r="DC28" s="403" t="s">
        <v>431</v>
      </c>
      <c r="DD28" s="402" t="str">
        <f t="shared" si="36"/>
        <v>Belum diisi</v>
      </c>
      <c r="DE28" s="318" t="str">
        <f>IF(DD28&gt;DD$10,"SALAH, Renstra tidak ada",IF(DD28&gt;DD$27,"SALAH, Lebih tinggi dari nilai Keselarasan","OK"))</f>
        <v>OK</v>
      </c>
      <c r="DF28" s="403" t="s">
        <v>431</v>
      </c>
      <c r="DG28" s="402" t="str">
        <f t="shared" si="37"/>
        <v>Belum diisi</v>
      </c>
      <c r="DH28" s="318" t="str">
        <f>IF(DG28&gt;DG$10,"SALAH, Renstra tidak ada",IF(DG28&gt;DG$27,"SALAH, Lebih tinggi dari nilai Keselarasan","OK"))</f>
        <v>OK</v>
      </c>
      <c r="DI28" s="403" t="s">
        <v>431</v>
      </c>
      <c r="DJ28" s="402" t="str">
        <f t="shared" si="38"/>
        <v>Belum diisi</v>
      </c>
      <c r="DK28" s="318" t="str">
        <f>IF(DJ28&gt;DJ$10,"SALAH, Renstra tidak ada",IF(DJ28&gt;DJ$27,"SALAH, Lebih tinggi dari nilai Keselarasan","OK"))</f>
        <v>OK</v>
      </c>
      <c r="DL28" s="403" t="s">
        <v>431</v>
      </c>
      <c r="DM28" s="402" t="str">
        <f t="shared" si="39"/>
        <v>Belum diisi</v>
      </c>
      <c r="DN28" s="318" t="str">
        <f>IF(DM28&gt;DM$10,"SALAH, Renstra tidak ada",IF(DM28&gt;DM$27,"SALAH, Lebih tinggi dari nilai Keselarasan","OK"))</f>
        <v>OK</v>
      </c>
      <c r="DO28" s="403" t="s">
        <v>431</v>
      </c>
      <c r="DP28" s="402" t="str">
        <f t="shared" si="40"/>
        <v>Belum diisi</v>
      </c>
      <c r="DQ28" s="318" t="str">
        <f>IF(DP28&gt;DP$10,"SALAH, Renstra tidak ada",IF(DP28&gt;DP$27,"SALAH, Lebih tinggi dari nilai Keselarasan","OK"))</f>
        <v>OK</v>
      </c>
      <c r="DR28" s="403" t="s">
        <v>431</v>
      </c>
      <c r="DS28" s="402" t="str">
        <f t="shared" si="41"/>
        <v>Belum diisi</v>
      </c>
      <c r="DT28" s="318" t="str">
        <f>IF(DS28&gt;DS$10,"SALAH, Renstra tidak ada",IF(DS28&gt;DS$27,"SALAH, Lebih tinggi dari nilai Keselarasan","OK"))</f>
        <v>OK</v>
      </c>
      <c r="DU28" s="403" t="s">
        <v>431</v>
      </c>
      <c r="DV28" s="402" t="str">
        <f t="shared" si="42"/>
        <v>Belum diisi</v>
      </c>
      <c r="DW28" s="318" t="str">
        <f>IF(DV28&gt;DV$10,"SALAH, Renstra tidak ada",IF(DV28&gt;DV$27,"SALAH, Lebih tinggi dari nilai Keselarasan","OK"))</f>
        <v>OK</v>
      </c>
      <c r="DX28" s="403" t="s">
        <v>431</v>
      </c>
      <c r="DY28" s="402" t="str">
        <f t="shared" si="43"/>
        <v>Belum diisi</v>
      </c>
      <c r="DZ28" s="318" t="str">
        <f>IF(DY28&gt;DY$10,"SALAH, Renstra tidak ada",IF(DY28&gt;DY$27,"SALAH, Lebih tinggi dari nilai Keselarasan","OK"))</f>
        <v>OK</v>
      </c>
      <c r="EA28" s="403" t="s">
        <v>431</v>
      </c>
      <c r="EB28" s="402" t="str">
        <f t="shared" si="44"/>
        <v>Belum diisi</v>
      </c>
      <c r="EC28" s="318" t="str">
        <f>IF(EB28&gt;EB$10,"SALAH, Renstra tidak ada",IF(EB28&gt;EB$27,"SALAH, Lebih tinggi dari nilai Keselarasan","OK"))</f>
        <v>OK</v>
      </c>
      <c r="ED28" s="403" t="s">
        <v>431</v>
      </c>
      <c r="EE28" s="402" t="str">
        <f t="shared" si="45"/>
        <v>Belum diisi</v>
      </c>
      <c r="EF28" s="318" t="str">
        <f>IF(EE28&gt;EE$10,"SALAH, Renstra tidak ada",IF(EE28&gt;EE$27,"SALAH, Lebih tinggi dari nilai Keselarasan","OK"))</f>
        <v>OK</v>
      </c>
      <c r="EG28" s="403" t="s">
        <v>431</v>
      </c>
      <c r="EH28" s="402" t="str">
        <f t="shared" si="46"/>
        <v>Belum diisi</v>
      </c>
      <c r="EI28" s="318" t="str">
        <f>IF(EH28&gt;EH$10,"SALAH, Renstra tidak ada",IF(EH28&gt;EH$27,"SALAH, Lebih tinggi dari nilai Keselarasan","OK"))</f>
        <v>OK</v>
      </c>
      <c r="EJ28" s="403" t="s">
        <v>431</v>
      </c>
      <c r="EK28" s="402" t="str">
        <f t="shared" si="47"/>
        <v>Belum diisi</v>
      </c>
      <c r="EL28" s="318" t="str">
        <f>IF(EK28&gt;EK$10,"SALAH, Renstra tidak ada",IF(EK28&gt;EK$27,"SALAH, Lebih tinggi dari nilai Keselarasan","OK"))</f>
        <v>OK</v>
      </c>
      <c r="EM28" s="401" t="s">
        <v>431</v>
      </c>
      <c r="EN28" s="402" t="str">
        <f t="shared" si="48"/>
        <v>Belum diisi</v>
      </c>
      <c r="EO28" s="318" t="str">
        <f>IF(EN28&gt;EN$10,"SALAH, Renstra tidak ada",IF(EN28&gt;EN$27,"SALAH, Lebih tinggi dari nilai Keselarasan","OK"))</f>
        <v>OK</v>
      </c>
    </row>
    <row r="29" spans="1:145" ht="15">
      <c r="A29" s="278">
        <v>31</v>
      </c>
      <c r="B29" s="310"/>
      <c r="C29" s="316"/>
      <c r="D29" s="324"/>
      <c r="E29" s="323"/>
      <c r="F29" s="323"/>
      <c r="H29" s="408"/>
      <c r="J29" s="323"/>
      <c r="K29" s="323"/>
      <c r="L29" s="323"/>
      <c r="M29" s="326"/>
      <c r="N29" s="323"/>
      <c r="O29" s="323"/>
      <c r="P29" s="326"/>
      <c r="Q29" s="323"/>
      <c r="R29" s="323"/>
      <c r="S29" s="326"/>
      <c r="T29" s="323"/>
      <c r="U29" s="323"/>
      <c r="V29" s="326"/>
      <c r="W29" s="323"/>
      <c r="X29" s="323"/>
      <c r="Y29" s="326"/>
      <c r="Z29" s="323"/>
      <c r="AA29" s="323"/>
      <c r="AB29" s="326"/>
      <c r="AC29" s="323"/>
      <c r="AD29" s="323"/>
      <c r="AE29" s="326"/>
      <c r="AF29" s="323"/>
      <c r="AG29" s="323"/>
      <c r="AH29" s="326"/>
      <c r="AI29" s="323"/>
      <c r="AJ29" s="323"/>
      <c r="AK29" s="326"/>
      <c r="AL29" s="323"/>
      <c r="AM29" s="323"/>
      <c r="AN29" s="326"/>
      <c r="AO29" s="323"/>
      <c r="AP29" s="323"/>
      <c r="AQ29" s="326"/>
      <c r="AR29" s="323"/>
      <c r="AS29" s="323"/>
      <c r="AT29" s="326"/>
      <c r="AU29" s="323"/>
      <c r="AV29" s="323"/>
      <c r="AW29" s="326"/>
      <c r="AX29" s="323"/>
      <c r="AY29" s="323"/>
      <c r="AZ29" s="326"/>
      <c r="BA29" s="323"/>
      <c r="BB29" s="323"/>
      <c r="BC29" s="326"/>
      <c r="BD29" s="323"/>
      <c r="BE29" s="323"/>
      <c r="BF29" s="326"/>
      <c r="BG29" s="323"/>
      <c r="BH29" s="323"/>
      <c r="BI29" s="326"/>
      <c r="BJ29" s="323"/>
      <c r="BK29" s="323"/>
      <c r="BL29" s="326"/>
      <c r="BM29" s="323"/>
      <c r="BN29" s="323"/>
      <c r="BO29" s="326"/>
      <c r="BP29" s="323"/>
      <c r="BQ29" s="323"/>
      <c r="BR29" s="326"/>
      <c r="BS29" s="323"/>
      <c r="BT29" s="323"/>
      <c r="BU29" s="326"/>
      <c r="BV29" s="323"/>
      <c r="BW29" s="323"/>
      <c r="BX29" s="326"/>
      <c r="BY29" s="323"/>
      <c r="BZ29" s="323"/>
      <c r="CA29" s="326"/>
      <c r="CB29" s="323"/>
      <c r="CC29" s="323"/>
      <c r="CD29" s="326"/>
      <c r="CE29" s="323"/>
      <c r="CF29" s="323"/>
      <c r="CG29" s="326"/>
      <c r="CH29" s="323"/>
      <c r="CI29" s="323"/>
      <c r="CJ29" s="326"/>
      <c r="CK29" s="323"/>
      <c r="CL29" s="323"/>
      <c r="CM29" s="326"/>
      <c r="CN29" s="323"/>
      <c r="CO29" s="323"/>
      <c r="CP29" s="326"/>
      <c r="CQ29" s="323"/>
      <c r="CR29" s="323"/>
      <c r="CS29" s="326"/>
      <c r="CT29" s="323"/>
      <c r="CU29" s="323"/>
      <c r="CV29" s="326"/>
      <c r="CW29" s="323"/>
      <c r="CX29" s="323"/>
      <c r="CY29" s="326"/>
      <c r="CZ29" s="323"/>
      <c r="DA29" s="323"/>
      <c r="DB29" s="326"/>
      <c r="DC29" s="323"/>
      <c r="DD29" s="323"/>
      <c r="DE29" s="326"/>
      <c r="DF29" s="323"/>
      <c r="DG29" s="323"/>
      <c r="DH29" s="326"/>
      <c r="DI29" s="323"/>
      <c r="DJ29" s="323"/>
      <c r="DK29" s="326"/>
      <c r="DL29" s="323"/>
      <c r="DM29" s="323"/>
      <c r="DN29" s="326"/>
      <c r="DO29" s="323"/>
      <c r="DP29" s="323"/>
      <c r="DQ29" s="326"/>
      <c r="DR29" s="323"/>
      <c r="DS29" s="323"/>
      <c r="DT29" s="326"/>
      <c r="DU29" s="323"/>
      <c r="DV29" s="323"/>
      <c r="DW29" s="326"/>
      <c r="DX29" s="323"/>
      <c r="DY29" s="323"/>
      <c r="DZ29" s="326"/>
      <c r="EA29" s="323"/>
      <c r="EB29" s="323"/>
      <c r="EC29" s="326"/>
      <c r="ED29" s="323"/>
      <c r="EE29" s="323"/>
      <c r="EF29" s="326"/>
      <c r="EG29" s="323"/>
      <c r="EH29" s="323"/>
      <c r="EI29" s="326"/>
      <c r="EJ29" s="323"/>
      <c r="EK29" s="323"/>
      <c r="EL29" s="326"/>
      <c r="EM29" s="323"/>
      <c r="EN29" s="323"/>
      <c r="EO29" s="326"/>
    </row>
    <row r="30" spans="1:145" ht="15.75">
      <c r="A30" s="56">
        <v>32</v>
      </c>
      <c r="B30" s="305" t="s">
        <v>49</v>
      </c>
      <c r="C30" s="394" t="s">
        <v>529</v>
      </c>
      <c r="D30" s="395">
        <v>1.5</v>
      </c>
      <c r="E30" s="396">
        <f>SUM(F31:F33)/COUNT(F31:F33)</f>
        <v>1</v>
      </c>
      <c r="F30" s="397">
        <f>E30*$D30</f>
        <v>1.5</v>
      </c>
      <c r="H30" s="387"/>
      <c r="J30" s="295"/>
      <c r="K30" s="398">
        <f>SUM(L31:L33)/COUNTA(L31:L33)</f>
        <v>1</v>
      </c>
      <c r="L30" s="389">
        <f>K30*$D30</f>
        <v>1.5</v>
      </c>
      <c r="M30" s="298"/>
      <c r="N30" s="398">
        <f>SUM(O31:O33)/COUNTA(O31:O33)</f>
        <v>1</v>
      </c>
      <c r="O30" s="389">
        <f>N30*$D30</f>
        <v>1.5</v>
      </c>
      <c r="P30" s="298"/>
      <c r="Q30" s="398">
        <f>SUM(R31:R33)/COUNTA(R31:R33)</f>
        <v>0</v>
      </c>
      <c r="R30" s="389">
        <f>Q30*$D30</f>
        <v>0</v>
      </c>
      <c r="S30" s="298"/>
      <c r="T30" s="398">
        <f>SUM(U31:U33)/COUNTA(U31:U33)</f>
        <v>0</v>
      </c>
      <c r="U30" s="389">
        <f>T30*$D30</f>
        <v>0</v>
      </c>
      <c r="V30" s="298"/>
      <c r="W30" s="398">
        <f>SUM(X31:X33)/COUNTA(X31:X33)</f>
        <v>0</v>
      </c>
      <c r="X30" s="389">
        <f>W30*$D30</f>
        <v>0</v>
      </c>
      <c r="Y30" s="298"/>
      <c r="Z30" s="398">
        <f>SUM(AA31:AA33)/COUNTA(AA31:AA33)</f>
        <v>0</v>
      </c>
      <c r="AA30" s="389">
        <f>Z30*$D30</f>
        <v>0</v>
      </c>
      <c r="AB30" s="298"/>
      <c r="AC30" s="398">
        <f>SUM(AD31:AD33)/COUNTA(AD31:AD33)</f>
        <v>0</v>
      </c>
      <c r="AD30" s="389">
        <f>AC30*$D30</f>
        <v>0</v>
      </c>
      <c r="AE30" s="298"/>
      <c r="AF30" s="398">
        <f>SUM(AG31:AG33)/COUNTA(AG31:AG33)</f>
        <v>0</v>
      </c>
      <c r="AG30" s="389">
        <f>AF30*$D30</f>
        <v>0</v>
      </c>
      <c r="AH30" s="298"/>
      <c r="AI30" s="398">
        <f>SUM(AJ31:AJ33)/COUNTA(AJ31:AJ33)</f>
        <v>0</v>
      </c>
      <c r="AJ30" s="389">
        <f>AI30*$D30</f>
        <v>0</v>
      </c>
      <c r="AK30" s="298"/>
      <c r="AL30" s="398">
        <f>SUM(AM31:AM33)/COUNTA(AM31:AM33)</f>
        <v>0</v>
      </c>
      <c r="AM30" s="389">
        <f>AL30*$D30</f>
        <v>0</v>
      </c>
      <c r="AN30" s="298"/>
      <c r="AO30" s="398">
        <f>SUM(AP31:AP33)/COUNTA(AP31:AP33)</f>
        <v>0</v>
      </c>
      <c r="AP30" s="389">
        <f>AO30*$D30</f>
        <v>0</v>
      </c>
      <c r="AQ30" s="298"/>
      <c r="AR30" s="398">
        <f>SUM(AS31:AS33)/COUNTA(AS31:AS33)</f>
        <v>0</v>
      </c>
      <c r="AS30" s="389">
        <f>AR30*$D30</f>
        <v>0</v>
      </c>
      <c r="AT30" s="298"/>
      <c r="AU30" s="398">
        <f>SUM(AV31:AV33)/COUNTA(AV31:AV33)</f>
        <v>0</v>
      </c>
      <c r="AV30" s="389">
        <f>AU30*$D30</f>
        <v>0</v>
      </c>
      <c r="AW30" s="298"/>
      <c r="AX30" s="398">
        <f>SUM(AY31:AY33)/COUNTA(AY31:AY33)</f>
        <v>0</v>
      </c>
      <c r="AY30" s="389">
        <f>AX30*$D30</f>
        <v>0</v>
      </c>
      <c r="AZ30" s="298"/>
      <c r="BA30" s="398">
        <f>SUM(BB31:BB33)/COUNTA(BB31:BB33)</f>
        <v>0</v>
      </c>
      <c r="BB30" s="389">
        <f>BA30*$D30</f>
        <v>0</v>
      </c>
      <c r="BC30" s="298"/>
      <c r="BD30" s="398">
        <f>SUM(BE31:BE33)/COUNTA(BE31:BE33)</f>
        <v>0</v>
      </c>
      <c r="BE30" s="389">
        <f>BD30*$D30</f>
        <v>0</v>
      </c>
      <c r="BF30" s="298"/>
      <c r="BG30" s="398">
        <f>SUM(BH31:BH33)/COUNTA(BH31:BH33)</f>
        <v>0</v>
      </c>
      <c r="BH30" s="389">
        <f>BG30*$D30</f>
        <v>0</v>
      </c>
      <c r="BI30" s="298"/>
      <c r="BJ30" s="398">
        <f>SUM(BK31:BK33)/COUNTA(BK31:BK33)</f>
        <v>0</v>
      </c>
      <c r="BK30" s="389">
        <f>BJ30*$D30</f>
        <v>0</v>
      </c>
      <c r="BL30" s="298"/>
      <c r="BM30" s="398">
        <f>SUM(BN31:BN33)/COUNTA(BN31:BN33)</f>
        <v>0</v>
      </c>
      <c r="BN30" s="389">
        <f>BM30*$D30</f>
        <v>0</v>
      </c>
      <c r="BO30" s="298"/>
      <c r="BP30" s="398">
        <f>SUM(BQ31:BQ33)/COUNTA(BQ31:BQ33)</f>
        <v>0</v>
      </c>
      <c r="BQ30" s="389">
        <f>BP30*$D30</f>
        <v>0</v>
      </c>
      <c r="BR30" s="298"/>
      <c r="BS30" s="398">
        <f>SUM(BT31:BT33)/COUNTA(BT31:BT33)</f>
        <v>0</v>
      </c>
      <c r="BT30" s="389">
        <f>BS30*$D30</f>
        <v>0</v>
      </c>
      <c r="BU30" s="298"/>
      <c r="BV30" s="398">
        <f>SUM(BW31:BW33)/COUNTA(BW31:BW33)</f>
        <v>0</v>
      </c>
      <c r="BW30" s="389">
        <f>BV30*$D30</f>
        <v>0</v>
      </c>
      <c r="BX30" s="298"/>
      <c r="BY30" s="398">
        <f>SUM(BZ31:BZ33)/COUNTA(BZ31:BZ33)</f>
        <v>0</v>
      </c>
      <c r="BZ30" s="389">
        <f>BY30*$D30</f>
        <v>0</v>
      </c>
      <c r="CA30" s="298"/>
      <c r="CB30" s="398">
        <f>SUM(CC31:CC33)/COUNTA(CC31:CC33)</f>
        <v>0</v>
      </c>
      <c r="CC30" s="389">
        <f>CB30*$D30</f>
        <v>0</v>
      </c>
      <c r="CD30" s="298"/>
      <c r="CE30" s="398">
        <f>SUM(CF31:CF33)/COUNTA(CF31:CF33)</f>
        <v>0</v>
      </c>
      <c r="CF30" s="389">
        <f>CE30*$D30</f>
        <v>0</v>
      </c>
      <c r="CG30" s="298"/>
      <c r="CH30" s="398">
        <f>SUM(CI31:CI33)/COUNTA(CI31:CI33)</f>
        <v>0</v>
      </c>
      <c r="CI30" s="389">
        <f>CH30*$D30</f>
        <v>0</v>
      </c>
      <c r="CJ30" s="298"/>
      <c r="CK30" s="398">
        <f>SUM(CL31:CL33)/COUNTA(CL31:CL33)</f>
        <v>0</v>
      </c>
      <c r="CL30" s="389">
        <f>CK30*$D30</f>
        <v>0</v>
      </c>
      <c r="CM30" s="298"/>
      <c r="CN30" s="398">
        <f>SUM(CO31:CO33)/COUNTA(CO31:CO33)</f>
        <v>0</v>
      </c>
      <c r="CO30" s="389">
        <f>CN30*$D30</f>
        <v>0</v>
      </c>
      <c r="CP30" s="298"/>
      <c r="CQ30" s="398">
        <f>SUM(CR31:CR33)/COUNTA(CR31:CR33)</f>
        <v>0</v>
      </c>
      <c r="CR30" s="389">
        <f>CQ30*$D30</f>
        <v>0</v>
      </c>
      <c r="CS30" s="298"/>
      <c r="CT30" s="398">
        <f>SUM(CU31:CU33)/COUNTA(CU31:CU33)</f>
        <v>0</v>
      </c>
      <c r="CU30" s="389">
        <f>CT30*$D30</f>
        <v>0</v>
      </c>
      <c r="CV30" s="298"/>
      <c r="CW30" s="398">
        <f>SUM(CX31:CX33)/COUNTA(CX31:CX33)</f>
        <v>0</v>
      </c>
      <c r="CX30" s="389">
        <f>CW30*$D30</f>
        <v>0</v>
      </c>
      <c r="CY30" s="298"/>
      <c r="CZ30" s="398">
        <f>SUM(DA31:DA33)/COUNTA(DA31:DA33)</f>
        <v>0</v>
      </c>
      <c r="DA30" s="389">
        <f>CZ30*$D30</f>
        <v>0</v>
      </c>
      <c r="DB30" s="298"/>
      <c r="DC30" s="398">
        <f>SUM(DD31:DD33)/COUNTA(DD31:DD33)</f>
        <v>0</v>
      </c>
      <c r="DD30" s="389">
        <f>DC30*$D30</f>
        <v>0</v>
      </c>
      <c r="DE30" s="298"/>
      <c r="DF30" s="398">
        <f>SUM(DG31:DG33)/COUNTA(DG31:DG33)</f>
        <v>0</v>
      </c>
      <c r="DG30" s="389">
        <f>DF30*$D30</f>
        <v>0</v>
      </c>
      <c r="DH30" s="298"/>
      <c r="DI30" s="398">
        <f>SUM(DJ31:DJ33)/COUNTA(DJ31:DJ33)</f>
        <v>0</v>
      </c>
      <c r="DJ30" s="389">
        <f>DI30*$D30</f>
        <v>0</v>
      </c>
      <c r="DK30" s="298"/>
      <c r="DL30" s="398">
        <f>SUM(DM31:DM33)/COUNTA(DM31:DM33)</f>
        <v>0</v>
      </c>
      <c r="DM30" s="389">
        <f>DL30*$D30</f>
        <v>0</v>
      </c>
      <c r="DN30" s="298"/>
      <c r="DO30" s="398">
        <f>SUM(DP31:DP33)/COUNTA(DP31:DP33)</f>
        <v>0</v>
      </c>
      <c r="DP30" s="389">
        <f>DO30*$D30</f>
        <v>0</v>
      </c>
      <c r="DQ30" s="298"/>
      <c r="DR30" s="398">
        <f>SUM(DS31:DS33)/COUNTA(DS31:DS33)</f>
        <v>0</v>
      </c>
      <c r="DS30" s="389">
        <f>DR30*$D30</f>
        <v>0</v>
      </c>
      <c r="DT30" s="298"/>
      <c r="DU30" s="398">
        <f>SUM(DV31:DV33)/COUNTA(DV31:DV33)</f>
        <v>0</v>
      </c>
      <c r="DV30" s="389">
        <f>DU30*$D30</f>
        <v>0</v>
      </c>
      <c r="DW30" s="298"/>
      <c r="DX30" s="398">
        <f>SUM(DY31:DY33)/COUNTA(DY31:DY33)</f>
        <v>0</v>
      </c>
      <c r="DY30" s="389">
        <f>DX30*$D30</f>
        <v>0</v>
      </c>
      <c r="DZ30" s="298"/>
      <c r="EA30" s="398">
        <f>SUM(EB31:EB33)/COUNTA(EB31:EB33)</f>
        <v>0</v>
      </c>
      <c r="EB30" s="389">
        <f>EA30*$D30</f>
        <v>0</v>
      </c>
      <c r="EC30" s="298"/>
      <c r="ED30" s="398">
        <f>SUM(EE31:EE33)/COUNTA(EE31:EE33)</f>
        <v>0</v>
      </c>
      <c r="EE30" s="389">
        <f>ED30*$D30</f>
        <v>0</v>
      </c>
      <c r="EF30" s="298"/>
      <c r="EG30" s="398">
        <f>SUM(EH31:EH33)/COUNTA(EH31:EH33)</f>
        <v>0</v>
      </c>
      <c r="EH30" s="389">
        <f>EG30*$D30</f>
        <v>0</v>
      </c>
      <c r="EI30" s="298"/>
      <c r="EJ30" s="398">
        <f>SUM(EK31:EK33)/COUNTA(EK31:EK33)</f>
        <v>0</v>
      </c>
      <c r="EK30" s="389">
        <f>EJ30*$D30</f>
        <v>0</v>
      </c>
      <c r="EL30" s="298"/>
      <c r="EM30" s="398">
        <f>SUM(EN31:EN33)/COUNTA(EN31:EN33)</f>
        <v>0</v>
      </c>
      <c r="EN30" s="389">
        <f>EM30*$D30</f>
        <v>0</v>
      </c>
      <c r="EO30" s="298"/>
    </row>
    <row r="31" spans="1:145" ht="30">
      <c r="A31" s="278">
        <v>33</v>
      </c>
      <c r="B31" s="310">
        <v>18</v>
      </c>
      <c r="C31" s="406" t="s">
        <v>647</v>
      </c>
      <c r="D31" s="407"/>
      <c r="E31" s="399" t="str">
        <f>IF(F31&gt;0.875,"a",IF(F31&gt;0.625,"b",IF(F31&gt;0.375,"c",IF(F31&gt;0.125,"d",IF(F31&lt;=0.125,"e","Error")))))</f>
        <v>a</v>
      </c>
      <c r="F31" s="405">
        <f t="shared" ref="F31:F33" si="49">AVERAGEIF(K31:EO31,"&gt;=0",K31:EO31)</f>
        <v>1</v>
      </c>
      <c r="H31" s="387"/>
      <c r="J31" s="313" t="s">
        <v>431</v>
      </c>
      <c r="K31" s="400" t="s">
        <v>1365</v>
      </c>
      <c r="L31" s="399">
        <f>IF(K31="a",1,IF(K31="b",0.75,IF(K31="c",0.5,IF(K31="d",0.25,IF(K31="e",0,IF(K31="a/b/c/d/e","Belum diisi","Error"))))))</f>
        <v>1</v>
      </c>
      <c r="M31" s="318" t="str">
        <f>IF(L31&gt;L$10,"SALAH, Renstra tidak ada",IF(L31&gt;AVERAGE(L$21:L$28),"SALAH, Lebih tinggi dari nilai rata2 Kualitas Renstra","OK"))</f>
        <v>OK</v>
      </c>
      <c r="N31" s="401" t="s">
        <v>1365</v>
      </c>
      <c r="O31" s="402">
        <f>IF(N31="a",1,IF(N31="b",0.75,IF(N31="c",0.5,IF(N31="d",0.25,IF(N31="e",0,IF(N31="a/b/c/d/e","Belum diisi","Error"))))))</f>
        <v>1</v>
      </c>
      <c r="P31" s="318" t="e">
        <f>IF(O31&gt;O$10,"SALAH, Renstra tidak ada",IF(O31&gt;AVERAGE(O$21:O$28),"SALAH, Lebih tinggi dari nilai rata2 Kualitas Renstra","OK"))</f>
        <v>#DIV/0!</v>
      </c>
      <c r="Q31" s="401" t="s">
        <v>431</v>
      </c>
      <c r="R31" s="402" t="str">
        <f>IF(Q31="a",1,IF(Q31="b",0.75,IF(Q31="c",0.5,IF(Q31="d",0.25,IF(Q31="e",0,IF(Q31="a/b/c/d/e","Belum diisi","Error"))))))</f>
        <v>Belum diisi</v>
      </c>
      <c r="S31" s="318" t="e">
        <f>IF(R31&gt;R$10,"SALAH, Renstra tidak ada",IF(R31&gt;AVERAGE(R$21:R$28),"SALAH, Lebih tinggi dari nilai rata2 Kualitas Renstra","OK"))</f>
        <v>#DIV/0!</v>
      </c>
      <c r="T31" s="401" t="s">
        <v>431</v>
      </c>
      <c r="U31" s="402" t="str">
        <f>IF(T31="a",1,IF(T31="b",0.75,IF(T31="c",0.5,IF(T31="d",0.25,IF(T31="e",0,IF(T31="a/b/c/d/e","Belum diisi","Error"))))))</f>
        <v>Belum diisi</v>
      </c>
      <c r="V31" s="318" t="e">
        <f>IF(U31&gt;U$10,"SALAH, Renstra tidak ada",IF(U31&gt;AVERAGE(U$21:U$28),"SALAH, Lebih tinggi dari nilai rata2 Kualitas Renstra","OK"))</f>
        <v>#DIV/0!</v>
      </c>
      <c r="W31" s="401" t="s">
        <v>431</v>
      </c>
      <c r="X31" s="402" t="str">
        <f>IF(W31="a",1,IF(W31="b",0.75,IF(W31="c",0.5,IF(W31="d",0.25,IF(W31="e",0,IF(W31="a/b/c/d/e","Belum diisi","Error"))))))</f>
        <v>Belum diisi</v>
      </c>
      <c r="Y31" s="318" t="e">
        <f>IF(X31&gt;X$10,"SALAH, Renstra tidak ada",IF(X31&gt;AVERAGE(X$21:X$28),"SALAH, Lebih tinggi dari nilai rata2 Kualitas Renstra","OK"))</f>
        <v>#DIV/0!</v>
      </c>
      <c r="Z31" s="403" t="s">
        <v>431</v>
      </c>
      <c r="AA31" s="402" t="str">
        <f>IF(Z31="a",1,IF(Z31="b",0.75,IF(Z31="c",0.5,IF(Z31="d",0.25,IF(Z31="e",0,IF(Z31="a/b/c/d/e","Belum diisi","Error"))))))</f>
        <v>Belum diisi</v>
      </c>
      <c r="AB31" s="318" t="e">
        <f>IF(AA31&gt;AA$10,"SALAH, Renstra tidak ada",IF(AA31&gt;AVERAGE(AA$21:AA$28),"SALAH, Lebih tinggi dari nilai rata2 Kualitas Renstra","OK"))</f>
        <v>#DIV/0!</v>
      </c>
      <c r="AC31" s="403" t="s">
        <v>431</v>
      </c>
      <c r="AD31" s="402" t="str">
        <f>IF(AC31="a",1,IF(AC31="b",0.75,IF(AC31="c",0.5,IF(AC31="d",0.25,IF(AC31="e",0,IF(AC31="a/b/c/d/e","Belum diisi","Error"))))))</f>
        <v>Belum diisi</v>
      </c>
      <c r="AE31" s="318" t="e">
        <f>IF(AD31&gt;AD$10,"SALAH, Renstra tidak ada",IF(AD31&gt;AVERAGE(AD$21:AD$28),"SALAH, Lebih tinggi dari nilai rata2 Kualitas Renstra","OK"))</f>
        <v>#DIV/0!</v>
      </c>
      <c r="AF31" s="403" t="s">
        <v>431</v>
      </c>
      <c r="AG31" s="402" t="str">
        <f>IF(AF31="a",1,IF(AF31="b",0.75,IF(AF31="c",0.5,IF(AF31="d",0.25,IF(AF31="e",0,IF(AF31="a/b/c/d/e","Belum diisi","Error"))))))</f>
        <v>Belum diisi</v>
      </c>
      <c r="AH31" s="318" t="e">
        <f>IF(AG31&gt;AG$10,"SALAH, Renstra tidak ada",IF(AG31&gt;AVERAGE(AG$21:AG$28),"SALAH, Lebih tinggi dari nilai rata2 Kualitas Renstra","OK"))</f>
        <v>#DIV/0!</v>
      </c>
      <c r="AI31" s="403" t="s">
        <v>431</v>
      </c>
      <c r="AJ31" s="402" t="str">
        <f>IF(AI31="a",1,IF(AI31="b",0.75,IF(AI31="c",0.5,IF(AI31="d",0.25,IF(AI31="e",0,IF(AI31="a/b/c/d/e","Belum diisi","Error"))))))</f>
        <v>Belum diisi</v>
      </c>
      <c r="AK31" s="318" t="e">
        <f>IF(AJ31&gt;AJ$10,"SALAH, Renstra tidak ada",IF(AJ31&gt;AVERAGE(AJ$21:AJ$28),"SALAH, Lebih tinggi dari nilai rata2 Kualitas Renstra","OK"))</f>
        <v>#DIV/0!</v>
      </c>
      <c r="AL31" s="403" t="s">
        <v>431</v>
      </c>
      <c r="AM31" s="402" t="str">
        <f>IF(AL31="a",1,IF(AL31="b",0.75,IF(AL31="c",0.5,IF(AL31="d",0.25,IF(AL31="e",0,IF(AL31="a/b/c/d/e","Belum diisi","Error"))))))</f>
        <v>Belum diisi</v>
      </c>
      <c r="AN31" s="318" t="e">
        <f>IF(AM31&gt;AM$10,"SALAH, Renstra tidak ada",IF(AM31&gt;AVERAGE(AM$21:AM$28),"SALAH, Lebih tinggi dari nilai rata2 Kualitas Renstra","OK"))</f>
        <v>#DIV/0!</v>
      </c>
      <c r="AO31" s="401" t="s">
        <v>431</v>
      </c>
      <c r="AP31" s="402" t="str">
        <f>IF(AO31="a",1,IF(AO31="b",0.75,IF(AO31="c",0.5,IF(AO31="d",0.25,IF(AO31="e",0,IF(AO31="a/b/c/d/e","Belum diisi","Error"))))))</f>
        <v>Belum diisi</v>
      </c>
      <c r="AQ31" s="318" t="e">
        <f>IF(AP31&gt;AP$10,"SALAH, Renstra tidak ada",IF(AP31&gt;AVERAGE(AP$21:AP$28),"SALAH, Lebih tinggi dari nilai rata2 Kualitas Renstra","OK"))</f>
        <v>#DIV/0!</v>
      </c>
      <c r="AR31" s="401" t="s">
        <v>431</v>
      </c>
      <c r="AS31" s="402" t="str">
        <f>IF(AR31="a",1,IF(AR31="b",0.75,IF(AR31="c",0.5,IF(AR31="d",0.25,IF(AR31="e",0,IF(AR31="a/b/c/d/e","Belum diisi","Error"))))))</f>
        <v>Belum diisi</v>
      </c>
      <c r="AT31" s="318" t="e">
        <f>IF(AS31&gt;AS$10,"SALAH, Renstra tidak ada",IF(AS31&gt;AVERAGE(AS$21:AS$28),"SALAH, Lebih tinggi dari nilai rata2 Kualitas Renstra","OK"))</f>
        <v>#DIV/0!</v>
      </c>
      <c r="AU31" s="401" t="s">
        <v>431</v>
      </c>
      <c r="AV31" s="402" t="str">
        <f>IF(AU31="a",1,IF(AU31="b",0.75,IF(AU31="c",0.5,IF(AU31="d",0.25,IF(AU31="e",0,IF(AU31="a/b/c/d/e","Belum diisi","Error"))))))</f>
        <v>Belum diisi</v>
      </c>
      <c r="AW31" s="318" t="e">
        <f>IF(AV31&gt;AV$10,"SALAH, Renstra tidak ada",IF(AV31&gt;AVERAGE(AV$21:AV$28),"SALAH, Lebih tinggi dari nilai rata2 Kualitas Renstra","OK"))</f>
        <v>#DIV/0!</v>
      </c>
      <c r="AX31" s="401" t="s">
        <v>431</v>
      </c>
      <c r="AY31" s="402" t="str">
        <f>IF(AX31="a",1,IF(AX31="b",0.75,IF(AX31="c",0.5,IF(AX31="d",0.25,IF(AX31="e",0,IF(AX31="a/b/c/d/e","Belum diisi","Error"))))))</f>
        <v>Belum diisi</v>
      </c>
      <c r="AZ31" s="318" t="e">
        <f>IF(AY31&gt;AY$10,"SALAH, Renstra tidak ada",IF(AY31&gt;AVERAGE(AY$21:AY$28),"SALAH, Lebih tinggi dari nilai rata2 Kualitas Renstra","OK"))</f>
        <v>#DIV/0!</v>
      </c>
      <c r="BA31" s="403" t="s">
        <v>431</v>
      </c>
      <c r="BB31" s="402" t="str">
        <f>IF(BA31="a",1,IF(BA31="b",0.75,IF(BA31="c",0.5,IF(BA31="d",0.25,IF(BA31="e",0,IF(BA31="a/b/c/d/e","Belum diisi","Error"))))))</f>
        <v>Belum diisi</v>
      </c>
      <c r="BC31" s="318" t="e">
        <f>IF(BB31&gt;BB$10,"SALAH, Renstra tidak ada",IF(BB31&gt;AVERAGE(BB$21:BB$28),"SALAH, Lebih tinggi dari nilai rata2 Kualitas Renstra","OK"))</f>
        <v>#DIV/0!</v>
      </c>
      <c r="BD31" s="403" t="s">
        <v>431</v>
      </c>
      <c r="BE31" s="402" t="str">
        <f>IF(BD31="a",1,IF(BD31="b",0.75,IF(BD31="c",0.5,IF(BD31="d",0.25,IF(BD31="e",0,IF(BD31="a/b/c/d/e","Belum diisi","Error"))))))</f>
        <v>Belum diisi</v>
      </c>
      <c r="BF31" s="318" t="e">
        <f>IF(BE31&gt;BE$10,"SALAH, Renstra tidak ada",IF(BE31&gt;AVERAGE(BE$21:BE$28),"SALAH, Lebih tinggi dari nilai rata2 Kualitas Renstra","OK"))</f>
        <v>#DIV/0!</v>
      </c>
      <c r="BG31" s="403" t="s">
        <v>431</v>
      </c>
      <c r="BH31" s="402" t="str">
        <f>IF(BG31="a",1,IF(BG31="b",0.75,IF(BG31="c",0.5,IF(BG31="d",0.25,IF(BG31="e",0,IF(BG31="a/b/c/d/e","Belum diisi","Error"))))))</f>
        <v>Belum diisi</v>
      </c>
      <c r="BI31" s="318" t="e">
        <f>IF(BH31&gt;BH$10,"SALAH, Renstra tidak ada",IF(BH31&gt;AVERAGE(BH$21:BH$28),"SALAH, Lebih tinggi dari nilai rata2 Kualitas Renstra","OK"))</f>
        <v>#DIV/0!</v>
      </c>
      <c r="BJ31" s="403" t="s">
        <v>431</v>
      </c>
      <c r="BK31" s="402" t="str">
        <f>IF(BJ31="a",1,IF(BJ31="b",0.75,IF(BJ31="c",0.5,IF(BJ31="d",0.25,IF(BJ31="e",0,IF(BJ31="a/b/c/d/e","Belum diisi","Error"))))))</f>
        <v>Belum diisi</v>
      </c>
      <c r="BL31" s="318" t="e">
        <f>IF(BK31&gt;BK$10,"SALAH, Renstra tidak ada",IF(BK31&gt;AVERAGE(BK$21:BK$28),"SALAH, Lebih tinggi dari nilai rata2 Kualitas Renstra","OK"))</f>
        <v>#DIV/0!</v>
      </c>
      <c r="BM31" s="403" t="s">
        <v>431</v>
      </c>
      <c r="BN31" s="402" t="str">
        <f>IF(BM31="a",1,IF(BM31="b",0.75,IF(BM31="c",0.5,IF(BM31="d",0.25,IF(BM31="e",0,IF(BM31="a/b/c/d/e","Belum diisi","Error"))))))</f>
        <v>Belum diisi</v>
      </c>
      <c r="BO31" s="318" t="e">
        <f>IF(BN31&gt;BN$10,"SALAH, Renstra tidak ada",IF(BN31&gt;AVERAGE(BN$21:BN$28),"SALAH, Lebih tinggi dari nilai rata2 Kualitas Renstra","OK"))</f>
        <v>#DIV/0!</v>
      </c>
      <c r="BP31" s="403" t="s">
        <v>431</v>
      </c>
      <c r="BQ31" s="402" t="str">
        <f>IF(BP31="a",1,IF(BP31="b",0.75,IF(BP31="c",0.5,IF(BP31="d",0.25,IF(BP31="e",0,IF(BP31="a/b/c/d/e","Belum diisi","Error"))))))</f>
        <v>Belum diisi</v>
      </c>
      <c r="BR31" s="318" t="e">
        <f>IF(BQ31&gt;BQ$10,"SALAH, Renstra tidak ada",IF(BQ31&gt;AVERAGE(BQ$21:BQ$28),"SALAH, Lebih tinggi dari nilai rata2 Kualitas Renstra","OK"))</f>
        <v>#DIV/0!</v>
      </c>
      <c r="BS31" s="403" t="s">
        <v>431</v>
      </c>
      <c r="BT31" s="402" t="str">
        <f>IF(BS31="a",1,IF(BS31="b",0.75,IF(BS31="c",0.5,IF(BS31="d",0.25,IF(BS31="e",0,IF(BS31="a/b/c/d/e","Belum diisi","Error"))))))</f>
        <v>Belum diisi</v>
      </c>
      <c r="BU31" s="318" t="e">
        <f>IF(BT31&gt;BT$10,"SALAH, Renstra tidak ada",IF(BT31&gt;AVERAGE(BT$21:BT$28),"SALAH, Lebih tinggi dari nilai rata2 Kualitas Renstra","OK"))</f>
        <v>#DIV/0!</v>
      </c>
      <c r="BV31" s="403" t="s">
        <v>431</v>
      </c>
      <c r="BW31" s="402" t="str">
        <f>IF(BV31="a",1,IF(BV31="b",0.75,IF(BV31="c",0.5,IF(BV31="d",0.25,IF(BV31="e",0,IF(BV31="a/b/c/d/e","Belum diisi","Error"))))))</f>
        <v>Belum diisi</v>
      </c>
      <c r="BX31" s="318" t="e">
        <f>IF(BW31&gt;BW$10,"SALAH, Renstra tidak ada",IF(BW31&gt;AVERAGE(BW$21:BW$28),"SALAH, Lebih tinggi dari nilai rata2 Kualitas Renstra","OK"))</f>
        <v>#DIV/0!</v>
      </c>
      <c r="BY31" s="403" t="s">
        <v>431</v>
      </c>
      <c r="BZ31" s="402" t="str">
        <f>IF(BY31="a",1,IF(BY31="b",0.75,IF(BY31="c",0.5,IF(BY31="d",0.25,IF(BY31="e",0,IF(BY31="a/b/c/d/e","Belum diisi","Error"))))))</f>
        <v>Belum diisi</v>
      </c>
      <c r="CA31" s="318" t="e">
        <f>IF(BZ31&gt;BZ$10,"SALAH, Renstra tidak ada",IF(BZ31&gt;AVERAGE(BZ$21:BZ$28),"SALAH, Lebih tinggi dari nilai rata2 Kualitas Renstra","OK"))</f>
        <v>#DIV/0!</v>
      </c>
      <c r="CB31" s="403" t="s">
        <v>431</v>
      </c>
      <c r="CC31" s="402" t="str">
        <f>IF(CB31="a",1,IF(CB31="b",0.75,IF(CB31="c",0.5,IF(CB31="d",0.25,IF(CB31="e",0,IF(CB31="a/b/c/d/e","Belum diisi","Error"))))))</f>
        <v>Belum diisi</v>
      </c>
      <c r="CD31" s="318" t="e">
        <f>IF(CC31&gt;CC$10,"SALAH, Renstra tidak ada",IF(CC31&gt;AVERAGE(CC$21:CC$28),"SALAH, Lebih tinggi dari nilai rata2 Kualitas Renstra","OK"))</f>
        <v>#DIV/0!</v>
      </c>
      <c r="CE31" s="403" t="s">
        <v>431</v>
      </c>
      <c r="CF31" s="402" t="str">
        <f>IF(CE31="a",1,IF(CE31="b",0.75,IF(CE31="c",0.5,IF(CE31="d",0.25,IF(CE31="e",0,IF(CE31="a/b/c/d/e","Belum diisi","Error"))))))</f>
        <v>Belum diisi</v>
      </c>
      <c r="CG31" s="318" t="e">
        <f>IF(CF31&gt;CF$10,"SALAH, Renstra tidak ada",IF(CF31&gt;AVERAGE(CF$21:CF$28),"SALAH, Lebih tinggi dari nilai rata2 Kualitas Renstra","OK"))</f>
        <v>#DIV/0!</v>
      </c>
      <c r="CH31" s="403" t="s">
        <v>431</v>
      </c>
      <c r="CI31" s="402" t="str">
        <f>IF(CH31="a",1,IF(CH31="b",0.75,IF(CH31="c",0.5,IF(CH31="d",0.25,IF(CH31="e",0,IF(CH31="a/b/c/d/e","Belum diisi","Error"))))))</f>
        <v>Belum diisi</v>
      </c>
      <c r="CJ31" s="318" t="e">
        <f>IF(CI31&gt;CI$10,"SALAH, Renstra tidak ada",IF(CI31&gt;AVERAGE(CI$21:CI$28),"SALAH, Lebih tinggi dari nilai rata2 Kualitas Renstra","OK"))</f>
        <v>#DIV/0!</v>
      </c>
      <c r="CK31" s="403" t="s">
        <v>431</v>
      </c>
      <c r="CL31" s="402" t="str">
        <f>IF(CK31="a",1,IF(CK31="b",0.75,IF(CK31="c",0.5,IF(CK31="d",0.25,IF(CK31="e",0,IF(CK31="a/b/c/d/e","Belum diisi","Error"))))))</f>
        <v>Belum diisi</v>
      </c>
      <c r="CM31" s="318" t="e">
        <f>IF(CL31&gt;CL$10,"SALAH, Renstra tidak ada",IF(CL31&gt;AVERAGE(CL$21:CL$28),"SALAH, Lebih tinggi dari nilai rata2 Kualitas Renstra","OK"))</f>
        <v>#DIV/0!</v>
      </c>
      <c r="CN31" s="403" t="s">
        <v>431</v>
      </c>
      <c r="CO31" s="402" t="str">
        <f>IF(CN31="a",1,IF(CN31="b",0.75,IF(CN31="c",0.5,IF(CN31="d",0.25,IF(CN31="e",0,IF(CN31="a/b/c/d/e","Belum diisi","Error"))))))</f>
        <v>Belum diisi</v>
      </c>
      <c r="CP31" s="318" t="e">
        <f>IF(CO31&gt;CO$10,"SALAH, Renstra tidak ada",IF(CO31&gt;AVERAGE(CO$21:CO$28),"SALAH, Lebih tinggi dari nilai rata2 Kualitas Renstra","OK"))</f>
        <v>#DIV/0!</v>
      </c>
      <c r="CQ31" s="403" t="s">
        <v>431</v>
      </c>
      <c r="CR31" s="402" t="str">
        <f>IF(CQ31="a",1,IF(CQ31="b",0.75,IF(CQ31="c",0.5,IF(CQ31="d",0.25,IF(CQ31="e",0,IF(CQ31="a/b/c/d/e","Belum diisi","Error"))))))</f>
        <v>Belum diisi</v>
      </c>
      <c r="CS31" s="318" t="e">
        <f>IF(CR31&gt;CR$10,"SALAH, Renstra tidak ada",IF(CR31&gt;AVERAGE(CR$21:CR$28),"SALAH, Lebih tinggi dari nilai rata2 Kualitas Renstra","OK"))</f>
        <v>#DIV/0!</v>
      </c>
      <c r="CT31" s="403" t="s">
        <v>431</v>
      </c>
      <c r="CU31" s="402" t="str">
        <f>IF(CT31="a",1,IF(CT31="b",0.75,IF(CT31="c",0.5,IF(CT31="d",0.25,IF(CT31="e",0,IF(CT31="a/b/c/d/e","Belum diisi","Error"))))))</f>
        <v>Belum diisi</v>
      </c>
      <c r="CV31" s="318" t="e">
        <f>IF(CU31&gt;CU$10,"SALAH, Renstra tidak ada",IF(CU31&gt;AVERAGE(CU$21:CU$28),"SALAH, Lebih tinggi dari nilai rata2 Kualitas Renstra","OK"))</f>
        <v>#DIV/0!</v>
      </c>
      <c r="CW31" s="403" t="s">
        <v>431</v>
      </c>
      <c r="CX31" s="402" t="str">
        <f>IF(CW31="a",1,IF(CW31="b",0.75,IF(CW31="c",0.5,IF(CW31="d",0.25,IF(CW31="e",0,IF(CW31="a/b/c/d/e","Belum diisi","Error"))))))</f>
        <v>Belum diisi</v>
      </c>
      <c r="CY31" s="318" t="e">
        <f>IF(CX31&gt;CX$10,"SALAH, Renstra tidak ada",IF(CX31&gt;AVERAGE(CX$21:CX$28),"SALAH, Lebih tinggi dari nilai rata2 Kualitas Renstra","OK"))</f>
        <v>#DIV/0!</v>
      </c>
      <c r="CZ31" s="403" t="s">
        <v>431</v>
      </c>
      <c r="DA31" s="402" t="str">
        <f>IF(CZ31="a",1,IF(CZ31="b",0.75,IF(CZ31="c",0.5,IF(CZ31="d",0.25,IF(CZ31="e",0,IF(CZ31="a/b/c/d/e","Belum diisi","Error"))))))</f>
        <v>Belum diisi</v>
      </c>
      <c r="DB31" s="318" t="e">
        <f>IF(DA31&gt;DA$10,"SALAH, Renstra tidak ada",IF(DA31&gt;AVERAGE(DA$21:DA$28),"SALAH, Lebih tinggi dari nilai rata2 Kualitas Renstra","OK"))</f>
        <v>#DIV/0!</v>
      </c>
      <c r="DC31" s="403" t="s">
        <v>431</v>
      </c>
      <c r="DD31" s="402" t="str">
        <f>IF(DC31="a",1,IF(DC31="b",0.75,IF(DC31="c",0.5,IF(DC31="d",0.25,IF(DC31="e",0,IF(DC31="a/b/c/d/e","Belum diisi","Error"))))))</f>
        <v>Belum diisi</v>
      </c>
      <c r="DE31" s="318" t="e">
        <f>IF(DD31&gt;DD$10,"SALAH, Renstra tidak ada",IF(DD31&gt;AVERAGE(DD$21:DD$28),"SALAH, Lebih tinggi dari nilai rata2 Kualitas Renstra","OK"))</f>
        <v>#DIV/0!</v>
      </c>
      <c r="DF31" s="403" t="s">
        <v>431</v>
      </c>
      <c r="DG31" s="402" t="str">
        <f>IF(DF31="a",1,IF(DF31="b",0.75,IF(DF31="c",0.5,IF(DF31="d",0.25,IF(DF31="e",0,IF(DF31="a/b/c/d/e","Belum diisi","Error"))))))</f>
        <v>Belum diisi</v>
      </c>
      <c r="DH31" s="318" t="e">
        <f>IF(DG31&gt;DG$10,"SALAH, Renstra tidak ada",IF(DG31&gt;AVERAGE(DG$21:DG$28),"SALAH, Lebih tinggi dari nilai rata2 Kualitas Renstra","OK"))</f>
        <v>#DIV/0!</v>
      </c>
      <c r="DI31" s="403" t="s">
        <v>431</v>
      </c>
      <c r="DJ31" s="402" t="str">
        <f>IF(DI31="a",1,IF(DI31="b",0.75,IF(DI31="c",0.5,IF(DI31="d",0.25,IF(DI31="e",0,IF(DI31="a/b/c/d/e","Belum diisi","Error"))))))</f>
        <v>Belum diisi</v>
      </c>
      <c r="DK31" s="318" t="e">
        <f>IF(DJ31&gt;DJ$10,"SALAH, Renstra tidak ada",IF(DJ31&gt;AVERAGE(DJ$21:DJ$28),"SALAH, Lebih tinggi dari nilai rata2 Kualitas Renstra","OK"))</f>
        <v>#DIV/0!</v>
      </c>
      <c r="DL31" s="403" t="s">
        <v>431</v>
      </c>
      <c r="DM31" s="402" t="str">
        <f>IF(DL31="a",1,IF(DL31="b",0.75,IF(DL31="c",0.5,IF(DL31="d",0.25,IF(DL31="e",0,IF(DL31="a/b/c/d/e","Belum diisi","Error"))))))</f>
        <v>Belum diisi</v>
      </c>
      <c r="DN31" s="318" t="e">
        <f>IF(DM31&gt;DM$10,"SALAH, Renstra tidak ada",IF(DM31&gt;AVERAGE(DM$21:DM$28),"SALAH, Lebih tinggi dari nilai rata2 Kualitas Renstra","OK"))</f>
        <v>#DIV/0!</v>
      </c>
      <c r="DO31" s="403" t="s">
        <v>431</v>
      </c>
      <c r="DP31" s="402" t="str">
        <f>IF(DO31="a",1,IF(DO31="b",0.75,IF(DO31="c",0.5,IF(DO31="d",0.25,IF(DO31="e",0,IF(DO31="a/b/c/d/e","Belum diisi","Error"))))))</f>
        <v>Belum diisi</v>
      </c>
      <c r="DQ31" s="318" t="e">
        <f>IF(DP31&gt;DP$10,"SALAH, Renstra tidak ada",IF(DP31&gt;AVERAGE(DP$21:DP$28),"SALAH, Lebih tinggi dari nilai rata2 Kualitas Renstra","OK"))</f>
        <v>#DIV/0!</v>
      </c>
      <c r="DR31" s="403" t="s">
        <v>431</v>
      </c>
      <c r="DS31" s="402" t="str">
        <f>IF(DR31="a",1,IF(DR31="b",0.75,IF(DR31="c",0.5,IF(DR31="d",0.25,IF(DR31="e",0,IF(DR31="a/b/c/d/e","Belum diisi","Error"))))))</f>
        <v>Belum diisi</v>
      </c>
      <c r="DT31" s="318" t="e">
        <f>IF(DS31&gt;DS$10,"SALAH, Renstra tidak ada",IF(DS31&gt;AVERAGE(DS$21:DS$28),"SALAH, Lebih tinggi dari nilai rata2 Kualitas Renstra","OK"))</f>
        <v>#DIV/0!</v>
      </c>
      <c r="DU31" s="403" t="s">
        <v>431</v>
      </c>
      <c r="DV31" s="402" t="str">
        <f>IF(DU31="a",1,IF(DU31="b",0.75,IF(DU31="c",0.5,IF(DU31="d",0.25,IF(DU31="e",0,IF(DU31="a/b/c/d/e","Belum diisi","Error"))))))</f>
        <v>Belum diisi</v>
      </c>
      <c r="DW31" s="318" t="e">
        <f>IF(DV31&gt;DV$10,"SALAH, Renstra tidak ada",IF(DV31&gt;AVERAGE(DV$21:DV$28),"SALAH, Lebih tinggi dari nilai rata2 Kualitas Renstra","OK"))</f>
        <v>#DIV/0!</v>
      </c>
      <c r="DX31" s="403" t="s">
        <v>431</v>
      </c>
      <c r="DY31" s="402" t="str">
        <f>IF(DX31="a",1,IF(DX31="b",0.75,IF(DX31="c",0.5,IF(DX31="d",0.25,IF(DX31="e",0,IF(DX31="a/b/c/d/e","Belum diisi","Error"))))))</f>
        <v>Belum diisi</v>
      </c>
      <c r="DZ31" s="318" t="e">
        <f>IF(DY31&gt;DY$10,"SALAH, Renstra tidak ada",IF(DY31&gt;AVERAGE(DY$21:DY$28),"SALAH, Lebih tinggi dari nilai rata2 Kualitas Renstra","OK"))</f>
        <v>#DIV/0!</v>
      </c>
      <c r="EA31" s="403" t="s">
        <v>431</v>
      </c>
      <c r="EB31" s="402" t="str">
        <f>IF(EA31="a",1,IF(EA31="b",0.75,IF(EA31="c",0.5,IF(EA31="d",0.25,IF(EA31="e",0,IF(EA31="a/b/c/d/e","Belum diisi","Error"))))))</f>
        <v>Belum diisi</v>
      </c>
      <c r="EC31" s="318" t="e">
        <f>IF(EB31&gt;EB$10,"SALAH, Renstra tidak ada",IF(EB31&gt;AVERAGE(EB$21:EB$28),"SALAH, Lebih tinggi dari nilai rata2 Kualitas Renstra","OK"))</f>
        <v>#DIV/0!</v>
      </c>
      <c r="ED31" s="403" t="s">
        <v>431</v>
      </c>
      <c r="EE31" s="402" t="str">
        <f>IF(ED31="a",1,IF(ED31="b",0.75,IF(ED31="c",0.5,IF(ED31="d",0.25,IF(ED31="e",0,IF(ED31="a/b/c/d/e","Belum diisi","Error"))))))</f>
        <v>Belum diisi</v>
      </c>
      <c r="EF31" s="318" t="e">
        <f>IF(EE31&gt;EE$10,"SALAH, Renstra tidak ada",IF(EE31&gt;AVERAGE(EE$21:EE$28),"SALAH, Lebih tinggi dari nilai rata2 Kualitas Renstra","OK"))</f>
        <v>#DIV/0!</v>
      </c>
      <c r="EG31" s="403" t="s">
        <v>431</v>
      </c>
      <c r="EH31" s="402" t="str">
        <f>IF(EG31="a",1,IF(EG31="b",0.75,IF(EG31="c",0.5,IF(EG31="d",0.25,IF(EG31="e",0,IF(EG31="a/b/c/d/e","Belum diisi","Error"))))))</f>
        <v>Belum diisi</v>
      </c>
      <c r="EI31" s="318" t="e">
        <f>IF(EH31&gt;EH$10,"SALAH, Renstra tidak ada",IF(EH31&gt;AVERAGE(EH$21:EH$28),"SALAH, Lebih tinggi dari nilai rata2 Kualitas Renstra","OK"))</f>
        <v>#DIV/0!</v>
      </c>
      <c r="EJ31" s="403" t="s">
        <v>431</v>
      </c>
      <c r="EK31" s="402" t="str">
        <f>IF(EJ31="a",1,IF(EJ31="b",0.75,IF(EJ31="c",0.5,IF(EJ31="d",0.25,IF(EJ31="e",0,IF(EJ31="a/b/c/d/e","Belum diisi","Error"))))))</f>
        <v>Belum diisi</v>
      </c>
      <c r="EL31" s="318" t="e">
        <f>IF(EK31&gt;EK$10,"SALAH, Renstra tidak ada",IF(EK31&gt;AVERAGE(EK$21:EK$28),"SALAH, Lebih tinggi dari nilai rata2 Kualitas Renstra","OK"))</f>
        <v>#DIV/0!</v>
      </c>
      <c r="EM31" s="401" t="s">
        <v>431</v>
      </c>
      <c r="EN31" s="402" t="str">
        <f>IF(EM31="a",1,IF(EM31="b",0.75,IF(EM31="c",0.5,IF(EM31="d",0.25,IF(EM31="e",0,IF(EM31="a/b/c/d/e","Belum diisi","Error"))))))</f>
        <v>Belum diisi</v>
      </c>
      <c r="EO31" s="318" t="e">
        <f>IF(EN31&gt;EN$10,"SALAH, Renstra tidak ada",IF(EN31&gt;AVERAGE(EN$21:EN$28),"SALAH, Lebih tinggi dari nilai rata2 Kualitas Renstra","OK"))</f>
        <v>#DIV/0!</v>
      </c>
    </row>
    <row r="32" spans="1:145" ht="30">
      <c r="A32" s="56">
        <v>34</v>
      </c>
      <c r="B32" s="310">
        <v>19</v>
      </c>
      <c r="C32" s="410" t="s">
        <v>104</v>
      </c>
      <c r="D32" s="407"/>
      <c r="E32" s="399" t="str">
        <f>IF(F32&gt;0.875,"a",IF(F32&gt;0.625,"b",IF(F32&gt;0.375,"c",IF(F32&gt;0.125,"d",IF(F32&lt;=0.125,"e","Error")))))</f>
        <v>a</v>
      </c>
      <c r="F32" s="405">
        <f t="shared" si="49"/>
        <v>1</v>
      </c>
      <c r="H32" s="387"/>
      <c r="J32" s="313" t="s">
        <v>431</v>
      </c>
      <c r="K32" s="400" t="s">
        <v>1365</v>
      </c>
      <c r="L32" s="399">
        <f>IF(K32="a",1,IF(K32="b",0.75,IF(K32="c",0.5,IF(K32="d",0.25,IF(K32="e",0,IF(K32="a/b/c/d/e","Belum diisi","Error"))))))</f>
        <v>1</v>
      </c>
      <c r="M32" s="318" t="str">
        <f>IF(L32&gt;L$10,"SALAH, Renstra tidak ada",IF(L32&gt;AVERAGE(L$21:L$28),"SALAH, Lebih tinggi dari nilai rata2 Kualitas Renstra","OK"))</f>
        <v>OK</v>
      </c>
      <c r="N32" s="401" t="s">
        <v>1365</v>
      </c>
      <c r="O32" s="402">
        <f>IF(N32="a",1,IF(N32="b",0.75,IF(N32="c",0.5,IF(N32="d",0.25,IF(N32="e",0,IF(N32="a/b/c/d/e","Belum diisi","Error"))))))</f>
        <v>1</v>
      </c>
      <c r="P32" s="318" t="e">
        <f>IF(O32&gt;O$10,"SALAH, Renstra tidak ada",IF(O32&gt;AVERAGE(O$21:O$28),"SALAH, Lebih tinggi dari nilai rata2 Kualitas Renstra","OK"))</f>
        <v>#DIV/0!</v>
      </c>
      <c r="Q32" s="401" t="s">
        <v>431</v>
      </c>
      <c r="R32" s="402" t="str">
        <f>IF(Q32="a",1,IF(Q32="b",0.75,IF(Q32="c",0.5,IF(Q32="d",0.25,IF(Q32="e",0,IF(Q32="a/b/c/d/e","Belum diisi","Error"))))))</f>
        <v>Belum diisi</v>
      </c>
      <c r="S32" s="318" t="e">
        <f>IF(R32&gt;R$10,"SALAH, Renstra tidak ada",IF(R32&gt;AVERAGE(R$21:R$28),"SALAH, Lebih tinggi dari nilai rata2 Kualitas Renstra","OK"))</f>
        <v>#DIV/0!</v>
      </c>
      <c r="T32" s="401" t="s">
        <v>431</v>
      </c>
      <c r="U32" s="402" t="str">
        <f>IF(T32="a",1,IF(T32="b",0.75,IF(T32="c",0.5,IF(T32="d",0.25,IF(T32="e",0,IF(T32="a/b/c/d/e","Belum diisi","Error"))))))</f>
        <v>Belum diisi</v>
      </c>
      <c r="V32" s="318" t="e">
        <f>IF(U32&gt;U$10,"SALAH, Renstra tidak ada",IF(U32&gt;AVERAGE(U$21:U$28),"SALAH, Lebih tinggi dari nilai rata2 Kualitas Renstra","OK"))</f>
        <v>#DIV/0!</v>
      </c>
      <c r="W32" s="401" t="s">
        <v>431</v>
      </c>
      <c r="X32" s="402" t="str">
        <f>IF(W32="a",1,IF(W32="b",0.75,IF(W32="c",0.5,IF(W32="d",0.25,IF(W32="e",0,IF(W32="a/b/c/d/e","Belum diisi","Error"))))))</f>
        <v>Belum diisi</v>
      </c>
      <c r="Y32" s="318" t="e">
        <f>IF(X32&gt;X$10,"SALAH, Renstra tidak ada",IF(X32&gt;AVERAGE(X$21:X$28),"SALAH, Lebih tinggi dari nilai rata2 Kualitas Renstra","OK"))</f>
        <v>#DIV/0!</v>
      </c>
      <c r="Z32" s="403" t="s">
        <v>431</v>
      </c>
      <c r="AA32" s="402" t="str">
        <f>IF(Z32="a",1,IF(Z32="b",0.75,IF(Z32="c",0.5,IF(Z32="d",0.25,IF(Z32="e",0,IF(Z32="a/b/c/d/e","Belum diisi","Error"))))))</f>
        <v>Belum diisi</v>
      </c>
      <c r="AB32" s="318" t="e">
        <f>IF(AA32&gt;AA$10,"SALAH, Renstra tidak ada",IF(AA32&gt;AVERAGE(AA$21:AA$28),"SALAH, Lebih tinggi dari nilai rata2 Kualitas Renstra","OK"))</f>
        <v>#DIV/0!</v>
      </c>
      <c r="AC32" s="403" t="s">
        <v>431</v>
      </c>
      <c r="AD32" s="402" t="str">
        <f>IF(AC32="a",1,IF(AC32="b",0.75,IF(AC32="c",0.5,IF(AC32="d",0.25,IF(AC32="e",0,IF(AC32="a/b/c/d/e","Belum diisi","Error"))))))</f>
        <v>Belum diisi</v>
      </c>
      <c r="AE32" s="318" t="e">
        <f>IF(AD32&gt;AD$10,"SALAH, Renstra tidak ada",IF(AD32&gt;AVERAGE(AD$21:AD$28),"SALAH, Lebih tinggi dari nilai rata2 Kualitas Renstra","OK"))</f>
        <v>#DIV/0!</v>
      </c>
      <c r="AF32" s="403" t="s">
        <v>431</v>
      </c>
      <c r="AG32" s="402" t="str">
        <f>IF(AF32="a",1,IF(AF32="b",0.75,IF(AF32="c",0.5,IF(AF32="d",0.25,IF(AF32="e",0,IF(AF32="a/b/c/d/e","Belum diisi","Error"))))))</f>
        <v>Belum diisi</v>
      </c>
      <c r="AH32" s="318" t="e">
        <f>IF(AG32&gt;AG$10,"SALAH, Renstra tidak ada",IF(AG32&gt;AVERAGE(AG$21:AG$28),"SALAH, Lebih tinggi dari nilai rata2 Kualitas Renstra","OK"))</f>
        <v>#DIV/0!</v>
      </c>
      <c r="AI32" s="403" t="s">
        <v>431</v>
      </c>
      <c r="AJ32" s="402" t="str">
        <f>IF(AI32="a",1,IF(AI32="b",0.75,IF(AI32="c",0.5,IF(AI32="d",0.25,IF(AI32="e",0,IF(AI32="a/b/c/d/e","Belum diisi","Error"))))))</f>
        <v>Belum diisi</v>
      </c>
      <c r="AK32" s="318" t="e">
        <f>IF(AJ32&gt;AJ$10,"SALAH, Renstra tidak ada",IF(AJ32&gt;AVERAGE(AJ$21:AJ$28),"SALAH, Lebih tinggi dari nilai rata2 Kualitas Renstra","OK"))</f>
        <v>#DIV/0!</v>
      </c>
      <c r="AL32" s="403" t="s">
        <v>431</v>
      </c>
      <c r="AM32" s="402" t="str">
        <f>IF(AL32="a",1,IF(AL32="b",0.75,IF(AL32="c",0.5,IF(AL32="d",0.25,IF(AL32="e",0,IF(AL32="a/b/c/d/e","Belum diisi","Error"))))))</f>
        <v>Belum diisi</v>
      </c>
      <c r="AN32" s="318" t="e">
        <f>IF(AM32&gt;AM$10,"SALAH, Renstra tidak ada",IF(AM32&gt;AVERAGE(AM$21:AM$28),"SALAH, Lebih tinggi dari nilai rata2 Kualitas Renstra","OK"))</f>
        <v>#DIV/0!</v>
      </c>
      <c r="AO32" s="401" t="s">
        <v>431</v>
      </c>
      <c r="AP32" s="402" t="str">
        <f>IF(AO32="a",1,IF(AO32="b",0.75,IF(AO32="c",0.5,IF(AO32="d",0.25,IF(AO32="e",0,IF(AO32="a/b/c/d/e","Belum diisi","Error"))))))</f>
        <v>Belum diisi</v>
      </c>
      <c r="AQ32" s="318" t="e">
        <f>IF(AP32&gt;AP$10,"SALAH, Renstra tidak ada",IF(AP32&gt;AVERAGE(AP$21:AP$28),"SALAH, Lebih tinggi dari nilai rata2 Kualitas Renstra","OK"))</f>
        <v>#DIV/0!</v>
      </c>
      <c r="AR32" s="401" t="s">
        <v>431</v>
      </c>
      <c r="AS32" s="402" t="str">
        <f>IF(AR32="a",1,IF(AR32="b",0.75,IF(AR32="c",0.5,IF(AR32="d",0.25,IF(AR32="e",0,IF(AR32="a/b/c/d/e","Belum diisi","Error"))))))</f>
        <v>Belum diisi</v>
      </c>
      <c r="AT32" s="318" t="e">
        <f>IF(AS32&gt;AS$10,"SALAH, Renstra tidak ada",IF(AS32&gt;AVERAGE(AS$21:AS$28),"SALAH, Lebih tinggi dari nilai rata2 Kualitas Renstra","OK"))</f>
        <v>#DIV/0!</v>
      </c>
      <c r="AU32" s="401" t="s">
        <v>431</v>
      </c>
      <c r="AV32" s="402" t="str">
        <f>IF(AU32="a",1,IF(AU32="b",0.75,IF(AU32="c",0.5,IF(AU32="d",0.25,IF(AU32="e",0,IF(AU32="a/b/c/d/e","Belum diisi","Error"))))))</f>
        <v>Belum diisi</v>
      </c>
      <c r="AW32" s="318" t="e">
        <f>IF(AV32&gt;AV$10,"SALAH, Renstra tidak ada",IF(AV32&gt;AVERAGE(AV$21:AV$28),"SALAH, Lebih tinggi dari nilai rata2 Kualitas Renstra","OK"))</f>
        <v>#DIV/0!</v>
      </c>
      <c r="AX32" s="401" t="s">
        <v>431</v>
      </c>
      <c r="AY32" s="402" t="str">
        <f>IF(AX32="a",1,IF(AX32="b",0.75,IF(AX32="c",0.5,IF(AX32="d",0.25,IF(AX32="e",0,IF(AX32="a/b/c/d/e","Belum diisi","Error"))))))</f>
        <v>Belum diisi</v>
      </c>
      <c r="AZ32" s="318" t="e">
        <f>IF(AY32&gt;AY$10,"SALAH, Renstra tidak ada",IF(AY32&gt;AVERAGE(AY$21:AY$28),"SALAH, Lebih tinggi dari nilai rata2 Kualitas Renstra","OK"))</f>
        <v>#DIV/0!</v>
      </c>
      <c r="BA32" s="403" t="s">
        <v>431</v>
      </c>
      <c r="BB32" s="402" t="str">
        <f>IF(BA32="a",1,IF(BA32="b",0.75,IF(BA32="c",0.5,IF(BA32="d",0.25,IF(BA32="e",0,IF(BA32="a/b/c/d/e","Belum diisi","Error"))))))</f>
        <v>Belum diisi</v>
      </c>
      <c r="BC32" s="318" t="e">
        <f>IF(BB32&gt;BB$10,"SALAH, Renstra tidak ada",IF(BB32&gt;AVERAGE(BB$21:BB$28),"SALAH, Lebih tinggi dari nilai rata2 Kualitas Renstra","OK"))</f>
        <v>#DIV/0!</v>
      </c>
      <c r="BD32" s="403" t="s">
        <v>431</v>
      </c>
      <c r="BE32" s="402" t="str">
        <f>IF(BD32="a",1,IF(BD32="b",0.75,IF(BD32="c",0.5,IF(BD32="d",0.25,IF(BD32="e",0,IF(BD32="a/b/c/d/e","Belum diisi","Error"))))))</f>
        <v>Belum diisi</v>
      </c>
      <c r="BF32" s="318" t="e">
        <f>IF(BE32&gt;BE$10,"SALAH, Renstra tidak ada",IF(BE32&gt;AVERAGE(BE$21:BE$28),"SALAH, Lebih tinggi dari nilai rata2 Kualitas Renstra","OK"))</f>
        <v>#DIV/0!</v>
      </c>
      <c r="BG32" s="403" t="s">
        <v>431</v>
      </c>
      <c r="BH32" s="402" t="str">
        <f>IF(BG32="a",1,IF(BG32="b",0.75,IF(BG32="c",0.5,IF(BG32="d",0.25,IF(BG32="e",0,IF(BG32="a/b/c/d/e","Belum diisi","Error"))))))</f>
        <v>Belum diisi</v>
      </c>
      <c r="BI32" s="318" t="e">
        <f>IF(BH32&gt;BH$10,"SALAH, Renstra tidak ada",IF(BH32&gt;AVERAGE(BH$21:BH$28),"SALAH, Lebih tinggi dari nilai rata2 Kualitas Renstra","OK"))</f>
        <v>#DIV/0!</v>
      </c>
      <c r="BJ32" s="403" t="s">
        <v>431</v>
      </c>
      <c r="BK32" s="402" t="str">
        <f>IF(BJ32="a",1,IF(BJ32="b",0.75,IF(BJ32="c",0.5,IF(BJ32="d",0.25,IF(BJ32="e",0,IF(BJ32="a/b/c/d/e","Belum diisi","Error"))))))</f>
        <v>Belum diisi</v>
      </c>
      <c r="BL32" s="318" t="e">
        <f>IF(BK32&gt;BK$10,"SALAH, Renstra tidak ada",IF(BK32&gt;AVERAGE(BK$21:BK$28),"SALAH, Lebih tinggi dari nilai rata2 Kualitas Renstra","OK"))</f>
        <v>#DIV/0!</v>
      </c>
      <c r="BM32" s="403" t="s">
        <v>431</v>
      </c>
      <c r="BN32" s="402" t="str">
        <f>IF(BM32="a",1,IF(BM32="b",0.75,IF(BM32="c",0.5,IF(BM32="d",0.25,IF(BM32="e",0,IF(BM32="a/b/c/d/e","Belum diisi","Error"))))))</f>
        <v>Belum diisi</v>
      </c>
      <c r="BO32" s="318" t="e">
        <f>IF(BN32&gt;BN$10,"SALAH, Renstra tidak ada",IF(BN32&gt;AVERAGE(BN$21:BN$28),"SALAH, Lebih tinggi dari nilai rata2 Kualitas Renstra","OK"))</f>
        <v>#DIV/0!</v>
      </c>
      <c r="BP32" s="403" t="s">
        <v>431</v>
      </c>
      <c r="BQ32" s="402" t="str">
        <f>IF(BP32="a",1,IF(BP32="b",0.75,IF(BP32="c",0.5,IF(BP32="d",0.25,IF(BP32="e",0,IF(BP32="a/b/c/d/e","Belum diisi","Error"))))))</f>
        <v>Belum diisi</v>
      </c>
      <c r="BR32" s="318" t="e">
        <f>IF(BQ32&gt;BQ$10,"SALAH, Renstra tidak ada",IF(BQ32&gt;AVERAGE(BQ$21:BQ$28),"SALAH, Lebih tinggi dari nilai rata2 Kualitas Renstra","OK"))</f>
        <v>#DIV/0!</v>
      </c>
      <c r="BS32" s="403" t="s">
        <v>431</v>
      </c>
      <c r="BT32" s="402" t="str">
        <f>IF(BS32="a",1,IF(BS32="b",0.75,IF(BS32="c",0.5,IF(BS32="d",0.25,IF(BS32="e",0,IF(BS32="a/b/c/d/e","Belum diisi","Error"))))))</f>
        <v>Belum diisi</v>
      </c>
      <c r="BU32" s="318" t="e">
        <f>IF(BT32&gt;BT$10,"SALAH, Renstra tidak ada",IF(BT32&gt;AVERAGE(BT$21:BT$28),"SALAH, Lebih tinggi dari nilai rata2 Kualitas Renstra","OK"))</f>
        <v>#DIV/0!</v>
      </c>
      <c r="BV32" s="403" t="s">
        <v>431</v>
      </c>
      <c r="BW32" s="402" t="str">
        <f>IF(BV32="a",1,IF(BV32="b",0.75,IF(BV32="c",0.5,IF(BV32="d",0.25,IF(BV32="e",0,IF(BV32="a/b/c/d/e","Belum diisi","Error"))))))</f>
        <v>Belum diisi</v>
      </c>
      <c r="BX32" s="318" t="e">
        <f>IF(BW32&gt;BW$10,"SALAH, Renstra tidak ada",IF(BW32&gt;AVERAGE(BW$21:BW$28),"SALAH, Lebih tinggi dari nilai rata2 Kualitas Renstra","OK"))</f>
        <v>#DIV/0!</v>
      </c>
      <c r="BY32" s="403" t="s">
        <v>431</v>
      </c>
      <c r="BZ32" s="402" t="str">
        <f>IF(BY32="a",1,IF(BY32="b",0.75,IF(BY32="c",0.5,IF(BY32="d",0.25,IF(BY32="e",0,IF(BY32="a/b/c/d/e","Belum diisi","Error"))))))</f>
        <v>Belum diisi</v>
      </c>
      <c r="CA32" s="318" t="e">
        <f>IF(BZ32&gt;BZ$10,"SALAH, Renstra tidak ada",IF(BZ32&gt;AVERAGE(BZ$21:BZ$28),"SALAH, Lebih tinggi dari nilai rata2 Kualitas Renstra","OK"))</f>
        <v>#DIV/0!</v>
      </c>
      <c r="CB32" s="403" t="s">
        <v>431</v>
      </c>
      <c r="CC32" s="402" t="str">
        <f>IF(CB32="a",1,IF(CB32="b",0.75,IF(CB32="c",0.5,IF(CB32="d",0.25,IF(CB32="e",0,IF(CB32="a/b/c/d/e","Belum diisi","Error"))))))</f>
        <v>Belum diisi</v>
      </c>
      <c r="CD32" s="318" t="e">
        <f>IF(CC32&gt;CC$10,"SALAH, Renstra tidak ada",IF(CC32&gt;AVERAGE(CC$21:CC$28),"SALAH, Lebih tinggi dari nilai rata2 Kualitas Renstra","OK"))</f>
        <v>#DIV/0!</v>
      </c>
      <c r="CE32" s="403" t="s">
        <v>431</v>
      </c>
      <c r="CF32" s="402" t="str">
        <f>IF(CE32="a",1,IF(CE32="b",0.75,IF(CE32="c",0.5,IF(CE32="d",0.25,IF(CE32="e",0,IF(CE32="a/b/c/d/e","Belum diisi","Error"))))))</f>
        <v>Belum diisi</v>
      </c>
      <c r="CG32" s="318" t="e">
        <f>IF(CF32&gt;CF$10,"SALAH, Renstra tidak ada",IF(CF32&gt;AVERAGE(CF$21:CF$28),"SALAH, Lebih tinggi dari nilai rata2 Kualitas Renstra","OK"))</f>
        <v>#DIV/0!</v>
      </c>
      <c r="CH32" s="403" t="s">
        <v>431</v>
      </c>
      <c r="CI32" s="402" t="str">
        <f>IF(CH32="a",1,IF(CH32="b",0.75,IF(CH32="c",0.5,IF(CH32="d",0.25,IF(CH32="e",0,IF(CH32="a/b/c/d/e","Belum diisi","Error"))))))</f>
        <v>Belum diisi</v>
      </c>
      <c r="CJ32" s="318" t="e">
        <f>IF(CI32&gt;CI$10,"SALAH, Renstra tidak ada",IF(CI32&gt;AVERAGE(CI$21:CI$28),"SALAH, Lebih tinggi dari nilai rata2 Kualitas Renstra","OK"))</f>
        <v>#DIV/0!</v>
      </c>
      <c r="CK32" s="403" t="s">
        <v>431</v>
      </c>
      <c r="CL32" s="402" t="str">
        <f>IF(CK32="a",1,IF(CK32="b",0.75,IF(CK32="c",0.5,IF(CK32="d",0.25,IF(CK32="e",0,IF(CK32="a/b/c/d/e","Belum diisi","Error"))))))</f>
        <v>Belum diisi</v>
      </c>
      <c r="CM32" s="318" t="e">
        <f>IF(CL32&gt;CL$10,"SALAH, Renstra tidak ada",IF(CL32&gt;AVERAGE(CL$21:CL$28),"SALAH, Lebih tinggi dari nilai rata2 Kualitas Renstra","OK"))</f>
        <v>#DIV/0!</v>
      </c>
      <c r="CN32" s="403" t="s">
        <v>431</v>
      </c>
      <c r="CO32" s="402" t="str">
        <f>IF(CN32="a",1,IF(CN32="b",0.75,IF(CN32="c",0.5,IF(CN32="d",0.25,IF(CN32="e",0,IF(CN32="a/b/c/d/e","Belum diisi","Error"))))))</f>
        <v>Belum diisi</v>
      </c>
      <c r="CP32" s="318" t="e">
        <f>IF(CO32&gt;CO$10,"SALAH, Renstra tidak ada",IF(CO32&gt;AVERAGE(CO$21:CO$28),"SALAH, Lebih tinggi dari nilai rata2 Kualitas Renstra","OK"))</f>
        <v>#DIV/0!</v>
      </c>
      <c r="CQ32" s="403" t="s">
        <v>431</v>
      </c>
      <c r="CR32" s="402" t="str">
        <f>IF(CQ32="a",1,IF(CQ32="b",0.75,IF(CQ32="c",0.5,IF(CQ32="d",0.25,IF(CQ32="e",0,IF(CQ32="a/b/c/d/e","Belum diisi","Error"))))))</f>
        <v>Belum diisi</v>
      </c>
      <c r="CS32" s="318" t="e">
        <f>IF(CR32&gt;CR$10,"SALAH, Renstra tidak ada",IF(CR32&gt;AVERAGE(CR$21:CR$28),"SALAH, Lebih tinggi dari nilai rata2 Kualitas Renstra","OK"))</f>
        <v>#DIV/0!</v>
      </c>
      <c r="CT32" s="403" t="s">
        <v>431</v>
      </c>
      <c r="CU32" s="402" t="str">
        <f>IF(CT32="a",1,IF(CT32="b",0.75,IF(CT32="c",0.5,IF(CT32="d",0.25,IF(CT32="e",0,IF(CT32="a/b/c/d/e","Belum diisi","Error"))))))</f>
        <v>Belum diisi</v>
      </c>
      <c r="CV32" s="318" t="e">
        <f>IF(CU32&gt;CU$10,"SALAH, Renstra tidak ada",IF(CU32&gt;AVERAGE(CU$21:CU$28),"SALAH, Lebih tinggi dari nilai rata2 Kualitas Renstra","OK"))</f>
        <v>#DIV/0!</v>
      </c>
      <c r="CW32" s="403" t="s">
        <v>431</v>
      </c>
      <c r="CX32" s="402" t="str">
        <f>IF(CW32="a",1,IF(CW32="b",0.75,IF(CW32="c",0.5,IF(CW32="d",0.25,IF(CW32="e",0,IF(CW32="a/b/c/d/e","Belum diisi","Error"))))))</f>
        <v>Belum diisi</v>
      </c>
      <c r="CY32" s="318" t="e">
        <f>IF(CX32&gt;CX$10,"SALAH, Renstra tidak ada",IF(CX32&gt;AVERAGE(CX$21:CX$28),"SALAH, Lebih tinggi dari nilai rata2 Kualitas Renstra","OK"))</f>
        <v>#DIV/0!</v>
      </c>
      <c r="CZ32" s="403" t="s">
        <v>431</v>
      </c>
      <c r="DA32" s="402" t="str">
        <f>IF(CZ32="a",1,IF(CZ32="b",0.75,IF(CZ32="c",0.5,IF(CZ32="d",0.25,IF(CZ32="e",0,IF(CZ32="a/b/c/d/e","Belum diisi","Error"))))))</f>
        <v>Belum diisi</v>
      </c>
      <c r="DB32" s="318" t="e">
        <f>IF(DA32&gt;DA$10,"SALAH, Renstra tidak ada",IF(DA32&gt;AVERAGE(DA$21:DA$28),"SALAH, Lebih tinggi dari nilai rata2 Kualitas Renstra","OK"))</f>
        <v>#DIV/0!</v>
      </c>
      <c r="DC32" s="403" t="s">
        <v>431</v>
      </c>
      <c r="DD32" s="402" t="str">
        <f>IF(DC32="a",1,IF(DC32="b",0.75,IF(DC32="c",0.5,IF(DC32="d",0.25,IF(DC32="e",0,IF(DC32="a/b/c/d/e","Belum diisi","Error"))))))</f>
        <v>Belum diisi</v>
      </c>
      <c r="DE32" s="318" t="e">
        <f>IF(DD32&gt;DD$10,"SALAH, Renstra tidak ada",IF(DD32&gt;AVERAGE(DD$21:DD$28),"SALAH, Lebih tinggi dari nilai rata2 Kualitas Renstra","OK"))</f>
        <v>#DIV/0!</v>
      </c>
      <c r="DF32" s="403" t="s">
        <v>431</v>
      </c>
      <c r="DG32" s="402" t="str">
        <f>IF(DF32="a",1,IF(DF32="b",0.75,IF(DF32="c",0.5,IF(DF32="d",0.25,IF(DF32="e",0,IF(DF32="a/b/c/d/e","Belum diisi","Error"))))))</f>
        <v>Belum diisi</v>
      </c>
      <c r="DH32" s="318" t="e">
        <f>IF(DG32&gt;DG$10,"SALAH, Renstra tidak ada",IF(DG32&gt;AVERAGE(DG$21:DG$28),"SALAH, Lebih tinggi dari nilai rata2 Kualitas Renstra","OK"))</f>
        <v>#DIV/0!</v>
      </c>
      <c r="DI32" s="403" t="s">
        <v>431</v>
      </c>
      <c r="DJ32" s="402" t="str">
        <f>IF(DI32="a",1,IF(DI32="b",0.75,IF(DI32="c",0.5,IF(DI32="d",0.25,IF(DI32="e",0,IF(DI32="a/b/c/d/e","Belum diisi","Error"))))))</f>
        <v>Belum diisi</v>
      </c>
      <c r="DK32" s="318" t="e">
        <f>IF(DJ32&gt;DJ$10,"SALAH, Renstra tidak ada",IF(DJ32&gt;AVERAGE(DJ$21:DJ$28),"SALAH, Lebih tinggi dari nilai rata2 Kualitas Renstra","OK"))</f>
        <v>#DIV/0!</v>
      </c>
      <c r="DL32" s="403" t="s">
        <v>431</v>
      </c>
      <c r="DM32" s="402" t="str">
        <f>IF(DL32="a",1,IF(DL32="b",0.75,IF(DL32="c",0.5,IF(DL32="d",0.25,IF(DL32="e",0,IF(DL32="a/b/c/d/e","Belum diisi","Error"))))))</f>
        <v>Belum diisi</v>
      </c>
      <c r="DN32" s="318" t="e">
        <f>IF(DM32&gt;DM$10,"SALAH, Renstra tidak ada",IF(DM32&gt;AVERAGE(DM$21:DM$28),"SALAH, Lebih tinggi dari nilai rata2 Kualitas Renstra","OK"))</f>
        <v>#DIV/0!</v>
      </c>
      <c r="DO32" s="403" t="s">
        <v>431</v>
      </c>
      <c r="DP32" s="402" t="str">
        <f>IF(DO32="a",1,IF(DO32="b",0.75,IF(DO32="c",0.5,IF(DO32="d",0.25,IF(DO32="e",0,IF(DO32="a/b/c/d/e","Belum diisi","Error"))))))</f>
        <v>Belum diisi</v>
      </c>
      <c r="DQ32" s="318" t="e">
        <f>IF(DP32&gt;DP$10,"SALAH, Renstra tidak ada",IF(DP32&gt;AVERAGE(DP$21:DP$28),"SALAH, Lebih tinggi dari nilai rata2 Kualitas Renstra","OK"))</f>
        <v>#DIV/0!</v>
      </c>
      <c r="DR32" s="403" t="s">
        <v>431</v>
      </c>
      <c r="DS32" s="402" t="str">
        <f>IF(DR32="a",1,IF(DR32="b",0.75,IF(DR32="c",0.5,IF(DR32="d",0.25,IF(DR32="e",0,IF(DR32="a/b/c/d/e","Belum diisi","Error"))))))</f>
        <v>Belum diisi</v>
      </c>
      <c r="DT32" s="318" t="e">
        <f>IF(DS32&gt;DS$10,"SALAH, Renstra tidak ada",IF(DS32&gt;AVERAGE(DS$21:DS$28),"SALAH, Lebih tinggi dari nilai rata2 Kualitas Renstra","OK"))</f>
        <v>#DIV/0!</v>
      </c>
      <c r="DU32" s="403" t="s">
        <v>431</v>
      </c>
      <c r="DV32" s="402" t="str">
        <f>IF(DU32="a",1,IF(DU32="b",0.75,IF(DU32="c",0.5,IF(DU32="d",0.25,IF(DU32="e",0,IF(DU32="a/b/c/d/e","Belum diisi","Error"))))))</f>
        <v>Belum diisi</v>
      </c>
      <c r="DW32" s="318" t="e">
        <f>IF(DV32&gt;DV$10,"SALAH, Renstra tidak ada",IF(DV32&gt;AVERAGE(DV$21:DV$28),"SALAH, Lebih tinggi dari nilai rata2 Kualitas Renstra","OK"))</f>
        <v>#DIV/0!</v>
      </c>
      <c r="DX32" s="403" t="s">
        <v>431</v>
      </c>
      <c r="DY32" s="402" t="str">
        <f>IF(DX32="a",1,IF(DX32="b",0.75,IF(DX32="c",0.5,IF(DX32="d",0.25,IF(DX32="e",0,IF(DX32="a/b/c/d/e","Belum diisi","Error"))))))</f>
        <v>Belum diisi</v>
      </c>
      <c r="DZ32" s="318" t="e">
        <f>IF(DY32&gt;DY$10,"SALAH, Renstra tidak ada",IF(DY32&gt;AVERAGE(DY$21:DY$28),"SALAH, Lebih tinggi dari nilai rata2 Kualitas Renstra","OK"))</f>
        <v>#DIV/0!</v>
      </c>
      <c r="EA32" s="403" t="s">
        <v>431</v>
      </c>
      <c r="EB32" s="402" t="str">
        <f>IF(EA32="a",1,IF(EA32="b",0.75,IF(EA32="c",0.5,IF(EA32="d",0.25,IF(EA32="e",0,IF(EA32="a/b/c/d/e","Belum diisi","Error"))))))</f>
        <v>Belum diisi</v>
      </c>
      <c r="EC32" s="318" t="e">
        <f>IF(EB32&gt;EB$10,"SALAH, Renstra tidak ada",IF(EB32&gt;AVERAGE(EB$21:EB$28),"SALAH, Lebih tinggi dari nilai rata2 Kualitas Renstra","OK"))</f>
        <v>#DIV/0!</v>
      </c>
      <c r="ED32" s="403" t="s">
        <v>431</v>
      </c>
      <c r="EE32" s="402" t="str">
        <f>IF(ED32="a",1,IF(ED32="b",0.75,IF(ED32="c",0.5,IF(ED32="d",0.25,IF(ED32="e",0,IF(ED32="a/b/c/d/e","Belum diisi","Error"))))))</f>
        <v>Belum diisi</v>
      </c>
      <c r="EF32" s="318" t="e">
        <f>IF(EE32&gt;EE$10,"SALAH, Renstra tidak ada",IF(EE32&gt;AVERAGE(EE$21:EE$28),"SALAH, Lebih tinggi dari nilai rata2 Kualitas Renstra","OK"))</f>
        <v>#DIV/0!</v>
      </c>
      <c r="EG32" s="403" t="s">
        <v>431</v>
      </c>
      <c r="EH32" s="402" t="str">
        <f>IF(EG32="a",1,IF(EG32="b",0.75,IF(EG32="c",0.5,IF(EG32="d",0.25,IF(EG32="e",0,IF(EG32="a/b/c/d/e","Belum diisi","Error"))))))</f>
        <v>Belum diisi</v>
      </c>
      <c r="EI32" s="318" t="e">
        <f>IF(EH32&gt;EH$10,"SALAH, Renstra tidak ada",IF(EH32&gt;AVERAGE(EH$21:EH$28),"SALAH, Lebih tinggi dari nilai rata2 Kualitas Renstra","OK"))</f>
        <v>#DIV/0!</v>
      </c>
      <c r="EJ32" s="403" t="s">
        <v>431</v>
      </c>
      <c r="EK32" s="402" t="str">
        <f>IF(EJ32="a",1,IF(EJ32="b",0.75,IF(EJ32="c",0.5,IF(EJ32="d",0.25,IF(EJ32="e",0,IF(EJ32="a/b/c/d/e","Belum diisi","Error"))))))</f>
        <v>Belum diisi</v>
      </c>
      <c r="EL32" s="318" t="e">
        <f>IF(EK32&gt;EK$10,"SALAH, Renstra tidak ada",IF(EK32&gt;AVERAGE(EK$21:EK$28),"SALAH, Lebih tinggi dari nilai rata2 Kualitas Renstra","OK"))</f>
        <v>#DIV/0!</v>
      </c>
      <c r="EM32" s="401" t="s">
        <v>431</v>
      </c>
      <c r="EN32" s="402" t="str">
        <f>IF(EM32="a",1,IF(EM32="b",0.75,IF(EM32="c",0.5,IF(EM32="d",0.25,IF(EM32="e",0,IF(EM32="a/b/c/d/e","Belum diisi","Error"))))))</f>
        <v>Belum diisi</v>
      </c>
      <c r="EO32" s="318" t="e">
        <f>IF(EN32&gt;EN$10,"SALAH, Renstra tidak ada",IF(EN32&gt;AVERAGE(EN$21:EN$28),"SALAH, Lebih tinggi dari nilai rata2 Kualitas Renstra","OK"))</f>
        <v>#DIV/0!</v>
      </c>
    </row>
    <row r="33" spans="1:145" ht="15">
      <c r="A33" s="278">
        <v>35</v>
      </c>
      <c r="B33" s="310">
        <v>20</v>
      </c>
      <c r="C33" s="316" t="s">
        <v>65</v>
      </c>
      <c r="D33" s="404"/>
      <c r="E33" s="399" t="str">
        <f>IF(F33&gt;0.875,"a",IF(F33&gt;0.625,"b",IF(F33&gt;0.375,"c",IF(F33&gt;0.125,"d",IF(F33&lt;=0.125,"e","Error")))))</f>
        <v>a</v>
      </c>
      <c r="F33" s="405">
        <f t="shared" si="49"/>
        <v>1</v>
      </c>
      <c r="H33" s="387"/>
      <c r="J33" s="313" t="s">
        <v>431</v>
      </c>
      <c r="K33" s="400" t="s">
        <v>1365</v>
      </c>
      <c r="L33" s="399">
        <f>IF(K33="a",1,IF(K33="b",0.75,IF(K33="c",0.5,IF(K33="d",0.25,IF(K33="e",0,IF(K33="a/b/c/d/e","Belum diisi","Error"))))))</f>
        <v>1</v>
      </c>
      <c r="M33" s="318" t="str">
        <f>IF(L33&gt;L$10,"SALAH, Renstra tidak ada",IF(L33&gt;AVERAGE(L$21:L$28),"SALAH, Lebih tinggi dari nilai rata2 Kualitas Renstra","OK"))</f>
        <v>OK</v>
      </c>
      <c r="N33" s="401" t="s">
        <v>1365</v>
      </c>
      <c r="O33" s="402">
        <f>IF(N33="a",1,IF(N33="b",0.75,IF(N33="c",0.5,IF(N33="d",0.25,IF(N33="e",0,IF(N33="a/b/c/d/e","Belum diisi","Error"))))))</f>
        <v>1</v>
      </c>
      <c r="P33" s="318" t="e">
        <f>IF(O33&gt;O$10,"SALAH, Renstra tidak ada",IF(O33&gt;AVERAGE(O$21:O$28),"SALAH, Lebih tinggi dari nilai rata2 Kualitas Renstra","OK"))</f>
        <v>#DIV/0!</v>
      </c>
      <c r="Q33" s="401" t="s">
        <v>431</v>
      </c>
      <c r="R33" s="402" t="str">
        <f>IF(Q33="a",1,IF(Q33="b",0.75,IF(Q33="c",0.5,IF(Q33="d",0.25,IF(Q33="e",0,IF(Q33="a/b/c/d/e","Belum diisi","Error"))))))</f>
        <v>Belum diisi</v>
      </c>
      <c r="S33" s="318" t="e">
        <f>IF(R33&gt;R$10,"SALAH, Renstra tidak ada",IF(R33&gt;AVERAGE(R$21:R$28),"SALAH, Lebih tinggi dari nilai rata2 Kualitas Renstra","OK"))</f>
        <v>#DIV/0!</v>
      </c>
      <c r="T33" s="401" t="s">
        <v>431</v>
      </c>
      <c r="U33" s="402" t="str">
        <f>IF(T33="a",1,IF(T33="b",0.75,IF(T33="c",0.5,IF(T33="d",0.25,IF(T33="e",0,IF(T33="a/b/c/d/e","Belum diisi","Error"))))))</f>
        <v>Belum diisi</v>
      </c>
      <c r="V33" s="318" t="e">
        <f>IF(U33&gt;U$10,"SALAH, Renstra tidak ada",IF(U33&gt;AVERAGE(U$21:U$28),"SALAH, Lebih tinggi dari nilai rata2 Kualitas Renstra","OK"))</f>
        <v>#DIV/0!</v>
      </c>
      <c r="W33" s="401" t="s">
        <v>431</v>
      </c>
      <c r="X33" s="402" t="str">
        <f>IF(W33="a",1,IF(W33="b",0.75,IF(W33="c",0.5,IF(W33="d",0.25,IF(W33="e",0,IF(W33="a/b/c/d/e","Belum diisi","Error"))))))</f>
        <v>Belum diisi</v>
      </c>
      <c r="Y33" s="318" t="e">
        <f>IF(X33&gt;X$10,"SALAH, Renstra tidak ada",IF(X33&gt;AVERAGE(X$21:X$28),"SALAH, Lebih tinggi dari nilai rata2 Kualitas Renstra","OK"))</f>
        <v>#DIV/0!</v>
      </c>
      <c r="Z33" s="403" t="s">
        <v>431</v>
      </c>
      <c r="AA33" s="402" t="str">
        <f>IF(Z33="a",1,IF(Z33="b",0.75,IF(Z33="c",0.5,IF(Z33="d",0.25,IF(Z33="e",0,IF(Z33="a/b/c/d/e","Belum diisi","Error"))))))</f>
        <v>Belum diisi</v>
      </c>
      <c r="AB33" s="318" t="e">
        <f>IF(AA33&gt;AA$10,"SALAH, Renstra tidak ada",IF(AA33&gt;AVERAGE(AA$21:AA$28),"SALAH, Lebih tinggi dari nilai rata2 Kualitas Renstra","OK"))</f>
        <v>#DIV/0!</v>
      </c>
      <c r="AC33" s="403" t="s">
        <v>431</v>
      </c>
      <c r="AD33" s="402" t="str">
        <f>IF(AC33="a",1,IF(AC33="b",0.75,IF(AC33="c",0.5,IF(AC33="d",0.25,IF(AC33="e",0,IF(AC33="a/b/c/d/e","Belum diisi","Error"))))))</f>
        <v>Belum diisi</v>
      </c>
      <c r="AE33" s="318" t="e">
        <f>IF(AD33&gt;AD$10,"SALAH, Renstra tidak ada",IF(AD33&gt;AVERAGE(AD$21:AD$28),"SALAH, Lebih tinggi dari nilai rata2 Kualitas Renstra","OK"))</f>
        <v>#DIV/0!</v>
      </c>
      <c r="AF33" s="403" t="s">
        <v>431</v>
      </c>
      <c r="AG33" s="402" t="str">
        <f>IF(AF33="a",1,IF(AF33="b",0.75,IF(AF33="c",0.5,IF(AF33="d",0.25,IF(AF33="e",0,IF(AF33="a/b/c/d/e","Belum diisi","Error"))))))</f>
        <v>Belum diisi</v>
      </c>
      <c r="AH33" s="318" t="e">
        <f>IF(AG33&gt;AG$10,"SALAH, Renstra tidak ada",IF(AG33&gt;AVERAGE(AG$21:AG$28),"SALAH, Lebih tinggi dari nilai rata2 Kualitas Renstra","OK"))</f>
        <v>#DIV/0!</v>
      </c>
      <c r="AI33" s="403" t="s">
        <v>431</v>
      </c>
      <c r="AJ33" s="402" t="str">
        <f>IF(AI33="a",1,IF(AI33="b",0.75,IF(AI33="c",0.5,IF(AI33="d",0.25,IF(AI33="e",0,IF(AI33="a/b/c/d/e","Belum diisi","Error"))))))</f>
        <v>Belum diisi</v>
      </c>
      <c r="AK33" s="318" t="e">
        <f>IF(AJ33&gt;AJ$10,"SALAH, Renstra tidak ada",IF(AJ33&gt;AVERAGE(AJ$21:AJ$28),"SALAH, Lebih tinggi dari nilai rata2 Kualitas Renstra","OK"))</f>
        <v>#DIV/0!</v>
      </c>
      <c r="AL33" s="403" t="s">
        <v>431</v>
      </c>
      <c r="AM33" s="402" t="str">
        <f>IF(AL33="a",1,IF(AL33="b",0.75,IF(AL33="c",0.5,IF(AL33="d",0.25,IF(AL33="e",0,IF(AL33="a/b/c/d/e","Belum diisi","Error"))))))</f>
        <v>Belum diisi</v>
      </c>
      <c r="AN33" s="318" t="e">
        <f>IF(AM33&gt;AM$10,"SALAH, Renstra tidak ada",IF(AM33&gt;AVERAGE(AM$21:AM$28),"SALAH, Lebih tinggi dari nilai rata2 Kualitas Renstra","OK"))</f>
        <v>#DIV/0!</v>
      </c>
      <c r="AO33" s="401" t="s">
        <v>431</v>
      </c>
      <c r="AP33" s="402" t="str">
        <f>IF(AO33="a",1,IF(AO33="b",0.75,IF(AO33="c",0.5,IF(AO33="d",0.25,IF(AO33="e",0,IF(AO33="a/b/c/d/e","Belum diisi","Error"))))))</f>
        <v>Belum diisi</v>
      </c>
      <c r="AQ33" s="318" t="e">
        <f>IF(AP33&gt;AP$10,"SALAH, Renstra tidak ada",IF(AP33&gt;AVERAGE(AP$21:AP$28),"SALAH, Lebih tinggi dari nilai rata2 Kualitas Renstra","OK"))</f>
        <v>#DIV/0!</v>
      </c>
      <c r="AR33" s="401" t="s">
        <v>431</v>
      </c>
      <c r="AS33" s="402" t="str">
        <f>IF(AR33="a",1,IF(AR33="b",0.75,IF(AR33="c",0.5,IF(AR33="d",0.25,IF(AR33="e",0,IF(AR33="a/b/c/d/e","Belum diisi","Error"))))))</f>
        <v>Belum diisi</v>
      </c>
      <c r="AT33" s="318" t="e">
        <f>IF(AS33&gt;AS$10,"SALAH, Renstra tidak ada",IF(AS33&gt;AVERAGE(AS$21:AS$28),"SALAH, Lebih tinggi dari nilai rata2 Kualitas Renstra","OK"))</f>
        <v>#DIV/0!</v>
      </c>
      <c r="AU33" s="401" t="s">
        <v>431</v>
      </c>
      <c r="AV33" s="402" t="str">
        <f>IF(AU33="a",1,IF(AU33="b",0.75,IF(AU33="c",0.5,IF(AU33="d",0.25,IF(AU33="e",0,IF(AU33="a/b/c/d/e","Belum diisi","Error"))))))</f>
        <v>Belum diisi</v>
      </c>
      <c r="AW33" s="318" t="e">
        <f>IF(AV33&gt;AV$10,"SALAH, Renstra tidak ada",IF(AV33&gt;AVERAGE(AV$21:AV$28),"SALAH, Lebih tinggi dari nilai rata2 Kualitas Renstra","OK"))</f>
        <v>#DIV/0!</v>
      </c>
      <c r="AX33" s="401" t="s">
        <v>431</v>
      </c>
      <c r="AY33" s="402" t="str">
        <f>IF(AX33="a",1,IF(AX33="b",0.75,IF(AX33="c",0.5,IF(AX33="d",0.25,IF(AX33="e",0,IF(AX33="a/b/c/d/e","Belum diisi","Error"))))))</f>
        <v>Belum diisi</v>
      </c>
      <c r="AZ33" s="318" t="e">
        <f>IF(AY33&gt;AY$10,"SALAH, Renstra tidak ada",IF(AY33&gt;AVERAGE(AY$21:AY$28),"SALAH, Lebih tinggi dari nilai rata2 Kualitas Renstra","OK"))</f>
        <v>#DIV/0!</v>
      </c>
      <c r="BA33" s="403" t="s">
        <v>431</v>
      </c>
      <c r="BB33" s="402" t="str">
        <f>IF(BA33="a",1,IF(BA33="b",0.75,IF(BA33="c",0.5,IF(BA33="d",0.25,IF(BA33="e",0,IF(BA33="a/b/c/d/e","Belum diisi","Error"))))))</f>
        <v>Belum diisi</v>
      </c>
      <c r="BC33" s="318" t="e">
        <f>IF(BB33&gt;BB$10,"SALAH, Renstra tidak ada",IF(BB33&gt;AVERAGE(BB$21:BB$28),"SALAH, Lebih tinggi dari nilai rata2 Kualitas Renstra","OK"))</f>
        <v>#DIV/0!</v>
      </c>
      <c r="BD33" s="403" t="s">
        <v>431</v>
      </c>
      <c r="BE33" s="402" t="str">
        <f>IF(BD33="a",1,IF(BD33="b",0.75,IF(BD33="c",0.5,IF(BD33="d",0.25,IF(BD33="e",0,IF(BD33="a/b/c/d/e","Belum diisi","Error"))))))</f>
        <v>Belum diisi</v>
      </c>
      <c r="BF33" s="318" t="e">
        <f>IF(BE33&gt;BE$10,"SALAH, Renstra tidak ada",IF(BE33&gt;AVERAGE(BE$21:BE$28),"SALAH, Lebih tinggi dari nilai rata2 Kualitas Renstra","OK"))</f>
        <v>#DIV/0!</v>
      </c>
      <c r="BG33" s="403" t="s">
        <v>431</v>
      </c>
      <c r="BH33" s="402" t="str">
        <f>IF(BG33="a",1,IF(BG33="b",0.75,IF(BG33="c",0.5,IF(BG33="d",0.25,IF(BG33="e",0,IF(BG33="a/b/c/d/e","Belum diisi","Error"))))))</f>
        <v>Belum diisi</v>
      </c>
      <c r="BI33" s="318" t="e">
        <f>IF(BH33&gt;BH$10,"SALAH, Renstra tidak ada",IF(BH33&gt;AVERAGE(BH$21:BH$28),"SALAH, Lebih tinggi dari nilai rata2 Kualitas Renstra","OK"))</f>
        <v>#DIV/0!</v>
      </c>
      <c r="BJ33" s="403" t="s">
        <v>431</v>
      </c>
      <c r="BK33" s="402" t="str">
        <f>IF(BJ33="a",1,IF(BJ33="b",0.75,IF(BJ33="c",0.5,IF(BJ33="d",0.25,IF(BJ33="e",0,IF(BJ33="a/b/c/d/e","Belum diisi","Error"))))))</f>
        <v>Belum diisi</v>
      </c>
      <c r="BL33" s="318" t="e">
        <f>IF(BK33&gt;BK$10,"SALAH, Renstra tidak ada",IF(BK33&gt;AVERAGE(BK$21:BK$28),"SALAH, Lebih tinggi dari nilai rata2 Kualitas Renstra","OK"))</f>
        <v>#DIV/0!</v>
      </c>
      <c r="BM33" s="403" t="s">
        <v>431</v>
      </c>
      <c r="BN33" s="402" t="str">
        <f>IF(BM33="a",1,IF(BM33="b",0.75,IF(BM33="c",0.5,IF(BM33="d",0.25,IF(BM33="e",0,IF(BM33="a/b/c/d/e","Belum diisi","Error"))))))</f>
        <v>Belum diisi</v>
      </c>
      <c r="BO33" s="318" t="e">
        <f>IF(BN33&gt;BN$10,"SALAH, Renstra tidak ada",IF(BN33&gt;AVERAGE(BN$21:BN$28),"SALAH, Lebih tinggi dari nilai rata2 Kualitas Renstra","OK"))</f>
        <v>#DIV/0!</v>
      </c>
      <c r="BP33" s="403" t="s">
        <v>431</v>
      </c>
      <c r="BQ33" s="402" t="str">
        <f>IF(BP33="a",1,IF(BP33="b",0.75,IF(BP33="c",0.5,IF(BP33="d",0.25,IF(BP33="e",0,IF(BP33="a/b/c/d/e","Belum diisi","Error"))))))</f>
        <v>Belum diisi</v>
      </c>
      <c r="BR33" s="318" t="e">
        <f>IF(BQ33&gt;BQ$10,"SALAH, Renstra tidak ada",IF(BQ33&gt;AVERAGE(BQ$21:BQ$28),"SALAH, Lebih tinggi dari nilai rata2 Kualitas Renstra","OK"))</f>
        <v>#DIV/0!</v>
      </c>
      <c r="BS33" s="403" t="s">
        <v>431</v>
      </c>
      <c r="BT33" s="402" t="str">
        <f>IF(BS33="a",1,IF(BS33="b",0.75,IF(BS33="c",0.5,IF(BS33="d",0.25,IF(BS33="e",0,IF(BS33="a/b/c/d/e","Belum diisi","Error"))))))</f>
        <v>Belum diisi</v>
      </c>
      <c r="BU33" s="318" t="e">
        <f>IF(BT33&gt;BT$10,"SALAH, Renstra tidak ada",IF(BT33&gt;AVERAGE(BT$21:BT$28),"SALAH, Lebih tinggi dari nilai rata2 Kualitas Renstra","OK"))</f>
        <v>#DIV/0!</v>
      </c>
      <c r="BV33" s="403" t="s">
        <v>431</v>
      </c>
      <c r="BW33" s="402" t="str">
        <f>IF(BV33="a",1,IF(BV33="b",0.75,IF(BV33="c",0.5,IF(BV33="d",0.25,IF(BV33="e",0,IF(BV33="a/b/c/d/e","Belum diisi","Error"))))))</f>
        <v>Belum diisi</v>
      </c>
      <c r="BX33" s="318" t="e">
        <f>IF(BW33&gt;BW$10,"SALAH, Renstra tidak ada",IF(BW33&gt;AVERAGE(BW$21:BW$28),"SALAH, Lebih tinggi dari nilai rata2 Kualitas Renstra","OK"))</f>
        <v>#DIV/0!</v>
      </c>
      <c r="BY33" s="403" t="s">
        <v>431</v>
      </c>
      <c r="BZ33" s="402" t="str">
        <f>IF(BY33="a",1,IF(BY33="b",0.75,IF(BY33="c",0.5,IF(BY33="d",0.25,IF(BY33="e",0,IF(BY33="a/b/c/d/e","Belum diisi","Error"))))))</f>
        <v>Belum diisi</v>
      </c>
      <c r="CA33" s="318" t="e">
        <f>IF(BZ33&gt;BZ$10,"SALAH, Renstra tidak ada",IF(BZ33&gt;AVERAGE(BZ$21:BZ$28),"SALAH, Lebih tinggi dari nilai rata2 Kualitas Renstra","OK"))</f>
        <v>#DIV/0!</v>
      </c>
      <c r="CB33" s="403" t="s">
        <v>431</v>
      </c>
      <c r="CC33" s="402" t="str">
        <f>IF(CB33="a",1,IF(CB33="b",0.75,IF(CB33="c",0.5,IF(CB33="d",0.25,IF(CB33="e",0,IF(CB33="a/b/c/d/e","Belum diisi","Error"))))))</f>
        <v>Belum diisi</v>
      </c>
      <c r="CD33" s="318" t="e">
        <f>IF(CC33&gt;CC$10,"SALAH, Renstra tidak ada",IF(CC33&gt;AVERAGE(CC$21:CC$28),"SALAH, Lebih tinggi dari nilai rata2 Kualitas Renstra","OK"))</f>
        <v>#DIV/0!</v>
      </c>
      <c r="CE33" s="403" t="s">
        <v>431</v>
      </c>
      <c r="CF33" s="402" t="str">
        <f>IF(CE33="a",1,IF(CE33="b",0.75,IF(CE33="c",0.5,IF(CE33="d",0.25,IF(CE33="e",0,IF(CE33="a/b/c/d/e","Belum diisi","Error"))))))</f>
        <v>Belum diisi</v>
      </c>
      <c r="CG33" s="318" t="e">
        <f>IF(CF33&gt;CF$10,"SALAH, Renstra tidak ada",IF(CF33&gt;AVERAGE(CF$21:CF$28),"SALAH, Lebih tinggi dari nilai rata2 Kualitas Renstra","OK"))</f>
        <v>#DIV/0!</v>
      </c>
      <c r="CH33" s="403" t="s">
        <v>431</v>
      </c>
      <c r="CI33" s="402" t="str">
        <f>IF(CH33="a",1,IF(CH33="b",0.75,IF(CH33="c",0.5,IF(CH33="d",0.25,IF(CH33="e",0,IF(CH33="a/b/c/d/e","Belum diisi","Error"))))))</f>
        <v>Belum diisi</v>
      </c>
      <c r="CJ33" s="318" t="e">
        <f>IF(CI33&gt;CI$10,"SALAH, Renstra tidak ada",IF(CI33&gt;AVERAGE(CI$21:CI$28),"SALAH, Lebih tinggi dari nilai rata2 Kualitas Renstra","OK"))</f>
        <v>#DIV/0!</v>
      </c>
      <c r="CK33" s="403" t="s">
        <v>431</v>
      </c>
      <c r="CL33" s="402" t="str">
        <f>IF(CK33="a",1,IF(CK33="b",0.75,IF(CK33="c",0.5,IF(CK33="d",0.25,IF(CK33="e",0,IF(CK33="a/b/c/d/e","Belum diisi","Error"))))))</f>
        <v>Belum diisi</v>
      </c>
      <c r="CM33" s="318" t="e">
        <f>IF(CL33&gt;CL$10,"SALAH, Renstra tidak ada",IF(CL33&gt;AVERAGE(CL$21:CL$28),"SALAH, Lebih tinggi dari nilai rata2 Kualitas Renstra","OK"))</f>
        <v>#DIV/0!</v>
      </c>
      <c r="CN33" s="403" t="s">
        <v>431</v>
      </c>
      <c r="CO33" s="402" t="str">
        <f>IF(CN33="a",1,IF(CN33="b",0.75,IF(CN33="c",0.5,IF(CN33="d",0.25,IF(CN33="e",0,IF(CN33="a/b/c/d/e","Belum diisi","Error"))))))</f>
        <v>Belum diisi</v>
      </c>
      <c r="CP33" s="318" t="e">
        <f>IF(CO33&gt;CO$10,"SALAH, Renstra tidak ada",IF(CO33&gt;AVERAGE(CO$21:CO$28),"SALAH, Lebih tinggi dari nilai rata2 Kualitas Renstra","OK"))</f>
        <v>#DIV/0!</v>
      </c>
      <c r="CQ33" s="403" t="s">
        <v>431</v>
      </c>
      <c r="CR33" s="402" t="str">
        <f>IF(CQ33="a",1,IF(CQ33="b",0.75,IF(CQ33="c",0.5,IF(CQ33="d",0.25,IF(CQ33="e",0,IF(CQ33="a/b/c/d/e","Belum diisi","Error"))))))</f>
        <v>Belum diisi</v>
      </c>
      <c r="CS33" s="318" t="e">
        <f>IF(CR33&gt;CR$10,"SALAH, Renstra tidak ada",IF(CR33&gt;AVERAGE(CR$21:CR$28),"SALAH, Lebih tinggi dari nilai rata2 Kualitas Renstra","OK"))</f>
        <v>#DIV/0!</v>
      </c>
      <c r="CT33" s="403" t="s">
        <v>431</v>
      </c>
      <c r="CU33" s="402" t="str">
        <f>IF(CT33="a",1,IF(CT33="b",0.75,IF(CT33="c",0.5,IF(CT33="d",0.25,IF(CT33="e",0,IF(CT33="a/b/c/d/e","Belum diisi","Error"))))))</f>
        <v>Belum diisi</v>
      </c>
      <c r="CV33" s="318" t="e">
        <f>IF(CU33&gt;CU$10,"SALAH, Renstra tidak ada",IF(CU33&gt;AVERAGE(CU$21:CU$28),"SALAH, Lebih tinggi dari nilai rata2 Kualitas Renstra","OK"))</f>
        <v>#DIV/0!</v>
      </c>
      <c r="CW33" s="403" t="s">
        <v>431</v>
      </c>
      <c r="CX33" s="402" t="str">
        <f>IF(CW33="a",1,IF(CW33="b",0.75,IF(CW33="c",0.5,IF(CW33="d",0.25,IF(CW33="e",0,IF(CW33="a/b/c/d/e","Belum diisi","Error"))))))</f>
        <v>Belum diisi</v>
      </c>
      <c r="CY33" s="318" t="e">
        <f>IF(CX33&gt;CX$10,"SALAH, Renstra tidak ada",IF(CX33&gt;AVERAGE(CX$21:CX$28),"SALAH, Lebih tinggi dari nilai rata2 Kualitas Renstra","OK"))</f>
        <v>#DIV/0!</v>
      </c>
      <c r="CZ33" s="403" t="s">
        <v>431</v>
      </c>
      <c r="DA33" s="402" t="str">
        <f>IF(CZ33="a",1,IF(CZ33="b",0.75,IF(CZ33="c",0.5,IF(CZ33="d",0.25,IF(CZ33="e",0,IF(CZ33="a/b/c/d/e","Belum diisi","Error"))))))</f>
        <v>Belum diisi</v>
      </c>
      <c r="DB33" s="318" t="e">
        <f>IF(DA33&gt;DA$10,"SALAH, Renstra tidak ada",IF(DA33&gt;AVERAGE(DA$21:DA$28),"SALAH, Lebih tinggi dari nilai rata2 Kualitas Renstra","OK"))</f>
        <v>#DIV/0!</v>
      </c>
      <c r="DC33" s="403" t="s">
        <v>431</v>
      </c>
      <c r="DD33" s="402" t="str">
        <f>IF(DC33="a",1,IF(DC33="b",0.75,IF(DC33="c",0.5,IF(DC33="d",0.25,IF(DC33="e",0,IF(DC33="a/b/c/d/e","Belum diisi","Error"))))))</f>
        <v>Belum diisi</v>
      </c>
      <c r="DE33" s="318" t="e">
        <f>IF(DD33&gt;DD$10,"SALAH, Renstra tidak ada",IF(DD33&gt;AVERAGE(DD$21:DD$28),"SALAH, Lebih tinggi dari nilai rata2 Kualitas Renstra","OK"))</f>
        <v>#DIV/0!</v>
      </c>
      <c r="DF33" s="403" t="s">
        <v>431</v>
      </c>
      <c r="DG33" s="402" t="str">
        <f>IF(DF33="a",1,IF(DF33="b",0.75,IF(DF33="c",0.5,IF(DF33="d",0.25,IF(DF33="e",0,IF(DF33="a/b/c/d/e","Belum diisi","Error"))))))</f>
        <v>Belum diisi</v>
      </c>
      <c r="DH33" s="318" t="e">
        <f>IF(DG33&gt;DG$10,"SALAH, Renstra tidak ada",IF(DG33&gt;AVERAGE(DG$21:DG$28),"SALAH, Lebih tinggi dari nilai rata2 Kualitas Renstra","OK"))</f>
        <v>#DIV/0!</v>
      </c>
      <c r="DI33" s="403" t="s">
        <v>431</v>
      </c>
      <c r="DJ33" s="402" t="str">
        <f>IF(DI33="a",1,IF(DI33="b",0.75,IF(DI33="c",0.5,IF(DI33="d",0.25,IF(DI33="e",0,IF(DI33="a/b/c/d/e","Belum diisi","Error"))))))</f>
        <v>Belum diisi</v>
      </c>
      <c r="DK33" s="318" t="e">
        <f>IF(DJ33&gt;DJ$10,"SALAH, Renstra tidak ada",IF(DJ33&gt;AVERAGE(DJ$21:DJ$28),"SALAH, Lebih tinggi dari nilai rata2 Kualitas Renstra","OK"))</f>
        <v>#DIV/0!</v>
      </c>
      <c r="DL33" s="403" t="s">
        <v>431</v>
      </c>
      <c r="DM33" s="402" t="str">
        <f>IF(DL33="a",1,IF(DL33="b",0.75,IF(DL33="c",0.5,IF(DL33="d",0.25,IF(DL33="e",0,IF(DL33="a/b/c/d/e","Belum diisi","Error"))))))</f>
        <v>Belum diisi</v>
      </c>
      <c r="DN33" s="318" t="e">
        <f>IF(DM33&gt;DM$10,"SALAH, Renstra tidak ada",IF(DM33&gt;AVERAGE(DM$21:DM$28),"SALAH, Lebih tinggi dari nilai rata2 Kualitas Renstra","OK"))</f>
        <v>#DIV/0!</v>
      </c>
      <c r="DO33" s="403" t="s">
        <v>431</v>
      </c>
      <c r="DP33" s="402" t="str">
        <f>IF(DO33="a",1,IF(DO33="b",0.75,IF(DO33="c",0.5,IF(DO33="d",0.25,IF(DO33="e",0,IF(DO33="a/b/c/d/e","Belum diisi","Error"))))))</f>
        <v>Belum diisi</v>
      </c>
      <c r="DQ33" s="318" t="e">
        <f>IF(DP33&gt;DP$10,"SALAH, Renstra tidak ada",IF(DP33&gt;AVERAGE(DP$21:DP$28),"SALAH, Lebih tinggi dari nilai rata2 Kualitas Renstra","OK"))</f>
        <v>#DIV/0!</v>
      </c>
      <c r="DR33" s="403" t="s">
        <v>431</v>
      </c>
      <c r="DS33" s="402" t="str">
        <f>IF(DR33="a",1,IF(DR33="b",0.75,IF(DR33="c",0.5,IF(DR33="d",0.25,IF(DR33="e",0,IF(DR33="a/b/c/d/e","Belum diisi","Error"))))))</f>
        <v>Belum diisi</v>
      </c>
      <c r="DT33" s="318" t="e">
        <f>IF(DS33&gt;DS$10,"SALAH, Renstra tidak ada",IF(DS33&gt;AVERAGE(DS$21:DS$28),"SALAH, Lebih tinggi dari nilai rata2 Kualitas Renstra","OK"))</f>
        <v>#DIV/0!</v>
      </c>
      <c r="DU33" s="403" t="s">
        <v>431</v>
      </c>
      <c r="DV33" s="402" t="str">
        <f>IF(DU33="a",1,IF(DU33="b",0.75,IF(DU33="c",0.5,IF(DU33="d",0.25,IF(DU33="e",0,IF(DU33="a/b/c/d/e","Belum diisi","Error"))))))</f>
        <v>Belum diisi</v>
      </c>
      <c r="DW33" s="318" t="e">
        <f>IF(DV33&gt;DV$10,"SALAH, Renstra tidak ada",IF(DV33&gt;AVERAGE(DV$21:DV$28),"SALAH, Lebih tinggi dari nilai rata2 Kualitas Renstra","OK"))</f>
        <v>#DIV/0!</v>
      </c>
      <c r="DX33" s="403" t="s">
        <v>431</v>
      </c>
      <c r="DY33" s="402" t="str">
        <f>IF(DX33="a",1,IF(DX33="b",0.75,IF(DX33="c",0.5,IF(DX33="d",0.25,IF(DX33="e",0,IF(DX33="a/b/c/d/e","Belum diisi","Error"))))))</f>
        <v>Belum diisi</v>
      </c>
      <c r="DZ33" s="318" t="e">
        <f>IF(DY33&gt;DY$10,"SALAH, Renstra tidak ada",IF(DY33&gt;AVERAGE(DY$21:DY$28),"SALAH, Lebih tinggi dari nilai rata2 Kualitas Renstra","OK"))</f>
        <v>#DIV/0!</v>
      </c>
      <c r="EA33" s="403" t="s">
        <v>431</v>
      </c>
      <c r="EB33" s="402" t="str">
        <f>IF(EA33="a",1,IF(EA33="b",0.75,IF(EA33="c",0.5,IF(EA33="d",0.25,IF(EA33="e",0,IF(EA33="a/b/c/d/e","Belum diisi","Error"))))))</f>
        <v>Belum diisi</v>
      </c>
      <c r="EC33" s="318" t="e">
        <f>IF(EB33&gt;EB$10,"SALAH, Renstra tidak ada",IF(EB33&gt;AVERAGE(EB$21:EB$28),"SALAH, Lebih tinggi dari nilai rata2 Kualitas Renstra","OK"))</f>
        <v>#DIV/0!</v>
      </c>
      <c r="ED33" s="403" t="s">
        <v>431</v>
      </c>
      <c r="EE33" s="402" t="str">
        <f>IF(ED33="a",1,IF(ED33="b",0.75,IF(ED33="c",0.5,IF(ED33="d",0.25,IF(ED33="e",0,IF(ED33="a/b/c/d/e","Belum diisi","Error"))))))</f>
        <v>Belum diisi</v>
      </c>
      <c r="EF33" s="318" t="e">
        <f>IF(EE33&gt;EE$10,"SALAH, Renstra tidak ada",IF(EE33&gt;AVERAGE(EE$21:EE$28),"SALAH, Lebih tinggi dari nilai rata2 Kualitas Renstra","OK"))</f>
        <v>#DIV/0!</v>
      </c>
      <c r="EG33" s="403" t="s">
        <v>431</v>
      </c>
      <c r="EH33" s="402" t="str">
        <f>IF(EG33="a",1,IF(EG33="b",0.75,IF(EG33="c",0.5,IF(EG33="d",0.25,IF(EG33="e",0,IF(EG33="a/b/c/d/e","Belum diisi","Error"))))))</f>
        <v>Belum diisi</v>
      </c>
      <c r="EI33" s="318" t="e">
        <f>IF(EH33&gt;EH$10,"SALAH, Renstra tidak ada",IF(EH33&gt;AVERAGE(EH$21:EH$28),"SALAH, Lebih tinggi dari nilai rata2 Kualitas Renstra","OK"))</f>
        <v>#DIV/0!</v>
      </c>
      <c r="EJ33" s="403" t="s">
        <v>431</v>
      </c>
      <c r="EK33" s="402" t="str">
        <f>IF(EJ33="a",1,IF(EJ33="b",0.75,IF(EJ33="c",0.5,IF(EJ33="d",0.25,IF(EJ33="e",0,IF(EJ33="a/b/c/d/e","Belum diisi","Error"))))))</f>
        <v>Belum diisi</v>
      </c>
      <c r="EL33" s="318" t="e">
        <f>IF(EK33&gt;EK$10,"SALAH, Renstra tidak ada",IF(EK33&gt;AVERAGE(EK$21:EK$28),"SALAH, Lebih tinggi dari nilai rata2 Kualitas Renstra","OK"))</f>
        <v>#DIV/0!</v>
      </c>
      <c r="EM33" s="401" t="s">
        <v>431</v>
      </c>
      <c r="EN33" s="402" t="str">
        <f>IF(EM33="a",1,IF(EM33="b",0.75,IF(EM33="c",0.5,IF(EM33="d",0.25,IF(EM33="e",0,IF(EM33="a/b/c/d/e","Belum diisi","Error"))))))</f>
        <v>Belum diisi</v>
      </c>
      <c r="EO33" s="318" t="e">
        <f>IF(EN33&gt;EN$10,"SALAH, Renstra tidak ada",IF(EN33&gt;AVERAGE(EN$21:EN$28),"SALAH, Lebih tinggi dari nilai rata2 Kualitas Renstra","OK"))</f>
        <v>#DIV/0!</v>
      </c>
    </row>
    <row r="34" spans="1:145" ht="15">
      <c r="A34" s="56">
        <v>36</v>
      </c>
      <c r="B34" s="310"/>
      <c r="C34" s="316"/>
      <c r="D34" s="324"/>
      <c r="E34" s="323"/>
      <c r="F34" s="323"/>
      <c r="H34" s="408"/>
      <c r="J34" s="323"/>
      <c r="K34" s="323"/>
      <c r="L34" s="323"/>
      <c r="M34" s="326"/>
      <c r="N34" s="323"/>
      <c r="O34" s="323"/>
      <c r="P34" s="326"/>
      <c r="Q34" s="323"/>
      <c r="R34" s="323"/>
      <c r="S34" s="326"/>
      <c r="T34" s="323"/>
      <c r="U34" s="323"/>
      <c r="V34" s="326"/>
      <c r="W34" s="323"/>
      <c r="X34" s="323"/>
      <c r="Y34" s="326"/>
      <c r="Z34" s="323"/>
      <c r="AA34" s="323"/>
      <c r="AB34" s="326"/>
      <c r="AC34" s="323"/>
      <c r="AD34" s="323"/>
      <c r="AE34" s="326"/>
      <c r="AF34" s="323"/>
      <c r="AG34" s="323"/>
      <c r="AH34" s="326"/>
      <c r="AI34" s="323"/>
      <c r="AJ34" s="323"/>
      <c r="AK34" s="326"/>
      <c r="AL34" s="323"/>
      <c r="AM34" s="323"/>
      <c r="AN34" s="326"/>
      <c r="AO34" s="323"/>
      <c r="AP34" s="323"/>
      <c r="AQ34" s="326"/>
      <c r="AR34" s="323"/>
      <c r="AS34" s="323"/>
      <c r="AT34" s="326"/>
      <c r="AU34" s="323"/>
      <c r="AV34" s="323"/>
      <c r="AW34" s="326"/>
      <c r="AX34" s="323"/>
      <c r="AY34" s="323"/>
      <c r="AZ34" s="326"/>
      <c r="BA34" s="323"/>
      <c r="BB34" s="323"/>
      <c r="BC34" s="326"/>
      <c r="BD34" s="323"/>
      <c r="BE34" s="323"/>
      <c r="BF34" s="326"/>
      <c r="BG34" s="323"/>
      <c r="BH34" s="323"/>
      <c r="BI34" s="326"/>
      <c r="BJ34" s="323"/>
      <c r="BK34" s="323"/>
      <c r="BL34" s="326"/>
      <c r="BM34" s="323"/>
      <c r="BN34" s="323"/>
      <c r="BO34" s="326"/>
      <c r="BP34" s="323"/>
      <c r="BQ34" s="323"/>
      <c r="BR34" s="326"/>
      <c r="BS34" s="323"/>
      <c r="BT34" s="323"/>
      <c r="BU34" s="326"/>
      <c r="BV34" s="323"/>
      <c r="BW34" s="323"/>
      <c r="BX34" s="326"/>
      <c r="BY34" s="323"/>
      <c r="BZ34" s="323"/>
      <c r="CA34" s="326"/>
      <c r="CB34" s="323"/>
      <c r="CC34" s="323"/>
      <c r="CD34" s="326"/>
      <c r="CE34" s="323"/>
      <c r="CF34" s="323"/>
      <c r="CG34" s="326"/>
      <c r="CH34" s="323"/>
      <c r="CI34" s="323"/>
      <c r="CJ34" s="326"/>
      <c r="CK34" s="323"/>
      <c r="CL34" s="323"/>
      <c r="CM34" s="326"/>
      <c r="CN34" s="323"/>
      <c r="CO34" s="323"/>
      <c r="CP34" s="326"/>
      <c r="CQ34" s="323"/>
      <c r="CR34" s="323"/>
      <c r="CS34" s="326"/>
      <c r="CT34" s="323"/>
      <c r="CU34" s="323"/>
      <c r="CV34" s="326"/>
      <c r="CW34" s="323"/>
      <c r="CX34" s="323"/>
      <c r="CY34" s="326"/>
      <c r="CZ34" s="323"/>
      <c r="DA34" s="323"/>
      <c r="DB34" s="326"/>
      <c r="DC34" s="323"/>
      <c r="DD34" s="323"/>
      <c r="DE34" s="326"/>
      <c r="DF34" s="323"/>
      <c r="DG34" s="323"/>
      <c r="DH34" s="326"/>
      <c r="DI34" s="323"/>
      <c r="DJ34" s="323"/>
      <c r="DK34" s="326"/>
      <c r="DL34" s="323"/>
      <c r="DM34" s="323"/>
      <c r="DN34" s="326"/>
      <c r="DO34" s="323"/>
      <c r="DP34" s="323"/>
      <c r="DQ34" s="326"/>
      <c r="DR34" s="323"/>
      <c r="DS34" s="323"/>
      <c r="DT34" s="326"/>
      <c r="DU34" s="323"/>
      <c r="DV34" s="323"/>
      <c r="DW34" s="326"/>
      <c r="DX34" s="323"/>
      <c r="DY34" s="323"/>
      <c r="DZ34" s="326"/>
      <c r="EA34" s="323"/>
      <c r="EB34" s="323"/>
      <c r="EC34" s="326"/>
      <c r="ED34" s="323"/>
      <c r="EE34" s="323"/>
      <c r="EF34" s="326"/>
      <c r="EG34" s="323"/>
      <c r="EH34" s="323"/>
      <c r="EI34" s="326"/>
      <c r="EJ34" s="323"/>
      <c r="EK34" s="323"/>
      <c r="EL34" s="326"/>
      <c r="EM34" s="323"/>
      <c r="EN34" s="323"/>
      <c r="EO34" s="326"/>
    </row>
    <row r="35" spans="1:145" ht="15.75">
      <c r="A35" s="278">
        <v>37</v>
      </c>
      <c r="B35" s="300" t="s">
        <v>28</v>
      </c>
      <c r="C35" s="390" t="s">
        <v>530</v>
      </c>
      <c r="D35" s="391">
        <v>10</v>
      </c>
      <c r="E35" s="392">
        <f>+F35/$D35</f>
        <v>1</v>
      </c>
      <c r="F35" s="393">
        <f>+F36+F43+F54</f>
        <v>10</v>
      </c>
      <c r="H35" s="387"/>
      <c r="J35" s="295"/>
      <c r="K35" s="388">
        <f>+L35/$D35</f>
        <v>1</v>
      </c>
      <c r="L35" s="389">
        <f>+L36+L43+L54</f>
        <v>10</v>
      </c>
      <c r="M35" s="298"/>
      <c r="N35" s="388" t="e">
        <f>+O35/$D35</f>
        <v>#DIV/0!</v>
      </c>
      <c r="O35" s="389" t="e">
        <f>+O36+O43+O54</f>
        <v>#DIV/0!</v>
      </c>
      <c r="P35" s="298"/>
      <c r="Q35" s="388" t="e">
        <f>+R35/$D35</f>
        <v>#DIV/0!</v>
      </c>
      <c r="R35" s="389" t="e">
        <f>+R36+R43+R54</f>
        <v>#DIV/0!</v>
      </c>
      <c r="S35" s="298"/>
      <c r="T35" s="388" t="e">
        <f>+U35/$D35</f>
        <v>#DIV/0!</v>
      </c>
      <c r="U35" s="389" t="e">
        <f>+U36+U43+U54</f>
        <v>#DIV/0!</v>
      </c>
      <c r="V35" s="298"/>
      <c r="W35" s="388" t="e">
        <f>+X35/$D35</f>
        <v>#DIV/0!</v>
      </c>
      <c r="X35" s="389" t="e">
        <f>+X36+X43+X54</f>
        <v>#DIV/0!</v>
      </c>
      <c r="Y35" s="298"/>
      <c r="Z35" s="388" t="e">
        <f>+AA35/$D35</f>
        <v>#DIV/0!</v>
      </c>
      <c r="AA35" s="389" t="e">
        <f>+AA36+AA43+AA54</f>
        <v>#DIV/0!</v>
      </c>
      <c r="AB35" s="298"/>
      <c r="AC35" s="388" t="e">
        <f>+AD35/$D35</f>
        <v>#DIV/0!</v>
      </c>
      <c r="AD35" s="389" t="e">
        <f>+AD36+AD43+AD54</f>
        <v>#DIV/0!</v>
      </c>
      <c r="AE35" s="298"/>
      <c r="AF35" s="388" t="e">
        <f>+AG35/$D35</f>
        <v>#DIV/0!</v>
      </c>
      <c r="AG35" s="389" t="e">
        <f>+AG36+AG43+AG54</f>
        <v>#DIV/0!</v>
      </c>
      <c r="AH35" s="298"/>
      <c r="AI35" s="388" t="e">
        <f>+AJ35/$D35</f>
        <v>#DIV/0!</v>
      </c>
      <c r="AJ35" s="389" t="e">
        <f>+AJ36+AJ43+AJ54</f>
        <v>#DIV/0!</v>
      </c>
      <c r="AK35" s="298"/>
      <c r="AL35" s="388" t="e">
        <f>+AM35/$D35</f>
        <v>#DIV/0!</v>
      </c>
      <c r="AM35" s="389" t="e">
        <f>+AM36+AM43+AM54</f>
        <v>#DIV/0!</v>
      </c>
      <c r="AN35" s="298"/>
      <c r="AO35" s="388" t="e">
        <f>+AP35/$D35</f>
        <v>#DIV/0!</v>
      </c>
      <c r="AP35" s="389" t="e">
        <f>+AP36+AP43+AP54</f>
        <v>#DIV/0!</v>
      </c>
      <c r="AQ35" s="298"/>
      <c r="AR35" s="388" t="e">
        <f>+AS35/$D35</f>
        <v>#DIV/0!</v>
      </c>
      <c r="AS35" s="389" t="e">
        <f>+AS36+AS43+AS54</f>
        <v>#DIV/0!</v>
      </c>
      <c r="AT35" s="298"/>
      <c r="AU35" s="388" t="e">
        <f>+AV35/$D35</f>
        <v>#DIV/0!</v>
      </c>
      <c r="AV35" s="389" t="e">
        <f>+AV36+AV43+AV54</f>
        <v>#DIV/0!</v>
      </c>
      <c r="AW35" s="298"/>
      <c r="AX35" s="388" t="e">
        <f>+AY35/$D35</f>
        <v>#DIV/0!</v>
      </c>
      <c r="AY35" s="389" t="e">
        <f>+AY36+AY43+AY54</f>
        <v>#DIV/0!</v>
      </c>
      <c r="AZ35" s="298"/>
      <c r="BA35" s="388" t="e">
        <f>+BB35/$D35</f>
        <v>#DIV/0!</v>
      </c>
      <c r="BB35" s="389" t="e">
        <f>+BB36+BB43+BB54</f>
        <v>#DIV/0!</v>
      </c>
      <c r="BC35" s="298"/>
      <c r="BD35" s="388" t="e">
        <f>+BE35/$D35</f>
        <v>#DIV/0!</v>
      </c>
      <c r="BE35" s="389" t="e">
        <f>+BE36+BE43+BE54</f>
        <v>#DIV/0!</v>
      </c>
      <c r="BF35" s="298"/>
      <c r="BG35" s="388" t="e">
        <f>+BH35/$D35</f>
        <v>#DIV/0!</v>
      </c>
      <c r="BH35" s="389" t="e">
        <f>+BH36+BH43+BH54</f>
        <v>#DIV/0!</v>
      </c>
      <c r="BI35" s="298"/>
      <c r="BJ35" s="388" t="e">
        <f>+BK35/$D35</f>
        <v>#DIV/0!</v>
      </c>
      <c r="BK35" s="389" t="e">
        <f>+BK36+BK43+BK54</f>
        <v>#DIV/0!</v>
      </c>
      <c r="BL35" s="298"/>
      <c r="BM35" s="388" t="e">
        <f>+BN35/$D35</f>
        <v>#DIV/0!</v>
      </c>
      <c r="BN35" s="389" t="e">
        <f>+BN36+BN43+BN54</f>
        <v>#DIV/0!</v>
      </c>
      <c r="BO35" s="298"/>
      <c r="BP35" s="388" t="e">
        <f>+BQ35/$D35</f>
        <v>#DIV/0!</v>
      </c>
      <c r="BQ35" s="389" t="e">
        <f>+BQ36+BQ43+BQ54</f>
        <v>#DIV/0!</v>
      </c>
      <c r="BR35" s="298"/>
      <c r="BS35" s="388" t="e">
        <f>+BT35/$D35</f>
        <v>#DIV/0!</v>
      </c>
      <c r="BT35" s="389" t="e">
        <f>+BT36+BT43+BT54</f>
        <v>#DIV/0!</v>
      </c>
      <c r="BU35" s="298"/>
      <c r="BV35" s="388" t="e">
        <f>+BW35/$D35</f>
        <v>#DIV/0!</v>
      </c>
      <c r="BW35" s="389" t="e">
        <f>+BW36+BW43+BW54</f>
        <v>#DIV/0!</v>
      </c>
      <c r="BX35" s="298"/>
      <c r="BY35" s="388" t="e">
        <f>+BZ35/$D35</f>
        <v>#DIV/0!</v>
      </c>
      <c r="BZ35" s="389" t="e">
        <f>+BZ36+BZ43+BZ54</f>
        <v>#DIV/0!</v>
      </c>
      <c r="CA35" s="298"/>
      <c r="CB35" s="388" t="e">
        <f>+CC35/$D35</f>
        <v>#DIV/0!</v>
      </c>
      <c r="CC35" s="389" t="e">
        <f>+CC36+CC43+CC54</f>
        <v>#DIV/0!</v>
      </c>
      <c r="CD35" s="298"/>
      <c r="CE35" s="388" t="e">
        <f>+CF35/$D35</f>
        <v>#DIV/0!</v>
      </c>
      <c r="CF35" s="389" t="e">
        <f>+CF36+CF43+CF54</f>
        <v>#DIV/0!</v>
      </c>
      <c r="CG35" s="298"/>
      <c r="CH35" s="388" t="e">
        <f>+CI35/$D35</f>
        <v>#DIV/0!</v>
      </c>
      <c r="CI35" s="389" t="e">
        <f>+CI36+CI43+CI54</f>
        <v>#DIV/0!</v>
      </c>
      <c r="CJ35" s="298"/>
      <c r="CK35" s="388" t="e">
        <f>+CL35/$D35</f>
        <v>#DIV/0!</v>
      </c>
      <c r="CL35" s="389" t="e">
        <f>+CL36+CL43+CL54</f>
        <v>#DIV/0!</v>
      </c>
      <c r="CM35" s="298"/>
      <c r="CN35" s="388" t="e">
        <f>+CO35/$D35</f>
        <v>#DIV/0!</v>
      </c>
      <c r="CO35" s="389" t="e">
        <f>+CO36+CO43+CO54</f>
        <v>#DIV/0!</v>
      </c>
      <c r="CP35" s="298"/>
      <c r="CQ35" s="388" t="e">
        <f>+CR35/$D35</f>
        <v>#DIV/0!</v>
      </c>
      <c r="CR35" s="389" t="e">
        <f>+CR36+CR43+CR54</f>
        <v>#DIV/0!</v>
      </c>
      <c r="CS35" s="298"/>
      <c r="CT35" s="388" t="e">
        <f>+CU35/$D35</f>
        <v>#DIV/0!</v>
      </c>
      <c r="CU35" s="389" t="e">
        <f>+CU36+CU43+CU54</f>
        <v>#DIV/0!</v>
      </c>
      <c r="CV35" s="298"/>
      <c r="CW35" s="388" t="e">
        <f>+CX35/$D35</f>
        <v>#DIV/0!</v>
      </c>
      <c r="CX35" s="389" t="e">
        <f>+CX36+CX43+CX54</f>
        <v>#DIV/0!</v>
      </c>
      <c r="CY35" s="298"/>
      <c r="CZ35" s="388" t="e">
        <f>+DA35/$D35</f>
        <v>#DIV/0!</v>
      </c>
      <c r="DA35" s="389" t="e">
        <f>+DA36+DA43+DA54</f>
        <v>#DIV/0!</v>
      </c>
      <c r="DB35" s="298"/>
      <c r="DC35" s="388" t="e">
        <f>+DD35/$D35</f>
        <v>#DIV/0!</v>
      </c>
      <c r="DD35" s="389" t="e">
        <f>+DD36+DD43+DD54</f>
        <v>#DIV/0!</v>
      </c>
      <c r="DE35" s="298"/>
      <c r="DF35" s="388" t="e">
        <f>+DG35/$D35</f>
        <v>#DIV/0!</v>
      </c>
      <c r="DG35" s="389" t="e">
        <f>+DG36+DG43+DG54</f>
        <v>#DIV/0!</v>
      </c>
      <c r="DH35" s="298"/>
      <c r="DI35" s="388" t="e">
        <f>+DJ35/$D35</f>
        <v>#DIV/0!</v>
      </c>
      <c r="DJ35" s="389" t="e">
        <f>+DJ36+DJ43+DJ54</f>
        <v>#DIV/0!</v>
      </c>
      <c r="DK35" s="298"/>
      <c r="DL35" s="388" t="e">
        <f>+DM35/$D35</f>
        <v>#DIV/0!</v>
      </c>
      <c r="DM35" s="389" t="e">
        <f>+DM36+DM43+DM54</f>
        <v>#DIV/0!</v>
      </c>
      <c r="DN35" s="298"/>
      <c r="DO35" s="388" t="e">
        <f>+DP35/$D35</f>
        <v>#DIV/0!</v>
      </c>
      <c r="DP35" s="389" t="e">
        <f>+DP36+DP43+DP54</f>
        <v>#DIV/0!</v>
      </c>
      <c r="DQ35" s="298"/>
      <c r="DR35" s="388" t="e">
        <f>+DS35/$D35</f>
        <v>#DIV/0!</v>
      </c>
      <c r="DS35" s="389" t="e">
        <f>+DS36+DS43+DS54</f>
        <v>#DIV/0!</v>
      </c>
      <c r="DT35" s="298"/>
      <c r="DU35" s="388" t="e">
        <f>+DV35/$D35</f>
        <v>#DIV/0!</v>
      </c>
      <c r="DV35" s="389" t="e">
        <f>+DV36+DV43+DV54</f>
        <v>#DIV/0!</v>
      </c>
      <c r="DW35" s="298"/>
      <c r="DX35" s="388" t="e">
        <f>+DY35/$D35</f>
        <v>#DIV/0!</v>
      </c>
      <c r="DY35" s="389" t="e">
        <f>+DY36+DY43+DY54</f>
        <v>#DIV/0!</v>
      </c>
      <c r="DZ35" s="298"/>
      <c r="EA35" s="388" t="e">
        <f>+EB35/$D35</f>
        <v>#DIV/0!</v>
      </c>
      <c r="EB35" s="389" t="e">
        <f>+EB36+EB43+EB54</f>
        <v>#DIV/0!</v>
      </c>
      <c r="EC35" s="298"/>
      <c r="ED35" s="388" t="e">
        <f>+EE35/$D35</f>
        <v>#DIV/0!</v>
      </c>
      <c r="EE35" s="389" t="e">
        <f>+EE36+EE43+EE54</f>
        <v>#DIV/0!</v>
      </c>
      <c r="EF35" s="298"/>
      <c r="EG35" s="388" t="e">
        <f>+EH35/$D35</f>
        <v>#DIV/0!</v>
      </c>
      <c r="EH35" s="389" t="e">
        <f>+EH36+EH43+EH54</f>
        <v>#DIV/0!</v>
      </c>
      <c r="EI35" s="298"/>
      <c r="EJ35" s="388" t="e">
        <f>+EK35/$D35</f>
        <v>#DIV/0!</v>
      </c>
      <c r="EK35" s="389" t="e">
        <f>+EK36+EK43+EK54</f>
        <v>#DIV/0!</v>
      </c>
      <c r="EL35" s="298"/>
      <c r="EM35" s="388" t="e">
        <f>+EN35/$D35</f>
        <v>#DIV/0!</v>
      </c>
      <c r="EN35" s="389" t="e">
        <f>+EN36+EN43+EN54</f>
        <v>#DIV/0!</v>
      </c>
      <c r="EO35" s="298"/>
    </row>
    <row r="36" spans="1:145" ht="15.75">
      <c r="A36" s="56">
        <v>38</v>
      </c>
      <c r="B36" s="305" t="s">
        <v>47</v>
      </c>
      <c r="C36" s="394" t="s">
        <v>531</v>
      </c>
      <c r="D36" s="395">
        <v>2</v>
      </c>
      <c r="E36" s="396">
        <f>SUM(F37:F41)/COUNT(F37:F41)</f>
        <v>1</v>
      </c>
      <c r="F36" s="397">
        <f>E36*$D36</f>
        <v>2</v>
      </c>
      <c r="H36" s="387"/>
      <c r="J36" s="295"/>
      <c r="K36" s="398">
        <f>SUM(L37:L41)/COUNTA(L37:L41)</f>
        <v>1</v>
      </c>
      <c r="L36" s="389">
        <f>K36*$D36</f>
        <v>2</v>
      </c>
      <c r="M36" s="298"/>
      <c r="N36" s="398">
        <f>SUM(O37:O41)/COUNTA(O37:O41)</f>
        <v>0</v>
      </c>
      <c r="O36" s="389">
        <f>N36*$D36</f>
        <v>0</v>
      </c>
      <c r="P36" s="298"/>
      <c r="Q36" s="398">
        <f>SUM(R37:R41)/COUNTA(R37:R41)</f>
        <v>0</v>
      </c>
      <c r="R36" s="389">
        <f>Q36*$D36</f>
        <v>0</v>
      </c>
      <c r="S36" s="298"/>
      <c r="T36" s="398">
        <f>SUM(U37:U41)/COUNTA(U37:U41)</f>
        <v>0</v>
      </c>
      <c r="U36" s="389">
        <f>T36*$D36</f>
        <v>0</v>
      </c>
      <c r="V36" s="298"/>
      <c r="W36" s="398">
        <f>SUM(X37:X41)/COUNTA(X37:X41)</f>
        <v>0</v>
      </c>
      <c r="X36" s="389">
        <f>W36*$D36</f>
        <v>0</v>
      </c>
      <c r="Y36" s="298"/>
      <c r="Z36" s="398">
        <f>SUM(AA37:AA41)/COUNTA(AA37:AA41)</f>
        <v>0</v>
      </c>
      <c r="AA36" s="389">
        <f>Z36*$D36</f>
        <v>0</v>
      </c>
      <c r="AB36" s="298"/>
      <c r="AC36" s="398">
        <f>SUM(AD37:AD41)/COUNTA(AD37:AD41)</f>
        <v>0</v>
      </c>
      <c r="AD36" s="389">
        <f>AC36*$D36</f>
        <v>0</v>
      </c>
      <c r="AE36" s="298"/>
      <c r="AF36" s="398">
        <f>SUM(AG37:AG41)/COUNTA(AG37:AG41)</f>
        <v>0</v>
      </c>
      <c r="AG36" s="389">
        <f>AF36*$D36</f>
        <v>0</v>
      </c>
      <c r="AH36" s="298"/>
      <c r="AI36" s="398">
        <f>SUM(AJ37:AJ41)/COUNTA(AJ37:AJ41)</f>
        <v>0</v>
      </c>
      <c r="AJ36" s="389">
        <f>AI36*$D36</f>
        <v>0</v>
      </c>
      <c r="AK36" s="298"/>
      <c r="AL36" s="398">
        <f>SUM(AM37:AM41)/COUNTA(AM37:AM41)</f>
        <v>0</v>
      </c>
      <c r="AM36" s="389">
        <f>AL36*$D36</f>
        <v>0</v>
      </c>
      <c r="AN36" s="298"/>
      <c r="AO36" s="398">
        <f>SUM(AP37:AP41)/COUNTA(AP37:AP41)</f>
        <v>0</v>
      </c>
      <c r="AP36" s="389">
        <f>AO36*$D36</f>
        <v>0</v>
      </c>
      <c r="AQ36" s="298"/>
      <c r="AR36" s="398">
        <f>SUM(AS37:AS41)/COUNTA(AS37:AS41)</f>
        <v>0</v>
      </c>
      <c r="AS36" s="389">
        <f>AR36*$D36</f>
        <v>0</v>
      </c>
      <c r="AT36" s="298"/>
      <c r="AU36" s="398">
        <f>SUM(AV37:AV41)/COUNTA(AV37:AV41)</f>
        <v>0</v>
      </c>
      <c r="AV36" s="389">
        <f>AU36*$D36</f>
        <v>0</v>
      </c>
      <c r="AW36" s="298"/>
      <c r="AX36" s="398">
        <f>SUM(AY37:AY41)/COUNTA(AY37:AY41)</f>
        <v>0</v>
      </c>
      <c r="AY36" s="389">
        <f>AX36*$D36</f>
        <v>0</v>
      </c>
      <c r="AZ36" s="298"/>
      <c r="BA36" s="398">
        <f>SUM(BB37:BB41)/COUNTA(BB37:BB41)</f>
        <v>0</v>
      </c>
      <c r="BB36" s="389">
        <f>BA36*$D36</f>
        <v>0</v>
      </c>
      <c r="BC36" s="298"/>
      <c r="BD36" s="398">
        <f>SUM(BE37:BE41)/COUNTA(BE37:BE41)</f>
        <v>0</v>
      </c>
      <c r="BE36" s="389">
        <f>BD36*$D36</f>
        <v>0</v>
      </c>
      <c r="BF36" s="298"/>
      <c r="BG36" s="398">
        <f>SUM(BH37:BH41)/COUNTA(BH37:BH41)</f>
        <v>0</v>
      </c>
      <c r="BH36" s="389">
        <f>BG36*$D36</f>
        <v>0</v>
      </c>
      <c r="BI36" s="298"/>
      <c r="BJ36" s="398">
        <f>SUM(BK37:BK41)/COUNTA(BK37:BK41)</f>
        <v>0</v>
      </c>
      <c r="BK36" s="389">
        <f>BJ36*$D36</f>
        <v>0</v>
      </c>
      <c r="BL36" s="298"/>
      <c r="BM36" s="398">
        <f>SUM(BN37:BN41)/COUNTA(BN37:BN41)</f>
        <v>0</v>
      </c>
      <c r="BN36" s="389">
        <f>BM36*$D36</f>
        <v>0</v>
      </c>
      <c r="BO36" s="298"/>
      <c r="BP36" s="398">
        <f>SUM(BQ37:BQ41)/COUNTA(BQ37:BQ41)</f>
        <v>0</v>
      </c>
      <c r="BQ36" s="389">
        <f>BP36*$D36</f>
        <v>0</v>
      </c>
      <c r="BR36" s="298"/>
      <c r="BS36" s="398">
        <f>SUM(BT37:BT41)/COUNTA(BT37:BT41)</f>
        <v>0</v>
      </c>
      <c r="BT36" s="389">
        <f>BS36*$D36</f>
        <v>0</v>
      </c>
      <c r="BU36" s="298"/>
      <c r="BV36" s="398">
        <f>SUM(BW37:BW41)/COUNTA(BW37:BW41)</f>
        <v>0</v>
      </c>
      <c r="BW36" s="389">
        <f>BV36*$D36</f>
        <v>0</v>
      </c>
      <c r="BX36" s="298"/>
      <c r="BY36" s="398">
        <f>SUM(BZ37:BZ41)/COUNTA(BZ37:BZ41)</f>
        <v>0</v>
      </c>
      <c r="BZ36" s="389">
        <f>BY36*$D36</f>
        <v>0</v>
      </c>
      <c r="CA36" s="298"/>
      <c r="CB36" s="398">
        <f>SUM(CC37:CC41)/COUNTA(CC37:CC41)</f>
        <v>0</v>
      </c>
      <c r="CC36" s="389">
        <f>CB36*$D36</f>
        <v>0</v>
      </c>
      <c r="CD36" s="298"/>
      <c r="CE36" s="398">
        <f>SUM(CF37:CF41)/COUNTA(CF37:CF41)</f>
        <v>0</v>
      </c>
      <c r="CF36" s="389">
        <f>CE36*$D36</f>
        <v>0</v>
      </c>
      <c r="CG36" s="298"/>
      <c r="CH36" s="398">
        <f>SUM(CI37:CI41)/COUNTA(CI37:CI41)</f>
        <v>0</v>
      </c>
      <c r="CI36" s="389">
        <f>CH36*$D36</f>
        <v>0</v>
      </c>
      <c r="CJ36" s="298"/>
      <c r="CK36" s="398">
        <f>SUM(CL37:CL41)/COUNTA(CL37:CL41)</f>
        <v>0</v>
      </c>
      <c r="CL36" s="389">
        <f>CK36*$D36</f>
        <v>0</v>
      </c>
      <c r="CM36" s="298"/>
      <c r="CN36" s="398">
        <f>SUM(CO37:CO41)/COUNTA(CO37:CO41)</f>
        <v>0</v>
      </c>
      <c r="CO36" s="389">
        <f>CN36*$D36</f>
        <v>0</v>
      </c>
      <c r="CP36" s="298"/>
      <c r="CQ36" s="398">
        <f>SUM(CR37:CR41)/COUNTA(CR37:CR41)</f>
        <v>0</v>
      </c>
      <c r="CR36" s="389">
        <f>CQ36*$D36</f>
        <v>0</v>
      </c>
      <c r="CS36" s="298"/>
      <c r="CT36" s="398">
        <f>SUM(CU37:CU41)/COUNTA(CU37:CU41)</f>
        <v>0</v>
      </c>
      <c r="CU36" s="389">
        <f>CT36*$D36</f>
        <v>0</v>
      </c>
      <c r="CV36" s="298"/>
      <c r="CW36" s="398">
        <f>SUM(CX37:CX41)/COUNTA(CX37:CX41)</f>
        <v>0</v>
      </c>
      <c r="CX36" s="389">
        <f>CW36*$D36</f>
        <v>0</v>
      </c>
      <c r="CY36" s="298"/>
      <c r="CZ36" s="398">
        <f>SUM(DA37:DA41)/COUNTA(DA37:DA41)</f>
        <v>0</v>
      </c>
      <c r="DA36" s="389">
        <f>CZ36*$D36</f>
        <v>0</v>
      </c>
      <c r="DB36" s="298"/>
      <c r="DC36" s="398">
        <f>SUM(DD37:DD41)/COUNTA(DD37:DD41)</f>
        <v>0</v>
      </c>
      <c r="DD36" s="389">
        <f>DC36*$D36</f>
        <v>0</v>
      </c>
      <c r="DE36" s="298"/>
      <c r="DF36" s="398">
        <f>SUM(DG37:DG41)/COUNTA(DG37:DG41)</f>
        <v>0</v>
      </c>
      <c r="DG36" s="389">
        <f>DF36*$D36</f>
        <v>0</v>
      </c>
      <c r="DH36" s="298"/>
      <c r="DI36" s="398">
        <f>SUM(DJ37:DJ41)/COUNTA(DJ37:DJ41)</f>
        <v>0</v>
      </c>
      <c r="DJ36" s="389">
        <f>DI36*$D36</f>
        <v>0</v>
      </c>
      <c r="DK36" s="298"/>
      <c r="DL36" s="398">
        <f>SUM(DM37:DM41)/COUNTA(DM37:DM41)</f>
        <v>0</v>
      </c>
      <c r="DM36" s="389">
        <f>DL36*$D36</f>
        <v>0</v>
      </c>
      <c r="DN36" s="298"/>
      <c r="DO36" s="398">
        <f>SUM(DP37:DP41)/COUNTA(DP37:DP41)</f>
        <v>0</v>
      </c>
      <c r="DP36" s="389">
        <f>DO36*$D36</f>
        <v>0</v>
      </c>
      <c r="DQ36" s="298"/>
      <c r="DR36" s="398">
        <f>SUM(DS37:DS41)/COUNTA(DS37:DS41)</f>
        <v>0</v>
      </c>
      <c r="DS36" s="389">
        <f>DR36*$D36</f>
        <v>0</v>
      </c>
      <c r="DT36" s="298"/>
      <c r="DU36" s="398">
        <f>SUM(DV37:DV41)/COUNTA(DV37:DV41)</f>
        <v>0</v>
      </c>
      <c r="DV36" s="389">
        <f>DU36*$D36</f>
        <v>0</v>
      </c>
      <c r="DW36" s="298"/>
      <c r="DX36" s="398">
        <f>SUM(DY37:DY41)/COUNTA(DY37:DY41)</f>
        <v>0</v>
      </c>
      <c r="DY36" s="389">
        <f>DX36*$D36</f>
        <v>0</v>
      </c>
      <c r="DZ36" s="298"/>
      <c r="EA36" s="398">
        <f>SUM(EB37:EB41)/COUNTA(EB37:EB41)</f>
        <v>0</v>
      </c>
      <c r="EB36" s="389">
        <f>EA36*$D36</f>
        <v>0</v>
      </c>
      <c r="EC36" s="298"/>
      <c r="ED36" s="398">
        <f>SUM(EE37:EE41)/COUNTA(EE37:EE41)</f>
        <v>0</v>
      </c>
      <c r="EE36" s="389">
        <f>ED36*$D36</f>
        <v>0</v>
      </c>
      <c r="EF36" s="298"/>
      <c r="EG36" s="398">
        <f>SUM(EH37:EH41)/COUNTA(EH37:EH41)</f>
        <v>0</v>
      </c>
      <c r="EH36" s="389">
        <f>EG36*$D36</f>
        <v>0</v>
      </c>
      <c r="EI36" s="298"/>
      <c r="EJ36" s="398">
        <f>SUM(EK37:EK41)/COUNTA(EK37:EK41)</f>
        <v>0</v>
      </c>
      <c r="EK36" s="389">
        <f>EJ36*$D36</f>
        <v>0</v>
      </c>
      <c r="EL36" s="298"/>
      <c r="EM36" s="398">
        <f>SUM(EN37:EN41)/COUNTA(EN37:EN41)</f>
        <v>0</v>
      </c>
      <c r="EN36" s="389">
        <f>EM36*$D36</f>
        <v>0</v>
      </c>
      <c r="EO36" s="298"/>
    </row>
    <row r="37" spans="1:145" ht="15">
      <c r="A37" s="278">
        <v>39</v>
      </c>
      <c r="B37" s="310">
        <v>1</v>
      </c>
      <c r="C37" s="311" t="s">
        <v>230</v>
      </c>
      <c r="D37" s="312"/>
      <c r="E37" s="399" t="str">
        <f>IF(F37&gt;0.875,"a",IF(F37&gt;0.625,"b",IF(F37&gt;0.375,"c",IF(F37&gt;0.125,"d",IF(F37&lt;=0.125,"e","Error")))))</f>
        <v>a</v>
      </c>
      <c r="F37" s="405">
        <f t="shared" ref="F37:F41" si="50">AVERAGEIF(K37:EO37,"&gt;=0",K37:EO37)</f>
        <v>1</v>
      </c>
      <c r="H37" s="387"/>
      <c r="J37" s="313" t="s">
        <v>26</v>
      </c>
      <c r="K37" s="400" t="s">
        <v>1363</v>
      </c>
      <c r="L37" s="399">
        <f>IF(K37="Y",1,IF(K37="T",0,IF(K37="Y/T","Belum diisi","Error")))</f>
        <v>1</v>
      </c>
      <c r="M37" s="298"/>
      <c r="N37" s="401" t="s">
        <v>26</v>
      </c>
      <c r="O37" s="402" t="str">
        <f>IF(N37="Y",1,IF(N37="T",0,IF(N37="Y/T","Belum diisi","Error")))</f>
        <v>Belum diisi</v>
      </c>
      <c r="P37" s="298"/>
      <c r="Q37" s="401" t="s">
        <v>26</v>
      </c>
      <c r="R37" s="402" t="str">
        <f>IF(Q37="Y",1,IF(Q37="T",0,IF(Q37="Y/T","Belum diisi","Error")))</f>
        <v>Belum diisi</v>
      </c>
      <c r="S37" s="298"/>
      <c r="T37" s="401" t="s">
        <v>26</v>
      </c>
      <c r="U37" s="402" t="str">
        <f>IF(T37="Y",1,IF(T37="T",0,IF(T37="Y/T","Belum diisi","Error")))</f>
        <v>Belum diisi</v>
      </c>
      <c r="V37" s="298"/>
      <c r="W37" s="401" t="s">
        <v>26</v>
      </c>
      <c r="X37" s="402" t="str">
        <f>IF(W37="Y",1,IF(W37="T",0,IF(W37="Y/T","Belum diisi","Error")))</f>
        <v>Belum diisi</v>
      </c>
      <c r="Y37" s="298"/>
      <c r="Z37" s="403" t="s">
        <v>26</v>
      </c>
      <c r="AA37" s="402" t="str">
        <f>IF(Z37="Y",1,IF(Z37="T",0,IF(Z37="Y/T","Belum diisi","Error")))</f>
        <v>Belum diisi</v>
      </c>
      <c r="AB37" s="298"/>
      <c r="AC37" s="403" t="s">
        <v>26</v>
      </c>
      <c r="AD37" s="402" t="str">
        <f>IF(AC37="Y",1,IF(AC37="T",0,IF(AC37="Y/T","Belum diisi","Error")))</f>
        <v>Belum diisi</v>
      </c>
      <c r="AE37" s="298"/>
      <c r="AF37" s="403" t="s">
        <v>26</v>
      </c>
      <c r="AG37" s="402" t="str">
        <f>IF(AF37="Y",1,IF(AF37="T",0,IF(AF37="Y/T","Belum diisi","Error")))</f>
        <v>Belum diisi</v>
      </c>
      <c r="AH37" s="298"/>
      <c r="AI37" s="403" t="s">
        <v>26</v>
      </c>
      <c r="AJ37" s="402" t="str">
        <f>IF(AI37="Y",1,IF(AI37="T",0,IF(AI37="Y/T","Belum diisi","Error")))</f>
        <v>Belum diisi</v>
      </c>
      <c r="AK37" s="298"/>
      <c r="AL37" s="403" t="s">
        <v>26</v>
      </c>
      <c r="AM37" s="402" t="str">
        <f>IF(AL37="Y",1,IF(AL37="T",0,IF(AL37="Y/T","Belum diisi","Error")))</f>
        <v>Belum diisi</v>
      </c>
      <c r="AN37" s="298"/>
      <c r="AO37" s="401" t="s">
        <v>26</v>
      </c>
      <c r="AP37" s="402" t="str">
        <f>IF(AO37="Y",1,IF(AO37="T",0,IF(AO37="Y/T","Belum diisi","Error")))</f>
        <v>Belum diisi</v>
      </c>
      <c r="AQ37" s="298"/>
      <c r="AR37" s="401" t="s">
        <v>26</v>
      </c>
      <c r="AS37" s="402" t="str">
        <f>IF(AR37="Y",1,IF(AR37="T",0,IF(AR37="Y/T","Belum diisi","Error")))</f>
        <v>Belum diisi</v>
      </c>
      <c r="AT37" s="298"/>
      <c r="AU37" s="401" t="s">
        <v>26</v>
      </c>
      <c r="AV37" s="402" t="str">
        <f>IF(AU37="Y",1,IF(AU37="T",0,IF(AU37="Y/T","Belum diisi","Error")))</f>
        <v>Belum diisi</v>
      </c>
      <c r="AW37" s="298"/>
      <c r="AX37" s="401" t="s">
        <v>26</v>
      </c>
      <c r="AY37" s="402" t="str">
        <f>IF(AX37="Y",1,IF(AX37="T",0,IF(AX37="Y/T","Belum diisi","Error")))</f>
        <v>Belum diisi</v>
      </c>
      <c r="AZ37" s="298"/>
      <c r="BA37" s="403" t="s">
        <v>26</v>
      </c>
      <c r="BB37" s="402" t="str">
        <f>IF(BA37="Y",1,IF(BA37="T",0,IF(BA37="Y/T","Belum diisi","Error")))</f>
        <v>Belum diisi</v>
      </c>
      <c r="BC37" s="298"/>
      <c r="BD37" s="403" t="s">
        <v>26</v>
      </c>
      <c r="BE37" s="402" t="str">
        <f>IF(BD37="Y",1,IF(BD37="T",0,IF(BD37="Y/T","Belum diisi","Error")))</f>
        <v>Belum diisi</v>
      </c>
      <c r="BF37" s="298"/>
      <c r="BG37" s="403" t="s">
        <v>26</v>
      </c>
      <c r="BH37" s="402" t="str">
        <f>IF(BG37="Y",1,IF(BG37="T",0,IF(BG37="Y/T","Belum diisi","Error")))</f>
        <v>Belum diisi</v>
      </c>
      <c r="BI37" s="298"/>
      <c r="BJ37" s="403" t="s">
        <v>26</v>
      </c>
      <c r="BK37" s="402" t="str">
        <f>IF(BJ37="Y",1,IF(BJ37="T",0,IF(BJ37="Y/T","Belum diisi","Error")))</f>
        <v>Belum diisi</v>
      </c>
      <c r="BL37" s="298"/>
      <c r="BM37" s="403" t="s">
        <v>26</v>
      </c>
      <c r="BN37" s="402" t="str">
        <f>IF(BM37="Y",1,IF(BM37="T",0,IF(BM37="Y/T","Belum diisi","Error")))</f>
        <v>Belum diisi</v>
      </c>
      <c r="BO37" s="298"/>
      <c r="BP37" s="403" t="s">
        <v>26</v>
      </c>
      <c r="BQ37" s="402" t="str">
        <f>IF(BP37="Y",1,IF(BP37="T",0,IF(BP37="Y/T","Belum diisi","Error")))</f>
        <v>Belum diisi</v>
      </c>
      <c r="BR37" s="298"/>
      <c r="BS37" s="403" t="s">
        <v>26</v>
      </c>
      <c r="BT37" s="402" t="str">
        <f>IF(BS37="Y",1,IF(BS37="T",0,IF(BS37="Y/T","Belum diisi","Error")))</f>
        <v>Belum diisi</v>
      </c>
      <c r="BU37" s="298"/>
      <c r="BV37" s="403" t="s">
        <v>26</v>
      </c>
      <c r="BW37" s="402" t="str">
        <f>IF(BV37="Y",1,IF(BV37="T",0,IF(BV37="Y/T","Belum diisi","Error")))</f>
        <v>Belum diisi</v>
      </c>
      <c r="BX37" s="298"/>
      <c r="BY37" s="403" t="s">
        <v>26</v>
      </c>
      <c r="BZ37" s="402" t="str">
        <f>IF(BY37="Y",1,IF(BY37="T",0,IF(BY37="Y/T","Belum diisi","Error")))</f>
        <v>Belum diisi</v>
      </c>
      <c r="CA37" s="298"/>
      <c r="CB37" s="403" t="s">
        <v>26</v>
      </c>
      <c r="CC37" s="402" t="str">
        <f>IF(CB37="Y",1,IF(CB37="T",0,IF(CB37="Y/T","Belum diisi","Error")))</f>
        <v>Belum diisi</v>
      </c>
      <c r="CD37" s="298"/>
      <c r="CE37" s="403" t="s">
        <v>26</v>
      </c>
      <c r="CF37" s="402" t="str">
        <f>IF(CE37="Y",1,IF(CE37="T",0,IF(CE37="Y/T","Belum diisi","Error")))</f>
        <v>Belum diisi</v>
      </c>
      <c r="CG37" s="298"/>
      <c r="CH37" s="403" t="s">
        <v>26</v>
      </c>
      <c r="CI37" s="402" t="str">
        <f>IF(CH37="Y",1,IF(CH37="T",0,IF(CH37="Y/T","Belum diisi","Error")))</f>
        <v>Belum diisi</v>
      </c>
      <c r="CJ37" s="298"/>
      <c r="CK37" s="403" t="s">
        <v>26</v>
      </c>
      <c r="CL37" s="402" t="str">
        <f>IF(CK37="Y",1,IF(CK37="T",0,IF(CK37="Y/T","Belum diisi","Error")))</f>
        <v>Belum diisi</v>
      </c>
      <c r="CM37" s="298"/>
      <c r="CN37" s="403" t="s">
        <v>26</v>
      </c>
      <c r="CO37" s="402" t="str">
        <f>IF(CN37="Y",1,IF(CN37="T",0,IF(CN37="Y/T","Belum diisi","Error")))</f>
        <v>Belum diisi</v>
      </c>
      <c r="CP37" s="298"/>
      <c r="CQ37" s="403" t="s">
        <v>26</v>
      </c>
      <c r="CR37" s="402" t="str">
        <f>IF(CQ37="Y",1,IF(CQ37="T",0,IF(CQ37="Y/T","Belum diisi","Error")))</f>
        <v>Belum diisi</v>
      </c>
      <c r="CS37" s="298"/>
      <c r="CT37" s="403" t="s">
        <v>26</v>
      </c>
      <c r="CU37" s="402" t="str">
        <f>IF(CT37="Y",1,IF(CT37="T",0,IF(CT37="Y/T","Belum diisi","Error")))</f>
        <v>Belum diisi</v>
      </c>
      <c r="CV37" s="298"/>
      <c r="CW37" s="403" t="s">
        <v>26</v>
      </c>
      <c r="CX37" s="402" t="str">
        <f>IF(CW37="Y",1,IF(CW37="T",0,IF(CW37="Y/T","Belum diisi","Error")))</f>
        <v>Belum diisi</v>
      </c>
      <c r="CY37" s="298"/>
      <c r="CZ37" s="403" t="s">
        <v>26</v>
      </c>
      <c r="DA37" s="402" t="str">
        <f>IF(CZ37="Y",1,IF(CZ37="T",0,IF(CZ37="Y/T","Belum diisi","Error")))</f>
        <v>Belum diisi</v>
      </c>
      <c r="DB37" s="298"/>
      <c r="DC37" s="403" t="s">
        <v>26</v>
      </c>
      <c r="DD37" s="402" t="str">
        <f>IF(DC37="Y",1,IF(DC37="T",0,IF(DC37="Y/T","Belum diisi","Error")))</f>
        <v>Belum diisi</v>
      </c>
      <c r="DE37" s="298"/>
      <c r="DF37" s="403" t="s">
        <v>26</v>
      </c>
      <c r="DG37" s="402" t="str">
        <f>IF(DF37="Y",1,IF(DF37="T",0,IF(DF37="Y/T","Belum diisi","Error")))</f>
        <v>Belum diisi</v>
      </c>
      <c r="DH37" s="298"/>
      <c r="DI37" s="403" t="s">
        <v>26</v>
      </c>
      <c r="DJ37" s="402" t="str">
        <f>IF(DI37="Y",1,IF(DI37="T",0,IF(DI37="Y/T","Belum diisi","Error")))</f>
        <v>Belum diisi</v>
      </c>
      <c r="DK37" s="298"/>
      <c r="DL37" s="403" t="s">
        <v>26</v>
      </c>
      <c r="DM37" s="402" t="str">
        <f>IF(DL37="Y",1,IF(DL37="T",0,IF(DL37="Y/T","Belum diisi","Error")))</f>
        <v>Belum diisi</v>
      </c>
      <c r="DN37" s="298"/>
      <c r="DO37" s="403" t="s">
        <v>26</v>
      </c>
      <c r="DP37" s="402" t="str">
        <f>IF(DO37="Y",1,IF(DO37="T",0,IF(DO37="Y/T","Belum diisi","Error")))</f>
        <v>Belum diisi</v>
      </c>
      <c r="DQ37" s="298"/>
      <c r="DR37" s="403" t="s">
        <v>26</v>
      </c>
      <c r="DS37" s="402" t="str">
        <f>IF(DR37="Y",1,IF(DR37="T",0,IF(DR37="Y/T","Belum diisi","Error")))</f>
        <v>Belum diisi</v>
      </c>
      <c r="DT37" s="298"/>
      <c r="DU37" s="403" t="s">
        <v>26</v>
      </c>
      <c r="DV37" s="402" t="str">
        <f>IF(DU37="Y",1,IF(DU37="T",0,IF(DU37="Y/T","Belum diisi","Error")))</f>
        <v>Belum diisi</v>
      </c>
      <c r="DW37" s="298"/>
      <c r="DX37" s="403" t="s">
        <v>26</v>
      </c>
      <c r="DY37" s="402" t="str">
        <f>IF(DX37="Y",1,IF(DX37="T",0,IF(DX37="Y/T","Belum diisi","Error")))</f>
        <v>Belum diisi</v>
      </c>
      <c r="DZ37" s="298"/>
      <c r="EA37" s="403" t="s">
        <v>26</v>
      </c>
      <c r="EB37" s="402" t="str">
        <f>IF(EA37="Y",1,IF(EA37="T",0,IF(EA37="Y/T","Belum diisi","Error")))</f>
        <v>Belum diisi</v>
      </c>
      <c r="EC37" s="298"/>
      <c r="ED37" s="403" t="s">
        <v>26</v>
      </c>
      <c r="EE37" s="402" t="str">
        <f>IF(ED37="Y",1,IF(ED37="T",0,IF(ED37="Y/T","Belum diisi","Error")))</f>
        <v>Belum diisi</v>
      </c>
      <c r="EF37" s="298"/>
      <c r="EG37" s="403" t="s">
        <v>26</v>
      </c>
      <c r="EH37" s="402" t="str">
        <f>IF(EG37="Y",1,IF(EG37="T",0,IF(EG37="Y/T","Belum diisi","Error")))</f>
        <v>Belum diisi</v>
      </c>
      <c r="EI37" s="298"/>
      <c r="EJ37" s="403" t="s">
        <v>26</v>
      </c>
      <c r="EK37" s="402" t="str">
        <f>IF(EJ37="Y",1,IF(EJ37="T",0,IF(EJ37="Y/T","Belum diisi","Error")))</f>
        <v>Belum diisi</v>
      </c>
      <c r="EL37" s="298"/>
      <c r="EM37" s="401" t="s">
        <v>26</v>
      </c>
      <c r="EN37" s="402" t="str">
        <f>IF(EM37="Y",1,IF(EM37="T",0,IF(EM37="Y/T","Belum diisi","Error")))</f>
        <v>Belum diisi</v>
      </c>
      <c r="EO37" s="298"/>
    </row>
    <row r="38" spans="1:145" ht="15">
      <c r="A38" s="56">
        <v>40</v>
      </c>
      <c r="B38" s="310">
        <v>2</v>
      </c>
      <c r="C38" s="331" t="s">
        <v>268</v>
      </c>
      <c r="D38" s="332"/>
      <c r="E38" s="399" t="str">
        <f>IF(F38&gt;0.875,"a",IF(F38&gt;0.625,"b",IF(F38&gt;0.375,"c",IF(F38&gt;0.125,"d",IF(F38&lt;=0.125,"e","Error")))))</f>
        <v>a</v>
      </c>
      <c r="F38" s="405">
        <f t="shared" si="50"/>
        <v>1</v>
      </c>
      <c r="H38" s="387"/>
      <c r="J38" s="313" t="s">
        <v>26</v>
      </c>
      <c r="K38" s="400" t="s">
        <v>1363</v>
      </c>
      <c r="L38" s="399">
        <f>IF(K38="Y",1,IF(K38="T",0,IF(K38="Y/T","Belum diisi","Error")))</f>
        <v>1</v>
      </c>
      <c r="M38" s="298"/>
      <c r="N38" s="401" t="s">
        <v>26</v>
      </c>
      <c r="O38" s="402" t="str">
        <f>IF(N38="Y",1,IF(N38="T",0,IF(N38="Y/T","Belum diisi","Error")))</f>
        <v>Belum diisi</v>
      </c>
      <c r="P38" s="298"/>
      <c r="Q38" s="401" t="s">
        <v>26</v>
      </c>
      <c r="R38" s="402" t="str">
        <f>IF(Q38="Y",1,IF(Q38="T",0,IF(Q38="Y/T","Belum diisi","Error")))</f>
        <v>Belum diisi</v>
      </c>
      <c r="S38" s="298"/>
      <c r="T38" s="401" t="s">
        <v>26</v>
      </c>
      <c r="U38" s="402" t="str">
        <f>IF(T38="Y",1,IF(T38="T",0,IF(T38="Y/T","Belum diisi","Error")))</f>
        <v>Belum diisi</v>
      </c>
      <c r="V38" s="298"/>
      <c r="W38" s="401" t="s">
        <v>26</v>
      </c>
      <c r="X38" s="402" t="str">
        <f>IF(W38="Y",1,IF(W38="T",0,IF(W38="Y/T","Belum diisi","Error")))</f>
        <v>Belum diisi</v>
      </c>
      <c r="Y38" s="298"/>
      <c r="Z38" s="403" t="s">
        <v>26</v>
      </c>
      <c r="AA38" s="402" t="str">
        <f>IF(Z38="Y",1,IF(Z38="T",0,IF(Z38="Y/T","Belum diisi","Error")))</f>
        <v>Belum diisi</v>
      </c>
      <c r="AB38" s="298"/>
      <c r="AC38" s="403" t="s">
        <v>26</v>
      </c>
      <c r="AD38" s="402" t="str">
        <f>IF(AC38="Y",1,IF(AC38="T",0,IF(AC38="Y/T","Belum diisi","Error")))</f>
        <v>Belum diisi</v>
      </c>
      <c r="AE38" s="298"/>
      <c r="AF38" s="403" t="s">
        <v>26</v>
      </c>
      <c r="AG38" s="402" t="str">
        <f>IF(AF38="Y",1,IF(AF38="T",0,IF(AF38="Y/T","Belum diisi","Error")))</f>
        <v>Belum diisi</v>
      </c>
      <c r="AH38" s="298"/>
      <c r="AI38" s="403" t="s">
        <v>26</v>
      </c>
      <c r="AJ38" s="402" t="str">
        <f>IF(AI38="Y",1,IF(AI38="T",0,IF(AI38="Y/T","Belum diisi","Error")))</f>
        <v>Belum diisi</v>
      </c>
      <c r="AK38" s="298"/>
      <c r="AL38" s="403" t="s">
        <v>26</v>
      </c>
      <c r="AM38" s="402" t="str">
        <f>IF(AL38="Y",1,IF(AL38="T",0,IF(AL38="Y/T","Belum diisi","Error")))</f>
        <v>Belum diisi</v>
      </c>
      <c r="AN38" s="298"/>
      <c r="AO38" s="401" t="s">
        <v>26</v>
      </c>
      <c r="AP38" s="402" t="str">
        <f>IF(AO38="Y",1,IF(AO38="T",0,IF(AO38="Y/T","Belum diisi","Error")))</f>
        <v>Belum diisi</v>
      </c>
      <c r="AQ38" s="298"/>
      <c r="AR38" s="401" t="s">
        <v>26</v>
      </c>
      <c r="AS38" s="402" t="str">
        <f>IF(AR38="Y",1,IF(AR38="T",0,IF(AR38="Y/T","Belum diisi","Error")))</f>
        <v>Belum diisi</v>
      </c>
      <c r="AT38" s="298"/>
      <c r="AU38" s="401" t="s">
        <v>26</v>
      </c>
      <c r="AV38" s="402" t="str">
        <f>IF(AU38="Y",1,IF(AU38="T",0,IF(AU38="Y/T","Belum diisi","Error")))</f>
        <v>Belum diisi</v>
      </c>
      <c r="AW38" s="298"/>
      <c r="AX38" s="401" t="s">
        <v>26</v>
      </c>
      <c r="AY38" s="402" t="str">
        <f>IF(AX38="Y",1,IF(AX38="T",0,IF(AX38="Y/T","Belum diisi","Error")))</f>
        <v>Belum diisi</v>
      </c>
      <c r="AZ38" s="298"/>
      <c r="BA38" s="403" t="s">
        <v>26</v>
      </c>
      <c r="BB38" s="402" t="str">
        <f>IF(BA38="Y",1,IF(BA38="T",0,IF(BA38="Y/T","Belum diisi","Error")))</f>
        <v>Belum diisi</v>
      </c>
      <c r="BC38" s="298"/>
      <c r="BD38" s="403" t="s">
        <v>26</v>
      </c>
      <c r="BE38" s="402" t="str">
        <f>IF(BD38="Y",1,IF(BD38="T",0,IF(BD38="Y/T","Belum diisi","Error")))</f>
        <v>Belum diisi</v>
      </c>
      <c r="BF38" s="298"/>
      <c r="BG38" s="403" t="s">
        <v>26</v>
      </c>
      <c r="BH38" s="402" t="str">
        <f>IF(BG38="Y",1,IF(BG38="T",0,IF(BG38="Y/T","Belum diisi","Error")))</f>
        <v>Belum diisi</v>
      </c>
      <c r="BI38" s="298"/>
      <c r="BJ38" s="403" t="s">
        <v>26</v>
      </c>
      <c r="BK38" s="402" t="str">
        <f>IF(BJ38="Y",1,IF(BJ38="T",0,IF(BJ38="Y/T","Belum diisi","Error")))</f>
        <v>Belum diisi</v>
      </c>
      <c r="BL38" s="298"/>
      <c r="BM38" s="403" t="s">
        <v>26</v>
      </c>
      <c r="BN38" s="402" t="str">
        <f>IF(BM38="Y",1,IF(BM38="T",0,IF(BM38="Y/T","Belum diisi","Error")))</f>
        <v>Belum diisi</v>
      </c>
      <c r="BO38" s="298"/>
      <c r="BP38" s="403" t="s">
        <v>26</v>
      </c>
      <c r="BQ38" s="402" t="str">
        <f>IF(BP38="Y",1,IF(BP38="T",0,IF(BP38="Y/T","Belum diisi","Error")))</f>
        <v>Belum diisi</v>
      </c>
      <c r="BR38" s="298"/>
      <c r="BS38" s="403" t="s">
        <v>26</v>
      </c>
      <c r="BT38" s="402" t="str">
        <f>IF(BS38="Y",1,IF(BS38="T",0,IF(BS38="Y/T","Belum diisi","Error")))</f>
        <v>Belum diisi</v>
      </c>
      <c r="BU38" s="298"/>
      <c r="BV38" s="403" t="s">
        <v>26</v>
      </c>
      <c r="BW38" s="402" t="str">
        <f>IF(BV38="Y",1,IF(BV38="T",0,IF(BV38="Y/T","Belum diisi","Error")))</f>
        <v>Belum diisi</v>
      </c>
      <c r="BX38" s="298"/>
      <c r="BY38" s="403" t="s">
        <v>26</v>
      </c>
      <c r="BZ38" s="402" t="str">
        <f>IF(BY38="Y",1,IF(BY38="T",0,IF(BY38="Y/T","Belum diisi","Error")))</f>
        <v>Belum diisi</v>
      </c>
      <c r="CA38" s="298"/>
      <c r="CB38" s="403" t="s">
        <v>26</v>
      </c>
      <c r="CC38" s="402" t="str">
        <f>IF(CB38="Y",1,IF(CB38="T",0,IF(CB38="Y/T","Belum diisi","Error")))</f>
        <v>Belum diisi</v>
      </c>
      <c r="CD38" s="298"/>
      <c r="CE38" s="403" t="s">
        <v>26</v>
      </c>
      <c r="CF38" s="402" t="str">
        <f>IF(CE38="Y",1,IF(CE38="T",0,IF(CE38="Y/T","Belum diisi","Error")))</f>
        <v>Belum diisi</v>
      </c>
      <c r="CG38" s="298"/>
      <c r="CH38" s="403" t="s">
        <v>26</v>
      </c>
      <c r="CI38" s="402" t="str">
        <f>IF(CH38="Y",1,IF(CH38="T",0,IF(CH38="Y/T","Belum diisi","Error")))</f>
        <v>Belum diisi</v>
      </c>
      <c r="CJ38" s="298"/>
      <c r="CK38" s="403" t="s">
        <v>26</v>
      </c>
      <c r="CL38" s="402" t="str">
        <f>IF(CK38="Y",1,IF(CK38="T",0,IF(CK38="Y/T","Belum diisi","Error")))</f>
        <v>Belum diisi</v>
      </c>
      <c r="CM38" s="298"/>
      <c r="CN38" s="403" t="s">
        <v>26</v>
      </c>
      <c r="CO38" s="402" t="str">
        <f>IF(CN38="Y",1,IF(CN38="T",0,IF(CN38="Y/T","Belum diisi","Error")))</f>
        <v>Belum diisi</v>
      </c>
      <c r="CP38" s="298"/>
      <c r="CQ38" s="403" t="s">
        <v>26</v>
      </c>
      <c r="CR38" s="402" t="str">
        <f>IF(CQ38="Y",1,IF(CQ38="T",0,IF(CQ38="Y/T","Belum diisi","Error")))</f>
        <v>Belum diisi</v>
      </c>
      <c r="CS38" s="298"/>
      <c r="CT38" s="403" t="s">
        <v>26</v>
      </c>
      <c r="CU38" s="402" t="str">
        <f>IF(CT38="Y",1,IF(CT38="T",0,IF(CT38="Y/T","Belum diisi","Error")))</f>
        <v>Belum diisi</v>
      </c>
      <c r="CV38" s="298"/>
      <c r="CW38" s="403" t="s">
        <v>26</v>
      </c>
      <c r="CX38" s="402" t="str">
        <f>IF(CW38="Y",1,IF(CW38="T",0,IF(CW38="Y/T","Belum diisi","Error")))</f>
        <v>Belum diisi</v>
      </c>
      <c r="CY38" s="298"/>
      <c r="CZ38" s="403" t="s">
        <v>26</v>
      </c>
      <c r="DA38" s="402" t="str">
        <f>IF(CZ38="Y",1,IF(CZ38="T",0,IF(CZ38="Y/T","Belum diisi","Error")))</f>
        <v>Belum diisi</v>
      </c>
      <c r="DB38" s="298"/>
      <c r="DC38" s="403" t="s">
        <v>26</v>
      </c>
      <c r="DD38" s="402" t="str">
        <f>IF(DC38="Y",1,IF(DC38="T",0,IF(DC38="Y/T","Belum diisi","Error")))</f>
        <v>Belum diisi</v>
      </c>
      <c r="DE38" s="298"/>
      <c r="DF38" s="403" t="s">
        <v>26</v>
      </c>
      <c r="DG38" s="402" t="str">
        <f>IF(DF38="Y",1,IF(DF38="T",0,IF(DF38="Y/T","Belum diisi","Error")))</f>
        <v>Belum diisi</v>
      </c>
      <c r="DH38" s="298"/>
      <c r="DI38" s="403" t="s">
        <v>26</v>
      </c>
      <c r="DJ38" s="402" t="str">
        <f>IF(DI38="Y",1,IF(DI38="T",0,IF(DI38="Y/T","Belum diisi","Error")))</f>
        <v>Belum diisi</v>
      </c>
      <c r="DK38" s="298"/>
      <c r="DL38" s="403" t="s">
        <v>26</v>
      </c>
      <c r="DM38" s="402" t="str">
        <f>IF(DL38="Y",1,IF(DL38="T",0,IF(DL38="Y/T","Belum diisi","Error")))</f>
        <v>Belum diisi</v>
      </c>
      <c r="DN38" s="298"/>
      <c r="DO38" s="403" t="s">
        <v>26</v>
      </c>
      <c r="DP38" s="402" t="str">
        <f>IF(DO38="Y",1,IF(DO38="T",0,IF(DO38="Y/T","Belum diisi","Error")))</f>
        <v>Belum diisi</v>
      </c>
      <c r="DQ38" s="298"/>
      <c r="DR38" s="403" t="s">
        <v>26</v>
      </c>
      <c r="DS38" s="402" t="str">
        <f>IF(DR38="Y",1,IF(DR38="T",0,IF(DR38="Y/T","Belum diisi","Error")))</f>
        <v>Belum diisi</v>
      </c>
      <c r="DT38" s="298"/>
      <c r="DU38" s="403" t="s">
        <v>26</v>
      </c>
      <c r="DV38" s="402" t="str">
        <f>IF(DU38="Y",1,IF(DU38="T",0,IF(DU38="Y/T","Belum diisi","Error")))</f>
        <v>Belum diisi</v>
      </c>
      <c r="DW38" s="298"/>
      <c r="DX38" s="403" t="s">
        <v>26</v>
      </c>
      <c r="DY38" s="402" t="str">
        <f>IF(DX38="Y",1,IF(DX38="T",0,IF(DX38="Y/T","Belum diisi","Error")))</f>
        <v>Belum diisi</v>
      </c>
      <c r="DZ38" s="298"/>
      <c r="EA38" s="403" t="s">
        <v>26</v>
      </c>
      <c r="EB38" s="402" t="str">
        <f>IF(EA38="Y",1,IF(EA38="T",0,IF(EA38="Y/T","Belum diisi","Error")))</f>
        <v>Belum diisi</v>
      </c>
      <c r="EC38" s="298"/>
      <c r="ED38" s="403" t="s">
        <v>26</v>
      </c>
      <c r="EE38" s="402" t="str">
        <f>IF(ED38="Y",1,IF(ED38="T",0,IF(ED38="Y/T","Belum diisi","Error")))</f>
        <v>Belum diisi</v>
      </c>
      <c r="EF38" s="298"/>
      <c r="EG38" s="403" t="s">
        <v>26</v>
      </c>
      <c r="EH38" s="402" t="str">
        <f>IF(EG38="Y",1,IF(EG38="T",0,IF(EG38="Y/T","Belum diisi","Error")))</f>
        <v>Belum diisi</v>
      </c>
      <c r="EI38" s="298"/>
      <c r="EJ38" s="403" t="s">
        <v>26</v>
      </c>
      <c r="EK38" s="402" t="str">
        <f>IF(EJ38="Y",1,IF(EJ38="T",0,IF(EJ38="Y/T","Belum diisi","Error")))</f>
        <v>Belum diisi</v>
      </c>
      <c r="EL38" s="298"/>
      <c r="EM38" s="401" t="s">
        <v>26</v>
      </c>
      <c r="EN38" s="402" t="str">
        <f>IF(EM38="Y",1,IF(EM38="T",0,IF(EM38="Y/T","Belum diisi","Error")))</f>
        <v>Belum diisi</v>
      </c>
      <c r="EO38" s="298"/>
    </row>
    <row r="39" spans="1:145" ht="15">
      <c r="A39" s="278">
        <v>41</v>
      </c>
      <c r="B39" s="310">
        <v>3</v>
      </c>
      <c r="C39" s="411" t="s">
        <v>41</v>
      </c>
      <c r="D39" s="333"/>
      <c r="E39" s="399" t="str">
        <f>IF(F39&gt;0.875,"a",IF(F39&gt;0.625,"b",IF(F39&gt;0.375,"c",IF(F39&gt;0.125,"d",IF(F39&lt;=0.125,"e","Error")))))</f>
        <v>a</v>
      </c>
      <c r="F39" s="405">
        <f t="shared" si="50"/>
        <v>1</v>
      </c>
      <c r="H39" s="387"/>
      <c r="J39" s="313" t="s">
        <v>431</v>
      </c>
      <c r="K39" s="400" t="s">
        <v>1365</v>
      </c>
      <c r="L39" s="399">
        <f>IF(K39="a",1,IF(K39="b",0.75,IF(K39="c",0.5,IF(K39="d",0.25,IF(K39="e",0,IF(K39="a/b/c/d/e","Belum diisi","Error"))))))</f>
        <v>1</v>
      </c>
      <c r="M39" s="318" t="str">
        <f>IF(L39&gt;L$38,"SALAH, Perencanaan kinerja tahunan tidak ada",IF(L39&gt;L$63,"SALAH, IKU tidak ada","OK"))</f>
        <v>OK</v>
      </c>
      <c r="N39" s="401" t="s">
        <v>431</v>
      </c>
      <c r="O39" s="402" t="str">
        <f>IF(N39="a",1,IF(N39="b",0.75,IF(N39="c",0.5,IF(N39="d",0.25,IF(N39="e",0,IF(N39="a/b/c/d/e","Belum diisi","Error"))))))</f>
        <v>Belum diisi</v>
      </c>
      <c r="P39" s="318" t="str">
        <f>IF(O39&gt;O$38,"SALAH, Perencanaan kinerja tahunan tidak ada",IF(O39&gt;O$63,"SALAH, IKU tidak ada","OK"))</f>
        <v>OK</v>
      </c>
      <c r="Q39" s="401" t="s">
        <v>431</v>
      </c>
      <c r="R39" s="402" t="str">
        <f>IF(Q39="a",1,IF(Q39="b",0.75,IF(Q39="c",0.5,IF(Q39="d",0.25,IF(Q39="e",0,IF(Q39="a/b/c/d/e","Belum diisi","Error"))))))</f>
        <v>Belum diisi</v>
      </c>
      <c r="S39" s="318" t="str">
        <f>IF(R39&gt;R$38,"SALAH, Perencanaan kinerja tahunan tidak ada",IF(R39&gt;R$63,"SALAH, IKU tidak ada","OK"))</f>
        <v>OK</v>
      </c>
      <c r="T39" s="401" t="s">
        <v>431</v>
      </c>
      <c r="U39" s="402" t="str">
        <f>IF(T39="a",1,IF(T39="b",0.75,IF(T39="c",0.5,IF(T39="d",0.25,IF(T39="e",0,IF(T39="a/b/c/d/e","Belum diisi","Error"))))))</f>
        <v>Belum diisi</v>
      </c>
      <c r="V39" s="318" t="str">
        <f>IF(U39&gt;U$38,"SALAH, Perencanaan kinerja tahunan tidak ada",IF(U39&gt;U$63,"SALAH, IKU tidak ada","OK"))</f>
        <v>OK</v>
      </c>
      <c r="W39" s="401" t="s">
        <v>431</v>
      </c>
      <c r="X39" s="402" t="str">
        <f>IF(W39="a",1,IF(W39="b",0.75,IF(W39="c",0.5,IF(W39="d",0.25,IF(W39="e",0,IF(W39="a/b/c/d/e","Belum diisi","Error"))))))</f>
        <v>Belum diisi</v>
      </c>
      <c r="Y39" s="318" t="str">
        <f>IF(X39&gt;X$38,"SALAH, Perencanaan kinerja tahunan tidak ada",IF(X39&gt;X$63,"SALAH, IKU tidak ada","OK"))</f>
        <v>OK</v>
      </c>
      <c r="Z39" s="403" t="s">
        <v>431</v>
      </c>
      <c r="AA39" s="402" t="str">
        <f>IF(Z39="a",1,IF(Z39="b",0.75,IF(Z39="c",0.5,IF(Z39="d",0.25,IF(Z39="e",0,IF(Z39="a/b/c/d/e","Belum diisi","Error"))))))</f>
        <v>Belum diisi</v>
      </c>
      <c r="AB39" s="318" t="str">
        <f>IF(AA39&gt;AA$38,"SALAH, Perencanaan kinerja tahunan tidak ada",IF(AA39&gt;AA$63,"SALAH, IKU tidak ada","OK"))</f>
        <v>OK</v>
      </c>
      <c r="AC39" s="403" t="s">
        <v>431</v>
      </c>
      <c r="AD39" s="402" t="str">
        <f>IF(AC39="a",1,IF(AC39="b",0.75,IF(AC39="c",0.5,IF(AC39="d",0.25,IF(AC39="e",0,IF(AC39="a/b/c/d/e","Belum diisi","Error"))))))</f>
        <v>Belum diisi</v>
      </c>
      <c r="AE39" s="318" t="str">
        <f>IF(AD39&gt;AD$38,"SALAH, Perencanaan kinerja tahunan tidak ada",IF(AD39&gt;AD$63,"SALAH, IKU tidak ada","OK"))</f>
        <v>OK</v>
      </c>
      <c r="AF39" s="403" t="s">
        <v>431</v>
      </c>
      <c r="AG39" s="402" t="str">
        <f>IF(AF39="a",1,IF(AF39="b",0.75,IF(AF39="c",0.5,IF(AF39="d",0.25,IF(AF39="e",0,IF(AF39="a/b/c/d/e","Belum diisi","Error"))))))</f>
        <v>Belum diisi</v>
      </c>
      <c r="AH39" s="318" t="str">
        <f>IF(AG39&gt;AG$38,"SALAH, Perencanaan kinerja tahunan tidak ada",IF(AG39&gt;AG$63,"SALAH, IKU tidak ada","OK"))</f>
        <v>OK</v>
      </c>
      <c r="AI39" s="403" t="s">
        <v>431</v>
      </c>
      <c r="AJ39" s="402" t="str">
        <f>IF(AI39="a",1,IF(AI39="b",0.75,IF(AI39="c",0.5,IF(AI39="d",0.25,IF(AI39="e",0,IF(AI39="a/b/c/d/e","Belum diisi","Error"))))))</f>
        <v>Belum diisi</v>
      </c>
      <c r="AK39" s="318" t="str">
        <f>IF(AJ39&gt;AJ$38,"SALAH, Perencanaan kinerja tahunan tidak ada",IF(AJ39&gt;AJ$63,"SALAH, IKU tidak ada","OK"))</f>
        <v>OK</v>
      </c>
      <c r="AL39" s="403" t="s">
        <v>431</v>
      </c>
      <c r="AM39" s="402" t="str">
        <f>IF(AL39="a",1,IF(AL39="b",0.75,IF(AL39="c",0.5,IF(AL39="d",0.25,IF(AL39="e",0,IF(AL39="a/b/c/d/e","Belum diisi","Error"))))))</f>
        <v>Belum diisi</v>
      </c>
      <c r="AN39" s="318" t="str">
        <f>IF(AM39&gt;AM$38,"SALAH, Perencanaan kinerja tahunan tidak ada",IF(AM39&gt;AM$63,"SALAH, IKU tidak ada","OK"))</f>
        <v>OK</v>
      </c>
      <c r="AO39" s="401" t="s">
        <v>431</v>
      </c>
      <c r="AP39" s="402" t="str">
        <f>IF(AO39="a",1,IF(AO39="b",0.75,IF(AO39="c",0.5,IF(AO39="d",0.25,IF(AO39="e",0,IF(AO39="a/b/c/d/e","Belum diisi","Error"))))))</f>
        <v>Belum diisi</v>
      </c>
      <c r="AQ39" s="318" t="str">
        <f>IF(AP39&gt;AP$38,"SALAH, Perencanaan kinerja tahunan tidak ada",IF(AP39&gt;AP$63,"SALAH, IKU tidak ada","OK"))</f>
        <v>OK</v>
      </c>
      <c r="AR39" s="401" t="s">
        <v>431</v>
      </c>
      <c r="AS39" s="402" t="str">
        <f>IF(AR39="a",1,IF(AR39="b",0.75,IF(AR39="c",0.5,IF(AR39="d",0.25,IF(AR39="e",0,IF(AR39="a/b/c/d/e","Belum diisi","Error"))))))</f>
        <v>Belum diisi</v>
      </c>
      <c r="AT39" s="318" t="str">
        <f>IF(AS39&gt;AS$38,"SALAH, Perencanaan kinerja tahunan tidak ada",IF(AS39&gt;AS$63,"SALAH, IKU tidak ada","OK"))</f>
        <v>OK</v>
      </c>
      <c r="AU39" s="401" t="s">
        <v>431</v>
      </c>
      <c r="AV39" s="402" t="str">
        <f>IF(AU39="a",1,IF(AU39="b",0.75,IF(AU39="c",0.5,IF(AU39="d",0.25,IF(AU39="e",0,IF(AU39="a/b/c/d/e","Belum diisi","Error"))))))</f>
        <v>Belum diisi</v>
      </c>
      <c r="AW39" s="318" t="str">
        <f>IF(AV39&gt;AV$38,"SALAH, Perencanaan kinerja tahunan tidak ada",IF(AV39&gt;AV$63,"SALAH, IKU tidak ada","OK"))</f>
        <v>OK</v>
      </c>
      <c r="AX39" s="401" t="s">
        <v>431</v>
      </c>
      <c r="AY39" s="402" t="str">
        <f>IF(AX39="a",1,IF(AX39="b",0.75,IF(AX39="c",0.5,IF(AX39="d",0.25,IF(AX39="e",0,IF(AX39="a/b/c/d/e","Belum diisi","Error"))))))</f>
        <v>Belum diisi</v>
      </c>
      <c r="AZ39" s="318" t="str">
        <f>IF(AY39&gt;AY$38,"SALAH, Perencanaan kinerja tahunan tidak ada",IF(AY39&gt;AY$63,"SALAH, IKU tidak ada","OK"))</f>
        <v>OK</v>
      </c>
      <c r="BA39" s="403" t="s">
        <v>431</v>
      </c>
      <c r="BB39" s="402" t="str">
        <f>IF(BA39="a",1,IF(BA39="b",0.75,IF(BA39="c",0.5,IF(BA39="d",0.25,IF(BA39="e",0,IF(BA39="a/b/c/d/e","Belum diisi","Error"))))))</f>
        <v>Belum diisi</v>
      </c>
      <c r="BC39" s="318" t="str">
        <f>IF(BB39&gt;BB$38,"SALAH, Perencanaan kinerja tahunan tidak ada",IF(BB39&gt;BB$63,"SALAH, IKU tidak ada","OK"))</f>
        <v>OK</v>
      </c>
      <c r="BD39" s="403" t="s">
        <v>431</v>
      </c>
      <c r="BE39" s="402" t="str">
        <f>IF(BD39="a",1,IF(BD39="b",0.75,IF(BD39="c",0.5,IF(BD39="d",0.25,IF(BD39="e",0,IF(BD39="a/b/c/d/e","Belum diisi","Error"))))))</f>
        <v>Belum diisi</v>
      </c>
      <c r="BF39" s="318" t="str">
        <f>IF(BE39&gt;BE$38,"SALAH, Perencanaan kinerja tahunan tidak ada",IF(BE39&gt;BE$63,"SALAH, IKU tidak ada","OK"))</f>
        <v>OK</v>
      </c>
      <c r="BG39" s="403" t="s">
        <v>431</v>
      </c>
      <c r="BH39" s="402" t="str">
        <f>IF(BG39="a",1,IF(BG39="b",0.75,IF(BG39="c",0.5,IF(BG39="d",0.25,IF(BG39="e",0,IF(BG39="a/b/c/d/e","Belum diisi","Error"))))))</f>
        <v>Belum diisi</v>
      </c>
      <c r="BI39" s="318" t="str">
        <f>IF(BH39&gt;BH$38,"SALAH, Perencanaan kinerja tahunan tidak ada",IF(BH39&gt;BH$63,"SALAH, IKU tidak ada","OK"))</f>
        <v>OK</v>
      </c>
      <c r="BJ39" s="403" t="s">
        <v>431</v>
      </c>
      <c r="BK39" s="402" t="str">
        <f>IF(BJ39="a",1,IF(BJ39="b",0.75,IF(BJ39="c",0.5,IF(BJ39="d",0.25,IF(BJ39="e",0,IF(BJ39="a/b/c/d/e","Belum diisi","Error"))))))</f>
        <v>Belum diisi</v>
      </c>
      <c r="BL39" s="318" t="str">
        <f>IF(BK39&gt;BK$38,"SALAH, Perencanaan kinerja tahunan tidak ada",IF(BK39&gt;BK$63,"SALAH, IKU tidak ada","OK"))</f>
        <v>OK</v>
      </c>
      <c r="BM39" s="403" t="s">
        <v>431</v>
      </c>
      <c r="BN39" s="402" t="str">
        <f>IF(BM39="a",1,IF(BM39="b",0.75,IF(BM39="c",0.5,IF(BM39="d",0.25,IF(BM39="e",0,IF(BM39="a/b/c/d/e","Belum diisi","Error"))))))</f>
        <v>Belum diisi</v>
      </c>
      <c r="BO39" s="318" t="str">
        <f>IF(BN39&gt;BN$38,"SALAH, Perencanaan kinerja tahunan tidak ada",IF(BN39&gt;BN$63,"SALAH, IKU tidak ada","OK"))</f>
        <v>OK</v>
      </c>
      <c r="BP39" s="403" t="s">
        <v>431</v>
      </c>
      <c r="BQ39" s="402" t="str">
        <f>IF(BP39="a",1,IF(BP39="b",0.75,IF(BP39="c",0.5,IF(BP39="d",0.25,IF(BP39="e",0,IF(BP39="a/b/c/d/e","Belum diisi","Error"))))))</f>
        <v>Belum diisi</v>
      </c>
      <c r="BR39" s="318" t="str">
        <f>IF(BQ39&gt;BQ$38,"SALAH, Perencanaan kinerja tahunan tidak ada",IF(BQ39&gt;BQ$63,"SALAH, IKU tidak ada","OK"))</f>
        <v>OK</v>
      </c>
      <c r="BS39" s="403" t="s">
        <v>431</v>
      </c>
      <c r="BT39" s="402" t="str">
        <f>IF(BS39="a",1,IF(BS39="b",0.75,IF(BS39="c",0.5,IF(BS39="d",0.25,IF(BS39="e",0,IF(BS39="a/b/c/d/e","Belum diisi","Error"))))))</f>
        <v>Belum diisi</v>
      </c>
      <c r="BU39" s="318" t="str">
        <f>IF(BT39&gt;BT$38,"SALAH, Perencanaan kinerja tahunan tidak ada",IF(BT39&gt;BT$63,"SALAH, IKU tidak ada","OK"))</f>
        <v>OK</v>
      </c>
      <c r="BV39" s="403" t="s">
        <v>431</v>
      </c>
      <c r="BW39" s="402" t="str">
        <f>IF(BV39="a",1,IF(BV39="b",0.75,IF(BV39="c",0.5,IF(BV39="d",0.25,IF(BV39="e",0,IF(BV39="a/b/c/d/e","Belum diisi","Error"))))))</f>
        <v>Belum diisi</v>
      </c>
      <c r="BX39" s="318" t="str">
        <f>IF(BW39&gt;BW$38,"SALAH, Perencanaan kinerja tahunan tidak ada",IF(BW39&gt;BW$63,"SALAH, IKU tidak ada","OK"))</f>
        <v>OK</v>
      </c>
      <c r="BY39" s="403" t="s">
        <v>431</v>
      </c>
      <c r="BZ39" s="402" t="str">
        <f>IF(BY39="a",1,IF(BY39="b",0.75,IF(BY39="c",0.5,IF(BY39="d",0.25,IF(BY39="e",0,IF(BY39="a/b/c/d/e","Belum diisi","Error"))))))</f>
        <v>Belum diisi</v>
      </c>
      <c r="CA39" s="318" t="str">
        <f>IF(BZ39&gt;BZ$38,"SALAH, Perencanaan kinerja tahunan tidak ada",IF(BZ39&gt;BZ$63,"SALAH, IKU tidak ada","OK"))</f>
        <v>OK</v>
      </c>
      <c r="CB39" s="403" t="s">
        <v>431</v>
      </c>
      <c r="CC39" s="402" t="str">
        <f>IF(CB39="a",1,IF(CB39="b",0.75,IF(CB39="c",0.5,IF(CB39="d",0.25,IF(CB39="e",0,IF(CB39="a/b/c/d/e","Belum diisi","Error"))))))</f>
        <v>Belum diisi</v>
      </c>
      <c r="CD39" s="318" t="str">
        <f>IF(CC39&gt;CC$38,"SALAH, Perencanaan kinerja tahunan tidak ada",IF(CC39&gt;CC$63,"SALAH, IKU tidak ada","OK"))</f>
        <v>OK</v>
      </c>
      <c r="CE39" s="403" t="s">
        <v>431</v>
      </c>
      <c r="CF39" s="402" t="str">
        <f>IF(CE39="a",1,IF(CE39="b",0.75,IF(CE39="c",0.5,IF(CE39="d",0.25,IF(CE39="e",0,IF(CE39="a/b/c/d/e","Belum diisi","Error"))))))</f>
        <v>Belum diisi</v>
      </c>
      <c r="CG39" s="318" t="str">
        <f>IF(CF39&gt;CF$38,"SALAH, Perencanaan kinerja tahunan tidak ada",IF(CF39&gt;CF$63,"SALAH, IKU tidak ada","OK"))</f>
        <v>OK</v>
      </c>
      <c r="CH39" s="403" t="s">
        <v>431</v>
      </c>
      <c r="CI39" s="402" t="str">
        <f>IF(CH39="a",1,IF(CH39="b",0.75,IF(CH39="c",0.5,IF(CH39="d",0.25,IF(CH39="e",0,IF(CH39="a/b/c/d/e","Belum diisi","Error"))))))</f>
        <v>Belum diisi</v>
      </c>
      <c r="CJ39" s="318" t="str">
        <f>IF(CI39&gt;CI$38,"SALAH, Perencanaan kinerja tahunan tidak ada",IF(CI39&gt;CI$63,"SALAH, IKU tidak ada","OK"))</f>
        <v>OK</v>
      </c>
      <c r="CK39" s="403" t="s">
        <v>431</v>
      </c>
      <c r="CL39" s="402" t="str">
        <f>IF(CK39="a",1,IF(CK39="b",0.75,IF(CK39="c",0.5,IF(CK39="d",0.25,IF(CK39="e",0,IF(CK39="a/b/c/d/e","Belum diisi","Error"))))))</f>
        <v>Belum diisi</v>
      </c>
      <c r="CM39" s="318" t="str">
        <f>IF(CL39&gt;CL$38,"SALAH, Perencanaan kinerja tahunan tidak ada",IF(CL39&gt;CL$63,"SALAH, IKU tidak ada","OK"))</f>
        <v>OK</v>
      </c>
      <c r="CN39" s="403" t="s">
        <v>431</v>
      </c>
      <c r="CO39" s="402" t="str">
        <f>IF(CN39="a",1,IF(CN39="b",0.75,IF(CN39="c",0.5,IF(CN39="d",0.25,IF(CN39="e",0,IF(CN39="a/b/c/d/e","Belum diisi","Error"))))))</f>
        <v>Belum diisi</v>
      </c>
      <c r="CP39" s="318" t="str">
        <f>IF(CO39&gt;CO$38,"SALAH, Perencanaan kinerja tahunan tidak ada",IF(CO39&gt;CO$63,"SALAH, IKU tidak ada","OK"))</f>
        <v>OK</v>
      </c>
      <c r="CQ39" s="403" t="s">
        <v>431</v>
      </c>
      <c r="CR39" s="402" t="str">
        <f>IF(CQ39="a",1,IF(CQ39="b",0.75,IF(CQ39="c",0.5,IF(CQ39="d",0.25,IF(CQ39="e",0,IF(CQ39="a/b/c/d/e","Belum diisi","Error"))))))</f>
        <v>Belum diisi</v>
      </c>
      <c r="CS39" s="318" t="str">
        <f>IF(CR39&gt;CR$38,"SALAH, Perencanaan kinerja tahunan tidak ada",IF(CR39&gt;CR$63,"SALAH, IKU tidak ada","OK"))</f>
        <v>OK</v>
      </c>
      <c r="CT39" s="403" t="s">
        <v>431</v>
      </c>
      <c r="CU39" s="402" t="str">
        <f>IF(CT39="a",1,IF(CT39="b",0.75,IF(CT39="c",0.5,IF(CT39="d",0.25,IF(CT39="e",0,IF(CT39="a/b/c/d/e","Belum diisi","Error"))))))</f>
        <v>Belum diisi</v>
      </c>
      <c r="CV39" s="318" t="str">
        <f>IF(CU39&gt;CU$38,"SALAH, Perencanaan kinerja tahunan tidak ada",IF(CU39&gt;CU$63,"SALAH, IKU tidak ada","OK"))</f>
        <v>OK</v>
      </c>
      <c r="CW39" s="403" t="s">
        <v>431</v>
      </c>
      <c r="CX39" s="402" t="str">
        <f>IF(CW39="a",1,IF(CW39="b",0.75,IF(CW39="c",0.5,IF(CW39="d",0.25,IF(CW39="e",0,IF(CW39="a/b/c/d/e","Belum diisi","Error"))))))</f>
        <v>Belum diisi</v>
      </c>
      <c r="CY39" s="318" t="str">
        <f>IF(CX39&gt;CX$38,"SALAH, Perencanaan kinerja tahunan tidak ada",IF(CX39&gt;CX$63,"SALAH, IKU tidak ada","OK"))</f>
        <v>OK</v>
      </c>
      <c r="CZ39" s="403" t="s">
        <v>431</v>
      </c>
      <c r="DA39" s="402" t="str">
        <f>IF(CZ39="a",1,IF(CZ39="b",0.75,IF(CZ39="c",0.5,IF(CZ39="d",0.25,IF(CZ39="e",0,IF(CZ39="a/b/c/d/e","Belum diisi","Error"))))))</f>
        <v>Belum diisi</v>
      </c>
      <c r="DB39" s="318" t="str">
        <f>IF(DA39&gt;DA$38,"SALAH, Perencanaan kinerja tahunan tidak ada",IF(DA39&gt;DA$63,"SALAH, IKU tidak ada","OK"))</f>
        <v>OK</v>
      </c>
      <c r="DC39" s="403" t="s">
        <v>431</v>
      </c>
      <c r="DD39" s="402" t="str">
        <f>IF(DC39="a",1,IF(DC39="b",0.75,IF(DC39="c",0.5,IF(DC39="d",0.25,IF(DC39="e",0,IF(DC39="a/b/c/d/e","Belum diisi","Error"))))))</f>
        <v>Belum diisi</v>
      </c>
      <c r="DE39" s="318" t="str">
        <f>IF(DD39&gt;DD$38,"SALAH, Perencanaan kinerja tahunan tidak ada",IF(DD39&gt;DD$63,"SALAH, IKU tidak ada","OK"))</f>
        <v>OK</v>
      </c>
      <c r="DF39" s="403" t="s">
        <v>431</v>
      </c>
      <c r="DG39" s="402" t="str">
        <f>IF(DF39="a",1,IF(DF39="b",0.75,IF(DF39="c",0.5,IF(DF39="d",0.25,IF(DF39="e",0,IF(DF39="a/b/c/d/e","Belum diisi","Error"))))))</f>
        <v>Belum diisi</v>
      </c>
      <c r="DH39" s="318" t="str">
        <f>IF(DG39&gt;DG$38,"SALAH, Perencanaan kinerja tahunan tidak ada",IF(DG39&gt;DG$63,"SALAH, IKU tidak ada","OK"))</f>
        <v>OK</v>
      </c>
      <c r="DI39" s="403" t="s">
        <v>431</v>
      </c>
      <c r="DJ39" s="402" t="str">
        <f>IF(DI39="a",1,IF(DI39="b",0.75,IF(DI39="c",0.5,IF(DI39="d",0.25,IF(DI39="e",0,IF(DI39="a/b/c/d/e","Belum diisi","Error"))))))</f>
        <v>Belum diisi</v>
      </c>
      <c r="DK39" s="318" t="str">
        <f>IF(DJ39&gt;DJ$38,"SALAH, Perencanaan kinerja tahunan tidak ada",IF(DJ39&gt;DJ$63,"SALAH, IKU tidak ada","OK"))</f>
        <v>OK</v>
      </c>
      <c r="DL39" s="403" t="s">
        <v>431</v>
      </c>
      <c r="DM39" s="402" t="str">
        <f>IF(DL39="a",1,IF(DL39="b",0.75,IF(DL39="c",0.5,IF(DL39="d",0.25,IF(DL39="e",0,IF(DL39="a/b/c/d/e","Belum diisi","Error"))))))</f>
        <v>Belum diisi</v>
      </c>
      <c r="DN39" s="318" t="str">
        <f>IF(DM39&gt;DM$38,"SALAH, Perencanaan kinerja tahunan tidak ada",IF(DM39&gt;DM$63,"SALAH, IKU tidak ada","OK"))</f>
        <v>OK</v>
      </c>
      <c r="DO39" s="403" t="s">
        <v>431</v>
      </c>
      <c r="DP39" s="402" t="str">
        <f>IF(DO39="a",1,IF(DO39="b",0.75,IF(DO39="c",0.5,IF(DO39="d",0.25,IF(DO39="e",0,IF(DO39="a/b/c/d/e","Belum diisi","Error"))))))</f>
        <v>Belum diisi</v>
      </c>
      <c r="DQ39" s="318" t="str">
        <f>IF(DP39&gt;DP$38,"SALAH, Perencanaan kinerja tahunan tidak ada",IF(DP39&gt;DP$63,"SALAH, IKU tidak ada","OK"))</f>
        <v>OK</v>
      </c>
      <c r="DR39" s="403" t="s">
        <v>431</v>
      </c>
      <c r="DS39" s="402" t="str">
        <f>IF(DR39="a",1,IF(DR39="b",0.75,IF(DR39="c",0.5,IF(DR39="d",0.25,IF(DR39="e",0,IF(DR39="a/b/c/d/e","Belum diisi","Error"))))))</f>
        <v>Belum diisi</v>
      </c>
      <c r="DT39" s="318" t="str">
        <f>IF(DS39&gt;DS$38,"SALAH, Perencanaan kinerja tahunan tidak ada",IF(DS39&gt;DS$63,"SALAH, IKU tidak ada","OK"))</f>
        <v>OK</v>
      </c>
      <c r="DU39" s="403" t="s">
        <v>431</v>
      </c>
      <c r="DV39" s="402" t="str">
        <f>IF(DU39="a",1,IF(DU39="b",0.75,IF(DU39="c",0.5,IF(DU39="d",0.25,IF(DU39="e",0,IF(DU39="a/b/c/d/e","Belum diisi","Error"))))))</f>
        <v>Belum diisi</v>
      </c>
      <c r="DW39" s="318" t="str">
        <f>IF(DV39&gt;DV$38,"SALAH, Perencanaan kinerja tahunan tidak ada",IF(DV39&gt;DV$63,"SALAH, IKU tidak ada","OK"))</f>
        <v>OK</v>
      </c>
      <c r="DX39" s="403" t="s">
        <v>431</v>
      </c>
      <c r="DY39" s="402" t="str">
        <f>IF(DX39="a",1,IF(DX39="b",0.75,IF(DX39="c",0.5,IF(DX39="d",0.25,IF(DX39="e",0,IF(DX39="a/b/c/d/e","Belum diisi","Error"))))))</f>
        <v>Belum diisi</v>
      </c>
      <c r="DZ39" s="318" t="str">
        <f>IF(DY39&gt;DY$38,"SALAH, Perencanaan kinerja tahunan tidak ada",IF(DY39&gt;DY$63,"SALAH, IKU tidak ada","OK"))</f>
        <v>OK</v>
      </c>
      <c r="EA39" s="403" t="s">
        <v>431</v>
      </c>
      <c r="EB39" s="402" t="str">
        <f>IF(EA39="a",1,IF(EA39="b",0.75,IF(EA39="c",0.5,IF(EA39="d",0.25,IF(EA39="e",0,IF(EA39="a/b/c/d/e","Belum diisi","Error"))))))</f>
        <v>Belum diisi</v>
      </c>
      <c r="EC39" s="318" t="str">
        <f>IF(EB39&gt;EB$38,"SALAH, Perencanaan kinerja tahunan tidak ada",IF(EB39&gt;EB$63,"SALAH, IKU tidak ada","OK"))</f>
        <v>OK</v>
      </c>
      <c r="ED39" s="403" t="s">
        <v>431</v>
      </c>
      <c r="EE39" s="402" t="str">
        <f>IF(ED39="a",1,IF(ED39="b",0.75,IF(ED39="c",0.5,IF(ED39="d",0.25,IF(ED39="e",0,IF(ED39="a/b/c/d/e","Belum diisi","Error"))))))</f>
        <v>Belum diisi</v>
      </c>
      <c r="EF39" s="318" t="str">
        <f>IF(EE39&gt;EE$38,"SALAH, Perencanaan kinerja tahunan tidak ada",IF(EE39&gt;EE$63,"SALAH, IKU tidak ada","OK"))</f>
        <v>OK</v>
      </c>
      <c r="EG39" s="403" t="s">
        <v>431</v>
      </c>
      <c r="EH39" s="402" t="str">
        <f>IF(EG39="a",1,IF(EG39="b",0.75,IF(EG39="c",0.5,IF(EG39="d",0.25,IF(EG39="e",0,IF(EG39="a/b/c/d/e","Belum diisi","Error"))))))</f>
        <v>Belum diisi</v>
      </c>
      <c r="EI39" s="318" t="str">
        <f>IF(EH39&gt;EH$38,"SALAH, Perencanaan kinerja tahunan tidak ada",IF(EH39&gt;EH$63,"SALAH, IKU tidak ada","OK"))</f>
        <v>OK</v>
      </c>
      <c r="EJ39" s="403" t="s">
        <v>431</v>
      </c>
      <c r="EK39" s="402" t="str">
        <f>IF(EJ39="a",1,IF(EJ39="b",0.75,IF(EJ39="c",0.5,IF(EJ39="d",0.25,IF(EJ39="e",0,IF(EJ39="a/b/c/d/e","Belum diisi","Error"))))))</f>
        <v>Belum diisi</v>
      </c>
      <c r="EL39" s="318" t="str">
        <f>IF(EK39&gt;EK$38,"SALAH, Perencanaan kinerja tahunan tidak ada",IF(EK39&gt;EK$63,"SALAH, IKU tidak ada","OK"))</f>
        <v>OK</v>
      </c>
      <c r="EM39" s="401" t="s">
        <v>431</v>
      </c>
      <c r="EN39" s="402" t="str">
        <f>IF(EM39="a",1,IF(EM39="b",0.75,IF(EM39="c",0.5,IF(EM39="d",0.25,IF(EM39="e",0,IF(EM39="a/b/c/d/e","Belum diisi","Error"))))))</f>
        <v>Belum diisi</v>
      </c>
      <c r="EO39" s="318" t="str">
        <f>IF(EN39&gt;EN$38,"SALAH, Perencanaan kinerja tahunan tidak ada",IF(EN39&gt;EN$63,"SALAH, IKU tidak ada","OK"))</f>
        <v>OK</v>
      </c>
    </row>
    <row r="40" spans="1:145" ht="15">
      <c r="A40" s="56">
        <v>42</v>
      </c>
      <c r="B40" s="310">
        <v>4</v>
      </c>
      <c r="C40" s="331" t="s">
        <v>293</v>
      </c>
      <c r="D40" s="332"/>
      <c r="E40" s="399" t="str">
        <f>IF(F40&gt;0.875,"a",IF(F40&gt;0.625,"b",IF(F40&gt;0.375,"c",IF(F40&gt;0.125,"d",IF(F40&lt;=0.125,"e","Error")))))</f>
        <v>a</v>
      </c>
      <c r="F40" s="405">
        <f t="shared" si="50"/>
        <v>1</v>
      </c>
      <c r="H40" s="387"/>
      <c r="J40" s="313" t="s">
        <v>26</v>
      </c>
      <c r="K40" s="400" t="s">
        <v>1363</v>
      </c>
      <c r="L40" s="399">
        <f>IF(K40="Y",1,IF(K40="T",0,IF(K40="Y/T","Belum diisi","Error")))</f>
        <v>1</v>
      </c>
      <c r="M40" s="318" t="str">
        <f>IF(L40&gt;L$38,"SALAH, PK tidak ada","OK")</f>
        <v>OK</v>
      </c>
      <c r="N40" s="401" t="s">
        <v>26</v>
      </c>
      <c r="O40" s="402" t="str">
        <f>IF(N40="Y",1,IF(N40="T",0,IF(N40="Y/T","Belum diisi","Error")))</f>
        <v>Belum diisi</v>
      </c>
      <c r="P40" s="318" t="str">
        <f>IF(O40&gt;O$38,"SALAH, PK tidak ada","OK")</f>
        <v>OK</v>
      </c>
      <c r="Q40" s="401" t="s">
        <v>26</v>
      </c>
      <c r="R40" s="402" t="str">
        <f>IF(Q40="Y",1,IF(Q40="T",0,IF(Q40="Y/T","Belum diisi","Error")))</f>
        <v>Belum diisi</v>
      </c>
      <c r="S40" s="318" t="str">
        <f>IF(R40&gt;R$38,"SALAH, PK tidak ada","OK")</f>
        <v>OK</v>
      </c>
      <c r="T40" s="401" t="s">
        <v>26</v>
      </c>
      <c r="U40" s="402" t="str">
        <f>IF(T40="Y",1,IF(T40="T",0,IF(T40="Y/T","Belum diisi","Error")))</f>
        <v>Belum diisi</v>
      </c>
      <c r="V40" s="318" t="str">
        <f>IF(U40&gt;U$38,"SALAH, PK tidak ada","OK")</f>
        <v>OK</v>
      </c>
      <c r="W40" s="401" t="s">
        <v>26</v>
      </c>
      <c r="X40" s="402" t="str">
        <f>IF(W40="Y",1,IF(W40="T",0,IF(W40="Y/T","Belum diisi","Error")))</f>
        <v>Belum diisi</v>
      </c>
      <c r="Y40" s="318" t="str">
        <f>IF(X40&gt;X$38,"SALAH, PK tidak ada","OK")</f>
        <v>OK</v>
      </c>
      <c r="Z40" s="403" t="s">
        <v>26</v>
      </c>
      <c r="AA40" s="402" t="str">
        <f>IF(Z40="Y",1,IF(Z40="T",0,IF(Z40="Y/T","Belum diisi","Error")))</f>
        <v>Belum diisi</v>
      </c>
      <c r="AB40" s="318" t="str">
        <f>IF(AA40&gt;AA$38,"SALAH, PK tidak ada","OK")</f>
        <v>OK</v>
      </c>
      <c r="AC40" s="403" t="s">
        <v>26</v>
      </c>
      <c r="AD40" s="402" t="str">
        <f>IF(AC40="Y",1,IF(AC40="T",0,IF(AC40="Y/T","Belum diisi","Error")))</f>
        <v>Belum diisi</v>
      </c>
      <c r="AE40" s="318" t="str">
        <f>IF(AD40&gt;AD$38,"SALAH, PK tidak ada","OK")</f>
        <v>OK</v>
      </c>
      <c r="AF40" s="403" t="s">
        <v>26</v>
      </c>
      <c r="AG40" s="402" t="str">
        <f>IF(AF40="Y",1,IF(AF40="T",0,IF(AF40="Y/T","Belum diisi","Error")))</f>
        <v>Belum diisi</v>
      </c>
      <c r="AH40" s="318" t="str">
        <f>IF(AG40&gt;AG$38,"SALAH, PK tidak ada","OK")</f>
        <v>OK</v>
      </c>
      <c r="AI40" s="403" t="s">
        <v>26</v>
      </c>
      <c r="AJ40" s="402" t="str">
        <f>IF(AI40="Y",1,IF(AI40="T",0,IF(AI40="Y/T","Belum diisi","Error")))</f>
        <v>Belum diisi</v>
      </c>
      <c r="AK40" s="318" t="str">
        <f>IF(AJ40&gt;AJ$38,"SALAH, PK tidak ada","OK")</f>
        <v>OK</v>
      </c>
      <c r="AL40" s="403" t="s">
        <v>26</v>
      </c>
      <c r="AM40" s="402" t="str">
        <f>IF(AL40="Y",1,IF(AL40="T",0,IF(AL40="Y/T","Belum diisi","Error")))</f>
        <v>Belum diisi</v>
      </c>
      <c r="AN40" s="318" t="str">
        <f>IF(AM40&gt;AM$38,"SALAH, PK tidak ada","OK")</f>
        <v>OK</v>
      </c>
      <c r="AO40" s="401" t="s">
        <v>26</v>
      </c>
      <c r="AP40" s="402" t="str">
        <f>IF(AO40="Y",1,IF(AO40="T",0,IF(AO40="Y/T","Belum diisi","Error")))</f>
        <v>Belum diisi</v>
      </c>
      <c r="AQ40" s="318" t="str">
        <f>IF(AP40&gt;AP$38,"SALAH, PK tidak ada","OK")</f>
        <v>OK</v>
      </c>
      <c r="AR40" s="401" t="s">
        <v>26</v>
      </c>
      <c r="AS40" s="402" t="str">
        <f>IF(AR40="Y",1,IF(AR40="T",0,IF(AR40="Y/T","Belum diisi","Error")))</f>
        <v>Belum diisi</v>
      </c>
      <c r="AT40" s="318" t="str">
        <f>IF(AS40&gt;AS$38,"SALAH, PK tidak ada","OK")</f>
        <v>OK</v>
      </c>
      <c r="AU40" s="401" t="s">
        <v>26</v>
      </c>
      <c r="AV40" s="402" t="str">
        <f>IF(AU40="Y",1,IF(AU40="T",0,IF(AU40="Y/T","Belum diisi","Error")))</f>
        <v>Belum diisi</v>
      </c>
      <c r="AW40" s="318" t="str">
        <f>IF(AV40&gt;AV$38,"SALAH, PK tidak ada","OK")</f>
        <v>OK</v>
      </c>
      <c r="AX40" s="401" t="s">
        <v>26</v>
      </c>
      <c r="AY40" s="402" t="str">
        <f>IF(AX40="Y",1,IF(AX40="T",0,IF(AX40="Y/T","Belum diisi","Error")))</f>
        <v>Belum diisi</v>
      </c>
      <c r="AZ40" s="318" t="str">
        <f>IF(AY40&gt;AY$38,"SALAH, PK tidak ada","OK")</f>
        <v>OK</v>
      </c>
      <c r="BA40" s="403" t="s">
        <v>26</v>
      </c>
      <c r="BB40" s="402" t="str">
        <f>IF(BA40="Y",1,IF(BA40="T",0,IF(BA40="Y/T","Belum diisi","Error")))</f>
        <v>Belum diisi</v>
      </c>
      <c r="BC40" s="318" t="str">
        <f>IF(BB40&gt;BB$38,"SALAH, PK tidak ada","OK")</f>
        <v>OK</v>
      </c>
      <c r="BD40" s="403" t="s">
        <v>26</v>
      </c>
      <c r="BE40" s="402" t="str">
        <f>IF(BD40="Y",1,IF(BD40="T",0,IF(BD40="Y/T","Belum diisi","Error")))</f>
        <v>Belum diisi</v>
      </c>
      <c r="BF40" s="318" t="str">
        <f>IF(BE40&gt;BE$38,"SALAH, PK tidak ada","OK")</f>
        <v>OK</v>
      </c>
      <c r="BG40" s="403" t="s">
        <v>26</v>
      </c>
      <c r="BH40" s="402" t="str">
        <f>IF(BG40="Y",1,IF(BG40="T",0,IF(BG40="Y/T","Belum diisi","Error")))</f>
        <v>Belum diisi</v>
      </c>
      <c r="BI40" s="318" t="str">
        <f>IF(BH40&gt;BH$38,"SALAH, PK tidak ada","OK")</f>
        <v>OK</v>
      </c>
      <c r="BJ40" s="403" t="s">
        <v>26</v>
      </c>
      <c r="BK40" s="402" t="str">
        <f>IF(BJ40="Y",1,IF(BJ40="T",0,IF(BJ40="Y/T","Belum diisi","Error")))</f>
        <v>Belum diisi</v>
      </c>
      <c r="BL40" s="318" t="str">
        <f>IF(BK40&gt;BK$38,"SALAH, PK tidak ada","OK")</f>
        <v>OK</v>
      </c>
      <c r="BM40" s="403" t="s">
        <v>26</v>
      </c>
      <c r="BN40" s="402" t="str">
        <f>IF(BM40="Y",1,IF(BM40="T",0,IF(BM40="Y/T","Belum diisi","Error")))</f>
        <v>Belum diisi</v>
      </c>
      <c r="BO40" s="318" t="str">
        <f>IF(BN40&gt;BN$38,"SALAH, PK tidak ada","OK")</f>
        <v>OK</v>
      </c>
      <c r="BP40" s="403" t="s">
        <v>26</v>
      </c>
      <c r="BQ40" s="402" t="str">
        <f>IF(BP40="Y",1,IF(BP40="T",0,IF(BP40="Y/T","Belum diisi","Error")))</f>
        <v>Belum diisi</v>
      </c>
      <c r="BR40" s="318" t="str">
        <f>IF(BQ40&gt;BQ$38,"SALAH, PK tidak ada","OK")</f>
        <v>OK</v>
      </c>
      <c r="BS40" s="403" t="s">
        <v>26</v>
      </c>
      <c r="BT40" s="402" t="str">
        <f>IF(BS40="Y",1,IF(BS40="T",0,IF(BS40="Y/T","Belum diisi","Error")))</f>
        <v>Belum diisi</v>
      </c>
      <c r="BU40" s="318" t="str">
        <f>IF(BT40&gt;BT$38,"SALAH, PK tidak ada","OK")</f>
        <v>OK</v>
      </c>
      <c r="BV40" s="403" t="s">
        <v>26</v>
      </c>
      <c r="BW40" s="402" t="str">
        <f>IF(BV40="Y",1,IF(BV40="T",0,IF(BV40="Y/T","Belum diisi","Error")))</f>
        <v>Belum diisi</v>
      </c>
      <c r="BX40" s="318" t="str">
        <f>IF(BW40&gt;BW$38,"SALAH, PK tidak ada","OK")</f>
        <v>OK</v>
      </c>
      <c r="BY40" s="403" t="s">
        <v>26</v>
      </c>
      <c r="BZ40" s="402" t="str">
        <f>IF(BY40="Y",1,IF(BY40="T",0,IF(BY40="Y/T","Belum diisi","Error")))</f>
        <v>Belum diisi</v>
      </c>
      <c r="CA40" s="318" t="str">
        <f>IF(BZ40&gt;BZ$38,"SALAH, PK tidak ada","OK")</f>
        <v>OK</v>
      </c>
      <c r="CB40" s="403" t="s">
        <v>26</v>
      </c>
      <c r="CC40" s="402" t="str">
        <f>IF(CB40="Y",1,IF(CB40="T",0,IF(CB40="Y/T","Belum diisi","Error")))</f>
        <v>Belum diisi</v>
      </c>
      <c r="CD40" s="318" t="str">
        <f>IF(CC40&gt;CC$38,"SALAH, PK tidak ada","OK")</f>
        <v>OK</v>
      </c>
      <c r="CE40" s="403" t="s">
        <v>26</v>
      </c>
      <c r="CF40" s="402" t="str">
        <f>IF(CE40="Y",1,IF(CE40="T",0,IF(CE40="Y/T","Belum diisi","Error")))</f>
        <v>Belum diisi</v>
      </c>
      <c r="CG40" s="318" t="str">
        <f>IF(CF40&gt;CF$38,"SALAH, PK tidak ada","OK")</f>
        <v>OK</v>
      </c>
      <c r="CH40" s="403" t="s">
        <v>26</v>
      </c>
      <c r="CI40" s="402" t="str">
        <f>IF(CH40="Y",1,IF(CH40="T",0,IF(CH40="Y/T","Belum diisi","Error")))</f>
        <v>Belum diisi</v>
      </c>
      <c r="CJ40" s="318" t="str">
        <f>IF(CI40&gt;CI$38,"SALAH, PK tidak ada","OK")</f>
        <v>OK</v>
      </c>
      <c r="CK40" s="403" t="s">
        <v>26</v>
      </c>
      <c r="CL40" s="402" t="str">
        <f>IF(CK40="Y",1,IF(CK40="T",0,IF(CK40="Y/T","Belum diisi","Error")))</f>
        <v>Belum diisi</v>
      </c>
      <c r="CM40" s="318" t="str">
        <f>IF(CL40&gt;CL$38,"SALAH, PK tidak ada","OK")</f>
        <v>OK</v>
      </c>
      <c r="CN40" s="403" t="s">
        <v>26</v>
      </c>
      <c r="CO40" s="402" t="str">
        <f>IF(CN40="Y",1,IF(CN40="T",0,IF(CN40="Y/T","Belum diisi","Error")))</f>
        <v>Belum diisi</v>
      </c>
      <c r="CP40" s="318" t="str">
        <f>IF(CO40&gt;CO$38,"SALAH, PK tidak ada","OK")</f>
        <v>OK</v>
      </c>
      <c r="CQ40" s="403" t="s">
        <v>26</v>
      </c>
      <c r="CR40" s="402" t="str">
        <f>IF(CQ40="Y",1,IF(CQ40="T",0,IF(CQ40="Y/T","Belum diisi","Error")))</f>
        <v>Belum diisi</v>
      </c>
      <c r="CS40" s="318" t="str">
        <f>IF(CR40&gt;CR$38,"SALAH, PK tidak ada","OK")</f>
        <v>OK</v>
      </c>
      <c r="CT40" s="403" t="s">
        <v>26</v>
      </c>
      <c r="CU40" s="402" t="str">
        <f>IF(CT40="Y",1,IF(CT40="T",0,IF(CT40="Y/T","Belum diisi","Error")))</f>
        <v>Belum diisi</v>
      </c>
      <c r="CV40" s="318" t="str">
        <f>IF(CU40&gt;CU$38,"SALAH, PK tidak ada","OK")</f>
        <v>OK</v>
      </c>
      <c r="CW40" s="403" t="s">
        <v>26</v>
      </c>
      <c r="CX40" s="402" t="str">
        <f>IF(CW40="Y",1,IF(CW40="T",0,IF(CW40="Y/T","Belum diisi","Error")))</f>
        <v>Belum diisi</v>
      </c>
      <c r="CY40" s="318" t="str">
        <f>IF(CX40&gt;CX$38,"SALAH, PK tidak ada","OK")</f>
        <v>OK</v>
      </c>
      <c r="CZ40" s="403" t="s">
        <v>26</v>
      </c>
      <c r="DA40" s="402" t="str">
        <f>IF(CZ40="Y",1,IF(CZ40="T",0,IF(CZ40="Y/T","Belum diisi","Error")))</f>
        <v>Belum diisi</v>
      </c>
      <c r="DB40" s="318" t="str">
        <f>IF(DA40&gt;DA$38,"SALAH, PK tidak ada","OK")</f>
        <v>OK</v>
      </c>
      <c r="DC40" s="403" t="s">
        <v>26</v>
      </c>
      <c r="DD40" s="402" t="str">
        <f>IF(DC40="Y",1,IF(DC40="T",0,IF(DC40="Y/T","Belum diisi","Error")))</f>
        <v>Belum diisi</v>
      </c>
      <c r="DE40" s="318" t="str">
        <f>IF(DD40&gt;DD$38,"SALAH, PK tidak ada","OK")</f>
        <v>OK</v>
      </c>
      <c r="DF40" s="403" t="s">
        <v>26</v>
      </c>
      <c r="DG40" s="402" t="str">
        <f>IF(DF40="Y",1,IF(DF40="T",0,IF(DF40="Y/T","Belum diisi","Error")))</f>
        <v>Belum diisi</v>
      </c>
      <c r="DH40" s="318" t="str">
        <f>IF(DG40&gt;DG$38,"SALAH, PK tidak ada","OK")</f>
        <v>OK</v>
      </c>
      <c r="DI40" s="403" t="s">
        <v>26</v>
      </c>
      <c r="DJ40" s="402" t="str">
        <f>IF(DI40="Y",1,IF(DI40="T",0,IF(DI40="Y/T","Belum diisi","Error")))</f>
        <v>Belum diisi</v>
      </c>
      <c r="DK40" s="318" t="str">
        <f>IF(DJ40&gt;DJ$38,"SALAH, PK tidak ada","OK")</f>
        <v>OK</v>
      </c>
      <c r="DL40" s="403" t="s">
        <v>26</v>
      </c>
      <c r="DM40" s="402" t="str">
        <f>IF(DL40="Y",1,IF(DL40="T",0,IF(DL40="Y/T","Belum diisi","Error")))</f>
        <v>Belum diisi</v>
      </c>
      <c r="DN40" s="318" t="str">
        <f>IF(DM40&gt;DM$38,"SALAH, PK tidak ada","OK")</f>
        <v>OK</v>
      </c>
      <c r="DO40" s="403" t="s">
        <v>26</v>
      </c>
      <c r="DP40" s="402" t="str">
        <f>IF(DO40="Y",1,IF(DO40="T",0,IF(DO40="Y/T","Belum diisi","Error")))</f>
        <v>Belum diisi</v>
      </c>
      <c r="DQ40" s="318" t="str">
        <f>IF(DP40&gt;DP$38,"SALAH, PK tidak ada","OK")</f>
        <v>OK</v>
      </c>
      <c r="DR40" s="403" t="s">
        <v>26</v>
      </c>
      <c r="DS40" s="402" t="str">
        <f>IF(DR40="Y",1,IF(DR40="T",0,IF(DR40="Y/T","Belum diisi","Error")))</f>
        <v>Belum diisi</v>
      </c>
      <c r="DT40" s="318" t="str">
        <f>IF(DS40&gt;DS$38,"SALAH, PK tidak ada","OK")</f>
        <v>OK</v>
      </c>
      <c r="DU40" s="403" t="s">
        <v>26</v>
      </c>
      <c r="DV40" s="402" t="str">
        <f>IF(DU40="Y",1,IF(DU40="T",0,IF(DU40="Y/T","Belum diisi","Error")))</f>
        <v>Belum diisi</v>
      </c>
      <c r="DW40" s="318" t="str">
        <f>IF(DV40&gt;DV$38,"SALAH, PK tidak ada","OK")</f>
        <v>OK</v>
      </c>
      <c r="DX40" s="403" t="s">
        <v>26</v>
      </c>
      <c r="DY40" s="402" t="str">
        <f>IF(DX40="Y",1,IF(DX40="T",0,IF(DX40="Y/T","Belum diisi","Error")))</f>
        <v>Belum diisi</v>
      </c>
      <c r="DZ40" s="318" t="str">
        <f>IF(DY40&gt;DY$38,"SALAH, PK tidak ada","OK")</f>
        <v>OK</v>
      </c>
      <c r="EA40" s="403" t="s">
        <v>26</v>
      </c>
      <c r="EB40" s="402" t="str">
        <f>IF(EA40="Y",1,IF(EA40="T",0,IF(EA40="Y/T","Belum diisi","Error")))</f>
        <v>Belum diisi</v>
      </c>
      <c r="EC40" s="318" t="str">
        <f>IF(EB40&gt;EB$38,"SALAH, PK tidak ada","OK")</f>
        <v>OK</v>
      </c>
      <c r="ED40" s="403" t="s">
        <v>26</v>
      </c>
      <c r="EE40" s="402" t="str">
        <f>IF(ED40="Y",1,IF(ED40="T",0,IF(ED40="Y/T","Belum diisi","Error")))</f>
        <v>Belum diisi</v>
      </c>
      <c r="EF40" s="318" t="str">
        <f>IF(EE40&gt;EE$38,"SALAH, PK tidak ada","OK")</f>
        <v>OK</v>
      </c>
      <c r="EG40" s="403" t="s">
        <v>26</v>
      </c>
      <c r="EH40" s="402" t="str">
        <f>IF(EG40="Y",1,IF(EG40="T",0,IF(EG40="Y/T","Belum diisi","Error")))</f>
        <v>Belum diisi</v>
      </c>
      <c r="EI40" s="318" t="str">
        <f>IF(EH40&gt;EH$38,"SALAH, PK tidak ada","OK")</f>
        <v>OK</v>
      </c>
      <c r="EJ40" s="403" t="s">
        <v>26</v>
      </c>
      <c r="EK40" s="402" t="str">
        <f>IF(EJ40="Y",1,IF(EJ40="T",0,IF(EJ40="Y/T","Belum diisi","Error")))</f>
        <v>Belum diisi</v>
      </c>
      <c r="EL40" s="318" t="str">
        <f>IF(EK40&gt;EK$38,"SALAH, PK tidak ada","OK")</f>
        <v>OK</v>
      </c>
      <c r="EM40" s="401" t="s">
        <v>26</v>
      </c>
      <c r="EN40" s="402" t="str">
        <f>IF(EM40="Y",1,IF(EM40="T",0,IF(EM40="Y/T","Belum diisi","Error")))</f>
        <v>Belum diisi</v>
      </c>
      <c r="EO40" s="318" t="str">
        <f>IF(EN40&gt;EN$38,"SALAH, PK tidak ada","OK")</f>
        <v>OK</v>
      </c>
    </row>
    <row r="41" spans="1:145" ht="15">
      <c r="A41" s="278">
        <v>43</v>
      </c>
      <c r="B41" s="310">
        <v>5</v>
      </c>
      <c r="C41" s="316" t="s">
        <v>88</v>
      </c>
      <c r="D41" s="404"/>
      <c r="E41" s="399" t="str">
        <f>IF(F41&gt;0.875,"a",IF(F41&gt;0.625,"b",IF(F41&gt;0.375,"c",IF(F41&gt;0.125,"d",IF(F41&lt;=0.125,"e","Error")))))</f>
        <v>a</v>
      </c>
      <c r="F41" s="405">
        <f t="shared" si="50"/>
        <v>1</v>
      </c>
      <c r="H41" s="387"/>
      <c r="J41" s="313" t="s">
        <v>26</v>
      </c>
      <c r="K41" s="400" t="s">
        <v>1363</v>
      </c>
      <c r="L41" s="399">
        <f>IF(K41="Y",1,IF(K41="T",0,IF(K41="Y/T","Belum diisi","Error")))</f>
        <v>1</v>
      </c>
      <c r="M41" s="318" t="str">
        <f>IF(L41&gt;L$37,"SALAH, Perencanaan kinerja tahunan tidak ada",IF(L41&gt;L$38,"SALAH, PK tidak ada","OK"))</f>
        <v>OK</v>
      </c>
      <c r="N41" s="401" t="s">
        <v>26</v>
      </c>
      <c r="O41" s="402" t="str">
        <f>IF(N41="Y",1,IF(N41="T",0,IF(N41="Y/T","Belum diisi","Error")))</f>
        <v>Belum diisi</v>
      </c>
      <c r="P41" s="318" t="str">
        <f>IF(O41&gt;O$37,"SALAH, Perencanaan kinerja tahunan tidak ada",IF(O41&gt;O$38,"SALAH, PK tidak ada","OK"))</f>
        <v>OK</v>
      </c>
      <c r="Q41" s="401" t="s">
        <v>26</v>
      </c>
      <c r="R41" s="402" t="str">
        <f>IF(Q41="Y",1,IF(Q41="T",0,IF(Q41="Y/T","Belum diisi","Error")))</f>
        <v>Belum diisi</v>
      </c>
      <c r="S41" s="318" t="str">
        <f>IF(R41&gt;R$37,"SALAH, Perencanaan kinerja tahunan tidak ada",IF(R41&gt;R$38,"SALAH, PK tidak ada","OK"))</f>
        <v>OK</v>
      </c>
      <c r="T41" s="401" t="s">
        <v>26</v>
      </c>
      <c r="U41" s="402" t="str">
        <f>IF(T41="Y",1,IF(T41="T",0,IF(T41="Y/T","Belum diisi","Error")))</f>
        <v>Belum diisi</v>
      </c>
      <c r="V41" s="318" t="str">
        <f>IF(U41&gt;U$37,"SALAH, Perencanaan kinerja tahunan tidak ada",IF(U41&gt;U$38,"SALAH, PK tidak ada","OK"))</f>
        <v>OK</v>
      </c>
      <c r="W41" s="401" t="s">
        <v>26</v>
      </c>
      <c r="X41" s="402" t="str">
        <f>IF(W41="Y",1,IF(W41="T",0,IF(W41="Y/T","Belum diisi","Error")))</f>
        <v>Belum diisi</v>
      </c>
      <c r="Y41" s="318" t="str">
        <f>IF(X41&gt;X$37,"SALAH, Perencanaan kinerja tahunan tidak ada",IF(X41&gt;X$38,"SALAH, PK tidak ada","OK"))</f>
        <v>OK</v>
      </c>
      <c r="Z41" s="403" t="s">
        <v>26</v>
      </c>
      <c r="AA41" s="402" t="str">
        <f>IF(Z41="Y",1,IF(Z41="T",0,IF(Z41="Y/T","Belum diisi","Error")))</f>
        <v>Belum diisi</v>
      </c>
      <c r="AB41" s="318" t="str">
        <f>IF(AA41&gt;AA$37,"SALAH, Perencanaan kinerja tahunan tidak ada",IF(AA41&gt;AA$38,"SALAH, PK tidak ada","OK"))</f>
        <v>OK</v>
      </c>
      <c r="AC41" s="403" t="s">
        <v>26</v>
      </c>
      <c r="AD41" s="402" t="str">
        <f>IF(AC41="Y",1,IF(AC41="T",0,IF(AC41="Y/T","Belum diisi","Error")))</f>
        <v>Belum diisi</v>
      </c>
      <c r="AE41" s="318" t="str">
        <f>IF(AD41&gt;AD$37,"SALAH, Perencanaan kinerja tahunan tidak ada",IF(AD41&gt;AD$38,"SALAH, PK tidak ada","OK"))</f>
        <v>OK</v>
      </c>
      <c r="AF41" s="403" t="s">
        <v>26</v>
      </c>
      <c r="AG41" s="402" t="str">
        <f>IF(AF41="Y",1,IF(AF41="T",0,IF(AF41="Y/T","Belum diisi","Error")))</f>
        <v>Belum diisi</v>
      </c>
      <c r="AH41" s="318" t="str">
        <f>IF(AG41&gt;AG$37,"SALAH, Perencanaan kinerja tahunan tidak ada",IF(AG41&gt;AG$38,"SALAH, PK tidak ada","OK"))</f>
        <v>OK</v>
      </c>
      <c r="AI41" s="403" t="s">
        <v>26</v>
      </c>
      <c r="AJ41" s="402" t="str">
        <f>IF(AI41="Y",1,IF(AI41="T",0,IF(AI41="Y/T","Belum diisi","Error")))</f>
        <v>Belum diisi</v>
      </c>
      <c r="AK41" s="318" t="str">
        <f>IF(AJ41&gt;AJ$37,"SALAH, Perencanaan kinerja tahunan tidak ada",IF(AJ41&gt;AJ$38,"SALAH, PK tidak ada","OK"))</f>
        <v>OK</v>
      </c>
      <c r="AL41" s="403" t="s">
        <v>26</v>
      </c>
      <c r="AM41" s="402" t="str">
        <f>IF(AL41="Y",1,IF(AL41="T",0,IF(AL41="Y/T","Belum diisi","Error")))</f>
        <v>Belum diisi</v>
      </c>
      <c r="AN41" s="318" t="str">
        <f>IF(AM41&gt;AM$37,"SALAH, Perencanaan kinerja tahunan tidak ada",IF(AM41&gt;AM$38,"SALAH, PK tidak ada","OK"))</f>
        <v>OK</v>
      </c>
      <c r="AO41" s="401" t="s">
        <v>26</v>
      </c>
      <c r="AP41" s="402" t="str">
        <f>IF(AO41="Y",1,IF(AO41="T",0,IF(AO41="Y/T","Belum diisi","Error")))</f>
        <v>Belum diisi</v>
      </c>
      <c r="AQ41" s="318" t="str">
        <f>IF(AP41&gt;AP$37,"SALAH, Perencanaan kinerja tahunan tidak ada",IF(AP41&gt;AP$38,"SALAH, PK tidak ada","OK"))</f>
        <v>OK</v>
      </c>
      <c r="AR41" s="401" t="s">
        <v>26</v>
      </c>
      <c r="AS41" s="402" t="str">
        <f>IF(AR41="Y",1,IF(AR41="T",0,IF(AR41="Y/T","Belum diisi","Error")))</f>
        <v>Belum diisi</v>
      </c>
      <c r="AT41" s="318" t="str">
        <f>IF(AS41&gt;AS$37,"SALAH, Perencanaan kinerja tahunan tidak ada",IF(AS41&gt;AS$38,"SALAH, PK tidak ada","OK"))</f>
        <v>OK</v>
      </c>
      <c r="AU41" s="401" t="s">
        <v>26</v>
      </c>
      <c r="AV41" s="402" t="str">
        <f>IF(AU41="Y",1,IF(AU41="T",0,IF(AU41="Y/T","Belum diisi","Error")))</f>
        <v>Belum diisi</v>
      </c>
      <c r="AW41" s="318" t="str">
        <f>IF(AV41&gt;AV$37,"SALAH, Perencanaan kinerja tahunan tidak ada",IF(AV41&gt;AV$38,"SALAH, PK tidak ada","OK"))</f>
        <v>OK</v>
      </c>
      <c r="AX41" s="401" t="s">
        <v>26</v>
      </c>
      <c r="AY41" s="402" t="str">
        <f>IF(AX41="Y",1,IF(AX41="T",0,IF(AX41="Y/T","Belum diisi","Error")))</f>
        <v>Belum diisi</v>
      </c>
      <c r="AZ41" s="318" t="str">
        <f>IF(AY41&gt;AY$37,"SALAH, Perencanaan kinerja tahunan tidak ada",IF(AY41&gt;AY$38,"SALAH, PK tidak ada","OK"))</f>
        <v>OK</v>
      </c>
      <c r="BA41" s="403" t="s">
        <v>26</v>
      </c>
      <c r="BB41" s="402" t="str">
        <f>IF(BA41="Y",1,IF(BA41="T",0,IF(BA41="Y/T","Belum diisi","Error")))</f>
        <v>Belum diisi</v>
      </c>
      <c r="BC41" s="318" t="str">
        <f>IF(BB41&gt;BB$37,"SALAH, Perencanaan kinerja tahunan tidak ada",IF(BB41&gt;BB$38,"SALAH, PK tidak ada","OK"))</f>
        <v>OK</v>
      </c>
      <c r="BD41" s="403" t="s">
        <v>26</v>
      </c>
      <c r="BE41" s="402" t="str">
        <f>IF(BD41="Y",1,IF(BD41="T",0,IF(BD41="Y/T","Belum diisi","Error")))</f>
        <v>Belum diisi</v>
      </c>
      <c r="BF41" s="318" t="str">
        <f>IF(BE41&gt;BE$37,"SALAH, Perencanaan kinerja tahunan tidak ada",IF(BE41&gt;BE$38,"SALAH, PK tidak ada","OK"))</f>
        <v>OK</v>
      </c>
      <c r="BG41" s="403" t="s">
        <v>26</v>
      </c>
      <c r="BH41" s="402" t="str">
        <f>IF(BG41="Y",1,IF(BG41="T",0,IF(BG41="Y/T","Belum diisi","Error")))</f>
        <v>Belum diisi</v>
      </c>
      <c r="BI41" s="318" t="str">
        <f>IF(BH41&gt;BH$37,"SALAH, Perencanaan kinerja tahunan tidak ada",IF(BH41&gt;BH$38,"SALAH, PK tidak ada","OK"))</f>
        <v>OK</v>
      </c>
      <c r="BJ41" s="403" t="s">
        <v>26</v>
      </c>
      <c r="BK41" s="402" t="str">
        <f>IF(BJ41="Y",1,IF(BJ41="T",0,IF(BJ41="Y/T","Belum diisi","Error")))</f>
        <v>Belum diisi</v>
      </c>
      <c r="BL41" s="318" t="str">
        <f>IF(BK41&gt;BK$37,"SALAH, Perencanaan kinerja tahunan tidak ada",IF(BK41&gt;BK$38,"SALAH, PK tidak ada","OK"))</f>
        <v>OK</v>
      </c>
      <c r="BM41" s="403" t="s">
        <v>26</v>
      </c>
      <c r="BN41" s="402" t="str">
        <f>IF(BM41="Y",1,IF(BM41="T",0,IF(BM41="Y/T","Belum diisi","Error")))</f>
        <v>Belum diisi</v>
      </c>
      <c r="BO41" s="318" t="str">
        <f>IF(BN41&gt;BN$37,"SALAH, Perencanaan kinerja tahunan tidak ada",IF(BN41&gt;BN$38,"SALAH, PK tidak ada","OK"))</f>
        <v>OK</v>
      </c>
      <c r="BP41" s="403" t="s">
        <v>26</v>
      </c>
      <c r="BQ41" s="402" t="str">
        <f>IF(BP41="Y",1,IF(BP41="T",0,IF(BP41="Y/T","Belum diisi","Error")))</f>
        <v>Belum diisi</v>
      </c>
      <c r="BR41" s="318" t="str">
        <f>IF(BQ41&gt;BQ$37,"SALAH, Perencanaan kinerja tahunan tidak ada",IF(BQ41&gt;BQ$38,"SALAH, PK tidak ada","OK"))</f>
        <v>OK</v>
      </c>
      <c r="BS41" s="403" t="s">
        <v>26</v>
      </c>
      <c r="BT41" s="402" t="str">
        <f>IF(BS41="Y",1,IF(BS41="T",0,IF(BS41="Y/T","Belum diisi","Error")))</f>
        <v>Belum diisi</v>
      </c>
      <c r="BU41" s="318" t="str">
        <f>IF(BT41&gt;BT$37,"SALAH, Perencanaan kinerja tahunan tidak ada",IF(BT41&gt;BT$38,"SALAH, PK tidak ada","OK"))</f>
        <v>OK</v>
      </c>
      <c r="BV41" s="403" t="s">
        <v>26</v>
      </c>
      <c r="BW41" s="402" t="str">
        <f>IF(BV41="Y",1,IF(BV41="T",0,IF(BV41="Y/T","Belum diisi","Error")))</f>
        <v>Belum diisi</v>
      </c>
      <c r="BX41" s="318" t="str">
        <f>IF(BW41&gt;BW$37,"SALAH, Perencanaan kinerja tahunan tidak ada",IF(BW41&gt;BW$38,"SALAH, PK tidak ada","OK"))</f>
        <v>OK</v>
      </c>
      <c r="BY41" s="403" t="s">
        <v>26</v>
      </c>
      <c r="BZ41" s="402" t="str">
        <f>IF(BY41="Y",1,IF(BY41="T",0,IF(BY41="Y/T","Belum diisi","Error")))</f>
        <v>Belum diisi</v>
      </c>
      <c r="CA41" s="318" t="str">
        <f>IF(BZ41&gt;BZ$37,"SALAH, Perencanaan kinerja tahunan tidak ada",IF(BZ41&gt;BZ$38,"SALAH, PK tidak ada","OK"))</f>
        <v>OK</v>
      </c>
      <c r="CB41" s="403" t="s">
        <v>26</v>
      </c>
      <c r="CC41" s="402" t="str">
        <f>IF(CB41="Y",1,IF(CB41="T",0,IF(CB41="Y/T","Belum diisi","Error")))</f>
        <v>Belum diisi</v>
      </c>
      <c r="CD41" s="318" t="str">
        <f>IF(CC41&gt;CC$37,"SALAH, Perencanaan kinerja tahunan tidak ada",IF(CC41&gt;CC$38,"SALAH, PK tidak ada","OK"))</f>
        <v>OK</v>
      </c>
      <c r="CE41" s="403" t="s">
        <v>26</v>
      </c>
      <c r="CF41" s="402" t="str">
        <f>IF(CE41="Y",1,IF(CE41="T",0,IF(CE41="Y/T","Belum diisi","Error")))</f>
        <v>Belum diisi</v>
      </c>
      <c r="CG41" s="318" t="str">
        <f>IF(CF41&gt;CF$37,"SALAH, Perencanaan kinerja tahunan tidak ada",IF(CF41&gt;CF$38,"SALAH, PK tidak ada","OK"))</f>
        <v>OK</v>
      </c>
      <c r="CH41" s="403" t="s">
        <v>26</v>
      </c>
      <c r="CI41" s="402" t="str">
        <f>IF(CH41="Y",1,IF(CH41="T",0,IF(CH41="Y/T","Belum diisi","Error")))</f>
        <v>Belum diisi</v>
      </c>
      <c r="CJ41" s="318" t="str">
        <f>IF(CI41&gt;CI$37,"SALAH, Perencanaan kinerja tahunan tidak ada",IF(CI41&gt;CI$38,"SALAH, PK tidak ada","OK"))</f>
        <v>OK</v>
      </c>
      <c r="CK41" s="403" t="s">
        <v>26</v>
      </c>
      <c r="CL41" s="402" t="str">
        <f>IF(CK41="Y",1,IF(CK41="T",0,IF(CK41="Y/T","Belum diisi","Error")))</f>
        <v>Belum diisi</v>
      </c>
      <c r="CM41" s="318" t="str">
        <f>IF(CL41&gt;CL$37,"SALAH, Perencanaan kinerja tahunan tidak ada",IF(CL41&gt;CL$38,"SALAH, PK tidak ada","OK"))</f>
        <v>OK</v>
      </c>
      <c r="CN41" s="403" t="s">
        <v>26</v>
      </c>
      <c r="CO41" s="402" t="str">
        <f>IF(CN41="Y",1,IF(CN41="T",0,IF(CN41="Y/T","Belum diisi","Error")))</f>
        <v>Belum diisi</v>
      </c>
      <c r="CP41" s="318" t="str">
        <f>IF(CO41&gt;CO$37,"SALAH, Perencanaan kinerja tahunan tidak ada",IF(CO41&gt;CO$38,"SALAH, PK tidak ada","OK"))</f>
        <v>OK</v>
      </c>
      <c r="CQ41" s="403" t="s">
        <v>26</v>
      </c>
      <c r="CR41" s="402" t="str">
        <f>IF(CQ41="Y",1,IF(CQ41="T",0,IF(CQ41="Y/T","Belum diisi","Error")))</f>
        <v>Belum diisi</v>
      </c>
      <c r="CS41" s="318" t="str">
        <f>IF(CR41&gt;CR$37,"SALAH, Perencanaan kinerja tahunan tidak ada",IF(CR41&gt;CR$38,"SALAH, PK tidak ada","OK"))</f>
        <v>OK</v>
      </c>
      <c r="CT41" s="403" t="s">
        <v>26</v>
      </c>
      <c r="CU41" s="402" t="str">
        <f>IF(CT41="Y",1,IF(CT41="T",0,IF(CT41="Y/T","Belum diisi","Error")))</f>
        <v>Belum diisi</v>
      </c>
      <c r="CV41" s="318" t="str">
        <f>IF(CU41&gt;CU$37,"SALAH, Perencanaan kinerja tahunan tidak ada",IF(CU41&gt;CU$38,"SALAH, PK tidak ada","OK"))</f>
        <v>OK</v>
      </c>
      <c r="CW41" s="403" t="s">
        <v>26</v>
      </c>
      <c r="CX41" s="402" t="str">
        <f>IF(CW41="Y",1,IF(CW41="T",0,IF(CW41="Y/T","Belum diisi","Error")))</f>
        <v>Belum diisi</v>
      </c>
      <c r="CY41" s="318" t="str">
        <f>IF(CX41&gt;CX$37,"SALAH, Perencanaan kinerja tahunan tidak ada",IF(CX41&gt;CX$38,"SALAH, PK tidak ada","OK"))</f>
        <v>OK</v>
      </c>
      <c r="CZ41" s="403" t="s">
        <v>26</v>
      </c>
      <c r="DA41" s="402" t="str">
        <f>IF(CZ41="Y",1,IF(CZ41="T",0,IF(CZ41="Y/T","Belum diisi","Error")))</f>
        <v>Belum diisi</v>
      </c>
      <c r="DB41" s="318" t="str">
        <f>IF(DA41&gt;DA$37,"SALAH, Perencanaan kinerja tahunan tidak ada",IF(DA41&gt;DA$38,"SALAH, PK tidak ada","OK"))</f>
        <v>OK</v>
      </c>
      <c r="DC41" s="403" t="s">
        <v>26</v>
      </c>
      <c r="DD41" s="402" t="str">
        <f>IF(DC41="Y",1,IF(DC41="T",0,IF(DC41="Y/T","Belum diisi","Error")))</f>
        <v>Belum diisi</v>
      </c>
      <c r="DE41" s="318" t="str">
        <f>IF(DD41&gt;DD$37,"SALAH, Perencanaan kinerja tahunan tidak ada",IF(DD41&gt;DD$38,"SALAH, PK tidak ada","OK"))</f>
        <v>OK</v>
      </c>
      <c r="DF41" s="403" t="s">
        <v>26</v>
      </c>
      <c r="DG41" s="402" t="str">
        <f>IF(DF41="Y",1,IF(DF41="T",0,IF(DF41="Y/T","Belum diisi","Error")))</f>
        <v>Belum diisi</v>
      </c>
      <c r="DH41" s="318" t="str">
        <f>IF(DG41&gt;DG$37,"SALAH, Perencanaan kinerja tahunan tidak ada",IF(DG41&gt;DG$38,"SALAH, PK tidak ada","OK"))</f>
        <v>OK</v>
      </c>
      <c r="DI41" s="403" t="s">
        <v>26</v>
      </c>
      <c r="DJ41" s="402" t="str">
        <f>IF(DI41="Y",1,IF(DI41="T",0,IF(DI41="Y/T","Belum diisi","Error")))</f>
        <v>Belum diisi</v>
      </c>
      <c r="DK41" s="318" t="str">
        <f>IF(DJ41&gt;DJ$37,"SALAH, Perencanaan kinerja tahunan tidak ada",IF(DJ41&gt;DJ$38,"SALAH, PK tidak ada","OK"))</f>
        <v>OK</v>
      </c>
      <c r="DL41" s="403" t="s">
        <v>26</v>
      </c>
      <c r="DM41" s="402" t="str">
        <f>IF(DL41="Y",1,IF(DL41="T",0,IF(DL41="Y/T","Belum diisi","Error")))</f>
        <v>Belum diisi</v>
      </c>
      <c r="DN41" s="318" t="str">
        <f>IF(DM41&gt;DM$37,"SALAH, Perencanaan kinerja tahunan tidak ada",IF(DM41&gt;DM$38,"SALAH, PK tidak ada","OK"))</f>
        <v>OK</v>
      </c>
      <c r="DO41" s="403" t="s">
        <v>26</v>
      </c>
      <c r="DP41" s="402" t="str">
        <f>IF(DO41="Y",1,IF(DO41="T",0,IF(DO41="Y/T","Belum diisi","Error")))</f>
        <v>Belum diisi</v>
      </c>
      <c r="DQ41" s="318" t="str">
        <f>IF(DP41&gt;DP$37,"SALAH, Perencanaan kinerja tahunan tidak ada",IF(DP41&gt;DP$38,"SALAH, PK tidak ada","OK"))</f>
        <v>OK</v>
      </c>
      <c r="DR41" s="403" t="s">
        <v>26</v>
      </c>
      <c r="DS41" s="402" t="str">
        <f>IF(DR41="Y",1,IF(DR41="T",0,IF(DR41="Y/T","Belum diisi","Error")))</f>
        <v>Belum diisi</v>
      </c>
      <c r="DT41" s="318" t="str">
        <f>IF(DS41&gt;DS$37,"SALAH, Perencanaan kinerja tahunan tidak ada",IF(DS41&gt;DS$38,"SALAH, PK tidak ada","OK"))</f>
        <v>OK</v>
      </c>
      <c r="DU41" s="403" t="s">
        <v>26</v>
      </c>
      <c r="DV41" s="402" t="str">
        <f>IF(DU41="Y",1,IF(DU41="T",0,IF(DU41="Y/T","Belum diisi","Error")))</f>
        <v>Belum diisi</v>
      </c>
      <c r="DW41" s="318" t="str">
        <f>IF(DV41&gt;DV$37,"SALAH, Perencanaan kinerja tahunan tidak ada",IF(DV41&gt;DV$38,"SALAH, PK tidak ada","OK"))</f>
        <v>OK</v>
      </c>
      <c r="DX41" s="403" t="s">
        <v>26</v>
      </c>
      <c r="DY41" s="402" t="str">
        <f>IF(DX41="Y",1,IF(DX41="T",0,IF(DX41="Y/T","Belum diisi","Error")))</f>
        <v>Belum diisi</v>
      </c>
      <c r="DZ41" s="318" t="str">
        <f>IF(DY41&gt;DY$37,"SALAH, Perencanaan kinerja tahunan tidak ada",IF(DY41&gt;DY$38,"SALAH, PK tidak ada","OK"))</f>
        <v>OK</v>
      </c>
      <c r="EA41" s="403" t="s">
        <v>26</v>
      </c>
      <c r="EB41" s="402" t="str">
        <f>IF(EA41="Y",1,IF(EA41="T",0,IF(EA41="Y/T","Belum diisi","Error")))</f>
        <v>Belum diisi</v>
      </c>
      <c r="EC41" s="318" t="str">
        <f>IF(EB41&gt;EB$37,"SALAH, Perencanaan kinerja tahunan tidak ada",IF(EB41&gt;EB$38,"SALAH, PK tidak ada","OK"))</f>
        <v>OK</v>
      </c>
      <c r="ED41" s="403" t="s">
        <v>26</v>
      </c>
      <c r="EE41" s="402" t="str">
        <f>IF(ED41="Y",1,IF(ED41="T",0,IF(ED41="Y/T","Belum diisi","Error")))</f>
        <v>Belum diisi</v>
      </c>
      <c r="EF41" s="318" t="str">
        <f>IF(EE41&gt;EE$37,"SALAH, Perencanaan kinerja tahunan tidak ada",IF(EE41&gt;EE$38,"SALAH, PK tidak ada","OK"))</f>
        <v>OK</v>
      </c>
      <c r="EG41" s="403" t="s">
        <v>26</v>
      </c>
      <c r="EH41" s="402" t="str">
        <f>IF(EG41="Y",1,IF(EG41="T",0,IF(EG41="Y/T","Belum diisi","Error")))</f>
        <v>Belum diisi</v>
      </c>
      <c r="EI41" s="318" t="str">
        <f>IF(EH41&gt;EH$37,"SALAH, Perencanaan kinerja tahunan tidak ada",IF(EH41&gt;EH$38,"SALAH, PK tidak ada","OK"))</f>
        <v>OK</v>
      </c>
      <c r="EJ41" s="403" t="s">
        <v>26</v>
      </c>
      <c r="EK41" s="402" t="str">
        <f>IF(EJ41="Y",1,IF(EJ41="T",0,IF(EJ41="Y/T","Belum diisi","Error")))</f>
        <v>Belum diisi</v>
      </c>
      <c r="EL41" s="318" t="str">
        <f>IF(EK41&gt;EK$37,"SALAH, Perencanaan kinerja tahunan tidak ada",IF(EK41&gt;EK$38,"SALAH, PK tidak ada","OK"))</f>
        <v>OK</v>
      </c>
      <c r="EM41" s="401" t="s">
        <v>26</v>
      </c>
      <c r="EN41" s="402" t="str">
        <f>IF(EM41="Y",1,IF(EM41="T",0,IF(EM41="Y/T","Belum diisi","Error")))</f>
        <v>Belum diisi</v>
      </c>
      <c r="EO41" s="318" t="str">
        <f>IF(EN41&gt;EN$37,"SALAH, Perencanaan kinerja tahunan tidak ada",IF(EN41&gt;EN$38,"SALAH, PK tidak ada","OK"))</f>
        <v>OK</v>
      </c>
    </row>
    <row r="42" spans="1:145" ht="15">
      <c r="A42" s="56">
        <v>44</v>
      </c>
      <c r="B42" s="310"/>
      <c r="C42" s="316"/>
      <c r="D42" s="324"/>
      <c r="E42" s="323"/>
      <c r="F42" s="323"/>
      <c r="H42" s="408"/>
      <c r="J42" s="323"/>
      <c r="K42" s="323"/>
      <c r="L42" s="323"/>
      <c r="M42" s="326"/>
      <c r="N42" s="323"/>
      <c r="O42" s="323"/>
      <c r="P42" s="326"/>
      <c r="Q42" s="323"/>
      <c r="R42" s="323"/>
      <c r="S42" s="326"/>
      <c r="T42" s="323"/>
      <c r="U42" s="323"/>
      <c r="V42" s="326"/>
      <c r="W42" s="323"/>
      <c r="X42" s="323"/>
      <c r="Y42" s="326"/>
      <c r="Z42" s="323"/>
      <c r="AA42" s="323"/>
      <c r="AB42" s="326"/>
      <c r="AC42" s="323"/>
      <c r="AD42" s="323"/>
      <c r="AE42" s="326"/>
      <c r="AF42" s="323"/>
      <c r="AG42" s="323"/>
      <c r="AH42" s="326"/>
      <c r="AI42" s="323"/>
      <c r="AJ42" s="323"/>
      <c r="AK42" s="326"/>
      <c r="AL42" s="323"/>
      <c r="AM42" s="323"/>
      <c r="AN42" s="326"/>
      <c r="AO42" s="323"/>
      <c r="AP42" s="323"/>
      <c r="AQ42" s="326"/>
      <c r="AR42" s="323"/>
      <c r="AS42" s="323"/>
      <c r="AT42" s="326"/>
      <c r="AU42" s="323"/>
      <c r="AV42" s="323"/>
      <c r="AW42" s="326"/>
      <c r="AX42" s="323"/>
      <c r="AY42" s="323"/>
      <c r="AZ42" s="326"/>
      <c r="BA42" s="323"/>
      <c r="BB42" s="323"/>
      <c r="BC42" s="326"/>
      <c r="BD42" s="323"/>
      <c r="BE42" s="323"/>
      <c r="BF42" s="326"/>
      <c r="BG42" s="323"/>
      <c r="BH42" s="323"/>
      <c r="BI42" s="326"/>
      <c r="BJ42" s="323"/>
      <c r="BK42" s="323"/>
      <c r="BL42" s="326"/>
      <c r="BM42" s="323"/>
      <c r="BN42" s="323"/>
      <c r="BO42" s="326"/>
      <c r="BP42" s="323"/>
      <c r="BQ42" s="323"/>
      <c r="BR42" s="326"/>
      <c r="BS42" s="323"/>
      <c r="BT42" s="323"/>
      <c r="BU42" s="326"/>
      <c r="BV42" s="323"/>
      <c r="BW42" s="323"/>
      <c r="BX42" s="326"/>
      <c r="BY42" s="323"/>
      <c r="BZ42" s="323"/>
      <c r="CA42" s="326"/>
      <c r="CB42" s="323"/>
      <c r="CC42" s="323"/>
      <c r="CD42" s="326"/>
      <c r="CE42" s="323"/>
      <c r="CF42" s="323"/>
      <c r="CG42" s="326"/>
      <c r="CH42" s="323"/>
      <c r="CI42" s="323"/>
      <c r="CJ42" s="326"/>
      <c r="CK42" s="323"/>
      <c r="CL42" s="323"/>
      <c r="CM42" s="326"/>
      <c r="CN42" s="323"/>
      <c r="CO42" s="323"/>
      <c r="CP42" s="326"/>
      <c r="CQ42" s="323"/>
      <c r="CR42" s="323"/>
      <c r="CS42" s="326"/>
      <c r="CT42" s="323"/>
      <c r="CU42" s="323"/>
      <c r="CV42" s="326"/>
      <c r="CW42" s="323"/>
      <c r="CX42" s="323"/>
      <c r="CY42" s="326"/>
      <c r="CZ42" s="323"/>
      <c r="DA42" s="323"/>
      <c r="DB42" s="326"/>
      <c r="DC42" s="323"/>
      <c r="DD42" s="323"/>
      <c r="DE42" s="326"/>
      <c r="DF42" s="323"/>
      <c r="DG42" s="323"/>
      <c r="DH42" s="326"/>
      <c r="DI42" s="323"/>
      <c r="DJ42" s="323"/>
      <c r="DK42" s="326"/>
      <c r="DL42" s="323"/>
      <c r="DM42" s="323"/>
      <c r="DN42" s="326"/>
      <c r="DO42" s="323"/>
      <c r="DP42" s="323"/>
      <c r="DQ42" s="326"/>
      <c r="DR42" s="323"/>
      <c r="DS42" s="323"/>
      <c r="DT42" s="326"/>
      <c r="DU42" s="323"/>
      <c r="DV42" s="323"/>
      <c r="DW42" s="326"/>
      <c r="DX42" s="323"/>
      <c r="DY42" s="323"/>
      <c r="DZ42" s="326"/>
      <c r="EA42" s="323"/>
      <c r="EB42" s="323"/>
      <c r="EC42" s="326"/>
      <c r="ED42" s="323"/>
      <c r="EE42" s="323"/>
      <c r="EF42" s="326"/>
      <c r="EG42" s="323"/>
      <c r="EH42" s="323"/>
      <c r="EI42" s="326"/>
      <c r="EJ42" s="323"/>
      <c r="EK42" s="323"/>
      <c r="EL42" s="326"/>
      <c r="EM42" s="323"/>
      <c r="EN42" s="323"/>
      <c r="EO42" s="326"/>
    </row>
    <row r="43" spans="1:145" ht="15.75">
      <c r="A43" s="278">
        <v>45</v>
      </c>
      <c r="B43" s="305" t="s">
        <v>48</v>
      </c>
      <c r="C43" s="394" t="s">
        <v>532</v>
      </c>
      <c r="D43" s="395">
        <v>5</v>
      </c>
      <c r="E43" s="396">
        <f>SUM(F44:F52)/COUNT(F44:F52)</f>
        <v>1</v>
      </c>
      <c r="F43" s="397">
        <f>E43*$D43</f>
        <v>5</v>
      </c>
      <c r="H43" s="387"/>
      <c r="J43" s="295"/>
      <c r="K43" s="398">
        <f>SUM(L44:L52)/COUNTA(L44:L52)</f>
        <v>1</v>
      </c>
      <c r="L43" s="389">
        <f>K43*$D43</f>
        <v>5</v>
      </c>
      <c r="M43" s="298"/>
      <c r="N43" s="398" t="e">
        <f>SUM(O44:O52)/COUNTA(O44:O52)</f>
        <v>#DIV/0!</v>
      </c>
      <c r="O43" s="389" t="e">
        <f>N43*$D43</f>
        <v>#DIV/0!</v>
      </c>
      <c r="P43" s="298"/>
      <c r="Q43" s="398" t="e">
        <f>SUM(R44:R52)/COUNTA(R44:R52)</f>
        <v>#DIV/0!</v>
      </c>
      <c r="R43" s="389" t="e">
        <f>Q43*$D43</f>
        <v>#DIV/0!</v>
      </c>
      <c r="S43" s="298"/>
      <c r="T43" s="398" t="e">
        <f>SUM(U44:U52)/COUNTA(U44:U52)</f>
        <v>#DIV/0!</v>
      </c>
      <c r="U43" s="389" t="e">
        <f>T43*$D43</f>
        <v>#DIV/0!</v>
      </c>
      <c r="V43" s="298"/>
      <c r="W43" s="398" t="e">
        <f>SUM(X44:X52)/COUNTA(X44:X52)</f>
        <v>#DIV/0!</v>
      </c>
      <c r="X43" s="389" t="e">
        <f>W43*$D43</f>
        <v>#DIV/0!</v>
      </c>
      <c r="Y43" s="298"/>
      <c r="Z43" s="398" t="e">
        <f>SUM(AA44:AA52)/COUNTA(AA44:AA52)</f>
        <v>#DIV/0!</v>
      </c>
      <c r="AA43" s="389" t="e">
        <f>Z43*$D43</f>
        <v>#DIV/0!</v>
      </c>
      <c r="AB43" s="298"/>
      <c r="AC43" s="398" t="e">
        <f>SUM(AD44:AD52)/COUNTA(AD44:AD52)</f>
        <v>#DIV/0!</v>
      </c>
      <c r="AD43" s="389" t="e">
        <f>AC43*$D43</f>
        <v>#DIV/0!</v>
      </c>
      <c r="AE43" s="298"/>
      <c r="AF43" s="398" t="e">
        <f>SUM(AG44:AG52)/COUNTA(AG44:AG52)</f>
        <v>#DIV/0!</v>
      </c>
      <c r="AG43" s="389" t="e">
        <f>AF43*$D43</f>
        <v>#DIV/0!</v>
      </c>
      <c r="AH43" s="298"/>
      <c r="AI43" s="398" t="e">
        <f>SUM(AJ44:AJ52)/COUNTA(AJ44:AJ52)</f>
        <v>#DIV/0!</v>
      </c>
      <c r="AJ43" s="389" t="e">
        <f>AI43*$D43</f>
        <v>#DIV/0!</v>
      </c>
      <c r="AK43" s="298"/>
      <c r="AL43" s="398" t="e">
        <f>SUM(AM44:AM52)/COUNTA(AM44:AM52)</f>
        <v>#DIV/0!</v>
      </c>
      <c r="AM43" s="389" t="e">
        <f>AL43*$D43</f>
        <v>#DIV/0!</v>
      </c>
      <c r="AN43" s="298"/>
      <c r="AO43" s="398" t="e">
        <f>SUM(AP44:AP52)/COUNTA(AP44:AP52)</f>
        <v>#DIV/0!</v>
      </c>
      <c r="AP43" s="389" t="e">
        <f>AO43*$D43</f>
        <v>#DIV/0!</v>
      </c>
      <c r="AQ43" s="298"/>
      <c r="AR43" s="398" t="e">
        <f>SUM(AS44:AS52)/COUNTA(AS44:AS52)</f>
        <v>#DIV/0!</v>
      </c>
      <c r="AS43" s="389" t="e">
        <f>AR43*$D43</f>
        <v>#DIV/0!</v>
      </c>
      <c r="AT43" s="298"/>
      <c r="AU43" s="398" t="e">
        <f>SUM(AV44:AV52)/COUNTA(AV44:AV52)</f>
        <v>#DIV/0!</v>
      </c>
      <c r="AV43" s="389" t="e">
        <f>AU43*$D43</f>
        <v>#DIV/0!</v>
      </c>
      <c r="AW43" s="298"/>
      <c r="AX43" s="398" t="e">
        <f>SUM(AY44:AY52)/COUNTA(AY44:AY52)</f>
        <v>#DIV/0!</v>
      </c>
      <c r="AY43" s="389" t="e">
        <f>AX43*$D43</f>
        <v>#DIV/0!</v>
      </c>
      <c r="AZ43" s="298"/>
      <c r="BA43" s="398" t="e">
        <f>SUM(BB44:BB52)/COUNTA(BB44:BB52)</f>
        <v>#DIV/0!</v>
      </c>
      <c r="BB43" s="389" t="e">
        <f>BA43*$D43</f>
        <v>#DIV/0!</v>
      </c>
      <c r="BC43" s="298"/>
      <c r="BD43" s="398" t="e">
        <f>SUM(BE44:BE52)/COUNTA(BE44:BE52)</f>
        <v>#DIV/0!</v>
      </c>
      <c r="BE43" s="389" t="e">
        <f>BD43*$D43</f>
        <v>#DIV/0!</v>
      </c>
      <c r="BF43" s="298"/>
      <c r="BG43" s="398" t="e">
        <f>SUM(BH44:BH52)/COUNTA(BH44:BH52)</f>
        <v>#DIV/0!</v>
      </c>
      <c r="BH43" s="389" t="e">
        <f>BG43*$D43</f>
        <v>#DIV/0!</v>
      </c>
      <c r="BI43" s="298"/>
      <c r="BJ43" s="398" t="e">
        <f>SUM(BK44:BK52)/COUNTA(BK44:BK52)</f>
        <v>#DIV/0!</v>
      </c>
      <c r="BK43" s="389" t="e">
        <f>BJ43*$D43</f>
        <v>#DIV/0!</v>
      </c>
      <c r="BL43" s="298"/>
      <c r="BM43" s="398" t="e">
        <f>SUM(BN44:BN52)/COUNTA(BN44:BN52)</f>
        <v>#DIV/0!</v>
      </c>
      <c r="BN43" s="389" t="e">
        <f>BM43*$D43</f>
        <v>#DIV/0!</v>
      </c>
      <c r="BO43" s="298"/>
      <c r="BP43" s="398" t="e">
        <f>SUM(BQ44:BQ52)/COUNTA(BQ44:BQ52)</f>
        <v>#DIV/0!</v>
      </c>
      <c r="BQ43" s="389" t="e">
        <f>BP43*$D43</f>
        <v>#DIV/0!</v>
      </c>
      <c r="BR43" s="298"/>
      <c r="BS43" s="398" t="e">
        <f>SUM(BT44:BT52)/COUNTA(BT44:BT52)</f>
        <v>#DIV/0!</v>
      </c>
      <c r="BT43" s="389" t="e">
        <f>BS43*$D43</f>
        <v>#DIV/0!</v>
      </c>
      <c r="BU43" s="298"/>
      <c r="BV43" s="398" t="e">
        <f>SUM(BW44:BW52)/COUNTA(BW44:BW52)</f>
        <v>#DIV/0!</v>
      </c>
      <c r="BW43" s="389" t="e">
        <f>BV43*$D43</f>
        <v>#DIV/0!</v>
      </c>
      <c r="BX43" s="298"/>
      <c r="BY43" s="398" t="e">
        <f>SUM(BZ44:BZ52)/COUNTA(BZ44:BZ52)</f>
        <v>#DIV/0!</v>
      </c>
      <c r="BZ43" s="389" t="e">
        <f>BY43*$D43</f>
        <v>#DIV/0!</v>
      </c>
      <c r="CA43" s="298"/>
      <c r="CB43" s="398" t="e">
        <f>SUM(CC44:CC52)/COUNTA(CC44:CC52)</f>
        <v>#DIV/0!</v>
      </c>
      <c r="CC43" s="389" t="e">
        <f>CB43*$D43</f>
        <v>#DIV/0!</v>
      </c>
      <c r="CD43" s="298"/>
      <c r="CE43" s="398" t="e">
        <f>SUM(CF44:CF52)/COUNTA(CF44:CF52)</f>
        <v>#DIV/0!</v>
      </c>
      <c r="CF43" s="389" t="e">
        <f>CE43*$D43</f>
        <v>#DIV/0!</v>
      </c>
      <c r="CG43" s="298"/>
      <c r="CH43" s="398" t="e">
        <f>SUM(CI44:CI52)/COUNTA(CI44:CI52)</f>
        <v>#DIV/0!</v>
      </c>
      <c r="CI43" s="389" t="e">
        <f>CH43*$D43</f>
        <v>#DIV/0!</v>
      </c>
      <c r="CJ43" s="298"/>
      <c r="CK43" s="398" t="e">
        <f>SUM(CL44:CL52)/COUNTA(CL44:CL52)</f>
        <v>#DIV/0!</v>
      </c>
      <c r="CL43" s="389" t="e">
        <f>CK43*$D43</f>
        <v>#DIV/0!</v>
      </c>
      <c r="CM43" s="298"/>
      <c r="CN43" s="398" t="e">
        <f>SUM(CO44:CO52)/COUNTA(CO44:CO52)</f>
        <v>#DIV/0!</v>
      </c>
      <c r="CO43" s="389" t="e">
        <f>CN43*$D43</f>
        <v>#DIV/0!</v>
      </c>
      <c r="CP43" s="298"/>
      <c r="CQ43" s="398" t="e">
        <f>SUM(CR44:CR52)/COUNTA(CR44:CR52)</f>
        <v>#DIV/0!</v>
      </c>
      <c r="CR43" s="389" t="e">
        <f>CQ43*$D43</f>
        <v>#DIV/0!</v>
      </c>
      <c r="CS43" s="298"/>
      <c r="CT43" s="398" t="e">
        <f>SUM(CU44:CU52)/COUNTA(CU44:CU52)</f>
        <v>#DIV/0!</v>
      </c>
      <c r="CU43" s="389" t="e">
        <f>CT43*$D43</f>
        <v>#DIV/0!</v>
      </c>
      <c r="CV43" s="298"/>
      <c r="CW43" s="398" t="e">
        <f>SUM(CX44:CX52)/COUNTA(CX44:CX52)</f>
        <v>#DIV/0!</v>
      </c>
      <c r="CX43" s="389" t="e">
        <f>CW43*$D43</f>
        <v>#DIV/0!</v>
      </c>
      <c r="CY43" s="298"/>
      <c r="CZ43" s="398" t="e">
        <f>SUM(DA44:DA52)/COUNTA(DA44:DA52)</f>
        <v>#DIV/0!</v>
      </c>
      <c r="DA43" s="389" t="e">
        <f>CZ43*$D43</f>
        <v>#DIV/0!</v>
      </c>
      <c r="DB43" s="298"/>
      <c r="DC43" s="398" t="e">
        <f>SUM(DD44:DD52)/COUNTA(DD44:DD52)</f>
        <v>#DIV/0!</v>
      </c>
      <c r="DD43" s="389" t="e">
        <f>DC43*$D43</f>
        <v>#DIV/0!</v>
      </c>
      <c r="DE43" s="298"/>
      <c r="DF43" s="398" t="e">
        <f>SUM(DG44:DG52)/COUNTA(DG44:DG52)</f>
        <v>#DIV/0!</v>
      </c>
      <c r="DG43" s="389" t="e">
        <f>DF43*$D43</f>
        <v>#DIV/0!</v>
      </c>
      <c r="DH43" s="298"/>
      <c r="DI43" s="398" t="e">
        <f>SUM(DJ44:DJ52)/COUNTA(DJ44:DJ52)</f>
        <v>#DIV/0!</v>
      </c>
      <c r="DJ43" s="389" t="e">
        <f>DI43*$D43</f>
        <v>#DIV/0!</v>
      </c>
      <c r="DK43" s="298"/>
      <c r="DL43" s="398" t="e">
        <f>SUM(DM44:DM52)/COUNTA(DM44:DM52)</f>
        <v>#DIV/0!</v>
      </c>
      <c r="DM43" s="389" t="e">
        <f>DL43*$D43</f>
        <v>#DIV/0!</v>
      </c>
      <c r="DN43" s="298"/>
      <c r="DO43" s="398" t="e">
        <f>SUM(DP44:DP52)/COUNTA(DP44:DP52)</f>
        <v>#DIV/0!</v>
      </c>
      <c r="DP43" s="389" t="e">
        <f>DO43*$D43</f>
        <v>#DIV/0!</v>
      </c>
      <c r="DQ43" s="298"/>
      <c r="DR43" s="398" t="e">
        <f>SUM(DS44:DS52)/COUNTA(DS44:DS52)</f>
        <v>#DIV/0!</v>
      </c>
      <c r="DS43" s="389" t="e">
        <f>DR43*$D43</f>
        <v>#DIV/0!</v>
      </c>
      <c r="DT43" s="298"/>
      <c r="DU43" s="398" t="e">
        <f>SUM(DV44:DV52)/COUNTA(DV44:DV52)</f>
        <v>#DIV/0!</v>
      </c>
      <c r="DV43" s="389" t="e">
        <f>DU43*$D43</f>
        <v>#DIV/0!</v>
      </c>
      <c r="DW43" s="298"/>
      <c r="DX43" s="398" t="e">
        <f>SUM(DY44:DY52)/COUNTA(DY44:DY52)</f>
        <v>#DIV/0!</v>
      </c>
      <c r="DY43" s="389" t="e">
        <f>DX43*$D43</f>
        <v>#DIV/0!</v>
      </c>
      <c r="DZ43" s="298"/>
      <c r="EA43" s="398" t="e">
        <f>SUM(EB44:EB52)/COUNTA(EB44:EB52)</f>
        <v>#DIV/0!</v>
      </c>
      <c r="EB43" s="389" t="e">
        <f>EA43*$D43</f>
        <v>#DIV/0!</v>
      </c>
      <c r="EC43" s="298"/>
      <c r="ED43" s="398" t="e">
        <f>SUM(EE44:EE52)/COUNTA(EE44:EE52)</f>
        <v>#DIV/0!</v>
      </c>
      <c r="EE43" s="389" t="e">
        <f>ED43*$D43</f>
        <v>#DIV/0!</v>
      </c>
      <c r="EF43" s="298"/>
      <c r="EG43" s="398" t="e">
        <f>SUM(EH44:EH52)/COUNTA(EH44:EH52)</f>
        <v>#DIV/0!</v>
      </c>
      <c r="EH43" s="389" t="e">
        <f>EG43*$D43</f>
        <v>#DIV/0!</v>
      </c>
      <c r="EI43" s="298"/>
      <c r="EJ43" s="398" t="e">
        <f>SUM(EK44:EK52)/COUNTA(EK44:EK52)</f>
        <v>#DIV/0!</v>
      </c>
      <c r="EK43" s="389" t="e">
        <f>EJ43*$D43</f>
        <v>#DIV/0!</v>
      </c>
      <c r="EL43" s="298"/>
      <c r="EM43" s="398" t="e">
        <f>SUM(EN44:EN52)/COUNTA(EN44:EN52)</f>
        <v>#DIV/0!</v>
      </c>
      <c r="EN43" s="389" t="e">
        <f>EM43*$D43</f>
        <v>#DIV/0!</v>
      </c>
      <c r="EO43" s="298"/>
    </row>
    <row r="44" spans="1:145" ht="15">
      <c r="A44" s="56">
        <v>46</v>
      </c>
      <c r="B44" s="310">
        <v>6</v>
      </c>
      <c r="C44" s="406" t="s">
        <v>68</v>
      </c>
      <c r="D44" s="407"/>
      <c r="E44" s="399" t="str">
        <f>IF(F44&gt;0.875,"a",IF(F44&gt;0.625,"b",IF(F44&gt;0.375,"c",IF(F44&gt;0.125,"d",IF(F44&lt;=0.125,"e","Error")))))</f>
        <v>a</v>
      </c>
      <c r="F44" s="405">
        <f t="shared" ref="F44:F52" si="51">AVERAGEIF(K44:EO44,"&gt;=0",K44:EO44)</f>
        <v>1</v>
      </c>
      <c r="H44" s="387"/>
      <c r="J44" s="313" t="s">
        <v>431</v>
      </c>
      <c r="K44" s="315" t="str">
        <f>IF(DISDUKCAPIL!$E$310&gt;87.5%,"A",IF(DISDUKCAPIL!$E$310&gt;62.5%,"B",IF(DISDUKCAPIL!$E$310&gt;37.5%,"C",IF(OR(DISDUKCAPIL!$E$310=12.5%,DISDUKCAPIL!$E$310&gt;12.5%),"D",IF(DISDUKCAPIL!$E$310&lt;12.5%,"E","Belum Diisi")))))</f>
        <v>A</v>
      </c>
      <c r="L44" s="399">
        <f t="shared" ref="L44:L51" si="52">IF(K44="a",1,IF(K44="b",0.75,IF(K44="c",0.5,IF(K44="d",0.25,IF(K44="e",0,IF(K44="a/b/c/d/e","Belum diisi","Error"))))))</f>
        <v>1</v>
      </c>
      <c r="M44" s="318" t="str">
        <f>IF(L44&gt;L$38,"SALAH, PK tidak ada","OK")</f>
        <v>OK</v>
      </c>
      <c r="N44" s="315" t="e">
        <f>IF('2.3 (pariwisata)'!$E$310&gt;87.5%,"A",IF('2.3 (pariwisata)'!$E$310&gt;62.5%,"B",IF('2.3 (pariwisata)'!$E$310&gt;37.5%,"C",IF(OR('2.3 (pariwisata)'!$E$310=12.5%,'2.3 (pariwisata)'!$E$310&gt;12.5%),"D",IF('2.3 (pariwisata)'!$E$310&lt;12.5%,"E","Belum Diisi")))))</f>
        <v>#DIV/0!</v>
      </c>
      <c r="O44" s="402" t="e">
        <f t="shared" ref="O44:O52" si="53">IF(N44="a",1,IF(N44="b",0.75,IF(N44="c",0.5,IF(N44="d",0.25,IF(N44="e",0,IF(N44="a/b/c/d/e","Belum diisi","Error"))))))</f>
        <v>#DIV/0!</v>
      </c>
      <c r="P44" s="318" t="e">
        <f>IF(O44&gt;O$38,"SALAH, PK tidak ada","OK")</f>
        <v>#DIV/0!</v>
      </c>
      <c r="Q44" s="315" t="e">
        <f>IF('3'!$E$310&gt;87.5%,"A",IF('3'!$E$310&gt;62.5%,"B",IF('3'!$E$310&gt;37.5%,"C",IF(OR('3'!$E$310=12.5%,'3'!$E$310&gt;12.5%),"D",IF('3'!$E$310&lt;12.5%,"E","Belum Diisi")))))</f>
        <v>#DIV/0!</v>
      </c>
      <c r="R44" s="402" t="e">
        <f t="shared" ref="R44:R52" si="54">IF(Q44="a",1,IF(Q44="b",0.75,IF(Q44="c",0.5,IF(Q44="d",0.25,IF(Q44="e",0,IF(Q44="a/b/c/d/e","Belum diisi","Error"))))))</f>
        <v>#DIV/0!</v>
      </c>
      <c r="S44" s="318" t="e">
        <f>IF(R44&gt;R$38,"SALAH, PK tidak ada","OK")</f>
        <v>#DIV/0!</v>
      </c>
      <c r="T44" s="315" t="e">
        <f>IF('4'!$E$310&gt;87.5%,"A",IF('4'!$E$310&gt;62.5%,"B",IF('4'!$E$310&gt;37.5%,"C",IF(OR('4'!$E$310=12.5%,'4'!$E$310&gt;12.5%),"D",IF('4'!$E$310&lt;12.5%,"E","Belum Diisi")))))</f>
        <v>#DIV/0!</v>
      </c>
      <c r="U44" s="402" t="e">
        <f t="shared" ref="U44:U52" si="55">IF(T44="a",1,IF(T44="b",0.75,IF(T44="c",0.5,IF(T44="d",0.25,IF(T44="e",0,IF(T44="a/b/c/d/e","Belum diisi","Error"))))))</f>
        <v>#DIV/0!</v>
      </c>
      <c r="V44" s="318" t="e">
        <f>IF(U44&gt;U$38,"SALAH, PK tidak ada","OK")</f>
        <v>#DIV/0!</v>
      </c>
      <c r="W44" s="315" t="e">
        <f>IF('5'!$E$310&gt;87.5%,"A",IF('5'!$E$310&gt;62.5%,"B",IF('5'!$E$310&gt;37.5%,"C",IF(OR('5'!$E$310=12.5%,'5'!$E$310&gt;12.5%),"D",IF('5'!$E$310&lt;12.5%,"E","Belum Diisi")))))</f>
        <v>#DIV/0!</v>
      </c>
      <c r="X44" s="402" t="e">
        <f t="shared" ref="X44:X52" si="56">IF(W44="a",1,IF(W44="b",0.75,IF(W44="c",0.5,IF(W44="d",0.25,IF(W44="e",0,IF(W44="a/b/c/d/e","Belum diisi","Error"))))))</f>
        <v>#DIV/0!</v>
      </c>
      <c r="Y44" s="318" t="e">
        <f>IF(X44&gt;X$38,"SALAH, PK tidak ada","OK")</f>
        <v>#DIV/0!</v>
      </c>
      <c r="Z44" s="315" t="e">
        <f>IF('6'!$E$310&gt;87.5%,"A",IF('6'!$E$310&gt;62.5%,"B",IF('6'!$E$310&gt;37.5%,"C",IF(OR('6'!$E$310=12.5%,'6'!$E$310&gt;12.5%),"D",IF('6'!$E$310&lt;12.5%,"E","Belum Diisi")))))</f>
        <v>#DIV/0!</v>
      </c>
      <c r="AA44" s="402" t="e">
        <f t="shared" ref="AA44:AA52" si="57">IF(Z44="a",1,IF(Z44="b",0.75,IF(Z44="c",0.5,IF(Z44="d",0.25,IF(Z44="e",0,IF(Z44="a/b/c/d/e","Belum diisi","Error"))))))</f>
        <v>#DIV/0!</v>
      </c>
      <c r="AB44" s="318" t="e">
        <f>IF(AA44&gt;AA$38,"SALAH, PK tidak ada","OK")</f>
        <v>#DIV/0!</v>
      </c>
      <c r="AC44" s="315" t="e">
        <f>IF('7'!$E$310&gt;87.5%,"A",IF('7'!$E$310&gt;62.5%,"B",IF('7'!$E$310&gt;37.5%,"C",IF(OR('7'!$E$310=12.5%,'7'!$E$310&gt;12.5%),"D",IF('7'!$E$310&lt;12.5%,"E","Belum Diisi")))))</f>
        <v>#DIV/0!</v>
      </c>
      <c r="AD44" s="402" t="e">
        <f t="shared" ref="AD44:AD52" si="58">IF(AC44="a",1,IF(AC44="b",0.75,IF(AC44="c",0.5,IF(AC44="d",0.25,IF(AC44="e",0,IF(AC44="a/b/c/d/e","Belum diisi","Error"))))))</f>
        <v>#DIV/0!</v>
      </c>
      <c r="AE44" s="318" t="e">
        <f>IF(AD44&gt;AD$38,"SALAH, PK tidak ada","OK")</f>
        <v>#DIV/0!</v>
      </c>
      <c r="AF44" s="315" t="e">
        <f>IF('8'!$E$310&gt;87.5%,"A",IF('8'!$E$310&gt;62.5%,"B",IF('8'!$E$310&gt;37.5%,"C",IF(OR('8'!$E$310=12.5%,'8'!$E$310&gt;12.5%),"D",IF('8'!$E$310&lt;12.5%,"E","Belum Diisi")))))</f>
        <v>#DIV/0!</v>
      </c>
      <c r="AG44" s="402" t="e">
        <f t="shared" ref="AG44:AG52" si="59">IF(AF44="a",1,IF(AF44="b",0.75,IF(AF44="c",0.5,IF(AF44="d",0.25,IF(AF44="e",0,IF(AF44="a/b/c/d/e","Belum diisi","Error"))))))</f>
        <v>#DIV/0!</v>
      </c>
      <c r="AH44" s="318" t="e">
        <f>IF(AG44&gt;AG$38,"SALAH, PK tidak ada","OK")</f>
        <v>#DIV/0!</v>
      </c>
      <c r="AI44" s="315" t="e">
        <f>IF('9'!$E$310&gt;87.5%,"A",IF('9'!$E$310&gt;62.5%,"B",IF('9'!$E$310&gt;37.5%,"C",IF(OR('9'!$E$310=12.5%,'9'!$E$310&gt;12.5%),"D",IF('9'!$E$310&lt;12.5%,"E","Belum Diisi")))))</f>
        <v>#DIV/0!</v>
      </c>
      <c r="AJ44" s="402" t="e">
        <f t="shared" ref="AJ44:AJ52" si="60">IF(AI44="a",1,IF(AI44="b",0.75,IF(AI44="c",0.5,IF(AI44="d",0.25,IF(AI44="e",0,IF(AI44="a/b/c/d/e","Belum diisi","Error"))))))</f>
        <v>#DIV/0!</v>
      </c>
      <c r="AK44" s="318" t="e">
        <f>IF(AJ44&gt;AJ$38,"SALAH, PK tidak ada","OK")</f>
        <v>#DIV/0!</v>
      </c>
      <c r="AL44" s="315" t="e">
        <f>IF('10'!$E$310&gt;87.5%,"A",IF('10'!$E$310&gt;62.5%,"B",IF('10'!$E$310&gt;37.5%,"C",IF(OR('10'!$E$310=12.5%,'10'!$E$310&gt;12.5%),"D",IF('10'!$E$310&lt;12.5%,"E","Belum Diisi")))))</f>
        <v>#DIV/0!</v>
      </c>
      <c r="AM44" s="402" t="e">
        <f t="shared" ref="AM44:AM52" si="61">IF(AL44="a",1,IF(AL44="b",0.75,IF(AL44="c",0.5,IF(AL44="d",0.25,IF(AL44="e",0,IF(AL44="a/b/c/d/e","Belum diisi","Error"))))))</f>
        <v>#DIV/0!</v>
      </c>
      <c r="AN44" s="318" t="e">
        <f>IF(AM44&gt;AM$38,"SALAH, PK tidak ada","OK")</f>
        <v>#DIV/0!</v>
      </c>
      <c r="AO44" s="315" t="e">
        <f>IF('11'!$E$310&gt;87.5%,"A",IF('11'!$E$310&gt;62.5%,"B",IF('11'!$E$310&gt;37.5%,"C",IF(OR('11'!$E$310=12.5%,'11'!$E$310&gt;12.5%),"D",IF('11'!$E$310&lt;12.5%,"E","Belum Diisi")))))</f>
        <v>#DIV/0!</v>
      </c>
      <c r="AP44" s="402" t="e">
        <f t="shared" ref="AP44:AP52" si="62">IF(AO44="a",1,IF(AO44="b",0.75,IF(AO44="c",0.5,IF(AO44="d",0.25,IF(AO44="e",0,IF(AO44="a/b/c/d/e","Belum diisi","Error"))))))</f>
        <v>#DIV/0!</v>
      </c>
      <c r="AQ44" s="318" t="e">
        <f>IF(AP44&gt;AP$38,"SALAH, PK tidak ada","OK")</f>
        <v>#DIV/0!</v>
      </c>
      <c r="AR44" s="315" t="e">
        <f>IF('12'!$E$310&gt;87.5%,"A",IF('12'!$E$310&gt;62.5%,"B",IF('12'!$E$310&gt;37.5%,"C",IF(OR('12'!$E$310=12.5%,'12'!$E$310&gt;12.5%),"D",IF('12'!$E$310&lt;12.5%,"E","Belum Diisi")))))</f>
        <v>#DIV/0!</v>
      </c>
      <c r="AS44" s="402" t="e">
        <f t="shared" ref="AS44:AS52" si="63">IF(AR44="a",1,IF(AR44="b",0.75,IF(AR44="c",0.5,IF(AR44="d",0.25,IF(AR44="e",0,IF(AR44="a/b/c/d/e","Belum diisi","Error"))))))</f>
        <v>#DIV/0!</v>
      </c>
      <c r="AT44" s="318" t="e">
        <f>IF(AS44&gt;AS$38,"SALAH, PK tidak ada","OK")</f>
        <v>#DIV/0!</v>
      </c>
      <c r="AU44" s="315" t="e">
        <f>IF('13'!$E$310&gt;87.5%,"A",IF('13'!$E$310&gt;62.5%,"B",IF('13'!$E$310&gt;37.5%,"C",IF(OR('13'!$E$310=12.5%,'13'!$E$310&gt;12.5%),"D",IF('13'!$E$310&lt;12.5%,"E","Belum Diisi")))))</f>
        <v>#DIV/0!</v>
      </c>
      <c r="AV44" s="402" t="e">
        <f t="shared" ref="AV44:AV52" si="64">IF(AU44="a",1,IF(AU44="b",0.75,IF(AU44="c",0.5,IF(AU44="d",0.25,IF(AU44="e",0,IF(AU44="a/b/c/d/e","Belum diisi","Error"))))))</f>
        <v>#DIV/0!</v>
      </c>
      <c r="AW44" s="318" t="e">
        <f>IF(AV44&gt;AV$38,"SALAH, PK tidak ada","OK")</f>
        <v>#DIV/0!</v>
      </c>
      <c r="AX44" s="315" t="e">
        <f>IF('14'!$E$310&gt;87.5%,"A",IF('14'!$E$310&gt;62.5%,"B",IF('14'!$E$310&gt;37.5%,"C",IF(OR('14'!$E$310=12.5%,'14'!$E$310&gt;12.5%),"D",IF('14'!$E$310&lt;12.5%,"E","Belum Diisi")))))</f>
        <v>#DIV/0!</v>
      </c>
      <c r="AY44" s="402" t="e">
        <f t="shared" ref="AY44:AY52" si="65">IF(AX44="a",1,IF(AX44="b",0.75,IF(AX44="c",0.5,IF(AX44="d",0.25,IF(AX44="e",0,IF(AX44="a/b/c/d/e","Belum diisi","Error"))))))</f>
        <v>#DIV/0!</v>
      </c>
      <c r="AZ44" s="318" t="e">
        <f>IF(AY44&gt;AY$38,"SALAH, PK tidak ada","OK")</f>
        <v>#DIV/0!</v>
      </c>
      <c r="BA44" s="315" t="e">
        <f>IF('15'!$E$310&gt;87.5%,"A",IF('15'!$E$310&gt;62.5%,"B",IF('15'!$E$310&gt;37.5%,"C",IF(OR('15'!$E$310=12.5%,'15'!$E$310&gt;12.5%),"D",IF('15'!$E$310&lt;12.5%,"E","Belum Diisi")))))</f>
        <v>#DIV/0!</v>
      </c>
      <c r="BB44" s="402" t="e">
        <f t="shared" ref="BB44:BB52" si="66">IF(BA44="a",1,IF(BA44="b",0.75,IF(BA44="c",0.5,IF(BA44="d",0.25,IF(BA44="e",0,IF(BA44="a/b/c/d/e","Belum diisi","Error"))))))</f>
        <v>#DIV/0!</v>
      </c>
      <c r="BC44" s="318" t="e">
        <f>IF(BB44&gt;BB$38,"SALAH, PK tidak ada","OK")</f>
        <v>#DIV/0!</v>
      </c>
      <c r="BD44" s="315" t="e">
        <f>IF('16'!$E$310&gt;87.5%,"A",IF('16'!$E$310&gt;62.5%,"B",IF('16'!$E$310&gt;37.5%,"C",IF(OR('16'!$E$310=12.5%,'16'!$E$310&gt;12.5%),"D",IF('16'!$E$310&lt;12.5%,"E","Belum Diisi")))))</f>
        <v>#DIV/0!</v>
      </c>
      <c r="BE44" s="402" t="e">
        <f t="shared" ref="BE44:BE52" si="67">IF(BD44="a",1,IF(BD44="b",0.75,IF(BD44="c",0.5,IF(BD44="d",0.25,IF(BD44="e",0,IF(BD44="a/b/c/d/e","Belum diisi","Error"))))))</f>
        <v>#DIV/0!</v>
      </c>
      <c r="BF44" s="318" t="e">
        <f>IF(BE44&gt;BE$38,"SALAH, PK tidak ada","OK")</f>
        <v>#DIV/0!</v>
      </c>
      <c r="BG44" s="315" t="e">
        <f>IF('17'!$E$310&gt;87.5%,"A",IF('17'!$E$310&gt;62.5%,"B",IF('17'!$E$310&gt;37.5%,"C",IF(OR('17'!$E$310=12.5%,'17'!$E$310&gt;12.5%),"D",IF('17'!$E$310&lt;12.5%,"E","Belum Diisi")))))</f>
        <v>#DIV/0!</v>
      </c>
      <c r="BH44" s="402" t="e">
        <f t="shared" ref="BH44:BH52" si="68">IF(BG44="a",1,IF(BG44="b",0.75,IF(BG44="c",0.5,IF(BG44="d",0.25,IF(BG44="e",0,IF(BG44="a/b/c/d/e","Belum diisi","Error"))))))</f>
        <v>#DIV/0!</v>
      </c>
      <c r="BI44" s="318" t="e">
        <f>IF(BH44&gt;BH$38,"SALAH, PK tidak ada","OK")</f>
        <v>#DIV/0!</v>
      </c>
      <c r="BJ44" s="315" t="e">
        <f>IF('18'!$E$310&gt;87.5%,"A",IF('18'!$E$310&gt;62.5%,"B",IF('18'!$E$310&gt;37.5%,"C",IF(OR('18'!$E$310=12.5%,'18'!$E$310&gt;12.5%),"D",IF('18'!$E$310&lt;12.5%,"E","Belum Diisi")))))</f>
        <v>#DIV/0!</v>
      </c>
      <c r="BK44" s="402" t="e">
        <f t="shared" ref="BK44:BK52" si="69">IF(BJ44="a",1,IF(BJ44="b",0.75,IF(BJ44="c",0.5,IF(BJ44="d",0.25,IF(BJ44="e",0,IF(BJ44="a/b/c/d/e","Belum diisi","Error"))))))</f>
        <v>#DIV/0!</v>
      </c>
      <c r="BL44" s="318" t="e">
        <f>IF(BK44&gt;BK$38,"SALAH, PK tidak ada","OK")</f>
        <v>#DIV/0!</v>
      </c>
      <c r="BM44" s="315" t="e">
        <f>IF('19'!$E$310&gt;87.5%,"A",IF('19'!$E$310&gt;62.5%,"B",IF('19'!$E$310&gt;37.5%,"C",IF(OR('19'!$E$310=12.5%,'19'!$E$310&gt;12.5%),"D",IF('19'!$E$310&lt;12.5%,"E","Belum Diisi")))))</f>
        <v>#DIV/0!</v>
      </c>
      <c r="BN44" s="402" t="e">
        <f t="shared" ref="BN44:BN52" si="70">IF(BM44="a",1,IF(BM44="b",0.75,IF(BM44="c",0.5,IF(BM44="d",0.25,IF(BM44="e",0,IF(BM44="a/b/c/d/e","Belum diisi","Error"))))))</f>
        <v>#DIV/0!</v>
      </c>
      <c r="BO44" s="318" t="e">
        <f>IF(BN44&gt;BN$38,"SALAH, PK tidak ada","OK")</f>
        <v>#DIV/0!</v>
      </c>
      <c r="BP44" s="315" t="e">
        <f>IF('20'!$E$310&gt;87.5%,"A",IF('20'!$E$310&gt;62.5%,"B",IF('20'!$E$310&gt;37.5%,"C",IF(OR('20'!$E$310=12.5%,'20'!$E$310&gt;12.5%),"D",IF('20'!$E$310&lt;12.5%,"E","Belum Diisi")))))</f>
        <v>#DIV/0!</v>
      </c>
      <c r="BQ44" s="402" t="e">
        <f t="shared" ref="BQ44:BQ52" si="71">IF(BP44="a",1,IF(BP44="b",0.75,IF(BP44="c",0.5,IF(BP44="d",0.25,IF(BP44="e",0,IF(BP44="a/b/c/d/e","Belum diisi","Error"))))))</f>
        <v>#DIV/0!</v>
      </c>
      <c r="BR44" s="318" t="e">
        <f>IF(BQ44&gt;BQ$38,"SALAH, PK tidak ada","OK")</f>
        <v>#DIV/0!</v>
      </c>
      <c r="BS44" s="315" t="e">
        <f>IF('21'!$E$310&gt;87.5%,"A",IF('21'!$E$310&gt;62.5%,"B",IF('21'!$E$310&gt;37.5%,"C",IF(OR('21'!$E$310=12.5%,'21'!$E$310&gt;12.5%),"D",IF('21'!$E$310&lt;12.5%,"E","Belum Diisi")))))</f>
        <v>#DIV/0!</v>
      </c>
      <c r="BT44" s="402" t="e">
        <f t="shared" ref="BT44:BT52" si="72">IF(BS44="a",1,IF(BS44="b",0.75,IF(BS44="c",0.5,IF(BS44="d",0.25,IF(BS44="e",0,IF(BS44="a/b/c/d/e","Belum diisi","Error"))))))</f>
        <v>#DIV/0!</v>
      </c>
      <c r="BU44" s="318" t="e">
        <f>IF(BT44&gt;BT$38,"SALAH, PK tidak ada","OK")</f>
        <v>#DIV/0!</v>
      </c>
      <c r="BV44" s="315" t="e">
        <f>IF('22'!$E$310&gt;87.5%,"A",IF('22'!$E$310&gt;62.5%,"B",IF('22'!$E$310&gt;37.5%,"C",IF(OR('22'!$E$310=12.5%,'22'!$E$310&gt;12.5%),"D",IF('22'!$E$310&lt;12.5%,"E","Belum Diisi")))))</f>
        <v>#DIV/0!</v>
      </c>
      <c r="BW44" s="402" t="e">
        <f t="shared" ref="BW44:BW52" si="73">IF(BV44="a",1,IF(BV44="b",0.75,IF(BV44="c",0.5,IF(BV44="d",0.25,IF(BV44="e",0,IF(BV44="a/b/c/d/e","Belum diisi","Error"))))))</f>
        <v>#DIV/0!</v>
      </c>
      <c r="BX44" s="318" t="e">
        <f>IF(BW44&gt;BW$38,"SALAH, PK tidak ada","OK")</f>
        <v>#DIV/0!</v>
      </c>
      <c r="BY44" s="315" t="e">
        <f>IF('23'!$E$310&gt;87.5%,"A",IF('23'!$E$310&gt;62.5%,"B",IF('23'!$E$310&gt;37.5%,"C",IF(OR('23'!$E$310=12.5%,'23'!$E$310&gt;12.5%),"D",IF('23'!$E$310&lt;12.5%,"E","Belum Diisi")))))</f>
        <v>#DIV/0!</v>
      </c>
      <c r="BZ44" s="402" t="e">
        <f t="shared" ref="BZ44:BZ52" si="74">IF(BY44="a",1,IF(BY44="b",0.75,IF(BY44="c",0.5,IF(BY44="d",0.25,IF(BY44="e",0,IF(BY44="a/b/c/d/e","Belum diisi","Error"))))))</f>
        <v>#DIV/0!</v>
      </c>
      <c r="CA44" s="318" t="e">
        <f>IF(BZ44&gt;BZ$38,"SALAH, PK tidak ada","OK")</f>
        <v>#DIV/0!</v>
      </c>
      <c r="CB44" s="315" t="e">
        <f>IF('24'!$E$310&gt;87.5%,"A",IF('24'!$E$310&gt;62.5%,"B",IF('24'!$E$310&gt;37.5%,"C",IF(OR('24'!$E$310=12.5%,'24'!$E$310&gt;12.5%),"D",IF('24'!$E$310&lt;12.5%,"E","Belum Diisi")))))</f>
        <v>#DIV/0!</v>
      </c>
      <c r="CC44" s="402" t="e">
        <f t="shared" ref="CC44:CC52" si="75">IF(CB44="a",1,IF(CB44="b",0.75,IF(CB44="c",0.5,IF(CB44="d",0.25,IF(CB44="e",0,IF(CB44="a/b/c/d/e","Belum diisi","Error"))))))</f>
        <v>#DIV/0!</v>
      </c>
      <c r="CD44" s="318" t="e">
        <f>IF(CC44&gt;CC$38,"SALAH, PK tidak ada","OK")</f>
        <v>#DIV/0!</v>
      </c>
      <c r="CE44" s="315" t="e">
        <f>IF('25'!$E$310&gt;87.5%,"A",IF('25'!$E$310&gt;62.5%,"B",IF('25'!$E$310&gt;37.5%,"C",IF(OR('25'!$E$310=12.5%,'25'!$E$310&gt;12.5%),"D",IF('25'!$E$310&lt;12.5%,"E","Belum Diisi")))))</f>
        <v>#DIV/0!</v>
      </c>
      <c r="CF44" s="402" t="e">
        <f t="shared" ref="CF44:CF52" si="76">IF(CE44="a",1,IF(CE44="b",0.75,IF(CE44="c",0.5,IF(CE44="d",0.25,IF(CE44="e",0,IF(CE44="a/b/c/d/e","Belum diisi","Error"))))))</f>
        <v>#DIV/0!</v>
      </c>
      <c r="CG44" s="318" t="e">
        <f>IF(CF44&gt;CF$38,"SALAH, PK tidak ada","OK")</f>
        <v>#DIV/0!</v>
      </c>
      <c r="CH44" s="315" t="e">
        <f>IF('26'!$E$310&gt;87.5%,"A",IF('26'!$E$310&gt;62.5%,"B",IF('26'!$E$310&gt;37.5%,"C",IF(OR('26'!$E$310=12.5%,'26'!$E$310&gt;12.5%),"D",IF('26'!$E$310&lt;12.5%,"E","Belum Diisi")))))</f>
        <v>#DIV/0!</v>
      </c>
      <c r="CI44" s="402" t="e">
        <f t="shared" ref="CI44:CI52" si="77">IF(CH44="a",1,IF(CH44="b",0.75,IF(CH44="c",0.5,IF(CH44="d",0.25,IF(CH44="e",0,IF(CH44="a/b/c/d/e","Belum diisi","Error"))))))</f>
        <v>#DIV/0!</v>
      </c>
      <c r="CJ44" s="318" t="e">
        <f>IF(CI44&gt;CI$38,"SALAH, PK tidak ada","OK")</f>
        <v>#DIV/0!</v>
      </c>
      <c r="CK44" s="315" t="e">
        <f>IF('27'!$E$310&gt;87.5%,"A",IF('27'!$E$310&gt;62.5%,"B",IF('27'!$E$310&gt;37.5%,"C",IF(OR('27'!$E$310=12.5%,'27'!$E$310&gt;12.5%),"D",IF('27'!$E$310&lt;12.5%,"E","Belum Diisi")))))</f>
        <v>#DIV/0!</v>
      </c>
      <c r="CL44" s="402" t="e">
        <f t="shared" ref="CL44:CL52" si="78">IF(CK44="a",1,IF(CK44="b",0.75,IF(CK44="c",0.5,IF(CK44="d",0.25,IF(CK44="e",0,IF(CK44="a/b/c/d/e","Belum diisi","Error"))))))</f>
        <v>#DIV/0!</v>
      </c>
      <c r="CM44" s="318" t="e">
        <f>IF(CL44&gt;CL$38,"SALAH, PK tidak ada","OK")</f>
        <v>#DIV/0!</v>
      </c>
      <c r="CN44" s="315" t="e">
        <f>IF('28'!$E$310&gt;87.5%,"A",IF('28'!$E$310&gt;62.5%,"B",IF('28'!$E$310&gt;37.5%,"C",IF(OR('28'!$E$310=12.5%,'28'!$E$310&gt;12.5%),"D",IF('28'!$E$310&lt;12.5%,"E","Belum Diisi")))))</f>
        <v>#DIV/0!</v>
      </c>
      <c r="CO44" s="402" t="e">
        <f t="shared" ref="CO44:CO52" si="79">IF(CN44="a",1,IF(CN44="b",0.75,IF(CN44="c",0.5,IF(CN44="d",0.25,IF(CN44="e",0,IF(CN44="a/b/c/d/e","Belum diisi","Error"))))))</f>
        <v>#DIV/0!</v>
      </c>
      <c r="CP44" s="318" t="e">
        <f>IF(CO44&gt;CO$38,"SALAH, PK tidak ada","OK")</f>
        <v>#DIV/0!</v>
      </c>
      <c r="CQ44" s="315" t="e">
        <f>IF('29'!$E$310&gt;87.5%,"A",IF('29'!$E$310&gt;62.5%,"B",IF('29'!$E$310&gt;37.5%,"C",IF(OR('29'!$E$310=12.5%,'29'!$E$310&gt;12.5%),"D",IF('29'!$E$310&lt;12.5%,"E","Belum Diisi")))))</f>
        <v>#DIV/0!</v>
      </c>
      <c r="CR44" s="402" t="e">
        <f t="shared" ref="CR44:CR52" si="80">IF(CQ44="a",1,IF(CQ44="b",0.75,IF(CQ44="c",0.5,IF(CQ44="d",0.25,IF(CQ44="e",0,IF(CQ44="a/b/c/d/e","Belum diisi","Error"))))))</f>
        <v>#DIV/0!</v>
      </c>
      <c r="CS44" s="318" t="e">
        <f>IF(CR44&gt;CR$38,"SALAH, PK tidak ada","OK")</f>
        <v>#DIV/0!</v>
      </c>
      <c r="CT44" s="315" t="e">
        <f>IF('30'!$E$310&gt;87.5%,"A",IF('30'!$E$310&gt;62.5%,"B",IF('30'!$E$310&gt;37.5%,"C",IF(OR('30'!$E$310=12.5%,'30'!$E$310&gt;12.5%),"D",IF('30'!$E$310&lt;12.5%,"E","Belum Diisi")))))</f>
        <v>#DIV/0!</v>
      </c>
      <c r="CU44" s="402" t="e">
        <f t="shared" ref="CU44:CU52" si="81">IF(CT44="a",1,IF(CT44="b",0.75,IF(CT44="c",0.5,IF(CT44="d",0.25,IF(CT44="e",0,IF(CT44="a/b/c/d/e","Belum diisi","Error"))))))</f>
        <v>#DIV/0!</v>
      </c>
      <c r="CV44" s="318" t="e">
        <f>IF(CU44&gt;CU$38,"SALAH, PK tidak ada","OK")</f>
        <v>#DIV/0!</v>
      </c>
      <c r="CW44" s="315" t="e">
        <f>IF('31'!$E$310&gt;87.5%,"A",IF('31'!$E$310&gt;62.5%,"B",IF('31'!$E$310&gt;37.5%,"C",IF(OR('31'!$E$310=12.5%,'31'!$E$310&gt;12.5%),"D",IF('31'!$E$310&lt;12.5%,"E","Belum Diisi")))))</f>
        <v>#DIV/0!</v>
      </c>
      <c r="CX44" s="402" t="e">
        <f t="shared" ref="CX44:CX52" si="82">IF(CW44="a",1,IF(CW44="b",0.75,IF(CW44="c",0.5,IF(CW44="d",0.25,IF(CW44="e",0,IF(CW44="a/b/c/d/e","Belum diisi","Error"))))))</f>
        <v>#DIV/0!</v>
      </c>
      <c r="CY44" s="318" t="e">
        <f>IF(CX44&gt;CX$38,"SALAH, PK tidak ada","OK")</f>
        <v>#DIV/0!</v>
      </c>
      <c r="CZ44" s="315" t="e">
        <f>IF('32'!$E$310&gt;87.5%,"A",IF('32'!$E$310&gt;62.5%,"B",IF('32'!$E$310&gt;37.5%,"C",IF(OR('32'!$E$310=12.5%,'32'!$E$310&gt;12.5%),"D",IF('32'!$E$310&lt;12.5%,"E","Belum Diisi")))))</f>
        <v>#DIV/0!</v>
      </c>
      <c r="DA44" s="402" t="e">
        <f t="shared" ref="DA44:DA52" si="83">IF(CZ44="a",1,IF(CZ44="b",0.75,IF(CZ44="c",0.5,IF(CZ44="d",0.25,IF(CZ44="e",0,IF(CZ44="a/b/c/d/e","Belum diisi","Error"))))))</f>
        <v>#DIV/0!</v>
      </c>
      <c r="DB44" s="318" t="e">
        <f>IF(DA44&gt;DA$38,"SALAH, PK tidak ada","OK")</f>
        <v>#DIV/0!</v>
      </c>
      <c r="DC44" s="315" t="e">
        <f>IF('33'!$E$310&gt;87.5%,"A",IF('33'!$E$310&gt;62.5%,"B",IF('33'!$E$310&gt;37.5%,"C",IF(OR('33'!$E$310=12.5%,'33'!$E$310&gt;12.5%),"D",IF('33'!$E$310&lt;12.5%,"E","Belum Diisi")))))</f>
        <v>#DIV/0!</v>
      </c>
      <c r="DD44" s="402" t="e">
        <f t="shared" ref="DD44:DD52" si="84">IF(DC44="a",1,IF(DC44="b",0.75,IF(DC44="c",0.5,IF(DC44="d",0.25,IF(DC44="e",0,IF(DC44="a/b/c/d/e","Belum diisi","Error"))))))</f>
        <v>#DIV/0!</v>
      </c>
      <c r="DE44" s="318" t="e">
        <f>IF(DD44&gt;DD$38,"SALAH, PK tidak ada","OK")</f>
        <v>#DIV/0!</v>
      </c>
      <c r="DF44" s="315" t="e">
        <f>IF('34'!$E$310&gt;87.5%,"A",IF('34'!$E$310&gt;62.5%,"B",IF('34'!$E$310&gt;37.5%,"C",IF(OR('34'!$E$310=12.5%,'34'!$E$310&gt;12.5%),"D",IF('34'!$E$310&lt;12.5%,"E","Belum Diisi")))))</f>
        <v>#DIV/0!</v>
      </c>
      <c r="DG44" s="402" t="e">
        <f t="shared" ref="DG44:DG52" si="85">IF(DF44="a",1,IF(DF44="b",0.75,IF(DF44="c",0.5,IF(DF44="d",0.25,IF(DF44="e",0,IF(DF44="a/b/c/d/e","Belum diisi","Error"))))))</f>
        <v>#DIV/0!</v>
      </c>
      <c r="DH44" s="318" t="e">
        <f>IF(DG44&gt;DG$38,"SALAH, PK tidak ada","OK")</f>
        <v>#DIV/0!</v>
      </c>
      <c r="DI44" s="315" t="e">
        <f>IF('35'!$E$310&gt;87.5%,"A",IF('35'!$E$310&gt;62.5%,"B",IF('35'!$E$310&gt;37.5%,"C",IF(OR('35'!$E$310=12.5%,'35'!$E$310&gt;12.5%),"D",IF('35'!$E$310&lt;12.5%,"E","Belum Diisi")))))</f>
        <v>#DIV/0!</v>
      </c>
      <c r="DJ44" s="402" t="e">
        <f t="shared" ref="DJ44:DJ52" si="86">IF(DI44="a",1,IF(DI44="b",0.75,IF(DI44="c",0.5,IF(DI44="d",0.25,IF(DI44="e",0,IF(DI44="a/b/c/d/e","Belum diisi","Error"))))))</f>
        <v>#DIV/0!</v>
      </c>
      <c r="DK44" s="318" t="e">
        <f>IF(DJ44&gt;DJ$38,"SALAH, PK tidak ada","OK")</f>
        <v>#DIV/0!</v>
      </c>
      <c r="DL44" s="315" t="e">
        <f>IF('36'!$E$310&gt;87.5%,"A",IF('36'!$E$310&gt;62.5%,"B",IF('36'!$E$310&gt;37.5%,"C",IF(OR('36'!$E$310=12.5%,'36'!$E$310&gt;12.5%),"D",IF('36'!$E$310&lt;12.5%,"E","Belum Diisi")))))</f>
        <v>#DIV/0!</v>
      </c>
      <c r="DM44" s="402" t="e">
        <f t="shared" ref="DM44:DM52" si="87">IF(DL44="a",1,IF(DL44="b",0.75,IF(DL44="c",0.5,IF(DL44="d",0.25,IF(DL44="e",0,IF(DL44="a/b/c/d/e","Belum diisi","Error"))))))</f>
        <v>#DIV/0!</v>
      </c>
      <c r="DN44" s="318" t="e">
        <f>IF(DM44&gt;DM$38,"SALAH, PK tidak ada","OK")</f>
        <v>#DIV/0!</v>
      </c>
      <c r="DO44" s="315" t="e">
        <f>IF('37'!$E$310&gt;87.5%,"A",IF('37'!$E$310&gt;62.5%,"B",IF('37'!$E$310&gt;37.5%,"C",IF(OR('37'!$E$310=12.5%,'37'!$E$310&gt;12.5%),"D",IF('37'!$E$310&lt;12.5%,"E","Belum Diisi")))))</f>
        <v>#DIV/0!</v>
      </c>
      <c r="DP44" s="402" t="e">
        <f t="shared" ref="DP44:DP52" si="88">IF(DO44="a",1,IF(DO44="b",0.75,IF(DO44="c",0.5,IF(DO44="d",0.25,IF(DO44="e",0,IF(DO44="a/b/c/d/e","Belum diisi","Error"))))))</f>
        <v>#DIV/0!</v>
      </c>
      <c r="DQ44" s="318" t="e">
        <f>IF(DP44&gt;DP$38,"SALAH, PK tidak ada","OK")</f>
        <v>#DIV/0!</v>
      </c>
      <c r="DR44" s="315" t="e">
        <f>IF('38'!$E$310&gt;87.5%,"A",IF('38'!$E$310&gt;62.5%,"B",IF('38'!$E$310&gt;37.5%,"C",IF(OR('38'!$E$310=12.5%,'38'!$E$310&gt;12.5%),"D",IF('38'!$E$310&lt;12.5%,"E","Belum Diisi")))))</f>
        <v>#DIV/0!</v>
      </c>
      <c r="DS44" s="402" t="e">
        <f t="shared" ref="DS44:DS52" si="89">IF(DR44="a",1,IF(DR44="b",0.75,IF(DR44="c",0.5,IF(DR44="d",0.25,IF(DR44="e",0,IF(DR44="a/b/c/d/e","Belum diisi","Error"))))))</f>
        <v>#DIV/0!</v>
      </c>
      <c r="DT44" s="318" t="e">
        <f>IF(DS44&gt;DS$38,"SALAH, PK tidak ada","OK")</f>
        <v>#DIV/0!</v>
      </c>
      <c r="DU44" s="315" t="e">
        <f>IF('39'!$E$310&gt;87.5%,"A",IF('39'!$E$310&gt;62.5%,"B",IF('39'!$E$310&gt;37.5%,"C",IF(OR('39'!$E$310=12.5%,'39'!$E$310&gt;12.5%),"D",IF('39'!$E$310&lt;12.5%,"E","Belum Diisi")))))</f>
        <v>#DIV/0!</v>
      </c>
      <c r="DV44" s="402" t="e">
        <f t="shared" ref="DV44:DV52" si="90">IF(DU44="a",1,IF(DU44="b",0.75,IF(DU44="c",0.5,IF(DU44="d",0.25,IF(DU44="e",0,IF(DU44="a/b/c/d/e","Belum diisi","Error"))))))</f>
        <v>#DIV/0!</v>
      </c>
      <c r="DW44" s="318" t="e">
        <f>IF(DV44&gt;DV$38,"SALAH, PK tidak ada","OK")</f>
        <v>#DIV/0!</v>
      </c>
      <c r="DX44" s="315" t="e">
        <f>IF('40'!$E$310&gt;87.5%,"A",IF('40'!$E$310&gt;62.5%,"B",IF('40'!$E$310&gt;37.5%,"C",IF(OR('40'!$E$310=12.5%,'40'!$E$310&gt;12.5%),"D",IF('40'!$E$310&lt;12.5%,"E","Belum Diisi")))))</f>
        <v>#DIV/0!</v>
      </c>
      <c r="DY44" s="402" t="e">
        <f t="shared" ref="DY44:DY52" si="91">IF(DX44="a",1,IF(DX44="b",0.75,IF(DX44="c",0.5,IF(DX44="d",0.25,IF(DX44="e",0,IF(DX44="a/b/c/d/e","Belum diisi","Error"))))))</f>
        <v>#DIV/0!</v>
      </c>
      <c r="DZ44" s="318" t="e">
        <f>IF(DY44&gt;DY$38,"SALAH, PK tidak ada","OK")</f>
        <v>#DIV/0!</v>
      </c>
      <c r="EA44" s="315" t="e">
        <f>IF('41'!$E$310&gt;87.5%,"A",IF('41'!$E$310&gt;62.5%,"B",IF('41'!$E$310&gt;37.5%,"C",IF(OR('41'!$E$310=12.5%,'41'!$E$310&gt;12.5%),"D",IF('41'!$E$310&lt;12.5%,"E","Belum Diisi")))))</f>
        <v>#DIV/0!</v>
      </c>
      <c r="EB44" s="402" t="e">
        <f t="shared" ref="EB44:EB52" si="92">IF(EA44="a",1,IF(EA44="b",0.75,IF(EA44="c",0.5,IF(EA44="d",0.25,IF(EA44="e",0,IF(EA44="a/b/c/d/e","Belum diisi","Error"))))))</f>
        <v>#DIV/0!</v>
      </c>
      <c r="EC44" s="318" t="e">
        <f>IF(EB44&gt;EB$38,"SALAH, PK tidak ada","OK")</f>
        <v>#DIV/0!</v>
      </c>
      <c r="ED44" s="315" t="e">
        <f>IF('42'!$E$310&gt;87.5%,"A",IF('42'!$E$310&gt;62.5%,"B",IF('42'!$E$310&gt;37.5%,"C",IF(OR('42'!$E$310=12.5%,'42'!$E$310&gt;12.5%),"D",IF('42'!$E$310&lt;12.5%,"E","Belum Diisi")))))</f>
        <v>#DIV/0!</v>
      </c>
      <c r="EE44" s="402" t="e">
        <f t="shared" ref="EE44:EE52" si="93">IF(ED44="a",1,IF(ED44="b",0.75,IF(ED44="c",0.5,IF(ED44="d",0.25,IF(ED44="e",0,IF(ED44="a/b/c/d/e","Belum diisi","Error"))))))</f>
        <v>#DIV/0!</v>
      </c>
      <c r="EF44" s="318" t="e">
        <f>IF(EE44&gt;EE$38,"SALAH, PK tidak ada","OK")</f>
        <v>#DIV/0!</v>
      </c>
      <c r="EG44" s="315" t="e">
        <f>IF('43'!$E$310&gt;87.5%,"A",IF('43'!$E$310&gt;62.5%,"B",IF('43'!$E$310&gt;37.5%,"C",IF(OR('43'!$E$310=12.5%,'43'!$E$310&gt;12.5%),"D",IF('43'!$E$310&lt;12.5%,"E","Belum Diisi")))))</f>
        <v>#DIV/0!</v>
      </c>
      <c r="EH44" s="402" t="e">
        <f t="shared" ref="EH44:EH52" si="94">IF(EG44="a",1,IF(EG44="b",0.75,IF(EG44="c",0.5,IF(EG44="d",0.25,IF(EG44="e",0,IF(EG44="a/b/c/d/e","Belum diisi","Error"))))))</f>
        <v>#DIV/0!</v>
      </c>
      <c r="EI44" s="318" t="e">
        <f>IF(EH44&gt;EH$38,"SALAH, PK tidak ada","OK")</f>
        <v>#DIV/0!</v>
      </c>
      <c r="EJ44" s="315" t="e">
        <f>IF('44'!$E$310&gt;87.5%,"A",IF('44'!$E$310&gt;62.5%,"B",IF('44'!$E$310&gt;37.5%,"C",IF(OR('44'!$E$310=12.5%,'44'!$E$310&gt;12.5%),"D",IF('44'!$E$310&lt;12.5%,"E","Belum Diisi")))))</f>
        <v>#DIV/0!</v>
      </c>
      <c r="EK44" s="402" t="e">
        <f t="shared" ref="EK44:EK52" si="95">IF(EJ44="a",1,IF(EJ44="b",0.75,IF(EJ44="c",0.5,IF(EJ44="d",0.25,IF(EJ44="e",0,IF(EJ44="a/b/c/d/e","Belum diisi","Error"))))))</f>
        <v>#DIV/0!</v>
      </c>
      <c r="EL44" s="318" t="e">
        <f>IF(EK44&gt;EK$38,"SALAH, PK tidak ada","OK")</f>
        <v>#DIV/0!</v>
      </c>
      <c r="EM44" s="315" t="e">
        <f>IF('45'!$E$310&gt;87.5%,"A",IF('45'!$E$310&gt;62.5%,"B",IF('45'!$E$310&gt;37.5%,"C",IF(OR('45'!$E$310=12.5%,'45'!$E$310&gt;12.5%),"D",IF('45'!$E$310&lt;12.5%,"E","Belum Diisi")))))</f>
        <v>#DIV/0!</v>
      </c>
      <c r="EN44" s="402" t="e">
        <f t="shared" ref="EN44:EN52" si="96">IF(EM44="a",1,IF(EM44="b",0.75,IF(EM44="c",0.5,IF(EM44="d",0.25,IF(EM44="e",0,IF(EM44="a/b/c/d/e","Belum diisi","Error"))))))</f>
        <v>#DIV/0!</v>
      </c>
      <c r="EO44" s="318" t="e">
        <f>IF(EN44&gt;EN$38,"SALAH, PK tidak ada","OK")</f>
        <v>#DIV/0!</v>
      </c>
    </row>
    <row r="45" spans="1:145" ht="30">
      <c r="A45" s="278">
        <v>47</v>
      </c>
      <c r="B45" s="310">
        <v>7</v>
      </c>
      <c r="C45" s="412" t="s">
        <v>271</v>
      </c>
      <c r="D45" s="334"/>
      <c r="E45" s="399" t="str">
        <f t="shared" ref="E45:E52" si="97">IF(F45&gt;0.875,"a",IF(F45&gt;0.625,"b",IF(F45&gt;0.375,"c",IF(F45&gt;0.125,"d",IF(F45&lt;=0.125,"e","Error")))))</f>
        <v>a</v>
      </c>
      <c r="F45" s="405">
        <f t="shared" si="51"/>
        <v>1</v>
      </c>
      <c r="H45" s="387"/>
      <c r="J45" s="313" t="s">
        <v>431</v>
      </c>
      <c r="K45" s="315" t="str">
        <f>IF(DISDUKCAPIL!$H$310&gt;87.5%,"A",IF(DISDUKCAPIL!$H$310&gt;62.5%,"B",IF(DISDUKCAPIL!$H$310&gt;37.5%,"C",IF(OR(DISDUKCAPIL!$H$310=12.5%,DISDUKCAPIL!$H$310&gt;12.5%),"D",IF(DISDUKCAPIL!$H$310&lt;12.5%,"E","Belum Diisi")))))</f>
        <v>A</v>
      </c>
      <c r="L45" s="399">
        <f t="shared" si="52"/>
        <v>1</v>
      </c>
      <c r="M45" s="318" t="str">
        <f>IF(L45&gt;L$38,"SALAH, PK tidak ada","OK")</f>
        <v>OK</v>
      </c>
      <c r="N45" s="315" t="e">
        <f>IF('2.3 (pariwisata)'!$H$310&gt;87.5%,"A",IF('2.3 (pariwisata)'!$H$310&gt;62.5%,"B",IF('2.3 (pariwisata)'!$H$310&gt;37.5%,"C",IF(OR('2.3 (pariwisata)'!$H$310=12.5%,'2.3 (pariwisata)'!$H$310&gt;12.5%),"D",IF('2.3 (pariwisata)'!$H$310&lt;12.5%,"E","Belum Diisi")))))</f>
        <v>#DIV/0!</v>
      </c>
      <c r="O45" s="402" t="e">
        <f t="shared" si="53"/>
        <v>#DIV/0!</v>
      </c>
      <c r="P45" s="318" t="e">
        <f>IF(O45&gt;O$38,"SALAH, PK tidak ada","OK")</f>
        <v>#DIV/0!</v>
      </c>
      <c r="Q45" s="315" t="e">
        <f>IF('3'!$H$310&gt;87.5%,"A",IF('3'!$H$310&gt;62.5%,"B",IF('3'!$H$310&gt;37.5%,"C",IF(OR('3'!$H$310=12.5%,'3'!$H$310&gt;12.5%),"D",IF('3'!$H$310&lt;12.5%,"E","Belum Diisi")))))</f>
        <v>#DIV/0!</v>
      </c>
      <c r="R45" s="402" t="e">
        <f t="shared" si="54"/>
        <v>#DIV/0!</v>
      </c>
      <c r="S45" s="318" t="e">
        <f>IF(R45&gt;R$38,"SALAH, PK tidak ada","OK")</f>
        <v>#DIV/0!</v>
      </c>
      <c r="T45" s="315" t="e">
        <f>IF('4'!$H$310&gt;87.5%,"A",IF('4'!$H$310&gt;62.5%,"B",IF('4'!$H$310&gt;37.5%,"C",IF(OR('4'!$H$310=12.5%,'4'!$H$310&gt;12.5%),"D",IF('4'!$H$310&lt;12.5%,"E","Belum Diisi")))))</f>
        <v>#DIV/0!</v>
      </c>
      <c r="U45" s="402" t="e">
        <f t="shared" si="55"/>
        <v>#DIV/0!</v>
      </c>
      <c r="V45" s="318" t="e">
        <f>IF(U45&gt;U$38,"SALAH, PK tidak ada","OK")</f>
        <v>#DIV/0!</v>
      </c>
      <c r="W45" s="315" t="e">
        <f>IF('5'!$H$310&gt;87.5%,"A",IF('5'!$H$310&gt;62.5%,"B",IF('5'!$H$310&gt;37.5%,"C",IF(OR('5'!$H$310=12.5%,'5'!$H$310&gt;12.5%),"D",IF('5'!$H$310&lt;12.5%,"E","Belum Diisi")))))</f>
        <v>#DIV/0!</v>
      </c>
      <c r="X45" s="402" t="e">
        <f t="shared" si="56"/>
        <v>#DIV/0!</v>
      </c>
      <c r="Y45" s="318" t="e">
        <f>IF(X45&gt;X$38,"SALAH, PK tidak ada","OK")</f>
        <v>#DIV/0!</v>
      </c>
      <c r="Z45" s="315" t="e">
        <f>IF('6'!$H$310&gt;87.5%,"A",IF('6'!$H$310&gt;62.5%,"B",IF('6'!$H$310&gt;37.5%,"C",IF(OR('6'!$H$310=12.5%,'6'!$H$310&gt;12.5%),"D",IF('6'!$H$310&lt;12.5%,"E","Belum Diisi")))))</f>
        <v>#DIV/0!</v>
      </c>
      <c r="AA45" s="402" t="e">
        <f t="shared" si="57"/>
        <v>#DIV/0!</v>
      </c>
      <c r="AB45" s="318" t="e">
        <f>IF(AA45&gt;AA$38,"SALAH, PK tidak ada","OK")</f>
        <v>#DIV/0!</v>
      </c>
      <c r="AC45" s="315" t="e">
        <f>IF('7'!$H$310&gt;87.5%,"A",IF('7'!$H$310&gt;62.5%,"B",IF('7'!$H$310&gt;37.5%,"C",IF(OR('7'!$H$310=12.5%,'7'!$H$310&gt;12.5%),"D",IF('7'!$H$310&lt;12.5%,"E","Belum Diisi")))))</f>
        <v>#DIV/0!</v>
      </c>
      <c r="AD45" s="402" t="e">
        <f t="shared" si="58"/>
        <v>#DIV/0!</v>
      </c>
      <c r="AE45" s="318" t="e">
        <f>IF(AD45&gt;AD$38,"SALAH, PK tidak ada","OK")</f>
        <v>#DIV/0!</v>
      </c>
      <c r="AF45" s="315" t="e">
        <f>IF('8'!$H$310&gt;87.5%,"A",IF('8'!$H$310&gt;62.5%,"B",IF('8'!$H$310&gt;37.5%,"C",IF(OR('8'!$H$310=12.5%,'8'!$H$310&gt;12.5%),"D",IF('8'!$H$310&lt;12.5%,"E","Belum Diisi")))))</f>
        <v>#DIV/0!</v>
      </c>
      <c r="AG45" s="402" t="e">
        <f t="shared" si="59"/>
        <v>#DIV/0!</v>
      </c>
      <c r="AH45" s="318" t="e">
        <f>IF(AG45&gt;AG$38,"SALAH, PK tidak ada","OK")</f>
        <v>#DIV/0!</v>
      </c>
      <c r="AI45" s="315" t="e">
        <f>IF('9'!$H$310&gt;87.5%,"A",IF('9'!$H$310&gt;62.5%,"B",IF('9'!$H$310&gt;37.5%,"C",IF(OR('9'!$H$310=12.5%,'9'!$H$310&gt;12.5%),"D",IF('9'!$H$310&lt;12.5%,"E","Belum Diisi")))))</f>
        <v>#DIV/0!</v>
      </c>
      <c r="AJ45" s="402" t="e">
        <f t="shared" si="60"/>
        <v>#DIV/0!</v>
      </c>
      <c r="AK45" s="318" t="e">
        <f>IF(AJ45&gt;AJ$38,"SALAH, PK tidak ada","OK")</f>
        <v>#DIV/0!</v>
      </c>
      <c r="AL45" s="315" t="e">
        <f>IF('10'!$H$310&gt;87.5%,"A",IF('10'!$H$310&gt;62.5%,"B",IF('10'!$H$310&gt;37.5%,"C",IF(OR('10'!$H$310=12.5%,'10'!$H$310&gt;12.5%),"D",IF('10'!$H$310&lt;12.5%,"E","Belum Diisi")))))</f>
        <v>#DIV/0!</v>
      </c>
      <c r="AM45" s="402" t="e">
        <f t="shared" si="61"/>
        <v>#DIV/0!</v>
      </c>
      <c r="AN45" s="318" t="e">
        <f>IF(AM45&gt;AM$38,"SALAH, PK tidak ada","OK")</f>
        <v>#DIV/0!</v>
      </c>
      <c r="AO45" s="315" t="e">
        <f>IF('11'!$H$310&gt;87.5%,"A",IF('11'!$H$310&gt;62.5%,"B",IF('11'!$H$310&gt;37.5%,"C",IF(OR('11'!$H$310=12.5%,'11'!$H$310&gt;12.5%),"D",IF('11'!$H$310&lt;12.5%,"E","Belum Diisi")))))</f>
        <v>#DIV/0!</v>
      </c>
      <c r="AP45" s="402" t="e">
        <f t="shared" si="62"/>
        <v>#DIV/0!</v>
      </c>
      <c r="AQ45" s="318" t="e">
        <f>IF(AP45&gt;AP$38,"SALAH, PK tidak ada","OK")</f>
        <v>#DIV/0!</v>
      </c>
      <c r="AR45" s="315" t="e">
        <f>IF('12'!$H$310&gt;87.5%,"A",IF('12'!$H$310&gt;62.5%,"B",IF('12'!$H$310&gt;37.5%,"C",IF(OR('12'!$H$310=12.5%,'12'!$H$310&gt;12.5%),"D",IF('12'!$H$310&lt;12.5%,"E","Belum Diisi")))))</f>
        <v>#DIV/0!</v>
      </c>
      <c r="AS45" s="402" t="e">
        <f t="shared" si="63"/>
        <v>#DIV/0!</v>
      </c>
      <c r="AT45" s="318" t="e">
        <f>IF(AS45&gt;AS$38,"SALAH, PK tidak ada","OK")</f>
        <v>#DIV/0!</v>
      </c>
      <c r="AU45" s="315" t="e">
        <f>IF('13'!$H$310&gt;87.5%,"A",IF('13'!$H$310&gt;62.5%,"B",IF('13'!$H$310&gt;37.5%,"C",IF(OR('13'!$H$310=12.5%,'13'!$H$310&gt;12.5%),"D",IF('13'!$H$310&lt;12.5%,"E","Belum Diisi")))))</f>
        <v>#DIV/0!</v>
      </c>
      <c r="AV45" s="402" t="e">
        <f t="shared" si="64"/>
        <v>#DIV/0!</v>
      </c>
      <c r="AW45" s="318" t="e">
        <f>IF(AV45&gt;AV$38,"SALAH, PK tidak ada","OK")</f>
        <v>#DIV/0!</v>
      </c>
      <c r="AX45" s="315" t="e">
        <f>IF('14'!$H$310&gt;87.5%,"A",IF('14'!$H$310&gt;62.5%,"B",IF('14'!$H$310&gt;37.5%,"C",IF(OR('14'!$H$310=12.5%,'14'!$H$310&gt;12.5%),"D",IF('14'!$H$310&lt;12.5%,"E","Belum Diisi")))))</f>
        <v>#DIV/0!</v>
      </c>
      <c r="AY45" s="402" t="e">
        <f t="shared" si="65"/>
        <v>#DIV/0!</v>
      </c>
      <c r="AZ45" s="318" t="e">
        <f>IF(AY45&gt;AY$38,"SALAH, PK tidak ada","OK")</f>
        <v>#DIV/0!</v>
      </c>
      <c r="BA45" s="315" t="e">
        <f>IF('15'!$H$310&gt;87.5%,"A",IF('15'!$H$310&gt;62.5%,"B",IF('15'!$H$310&gt;37.5%,"C",IF(OR('15'!$H$310=12.5%,'15'!$H$310&gt;12.5%),"D",IF('15'!$H$310&lt;12.5%,"E","Belum Diisi")))))</f>
        <v>#DIV/0!</v>
      </c>
      <c r="BB45" s="402" t="e">
        <f t="shared" si="66"/>
        <v>#DIV/0!</v>
      </c>
      <c r="BC45" s="318" t="e">
        <f>IF(BB45&gt;BB$38,"SALAH, PK tidak ada","OK")</f>
        <v>#DIV/0!</v>
      </c>
      <c r="BD45" s="315" t="e">
        <f>IF('16'!$H$310&gt;87.5%,"A",IF('16'!$H$310&gt;62.5%,"B",IF('16'!$H$310&gt;37.5%,"C",IF(OR('16'!$H$310=12.5%,'16'!$H$310&gt;12.5%),"D",IF('16'!$H$310&lt;12.5%,"E","Belum Diisi")))))</f>
        <v>#DIV/0!</v>
      </c>
      <c r="BE45" s="402" t="e">
        <f t="shared" si="67"/>
        <v>#DIV/0!</v>
      </c>
      <c r="BF45" s="318" t="e">
        <f>IF(BE45&gt;BE$38,"SALAH, PK tidak ada","OK")</f>
        <v>#DIV/0!</v>
      </c>
      <c r="BG45" s="315" t="e">
        <f>IF('17'!$H$310&gt;87.5%,"A",IF('17'!$H$310&gt;62.5%,"B",IF('17'!$H$310&gt;37.5%,"C",IF(OR('17'!$H$310=12.5%,'17'!$H$310&gt;12.5%),"D",IF('17'!$H$310&lt;12.5%,"E","Belum Diisi")))))</f>
        <v>#DIV/0!</v>
      </c>
      <c r="BH45" s="402" t="e">
        <f t="shared" si="68"/>
        <v>#DIV/0!</v>
      </c>
      <c r="BI45" s="318" t="e">
        <f>IF(BH45&gt;BH$38,"SALAH, PK tidak ada","OK")</f>
        <v>#DIV/0!</v>
      </c>
      <c r="BJ45" s="315" t="e">
        <f>IF('18'!$H$310&gt;87.5%,"A",IF('18'!$H$310&gt;62.5%,"B",IF('18'!$H$310&gt;37.5%,"C",IF(OR('18'!$H$310=12.5%,'18'!$H$310&gt;12.5%),"D",IF('18'!$H$310&lt;12.5%,"E","Belum Diisi")))))</f>
        <v>#DIV/0!</v>
      </c>
      <c r="BK45" s="402" t="e">
        <f t="shared" si="69"/>
        <v>#DIV/0!</v>
      </c>
      <c r="BL45" s="318" t="e">
        <f>IF(BK45&gt;BK$38,"SALAH, PK tidak ada","OK")</f>
        <v>#DIV/0!</v>
      </c>
      <c r="BM45" s="315" t="e">
        <f>IF('19'!$H$310&gt;87.5%,"A",IF('19'!$H$310&gt;62.5%,"B",IF('19'!$H$310&gt;37.5%,"C",IF(OR('19'!$H$310=12.5%,'19'!$H$310&gt;12.5%),"D",IF('19'!$H$310&lt;12.5%,"E","Belum Diisi")))))</f>
        <v>#DIV/0!</v>
      </c>
      <c r="BN45" s="402" t="e">
        <f t="shared" si="70"/>
        <v>#DIV/0!</v>
      </c>
      <c r="BO45" s="318" t="e">
        <f>IF(BN45&gt;BN$38,"SALAH, PK tidak ada","OK")</f>
        <v>#DIV/0!</v>
      </c>
      <c r="BP45" s="315" t="e">
        <f>IF('20'!$H$310&gt;87.5%,"A",IF('20'!$H$310&gt;62.5%,"B",IF('20'!$H$310&gt;37.5%,"C",IF(OR('20'!$H$310=12.5%,'20'!$H$310&gt;12.5%),"D",IF('20'!$H$310&lt;12.5%,"E","Belum Diisi")))))</f>
        <v>#DIV/0!</v>
      </c>
      <c r="BQ45" s="402" t="e">
        <f t="shared" si="71"/>
        <v>#DIV/0!</v>
      </c>
      <c r="BR45" s="318" t="e">
        <f>IF(BQ45&gt;BQ$38,"SALAH, PK tidak ada","OK")</f>
        <v>#DIV/0!</v>
      </c>
      <c r="BS45" s="315" t="e">
        <f>IF('21'!$H$310&gt;87.5%,"A",IF('21'!$H$310&gt;62.5%,"B",IF('21'!$H$310&gt;37.5%,"C",IF(OR('21'!$H$310=12.5%,'21'!$H$310&gt;12.5%),"D",IF('21'!$H$310&lt;12.5%,"E","Belum Diisi")))))</f>
        <v>#DIV/0!</v>
      </c>
      <c r="BT45" s="402" t="e">
        <f t="shared" si="72"/>
        <v>#DIV/0!</v>
      </c>
      <c r="BU45" s="318" t="e">
        <f>IF(BT45&gt;BT$38,"SALAH, PK tidak ada","OK")</f>
        <v>#DIV/0!</v>
      </c>
      <c r="BV45" s="315" t="e">
        <f>IF('22'!$H$310&gt;87.5%,"A",IF('22'!$H$310&gt;62.5%,"B",IF('22'!$H$310&gt;37.5%,"C",IF(OR('22'!$H$310=12.5%,'22'!$H$310&gt;12.5%),"D",IF('22'!$H$310&lt;12.5%,"E","Belum Diisi")))))</f>
        <v>#DIV/0!</v>
      </c>
      <c r="BW45" s="402" t="e">
        <f t="shared" si="73"/>
        <v>#DIV/0!</v>
      </c>
      <c r="BX45" s="318" t="e">
        <f>IF(BW45&gt;BW$38,"SALAH, PK tidak ada","OK")</f>
        <v>#DIV/0!</v>
      </c>
      <c r="BY45" s="315" t="e">
        <f>IF('23'!$H$310&gt;87.5%,"A",IF('23'!$H$310&gt;62.5%,"B",IF('23'!$H$310&gt;37.5%,"C",IF(OR('23'!$H$310=12.5%,'23'!$H$310&gt;12.5%),"D",IF('23'!$H$310&lt;12.5%,"E","Belum Diisi")))))</f>
        <v>#DIV/0!</v>
      </c>
      <c r="BZ45" s="402" t="e">
        <f t="shared" si="74"/>
        <v>#DIV/0!</v>
      </c>
      <c r="CA45" s="318" t="e">
        <f>IF(BZ45&gt;BZ$38,"SALAH, PK tidak ada","OK")</f>
        <v>#DIV/0!</v>
      </c>
      <c r="CB45" s="315" t="e">
        <f>IF('24'!$H$310&gt;87.5%,"A",IF('24'!$H$310&gt;62.5%,"B",IF('24'!$H$310&gt;37.5%,"C",IF(OR('24'!$H$310=12.5%,'24'!$H$310&gt;12.5%),"D",IF('24'!$H$310&lt;12.5%,"E","Belum Diisi")))))</f>
        <v>#DIV/0!</v>
      </c>
      <c r="CC45" s="402" t="e">
        <f t="shared" si="75"/>
        <v>#DIV/0!</v>
      </c>
      <c r="CD45" s="318" t="e">
        <f>IF(CC45&gt;CC$38,"SALAH, PK tidak ada","OK")</f>
        <v>#DIV/0!</v>
      </c>
      <c r="CE45" s="315" t="e">
        <f>IF('25'!$H$310&gt;87.5%,"A",IF('25'!$H$310&gt;62.5%,"B",IF('25'!$H$310&gt;37.5%,"C",IF(OR('25'!$H$310=12.5%,'25'!$H$310&gt;12.5%),"D",IF('25'!$H$310&lt;12.5%,"E","Belum Diisi")))))</f>
        <v>#DIV/0!</v>
      </c>
      <c r="CF45" s="402" t="e">
        <f t="shared" si="76"/>
        <v>#DIV/0!</v>
      </c>
      <c r="CG45" s="318" t="e">
        <f>IF(CF45&gt;CF$38,"SALAH, PK tidak ada","OK")</f>
        <v>#DIV/0!</v>
      </c>
      <c r="CH45" s="315" t="e">
        <f>IF('26'!$H$310&gt;87.5%,"A",IF('26'!$H$310&gt;62.5%,"B",IF('26'!$H$310&gt;37.5%,"C",IF(OR('26'!$H$310=12.5%,'26'!$H$310&gt;12.5%),"D",IF('26'!$H$310&lt;12.5%,"E","Belum Diisi")))))</f>
        <v>#DIV/0!</v>
      </c>
      <c r="CI45" s="402" t="e">
        <f t="shared" si="77"/>
        <v>#DIV/0!</v>
      </c>
      <c r="CJ45" s="318" t="e">
        <f>IF(CI45&gt;CI$38,"SALAH, PK tidak ada","OK")</f>
        <v>#DIV/0!</v>
      </c>
      <c r="CK45" s="315" t="e">
        <f>IF('27'!$H$310&gt;87.5%,"A",IF('27'!$H$310&gt;62.5%,"B",IF('27'!$H$310&gt;37.5%,"C",IF(OR('27'!$H$310=12.5%,'27'!$H$310&gt;12.5%),"D",IF('27'!$H$310&lt;12.5%,"E","Belum Diisi")))))</f>
        <v>#DIV/0!</v>
      </c>
      <c r="CL45" s="402" t="e">
        <f t="shared" si="78"/>
        <v>#DIV/0!</v>
      </c>
      <c r="CM45" s="318" t="e">
        <f>IF(CL45&gt;CL$38,"SALAH, PK tidak ada","OK")</f>
        <v>#DIV/0!</v>
      </c>
      <c r="CN45" s="315" t="e">
        <f>IF('28'!$H$310&gt;87.5%,"A",IF('28'!$H$310&gt;62.5%,"B",IF('28'!$H$310&gt;37.5%,"C",IF(OR('28'!$H$310=12.5%,'28'!$H$310&gt;12.5%),"D",IF('28'!$H$310&lt;12.5%,"E","Belum Diisi")))))</f>
        <v>#DIV/0!</v>
      </c>
      <c r="CO45" s="402" t="e">
        <f t="shared" si="79"/>
        <v>#DIV/0!</v>
      </c>
      <c r="CP45" s="318" t="e">
        <f>IF(CO45&gt;CO$38,"SALAH, PK tidak ada","OK")</f>
        <v>#DIV/0!</v>
      </c>
      <c r="CQ45" s="315" t="e">
        <f>IF('29'!$H$310&gt;87.5%,"A",IF('29'!$H$310&gt;62.5%,"B",IF('29'!$H$310&gt;37.5%,"C",IF(OR('29'!$H$310=12.5%,'29'!$H$310&gt;12.5%),"D",IF('29'!$H$310&lt;12.5%,"E","Belum Diisi")))))</f>
        <v>#DIV/0!</v>
      </c>
      <c r="CR45" s="402" t="e">
        <f t="shared" si="80"/>
        <v>#DIV/0!</v>
      </c>
      <c r="CS45" s="318" t="e">
        <f>IF(CR45&gt;CR$38,"SALAH, PK tidak ada","OK")</f>
        <v>#DIV/0!</v>
      </c>
      <c r="CT45" s="315" t="e">
        <f>IF('30'!$H$310&gt;87.5%,"A",IF('30'!$H$310&gt;62.5%,"B",IF('30'!$H$310&gt;37.5%,"C",IF(OR('30'!$H$310=12.5%,'30'!$H$310&gt;12.5%),"D",IF('30'!$H$310&lt;12.5%,"E","Belum Diisi")))))</f>
        <v>#DIV/0!</v>
      </c>
      <c r="CU45" s="402" t="e">
        <f t="shared" si="81"/>
        <v>#DIV/0!</v>
      </c>
      <c r="CV45" s="318" t="e">
        <f>IF(CU45&gt;CU$38,"SALAH, PK tidak ada","OK")</f>
        <v>#DIV/0!</v>
      </c>
      <c r="CW45" s="315" t="e">
        <f>IF('31'!$H$310&gt;87.5%,"A",IF('31'!$H$310&gt;62.5%,"B",IF('31'!$H$310&gt;37.5%,"C",IF(OR('31'!$H$310=12.5%,'31'!$H$310&gt;12.5%),"D",IF('31'!$H$310&lt;12.5%,"E","Belum Diisi")))))</f>
        <v>#DIV/0!</v>
      </c>
      <c r="CX45" s="402" t="e">
        <f t="shared" si="82"/>
        <v>#DIV/0!</v>
      </c>
      <c r="CY45" s="318" t="e">
        <f>IF(CX45&gt;CX$38,"SALAH, PK tidak ada","OK")</f>
        <v>#DIV/0!</v>
      </c>
      <c r="CZ45" s="315" t="e">
        <f>IF('32'!$H$310&gt;87.5%,"A",IF('32'!$H$310&gt;62.5%,"B",IF('32'!$H$310&gt;37.5%,"C",IF(OR('32'!$H$310=12.5%,'32'!$H$310&gt;12.5%),"D",IF('32'!$H$310&lt;12.5%,"E","Belum Diisi")))))</f>
        <v>#DIV/0!</v>
      </c>
      <c r="DA45" s="402" t="e">
        <f t="shared" si="83"/>
        <v>#DIV/0!</v>
      </c>
      <c r="DB45" s="318" t="e">
        <f>IF(DA45&gt;DA$38,"SALAH, PK tidak ada","OK")</f>
        <v>#DIV/0!</v>
      </c>
      <c r="DC45" s="315" t="e">
        <f>IF('33'!$H$310&gt;87.5%,"A",IF('33'!$H$310&gt;62.5%,"B",IF('33'!$H$310&gt;37.5%,"C",IF(OR('33'!$H$310=12.5%,'33'!$H$310&gt;12.5%),"D",IF('33'!$H$310&lt;12.5%,"E","Belum Diisi")))))</f>
        <v>#DIV/0!</v>
      </c>
      <c r="DD45" s="402" t="e">
        <f t="shared" si="84"/>
        <v>#DIV/0!</v>
      </c>
      <c r="DE45" s="318" t="e">
        <f>IF(DD45&gt;DD$38,"SALAH, PK tidak ada","OK")</f>
        <v>#DIV/0!</v>
      </c>
      <c r="DF45" s="315" t="e">
        <f>IF('34'!$H$310&gt;87.5%,"A",IF('34'!$H$310&gt;62.5%,"B",IF('34'!$H$310&gt;37.5%,"C",IF(OR('34'!$H$310=12.5%,'34'!$H$310&gt;12.5%),"D",IF('34'!$H$310&lt;12.5%,"E","Belum Diisi")))))</f>
        <v>#DIV/0!</v>
      </c>
      <c r="DG45" s="402" t="e">
        <f t="shared" si="85"/>
        <v>#DIV/0!</v>
      </c>
      <c r="DH45" s="318" t="e">
        <f>IF(DG45&gt;DG$38,"SALAH, PK tidak ada","OK")</f>
        <v>#DIV/0!</v>
      </c>
      <c r="DI45" s="315" t="e">
        <f>IF('35'!$H$310&gt;87.5%,"A",IF('35'!$H$310&gt;62.5%,"B",IF('35'!$H$310&gt;37.5%,"C",IF(OR('35'!$H$310=12.5%,'35'!$H$310&gt;12.5%),"D",IF('35'!$H$310&lt;12.5%,"E","Belum Diisi")))))</f>
        <v>#DIV/0!</v>
      </c>
      <c r="DJ45" s="402" t="e">
        <f t="shared" si="86"/>
        <v>#DIV/0!</v>
      </c>
      <c r="DK45" s="318" t="e">
        <f>IF(DJ45&gt;DJ$38,"SALAH, PK tidak ada","OK")</f>
        <v>#DIV/0!</v>
      </c>
      <c r="DL45" s="315" t="e">
        <f>IF('36'!$H$310&gt;87.5%,"A",IF('36'!$H$310&gt;62.5%,"B",IF('36'!$H$310&gt;37.5%,"C",IF(OR('36'!$H$310=12.5%,'36'!$H$310&gt;12.5%),"D",IF('36'!$H$310&lt;12.5%,"E","Belum Diisi")))))</f>
        <v>#DIV/0!</v>
      </c>
      <c r="DM45" s="402" t="e">
        <f t="shared" si="87"/>
        <v>#DIV/0!</v>
      </c>
      <c r="DN45" s="318" t="e">
        <f>IF(DM45&gt;DM$38,"SALAH, PK tidak ada","OK")</f>
        <v>#DIV/0!</v>
      </c>
      <c r="DO45" s="315" t="e">
        <f>IF('37'!$H$310&gt;87.5%,"A",IF('37'!$H$310&gt;62.5%,"B",IF('37'!$H$310&gt;37.5%,"C",IF(OR('37'!$H$310=12.5%,'37'!$H$310&gt;12.5%),"D",IF('37'!$H$310&lt;12.5%,"E","Belum Diisi")))))</f>
        <v>#DIV/0!</v>
      </c>
      <c r="DP45" s="402" t="e">
        <f t="shared" si="88"/>
        <v>#DIV/0!</v>
      </c>
      <c r="DQ45" s="318" t="e">
        <f>IF(DP45&gt;DP$38,"SALAH, PK tidak ada","OK")</f>
        <v>#DIV/0!</v>
      </c>
      <c r="DR45" s="315" t="e">
        <f>IF('38'!$H$310&gt;87.5%,"A",IF('38'!$H$310&gt;62.5%,"B",IF('38'!$H$310&gt;37.5%,"C",IF(OR('38'!$H$310=12.5%,'38'!$H$310&gt;12.5%),"D",IF('38'!$H$310&lt;12.5%,"E","Belum Diisi")))))</f>
        <v>#DIV/0!</v>
      </c>
      <c r="DS45" s="402" t="e">
        <f t="shared" si="89"/>
        <v>#DIV/0!</v>
      </c>
      <c r="DT45" s="318" t="e">
        <f>IF(DS45&gt;DS$38,"SALAH, PK tidak ada","OK")</f>
        <v>#DIV/0!</v>
      </c>
      <c r="DU45" s="315" t="e">
        <f>IF('39'!$H$310&gt;87.5%,"A",IF('39'!$H$310&gt;62.5%,"B",IF('39'!$H$310&gt;37.5%,"C",IF(OR('39'!$H$310=12.5%,'39'!$H$310&gt;12.5%),"D",IF('39'!$H$310&lt;12.5%,"E","Belum Diisi")))))</f>
        <v>#DIV/0!</v>
      </c>
      <c r="DV45" s="402" t="e">
        <f t="shared" si="90"/>
        <v>#DIV/0!</v>
      </c>
      <c r="DW45" s="318" t="e">
        <f>IF(DV45&gt;DV$38,"SALAH, PK tidak ada","OK")</f>
        <v>#DIV/0!</v>
      </c>
      <c r="DX45" s="315" t="e">
        <f>IF('40'!$H$310&gt;87.5%,"A",IF('40'!$H$310&gt;62.5%,"B",IF('40'!$H$310&gt;37.5%,"C",IF(OR('40'!$H$310=12.5%,'40'!$H$310&gt;12.5%),"D",IF('40'!$H$310&lt;12.5%,"E","Belum Diisi")))))</f>
        <v>#DIV/0!</v>
      </c>
      <c r="DY45" s="402" t="e">
        <f t="shared" si="91"/>
        <v>#DIV/0!</v>
      </c>
      <c r="DZ45" s="318" t="e">
        <f>IF(DY45&gt;DY$38,"SALAH, PK tidak ada","OK")</f>
        <v>#DIV/0!</v>
      </c>
      <c r="EA45" s="315" t="e">
        <f>IF('41'!$H$310&gt;87.5%,"A",IF('41'!$H$310&gt;62.5%,"B",IF('41'!$H$310&gt;37.5%,"C",IF(OR('41'!$H$310=12.5%,'41'!$H$310&gt;12.5%),"D",IF('41'!$H$310&lt;12.5%,"E","Belum Diisi")))))</f>
        <v>#DIV/0!</v>
      </c>
      <c r="EB45" s="402" t="e">
        <f t="shared" si="92"/>
        <v>#DIV/0!</v>
      </c>
      <c r="EC45" s="318" t="e">
        <f>IF(EB45&gt;EB$38,"SALAH, PK tidak ada","OK")</f>
        <v>#DIV/0!</v>
      </c>
      <c r="ED45" s="315" t="e">
        <f>IF('42'!$H$310&gt;87.5%,"A",IF('42'!$H$310&gt;62.5%,"B",IF('42'!$H$310&gt;37.5%,"C",IF(OR('42'!$H$310=12.5%,'42'!$H$310&gt;12.5%),"D",IF('42'!$H$310&lt;12.5%,"E","Belum Diisi")))))</f>
        <v>#DIV/0!</v>
      </c>
      <c r="EE45" s="402" t="e">
        <f t="shared" si="93"/>
        <v>#DIV/0!</v>
      </c>
      <c r="EF45" s="318" t="e">
        <f>IF(EE45&gt;EE$38,"SALAH, PK tidak ada","OK")</f>
        <v>#DIV/0!</v>
      </c>
      <c r="EG45" s="315" t="e">
        <f>IF('43'!$H$310&gt;87.5%,"A",IF('43'!$H$310&gt;62.5%,"B",IF('43'!$H$310&gt;37.5%,"C",IF(OR('43'!$H$310=12.5%,'43'!$H$310&gt;12.5%),"D",IF('43'!$H$310&lt;12.5%,"E","Belum Diisi")))))</f>
        <v>#DIV/0!</v>
      </c>
      <c r="EH45" s="402" t="e">
        <f t="shared" si="94"/>
        <v>#DIV/0!</v>
      </c>
      <c r="EI45" s="318" t="e">
        <f>IF(EH45&gt;EH$38,"SALAH, PK tidak ada","OK")</f>
        <v>#DIV/0!</v>
      </c>
      <c r="EJ45" s="315" t="e">
        <f>IF('44'!$H$310&gt;87.5%,"A",IF('44'!$H$310&gt;62.5%,"B",IF('44'!$H$310&gt;37.5%,"C",IF(OR('44'!$H$310=12.5%,'44'!$H$310&gt;12.5%),"D",IF('44'!$H$310&lt;12.5%,"E","Belum Diisi")))))</f>
        <v>#DIV/0!</v>
      </c>
      <c r="EK45" s="402" t="e">
        <f t="shared" si="95"/>
        <v>#DIV/0!</v>
      </c>
      <c r="EL45" s="318" t="e">
        <f>IF(EK45&gt;EK$38,"SALAH, PK tidak ada","OK")</f>
        <v>#DIV/0!</v>
      </c>
      <c r="EM45" s="315" t="e">
        <f>IF('45'!$H$310&gt;87.5%,"A",IF('45'!$H$310&gt;62.5%,"B",IF('45'!$H$310&gt;37.5%,"C",IF(OR('45'!$H$310=12.5%,'45'!$H$310&gt;12.5%),"D",IF('45'!$H$310&lt;12.5%,"E","Belum Diisi")))))</f>
        <v>#DIV/0!</v>
      </c>
      <c r="EN45" s="402" t="e">
        <f t="shared" si="96"/>
        <v>#DIV/0!</v>
      </c>
      <c r="EO45" s="318" t="e">
        <f>IF(EN45&gt;EN$38,"SALAH, PK tidak ada","OK")</f>
        <v>#DIV/0!</v>
      </c>
    </row>
    <row r="46" spans="1:145" ht="15">
      <c r="A46" s="56">
        <v>48</v>
      </c>
      <c r="B46" s="310">
        <v>8</v>
      </c>
      <c r="C46" s="406" t="s">
        <v>39</v>
      </c>
      <c r="D46" s="407"/>
      <c r="E46" s="399" t="str">
        <f t="shared" si="97"/>
        <v>a</v>
      </c>
      <c r="F46" s="405">
        <f t="shared" si="51"/>
        <v>1</v>
      </c>
      <c r="H46" s="387"/>
      <c r="J46" s="313" t="s">
        <v>431</v>
      </c>
      <c r="K46" s="400" t="s">
        <v>1365</v>
      </c>
      <c r="L46" s="399">
        <f t="shared" si="52"/>
        <v>1</v>
      </c>
      <c r="M46" s="318" t="str">
        <f>IF(L46&gt;L$37,"SALAH, Perencanaan Kinerja Tahunan tidak ada",IF(L46&gt;L$38,"SALAH, PK tidak ada",IF(L46&gt;AVERAGE(L$44:L$45),"SALAH, Lebih tinggi dari nilai kualitas Indikator Kinerja dan Sasaran","OK")))</f>
        <v>OK</v>
      </c>
      <c r="N46" s="401" t="s">
        <v>431</v>
      </c>
      <c r="O46" s="402" t="str">
        <f t="shared" si="53"/>
        <v>Belum diisi</v>
      </c>
      <c r="P46" s="318" t="e">
        <f>IF(O46&gt;O$37,"SALAH, Perencanaan Kinerja Tahunan tidak ada",IF(O46&gt;O$38,"SALAH, PK tidak ada",IF(O46&gt;AVERAGE(O$44:O$45),"SALAH, Lebih tinggi dari nilai kualitas Indikator Kinerja dan Sasaran","OK")))</f>
        <v>#DIV/0!</v>
      </c>
      <c r="Q46" s="401" t="s">
        <v>431</v>
      </c>
      <c r="R46" s="402" t="str">
        <f t="shared" si="54"/>
        <v>Belum diisi</v>
      </c>
      <c r="S46" s="318" t="e">
        <f>IF(R46&gt;R$37,"SALAH, Perencanaan Kinerja Tahunan tidak ada",IF(R46&gt;R$38,"SALAH, PK tidak ada",IF(R46&gt;AVERAGE(R$44:R$45),"SALAH, Lebih tinggi dari nilai kualitas Indikator Kinerja dan Sasaran","OK")))</f>
        <v>#DIV/0!</v>
      </c>
      <c r="T46" s="401" t="s">
        <v>431</v>
      </c>
      <c r="U46" s="402" t="str">
        <f t="shared" si="55"/>
        <v>Belum diisi</v>
      </c>
      <c r="V46" s="318" t="e">
        <f>IF(U46&gt;U$37,"SALAH, Perencanaan Kinerja Tahunan tidak ada",IF(U46&gt;U$38,"SALAH, PK tidak ada",IF(U46&gt;AVERAGE(U$44:U$45),"SALAH, Lebih tinggi dari nilai kualitas Indikator Kinerja dan Sasaran","OK")))</f>
        <v>#DIV/0!</v>
      </c>
      <c r="W46" s="401" t="s">
        <v>431</v>
      </c>
      <c r="X46" s="402" t="str">
        <f t="shared" si="56"/>
        <v>Belum diisi</v>
      </c>
      <c r="Y46" s="318" t="e">
        <f>IF(X46&gt;X$37,"SALAH, Perencanaan Kinerja Tahunan tidak ada",IF(X46&gt;X$38,"SALAH, PK tidak ada",IF(X46&gt;AVERAGE(X$44:X$45),"SALAH, Lebih tinggi dari nilai kualitas Indikator Kinerja dan Sasaran","OK")))</f>
        <v>#DIV/0!</v>
      </c>
      <c r="Z46" s="403" t="s">
        <v>431</v>
      </c>
      <c r="AA46" s="402" t="str">
        <f t="shared" si="57"/>
        <v>Belum diisi</v>
      </c>
      <c r="AB46" s="318" t="e">
        <f>IF(AA46&gt;AA$37,"SALAH, Perencanaan Kinerja Tahunan tidak ada",IF(AA46&gt;AA$38,"SALAH, PK tidak ada",IF(AA46&gt;AVERAGE(AA$44:AA$45),"SALAH, Lebih tinggi dari nilai kualitas Indikator Kinerja dan Sasaran","OK")))</f>
        <v>#DIV/0!</v>
      </c>
      <c r="AC46" s="403" t="s">
        <v>431</v>
      </c>
      <c r="AD46" s="402" t="str">
        <f t="shared" si="58"/>
        <v>Belum diisi</v>
      </c>
      <c r="AE46" s="318" t="e">
        <f>IF(AD46&gt;AD$37,"SALAH, Perencanaan Kinerja Tahunan tidak ada",IF(AD46&gt;AD$38,"SALAH, PK tidak ada",IF(AD46&gt;AVERAGE(AD$44:AD$45),"SALAH, Lebih tinggi dari nilai kualitas Indikator Kinerja dan Sasaran","OK")))</f>
        <v>#DIV/0!</v>
      </c>
      <c r="AF46" s="403" t="s">
        <v>431</v>
      </c>
      <c r="AG46" s="402" t="str">
        <f t="shared" si="59"/>
        <v>Belum diisi</v>
      </c>
      <c r="AH46" s="318" t="e">
        <f>IF(AG46&gt;AG$37,"SALAH, Perencanaan Kinerja Tahunan tidak ada",IF(AG46&gt;AG$38,"SALAH, PK tidak ada",IF(AG46&gt;AVERAGE(AG$44:AG$45),"SALAH, Lebih tinggi dari nilai kualitas Indikator Kinerja dan Sasaran","OK")))</f>
        <v>#DIV/0!</v>
      </c>
      <c r="AI46" s="403" t="s">
        <v>431</v>
      </c>
      <c r="AJ46" s="402" t="str">
        <f t="shared" si="60"/>
        <v>Belum diisi</v>
      </c>
      <c r="AK46" s="318" t="e">
        <f>IF(AJ46&gt;AJ$37,"SALAH, Perencanaan Kinerja Tahunan tidak ada",IF(AJ46&gt;AJ$38,"SALAH, PK tidak ada",IF(AJ46&gt;AVERAGE(AJ$44:AJ$45),"SALAH, Lebih tinggi dari nilai kualitas Indikator Kinerja dan Sasaran","OK")))</f>
        <v>#DIV/0!</v>
      </c>
      <c r="AL46" s="403" t="s">
        <v>431</v>
      </c>
      <c r="AM46" s="402" t="str">
        <f t="shared" si="61"/>
        <v>Belum diisi</v>
      </c>
      <c r="AN46" s="318" t="e">
        <f>IF(AM46&gt;AM$37,"SALAH, Perencanaan Kinerja Tahunan tidak ada",IF(AM46&gt;AM$38,"SALAH, PK tidak ada",IF(AM46&gt;AVERAGE(AM$44:AM$45),"SALAH, Lebih tinggi dari nilai kualitas Indikator Kinerja dan Sasaran","OK")))</f>
        <v>#DIV/0!</v>
      </c>
      <c r="AO46" s="401" t="s">
        <v>431</v>
      </c>
      <c r="AP46" s="402" t="str">
        <f t="shared" si="62"/>
        <v>Belum diisi</v>
      </c>
      <c r="AQ46" s="318" t="e">
        <f>IF(AP46&gt;AP$37,"SALAH, Perencanaan Kinerja Tahunan tidak ada",IF(AP46&gt;AP$38,"SALAH, PK tidak ada",IF(AP46&gt;AVERAGE(AP$44:AP$45),"SALAH, Lebih tinggi dari nilai kualitas Indikator Kinerja dan Sasaran","OK")))</f>
        <v>#DIV/0!</v>
      </c>
      <c r="AR46" s="401" t="s">
        <v>431</v>
      </c>
      <c r="AS46" s="402" t="str">
        <f t="shared" si="63"/>
        <v>Belum diisi</v>
      </c>
      <c r="AT46" s="318" t="e">
        <f>IF(AS46&gt;AS$37,"SALAH, Perencanaan Kinerja Tahunan tidak ada",IF(AS46&gt;AS$38,"SALAH, PK tidak ada",IF(AS46&gt;AVERAGE(AS$44:AS$45),"SALAH, Lebih tinggi dari nilai kualitas Indikator Kinerja dan Sasaran","OK")))</f>
        <v>#DIV/0!</v>
      </c>
      <c r="AU46" s="401" t="s">
        <v>431</v>
      </c>
      <c r="AV46" s="402" t="str">
        <f t="shared" si="64"/>
        <v>Belum diisi</v>
      </c>
      <c r="AW46" s="318" t="e">
        <f>IF(AV46&gt;AV$37,"SALAH, Perencanaan Kinerja Tahunan tidak ada",IF(AV46&gt;AV$38,"SALAH, PK tidak ada",IF(AV46&gt;AVERAGE(AV$44:AV$45),"SALAH, Lebih tinggi dari nilai kualitas Indikator Kinerja dan Sasaran","OK")))</f>
        <v>#DIV/0!</v>
      </c>
      <c r="AX46" s="401" t="s">
        <v>431</v>
      </c>
      <c r="AY46" s="402" t="str">
        <f t="shared" si="65"/>
        <v>Belum diisi</v>
      </c>
      <c r="AZ46" s="318" t="e">
        <f>IF(AY46&gt;AY$37,"SALAH, Perencanaan Kinerja Tahunan tidak ada",IF(AY46&gt;AY$38,"SALAH, PK tidak ada",IF(AY46&gt;AVERAGE(AY$44:AY$45),"SALAH, Lebih tinggi dari nilai kualitas Indikator Kinerja dan Sasaran","OK")))</f>
        <v>#DIV/0!</v>
      </c>
      <c r="BA46" s="403" t="s">
        <v>431</v>
      </c>
      <c r="BB46" s="402" t="str">
        <f t="shared" si="66"/>
        <v>Belum diisi</v>
      </c>
      <c r="BC46" s="318" t="e">
        <f>IF(BB46&gt;BB$37,"SALAH, Perencanaan Kinerja Tahunan tidak ada",IF(BB46&gt;BB$38,"SALAH, PK tidak ada",IF(BB46&gt;AVERAGE(BB$44:BB$45),"SALAH, Lebih tinggi dari nilai kualitas Indikator Kinerja dan Sasaran","OK")))</f>
        <v>#DIV/0!</v>
      </c>
      <c r="BD46" s="403" t="s">
        <v>431</v>
      </c>
      <c r="BE46" s="402" t="str">
        <f t="shared" si="67"/>
        <v>Belum diisi</v>
      </c>
      <c r="BF46" s="318" t="e">
        <f>IF(BE46&gt;BE$37,"SALAH, Perencanaan Kinerja Tahunan tidak ada",IF(BE46&gt;BE$38,"SALAH, PK tidak ada",IF(BE46&gt;AVERAGE(BE$44:BE$45),"SALAH, Lebih tinggi dari nilai kualitas Indikator Kinerja dan Sasaran","OK")))</f>
        <v>#DIV/0!</v>
      </c>
      <c r="BG46" s="403" t="s">
        <v>431</v>
      </c>
      <c r="BH46" s="402" t="str">
        <f t="shared" si="68"/>
        <v>Belum diisi</v>
      </c>
      <c r="BI46" s="318" t="e">
        <f>IF(BH46&gt;BH$37,"SALAH, Perencanaan Kinerja Tahunan tidak ada",IF(BH46&gt;BH$38,"SALAH, PK tidak ada",IF(BH46&gt;AVERAGE(BH$44:BH$45),"SALAH, Lebih tinggi dari nilai kualitas Indikator Kinerja dan Sasaran","OK")))</f>
        <v>#DIV/0!</v>
      </c>
      <c r="BJ46" s="403" t="s">
        <v>431</v>
      </c>
      <c r="BK46" s="402" t="str">
        <f t="shared" si="69"/>
        <v>Belum diisi</v>
      </c>
      <c r="BL46" s="318" t="e">
        <f>IF(BK46&gt;BK$37,"SALAH, Perencanaan Kinerja Tahunan tidak ada",IF(BK46&gt;BK$38,"SALAH, PK tidak ada",IF(BK46&gt;AVERAGE(BK$44:BK$45),"SALAH, Lebih tinggi dari nilai kualitas Indikator Kinerja dan Sasaran","OK")))</f>
        <v>#DIV/0!</v>
      </c>
      <c r="BM46" s="403" t="s">
        <v>431</v>
      </c>
      <c r="BN46" s="402" t="str">
        <f t="shared" si="70"/>
        <v>Belum diisi</v>
      </c>
      <c r="BO46" s="318" t="e">
        <f>IF(BN46&gt;BN$37,"SALAH, Perencanaan Kinerja Tahunan tidak ada",IF(BN46&gt;BN$38,"SALAH, PK tidak ada",IF(BN46&gt;AVERAGE(BN$44:BN$45),"SALAH, Lebih tinggi dari nilai kualitas Indikator Kinerja dan Sasaran","OK")))</f>
        <v>#DIV/0!</v>
      </c>
      <c r="BP46" s="403" t="s">
        <v>431</v>
      </c>
      <c r="BQ46" s="402" t="str">
        <f t="shared" si="71"/>
        <v>Belum diisi</v>
      </c>
      <c r="BR46" s="318" t="e">
        <f>IF(BQ46&gt;BQ$37,"SALAH, Perencanaan Kinerja Tahunan tidak ada",IF(BQ46&gt;BQ$38,"SALAH, PK tidak ada",IF(BQ46&gt;AVERAGE(BQ$44:BQ$45),"SALAH, Lebih tinggi dari nilai kualitas Indikator Kinerja dan Sasaran","OK")))</f>
        <v>#DIV/0!</v>
      </c>
      <c r="BS46" s="403" t="s">
        <v>431</v>
      </c>
      <c r="BT46" s="402" t="str">
        <f t="shared" si="72"/>
        <v>Belum diisi</v>
      </c>
      <c r="BU46" s="318" t="e">
        <f>IF(BT46&gt;BT$37,"SALAH, Perencanaan Kinerja Tahunan tidak ada",IF(BT46&gt;BT$38,"SALAH, PK tidak ada",IF(BT46&gt;AVERAGE(BT$44:BT$45),"SALAH, Lebih tinggi dari nilai kualitas Indikator Kinerja dan Sasaran","OK")))</f>
        <v>#DIV/0!</v>
      </c>
      <c r="BV46" s="403" t="s">
        <v>431</v>
      </c>
      <c r="BW46" s="402" t="str">
        <f t="shared" si="73"/>
        <v>Belum diisi</v>
      </c>
      <c r="BX46" s="318" t="e">
        <f>IF(BW46&gt;BW$37,"SALAH, Perencanaan Kinerja Tahunan tidak ada",IF(BW46&gt;BW$38,"SALAH, PK tidak ada",IF(BW46&gt;AVERAGE(BW$44:BW$45),"SALAH, Lebih tinggi dari nilai kualitas Indikator Kinerja dan Sasaran","OK")))</f>
        <v>#DIV/0!</v>
      </c>
      <c r="BY46" s="403" t="s">
        <v>431</v>
      </c>
      <c r="BZ46" s="402" t="str">
        <f t="shared" si="74"/>
        <v>Belum diisi</v>
      </c>
      <c r="CA46" s="318" t="e">
        <f>IF(BZ46&gt;BZ$37,"SALAH, Perencanaan Kinerja Tahunan tidak ada",IF(BZ46&gt;BZ$38,"SALAH, PK tidak ada",IF(BZ46&gt;AVERAGE(BZ$44:BZ$45),"SALAH, Lebih tinggi dari nilai kualitas Indikator Kinerja dan Sasaran","OK")))</f>
        <v>#DIV/0!</v>
      </c>
      <c r="CB46" s="403" t="s">
        <v>431</v>
      </c>
      <c r="CC46" s="402" t="str">
        <f t="shared" si="75"/>
        <v>Belum diisi</v>
      </c>
      <c r="CD46" s="318" t="e">
        <f>IF(CC46&gt;CC$37,"SALAH, Perencanaan Kinerja Tahunan tidak ada",IF(CC46&gt;CC$38,"SALAH, PK tidak ada",IF(CC46&gt;AVERAGE(CC$44:CC$45),"SALAH, Lebih tinggi dari nilai kualitas Indikator Kinerja dan Sasaran","OK")))</f>
        <v>#DIV/0!</v>
      </c>
      <c r="CE46" s="403" t="s">
        <v>431</v>
      </c>
      <c r="CF46" s="402" t="str">
        <f t="shared" si="76"/>
        <v>Belum diisi</v>
      </c>
      <c r="CG46" s="318" t="e">
        <f>IF(CF46&gt;CF$37,"SALAH, Perencanaan Kinerja Tahunan tidak ada",IF(CF46&gt;CF$38,"SALAH, PK tidak ada",IF(CF46&gt;AVERAGE(CF$44:CF$45),"SALAH, Lebih tinggi dari nilai kualitas Indikator Kinerja dan Sasaran","OK")))</f>
        <v>#DIV/0!</v>
      </c>
      <c r="CH46" s="403" t="s">
        <v>431</v>
      </c>
      <c r="CI46" s="402" t="str">
        <f t="shared" si="77"/>
        <v>Belum diisi</v>
      </c>
      <c r="CJ46" s="318" t="e">
        <f>IF(CI46&gt;CI$37,"SALAH, Perencanaan Kinerja Tahunan tidak ada",IF(CI46&gt;CI$38,"SALAH, PK tidak ada",IF(CI46&gt;AVERAGE(CI$44:CI$45),"SALAH, Lebih tinggi dari nilai kualitas Indikator Kinerja dan Sasaran","OK")))</f>
        <v>#DIV/0!</v>
      </c>
      <c r="CK46" s="403" t="s">
        <v>431</v>
      </c>
      <c r="CL46" s="402" t="str">
        <f t="shared" si="78"/>
        <v>Belum diisi</v>
      </c>
      <c r="CM46" s="318" t="e">
        <f>IF(CL46&gt;CL$37,"SALAH, Perencanaan Kinerja Tahunan tidak ada",IF(CL46&gt;CL$38,"SALAH, PK tidak ada",IF(CL46&gt;AVERAGE(CL$44:CL$45),"SALAH, Lebih tinggi dari nilai kualitas Indikator Kinerja dan Sasaran","OK")))</f>
        <v>#DIV/0!</v>
      </c>
      <c r="CN46" s="403" t="s">
        <v>431</v>
      </c>
      <c r="CO46" s="402" t="str">
        <f t="shared" si="79"/>
        <v>Belum diisi</v>
      </c>
      <c r="CP46" s="318" t="e">
        <f>IF(CO46&gt;CO$37,"SALAH, Perencanaan Kinerja Tahunan tidak ada",IF(CO46&gt;CO$38,"SALAH, PK tidak ada",IF(CO46&gt;AVERAGE(CO$44:CO$45),"SALAH, Lebih tinggi dari nilai kualitas Indikator Kinerja dan Sasaran","OK")))</f>
        <v>#DIV/0!</v>
      </c>
      <c r="CQ46" s="403" t="s">
        <v>431</v>
      </c>
      <c r="CR46" s="402" t="str">
        <f t="shared" si="80"/>
        <v>Belum diisi</v>
      </c>
      <c r="CS46" s="318" t="e">
        <f>IF(CR46&gt;CR$37,"SALAH, Perencanaan Kinerja Tahunan tidak ada",IF(CR46&gt;CR$38,"SALAH, PK tidak ada",IF(CR46&gt;AVERAGE(CR$44:CR$45),"SALAH, Lebih tinggi dari nilai kualitas Indikator Kinerja dan Sasaran","OK")))</f>
        <v>#DIV/0!</v>
      </c>
      <c r="CT46" s="403" t="s">
        <v>431</v>
      </c>
      <c r="CU46" s="402" t="str">
        <f t="shared" si="81"/>
        <v>Belum diisi</v>
      </c>
      <c r="CV46" s="318" t="e">
        <f>IF(CU46&gt;CU$37,"SALAH, Perencanaan Kinerja Tahunan tidak ada",IF(CU46&gt;CU$38,"SALAH, PK tidak ada",IF(CU46&gt;AVERAGE(CU$44:CU$45),"SALAH, Lebih tinggi dari nilai kualitas Indikator Kinerja dan Sasaran","OK")))</f>
        <v>#DIV/0!</v>
      </c>
      <c r="CW46" s="403" t="s">
        <v>431</v>
      </c>
      <c r="CX46" s="402" t="str">
        <f t="shared" si="82"/>
        <v>Belum diisi</v>
      </c>
      <c r="CY46" s="318" t="e">
        <f>IF(CX46&gt;CX$37,"SALAH, Perencanaan Kinerja Tahunan tidak ada",IF(CX46&gt;CX$38,"SALAH, PK tidak ada",IF(CX46&gt;AVERAGE(CX$44:CX$45),"SALAH, Lebih tinggi dari nilai kualitas Indikator Kinerja dan Sasaran","OK")))</f>
        <v>#DIV/0!</v>
      </c>
      <c r="CZ46" s="403" t="s">
        <v>431</v>
      </c>
      <c r="DA46" s="402" t="str">
        <f t="shared" si="83"/>
        <v>Belum diisi</v>
      </c>
      <c r="DB46" s="318" t="e">
        <f>IF(DA46&gt;DA$37,"SALAH, Perencanaan Kinerja Tahunan tidak ada",IF(DA46&gt;DA$38,"SALAH, PK tidak ada",IF(DA46&gt;AVERAGE(DA$44:DA$45),"SALAH, Lebih tinggi dari nilai kualitas Indikator Kinerja dan Sasaran","OK")))</f>
        <v>#DIV/0!</v>
      </c>
      <c r="DC46" s="403" t="s">
        <v>431</v>
      </c>
      <c r="DD46" s="402" t="str">
        <f t="shared" si="84"/>
        <v>Belum diisi</v>
      </c>
      <c r="DE46" s="318" t="e">
        <f>IF(DD46&gt;DD$37,"SALAH, Perencanaan Kinerja Tahunan tidak ada",IF(DD46&gt;DD$38,"SALAH, PK tidak ada",IF(DD46&gt;AVERAGE(DD$44:DD$45),"SALAH, Lebih tinggi dari nilai kualitas Indikator Kinerja dan Sasaran","OK")))</f>
        <v>#DIV/0!</v>
      </c>
      <c r="DF46" s="403" t="s">
        <v>431</v>
      </c>
      <c r="DG46" s="402" t="str">
        <f t="shared" si="85"/>
        <v>Belum diisi</v>
      </c>
      <c r="DH46" s="318" t="e">
        <f>IF(DG46&gt;DG$37,"SALAH, Perencanaan Kinerja Tahunan tidak ada",IF(DG46&gt;DG$38,"SALAH, PK tidak ada",IF(DG46&gt;AVERAGE(DG$44:DG$45),"SALAH, Lebih tinggi dari nilai kualitas Indikator Kinerja dan Sasaran","OK")))</f>
        <v>#DIV/0!</v>
      </c>
      <c r="DI46" s="403" t="s">
        <v>431</v>
      </c>
      <c r="DJ46" s="402" t="str">
        <f t="shared" si="86"/>
        <v>Belum diisi</v>
      </c>
      <c r="DK46" s="318" t="e">
        <f>IF(DJ46&gt;DJ$37,"SALAH, Perencanaan Kinerja Tahunan tidak ada",IF(DJ46&gt;DJ$38,"SALAH, PK tidak ada",IF(DJ46&gt;AVERAGE(DJ$44:DJ$45),"SALAH, Lebih tinggi dari nilai kualitas Indikator Kinerja dan Sasaran","OK")))</f>
        <v>#DIV/0!</v>
      </c>
      <c r="DL46" s="403" t="s">
        <v>431</v>
      </c>
      <c r="DM46" s="402" t="str">
        <f t="shared" si="87"/>
        <v>Belum diisi</v>
      </c>
      <c r="DN46" s="318" t="e">
        <f>IF(DM46&gt;DM$37,"SALAH, Perencanaan Kinerja Tahunan tidak ada",IF(DM46&gt;DM$38,"SALAH, PK tidak ada",IF(DM46&gt;AVERAGE(DM$44:DM$45),"SALAH, Lebih tinggi dari nilai kualitas Indikator Kinerja dan Sasaran","OK")))</f>
        <v>#DIV/0!</v>
      </c>
      <c r="DO46" s="403" t="s">
        <v>431</v>
      </c>
      <c r="DP46" s="402" t="str">
        <f t="shared" si="88"/>
        <v>Belum diisi</v>
      </c>
      <c r="DQ46" s="318" t="e">
        <f>IF(DP46&gt;DP$37,"SALAH, Perencanaan Kinerja Tahunan tidak ada",IF(DP46&gt;DP$38,"SALAH, PK tidak ada",IF(DP46&gt;AVERAGE(DP$44:DP$45),"SALAH, Lebih tinggi dari nilai kualitas Indikator Kinerja dan Sasaran","OK")))</f>
        <v>#DIV/0!</v>
      </c>
      <c r="DR46" s="403" t="s">
        <v>431</v>
      </c>
      <c r="DS46" s="402" t="str">
        <f t="shared" si="89"/>
        <v>Belum diisi</v>
      </c>
      <c r="DT46" s="318" t="e">
        <f>IF(DS46&gt;DS$37,"SALAH, Perencanaan Kinerja Tahunan tidak ada",IF(DS46&gt;DS$38,"SALAH, PK tidak ada",IF(DS46&gt;AVERAGE(DS$44:DS$45),"SALAH, Lebih tinggi dari nilai kualitas Indikator Kinerja dan Sasaran","OK")))</f>
        <v>#DIV/0!</v>
      </c>
      <c r="DU46" s="403" t="s">
        <v>431</v>
      </c>
      <c r="DV46" s="402" t="str">
        <f t="shared" si="90"/>
        <v>Belum diisi</v>
      </c>
      <c r="DW46" s="318" t="e">
        <f>IF(DV46&gt;DV$37,"SALAH, Perencanaan Kinerja Tahunan tidak ada",IF(DV46&gt;DV$38,"SALAH, PK tidak ada",IF(DV46&gt;AVERAGE(DV$44:DV$45),"SALAH, Lebih tinggi dari nilai kualitas Indikator Kinerja dan Sasaran","OK")))</f>
        <v>#DIV/0!</v>
      </c>
      <c r="DX46" s="403" t="s">
        <v>431</v>
      </c>
      <c r="DY46" s="402" t="str">
        <f t="shared" si="91"/>
        <v>Belum diisi</v>
      </c>
      <c r="DZ46" s="318" t="e">
        <f>IF(DY46&gt;DY$37,"SALAH, Perencanaan Kinerja Tahunan tidak ada",IF(DY46&gt;DY$38,"SALAH, PK tidak ada",IF(DY46&gt;AVERAGE(DY$44:DY$45),"SALAH, Lebih tinggi dari nilai kualitas Indikator Kinerja dan Sasaran","OK")))</f>
        <v>#DIV/0!</v>
      </c>
      <c r="EA46" s="403" t="s">
        <v>431</v>
      </c>
      <c r="EB46" s="402" t="str">
        <f t="shared" si="92"/>
        <v>Belum diisi</v>
      </c>
      <c r="EC46" s="318" t="e">
        <f>IF(EB46&gt;EB$37,"SALAH, Perencanaan Kinerja Tahunan tidak ada",IF(EB46&gt;EB$38,"SALAH, PK tidak ada",IF(EB46&gt;AVERAGE(EB$44:EB$45),"SALAH, Lebih tinggi dari nilai kualitas Indikator Kinerja dan Sasaran","OK")))</f>
        <v>#DIV/0!</v>
      </c>
      <c r="ED46" s="403" t="s">
        <v>431</v>
      </c>
      <c r="EE46" s="402" t="str">
        <f t="shared" si="93"/>
        <v>Belum diisi</v>
      </c>
      <c r="EF46" s="318" t="e">
        <f>IF(EE46&gt;EE$37,"SALAH, Perencanaan Kinerja Tahunan tidak ada",IF(EE46&gt;EE$38,"SALAH, PK tidak ada",IF(EE46&gt;AVERAGE(EE$44:EE$45),"SALAH, Lebih tinggi dari nilai kualitas Indikator Kinerja dan Sasaran","OK")))</f>
        <v>#DIV/0!</v>
      </c>
      <c r="EG46" s="403" t="s">
        <v>431</v>
      </c>
      <c r="EH46" s="402" t="str">
        <f t="shared" si="94"/>
        <v>Belum diisi</v>
      </c>
      <c r="EI46" s="318" t="e">
        <f>IF(EH46&gt;EH$37,"SALAH, Perencanaan Kinerja Tahunan tidak ada",IF(EH46&gt;EH$38,"SALAH, PK tidak ada",IF(EH46&gt;AVERAGE(EH$44:EH$45),"SALAH, Lebih tinggi dari nilai kualitas Indikator Kinerja dan Sasaran","OK")))</f>
        <v>#DIV/0!</v>
      </c>
      <c r="EJ46" s="403" t="s">
        <v>431</v>
      </c>
      <c r="EK46" s="402" t="str">
        <f t="shared" si="95"/>
        <v>Belum diisi</v>
      </c>
      <c r="EL46" s="318" t="e">
        <f>IF(EK46&gt;EK$37,"SALAH, Perencanaan Kinerja Tahunan tidak ada",IF(EK46&gt;EK$38,"SALAH, PK tidak ada",IF(EK46&gt;AVERAGE(EK$44:EK$45),"SALAH, Lebih tinggi dari nilai kualitas Indikator Kinerja dan Sasaran","OK")))</f>
        <v>#DIV/0!</v>
      </c>
      <c r="EM46" s="401" t="s">
        <v>431</v>
      </c>
      <c r="EN46" s="402" t="str">
        <f t="shared" si="96"/>
        <v>Belum diisi</v>
      </c>
      <c r="EO46" s="318" t="e">
        <f>IF(EN46&gt;EN$37,"SALAH, Perencanaan Kinerja Tahunan tidak ada",IF(EN46&gt;EN$38,"SALAH, PK tidak ada",IF(EN46&gt;AVERAGE(EN$44:EN$45),"SALAH, Lebih tinggi dari nilai kualitas Indikator Kinerja dan Sasaran","OK")))</f>
        <v>#DIV/0!</v>
      </c>
    </row>
    <row r="47" spans="1:145" ht="15">
      <c r="A47" s="278">
        <v>49</v>
      </c>
      <c r="B47" s="310">
        <v>9</v>
      </c>
      <c r="C47" s="330" t="s">
        <v>580</v>
      </c>
      <c r="D47" s="404"/>
      <c r="E47" s="399" t="str">
        <f t="shared" si="97"/>
        <v>a</v>
      </c>
      <c r="F47" s="405">
        <f t="shared" si="51"/>
        <v>1</v>
      </c>
      <c r="H47" s="387"/>
      <c r="J47" s="313" t="s">
        <v>431</v>
      </c>
      <c r="K47" s="400" t="s">
        <v>1365</v>
      </c>
      <c r="L47" s="399">
        <f t="shared" si="52"/>
        <v>1</v>
      </c>
      <c r="M47" s="318" t="str">
        <f>IF(L47&gt;L$37,"SALAH, Perencanaan Kinerja Tahunan tidak ada",IF(L47&gt;L$38,"SALAH, PK tidak ada",IF(L47&gt;AVERAGE(L$44:L$45),"SALAH, Lebih tinggi dari nilai kualitas Indikator Kinerja dan Sasaran","OK")))</f>
        <v>OK</v>
      </c>
      <c r="N47" s="401" t="s">
        <v>431</v>
      </c>
      <c r="O47" s="402" t="str">
        <f t="shared" si="53"/>
        <v>Belum diisi</v>
      </c>
      <c r="P47" s="318" t="e">
        <f>IF(O47&gt;O$37,"SALAH, Perencanaan Kinerja Tahunan tidak ada",IF(O47&gt;O$38,"SALAH, PK tidak ada",IF(O47&gt;AVERAGE(O$44:O$45),"SALAH, Lebih tinggi dari nilai kualitas Indikator Kinerja dan Sasaran","OK")))</f>
        <v>#DIV/0!</v>
      </c>
      <c r="Q47" s="401" t="s">
        <v>431</v>
      </c>
      <c r="R47" s="402" t="str">
        <f t="shared" si="54"/>
        <v>Belum diisi</v>
      </c>
      <c r="S47" s="318" t="e">
        <f>IF(R47&gt;R$37,"SALAH, Perencanaan Kinerja Tahunan tidak ada",IF(R47&gt;R$38,"SALAH, PK tidak ada",IF(R47&gt;AVERAGE(R$44:R$45),"SALAH, Lebih tinggi dari nilai kualitas Indikator Kinerja dan Sasaran","OK")))</f>
        <v>#DIV/0!</v>
      </c>
      <c r="T47" s="401" t="s">
        <v>431</v>
      </c>
      <c r="U47" s="402" t="str">
        <f t="shared" si="55"/>
        <v>Belum diisi</v>
      </c>
      <c r="V47" s="318" t="e">
        <f>IF(U47&gt;U$37,"SALAH, Perencanaan Kinerja Tahunan tidak ada",IF(U47&gt;U$38,"SALAH, PK tidak ada",IF(U47&gt;AVERAGE(U$44:U$45),"SALAH, Lebih tinggi dari nilai kualitas Indikator Kinerja dan Sasaran","OK")))</f>
        <v>#DIV/0!</v>
      </c>
      <c r="W47" s="401" t="s">
        <v>431</v>
      </c>
      <c r="X47" s="402" t="str">
        <f t="shared" si="56"/>
        <v>Belum diisi</v>
      </c>
      <c r="Y47" s="318" t="e">
        <f>IF(X47&gt;X$37,"SALAH, Perencanaan Kinerja Tahunan tidak ada",IF(X47&gt;X$38,"SALAH, PK tidak ada",IF(X47&gt;AVERAGE(X$44:X$45),"SALAH, Lebih tinggi dari nilai kualitas Indikator Kinerja dan Sasaran","OK")))</f>
        <v>#DIV/0!</v>
      </c>
      <c r="Z47" s="403" t="s">
        <v>431</v>
      </c>
      <c r="AA47" s="402" t="str">
        <f t="shared" si="57"/>
        <v>Belum diisi</v>
      </c>
      <c r="AB47" s="318" t="e">
        <f>IF(AA47&gt;AA$37,"SALAH, Perencanaan Kinerja Tahunan tidak ada",IF(AA47&gt;AA$38,"SALAH, PK tidak ada",IF(AA47&gt;AVERAGE(AA$44:AA$45),"SALAH, Lebih tinggi dari nilai kualitas Indikator Kinerja dan Sasaran","OK")))</f>
        <v>#DIV/0!</v>
      </c>
      <c r="AC47" s="403" t="s">
        <v>431</v>
      </c>
      <c r="AD47" s="402" t="str">
        <f t="shared" si="58"/>
        <v>Belum diisi</v>
      </c>
      <c r="AE47" s="318" t="e">
        <f>IF(AD47&gt;AD$37,"SALAH, Perencanaan Kinerja Tahunan tidak ada",IF(AD47&gt;AD$38,"SALAH, PK tidak ada",IF(AD47&gt;AVERAGE(AD$44:AD$45),"SALAH, Lebih tinggi dari nilai kualitas Indikator Kinerja dan Sasaran","OK")))</f>
        <v>#DIV/0!</v>
      </c>
      <c r="AF47" s="403" t="s">
        <v>431</v>
      </c>
      <c r="AG47" s="402" t="str">
        <f t="shared" si="59"/>
        <v>Belum diisi</v>
      </c>
      <c r="AH47" s="318" t="e">
        <f>IF(AG47&gt;AG$37,"SALAH, Perencanaan Kinerja Tahunan tidak ada",IF(AG47&gt;AG$38,"SALAH, PK tidak ada",IF(AG47&gt;AVERAGE(AG$44:AG$45),"SALAH, Lebih tinggi dari nilai kualitas Indikator Kinerja dan Sasaran","OK")))</f>
        <v>#DIV/0!</v>
      </c>
      <c r="AI47" s="403" t="s">
        <v>431</v>
      </c>
      <c r="AJ47" s="402" t="str">
        <f t="shared" si="60"/>
        <v>Belum diisi</v>
      </c>
      <c r="AK47" s="318" t="e">
        <f>IF(AJ47&gt;AJ$37,"SALAH, Perencanaan Kinerja Tahunan tidak ada",IF(AJ47&gt;AJ$38,"SALAH, PK tidak ada",IF(AJ47&gt;AVERAGE(AJ$44:AJ$45),"SALAH, Lebih tinggi dari nilai kualitas Indikator Kinerja dan Sasaran","OK")))</f>
        <v>#DIV/0!</v>
      </c>
      <c r="AL47" s="403" t="s">
        <v>431</v>
      </c>
      <c r="AM47" s="402" t="str">
        <f t="shared" si="61"/>
        <v>Belum diisi</v>
      </c>
      <c r="AN47" s="318" t="e">
        <f>IF(AM47&gt;AM$37,"SALAH, Perencanaan Kinerja Tahunan tidak ada",IF(AM47&gt;AM$38,"SALAH, PK tidak ada",IF(AM47&gt;AVERAGE(AM$44:AM$45),"SALAH, Lebih tinggi dari nilai kualitas Indikator Kinerja dan Sasaran","OK")))</f>
        <v>#DIV/0!</v>
      </c>
      <c r="AO47" s="401" t="s">
        <v>431</v>
      </c>
      <c r="AP47" s="402" t="str">
        <f t="shared" si="62"/>
        <v>Belum diisi</v>
      </c>
      <c r="AQ47" s="318" t="e">
        <f>IF(AP47&gt;AP$37,"SALAH, Perencanaan Kinerja Tahunan tidak ada",IF(AP47&gt;AP$38,"SALAH, PK tidak ada",IF(AP47&gt;AVERAGE(AP$44:AP$45),"SALAH, Lebih tinggi dari nilai kualitas Indikator Kinerja dan Sasaran","OK")))</f>
        <v>#DIV/0!</v>
      </c>
      <c r="AR47" s="401" t="s">
        <v>431</v>
      </c>
      <c r="AS47" s="402" t="str">
        <f t="shared" si="63"/>
        <v>Belum diisi</v>
      </c>
      <c r="AT47" s="318" t="e">
        <f>IF(AS47&gt;AS$37,"SALAH, Perencanaan Kinerja Tahunan tidak ada",IF(AS47&gt;AS$38,"SALAH, PK tidak ada",IF(AS47&gt;AVERAGE(AS$44:AS$45),"SALAH, Lebih tinggi dari nilai kualitas Indikator Kinerja dan Sasaran","OK")))</f>
        <v>#DIV/0!</v>
      </c>
      <c r="AU47" s="401" t="s">
        <v>431</v>
      </c>
      <c r="AV47" s="402" t="str">
        <f t="shared" si="64"/>
        <v>Belum diisi</v>
      </c>
      <c r="AW47" s="318" t="e">
        <f>IF(AV47&gt;AV$37,"SALAH, Perencanaan Kinerja Tahunan tidak ada",IF(AV47&gt;AV$38,"SALAH, PK tidak ada",IF(AV47&gt;AVERAGE(AV$44:AV$45),"SALAH, Lebih tinggi dari nilai kualitas Indikator Kinerja dan Sasaran","OK")))</f>
        <v>#DIV/0!</v>
      </c>
      <c r="AX47" s="401" t="s">
        <v>431</v>
      </c>
      <c r="AY47" s="402" t="str">
        <f t="shared" si="65"/>
        <v>Belum diisi</v>
      </c>
      <c r="AZ47" s="318" t="e">
        <f>IF(AY47&gt;AY$37,"SALAH, Perencanaan Kinerja Tahunan tidak ada",IF(AY47&gt;AY$38,"SALAH, PK tidak ada",IF(AY47&gt;AVERAGE(AY$44:AY$45),"SALAH, Lebih tinggi dari nilai kualitas Indikator Kinerja dan Sasaran","OK")))</f>
        <v>#DIV/0!</v>
      </c>
      <c r="BA47" s="403" t="s">
        <v>431</v>
      </c>
      <c r="BB47" s="402" t="str">
        <f t="shared" si="66"/>
        <v>Belum diisi</v>
      </c>
      <c r="BC47" s="318" t="e">
        <f>IF(BB47&gt;BB$37,"SALAH, Perencanaan Kinerja Tahunan tidak ada",IF(BB47&gt;BB$38,"SALAH, PK tidak ada",IF(BB47&gt;AVERAGE(BB$44:BB$45),"SALAH, Lebih tinggi dari nilai kualitas Indikator Kinerja dan Sasaran","OK")))</f>
        <v>#DIV/0!</v>
      </c>
      <c r="BD47" s="403" t="s">
        <v>431</v>
      </c>
      <c r="BE47" s="402" t="str">
        <f t="shared" si="67"/>
        <v>Belum diisi</v>
      </c>
      <c r="BF47" s="318" t="e">
        <f>IF(BE47&gt;BE$37,"SALAH, Perencanaan Kinerja Tahunan tidak ada",IF(BE47&gt;BE$38,"SALAH, PK tidak ada",IF(BE47&gt;AVERAGE(BE$44:BE$45),"SALAH, Lebih tinggi dari nilai kualitas Indikator Kinerja dan Sasaran","OK")))</f>
        <v>#DIV/0!</v>
      </c>
      <c r="BG47" s="403" t="s">
        <v>431</v>
      </c>
      <c r="BH47" s="402" t="str">
        <f t="shared" si="68"/>
        <v>Belum diisi</v>
      </c>
      <c r="BI47" s="318" t="e">
        <f>IF(BH47&gt;BH$37,"SALAH, Perencanaan Kinerja Tahunan tidak ada",IF(BH47&gt;BH$38,"SALAH, PK tidak ada",IF(BH47&gt;AVERAGE(BH$44:BH$45),"SALAH, Lebih tinggi dari nilai kualitas Indikator Kinerja dan Sasaran","OK")))</f>
        <v>#DIV/0!</v>
      </c>
      <c r="BJ47" s="403" t="s">
        <v>431</v>
      </c>
      <c r="BK47" s="402" t="str">
        <f t="shared" si="69"/>
        <v>Belum diisi</v>
      </c>
      <c r="BL47" s="318" t="e">
        <f>IF(BK47&gt;BK$37,"SALAH, Perencanaan Kinerja Tahunan tidak ada",IF(BK47&gt;BK$38,"SALAH, PK tidak ada",IF(BK47&gt;AVERAGE(BK$44:BK$45),"SALAH, Lebih tinggi dari nilai kualitas Indikator Kinerja dan Sasaran","OK")))</f>
        <v>#DIV/0!</v>
      </c>
      <c r="BM47" s="403" t="s">
        <v>431</v>
      </c>
      <c r="BN47" s="402" t="str">
        <f t="shared" si="70"/>
        <v>Belum diisi</v>
      </c>
      <c r="BO47" s="318" t="e">
        <f>IF(BN47&gt;BN$37,"SALAH, Perencanaan Kinerja Tahunan tidak ada",IF(BN47&gt;BN$38,"SALAH, PK tidak ada",IF(BN47&gt;AVERAGE(BN$44:BN$45),"SALAH, Lebih tinggi dari nilai kualitas Indikator Kinerja dan Sasaran","OK")))</f>
        <v>#DIV/0!</v>
      </c>
      <c r="BP47" s="403" t="s">
        <v>431</v>
      </c>
      <c r="BQ47" s="402" t="str">
        <f t="shared" si="71"/>
        <v>Belum diisi</v>
      </c>
      <c r="BR47" s="318" t="e">
        <f>IF(BQ47&gt;BQ$37,"SALAH, Perencanaan Kinerja Tahunan tidak ada",IF(BQ47&gt;BQ$38,"SALAH, PK tidak ada",IF(BQ47&gt;AVERAGE(BQ$44:BQ$45),"SALAH, Lebih tinggi dari nilai kualitas Indikator Kinerja dan Sasaran","OK")))</f>
        <v>#DIV/0!</v>
      </c>
      <c r="BS47" s="403" t="s">
        <v>431</v>
      </c>
      <c r="BT47" s="402" t="str">
        <f t="shared" si="72"/>
        <v>Belum diisi</v>
      </c>
      <c r="BU47" s="318" t="e">
        <f>IF(BT47&gt;BT$37,"SALAH, Perencanaan Kinerja Tahunan tidak ada",IF(BT47&gt;BT$38,"SALAH, PK tidak ada",IF(BT47&gt;AVERAGE(BT$44:BT$45),"SALAH, Lebih tinggi dari nilai kualitas Indikator Kinerja dan Sasaran","OK")))</f>
        <v>#DIV/0!</v>
      </c>
      <c r="BV47" s="403" t="s">
        <v>431</v>
      </c>
      <c r="BW47" s="402" t="str">
        <f t="shared" si="73"/>
        <v>Belum diisi</v>
      </c>
      <c r="BX47" s="318" t="e">
        <f>IF(BW47&gt;BW$37,"SALAH, Perencanaan Kinerja Tahunan tidak ada",IF(BW47&gt;BW$38,"SALAH, PK tidak ada",IF(BW47&gt;AVERAGE(BW$44:BW$45),"SALAH, Lebih tinggi dari nilai kualitas Indikator Kinerja dan Sasaran","OK")))</f>
        <v>#DIV/0!</v>
      </c>
      <c r="BY47" s="403" t="s">
        <v>431</v>
      </c>
      <c r="BZ47" s="402" t="str">
        <f t="shared" si="74"/>
        <v>Belum diisi</v>
      </c>
      <c r="CA47" s="318" t="e">
        <f>IF(BZ47&gt;BZ$37,"SALAH, Perencanaan Kinerja Tahunan tidak ada",IF(BZ47&gt;BZ$38,"SALAH, PK tidak ada",IF(BZ47&gt;AVERAGE(BZ$44:BZ$45),"SALAH, Lebih tinggi dari nilai kualitas Indikator Kinerja dan Sasaran","OK")))</f>
        <v>#DIV/0!</v>
      </c>
      <c r="CB47" s="403" t="s">
        <v>431</v>
      </c>
      <c r="CC47" s="402" t="str">
        <f t="shared" si="75"/>
        <v>Belum diisi</v>
      </c>
      <c r="CD47" s="318" t="e">
        <f>IF(CC47&gt;CC$37,"SALAH, Perencanaan Kinerja Tahunan tidak ada",IF(CC47&gt;CC$38,"SALAH, PK tidak ada",IF(CC47&gt;AVERAGE(CC$44:CC$45),"SALAH, Lebih tinggi dari nilai kualitas Indikator Kinerja dan Sasaran","OK")))</f>
        <v>#DIV/0!</v>
      </c>
      <c r="CE47" s="403" t="s">
        <v>431</v>
      </c>
      <c r="CF47" s="402" t="str">
        <f t="shared" si="76"/>
        <v>Belum diisi</v>
      </c>
      <c r="CG47" s="318" t="e">
        <f>IF(CF47&gt;CF$37,"SALAH, Perencanaan Kinerja Tahunan tidak ada",IF(CF47&gt;CF$38,"SALAH, PK tidak ada",IF(CF47&gt;AVERAGE(CF$44:CF$45),"SALAH, Lebih tinggi dari nilai kualitas Indikator Kinerja dan Sasaran","OK")))</f>
        <v>#DIV/0!</v>
      </c>
      <c r="CH47" s="403" t="s">
        <v>431</v>
      </c>
      <c r="CI47" s="402" t="str">
        <f t="shared" si="77"/>
        <v>Belum diisi</v>
      </c>
      <c r="CJ47" s="318" t="e">
        <f>IF(CI47&gt;CI$37,"SALAH, Perencanaan Kinerja Tahunan tidak ada",IF(CI47&gt;CI$38,"SALAH, PK tidak ada",IF(CI47&gt;AVERAGE(CI$44:CI$45),"SALAH, Lebih tinggi dari nilai kualitas Indikator Kinerja dan Sasaran","OK")))</f>
        <v>#DIV/0!</v>
      </c>
      <c r="CK47" s="403" t="s">
        <v>431</v>
      </c>
      <c r="CL47" s="402" t="str">
        <f t="shared" si="78"/>
        <v>Belum diisi</v>
      </c>
      <c r="CM47" s="318" t="e">
        <f>IF(CL47&gt;CL$37,"SALAH, Perencanaan Kinerja Tahunan tidak ada",IF(CL47&gt;CL$38,"SALAH, PK tidak ada",IF(CL47&gt;AVERAGE(CL$44:CL$45),"SALAH, Lebih tinggi dari nilai kualitas Indikator Kinerja dan Sasaran","OK")))</f>
        <v>#DIV/0!</v>
      </c>
      <c r="CN47" s="403" t="s">
        <v>431</v>
      </c>
      <c r="CO47" s="402" t="str">
        <f t="shared" si="79"/>
        <v>Belum diisi</v>
      </c>
      <c r="CP47" s="318" t="e">
        <f>IF(CO47&gt;CO$37,"SALAH, Perencanaan Kinerja Tahunan tidak ada",IF(CO47&gt;CO$38,"SALAH, PK tidak ada",IF(CO47&gt;AVERAGE(CO$44:CO$45),"SALAH, Lebih tinggi dari nilai kualitas Indikator Kinerja dan Sasaran","OK")))</f>
        <v>#DIV/0!</v>
      </c>
      <c r="CQ47" s="403" t="s">
        <v>431</v>
      </c>
      <c r="CR47" s="402" t="str">
        <f t="shared" si="80"/>
        <v>Belum diisi</v>
      </c>
      <c r="CS47" s="318" t="e">
        <f>IF(CR47&gt;CR$37,"SALAH, Perencanaan Kinerja Tahunan tidak ada",IF(CR47&gt;CR$38,"SALAH, PK tidak ada",IF(CR47&gt;AVERAGE(CR$44:CR$45),"SALAH, Lebih tinggi dari nilai kualitas Indikator Kinerja dan Sasaran","OK")))</f>
        <v>#DIV/0!</v>
      </c>
      <c r="CT47" s="403" t="s">
        <v>431</v>
      </c>
      <c r="CU47" s="402" t="str">
        <f t="shared" si="81"/>
        <v>Belum diisi</v>
      </c>
      <c r="CV47" s="318" t="e">
        <f>IF(CU47&gt;CU$37,"SALAH, Perencanaan Kinerja Tahunan tidak ada",IF(CU47&gt;CU$38,"SALAH, PK tidak ada",IF(CU47&gt;AVERAGE(CU$44:CU$45),"SALAH, Lebih tinggi dari nilai kualitas Indikator Kinerja dan Sasaran","OK")))</f>
        <v>#DIV/0!</v>
      </c>
      <c r="CW47" s="403" t="s">
        <v>431</v>
      </c>
      <c r="CX47" s="402" t="str">
        <f t="shared" si="82"/>
        <v>Belum diisi</v>
      </c>
      <c r="CY47" s="318" t="e">
        <f>IF(CX47&gt;CX$37,"SALAH, Perencanaan Kinerja Tahunan tidak ada",IF(CX47&gt;CX$38,"SALAH, PK tidak ada",IF(CX47&gt;AVERAGE(CX$44:CX$45),"SALAH, Lebih tinggi dari nilai kualitas Indikator Kinerja dan Sasaran","OK")))</f>
        <v>#DIV/0!</v>
      </c>
      <c r="CZ47" s="403" t="s">
        <v>431</v>
      </c>
      <c r="DA47" s="402" t="str">
        <f t="shared" si="83"/>
        <v>Belum diisi</v>
      </c>
      <c r="DB47" s="318" t="e">
        <f>IF(DA47&gt;DA$37,"SALAH, Perencanaan Kinerja Tahunan tidak ada",IF(DA47&gt;DA$38,"SALAH, PK tidak ada",IF(DA47&gt;AVERAGE(DA$44:DA$45),"SALAH, Lebih tinggi dari nilai kualitas Indikator Kinerja dan Sasaran","OK")))</f>
        <v>#DIV/0!</v>
      </c>
      <c r="DC47" s="403" t="s">
        <v>431</v>
      </c>
      <c r="DD47" s="402" t="str">
        <f t="shared" si="84"/>
        <v>Belum diisi</v>
      </c>
      <c r="DE47" s="318" t="e">
        <f>IF(DD47&gt;DD$37,"SALAH, Perencanaan Kinerja Tahunan tidak ada",IF(DD47&gt;DD$38,"SALAH, PK tidak ada",IF(DD47&gt;AVERAGE(DD$44:DD$45),"SALAH, Lebih tinggi dari nilai kualitas Indikator Kinerja dan Sasaran","OK")))</f>
        <v>#DIV/0!</v>
      </c>
      <c r="DF47" s="403" t="s">
        <v>431</v>
      </c>
      <c r="DG47" s="402" t="str">
        <f t="shared" si="85"/>
        <v>Belum diisi</v>
      </c>
      <c r="DH47" s="318" t="e">
        <f>IF(DG47&gt;DG$37,"SALAH, Perencanaan Kinerja Tahunan tidak ada",IF(DG47&gt;DG$38,"SALAH, PK tidak ada",IF(DG47&gt;AVERAGE(DG$44:DG$45),"SALAH, Lebih tinggi dari nilai kualitas Indikator Kinerja dan Sasaran","OK")))</f>
        <v>#DIV/0!</v>
      </c>
      <c r="DI47" s="403" t="s">
        <v>431</v>
      </c>
      <c r="DJ47" s="402" t="str">
        <f t="shared" si="86"/>
        <v>Belum diisi</v>
      </c>
      <c r="DK47" s="318" t="e">
        <f>IF(DJ47&gt;DJ$37,"SALAH, Perencanaan Kinerja Tahunan tidak ada",IF(DJ47&gt;DJ$38,"SALAH, PK tidak ada",IF(DJ47&gt;AVERAGE(DJ$44:DJ$45),"SALAH, Lebih tinggi dari nilai kualitas Indikator Kinerja dan Sasaran","OK")))</f>
        <v>#DIV/0!</v>
      </c>
      <c r="DL47" s="403" t="s">
        <v>431</v>
      </c>
      <c r="DM47" s="402" t="str">
        <f t="shared" si="87"/>
        <v>Belum diisi</v>
      </c>
      <c r="DN47" s="318" t="e">
        <f>IF(DM47&gt;DM$37,"SALAH, Perencanaan Kinerja Tahunan tidak ada",IF(DM47&gt;DM$38,"SALAH, PK tidak ada",IF(DM47&gt;AVERAGE(DM$44:DM$45),"SALAH, Lebih tinggi dari nilai kualitas Indikator Kinerja dan Sasaran","OK")))</f>
        <v>#DIV/0!</v>
      </c>
      <c r="DO47" s="403" t="s">
        <v>431</v>
      </c>
      <c r="DP47" s="402" t="str">
        <f t="shared" si="88"/>
        <v>Belum diisi</v>
      </c>
      <c r="DQ47" s="318" t="e">
        <f>IF(DP47&gt;DP$37,"SALAH, Perencanaan Kinerja Tahunan tidak ada",IF(DP47&gt;DP$38,"SALAH, PK tidak ada",IF(DP47&gt;AVERAGE(DP$44:DP$45),"SALAH, Lebih tinggi dari nilai kualitas Indikator Kinerja dan Sasaran","OK")))</f>
        <v>#DIV/0!</v>
      </c>
      <c r="DR47" s="403" t="s">
        <v>431</v>
      </c>
      <c r="DS47" s="402" t="str">
        <f t="shared" si="89"/>
        <v>Belum diisi</v>
      </c>
      <c r="DT47" s="318" t="e">
        <f>IF(DS47&gt;DS$37,"SALAH, Perencanaan Kinerja Tahunan tidak ada",IF(DS47&gt;DS$38,"SALAH, PK tidak ada",IF(DS47&gt;AVERAGE(DS$44:DS$45),"SALAH, Lebih tinggi dari nilai kualitas Indikator Kinerja dan Sasaran","OK")))</f>
        <v>#DIV/0!</v>
      </c>
      <c r="DU47" s="403" t="s">
        <v>431</v>
      </c>
      <c r="DV47" s="402" t="str">
        <f t="shared" si="90"/>
        <v>Belum diisi</v>
      </c>
      <c r="DW47" s="318" t="e">
        <f>IF(DV47&gt;DV$37,"SALAH, Perencanaan Kinerja Tahunan tidak ada",IF(DV47&gt;DV$38,"SALAH, PK tidak ada",IF(DV47&gt;AVERAGE(DV$44:DV$45),"SALAH, Lebih tinggi dari nilai kualitas Indikator Kinerja dan Sasaran","OK")))</f>
        <v>#DIV/0!</v>
      </c>
      <c r="DX47" s="403" t="s">
        <v>431</v>
      </c>
      <c r="DY47" s="402" t="str">
        <f t="shared" si="91"/>
        <v>Belum diisi</v>
      </c>
      <c r="DZ47" s="318" t="e">
        <f>IF(DY47&gt;DY$37,"SALAH, Perencanaan Kinerja Tahunan tidak ada",IF(DY47&gt;DY$38,"SALAH, PK tidak ada",IF(DY47&gt;AVERAGE(DY$44:DY$45),"SALAH, Lebih tinggi dari nilai kualitas Indikator Kinerja dan Sasaran","OK")))</f>
        <v>#DIV/0!</v>
      </c>
      <c r="EA47" s="403" t="s">
        <v>431</v>
      </c>
      <c r="EB47" s="402" t="str">
        <f t="shared" si="92"/>
        <v>Belum diisi</v>
      </c>
      <c r="EC47" s="318" t="e">
        <f>IF(EB47&gt;EB$37,"SALAH, Perencanaan Kinerja Tahunan tidak ada",IF(EB47&gt;EB$38,"SALAH, PK tidak ada",IF(EB47&gt;AVERAGE(EB$44:EB$45),"SALAH, Lebih tinggi dari nilai kualitas Indikator Kinerja dan Sasaran","OK")))</f>
        <v>#DIV/0!</v>
      </c>
      <c r="ED47" s="403" t="s">
        <v>431</v>
      </c>
      <c r="EE47" s="402" t="str">
        <f t="shared" si="93"/>
        <v>Belum diisi</v>
      </c>
      <c r="EF47" s="318" t="e">
        <f>IF(EE47&gt;EE$37,"SALAH, Perencanaan Kinerja Tahunan tidak ada",IF(EE47&gt;EE$38,"SALAH, PK tidak ada",IF(EE47&gt;AVERAGE(EE$44:EE$45),"SALAH, Lebih tinggi dari nilai kualitas Indikator Kinerja dan Sasaran","OK")))</f>
        <v>#DIV/0!</v>
      </c>
      <c r="EG47" s="403" t="s">
        <v>431</v>
      </c>
      <c r="EH47" s="402" t="str">
        <f t="shared" si="94"/>
        <v>Belum diisi</v>
      </c>
      <c r="EI47" s="318" t="e">
        <f>IF(EH47&gt;EH$37,"SALAH, Perencanaan Kinerja Tahunan tidak ada",IF(EH47&gt;EH$38,"SALAH, PK tidak ada",IF(EH47&gt;AVERAGE(EH$44:EH$45),"SALAH, Lebih tinggi dari nilai kualitas Indikator Kinerja dan Sasaran","OK")))</f>
        <v>#DIV/0!</v>
      </c>
      <c r="EJ47" s="403" t="s">
        <v>431</v>
      </c>
      <c r="EK47" s="402" t="str">
        <f t="shared" si="95"/>
        <v>Belum diisi</v>
      </c>
      <c r="EL47" s="318" t="e">
        <f>IF(EK47&gt;EK$37,"SALAH, Perencanaan Kinerja Tahunan tidak ada",IF(EK47&gt;EK$38,"SALAH, PK tidak ada",IF(EK47&gt;AVERAGE(EK$44:EK$45),"SALAH, Lebih tinggi dari nilai kualitas Indikator Kinerja dan Sasaran","OK")))</f>
        <v>#DIV/0!</v>
      </c>
      <c r="EM47" s="401" t="s">
        <v>431</v>
      </c>
      <c r="EN47" s="402" t="str">
        <f t="shared" si="96"/>
        <v>Belum diisi</v>
      </c>
      <c r="EO47" s="318" t="e">
        <f>IF(EN47&gt;EN$37,"SALAH, Perencanaan Kinerja Tahunan tidak ada",IF(EN47&gt;EN$38,"SALAH, PK tidak ada",IF(EN47&gt;AVERAGE(EN$44:EN$45),"SALAH, Lebih tinggi dari nilai kualitas Indikator Kinerja dan Sasaran","OK")))</f>
        <v>#DIV/0!</v>
      </c>
    </row>
    <row r="48" spans="1:145" ht="30">
      <c r="A48" s="56">
        <v>50</v>
      </c>
      <c r="B48" s="310">
        <v>10</v>
      </c>
      <c r="C48" s="330" t="s">
        <v>552</v>
      </c>
      <c r="D48" s="413"/>
      <c r="E48" s="399" t="str">
        <f t="shared" si="97"/>
        <v>a</v>
      </c>
      <c r="F48" s="405">
        <f t="shared" si="51"/>
        <v>1</v>
      </c>
      <c r="H48" s="387"/>
      <c r="J48" s="313" t="s">
        <v>431</v>
      </c>
      <c r="K48" s="400" t="s">
        <v>1365</v>
      </c>
      <c r="L48" s="399">
        <f t="shared" si="52"/>
        <v>1</v>
      </c>
      <c r="M48" s="318" t="str">
        <f>IF(L48&gt;L$10,"SALAH, Renstra tidak ada",IF(L48&gt;L$37,"SALAH, Perencanaan Kinerja Tahunan tidak ada",IF(L48&gt;L$38,"SALAH, PK tidak ada",IF(L48&gt;AVERAGE(L$44:L$45),"SALAH, Lebih tinggi dari nilai Kualitas Indikator Kinerja dan Sasaran","OK"))))</f>
        <v>OK</v>
      </c>
      <c r="N48" s="401" t="s">
        <v>431</v>
      </c>
      <c r="O48" s="402" t="str">
        <f t="shared" si="53"/>
        <v>Belum diisi</v>
      </c>
      <c r="P48" s="318" t="str">
        <f>IF(O48&gt;O$10,"SALAH, Renstra tidak ada",IF(O48&gt;O$37,"SALAH, Perencanaan Kinerja Tahunan tidak ada",IF(O48&gt;O$38,"SALAH, PK tidak ada",IF(O48&gt;AVERAGE(O$44:O$45),"SALAH, Lebih tinggi dari nilai Kualitas Indikator Kinerja dan Sasaran","OK"))))</f>
        <v>SALAH, Renstra tidak ada</v>
      </c>
      <c r="Q48" s="401" t="s">
        <v>431</v>
      </c>
      <c r="R48" s="402" t="str">
        <f t="shared" si="54"/>
        <v>Belum diisi</v>
      </c>
      <c r="S48" s="318" t="e">
        <f>IF(R48&gt;R$10,"SALAH, Renstra tidak ada",IF(R48&gt;R$37,"SALAH, Perencanaan Kinerja Tahunan tidak ada",IF(R48&gt;R$38,"SALAH, PK tidak ada",IF(R48&gt;AVERAGE(R$44:R$45),"SALAH, Lebih tinggi dari nilai Kualitas Indikator Kinerja dan Sasaran","OK"))))</f>
        <v>#DIV/0!</v>
      </c>
      <c r="T48" s="401" t="s">
        <v>431</v>
      </c>
      <c r="U48" s="402" t="str">
        <f t="shared" si="55"/>
        <v>Belum diisi</v>
      </c>
      <c r="V48" s="318" t="e">
        <f>IF(U48&gt;U$10,"SALAH, Renstra tidak ada",IF(U48&gt;U$37,"SALAH, Perencanaan Kinerja Tahunan tidak ada",IF(U48&gt;U$38,"SALAH, PK tidak ada",IF(U48&gt;AVERAGE(U$44:U$45),"SALAH, Lebih tinggi dari nilai Kualitas Indikator Kinerja dan Sasaran","OK"))))</f>
        <v>#DIV/0!</v>
      </c>
      <c r="W48" s="401" t="s">
        <v>431</v>
      </c>
      <c r="X48" s="402" t="str">
        <f t="shared" si="56"/>
        <v>Belum diisi</v>
      </c>
      <c r="Y48" s="318" t="e">
        <f>IF(X48&gt;X$10,"SALAH, Renstra tidak ada",IF(X48&gt;X$37,"SALAH, Perencanaan Kinerja Tahunan tidak ada",IF(X48&gt;X$38,"SALAH, PK tidak ada",IF(X48&gt;AVERAGE(X$44:X$45),"SALAH, Lebih tinggi dari nilai Kualitas Indikator Kinerja dan Sasaran","OK"))))</f>
        <v>#DIV/0!</v>
      </c>
      <c r="Z48" s="403" t="s">
        <v>431</v>
      </c>
      <c r="AA48" s="402" t="str">
        <f t="shared" si="57"/>
        <v>Belum diisi</v>
      </c>
      <c r="AB48" s="318" t="e">
        <f>IF(AA48&gt;AA$10,"SALAH, Renstra tidak ada",IF(AA48&gt;AA$37,"SALAH, Perencanaan Kinerja Tahunan tidak ada",IF(AA48&gt;AA$38,"SALAH, PK tidak ada",IF(AA48&gt;AVERAGE(AA$44:AA$45),"SALAH, Lebih tinggi dari nilai Kualitas Indikator Kinerja dan Sasaran","OK"))))</f>
        <v>#DIV/0!</v>
      </c>
      <c r="AC48" s="403" t="s">
        <v>431</v>
      </c>
      <c r="AD48" s="402" t="str">
        <f t="shared" si="58"/>
        <v>Belum diisi</v>
      </c>
      <c r="AE48" s="318" t="e">
        <f>IF(AD48&gt;AD$10,"SALAH, Renstra tidak ada",IF(AD48&gt;AD$37,"SALAH, Perencanaan Kinerja Tahunan tidak ada",IF(AD48&gt;AD$38,"SALAH, PK tidak ada",IF(AD48&gt;AVERAGE(AD$44:AD$45),"SALAH, Lebih tinggi dari nilai Kualitas Indikator Kinerja dan Sasaran","OK"))))</f>
        <v>#DIV/0!</v>
      </c>
      <c r="AF48" s="403" t="s">
        <v>431</v>
      </c>
      <c r="AG48" s="402" t="str">
        <f t="shared" si="59"/>
        <v>Belum diisi</v>
      </c>
      <c r="AH48" s="318" t="e">
        <f>IF(AG48&gt;AG$10,"SALAH, Renstra tidak ada",IF(AG48&gt;AG$37,"SALAH, Perencanaan Kinerja Tahunan tidak ada",IF(AG48&gt;AG$38,"SALAH, PK tidak ada",IF(AG48&gt;AVERAGE(AG$44:AG$45),"SALAH, Lebih tinggi dari nilai Kualitas Indikator Kinerja dan Sasaran","OK"))))</f>
        <v>#DIV/0!</v>
      </c>
      <c r="AI48" s="403" t="s">
        <v>431</v>
      </c>
      <c r="AJ48" s="402" t="str">
        <f t="shared" si="60"/>
        <v>Belum diisi</v>
      </c>
      <c r="AK48" s="318" t="e">
        <f>IF(AJ48&gt;AJ$10,"SALAH, Renstra tidak ada",IF(AJ48&gt;AJ$37,"SALAH, Perencanaan Kinerja Tahunan tidak ada",IF(AJ48&gt;AJ$38,"SALAH, PK tidak ada",IF(AJ48&gt;AVERAGE(AJ$44:AJ$45),"SALAH, Lebih tinggi dari nilai Kualitas Indikator Kinerja dan Sasaran","OK"))))</f>
        <v>#DIV/0!</v>
      </c>
      <c r="AL48" s="403" t="s">
        <v>431</v>
      </c>
      <c r="AM48" s="402" t="str">
        <f t="shared" si="61"/>
        <v>Belum diisi</v>
      </c>
      <c r="AN48" s="318" t="e">
        <f>IF(AM48&gt;AM$10,"SALAH, Renstra tidak ada",IF(AM48&gt;AM$37,"SALAH, Perencanaan Kinerja Tahunan tidak ada",IF(AM48&gt;AM$38,"SALAH, PK tidak ada",IF(AM48&gt;AVERAGE(AM$44:AM$45),"SALAH, Lebih tinggi dari nilai Kualitas Indikator Kinerja dan Sasaran","OK"))))</f>
        <v>#DIV/0!</v>
      </c>
      <c r="AO48" s="401" t="s">
        <v>431</v>
      </c>
      <c r="AP48" s="402" t="str">
        <f t="shared" si="62"/>
        <v>Belum diisi</v>
      </c>
      <c r="AQ48" s="318" t="e">
        <f>IF(AP48&gt;AP$10,"SALAH, Renstra tidak ada",IF(AP48&gt;AP$37,"SALAH, Perencanaan Kinerja Tahunan tidak ada",IF(AP48&gt;AP$38,"SALAH, PK tidak ada",IF(AP48&gt;AVERAGE(AP$44:AP$45),"SALAH, Lebih tinggi dari nilai Kualitas Indikator Kinerja dan Sasaran","OK"))))</f>
        <v>#DIV/0!</v>
      </c>
      <c r="AR48" s="401" t="s">
        <v>431</v>
      </c>
      <c r="AS48" s="402" t="str">
        <f t="shared" si="63"/>
        <v>Belum diisi</v>
      </c>
      <c r="AT48" s="318" t="e">
        <f>IF(AS48&gt;AS$10,"SALAH, Renstra tidak ada",IF(AS48&gt;AS$37,"SALAH, Perencanaan Kinerja Tahunan tidak ada",IF(AS48&gt;AS$38,"SALAH, PK tidak ada",IF(AS48&gt;AVERAGE(AS$44:AS$45),"SALAH, Lebih tinggi dari nilai Kualitas Indikator Kinerja dan Sasaran","OK"))))</f>
        <v>#DIV/0!</v>
      </c>
      <c r="AU48" s="401" t="s">
        <v>431</v>
      </c>
      <c r="AV48" s="402" t="str">
        <f t="shared" si="64"/>
        <v>Belum diisi</v>
      </c>
      <c r="AW48" s="318" t="e">
        <f>IF(AV48&gt;AV$10,"SALAH, Renstra tidak ada",IF(AV48&gt;AV$37,"SALAH, Perencanaan Kinerja Tahunan tidak ada",IF(AV48&gt;AV$38,"SALAH, PK tidak ada",IF(AV48&gt;AVERAGE(AV$44:AV$45),"SALAH, Lebih tinggi dari nilai Kualitas Indikator Kinerja dan Sasaran","OK"))))</f>
        <v>#DIV/0!</v>
      </c>
      <c r="AX48" s="401" t="s">
        <v>431</v>
      </c>
      <c r="AY48" s="402" t="str">
        <f t="shared" si="65"/>
        <v>Belum diisi</v>
      </c>
      <c r="AZ48" s="318" t="e">
        <f>IF(AY48&gt;AY$10,"SALAH, Renstra tidak ada",IF(AY48&gt;AY$37,"SALAH, Perencanaan Kinerja Tahunan tidak ada",IF(AY48&gt;AY$38,"SALAH, PK tidak ada",IF(AY48&gt;AVERAGE(AY$44:AY$45),"SALAH, Lebih tinggi dari nilai Kualitas Indikator Kinerja dan Sasaran","OK"))))</f>
        <v>#DIV/0!</v>
      </c>
      <c r="BA48" s="403" t="s">
        <v>431</v>
      </c>
      <c r="BB48" s="402" t="str">
        <f t="shared" si="66"/>
        <v>Belum diisi</v>
      </c>
      <c r="BC48" s="318" t="e">
        <f>IF(BB48&gt;BB$10,"SALAH, Renstra tidak ada",IF(BB48&gt;BB$37,"SALAH, Perencanaan Kinerja Tahunan tidak ada",IF(BB48&gt;BB$38,"SALAH, PK tidak ada",IF(BB48&gt;AVERAGE(BB$44:BB$45),"SALAH, Lebih tinggi dari nilai Kualitas Indikator Kinerja dan Sasaran","OK"))))</f>
        <v>#DIV/0!</v>
      </c>
      <c r="BD48" s="403" t="s">
        <v>431</v>
      </c>
      <c r="BE48" s="402" t="str">
        <f t="shared" si="67"/>
        <v>Belum diisi</v>
      </c>
      <c r="BF48" s="318" t="e">
        <f>IF(BE48&gt;BE$10,"SALAH, Renstra tidak ada",IF(BE48&gt;BE$37,"SALAH, Perencanaan Kinerja Tahunan tidak ada",IF(BE48&gt;BE$38,"SALAH, PK tidak ada",IF(BE48&gt;AVERAGE(BE$44:BE$45),"SALAH, Lebih tinggi dari nilai Kualitas Indikator Kinerja dan Sasaran","OK"))))</f>
        <v>#DIV/0!</v>
      </c>
      <c r="BG48" s="403" t="s">
        <v>431</v>
      </c>
      <c r="BH48" s="402" t="str">
        <f t="shared" si="68"/>
        <v>Belum diisi</v>
      </c>
      <c r="BI48" s="318" t="e">
        <f>IF(BH48&gt;BH$10,"SALAH, Renstra tidak ada",IF(BH48&gt;BH$37,"SALAH, Perencanaan Kinerja Tahunan tidak ada",IF(BH48&gt;BH$38,"SALAH, PK tidak ada",IF(BH48&gt;AVERAGE(BH$44:BH$45),"SALAH, Lebih tinggi dari nilai Kualitas Indikator Kinerja dan Sasaran","OK"))))</f>
        <v>#DIV/0!</v>
      </c>
      <c r="BJ48" s="403" t="s">
        <v>431</v>
      </c>
      <c r="BK48" s="402" t="str">
        <f t="shared" si="69"/>
        <v>Belum diisi</v>
      </c>
      <c r="BL48" s="318" t="e">
        <f>IF(BK48&gt;BK$10,"SALAH, Renstra tidak ada",IF(BK48&gt;BK$37,"SALAH, Perencanaan Kinerja Tahunan tidak ada",IF(BK48&gt;BK$38,"SALAH, PK tidak ada",IF(BK48&gt;AVERAGE(BK$44:BK$45),"SALAH, Lebih tinggi dari nilai Kualitas Indikator Kinerja dan Sasaran","OK"))))</f>
        <v>#DIV/0!</v>
      </c>
      <c r="BM48" s="403" t="s">
        <v>431</v>
      </c>
      <c r="BN48" s="402" t="str">
        <f t="shared" si="70"/>
        <v>Belum diisi</v>
      </c>
      <c r="BO48" s="318" t="e">
        <f>IF(BN48&gt;BN$10,"SALAH, Renstra tidak ada",IF(BN48&gt;BN$37,"SALAH, Perencanaan Kinerja Tahunan tidak ada",IF(BN48&gt;BN$38,"SALAH, PK tidak ada",IF(BN48&gt;AVERAGE(BN$44:BN$45),"SALAH, Lebih tinggi dari nilai Kualitas Indikator Kinerja dan Sasaran","OK"))))</f>
        <v>#DIV/0!</v>
      </c>
      <c r="BP48" s="403" t="s">
        <v>431</v>
      </c>
      <c r="BQ48" s="402" t="str">
        <f t="shared" si="71"/>
        <v>Belum diisi</v>
      </c>
      <c r="BR48" s="318" t="e">
        <f>IF(BQ48&gt;BQ$10,"SALAH, Renstra tidak ada",IF(BQ48&gt;BQ$37,"SALAH, Perencanaan Kinerja Tahunan tidak ada",IF(BQ48&gt;BQ$38,"SALAH, PK tidak ada",IF(BQ48&gt;AVERAGE(BQ$44:BQ$45),"SALAH, Lebih tinggi dari nilai Kualitas Indikator Kinerja dan Sasaran","OK"))))</f>
        <v>#DIV/0!</v>
      </c>
      <c r="BS48" s="403" t="s">
        <v>431</v>
      </c>
      <c r="BT48" s="402" t="str">
        <f t="shared" si="72"/>
        <v>Belum diisi</v>
      </c>
      <c r="BU48" s="318" t="e">
        <f>IF(BT48&gt;BT$10,"SALAH, Renstra tidak ada",IF(BT48&gt;BT$37,"SALAH, Perencanaan Kinerja Tahunan tidak ada",IF(BT48&gt;BT$38,"SALAH, PK tidak ada",IF(BT48&gt;AVERAGE(BT$44:BT$45),"SALAH, Lebih tinggi dari nilai Kualitas Indikator Kinerja dan Sasaran","OK"))))</f>
        <v>#DIV/0!</v>
      </c>
      <c r="BV48" s="403" t="s">
        <v>431</v>
      </c>
      <c r="BW48" s="402" t="str">
        <f t="shared" si="73"/>
        <v>Belum diisi</v>
      </c>
      <c r="BX48" s="318" t="e">
        <f>IF(BW48&gt;BW$10,"SALAH, Renstra tidak ada",IF(BW48&gt;BW$37,"SALAH, Perencanaan Kinerja Tahunan tidak ada",IF(BW48&gt;BW$38,"SALAH, PK tidak ada",IF(BW48&gt;AVERAGE(BW$44:BW$45),"SALAH, Lebih tinggi dari nilai Kualitas Indikator Kinerja dan Sasaran","OK"))))</f>
        <v>#DIV/0!</v>
      </c>
      <c r="BY48" s="403" t="s">
        <v>431</v>
      </c>
      <c r="BZ48" s="402" t="str">
        <f t="shared" si="74"/>
        <v>Belum diisi</v>
      </c>
      <c r="CA48" s="318" t="e">
        <f>IF(BZ48&gt;BZ$10,"SALAH, Renstra tidak ada",IF(BZ48&gt;BZ$37,"SALAH, Perencanaan Kinerja Tahunan tidak ada",IF(BZ48&gt;BZ$38,"SALAH, PK tidak ada",IF(BZ48&gt;AVERAGE(BZ$44:BZ$45),"SALAH, Lebih tinggi dari nilai Kualitas Indikator Kinerja dan Sasaran","OK"))))</f>
        <v>#DIV/0!</v>
      </c>
      <c r="CB48" s="403" t="s">
        <v>431</v>
      </c>
      <c r="CC48" s="402" t="str">
        <f t="shared" si="75"/>
        <v>Belum diisi</v>
      </c>
      <c r="CD48" s="318" t="e">
        <f>IF(CC48&gt;CC$10,"SALAH, Renstra tidak ada",IF(CC48&gt;CC$37,"SALAH, Perencanaan Kinerja Tahunan tidak ada",IF(CC48&gt;CC$38,"SALAH, PK tidak ada",IF(CC48&gt;AVERAGE(CC$44:CC$45),"SALAH, Lebih tinggi dari nilai Kualitas Indikator Kinerja dan Sasaran","OK"))))</f>
        <v>#DIV/0!</v>
      </c>
      <c r="CE48" s="403" t="s">
        <v>431</v>
      </c>
      <c r="CF48" s="402" t="str">
        <f t="shared" si="76"/>
        <v>Belum diisi</v>
      </c>
      <c r="CG48" s="318" t="e">
        <f>IF(CF48&gt;CF$10,"SALAH, Renstra tidak ada",IF(CF48&gt;CF$37,"SALAH, Perencanaan Kinerja Tahunan tidak ada",IF(CF48&gt;CF$38,"SALAH, PK tidak ada",IF(CF48&gt;AVERAGE(CF$44:CF$45),"SALAH, Lebih tinggi dari nilai Kualitas Indikator Kinerja dan Sasaran","OK"))))</f>
        <v>#DIV/0!</v>
      </c>
      <c r="CH48" s="403" t="s">
        <v>431</v>
      </c>
      <c r="CI48" s="402" t="str">
        <f t="shared" si="77"/>
        <v>Belum diisi</v>
      </c>
      <c r="CJ48" s="318" t="e">
        <f>IF(CI48&gt;CI$10,"SALAH, Renstra tidak ada",IF(CI48&gt;CI$37,"SALAH, Perencanaan Kinerja Tahunan tidak ada",IF(CI48&gt;CI$38,"SALAH, PK tidak ada",IF(CI48&gt;AVERAGE(CI$44:CI$45),"SALAH, Lebih tinggi dari nilai Kualitas Indikator Kinerja dan Sasaran","OK"))))</f>
        <v>#DIV/0!</v>
      </c>
      <c r="CK48" s="403" t="s">
        <v>431</v>
      </c>
      <c r="CL48" s="402" t="str">
        <f t="shared" si="78"/>
        <v>Belum diisi</v>
      </c>
      <c r="CM48" s="318" t="e">
        <f>IF(CL48&gt;CL$10,"SALAH, Renstra tidak ada",IF(CL48&gt;CL$37,"SALAH, Perencanaan Kinerja Tahunan tidak ada",IF(CL48&gt;CL$38,"SALAH, PK tidak ada",IF(CL48&gt;AVERAGE(CL$44:CL$45),"SALAH, Lebih tinggi dari nilai Kualitas Indikator Kinerja dan Sasaran","OK"))))</f>
        <v>#DIV/0!</v>
      </c>
      <c r="CN48" s="403" t="s">
        <v>431</v>
      </c>
      <c r="CO48" s="402" t="str">
        <f t="shared" si="79"/>
        <v>Belum diisi</v>
      </c>
      <c r="CP48" s="318" t="e">
        <f>IF(CO48&gt;CO$10,"SALAH, Renstra tidak ada",IF(CO48&gt;CO$37,"SALAH, Perencanaan Kinerja Tahunan tidak ada",IF(CO48&gt;CO$38,"SALAH, PK tidak ada",IF(CO48&gt;AVERAGE(CO$44:CO$45),"SALAH, Lebih tinggi dari nilai Kualitas Indikator Kinerja dan Sasaran","OK"))))</f>
        <v>#DIV/0!</v>
      </c>
      <c r="CQ48" s="403" t="s">
        <v>431</v>
      </c>
      <c r="CR48" s="402" t="str">
        <f t="shared" si="80"/>
        <v>Belum diisi</v>
      </c>
      <c r="CS48" s="318" t="e">
        <f>IF(CR48&gt;CR$10,"SALAH, Renstra tidak ada",IF(CR48&gt;CR$37,"SALAH, Perencanaan Kinerja Tahunan tidak ada",IF(CR48&gt;CR$38,"SALAH, PK tidak ada",IF(CR48&gt;AVERAGE(CR$44:CR$45),"SALAH, Lebih tinggi dari nilai Kualitas Indikator Kinerja dan Sasaran","OK"))))</f>
        <v>#DIV/0!</v>
      </c>
      <c r="CT48" s="403" t="s">
        <v>431</v>
      </c>
      <c r="CU48" s="402" t="str">
        <f t="shared" si="81"/>
        <v>Belum diisi</v>
      </c>
      <c r="CV48" s="318" t="e">
        <f>IF(CU48&gt;CU$10,"SALAH, Renstra tidak ada",IF(CU48&gt;CU$37,"SALAH, Perencanaan Kinerja Tahunan tidak ada",IF(CU48&gt;CU$38,"SALAH, PK tidak ada",IF(CU48&gt;AVERAGE(CU$44:CU$45),"SALAH, Lebih tinggi dari nilai Kualitas Indikator Kinerja dan Sasaran","OK"))))</f>
        <v>#DIV/0!</v>
      </c>
      <c r="CW48" s="403" t="s">
        <v>431</v>
      </c>
      <c r="CX48" s="402" t="str">
        <f t="shared" si="82"/>
        <v>Belum diisi</v>
      </c>
      <c r="CY48" s="318" t="e">
        <f>IF(CX48&gt;CX$10,"SALAH, Renstra tidak ada",IF(CX48&gt;CX$37,"SALAH, Perencanaan Kinerja Tahunan tidak ada",IF(CX48&gt;CX$38,"SALAH, PK tidak ada",IF(CX48&gt;AVERAGE(CX$44:CX$45),"SALAH, Lebih tinggi dari nilai Kualitas Indikator Kinerja dan Sasaran","OK"))))</f>
        <v>#DIV/0!</v>
      </c>
      <c r="CZ48" s="403" t="s">
        <v>431</v>
      </c>
      <c r="DA48" s="402" t="str">
        <f t="shared" si="83"/>
        <v>Belum diisi</v>
      </c>
      <c r="DB48" s="318" t="e">
        <f>IF(DA48&gt;DA$10,"SALAH, Renstra tidak ada",IF(DA48&gt;DA$37,"SALAH, Perencanaan Kinerja Tahunan tidak ada",IF(DA48&gt;DA$38,"SALAH, PK tidak ada",IF(DA48&gt;AVERAGE(DA$44:DA$45),"SALAH, Lebih tinggi dari nilai Kualitas Indikator Kinerja dan Sasaran","OK"))))</f>
        <v>#DIV/0!</v>
      </c>
      <c r="DC48" s="403" t="s">
        <v>431</v>
      </c>
      <c r="DD48" s="402" t="str">
        <f t="shared" si="84"/>
        <v>Belum diisi</v>
      </c>
      <c r="DE48" s="318" t="e">
        <f>IF(DD48&gt;DD$10,"SALAH, Renstra tidak ada",IF(DD48&gt;DD$37,"SALAH, Perencanaan Kinerja Tahunan tidak ada",IF(DD48&gt;DD$38,"SALAH, PK tidak ada",IF(DD48&gt;AVERAGE(DD$44:DD$45),"SALAH, Lebih tinggi dari nilai Kualitas Indikator Kinerja dan Sasaran","OK"))))</f>
        <v>#DIV/0!</v>
      </c>
      <c r="DF48" s="403" t="s">
        <v>431</v>
      </c>
      <c r="DG48" s="402" t="str">
        <f t="shared" si="85"/>
        <v>Belum diisi</v>
      </c>
      <c r="DH48" s="318" t="e">
        <f>IF(DG48&gt;DG$10,"SALAH, Renstra tidak ada",IF(DG48&gt;DG$37,"SALAH, Perencanaan Kinerja Tahunan tidak ada",IF(DG48&gt;DG$38,"SALAH, PK tidak ada",IF(DG48&gt;AVERAGE(DG$44:DG$45),"SALAH, Lebih tinggi dari nilai Kualitas Indikator Kinerja dan Sasaran","OK"))))</f>
        <v>#DIV/0!</v>
      </c>
      <c r="DI48" s="403" t="s">
        <v>431</v>
      </c>
      <c r="DJ48" s="402" t="str">
        <f t="shared" si="86"/>
        <v>Belum diisi</v>
      </c>
      <c r="DK48" s="318" t="e">
        <f>IF(DJ48&gt;DJ$10,"SALAH, Renstra tidak ada",IF(DJ48&gt;DJ$37,"SALAH, Perencanaan Kinerja Tahunan tidak ada",IF(DJ48&gt;DJ$38,"SALAH, PK tidak ada",IF(DJ48&gt;AVERAGE(DJ$44:DJ$45),"SALAH, Lebih tinggi dari nilai Kualitas Indikator Kinerja dan Sasaran","OK"))))</f>
        <v>#DIV/0!</v>
      </c>
      <c r="DL48" s="403" t="s">
        <v>431</v>
      </c>
      <c r="DM48" s="402" t="str">
        <f t="shared" si="87"/>
        <v>Belum diisi</v>
      </c>
      <c r="DN48" s="318" t="e">
        <f>IF(DM48&gt;DM$10,"SALAH, Renstra tidak ada",IF(DM48&gt;DM$37,"SALAH, Perencanaan Kinerja Tahunan tidak ada",IF(DM48&gt;DM$38,"SALAH, PK tidak ada",IF(DM48&gt;AVERAGE(DM$44:DM$45),"SALAH, Lebih tinggi dari nilai Kualitas Indikator Kinerja dan Sasaran","OK"))))</f>
        <v>#DIV/0!</v>
      </c>
      <c r="DO48" s="403" t="s">
        <v>431</v>
      </c>
      <c r="DP48" s="402" t="str">
        <f t="shared" si="88"/>
        <v>Belum diisi</v>
      </c>
      <c r="DQ48" s="318" t="e">
        <f>IF(DP48&gt;DP$10,"SALAH, Renstra tidak ada",IF(DP48&gt;DP$37,"SALAH, Perencanaan Kinerja Tahunan tidak ada",IF(DP48&gt;DP$38,"SALAH, PK tidak ada",IF(DP48&gt;AVERAGE(DP$44:DP$45),"SALAH, Lebih tinggi dari nilai Kualitas Indikator Kinerja dan Sasaran","OK"))))</f>
        <v>#DIV/0!</v>
      </c>
      <c r="DR48" s="403" t="s">
        <v>431</v>
      </c>
      <c r="DS48" s="402" t="str">
        <f t="shared" si="89"/>
        <v>Belum diisi</v>
      </c>
      <c r="DT48" s="318" t="e">
        <f>IF(DS48&gt;DS$10,"SALAH, Renstra tidak ada",IF(DS48&gt;DS$37,"SALAH, Perencanaan Kinerja Tahunan tidak ada",IF(DS48&gt;DS$38,"SALAH, PK tidak ada",IF(DS48&gt;AVERAGE(DS$44:DS$45),"SALAH, Lebih tinggi dari nilai Kualitas Indikator Kinerja dan Sasaran","OK"))))</f>
        <v>#DIV/0!</v>
      </c>
      <c r="DU48" s="403" t="s">
        <v>431</v>
      </c>
      <c r="DV48" s="402" t="str">
        <f t="shared" si="90"/>
        <v>Belum diisi</v>
      </c>
      <c r="DW48" s="318" t="e">
        <f>IF(DV48&gt;DV$10,"SALAH, Renstra tidak ada",IF(DV48&gt;DV$37,"SALAH, Perencanaan Kinerja Tahunan tidak ada",IF(DV48&gt;DV$38,"SALAH, PK tidak ada",IF(DV48&gt;AVERAGE(DV$44:DV$45),"SALAH, Lebih tinggi dari nilai Kualitas Indikator Kinerja dan Sasaran","OK"))))</f>
        <v>#DIV/0!</v>
      </c>
      <c r="DX48" s="403" t="s">
        <v>431</v>
      </c>
      <c r="DY48" s="402" t="str">
        <f t="shared" si="91"/>
        <v>Belum diisi</v>
      </c>
      <c r="DZ48" s="318" t="e">
        <f>IF(DY48&gt;DY$10,"SALAH, Renstra tidak ada",IF(DY48&gt;DY$37,"SALAH, Perencanaan Kinerja Tahunan tidak ada",IF(DY48&gt;DY$38,"SALAH, PK tidak ada",IF(DY48&gt;AVERAGE(DY$44:DY$45),"SALAH, Lebih tinggi dari nilai Kualitas Indikator Kinerja dan Sasaran","OK"))))</f>
        <v>#DIV/0!</v>
      </c>
      <c r="EA48" s="403" t="s">
        <v>431</v>
      </c>
      <c r="EB48" s="402" t="str">
        <f t="shared" si="92"/>
        <v>Belum diisi</v>
      </c>
      <c r="EC48" s="318" t="e">
        <f>IF(EB48&gt;EB$10,"SALAH, Renstra tidak ada",IF(EB48&gt;EB$37,"SALAH, Perencanaan Kinerja Tahunan tidak ada",IF(EB48&gt;EB$38,"SALAH, PK tidak ada",IF(EB48&gt;AVERAGE(EB$44:EB$45),"SALAH, Lebih tinggi dari nilai Kualitas Indikator Kinerja dan Sasaran","OK"))))</f>
        <v>#DIV/0!</v>
      </c>
      <c r="ED48" s="403" t="s">
        <v>431</v>
      </c>
      <c r="EE48" s="402" t="str">
        <f t="shared" si="93"/>
        <v>Belum diisi</v>
      </c>
      <c r="EF48" s="318" t="e">
        <f>IF(EE48&gt;EE$10,"SALAH, Renstra tidak ada",IF(EE48&gt;EE$37,"SALAH, Perencanaan Kinerja Tahunan tidak ada",IF(EE48&gt;EE$38,"SALAH, PK tidak ada",IF(EE48&gt;AVERAGE(EE$44:EE$45),"SALAH, Lebih tinggi dari nilai Kualitas Indikator Kinerja dan Sasaran","OK"))))</f>
        <v>#DIV/0!</v>
      </c>
      <c r="EG48" s="403" t="s">
        <v>431</v>
      </c>
      <c r="EH48" s="402" t="str">
        <f t="shared" si="94"/>
        <v>Belum diisi</v>
      </c>
      <c r="EI48" s="318" t="e">
        <f>IF(EH48&gt;EH$10,"SALAH, Renstra tidak ada",IF(EH48&gt;EH$37,"SALAH, Perencanaan Kinerja Tahunan tidak ada",IF(EH48&gt;EH$38,"SALAH, PK tidak ada",IF(EH48&gt;AVERAGE(EH$44:EH$45),"SALAH, Lebih tinggi dari nilai Kualitas Indikator Kinerja dan Sasaran","OK"))))</f>
        <v>#DIV/0!</v>
      </c>
      <c r="EJ48" s="403" t="s">
        <v>431</v>
      </c>
      <c r="EK48" s="402" t="str">
        <f t="shared" si="95"/>
        <v>Belum diisi</v>
      </c>
      <c r="EL48" s="318" t="e">
        <f>IF(EK48&gt;EK$10,"SALAH, Renstra tidak ada",IF(EK48&gt;EK$37,"SALAH, Perencanaan Kinerja Tahunan tidak ada",IF(EK48&gt;EK$38,"SALAH, PK tidak ada",IF(EK48&gt;AVERAGE(EK$44:EK$45),"SALAH, Lebih tinggi dari nilai Kualitas Indikator Kinerja dan Sasaran","OK"))))</f>
        <v>#DIV/0!</v>
      </c>
      <c r="EM48" s="401" t="s">
        <v>431</v>
      </c>
      <c r="EN48" s="402" t="str">
        <f t="shared" si="96"/>
        <v>Belum diisi</v>
      </c>
      <c r="EO48" s="318" t="e">
        <f>IF(EN48&gt;EN$10,"SALAH, Renstra tidak ada",IF(EN48&gt;EN$37,"SALAH, Perencanaan Kinerja Tahunan tidak ada",IF(EN48&gt;EN$38,"SALAH, PK tidak ada",IF(EN48&gt;AVERAGE(EN$44:EN$45),"SALAH, Lebih tinggi dari nilai Kualitas Indikator Kinerja dan Sasaran","OK"))))</f>
        <v>#DIV/0!</v>
      </c>
    </row>
    <row r="49" spans="1:145" ht="15">
      <c r="A49" s="278">
        <v>51</v>
      </c>
      <c r="B49" s="310">
        <v>11</v>
      </c>
      <c r="C49" s="406" t="s">
        <v>257</v>
      </c>
      <c r="D49" s="407"/>
      <c r="E49" s="399" t="str">
        <f>IF(F49&gt;0.875,"a",IF(F49&gt;0.625,"b",IF(F49&gt;0.375,"c",IF(F49&gt;0.125,"d",IF(F49&lt;=0.125,"e","Error")))))</f>
        <v>a</v>
      </c>
      <c r="F49" s="405">
        <f t="shared" si="51"/>
        <v>1</v>
      </c>
      <c r="H49" s="387"/>
      <c r="J49" s="313" t="s">
        <v>431</v>
      </c>
      <c r="K49" s="400" t="s">
        <v>1365</v>
      </c>
      <c r="L49" s="399">
        <f t="shared" si="52"/>
        <v>1</v>
      </c>
      <c r="M49" s="318" t="str">
        <f>IF(L49&gt;L$10,"SALAH, Renstra tidak ada",IF(L49&gt;L$38,"SALAH, PK tidak ada",IF(L49&gt;AVERAGE(L$44:L$45),"SALAH, Lebih tinggi dari nilai Kualitas Indikator Kinerja dan Sasaran","OK")))</f>
        <v>OK</v>
      </c>
      <c r="N49" s="401" t="s">
        <v>431</v>
      </c>
      <c r="O49" s="402" t="str">
        <f t="shared" si="53"/>
        <v>Belum diisi</v>
      </c>
      <c r="P49" s="318" t="str">
        <f>IF(O49&gt;O$10,"SALAH, Renstra tidak ada",IF(O49&gt;O$38,"SALAH, PK tidak ada",IF(O49&gt;AVERAGE(O$44:O$45),"SALAH, Lebih tinggi dari nilai Kualitas Indikator Kinerja dan Sasaran","OK")))</f>
        <v>SALAH, Renstra tidak ada</v>
      </c>
      <c r="Q49" s="401" t="s">
        <v>431</v>
      </c>
      <c r="R49" s="402" t="str">
        <f t="shared" si="54"/>
        <v>Belum diisi</v>
      </c>
      <c r="S49" s="318" t="e">
        <f>IF(R49&gt;R$10,"SALAH, Renstra tidak ada",IF(R49&gt;R$38,"SALAH, PK tidak ada",IF(R49&gt;AVERAGE(R$44:R$45),"SALAH, Lebih tinggi dari nilai Kualitas Indikator Kinerja dan Sasaran","OK")))</f>
        <v>#DIV/0!</v>
      </c>
      <c r="T49" s="401" t="s">
        <v>431</v>
      </c>
      <c r="U49" s="402" t="str">
        <f t="shared" si="55"/>
        <v>Belum diisi</v>
      </c>
      <c r="V49" s="318" t="e">
        <f>IF(U49&gt;U$10,"SALAH, Renstra tidak ada",IF(U49&gt;U$38,"SALAH, PK tidak ada",IF(U49&gt;AVERAGE(U$44:U$45),"SALAH, Lebih tinggi dari nilai Kualitas Indikator Kinerja dan Sasaran","OK")))</f>
        <v>#DIV/0!</v>
      </c>
      <c r="W49" s="401" t="s">
        <v>431</v>
      </c>
      <c r="X49" s="402" t="str">
        <f t="shared" si="56"/>
        <v>Belum diisi</v>
      </c>
      <c r="Y49" s="318" t="e">
        <f>IF(X49&gt;X$10,"SALAH, Renstra tidak ada",IF(X49&gt;X$38,"SALAH, PK tidak ada",IF(X49&gt;AVERAGE(X$44:X$45),"SALAH, Lebih tinggi dari nilai Kualitas Indikator Kinerja dan Sasaran","OK")))</f>
        <v>#DIV/0!</v>
      </c>
      <c r="Z49" s="403" t="s">
        <v>431</v>
      </c>
      <c r="AA49" s="402" t="str">
        <f t="shared" si="57"/>
        <v>Belum diisi</v>
      </c>
      <c r="AB49" s="318" t="e">
        <f>IF(AA49&gt;AA$10,"SALAH, Renstra tidak ada",IF(AA49&gt;AA$38,"SALAH, PK tidak ada",IF(AA49&gt;AVERAGE(AA$44:AA$45),"SALAH, Lebih tinggi dari nilai Kualitas Indikator Kinerja dan Sasaran","OK")))</f>
        <v>#DIV/0!</v>
      </c>
      <c r="AC49" s="403" t="s">
        <v>431</v>
      </c>
      <c r="AD49" s="402" t="str">
        <f t="shared" si="58"/>
        <v>Belum diisi</v>
      </c>
      <c r="AE49" s="318" t="e">
        <f>IF(AD49&gt;AD$10,"SALAH, Renstra tidak ada",IF(AD49&gt;AD$38,"SALAH, PK tidak ada",IF(AD49&gt;AVERAGE(AD$44:AD$45),"SALAH, Lebih tinggi dari nilai Kualitas Indikator Kinerja dan Sasaran","OK")))</f>
        <v>#DIV/0!</v>
      </c>
      <c r="AF49" s="403" t="s">
        <v>431</v>
      </c>
      <c r="AG49" s="402" t="str">
        <f t="shared" si="59"/>
        <v>Belum diisi</v>
      </c>
      <c r="AH49" s="318" t="e">
        <f>IF(AG49&gt;AG$10,"SALAH, Renstra tidak ada",IF(AG49&gt;AG$38,"SALAH, PK tidak ada",IF(AG49&gt;AVERAGE(AG$44:AG$45),"SALAH, Lebih tinggi dari nilai Kualitas Indikator Kinerja dan Sasaran","OK")))</f>
        <v>#DIV/0!</v>
      </c>
      <c r="AI49" s="403" t="s">
        <v>431</v>
      </c>
      <c r="AJ49" s="402" t="str">
        <f t="shared" si="60"/>
        <v>Belum diisi</v>
      </c>
      <c r="AK49" s="318" t="e">
        <f>IF(AJ49&gt;AJ$10,"SALAH, Renstra tidak ada",IF(AJ49&gt;AJ$38,"SALAH, PK tidak ada",IF(AJ49&gt;AVERAGE(AJ$44:AJ$45),"SALAH, Lebih tinggi dari nilai Kualitas Indikator Kinerja dan Sasaran","OK")))</f>
        <v>#DIV/0!</v>
      </c>
      <c r="AL49" s="403" t="s">
        <v>431</v>
      </c>
      <c r="AM49" s="402" t="str">
        <f t="shared" si="61"/>
        <v>Belum diisi</v>
      </c>
      <c r="AN49" s="318" t="e">
        <f>IF(AM49&gt;AM$10,"SALAH, Renstra tidak ada",IF(AM49&gt;AM$38,"SALAH, PK tidak ada",IF(AM49&gt;AVERAGE(AM$44:AM$45),"SALAH, Lebih tinggi dari nilai Kualitas Indikator Kinerja dan Sasaran","OK")))</f>
        <v>#DIV/0!</v>
      </c>
      <c r="AO49" s="401" t="s">
        <v>431</v>
      </c>
      <c r="AP49" s="402" t="str">
        <f t="shared" si="62"/>
        <v>Belum diisi</v>
      </c>
      <c r="AQ49" s="318" t="e">
        <f>IF(AP49&gt;AP$10,"SALAH, Renstra tidak ada",IF(AP49&gt;AP$38,"SALAH, PK tidak ada",IF(AP49&gt;AVERAGE(AP$44:AP$45),"SALAH, Lebih tinggi dari nilai Kualitas Indikator Kinerja dan Sasaran","OK")))</f>
        <v>#DIV/0!</v>
      </c>
      <c r="AR49" s="401" t="s">
        <v>431</v>
      </c>
      <c r="AS49" s="402" t="str">
        <f t="shared" si="63"/>
        <v>Belum diisi</v>
      </c>
      <c r="AT49" s="318" t="e">
        <f>IF(AS49&gt;AS$10,"SALAH, Renstra tidak ada",IF(AS49&gt;AS$38,"SALAH, PK tidak ada",IF(AS49&gt;AVERAGE(AS$44:AS$45),"SALAH, Lebih tinggi dari nilai Kualitas Indikator Kinerja dan Sasaran","OK")))</f>
        <v>#DIV/0!</v>
      </c>
      <c r="AU49" s="401" t="s">
        <v>431</v>
      </c>
      <c r="AV49" s="402" t="str">
        <f t="shared" si="64"/>
        <v>Belum diisi</v>
      </c>
      <c r="AW49" s="318" t="e">
        <f>IF(AV49&gt;AV$10,"SALAH, Renstra tidak ada",IF(AV49&gt;AV$38,"SALAH, PK tidak ada",IF(AV49&gt;AVERAGE(AV$44:AV$45),"SALAH, Lebih tinggi dari nilai Kualitas Indikator Kinerja dan Sasaran","OK")))</f>
        <v>#DIV/0!</v>
      </c>
      <c r="AX49" s="401" t="s">
        <v>431</v>
      </c>
      <c r="AY49" s="402" t="str">
        <f t="shared" si="65"/>
        <v>Belum diisi</v>
      </c>
      <c r="AZ49" s="318" t="e">
        <f>IF(AY49&gt;AY$10,"SALAH, Renstra tidak ada",IF(AY49&gt;AY$38,"SALAH, PK tidak ada",IF(AY49&gt;AVERAGE(AY$44:AY$45),"SALAH, Lebih tinggi dari nilai Kualitas Indikator Kinerja dan Sasaran","OK")))</f>
        <v>#DIV/0!</v>
      </c>
      <c r="BA49" s="403" t="s">
        <v>431</v>
      </c>
      <c r="BB49" s="402" t="str">
        <f t="shared" si="66"/>
        <v>Belum diisi</v>
      </c>
      <c r="BC49" s="318" t="e">
        <f>IF(BB49&gt;BB$10,"SALAH, Renstra tidak ada",IF(BB49&gt;BB$38,"SALAH, PK tidak ada",IF(BB49&gt;AVERAGE(BB$44:BB$45),"SALAH, Lebih tinggi dari nilai Kualitas Indikator Kinerja dan Sasaran","OK")))</f>
        <v>#DIV/0!</v>
      </c>
      <c r="BD49" s="403" t="s">
        <v>431</v>
      </c>
      <c r="BE49" s="402" t="str">
        <f t="shared" si="67"/>
        <v>Belum diisi</v>
      </c>
      <c r="BF49" s="318" t="e">
        <f>IF(BE49&gt;BE$10,"SALAH, Renstra tidak ada",IF(BE49&gt;BE$38,"SALAH, PK tidak ada",IF(BE49&gt;AVERAGE(BE$44:BE$45),"SALAH, Lebih tinggi dari nilai Kualitas Indikator Kinerja dan Sasaran","OK")))</f>
        <v>#DIV/0!</v>
      </c>
      <c r="BG49" s="403" t="s">
        <v>431</v>
      </c>
      <c r="BH49" s="402" t="str">
        <f t="shared" si="68"/>
        <v>Belum diisi</v>
      </c>
      <c r="BI49" s="318" t="e">
        <f>IF(BH49&gt;BH$10,"SALAH, Renstra tidak ada",IF(BH49&gt;BH$38,"SALAH, PK tidak ada",IF(BH49&gt;AVERAGE(BH$44:BH$45),"SALAH, Lebih tinggi dari nilai Kualitas Indikator Kinerja dan Sasaran","OK")))</f>
        <v>#DIV/0!</v>
      </c>
      <c r="BJ49" s="403" t="s">
        <v>431</v>
      </c>
      <c r="BK49" s="402" t="str">
        <f t="shared" si="69"/>
        <v>Belum diisi</v>
      </c>
      <c r="BL49" s="318" t="e">
        <f>IF(BK49&gt;BK$10,"SALAH, Renstra tidak ada",IF(BK49&gt;BK$38,"SALAH, PK tidak ada",IF(BK49&gt;AVERAGE(BK$44:BK$45),"SALAH, Lebih tinggi dari nilai Kualitas Indikator Kinerja dan Sasaran","OK")))</f>
        <v>#DIV/0!</v>
      </c>
      <c r="BM49" s="403" t="s">
        <v>431</v>
      </c>
      <c r="BN49" s="402" t="str">
        <f t="shared" si="70"/>
        <v>Belum diisi</v>
      </c>
      <c r="BO49" s="318" t="e">
        <f>IF(BN49&gt;BN$10,"SALAH, Renstra tidak ada",IF(BN49&gt;BN$38,"SALAH, PK tidak ada",IF(BN49&gt;AVERAGE(BN$44:BN$45),"SALAH, Lebih tinggi dari nilai Kualitas Indikator Kinerja dan Sasaran","OK")))</f>
        <v>#DIV/0!</v>
      </c>
      <c r="BP49" s="403" t="s">
        <v>431</v>
      </c>
      <c r="BQ49" s="402" t="str">
        <f t="shared" si="71"/>
        <v>Belum diisi</v>
      </c>
      <c r="BR49" s="318" t="e">
        <f>IF(BQ49&gt;BQ$10,"SALAH, Renstra tidak ada",IF(BQ49&gt;BQ$38,"SALAH, PK tidak ada",IF(BQ49&gt;AVERAGE(BQ$44:BQ$45),"SALAH, Lebih tinggi dari nilai Kualitas Indikator Kinerja dan Sasaran","OK")))</f>
        <v>#DIV/0!</v>
      </c>
      <c r="BS49" s="403" t="s">
        <v>431</v>
      </c>
      <c r="BT49" s="402" t="str">
        <f t="shared" si="72"/>
        <v>Belum diisi</v>
      </c>
      <c r="BU49" s="318" t="e">
        <f>IF(BT49&gt;BT$10,"SALAH, Renstra tidak ada",IF(BT49&gt;BT$38,"SALAH, PK tidak ada",IF(BT49&gt;AVERAGE(BT$44:BT$45),"SALAH, Lebih tinggi dari nilai Kualitas Indikator Kinerja dan Sasaran","OK")))</f>
        <v>#DIV/0!</v>
      </c>
      <c r="BV49" s="403" t="s">
        <v>431</v>
      </c>
      <c r="BW49" s="402" t="str">
        <f t="shared" si="73"/>
        <v>Belum diisi</v>
      </c>
      <c r="BX49" s="318" t="e">
        <f>IF(BW49&gt;BW$10,"SALAH, Renstra tidak ada",IF(BW49&gt;BW$38,"SALAH, PK tidak ada",IF(BW49&gt;AVERAGE(BW$44:BW$45),"SALAH, Lebih tinggi dari nilai Kualitas Indikator Kinerja dan Sasaran","OK")))</f>
        <v>#DIV/0!</v>
      </c>
      <c r="BY49" s="403" t="s">
        <v>431</v>
      </c>
      <c r="BZ49" s="402" t="str">
        <f t="shared" si="74"/>
        <v>Belum diisi</v>
      </c>
      <c r="CA49" s="318" t="e">
        <f>IF(BZ49&gt;BZ$10,"SALAH, Renstra tidak ada",IF(BZ49&gt;BZ$38,"SALAH, PK tidak ada",IF(BZ49&gt;AVERAGE(BZ$44:BZ$45),"SALAH, Lebih tinggi dari nilai Kualitas Indikator Kinerja dan Sasaran","OK")))</f>
        <v>#DIV/0!</v>
      </c>
      <c r="CB49" s="403" t="s">
        <v>431</v>
      </c>
      <c r="CC49" s="402" t="str">
        <f t="shared" si="75"/>
        <v>Belum diisi</v>
      </c>
      <c r="CD49" s="318" t="e">
        <f>IF(CC49&gt;CC$10,"SALAH, Renstra tidak ada",IF(CC49&gt;CC$38,"SALAH, PK tidak ada",IF(CC49&gt;AVERAGE(CC$44:CC$45),"SALAH, Lebih tinggi dari nilai Kualitas Indikator Kinerja dan Sasaran","OK")))</f>
        <v>#DIV/0!</v>
      </c>
      <c r="CE49" s="403" t="s">
        <v>431</v>
      </c>
      <c r="CF49" s="402" t="str">
        <f t="shared" si="76"/>
        <v>Belum diisi</v>
      </c>
      <c r="CG49" s="318" t="e">
        <f>IF(CF49&gt;CF$10,"SALAH, Renstra tidak ada",IF(CF49&gt;CF$38,"SALAH, PK tidak ada",IF(CF49&gt;AVERAGE(CF$44:CF$45),"SALAH, Lebih tinggi dari nilai Kualitas Indikator Kinerja dan Sasaran","OK")))</f>
        <v>#DIV/0!</v>
      </c>
      <c r="CH49" s="403" t="s">
        <v>431</v>
      </c>
      <c r="CI49" s="402" t="str">
        <f t="shared" si="77"/>
        <v>Belum diisi</v>
      </c>
      <c r="CJ49" s="318" t="e">
        <f>IF(CI49&gt;CI$10,"SALAH, Renstra tidak ada",IF(CI49&gt;CI$38,"SALAH, PK tidak ada",IF(CI49&gt;AVERAGE(CI$44:CI$45),"SALAH, Lebih tinggi dari nilai Kualitas Indikator Kinerja dan Sasaran","OK")))</f>
        <v>#DIV/0!</v>
      </c>
      <c r="CK49" s="403" t="s">
        <v>431</v>
      </c>
      <c r="CL49" s="402" t="str">
        <f t="shared" si="78"/>
        <v>Belum diisi</v>
      </c>
      <c r="CM49" s="318" t="e">
        <f>IF(CL49&gt;CL$10,"SALAH, Renstra tidak ada",IF(CL49&gt;CL$38,"SALAH, PK tidak ada",IF(CL49&gt;AVERAGE(CL$44:CL$45),"SALAH, Lebih tinggi dari nilai Kualitas Indikator Kinerja dan Sasaran","OK")))</f>
        <v>#DIV/0!</v>
      </c>
      <c r="CN49" s="403" t="s">
        <v>431</v>
      </c>
      <c r="CO49" s="402" t="str">
        <f t="shared" si="79"/>
        <v>Belum diisi</v>
      </c>
      <c r="CP49" s="318" t="e">
        <f>IF(CO49&gt;CO$10,"SALAH, Renstra tidak ada",IF(CO49&gt;CO$38,"SALAH, PK tidak ada",IF(CO49&gt;AVERAGE(CO$44:CO$45),"SALAH, Lebih tinggi dari nilai Kualitas Indikator Kinerja dan Sasaran","OK")))</f>
        <v>#DIV/0!</v>
      </c>
      <c r="CQ49" s="403" t="s">
        <v>431</v>
      </c>
      <c r="CR49" s="402" t="str">
        <f t="shared" si="80"/>
        <v>Belum diisi</v>
      </c>
      <c r="CS49" s="318" t="e">
        <f>IF(CR49&gt;CR$10,"SALAH, Renstra tidak ada",IF(CR49&gt;CR$38,"SALAH, PK tidak ada",IF(CR49&gt;AVERAGE(CR$44:CR$45),"SALAH, Lebih tinggi dari nilai Kualitas Indikator Kinerja dan Sasaran","OK")))</f>
        <v>#DIV/0!</v>
      </c>
      <c r="CT49" s="403" t="s">
        <v>431</v>
      </c>
      <c r="CU49" s="402" t="str">
        <f t="shared" si="81"/>
        <v>Belum diisi</v>
      </c>
      <c r="CV49" s="318" t="e">
        <f>IF(CU49&gt;CU$10,"SALAH, Renstra tidak ada",IF(CU49&gt;CU$38,"SALAH, PK tidak ada",IF(CU49&gt;AVERAGE(CU$44:CU$45),"SALAH, Lebih tinggi dari nilai Kualitas Indikator Kinerja dan Sasaran","OK")))</f>
        <v>#DIV/0!</v>
      </c>
      <c r="CW49" s="403" t="s">
        <v>431</v>
      </c>
      <c r="CX49" s="402" t="str">
        <f t="shared" si="82"/>
        <v>Belum diisi</v>
      </c>
      <c r="CY49" s="318" t="e">
        <f>IF(CX49&gt;CX$10,"SALAH, Renstra tidak ada",IF(CX49&gt;CX$38,"SALAH, PK tidak ada",IF(CX49&gt;AVERAGE(CX$44:CX$45),"SALAH, Lebih tinggi dari nilai Kualitas Indikator Kinerja dan Sasaran","OK")))</f>
        <v>#DIV/0!</v>
      </c>
      <c r="CZ49" s="403" t="s">
        <v>431</v>
      </c>
      <c r="DA49" s="402" t="str">
        <f t="shared" si="83"/>
        <v>Belum diisi</v>
      </c>
      <c r="DB49" s="318" t="e">
        <f>IF(DA49&gt;DA$10,"SALAH, Renstra tidak ada",IF(DA49&gt;DA$38,"SALAH, PK tidak ada",IF(DA49&gt;AVERAGE(DA$44:DA$45),"SALAH, Lebih tinggi dari nilai Kualitas Indikator Kinerja dan Sasaran","OK")))</f>
        <v>#DIV/0!</v>
      </c>
      <c r="DC49" s="403" t="s">
        <v>431</v>
      </c>
      <c r="DD49" s="402" t="str">
        <f t="shared" si="84"/>
        <v>Belum diisi</v>
      </c>
      <c r="DE49" s="318" t="e">
        <f>IF(DD49&gt;DD$10,"SALAH, Renstra tidak ada",IF(DD49&gt;DD$38,"SALAH, PK tidak ada",IF(DD49&gt;AVERAGE(DD$44:DD$45),"SALAH, Lebih tinggi dari nilai Kualitas Indikator Kinerja dan Sasaran","OK")))</f>
        <v>#DIV/0!</v>
      </c>
      <c r="DF49" s="403" t="s">
        <v>431</v>
      </c>
      <c r="DG49" s="402" t="str">
        <f t="shared" si="85"/>
        <v>Belum diisi</v>
      </c>
      <c r="DH49" s="318" t="e">
        <f>IF(DG49&gt;DG$10,"SALAH, Renstra tidak ada",IF(DG49&gt;DG$38,"SALAH, PK tidak ada",IF(DG49&gt;AVERAGE(DG$44:DG$45),"SALAH, Lebih tinggi dari nilai Kualitas Indikator Kinerja dan Sasaran","OK")))</f>
        <v>#DIV/0!</v>
      </c>
      <c r="DI49" s="403" t="s">
        <v>431</v>
      </c>
      <c r="DJ49" s="402" t="str">
        <f t="shared" si="86"/>
        <v>Belum diisi</v>
      </c>
      <c r="DK49" s="318" t="e">
        <f>IF(DJ49&gt;DJ$10,"SALAH, Renstra tidak ada",IF(DJ49&gt;DJ$38,"SALAH, PK tidak ada",IF(DJ49&gt;AVERAGE(DJ$44:DJ$45),"SALAH, Lebih tinggi dari nilai Kualitas Indikator Kinerja dan Sasaran","OK")))</f>
        <v>#DIV/0!</v>
      </c>
      <c r="DL49" s="403" t="s">
        <v>431</v>
      </c>
      <c r="DM49" s="402" t="str">
        <f t="shared" si="87"/>
        <v>Belum diisi</v>
      </c>
      <c r="DN49" s="318" t="e">
        <f>IF(DM49&gt;DM$10,"SALAH, Renstra tidak ada",IF(DM49&gt;DM$38,"SALAH, PK tidak ada",IF(DM49&gt;AVERAGE(DM$44:DM$45),"SALAH, Lebih tinggi dari nilai Kualitas Indikator Kinerja dan Sasaran","OK")))</f>
        <v>#DIV/0!</v>
      </c>
      <c r="DO49" s="403" t="s">
        <v>431</v>
      </c>
      <c r="DP49" s="402" t="str">
        <f t="shared" si="88"/>
        <v>Belum diisi</v>
      </c>
      <c r="DQ49" s="318" t="e">
        <f>IF(DP49&gt;DP$10,"SALAH, Renstra tidak ada",IF(DP49&gt;DP$38,"SALAH, PK tidak ada",IF(DP49&gt;AVERAGE(DP$44:DP$45),"SALAH, Lebih tinggi dari nilai Kualitas Indikator Kinerja dan Sasaran","OK")))</f>
        <v>#DIV/0!</v>
      </c>
      <c r="DR49" s="403" t="s">
        <v>431</v>
      </c>
      <c r="DS49" s="402" t="str">
        <f t="shared" si="89"/>
        <v>Belum diisi</v>
      </c>
      <c r="DT49" s="318" t="e">
        <f>IF(DS49&gt;DS$10,"SALAH, Renstra tidak ada",IF(DS49&gt;DS$38,"SALAH, PK tidak ada",IF(DS49&gt;AVERAGE(DS$44:DS$45),"SALAH, Lebih tinggi dari nilai Kualitas Indikator Kinerja dan Sasaran","OK")))</f>
        <v>#DIV/0!</v>
      </c>
      <c r="DU49" s="403" t="s">
        <v>431</v>
      </c>
      <c r="DV49" s="402" t="str">
        <f t="shared" si="90"/>
        <v>Belum diisi</v>
      </c>
      <c r="DW49" s="318" t="e">
        <f>IF(DV49&gt;DV$10,"SALAH, Renstra tidak ada",IF(DV49&gt;DV$38,"SALAH, PK tidak ada",IF(DV49&gt;AVERAGE(DV$44:DV$45),"SALAH, Lebih tinggi dari nilai Kualitas Indikator Kinerja dan Sasaran","OK")))</f>
        <v>#DIV/0!</v>
      </c>
      <c r="DX49" s="403" t="s">
        <v>431</v>
      </c>
      <c r="DY49" s="402" t="str">
        <f t="shared" si="91"/>
        <v>Belum diisi</v>
      </c>
      <c r="DZ49" s="318" t="e">
        <f>IF(DY49&gt;DY$10,"SALAH, Renstra tidak ada",IF(DY49&gt;DY$38,"SALAH, PK tidak ada",IF(DY49&gt;AVERAGE(DY$44:DY$45),"SALAH, Lebih tinggi dari nilai Kualitas Indikator Kinerja dan Sasaran","OK")))</f>
        <v>#DIV/0!</v>
      </c>
      <c r="EA49" s="403" t="s">
        <v>431</v>
      </c>
      <c r="EB49" s="402" t="str">
        <f t="shared" si="92"/>
        <v>Belum diisi</v>
      </c>
      <c r="EC49" s="318" t="e">
        <f>IF(EB49&gt;EB$10,"SALAH, Renstra tidak ada",IF(EB49&gt;EB$38,"SALAH, PK tidak ada",IF(EB49&gt;AVERAGE(EB$44:EB$45),"SALAH, Lebih tinggi dari nilai Kualitas Indikator Kinerja dan Sasaran","OK")))</f>
        <v>#DIV/0!</v>
      </c>
      <c r="ED49" s="403" t="s">
        <v>431</v>
      </c>
      <c r="EE49" s="402" t="str">
        <f t="shared" si="93"/>
        <v>Belum diisi</v>
      </c>
      <c r="EF49" s="318" t="e">
        <f>IF(EE49&gt;EE$10,"SALAH, Renstra tidak ada",IF(EE49&gt;EE$38,"SALAH, PK tidak ada",IF(EE49&gt;AVERAGE(EE$44:EE$45),"SALAH, Lebih tinggi dari nilai Kualitas Indikator Kinerja dan Sasaran","OK")))</f>
        <v>#DIV/0!</v>
      </c>
      <c r="EG49" s="403" t="s">
        <v>431</v>
      </c>
      <c r="EH49" s="402" t="str">
        <f t="shared" si="94"/>
        <v>Belum diisi</v>
      </c>
      <c r="EI49" s="318" t="e">
        <f>IF(EH49&gt;EH$10,"SALAH, Renstra tidak ada",IF(EH49&gt;EH$38,"SALAH, PK tidak ada",IF(EH49&gt;AVERAGE(EH$44:EH$45),"SALAH, Lebih tinggi dari nilai Kualitas Indikator Kinerja dan Sasaran","OK")))</f>
        <v>#DIV/0!</v>
      </c>
      <c r="EJ49" s="403" t="s">
        <v>431</v>
      </c>
      <c r="EK49" s="402" t="str">
        <f t="shared" si="95"/>
        <v>Belum diisi</v>
      </c>
      <c r="EL49" s="318" t="e">
        <f>IF(EK49&gt;EK$10,"SALAH, Renstra tidak ada",IF(EK49&gt;EK$38,"SALAH, PK tidak ada",IF(EK49&gt;AVERAGE(EK$44:EK$45),"SALAH, Lebih tinggi dari nilai Kualitas Indikator Kinerja dan Sasaran","OK")))</f>
        <v>#DIV/0!</v>
      </c>
      <c r="EM49" s="401" t="s">
        <v>431</v>
      </c>
      <c r="EN49" s="402" t="str">
        <f t="shared" si="96"/>
        <v>Belum diisi</v>
      </c>
      <c r="EO49" s="318" t="e">
        <f>IF(EN49&gt;EN$10,"SALAH, Renstra tidak ada",IF(EN49&gt;EN$38,"SALAH, PK tidak ada",IF(EN49&gt;AVERAGE(EN$44:EN$45),"SALAH, Lebih tinggi dari nilai Kualitas Indikator Kinerja dan Sasaran","OK")))</f>
        <v>#DIV/0!</v>
      </c>
    </row>
    <row r="50" spans="1:145" ht="30">
      <c r="A50" s="56">
        <v>52</v>
      </c>
      <c r="B50" s="310">
        <v>12</v>
      </c>
      <c r="C50" s="410" t="s">
        <v>86</v>
      </c>
      <c r="D50" s="407"/>
      <c r="E50" s="399" t="str">
        <f>IF(F50&gt;0.875,"a",IF(F50&gt;0.625,"b",IF(F50&gt;0.375,"c",IF(F50&gt;0.125,"d",IF(F50&lt;=0.125,"e","Error")))))</f>
        <v>a</v>
      </c>
      <c r="F50" s="405">
        <f t="shared" si="51"/>
        <v>1</v>
      </c>
      <c r="H50" s="387"/>
      <c r="J50" s="313" t="s">
        <v>431</v>
      </c>
      <c r="K50" s="400" t="s">
        <v>1365</v>
      </c>
      <c r="L50" s="399">
        <f t="shared" si="52"/>
        <v>1</v>
      </c>
      <c r="M50" s="318" t="str">
        <f>IF(L50&gt;L$10,"SALAH, Renstra tidak ada",IF(L50&gt;L$38,"SALAH, PK tidak ada",IF(L50&gt;AVERAGE(L$44:L$45),"SALAH, Lebih tinggi dari nilai Kualitas Indikator Kinerja dan Sasaran","OK")))</f>
        <v>OK</v>
      </c>
      <c r="N50" s="401" t="s">
        <v>431</v>
      </c>
      <c r="O50" s="402" t="str">
        <f t="shared" si="53"/>
        <v>Belum diisi</v>
      </c>
      <c r="P50" s="318" t="str">
        <f>IF(O50&gt;O$10,"SALAH, Renstra tidak ada",IF(O50&gt;O$38,"SALAH, PK tidak ada",IF(O50&gt;AVERAGE(O$44:O$45),"SALAH, Lebih tinggi dari nilai Kualitas Indikator Kinerja dan Sasaran","OK")))</f>
        <v>SALAH, Renstra tidak ada</v>
      </c>
      <c r="Q50" s="401" t="s">
        <v>431</v>
      </c>
      <c r="R50" s="402" t="str">
        <f t="shared" si="54"/>
        <v>Belum diisi</v>
      </c>
      <c r="S50" s="318" t="e">
        <f>IF(R50&gt;R$10,"SALAH, Renstra tidak ada",IF(R50&gt;R$38,"SALAH, PK tidak ada",IF(R50&gt;AVERAGE(R$44:R$45),"SALAH, Lebih tinggi dari nilai Kualitas Indikator Kinerja dan Sasaran","OK")))</f>
        <v>#DIV/0!</v>
      </c>
      <c r="T50" s="401" t="s">
        <v>431</v>
      </c>
      <c r="U50" s="402" t="str">
        <f t="shared" si="55"/>
        <v>Belum diisi</v>
      </c>
      <c r="V50" s="318" t="e">
        <f>IF(U50&gt;U$10,"SALAH, Renstra tidak ada",IF(U50&gt;U$38,"SALAH, PK tidak ada",IF(U50&gt;AVERAGE(U$44:U$45),"SALAH, Lebih tinggi dari nilai Kualitas Indikator Kinerja dan Sasaran","OK")))</f>
        <v>#DIV/0!</v>
      </c>
      <c r="W50" s="401" t="s">
        <v>431</v>
      </c>
      <c r="X50" s="402" t="str">
        <f t="shared" si="56"/>
        <v>Belum diisi</v>
      </c>
      <c r="Y50" s="318" t="e">
        <f>IF(X50&gt;X$10,"SALAH, Renstra tidak ada",IF(X50&gt;X$38,"SALAH, PK tidak ada",IF(X50&gt;AVERAGE(X$44:X$45),"SALAH, Lebih tinggi dari nilai Kualitas Indikator Kinerja dan Sasaran","OK")))</f>
        <v>#DIV/0!</v>
      </c>
      <c r="Z50" s="403" t="s">
        <v>431</v>
      </c>
      <c r="AA50" s="402" t="str">
        <f t="shared" si="57"/>
        <v>Belum diisi</v>
      </c>
      <c r="AB50" s="318" t="e">
        <f>IF(AA50&gt;AA$10,"SALAH, Renstra tidak ada",IF(AA50&gt;AA$38,"SALAH, PK tidak ada",IF(AA50&gt;AVERAGE(AA$44:AA$45),"SALAH, Lebih tinggi dari nilai Kualitas Indikator Kinerja dan Sasaran","OK")))</f>
        <v>#DIV/0!</v>
      </c>
      <c r="AC50" s="403" t="s">
        <v>431</v>
      </c>
      <c r="AD50" s="402" t="str">
        <f t="shared" si="58"/>
        <v>Belum diisi</v>
      </c>
      <c r="AE50" s="318" t="e">
        <f>IF(AD50&gt;AD$10,"SALAH, Renstra tidak ada",IF(AD50&gt;AD$38,"SALAH, PK tidak ada",IF(AD50&gt;AVERAGE(AD$44:AD$45),"SALAH, Lebih tinggi dari nilai Kualitas Indikator Kinerja dan Sasaran","OK")))</f>
        <v>#DIV/0!</v>
      </c>
      <c r="AF50" s="403" t="s">
        <v>431</v>
      </c>
      <c r="AG50" s="402" t="str">
        <f t="shared" si="59"/>
        <v>Belum diisi</v>
      </c>
      <c r="AH50" s="318" t="e">
        <f>IF(AG50&gt;AG$10,"SALAH, Renstra tidak ada",IF(AG50&gt;AG$38,"SALAH, PK tidak ada",IF(AG50&gt;AVERAGE(AG$44:AG$45),"SALAH, Lebih tinggi dari nilai Kualitas Indikator Kinerja dan Sasaran","OK")))</f>
        <v>#DIV/0!</v>
      </c>
      <c r="AI50" s="403" t="s">
        <v>431</v>
      </c>
      <c r="AJ50" s="402" t="str">
        <f t="shared" si="60"/>
        <v>Belum diisi</v>
      </c>
      <c r="AK50" s="318" t="e">
        <f>IF(AJ50&gt;AJ$10,"SALAH, Renstra tidak ada",IF(AJ50&gt;AJ$38,"SALAH, PK tidak ada",IF(AJ50&gt;AVERAGE(AJ$44:AJ$45),"SALAH, Lebih tinggi dari nilai Kualitas Indikator Kinerja dan Sasaran","OK")))</f>
        <v>#DIV/0!</v>
      </c>
      <c r="AL50" s="403" t="s">
        <v>431</v>
      </c>
      <c r="AM50" s="402" t="str">
        <f t="shared" si="61"/>
        <v>Belum diisi</v>
      </c>
      <c r="AN50" s="318" t="e">
        <f>IF(AM50&gt;AM$10,"SALAH, Renstra tidak ada",IF(AM50&gt;AM$38,"SALAH, PK tidak ada",IF(AM50&gt;AVERAGE(AM$44:AM$45),"SALAH, Lebih tinggi dari nilai Kualitas Indikator Kinerja dan Sasaran","OK")))</f>
        <v>#DIV/0!</v>
      </c>
      <c r="AO50" s="401" t="s">
        <v>431</v>
      </c>
      <c r="AP50" s="402" t="str">
        <f t="shared" si="62"/>
        <v>Belum diisi</v>
      </c>
      <c r="AQ50" s="318" t="e">
        <f>IF(AP50&gt;AP$10,"SALAH, Renstra tidak ada",IF(AP50&gt;AP$38,"SALAH, PK tidak ada",IF(AP50&gt;AVERAGE(AP$44:AP$45),"SALAH, Lebih tinggi dari nilai Kualitas Indikator Kinerja dan Sasaran","OK")))</f>
        <v>#DIV/0!</v>
      </c>
      <c r="AR50" s="401" t="s">
        <v>431</v>
      </c>
      <c r="AS50" s="402" t="str">
        <f t="shared" si="63"/>
        <v>Belum diisi</v>
      </c>
      <c r="AT50" s="318" t="e">
        <f>IF(AS50&gt;AS$10,"SALAH, Renstra tidak ada",IF(AS50&gt;AS$38,"SALAH, PK tidak ada",IF(AS50&gt;AVERAGE(AS$44:AS$45),"SALAH, Lebih tinggi dari nilai Kualitas Indikator Kinerja dan Sasaran","OK")))</f>
        <v>#DIV/0!</v>
      </c>
      <c r="AU50" s="401" t="s">
        <v>431</v>
      </c>
      <c r="AV50" s="402" t="str">
        <f t="shared" si="64"/>
        <v>Belum diisi</v>
      </c>
      <c r="AW50" s="318" t="e">
        <f>IF(AV50&gt;AV$10,"SALAH, Renstra tidak ada",IF(AV50&gt;AV$38,"SALAH, PK tidak ada",IF(AV50&gt;AVERAGE(AV$44:AV$45),"SALAH, Lebih tinggi dari nilai Kualitas Indikator Kinerja dan Sasaran","OK")))</f>
        <v>#DIV/0!</v>
      </c>
      <c r="AX50" s="401" t="s">
        <v>431</v>
      </c>
      <c r="AY50" s="402" t="str">
        <f t="shared" si="65"/>
        <v>Belum diisi</v>
      </c>
      <c r="AZ50" s="318" t="e">
        <f>IF(AY50&gt;AY$10,"SALAH, Renstra tidak ada",IF(AY50&gt;AY$38,"SALAH, PK tidak ada",IF(AY50&gt;AVERAGE(AY$44:AY$45),"SALAH, Lebih tinggi dari nilai Kualitas Indikator Kinerja dan Sasaran","OK")))</f>
        <v>#DIV/0!</v>
      </c>
      <c r="BA50" s="403" t="s">
        <v>431</v>
      </c>
      <c r="BB50" s="402" t="str">
        <f t="shared" si="66"/>
        <v>Belum diisi</v>
      </c>
      <c r="BC50" s="318" t="e">
        <f>IF(BB50&gt;BB$10,"SALAH, Renstra tidak ada",IF(BB50&gt;BB$38,"SALAH, PK tidak ada",IF(BB50&gt;AVERAGE(BB$44:BB$45),"SALAH, Lebih tinggi dari nilai Kualitas Indikator Kinerja dan Sasaran","OK")))</f>
        <v>#DIV/0!</v>
      </c>
      <c r="BD50" s="403" t="s">
        <v>431</v>
      </c>
      <c r="BE50" s="402" t="str">
        <f t="shared" si="67"/>
        <v>Belum diisi</v>
      </c>
      <c r="BF50" s="318" t="e">
        <f>IF(BE50&gt;BE$10,"SALAH, Renstra tidak ada",IF(BE50&gt;BE$38,"SALAH, PK tidak ada",IF(BE50&gt;AVERAGE(BE$44:BE$45),"SALAH, Lebih tinggi dari nilai Kualitas Indikator Kinerja dan Sasaran","OK")))</f>
        <v>#DIV/0!</v>
      </c>
      <c r="BG50" s="403" t="s">
        <v>431</v>
      </c>
      <c r="BH50" s="402" t="str">
        <f t="shared" si="68"/>
        <v>Belum diisi</v>
      </c>
      <c r="BI50" s="318" t="e">
        <f>IF(BH50&gt;BH$10,"SALAH, Renstra tidak ada",IF(BH50&gt;BH$38,"SALAH, PK tidak ada",IF(BH50&gt;AVERAGE(BH$44:BH$45),"SALAH, Lebih tinggi dari nilai Kualitas Indikator Kinerja dan Sasaran","OK")))</f>
        <v>#DIV/0!</v>
      </c>
      <c r="BJ50" s="403" t="s">
        <v>431</v>
      </c>
      <c r="BK50" s="402" t="str">
        <f t="shared" si="69"/>
        <v>Belum diisi</v>
      </c>
      <c r="BL50" s="318" t="e">
        <f>IF(BK50&gt;BK$10,"SALAH, Renstra tidak ada",IF(BK50&gt;BK$38,"SALAH, PK tidak ada",IF(BK50&gt;AVERAGE(BK$44:BK$45),"SALAH, Lebih tinggi dari nilai Kualitas Indikator Kinerja dan Sasaran","OK")))</f>
        <v>#DIV/0!</v>
      </c>
      <c r="BM50" s="403" t="s">
        <v>431</v>
      </c>
      <c r="BN50" s="402" t="str">
        <f t="shared" si="70"/>
        <v>Belum diisi</v>
      </c>
      <c r="BO50" s="318" t="e">
        <f>IF(BN50&gt;BN$10,"SALAH, Renstra tidak ada",IF(BN50&gt;BN$38,"SALAH, PK tidak ada",IF(BN50&gt;AVERAGE(BN$44:BN$45),"SALAH, Lebih tinggi dari nilai Kualitas Indikator Kinerja dan Sasaran","OK")))</f>
        <v>#DIV/0!</v>
      </c>
      <c r="BP50" s="403" t="s">
        <v>431</v>
      </c>
      <c r="BQ50" s="402" t="str">
        <f t="shared" si="71"/>
        <v>Belum diisi</v>
      </c>
      <c r="BR50" s="318" t="e">
        <f>IF(BQ50&gt;BQ$10,"SALAH, Renstra tidak ada",IF(BQ50&gt;BQ$38,"SALAH, PK tidak ada",IF(BQ50&gt;AVERAGE(BQ$44:BQ$45),"SALAH, Lebih tinggi dari nilai Kualitas Indikator Kinerja dan Sasaran","OK")))</f>
        <v>#DIV/0!</v>
      </c>
      <c r="BS50" s="403" t="s">
        <v>431</v>
      </c>
      <c r="BT50" s="402" t="str">
        <f t="shared" si="72"/>
        <v>Belum diisi</v>
      </c>
      <c r="BU50" s="318" t="e">
        <f>IF(BT50&gt;BT$10,"SALAH, Renstra tidak ada",IF(BT50&gt;BT$38,"SALAH, PK tidak ada",IF(BT50&gt;AVERAGE(BT$44:BT$45),"SALAH, Lebih tinggi dari nilai Kualitas Indikator Kinerja dan Sasaran","OK")))</f>
        <v>#DIV/0!</v>
      </c>
      <c r="BV50" s="403" t="s">
        <v>431</v>
      </c>
      <c r="BW50" s="402" t="str">
        <f t="shared" si="73"/>
        <v>Belum diisi</v>
      </c>
      <c r="BX50" s="318" t="e">
        <f>IF(BW50&gt;BW$10,"SALAH, Renstra tidak ada",IF(BW50&gt;BW$38,"SALAH, PK tidak ada",IF(BW50&gt;AVERAGE(BW$44:BW$45),"SALAH, Lebih tinggi dari nilai Kualitas Indikator Kinerja dan Sasaran","OK")))</f>
        <v>#DIV/0!</v>
      </c>
      <c r="BY50" s="403" t="s">
        <v>431</v>
      </c>
      <c r="BZ50" s="402" t="str">
        <f t="shared" si="74"/>
        <v>Belum diisi</v>
      </c>
      <c r="CA50" s="318" t="e">
        <f>IF(BZ50&gt;BZ$10,"SALAH, Renstra tidak ada",IF(BZ50&gt;BZ$38,"SALAH, PK tidak ada",IF(BZ50&gt;AVERAGE(BZ$44:BZ$45),"SALAH, Lebih tinggi dari nilai Kualitas Indikator Kinerja dan Sasaran","OK")))</f>
        <v>#DIV/0!</v>
      </c>
      <c r="CB50" s="403" t="s">
        <v>431</v>
      </c>
      <c r="CC50" s="402" t="str">
        <f t="shared" si="75"/>
        <v>Belum diisi</v>
      </c>
      <c r="CD50" s="318" t="e">
        <f>IF(CC50&gt;CC$10,"SALAH, Renstra tidak ada",IF(CC50&gt;CC$38,"SALAH, PK tidak ada",IF(CC50&gt;AVERAGE(CC$44:CC$45),"SALAH, Lebih tinggi dari nilai Kualitas Indikator Kinerja dan Sasaran","OK")))</f>
        <v>#DIV/0!</v>
      </c>
      <c r="CE50" s="403" t="s">
        <v>431</v>
      </c>
      <c r="CF50" s="402" t="str">
        <f t="shared" si="76"/>
        <v>Belum diisi</v>
      </c>
      <c r="CG50" s="318" t="e">
        <f>IF(CF50&gt;CF$10,"SALAH, Renstra tidak ada",IF(CF50&gt;CF$38,"SALAH, PK tidak ada",IF(CF50&gt;AVERAGE(CF$44:CF$45),"SALAH, Lebih tinggi dari nilai Kualitas Indikator Kinerja dan Sasaran","OK")))</f>
        <v>#DIV/0!</v>
      </c>
      <c r="CH50" s="403" t="s">
        <v>431</v>
      </c>
      <c r="CI50" s="402" t="str">
        <f t="shared" si="77"/>
        <v>Belum diisi</v>
      </c>
      <c r="CJ50" s="318" t="e">
        <f>IF(CI50&gt;CI$10,"SALAH, Renstra tidak ada",IF(CI50&gt;CI$38,"SALAH, PK tidak ada",IF(CI50&gt;AVERAGE(CI$44:CI$45),"SALAH, Lebih tinggi dari nilai Kualitas Indikator Kinerja dan Sasaran","OK")))</f>
        <v>#DIV/0!</v>
      </c>
      <c r="CK50" s="403" t="s">
        <v>431</v>
      </c>
      <c r="CL50" s="402" t="str">
        <f t="shared" si="78"/>
        <v>Belum diisi</v>
      </c>
      <c r="CM50" s="318" t="e">
        <f>IF(CL50&gt;CL$10,"SALAH, Renstra tidak ada",IF(CL50&gt;CL$38,"SALAH, PK tidak ada",IF(CL50&gt;AVERAGE(CL$44:CL$45),"SALAH, Lebih tinggi dari nilai Kualitas Indikator Kinerja dan Sasaran","OK")))</f>
        <v>#DIV/0!</v>
      </c>
      <c r="CN50" s="403" t="s">
        <v>431</v>
      </c>
      <c r="CO50" s="402" t="str">
        <f t="shared" si="79"/>
        <v>Belum diisi</v>
      </c>
      <c r="CP50" s="318" t="e">
        <f>IF(CO50&gt;CO$10,"SALAH, Renstra tidak ada",IF(CO50&gt;CO$38,"SALAH, PK tidak ada",IF(CO50&gt;AVERAGE(CO$44:CO$45),"SALAH, Lebih tinggi dari nilai Kualitas Indikator Kinerja dan Sasaran","OK")))</f>
        <v>#DIV/0!</v>
      </c>
      <c r="CQ50" s="403" t="s">
        <v>431</v>
      </c>
      <c r="CR50" s="402" t="str">
        <f t="shared" si="80"/>
        <v>Belum diisi</v>
      </c>
      <c r="CS50" s="318" t="e">
        <f>IF(CR50&gt;CR$10,"SALAH, Renstra tidak ada",IF(CR50&gt;CR$38,"SALAH, PK tidak ada",IF(CR50&gt;AVERAGE(CR$44:CR$45),"SALAH, Lebih tinggi dari nilai Kualitas Indikator Kinerja dan Sasaran","OK")))</f>
        <v>#DIV/0!</v>
      </c>
      <c r="CT50" s="403" t="s">
        <v>431</v>
      </c>
      <c r="CU50" s="402" t="str">
        <f t="shared" si="81"/>
        <v>Belum diisi</v>
      </c>
      <c r="CV50" s="318" t="e">
        <f>IF(CU50&gt;CU$10,"SALAH, Renstra tidak ada",IF(CU50&gt;CU$38,"SALAH, PK tidak ada",IF(CU50&gt;AVERAGE(CU$44:CU$45),"SALAH, Lebih tinggi dari nilai Kualitas Indikator Kinerja dan Sasaran","OK")))</f>
        <v>#DIV/0!</v>
      </c>
      <c r="CW50" s="403" t="s">
        <v>431</v>
      </c>
      <c r="CX50" s="402" t="str">
        <f t="shared" si="82"/>
        <v>Belum diisi</v>
      </c>
      <c r="CY50" s="318" t="e">
        <f>IF(CX50&gt;CX$10,"SALAH, Renstra tidak ada",IF(CX50&gt;CX$38,"SALAH, PK tidak ada",IF(CX50&gt;AVERAGE(CX$44:CX$45),"SALAH, Lebih tinggi dari nilai Kualitas Indikator Kinerja dan Sasaran","OK")))</f>
        <v>#DIV/0!</v>
      </c>
      <c r="CZ50" s="403" t="s">
        <v>431</v>
      </c>
      <c r="DA50" s="402" t="str">
        <f t="shared" si="83"/>
        <v>Belum diisi</v>
      </c>
      <c r="DB50" s="318" t="e">
        <f>IF(DA50&gt;DA$10,"SALAH, Renstra tidak ada",IF(DA50&gt;DA$38,"SALAH, PK tidak ada",IF(DA50&gt;AVERAGE(DA$44:DA$45),"SALAH, Lebih tinggi dari nilai Kualitas Indikator Kinerja dan Sasaran","OK")))</f>
        <v>#DIV/0!</v>
      </c>
      <c r="DC50" s="403" t="s">
        <v>431</v>
      </c>
      <c r="DD50" s="402" t="str">
        <f t="shared" si="84"/>
        <v>Belum diisi</v>
      </c>
      <c r="DE50" s="318" t="e">
        <f>IF(DD50&gt;DD$10,"SALAH, Renstra tidak ada",IF(DD50&gt;DD$38,"SALAH, PK tidak ada",IF(DD50&gt;AVERAGE(DD$44:DD$45),"SALAH, Lebih tinggi dari nilai Kualitas Indikator Kinerja dan Sasaran","OK")))</f>
        <v>#DIV/0!</v>
      </c>
      <c r="DF50" s="403" t="s">
        <v>431</v>
      </c>
      <c r="DG50" s="402" t="str">
        <f t="shared" si="85"/>
        <v>Belum diisi</v>
      </c>
      <c r="DH50" s="318" t="e">
        <f>IF(DG50&gt;DG$10,"SALAH, Renstra tidak ada",IF(DG50&gt;DG$38,"SALAH, PK tidak ada",IF(DG50&gt;AVERAGE(DG$44:DG$45),"SALAH, Lebih tinggi dari nilai Kualitas Indikator Kinerja dan Sasaran","OK")))</f>
        <v>#DIV/0!</v>
      </c>
      <c r="DI50" s="403" t="s">
        <v>431</v>
      </c>
      <c r="DJ50" s="402" t="str">
        <f t="shared" si="86"/>
        <v>Belum diisi</v>
      </c>
      <c r="DK50" s="318" t="e">
        <f>IF(DJ50&gt;DJ$10,"SALAH, Renstra tidak ada",IF(DJ50&gt;DJ$38,"SALAH, PK tidak ada",IF(DJ50&gt;AVERAGE(DJ$44:DJ$45),"SALAH, Lebih tinggi dari nilai Kualitas Indikator Kinerja dan Sasaran","OK")))</f>
        <v>#DIV/0!</v>
      </c>
      <c r="DL50" s="403" t="s">
        <v>431</v>
      </c>
      <c r="DM50" s="402" t="str">
        <f t="shared" si="87"/>
        <v>Belum diisi</v>
      </c>
      <c r="DN50" s="318" t="e">
        <f>IF(DM50&gt;DM$10,"SALAH, Renstra tidak ada",IF(DM50&gt;DM$38,"SALAH, PK tidak ada",IF(DM50&gt;AVERAGE(DM$44:DM$45),"SALAH, Lebih tinggi dari nilai Kualitas Indikator Kinerja dan Sasaran","OK")))</f>
        <v>#DIV/0!</v>
      </c>
      <c r="DO50" s="403" t="s">
        <v>431</v>
      </c>
      <c r="DP50" s="402" t="str">
        <f t="shared" si="88"/>
        <v>Belum diisi</v>
      </c>
      <c r="DQ50" s="318" t="e">
        <f>IF(DP50&gt;DP$10,"SALAH, Renstra tidak ada",IF(DP50&gt;DP$38,"SALAH, PK tidak ada",IF(DP50&gt;AVERAGE(DP$44:DP$45),"SALAH, Lebih tinggi dari nilai Kualitas Indikator Kinerja dan Sasaran","OK")))</f>
        <v>#DIV/0!</v>
      </c>
      <c r="DR50" s="403" t="s">
        <v>431</v>
      </c>
      <c r="DS50" s="402" t="str">
        <f t="shared" si="89"/>
        <v>Belum diisi</v>
      </c>
      <c r="DT50" s="318" t="e">
        <f>IF(DS50&gt;DS$10,"SALAH, Renstra tidak ada",IF(DS50&gt;DS$38,"SALAH, PK tidak ada",IF(DS50&gt;AVERAGE(DS$44:DS$45),"SALAH, Lebih tinggi dari nilai Kualitas Indikator Kinerja dan Sasaran","OK")))</f>
        <v>#DIV/0!</v>
      </c>
      <c r="DU50" s="403" t="s">
        <v>431</v>
      </c>
      <c r="DV50" s="402" t="str">
        <f t="shared" si="90"/>
        <v>Belum diisi</v>
      </c>
      <c r="DW50" s="318" t="e">
        <f>IF(DV50&gt;DV$10,"SALAH, Renstra tidak ada",IF(DV50&gt;DV$38,"SALAH, PK tidak ada",IF(DV50&gt;AVERAGE(DV$44:DV$45),"SALAH, Lebih tinggi dari nilai Kualitas Indikator Kinerja dan Sasaran","OK")))</f>
        <v>#DIV/0!</v>
      </c>
      <c r="DX50" s="403" t="s">
        <v>431</v>
      </c>
      <c r="DY50" s="402" t="str">
        <f t="shared" si="91"/>
        <v>Belum diisi</v>
      </c>
      <c r="DZ50" s="318" t="e">
        <f>IF(DY50&gt;DY$10,"SALAH, Renstra tidak ada",IF(DY50&gt;DY$38,"SALAH, PK tidak ada",IF(DY50&gt;AVERAGE(DY$44:DY$45),"SALAH, Lebih tinggi dari nilai Kualitas Indikator Kinerja dan Sasaran","OK")))</f>
        <v>#DIV/0!</v>
      </c>
      <c r="EA50" s="403" t="s">
        <v>431</v>
      </c>
      <c r="EB50" s="402" t="str">
        <f t="shared" si="92"/>
        <v>Belum diisi</v>
      </c>
      <c r="EC50" s="318" t="e">
        <f>IF(EB50&gt;EB$10,"SALAH, Renstra tidak ada",IF(EB50&gt;EB$38,"SALAH, PK tidak ada",IF(EB50&gt;AVERAGE(EB$44:EB$45),"SALAH, Lebih tinggi dari nilai Kualitas Indikator Kinerja dan Sasaran","OK")))</f>
        <v>#DIV/0!</v>
      </c>
      <c r="ED50" s="403" t="s">
        <v>431</v>
      </c>
      <c r="EE50" s="402" t="str">
        <f t="shared" si="93"/>
        <v>Belum diisi</v>
      </c>
      <c r="EF50" s="318" t="e">
        <f>IF(EE50&gt;EE$10,"SALAH, Renstra tidak ada",IF(EE50&gt;EE$38,"SALAH, PK tidak ada",IF(EE50&gt;AVERAGE(EE$44:EE$45),"SALAH, Lebih tinggi dari nilai Kualitas Indikator Kinerja dan Sasaran","OK")))</f>
        <v>#DIV/0!</v>
      </c>
      <c r="EG50" s="403" t="s">
        <v>431</v>
      </c>
      <c r="EH50" s="402" t="str">
        <f t="shared" si="94"/>
        <v>Belum diisi</v>
      </c>
      <c r="EI50" s="318" t="e">
        <f>IF(EH50&gt;EH$10,"SALAH, Renstra tidak ada",IF(EH50&gt;EH$38,"SALAH, PK tidak ada",IF(EH50&gt;AVERAGE(EH$44:EH$45),"SALAH, Lebih tinggi dari nilai Kualitas Indikator Kinerja dan Sasaran","OK")))</f>
        <v>#DIV/0!</v>
      </c>
      <c r="EJ50" s="403" t="s">
        <v>431</v>
      </c>
      <c r="EK50" s="402" t="str">
        <f t="shared" si="95"/>
        <v>Belum diisi</v>
      </c>
      <c r="EL50" s="318" t="e">
        <f>IF(EK50&gt;EK$10,"SALAH, Renstra tidak ada",IF(EK50&gt;EK$38,"SALAH, PK tidak ada",IF(EK50&gt;AVERAGE(EK$44:EK$45),"SALAH, Lebih tinggi dari nilai Kualitas Indikator Kinerja dan Sasaran","OK")))</f>
        <v>#DIV/0!</v>
      </c>
      <c r="EM50" s="401" t="s">
        <v>431</v>
      </c>
      <c r="EN50" s="402" t="str">
        <f t="shared" si="96"/>
        <v>Belum diisi</v>
      </c>
      <c r="EO50" s="318" t="e">
        <f>IF(EN50&gt;EN$10,"SALAH, Renstra tidak ada",IF(EN50&gt;EN$38,"SALAH, PK tidak ada",IF(EN50&gt;AVERAGE(EN$44:EN$45),"SALAH, Lebih tinggi dari nilai Kualitas Indikator Kinerja dan Sasaran","OK")))</f>
        <v>#DIV/0!</v>
      </c>
    </row>
    <row r="51" spans="1:145" ht="30">
      <c r="A51" s="278">
        <v>53</v>
      </c>
      <c r="B51" s="310">
        <v>13</v>
      </c>
      <c r="C51" s="406" t="s">
        <v>79</v>
      </c>
      <c r="D51" s="407"/>
      <c r="E51" s="399" t="str">
        <f>IF(F51&gt;0.875,"a",IF(F51&gt;0.625,"b",IF(F51&gt;0.375,"c",IF(F51&gt;0.125,"d",IF(F51&lt;=0.125,"e","Error")))))</f>
        <v>a</v>
      </c>
      <c r="F51" s="405">
        <f t="shared" si="51"/>
        <v>1</v>
      </c>
      <c r="H51" s="387"/>
      <c r="J51" s="313" t="s">
        <v>431</v>
      </c>
      <c r="K51" s="400" t="s">
        <v>1365</v>
      </c>
      <c r="L51" s="399">
        <f t="shared" si="52"/>
        <v>1</v>
      </c>
      <c r="M51" s="318" t="str">
        <f>IF(L51&gt;L$38,"SALAH, PK tidak ada",IF(L51&gt;L$41,"SALAH, Rencana Aksi tidak ada",IF(L51&gt;L$46,"SALAH, Lebih tinggi dari nilai Kualitas Target","OK")))</f>
        <v>OK</v>
      </c>
      <c r="N51" s="401" t="s">
        <v>431</v>
      </c>
      <c r="O51" s="402" t="str">
        <f t="shared" si="53"/>
        <v>Belum diisi</v>
      </c>
      <c r="P51" s="318" t="str">
        <f>IF(O51&gt;O$38,"SALAH, PK tidak ada",IF(O51&gt;O$41,"SALAH, Rencana Aksi tidak ada",IF(O51&gt;O$46,"SALAH, Lebih tinggi dari nilai Kualitas Target","OK")))</f>
        <v>OK</v>
      </c>
      <c r="Q51" s="401" t="s">
        <v>431</v>
      </c>
      <c r="R51" s="402" t="str">
        <f t="shared" si="54"/>
        <v>Belum diisi</v>
      </c>
      <c r="S51" s="318" t="str">
        <f>IF(R51&gt;R$38,"SALAH, PK tidak ada",IF(R51&gt;R$41,"SALAH, Rencana Aksi tidak ada",IF(R51&gt;R$46,"SALAH, Lebih tinggi dari nilai Kualitas Target","OK")))</f>
        <v>OK</v>
      </c>
      <c r="T51" s="401" t="s">
        <v>431</v>
      </c>
      <c r="U51" s="402" t="str">
        <f t="shared" si="55"/>
        <v>Belum diisi</v>
      </c>
      <c r="V51" s="318" t="str">
        <f>IF(U51&gt;U$38,"SALAH, PK tidak ada",IF(U51&gt;U$41,"SALAH, Rencana Aksi tidak ada",IF(U51&gt;U$46,"SALAH, Lebih tinggi dari nilai Kualitas Target","OK")))</f>
        <v>OK</v>
      </c>
      <c r="W51" s="401" t="s">
        <v>431</v>
      </c>
      <c r="X51" s="402" t="str">
        <f t="shared" si="56"/>
        <v>Belum diisi</v>
      </c>
      <c r="Y51" s="318" t="str">
        <f>IF(X51&gt;X$38,"SALAH, PK tidak ada",IF(X51&gt;X$41,"SALAH, Rencana Aksi tidak ada",IF(X51&gt;X$46,"SALAH, Lebih tinggi dari nilai Kualitas Target","OK")))</f>
        <v>OK</v>
      </c>
      <c r="Z51" s="403" t="s">
        <v>431</v>
      </c>
      <c r="AA51" s="402" t="str">
        <f t="shared" si="57"/>
        <v>Belum diisi</v>
      </c>
      <c r="AB51" s="318" t="str">
        <f>IF(AA51&gt;AA$38,"SALAH, PK tidak ada",IF(AA51&gt;AA$41,"SALAH, Rencana Aksi tidak ada",IF(AA51&gt;AA$46,"SALAH, Lebih tinggi dari nilai Kualitas Target","OK")))</f>
        <v>OK</v>
      </c>
      <c r="AC51" s="403" t="s">
        <v>431</v>
      </c>
      <c r="AD51" s="402" t="str">
        <f t="shared" si="58"/>
        <v>Belum diisi</v>
      </c>
      <c r="AE51" s="318" t="str">
        <f>IF(AD51&gt;AD$38,"SALAH, PK tidak ada",IF(AD51&gt;AD$41,"SALAH, Rencana Aksi tidak ada",IF(AD51&gt;AD$46,"SALAH, Lebih tinggi dari nilai Kualitas Target","OK")))</f>
        <v>OK</v>
      </c>
      <c r="AF51" s="403" t="s">
        <v>431</v>
      </c>
      <c r="AG51" s="402" t="str">
        <f t="shared" si="59"/>
        <v>Belum diisi</v>
      </c>
      <c r="AH51" s="318" t="str">
        <f>IF(AG51&gt;AG$38,"SALAH, PK tidak ada",IF(AG51&gt;AG$41,"SALAH, Rencana Aksi tidak ada",IF(AG51&gt;AG$46,"SALAH, Lebih tinggi dari nilai Kualitas Target","OK")))</f>
        <v>OK</v>
      </c>
      <c r="AI51" s="403" t="s">
        <v>431</v>
      </c>
      <c r="AJ51" s="402" t="str">
        <f t="shared" si="60"/>
        <v>Belum diisi</v>
      </c>
      <c r="AK51" s="318" t="str">
        <f>IF(AJ51&gt;AJ$38,"SALAH, PK tidak ada",IF(AJ51&gt;AJ$41,"SALAH, Rencana Aksi tidak ada",IF(AJ51&gt;AJ$46,"SALAH, Lebih tinggi dari nilai Kualitas Target","OK")))</f>
        <v>OK</v>
      </c>
      <c r="AL51" s="403" t="s">
        <v>431</v>
      </c>
      <c r="AM51" s="402" t="str">
        <f t="shared" si="61"/>
        <v>Belum diisi</v>
      </c>
      <c r="AN51" s="318" t="str">
        <f>IF(AM51&gt;AM$38,"SALAH, PK tidak ada",IF(AM51&gt;AM$41,"SALAH, Rencana Aksi tidak ada",IF(AM51&gt;AM$46,"SALAH, Lebih tinggi dari nilai Kualitas Target","OK")))</f>
        <v>OK</v>
      </c>
      <c r="AO51" s="401" t="s">
        <v>431</v>
      </c>
      <c r="AP51" s="402" t="str">
        <f t="shared" si="62"/>
        <v>Belum diisi</v>
      </c>
      <c r="AQ51" s="318" t="str">
        <f>IF(AP51&gt;AP$38,"SALAH, PK tidak ada",IF(AP51&gt;AP$41,"SALAH, Rencana Aksi tidak ada",IF(AP51&gt;AP$46,"SALAH, Lebih tinggi dari nilai Kualitas Target","OK")))</f>
        <v>OK</v>
      </c>
      <c r="AR51" s="401" t="s">
        <v>431</v>
      </c>
      <c r="AS51" s="402" t="str">
        <f t="shared" si="63"/>
        <v>Belum diisi</v>
      </c>
      <c r="AT51" s="318" t="str">
        <f>IF(AS51&gt;AS$38,"SALAH, PK tidak ada",IF(AS51&gt;AS$41,"SALAH, Rencana Aksi tidak ada",IF(AS51&gt;AS$46,"SALAH, Lebih tinggi dari nilai Kualitas Target","OK")))</f>
        <v>OK</v>
      </c>
      <c r="AU51" s="401" t="s">
        <v>431</v>
      </c>
      <c r="AV51" s="402" t="str">
        <f t="shared" si="64"/>
        <v>Belum diisi</v>
      </c>
      <c r="AW51" s="318" t="str">
        <f>IF(AV51&gt;AV$38,"SALAH, PK tidak ada",IF(AV51&gt;AV$41,"SALAH, Rencana Aksi tidak ada",IF(AV51&gt;AV$46,"SALAH, Lebih tinggi dari nilai Kualitas Target","OK")))</f>
        <v>OK</v>
      </c>
      <c r="AX51" s="401" t="s">
        <v>431</v>
      </c>
      <c r="AY51" s="402" t="str">
        <f t="shared" si="65"/>
        <v>Belum diisi</v>
      </c>
      <c r="AZ51" s="318" t="str">
        <f>IF(AY51&gt;AY$38,"SALAH, PK tidak ada",IF(AY51&gt;AY$41,"SALAH, Rencana Aksi tidak ada",IF(AY51&gt;AY$46,"SALAH, Lebih tinggi dari nilai Kualitas Target","OK")))</f>
        <v>OK</v>
      </c>
      <c r="BA51" s="403" t="s">
        <v>431</v>
      </c>
      <c r="BB51" s="402" t="str">
        <f t="shared" si="66"/>
        <v>Belum diisi</v>
      </c>
      <c r="BC51" s="318" t="str">
        <f>IF(BB51&gt;BB$38,"SALAH, PK tidak ada",IF(BB51&gt;BB$41,"SALAH, Rencana Aksi tidak ada",IF(BB51&gt;BB$46,"SALAH, Lebih tinggi dari nilai Kualitas Target","OK")))</f>
        <v>OK</v>
      </c>
      <c r="BD51" s="403" t="s">
        <v>431</v>
      </c>
      <c r="BE51" s="402" t="str">
        <f t="shared" si="67"/>
        <v>Belum diisi</v>
      </c>
      <c r="BF51" s="318" t="str">
        <f>IF(BE51&gt;BE$38,"SALAH, PK tidak ada",IF(BE51&gt;BE$41,"SALAH, Rencana Aksi tidak ada",IF(BE51&gt;BE$46,"SALAH, Lebih tinggi dari nilai Kualitas Target","OK")))</f>
        <v>OK</v>
      </c>
      <c r="BG51" s="403" t="s">
        <v>431</v>
      </c>
      <c r="BH51" s="402" t="str">
        <f t="shared" si="68"/>
        <v>Belum diisi</v>
      </c>
      <c r="BI51" s="318" t="str">
        <f>IF(BH51&gt;BH$38,"SALAH, PK tidak ada",IF(BH51&gt;BH$41,"SALAH, Rencana Aksi tidak ada",IF(BH51&gt;BH$46,"SALAH, Lebih tinggi dari nilai Kualitas Target","OK")))</f>
        <v>OK</v>
      </c>
      <c r="BJ51" s="403" t="s">
        <v>431</v>
      </c>
      <c r="BK51" s="402" t="str">
        <f t="shared" si="69"/>
        <v>Belum diisi</v>
      </c>
      <c r="BL51" s="318" t="str">
        <f>IF(BK51&gt;BK$38,"SALAH, PK tidak ada",IF(BK51&gt;BK$41,"SALAH, Rencana Aksi tidak ada",IF(BK51&gt;BK$46,"SALAH, Lebih tinggi dari nilai Kualitas Target","OK")))</f>
        <v>OK</v>
      </c>
      <c r="BM51" s="403" t="s">
        <v>431</v>
      </c>
      <c r="BN51" s="402" t="str">
        <f t="shared" si="70"/>
        <v>Belum diisi</v>
      </c>
      <c r="BO51" s="318" t="str">
        <f>IF(BN51&gt;BN$38,"SALAH, PK tidak ada",IF(BN51&gt;BN$41,"SALAH, Rencana Aksi tidak ada",IF(BN51&gt;BN$46,"SALAH, Lebih tinggi dari nilai Kualitas Target","OK")))</f>
        <v>OK</v>
      </c>
      <c r="BP51" s="403" t="s">
        <v>431</v>
      </c>
      <c r="BQ51" s="402" t="str">
        <f t="shared" si="71"/>
        <v>Belum diisi</v>
      </c>
      <c r="BR51" s="318" t="str">
        <f>IF(BQ51&gt;BQ$38,"SALAH, PK tidak ada",IF(BQ51&gt;BQ$41,"SALAH, Rencana Aksi tidak ada",IF(BQ51&gt;BQ$46,"SALAH, Lebih tinggi dari nilai Kualitas Target","OK")))</f>
        <v>OK</v>
      </c>
      <c r="BS51" s="403" t="s">
        <v>431</v>
      </c>
      <c r="BT51" s="402" t="str">
        <f t="shared" si="72"/>
        <v>Belum diisi</v>
      </c>
      <c r="BU51" s="318" t="str">
        <f>IF(BT51&gt;BT$38,"SALAH, PK tidak ada",IF(BT51&gt;BT$41,"SALAH, Rencana Aksi tidak ada",IF(BT51&gt;BT$46,"SALAH, Lebih tinggi dari nilai Kualitas Target","OK")))</f>
        <v>OK</v>
      </c>
      <c r="BV51" s="403" t="s">
        <v>431</v>
      </c>
      <c r="BW51" s="402" t="str">
        <f t="shared" si="73"/>
        <v>Belum diisi</v>
      </c>
      <c r="BX51" s="318" t="str">
        <f>IF(BW51&gt;BW$38,"SALAH, PK tidak ada",IF(BW51&gt;BW$41,"SALAH, Rencana Aksi tidak ada",IF(BW51&gt;BW$46,"SALAH, Lebih tinggi dari nilai Kualitas Target","OK")))</f>
        <v>OK</v>
      </c>
      <c r="BY51" s="403" t="s">
        <v>431</v>
      </c>
      <c r="BZ51" s="402" t="str">
        <f t="shared" si="74"/>
        <v>Belum diisi</v>
      </c>
      <c r="CA51" s="318" t="str">
        <f>IF(BZ51&gt;BZ$38,"SALAH, PK tidak ada",IF(BZ51&gt;BZ$41,"SALAH, Rencana Aksi tidak ada",IF(BZ51&gt;BZ$46,"SALAH, Lebih tinggi dari nilai Kualitas Target","OK")))</f>
        <v>OK</v>
      </c>
      <c r="CB51" s="403" t="s">
        <v>431</v>
      </c>
      <c r="CC51" s="402" t="str">
        <f t="shared" si="75"/>
        <v>Belum diisi</v>
      </c>
      <c r="CD51" s="318" t="str">
        <f>IF(CC51&gt;CC$38,"SALAH, PK tidak ada",IF(CC51&gt;CC$41,"SALAH, Rencana Aksi tidak ada",IF(CC51&gt;CC$46,"SALAH, Lebih tinggi dari nilai Kualitas Target","OK")))</f>
        <v>OK</v>
      </c>
      <c r="CE51" s="403" t="s">
        <v>431</v>
      </c>
      <c r="CF51" s="402" t="str">
        <f t="shared" si="76"/>
        <v>Belum diisi</v>
      </c>
      <c r="CG51" s="318" t="str">
        <f>IF(CF51&gt;CF$38,"SALAH, PK tidak ada",IF(CF51&gt;CF$41,"SALAH, Rencana Aksi tidak ada",IF(CF51&gt;CF$46,"SALAH, Lebih tinggi dari nilai Kualitas Target","OK")))</f>
        <v>OK</v>
      </c>
      <c r="CH51" s="403" t="s">
        <v>431</v>
      </c>
      <c r="CI51" s="402" t="str">
        <f t="shared" si="77"/>
        <v>Belum diisi</v>
      </c>
      <c r="CJ51" s="318" t="str">
        <f>IF(CI51&gt;CI$38,"SALAH, PK tidak ada",IF(CI51&gt;CI$41,"SALAH, Rencana Aksi tidak ada",IF(CI51&gt;CI$46,"SALAH, Lebih tinggi dari nilai Kualitas Target","OK")))</f>
        <v>OK</v>
      </c>
      <c r="CK51" s="403" t="s">
        <v>431</v>
      </c>
      <c r="CL51" s="402" t="str">
        <f t="shared" si="78"/>
        <v>Belum diisi</v>
      </c>
      <c r="CM51" s="318" t="str">
        <f>IF(CL51&gt;CL$38,"SALAH, PK tidak ada",IF(CL51&gt;CL$41,"SALAH, Rencana Aksi tidak ada",IF(CL51&gt;CL$46,"SALAH, Lebih tinggi dari nilai Kualitas Target","OK")))</f>
        <v>OK</v>
      </c>
      <c r="CN51" s="403" t="s">
        <v>431</v>
      </c>
      <c r="CO51" s="402" t="str">
        <f t="shared" si="79"/>
        <v>Belum diisi</v>
      </c>
      <c r="CP51" s="318" t="str">
        <f>IF(CO51&gt;CO$38,"SALAH, PK tidak ada",IF(CO51&gt;CO$41,"SALAH, Rencana Aksi tidak ada",IF(CO51&gt;CO$46,"SALAH, Lebih tinggi dari nilai Kualitas Target","OK")))</f>
        <v>OK</v>
      </c>
      <c r="CQ51" s="403" t="s">
        <v>431</v>
      </c>
      <c r="CR51" s="402" t="str">
        <f t="shared" si="80"/>
        <v>Belum diisi</v>
      </c>
      <c r="CS51" s="318" t="str">
        <f>IF(CR51&gt;CR$38,"SALAH, PK tidak ada",IF(CR51&gt;CR$41,"SALAH, Rencana Aksi tidak ada",IF(CR51&gt;CR$46,"SALAH, Lebih tinggi dari nilai Kualitas Target","OK")))</f>
        <v>OK</v>
      </c>
      <c r="CT51" s="403" t="s">
        <v>431</v>
      </c>
      <c r="CU51" s="402" t="str">
        <f t="shared" si="81"/>
        <v>Belum diisi</v>
      </c>
      <c r="CV51" s="318" t="str">
        <f>IF(CU51&gt;CU$38,"SALAH, PK tidak ada",IF(CU51&gt;CU$41,"SALAH, Rencana Aksi tidak ada",IF(CU51&gt;CU$46,"SALAH, Lebih tinggi dari nilai Kualitas Target","OK")))</f>
        <v>OK</v>
      </c>
      <c r="CW51" s="403" t="s">
        <v>431</v>
      </c>
      <c r="CX51" s="402" t="str">
        <f t="shared" si="82"/>
        <v>Belum diisi</v>
      </c>
      <c r="CY51" s="318" t="str">
        <f>IF(CX51&gt;CX$38,"SALAH, PK tidak ada",IF(CX51&gt;CX$41,"SALAH, Rencana Aksi tidak ada",IF(CX51&gt;CX$46,"SALAH, Lebih tinggi dari nilai Kualitas Target","OK")))</f>
        <v>OK</v>
      </c>
      <c r="CZ51" s="403" t="s">
        <v>431</v>
      </c>
      <c r="DA51" s="402" t="str">
        <f t="shared" si="83"/>
        <v>Belum diisi</v>
      </c>
      <c r="DB51" s="318" t="str">
        <f>IF(DA51&gt;DA$38,"SALAH, PK tidak ada",IF(DA51&gt;DA$41,"SALAH, Rencana Aksi tidak ada",IF(DA51&gt;DA$46,"SALAH, Lebih tinggi dari nilai Kualitas Target","OK")))</f>
        <v>OK</v>
      </c>
      <c r="DC51" s="403" t="s">
        <v>431</v>
      </c>
      <c r="DD51" s="402" t="str">
        <f t="shared" si="84"/>
        <v>Belum diisi</v>
      </c>
      <c r="DE51" s="318" t="str">
        <f>IF(DD51&gt;DD$38,"SALAH, PK tidak ada",IF(DD51&gt;DD$41,"SALAH, Rencana Aksi tidak ada",IF(DD51&gt;DD$46,"SALAH, Lebih tinggi dari nilai Kualitas Target","OK")))</f>
        <v>OK</v>
      </c>
      <c r="DF51" s="403" t="s">
        <v>431</v>
      </c>
      <c r="DG51" s="402" t="str">
        <f t="shared" si="85"/>
        <v>Belum diisi</v>
      </c>
      <c r="DH51" s="318" t="str">
        <f>IF(DG51&gt;DG$38,"SALAH, PK tidak ada",IF(DG51&gt;DG$41,"SALAH, Rencana Aksi tidak ada",IF(DG51&gt;DG$46,"SALAH, Lebih tinggi dari nilai Kualitas Target","OK")))</f>
        <v>OK</v>
      </c>
      <c r="DI51" s="403" t="s">
        <v>431</v>
      </c>
      <c r="DJ51" s="402" t="str">
        <f t="shared" si="86"/>
        <v>Belum diisi</v>
      </c>
      <c r="DK51" s="318" t="str">
        <f>IF(DJ51&gt;DJ$38,"SALAH, PK tidak ada",IF(DJ51&gt;DJ$41,"SALAH, Rencana Aksi tidak ada",IF(DJ51&gt;DJ$46,"SALAH, Lebih tinggi dari nilai Kualitas Target","OK")))</f>
        <v>OK</v>
      </c>
      <c r="DL51" s="403" t="s">
        <v>431</v>
      </c>
      <c r="DM51" s="402" t="str">
        <f t="shared" si="87"/>
        <v>Belum diisi</v>
      </c>
      <c r="DN51" s="318" t="str">
        <f>IF(DM51&gt;DM$38,"SALAH, PK tidak ada",IF(DM51&gt;DM$41,"SALAH, Rencana Aksi tidak ada",IF(DM51&gt;DM$46,"SALAH, Lebih tinggi dari nilai Kualitas Target","OK")))</f>
        <v>OK</v>
      </c>
      <c r="DO51" s="403" t="s">
        <v>431</v>
      </c>
      <c r="DP51" s="402" t="str">
        <f t="shared" si="88"/>
        <v>Belum diisi</v>
      </c>
      <c r="DQ51" s="318" t="str">
        <f>IF(DP51&gt;DP$38,"SALAH, PK tidak ada",IF(DP51&gt;DP$41,"SALAH, Rencana Aksi tidak ada",IF(DP51&gt;DP$46,"SALAH, Lebih tinggi dari nilai Kualitas Target","OK")))</f>
        <v>OK</v>
      </c>
      <c r="DR51" s="403" t="s">
        <v>431</v>
      </c>
      <c r="DS51" s="402" t="str">
        <f t="shared" si="89"/>
        <v>Belum diisi</v>
      </c>
      <c r="DT51" s="318" t="str">
        <f>IF(DS51&gt;DS$38,"SALAH, PK tidak ada",IF(DS51&gt;DS$41,"SALAH, Rencana Aksi tidak ada",IF(DS51&gt;DS$46,"SALAH, Lebih tinggi dari nilai Kualitas Target","OK")))</f>
        <v>OK</v>
      </c>
      <c r="DU51" s="403" t="s">
        <v>431</v>
      </c>
      <c r="DV51" s="402" t="str">
        <f t="shared" si="90"/>
        <v>Belum diisi</v>
      </c>
      <c r="DW51" s="318" t="str">
        <f>IF(DV51&gt;DV$38,"SALAH, PK tidak ada",IF(DV51&gt;DV$41,"SALAH, Rencana Aksi tidak ada",IF(DV51&gt;DV$46,"SALAH, Lebih tinggi dari nilai Kualitas Target","OK")))</f>
        <v>OK</v>
      </c>
      <c r="DX51" s="403" t="s">
        <v>431</v>
      </c>
      <c r="DY51" s="402" t="str">
        <f t="shared" si="91"/>
        <v>Belum diisi</v>
      </c>
      <c r="DZ51" s="318" t="str">
        <f>IF(DY51&gt;DY$38,"SALAH, PK tidak ada",IF(DY51&gt;DY$41,"SALAH, Rencana Aksi tidak ada",IF(DY51&gt;DY$46,"SALAH, Lebih tinggi dari nilai Kualitas Target","OK")))</f>
        <v>OK</v>
      </c>
      <c r="EA51" s="403" t="s">
        <v>431</v>
      </c>
      <c r="EB51" s="402" t="str">
        <f t="shared" si="92"/>
        <v>Belum diisi</v>
      </c>
      <c r="EC51" s="318" t="str">
        <f>IF(EB51&gt;EB$38,"SALAH, PK tidak ada",IF(EB51&gt;EB$41,"SALAH, Rencana Aksi tidak ada",IF(EB51&gt;EB$46,"SALAH, Lebih tinggi dari nilai Kualitas Target","OK")))</f>
        <v>OK</v>
      </c>
      <c r="ED51" s="403" t="s">
        <v>431</v>
      </c>
      <c r="EE51" s="402" t="str">
        <f t="shared" si="93"/>
        <v>Belum diisi</v>
      </c>
      <c r="EF51" s="318" t="str">
        <f>IF(EE51&gt;EE$38,"SALAH, PK tidak ada",IF(EE51&gt;EE$41,"SALAH, Rencana Aksi tidak ada",IF(EE51&gt;EE$46,"SALAH, Lebih tinggi dari nilai Kualitas Target","OK")))</f>
        <v>OK</v>
      </c>
      <c r="EG51" s="403" t="s">
        <v>431</v>
      </c>
      <c r="EH51" s="402" t="str">
        <f t="shared" si="94"/>
        <v>Belum diisi</v>
      </c>
      <c r="EI51" s="318" t="str">
        <f>IF(EH51&gt;EH$38,"SALAH, PK tidak ada",IF(EH51&gt;EH$41,"SALAH, Rencana Aksi tidak ada",IF(EH51&gt;EH$46,"SALAH, Lebih tinggi dari nilai Kualitas Target","OK")))</f>
        <v>OK</v>
      </c>
      <c r="EJ51" s="403" t="s">
        <v>431</v>
      </c>
      <c r="EK51" s="402" t="str">
        <f t="shared" si="95"/>
        <v>Belum diisi</v>
      </c>
      <c r="EL51" s="318" t="str">
        <f>IF(EK51&gt;EK$38,"SALAH, PK tidak ada",IF(EK51&gt;EK$41,"SALAH, Rencana Aksi tidak ada",IF(EK51&gt;EK$46,"SALAH, Lebih tinggi dari nilai Kualitas Target","OK")))</f>
        <v>OK</v>
      </c>
      <c r="EM51" s="401" t="s">
        <v>431</v>
      </c>
      <c r="EN51" s="402" t="str">
        <f t="shared" si="96"/>
        <v>Belum diisi</v>
      </c>
      <c r="EO51" s="318" t="str">
        <f>IF(EN51&gt;EN$38,"SALAH, PK tidak ada",IF(EN51&gt;EN$41,"SALAH, Rencana Aksi tidak ada",IF(EN51&gt;EN$46,"SALAH, Lebih tinggi dari nilai Kualitas Target","OK")))</f>
        <v>OK</v>
      </c>
    </row>
    <row r="52" spans="1:145" ht="45">
      <c r="A52" s="56">
        <v>54</v>
      </c>
      <c r="B52" s="310">
        <v>14</v>
      </c>
      <c r="C52" s="316" t="s">
        <v>111</v>
      </c>
      <c r="D52" s="404"/>
      <c r="E52" s="399" t="str">
        <f t="shared" si="97"/>
        <v>a</v>
      </c>
      <c r="F52" s="405">
        <f t="shared" si="51"/>
        <v>1</v>
      </c>
      <c r="H52" s="387"/>
      <c r="J52" s="313" t="s">
        <v>26</v>
      </c>
      <c r="K52" s="403" t="s">
        <v>1365</v>
      </c>
      <c r="L52" s="414">
        <f t="shared" ref="L52" si="98">IF(K52="a",1,IF(K52="b",0.75,IF(K52="c",0.5,IF(K52="d",0.25,IF(K52="e",0,IF(K52="a/b/c/d/e","Belum diisi","Error"))))))</f>
        <v>1</v>
      </c>
      <c r="M52" s="318" t="str">
        <f>IF(L52&gt;L$38,"SALAH, PK tidak ada",IF(L52&gt;L$41,"SALAH, Rencana Aksi tidak ada","OK"))</f>
        <v>OK</v>
      </c>
      <c r="N52" s="403" t="s">
        <v>431</v>
      </c>
      <c r="O52" s="402" t="str">
        <f t="shared" si="53"/>
        <v>Belum diisi</v>
      </c>
      <c r="P52" s="318" t="str">
        <f>IF(O52&gt;O$38,"SALAH, PK tidak ada",IF(O52&gt;O$41,"SALAH, Rencana Aksi tidak ada","OK"))</f>
        <v>OK</v>
      </c>
      <c r="Q52" s="403" t="s">
        <v>431</v>
      </c>
      <c r="R52" s="402" t="str">
        <f t="shared" si="54"/>
        <v>Belum diisi</v>
      </c>
      <c r="S52" s="318" t="str">
        <f>IF(R52&gt;R$38,"SALAH, PK tidak ada",IF(R52&gt;R$41,"SALAH, Rencana Aksi tidak ada","OK"))</f>
        <v>OK</v>
      </c>
      <c r="T52" s="403" t="s">
        <v>431</v>
      </c>
      <c r="U52" s="402" t="str">
        <f t="shared" si="55"/>
        <v>Belum diisi</v>
      </c>
      <c r="V52" s="318" t="str">
        <f>IF(U52&gt;U$38,"SALAH, PK tidak ada",IF(U52&gt;U$41,"SALAH, Rencana Aksi tidak ada","OK"))</f>
        <v>OK</v>
      </c>
      <c r="W52" s="403" t="s">
        <v>431</v>
      </c>
      <c r="X52" s="402" t="str">
        <f t="shared" si="56"/>
        <v>Belum diisi</v>
      </c>
      <c r="Y52" s="318" t="str">
        <f>IF(X52&gt;X$38,"SALAH, PK tidak ada",IF(X52&gt;X$41,"SALAH, Rencana Aksi tidak ada","OK"))</f>
        <v>OK</v>
      </c>
      <c r="Z52" s="403" t="s">
        <v>431</v>
      </c>
      <c r="AA52" s="402" t="str">
        <f t="shared" si="57"/>
        <v>Belum diisi</v>
      </c>
      <c r="AB52" s="318" t="str">
        <f>IF(AA52&gt;AA$38,"SALAH, PK tidak ada",IF(AA52&gt;AA$41,"SALAH, Rencana Aksi tidak ada","OK"))</f>
        <v>OK</v>
      </c>
      <c r="AC52" s="403" t="s">
        <v>431</v>
      </c>
      <c r="AD52" s="402" t="str">
        <f t="shared" si="58"/>
        <v>Belum diisi</v>
      </c>
      <c r="AE52" s="318" t="str">
        <f>IF(AD52&gt;AD$38,"SALAH, PK tidak ada",IF(AD52&gt;AD$41,"SALAH, Rencana Aksi tidak ada","OK"))</f>
        <v>OK</v>
      </c>
      <c r="AF52" s="403" t="s">
        <v>431</v>
      </c>
      <c r="AG52" s="402" t="str">
        <f t="shared" si="59"/>
        <v>Belum diisi</v>
      </c>
      <c r="AH52" s="318" t="str">
        <f>IF(AG52&gt;AG$38,"SALAH, PK tidak ada",IF(AG52&gt;AG$41,"SALAH, Rencana Aksi tidak ada","OK"))</f>
        <v>OK</v>
      </c>
      <c r="AI52" s="403" t="s">
        <v>431</v>
      </c>
      <c r="AJ52" s="402" t="str">
        <f t="shared" si="60"/>
        <v>Belum diisi</v>
      </c>
      <c r="AK52" s="318" t="str">
        <f>IF(AJ52&gt;AJ$38,"SALAH, PK tidak ada",IF(AJ52&gt;AJ$41,"SALAH, Rencana Aksi tidak ada","OK"))</f>
        <v>OK</v>
      </c>
      <c r="AL52" s="403" t="s">
        <v>431</v>
      </c>
      <c r="AM52" s="402" t="str">
        <f t="shared" si="61"/>
        <v>Belum diisi</v>
      </c>
      <c r="AN52" s="318" t="str">
        <f>IF(AM52&gt;AM$38,"SALAH, PK tidak ada",IF(AM52&gt;AM$41,"SALAH, Rencana Aksi tidak ada","OK"))</f>
        <v>OK</v>
      </c>
      <c r="AO52" s="403" t="s">
        <v>431</v>
      </c>
      <c r="AP52" s="402" t="str">
        <f t="shared" si="62"/>
        <v>Belum diisi</v>
      </c>
      <c r="AQ52" s="318" t="str">
        <f>IF(AP52&gt;AP$38,"SALAH, PK tidak ada",IF(AP52&gt;AP$41,"SALAH, Rencana Aksi tidak ada","OK"))</f>
        <v>OK</v>
      </c>
      <c r="AR52" s="403" t="s">
        <v>431</v>
      </c>
      <c r="AS52" s="402" t="str">
        <f t="shared" si="63"/>
        <v>Belum diisi</v>
      </c>
      <c r="AT52" s="318" t="str">
        <f>IF(AS52&gt;AS$38,"SALAH, PK tidak ada",IF(AS52&gt;AS$41,"SALAH, Rencana Aksi tidak ada","OK"))</f>
        <v>OK</v>
      </c>
      <c r="AU52" s="403" t="s">
        <v>431</v>
      </c>
      <c r="AV52" s="402" t="str">
        <f t="shared" si="64"/>
        <v>Belum diisi</v>
      </c>
      <c r="AW52" s="318" t="str">
        <f>IF(AV52&gt;AV$38,"SALAH, PK tidak ada",IF(AV52&gt;AV$41,"SALAH, Rencana Aksi tidak ada","OK"))</f>
        <v>OK</v>
      </c>
      <c r="AX52" s="403" t="s">
        <v>431</v>
      </c>
      <c r="AY52" s="402" t="str">
        <f t="shared" si="65"/>
        <v>Belum diisi</v>
      </c>
      <c r="AZ52" s="318" t="str">
        <f>IF(AY52&gt;AY$38,"SALAH, PK tidak ada",IF(AY52&gt;AY$41,"SALAH, Rencana Aksi tidak ada","OK"))</f>
        <v>OK</v>
      </c>
      <c r="BA52" s="403" t="s">
        <v>431</v>
      </c>
      <c r="BB52" s="402" t="str">
        <f t="shared" si="66"/>
        <v>Belum diisi</v>
      </c>
      <c r="BC52" s="318" t="str">
        <f>IF(BB52&gt;BB$38,"SALAH, PK tidak ada",IF(BB52&gt;BB$41,"SALAH, Rencana Aksi tidak ada","OK"))</f>
        <v>OK</v>
      </c>
      <c r="BD52" s="403" t="s">
        <v>431</v>
      </c>
      <c r="BE52" s="402" t="str">
        <f t="shared" si="67"/>
        <v>Belum diisi</v>
      </c>
      <c r="BF52" s="318" t="str">
        <f>IF(BE52&gt;BE$38,"SALAH, PK tidak ada",IF(BE52&gt;BE$41,"SALAH, Rencana Aksi tidak ada","OK"))</f>
        <v>OK</v>
      </c>
      <c r="BG52" s="403" t="s">
        <v>431</v>
      </c>
      <c r="BH52" s="402" t="str">
        <f t="shared" si="68"/>
        <v>Belum diisi</v>
      </c>
      <c r="BI52" s="318" t="str">
        <f>IF(BH52&gt;BH$38,"SALAH, PK tidak ada",IF(BH52&gt;BH$41,"SALAH, Rencana Aksi tidak ada","OK"))</f>
        <v>OK</v>
      </c>
      <c r="BJ52" s="403" t="s">
        <v>431</v>
      </c>
      <c r="BK52" s="402" t="str">
        <f t="shared" si="69"/>
        <v>Belum diisi</v>
      </c>
      <c r="BL52" s="318" t="str">
        <f>IF(BK52&gt;BK$38,"SALAH, PK tidak ada",IF(BK52&gt;BK$41,"SALAH, Rencana Aksi tidak ada","OK"))</f>
        <v>OK</v>
      </c>
      <c r="BM52" s="403" t="s">
        <v>431</v>
      </c>
      <c r="BN52" s="402" t="str">
        <f t="shared" si="70"/>
        <v>Belum diisi</v>
      </c>
      <c r="BO52" s="318" t="str">
        <f>IF(BN52&gt;BN$38,"SALAH, PK tidak ada",IF(BN52&gt;BN$41,"SALAH, Rencana Aksi tidak ada","OK"))</f>
        <v>OK</v>
      </c>
      <c r="BP52" s="403" t="s">
        <v>431</v>
      </c>
      <c r="BQ52" s="402" t="str">
        <f t="shared" si="71"/>
        <v>Belum diisi</v>
      </c>
      <c r="BR52" s="318" t="str">
        <f>IF(BQ52&gt;BQ$38,"SALAH, PK tidak ada",IF(BQ52&gt;BQ$41,"SALAH, Rencana Aksi tidak ada","OK"))</f>
        <v>OK</v>
      </c>
      <c r="BS52" s="403" t="s">
        <v>431</v>
      </c>
      <c r="BT52" s="402" t="str">
        <f t="shared" si="72"/>
        <v>Belum diisi</v>
      </c>
      <c r="BU52" s="318" t="str">
        <f>IF(BT52&gt;BT$38,"SALAH, PK tidak ada",IF(BT52&gt;BT$41,"SALAH, Rencana Aksi tidak ada","OK"))</f>
        <v>OK</v>
      </c>
      <c r="BV52" s="403" t="s">
        <v>431</v>
      </c>
      <c r="BW52" s="402" t="str">
        <f t="shared" si="73"/>
        <v>Belum diisi</v>
      </c>
      <c r="BX52" s="318" t="str">
        <f>IF(BW52&gt;BW$38,"SALAH, PK tidak ada",IF(BW52&gt;BW$41,"SALAH, Rencana Aksi tidak ada","OK"))</f>
        <v>OK</v>
      </c>
      <c r="BY52" s="403" t="s">
        <v>431</v>
      </c>
      <c r="BZ52" s="402" t="str">
        <f t="shared" si="74"/>
        <v>Belum diisi</v>
      </c>
      <c r="CA52" s="318" t="str">
        <f>IF(BZ52&gt;BZ$38,"SALAH, PK tidak ada",IF(BZ52&gt;BZ$41,"SALAH, Rencana Aksi tidak ada","OK"))</f>
        <v>OK</v>
      </c>
      <c r="CB52" s="403" t="s">
        <v>431</v>
      </c>
      <c r="CC52" s="402" t="str">
        <f t="shared" si="75"/>
        <v>Belum diisi</v>
      </c>
      <c r="CD52" s="318" t="str">
        <f>IF(CC52&gt;CC$38,"SALAH, PK tidak ada",IF(CC52&gt;CC$41,"SALAH, Rencana Aksi tidak ada","OK"))</f>
        <v>OK</v>
      </c>
      <c r="CE52" s="403" t="s">
        <v>431</v>
      </c>
      <c r="CF52" s="402" t="str">
        <f t="shared" si="76"/>
        <v>Belum diisi</v>
      </c>
      <c r="CG52" s="318" t="str">
        <f>IF(CF52&gt;CF$38,"SALAH, PK tidak ada",IF(CF52&gt;CF$41,"SALAH, Rencana Aksi tidak ada","OK"))</f>
        <v>OK</v>
      </c>
      <c r="CH52" s="403" t="s">
        <v>431</v>
      </c>
      <c r="CI52" s="402" t="str">
        <f t="shared" si="77"/>
        <v>Belum diisi</v>
      </c>
      <c r="CJ52" s="318" t="str">
        <f>IF(CI52&gt;CI$38,"SALAH, PK tidak ada",IF(CI52&gt;CI$41,"SALAH, Rencana Aksi tidak ada","OK"))</f>
        <v>OK</v>
      </c>
      <c r="CK52" s="403" t="s">
        <v>431</v>
      </c>
      <c r="CL52" s="402" t="str">
        <f t="shared" si="78"/>
        <v>Belum diisi</v>
      </c>
      <c r="CM52" s="318" t="str">
        <f>IF(CL52&gt;CL$38,"SALAH, PK tidak ada",IF(CL52&gt;CL$41,"SALAH, Rencana Aksi tidak ada","OK"))</f>
        <v>OK</v>
      </c>
      <c r="CN52" s="403" t="s">
        <v>431</v>
      </c>
      <c r="CO52" s="402" t="str">
        <f t="shared" si="79"/>
        <v>Belum diisi</v>
      </c>
      <c r="CP52" s="318" t="str">
        <f>IF(CO52&gt;CO$38,"SALAH, PK tidak ada",IF(CO52&gt;CO$41,"SALAH, Rencana Aksi tidak ada","OK"))</f>
        <v>OK</v>
      </c>
      <c r="CQ52" s="403" t="s">
        <v>431</v>
      </c>
      <c r="CR52" s="402" t="str">
        <f t="shared" si="80"/>
        <v>Belum diisi</v>
      </c>
      <c r="CS52" s="318" t="str">
        <f>IF(CR52&gt;CR$38,"SALAH, PK tidak ada",IF(CR52&gt;CR$41,"SALAH, Rencana Aksi tidak ada","OK"))</f>
        <v>OK</v>
      </c>
      <c r="CT52" s="403" t="s">
        <v>431</v>
      </c>
      <c r="CU52" s="402" t="str">
        <f t="shared" si="81"/>
        <v>Belum diisi</v>
      </c>
      <c r="CV52" s="318" t="str">
        <f>IF(CU52&gt;CU$38,"SALAH, PK tidak ada",IF(CU52&gt;CU$41,"SALAH, Rencana Aksi tidak ada","OK"))</f>
        <v>OK</v>
      </c>
      <c r="CW52" s="403" t="s">
        <v>431</v>
      </c>
      <c r="CX52" s="402" t="str">
        <f t="shared" si="82"/>
        <v>Belum diisi</v>
      </c>
      <c r="CY52" s="318" t="str">
        <f>IF(CX52&gt;CX$38,"SALAH, PK tidak ada",IF(CX52&gt;CX$41,"SALAH, Rencana Aksi tidak ada","OK"))</f>
        <v>OK</v>
      </c>
      <c r="CZ52" s="403" t="s">
        <v>431</v>
      </c>
      <c r="DA52" s="402" t="str">
        <f t="shared" si="83"/>
        <v>Belum diisi</v>
      </c>
      <c r="DB52" s="318" t="str">
        <f>IF(DA52&gt;DA$38,"SALAH, PK tidak ada",IF(DA52&gt;DA$41,"SALAH, Rencana Aksi tidak ada","OK"))</f>
        <v>OK</v>
      </c>
      <c r="DC52" s="403" t="s">
        <v>431</v>
      </c>
      <c r="DD52" s="402" t="str">
        <f t="shared" si="84"/>
        <v>Belum diisi</v>
      </c>
      <c r="DE52" s="318" t="str">
        <f>IF(DD52&gt;DD$38,"SALAH, PK tidak ada",IF(DD52&gt;DD$41,"SALAH, Rencana Aksi tidak ada","OK"))</f>
        <v>OK</v>
      </c>
      <c r="DF52" s="403" t="s">
        <v>431</v>
      </c>
      <c r="DG52" s="402" t="str">
        <f t="shared" si="85"/>
        <v>Belum diisi</v>
      </c>
      <c r="DH52" s="318" t="str">
        <f>IF(DG52&gt;DG$38,"SALAH, PK tidak ada",IF(DG52&gt;DG$41,"SALAH, Rencana Aksi tidak ada","OK"))</f>
        <v>OK</v>
      </c>
      <c r="DI52" s="403" t="s">
        <v>431</v>
      </c>
      <c r="DJ52" s="402" t="str">
        <f t="shared" si="86"/>
        <v>Belum diisi</v>
      </c>
      <c r="DK52" s="318" t="str">
        <f>IF(DJ52&gt;DJ$38,"SALAH, PK tidak ada",IF(DJ52&gt;DJ$41,"SALAH, Rencana Aksi tidak ada","OK"))</f>
        <v>OK</v>
      </c>
      <c r="DL52" s="403" t="s">
        <v>431</v>
      </c>
      <c r="DM52" s="402" t="str">
        <f t="shared" si="87"/>
        <v>Belum diisi</v>
      </c>
      <c r="DN52" s="318" t="str">
        <f>IF(DM52&gt;DM$38,"SALAH, PK tidak ada",IF(DM52&gt;DM$41,"SALAH, Rencana Aksi tidak ada","OK"))</f>
        <v>OK</v>
      </c>
      <c r="DO52" s="403" t="s">
        <v>431</v>
      </c>
      <c r="DP52" s="402" t="str">
        <f t="shared" si="88"/>
        <v>Belum diisi</v>
      </c>
      <c r="DQ52" s="318" t="str">
        <f>IF(DP52&gt;DP$38,"SALAH, PK tidak ada",IF(DP52&gt;DP$41,"SALAH, Rencana Aksi tidak ada","OK"))</f>
        <v>OK</v>
      </c>
      <c r="DR52" s="403" t="s">
        <v>431</v>
      </c>
      <c r="DS52" s="402" t="str">
        <f t="shared" si="89"/>
        <v>Belum diisi</v>
      </c>
      <c r="DT52" s="318" t="str">
        <f>IF(DS52&gt;DS$38,"SALAH, PK tidak ada",IF(DS52&gt;DS$41,"SALAH, Rencana Aksi tidak ada","OK"))</f>
        <v>OK</v>
      </c>
      <c r="DU52" s="403" t="s">
        <v>431</v>
      </c>
      <c r="DV52" s="402" t="str">
        <f t="shared" si="90"/>
        <v>Belum diisi</v>
      </c>
      <c r="DW52" s="318" t="str">
        <f>IF(DV52&gt;DV$38,"SALAH, PK tidak ada",IF(DV52&gt;DV$41,"SALAH, Rencana Aksi tidak ada","OK"))</f>
        <v>OK</v>
      </c>
      <c r="DX52" s="403" t="s">
        <v>431</v>
      </c>
      <c r="DY52" s="402" t="str">
        <f t="shared" si="91"/>
        <v>Belum diisi</v>
      </c>
      <c r="DZ52" s="318" t="str">
        <f>IF(DY52&gt;DY$38,"SALAH, PK tidak ada",IF(DY52&gt;DY$41,"SALAH, Rencana Aksi tidak ada","OK"))</f>
        <v>OK</v>
      </c>
      <c r="EA52" s="403" t="s">
        <v>431</v>
      </c>
      <c r="EB52" s="402" t="str">
        <f t="shared" si="92"/>
        <v>Belum diisi</v>
      </c>
      <c r="EC52" s="318" t="str">
        <f>IF(EB52&gt;EB$38,"SALAH, PK tidak ada",IF(EB52&gt;EB$41,"SALAH, Rencana Aksi tidak ada","OK"))</f>
        <v>OK</v>
      </c>
      <c r="ED52" s="403" t="s">
        <v>431</v>
      </c>
      <c r="EE52" s="402" t="str">
        <f t="shared" si="93"/>
        <v>Belum diisi</v>
      </c>
      <c r="EF52" s="318" t="str">
        <f>IF(EE52&gt;EE$38,"SALAH, PK tidak ada",IF(EE52&gt;EE$41,"SALAH, Rencana Aksi tidak ada","OK"))</f>
        <v>OK</v>
      </c>
      <c r="EG52" s="403" t="s">
        <v>431</v>
      </c>
      <c r="EH52" s="402" t="str">
        <f t="shared" si="94"/>
        <v>Belum diisi</v>
      </c>
      <c r="EI52" s="318" t="str">
        <f>IF(EH52&gt;EH$38,"SALAH, PK tidak ada",IF(EH52&gt;EH$41,"SALAH, Rencana Aksi tidak ada","OK"))</f>
        <v>OK</v>
      </c>
      <c r="EJ52" s="403" t="s">
        <v>431</v>
      </c>
      <c r="EK52" s="402" t="str">
        <f t="shared" si="95"/>
        <v>Belum diisi</v>
      </c>
      <c r="EL52" s="318" t="str">
        <f>IF(EK52&gt;EK$38,"SALAH, PK tidak ada",IF(EK52&gt;EK$41,"SALAH, Rencana Aksi tidak ada","OK"))</f>
        <v>OK</v>
      </c>
      <c r="EM52" s="403" t="s">
        <v>431</v>
      </c>
      <c r="EN52" s="402" t="str">
        <f t="shared" si="96"/>
        <v>Belum diisi</v>
      </c>
      <c r="EO52" s="318" t="str">
        <f>IF(EN52&gt;EN$38,"SALAH, PK tidak ada",IF(EN52&gt;EN$41,"SALAH, Rencana Aksi tidak ada","OK"))</f>
        <v>OK</v>
      </c>
    </row>
    <row r="53" spans="1:145" ht="15">
      <c r="A53" s="278">
        <v>55</v>
      </c>
      <c r="B53" s="310"/>
      <c r="C53" s="316"/>
      <c r="D53" s="324"/>
      <c r="E53" s="323"/>
      <c r="F53" s="323"/>
      <c r="H53" s="408"/>
      <c r="J53" s="323"/>
      <c r="K53" s="323"/>
      <c r="L53" s="323"/>
      <c r="M53" s="326"/>
      <c r="N53" s="323"/>
      <c r="O53" s="323"/>
      <c r="P53" s="326"/>
      <c r="Q53" s="323"/>
      <c r="R53" s="323"/>
      <c r="S53" s="326"/>
      <c r="T53" s="323"/>
      <c r="U53" s="323"/>
      <c r="V53" s="326"/>
      <c r="W53" s="323"/>
      <c r="X53" s="323"/>
      <c r="Y53" s="326"/>
      <c r="Z53" s="323"/>
      <c r="AA53" s="323"/>
      <c r="AB53" s="326"/>
      <c r="AC53" s="323"/>
      <c r="AD53" s="323"/>
      <c r="AE53" s="326"/>
      <c r="AF53" s="323"/>
      <c r="AG53" s="323"/>
      <c r="AH53" s="326"/>
      <c r="AI53" s="323"/>
      <c r="AJ53" s="323"/>
      <c r="AK53" s="326"/>
      <c r="AL53" s="323"/>
      <c r="AM53" s="323"/>
      <c r="AN53" s="326"/>
      <c r="AO53" s="323"/>
      <c r="AP53" s="323"/>
      <c r="AQ53" s="326"/>
      <c r="AR53" s="323"/>
      <c r="AS53" s="323"/>
      <c r="AT53" s="326"/>
      <c r="AU53" s="323"/>
      <c r="AV53" s="323"/>
      <c r="AW53" s="326"/>
      <c r="AX53" s="323"/>
      <c r="AY53" s="323"/>
      <c r="AZ53" s="326"/>
      <c r="BA53" s="323"/>
      <c r="BB53" s="323"/>
      <c r="BC53" s="326"/>
      <c r="BD53" s="323"/>
      <c r="BE53" s="323"/>
      <c r="BF53" s="326"/>
      <c r="BG53" s="323"/>
      <c r="BH53" s="323"/>
      <c r="BI53" s="326"/>
      <c r="BJ53" s="323"/>
      <c r="BK53" s="323"/>
      <c r="BL53" s="326"/>
      <c r="BM53" s="323"/>
      <c r="BN53" s="323"/>
      <c r="BO53" s="326"/>
      <c r="BP53" s="323"/>
      <c r="BQ53" s="323"/>
      <c r="BR53" s="326"/>
      <c r="BS53" s="323"/>
      <c r="BT53" s="323"/>
      <c r="BU53" s="326"/>
      <c r="BV53" s="323"/>
      <c r="BW53" s="323"/>
      <c r="BX53" s="326"/>
      <c r="BY53" s="323"/>
      <c r="BZ53" s="323"/>
      <c r="CA53" s="326"/>
      <c r="CB53" s="323"/>
      <c r="CC53" s="323"/>
      <c r="CD53" s="326"/>
      <c r="CE53" s="323"/>
      <c r="CF53" s="323"/>
      <c r="CG53" s="326"/>
      <c r="CH53" s="323"/>
      <c r="CI53" s="323"/>
      <c r="CJ53" s="326"/>
      <c r="CK53" s="323"/>
      <c r="CL53" s="323"/>
      <c r="CM53" s="326"/>
      <c r="CN53" s="323"/>
      <c r="CO53" s="323"/>
      <c r="CP53" s="326"/>
      <c r="CQ53" s="323"/>
      <c r="CR53" s="323"/>
      <c r="CS53" s="326"/>
      <c r="CT53" s="323"/>
      <c r="CU53" s="323"/>
      <c r="CV53" s="326"/>
      <c r="CW53" s="323"/>
      <c r="CX53" s="323"/>
      <c r="CY53" s="326"/>
      <c r="CZ53" s="323"/>
      <c r="DA53" s="323"/>
      <c r="DB53" s="326"/>
      <c r="DC53" s="323"/>
      <c r="DD53" s="323"/>
      <c r="DE53" s="326"/>
      <c r="DF53" s="323"/>
      <c r="DG53" s="323"/>
      <c r="DH53" s="326"/>
      <c r="DI53" s="323"/>
      <c r="DJ53" s="323"/>
      <c r="DK53" s="326"/>
      <c r="DL53" s="323"/>
      <c r="DM53" s="323"/>
      <c r="DN53" s="326"/>
      <c r="DO53" s="323"/>
      <c r="DP53" s="323"/>
      <c r="DQ53" s="326"/>
      <c r="DR53" s="323"/>
      <c r="DS53" s="323"/>
      <c r="DT53" s="326"/>
      <c r="DU53" s="323"/>
      <c r="DV53" s="323"/>
      <c r="DW53" s="326"/>
      <c r="DX53" s="323"/>
      <c r="DY53" s="323"/>
      <c r="DZ53" s="326"/>
      <c r="EA53" s="323"/>
      <c r="EB53" s="323"/>
      <c r="EC53" s="326"/>
      <c r="ED53" s="323"/>
      <c r="EE53" s="323"/>
      <c r="EF53" s="326"/>
      <c r="EG53" s="323"/>
      <c r="EH53" s="323"/>
      <c r="EI53" s="326"/>
      <c r="EJ53" s="323"/>
      <c r="EK53" s="323"/>
      <c r="EL53" s="326"/>
      <c r="EM53" s="323"/>
      <c r="EN53" s="323"/>
      <c r="EO53" s="326"/>
    </row>
    <row r="54" spans="1:145" ht="15.75">
      <c r="A54" s="56">
        <v>56</v>
      </c>
      <c r="B54" s="305" t="s">
        <v>49</v>
      </c>
      <c r="C54" s="394" t="s">
        <v>533</v>
      </c>
      <c r="D54" s="395">
        <v>3</v>
      </c>
      <c r="E54" s="396">
        <f>SUM(F55:F59)/COUNT(F55:F59)</f>
        <v>1</v>
      </c>
      <c r="F54" s="397">
        <f>E54*$D54</f>
        <v>3</v>
      </c>
      <c r="H54" s="387"/>
      <c r="J54" s="295"/>
      <c r="K54" s="398">
        <f>SUM(L55:L59)/COUNTA(L55:L59)</f>
        <v>1</v>
      </c>
      <c r="L54" s="389">
        <f>K54*$D54</f>
        <v>3</v>
      </c>
      <c r="M54" s="298"/>
      <c r="N54" s="398">
        <f>SUM(O55:O59)/COUNTA(O55:O59)</f>
        <v>0</v>
      </c>
      <c r="O54" s="389">
        <f>N54*$D54</f>
        <v>0</v>
      </c>
      <c r="P54" s="298"/>
      <c r="Q54" s="398">
        <f>SUM(R55:R59)/COUNTA(R55:R59)</f>
        <v>0</v>
      </c>
      <c r="R54" s="389">
        <f>Q54*$D54</f>
        <v>0</v>
      </c>
      <c r="S54" s="298"/>
      <c r="T54" s="398">
        <f>SUM(U55:U59)/COUNTA(U55:U59)</f>
        <v>0</v>
      </c>
      <c r="U54" s="389">
        <f>T54*$D54</f>
        <v>0</v>
      </c>
      <c r="V54" s="298"/>
      <c r="W54" s="398">
        <f>SUM(X55:X59)/COUNTA(X55:X59)</f>
        <v>0</v>
      </c>
      <c r="X54" s="389">
        <f>W54*$D54</f>
        <v>0</v>
      </c>
      <c r="Y54" s="298"/>
      <c r="Z54" s="398">
        <f>SUM(AA55:AA59)/COUNTA(AA55:AA59)</f>
        <v>0</v>
      </c>
      <c r="AA54" s="389">
        <f>Z54*$D54</f>
        <v>0</v>
      </c>
      <c r="AB54" s="298"/>
      <c r="AC54" s="398">
        <f>SUM(AD55:AD59)/COUNTA(AD55:AD59)</f>
        <v>0</v>
      </c>
      <c r="AD54" s="389">
        <f>AC54*$D54</f>
        <v>0</v>
      </c>
      <c r="AE54" s="298"/>
      <c r="AF54" s="398">
        <f>SUM(AG55:AG59)/COUNTA(AG55:AG59)</f>
        <v>0</v>
      </c>
      <c r="AG54" s="389">
        <f>AF54*$D54</f>
        <v>0</v>
      </c>
      <c r="AH54" s="298"/>
      <c r="AI54" s="398">
        <f>SUM(AJ55:AJ59)/COUNTA(AJ55:AJ59)</f>
        <v>0</v>
      </c>
      <c r="AJ54" s="389">
        <f>AI54*$D54</f>
        <v>0</v>
      </c>
      <c r="AK54" s="298"/>
      <c r="AL54" s="398">
        <f>SUM(AM55:AM59)/COUNTA(AM55:AM59)</f>
        <v>0</v>
      </c>
      <c r="AM54" s="389">
        <f>AL54*$D54</f>
        <v>0</v>
      </c>
      <c r="AN54" s="298"/>
      <c r="AO54" s="398">
        <f>SUM(AP55:AP59)/COUNTA(AP55:AP59)</f>
        <v>0</v>
      </c>
      <c r="AP54" s="389">
        <f>AO54*$D54</f>
        <v>0</v>
      </c>
      <c r="AQ54" s="298"/>
      <c r="AR54" s="398">
        <f>SUM(AS55:AS59)/COUNTA(AS55:AS59)</f>
        <v>0</v>
      </c>
      <c r="AS54" s="389">
        <f>AR54*$D54</f>
        <v>0</v>
      </c>
      <c r="AT54" s="298"/>
      <c r="AU54" s="398">
        <f>SUM(AV55:AV59)/COUNTA(AV55:AV59)</f>
        <v>0</v>
      </c>
      <c r="AV54" s="389">
        <f>AU54*$D54</f>
        <v>0</v>
      </c>
      <c r="AW54" s="298"/>
      <c r="AX54" s="398">
        <f>SUM(AY55:AY59)/COUNTA(AY55:AY59)</f>
        <v>0</v>
      </c>
      <c r="AY54" s="389">
        <f>AX54*$D54</f>
        <v>0</v>
      </c>
      <c r="AZ54" s="298"/>
      <c r="BA54" s="398">
        <f>SUM(BB55:BB59)/COUNTA(BB55:BB59)</f>
        <v>0</v>
      </c>
      <c r="BB54" s="389">
        <f>BA54*$D54</f>
        <v>0</v>
      </c>
      <c r="BC54" s="298"/>
      <c r="BD54" s="398">
        <f>SUM(BE55:BE59)/COUNTA(BE55:BE59)</f>
        <v>0</v>
      </c>
      <c r="BE54" s="389">
        <f>BD54*$D54</f>
        <v>0</v>
      </c>
      <c r="BF54" s="298"/>
      <c r="BG54" s="398">
        <f>SUM(BH55:BH59)/COUNTA(BH55:BH59)</f>
        <v>0</v>
      </c>
      <c r="BH54" s="389">
        <f>BG54*$D54</f>
        <v>0</v>
      </c>
      <c r="BI54" s="298"/>
      <c r="BJ54" s="398">
        <f>SUM(BK55:BK59)/COUNTA(BK55:BK59)</f>
        <v>0</v>
      </c>
      <c r="BK54" s="389">
        <f>BJ54*$D54</f>
        <v>0</v>
      </c>
      <c r="BL54" s="298"/>
      <c r="BM54" s="398">
        <f>SUM(BN55:BN59)/COUNTA(BN55:BN59)</f>
        <v>0</v>
      </c>
      <c r="BN54" s="389">
        <f>BM54*$D54</f>
        <v>0</v>
      </c>
      <c r="BO54" s="298"/>
      <c r="BP54" s="398">
        <f>SUM(BQ55:BQ59)/COUNTA(BQ55:BQ59)</f>
        <v>0</v>
      </c>
      <c r="BQ54" s="389">
        <f>BP54*$D54</f>
        <v>0</v>
      </c>
      <c r="BR54" s="298"/>
      <c r="BS54" s="398">
        <f>SUM(BT55:BT59)/COUNTA(BT55:BT59)</f>
        <v>0</v>
      </c>
      <c r="BT54" s="389">
        <f>BS54*$D54</f>
        <v>0</v>
      </c>
      <c r="BU54" s="298"/>
      <c r="BV54" s="398">
        <f>SUM(BW55:BW59)/COUNTA(BW55:BW59)</f>
        <v>0</v>
      </c>
      <c r="BW54" s="389">
        <f>BV54*$D54</f>
        <v>0</v>
      </c>
      <c r="BX54" s="298"/>
      <c r="BY54" s="398">
        <f>SUM(BZ55:BZ59)/COUNTA(BZ55:BZ59)</f>
        <v>0</v>
      </c>
      <c r="BZ54" s="389">
        <f>BY54*$D54</f>
        <v>0</v>
      </c>
      <c r="CA54" s="298"/>
      <c r="CB54" s="398">
        <f>SUM(CC55:CC59)/COUNTA(CC55:CC59)</f>
        <v>0</v>
      </c>
      <c r="CC54" s="389">
        <f>CB54*$D54</f>
        <v>0</v>
      </c>
      <c r="CD54" s="298"/>
      <c r="CE54" s="398">
        <f>SUM(CF55:CF59)/COUNTA(CF55:CF59)</f>
        <v>0</v>
      </c>
      <c r="CF54" s="389">
        <f>CE54*$D54</f>
        <v>0</v>
      </c>
      <c r="CG54" s="298"/>
      <c r="CH54" s="398">
        <f>SUM(CI55:CI59)/COUNTA(CI55:CI59)</f>
        <v>0</v>
      </c>
      <c r="CI54" s="389">
        <f>CH54*$D54</f>
        <v>0</v>
      </c>
      <c r="CJ54" s="298"/>
      <c r="CK54" s="398">
        <f>SUM(CL55:CL59)/COUNTA(CL55:CL59)</f>
        <v>0</v>
      </c>
      <c r="CL54" s="389">
        <f>CK54*$D54</f>
        <v>0</v>
      </c>
      <c r="CM54" s="298"/>
      <c r="CN54" s="398">
        <f>SUM(CO55:CO59)/COUNTA(CO55:CO59)</f>
        <v>0</v>
      </c>
      <c r="CO54" s="389">
        <f>CN54*$D54</f>
        <v>0</v>
      </c>
      <c r="CP54" s="298"/>
      <c r="CQ54" s="398">
        <f>SUM(CR55:CR59)/COUNTA(CR55:CR59)</f>
        <v>0</v>
      </c>
      <c r="CR54" s="389">
        <f>CQ54*$D54</f>
        <v>0</v>
      </c>
      <c r="CS54" s="298"/>
      <c r="CT54" s="398">
        <f>SUM(CU55:CU59)/COUNTA(CU55:CU59)</f>
        <v>0</v>
      </c>
      <c r="CU54" s="389">
        <f>CT54*$D54</f>
        <v>0</v>
      </c>
      <c r="CV54" s="298"/>
      <c r="CW54" s="398">
        <f>SUM(CX55:CX59)/COUNTA(CX55:CX59)</f>
        <v>0</v>
      </c>
      <c r="CX54" s="389">
        <f>CW54*$D54</f>
        <v>0</v>
      </c>
      <c r="CY54" s="298"/>
      <c r="CZ54" s="398">
        <f>SUM(DA55:DA59)/COUNTA(DA55:DA59)</f>
        <v>0</v>
      </c>
      <c r="DA54" s="389">
        <f>CZ54*$D54</f>
        <v>0</v>
      </c>
      <c r="DB54" s="298"/>
      <c r="DC54" s="398">
        <f>SUM(DD55:DD59)/COUNTA(DD55:DD59)</f>
        <v>0</v>
      </c>
      <c r="DD54" s="389">
        <f>DC54*$D54</f>
        <v>0</v>
      </c>
      <c r="DE54" s="298"/>
      <c r="DF54" s="398">
        <f>SUM(DG55:DG59)/COUNTA(DG55:DG59)</f>
        <v>0</v>
      </c>
      <c r="DG54" s="389">
        <f>DF54*$D54</f>
        <v>0</v>
      </c>
      <c r="DH54" s="298"/>
      <c r="DI54" s="398">
        <f>SUM(DJ55:DJ59)/COUNTA(DJ55:DJ59)</f>
        <v>0</v>
      </c>
      <c r="DJ54" s="389">
        <f>DI54*$D54</f>
        <v>0</v>
      </c>
      <c r="DK54" s="298"/>
      <c r="DL54" s="398">
        <f>SUM(DM55:DM59)/COUNTA(DM55:DM59)</f>
        <v>0</v>
      </c>
      <c r="DM54" s="389">
        <f>DL54*$D54</f>
        <v>0</v>
      </c>
      <c r="DN54" s="298"/>
      <c r="DO54" s="398">
        <f>SUM(DP55:DP59)/COUNTA(DP55:DP59)</f>
        <v>0</v>
      </c>
      <c r="DP54" s="389">
        <f>DO54*$D54</f>
        <v>0</v>
      </c>
      <c r="DQ54" s="298"/>
      <c r="DR54" s="398">
        <f>SUM(DS55:DS59)/COUNTA(DS55:DS59)</f>
        <v>0</v>
      </c>
      <c r="DS54" s="389">
        <f>DR54*$D54</f>
        <v>0</v>
      </c>
      <c r="DT54" s="298"/>
      <c r="DU54" s="398">
        <f>SUM(DV55:DV59)/COUNTA(DV55:DV59)</f>
        <v>0</v>
      </c>
      <c r="DV54" s="389">
        <f>DU54*$D54</f>
        <v>0</v>
      </c>
      <c r="DW54" s="298"/>
      <c r="DX54" s="398">
        <f>SUM(DY55:DY59)/COUNTA(DY55:DY59)</f>
        <v>0</v>
      </c>
      <c r="DY54" s="389">
        <f>DX54*$D54</f>
        <v>0</v>
      </c>
      <c r="DZ54" s="298"/>
      <c r="EA54" s="398">
        <f>SUM(EB55:EB59)/COUNTA(EB55:EB59)</f>
        <v>0</v>
      </c>
      <c r="EB54" s="389">
        <f>EA54*$D54</f>
        <v>0</v>
      </c>
      <c r="EC54" s="298"/>
      <c r="ED54" s="398">
        <f>SUM(EE55:EE59)/COUNTA(EE55:EE59)</f>
        <v>0</v>
      </c>
      <c r="EE54" s="389">
        <f>ED54*$D54</f>
        <v>0</v>
      </c>
      <c r="EF54" s="298"/>
      <c r="EG54" s="398">
        <f>SUM(EH55:EH59)/COUNTA(EH55:EH59)</f>
        <v>0</v>
      </c>
      <c r="EH54" s="389">
        <f>EG54*$D54</f>
        <v>0</v>
      </c>
      <c r="EI54" s="298"/>
      <c r="EJ54" s="398">
        <f>SUM(EK55:EK59)/COUNTA(EK55:EK59)</f>
        <v>0</v>
      </c>
      <c r="EK54" s="389">
        <f>EJ54*$D54</f>
        <v>0</v>
      </c>
      <c r="EL54" s="298"/>
      <c r="EM54" s="398">
        <f>SUM(EN55:EN59)/COUNTA(EN55:EN59)</f>
        <v>0</v>
      </c>
      <c r="EN54" s="389">
        <f>EM54*$D54</f>
        <v>0</v>
      </c>
      <c r="EO54" s="298"/>
    </row>
    <row r="55" spans="1:145" ht="15">
      <c r="A55" s="278">
        <v>57</v>
      </c>
      <c r="B55" s="310">
        <v>15</v>
      </c>
      <c r="C55" s="415" t="s">
        <v>285</v>
      </c>
      <c r="D55" s="416"/>
      <c r="E55" s="399" t="str">
        <f>IF(F55&gt;0.875,"a",IF(F55&gt;0.625,"b",IF(F55&gt;0.375,"c",IF(F55&gt;0.125,"d",IF(F55&lt;=0.125,"e","Error")))))</f>
        <v>a</v>
      </c>
      <c r="F55" s="405">
        <f t="shared" ref="F55:F59" si="99">AVERAGEIF(K55:EO55,"&gt;=0",K55:EO55)</f>
        <v>1</v>
      </c>
      <c r="H55" s="387"/>
      <c r="J55" s="313" t="s">
        <v>26</v>
      </c>
      <c r="K55" s="403" t="s">
        <v>1365</v>
      </c>
      <c r="L55" s="414">
        <f>IF(K55="a",1,IF(K55="b",0.75,IF(K55="c",0.5,IF(K55="d",0.25,IF(K55="e",0,IF(K55="a/b/c/d/e","Belum diisi","Error"))))))</f>
        <v>1</v>
      </c>
      <c r="M55" s="318" t="str">
        <f>IF(L55&gt;L$37,"SALAH, Perencanaan Kinerja Tahunan tidak ada",IF(L55&gt;L$52,"SALAH, Rencana Aksi tidak disajikan secara rinci","OK"))</f>
        <v>OK</v>
      </c>
      <c r="N55" s="403" t="s">
        <v>431</v>
      </c>
      <c r="O55" s="402" t="str">
        <f>IF(N55="a",1,IF(N55="b",0.75,IF(N55="c",0.5,IF(N55="d",0.25,IF(N55="e",0,IF(N55="a/b/c/d/e","Belum diisi","Error"))))))</f>
        <v>Belum diisi</v>
      </c>
      <c r="P55" s="318" t="str">
        <f>IF(O55&gt;O$37,"SALAH, Perencanaan Kinerja Tahunan tidak ada",IF(O55&gt;O$52,"SALAH, Rencana Aksi tidak disajikan secara rinci","OK"))</f>
        <v>OK</v>
      </c>
      <c r="Q55" s="403" t="s">
        <v>431</v>
      </c>
      <c r="R55" s="402" t="str">
        <f>IF(Q55="a",1,IF(Q55="b",0.75,IF(Q55="c",0.5,IF(Q55="d",0.25,IF(Q55="e",0,IF(Q55="a/b/c/d/e","Belum diisi","Error"))))))</f>
        <v>Belum diisi</v>
      </c>
      <c r="S55" s="318" t="str">
        <f>IF(R55&gt;R$37,"SALAH, Perencanaan Kinerja Tahunan tidak ada",IF(R55&gt;R$52,"SALAH, Rencana Aksi tidak disajikan secara rinci","OK"))</f>
        <v>OK</v>
      </c>
      <c r="T55" s="403" t="s">
        <v>431</v>
      </c>
      <c r="U55" s="402" t="str">
        <f>IF(T55="a",1,IF(T55="b",0.75,IF(T55="c",0.5,IF(T55="d",0.25,IF(T55="e",0,IF(T55="a/b/c/d/e","Belum diisi","Error"))))))</f>
        <v>Belum diisi</v>
      </c>
      <c r="V55" s="318" t="str">
        <f>IF(U55&gt;U$37,"SALAH, Perencanaan Kinerja Tahunan tidak ada",IF(U55&gt;U$52,"SALAH, Rencana Aksi tidak disajikan secara rinci","OK"))</f>
        <v>OK</v>
      </c>
      <c r="W55" s="403" t="s">
        <v>431</v>
      </c>
      <c r="X55" s="402" t="str">
        <f>IF(W55="a",1,IF(W55="b",0.75,IF(W55="c",0.5,IF(W55="d",0.25,IF(W55="e",0,IF(W55="a/b/c/d/e","Belum diisi","Error"))))))</f>
        <v>Belum diisi</v>
      </c>
      <c r="Y55" s="318" t="str">
        <f>IF(X55&gt;X$37,"SALAH, Perencanaan Kinerja Tahunan tidak ada",IF(X55&gt;X$52,"SALAH, Rencana Aksi tidak disajikan secara rinci","OK"))</f>
        <v>OK</v>
      </c>
      <c r="Z55" s="403" t="s">
        <v>431</v>
      </c>
      <c r="AA55" s="402" t="str">
        <f>IF(Z55="a",1,IF(Z55="b",0.75,IF(Z55="c",0.5,IF(Z55="d",0.25,IF(Z55="e",0,IF(Z55="a/b/c/d/e","Belum diisi","Error"))))))</f>
        <v>Belum diisi</v>
      </c>
      <c r="AB55" s="318" t="str">
        <f>IF(AA55&gt;AA$37,"SALAH, Perencanaan Kinerja Tahunan tidak ada",IF(AA55&gt;AA$52,"SALAH, Rencana Aksi tidak disajikan secara rinci","OK"))</f>
        <v>OK</v>
      </c>
      <c r="AC55" s="403" t="s">
        <v>431</v>
      </c>
      <c r="AD55" s="402" t="str">
        <f>IF(AC55="a",1,IF(AC55="b",0.75,IF(AC55="c",0.5,IF(AC55="d",0.25,IF(AC55="e",0,IF(AC55="a/b/c/d/e","Belum diisi","Error"))))))</f>
        <v>Belum diisi</v>
      </c>
      <c r="AE55" s="318" t="str">
        <f>IF(AD55&gt;AD$37,"SALAH, Perencanaan Kinerja Tahunan tidak ada",IF(AD55&gt;AD$52,"SALAH, Rencana Aksi tidak disajikan secara rinci","OK"))</f>
        <v>OK</v>
      </c>
      <c r="AF55" s="403" t="s">
        <v>431</v>
      </c>
      <c r="AG55" s="402" t="str">
        <f>IF(AF55="a",1,IF(AF55="b",0.75,IF(AF55="c",0.5,IF(AF55="d",0.25,IF(AF55="e",0,IF(AF55="a/b/c/d/e","Belum diisi","Error"))))))</f>
        <v>Belum diisi</v>
      </c>
      <c r="AH55" s="318" t="str">
        <f>IF(AG55&gt;AG$37,"SALAH, Perencanaan Kinerja Tahunan tidak ada",IF(AG55&gt;AG$52,"SALAH, Rencana Aksi tidak disajikan secara rinci","OK"))</f>
        <v>OK</v>
      </c>
      <c r="AI55" s="403" t="s">
        <v>431</v>
      </c>
      <c r="AJ55" s="402" t="str">
        <f>IF(AI55="a",1,IF(AI55="b",0.75,IF(AI55="c",0.5,IF(AI55="d",0.25,IF(AI55="e",0,IF(AI55="a/b/c/d/e","Belum diisi","Error"))))))</f>
        <v>Belum diisi</v>
      </c>
      <c r="AK55" s="318" t="str">
        <f>IF(AJ55&gt;AJ$37,"SALAH, Perencanaan Kinerja Tahunan tidak ada",IF(AJ55&gt;AJ$52,"SALAH, Rencana Aksi tidak disajikan secara rinci","OK"))</f>
        <v>OK</v>
      </c>
      <c r="AL55" s="403" t="s">
        <v>431</v>
      </c>
      <c r="AM55" s="402" t="str">
        <f>IF(AL55="a",1,IF(AL55="b",0.75,IF(AL55="c",0.5,IF(AL55="d",0.25,IF(AL55="e",0,IF(AL55="a/b/c/d/e","Belum diisi","Error"))))))</f>
        <v>Belum diisi</v>
      </c>
      <c r="AN55" s="318" t="str">
        <f>IF(AM55&gt;AM$37,"SALAH, Perencanaan Kinerja Tahunan tidak ada",IF(AM55&gt;AM$52,"SALAH, Rencana Aksi tidak disajikan secara rinci","OK"))</f>
        <v>OK</v>
      </c>
      <c r="AO55" s="403" t="s">
        <v>431</v>
      </c>
      <c r="AP55" s="402" t="str">
        <f>IF(AO55="a",1,IF(AO55="b",0.75,IF(AO55="c",0.5,IF(AO55="d",0.25,IF(AO55="e",0,IF(AO55="a/b/c/d/e","Belum diisi","Error"))))))</f>
        <v>Belum diisi</v>
      </c>
      <c r="AQ55" s="318" t="str">
        <f>IF(AP55&gt;AP$37,"SALAH, Perencanaan Kinerja Tahunan tidak ada",IF(AP55&gt;AP$52,"SALAH, Rencana Aksi tidak disajikan secara rinci","OK"))</f>
        <v>OK</v>
      </c>
      <c r="AR55" s="403" t="s">
        <v>431</v>
      </c>
      <c r="AS55" s="402" t="str">
        <f>IF(AR55="a",1,IF(AR55="b",0.75,IF(AR55="c",0.5,IF(AR55="d",0.25,IF(AR55="e",0,IF(AR55="a/b/c/d/e","Belum diisi","Error"))))))</f>
        <v>Belum diisi</v>
      </c>
      <c r="AT55" s="318" t="str">
        <f>IF(AS55&gt;AS$37,"SALAH, Perencanaan Kinerja Tahunan tidak ada",IF(AS55&gt;AS$52,"SALAH, Rencana Aksi tidak disajikan secara rinci","OK"))</f>
        <v>OK</v>
      </c>
      <c r="AU55" s="403" t="s">
        <v>431</v>
      </c>
      <c r="AV55" s="402" t="str">
        <f>IF(AU55="a",1,IF(AU55="b",0.75,IF(AU55="c",0.5,IF(AU55="d",0.25,IF(AU55="e",0,IF(AU55="a/b/c/d/e","Belum diisi","Error"))))))</f>
        <v>Belum diisi</v>
      </c>
      <c r="AW55" s="318" t="str">
        <f>IF(AV55&gt;AV$37,"SALAH, Perencanaan Kinerja Tahunan tidak ada",IF(AV55&gt;AV$52,"SALAH, Rencana Aksi tidak disajikan secara rinci","OK"))</f>
        <v>OK</v>
      </c>
      <c r="AX55" s="403" t="s">
        <v>431</v>
      </c>
      <c r="AY55" s="402" t="str">
        <f>IF(AX55="a",1,IF(AX55="b",0.75,IF(AX55="c",0.5,IF(AX55="d",0.25,IF(AX55="e",0,IF(AX55="a/b/c/d/e","Belum diisi","Error"))))))</f>
        <v>Belum diisi</v>
      </c>
      <c r="AZ55" s="318" t="str">
        <f>IF(AY55&gt;AY$37,"SALAH, Perencanaan Kinerja Tahunan tidak ada",IF(AY55&gt;AY$52,"SALAH, Rencana Aksi tidak disajikan secara rinci","OK"))</f>
        <v>OK</v>
      </c>
      <c r="BA55" s="403" t="s">
        <v>431</v>
      </c>
      <c r="BB55" s="402" t="str">
        <f>IF(BA55="a",1,IF(BA55="b",0.75,IF(BA55="c",0.5,IF(BA55="d",0.25,IF(BA55="e",0,IF(BA55="a/b/c/d/e","Belum diisi","Error"))))))</f>
        <v>Belum diisi</v>
      </c>
      <c r="BC55" s="318" t="str">
        <f>IF(BB55&gt;BB$37,"SALAH, Perencanaan Kinerja Tahunan tidak ada",IF(BB55&gt;BB$52,"SALAH, Rencana Aksi tidak disajikan secara rinci","OK"))</f>
        <v>OK</v>
      </c>
      <c r="BD55" s="403" t="s">
        <v>431</v>
      </c>
      <c r="BE55" s="402" t="str">
        <f>IF(BD55="a",1,IF(BD55="b",0.75,IF(BD55="c",0.5,IF(BD55="d",0.25,IF(BD55="e",0,IF(BD55="a/b/c/d/e","Belum diisi","Error"))))))</f>
        <v>Belum diisi</v>
      </c>
      <c r="BF55" s="318" t="str">
        <f>IF(BE55&gt;BE$37,"SALAH, Perencanaan Kinerja Tahunan tidak ada",IF(BE55&gt;BE$52,"SALAH, Rencana Aksi tidak disajikan secara rinci","OK"))</f>
        <v>OK</v>
      </c>
      <c r="BG55" s="403" t="s">
        <v>431</v>
      </c>
      <c r="BH55" s="402" t="str">
        <f>IF(BG55="a",1,IF(BG55="b",0.75,IF(BG55="c",0.5,IF(BG55="d",0.25,IF(BG55="e",0,IF(BG55="a/b/c/d/e","Belum diisi","Error"))))))</f>
        <v>Belum diisi</v>
      </c>
      <c r="BI55" s="318" t="str">
        <f>IF(BH55&gt;BH$37,"SALAH, Perencanaan Kinerja Tahunan tidak ada",IF(BH55&gt;BH$52,"SALAH, Rencana Aksi tidak disajikan secara rinci","OK"))</f>
        <v>OK</v>
      </c>
      <c r="BJ55" s="403" t="s">
        <v>431</v>
      </c>
      <c r="BK55" s="402" t="str">
        <f>IF(BJ55="a",1,IF(BJ55="b",0.75,IF(BJ55="c",0.5,IF(BJ55="d",0.25,IF(BJ55="e",0,IF(BJ55="a/b/c/d/e","Belum diisi","Error"))))))</f>
        <v>Belum diisi</v>
      </c>
      <c r="BL55" s="318" t="str">
        <f>IF(BK55&gt;BK$37,"SALAH, Perencanaan Kinerja Tahunan tidak ada",IF(BK55&gt;BK$52,"SALAH, Rencana Aksi tidak disajikan secara rinci","OK"))</f>
        <v>OK</v>
      </c>
      <c r="BM55" s="403" t="s">
        <v>431</v>
      </c>
      <c r="BN55" s="402" t="str">
        <f>IF(BM55="a",1,IF(BM55="b",0.75,IF(BM55="c",0.5,IF(BM55="d",0.25,IF(BM55="e",0,IF(BM55="a/b/c/d/e","Belum diisi","Error"))))))</f>
        <v>Belum diisi</v>
      </c>
      <c r="BO55" s="318" t="str">
        <f>IF(BN55&gt;BN$37,"SALAH, Perencanaan Kinerja Tahunan tidak ada",IF(BN55&gt;BN$52,"SALAH, Rencana Aksi tidak disajikan secara rinci","OK"))</f>
        <v>OK</v>
      </c>
      <c r="BP55" s="403" t="s">
        <v>431</v>
      </c>
      <c r="BQ55" s="402" t="str">
        <f>IF(BP55="a",1,IF(BP55="b",0.75,IF(BP55="c",0.5,IF(BP55="d",0.25,IF(BP55="e",0,IF(BP55="a/b/c/d/e","Belum diisi","Error"))))))</f>
        <v>Belum diisi</v>
      </c>
      <c r="BR55" s="318" t="str">
        <f>IF(BQ55&gt;BQ$37,"SALAH, Perencanaan Kinerja Tahunan tidak ada",IF(BQ55&gt;BQ$52,"SALAH, Rencana Aksi tidak disajikan secara rinci","OK"))</f>
        <v>OK</v>
      </c>
      <c r="BS55" s="403" t="s">
        <v>431</v>
      </c>
      <c r="BT55" s="402" t="str">
        <f>IF(BS55="a",1,IF(BS55="b",0.75,IF(BS55="c",0.5,IF(BS55="d",0.25,IF(BS55="e",0,IF(BS55="a/b/c/d/e","Belum diisi","Error"))))))</f>
        <v>Belum diisi</v>
      </c>
      <c r="BU55" s="318" t="str">
        <f>IF(BT55&gt;BT$37,"SALAH, Perencanaan Kinerja Tahunan tidak ada",IF(BT55&gt;BT$52,"SALAH, Rencana Aksi tidak disajikan secara rinci","OK"))</f>
        <v>OK</v>
      </c>
      <c r="BV55" s="403" t="s">
        <v>431</v>
      </c>
      <c r="BW55" s="402" t="str">
        <f>IF(BV55="a",1,IF(BV55="b",0.75,IF(BV55="c",0.5,IF(BV55="d",0.25,IF(BV55="e",0,IF(BV55="a/b/c/d/e","Belum diisi","Error"))))))</f>
        <v>Belum diisi</v>
      </c>
      <c r="BX55" s="318" t="str">
        <f>IF(BW55&gt;BW$37,"SALAH, Perencanaan Kinerja Tahunan tidak ada",IF(BW55&gt;BW$52,"SALAH, Rencana Aksi tidak disajikan secara rinci","OK"))</f>
        <v>OK</v>
      </c>
      <c r="BY55" s="403" t="s">
        <v>431</v>
      </c>
      <c r="BZ55" s="402" t="str">
        <f>IF(BY55="a",1,IF(BY55="b",0.75,IF(BY55="c",0.5,IF(BY55="d",0.25,IF(BY55="e",0,IF(BY55="a/b/c/d/e","Belum diisi","Error"))))))</f>
        <v>Belum diisi</v>
      </c>
      <c r="CA55" s="318" t="str">
        <f>IF(BZ55&gt;BZ$37,"SALAH, Perencanaan Kinerja Tahunan tidak ada",IF(BZ55&gt;BZ$52,"SALAH, Rencana Aksi tidak disajikan secara rinci","OK"))</f>
        <v>OK</v>
      </c>
      <c r="CB55" s="403" t="s">
        <v>431</v>
      </c>
      <c r="CC55" s="402" t="str">
        <f>IF(CB55="a",1,IF(CB55="b",0.75,IF(CB55="c",0.5,IF(CB55="d",0.25,IF(CB55="e",0,IF(CB55="a/b/c/d/e","Belum diisi","Error"))))))</f>
        <v>Belum diisi</v>
      </c>
      <c r="CD55" s="318" t="str">
        <f>IF(CC55&gt;CC$37,"SALAH, Perencanaan Kinerja Tahunan tidak ada",IF(CC55&gt;CC$52,"SALAH, Rencana Aksi tidak disajikan secara rinci","OK"))</f>
        <v>OK</v>
      </c>
      <c r="CE55" s="403" t="s">
        <v>431</v>
      </c>
      <c r="CF55" s="402" t="str">
        <f>IF(CE55="a",1,IF(CE55="b",0.75,IF(CE55="c",0.5,IF(CE55="d",0.25,IF(CE55="e",0,IF(CE55="a/b/c/d/e","Belum diisi","Error"))))))</f>
        <v>Belum diisi</v>
      </c>
      <c r="CG55" s="318" t="str">
        <f>IF(CF55&gt;CF$37,"SALAH, Perencanaan Kinerja Tahunan tidak ada",IF(CF55&gt;CF$52,"SALAH, Rencana Aksi tidak disajikan secara rinci","OK"))</f>
        <v>OK</v>
      </c>
      <c r="CH55" s="403" t="s">
        <v>431</v>
      </c>
      <c r="CI55" s="402" t="str">
        <f>IF(CH55="a",1,IF(CH55="b",0.75,IF(CH55="c",0.5,IF(CH55="d",0.25,IF(CH55="e",0,IF(CH55="a/b/c/d/e","Belum diisi","Error"))))))</f>
        <v>Belum diisi</v>
      </c>
      <c r="CJ55" s="318" t="str">
        <f>IF(CI55&gt;CI$37,"SALAH, Perencanaan Kinerja Tahunan tidak ada",IF(CI55&gt;CI$52,"SALAH, Rencana Aksi tidak disajikan secara rinci","OK"))</f>
        <v>OK</v>
      </c>
      <c r="CK55" s="403" t="s">
        <v>431</v>
      </c>
      <c r="CL55" s="402" t="str">
        <f>IF(CK55="a",1,IF(CK55="b",0.75,IF(CK55="c",0.5,IF(CK55="d",0.25,IF(CK55="e",0,IF(CK55="a/b/c/d/e","Belum diisi","Error"))))))</f>
        <v>Belum diisi</v>
      </c>
      <c r="CM55" s="318" t="str">
        <f>IF(CL55&gt;CL$37,"SALAH, Perencanaan Kinerja Tahunan tidak ada",IF(CL55&gt;CL$52,"SALAH, Rencana Aksi tidak disajikan secara rinci","OK"))</f>
        <v>OK</v>
      </c>
      <c r="CN55" s="403" t="s">
        <v>431</v>
      </c>
      <c r="CO55" s="402" t="str">
        <f>IF(CN55="a",1,IF(CN55="b",0.75,IF(CN55="c",0.5,IF(CN55="d",0.25,IF(CN55="e",0,IF(CN55="a/b/c/d/e","Belum diisi","Error"))))))</f>
        <v>Belum diisi</v>
      </c>
      <c r="CP55" s="318" t="str">
        <f>IF(CO55&gt;CO$37,"SALAH, Perencanaan Kinerja Tahunan tidak ada",IF(CO55&gt;CO$52,"SALAH, Rencana Aksi tidak disajikan secara rinci","OK"))</f>
        <v>OK</v>
      </c>
      <c r="CQ55" s="403" t="s">
        <v>431</v>
      </c>
      <c r="CR55" s="402" t="str">
        <f>IF(CQ55="a",1,IF(CQ55="b",0.75,IF(CQ55="c",0.5,IF(CQ55="d",0.25,IF(CQ55="e",0,IF(CQ55="a/b/c/d/e","Belum diisi","Error"))))))</f>
        <v>Belum diisi</v>
      </c>
      <c r="CS55" s="318" t="str">
        <f>IF(CR55&gt;CR$37,"SALAH, Perencanaan Kinerja Tahunan tidak ada",IF(CR55&gt;CR$52,"SALAH, Rencana Aksi tidak disajikan secara rinci","OK"))</f>
        <v>OK</v>
      </c>
      <c r="CT55" s="403" t="s">
        <v>431</v>
      </c>
      <c r="CU55" s="402" t="str">
        <f>IF(CT55="a",1,IF(CT55="b",0.75,IF(CT55="c",0.5,IF(CT55="d",0.25,IF(CT55="e",0,IF(CT55="a/b/c/d/e","Belum diisi","Error"))))))</f>
        <v>Belum diisi</v>
      </c>
      <c r="CV55" s="318" t="str">
        <f>IF(CU55&gt;CU$37,"SALAH, Perencanaan Kinerja Tahunan tidak ada",IF(CU55&gt;CU$52,"SALAH, Rencana Aksi tidak disajikan secara rinci","OK"))</f>
        <v>OK</v>
      </c>
      <c r="CW55" s="403" t="s">
        <v>431</v>
      </c>
      <c r="CX55" s="402" t="str">
        <f>IF(CW55="a",1,IF(CW55="b",0.75,IF(CW55="c",0.5,IF(CW55="d",0.25,IF(CW55="e",0,IF(CW55="a/b/c/d/e","Belum diisi","Error"))))))</f>
        <v>Belum diisi</v>
      </c>
      <c r="CY55" s="318" t="str">
        <f>IF(CX55&gt;CX$37,"SALAH, Perencanaan Kinerja Tahunan tidak ada",IF(CX55&gt;CX$52,"SALAH, Rencana Aksi tidak disajikan secara rinci","OK"))</f>
        <v>OK</v>
      </c>
      <c r="CZ55" s="403" t="s">
        <v>431</v>
      </c>
      <c r="DA55" s="402" t="str">
        <f>IF(CZ55="a",1,IF(CZ55="b",0.75,IF(CZ55="c",0.5,IF(CZ55="d",0.25,IF(CZ55="e",0,IF(CZ55="a/b/c/d/e","Belum diisi","Error"))))))</f>
        <v>Belum diisi</v>
      </c>
      <c r="DB55" s="318" t="str">
        <f>IF(DA55&gt;DA$37,"SALAH, Perencanaan Kinerja Tahunan tidak ada",IF(DA55&gt;DA$52,"SALAH, Rencana Aksi tidak disajikan secara rinci","OK"))</f>
        <v>OK</v>
      </c>
      <c r="DC55" s="403" t="s">
        <v>431</v>
      </c>
      <c r="DD55" s="402" t="str">
        <f>IF(DC55="a",1,IF(DC55="b",0.75,IF(DC55="c",0.5,IF(DC55="d",0.25,IF(DC55="e",0,IF(DC55="a/b/c/d/e","Belum diisi","Error"))))))</f>
        <v>Belum diisi</v>
      </c>
      <c r="DE55" s="318" t="str">
        <f>IF(DD55&gt;DD$37,"SALAH, Perencanaan Kinerja Tahunan tidak ada",IF(DD55&gt;DD$52,"SALAH, Rencana Aksi tidak disajikan secara rinci","OK"))</f>
        <v>OK</v>
      </c>
      <c r="DF55" s="403" t="s">
        <v>431</v>
      </c>
      <c r="DG55" s="402" t="str">
        <f>IF(DF55="a",1,IF(DF55="b",0.75,IF(DF55="c",0.5,IF(DF55="d",0.25,IF(DF55="e",0,IF(DF55="a/b/c/d/e","Belum diisi","Error"))))))</f>
        <v>Belum diisi</v>
      </c>
      <c r="DH55" s="318" t="str">
        <f>IF(DG55&gt;DG$37,"SALAH, Perencanaan Kinerja Tahunan tidak ada",IF(DG55&gt;DG$52,"SALAH, Rencana Aksi tidak disajikan secara rinci","OK"))</f>
        <v>OK</v>
      </c>
      <c r="DI55" s="403" t="s">
        <v>431</v>
      </c>
      <c r="DJ55" s="402" t="str">
        <f>IF(DI55="a",1,IF(DI55="b",0.75,IF(DI55="c",0.5,IF(DI55="d",0.25,IF(DI55="e",0,IF(DI55="a/b/c/d/e","Belum diisi","Error"))))))</f>
        <v>Belum diisi</v>
      </c>
      <c r="DK55" s="318" t="str">
        <f>IF(DJ55&gt;DJ$37,"SALAH, Perencanaan Kinerja Tahunan tidak ada",IF(DJ55&gt;DJ$52,"SALAH, Rencana Aksi tidak disajikan secara rinci","OK"))</f>
        <v>OK</v>
      </c>
      <c r="DL55" s="403" t="s">
        <v>431</v>
      </c>
      <c r="DM55" s="402" t="str">
        <f>IF(DL55="a",1,IF(DL55="b",0.75,IF(DL55="c",0.5,IF(DL55="d",0.25,IF(DL55="e",0,IF(DL55="a/b/c/d/e","Belum diisi","Error"))))))</f>
        <v>Belum diisi</v>
      </c>
      <c r="DN55" s="318" t="str">
        <f>IF(DM55&gt;DM$37,"SALAH, Perencanaan Kinerja Tahunan tidak ada",IF(DM55&gt;DM$52,"SALAH, Rencana Aksi tidak disajikan secara rinci","OK"))</f>
        <v>OK</v>
      </c>
      <c r="DO55" s="403" t="s">
        <v>431</v>
      </c>
      <c r="DP55" s="402" t="str">
        <f>IF(DO55="a",1,IF(DO55="b",0.75,IF(DO55="c",0.5,IF(DO55="d",0.25,IF(DO55="e",0,IF(DO55="a/b/c/d/e","Belum diisi","Error"))))))</f>
        <v>Belum diisi</v>
      </c>
      <c r="DQ55" s="318" t="str">
        <f>IF(DP55&gt;DP$37,"SALAH, Perencanaan Kinerja Tahunan tidak ada",IF(DP55&gt;DP$52,"SALAH, Rencana Aksi tidak disajikan secara rinci","OK"))</f>
        <v>OK</v>
      </c>
      <c r="DR55" s="403" t="s">
        <v>431</v>
      </c>
      <c r="DS55" s="402" t="str">
        <f>IF(DR55="a",1,IF(DR55="b",0.75,IF(DR55="c",0.5,IF(DR55="d",0.25,IF(DR55="e",0,IF(DR55="a/b/c/d/e","Belum diisi","Error"))))))</f>
        <v>Belum diisi</v>
      </c>
      <c r="DT55" s="318" t="str">
        <f>IF(DS55&gt;DS$37,"SALAH, Perencanaan Kinerja Tahunan tidak ada",IF(DS55&gt;DS$52,"SALAH, Rencana Aksi tidak disajikan secara rinci","OK"))</f>
        <v>OK</v>
      </c>
      <c r="DU55" s="403" t="s">
        <v>431</v>
      </c>
      <c r="DV55" s="402" t="str">
        <f>IF(DU55="a",1,IF(DU55="b",0.75,IF(DU55="c",0.5,IF(DU55="d",0.25,IF(DU55="e",0,IF(DU55="a/b/c/d/e","Belum diisi","Error"))))))</f>
        <v>Belum diisi</v>
      </c>
      <c r="DW55" s="318" t="str">
        <f>IF(DV55&gt;DV$37,"SALAH, Perencanaan Kinerja Tahunan tidak ada",IF(DV55&gt;DV$52,"SALAH, Rencana Aksi tidak disajikan secara rinci","OK"))</f>
        <v>OK</v>
      </c>
      <c r="DX55" s="403" t="s">
        <v>431</v>
      </c>
      <c r="DY55" s="402" t="str">
        <f>IF(DX55="a",1,IF(DX55="b",0.75,IF(DX55="c",0.5,IF(DX55="d",0.25,IF(DX55="e",0,IF(DX55="a/b/c/d/e","Belum diisi","Error"))))))</f>
        <v>Belum diisi</v>
      </c>
      <c r="DZ55" s="318" t="str">
        <f>IF(DY55&gt;DY$37,"SALAH, Perencanaan Kinerja Tahunan tidak ada",IF(DY55&gt;DY$52,"SALAH, Rencana Aksi tidak disajikan secara rinci","OK"))</f>
        <v>OK</v>
      </c>
      <c r="EA55" s="403" t="s">
        <v>431</v>
      </c>
      <c r="EB55" s="402" t="str">
        <f>IF(EA55="a",1,IF(EA55="b",0.75,IF(EA55="c",0.5,IF(EA55="d",0.25,IF(EA55="e",0,IF(EA55="a/b/c/d/e","Belum diisi","Error"))))))</f>
        <v>Belum diisi</v>
      </c>
      <c r="EC55" s="318" t="str">
        <f>IF(EB55&gt;EB$37,"SALAH, Perencanaan Kinerja Tahunan tidak ada",IF(EB55&gt;EB$52,"SALAH, Rencana Aksi tidak disajikan secara rinci","OK"))</f>
        <v>OK</v>
      </c>
      <c r="ED55" s="403" t="s">
        <v>431</v>
      </c>
      <c r="EE55" s="402" t="str">
        <f>IF(ED55="a",1,IF(ED55="b",0.75,IF(ED55="c",0.5,IF(ED55="d",0.25,IF(ED55="e",0,IF(ED55="a/b/c/d/e","Belum diisi","Error"))))))</f>
        <v>Belum diisi</v>
      </c>
      <c r="EF55" s="318" t="str">
        <f>IF(EE55&gt;EE$37,"SALAH, Perencanaan Kinerja Tahunan tidak ada",IF(EE55&gt;EE$52,"SALAH, Rencana Aksi tidak disajikan secara rinci","OK"))</f>
        <v>OK</v>
      </c>
      <c r="EG55" s="403" t="s">
        <v>431</v>
      </c>
      <c r="EH55" s="402" t="str">
        <f>IF(EG55="a",1,IF(EG55="b",0.75,IF(EG55="c",0.5,IF(EG55="d",0.25,IF(EG55="e",0,IF(EG55="a/b/c/d/e","Belum diisi","Error"))))))</f>
        <v>Belum diisi</v>
      </c>
      <c r="EI55" s="318" t="str">
        <f>IF(EH55&gt;EH$37,"SALAH, Perencanaan Kinerja Tahunan tidak ada",IF(EH55&gt;EH$52,"SALAH, Rencana Aksi tidak disajikan secara rinci","OK"))</f>
        <v>OK</v>
      </c>
      <c r="EJ55" s="403" t="s">
        <v>431</v>
      </c>
      <c r="EK55" s="402" t="str">
        <f>IF(EJ55="a",1,IF(EJ55="b",0.75,IF(EJ55="c",0.5,IF(EJ55="d",0.25,IF(EJ55="e",0,IF(EJ55="a/b/c/d/e","Belum diisi","Error"))))))</f>
        <v>Belum diisi</v>
      </c>
      <c r="EL55" s="318" t="str">
        <f>IF(EK55&gt;EK$37,"SALAH, Perencanaan Kinerja Tahunan tidak ada",IF(EK55&gt;EK$52,"SALAH, Rencana Aksi tidak disajikan secara rinci","OK"))</f>
        <v>OK</v>
      </c>
      <c r="EM55" s="403" t="s">
        <v>431</v>
      </c>
      <c r="EN55" s="402" t="str">
        <f>IF(EM55="a",1,IF(EM55="b",0.75,IF(EM55="c",0.5,IF(EM55="d",0.25,IF(EM55="e",0,IF(EM55="a/b/c/d/e","Belum diisi","Error"))))))</f>
        <v>Belum diisi</v>
      </c>
      <c r="EO55" s="318" t="str">
        <f>IF(EN55&gt;EN$37,"SALAH, Perencanaan Kinerja Tahunan tidak ada",IF(EN55&gt;EN$52,"SALAH, Rencana Aksi tidak disajikan secara rinci","OK"))</f>
        <v>OK</v>
      </c>
    </row>
    <row r="56" spans="1:145" ht="30">
      <c r="A56" s="56">
        <v>58</v>
      </c>
      <c r="B56" s="310">
        <v>16</v>
      </c>
      <c r="C56" s="406" t="s">
        <v>38</v>
      </c>
      <c r="D56" s="407"/>
      <c r="E56" s="399" t="str">
        <f>IF(F56&gt;0.875,"a",IF(F56&gt;0.625,"b",IF(F56&gt;0.375,"c",IF(F56&gt;0.125,"d",IF(F56&lt;=0.125,"e","Error")))))</f>
        <v>a</v>
      </c>
      <c r="F56" s="405">
        <f t="shared" si="99"/>
        <v>1</v>
      </c>
      <c r="H56" s="387"/>
      <c r="J56" s="313" t="s">
        <v>431</v>
      </c>
      <c r="K56" s="400" t="s">
        <v>1365</v>
      </c>
      <c r="L56" s="399">
        <f>IF(K56="a",1,IF(K56="b",0.75,IF(K56="c",0.5,IF(K56="d",0.25,IF(K56="e",0,IF(K56="a/b/c/d/e","Belum diisi","Error"))))))</f>
        <v>1</v>
      </c>
      <c r="M56" s="318" t="str">
        <f>IF(L56&gt;L$38,"SALAH, PK tidak ada",IF(L56&gt;L$45,"SALAH, Lebih tinggi dari nilai Indikator kinerja",IF(L56&gt;L$46,"SALAH, Lebih Tinggi dari kualitas target",IF(L56&gt;AVERAGE(L$44:L$52),"SALAH, Lebih Tinggi dari Nilai Kualitas","OK"))))</f>
        <v>OK</v>
      </c>
      <c r="N56" s="401" t="s">
        <v>431</v>
      </c>
      <c r="O56" s="402" t="str">
        <f>IF(N56="a",1,IF(N56="b",0.75,IF(N56="c",0.5,IF(N56="d",0.25,IF(N56="e",0,IF(N56="a/b/c/d/e","Belum diisi","Error"))))))</f>
        <v>Belum diisi</v>
      </c>
      <c r="P56" s="318" t="e">
        <f>IF(O56&gt;O$38,"SALAH, PK tidak ada",IF(O56&gt;O$45,"SALAH, Lebih tinggi dari nilai Indikator kinerja",IF(O56&gt;O$46,"SALAH, Lebih Tinggi dari kualitas target",IF(O56&gt;AVERAGE(O$44:O$52),"SALAH, Lebih Tinggi dari Nilai Kualitas","OK"))))</f>
        <v>#DIV/0!</v>
      </c>
      <c r="Q56" s="401" t="s">
        <v>431</v>
      </c>
      <c r="R56" s="402" t="str">
        <f>IF(Q56="a",1,IF(Q56="b",0.75,IF(Q56="c",0.5,IF(Q56="d",0.25,IF(Q56="e",0,IF(Q56="a/b/c/d/e","Belum diisi","Error"))))))</f>
        <v>Belum diisi</v>
      </c>
      <c r="S56" s="318" t="e">
        <f>IF(R56&gt;R$38,"SALAH, PK tidak ada",IF(R56&gt;R$45,"SALAH, Lebih tinggi dari nilai Indikator kinerja",IF(R56&gt;R$46,"SALAH, Lebih Tinggi dari kualitas target",IF(R56&gt;AVERAGE(R$44:R$52),"SALAH, Lebih Tinggi dari Nilai Kualitas","OK"))))</f>
        <v>#DIV/0!</v>
      </c>
      <c r="T56" s="401" t="s">
        <v>431</v>
      </c>
      <c r="U56" s="402" t="str">
        <f>IF(T56="a",1,IF(T56="b",0.75,IF(T56="c",0.5,IF(T56="d",0.25,IF(T56="e",0,IF(T56="a/b/c/d/e","Belum diisi","Error"))))))</f>
        <v>Belum diisi</v>
      </c>
      <c r="V56" s="318" t="e">
        <f>IF(U56&gt;U$38,"SALAH, PK tidak ada",IF(U56&gt;U$45,"SALAH, Lebih tinggi dari nilai Indikator kinerja",IF(U56&gt;U$46,"SALAH, Lebih Tinggi dari kualitas target",IF(U56&gt;AVERAGE(U$44:U$52),"SALAH, Lebih Tinggi dari Nilai Kualitas","OK"))))</f>
        <v>#DIV/0!</v>
      </c>
      <c r="W56" s="401" t="s">
        <v>431</v>
      </c>
      <c r="X56" s="402" t="str">
        <f>IF(W56="a",1,IF(W56="b",0.75,IF(W56="c",0.5,IF(W56="d",0.25,IF(W56="e",0,IF(W56="a/b/c/d/e","Belum diisi","Error"))))))</f>
        <v>Belum diisi</v>
      </c>
      <c r="Y56" s="318" t="e">
        <f>IF(X56&gt;X$38,"SALAH, PK tidak ada",IF(X56&gt;X$45,"SALAH, Lebih tinggi dari nilai Indikator kinerja",IF(X56&gt;X$46,"SALAH, Lebih Tinggi dari kualitas target",IF(X56&gt;AVERAGE(X$44:X$52),"SALAH, Lebih Tinggi dari Nilai Kualitas","OK"))))</f>
        <v>#DIV/0!</v>
      </c>
      <c r="Z56" s="403" t="s">
        <v>431</v>
      </c>
      <c r="AA56" s="402" t="str">
        <f>IF(Z56="a",1,IF(Z56="b",0.75,IF(Z56="c",0.5,IF(Z56="d",0.25,IF(Z56="e",0,IF(Z56="a/b/c/d/e","Belum diisi","Error"))))))</f>
        <v>Belum diisi</v>
      </c>
      <c r="AB56" s="318" t="e">
        <f>IF(AA56&gt;AA$38,"SALAH, PK tidak ada",IF(AA56&gt;AA$45,"SALAH, Lebih tinggi dari nilai Indikator kinerja",IF(AA56&gt;AA$46,"SALAH, Lebih Tinggi dari kualitas target",IF(AA56&gt;AVERAGE(AA$44:AA$52),"SALAH, Lebih Tinggi dari Nilai Kualitas","OK"))))</f>
        <v>#DIV/0!</v>
      </c>
      <c r="AC56" s="403" t="s">
        <v>431</v>
      </c>
      <c r="AD56" s="402" t="str">
        <f>IF(AC56="a",1,IF(AC56="b",0.75,IF(AC56="c",0.5,IF(AC56="d",0.25,IF(AC56="e",0,IF(AC56="a/b/c/d/e","Belum diisi","Error"))))))</f>
        <v>Belum diisi</v>
      </c>
      <c r="AE56" s="318" t="e">
        <f>IF(AD56&gt;AD$38,"SALAH, PK tidak ada",IF(AD56&gt;AD$45,"SALAH, Lebih tinggi dari nilai Indikator kinerja",IF(AD56&gt;AD$46,"SALAH, Lebih Tinggi dari kualitas target",IF(AD56&gt;AVERAGE(AD$44:AD$52),"SALAH, Lebih Tinggi dari Nilai Kualitas","OK"))))</f>
        <v>#DIV/0!</v>
      </c>
      <c r="AF56" s="403" t="s">
        <v>431</v>
      </c>
      <c r="AG56" s="402" t="str">
        <f>IF(AF56="a",1,IF(AF56="b",0.75,IF(AF56="c",0.5,IF(AF56="d",0.25,IF(AF56="e",0,IF(AF56="a/b/c/d/e","Belum diisi","Error"))))))</f>
        <v>Belum diisi</v>
      </c>
      <c r="AH56" s="318" t="e">
        <f>IF(AG56&gt;AG$38,"SALAH, PK tidak ada",IF(AG56&gt;AG$45,"SALAH, Lebih tinggi dari nilai Indikator kinerja",IF(AG56&gt;AG$46,"SALAH, Lebih Tinggi dari kualitas target",IF(AG56&gt;AVERAGE(AG$44:AG$52),"SALAH, Lebih Tinggi dari Nilai Kualitas","OK"))))</f>
        <v>#DIV/0!</v>
      </c>
      <c r="AI56" s="403" t="s">
        <v>431</v>
      </c>
      <c r="AJ56" s="402" t="str">
        <f>IF(AI56="a",1,IF(AI56="b",0.75,IF(AI56="c",0.5,IF(AI56="d",0.25,IF(AI56="e",0,IF(AI56="a/b/c/d/e","Belum diisi","Error"))))))</f>
        <v>Belum diisi</v>
      </c>
      <c r="AK56" s="318" t="e">
        <f>IF(AJ56&gt;AJ$38,"SALAH, PK tidak ada",IF(AJ56&gt;AJ$45,"SALAH, Lebih tinggi dari nilai Indikator kinerja",IF(AJ56&gt;AJ$46,"SALAH, Lebih Tinggi dari kualitas target",IF(AJ56&gt;AVERAGE(AJ$44:AJ$52),"SALAH, Lebih Tinggi dari Nilai Kualitas","OK"))))</f>
        <v>#DIV/0!</v>
      </c>
      <c r="AL56" s="403" t="s">
        <v>431</v>
      </c>
      <c r="AM56" s="402" t="str">
        <f>IF(AL56="a",1,IF(AL56="b",0.75,IF(AL56="c",0.5,IF(AL56="d",0.25,IF(AL56="e",0,IF(AL56="a/b/c/d/e","Belum diisi","Error"))))))</f>
        <v>Belum diisi</v>
      </c>
      <c r="AN56" s="318" t="e">
        <f>IF(AM56&gt;AM$38,"SALAH, PK tidak ada",IF(AM56&gt;AM$45,"SALAH, Lebih tinggi dari nilai Indikator kinerja",IF(AM56&gt;AM$46,"SALAH, Lebih Tinggi dari kualitas target",IF(AM56&gt;AVERAGE(AM$44:AM$52),"SALAH, Lebih Tinggi dari Nilai Kualitas","OK"))))</f>
        <v>#DIV/0!</v>
      </c>
      <c r="AO56" s="401" t="s">
        <v>431</v>
      </c>
      <c r="AP56" s="402" t="str">
        <f>IF(AO56="a",1,IF(AO56="b",0.75,IF(AO56="c",0.5,IF(AO56="d",0.25,IF(AO56="e",0,IF(AO56="a/b/c/d/e","Belum diisi","Error"))))))</f>
        <v>Belum diisi</v>
      </c>
      <c r="AQ56" s="318" t="e">
        <f>IF(AP56&gt;AP$38,"SALAH, PK tidak ada",IF(AP56&gt;AP$45,"SALAH, Lebih tinggi dari nilai Indikator kinerja",IF(AP56&gt;AP$46,"SALAH, Lebih Tinggi dari kualitas target",IF(AP56&gt;AVERAGE(AP$44:AP$52),"SALAH, Lebih Tinggi dari Nilai Kualitas","OK"))))</f>
        <v>#DIV/0!</v>
      </c>
      <c r="AR56" s="401" t="s">
        <v>431</v>
      </c>
      <c r="AS56" s="402" t="str">
        <f>IF(AR56="a",1,IF(AR56="b",0.75,IF(AR56="c",0.5,IF(AR56="d",0.25,IF(AR56="e",0,IF(AR56="a/b/c/d/e","Belum diisi","Error"))))))</f>
        <v>Belum diisi</v>
      </c>
      <c r="AT56" s="318" t="e">
        <f>IF(AS56&gt;AS$38,"SALAH, PK tidak ada",IF(AS56&gt;AS$45,"SALAH, Lebih tinggi dari nilai Indikator kinerja",IF(AS56&gt;AS$46,"SALAH, Lebih Tinggi dari kualitas target",IF(AS56&gt;AVERAGE(AS$44:AS$52),"SALAH, Lebih Tinggi dari Nilai Kualitas","OK"))))</f>
        <v>#DIV/0!</v>
      </c>
      <c r="AU56" s="401" t="s">
        <v>431</v>
      </c>
      <c r="AV56" s="402" t="str">
        <f>IF(AU56="a",1,IF(AU56="b",0.75,IF(AU56="c",0.5,IF(AU56="d",0.25,IF(AU56="e",0,IF(AU56="a/b/c/d/e","Belum diisi","Error"))))))</f>
        <v>Belum diisi</v>
      </c>
      <c r="AW56" s="318" t="e">
        <f>IF(AV56&gt;AV$38,"SALAH, PK tidak ada",IF(AV56&gt;AV$45,"SALAH, Lebih tinggi dari nilai Indikator kinerja",IF(AV56&gt;AV$46,"SALAH, Lebih Tinggi dari kualitas target",IF(AV56&gt;AVERAGE(AV$44:AV$52),"SALAH, Lebih Tinggi dari Nilai Kualitas","OK"))))</f>
        <v>#DIV/0!</v>
      </c>
      <c r="AX56" s="401" t="s">
        <v>431</v>
      </c>
      <c r="AY56" s="402" t="str">
        <f>IF(AX56="a",1,IF(AX56="b",0.75,IF(AX56="c",0.5,IF(AX56="d",0.25,IF(AX56="e",0,IF(AX56="a/b/c/d/e","Belum diisi","Error"))))))</f>
        <v>Belum diisi</v>
      </c>
      <c r="AZ56" s="318" t="e">
        <f>IF(AY56&gt;AY$38,"SALAH, PK tidak ada",IF(AY56&gt;AY$45,"SALAH, Lebih tinggi dari nilai Indikator kinerja",IF(AY56&gt;AY$46,"SALAH, Lebih Tinggi dari kualitas target",IF(AY56&gt;AVERAGE(AY$44:AY$52),"SALAH, Lebih Tinggi dari Nilai Kualitas","OK"))))</f>
        <v>#DIV/0!</v>
      </c>
      <c r="BA56" s="403" t="s">
        <v>431</v>
      </c>
      <c r="BB56" s="402" t="str">
        <f>IF(BA56="a",1,IF(BA56="b",0.75,IF(BA56="c",0.5,IF(BA56="d",0.25,IF(BA56="e",0,IF(BA56="a/b/c/d/e","Belum diisi","Error"))))))</f>
        <v>Belum diisi</v>
      </c>
      <c r="BC56" s="318" t="e">
        <f>IF(BB56&gt;BB$38,"SALAH, PK tidak ada",IF(BB56&gt;BB$45,"SALAH, Lebih tinggi dari nilai Indikator kinerja",IF(BB56&gt;BB$46,"SALAH, Lebih Tinggi dari kualitas target",IF(BB56&gt;AVERAGE(BB$44:BB$52),"SALAH, Lebih Tinggi dari Nilai Kualitas","OK"))))</f>
        <v>#DIV/0!</v>
      </c>
      <c r="BD56" s="403" t="s">
        <v>431</v>
      </c>
      <c r="BE56" s="402" t="str">
        <f>IF(BD56="a",1,IF(BD56="b",0.75,IF(BD56="c",0.5,IF(BD56="d",0.25,IF(BD56="e",0,IF(BD56="a/b/c/d/e","Belum diisi","Error"))))))</f>
        <v>Belum diisi</v>
      </c>
      <c r="BF56" s="318" t="e">
        <f>IF(BE56&gt;BE$38,"SALAH, PK tidak ada",IF(BE56&gt;BE$45,"SALAH, Lebih tinggi dari nilai Indikator kinerja",IF(BE56&gt;BE$46,"SALAH, Lebih Tinggi dari kualitas target",IF(BE56&gt;AVERAGE(BE$44:BE$52),"SALAH, Lebih Tinggi dari Nilai Kualitas","OK"))))</f>
        <v>#DIV/0!</v>
      </c>
      <c r="BG56" s="403" t="s">
        <v>431</v>
      </c>
      <c r="BH56" s="402" t="str">
        <f>IF(BG56="a",1,IF(BG56="b",0.75,IF(BG56="c",0.5,IF(BG56="d",0.25,IF(BG56="e",0,IF(BG56="a/b/c/d/e","Belum diisi","Error"))))))</f>
        <v>Belum diisi</v>
      </c>
      <c r="BI56" s="318" t="e">
        <f>IF(BH56&gt;BH$38,"SALAH, PK tidak ada",IF(BH56&gt;BH$45,"SALAH, Lebih tinggi dari nilai Indikator kinerja",IF(BH56&gt;BH$46,"SALAH, Lebih Tinggi dari kualitas target",IF(BH56&gt;AVERAGE(BH$44:BH$52),"SALAH, Lebih Tinggi dari Nilai Kualitas","OK"))))</f>
        <v>#DIV/0!</v>
      </c>
      <c r="BJ56" s="403" t="s">
        <v>431</v>
      </c>
      <c r="BK56" s="402" t="str">
        <f>IF(BJ56="a",1,IF(BJ56="b",0.75,IF(BJ56="c",0.5,IF(BJ56="d",0.25,IF(BJ56="e",0,IF(BJ56="a/b/c/d/e","Belum diisi","Error"))))))</f>
        <v>Belum diisi</v>
      </c>
      <c r="BL56" s="318" t="e">
        <f>IF(BK56&gt;BK$38,"SALAH, PK tidak ada",IF(BK56&gt;BK$45,"SALAH, Lebih tinggi dari nilai Indikator kinerja",IF(BK56&gt;BK$46,"SALAH, Lebih Tinggi dari kualitas target",IF(BK56&gt;AVERAGE(BK$44:BK$52),"SALAH, Lebih Tinggi dari Nilai Kualitas","OK"))))</f>
        <v>#DIV/0!</v>
      </c>
      <c r="BM56" s="403" t="s">
        <v>431</v>
      </c>
      <c r="BN56" s="402" t="str">
        <f>IF(BM56="a",1,IF(BM56="b",0.75,IF(BM56="c",0.5,IF(BM56="d",0.25,IF(BM56="e",0,IF(BM56="a/b/c/d/e","Belum diisi","Error"))))))</f>
        <v>Belum diisi</v>
      </c>
      <c r="BO56" s="318" t="e">
        <f>IF(BN56&gt;BN$38,"SALAH, PK tidak ada",IF(BN56&gt;BN$45,"SALAH, Lebih tinggi dari nilai Indikator kinerja",IF(BN56&gt;BN$46,"SALAH, Lebih Tinggi dari kualitas target",IF(BN56&gt;AVERAGE(BN$44:BN$52),"SALAH, Lebih Tinggi dari Nilai Kualitas","OK"))))</f>
        <v>#DIV/0!</v>
      </c>
      <c r="BP56" s="403" t="s">
        <v>431</v>
      </c>
      <c r="BQ56" s="402" t="str">
        <f>IF(BP56="a",1,IF(BP56="b",0.75,IF(BP56="c",0.5,IF(BP56="d",0.25,IF(BP56="e",0,IF(BP56="a/b/c/d/e","Belum diisi","Error"))))))</f>
        <v>Belum diisi</v>
      </c>
      <c r="BR56" s="318" t="e">
        <f>IF(BQ56&gt;BQ$38,"SALAH, PK tidak ada",IF(BQ56&gt;BQ$45,"SALAH, Lebih tinggi dari nilai Indikator kinerja",IF(BQ56&gt;BQ$46,"SALAH, Lebih Tinggi dari kualitas target",IF(BQ56&gt;AVERAGE(BQ$44:BQ$52),"SALAH, Lebih Tinggi dari Nilai Kualitas","OK"))))</f>
        <v>#DIV/0!</v>
      </c>
      <c r="BS56" s="403" t="s">
        <v>431</v>
      </c>
      <c r="BT56" s="402" t="str">
        <f>IF(BS56="a",1,IF(BS56="b",0.75,IF(BS56="c",0.5,IF(BS56="d",0.25,IF(BS56="e",0,IF(BS56="a/b/c/d/e","Belum diisi","Error"))))))</f>
        <v>Belum diisi</v>
      </c>
      <c r="BU56" s="318" t="e">
        <f>IF(BT56&gt;BT$38,"SALAH, PK tidak ada",IF(BT56&gt;BT$45,"SALAH, Lebih tinggi dari nilai Indikator kinerja",IF(BT56&gt;BT$46,"SALAH, Lebih Tinggi dari kualitas target",IF(BT56&gt;AVERAGE(BT$44:BT$52),"SALAH, Lebih Tinggi dari Nilai Kualitas","OK"))))</f>
        <v>#DIV/0!</v>
      </c>
      <c r="BV56" s="403" t="s">
        <v>431</v>
      </c>
      <c r="BW56" s="402" t="str">
        <f>IF(BV56="a",1,IF(BV56="b",0.75,IF(BV56="c",0.5,IF(BV56="d",0.25,IF(BV56="e",0,IF(BV56="a/b/c/d/e","Belum diisi","Error"))))))</f>
        <v>Belum diisi</v>
      </c>
      <c r="BX56" s="318" t="e">
        <f>IF(BW56&gt;BW$38,"SALAH, PK tidak ada",IF(BW56&gt;BW$45,"SALAH, Lebih tinggi dari nilai Indikator kinerja",IF(BW56&gt;BW$46,"SALAH, Lebih Tinggi dari kualitas target",IF(BW56&gt;AVERAGE(BW$44:BW$52),"SALAH, Lebih Tinggi dari Nilai Kualitas","OK"))))</f>
        <v>#DIV/0!</v>
      </c>
      <c r="BY56" s="403" t="s">
        <v>431</v>
      </c>
      <c r="BZ56" s="402" t="str">
        <f>IF(BY56="a",1,IF(BY56="b",0.75,IF(BY56="c",0.5,IF(BY56="d",0.25,IF(BY56="e",0,IF(BY56="a/b/c/d/e","Belum diisi","Error"))))))</f>
        <v>Belum diisi</v>
      </c>
      <c r="CA56" s="318" t="e">
        <f>IF(BZ56&gt;BZ$38,"SALAH, PK tidak ada",IF(BZ56&gt;BZ$45,"SALAH, Lebih tinggi dari nilai Indikator kinerja",IF(BZ56&gt;BZ$46,"SALAH, Lebih Tinggi dari kualitas target",IF(BZ56&gt;AVERAGE(BZ$44:BZ$52),"SALAH, Lebih Tinggi dari Nilai Kualitas","OK"))))</f>
        <v>#DIV/0!</v>
      </c>
      <c r="CB56" s="403" t="s">
        <v>431</v>
      </c>
      <c r="CC56" s="402" t="str">
        <f>IF(CB56="a",1,IF(CB56="b",0.75,IF(CB56="c",0.5,IF(CB56="d",0.25,IF(CB56="e",0,IF(CB56="a/b/c/d/e","Belum diisi","Error"))))))</f>
        <v>Belum diisi</v>
      </c>
      <c r="CD56" s="318" t="e">
        <f>IF(CC56&gt;CC$38,"SALAH, PK tidak ada",IF(CC56&gt;CC$45,"SALAH, Lebih tinggi dari nilai Indikator kinerja",IF(CC56&gt;CC$46,"SALAH, Lebih Tinggi dari kualitas target",IF(CC56&gt;AVERAGE(CC$44:CC$52),"SALAH, Lebih Tinggi dari Nilai Kualitas","OK"))))</f>
        <v>#DIV/0!</v>
      </c>
      <c r="CE56" s="403" t="s">
        <v>431</v>
      </c>
      <c r="CF56" s="402" t="str">
        <f>IF(CE56="a",1,IF(CE56="b",0.75,IF(CE56="c",0.5,IF(CE56="d",0.25,IF(CE56="e",0,IF(CE56="a/b/c/d/e","Belum diisi","Error"))))))</f>
        <v>Belum diisi</v>
      </c>
      <c r="CG56" s="318" t="e">
        <f>IF(CF56&gt;CF$38,"SALAH, PK tidak ada",IF(CF56&gt;CF$45,"SALAH, Lebih tinggi dari nilai Indikator kinerja",IF(CF56&gt;CF$46,"SALAH, Lebih Tinggi dari kualitas target",IF(CF56&gt;AVERAGE(CF$44:CF$52),"SALAH, Lebih Tinggi dari Nilai Kualitas","OK"))))</f>
        <v>#DIV/0!</v>
      </c>
      <c r="CH56" s="403" t="s">
        <v>431</v>
      </c>
      <c r="CI56" s="402" t="str">
        <f>IF(CH56="a",1,IF(CH56="b",0.75,IF(CH56="c",0.5,IF(CH56="d",0.25,IF(CH56="e",0,IF(CH56="a/b/c/d/e","Belum diisi","Error"))))))</f>
        <v>Belum diisi</v>
      </c>
      <c r="CJ56" s="318" t="e">
        <f>IF(CI56&gt;CI$38,"SALAH, PK tidak ada",IF(CI56&gt;CI$45,"SALAH, Lebih tinggi dari nilai Indikator kinerja",IF(CI56&gt;CI$46,"SALAH, Lebih Tinggi dari kualitas target",IF(CI56&gt;AVERAGE(CI$44:CI$52),"SALAH, Lebih Tinggi dari Nilai Kualitas","OK"))))</f>
        <v>#DIV/0!</v>
      </c>
      <c r="CK56" s="403" t="s">
        <v>431</v>
      </c>
      <c r="CL56" s="402" t="str">
        <f>IF(CK56="a",1,IF(CK56="b",0.75,IF(CK56="c",0.5,IF(CK56="d",0.25,IF(CK56="e",0,IF(CK56="a/b/c/d/e","Belum diisi","Error"))))))</f>
        <v>Belum diisi</v>
      </c>
      <c r="CM56" s="318" t="e">
        <f>IF(CL56&gt;CL$38,"SALAH, PK tidak ada",IF(CL56&gt;CL$45,"SALAH, Lebih tinggi dari nilai Indikator kinerja",IF(CL56&gt;CL$46,"SALAH, Lebih Tinggi dari kualitas target",IF(CL56&gt;AVERAGE(CL$44:CL$52),"SALAH, Lebih Tinggi dari Nilai Kualitas","OK"))))</f>
        <v>#DIV/0!</v>
      </c>
      <c r="CN56" s="403" t="s">
        <v>431</v>
      </c>
      <c r="CO56" s="402" t="str">
        <f>IF(CN56="a",1,IF(CN56="b",0.75,IF(CN56="c",0.5,IF(CN56="d",0.25,IF(CN56="e",0,IF(CN56="a/b/c/d/e","Belum diisi","Error"))))))</f>
        <v>Belum diisi</v>
      </c>
      <c r="CP56" s="318" t="e">
        <f>IF(CO56&gt;CO$38,"SALAH, PK tidak ada",IF(CO56&gt;CO$45,"SALAH, Lebih tinggi dari nilai Indikator kinerja",IF(CO56&gt;CO$46,"SALAH, Lebih Tinggi dari kualitas target",IF(CO56&gt;AVERAGE(CO$44:CO$52),"SALAH, Lebih Tinggi dari Nilai Kualitas","OK"))))</f>
        <v>#DIV/0!</v>
      </c>
      <c r="CQ56" s="403" t="s">
        <v>431</v>
      </c>
      <c r="CR56" s="402" t="str">
        <f>IF(CQ56="a",1,IF(CQ56="b",0.75,IF(CQ56="c",0.5,IF(CQ56="d",0.25,IF(CQ56="e",0,IF(CQ56="a/b/c/d/e","Belum diisi","Error"))))))</f>
        <v>Belum diisi</v>
      </c>
      <c r="CS56" s="318" t="e">
        <f>IF(CR56&gt;CR$38,"SALAH, PK tidak ada",IF(CR56&gt;CR$45,"SALAH, Lebih tinggi dari nilai Indikator kinerja",IF(CR56&gt;CR$46,"SALAH, Lebih Tinggi dari kualitas target",IF(CR56&gt;AVERAGE(CR$44:CR$52),"SALAH, Lebih Tinggi dari Nilai Kualitas","OK"))))</f>
        <v>#DIV/0!</v>
      </c>
      <c r="CT56" s="403" t="s">
        <v>431</v>
      </c>
      <c r="CU56" s="402" t="str">
        <f>IF(CT56="a",1,IF(CT56="b",0.75,IF(CT56="c",0.5,IF(CT56="d",0.25,IF(CT56="e",0,IF(CT56="a/b/c/d/e","Belum diisi","Error"))))))</f>
        <v>Belum diisi</v>
      </c>
      <c r="CV56" s="318" t="e">
        <f>IF(CU56&gt;CU$38,"SALAH, PK tidak ada",IF(CU56&gt;CU$45,"SALAH, Lebih tinggi dari nilai Indikator kinerja",IF(CU56&gt;CU$46,"SALAH, Lebih Tinggi dari kualitas target",IF(CU56&gt;AVERAGE(CU$44:CU$52),"SALAH, Lebih Tinggi dari Nilai Kualitas","OK"))))</f>
        <v>#DIV/0!</v>
      </c>
      <c r="CW56" s="403" t="s">
        <v>431</v>
      </c>
      <c r="CX56" s="402" t="str">
        <f>IF(CW56="a",1,IF(CW56="b",0.75,IF(CW56="c",0.5,IF(CW56="d",0.25,IF(CW56="e",0,IF(CW56="a/b/c/d/e","Belum diisi","Error"))))))</f>
        <v>Belum diisi</v>
      </c>
      <c r="CY56" s="318" t="e">
        <f>IF(CX56&gt;CX$38,"SALAH, PK tidak ada",IF(CX56&gt;CX$45,"SALAH, Lebih tinggi dari nilai Indikator kinerja",IF(CX56&gt;CX$46,"SALAH, Lebih Tinggi dari kualitas target",IF(CX56&gt;AVERAGE(CX$44:CX$52),"SALAH, Lebih Tinggi dari Nilai Kualitas","OK"))))</f>
        <v>#DIV/0!</v>
      </c>
      <c r="CZ56" s="403" t="s">
        <v>431</v>
      </c>
      <c r="DA56" s="402" t="str">
        <f>IF(CZ56="a",1,IF(CZ56="b",0.75,IF(CZ56="c",0.5,IF(CZ56="d",0.25,IF(CZ56="e",0,IF(CZ56="a/b/c/d/e","Belum diisi","Error"))))))</f>
        <v>Belum diisi</v>
      </c>
      <c r="DB56" s="318" t="e">
        <f>IF(DA56&gt;DA$38,"SALAH, PK tidak ada",IF(DA56&gt;DA$45,"SALAH, Lebih tinggi dari nilai Indikator kinerja",IF(DA56&gt;DA$46,"SALAH, Lebih Tinggi dari kualitas target",IF(DA56&gt;AVERAGE(DA$44:DA$52),"SALAH, Lebih Tinggi dari Nilai Kualitas","OK"))))</f>
        <v>#DIV/0!</v>
      </c>
      <c r="DC56" s="403" t="s">
        <v>431</v>
      </c>
      <c r="DD56" s="402" t="str">
        <f>IF(DC56="a",1,IF(DC56="b",0.75,IF(DC56="c",0.5,IF(DC56="d",0.25,IF(DC56="e",0,IF(DC56="a/b/c/d/e","Belum diisi","Error"))))))</f>
        <v>Belum diisi</v>
      </c>
      <c r="DE56" s="318" t="e">
        <f>IF(DD56&gt;DD$38,"SALAH, PK tidak ada",IF(DD56&gt;DD$45,"SALAH, Lebih tinggi dari nilai Indikator kinerja",IF(DD56&gt;DD$46,"SALAH, Lebih Tinggi dari kualitas target",IF(DD56&gt;AVERAGE(DD$44:DD$52),"SALAH, Lebih Tinggi dari Nilai Kualitas","OK"))))</f>
        <v>#DIV/0!</v>
      </c>
      <c r="DF56" s="403" t="s">
        <v>431</v>
      </c>
      <c r="DG56" s="402" t="str">
        <f>IF(DF56="a",1,IF(DF56="b",0.75,IF(DF56="c",0.5,IF(DF56="d",0.25,IF(DF56="e",0,IF(DF56="a/b/c/d/e","Belum diisi","Error"))))))</f>
        <v>Belum diisi</v>
      </c>
      <c r="DH56" s="318" t="e">
        <f>IF(DG56&gt;DG$38,"SALAH, PK tidak ada",IF(DG56&gt;DG$45,"SALAH, Lebih tinggi dari nilai Indikator kinerja",IF(DG56&gt;DG$46,"SALAH, Lebih Tinggi dari kualitas target",IF(DG56&gt;AVERAGE(DG$44:DG$52),"SALAH, Lebih Tinggi dari Nilai Kualitas","OK"))))</f>
        <v>#DIV/0!</v>
      </c>
      <c r="DI56" s="403" t="s">
        <v>431</v>
      </c>
      <c r="DJ56" s="402" t="str">
        <f>IF(DI56="a",1,IF(DI56="b",0.75,IF(DI56="c",0.5,IF(DI56="d",0.25,IF(DI56="e",0,IF(DI56="a/b/c/d/e","Belum diisi","Error"))))))</f>
        <v>Belum diisi</v>
      </c>
      <c r="DK56" s="318" t="e">
        <f>IF(DJ56&gt;DJ$38,"SALAH, PK tidak ada",IF(DJ56&gt;DJ$45,"SALAH, Lebih tinggi dari nilai Indikator kinerja",IF(DJ56&gt;DJ$46,"SALAH, Lebih Tinggi dari kualitas target",IF(DJ56&gt;AVERAGE(DJ$44:DJ$52),"SALAH, Lebih Tinggi dari Nilai Kualitas","OK"))))</f>
        <v>#DIV/0!</v>
      </c>
      <c r="DL56" s="403" t="s">
        <v>431</v>
      </c>
      <c r="DM56" s="402" t="str">
        <f>IF(DL56="a",1,IF(DL56="b",0.75,IF(DL56="c",0.5,IF(DL56="d",0.25,IF(DL56="e",0,IF(DL56="a/b/c/d/e","Belum diisi","Error"))))))</f>
        <v>Belum diisi</v>
      </c>
      <c r="DN56" s="318" t="e">
        <f>IF(DM56&gt;DM$38,"SALAH, PK tidak ada",IF(DM56&gt;DM$45,"SALAH, Lebih tinggi dari nilai Indikator kinerja",IF(DM56&gt;DM$46,"SALAH, Lebih Tinggi dari kualitas target",IF(DM56&gt;AVERAGE(DM$44:DM$52),"SALAH, Lebih Tinggi dari Nilai Kualitas","OK"))))</f>
        <v>#DIV/0!</v>
      </c>
      <c r="DO56" s="403" t="s">
        <v>431</v>
      </c>
      <c r="DP56" s="402" t="str">
        <f>IF(DO56="a",1,IF(DO56="b",0.75,IF(DO56="c",0.5,IF(DO56="d",0.25,IF(DO56="e",0,IF(DO56="a/b/c/d/e","Belum diisi","Error"))))))</f>
        <v>Belum diisi</v>
      </c>
      <c r="DQ56" s="318" t="e">
        <f>IF(DP56&gt;DP$38,"SALAH, PK tidak ada",IF(DP56&gt;DP$45,"SALAH, Lebih tinggi dari nilai Indikator kinerja",IF(DP56&gt;DP$46,"SALAH, Lebih Tinggi dari kualitas target",IF(DP56&gt;AVERAGE(DP$44:DP$52),"SALAH, Lebih Tinggi dari Nilai Kualitas","OK"))))</f>
        <v>#DIV/0!</v>
      </c>
      <c r="DR56" s="403" t="s">
        <v>431</v>
      </c>
      <c r="DS56" s="402" t="str">
        <f>IF(DR56="a",1,IF(DR56="b",0.75,IF(DR56="c",0.5,IF(DR56="d",0.25,IF(DR56="e",0,IF(DR56="a/b/c/d/e","Belum diisi","Error"))))))</f>
        <v>Belum diisi</v>
      </c>
      <c r="DT56" s="318" t="e">
        <f>IF(DS56&gt;DS$38,"SALAH, PK tidak ada",IF(DS56&gt;DS$45,"SALAH, Lebih tinggi dari nilai Indikator kinerja",IF(DS56&gt;DS$46,"SALAH, Lebih Tinggi dari kualitas target",IF(DS56&gt;AVERAGE(DS$44:DS$52),"SALAH, Lebih Tinggi dari Nilai Kualitas","OK"))))</f>
        <v>#DIV/0!</v>
      </c>
      <c r="DU56" s="403" t="s">
        <v>431</v>
      </c>
      <c r="DV56" s="402" t="str">
        <f>IF(DU56="a",1,IF(DU56="b",0.75,IF(DU56="c",0.5,IF(DU56="d",0.25,IF(DU56="e",0,IF(DU56="a/b/c/d/e","Belum diisi","Error"))))))</f>
        <v>Belum diisi</v>
      </c>
      <c r="DW56" s="318" t="e">
        <f>IF(DV56&gt;DV$38,"SALAH, PK tidak ada",IF(DV56&gt;DV$45,"SALAH, Lebih tinggi dari nilai Indikator kinerja",IF(DV56&gt;DV$46,"SALAH, Lebih Tinggi dari kualitas target",IF(DV56&gt;AVERAGE(DV$44:DV$52),"SALAH, Lebih Tinggi dari Nilai Kualitas","OK"))))</f>
        <v>#DIV/0!</v>
      </c>
      <c r="DX56" s="403" t="s">
        <v>431</v>
      </c>
      <c r="DY56" s="402" t="str">
        <f>IF(DX56="a",1,IF(DX56="b",0.75,IF(DX56="c",0.5,IF(DX56="d",0.25,IF(DX56="e",0,IF(DX56="a/b/c/d/e","Belum diisi","Error"))))))</f>
        <v>Belum diisi</v>
      </c>
      <c r="DZ56" s="318" t="e">
        <f>IF(DY56&gt;DY$38,"SALAH, PK tidak ada",IF(DY56&gt;DY$45,"SALAH, Lebih tinggi dari nilai Indikator kinerja",IF(DY56&gt;DY$46,"SALAH, Lebih Tinggi dari kualitas target",IF(DY56&gt;AVERAGE(DY$44:DY$52),"SALAH, Lebih Tinggi dari Nilai Kualitas","OK"))))</f>
        <v>#DIV/0!</v>
      </c>
      <c r="EA56" s="403" t="s">
        <v>431</v>
      </c>
      <c r="EB56" s="402" t="str">
        <f>IF(EA56="a",1,IF(EA56="b",0.75,IF(EA56="c",0.5,IF(EA56="d",0.25,IF(EA56="e",0,IF(EA56="a/b/c/d/e","Belum diisi","Error"))))))</f>
        <v>Belum diisi</v>
      </c>
      <c r="EC56" s="318" t="e">
        <f>IF(EB56&gt;EB$38,"SALAH, PK tidak ada",IF(EB56&gt;EB$45,"SALAH, Lebih tinggi dari nilai Indikator kinerja",IF(EB56&gt;EB$46,"SALAH, Lebih Tinggi dari kualitas target",IF(EB56&gt;AVERAGE(EB$44:EB$52),"SALAH, Lebih Tinggi dari Nilai Kualitas","OK"))))</f>
        <v>#DIV/0!</v>
      </c>
      <c r="ED56" s="403" t="s">
        <v>431</v>
      </c>
      <c r="EE56" s="402" t="str">
        <f>IF(ED56="a",1,IF(ED56="b",0.75,IF(ED56="c",0.5,IF(ED56="d",0.25,IF(ED56="e",0,IF(ED56="a/b/c/d/e","Belum diisi","Error"))))))</f>
        <v>Belum diisi</v>
      </c>
      <c r="EF56" s="318" t="e">
        <f>IF(EE56&gt;EE$38,"SALAH, PK tidak ada",IF(EE56&gt;EE$45,"SALAH, Lebih tinggi dari nilai Indikator kinerja",IF(EE56&gt;EE$46,"SALAH, Lebih Tinggi dari kualitas target",IF(EE56&gt;AVERAGE(EE$44:EE$52),"SALAH, Lebih Tinggi dari Nilai Kualitas","OK"))))</f>
        <v>#DIV/0!</v>
      </c>
      <c r="EG56" s="403" t="s">
        <v>431</v>
      </c>
      <c r="EH56" s="402" t="str">
        <f>IF(EG56="a",1,IF(EG56="b",0.75,IF(EG56="c",0.5,IF(EG56="d",0.25,IF(EG56="e",0,IF(EG56="a/b/c/d/e","Belum diisi","Error"))))))</f>
        <v>Belum diisi</v>
      </c>
      <c r="EI56" s="318" t="e">
        <f>IF(EH56&gt;EH$38,"SALAH, PK tidak ada",IF(EH56&gt;EH$45,"SALAH, Lebih tinggi dari nilai Indikator kinerja",IF(EH56&gt;EH$46,"SALAH, Lebih Tinggi dari kualitas target",IF(EH56&gt;AVERAGE(EH$44:EH$52),"SALAH, Lebih Tinggi dari Nilai Kualitas","OK"))))</f>
        <v>#DIV/0!</v>
      </c>
      <c r="EJ56" s="403" t="s">
        <v>431</v>
      </c>
      <c r="EK56" s="402" t="str">
        <f>IF(EJ56="a",1,IF(EJ56="b",0.75,IF(EJ56="c",0.5,IF(EJ56="d",0.25,IF(EJ56="e",0,IF(EJ56="a/b/c/d/e","Belum diisi","Error"))))))</f>
        <v>Belum diisi</v>
      </c>
      <c r="EL56" s="318" t="e">
        <f>IF(EK56&gt;EK$38,"SALAH, PK tidak ada",IF(EK56&gt;EK$45,"SALAH, Lebih tinggi dari nilai Indikator kinerja",IF(EK56&gt;EK$46,"SALAH, Lebih Tinggi dari kualitas target",IF(EK56&gt;AVERAGE(EK$44:EK$52),"SALAH, Lebih Tinggi dari Nilai Kualitas","OK"))))</f>
        <v>#DIV/0!</v>
      </c>
      <c r="EM56" s="401" t="s">
        <v>431</v>
      </c>
      <c r="EN56" s="402" t="str">
        <f>IF(EM56="a",1,IF(EM56="b",0.75,IF(EM56="c",0.5,IF(EM56="d",0.25,IF(EM56="e",0,IF(EM56="a/b/c/d/e","Belum diisi","Error"))))))</f>
        <v>Belum diisi</v>
      </c>
      <c r="EO56" s="318" t="e">
        <f>IF(EN56&gt;EN$38,"SALAH, PK tidak ada",IF(EN56&gt;EN$45,"SALAH, Lebih tinggi dari nilai Indikator kinerja",IF(EN56&gt;EN$46,"SALAH, Lebih Tinggi dari kualitas target",IF(EN56&gt;AVERAGE(EN$44:EN$52),"SALAH, Lebih Tinggi dari Nilai Kualitas","OK"))))</f>
        <v>#DIV/0!</v>
      </c>
    </row>
    <row r="57" spans="1:145" ht="30">
      <c r="A57" s="278">
        <v>59</v>
      </c>
      <c r="B57" s="310">
        <v>17</v>
      </c>
      <c r="C57" s="406" t="s">
        <v>80</v>
      </c>
      <c r="D57" s="407"/>
      <c r="E57" s="399" t="str">
        <f>IF(F57&gt;0.875,"a",IF(F57&gt;0.625,"b",IF(F57&gt;0.375,"c",IF(F57&gt;0.125,"d",IF(F57&lt;=0.125,"e","Error")))))</f>
        <v>a</v>
      </c>
      <c r="F57" s="405">
        <f t="shared" si="99"/>
        <v>1</v>
      </c>
      <c r="H57" s="387"/>
      <c r="J57" s="313" t="s">
        <v>431</v>
      </c>
      <c r="K57" s="400" t="s">
        <v>1365</v>
      </c>
      <c r="L57" s="399">
        <f>IF(K57="a",1,IF(K57="b",0.75,IF(K57="c",0.5,IF(K57="d",0.25,IF(K57="e",0,IF(K57="a/b/c/d/e","Belum diisi","Error"))))))</f>
        <v>1</v>
      </c>
      <c r="M57" s="318" t="str">
        <f>IF(L57&gt;L$38,"SALAH, PK tidak ada",IF(L57&gt;L$41,"SALAH, Rencana Aksi tidak ada",IF(L57&gt;L$45,"SALAH, Lebih tinggi dari nilai Indikator kinerja",IF(L57&gt;AVERAGE(L$44:L$52),"SALAH, Lebih Tinggi dari Nilai Kualitas","OK"))))</f>
        <v>OK</v>
      </c>
      <c r="N57" s="401" t="s">
        <v>431</v>
      </c>
      <c r="O57" s="402" t="str">
        <f>IF(N57="a",1,IF(N57="b",0.75,IF(N57="c",0.5,IF(N57="d",0.25,IF(N57="e",0,IF(N57="a/b/c/d/e","Belum diisi","Error"))))))</f>
        <v>Belum diisi</v>
      </c>
      <c r="P57" s="318" t="e">
        <f>IF(O57&gt;O$38,"SALAH, PK tidak ada",IF(O57&gt;O$41,"SALAH, Rencana Aksi tidak ada",IF(O57&gt;O$45,"SALAH, Lebih tinggi dari nilai Indikator kinerja",IF(O57&gt;AVERAGE(O$44:O$52),"SALAH, Lebih Tinggi dari Nilai Kualitas","OK"))))</f>
        <v>#DIV/0!</v>
      </c>
      <c r="Q57" s="401" t="s">
        <v>431</v>
      </c>
      <c r="R57" s="402" t="str">
        <f>IF(Q57="a",1,IF(Q57="b",0.75,IF(Q57="c",0.5,IF(Q57="d",0.25,IF(Q57="e",0,IF(Q57="a/b/c/d/e","Belum diisi","Error"))))))</f>
        <v>Belum diisi</v>
      </c>
      <c r="S57" s="318" t="e">
        <f>IF(R57&gt;R$38,"SALAH, PK tidak ada",IF(R57&gt;R$41,"SALAH, Rencana Aksi tidak ada",IF(R57&gt;R$45,"SALAH, Lebih tinggi dari nilai Indikator kinerja",IF(R57&gt;AVERAGE(R$44:R$52),"SALAH, Lebih Tinggi dari Nilai Kualitas","OK"))))</f>
        <v>#DIV/0!</v>
      </c>
      <c r="T57" s="401" t="s">
        <v>431</v>
      </c>
      <c r="U57" s="402" t="str">
        <f>IF(T57="a",1,IF(T57="b",0.75,IF(T57="c",0.5,IF(T57="d",0.25,IF(T57="e",0,IF(T57="a/b/c/d/e","Belum diisi","Error"))))))</f>
        <v>Belum diisi</v>
      </c>
      <c r="V57" s="318" t="e">
        <f>IF(U57&gt;U$38,"SALAH, PK tidak ada",IF(U57&gt;U$41,"SALAH, Rencana Aksi tidak ada",IF(U57&gt;U$45,"SALAH, Lebih tinggi dari nilai Indikator kinerja",IF(U57&gt;AVERAGE(U$44:U$52),"SALAH, Lebih Tinggi dari Nilai Kualitas","OK"))))</f>
        <v>#DIV/0!</v>
      </c>
      <c r="W57" s="401" t="s">
        <v>431</v>
      </c>
      <c r="X57" s="402" t="str">
        <f>IF(W57="a",1,IF(W57="b",0.75,IF(W57="c",0.5,IF(W57="d",0.25,IF(W57="e",0,IF(W57="a/b/c/d/e","Belum diisi","Error"))))))</f>
        <v>Belum diisi</v>
      </c>
      <c r="Y57" s="318" t="e">
        <f>IF(X57&gt;X$38,"SALAH, PK tidak ada",IF(X57&gt;X$41,"SALAH, Rencana Aksi tidak ada",IF(X57&gt;X$45,"SALAH, Lebih tinggi dari nilai Indikator kinerja",IF(X57&gt;AVERAGE(X$44:X$52),"SALAH, Lebih Tinggi dari Nilai Kualitas","OK"))))</f>
        <v>#DIV/0!</v>
      </c>
      <c r="Z57" s="403" t="s">
        <v>431</v>
      </c>
      <c r="AA57" s="402" t="str">
        <f>IF(Z57="a",1,IF(Z57="b",0.75,IF(Z57="c",0.5,IF(Z57="d",0.25,IF(Z57="e",0,IF(Z57="a/b/c/d/e","Belum diisi","Error"))))))</f>
        <v>Belum diisi</v>
      </c>
      <c r="AB57" s="318" t="e">
        <f>IF(AA57&gt;AA$38,"SALAH, PK tidak ada",IF(AA57&gt;AA$41,"SALAH, Rencana Aksi tidak ada",IF(AA57&gt;AA$45,"SALAH, Lebih tinggi dari nilai Indikator kinerja",IF(AA57&gt;AVERAGE(AA$44:AA$52),"SALAH, Lebih Tinggi dari Nilai Kualitas","OK"))))</f>
        <v>#DIV/0!</v>
      </c>
      <c r="AC57" s="403" t="s">
        <v>431</v>
      </c>
      <c r="AD57" s="402" t="str">
        <f>IF(AC57="a",1,IF(AC57="b",0.75,IF(AC57="c",0.5,IF(AC57="d",0.25,IF(AC57="e",0,IF(AC57="a/b/c/d/e","Belum diisi","Error"))))))</f>
        <v>Belum diisi</v>
      </c>
      <c r="AE57" s="318" t="e">
        <f>IF(AD57&gt;AD$38,"SALAH, PK tidak ada",IF(AD57&gt;AD$41,"SALAH, Rencana Aksi tidak ada",IF(AD57&gt;AD$45,"SALAH, Lebih tinggi dari nilai Indikator kinerja",IF(AD57&gt;AVERAGE(AD$44:AD$52),"SALAH, Lebih Tinggi dari Nilai Kualitas","OK"))))</f>
        <v>#DIV/0!</v>
      </c>
      <c r="AF57" s="403" t="s">
        <v>431</v>
      </c>
      <c r="AG57" s="402" t="str">
        <f>IF(AF57="a",1,IF(AF57="b",0.75,IF(AF57="c",0.5,IF(AF57="d",0.25,IF(AF57="e",0,IF(AF57="a/b/c/d/e","Belum diisi","Error"))))))</f>
        <v>Belum diisi</v>
      </c>
      <c r="AH57" s="318" t="e">
        <f>IF(AG57&gt;AG$38,"SALAH, PK tidak ada",IF(AG57&gt;AG$41,"SALAH, Rencana Aksi tidak ada",IF(AG57&gt;AG$45,"SALAH, Lebih tinggi dari nilai Indikator kinerja",IF(AG57&gt;AVERAGE(AG$44:AG$52),"SALAH, Lebih Tinggi dari Nilai Kualitas","OK"))))</f>
        <v>#DIV/0!</v>
      </c>
      <c r="AI57" s="403" t="s">
        <v>431</v>
      </c>
      <c r="AJ57" s="402" t="str">
        <f>IF(AI57="a",1,IF(AI57="b",0.75,IF(AI57="c",0.5,IF(AI57="d",0.25,IF(AI57="e",0,IF(AI57="a/b/c/d/e","Belum diisi","Error"))))))</f>
        <v>Belum diisi</v>
      </c>
      <c r="AK57" s="318" t="e">
        <f>IF(AJ57&gt;AJ$38,"SALAH, PK tidak ada",IF(AJ57&gt;AJ$41,"SALAH, Rencana Aksi tidak ada",IF(AJ57&gt;AJ$45,"SALAH, Lebih tinggi dari nilai Indikator kinerja",IF(AJ57&gt;AVERAGE(AJ$44:AJ$52),"SALAH, Lebih Tinggi dari Nilai Kualitas","OK"))))</f>
        <v>#DIV/0!</v>
      </c>
      <c r="AL57" s="403" t="s">
        <v>431</v>
      </c>
      <c r="AM57" s="402" t="str">
        <f>IF(AL57="a",1,IF(AL57="b",0.75,IF(AL57="c",0.5,IF(AL57="d",0.25,IF(AL57="e",0,IF(AL57="a/b/c/d/e","Belum diisi","Error"))))))</f>
        <v>Belum diisi</v>
      </c>
      <c r="AN57" s="318" t="e">
        <f>IF(AM57&gt;AM$38,"SALAH, PK tidak ada",IF(AM57&gt;AM$41,"SALAH, Rencana Aksi tidak ada",IF(AM57&gt;AM$45,"SALAH, Lebih tinggi dari nilai Indikator kinerja",IF(AM57&gt;AVERAGE(AM$44:AM$52),"SALAH, Lebih Tinggi dari Nilai Kualitas","OK"))))</f>
        <v>#DIV/0!</v>
      </c>
      <c r="AO57" s="401" t="s">
        <v>431</v>
      </c>
      <c r="AP57" s="402" t="str">
        <f>IF(AO57="a",1,IF(AO57="b",0.75,IF(AO57="c",0.5,IF(AO57="d",0.25,IF(AO57="e",0,IF(AO57="a/b/c/d/e","Belum diisi","Error"))))))</f>
        <v>Belum diisi</v>
      </c>
      <c r="AQ57" s="318" t="e">
        <f>IF(AP57&gt;AP$38,"SALAH, PK tidak ada",IF(AP57&gt;AP$41,"SALAH, Rencana Aksi tidak ada",IF(AP57&gt;AP$45,"SALAH, Lebih tinggi dari nilai Indikator kinerja",IF(AP57&gt;AVERAGE(AP$44:AP$52),"SALAH, Lebih Tinggi dari Nilai Kualitas","OK"))))</f>
        <v>#DIV/0!</v>
      </c>
      <c r="AR57" s="401" t="s">
        <v>431</v>
      </c>
      <c r="AS57" s="402" t="str">
        <f>IF(AR57="a",1,IF(AR57="b",0.75,IF(AR57="c",0.5,IF(AR57="d",0.25,IF(AR57="e",0,IF(AR57="a/b/c/d/e","Belum diisi","Error"))))))</f>
        <v>Belum diisi</v>
      </c>
      <c r="AT57" s="318" t="e">
        <f>IF(AS57&gt;AS$38,"SALAH, PK tidak ada",IF(AS57&gt;AS$41,"SALAH, Rencana Aksi tidak ada",IF(AS57&gt;AS$45,"SALAH, Lebih tinggi dari nilai Indikator kinerja",IF(AS57&gt;AVERAGE(AS$44:AS$52),"SALAH, Lebih Tinggi dari Nilai Kualitas","OK"))))</f>
        <v>#DIV/0!</v>
      </c>
      <c r="AU57" s="401" t="s">
        <v>431</v>
      </c>
      <c r="AV57" s="402" t="str">
        <f>IF(AU57="a",1,IF(AU57="b",0.75,IF(AU57="c",0.5,IF(AU57="d",0.25,IF(AU57="e",0,IF(AU57="a/b/c/d/e","Belum diisi","Error"))))))</f>
        <v>Belum diisi</v>
      </c>
      <c r="AW57" s="318" t="e">
        <f>IF(AV57&gt;AV$38,"SALAH, PK tidak ada",IF(AV57&gt;AV$41,"SALAH, Rencana Aksi tidak ada",IF(AV57&gt;AV$45,"SALAH, Lebih tinggi dari nilai Indikator kinerja",IF(AV57&gt;AVERAGE(AV$44:AV$52),"SALAH, Lebih Tinggi dari Nilai Kualitas","OK"))))</f>
        <v>#DIV/0!</v>
      </c>
      <c r="AX57" s="401" t="s">
        <v>431</v>
      </c>
      <c r="AY57" s="402" t="str">
        <f>IF(AX57="a",1,IF(AX57="b",0.75,IF(AX57="c",0.5,IF(AX57="d",0.25,IF(AX57="e",0,IF(AX57="a/b/c/d/e","Belum diisi","Error"))))))</f>
        <v>Belum diisi</v>
      </c>
      <c r="AZ57" s="318" t="e">
        <f>IF(AY57&gt;AY$38,"SALAH, PK tidak ada",IF(AY57&gt;AY$41,"SALAH, Rencana Aksi tidak ada",IF(AY57&gt;AY$45,"SALAH, Lebih tinggi dari nilai Indikator kinerja",IF(AY57&gt;AVERAGE(AY$44:AY$52),"SALAH, Lebih Tinggi dari Nilai Kualitas","OK"))))</f>
        <v>#DIV/0!</v>
      </c>
      <c r="BA57" s="403" t="s">
        <v>431</v>
      </c>
      <c r="BB57" s="402" t="str">
        <f>IF(BA57="a",1,IF(BA57="b",0.75,IF(BA57="c",0.5,IF(BA57="d",0.25,IF(BA57="e",0,IF(BA57="a/b/c/d/e","Belum diisi","Error"))))))</f>
        <v>Belum diisi</v>
      </c>
      <c r="BC57" s="318" t="e">
        <f>IF(BB57&gt;BB$38,"SALAH, PK tidak ada",IF(BB57&gt;BB$41,"SALAH, Rencana Aksi tidak ada",IF(BB57&gt;BB$45,"SALAH, Lebih tinggi dari nilai Indikator kinerja",IF(BB57&gt;AVERAGE(BB$44:BB$52),"SALAH, Lebih Tinggi dari Nilai Kualitas","OK"))))</f>
        <v>#DIV/0!</v>
      </c>
      <c r="BD57" s="403" t="s">
        <v>431</v>
      </c>
      <c r="BE57" s="402" t="str">
        <f>IF(BD57="a",1,IF(BD57="b",0.75,IF(BD57="c",0.5,IF(BD57="d",0.25,IF(BD57="e",0,IF(BD57="a/b/c/d/e","Belum diisi","Error"))))))</f>
        <v>Belum diisi</v>
      </c>
      <c r="BF57" s="318" t="e">
        <f>IF(BE57&gt;BE$38,"SALAH, PK tidak ada",IF(BE57&gt;BE$41,"SALAH, Rencana Aksi tidak ada",IF(BE57&gt;BE$45,"SALAH, Lebih tinggi dari nilai Indikator kinerja",IF(BE57&gt;AVERAGE(BE$44:BE$52),"SALAH, Lebih Tinggi dari Nilai Kualitas","OK"))))</f>
        <v>#DIV/0!</v>
      </c>
      <c r="BG57" s="403" t="s">
        <v>431</v>
      </c>
      <c r="BH57" s="402" t="str">
        <f>IF(BG57="a",1,IF(BG57="b",0.75,IF(BG57="c",0.5,IF(BG57="d",0.25,IF(BG57="e",0,IF(BG57="a/b/c/d/e","Belum diisi","Error"))))))</f>
        <v>Belum diisi</v>
      </c>
      <c r="BI57" s="318" t="e">
        <f>IF(BH57&gt;BH$38,"SALAH, PK tidak ada",IF(BH57&gt;BH$41,"SALAH, Rencana Aksi tidak ada",IF(BH57&gt;BH$45,"SALAH, Lebih tinggi dari nilai Indikator kinerja",IF(BH57&gt;AVERAGE(BH$44:BH$52),"SALAH, Lebih Tinggi dari Nilai Kualitas","OK"))))</f>
        <v>#DIV/0!</v>
      </c>
      <c r="BJ57" s="403" t="s">
        <v>431</v>
      </c>
      <c r="BK57" s="402" t="str">
        <f>IF(BJ57="a",1,IF(BJ57="b",0.75,IF(BJ57="c",0.5,IF(BJ57="d",0.25,IF(BJ57="e",0,IF(BJ57="a/b/c/d/e","Belum diisi","Error"))))))</f>
        <v>Belum diisi</v>
      </c>
      <c r="BL57" s="318" t="e">
        <f>IF(BK57&gt;BK$38,"SALAH, PK tidak ada",IF(BK57&gt;BK$41,"SALAH, Rencana Aksi tidak ada",IF(BK57&gt;BK$45,"SALAH, Lebih tinggi dari nilai Indikator kinerja",IF(BK57&gt;AVERAGE(BK$44:BK$52),"SALAH, Lebih Tinggi dari Nilai Kualitas","OK"))))</f>
        <v>#DIV/0!</v>
      </c>
      <c r="BM57" s="403" t="s">
        <v>431</v>
      </c>
      <c r="BN57" s="402" t="str">
        <f>IF(BM57="a",1,IF(BM57="b",0.75,IF(BM57="c",0.5,IF(BM57="d",0.25,IF(BM57="e",0,IF(BM57="a/b/c/d/e","Belum diisi","Error"))))))</f>
        <v>Belum diisi</v>
      </c>
      <c r="BO57" s="318" t="e">
        <f>IF(BN57&gt;BN$38,"SALAH, PK tidak ada",IF(BN57&gt;BN$41,"SALAH, Rencana Aksi tidak ada",IF(BN57&gt;BN$45,"SALAH, Lebih tinggi dari nilai Indikator kinerja",IF(BN57&gt;AVERAGE(BN$44:BN$52),"SALAH, Lebih Tinggi dari Nilai Kualitas","OK"))))</f>
        <v>#DIV/0!</v>
      </c>
      <c r="BP57" s="403" t="s">
        <v>431</v>
      </c>
      <c r="BQ57" s="402" t="str">
        <f>IF(BP57="a",1,IF(BP57="b",0.75,IF(BP57="c",0.5,IF(BP57="d",0.25,IF(BP57="e",0,IF(BP57="a/b/c/d/e","Belum diisi","Error"))))))</f>
        <v>Belum diisi</v>
      </c>
      <c r="BR57" s="318" t="e">
        <f>IF(BQ57&gt;BQ$38,"SALAH, PK tidak ada",IF(BQ57&gt;BQ$41,"SALAH, Rencana Aksi tidak ada",IF(BQ57&gt;BQ$45,"SALAH, Lebih tinggi dari nilai Indikator kinerja",IF(BQ57&gt;AVERAGE(BQ$44:BQ$52),"SALAH, Lebih Tinggi dari Nilai Kualitas","OK"))))</f>
        <v>#DIV/0!</v>
      </c>
      <c r="BS57" s="403" t="s">
        <v>431</v>
      </c>
      <c r="BT57" s="402" t="str">
        <f>IF(BS57="a",1,IF(BS57="b",0.75,IF(BS57="c",0.5,IF(BS57="d",0.25,IF(BS57="e",0,IF(BS57="a/b/c/d/e","Belum diisi","Error"))))))</f>
        <v>Belum diisi</v>
      </c>
      <c r="BU57" s="318" t="e">
        <f>IF(BT57&gt;BT$38,"SALAH, PK tidak ada",IF(BT57&gt;BT$41,"SALAH, Rencana Aksi tidak ada",IF(BT57&gt;BT$45,"SALAH, Lebih tinggi dari nilai Indikator kinerja",IF(BT57&gt;AVERAGE(BT$44:BT$52),"SALAH, Lebih Tinggi dari Nilai Kualitas","OK"))))</f>
        <v>#DIV/0!</v>
      </c>
      <c r="BV57" s="403" t="s">
        <v>431</v>
      </c>
      <c r="BW57" s="402" t="str">
        <f>IF(BV57="a",1,IF(BV57="b",0.75,IF(BV57="c",0.5,IF(BV57="d",0.25,IF(BV57="e",0,IF(BV57="a/b/c/d/e","Belum diisi","Error"))))))</f>
        <v>Belum diisi</v>
      </c>
      <c r="BX57" s="318" t="e">
        <f>IF(BW57&gt;BW$38,"SALAH, PK tidak ada",IF(BW57&gt;BW$41,"SALAH, Rencana Aksi tidak ada",IF(BW57&gt;BW$45,"SALAH, Lebih tinggi dari nilai Indikator kinerja",IF(BW57&gt;AVERAGE(BW$44:BW$52),"SALAH, Lebih Tinggi dari Nilai Kualitas","OK"))))</f>
        <v>#DIV/0!</v>
      </c>
      <c r="BY57" s="403" t="s">
        <v>431</v>
      </c>
      <c r="BZ57" s="402" t="str">
        <f>IF(BY57="a",1,IF(BY57="b",0.75,IF(BY57="c",0.5,IF(BY57="d",0.25,IF(BY57="e",0,IF(BY57="a/b/c/d/e","Belum diisi","Error"))))))</f>
        <v>Belum diisi</v>
      </c>
      <c r="CA57" s="318" t="e">
        <f>IF(BZ57&gt;BZ$38,"SALAH, PK tidak ada",IF(BZ57&gt;BZ$41,"SALAH, Rencana Aksi tidak ada",IF(BZ57&gt;BZ$45,"SALAH, Lebih tinggi dari nilai Indikator kinerja",IF(BZ57&gt;AVERAGE(BZ$44:BZ$52),"SALAH, Lebih Tinggi dari Nilai Kualitas","OK"))))</f>
        <v>#DIV/0!</v>
      </c>
      <c r="CB57" s="403" t="s">
        <v>431</v>
      </c>
      <c r="CC57" s="402" t="str">
        <f>IF(CB57="a",1,IF(CB57="b",0.75,IF(CB57="c",0.5,IF(CB57="d",0.25,IF(CB57="e",0,IF(CB57="a/b/c/d/e","Belum diisi","Error"))))))</f>
        <v>Belum diisi</v>
      </c>
      <c r="CD57" s="318" t="e">
        <f>IF(CC57&gt;CC$38,"SALAH, PK tidak ada",IF(CC57&gt;CC$41,"SALAH, Rencana Aksi tidak ada",IF(CC57&gt;CC$45,"SALAH, Lebih tinggi dari nilai Indikator kinerja",IF(CC57&gt;AVERAGE(CC$44:CC$52),"SALAH, Lebih Tinggi dari Nilai Kualitas","OK"))))</f>
        <v>#DIV/0!</v>
      </c>
      <c r="CE57" s="403" t="s">
        <v>431</v>
      </c>
      <c r="CF57" s="402" t="str">
        <f>IF(CE57="a",1,IF(CE57="b",0.75,IF(CE57="c",0.5,IF(CE57="d",0.25,IF(CE57="e",0,IF(CE57="a/b/c/d/e","Belum diisi","Error"))))))</f>
        <v>Belum diisi</v>
      </c>
      <c r="CG57" s="318" t="e">
        <f>IF(CF57&gt;CF$38,"SALAH, PK tidak ada",IF(CF57&gt;CF$41,"SALAH, Rencana Aksi tidak ada",IF(CF57&gt;CF$45,"SALAH, Lebih tinggi dari nilai Indikator kinerja",IF(CF57&gt;AVERAGE(CF$44:CF$52),"SALAH, Lebih Tinggi dari Nilai Kualitas","OK"))))</f>
        <v>#DIV/0!</v>
      </c>
      <c r="CH57" s="403" t="s">
        <v>431</v>
      </c>
      <c r="CI57" s="402" t="str">
        <f>IF(CH57="a",1,IF(CH57="b",0.75,IF(CH57="c",0.5,IF(CH57="d",0.25,IF(CH57="e",0,IF(CH57="a/b/c/d/e","Belum diisi","Error"))))))</f>
        <v>Belum diisi</v>
      </c>
      <c r="CJ57" s="318" t="e">
        <f>IF(CI57&gt;CI$38,"SALAH, PK tidak ada",IF(CI57&gt;CI$41,"SALAH, Rencana Aksi tidak ada",IF(CI57&gt;CI$45,"SALAH, Lebih tinggi dari nilai Indikator kinerja",IF(CI57&gt;AVERAGE(CI$44:CI$52),"SALAH, Lebih Tinggi dari Nilai Kualitas","OK"))))</f>
        <v>#DIV/0!</v>
      </c>
      <c r="CK57" s="403" t="s">
        <v>431</v>
      </c>
      <c r="CL57" s="402" t="str">
        <f>IF(CK57="a",1,IF(CK57="b",0.75,IF(CK57="c",0.5,IF(CK57="d",0.25,IF(CK57="e",0,IF(CK57="a/b/c/d/e","Belum diisi","Error"))))))</f>
        <v>Belum diisi</v>
      </c>
      <c r="CM57" s="318" t="e">
        <f>IF(CL57&gt;CL$38,"SALAH, PK tidak ada",IF(CL57&gt;CL$41,"SALAH, Rencana Aksi tidak ada",IF(CL57&gt;CL$45,"SALAH, Lebih tinggi dari nilai Indikator kinerja",IF(CL57&gt;AVERAGE(CL$44:CL$52),"SALAH, Lebih Tinggi dari Nilai Kualitas","OK"))))</f>
        <v>#DIV/0!</v>
      </c>
      <c r="CN57" s="403" t="s">
        <v>431</v>
      </c>
      <c r="CO57" s="402" t="str">
        <f>IF(CN57="a",1,IF(CN57="b",0.75,IF(CN57="c",0.5,IF(CN57="d",0.25,IF(CN57="e",0,IF(CN57="a/b/c/d/e","Belum diisi","Error"))))))</f>
        <v>Belum diisi</v>
      </c>
      <c r="CP57" s="318" t="e">
        <f>IF(CO57&gt;CO$38,"SALAH, PK tidak ada",IF(CO57&gt;CO$41,"SALAH, Rencana Aksi tidak ada",IF(CO57&gt;CO$45,"SALAH, Lebih tinggi dari nilai Indikator kinerja",IF(CO57&gt;AVERAGE(CO$44:CO$52),"SALAH, Lebih Tinggi dari Nilai Kualitas","OK"))))</f>
        <v>#DIV/0!</v>
      </c>
      <c r="CQ57" s="403" t="s">
        <v>431</v>
      </c>
      <c r="CR57" s="402" t="str">
        <f>IF(CQ57="a",1,IF(CQ57="b",0.75,IF(CQ57="c",0.5,IF(CQ57="d",0.25,IF(CQ57="e",0,IF(CQ57="a/b/c/d/e","Belum diisi","Error"))))))</f>
        <v>Belum diisi</v>
      </c>
      <c r="CS57" s="318" t="e">
        <f>IF(CR57&gt;CR$38,"SALAH, PK tidak ada",IF(CR57&gt;CR$41,"SALAH, Rencana Aksi tidak ada",IF(CR57&gt;CR$45,"SALAH, Lebih tinggi dari nilai Indikator kinerja",IF(CR57&gt;AVERAGE(CR$44:CR$52),"SALAH, Lebih Tinggi dari Nilai Kualitas","OK"))))</f>
        <v>#DIV/0!</v>
      </c>
      <c r="CT57" s="403" t="s">
        <v>431</v>
      </c>
      <c r="CU57" s="402" t="str">
        <f>IF(CT57="a",1,IF(CT57="b",0.75,IF(CT57="c",0.5,IF(CT57="d",0.25,IF(CT57="e",0,IF(CT57="a/b/c/d/e","Belum diisi","Error"))))))</f>
        <v>Belum diisi</v>
      </c>
      <c r="CV57" s="318" t="e">
        <f>IF(CU57&gt;CU$38,"SALAH, PK tidak ada",IF(CU57&gt;CU$41,"SALAH, Rencana Aksi tidak ada",IF(CU57&gt;CU$45,"SALAH, Lebih tinggi dari nilai Indikator kinerja",IF(CU57&gt;AVERAGE(CU$44:CU$52),"SALAH, Lebih Tinggi dari Nilai Kualitas","OK"))))</f>
        <v>#DIV/0!</v>
      </c>
      <c r="CW57" s="403" t="s">
        <v>431</v>
      </c>
      <c r="CX57" s="402" t="str">
        <f>IF(CW57="a",1,IF(CW57="b",0.75,IF(CW57="c",0.5,IF(CW57="d",0.25,IF(CW57="e",0,IF(CW57="a/b/c/d/e","Belum diisi","Error"))))))</f>
        <v>Belum diisi</v>
      </c>
      <c r="CY57" s="318" t="e">
        <f>IF(CX57&gt;CX$38,"SALAH, PK tidak ada",IF(CX57&gt;CX$41,"SALAH, Rencana Aksi tidak ada",IF(CX57&gt;CX$45,"SALAH, Lebih tinggi dari nilai Indikator kinerja",IF(CX57&gt;AVERAGE(CX$44:CX$52),"SALAH, Lebih Tinggi dari Nilai Kualitas","OK"))))</f>
        <v>#DIV/0!</v>
      </c>
      <c r="CZ57" s="403" t="s">
        <v>431</v>
      </c>
      <c r="DA57" s="402" t="str">
        <f>IF(CZ57="a",1,IF(CZ57="b",0.75,IF(CZ57="c",0.5,IF(CZ57="d",0.25,IF(CZ57="e",0,IF(CZ57="a/b/c/d/e","Belum diisi","Error"))))))</f>
        <v>Belum diisi</v>
      </c>
      <c r="DB57" s="318" t="e">
        <f>IF(DA57&gt;DA$38,"SALAH, PK tidak ada",IF(DA57&gt;DA$41,"SALAH, Rencana Aksi tidak ada",IF(DA57&gt;DA$45,"SALAH, Lebih tinggi dari nilai Indikator kinerja",IF(DA57&gt;AVERAGE(DA$44:DA$52),"SALAH, Lebih Tinggi dari Nilai Kualitas","OK"))))</f>
        <v>#DIV/0!</v>
      </c>
      <c r="DC57" s="403" t="s">
        <v>431</v>
      </c>
      <c r="DD57" s="402" t="str">
        <f>IF(DC57="a",1,IF(DC57="b",0.75,IF(DC57="c",0.5,IF(DC57="d",0.25,IF(DC57="e",0,IF(DC57="a/b/c/d/e","Belum diisi","Error"))))))</f>
        <v>Belum diisi</v>
      </c>
      <c r="DE57" s="318" t="e">
        <f>IF(DD57&gt;DD$38,"SALAH, PK tidak ada",IF(DD57&gt;DD$41,"SALAH, Rencana Aksi tidak ada",IF(DD57&gt;DD$45,"SALAH, Lebih tinggi dari nilai Indikator kinerja",IF(DD57&gt;AVERAGE(DD$44:DD$52),"SALAH, Lebih Tinggi dari Nilai Kualitas","OK"))))</f>
        <v>#DIV/0!</v>
      </c>
      <c r="DF57" s="403" t="s">
        <v>431</v>
      </c>
      <c r="DG57" s="402" t="str">
        <f>IF(DF57="a",1,IF(DF57="b",0.75,IF(DF57="c",0.5,IF(DF57="d",0.25,IF(DF57="e",0,IF(DF57="a/b/c/d/e","Belum diisi","Error"))))))</f>
        <v>Belum diisi</v>
      </c>
      <c r="DH57" s="318" t="e">
        <f>IF(DG57&gt;DG$38,"SALAH, PK tidak ada",IF(DG57&gt;DG$41,"SALAH, Rencana Aksi tidak ada",IF(DG57&gt;DG$45,"SALAH, Lebih tinggi dari nilai Indikator kinerja",IF(DG57&gt;AVERAGE(DG$44:DG$52),"SALAH, Lebih Tinggi dari Nilai Kualitas","OK"))))</f>
        <v>#DIV/0!</v>
      </c>
      <c r="DI57" s="403" t="s">
        <v>431</v>
      </c>
      <c r="DJ57" s="402" t="str">
        <f>IF(DI57="a",1,IF(DI57="b",0.75,IF(DI57="c",0.5,IF(DI57="d",0.25,IF(DI57="e",0,IF(DI57="a/b/c/d/e","Belum diisi","Error"))))))</f>
        <v>Belum diisi</v>
      </c>
      <c r="DK57" s="318" t="e">
        <f>IF(DJ57&gt;DJ$38,"SALAH, PK tidak ada",IF(DJ57&gt;DJ$41,"SALAH, Rencana Aksi tidak ada",IF(DJ57&gt;DJ$45,"SALAH, Lebih tinggi dari nilai Indikator kinerja",IF(DJ57&gt;AVERAGE(DJ$44:DJ$52),"SALAH, Lebih Tinggi dari Nilai Kualitas","OK"))))</f>
        <v>#DIV/0!</v>
      </c>
      <c r="DL57" s="403" t="s">
        <v>431</v>
      </c>
      <c r="DM57" s="402" t="str">
        <f>IF(DL57="a",1,IF(DL57="b",0.75,IF(DL57="c",0.5,IF(DL57="d",0.25,IF(DL57="e",0,IF(DL57="a/b/c/d/e","Belum diisi","Error"))))))</f>
        <v>Belum diisi</v>
      </c>
      <c r="DN57" s="318" t="e">
        <f>IF(DM57&gt;DM$38,"SALAH, PK tidak ada",IF(DM57&gt;DM$41,"SALAH, Rencana Aksi tidak ada",IF(DM57&gt;DM$45,"SALAH, Lebih tinggi dari nilai Indikator kinerja",IF(DM57&gt;AVERAGE(DM$44:DM$52),"SALAH, Lebih Tinggi dari Nilai Kualitas","OK"))))</f>
        <v>#DIV/0!</v>
      </c>
      <c r="DO57" s="403" t="s">
        <v>431</v>
      </c>
      <c r="DP57" s="402" t="str">
        <f>IF(DO57="a",1,IF(DO57="b",0.75,IF(DO57="c",0.5,IF(DO57="d",0.25,IF(DO57="e",0,IF(DO57="a/b/c/d/e","Belum diisi","Error"))))))</f>
        <v>Belum diisi</v>
      </c>
      <c r="DQ57" s="318" t="e">
        <f>IF(DP57&gt;DP$38,"SALAH, PK tidak ada",IF(DP57&gt;DP$41,"SALAH, Rencana Aksi tidak ada",IF(DP57&gt;DP$45,"SALAH, Lebih tinggi dari nilai Indikator kinerja",IF(DP57&gt;AVERAGE(DP$44:DP$52),"SALAH, Lebih Tinggi dari Nilai Kualitas","OK"))))</f>
        <v>#DIV/0!</v>
      </c>
      <c r="DR57" s="403" t="s">
        <v>431</v>
      </c>
      <c r="DS57" s="402" t="str">
        <f>IF(DR57="a",1,IF(DR57="b",0.75,IF(DR57="c",0.5,IF(DR57="d",0.25,IF(DR57="e",0,IF(DR57="a/b/c/d/e","Belum diisi","Error"))))))</f>
        <v>Belum diisi</v>
      </c>
      <c r="DT57" s="318" t="e">
        <f>IF(DS57&gt;DS$38,"SALAH, PK tidak ada",IF(DS57&gt;DS$41,"SALAH, Rencana Aksi tidak ada",IF(DS57&gt;DS$45,"SALAH, Lebih tinggi dari nilai Indikator kinerja",IF(DS57&gt;AVERAGE(DS$44:DS$52),"SALAH, Lebih Tinggi dari Nilai Kualitas","OK"))))</f>
        <v>#DIV/0!</v>
      </c>
      <c r="DU57" s="403" t="s">
        <v>431</v>
      </c>
      <c r="DV57" s="402" t="str">
        <f>IF(DU57="a",1,IF(DU57="b",0.75,IF(DU57="c",0.5,IF(DU57="d",0.25,IF(DU57="e",0,IF(DU57="a/b/c/d/e","Belum diisi","Error"))))))</f>
        <v>Belum diisi</v>
      </c>
      <c r="DW57" s="318" t="e">
        <f>IF(DV57&gt;DV$38,"SALAH, PK tidak ada",IF(DV57&gt;DV$41,"SALAH, Rencana Aksi tidak ada",IF(DV57&gt;DV$45,"SALAH, Lebih tinggi dari nilai Indikator kinerja",IF(DV57&gt;AVERAGE(DV$44:DV$52),"SALAH, Lebih Tinggi dari Nilai Kualitas","OK"))))</f>
        <v>#DIV/0!</v>
      </c>
      <c r="DX57" s="403" t="s">
        <v>431</v>
      </c>
      <c r="DY57" s="402" t="str">
        <f>IF(DX57="a",1,IF(DX57="b",0.75,IF(DX57="c",0.5,IF(DX57="d",0.25,IF(DX57="e",0,IF(DX57="a/b/c/d/e","Belum diisi","Error"))))))</f>
        <v>Belum diisi</v>
      </c>
      <c r="DZ57" s="318" t="e">
        <f>IF(DY57&gt;DY$38,"SALAH, PK tidak ada",IF(DY57&gt;DY$41,"SALAH, Rencana Aksi tidak ada",IF(DY57&gt;DY$45,"SALAH, Lebih tinggi dari nilai Indikator kinerja",IF(DY57&gt;AVERAGE(DY$44:DY$52),"SALAH, Lebih Tinggi dari Nilai Kualitas","OK"))))</f>
        <v>#DIV/0!</v>
      </c>
      <c r="EA57" s="403" t="s">
        <v>431</v>
      </c>
      <c r="EB57" s="402" t="str">
        <f>IF(EA57="a",1,IF(EA57="b",0.75,IF(EA57="c",0.5,IF(EA57="d",0.25,IF(EA57="e",0,IF(EA57="a/b/c/d/e","Belum diisi","Error"))))))</f>
        <v>Belum diisi</v>
      </c>
      <c r="EC57" s="318" t="e">
        <f>IF(EB57&gt;EB$38,"SALAH, PK tidak ada",IF(EB57&gt;EB$41,"SALAH, Rencana Aksi tidak ada",IF(EB57&gt;EB$45,"SALAH, Lebih tinggi dari nilai Indikator kinerja",IF(EB57&gt;AVERAGE(EB$44:EB$52),"SALAH, Lebih Tinggi dari Nilai Kualitas","OK"))))</f>
        <v>#DIV/0!</v>
      </c>
      <c r="ED57" s="403" t="s">
        <v>431</v>
      </c>
      <c r="EE57" s="402" t="str">
        <f>IF(ED57="a",1,IF(ED57="b",0.75,IF(ED57="c",0.5,IF(ED57="d",0.25,IF(ED57="e",0,IF(ED57="a/b/c/d/e","Belum diisi","Error"))))))</f>
        <v>Belum diisi</v>
      </c>
      <c r="EF57" s="318" t="e">
        <f>IF(EE57&gt;EE$38,"SALAH, PK tidak ada",IF(EE57&gt;EE$41,"SALAH, Rencana Aksi tidak ada",IF(EE57&gt;EE$45,"SALAH, Lebih tinggi dari nilai Indikator kinerja",IF(EE57&gt;AVERAGE(EE$44:EE$52),"SALAH, Lebih Tinggi dari Nilai Kualitas","OK"))))</f>
        <v>#DIV/0!</v>
      </c>
      <c r="EG57" s="403" t="s">
        <v>431</v>
      </c>
      <c r="EH57" s="402" t="str">
        <f>IF(EG57="a",1,IF(EG57="b",0.75,IF(EG57="c",0.5,IF(EG57="d",0.25,IF(EG57="e",0,IF(EG57="a/b/c/d/e","Belum diisi","Error"))))))</f>
        <v>Belum diisi</v>
      </c>
      <c r="EI57" s="318" t="e">
        <f>IF(EH57&gt;EH$38,"SALAH, PK tidak ada",IF(EH57&gt;EH$41,"SALAH, Rencana Aksi tidak ada",IF(EH57&gt;EH$45,"SALAH, Lebih tinggi dari nilai Indikator kinerja",IF(EH57&gt;AVERAGE(EH$44:EH$52),"SALAH, Lebih Tinggi dari Nilai Kualitas","OK"))))</f>
        <v>#DIV/0!</v>
      </c>
      <c r="EJ57" s="403" t="s">
        <v>431</v>
      </c>
      <c r="EK57" s="402" t="str">
        <f>IF(EJ57="a",1,IF(EJ57="b",0.75,IF(EJ57="c",0.5,IF(EJ57="d",0.25,IF(EJ57="e",0,IF(EJ57="a/b/c/d/e","Belum diisi","Error"))))))</f>
        <v>Belum diisi</v>
      </c>
      <c r="EL57" s="318" t="e">
        <f>IF(EK57&gt;EK$38,"SALAH, PK tidak ada",IF(EK57&gt;EK$41,"SALAH, Rencana Aksi tidak ada",IF(EK57&gt;EK$45,"SALAH, Lebih tinggi dari nilai Indikator kinerja",IF(EK57&gt;AVERAGE(EK$44:EK$52),"SALAH, Lebih Tinggi dari Nilai Kualitas","OK"))))</f>
        <v>#DIV/0!</v>
      </c>
      <c r="EM57" s="401" t="s">
        <v>431</v>
      </c>
      <c r="EN57" s="402" t="str">
        <f>IF(EM57="a",1,IF(EM57="b",0.75,IF(EM57="c",0.5,IF(EM57="d",0.25,IF(EM57="e",0,IF(EM57="a/b/c/d/e","Belum diisi","Error"))))))</f>
        <v>Belum diisi</v>
      </c>
      <c r="EO57" s="318" t="e">
        <f>IF(EN57&gt;EN$38,"SALAH, PK tidak ada",IF(EN57&gt;EN$41,"SALAH, Rencana Aksi tidak ada",IF(EN57&gt;EN$45,"SALAH, Lebih tinggi dari nilai Indikator kinerja",IF(EN57&gt;AVERAGE(EN$44:EN$52),"SALAH, Lebih Tinggi dari Nilai Kualitas","OK"))))</f>
        <v>#DIV/0!</v>
      </c>
    </row>
    <row r="58" spans="1:145" ht="30">
      <c r="A58" s="56">
        <v>60</v>
      </c>
      <c r="B58" s="310">
        <v>18</v>
      </c>
      <c r="C58" s="406" t="s">
        <v>95</v>
      </c>
      <c r="D58" s="407"/>
      <c r="E58" s="399" t="str">
        <f>IF(F58&gt;0.875,"a",IF(F58&gt;0.625,"b",IF(F58&gt;0.375,"c",IF(F58&gt;0.125,"d",IF(F58&lt;=0.125,"e","Error")))))</f>
        <v>a</v>
      </c>
      <c r="F58" s="405">
        <f t="shared" si="99"/>
        <v>1</v>
      </c>
      <c r="H58" s="387"/>
      <c r="J58" s="313" t="s">
        <v>431</v>
      </c>
      <c r="K58" s="400" t="s">
        <v>1365</v>
      </c>
      <c r="L58" s="399">
        <f>IF(K58="a",1,IF(K58="b",0.75,IF(K58="c",0.5,IF(K58="d",0.25,IF(K58="e",0,IF(K58="a/b/c/d/e","Belum diisi","Error"))))))</f>
        <v>1</v>
      </c>
      <c r="M58" s="318" t="str">
        <f>IF(L58&gt;L$38,"SALAH, PK tidak ada",IF(L58&gt;L$41,"SALAH, Rencana Aksi tidak ada",IF(L58&gt;L$45,"SALAH, Lebih tinggi dari nilai Indikator kinerja",IF(L58&gt;AVERAGE(L$44:L$52),"SALAH, Lebih Tinggi dari Nilai Kualitas","OK"))))</f>
        <v>OK</v>
      </c>
      <c r="N58" s="401" t="s">
        <v>431</v>
      </c>
      <c r="O58" s="402" t="str">
        <f>IF(N58="a",1,IF(N58="b",0.75,IF(N58="c",0.5,IF(N58="d",0.25,IF(N58="e",0,IF(N58="a/b/c/d/e","Belum diisi","Error"))))))</f>
        <v>Belum diisi</v>
      </c>
      <c r="P58" s="318" t="e">
        <f>IF(O58&gt;O$38,"SALAH, PK tidak ada",IF(O58&gt;O$41,"SALAH, Rencana Aksi tidak ada",IF(O58&gt;O$45,"SALAH, Lebih tinggi dari nilai Indikator kinerja",IF(O58&gt;AVERAGE(O$44:O$52),"SALAH, Lebih Tinggi dari Nilai Kualitas","OK"))))</f>
        <v>#DIV/0!</v>
      </c>
      <c r="Q58" s="401" t="s">
        <v>431</v>
      </c>
      <c r="R58" s="402" t="str">
        <f>IF(Q58="a",1,IF(Q58="b",0.75,IF(Q58="c",0.5,IF(Q58="d",0.25,IF(Q58="e",0,IF(Q58="a/b/c/d/e","Belum diisi","Error"))))))</f>
        <v>Belum diisi</v>
      </c>
      <c r="S58" s="318" t="e">
        <f>IF(R58&gt;R$38,"SALAH, PK tidak ada",IF(R58&gt;R$41,"SALAH, Rencana Aksi tidak ada",IF(R58&gt;R$45,"SALAH, Lebih tinggi dari nilai Indikator kinerja",IF(R58&gt;AVERAGE(R$44:R$52),"SALAH, Lebih Tinggi dari Nilai Kualitas","OK"))))</f>
        <v>#DIV/0!</v>
      </c>
      <c r="T58" s="401" t="s">
        <v>431</v>
      </c>
      <c r="U58" s="402" t="str">
        <f>IF(T58="a",1,IF(T58="b",0.75,IF(T58="c",0.5,IF(T58="d",0.25,IF(T58="e",0,IF(T58="a/b/c/d/e","Belum diisi","Error"))))))</f>
        <v>Belum diisi</v>
      </c>
      <c r="V58" s="318" t="e">
        <f>IF(U58&gt;U$38,"SALAH, PK tidak ada",IF(U58&gt;U$41,"SALAH, Rencana Aksi tidak ada",IF(U58&gt;U$45,"SALAH, Lebih tinggi dari nilai Indikator kinerja",IF(U58&gt;AVERAGE(U$44:U$52),"SALAH, Lebih Tinggi dari Nilai Kualitas","OK"))))</f>
        <v>#DIV/0!</v>
      </c>
      <c r="W58" s="401" t="s">
        <v>431</v>
      </c>
      <c r="X58" s="402" t="str">
        <f>IF(W58="a",1,IF(W58="b",0.75,IF(W58="c",0.5,IF(W58="d",0.25,IF(W58="e",0,IF(W58="a/b/c/d/e","Belum diisi","Error"))))))</f>
        <v>Belum diisi</v>
      </c>
      <c r="Y58" s="318" t="e">
        <f>IF(X58&gt;X$38,"SALAH, PK tidak ada",IF(X58&gt;X$41,"SALAH, Rencana Aksi tidak ada",IF(X58&gt;X$45,"SALAH, Lebih tinggi dari nilai Indikator kinerja",IF(X58&gt;AVERAGE(X$44:X$52),"SALAH, Lebih Tinggi dari Nilai Kualitas","OK"))))</f>
        <v>#DIV/0!</v>
      </c>
      <c r="Z58" s="403" t="s">
        <v>431</v>
      </c>
      <c r="AA58" s="402" t="str">
        <f>IF(Z58="a",1,IF(Z58="b",0.75,IF(Z58="c",0.5,IF(Z58="d",0.25,IF(Z58="e",0,IF(Z58="a/b/c/d/e","Belum diisi","Error"))))))</f>
        <v>Belum diisi</v>
      </c>
      <c r="AB58" s="318" t="e">
        <f>IF(AA58&gt;AA$38,"SALAH, PK tidak ada",IF(AA58&gt;AA$41,"SALAH, Rencana Aksi tidak ada",IF(AA58&gt;AA$45,"SALAH, Lebih tinggi dari nilai Indikator kinerja",IF(AA58&gt;AVERAGE(AA$44:AA$52),"SALAH, Lebih Tinggi dari Nilai Kualitas","OK"))))</f>
        <v>#DIV/0!</v>
      </c>
      <c r="AC58" s="403" t="s">
        <v>431</v>
      </c>
      <c r="AD58" s="402" t="str">
        <f>IF(AC58="a",1,IF(AC58="b",0.75,IF(AC58="c",0.5,IF(AC58="d",0.25,IF(AC58="e",0,IF(AC58="a/b/c/d/e","Belum diisi","Error"))))))</f>
        <v>Belum diisi</v>
      </c>
      <c r="AE58" s="318" t="e">
        <f>IF(AD58&gt;AD$38,"SALAH, PK tidak ada",IF(AD58&gt;AD$41,"SALAH, Rencana Aksi tidak ada",IF(AD58&gt;AD$45,"SALAH, Lebih tinggi dari nilai Indikator kinerja",IF(AD58&gt;AVERAGE(AD$44:AD$52),"SALAH, Lebih Tinggi dari Nilai Kualitas","OK"))))</f>
        <v>#DIV/0!</v>
      </c>
      <c r="AF58" s="403" t="s">
        <v>431</v>
      </c>
      <c r="AG58" s="402" t="str">
        <f>IF(AF58="a",1,IF(AF58="b",0.75,IF(AF58="c",0.5,IF(AF58="d",0.25,IF(AF58="e",0,IF(AF58="a/b/c/d/e","Belum diisi","Error"))))))</f>
        <v>Belum diisi</v>
      </c>
      <c r="AH58" s="318" t="e">
        <f>IF(AG58&gt;AG$38,"SALAH, PK tidak ada",IF(AG58&gt;AG$41,"SALAH, Rencana Aksi tidak ada",IF(AG58&gt;AG$45,"SALAH, Lebih tinggi dari nilai Indikator kinerja",IF(AG58&gt;AVERAGE(AG$44:AG$52),"SALAH, Lebih Tinggi dari Nilai Kualitas","OK"))))</f>
        <v>#DIV/0!</v>
      </c>
      <c r="AI58" s="403" t="s">
        <v>431</v>
      </c>
      <c r="AJ58" s="402" t="str">
        <f>IF(AI58="a",1,IF(AI58="b",0.75,IF(AI58="c",0.5,IF(AI58="d",0.25,IF(AI58="e",0,IF(AI58="a/b/c/d/e","Belum diisi","Error"))))))</f>
        <v>Belum diisi</v>
      </c>
      <c r="AK58" s="318" t="e">
        <f>IF(AJ58&gt;AJ$38,"SALAH, PK tidak ada",IF(AJ58&gt;AJ$41,"SALAH, Rencana Aksi tidak ada",IF(AJ58&gt;AJ$45,"SALAH, Lebih tinggi dari nilai Indikator kinerja",IF(AJ58&gt;AVERAGE(AJ$44:AJ$52),"SALAH, Lebih Tinggi dari Nilai Kualitas","OK"))))</f>
        <v>#DIV/0!</v>
      </c>
      <c r="AL58" s="403" t="s">
        <v>431</v>
      </c>
      <c r="AM58" s="402" t="str">
        <f>IF(AL58="a",1,IF(AL58="b",0.75,IF(AL58="c",0.5,IF(AL58="d",0.25,IF(AL58="e",0,IF(AL58="a/b/c/d/e","Belum diisi","Error"))))))</f>
        <v>Belum diisi</v>
      </c>
      <c r="AN58" s="318" t="e">
        <f>IF(AM58&gt;AM$38,"SALAH, PK tidak ada",IF(AM58&gt;AM$41,"SALAH, Rencana Aksi tidak ada",IF(AM58&gt;AM$45,"SALAH, Lebih tinggi dari nilai Indikator kinerja",IF(AM58&gt;AVERAGE(AM$44:AM$52),"SALAH, Lebih Tinggi dari Nilai Kualitas","OK"))))</f>
        <v>#DIV/0!</v>
      </c>
      <c r="AO58" s="401" t="s">
        <v>431</v>
      </c>
      <c r="AP58" s="402" t="str">
        <f>IF(AO58="a",1,IF(AO58="b",0.75,IF(AO58="c",0.5,IF(AO58="d",0.25,IF(AO58="e",0,IF(AO58="a/b/c/d/e","Belum diisi","Error"))))))</f>
        <v>Belum diisi</v>
      </c>
      <c r="AQ58" s="318" t="e">
        <f>IF(AP58&gt;AP$38,"SALAH, PK tidak ada",IF(AP58&gt;AP$41,"SALAH, Rencana Aksi tidak ada",IF(AP58&gt;AP$45,"SALAH, Lebih tinggi dari nilai Indikator kinerja",IF(AP58&gt;AVERAGE(AP$44:AP$52),"SALAH, Lebih Tinggi dari Nilai Kualitas","OK"))))</f>
        <v>#DIV/0!</v>
      </c>
      <c r="AR58" s="401" t="s">
        <v>431</v>
      </c>
      <c r="AS58" s="402" t="str">
        <f>IF(AR58="a",1,IF(AR58="b",0.75,IF(AR58="c",0.5,IF(AR58="d",0.25,IF(AR58="e",0,IF(AR58="a/b/c/d/e","Belum diisi","Error"))))))</f>
        <v>Belum diisi</v>
      </c>
      <c r="AT58" s="318" t="e">
        <f>IF(AS58&gt;AS$38,"SALAH, PK tidak ada",IF(AS58&gt;AS$41,"SALAH, Rencana Aksi tidak ada",IF(AS58&gt;AS$45,"SALAH, Lebih tinggi dari nilai Indikator kinerja",IF(AS58&gt;AVERAGE(AS$44:AS$52),"SALAH, Lebih Tinggi dari Nilai Kualitas","OK"))))</f>
        <v>#DIV/0!</v>
      </c>
      <c r="AU58" s="401" t="s">
        <v>431</v>
      </c>
      <c r="AV58" s="402" t="str">
        <f>IF(AU58="a",1,IF(AU58="b",0.75,IF(AU58="c",0.5,IF(AU58="d",0.25,IF(AU58="e",0,IF(AU58="a/b/c/d/e","Belum diisi","Error"))))))</f>
        <v>Belum diisi</v>
      </c>
      <c r="AW58" s="318" t="e">
        <f>IF(AV58&gt;AV$38,"SALAH, PK tidak ada",IF(AV58&gt;AV$41,"SALAH, Rencana Aksi tidak ada",IF(AV58&gt;AV$45,"SALAH, Lebih tinggi dari nilai Indikator kinerja",IF(AV58&gt;AVERAGE(AV$44:AV$52),"SALAH, Lebih Tinggi dari Nilai Kualitas","OK"))))</f>
        <v>#DIV/0!</v>
      </c>
      <c r="AX58" s="401" t="s">
        <v>431</v>
      </c>
      <c r="AY58" s="402" t="str">
        <f>IF(AX58="a",1,IF(AX58="b",0.75,IF(AX58="c",0.5,IF(AX58="d",0.25,IF(AX58="e",0,IF(AX58="a/b/c/d/e","Belum diisi","Error"))))))</f>
        <v>Belum diisi</v>
      </c>
      <c r="AZ58" s="318" t="e">
        <f>IF(AY58&gt;AY$38,"SALAH, PK tidak ada",IF(AY58&gt;AY$41,"SALAH, Rencana Aksi tidak ada",IF(AY58&gt;AY$45,"SALAH, Lebih tinggi dari nilai Indikator kinerja",IF(AY58&gt;AVERAGE(AY$44:AY$52),"SALAH, Lebih Tinggi dari Nilai Kualitas","OK"))))</f>
        <v>#DIV/0!</v>
      </c>
      <c r="BA58" s="403" t="s">
        <v>431</v>
      </c>
      <c r="BB58" s="402" t="str">
        <f>IF(BA58="a",1,IF(BA58="b",0.75,IF(BA58="c",0.5,IF(BA58="d",0.25,IF(BA58="e",0,IF(BA58="a/b/c/d/e","Belum diisi","Error"))))))</f>
        <v>Belum diisi</v>
      </c>
      <c r="BC58" s="318" t="e">
        <f>IF(BB58&gt;BB$38,"SALAH, PK tidak ada",IF(BB58&gt;BB$41,"SALAH, Rencana Aksi tidak ada",IF(BB58&gt;BB$45,"SALAH, Lebih tinggi dari nilai Indikator kinerja",IF(BB58&gt;AVERAGE(BB$44:BB$52),"SALAH, Lebih Tinggi dari Nilai Kualitas","OK"))))</f>
        <v>#DIV/0!</v>
      </c>
      <c r="BD58" s="403" t="s">
        <v>431</v>
      </c>
      <c r="BE58" s="402" t="str">
        <f>IF(BD58="a",1,IF(BD58="b",0.75,IF(BD58="c",0.5,IF(BD58="d",0.25,IF(BD58="e",0,IF(BD58="a/b/c/d/e","Belum diisi","Error"))))))</f>
        <v>Belum diisi</v>
      </c>
      <c r="BF58" s="318" t="e">
        <f>IF(BE58&gt;BE$38,"SALAH, PK tidak ada",IF(BE58&gt;BE$41,"SALAH, Rencana Aksi tidak ada",IF(BE58&gt;BE$45,"SALAH, Lebih tinggi dari nilai Indikator kinerja",IF(BE58&gt;AVERAGE(BE$44:BE$52),"SALAH, Lebih Tinggi dari Nilai Kualitas","OK"))))</f>
        <v>#DIV/0!</v>
      </c>
      <c r="BG58" s="403" t="s">
        <v>431</v>
      </c>
      <c r="BH58" s="402" t="str">
        <f>IF(BG58="a",1,IF(BG58="b",0.75,IF(BG58="c",0.5,IF(BG58="d",0.25,IF(BG58="e",0,IF(BG58="a/b/c/d/e","Belum diisi","Error"))))))</f>
        <v>Belum diisi</v>
      </c>
      <c r="BI58" s="318" t="e">
        <f>IF(BH58&gt;BH$38,"SALAH, PK tidak ada",IF(BH58&gt;BH$41,"SALAH, Rencana Aksi tidak ada",IF(BH58&gt;BH$45,"SALAH, Lebih tinggi dari nilai Indikator kinerja",IF(BH58&gt;AVERAGE(BH$44:BH$52),"SALAH, Lebih Tinggi dari Nilai Kualitas","OK"))))</f>
        <v>#DIV/0!</v>
      </c>
      <c r="BJ58" s="403" t="s">
        <v>431</v>
      </c>
      <c r="BK58" s="402" t="str">
        <f>IF(BJ58="a",1,IF(BJ58="b",0.75,IF(BJ58="c",0.5,IF(BJ58="d",0.25,IF(BJ58="e",0,IF(BJ58="a/b/c/d/e","Belum diisi","Error"))))))</f>
        <v>Belum diisi</v>
      </c>
      <c r="BL58" s="318" t="e">
        <f>IF(BK58&gt;BK$38,"SALAH, PK tidak ada",IF(BK58&gt;BK$41,"SALAH, Rencana Aksi tidak ada",IF(BK58&gt;BK$45,"SALAH, Lebih tinggi dari nilai Indikator kinerja",IF(BK58&gt;AVERAGE(BK$44:BK$52),"SALAH, Lebih Tinggi dari Nilai Kualitas","OK"))))</f>
        <v>#DIV/0!</v>
      </c>
      <c r="BM58" s="403" t="s">
        <v>431</v>
      </c>
      <c r="BN58" s="402" t="str">
        <f>IF(BM58="a",1,IF(BM58="b",0.75,IF(BM58="c",0.5,IF(BM58="d",0.25,IF(BM58="e",0,IF(BM58="a/b/c/d/e","Belum diisi","Error"))))))</f>
        <v>Belum diisi</v>
      </c>
      <c r="BO58" s="318" t="e">
        <f>IF(BN58&gt;BN$38,"SALAH, PK tidak ada",IF(BN58&gt;BN$41,"SALAH, Rencana Aksi tidak ada",IF(BN58&gt;BN$45,"SALAH, Lebih tinggi dari nilai Indikator kinerja",IF(BN58&gt;AVERAGE(BN$44:BN$52),"SALAH, Lebih Tinggi dari Nilai Kualitas","OK"))))</f>
        <v>#DIV/0!</v>
      </c>
      <c r="BP58" s="403" t="s">
        <v>431</v>
      </c>
      <c r="BQ58" s="402" t="str">
        <f>IF(BP58="a",1,IF(BP58="b",0.75,IF(BP58="c",0.5,IF(BP58="d",0.25,IF(BP58="e",0,IF(BP58="a/b/c/d/e","Belum diisi","Error"))))))</f>
        <v>Belum diisi</v>
      </c>
      <c r="BR58" s="318" t="e">
        <f>IF(BQ58&gt;BQ$38,"SALAH, PK tidak ada",IF(BQ58&gt;BQ$41,"SALAH, Rencana Aksi tidak ada",IF(BQ58&gt;BQ$45,"SALAH, Lebih tinggi dari nilai Indikator kinerja",IF(BQ58&gt;AVERAGE(BQ$44:BQ$52),"SALAH, Lebih Tinggi dari Nilai Kualitas","OK"))))</f>
        <v>#DIV/0!</v>
      </c>
      <c r="BS58" s="403" t="s">
        <v>431</v>
      </c>
      <c r="BT58" s="402" t="str">
        <f>IF(BS58="a",1,IF(BS58="b",0.75,IF(BS58="c",0.5,IF(BS58="d",0.25,IF(BS58="e",0,IF(BS58="a/b/c/d/e","Belum diisi","Error"))))))</f>
        <v>Belum diisi</v>
      </c>
      <c r="BU58" s="318" t="e">
        <f>IF(BT58&gt;BT$38,"SALAH, PK tidak ada",IF(BT58&gt;BT$41,"SALAH, Rencana Aksi tidak ada",IF(BT58&gt;BT$45,"SALAH, Lebih tinggi dari nilai Indikator kinerja",IF(BT58&gt;AVERAGE(BT$44:BT$52),"SALAH, Lebih Tinggi dari Nilai Kualitas","OK"))))</f>
        <v>#DIV/0!</v>
      </c>
      <c r="BV58" s="403" t="s">
        <v>431</v>
      </c>
      <c r="BW58" s="402" t="str">
        <f>IF(BV58="a",1,IF(BV58="b",0.75,IF(BV58="c",0.5,IF(BV58="d",0.25,IF(BV58="e",0,IF(BV58="a/b/c/d/e","Belum diisi","Error"))))))</f>
        <v>Belum diisi</v>
      </c>
      <c r="BX58" s="318" t="e">
        <f>IF(BW58&gt;BW$38,"SALAH, PK tidak ada",IF(BW58&gt;BW$41,"SALAH, Rencana Aksi tidak ada",IF(BW58&gt;BW$45,"SALAH, Lebih tinggi dari nilai Indikator kinerja",IF(BW58&gt;AVERAGE(BW$44:BW$52),"SALAH, Lebih Tinggi dari Nilai Kualitas","OK"))))</f>
        <v>#DIV/0!</v>
      </c>
      <c r="BY58" s="403" t="s">
        <v>431</v>
      </c>
      <c r="BZ58" s="402" t="str">
        <f>IF(BY58="a",1,IF(BY58="b",0.75,IF(BY58="c",0.5,IF(BY58="d",0.25,IF(BY58="e",0,IF(BY58="a/b/c/d/e","Belum diisi","Error"))))))</f>
        <v>Belum diisi</v>
      </c>
      <c r="CA58" s="318" t="e">
        <f>IF(BZ58&gt;BZ$38,"SALAH, PK tidak ada",IF(BZ58&gt;BZ$41,"SALAH, Rencana Aksi tidak ada",IF(BZ58&gt;BZ$45,"SALAH, Lebih tinggi dari nilai Indikator kinerja",IF(BZ58&gt;AVERAGE(BZ$44:BZ$52),"SALAH, Lebih Tinggi dari Nilai Kualitas","OK"))))</f>
        <v>#DIV/0!</v>
      </c>
      <c r="CB58" s="403" t="s">
        <v>431</v>
      </c>
      <c r="CC58" s="402" t="str">
        <f>IF(CB58="a",1,IF(CB58="b",0.75,IF(CB58="c",0.5,IF(CB58="d",0.25,IF(CB58="e",0,IF(CB58="a/b/c/d/e","Belum diisi","Error"))))))</f>
        <v>Belum diisi</v>
      </c>
      <c r="CD58" s="318" t="e">
        <f>IF(CC58&gt;CC$38,"SALAH, PK tidak ada",IF(CC58&gt;CC$41,"SALAH, Rencana Aksi tidak ada",IF(CC58&gt;CC$45,"SALAH, Lebih tinggi dari nilai Indikator kinerja",IF(CC58&gt;AVERAGE(CC$44:CC$52),"SALAH, Lebih Tinggi dari Nilai Kualitas","OK"))))</f>
        <v>#DIV/0!</v>
      </c>
      <c r="CE58" s="403" t="s">
        <v>431</v>
      </c>
      <c r="CF58" s="402" t="str">
        <f>IF(CE58="a",1,IF(CE58="b",0.75,IF(CE58="c",0.5,IF(CE58="d",0.25,IF(CE58="e",0,IF(CE58="a/b/c/d/e","Belum diisi","Error"))))))</f>
        <v>Belum diisi</v>
      </c>
      <c r="CG58" s="318" t="e">
        <f>IF(CF58&gt;CF$38,"SALAH, PK tidak ada",IF(CF58&gt;CF$41,"SALAH, Rencana Aksi tidak ada",IF(CF58&gt;CF$45,"SALAH, Lebih tinggi dari nilai Indikator kinerja",IF(CF58&gt;AVERAGE(CF$44:CF$52),"SALAH, Lebih Tinggi dari Nilai Kualitas","OK"))))</f>
        <v>#DIV/0!</v>
      </c>
      <c r="CH58" s="403" t="s">
        <v>431</v>
      </c>
      <c r="CI58" s="402" t="str">
        <f>IF(CH58="a",1,IF(CH58="b",0.75,IF(CH58="c",0.5,IF(CH58="d",0.25,IF(CH58="e",0,IF(CH58="a/b/c/d/e","Belum diisi","Error"))))))</f>
        <v>Belum diisi</v>
      </c>
      <c r="CJ58" s="318" t="e">
        <f>IF(CI58&gt;CI$38,"SALAH, PK tidak ada",IF(CI58&gt;CI$41,"SALAH, Rencana Aksi tidak ada",IF(CI58&gt;CI$45,"SALAH, Lebih tinggi dari nilai Indikator kinerja",IF(CI58&gt;AVERAGE(CI$44:CI$52),"SALAH, Lebih Tinggi dari Nilai Kualitas","OK"))))</f>
        <v>#DIV/0!</v>
      </c>
      <c r="CK58" s="403" t="s">
        <v>431</v>
      </c>
      <c r="CL58" s="402" t="str">
        <f>IF(CK58="a",1,IF(CK58="b",0.75,IF(CK58="c",0.5,IF(CK58="d",0.25,IF(CK58="e",0,IF(CK58="a/b/c/d/e","Belum diisi","Error"))))))</f>
        <v>Belum diisi</v>
      </c>
      <c r="CM58" s="318" t="e">
        <f>IF(CL58&gt;CL$38,"SALAH, PK tidak ada",IF(CL58&gt;CL$41,"SALAH, Rencana Aksi tidak ada",IF(CL58&gt;CL$45,"SALAH, Lebih tinggi dari nilai Indikator kinerja",IF(CL58&gt;AVERAGE(CL$44:CL$52),"SALAH, Lebih Tinggi dari Nilai Kualitas","OK"))))</f>
        <v>#DIV/0!</v>
      </c>
      <c r="CN58" s="403" t="s">
        <v>431</v>
      </c>
      <c r="CO58" s="402" t="str">
        <f>IF(CN58="a",1,IF(CN58="b",0.75,IF(CN58="c",0.5,IF(CN58="d",0.25,IF(CN58="e",0,IF(CN58="a/b/c/d/e","Belum diisi","Error"))))))</f>
        <v>Belum diisi</v>
      </c>
      <c r="CP58" s="318" t="e">
        <f>IF(CO58&gt;CO$38,"SALAH, PK tidak ada",IF(CO58&gt;CO$41,"SALAH, Rencana Aksi tidak ada",IF(CO58&gt;CO$45,"SALAH, Lebih tinggi dari nilai Indikator kinerja",IF(CO58&gt;AVERAGE(CO$44:CO$52),"SALAH, Lebih Tinggi dari Nilai Kualitas","OK"))))</f>
        <v>#DIV/0!</v>
      </c>
      <c r="CQ58" s="403" t="s">
        <v>431</v>
      </c>
      <c r="CR58" s="402" t="str">
        <f>IF(CQ58="a",1,IF(CQ58="b",0.75,IF(CQ58="c",0.5,IF(CQ58="d",0.25,IF(CQ58="e",0,IF(CQ58="a/b/c/d/e","Belum diisi","Error"))))))</f>
        <v>Belum diisi</v>
      </c>
      <c r="CS58" s="318" t="e">
        <f>IF(CR58&gt;CR$38,"SALAH, PK tidak ada",IF(CR58&gt;CR$41,"SALAH, Rencana Aksi tidak ada",IF(CR58&gt;CR$45,"SALAH, Lebih tinggi dari nilai Indikator kinerja",IF(CR58&gt;AVERAGE(CR$44:CR$52),"SALAH, Lebih Tinggi dari Nilai Kualitas","OK"))))</f>
        <v>#DIV/0!</v>
      </c>
      <c r="CT58" s="403" t="s">
        <v>431</v>
      </c>
      <c r="CU58" s="402" t="str">
        <f>IF(CT58="a",1,IF(CT58="b",0.75,IF(CT58="c",0.5,IF(CT58="d",0.25,IF(CT58="e",0,IF(CT58="a/b/c/d/e","Belum diisi","Error"))))))</f>
        <v>Belum diisi</v>
      </c>
      <c r="CV58" s="318" t="e">
        <f>IF(CU58&gt;CU$38,"SALAH, PK tidak ada",IF(CU58&gt;CU$41,"SALAH, Rencana Aksi tidak ada",IF(CU58&gt;CU$45,"SALAH, Lebih tinggi dari nilai Indikator kinerja",IF(CU58&gt;AVERAGE(CU$44:CU$52),"SALAH, Lebih Tinggi dari Nilai Kualitas","OK"))))</f>
        <v>#DIV/0!</v>
      </c>
      <c r="CW58" s="403" t="s">
        <v>431</v>
      </c>
      <c r="CX58" s="402" t="str">
        <f>IF(CW58="a",1,IF(CW58="b",0.75,IF(CW58="c",0.5,IF(CW58="d",0.25,IF(CW58="e",0,IF(CW58="a/b/c/d/e","Belum diisi","Error"))))))</f>
        <v>Belum diisi</v>
      </c>
      <c r="CY58" s="318" t="e">
        <f>IF(CX58&gt;CX$38,"SALAH, PK tidak ada",IF(CX58&gt;CX$41,"SALAH, Rencana Aksi tidak ada",IF(CX58&gt;CX$45,"SALAH, Lebih tinggi dari nilai Indikator kinerja",IF(CX58&gt;AVERAGE(CX$44:CX$52),"SALAH, Lebih Tinggi dari Nilai Kualitas","OK"))))</f>
        <v>#DIV/0!</v>
      </c>
      <c r="CZ58" s="403" t="s">
        <v>431</v>
      </c>
      <c r="DA58" s="402" t="str">
        <f>IF(CZ58="a",1,IF(CZ58="b",0.75,IF(CZ58="c",0.5,IF(CZ58="d",0.25,IF(CZ58="e",0,IF(CZ58="a/b/c/d/e","Belum diisi","Error"))))))</f>
        <v>Belum diisi</v>
      </c>
      <c r="DB58" s="318" t="e">
        <f>IF(DA58&gt;DA$38,"SALAH, PK tidak ada",IF(DA58&gt;DA$41,"SALAH, Rencana Aksi tidak ada",IF(DA58&gt;DA$45,"SALAH, Lebih tinggi dari nilai Indikator kinerja",IF(DA58&gt;AVERAGE(DA$44:DA$52),"SALAH, Lebih Tinggi dari Nilai Kualitas","OK"))))</f>
        <v>#DIV/0!</v>
      </c>
      <c r="DC58" s="403" t="s">
        <v>431</v>
      </c>
      <c r="DD58" s="402" t="str">
        <f>IF(DC58="a",1,IF(DC58="b",0.75,IF(DC58="c",0.5,IF(DC58="d",0.25,IF(DC58="e",0,IF(DC58="a/b/c/d/e","Belum diisi","Error"))))))</f>
        <v>Belum diisi</v>
      </c>
      <c r="DE58" s="318" t="e">
        <f>IF(DD58&gt;DD$38,"SALAH, PK tidak ada",IF(DD58&gt;DD$41,"SALAH, Rencana Aksi tidak ada",IF(DD58&gt;DD$45,"SALAH, Lebih tinggi dari nilai Indikator kinerja",IF(DD58&gt;AVERAGE(DD$44:DD$52),"SALAH, Lebih Tinggi dari Nilai Kualitas","OK"))))</f>
        <v>#DIV/0!</v>
      </c>
      <c r="DF58" s="403" t="s">
        <v>431</v>
      </c>
      <c r="DG58" s="402" t="str">
        <f>IF(DF58="a",1,IF(DF58="b",0.75,IF(DF58="c",0.5,IF(DF58="d",0.25,IF(DF58="e",0,IF(DF58="a/b/c/d/e","Belum diisi","Error"))))))</f>
        <v>Belum diisi</v>
      </c>
      <c r="DH58" s="318" t="e">
        <f>IF(DG58&gt;DG$38,"SALAH, PK tidak ada",IF(DG58&gt;DG$41,"SALAH, Rencana Aksi tidak ada",IF(DG58&gt;DG$45,"SALAH, Lebih tinggi dari nilai Indikator kinerja",IF(DG58&gt;AVERAGE(DG$44:DG$52),"SALAH, Lebih Tinggi dari Nilai Kualitas","OK"))))</f>
        <v>#DIV/0!</v>
      </c>
      <c r="DI58" s="403" t="s">
        <v>431</v>
      </c>
      <c r="DJ58" s="402" t="str">
        <f>IF(DI58="a",1,IF(DI58="b",0.75,IF(DI58="c",0.5,IF(DI58="d",0.25,IF(DI58="e",0,IF(DI58="a/b/c/d/e","Belum diisi","Error"))))))</f>
        <v>Belum diisi</v>
      </c>
      <c r="DK58" s="318" t="e">
        <f>IF(DJ58&gt;DJ$38,"SALAH, PK tidak ada",IF(DJ58&gt;DJ$41,"SALAH, Rencana Aksi tidak ada",IF(DJ58&gt;DJ$45,"SALAH, Lebih tinggi dari nilai Indikator kinerja",IF(DJ58&gt;AVERAGE(DJ$44:DJ$52),"SALAH, Lebih Tinggi dari Nilai Kualitas","OK"))))</f>
        <v>#DIV/0!</v>
      </c>
      <c r="DL58" s="403" t="s">
        <v>431</v>
      </c>
      <c r="DM58" s="402" t="str">
        <f>IF(DL58="a",1,IF(DL58="b",0.75,IF(DL58="c",0.5,IF(DL58="d",0.25,IF(DL58="e",0,IF(DL58="a/b/c/d/e","Belum diisi","Error"))))))</f>
        <v>Belum diisi</v>
      </c>
      <c r="DN58" s="318" t="e">
        <f>IF(DM58&gt;DM$38,"SALAH, PK tidak ada",IF(DM58&gt;DM$41,"SALAH, Rencana Aksi tidak ada",IF(DM58&gt;DM$45,"SALAH, Lebih tinggi dari nilai Indikator kinerja",IF(DM58&gt;AVERAGE(DM$44:DM$52),"SALAH, Lebih Tinggi dari Nilai Kualitas","OK"))))</f>
        <v>#DIV/0!</v>
      </c>
      <c r="DO58" s="403" t="s">
        <v>431</v>
      </c>
      <c r="DP58" s="402" t="str">
        <f>IF(DO58="a",1,IF(DO58="b",0.75,IF(DO58="c",0.5,IF(DO58="d",0.25,IF(DO58="e",0,IF(DO58="a/b/c/d/e","Belum diisi","Error"))))))</f>
        <v>Belum diisi</v>
      </c>
      <c r="DQ58" s="318" t="e">
        <f>IF(DP58&gt;DP$38,"SALAH, PK tidak ada",IF(DP58&gt;DP$41,"SALAH, Rencana Aksi tidak ada",IF(DP58&gt;DP$45,"SALAH, Lebih tinggi dari nilai Indikator kinerja",IF(DP58&gt;AVERAGE(DP$44:DP$52),"SALAH, Lebih Tinggi dari Nilai Kualitas","OK"))))</f>
        <v>#DIV/0!</v>
      </c>
      <c r="DR58" s="403" t="s">
        <v>431</v>
      </c>
      <c r="DS58" s="402" t="str">
        <f>IF(DR58="a",1,IF(DR58="b",0.75,IF(DR58="c",0.5,IF(DR58="d",0.25,IF(DR58="e",0,IF(DR58="a/b/c/d/e","Belum diisi","Error"))))))</f>
        <v>Belum diisi</v>
      </c>
      <c r="DT58" s="318" t="e">
        <f>IF(DS58&gt;DS$38,"SALAH, PK tidak ada",IF(DS58&gt;DS$41,"SALAH, Rencana Aksi tidak ada",IF(DS58&gt;DS$45,"SALAH, Lebih tinggi dari nilai Indikator kinerja",IF(DS58&gt;AVERAGE(DS$44:DS$52),"SALAH, Lebih Tinggi dari Nilai Kualitas","OK"))))</f>
        <v>#DIV/0!</v>
      </c>
      <c r="DU58" s="403" t="s">
        <v>431</v>
      </c>
      <c r="DV58" s="402" t="str">
        <f>IF(DU58="a",1,IF(DU58="b",0.75,IF(DU58="c",0.5,IF(DU58="d",0.25,IF(DU58="e",0,IF(DU58="a/b/c/d/e","Belum diisi","Error"))))))</f>
        <v>Belum diisi</v>
      </c>
      <c r="DW58" s="318" t="e">
        <f>IF(DV58&gt;DV$38,"SALAH, PK tidak ada",IF(DV58&gt;DV$41,"SALAH, Rencana Aksi tidak ada",IF(DV58&gt;DV$45,"SALAH, Lebih tinggi dari nilai Indikator kinerja",IF(DV58&gt;AVERAGE(DV$44:DV$52),"SALAH, Lebih Tinggi dari Nilai Kualitas","OK"))))</f>
        <v>#DIV/0!</v>
      </c>
      <c r="DX58" s="403" t="s">
        <v>431</v>
      </c>
      <c r="DY58" s="402" t="str">
        <f>IF(DX58="a",1,IF(DX58="b",0.75,IF(DX58="c",0.5,IF(DX58="d",0.25,IF(DX58="e",0,IF(DX58="a/b/c/d/e","Belum diisi","Error"))))))</f>
        <v>Belum diisi</v>
      </c>
      <c r="DZ58" s="318" t="e">
        <f>IF(DY58&gt;DY$38,"SALAH, PK tidak ada",IF(DY58&gt;DY$41,"SALAH, Rencana Aksi tidak ada",IF(DY58&gt;DY$45,"SALAH, Lebih tinggi dari nilai Indikator kinerja",IF(DY58&gt;AVERAGE(DY$44:DY$52),"SALAH, Lebih Tinggi dari Nilai Kualitas","OK"))))</f>
        <v>#DIV/0!</v>
      </c>
      <c r="EA58" s="403" t="s">
        <v>431</v>
      </c>
      <c r="EB58" s="402" t="str">
        <f>IF(EA58="a",1,IF(EA58="b",0.75,IF(EA58="c",0.5,IF(EA58="d",0.25,IF(EA58="e",0,IF(EA58="a/b/c/d/e","Belum diisi","Error"))))))</f>
        <v>Belum diisi</v>
      </c>
      <c r="EC58" s="318" t="e">
        <f>IF(EB58&gt;EB$38,"SALAH, PK tidak ada",IF(EB58&gt;EB$41,"SALAH, Rencana Aksi tidak ada",IF(EB58&gt;EB$45,"SALAH, Lebih tinggi dari nilai Indikator kinerja",IF(EB58&gt;AVERAGE(EB$44:EB$52),"SALAH, Lebih Tinggi dari Nilai Kualitas","OK"))))</f>
        <v>#DIV/0!</v>
      </c>
      <c r="ED58" s="403" t="s">
        <v>431</v>
      </c>
      <c r="EE58" s="402" t="str">
        <f>IF(ED58="a",1,IF(ED58="b",0.75,IF(ED58="c",0.5,IF(ED58="d",0.25,IF(ED58="e",0,IF(ED58="a/b/c/d/e","Belum diisi","Error"))))))</f>
        <v>Belum diisi</v>
      </c>
      <c r="EF58" s="318" t="e">
        <f>IF(EE58&gt;EE$38,"SALAH, PK tidak ada",IF(EE58&gt;EE$41,"SALAH, Rencana Aksi tidak ada",IF(EE58&gt;EE$45,"SALAH, Lebih tinggi dari nilai Indikator kinerja",IF(EE58&gt;AVERAGE(EE$44:EE$52),"SALAH, Lebih Tinggi dari Nilai Kualitas","OK"))))</f>
        <v>#DIV/0!</v>
      </c>
      <c r="EG58" s="403" t="s">
        <v>431</v>
      </c>
      <c r="EH58" s="402" t="str">
        <f>IF(EG58="a",1,IF(EG58="b",0.75,IF(EG58="c",0.5,IF(EG58="d",0.25,IF(EG58="e",0,IF(EG58="a/b/c/d/e","Belum diisi","Error"))))))</f>
        <v>Belum diisi</v>
      </c>
      <c r="EI58" s="318" t="e">
        <f>IF(EH58&gt;EH$38,"SALAH, PK tidak ada",IF(EH58&gt;EH$41,"SALAH, Rencana Aksi tidak ada",IF(EH58&gt;EH$45,"SALAH, Lebih tinggi dari nilai Indikator kinerja",IF(EH58&gt;AVERAGE(EH$44:EH$52),"SALAH, Lebih Tinggi dari Nilai Kualitas","OK"))))</f>
        <v>#DIV/0!</v>
      </c>
      <c r="EJ58" s="403" t="s">
        <v>431</v>
      </c>
      <c r="EK58" s="402" t="str">
        <f>IF(EJ58="a",1,IF(EJ58="b",0.75,IF(EJ58="c",0.5,IF(EJ58="d",0.25,IF(EJ58="e",0,IF(EJ58="a/b/c/d/e","Belum diisi","Error"))))))</f>
        <v>Belum diisi</v>
      </c>
      <c r="EL58" s="318" t="e">
        <f>IF(EK58&gt;EK$38,"SALAH, PK tidak ada",IF(EK58&gt;EK$41,"SALAH, Rencana Aksi tidak ada",IF(EK58&gt;EK$45,"SALAH, Lebih tinggi dari nilai Indikator kinerja",IF(EK58&gt;AVERAGE(EK$44:EK$52),"SALAH, Lebih Tinggi dari Nilai Kualitas","OK"))))</f>
        <v>#DIV/0!</v>
      </c>
      <c r="EM58" s="401" t="s">
        <v>431</v>
      </c>
      <c r="EN58" s="402" t="str">
        <f>IF(EM58="a",1,IF(EM58="b",0.75,IF(EM58="c",0.5,IF(EM58="d",0.25,IF(EM58="e",0,IF(EM58="a/b/c/d/e","Belum diisi","Error"))))))</f>
        <v>Belum diisi</v>
      </c>
      <c r="EO58" s="318" t="e">
        <f>IF(EN58&gt;EN$38,"SALAH, PK tidak ada",IF(EN58&gt;EN$41,"SALAH, Rencana Aksi tidak ada",IF(EN58&gt;EN$45,"SALAH, Lebih tinggi dari nilai Indikator kinerja",IF(EN58&gt;AVERAGE(EN$44:EN$52),"SALAH, Lebih Tinggi dari Nilai Kualitas","OK"))))</f>
        <v>#DIV/0!</v>
      </c>
    </row>
    <row r="59" spans="1:145" ht="30">
      <c r="A59" s="278">
        <v>61</v>
      </c>
      <c r="B59" s="310">
        <v>19</v>
      </c>
      <c r="C59" s="406" t="s">
        <v>272</v>
      </c>
      <c r="D59" s="407"/>
      <c r="E59" s="399" t="str">
        <f>IF(F59&gt;0.875,"a",IF(F59&gt;0.625,"b",IF(F59&gt;0.375,"c",IF(F59&gt;0.125,"d",IF(F59&lt;=0.125,"e","Error")))))</f>
        <v>a</v>
      </c>
      <c r="F59" s="405">
        <f t="shared" si="99"/>
        <v>1</v>
      </c>
      <c r="H59" s="387"/>
      <c r="J59" s="313" t="s">
        <v>431</v>
      </c>
      <c r="K59" s="400" t="s">
        <v>1365</v>
      </c>
      <c r="L59" s="399">
        <f>IF(K59="a",1,IF(K59="b",0.75,IF(K59="c",0.5,IF(K59="d",0.25,IF(K59="e",0,IF(K59="a/b/c/d/e","Belum diisi","Error"))))))</f>
        <v>1</v>
      </c>
      <c r="M59" s="318" t="str">
        <f>IF(L59&gt;L$38,"SALAH, PK tidak ada",IF(L59&gt;L$45,"SALAH, Lebih tinggi dari nilai Indikator kinerja",IF(L59&gt;L$64,"SALAH, Ukuran Kinerja tidak diturunkan",IF(L59&gt;AVERAGE(L$44:L$52),"SALAH, Lebih Tinggi dari Nilai Kualitas","OK"))))</f>
        <v>OK</v>
      </c>
      <c r="N59" s="401" t="s">
        <v>431</v>
      </c>
      <c r="O59" s="402" t="str">
        <f>IF(N59="a",1,IF(N59="b",0.75,IF(N59="c",0.5,IF(N59="d",0.25,IF(N59="e",0,IF(N59="a/b/c/d/e","Belum diisi","Error"))))))</f>
        <v>Belum diisi</v>
      </c>
      <c r="P59" s="318" t="e">
        <f>IF(O59&gt;O$38,"SALAH, PK tidak ada",IF(O59&gt;O$45,"SALAH, Lebih tinggi dari nilai Indikator kinerja",IF(O59&gt;O$64,"SALAH, Ukuran Kinerja tidak diturunkan",IF(O59&gt;AVERAGE(O$44:O$52),"SALAH, Lebih Tinggi dari Nilai Kualitas","OK"))))</f>
        <v>#DIV/0!</v>
      </c>
      <c r="Q59" s="401" t="s">
        <v>431</v>
      </c>
      <c r="R59" s="402" t="str">
        <f>IF(Q59="a",1,IF(Q59="b",0.75,IF(Q59="c",0.5,IF(Q59="d",0.25,IF(Q59="e",0,IF(Q59="a/b/c/d/e","Belum diisi","Error"))))))</f>
        <v>Belum diisi</v>
      </c>
      <c r="S59" s="318" t="e">
        <f>IF(R59&gt;R$38,"SALAH, PK tidak ada",IF(R59&gt;R$45,"SALAH, Lebih tinggi dari nilai Indikator kinerja",IF(R59&gt;R$64,"SALAH, Ukuran Kinerja tidak diturunkan",IF(R59&gt;AVERAGE(R$44:R$52),"SALAH, Lebih Tinggi dari Nilai Kualitas","OK"))))</f>
        <v>#DIV/0!</v>
      </c>
      <c r="T59" s="401" t="s">
        <v>431</v>
      </c>
      <c r="U59" s="402" t="str">
        <f>IF(T59="a",1,IF(T59="b",0.75,IF(T59="c",0.5,IF(T59="d",0.25,IF(T59="e",0,IF(T59="a/b/c/d/e","Belum diisi","Error"))))))</f>
        <v>Belum diisi</v>
      </c>
      <c r="V59" s="318" t="e">
        <f>IF(U59&gt;U$38,"SALAH, PK tidak ada",IF(U59&gt;U$45,"SALAH, Lebih tinggi dari nilai Indikator kinerja",IF(U59&gt;U$64,"SALAH, Ukuran Kinerja tidak diturunkan",IF(U59&gt;AVERAGE(U$44:U$52),"SALAH, Lebih Tinggi dari Nilai Kualitas","OK"))))</f>
        <v>#DIV/0!</v>
      </c>
      <c r="W59" s="401" t="s">
        <v>431</v>
      </c>
      <c r="X59" s="402" t="str">
        <f>IF(W59="a",1,IF(W59="b",0.75,IF(W59="c",0.5,IF(W59="d",0.25,IF(W59="e",0,IF(W59="a/b/c/d/e","Belum diisi","Error"))))))</f>
        <v>Belum diisi</v>
      </c>
      <c r="Y59" s="318" t="e">
        <f>IF(X59&gt;X$38,"SALAH, PK tidak ada",IF(X59&gt;X$45,"SALAH, Lebih tinggi dari nilai Indikator kinerja",IF(X59&gt;X$64,"SALAH, Ukuran Kinerja tidak diturunkan",IF(X59&gt;AVERAGE(X$44:X$52),"SALAH, Lebih Tinggi dari Nilai Kualitas","OK"))))</f>
        <v>#DIV/0!</v>
      </c>
      <c r="Z59" s="403" t="s">
        <v>431</v>
      </c>
      <c r="AA59" s="402" t="str">
        <f>IF(Z59="a",1,IF(Z59="b",0.75,IF(Z59="c",0.5,IF(Z59="d",0.25,IF(Z59="e",0,IF(Z59="a/b/c/d/e","Belum diisi","Error"))))))</f>
        <v>Belum diisi</v>
      </c>
      <c r="AB59" s="318" t="e">
        <f>IF(AA59&gt;AA$38,"SALAH, PK tidak ada",IF(AA59&gt;AA$45,"SALAH, Lebih tinggi dari nilai Indikator kinerja",IF(AA59&gt;AA$64,"SALAH, Ukuran Kinerja tidak diturunkan",IF(AA59&gt;AVERAGE(AA$44:AA$52),"SALAH, Lebih Tinggi dari Nilai Kualitas","OK"))))</f>
        <v>#DIV/0!</v>
      </c>
      <c r="AC59" s="403" t="s">
        <v>431</v>
      </c>
      <c r="AD59" s="402" t="str">
        <f>IF(AC59="a",1,IF(AC59="b",0.75,IF(AC59="c",0.5,IF(AC59="d",0.25,IF(AC59="e",0,IF(AC59="a/b/c/d/e","Belum diisi","Error"))))))</f>
        <v>Belum diisi</v>
      </c>
      <c r="AE59" s="318" t="e">
        <f>IF(AD59&gt;AD$38,"SALAH, PK tidak ada",IF(AD59&gt;AD$45,"SALAH, Lebih tinggi dari nilai Indikator kinerja",IF(AD59&gt;AD$64,"SALAH, Ukuran Kinerja tidak diturunkan",IF(AD59&gt;AVERAGE(AD$44:AD$52),"SALAH, Lebih Tinggi dari Nilai Kualitas","OK"))))</f>
        <v>#DIV/0!</v>
      </c>
      <c r="AF59" s="403" t="s">
        <v>431</v>
      </c>
      <c r="AG59" s="402" t="str">
        <f>IF(AF59="a",1,IF(AF59="b",0.75,IF(AF59="c",0.5,IF(AF59="d",0.25,IF(AF59="e",0,IF(AF59="a/b/c/d/e","Belum diisi","Error"))))))</f>
        <v>Belum diisi</v>
      </c>
      <c r="AH59" s="318" t="e">
        <f>IF(AG59&gt;AG$38,"SALAH, PK tidak ada",IF(AG59&gt;AG$45,"SALAH, Lebih tinggi dari nilai Indikator kinerja",IF(AG59&gt;AG$64,"SALAH, Ukuran Kinerja tidak diturunkan",IF(AG59&gt;AVERAGE(AG$44:AG$52),"SALAH, Lebih Tinggi dari Nilai Kualitas","OK"))))</f>
        <v>#DIV/0!</v>
      </c>
      <c r="AI59" s="403" t="s">
        <v>431</v>
      </c>
      <c r="AJ59" s="402" t="str">
        <f>IF(AI59="a",1,IF(AI59="b",0.75,IF(AI59="c",0.5,IF(AI59="d",0.25,IF(AI59="e",0,IF(AI59="a/b/c/d/e","Belum diisi","Error"))))))</f>
        <v>Belum diisi</v>
      </c>
      <c r="AK59" s="318" t="e">
        <f>IF(AJ59&gt;AJ$38,"SALAH, PK tidak ada",IF(AJ59&gt;AJ$45,"SALAH, Lebih tinggi dari nilai Indikator kinerja",IF(AJ59&gt;AJ$64,"SALAH, Ukuran Kinerja tidak diturunkan",IF(AJ59&gt;AVERAGE(AJ$44:AJ$52),"SALAH, Lebih Tinggi dari Nilai Kualitas","OK"))))</f>
        <v>#DIV/0!</v>
      </c>
      <c r="AL59" s="403" t="s">
        <v>431</v>
      </c>
      <c r="AM59" s="402" t="str">
        <f>IF(AL59="a",1,IF(AL59="b",0.75,IF(AL59="c",0.5,IF(AL59="d",0.25,IF(AL59="e",0,IF(AL59="a/b/c/d/e","Belum diisi","Error"))))))</f>
        <v>Belum diisi</v>
      </c>
      <c r="AN59" s="318" t="e">
        <f>IF(AM59&gt;AM$38,"SALAH, PK tidak ada",IF(AM59&gt;AM$45,"SALAH, Lebih tinggi dari nilai Indikator kinerja",IF(AM59&gt;AM$64,"SALAH, Ukuran Kinerja tidak diturunkan",IF(AM59&gt;AVERAGE(AM$44:AM$52),"SALAH, Lebih Tinggi dari Nilai Kualitas","OK"))))</f>
        <v>#DIV/0!</v>
      </c>
      <c r="AO59" s="401" t="s">
        <v>431</v>
      </c>
      <c r="AP59" s="402" t="str">
        <f>IF(AO59="a",1,IF(AO59="b",0.75,IF(AO59="c",0.5,IF(AO59="d",0.25,IF(AO59="e",0,IF(AO59="a/b/c/d/e","Belum diisi","Error"))))))</f>
        <v>Belum diisi</v>
      </c>
      <c r="AQ59" s="318" t="e">
        <f>IF(AP59&gt;AP$38,"SALAH, PK tidak ada",IF(AP59&gt;AP$45,"SALAH, Lebih tinggi dari nilai Indikator kinerja",IF(AP59&gt;AP$64,"SALAH, Ukuran Kinerja tidak diturunkan",IF(AP59&gt;AVERAGE(AP$44:AP$52),"SALAH, Lebih Tinggi dari Nilai Kualitas","OK"))))</f>
        <v>#DIV/0!</v>
      </c>
      <c r="AR59" s="401" t="s">
        <v>431</v>
      </c>
      <c r="AS59" s="402" t="str">
        <f>IF(AR59="a",1,IF(AR59="b",0.75,IF(AR59="c",0.5,IF(AR59="d",0.25,IF(AR59="e",0,IF(AR59="a/b/c/d/e","Belum diisi","Error"))))))</f>
        <v>Belum diisi</v>
      </c>
      <c r="AT59" s="318" t="e">
        <f>IF(AS59&gt;AS$38,"SALAH, PK tidak ada",IF(AS59&gt;AS$45,"SALAH, Lebih tinggi dari nilai Indikator kinerja",IF(AS59&gt;AS$64,"SALAH, Ukuran Kinerja tidak diturunkan",IF(AS59&gt;AVERAGE(AS$44:AS$52),"SALAH, Lebih Tinggi dari Nilai Kualitas","OK"))))</f>
        <v>#DIV/0!</v>
      </c>
      <c r="AU59" s="401" t="s">
        <v>431</v>
      </c>
      <c r="AV59" s="402" t="str">
        <f>IF(AU59="a",1,IF(AU59="b",0.75,IF(AU59="c",0.5,IF(AU59="d",0.25,IF(AU59="e",0,IF(AU59="a/b/c/d/e","Belum diisi","Error"))))))</f>
        <v>Belum diisi</v>
      </c>
      <c r="AW59" s="318" t="e">
        <f>IF(AV59&gt;AV$38,"SALAH, PK tidak ada",IF(AV59&gt;AV$45,"SALAH, Lebih tinggi dari nilai Indikator kinerja",IF(AV59&gt;AV$64,"SALAH, Ukuran Kinerja tidak diturunkan",IF(AV59&gt;AVERAGE(AV$44:AV$52),"SALAH, Lebih Tinggi dari Nilai Kualitas","OK"))))</f>
        <v>#DIV/0!</v>
      </c>
      <c r="AX59" s="401" t="s">
        <v>431</v>
      </c>
      <c r="AY59" s="402" t="str">
        <f>IF(AX59="a",1,IF(AX59="b",0.75,IF(AX59="c",0.5,IF(AX59="d",0.25,IF(AX59="e",0,IF(AX59="a/b/c/d/e","Belum diisi","Error"))))))</f>
        <v>Belum diisi</v>
      </c>
      <c r="AZ59" s="318" t="e">
        <f>IF(AY59&gt;AY$38,"SALAH, PK tidak ada",IF(AY59&gt;AY$45,"SALAH, Lebih tinggi dari nilai Indikator kinerja",IF(AY59&gt;AY$64,"SALAH, Ukuran Kinerja tidak diturunkan",IF(AY59&gt;AVERAGE(AY$44:AY$52),"SALAH, Lebih Tinggi dari Nilai Kualitas","OK"))))</f>
        <v>#DIV/0!</v>
      </c>
      <c r="BA59" s="403" t="s">
        <v>431</v>
      </c>
      <c r="BB59" s="402" t="str">
        <f>IF(BA59="a",1,IF(BA59="b",0.75,IF(BA59="c",0.5,IF(BA59="d",0.25,IF(BA59="e",0,IF(BA59="a/b/c/d/e","Belum diisi","Error"))))))</f>
        <v>Belum diisi</v>
      </c>
      <c r="BC59" s="318" t="e">
        <f>IF(BB59&gt;BB$38,"SALAH, PK tidak ada",IF(BB59&gt;BB$45,"SALAH, Lebih tinggi dari nilai Indikator kinerja",IF(BB59&gt;BB$64,"SALAH, Ukuran Kinerja tidak diturunkan",IF(BB59&gt;AVERAGE(BB$44:BB$52),"SALAH, Lebih Tinggi dari Nilai Kualitas","OK"))))</f>
        <v>#DIV/0!</v>
      </c>
      <c r="BD59" s="403" t="s">
        <v>431</v>
      </c>
      <c r="BE59" s="402" t="str">
        <f>IF(BD59="a",1,IF(BD59="b",0.75,IF(BD59="c",0.5,IF(BD59="d",0.25,IF(BD59="e",0,IF(BD59="a/b/c/d/e","Belum diisi","Error"))))))</f>
        <v>Belum diisi</v>
      </c>
      <c r="BF59" s="318" t="e">
        <f>IF(BE59&gt;BE$38,"SALAH, PK tidak ada",IF(BE59&gt;BE$45,"SALAH, Lebih tinggi dari nilai Indikator kinerja",IF(BE59&gt;BE$64,"SALAH, Ukuran Kinerja tidak diturunkan",IF(BE59&gt;AVERAGE(BE$44:BE$52),"SALAH, Lebih Tinggi dari Nilai Kualitas","OK"))))</f>
        <v>#DIV/0!</v>
      </c>
      <c r="BG59" s="403" t="s">
        <v>431</v>
      </c>
      <c r="BH59" s="402" t="str">
        <f>IF(BG59="a",1,IF(BG59="b",0.75,IF(BG59="c",0.5,IF(BG59="d",0.25,IF(BG59="e",0,IF(BG59="a/b/c/d/e","Belum diisi","Error"))))))</f>
        <v>Belum diisi</v>
      </c>
      <c r="BI59" s="318" t="e">
        <f>IF(BH59&gt;BH$38,"SALAH, PK tidak ada",IF(BH59&gt;BH$45,"SALAH, Lebih tinggi dari nilai Indikator kinerja",IF(BH59&gt;BH$64,"SALAH, Ukuran Kinerja tidak diturunkan",IF(BH59&gt;AVERAGE(BH$44:BH$52),"SALAH, Lebih Tinggi dari Nilai Kualitas","OK"))))</f>
        <v>#DIV/0!</v>
      </c>
      <c r="BJ59" s="403" t="s">
        <v>431</v>
      </c>
      <c r="BK59" s="402" t="str">
        <f>IF(BJ59="a",1,IF(BJ59="b",0.75,IF(BJ59="c",0.5,IF(BJ59="d",0.25,IF(BJ59="e",0,IF(BJ59="a/b/c/d/e","Belum diisi","Error"))))))</f>
        <v>Belum diisi</v>
      </c>
      <c r="BL59" s="318" t="e">
        <f>IF(BK59&gt;BK$38,"SALAH, PK tidak ada",IF(BK59&gt;BK$45,"SALAH, Lebih tinggi dari nilai Indikator kinerja",IF(BK59&gt;BK$64,"SALAH, Ukuran Kinerja tidak diturunkan",IF(BK59&gt;AVERAGE(BK$44:BK$52),"SALAH, Lebih Tinggi dari Nilai Kualitas","OK"))))</f>
        <v>#DIV/0!</v>
      </c>
      <c r="BM59" s="403" t="s">
        <v>431</v>
      </c>
      <c r="BN59" s="402" t="str">
        <f>IF(BM59="a",1,IF(BM59="b",0.75,IF(BM59="c",0.5,IF(BM59="d",0.25,IF(BM59="e",0,IF(BM59="a/b/c/d/e","Belum diisi","Error"))))))</f>
        <v>Belum diisi</v>
      </c>
      <c r="BO59" s="318" t="e">
        <f>IF(BN59&gt;BN$38,"SALAH, PK tidak ada",IF(BN59&gt;BN$45,"SALAH, Lebih tinggi dari nilai Indikator kinerja",IF(BN59&gt;BN$64,"SALAH, Ukuran Kinerja tidak diturunkan",IF(BN59&gt;AVERAGE(BN$44:BN$52),"SALAH, Lebih Tinggi dari Nilai Kualitas","OK"))))</f>
        <v>#DIV/0!</v>
      </c>
      <c r="BP59" s="403" t="s">
        <v>431</v>
      </c>
      <c r="BQ59" s="402" t="str">
        <f>IF(BP59="a",1,IF(BP59="b",0.75,IF(BP59="c",0.5,IF(BP59="d",0.25,IF(BP59="e",0,IF(BP59="a/b/c/d/e","Belum diisi","Error"))))))</f>
        <v>Belum diisi</v>
      </c>
      <c r="BR59" s="318" t="e">
        <f>IF(BQ59&gt;BQ$38,"SALAH, PK tidak ada",IF(BQ59&gt;BQ$45,"SALAH, Lebih tinggi dari nilai Indikator kinerja",IF(BQ59&gt;BQ$64,"SALAH, Ukuran Kinerja tidak diturunkan",IF(BQ59&gt;AVERAGE(BQ$44:BQ$52),"SALAH, Lebih Tinggi dari Nilai Kualitas","OK"))))</f>
        <v>#DIV/0!</v>
      </c>
      <c r="BS59" s="403" t="s">
        <v>431</v>
      </c>
      <c r="BT59" s="402" t="str">
        <f>IF(BS59="a",1,IF(BS59="b",0.75,IF(BS59="c",0.5,IF(BS59="d",0.25,IF(BS59="e",0,IF(BS59="a/b/c/d/e","Belum diisi","Error"))))))</f>
        <v>Belum diisi</v>
      </c>
      <c r="BU59" s="318" t="e">
        <f>IF(BT59&gt;BT$38,"SALAH, PK tidak ada",IF(BT59&gt;BT$45,"SALAH, Lebih tinggi dari nilai Indikator kinerja",IF(BT59&gt;BT$64,"SALAH, Ukuran Kinerja tidak diturunkan",IF(BT59&gt;AVERAGE(BT$44:BT$52),"SALAH, Lebih Tinggi dari Nilai Kualitas","OK"))))</f>
        <v>#DIV/0!</v>
      </c>
      <c r="BV59" s="403" t="s">
        <v>431</v>
      </c>
      <c r="BW59" s="402" t="str">
        <f>IF(BV59="a",1,IF(BV59="b",0.75,IF(BV59="c",0.5,IF(BV59="d",0.25,IF(BV59="e",0,IF(BV59="a/b/c/d/e","Belum diisi","Error"))))))</f>
        <v>Belum diisi</v>
      </c>
      <c r="BX59" s="318" t="e">
        <f>IF(BW59&gt;BW$38,"SALAH, PK tidak ada",IF(BW59&gt;BW$45,"SALAH, Lebih tinggi dari nilai Indikator kinerja",IF(BW59&gt;BW$64,"SALAH, Ukuran Kinerja tidak diturunkan",IF(BW59&gt;AVERAGE(BW$44:BW$52),"SALAH, Lebih Tinggi dari Nilai Kualitas","OK"))))</f>
        <v>#DIV/0!</v>
      </c>
      <c r="BY59" s="403" t="s">
        <v>431</v>
      </c>
      <c r="BZ59" s="402" t="str">
        <f>IF(BY59="a",1,IF(BY59="b",0.75,IF(BY59="c",0.5,IF(BY59="d",0.25,IF(BY59="e",0,IF(BY59="a/b/c/d/e","Belum diisi","Error"))))))</f>
        <v>Belum diisi</v>
      </c>
      <c r="CA59" s="318" t="e">
        <f>IF(BZ59&gt;BZ$38,"SALAH, PK tidak ada",IF(BZ59&gt;BZ$45,"SALAH, Lebih tinggi dari nilai Indikator kinerja",IF(BZ59&gt;BZ$64,"SALAH, Ukuran Kinerja tidak diturunkan",IF(BZ59&gt;AVERAGE(BZ$44:BZ$52),"SALAH, Lebih Tinggi dari Nilai Kualitas","OK"))))</f>
        <v>#DIV/0!</v>
      </c>
      <c r="CB59" s="403" t="s">
        <v>431</v>
      </c>
      <c r="CC59" s="402" t="str">
        <f>IF(CB59="a",1,IF(CB59="b",0.75,IF(CB59="c",0.5,IF(CB59="d",0.25,IF(CB59="e",0,IF(CB59="a/b/c/d/e","Belum diisi","Error"))))))</f>
        <v>Belum diisi</v>
      </c>
      <c r="CD59" s="318" t="e">
        <f>IF(CC59&gt;CC$38,"SALAH, PK tidak ada",IF(CC59&gt;CC$45,"SALAH, Lebih tinggi dari nilai Indikator kinerja",IF(CC59&gt;CC$64,"SALAH, Ukuran Kinerja tidak diturunkan",IF(CC59&gt;AVERAGE(CC$44:CC$52),"SALAH, Lebih Tinggi dari Nilai Kualitas","OK"))))</f>
        <v>#DIV/0!</v>
      </c>
      <c r="CE59" s="403" t="s">
        <v>431</v>
      </c>
      <c r="CF59" s="402" t="str">
        <f>IF(CE59="a",1,IF(CE59="b",0.75,IF(CE59="c",0.5,IF(CE59="d",0.25,IF(CE59="e",0,IF(CE59="a/b/c/d/e","Belum diisi","Error"))))))</f>
        <v>Belum diisi</v>
      </c>
      <c r="CG59" s="318" t="e">
        <f>IF(CF59&gt;CF$38,"SALAH, PK tidak ada",IF(CF59&gt;CF$45,"SALAH, Lebih tinggi dari nilai Indikator kinerja",IF(CF59&gt;CF$64,"SALAH, Ukuran Kinerja tidak diturunkan",IF(CF59&gt;AVERAGE(CF$44:CF$52),"SALAH, Lebih Tinggi dari Nilai Kualitas","OK"))))</f>
        <v>#DIV/0!</v>
      </c>
      <c r="CH59" s="403" t="s">
        <v>431</v>
      </c>
      <c r="CI59" s="402" t="str">
        <f>IF(CH59="a",1,IF(CH59="b",0.75,IF(CH59="c",0.5,IF(CH59="d",0.25,IF(CH59="e",0,IF(CH59="a/b/c/d/e","Belum diisi","Error"))))))</f>
        <v>Belum diisi</v>
      </c>
      <c r="CJ59" s="318" t="e">
        <f>IF(CI59&gt;CI$38,"SALAH, PK tidak ada",IF(CI59&gt;CI$45,"SALAH, Lebih tinggi dari nilai Indikator kinerja",IF(CI59&gt;CI$64,"SALAH, Ukuran Kinerja tidak diturunkan",IF(CI59&gt;AVERAGE(CI$44:CI$52),"SALAH, Lebih Tinggi dari Nilai Kualitas","OK"))))</f>
        <v>#DIV/0!</v>
      </c>
      <c r="CK59" s="403" t="s">
        <v>431</v>
      </c>
      <c r="CL59" s="402" t="str">
        <f>IF(CK59="a",1,IF(CK59="b",0.75,IF(CK59="c",0.5,IF(CK59="d",0.25,IF(CK59="e",0,IF(CK59="a/b/c/d/e","Belum diisi","Error"))))))</f>
        <v>Belum diisi</v>
      </c>
      <c r="CM59" s="318" t="e">
        <f>IF(CL59&gt;CL$38,"SALAH, PK tidak ada",IF(CL59&gt;CL$45,"SALAH, Lebih tinggi dari nilai Indikator kinerja",IF(CL59&gt;CL$64,"SALAH, Ukuran Kinerja tidak diturunkan",IF(CL59&gt;AVERAGE(CL$44:CL$52),"SALAH, Lebih Tinggi dari Nilai Kualitas","OK"))))</f>
        <v>#DIV/0!</v>
      </c>
      <c r="CN59" s="403" t="s">
        <v>431</v>
      </c>
      <c r="CO59" s="402" t="str">
        <f>IF(CN59="a",1,IF(CN59="b",0.75,IF(CN59="c",0.5,IF(CN59="d",0.25,IF(CN59="e",0,IF(CN59="a/b/c/d/e","Belum diisi","Error"))))))</f>
        <v>Belum diisi</v>
      </c>
      <c r="CP59" s="318" t="e">
        <f>IF(CO59&gt;CO$38,"SALAH, PK tidak ada",IF(CO59&gt;CO$45,"SALAH, Lebih tinggi dari nilai Indikator kinerja",IF(CO59&gt;CO$64,"SALAH, Ukuran Kinerja tidak diturunkan",IF(CO59&gt;AVERAGE(CO$44:CO$52),"SALAH, Lebih Tinggi dari Nilai Kualitas","OK"))))</f>
        <v>#DIV/0!</v>
      </c>
      <c r="CQ59" s="403" t="s">
        <v>431</v>
      </c>
      <c r="CR59" s="402" t="str">
        <f>IF(CQ59="a",1,IF(CQ59="b",0.75,IF(CQ59="c",0.5,IF(CQ59="d",0.25,IF(CQ59="e",0,IF(CQ59="a/b/c/d/e","Belum diisi","Error"))))))</f>
        <v>Belum diisi</v>
      </c>
      <c r="CS59" s="318" t="e">
        <f>IF(CR59&gt;CR$38,"SALAH, PK tidak ada",IF(CR59&gt;CR$45,"SALAH, Lebih tinggi dari nilai Indikator kinerja",IF(CR59&gt;CR$64,"SALAH, Ukuran Kinerja tidak diturunkan",IF(CR59&gt;AVERAGE(CR$44:CR$52),"SALAH, Lebih Tinggi dari Nilai Kualitas","OK"))))</f>
        <v>#DIV/0!</v>
      </c>
      <c r="CT59" s="403" t="s">
        <v>431</v>
      </c>
      <c r="CU59" s="402" t="str">
        <f>IF(CT59="a",1,IF(CT59="b",0.75,IF(CT59="c",0.5,IF(CT59="d",0.25,IF(CT59="e",0,IF(CT59="a/b/c/d/e","Belum diisi","Error"))))))</f>
        <v>Belum diisi</v>
      </c>
      <c r="CV59" s="318" t="e">
        <f>IF(CU59&gt;CU$38,"SALAH, PK tidak ada",IF(CU59&gt;CU$45,"SALAH, Lebih tinggi dari nilai Indikator kinerja",IF(CU59&gt;CU$64,"SALAH, Ukuran Kinerja tidak diturunkan",IF(CU59&gt;AVERAGE(CU$44:CU$52),"SALAH, Lebih Tinggi dari Nilai Kualitas","OK"))))</f>
        <v>#DIV/0!</v>
      </c>
      <c r="CW59" s="403" t="s">
        <v>431</v>
      </c>
      <c r="CX59" s="402" t="str">
        <f>IF(CW59="a",1,IF(CW59="b",0.75,IF(CW59="c",0.5,IF(CW59="d",0.25,IF(CW59="e",0,IF(CW59="a/b/c/d/e","Belum diisi","Error"))))))</f>
        <v>Belum diisi</v>
      </c>
      <c r="CY59" s="318" t="e">
        <f>IF(CX59&gt;CX$38,"SALAH, PK tidak ada",IF(CX59&gt;CX$45,"SALAH, Lebih tinggi dari nilai Indikator kinerja",IF(CX59&gt;CX$64,"SALAH, Ukuran Kinerja tidak diturunkan",IF(CX59&gt;AVERAGE(CX$44:CX$52),"SALAH, Lebih Tinggi dari Nilai Kualitas","OK"))))</f>
        <v>#DIV/0!</v>
      </c>
      <c r="CZ59" s="403" t="s">
        <v>431</v>
      </c>
      <c r="DA59" s="402" t="str">
        <f>IF(CZ59="a",1,IF(CZ59="b",0.75,IF(CZ59="c",0.5,IF(CZ59="d",0.25,IF(CZ59="e",0,IF(CZ59="a/b/c/d/e","Belum diisi","Error"))))))</f>
        <v>Belum diisi</v>
      </c>
      <c r="DB59" s="318" t="e">
        <f>IF(DA59&gt;DA$38,"SALAH, PK tidak ada",IF(DA59&gt;DA$45,"SALAH, Lebih tinggi dari nilai Indikator kinerja",IF(DA59&gt;DA$64,"SALAH, Ukuran Kinerja tidak diturunkan",IF(DA59&gt;AVERAGE(DA$44:DA$52),"SALAH, Lebih Tinggi dari Nilai Kualitas","OK"))))</f>
        <v>#DIV/0!</v>
      </c>
      <c r="DC59" s="403" t="s">
        <v>431</v>
      </c>
      <c r="DD59" s="402" t="str">
        <f>IF(DC59="a",1,IF(DC59="b",0.75,IF(DC59="c",0.5,IF(DC59="d",0.25,IF(DC59="e",0,IF(DC59="a/b/c/d/e","Belum diisi","Error"))))))</f>
        <v>Belum diisi</v>
      </c>
      <c r="DE59" s="318" t="e">
        <f>IF(DD59&gt;DD$38,"SALAH, PK tidak ada",IF(DD59&gt;DD$45,"SALAH, Lebih tinggi dari nilai Indikator kinerja",IF(DD59&gt;DD$64,"SALAH, Ukuran Kinerja tidak diturunkan",IF(DD59&gt;AVERAGE(DD$44:DD$52),"SALAH, Lebih Tinggi dari Nilai Kualitas","OK"))))</f>
        <v>#DIV/0!</v>
      </c>
      <c r="DF59" s="403" t="s">
        <v>431</v>
      </c>
      <c r="DG59" s="402" t="str">
        <f>IF(DF59="a",1,IF(DF59="b",0.75,IF(DF59="c",0.5,IF(DF59="d",0.25,IF(DF59="e",0,IF(DF59="a/b/c/d/e","Belum diisi","Error"))))))</f>
        <v>Belum diisi</v>
      </c>
      <c r="DH59" s="318" t="e">
        <f>IF(DG59&gt;DG$38,"SALAH, PK tidak ada",IF(DG59&gt;DG$45,"SALAH, Lebih tinggi dari nilai Indikator kinerja",IF(DG59&gt;DG$64,"SALAH, Ukuran Kinerja tidak diturunkan",IF(DG59&gt;AVERAGE(DG$44:DG$52),"SALAH, Lebih Tinggi dari Nilai Kualitas","OK"))))</f>
        <v>#DIV/0!</v>
      </c>
      <c r="DI59" s="403" t="s">
        <v>431</v>
      </c>
      <c r="DJ59" s="402" t="str">
        <f>IF(DI59="a",1,IF(DI59="b",0.75,IF(DI59="c",0.5,IF(DI59="d",0.25,IF(DI59="e",0,IF(DI59="a/b/c/d/e","Belum diisi","Error"))))))</f>
        <v>Belum diisi</v>
      </c>
      <c r="DK59" s="318" t="e">
        <f>IF(DJ59&gt;DJ$38,"SALAH, PK tidak ada",IF(DJ59&gt;DJ$45,"SALAH, Lebih tinggi dari nilai Indikator kinerja",IF(DJ59&gt;DJ$64,"SALAH, Ukuran Kinerja tidak diturunkan",IF(DJ59&gt;AVERAGE(DJ$44:DJ$52),"SALAH, Lebih Tinggi dari Nilai Kualitas","OK"))))</f>
        <v>#DIV/0!</v>
      </c>
      <c r="DL59" s="403" t="s">
        <v>431</v>
      </c>
      <c r="DM59" s="402" t="str">
        <f>IF(DL59="a",1,IF(DL59="b",0.75,IF(DL59="c",0.5,IF(DL59="d",0.25,IF(DL59="e",0,IF(DL59="a/b/c/d/e","Belum diisi","Error"))))))</f>
        <v>Belum diisi</v>
      </c>
      <c r="DN59" s="318" t="e">
        <f>IF(DM59&gt;DM$38,"SALAH, PK tidak ada",IF(DM59&gt;DM$45,"SALAH, Lebih tinggi dari nilai Indikator kinerja",IF(DM59&gt;DM$64,"SALAH, Ukuran Kinerja tidak diturunkan",IF(DM59&gt;AVERAGE(DM$44:DM$52),"SALAH, Lebih Tinggi dari Nilai Kualitas","OK"))))</f>
        <v>#DIV/0!</v>
      </c>
      <c r="DO59" s="403" t="s">
        <v>431</v>
      </c>
      <c r="DP59" s="402" t="str">
        <f>IF(DO59="a",1,IF(DO59="b",0.75,IF(DO59="c",0.5,IF(DO59="d",0.25,IF(DO59="e",0,IF(DO59="a/b/c/d/e","Belum diisi","Error"))))))</f>
        <v>Belum diisi</v>
      </c>
      <c r="DQ59" s="318" t="e">
        <f>IF(DP59&gt;DP$38,"SALAH, PK tidak ada",IF(DP59&gt;DP$45,"SALAH, Lebih tinggi dari nilai Indikator kinerja",IF(DP59&gt;DP$64,"SALAH, Ukuran Kinerja tidak diturunkan",IF(DP59&gt;AVERAGE(DP$44:DP$52),"SALAH, Lebih Tinggi dari Nilai Kualitas","OK"))))</f>
        <v>#DIV/0!</v>
      </c>
      <c r="DR59" s="403" t="s">
        <v>431</v>
      </c>
      <c r="DS59" s="402" t="str">
        <f>IF(DR59="a",1,IF(DR59="b",0.75,IF(DR59="c",0.5,IF(DR59="d",0.25,IF(DR59="e",0,IF(DR59="a/b/c/d/e","Belum diisi","Error"))))))</f>
        <v>Belum diisi</v>
      </c>
      <c r="DT59" s="318" t="e">
        <f>IF(DS59&gt;DS$38,"SALAH, PK tidak ada",IF(DS59&gt;DS$45,"SALAH, Lebih tinggi dari nilai Indikator kinerja",IF(DS59&gt;DS$64,"SALAH, Ukuran Kinerja tidak diturunkan",IF(DS59&gt;AVERAGE(DS$44:DS$52),"SALAH, Lebih Tinggi dari Nilai Kualitas","OK"))))</f>
        <v>#DIV/0!</v>
      </c>
      <c r="DU59" s="403" t="s">
        <v>431</v>
      </c>
      <c r="DV59" s="402" t="str">
        <f>IF(DU59="a",1,IF(DU59="b",0.75,IF(DU59="c",0.5,IF(DU59="d",0.25,IF(DU59="e",0,IF(DU59="a/b/c/d/e","Belum diisi","Error"))))))</f>
        <v>Belum diisi</v>
      </c>
      <c r="DW59" s="318" t="e">
        <f>IF(DV59&gt;DV$38,"SALAH, PK tidak ada",IF(DV59&gt;DV$45,"SALAH, Lebih tinggi dari nilai Indikator kinerja",IF(DV59&gt;DV$64,"SALAH, Ukuran Kinerja tidak diturunkan",IF(DV59&gt;AVERAGE(DV$44:DV$52),"SALAH, Lebih Tinggi dari Nilai Kualitas","OK"))))</f>
        <v>#DIV/0!</v>
      </c>
      <c r="DX59" s="403" t="s">
        <v>431</v>
      </c>
      <c r="DY59" s="402" t="str">
        <f>IF(DX59="a",1,IF(DX59="b",0.75,IF(DX59="c",0.5,IF(DX59="d",0.25,IF(DX59="e",0,IF(DX59="a/b/c/d/e","Belum diisi","Error"))))))</f>
        <v>Belum diisi</v>
      </c>
      <c r="DZ59" s="318" t="e">
        <f>IF(DY59&gt;DY$38,"SALAH, PK tidak ada",IF(DY59&gt;DY$45,"SALAH, Lebih tinggi dari nilai Indikator kinerja",IF(DY59&gt;DY$64,"SALAH, Ukuran Kinerja tidak diturunkan",IF(DY59&gt;AVERAGE(DY$44:DY$52),"SALAH, Lebih Tinggi dari Nilai Kualitas","OK"))))</f>
        <v>#DIV/0!</v>
      </c>
      <c r="EA59" s="403" t="s">
        <v>431</v>
      </c>
      <c r="EB59" s="402" t="str">
        <f>IF(EA59="a",1,IF(EA59="b",0.75,IF(EA59="c",0.5,IF(EA59="d",0.25,IF(EA59="e",0,IF(EA59="a/b/c/d/e","Belum diisi","Error"))))))</f>
        <v>Belum diisi</v>
      </c>
      <c r="EC59" s="318" t="e">
        <f>IF(EB59&gt;EB$38,"SALAH, PK tidak ada",IF(EB59&gt;EB$45,"SALAH, Lebih tinggi dari nilai Indikator kinerja",IF(EB59&gt;EB$64,"SALAH, Ukuran Kinerja tidak diturunkan",IF(EB59&gt;AVERAGE(EB$44:EB$52),"SALAH, Lebih Tinggi dari Nilai Kualitas","OK"))))</f>
        <v>#DIV/0!</v>
      </c>
      <c r="ED59" s="403" t="s">
        <v>431</v>
      </c>
      <c r="EE59" s="402" t="str">
        <f>IF(ED59="a",1,IF(ED59="b",0.75,IF(ED59="c",0.5,IF(ED59="d",0.25,IF(ED59="e",0,IF(ED59="a/b/c/d/e","Belum diisi","Error"))))))</f>
        <v>Belum diisi</v>
      </c>
      <c r="EF59" s="318" t="e">
        <f>IF(EE59&gt;EE$38,"SALAH, PK tidak ada",IF(EE59&gt;EE$45,"SALAH, Lebih tinggi dari nilai Indikator kinerja",IF(EE59&gt;EE$64,"SALAH, Ukuran Kinerja tidak diturunkan",IF(EE59&gt;AVERAGE(EE$44:EE$52),"SALAH, Lebih Tinggi dari Nilai Kualitas","OK"))))</f>
        <v>#DIV/0!</v>
      </c>
      <c r="EG59" s="403" t="s">
        <v>431</v>
      </c>
      <c r="EH59" s="402" t="str">
        <f>IF(EG59="a",1,IF(EG59="b",0.75,IF(EG59="c",0.5,IF(EG59="d",0.25,IF(EG59="e",0,IF(EG59="a/b/c/d/e","Belum diisi","Error"))))))</f>
        <v>Belum diisi</v>
      </c>
      <c r="EI59" s="318" t="e">
        <f>IF(EH59&gt;EH$38,"SALAH, PK tidak ada",IF(EH59&gt;EH$45,"SALAH, Lebih tinggi dari nilai Indikator kinerja",IF(EH59&gt;EH$64,"SALAH, Ukuran Kinerja tidak diturunkan",IF(EH59&gt;AVERAGE(EH$44:EH$52),"SALAH, Lebih Tinggi dari Nilai Kualitas","OK"))))</f>
        <v>#DIV/0!</v>
      </c>
      <c r="EJ59" s="403" t="s">
        <v>431</v>
      </c>
      <c r="EK59" s="402" t="str">
        <f>IF(EJ59="a",1,IF(EJ59="b",0.75,IF(EJ59="c",0.5,IF(EJ59="d",0.25,IF(EJ59="e",0,IF(EJ59="a/b/c/d/e","Belum diisi","Error"))))))</f>
        <v>Belum diisi</v>
      </c>
      <c r="EL59" s="318" t="e">
        <f>IF(EK59&gt;EK$38,"SALAH, PK tidak ada",IF(EK59&gt;EK$45,"SALAH, Lebih tinggi dari nilai Indikator kinerja",IF(EK59&gt;EK$64,"SALAH, Ukuran Kinerja tidak diturunkan",IF(EK59&gt;AVERAGE(EK$44:EK$52),"SALAH, Lebih Tinggi dari Nilai Kualitas","OK"))))</f>
        <v>#DIV/0!</v>
      </c>
      <c r="EM59" s="401" t="s">
        <v>431</v>
      </c>
      <c r="EN59" s="402" t="str">
        <f>IF(EM59="a",1,IF(EM59="b",0.75,IF(EM59="c",0.5,IF(EM59="d",0.25,IF(EM59="e",0,IF(EM59="a/b/c/d/e","Belum diisi","Error"))))))</f>
        <v>Belum diisi</v>
      </c>
      <c r="EO59" s="318" t="e">
        <f>IF(EN59&gt;EN$38,"SALAH, PK tidak ada",IF(EN59&gt;EN$45,"SALAH, Lebih tinggi dari nilai Indikator kinerja",IF(EN59&gt;EN$64,"SALAH, Ukuran Kinerja tidak diturunkan",IF(EN59&gt;AVERAGE(EN$44:EN$52),"SALAH, Lebih Tinggi dari Nilai Kualitas","OK"))))</f>
        <v>#DIV/0!</v>
      </c>
    </row>
    <row r="60" spans="1:145" ht="15">
      <c r="A60" s="56">
        <v>62</v>
      </c>
      <c r="B60" s="310"/>
      <c r="C60" s="316"/>
      <c r="D60" s="324"/>
      <c r="E60" s="323"/>
      <c r="F60" s="323"/>
      <c r="H60" s="408"/>
      <c r="J60" s="323"/>
      <c r="K60" s="323"/>
      <c r="L60" s="323"/>
      <c r="M60" s="326"/>
      <c r="N60" s="323"/>
      <c r="O60" s="323"/>
      <c r="P60" s="326"/>
      <c r="Q60" s="323"/>
      <c r="R60" s="323"/>
      <c r="S60" s="326"/>
      <c r="T60" s="323"/>
      <c r="U60" s="323"/>
      <c r="V60" s="326"/>
      <c r="W60" s="323"/>
      <c r="X60" s="323"/>
      <c r="Y60" s="326"/>
      <c r="Z60" s="323"/>
      <c r="AA60" s="323"/>
      <c r="AB60" s="326"/>
      <c r="AC60" s="323"/>
      <c r="AD60" s="323"/>
      <c r="AE60" s="326"/>
      <c r="AF60" s="323"/>
      <c r="AG60" s="323"/>
      <c r="AH60" s="326"/>
      <c r="AI60" s="323"/>
      <c r="AJ60" s="323"/>
      <c r="AK60" s="326"/>
      <c r="AL60" s="323"/>
      <c r="AM60" s="323"/>
      <c r="AN60" s="326"/>
      <c r="AO60" s="323"/>
      <c r="AP60" s="323"/>
      <c r="AQ60" s="326"/>
      <c r="AR60" s="323"/>
      <c r="AS60" s="323"/>
      <c r="AT60" s="326"/>
      <c r="AU60" s="323"/>
      <c r="AV60" s="323"/>
      <c r="AW60" s="326"/>
      <c r="AX60" s="323"/>
      <c r="AY60" s="323"/>
      <c r="AZ60" s="326"/>
      <c r="BA60" s="323"/>
      <c r="BB60" s="323"/>
      <c r="BC60" s="326"/>
      <c r="BD60" s="323"/>
      <c r="BE60" s="323"/>
      <c r="BF60" s="326"/>
      <c r="BG60" s="323"/>
      <c r="BH60" s="323"/>
      <c r="BI60" s="326"/>
      <c r="BJ60" s="323"/>
      <c r="BK60" s="323"/>
      <c r="BL60" s="326"/>
      <c r="BM60" s="323"/>
      <c r="BN60" s="323"/>
      <c r="BO60" s="326"/>
      <c r="BP60" s="323"/>
      <c r="BQ60" s="323"/>
      <c r="BR60" s="326"/>
      <c r="BS60" s="323"/>
      <c r="BT60" s="323"/>
      <c r="BU60" s="326"/>
      <c r="BV60" s="323"/>
      <c r="BW60" s="323"/>
      <c r="BX60" s="326"/>
      <c r="BY60" s="323"/>
      <c r="BZ60" s="323"/>
      <c r="CA60" s="326"/>
      <c r="CB60" s="323"/>
      <c r="CC60" s="323"/>
      <c r="CD60" s="326"/>
      <c r="CE60" s="323"/>
      <c r="CF60" s="323"/>
      <c r="CG60" s="326"/>
      <c r="CH60" s="323"/>
      <c r="CI60" s="323"/>
      <c r="CJ60" s="326"/>
      <c r="CK60" s="323"/>
      <c r="CL60" s="323"/>
      <c r="CM60" s="326"/>
      <c r="CN60" s="323"/>
      <c r="CO60" s="323"/>
      <c r="CP60" s="326"/>
      <c r="CQ60" s="323"/>
      <c r="CR60" s="323"/>
      <c r="CS60" s="326"/>
      <c r="CT60" s="323"/>
      <c r="CU60" s="323"/>
      <c r="CV60" s="326"/>
      <c r="CW60" s="323"/>
      <c r="CX60" s="323"/>
      <c r="CY60" s="326"/>
      <c r="CZ60" s="323"/>
      <c r="DA60" s="323"/>
      <c r="DB60" s="326"/>
      <c r="DC60" s="323"/>
      <c r="DD60" s="323"/>
      <c r="DE60" s="326"/>
      <c r="DF60" s="323"/>
      <c r="DG60" s="323"/>
      <c r="DH60" s="326"/>
      <c r="DI60" s="323"/>
      <c r="DJ60" s="323"/>
      <c r="DK60" s="326"/>
      <c r="DL60" s="323"/>
      <c r="DM60" s="323"/>
      <c r="DN60" s="326"/>
      <c r="DO60" s="323"/>
      <c r="DP60" s="323"/>
      <c r="DQ60" s="326"/>
      <c r="DR60" s="323"/>
      <c r="DS60" s="323"/>
      <c r="DT60" s="326"/>
      <c r="DU60" s="323"/>
      <c r="DV60" s="323"/>
      <c r="DW60" s="326"/>
      <c r="DX60" s="323"/>
      <c r="DY60" s="323"/>
      <c r="DZ60" s="326"/>
      <c r="EA60" s="323"/>
      <c r="EB60" s="323"/>
      <c r="EC60" s="326"/>
      <c r="ED60" s="323"/>
      <c r="EE60" s="323"/>
      <c r="EF60" s="326"/>
      <c r="EG60" s="323"/>
      <c r="EH60" s="323"/>
      <c r="EI60" s="326"/>
      <c r="EJ60" s="323"/>
      <c r="EK60" s="323"/>
      <c r="EL60" s="326"/>
      <c r="EM60" s="323"/>
      <c r="EN60" s="323"/>
      <c r="EO60" s="326"/>
    </row>
    <row r="61" spans="1:145" ht="15.75">
      <c r="A61" s="278">
        <v>63</v>
      </c>
      <c r="B61" s="417" t="s">
        <v>534</v>
      </c>
      <c r="C61" s="418"/>
      <c r="D61" s="419">
        <v>12.5</v>
      </c>
      <c r="E61" s="385">
        <f>+F61/$D61</f>
        <v>1</v>
      </c>
      <c r="F61" s="386">
        <f>+F62+F68+F80</f>
        <v>12.5</v>
      </c>
      <c r="H61" s="387"/>
      <c r="J61" s="295"/>
      <c r="K61" s="388">
        <f>+L61/$D61</f>
        <v>1</v>
      </c>
      <c r="L61" s="389">
        <f>+L62+L68+L80</f>
        <v>12.5</v>
      </c>
      <c r="M61" s="298"/>
      <c r="N61" s="388" t="e">
        <f>+O61/$D61</f>
        <v>#DIV/0!</v>
      </c>
      <c r="O61" s="389" t="e">
        <f>+O62+O68+O80</f>
        <v>#DIV/0!</v>
      </c>
      <c r="P61" s="298"/>
      <c r="Q61" s="388" t="e">
        <f>+R61/$D61</f>
        <v>#DIV/0!</v>
      </c>
      <c r="R61" s="389" t="e">
        <f>+R62+R68+R80</f>
        <v>#DIV/0!</v>
      </c>
      <c r="S61" s="298"/>
      <c r="T61" s="388" t="e">
        <f>+U61/$D61</f>
        <v>#DIV/0!</v>
      </c>
      <c r="U61" s="389" t="e">
        <f>+U62+U68+U80</f>
        <v>#DIV/0!</v>
      </c>
      <c r="V61" s="298"/>
      <c r="W61" s="388" t="e">
        <f>+X61/$D61</f>
        <v>#DIV/0!</v>
      </c>
      <c r="X61" s="389" t="e">
        <f>+X62+X68+X80</f>
        <v>#DIV/0!</v>
      </c>
      <c r="Y61" s="298"/>
      <c r="Z61" s="388" t="e">
        <f>+AA61/$D61</f>
        <v>#DIV/0!</v>
      </c>
      <c r="AA61" s="389" t="e">
        <f>+AA62+AA68+AA80</f>
        <v>#DIV/0!</v>
      </c>
      <c r="AB61" s="298"/>
      <c r="AC61" s="388" t="e">
        <f>+AD61/$D61</f>
        <v>#DIV/0!</v>
      </c>
      <c r="AD61" s="389" t="e">
        <f>+AD62+AD68+AD80</f>
        <v>#DIV/0!</v>
      </c>
      <c r="AE61" s="298"/>
      <c r="AF61" s="388" t="e">
        <f>+AG61/$D61</f>
        <v>#DIV/0!</v>
      </c>
      <c r="AG61" s="389" t="e">
        <f>+AG62+AG68+AG80</f>
        <v>#DIV/0!</v>
      </c>
      <c r="AH61" s="298"/>
      <c r="AI61" s="388" t="e">
        <f>+AJ61/$D61</f>
        <v>#DIV/0!</v>
      </c>
      <c r="AJ61" s="389" t="e">
        <f>+AJ62+AJ68+AJ80</f>
        <v>#DIV/0!</v>
      </c>
      <c r="AK61" s="298"/>
      <c r="AL61" s="388" t="e">
        <f>+AM61/$D61</f>
        <v>#DIV/0!</v>
      </c>
      <c r="AM61" s="389" t="e">
        <f>+AM62+AM68+AM80</f>
        <v>#DIV/0!</v>
      </c>
      <c r="AN61" s="298"/>
      <c r="AO61" s="388" t="e">
        <f>+AP61/$D61</f>
        <v>#DIV/0!</v>
      </c>
      <c r="AP61" s="389" t="e">
        <f>+AP62+AP68+AP80</f>
        <v>#DIV/0!</v>
      </c>
      <c r="AQ61" s="298"/>
      <c r="AR61" s="388" t="e">
        <f>+AS61/$D61</f>
        <v>#DIV/0!</v>
      </c>
      <c r="AS61" s="389" t="e">
        <f>+AS62+AS68+AS80</f>
        <v>#DIV/0!</v>
      </c>
      <c r="AT61" s="298"/>
      <c r="AU61" s="388" t="e">
        <f>+AV61/$D61</f>
        <v>#DIV/0!</v>
      </c>
      <c r="AV61" s="389" t="e">
        <f>+AV62+AV68+AV80</f>
        <v>#DIV/0!</v>
      </c>
      <c r="AW61" s="298"/>
      <c r="AX61" s="388" t="e">
        <f>+AY61/$D61</f>
        <v>#DIV/0!</v>
      </c>
      <c r="AY61" s="389" t="e">
        <f>+AY62+AY68+AY80</f>
        <v>#DIV/0!</v>
      </c>
      <c r="AZ61" s="298"/>
      <c r="BA61" s="388" t="e">
        <f>+BB61/$D61</f>
        <v>#DIV/0!</v>
      </c>
      <c r="BB61" s="389" t="e">
        <f>+BB62+BB68+BB80</f>
        <v>#DIV/0!</v>
      </c>
      <c r="BC61" s="298"/>
      <c r="BD61" s="388" t="e">
        <f>+BE61/$D61</f>
        <v>#DIV/0!</v>
      </c>
      <c r="BE61" s="389" t="e">
        <f>+BE62+BE68+BE80</f>
        <v>#DIV/0!</v>
      </c>
      <c r="BF61" s="298"/>
      <c r="BG61" s="388" t="e">
        <f>+BH61/$D61</f>
        <v>#DIV/0!</v>
      </c>
      <c r="BH61" s="389" t="e">
        <f>+BH62+BH68+BH80</f>
        <v>#DIV/0!</v>
      </c>
      <c r="BI61" s="298"/>
      <c r="BJ61" s="388" t="e">
        <f>+BK61/$D61</f>
        <v>#DIV/0!</v>
      </c>
      <c r="BK61" s="389" t="e">
        <f>+BK62+BK68+BK80</f>
        <v>#DIV/0!</v>
      </c>
      <c r="BL61" s="298"/>
      <c r="BM61" s="388" t="e">
        <f>+BN61/$D61</f>
        <v>#DIV/0!</v>
      </c>
      <c r="BN61" s="389" t="e">
        <f>+BN62+BN68+BN80</f>
        <v>#DIV/0!</v>
      </c>
      <c r="BO61" s="298"/>
      <c r="BP61" s="388" t="e">
        <f>+BQ61/$D61</f>
        <v>#DIV/0!</v>
      </c>
      <c r="BQ61" s="389" t="e">
        <f>+BQ62+BQ68+BQ80</f>
        <v>#DIV/0!</v>
      </c>
      <c r="BR61" s="298"/>
      <c r="BS61" s="388" t="e">
        <f>+BT61/$D61</f>
        <v>#DIV/0!</v>
      </c>
      <c r="BT61" s="389" t="e">
        <f>+BT62+BT68+BT80</f>
        <v>#DIV/0!</v>
      </c>
      <c r="BU61" s="298"/>
      <c r="BV61" s="388" t="e">
        <f>+BW61/$D61</f>
        <v>#DIV/0!</v>
      </c>
      <c r="BW61" s="389" t="e">
        <f>+BW62+BW68+BW80</f>
        <v>#DIV/0!</v>
      </c>
      <c r="BX61" s="298"/>
      <c r="BY61" s="388" t="e">
        <f>+BZ61/$D61</f>
        <v>#DIV/0!</v>
      </c>
      <c r="BZ61" s="389" t="e">
        <f>+BZ62+BZ68+BZ80</f>
        <v>#DIV/0!</v>
      </c>
      <c r="CA61" s="298"/>
      <c r="CB61" s="388" t="e">
        <f>+CC61/$D61</f>
        <v>#DIV/0!</v>
      </c>
      <c r="CC61" s="389" t="e">
        <f>+CC62+CC68+CC80</f>
        <v>#DIV/0!</v>
      </c>
      <c r="CD61" s="298"/>
      <c r="CE61" s="388" t="e">
        <f>+CF61/$D61</f>
        <v>#DIV/0!</v>
      </c>
      <c r="CF61" s="389" t="e">
        <f>+CF62+CF68+CF80</f>
        <v>#DIV/0!</v>
      </c>
      <c r="CG61" s="298"/>
      <c r="CH61" s="388" t="e">
        <f>+CI61/$D61</f>
        <v>#DIV/0!</v>
      </c>
      <c r="CI61" s="389" t="e">
        <f>+CI62+CI68+CI80</f>
        <v>#DIV/0!</v>
      </c>
      <c r="CJ61" s="298"/>
      <c r="CK61" s="388" t="e">
        <f>+CL61/$D61</f>
        <v>#DIV/0!</v>
      </c>
      <c r="CL61" s="389" t="e">
        <f>+CL62+CL68+CL80</f>
        <v>#DIV/0!</v>
      </c>
      <c r="CM61" s="298"/>
      <c r="CN61" s="388" t="e">
        <f>+CO61/$D61</f>
        <v>#DIV/0!</v>
      </c>
      <c r="CO61" s="389" t="e">
        <f>+CO62+CO68+CO80</f>
        <v>#DIV/0!</v>
      </c>
      <c r="CP61" s="298"/>
      <c r="CQ61" s="388" t="e">
        <f>+CR61/$D61</f>
        <v>#DIV/0!</v>
      </c>
      <c r="CR61" s="389" t="e">
        <f>+CR62+CR68+CR80</f>
        <v>#DIV/0!</v>
      </c>
      <c r="CS61" s="298"/>
      <c r="CT61" s="388" t="e">
        <f>+CU61/$D61</f>
        <v>#DIV/0!</v>
      </c>
      <c r="CU61" s="389" t="e">
        <f>+CU62+CU68+CU80</f>
        <v>#DIV/0!</v>
      </c>
      <c r="CV61" s="298"/>
      <c r="CW61" s="388" t="e">
        <f>+CX61/$D61</f>
        <v>#DIV/0!</v>
      </c>
      <c r="CX61" s="389" t="e">
        <f>+CX62+CX68+CX80</f>
        <v>#DIV/0!</v>
      </c>
      <c r="CY61" s="298"/>
      <c r="CZ61" s="388" t="e">
        <f>+DA61/$D61</f>
        <v>#DIV/0!</v>
      </c>
      <c r="DA61" s="389" t="e">
        <f>+DA62+DA68+DA80</f>
        <v>#DIV/0!</v>
      </c>
      <c r="DB61" s="298"/>
      <c r="DC61" s="388" t="e">
        <f>+DD61/$D61</f>
        <v>#DIV/0!</v>
      </c>
      <c r="DD61" s="389" t="e">
        <f>+DD62+DD68+DD80</f>
        <v>#DIV/0!</v>
      </c>
      <c r="DE61" s="298"/>
      <c r="DF61" s="388" t="e">
        <f>+DG61/$D61</f>
        <v>#DIV/0!</v>
      </c>
      <c r="DG61" s="389" t="e">
        <f>+DG62+DG68+DG80</f>
        <v>#DIV/0!</v>
      </c>
      <c r="DH61" s="298"/>
      <c r="DI61" s="388" t="e">
        <f>+DJ61/$D61</f>
        <v>#DIV/0!</v>
      </c>
      <c r="DJ61" s="389" t="e">
        <f>+DJ62+DJ68+DJ80</f>
        <v>#DIV/0!</v>
      </c>
      <c r="DK61" s="298"/>
      <c r="DL61" s="388" t="e">
        <f>+DM61/$D61</f>
        <v>#DIV/0!</v>
      </c>
      <c r="DM61" s="389" t="e">
        <f>+DM62+DM68+DM80</f>
        <v>#DIV/0!</v>
      </c>
      <c r="DN61" s="298"/>
      <c r="DO61" s="388" t="e">
        <f>+DP61/$D61</f>
        <v>#DIV/0!</v>
      </c>
      <c r="DP61" s="389" t="e">
        <f>+DP62+DP68+DP80</f>
        <v>#DIV/0!</v>
      </c>
      <c r="DQ61" s="298"/>
      <c r="DR61" s="388" t="e">
        <f>+DS61/$D61</f>
        <v>#DIV/0!</v>
      </c>
      <c r="DS61" s="389" t="e">
        <f>+DS62+DS68+DS80</f>
        <v>#DIV/0!</v>
      </c>
      <c r="DT61" s="298"/>
      <c r="DU61" s="388" t="e">
        <f>+DV61/$D61</f>
        <v>#DIV/0!</v>
      </c>
      <c r="DV61" s="389" t="e">
        <f>+DV62+DV68+DV80</f>
        <v>#DIV/0!</v>
      </c>
      <c r="DW61" s="298"/>
      <c r="DX61" s="388" t="e">
        <f>+DY61/$D61</f>
        <v>#DIV/0!</v>
      </c>
      <c r="DY61" s="389" t="e">
        <f>+DY62+DY68+DY80</f>
        <v>#DIV/0!</v>
      </c>
      <c r="DZ61" s="298"/>
      <c r="EA61" s="388" t="e">
        <f>+EB61/$D61</f>
        <v>#DIV/0!</v>
      </c>
      <c r="EB61" s="389" t="e">
        <f>+EB62+EB68+EB80</f>
        <v>#DIV/0!</v>
      </c>
      <c r="EC61" s="298"/>
      <c r="ED61" s="388" t="e">
        <f>+EE61/$D61</f>
        <v>#DIV/0!</v>
      </c>
      <c r="EE61" s="389" t="e">
        <f>+EE62+EE68+EE80</f>
        <v>#DIV/0!</v>
      </c>
      <c r="EF61" s="298"/>
      <c r="EG61" s="388" t="e">
        <f>+EH61/$D61</f>
        <v>#DIV/0!</v>
      </c>
      <c r="EH61" s="389" t="e">
        <f>+EH62+EH68+EH80</f>
        <v>#DIV/0!</v>
      </c>
      <c r="EI61" s="298"/>
      <c r="EJ61" s="388" t="e">
        <f>+EK61/$D61</f>
        <v>#DIV/0!</v>
      </c>
      <c r="EK61" s="389" t="e">
        <f>+EK62+EK68+EK80</f>
        <v>#DIV/0!</v>
      </c>
      <c r="EL61" s="298"/>
      <c r="EM61" s="388" t="e">
        <f>+EN61/$D61</f>
        <v>#DIV/0!</v>
      </c>
      <c r="EN61" s="389" t="e">
        <f>+EN62+EN68+EN80</f>
        <v>#DIV/0!</v>
      </c>
      <c r="EO61" s="298"/>
    </row>
    <row r="62" spans="1:145" ht="15.75">
      <c r="A62" s="56">
        <v>64</v>
      </c>
      <c r="B62" s="300" t="s">
        <v>27</v>
      </c>
      <c r="C62" s="390" t="s">
        <v>541</v>
      </c>
      <c r="D62" s="391">
        <v>2.5</v>
      </c>
      <c r="E62" s="392">
        <f>SUM(F63:F66)/COUNT(F63:F66)</f>
        <v>1</v>
      </c>
      <c r="F62" s="393">
        <f>E62*$D62</f>
        <v>2.5</v>
      </c>
      <c r="H62" s="387"/>
      <c r="J62" s="295"/>
      <c r="K62" s="398">
        <f>SUM(L63:L66)/COUNTA(L63:L66)</f>
        <v>1</v>
      </c>
      <c r="L62" s="389">
        <f>K62*$D62</f>
        <v>2.5</v>
      </c>
      <c r="M62" s="298"/>
      <c r="N62" s="398">
        <f>SUM(O63:O66)/COUNTA(O63:O66)</f>
        <v>0</v>
      </c>
      <c r="O62" s="389">
        <f>N62*$D62</f>
        <v>0</v>
      </c>
      <c r="P62" s="298"/>
      <c r="Q62" s="398">
        <f>SUM(R63:R66)/COUNTA(R63:R66)</f>
        <v>0</v>
      </c>
      <c r="R62" s="389">
        <f>Q62*$D62</f>
        <v>0</v>
      </c>
      <c r="S62" s="298"/>
      <c r="T62" s="398">
        <f>SUM(U63:U66)/COUNTA(U63:U66)</f>
        <v>0</v>
      </c>
      <c r="U62" s="389">
        <f>T62*$D62</f>
        <v>0</v>
      </c>
      <c r="V62" s="298"/>
      <c r="W62" s="398">
        <f>SUM(X63:X66)/COUNTA(X63:X66)</f>
        <v>0</v>
      </c>
      <c r="X62" s="389">
        <f>W62*$D62</f>
        <v>0</v>
      </c>
      <c r="Y62" s="298"/>
      <c r="Z62" s="398">
        <f>SUM(AA63:AA66)/COUNTA(AA63:AA66)</f>
        <v>0</v>
      </c>
      <c r="AA62" s="389">
        <f>Z62*$D62</f>
        <v>0</v>
      </c>
      <c r="AB62" s="298"/>
      <c r="AC62" s="398">
        <f>SUM(AD63:AD66)/COUNTA(AD63:AD66)</f>
        <v>0</v>
      </c>
      <c r="AD62" s="389">
        <f>AC62*$D62</f>
        <v>0</v>
      </c>
      <c r="AE62" s="298"/>
      <c r="AF62" s="398">
        <f>SUM(AG63:AG66)/COUNTA(AG63:AG66)</f>
        <v>0</v>
      </c>
      <c r="AG62" s="389">
        <f>AF62*$D62</f>
        <v>0</v>
      </c>
      <c r="AH62" s="298"/>
      <c r="AI62" s="398">
        <f>SUM(AJ63:AJ66)/COUNTA(AJ63:AJ66)</f>
        <v>0</v>
      </c>
      <c r="AJ62" s="389">
        <f>AI62*$D62</f>
        <v>0</v>
      </c>
      <c r="AK62" s="298"/>
      <c r="AL62" s="398">
        <f>SUM(AM63:AM66)/COUNTA(AM63:AM66)</f>
        <v>0</v>
      </c>
      <c r="AM62" s="389">
        <f>AL62*$D62</f>
        <v>0</v>
      </c>
      <c r="AN62" s="298"/>
      <c r="AO62" s="398">
        <f>SUM(AP63:AP66)/COUNTA(AP63:AP66)</f>
        <v>0</v>
      </c>
      <c r="AP62" s="389">
        <f>AO62*$D62</f>
        <v>0</v>
      </c>
      <c r="AQ62" s="298"/>
      <c r="AR62" s="398">
        <f>SUM(AS63:AS66)/COUNTA(AS63:AS66)</f>
        <v>0</v>
      </c>
      <c r="AS62" s="389">
        <f>AR62*$D62</f>
        <v>0</v>
      </c>
      <c r="AT62" s="298"/>
      <c r="AU62" s="398">
        <f>SUM(AV63:AV66)/COUNTA(AV63:AV66)</f>
        <v>0</v>
      </c>
      <c r="AV62" s="389">
        <f>AU62*$D62</f>
        <v>0</v>
      </c>
      <c r="AW62" s="298"/>
      <c r="AX62" s="398">
        <f>SUM(AY63:AY66)/COUNTA(AY63:AY66)</f>
        <v>0</v>
      </c>
      <c r="AY62" s="389">
        <f>AX62*$D62</f>
        <v>0</v>
      </c>
      <c r="AZ62" s="298"/>
      <c r="BA62" s="398">
        <f>SUM(BB63:BB66)/COUNTA(BB63:BB66)</f>
        <v>0</v>
      </c>
      <c r="BB62" s="389">
        <f>BA62*$D62</f>
        <v>0</v>
      </c>
      <c r="BC62" s="298"/>
      <c r="BD62" s="398">
        <f>SUM(BE63:BE66)/COUNTA(BE63:BE66)</f>
        <v>0</v>
      </c>
      <c r="BE62" s="389">
        <f>BD62*$D62</f>
        <v>0</v>
      </c>
      <c r="BF62" s="298"/>
      <c r="BG62" s="398">
        <f>SUM(BH63:BH66)/COUNTA(BH63:BH66)</f>
        <v>0</v>
      </c>
      <c r="BH62" s="389">
        <f>BG62*$D62</f>
        <v>0</v>
      </c>
      <c r="BI62" s="298"/>
      <c r="BJ62" s="398">
        <f>SUM(BK63:BK66)/COUNTA(BK63:BK66)</f>
        <v>0</v>
      </c>
      <c r="BK62" s="389">
        <f>BJ62*$D62</f>
        <v>0</v>
      </c>
      <c r="BL62" s="298"/>
      <c r="BM62" s="398">
        <f>SUM(BN63:BN66)/COUNTA(BN63:BN66)</f>
        <v>0</v>
      </c>
      <c r="BN62" s="389">
        <f>BM62*$D62</f>
        <v>0</v>
      </c>
      <c r="BO62" s="298"/>
      <c r="BP62" s="398">
        <f>SUM(BQ63:BQ66)/COUNTA(BQ63:BQ66)</f>
        <v>0</v>
      </c>
      <c r="BQ62" s="389">
        <f>BP62*$D62</f>
        <v>0</v>
      </c>
      <c r="BR62" s="298"/>
      <c r="BS62" s="398">
        <f>SUM(BT63:BT66)/COUNTA(BT63:BT66)</f>
        <v>0</v>
      </c>
      <c r="BT62" s="389">
        <f>BS62*$D62</f>
        <v>0</v>
      </c>
      <c r="BU62" s="298"/>
      <c r="BV62" s="398">
        <f>SUM(BW63:BW66)/COUNTA(BW63:BW66)</f>
        <v>0</v>
      </c>
      <c r="BW62" s="389">
        <f>BV62*$D62</f>
        <v>0</v>
      </c>
      <c r="BX62" s="298"/>
      <c r="BY62" s="398">
        <f>SUM(BZ63:BZ66)/COUNTA(BZ63:BZ66)</f>
        <v>0</v>
      </c>
      <c r="BZ62" s="389">
        <f>BY62*$D62</f>
        <v>0</v>
      </c>
      <c r="CA62" s="298"/>
      <c r="CB62" s="398">
        <f>SUM(CC63:CC66)/COUNTA(CC63:CC66)</f>
        <v>0</v>
      </c>
      <c r="CC62" s="389">
        <f>CB62*$D62</f>
        <v>0</v>
      </c>
      <c r="CD62" s="298"/>
      <c r="CE62" s="398">
        <f>SUM(CF63:CF66)/COUNTA(CF63:CF66)</f>
        <v>0</v>
      </c>
      <c r="CF62" s="389">
        <f>CE62*$D62</f>
        <v>0</v>
      </c>
      <c r="CG62" s="298"/>
      <c r="CH62" s="398">
        <f>SUM(CI63:CI66)/COUNTA(CI63:CI66)</f>
        <v>0</v>
      </c>
      <c r="CI62" s="389">
        <f>CH62*$D62</f>
        <v>0</v>
      </c>
      <c r="CJ62" s="298"/>
      <c r="CK62" s="398">
        <f>SUM(CL63:CL66)/COUNTA(CL63:CL66)</f>
        <v>0</v>
      </c>
      <c r="CL62" s="389">
        <f>CK62*$D62</f>
        <v>0</v>
      </c>
      <c r="CM62" s="298"/>
      <c r="CN62" s="398">
        <f>SUM(CO63:CO66)/COUNTA(CO63:CO66)</f>
        <v>0</v>
      </c>
      <c r="CO62" s="389">
        <f>CN62*$D62</f>
        <v>0</v>
      </c>
      <c r="CP62" s="298"/>
      <c r="CQ62" s="398">
        <f>SUM(CR63:CR66)/COUNTA(CR63:CR66)</f>
        <v>0</v>
      </c>
      <c r="CR62" s="389">
        <f>CQ62*$D62</f>
        <v>0</v>
      </c>
      <c r="CS62" s="298"/>
      <c r="CT62" s="398">
        <f>SUM(CU63:CU66)/COUNTA(CU63:CU66)</f>
        <v>0</v>
      </c>
      <c r="CU62" s="389">
        <f>CT62*$D62</f>
        <v>0</v>
      </c>
      <c r="CV62" s="298"/>
      <c r="CW62" s="398">
        <f>SUM(CX63:CX66)/COUNTA(CX63:CX66)</f>
        <v>0</v>
      </c>
      <c r="CX62" s="389">
        <f>CW62*$D62</f>
        <v>0</v>
      </c>
      <c r="CY62" s="298"/>
      <c r="CZ62" s="398">
        <f>SUM(DA63:DA66)/COUNTA(DA63:DA66)</f>
        <v>0</v>
      </c>
      <c r="DA62" s="389">
        <f>CZ62*$D62</f>
        <v>0</v>
      </c>
      <c r="DB62" s="298"/>
      <c r="DC62" s="398">
        <f>SUM(DD63:DD66)/COUNTA(DD63:DD66)</f>
        <v>0</v>
      </c>
      <c r="DD62" s="389">
        <f>DC62*$D62</f>
        <v>0</v>
      </c>
      <c r="DE62" s="298"/>
      <c r="DF62" s="398">
        <f>SUM(DG63:DG66)/COUNTA(DG63:DG66)</f>
        <v>0</v>
      </c>
      <c r="DG62" s="389">
        <f>DF62*$D62</f>
        <v>0</v>
      </c>
      <c r="DH62" s="298"/>
      <c r="DI62" s="398">
        <f>SUM(DJ63:DJ66)/COUNTA(DJ63:DJ66)</f>
        <v>0</v>
      </c>
      <c r="DJ62" s="389">
        <f>DI62*$D62</f>
        <v>0</v>
      </c>
      <c r="DK62" s="298"/>
      <c r="DL62" s="398">
        <f>SUM(DM63:DM66)/COUNTA(DM63:DM66)</f>
        <v>0</v>
      </c>
      <c r="DM62" s="389">
        <f>DL62*$D62</f>
        <v>0</v>
      </c>
      <c r="DN62" s="298"/>
      <c r="DO62" s="398">
        <f>SUM(DP63:DP66)/COUNTA(DP63:DP66)</f>
        <v>0</v>
      </c>
      <c r="DP62" s="389">
        <f>DO62*$D62</f>
        <v>0</v>
      </c>
      <c r="DQ62" s="298"/>
      <c r="DR62" s="398">
        <f>SUM(DS63:DS66)/COUNTA(DS63:DS66)</f>
        <v>0</v>
      </c>
      <c r="DS62" s="389">
        <f>DR62*$D62</f>
        <v>0</v>
      </c>
      <c r="DT62" s="298"/>
      <c r="DU62" s="398">
        <f>SUM(DV63:DV66)/COUNTA(DV63:DV66)</f>
        <v>0</v>
      </c>
      <c r="DV62" s="389">
        <f>DU62*$D62</f>
        <v>0</v>
      </c>
      <c r="DW62" s="298"/>
      <c r="DX62" s="398">
        <f>SUM(DY63:DY66)/COUNTA(DY63:DY66)</f>
        <v>0</v>
      </c>
      <c r="DY62" s="389">
        <f>DX62*$D62</f>
        <v>0</v>
      </c>
      <c r="DZ62" s="298"/>
      <c r="EA62" s="398">
        <f>SUM(EB63:EB66)/COUNTA(EB63:EB66)</f>
        <v>0</v>
      </c>
      <c r="EB62" s="389">
        <f>EA62*$D62</f>
        <v>0</v>
      </c>
      <c r="EC62" s="298"/>
      <c r="ED62" s="398">
        <f>SUM(EE63:EE66)/COUNTA(EE63:EE66)</f>
        <v>0</v>
      </c>
      <c r="EE62" s="389">
        <f>ED62*$D62</f>
        <v>0</v>
      </c>
      <c r="EF62" s="298"/>
      <c r="EG62" s="398">
        <f>SUM(EH63:EH66)/COUNTA(EH63:EH66)</f>
        <v>0</v>
      </c>
      <c r="EH62" s="389">
        <f>EG62*$D62</f>
        <v>0</v>
      </c>
      <c r="EI62" s="298"/>
      <c r="EJ62" s="398">
        <f>SUM(EK63:EK66)/COUNTA(EK63:EK66)</f>
        <v>0</v>
      </c>
      <c r="EK62" s="389">
        <f>EJ62*$D62</f>
        <v>0</v>
      </c>
      <c r="EL62" s="298"/>
      <c r="EM62" s="398">
        <f>SUM(EN63:EN66)/COUNTA(EN63:EN66)</f>
        <v>0</v>
      </c>
      <c r="EN62" s="389">
        <f>EM62*$D62</f>
        <v>0</v>
      </c>
      <c r="EO62" s="298"/>
    </row>
    <row r="63" spans="1:145" ht="30">
      <c r="A63" s="278">
        <v>65</v>
      </c>
      <c r="B63" s="310">
        <v>1</v>
      </c>
      <c r="C63" s="316" t="s">
        <v>69</v>
      </c>
      <c r="D63" s="404"/>
      <c r="E63" s="399" t="str">
        <f>IF(F63&gt;0.875,"a",IF(F63&gt;0.625,"b",IF(F63&gt;0.375,"c",IF(F63&gt;0.125,"d",IF(F63&lt;=0.125,"e","Error")))))</f>
        <v>a</v>
      </c>
      <c r="F63" s="405">
        <f t="shared" ref="F63:F66" si="100">AVERAGEIF(K63:EO63,"&gt;=0",K63:EO63)</f>
        <v>1</v>
      </c>
      <c r="H63" s="387"/>
      <c r="J63" s="313" t="s">
        <v>26</v>
      </c>
      <c r="K63" s="400" t="s">
        <v>1363</v>
      </c>
      <c r="L63" s="399">
        <f>IF(K63="Y",1,IF(K63="T",0,IF(K63="Y/T","Belum diisi","Error")))</f>
        <v>1</v>
      </c>
      <c r="M63" s="298"/>
      <c r="N63" s="401" t="s">
        <v>26</v>
      </c>
      <c r="O63" s="402" t="str">
        <f>IF(N63="Y",1,IF(N63="T",0,IF(N63="Y/T","Belum diisi","Error")))</f>
        <v>Belum diisi</v>
      </c>
      <c r="P63" s="298"/>
      <c r="Q63" s="401" t="s">
        <v>26</v>
      </c>
      <c r="R63" s="402" t="str">
        <f>IF(Q63="Y",1,IF(Q63="T",0,IF(Q63="Y/T","Belum diisi","Error")))</f>
        <v>Belum diisi</v>
      </c>
      <c r="S63" s="298"/>
      <c r="T63" s="401" t="s">
        <v>26</v>
      </c>
      <c r="U63" s="402" t="str">
        <f>IF(T63="Y",1,IF(T63="T",0,IF(T63="Y/T","Belum diisi","Error")))</f>
        <v>Belum diisi</v>
      </c>
      <c r="V63" s="298"/>
      <c r="W63" s="401" t="s">
        <v>26</v>
      </c>
      <c r="X63" s="402" t="str">
        <f>IF(W63="Y",1,IF(W63="T",0,IF(W63="Y/T","Belum diisi","Error")))</f>
        <v>Belum diisi</v>
      </c>
      <c r="Y63" s="298"/>
      <c r="Z63" s="403" t="s">
        <v>26</v>
      </c>
      <c r="AA63" s="402" t="str">
        <f>IF(Z63="Y",1,IF(Z63="T",0,IF(Z63="Y/T","Belum diisi","Error")))</f>
        <v>Belum diisi</v>
      </c>
      <c r="AB63" s="298"/>
      <c r="AC63" s="403" t="s">
        <v>26</v>
      </c>
      <c r="AD63" s="402" t="str">
        <f>IF(AC63="Y",1,IF(AC63="T",0,IF(AC63="Y/T","Belum diisi","Error")))</f>
        <v>Belum diisi</v>
      </c>
      <c r="AE63" s="298"/>
      <c r="AF63" s="403" t="s">
        <v>26</v>
      </c>
      <c r="AG63" s="402" t="str">
        <f>IF(AF63="Y",1,IF(AF63="T",0,IF(AF63="Y/T","Belum diisi","Error")))</f>
        <v>Belum diisi</v>
      </c>
      <c r="AH63" s="298"/>
      <c r="AI63" s="403" t="s">
        <v>26</v>
      </c>
      <c r="AJ63" s="402" t="str">
        <f>IF(AI63="Y",1,IF(AI63="T",0,IF(AI63="Y/T","Belum diisi","Error")))</f>
        <v>Belum diisi</v>
      </c>
      <c r="AK63" s="298"/>
      <c r="AL63" s="403" t="s">
        <v>26</v>
      </c>
      <c r="AM63" s="402" t="str">
        <f>IF(AL63="Y",1,IF(AL63="T",0,IF(AL63="Y/T","Belum diisi","Error")))</f>
        <v>Belum diisi</v>
      </c>
      <c r="AN63" s="298"/>
      <c r="AO63" s="401" t="s">
        <v>26</v>
      </c>
      <c r="AP63" s="402" t="str">
        <f>IF(AO63="Y",1,IF(AO63="T",0,IF(AO63="Y/T","Belum diisi","Error")))</f>
        <v>Belum diisi</v>
      </c>
      <c r="AQ63" s="298"/>
      <c r="AR63" s="401" t="s">
        <v>26</v>
      </c>
      <c r="AS63" s="402" t="str">
        <f>IF(AR63="Y",1,IF(AR63="T",0,IF(AR63="Y/T","Belum diisi","Error")))</f>
        <v>Belum diisi</v>
      </c>
      <c r="AT63" s="298"/>
      <c r="AU63" s="401" t="s">
        <v>26</v>
      </c>
      <c r="AV63" s="402" t="str">
        <f>IF(AU63="Y",1,IF(AU63="T",0,IF(AU63="Y/T","Belum diisi","Error")))</f>
        <v>Belum diisi</v>
      </c>
      <c r="AW63" s="298"/>
      <c r="AX63" s="401" t="s">
        <v>26</v>
      </c>
      <c r="AY63" s="402" t="str">
        <f>IF(AX63="Y",1,IF(AX63="T",0,IF(AX63="Y/T","Belum diisi","Error")))</f>
        <v>Belum diisi</v>
      </c>
      <c r="AZ63" s="298"/>
      <c r="BA63" s="403" t="s">
        <v>26</v>
      </c>
      <c r="BB63" s="402" t="str">
        <f>IF(BA63="Y",1,IF(BA63="T",0,IF(BA63="Y/T","Belum diisi","Error")))</f>
        <v>Belum diisi</v>
      </c>
      <c r="BC63" s="298"/>
      <c r="BD63" s="403" t="s">
        <v>26</v>
      </c>
      <c r="BE63" s="402" t="str">
        <f>IF(BD63="Y",1,IF(BD63="T",0,IF(BD63="Y/T","Belum diisi","Error")))</f>
        <v>Belum diisi</v>
      </c>
      <c r="BF63" s="298"/>
      <c r="BG63" s="403" t="s">
        <v>26</v>
      </c>
      <c r="BH63" s="402" t="str">
        <f>IF(BG63="Y",1,IF(BG63="T",0,IF(BG63="Y/T","Belum diisi","Error")))</f>
        <v>Belum diisi</v>
      </c>
      <c r="BI63" s="298"/>
      <c r="BJ63" s="403" t="s">
        <v>26</v>
      </c>
      <c r="BK63" s="402" t="str">
        <f>IF(BJ63="Y",1,IF(BJ63="T",0,IF(BJ63="Y/T","Belum diisi","Error")))</f>
        <v>Belum diisi</v>
      </c>
      <c r="BL63" s="298"/>
      <c r="BM63" s="403" t="s">
        <v>26</v>
      </c>
      <c r="BN63" s="402" t="str">
        <f>IF(BM63="Y",1,IF(BM63="T",0,IF(BM63="Y/T","Belum diisi","Error")))</f>
        <v>Belum diisi</v>
      </c>
      <c r="BO63" s="298"/>
      <c r="BP63" s="403" t="s">
        <v>26</v>
      </c>
      <c r="BQ63" s="402" t="str">
        <f>IF(BP63="Y",1,IF(BP63="T",0,IF(BP63="Y/T","Belum diisi","Error")))</f>
        <v>Belum diisi</v>
      </c>
      <c r="BR63" s="298"/>
      <c r="BS63" s="403" t="s">
        <v>26</v>
      </c>
      <c r="BT63" s="402" t="str">
        <f>IF(BS63="Y",1,IF(BS63="T",0,IF(BS63="Y/T","Belum diisi","Error")))</f>
        <v>Belum diisi</v>
      </c>
      <c r="BU63" s="298"/>
      <c r="BV63" s="403" t="s">
        <v>26</v>
      </c>
      <c r="BW63" s="402" t="str">
        <f>IF(BV63="Y",1,IF(BV63="T",0,IF(BV63="Y/T","Belum diisi","Error")))</f>
        <v>Belum diisi</v>
      </c>
      <c r="BX63" s="298"/>
      <c r="BY63" s="403" t="s">
        <v>26</v>
      </c>
      <c r="BZ63" s="402" t="str">
        <f>IF(BY63="Y",1,IF(BY63="T",0,IF(BY63="Y/T","Belum diisi","Error")))</f>
        <v>Belum diisi</v>
      </c>
      <c r="CA63" s="298"/>
      <c r="CB63" s="403" t="s">
        <v>26</v>
      </c>
      <c r="CC63" s="402" t="str">
        <f>IF(CB63="Y",1,IF(CB63="T",0,IF(CB63="Y/T","Belum diisi","Error")))</f>
        <v>Belum diisi</v>
      </c>
      <c r="CD63" s="298"/>
      <c r="CE63" s="403" t="s">
        <v>26</v>
      </c>
      <c r="CF63" s="402" t="str">
        <f>IF(CE63="Y",1,IF(CE63="T",0,IF(CE63="Y/T","Belum diisi","Error")))</f>
        <v>Belum diisi</v>
      </c>
      <c r="CG63" s="298"/>
      <c r="CH63" s="403" t="s">
        <v>26</v>
      </c>
      <c r="CI63" s="402" t="str">
        <f>IF(CH63="Y",1,IF(CH63="T",0,IF(CH63="Y/T","Belum diisi","Error")))</f>
        <v>Belum diisi</v>
      </c>
      <c r="CJ63" s="298"/>
      <c r="CK63" s="403" t="s">
        <v>26</v>
      </c>
      <c r="CL63" s="402" t="str">
        <f>IF(CK63="Y",1,IF(CK63="T",0,IF(CK63="Y/T","Belum diisi","Error")))</f>
        <v>Belum diisi</v>
      </c>
      <c r="CM63" s="298"/>
      <c r="CN63" s="403" t="s">
        <v>26</v>
      </c>
      <c r="CO63" s="402" t="str">
        <f>IF(CN63="Y",1,IF(CN63="T",0,IF(CN63="Y/T","Belum diisi","Error")))</f>
        <v>Belum diisi</v>
      </c>
      <c r="CP63" s="298"/>
      <c r="CQ63" s="403" t="s">
        <v>26</v>
      </c>
      <c r="CR63" s="402" t="str">
        <f>IF(CQ63="Y",1,IF(CQ63="T",0,IF(CQ63="Y/T","Belum diisi","Error")))</f>
        <v>Belum diisi</v>
      </c>
      <c r="CS63" s="298"/>
      <c r="CT63" s="403" t="s">
        <v>26</v>
      </c>
      <c r="CU63" s="402" t="str">
        <f>IF(CT63="Y",1,IF(CT63="T",0,IF(CT63="Y/T","Belum diisi","Error")))</f>
        <v>Belum diisi</v>
      </c>
      <c r="CV63" s="298"/>
      <c r="CW63" s="403" t="s">
        <v>26</v>
      </c>
      <c r="CX63" s="402" t="str">
        <f>IF(CW63="Y",1,IF(CW63="T",0,IF(CW63="Y/T","Belum diisi","Error")))</f>
        <v>Belum diisi</v>
      </c>
      <c r="CY63" s="298"/>
      <c r="CZ63" s="403" t="s">
        <v>26</v>
      </c>
      <c r="DA63" s="402" t="str">
        <f>IF(CZ63="Y",1,IF(CZ63="T",0,IF(CZ63="Y/T","Belum diisi","Error")))</f>
        <v>Belum diisi</v>
      </c>
      <c r="DB63" s="298"/>
      <c r="DC63" s="403" t="s">
        <v>26</v>
      </c>
      <c r="DD63" s="402" t="str">
        <f>IF(DC63="Y",1,IF(DC63="T",0,IF(DC63="Y/T","Belum diisi","Error")))</f>
        <v>Belum diisi</v>
      </c>
      <c r="DE63" s="298"/>
      <c r="DF63" s="403" t="s">
        <v>26</v>
      </c>
      <c r="DG63" s="402" t="str">
        <f>IF(DF63="Y",1,IF(DF63="T",0,IF(DF63="Y/T","Belum diisi","Error")))</f>
        <v>Belum diisi</v>
      </c>
      <c r="DH63" s="298"/>
      <c r="DI63" s="403" t="s">
        <v>26</v>
      </c>
      <c r="DJ63" s="402" t="str">
        <f>IF(DI63="Y",1,IF(DI63="T",0,IF(DI63="Y/T","Belum diisi","Error")))</f>
        <v>Belum diisi</v>
      </c>
      <c r="DK63" s="298"/>
      <c r="DL63" s="403" t="s">
        <v>26</v>
      </c>
      <c r="DM63" s="402" t="str">
        <f>IF(DL63="Y",1,IF(DL63="T",0,IF(DL63="Y/T","Belum diisi","Error")))</f>
        <v>Belum diisi</v>
      </c>
      <c r="DN63" s="298"/>
      <c r="DO63" s="403" t="s">
        <v>26</v>
      </c>
      <c r="DP63" s="402" t="str">
        <f>IF(DO63="Y",1,IF(DO63="T",0,IF(DO63="Y/T","Belum diisi","Error")))</f>
        <v>Belum diisi</v>
      </c>
      <c r="DQ63" s="298"/>
      <c r="DR63" s="403" t="s">
        <v>26</v>
      </c>
      <c r="DS63" s="402" t="str">
        <f>IF(DR63="Y",1,IF(DR63="T",0,IF(DR63="Y/T","Belum diisi","Error")))</f>
        <v>Belum diisi</v>
      </c>
      <c r="DT63" s="298"/>
      <c r="DU63" s="403" t="s">
        <v>26</v>
      </c>
      <c r="DV63" s="402" t="str">
        <f>IF(DU63="Y",1,IF(DU63="T",0,IF(DU63="Y/T","Belum diisi","Error")))</f>
        <v>Belum diisi</v>
      </c>
      <c r="DW63" s="298"/>
      <c r="DX63" s="403" t="s">
        <v>26</v>
      </c>
      <c r="DY63" s="402" t="str">
        <f>IF(DX63="Y",1,IF(DX63="T",0,IF(DX63="Y/T","Belum diisi","Error")))</f>
        <v>Belum diisi</v>
      </c>
      <c r="DZ63" s="298"/>
      <c r="EA63" s="403" t="s">
        <v>26</v>
      </c>
      <c r="EB63" s="402" t="str">
        <f>IF(EA63="Y",1,IF(EA63="T",0,IF(EA63="Y/T","Belum diisi","Error")))</f>
        <v>Belum diisi</v>
      </c>
      <c r="EC63" s="298"/>
      <c r="ED63" s="403" t="s">
        <v>26</v>
      </c>
      <c r="EE63" s="402" t="str">
        <f>IF(ED63="Y",1,IF(ED63="T",0,IF(ED63="Y/T","Belum diisi","Error")))</f>
        <v>Belum diisi</v>
      </c>
      <c r="EF63" s="298"/>
      <c r="EG63" s="403" t="s">
        <v>26</v>
      </c>
      <c r="EH63" s="402" t="str">
        <f>IF(EG63="Y",1,IF(EG63="T",0,IF(EG63="Y/T","Belum diisi","Error")))</f>
        <v>Belum diisi</v>
      </c>
      <c r="EI63" s="298"/>
      <c r="EJ63" s="403" t="s">
        <v>26</v>
      </c>
      <c r="EK63" s="402" t="str">
        <f>IF(EJ63="Y",1,IF(EJ63="T",0,IF(EJ63="Y/T","Belum diisi","Error")))</f>
        <v>Belum diisi</v>
      </c>
      <c r="EL63" s="298"/>
      <c r="EM63" s="401" t="s">
        <v>26</v>
      </c>
      <c r="EN63" s="402" t="str">
        <f>IF(EM63="Y",1,IF(EM63="T",0,IF(EM63="Y/T","Belum diisi","Error")))</f>
        <v>Belum diisi</v>
      </c>
      <c r="EO63" s="298"/>
    </row>
    <row r="64" spans="1:145" ht="30">
      <c r="A64" s="56">
        <v>66</v>
      </c>
      <c r="B64" s="310">
        <v>2</v>
      </c>
      <c r="C64" s="406" t="s">
        <v>276</v>
      </c>
      <c r="D64" s="407"/>
      <c r="E64" s="399" t="str">
        <f>IF(F64&gt;0.875,"a",IF(F64&gt;0.625,"b",IF(F64&gt;0.375,"c",IF(F64&gt;0.125,"d",IF(F64&lt;=0.125,"e","Error")))))</f>
        <v>a</v>
      </c>
      <c r="F64" s="405">
        <f t="shared" si="100"/>
        <v>1</v>
      </c>
      <c r="H64" s="387"/>
      <c r="J64" s="313" t="s">
        <v>431</v>
      </c>
      <c r="K64" s="400" t="s">
        <v>1365</v>
      </c>
      <c r="L64" s="399">
        <f>IF(K64="a",1,IF(K64="b",0.75,IF(K64="c",0.5,IF(K64="d",0.25,IF(K64="e",0,IF(K64="a/b/c/d/e","Belum diisi","Error"))))))</f>
        <v>1</v>
      </c>
      <c r="M64" s="318" t="str">
        <f>IF(L64&gt;L$45,"SALAH, lebih tinggi dari Nilai indikator kinerja sasaran dan hasil program","OK")</f>
        <v>OK</v>
      </c>
      <c r="N64" s="401" t="s">
        <v>431</v>
      </c>
      <c r="O64" s="402" t="str">
        <f>IF(N64="a",1,IF(N64="b",0.75,IF(N64="c",0.5,IF(N64="d",0.25,IF(N64="e",0,IF(N64="a/b/c/d/e","Belum diisi","Error"))))))</f>
        <v>Belum diisi</v>
      </c>
      <c r="P64" s="318" t="e">
        <f>IF(O64&gt;O$45,"SALAH, lebih tinggi dari Nilai indikator kinerja sasaran dan hasil program","OK")</f>
        <v>#DIV/0!</v>
      </c>
      <c r="Q64" s="401" t="s">
        <v>431</v>
      </c>
      <c r="R64" s="402" t="str">
        <f>IF(Q64="a",1,IF(Q64="b",0.75,IF(Q64="c",0.5,IF(Q64="d",0.25,IF(Q64="e",0,IF(Q64="a/b/c/d/e","Belum diisi","Error"))))))</f>
        <v>Belum diisi</v>
      </c>
      <c r="S64" s="318" t="e">
        <f>IF(R64&gt;R$45,"SALAH, lebih tinggi dari Nilai indikator kinerja sasaran dan hasil program","OK")</f>
        <v>#DIV/0!</v>
      </c>
      <c r="T64" s="401" t="s">
        <v>431</v>
      </c>
      <c r="U64" s="402" t="str">
        <f>IF(T64="a",1,IF(T64="b",0.75,IF(T64="c",0.5,IF(T64="d",0.25,IF(T64="e",0,IF(T64="a/b/c/d/e","Belum diisi","Error"))))))</f>
        <v>Belum diisi</v>
      </c>
      <c r="V64" s="318" t="e">
        <f>IF(U64&gt;U$45,"SALAH, lebih tinggi dari Nilai indikator kinerja sasaran dan hasil program","OK")</f>
        <v>#DIV/0!</v>
      </c>
      <c r="W64" s="401" t="s">
        <v>431</v>
      </c>
      <c r="X64" s="402" t="str">
        <f>IF(W64="a",1,IF(W64="b",0.75,IF(W64="c",0.5,IF(W64="d",0.25,IF(W64="e",0,IF(W64="a/b/c/d/e","Belum diisi","Error"))))))</f>
        <v>Belum diisi</v>
      </c>
      <c r="Y64" s="318" t="e">
        <f>IF(X64&gt;X$45,"SALAH, lebih tinggi dari Nilai indikator kinerja sasaran dan hasil program","OK")</f>
        <v>#DIV/0!</v>
      </c>
      <c r="Z64" s="403" t="s">
        <v>431</v>
      </c>
      <c r="AA64" s="402" t="str">
        <f>IF(Z64="a",1,IF(Z64="b",0.75,IF(Z64="c",0.5,IF(Z64="d",0.25,IF(Z64="e",0,IF(Z64="a/b/c/d/e","Belum diisi","Error"))))))</f>
        <v>Belum diisi</v>
      </c>
      <c r="AB64" s="318" t="e">
        <f>IF(AA64&gt;AA$45,"SALAH, lebih tinggi dari Nilai indikator kinerja sasaran dan hasil program","OK")</f>
        <v>#DIV/0!</v>
      </c>
      <c r="AC64" s="403" t="s">
        <v>431</v>
      </c>
      <c r="AD64" s="402" t="str">
        <f>IF(AC64="a",1,IF(AC64="b",0.75,IF(AC64="c",0.5,IF(AC64="d",0.25,IF(AC64="e",0,IF(AC64="a/b/c/d/e","Belum diisi","Error"))))))</f>
        <v>Belum diisi</v>
      </c>
      <c r="AE64" s="318" t="e">
        <f>IF(AD64&gt;AD$45,"SALAH, lebih tinggi dari Nilai indikator kinerja sasaran dan hasil program","OK")</f>
        <v>#DIV/0!</v>
      </c>
      <c r="AF64" s="403" t="s">
        <v>431</v>
      </c>
      <c r="AG64" s="402" t="str">
        <f>IF(AF64="a",1,IF(AF64="b",0.75,IF(AF64="c",0.5,IF(AF64="d",0.25,IF(AF64="e",0,IF(AF64="a/b/c/d/e","Belum diisi","Error"))))))</f>
        <v>Belum diisi</v>
      </c>
      <c r="AH64" s="318" t="e">
        <f>IF(AG64&gt;AG$45,"SALAH, lebih tinggi dari Nilai indikator kinerja sasaran dan hasil program","OK")</f>
        <v>#DIV/0!</v>
      </c>
      <c r="AI64" s="403" t="s">
        <v>431</v>
      </c>
      <c r="AJ64" s="402" t="str">
        <f>IF(AI64="a",1,IF(AI64="b",0.75,IF(AI64="c",0.5,IF(AI64="d",0.25,IF(AI64="e",0,IF(AI64="a/b/c/d/e","Belum diisi","Error"))))))</f>
        <v>Belum diisi</v>
      </c>
      <c r="AK64" s="318" t="e">
        <f>IF(AJ64&gt;AJ$45,"SALAH, lebih tinggi dari Nilai indikator kinerja sasaran dan hasil program","OK")</f>
        <v>#DIV/0!</v>
      </c>
      <c r="AL64" s="403" t="s">
        <v>431</v>
      </c>
      <c r="AM64" s="402" t="str">
        <f>IF(AL64="a",1,IF(AL64="b",0.75,IF(AL64="c",0.5,IF(AL64="d",0.25,IF(AL64="e",0,IF(AL64="a/b/c/d/e","Belum diisi","Error"))))))</f>
        <v>Belum diisi</v>
      </c>
      <c r="AN64" s="318" t="e">
        <f>IF(AM64&gt;AM$45,"SALAH, lebih tinggi dari Nilai indikator kinerja sasaran dan hasil program","OK")</f>
        <v>#DIV/0!</v>
      </c>
      <c r="AO64" s="401" t="s">
        <v>431</v>
      </c>
      <c r="AP64" s="402" t="str">
        <f>IF(AO64="a",1,IF(AO64="b",0.75,IF(AO64="c",0.5,IF(AO64="d",0.25,IF(AO64="e",0,IF(AO64="a/b/c/d/e","Belum diisi","Error"))))))</f>
        <v>Belum diisi</v>
      </c>
      <c r="AQ64" s="318" t="e">
        <f>IF(AP64&gt;AP$45,"SALAH, lebih tinggi dari Nilai indikator kinerja sasaran dan hasil program","OK")</f>
        <v>#DIV/0!</v>
      </c>
      <c r="AR64" s="401" t="s">
        <v>431</v>
      </c>
      <c r="AS64" s="402" t="str">
        <f>IF(AR64="a",1,IF(AR64="b",0.75,IF(AR64="c",0.5,IF(AR64="d",0.25,IF(AR64="e",0,IF(AR64="a/b/c/d/e","Belum diisi","Error"))))))</f>
        <v>Belum diisi</v>
      </c>
      <c r="AT64" s="318" t="e">
        <f>IF(AS64&gt;AS$45,"SALAH, lebih tinggi dari Nilai indikator kinerja sasaran dan hasil program","OK")</f>
        <v>#DIV/0!</v>
      </c>
      <c r="AU64" s="401" t="s">
        <v>431</v>
      </c>
      <c r="AV64" s="402" t="str">
        <f>IF(AU64="a",1,IF(AU64="b",0.75,IF(AU64="c",0.5,IF(AU64="d",0.25,IF(AU64="e",0,IF(AU64="a/b/c/d/e","Belum diisi","Error"))))))</f>
        <v>Belum diisi</v>
      </c>
      <c r="AW64" s="318" t="e">
        <f>IF(AV64&gt;AV$45,"SALAH, lebih tinggi dari Nilai indikator kinerja sasaran dan hasil program","OK")</f>
        <v>#DIV/0!</v>
      </c>
      <c r="AX64" s="401" t="s">
        <v>431</v>
      </c>
      <c r="AY64" s="402" t="str">
        <f>IF(AX64="a",1,IF(AX64="b",0.75,IF(AX64="c",0.5,IF(AX64="d",0.25,IF(AX64="e",0,IF(AX64="a/b/c/d/e","Belum diisi","Error"))))))</f>
        <v>Belum diisi</v>
      </c>
      <c r="AZ64" s="318" t="e">
        <f>IF(AY64&gt;AY$45,"SALAH, lebih tinggi dari Nilai indikator kinerja sasaran dan hasil program","OK")</f>
        <v>#DIV/0!</v>
      </c>
      <c r="BA64" s="403" t="s">
        <v>431</v>
      </c>
      <c r="BB64" s="402" t="str">
        <f>IF(BA64="a",1,IF(BA64="b",0.75,IF(BA64="c",0.5,IF(BA64="d",0.25,IF(BA64="e",0,IF(BA64="a/b/c/d/e","Belum diisi","Error"))))))</f>
        <v>Belum diisi</v>
      </c>
      <c r="BC64" s="318" t="e">
        <f>IF(BB64&gt;BB$45,"SALAH, lebih tinggi dari Nilai indikator kinerja sasaran dan hasil program","OK")</f>
        <v>#DIV/0!</v>
      </c>
      <c r="BD64" s="403" t="s">
        <v>431</v>
      </c>
      <c r="BE64" s="402" t="str">
        <f>IF(BD64="a",1,IF(BD64="b",0.75,IF(BD64="c",0.5,IF(BD64="d",0.25,IF(BD64="e",0,IF(BD64="a/b/c/d/e","Belum diisi","Error"))))))</f>
        <v>Belum diisi</v>
      </c>
      <c r="BF64" s="318" t="e">
        <f>IF(BE64&gt;BE$45,"SALAH, lebih tinggi dari Nilai indikator kinerja sasaran dan hasil program","OK")</f>
        <v>#DIV/0!</v>
      </c>
      <c r="BG64" s="403" t="s">
        <v>431</v>
      </c>
      <c r="BH64" s="402" t="str">
        <f>IF(BG64="a",1,IF(BG64="b",0.75,IF(BG64="c",0.5,IF(BG64="d",0.25,IF(BG64="e",0,IF(BG64="a/b/c/d/e","Belum diisi","Error"))))))</f>
        <v>Belum diisi</v>
      </c>
      <c r="BI64" s="318" t="e">
        <f>IF(BH64&gt;BH$45,"SALAH, lebih tinggi dari Nilai indikator kinerja sasaran dan hasil program","OK")</f>
        <v>#DIV/0!</v>
      </c>
      <c r="BJ64" s="403" t="s">
        <v>431</v>
      </c>
      <c r="BK64" s="402" t="str">
        <f>IF(BJ64="a",1,IF(BJ64="b",0.75,IF(BJ64="c",0.5,IF(BJ64="d",0.25,IF(BJ64="e",0,IF(BJ64="a/b/c/d/e","Belum diisi","Error"))))))</f>
        <v>Belum diisi</v>
      </c>
      <c r="BL64" s="318" t="e">
        <f>IF(BK64&gt;BK$45,"SALAH, lebih tinggi dari Nilai indikator kinerja sasaran dan hasil program","OK")</f>
        <v>#DIV/0!</v>
      </c>
      <c r="BM64" s="403" t="s">
        <v>431</v>
      </c>
      <c r="BN64" s="402" t="str">
        <f>IF(BM64="a",1,IF(BM64="b",0.75,IF(BM64="c",0.5,IF(BM64="d",0.25,IF(BM64="e",0,IF(BM64="a/b/c/d/e","Belum diisi","Error"))))))</f>
        <v>Belum diisi</v>
      </c>
      <c r="BO64" s="318" t="e">
        <f>IF(BN64&gt;BN$45,"SALAH, lebih tinggi dari Nilai indikator kinerja sasaran dan hasil program","OK")</f>
        <v>#DIV/0!</v>
      </c>
      <c r="BP64" s="403" t="s">
        <v>431</v>
      </c>
      <c r="BQ64" s="402" t="str">
        <f>IF(BP64="a",1,IF(BP64="b",0.75,IF(BP64="c",0.5,IF(BP64="d",0.25,IF(BP64="e",0,IF(BP64="a/b/c/d/e","Belum diisi","Error"))))))</f>
        <v>Belum diisi</v>
      </c>
      <c r="BR64" s="318" t="e">
        <f>IF(BQ64&gt;BQ$45,"SALAH, lebih tinggi dari Nilai indikator kinerja sasaran dan hasil program","OK")</f>
        <v>#DIV/0!</v>
      </c>
      <c r="BS64" s="403" t="s">
        <v>431</v>
      </c>
      <c r="BT64" s="402" t="str">
        <f>IF(BS64="a",1,IF(BS64="b",0.75,IF(BS64="c",0.5,IF(BS64="d",0.25,IF(BS64="e",0,IF(BS64="a/b/c/d/e","Belum diisi","Error"))))))</f>
        <v>Belum diisi</v>
      </c>
      <c r="BU64" s="318" t="e">
        <f>IF(BT64&gt;BT$45,"SALAH, lebih tinggi dari Nilai indikator kinerja sasaran dan hasil program","OK")</f>
        <v>#DIV/0!</v>
      </c>
      <c r="BV64" s="403" t="s">
        <v>431</v>
      </c>
      <c r="BW64" s="402" t="str">
        <f>IF(BV64="a",1,IF(BV64="b",0.75,IF(BV64="c",0.5,IF(BV64="d",0.25,IF(BV64="e",0,IF(BV64="a/b/c/d/e","Belum diisi","Error"))))))</f>
        <v>Belum diisi</v>
      </c>
      <c r="BX64" s="318" t="e">
        <f>IF(BW64&gt;BW$45,"SALAH, lebih tinggi dari Nilai indikator kinerja sasaran dan hasil program","OK")</f>
        <v>#DIV/0!</v>
      </c>
      <c r="BY64" s="403" t="s">
        <v>431</v>
      </c>
      <c r="BZ64" s="402" t="str">
        <f>IF(BY64="a",1,IF(BY64="b",0.75,IF(BY64="c",0.5,IF(BY64="d",0.25,IF(BY64="e",0,IF(BY64="a/b/c/d/e","Belum diisi","Error"))))))</f>
        <v>Belum diisi</v>
      </c>
      <c r="CA64" s="318" t="e">
        <f>IF(BZ64&gt;BZ$45,"SALAH, lebih tinggi dari Nilai indikator kinerja sasaran dan hasil program","OK")</f>
        <v>#DIV/0!</v>
      </c>
      <c r="CB64" s="403" t="s">
        <v>431</v>
      </c>
      <c r="CC64" s="402" t="str">
        <f>IF(CB64="a",1,IF(CB64="b",0.75,IF(CB64="c",0.5,IF(CB64="d",0.25,IF(CB64="e",0,IF(CB64="a/b/c/d/e","Belum diisi","Error"))))))</f>
        <v>Belum diisi</v>
      </c>
      <c r="CD64" s="318" t="e">
        <f>IF(CC64&gt;CC$45,"SALAH, lebih tinggi dari Nilai indikator kinerja sasaran dan hasil program","OK")</f>
        <v>#DIV/0!</v>
      </c>
      <c r="CE64" s="403" t="s">
        <v>431</v>
      </c>
      <c r="CF64" s="402" t="str">
        <f>IF(CE64="a",1,IF(CE64="b",0.75,IF(CE64="c",0.5,IF(CE64="d",0.25,IF(CE64="e",0,IF(CE64="a/b/c/d/e","Belum diisi","Error"))))))</f>
        <v>Belum diisi</v>
      </c>
      <c r="CG64" s="318" t="e">
        <f>IF(CF64&gt;CF$45,"SALAH, lebih tinggi dari Nilai indikator kinerja sasaran dan hasil program","OK")</f>
        <v>#DIV/0!</v>
      </c>
      <c r="CH64" s="403" t="s">
        <v>431</v>
      </c>
      <c r="CI64" s="402" t="str">
        <f>IF(CH64="a",1,IF(CH64="b",0.75,IF(CH64="c",0.5,IF(CH64="d",0.25,IF(CH64="e",0,IF(CH64="a/b/c/d/e","Belum diisi","Error"))))))</f>
        <v>Belum diisi</v>
      </c>
      <c r="CJ64" s="318" t="e">
        <f>IF(CI64&gt;CI$45,"SALAH, lebih tinggi dari Nilai indikator kinerja sasaran dan hasil program","OK")</f>
        <v>#DIV/0!</v>
      </c>
      <c r="CK64" s="403" t="s">
        <v>431</v>
      </c>
      <c r="CL64" s="402" t="str">
        <f>IF(CK64="a",1,IF(CK64="b",0.75,IF(CK64="c",0.5,IF(CK64="d",0.25,IF(CK64="e",0,IF(CK64="a/b/c/d/e","Belum diisi","Error"))))))</f>
        <v>Belum diisi</v>
      </c>
      <c r="CM64" s="318" t="e">
        <f>IF(CL64&gt;CL$45,"SALAH, lebih tinggi dari Nilai indikator kinerja sasaran dan hasil program","OK")</f>
        <v>#DIV/0!</v>
      </c>
      <c r="CN64" s="403" t="s">
        <v>431</v>
      </c>
      <c r="CO64" s="402" t="str">
        <f>IF(CN64="a",1,IF(CN64="b",0.75,IF(CN64="c",0.5,IF(CN64="d",0.25,IF(CN64="e",0,IF(CN64="a/b/c/d/e","Belum diisi","Error"))))))</f>
        <v>Belum diisi</v>
      </c>
      <c r="CP64" s="318" t="e">
        <f>IF(CO64&gt;CO$45,"SALAH, lebih tinggi dari Nilai indikator kinerja sasaran dan hasil program","OK")</f>
        <v>#DIV/0!</v>
      </c>
      <c r="CQ64" s="403" t="s">
        <v>431</v>
      </c>
      <c r="CR64" s="402" t="str">
        <f>IF(CQ64="a",1,IF(CQ64="b",0.75,IF(CQ64="c",0.5,IF(CQ64="d",0.25,IF(CQ64="e",0,IF(CQ64="a/b/c/d/e","Belum diisi","Error"))))))</f>
        <v>Belum diisi</v>
      </c>
      <c r="CS64" s="318" t="e">
        <f>IF(CR64&gt;CR$45,"SALAH, lebih tinggi dari Nilai indikator kinerja sasaran dan hasil program","OK")</f>
        <v>#DIV/0!</v>
      </c>
      <c r="CT64" s="403" t="s">
        <v>431</v>
      </c>
      <c r="CU64" s="402" t="str">
        <f>IF(CT64="a",1,IF(CT64="b",0.75,IF(CT64="c",0.5,IF(CT64="d",0.25,IF(CT64="e",0,IF(CT64="a/b/c/d/e","Belum diisi","Error"))))))</f>
        <v>Belum diisi</v>
      </c>
      <c r="CV64" s="318" t="e">
        <f>IF(CU64&gt;CU$45,"SALAH, lebih tinggi dari Nilai indikator kinerja sasaran dan hasil program","OK")</f>
        <v>#DIV/0!</v>
      </c>
      <c r="CW64" s="403" t="s">
        <v>431</v>
      </c>
      <c r="CX64" s="402" t="str">
        <f>IF(CW64="a",1,IF(CW64="b",0.75,IF(CW64="c",0.5,IF(CW64="d",0.25,IF(CW64="e",0,IF(CW64="a/b/c/d/e","Belum diisi","Error"))))))</f>
        <v>Belum diisi</v>
      </c>
      <c r="CY64" s="318" t="e">
        <f>IF(CX64&gt;CX$45,"SALAH, lebih tinggi dari Nilai indikator kinerja sasaran dan hasil program","OK")</f>
        <v>#DIV/0!</v>
      </c>
      <c r="CZ64" s="403" t="s">
        <v>431</v>
      </c>
      <c r="DA64" s="402" t="str">
        <f>IF(CZ64="a",1,IF(CZ64="b",0.75,IF(CZ64="c",0.5,IF(CZ64="d",0.25,IF(CZ64="e",0,IF(CZ64="a/b/c/d/e","Belum diisi","Error"))))))</f>
        <v>Belum diisi</v>
      </c>
      <c r="DB64" s="318" t="e">
        <f>IF(DA64&gt;DA$45,"SALAH, lebih tinggi dari Nilai indikator kinerja sasaran dan hasil program","OK")</f>
        <v>#DIV/0!</v>
      </c>
      <c r="DC64" s="403" t="s">
        <v>431</v>
      </c>
      <c r="DD64" s="402" t="str">
        <f>IF(DC64="a",1,IF(DC64="b",0.75,IF(DC64="c",0.5,IF(DC64="d",0.25,IF(DC64="e",0,IF(DC64="a/b/c/d/e","Belum diisi","Error"))))))</f>
        <v>Belum diisi</v>
      </c>
      <c r="DE64" s="318" t="e">
        <f>IF(DD64&gt;DD$45,"SALAH, lebih tinggi dari Nilai indikator kinerja sasaran dan hasil program","OK")</f>
        <v>#DIV/0!</v>
      </c>
      <c r="DF64" s="403" t="s">
        <v>431</v>
      </c>
      <c r="DG64" s="402" t="str">
        <f>IF(DF64="a",1,IF(DF64="b",0.75,IF(DF64="c",0.5,IF(DF64="d",0.25,IF(DF64="e",0,IF(DF64="a/b/c/d/e","Belum diisi","Error"))))))</f>
        <v>Belum diisi</v>
      </c>
      <c r="DH64" s="318" t="e">
        <f>IF(DG64&gt;DG$45,"SALAH, lebih tinggi dari Nilai indikator kinerja sasaran dan hasil program","OK")</f>
        <v>#DIV/0!</v>
      </c>
      <c r="DI64" s="403" t="s">
        <v>431</v>
      </c>
      <c r="DJ64" s="402" t="str">
        <f>IF(DI64="a",1,IF(DI64="b",0.75,IF(DI64="c",0.5,IF(DI64="d",0.25,IF(DI64="e",0,IF(DI64="a/b/c/d/e","Belum diisi","Error"))))))</f>
        <v>Belum diisi</v>
      </c>
      <c r="DK64" s="318" t="e">
        <f>IF(DJ64&gt;DJ$45,"SALAH, lebih tinggi dari Nilai indikator kinerja sasaran dan hasil program","OK")</f>
        <v>#DIV/0!</v>
      </c>
      <c r="DL64" s="403" t="s">
        <v>431</v>
      </c>
      <c r="DM64" s="402" t="str">
        <f>IF(DL64="a",1,IF(DL64="b",0.75,IF(DL64="c",0.5,IF(DL64="d",0.25,IF(DL64="e",0,IF(DL64="a/b/c/d/e","Belum diisi","Error"))))))</f>
        <v>Belum diisi</v>
      </c>
      <c r="DN64" s="318" t="e">
        <f>IF(DM64&gt;DM$45,"SALAH, lebih tinggi dari Nilai indikator kinerja sasaran dan hasil program","OK")</f>
        <v>#DIV/0!</v>
      </c>
      <c r="DO64" s="403" t="s">
        <v>431</v>
      </c>
      <c r="DP64" s="402" t="str">
        <f>IF(DO64="a",1,IF(DO64="b",0.75,IF(DO64="c",0.5,IF(DO64="d",0.25,IF(DO64="e",0,IF(DO64="a/b/c/d/e","Belum diisi","Error"))))))</f>
        <v>Belum diisi</v>
      </c>
      <c r="DQ64" s="318" t="e">
        <f>IF(DP64&gt;DP$45,"SALAH, lebih tinggi dari Nilai indikator kinerja sasaran dan hasil program","OK")</f>
        <v>#DIV/0!</v>
      </c>
      <c r="DR64" s="403" t="s">
        <v>431</v>
      </c>
      <c r="DS64" s="402" t="str">
        <f>IF(DR64="a",1,IF(DR64="b",0.75,IF(DR64="c",0.5,IF(DR64="d",0.25,IF(DR64="e",0,IF(DR64="a/b/c/d/e","Belum diisi","Error"))))))</f>
        <v>Belum diisi</v>
      </c>
      <c r="DT64" s="318" t="e">
        <f>IF(DS64&gt;DS$45,"SALAH, lebih tinggi dari Nilai indikator kinerja sasaran dan hasil program","OK")</f>
        <v>#DIV/0!</v>
      </c>
      <c r="DU64" s="403" t="s">
        <v>431</v>
      </c>
      <c r="DV64" s="402" t="str">
        <f>IF(DU64="a",1,IF(DU64="b",0.75,IF(DU64="c",0.5,IF(DU64="d",0.25,IF(DU64="e",0,IF(DU64="a/b/c/d/e","Belum diisi","Error"))))))</f>
        <v>Belum diisi</v>
      </c>
      <c r="DW64" s="318" t="e">
        <f>IF(DV64&gt;DV$45,"SALAH, lebih tinggi dari Nilai indikator kinerja sasaran dan hasil program","OK")</f>
        <v>#DIV/0!</v>
      </c>
      <c r="DX64" s="403" t="s">
        <v>431</v>
      </c>
      <c r="DY64" s="402" t="str">
        <f>IF(DX64="a",1,IF(DX64="b",0.75,IF(DX64="c",0.5,IF(DX64="d",0.25,IF(DX64="e",0,IF(DX64="a/b/c/d/e","Belum diisi","Error"))))))</f>
        <v>Belum diisi</v>
      </c>
      <c r="DZ64" s="318" t="e">
        <f>IF(DY64&gt;DY$45,"SALAH, lebih tinggi dari Nilai indikator kinerja sasaran dan hasil program","OK")</f>
        <v>#DIV/0!</v>
      </c>
      <c r="EA64" s="403" t="s">
        <v>431</v>
      </c>
      <c r="EB64" s="402" t="str">
        <f>IF(EA64="a",1,IF(EA64="b",0.75,IF(EA64="c",0.5,IF(EA64="d",0.25,IF(EA64="e",0,IF(EA64="a/b/c/d/e","Belum diisi","Error"))))))</f>
        <v>Belum diisi</v>
      </c>
      <c r="EC64" s="318" t="e">
        <f>IF(EB64&gt;EB$45,"SALAH, lebih tinggi dari Nilai indikator kinerja sasaran dan hasil program","OK")</f>
        <v>#DIV/0!</v>
      </c>
      <c r="ED64" s="403" t="s">
        <v>431</v>
      </c>
      <c r="EE64" s="402" t="str">
        <f>IF(ED64="a",1,IF(ED64="b",0.75,IF(ED64="c",0.5,IF(ED64="d",0.25,IF(ED64="e",0,IF(ED64="a/b/c/d/e","Belum diisi","Error"))))))</f>
        <v>Belum diisi</v>
      </c>
      <c r="EF64" s="318" t="e">
        <f>IF(EE64&gt;EE$45,"SALAH, lebih tinggi dari Nilai indikator kinerja sasaran dan hasil program","OK")</f>
        <v>#DIV/0!</v>
      </c>
      <c r="EG64" s="403" t="s">
        <v>431</v>
      </c>
      <c r="EH64" s="402" t="str">
        <f>IF(EG64="a",1,IF(EG64="b",0.75,IF(EG64="c",0.5,IF(EG64="d",0.25,IF(EG64="e",0,IF(EG64="a/b/c/d/e","Belum diisi","Error"))))))</f>
        <v>Belum diisi</v>
      </c>
      <c r="EI64" s="318" t="e">
        <f>IF(EH64&gt;EH$45,"SALAH, lebih tinggi dari Nilai indikator kinerja sasaran dan hasil program","OK")</f>
        <v>#DIV/0!</v>
      </c>
      <c r="EJ64" s="403" t="s">
        <v>431</v>
      </c>
      <c r="EK64" s="402" t="str">
        <f>IF(EJ64="a",1,IF(EJ64="b",0.75,IF(EJ64="c",0.5,IF(EJ64="d",0.25,IF(EJ64="e",0,IF(EJ64="a/b/c/d/e","Belum diisi","Error"))))))</f>
        <v>Belum diisi</v>
      </c>
      <c r="EL64" s="318" t="e">
        <f>IF(EK64&gt;EK$45,"SALAH, lebih tinggi dari Nilai indikator kinerja sasaran dan hasil program","OK")</f>
        <v>#DIV/0!</v>
      </c>
      <c r="EM64" s="401" t="s">
        <v>431</v>
      </c>
      <c r="EN64" s="402" t="str">
        <f>IF(EM64="a",1,IF(EM64="b",0.75,IF(EM64="c",0.5,IF(EM64="d",0.25,IF(EM64="e",0,IF(EM64="a/b/c/d/e","Belum diisi","Error"))))))</f>
        <v>Belum diisi</v>
      </c>
      <c r="EO64" s="318" t="e">
        <f>IF(EN64&gt;EN$45,"SALAH, lebih tinggi dari Nilai indikator kinerja sasaran dan hasil program","OK")</f>
        <v>#DIV/0!</v>
      </c>
    </row>
    <row r="65" spans="1:145" ht="15">
      <c r="A65" s="278">
        <v>67</v>
      </c>
      <c r="B65" s="310">
        <v>3</v>
      </c>
      <c r="C65" s="330" t="s">
        <v>42</v>
      </c>
      <c r="D65" s="404"/>
      <c r="E65" s="399" t="str">
        <f>IF(F65&gt;0.875,"a",IF(F65&gt;0.625,"b",IF(F65&gt;0.375,"c",IF(F65&gt;0.125,"d",IF(F65&lt;=0.125,"e","Error")))))</f>
        <v>a</v>
      </c>
      <c r="F65" s="405">
        <f t="shared" si="100"/>
        <v>1</v>
      </c>
      <c r="H65" s="387"/>
      <c r="J65" s="313" t="s">
        <v>431</v>
      </c>
      <c r="K65" s="400" t="s">
        <v>1365</v>
      </c>
      <c r="L65" s="399">
        <f>IF(K65="a",1,IF(K65="b",0.75,IF(K65="c",0.5,IF(K65="d",0.25,IF(K65="e",0,IF(K65="a/b/c/d/e","Belum diisi","Error"))))))</f>
        <v>1</v>
      </c>
      <c r="M65" s="318" t="str">
        <f>IF(L65&gt;L$45,"SALAH, lebih tinggi dari Nilai indikator kinerja sasaran dan hasil program",IF(L65&gt;L$46,"SALAH, Lebih tinggi dari Kualitas Target Kinerja","OK"))</f>
        <v>OK</v>
      </c>
      <c r="N65" s="401" t="s">
        <v>431</v>
      </c>
      <c r="O65" s="402" t="str">
        <f>IF(N65="a",1,IF(N65="b",0.75,IF(N65="c",0.5,IF(N65="d",0.25,IF(N65="e",0,IF(N65="a/b/c/d/e","Belum diisi","Error"))))))</f>
        <v>Belum diisi</v>
      </c>
      <c r="P65" s="318" t="e">
        <f>IF(O65&gt;O$45,"SALAH, lebih tinggi dari Nilai indikator kinerja sasaran dan hasil program",IF(O65&gt;O$46,"SALAH, Lebih tinggi dari Kualitas Target Kinerja","OK"))</f>
        <v>#DIV/0!</v>
      </c>
      <c r="Q65" s="401" t="s">
        <v>431</v>
      </c>
      <c r="R65" s="402" t="str">
        <f>IF(Q65="a",1,IF(Q65="b",0.75,IF(Q65="c",0.5,IF(Q65="d",0.25,IF(Q65="e",0,IF(Q65="a/b/c/d/e","Belum diisi","Error"))))))</f>
        <v>Belum diisi</v>
      </c>
      <c r="S65" s="318" t="e">
        <f>IF(R65&gt;R$45,"SALAH, lebih tinggi dari Nilai indikator kinerja sasaran dan hasil program",IF(R65&gt;R$46,"SALAH, Lebih tinggi dari Kualitas Target Kinerja","OK"))</f>
        <v>#DIV/0!</v>
      </c>
      <c r="T65" s="401" t="s">
        <v>431</v>
      </c>
      <c r="U65" s="402" t="str">
        <f>IF(T65="a",1,IF(T65="b",0.75,IF(T65="c",0.5,IF(T65="d",0.25,IF(T65="e",0,IF(T65="a/b/c/d/e","Belum diisi","Error"))))))</f>
        <v>Belum diisi</v>
      </c>
      <c r="V65" s="318" t="e">
        <f>IF(U65&gt;U$45,"SALAH, lebih tinggi dari Nilai indikator kinerja sasaran dan hasil program",IF(U65&gt;U$46,"SALAH, Lebih tinggi dari Kualitas Target Kinerja","OK"))</f>
        <v>#DIV/0!</v>
      </c>
      <c r="W65" s="401" t="s">
        <v>431</v>
      </c>
      <c r="X65" s="402" t="str">
        <f>IF(W65="a",1,IF(W65="b",0.75,IF(W65="c",0.5,IF(W65="d",0.25,IF(W65="e",0,IF(W65="a/b/c/d/e","Belum diisi","Error"))))))</f>
        <v>Belum diisi</v>
      </c>
      <c r="Y65" s="318" t="e">
        <f>IF(X65&gt;X$45,"SALAH, lebih tinggi dari Nilai indikator kinerja sasaran dan hasil program",IF(X65&gt;X$46,"SALAH, Lebih tinggi dari Kualitas Target Kinerja","OK"))</f>
        <v>#DIV/0!</v>
      </c>
      <c r="Z65" s="403" t="s">
        <v>431</v>
      </c>
      <c r="AA65" s="402" t="str">
        <f>IF(Z65="a",1,IF(Z65="b",0.75,IF(Z65="c",0.5,IF(Z65="d",0.25,IF(Z65="e",0,IF(Z65="a/b/c/d/e","Belum diisi","Error"))))))</f>
        <v>Belum diisi</v>
      </c>
      <c r="AB65" s="318" t="e">
        <f>IF(AA65&gt;AA$45,"SALAH, lebih tinggi dari Nilai indikator kinerja sasaran dan hasil program",IF(AA65&gt;AA$46,"SALAH, Lebih tinggi dari Kualitas Target Kinerja","OK"))</f>
        <v>#DIV/0!</v>
      </c>
      <c r="AC65" s="403" t="s">
        <v>431</v>
      </c>
      <c r="AD65" s="402" t="str">
        <f>IF(AC65="a",1,IF(AC65="b",0.75,IF(AC65="c",0.5,IF(AC65="d",0.25,IF(AC65="e",0,IF(AC65="a/b/c/d/e","Belum diisi","Error"))))))</f>
        <v>Belum diisi</v>
      </c>
      <c r="AE65" s="318" t="e">
        <f>IF(AD65&gt;AD$45,"SALAH, lebih tinggi dari Nilai indikator kinerja sasaran dan hasil program",IF(AD65&gt;AD$46,"SALAH, Lebih tinggi dari Kualitas Target Kinerja","OK"))</f>
        <v>#DIV/0!</v>
      </c>
      <c r="AF65" s="403" t="s">
        <v>431</v>
      </c>
      <c r="AG65" s="402" t="str">
        <f>IF(AF65="a",1,IF(AF65="b",0.75,IF(AF65="c",0.5,IF(AF65="d",0.25,IF(AF65="e",0,IF(AF65="a/b/c/d/e","Belum diisi","Error"))))))</f>
        <v>Belum diisi</v>
      </c>
      <c r="AH65" s="318" t="e">
        <f>IF(AG65&gt;AG$45,"SALAH, lebih tinggi dari Nilai indikator kinerja sasaran dan hasil program",IF(AG65&gt;AG$46,"SALAH, Lebih tinggi dari Kualitas Target Kinerja","OK"))</f>
        <v>#DIV/0!</v>
      </c>
      <c r="AI65" s="403" t="s">
        <v>431</v>
      </c>
      <c r="AJ65" s="402" t="str">
        <f>IF(AI65="a",1,IF(AI65="b",0.75,IF(AI65="c",0.5,IF(AI65="d",0.25,IF(AI65="e",0,IF(AI65="a/b/c/d/e","Belum diisi","Error"))))))</f>
        <v>Belum diisi</v>
      </c>
      <c r="AK65" s="318" t="e">
        <f>IF(AJ65&gt;AJ$45,"SALAH, lebih tinggi dari Nilai indikator kinerja sasaran dan hasil program",IF(AJ65&gt;AJ$46,"SALAH, Lebih tinggi dari Kualitas Target Kinerja","OK"))</f>
        <v>#DIV/0!</v>
      </c>
      <c r="AL65" s="403" t="s">
        <v>431</v>
      </c>
      <c r="AM65" s="402" t="str">
        <f>IF(AL65="a",1,IF(AL65="b",0.75,IF(AL65="c",0.5,IF(AL65="d",0.25,IF(AL65="e",0,IF(AL65="a/b/c/d/e","Belum diisi","Error"))))))</f>
        <v>Belum diisi</v>
      </c>
      <c r="AN65" s="318" t="e">
        <f>IF(AM65&gt;AM$45,"SALAH, lebih tinggi dari Nilai indikator kinerja sasaran dan hasil program",IF(AM65&gt;AM$46,"SALAH, Lebih tinggi dari Kualitas Target Kinerja","OK"))</f>
        <v>#DIV/0!</v>
      </c>
      <c r="AO65" s="401" t="s">
        <v>431</v>
      </c>
      <c r="AP65" s="402" t="str">
        <f>IF(AO65="a",1,IF(AO65="b",0.75,IF(AO65="c",0.5,IF(AO65="d",0.25,IF(AO65="e",0,IF(AO65="a/b/c/d/e","Belum diisi","Error"))))))</f>
        <v>Belum diisi</v>
      </c>
      <c r="AQ65" s="318" t="e">
        <f>IF(AP65&gt;AP$45,"SALAH, lebih tinggi dari Nilai indikator kinerja sasaran dan hasil program",IF(AP65&gt;AP$46,"SALAH, Lebih tinggi dari Kualitas Target Kinerja","OK"))</f>
        <v>#DIV/0!</v>
      </c>
      <c r="AR65" s="401" t="s">
        <v>431</v>
      </c>
      <c r="AS65" s="402" t="str">
        <f>IF(AR65="a",1,IF(AR65="b",0.75,IF(AR65="c",0.5,IF(AR65="d",0.25,IF(AR65="e",0,IF(AR65="a/b/c/d/e","Belum diisi","Error"))))))</f>
        <v>Belum diisi</v>
      </c>
      <c r="AT65" s="318" t="e">
        <f>IF(AS65&gt;AS$45,"SALAH, lebih tinggi dari Nilai indikator kinerja sasaran dan hasil program",IF(AS65&gt;AS$46,"SALAH, Lebih tinggi dari Kualitas Target Kinerja","OK"))</f>
        <v>#DIV/0!</v>
      </c>
      <c r="AU65" s="401" t="s">
        <v>431</v>
      </c>
      <c r="AV65" s="402" t="str">
        <f>IF(AU65="a",1,IF(AU65="b",0.75,IF(AU65="c",0.5,IF(AU65="d",0.25,IF(AU65="e",0,IF(AU65="a/b/c/d/e","Belum diisi","Error"))))))</f>
        <v>Belum diisi</v>
      </c>
      <c r="AW65" s="318" t="e">
        <f>IF(AV65&gt;AV$45,"SALAH, lebih tinggi dari Nilai indikator kinerja sasaran dan hasil program",IF(AV65&gt;AV$46,"SALAH, Lebih tinggi dari Kualitas Target Kinerja","OK"))</f>
        <v>#DIV/0!</v>
      </c>
      <c r="AX65" s="401" t="s">
        <v>431</v>
      </c>
      <c r="AY65" s="402" t="str">
        <f>IF(AX65="a",1,IF(AX65="b",0.75,IF(AX65="c",0.5,IF(AX65="d",0.25,IF(AX65="e",0,IF(AX65="a/b/c/d/e","Belum diisi","Error"))))))</f>
        <v>Belum diisi</v>
      </c>
      <c r="AZ65" s="318" t="e">
        <f>IF(AY65&gt;AY$45,"SALAH, lebih tinggi dari Nilai indikator kinerja sasaran dan hasil program",IF(AY65&gt;AY$46,"SALAH, Lebih tinggi dari Kualitas Target Kinerja","OK"))</f>
        <v>#DIV/0!</v>
      </c>
      <c r="BA65" s="403" t="s">
        <v>431</v>
      </c>
      <c r="BB65" s="402" t="str">
        <f>IF(BA65="a",1,IF(BA65="b",0.75,IF(BA65="c",0.5,IF(BA65="d",0.25,IF(BA65="e",0,IF(BA65="a/b/c/d/e","Belum diisi","Error"))))))</f>
        <v>Belum diisi</v>
      </c>
      <c r="BC65" s="318" t="e">
        <f>IF(BB65&gt;BB$45,"SALAH, lebih tinggi dari Nilai indikator kinerja sasaran dan hasil program",IF(BB65&gt;BB$46,"SALAH, Lebih tinggi dari Kualitas Target Kinerja","OK"))</f>
        <v>#DIV/0!</v>
      </c>
      <c r="BD65" s="403" t="s">
        <v>431</v>
      </c>
      <c r="BE65" s="402" t="str">
        <f>IF(BD65="a",1,IF(BD65="b",0.75,IF(BD65="c",0.5,IF(BD65="d",0.25,IF(BD65="e",0,IF(BD65="a/b/c/d/e","Belum diisi","Error"))))))</f>
        <v>Belum diisi</v>
      </c>
      <c r="BF65" s="318" t="e">
        <f>IF(BE65&gt;BE$45,"SALAH, lebih tinggi dari Nilai indikator kinerja sasaran dan hasil program",IF(BE65&gt;BE$46,"SALAH, Lebih tinggi dari Kualitas Target Kinerja","OK"))</f>
        <v>#DIV/0!</v>
      </c>
      <c r="BG65" s="403" t="s">
        <v>431</v>
      </c>
      <c r="BH65" s="402" t="str">
        <f>IF(BG65="a",1,IF(BG65="b",0.75,IF(BG65="c",0.5,IF(BG65="d",0.25,IF(BG65="e",0,IF(BG65="a/b/c/d/e","Belum diisi","Error"))))))</f>
        <v>Belum diisi</v>
      </c>
      <c r="BI65" s="318" t="e">
        <f>IF(BH65&gt;BH$45,"SALAH, lebih tinggi dari Nilai indikator kinerja sasaran dan hasil program",IF(BH65&gt;BH$46,"SALAH, Lebih tinggi dari Kualitas Target Kinerja","OK"))</f>
        <v>#DIV/0!</v>
      </c>
      <c r="BJ65" s="403" t="s">
        <v>431</v>
      </c>
      <c r="BK65" s="402" t="str">
        <f>IF(BJ65="a",1,IF(BJ65="b",0.75,IF(BJ65="c",0.5,IF(BJ65="d",0.25,IF(BJ65="e",0,IF(BJ65="a/b/c/d/e","Belum diisi","Error"))))))</f>
        <v>Belum diisi</v>
      </c>
      <c r="BL65" s="318" t="e">
        <f>IF(BK65&gt;BK$45,"SALAH, lebih tinggi dari Nilai indikator kinerja sasaran dan hasil program",IF(BK65&gt;BK$46,"SALAH, Lebih tinggi dari Kualitas Target Kinerja","OK"))</f>
        <v>#DIV/0!</v>
      </c>
      <c r="BM65" s="403" t="s">
        <v>431</v>
      </c>
      <c r="BN65" s="402" t="str">
        <f>IF(BM65="a",1,IF(BM65="b",0.75,IF(BM65="c",0.5,IF(BM65="d",0.25,IF(BM65="e",0,IF(BM65="a/b/c/d/e","Belum diisi","Error"))))))</f>
        <v>Belum diisi</v>
      </c>
      <c r="BO65" s="318" t="e">
        <f>IF(BN65&gt;BN$45,"SALAH, lebih tinggi dari Nilai indikator kinerja sasaran dan hasil program",IF(BN65&gt;BN$46,"SALAH, Lebih tinggi dari Kualitas Target Kinerja","OK"))</f>
        <v>#DIV/0!</v>
      </c>
      <c r="BP65" s="403" t="s">
        <v>431</v>
      </c>
      <c r="BQ65" s="402" t="str">
        <f>IF(BP65="a",1,IF(BP65="b",0.75,IF(BP65="c",0.5,IF(BP65="d",0.25,IF(BP65="e",0,IF(BP65="a/b/c/d/e","Belum diisi","Error"))))))</f>
        <v>Belum diisi</v>
      </c>
      <c r="BR65" s="318" t="e">
        <f>IF(BQ65&gt;BQ$45,"SALAH, lebih tinggi dari Nilai indikator kinerja sasaran dan hasil program",IF(BQ65&gt;BQ$46,"SALAH, Lebih tinggi dari Kualitas Target Kinerja","OK"))</f>
        <v>#DIV/0!</v>
      </c>
      <c r="BS65" s="403" t="s">
        <v>431</v>
      </c>
      <c r="BT65" s="402" t="str">
        <f>IF(BS65="a",1,IF(BS65="b",0.75,IF(BS65="c",0.5,IF(BS65="d",0.25,IF(BS65="e",0,IF(BS65="a/b/c/d/e","Belum diisi","Error"))))))</f>
        <v>Belum diisi</v>
      </c>
      <c r="BU65" s="318" t="e">
        <f>IF(BT65&gt;BT$45,"SALAH, lebih tinggi dari Nilai indikator kinerja sasaran dan hasil program",IF(BT65&gt;BT$46,"SALAH, Lebih tinggi dari Kualitas Target Kinerja","OK"))</f>
        <v>#DIV/0!</v>
      </c>
      <c r="BV65" s="403" t="s">
        <v>431</v>
      </c>
      <c r="BW65" s="402" t="str">
        <f>IF(BV65="a",1,IF(BV65="b",0.75,IF(BV65="c",0.5,IF(BV65="d",0.25,IF(BV65="e",0,IF(BV65="a/b/c/d/e","Belum diisi","Error"))))))</f>
        <v>Belum diisi</v>
      </c>
      <c r="BX65" s="318" t="e">
        <f>IF(BW65&gt;BW$45,"SALAH, lebih tinggi dari Nilai indikator kinerja sasaran dan hasil program",IF(BW65&gt;BW$46,"SALAH, Lebih tinggi dari Kualitas Target Kinerja","OK"))</f>
        <v>#DIV/0!</v>
      </c>
      <c r="BY65" s="403" t="s">
        <v>431</v>
      </c>
      <c r="BZ65" s="402" t="str">
        <f>IF(BY65="a",1,IF(BY65="b",0.75,IF(BY65="c",0.5,IF(BY65="d",0.25,IF(BY65="e",0,IF(BY65="a/b/c/d/e","Belum diisi","Error"))))))</f>
        <v>Belum diisi</v>
      </c>
      <c r="CA65" s="318" t="e">
        <f>IF(BZ65&gt;BZ$45,"SALAH, lebih tinggi dari Nilai indikator kinerja sasaran dan hasil program",IF(BZ65&gt;BZ$46,"SALAH, Lebih tinggi dari Kualitas Target Kinerja","OK"))</f>
        <v>#DIV/0!</v>
      </c>
      <c r="CB65" s="403" t="s">
        <v>431</v>
      </c>
      <c r="CC65" s="402" t="str">
        <f>IF(CB65="a",1,IF(CB65="b",0.75,IF(CB65="c",0.5,IF(CB65="d",0.25,IF(CB65="e",0,IF(CB65="a/b/c/d/e","Belum diisi","Error"))))))</f>
        <v>Belum diisi</v>
      </c>
      <c r="CD65" s="318" t="e">
        <f>IF(CC65&gt;CC$45,"SALAH, lebih tinggi dari Nilai indikator kinerja sasaran dan hasil program",IF(CC65&gt;CC$46,"SALAH, Lebih tinggi dari Kualitas Target Kinerja","OK"))</f>
        <v>#DIV/0!</v>
      </c>
      <c r="CE65" s="403" t="s">
        <v>431</v>
      </c>
      <c r="CF65" s="402" t="str">
        <f>IF(CE65="a",1,IF(CE65="b",0.75,IF(CE65="c",0.5,IF(CE65="d",0.25,IF(CE65="e",0,IF(CE65="a/b/c/d/e","Belum diisi","Error"))))))</f>
        <v>Belum diisi</v>
      </c>
      <c r="CG65" s="318" t="e">
        <f>IF(CF65&gt;CF$45,"SALAH, lebih tinggi dari Nilai indikator kinerja sasaran dan hasil program",IF(CF65&gt;CF$46,"SALAH, Lebih tinggi dari Kualitas Target Kinerja","OK"))</f>
        <v>#DIV/0!</v>
      </c>
      <c r="CH65" s="403" t="s">
        <v>431</v>
      </c>
      <c r="CI65" s="402" t="str">
        <f>IF(CH65="a",1,IF(CH65="b",0.75,IF(CH65="c",0.5,IF(CH65="d",0.25,IF(CH65="e",0,IF(CH65="a/b/c/d/e","Belum diisi","Error"))))))</f>
        <v>Belum diisi</v>
      </c>
      <c r="CJ65" s="318" t="e">
        <f>IF(CI65&gt;CI$45,"SALAH, lebih tinggi dari Nilai indikator kinerja sasaran dan hasil program",IF(CI65&gt;CI$46,"SALAH, Lebih tinggi dari Kualitas Target Kinerja","OK"))</f>
        <v>#DIV/0!</v>
      </c>
      <c r="CK65" s="403" t="s">
        <v>431</v>
      </c>
      <c r="CL65" s="402" t="str">
        <f>IF(CK65="a",1,IF(CK65="b",0.75,IF(CK65="c",0.5,IF(CK65="d",0.25,IF(CK65="e",0,IF(CK65="a/b/c/d/e","Belum diisi","Error"))))))</f>
        <v>Belum diisi</v>
      </c>
      <c r="CM65" s="318" t="e">
        <f>IF(CL65&gt;CL$45,"SALAH, lebih tinggi dari Nilai indikator kinerja sasaran dan hasil program",IF(CL65&gt;CL$46,"SALAH, Lebih tinggi dari Kualitas Target Kinerja","OK"))</f>
        <v>#DIV/0!</v>
      </c>
      <c r="CN65" s="403" t="s">
        <v>431</v>
      </c>
      <c r="CO65" s="402" t="str">
        <f>IF(CN65="a",1,IF(CN65="b",0.75,IF(CN65="c",0.5,IF(CN65="d",0.25,IF(CN65="e",0,IF(CN65="a/b/c/d/e","Belum diisi","Error"))))))</f>
        <v>Belum diisi</v>
      </c>
      <c r="CP65" s="318" t="e">
        <f>IF(CO65&gt;CO$45,"SALAH, lebih tinggi dari Nilai indikator kinerja sasaran dan hasil program",IF(CO65&gt;CO$46,"SALAH, Lebih tinggi dari Kualitas Target Kinerja","OK"))</f>
        <v>#DIV/0!</v>
      </c>
      <c r="CQ65" s="403" t="s">
        <v>431</v>
      </c>
      <c r="CR65" s="402" t="str">
        <f>IF(CQ65="a",1,IF(CQ65="b",0.75,IF(CQ65="c",0.5,IF(CQ65="d",0.25,IF(CQ65="e",0,IF(CQ65="a/b/c/d/e","Belum diisi","Error"))))))</f>
        <v>Belum diisi</v>
      </c>
      <c r="CS65" s="318" t="e">
        <f>IF(CR65&gt;CR$45,"SALAH, lebih tinggi dari Nilai indikator kinerja sasaran dan hasil program",IF(CR65&gt;CR$46,"SALAH, Lebih tinggi dari Kualitas Target Kinerja","OK"))</f>
        <v>#DIV/0!</v>
      </c>
      <c r="CT65" s="403" t="s">
        <v>431</v>
      </c>
      <c r="CU65" s="402" t="str">
        <f>IF(CT65="a",1,IF(CT65="b",0.75,IF(CT65="c",0.5,IF(CT65="d",0.25,IF(CT65="e",0,IF(CT65="a/b/c/d/e","Belum diisi","Error"))))))</f>
        <v>Belum diisi</v>
      </c>
      <c r="CV65" s="318" t="e">
        <f>IF(CU65&gt;CU$45,"SALAH, lebih tinggi dari Nilai indikator kinerja sasaran dan hasil program",IF(CU65&gt;CU$46,"SALAH, Lebih tinggi dari Kualitas Target Kinerja","OK"))</f>
        <v>#DIV/0!</v>
      </c>
      <c r="CW65" s="403" t="s">
        <v>431</v>
      </c>
      <c r="CX65" s="402" t="str">
        <f>IF(CW65="a",1,IF(CW65="b",0.75,IF(CW65="c",0.5,IF(CW65="d",0.25,IF(CW65="e",0,IF(CW65="a/b/c/d/e","Belum diisi","Error"))))))</f>
        <v>Belum diisi</v>
      </c>
      <c r="CY65" s="318" t="e">
        <f>IF(CX65&gt;CX$45,"SALAH, lebih tinggi dari Nilai indikator kinerja sasaran dan hasil program",IF(CX65&gt;CX$46,"SALAH, Lebih tinggi dari Kualitas Target Kinerja","OK"))</f>
        <v>#DIV/0!</v>
      </c>
      <c r="CZ65" s="403" t="s">
        <v>431</v>
      </c>
      <c r="DA65" s="402" t="str">
        <f>IF(CZ65="a",1,IF(CZ65="b",0.75,IF(CZ65="c",0.5,IF(CZ65="d",0.25,IF(CZ65="e",0,IF(CZ65="a/b/c/d/e","Belum diisi","Error"))))))</f>
        <v>Belum diisi</v>
      </c>
      <c r="DB65" s="318" t="e">
        <f>IF(DA65&gt;DA$45,"SALAH, lebih tinggi dari Nilai indikator kinerja sasaran dan hasil program",IF(DA65&gt;DA$46,"SALAH, Lebih tinggi dari Kualitas Target Kinerja","OK"))</f>
        <v>#DIV/0!</v>
      </c>
      <c r="DC65" s="403" t="s">
        <v>431</v>
      </c>
      <c r="DD65" s="402" t="str">
        <f>IF(DC65="a",1,IF(DC65="b",0.75,IF(DC65="c",0.5,IF(DC65="d",0.25,IF(DC65="e",0,IF(DC65="a/b/c/d/e","Belum diisi","Error"))))))</f>
        <v>Belum diisi</v>
      </c>
      <c r="DE65" s="318" t="e">
        <f>IF(DD65&gt;DD$45,"SALAH, lebih tinggi dari Nilai indikator kinerja sasaran dan hasil program",IF(DD65&gt;DD$46,"SALAH, Lebih tinggi dari Kualitas Target Kinerja","OK"))</f>
        <v>#DIV/0!</v>
      </c>
      <c r="DF65" s="403" t="s">
        <v>431</v>
      </c>
      <c r="DG65" s="402" t="str">
        <f>IF(DF65="a",1,IF(DF65="b",0.75,IF(DF65="c",0.5,IF(DF65="d",0.25,IF(DF65="e",0,IF(DF65="a/b/c/d/e","Belum diisi","Error"))))))</f>
        <v>Belum diisi</v>
      </c>
      <c r="DH65" s="318" t="e">
        <f>IF(DG65&gt;DG$45,"SALAH, lebih tinggi dari Nilai indikator kinerja sasaran dan hasil program",IF(DG65&gt;DG$46,"SALAH, Lebih tinggi dari Kualitas Target Kinerja","OK"))</f>
        <v>#DIV/0!</v>
      </c>
      <c r="DI65" s="403" t="s">
        <v>431</v>
      </c>
      <c r="DJ65" s="402" t="str">
        <f>IF(DI65="a",1,IF(DI65="b",0.75,IF(DI65="c",0.5,IF(DI65="d",0.25,IF(DI65="e",0,IF(DI65="a/b/c/d/e","Belum diisi","Error"))))))</f>
        <v>Belum diisi</v>
      </c>
      <c r="DK65" s="318" t="e">
        <f>IF(DJ65&gt;DJ$45,"SALAH, lebih tinggi dari Nilai indikator kinerja sasaran dan hasil program",IF(DJ65&gt;DJ$46,"SALAH, Lebih tinggi dari Kualitas Target Kinerja","OK"))</f>
        <v>#DIV/0!</v>
      </c>
      <c r="DL65" s="403" t="s">
        <v>431</v>
      </c>
      <c r="DM65" s="402" t="str">
        <f>IF(DL65="a",1,IF(DL65="b",0.75,IF(DL65="c",0.5,IF(DL65="d",0.25,IF(DL65="e",0,IF(DL65="a/b/c/d/e","Belum diisi","Error"))))))</f>
        <v>Belum diisi</v>
      </c>
      <c r="DN65" s="318" t="e">
        <f>IF(DM65&gt;DM$45,"SALAH, lebih tinggi dari Nilai indikator kinerja sasaran dan hasil program",IF(DM65&gt;DM$46,"SALAH, Lebih tinggi dari Kualitas Target Kinerja","OK"))</f>
        <v>#DIV/0!</v>
      </c>
      <c r="DO65" s="403" t="s">
        <v>431</v>
      </c>
      <c r="DP65" s="402" t="str">
        <f>IF(DO65="a",1,IF(DO65="b",0.75,IF(DO65="c",0.5,IF(DO65="d",0.25,IF(DO65="e",0,IF(DO65="a/b/c/d/e","Belum diisi","Error"))))))</f>
        <v>Belum diisi</v>
      </c>
      <c r="DQ65" s="318" t="e">
        <f>IF(DP65&gt;DP$45,"SALAH, lebih tinggi dari Nilai indikator kinerja sasaran dan hasil program",IF(DP65&gt;DP$46,"SALAH, Lebih tinggi dari Kualitas Target Kinerja","OK"))</f>
        <v>#DIV/0!</v>
      </c>
      <c r="DR65" s="403" t="s">
        <v>431</v>
      </c>
      <c r="DS65" s="402" t="str">
        <f>IF(DR65="a",1,IF(DR65="b",0.75,IF(DR65="c",0.5,IF(DR65="d",0.25,IF(DR65="e",0,IF(DR65="a/b/c/d/e","Belum diisi","Error"))))))</f>
        <v>Belum diisi</v>
      </c>
      <c r="DT65" s="318" t="e">
        <f>IF(DS65&gt;DS$45,"SALAH, lebih tinggi dari Nilai indikator kinerja sasaran dan hasil program",IF(DS65&gt;DS$46,"SALAH, Lebih tinggi dari Kualitas Target Kinerja","OK"))</f>
        <v>#DIV/0!</v>
      </c>
      <c r="DU65" s="403" t="s">
        <v>431</v>
      </c>
      <c r="DV65" s="402" t="str">
        <f>IF(DU65="a",1,IF(DU65="b",0.75,IF(DU65="c",0.5,IF(DU65="d",0.25,IF(DU65="e",0,IF(DU65="a/b/c/d/e","Belum diisi","Error"))))))</f>
        <v>Belum diisi</v>
      </c>
      <c r="DW65" s="318" t="e">
        <f>IF(DV65&gt;DV$45,"SALAH, lebih tinggi dari Nilai indikator kinerja sasaran dan hasil program",IF(DV65&gt;DV$46,"SALAH, Lebih tinggi dari Kualitas Target Kinerja","OK"))</f>
        <v>#DIV/0!</v>
      </c>
      <c r="DX65" s="403" t="s">
        <v>431</v>
      </c>
      <c r="DY65" s="402" t="str">
        <f>IF(DX65="a",1,IF(DX65="b",0.75,IF(DX65="c",0.5,IF(DX65="d",0.25,IF(DX65="e",0,IF(DX65="a/b/c/d/e","Belum diisi","Error"))))))</f>
        <v>Belum diisi</v>
      </c>
      <c r="DZ65" s="318" t="e">
        <f>IF(DY65&gt;DY$45,"SALAH, lebih tinggi dari Nilai indikator kinerja sasaran dan hasil program",IF(DY65&gt;DY$46,"SALAH, Lebih tinggi dari Kualitas Target Kinerja","OK"))</f>
        <v>#DIV/0!</v>
      </c>
      <c r="EA65" s="403" t="s">
        <v>431</v>
      </c>
      <c r="EB65" s="402" t="str">
        <f>IF(EA65="a",1,IF(EA65="b",0.75,IF(EA65="c",0.5,IF(EA65="d",0.25,IF(EA65="e",0,IF(EA65="a/b/c/d/e","Belum diisi","Error"))))))</f>
        <v>Belum diisi</v>
      </c>
      <c r="EC65" s="318" t="e">
        <f>IF(EB65&gt;EB$45,"SALAH, lebih tinggi dari Nilai indikator kinerja sasaran dan hasil program",IF(EB65&gt;EB$46,"SALAH, Lebih tinggi dari Kualitas Target Kinerja","OK"))</f>
        <v>#DIV/0!</v>
      </c>
      <c r="ED65" s="403" t="s">
        <v>431</v>
      </c>
      <c r="EE65" s="402" t="str">
        <f>IF(ED65="a",1,IF(ED65="b",0.75,IF(ED65="c",0.5,IF(ED65="d",0.25,IF(ED65="e",0,IF(ED65="a/b/c/d/e","Belum diisi","Error"))))))</f>
        <v>Belum diisi</v>
      </c>
      <c r="EF65" s="318" t="e">
        <f>IF(EE65&gt;EE$45,"SALAH, lebih tinggi dari Nilai indikator kinerja sasaran dan hasil program",IF(EE65&gt;EE$46,"SALAH, Lebih tinggi dari Kualitas Target Kinerja","OK"))</f>
        <v>#DIV/0!</v>
      </c>
      <c r="EG65" s="403" t="s">
        <v>431</v>
      </c>
      <c r="EH65" s="402" t="str">
        <f>IF(EG65="a",1,IF(EG65="b",0.75,IF(EG65="c",0.5,IF(EG65="d",0.25,IF(EG65="e",0,IF(EG65="a/b/c/d/e","Belum diisi","Error"))))))</f>
        <v>Belum diisi</v>
      </c>
      <c r="EI65" s="318" t="e">
        <f>IF(EH65&gt;EH$45,"SALAH, lebih tinggi dari Nilai indikator kinerja sasaran dan hasil program",IF(EH65&gt;EH$46,"SALAH, Lebih tinggi dari Kualitas Target Kinerja","OK"))</f>
        <v>#DIV/0!</v>
      </c>
      <c r="EJ65" s="403" t="s">
        <v>431</v>
      </c>
      <c r="EK65" s="402" t="str">
        <f>IF(EJ65="a",1,IF(EJ65="b",0.75,IF(EJ65="c",0.5,IF(EJ65="d",0.25,IF(EJ65="e",0,IF(EJ65="a/b/c/d/e","Belum diisi","Error"))))))</f>
        <v>Belum diisi</v>
      </c>
      <c r="EL65" s="318" t="e">
        <f>IF(EK65&gt;EK$45,"SALAH, lebih tinggi dari Nilai indikator kinerja sasaran dan hasil program",IF(EK65&gt;EK$46,"SALAH, Lebih tinggi dari Kualitas Target Kinerja","OK"))</f>
        <v>#DIV/0!</v>
      </c>
      <c r="EM65" s="401" t="s">
        <v>431</v>
      </c>
      <c r="EN65" s="402" t="str">
        <f>IF(EM65="a",1,IF(EM65="b",0.75,IF(EM65="c",0.5,IF(EM65="d",0.25,IF(EM65="e",0,IF(EM65="a/b/c/d/e","Belum diisi","Error"))))))</f>
        <v>Belum diisi</v>
      </c>
      <c r="EO65" s="318" t="e">
        <f>IF(EN65&gt;EN$45,"SALAH, lebih tinggi dari Nilai indikator kinerja sasaran dan hasil program",IF(EN65&gt;EN$46,"SALAH, Lebih tinggi dari Kualitas Target Kinerja","OK"))</f>
        <v>#DIV/0!</v>
      </c>
    </row>
    <row r="66" spans="1:145" ht="15">
      <c r="A66" s="56">
        <v>68</v>
      </c>
      <c r="B66" s="310">
        <v>4</v>
      </c>
      <c r="C66" s="420" t="s">
        <v>295</v>
      </c>
      <c r="D66" s="421"/>
      <c r="E66" s="399" t="str">
        <f>IF(F66&gt;0.875,"a",IF(F66&gt;0.625,"b",IF(F66&gt;0.375,"c",IF(F66&gt;0.125,"d",IF(F66&lt;=0.125,"e","Error")))))</f>
        <v>a</v>
      </c>
      <c r="F66" s="405">
        <f t="shared" si="100"/>
        <v>1</v>
      </c>
      <c r="H66" s="387"/>
      <c r="J66" s="313" t="s">
        <v>26</v>
      </c>
      <c r="K66" s="400" t="s">
        <v>1363</v>
      </c>
      <c r="L66" s="399">
        <f>IF(K66="Y",1,IF(K66="T",0,IF(K66="Y/T","Belum diisi","Error")))</f>
        <v>1</v>
      </c>
      <c r="M66" s="318" t="str">
        <f>IF((L66&gt;L63),"SALAH, IKU tidak ada","OK")</f>
        <v>OK</v>
      </c>
      <c r="N66" s="401" t="s">
        <v>26</v>
      </c>
      <c r="O66" s="402" t="str">
        <f>IF(N66="Y",1,IF(N66="T",0,IF(N66="Y/T","Belum diisi","Error")))</f>
        <v>Belum diisi</v>
      </c>
      <c r="P66" s="318" t="str">
        <f>IF((O66&gt;O63),"SALAH, IKU tidak ada","OK")</f>
        <v>OK</v>
      </c>
      <c r="Q66" s="401" t="s">
        <v>26</v>
      </c>
      <c r="R66" s="402" t="str">
        <f>IF(Q66="Y",1,IF(Q66="T",0,IF(Q66="Y/T","Belum diisi","Error")))</f>
        <v>Belum diisi</v>
      </c>
      <c r="S66" s="318" t="str">
        <f>IF((R66&gt;R63),"SALAH, IKU tidak ada","OK")</f>
        <v>OK</v>
      </c>
      <c r="T66" s="401" t="s">
        <v>26</v>
      </c>
      <c r="U66" s="402" t="str">
        <f>IF(T66="Y",1,IF(T66="T",0,IF(T66="Y/T","Belum diisi","Error")))</f>
        <v>Belum diisi</v>
      </c>
      <c r="V66" s="318" t="str">
        <f>IF((U66&gt;U63),"SALAH, IKU tidak ada","OK")</f>
        <v>OK</v>
      </c>
      <c r="W66" s="401" t="s">
        <v>26</v>
      </c>
      <c r="X66" s="402" t="str">
        <f>IF(W66="Y",1,IF(W66="T",0,IF(W66="Y/T","Belum diisi","Error")))</f>
        <v>Belum diisi</v>
      </c>
      <c r="Y66" s="318" t="str">
        <f>IF((X66&gt;X63),"SALAH, IKU tidak ada","OK")</f>
        <v>OK</v>
      </c>
      <c r="Z66" s="403" t="s">
        <v>26</v>
      </c>
      <c r="AA66" s="402" t="str">
        <f>IF(Z66="Y",1,IF(Z66="T",0,IF(Z66="Y/T","Belum diisi","Error")))</f>
        <v>Belum diisi</v>
      </c>
      <c r="AB66" s="318" t="str">
        <f>IF((AA66&gt;AA63),"SALAH, IKU tidak ada","OK")</f>
        <v>OK</v>
      </c>
      <c r="AC66" s="403" t="s">
        <v>26</v>
      </c>
      <c r="AD66" s="402" t="str">
        <f>IF(AC66="Y",1,IF(AC66="T",0,IF(AC66="Y/T","Belum diisi","Error")))</f>
        <v>Belum diisi</v>
      </c>
      <c r="AE66" s="318" t="str">
        <f>IF((AD66&gt;AD63),"SALAH, IKU tidak ada","OK")</f>
        <v>OK</v>
      </c>
      <c r="AF66" s="403" t="s">
        <v>26</v>
      </c>
      <c r="AG66" s="402" t="str">
        <f>IF(AF66="Y",1,IF(AF66="T",0,IF(AF66="Y/T","Belum diisi","Error")))</f>
        <v>Belum diisi</v>
      </c>
      <c r="AH66" s="318" t="str">
        <f>IF((AG66&gt;AG63),"SALAH, IKU tidak ada","OK")</f>
        <v>OK</v>
      </c>
      <c r="AI66" s="403" t="s">
        <v>26</v>
      </c>
      <c r="AJ66" s="402" t="str">
        <f>IF(AI66="Y",1,IF(AI66="T",0,IF(AI66="Y/T","Belum diisi","Error")))</f>
        <v>Belum diisi</v>
      </c>
      <c r="AK66" s="318" t="str">
        <f>IF((AJ66&gt;AJ63),"SALAH, IKU tidak ada","OK")</f>
        <v>OK</v>
      </c>
      <c r="AL66" s="403" t="s">
        <v>26</v>
      </c>
      <c r="AM66" s="402" t="str">
        <f>IF(AL66="Y",1,IF(AL66="T",0,IF(AL66="Y/T","Belum diisi","Error")))</f>
        <v>Belum diisi</v>
      </c>
      <c r="AN66" s="318" t="str">
        <f>IF((AM66&gt;AM63),"SALAH, IKU tidak ada","OK")</f>
        <v>OK</v>
      </c>
      <c r="AO66" s="401" t="s">
        <v>26</v>
      </c>
      <c r="AP66" s="402" t="str">
        <f>IF(AO66="Y",1,IF(AO66="T",0,IF(AO66="Y/T","Belum diisi","Error")))</f>
        <v>Belum diisi</v>
      </c>
      <c r="AQ66" s="318" t="str">
        <f>IF((AP66&gt;AP63),"SALAH, IKU tidak ada","OK")</f>
        <v>OK</v>
      </c>
      <c r="AR66" s="401" t="s">
        <v>26</v>
      </c>
      <c r="AS66" s="402" t="str">
        <f>IF(AR66="Y",1,IF(AR66="T",0,IF(AR66="Y/T","Belum diisi","Error")))</f>
        <v>Belum diisi</v>
      </c>
      <c r="AT66" s="318" t="str">
        <f>IF((AS66&gt;AS63),"SALAH, IKU tidak ada","OK")</f>
        <v>OK</v>
      </c>
      <c r="AU66" s="401" t="s">
        <v>26</v>
      </c>
      <c r="AV66" s="402" t="str">
        <f>IF(AU66="Y",1,IF(AU66="T",0,IF(AU66="Y/T","Belum diisi","Error")))</f>
        <v>Belum diisi</v>
      </c>
      <c r="AW66" s="318" t="str">
        <f>IF((AV66&gt;AV63),"SALAH, IKU tidak ada","OK")</f>
        <v>OK</v>
      </c>
      <c r="AX66" s="401" t="s">
        <v>26</v>
      </c>
      <c r="AY66" s="402" t="str">
        <f>IF(AX66="Y",1,IF(AX66="T",0,IF(AX66="Y/T","Belum diisi","Error")))</f>
        <v>Belum diisi</v>
      </c>
      <c r="AZ66" s="318" t="str">
        <f>IF((AY66&gt;AY63),"SALAH, IKU tidak ada","OK")</f>
        <v>OK</v>
      </c>
      <c r="BA66" s="403" t="s">
        <v>26</v>
      </c>
      <c r="BB66" s="402" t="str">
        <f>IF(BA66="Y",1,IF(BA66="T",0,IF(BA66="Y/T","Belum diisi","Error")))</f>
        <v>Belum diisi</v>
      </c>
      <c r="BC66" s="318" t="str">
        <f>IF((BB66&gt;BB63),"SALAH, IKU tidak ada","OK")</f>
        <v>OK</v>
      </c>
      <c r="BD66" s="403" t="s">
        <v>26</v>
      </c>
      <c r="BE66" s="402" t="str">
        <f>IF(BD66="Y",1,IF(BD66="T",0,IF(BD66="Y/T","Belum diisi","Error")))</f>
        <v>Belum diisi</v>
      </c>
      <c r="BF66" s="318" t="str">
        <f>IF((BE66&gt;BE63),"SALAH, IKU tidak ada","OK")</f>
        <v>OK</v>
      </c>
      <c r="BG66" s="403" t="s">
        <v>26</v>
      </c>
      <c r="BH66" s="402" t="str">
        <f>IF(BG66="Y",1,IF(BG66="T",0,IF(BG66="Y/T","Belum diisi","Error")))</f>
        <v>Belum diisi</v>
      </c>
      <c r="BI66" s="318" t="str">
        <f>IF((BH66&gt;BH63),"SALAH, IKU tidak ada","OK")</f>
        <v>OK</v>
      </c>
      <c r="BJ66" s="403" t="s">
        <v>26</v>
      </c>
      <c r="BK66" s="402" t="str">
        <f>IF(BJ66="Y",1,IF(BJ66="T",0,IF(BJ66="Y/T","Belum diisi","Error")))</f>
        <v>Belum diisi</v>
      </c>
      <c r="BL66" s="318" t="str">
        <f>IF((BK66&gt;BK63),"SALAH, IKU tidak ada","OK")</f>
        <v>OK</v>
      </c>
      <c r="BM66" s="403" t="s">
        <v>26</v>
      </c>
      <c r="BN66" s="402" t="str">
        <f>IF(BM66="Y",1,IF(BM66="T",0,IF(BM66="Y/T","Belum diisi","Error")))</f>
        <v>Belum diisi</v>
      </c>
      <c r="BO66" s="318" t="str">
        <f>IF((BN66&gt;BN63),"SALAH, IKU tidak ada","OK")</f>
        <v>OK</v>
      </c>
      <c r="BP66" s="403" t="s">
        <v>26</v>
      </c>
      <c r="BQ66" s="402" t="str">
        <f>IF(BP66="Y",1,IF(BP66="T",0,IF(BP66="Y/T","Belum diisi","Error")))</f>
        <v>Belum diisi</v>
      </c>
      <c r="BR66" s="318" t="str">
        <f>IF((BQ66&gt;BQ63),"SALAH, IKU tidak ada","OK")</f>
        <v>OK</v>
      </c>
      <c r="BS66" s="403" t="s">
        <v>26</v>
      </c>
      <c r="BT66" s="402" t="str">
        <f>IF(BS66="Y",1,IF(BS66="T",0,IF(BS66="Y/T","Belum diisi","Error")))</f>
        <v>Belum diisi</v>
      </c>
      <c r="BU66" s="318" t="str">
        <f>IF((BT66&gt;BT63),"SALAH, IKU tidak ada","OK")</f>
        <v>OK</v>
      </c>
      <c r="BV66" s="403" t="s">
        <v>26</v>
      </c>
      <c r="BW66" s="402" t="str">
        <f>IF(BV66="Y",1,IF(BV66="T",0,IF(BV66="Y/T","Belum diisi","Error")))</f>
        <v>Belum diisi</v>
      </c>
      <c r="BX66" s="318" t="str">
        <f>IF((BW66&gt;BW63),"SALAH, IKU tidak ada","OK")</f>
        <v>OK</v>
      </c>
      <c r="BY66" s="403" t="s">
        <v>26</v>
      </c>
      <c r="BZ66" s="402" t="str">
        <f>IF(BY66="Y",1,IF(BY66="T",0,IF(BY66="Y/T","Belum diisi","Error")))</f>
        <v>Belum diisi</v>
      </c>
      <c r="CA66" s="318" t="str">
        <f>IF((BZ66&gt;BZ63),"SALAH, IKU tidak ada","OK")</f>
        <v>OK</v>
      </c>
      <c r="CB66" s="403" t="s">
        <v>26</v>
      </c>
      <c r="CC66" s="402" t="str">
        <f>IF(CB66="Y",1,IF(CB66="T",0,IF(CB66="Y/T","Belum diisi","Error")))</f>
        <v>Belum diisi</v>
      </c>
      <c r="CD66" s="318" t="str">
        <f>IF((CC66&gt;CC63),"SALAH, IKU tidak ada","OK")</f>
        <v>OK</v>
      </c>
      <c r="CE66" s="403" t="s">
        <v>26</v>
      </c>
      <c r="CF66" s="402" t="str">
        <f>IF(CE66="Y",1,IF(CE66="T",0,IF(CE66="Y/T","Belum diisi","Error")))</f>
        <v>Belum diisi</v>
      </c>
      <c r="CG66" s="318" t="str">
        <f>IF((CF66&gt;CF63),"SALAH, IKU tidak ada","OK")</f>
        <v>OK</v>
      </c>
      <c r="CH66" s="403" t="s">
        <v>26</v>
      </c>
      <c r="CI66" s="402" t="str">
        <f>IF(CH66="Y",1,IF(CH66="T",0,IF(CH66="Y/T","Belum diisi","Error")))</f>
        <v>Belum diisi</v>
      </c>
      <c r="CJ66" s="318" t="str">
        <f>IF((CI66&gt;CI63),"SALAH, IKU tidak ada","OK")</f>
        <v>OK</v>
      </c>
      <c r="CK66" s="403" t="s">
        <v>26</v>
      </c>
      <c r="CL66" s="402" t="str">
        <f>IF(CK66="Y",1,IF(CK66="T",0,IF(CK66="Y/T","Belum diisi","Error")))</f>
        <v>Belum diisi</v>
      </c>
      <c r="CM66" s="318" t="str">
        <f>IF((CL66&gt;CL63),"SALAH, IKU tidak ada","OK")</f>
        <v>OK</v>
      </c>
      <c r="CN66" s="403" t="s">
        <v>26</v>
      </c>
      <c r="CO66" s="402" t="str">
        <f>IF(CN66="Y",1,IF(CN66="T",0,IF(CN66="Y/T","Belum diisi","Error")))</f>
        <v>Belum diisi</v>
      </c>
      <c r="CP66" s="318" t="str">
        <f>IF((CO66&gt;CO63),"SALAH, IKU tidak ada","OK")</f>
        <v>OK</v>
      </c>
      <c r="CQ66" s="403" t="s">
        <v>26</v>
      </c>
      <c r="CR66" s="402" t="str">
        <f>IF(CQ66="Y",1,IF(CQ66="T",0,IF(CQ66="Y/T","Belum diisi","Error")))</f>
        <v>Belum diisi</v>
      </c>
      <c r="CS66" s="318" t="str">
        <f>IF((CR66&gt;CR63),"SALAH, IKU tidak ada","OK")</f>
        <v>OK</v>
      </c>
      <c r="CT66" s="403" t="s">
        <v>26</v>
      </c>
      <c r="CU66" s="402" t="str">
        <f>IF(CT66="Y",1,IF(CT66="T",0,IF(CT66="Y/T","Belum diisi","Error")))</f>
        <v>Belum diisi</v>
      </c>
      <c r="CV66" s="318" t="str">
        <f>IF((CU66&gt;CU63),"SALAH, IKU tidak ada","OK")</f>
        <v>OK</v>
      </c>
      <c r="CW66" s="403" t="s">
        <v>26</v>
      </c>
      <c r="CX66" s="402" t="str">
        <f>IF(CW66="Y",1,IF(CW66="T",0,IF(CW66="Y/T","Belum diisi","Error")))</f>
        <v>Belum diisi</v>
      </c>
      <c r="CY66" s="318" t="str">
        <f>IF((CX66&gt;CX63),"SALAH, IKU tidak ada","OK")</f>
        <v>OK</v>
      </c>
      <c r="CZ66" s="403" t="s">
        <v>26</v>
      </c>
      <c r="DA66" s="402" t="str">
        <f>IF(CZ66="Y",1,IF(CZ66="T",0,IF(CZ66="Y/T","Belum diisi","Error")))</f>
        <v>Belum diisi</v>
      </c>
      <c r="DB66" s="318" t="str">
        <f>IF((DA66&gt;DA63),"SALAH, IKU tidak ada","OK")</f>
        <v>OK</v>
      </c>
      <c r="DC66" s="403" t="s">
        <v>26</v>
      </c>
      <c r="DD66" s="402" t="str">
        <f>IF(DC66="Y",1,IF(DC66="T",0,IF(DC66="Y/T","Belum diisi","Error")))</f>
        <v>Belum diisi</v>
      </c>
      <c r="DE66" s="318" t="str">
        <f>IF((DD66&gt;DD63),"SALAH, IKU tidak ada","OK")</f>
        <v>OK</v>
      </c>
      <c r="DF66" s="403" t="s">
        <v>26</v>
      </c>
      <c r="DG66" s="402" t="str">
        <f>IF(DF66="Y",1,IF(DF66="T",0,IF(DF66="Y/T","Belum diisi","Error")))</f>
        <v>Belum diisi</v>
      </c>
      <c r="DH66" s="318" t="str">
        <f>IF((DG66&gt;DG63),"SALAH, IKU tidak ada","OK")</f>
        <v>OK</v>
      </c>
      <c r="DI66" s="403" t="s">
        <v>26</v>
      </c>
      <c r="DJ66" s="402" t="str">
        <f>IF(DI66="Y",1,IF(DI66="T",0,IF(DI66="Y/T","Belum diisi","Error")))</f>
        <v>Belum diisi</v>
      </c>
      <c r="DK66" s="318" t="str">
        <f>IF((DJ66&gt;DJ63),"SALAH, IKU tidak ada","OK")</f>
        <v>OK</v>
      </c>
      <c r="DL66" s="403" t="s">
        <v>26</v>
      </c>
      <c r="DM66" s="402" t="str">
        <f>IF(DL66="Y",1,IF(DL66="T",0,IF(DL66="Y/T","Belum diisi","Error")))</f>
        <v>Belum diisi</v>
      </c>
      <c r="DN66" s="318" t="str">
        <f>IF((DM66&gt;DM63),"SALAH, IKU tidak ada","OK")</f>
        <v>OK</v>
      </c>
      <c r="DO66" s="403" t="s">
        <v>26</v>
      </c>
      <c r="DP66" s="402" t="str">
        <f>IF(DO66="Y",1,IF(DO66="T",0,IF(DO66="Y/T","Belum diisi","Error")))</f>
        <v>Belum diisi</v>
      </c>
      <c r="DQ66" s="318" t="str">
        <f>IF((DP66&gt;DP63),"SALAH, IKU tidak ada","OK")</f>
        <v>OK</v>
      </c>
      <c r="DR66" s="403" t="s">
        <v>26</v>
      </c>
      <c r="DS66" s="402" t="str">
        <f>IF(DR66="Y",1,IF(DR66="T",0,IF(DR66="Y/T","Belum diisi","Error")))</f>
        <v>Belum diisi</v>
      </c>
      <c r="DT66" s="318" t="str">
        <f>IF((DS66&gt;DS63),"SALAH, IKU tidak ada","OK")</f>
        <v>OK</v>
      </c>
      <c r="DU66" s="403" t="s">
        <v>26</v>
      </c>
      <c r="DV66" s="402" t="str">
        <f>IF(DU66="Y",1,IF(DU66="T",0,IF(DU66="Y/T","Belum diisi","Error")))</f>
        <v>Belum diisi</v>
      </c>
      <c r="DW66" s="318" t="str">
        <f>IF((DV66&gt;DV63),"SALAH, IKU tidak ada","OK")</f>
        <v>OK</v>
      </c>
      <c r="DX66" s="403" t="s">
        <v>26</v>
      </c>
      <c r="DY66" s="402" t="str">
        <f>IF(DX66="Y",1,IF(DX66="T",0,IF(DX66="Y/T","Belum diisi","Error")))</f>
        <v>Belum diisi</v>
      </c>
      <c r="DZ66" s="318" t="str">
        <f>IF((DY66&gt;DY63),"SALAH, IKU tidak ada","OK")</f>
        <v>OK</v>
      </c>
      <c r="EA66" s="403" t="s">
        <v>26</v>
      </c>
      <c r="EB66" s="402" t="str">
        <f>IF(EA66="Y",1,IF(EA66="T",0,IF(EA66="Y/T","Belum diisi","Error")))</f>
        <v>Belum diisi</v>
      </c>
      <c r="EC66" s="318" t="str">
        <f>IF((EB66&gt;EB63),"SALAH, IKU tidak ada","OK")</f>
        <v>OK</v>
      </c>
      <c r="ED66" s="403" t="s">
        <v>26</v>
      </c>
      <c r="EE66" s="402" t="str">
        <f>IF(ED66="Y",1,IF(ED66="T",0,IF(ED66="Y/T","Belum diisi","Error")))</f>
        <v>Belum diisi</v>
      </c>
      <c r="EF66" s="318" t="str">
        <f>IF((EE66&gt;EE63),"SALAH, IKU tidak ada","OK")</f>
        <v>OK</v>
      </c>
      <c r="EG66" s="403" t="s">
        <v>26</v>
      </c>
      <c r="EH66" s="402" t="str">
        <f>IF(EG66="Y",1,IF(EG66="T",0,IF(EG66="Y/T","Belum diisi","Error")))</f>
        <v>Belum diisi</v>
      </c>
      <c r="EI66" s="318" t="str">
        <f>IF((EH66&gt;EH63),"SALAH, IKU tidak ada","OK")</f>
        <v>OK</v>
      </c>
      <c r="EJ66" s="403" t="s">
        <v>26</v>
      </c>
      <c r="EK66" s="402" t="str">
        <f>IF(EJ66="Y",1,IF(EJ66="T",0,IF(EJ66="Y/T","Belum diisi","Error")))</f>
        <v>Belum diisi</v>
      </c>
      <c r="EL66" s="318" t="str">
        <f>IF((EK66&gt;EK63),"SALAH, IKU tidak ada","OK")</f>
        <v>OK</v>
      </c>
      <c r="EM66" s="401" t="s">
        <v>26</v>
      </c>
      <c r="EN66" s="402" t="str">
        <f>IF(EM66="Y",1,IF(EM66="T",0,IF(EM66="Y/T","Belum diisi","Error")))</f>
        <v>Belum diisi</v>
      </c>
      <c r="EO66" s="318" t="str">
        <f>IF((EN66&gt;EN63),"SALAH, IKU tidak ada","OK")</f>
        <v>OK</v>
      </c>
    </row>
    <row r="67" spans="1:145" ht="15">
      <c r="A67" s="278">
        <v>69</v>
      </c>
      <c r="B67" s="310"/>
      <c r="C67" s="316"/>
      <c r="D67" s="324"/>
      <c r="E67" s="323"/>
      <c r="F67" s="323"/>
      <c r="H67" s="408"/>
      <c r="J67" s="323"/>
      <c r="K67" s="323"/>
      <c r="L67" s="323"/>
      <c r="M67" s="326"/>
      <c r="N67" s="323"/>
      <c r="O67" s="323"/>
      <c r="P67" s="326"/>
      <c r="Q67" s="323"/>
      <c r="R67" s="323"/>
      <c r="S67" s="326"/>
      <c r="T67" s="323"/>
      <c r="U67" s="323"/>
      <c r="V67" s="326"/>
      <c r="W67" s="323"/>
      <c r="X67" s="323"/>
      <c r="Y67" s="326"/>
      <c r="Z67" s="323"/>
      <c r="AA67" s="323"/>
      <c r="AB67" s="326"/>
      <c r="AC67" s="323"/>
      <c r="AD67" s="323"/>
      <c r="AE67" s="326"/>
      <c r="AF67" s="323"/>
      <c r="AG67" s="323"/>
      <c r="AH67" s="326"/>
      <c r="AI67" s="323"/>
      <c r="AJ67" s="323"/>
      <c r="AK67" s="326"/>
      <c r="AL67" s="323"/>
      <c r="AM67" s="323"/>
      <c r="AN67" s="326"/>
      <c r="AO67" s="323"/>
      <c r="AP67" s="323"/>
      <c r="AQ67" s="326"/>
      <c r="AR67" s="323"/>
      <c r="AS67" s="323"/>
      <c r="AT67" s="326"/>
      <c r="AU67" s="323"/>
      <c r="AV67" s="323"/>
      <c r="AW67" s="326"/>
      <c r="AX67" s="323"/>
      <c r="AY67" s="323"/>
      <c r="AZ67" s="326"/>
      <c r="BA67" s="323"/>
      <c r="BB67" s="323"/>
      <c r="BC67" s="326"/>
      <c r="BD67" s="323"/>
      <c r="BE67" s="323"/>
      <c r="BF67" s="326"/>
      <c r="BG67" s="323"/>
      <c r="BH67" s="323"/>
      <c r="BI67" s="326"/>
      <c r="BJ67" s="323"/>
      <c r="BK67" s="323"/>
      <c r="BL67" s="326"/>
      <c r="BM67" s="323"/>
      <c r="BN67" s="323"/>
      <c r="BO67" s="326"/>
      <c r="BP67" s="323"/>
      <c r="BQ67" s="323"/>
      <c r="BR67" s="326"/>
      <c r="BS67" s="323"/>
      <c r="BT67" s="323"/>
      <c r="BU67" s="326"/>
      <c r="BV67" s="323"/>
      <c r="BW67" s="323"/>
      <c r="BX67" s="326"/>
      <c r="BY67" s="323"/>
      <c r="BZ67" s="323"/>
      <c r="CA67" s="326"/>
      <c r="CB67" s="323"/>
      <c r="CC67" s="323"/>
      <c r="CD67" s="326"/>
      <c r="CE67" s="323"/>
      <c r="CF67" s="323"/>
      <c r="CG67" s="326"/>
      <c r="CH67" s="323"/>
      <c r="CI67" s="323"/>
      <c r="CJ67" s="326"/>
      <c r="CK67" s="323"/>
      <c r="CL67" s="323"/>
      <c r="CM67" s="326"/>
      <c r="CN67" s="323"/>
      <c r="CO67" s="323"/>
      <c r="CP67" s="326"/>
      <c r="CQ67" s="323"/>
      <c r="CR67" s="323"/>
      <c r="CS67" s="326"/>
      <c r="CT67" s="323"/>
      <c r="CU67" s="323"/>
      <c r="CV67" s="326"/>
      <c r="CW67" s="323"/>
      <c r="CX67" s="323"/>
      <c r="CY67" s="326"/>
      <c r="CZ67" s="323"/>
      <c r="DA67" s="323"/>
      <c r="DB67" s="326"/>
      <c r="DC67" s="323"/>
      <c r="DD67" s="323"/>
      <c r="DE67" s="326"/>
      <c r="DF67" s="323"/>
      <c r="DG67" s="323"/>
      <c r="DH67" s="326"/>
      <c r="DI67" s="323"/>
      <c r="DJ67" s="323"/>
      <c r="DK67" s="326"/>
      <c r="DL67" s="323"/>
      <c r="DM67" s="323"/>
      <c r="DN67" s="326"/>
      <c r="DO67" s="323"/>
      <c r="DP67" s="323"/>
      <c r="DQ67" s="326"/>
      <c r="DR67" s="323"/>
      <c r="DS67" s="323"/>
      <c r="DT67" s="326"/>
      <c r="DU67" s="323"/>
      <c r="DV67" s="323"/>
      <c r="DW67" s="326"/>
      <c r="DX67" s="323"/>
      <c r="DY67" s="323"/>
      <c r="DZ67" s="326"/>
      <c r="EA67" s="323"/>
      <c r="EB67" s="323"/>
      <c r="EC67" s="326"/>
      <c r="ED67" s="323"/>
      <c r="EE67" s="323"/>
      <c r="EF67" s="326"/>
      <c r="EG67" s="323"/>
      <c r="EH67" s="323"/>
      <c r="EI67" s="326"/>
      <c r="EJ67" s="323"/>
      <c r="EK67" s="323"/>
      <c r="EL67" s="326"/>
      <c r="EM67" s="323"/>
      <c r="EN67" s="323"/>
      <c r="EO67" s="326"/>
    </row>
    <row r="68" spans="1:145" ht="15.75">
      <c r="A68" s="56">
        <v>70</v>
      </c>
      <c r="B68" s="300" t="s">
        <v>28</v>
      </c>
      <c r="C68" s="390" t="s">
        <v>535</v>
      </c>
      <c r="D68" s="391">
        <v>6.25</v>
      </c>
      <c r="E68" s="392">
        <f>SUM(F69:F78)/COUNT(F69:F78)</f>
        <v>1</v>
      </c>
      <c r="F68" s="393">
        <f>E68*$D68</f>
        <v>6.25</v>
      </c>
      <c r="H68" s="387"/>
      <c r="J68" s="295"/>
      <c r="K68" s="398">
        <f>SUM(L69:L78)/COUNTA(L69:L78)</f>
        <v>1</v>
      </c>
      <c r="L68" s="389">
        <f>K68*$D68</f>
        <v>6.25</v>
      </c>
      <c r="M68" s="298"/>
      <c r="N68" s="398" t="e">
        <f>SUM(O69:O78)/COUNTA(O69:O78)</f>
        <v>#DIV/0!</v>
      </c>
      <c r="O68" s="389" t="e">
        <f>N68*$D68</f>
        <v>#DIV/0!</v>
      </c>
      <c r="P68" s="298"/>
      <c r="Q68" s="398" t="e">
        <f>SUM(R69:R78)/COUNTA(R69:R78)</f>
        <v>#DIV/0!</v>
      </c>
      <c r="R68" s="389" t="e">
        <f>Q68*$D68</f>
        <v>#DIV/0!</v>
      </c>
      <c r="S68" s="298"/>
      <c r="T68" s="398" t="e">
        <f>SUM(U69:U78)/COUNTA(U69:U78)</f>
        <v>#DIV/0!</v>
      </c>
      <c r="U68" s="389" t="e">
        <f>T68*$D68</f>
        <v>#DIV/0!</v>
      </c>
      <c r="V68" s="298"/>
      <c r="W68" s="398" t="e">
        <f>SUM(X69:X78)/COUNTA(X69:X78)</f>
        <v>#DIV/0!</v>
      </c>
      <c r="X68" s="389" t="e">
        <f>W68*$D68</f>
        <v>#DIV/0!</v>
      </c>
      <c r="Y68" s="298"/>
      <c r="Z68" s="398" t="e">
        <f>SUM(AA69:AA78)/COUNTA(AA69:AA78)</f>
        <v>#DIV/0!</v>
      </c>
      <c r="AA68" s="389" t="e">
        <f>Z68*$D68</f>
        <v>#DIV/0!</v>
      </c>
      <c r="AB68" s="298"/>
      <c r="AC68" s="398" t="e">
        <f>SUM(AD69:AD78)/COUNTA(AD69:AD78)</f>
        <v>#DIV/0!</v>
      </c>
      <c r="AD68" s="389" t="e">
        <f>AC68*$D68</f>
        <v>#DIV/0!</v>
      </c>
      <c r="AE68" s="298"/>
      <c r="AF68" s="398" t="e">
        <f>SUM(AG69:AG78)/COUNTA(AG69:AG78)</f>
        <v>#DIV/0!</v>
      </c>
      <c r="AG68" s="389" t="e">
        <f>AF68*$D68</f>
        <v>#DIV/0!</v>
      </c>
      <c r="AH68" s="298"/>
      <c r="AI68" s="398" t="e">
        <f>SUM(AJ69:AJ78)/COUNTA(AJ69:AJ78)</f>
        <v>#DIV/0!</v>
      </c>
      <c r="AJ68" s="389" t="e">
        <f>AI68*$D68</f>
        <v>#DIV/0!</v>
      </c>
      <c r="AK68" s="298"/>
      <c r="AL68" s="398" t="e">
        <f>SUM(AM69:AM78)/COUNTA(AM69:AM78)</f>
        <v>#DIV/0!</v>
      </c>
      <c r="AM68" s="389" t="e">
        <f>AL68*$D68</f>
        <v>#DIV/0!</v>
      </c>
      <c r="AN68" s="298"/>
      <c r="AO68" s="398" t="e">
        <f>SUM(AP69:AP78)/COUNTA(AP69:AP78)</f>
        <v>#DIV/0!</v>
      </c>
      <c r="AP68" s="389" t="e">
        <f>AO68*$D68</f>
        <v>#DIV/0!</v>
      </c>
      <c r="AQ68" s="298"/>
      <c r="AR68" s="398" t="e">
        <f>SUM(AS69:AS78)/COUNTA(AS69:AS78)</f>
        <v>#DIV/0!</v>
      </c>
      <c r="AS68" s="389" t="e">
        <f>AR68*$D68</f>
        <v>#DIV/0!</v>
      </c>
      <c r="AT68" s="298"/>
      <c r="AU68" s="398" t="e">
        <f>SUM(AV69:AV78)/COUNTA(AV69:AV78)</f>
        <v>#DIV/0!</v>
      </c>
      <c r="AV68" s="389" t="e">
        <f>AU68*$D68</f>
        <v>#DIV/0!</v>
      </c>
      <c r="AW68" s="298"/>
      <c r="AX68" s="398" t="e">
        <f>SUM(AY69:AY78)/COUNTA(AY69:AY78)</f>
        <v>#DIV/0!</v>
      </c>
      <c r="AY68" s="389" t="e">
        <f>AX68*$D68</f>
        <v>#DIV/0!</v>
      </c>
      <c r="AZ68" s="298"/>
      <c r="BA68" s="398" t="e">
        <f>SUM(BB69:BB78)/COUNTA(BB69:BB78)</f>
        <v>#DIV/0!</v>
      </c>
      <c r="BB68" s="389" t="e">
        <f>BA68*$D68</f>
        <v>#DIV/0!</v>
      </c>
      <c r="BC68" s="298"/>
      <c r="BD68" s="398" t="e">
        <f>SUM(BE69:BE78)/COUNTA(BE69:BE78)</f>
        <v>#DIV/0!</v>
      </c>
      <c r="BE68" s="389" t="e">
        <f>BD68*$D68</f>
        <v>#DIV/0!</v>
      </c>
      <c r="BF68" s="298"/>
      <c r="BG68" s="398" t="e">
        <f>SUM(BH69:BH78)/COUNTA(BH69:BH78)</f>
        <v>#DIV/0!</v>
      </c>
      <c r="BH68" s="389" t="e">
        <f>BG68*$D68</f>
        <v>#DIV/0!</v>
      </c>
      <c r="BI68" s="298"/>
      <c r="BJ68" s="398" t="e">
        <f>SUM(BK69:BK78)/COUNTA(BK69:BK78)</f>
        <v>#DIV/0!</v>
      </c>
      <c r="BK68" s="389" t="e">
        <f>BJ68*$D68</f>
        <v>#DIV/0!</v>
      </c>
      <c r="BL68" s="298"/>
      <c r="BM68" s="398" t="e">
        <f>SUM(BN69:BN78)/COUNTA(BN69:BN78)</f>
        <v>#DIV/0!</v>
      </c>
      <c r="BN68" s="389" t="e">
        <f>BM68*$D68</f>
        <v>#DIV/0!</v>
      </c>
      <c r="BO68" s="298"/>
      <c r="BP68" s="398" t="e">
        <f>SUM(BQ69:BQ78)/COUNTA(BQ69:BQ78)</f>
        <v>#DIV/0!</v>
      </c>
      <c r="BQ68" s="389" t="e">
        <f>BP68*$D68</f>
        <v>#DIV/0!</v>
      </c>
      <c r="BR68" s="298"/>
      <c r="BS68" s="398" t="e">
        <f>SUM(BT69:BT78)/COUNTA(BT69:BT78)</f>
        <v>#DIV/0!</v>
      </c>
      <c r="BT68" s="389" t="e">
        <f>BS68*$D68</f>
        <v>#DIV/0!</v>
      </c>
      <c r="BU68" s="298"/>
      <c r="BV68" s="398" t="e">
        <f>SUM(BW69:BW78)/COUNTA(BW69:BW78)</f>
        <v>#DIV/0!</v>
      </c>
      <c r="BW68" s="389" t="e">
        <f>BV68*$D68</f>
        <v>#DIV/0!</v>
      </c>
      <c r="BX68" s="298"/>
      <c r="BY68" s="398" t="e">
        <f>SUM(BZ69:BZ78)/COUNTA(BZ69:BZ78)</f>
        <v>#DIV/0!</v>
      </c>
      <c r="BZ68" s="389" t="e">
        <f>BY68*$D68</f>
        <v>#DIV/0!</v>
      </c>
      <c r="CA68" s="298"/>
      <c r="CB68" s="398" t="e">
        <f>SUM(CC69:CC78)/COUNTA(CC69:CC78)</f>
        <v>#DIV/0!</v>
      </c>
      <c r="CC68" s="389" t="e">
        <f>CB68*$D68</f>
        <v>#DIV/0!</v>
      </c>
      <c r="CD68" s="298"/>
      <c r="CE68" s="398" t="e">
        <f>SUM(CF69:CF78)/COUNTA(CF69:CF78)</f>
        <v>#DIV/0!</v>
      </c>
      <c r="CF68" s="389" t="e">
        <f>CE68*$D68</f>
        <v>#DIV/0!</v>
      </c>
      <c r="CG68" s="298"/>
      <c r="CH68" s="398" t="e">
        <f>SUM(CI69:CI78)/COUNTA(CI69:CI78)</f>
        <v>#DIV/0!</v>
      </c>
      <c r="CI68" s="389" t="e">
        <f>CH68*$D68</f>
        <v>#DIV/0!</v>
      </c>
      <c r="CJ68" s="298"/>
      <c r="CK68" s="398" t="e">
        <f>SUM(CL69:CL78)/COUNTA(CL69:CL78)</f>
        <v>#DIV/0!</v>
      </c>
      <c r="CL68" s="389" t="e">
        <f>CK68*$D68</f>
        <v>#DIV/0!</v>
      </c>
      <c r="CM68" s="298"/>
      <c r="CN68" s="398" t="e">
        <f>SUM(CO69:CO78)/COUNTA(CO69:CO78)</f>
        <v>#DIV/0!</v>
      </c>
      <c r="CO68" s="389" t="e">
        <f>CN68*$D68</f>
        <v>#DIV/0!</v>
      </c>
      <c r="CP68" s="298"/>
      <c r="CQ68" s="398" t="e">
        <f>SUM(CR69:CR78)/COUNTA(CR69:CR78)</f>
        <v>#DIV/0!</v>
      </c>
      <c r="CR68" s="389" t="e">
        <f>CQ68*$D68</f>
        <v>#DIV/0!</v>
      </c>
      <c r="CS68" s="298"/>
      <c r="CT68" s="398" t="e">
        <f>SUM(CU69:CU78)/COUNTA(CU69:CU78)</f>
        <v>#DIV/0!</v>
      </c>
      <c r="CU68" s="389" t="e">
        <f>CT68*$D68</f>
        <v>#DIV/0!</v>
      </c>
      <c r="CV68" s="298"/>
      <c r="CW68" s="398" t="e">
        <f>SUM(CX69:CX78)/COUNTA(CX69:CX78)</f>
        <v>#DIV/0!</v>
      </c>
      <c r="CX68" s="389" t="e">
        <f>CW68*$D68</f>
        <v>#DIV/0!</v>
      </c>
      <c r="CY68" s="298"/>
      <c r="CZ68" s="398" t="e">
        <f>SUM(DA69:DA78)/COUNTA(DA69:DA78)</f>
        <v>#DIV/0!</v>
      </c>
      <c r="DA68" s="389" t="e">
        <f>CZ68*$D68</f>
        <v>#DIV/0!</v>
      </c>
      <c r="DB68" s="298"/>
      <c r="DC68" s="398" t="e">
        <f>SUM(DD69:DD78)/COUNTA(DD69:DD78)</f>
        <v>#DIV/0!</v>
      </c>
      <c r="DD68" s="389" t="e">
        <f>DC68*$D68</f>
        <v>#DIV/0!</v>
      </c>
      <c r="DE68" s="298"/>
      <c r="DF68" s="398" t="e">
        <f>SUM(DG69:DG78)/COUNTA(DG69:DG78)</f>
        <v>#DIV/0!</v>
      </c>
      <c r="DG68" s="389" t="e">
        <f>DF68*$D68</f>
        <v>#DIV/0!</v>
      </c>
      <c r="DH68" s="298"/>
      <c r="DI68" s="398" t="e">
        <f>SUM(DJ69:DJ78)/COUNTA(DJ69:DJ78)</f>
        <v>#DIV/0!</v>
      </c>
      <c r="DJ68" s="389" t="e">
        <f>DI68*$D68</f>
        <v>#DIV/0!</v>
      </c>
      <c r="DK68" s="298"/>
      <c r="DL68" s="398" t="e">
        <f>SUM(DM69:DM78)/COUNTA(DM69:DM78)</f>
        <v>#DIV/0!</v>
      </c>
      <c r="DM68" s="389" t="e">
        <f>DL68*$D68</f>
        <v>#DIV/0!</v>
      </c>
      <c r="DN68" s="298"/>
      <c r="DO68" s="398" t="e">
        <f>SUM(DP69:DP78)/COUNTA(DP69:DP78)</f>
        <v>#DIV/0!</v>
      </c>
      <c r="DP68" s="389" t="e">
        <f>DO68*$D68</f>
        <v>#DIV/0!</v>
      </c>
      <c r="DQ68" s="298"/>
      <c r="DR68" s="398" t="e">
        <f>SUM(DS69:DS78)/COUNTA(DS69:DS78)</f>
        <v>#DIV/0!</v>
      </c>
      <c r="DS68" s="389" t="e">
        <f>DR68*$D68</f>
        <v>#DIV/0!</v>
      </c>
      <c r="DT68" s="298"/>
      <c r="DU68" s="398" t="e">
        <f>SUM(DV69:DV78)/COUNTA(DV69:DV78)</f>
        <v>#DIV/0!</v>
      </c>
      <c r="DV68" s="389" t="e">
        <f>DU68*$D68</f>
        <v>#DIV/0!</v>
      </c>
      <c r="DW68" s="298"/>
      <c r="DX68" s="398" t="e">
        <f>SUM(DY69:DY78)/COUNTA(DY69:DY78)</f>
        <v>#DIV/0!</v>
      </c>
      <c r="DY68" s="389" t="e">
        <f>DX68*$D68</f>
        <v>#DIV/0!</v>
      </c>
      <c r="DZ68" s="298"/>
      <c r="EA68" s="398" t="e">
        <f>SUM(EB69:EB78)/COUNTA(EB69:EB78)</f>
        <v>#DIV/0!</v>
      </c>
      <c r="EB68" s="389" t="e">
        <f>EA68*$D68</f>
        <v>#DIV/0!</v>
      </c>
      <c r="EC68" s="298"/>
      <c r="ED68" s="398" t="e">
        <f>SUM(EE69:EE78)/COUNTA(EE69:EE78)</f>
        <v>#DIV/0!</v>
      </c>
      <c r="EE68" s="389" t="e">
        <f>ED68*$D68</f>
        <v>#DIV/0!</v>
      </c>
      <c r="EF68" s="298"/>
      <c r="EG68" s="398" t="e">
        <f>SUM(EH69:EH78)/COUNTA(EH69:EH78)</f>
        <v>#DIV/0!</v>
      </c>
      <c r="EH68" s="389" t="e">
        <f>EG68*$D68</f>
        <v>#DIV/0!</v>
      </c>
      <c r="EI68" s="298"/>
      <c r="EJ68" s="398" t="e">
        <f>SUM(EK69:EK78)/COUNTA(EK69:EK78)</f>
        <v>#DIV/0!</v>
      </c>
      <c r="EK68" s="389" t="e">
        <f>EJ68*$D68</f>
        <v>#DIV/0!</v>
      </c>
      <c r="EL68" s="298"/>
      <c r="EM68" s="398" t="e">
        <f>SUM(EN69:EN78)/COUNTA(EN69:EN78)</f>
        <v>#DIV/0!</v>
      </c>
      <c r="EN68" s="389" t="e">
        <f>EM68*$D68</f>
        <v>#DIV/0!</v>
      </c>
      <c r="EO68" s="298"/>
    </row>
    <row r="69" spans="1:145" ht="15">
      <c r="A69" s="278">
        <v>71</v>
      </c>
      <c r="B69" s="310">
        <v>5</v>
      </c>
      <c r="C69" s="422" t="s">
        <v>232</v>
      </c>
      <c r="D69" s="342"/>
      <c r="E69" s="399" t="str">
        <f t="shared" ref="E69:E78" si="101">IF(F69&gt;0.875,"a",IF(F69&gt;0.625,"b",IF(F69&gt;0.375,"c",IF(F69&gt;0.125,"d",IF(F69&lt;=0.125,"e","Error")))))</f>
        <v>a</v>
      </c>
      <c r="F69" s="405">
        <f t="shared" ref="F69:F78" si="102">AVERAGEIF(K69:EO69,"&gt;=0",K69:EO69)</f>
        <v>1</v>
      </c>
      <c r="H69" s="387"/>
      <c r="J69" s="313" t="s">
        <v>431</v>
      </c>
      <c r="K69" s="315" t="str">
        <f>IF(DISDUKCAPIL!$H$412&gt;87.5%,"A",IF(DISDUKCAPIL!$H$412&gt;62.5%,"B",IF(DISDUKCAPIL!$H$412&gt;37.5%,"C",IF(OR(DISDUKCAPIL!$H$412=12.5%,DISDUKCAPIL!$H$412&gt;12.5%),"D",IF(DISDUKCAPIL!$H$412&lt;12.5%,"E","Belum Diisi")))))</f>
        <v>A</v>
      </c>
      <c r="L69" s="399">
        <f>IF(K69="a",1,IF(K69="b",0.75,IF(K69="c",0.5,IF(K69="d",0.25,IF(K69="e",0,IF(K69="a/b/c/d/e","Belum diisi","Error"))))))</f>
        <v>1</v>
      </c>
      <c r="M69" s="318" t="str">
        <f>IF(L69&gt;L$63,"SALAH, IKU tidak ada","OK")</f>
        <v>OK</v>
      </c>
      <c r="N69" s="315" t="e">
        <f>IF('2.3 (pariwisata)'!$H$412&gt;87.5%,"A",IF('2.3 (pariwisata)'!$H$412&gt;62.5%,"B",IF('2.3 (pariwisata)'!$H$412&gt;37.5%,"C",IF(OR('2.3 (pariwisata)'!$H$412=12.5%,'2.3 (pariwisata)'!$H$412&gt;12.5%),"D",IF('2.3 (pariwisata)'!$H$412&lt;12.5%,"E","Belum Diisi")))))</f>
        <v>#DIV/0!</v>
      </c>
      <c r="O69" s="402" t="e">
        <f>IF(N69="a",1,IF(N69="b",0.75,IF(N69="c",0.5,IF(N69="d",0.25,IF(N69="e",0,IF(N69="a/b/c/d/e","Belum diisi","Error"))))))</f>
        <v>#DIV/0!</v>
      </c>
      <c r="P69" s="318" t="e">
        <f>IF(O69&gt;O$63,"SALAH, IKU tidak ada","OK")</f>
        <v>#DIV/0!</v>
      </c>
      <c r="Q69" s="315" t="e">
        <f>IF('3'!$H$412&gt;87.5%,"A",IF('3'!$H$412&gt;62.5%,"B",IF('3'!$H$412&gt;37.5%,"C",IF(OR('3'!$H$412=12.5%,'3'!$H$412&gt;12.5%),"D",IF('3'!$H$412&lt;12.5%,"E","Belum Diisi")))))</f>
        <v>#DIV/0!</v>
      </c>
      <c r="R69" s="402" t="e">
        <f>IF(Q69="a",1,IF(Q69="b",0.75,IF(Q69="c",0.5,IF(Q69="d",0.25,IF(Q69="e",0,IF(Q69="a/b/c/d/e","Belum diisi","Error"))))))</f>
        <v>#DIV/0!</v>
      </c>
      <c r="S69" s="318" t="e">
        <f>IF(R69&gt;R$63,"SALAH, IKU tidak ada","OK")</f>
        <v>#DIV/0!</v>
      </c>
      <c r="T69" s="315" t="e">
        <f>IF('4'!$H$412&gt;87.5%,"A",IF('4'!$H$412&gt;62.5%,"B",IF('4'!$H$412&gt;37.5%,"C",IF(OR('4'!$H$412=12.5%,'4'!$H$412&gt;12.5%),"D",IF('4'!$H$412&lt;12.5%,"E","Belum Diisi")))))</f>
        <v>#DIV/0!</v>
      </c>
      <c r="U69" s="402" t="e">
        <f>IF(T69="a",1,IF(T69="b",0.75,IF(T69="c",0.5,IF(T69="d",0.25,IF(T69="e",0,IF(T69="a/b/c/d/e","Belum diisi","Error"))))))</f>
        <v>#DIV/0!</v>
      </c>
      <c r="V69" s="318" t="e">
        <f>IF(U69&gt;U$63,"SALAH, IKU tidak ada","OK")</f>
        <v>#DIV/0!</v>
      </c>
      <c r="W69" s="315" t="e">
        <f>IF('5'!$H$412&gt;87.5%,"A",IF('5'!$H$412&gt;62.5%,"B",IF('5'!$H$412&gt;37.5%,"C",IF(OR('5'!$H$412=12.5%,'5'!$H$412&gt;12.5%),"D",IF('5'!$H$412&lt;12.5%,"E","Belum Diisi")))))</f>
        <v>#DIV/0!</v>
      </c>
      <c r="X69" s="402" t="e">
        <f>IF(W69="a",1,IF(W69="b",0.75,IF(W69="c",0.5,IF(W69="d",0.25,IF(W69="e",0,IF(W69="a/b/c/d/e","Belum diisi","Error"))))))</f>
        <v>#DIV/0!</v>
      </c>
      <c r="Y69" s="318" t="e">
        <f>IF(X69&gt;X$63,"SALAH, IKU tidak ada","OK")</f>
        <v>#DIV/0!</v>
      </c>
      <c r="Z69" s="315" t="e">
        <f>IF('6'!$H$412&gt;87.5%,"A",IF('6'!$H$412&gt;62.5%,"B",IF('6'!$H$412&gt;37.5%,"C",IF(OR('6'!$H$412=12.5%,'6'!$H$412&gt;12.5%),"D",IF('6'!$H$412&lt;12.5%,"E","Belum Diisi")))))</f>
        <v>#DIV/0!</v>
      </c>
      <c r="AA69" s="402" t="e">
        <f>IF(Z69="a",1,IF(Z69="b",0.75,IF(Z69="c",0.5,IF(Z69="d",0.25,IF(Z69="e",0,IF(Z69="a/b/c/d/e","Belum diisi","Error"))))))</f>
        <v>#DIV/0!</v>
      </c>
      <c r="AB69" s="318" t="e">
        <f>IF(AA69&gt;AA$63,"SALAH, IKU tidak ada","OK")</f>
        <v>#DIV/0!</v>
      </c>
      <c r="AC69" s="315" t="e">
        <f>IF('7'!$H$412&gt;87.5%,"A",IF('7'!$H$412&gt;62.5%,"B",IF('7'!$H$412&gt;37.5%,"C",IF(OR('7'!$H$412=12.5%,'7'!$H$412&gt;12.5%),"D",IF('7'!$H$412&lt;12.5%,"E","Belum Diisi")))))</f>
        <v>#DIV/0!</v>
      </c>
      <c r="AD69" s="402" t="e">
        <f>IF(AC69="a",1,IF(AC69="b",0.75,IF(AC69="c",0.5,IF(AC69="d",0.25,IF(AC69="e",0,IF(AC69="a/b/c/d/e","Belum diisi","Error"))))))</f>
        <v>#DIV/0!</v>
      </c>
      <c r="AE69" s="318" t="e">
        <f>IF(AD69&gt;AD$63,"SALAH, IKU tidak ada","OK")</f>
        <v>#DIV/0!</v>
      </c>
      <c r="AF69" s="315" t="e">
        <f>IF('8'!$H$412&gt;87.5%,"A",IF('8'!$H$412&gt;62.5%,"B",IF('8'!$H$412&gt;37.5%,"C",IF(OR('8'!$H$412=12.5%,'8'!$H$412&gt;12.5%),"D",IF('8'!$H$412&lt;12.5%,"E","Belum Diisi")))))</f>
        <v>#DIV/0!</v>
      </c>
      <c r="AG69" s="402" t="e">
        <f>IF(AF69="a",1,IF(AF69="b",0.75,IF(AF69="c",0.5,IF(AF69="d",0.25,IF(AF69="e",0,IF(AF69="a/b/c/d/e","Belum diisi","Error"))))))</f>
        <v>#DIV/0!</v>
      </c>
      <c r="AH69" s="318" t="e">
        <f>IF(AG69&gt;AG$63,"SALAH, IKU tidak ada","OK")</f>
        <v>#DIV/0!</v>
      </c>
      <c r="AI69" s="315" t="e">
        <f>IF('9'!$H$412&gt;87.5%,"A",IF('9'!$H$412&gt;62.5%,"B",IF('9'!$H$412&gt;37.5%,"C",IF(OR('9'!$H$412=12.5%,'9'!$H$412&gt;12.5%),"D",IF('9'!$H$412&lt;12.5%,"E","Belum Diisi")))))</f>
        <v>#DIV/0!</v>
      </c>
      <c r="AJ69" s="402" t="e">
        <f>IF(AI69="a",1,IF(AI69="b",0.75,IF(AI69="c",0.5,IF(AI69="d",0.25,IF(AI69="e",0,IF(AI69="a/b/c/d/e","Belum diisi","Error"))))))</f>
        <v>#DIV/0!</v>
      </c>
      <c r="AK69" s="318" t="e">
        <f>IF(AJ69&gt;AJ$63,"SALAH, IKU tidak ada","OK")</f>
        <v>#DIV/0!</v>
      </c>
      <c r="AL69" s="315" t="e">
        <f>IF('10'!$H$412&gt;87.5%,"A",IF('10'!$H$412&gt;62.5%,"B",IF('10'!$H$412&gt;37.5%,"C",IF(OR('10'!$H$412=12.5%,'10'!$H$412&gt;12.5%),"D",IF('10'!$H$412&lt;12.5%,"E","Belum Diisi")))))</f>
        <v>#DIV/0!</v>
      </c>
      <c r="AM69" s="402" t="e">
        <f>IF(AL69="a",1,IF(AL69="b",0.75,IF(AL69="c",0.5,IF(AL69="d",0.25,IF(AL69="e",0,IF(AL69="a/b/c/d/e","Belum diisi","Error"))))))</f>
        <v>#DIV/0!</v>
      </c>
      <c r="AN69" s="318" t="e">
        <f>IF(AM69&gt;AM$63,"SALAH, IKU tidak ada","OK")</f>
        <v>#DIV/0!</v>
      </c>
      <c r="AO69" s="315" t="e">
        <f>IF('11'!$H$412&gt;87.5%,"A",IF('11'!$H$412&gt;62.5%,"B",IF('11'!$H$412&gt;37.5%,"C",IF(OR('11'!$H$412=12.5%,'11'!$H$412&gt;12.5%),"D",IF('11'!$H$412&lt;12.5%,"E","Belum Diisi")))))</f>
        <v>#DIV/0!</v>
      </c>
      <c r="AP69" s="402" t="e">
        <f>IF(AO69="a",1,IF(AO69="b",0.75,IF(AO69="c",0.5,IF(AO69="d",0.25,IF(AO69="e",0,IF(AO69="a/b/c/d/e","Belum diisi","Error"))))))</f>
        <v>#DIV/0!</v>
      </c>
      <c r="AQ69" s="318" t="e">
        <f>IF(AP69&gt;AP$63,"SALAH, IKU tidak ada","OK")</f>
        <v>#DIV/0!</v>
      </c>
      <c r="AR69" s="315" t="e">
        <f>IF('12'!$H$412&gt;87.5%,"A",IF('12'!$H$412&gt;62.5%,"B",IF('12'!$H$412&gt;37.5%,"C",IF(OR('12'!$H$412=12.5%,'12'!$H$412&gt;12.5%),"D",IF('12'!$H$412&lt;12.5%,"E","Belum Diisi")))))</f>
        <v>#DIV/0!</v>
      </c>
      <c r="AS69" s="402" t="e">
        <f>IF(AR69="a",1,IF(AR69="b",0.75,IF(AR69="c",0.5,IF(AR69="d",0.25,IF(AR69="e",0,IF(AR69="a/b/c/d/e","Belum diisi","Error"))))))</f>
        <v>#DIV/0!</v>
      </c>
      <c r="AT69" s="318" t="e">
        <f>IF(AS69&gt;AS$63,"SALAH, IKU tidak ada","OK")</f>
        <v>#DIV/0!</v>
      </c>
      <c r="AU69" s="315" t="e">
        <f>IF('13'!$H$412&gt;87.5%,"A",IF('13'!$H$412&gt;62.5%,"B",IF('13'!$H$412&gt;37.5%,"C",IF(OR('13'!$H$412=12.5%,'13'!$H$412&gt;12.5%),"D",IF('13'!$H$412&lt;12.5%,"E","Belum Diisi")))))</f>
        <v>#DIV/0!</v>
      </c>
      <c r="AV69" s="402" t="e">
        <f>IF(AU69="a",1,IF(AU69="b",0.75,IF(AU69="c",0.5,IF(AU69="d",0.25,IF(AU69="e",0,IF(AU69="a/b/c/d/e","Belum diisi","Error"))))))</f>
        <v>#DIV/0!</v>
      </c>
      <c r="AW69" s="318" t="e">
        <f>IF(AV69&gt;AV$63,"SALAH, IKU tidak ada","OK")</f>
        <v>#DIV/0!</v>
      </c>
      <c r="AX69" s="315" t="e">
        <f>IF('14'!$H$412&gt;87.5%,"A",IF('14'!$H$412&gt;62.5%,"B",IF('14'!$H$412&gt;37.5%,"C",IF(OR('14'!$H$412=12.5%,'14'!$H$412&gt;12.5%),"D",IF('14'!$H$412&lt;12.5%,"E","Belum Diisi")))))</f>
        <v>#DIV/0!</v>
      </c>
      <c r="AY69" s="402" t="e">
        <f>IF(AX69="a",1,IF(AX69="b",0.75,IF(AX69="c",0.5,IF(AX69="d",0.25,IF(AX69="e",0,IF(AX69="a/b/c/d/e","Belum diisi","Error"))))))</f>
        <v>#DIV/0!</v>
      </c>
      <c r="AZ69" s="318" t="e">
        <f>IF(AY69&gt;AY$63,"SALAH, IKU tidak ada","OK")</f>
        <v>#DIV/0!</v>
      </c>
      <c r="BA69" s="315" t="e">
        <f>IF('15'!$H$412&gt;87.5%,"A",IF('15'!$H$412&gt;62.5%,"B",IF('15'!$H$412&gt;37.5%,"C",IF(OR('15'!$H$412=12.5%,'15'!$H$412&gt;12.5%),"D",IF('15'!$H$412&lt;12.5%,"E","Belum Diisi")))))</f>
        <v>#DIV/0!</v>
      </c>
      <c r="BB69" s="402" t="e">
        <f>IF(BA69="a",1,IF(BA69="b",0.75,IF(BA69="c",0.5,IF(BA69="d",0.25,IF(BA69="e",0,IF(BA69="a/b/c/d/e","Belum diisi","Error"))))))</f>
        <v>#DIV/0!</v>
      </c>
      <c r="BC69" s="318" t="e">
        <f>IF(BB69&gt;BB$63,"SALAH, IKU tidak ada","OK")</f>
        <v>#DIV/0!</v>
      </c>
      <c r="BD69" s="315" t="e">
        <f>IF('16'!$H$412&gt;87.5%,"A",IF('16'!$H$412&gt;62.5%,"B",IF('16'!$H$412&gt;37.5%,"C",IF(OR('16'!$H$412=12.5%,'16'!$H$412&gt;12.5%),"D",IF('16'!$H$412&lt;12.5%,"E","Belum Diisi")))))</f>
        <v>#DIV/0!</v>
      </c>
      <c r="BE69" s="402" t="e">
        <f>IF(BD69="a",1,IF(BD69="b",0.75,IF(BD69="c",0.5,IF(BD69="d",0.25,IF(BD69="e",0,IF(BD69="a/b/c/d/e","Belum diisi","Error"))))))</f>
        <v>#DIV/0!</v>
      </c>
      <c r="BF69" s="318" t="e">
        <f>IF(BE69&gt;BE$63,"SALAH, IKU tidak ada","OK")</f>
        <v>#DIV/0!</v>
      </c>
      <c r="BG69" s="315" t="e">
        <f>IF('17'!$H$412&gt;87.5%,"A",IF('17'!$H$412&gt;62.5%,"B",IF('17'!$H$412&gt;37.5%,"C",IF(OR('17'!$H$412=12.5%,'17'!$H$412&gt;12.5%),"D",IF('17'!$H$412&lt;12.5%,"E","Belum Diisi")))))</f>
        <v>#DIV/0!</v>
      </c>
      <c r="BH69" s="402" t="e">
        <f>IF(BG69="a",1,IF(BG69="b",0.75,IF(BG69="c",0.5,IF(BG69="d",0.25,IF(BG69="e",0,IF(BG69="a/b/c/d/e","Belum diisi","Error"))))))</f>
        <v>#DIV/0!</v>
      </c>
      <c r="BI69" s="318" t="e">
        <f>IF(BH69&gt;BH$63,"SALAH, IKU tidak ada","OK")</f>
        <v>#DIV/0!</v>
      </c>
      <c r="BJ69" s="315" t="e">
        <f>IF('18'!$H$412&gt;87.5%,"A",IF('18'!$H$412&gt;62.5%,"B",IF('18'!$H$412&gt;37.5%,"C",IF(OR('18'!$H$412=12.5%,'18'!$H$412&gt;12.5%),"D",IF('18'!$H$412&lt;12.5%,"E","Belum Diisi")))))</f>
        <v>#DIV/0!</v>
      </c>
      <c r="BK69" s="402" t="e">
        <f>IF(BJ69="a",1,IF(BJ69="b",0.75,IF(BJ69="c",0.5,IF(BJ69="d",0.25,IF(BJ69="e",0,IF(BJ69="a/b/c/d/e","Belum diisi","Error"))))))</f>
        <v>#DIV/0!</v>
      </c>
      <c r="BL69" s="318" t="e">
        <f>IF(BK69&gt;BK$63,"SALAH, IKU tidak ada","OK")</f>
        <v>#DIV/0!</v>
      </c>
      <c r="BM69" s="315" t="e">
        <f>IF('19'!$H$412&gt;87.5%,"A",IF('19'!$H$412&gt;62.5%,"B",IF('19'!$H$412&gt;37.5%,"C",IF(OR('19'!$H$412=12.5%,'19'!$H$412&gt;12.5%),"D",IF('19'!$H$412&lt;12.5%,"E","Belum Diisi")))))</f>
        <v>#DIV/0!</v>
      </c>
      <c r="BN69" s="402" t="e">
        <f>IF(BM69="a",1,IF(BM69="b",0.75,IF(BM69="c",0.5,IF(BM69="d",0.25,IF(BM69="e",0,IF(BM69="a/b/c/d/e","Belum diisi","Error"))))))</f>
        <v>#DIV/0!</v>
      </c>
      <c r="BO69" s="318" t="e">
        <f>IF(BN69&gt;BN$63,"SALAH, IKU tidak ada","OK")</f>
        <v>#DIV/0!</v>
      </c>
      <c r="BP69" s="315" t="e">
        <f>IF('20'!$H$412&gt;87.5%,"A",IF('20'!$H$412&gt;62.5%,"B",IF('20'!$H$412&gt;37.5%,"C",IF(OR('20'!$H$412=12.5%,'20'!$H$412&gt;12.5%),"D",IF('20'!$H$412&lt;12.5%,"E","Belum Diisi")))))</f>
        <v>#DIV/0!</v>
      </c>
      <c r="BQ69" s="402" t="e">
        <f>IF(BP69="a",1,IF(BP69="b",0.75,IF(BP69="c",0.5,IF(BP69="d",0.25,IF(BP69="e",0,IF(BP69="a/b/c/d/e","Belum diisi","Error"))))))</f>
        <v>#DIV/0!</v>
      </c>
      <c r="BR69" s="318" t="e">
        <f>IF(BQ69&gt;BQ$63,"SALAH, IKU tidak ada","OK")</f>
        <v>#DIV/0!</v>
      </c>
      <c r="BS69" s="315" t="e">
        <f>IF('21'!$H$412&gt;87.5%,"A",IF('21'!$H$412&gt;62.5%,"B",IF('21'!$H$412&gt;37.5%,"C",IF(OR('21'!$H$412=12.5%,'21'!$H$412&gt;12.5%),"D",IF('21'!$H$412&lt;12.5%,"E","Belum Diisi")))))</f>
        <v>#DIV/0!</v>
      </c>
      <c r="BT69" s="402" t="e">
        <f>IF(BS69="a",1,IF(BS69="b",0.75,IF(BS69="c",0.5,IF(BS69="d",0.25,IF(BS69="e",0,IF(BS69="a/b/c/d/e","Belum diisi","Error"))))))</f>
        <v>#DIV/0!</v>
      </c>
      <c r="BU69" s="318" t="e">
        <f>IF(BT69&gt;BT$63,"SALAH, IKU tidak ada","OK")</f>
        <v>#DIV/0!</v>
      </c>
      <c r="BV69" s="315" t="e">
        <f>IF('22'!$H$412&gt;87.5%,"A",IF('22'!$H$412&gt;62.5%,"B",IF('22'!$H$412&gt;37.5%,"C",IF(OR('22'!$H$412=12.5%,'22'!$H$412&gt;12.5%),"D",IF('22'!$H$412&lt;12.5%,"E","Belum Diisi")))))</f>
        <v>#DIV/0!</v>
      </c>
      <c r="BW69" s="402" t="e">
        <f>IF(BV69="a",1,IF(BV69="b",0.75,IF(BV69="c",0.5,IF(BV69="d",0.25,IF(BV69="e",0,IF(BV69="a/b/c/d/e","Belum diisi","Error"))))))</f>
        <v>#DIV/0!</v>
      </c>
      <c r="BX69" s="318" t="e">
        <f>IF(BW69&gt;BW$63,"SALAH, IKU tidak ada","OK")</f>
        <v>#DIV/0!</v>
      </c>
      <c r="BY69" s="315" t="e">
        <f>IF('23'!$H$412&gt;87.5%,"A",IF('23'!$H$412&gt;62.5%,"B",IF('23'!$H$412&gt;37.5%,"C",IF(OR('23'!$H$412=12.5%,'23'!$H$412&gt;12.5%),"D",IF('23'!$H$412&lt;12.5%,"E","Belum Diisi")))))</f>
        <v>#DIV/0!</v>
      </c>
      <c r="BZ69" s="402" t="e">
        <f>IF(BY69="a",1,IF(BY69="b",0.75,IF(BY69="c",0.5,IF(BY69="d",0.25,IF(BY69="e",0,IF(BY69="a/b/c/d/e","Belum diisi","Error"))))))</f>
        <v>#DIV/0!</v>
      </c>
      <c r="CA69" s="318" t="e">
        <f>IF(BZ69&gt;BZ$63,"SALAH, IKU tidak ada","OK")</f>
        <v>#DIV/0!</v>
      </c>
      <c r="CB69" s="315" t="e">
        <f>IF('24'!$H$412&gt;87.5%,"A",IF('24'!$H$412&gt;62.5%,"B",IF('24'!$H$412&gt;37.5%,"C",IF(OR('24'!$H$412=12.5%,'24'!$H$412&gt;12.5%),"D",IF('24'!$H$412&lt;12.5%,"E","Belum Diisi")))))</f>
        <v>#DIV/0!</v>
      </c>
      <c r="CC69" s="402" t="e">
        <f>IF(CB69="a",1,IF(CB69="b",0.75,IF(CB69="c",0.5,IF(CB69="d",0.25,IF(CB69="e",0,IF(CB69="a/b/c/d/e","Belum diisi","Error"))))))</f>
        <v>#DIV/0!</v>
      </c>
      <c r="CD69" s="318" t="e">
        <f>IF(CC69&gt;CC$63,"SALAH, IKU tidak ada","OK")</f>
        <v>#DIV/0!</v>
      </c>
      <c r="CE69" s="315" t="e">
        <f>IF('25'!$H$412&gt;87.5%,"A",IF('25'!$H$412&gt;62.5%,"B",IF('25'!$H$412&gt;37.5%,"C",IF(OR('25'!$H$412=12.5%,'25'!$H$412&gt;12.5%),"D",IF('25'!$H$412&lt;12.5%,"E","Belum Diisi")))))</f>
        <v>#DIV/0!</v>
      </c>
      <c r="CF69" s="402" t="e">
        <f>IF(CE69="a",1,IF(CE69="b",0.75,IF(CE69="c",0.5,IF(CE69="d",0.25,IF(CE69="e",0,IF(CE69="a/b/c/d/e","Belum diisi","Error"))))))</f>
        <v>#DIV/0!</v>
      </c>
      <c r="CG69" s="318" t="e">
        <f>IF(CF69&gt;CF$63,"SALAH, IKU tidak ada","OK")</f>
        <v>#DIV/0!</v>
      </c>
      <c r="CH69" s="315" t="e">
        <f>IF('26'!$H$412&gt;87.5%,"A",IF('26'!$H$412&gt;62.5%,"B",IF('26'!$H$412&gt;37.5%,"C",IF(OR('26'!$H$412=12.5%,'26'!$H$412&gt;12.5%),"D",IF('26'!$H$412&lt;12.5%,"E","Belum Diisi")))))</f>
        <v>#DIV/0!</v>
      </c>
      <c r="CI69" s="402" t="e">
        <f>IF(CH69="a",1,IF(CH69="b",0.75,IF(CH69="c",0.5,IF(CH69="d",0.25,IF(CH69="e",0,IF(CH69="a/b/c/d/e","Belum diisi","Error"))))))</f>
        <v>#DIV/0!</v>
      </c>
      <c r="CJ69" s="318" t="e">
        <f>IF(CI69&gt;CI$63,"SALAH, IKU tidak ada","OK")</f>
        <v>#DIV/0!</v>
      </c>
      <c r="CK69" s="315" t="e">
        <f>IF('27'!$H$412&gt;87.5%,"A",IF('27'!$H$412&gt;62.5%,"B",IF('27'!$H$412&gt;37.5%,"C",IF(OR('27'!$H$412=12.5%,'27'!$H$412&gt;12.5%),"D",IF('27'!$H$412&lt;12.5%,"E","Belum Diisi")))))</f>
        <v>#DIV/0!</v>
      </c>
      <c r="CL69" s="402" t="e">
        <f>IF(CK69="a",1,IF(CK69="b",0.75,IF(CK69="c",0.5,IF(CK69="d",0.25,IF(CK69="e",0,IF(CK69="a/b/c/d/e","Belum diisi","Error"))))))</f>
        <v>#DIV/0!</v>
      </c>
      <c r="CM69" s="318" t="e">
        <f>IF(CL69&gt;CL$63,"SALAH, IKU tidak ada","OK")</f>
        <v>#DIV/0!</v>
      </c>
      <c r="CN69" s="315" t="e">
        <f>IF('28'!$H$412&gt;87.5%,"A",IF('28'!$H$412&gt;62.5%,"B",IF('28'!$H$412&gt;37.5%,"C",IF(OR('28'!$H$412=12.5%,'28'!$H$412&gt;12.5%),"D",IF('28'!$H$412&lt;12.5%,"E","Belum Diisi")))))</f>
        <v>#DIV/0!</v>
      </c>
      <c r="CO69" s="402" t="e">
        <f>IF(CN69="a",1,IF(CN69="b",0.75,IF(CN69="c",0.5,IF(CN69="d",0.25,IF(CN69="e",0,IF(CN69="a/b/c/d/e","Belum diisi","Error"))))))</f>
        <v>#DIV/0!</v>
      </c>
      <c r="CP69" s="318" t="e">
        <f>IF(CO69&gt;CO$63,"SALAH, IKU tidak ada","OK")</f>
        <v>#DIV/0!</v>
      </c>
      <c r="CQ69" s="315" t="e">
        <f>IF('29'!$H$412&gt;87.5%,"A",IF('29'!$H$412&gt;62.5%,"B",IF('29'!$H$412&gt;37.5%,"C",IF(OR('29'!$H$412=12.5%,'29'!$H$412&gt;12.5%),"D",IF('29'!$H$412&lt;12.5%,"E","Belum Diisi")))))</f>
        <v>#DIV/0!</v>
      </c>
      <c r="CR69" s="402" t="e">
        <f>IF(CQ69="a",1,IF(CQ69="b",0.75,IF(CQ69="c",0.5,IF(CQ69="d",0.25,IF(CQ69="e",0,IF(CQ69="a/b/c/d/e","Belum diisi","Error"))))))</f>
        <v>#DIV/0!</v>
      </c>
      <c r="CS69" s="318" t="e">
        <f>IF(CR69&gt;CR$63,"SALAH, IKU tidak ada","OK")</f>
        <v>#DIV/0!</v>
      </c>
      <c r="CT69" s="315" t="e">
        <f>IF('30'!$H$412&gt;87.5%,"A",IF('30'!$H$412&gt;62.5%,"B",IF('30'!$H$412&gt;37.5%,"C",IF(OR('30'!$H$412=12.5%,'30'!$H$412&gt;12.5%),"D",IF('30'!$H$412&lt;12.5%,"E","Belum Diisi")))))</f>
        <v>#DIV/0!</v>
      </c>
      <c r="CU69" s="402" t="e">
        <f>IF(CT69="a",1,IF(CT69="b",0.75,IF(CT69="c",0.5,IF(CT69="d",0.25,IF(CT69="e",0,IF(CT69="a/b/c/d/e","Belum diisi","Error"))))))</f>
        <v>#DIV/0!</v>
      </c>
      <c r="CV69" s="318" t="e">
        <f>IF(CU69&gt;CU$63,"SALAH, IKU tidak ada","OK")</f>
        <v>#DIV/0!</v>
      </c>
      <c r="CW69" s="315" t="e">
        <f>IF('31'!$H$412&gt;87.5%,"A",IF('31'!$H$412&gt;62.5%,"B",IF('31'!$H$412&gt;37.5%,"C",IF(OR('31'!$H$412=12.5%,'31'!$H$412&gt;12.5%),"D",IF('31'!$H$412&lt;12.5%,"E","Belum Diisi")))))</f>
        <v>#DIV/0!</v>
      </c>
      <c r="CX69" s="402" t="e">
        <f>IF(CW69="a",1,IF(CW69="b",0.75,IF(CW69="c",0.5,IF(CW69="d",0.25,IF(CW69="e",0,IF(CW69="a/b/c/d/e","Belum diisi","Error"))))))</f>
        <v>#DIV/0!</v>
      </c>
      <c r="CY69" s="318" t="e">
        <f>IF(CX69&gt;CX$63,"SALAH, IKU tidak ada","OK")</f>
        <v>#DIV/0!</v>
      </c>
      <c r="CZ69" s="315" t="e">
        <f>IF('32'!$H$412&gt;87.5%,"A",IF('32'!$H$412&gt;62.5%,"B",IF('32'!$H$412&gt;37.5%,"C",IF(OR('32'!$H$412=12.5%,'32'!$H$412&gt;12.5%),"D",IF('32'!$H$412&lt;12.5%,"E","Belum Diisi")))))</f>
        <v>#DIV/0!</v>
      </c>
      <c r="DA69" s="402" t="e">
        <f>IF(CZ69="a",1,IF(CZ69="b",0.75,IF(CZ69="c",0.5,IF(CZ69="d",0.25,IF(CZ69="e",0,IF(CZ69="a/b/c/d/e","Belum diisi","Error"))))))</f>
        <v>#DIV/0!</v>
      </c>
      <c r="DB69" s="318" t="e">
        <f>IF(DA69&gt;DA$63,"SALAH, IKU tidak ada","OK")</f>
        <v>#DIV/0!</v>
      </c>
      <c r="DC69" s="315" t="e">
        <f>IF('33'!$H$412&gt;87.5%,"A",IF('33'!$H$412&gt;62.5%,"B",IF('33'!$H$412&gt;37.5%,"C",IF(OR('33'!$H$412=12.5%,'33'!$H$412&gt;12.5%),"D",IF('33'!$H$412&lt;12.5%,"E","Belum Diisi")))))</f>
        <v>#DIV/0!</v>
      </c>
      <c r="DD69" s="402" t="e">
        <f>IF(DC69="a",1,IF(DC69="b",0.75,IF(DC69="c",0.5,IF(DC69="d",0.25,IF(DC69="e",0,IF(DC69="a/b/c/d/e","Belum diisi","Error"))))))</f>
        <v>#DIV/0!</v>
      </c>
      <c r="DE69" s="318" t="e">
        <f>IF(DD69&gt;DD$63,"SALAH, IKU tidak ada","OK")</f>
        <v>#DIV/0!</v>
      </c>
      <c r="DF69" s="315" t="e">
        <f>IF('34'!$H$412&gt;87.5%,"A",IF('34'!$H$412&gt;62.5%,"B",IF('34'!$H$412&gt;37.5%,"C",IF(OR('34'!$H$412=12.5%,'34'!$H$412&gt;12.5%),"D",IF('34'!$H$412&lt;12.5%,"E","Belum Diisi")))))</f>
        <v>#DIV/0!</v>
      </c>
      <c r="DG69" s="402" t="e">
        <f>IF(DF69="a",1,IF(DF69="b",0.75,IF(DF69="c",0.5,IF(DF69="d",0.25,IF(DF69="e",0,IF(DF69="a/b/c/d/e","Belum diisi","Error"))))))</f>
        <v>#DIV/0!</v>
      </c>
      <c r="DH69" s="318" t="e">
        <f>IF(DG69&gt;DG$63,"SALAH, IKU tidak ada","OK")</f>
        <v>#DIV/0!</v>
      </c>
      <c r="DI69" s="315" t="e">
        <f>IF('35'!$H$412&gt;87.5%,"A",IF('35'!$H$412&gt;62.5%,"B",IF('35'!$H$412&gt;37.5%,"C",IF(OR('35'!$H$412=12.5%,'35'!$H$412&gt;12.5%),"D",IF('35'!$H$412&lt;12.5%,"E","Belum Diisi")))))</f>
        <v>#DIV/0!</v>
      </c>
      <c r="DJ69" s="402" t="e">
        <f>IF(DI69="a",1,IF(DI69="b",0.75,IF(DI69="c",0.5,IF(DI69="d",0.25,IF(DI69="e",0,IF(DI69="a/b/c/d/e","Belum diisi","Error"))))))</f>
        <v>#DIV/0!</v>
      </c>
      <c r="DK69" s="318" t="e">
        <f>IF(DJ69&gt;DJ$63,"SALAH, IKU tidak ada","OK")</f>
        <v>#DIV/0!</v>
      </c>
      <c r="DL69" s="315" t="e">
        <f>IF('36'!$H$412&gt;87.5%,"A",IF('36'!$H$412&gt;62.5%,"B",IF('36'!$H$412&gt;37.5%,"C",IF(OR('36'!$H$412=12.5%,'36'!$H$412&gt;12.5%),"D",IF('36'!$H$412&lt;12.5%,"E","Belum Diisi")))))</f>
        <v>#DIV/0!</v>
      </c>
      <c r="DM69" s="402" t="e">
        <f>IF(DL69="a",1,IF(DL69="b",0.75,IF(DL69="c",0.5,IF(DL69="d",0.25,IF(DL69="e",0,IF(DL69="a/b/c/d/e","Belum diisi","Error"))))))</f>
        <v>#DIV/0!</v>
      </c>
      <c r="DN69" s="318" t="e">
        <f>IF(DM69&gt;DM$63,"SALAH, IKU tidak ada","OK")</f>
        <v>#DIV/0!</v>
      </c>
      <c r="DO69" s="315" t="e">
        <f>IF('37'!$H$412&gt;87.5%,"A",IF('37'!$H$412&gt;62.5%,"B",IF('37'!$H$412&gt;37.5%,"C",IF(OR('37'!$H$412=12.5%,'37'!$H$412&gt;12.5%),"D",IF('37'!$H$412&lt;12.5%,"E","Belum Diisi")))))</f>
        <v>#DIV/0!</v>
      </c>
      <c r="DP69" s="402" t="e">
        <f>IF(DO69="a",1,IF(DO69="b",0.75,IF(DO69="c",0.5,IF(DO69="d",0.25,IF(DO69="e",0,IF(DO69="a/b/c/d/e","Belum diisi","Error"))))))</f>
        <v>#DIV/0!</v>
      </c>
      <c r="DQ69" s="318" t="e">
        <f>IF(DP69&gt;DP$63,"SALAH, IKU tidak ada","OK")</f>
        <v>#DIV/0!</v>
      </c>
      <c r="DR69" s="315" t="e">
        <f>IF('38'!$H$412&gt;87.5%,"A",IF('38'!$H$412&gt;62.5%,"B",IF('38'!$H$412&gt;37.5%,"C",IF(OR('38'!$H$412=12.5%,'38'!$H$412&gt;12.5%),"D",IF('38'!$H$412&lt;12.5%,"E","Belum Diisi")))))</f>
        <v>#DIV/0!</v>
      </c>
      <c r="DS69" s="402" t="e">
        <f>IF(DR69="a",1,IF(DR69="b",0.75,IF(DR69="c",0.5,IF(DR69="d",0.25,IF(DR69="e",0,IF(DR69="a/b/c/d/e","Belum diisi","Error"))))))</f>
        <v>#DIV/0!</v>
      </c>
      <c r="DT69" s="318" t="e">
        <f>IF(DS69&gt;DS$63,"SALAH, IKU tidak ada","OK")</f>
        <v>#DIV/0!</v>
      </c>
      <c r="DU69" s="315" t="e">
        <f>IF('39'!$H$412&gt;87.5%,"A",IF('39'!$H$412&gt;62.5%,"B",IF('39'!$H$412&gt;37.5%,"C",IF(OR('39'!$H$412=12.5%,'39'!$H$412&gt;12.5%),"D",IF('39'!$H$412&lt;12.5%,"E","Belum Diisi")))))</f>
        <v>#DIV/0!</v>
      </c>
      <c r="DV69" s="402" t="e">
        <f>IF(DU69="a",1,IF(DU69="b",0.75,IF(DU69="c",0.5,IF(DU69="d",0.25,IF(DU69="e",0,IF(DU69="a/b/c/d/e","Belum diisi","Error"))))))</f>
        <v>#DIV/0!</v>
      </c>
      <c r="DW69" s="318" t="e">
        <f>IF(DV69&gt;DV$63,"SALAH, IKU tidak ada","OK")</f>
        <v>#DIV/0!</v>
      </c>
      <c r="DX69" s="315" t="e">
        <f>IF('40'!$H$412&gt;87.5%,"A",IF('40'!$H$412&gt;62.5%,"B",IF('40'!$H$412&gt;37.5%,"C",IF(OR('40'!$H$412=12.5%,'40'!$H$412&gt;12.5%),"D",IF('40'!$H$412&lt;12.5%,"E","Belum Diisi")))))</f>
        <v>#DIV/0!</v>
      </c>
      <c r="DY69" s="402" t="e">
        <f>IF(DX69="a",1,IF(DX69="b",0.75,IF(DX69="c",0.5,IF(DX69="d",0.25,IF(DX69="e",0,IF(DX69="a/b/c/d/e","Belum diisi","Error"))))))</f>
        <v>#DIV/0!</v>
      </c>
      <c r="DZ69" s="318" t="e">
        <f>IF(DY69&gt;DY$63,"SALAH, IKU tidak ada","OK")</f>
        <v>#DIV/0!</v>
      </c>
      <c r="EA69" s="315" t="e">
        <f>IF('41'!$H$412&gt;87.5%,"A",IF('41'!$H$412&gt;62.5%,"B",IF('41'!$H$412&gt;37.5%,"C",IF(OR('41'!$H$412=12.5%,'41'!$H$412&gt;12.5%),"D",IF('41'!$H$412&lt;12.5%,"E","Belum Diisi")))))</f>
        <v>#DIV/0!</v>
      </c>
      <c r="EB69" s="402" t="e">
        <f>IF(EA69="a",1,IF(EA69="b",0.75,IF(EA69="c",0.5,IF(EA69="d",0.25,IF(EA69="e",0,IF(EA69="a/b/c/d/e","Belum diisi","Error"))))))</f>
        <v>#DIV/0!</v>
      </c>
      <c r="EC69" s="318" t="e">
        <f>IF(EB69&gt;EB$63,"SALAH, IKU tidak ada","OK")</f>
        <v>#DIV/0!</v>
      </c>
      <c r="ED69" s="315" t="e">
        <f>IF('42'!$H$412&gt;87.5%,"A",IF('42'!$H$412&gt;62.5%,"B",IF('42'!$H$412&gt;37.5%,"C",IF(OR('42'!$H$412=12.5%,'42'!$H$412&gt;12.5%),"D",IF('42'!$H$412&lt;12.5%,"E","Belum Diisi")))))</f>
        <v>#DIV/0!</v>
      </c>
      <c r="EE69" s="402" t="e">
        <f>IF(ED69="a",1,IF(ED69="b",0.75,IF(ED69="c",0.5,IF(ED69="d",0.25,IF(ED69="e",0,IF(ED69="a/b/c/d/e","Belum diisi","Error"))))))</f>
        <v>#DIV/0!</v>
      </c>
      <c r="EF69" s="318" t="e">
        <f>IF(EE69&gt;EE$63,"SALAH, IKU tidak ada","OK")</f>
        <v>#DIV/0!</v>
      </c>
      <c r="EG69" s="315" t="e">
        <f>IF('43'!$H$412&gt;87.5%,"A",IF('43'!$H$412&gt;62.5%,"B",IF('43'!$H$412&gt;37.5%,"C",IF(OR('43'!$H$412=12.5%,'43'!$H$412&gt;12.5%),"D",IF('43'!$H$412&lt;12.5%,"E","Belum Diisi")))))</f>
        <v>#DIV/0!</v>
      </c>
      <c r="EH69" s="402" t="e">
        <f>IF(EG69="a",1,IF(EG69="b",0.75,IF(EG69="c",0.5,IF(EG69="d",0.25,IF(EG69="e",0,IF(EG69="a/b/c/d/e","Belum diisi","Error"))))))</f>
        <v>#DIV/0!</v>
      </c>
      <c r="EI69" s="318" t="e">
        <f>IF(EH69&gt;EH$63,"SALAH, IKU tidak ada","OK")</f>
        <v>#DIV/0!</v>
      </c>
      <c r="EJ69" s="315" t="e">
        <f>IF('44'!$H$412&gt;87.5%,"A",IF('44'!$H$412&gt;62.5%,"B",IF('44'!$H$412&gt;37.5%,"C",IF(OR('44'!$H$412=12.5%,'44'!$H$412&gt;12.5%),"D",IF('44'!$H$412&lt;12.5%,"E","Belum Diisi")))))</f>
        <v>#DIV/0!</v>
      </c>
      <c r="EK69" s="402" t="e">
        <f>IF(EJ69="a",1,IF(EJ69="b",0.75,IF(EJ69="c",0.5,IF(EJ69="d",0.25,IF(EJ69="e",0,IF(EJ69="a/b/c/d/e","Belum diisi","Error"))))))</f>
        <v>#DIV/0!</v>
      </c>
      <c r="EL69" s="318" t="e">
        <f>IF(EK69&gt;EK$63,"SALAH, IKU tidak ada","OK")</f>
        <v>#DIV/0!</v>
      </c>
      <c r="EM69" s="315" t="e">
        <f>IF('45'!$H$412&gt;87.5%,"A",IF('45'!$H$412&gt;62.5%,"B",IF('45'!$H$412&gt;37.5%,"C",IF(OR('45'!$H$412=12.5%,'45'!$H$412&gt;12.5%),"D",IF('45'!$H$412&lt;12.5%,"E","Belum Diisi")))))</f>
        <v>#DIV/0!</v>
      </c>
      <c r="EN69" s="402" t="e">
        <f>IF(EM69="a",1,IF(EM69="b",0.75,IF(EM69="c",0.5,IF(EM69="d",0.25,IF(EM69="e",0,IF(EM69="a/b/c/d/e","Belum diisi","Error"))))))</f>
        <v>#DIV/0!</v>
      </c>
      <c r="EO69" s="318" t="e">
        <f>IF(EN69&gt;EN$63,"SALAH, IKU tidak ada","OK")</f>
        <v>#DIV/0!</v>
      </c>
    </row>
    <row r="70" spans="1:145" ht="15">
      <c r="A70" s="56">
        <v>72</v>
      </c>
      <c r="B70" s="310">
        <v>6</v>
      </c>
      <c r="C70" s="410" t="s">
        <v>70</v>
      </c>
      <c r="D70" s="407"/>
      <c r="E70" s="399" t="str">
        <f t="shared" si="101"/>
        <v>a</v>
      </c>
      <c r="F70" s="405">
        <f t="shared" si="102"/>
        <v>1</v>
      </c>
      <c r="H70" s="387"/>
      <c r="J70" s="313" t="s">
        <v>431</v>
      </c>
      <c r="K70" s="315" t="str">
        <f>IF(DISDUKCAPIL!$N$412&gt;87.5%,"A",IF(DISDUKCAPIL!$N$412&gt;62.5%,"B",IF(DISDUKCAPIL!$N$412&gt;37.5%,"C",IF(OR(DISDUKCAPIL!$N$412=12.5%,DISDUKCAPIL!$N$412&gt;12.5%),"D",IF(DISDUKCAPIL!$N$412&lt;12.5%,"E","Belum Diisi")))))</f>
        <v>A</v>
      </c>
      <c r="L70" s="399">
        <f>IF(K70="a",1,IF(K70="b",0.75,IF(K70="c",0.5,IF(K70="d",0.25,IF(K70="e",0,IF(K70="a/b/c/d/e","Belum diisi","Error"))))))</f>
        <v>1</v>
      </c>
      <c r="M70" s="318" t="str">
        <f>IF(L70&gt;L$63,"SALAH, IKU tidak ada","OK")</f>
        <v>OK</v>
      </c>
      <c r="N70" s="315" t="e">
        <f>IF('2.3 (pariwisata)'!$N$412&gt;87.5%,"A",IF('2.3 (pariwisata)'!$N$412&gt;62.5%,"B",IF('2.3 (pariwisata)'!$N$412&gt;37.5%,"C",IF(OR('2.3 (pariwisata)'!$N$412=12.5%,'2.3 (pariwisata)'!$N$412&gt;12.5%),"D",IF('2.3 (pariwisata)'!$N$412&lt;12.5%,"E","Belum Diisi")))))</f>
        <v>#DIV/0!</v>
      </c>
      <c r="O70" s="402" t="e">
        <f>IF(N70="a",1,IF(N70="b",0.75,IF(N70="c",0.5,IF(N70="d",0.25,IF(N70="e",0,IF(N70="a/b/c/d/e","Belum diisi","Error"))))))</f>
        <v>#DIV/0!</v>
      </c>
      <c r="P70" s="318" t="e">
        <f>IF(O70&gt;O$63,"SALAH, IKU tidak ada","OK")</f>
        <v>#DIV/0!</v>
      </c>
      <c r="Q70" s="315" t="e">
        <f>IF('3'!$N$412&gt;87.5%,"A",IF('3'!$N$412&gt;62.5%,"B",IF('3'!$N$412&gt;37.5%,"C",IF(OR('3'!$N$412=12.5%,'3'!$N$412&gt;12.5%),"D",IF('3'!$N$412&lt;12.5%,"E","Belum Diisi")))))</f>
        <v>#DIV/0!</v>
      </c>
      <c r="R70" s="402" t="e">
        <f>IF(Q70="a",1,IF(Q70="b",0.75,IF(Q70="c",0.5,IF(Q70="d",0.25,IF(Q70="e",0,IF(Q70="a/b/c/d/e","Belum diisi","Error"))))))</f>
        <v>#DIV/0!</v>
      </c>
      <c r="S70" s="318" t="e">
        <f>IF(R70&gt;R$63,"SALAH, IKU tidak ada","OK")</f>
        <v>#DIV/0!</v>
      </c>
      <c r="T70" s="315" t="e">
        <f>IF('4'!$N$412&gt;87.5%,"A",IF('4'!$N$412&gt;62.5%,"B",IF('4'!$N$412&gt;37.5%,"C",IF(OR('4'!$N$412=12.5%,'4'!$N$412&gt;12.5%),"D",IF('4'!$N$412&lt;12.5%,"E","Belum Diisi")))))</f>
        <v>#DIV/0!</v>
      </c>
      <c r="U70" s="402" t="e">
        <f>IF(T70="a",1,IF(T70="b",0.75,IF(T70="c",0.5,IF(T70="d",0.25,IF(T70="e",0,IF(T70="a/b/c/d/e","Belum diisi","Error"))))))</f>
        <v>#DIV/0!</v>
      </c>
      <c r="V70" s="318" t="e">
        <f>IF(U70&gt;U$63,"SALAH, IKU tidak ada","OK")</f>
        <v>#DIV/0!</v>
      </c>
      <c r="W70" s="315" t="e">
        <f>IF('5'!$N$412&gt;87.5%,"A",IF('5'!$N$412&gt;62.5%,"B",IF('5'!$N$412&gt;37.5%,"C",IF(OR('5'!$N$412=12.5%,'5'!$N$412&gt;12.5%),"D",IF('5'!$N$412&lt;12.5%,"E","Belum Diisi")))))</f>
        <v>#DIV/0!</v>
      </c>
      <c r="X70" s="402" t="e">
        <f>IF(W70="a",1,IF(W70="b",0.75,IF(W70="c",0.5,IF(W70="d",0.25,IF(W70="e",0,IF(W70="a/b/c/d/e","Belum diisi","Error"))))))</f>
        <v>#DIV/0!</v>
      </c>
      <c r="Y70" s="318" t="e">
        <f>IF(X70&gt;X$63,"SALAH, IKU tidak ada","OK")</f>
        <v>#DIV/0!</v>
      </c>
      <c r="Z70" s="315" t="e">
        <f>IF('6'!$N$412&gt;87.5%,"A",IF('6'!$N$412&gt;62.5%,"B",IF('6'!$N$412&gt;37.5%,"C",IF(OR('6'!$N$412=12.5%,'6'!$N$412&gt;12.5%),"D",IF('6'!$N$412&lt;12.5%,"E","Belum Diisi")))))</f>
        <v>#DIV/0!</v>
      </c>
      <c r="AA70" s="402" t="e">
        <f>IF(Z70="a",1,IF(Z70="b",0.75,IF(Z70="c",0.5,IF(Z70="d",0.25,IF(Z70="e",0,IF(Z70="a/b/c/d/e","Belum diisi","Error"))))))</f>
        <v>#DIV/0!</v>
      </c>
      <c r="AB70" s="318" t="e">
        <f>IF(AA70&gt;AA$63,"SALAH, IKU tidak ada","OK")</f>
        <v>#DIV/0!</v>
      </c>
      <c r="AC70" s="315" t="e">
        <f>IF('7'!$N$412&gt;87.5%,"A",IF('7'!$N$412&gt;62.5%,"B",IF('7'!$N$412&gt;37.5%,"C",IF(OR('7'!$N$412=12.5%,'7'!$N$412&gt;12.5%),"D",IF('7'!$N$412&lt;12.5%,"E","Belum Diisi")))))</f>
        <v>#DIV/0!</v>
      </c>
      <c r="AD70" s="402" t="e">
        <f>IF(AC70="a",1,IF(AC70="b",0.75,IF(AC70="c",0.5,IF(AC70="d",0.25,IF(AC70="e",0,IF(AC70="a/b/c/d/e","Belum diisi","Error"))))))</f>
        <v>#DIV/0!</v>
      </c>
      <c r="AE70" s="318" t="e">
        <f>IF(AD70&gt;AD$63,"SALAH, IKU tidak ada","OK")</f>
        <v>#DIV/0!</v>
      </c>
      <c r="AF70" s="315" t="e">
        <f>IF('8'!$N$412&gt;87.5%,"A",IF('8'!$N$412&gt;62.5%,"B",IF('8'!$N$412&gt;37.5%,"C",IF(OR('8'!$N$412=12.5%,'8'!$N$412&gt;12.5%),"D",IF('8'!$N$412&lt;12.5%,"E","Belum Diisi")))))</f>
        <v>#DIV/0!</v>
      </c>
      <c r="AG70" s="402" t="e">
        <f>IF(AF70="a",1,IF(AF70="b",0.75,IF(AF70="c",0.5,IF(AF70="d",0.25,IF(AF70="e",0,IF(AF70="a/b/c/d/e","Belum diisi","Error"))))))</f>
        <v>#DIV/0!</v>
      </c>
      <c r="AH70" s="318" t="e">
        <f>IF(AG70&gt;AG$63,"SALAH, IKU tidak ada","OK")</f>
        <v>#DIV/0!</v>
      </c>
      <c r="AI70" s="315" t="e">
        <f>IF('9'!$N$412&gt;87.5%,"A",IF('9'!$N$412&gt;62.5%,"B",IF('9'!$N$412&gt;37.5%,"C",IF(OR('9'!$N$412=12.5%,'9'!$N$412&gt;12.5%),"D",IF('9'!$N$412&lt;12.5%,"E","Belum Diisi")))))</f>
        <v>#DIV/0!</v>
      </c>
      <c r="AJ70" s="402" t="e">
        <f>IF(AI70="a",1,IF(AI70="b",0.75,IF(AI70="c",0.5,IF(AI70="d",0.25,IF(AI70="e",0,IF(AI70="a/b/c/d/e","Belum diisi","Error"))))))</f>
        <v>#DIV/0!</v>
      </c>
      <c r="AK70" s="318" t="e">
        <f>IF(AJ70&gt;AJ$63,"SALAH, IKU tidak ada","OK")</f>
        <v>#DIV/0!</v>
      </c>
      <c r="AL70" s="315" t="e">
        <f>IF('10'!$N$412&gt;87.5%,"A",IF('10'!$N$412&gt;62.5%,"B",IF('10'!$N$412&gt;37.5%,"C",IF(OR('10'!$N$412=12.5%,'10'!$N$412&gt;12.5%),"D",IF('10'!$N$412&lt;12.5%,"E","Belum Diisi")))))</f>
        <v>#DIV/0!</v>
      </c>
      <c r="AM70" s="402" t="e">
        <f>IF(AL70="a",1,IF(AL70="b",0.75,IF(AL70="c",0.5,IF(AL70="d",0.25,IF(AL70="e",0,IF(AL70="a/b/c/d/e","Belum diisi","Error"))))))</f>
        <v>#DIV/0!</v>
      </c>
      <c r="AN70" s="318" t="e">
        <f>IF(AM70&gt;AM$63,"SALAH, IKU tidak ada","OK")</f>
        <v>#DIV/0!</v>
      </c>
      <c r="AO70" s="315" t="e">
        <f>IF('11'!$N$412&gt;87.5%,"A",IF('11'!$N$412&gt;62.5%,"B",IF('11'!$N$412&gt;37.5%,"C",IF(OR('11'!$N$412=12.5%,'11'!$N$412&gt;12.5%),"D",IF('11'!$N$412&lt;12.5%,"E","Belum Diisi")))))</f>
        <v>#DIV/0!</v>
      </c>
      <c r="AP70" s="402" t="e">
        <f>IF(AO70="a",1,IF(AO70="b",0.75,IF(AO70="c",0.5,IF(AO70="d",0.25,IF(AO70="e",0,IF(AO70="a/b/c/d/e","Belum diisi","Error"))))))</f>
        <v>#DIV/0!</v>
      </c>
      <c r="AQ70" s="318" t="e">
        <f>IF(AP70&gt;AP$63,"SALAH, IKU tidak ada","OK")</f>
        <v>#DIV/0!</v>
      </c>
      <c r="AR70" s="315" t="e">
        <f>IF('12'!$N$412&gt;87.5%,"A",IF('12'!$N$412&gt;62.5%,"B",IF('12'!$N$412&gt;37.5%,"C",IF(OR('12'!$N$412=12.5%,'12'!$N$412&gt;12.5%),"D",IF('12'!$N$412&lt;12.5%,"E","Belum Diisi")))))</f>
        <v>#DIV/0!</v>
      </c>
      <c r="AS70" s="402" t="e">
        <f>IF(AR70="a",1,IF(AR70="b",0.75,IF(AR70="c",0.5,IF(AR70="d",0.25,IF(AR70="e",0,IF(AR70="a/b/c/d/e","Belum diisi","Error"))))))</f>
        <v>#DIV/0!</v>
      </c>
      <c r="AT70" s="318" t="e">
        <f>IF(AS70&gt;AS$63,"SALAH, IKU tidak ada","OK")</f>
        <v>#DIV/0!</v>
      </c>
      <c r="AU70" s="315" t="e">
        <f>IF('13'!$N$412&gt;87.5%,"A",IF('13'!$N$412&gt;62.5%,"B",IF('13'!$N$412&gt;37.5%,"C",IF(OR('13'!$N$412=12.5%,'13'!$N$412&gt;12.5%),"D",IF('13'!$N$412&lt;12.5%,"E","Belum Diisi")))))</f>
        <v>#DIV/0!</v>
      </c>
      <c r="AV70" s="402" t="e">
        <f>IF(AU70="a",1,IF(AU70="b",0.75,IF(AU70="c",0.5,IF(AU70="d",0.25,IF(AU70="e",0,IF(AU70="a/b/c/d/e","Belum diisi","Error"))))))</f>
        <v>#DIV/0!</v>
      </c>
      <c r="AW70" s="318" t="e">
        <f>IF(AV70&gt;AV$63,"SALAH, IKU tidak ada","OK")</f>
        <v>#DIV/0!</v>
      </c>
      <c r="AX70" s="315" t="e">
        <f>IF('14'!$N$412&gt;87.5%,"A",IF('14'!$N$412&gt;62.5%,"B",IF('14'!$N$412&gt;37.5%,"C",IF(OR('14'!$N$412=12.5%,'14'!$N$412&gt;12.5%),"D",IF('14'!$N$412&lt;12.5%,"E","Belum Diisi")))))</f>
        <v>#DIV/0!</v>
      </c>
      <c r="AY70" s="402" t="e">
        <f>IF(AX70="a",1,IF(AX70="b",0.75,IF(AX70="c",0.5,IF(AX70="d",0.25,IF(AX70="e",0,IF(AX70="a/b/c/d/e","Belum diisi","Error"))))))</f>
        <v>#DIV/0!</v>
      </c>
      <c r="AZ70" s="318" t="e">
        <f>IF(AY70&gt;AY$63,"SALAH, IKU tidak ada","OK")</f>
        <v>#DIV/0!</v>
      </c>
      <c r="BA70" s="315" t="e">
        <f>IF('15'!$N$412&gt;87.5%,"A",IF('15'!$N$412&gt;62.5%,"B",IF('15'!$N$412&gt;37.5%,"C",IF(OR('15'!$N$412=12.5%,'15'!$N$412&gt;12.5%),"D",IF('15'!$N$412&lt;12.5%,"E","Belum Diisi")))))</f>
        <v>#DIV/0!</v>
      </c>
      <c r="BB70" s="402" t="e">
        <f>IF(BA70="a",1,IF(BA70="b",0.75,IF(BA70="c",0.5,IF(BA70="d",0.25,IF(BA70="e",0,IF(BA70="a/b/c/d/e","Belum diisi","Error"))))))</f>
        <v>#DIV/0!</v>
      </c>
      <c r="BC70" s="318" t="e">
        <f>IF(BB70&gt;BB$63,"SALAH, IKU tidak ada","OK")</f>
        <v>#DIV/0!</v>
      </c>
      <c r="BD70" s="315" t="e">
        <f>IF('16'!$N$412&gt;87.5%,"A",IF('16'!$N$412&gt;62.5%,"B",IF('16'!$N$412&gt;37.5%,"C",IF(OR('16'!$N$412=12.5%,'16'!$N$412&gt;12.5%),"D",IF('16'!$N$412&lt;12.5%,"E","Belum Diisi")))))</f>
        <v>#DIV/0!</v>
      </c>
      <c r="BE70" s="402" t="e">
        <f>IF(BD70="a",1,IF(BD70="b",0.75,IF(BD70="c",0.5,IF(BD70="d",0.25,IF(BD70="e",0,IF(BD70="a/b/c/d/e","Belum diisi","Error"))))))</f>
        <v>#DIV/0!</v>
      </c>
      <c r="BF70" s="318" t="e">
        <f>IF(BE70&gt;BE$63,"SALAH, IKU tidak ada","OK")</f>
        <v>#DIV/0!</v>
      </c>
      <c r="BG70" s="315" t="e">
        <f>IF('17'!$N$412&gt;87.5%,"A",IF('17'!$N$412&gt;62.5%,"B",IF('17'!$N$412&gt;37.5%,"C",IF(OR('17'!$N$412=12.5%,'17'!$N$412&gt;12.5%),"D",IF('17'!$N$412&lt;12.5%,"E","Belum Diisi")))))</f>
        <v>#DIV/0!</v>
      </c>
      <c r="BH70" s="402" t="e">
        <f>IF(BG70="a",1,IF(BG70="b",0.75,IF(BG70="c",0.5,IF(BG70="d",0.25,IF(BG70="e",0,IF(BG70="a/b/c/d/e","Belum diisi","Error"))))))</f>
        <v>#DIV/0!</v>
      </c>
      <c r="BI70" s="318" t="e">
        <f>IF(BH70&gt;BH$63,"SALAH, IKU tidak ada","OK")</f>
        <v>#DIV/0!</v>
      </c>
      <c r="BJ70" s="315" t="e">
        <f>IF('18'!$N$412&gt;87.5%,"A",IF('18'!$N$412&gt;62.5%,"B",IF('18'!$N$412&gt;37.5%,"C",IF(OR('18'!$N$412=12.5%,'18'!$N$412&gt;12.5%),"D",IF('18'!$N$412&lt;12.5%,"E","Belum Diisi")))))</f>
        <v>#DIV/0!</v>
      </c>
      <c r="BK70" s="402" t="e">
        <f>IF(BJ70="a",1,IF(BJ70="b",0.75,IF(BJ70="c",0.5,IF(BJ70="d",0.25,IF(BJ70="e",0,IF(BJ70="a/b/c/d/e","Belum diisi","Error"))))))</f>
        <v>#DIV/0!</v>
      </c>
      <c r="BL70" s="318" t="e">
        <f>IF(BK70&gt;BK$63,"SALAH, IKU tidak ada","OK")</f>
        <v>#DIV/0!</v>
      </c>
      <c r="BM70" s="315" t="e">
        <f>IF('19'!$N$412&gt;87.5%,"A",IF('19'!$N$412&gt;62.5%,"B",IF('19'!$N$412&gt;37.5%,"C",IF(OR('19'!$N$412=12.5%,'19'!$N$412&gt;12.5%),"D",IF('19'!$N$412&lt;12.5%,"E","Belum Diisi")))))</f>
        <v>#DIV/0!</v>
      </c>
      <c r="BN70" s="402" t="e">
        <f>IF(BM70="a",1,IF(BM70="b",0.75,IF(BM70="c",0.5,IF(BM70="d",0.25,IF(BM70="e",0,IF(BM70="a/b/c/d/e","Belum diisi","Error"))))))</f>
        <v>#DIV/0!</v>
      </c>
      <c r="BO70" s="318" t="e">
        <f>IF(BN70&gt;BN$63,"SALAH, IKU tidak ada","OK")</f>
        <v>#DIV/0!</v>
      </c>
      <c r="BP70" s="315" t="e">
        <f>IF('20'!$N$412&gt;87.5%,"A",IF('20'!$N$412&gt;62.5%,"B",IF('20'!$N$412&gt;37.5%,"C",IF(OR('20'!$N$412=12.5%,'20'!$N$412&gt;12.5%),"D",IF('20'!$N$412&lt;12.5%,"E","Belum Diisi")))))</f>
        <v>#DIV/0!</v>
      </c>
      <c r="BQ70" s="402" t="e">
        <f>IF(BP70="a",1,IF(BP70="b",0.75,IF(BP70="c",0.5,IF(BP70="d",0.25,IF(BP70="e",0,IF(BP70="a/b/c/d/e","Belum diisi","Error"))))))</f>
        <v>#DIV/0!</v>
      </c>
      <c r="BR70" s="318" t="e">
        <f>IF(BQ70&gt;BQ$63,"SALAH, IKU tidak ada","OK")</f>
        <v>#DIV/0!</v>
      </c>
      <c r="BS70" s="315" t="e">
        <f>IF('21'!$N$412&gt;87.5%,"A",IF('21'!$N$412&gt;62.5%,"B",IF('21'!$N$412&gt;37.5%,"C",IF(OR('21'!$N$412=12.5%,'21'!$N$412&gt;12.5%),"D",IF('21'!$N$412&lt;12.5%,"E","Belum Diisi")))))</f>
        <v>#DIV/0!</v>
      </c>
      <c r="BT70" s="402" t="e">
        <f>IF(BS70="a",1,IF(BS70="b",0.75,IF(BS70="c",0.5,IF(BS70="d",0.25,IF(BS70="e",0,IF(BS70="a/b/c/d/e","Belum diisi","Error"))))))</f>
        <v>#DIV/0!</v>
      </c>
      <c r="BU70" s="318" t="e">
        <f>IF(BT70&gt;BT$63,"SALAH, IKU tidak ada","OK")</f>
        <v>#DIV/0!</v>
      </c>
      <c r="BV70" s="315" t="e">
        <f>IF('22'!$N$412&gt;87.5%,"A",IF('22'!$N$412&gt;62.5%,"B",IF('22'!$N$412&gt;37.5%,"C",IF(OR('22'!$N$412=12.5%,'22'!$N$412&gt;12.5%),"D",IF('22'!$N$412&lt;12.5%,"E","Belum Diisi")))))</f>
        <v>#DIV/0!</v>
      </c>
      <c r="BW70" s="402" t="e">
        <f>IF(BV70="a",1,IF(BV70="b",0.75,IF(BV70="c",0.5,IF(BV70="d",0.25,IF(BV70="e",0,IF(BV70="a/b/c/d/e","Belum diisi","Error"))))))</f>
        <v>#DIV/0!</v>
      </c>
      <c r="BX70" s="318" t="e">
        <f>IF(BW70&gt;BW$63,"SALAH, IKU tidak ada","OK")</f>
        <v>#DIV/0!</v>
      </c>
      <c r="BY70" s="315" t="e">
        <f>IF('23'!$N$412&gt;87.5%,"A",IF('23'!$N$412&gt;62.5%,"B",IF('23'!$N$412&gt;37.5%,"C",IF(OR('23'!$N$412=12.5%,'23'!$N$412&gt;12.5%),"D",IF('23'!$N$412&lt;12.5%,"E","Belum Diisi")))))</f>
        <v>#DIV/0!</v>
      </c>
      <c r="BZ70" s="402" t="e">
        <f>IF(BY70="a",1,IF(BY70="b",0.75,IF(BY70="c",0.5,IF(BY70="d",0.25,IF(BY70="e",0,IF(BY70="a/b/c/d/e","Belum diisi","Error"))))))</f>
        <v>#DIV/0!</v>
      </c>
      <c r="CA70" s="318" t="e">
        <f>IF(BZ70&gt;BZ$63,"SALAH, IKU tidak ada","OK")</f>
        <v>#DIV/0!</v>
      </c>
      <c r="CB70" s="315" t="e">
        <f>IF('24'!$N$412&gt;87.5%,"A",IF('24'!$N$412&gt;62.5%,"B",IF('24'!$N$412&gt;37.5%,"C",IF(OR('24'!$N$412=12.5%,'24'!$N$412&gt;12.5%),"D",IF('24'!$N$412&lt;12.5%,"E","Belum Diisi")))))</f>
        <v>#DIV/0!</v>
      </c>
      <c r="CC70" s="402" t="e">
        <f>IF(CB70="a",1,IF(CB70="b",0.75,IF(CB70="c",0.5,IF(CB70="d",0.25,IF(CB70="e",0,IF(CB70="a/b/c/d/e","Belum diisi","Error"))))))</f>
        <v>#DIV/0!</v>
      </c>
      <c r="CD70" s="318" t="e">
        <f>IF(CC70&gt;CC$63,"SALAH, IKU tidak ada","OK")</f>
        <v>#DIV/0!</v>
      </c>
      <c r="CE70" s="315" t="e">
        <f>IF('25'!$N$412&gt;87.5%,"A",IF('25'!$N$412&gt;62.5%,"B",IF('25'!$N$412&gt;37.5%,"C",IF(OR('25'!$N$412=12.5%,'25'!$N$412&gt;12.5%),"D",IF('25'!$N$412&lt;12.5%,"E","Belum Diisi")))))</f>
        <v>#DIV/0!</v>
      </c>
      <c r="CF70" s="402" t="e">
        <f>IF(CE70="a",1,IF(CE70="b",0.75,IF(CE70="c",0.5,IF(CE70="d",0.25,IF(CE70="e",0,IF(CE70="a/b/c/d/e","Belum diisi","Error"))))))</f>
        <v>#DIV/0!</v>
      </c>
      <c r="CG70" s="318" t="e">
        <f>IF(CF70&gt;CF$63,"SALAH, IKU tidak ada","OK")</f>
        <v>#DIV/0!</v>
      </c>
      <c r="CH70" s="315" t="e">
        <f>IF('26'!$N$412&gt;87.5%,"A",IF('26'!$N$412&gt;62.5%,"B",IF('26'!$N$412&gt;37.5%,"C",IF(OR('26'!$N$412=12.5%,'26'!$N$412&gt;12.5%),"D",IF('26'!$N$412&lt;12.5%,"E","Belum Diisi")))))</f>
        <v>#DIV/0!</v>
      </c>
      <c r="CI70" s="402" t="e">
        <f>IF(CH70="a",1,IF(CH70="b",0.75,IF(CH70="c",0.5,IF(CH70="d",0.25,IF(CH70="e",0,IF(CH70="a/b/c/d/e","Belum diisi","Error"))))))</f>
        <v>#DIV/0!</v>
      </c>
      <c r="CJ70" s="318" t="e">
        <f>IF(CI70&gt;CI$63,"SALAH, IKU tidak ada","OK")</f>
        <v>#DIV/0!</v>
      </c>
      <c r="CK70" s="315" t="e">
        <f>IF('27'!$N$412&gt;87.5%,"A",IF('27'!$N$412&gt;62.5%,"B",IF('27'!$N$412&gt;37.5%,"C",IF(OR('27'!$N$412=12.5%,'27'!$N$412&gt;12.5%),"D",IF('27'!$N$412&lt;12.5%,"E","Belum Diisi")))))</f>
        <v>#DIV/0!</v>
      </c>
      <c r="CL70" s="402" t="e">
        <f>IF(CK70="a",1,IF(CK70="b",0.75,IF(CK70="c",0.5,IF(CK70="d",0.25,IF(CK70="e",0,IF(CK70="a/b/c/d/e","Belum diisi","Error"))))))</f>
        <v>#DIV/0!</v>
      </c>
      <c r="CM70" s="318" t="e">
        <f>IF(CL70&gt;CL$63,"SALAH, IKU tidak ada","OK")</f>
        <v>#DIV/0!</v>
      </c>
      <c r="CN70" s="315" t="e">
        <f>IF('28'!$N$412&gt;87.5%,"A",IF('28'!$N$412&gt;62.5%,"B",IF('28'!$N$412&gt;37.5%,"C",IF(OR('28'!$N$412=12.5%,'28'!$N$412&gt;12.5%),"D",IF('28'!$N$412&lt;12.5%,"E","Belum Diisi")))))</f>
        <v>#DIV/0!</v>
      </c>
      <c r="CO70" s="402" t="e">
        <f>IF(CN70="a",1,IF(CN70="b",0.75,IF(CN70="c",0.5,IF(CN70="d",0.25,IF(CN70="e",0,IF(CN70="a/b/c/d/e","Belum diisi","Error"))))))</f>
        <v>#DIV/0!</v>
      </c>
      <c r="CP70" s="318" t="e">
        <f>IF(CO70&gt;CO$63,"SALAH, IKU tidak ada","OK")</f>
        <v>#DIV/0!</v>
      </c>
      <c r="CQ70" s="315" t="e">
        <f>IF('29'!$N$412&gt;87.5%,"A",IF('29'!$N$412&gt;62.5%,"B",IF('29'!$N$412&gt;37.5%,"C",IF(OR('29'!$N$412=12.5%,'29'!$N$412&gt;12.5%),"D",IF('29'!$N$412&lt;12.5%,"E","Belum Diisi")))))</f>
        <v>#DIV/0!</v>
      </c>
      <c r="CR70" s="402" t="e">
        <f>IF(CQ70="a",1,IF(CQ70="b",0.75,IF(CQ70="c",0.5,IF(CQ70="d",0.25,IF(CQ70="e",0,IF(CQ70="a/b/c/d/e","Belum diisi","Error"))))))</f>
        <v>#DIV/0!</v>
      </c>
      <c r="CS70" s="318" t="e">
        <f>IF(CR70&gt;CR$63,"SALAH, IKU tidak ada","OK")</f>
        <v>#DIV/0!</v>
      </c>
      <c r="CT70" s="315" t="e">
        <f>IF('30'!$N$412&gt;87.5%,"A",IF('30'!$N$412&gt;62.5%,"B",IF('30'!$N$412&gt;37.5%,"C",IF(OR('30'!$N$412=12.5%,'30'!$N$412&gt;12.5%),"D",IF('30'!$N$412&lt;12.5%,"E","Belum Diisi")))))</f>
        <v>#DIV/0!</v>
      </c>
      <c r="CU70" s="402" t="e">
        <f>IF(CT70="a",1,IF(CT70="b",0.75,IF(CT70="c",0.5,IF(CT70="d",0.25,IF(CT70="e",0,IF(CT70="a/b/c/d/e","Belum diisi","Error"))))))</f>
        <v>#DIV/0!</v>
      </c>
      <c r="CV70" s="318" t="e">
        <f>IF(CU70&gt;CU$63,"SALAH, IKU tidak ada","OK")</f>
        <v>#DIV/0!</v>
      </c>
      <c r="CW70" s="315" t="e">
        <f>IF('31'!$N$412&gt;87.5%,"A",IF('31'!$N$412&gt;62.5%,"B",IF('31'!$N$412&gt;37.5%,"C",IF(OR('31'!$N$412=12.5%,'31'!$N$412&gt;12.5%),"D",IF('31'!$N$412&lt;12.5%,"E","Belum Diisi")))))</f>
        <v>#DIV/0!</v>
      </c>
      <c r="CX70" s="402" t="e">
        <f>IF(CW70="a",1,IF(CW70="b",0.75,IF(CW70="c",0.5,IF(CW70="d",0.25,IF(CW70="e",0,IF(CW70="a/b/c/d/e","Belum diisi","Error"))))))</f>
        <v>#DIV/0!</v>
      </c>
      <c r="CY70" s="318" t="e">
        <f>IF(CX70&gt;CX$63,"SALAH, IKU tidak ada","OK")</f>
        <v>#DIV/0!</v>
      </c>
      <c r="CZ70" s="315" t="e">
        <f>IF('32'!$N$412&gt;87.5%,"A",IF('32'!$N$412&gt;62.5%,"B",IF('32'!$N$412&gt;37.5%,"C",IF(OR('32'!$N$412=12.5%,'32'!$N$412&gt;12.5%),"D",IF('32'!$N$412&lt;12.5%,"E","Belum Diisi")))))</f>
        <v>#DIV/0!</v>
      </c>
      <c r="DA70" s="402" t="e">
        <f>IF(CZ70="a",1,IF(CZ70="b",0.75,IF(CZ70="c",0.5,IF(CZ70="d",0.25,IF(CZ70="e",0,IF(CZ70="a/b/c/d/e","Belum diisi","Error"))))))</f>
        <v>#DIV/0!</v>
      </c>
      <c r="DB70" s="318" t="e">
        <f>IF(DA70&gt;DA$63,"SALAH, IKU tidak ada","OK")</f>
        <v>#DIV/0!</v>
      </c>
      <c r="DC70" s="315" t="e">
        <f>IF('33'!$N$412&gt;87.5%,"A",IF('33'!$N$412&gt;62.5%,"B",IF('33'!$N$412&gt;37.5%,"C",IF(OR('33'!$N$412=12.5%,'33'!$N$412&gt;12.5%),"D",IF('33'!$N$412&lt;12.5%,"E","Belum Diisi")))))</f>
        <v>#DIV/0!</v>
      </c>
      <c r="DD70" s="402" t="e">
        <f>IF(DC70="a",1,IF(DC70="b",0.75,IF(DC70="c",0.5,IF(DC70="d",0.25,IF(DC70="e",0,IF(DC70="a/b/c/d/e","Belum diisi","Error"))))))</f>
        <v>#DIV/0!</v>
      </c>
      <c r="DE70" s="318" t="e">
        <f>IF(DD70&gt;DD$63,"SALAH, IKU tidak ada","OK")</f>
        <v>#DIV/0!</v>
      </c>
      <c r="DF70" s="315" t="e">
        <f>IF('34'!$N$412&gt;87.5%,"A",IF('34'!$N$412&gt;62.5%,"B",IF('34'!$N$412&gt;37.5%,"C",IF(OR('34'!$N$412=12.5%,'34'!$N$412&gt;12.5%),"D",IF('34'!$N$412&lt;12.5%,"E","Belum Diisi")))))</f>
        <v>#DIV/0!</v>
      </c>
      <c r="DG70" s="402" t="e">
        <f>IF(DF70="a",1,IF(DF70="b",0.75,IF(DF70="c",0.5,IF(DF70="d",0.25,IF(DF70="e",0,IF(DF70="a/b/c/d/e","Belum diisi","Error"))))))</f>
        <v>#DIV/0!</v>
      </c>
      <c r="DH70" s="318" t="e">
        <f>IF(DG70&gt;DG$63,"SALAH, IKU tidak ada","OK")</f>
        <v>#DIV/0!</v>
      </c>
      <c r="DI70" s="315" t="e">
        <f>IF('35'!$N$412&gt;87.5%,"A",IF('35'!$N$412&gt;62.5%,"B",IF('35'!$N$412&gt;37.5%,"C",IF(OR('35'!$N$412=12.5%,'35'!$N$412&gt;12.5%),"D",IF('35'!$N$412&lt;12.5%,"E","Belum Diisi")))))</f>
        <v>#DIV/0!</v>
      </c>
      <c r="DJ70" s="402" t="e">
        <f>IF(DI70="a",1,IF(DI70="b",0.75,IF(DI70="c",0.5,IF(DI70="d",0.25,IF(DI70="e",0,IF(DI70="a/b/c/d/e","Belum diisi","Error"))))))</f>
        <v>#DIV/0!</v>
      </c>
      <c r="DK70" s="318" t="e">
        <f>IF(DJ70&gt;DJ$63,"SALAH, IKU tidak ada","OK")</f>
        <v>#DIV/0!</v>
      </c>
      <c r="DL70" s="315" t="e">
        <f>IF('36'!$N$412&gt;87.5%,"A",IF('36'!$N$412&gt;62.5%,"B",IF('36'!$N$412&gt;37.5%,"C",IF(OR('36'!$N$412=12.5%,'36'!$N$412&gt;12.5%),"D",IF('36'!$N$412&lt;12.5%,"E","Belum Diisi")))))</f>
        <v>#DIV/0!</v>
      </c>
      <c r="DM70" s="402" t="e">
        <f>IF(DL70="a",1,IF(DL70="b",0.75,IF(DL70="c",0.5,IF(DL70="d",0.25,IF(DL70="e",0,IF(DL70="a/b/c/d/e","Belum diisi","Error"))))))</f>
        <v>#DIV/0!</v>
      </c>
      <c r="DN70" s="318" t="e">
        <f>IF(DM70&gt;DM$63,"SALAH, IKU tidak ada","OK")</f>
        <v>#DIV/0!</v>
      </c>
      <c r="DO70" s="315" t="e">
        <f>IF('37'!$N$412&gt;87.5%,"A",IF('37'!$N$412&gt;62.5%,"B",IF('37'!$N$412&gt;37.5%,"C",IF(OR('37'!$N$412=12.5%,'37'!$N$412&gt;12.5%),"D",IF('37'!$N$412&lt;12.5%,"E","Belum Diisi")))))</f>
        <v>#DIV/0!</v>
      </c>
      <c r="DP70" s="402" t="e">
        <f>IF(DO70="a",1,IF(DO70="b",0.75,IF(DO70="c",0.5,IF(DO70="d",0.25,IF(DO70="e",0,IF(DO70="a/b/c/d/e","Belum diisi","Error"))))))</f>
        <v>#DIV/0!</v>
      </c>
      <c r="DQ70" s="318" t="e">
        <f>IF(DP70&gt;DP$63,"SALAH, IKU tidak ada","OK")</f>
        <v>#DIV/0!</v>
      </c>
      <c r="DR70" s="315" t="e">
        <f>IF('38'!$N$412&gt;87.5%,"A",IF('38'!$N$412&gt;62.5%,"B",IF('38'!$N$412&gt;37.5%,"C",IF(OR('38'!$N$412=12.5%,'38'!$N$412&gt;12.5%),"D",IF('38'!$N$412&lt;12.5%,"E","Belum Diisi")))))</f>
        <v>#DIV/0!</v>
      </c>
      <c r="DS70" s="402" t="e">
        <f>IF(DR70="a",1,IF(DR70="b",0.75,IF(DR70="c",0.5,IF(DR70="d",0.25,IF(DR70="e",0,IF(DR70="a/b/c/d/e","Belum diisi","Error"))))))</f>
        <v>#DIV/0!</v>
      </c>
      <c r="DT70" s="318" t="e">
        <f>IF(DS70&gt;DS$63,"SALAH, IKU tidak ada","OK")</f>
        <v>#DIV/0!</v>
      </c>
      <c r="DU70" s="315" t="e">
        <f>IF('39'!$N$412&gt;87.5%,"A",IF('39'!$N$412&gt;62.5%,"B",IF('39'!$N$412&gt;37.5%,"C",IF(OR('39'!$N$412=12.5%,'39'!$N$412&gt;12.5%),"D",IF('39'!$N$412&lt;12.5%,"E","Belum Diisi")))))</f>
        <v>#DIV/0!</v>
      </c>
      <c r="DV70" s="402" t="e">
        <f>IF(DU70="a",1,IF(DU70="b",0.75,IF(DU70="c",0.5,IF(DU70="d",0.25,IF(DU70="e",0,IF(DU70="a/b/c/d/e","Belum diisi","Error"))))))</f>
        <v>#DIV/0!</v>
      </c>
      <c r="DW70" s="318" t="e">
        <f>IF(DV70&gt;DV$63,"SALAH, IKU tidak ada","OK")</f>
        <v>#DIV/0!</v>
      </c>
      <c r="DX70" s="315" t="e">
        <f>IF('40'!$N$412&gt;87.5%,"A",IF('40'!$N$412&gt;62.5%,"B",IF('40'!$N$412&gt;37.5%,"C",IF(OR('40'!$N$412=12.5%,'40'!$N$412&gt;12.5%),"D",IF('40'!$N$412&lt;12.5%,"E","Belum Diisi")))))</f>
        <v>#DIV/0!</v>
      </c>
      <c r="DY70" s="402" t="e">
        <f>IF(DX70="a",1,IF(DX70="b",0.75,IF(DX70="c",0.5,IF(DX70="d",0.25,IF(DX70="e",0,IF(DX70="a/b/c/d/e","Belum diisi","Error"))))))</f>
        <v>#DIV/0!</v>
      </c>
      <c r="DZ70" s="318" t="e">
        <f>IF(DY70&gt;DY$63,"SALAH, IKU tidak ada","OK")</f>
        <v>#DIV/0!</v>
      </c>
      <c r="EA70" s="315" t="e">
        <f>IF('41'!$N$412&gt;87.5%,"A",IF('41'!$N$412&gt;62.5%,"B",IF('41'!$N$412&gt;37.5%,"C",IF(OR('41'!$N$412=12.5%,'41'!$N$412&gt;12.5%),"D",IF('41'!$N$412&lt;12.5%,"E","Belum Diisi")))))</f>
        <v>#DIV/0!</v>
      </c>
      <c r="EB70" s="402" t="e">
        <f>IF(EA70="a",1,IF(EA70="b",0.75,IF(EA70="c",0.5,IF(EA70="d",0.25,IF(EA70="e",0,IF(EA70="a/b/c/d/e","Belum diisi","Error"))))))</f>
        <v>#DIV/0!</v>
      </c>
      <c r="EC70" s="318" t="e">
        <f>IF(EB70&gt;EB$63,"SALAH, IKU tidak ada","OK")</f>
        <v>#DIV/0!</v>
      </c>
      <c r="ED70" s="315" t="e">
        <f>IF('42'!$N$412&gt;87.5%,"A",IF('42'!$N$412&gt;62.5%,"B",IF('42'!$N$412&gt;37.5%,"C",IF(OR('42'!$N$412=12.5%,'42'!$N$412&gt;12.5%),"D",IF('42'!$N$412&lt;12.5%,"E","Belum Diisi")))))</f>
        <v>#DIV/0!</v>
      </c>
      <c r="EE70" s="402" t="e">
        <f>IF(ED70="a",1,IF(ED70="b",0.75,IF(ED70="c",0.5,IF(ED70="d",0.25,IF(ED70="e",0,IF(ED70="a/b/c/d/e","Belum diisi","Error"))))))</f>
        <v>#DIV/0!</v>
      </c>
      <c r="EF70" s="318" t="e">
        <f>IF(EE70&gt;EE$63,"SALAH, IKU tidak ada","OK")</f>
        <v>#DIV/0!</v>
      </c>
      <c r="EG70" s="315" t="e">
        <f>IF('43'!$N$412&gt;87.5%,"A",IF('43'!$N$412&gt;62.5%,"B",IF('43'!$N$412&gt;37.5%,"C",IF(OR('43'!$N$412=12.5%,'43'!$N$412&gt;12.5%),"D",IF('43'!$N$412&lt;12.5%,"E","Belum Diisi")))))</f>
        <v>#DIV/0!</v>
      </c>
      <c r="EH70" s="402" t="e">
        <f>IF(EG70="a",1,IF(EG70="b",0.75,IF(EG70="c",0.5,IF(EG70="d",0.25,IF(EG70="e",0,IF(EG70="a/b/c/d/e","Belum diisi","Error"))))))</f>
        <v>#DIV/0!</v>
      </c>
      <c r="EI70" s="318" t="e">
        <f>IF(EH70&gt;EH$63,"SALAH, IKU tidak ada","OK")</f>
        <v>#DIV/0!</v>
      </c>
      <c r="EJ70" s="315" t="e">
        <f>IF('44'!$N$412&gt;87.5%,"A",IF('44'!$N$412&gt;62.5%,"B",IF('44'!$N$412&gt;37.5%,"C",IF(OR('44'!$N$412=12.5%,'44'!$N$412&gt;12.5%),"D",IF('44'!$N$412&lt;12.5%,"E","Belum Diisi")))))</f>
        <v>#DIV/0!</v>
      </c>
      <c r="EK70" s="402" t="e">
        <f>IF(EJ70="a",1,IF(EJ70="b",0.75,IF(EJ70="c",0.5,IF(EJ70="d",0.25,IF(EJ70="e",0,IF(EJ70="a/b/c/d/e","Belum diisi","Error"))))))</f>
        <v>#DIV/0!</v>
      </c>
      <c r="EL70" s="318" t="e">
        <f>IF(EK70&gt;EK$63,"SALAH, IKU tidak ada","OK")</f>
        <v>#DIV/0!</v>
      </c>
      <c r="EM70" s="315" t="e">
        <f>IF('45'!$N$412&gt;87.5%,"A",IF('45'!$N$412&gt;62.5%,"B",IF('45'!$N$412&gt;37.5%,"C",IF(OR('45'!$N$412=12.5%,'45'!$N$412&gt;12.5%),"D",IF('45'!$N$412&lt;12.5%,"E","Belum Diisi")))))</f>
        <v>#DIV/0!</v>
      </c>
      <c r="EN70" s="402" t="e">
        <f>IF(EM70="a",1,IF(EM70="b",0.75,IF(EM70="c",0.5,IF(EM70="d",0.25,IF(EM70="e",0,IF(EM70="a/b/c/d/e","Belum diisi","Error"))))))</f>
        <v>#DIV/0!</v>
      </c>
      <c r="EO70" s="318" t="e">
        <f>IF(EN70&gt;EN$63,"SALAH, IKU tidak ada","OK")</f>
        <v>#DIV/0!</v>
      </c>
    </row>
    <row r="71" spans="1:145" ht="15.75">
      <c r="A71" s="278">
        <v>73</v>
      </c>
      <c r="B71" s="310">
        <v>7</v>
      </c>
      <c r="C71" s="316" t="s">
        <v>92</v>
      </c>
      <c r="D71" s="404"/>
      <c r="E71" s="399" t="str">
        <f t="shared" si="101"/>
        <v>a</v>
      </c>
      <c r="F71" s="405">
        <f t="shared" si="102"/>
        <v>1</v>
      </c>
      <c r="H71" s="387"/>
      <c r="J71" s="348"/>
      <c r="K71" s="400" t="s">
        <v>1365</v>
      </c>
      <c r="L71" s="399">
        <f t="shared" ref="L71:L76" si="103">IF(K71="a",1,IF(K71="b",0.75,IF(K71="c",0.5,IF(K71="d",0.25,IF(K71="e",0,IF(K71="a/b/c/d/e","Belum diisi","Error"))))))</f>
        <v>1</v>
      </c>
      <c r="M71" s="318" t="str">
        <f>IF(L71&gt;L$63,"SALAH, IKU tidak ada",IF(L71&gt;AVERAGE(L$69:L$70),"SALAH, Lebih tinggi dari kualitas IKU","OK"))</f>
        <v>OK</v>
      </c>
      <c r="N71" s="401" t="s">
        <v>431</v>
      </c>
      <c r="O71" s="402" t="str">
        <f t="shared" ref="O71:O76" si="104">IF(N71="a",1,IF(N71="b",0.75,IF(N71="c",0.5,IF(N71="d",0.25,IF(N71="e",0,IF(N71="a/b/c/d/e","Belum diisi","Error"))))))</f>
        <v>Belum diisi</v>
      </c>
      <c r="P71" s="318" t="e">
        <f>IF(O71&gt;O$63,"SALAH, IKU tidak ada",IF(O71&gt;AVERAGE(O$69:O$70),"SALAH, Lebih tinggi dari kualitas IKU","OK"))</f>
        <v>#DIV/0!</v>
      </c>
      <c r="Q71" s="401" t="s">
        <v>431</v>
      </c>
      <c r="R71" s="402" t="str">
        <f t="shared" ref="R71:R76" si="105">IF(Q71="a",1,IF(Q71="b",0.75,IF(Q71="c",0.5,IF(Q71="d",0.25,IF(Q71="e",0,IF(Q71="a/b/c/d/e","Belum diisi","Error"))))))</f>
        <v>Belum diisi</v>
      </c>
      <c r="S71" s="318" t="e">
        <f>IF(R71&gt;R$63,"SALAH, IKU tidak ada",IF(R71&gt;AVERAGE(R$69:R$70),"SALAH, Lebih tinggi dari kualitas IKU","OK"))</f>
        <v>#DIV/0!</v>
      </c>
      <c r="T71" s="401" t="s">
        <v>431</v>
      </c>
      <c r="U71" s="402" t="str">
        <f t="shared" ref="U71:U76" si="106">IF(T71="a",1,IF(T71="b",0.75,IF(T71="c",0.5,IF(T71="d",0.25,IF(T71="e",0,IF(T71="a/b/c/d/e","Belum diisi","Error"))))))</f>
        <v>Belum diisi</v>
      </c>
      <c r="V71" s="318" t="e">
        <f>IF(U71&gt;U$63,"SALAH, IKU tidak ada",IF(U71&gt;AVERAGE(U$69:U$70),"SALAH, Lebih tinggi dari kualitas IKU","OK"))</f>
        <v>#DIV/0!</v>
      </c>
      <c r="W71" s="401" t="s">
        <v>431</v>
      </c>
      <c r="X71" s="402" t="str">
        <f t="shared" ref="X71:X76" si="107">IF(W71="a",1,IF(W71="b",0.75,IF(W71="c",0.5,IF(W71="d",0.25,IF(W71="e",0,IF(W71="a/b/c/d/e","Belum diisi","Error"))))))</f>
        <v>Belum diisi</v>
      </c>
      <c r="Y71" s="318" t="e">
        <f>IF(X71&gt;X$63,"SALAH, IKU tidak ada",IF(X71&gt;AVERAGE(X$69:X$70),"SALAH, Lebih tinggi dari kualitas IKU","OK"))</f>
        <v>#DIV/0!</v>
      </c>
      <c r="Z71" s="403" t="s">
        <v>431</v>
      </c>
      <c r="AA71" s="402" t="str">
        <f t="shared" ref="AA71:AA76" si="108">IF(Z71="a",1,IF(Z71="b",0.75,IF(Z71="c",0.5,IF(Z71="d",0.25,IF(Z71="e",0,IF(Z71="a/b/c/d/e","Belum diisi","Error"))))))</f>
        <v>Belum diisi</v>
      </c>
      <c r="AB71" s="318" t="e">
        <f>IF(AA71&gt;AA$63,"SALAH, IKU tidak ada",IF(AA71&gt;AVERAGE(AA$69:AA$70),"SALAH, Lebih tinggi dari kualitas IKU","OK"))</f>
        <v>#DIV/0!</v>
      </c>
      <c r="AC71" s="403" t="s">
        <v>431</v>
      </c>
      <c r="AD71" s="402" t="str">
        <f t="shared" ref="AD71:AD76" si="109">IF(AC71="a",1,IF(AC71="b",0.75,IF(AC71="c",0.5,IF(AC71="d",0.25,IF(AC71="e",0,IF(AC71="a/b/c/d/e","Belum diisi","Error"))))))</f>
        <v>Belum diisi</v>
      </c>
      <c r="AE71" s="318" t="e">
        <f>IF(AD71&gt;AD$63,"SALAH, IKU tidak ada",IF(AD71&gt;AVERAGE(AD$69:AD$70),"SALAH, Lebih tinggi dari kualitas IKU","OK"))</f>
        <v>#DIV/0!</v>
      </c>
      <c r="AF71" s="403" t="s">
        <v>431</v>
      </c>
      <c r="AG71" s="402" t="str">
        <f t="shared" ref="AG71:AG76" si="110">IF(AF71="a",1,IF(AF71="b",0.75,IF(AF71="c",0.5,IF(AF71="d",0.25,IF(AF71="e",0,IF(AF71="a/b/c/d/e","Belum diisi","Error"))))))</f>
        <v>Belum diisi</v>
      </c>
      <c r="AH71" s="318" t="e">
        <f>IF(AG71&gt;AG$63,"SALAH, IKU tidak ada",IF(AG71&gt;AVERAGE(AG$69:AG$70),"SALAH, Lebih tinggi dari kualitas IKU","OK"))</f>
        <v>#DIV/0!</v>
      </c>
      <c r="AI71" s="403" t="s">
        <v>431</v>
      </c>
      <c r="AJ71" s="402" t="str">
        <f t="shared" ref="AJ71:AJ76" si="111">IF(AI71="a",1,IF(AI71="b",0.75,IF(AI71="c",0.5,IF(AI71="d",0.25,IF(AI71="e",0,IF(AI71="a/b/c/d/e","Belum diisi","Error"))))))</f>
        <v>Belum diisi</v>
      </c>
      <c r="AK71" s="318" t="e">
        <f>IF(AJ71&gt;AJ$63,"SALAH, IKU tidak ada",IF(AJ71&gt;AVERAGE(AJ$69:AJ$70),"SALAH, Lebih tinggi dari kualitas IKU","OK"))</f>
        <v>#DIV/0!</v>
      </c>
      <c r="AL71" s="403" t="s">
        <v>431</v>
      </c>
      <c r="AM71" s="402" t="str">
        <f t="shared" ref="AM71:AM76" si="112">IF(AL71="a",1,IF(AL71="b",0.75,IF(AL71="c",0.5,IF(AL71="d",0.25,IF(AL71="e",0,IF(AL71="a/b/c/d/e","Belum diisi","Error"))))))</f>
        <v>Belum diisi</v>
      </c>
      <c r="AN71" s="318" t="e">
        <f>IF(AM71&gt;AM$63,"SALAH, IKU tidak ada",IF(AM71&gt;AVERAGE(AM$69:AM$70),"SALAH, Lebih tinggi dari kualitas IKU","OK"))</f>
        <v>#DIV/0!</v>
      </c>
      <c r="AO71" s="401" t="s">
        <v>431</v>
      </c>
      <c r="AP71" s="402" t="str">
        <f t="shared" ref="AP71:AP76" si="113">IF(AO71="a",1,IF(AO71="b",0.75,IF(AO71="c",0.5,IF(AO71="d",0.25,IF(AO71="e",0,IF(AO71="a/b/c/d/e","Belum diisi","Error"))))))</f>
        <v>Belum diisi</v>
      </c>
      <c r="AQ71" s="318" t="e">
        <f>IF(AP71&gt;AP$63,"SALAH, IKU tidak ada",IF(AP71&gt;AVERAGE(AP$69:AP$70),"SALAH, Lebih tinggi dari kualitas IKU","OK"))</f>
        <v>#DIV/0!</v>
      </c>
      <c r="AR71" s="401" t="s">
        <v>431</v>
      </c>
      <c r="AS71" s="402" t="str">
        <f t="shared" ref="AS71:AS76" si="114">IF(AR71="a",1,IF(AR71="b",0.75,IF(AR71="c",0.5,IF(AR71="d",0.25,IF(AR71="e",0,IF(AR71="a/b/c/d/e","Belum diisi","Error"))))))</f>
        <v>Belum diisi</v>
      </c>
      <c r="AT71" s="318" t="e">
        <f>IF(AS71&gt;AS$63,"SALAH, IKU tidak ada",IF(AS71&gt;AVERAGE(AS$69:AS$70),"SALAH, Lebih tinggi dari kualitas IKU","OK"))</f>
        <v>#DIV/0!</v>
      </c>
      <c r="AU71" s="401" t="s">
        <v>431</v>
      </c>
      <c r="AV71" s="402" t="str">
        <f t="shared" ref="AV71:AV76" si="115">IF(AU71="a",1,IF(AU71="b",0.75,IF(AU71="c",0.5,IF(AU71="d",0.25,IF(AU71="e",0,IF(AU71="a/b/c/d/e","Belum diisi","Error"))))))</f>
        <v>Belum diisi</v>
      </c>
      <c r="AW71" s="318" t="e">
        <f>IF(AV71&gt;AV$63,"SALAH, IKU tidak ada",IF(AV71&gt;AVERAGE(AV$69:AV$70),"SALAH, Lebih tinggi dari kualitas IKU","OK"))</f>
        <v>#DIV/0!</v>
      </c>
      <c r="AX71" s="401" t="s">
        <v>431</v>
      </c>
      <c r="AY71" s="402" t="str">
        <f t="shared" ref="AY71:AY76" si="116">IF(AX71="a",1,IF(AX71="b",0.75,IF(AX71="c",0.5,IF(AX71="d",0.25,IF(AX71="e",0,IF(AX71="a/b/c/d/e","Belum diisi","Error"))))))</f>
        <v>Belum diisi</v>
      </c>
      <c r="AZ71" s="318" t="e">
        <f>IF(AY71&gt;AY$63,"SALAH, IKU tidak ada",IF(AY71&gt;AVERAGE(AY$69:AY$70),"SALAH, Lebih tinggi dari kualitas IKU","OK"))</f>
        <v>#DIV/0!</v>
      </c>
      <c r="BA71" s="403" t="s">
        <v>431</v>
      </c>
      <c r="BB71" s="402" t="str">
        <f t="shared" ref="BB71:BB76" si="117">IF(BA71="a",1,IF(BA71="b",0.75,IF(BA71="c",0.5,IF(BA71="d",0.25,IF(BA71="e",0,IF(BA71="a/b/c/d/e","Belum diisi","Error"))))))</f>
        <v>Belum diisi</v>
      </c>
      <c r="BC71" s="318" t="e">
        <f>IF(BB71&gt;BB$63,"SALAH, IKU tidak ada",IF(BB71&gt;AVERAGE(BB$69:BB$70),"SALAH, Lebih tinggi dari kualitas IKU","OK"))</f>
        <v>#DIV/0!</v>
      </c>
      <c r="BD71" s="403" t="s">
        <v>431</v>
      </c>
      <c r="BE71" s="402" t="str">
        <f t="shared" ref="BE71:BE76" si="118">IF(BD71="a",1,IF(BD71="b",0.75,IF(BD71="c",0.5,IF(BD71="d",0.25,IF(BD71="e",0,IF(BD71="a/b/c/d/e","Belum diisi","Error"))))))</f>
        <v>Belum diisi</v>
      </c>
      <c r="BF71" s="318" t="e">
        <f>IF(BE71&gt;BE$63,"SALAH, IKU tidak ada",IF(BE71&gt;AVERAGE(BE$69:BE$70),"SALAH, Lebih tinggi dari kualitas IKU","OK"))</f>
        <v>#DIV/0!</v>
      </c>
      <c r="BG71" s="403" t="s">
        <v>431</v>
      </c>
      <c r="BH71" s="402" t="str">
        <f t="shared" ref="BH71:BH76" si="119">IF(BG71="a",1,IF(BG71="b",0.75,IF(BG71="c",0.5,IF(BG71="d",0.25,IF(BG71="e",0,IF(BG71="a/b/c/d/e","Belum diisi","Error"))))))</f>
        <v>Belum diisi</v>
      </c>
      <c r="BI71" s="318" t="e">
        <f>IF(BH71&gt;BH$63,"SALAH, IKU tidak ada",IF(BH71&gt;AVERAGE(BH$69:BH$70),"SALAH, Lebih tinggi dari kualitas IKU","OK"))</f>
        <v>#DIV/0!</v>
      </c>
      <c r="BJ71" s="403" t="s">
        <v>431</v>
      </c>
      <c r="BK71" s="402" t="str">
        <f t="shared" ref="BK71:BK76" si="120">IF(BJ71="a",1,IF(BJ71="b",0.75,IF(BJ71="c",0.5,IF(BJ71="d",0.25,IF(BJ71="e",0,IF(BJ71="a/b/c/d/e","Belum diisi","Error"))))))</f>
        <v>Belum diisi</v>
      </c>
      <c r="BL71" s="318" t="e">
        <f>IF(BK71&gt;BK$63,"SALAH, IKU tidak ada",IF(BK71&gt;AVERAGE(BK$69:BK$70),"SALAH, Lebih tinggi dari kualitas IKU","OK"))</f>
        <v>#DIV/0!</v>
      </c>
      <c r="BM71" s="403" t="s">
        <v>431</v>
      </c>
      <c r="BN71" s="402" t="str">
        <f t="shared" ref="BN71:BN76" si="121">IF(BM71="a",1,IF(BM71="b",0.75,IF(BM71="c",0.5,IF(BM71="d",0.25,IF(BM71="e",0,IF(BM71="a/b/c/d/e","Belum diisi","Error"))))))</f>
        <v>Belum diisi</v>
      </c>
      <c r="BO71" s="318" t="e">
        <f>IF(BN71&gt;BN$63,"SALAH, IKU tidak ada",IF(BN71&gt;AVERAGE(BN$69:BN$70),"SALAH, Lebih tinggi dari kualitas IKU","OK"))</f>
        <v>#DIV/0!</v>
      </c>
      <c r="BP71" s="403" t="s">
        <v>431</v>
      </c>
      <c r="BQ71" s="402" t="str">
        <f t="shared" ref="BQ71:BQ76" si="122">IF(BP71="a",1,IF(BP71="b",0.75,IF(BP71="c",0.5,IF(BP71="d",0.25,IF(BP71="e",0,IF(BP71="a/b/c/d/e","Belum diisi","Error"))))))</f>
        <v>Belum diisi</v>
      </c>
      <c r="BR71" s="318" t="e">
        <f>IF(BQ71&gt;BQ$63,"SALAH, IKU tidak ada",IF(BQ71&gt;AVERAGE(BQ$69:BQ$70),"SALAH, Lebih tinggi dari kualitas IKU","OK"))</f>
        <v>#DIV/0!</v>
      </c>
      <c r="BS71" s="403" t="s">
        <v>431</v>
      </c>
      <c r="BT71" s="402" t="str">
        <f t="shared" ref="BT71:BT76" si="123">IF(BS71="a",1,IF(BS71="b",0.75,IF(BS71="c",0.5,IF(BS71="d",0.25,IF(BS71="e",0,IF(BS71="a/b/c/d/e","Belum diisi","Error"))))))</f>
        <v>Belum diisi</v>
      </c>
      <c r="BU71" s="318" t="e">
        <f>IF(BT71&gt;BT$63,"SALAH, IKU tidak ada",IF(BT71&gt;AVERAGE(BT$69:BT$70),"SALAH, Lebih tinggi dari kualitas IKU","OK"))</f>
        <v>#DIV/0!</v>
      </c>
      <c r="BV71" s="403" t="s">
        <v>431</v>
      </c>
      <c r="BW71" s="402" t="str">
        <f t="shared" ref="BW71:BW76" si="124">IF(BV71="a",1,IF(BV71="b",0.75,IF(BV71="c",0.5,IF(BV71="d",0.25,IF(BV71="e",0,IF(BV71="a/b/c/d/e","Belum diisi","Error"))))))</f>
        <v>Belum diisi</v>
      </c>
      <c r="BX71" s="318" t="e">
        <f>IF(BW71&gt;BW$63,"SALAH, IKU tidak ada",IF(BW71&gt;AVERAGE(BW$69:BW$70),"SALAH, Lebih tinggi dari kualitas IKU","OK"))</f>
        <v>#DIV/0!</v>
      </c>
      <c r="BY71" s="403" t="s">
        <v>431</v>
      </c>
      <c r="BZ71" s="402" t="str">
        <f t="shared" ref="BZ71:BZ76" si="125">IF(BY71="a",1,IF(BY71="b",0.75,IF(BY71="c",0.5,IF(BY71="d",0.25,IF(BY71="e",0,IF(BY71="a/b/c/d/e","Belum diisi","Error"))))))</f>
        <v>Belum diisi</v>
      </c>
      <c r="CA71" s="318" t="e">
        <f>IF(BZ71&gt;BZ$63,"SALAH, IKU tidak ada",IF(BZ71&gt;AVERAGE(BZ$69:BZ$70),"SALAH, Lebih tinggi dari kualitas IKU","OK"))</f>
        <v>#DIV/0!</v>
      </c>
      <c r="CB71" s="403" t="s">
        <v>431</v>
      </c>
      <c r="CC71" s="402" t="str">
        <f t="shared" ref="CC71:CC76" si="126">IF(CB71="a",1,IF(CB71="b",0.75,IF(CB71="c",0.5,IF(CB71="d",0.25,IF(CB71="e",0,IF(CB71="a/b/c/d/e","Belum diisi","Error"))))))</f>
        <v>Belum diisi</v>
      </c>
      <c r="CD71" s="318" t="e">
        <f>IF(CC71&gt;CC$63,"SALAH, IKU tidak ada",IF(CC71&gt;AVERAGE(CC$69:CC$70),"SALAH, Lebih tinggi dari kualitas IKU","OK"))</f>
        <v>#DIV/0!</v>
      </c>
      <c r="CE71" s="403" t="s">
        <v>431</v>
      </c>
      <c r="CF71" s="402" t="str">
        <f t="shared" ref="CF71:CF76" si="127">IF(CE71="a",1,IF(CE71="b",0.75,IF(CE71="c",0.5,IF(CE71="d",0.25,IF(CE71="e",0,IF(CE71="a/b/c/d/e","Belum diisi","Error"))))))</f>
        <v>Belum diisi</v>
      </c>
      <c r="CG71" s="318" t="e">
        <f>IF(CF71&gt;CF$63,"SALAH, IKU tidak ada",IF(CF71&gt;AVERAGE(CF$69:CF$70),"SALAH, Lebih tinggi dari kualitas IKU","OK"))</f>
        <v>#DIV/0!</v>
      </c>
      <c r="CH71" s="403" t="s">
        <v>431</v>
      </c>
      <c r="CI71" s="402" t="str">
        <f t="shared" ref="CI71:CI76" si="128">IF(CH71="a",1,IF(CH71="b",0.75,IF(CH71="c",0.5,IF(CH71="d",0.25,IF(CH71="e",0,IF(CH71="a/b/c/d/e","Belum diisi","Error"))))))</f>
        <v>Belum diisi</v>
      </c>
      <c r="CJ71" s="318" t="e">
        <f>IF(CI71&gt;CI$63,"SALAH, IKU tidak ada",IF(CI71&gt;AVERAGE(CI$69:CI$70),"SALAH, Lebih tinggi dari kualitas IKU","OK"))</f>
        <v>#DIV/0!</v>
      </c>
      <c r="CK71" s="403" t="s">
        <v>431</v>
      </c>
      <c r="CL71" s="402" t="str">
        <f t="shared" ref="CL71:CL76" si="129">IF(CK71="a",1,IF(CK71="b",0.75,IF(CK71="c",0.5,IF(CK71="d",0.25,IF(CK71="e",0,IF(CK71="a/b/c/d/e","Belum diisi","Error"))))))</f>
        <v>Belum diisi</v>
      </c>
      <c r="CM71" s="318" t="e">
        <f>IF(CL71&gt;CL$63,"SALAH, IKU tidak ada",IF(CL71&gt;AVERAGE(CL$69:CL$70),"SALAH, Lebih tinggi dari kualitas IKU","OK"))</f>
        <v>#DIV/0!</v>
      </c>
      <c r="CN71" s="403" t="s">
        <v>431</v>
      </c>
      <c r="CO71" s="402" t="str">
        <f t="shared" ref="CO71:CO76" si="130">IF(CN71="a",1,IF(CN71="b",0.75,IF(CN71="c",0.5,IF(CN71="d",0.25,IF(CN71="e",0,IF(CN71="a/b/c/d/e","Belum diisi","Error"))))))</f>
        <v>Belum diisi</v>
      </c>
      <c r="CP71" s="318" t="e">
        <f>IF(CO71&gt;CO$63,"SALAH, IKU tidak ada",IF(CO71&gt;AVERAGE(CO$69:CO$70),"SALAH, Lebih tinggi dari kualitas IKU","OK"))</f>
        <v>#DIV/0!</v>
      </c>
      <c r="CQ71" s="403" t="s">
        <v>431</v>
      </c>
      <c r="CR71" s="402" t="str">
        <f t="shared" ref="CR71:CR76" si="131">IF(CQ71="a",1,IF(CQ71="b",0.75,IF(CQ71="c",0.5,IF(CQ71="d",0.25,IF(CQ71="e",0,IF(CQ71="a/b/c/d/e","Belum diisi","Error"))))))</f>
        <v>Belum diisi</v>
      </c>
      <c r="CS71" s="318" t="e">
        <f>IF(CR71&gt;CR$63,"SALAH, IKU tidak ada",IF(CR71&gt;AVERAGE(CR$69:CR$70),"SALAH, Lebih tinggi dari kualitas IKU","OK"))</f>
        <v>#DIV/0!</v>
      </c>
      <c r="CT71" s="403" t="s">
        <v>431</v>
      </c>
      <c r="CU71" s="402" t="str">
        <f t="shared" ref="CU71:CU76" si="132">IF(CT71="a",1,IF(CT71="b",0.75,IF(CT71="c",0.5,IF(CT71="d",0.25,IF(CT71="e",0,IF(CT71="a/b/c/d/e","Belum diisi","Error"))))))</f>
        <v>Belum diisi</v>
      </c>
      <c r="CV71" s="318" t="e">
        <f>IF(CU71&gt;CU$63,"SALAH, IKU tidak ada",IF(CU71&gt;AVERAGE(CU$69:CU$70),"SALAH, Lebih tinggi dari kualitas IKU","OK"))</f>
        <v>#DIV/0!</v>
      </c>
      <c r="CW71" s="403" t="s">
        <v>431</v>
      </c>
      <c r="CX71" s="402" t="str">
        <f t="shared" ref="CX71:CX76" si="133">IF(CW71="a",1,IF(CW71="b",0.75,IF(CW71="c",0.5,IF(CW71="d",0.25,IF(CW71="e",0,IF(CW71="a/b/c/d/e","Belum diisi","Error"))))))</f>
        <v>Belum diisi</v>
      </c>
      <c r="CY71" s="318" t="e">
        <f>IF(CX71&gt;CX$63,"SALAH, IKU tidak ada",IF(CX71&gt;AVERAGE(CX$69:CX$70),"SALAH, Lebih tinggi dari kualitas IKU","OK"))</f>
        <v>#DIV/0!</v>
      </c>
      <c r="CZ71" s="403" t="s">
        <v>431</v>
      </c>
      <c r="DA71" s="402" t="str">
        <f t="shared" ref="DA71:DA76" si="134">IF(CZ71="a",1,IF(CZ71="b",0.75,IF(CZ71="c",0.5,IF(CZ71="d",0.25,IF(CZ71="e",0,IF(CZ71="a/b/c/d/e","Belum diisi","Error"))))))</f>
        <v>Belum diisi</v>
      </c>
      <c r="DB71" s="318" t="e">
        <f>IF(DA71&gt;DA$63,"SALAH, IKU tidak ada",IF(DA71&gt;AVERAGE(DA$69:DA$70),"SALAH, Lebih tinggi dari kualitas IKU","OK"))</f>
        <v>#DIV/0!</v>
      </c>
      <c r="DC71" s="403" t="s">
        <v>431</v>
      </c>
      <c r="DD71" s="402" t="str">
        <f t="shared" ref="DD71:DD76" si="135">IF(DC71="a",1,IF(DC71="b",0.75,IF(DC71="c",0.5,IF(DC71="d",0.25,IF(DC71="e",0,IF(DC71="a/b/c/d/e","Belum diisi","Error"))))))</f>
        <v>Belum diisi</v>
      </c>
      <c r="DE71" s="318" t="e">
        <f>IF(DD71&gt;DD$63,"SALAH, IKU tidak ada",IF(DD71&gt;AVERAGE(DD$69:DD$70),"SALAH, Lebih tinggi dari kualitas IKU","OK"))</f>
        <v>#DIV/0!</v>
      </c>
      <c r="DF71" s="403" t="s">
        <v>431</v>
      </c>
      <c r="DG71" s="402" t="str">
        <f t="shared" ref="DG71:DG76" si="136">IF(DF71="a",1,IF(DF71="b",0.75,IF(DF71="c",0.5,IF(DF71="d",0.25,IF(DF71="e",0,IF(DF71="a/b/c/d/e","Belum diisi","Error"))))))</f>
        <v>Belum diisi</v>
      </c>
      <c r="DH71" s="318" t="e">
        <f>IF(DG71&gt;DG$63,"SALAH, IKU tidak ada",IF(DG71&gt;AVERAGE(DG$69:DG$70),"SALAH, Lebih tinggi dari kualitas IKU","OK"))</f>
        <v>#DIV/0!</v>
      </c>
      <c r="DI71" s="403" t="s">
        <v>431</v>
      </c>
      <c r="DJ71" s="402" t="str">
        <f t="shared" ref="DJ71:DJ76" si="137">IF(DI71="a",1,IF(DI71="b",0.75,IF(DI71="c",0.5,IF(DI71="d",0.25,IF(DI71="e",0,IF(DI71="a/b/c/d/e","Belum diisi","Error"))))))</f>
        <v>Belum diisi</v>
      </c>
      <c r="DK71" s="318" t="e">
        <f>IF(DJ71&gt;DJ$63,"SALAH, IKU tidak ada",IF(DJ71&gt;AVERAGE(DJ$69:DJ$70),"SALAH, Lebih tinggi dari kualitas IKU","OK"))</f>
        <v>#DIV/0!</v>
      </c>
      <c r="DL71" s="403" t="s">
        <v>431</v>
      </c>
      <c r="DM71" s="402" t="str">
        <f t="shared" ref="DM71:DM76" si="138">IF(DL71="a",1,IF(DL71="b",0.75,IF(DL71="c",0.5,IF(DL71="d",0.25,IF(DL71="e",0,IF(DL71="a/b/c/d/e","Belum diisi","Error"))))))</f>
        <v>Belum diisi</v>
      </c>
      <c r="DN71" s="318" t="e">
        <f>IF(DM71&gt;DM$63,"SALAH, IKU tidak ada",IF(DM71&gt;AVERAGE(DM$69:DM$70),"SALAH, Lebih tinggi dari kualitas IKU","OK"))</f>
        <v>#DIV/0!</v>
      </c>
      <c r="DO71" s="403" t="s">
        <v>431</v>
      </c>
      <c r="DP71" s="402" t="str">
        <f t="shared" ref="DP71:DP76" si="139">IF(DO71="a",1,IF(DO71="b",0.75,IF(DO71="c",0.5,IF(DO71="d",0.25,IF(DO71="e",0,IF(DO71="a/b/c/d/e","Belum diisi","Error"))))))</f>
        <v>Belum diisi</v>
      </c>
      <c r="DQ71" s="318" t="e">
        <f>IF(DP71&gt;DP$63,"SALAH, IKU tidak ada",IF(DP71&gt;AVERAGE(DP$69:DP$70),"SALAH, Lebih tinggi dari kualitas IKU","OK"))</f>
        <v>#DIV/0!</v>
      </c>
      <c r="DR71" s="403" t="s">
        <v>431</v>
      </c>
      <c r="DS71" s="402" t="str">
        <f t="shared" ref="DS71:DS76" si="140">IF(DR71="a",1,IF(DR71="b",0.75,IF(DR71="c",0.5,IF(DR71="d",0.25,IF(DR71="e",0,IF(DR71="a/b/c/d/e","Belum diisi","Error"))))))</f>
        <v>Belum diisi</v>
      </c>
      <c r="DT71" s="318" t="e">
        <f>IF(DS71&gt;DS$63,"SALAH, IKU tidak ada",IF(DS71&gt;AVERAGE(DS$69:DS$70),"SALAH, Lebih tinggi dari kualitas IKU","OK"))</f>
        <v>#DIV/0!</v>
      </c>
      <c r="DU71" s="403" t="s">
        <v>431</v>
      </c>
      <c r="DV71" s="402" t="str">
        <f t="shared" ref="DV71:DV76" si="141">IF(DU71="a",1,IF(DU71="b",0.75,IF(DU71="c",0.5,IF(DU71="d",0.25,IF(DU71="e",0,IF(DU71="a/b/c/d/e","Belum diisi","Error"))))))</f>
        <v>Belum diisi</v>
      </c>
      <c r="DW71" s="318" t="e">
        <f>IF(DV71&gt;DV$63,"SALAH, IKU tidak ada",IF(DV71&gt;AVERAGE(DV$69:DV$70),"SALAH, Lebih tinggi dari kualitas IKU","OK"))</f>
        <v>#DIV/0!</v>
      </c>
      <c r="DX71" s="403" t="s">
        <v>431</v>
      </c>
      <c r="DY71" s="402" t="str">
        <f t="shared" ref="DY71:DY76" si="142">IF(DX71="a",1,IF(DX71="b",0.75,IF(DX71="c",0.5,IF(DX71="d",0.25,IF(DX71="e",0,IF(DX71="a/b/c/d/e","Belum diisi","Error"))))))</f>
        <v>Belum diisi</v>
      </c>
      <c r="DZ71" s="318" t="e">
        <f>IF(DY71&gt;DY$63,"SALAH, IKU tidak ada",IF(DY71&gt;AVERAGE(DY$69:DY$70),"SALAH, Lebih tinggi dari kualitas IKU","OK"))</f>
        <v>#DIV/0!</v>
      </c>
      <c r="EA71" s="403" t="s">
        <v>431</v>
      </c>
      <c r="EB71" s="402" t="str">
        <f t="shared" ref="EB71:EB76" si="143">IF(EA71="a",1,IF(EA71="b",0.75,IF(EA71="c",0.5,IF(EA71="d",0.25,IF(EA71="e",0,IF(EA71="a/b/c/d/e","Belum diisi","Error"))))))</f>
        <v>Belum diisi</v>
      </c>
      <c r="EC71" s="318" t="e">
        <f>IF(EB71&gt;EB$63,"SALAH, IKU tidak ada",IF(EB71&gt;AVERAGE(EB$69:EB$70),"SALAH, Lebih tinggi dari kualitas IKU","OK"))</f>
        <v>#DIV/0!</v>
      </c>
      <c r="ED71" s="403" t="s">
        <v>431</v>
      </c>
      <c r="EE71" s="402" t="str">
        <f t="shared" ref="EE71:EE76" si="144">IF(ED71="a",1,IF(ED71="b",0.75,IF(ED71="c",0.5,IF(ED71="d",0.25,IF(ED71="e",0,IF(ED71="a/b/c/d/e","Belum diisi","Error"))))))</f>
        <v>Belum diisi</v>
      </c>
      <c r="EF71" s="318" t="e">
        <f>IF(EE71&gt;EE$63,"SALAH, IKU tidak ada",IF(EE71&gt;AVERAGE(EE$69:EE$70),"SALAH, Lebih tinggi dari kualitas IKU","OK"))</f>
        <v>#DIV/0!</v>
      </c>
      <c r="EG71" s="403" t="s">
        <v>431</v>
      </c>
      <c r="EH71" s="402" t="str">
        <f t="shared" ref="EH71:EH76" si="145">IF(EG71="a",1,IF(EG71="b",0.75,IF(EG71="c",0.5,IF(EG71="d",0.25,IF(EG71="e",0,IF(EG71="a/b/c/d/e","Belum diisi","Error"))))))</f>
        <v>Belum diisi</v>
      </c>
      <c r="EI71" s="318" t="e">
        <f>IF(EH71&gt;EH$63,"SALAH, IKU tidak ada",IF(EH71&gt;AVERAGE(EH$69:EH$70),"SALAH, Lebih tinggi dari kualitas IKU","OK"))</f>
        <v>#DIV/0!</v>
      </c>
      <c r="EJ71" s="403" t="s">
        <v>431</v>
      </c>
      <c r="EK71" s="402" t="str">
        <f t="shared" ref="EK71:EK76" si="146">IF(EJ71="a",1,IF(EJ71="b",0.75,IF(EJ71="c",0.5,IF(EJ71="d",0.25,IF(EJ71="e",0,IF(EJ71="a/b/c/d/e","Belum diisi","Error"))))))</f>
        <v>Belum diisi</v>
      </c>
      <c r="EL71" s="318" t="e">
        <f>IF(EK71&gt;EK$63,"SALAH, IKU tidak ada",IF(EK71&gt;AVERAGE(EK$69:EK$70),"SALAH, Lebih tinggi dari kualitas IKU","OK"))</f>
        <v>#DIV/0!</v>
      </c>
      <c r="EM71" s="401" t="s">
        <v>431</v>
      </c>
      <c r="EN71" s="402" t="str">
        <f t="shared" ref="EN71:EN76" si="147">IF(EM71="a",1,IF(EM71="b",0.75,IF(EM71="c",0.5,IF(EM71="d",0.25,IF(EM71="e",0,IF(EM71="a/b/c/d/e","Belum diisi","Error"))))))</f>
        <v>Belum diisi</v>
      </c>
      <c r="EO71" s="318" t="e">
        <f>IF(EN71&gt;EN$63,"SALAH, IKU tidak ada",IF(EN71&gt;AVERAGE(EN$69:EN$70),"SALAH, Lebih tinggi dari kualitas IKU","OK"))</f>
        <v>#DIV/0!</v>
      </c>
    </row>
    <row r="72" spans="1:145" ht="30">
      <c r="A72" s="56">
        <v>74</v>
      </c>
      <c r="B72" s="310">
        <v>8</v>
      </c>
      <c r="C72" s="316" t="s">
        <v>277</v>
      </c>
      <c r="D72" s="404"/>
      <c r="E72" s="399" t="str">
        <f t="shared" si="101"/>
        <v>a</v>
      </c>
      <c r="F72" s="405">
        <f t="shared" si="102"/>
        <v>1</v>
      </c>
      <c r="H72" s="387"/>
      <c r="J72" s="313" t="s">
        <v>431</v>
      </c>
      <c r="K72" s="400" t="s">
        <v>1365</v>
      </c>
      <c r="L72" s="399">
        <f t="shared" si="103"/>
        <v>1</v>
      </c>
      <c r="M72" s="318" t="str">
        <f>IF(L72&gt;L$64,"SALAH, lebih tinggi dari Nilai turunan kinerja",IF(L72&gt;AVERAGE(L$69,L$70),"SALAH, Lebih tinggi dari Kualitas IKU","OK"))</f>
        <v>OK</v>
      </c>
      <c r="N72" s="401" t="s">
        <v>431</v>
      </c>
      <c r="O72" s="402" t="str">
        <f t="shared" si="104"/>
        <v>Belum diisi</v>
      </c>
      <c r="P72" s="318" t="e">
        <f>IF(O72&gt;O$64,"SALAH, lebih tinggi dari Nilai turunan kinerja",IF(O72&gt;AVERAGE(O$69,O$70),"SALAH, Lebih tinggi dari Kualitas IKU","OK"))</f>
        <v>#DIV/0!</v>
      </c>
      <c r="Q72" s="401" t="s">
        <v>431</v>
      </c>
      <c r="R72" s="402" t="str">
        <f t="shared" si="105"/>
        <v>Belum diisi</v>
      </c>
      <c r="S72" s="318" t="e">
        <f>IF(R72&gt;R$64,"SALAH, lebih tinggi dari Nilai turunan kinerja",IF(R72&gt;AVERAGE(R$69,R$70),"SALAH, Lebih tinggi dari Kualitas IKU","OK"))</f>
        <v>#DIV/0!</v>
      </c>
      <c r="T72" s="401" t="s">
        <v>431</v>
      </c>
      <c r="U72" s="402" t="str">
        <f t="shared" si="106"/>
        <v>Belum diisi</v>
      </c>
      <c r="V72" s="318" t="e">
        <f>IF(U72&gt;U$64,"SALAH, lebih tinggi dari Nilai turunan kinerja",IF(U72&gt;AVERAGE(U$69,U$70),"SALAH, Lebih tinggi dari Kualitas IKU","OK"))</f>
        <v>#DIV/0!</v>
      </c>
      <c r="W72" s="401" t="s">
        <v>431</v>
      </c>
      <c r="X72" s="402" t="str">
        <f t="shared" si="107"/>
        <v>Belum diisi</v>
      </c>
      <c r="Y72" s="318" t="e">
        <f>IF(X72&gt;X$64,"SALAH, lebih tinggi dari Nilai turunan kinerja",IF(X72&gt;AVERAGE(X$69,X$70),"SALAH, Lebih tinggi dari Kualitas IKU","OK"))</f>
        <v>#DIV/0!</v>
      </c>
      <c r="Z72" s="403" t="s">
        <v>431</v>
      </c>
      <c r="AA72" s="402" t="str">
        <f t="shared" si="108"/>
        <v>Belum diisi</v>
      </c>
      <c r="AB72" s="318" t="e">
        <f>IF(AA72&gt;AA$64,"SALAH, lebih tinggi dari Nilai turunan kinerja",IF(AA72&gt;AVERAGE(AA$69,AA$70),"SALAH, Lebih tinggi dari Kualitas IKU","OK"))</f>
        <v>#DIV/0!</v>
      </c>
      <c r="AC72" s="403" t="s">
        <v>431</v>
      </c>
      <c r="AD72" s="402" t="str">
        <f t="shared" si="109"/>
        <v>Belum diisi</v>
      </c>
      <c r="AE72" s="318" t="e">
        <f>IF(AD72&gt;AD$64,"SALAH, lebih tinggi dari Nilai turunan kinerja",IF(AD72&gt;AVERAGE(AD$69,AD$70),"SALAH, Lebih tinggi dari Kualitas IKU","OK"))</f>
        <v>#DIV/0!</v>
      </c>
      <c r="AF72" s="403" t="s">
        <v>431</v>
      </c>
      <c r="AG72" s="402" t="str">
        <f t="shared" si="110"/>
        <v>Belum diisi</v>
      </c>
      <c r="AH72" s="318" t="e">
        <f>IF(AG72&gt;AG$64,"SALAH, lebih tinggi dari Nilai turunan kinerja",IF(AG72&gt;AVERAGE(AG$69,AG$70),"SALAH, Lebih tinggi dari Kualitas IKU","OK"))</f>
        <v>#DIV/0!</v>
      </c>
      <c r="AI72" s="403" t="s">
        <v>431</v>
      </c>
      <c r="AJ72" s="402" t="str">
        <f t="shared" si="111"/>
        <v>Belum diisi</v>
      </c>
      <c r="AK72" s="318" t="e">
        <f>IF(AJ72&gt;AJ$64,"SALAH, lebih tinggi dari Nilai turunan kinerja",IF(AJ72&gt;AVERAGE(AJ$69,AJ$70),"SALAH, Lebih tinggi dari Kualitas IKU","OK"))</f>
        <v>#DIV/0!</v>
      </c>
      <c r="AL72" s="403" t="s">
        <v>431</v>
      </c>
      <c r="AM72" s="402" t="str">
        <f t="shared" si="112"/>
        <v>Belum diisi</v>
      </c>
      <c r="AN72" s="318" t="e">
        <f>IF(AM72&gt;AM$64,"SALAH, lebih tinggi dari Nilai turunan kinerja",IF(AM72&gt;AVERAGE(AM$69,AM$70),"SALAH, Lebih tinggi dari Kualitas IKU","OK"))</f>
        <v>#DIV/0!</v>
      </c>
      <c r="AO72" s="401" t="s">
        <v>431</v>
      </c>
      <c r="AP72" s="402" t="str">
        <f t="shared" si="113"/>
        <v>Belum diisi</v>
      </c>
      <c r="AQ72" s="318" t="e">
        <f>IF(AP72&gt;AP$64,"SALAH, lebih tinggi dari Nilai turunan kinerja",IF(AP72&gt;AVERAGE(AP$69,AP$70),"SALAH, Lebih tinggi dari Kualitas IKU","OK"))</f>
        <v>#DIV/0!</v>
      </c>
      <c r="AR72" s="401" t="s">
        <v>431</v>
      </c>
      <c r="AS72" s="402" t="str">
        <f t="shared" si="114"/>
        <v>Belum diisi</v>
      </c>
      <c r="AT72" s="318" t="e">
        <f>IF(AS72&gt;AS$64,"SALAH, lebih tinggi dari Nilai turunan kinerja",IF(AS72&gt;AVERAGE(AS$69,AS$70),"SALAH, Lebih tinggi dari Kualitas IKU","OK"))</f>
        <v>#DIV/0!</v>
      </c>
      <c r="AU72" s="401" t="s">
        <v>431</v>
      </c>
      <c r="AV72" s="402" t="str">
        <f t="shared" si="115"/>
        <v>Belum diisi</v>
      </c>
      <c r="AW72" s="318" t="e">
        <f>IF(AV72&gt;AV$64,"SALAH, lebih tinggi dari Nilai turunan kinerja",IF(AV72&gt;AVERAGE(AV$69,AV$70),"SALAH, Lebih tinggi dari Kualitas IKU","OK"))</f>
        <v>#DIV/0!</v>
      </c>
      <c r="AX72" s="401" t="s">
        <v>431</v>
      </c>
      <c r="AY72" s="402" t="str">
        <f t="shared" si="116"/>
        <v>Belum diisi</v>
      </c>
      <c r="AZ72" s="318" t="e">
        <f>IF(AY72&gt;AY$64,"SALAH, lebih tinggi dari Nilai turunan kinerja",IF(AY72&gt;AVERAGE(AY$69,AY$70),"SALAH, Lebih tinggi dari Kualitas IKU","OK"))</f>
        <v>#DIV/0!</v>
      </c>
      <c r="BA72" s="403" t="s">
        <v>431</v>
      </c>
      <c r="BB72" s="402" t="str">
        <f t="shared" si="117"/>
        <v>Belum diisi</v>
      </c>
      <c r="BC72" s="318" t="e">
        <f>IF(BB72&gt;BB$64,"SALAH, lebih tinggi dari Nilai turunan kinerja",IF(BB72&gt;AVERAGE(BB$69,BB$70),"SALAH, Lebih tinggi dari Kualitas IKU","OK"))</f>
        <v>#DIV/0!</v>
      </c>
      <c r="BD72" s="403" t="s">
        <v>431</v>
      </c>
      <c r="BE72" s="402" t="str">
        <f t="shared" si="118"/>
        <v>Belum diisi</v>
      </c>
      <c r="BF72" s="318" t="e">
        <f>IF(BE72&gt;BE$64,"SALAH, lebih tinggi dari Nilai turunan kinerja",IF(BE72&gt;AVERAGE(BE$69,BE$70),"SALAH, Lebih tinggi dari Kualitas IKU","OK"))</f>
        <v>#DIV/0!</v>
      </c>
      <c r="BG72" s="403" t="s">
        <v>431</v>
      </c>
      <c r="BH72" s="402" t="str">
        <f t="shared" si="119"/>
        <v>Belum diisi</v>
      </c>
      <c r="BI72" s="318" t="e">
        <f>IF(BH72&gt;BH$64,"SALAH, lebih tinggi dari Nilai turunan kinerja",IF(BH72&gt;AVERAGE(BH$69,BH$70),"SALAH, Lebih tinggi dari Kualitas IKU","OK"))</f>
        <v>#DIV/0!</v>
      </c>
      <c r="BJ72" s="403" t="s">
        <v>431</v>
      </c>
      <c r="BK72" s="402" t="str">
        <f t="shared" si="120"/>
        <v>Belum diisi</v>
      </c>
      <c r="BL72" s="318" t="e">
        <f>IF(BK72&gt;BK$64,"SALAH, lebih tinggi dari Nilai turunan kinerja",IF(BK72&gt;AVERAGE(BK$69,BK$70),"SALAH, Lebih tinggi dari Kualitas IKU","OK"))</f>
        <v>#DIV/0!</v>
      </c>
      <c r="BM72" s="403" t="s">
        <v>431</v>
      </c>
      <c r="BN72" s="402" t="str">
        <f t="shared" si="121"/>
        <v>Belum diisi</v>
      </c>
      <c r="BO72" s="318" t="e">
        <f>IF(BN72&gt;BN$64,"SALAH, lebih tinggi dari Nilai turunan kinerja",IF(BN72&gt;AVERAGE(BN$69,BN$70),"SALAH, Lebih tinggi dari Kualitas IKU","OK"))</f>
        <v>#DIV/0!</v>
      </c>
      <c r="BP72" s="403" t="s">
        <v>431</v>
      </c>
      <c r="BQ72" s="402" t="str">
        <f t="shared" si="122"/>
        <v>Belum diisi</v>
      </c>
      <c r="BR72" s="318" t="e">
        <f>IF(BQ72&gt;BQ$64,"SALAH, lebih tinggi dari Nilai turunan kinerja",IF(BQ72&gt;AVERAGE(BQ$69,BQ$70),"SALAH, Lebih tinggi dari Kualitas IKU","OK"))</f>
        <v>#DIV/0!</v>
      </c>
      <c r="BS72" s="403" t="s">
        <v>431</v>
      </c>
      <c r="BT72" s="402" t="str">
        <f t="shared" si="123"/>
        <v>Belum diisi</v>
      </c>
      <c r="BU72" s="318" t="e">
        <f>IF(BT72&gt;BT$64,"SALAH, lebih tinggi dari Nilai turunan kinerja",IF(BT72&gt;AVERAGE(BT$69,BT$70),"SALAH, Lebih tinggi dari Kualitas IKU","OK"))</f>
        <v>#DIV/0!</v>
      </c>
      <c r="BV72" s="403" t="s">
        <v>431</v>
      </c>
      <c r="BW72" s="402" t="str">
        <f t="shared" si="124"/>
        <v>Belum diisi</v>
      </c>
      <c r="BX72" s="318" t="e">
        <f>IF(BW72&gt;BW$64,"SALAH, lebih tinggi dari Nilai turunan kinerja",IF(BW72&gt;AVERAGE(BW$69,BW$70),"SALAH, Lebih tinggi dari Kualitas IKU","OK"))</f>
        <v>#DIV/0!</v>
      </c>
      <c r="BY72" s="403" t="s">
        <v>431</v>
      </c>
      <c r="BZ72" s="402" t="str">
        <f t="shared" si="125"/>
        <v>Belum diisi</v>
      </c>
      <c r="CA72" s="318" t="e">
        <f>IF(BZ72&gt;BZ$64,"SALAH, lebih tinggi dari Nilai turunan kinerja",IF(BZ72&gt;AVERAGE(BZ$69,BZ$70),"SALAH, Lebih tinggi dari Kualitas IKU","OK"))</f>
        <v>#DIV/0!</v>
      </c>
      <c r="CB72" s="403" t="s">
        <v>431</v>
      </c>
      <c r="CC72" s="402" t="str">
        <f t="shared" si="126"/>
        <v>Belum diisi</v>
      </c>
      <c r="CD72" s="318" t="e">
        <f>IF(CC72&gt;CC$64,"SALAH, lebih tinggi dari Nilai turunan kinerja",IF(CC72&gt;AVERAGE(CC$69,CC$70),"SALAH, Lebih tinggi dari Kualitas IKU","OK"))</f>
        <v>#DIV/0!</v>
      </c>
      <c r="CE72" s="403" t="s">
        <v>431</v>
      </c>
      <c r="CF72" s="402" t="str">
        <f t="shared" si="127"/>
        <v>Belum diisi</v>
      </c>
      <c r="CG72" s="318" t="e">
        <f>IF(CF72&gt;CF$64,"SALAH, lebih tinggi dari Nilai turunan kinerja",IF(CF72&gt;AVERAGE(CF$69,CF$70),"SALAH, Lebih tinggi dari Kualitas IKU","OK"))</f>
        <v>#DIV/0!</v>
      </c>
      <c r="CH72" s="403" t="s">
        <v>431</v>
      </c>
      <c r="CI72" s="402" t="str">
        <f t="shared" si="128"/>
        <v>Belum diisi</v>
      </c>
      <c r="CJ72" s="318" t="e">
        <f>IF(CI72&gt;CI$64,"SALAH, lebih tinggi dari Nilai turunan kinerja",IF(CI72&gt;AVERAGE(CI$69,CI$70),"SALAH, Lebih tinggi dari Kualitas IKU","OK"))</f>
        <v>#DIV/0!</v>
      </c>
      <c r="CK72" s="403" t="s">
        <v>431</v>
      </c>
      <c r="CL72" s="402" t="str">
        <f t="shared" si="129"/>
        <v>Belum diisi</v>
      </c>
      <c r="CM72" s="318" t="e">
        <f>IF(CL72&gt;CL$64,"SALAH, lebih tinggi dari Nilai turunan kinerja",IF(CL72&gt;AVERAGE(CL$69,CL$70),"SALAH, Lebih tinggi dari Kualitas IKU","OK"))</f>
        <v>#DIV/0!</v>
      </c>
      <c r="CN72" s="403" t="s">
        <v>431</v>
      </c>
      <c r="CO72" s="402" t="str">
        <f t="shared" si="130"/>
        <v>Belum diisi</v>
      </c>
      <c r="CP72" s="318" t="e">
        <f>IF(CO72&gt;CO$64,"SALAH, lebih tinggi dari Nilai turunan kinerja",IF(CO72&gt;AVERAGE(CO$69,CO$70),"SALAH, Lebih tinggi dari Kualitas IKU","OK"))</f>
        <v>#DIV/0!</v>
      </c>
      <c r="CQ72" s="403" t="s">
        <v>431</v>
      </c>
      <c r="CR72" s="402" t="str">
        <f t="shared" si="131"/>
        <v>Belum diisi</v>
      </c>
      <c r="CS72" s="318" t="e">
        <f>IF(CR72&gt;CR$64,"SALAH, lebih tinggi dari Nilai turunan kinerja",IF(CR72&gt;AVERAGE(CR$69,CR$70),"SALAH, Lebih tinggi dari Kualitas IKU","OK"))</f>
        <v>#DIV/0!</v>
      </c>
      <c r="CT72" s="403" t="s">
        <v>431</v>
      </c>
      <c r="CU72" s="402" t="str">
        <f t="shared" si="132"/>
        <v>Belum diisi</v>
      </c>
      <c r="CV72" s="318" t="e">
        <f>IF(CU72&gt;CU$64,"SALAH, lebih tinggi dari Nilai turunan kinerja",IF(CU72&gt;AVERAGE(CU$69,CU$70),"SALAH, Lebih tinggi dari Kualitas IKU","OK"))</f>
        <v>#DIV/0!</v>
      </c>
      <c r="CW72" s="403" t="s">
        <v>431</v>
      </c>
      <c r="CX72" s="402" t="str">
        <f t="shared" si="133"/>
        <v>Belum diisi</v>
      </c>
      <c r="CY72" s="318" t="e">
        <f>IF(CX72&gt;CX$64,"SALAH, lebih tinggi dari Nilai turunan kinerja",IF(CX72&gt;AVERAGE(CX$69,CX$70),"SALAH, Lebih tinggi dari Kualitas IKU","OK"))</f>
        <v>#DIV/0!</v>
      </c>
      <c r="CZ72" s="403" t="s">
        <v>431</v>
      </c>
      <c r="DA72" s="402" t="str">
        <f t="shared" si="134"/>
        <v>Belum diisi</v>
      </c>
      <c r="DB72" s="318" t="e">
        <f>IF(DA72&gt;DA$64,"SALAH, lebih tinggi dari Nilai turunan kinerja",IF(DA72&gt;AVERAGE(DA$69,DA$70),"SALAH, Lebih tinggi dari Kualitas IKU","OK"))</f>
        <v>#DIV/0!</v>
      </c>
      <c r="DC72" s="403" t="s">
        <v>431</v>
      </c>
      <c r="DD72" s="402" t="str">
        <f t="shared" si="135"/>
        <v>Belum diisi</v>
      </c>
      <c r="DE72" s="318" t="e">
        <f>IF(DD72&gt;DD$64,"SALAH, lebih tinggi dari Nilai turunan kinerja",IF(DD72&gt;AVERAGE(DD$69,DD$70),"SALAH, Lebih tinggi dari Kualitas IKU","OK"))</f>
        <v>#DIV/0!</v>
      </c>
      <c r="DF72" s="403" t="s">
        <v>431</v>
      </c>
      <c r="DG72" s="402" t="str">
        <f t="shared" si="136"/>
        <v>Belum diisi</v>
      </c>
      <c r="DH72" s="318" t="e">
        <f>IF(DG72&gt;DG$64,"SALAH, lebih tinggi dari Nilai turunan kinerja",IF(DG72&gt;AVERAGE(DG$69,DG$70),"SALAH, Lebih tinggi dari Kualitas IKU","OK"))</f>
        <v>#DIV/0!</v>
      </c>
      <c r="DI72" s="403" t="s">
        <v>431</v>
      </c>
      <c r="DJ72" s="402" t="str">
        <f t="shared" si="137"/>
        <v>Belum diisi</v>
      </c>
      <c r="DK72" s="318" t="e">
        <f>IF(DJ72&gt;DJ$64,"SALAH, lebih tinggi dari Nilai turunan kinerja",IF(DJ72&gt;AVERAGE(DJ$69,DJ$70),"SALAH, Lebih tinggi dari Kualitas IKU","OK"))</f>
        <v>#DIV/0!</v>
      </c>
      <c r="DL72" s="403" t="s">
        <v>431</v>
      </c>
      <c r="DM72" s="402" t="str">
        <f t="shared" si="138"/>
        <v>Belum diisi</v>
      </c>
      <c r="DN72" s="318" t="e">
        <f>IF(DM72&gt;DM$64,"SALAH, lebih tinggi dari Nilai turunan kinerja",IF(DM72&gt;AVERAGE(DM$69,DM$70),"SALAH, Lebih tinggi dari Kualitas IKU","OK"))</f>
        <v>#DIV/0!</v>
      </c>
      <c r="DO72" s="403" t="s">
        <v>431</v>
      </c>
      <c r="DP72" s="402" t="str">
        <f t="shared" si="139"/>
        <v>Belum diisi</v>
      </c>
      <c r="DQ72" s="318" t="e">
        <f>IF(DP72&gt;DP$64,"SALAH, lebih tinggi dari Nilai turunan kinerja",IF(DP72&gt;AVERAGE(DP$69,DP$70),"SALAH, Lebih tinggi dari Kualitas IKU","OK"))</f>
        <v>#DIV/0!</v>
      </c>
      <c r="DR72" s="403" t="s">
        <v>431</v>
      </c>
      <c r="DS72" s="402" t="str">
        <f t="shared" si="140"/>
        <v>Belum diisi</v>
      </c>
      <c r="DT72" s="318" t="e">
        <f>IF(DS72&gt;DS$64,"SALAH, lebih tinggi dari Nilai turunan kinerja",IF(DS72&gt;AVERAGE(DS$69,DS$70),"SALAH, Lebih tinggi dari Kualitas IKU","OK"))</f>
        <v>#DIV/0!</v>
      </c>
      <c r="DU72" s="403" t="s">
        <v>431</v>
      </c>
      <c r="DV72" s="402" t="str">
        <f t="shared" si="141"/>
        <v>Belum diisi</v>
      </c>
      <c r="DW72" s="318" t="e">
        <f>IF(DV72&gt;DV$64,"SALAH, lebih tinggi dari Nilai turunan kinerja",IF(DV72&gt;AVERAGE(DV$69,DV$70),"SALAH, Lebih tinggi dari Kualitas IKU","OK"))</f>
        <v>#DIV/0!</v>
      </c>
      <c r="DX72" s="403" t="s">
        <v>431</v>
      </c>
      <c r="DY72" s="402" t="str">
        <f t="shared" si="142"/>
        <v>Belum diisi</v>
      </c>
      <c r="DZ72" s="318" t="e">
        <f>IF(DY72&gt;DY$64,"SALAH, lebih tinggi dari Nilai turunan kinerja",IF(DY72&gt;AVERAGE(DY$69,DY$70),"SALAH, Lebih tinggi dari Kualitas IKU","OK"))</f>
        <v>#DIV/0!</v>
      </c>
      <c r="EA72" s="403" t="s">
        <v>431</v>
      </c>
      <c r="EB72" s="402" t="str">
        <f t="shared" si="143"/>
        <v>Belum diisi</v>
      </c>
      <c r="EC72" s="318" t="e">
        <f>IF(EB72&gt;EB$64,"SALAH, lebih tinggi dari Nilai turunan kinerja",IF(EB72&gt;AVERAGE(EB$69,EB$70),"SALAH, Lebih tinggi dari Kualitas IKU","OK"))</f>
        <v>#DIV/0!</v>
      </c>
      <c r="ED72" s="403" t="s">
        <v>431</v>
      </c>
      <c r="EE72" s="402" t="str">
        <f t="shared" si="144"/>
        <v>Belum diisi</v>
      </c>
      <c r="EF72" s="318" t="e">
        <f>IF(EE72&gt;EE$64,"SALAH, lebih tinggi dari Nilai turunan kinerja",IF(EE72&gt;AVERAGE(EE$69,EE$70),"SALAH, Lebih tinggi dari Kualitas IKU","OK"))</f>
        <v>#DIV/0!</v>
      </c>
      <c r="EG72" s="403" t="s">
        <v>431</v>
      </c>
      <c r="EH72" s="402" t="str">
        <f t="shared" si="145"/>
        <v>Belum diisi</v>
      </c>
      <c r="EI72" s="318" t="e">
        <f>IF(EH72&gt;EH$64,"SALAH, lebih tinggi dari Nilai turunan kinerja",IF(EH72&gt;AVERAGE(EH$69,EH$70),"SALAH, Lebih tinggi dari Kualitas IKU","OK"))</f>
        <v>#DIV/0!</v>
      </c>
      <c r="EJ72" s="403" t="s">
        <v>431</v>
      </c>
      <c r="EK72" s="402" t="str">
        <f t="shared" si="146"/>
        <v>Belum diisi</v>
      </c>
      <c r="EL72" s="318" t="e">
        <f>IF(EK72&gt;EK$64,"SALAH, lebih tinggi dari Nilai turunan kinerja",IF(EK72&gt;AVERAGE(EK$69,EK$70),"SALAH, Lebih tinggi dari Kualitas IKU","OK"))</f>
        <v>#DIV/0!</v>
      </c>
      <c r="EM72" s="401" t="s">
        <v>431</v>
      </c>
      <c r="EN72" s="402" t="str">
        <f t="shared" si="147"/>
        <v>Belum diisi</v>
      </c>
      <c r="EO72" s="318" t="e">
        <f>IF(EN72&gt;EN$64,"SALAH, lebih tinggi dari Nilai turunan kinerja",IF(EN72&gt;AVERAGE(EN$69,EN$70),"SALAH, Lebih tinggi dari Kualitas IKU","OK"))</f>
        <v>#DIV/0!</v>
      </c>
    </row>
    <row r="73" spans="1:145" ht="30">
      <c r="A73" s="278">
        <v>75</v>
      </c>
      <c r="B73" s="310">
        <v>9</v>
      </c>
      <c r="C73" s="316" t="s">
        <v>242</v>
      </c>
      <c r="D73" s="404"/>
      <c r="E73" s="399" t="str">
        <f t="shared" si="101"/>
        <v>a</v>
      </c>
      <c r="F73" s="405">
        <f t="shared" si="102"/>
        <v>1</v>
      </c>
      <c r="H73" s="387"/>
      <c r="J73" s="348"/>
      <c r="K73" s="400" t="s">
        <v>1365</v>
      </c>
      <c r="L73" s="399">
        <f t="shared" si="103"/>
        <v>1</v>
      </c>
      <c r="M73" s="318" t="str">
        <f>IF(L73&gt;L$64,"SALAH, lebih tinggi dari Nilai turunan kinerja",IF(L73&gt;AVERAGE(L$69:L$70),"SALAH, Lebih tinggi dari Kualitas IKU","OK"))</f>
        <v>OK</v>
      </c>
      <c r="N73" s="401" t="s">
        <v>431</v>
      </c>
      <c r="O73" s="402" t="str">
        <f t="shared" si="104"/>
        <v>Belum diisi</v>
      </c>
      <c r="P73" s="318" t="e">
        <f>IF(O73&gt;O$64,"SALAH, lebih tinggi dari Nilai turunan kinerja",IF(O73&gt;AVERAGE(O$69:O$70),"SALAH, Lebih tinggi dari Kualitas IKU","OK"))</f>
        <v>#DIV/0!</v>
      </c>
      <c r="Q73" s="401" t="s">
        <v>431</v>
      </c>
      <c r="R73" s="402" t="str">
        <f t="shared" si="105"/>
        <v>Belum diisi</v>
      </c>
      <c r="S73" s="318" t="e">
        <f>IF(R73&gt;R$64,"SALAH, lebih tinggi dari Nilai turunan kinerja",IF(R73&gt;AVERAGE(R$69:R$70),"SALAH, Lebih tinggi dari Kualitas IKU","OK"))</f>
        <v>#DIV/0!</v>
      </c>
      <c r="T73" s="401" t="s">
        <v>431</v>
      </c>
      <c r="U73" s="402" t="str">
        <f t="shared" si="106"/>
        <v>Belum diisi</v>
      </c>
      <c r="V73" s="318" t="e">
        <f>IF(U73&gt;U$64,"SALAH, lebih tinggi dari Nilai turunan kinerja",IF(U73&gt;AVERAGE(U$69:U$70),"SALAH, Lebih tinggi dari Kualitas IKU","OK"))</f>
        <v>#DIV/0!</v>
      </c>
      <c r="W73" s="401" t="s">
        <v>431</v>
      </c>
      <c r="X73" s="402" t="str">
        <f t="shared" si="107"/>
        <v>Belum diisi</v>
      </c>
      <c r="Y73" s="318" t="e">
        <f>IF(X73&gt;X$64,"SALAH, lebih tinggi dari Nilai turunan kinerja",IF(X73&gt;AVERAGE(X$69:X$70),"SALAH, Lebih tinggi dari Kualitas IKU","OK"))</f>
        <v>#DIV/0!</v>
      </c>
      <c r="Z73" s="403" t="s">
        <v>431</v>
      </c>
      <c r="AA73" s="402" t="str">
        <f t="shared" si="108"/>
        <v>Belum diisi</v>
      </c>
      <c r="AB73" s="318" t="e">
        <f>IF(AA73&gt;AA$64,"SALAH, lebih tinggi dari Nilai turunan kinerja",IF(AA73&gt;AVERAGE(AA$69:AA$70),"SALAH, Lebih tinggi dari Kualitas IKU","OK"))</f>
        <v>#DIV/0!</v>
      </c>
      <c r="AC73" s="403" t="s">
        <v>431</v>
      </c>
      <c r="AD73" s="402" t="str">
        <f t="shared" si="109"/>
        <v>Belum diisi</v>
      </c>
      <c r="AE73" s="318" t="e">
        <f>IF(AD73&gt;AD$64,"SALAH, lebih tinggi dari Nilai turunan kinerja",IF(AD73&gt;AVERAGE(AD$69:AD$70),"SALAH, Lebih tinggi dari Kualitas IKU","OK"))</f>
        <v>#DIV/0!</v>
      </c>
      <c r="AF73" s="403" t="s">
        <v>431</v>
      </c>
      <c r="AG73" s="402" t="str">
        <f t="shared" si="110"/>
        <v>Belum diisi</v>
      </c>
      <c r="AH73" s="318" t="e">
        <f>IF(AG73&gt;AG$64,"SALAH, lebih tinggi dari Nilai turunan kinerja",IF(AG73&gt;AVERAGE(AG$69:AG$70),"SALAH, Lebih tinggi dari Kualitas IKU","OK"))</f>
        <v>#DIV/0!</v>
      </c>
      <c r="AI73" s="403" t="s">
        <v>431</v>
      </c>
      <c r="AJ73" s="402" t="str">
        <f t="shared" si="111"/>
        <v>Belum diisi</v>
      </c>
      <c r="AK73" s="318" t="e">
        <f>IF(AJ73&gt;AJ$64,"SALAH, lebih tinggi dari Nilai turunan kinerja",IF(AJ73&gt;AVERAGE(AJ$69:AJ$70),"SALAH, Lebih tinggi dari Kualitas IKU","OK"))</f>
        <v>#DIV/0!</v>
      </c>
      <c r="AL73" s="403" t="s">
        <v>431</v>
      </c>
      <c r="AM73" s="402" t="str">
        <f t="shared" si="112"/>
        <v>Belum diisi</v>
      </c>
      <c r="AN73" s="318" t="e">
        <f>IF(AM73&gt;AM$64,"SALAH, lebih tinggi dari Nilai turunan kinerja",IF(AM73&gt;AVERAGE(AM$69:AM$70),"SALAH, Lebih tinggi dari Kualitas IKU","OK"))</f>
        <v>#DIV/0!</v>
      </c>
      <c r="AO73" s="401" t="s">
        <v>431</v>
      </c>
      <c r="AP73" s="402" t="str">
        <f t="shared" si="113"/>
        <v>Belum diisi</v>
      </c>
      <c r="AQ73" s="318" t="e">
        <f>IF(AP73&gt;AP$64,"SALAH, lebih tinggi dari Nilai turunan kinerja",IF(AP73&gt;AVERAGE(AP$69:AP$70),"SALAH, Lebih tinggi dari Kualitas IKU","OK"))</f>
        <v>#DIV/0!</v>
      </c>
      <c r="AR73" s="401" t="s">
        <v>431</v>
      </c>
      <c r="AS73" s="402" t="str">
        <f t="shared" si="114"/>
        <v>Belum diisi</v>
      </c>
      <c r="AT73" s="318" t="e">
        <f>IF(AS73&gt;AS$64,"SALAH, lebih tinggi dari Nilai turunan kinerja",IF(AS73&gt;AVERAGE(AS$69:AS$70),"SALAH, Lebih tinggi dari Kualitas IKU","OK"))</f>
        <v>#DIV/0!</v>
      </c>
      <c r="AU73" s="401" t="s">
        <v>431</v>
      </c>
      <c r="AV73" s="402" t="str">
        <f t="shared" si="115"/>
        <v>Belum diisi</v>
      </c>
      <c r="AW73" s="318" t="e">
        <f>IF(AV73&gt;AV$64,"SALAH, lebih tinggi dari Nilai turunan kinerja",IF(AV73&gt;AVERAGE(AV$69:AV$70),"SALAH, Lebih tinggi dari Kualitas IKU","OK"))</f>
        <v>#DIV/0!</v>
      </c>
      <c r="AX73" s="401" t="s">
        <v>431</v>
      </c>
      <c r="AY73" s="402" t="str">
        <f t="shared" si="116"/>
        <v>Belum diisi</v>
      </c>
      <c r="AZ73" s="318" t="e">
        <f>IF(AY73&gt;AY$64,"SALAH, lebih tinggi dari Nilai turunan kinerja",IF(AY73&gt;AVERAGE(AY$69:AY$70),"SALAH, Lebih tinggi dari Kualitas IKU","OK"))</f>
        <v>#DIV/0!</v>
      </c>
      <c r="BA73" s="403" t="s">
        <v>431</v>
      </c>
      <c r="BB73" s="402" t="str">
        <f t="shared" si="117"/>
        <v>Belum diisi</v>
      </c>
      <c r="BC73" s="318" t="e">
        <f>IF(BB73&gt;BB$64,"SALAH, lebih tinggi dari Nilai turunan kinerja",IF(BB73&gt;AVERAGE(BB$69:BB$70),"SALAH, Lebih tinggi dari Kualitas IKU","OK"))</f>
        <v>#DIV/0!</v>
      </c>
      <c r="BD73" s="403" t="s">
        <v>431</v>
      </c>
      <c r="BE73" s="402" t="str">
        <f t="shared" si="118"/>
        <v>Belum diisi</v>
      </c>
      <c r="BF73" s="318" t="e">
        <f>IF(BE73&gt;BE$64,"SALAH, lebih tinggi dari Nilai turunan kinerja",IF(BE73&gt;AVERAGE(BE$69:BE$70),"SALAH, Lebih tinggi dari Kualitas IKU","OK"))</f>
        <v>#DIV/0!</v>
      </c>
      <c r="BG73" s="403" t="s">
        <v>431</v>
      </c>
      <c r="BH73" s="402" t="str">
        <f t="shared" si="119"/>
        <v>Belum diisi</v>
      </c>
      <c r="BI73" s="318" t="e">
        <f>IF(BH73&gt;BH$64,"SALAH, lebih tinggi dari Nilai turunan kinerja",IF(BH73&gt;AVERAGE(BH$69:BH$70),"SALAH, Lebih tinggi dari Kualitas IKU","OK"))</f>
        <v>#DIV/0!</v>
      </c>
      <c r="BJ73" s="403" t="s">
        <v>431</v>
      </c>
      <c r="BK73" s="402" t="str">
        <f t="shared" si="120"/>
        <v>Belum diisi</v>
      </c>
      <c r="BL73" s="318" t="e">
        <f>IF(BK73&gt;BK$64,"SALAH, lebih tinggi dari Nilai turunan kinerja",IF(BK73&gt;AVERAGE(BK$69:BK$70),"SALAH, Lebih tinggi dari Kualitas IKU","OK"))</f>
        <v>#DIV/0!</v>
      </c>
      <c r="BM73" s="403" t="s">
        <v>431</v>
      </c>
      <c r="BN73" s="402" t="str">
        <f t="shared" si="121"/>
        <v>Belum diisi</v>
      </c>
      <c r="BO73" s="318" t="e">
        <f>IF(BN73&gt;BN$64,"SALAH, lebih tinggi dari Nilai turunan kinerja",IF(BN73&gt;AVERAGE(BN$69:BN$70),"SALAH, Lebih tinggi dari Kualitas IKU","OK"))</f>
        <v>#DIV/0!</v>
      </c>
      <c r="BP73" s="403" t="s">
        <v>431</v>
      </c>
      <c r="BQ73" s="402" t="str">
        <f t="shared" si="122"/>
        <v>Belum diisi</v>
      </c>
      <c r="BR73" s="318" t="e">
        <f>IF(BQ73&gt;BQ$64,"SALAH, lebih tinggi dari Nilai turunan kinerja",IF(BQ73&gt;AVERAGE(BQ$69:BQ$70),"SALAH, Lebih tinggi dari Kualitas IKU","OK"))</f>
        <v>#DIV/0!</v>
      </c>
      <c r="BS73" s="403" t="s">
        <v>431</v>
      </c>
      <c r="BT73" s="402" t="str">
        <f t="shared" si="123"/>
        <v>Belum diisi</v>
      </c>
      <c r="BU73" s="318" t="e">
        <f>IF(BT73&gt;BT$64,"SALAH, lebih tinggi dari Nilai turunan kinerja",IF(BT73&gt;AVERAGE(BT$69:BT$70),"SALAH, Lebih tinggi dari Kualitas IKU","OK"))</f>
        <v>#DIV/0!</v>
      </c>
      <c r="BV73" s="403" t="s">
        <v>431</v>
      </c>
      <c r="BW73" s="402" t="str">
        <f t="shared" si="124"/>
        <v>Belum diisi</v>
      </c>
      <c r="BX73" s="318" t="e">
        <f>IF(BW73&gt;BW$64,"SALAH, lebih tinggi dari Nilai turunan kinerja",IF(BW73&gt;AVERAGE(BW$69:BW$70),"SALAH, Lebih tinggi dari Kualitas IKU","OK"))</f>
        <v>#DIV/0!</v>
      </c>
      <c r="BY73" s="403" t="s">
        <v>431</v>
      </c>
      <c r="BZ73" s="402" t="str">
        <f t="shared" si="125"/>
        <v>Belum diisi</v>
      </c>
      <c r="CA73" s="318" t="e">
        <f>IF(BZ73&gt;BZ$64,"SALAH, lebih tinggi dari Nilai turunan kinerja",IF(BZ73&gt;AVERAGE(BZ$69:BZ$70),"SALAH, Lebih tinggi dari Kualitas IKU","OK"))</f>
        <v>#DIV/0!</v>
      </c>
      <c r="CB73" s="403" t="s">
        <v>431</v>
      </c>
      <c r="CC73" s="402" t="str">
        <f t="shared" si="126"/>
        <v>Belum diisi</v>
      </c>
      <c r="CD73" s="318" t="e">
        <f>IF(CC73&gt;CC$64,"SALAH, lebih tinggi dari Nilai turunan kinerja",IF(CC73&gt;AVERAGE(CC$69:CC$70),"SALAH, Lebih tinggi dari Kualitas IKU","OK"))</f>
        <v>#DIV/0!</v>
      </c>
      <c r="CE73" s="403" t="s">
        <v>431</v>
      </c>
      <c r="CF73" s="402" t="str">
        <f t="shared" si="127"/>
        <v>Belum diisi</v>
      </c>
      <c r="CG73" s="318" t="e">
        <f>IF(CF73&gt;CF$64,"SALAH, lebih tinggi dari Nilai turunan kinerja",IF(CF73&gt;AVERAGE(CF$69:CF$70),"SALAH, Lebih tinggi dari Kualitas IKU","OK"))</f>
        <v>#DIV/0!</v>
      </c>
      <c r="CH73" s="403" t="s">
        <v>431</v>
      </c>
      <c r="CI73" s="402" t="str">
        <f t="shared" si="128"/>
        <v>Belum diisi</v>
      </c>
      <c r="CJ73" s="318" t="e">
        <f>IF(CI73&gt;CI$64,"SALAH, lebih tinggi dari Nilai turunan kinerja",IF(CI73&gt;AVERAGE(CI$69:CI$70),"SALAH, Lebih tinggi dari Kualitas IKU","OK"))</f>
        <v>#DIV/0!</v>
      </c>
      <c r="CK73" s="403" t="s">
        <v>431</v>
      </c>
      <c r="CL73" s="402" t="str">
        <f t="shared" si="129"/>
        <v>Belum diisi</v>
      </c>
      <c r="CM73" s="318" t="e">
        <f>IF(CL73&gt;CL$64,"SALAH, lebih tinggi dari Nilai turunan kinerja",IF(CL73&gt;AVERAGE(CL$69:CL$70),"SALAH, Lebih tinggi dari Kualitas IKU","OK"))</f>
        <v>#DIV/0!</v>
      </c>
      <c r="CN73" s="403" t="s">
        <v>431</v>
      </c>
      <c r="CO73" s="402" t="str">
        <f t="shared" si="130"/>
        <v>Belum diisi</v>
      </c>
      <c r="CP73" s="318" t="e">
        <f>IF(CO73&gt;CO$64,"SALAH, lebih tinggi dari Nilai turunan kinerja",IF(CO73&gt;AVERAGE(CO$69:CO$70),"SALAH, Lebih tinggi dari Kualitas IKU","OK"))</f>
        <v>#DIV/0!</v>
      </c>
      <c r="CQ73" s="403" t="s">
        <v>431</v>
      </c>
      <c r="CR73" s="402" t="str">
        <f t="shared" si="131"/>
        <v>Belum diisi</v>
      </c>
      <c r="CS73" s="318" t="e">
        <f>IF(CR73&gt;CR$64,"SALAH, lebih tinggi dari Nilai turunan kinerja",IF(CR73&gt;AVERAGE(CR$69:CR$70),"SALAH, Lebih tinggi dari Kualitas IKU","OK"))</f>
        <v>#DIV/0!</v>
      </c>
      <c r="CT73" s="403" t="s">
        <v>431</v>
      </c>
      <c r="CU73" s="402" t="str">
        <f t="shared" si="132"/>
        <v>Belum diisi</v>
      </c>
      <c r="CV73" s="318" t="e">
        <f>IF(CU73&gt;CU$64,"SALAH, lebih tinggi dari Nilai turunan kinerja",IF(CU73&gt;AVERAGE(CU$69:CU$70),"SALAH, Lebih tinggi dari Kualitas IKU","OK"))</f>
        <v>#DIV/0!</v>
      </c>
      <c r="CW73" s="403" t="s">
        <v>431</v>
      </c>
      <c r="CX73" s="402" t="str">
        <f t="shared" si="133"/>
        <v>Belum diisi</v>
      </c>
      <c r="CY73" s="318" t="e">
        <f>IF(CX73&gt;CX$64,"SALAH, lebih tinggi dari Nilai turunan kinerja",IF(CX73&gt;AVERAGE(CX$69:CX$70),"SALAH, Lebih tinggi dari Kualitas IKU","OK"))</f>
        <v>#DIV/0!</v>
      </c>
      <c r="CZ73" s="403" t="s">
        <v>431</v>
      </c>
      <c r="DA73" s="402" t="str">
        <f t="shared" si="134"/>
        <v>Belum diisi</v>
      </c>
      <c r="DB73" s="318" t="e">
        <f>IF(DA73&gt;DA$64,"SALAH, lebih tinggi dari Nilai turunan kinerja",IF(DA73&gt;AVERAGE(DA$69:DA$70),"SALAH, Lebih tinggi dari Kualitas IKU","OK"))</f>
        <v>#DIV/0!</v>
      </c>
      <c r="DC73" s="403" t="s">
        <v>431</v>
      </c>
      <c r="DD73" s="402" t="str">
        <f t="shared" si="135"/>
        <v>Belum diisi</v>
      </c>
      <c r="DE73" s="318" t="e">
        <f>IF(DD73&gt;DD$64,"SALAH, lebih tinggi dari Nilai turunan kinerja",IF(DD73&gt;AVERAGE(DD$69:DD$70),"SALAH, Lebih tinggi dari Kualitas IKU","OK"))</f>
        <v>#DIV/0!</v>
      </c>
      <c r="DF73" s="403" t="s">
        <v>431</v>
      </c>
      <c r="DG73" s="402" t="str">
        <f t="shared" si="136"/>
        <v>Belum diisi</v>
      </c>
      <c r="DH73" s="318" t="e">
        <f>IF(DG73&gt;DG$64,"SALAH, lebih tinggi dari Nilai turunan kinerja",IF(DG73&gt;AVERAGE(DG$69:DG$70),"SALAH, Lebih tinggi dari Kualitas IKU","OK"))</f>
        <v>#DIV/0!</v>
      </c>
      <c r="DI73" s="403" t="s">
        <v>431</v>
      </c>
      <c r="DJ73" s="402" t="str">
        <f t="shared" si="137"/>
        <v>Belum diisi</v>
      </c>
      <c r="DK73" s="318" t="e">
        <f>IF(DJ73&gt;DJ$64,"SALAH, lebih tinggi dari Nilai turunan kinerja",IF(DJ73&gt;AVERAGE(DJ$69:DJ$70),"SALAH, Lebih tinggi dari Kualitas IKU","OK"))</f>
        <v>#DIV/0!</v>
      </c>
      <c r="DL73" s="403" t="s">
        <v>431</v>
      </c>
      <c r="DM73" s="402" t="str">
        <f t="shared" si="138"/>
        <v>Belum diisi</v>
      </c>
      <c r="DN73" s="318" t="e">
        <f>IF(DM73&gt;DM$64,"SALAH, lebih tinggi dari Nilai turunan kinerja",IF(DM73&gt;AVERAGE(DM$69:DM$70),"SALAH, Lebih tinggi dari Kualitas IKU","OK"))</f>
        <v>#DIV/0!</v>
      </c>
      <c r="DO73" s="403" t="s">
        <v>431</v>
      </c>
      <c r="DP73" s="402" t="str">
        <f t="shared" si="139"/>
        <v>Belum diisi</v>
      </c>
      <c r="DQ73" s="318" t="e">
        <f>IF(DP73&gt;DP$64,"SALAH, lebih tinggi dari Nilai turunan kinerja",IF(DP73&gt;AVERAGE(DP$69:DP$70),"SALAH, Lebih tinggi dari Kualitas IKU","OK"))</f>
        <v>#DIV/0!</v>
      </c>
      <c r="DR73" s="403" t="s">
        <v>431</v>
      </c>
      <c r="DS73" s="402" t="str">
        <f t="shared" si="140"/>
        <v>Belum diisi</v>
      </c>
      <c r="DT73" s="318" t="e">
        <f>IF(DS73&gt;DS$64,"SALAH, lebih tinggi dari Nilai turunan kinerja",IF(DS73&gt;AVERAGE(DS$69:DS$70),"SALAH, Lebih tinggi dari Kualitas IKU","OK"))</f>
        <v>#DIV/0!</v>
      </c>
      <c r="DU73" s="403" t="s">
        <v>431</v>
      </c>
      <c r="DV73" s="402" t="str">
        <f t="shared" si="141"/>
        <v>Belum diisi</v>
      </c>
      <c r="DW73" s="318" t="e">
        <f>IF(DV73&gt;DV$64,"SALAH, lebih tinggi dari Nilai turunan kinerja",IF(DV73&gt;AVERAGE(DV$69:DV$70),"SALAH, Lebih tinggi dari Kualitas IKU","OK"))</f>
        <v>#DIV/0!</v>
      </c>
      <c r="DX73" s="403" t="s">
        <v>431</v>
      </c>
      <c r="DY73" s="402" t="str">
        <f t="shared" si="142"/>
        <v>Belum diisi</v>
      </c>
      <c r="DZ73" s="318" t="e">
        <f>IF(DY73&gt;DY$64,"SALAH, lebih tinggi dari Nilai turunan kinerja",IF(DY73&gt;AVERAGE(DY$69:DY$70),"SALAH, Lebih tinggi dari Kualitas IKU","OK"))</f>
        <v>#DIV/0!</v>
      </c>
      <c r="EA73" s="403" t="s">
        <v>431</v>
      </c>
      <c r="EB73" s="402" t="str">
        <f t="shared" si="143"/>
        <v>Belum diisi</v>
      </c>
      <c r="EC73" s="318" t="e">
        <f>IF(EB73&gt;EB$64,"SALAH, lebih tinggi dari Nilai turunan kinerja",IF(EB73&gt;AVERAGE(EB$69:EB$70),"SALAH, Lebih tinggi dari Kualitas IKU","OK"))</f>
        <v>#DIV/0!</v>
      </c>
      <c r="ED73" s="403" t="s">
        <v>431</v>
      </c>
      <c r="EE73" s="402" t="str">
        <f t="shared" si="144"/>
        <v>Belum diisi</v>
      </c>
      <c r="EF73" s="318" t="e">
        <f>IF(EE73&gt;EE$64,"SALAH, lebih tinggi dari Nilai turunan kinerja",IF(EE73&gt;AVERAGE(EE$69:EE$70),"SALAH, Lebih tinggi dari Kualitas IKU","OK"))</f>
        <v>#DIV/0!</v>
      </c>
      <c r="EG73" s="403" t="s">
        <v>431</v>
      </c>
      <c r="EH73" s="402" t="str">
        <f t="shared" si="145"/>
        <v>Belum diisi</v>
      </c>
      <c r="EI73" s="318" t="e">
        <f>IF(EH73&gt;EH$64,"SALAH, lebih tinggi dari Nilai turunan kinerja",IF(EH73&gt;AVERAGE(EH$69:EH$70),"SALAH, Lebih tinggi dari Kualitas IKU","OK"))</f>
        <v>#DIV/0!</v>
      </c>
      <c r="EJ73" s="403" t="s">
        <v>431</v>
      </c>
      <c r="EK73" s="402" t="str">
        <f t="shared" si="146"/>
        <v>Belum diisi</v>
      </c>
      <c r="EL73" s="318" t="e">
        <f>IF(EK73&gt;EK$64,"SALAH, lebih tinggi dari Nilai turunan kinerja",IF(EK73&gt;AVERAGE(EK$69:EK$70),"SALAH, Lebih tinggi dari Kualitas IKU","OK"))</f>
        <v>#DIV/0!</v>
      </c>
      <c r="EM73" s="401" t="s">
        <v>431</v>
      </c>
      <c r="EN73" s="402" t="str">
        <f t="shared" si="147"/>
        <v>Belum diisi</v>
      </c>
      <c r="EO73" s="318" t="e">
        <f>IF(EN73&gt;EN$64,"SALAH, lebih tinggi dari Nilai turunan kinerja",IF(EN73&gt;AVERAGE(EN$69:EN$70),"SALAH, Lebih tinggi dari Kualitas IKU","OK"))</f>
        <v>#DIV/0!</v>
      </c>
    </row>
    <row r="74" spans="1:145" ht="30">
      <c r="A74" s="56">
        <v>76</v>
      </c>
      <c r="B74" s="310">
        <v>10</v>
      </c>
      <c r="C74" s="316" t="s">
        <v>280</v>
      </c>
      <c r="D74" s="404"/>
      <c r="E74" s="399" t="str">
        <f>IF(F74&gt;0.875,"a",IF(F74&gt;0.625,"b",IF(F74&gt;0.375,"c",IF(F74&gt;0.125,"d",IF(F74&lt;=0.125,"e","Error")))))</f>
        <v>a</v>
      </c>
      <c r="F74" s="405">
        <f t="shared" si="102"/>
        <v>1</v>
      </c>
      <c r="H74" s="387"/>
      <c r="J74" s="313" t="s">
        <v>431</v>
      </c>
      <c r="K74" s="400" t="s">
        <v>1365</v>
      </c>
      <c r="L74" s="399">
        <f t="shared" si="103"/>
        <v>1</v>
      </c>
      <c r="M74" s="318" t="str">
        <f>IF(L74&gt;L$63,"SALAH, IKU tidak ada",IF(L74&gt;L$72,"SALAH, Lebih tinggi dari Ukuran Kinerja Es III dan IV","OK"))</f>
        <v>OK</v>
      </c>
      <c r="N74" s="401" t="s">
        <v>431</v>
      </c>
      <c r="O74" s="402" t="str">
        <f t="shared" si="104"/>
        <v>Belum diisi</v>
      </c>
      <c r="P74" s="318" t="str">
        <f>IF(O74&gt;O$63,"SALAH, IKU tidak ada",IF(O74&gt;O$72,"SALAH, Lebih tinggi dari Ukuran Kinerja Es III dan IV","OK"))</f>
        <v>OK</v>
      </c>
      <c r="Q74" s="401" t="s">
        <v>431</v>
      </c>
      <c r="R74" s="402" t="str">
        <f t="shared" si="105"/>
        <v>Belum diisi</v>
      </c>
      <c r="S74" s="318" t="str">
        <f>IF(R74&gt;R$63,"SALAH, IKU tidak ada",IF(R74&gt;R$72,"SALAH, Lebih tinggi dari Ukuran Kinerja Es III dan IV","OK"))</f>
        <v>OK</v>
      </c>
      <c r="T74" s="401" t="s">
        <v>431</v>
      </c>
      <c r="U74" s="402" t="str">
        <f t="shared" si="106"/>
        <v>Belum diisi</v>
      </c>
      <c r="V74" s="318" t="str">
        <f>IF(U74&gt;U$63,"SALAH, IKU tidak ada",IF(U74&gt;U$72,"SALAH, Lebih tinggi dari Ukuran Kinerja Es III dan IV","OK"))</f>
        <v>OK</v>
      </c>
      <c r="W74" s="401" t="s">
        <v>431</v>
      </c>
      <c r="X74" s="402" t="str">
        <f t="shared" si="107"/>
        <v>Belum diisi</v>
      </c>
      <c r="Y74" s="318" t="str">
        <f>IF(X74&gt;X$63,"SALAH, IKU tidak ada",IF(X74&gt;X$72,"SALAH, Lebih tinggi dari Ukuran Kinerja Es III dan IV","OK"))</f>
        <v>OK</v>
      </c>
      <c r="Z74" s="403" t="s">
        <v>431</v>
      </c>
      <c r="AA74" s="402" t="str">
        <f t="shared" si="108"/>
        <v>Belum diisi</v>
      </c>
      <c r="AB74" s="318" t="str">
        <f>IF(AA74&gt;AA$63,"SALAH, IKU tidak ada",IF(AA74&gt;AA$72,"SALAH, Lebih tinggi dari Ukuran Kinerja Es III dan IV","OK"))</f>
        <v>OK</v>
      </c>
      <c r="AC74" s="403" t="s">
        <v>431</v>
      </c>
      <c r="AD74" s="402" t="str">
        <f t="shared" si="109"/>
        <v>Belum diisi</v>
      </c>
      <c r="AE74" s="318" t="str">
        <f>IF(AD74&gt;AD$63,"SALAH, IKU tidak ada",IF(AD74&gt;AD$72,"SALAH, Lebih tinggi dari Ukuran Kinerja Es III dan IV","OK"))</f>
        <v>OK</v>
      </c>
      <c r="AF74" s="403" t="s">
        <v>431</v>
      </c>
      <c r="AG74" s="402" t="str">
        <f t="shared" si="110"/>
        <v>Belum diisi</v>
      </c>
      <c r="AH74" s="318" t="str">
        <f>IF(AG74&gt;AG$63,"SALAH, IKU tidak ada",IF(AG74&gt;AG$72,"SALAH, Lebih tinggi dari Ukuran Kinerja Es III dan IV","OK"))</f>
        <v>OK</v>
      </c>
      <c r="AI74" s="403" t="s">
        <v>431</v>
      </c>
      <c r="AJ74" s="402" t="str">
        <f t="shared" si="111"/>
        <v>Belum diisi</v>
      </c>
      <c r="AK74" s="318" t="str">
        <f>IF(AJ74&gt;AJ$63,"SALAH, IKU tidak ada",IF(AJ74&gt;AJ$72,"SALAH, Lebih tinggi dari Ukuran Kinerja Es III dan IV","OK"))</f>
        <v>OK</v>
      </c>
      <c r="AL74" s="403" t="s">
        <v>431</v>
      </c>
      <c r="AM74" s="402" t="str">
        <f t="shared" si="112"/>
        <v>Belum diisi</v>
      </c>
      <c r="AN74" s="318" t="str">
        <f>IF(AM74&gt;AM$63,"SALAH, IKU tidak ada",IF(AM74&gt;AM$72,"SALAH, Lebih tinggi dari Ukuran Kinerja Es III dan IV","OK"))</f>
        <v>OK</v>
      </c>
      <c r="AO74" s="401" t="s">
        <v>431</v>
      </c>
      <c r="AP74" s="402" t="str">
        <f t="shared" si="113"/>
        <v>Belum diisi</v>
      </c>
      <c r="AQ74" s="318" t="str">
        <f>IF(AP74&gt;AP$63,"SALAH, IKU tidak ada",IF(AP74&gt;AP$72,"SALAH, Lebih tinggi dari Ukuran Kinerja Es III dan IV","OK"))</f>
        <v>OK</v>
      </c>
      <c r="AR74" s="401" t="s">
        <v>431</v>
      </c>
      <c r="AS74" s="402" t="str">
        <f t="shared" si="114"/>
        <v>Belum diisi</v>
      </c>
      <c r="AT74" s="318" t="str">
        <f>IF(AS74&gt;AS$63,"SALAH, IKU tidak ada",IF(AS74&gt;AS$72,"SALAH, Lebih tinggi dari Ukuran Kinerja Es III dan IV","OK"))</f>
        <v>OK</v>
      </c>
      <c r="AU74" s="401" t="s">
        <v>431</v>
      </c>
      <c r="AV74" s="402" t="str">
        <f t="shared" si="115"/>
        <v>Belum diisi</v>
      </c>
      <c r="AW74" s="318" t="str">
        <f>IF(AV74&gt;AV$63,"SALAH, IKU tidak ada",IF(AV74&gt;AV$72,"SALAH, Lebih tinggi dari Ukuran Kinerja Es III dan IV","OK"))</f>
        <v>OK</v>
      </c>
      <c r="AX74" s="401" t="s">
        <v>431</v>
      </c>
      <c r="AY74" s="402" t="str">
        <f t="shared" si="116"/>
        <v>Belum diisi</v>
      </c>
      <c r="AZ74" s="318" t="str">
        <f>IF(AY74&gt;AY$63,"SALAH, IKU tidak ada",IF(AY74&gt;AY$72,"SALAH, Lebih tinggi dari Ukuran Kinerja Es III dan IV","OK"))</f>
        <v>OK</v>
      </c>
      <c r="BA74" s="403" t="s">
        <v>431</v>
      </c>
      <c r="BB74" s="402" t="str">
        <f t="shared" si="117"/>
        <v>Belum diisi</v>
      </c>
      <c r="BC74" s="318" t="str">
        <f>IF(BB74&gt;BB$63,"SALAH, IKU tidak ada",IF(BB74&gt;BB$72,"SALAH, Lebih tinggi dari Ukuran Kinerja Es III dan IV","OK"))</f>
        <v>OK</v>
      </c>
      <c r="BD74" s="403" t="s">
        <v>431</v>
      </c>
      <c r="BE74" s="402" t="str">
        <f t="shared" si="118"/>
        <v>Belum diisi</v>
      </c>
      <c r="BF74" s="318" t="str">
        <f>IF(BE74&gt;BE$63,"SALAH, IKU tidak ada",IF(BE74&gt;BE$72,"SALAH, Lebih tinggi dari Ukuran Kinerja Es III dan IV","OK"))</f>
        <v>OK</v>
      </c>
      <c r="BG74" s="403" t="s">
        <v>431</v>
      </c>
      <c r="BH74" s="402" t="str">
        <f t="shared" si="119"/>
        <v>Belum diisi</v>
      </c>
      <c r="BI74" s="318" t="str">
        <f>IF(BH74&gt;BH$63,"SALAH, IKU tidak ada",IF(BH74&gt;BH$72,"SALAH, Lebih tinggi dari Ukuran Kinerja Es III dan IV","OK"))</f>
        <v>OK</v>
      </c>
      <c r="BJ74" s="403" t="s">
        <v>431</v>
      </c>
      <c r="BK74" s="402" t="str">
        <f t="shared" si="120"/>
        <v>Belum diisi</v>
      </c>
      <c r="BL74" s="318" t="str">
        <f>IF(BK74&gt;BK$63,"SALAH, IKU tidak ada",IF(BK74&gt;BK$72,"SALAH, Lebih tinggi dari Ukuran Kinerja Es III dan IV","OK"))</f>
        <v>OK</v>
      </c>
      <c r="BM74" s="403" t="s">
        <v>431</v>
      </c>
      <c r="BN74" s="402" t="str">
        <f t="shared" si="121"/>
        <v>Belum diisi</v>
      </c>
      <c r="BO74" s="318" t="str">
        <f>IF(BN74&gt;BN$63,"SALAH, IKU tidak ada",IF(BN74&gt;BN$72,"SALAH, Lebih tinggi dari Ukuran Kinerja Es III dan IV","OK"))</f>
        <v>OK</v>
      </c>
      <c r="BP74" s="403" t="s">
        <v>431</v>
      </c>
      <c r="BQ74" s="402" t="str">
        <f t="shared" si="122"/>
        <v>Belum diisi</v>
      </c>
      <c r="BR74" s="318" t="str">
        <f>IF(BQ74&gt;BQ$63,"SALAH, IKU tidak ada",IF(BQ74&gt;BQ$72,"SALAH, Lebih tinggi dari Ukuran Kinerja Es III dan IV","OK"))</f>
        <v>OK</v>
      </c>
      <c r="BS74" s="403" t="s">
        <v>431</v>
      </c>
      <c r="BT74" s="402" t="str">
        <f t="shared" si="123"/>
        <v>Belum diisi</v>
      </c>
      <c r="BU74" s="318" t="str">
        <f>IF(BT74&gt;BT$63,"SALAH, IKU tidak ada",IF(BT74&gt;BT$72,"SALAH, Lebih tinggi dari Ukuran Kinerja Es III dan IV","OK"))</f>
        <v>OK</v>
      </c>
      <c r="BV74" s="403" t="s">
        <v>431</v>
      </c>
      <c r="BW74" s="402" t="str">
        <f t="shared" si="124"/>
        <v>Belum diisi</v>
      </c>
      <c r="BX74" s="318" t="str">
        <f>IF(BW74&gt;BW$63,"SALAH, IKU tidak ada",IF(BW74&gt;BW$72,"SALAH, Lebih tinggi dari Ukuran Kinerja Es III dan IV","OK"))</f>
        <v>OK</v>
      </c>
      <c r="BY74" s="403" t="s">
        <v>431</v>
      </c>
      <c r="BZ74" s="402" t="str">
        <f t="shared" si="125"/>
        <v>Belum diisi</v>
      </c>
      <c r="CA74" s="318" t="str">
        <f>IF(BZ74&gt;BZ$63,"SALAH, IKU tidak ada",IF(BZ74&gt;BZ$72,"SALAH, Lebih tinggi dari Ukuran Kinerja Es III dan IV","OK"))</f>
        <v>OK</v>
      </c>
      <c r="CB74" s="403" t="s">
        <v>431</v>
      </c>
      <c r="CC74" s="402" t="str">
        <f t="shared" si="126"/>
        <v>Belum diisi</v>
      </c>
      <c r="CD74" s="318" t="str">
        <f>IF(CC74&gt;CC$63,"SALAH, IKU tidak ada",IF(CC74&gt;CC$72,"SALAH, Lebih tinggi dari Ukuran Kinerja Es III dan IV","OK"))</f>
        <v>OK</v>
      </c>
      <c r="CE74" s="403" t="s">
        <v>431</v>
      </c>
      <c r="CF74" s="402" t="str">
        <f t="shared" si="127"/>
        <v>Belum diisi</v>
      </c>
      <c r="CG74" s="318" t="str">
        <f>IF(CF74&gt;CF$63,"SALAH, IKU tidak ada",IF(CF74&gt;CF$72,"SALAH, Lebih tinggi dari Ukuran Kinerja Es III dan IV","OK"))</f>
        <v>OK</v>
      </c>
      <c r="CH74" s="403" t="s">
        <v>431</v>
      </c>
      <c r="CI74" s="402" t="str">
        <f t="shared" si="128"/>
        <v>Belum diisi</v>
      </c>
      <c r="CJ74" s="318" t="str">
        <f>IF(CI74&gt;CI$63,"SALAH, IKU tidak ada",IF(CI74&gt;CI$72,"SALAH, Lebih tinggi dari Ukuran Kinerja Es III dan IV","OK"))</f>
        <v>OK</v>
      </c>
      <c r="CK74" s="403" t="s">
        <v>431</v>
      </c>
      <c r="CL74" s="402" t="str">
        <f t="shared" si="129"/>
        <v>Belum diisi</v>
      </c>
      <c r="CM74" s="318" t="str">
        <f>IF(CL74&gt;CL$63,"SALAH, IKU tidak ada",IF(CL74&gt;CL$72,"SALAH, Lebih tinggi dari Ukuran Kinerja Es III dan IV","OK"))</f>
        <v>OK</v>
      </c>
      <c r="CN74" s="403" t="s">
        <v>431</v>
      </c>
      <c r="CO74" s="402" t="str">
        <f t="shared" si="130"/>
        <v>Belum diisi</v>
      </c>
      <c r="CP74" s="318" t="str">
        <f>IF(CO74&gt;CO$63,"SALAH, IKU tidak ada",IF(CO74&gt;CO$72,"SALAH, Lebih tinggi dari Ukuran Kinerja Es III dan IV","OK"))</f>
        <v>OK</v>
      </c>
      <c r="CQ74" s="403" t="s">
        <v>431</v>
      </c>
      <c r="CR74" s="402" t="str">
        <f t="shared" si="131"/>
        <v>Belum diisi</v>
      </c>
      <c r="CS74" s="318" t="str">
        <f>IF(CR74&gt;CR$63,"SALAH, IKU tidak ada",IF(CR74&gt;CR$72,"SALAH, Lebih tinggi dari Ukuran Kinerja Es III dan IV","OK"))</f>
        <v>OK</v>
      </c>
      <c r="CT74" s="403" t="s">
        <v>431</v>
      </c>
      <c r="CU74" s="402" t="str">
        <f t="shared" si="132"/>
        <v>Belum diisi</v>
      </c>
      <c r="CV74" s="318" t="str">
        <f>IF(CU74&gt;CU$63,"SALAH, IKU tidak ada",IF(CU74&gt;CU$72,"SALAH, Lebih tinggi dari Ukuran Kinerja Es III dan IV","OK"))</f>
        <v>OK</v>
      </c>
      <c r="CW74" s="403" t="s">
        <v>431</v>
      </c>
      <c r="CX74" s="402" t="str">
        <f t="shared" si="133"/>
        <v>Belum diisi</v>
      </c>
      <c r="CY74" s="318" t="str">
        <f>IF(CX74&gt;CX$63,"SALAH, IKU tidak ada",IF(CX74&gt;CX$72,"SALAH, Lebih tinggi dari Ukuran Kinerja Es III dan IV","OK"))</f>
        <v>OK</v>
      </c>
      <c r="CZ74" s="403" t="s">
        <v>431</v>
      </c>
      <c r="DA74" s="402" t="str">
        <f t="shared" si="134"/>
        <v>Belum diisi</v>
      </c>
      <c r="DB74" s="318" t="str">
        <f>IF(DA74&gt;DA$63,"SALAH, IKU tidak ada",IF(DA74&gt;DA$72,"SALAH, Lebih tinggi dari Ukuran Kinerja Es III dan IV","OK"))</f>
        <v>OK</v>
      </c>
      <c r="DC74" s="403" t="s">
        <v>431</v>
      </c>
      <c r="DD74" s="402" t="str">
        <f t="shared" si="135"/>
        <v>Belum diisi</v>
      </c>
      <c r="DE74" s="318" t="str">
        <f>IF(DD74&gt;DD$63,"SALAH, IKU tidak ada",IF(DD74&gt;DD$72,"SALAH, Lebih tinggi dari Ukuran Kinerja Es III dan IV","OK"))</f>
        <v>OK</v>
      </c>
      <c r="DF74" s="403" t="s">
        <v>431</v>
      </c>
      <c r="DG74" s="402" t="str">
        <f t="shared" si="136"/>
        <v>Belum diisi</v>
      </c>
      <c r="DH74" s="318" t="str">
        <f>IF(DG74&gt;DG$63,"SALAH, IKU tidak ada",IF(DG74&gt;DG$72,"SALAH, Lebih tinggi dari Ukuran Kinerja Es III dan IV","OK"))</f>
        <v>OK</v>
      </c>
      <c r="DI74" s="403" t="s">
        <v>431</v>
      </c>
      <c r="DJ74" s="402" t="str">
        <f t="shared" si="137"/>
        <v>Belum diisi</v>
      </c>
      <c r="DK74" s="318" t="str">
        <f>IF(DJ74&gt;DJ$63,"SALAH, IKU tidak ada",IF(DJ74&gt;DJ$72,"SALAH, Lebih tinggi dari Ukuran Kinerja Es III dan IV","OK"))</f>
        <v>OK</v>
      </c>
      <c r="DL74" s="403" t="s">
        <v>431</v>
      </c>
      <c r="DM74" s="402" t="str">
        <f t="shared" si="138"/>
        <v>Belum diisi</v>
      </c>
      <c r="DN74" s="318" t="str">
        <f>IF(DM74&gt;DM$63,"SALAH, IKU tidak ada",IF(DM74&gt;DM$72,"SALAH, Lebih tinggi dari Ukuran Kinerja Es III dan IV","OK"))</f>
        <v>OK</v>
      </c>
      <c r="DO74" s="403" t="s">
        <v>431</v>
      </c>
      <c r="DP74" s="402" t="str">
        <f t="shared" si="139"/>
        <v>Belum diisi</v>
      </c>
      <c r="DQ74" s="318" t="str">
        <f>IF(DP74&gt;DP$63,"SALAH, IKU tidak ada",IF(DP74&gt;DP$72,"SALAH, Lebih tinggi dari Ukuran Kinerja Es III dan IV","OK"))</f>
        <v>OK</v>
      </c>
      <c r="DR74" s="403" t="s">
        <v>431</v>
      </c>
      <c r="DS74" s="402" t="str">
        <f t="shared" si="140"/>
        <v>Belum diisi</v>
      </c>
      <c r="DT74" s="318" t="str">
        <f>IF(DS74&gt;DS$63,"SALAH, IKU tidak ada",IF(DS74&gt;DS$72,"SALAH, Lebih tinggi dari Ukuran Kinerja Es III dan IV","OK"))</f>
        <v>OK</v>
      </c>
      <c r="DU74" s="403" t="s">
        <v>431</v>
      </c>
      <c r="DV74" s="402" t="str">
        <f t="shared" si="141"/>
        <v>Belum diisi</v>
      </c>
      <c r="DW74" s="318" t="str">
        <f>IF(DV74&gt;DV$63,"SALAH, IKU tidak ada",IF(DV74&gt;DV$72,"SALAH, Lebih tinggi dari Ukuran Kinerja Es III dan IV","OK"))</f>
        <v>OK</v>
      </c>
      <c r="DX74" s="403" t="s">
        <v>431</v>
      </c>
      <c r="DY74" s="402" t="str">
        <f t="shared" si="142"/>
        <v>Belum diisi</v>
      </c>
      <c r="DZ74" s="318" t="str">
        <f>IF(DY74&gt;DY$63,"SALAH, IKU tidak ada",IF(DY74&gt;DY$72,"SALAH, Lebih tinggi dari Ukuran Kinerja Es III dan IV","OK"))</f>
        <v>OK</v>
      </c>
      <c r="EA74" s="403" t="s">
        <v>431</v>
      </c>
      <c r="EB74" s="402" t="str">
        <f t="shared" si="143"/>
        <v>Belum diisi</v>
      </c>
      <c r="EC74" s="318" t="str">
        <f>IF(EB74&gt;EB$63,"SALAH, IKU tidak ada",IF(EB74&gt;EB$72,"SALAH, Lebih tinggi dari Ukuran Kinerja Es III dan IV","OK"))</f>
        <v>OK</v>
      </c>
      <c r="ED74" s="403" t="s">
        <v>431</v>
      </c>
      <c r="EE74" s="402" t="str">
        <f t="shared" si="144"/>
        <v>Belum diisi</v>
      </c>
      <c r="EF74" s="318" t="str">
        <f>IF(EE74&gt;EE$63,"SALAH, IKU tidak ada",IF(EE74&gt;EE$72,"SALAH, Lebih tinggi dari Ukuran Kinerja Es III dan IV","OK"))</f>
        <v>OK</v>
      </c>
      <c r="EG74" s="403" t="s">
        <v>431</v>
      </c>
      <c r="EH74" s="402" t="str">
        <f t="shared" si="145"/>
        <v>Belum diisi</v>
      </c>
      <c r="EI74" s="318" t="str">
        <f>IF(EH74&gt;EH$63,"SALAH, IKU tidak ada",IF(EH74&gt;EH$72,"SALAH, Lebih tinggi dari Ukuran Kinerja Es III dan IV","OK"))</f>
        <v>OK</v>
      </c>
      <c r="EJ74" s="403" t="s">
        <v>431</v>
      </c>
      <c r="EK74" s="402" t="str">
        <f t="shared" si="146"/>
        <v>Belum diisi</v>
      </c>
      <c r="EL74" s="318" t="str">
        <f>IF(EK74&gt;EK$63,"SALAH, IKU tidak ada",IF(EK74&gt;EK$72,"SALAH, Lebih tinggi dari Ukuran Kinerja Es III dan IV","OK"))</f>
        <v>OK</v>
      </c>
      <c r="EM74" s="401" t="s">
        <v>431</v>
      </c>
      <c r="EN74" s="402" t="str">
        <f t="shared" si="147"/>
        <v>Belum diisi</v>
      </c>
      <c r="EO74" s="318" t="str">
        <f>IF(EN74&gt;EN$63,"SALAH, IKU tidak ada",IF(EN74&gt;EN$72,"SALAH, Lebih tinggi dari Ukuran Kinerja Es III dan IV","OK"))</f>
        <v>OK</v>
      </c>
    </row>
    <row r="75" spans="1:145" ht="15">
      <c r="A75" s="278">
        <v>77</v>
      </c>
      <c r="B75" s="310">
        <v>11</v>
      </c>
      <c r="C75" s="423" t="s">
        <v>91</v>
      </c>
      <c r="D75" s="413"/>
      <c r="E75" s="399" t="str">
        <f t="shared" si="101"/>
        <v>a</v>
      </c>
      <c r="F75" s="405">
        <f t="shared" si="102"/>
        <v>1</v>
      </c>
      <c r="H75" s="387"/>
      <c r="J75" s="313" t="s">
        <v>431</v>
      </c>
      <c r="K75" s="400" t="s">
        <v>1365</v>
      </c>
      <c r="L75" s="399">
        <f t="shared" si="103"/>
        <v>1</v>
      </c>
      <c r="M75" s="318" t="str">
        <f>IF(L75&gt;L$63,"SALAH, IKU tidak ada",IF(L75&gt;L$74,"SALAH, Lebih tinggi dari Ukuran Kinerja Individu","OK"))</f>
        <v>OK</v>
      </c>
      <c r="N75" s="401" t="s">
        <v>431</v>
      </c>
      <c r="O75" s="402" t="str">
        <f t="shared" si="104"/>
        <v>Belum diisi</v>
      </c>
      <c r="P75" s="318" t="str">
        <f>IF(O75&gt;O$63,"SALAH, IKU tidak ada",IF(O75&gt;O$74,"SALAH, Lebih tinggi dari Ukuran Kinerja Individu","OK"))</f>
        <v>OK</v>
      </c>
      <c r="Q75" s="401" t="s">
        <v>431</v>
      </c>
      <c r="R75" s="402" t="str">
        <f t="shared" si="105"/>
        <v>Belum diisi</v>
      </c>
      <c r="S75" s="318" t="str">
        <f>IF(R75&gt;R$63,"SALAH, IKU tidak ada",IF(R75&gt;R$74,"SALAH, Lebih tinggi dari Ukuran Kinerja Individu","OK"))</f>
        <v>OK</v>
      </c>
      <c r="T75" s="401" t="s">
        <v>431</v>
      </c>
      <c r="U75" s="402" t="str">
        <f t="shared" si="106"/>
        <v>Belum diisi</v>
      </c>
      <c r="V75" s="318" t="str">
        <f>IF(U75&gt;U$63,"SALAH, IKU tidak ada",IF(U75&gt;U$74,"SALAH, Lebih tinggi dari Ukuran Kinerja Individu","OK"))</f>
        <v>OK</v>
      </c>
      <c r="W75" s="401" t="s">
        <v>431</v>
      </c>
      <c r="X75" s="402" t="str">
        <f t="shared" si="107"/>
        <v>Belum diisi</v>
      </c>
      <c r="Y75" s="318" t="str">
        <f>IF(X75&gt;X$63,"SALAH, IKU tidak ada",IF(X75&gt;X$74,"SALAH, Lebih tinggi dari Ukuran Kinerja Individu","OK"))</f>
        <v>OK</v>
      </c>
      <c r="Z75" s="403" t="s">
        <v>431</v>
      </c>
      <c r="AA75" s="402" t="str">
        <f t="shared" si="108"/>
        <v>Belum diisi</v>
      </c>
      <c r="AB75" s="318" t="str">
        <f>IF(AA75&gt;AA$63,"SALAH, IKU tidak ada",IF(AA75&gt;AA$74,"SALAH, Lebih tinggi dari Ukuran Kinerja Individu","OK"))</f>
        <v>OK</v>
      </c>
      <c r="AC75" s="403" t="s">
        <v>431</v>
      </c>
      <c r="AD75" s="402" t="str">
        <f t="shared" si="109"/>
        <v>Belum diisi</v>
      </c>
      <c r="AE75" s="318" t="str">
        <f>IF(AD75&gt;AD$63,"SALAH, IKU tidak ada",IF(AD75&gt;AD$74,"SALAH, Lebih tinggi dari Ukuran Kinerja Individu","OK"))</f>
        <v>OK</v>
      </c>
      <c r="AF75" s="403" t="s">
        <v>431</v>
      </c>
      <c r="AG75" s="402" t="str">
        <f t="shared" si="110"/>
        <v>Belum diisi</v>
      </c>
      <c r="AH75" s="318" t="str">
        <f>IF(AG75&gt;AG$63,"SALAH, IKU tidak ada",IF(AG75&gt;AG$74,"SALAH, Lebih tinggi dari Ukuran Kinerja Individu","OK"))</f>
        <v>OK</v>
      </c>
      <c r="AI75" s="403" t="s">
        <v>431</v>
      </c>
      <c r="AJ75" s="402" t="str">
        <f t="shared" si="111"/>
        <v>Belum diisi</v>
      </c>
      <c r="AK75" s="318" t="str">
        <f>IF(AJ75&gt;AJ$63,"SALAH, IKU tidak ada",IF(AJ75&gt;AJ$74,"SALAH, Lebih tinggi dari Ukuran Kinerja Individu","OK"))</f>
        <v>OK</v>
      </c>
      <c r="AL75" s="403" t="s">
        <v>431</v>
      </c>
      <c r="AM75" s="402" t="str">
        <f t="shared" si="112"/>
        <v>Belum diisi</v>
      </c>
      <c r="AN75" s="318" t="str">
        <f>IF(AM75&gt;AM$63,"SALAH, IKU tidak ada",IF(AM75&gt;AM$74,"SALAH, Lebih tinggi dari Ukuran Kinerja Individu","OK"))</f>
        <v>OK</v>
      </c>
      <c r="AO75" s="401" t="s">
        <v>431</v>
      </c>
      <c r="AP75" s="402" t="str">
        <f t="shared" si="113"/>
        <v>Belum diisi</v>
      </c>
      <c r="AQ75" s="318" t="str">
        <f>IF(AP75&gt;AP$63,"SALAH, IKU tidak ada",IF(AP75&gt;AP$74,"SALAH, Lebih tinggi dari Ukuran Kinerja Individu","OK"))</f>
        <v>OK</v>
      </c>
      <c r="AR75" s="401" t="s">
        <v>431</v>
      </c>
      <c r="AS75" s="402" t="str">
        <f t="shared" si="114"/>
        <v>Belum diisi</v>
      </c>
      <c r="AT75" s="318" t="str">
        <f>IF(AS75&gt;AS$63,"SALAH, IKU tidak ada",IF(AS75&gt;AS$74,"SALAH, Lebih tinggi dari Ukuran Kinerja Individu","OK"))</f>
        <v>OK</v>
      </c>
      <c r="AU75" s="401" t="s">
        <v>431</v>
      </c>
      <c r="AV75" s="402" t="str">
        <f t="shared" si="115"/>
        <v>Belum diisi</v>
      </c>
      <c r="AW75" s="318" t="str">
        <f>IF(AV75&gt;AV$63,"SALAH, IKU tidak ada",IF(AV75&gt;AV$74,"SALAH, Lebih tinggi dari Ukuran Kinerja Individu","OK"))</f>
        <v>OK</v>
      </c>
      <c r="AX75" s="401" t="s">
        <v>431</v>
      </c>
      <c r="AY75" s="402" t="str">
        <f t="shared" si="116"/>
        <v>Belum diisi</v>
      </c>
      <c r="AZ75" s="318" t="str">
        <f>IF(AY75&gt;AY$63,"SALAH, IKU tidak ada",IF(AY75&gt;AY$74,"SALAH, Lebih tinggi dari Ukuran Kinerja Individu","OK"))</f>
        <v>OK</v>
      </c>
      <c r="BA75" s="403" t="s">
        <v>431</v>
      </c>
      <c r="BB75" s="402" t="str">
        <f t="shared" si="117"/>
        <v>Belum diisi</v>
      </c>
      <c r="BC75" s="318" t="str">
        <f>IF(BB75&gt;BB$63,"SALAH, IKU tidak ada",IF(BB75&gt;BB$74,"SALAH, Lebih tinggi dari Ukuran Kinerja Individu","OK"))</f>
        <v>OK</v>
      </c>
      <c r="BD75" s="403" t="s">
        <v>431</v>
      </c>
      <c r="BE75" s="402" t="str">
        <f t="shared" si="118"/>
        <v>Belum diisi</v>
      </c>
      <c r="BF75" s="318" t="str">
        <f>IF(BE75&gt;BE$63,"SALAH, IKU tidak ada",IF(BE75&gt;BE$74,"SALAH, Lebih tinggi dari Ukuran Kinerja Individu","OK"))</f>
        <v>OK</v>
      </c>
      <c r="BG75" s="403" t="s">
        <v>431</v>
      </c>
      <c r="BH75" s="402" t="str">
        <f t="shared" si="119"/>
        <v>Belum diisi</v>
      </c>
      <c r="BI75" s="318" t="str">
        <f>IF(BH75&gt;BH$63,"SALAH, IKU tidak ada",IF(BH75&gt;BH$74,"SALAH, Lebih tinggi dari Ukuran Kinerja Individu","OK"))</f>
        <v>OK</v>
      </c>
      <c r="BJ75" s="403" t="s">
        <v>431</v>
      </c>
      <c r="BK75" s="402" t="str">
        <f t="shared" si="120"/>
        <v>Belum diisi</v>
      </c>
      <c r="BL75" s="318" t="str">
        <f>IF(BK75&gt;BK$63,"SALAH, IKU tidak ada",IF(BK75&gt;BK$74,"SALAH, Lebih tinggi dari Ukuran Kinerja Individu","OK"))</f>
        <v>OK</v>
      </c>
      <c r="BM75" s="403" t="s">
        <v>431</v>
      </c>
      <c r="BN75" s="402" t="str">
        <f t="shared" si="121"/>
        <v>Belum diisi</v>
      </c>
      <c r="BO75" s="318" t="str">
        <f>IF(BN75&gt;BN$63,"SALAH, IKU tidak ada",IF(BN75&gt;BN$74,"SALAH, Lebih tinggi dari Ukuran Kinerja Individu","OK"))</f>
        <v>OK</v>
      </c>
      <c r="BP75" s="403" t="s">
        <v>431</v>
      </c>
      <c r="BQ75" s="402" t="str">
        <f t="shared" si="122"/>
        <v>Belum diisi</v>
      </c>
      <c r="BR75" s="318" t="str">
        <f>IF(BQ75&gt;BQ$63,"SALAH, IKU tidak ada",IF(BQ75&gt;BQ$74,"SALAH, Lebih tinggi dari Ukuran Kinerja Individu","OK"))</f>
        <v>OK</v>
      </c>
      <c r="BS75" s="403" t="s">
        <v>431</v>
      </c>
      <c r="BT75" s="402" t="str">
        <f t="shared" si="123"/>
        <v>Belum diisi</v>
      </c>
      <c r="BU75" s="318" t="str">
        <f>IF(BT75&gt;BT$63,"SALAH, IKU tidak ada",IF(BT75&gt;BT$74,"SALAH, Lebih tinggi dari Ukuran Kinerja Individu","OK"))</f>
        <v>OK</v>
      </c>
      <c r="BV75" s="403" t="s">
        <v>431</v>
      </c>
      <c r="BW75" s="402" t="str">
        <f t="shared" si="124"/>
        <v>Belum diisi</v>
      </c>
      <c r="BX75" s="318" t="str">
        <f>IF(BW75&gt;BW$63,"SALAH, IKU tidak ada",IF(BW75&gt;BW$74,"SALAH, Lebih tinggi dari Ukuran Kinerja Individu","OK"))</f>
        <v>OK</v>
      </c>
      <c r="BY75" s="403" t="s">
        <v>431</v>
      </c>
      <c r="BZ75" s="402" t="str">
        <f t="shared" si="125"/>
        <v>Belum diisi</v>
      </c>
      <c r="CA75" s="318" t="str">
        <f>IF(BZ75&gt;BZ$63,"SALAH, IKU tidak ada",IF(BZ75&gt;BZ$74,"SALAH, Lebih tinggi dari Ukuran Kinerja Individu","OK"))</f>
        <v>OK</v>
      </c>
      <c r="CB75" s="403" t="s">
        <v>431</v>
      </c>
      <c r="CC75" s="402" t="str">
        <f t="shared" si="126"/>
        <v>Belum diisi</v>
      </c>
      <c r="CD75" s="318" t="str">
        <f>IF(CC75&gt;CC$63,"SALAH, IKU tidak ada",IF(CC75&gt;CC$74,"SALAH, Lebih tinggi dari Ukuran Kinerja Individu","OK"))</f>
        <v>OK</v>
      </c>
      <c r="CE75" s="403" t="s">
        <v>431</v>
      </c>
      <c r="CF75" s="402" t="str">
        <f t="shared" si="127"/>
        <v>Belum diisi</v>
      </c>
      <c r="CG75" s="318" t="str">
        <f>IF(CF75&gt;CF$63,"SALAH, IKU tidak ada",IF(CF75&gt;CF$74,"SALAH, Lebih tinggi dari Ukuran Kinerja Individu","OK"))</f>
        <v>OK</v>
      </c>
      <c r="CH75" s="403" t="s">
        <v>431</v>
      </c>
      <c r="CI75" s="402" t="str">
        <f t="shared" si="128"/>
        <v>Belum diisi</v>
      </c>
      <c r="CJ75" s="318" t="str">
        <f>IF(CI75&gt;CI$63,"SALAH, IKU tidak ada",IF(CI75&gt;CI$74,"SALAH, Lebih tinggi dari Ukuran Kinerja Individu","OK"))</f>
        <v>OK</v>
      </c>
      <c r="CK75" s="403" t="s">
        <v>431</v>
      </c>
      <c r="CL75" s="402" t="str">
        <f t="shared" si="129"/>
        <v>Belum diisi</v>
      </c>
      <c r="CM75" s="318" t="str">
        <f>IF(CL75&gt;CL$63,"SALAH, IKU tidak ada",IF(CL75&gt;CL$74,"SALAH, Lebih tinggi dari Ukuran Kinerja Individu","OK"))</f>
        <v>OK</v>
      </c>
      <c r="CN75" s="403" t="s">
        <v>431</v>
      </c>
      <c r="CO75" s="402" t="str">
        <f t="shared" si="130"/>
        <v>Belum diisi</v>
      </c>
      <c r="CP75" s="318" t="str">
        <f>IF(CO75&gt;CO$63,"SALAH, IKU tidak ada",IF(CO75&gt;CO$74,"SALAH, Lebih tinggi dari Ukuran Kinerja Individu","OK"))</f>
        <v>OK</v>
      </c>
      <c r="CQ75" s="403" t="s">
        <v>431</v>
      </c>
      <c r="CR75" s="402" t="str">
        <f t="shared" si="131"/>
        <v>Belum diisi</v>
      </c>
      <c r="CS75" s="318" t="str">
        <f>IF(CR75&gt;CR$63,"SALAH, IKU tidak ada",IF(CR75&gt;CR$74,"SALAH, Lebih tinggi dari Ukuran Kinerja Individu","OK"))</f>
        <v>OK</v>
      </c>
      <c r="CT75" s="403" t="s">
        <v>431</v>
      </c>
      <c r="CU75" s="402" t="str">
        <f t="shared" si="132"/>
        <v>Belum diisi</v>
      </c>
      <c r="CV75" s="318" t="str">
        <f>IF(CU75&gt;CU$63,"SALAH, IKU tidak ada",IF(CU75&gt;CU$74,"SALAH, Lebih tinggi dari Ukuran Kinerja Individu","OK"))</f>
        <v>OK</v>
      </c>
      <c r="CW75" s="403" t="s">
        <v>431</v>
      </c>
      <c r="CX75" s="402" t="str">
        <f t="shared" si="133"/>
        <v>Belum diisi</v>
      </c>
      <c r="CY75" s="318" t="str">
        <f>IF(CX75&gt;CX$63,"SALAH, IKU tidak ada",IF(CX75&gt;CX$74,"SALAH, Lebih tinggi dari Ukuran Kinerja Individu","OK"))</f>
        <v>OK</v>
      </c>
      <c r="CZ75" s="403" t="s">
        <v>431</v>
      </c>
      <c r="DA75" s="402" t="str">
        <f t="shared" si="134"/>
        <v>Belum diisi</v>
      </c>
      <c r="DB75" s="318" t="str">
        <f>IF(DA75&gt;DA$63,"SALAH, IKU tidak ada",IF(DA75&gt;DA$74,"SALAH, Lebih tinggi dari Ukuran Kinerja Individu","OK"))</f>
        <v>OK</v>
      </c>
      <c r="DC75" s="403" t="s">
        <v>431</v>
      </c>
      <c r="DD75" s="402" t="str">
        <f t="shared" si="135"/>
        <v>Belum diisi</v>
      </c>
      <c r="DE75" s="318" t="str">
        <f>IF(DD75&gt;DD$63,"SALAH, IKU tidak ada",IF(DD75&gt;DD$74,"SALAH, Lebih tinggi dari Ukuran Kinerja Individu","OK"))</f>
        <v>OK</v>
      </c>
      <c r="DF75" s="403" t="s">
        <v>431</v>
      </c>
      <c r="DG75" s="402" t="str">
        <f t="shared" si="136"/>
        <v>Belum diisi</v>
      </c>
      <c r="DH75" s="318" t="str">
        <f>IF(DG75&gt;DG$63,"SALAH, IKU tidak ada",IF(DG75&gt;DG$74,"SALAH, Lebih tinggi dari Ukuran Kinerja Individu","OK"))</f>
        <v>OK</v>
      </c>
      <c r="DI75" s="403" t="s">
        <v>431</v>
      </c>
      <c r="DJ75" s="402" t="str">
        <f t="shared" si="137"/>
        <v>Belum diisi</v>
      </c>
      <c r="DK75" s="318" t="str">
        <f>IF(DJ75&gt;DJ$63,"SALAH, IKU tidak ada",IF(DJ75&gt;DJ$74,"SALAH, Lebih tinggi dari Ukuran Kinerja Individu","OK"))</f>
        <v>OK</v>
      </c>
      <c r="DL75" s="403" t="s">
        <v>431</v>
      </c>
      <c r="DM75" s="402" t="str">
        <f t="shared" si="138"/>
        <v>Belum diisi</v>
      </c>
      <c r="DN75" s="318" t="str">
        <f>IF(DM75&gt;DM$63,"SALAH, IKU tidak ada",IF(DM75&gt;DM$74,"SALAH, Lebih tinggi dari Ukuran Kinerja Individu","OK"))</f>
        <v>OK</v>
      </c>
      <c r="DO75" s="403" t="s">
        <v>431</v>
      </c>
      <c r="DP75" s="402" t="str">
        <f t="shared" si="139"/>
        <v>Belum diisi</v>
      </c>
      <c r="DQ75" s="318" t="str">
        <f>IF(DP75&gt;DP$63,"SALAH, IKU tidak ada",IF(DP75&gt;DP$74,"SALAH, Lebih tinggi dari Ukuran Kinerja Individu","OK"))</f>
        <v>OK</v>
      </c>
      <c r="DR75" s="403" t="s">
        <v>431</v>
      </c>
      <c r="DS75" s="402" t="str">
        <f t="shared" si="140"/>
        <v>Belum diisi</v>
      </c>
      <c r="DT75" s="318" t="str">
        <f>IF(DS75&gt;DS$63,"SALAH, IKU tidak ada",IF(DS75&gt;DS$74,"SALAH, Lebih tinggi dari Ukuran Kinerja Individu","OK"))</f>
        <v>OK</v>
      </c>
      <c r="DU75" s="403" t="s">
        <v>431</v>
      </c>
      <c r="DV75" s="402" t="str">
        <f t="shared" si="141"/>
        <v>Belum diisi</v>
      </c>
      <c r="DW75" s="318" t="str">
        <f>IF(DV75&gt;DV$63,"SALAH, IKU tidak ada",IF(DV75&gt;DV$74,"SALAH, Lebih tinggi dari Ukuran Kinerja Individu","OK"))</f>
        <v>OK</v>
      </c>
      <c r="DX75" s="403" t="s">
        <v>431</v>
      </c>
      <c r="DY75" s="402" t="str">
        <f t="shared" si="142"/>
        <v>Belum diisi</v>
      </c>
      <c r="DZ75" s="318" t="str">
        <f>IF(DY75&gt;DY$63,"SALAH, IKU tidak ada",IF(DY75&gt;DY$74,"SALAH, Lebih tinggi dari Ukuran Kinerja Individu","OK"))</f>
        <v>OK</v>
      </c>
      <c r="EA75" s="403" t="s">
        <v>431</v>
      </c>
      <c r="EB75" s="402" t="str">
        <f t="shared" si="143"/>
        <v>Belum diisi</v>
      </c>
      <c r="EC75" s="318" t="str">
        <f>IF(EB75&gt;EB$63,"SALAH, IKU tidak ada",IF(EB75&gt;EB$74,"SALAH, Lebih tinggi dari Ukuran Kinerja Individu","OK"))</f>
        <v>OK</v>
      </c>
      <c r="ED75" s="403" t="s">
        <v>431</v>
      </c>
      <c r="EE75" s="402" t="str">
        <f t="shared" si="144"/>
        <v>Belum diisi</v>
      </c>
      <c r="EF75" s="318" t="str">
        <f>IF(EE75&gt;EE$63,"SALAH, IKU tidak ada",IF(EE75&gt;EE$74,"SALAH, Lebih tinggi dari Ukuran Kinerja Individu","OK"))</f>
        <v>OK</v>
      </c>
      <c r="EG75" s="403" t="s">
        <v>431</v>
      </c>
      <c r="EH75" s="402" t="str">
        <f t="shared" si="145"/>
        <v>Belum diisi</v>
      </c>
      <c r="EI75" s="318" t="str">
        <f>IF(EH75&gt;EH$63,"SALAH, IKU tidak ada",IF(EH75&gt;EH$74,"SALAH, Lebih tinggi dari Ukuran Kinerja Individu","OK"))</f>
        <v>OK</v>
      </c>
      <c r="EJ75" s="403" t="s">
        <v>431</v>
      </c>
      <c r="EK75" s="402" t="str">
        <f t="shared" si="146"/>
        <v>Belum diisi</v>
      </c>
      <c r="EL75" s="318" t="str">
        <f>IF(EK75&gt;EK$63,"SALAH, IKU tidak ada",IF(EK75&gt;EK$74,"SALAH, Lebih tinggi dari Ukuran Kinerja Individu","OK"))</f>
        <v>OK</v>
      </c>
      <c r="EM75" s="401" t="s">
        <v>431</v>
      </c>
      <c r="EN75" s="402" t="str">
        <f t="shared" si="147"/>
        <v>Belum diisi</v>
      </c>
      <c r="EO75" s="318" t="str">
        <f>IF(EN75&gt;EN$63,"SALAH, IKU tidak ada",IF(EN75&gt;EN$74,"SALAH, Lebih tinggi dari Ukuran Kinerja Individu","OK"))</f>
        <v>OK</v>
      </c>
    </row>
    <row r="76" spans="1:145" ht="15">
      <c r="A76" s="56">
        <v>78</v>
      </c>
      <c r="B76" s="310">
        <v>12</v>
      </c>
      <c r="C76" s="410" t="s">
        <v>5</v>
      </c>
      <c r="D76" s="407"/>
      <c r="E76" s="399" t="str">
        <f t="shared" si="101"/>
        <v>a</v>
      </c>
      <c r="F76" s="405">
        <f t="shared" si="102"/>
        <v>1</v>
      </c>
      <c r="H76" s="387"/>
      <c r="J76" s="313" t="s">
        <v>431</v>
      </c>
      <c r="K76" s="400" t="s">
        <v>1365</v>
      </c>
      <c r="L76" s="399">
        <f t="shared" si="103"/>
        <v>1</v>
      </c>
      <c r="M76" s="318" t="str">
        <f>IF(L76&gt;L$65,"SALAH, Tidak ada pengumpulan data","OK")</f>
        <v>OK</v>
      </c>
      <c r="N76" s="401" t="s">
        <v>431</v>
      </c>
      <c r="O76" s="402" t="str">
        <f t="shared" si="104"/>
        <v>Belum diisi</v>
      </c>
      <c r="P76" s="318" t="str">
        <f>IF(O76&gt;O$65,"SALAH, Tidak ada pengumpulan data","OK")</f>
        <v>OK</v>
      </c>
      <c r="Q76" s="401" t="s">
        <v>431</v>
      </c>
      <c r="R76" s="402" t="str">
        <f t="shared" si="105"/>
        <v>Belum diisi</v>
      </c>
      <c r="S76" s="318" t="str">
        <f>IF(R76&gt;R$65,"SALAH, Tidak ada pengumpulan data","OK")</f>
        <v>OK</v>
      </c>
      <c r="T76" s="401" t="s">
        <v>431</v>
      </c>
      <c r="U76" s="402" t="str">
        <f t="shared" si="106"/>
        <v>Belum diisi</v>
      </c>
      <c r="V76" s="318" t="str">
        <f>IF(U76&gt;U$65,"SALAH, Tidak ada pengumpulan data","OK")</f>
        <v>OK</v>
      </c>
      <c r="W76" s="401" t="s">
        <v>431</v>
      </c>
      <c r="X76" s="402" t="str">
        <f t="shared" si="107"/>
        <v>Belum diisi</v>
      </c>
      <c r="Y76" s="318" t="str">
        <f>IF(X76&gt;X$65,"SALAH, Tidak ada pengumpulan data","OK")</f>
        <v>OK</v>
      </c>
      <c r="Z76" s="403" t="s">
        <v>431</v>
      </c>
      <c r="AA76" s="402" t="str">
        <f t="shared" si="108"/>
        <v>Belum diisi</v>
      </c>
      <c r="AB76" s="318" t="str">
        <f>IF(AA76&gt;AA$65,"SALAH, Tidak ada pengumpulan data","OK")</f>
        <v>OK</v>
      </c>
      <c r="AC76" s="403" t="s">
        <v>431</v>
      </c>
      <c r="AD76" s="402" t="str">
        <f t="shared" si="109"/>
        <v>Belum diisi</v>
      </c>
      <c r="AE76" s="318" t="str">
        <f>IF(AD76&gt;AD$65,"SALAH, Tidak ada pengumpulan data","OK")</f>
        <v>OK</v>
      </c>
      <c r="AF76" s="403" t="s">
        <v>431</v>
      </c>
      <c r="AG76" s="402" t="str">
        <f t="shared" si="110"/>
        <v>Belum diisi</v>
      </c>
      <c r="AH76" s="318" t="str">
        <f>IF(AG76&gt;AG$65,"SALAH, Tidak ada pengumpulan data","OK")</f>
        <v>OK</v>
      </c>
      <c r="AI76" s="403" t="s">
        <v>431</v>
      </c>
      <c r="AJ76" s="402" t="str">
        <f t="shared" si="111"/>
        <v>Belum diisi</v>
      </c>
      <c r="AK76" s="318" t="str">
        <f>IF(AJ76&gt;AJ$65,"SALAH, Tidak ada pengumpulan data","OK")</f>
        <v>OK</v>
      </c>
      <c r="AL76" s="403" t="s">
        <v>431</v>
      </c>
      <c r="AM76" s="402" t="str">
        <f t="shared" si="112"/>
        <v>Belum diisi</v>
      </c>
      <c r="AN76" s="318" t="str">
        <f>IF(AM76&gt;AM$65,"SALAH, Tidak ada pengumpulan data","OK")</f>
        <v>OK</v>
      </c>
      <c r="AO76" s="401" t="s">
        <v>431</v>
      </c>
      <c r="AP76" s="402" t="str">
        <f t="shared" si="113"/>
        <v>Belum diisi</v>
      </c>
      <c r="AQ76" s="318" t="str">
        <f>IF(AP76&gt;AP$65,"SALAH, Tidak ada pengumpulan data","OK")</f>
        <v>OK</v>
      </c>
      <c r="AR76" s="401" t="s">
        <v>431</v>
      </c>
      <c r="AS76" s="402" t="str">
        <f t="shared" si="114"/>
        <v>Belum diisi</v>
      </c>
      <c r="AT76" s="318" t="str">
        <f>IF(AS76&gt;AS$65,"SALAH, Tidak ada pengumpulan data","OK")</f>
        <v>OK</v>
      </c>
      <c r="AU76" s="401" t="s">
        <v>431</v>
      </c>
      <c r="AV76" s="402" t="str">
        <f t="shared" si="115"/>
        <v>Belum diisi</v>
      </c>
      <c r="AW76" s="318" t="str">
        <f>IF(AV76&gt;AV$65,"SALAH, Tidak ada pengumpulan data","OK")</f>
        <v>OK</v>
      </c>
      <c r="AX76" s="401" t="s">
        <v>431</v>
      </c>
      <c r="AY76" s="402" t="str">
        <f t="shared" si="116"/>
        <v>Belum diisi</v>
      </c>
      <c r="AZ76" s="318" t="str">
        <f>IF(AY76&gt;AY$65,"SALAH, Tidak ada pengumpulan data","OK")</f>
        <v>OK</v>
      </c>
      <c r="BA76" s="403" t="s">
        <v>431</v>
      </c>
      <c r="BB76" s="402" t="str">
        <f t="shared" si="117"/>
        <v>Belum diisi</v>
      </c>
      <c r="BC76" s="318" t="str">
        <f>IF(BB76&gt;BB$65,"SALAH, Tidak ada pengumpulan data","OK")</f>
        <v>OK</v>
      </c>
      <c r="BD76" s="403" t="s">
        <v>431</v>
      </c>
      <c r="BE76" s="402" t="str">
        <f t="shared" si="118"/>
        <v>Belum diisi</v>
      </c>
      <c r="BF76" s="318" t="str">
        <f>IF(BE76&gt;BE$65,"SALAH, Tidak ada pengumpulan data","OK")</f>
        <v>OK</v>
      </c>
      <c r="BG76" s="403" t="s">
        <v>431</v>
      </c>
      <c r="BH76" s="402" t="str">
        <f t="shared" si="119"/>
        <v>Belum diisi</v>
      </c>
      <c r="BI76" s="318" t="str">
        <f>IF(BH76&gt;BH$65,"SALAH, Tidak ada pengumpulan data","OK")</f>
        <v>OK</v>
      </c>
      <c r="BJ76" s="403" t="s">
        <v>431</v>
      </c>
      <c r="BK76" s="402" t="str">
        <f t="shared" si="120"/>
        <v>Belum diisi</v>
      </c>
      <c r="BL76" s="318" t="str">
        <f>IF(BK76&gt;BK$65,"SALAH, Tidak ada pengumpulan data","OK")</f>
        <v>OK</v>
      </c>
      <c r="BM76" s="403" t="s">
        <v>431</v>
      </c>
      <c r="BN76" s="402" t="str">
        <f t="shared" si="121"/>
        <v>Belum diisi</v>
      </c>
      <c r="BO76" s="318" t="str">
        <f>IF(BN76&gt;BN$65,"SALAH, Tidak ada pengumpulan data","OK")</f>
        <v>OK</v>
      </c>
      <c r="BP76" s="403" t="s">
        <v>431</v>
      </c>
      <c r="BQ76" s="402" t="str">
        <f t="shared" si="122"/>
        <v>Belum diisi</v>
      </c>
      <c r="BR76" s="318" t="str">
        <f>IF(BQ76&gt;BQ$65,"SALAH, Tidak ada pengumpulan data","OK")</f>
        <v>OK</v>
      </c>
      <c r="BS76" s="403" t="s">
        <v>431</v>
      </c>
      <c r="BT76" s="402" t="str">
        <f t="shared" si="123"/>
        <v>Belum diisi</v>
      </c>
      <c r="BU76" s="318" t="str">
        <f>IF(BT76&gt;BT$65,"SALAH, Tidak ada pengumpulan data","OK")</f>
        <v>OK</v>
      </c>
      <c r="BV76" s="403" t="s">
        <v>431</v>
      </c>
      <c r="BW76" s="402" t="str">
        <f t="shared" si="124"/>
        <v>Belum diisi</v>
      </c>
      <c r="BX76" s="318" t="str">
        <f>IF(BW76&gt;BW$65,"SALAH, Tidak ada pengumpulan data","OK")</f>
        <v>OK</v>
      </c>
      <c r="BY76" s="403" t="s">
        <v>431</v>
      </c>
      <c r="BZ76" s="402" t="str">
        <f t="shared" si="125"/>
        <v>Belum diisi</v>
      </c>
      <c r="CA76" s="318" t="str">
        <f>IF(BZ76&gt;BZ$65,"SALAH, Tidak ada pengumpulan data","OK")</f>
        <v>OK</v>
      </c>
      <c r="CB76" s="403" t="s">
        <v>431</v>
      </c>
      <c r="CC76" s="402" t="str">
        <f t="shared" si="126"/>
        <v>Belum diisi</v>
      </c>
      <c r="CD76" s="318" t="str">
        <f>IF(CC76&gt;CC$65,"SALAH, Tidak ada pengumpulan data","OK")</f>
        <v>OK</v>
      </c>
      <c r="CE76" s="403" t="s">
        <v>431</v>
      </c>
      <c r="CF76" s="402" t="str">
        <f t="shared" si="127"/>
        <v>Belum diisi</v>
      </c>
      <c r="CG76" s="318" t="str">
        <f>IF(CF76&gt;CF$65,"SALAH, Tidak ada pengumpulan data","OK")</f>
        <v>OK</v>
      </c>
      <c r="CH76" s="403" t="s">
        <v>431</v>
      </c>
      <c r="CI76" s="402" t="str">
        <f t="shared" si="128"/>
        <v>Belum diisi</v>
      </c>
      <c r="CJ76" s="318" t="str">
        <f>IF(CI76&gt;CI$65,"SALAH, Tidak ada pengumpulan data","OK")</f>
        <v>OK</v>
      </c>
      <c r="CK76" s="403" t="s">
        <v>431</v>
      </c>
      <c r="CL76" s="402" t="str">
        <f t="shared" si="129"/>
        <v>Belum diisi</v>
      </c>
      <c r="CM76" s="318" t="str">
        <f>IF(CL76&gt;CL$65,"SALAH, Tidak ada pengumpulan data","OK")</f>
        <v>OK</v>
      </c>
      <c r="CN76" s="403" t="s">
        <v>431</v>
      </c>
      <c r="CO76" s="402" t="str">
        <f t="shared" si="130"/>
        <v>Belum diisi</v>
      </c>
      <c r="CP76" s="318" t="str">
        <f>IF(CO76&gt;CO$65,"SALAH, Tidak ada pengumpulan data","OK")</f>
        <v>OK</v>
      </c>
      <c r="CQ76" s="403" t="s">
        <v>431</v>
      </c>
      <c r="CR76" s="402" t="str">
        <f t="shared" si="131"/>
        <v>Belum diisi</v>
      </c>
      <c r="CS76" s="318" t="str">
        <f>IF(CR76&gt;CR$65,"SALAH, Tidak ada pengumpulan data","OK")</f>
        <v>OK</v>
      </c>
      <c r="CT76" s="403" t="s">
        <v>431</v>
      </c>
      <c r="CU76" s="402" t="str">
        <f t="shared" si="132"/>
        <v>Belum diisi</v>
      </c>
      <c r="CV76" s="318" t="str">
        <f>IF(CU76&gt;CU$65,"SALAH, Tidak ada pengumpulan data","OK")</f>
        <v>OK</v>
      </c>
      <c r="CW76" s="403" t="s">
        <v>431</v>
      </c>
      <c r="CX76" s="402" t="str">
        <f t="shared" si="133"/>
        <v>Belum diisi</v>
      </c>
      <c r="CY76" s="318" t="str">
        <f>IF(CX76&gt;CX$65,"SALAH, Tidak ada pengumpulan data","OK")</f>
        <v>OK</v>
      </c>
      <c r="CZ76" s="403" t="s">
        <v>431</v>
      </c>
      <c r="DA76" s="402" t="str">
        <f t="shared" si="134"/>
        <v>Belum diisi</v>
      </c>
      <c r="DB76" s="318" t="str">
        <f>IF(DA76&gt;DA$65,"SALAH, Tidak ada pengumpulan data","OK")</f>
        <v>OK</v>
      </c>
      <c r="DC76" s="403" t="s">
        <v>431</v>
      </c>
      <c r="DD76" s="402" t="str">
        <f t="shared" si="135"/>
        <v>Belum diisi</v>
      </c>
      <c r="DE76" s="318" t="str">
        <f>IF(DD76&gt;DD$65,"SALAH, Tidak ada pengumpulan data","OK")</f>
        <v>OK</v>
      </c>
      <c r="DF76" s="403" t="s">
        <v>431</v>
      </c>
      <c r="DG76" s="402" t="str">
        <f t="shared" si="136"/>
        <v>Belum diisi</v>
      </c>
      <c r="DH76" s="318" t="str">
        <f>IF(DG76&gt;DG$65,"SALAH, Tidak ada pengumpulan data","OK")</f>
        <v>OK</v>
      </c>
      <c r="DI76" s="403" t="s">
        <v>431</v>
      </c>
      <c r="DJ76" s="402" t="str">
        <f t="shared" si="137"/>
        <v>Belum diisi</v>
      </c>
      <c r="DK76" s="318" t="str">
        <f>IF(DJ76&gt;DJ$65,"SALAH, Tidak ada pengumpulan data","OK")</f>
        <v>OK</v>
      </c>
      <c r="DL76" s="403" t="s">
        <v>431</v>
      </c>
      <c r="DM76" s="402" t="str">
        <f t="shared" si="138"/>
        <v>Belum diisi</v>
      </c>
      <c r="DN76" s="318" t="str">
        <f>IF(DM76&gt;DM$65,"SALAH, Tidak ada pengumpulan data","OK")</f>
        <v>OK</v>
      </c>
      <c r="DO76" s="403" t="s">
        <v>431</v>
      </c>
      <c r="DP76" s="402" t="str">
        <f t="shared" si="139"/>
        <v>Belum diisi</v>
      </c>
      <c r="DQ76" s="318" t="str">
        <f>IF(DP76&gt;DP$65,"SALAH, Tidak ada pengumpulan data","OK")</f>
        <v>OK</v>
      </c>
      <c r="DR76" s="403" t="s">
        <v>431</v>
      </c>
      <c r="DS76" s="402" t="str">
        <f t="shared" si="140"/>
        <v>Belum diisi</v>
      </c>
      <c r="DT76" s="318" t="str">
        <f>IF(DS76&gt;DS$65,"SALAH, Tidak ada pengumpulan data","OK")</f>
        <v>OK</v>
      </c>
      <c r="DU76" s="403" t="s">
        <v>431</v>
      </c>
      <c r="DV76" s="402" t="str">
        <f t="shared" si="141"/>
        <v>Belum diisi</v>
      </c>
      <c r="DW76" s="318" t="str">
        <f>IF(DV76&gt;DV$65,"SALAH, Tidak ada pengumpulan data","OK")</f>
        <v>OK</v>
      </c>
      <c r="DX76" s="403" t="s">
        <v>431</v>
      </c>
      <c r="DY76" s="402" t="str">
        <f t="shared" si="142"/>
        <v>Belum diisi</v>
      </c>
      <c r="DZ76" s="318" t="str">
        <f>IF(DY76&gt;DY$65,"SALAH, Tidak ada pengumpulan data","OK")</f>
        <v>OK</v>
      </c>
      <c r="EA76" s="403" t="s">
        <v>431</v>
      </c>
      <c r="EB76" s="402" t="str">
        <f t="shared" si="143"/>
        <v>Belum diisi</v>
      </c>
      <c r="EC76" s="318" t="str">
        <f>IF(EB76&gt;EB$65,"SALAH, Tidak ada pengumpulan data","OK")</f>
        <v>OK</v>
      </c>
      <c r="ED76" s="403" t="s">
        <v>431</v>
      </c>
      <c r="EE76" s="402" t="str">
        <f t="shared" si="144"/>
        <v>Belum diisi</v>
      </c>
      <c r="EF76" s="318" t="str">
        <f>IF(EE76&gt;EE$65,"SALAH, Tidak ada pengumpulan data","OK")</f>
        <v>OK</v>
      </c>
      <c r="EG76" s="403" t="s">
        <v>431</v>
      </c>
      <c r="EH76" s="402" t="str">
        <f t="shared" si="145"/>
        <v>Belum diisi</v>
      </c>
      <c r="EI76" s="318" t="str">
        <f>IF(EH76&gt;EH$65,"SALAH, Tidak ada pengumpulan data","OK")</f>
        <v>OK</v>
      </c>
      <c r="EJ76" s="403" t="s">
        <v>431</v>
      </c>
      <c r="EK76" s="402" t="str">
        <f t="shared" si="146"/>
        <v>Belum diisi</v>
      </c>
      <c r="EL76" s="318" t="str">
        <f>IF(EK76&gt;EK$65,"SALAH, Tidak ada pengumpulan data","OK")</f>
        <v>OK</v>
      </c>
      <c r="EM76" s="401" t="s">
        <v>431</v>
      </c>
      <c r="EN76" s="402" t="str">
        <f t="shared" si="147"/>
        <v>Belum diisi</v>
      </c>
      <c r="EO76" s="318" t="str">
        <f>IF(EN76&gt;EN$65,"SALAH, Tidak ada pengumpulan data","OK")</f>
        <v>OK</v>
      </c>
    </row>
    <row r="77" spans="1:145" ht="30">
      <c r="A77" s="278">
        <v>79</v>
      </c>
      <c r="B77" s="310">
        <v>13</v>
      </c>
      <c r="C77" s="341" t="s">
        <v>82</v>
      </c>
      <c r="D77" s="343"/>
      <c r="E77" s="399" t="str">
        <f t="shared" si="101"/>
        <v>a</v>
      </c>
      <c r="F77" s="405">
        <f t="shared" si="102"/>
        <v>1</v>
      </c>
      <c r="H77" s="387"/>
      <c r="J77" s="313" t="s">
        <v>26</v>
      </c>
      <c r="K77" s="400" t="s">
        <v>1363</v>
      </c>
      <c r="L77" s="399">
        <f>IF(K77="Y",1,IF(K77="T",0,IF(K77="Y/T","Belum diisi","Error")))</f>
        <v>1</v>
      </c>
      <c r="M77" s="318" t="str">
        <f>IF(L77&gt;L$65,"SALAH, Tidak ada pengumpulan data",IF(L77&gt;L$41,"SALAH, Tidak ada rencana aksi","OK"))</f>
        <v>OK</v>
      </c>
      <c r="N77" s="401" t="s">
        <v>26</v>
      </c>
      <c r="O77" s="402" t="str">
        <f>IF(N77="Y",1,IF(N77="T",0,IF(N77="Y/T","Belum diisi","Error")))</f>
        <v>Belum diisi</v>
      </c>
      <c r="P77" s="318" t="str">
        <f>IF(O77&gt;O$65,"SALAH, Tidak ada pengumpulan data",IF(O77&gt;O$41,"SALAH, Tidak ada rencana aksi","OK"))</f>
        <v>OK</v>
      </c>
      <c r="Q77" s="401" t="s">
        <v>26</v>
      </c>
      <c r="R77" s="402" t="str">
        <f>IF(Q77="Y",1,IF(Q77="T",0,IF(Q77="Y/T","Belum diisi","Error")))</f>
        <v>Belum diisi</v>
      </c>
      <c r="S77" s="318" t="str">
        <f>IF(R77&gt;R$65,"SALAH, Tidak ada pengumpulan data",IF(R77&gt;R$41,"SALAH, Tidak ada rencana aksi","OK"))</f>
        <v>OK</v>
      </c>
      <c r="T77" s="401" t="s">
        <v>26</v>
      </c>
      <c r="U77" s="402" t="str">
        <f>IF(T77="Y",1,IF(T77="T",0,IF(T77="Y/T","Belum diisi","Error")))</f>
        <v>Belum diisi</v>
      </c>
      <c r="V77" s="318" t="str">
        <f>IF(U77&gt;U$65,"SALAH, Tidak ada pengumpulan data",IF(U77&gt;U$41,"SALAH, Tidak ada rencana aksi","OK"))</f>
        <v>OK</v>
      </c>
      <c r="W77" s="401" t="s">
        <v>26</v>
      </c>
      <c r="X77" s="402" t="str">
        <f>IF(W77="Y",1,IF(W77="T",0,IF(W77="Y/T","Belum diisi","Error")))</f>
        <v>Belum diisi</v>
      </c>
      <c r="Y77" s="318" t="str">
        <f>IF(X77&gt;X$65,"SALAH, Tidak ada pengumpulan data",IF(X77&gt;X$41,"SALAH, Tidak ada rencana aksi","OK"))</f>
        <v>OK</v>
      </c>
      <c r="Z77" s="403" t="s">
        <v>26</v>
      </c>
      <c r="AA77" s="402" t="str">
        <f>IF(Z77="Y",1,IF(Z77="T",0,IF(Z77="Y/T","Belum diisi","Error")))</f>
        <v>Belum diisi</v>
      </c>
      <c r="AB77" s="318" t="str">
        <f>IF(AA77&gt;AA$65,"SALAH, Tidak ada pengumpulan data",IF(AA77&gt;AA$41,"SALAH, Tidak ada rencana aksi","OK"))</f>
        <v>OK</v>
      </c>
      <c r="AC77" s="403" t="s">
        <v>26</v>
      </c>
      <c r="AD77" s="402" t="str">
        <f>IF(AC77="Y",1,IF(AC77="T",0,IF(AC77="Y/T","Belum diisi","Error")))</f>
        <v>Belum diisi</v>
      </c>
      <c r="AE77" s="318" t="str">
        <f>IF(AD77&gt;AD$65,"SALAH, Tidak ada pengumpulan data",IF(AD77&gt;AD$41,"SALAH, Tidak ada rencana aksi","OK"))</f>
        <v>OK</v>
      </c>
      <c r="AF77" s="403" t="s">
        <v>26</v>
      </c>
      <c r="AG77" s="402" t="str">
        <f>IF(AF77="Y",1,IF(AF77="T",0,IF(AF77="Y/T","Belum diisi","Error")))</f>
        <v>Belum diisi</v>
      </c>
      <c r="AH77" s="318" t="str">
        <f>IF(AG77&gt;AG$65,"SALAH, Tidak ada pengumpulan data",IF(AG77&gt;AG$41,"SALAH, Tidak ada rencana aksi","OK"))</f>
        <v>OK</v>
      </c>
      <c r="AI77" s="403" t="s">
        <v>26</v>
      </c>
      <c r="AJ77" s="402" t="str">
        <f>IF(AI77="Y",1,IF(AI77="T",0,IF(AI77="Y/T","Belum diisi","Error")))</f>
        <v>Belum diisi</v>
      </c>
      <c r="AK77" s="318" t="str">
        <f>IF(AJ77&gt;AJ$65,"SALAH, Tidak ada pengumpulan data",IF(AJ77&gt;AJ$41,"SALAH, Tidak ada rencana aksi","OK"))</f>
        <v>OK</v>
      </c>
      <c r="AL77" s="403" t="s">
        <v>26</v>
      </c>
      <c r="AM77" s="402" t="str">
        <f>IF(AL77="Y",1,IF(AL77="T",0,IF(AL77="Y/T","Belum diisi","Error")))</f>
        <v>Belum diisi</v>
      </c>
      <c r="AN77" s="318" t="str">
        <f>IF(AM77&gt;AM$65,"SALAH, Tidak ada pengumpulan data",IF(AM77&gt;AM$41,"SALAH, Tidak ada rencana aksi","OK"))</f>
        <v>OK</v>
      </c>
      <c r="AO77" s="401" t="s">
        <v>26</v>
      </c>
      <c r="AP77" s="402" t="str">
        <f>IF(AO77="Y",1,IF(AO77="T",0,IF(AO77="Y/T","Belum diisi","Error")))</f>
        <v>Belum diisi</v>
      </c>
      <c r="AQ77" s="318" t="str">
        <f>IF(AP77&gt;AP$65,"SALAH, Tidak ada pengumpulan data",IF(AP77&gt;AP$41,"SALAH, Tidak ada rencana aksi","OK"))</f>
        <v>OK</v>
      </c>
      <c r="AR77" s="401" t="s">
        <v>26</v>
      </c>
      <c r="AS77" s="402" t="str">
        <f>IF(AR77="Y",1,IF(AR77="T",0,IF(AR77="Y/T","Belum diisi","Error")))</f>
        <v>Belum diisi</v>
      </c>
      <c r="AT77" s="318" t="str">
        <f>IF(AS77&gt;AS$65,"SALAH, Tidak ada pengumpulan data",IF(AS77&gt;AS$41,"SALAH, Tidak ada rencana aksi","OK"))</f>
        <v>OK</v>
      </c>
      <c r="AU77" s="401" t="s">
        <v>26</v>
      </c>
      <c r="AV77" s="402" t="str">
        <f>IF(AU77="Y",1,IF(AU77="T",0,IF(AU77="Y/T","Belum diisi","Error")))</f>
        <v>Belum diisi</v>
      </c>
      <c r="AW77" s="318" t="str">
        <f>IF(AV77&gt;AV$65,"SALAH, Tidak ada pengumpulan data",IF(AV77&gt;AV$41,"SALAH, Tidak ada rencana aksi","OK"))</f>
        <v>OK</v>
      </c>
      <c r="AX77" s="401" t="s">
        <v>26</v>
      </c>
      <c r="AY77" s="402" t="str">
        <f>IF(AX77="Y",1,IF(AX77="T",0,IF(AX77="Y/T","Belum diisi","Error")))</f>
        <v>Belum diisi</v>
      </c>
      <c r="AZ77" s="318" t="str">
        <f>IF(AY77&gt;AY$65,"SALAH, Tidak ada pengumpulan data",IF(AY77&gt;AY$41,"SALAH, Tidak ada rencana aksi","OK"))</f>
        <v>OK</v>
      </c>
      <c r="BA77" s="403" t="s">
        <v>26</v>
      </c>
      <c r="BB77" s="402" t="str">
        <f>IF(BA77="Y",1,IF(BA77="T",0,IF(BA77="Y/T","Belum diisi","Error")))</f>
        <v>Belum diisi</v>
      </c>
      <c r="BC77" s="318" t="str">
        <f>IF(BB77&gt;BB$65,"SALAH, Tidak ada pengumpulan data",IF(BB77&gt;BB$41,"SALAH, Tidak ada rencana aksi","OK"))</f>
        <v>OK</v>
      </c>
      <c r="BD77" s="403" t="s">
        <v>26</v>
      </c>
      <c r="BE77" s="402" t="str">
        <f>IF(BD77="Y",1,IF(BD77="T",0,IF(BD77="Y/T","Belum diisi","Error")))</f>
        <v>Belum diisi</v>
      </c>
      <c r="BF77" s="318" t="str">
        <f>IF(BE77&gt;BE$65,"SALAH, Tidak ada pengumpulan data",IF(BE77&gt;BE$41,"SALAH, Tidak ada rencana aksi","OK"))</f>
        <v>OK</v>
      </c>
      <c r="BG77" s="403" t="s">
        <v>26</v>
      </c>
      <c r="BH77" s="402" t="str">
        <f>IF(BG77="Y",1,IF(BG77="T",0,IF(BG77="Y/T","Belum diisi","Error")))</f>
        <v>Belum diisi</v>
      </c>
      <c r="BI77" s="318" t="str">
        <f>IF(BH77&gt;BH$65,"SALAH, Tidak ada pengumpulan data",IF(BH77&gt;BH$41,"SALAH, Tidak ada rencana aksi","OK"))</f>
        <v>OK</v>
      </c>
      <c r="BJ77" s="403" t="s">
        <v>26</v>
      </c>
      <c r="BK77" s="402" t="str">
        <f>IF(BJ77="Y",1,IF(BJ77="T",0,IF(BJ77="Y/T","Belum diisi","Error")))</f>
        <v>Belum diisi</v>
      </c>
      <c r="BL77" s="318" t="str">
        <f>IF(BK77&gt;BK$65,"SALAH, Tidak ada pengumpulan data",IF(BK77&gt;BK$41,"SALAH, Tidak ada rencana aksi","OK"))</f>
        <v>OK</v>
      </c>
      <c r="BM77" s="403" t="s">
        <v>26</v>
      </c>
      <c r="BN77" s="402" t="str">
        <f>IF(BM77="Y",1,IF(BM77="T",0,IF(BM77="Y/T","Belum diisi","Error")))</f>
        <v>Belum diisi</v>
      </c>
      <c r="BO77" s="318" t="str">
        <f>IF(BN77&gt;BN$65,"SALAH, Tidak ada pengumpulan data",IF(BN77&gt;BN$41,"SALAH, Tidak ada rencana aksi","OK"))</f>
        <v>OK</v>
      </c>
      <c r="BP77" s="403" t="s">
        <v>26</v>
      </c>
      <c r="BQ77" s="402" t="str">
        <f>IF(BP77="Y",1,IF(BP77="T",0,IF(BP77="Y/T","Belum diisi","Error")))</f>
        <v>Belum diisi</v>
      </c>
      <c r="BR77" s="318" t="str">
        <f>IF(BQ77&gt;BQ$65,"SALAH, Tidak ada pengumpulan data",IF(BQ77&gt;BQ$41,"SALAH, Tidak ada rencana aksi","OK"))</f>
        <v>OK</v>
      </c>
      <c r="BS77" s="403" t="s">
        <v>26</v>
      </c>
      <c r="BT77" s="402" t="str">
        <f>IF(BS77="Y",1,IF(BS77="T",0,IF(BS77="Y/T","Belum diisi","Error")))</f>
        <v>Belum diisi</v>
      </c>
      <c r="BU77" s="318" t="str">
        <f>IF(BT77&gt;BT$65,"SALAH, Tidak ada pengumpulan data",IF(BT77&gt;BT$41,"SALAH, Tidak ada rencana aksi","OK"))</f>
        <v>OK</v>
      </c>
      <c r="BV77" s="403" t="s">
        <v>26</v>
      </c>
      <c r="BW77" s="402" t="str">
        <f>IF(BV77="Y",1,IF(BV77="T",0,IF(BV77="Y/T","Belum diisi","Error")))</f>
        <v>Belum diisi</v>
      </c>
      <c r="BX77" s="318" t="str">
        <f>IF(BW77&gt;BW$65,"SALAH, Tidak ada pengumpulan data",IF(BW77&gt;BW$41,"SALAH, Tidak ada rencana aksi","OK"))</f>
        <v>OK</v>
      </c>
      <c r="BY77" s="403" t="s">
        <v>26</v>
      </c>
      <c r="BZ77" s="402" t="str">
        <f>IF(BY77="Y",1,IF(BY77="T",0,IF(BY77="Y/T","Belum diisi","Error")))</f>
        <v>Belum diisi</v>
      </c>
      <c r="CA77" s="318" t="str">
        <f>IF(BZ77&gt;BZ$65,"SALAH, Tidak ada pengumpulan data",IF(BZ77&gt;BZ$41,"SALAH, Tidak ada rencana aksi","OK"))</f>
        <v>OK</v>
      </c>
      <c r="CB77" s="403" t="s">
        <v>26</v>
      </c>
      <c r="CC77" s="402" t="str">
        <f>IF(CB77="Y",1,IF(CB77="T",0,IF(CB77="Y/T","Belum diisi","Error")))</f>
        <v>Belum diisi</v>
      </c>
      <c r="CD77" s="318" t="str">
        <f>IF(CC77&gt;CC$65,"SALAH, Tidak ada pengumpulan data",IF(CC77&gt;CC$41,"SALAH, Tidak ada rencana aksi","OK"))</f>
        <v>OK</v>
      </c>
      <c r="CE77" s="403" t="s">
        <v>26</v>
      </c>
      <c r="CF77" s="402" t="str">
        <f>IF(CE77="Y",1,IF(CE77="T",0,IF(CE77="Y/T","Belum diisi","Error")))</f>
        <v>Belum diisi</v>
      </c>
      <c r="CG77" s="318" t="str">
        <f>IF(CF77&gt;CF$65,"SALAH, Tidak ada pengumpulan data",IF(CF77&gt;CF$41,"SALAH, Tidak ada rencana aksi","OK"))</f>
        <v>OK</v>
      </c>
      <c r="CH77" s="403" t="s">
        <v>26</v>
      </c>
      <c r="CI77" s="402" t="str">
        <f>IF(CH77="Y",1,IF(CH77="T",0,IF(CH77="Y/T","Belum diisi","Error")))</f>
        <v>Belum diisi</v>
      </c>
      <c r="CJ77" s="318" t="str">
        <f>IF(CI77&gt;CI$65,"SALAH, Tidak ada pengumpulan data",IF(CI77&gt;CI$41,"SALAH, Tidak ada rencana aksi","OK"))</f>
        <v>OK</v>
      </c>
      <c r="CK77" s="403" t="s">
        <v>26</v>
      </c>
      <c r="CL77" s="402" t="str">
        <f>IF(CK77="Y",1,IF(CK77="T",0,IF(CK77="Y/T","Belum diisi","Error")))</f>
        <v>Belum diisi</v>
      </c>
      <c r="CM77" s="318" t="str">
        <f>IF(CL77&gt;CL$65,"SALAH, Tidak ada pengumpulan data",IF(CL77&gt;CL$41,"SALAH, Tidak ada rencana aksi","OK"))</f>
        <v>OK</v>
      </c>
      <c r="CN77" s="403" t="s">
        <v>26</v>
      </c>
      <c r="CO77" s="402" t="str">
        <f>IF(CN77="Y",1,IF(CN77="T",0,IF(CN77="Y/T","Belum diisi","Error")))</f>
        <v>Belum diisi</v>
      </c>
      <c r="CP77" s="318" t="str">
        <f>IF(CO77&gt;CO$65,"SALAH, Tidak ada pengumpulan data",IF(CO77&gt;CO$41,"SALAH, Tidak ada rencana aksi","OK"))</f>
        <v>OK</v>
      </c>
      <c r="CQ77" s="403" t="s">
        <v>26</v>
      </c>
      <c r="CR77" s="402" t="str">
        <f>IF(CQ77="Y",1,IF(CQ77="T",0,IF(CQ77="Y/T","Belum diisi","Error")))</f>
        <v>Belum diisi</v>
      </c>
      <c r="CS77" s="318" t="str">
        <f>IF(CR77&gt;CR$65,"SALAH, Tidak ada pengumpulan data",IF(CR77&gt;CR$41,"SALAH, Tidak ada rencana aksi","OK"))</f>
        <v>OK</v>
      </c>
      <c r="CT77" s="403" t="s">
        <v>26</v>
      </c>
      <c r="CU77" s="402" t="str">
        <f>IF(CT77="Y",1,IF(CT77="T",0,IF(CT77="Y/T","Belum diisi","Error")))</f>
        <v>Belum diisi</v>
      </c>
      <c r="CV77" s="318" t="str">
        <f>IF(CU77&gt;CU$65,"SALAH, Tidak ada pengumpulan data",IF(CU77&gt;CU$41,"SALAH, Tidak ada rencana aksi","OK"))</f>
        <v>OK</v>
      </c>
      <c r="CW77" s="403" t="s">
        <v>26</v>
      </c>
      <c r="CX77" s="402" t="str">
        <f>IF(CW77="Y",1,IF(CW77="T",0,IF(CW77="Y/T","Belum diisi","Error")))</f>
        <v>Belum diisi</v>
      </c>
      <c r="CY77" s="318" t="str">
        <f>IF(CX77&gt;CX$65,"SALAH, Tidak ada pengumpulan data",IF(CX77&gt;CX$41,"SALAH, Tidak ada rencana aksi","OK"))</f>
        <v>OK</v>
      </c>
      <c r="CZ77" s="403" t="s">
        <v>26</v>
      </c>
      <c r="DA77" s="402" t="str">
        <f>IF(CZ77="Y",1,IF(CZ77="T",0,IF(CZ77="Y/T","Belum diisi","Error")))</f>
        <v>Belum diisi</v>
      </c>
      <c r="DB77" s="318" t="str">
        <f>IF(DA77&gt;DA$65,"SALAH, Tidak ada pengumpulan data",IF(DA77&gt;DA$41,"SALAH, Tidak ada rencana aksi","OK"))</f>
        <v>OK</v>
      </c>
      <c r="DC77" s="403" t="s">
        <v>26</v>
      </c>
      <c r="DD77" s="402" t="str">
        <f>IF(DC77="Y",1,IF(DC77="T",0,IF(DC77="Y/T","Belum diisi","Error")))</f>
        <v>Belum diisi</v>
      </c>
      <c r="DE77" s="318" t="str">
        <f>IF(DD77&gt;DD$65,"SALAH, Tidak ada pengumpulan data",IF(DD77&gt;DD$41,"SALAH, Tidak ada rencana aksi","OK"))</f>
        <v>OK</v>
      </c>
      <c r="DF77" s="403" t="s">
        <v>26</v>
      </c>
      <c r="DG77" s="402" t="str">
        <f>IF(DF77="Y",1,IF(DF77="T",0,IF(DF77="Y/T","Belum diisi","Error")))</f>
        <v>Belum diisi</v>
      </c>
      <c r="DH77" s="318" t="str">
        <f>IF(DG77&gt;DG$65,"SALAH, Tidak ada pengumpulan data",IF(DG77&gt;DG$41,"SALAH, Tidak ada rencana aksi","OK"))</f>
        <v>OK</v>
      </c>
      <c r="DI77" s="403" t="s">
        <v>26</v>
      </c>
      <c r="DJ77" s="402" t="str">
        <f>IF(DI77="Y",1,IF(DI77="T",0,IF(DI77="Y/T","Belum diisi","Error")))</f>
        <v>Belum diisi</v>
      </c>
      <c r="DK77" s="318" t="str">
        <f>IF(DJ77&gt;DJ$65,"SALAH, Tidak ada pengumpulan data",IF(DJ77&gt;DJ$41,"SALAH, Tidak ada rencana aksi","OK"))</f>
        <v>OK</v>
      </c>
      <c r="DL77" s="403" t="s">
        <v>26</v>
      </c>
      <c r="DM77" s="402" t="str">
        <f>IF(DL77="Y",1,IF(DL77="T",0,IF(DL77="Y/T","Belum diisi","Error")))</f>
        <v>Belum diisi</v>
      </c>
      <c r="DN77" s="318" t="str">
        <f>IF(DM77&gt;DM$65,"SALAH, Tidak ada pengumpulan data",IF(DM77&gt;DM$41,"SALAH, Tidak ada rencana aksi","OK"))</f>
        <v>OK</v>
      </c>
      <c r="DO77" s="403" t="s">
        <v>26</v>
      </c>
      <c r="DP77" s="402" t="str">
        <f>IF(DO77="Y",1,IF(DO77="T",0,IF(DO77="Y/T","Belum diisi","Error")))</f>
        <v>Belum diisi</v>
      </c>
      <c r="DQ77" s="318" t="str">
        <f>IF(DP77&gt;DP$65,"SALAH, Tidak ada pengumpulan data",IF(DP77&gt;DP$41,"SALAH, Tidak ada rencana aksi","OK"))</f>
        <v>OK</v>
      </c>
      <c r="DR77" s="403" t="s">
        <v>26</v>
      </c>
      <c r="DS77" s="402" t="str">
        <f>IF(DR77="Y",1,IF(DR77="T",0,IF(DR77="Y/T","Belum diisi","Error")))</f>
        <v>Belum diisi</v>
      </c>
      <c r="DT77" s="318" t="str">
        <f>IF(DS77&gt;DS$65,"SALAH, Tidak ada pengumpulan data",IF(DS77&gt;DS$41,"SALAH, Tidak ada rencana aksi","OK"))</f>
        <v>OK</v>
      </c>
      <c r="DU77" s="403" t="s">
        <v>26</v>
      </c>
      <c r="DV77" s="402" t="str">
        <f>IF(DU77="Y",1,IF(DU77="T",0,IF(DU77="Y/T","Belum diisi","Error")))</f>
        <v>Belum diisi</v>
      </c>
      <c r="DW77" s="318" t="str">
        <f>IF(DV77&gt;DV$65,"SALAH, Tidak ada pengumpulan data",IF(DV77&gt;DV$41,"SALAH, Tidak ada rencana aksi","OK"))</f>
        <v>OK</v>
      </c>
      <c r="DX77" s="403" t="s">
        <v>26</v>
      </c>
      <c r="DY77" s="402" t="str">
        <f>IF(DX77="Y",1,IF(DX77="T",0,IF(DX77="Y/T","Belum diisi","Error")))</f>
        <v>Belum diisi</v>
      </c>
      <c r="DZ77" s="318" t="str">
        <f>IF(DY77&gt;DY$65,"SALAH, Tidak ada pengumpulan data",IF(DY77&gt;DY$41,"SALAH, Tidak ada rencana aksi","OK"))</f>
        <v>OK</v>
      </c>
      <c r="EA77" s="403" t="s">
        <v>26</v>
      </c>
      <c r="EB77" s="402" t="str">
        <f>IF(EA77="Y",1,IF(EA77="T",0,IF(EA77="Y/T","Belum diisi","Error")))</f>
        <v>Belum diisi</v>
      </c>
      <c r="EC77" s="318" t="str">
        <f>IF(EB77&gt;EB$65,"SALAH, Tidak ada pengumpulan data",IF(EB77&gt;EB$41,"SALAH, Tidak ada rencana aksi","OK"))</f>
        <v>OK</v>
      </c>
      <c r="ED77" s="403" t="s">
        <v>26</v>
      </c>
      <c r="EE77" s="402" t="str">
        <f>IF(ED77="Y",1,IF(ED77="T",0,IF(ED77="Y/T","Belum diisi","Error")))</f>
        <v>Belum diisi</v>
      </c>
      <c r="EF77" s="318" t="str">
        <f>IF(EE77&gt;EE$65,"SALAH, Tidak ada pengumpulan data",IF(EE77&gt;EE$41,"SALAH, Tidak ada rencana aksi","OK"))</f>
        <v>OK</v>
      </c>
      <c r="EG77" s="403" t="s">
        <v>26</v>
      </c>
      <c r="EH77" s="402" t="str">
        <f>IF(EG77="Y",1,IF(EG77="T",0,IF(EG77="Y/T","Belum diisi","Error")))</f>
        <v>Belum diisi</v>
      </c>
      <c r="EI77" s="318" t="str">
        <f>IF(EH77&gt;EH$65,"SALAH, Tidak ada pengumpulan data",IF(EH77&gt;EH$41,"SALAH, Tidak ada rencana aksi","OK"))</f>
        <v>OK</v>
      </c>
      <c r="EJ77" s="403" t="s">
        <v>26</v>
      </c>
      <c r="EK77" s="402" t="str">
        <f>IF(EJ77="Y",1,IF(EJ77="T",0,IF(EJ77="Y/T","Belum diisi","Error")))</f>
        <v>Belum diisi</v>
      </c>
      <c r="EL77" s="318" t="str">
        <f>IF(EK77&gt;EK$65,"SALAH, Tidak ada pengumpulan data",IF(EK77&gt;EK$41,"SALAH, Tidak ada rencana aksi","OK"))</f>
        <v>OK</v>
      </c>
      <c r="EM77" s="401" t="s">
        <v>26</v>
      </c>
      <c r="EN77" s="402" t="str">
        <f>IF(EM77="Y",1,IF(EM77="T",0,IF(EM77="Y/T","Belum diisi","Error")))</f>
        <v>Belum diisi</v>
      </c>
      <c r="EO77" s="318" t="str">
        <f>IF(EN77&gt;EN$65,"SALAH, Tidak ada pengumpulan data",IF(EN77&gt;EN$41,"SALAH, Tidak ada rencana aksi","OK"))</f>
        <v>OK</v>
      </c>
    </row>
    <row r="78" spans="1:145" ht="30">
      <c r="A78" s="56">
        <v>80</v>
      </c>
      <c r="B78" s="310">
        <v>14</v>
      </c>
      <c r="C78" s="316" t="s">
        <v>93</v>
      </c>
      <c r="D78" s="404"/>
      <c r="E78" s="399" t="str">
        <f t="shared" si="101"/>
        <v>a</v>
      </c>
      <c r="F78" s="405">
        <f t="shared" si="102"/>
        <v>1</v>
      </c>
      <c r="H78" s="387"/>
      <c r="J78" s="313" t="s">
        <v>26</v>
      </c>
      <c r="K78" s="400" t="s">
        <v>1363</v>
      </c>
      <c r="L78" s="399">
        <f>IF(K78="Y",1,IF(K78="T",0,IF(K78="Y/T","Belum diisi","Error")))</f>
        <v>1</v>
      </c>
      <c r="M78" s="344"/>
      <c r="N78" s="401" t="s">
        <v>26</v>
      </c>
      <c r="O78" s="402" t="str">
        <f>IF(N78="Y",1,IF(N78="T",0,IF(N78="Y/T","Belum diisi","Error")))</f>
        <v>Belum diisi</v>
      </c>
      <c r="P78" s="344"/>
      <c r="Q78" s="401" t="s">
        <v>26</v>
      </c>
      <c r="R78" s="402" t="str">
        <f>IF(Q78="Y",1,IF(Q78="T",0,IF(Q78="Y/T","Belum diisi","Error")))</f>
        <v>Belum diisi</v>
      </c>
      <c r="S78" s="344"/>
      <c r="T78" s="401" t="s">
        <v>26</v>
      </c>
      <c r="U78" s="402" t="str">
        <f>IF(T78="Y",1,IF(T78="T",0,IF(T78="Y/T","Belum diisi","Error")))</f>
        <v>Belum diisi</v>
      </c>
      <c r="V78" s="344"/>
      <c r="W78" s="401" t="s">
        <v>26</v>
      </c>
      <c r="X78" s="402" t="str">
        <f>IF(W78="Y",1,IF(W78="T",0,IF(W78="Y/T","Belum diisi","Error")))</f>
        <v>Belum diisi</v>
      </c>
      <c r="Y78" s="344"/>
      <c r="Z78" s="403" t="s">
        <v>26</v>
      </c>
      <c r="AA78" s="402" t="str">
        <f>IF(Z78="Y",1,IF(Z78="T",0,IF(Z78="Y/T","Belum diisi","Error")))</f>
        <v>Belum diisi</v>
      </c>
      <c r="AB78" s="344"/>
      <c r="AC78" s="403" t="s">
        <v>26</v>
      </c>
      <c r="AD78" s="402" t="str">
        <f>IF(AC78="Y",1,IF(AC78="T",0,IF(AC78="Y/T","Belum diisi","Error")))</f>
        <v>Belum diisi</v>
      </c>
      <c r="AE78" s="344"/>
      <c r="AF78" s="403" t="s">
        <v>26</v>
      </c>
      <c r="AG78" s="402" t="str">
        <f>IF(AF78="Y",1,IF(AF78="T",0,IF(AF78="Y/T","Belum diisi","Error")))</f>
        <v>Belum diisi</v>
      </c>
      <c r="AH78" s="344"/>
      <c r="AI78" s="403" t="s">
        <v>26</v>
      </c>
      <c r="AJ78" s="402" t="str">
        <f>IF(AI78="Y",1,IF(AI78="T",0,IF(AI78="Y/T","Belum diisi","Error")))</f>
        <v>Belum diisi</v>
      </c>
      <c r="AK78" s="344"/>
      <c r="AL78" s="403" t="s">
        <v>26</v>
      </c>
      <c r="AM78" s="402" t="str">
        <f>IF(AL78="Y",1,IF(AL78="T",0,IF(AL78="Y/T","Belum diisi","Error")))</f>
        <v>Belum diisi</v>
      </c>
      <c r="AN78" s="344"/>
      <c r="AO78" s="401" t="s">
        <v>26</v>
      </c>
      <c r="AP78" s="402" t="str">
        <f>IF(AO78="Y",1,IF(AO78="T",0,IF(AO78="Y/T","Belum diisi","Error")))</f>
        <v>Belum diisi</v>
      </c>
      <c r="AQ78" s="344"/>
      <c r="AR78" s="401" t="s">
        <v>26</v>
      </c>
      <c r="AS78" s="402" t="str">
        <f>IF(AR78="Y",1,IF(AR78="T",0,IF(AR78="Y/T","Belum diisi","Error")))</f>
        <v>Belum diisi</v>
      </c>
      <c r="AT78" s="344"/>
      <c r="AU78" s="401" t="s">
        <v>26</v>
      </c>
      <c r="AV78" s="402" t="str">
        <f>IF(AU78="Y",1,IF(AU78="T",0,IF(AU78="Y/T","Belum diisi","Error")))</f>
        <v>Belum diisi</v>
      </c>
      <c r="AW78" s="344"/>
      <c r="AX78" s="401" t="s">
        <v>26</v>
      </c>
      <c r="AY78" s="402" t="str">
        <f>IF(AX78="Y",1,IF(AX78="T",0,IF(AX78="Y/T","Belum diisi","Error")))</f>
        <v>Belum diisi</v>
      </c>
      <c r="AZ78" s="344"/>
      <c r="BA78" s="403" t="s">
        <v>26</v>
      </c>
      <c r="BB78" s="402" t="str">
        <f>IF(BA78="Y",1,IF(BA78="T",0,IF(BA78="Y/T","Belum diisi","Error")))</f>
        <v>Belum diisi</v>
      </c>
      <c r="BC78" s="344"/>
      <c r="BD78" s="403" t="s">
        <v>26</v>
      </c>
      <c r="BE78" s="402" t="str">
        <f>IF(BD78="Y",1,IF(BD78="T",0,IF(BD78="Y/T","Belum diisi","Error")))</f>
        <v>Belum diisi</v>
      </c>
      <c r="BF78" s="344"/>
      <c r="BG78" s="403" t="s">
        <v>26</v>
      </c>
      <c r="BH78" s="402" t="str">
        <f>IF(BG78="Y",1,IF(BG78="T",0,IF(BG78="Y/T","Belum diisi","Error")))</f>
        <v>Belum diisi</v>
      </c>
      <c r="BI78" s="344"/>
      <c r="BJ78" s="403" t="s">
        <v>26</v>
      </c>
      <c r="BK78" s="402" t="str">
        <f>IF(BJ78="Y",1,IF(BJ78="T",0,IF(BJ78="Y/T","Belum diisi","Error")))</f>
        <v>Belum diisi</v>
      </c>
      <c r="BL78" s="344"/>
      <c r="BM78" s="403" t="s">
        <v>26</v>
      </c>
      <c r="BN78" s="402" t="str">
        <f>IF(BM78="Y",1,IF(BM78="T",0,IF(BM78="Y/T","Belum diisi","Error")))</f>
        <v>Belum diisi</v>
      </c>
      <c r="BO78" s="344"/>
      <c r="BP78" s="403" t="s">
        <v>26</v>
      </c>
      <c r="BQ78" s="402" t="str">
        <f>IF(BP78="Y",1,IF(BP78="T",0,IF(BP78="Y/T","Belum diisi","Error")))</f>
        <v>Belum diisi</v>
      </c>
      <c r="BR78" s="344"/>
      <c r="BS78" s="403" t="s">
        <v>26</v>
      </c>
      <c r="BT78" s="402" t="str">
        <f>IF(BS78="Y",1,IF(BS78="T",0,IF(BS78="Y/T","Belum diisi","Error")))</f>
        <v>Belum diisi</v>
      </c>
      <c r="BU78" s="344"/>
      <c r="BV78" s="403" t="s">
        <v>26</v>
      </c>
      <c r="BW78" s="402" t="str">
        <f>IF(BV78="Y",1,IF(BV78="T",0,IF(BV78="Y/T","Belum diisi","Error")))</f>
        <v>Belum diisi</v>
      </c>
      <c r="BX78" s="344"/>
      <c r="BY78" s="403" t="s">
        <v>26</v>
      </c>
      <c r="BZ78" s="402" t="str">
        <f>IF(BY78="Y",1,IF(BY78="T",0,IF(BY78="Y/T","Belum diisi","Error")))</f>
        <v>Belum diisi</v>
      </c>
      <c r="CA78" s="344"/>
      <c r="CB78" s="403" t="s">
        <v>26</v>
      </c>
      <c r="CC78" s="402" t="str">
        <f>IF(CB78="Y",1,IF(CB78="T",0,IF(CB78="Y/T","Belum diisi","Error")))</f>
        <v>Belum diisi</v>
      </c>
      <c r="CD78" s="344"/>
      <c r="CE78" s="403" t="s">
        <v>26</v>
      </c>
      <c r="CF78" s="402" t="str">
        <f>IF(CE78="Y",1,IF(CE78="T",0,IF(CE78="Y/T","Belum diisi","Error")))</f>
        <v>Belum diisi</v>
      </c>
      <c r="CG78" s="344"/>
      <c r="CH78" s="403" t="s">
        <v>26</v>
      </c>
      <c r="CI78" s="402" t="str">
        <f>IF(CH78="Y",1,IF(CH78="T",0,IF(CH78="Y/T","Belum diisi","Error")))</f>
        <v>Belum diisi</v>
      </c>
      <c r="CJ78" s="344"/>
      <c r="CK78" s="403" t="s">
        <v>26</v>
      </c>
      <c r="CL78" s="402" t="str">
        <f>IF(CK78="Y",1,IF(CK78="T",0,IF(CK78="Y/T","Belum diisi","Error")))</f>
        <v>Belum diisi</v>
      </c>
      <c r="CM78" s="344"/>
      <c r="CN78" s="403" t="s">
        <v>26</v>
      </c>
      <c r="CO78" s="402" t="str">
        <f>IF(CN78="Y",1,IF(CN78="T",0,IF(CN78="Y/T","Belum diisi","Error")))</f>
        <v>Belum diisi</v>
      </c>
      <c r="CP78" s="344"/>
      <c r="CQ78" s="403" t="s">
        <v>26</v>
      </c>
      <c r="CR78" s="402" t="str">
        <f>IF(CQ78="Y",1,IF(CQ78="T",0,IF(CQ78="Y/T","Belum diisi","Error")))</f>
        <v>Belum diisi</v>
      </c>
      <c r="CS78" s="344"/>
      <c r="CT78" s="403" t="s">
        <v>26</v>
      </c>
      <c r="CU78" s="402" t="str">
        <f>IF(CT78="Y",1,IF(CT78="T",0,IF(CT78="Y/T","Belum diisi","Error")))</f>
        <v>Belum diisi</v>
      </c>
      <c r="CV78" s="344"/>
      <c r="CW78" s="403" t="s">
        <v>26</v>
      </c>
      <c r="CX78" s="402" t="str">
        <f>IF(CW78="Y",1,IF(CW78="T",0,IF(CW78="Y/T","Belum diisi","Error")))</f>
        <v>Belum diisi</v>
      </c>
      <c r="CY78" s="344"/>
      <c r="CZ78" s="403" t="s">
        <v>26</v>
      </c>
      <c r="DA78" s="402" t="str">
        <f>IF(CZ78="Y",1,IF(CZ78="T",0,IF(CZ78="Y/T","Belum diisi","Error")))</f>
        <v>Belum diisi</v>
      </c>
      <c r="DB78" s="344"/>
      <c r="DC78" s="403" t="s">
        <v>26</v>
      </c>
      <c r="DD78" s="402" t="str">
        <f>IF(DC78="Y",1,IF(DC78="T",0,IF(DC78="Y/T","Belum diisi","Error")))</f>
        <v>Belum diisi</v>
      </c>
      <c r="DE78" s="344"/>
      <c r="DF78" s="403" t="s">
        <v>26</v>
      </c>
      <c r="DG78" s="402" t="str">
        <f>IF(DF78="Y",1,IF(DF78="T",0,IF(DF78="Y/T","Belum diisi","Error")))</f>
        <v>Belum diisi</v>
      </c>
      <c r="DH78" s="344"/>
      <c r="DI78" s="403" t="s">
        <v>26</v>
      </c>
      <c r="DJ78" s="402" t="str">
        <f>IF(DI78="Y",1,IF(DI78="T",0,IF(DI78="Y/T","Belum diisi","Error")))</f>
        <v>Belum diisi</v>
      </c>
      <c r="DK78" s="344"/>
      <c r="DL78" s="403" t="s">
        <v>26</v>
      </c>
      <c r="DM78" s="402" t="str">
        <f>IF(DL78="Y",1,IF(DL78="T",0,IF(DL78="Y/T","Belum diisi","Error")))</f>
        <v>Belum diisi</v>
      </c>
      <c r="DN78" s="344"/>
      <c r="DO78" s="403" t="s">
        <v>26</v>
      </c>
      <c r="DP78" s="402" t="str">
        <f>IF(DO78="Y",1,IF(DO78="T",0,IF(DO78="Y/T","Belum diisi","Error")))</f>
        <v>Belum diisi</v>
      </c>
      <c r="DQ78" s="344"/>
      <c r="DR78" s="403" t="s">
        <v>26</v>
      </c>
      <c r="DS78" s="402" t="str">
        <f>IF(DR78="Y",1,IF(DR78="T",0,IF(DR78="Y/T","Belum diisi","Error")))</f>
        <v>Belum diisi</v>
      </c>
      <c r="DT78" s="344"/>
      <c r="DU78" s="403" t="s">
        <v>26</v>
      </c>
      <c r="DV78" s="402" t="str">
        <f>IF(DU78="Y",1,IF(DU78="T",0,IF(DU78="Y/T","Belum diisi","Error")))</f>
        <v>Belum diisi</v>
      </c>
      <c r="DW78" s="344"/>
      <c r="DX78" s="403" t="s">
        <v>26</v>
      </c>
      <c r="DY78" s="402" t="str">
        <f>IF(DX78="Y",1,IF(DX78="T",0,IF(DX78="Y/T","Belum diisi","Error")))</f>
        <v>Belum diisi</v>
      </c>
      <c r="DZ78" s="344"/>
      <c r="EA78" s="403" t="s">
        <v>26</v>
      </c>
      <c r="EB78" s="402" t="str">
        <f>IF(EA78="Y",1,IF(EA78="T",0,IF(EA78="Y/T","Belum diisi","Error")))</f>
        <v>Belum diisi</v>
      </c>
      <c r="EC78" s="344"/>
      <c r="ED78" s="403" t="s">
        <v>26</v>
      </c>
      <c r="EE78" s="402" t="str">
        <f>IF(ED78="Y",1,IF(ED78="T",0,IF(ED78="Y/T","Belum diisi","Error")))</f>
        <v>Belum diisi</v>
      </c>
      <c r="EF78" s="344"/>
      <c r="EG78" s="403" t="s">
        <v>26</v>
      </c>
      <c r="EH78" s="402" t="str">
        <f>IF(EG78="Y",1,IF(EG78="T",0,IF(EG78="Y/T","Belum diisi","Error")))</f>
        <v>Belum diisi</v>
      </c>
      <c r="EI78" s="344"/>
      <c r="EJ78" s="403" t="s">
        <v>26</v>
      </c>
      <c r="EK78" s="402" t="str">
        <f>IF(EJ78="Y",1,IF(EJ78="T",0,IF(EJ78="Y/T","Belum diisi","Error")))</f>
        <v>Belum diisi</v>
      </c>
      <c r="EL78" s="344"/>
      <c r="EM78" s="401" t="s">
        <v>26</v>
      </c>
      <c r="EN78" s="402" t="str">
        <f>IF(EM78="Y",1,IF(EM78="T",0,IF(EM78="Y/T","Belum diisi","Error")))</f>
        <v>Belum diisi</v>
      </c>
      <c r="EO78" s="344"/>
    </row>
    <row r="79" spans="1:145" ht="15">
      <c r="A79" s="278">
        <v>81</v>
      </c>
      <c r="B79" s="310"/>
      <c r="C79" s="316"/>
      <c r="D79" s="324"/>
      <c r="E79" s="323"/>
      <c r="F79" s="323"/>
      <c r="H79" s="408"/>
      <c r="J79" s="323"/>
      <c r="K79" s="323"/>
      <c r="L79" s="323"/>
      <c r="M79" s="326"/>
      <c r="N79" s="323"/>
      <c r="O79" s="323"/>
      <c r="P79" s="326"/>
      <c r="Q79" s="323"/>
      <c r="R79" s="323"/>
      <c r="S79" s="326"/>
      <c r="T79" s="323"/>
      <c r="U79" s="323"/>
      <c r="V79" s="326"/>
      <c r="W79" s="323"/>
      <c r="X79" s="323"/>
      <c r="Y79" s="326"/>
      <c r="Z79" s="323"/>
      <c r="AA79" s="323"/>
      <c r="AB79" s="326"/>
      <c r="AC79" s="323"/>
      <c r="AD79" s="323"/>
      <c r="AE79" s="326"/>
      <c r="AF79" s="323"/>
      <c r="AG79" s="323"/>
      <c r="AH79" s="326"/>
      <c r="AI79" s="323"/>
      <c r="AJ79" s="323"/>
      <c r="AK79" s="326"/>
      <c r="AL79" s="323"/>
      <c r="AM79" s="323"/>
      <c r="AN79" s="326"/>
      <c r="AO79" s="323"/>
      <c r="AP79" s="323"/>
      <c r="AQ79" s="326"/>
      <c r="AR79" s="323"/>
      <c r="AS79" s="323"/>
      <c r="AT79" s="326"/>
      <c r="AU79" s="323"/>
      <c r="AV79" s="323"/>
      <c r="AW79" s="326"/>
      <c r="AX79" s="323"/>
      <c r="AY79" s="323"/>
      <c r="AZ79" s="326"/>
      <c r="BA79" s="323"/>
      <c r="BB79" s="323"/>
      <c r="BC79" s="326"/>
      <c r="BD79" s="323"/>
      <c r="BE79" s="323"/>
      <c r="BF79" s="326"/>
      <c r="BG79" s="323"/>
      <c r="BH79" s="323"/>
      <c r="BI79" s="326"/>
      <c r="BJ79" s="323"/>
      <c r="BK79" s="323"/>
      <c r="BL79" s="326"/>
      <c r="BM79" s="323"/>
      <c r="BN79" s="323"/>
      <c r="BO79" s="326"/>
      <c r="BP79" s="323"/>
      <c r="BQ79" s="323"/>
      <c r="BR79" s="326"/>
      <c r="BS79" s="323"/>
      <c r="BT79" s="323"/>
      <c r="BU79" s="326"/>
      <c r="BV79" s="323"/>
      <c r="BW79" s="323"/>
      <c r="BX79" s="326"/>
      <c r="BY79" s="323"/>
      <c r="BZ79" s="323"/>
      <c r="CA79" s="326"/>
      <c r="CB79" s="323"/>
      <c r="CC79" s="323"/>
      <c r="CD79" s="326"/>
      <c r="CE79" s="323"/>
      <c r="CF79" s="323"/>
      <c r="CG79" s="326"/>
      <c r="CH79" s="323"/>
      <c r="CI79" s="323"/>
      <c r="CJ79" s="326"/>
      <c r="CK79" s="323"/>
      <c r="CL79" s="323"/>
      <c r="CM79" s="326"/>
      <c r="CN79" s="323"/>
      <c r="CO79" s="323"/>
      <c r="CP79" s="326"/>
      <c r="CQ79" s="323"/>
      <c r="CR79" s="323"/>
      <c r="CS79" s="326"/>
      <c r="CT79" s="323"/>
      <c r="CU79" s="323"/>
      <c r="CV79" s="326"/>
      <c r="CW79" s="323"/>
      <c r="CX79" s="323"/>
      <c r="CY79" s="326"/>
      <c r="CZ79" s="323"/>
      <c r="DA79" s="323"/>
      <c r="DB79" s="326"/>
      <c r="DC79" s="323"/>
      <c r="DD79" s="323"/>
      <c r="DE79" s="326"/>
      <c r="DF79" s="323"/>
      <c r="DG79" s="323"/>
      <c r="DH79" s="326"/>
      <c r="DI79" s="323"/>
      <c r="DJ79" s="323"/>
      <c r="DK79" s="326"/>
      <c r="DL79" s="323"/>
      <c r="DM79" s="323"/>
      <c r="DN79" s="326"/>
      <c r="DO79" s="323"/>
      <c r="DP79" s="323"/>
      <c r="DQ79" s="326"/>
      <c r="DR79" s="323"/>
      <c r="DS79" s="323"/>
      <c r="DT79" s="326"/>
      <c r="DU79" s="323"/>
      <c r="DV79" s="323"/>
      <c r="DW79" s="326"/>
      <c r="DX79" s="323"/>
      <c r="DY79" s="323"/>
      <c r="DZ79" s="326"/>
      <c r="EA79" s="323"/>
      <c r="EB79" s="323"/>
      <c r="EC79" s="326"/>
      <c r="ED79" s="323"/>
      <c r="EE79" s="323"/>
      <c r="EF79" s="326"/>
      <c r="EG79" s="323"/>
      <c r="EH79" s="323"/>
      <c r="EI79" s="326"/>
      <c r="EJ79" s="323"/>
      <c r="EK79" s="323"/>
      <c r="EL79" s="326"/>
      <c r="EM79" s="323"/>
      <c r="EN79" s="323"/>
      <c r="EO79" s="326"/>
    </row>
    <row r="80" spans="1:145" ht="15.75">
      <c r="A80" s="56">
        <v>82</v>
      </c>
      <c r="B80" s="300" t="s">
        <v>29</v>
      </c>
      <c r="C80" s="390" t="s">
        <v>536</v>
      </c>
      <c r="D80" s="391">
        <v>3.75</v>
      </c>
      <c r="E80" s="392">
        <f>SUM(F81:F86)/COUNT(F81:F86)</f>
        <v>1</v>
      </c>
      <c r="F80" s="393">
        <f>E80*$D80</f>
        <v>3.75</v>
      </c>
      <c r="H80" s="387"/>
      <c r="J80" s="295"/>
      <c r="K80" s="398">
        <f>SUM(L81:L86)/COUNTA(L81:L86)</f>
        <v>1</v>
      </c>
      <c r="L80" s="389">
        <f>K80*$D80</f>
        <v>3.75</v>
      </c>
      <c r="M80" s="298"/>
      <c r="N80" s="398">
        <f>SUM(O81:O86)/COUNTA(O81:O86)</f>
        <v>0</v>
      </c>
      <c r="O80" s="389">
        <f>N80*$D80</f>
        <v>0</v>
      </c>
      <c r="P80" s="298"/>
      <c r="Q80" s="398">
        <f>SUM(R81:R86)/COUNTA(R81:R86)</f>
        <v>0</v>
      </c>
      <c r="R80" s="389">
        <f>Q80*$D80</f>
        <v>0</v>
      </c>
      <c r="S80" s="298"/>
      <c r="T80" s="398">
        <f>SUM(U81:U86)/COUNTA(U81:U86)</f>
        <v>0</v>
      </c>
      <c r="U80" s="389">
        <f>T80*$D80</f>
        <v>0</v>
      </c>
      <c r="V80" s="298"/>
      <c r="W80" s="398">
        <f>SUM(X81:X86)/COUNTA(X81:X86)</f>
        <v>0</v>
      </c>
      <c r="X80" s="389">
        <f>W80*$D80</f>
        <v>0</v>
      </c>
      <c r="Y80" s="298"/>
      <c r="Z80" s="398">
        <f>SUM(AA81:AA86)/COUNTA(AA81:AA86)</f>
        <v>0</v>
      </c>
      <c r="AA80" s="389">
        <f>Z80*$D80</f>
        <v>0</v>
      </c>
      <c r="AB80" s="298"/>
      <c r="AC80" s="398">
        <f>SUM(AD81:AD86)/COUNTA(AD81:AD86)</f>
        <v>0</v>
      </c>
      <c r="AD80" s="389">
        <f>AC80*$D80</f>
        <v>0</v>
      </c>
      <c r="AE80" s="298"/>
      <c r="AF80" s="398">
        <f>SUM(AG81:AG86)/COUNTA(AG81:AG86)</f>
        <v>0</v>
      </c>
      <c r="AG80" s="389">
        <f>AF80*$D80</f>
        <v>0</v>
      </c>
      <c r="AH80" s="298"/>
      <c r="AI80" s="398">
        <f>SUM(AJ81:AJ86)/COUNTA(AJ81:AJ86)</f>
        <v>0</v>
      </c>
      <c r="AJ80" s="389">
        <f>AI80*$D80</f>
        <v>0</v>
      </c>
      <c r="AK80" s="298"/>
      <c r="AL80" s="398">
        <f>SUM(AM81:AM86)/COUNTA(AM81:AM86)</f>
        <v>0</v>
      </c>
      <c r="AM80" s="389">
        <f>AL80*$D80</f>
        <v>0</v>
      </c>
      <c r="AN80" s="298"/>
      <c r="AO80" s="398">
        <f>SUM(AP81:AP86)/COUNTA(AP81:AP86)</f>
        <v>0</v>
      </c>
      <c r="AP80" s="389">
        <f>AO80*$D80</f>
        <v>0</v>
      </c>
      <c r="AQ80" s="298"/>
      <c r="AR80" s="398">
        <f>SUM(AS81:AS86)/COUNTA(AS81:AS86)</f>
        <v>0</v>
      </c>
      <c r="AS80" s="389">
        <f>AR80*$D80</f>
        <v>0</v>
      </c>
      <c r="AT80" s="298"/>
      <c r="AU80" s="398">
        <f>SUM(AV81:AV86)/COUNTA(AV81:AV86)</f>
        <v>0</v>
      </c>
      <c r="AV80" s="389">
        <f>AU80*$D80</f>
        <v>0</v>
      </c>
      <c r="AW80" s="298"/>
      <c r="AX80" s="398">
        <f>SUM(AY81:AY86)/COUNTA(AY81:AY86)</f>
        <v>0</v>
      </c>
      <c r="AY80" s="389">
        <f>AX80*$D80</f>
        <v>0</v>
      </c>
      <c r="AZ80" s="298"/>
      <c r="BA80" s="398">
        <f>SUM(BB81:BB86)/COUNTA(BB81:BB86)</f>
        <v>0</v>
      </c>
      <c r="BB80" s="389">
        <f>BA80*$D80</f>
        <v>0</v>
      </c>
      <c r="BC80" s="298"/>
      <c r="BD80" s="398">
        <f>SUM(BE81:BE86)/COUNTA(BE81:BE86)</f>
        <v>0</v>
      </c>
      <c r="BE80" s="389">
        <f>BD80*$D80</f>
        <v>0</v>
      </c>
      <c r="BF80" s="298"/>
      <c r="BG80" s="398">
        <f>SUM(BH81:BH86)/COUNTA(BH81:BH86)</f>
        <v>0</v>
      </c>
      <c r="BH80" s="389">
        <f>BG80*$D80</f>
        <v>0</v>
      </c>
      <c r="BI80" s="298"/>
      <c r="BJ80" s="398">
        <f>SUM(BK81:BK86)/COUNTA(BK81:BK86)</f>
        <v>0</v>
      </c>
      <c r="BK80" s="389">
        <f>BJ80*$D80</f>
        <v>0</v>
      </c>
      <c r="BL80" s="298"/>
      <c r="BM80" s="398">
        <f>SUM(BN81:BN86)/COUNTA(BN81:BN86)</f>
        <v>0</v>
      </c>
      <c r="BN80" s="389">
        <f>BM80*$D80</f>
        <v>0</v>
      </c>
      <c r="BO80" s="298"/>
      <c r="BP80" s="398">
        <f>SUM(BQ81:BQ86)/COUNTA(BQ81:BQ86)</f>
        <v>0</v>
      </c>
      <c r="BQ80" s="389">
        <f>BP80*$D80</f>
        <v>0</v>
      </c>
      <c r="BR80" s="298"/>
      <c r="BS80" s="398">
        <f>SUM(BT81:BT86)/COUNTA(BT81:BT86)</f>
        <v>0</v>
      </c>
      <c r="BT80" s="389">
        <f>BS80*$D80</f>
        <v>0</v>
      </c>
      <c r="BU80" s="298"/>
      <c r="BV80" s="398">
        <f>SUM(BW81:BW86)/COUNTA(BW81:BW86)</f>
        <v>0</v>
      </c>
      <c r="BW80" s="389">
        <f>BV80*$D80</f>
        <v>0</v>
      </c>
      <c r="BX80" s="298"/>
      <c r="BY80" s="398">
        <f>SUM(BZ81:BZ86)/COUNTA(BZ81:BZ86)</f>
        <v>0</v>
      </c>
      <c r="BZ80" s="389">
        <f>BY80*$D80</f>
        <v>0</v>
      </c>
      <c r="CA80" s="298"/>
      <c r="CB80" s="398">
        <f>SUM(CC81:CC86)/COUNTA(CC81:CC86)</f>
        <v>0</v>
      </c>
      <c r="CC80" s="389">
        <f>CB80*$D80</f>
        <v>0</v>
      </c>
      <c r="CD80" s="298"/>
      <c r="CE80" s="398">
        <f>SUM(CF81:CF86)/COUNTA(CF81:CF86)</f>
        <v>0</v>
      </c>
      <c r="CF80" s="389">
        <f>CE80*$D80</f>
        <v>0</v>
      </c>
      <c r="CG80" s="298"/>
      <c r="CH80" s="398">
        <f>SUM(CI81:CI86)/COUNTA(CI81:CI86)</f>
        <v>0</v>
      </c>
      <c r="CI80" s="389">
        <f>CH80*$D80</f>
        <v>0</v>
      </c>
      <c r="CJ80" s="298"/>
      <c r="CK80" s="398">
        <f>SUM(CL81:CL86)/COUNTA(CL81:CL86)</f>
        <v>0</v>
      </c>
      <c r="CL80" s="389">
        <f>CK80*$D80</f>
        <v>0</v>
      </c>
      <c r="CM80" s="298"/>
      <c r="CN80" s="398">
        <f>SUM(CO81:CO86)/COUNTA(CO81:CO86)</f>
        <v>0</v>
      </c>
      <c r="CO80" s="389">
        <f>CN80*$D80</f>
        <v>0</v>
      </c>
      <c r="CP80" s="298"/>
      <c r="CQ80" s="398">
        <f>SUM(CR81:CR86)/COUNTA(CR81:CR86)</f>
        <v>0</v>
      </c>
      <c r="CR80" s="389">
        <f>CQ80*$D80</f>
        <v>0</v>
      </c>
      <c r="CS80" s="298"/>
      <c r="CT80" s="398">
        <f>SUM(CU81:CU86)/COUNTA(CU81:CU86)</f>
        <v>0</v>
      </c>
      <c r="CU80" s="389">
        <f>CT80*$D80</f>
        <v>0</v>
      </c>
      <c r="CV80" s="298"/>
      <c r="CW80" s="398">
        <f>SUM(CX81:CX86)/COUNTA(CX81:CX86)</f>
        <v>0</v>
      </c>
      <c r="CX80" s="389">
        <f>CW80*$D80</f>
        <v>0</v>
      </c>
      <c r="CY80" s="298"/>
      <c r="CZ80" s="398">
        <f>SUM(DA81:DA86)/COUNTA(DA81:DA86)</f>
        <v>0</v>
      </c>
      <c r="DA80" s="389">
        <f>CZ80*$D80</f>
        <v>0</v>
      </c>
      <c r="DB80" s="298"/>
      <c r="DC80" s="398">
        <f>SUM(DD81:DD86)/COUNTA(DD81:DD86)</f>
        <v>0</v>
      </c>
      <c r="DD80" s="389">
        <f>DC80*$D80</f>
        <v>0</v>
      </c>
      <c r="DE80" s="298"/>
      <c r="DF80" s="398">
        <f>SUM(DG81:DG86)/COUNTA(DG81:DG86)</f>
        <v>0</v>
      </c>
      <c r="DG80" s="389">
        <f>DF80*$D80</f>
        <v>0</v>
      </c>
      <c r="DH80" s="298"/>
      <c r="DI80" s="398">
        <f>SUM(DJ81:DJ86)/COUNTA(DJ81:DJ86)</f>
        <v>0</v>
      </c>
      <c r="DJ80" s="389">
        <f>DI80*$D80</f>
        <v>0</v>
      </c>
      <c r="DK80" s="298"/>
      <c r="DL80" s="398">
        <f>SUM(DM81:DM86)/COUNTA(DM81:DM86)</f>
        <v>0</v>
      </c>
      <c r="DM80" s="389">
        <f>DL80*$D80</f>
        <v>0</v>
      </c>
      <c r="DN80" s="298"/>
      <c r="DO80" s="398">
        <f>SUM(DP81:DP86)/COUNTA(DP81:DP86)</f>
        <v>0</v>
      </c>
      <c r="DP80" s="389">
        <f>DO80*$D80</f>
        <v>0</v>
      </c>
      <c r="DQ80" s="298"/>
      <c r="DR80" s="398">
        <f>SUM(DS81:DS86)/COUNTA(DS81:DS86)</f>
        <v>0</v>
      </c>
      <c r="DS80" s="389">
        <f>DR80*$D80</f>
        <v>0</v>
      </c>
      <c r="DT80" s="298"/>
      <c r="DU80" s="398">
        <f>SUM(DV81:DV86)/COUNTA(DV81:DV86)</f>
        <v>0</v>
      </c>
      <c r="DV80" s="389">
        <f>DU80*$D80</f>
        <v>0</v>
      </c>
      <c r="DW80" s="298"/>
      <c r="DX80" s="398">
        <f>SUM(DY81:DY86)/COUNTA(DY81:DY86)</f>
        <v>0</v>
      </c>
      <c r="DY80" s="389">
        <f>DX80*$D80</f>
        <v>0</v>
      </c>
      <c r="DZ80" s="298"/>
      <c r="EA80" s="398">
        <f>SUM(EB81:EB86)/COUNTA(EB81:EB86)</f>
        <v>0</v>
      </c>
      <c r="EB80" s="389">
        <f>EA80*$D80</f>
        <v>0</v>
      </c>
      <c r="EC80" s="298"/>
      <c r="ED80" s="398">
        <f>SUM(EE81:EE86)/COUNTA(EE81:EE86)</f>
        <v>0</v>
      </c>
      <c r="EE80" s="389">
        <f>ED80*$D80</f>
        <v>0</v>
      </c>
      <c r="EF80" s="298"/>
      <c r="EG80" s="398">
        <f>SUM(EH81:EH86)/COUNTA(EH81:EH86)</f>
        <v>0</v>
      </c>
      <c r="EH80" s="389">
        <f>EG80*$D80</f>
        <v>0</v>
      </c>
      <c r="EI80" s="298"/>
      <c r="EJ80" s="398">
        <f>SUM(EK81:EK86)/COUNTA(EK81:EK86)</f>
        <v>0</v>
      </c>
      <c r="EK80" s="389">
        <f>EJ80*$D80</f>
        <v>0</v>
      </c>
      <c r="EL80" s="298"/>
      <c r="EM80" s="398">
        <f>SUM(EN81:EN86)/COUNTA(EN81:EN86)</f>
        <v>0</v>
      </c>
      <c r="EN80" s="389">
        <f>EM80*$D80</f>
        <v>0</v>
      </c>
      <c r="EO80" s="298"/>
    </row>
    <row r="81" spans="1:145" ht="30">
      <c r="A81" s="278">
        <v>83</v>
      </c>
      <c r="B81" s="310">
        <v>15</v>
      </c>
      <c r="C81" s="410" t="s">
        <v>36</v>
      </c>
      <c r="D81" s="407"/>
      <c r="E81" s="399" t="str">
        <f t="shared" ref="E81:E86" si="148">IF(F81&gt;0.875,"a",IF(F81&gt;0.625,"b",IF(F81&gt;0.375,"c",IF(F81&gt;0.125,"d",IF(F81&lt;=0.125,"e","Error")))))</f>
        <v>a</v>
      </c>
      <c r="F81" s="405">
        <f t="shared" ref="F81:F86" si="149">AVERAGEIF(K81:EO81,"&gt;=0",K81:EO81)</f>
        <v>1</v>
      </c>
      <c r="H81" s="387"/>
      <c r="J81" s="313" t="s">
        <v>431</v>
      </c>
      <c r="K81" s="400" t="s">
        <v>1365</v>
      </c>
      <c r="L81" s="399">
        <f t="shared" ref="L81:L86" si="150">IF(K81="a",1,IF(K81="b",0.75,IF(K81="c",0.5,IF(K81="d",0.25,IF(K81="e",0,IF(K81="a/b/c/d/e","Belum diisi","Error"))))))</f>
        <v>1</v>
      </c>
      <c r="M81" s="318" t="str">
        <f>IF(L81&gt;L$63,"SALAH, IKU tidak ada",IF(L81&gt;AVERAGE(L$69:L$78),"SALAH, Lebih tinggi dari nilai Kualitas Pengukuran","OK"))</f>
        <v>OK</v>
      </c>
      <c r="N81" s="401" t="s">
        <v>431</v>
      </c>
      <c r="O81" s="402" t="str">
        <f t="shared" ref="O81:O86" si="151">IF(N81="a",1,IF(N81="b",0.75,IF(N81="c",0.5,IF(N81="d",0.25,IF(N81="e",0,IF(N81="a/b/c/d/e","Belum diisi","Error"))))))</f>
        <v>Belum diisi</v>
      </c>
      <c r="P81" s="318" t="e">
        <f>IF(O81&gt;O$63,"SALAH, IKU tidak ada",IF(O81&gt;AVERAGE(O$69:O$78),"SALAH, Lebih tinggi dari nilai Kualitas Pengukuran","OK"))</f>
        <v>#DIV/0!</v>
      </c>
      <c r="Q81" s="401" t="s">
        <v>431</v>
      </c>
      <c r="R81" s="402" t="str">
        <f t="shared" ref="R81:R86" si="152">IF(Q81="a",1,IF(Q81="b",0.75,IF(Q81="c",0.5,IF(Q81="d",0.25,IF(Q81="e",0,IF(Q81="a/b/c/d/e","Belum diisi","Error"))))))</f>
        <v>Belum diisi</v>
      </c>
      <c r="S81" s="318" t="e">
        <f>IF(R81&gt;R$63,"SALAH, IKU tidak ada",IF(R81&gt;AVERAGE(R$69:R$78),"SALAH, Lebih tinggi dari nilai Kualitas Pengukuran","OK"))</f>
        <v>#DIV/0!</v>
      </c>
      <c r="T81" s="401" t="s">
        <v>431</v>
      </c>
      <c r="U81" s="402" t="str">
        <f t="shared" ref="U81:U86" si="153">IF(T81="a",1,IF(T81="b",0.75,IF(T81="c",0.5,IF(T81="d",0.25,IF(T81="e",0,IF(T81="a/b/c/d/e","Belum diisi","Error"))))))</f>
        <v>Belum diisi</v>
      </c>
      <c r="V81" s="318" t="e">
        <f>IF(U81&gt;U$63,"SALAH, IKU tidak ada",IF(U81&gt;AVERAGE(U$69:U$78),"SALAH, Lebih tinggi dari nilai Kualitas Pengukuran","OK"))</f>
        <v>#DIV/0!</v>
      </c>
      <c r="W81" s="401" t="s">
        <v>431</v>
      </c>
      <c r="X81" s="402" t="str">
        <f t="shared" ref="X81:X86" si="154">IF(W81="a",1,IF(W81="b",0.75,IF(W81="c",0.5,IF(W81="d",0.25,IF(W81="e",0,IF(W81="a/b/c/d/e","Belum diisi","Error"))))))</f>
        <v>Belum diisi</v>
      </c>
      <c r="Y81" s="318" t="e">
        <f>IF(X81&gt;X$63,"SALAH, IKU tidak ada",IF(X81&gt;AVERAGE(X$69:X$78),"SALAH, Lebih tinggi dari nilai Kualitas Pengukuran","OK"))</f>
        <v>#DIV/0!</v>
      </c>
      <c r="Z81" s="403" t="s">
        <v>431</v>
      </c>
      <c r="AA81" s="402" t="str">
        <f t="shared" ref="AA81:AA86" si="155">IF(Z81="a",1,IF(Z81="b",0.75,IF(Z81="c",0.5,IF(Z81="d",0.25,IF(Z81="e",0,IF(Z81="a/b/c/d/e","Belum diisi","Error"))))))</f>
        <v>Belum diisi</v>
      </c>
      <c r="AB81" s="318" t="e">
        <f>IF(AA81&gt;AA$63,"SALAH, IKU tidak ada",IF(AA81&gt;AVERAGE(AA$69:AA$78),"SALAH, Lebih tinggi dari nilai Kualitas Pengukuran","OK"))</f>
        <v>#DIV/0!</v>
      </c>
      <c r="AC81" s="403" t="s">
        <v>431</v>
      </c>
      <c r="AD81" s="402" t="str">
        <f t="shared" ref="AD81:AD86" si="156">IF(AC81="a",1,IF(AC81="b",0.75,IF(AC81="c",0.5,IF(AC81="d",0.25,IF(AC81="e",0,IF(AC81="a/b/c/d/e","Belum diisi","Error"))))))</f>
        <v>Belum diisi</v>
      </c>
      <c r="AE81" s="318" t="e">
        <f>IF(AD81&gt;AD$63,"SALAH, IKU tidak ada",IF(AD81&gt;AVERAGE(AD$69:AD$78),"SALAH, Lebih tinggi dari nilai Kualitas Pengukuran","OK"))</f>
        <v>#DIV/0!</v>
      </c>
      <c r="AF81" s="403" t="s">
        <v>431</v>
      </c>
      <c r="AG81" s="402" t="str">
        <f t="shared" ref="AG81:AG86" si="157">IF(AF81="a",1,IF(AF81="b",0.75,IF(AF81="c",0.5,IF(AF81="d",0.25,IF(AF81="e",0,IF(AF81="a/b/c/d/e","Belum diisi","Error"))))))</f>
        <v>Belum diisi</v>
      </c>
      <c r="AH81" s="318" t="e">
        <f>IF(AG81&gt;AG$63,"SALAH, IKU tidak ada",IF(AG81&gt;AVERAGE(AG$69:AG$78),"SALAH, Lebih tinggi dari nilai Kualitas Pengukuran","OK"))</f>
        <v>#DIV/0!</v>
      </c>
      <c r="AI81" s="403" t="s">
        <v>431</v>
      </c>
      <c r="AJ81" s="402" t="str">
        <f t="shared" ref="AJ81:AJ86" si="158">IF(AI81="a",1,IF(AI81="b",0.75,IF(AI81="c",0.5,IF(AI81="d",0.25,IF(AI81="e",0,IF(AI81="a/b/c/d/e","Belum diisi","Error"))))))</f>
        <v>Belum diisi</v>
      </c>
      <c r="AK81" s="318" t="e">
        <f>IF(AJ81&gt;AJ$63,"SALAH, IKU tidak ada",IF(AJ81&gt;AVERAGE(AJ$69:AJ$78),"SALAH, Lebih tinggi dari nilai Kualitas Pengukuran","OK"))</f>
        <v>#DIV/0!</v>
      </c>
      <c r="AL81" s="403" t="s">
        <v>431</v>
      </c>
      <c r="AM81" s="402" t="str">
        <f t="shared" ref="AM81:AM86" si="159">IF(AL81="a",1,IF(AL81="b",0.75,IF(AL81="c",0.5,IF(AL81="d",0.25,IF(AL81="e",0,IF(AL81="a/b/c/d/e","Belum diisi","Error"))))))</f>
        <v>Belum diisi</v>
      </c>
      <c r="AN81" s="318" t="e">
        <f>IF(AM81&gt;AM$63,"SALAH, IKU tidak ada",IF(AM81&gt;AVERAGE(AM$69:AM$78),"SALAH, Lebih tinggi dari nilai Kualitas Pengukuran","OK"))</f>
        <v>#DIV/0!</v>
      </c>
      <c r="AO81" s="401" t="s">
        <v>431</v>
      </c>
      <c r="AP81" s="402" t="str">
        <f t="shared" ref="AP81:AP86" si="160">IF(AO81="a",1,IF(AO81="b",0.75,IF(AO81="c",0.5,IF(AO81="d",0.25,IF(AO81="e",0,IF(AO81="a/b/c/d/e","Belum diisi","Error"))))))</f>
        <v>Belum diisi</v>
      </c>
      <c r="AQ81" s="318" t="e">
        <f>IF(AP81&gt;AP$63,"SALAH, IKU tidak ada",IF(AP81&gt;AVERAGE(AP$69:AP$78),"SALAH, Lebih tinggi dari nilai Kualitas Pengukuran","OK"))</f>
        <v>#DIV/0!</v>
      </c>
      <c r="AR81" s="401" t="s">
        <v>431</v>
      </c>
      <c r="AS81" s="402" t="str">
        <f t="shared" ref="AS81:AS86" si="161">IF(AR81="a",1,IF(AR81="b",0.75,IF(AR81="c",0.5,IF(AR81="d",0.25,IF(AR81="e",0,IF(AR81="a/b/c/d/e","Belum diisi","Error"))))))</f>
        <v>Belum diisi</v>
      </c>
      <c r="AT81" s="318" t="e">
        <f>IF(AS81&gt;AS$63,"SALAH, IKU tidak ada",IF(AS81&gt;AVERAGE(AS$69:AS$78),"SALAH, Lebih tinggi dari nilai Kualitas Pengukuran","OK"))</f>
        <v>#DIV/0!</v>
      </c>
      <c r="AU81" s="401" t="s">
        <v>431</v>
      </c>
      <c r="AV81" s="402" t="str">
        <f t="shared" ref="AV81:AV86" si="162">IF(AU81="a",1,IF(AU81="b",0.75,IF(AU81="c",0.5,IF(AU81="d",0.25,IF(AU81="e",0,IF(AU81="a/b/c/d/e","Belum diisi","Error"))))))</f>
        <v>Belum diisi</v>
      </c>
      <c r="AW81" s="318" t="e">
        <f>IF(AV81&gt;AV$63,"SALAH, IKU tidak ada",IF(AV81&gt;AVERAGE(AV$69:AV$78),"SALAH, Lebih tinggi dari nilai Kualitas Pengukuran","OK"))</f>
        <v>#DIV/0!</v>
      </c>
      <c r="AX81" s="401" t="s">
        <v>431</v>
      </c>
      <c r="AY81" s="402" t="str">
        <f t="shared" ref="AY81:AY86" si="163">IF(AX81="a",1,IF(AX81="b",0.75,IF(AX81="c",0.5,IF(AX81="d",0.25,IF(AX81="e",0,IF(AX81="a/b/c/d/e","Belum diisi","Error"))))))</f>
        <v>Belum diisi</v>
      </c>
      <c r="AZ81" s="318" t="e">
        <f>IF(AY81&gt;AY$63,"SALAH, IKU tidak ada",IF(AY81&gt;AVERAGE(AY$69:AY$78),"SALAH, Lebih tinggi dari nilai Kualitas Pengukuran","OK"))</f>
        <v>#DIV/0!</v>
      </c>
      <c r="BA81" s="403" t="s">
        <v>431</v>
      </c>
      <c r="BB81" s="402" t="str">
        <f t="shared" ref="BB81:BB86" si="164">IF(BA81="a",1,IF(BA81="b",0.75,IF(BA81="c",0.5,IF(BA81="d",0.25,IF(BA81="e",0,IF(BA81="a/b/c/d/e","Belum diisi","Error"))))))</f>
        <v>Belum diisi</v>
      </c>
      <c r="BC81" s="318" t="e">
        <f>IF(BB81&gt;BB$63,"SALAH, IKU tidak ada",IF(BB81&gt;AVERAGE(BB$69:BB$78),"SALAH, Lebih tinggi dari nilai Kualitas Pengukuran","OK"))</f>
        <v>#DIV/0!</v>
      </c>
      <c r="BD81" s="403" t="s">
        <v>431</v>
      </c>
      <c r="BE81" s="402" t="str">
        <f t="shared" ref="BE81:BE86" si="165">IF(BD81="a",1,IF(BD81="b",0.75,IF(BD81="c",0.5,IF(BD81="d",0.25,IF(BD81="e",0,IF(BD81="a/b/c/d/e","Belum diisi","Error"))))))</f>
        <v>Belum diisi</v>
      </c>
      <c r="BF81" s="318" t="e">
        <f>IF(BE81&gt;BE$63,"SALAH, IKU tidak ada",IF(BE81&gt;AVERAGE(BE$69:BE$78),"SALAH, Lebih tinggi dari nilai Kualitas Pengukuran","OK"))</f>
        <v>#DIV/0!</v>
      </c>
      <c r="BG81" s="403" t="s">
        <v>431</v>
      </c>
      <c r="BH81" s="402" t="str">
        <f t="shared" ref="BH81:BH86" si="166">IF(BG81="a",1,IF(BG81="b",0.75,IF(BG81="c",0.5,IF(BG81="d",0.25,IF(BG81="e",0,IF(BG81="a/b/c/d/e","Belum diisi","Error"))))))</f>
        <v>Belum diisi</v>
      </c>
      <c r="BI81" s="318" t="e">
        <f>IF(BH81&gt;BH$63,"SALAH, IKU tidak ada",IF(BH81&gt;AVERAGE(BH$69:BH$78),"SALAH, Lebih tinggi dari nilai Kualitas Pengukuran","OK"))</f>
        <v>#DIV/0!</v>
      </c>
      <c r="BJ81" s="403" t="s">
        <v>431</v>
      </c>
      <c r="BK81" s="402" t="str">
        <f t="shared" ref="BK81:BK86" si="167">IF(BJ81="a",1,IF(BJ81="b",0.75,IF(BJ81="c",0.5,IF(BJ81="d",0.25,IF(BJ81="e",0,IF(BJ81="a/b/c/d/e","Belum diisi","Error"))))))</f>
        <v>Belum diisi</v>
      </c>
      <c r="BL81" s="318" t="e">
        <f>IF(BK81&gt;BK$63,"SALAH, IKU tidak ada",IF(BK81&gt;AVERAGE(BK$69:BK$78),"SALAH, Lebih tinggi dari nilai Kualitas Pengukuran","OK"))</f>
        <v>#DIV/0!</v>
      </c>
      <c r="BM81" s="403" t="s">
        <v>431</v>
      </c>
      <c r="BN81" s="402" t="str">
        <f t="shared" ref="BN81:BN86" si="168">IF(BM81="a",1,IF(BM81="b",0.75,IF(BM81="c",0.5,IF(BM81="d",0.25,IF(BM81="e",0,IF(BM81="a/b/c/d/e","Belum diisi","Error"))))))</f>
        <v>Belum diisi</v>
      </c>
      <c r="BO81" s="318" t="e">
        <f>IF(BN81&gt;BN$63,"SALAH, IKU tidak ada",IF(BN81&gt;AVERAGE(BN$69:BN$78),"SALAH, Lebih tinggi dari nilai Kualitas Pengukuran","OK"))</f>
        <v>#DIV/0!</v>
      </c>
      <c r="BP81" s="403" t="s">
        <v>431</v>
      </c>
      <c r="BQ81" s="402" t="str">
        <f t="shared" ref="BQ81:BQ86" si="169">IF(BP81="a",1,IF(BP81="b",0.75,IF(BP81="c",0.5,IF(BP81="d",0.25,IF(BP81="e",0,IF(BP81="a/b/c/d/e","Belum diisi","Error"))))))</f>
        <v>Belum diisi</v>
      </c>
      <c r="BR81" s="318" t="e">
        <f>IF(BQ81&gt;BQ$63,"SALAH, IKU tidak ada",IF(BQ81&gt;AVERAGE(BQ$69:BQ$78),"SALAH, Lebih tinggi dari nilai Kualitas Pengukuran","OK"))</f>
        <v>#DIV/0!</v>
      </c>
      <c r="BS81" s="403" t="s">
        <v>431</v>
      </c>
      <c r="BT81" s="402" t="str">
        <f t="shared" ref="BT81:BT86" si="170">IF(BS81="a",1,IF(BS81="b",0.75,IF(BS81="c",0.5,IF(BS81="d",0.25,IF(BS81="e",0,IF(BS81="a/b/c/d/e","Belum diisi","Error"))))))</f>
        <v>Belum diisi</v>
      </c>
      <c r="BU81" s="318" t="e">
        <f>IF(BT81&gt;BT$63,"SALAH, IKU tidak ada",IF(BT81&gt;AVERAGE(BT$69:BT$78),"SALAH, Lebih tinggi dari nilai Kualitas Pengukuran","OK"))</f>
        <v>#DIV/0!</v>
      </c>
      <c r="BV81" s="403" t="s">
        <v>431</v>
      </c>
      <c r="BW81" s="402" t="str">
        <f t="shared" ref="BW81:BW86" si="171">IF(BV81="a",1,IF(BV81="b",0.75,IF(BV81="c",0.5,IF(BV81="d",0.25,IF(BV81="e",0,IF(BV81="a/b/c/d/e","Belum diisi","Error"))))))</f>
        <v>Belum diisi</v>
      </c>
      <c r="BX81" s="318" t="e">
        <f>IF(BW81&gt;BW$63,"SALAH, IKU tidak ada",IF(BW81&gt;AVERAGE(BW$69:BW$78),"SALAH, Lebih tinggi dari nilai Kualitas Pengukuran","OK"))</f>
        <v>#DIV/0!</v>
      </c>
      <c r="BY81" s="403" t="s">
        <v>431</v>
      </c>
      <c r="BZ81" s="402" t="str">
        <f t="shared" ref="BZ81:BZ86" si="172">IF(BY81="a",1,IF(BY81="b",0.75,IF(BY81="c",0.5,IF(BY81="d",0.25,IF(BY81="e",0,IF(BY81="a/b/c/d/e","Belum diisi","Error"))))))</f>
        <v>Belum diisi</v>
      </c>
      <c r="CA81" s="318" t="e">
        <f>IF(BZ81&gt;BZ$63,"SALAH, IKU tidak ada",IF(BZ81&gt;AVERAGE(BZ$69:BZ$78),"SALAH, Lebih tinggi dari nilai Kualitas Pengukuran","OK"))</f>
        <v>#DIV/0!</v>
      </c>
      <c r="CB81" s="403" t="s">
        <v>431</v>
      </c>
      <c r="CC81" s="402" t="str">
        <f t="shared" ref="CC81:CC86" si="173">IF(CB81="a",1,IF(CB81="b",0.75,IF(CB81="c",0.5,IF(CB81="d",0.25,IF(CB81="e",0,IF(CB81="a/b/c/d/e","Belum diisi","Error"))))))</f>
        <v>Belum diisi</v>
      </c>
      <c r="CD81" s="318" t="e">
        <f>IF(CC81&gt;CC$63,"SALAH, IKU tidak ada",IF(CC81&gt;AVERAGE(CC$69:CC$78),"SALAH, Lebih tinggi dari nilai Kualitas Pengukuran","OK"))</f>
        <v>#DIV/0!</v>
      </c>
      <c r="CE81" s="403" t="s">
        <v>431</v>
      </c>
      <c r="CF81" s="402" t="str">
        <f t="shared" ref="CF81:CF86" si="174">IF(CE81="a",1,IF(CE81="b",0.75,IF(CE81="c",0.5,IF(CE81="d",0.25,IF(CE81="e",0,IF(CE81="a/b/c/d/e","Belum diisi","Error"))))))</f>
        <v>Belum diisi</v>
      </c>
      <c r="CG81" s="318" t="e">
        <f>IF(CF81&gt;CF$63,"SALAH, IKU tidak ada",IF(CF81&gt;AVERAGE(CF$69:CF$78),"SALAH, Lebih tinggi dari nilai Kualitas Pengukuran","OK"))</f>
        <v>#DIV/0!</v>
      </c>
      <c r="CH81" s="403" t="s">
        <v>431</v>
      </c>
      <c r="CI81" s="402" t="str">
        <f t="shared" ref="CI81:CI86" si="175">IF(CH81="a",1,IF(CH81="b",0.75,IF(CH81="c",0.5,IF(CH81="d",0.25,IF(CH81="e",0,IF(CH81="a/b/c/d/e","Belum diisi","Error"))))))</f>
        <v>Belum diisi</v>
      </c>
      <c r="CJ81" s="318" t="e">
        <f>IF(CI81&gt;CI$63,"SALAH, IKU tidak ada",IF(CI81&gt;AVERAGE(CI$69:CI$78),"SALAH, Lebih tinggi dari nilai Kualitas Pengukuran","OK"))</f>
        <v>#DIV/0!</v>
      </c>
      <c r="CK81" s="403" t="s">
        <v>431</v>
      </c>
      <c r="CL81" s="402" t="str">
        <f t="shared" ref="CL81:CL86" si="176">IF(CK81="a",1,IF(CK81="b",0.75,IF(CK81="c",0.5,IF(CK81="d",0.25,IF(CK81="e",0,IF(CK81="a/b/c/d/e","Belum diisi","Error"))))))</f>
        <v>Belum diisi</v>
      </c>
      <c r="CM81" s="318" t="e">
        <f>IF(CL81&gt;CL$63,"SALAH, IKU tidak ada",IF(CL81&gt;AVERAGE(CL$69:CL$78),"SALAH, Lebih tinggi dari nilai Kualitas Pengukuran","OK"))</f>
        <v>#DIV/0!</v>
      </c>
      <c r="CN81" s="403" t="s">
        <v>431</v>
      </c>
      <c r="CO81" s="402" t="str">
        <f t="shared" ref="CO81:CO86" si="177">IF(CN81="a",1,IF(CN81="b",0.75,IF(CN81="c",0.5,IF(CN81="d",0.25,IF(CN81="e",0,IF(CN81="a/b/c/d/e","Belum diisi","Error"))))))</f>
        <v>Belum diisi</v>
      </c>
      <c r="CP81" s="318" t="e">
        <f>IF(CO81&gt;CO$63,"SALAH, IKU tidak ada",IF(CO81&gt;AVERAGE(CO$69:CO$78),"SALAH, Lebih tinggi dari nilai Kualitas Pengukuran","OK"))</f>
        <v>#DIV/0!</v>
      </c>
      <c r="CQ81" s="403" t="s">
        <v>431</v>
      </c>
      <c r="CR81" s="402" t="str">
        <f t="shared" ref="CR81:CR86" si="178">IF(CQ81="a",1,IF(CQ81="b",0.75,IF(CQ81="c",0.5,IF(CQ81="d",0.25,IF(CQ81="e",0,IF(CQ81="a/b/c/d/e","Belum diisi","Error"))))))</f>
        <v>Belum diisi</v>
      </c>
      <c r="CS81" s="318" t="e">
        <f>IF(CR81&gt;CR$63,"SALAH, IKU tidak ada",IF(CR81&gt;AVERAGE(CR$69:CR$78),"SALAH, Lebih tinggi dari nilai Kualitas Pengukuran","OK"))</f>
        <v>#DIV/0!</v>
      </c>
      <c r="CT81" s="403" t="s">
        <v>431</v>
      </c>
      <c r="CU81" s="402" t="str">
        <f t="shared" ref="CU81:CU86" si="179">IF(CT81="a",1,IF(CT81="b",0.75,IF(CT81="c",0.5,IF(CT81="d",0.25,IF(CT81="e",0,IF(CT81="a/b/c/d/e","Belum diisi","Error"))))))</f>
        <v>Belum diisi</v>
      </c>
      <c r="CV81" s="318" t="e">
        <f>IF(CU81&gt;CU$63,"SALAH, IKU tidak ada",IF(CU81&gt;AVERAGE(CU$69:CU$78),"SALAH, Lebih tinggi dari nilai Kualitas Pengukuran","OK"))</f>
        <v>#DIV/0!</v>
      </c>
      <c r="CW81" s="403" t="s">
        <v>431</v>
      </c>
      <c r="CX81" s="402" t="str">
        <f t="shared" ref="CX81:CX86" si="180">IF(CW81="a",1,IF(CW81="b",0.75,IF(CW81="c",0.5,IF(CW81="d",0.25,IF(CW81="e",0,IF(CW81="a/b/c/d/e","Belum diisi","Error"))))))</f>
        <v>Belum diisi</v>
      </c>
      <c r="CY81" s="318" t="e">
        <f>IF(CX81&gt;CX$63,"SALAH, IKU tidak ada",IF(CX81&gt;AVERAGE(CX$69:CX$78),"SALAH, Lebih tinggi dari nilai Kualitas Pengukuran","OK"))</f>
        <v>#DIV/0!</v>
      </c>
      <c r="CZ81" s="403" t="s">
        <v>431</v>
      </c>
      <c r="DA81" s="402" t="str">
        <f t="shared" ref="DA81:DA86" si="181">IF(CZ81="a",1,IF(CZ81="b",0.75,IF(CZ81="c",0.5,IF(CZ81="d",0.25,IF(CZ81="e",0,IF(CZ81="a/b/c/d/e","Belum diisi","Error"))))))</f>
        <v>Belum diisi</v>
      </c>
      <c r="DB81" s="318" t="e">
        <f>IF(DA81&gt;DA$63,"SALAH, IKU tidak ada",IF(DA81&gt;AVERAGE(DA$69:DA$78),"SALAH, Lebih tinggi dari nilai Kualitas Pengukuran","OK"))</f>
        <v>#DIV/0!</v>
      </c>
      <c r="DC81" s="403" t="s">
        <v>431</v>
      </c>
      <c r="DD81" s="402" t="str">
        <f t="shared" ref="DD81:DD86" si="182">IF(DC81="a",1,IF(DC81="b",0.75,IF(DC81="c",0.5,IF(DC81="d",0.25,IF(DC81="e",0,IF(DC81="a/b/c/d/e","Belum diisi","Error"))))))</f>
        <v>Belum diisi</v>
      </c>
      <c r="DE81" s="318" t="e">
        <f>IF(DD81&gt;DD$63,"SALAH, IKU tidak ada",IF(DD81&gt;AVERAGE(DD$69:DD$78),"SALAH, Lebih tinggi dari nilai Kualitas Pengukuran","OK"))</f>
        <v>#DIV/0!</v>
      </c>
      <c r="DF81" s="403" t="s">
        <v>431</v>
      </c>
      <c r="DG81" s="402" t="str">
        <f t="shared" ref="DG81:DG86" si="183">IF(DF81="a",1,IF(DF81="b",0.75,IF(DF81="c",0.5,IF(DF81="d",0.25,IF(DF81="e",0,IF(DF81="a/b/c/d/e","Belum diisi","Error"))))))</f>
        <v>Belum diisi</v>
      </c>
      <c r="DH81" s="318" t="e">
        <f>IF(DG81&gt;DG$63,"SALAH, IKU tidak ada",IF(DG81&gt;AVERAGE(DG$69:DG$78),"SALAH, Lebih tinggi dari nilai Kualitas Pengukuran","OK"))</f>
        <v>#DIV/0!</v>
      </c>
      <c r="DI81" s="403" t="s">
        <v>431</v>
      </c>
      <c r="DJ81" s="402" t="str">
        <f t="shared" ref="DJ81:DJ86" si="184">IF(DI81="a",1,IF(DI81="b",0.75,IF(DI81="c",0.5,IF(DI81="d",0.25,IF(DI81="e",0,IF(DI81="a/b/c/d/e","Belum diisi","Error"))))))</f>
        <v>Belum diisi</v>
      </c>
      <c r="DK81" s="318" t="e">
        <f>IF(DJ81&gt;DJ$63,"SALAH, IKU tidak ada",IF(DJ81&gt;AVERAGE(DJ$69:DJ$78),"SALAH, Lebih tinggi dari nilai Kualitas Pengukuran","OK"))</f>
        <v>#DIV/0!</v>
      </c>
      <c r="DL81" s="403" t="s">
        <v>431</v>
      </c>
      <c r="DM81" s="402" t="str">
        <f t="shared" ref="DM81:DM86" si="185">IF(DL81="a",1,IF(DL81="b",0.75,IF(DL81="c",0.5,IF(DL81="d",0.25,IF(DL81="e",0,IF(DL81="a/b/c/d/e","Belum diisi","Error"))))))</f>
        <v>Belum diisi</v>
      </c>
      <c r="DN81" s="318" t="e">
        <f>IF(DM81&gt;DM$63,"SALAH, IKU tidak ada",IF(DM81&gt;AVERAGE(DM$69:DM$78),"SALAH, Lebih tinggi dari nilai Kualitas Pengukuran","OK"))</f>
        <v>#DIV/0!</v>
      </c>
      <c r="DO81" s="403" t="s">
        <v>431</v>
      </c>
      <c r="DP81" s="402" t="str">
        <f t="shared" ref="DP81:DP86" si="186">IF(DO81="a",1,IF(DO81="b",0.75,IF(DO81="c",0.5,IF(DO81="d",0.25,IF(DO81="e",0,IF(DO81="a/b/c/d/e","Belum diisi","Error"))))))</f>
        <v>Belum diisi</v>
      </c>
      <c r="DQ81" s="318" t="e">
        <f>IF(DP81&gt;DP$63,"SALAH, IKU tidak ada",IF(DP81&gt;AVERAGE(DP$69:DP$78),"SALAH, Lebih tinggi dari nilai Kualitas Pengukuran","OK"))</f>
        <v>#DIV/0!</v>
      </c>
      <c r="DR81" s="403" t="s">
        <v>431</v>
      </c>
      <c r="DS81" s="402" t="str">
        <f t="shared" ref="DS81:DS86" si="187">IF(DR81="a",1,IF(DR81="b",0.75,IF(DR81="c",0.5,IF(DR81="d",0.25,IF(DR81="e",0,IF(DR81="a/b/c/d/e","Belum diisi","Error"))))))</f>
        <v>Belum diisi</v>
      </c>
      <c r="DT81" s="318" t="e">
        <f>IF(DS81&gt;DS$63,"SALAH, IKU tidak ada",IF(DS81&gt;AVERAGE(DS$69:DS$78),"SALAH, Lebih tinggi dari nilai Kualitas Pengukuran","OK"))</f>
        <v>#DIV/0!</v>
      </c>
      <c r="DU81" s="403" t="s">
        <v>431</v>
      </c>
      <c r="DV81" s="402" t="str">
        <f t="shared" ref="DV81:DV86" si="188">IF(DU81="a",1,IF(DU81="b",0.75,IF(DU81="c",0.5,IF(DU81="d",0.25,IF(DU81="e",0,IF(DU81="a/b/c/d/e","Belum diisi","Error"))))))</f>
        <v>Belum diisi</v>
      </c>
      <c r="DW81" s="318" t="e">
        <f>IF(DV81&gt;DV$63,"SALAH, IKU tidak ada",IF(DV81&gt;AVERAGE(DV$69:DV$78),"SALAH, Lebih tinggi dari nilai Kualitas Pengukuran","OK"))</f>
        <v>#DIV/0!</v>
      </c>
      <c r="DX81" s="403" t="s">
        <v>431</v>
      </c>
      <c r="DY81" s="402" t="str">
        <f t="shared" ref="DY81:DY86" si="189">IF(DX81="a",1,IF(DX81="b",0.75,IF(DX81="c",0.5,IF(DX81="d",0.25,IF(DX81="e",0,IF(DX81="a/b/c/d/e","Belum diisi","Error"))))))</f>
        <v>Belum diisi</v>
      </c>
      <c r="DZ81" s="318" t="e">
        <f>IF(DY81&gt;DY$63,"SALAH, IKU tidak ada",IF(DY81&gt;AVERAGE(DY$69:DY$78),"SALAH, Lebih tinggi dari nilai Kualitas Pengukuran","OK"))</f>
        <v>#DIV/0!</v>
      </c>
      <c r="EA81" s="403" t="s">
        <v>431</v>
      </c>
      <c r="EB81" s="402" t="str">
        <f t="shared" ref="EB81:EB86" si="190">IF(EA81="a",1,IF(EA81="b",0.75,IF(EA81="c",0.5,IF(EA81="d",0.25,IF(EA81="e",0,IF(EA81="a/b/c/d/e","Belum diisi","Error"))))))</f>
        <v>Belum diisi</v>
      </c>
      <c r="EC81" s="318" t="e">
        <f>IF(EB81&gt;EB$63,"SALAH, IKU tidak ada",IF(EB81&gt;AVERAGE(EB$69:EB$78),"SALAH, Lebih tinggi dari nilai Kualitas Pengukuran","OK"))</f>
        <v>#DIV/0!</v>
      </c>
      <c r="ED81" s="403" t="s">
        <v>431</v>
      </c>
      <c r="EE81" s="402" t="str">
        <f t="shared" ref="EE81:EE86" si="191">IF(ED81="a",1,IF(ED81="b",0.75,IF(ED81="c",0.5,IF(ED81="d",0.25,IF(ED81="e",0,IF(ED81="a/b/c/d/e","Belum diisi","Error"))))))</f>
        <v>Belum diisi</v>
      </c>
      <c r="EF81" s="318" t="e">
        <f>IF(EE81&gt;EE$63,"SALAH, IKU tidak ada",IF(EE81&gt;AVERAGE(EE$69:EE$78),"SALAH, Lebih tinggi dari nilai Kualitas Pengukuran","OK"))</f>
        <v>#DIV/0!</v>
      </c>
      <c r="EG81" s="403" t="s">
        <v>431</v>
      </c>
      <c r="EH81" s="402" t="str">
        <f t="shared" ref="EH81:EH86" si="192">IF(EG81="a",1,IF(EG81="b",0.75,IF(EG81="c",0.5,IF(EG81="d",0.25,IF(EG81="e",0,IF(EG81="a/b/c/d/e","Belum diisi","Error"))))))</f>
        <v>Belum diisi</v>
      </c>
      <c r="EI81" s="318" t="e">
        <f>IF(EH81&gt;EH$63,"SALAH, IKU tidak ada",IF(EH81&gt;AVERAGE(EH$69:EH$78),"SALAH, Lebih tinggi dari nilai Kualitas Pengukuran","OK"))</f>
        <v>#DIV/0!</v>
      </c>
      <c r="EJ81" s="403" t="s">
        <v>431</v>
      </c>
      <c r="EK81" s="402" t="str">
        <f t="shared" ref="EK81:EK86" si="193">IF(EJ81="a",1,IF(EJ81="b",0.75,IF(EJ81="c",0.5,IF(EJ81="d",0.25,IF(EJ81="e",0,IF(EJ81="a/b/c/d/e","Belum diisi","Error"))))))</f>
        <v>Belum diisi</v>
      </c>
      <c r="EL81" s="318" t="e">
        <f>IF(EK81&gt;EK$63,"SALAH, IKU tidak ada",IF(EK81&gt;AVERAGE(EK$69:EK$78),"SALAH, Lebih tinggi dari nilai Kualitas Pengukuran","OK"))</f>
        <v>#DIV/0!</v>
      </c>
      <c r="EM81" s="401" t="s">
        <v>431</v>
      </c>
      <c r="EN81" s="402" t="str">
        <f t="shared" ref="EN81:EN86" si="194">IF(EM81="a",1,IF(EM81="b",0.75,IF(EM81="c",0.5,IF(EM81="d",0.25,IF(EM81="e",0,IF(EM81="a/b/c/d/e","Belum diisi","Error"))))))</f>
        <v>Belum diisi</v>
      </c>
      <c r="EO81" s="318" t="e">
        <f>IF(EN81&gt;EN$63,"SALAH, IKU tidak ada",IF(EN81&gt;AVERAGE(EN$69:EN$78),"SALAH, Lebih tinggi dari nilai Kualitas Pengukuran","OK"))</f>
        <v>#DIV/0!</v>
      </c>
    </row>
    <row r="82" spans="1:145" ht="15">
      <c r="A82" s="56">
        <v>84</v>
      </c>
      <c r="B82" s="310">
        <v>16</v>
      </c>
      <c r="C82" s="406" t="s">
        <v>523</v>
      </c>
      <c r="D82" s="407"/>
      <c r="E82" s="399" t="str">
        <f t="shared" si="148"/>
        <v>a</v>
      </c>
      <c r="F82" s="405">
        <f t="shared" si="149"/>
        <v>1</v>
      </c>
      <c r="H82" s="387"/>
      <c r="J82" s="313" t="s">
        <v>431</v>
      </c>
      <c r="K82" s="400" t="s">
        <v>1365</v>
      </c>
      <c r="L82" s="399">
        <f t="shared" si="150"/>
        <v>1</v>
      </c>
      <c r="M82" s="318" t="str">
        <f>IF(L82&gt;L$63,"SALAH, IKU tidak ada",IF(L82&gt;AVERAGE(L$69:L$78),"SALAH, Lebih tinggi dari nilai Kualitas Pengukuran","OK"))</f>
        <v>OK</v>
      </c>
      <c r="N82" s="401" t="s">
        <v>431</v>
      </c>
      <c r="O82" s="402" t="str">
        <f t="shared" si="151"/>
        <v>Belum diisi</v>
      </c>
      <c r="P82" s="318" t="e">
        <f>IF(O82&gt;O$63,"SALAH, IKU tidak ada",IF(O82&gt;AVERAGE(O$69:O$78),"SALAH, Lebih tinggi dari nilai Kualitas Pengukuran","OK"))</f>
        <v>#DIV/0!</v>
      </c>
      <c r="Q82" s="401" t="s">
        <v>431</v>
      </c>
      <c r="R82" s="402" t="str">
        <f t="shared" si="152"/>
        <v>Belum diisi</v>
      </c>
      <c r="S82" s="318" t="e">
        <f>IF(R82&gt;R$63,"SALAH, IKU tidak ada",IF(R82&gt;AVERAGE(R$69:R$78),"SALAH, Lebih tinggi dari nilai Kualitas Pengukuran","OK"))</f>
        <v>#DIV/0!</v>
      </c>
      <c r="T82" s="401" t="s">
        <v>431</v>
      </c>
      <c r="U82" s="402" t="str">
        <f t="shared" si="153"/>
        <v>Belum diisi</v>
      </c>
      <c r="V82" s="318" t="e">
        <f>IF(U82&gt;U$63,"SALAH, IKU tidak ada",IF(U82&gt;AVERAGE(U$69:U$78),"SALAH, Lebih tinggi dari nilai Kualitas Pengukuran","OK"))</f>
        <v>#DIV/0!</v>
      </c>
      <c r="W82" s="401" t="s">
        <v>431</v>
      </c>
      <c r="X82" s="402" t="str">
        <f t="shared" si="154"/>
        <v>Belum diisi</v>
      </c>
      <c r="Y82" s="318" t="e">
        <f>IF(X82&gt;X$63,"SALAH, IKU tidak ada",IF(X82&gt;AVERAGE(X$69:X$78),"SALAH, Lebih tinggi dari nilai Kualitas Pengukuran","OK"))</f>
        <v>#DIV/0!</v>
      </c>
      <c r="Z82" s="403" t="s">
        <v>431</v>
      </c>
      <c r="AA82" s="402" t="str">
        <f t="shared" si="155"/>
        <v>Belum diisi</v>
      </c>
      <c r="AB82" s="318" t="e">
        <f>IF(AA82&gt;AA$63,"SALAH, IKU tidak ada",IF(AA82&gt;AVERAGE(AA$69:AA$78),"SALAH, Lebih tinggi dari nilai Kualitas Pengukuran","OK"))</f>
        <v>#DIV/0!</v>
      </c>
      <c r="AC82" s="403" t="s">
        <v>431</v>
      </c>
      <c r="AD82" s="402" t="str">
        <f t="shared" si="156"/>
        <v>Belum diisi</v>
      </c>
      <c r="AE82" s="318" t="e">
        <f>IF(AD82&gt;AD$63,"SALAH, IKU tidak ada",IF(AD82&gt;AVERAGE(AD$69:AD$78),"SALAH, Lebih tinggi dari nilai Kualitas Pengukuran","OK"))</f>
        <v>#DIV/0!</v>
      </c>
      <c r="AF82" s="403" t="s">
        <v>431</v>
      </c>
      <c r="AG82" s="402" t="str">
        <f t="shared" si="157"/>
        <v>Belum diisi</v>
      </c>
      <c r="AH82" s="318" t="e">
        <f>IF(AG82&gt;AG$63,"SALAH, IKU tidak ada",IF(AG82&gt;AVERAGE(AG$69:AG$78),"SALAH, Lebih tinggi dari nilai Kualitas Pengukuran","OK"))</f>
        <v>#DIV/0!</v>
      </c>
      <c r="AI82" s="403" t="s">
        <v>431</v>
      </c>
      <c r="AJ82" s="402" t="str">
        <f t="shared" si="158"/>
        <v>Belum diisi</v>
      </c>
      <c r="AK82" s="318" t="e">
        <f>IF(AJ82&gt;AJ$63,"SALAH, IKU tidak ada",IF(AJ82&gt;AVERAGE(AJ$69:AJ$78),"SALAH, Lebih tinggi dari nilai Kualitas Pengukuran","OK"))</f>
        <v>#DIV/0!</v>
      </c>
      <c r="AL82" s="403" t="s">
        <v>431</v>
      </c>
      <c r="AM82" s="402" t="str">
        <f t="shared" si="159"/>
        <v>Belum diisi</v>
      </c>
      <c r="AN82" s="318" t="e">
        <f>IF(AM82&gt;AM$63,"SALAH, IKU tidak ada",IF(AM82&gt;AVERAGE(AM$69:AM$78),"SALAH, Lebih tinggi dari nilai Kualitas Pengukuran","OK"))</f>
        <v>#DIV/0!</v>
      </c>
      <c r="AO82" s="401" t="s">
        <v>431</v>
      </c>
      <c r="AP82" s="402" t="str">
        <f t="shared" si="160"/>
        <v>Belum diisi</v>
      </c>
      <c r="AQ82" s="318" t="e">
        <f>IF(AP82&gt;AP$63,"SALAH, IKU tidak ada",IF(AP82&gt;AVERAGE(AP$69:AP$78),"SALAH, Lebih tinggi dari nilai Kualitas Pengukuran","OK"))</f>
        <v>#DIV/0!</v>
      </c>
      <c r="AR82" s="401" t="s">
        <v>431</v>
      </c>
      <c r="AS82" s="402" t="str">
        <f t="shared" si="161"/>
        <v>Belum diisi</v>
      </c>
      <c r="AT82" s="318" t="e">
        <f>IF(AS82&gt;AS$63,"SALAH, IKU tidak ada",IF(AS82&gt;AVERAGE(AS$69:AS$78),"SALAH, Lebih tinggi dari nilai Kualitas Pengukuran","OK"))</f>
        <v>#DIV/0!</v>
      </c>
      <c r="AU82" s="401" t="s">
        <v>431</v>
      </c>
      <c r="AV82" s="402" t="str">
        <f t="shared" si="162"/>
        <v>Belum diisi</v>
      </c>
      <c r="AW82" s="318" t="e">
        <f>IF(AV82&gt;AV$63,"SALAH, IKU tidak ada",IF(AV82&gt;AVERAGE(AV$69:AV$78),"SALAH, Lebih tinggi dari nilai Kualitas Pengukuran","OK"))</f>
        <v>#DIV/0!</v>
      </c>
      <c r="AX82" s="401" t="s">
        <v>431</v>
      </c>
      <c r="AY82" s="402" t="str">
        <f t="shared" si="163"/>
        <v>Belum diisi</v>
      </c>
      <c r="AZ82" s="318" t="e">
        <f>IF(AY82&gt;AY$63,"SALAH, IKU tidak ada",IF(AY82&gt;AVERAGE(AY$69:AY$78),"SALAH, Lebih tinggi dari nilai Kualitas Pengukuran","OK"))</f>
        <v>#DIV/0!</v>
      </c>
      <c r="BA82" s="403" t="s">
        <v>431</v>
      </c>
      <c r="BB82" s="402" t="str">
        <f t="shared" si="164"/>
        <v>Belum diisi</v>
      </c>
      <c r="BC82" s="318" t="e">
        <f>IF(BB82&gt;BB$63,"SALAH, IKU tidak ada",IF(BB82&gt;AVERAGE(BB$69:BB$78),"SALAH, Lebih tinggi dari nilai Kualitas Pengukuran","OK"))</f>
        <v>#DIV/0!</v>
      </c>
      <c r="BD82" s="403" t="s">
        <v>431</v>
      </c>
      <c r="BE82" s="402" t="str">
        <f t="shared" si="165"/>
        <v>Belum diisi</v>
      </c>
      <c r="BF82" s="318" t="e">
        <f>IF(BE82&gt;BE$63,"SALAH, IKU tidak ada",IF(BE82&gt;AVERAGE(BE$69:BE$78),"SALAH, Lebih tinggi dari nilai Kualitas Pengukuran","OK"))</f>
        <v>#DIV/0!</v>
      </c>
      <c r="BG82" s="403" t="s">
        <v>431</v>
      </c>
      <c r="BH82" s="402" t="str">
        <f t="shared" si="166"/>
        <v>Belum diisi</v>
      </c>
      <c r="BI82" s="318" t="e">
        <f>IF(BH82&gt;BH$63,"SALAH, IKU tidak ada",IF(BH82&gt;AVERAGE(BH$69:BH$78),"SALAH, Lebih tinggi dari nilai Kualitas Pengukuran","OK"))</f>
        <v>#DIV/0!</v>
      </c>
      <c r="BJ82" s="403" t="s">
        <v>431</v>
      </c>
      <c r="BK82" s="402" t="str">
        <f t="shared" si="167"/>
        <v>Belum diisi</v>
      </c>
      <c r="BL82" s="318" t="e">
        <f>IF(BK82&gt;BK$63,"SALAH, IKU tidak ada",IF(BK82&gt;AVERAGE(BK$69:BK$78),"SALAH, Lebih tinggi dari nilai Kualitas Pengukuran","OK"))</f>
        <v>#DIV/0!</v>
      </c>
      <c r="BM82" s="403" t="s">
        <v>431</v>
      </c>
      <c r="BN82" s="402" t="str">
        <f t="shared" si="168"/>
        <v>Belum diisi</v>
      </c>
      <c r="BO82" s="318" t="e">
        <f>IF(BN82&gt;BN$63,"SALAH, IKU tidak ada",IF(BN82&gt;AVERAGE(BN$69:BN$78),"SALAH, Lebih tinggi dari nilai Kualitas Pengukuran","OK"))</f>
        <v>#DIV/0!</v>
      </c>
      <c r="BP82" s="403" t="s">
        <v>431</v>
      </c>
      <c r="BQ82" s="402" t="str">
        <f t="shared" si="169"/>
        <v>Belum diisi</v>
      </c>
      <c r="BR82" s="318" t="e">
        <f>IF(BQ82&gt;BQ$63,"SALAH, IKU tidak ada",IF(BQ82&gt;AVERAGE(BQ$69:BQ$78),"SALAH, Lebih tinggi dari nilai Kualitas Pengukuran","OK"))</f>
        <v>#DIV/0!</v>
      </c>
      <c r="BS82" s="403" t="s">
        <v>431</v>
      </c>
      <c r="BT82" s="402" t="str">
        <f t="shared" si="170"/>
        <v>Belum diisi</v>
      </c>
      <c r="BU82" s="318" t="e">
        <f>IF(BT82&gt;BT$63,"SALAH, IKU tidak ada",IF(BT82&gt;AVERAGE(BT$69:BT$78),"SALAH, Lebih tinggi dari nilai Kualitas Pengukuran","OK"))</f>
        <v>#DIV/0!</v>
      </c>
      <c r="BV82" s="403" t="s">
        <v>431</v>
      </c>
      <c r="BW82" s="402" t="str">
        <f t="shared" si="171"/>
        <v>Belum diisi</v>
      </c>
      <c r="BX82" s="318" t="e">
        <f>IF(BW82&gt;BW$63,"SALAH, IKU tidak ada",IF(BW82&gt;AVERAGE(BW$69:BW$78),"SALAH, Lebih tinggi dari nilai Kualitas Pengukuran","OK"))</f>
        <v>#DIV/0!</v>
      </c>
      <c r="BY82" s="403" t="s">
        <v>431</v>
      </c>
      <c r="BZ82" s="402" t="str">
        <f t="shared" si="172"/>
        <v>Belum diisi</v>
      </c>
      <c r="CA82" s="318" t="e">
        <f>IF(BZ82&gt;BZ$63,"SALAH, IKU tidak ada",IF(BZ82&gt;AVERAGE(BZ$69:BZ$78),"SALAH, Lebih tinggi dari nilai Kualitas Pengukuran","OK"))</f>
        <v>#DIV/0!</v>
      </c>
      <c r="CB82" s="403" t="s">
        <v>431</v>
      </c>
      <c r="CC82" s="402" t="str">
        <f t="shared" si="173"/>
        <v>Belum diisi</v>
      </c>
      <c r="CD82" s="318" t="e">
        <f>IF(CC82&gt;CC$63,"SALAH, IKU tidak ada",IF(CC82&gt;AVERAGE(CC$69:CC$78),"SALAH, Lebih tinggi dari nilai Kualitas Pengukuran","OK"))</f>
        <v>#DIV/0!</v>
      </c>
      <c r="CE82" s="403" t="s">
        <v>431</v>
      </c>
      <c r="CF82" s="402" t="str">
        <f t="shared" si="174"/>
        <v>Belum diisi</v>
      </c>
      <c r="CG82" s="318" t="e">
        <f>IF(CF82&gt;CF$63,"SALAH, IKU tidak ada",IF(CF82&gt;AVERAGE(CF$69:CF$78),"SALAH, Lebih tinggi dari nilai Kualitas Pengukuran","OK"))</f>
        <v>#DIV/0!</v>
      </c>
      <c r="CH82" s="403" t="s">
        <v>431</v>
      </c>
      <c r="CI82" s="402" t="str">
        <f t="shared" si="175"/>
        <v>Belum diisi</v>
      </c>
      <c r="CJ82" s="318" t="e">
        <f>IF(CI82&gt;CI$63,"SALAH, IKU tidak ada",IF(CI82&gt;AVERAGE(CI$69:CI$78),"SALAH, Lebih tinggi dari nilai Kualitas Pengukuran","OK"))</f>
        <v>#DIV/0!</v>
      </c>
      <c r="CK82" s="403" t="s">
        <v>431</v>
      </c>
      <c r="CL82" s="402" t="str">
        <f t="shared" si="176"/>
        <v>Belum diisi</v>
      </c>
      <c r="CM82" s="318" t="e">
        <f>IF(CL82&gt;CL$63,"SALAH, IKU tidak ada",IF(CL82&gt;AVERAGE(CL$69:CL$78),"SALAH, Lebih tinggi dari nilai Kualitas Pengukuran","OK"))</f>
        <v>#DIV/0!</v>
      </c>
      <c r="CN82" s="403" t="s">
        <v>431</v>
      </c>
      <c r="CO82" s="402" t="str">
        <f t="shared" si="177"/>
        <v>Belum diisi</v>
      </c>
      <c r="CP82" s="318" t="e">
        <f>IF(CO82&gt;CO$63,"SALAH, IKU tidak ada",IF(CO82&gt;AVERAGE(CO$69:CO$78),"SALAH, Lebih tinggi dari nilai Kualitas Pengukuran","OK"))</f>
        <v>#DIV/0!</v>
      </c>
      <c r="CQ82" s="403" t="s">
        <v>431</v>
      </c>
      <c r="CR82" s="402" t="str">
        <f t="shared" si="178"/>
        <v>Belum diisi</v>
      </c>
      <c r="CS82" s="318" t="e">
        <f>IF(CR82&gt;CR$63,"SALAH, IKU tidak ada",IF(CR82&gt;AVERAGE(CR$69:CR$78),"SALAH, Lebih tinggi dari nilai Kualitas Pengukuran","OK"))</f>
        <v>#DIV/0!</v>
      </c>
      <c r="CT82" s="403" t="s">
        <v>431</v>
      </c>
      <c r="CU82" s="402" t="str">
        <f t="shared" si="179"/>
        <v>Belum diisi</v>
      </c>
      <c r="CV82" s="318" t="e">
        <f>IF(CU82&gt;CU$63,"SALAH, IKU tidak ada",IF(CU82&gt;AVERAGE(CU$69:CU$78),"SALAH, Lebih tinggi dari nilai Kualitas Pengukuran","OK"))</f>
        <v>#DIV/0!</v>
      </c>
      <c r="CW82" s="403" t="s">
        <v>431</v>
      </c>
      <c r="CX82" s="402" t="str">
        <f t="shared" si="180"/>
        <v>Belum diisi</v>
      </c>
      <c r="CY82" s="318" t="e">
        <f>IF(CX82&gt;CX$63,"SALAH, IKU tidak ada",IF(CX82&gt;AVERAGE(CX$69:CX$78),"SALAH, Lebih tinggi dari nilai Kualitas Pengukuran","OK"))</f>
        <v>#DIV/0!</v>
      </c>
      <c r="CZ82" s="403" t="s">
        <v>431</v>
      </c>
      <c r="DA82" s="402" t="str">
        <f t="shared" si="181"/>
        <v>Belum diisi</v>
      </c>
      <c r="DB82" s="318" t="e">
        <f>IF(DA82&gt;DA$63,"SALAH, IKU tidak ada",IF(DA82&gt;AVERAGE(DA$69:DA$78),"SALAH, Lebih tinggi dari nilai Kualitas Pengukuran","OK"))</f>
        <v>#DIV/0!</v>
      </c>
      <c r="DC82" s="403" t="s">
        <v>431</v>
      </c>
      <c r="DD82" s="402" t="str">
        <f t="shared" si="182"/>
        <v>Belum diisi</v>
      </c>
      <c r="DE82" s="318" t="e">
        <f>IF(DD82&gt;DD$63,"SALAH, IKU tidak ada",IF(DD82&gt;AVERAGE(DD$69:DD$78),"SALAH, Lebih tinggi dari nilai Kualitas Pengukuran","OK"))</f>
        <v>#DIV/0!</v>
      </c>
      <c r="DF82" s="403" t="s">
        <v>431</v>
      </c>
      <c r="DG82" s="402" t="str">
        <f t="shared" si="183"/>
        <v>Belum diisi</v>
      </c>
      <c r="DH82" s="318" t="e">
        <f>IF(DG82&gt;DG$63,"SALAH, IKU tidak ada",IF(DG82&gt;AVERAGE(DG$69:DG$78),"SALAH, Lebih tinggi dari nilai Kualitas Pengukuran","OK"))</f>
        <v>#DIV/0!</v>
      </c>
      <c r="DI82" s="403" t="s">
        <v>431</v>
      </c>
      <c r="DJ82" s="402" t="str">
        <f t="shared" si="184"/>
        <v>Belum diisi</v>
      </c>
      <c r="DK82" s="318" t="e">
        <f>IF(DJ82&gt;DJ$63,"SALAH, IKU tidak ada",IF(DJ82&gt;AVERAGE(DJ$69:DJ$78),"SALAH, Lebih tinggi dari nilai Kualitas Pengukuran","OK"))</f>
        <v>#DIV/0!</v>
      </c>
      <c r="DL82" s="403" t="s">
        <v>431</v>
      </c>
      <c r="DM82" s="402" t="str">
        <f t="shared" si="185"/>
        <v>Belum diisi</v>
      </c>
      <c r="DN82" s="318" t="e">
        <f>IF(DM82&gt;DM$63,"SALAH, IKU tidak ada",IF(DM82&gt;AVERAGE(DM$69:DM$78),"SALAH, Lebih tinggi dari nilai Kualitas Pengukuran","OK"))</f>
        <v>#DIV/0!</v>
      </c>
      <c r="DO82" s="403" t="s">
        <v>431</v>
      </c>
      <c r="DP82" s="402" t="str">
        <f t="shared" si="186"/>
        <v>Belum diisi</v>
      </c>
      <c r="DQ82" s="318" t="e">
        <f>IF(DP82&gt;DP$63,"SALAH, IKU tidak ada",IF(DP82&gt;AVERAGE(DP$69:DP$78),"SALAH, Lebih tinggi dari nilai Kualitas Pengukuran","OK"))</f>
        <v>#DIV/0!</v>
      </c>
      <c r="DR82" s="403" t="s">
        <v>431</v>
      </c>
      <c r="DS82" s="402" t="str">
        <f t="shared" si="187"/>
        <v>Belum diisi</v>
      </c>
      <c r="DT82" s="318" t="e">
        <f>IF(DS82&gt;DS$63,"SALAH, IKU tidak ada",IF(DS82&gt;AVERAGE(DS$69:DS$78),"SALAH, Lebih tinggi dari nilai Kualitas Pengukuran","OK"))</f>
        <v>#DIV/0!</v>
      </c>
      <c r="DU82" s="403" t="s">
        <v>431</v>
      </c>
      <c r="DV82" s="402" t="str">
        <f t="shared" si="188"/>
        <v>Belum diisi</v>
      </c>
      <c r="DW82" s="318" t="e">
        <f>IF(DV82&gt;DV$63,"SALAH, IKU tidak ada",IF(DV82&gt;AVERAGE(DV$69:DV$78),"SALAH, Lebih tinggi dari nilai Kualitas Pengukuran","OK"))</f>
        <v>#DIV/0!</v>
      </c>
      <c r="DX82" s="403" t="s">
        <v>431</v>
      </c>
      <c r="DY82" s="402" t="str">
        <f t="shared" si="189"/>
        <v>Belum diisi</v>
      </c>
      <c r="DZ82" s="318" t="e">
        <f>IF(DY82&gt;DY$63,"SALAH, IKU tidak ada",IF(DY82&gt;AVERAGE(DY$69:DY$78),"SALAH, Lebih tinggi dari nilai Kualitas Pengukuran","OK"))</f>
        <v>#DIV/0!</v>
      </c>
      <c r="EA82" s="403" t="s">
        <v>431</v>
      </c>
      <c r="EB82" s="402" t="str">
        <f t="shared" si="190"/>
        <v>Belum diisi</v>
      </c>
      <c r="EC82" s="318" t="e">
        <f>IF(EB82&gt;EB$63,"SALAH, IKU tidak ada",IF(EB82&gt;AVERAGE(EB$69:EB$78),"SALAH, Lebih tinggi dari nilai Kualitas Pengukuran","OK"))</f>
        <v>#DIV/0!</v>
      </c>
      <c r="ED82" s="403" t="s">
        <v>431</v>
      </c>
      <c r="EE82" s="402" t="str">
        <f t="shared" si="191"/>
        <v>Belum diisi</v>
      </c>
      <c r="EF82" s="318" t="e">
        <f>IF(EE82&gt;EE$63,"SALAH, IKU tidak ada",IF(EE82&gt;AVERAGE(EE$69:EE$78),"SALAH, Lebih tinggi dari nilai Kualitas Pengukuran","OK"))</f>
        <v>#DIV/0!</v>
      </c>
      <c r="EG82" s="403" t="s">
        <v>431</v>
      </c>
      <c r="EH82" s="402" t="str">
        <f t="shared" si="192"/>
        <v>Belum diisi</v>
      </c>
      <c r="EI82" s="318" t="e">
        <f>IF(EH82&gt;EH$63,"SALAH, IKU tidak ada",IF(EH82&gt;AVERAGE(EH$69:EH$78),"SALAH, Lebih tinggi dari nilai Kualitas Pengukuran","OK"))</f>
        <v>#DIV/0!</v>
      </c>
      <c r="EJ82" s="403" t="s">
        <v>431</v>
      </c>
      <c r="EK82" s="402" t="str">
        <f t="shared" si="193"/>
        <v>Belum diisi</v>
      </c>
      <c r="EL82" s="318" t="e">
        <f>IF(EK82&gt;EK$63,"SALAH, IKU tidak ada",IF(EK82&gt;AVERAGE(EK$69:EK$78),"SALAH, Lebih tinggi dari nilai Kualitas Pengukuran","OK"))</f>
        <v>#DIV/0!</v>
      </c>
      <c r="EM82" s="401" t="s">
        <v>431</v>
      </c>
      <c r="EN82" s="402" t="str">
        <f t="shared" si="194"/>
        <v>Belum diisi</v>
      </c>
      <c r="EO82" s="318" t="e">
        <f>IF(EN82&gt;EN$63,"SALAH, IKU tidak ada",IF(EN82&gt;AVERAGE(EN$69:EN$78),"SALAH, Lebih tinggi dari nilai Kualitas Pengukuran","OK"))</f>
        <v>#DIV/0!</v>
      </c>
    </row>
    <row r="83" spans="1:145" ht="15.75">
      <c r="A83" s="56">
        <v>86</v>
      </c>
      <c r="B83" s="310">
        <v>17</v>
      </c>
      <c r="C83" s="330" t="s">
        <v>245</v>
      </c>
      <c r="D83" s="404"/>
      <c r="E83" s="399" t="str">
        <f t="shared" si="148"/>
        <v>a</v>
      </c>
      <c r="F83" s="405">
        <f t="shared" si="149"/>
        <v>1</v>
      </c>
      <c r="H83" s="387"/>
      <c r="J83" s="348"/>
      <c r="K83" s="400" t="s">
        <v>1365</v>
      </c>
      <c r="L83" s="399">
        <f t="shared" si="150"/>
        <v>1</v>
      </c>
      <c r="M83" s="318" t="str">
        <f>IF(L83&gt;L$63,"SALAH, IKU tidak ada",IF(L83&gt;AVERAGE(L$69:L$78),"SALAH, Lebih tinggi dari nilai Kualitas Pengukuran","OK"))</f>
        <v>OK</v>
      </c>
      <c r="N83" s="401" t="s">
        <v>431</v>
      </c>
      <c r="O83" s="402" t="str">
        <f t="shared" si="151"/>
        <v>Belum diisi</v>
      </c>
      <c r="P83" s="318" t="e">
        <f>IF(O83&gt;O$63,"SALAH, IKU tidak ada",IF(O83&gt;AVERAGE(O$69:O$78),"SALAH, Lebih tinggi dari nilai Kualitas Pengukuran","OK"))</f>
        <v>#DIV/0!</v>
      </c>
      <c r="Q83" s="401" t="s">
        <v>431</v>
      </c>
      <c r="R83" s="402" t="str">
        <f t="shared" si="152"/>
        <v>Belum diisi</v>
      </c>
      <c r="S83" s="318" t="e">
        <f>IF(R83&gt;R$63,"SALAH, IKU tidak ada",IF(R83&gt;AVERAGE(R$69:R$78),"SALAH, Lebih tinggi dari nilai Kualitas Pengukuran","OK"))</f>
        <v>#DIV/0!</v>
      </c>
      <c r="T83" s="401" t="s">
        <v>431</v>
      </c>
      <c r="U83" s="402" t="str">
        <f t="shared" si="153"/>
        <v>Belum diisi</v>
      </c>
      <c r="V83" s="318" t="e">
        <f>IF(U83&gt;U$63,"SALAH, IKU tidak ada",IF(U83&gt;AVERAGE(U$69:U$78),"SALAH, Lebih tinggi dari nilai Kualitas Pengukuran","OK"))</f>
        <v>#DIV/0!</v>
      </c>
      <c r="W83" s="401" t="s">
        <v>431</v>
      </c>
      <c r="X83" s="402" t="str">
        <f t="shared" si="154"/>
        <v>Belum diisi</v>
      </c>
      <c r="Y83" s="318" t="e">
        <f>IF(X83&gt;X$63,"SALAH, IKU tidak ada",IF(X83&gt;AVERAGE(X$69:X$78),"SALAH, Lebih tinggi dari nilai Kualitas Pengukuran","OK"))</f>
        <v>#DIV/0!</v>
      </c>
      <c r="Z83" s="403" t="s">
        <v>431</v>
      </c>
      <c r="AA83" s="402" t="str">
        <f t="shared" si="155"/>
        <v>Belum diisi</v>
      </c>
      <c r="AB83" s="318" t="e">
        <f>IF(AA83&gt;AA$63,"SALAH, IKU tidak ada",IF(AA83&gt;AVERAGE(AA$69:AA$78),"SALAH, Lebih tinggi dari nilai Kualitas Pengukuran","OK"))</f>
        <v>#DIV/0!</v>
      </c>
      <c r="AC83" s="403" t="s">
        <v>431</v>
      </c>
      <c r="AD83" s="402" t="str">
        <f t="shared" si="156"/>
        <v>Belum diisi</v>
      </c>
      <c r="AE83" s="318" t="e">
        <f>IF(AD83&gt;AD$63,"SALAH, IKU tidak ada",IF(AD83&gt;AVERAGE(AD$69:AD$78),"SALAH, Lebih tinggi dari nilai Kualitas Pengukuran","OK"))</f>
        <v>#DIV/0!</v>
      </c>
      <c r="AF83" s="403" t="s">
        <v>431</v>
      </c>
      <c r="AG83" s="402" t="str">
        <f t="shared" si="157"/>
        <v>Belum diisi</v>
      </c>
      <c r="AH83" s="318" t="e">
        <f>IF(AG83&gt;AG$63,"SALAH, IKU tidak ada",IF(AG83&gt;AVERAGE(AG$69:AG$78),"SALAH, Lebih tinggi dari nilai Kualitas Pengukuran","OK"))</f>
        <v>#DIV/0!</v>
      </c>
      <c r="AI83" s="403" t="s">
        <v>431</v>
      </c>
      <c r="AJ83" s="402" t="str">
        <f t="shared" si="158"/>
        <v>Belum diisi</v>
      </c>
      <c r="AK83" s="318" t="e">
        <f>IF(AJ83&gt;AJ$63,"SALAH, IKU tidak ada",IF(AJ83&gt;AVERAGE(AJ$69:AJ$78),"SALAH, Lebih tinggi dari nilai Kualitas Pengukuran","OK"))</f>
        <v>#DIV/0!</v>
      </c>
      <c r="AL83" s="403" t="s">
        <v>431</v>
      </c>
      <c r="AM83" s="402" t="str">
        <f t="shared" si="159"/>
        <v>Belum diisi</v>
      </c>
      <c r="AN83" s="318" t="e">
        <f>IF(AM83&gt;AM$63,"SALAH, IKU tidak ada",IF(AM83&gt;AVERAGE(AM$69:AM$78),"SALAH, Lebih tinggi dari nilai Kualitas Pengukuran","OK"))</f>
        <v>#DIV/0!</v>
      </c>
      <c r="AO83" s="401" t="s">
        <v>431</v>
      </c>
      <c r="AP83" s="402" t="str">
        <f t="shared" si="160"/>
        <v>Belum diisi</v>
      </c>
      <c r="AQ83" s="318" t="e">
        <f>IF(AP83&gt;AP$63,"SALAH, IKU tidak ada",IF(AP83&gt;AVERAGE(AP$69:AP$78),"SALAH, Lebih tinggi dari nilai Kualitas Pengukuran","OK"))</f>
        <v>#DIV/0!</v>
      </c>
      <c r="AR83" s="401" t="s">
        <v>431</v>
      </c>
      <c r="AS83" s="402" t="str">
        <f t="shared" si="161"/>
        <v>Belum diisi</v>
      </c>
      <c r="AT83" s="318" t="e">
        <f>IF(AS83&gt;AS$63,"SALAH, IKU tidak ada",IF(AS83&gt;AVERAGE(AS$69:AS$78),"SALAH, Lebih tinggi dari nilai Kualitas Pengukuran","OK"))</f>
        <v>#DIV/0!</v>
      </c>
      <c r="AU83" s="401" t="s">
        <v>431</v>
      </c>
      <c r="AV83" s="402" t="str">
        <f t="shared" si="162"/>
        <v>Belum diisi</v>
      </c>
      <c r="AW83" s="318" t="e">
        <f>IF(AV83&gt;AV$63,"SALAH, IKU tidak ada",IF(AV83&gt;AVERAGE(AV$69:AV$78),"SALAH, Lebih tinggi dari nilai Kualitas Pengukuran","OK"))</f>
        <v>#DIV/0!</v>
      </c>
      <c r="AX83" s="401" t="s">
        <v>431</v>
      </c>
      <c r="AY83" s="402" t="str">
        <f t="shared" si="163"/>
        <v>Belum diisi</v>
      </c>
      <c r="AZ83" s="318" t="e">
        <f>IF(AY83&gt;AY$63,"SALAH, IKU tidak ada",IF(AY83&gt;AVERAGE(AY$69:AY$78),"SALAH, Lebih tinggi dari nilai Kualitas Pengukuran","OK"))</f>
        <v>#DIV/0!</v>
      </c>
      <c r="BA83" s="403" t="s">
        <v>431</v>
      </c>
      <c r="BB83" s="402" t="str">
        <f t="shared" si="164"/>
        <v>Belum diisi</v>
      </c>
      <c r="BC83" s="318" t="e">
        <f>IF(BB83&gt;BB$63,"SALAH, IKU tidak ada",IF(BB83&gt;AVERAGE(BB$69:BB$78),"SALAH, Lebih tinggi dari nilai Kualitas Pengukuran","OK"))</f>
        <v>#DIV/0!</v>
      </c>
      <c r="BD83" s="403" t="s">
        <v>431</v>
      </c>
      <c r="BE83" s="402" t="str">
        <f t="shared" si="165"/>
        <v>Belum diisi</v>
      </c>
      <c r="BF83" s="318" t="e">
        <f>IF(BE83&gt;BE$63,"SALAH, IKU tidak ada",IF(BE83&gt;AVERAGE(BE$69:BE$78),"SALAH, Lebih tinggi dari nilai Kualitas Pengukuran","OK"))</f>
        <v>#DIV/0!</v>
      </c>
      <c r="BG83" s="403" t="s">
        <v>431</v>
      </c>
      <c r="BH83" s="402" t="str">
        <f t="shared" si="166"/>
        <v>Belum diisi</v>
      </c>
      <c r="BI83" s="318" t="e">
        <f>IF(BH83&gt;BH$63,"SALAH, IKU tidak ada",IF(BH83&gt;AVERAGE(BH$69:BH$78),"SALAH, Lebih tinggi dari nilai Kualitas Pengukuran","OK"))</f>
        <v>#DIV/0!</v>
      </c>
      <c r="BJ83" s="403" t="s">
        <v>431</v>
      </c>
      <c r="BK83" s="402" t="str">
        <f t="shared" si="167"/>
        <v>Belum diisi</v>
      </c>
      <c r="BL83" s="318" t="e">
        <f>IF(BK83&gt;BK$63,"SALAH, IKU tidak ada",IF(BK83&gt;AVERAGE(BK$69:BK$78),"SALAH, Lebih tinggi dari nilai Kualitas Pengukuran","OK"))</f>
        <v>#DIV/0!</v>
      </c>
      <c r="BM83" s="403" t="s">
        <v>431</v>
      </c>
      <c r="BN83" s="402" t="str">
        <f t="shared" si="168"/>
        <v>Belum diisi</v>
      </c>
      <c r="BO83" s="318" t="e">
        <f>IF(BN83&gt;BN$63,"SALAH, IKU tidak ada",IF(BN83&gt;AVERAGE(BN$69:BN$78),"SALAH, Lebih tinggi dari nilai Kualitas Pengukuran","OK"))</f>
        <v>#DIV/0!</v>
      </c>
      <c r="BP83" s="403" t="s">
        <v>431</v>
      </c>
      <c r="BQ83" s="402" t="str">
        <f t="shared" si="169"/>
        <v>Belum diisi</v>
      </c>
      <c r="BR83" s="318" t="e">
        <f>IF(BQ83&gt;BQ$63,"SALAH, IKU tidak ada",IF(BQ83&gt;AVERAGE(BQ$69:BQ$78),"SALAH, Lebih tinggi dari nilai Kualitas Pengukuran","OK"))</f>
        <v>#DIV/0!</v>
      </c>
      <c r="BS83" s="403" t="s">
        <v>431</v>
      </c>
      <c r="BT83" s="402" t="str">
        <f t="shared" si="170"/>
        <v>Belum diisi</v>
      </c>
      <c r="BU83" s="318" t="e">
        <f>IF(BT83&gt;BT$63,"SALAH, IKU tidak ada",IF(BT83&gt;AVERAGE(BT$69:BT$78),"SALAH, Lebih tinggi dari nilai Kualitas Pengukuran","OK"))</f>
        <v>#DIV/0!</v>
      </c>
      <c r="BV83" s="403" t="s">
        <v>431</v>
      </c>
      <c r="BW83" s="402" t="str">
        <f t="shared" si="171"/>
        <v>Belum diisi</v>
      </c>
      <c r="BX83" s="318" t="e">
        <f>IF(BW83&gt;BW$63,"SALAH, IKU tidak ada",IF(BW83&gt;AVERAGE(BW$69:BW$78),"SALAH, Lebih tinggi dari nilai Kualitas Pengukuran","OK"))</f>
        <v>#DIV/0!</v>
      </c>
      <c r="BY83" s="403" t="s">
        <v>431</v>
      </c>
      <c r="BZ83" s="402" t="str">
        <f t="shared" si="172"/>
        <v>Belum diisi</v>
      </c>
      <c r="CA83" s="318" t="e">
        <f>IF(BZ83&gt;BZ$63,"SALAH, IKU tidak ada",IF(BZ83&gt;AVERAGE(BZ$69:BZ$78),"SALAH, Lebih tinggi dari nilai Kualitas Pengukuran","OK"))</f>
        <v>#DIV/0!</v>
      </c>
      <c r="CB83" s="403" t="s">
        <v>431</v>
      </c>
      <c r="CC83" s="402" t="str">
        <f t="shared" si="173"/>
        <v>Belum diisi</v>
      </c>
      <c r="CD83" s="318" t="e">
        <f>IF(CC83&gt;CC$63,"SALAH, IKU tidak ada",IF(CC83&gt;AVERAGE(CC$69:CC$78),"SALAH, Lebih tinggi dari nilai Kualitas Pengukuran","OK"))</f>
        <v>#DIV/0!</v>
      </c>
      <c r="CE83" s="403" t="s">
        <v>431</v>
      </c>
      <c r="CF83" s="402" t="str">
        <f t="shared" si="174"/>
        <v>Belum diisi</v>
      </c>
      <c r="CG83" s="318" t="e">
        <f>IF(CF83&gt;CF$63,"SALAH, IKU tidak ada",IF(CF83&gt;AVERAGE(CF$69:CF$78),"SALAH, Lebih tinggi dari nilai Kualitas Pengukuran","OK"))</f>
        <v>#DIV/0!</v>
      </c>
      <c r="CH83" s="403" t="s">
        <v>431</v>
      </c>
      <c r="CI83" s="402" t="str">
        <f t="shared" si="175"/>
        <v>Belum diisi</v>
      </c>
      <c r="CJ83" s="318" t="e">
        <f>IF(CI83&gt;CI$63,"SALAH, IKU tidak ada",IF(CI83&gt;AVERAGE(CI$69:CI$78),"SALAH, Lebih tinggi dari nilai Kualitas Pengukuran","OK"))</f>
        <v>#DIV/0!</v>
      </c>
      <c r="CK83" s="403" t="s">
        <v>431</v>
      </c>
      <c r="CL83" s="402" t="str">
        <f t="shared" si="176"/>
        <v>Belum diisi</v>
      </c>
      <c r="CM83" s="318" t="e">
        <f>IF(CL83&gt;CL$63,"SALAH, IKU tidak ada",IF(CL83&gt;AVERAGE(CL$69:CL$78),"SALAH, Lebih tinggi dari nilai Kualitas Pengukuran","OK"))</f>
        <v>#DIV/0!</v>
      </c>
      <c r="CN83" s="403" t="s">
        <v>431</v>
      </c>
      <c r="CO83" s="402" t="str">
        <f t="shared" si="177"/>
        <v>Belum diisi</v>
      </c>
      <c r="CP83" s="318" t="e">
        <f>IF(CO83&gt;CO$63,"SALAH, IKU tidak ada",IF(CO83&gt;AVERAGE(CO$69:CO$78),"SALAH, Lebih tinggi dari nilai Kualitas Pengukuran","OK"))</f>
        <v>#DIV/0!</v>
      </c>
      <c r="CQ83" s="403" t="s">
        <v>431</v>
      </c>
      <c r="CR83" s="402" t="str">
        <f t="shared" si="178"/>
        <v>Belum diisi</v>
      </c>
      <c r="CS83" s="318" t="e">
        <f>IF(CR83&gt;CR$63,"SALAH, IKU tidak ada",IF(CR83&gt;AVERAGE(CR$69:CR$78),"SALAH, Lebih tinggi dari nilai Kualitas Pengukuran","OK"))</f>
        <v>#DIV/0!</v>
      </c>
      <c r="CT83" s="403" t="s">
        <v>431</v>
      </c>
      <c r="CU83" s="402" t="str">
        <f t="shared" si="179"/>
        <v>Belum diisi</v>
      </c>
      <c r="CV83" s="318" t="e">
        <f>IF(CU83&gt;CU$63,"SALAH, IKU tidak ada",IF(CU83&gt;AVERAGE(CU$69:CU$78),"SALAH, Lebih tinggi dari nilai Kualitas Pengukuran","OK"))</f>
        <v>#DIV/0!</v>
      </c>
      <c r="CW83" s="403" t="s">
        <v>431</v>
      </c>
      <c r="CX83" s="402" t="str">
        <f t="shared" si="180"/>
        <v>Belum diisi</v>
      </c>
      <c r="CY83" s="318" t="e">
        <f>IF(CX83&gt;CX$63,"SALAH, IKU tidak ada",IF(CX83&gt;AVERAGE(CX$69:CX$78),"SALAH, Lebih tinggi dari nilai Kualitas Pengukuran","OK"))</f>
        <v>#DIV/0!</v>
      </c>
      <c r="CZ83" s="403" t="s">
        <v>431</v>
      </c>
      <c r="DA83" s="402" t="str">
        <f t="shared" si="181"/>
        <v>Belum diisi</v>
      </c>
      <c r="DB83" s="318" t="e">
        <f>IF(DA83&gt;DA$63,"SALAH, IKU tidak ada",IF(DA83&gt;AVERAGE(DA$69:DA$78),"SALAH, Lebih tinggi dari nilai Kualitas Pengukuran","OK"))</f>
        <v>#DIV/0!</v>
      </c>
      <c r="DC83" s="403" t="s">
        <v>431</v>
      </c>
      <c r="DD83" s="402" t="str">
        <f t="shared" si="182"/>
        <v>Belum diisi</v>
      </c>
      <c r="DE83" s="318" t="e">
        <f>IF(DD83&gt;DD$63,"SALAH, IKU tidak ada",IF(DD83&gt;AVERAGE(DD$69:DD$78),"SALAH, Lebih tinggi dari nilai Kualitas Pengukuran","OK"))</f>
        <v>#DIV/0!</v>
      </c>
      <c r="DF83" s="403" t="s">
        <v>431</v>
      </c>
      <c r="DG83" s="402" t="str">
        <f t="shared" si="183"/>
        <v>Belum diisi</v>
      </c>
      <c r="DH83" s="318" t="e">
        <f>IF(DG83&gt;DG$63,"SALAH, IKU tidak ada",IF(DG83&gt;AVERAGE(DG$69:DG$78),"SALAH, Lebih tinggi dari nilai Kualitas Pengukuran","OK"))</f>
        <v>#DIV/0!</v>
      </c>
      <c r="DI83" s="403" t="s">
        <v>431</v>
      </c>
      <c r="DJ83" s="402" t="str">
        <f t="shared" si="184"/>
        <v>Belum diisi</v>
      </c>
      <c r="DK83" s="318" t="e">
        <f>IF(DJ83&gt;DJ$63,"SALAH, IKU tidak ada",IF(DJ83&gt;AVERAGE(DJ$69:DJ$78),"SALAH, Lebih tinggi dari nilai Kualitas Pengukuran","OK"))</f>
        <v>#DIV/0!</v>
      </c>
      <c r="DL83" s="403" t="s">
        <v>431</v>
      </c>
      <c r="DM83" s="402" t="str">
        <f t="shared" si="185"/>
        <v>Belum diisi</v>
      </c>
      <c r="DN83" s="318" t="e">
        <f>IF(DM83&gt;DM$63,"SALAH, IKU tidak ada",IF(DM83&gt;AVERAGE(DM$69:DM$78),"SALAH, Lebih tinggi dari nilai Kualitas Pengukuran","OK"))</f>
        <v>#DIV/0!</v>
      </c>
      <c r="DO83" s="403" t="s">
        <v>431</v>
      </c>
      <c r="DP83" s="402" t="str">
        <f t="shared" si="186"/>
        <v>Belum diisi</v>
      </c>
      <c r="DQ83" s="318" t="e">
        <f>IF(DP83&gt;DP$63,"SALAH, IKU tidak ada",IF(DP83&gt;AVERAGE(DP$69:DP$78),"SALAH, Lebih tinggi dari nilai Kualitas Pengukuran","OK"))</f>
        <v>#DIV/0!</v>
      </c>
      <c r="DR83" s="403" t="s">
        <v>431</v>
      </c>
      <c r="DS83" s="402" t="str">
        <f t="shared" si="187"/>
        <v>Belum diisi</v>
      </c>
      <c r="DT83" s="318" t="e">
        <f>IF(DS83&gt;DS$63,"SALAH, IKU tidak ada",IF(DS83&gt;AVERAGE(DS$69:DS$78),"SALAH, Lebih tinggi dari nilai Kualitas Pengukuran","OK"))</f>
        <v>#DIV/0!</v>
      </c>
      <c r="DU83" s="403" t="s">
        <v>431</v>
      </c>
      <c r="DV83" s="402" t="str">
        <f t="shared" si="188"/>
        <v>Belum diisi</v>
      </c>
      <c r="DW83" s="318" t="e">
        <f>IF(DV83&gt;DV$63,"SALAH, IKU tidak ada",IF(DV83&gt;AVERAGE(DV$69:DV$78),"SALAH, Lebih tinggi dari nilai Kualitas Pengukuran","OK"))</f>
        <v>#DIV/0!</v>
      </c>
      <c r="DX83" s="403" t="s">
        <v>431</v>
      </c>
      <c r="DY83" s="402" t="str">
        <f t="shared" si="189"/>
        <v>Belum diisi</v>
      </c>
      <c r="DZ83" s="318" t="e">
        <f>IF(DY83&gt;DY$63,"SALAH, IKU tidak ada",IF(DY83&gt;AVERAGE(DY$69:DY$78),"SALAH, Lebih tinggi dari nilai Kualitas Pengukuran","OK"))</f>
        <v>#DIV/0!</v>
      </c>
      <c r="EA83" s="403" t="s">
        <v>431</v>
      </c>
      <c r="EB83" s="402" t="str">
        <f t="shared" si="190"/>
        <v>Belum diisi</v>
      </c>
      <c r="EC83" s="318" t="e">
        <f>IF(EB83&gt;EB$63,"SALAH, IKU tidak ada",IF(EB83&gt;AVERAGE(EB$69:EB$78),"SALAH, Lebih tinggi dari nilai Kualitas Pengukuran","OK"))</f>
        <v>#DIV/0!</v>
      </c>
      <c r="ED83" s="403" t="s">
        <v>431</v>
      </c>
      <c r="EE83" s="402" t="str">
        <f t="shared" si="191"/>
        <v>Belum diisi</v>
      </c>
      <c r="EF83" s="318" t="e">
        <f>IF(EE83&gt;EE$63,"SALAH, IKU tidak ada",IF(EE83&gt;AVERAGE(EE$69:EE$78),"SALAH, Lebih tinggi dari nilai Kualitas Pengukuran","OK"))</f>
        <v>#DIV/0!</v>
      </c>
      <c r="EG83" s="403" t="s">
        <v>431</v>
      </c>
      <c r="EH83" s="402" t="str">
        <f t="shared" si="192"/>
        <v>Belum diisi</v>
      </c>
      <c r="EI83" s="318" t="e">
        <f>IF(EH83&gt;EH$63,"SALAH, IKU tidak ada",IF(EH83&gt;AVERAGE(EH$69:EH$78),"SALAH, Lebih tinggi dari nilai Kualitas Pengukuran","OK"))</f>
        <v>#DIV/0!</v>
      </c>
      <c r="EJ83" s="403" t="s">
        <v>431</v>
      </c>
      <c r="EK83" s="402" t="str">
        <f t="shared" si="193"/>
        <v>Belum diisi</v>
      </c>
      <c r="EL83" s="318" t="e">
        <f>IF(EK83&gt;EK$63,"SALAH, IKU tidak ada",IF(EK83&gt;AVERAGE(EK$69:EK$78),"SALAH, Lebih tinggi dari nilai Kualitas Pengukuran","OK"))</f>
        <v>#DIV/0!</v>
      </c>
      <c r="EM83" s="401" t="s">
        <v>431</v>
      </c>
      <c r="EN83" s="402" t="str">
        <f t="shared" si="194"/>
        <v>Belum diisi</v>
      </c>
      <c r="EO83" s="318" t="e">
        <f>IF(EN83&gt;EN$63,"SALAH, IKU tidak ada",IF(EN83&gt;AVERAGE(EN$69:EN$78),"SALAH, Lebih tinggi dari nilai Kualitas Pengukuran","OK"))</f>
        <v>#DIV/0!</v>
      </c>
    </row>
    <row r="84" spans="1:145" ht="45">
      <c r="A84" s="278">
        <v>87</v>
      </c>
      <c r="B84" s="310">
        <v>18</v>
      </c>
      <c r="C84" s="330" t="s">
        <v>288</v>
      </c>
      <c r="D84" s="404"/>
      <c r="E84" s="399" t="str">
        <f t="shared" si="148"/>
        <v>a</v>
      </c>
      <c r="F84" s="405">
        <f t="shared" si="149"/>
        <v>1</v>
      </c>
      <c r="H84" s="387"/>
      <c r="J84" s="313" t="s">
        <v>431</v>
      </c>
      <c r="K84" s="400" t="s">
        <v>1365</v>
      </c>
      <c r="L84" s="399">
        <f t="shared" si="150"/>
        <v>1</v>
      </c>
      <c r="M84" s="318" t="str">
        <f>IF(L84&gt;L$63,"SALAH, IKU tidak ada",IF(L84&gt;AVERAGE(L$69:L$78),"SALAH, Lebih tinggi dari nilai Kualitas Pengukuran","OK"))</f>
        <v>OK</v>
      </c>
      <c r="N84" s="401" t="s">
        <v>431</v>
      </c>
      <c r="O84" s="402" t="str">
        <f t="shared" si="151"/>
        <v>Belum diisi</v>
      </c>
      <c r="P84" s="318" t="e">
        <f>IF(O84&gt;O$63,"SALAH, IKU tidak ada",IF(O84&gt;AVERAGE(O$69:O$78),"SALAH, Lebih tinggi dari nilai Kualitas Pengukuran","OK"))</f>
        <v>#DIV/0!</v>
      </c>
      <c r="Q84" s="401" t="s">
        <v>431</v>
      </c>
      <c r="R84" s="402" t="str">
        <f t="shared" si="152"/>
        <v>Belum diisi</v>
      </c>
      <c r="S84" s="318" t="e">
        <f>IF(R84&gt;R$63,"SALAH, IKU tidak ada",IF(R84&gt;AVERAGE(R$69:R$78),"SALAH, Lebih tinggi dari nilai Kualitas Pengukuran","OK"))</f>
        <v>#DIV/0!</v>
      </c>
      <c r="T84" s="401" t="s">
        <v>431</v>
      </c>
      <c r="U84" s="402" t="str">
        <f t="shared" si="153"/>
        <v>Belum diisi</v>
      </c>
      <c r="V84" s="318" t="e">
        <f>IF(U84&gt;U$63,"SALAH, IKU tidak ada",IF(U84&gt;AVERAGE(U$69:U$78),"SALAH, Lebih tinggi dari nilai Kualitas Pengukuran","OK"))</f>
        <v>#DIV/0!</v>
      </c>
      <c r="W84" s="401" t="s">
        <v>431</v>
      </c>
      <c r="X84" s="402" t="str">
        <f t="shared" si="154"/>
        <v>Belum diisi</v>
      </c>
      <c r="Y84" s="318" t="e">
        <f>IF(X84&gt;X$63,"SALAH, IKU tidak ada",IF(X84&gt;AVERAGE(X$69:X$78),"SALAH, Lebih tinggi dari nilai Kualitas Pengukuran","OK"))</f>
        <v>#DIV/0!</v>
      </c>
      <c r="Z84" s="403" t="s">
        <v>431</v>
      </c>
      <c r="AA84" s="402" t="str">
        <f t="shared" si="155"/>
        <v>Belum diisi</v>
      </c>
      <c r="AB84" s="318" t="e">
        <f>IF(AA84&gt;AA$63,"SALAH, IKU tidak ada",IF(AA84&gt;AVERAGE(AA$69:AA$78),"SALAH, Lebih tinggi dari nilai Kualitas Pengukuran","OK"))</f>
        <v>#DIV/0!</v>
      </c>
      <c r="AC84" s="403" t="s">
        <v>431</v>
      </c>
      <c r="AD84" s="402" t="str">
        <f t="shared" si="156"/>
        <v>Belum diisi</v>
      </c>
      <c r="AE84" s="318" t="e">
        <f>IF(AD84&gt;AD$63,"SALAH, IKU tidak ada",IF(AD84&gt;AVERAGE(AD$69:AD$78),"SALAH, Lebih tinggi dari nilai Kualitas Pengukuran","OK"))</f>
        <v>#DIV/0!</v>
      </c>
      <c r="AF84" s="403" t="s">
        <v>431</v>
      </c>
      <c r="AG84" s="402" t="str">
        <f t="shared" si="157"/>
        <v>Belum diisi</v>
      </c>
      <c r="AH84" s="318" t="e">
        <f>IF(AG84&gt;AG$63,"SALAH, IKU tidak ada",IF(AG84&gt;AVERAGE(AG$69:AG$78),"SALAH, Lebih tinggi dari nilai Kualitas Pengukuran","OK"))</f>
        <v>#DIV/0!</v>
      </c>
      <c r="AI84" s="403" t="s">
        <v>431</v>
      </c>
      <c r="AJ84" s="402" t="str">
        <f t="shared" si="158"/>
        <v>Belum diisi</v>
      </c>
      <c r="AK84" s="318" t="e">
        <f>IF(AJ84&gt;AJ$63,"SALAH, IKU tidak ada",IF(AJ84&gt;AVERAGE(AJ$69:AJ$78),"SALAH, Lebih tinggi dari nilai Kualitas Pengukuran","OK"))</f>
        <v>#DIV/0!</v>
      </c>
      <c r="AL84" s="403" t="s">
        <v>431</v>
      </c>
      <c r="AM84" s="402" t="str">
        <f t="shared" si="159"/>
        <v>Belum diisi</v>
      </c>
      <c r="AN84" s="318" t="e">
        <f>IF(AM84&gt;AM$63,"SALAH, IKU tidak ada",IF(AM84&gt;AVERAGE(AM$69:AM$78),"SALAH, Lebih tinggi dari nilai Kualitas Pengukuran","OK"))</f>
        <v>#DIV/0!</v>
      </c>
      <c r="AO84" s="401" t="s">
        <v>431</v>
      </c>
      <c r="AP84" s="402" t="str">
        <f t="shared" si="160"/>
        <v>Belum diisi</v>
      </c>
      <c r="AQ84" s="318" t="e">
        <f>IF(AP84&gt;AP$63,"SALAH, IKU tidak ada",IF(AP84&gt;AVERAGE(AP$69:AP$78),"SALAH, Lebih tinggi dari nilai Kualitas Pengukuran","OK"))</f>
        <v>#DIV/0!</v>
      </c>
      <c r="AR84" s="401" t="s">
        <v>431</v>
      </c>
      <c r="AS84" s="402" t="str">
        <f t="shared" si="161"/>
        <v>Belum diisi</v>
      </c>
      <c r="AT84" s="318" t="e">
        <f>IF(AS84&gt;AS$63,"SALAH, IKU tidak ada",IF(AS84&gt;AVERAGE(AS$69:AS$78),"SALAH, Lebih tinggi dari nilai Kualitas Pengukuran","OK"))</f>
        <v>#DIV/0!</v>
      </c>
      <c r="AU84" s="401" t="s">
        <v>431</v>
      </c>
      <c r="AV84" s="402" t="str">
        <f t="shared" si="162"/>
        <v>Belum diisi</v>
      </c>
      <c r="AW84" s="318" t="e">
        <f>IF(AV84&gt;AV$63,"SALAH, IKU tidak ada",IF(AV84&gt;AVERAGE(AV$69:AV$78),"SALAH, Lebih tinggi dari nilai Kualitas Pengukuran","OK"))</f>
        <v>#DIV/0!</v>
      </c>
      <c r="AX84" s="401" t="s">
        <v>431</v>
      </c>
      <c r="AY84" s="402" t="str">
        <f t="shared" si="163"/>
        <v>Belum diisi</v>
      </c>
      <c r="AZ84" s="318" t="e">
        <f>IF(AY84&gt;AY$63,"SALAH, IKU tidak ada",IF(AY84&gt;AVERAGE(AY$69:AY$78),"SALAH, Lebih tinggi dari nilai Kualitas Pengukuran","OK"))</f>
        <v>#DIV/0!</v>
      </c>
      <c r="BA84" s="403" t="s">
        <v>431</v>
      </c>
      <c r="BB84" s="402" t="str">
        <f t="shared" si="164"/>
        <v>Belum diisi</v>
      </c>
      <c r="BC84" s="318" t="e">
        <f>IF(BB84&gt;BB$63,"SALAH, IKU tidak ada",IF(BB84&gt;AVERAGE(BB$69:BB$78),"SALAH, Lebih tinggi dari nilai Kualitas Pengukuran","OK"))</f>
        <v>#DIV/0!</v>
      </c>
      <c r="BD84" s="403" t="s">
        <v>431</v>
      </c>
      <c r="BE84" s="402" t="str">
        <f t="shared" si="165"/>
        <v>Belum diisi</v>
      </c>
      <c r="BF84" s="318" t="e">
        <f>IF(BE84&gt;BE$63,"SALAH, IKU tidak ada",IF(BE84&gt;AVERAGE(BE$69:BE$78),"SALAH, Lebih tinggi dari nilai Kualitas Pengukuran","OK"))</f>
        <v>#DIV/0!</v>
      </c>
      <c r="BG84" s="403" t="s">
        <v>431</v>
      </c>
      <c r="BH84" s="402" t="str">
        <f t="shared" si="166"/>
        <v>Belum diisi</v>
      </c>
      <c r="BI84" s="318" t="e">
        <f>IF(BH84&gt;BH$63,"SALAH, IKU tidak ada",IF(BH84&gt;AVERAGE(BH$69:BH$78),"SALAH, Lebih tinggi dari nilai Kualitas Pengukuran","OK"))</f>
        <v>#DIV/0!</v>
      </c>
      <c r="BJ84" s="403" t="s">
        <v>431</v>
      </c>
      <c r="BK84" s="402" t="str">
        <f t="shared" si="167"/>
        <v>Belum diisi</v>
      </c>
      <c r="BL84" s="318" t="e">
        <f>IF(BK84&gt;BK$63,"SALAH, IKU tidak ada",IF(BK84&gt;AVERAGE(BK$69:BK$78),"SALAH, Lebih tinggi dari nilai Kualitas Pengukuran","OK"))</f>
        <v>#DIV/0!</v>
      </c>
      <c r="BM84" s="403" t="s">
        <v>431</v>
      </c>
      <c r="BN84" s="402" t="str">
        <f t="shared" si="168"/>
        <v>Belum diisi</v>
      </c>
      <c r="BO84" s="318" t="e">
        <f>IF(BN84&gt;BN$63,"SALAH, IKU tidak ada",IF(BN84&gt;AVERAGE(BN$69:BN$78),"SALAH, Lebih tinggi dari nilai Kualitas Pengukuran","OK"))</f>
        <v>#DIV/0!</v>
      </c>
      <c r="BP84" s="403" t="s">
        <v>431</v>
      </c>
      <c r="BQ84" s="402" t="str">
        <f t="shared" si="169"/>
        <v>Belum diisi</v>
      </c>
      <c r="BR84" s="318" t="e">
        <f>IF(BQ84&gt;BQ$63,"SALAH, IKU tidak ada",IF(BQ84&gt;AVERAGE(BQ$69:BQ$78),"SALAH, Lebih tinggi dari nilai Kualitas Pengukuran","OK"))</f>
        <v>#DIV/0!</v>
      </c>
      <c r="BS84" s="403" t="s">
        <v>431</v>
      </c>
      <c r="BT84" s="402" t="str">
        <f t="shared" si="170"/>
        <v>Belum diisi</v>
      </c>
      <c r="BU84" s="318" t="e">
        <f>IF(BT84&gt;BT$63,"SALAH, IKU tidak ada",IF(BT84&gt;AVERAGE(BT$69:BT$78),"SALAH, Lebih tinggi dari nilai Kualitas Pengukuran","OK"))</f>
        <v>#DIV/0!</v>
      </c>
      <c r="BV84" s="403" t="s">
        <v>431</v>
      </c>
      <c r="BW84" s="402" t="str">
        <f t="shared" si="171"/>
        <v>Belum diisi</v>
      </c>
      <c r="BX84" s="318" t="e">
        <f>IF(BW84&gt;BW$63,"SALAH, IKU tidak ada",IF(BW84&gt;AVERAGE(BW$69:BW$78),"SALAH, Lebih tinggi dari nilai Kualitas Pengukuran","OK"))</f>
        <v>#DIV/0!</v>
      </c>
      <c r="BY84" s="403" t="s">
        <v>431</v>
      </c>
      <c r="BZ84" s="402" t="str">
        <f t="shared" si="172"/>
        <v>Belum diisi</v>
      </c>
      <c r="CA84" s="318" t="e">
        <f>IF(BZ84&gt;BZ$63,"SALAH, IKU tidak ada",IF(BZ84&gt;AVERAGE(BZ$69:BZ$78),"SALAH, Lebih tinggi dari nilai Kualitas Pengukuran","OK"))</f>
        <v>#DIV/0!</v>
      </c>
      <c r="CB84" s="403" t="s">
        <v>431</v>
      </c>
      <c r="CC84" s="402" t="str">
        <f t="shared" si="173"/>
        <v>Belum diisi</v>
      </c>
      <c r="CD84" s="318" t="e">
        <f>IF(CC84&gt;CC$63,"SALAH, IKU tidak ada",IF(CC84&gt;AVERAGE(CC$69:CC$78),"SALAH, Lebih tinggi dari nilai Kualitas Pengukuran","OK"))</f>
        <v>#DIV/0!</v>
      </c>
      <c r="CE84" s="403" t="s">
        <v>431</v>
      </c>
      <c r="CF84" s="402" t="str">
        <f t="shared" si="174"/>
        <v>Belum diisi</v>
      </c>
      <c r="CG84" s="318" t="e">
        <f>IF(CF84&gt;CF$63,"SALAH, IKU tidak ada",IF(CF84&gt;AVERAGE(CF$69:CF$78),"SALAH, Lebih tinggi dari nilai Kualitas Pengukuran","OK"))</f>
        <v>#DIV/0!</v>
      </c>
      <c r="CH84" s="403" t="s">
        <v>431</v>
      </c>
      <c r="CI84" s="402" t="str">
        <f t="shared" si="175"/>
        <v>Belum diisi</v>
      </c>
      <c r="CJ84" s="318" t="e">
        <f>IF(CI84&gt;CI$63,"SALAH, IKU tidak ada",IF(CI84&gt;AVERAGE(CI$69:CI$78),"SALAH, Lebih tinggi dari nilai Kualitas Pengukuran","OK"))</f>
        <v>#DIV/0!</v>
      </c>
      <c r="CK84" s="403" t="s">
        <v>431</v>
      </c>
      <c r="CL84" s="402" t="str">
        <f t="shared" si="176"/>
        <v>Belum diisi</v>
      </c>
      <c r="CM84" s="318" t="e">
        <f>IF(CL84&gt;CL$63,"SALAH, IKU tidak ada",IF(CL84&gt;AVERAGE(CL$69:CL$78),"SALAH, Lebih tinggi dari nilai Kualitas Pengukuran","OK"))</f>
        <v>#DIV/0!</v>
      </c>
      <c r="CN84" s="403" t="s">
        <v>431</v>
      </c>
      <c r="CO84" s="402" t="str">
        <f t="shared" si="177"/>
        <v>Belum diisi</v>
      </c>
      <c r="CP84" s="318" t="e">
        <f>IF(CO84&gt;CO$63,"SALAH, IKU tidak ada",IF(CO84&gt;AVERAGE(CO$69:CO$78),"SALAH, Lebih tinggi dari nilai Kualitas Pengukuran","OK"))</f>
        <v>#DIV/0!</v>
      </c>
      <c r="CQ84" s="403" t="s">
        <v>431</v>
      </c>
      <c r="CR84" s="402" t="str">
        <f t="shared" si="178"/>
        <v>Belum diisi</v>
      </c>
      <c r="CS84" s="318" t="e">
        <f>IF(CR84&gt;CR$63,"SALAH, IKU tidak ada",IF(CR84&gt;AVERAGE(CR$69:CR$78),"SALAH, Lebih tinggi dari nilai Kualitas Pengukuran","OK"))</f>
        <v>#DIV/0!</v>
      </c>
      <c r="CT84" s="403" t="s">
        <v>431</v>
      </c>
      <c r="CU84" s="402" t="str">
        <f t="shared" si="179"/>
        <v>Belum diisi</v>
      </c>
      <c r="CV84" s="318" t="e">
        <f>IF(CU84&gt;CU$63,"SALAH, IKU tidak ada",IF(CU84&gt;AVERAGE(CU$69:CU$78),"SALAH, Lebih tinggi dari nilai Kualitas Pengukuran","OK"))</f>
        <v>#DIV/0!</v>
      </c>
      <c r="CW84" s="403" t="s">
        <v>431</v>
      </c>
      <c r="CX84" s="402" t="str">
        <f t="shared" si="180"/>
        <v>Belum diisi</v>
      </c>
      <c r="CY84" s="318" t="e">
        <f>IF(CX84&gt;CX$63,"SALAH, IKU tidak ada",IF(CX84&gt;AVERAGE(CX$69:CX$78),"SALAH, Lebih tinggi dari nilai Kualitas Pengukuran","OK"))</f>
        <v>#DIV/0!</v>
      </c>
      <c r="CZ84" s="403" t="s">
        <v>431</v>
      </c>
      <c r="DA84" s="402" t="str">
        <f t="shared" si="181"/>
        <v>Belum diisi</v>
      </c>
      <c r="DB84" s="318" t="e">
        <f>IF(DA84&gt;DA$63,"SALAH, IKU tidak ada",IF(DA84&gt;AVERAGE(DA$69:DA$78),"SALAH, Lebih tinggi dari nilai Kualitas Pengukuran","OK"))</f>
        <v>#DIV/0!</v>
      </c>
      <c r="DC84" s="403" t="s">
        <v>431</v>
      </c>
      <c r="DD84" s="402" t="str">
        <f t="shared" si="182"/>
        <v>Belum diisi</v>
      </c>
      <c r="DE84" s="318" t="e">
        <f>IF(DD84&gt;DD$63,"SALAH, IKU tidak ada",IF(DD84&gt;AVERAGE(DD$69:DD$78),"SALAH, Lebih tinggi dari nilai Kualitas Pengukuran","OK"))</f>
        <v>#DIV/0!</v>
      </c>
      <c r="DF84" s="403" t="s">
        <v>431</v>
      </c>
      <c r="DG84" s="402" t="str">
        <f t="shared" si="183"/>
        <v>Belum diisi</v>
      </c>
      <c r="DH84" s="318" t="e">
        <f>IF(DG84&gt;DG$63,"SALAH, IKU tidak ada",IF(DG84&gt;AVERAGE(DG$69:DG$78),"SALAH, Lebih tinggi dari nilai Kualitas Pengukuran","OK"))</f>
        <v>#DIV/0!</v>
      </c>
      <c r="DI84" s="403" t="s">
        <v>431</v>
      </c>
      <c r="DJ84" s="402" t="str">
        <f t="shared" si="184"/>
        <v>Belum diisi</v>
      </c>
      <c r="DK84" s="318" t="e">
        <f>IF(DJ84&gt;DJ$63,"SALAH, IKU tidak ada",IF(DJ84&gt;AVERAGE(DJ$69:DJ$78),"SALAH, Lebih tinggi dari nilai Kualitas Pengukuran","OK"))</f>
        <v>#DIV/0!</v>
      </c>
      <c r="DL84" s="403" t="s">
        <v>431</v>
      </c>
      <c r="DM84" s="402" t="str">
        <f t="shared" si="185"/>
        <v>Belum diisi</v>
      </c>
      <c r="DN84" s="318" t="e">
        <f>IF(DM84&gt;DM$63,"SALAH, IKU tidak ada",IF(DM84&gt;AVERAGE(DM$69:DM$78),"SALAH, Lebih tinggi dari nilai Kualitas Pengukuran","OK"))</f>
        <v>#DIV/0!</v>
      </c>
      <c r="DO84" s="403" t="s">
        <v>431</v>
      </c>
      <c r="DP84" s="402" t="str">
        <f t="shared" si="186"/>
        <v>Belum diisi</v>
      </c>
      <c r="DQ84" s="318" t="e">
        <f>IF(DP84&gt;DP$63,"SALAH, IKU tidak ada",IF(DP84&gt;AVERAGE(DP$69:DP$78),"SALAH, Lebih tinggi dari nilai Kualitas Pengukuran","OK"))</f>
        <v>#DIV/0!</v>
      </c>
      <c r="DR84" s="403" t="s">
        <v>431</v>
      </c>
      <c r="DS84" s="402" t="str">
        <f t="shared" si="187"/>
        <v>Belum diisi</v>
      </c>
      <c r="DT84" s="318" t="e">
        <f>IF(DS84&gt;DS$63,"SALAH, IKU tidak ada",IF(DS84&gt;AVERAGE(DS$69:DS$78),"SALAH, Lebih tinggi dari nilai Kualitas Pengukuran","OK"))</f>
        <v>#DIV/0!</v>
      </c>
      <c r="DU84" s="403" t="s">
        <v>431</v>
      </c>
      <c r="DV84" s="402" t="str">
        <f t="shared" si="188"/>
        <v>Belum diisi</v>
      </c>
      <c r="DW84" s="318" t="e">
        <f>IF(DV84&gt;DV$63,"SALAH, IKU tidak ada",IF(DV84&gt;AVERAGE(DV$69:DV$78),"SALAH, Lebih tinggi dari nilai Kualitas Pengukuran","OK"))</f>
        <v>#DIV/0!</v>
      </c>
      <c r="DX84" s="403" t="s">
        <v>431</v>
      </c>
      <c r="DY84" s="402" t="str">
        <f t="shared" si="189"/>
        <v>Belum diisi</v>
      </c>
      <c r="DZ84" s="318" t="e">
        <f>IF(DY84&gt;DY$63,"SALAH, IKU tidak ada",IF(DY84&gt;AVERAGE(DY$69:DY$78),"SALAH, Lebih tinggi dari nilai Kualitas Pengukuran","OK"))</f>
        <v>#DIV/0!</v>
      </c>
      <c r="EA84" s="403" t="s">
        <v>431</v>
      </c>
      <c r="EB84" s="402" t="str">
        <f t="shared" si="190"/>
        <v>Belum diisi</v>
      </c>
      <c r="EC84" s="318" t="e">
        <f>IF(EB84&gt;EB$63,"SALAH, IKU tidak ada",IF(EB84&gt;AVERAGE(EB$69:EB$78),"SALAH, Lebih tinggi dari nilai Kualitas Pengukuran","OK"))</f>
        <v>#DIV/0!</v>
      </c>
      <c r="ED84" s="403" t="s">
        <v>431</v>
      </c>
      <c r="EE84" s="402" t="str">
        <f t="shared" si="191"/>
        <v>Belum diisi</v>
      </c>
      <c r="EF84" s="318" t="e">
        <f>IF(EE84&gt;EE$63,"SALAH, IKU tidak ada",IF(EE84&gt;AVERAGE(EE$69:EE$78),"SALAH, Lebih tinggi dari nilai Kualitas Pengukuran","OK"))</f>
        <v>#DIV/0!</v>
      </c>
      <c r="EG84" s="403" t="s">
        <v>431</v>
      </c>
      <c r="EH84" s="402" t="str">
        <f t="shared" si="192"/>
        <v>Belum diisi</v>
      </c>
      <c r="EI84" s="318" t="e">
        <f>IF(EH84&gt;EH$63,"SALAH, IKU tidak ada",IF(EH84&gt;AVERAGE(EH$69:EH$78),"SALAH, Lebih tinggi dari nilai Kualitas Pengukuran","OK"))</f>
        <v>#DIV/0!</v>
      </c>
      <c r="EJ84" s="403" t="s">
        <v>431</v>
      </c>
      <c r="EK84" s="402" t="str">
        <f t="shared" si="193"/>
        <v>Belum diisi</v>
      </c>
      <c r="EL84" s="318" t="e">
        <f>IF(EK84&gt;EK$63,"SALAH, IKU tidak ada",IF(EK84&gt;AVERAGE(EK$69:EK$78),"SALAH, Lebih tinggi dari nilai Kualitas Pengukuran","OK"))</f>
        <v>#DIV/0!</v>
      </c>
      <c r="EM84" s="401" t="s">
        <v>431</v>
      </c>
      <c r="EN84" s="402" t="str">
        <f t="shared" si="194"/>
        <v>Belum diisi</v>
      </c>
      <c r="EO84" s="318" t="e">
        <f>IF(EN84&gt;EN$63,"SALAH, IKU tidak ada",IF(EN84&gt;AVERAGE(EN$69:EN$78),"SALAH, Lebih tinggi dari nilai Kualitas Pengukuran","OK"))</f>
        <v>#DIV/0!</v>
      </c>
    </row>
    <row r="85" spans="1:145" ht="15">
      <c r="A85" s="56">
        <v>88</v>
      </c>
      <c r="B85" s="310">
        <v>19</v>
      </c>
      <c r="C85" s="316" t="s">
        <v>71</v>
      </c>
      <c r="D85" s="404"/>
      <c r="E85" s="399" t="str">
        <f>IF(F85&gt;0.875,"a",IF(F85&gt;0.625,"b",IF(F85&gt;0.375,"c",IF(F85&gt;0.125,"d",IF(F85&lt;=0.125,"e","Error")))))</f>
        <v>a</v>
      </c>
      <c r="F85" s="405">
        <f t="shared" si="149"/>
        <v>1</v>
      </c>
      <c r="H85" s="387"/>
      <c r="J85" s="313" t="s">
        <v>431</v>
      </c>
      <c r="K85" s="400" t="s">
        <v>1365</v>
      </c>
      <c r="L85" s="399">
        <f t="shared" si="150"/>
        <v>1</v>
      </c>
      <c r="M85" s="318" t="str">
        <f>IF(L85&gt;L$63,"SALAH, IKU tidak ada",IF(L85&gt;AVERAGE(L$69:L$78),"SALAH, Lebih tinggi dari nilai Kualitas Pengukuran","OK"))</f>
        <v>OK</v>
      </c>
      <c r="N85" s="401" t="s">
        <v>431</v>
      </c>
      <c r="O85" s="402" t="str">
        <f t="shared" si="151"/>
        <v>Belum diisi</v>
      </c>
      <c r="P85" s="318" t="e">
        <f>IF(O85&gt;O$63,"SALAH, IKU tidak ada",IF(O85&gt;AVERAGE(O$69:O$78),"SALAH, Lebih tinggi dari nilai Kualitas Pengukuran","OK"))</f>
        <v>#DIV/0!</v>
      </c>
      <c r="Q85" s="401" t="s">
        <v>431</v>
      </c>
      <c r="R85" s="402" t="str">
        <f t="shared" si="152"/>
        <v>Belum diisi</v>
      </c>
      <c r="S85" s="318" t="e">
        <f>IF(R85&gt;R$63,"SALAH, IKU tidak ada",IF(R85&gt;AVERAGE(R$69:R$78),"SALAH, Lebih tinggi dari nilai Kualitas Pengukuran","OK"))</f>
        <v>#DIV/0!</v>
      </c>
      <c r="T85" s="401" t="s">
        <v>431</v>
      </c>
      <c r="U85" s="402" t="str">
        <f t="shared" si="153"/>
        <v>Belum diisi</v>
      </c>
      <c r="V85" s="318" t="e">
        <f>IF(U85&gt;U$63,"SALAH, IKU tidak ada",IF(U85&gt;AVERAGE(U$69:U$78),"SALAH, Lebih tinggi dari nilai Kualitas Pengukuran","OK"))</f>
        <v>#DIV/0!</v>
      </c>
      <c r="W85" s="401" t="s">
        <v>431</v>
      </c>
      <c r="X85" s="402" t="str">
        <f t="shared" si="154"/>
        <v>Belum diisi</v>
      </c>
      <c r="Y85" s="318" t="e">
        <f>IF(X85&gt;X$63,"SALAH, IKU tidak ada",IF(X85&gt;AVERAGE(X$69:X$78),"SALAH, Lebih tinggi dari nilai Kualitas Pengukuran","OK"))</f>
        <v>#DIV/0!</v>
      </c>
      <c r="Z85" s="403" t="s">
        <v>431</v>
      </c>
      <c r="AA85" s="402" t="str">
        <f t="shared" si="155"/>
        <v>Belum diisi</v>
      </c>
      <c r="AB85" s="318" t="e">
        <f>IF(AA85&gt;AA$63,"SALAH, IKU tidak ada",IF(AA85&gt;AVERAGE(AA$69:AA$78),"SALAH, Lebih tinggi dari nilai Kualitas Pengukuran","OK"))</f>
        <v>#DIV/0!</v>
      </c>
      <c r="AC85" s="403" t="s">
        <v>431</v>
      </c>
      <c r="AD85" s="402" t="str">
        <f t="shared" si="156"/>
        <v>Belum diisi</v>
      </c>
      <c r="AE85" s="318" t="e">
        <f>IF(AD85&gt;AD$63,"SALAH, IKU tidak ada",IF(AD85&gt;AVERAGE(AD$69:AD$78),"SALAH, Lebih tinggi dari nilai Kualitas Pengukuran","OK"))</f>
        <v>#DIV/0!</v>
      </c>
      <c r="AF85" s="403" t="s">
        <v>431</v>
      </c>
      <c r="AG85" s="402" t="str">
        <f t="shared" si="157"/>
        <v>Belum diisi</v>
      </c>
      <c r="AH85" s="318" t="e">
        <f>IF(AG85&gt;AG$63,"SALAH, IKU tidak ada",IF(AG85&gt;AVERAGE(AG$69:AG$78),"SALAH, Lebih tinggi dari nilai Kualitas Pengukuran","OK"))</f>
        <v>#DIV/0!</v>
      </c>
      <c r="AI85" s="403" t="s">
        <v>431</v>
      </c>
      <c r="AJ85" s="402" t="str">
        <f t="shared" si="158"/>
        <v>Belum diisi</v>
      </c>
      <c r="AK85" s="318" t="e">
        <f>IF(AJ85&gt;AJ$63,"SALAH, IKU tidak ada",IF(AJ85&gt;AVERAGE(AJ$69:AJ$78),"SALAH, Lebih tinggi dari nilai Kualitas Pengukuran","OK"))</f>
        <v>#DIV/0!</v>
      </c>
      <c r="AL85" s="403" t="s">
        <v>431</v>
      </c>
      <c r="AM85" s="402" t="str">
        <f t="shared" si="159"/>
        <v>Belum diisi</v>
      </c>
      <c r="AN85" s="318" t="e">
        <f>IF(AM85&gt;AM$63,"SALAH, IKU tidak ada",IF(AM85&gt;AVERAGE(AM$69:AM$78),"SALAH, Lebih tinggi dari nilai Kualitas Pengukuran","OK"))</f>
        <v>#DIV/0!</v>
      </c>
      <c r="AO85" s="401" t="s">
        <v>431</v>
      </c>
      <c r="AP85" s="402" t="str">
        <f t="shared" si="160"/>
        <v>Belum diisi</v>
      </c>
      <c r="AQ85" s="318" t="e">
        <f>IF(AP85&gt;AP$63,"SALAH, IKU tidak ada",IF(AP85&gt;AVERAGE(AP$69:AP$78),"SALAH, Lebih tinggi dari nilai Kualitas Pengukuran","OK"))</f>
        <v>#DIV/0!</v>
      </c>
      <c r="AR85" s="401" t="s">
        <v>431</v>
      </c>
      <c r="AS85" s="402" t="str">
        <f t="shared" si="161"/>
        <v>Belum diisi</v>
      </c>
      <c r="AT85" s="318" t="e">
        <f>IF(AS85&gt;AS$63,"SALAH, IKU tidak ada",IF(AS85&gt;AVERAGE(AS$69:AS$78),"SALAH, Lebih tinggi dari nilai Kualitas Pengukuran","OK"))</f>
        <v>#DIV/0!</v>
      </c>
      <c r="AU85" s="401" t="s">
        <v>431</v>
      </c>
      <c r="AV85" s="402" t="str">
        <f t="shared" si="162"/>
        <v>Belum diisi</v>
      </c>
      <c r="AW85" s="318" t="e">
        <f>IF(AV85&gt;AV$63,"SALAH, IKU tidak ada",IF(AV85&gt;AVERAGE(AV$69:AV$78),"SALAH, Lebih tinggi dari nilai Kualitas Pengukuran","OK"))</f>
        <v>#DIV/0!</v>
      </c>
      <c r="AX85" s="401" t="s">
        <v>431</v>
      </c>
      <c r="AY85" s="402" t="str">
        <f t="shared" si="163"/>
        <v>Belum diisi</v>
      </c>
      <c r="AZ85" s="318" t="e">
        <f>IF(AY85&gt;AY$63,"SALAH, IKU tidak ada",IF(AY85&gt;AVERAGE(AY$69:AY$78),"SALAH, Lebih tinggi dari nilai Kualitas Pengukuran","OK"))</f>
        <v>#DIV/0!</v>
      </c>
      <c r="BA85" s="403" t="s">
        <v>431</v>
      </c>
      <c r="BB85" s="402" t="str">
        <f t="shared" si="164"/>
        <v>Belum diisi</v>
      </c>
      <c r="BC85" s="318" t="e">
        <f>IF(BB85&gt;BB$63,"SALAH, IKU tidak ada",IF(BB85&gt;AVERAGE(BB$69:BB$78),"SALAH, Lebih tinggi dari nilai Kualitas Pengukuran","OK"))</f>
        <v>#DIV/0!</v>
      </c>
      <c r="BD85" s="403" t="s">
        <v>431</v>
      </c>
      <c r="BE85" s="402" t="str">
        <f t="shared" si="165"/>
        <v>Belum diisi</v>
      </c>
      <c r="BF85" s="318" t="e">
        <f>IF(BE85&gt;BE$63,"SALAH, IKU tidak ada",IF(BE85&gt;AVERAGE(BE$69:BE$78),"SALAH, Lebih tinggi dari nilai Kualitas Pengukuran","OK"))</f>
        <v>#DIV/0!</v>
      </c>
      <c r="BG85" s="403" t="s">
        <v>431</v>
      </c>
      <c r="BH85" s="402" t="str">
        <f t="shared" si="166"/>
        <v>Belum diisi</v>
      </c>
      <c r="BI85" s="318" t="e">
        <f>IF(BH85&gt;BH$63,"SALAH, IKU tidak ada",IF(BH85&gt;AVERAGE(BH$69:BH$78),"SALAH, Lebih tinggi dari nilai Kualitas Pengukuran","OK"))</f>
        <v>#DIV/0!</v>
      </c>
      <c r="BJ85" s="403" t="s">
        <v>431</v>
      </c>
      <c r="BK85" s="402" t="str">
        <f t="shared" si="167"/>
        <v>Belum diisi</v>
      </c>
      <c r="BL85" s="318" t="e">
        <f>IF(BK85&gt;BK$63,"SALAH, IKU tidak ada",IF(BK85&gt;AVERAGE(BK$69:BK$78),"SALAH, Lebih tinggi dari nilai Kualitas Pengukuran","OK"))</f>
        <v>#DIV/0!</v>
      </c>
      <c r="BM85" s="403" t="s">
        <v>431</v>
      </c>
      <c r="BN85" s="402" t="str">
        <f t="shared" si="168"/>
        <v>Belum diisi</v>
      </c>
      <c r="BO85" s="318" t="e">
        <f>IF(BN85&gt;BN$63,"SALAH, IKU tidak ada",IF(BN85&gt;AVERAGE(BN$69:BN$78),"SALAH, Lebih tinggi dari nilai Kualitas Pengukuran","OK"))</f>
        <v>#DIV/0!</v>
      </c>
      <c r="BP85" s="403" t="s">
        <v>431</v>
      </c>
      <c r="BQ85" s="402" t="str">
        <f t="shared" si="169"/>
        <v>Belum diisi</v>
      </c>
      <c r="BR85" s="318" t="e">
        <f>IF(BQ85&gt;BQ$63,"SALAH, IKU tidak ada",IF(BQ85&gt;AVERAGE(BQ$69:BQ$78),"SALAH, Lebih tinggi dari nilai Kualitas Pengukuran","OK"))</f>
        <v>#DIV/0!</v>
      </c>
      <c r="BS85" s="403" t="s">
        <v>431</v>
      </c>
      <c r="BT85" s="402" t="str">
        <f t="shared" si="170"/>
        <v>Belum diisi</v>
      </c>
      <c r="BU85" s="318" t="e">
        <f>IF(BT85&gt;BT$63,"SALAH, IKU tidak ada",IF(BT85&gt;AVERAGE(BT$69:BT$78),"SALAH, Lebih tinggi dari nilai Kualitas Pengukuran","OK"))</f>
        <v>#DIV/0!</v>
      </c>
      <c r="BV85" s="403" t="s">
        <v>431</v>
      </c>
      <c r="BW85" s="402" t="str">
        <f t="shared" si="171"/>
        <v>Belum diisi</v>
      </c>
      <c r="BX85" s="318" t="e">
        <f>IF(BW85&gt;BW$63,"SALAH, IKU tidak ada",IF(BW85&gt;AVERAGE(BW$69:BW$78),"SALAH, Lebih tinggi dari nilai Kualitas Pengukuran","OK"))</f>
        <v>#DIV/0!</v>
      </c>
      <c r="BY85" s="403" t="s">
        <v>431</v>
      </c>
      <c r="BZ85" s="402" t="str">
        <f t="shared" si="172"/>
        <v>Belum diisi</v>
      </c>
      <c r="CA85" s="318" t="e">
        <f>IF(BZ85&gt;BZ$63,"SALAH, IKU tidak ada",IF(BZ85&gt;AVERAGE(BZ$69:BZ$78),"SALAH, Lebih tinggi dari nilai Kualitas Pengukuran","OK"))</f>
        <v>#DIV/0!</v>
      </c>
      <c r="CB85" s="403" t="s">
        <v>431</v>
      </c>
      <c r="CC85" s="402" t="str">
        <f t="shared" si="173"/>
        <v>Belum diisi</v>
      </c>
      <c r="CD85" s="318" t="e">
        <f>IF(CC85&gt;CC$63,"SALAH, IKU tidak ada",IF(CC85&gt;AVERAGE(CC$69:CC$78),"SALAH, Lebih tinggi dari nilai Kualitas Pengukuran","OK"))</f>
        <v>#DIV/0!</v>
      </c>
      <c r="CE85" s="403" t="s">
        <v>431</v>
      </c>
      <c r="CF85" s="402" t="str">
        <f t="shared" si="174"/>
        <v>Belum diisi</v>
      </c>
      <c r="CG85" s="318" t="e">
        <f>IF(CF85&gt;CF$63,"SALAH, IKU tidak ada",IF(CF85&gt;AVERAGE(CF$69:CF$78),"SALAH, Lebih tinggi dari nilai Kualitas Pengukuran","OK"))</f>
        <v>#DIV/0!</v>
      </c>
      <c r="CH85" s="403" t="s">
        <v>431</v>
      </c>
      <c r="CI85" s="402" t="str">
        <f t="shared" si="175"/>
        <v>Belum diisi</v>
      </c>
      <c r="CJ85" s="318" t="e">
        <f>IF(CI85&gt;CI$63,"SALAH, IKU tidak ada",IF(CI85&gt;AVERAGE(CI$69:CI$78),"SALAH, Lebih tinggi dari nilai Kualitas Pengukuran","OK"))</f>
        <v>#DIV/0!</v>
      </c>
      <c r="CK85" s="403" t="s">
        <v>431</v>
      </c>
      <c r="CL85" s="402" t="str">
        <f t="shared" si="176"/>
        <v>Belum diisi</v>
      </c>
      <c r="CM85" s="318" t="e">
        <f>IF(CL85&gt;CL$63,"SALAH, IKU tidak ada",IF(CL85&gt;AVERAGE(CL$69:CL$78),"SALAH, Lebih tinggi dari nilai Kualitas Pengukuran","OK"))</f>
        <v>#DIV/0!</v>
      </c>
      <c r="CN85" s="403" t="s">
        <v>431</v>
      </c>
      <c r="CO85" s="402" t="str">
        <f t="shared" si="177"/>
        <v>Belum diisi</v>
      </c>
      <c r="CP85" s="318" t="e">
        <f>IF(CO85&gt;CO$63,"SALAH, IKU tidak ada",IF(CO85&gt;AVERAGE(CO$69:CO$78),"SALAH, Lebih tinggi dari nilai Kualitas Pengukuran","OK"))</f>
        <v>#DIV/0!</v>
      </c>
      <c r="CQ85" s="403" t="s">
        <v>431</v>
      </c>
      <c r="CR85" s="402" t="str">
        <f t="shared" si="178"/>
        <v>Belum diisi</v>
      </c>
      <c r="CS85" s="318" t="e">
        <f>IF(CR85&gt;CR$63,"SALAH, IKU tidak ada",IF(CR85&gt;AVERAGE(CR$69:CR$78),"SALAH, Lebih tinggi dari nilai Kualitas Pengukuran","OK"))</f>
        <v>#DIV/0!</v>
      </c>
      <c r="CT85" s="403" t="s">
        <v>431</v>
      </c>
      <c r="CU85" s="402" t="str">
        <f t="shared" si="179"/>
        <v>Belum diisi</v>
      </c>
      <c r="CV85" s="318" t="e">
        <f>IF(CU85&gt;CU$63,"SALAH, IKU tidak ada",IF(CU85&gt;AVERAGE(CU$69:CU$78),"SALAH, Lebih tinggi dari nilai Kualitas Pengukuran","OK"))</f>
        <v>#DIV/0!</v>
      </c>
      <c r="CW85" s="403" t="s">
        <v>431</v>
      </c>
      <c r="CX85" s="402" t="str">
        <f t="shared" si="180"/>
        <v>Belum diisi</v>
      </c>
      <c r="CY85" s="318" t="e">
        <f>IF(CX85&gt;CX$63,"SALAH, IKU tidak ada",IF(CX85&gt;AVERAGE(CX$69:CX$78),"SALAH, Lebih tinggi dari nilai Kualitas Pengukuran","OK"))</f>
        <v>#DIV/0!</v>
      </c>
      <c r="CZ85" s="403" t="s">
        <v>431</v>
      </c>
      <c r="DA85" s="402" t="str">
        <f t="shared" si="181"/>
        <v>Belum diisi</v>
      </c>
      <c r="DB85" s="318" t="e">
        <f>IF(DA85&gt;DA$63,"SALAH, IKU tidak ada",IF(DA85&gt;AVERAGE(DA$69:DA$78),"SALAH, Lebih tinggi dari nilai Kualitas Pengukuran","OK"))</f>
        <v>#DIV/0!</v>
      </c>
      <c r="DC85" s="403" t="s">
        <v>431</v>
      </c>
      <c r="DD85" s="402" t="str">
        <f t="shared" si="182"/>
        <v>Belum diisi</v>
      </c>
      <c r="DE85" s="318" t="e">
        <f>IF(DD85&gt;DD$63,"SALAH, IKU tidak ada",IF(DD85&gt;AVERAGE(DD$69:DD$78),"SALAH, Lebih tinggi dari nilai Kualitas Pengukuran","OK"))</f>
        <v>#DIV/0!</v>
      </c>
      <c r="DF85" s="403" t="s">
        <v>431</v>
      </c>
      <c r="DG85" s="402" t="str">
        <f t="shared" si="183"/>
        <v>Belum diisi</v>
      </c>
      <c r="DH85" s="318" t="e">
        <f>IF(DG85&gt;DG$63,"SALAH, IKU tidak ada",IF(DG85&gt;AVERAGE(DG$69:DG$78),"SALAH, Lebih tinggi dari nilai Kualitas Pengukuran","OK"))</f>
        <v>#DIV/0!</v>
      </c>
      <c r="DI85" s="403" t="s">
        <v>431</v>
      </c>
      <c r="DJ85" s="402" t="str">
        <f t="shared" si="184"/>
        <v>Belum diisi</v>
      </c>
      <c r="DK85" s="318" t="e">
        <f>IF(DJ85&gt;DJ$63,"SALAH, IKU tidak ada",IF(DJ85&gt;AVERAGE(DJ$69:DJ$78),"SALAH, Lebih tinggi dari nilai Kualitas Pengukuran","OK"))</f>
        <v>#DIV/0!</v>
      </c>
      <c r="DL85" s="403" t="s">
        <v>431</v>
      </c>
      <c r="DM85" s="402" t="str">
        <f t="shared" si="185"/>
        <v>Belum diisi</v>
      </c>
      <c r="DN85" s="318" t="e">
        <f>IF(DM85&gt;DM$63,"SALAH, IKU tidak ada",IF(DM85&gt;AVERAGE(DM$69:DM$78),"SALAH, Lebih tinggi dari nilai Kualitas Pengukuran","OK"))</f>
        <v>#DIV/0!</v>
      </c>
      <c r="DO85" s="403" t="s">
        <v>431</v>
      </c>
      <c r="DP85" s="402" t="str">
        <f t="shared" si="186"/>
        <v>Belum diisi</v>
      </c>
      <c r="DQ85" s="318" t="e">
        <f>IF(DP85&gt;DP$63,"SALAH, IKU tidak ada",IF(DP85&gt;AVERAGE(DP$69:DP$78),"SALAH, Lebih tinggi dari nilai Kualitas Pengukuran","OK"))</f>
        <v>#DIV/0!</v>
      </c>
      <c r="DR85" s="403" t="s">
        <v>431</v>
      </c>
      <c r="DS85" s="402" t="str">
        <f t="shared" si="187"/>
        <v>Belum diisi</v>
      </c>
      <c r="DT85" s="318" t="e">
        <f>IF(DS85&gt;DS$63,"SALAH, IKU tidak ada",IF(DS85&gt;AVERAGE(DS$69:DS$78),"SALAH, Lebih tinggi dari nilai Kualitas Pengukuran","OK"))</f>
        <v>#DIV/0!</v>
      </c>
      <c r="DU85" s="403" t="s">
        <v>431</v>
      </c>
      <c r="DV85" s="402" t="str">
        <f t="shared" si="188"/>
        <v>Belum diisi</v>
      </c>
      <c r="DW85" s="318" t="e">
        <f>IF(DV85&gt;DV$63,"SALAH, IKU tidak ada",IF(DV85&gt;AVERAGE(DV$69:DV$78),"SALAH, Lebih tinggi dari nilai Kualitas Pengukuran","OK"))</f>
        <v>#DIV/0!</v>
      </c>
      <c r="DX85" s="403" t="s">
        <v>431</v>
      </c>
      <c r="DY85" s="402" t="str">
        <f t="shared" si="189"/>
        <v>Belum diisi</v>
      </c>
      <c r="DZ85" s="318" t="e">
        <f>IF(DY85&gt;DY$63,"SALAH, IKU tidak ada",IF(DY85&gt;AVERAGE(DY$69:DY$78),"SALAH, Lebih tinggi dari nilai Kualitas Pengukuran","OK"))</f>
        <v>#DIV/0!</v>
      </c>
      <c r="EA85" s="403" t="s">
        <v>431</v>
      </c>
      <c r="EB85" s="402" t="str">
        <f t="shared" si="190"/>
        <v>Belum diisi</v>
      </c>
      <c r="EC85" s="318" t="e">
        <f>IF(EB85&gt;EB$63,"SALAH, IKU tidak ada",IF(EB85&gt;AVERAGE(EB$69:EB$78),"SALAH, Lebih tinggi dari nilai Kualitas Pengukuran","OK"))</f>
        <v>#DIV/0!</v>
      </c>
      <c r="ED85" s="403" t="s">
        <v>431</v>
      </c>
      <c r="EE85" s="402" t="str">
        <f t="shared" si="191"/>
        <v>Belum diisi</v>
      </c>
      <c r="EF85" s="318" t="e">
        <f>IF(EE85&gt;EE$63,"SALAH, IKU tidak ada",IF(EE85&gt;AVERAGE(EE$69:EE$78),"SALAH, Lebih tinggi dari nilai Kualitas Pengukuran","OK"))</f>
        <v>#DIV/0!</v>
      </c>
      <c r="EG85" s="403" t="s">
        <v>431</v>
      </c>
      <c r="EH85" s="402" t="str">
        <f t="shared" si="192"/>
        <v>Belum diisi</v>
      </c>
      <c r="EI85" s="318" t="e">
        <f>IF(EH85&gt;EH$63,"SALAH, IKU tidak ada",IF(EH85&gt;AVERAGE(EH$69:EH$78),"SALAH, Lebih tinggi dari nilai Kualitas Pengukuran","OK"))</f>
        <v>#DIV/0!</v>
      </c>
      <c r="EJ85" s="403" t="s">
        <v>431</v>
      </c>
      <c r="EK85" s="402" t="str">
        <f t="shared" si="193"/>
        <v>Belum diisi</v>
      </c>
      <c r="EL85" s="318" t="e">
        <f>IF(EK85&gt;EK$63,"SALAH, IKU tidak ada",IF(EK85&gt;AVERAGE(EK$69:EK$78),"SALAH, Lebih tinggi dari nilai Kualitas Pengukuran","OK"))</f>
        <v>#DIV/0!</v>
      </c>
      <c r="EM85" s="401" t="s">
        <v>431</v>
      </c>
      <c r="EN85" s="402" t="str">
        <f t="shared" si="194"/>
        <v>Belum diisi</v>
      </c>
      <c r="EO85" s="318" t="e">
        <f>IF(EN85&gt;EN$63,"SALAH, IKU tidak ada",IF(EN85&gt;AVERAGE(EN$69:EN$78),"SALAH, Lebih tinggi dari nilai Kualitas Pengukuran","OK"))</f>
        <v>#DIV/0!</v>
      </c>
    </row>
    <row r="86" spans="1:145" ht="30">
      <c r="A86" s="278">
        <v>89</v>
      </c>
      <c r="B86" s="310">
        <v>20</v>
      </c>
      <c r="C86" s="406" t="s">
        <v>83</v>
      </c>
      <c r="D86" s="407"/>
      <c r="E86" s="399" t="str">
        <f t="shared" si="148"/>
        <v>a</v>
      </c>
      <c r="F86" s="405">
        <f t="shared" si="149"/>
        <v>1</v>
      </c>
      <c r="H86" s="387"/>
      <c r="J86" s="313" t="s">
        <v>431</v>
      </c>
      <c r="K86" s="400" t="s">
        <v>1365</v>
      </c>
      <c r="L86" s="399">
        <f t="shared" si="150"/>
        <v>1</v>
      </c>
      <c r="M86" s="318" t="str">
        <f>IF(L86&gt;L$63,"SALAH, IKU tidak ada",IF(L86&gt;L41,"SALAH, Rencana Aksi tidak ada",IF(L86&gt;AVERAGE(L$69:L$78),"SALAH, Lebih tinggi dari nilai Kualitas Pengukuran","OK")))</f>
        <v>OK</v>
      </c>
      <c r="N86" s="401" t="s">
        <v>431</v>
      </c>
      <c r="O86" s="402" t="str">
        <f t="shared" si="151"/>
        <v>Belum diisi</v>
      </c>
      <c r="P86" s="318" t="e">
        <f>IF(O86&gt;O$63,"SALAH, IKU tidak ada",IF(O86&gt;O41,"SALAH, Rencana Aksi tidak ada",IF(O86&gt;AVERAGE(O$69:O$78),"SALAH, Lebih tinggi dari nilai Kualitas Pengukuran","OK")))</f>
        <v>#DIV/0!</v>
      </c>
      <c r="Q86" s="401" t="s">
        <v>431</v>
      </c>
      <c r="R86" s="402" t="str">
        <f t="shared" si="152"/>
        <v>Belum diisi</v>
      </c>
      <c r="S86" s="318" t="e">
        <f>IF(R86&gt;R$63,"SALAH, IKU tidak ada",IF(R86&gt;R41,"SALAH, Rencana Aksi tidak ada",IF(R86&gt;AVERAGE(R$69:R$78),"SALAH, Lebih tinggi dari nilai Kualitas Pengukuran","OK")))</f>
        <v>#DIV/0!</v>
      </c>
      <c r="T86" s="401" t="s">
        <v>431</v>
      </c>
      <c r="U86" s="402" t="str">
        <f t="shared" si="153"/>
        <v>Belum diisi</v>
      </c>
      <c r="V86" s="318" t="e">
        <f>IF(U86&gt;U$63,"SALAH, IKU tidak ada",IF(U86&gt;U41,"SALAH, Rencana Aksi tidak ada",IF(U86&gt;AVERAGE(U$69:U$78),"SALAH, Lebih tinggi dari nilai Kualitas Pengukuran","OK")))</f>
        <v>#DIV/0!</v>
      </c>
      <c r="W86" s="401" t="s">
        <v>431</v>
      </c>
      <c r="X86" s="402" t="str">
        <f t="shared" si="154"/>
        <v>Belum diisi</v>
      </c>
      <c r="Y86" s="318" t="e">
        <f>IF(X86&gt;X$63,"SALAH, IKU tidak ada",IF(X86&gt;X41,"SALAH, Rencana Aksi tidak ada",IF(X86&gt;AVERAGE(X$69:X$78),"SALAH, Lebih tinggi dari nilai Kualitas Pengukuran","OK")))</f>
        <v>#DIV/0!</v>
      </c>
      <c r="Z86" s="403" t="s">
        <v>431</v>
      </c>
      <c r="AA86" s="402" t="str">
        <f t="shared" si="155"/>
        <v>Belum diisi</v>
      </c>
      <c r="AB86" s="318" t="e">
        <f>IF(AA86&gt;AA$63,"SALAH, IKU tidak ada",IF(AA86&gt;AA41,"SALAH, Rencana Aksi tidak ada",IF(AA86&gt;AVERAGE(AA$69:AA$78),"SALAH, Lebih tinggi dari nilai Kualitas Pengukuran","OK")))</f>
        <v>#DIV/0!</v>
      </c>
      <c r="AC86" s="403" t="s">
        <v>431</v>
      </c>
      <c r="AD86" s="402" t="str">
        <f t="shared" si="156"/>
        <v>Belum diisi</v>
      </c>
      <c r="AE86" s="318" t="e">
        <f>IF(AD86&gt;AD$63,"SALAH, IKU tidak ada",IF(AD86&gt;AD41,"SALAH, Rencana Aksi tidak ada",IF(AD86&gt;AVERAGE(AD$69:AD$78),"SALAH, Lebih tinggi dari nilai Kualitas Pengukuran","OK")))</f>
        <v>#DIV/0!</v>
      </c>
      <c r="AF86" s="403" t="s">
        <v>431</v>
      </c>
      <c r="AG86" s="402" t="str">
        <f t="shared" si="157"/>
        <v>Belum diisi</v>
      </c>
      <c r="AH86" s="318" t="e">
        <f>IF(AG86&gt;AG$63,"SALAH, IKU tidak ada",IF(AG86&gt;AG41,"SALAH, Rencana Aksi tidak ada",IF(AG86&gt;AVERAGE(AG$69:AG$78),"SALAH, Lebih tinggi dari nilai Kualitas Pengukuran","OK")))</f>
        <v>#DIV/0!</v>
      </c>
      <c r="AI86" s="403" t="s">
        <v>431</v>
      </c>
      <c r="AJ86" s="402" t="str">
        <f t="shared" si="158"/>
        <v>Belum diisi</v>
      </c>
      <c r="AK86" s="318" t="e">
        <f>IF(AJ86&gt;AJ$63,"SALAH, IKU tidak ada",IF(AJ86&gt;AJ41,"SALAH, Rencana Aksi tidak ada",IF(AJ86&gt;AVERAGE(AJ$69:AJ$78),"SALAH, Lebih tinggi dari nilai Kualitas Pengukuran","OK")))</f>
        <v>#DIV/0!</v>
      </c>
      <c r="AL86" s="403" t="s">
        <v>431</v>
      </c>
      <c r="AM86" s="402" t="str">
        <f t="shared" si="159"/>
        <v>Belum diisi</v>
      </c>
      <c r="AN86" s="318" t="e">
        <f>IF(AM86&gt;AM$63,"SALAH, IKU tidak ada",IF(AM86&gt;AM41,"SALAH, Rencana Aksi tidak ada",IF(AM86&gt;AVERAGE(AM$69:AM$78),"SALAH, Lebih tinggi dari nilai Kualitas Pengukuran","OK")))</f>
        <v>#DIV/0!</v>
      </c>
      <c r="AO86" s="401" t="s">
        <v>431</v>
      </c>
      <c r="AP86" s="402" t="str">
        <f t="shared" si="160"/>
        <v>Belum diisi</v>
      </c>
      <c r="AQ86" s="318" t="e">
        <f>IF(AP86&gt;AP$63,"SALAH, IKU tidak ada",IF(AP86&gt;AP41,"SALAH, Rencana Aksi tidak ada",IF(AP86&gt;AVERAGE(AP$69:AP$78),"SALAH, Lebih tinggi dari nilai Kualitas Pengukuran","OK")))</f>
        <v>#DIV/0!</v>
      </c>
      <c r="AR86" s="401" t="s">
        <v>431</v>
      </c>
      <c r="AS86" s="402" t="str">
        <f t="shared" si="161"/>
        <v>Belum diisi</v>
      </c>
      <c r="AT86" s="318" t="e">
        <f>IF(AS86&gt;AS$63,"SALAH, IKU tidak ada",IF(AS86&gt;AS41,"SALAH, Rencana Aksi tidak ada",IF(AS86&gt;AVERAGE(AS$69:AS$78),"SALAH, Lebih tinggi dari nilai Kualitas Pengukuran","OK")))</f>
        <v>#DIV/0!</v>
      </c>
      <c r="AU86" s="401" t="s">
        <v>431</v>
      </c>
      <c r="AV86" s="402" t="str">
        <f t="shared" si="162"/>
        <v>Belum diisi</v>
      </c>
      <c r="AW86" s="318" t="e">
        <f>IF(AV86&gt;AV$63,"SALAH, IKU tidak ada",IF(AV86&gt;AV41,"SALAH, Rencana Aksi tidak ada",IF(AV86&gt;AVERAGE(AV$69:AV$78),"SALAH, Lebih tinggi dari nilai Kualitas Pengukuran","OK")))</f>
        <v>#DIV/0!</v>
      </c>
      <c r="AX86" s="401" t="s">
        <v>431</v>
      </c>
      <c r="AY86" s="402" t="str">
        <f t="shared" si="163"/>
        <v>Belum diisi</v>
      </c>
      <c r="AZ86" s="318" t="e">
        <f>IF(AY86&gt;AY$63,"SALAH, IKU tidak ada",IF(AY86&gt;AY41,"SALAH, Rencana Aksi tidak ada",IF(AY86&gt;AVERAGE(AY$69:AY$78),"SALAH, Lebih tinggi dari nilai Kualitas Pengukuran","OK")))</f>
        <v>#DIV/0!</v>
      </c>
      <c r="BA86" s="403" t="s">
        <v>431</v>
      </c>
      <c r="BB86" s="402" t="str">
        <f t="shared" si="164"/>
        <v>Belum diisi</v>
      </c>
      <c r="BC86" s="318" t="e">
        <f>IF(BB86&gt;BB$63,"SALAH, IKU tidak ada",IF(BB86&gt;BB41,"SALAH, Rencana Aksi tidak ada",IF(BB86&gt;AVERAGE(BB$69:BB$78),"SALAH, Lebih tinggi dari nilai Kualitas Pengukuran","OK")))</f>
        <v>#DIV/0!</v>
      </c>
      <c r="BD86" s="403" t="s">
        <v>431</v>
      </c>
      <c r="BE86" s="402" t="str">
        <f t="shared" si="165"/>
        <v>Belum diisi</v>
      </c>
      <c r="BF86" s="318" t="e">
        <f>IF(BE86&gt;BE$63,"SALAH, IKU tidak ada",IF(BE86&gt;BE41,"SALAH, Rencana Aksi tidak ada",IF(BE86&gt;AVERAGE(BE$69:BE$78),"SALAH, Lebih tinggi dari nilai Kualitas Pengukuran","OK")))</f>
        <v>#DIV/0!</v>
      </c>
      <c r="BG86" s="403" t="s">
        <v>431</v>
      </c>
      <c r="BH86" s="402" t="str">
        <f t="shared" si="166"/>
        <v>Belum diisi</v>
      </c>
      <c r="BI86" s="318" t="e">
        <f>IF(BH86&gt;BH$63,"SALAH, IKU tidak ada",IF(BH86&gt;BH41,"SALAH, Rencana Aksi tidak ada",IF(BH86&gt;AVERAGE(BH$69:BH$78),"SALAH, Lebih tinggi dari nilai Kualitas Pengukuran","OK")))</f>
        <v>#DIV/0!</v>
      </c>
      <c r="BJ86" s="403" t="s">
        <v>431</v>
      </c>
      <c r="BK86" s="402" t="str">
        <f t="shared" si="167"/>
        <v>Belum diisi</v>
      </c>
      <c r="BL86" s="318" t="e">
        <f>IF(BK86&gt;BK$63,"SALAH, IKU tidak ada",IF(BK86&gt;BK41,"SALAH, Rencana Aksi tidak ada",IF(BK86&gt;AVERAGE(BK$69:BK$78),"SALAH, Lebih tinggi dari nilai Kualitas Pengukuran","OK")))</f>
        <v>#DIV/0!</v>
      </c>
      <c r="BM86" s="403" t="s">
        <v>431</v>
      </c>
      <c r="BN86" s="402" t="str">
        <f t="shared" si="168"/>
        <v>Belum diisi</v>
      </c>
      <c r="BO86" s="318" t="e">
        <f>IF(BN86&gt;BN$63,"SALAH, IKU tidak ada",IF(BN86&gt;BN41,"SALAH, Rencana Aksi tidak ada",IF(BN86&gt;AVERAGE(BN$69:BN$78),"SALAH, Lebih tinggi dari nilai Kualitas Pengukuran","OK")))</f>
        <v>#DIV/0!</v>
      </c>
      <c r="BP86" s="403" t="s">
        <v>431</v>
      </c>
      <c r="BQ86" s="402" t="str">
        <f t="shared" si="169"/>
        <v>Belum diisi</v>
      </c>
      <c r="BR86" s="318" t="e">
        <f>IF(BQ86&gt;BQ$63,"SALAH, IKU tidak ada",IF(BQ86&gt;BQ41,"SALAH, Rencana Aksi tidak ada",IF(BQ86&gt;AVERAGE(BQ$69:BQ$78),"SALAH, Lebih tinggi dari nilai Kualitas Pengukuran","OK")))</f>
        <v>#DIV/0!</v>
      </c>
      <c r="BS86" s="403" t="s">
        <v>431</v>
      </c>
      <c r="BT86" s="402" t="str">
        <f t="shared" si="170"/>
        <v>Belum diisi</v>
      </c>
      <c r="BU86" s="318" t="e">
        <f>IF(BT86&gt;BT$63,"SALAH, IKU tidak ada",IF(BT86&gt;BT41,"SALAH, Rencana Aksi tidak ada",IF(BT86&gt;AVERAGE(BT$69:BT$78),"SALAH, Lebih tinggi dari nilai Kualitas Pengukuran","OK")))</f>
        <v>#DIV/0!</v>
      </c>
      <c r="BV86" s="403" t="s">
        <v>431</v>
      </c>
      <c r="BW86" s="402" t="str">
        <f t="shared" si="171"/>
        <v>Belum diisi</v>
      </c>
      <c r="BX86" s="318" t="e">
        <f>IF(BW86&gt;BW$63,"SALAH, IKU tidak ada",IF(BW86&gt;BW41,"SALAH, Rencana Aksi tidak ada",IF(BW86&gt;AVERAGE(BW$69:BW$78),"SALAH, Lebih tinggi dari nilai Kualitas Pengukuran","OK")))</f>
        <v>#DIV/0!</v>
      </c>
      <c r="BY86" s="403" t="s">
        <v>431</v>
      </c>
      <c r="BZ86" s="402" t="str">
        <f t="shared" si="172"/>
        <v>Belum diisi</v>
      </c>
      <c r="CA86" s="318" t="e">
        <f>IF(BZ86&gt;BZ$63,"SALAH, IKU tidak ada",IF(BZ86&gt;BZ41,"SALAH, Rencana Aksi tidak ada",IF(BZ86&gt;AVERAGE(BZ$69:BZ$78),"SALAH, Lebih tinggi dari nilai Kualitas Pengukuran","OK")))</f>
        <v>#DIV/0!</v>
      </c>
      <c r="CB86" s="403" t="s">
        <v>431</v>
      </c>
      <c r="CC86" s="402" t="str">
        <f t="shared" si="173"/>
        <v>Belum diisi</v>
      </c>
      <c r="CD86" s="318" t="e">
        <f>IF(CC86&gt;CC$63,"SALAH, IKU tidak ada",IF(CC86&gt;CC41,"SALAH, Rencana Aksi tidak ada",IF(CC86&gt;AVERAGE(CC$69:CC$78),"SALAH, Lebih tinggi dari nilai Kualitas Pengukuran","OK")))</f>
        <v>#DIV/0!</v>
      </c>
      <c r="CE86" s="403" t="s">
        <v>431</v>
      </c>
      <c r="CF86" s="402" t="str">
        <f t="shared" si="174"/>
        <v>Belum diisi</v>
      </c>
      <c r="CG86" s="318" t="e">
        <f>IF(CF86&gt;CF$63,"SALAH, IKU tidak ada",IF(CF86&gt;CF41,"SALAH, Rencana Aksi tidak ada",IF(CF86&gt;AVERAGE(CF$69:CF$78),"SALAH, Lebih tinggi dari nilai Kualitas Pengukuran","OK")))</f>
        <v>#DIV/0!</v>
      </c>
      <c r="CH86" s="403" t="s">
        <v>431</v>
      </c>
      <c r="CI86" s="402" t="str">
        <f t="shared" si="175"/>
        <v>Belum diisi</v>
      </c>
      <c r="CJ86" s="318" t="e">
        <f>IF(CI86&gt;CI$63,"SALAH, IKU tidak ada",IF(CI86&gt;CI41,"SALAH, Rencana Aksi tidak ada",IF(CI86&gt;AVERAGE(CI$69:CI$78),"SALAH, Lebih tinggi dari nilai Kualitas Pengukuran","OK")))</f>
        <v>#DIV/0!</v>
      </c>
      <c r="CK86" s="403" t="s">
        <v>431</v>
      </c>
      <c r="CL86" s="402" t="str">
        <f t="shared" si="176"/>
        <v>Belum diisi</v>
      </c>
      <c r="CM86" s="318" t="e">
        <f>IF(CL86&gt;CL$63,"SALAH, IKU tidak ada",IF(CL86&gt;CL41,"SALAH, Rencana Aksi tidak ada",IF(CL86&gt;AVERAGE(CL$69:CL$78),"SALAH, Lebih tinggi dari nilai Kualitas Pengukuran","OK")))</f>
        <v>#DIV/0!</v>
      </c>
      <c r="CN86" s="403" t="s">
        <v>431</v>
      </c>
      <c r="CO86" s="402" t="str">
        <f t="shared" si="177"/>
        <v>Belum diisi</v>
      </c>
      <c r="CP86" s="318" t="e">
        <f>IF(CO86&gt;CO$63,"SALAH, IKU tidak ada",IF(CO86&gt;CO41,"SALAH, Rencana Aksi tidak ada",IF(CO86&gt;AVERAGE(CO$69:CO$78),"SALAH, Lebih tinggi dari nilai Kualitas Pengukuran","OK")))</f>
        <v>#DIV/0!</v>
      </c>
      <c r="CQ86" s="403" t="s">
        <v>431</v>
      </c>
      <c r="CR86" s="402" t="str">
        <f t="shared" si="178"/>
        <v>Belum diisi</v>
      </c>
      <c r="CS86" s="318" t="e">
        <f>IF(CR86&gt;CR$63,"SALAH, IKU tidak ada",IF(CR86&gt;CR41,"SALAH, Rencana Aksi tidak ada",IF(CR86&gt;AVERAGE(CR$69:CR$78),"SALAH, Lebih tinggi dari nilai Kualitas Pengukuran","OK")))</f>
        <v>#DIV/0!</v>
      </c>
      <c r="CT86" s="403" t="s">
        <v>431</v>
      </c>
      <c r="CU86" s="402" t="str">
        <f t="shared" si="179"/>
        <v>Belum diisi</v>
      </c>
      <c r="CV86" s="318" t="e">
        <f>IF(CU86&gt;CU$63,"SALAH, IKU tidak ada",IF(CU86&gt;CU41,"SALAH, Rencana Aksi tidak ada",IF(CU86&gt;AVERAGE(CU$69:CU$78),"SALAH, Lebih tinggi dari nilai Kualitas Pengukuran","OK")))</f>
        <v>#DIV/0!</v>
      </c>
      <c r="CW86" s="403" t="s">
        <v>431</v>
      </c>
      <c r="CX86" s="402" t="str">
        <f t="shared" si="180"/>
        <v>Belum diisi</v>
      </c>
      <c r="CY86" s="318" t="e">
        <f>IF(CX86&gt;CX$63,"SALAH, IKU tidak ada",IF(CX86&gt;CX41,"SALAH, Rencana Aksi tidak ada",IF(CX86&gt;AVERAGE(CX$69:CX$78),"SALAH, Lebih tinggi dari nilai Kualitas Pengukuran","OK")))</f>
        <v>#DIV/0!</v>
      </c>
      <c r="CZ86" s="403" t="s">
        <v>431</v>
      </c>
      <c r="DA86" s="402" t="str">
        <f t="shared" si="181"/>
        <v>Belum diisi</v>
      </c>
      <c r="DB86" s="318" t="e">
        <f>IF(DA86&gt;DA$63,"SALAH, IKU tidak ada",IF(DA86&gt;DA41,"SALAH, Rencana Aksi tidak ada",IF(DA86&gt;AVERAGE(DA$69:DA$78),"SALAH, Lebih tinggi dari nilai Kualitas Pengukuran","OK")))</f>
        <v>#DIV/0!</v>
      </c>
      <c r="DC86" s="403" t="s">
        <v>431</v>
      </c>
      <c r="DD86" s="402" t="str">
        <f t="shared" si="182"/>
        <v>Belum diisi</v>
      </c>
      <c r="DE86" s="318" t="e">
        <f>IF(DD86&gt;DD$63,"SALAH, IKU tidak ada",IF(DD86&gt;DD41,"SALAH, Rencana Aksi tidak ada",IF(DD86&gt;AVERAGE(DD$69:DD$78),"SALAH, Lebih tinggi dari nilai Kualitas Pengukuran","OK")))</f>
        <v>#DIV/0!</v>
      </c>
      <c r="DF86" s="403" t="s">
        <v>431</v>
      </c>
      <c r="DG86" s="402" t="str">
        <f t="shared" si="183"/>
        <v>Belum diisi</v>
      </c>
      <c r="DH86" s="318" t="e">
        <f>IF(DG86&gt;DG$63,"SALAH, IKU tidak ada",IF(DG86&gt;DG41,"SALAH, Rencana Aksi tidak ada",IF(DG86&gt;AVERAGE(DG$69:DG$78),"SALAH, Lebih tinggi dari nilai Kualitas Pengukuran","OK")))</f>
        <v>#DIV/0!</v>
      </c>
      <c r="DI86" s="403" t="s">
        <v>431</v>
      </c>
      <c r="DJ86" s="402" t="str">
        <f t="shared" si="184"/>
        <v>Belum diisi</v>
      </c>
      <c r="DK86" s="318" t="e">
        <f>IF(DJ86&gt;DJ$63,"SALAH, IKU tidak ada",IF(DJ86&gt;DJ41,"SALAH, Rencana Aksi tidak ada",IF(DJ86&gt;AVERAGE(DJ$69:DJ$78),"SALAH, Lebih tinggi dari nilai Kualitas Pengukuran","OK")))</f>
        <v>#DIV/0!</v>
      </c>
      <c r="DL86" s="403" t="s">
        <v>431</v>
      </c>
      <c r="DM86" s="402" t="str">
        <f t="shared" si="185"/>
        <v>Belum diisi</v>
      </c>
      <c r="DN86" s="318" t="e">
        <f>IF(DM86&gt;DM$63,"SALAH, IKU tidak ada",IF(DM86&gt;DM41,"SALAH, Rencana Aksi tidak ada",IF(DM86&gt;AVERAGE(DM$69:DM$78),"SALAH, Lebih tinggi dari nilai Kualitas Pengukuran","OK")))</f>
        <v>#DIV/0!</v>
      </c>
      <c r="DO86" s="403" t="s">
        <v>431</v>
      </c>
      <c r="DP86" s="402" t="str">
        <f t="shared" si="186"/>
        <v>Belum diisi</v>
      </c>
      <c r="DQ86" s="318" t="e">
        <f>IF(DP86&gt;DP$63,"SALAH, IKU tidak ada",IF(DP86&gt;DP41,"SALAH, Rencana Aksi tidak ada",IF(DP86&gt;AVERAGE(DP$69:DP$78),"SALAH, Lebih tinggi dari nilai Kualitas Pengukuran","OK")))</f>
        <v>#DIV/0!</v>
      </c>
      <c r="DR86" s="403" t="s">
        <v>431</v>
      </c>
      <c r="DS86" s="402" t="str">
        <f t="shared" si="187"/>
        <v>Belum diisi</v>
      </c>
      <c r="DT86" s="318" t="e">
        <f>IF(DS86&gt;DS$63,"SALAH, IKU tidak ada",IF(DS86&gt;DS41,"SALAH, Rencana Aksi tidak ada",IF(DS86&gt;AVERAGE(DS$69:DS$78),"SALAH, Lebih tinggi dari nilai Kualitas Pengukuran","OK")))</f>
        <v>#DIV/0!</v>
      </c>
      <c r="DU86" s="403" t="s">
        <v>431</v>
      </c>
      <c r="DV86" s="402" t="str">
        <f t="shared" si="188"/>
        <v>Belum diisi</v>
      </c>
      <c r="DW86" s="318" t="e">
        <f>IF(DV86&gt;DV$63,"SALAH, IKU tidak ada",IF(DV86&gt;DV41,"SALAH, Rencana Aksi tidak ada",IF(DV86&gt;AVERAGE(DV$69:DV$78),"SALAH, Lebih tinggi dari nilai Kualitas Pengukuran","OK")))</f>
        <v>#DIV/0!</v>
      </c>
      <c r="DX86" s="403" t="s">
        <v>431</v>
      </c>
      <c r="DY86" s="402" t="str">
        <f t="shared" si="189"/>
        <v>Belum diisi</v>
      </c>
      <c r="DZ86" s="318" t="e">
        <f>IF(DY86&gt;DY$63,"SALAH, IKU tidak ada",IF(DY86&gt;DY41,"SALAH, Rencana Aksi tidak ada",IF(DY86&gt;AVERAGE(DY$69:DY$78),"SALAH, Lebih tinggi dari nilai Kualitas Pengukuran","OK")))</f>
        <v>#DIV/0!</v>
      </c>
      <c r="EA86" s="403" t="s">
        <v>431</v>
      </c>
      <c r="EB86" s="402" t="str">
        <f t="shared" si="190"/>
        <v>Belum diisi</v>
      </c>
      <c r="EC86" s="318" t="e">
        <f>IF(EB86&gt;EB$63,"SALAH, IKU tidak ada",IF(EB86&gt;EB41,"SALAH, Rencana Aksi tidak ada",IF(EB86&gt;AVERAGE(EB$69:EB$78),"SALAH, Lebih tinggi dari nilai Kualitas Pengukuran","OK")))</f>
        <v>#DIV/0!</v>
      </c>
      <c r="ED86" s="403" t="s">
        <v>431</v>
      </c>
      <c r="EE86" s="402" t="str">
        <f t="shared" si="191"/>
        <v>Belum diisi</v>
      </c>
      <c r="EF86" s="318" t="e">
        <f>IF(EE86&gt;EE$63,"SALAH, IKU tidak ada",IF(EE86&gt;EE41,"SALAH, Rencana Aksi tidak ada",IF(EE86&gt;AVERAGE(EE$69:EE$78),"SALAH, Lebih tinggi dari nilai Kualitas Pengukuran","OK")))</f>
        <v>#DIV/0!</v>
      </c>
      <c r="EG86" s="403" t="s">
        <v>431</v>
      </c>
      <c r="EH86" s="402" t="str">
        <f t="shared" si="192"/>
        <v>Belum diisi</v>
      </c>
      <c r="EI86" s="318" t="e">
        <f>IF(EH86&gt;EH$63,"SALAH, IKU tidak ada",IF(EH86&gt;EH41,"SALAH, Rencana Aksi tidak ada",IF(EH86&gt;AVERAGE(EH$69:EH$78),"SALAH, Lebih tinggi dari nilai Kualitas Pengukuran","OK")))</f>
        <v>#DIV/0!</v>
      </c>
      <c r="EJ86" s="403" t="s">
        <v>431</v>
      </c>
      <c r="EK86" s="402" t="str">
        <f t="shared" si="193"/>
        <v>Belum diisi</v>
      </c>
      <c r="EL86" s="318" t="e">
        <f>IF(EK86&gt;EK$63,"SALAH, IKU tidak ada",IF(EK86&gt;EK41,"SALAH, Rencana Aksi tidak ada",IF(EK86&gt;AVERAGE(EK$69:EK$78),"SALAH, Lebih tinggi dari nilai Kualitas Pengukuran","OK")))</f>
        <v>#DIV/0!</v>
      </c>
      <c r="EM86" s="401" t="s">
        <v>431</v>
      </c>
      <c r="EN86" s="402" t="str">
        <f t="shared" si="194"/>
        <v>Belum diisi</v>
      </c>
      <c r="EO86" s="318" t="e">
        <f>IF(EN86&gt;EN$63,"SALAH, IKU tidak ada",IF(EN86&gt;EN41,"SALAH, Rencana Aksi tidak ada",IF(EN86&gt;AVERAGE(EN$69:EN$78),"SALAH, Lebih tinggi dari nilai Kualitas Pengukuran","OK")))</f>
        <v>#DIV/0!</v>
      </c>
    </row>
    <row r="87" spans="1:145" ht="15">
      <c r="A87" s="56">
        <v>90</v>
      </c>
      <c r="B87" s="310"/>
      <c r="C87" s="316"/>
      <c r="D87" s="324"/>
      <c r="E87" s="323"/>
      <c r="F87" s="323"/>
      <c r="H87" s="408"/>
      <c r="J87" s="323"/>
      <c r="K87" s="323"/>
      <c r="L87" s="323"/>
      <c r="M87" s="326"/>
      <c r="N87" s="323"/>
      <c r="O87" s="323"/>
      <c r="P87" s="326"/>
      <c r="Q87" s="323"/>
      <c r="R87" s="323"/>
      <c r="S87" s="326"/>
      <c r="T87" s="323"/>
      <c r="U87" s="323"/>
      <c r="V87" s="326"/>
      <c r="W87" s="323"/>
      <c r="X87" s="323"/>
      <c r="Y87" s="326"/>
      <c r="Z87" s="323"/>
      <c r="AA87" s="323"/>
      <c r="AB87" s="326"/>
      <c r="AC87" s="323"/>
      <c r="AD87" s="323"/>
      <c r="AE87" s="326"/>
      <c r="AF87" s="323"/>
      <c r="AG87" s="323"/>
      <c r="AH87" s="326"/>
      <c r="AI87" s="323"/>
      <c r="AJ87" s="323"/>
      <c r="AK87" s="326"/>
      <c r="AL87" s="323"/>
      <c r="AM87" s="323"/>
      <c r="AN87" s="326"/>
      <c r="AO87" s="323"/>
      <c r="AP87" s="323"/>
      <c r="AQ87" s="326"/>
      <c r="AR87" s="323"/>
      <c r="AS87" s="323"/>
      <c r="AT87" s="326"/>
      <c r="AU87" s="323"/>
      <c r="AV87" s="323"/>
      <c r="AW87" s="326"/>
      <c r="AX87" s="323"/>
      <c r="AY87" s="323"/>
      <c r="AZ87" s="326"/>
      <c r="BA87" s="323"/>
      <c r="BB87" s="323"/>
      <c r="BC87" s="326"/>
      <c r="BD87" s="323"/>
      <c r="BE87" s="323"/>
      <c r="BF87" s="326"/>
      <c r="BG87" s="323"/>
      <c r="BH87" s="323"/>
      <c r="BI87" s="326"/>
      <c r="BJ87" s="323"/>
      <c r="BK87" s="323"/>
      <c r="BL87" s="326"/>
      <c r="BM87" s="323"/>
      <c r="BN87" s="323"/>
      <c r="BO87" s="326"/>
      <c r="BP87" s="323"/>
      <c r="BQ87" s="323"/>
      <c r="BR87" s="326"/>
      <c r="BS87" s="323"/>
      <c r="BT87" s="323"/>
      <c r="BU87" s="326"/>
      <c r="BV87" s="323"/>
      <c r="BW87" s="323"/>
      <c r="BX87" s="326"/>
      <c r="BY87" s="323"/>
      <c r="BZ87" s="323"/>
      <c r="CA87" s="326"/>
      <c r="CB87" s="323"/>
      <c r="CC87" s="323"/>
      <c r="CD87" s="326"/>
      <c r="CE87" s="323"/>
      <c r="CF87" s="323"/>
      <c r="CG87" s="326"/>
      <c r="CH87" s="323"/>
      <c r="CI87" s="323"/>
      <c r="CJ87" s="326"/>
      <c r="CK87" s="323"/>
      <c r="CL87" s="323"/>
      <c r="CM87" s="326"/>
      <c r="CN87" s="323"/>
      <c r="CO87" s="323"/>
      <c r="CP87" s="326"/>
      <c r="CQ87" s="323"/>
      <c r="CR87" s="323"/>
      <c r="CS87" s="326"/>
      <c r="CT87" s="323"/>
      <c r="CU87" s="323"/>
      <c r="CV87" s="326"/>
      <c r="CW87" s="323"/>
      <c r="CX87" s="323"/>
      <c r="CY87" s="326"/>
      <c r="CZ87" s="323"/>
      <c r="DA87" s="323"/>
      <c r="DB87" s="326"/>
      <c r="DC87" s="323"/>
      <c r="DD87" s="323"/>
      <c r="DE87" s="326"/>
      <c r="DF87" s="323"/>
      <c r="DG87" s="323"/>
      <c r="DH87" s="326"/>
      <c r="DI87" s="323"/>
      <c r="DJ87" s="323"/>
      <c r="DK87" s="326"/>
      <c r="DL87" s="323"/>
      <c r="DM87" s="323"/>
      <c r="DN87" s="326"/>
      <c r="DO87" s="323"/>
      <c r="DP87" s="323"/>
      <c r="DQ87" s="326"/>
      <c r="DR87" s="323"/>
      <c r="DS87" s="323"/>
      <c r="DT87" s="326"/>
      <c r="DU87" s="323"/>
      <c r="DV87" s="323"/>
      <c r="DW87" s="326"/>
      <c r="DX87" s="323"/>
      <c r="DY87" s="323"/>
      <c r="DZ87" s="326"/>
      <c r="EA87" s="323"/>
      <c r="EB87" s="323"/>
      <c r="EC87" s="326"/>
      <c r="ED87" s="323"/>
      <c r="EE87" s="323"/>
      <c r="EF87" s="326"/>
      <c r="EG87" s="323"/>
      <c r="EH87" s="323"/>
      <c r="EI87" s="326"/>
      <c r="EJ87" s="323"/>
      <c r="EK87" s="323"/>
      <c r="EL87" s="326"/>
      <c r="EM87" s="323"/>
      <c r="EN87" s="323"/>
      <c r="EO87" s="326"/>
    </row>
    <row r="88" spans="1:145" ht="15.75">
      <c r="A88" s="278">
        <v>91</v>
      </c>
      <c r="B88" s="382" t="s">
        <v>537</v>
      </c>
      <c r="C88" s="383"/>
      <c r="D88" s="384">
        <v>7.5</v>
      </c>
      <c r="E88" s="385">
        <f>+F88/$D88</f>
        <v>1</v>
      </c>
      <c r="F88" s="386">
        <f>+F89+F95+F104</f>
        <v>7.5</v>
      </c>
      <c r="H88" s="387"/>
      <c r="J88" s="295"/>
      <c r="K88" s="388">
        <f>+L88/$D88</f>
        <v>1</v>
      </c>
      <c r="L88" s="389">
        <f>+L89+L95+L104</f>
        <v>7.5</v>
      </c>
      <c r="M88" s="298"/>
      <c r="N88" s="388">
        <f>+O88/$D88</f>
        <v>0</v>
      </c>
      <c r="O88" s="389">
        <f>+O89+O95+O104</f>
        <v>0</v>
      </c>
      <c r="P88" s="298"/>
      <c r="Q88" s="388">
        <f>+R88/$D88</f>
        <v>0</v>
      </c>
      <c r="R88" s="389">
        <f>+R89+R95+R104</f>
        <v>0</v>
      </c>
      <c r="S88" s="298"/>
      <c r="T88" s="388">
        <f>+U88/$D88</f>
        <v>0</v>
      </c>
      <c r="U88" s="389">
        <f>+U89+U95+U104</f>
        <v>0</v>
      </c>
      <c r="V88" s="298"/>
      <c r="W88" s="388">
        <f>+X88/$D88</f>
        <v>0</v>
      </c>
      <c r="X88" s="389">
        <f>+X89+X95+X104</f>
        <v>0</v>
      </c>
      <c r="Y88" s="298"/>
      <c r="Z88" s="388">
        <f>+AA88/$D88</f>
        <v>0</v>
      </c>
      <c r="AA88" s="389">
        <f>+AA89+AA95+AA104</f>
        <v>0</v>
      </c>
      <c r="AB88" s="298"/>
      <c r="AC88" s="388">
        <f>+AD88/$D88</f>
        <v>0</v>
      </c>
      <c r="AD88" s="389">
        <f>+AD89+AD95+AD104</f>
        <v>0</v>
      </c>
      <c r="AE88" s="298"/>
      <c r="AF88" s="388">
        <f>+AG88/$D88</f>
        <v>0</v>
      </c>
      <c r="AG88" s="389">
        <f>+AG89+AG95+AG104</f>
        <v>0</v>
      </c>
      <c r="AH88" s="298"/>
      <c r="AI88" s="388">
        <f>+AJ88/$D88</f>
        <v>0</v>
      </c>
      <c r="AJ88" s="389">
        <f>+AJ89+AJ95+AJ104</f>
        <v>0</v>
      </c>
      <c r="AK88" s="298"/>
      <c r="AL88" s="388">
        <f>+AM88/$D88</f>
        <v>0</v>
      </c>
      <c r="AM88" s="389">
        <f>+AM89+AM95+AM104</f>
        <v>0</v>
      </c>
      <c r="AN88" s="298"/>
      <c r="AO88" s="388">
        <f>+AP88/$D88</f>
        <v>0</v>
      </c>
      <c r="AP88" s="389">
        <f>+AP89+AP95+AP104</f>
        <v>0</v>
      </c>
      <c r="AQ88" s="298"/>
      <c r="AR88" s="388">
        <f>+AS88/$D88</f>
        <v>0</v>
      </c>
      <c r="AS88" s="389">
        <f>+AS89+AS95+AS104</f>
        <v>0</v>
      </c>
      <c r="AT88" s="298"/>
      <c r="AU88" s="388">
        <f>+AV88/$D88</f>
        <v>0</v>
      </c>
      <c r="AV88" s="389">
        <f>+AV89+AV95+AV104</f>
        <v>0</v>
      </c>
      <c r="AW88" s="298"/>
      <c r="AX88" s="388">
        <f>+AY88/$D88</f>
        <v>0</v>
      </c>
      <c r="AY88" s="389">
        <f>+AY89+AY95+AY104</f>
        <v>0</v>
      </c>
      <c r="AZ88" s="298"/>
      <c r="BA88" s="388">
        <f>+BB88/$D88</f>
        <v>0</v>
      </c>
      <c r="BB88" s="389">
        <f>+BB89+BB95+BB104</f>
        <v>0</v>
      </c>
      <c r="BC88" s="298"/>
      <c r="BD88" s="388">
        <f>+BE88/$D88</f>
        <v>0</v>
      </c>
      <c r="BE88" s="389">
        <f>+BE89+BE95+BE104</f>
        <v>0</v>
      </c>
      <c r="BF88" s="298"/>
      <c r="BG88" s="388">
        <f>+BH88/$D88</f>
        <v>0</v>
      </c>
      <c r="BH88" s="389">
        <f>+BH89+BH95+BH104</f>
        <v>0</v>
      </c>
      <c r="BI88" s="298"/>
      <c r="BJ88" s="388">
        <f>+BK88/$D88</f>
        <v>0</v>
      </c>
      <c r="BK88" s="389">
        <f>+BK89+BK95+BK104</f>
        <v>0</v>
      </c>
      <c r="BL88" s="298"/>
      <c r="BM88" s="388">
        <f>+BN88/$D88</f>
        <v>0</v>
      </c>
      <c r="BN88" s="389">
        <f>+BN89+BN95+BN104</f>
        <v>0</v>
      </c>
      <c r="BO88" s="298"/>
      <c r="BP88" s="388">
        <f>+BQ88/$D88</f>
        <v>0</v>
      </c>
      <c r="BQ88" s="389">
        <f>+BQ89+BQ95+BQ104</f>
        <v>0</v>
      </c>
      <c r="BR88" s="298"/>
      <c r="BS88" s="388">
        <f>+BT88/$D88</f>
        <v>0</v>
      </c>
      <c r="BT88" s="389">
        <f>+BT89+BT95+BT104</f>
        <v>0</v>
      </c>
      <c r="BU88" s="298"/>
      <c r="BV88" s="388">
        <f>+BW88/$D88</f>
        <v>0</v>
      </c>
      <c r="BW88" s="389">
        <f>+BW89+BW95+BW104</f>
        <v>0</v>
      </c>
      <c r="BX88" s="298"/>
      <c r="BY88" s="388">
        <f>+BZ88/$D88</f>
        <v>0</v>
      </c>
      <c r="BZ88" s="389">
        <f>+BZ89+BZ95+BZ104</f>
        <v>0</v>
      </c>
      <c r="CA88" s="298"/>
      <c r="CB88" s="388">
        <f>+CC88/$D88</f>
        <v>0</v>
      </c>
      <c r="CC88" s="389">
        <f>+CC89+CC95+CC104</f>
        <v>0</v>
      </c>
      <c r="CD88" s="298"/>
      <c r="CE88" s="388">
        <f>+CF88/$D88</f>
        <v>0</v>
      </c>
      <c r="CF88" s="389">
        <f>+CF89+CF95+CF104</f>
        <v>0</v>
      </c>
      <c r="CG88" s="298"/>
      <c r="CH88" s="388">
        <f>+CI88/$D88</f>
        <v>0</v>
      </c>
      <c r="CI88" s="389">
        <f>+CI89+CI95+CI104</f>
        <v>0</v>
      </c>
      <c r="CJ88" s="298"/>
      <c r="CK88" s="388">
        <f>+CL88/$D88</f>
        <v>0</v>
      </c>
      <c r="CL88" s="389">
        <f>+CL89+CL95+CL104</f>
        <v>0</v>
      </c>
      <c r="CM88" s="298"/>
      <c r="CN88" s="388">
        <f>+CO88/$D88</f>
        <v>0</v>
      </c>
      <c r="CO88" s="389">
        <f>+CO89+CO95+CO104</f>
        <v>0</v>
      </c>
      <c r="CP88" s="298"/>
      <c r="CQ88" s="388">
        <f>+CR88/$D88</f>
        <v>0</v>
      </c>
      <c r="CR88" s="389">
        <f>+CR89+CR95+CR104</f>
        <v>0</v>
      </c>
      <c r="CS88" s="298"/>
      <c r="CT88" s="388">
        <f>+CU88/$D88</f>
        <v>0</v>
      </c>
      <c r="CU88" s="389">
        <f>+CU89+CU95+CU104</f>
        <v>0</v>
      </c>
      <c r="CV88" s="298"/>
      <c r="CW88" s="388">
        <f>+CX88/$D88</f>
        <v>0</v>
      </c>
      <c r="CX88" s="389">
        <f>+CX89+CX95+CX104</f>
        <v>0</v>
      </c>
      <c r="CY88" s="298"/>
      <c r="CZ88" s="388">
        <f>+DA88/$D88</f>
        <v>0</v>
      </c>
      <c r="DA88" s="389">
        <f>+DA89+DA95+DA104</f>
        <v>0</v>
      </c>
      <c r="DB88" s="298"/>
      <c r="DC88" s="388">
        <f>+DD88/$D88</f>
        <v>0</v>
      </c>
      <c r="DD88" s="389">
        <f>+DD89+DD95+DD104</f>
        <v>0</v>
      </c>
      <c r="DE88" s="298"/>
      <c r="DF88" s="388">
        <f>+DG88/$D88</f>
        <v>0</v>
      </c>
      <c r="DG88" s="389">
        <f>+DG89+DG95+DG104</f>
        <v>0</v>
      </c>
      <c r="DH88" s="298"/>
      <c r="DI88" s="388">
        <f>+DJ88/$D88</f>
        <v>0</v>
      </c>
      <c r="DJ88" s="389">
        <f>+DJ89+DJ95+DJ104</f>
        <v>0</v>
      </c>
      <c r="DK88" s="298"/>
      <c r="DL88" s="388">
        <f>+DM88/$D88</f>
        <v>0</v>
      </c>
      <c r="DM88" s="389">
        <f>+DM89+DM95+DM104</f>
        <v>0</v>
      </c>
      <c r="DN88" s="298"/>
      <c r="DO88" s="388">
        <f>+DP88/$D88</f>
        <v>0</v>
      </c>
      <c r="DP88" s="389">
        <f>+DP89+DP95+DP104</f>
        <v>0</v>
      </c>
      <c r="DQ88" s="298"/>
      <c r="DR88" s="388">
        <f>+DS88/$D88</f>
        <v>0</v>
      </c>
      <c r="DS88" s="389">
        <f>+DS89+DS95+DS104</f>
        <v>0</v>
      </c>
      <c r="DT88" s="298"/>
      <c r="DU88" s="388">
        <f>+DV88/$D88</f>
        <v>0</v>
      </c>
      <c r="DV88" s="389">
        <f>+DV89+DV95+DV104</f>
        <v>0</v>
      </c>
      <c r="DW88" s="298"/>
      <c r="DX88" s="388">
        <f>+DY88/$D88</f>
        <v>0</v>
      </c>
      <c r="DY88" s="389">
        <f>+DY89+DY95+DY104</f>
        <v>0</v>
      </c>
      <c r="DZ88" s="298"/>
      <c r="EA88" s="388">
        <f>+EB88/$D88</f>
        <v>0</v>
      </c>
      <c r="EB88" s="389">
        <f>+EB89+EB95+EB104</f>
        <v>0</v>
      </c>
      <c r="EC88" s="298"/>
      <c r="ED88" s="388">
        <f>+EE88/$D88</f>
        <v>0</v>
      </c>
      <c r="EE88" s="389">
        <f>+EE89+EE95+EE104</f>
        <v>0</v>
      </c>
      <c r="EF88" s="298"/>
      <c r="EG88" s="388">
        <f>+EH88/$D88</f>
        <v>0</v>
      </c>
      <c r="EH88" s="389">
        <f>+EH89+EH95+EH104</f>
        <v>0</v>
      </c>
      <c r="EI88" s="298"/>
      <c r="EJ88" s="388">
        <f>+EK88/$D88</f>
        <v>0</v>
      </c>
      <c r="EK88" s="389">
        <f>+EK89+EK95+EK104</f>
        <v>0</v>
      </c>
      <c r="EL88" s="298"/>
      <c r="EM88" s="388">
        <f>+EN88/$D88</f>
        <v>0</v>
      </c>
      <c r="EN88" s="389">
        <f>+EN89+EN95+EN104</f>
        <v>0</v>
      </c>
      <c r="EO88" s="298"/>
    </row>
    <row r="89" spans="1:145" ht="15.75">
      <c r="A89" s="56">
        <v>92</v>
      </c>
      <c r="B89" s="300" t="s">
        <v>27</v>
      </c>
      <c r="C89" s="390" t="s">
        <v>538</v>
      </c>
      <c r="D89" s="391">
        <v>1.5</v>
      </c>
      <c r="E89" s="392">
        <f>SUM(F90:F93)/COUNT(F90:F93)</f>
        <v>1</v>
      </c>
      <c r="F89" s="393">
        <f>E89*$D89</f>
        <v>1.5</v>
      </c>
      <c r="H89" s="387"/>
      <c r="J89" s="295"/>
      <c r="K89" s="398">
        <f>SUM(L90:L93)/COUNTA(L90:L93)</f>
        <v>1</v>
      </c>
      <c r="L89" s="389">
        <f>K89*$D89</f>
        <v>1.5</v>
      </c>
      <c r="M89" s="298"/>
      <c r="N89" s="398">
        <f>SUM(O90:O93)/COUNTA(O90:O93)</f>
        <v>0</v>
      </c>
      <c r="O89" s="389">
        <f>N89*$D89</f>
        <v>0</v>
      </c>
      <c r="P89" s="298"/>
      <c r="Q89" s="398">
        <f>SUM(R90:R93)/COUNTA(R90:R93)</f>
        <v>0</v>
      </c>
      <c r="R89" s="389">
        <f>Q89*$D89</f>
        <v>0</v>
      </c>
      <c r="S89" s="298"/>
      <c r="T89" s="398">
        <f>SUM(U90:U93)/COUNTA(U90:U93)</f>
        <v>0</v>
      </c>
      <c r="U89" s="389">
        <f>T89*$D89</f>
        <v>0</v>
      </c>
      <c r="V89" s="298"/>
      <c r="W89" s="398">
        <f>SUM(X90:X93)/COUNTA(X90:X93)</f>
        <v>0</v>
      </c>
      <c r="X89" s="389">
        <f>W89*$D89</f>
        <v>0</v>
      </c>
      <c r="Y89" s="298"/>
      <c r="Z89" s="398">
        <f>SUM(AA90:AA93)/COUNTA(AA90:AA93)</f>
        <v>0</v>
      </c>
      <c r="AA89" s="389">
        <f>Z89*$D89</f>
        <v>0</v>
      </c>
      <c r="AB89" s="298"/>
      <c r="AC89" s="398">
        <f>SUM(AD90:AD93)/COUNTA(AD90:AD93)</f>
        <v>0</v>
      </c>
      <c r="AD89" s="389">
        <f>AC89*$D89</f>
        <v>0</v>
      </c>
      <c r="AE89" s="298"/>
      <c r="AF89" s="398">
        <f>SUM(AG90:AG93)/COUNTA(AG90:AG93)</f>
        <v>0</v>
      </c>
      <c r="AG89" s="389">
        <f>AF89*$D89</f>
        <v>0</v>
      </c>
      <c r="AH89" s="298"/>
      <c r="AI89" s="398">
        <f>SUM(AJ90:AJ93)/COUNTA(AJ90:AJ93)</f>
        <v>0</v>
      </c>
      <c r="AJ89" s="389">
        <f>AI89*$D89</f>
        <v>0</v>
      </c>
      <c r="AK89" s="298"/>
      <c r="AL89" s="398">
        <f>SUM(AM90:AM93)/COUNTA(AM90:AM93)</f>
        <v>0</v>
      </c>
      <c r="AM89" s="389">
        <f>AL89*$D89</f>
        <v>0</v>
      </c>
      <c r="AN89" s="298"/>
      <c r="AO89" s="398">
        <f>SUM(AP90:AP93)/COUNTA(AP90:AP93)</f>
        <v>0</v>
      </c>
      <c r="AP89" s="389">
        <f>AO89*$D89</f>
        <v>0</v>
      </c>
      <c r="AQ89" s="298"/>
      <c r="AR89" s="398">
        <f>SUM(AS90:AS93)/COUNTA(AS90:AS93)</f>
        <v>0</v>
      </c>
      <c r="AS89" s="389">
        <f>AR89*$D89</f>
        <v>0</v>
      </c>
      <c r="AT89" s="298"/>
      <c r="AU89" s="398">
        <f>SUM(AV90:AV93)/COUNTA(AV90:AV93)</f>
        <v>0</v>
      </c>
      <c r="AV89" s="389">
        <f>AU89*$D89</f>
        <v>0</v>
      </c>
      <c r="AW89" s="298"/>
      <c r="AX89" s="398">
        <f>SUM(AY90:AY93)/COUNTA(AY90:AY93)</f>
        <v>0</v>
      </c>
      <c r="AY89" s="389">
        <f>AX89*$D89</f>
        <v>0</v>
      </c>
      <c r="AZ89" s="298"/>
      <c r="BA89" s="398">
        <f>SUM(BB90:BB93)/COUNTA(BB90:BB93)</f>
        <v>0</v>
      </c>
      <c r="BB89" s="389">
        <f>BA89*$D89</f>
        <v>0</v>
      </c>
      <c r="BC89" s="298"/>
      <c r="BD89" s="398">
        <f>SUM(BE90:BE93)/COUNTA(BE90:BE93)</f>
        <v>0</v>
      </c>
      <c r="BE89" s="389">
        <f>BD89*$D89</f>
        <v>0</v>
      </c>
      <c r="BF89" s="298"/>
      <c r="BG89" s="398">
        <f>SUM(BH90:BH93)/COUNTA(BH90:BH93)</f>
        <v>0</v>
      </c>
      <c r="BH89" s="389">
        <f>BG89*$D89</f>
        <v>0</v>
      </c>
      <c r="BI89" s="298"/>
      <c r="BJ89" s="398">
        <f>SUM(BK90:BK93)/COUNTA(BK90:BK93)</f>
        <v>0</v>
      </c>
      <c r="BK89" s="389">
        <f>BJ89*$D89</f>
        <v>0</v>
      </c>
      <c r="BL89" s="298"/>
      <c r="BM89" s="398">
        <f>SUM(BN90:BN93)/COUNTA(BN90:BN93)</f>
        <v>0</v>
      </c>
      <c r="BN89" s="389">
        <f>BM89*$D89</f>
        <v>0</v>
      </c>
      <c r="BO89" s="298"/>
      <c r="BP89" s="398">
        <f>SUM(BQ90:BQ93)/COUNTA(BQ90:BQ93)</f>
        <v>0</v>
      </c>
      <c r="BQ89" s="389">
        <f>BP89*$D89</f>
        <v>0</v>
      </c>
      <c r="BR89" s="298"/>
      <c r="BS89" s="398">
        <f>SUM(BT90:BT93)/COUNTA(BT90:BT93)</f>
        <v>0</v>
      </c>
      <c r="BT89" s="389">
        <f>BS89*$D89</f>
        <v>0</v>
      </c>
      <c r="BU89" s="298"/>
      <c r="BV89" s="398">
        <f>SUM(BW90:BW93)/COUNTA(BW90:BW93)</f>
        <v>0</v>
      </c>
      <c r="BW89" s="389">
        <f>BV89*$D89</f>
        <v>0</v>
      </c>
      <c r="BX89" s="298"/>
      <c r="BY89" s="398">
        <f>SUM(BZ90:BZ93)/COUNTA(BZ90:BZ93)</f>
        <v>0</v>
      </c>
      <c r="BZ89" s="389">
        <f>BY89*$D89</f>
        <v>0</v>
      </c>
      <c r="CA89" s="298"/>
      <c r="CB89" s="398">
        <f>SUM(CC90:CC93)/COUNTA(CC90:CC93)</f>
        <v>0</v>
      </c>
      <c r="CC89" s="389">
        <f>CB89*$D89</f>
        <v>0</v>
      </c>
      <c r="CD89" s="298"/>
      <c r="CE89" s="398">
        <f>SUM(CF90:CF93)/COUNTA(CF90:CF93)</f>
        <v>0</v>
      </c>
      <c r="CF89" s="389">
        <f>CE89*$D89</f>
        <v>0</v>
      </c>
      <c r="CG89" s="298"/>
      <c r="CH89" s="398">
        <f>SUM(CI90:CI93)/COUNTA(CI90:CI93)</f>
        <v>0</v>
      </c>
      <c r="CI89" s="389">
        <f>CH89*$D89</f>
        <v>0</v>
      </c>
      <c r="CJ89" s="298"/>
      <c r="CK89" s="398">
        <f>SUM(CL90:CL93)/COUNTA(CL90:CL93)</f>
        <v>0</v>
      </c>
      <c r="CL89" s="389">
        <f>CK89*$D89</f>
        <v>0</v>
      </c>
      <c r="CM89" s="298"/>
      <c r="CN89" s="398">
        <f>SUM(CO90:CO93)/COUNTA(CO90:CO93)</f>
        <v>0</v>
      </c>
      <c r="CO89" s="389">
        <f>CN89*$D89</f>
        <v>0</v>
      </c>
      <c r="CP89" s="298"/>
      <c r="CQ89" s="398">
        <f>SUM(CR90:CR93)/COUNTA(CR90:CR93)</f>
        <v>0</v>
      </c>
      <c r="CR89" s="389">
        <f>CQ89*$D89</f>
        <v>0</v>
      </c>
      <c r="CS89" s="298"/>
      <c r="CT89" s="398">
        <f>SUM(CU90:CU93)/COUNTA(CU90:CU93)</f>
        <v>0</v>
      </c>
      <c r="CU89" s="389">
        <f>CT89*$D89</f>
        <v>0</v>
      </c>
      <c r="CV89" s="298"/>
      <c r="CW89" s="398">
        <f>SUM(CX90:CX93)/COUNTA(CX90:CX93)</f>
        <v>0</v>
      </c>
      <c r="CX89" s="389">
        <f>CW89*$D89</f>
        <v>0</v>
      </c>
      <c r="CY89" s="298"/>
      <c r="CZ89" s="398">
        <f>SUM(DA90:DA93)/COUNTA(DA90:DA93)</f>
        <v>0</v>
      </c>
      <c r="DA89" s="389">
        <f>CZ89*$D89</f>
        <v>0</v>
      </c>
      <c r="DB89" s="298"/>
      <c r="DC89" s="398">
        <f>SUM(DD90:DD93)/COUNTA(DD90:DD93)</f>
        <v>0</v>
      </c>
      <c r="DD89" s="389">
        <f>DC89*$D89</f>
        <v>0</v>
      </c>
      <c r="DE89" s="298"/>
      <c r="DF89" s="398">
        <f>SUM(DG90:DG93)/COUNTA(DG90:DG93)</f>
        <v>0</v>
      </c>
      <c r="DG89" s="389">
        <f>DF89*$D89</f>
        <v>0</v>
      </c>
      <c r="DH89" s="298"/>
      <c r="DI89" s="398">
        <f>SUM(DJ90:DJ93)/COUNTA(DJ90:DJ93)</f>
        <v>0</v>
      </c>
      <c r="DJ89" s="389">
        <f>DI89*$D89</f>
        <v>0</v>
      </c>
      <c r="DK89" s="298"/>
      <c r="DL89" s="398">
        <f>SUM(DM90:DM93)/COUNTA(DM90:DM93)</f>
        <v>0</v>
      </c>
      <c r="DM89" s="389">
        <f>DL89*$D89</f>
        <v>0</v>
      </c>
      <c r="DN89" s="298"/>
      <c r="DO89" s="398">
        <f>SUM(DP90:DP93)/COUNTA(DP90:DP93)</f>
        <v>0</v>
      </c>
      <c r="DP89" s="389">
        <f>DO89*$D89</f>
        <v>0</v>
      </c>
      <c r="DQ89" s="298"/>
      <c r="DR89" s="398">
        <f>SUM(DS90:DS93)/COUNTA(DS90:DS93)</f>
        <v>0</v>
      </c>
      <c r="DS89" s="389">
        <f>DR89*$D89</f>
        <v>0</v>
      </c>
      <c r="DT89" s="298"/>
      <c r="DU89" s="398">
        <f>SUM(DV90:DV93)/COUNTA(DV90:DV93)</f>
        <v>0</v>
      </c>
      <c r="DV89" s="389">
        <f>DU89*$D89</f>
        <v>0</v>
      </c>
      <c r="DW89" s="298"/>
      <c r="DX89" s="398">
        <f>SUM(DY90:DY93)/COUNTA(DY90:DY93)</f>
        <v>0</v>
      </c>
      <c r="DY89" s="389">
        <f>DX89*$D89</f>
        <v>0</v>
      </c>
      <c r="DZ89" s="298"/>
      <c r="EA89" s="398">
        <f>SUM(EB90:EB93)/COUNTA(EB90:EB93)</f>
        <v>0</v>
      </c>
      <c r="EB89" s="389">
        <f>EA89*$D89</f>
        <v>0</v>
      </c>
      <c r="EC89" s="298"/>
      <c r="ED89" s="398">
        <f>SUM(EE90:EE93)/COUNTA(EE90:EE93)</f>
        <v>0</v>
      </c>
      <c r="EE89" s="389">
        <f>ED89*$D89</f>
        <v>0</v>
      </c>
      <c r="EF89" s="298"/>
      <c r="EG89" s="398">
        <f>SUM(EH90:EH93)/COUNTA(EH90:EH93)</f>
        <v>0</v>
      </c>
      <c r="EH89" s="389">
        <f>EG89*$D89</f>
        <v>0</v>
      </c>
      <c r="EI89" s="298"/>
      <c r="EJ89" s="398">
        <f>SUM(EK90:EK93)/COUNTA(EK90:EK93)</f>
        <v>0</v>
      </c>
      <c r="EK89" s="389">
        <f>EJ89*$D89</f>
        <v>0</v>
      </c>
      <c r="EL89" s="298"/>
      <c r="EM89" s="398">
        <f>SUM(EN90:EN93)/COUNTA(EN90:EN93)</f>
        <v>0</v>
      </c>
      <c r="EN89" s="389">
        <f>EM89*$D89</f>
        <v>0</v>
      </c>
      <c r="EO89" s="298"/>
    </row>
    <row r="90" spans="1:145" ht="15">
      <c r="A90" s="278">
        <v>93</v>
      </c>
      <c r="B90" s="310">
        <v>1</v>
      </c>
      <c r="C90" s="316" t="s">
        <v>175</v>
      </c>
      <c r="D90" s="404"/>
      <c r="E90" s="399" t="str">
        <f>IF(F90&gt;0.875,"a",IF(F90&gt;0.625,"b",IF(F90&gt;0.375,"c",IF(F90&gt;0.125,"d",IF(F90&lt;=0.125,"e","Error")))))</f>
        <v>a</v>
      </c>
      <c r="F90" s="405">
        <f t="shared" ref="F90:F93" si="195">AVERAGEIF(K90:EO90,"&gt;=0",K90:EO90)</f>
        <v>1</v>
      </c>
      <c r="H90" s="387"/>
      <c r="J90" s="313" t="s">
        <v>26</v>
      </c>
      <c r="K90" s="400" t="s">
        <v>1363</v>
      </c>
      <c r="L90" s="399">
        <f>IF(K90="Y",1,IF(K90="T",0,IF(K90="Y/T","Belum diisi","Error")))</f>
        <v>1</v>
      </c>
      <c r="M90" s="298"/>
      <c r="N90" s="401" t="s">
        <v>26</v>
      </c>
      <c r="O90" s="402" t="str">
        <f>IF(N90="Y",1,IF(N90="T",0,IF(N90="Y/T","Belum diisi","Error")))</f>
        <v>Belum diisi</v>
      </c>
      <c r="P90" s="298"/>
      <c r="Q90" s="401" t="s">
        <v>26</v>
      </c>
      <c r="R90" s="402" t="str">
        <f>IF(Q90="Y",1,IF(Q90="T",0,IF(Q90="Y/T","Belum diisi","Error")))</f>
        <v>Belum diisi</v>
      </c>
      <c r="S90" s="298"/>
      <c r="T90" s="401" t="s">
        <v>26</v>
      </c>
      <c r="U90" s="402" t="str">
        <f>IF(T90="Y",1,IF(T90="T",0,IF(T90="Y/T","Belum diisi","Error")))</f>
        <v>Belum diisi</v>
      </c>
      <c r="V90" s="298"/>
      <c r="W90" s="401" t="s">
        <v>26</v>
      </c>
      <c r="X90" s="402" t="str">
        <f>IF(W90="Y",1,IF(W90="T",0,IF(W90="Y/T","Belum diisi","Error")))</f>
        <v>Belum diisi</v>
      </c>
      <c r="Y90" s="298"/>
      <c r="Z90" s="403" t="s">
        <v>26</v>
      </c>
      <c r="AA90" s="402" t="str">
        <f>IF(Z90="Y",1,IF(Z90="T",0,IF(Z90="Y/T","Belum diisi","Error")))</f>
        <v>Belum diisi</v>
      </c>
      <c r="AB90" s="298"/>
      <c r="AC90" s="403" t="s">
        <v>26</v>
      </c>
      <c r="AD90" s="402" t="str">
        <f>IF(AC90="Y",1,IF(AC90="T",0,IF(AC90="Y/T","Belum diisi","Error")))</f>
        <v>Belum diisi</v>
      </c>
      <c r="AE90" s="298"/>
      <c r="AF90" s="403" t="s">
        <v>26</v>
      </c>
      <c r="AG90" s="402" t="str">
        <f>IF(AF90="Y",1,IF(AF90="T",0,IF(AF90="Y/T","Belum diisi","Error")))</f>
        <v>Belum diisi</v>
      </c>
      <c r="AH90" s="298"/>
      <c r="AI90" s="403" t="s">
        <v>26</v>
      </c>
      <c r="AJ90" s="402" t="str">
        <f>IF(AI90="Y",1,IF(AI90="T",0,IF(AI90="Y/T","Belum diisi","Error")))</f>
        <v>Belum diisi</v>
      </c>
      <c r="AK90" s="298"/>
      <c r="AL90" s="403" t="s">
        <v>26</v>
      </c>
      <c r="AM90" s="402" t="str">
        <f>IF(AL90="Y",1,IF(AL90="T",0,IF(AL90="Y/T","Belum diisi","Error")))</f>
        <v>Belum diisi</v>
      </c>
      <c r="AN90" s="298"/>
      <c r="AO90" s="401" t="s">
        <v>26</v>
      </c>
      <c r="AP90" s="402" t="str">
        <f>IF(AO90="Y",1,IF(AO90="T",0,IF(AO90="Y/T","Belum diisi","Error")))</f>
        <v>Belum diisi</v>
      </c>
      <c r="AQ90" s="298"/>
      <c r="AR90" s="401" t="s">
        <v>26</v>
      </c>
      <c r="AS90" s="402" t="str">
        <f>IF(AR90="Y",1,IF(AR90="T",0,IF(AR90="Y/T","Belum diisi","Error")))</f>
        <v>Belum diisi</v>
      </c>
      <c r="AT90" s="298"/>
      <c r="AU90" s="401" t="s">
        <v>26</v>
      </c>
      <c r="AV90" s="402" t="str">
        <f>IF(AU90="Y",1,IF(AU90="T",0,IF(AU90="Y/T","Belum diisi","Error")))</f>
        <v>Belum diisi</v>
      </c>
      <c r="AW90" s="298"/>
      <c r="AX90" s="401" t="s">
        <v>26</v>
      </c>
      <c r="AY90" s="402" t="str">
        <f>IF(AX90="Y",1,IF(AX90="T",0,IF(AX90="Y/T","Belum diisi","Error")))</f>
        <v>Belum diisi</v>
      </c>
      <c r="AZ90" s="298"/>
      <c r="BA90" s="403" t="s">
        <v>26</v>
      </c>
      <c r="BB90" s="402" t="str">
        <f>IF(BA90="Y",1,IF(BA90="T",0,IF(BA90="Y/T","Belum diisi","Error")))</f>
        <v>Belum diisi</v>
      </c>
      <c r="BC90" s="298"/>
      <c r="BD90" s="403" t="s">
        <v>26</v>
      </c>
      <c r="BE90" s="402" t="str">
        <f>IF(BD90="Y",1,IF(BD90="T",0,IF(BD90="Y/T","Belum diisi","Error")))</f>
        <v>Belum diisi</v>
      </c>
      <c r="BF90" s="298"/>
      <c r="BG90" s="403" t="s">
        <v>26</v>
      </c>
      <c r="BH90" s="402" t="str">
        <f>IF(BG90="Y",1,IF(BG90="T",0,IF(BG90="Y/T","Belum diisi","Error")))</f>
        <v>Belum diisi</v>
      </c>
      <c r="BI90" s="298"/>
      <c r="BJ90" s="403" t="s">
        <v>26</v>
      </c>
      <c r="BK90" s="402" t="str">
        <f>IF(BJ90="Y",1,IF(BJ90="T",0,IF(BJ90="Y/T","Belum diisi","Error")))</f>
        <v>Belum diisi</v>
      </c>
      <c r="BL90" s="298"/>
      <c r="BM90" s="403" t="s">
        <v>26</v>
      </c>
      <c r="BN90" s="402" t="str">
        <f>IF(BM90="Y",1,IF(BM90="T",0,IF(BM90="Y/T","Belum diisi","Error")))</f>
        <v>Belum diisi</v>
      </c>
      <c r="BO90" s="298"/>
      <c r="BP90" s="403" t="s">
        <v>26</v>
      </c>
      <c r="BQ90" s="402" t="str">
        <f>IF(BP90="Y",1,IF(BP90="T",0,IF(BP90="Y/T","Belum diisi","Error")))</f>
        <v>Belum diisi</v>
      </c>
      <c r="BR90" s="298"/>
      <c r="BS90" s="403" t="s">
        <v>26</v>
      </c>
      <c r="BT90" s="402" t="str">
        <f>IF(BS90="Y",1,IF(BS90="T",0,IF(BS90="Y/T","Belum diisi","Error")))</f>
        <v>Belum diisi</v>
      </c>
      <c r="BU90" s="298"/>
      <c r="BV90" s="403" t="s">
        <v>26</v>
      </c>
      <c r="BW90" s="402" t="str">
        <f>IF(BV90="Y",1,IF(BV90="T",0,IF(BV90="Y/T","Belum diisi","Error")))</f>
        <v>Belum diisi</v>
      </c>
      <c r="BX90" s="298"/>
      <c r="BY90" s="403" t="s">
        <v>26</v>
      </c>
      <c r="BZ90" s="402" t="str">
        <f>IF(BY90="Y",1,IF(BY90="T",0,IF(BY90="Y/T","Belum diisi","Error")))</f>
        <v>Belum diisi</v>
      </c>
      <c r="CA90" s="298"/>
      <c r="CB90" s="403" t="s">
        <v>26</v>
      </c>
      <c r="CC90" s="402" t="str">
        <f>IF(CB90="Y",1,IF(CB90="T",0,IF(CB90="Y/T","Belum diisi","Error")))</f>
        <v>Belum diisi</v>
      </c>
      <c r="CD90" s="298"/>
      <c r="CE90" s="403" t="s">
        <v>26</v>
      </c>
      <c r="CF90" s="402" t="str">
        <f>IF(CE90="Y",1,IF(CE90="T",0,IF(CE90="Y/T","Belum diisi","Error")))</f>
        <v>Belum diisi</v>
      </c>
      <c r="CG90" s="298"/>
      <c r="CH90" s="403" t="s">
        <v>26</v>
      </c>
      <c r="CI90" s="402" t="str">
        <f>IF(CH90="Y",1,IF(CH90="T",0,IF(CH90="Y/T","Belum diisi","Error")))</f>
        <v>Belum diisi</v>
      </c>
      <c r="CJ90" s="298"/>
      <c r="CK90" s="403" t="s">
        <v>26</v>
      </c>
      <c r="CL90" s="402" t="str">
        <f>IF(CK90="Y",1,IF(CK90="T",0,IF(CK90="Y/T","Belum diisi","Error")))</f>
        <v>Belum diisi</v>
      </c>
      <c r="CM90" s="298"/>
      <c r="CN90" s="403" t="s">
        <v>26</v>
      </c>
      <c r="CO90" s="402" t="str">
        <f>IF(CN90="Y",1,IF(CN90="T",0,IF(CN90="Y/T","Belum diisi","Error")))</f>
        <v>Belum diisi</v>
      </c>
      <c r="CP90" s="298"/>
      <c r="CQ90" s="403" t="s">
        <v>26</v>
      </c>
      <c r="CR90" s="402" t="str">
        <f>IF(CQ90="Y",1,IF(CQ90="T",0,IF(CQ90="Y/T","Belum diisi","Error")))</f>
        <v>Belum diisi</v>
      </c>
      <c r="CS90" s="298"/>
      <c r="CT90" s="403" t="s">
        <v>26</v>
      </c>
      <c r="CU90" s="402" t="str">
        <f>IF(CT90="Y",1,IF(CT90="T",0,IF(CT90="Y/T","Belum diisi","Error")))</f>
        <v>Belum diisi</v>
      </c>
      <c r="CV90" s="298"/>
      <c r="CW90" s="403" t="s">
        <v>26</v>
      </c>
      <c r="CX90" s="402" t="str">
        <f>IF(CW90="Y",1,IF(CW90="T",0,IF(CW90="Y/T","Belum diisi","Error")))</f>
        <v>Belum diisi</v>
      </c>
      <c r="CY90" s="298"/>
      <c r="CZ90" s="403" t="s">
        <v>26</v>
      </c>
      <c r="DA90" s="402" t="str">
        <f>IF(CZ90="Y",1,IF(CZ90="T",0,IF(CZ90="Y/T","Belum diisi","Error")))</f>
        <v>Belum diisi</v>
      </c>
      <c r="DB90" s="298"/>
      <c r="DC90" s="403" t="s">
        <v>26</v>
      </c>
      <c r="DD90" s="402" t="str">
        <f>IF(DC90="Y",1,IF(DC90="T",0,IF(DC90="Y/T","Belum diisi","Error")))</f>
        <v>Belum diisi</v>
      </c>
      <c r="DE90" s="298"/>
      <c r="DF90" s="403" t="s">
        <v>26</v>
      </c>
      <c r="DG90" s="402" t="str">
        <f>IF(DF90="Y",1,IF(DF90="T",0,IF(DF90="Y/T","Belum diisi","Error")))</f>
        <v>Belum diisi</v>
      </c>
      <c r="DH90" s="298"/>
      <c r="DI90" s="403" t="s">
        <v>26</v>
      </c>
      <c r="DJ90" s="402" t="str">
        <f>IF(DI90="Y",1,IF(DI90="T",0,IF(DI90="Y/T","Belum diisi","Error")))</f>
        <v>Belum diisi</v>
      </c>
      <c r="DK90" s="298"/>
      <c r="DL90" s="403" t="s">
        <v>26</v>
      </c>
      <c r="DM90" s="402" t="str">
        <f>IF(DL90="Y",1,IF(DL90="T",0,IF(DL90="Y/T","Belum diisi","Error")))</f>
        <v>Belum diisi</v>
      </c>
      <c r="DN90" s="298"/>
      <c r="DO90" s="403" t="s">
        <v>26</v>
      </c>
      <c r="DP90" s="402" t="str">
        <f>IF(DO90="Y",1,IF(DO90="T",0,IF(DO90="Y/T","Belum diisi","Error")))</f>
        <v>Belum diisi</v>
      </c>
      <c r="DQ90" s="298"/>
      <c r="DR90" s="403" t="s">
        <v>26</v>
      </c>
      <c r="DS90" s="402" t="str">
        <f>IF(DR90="Y",1,IF(DR90="T",0,IF(DR90="Y/T","Belum diisi","Error")))</f>
        <v>Belum diisi</v>
      </c>
      <c r="DT90" s="298"/>
      <c r="DU90" s="403" t="s">
        <v>26</v>
      </c>
      <c r="DV90" s="402" t="str">
        <f>IF(DU90="Y",1,IF(DU90="T",0,IF(DU90="Y/T","Belum diisi","Error")))</f>
        <v>Belum diisi</v>
      </c>
      <c r="DW90" s="298"/>
      <c r="DX90" s="403" t="s">
        <v>26</v>
      </c>
      <c r="DY90" s="402" t="str">
        <f>IF(DX90="Y",1,IF(DX90="T",0,IF(DX90="Y/T","Belum diisi","Error")))</f>
        <v>Belum diisi</v>
      </c>
      <c r="DZ90" s="298"/>
      <c r="EA90" s="403" t="s">
        <v>26</v>
      </c>
      <c r="EB90" s="402" t="str">
        <f>IF(EA90="Y",1,IF(EA90="T",0,IF(EA90="Y/T","Belum diisi","Error")))</f>
        <v>Belum diisi</v>
      </c>
      <c r="EC90" s="298"/>
      <c r="ED90" s="403" t="s">
        <v>26</v>
      </c>
      <c r="EE90" s="402" t="str">
        <f>IF(ED90="Y",1,IF(ED90="T",0,IF(ED90="Y/T","Belum diisi","Error")))</f>
        <v>Belum diisi</v>
      </c>
      <c r="EF90" s="298"/>
      <c r="EG90" s="403" t="s">
        <v>26</v>
      </c>
      <c r="EH90" s="402" t="str">
        <f>IF(EG90="Y",1,IF(EG90="T",0,IF(EG90="Y/T","Belum diisi","Error")))</f>
        <v>Belum diisi</v>
      </c>
      <c r="EI90" s="298"/>
      <c r="EJ90" s="403" t="s">
        <v>26</v>
      </c>
      <c r="EK90" s="402" t="str">
        <f>IF(EJ90="Y",1,IF(EJ90="T",0,IF(EJ90="Y/T","Belum diisi","Error")))</f>
        <v>Belum diisi</v>
      </c>
      <c r="EL90" s="298"/>
      <c r="EM90" s="401" t="s">
        <v>26</v>
      </c>
      <c r="EN90" s="402" t="str">
        <f>IF(EM90="Y",1,IF(EM90="T",0,IF(EM90="Y/T","Belum diisi","Error")))</f>
        <v>Belum diisi</v>
      </c>
      <c r="EO90" s="298"/>
    </row>
    <row r="91" spans="1:145" ht="15">
      <c r="A91" s="56">
        <v>94</v>
      </c>
      <c r="B91" s="310">
        <v>2</v>
      </c>
      <c r="C91" s="316" t="s">
        <v>176</v>
      </c>
      <c r="D91" s="404"/>
      <c r="E91" s="399" t="str">
        <f>IF(F91&gt;0.875,"a",IF(F91&gt;0.625,"b",IF(F91&gt;0.375,"c",IF(F91&gt;0.125,"d",IF(F91&lt;=0.125,"e","Error")))))</f>
        <v>a</v>
      </c>
      <c r="F91" s="405">
        <f t="shared" si="195"/>
        <v>1</v>
      </c>
      <c r="H91" s="387"/>
      <c r="J91" s="313" t="s">
        <v>26</v>
      </c>
      <c r="K91" s="400" t="s">
        <v>1363</v>
      </c>
      <c r="L91" s="399">
        <f>IF(K91="Y",1,IF(K91="T",0,IF(K91="Y/T","Belum diisi","Error")))</f>
        <v>1</v>
      </c>
      <c r="M91" s="318" t="str">
        <f>IF(L91&gt;L$90,"SALAH, Laporan Kinerja tidak ada","OK")</f>
        <v>OK</v>
      </c>
      <c r="N91" s="401" t="s">
        <v>26</v>
      </c>
      <c r="O91" s="402" t="str">
        <f>IF(N91="Y",1,IF(N91="T",0,IF(N91="Y/T","Belum diisi","Error")))</f>
        <v>Belum diisi</v>
      </c>
      <c r="P91" s="318" t="str">
        <f>IF(O91&gt;O$90,"SALAH, Laporan Kinerja tidak ada","OK")</f>
        <v>OK</v>
      </c>
      <c r="Q91" s="401" t="s">
        <v>26</v>
      </c>
      <c r="R91" s="402" t="str">
        <f>IF(Q91="Y",1,IF(Q91="T",0,IF(Q91="Y/T","Belum diisi","Error")))</f>
        <v>Belum diisi</v>
      </c>
      <c r="S91" s="318" t="str">
        <f>IF(R91&gt;R$90,"SALAH, Laporan Kinerja tidak ada","OK")</f>
        <v>OK</v>
      </c>
      <c r="T91" s="401" t="s">
        <v>26</v>
      </c>
      <c r="U91" s="402" t="str">
        <f>IF(T91="Y",1,IF(T91="T",0,IF(T91="Y/T","Belum diisi","Error")))</f>
        <v>Belum diisi</v>
      </c>
      <c r="V91" s="318" t="str">
        <f>IF(U91&gt;U$90,"SALAH, Laporan Kinerja tidak ada","OK")</f>
        <v>OK</v>
      </c>
      <c r="W91" s="401" t="s">
        <v>26</v>
      </c>
      <c r="X91" s="402" t="str">
        <f>IF(W91="Y",1,IF(W91="T",0,IF(W91="Y/T","Belum diisi","Error")))</f>
        <v>Belum diisi</v>
      </c>
      <c r="Y91" s="318" t="str">
        <f>IF(X91&gt;X$90,"SALAH, Laporan Kinerja tidak ada","OK")</f>
        <v>OK</v>
      </c>
      <c r="Z91" s="403" t="s">
        <v>26</v>
      </c>
      <c r="AA91" s="402" t="str">
        <f>IF(Z91="Y",1,IF(Z91="T",0,IF(Z91="Y/T","Belum diisi","Error")))</f>
        <v>Belum diisi</v>
      </c>
      <c r="AB91" s="318" t="str">
        <f>IF(AA91&gt;AA$90,"SALAH, Laporan Kinerja tidak ada","OK")</f>
        <v>OK</v>
      </c>
      <c r="AC91" s="403" t="s">
        <v>26</v>
      </c>
      <c r="AD91" s="402" t="str">
        <f>IF(AC91="Y",1,IF(AC91="T",0,IF(AC91="Y/T","Belum diisi","Error")))</f>
        <v>Belum diisi</v>
      </c>
      <c r="AE91" s="318" t="str">
        <f>IF(AD91&gt;AD$90,"SALAH, Laporan Kinerja tidak ada","OK")</f>
        <v>OK</v>
      </c>
      <c r="AF91" s="403" t="s">
        <v>26</v>
      </c>
      <c r="AG91" s="402" t="str">
        <f>IF(AF91="Y",1,IF(AF91="T",0,IF(AF91="Y/T","Belum diisi","Error")))</f>
        <v>Belum diisi</v>
      </c>
      <c r="AH91" s="318" t="str">
        <f>IF(AG91&gt;AG$90,"SALAH, Laporan Kinerja tidak ada","OK")</f>
        <v>OK</v>
      </c>
      <c r="AI91" s="403" t="s">
        <v>26</v>
      </c>
      <c r="AJ91" s="402" t="str">
        <f>IF(AI91="Y",1,IF(AI91="T",0,IF(AI91="Y/T","Belum diisi","Error")))</f>
        <v>Belum diisi</v>
      </c>
      <c r="AK91" s="318" t="str">
        <f>IF(AJ91&gt;AJ$90,"SALAH, Laporan Kinerja tidak ada","OK")</f>
        <v>OK</v>
      </c>
      <c r="AL91" s="403" t="s">
        <v>26</v>
      </c>
      <c r="AM91" s="402" t="str">
        <f>IF(AL91="Y",1,IF(AL91="T",0,IF(AL91="Y/T","Belum diisi","Error")))</f>
        <v>Belum diisi</v>
      </c>
      <c r="AN91" s="318" t="str">
        <f>IF(AM91&gt;AM$90,"SALAH, Laporan Kinerja tidak ada","OK")</f>
        <v>OK</v>
      </c>
      <c r="AO91" s="401" t="s">
        <v>26</v>
      </c>
      <c r="AP91" s="402" t="str">
        <f>IF(AO91="Y",1,IF(AO91="T",0,IF(AO91="Y/T","Belum diisi","Error")))</f>
        <v>Belum diisi</v>
      </c>
      <c r="AQ91" s="318" t="str">
        <f>IF(AP91&gt;AP$90,"SALAH, Laporan Kinerja tidak ada","OK")</f>
        <v>OK</v>
      </c>
      <c r="AR91" s="401" t="s">
        <v>26</v>
      </c>
      <c r="AS91" s="402" t="str">
        <f>IF(AR91="Y",1,IF(AR91="T",0,IF(AR91="Y/T","Belum diisi","Error")))</f>
        <v>Belum diisi</v>
      </c>
      <c r="AT91" s="318" t="str">
        <f>IF(AS91&gt;AS$90,"SALAH, Laporan Kinerja tidak ada","OK")</f>
        <v>OK</v>
      </c>
      <c r="AU91" s="401" t="s">
        <v>26</v>
      </c>
      <c r="AV91" s="402" t="str">
        <f>IF(AU91="Y",1,IF(AU91="T",0,IF(AU91="Y/T","Belum diisi","Error")))</f>
        <v>Belum diisi</v>
      </c>
      <c r="AW91" s="318" t="str">
        <f>IF(AV91&gt;AV$90,"SALAH, Laporan Kinerja tidak ada","OK")</f>
        <v>OK</v>
      </c>
      <c r="AX91" s="401" t="s">
        <v>26</v>
      </c>
      <c r="AY91" s="402" t="str">
        <f>IF(AX91="Y",1,IF(AX91="T",0,IF(AX91="Y/T","Belum diisi","Error")))</f>
        <v>Belum diisi</v>
      </c>
      <c r="AZ91" s="318" t="str">
        <f>IF(AY91&gt;AY$90,"SALAH, Laporan Kinerja tidak ada","OK")</f>
        <v>OK</v>
      </c>
      <c r="BA91" s="403" t="s">
        <v>26</v>
      </c>
      <c r="BB91" s="402" t="str">
        <f>IF(BA91="Y",1,IF(BA91="T",0,IF(BA91="Y/T","Belum diisi","Error")))</f>
        <v>Belum diisi</v>
      </c>
      <c r="BC91" s="318" t="str">
        <f>IF(BB91&gt;BB$90,"SALAH, Laporan Kinerja tidak ada","OK")</f>
        <v>OK</v>
      </c>
      <c r="BD91" s="403" t="s">
        <v>26</v>
      </c>
      <c r="BE91" s="402" t="str">
        <f>IF(BD91="Y",1,IF(BD91="T",0,IF(BD91="Y/T","Belum diisi","Error")))</f>
        <v>Belum diisi</v>
      </c>
      <c r="BF91" s="318" t="str">
        <f>IF(BE91&gt;BE$90,"SALAH, Laporan Kinerja tidak ada","OK")</f>
        <v>OK</v>
      </c>
      <c r="BG91" s="403" t="s">
        <v>26</v>
      </c>
      <c r="BH91" s="402" t="str">
        <f>IF(BG91="Y",1,IF(BG91="T",0,IF(BG91="Y/T","Belum diisi","Error")))</f>
        <v>Belum diisi</v>
      </c>
      <c r="BI91" s="318" t="str">
        <f>IF(BH91&gt;BH$90,"SALAH, Laporan Kinerja tidak ada","OK")</f>
        <v>OK</v>
      </c>
      <c r="BJ91" s="403" t="s">
        <v>26</v>
      </c>
      <c r="BK91" s="402" t="str">
        <f>IF(BJ91="Y",1,IF(BJ91="T",0,IF(BJ91="Y/T","Belum diisi","Error")))</f>
        <v>Belum diisi</v>
      </c>
      <c r="BL91" s="318" t="str">
        <f>IF(BK91&gt;BK$90,"SALAH, Laporan Kinerja tidak ada","OK")</f>
        <v>OK</v>
      </c>
      <c r="BM91" s="403" t="s">
        <v>26</v>
      </c>
      <c r="BN91" s="402" t="str">
        <f>IF(BM91="Y",1,IF(BM91="T",0,IF(BM91="Y/T","Belum diisi","Error")))</f>
        <v>Belum diisi</v>
      </c>
      <c r="BO91" s="318" t="str">
        <f>IF(BN91&gt;BN$90,"SALAH, Laporan Kinerja tidak ada","OK")</f>
        <v>OK</v>
      </c>
      <c r="BP91" s="403" t="s">
        <v>26</v>
      </c>
      <c r="BQ91" s="402" t="str">
        <f>IF(BP91="Y",1,IF(BP91="T",0,IF(BP91="Y/T","Belum diisi","Error")))</f>
        <v>Belum diisi</v>
      </c>
      <c r="BR91" s="318" t="str">
        <f>IF(BQ91&gt;BQ$90,"SALAH, Laporan Kinerja tidak ada","OK")</f>
        <v>OK</v>
      </c>
      <c r="BS91" s="403" t="s">
        <v>26</v>
      </c>
      <c r="BT91" s="402" t="str">
        <f>IF(BS91="Y",1,IF(BS91="T",0,IF(BS91="Y/T","Belum diisi","Error")))</f>
        <v>Belum diisi</v>
      </c>
      <c r="BU91" s="318" t="str">
        <f>IF(BT91&gt;BT$90,"SALAH, Laporan Kinerja tidak ada","OK")</f>
        <v>OK</v>
      </c>
      <c r="BV91" s="403" t="s">
        <v>26</v>
      </c>
      <c r="BW91" s="402" t="str">
        <f>IF(BV91="Y",1,IF(BV91="T",0,IF(BV91="Y/T","Belum diisi","Error")))</f>
        <v>Belum diisi</v>
      </c>
      <c r="BX91" s="318" t="str">
        <f>IF(BW91&gt;BW$90,"SALAH, Laporan Kinerja tidak ada","OK")</f>
        <v>OK</v>
      </c>
      <c r="BY91" s="403" t="s">
        <v>26</v>
      </c>
      <c r="BZ91" s="402" t="str">
        <f>IF(BY91="Y",1,IF(BY91="T",0,IF(BY91="Y/T","Belum diisi","Error")))</f>
        <v>Belum diisi</v>
      </c>
      <c r="CA91" s="318" t="str">
        <f>IF(BZ91&gt;BZ$90,"SALAH, Laporan Kinerja tidak ada","OK")</f>
        <v>OK</v>
      </c>
      <c r="CB91" s="403" t="s">
        <v>26</v>
      </c>
      <c r="CC91" s="402" t="str">
        <f>IF(CB91="Y",1,IF(CB91="T",0,IF(CB91="Y/T","Belum diisi","Error")))</f>
        <v>Belum diisi</v>
      </c>
      <c r="CD91" s="318" t="str">
        <f>IF(CC91&gt;CC$90,"SALAH, Laporan Kinerja tidak ada","OK")</f>
        <v>OK</v>
      </c>
      <c r="CE91" s="403" t="s">
        <v>26</v>
      </c>
      <c r="CF91" s="402" t="str">
        <f>IF(CE91="Y",1,IF(CE91="T",0,IF(CE91="Y/T","Belum diisi","Error")))</f>
        <v>Belum diisi</v>
      </c>
      <c r="CG91" s="318" t="str">
        <f>IF(CF91&gt;CF$90,"SALAH, Laporan Kinerja tidak ada","OK")</f>
        <v>OK</v>
      </c>
      <c r="CH91" s="403" t="s">
        <v>26</v>
      </c>
      <c r="CI91" s="402" t="str">
        <f>IF(CH91="Y",1,IF(CH91="T",0,IF(CH91="Y/T","Belum diisi","Error")))</f>
        <v>Belum diisi</v>
      </c>
      <c r="CJ91" s="318" t="str">
        <f>IF(CI91&gt;CI$90,"SALAH, Laporan Kinerja tidak ada","OK")</f>
        <v>OK</v>
      </c>
      <c r="CK91" s="403" t="s">
        <v>26</v>
      </c>
      <c r="CL91" s="402" t="str">
        <f>IF(CK91="Y",1,IF(CK91="T",0,IF(CK91="Y/T","Belum diisi","Error")))</f>
        <v>Belum diisi</v>
      </c>
      <c r="CM91" s="318" t="str">
        <f>IF(CL91&gt;CL$90,"SALAH, Laporan Kinerja tidak ada","OK")</f>
        <v>OK</v>
      </c>
      <c r="CN91" s="403" t="s">
        <v>26</v>
      </c>
      <c r="CO91" s="402" t="str">
        <f>IF(CN91="Y",1,IF(CN91="T",0,IF(CN91="Y/T","Belum diisi","Error")))</f>
        <v>Belum diisi</v>
      </c>
      <c r="CP91" s="318" t="str">
        <f>IF(CO91&gt;CO$90,"SALAH, Laporan Kinerja tidak ada","OK")</f>
        <v>OK</v>
      </c>
      <c r="CQ91" s="403" t="s">
        <v>26</v>
      </c>
      <c r="CR91" s="402" t="str">
        <f>IF(CQ91="Y",1,IF(CQ91="T",0,IF(CQ91="Y/T","Belum diisi","Error")))</f>
        <v>Belum diisi</v>
      </c>
      <c r="CS91" s="318" t="str">
        <f>IF(CR91&gt;CR$90,"SALAH, Laporan Kinerja tidak ada","OK")</f>
        <v>OK</v>
      </c>
      <c r="CT91" s="403" t="s">
        <v>26</v>
      </c>
      <c r="CU91" s="402" t="str">
        <f>IF(CT91="Y",1,IF(CT91="T",0,IF(CT91="Y/T","Belum diisi","Error")))</f>
        <v>Belum diisi</v>
      </c>
      <c r="CV91" s="318" t="str">
        <f>IF(CU91&gt;CU$90,"SALAH, Laporan Kinerja tidak ada","OK")</f>
        <v>OK</v>
      </c>
      <c r="CW91" s="403" t="s">
        <v>26</v>
      </c>
      <c r="CX91" s="402" t="str">
        <f>IF(CW91="Y",1,IF(CW91="T",0,IF(CW91="Y/T","Belum diisi","Error")))</f>
        <v>Belum diisi</v>
      </c>
      <c r="CY91" s="318" t="str">
        <f>IF(CX91&gt;CX$90,"SALAH, Laporan Kinerja tidak ada","OK")</f>
        <v>OK</v>
      </c>
      <c r="CZ91" s="403" t="s">
        <v>26</v>
      </c>
      <c r="DA91" s="402" t="str">
        <f>IF(CZ91="Y",1,IF(CZ91="T",0,IF(CZ91="Y/T","Belum diisi","Error")))</f>
        <v>Belum diisi</v>
      </c>
      <c r="DB91" s="318" t="str">
        <f>IF(DA91&gt;DA$90,"SALAH, Laporan Kinerja tidak ada","OK")</f>
        <v>OK</v>
      </c>
      <c r="DC91" s="403" t="s">
        <v>26</v>
      </c>
      <c r="DD91" s="402" t="str">
        <f>IF(DC91="Y",1,IF(DC91="T",0,IF(DC91="Y/T","Belum diisi","Error")))</f>
        <v>Belum diisi</v>
      </c>
      <c r="DE91" s="318" t="str">
        <f>IF(DD91&gt;DD$90,"SALAH, Laporan Kinerja tidak ada","OK")</f>
        <v>OK</v>
      </c>
      <c r="DF91" s="403" t="s">
        <v>26</v>
      </c>
      <c r="DG91" s="402" t="str">
        <f>IF(DF91="Y",1,IF(DF91="T",0,IF(DF91="Y/T","Belum diisi","Error")))</f>
        <v>Belum diisi</v>
      </c>
      <c r="DH91" s="318" t="str">
        <f>IF(DG91&gt;DG$90,"SALAH, Laporan Kinerja tidak ada","OK")</f>
        <v>OK</v>
      </c>
      <c r="DI91" s="403" t="s">
        <v>26</v>
      </c>
      <c r="DJ91" s="402" t="str">
        <f>IF(DI91="Y",1,IF(DI91="T",0,IF(DI91="Y/T","Belum diisi","Error")))</f>
        <v>Belum diisi</v>
      </c>
      <c r="DK91" s="318" t="str">
        <f>IF(DJ91&gt;DJ$90,"SALAH, Laporan Kinerja tidak ada","OK")</f>
        <v>OK</v>
      </c>
      <c r="DL91" s="403" t="s">
        <v>26</v>
      </c>
      <c r="DM91" s="402" t="str">
        <f>IF(DL91="Y",1,IF(DL91="T",0,IF(DL91="Y/T","Belum diisi","Error")))</f>
        <v>Belum diisi</v>
      </c>
      <c r="DN91" s="318" t="str">
        <f>IF(DM91&gt;DM$90,"SALAH, Laporan Kinerja tidak ada","OK")</f>
        <v>OK</v>
      </c>
      <c r="DO91" s="403" t="s">
        <v>26</v>
      </c>
      <c r="DP91" s="402" t="str">
        <f>IF(DO91="Y",1,IF(DO91="T",0,IF(DO91="Y/T","Belum diisi","Error")))</f>
        <v>Belum diisi</v>
      </c>
      <c r="DQ91" s="318" t="str">
        <f>IF(DP91&gt;DP$90,"SALAH, Laporan Kinerja tidak ada","OK")</f>
        <v>OK</v>
      </c>
      <c r="DR91" s="403" t="s">
        <v>26</v>
      </c>
      <c r="DS91" s="402" t="str">
        <f>IF(DR91="Y",1,IF(DR91="T",0,IF(DR91="Y/T","Belum diisi","Error")))</f>
        <v>Belum diisi</v>
      </c>
      <c r="DT91" s="318" t="str">
        <f>IF(DS91&gt;DS$90,"SALAH, Laporan Kinerja tidak ada","OK")</f>
        <v>OK</v>
      </c>
      <c r="DU91" s="403" t="s">
        <v>26</v>
      </c>
      <c r="DV91" s="402" t="str">
        <f>IF(DU91="Y",1,IF(DU91="T",0,IF(DU91="Y/T","Belum diisi","Error")))</f>
        <v>Belum diisi</v>
      </c>
      <c r="DW91" s="318" t="str">
        <f>IF(DV91&gt;DV$90,"SALAH, Laporan Kinerja tidak ada","OK")</f>
        <v>OK</v>
      </c>
      <c r="DX91" s="403" t="s">
        <v>26</v>
      </c>
      <c r="DY91" s="402" t="str">
        <f>IF(DX91="Y",1,IF(DX91="T",0,IF(DX91="Y/T","Belum diisi","Error")))</f>
        <v>Belum diisi</v>
      </c>
      <c r="DZ91" s="318" t="str">
        <f>IF(DY91&gt;DY$90,"SALAH, Laporan Kinerja tidak ada","OK")</f>
        <v>OK</v>
      </c>
      <c r="EA91" s="403" t="s">
        <v>26</v>
      </c>
      <c r="EB91" s="402" t="str">
        <f>IF(EA91="Y",1,IF(EA91="T",0,IF(EA91="Y/T","Belum diisi","Error")))</f>
        <v>Belum diisi</v>
      </c>
      <c r="EC91" s="318" t="str">
        <f>IF(EB91&gt;EB$90,"SALAH, Laporan Kinerja tidak ada","OK")</f>
        <v>OK</v>
      </c>
      <c r="ED91" s="403" t="s">
        <v>26</v>
      </c>
      <c r="EE91" s="402" t="str">
        <f>IF(ED91="Y",1,IF(ED91="T",0,IF(ED91="Y/T","Belum diisi","Error")))</f>
        <v>Belum diisi</v>
      </c>
      <c r="EF91" s="318" t="str">
        <f>IF(EE91&gt;EE$90,"SALAH, Laporan Kinerja tidak ada","OK")</f>
        <v>OK</v>
      </c>
      <c r="EG91" s="403" t="s">
        <v>26</v>
      </c>
      <c r="EH91" s="402" t="str">
        <f>IF(EG91="Y",1,IF(EG91="T",0,IF(EG91="Y/T","Belum diisi","Error")))</f>
        <v>Belum diisi</v>
      </c>
      <c r="EI91" s="318" t="str">
        <f>IF(EH91&gt;EH$90,"SALAH, Laporan Kinerja tidak ada","OK")</f>
        <v>OK</v>
      </c>
      <c r="EJ91" s="403" t="s">
        <v>26</v>
      </c>
      <c r="EK91" s="402" t="str">
        <f>IF(EJ91="Y",1,IF(EJ91="T",0,IF(EJ91="Y/T","Belum diisi","Error")))</f>
        <v>Belum diisi</v>
      </c>
      <c r="EL91" s="318" t="str">
        <f>IF(EK91&gt;EK$90,"SALAH, Laporan Kinerja tidak ada","OK")</f>
        <v>OK</v>
      </c>
      <c r="EM91" s="401" t="s">
        <v>26</v>
      </c>
      <c r="EN91" s="402" t="str">
        <f>IF(EM91="Y",1,IF(EM91="T",0,IF(EM91="Y/T","Belum diisi","Error")))</f>
        <v>Belum diisi</v>
      </c>
      <c r="EO91" s="318" t="str">
        <f>IF(EN91&gt;EN$90,"SALAH, Laporan Kinerja tidak ada","OK")</f>
        <v>OK</v>
      </c>
    </row>
    <row r="92" spans="1:145" ht="15">
      <c r="A92" s="278">
        <v>95</v>
      </c>
      <c r="B92" s="310">
        <v>3</v>
      </c>
      <c r="C92" s="316" t="s">
        <v>298</v>
      </c>
      <c r="D92" s="404"/>
      <c r="E92" s="399" t="str">
        <f>IF(F92&gt;0.875,"a",IF(F92&gt;0.625,"b",IF(F92&gt;0.375,"c",IF(F92&gt;0.125,"d",IF(F92&lt;=0.125,"e","Error")))))</f>
        <v>a</v>
      </c>
      <c r="F92" s="405">
        <f t="shared" si="195"/>
        <v>1</v>
      </c>
      <c r="H92" s="387"/>
      <c r="J92" s="313" t="s">
        <v>26</v>
      </c>
      <c r="K92" s="400" t="s">
        <v>1363</v>
      </c>
      <c r="L92" s="399">
        <f>IF(K92="Y",1,IF(K92="T",0,IF(K92="Y/T","Belum diisi","Error")))</f>
        <v>1</v>
      </c>
      <c r="M92" s="318" t="str">
        <f>IF(L92&gt;L$90,"SALAH, Laporan Kinerja tidak ada","OK")</f>
        <v>OK</v>
      </c>
      <c r="N92" s="401" t="s">
        <v>26</v>
      </c>
      <c r="O92" s="402" t="str">
        <f>IF(N92="Y",1,IF(N92="T",0,IF(N92="Y/T","Belum diisi","Error")))</f>
        <v>Belum diisi</v>
      </c>
      <c r="P92" s="318" t="str">
        <f>IF(O92&gt;O$90,"SALAH, Laporan Kinerja tidak ada","OK")</f>
        <v>OK</v>
      </c>
      <c r="Q92" s="401" t="s">
        <v>26</v>
      </c>
      <c r="R92" s="402" t="str">
        <f>IF(Q92="Y",1,IF(Q92="T",0,IF(Q92="Y/T","Belum diisi","Error")))</f>
        <v>Belum diisi</v>
      </c>
      <c r="S92" s="318" t="str">
        <f>IF(R92&gt;R$90,"SALAH, Laporan Kinerja tidak ada","OK")</f>
        <v>OK</v>
      </c>
      <c r="T92" s="401" t="s">
        <v>26</v>
      </c>
      <c r="U92" s="402" t="str">
        <f>IF(T92="Y",1,IF(T92="T",0,IF(T92="Y/T","Belum diisi","Error")))</f>
        <v>Belum diisi</v>
      </c>
      <c r="V92" s="318" t="str">
        <f>IF(U92&gt;U$90,"SALAH, Laporan Kinerja tidak ada","OK")</f>
        <v>OK</v>
      </c>
      <c r="W92" s="401" t="s">
        <v>26</v>
      </c>
      <c r="X92" s="402" t="str">
        <f>IF(W92="Y",1,IF(W92="T",0,IF(W92="Y/T","Belum diisi","Error")))</f>
        <v>Belum diisi</v>
      </c>
      <c r="Y92" s="318" t="str">
        <f>IF(X92&gt;X$90,"SALAH, Laporan Kinerja tidak ada","OK")</f>
        <v>OK</v>
      </c>
      <c r="Z92" s="403" t="s">
        <v>26</v>
      </c>
      <c r="AA92" s="402" t="str">
        <f>IF(Z92="Y",1,IF(Z92="T",0,IF(Z92="Y/T","Belum diisi","Error")))</f>
        <v>Belum diisi</v>
      </c>
      <c r="AB92" s="318" t="str">
        <f>IF(AA92&gt;AA$90,"SALAH, Laporan Kinerja tidak ada","OK")</f>
        <v>OK</v>
      </c>
      <c r="AC92" s="403" t="s">
        <v>26</v>
      </c>
      <c r="AD92" s="402" t="str">
        <f>IF(AC92="Y",1,IF(AC92="T",0,IF(AC92="Y/T","Belum diisi","Error")))</f>
        <v>Belum diisi</v>
      </c>
      <c r="AE92" s="318" t="str">
        <f>IF(AD92&gt;AD$90,"SALAH, Laporan Kinerja tidak ada","OK")</f>
        <v>OK</v>
      </c>
      <c r="AF92" s="403" t="s">
        <v>26</v>
      </c>
      <c r="AG92" s="402" t="str">
        <f>IF(AF92="Y",1,IF(AF92="T",0,IF(AF92="Y/T","Belum diisi","Error")))</f>
        <v>Belum diisi</v>
      </c>
      <c r="AH92" s="318" t="str">
        <f>IF(AG92&gt;AG$90,"SALAH, Laporan Kinerja tidak ada","OK")</f>
        <v>OK</v>
      </c>
      <c r="AI92" s="403" t="s">
        <v>26</v>
      </c>
      <c r="AJ92" s="402" t="str">
        <f>IF(AI92="Y",1,IF(AI92="T",0,IF(AI92="Y/T","Belum diisi","Error")))</f>
        <v>Belum diisi</v>
      </c>
      <c r="AK92" s="318" t="str">
        <f>IF(AJ92&gt;AJ$90,"SALAH, Laporan Kinerja tidak ada","OK")</f>
        <v>OK</v>
      </c>
      <c r="AL92" s="403" t="s">
        <v>26</v>
      </c>
      <c r="AM92" s="402" t="str">
        <f>IF(AL92="Y",1,IF(AL92="T",0,IF(AL92="Y/T","Belum diisi","Error")))</f>
        <v>Belum diisi</v>
      </c>
      <c r="AN92" s="318" t="str">
        <f>IF(AM92&gt;AM$90,"SALAH, Laporan Kinerja tidak ada","OK")</f>
        <v>OK</v>
      </c>
      <c r="AO92" s="401" t="s">
        <v>26</v>
      </c>
      <c r="AP92" s="402" t="str">
        <f>IF(AO92="Y",1,IF(AO92="T",0,IF(AO92="Y/T","Belum diisi","Error")))</f>
        <v>Belum diisi</v>
      </c>
      <c r="AQ92" s="318" t="str">
        <f>IF(AP92&gt;AP$90,"SALAH, Laporan Kinerja tidak ada","OK")</f>
        <v>OK</v>
      </c>
      <c r="AR92" s="401" t="s">
        <v>26</v>
      </c>
      <c r="AS92" s="402" t="str">
        <f>IF(AR92="Y",1,IF(AR92="T",0,IF(AR92="Y/T","Belum diisi","Error")))</f>
        <v>Belum diisi</v>
      </c>
      <c r="AT92" s="318" t="str">
        <f>IF(AS92&gt;AS$90,"SALAH, Laporan Kinerja tidak ada","OK")</f>
        <v>OK</v>
      </c>
      <c r="AU92" s="401" t="s">
        <v>26</v>
      </c>
      <c r="AV92" s="402" t="str">
        <f>IF(AU92="Y",1,IF(AU92="T",0,IF(AU92="Y/T","Belum diisi","Error")))</f>
        <v>Belum diisi</v>
      </c>
      <c r="AW92" s="318" t="str">
        <f>IF(AV92&gt;AV$90,"SALAH, Laporan Kinerja tidak ada","OK")</f>
        <v>OK</v>
      </c>
      <c r="AX92" s="401" t="s">
        <v>26</v>
      </c>
      <c r="AY92" s="402" t="str">
        <f>IF(AX92="Y",1,IF(AX92="T",0,IF(AX92="Y/T","Belum diisi","Error")))</f>
        <v>Belum diisi</v>
      </c>
      <c r="AZ92" s="318" t="str">
        <f>IF(AY92&gt;AY$90,"SALAH, Laporan Kinerja tidak ada","OK")</f>
        <v>OK</v>
      </c>
      <c r="BA92" s="403" t="s">
        <v>26</v>
      </c>
      <c r="BB92" s="402" t="str">
        <f>IF(BA92="Y",1,IF(BA92="T",0,IF(BA92="Y/T","Belum diisi","Error")))</f>
        <v>Belum diisi</v>
      </c>
      <c r="BC92" s="318" t="str">
        <f>IF(BB92&gt;BB$90,"SALAH, Laporan Kinerja tidak ada","OK")</f>
        <v>OK</v>
      </c>
      <c r="BD92" s="403" t="s">
        <v>26</v>
      </c>
      <c r="BE92" s="402" t="str">
        <f>IF(BD92="Y",1,IF(BD92="T",0,IF(BD92="Y/T","Belum diisi","Error")))</f>
        <v>Belum diisi</v>
      </c>
      <c r="BF92" s="318" t="str">
        <f>IF(BE92&gt;BE$90,"SALAH, Laporan Kinerja tidak ada","OK")</f>
        <v>OK</v>
      </c>
      <c r="BG92" s="403" t="s">
        <v>26</v>
      </c>
      <c r="BH92" s="402" t="str">
        <f>IF(BG92="Y",1,IF(BG92="T",0,IF(BG92="Y/T","Belum diisi","Error")))</f>
        <v>Belum diisi</v>
      </c>
      <c r="BI92" s="318" t="str">
        <f>IF(BH92&gt;BH$90,"SALAH, Laporan Kinerja tidak ada","OK")</f>
        <v>OK</v>
      </c>
      <c r="BJ92" s="403" t="s">
        <v>26</v>
      </c>
      <c r="BK92" s="402" t="str">
        <f>IF(BJ92="Y",1,IF(BJ92="T",0,IF(BJ92="Y/T","Belum diisi","Error")))</f>
        <v>Belum diisi</v>
      </c>
      <c r="BL92" s="318" t="str">
        <f>IF(BK92&gt;BK$90,"SALAH, Laporan Kinerja tidak ada","OK")</f>
        <v>OK</v>
      </c>
      <c r="BM92" s="403" t="s">
        <v>26</v>
      </c>
      <c r="BN92" s="402" t="str">
        <f>IF(BM92="Y",1,IF(BM92="T",0,IF(BM92="Y/T","Belum diisi","Error")))</f>
        <v>Belum diisi</v>
      </c>
      <c r="BO92" s="318" t="str">
        <f>IF(BN92&gt;BN$90,"SALAH, Laporan Kinerja tidak ada","OK")</f>
        <v>OK</v>
      </c>
      <c r="BP92" s="403" t="s">
        <v>26</v>
      </c>
      <c r="BQ92" s="402" t="str">
        <f>IF(BP92="Y",1,IF(BP92="T",0,IF(BP92="Y/T","Belum diisi","Error")))</f>
        <v>Belum diisi</v>
      </c>
      <c r="BR92" s="318" t="str">
        <f>IF(BQ92&gt;BQ$90,"SALAH, Laporan Kinerja tidak ada","OK")</f>
        <v>OK</v>
      </c>
      <c r="BS92" s="403" t="s">
        <v>26</v>
      </c>
      <c r="BT92" s="402" t="str">
        <f>IF(BS92="Y",1,IF(BS92="T",0,IF(BS92="Y/T","Belum diisi","Error")))</f>
        <v>Belum diisi</v>
      </c>
      <c r="BU92" s="318" t="str">
        <f>IF(BT92&gt;BT$90,"SALAH, Laporan Kinerja tidak ada","OK")</f>
        <v>OK</v>
      </c>
      <c r="BV92" s="403" t="s">
        <v>26</v>
      </c>
      <c r="BW92" s="402" t="str">
        <f>IF(BV92="Y",1,IF(BV92="T",0,IF(BV92="Y/T","Belum diisi","Error")))</f>
        <v>Belum diisi</v>
      </c>
      <c r="BX92" s="318" t="str">
        <f>IF(BW92&gt;BW$90,"SALAH, Laporan Kinerja tidak ada","OK")</f>
        <v>OK</v>
      </c>
      <c r="BY92" s="403" t="s">
        <v>26</v>
      </c>
      <c r="BZ92" s="402" t="str">
        <f>IF(BY92="Y",1,IF(BY92="T",0,IF(BY92="Y/T","Belum diisi","Error")))</f>
        <v>Belum diisi</v>
      </c>
      <c r="CA92" s="318" t="str">
        <f>IF(BZ92&gt;BZ$90,"SALAH, Laporan Kinerja tidak ada","OK")</f>
        <v>OK</v>
      </c>
      <c r="CB92" s="403" t="s">
        <v>26</v>
      </c>
      <c r="CC92" s="402" t="str">
        <f>IF(CB92="Y",1,IF(CB92="T",0,IF(CB92="Y/T","Belum diisi","Error")))</f>
        <v>Belum diisi</v>
      </c>
      <c r="CD92" s="318" t="str">
        <f>IF(CC92&gt;CC$90,"SALAH, Laporan Kinerja tidak ada","OK")</f>
        <v>OK</v>
      </c>
      <c r="CE92" s="403" t="s">
        <v>26</v>
      </c>
      <c r="CF92" s="402" t="str">
        <f>IF(CE92="Y",1,IF(CE92="T",0,IF(CE92="Y/T","Belum diisi","Error")))</f>
        <v>Belum diisi</v>
      </c>
      <c r="CG92" s="318" t="str">
        <f>IF(CF92&gt;CF$90,"SALAH, Laporan Kinerja tidak ada","OK")</f>
        <v>OK</v>
      </c>
      <c r="CH92" s="403" t="s">
        <v>26</v>
      </c>
      <c r="CI92" s="402" t="str">
        <f>IF(CH92="Y",1,IF(CH92="T",0,IF(CH92="Y/T","Belum diisi","Error")))</f>
        <v>Belum diisi</v>
      </c>
      <c r="CJ92" s="318" t="str">
        <f>IF(CI92&gt;CI$90,"SALAH, Laporan Kinerja tidak ada","OK")</f>
        <v>OK</v>
      </c>
      <c r="CK92" s="403" t="s">
        <v>26</v>
      </c>
      <c r="CL92" s="402" t="str">
        <f>IF(CK92="Y",1,IF(CK92="T",0,IF(CK92="Y/T","Belum diisi","Error")))</f>
        <v>Belum diisi</v>
      </c>
      <c r="CM92" s="318" t="str">
        <f>IF(CL92&gt;CL$90,"SALAH, Laporan Kinerja tidak ada","OK")</f>
        <v>OK</v>
      </c>
      <c r="CN92" s="403" t="s">
        <v>26</v>
      </c>
      <c r="CO92" s="402" t="str">
        <f>IF(CN92="Y",1,IF(CN92="T",0,IF(CN92="Y/T","Belum diisi","Error")))</f>
        <v>Belum diisi</v>
      </c>
      <c r="CP92" s="318" t="str">
        <f>IF(CO92&gt;CO$90,"SALAH, Laporan Kinerja tidak ada","OK")</f>
        <v>OK</v>
      </c>
      <c r="CQ92" s="403" t="s">
        <v>26</v>
      </c>
      <c r="CR92" s="402" t="str">
        <f>IF(CQ92="Y",1,IF(CQ92="T",0,IF(CQ92="Y/T","Belum diisi","Error")))</f>
        <v>Belum diisi</v>
      </c>
      <c r="CS92" s="318" t="str">
        <f>IF(CR92&gt;CR$90,"SALAH, Laporan Kinerja tidak ada","OK")</f>
        <v>OK</v>
      </c>
      <c r="CT92" s="403" t="s">
        <v>26</v>
      </c>
      <c r="CU92" s="402" t="str">
        <f>IF(CT92="Y",1,IF(CT92="T",0,IF(CT92="Y/T","Belum diisi","Error")))</f>
        <v>Belum diisi</v>
      </c>
      <c r="CV92" s="318" t="str">
        <f>IF(CU92&gt;CU$90,"SALAH, Laporan Kinerja tidak ada","OK")</f>
        <v>OK</v>
      </c>
      <c r="CW92" s="403" t="s">
        <v>26</v>
      </c>
      <c r="CX92" s="402" t="str">
        <f>IF(CW92="Y",1,IF(CW92="T",0,IF(CW92="Y/T","Belum diisi","Error")))</f>
        <v>Belum diisi</v>
      </c>
      <c r="CY92" s="318" t="str">
        <f>IF(CX92&gt;CX$90,"SALAH, Laporan Kinerja tidak ada","OK")</f>
        <v>OK</v>
      </c>
      <c r="CZ92" s="403" t="s">
        <v>26</v>
      </c>
      <c r="DA92" s="402" t="str">
        <f>IF(CZ92="Y",1,IF(CZ92="T",0,IF(CZ92="Y/T","Belum diisi","Error")))</f>
        <v>Belum diisi</v>
      </c>
      <c r="DB92" s="318" t="str">
        <f>IF(DA92&gt;DA$90,"SALAH, Laporan Kinerja tidak ada","OK")</f>
        <v>OK</v>
      </c>
      <c r="DC92" s="403" t="s">
        <v>26</v>
      </c>
      <c r="DD92" s="402" t="str">
        <f>IF(DC92="Y",1,IF(DC92="T",0,IF(DC92="Y/T","Belum diisi","Error")))</f>
        <v>Belum diisi</v>
      </c>
      <c r="DE92" s="318" t="str">
        <f>IF(DD92&gt;DD$90,"SALAH, Laporan Kinerja tidak ada","OK")</f>
        <v>OK</v>
      </c>
      <c r="DF92" s="403" t="s">
        <v>26</v>
      </c>
      <c r="DG92" s="402" t="str">
        <f>IF(DF92="Y",1,IF(DF92="T",0,IF(DF92="Y/T","Belum diisi","Error")))</f>
        <v>Belum diisi</v>
      </c>
      <c r="DH92" s="318" t="str">
        <f>IF(DG92&gt;DG$90,"SALAH, Laporan Kinerja tidak ada","OK")</f>
        <v>OK</v>
      </c>
      <c r="DI92" s="403" t="s">
        <v>26</v>
      </c>
      <c r="DJ92" s="402" t="str">
        <f>IF(DI92="Y",1,IF(DI92="T",0,IF(DI92="Y/T","Belum diisi","Error")))</f>
        <v>Belum diisi</v>
      </c>
      <c r="DK92" s="318" t="str">
        <f>IF(DJ92&gt;DJ$90,"SALAH, Laporan Kinerja tidak ada","OK")</f>
        <v>OK</v>
      </c>
      <c r="DL92" s="403" t="s">
        <v>26</v>
      </c>
      <c r="DM92" s="402" t="str">
        <f>IF(DL92="Y",1,IF(DL92="T",0,IF(DL92="Y/T","Belum diisi","Error")))</f>
        <v>Belum diisi</v>
      </c>
      <c r="DN92" s="318" t="str">
        <f>IF(DM92&gt;DM$90,"SALAH, Laporan Kinerja tidak ada","OK")</f>
        <v>OK</v>
      </c>
      <c r="DO92" s="403" t="s">
        <v>26</v>
      </c>
      <c r="DP92" s="402" t="str">
        <f>IF(DO92="Y",1,IF(DO92="T",0,IF(DO92="Y/T","Belum diisi","Error")))</f>
        <v>Belum diisi</v>
      </c>
      <c r="DQ92" s="318" t="str">
        <f>IF(DP92&gt;DP$90,"SALAH, Laporan Kinerja tidak ada","OK")</f>
        <v>OK</v>
      </c>
      <c r="DR92" s="403" t="s">
        <v>26</v>
      </c>
      <c r="DS92" s="402" t="str">
        <f>IF(DR92="Y",1,IF(DR92="T",0,IF(DR92="Y/T","Belum diisi","Error")))</f>
        <v>Belum diisi</v>
      </c>
      <c r="DT92" s="318" t="str">
        <f>IF(DS92&gt;DS$90,"SALAH, Laporan Kinerja tidak ada","OK")</f>
        <v>OK</v>
      </c>
      <c r="DU92" s="403" t="s">
        <v>26</v>
      </c>
      <c r="DV92" s="402" t="str">
        <f>IF(DU92="Y",1,IF(DU92="T",0,IF(DU92="Y/T","Belum diisi","Error")))</f>
        <v>Belum diisi</v>
      </c>
      <c r="DW92" s="318" t="str">
        <f>IF(DV92&gt;DV$90,"SALAH, Laporan Kinerja tidak ada","OK")</f>
        <v>OK</v>
      </c>
      <c r="DX92" s="403" t="s">
        <v>26</v>
      </c>
      <c r="DY92" s="402" t="str">
        <f>IF(DX92="Y",1,IF(DX92="T",0,IF(DX92="Y/T","Belum diisi","Error")))</f>
        <v>Belum diisi</v>
      </c>
      <c r="DZ92" s="318" t="str">
        <f>IF(DY92&gt;DY$90,"SALAH, Laporan Kinerja tidak ada","OK")</f>
        <v>OK</v>
      </c>
      <c r="EA92" s="403" t="s">
        <v>26</v>
      </c>
      <c r="EB92" s="402" t="str">
        <f>IF(EA92="Y",1,IF(EA92="T",0,IF(EA92="Y/T","Belum diisi","Error")))</f>
        <v>Belum diisi</v>
      </c>
      <c r="EC92" s="318" t="str">
        <f>IF(EB92&gt;EB$90,"SALAH, Laporan Kinerja tidak ada","OK")</f>
        <v>OK</v>
      </c>
      <c r="ED92" s="403" t="s">
        <v>26</v>
      </c>
      <c r="EE92" s="402" t="str">
        <f>IF(ED92="Y",1,IF(ED92="T",0,IF(ED92="Y/T","Belum diisi","Error")))</f>
        <v>Belum diisi</v>
      </c>
      <c r="EF92" s="318" t="str">
        <f>IF(EE92&gt;EE$90,"SALAH, Laporan Kinerja tidak ada","OK")</f>
        <v>OK</v>
      </c>
      <c r="EG92" s="403" t="s">
        <v>26</v>
      </c>
      <c r="EH92" s="402" t="str">
        <f>IF(EG92="Y",1,IF(EG92="T",0,IF(EG92="Y/T","Belum diisi","Error")))</f>
        <v>Belum diisi</v>
      </c>
      <c r="EI92" s="318" t="str">
        <f>IF(EH92&gt;EH$90,"SALAH, Laporan Kinerja tidak ada","OK")</f>
        <v>OK</v>
      </c>
      <c r="EJ92" s="403" t="s">
        <v>26</v>
      </c>
      <c r="EK92" s="402" t="str">
        <f>IF(EJ92="Y",1,IF(EJ92="T",0,IF(EJ92="Y/T","Belum diisi","Error")))</f>
        <v>Belum diisi</v>
      </c>
      <c r="EL92" s="318" t="str">
        <f>IF(EK92&gt;EK$90,"SALAH, Laporan Kinerja tidak ada","OK")</f>
        <v>OK</v>
      </c>
      <c r="EM92" s="401" t="s">
        <v>26</v>
      </c>
      <c r="EN92" s="402" t="str">
        <f>IF(EM92="Y",1,IF(EM92="T",0,IF(EM92="Y/T","Belum diisi","Error")))</f>
        <v>Belum diisi</v>
      </c>
      <c r="EO92" s="318" t="str">
        <f>IF(EN92&gt;EN$90,"SALAH, Laporan Kinerja tidak ada","OK")</f>
        <v>OK</v>
      </c>
    </row>
    <row r="93" spans="1:145" ht="15">
      <c r="A93" s="278">
        <v>97</v>
      </c>
      <c r="B93" s="310">
        <v>4</v>
      </c>
      <c r="C93" s="406" t="s">
        <v>177</v>
      </c>
      <c r="D93" s="407"/>
      <c r="E93" s="399" t="str">
        <f>IF(F93&gt;0.875,"a",IF(F93&gt;0.625,"b",IF(F93&gt;0.375,"c",IF(F93&gt;0.125,"d",IF(F93&lt;=0.125,"e","Error")))))</f>
        <v>a</v>
      </c>
      <c r="F93" s="405">
        <f t="shared" si="195"/>
        <v>1</v>
      </c>
      <c r="H93" s="387"/>
      <c r="J93" s="313" t="s">
        <v>431</v>
      </c>
      <c r="K93" s="400" t="s">
        <v>1365</v>
      </c>
      <c r="L93" s="399">
        <f>IF(K93="a",1,IF(K93="b",0.75,IF(K93="c",0.5,IF(K93="d",0.25,IF(K93="e",0,IF(K93="a/b/c/d/e","Belum diisi","Error"))))))</f>
        <v>1</v>
      </c>
      <c r="M93" s="318" t="str">
        <f>IF(L93&gt;L$90,"SALAH, Laporan Kinerja tidak ada",IF(L93&gt;L$63,"SALAH, IKU tidak ada","OK"))</f>
        <v>OK</v>
      </c>
      <c r="N93" s="401" t="s">
        <v>431</v>
      </c>
      <c r="O93" s="402" t="str">
        <f>IF(N93="a",1,IF(N93="b",0.75,IF(N93="c",0.5,IF(N93="d",0.25,IF(N93="e",0,IF(N93="a/b/c/d/e","Belum diisi","Error"))))))</f>
        <v>Belum diisi</v>
      </c>
      <c r="P93" s="318" t="str">
        <f>IF(O93&gt;O$90,"SALAH, Laporan Kinerja tidak ada",IF(O93&gt;O$63,"SALAH, IKU tidak ada","OK"))</f>
        <v>OK</v>
      </c>
      <c r="Q93" s="401" t="s">
        <v>431</v>
      </c>
      <c r="R93" s="402" t="str">
        <f>IF(Q93="a",1,IF(Q93="b",0.75,IF(Q93="c",0.5,IF(Q93="d",0.25,IF(Q93="e",0,IF(Q93="a/b/c/d/e","Belum diisi","Error"))))))</f>
        <v>Belum diisi</v>
      </c>
      <c r="S93" s="318" t="str">
        <f>IF(R93&gt;R$90,"SALAH, Laporan Kinerja tidak ada",IF(R93&gt;R$63,"SALAH, IKU tidak ada","OK"))</f>
        <v>OK</v>
      </c>
      <c r="T93" s="401" t="s">
        <v>431</v>
      </c>
      <c r="U93" s="402" t="str">
        <f>IF(T93="a",1,IF(T93="b",0.75,IF(T93="c",0.5,IF(T93="d",0.25,IF(T93="e",0,IF(T93="a/b/c/d/e","Belum diisi","Error"))))))</f>
        <v>Belum diisi</v>
      </c>
      <c r="V93" s="318" t="str">
        <f>IF(U93&gt;U$90,"SALAH, Laporan Kinerja tidak ada",IF(U93&gt;U$63,"SALAH, IKU tidak ada","OK"))</f>
        <v>OK</v>
      </c>
      <c r="W93" s="401" t="s">
        <v>431</v>
      </c>
      <c r="X93" s="402" t="str">
        <f>IF(W93="a",1,IF(W93="b",0.75,IF(W93="c",0.5,IF(W93="d",0.25,IF(W93="e",0,IF(W93="a/b/c/d/e","Belum diisi","Error"))))))</f>
        <v>Belum diisi</v>
      </c>
      <c r="Y93" s="318" t="str">
        <f>IF(X93&gt;X$90,"SALAH, Laporan Kinerja tidak ada",IF(X93&gt;X$63,"SALAH, IKU tidak ada","OK"))</f>
        <v>OK</v>
      </c>
      <c r="Z93" s="403" t="s">
        <v>431</v>
      </c>
      <c r="AA93" s="402" t="str">
        <f>IF(Z93="a",1,IF(Z93="b",0.75,IF(Z93="c",0.5,IF(Z93="d",0.25,IF(Z93="e",0,IF(Z93="a/b/c/d/e","Belum diisi","Error"))))))</f>
        <v>Belum diisi</v>
      </c>
      <c r="AB93" s="318" t="str">
        <f>IF(AA93&gt;AA$90,"SALAH, Laporan Kinerja tidak ada",IF(AA93&gt;AA$63,"SALAH, IKU tidak ada","OK"))</f>
        <v>OK</v>
      </c>
      <c r="AC93" s="403" t="s">
        <v>431</v>
      </c>
      <c r="AD93" s="402" t="str">
        <f>IF(AC93="a",1,IF(AC93="b",0.75,IF(AC93="c",0.5,IF(AC93="d",0.25,IF(AC93="e",0,IF(AC93="a/b/c/d/e","Belum diisi","Error"))))))</f>
        <v>Belum diisi</v>
      </c>
      <c r="AE93" s="318" t="str">
        <f>IF(AD93&gt;AD$90,"SALAH, Laporan Kinerja tidak ada",IF(AD93&gt;AD$63,"SALAH, IKU tidak ada","OK"))</f>
        <v>OK</v>
      </c>
      <c r="AF93" s="403" t="s">
        <v>431</v>
      </c>
      <c r="AG93" s="402" t="str">
        <f>IF(AF93="a",1,IF(AF93="b",0.75,IF(AF93="c",0.5,IF(AF93="d",0.25,IF(AF93="e",0,IF(AF93="a/b/c/d/e","Belum diisi","Error"))))))</f>
        <v>Belum diisi</v>
      </c>
      <c r="AH93" s="318" t="str">
        <f>IF(AG93&gt;AG$90,"SALAH, Laporan Kinerja tidak ada",IF(AG93&gt;AG$63,"SALAH, IKU tidak ada","OK"))</f>
        <v>OK</v>
      </c>
      <c r="AI93" s="403" t="s">
        <v>431</v>
      </c>
      <c r="AJ93" s="402" t="str">
        <f>IF(AI93="a",1,IF(AI93="b",0.75,IF(AI93="c",0.5,IF(AI93="d",0.25,IF(AI93="e",0,IF(AI93="a/b/c/d/e","Belum diisi","Error"))))))</f>
        <v>Belum diisi</v>
      </c>
      <c r="AK93" s="318" t="str">
        <f>IF(AJ93&gt;AJ$90,"SALAH, Laporan Kinerja tidak ada",IF(AJ93&gt;AJ$63,"SALAH, IKU tidak ada","OK"))</f>
        <v>OK</v>
      </c>
      <c r="AL93" s="403" t="s">
        <v>431</v>
      </c>
      <c r="AM93" s="402" t="str">
        <f>IF(AL93="a",1,IF(AL93="b",0.75,IF(AL93="c",0.5,IF(AL93="d",0.25,IF(AL93="e",0,IF(AL93="a/b/c/d/e","Belum diisi","Error"))))))</f>
        <v>Belum diisi</v>
      </c>
      <c r="AN93" s="318" t="str">
        <f>IF(AM93&gt;AM$90,"SALAH, Laporan Kinerja tidak ada",IF(AM93&gt;AM$63,"SALAH, IKU tidak ada","OK"))</f>
        <v>OK</v>
      </c>
      <c r="AO93" s="401" t="s">
        <v>431</v>
      </c>
      <c r="AP93" s="402" t="str">
        <f>IF(AO93="a",1,IF(AO93="b",0.75,IF(AO93="c",0.5,IF(AO93="d",0.25,IF(AO93="e",0,IF(AO93="a/b/c/d/e","Belum diisi","Error"))))))</f>
        <v>Belum diisi</v>
      </c>
      <c r="AQ93" s="318" t="str">
        <f>IF(AP93&gt;AP$90,"SALAH, Laporan Kinerja tidak ada",IF(AP93&gt;AP$63,"SALAH, IKU tidak ada","OK"))</f>
        <v>OK</v>
      </c>
      <c r="AR93" s="401" t="s">
        <v>431</v>
      </c>
      <c r="AS93" s="402" t="str">
        <f>IF(AR93="a",1,IF(AR93="b",0.75,IF(AR93="c",0.5,IF(AR93="d",0.25,IF(AR93="e",0,IF(AR93="a/b/c/d/e","Belum diisi","Error"))))))</f>
        <v>Belum diisi</v>
      </c>
      <c r="AT93" s="318" t="str">
        <f>IF(AS93&gt;AS$90,"SALAH, Laporan Kinerja tidak ada",IF(AS93&gt;AS$63,"SALAH, IKU tidak ada","OK"))</f>
        <v>OK</v>
      </c>
      <c r="AU93" s="401" t="s">
        <v>431</v>
      </c>
      <c r="AV93" s="402" t="str">
        <f>IF(AU93="a",1,IF(AU93="b",0.75,IF(AU93="c",0.5,IF(AU93="d",0.25,IF(AU93="e",0,IF(AU93="a/b/c/d/e","Belum diisi","Error"))))))</f>
        <v>Belum diisi</v>
      </c>
      <c r="AW93" s="318" t="str">
        <f>IF(AV93&gt;AV$90,"SALAH, Laporan Kinerja tidak ada",IF(AV93&gt;AV$63,"SALAH, IKU tidak ada","OK"))</f>
        <v>OK</v>
      </c>
      <c r="AX93" s="401" t="s">
        <v>431</v>
      </c>
      <c r="AY93" s="402" t="str">
        <f>IF(AX93="a",1,IF(AX93="b",0.75,IF(AX93="c",0.5,IF(AX93="d",0.25,IF(AX93="e",0,IF(AX93="a/b/c/d/e","Belum diisi","Error"))))))</f>
        <v>Belum diisi</v>
      </c>
      <c r="AZ93" s="318" t="str">
        <f>IF(AY93&gt;AY$90,"SALAH, Laporan Kinerja tidak ada",IF(AY93&gt;AY$63,"SALAH, IKU tidak ada","OK"))</f>
        <v>OK</v>
      </c>
      <c r="BA93" s="403" t="s">
        <v>431</v>
      </c>
      <c r="BB93" s="402" t="str">
        <f>IF(BA93="a",1,IF(BA93="b",0.75,IF(BA93="c",0.5,IF(BA93="d",0.25,IF(BA93="e",0,IF(BA93="a/b/c/d/e","Belum diisi","Error"))))))</f>
        <v>Belum diisi</v>
      </c>
      <c r="BC93" s="318" t="str">
        <f>IF(BB93&gt;BB$90,"SALAH, Laporan Kinerja tidak ada",IF(BB93&gt;BB$63,"SALAH, IKU tidak ada","OK"))</f>
        <v>OK</v>
      </c>
      <c r="BD93" s="403" t="s">
        <v>431</v>
      </c>
      <c r="BE93" s="402" t="str">
        <f>IF(BD93="a",1,IF(BD93="b",0.75,IF(BD93="c",0.5,IF(BD93="d",0.25,IF(BD93="e",0,IF(BD93="a/b/c/d/e","Belum diisi","Error"))))))</f>
        <v>Belum diisi</v>
      </c>
      <c r="BF93" s="318" t="str">
        <f>IF(BE93&gt;BE$90,"SALAH, Laporan Kinerja tidak ada",IF(BE93&gt;BE$63,"SALAH, IKU tidak ada","OK"))</f>
        <v>OK</v>
      </c>
      <c r="BG93" s="403" t="s">
        <v>431</v>
      </c>
      <c r="BH93" s="402" t="str">
        <f>IF(BG93="a",1,IF(BG93="b",0.75,IF(BG93="c",0.5,IF(BG93="d",0.25,IF(BG93="e",0,IF(BG93="a/b/c/d/e","Belum diisi","Error"))))))</f>
        <v>Belum diisi</v>
      </c>
      <c r="BI93" s="318" t="str">
        <f>IF(BH93&gt;BH$90,"SALAH, Laporan Kinerja tidak ada",IF(BH93&gt;BH$63,"SALAH, IKU tidak ada","OK"))</f>
        <v>OK</v>
      </c>
      <c r="BJ93" s="403" t="s">
        <v>431</v>
      </c>
      <c r="BK93" s="402" t="str">
        <f>IF(BJ93="a",1,IF(BJ93="b",0.75,IF(BJ93="c",0.5,IF(BJ93="d",0.25,IF(BJ93="e",0,IF(BJ93="a/b/c/d/e","Belum diisi","Error"))))))</f>
        <v>Belum diisi</v>
      </c>
      <c r="BL93" s="318" t="str">
        <f>IF(BK93&gt;BK$90,"SALAH, Laporan Kinerja tidak ada",IF(BK93&gt;BK$63,"SALAH, IKU tidak ada","OK"))</f>
        <v>OK</v>
      </c>
      <c r="BM93" s="403" t="s">
        <v>431</v>
      </c>
      <c r="BN93" s="402" t="str">
        <f>IF(BM93="a",1,IF(BM93="b",0.75,IF(BM93="c",0.5,IF(BM93="d",0.25,IF(BM93="e",0,IF(BM93="a/b/c/d/e","Belum diisi","Error"))))))</f>
        <v>Belum diisi</v>
      </c>
      <c r="BO93" s="318" t="str">
        <f>IF(BN93&gt;BN$90,"SALAH, Laporan Kinerja tidak ada",IF(BN93&gt;BN$63,"SALAH, IKU tidak ada","OK"))</f>
        <v>OK</v>
      </c>
      <c r="BP93" s="403" t="s">
        <v>431</v>
      </c>
      <c r="BQ93" s="402" t="str">
        <f>IF(BP93="a",1,IF(BP93="b",0.75,IF(BP93="c",0.5,IF(BP93="d",0.25,IF(BP93="e",0,IF(BP93="a/b/c/d/e","Belum diisi","Error"))))))</f>
        <v>Belum diisi</v>
      </c>
      <c r="BR93" s="318" t="str">
        <f>IF(BQ93&gt;BQ$90,"SALAH, Laporan Kinerja tidak ada",IF(BQ93&gt;BQ$63,"SALAH, IKU tidak ada","OK"))</f>
        <v>OK</v>
      </c>
      <c r="BS93" s="403" t="s">
        <v>431</v>
      </c>
      <c r="BT93" s="402" t="str">
        <f>IF(BS93="a",1,IF(BS93="b",0.75,IF(BS93="c",0.5,IF(BS93="d",0.25,IF(BS93="e",0,IF(BS93="a/b/c/d/e","Belum diisi","Error"))))))</f>
        <v>Belum diisi</v>
      </c>
      <c r="BU93" s="318" t="str">
        <f>IF(BT93&gt;BT$90,"SALAH, Laporan Kinerja tidak ada",IF(BT93&gt;BT$63,"SALAH, IKU tidak ada","OK"))</f>
        <v>OK</v>
      </c>
      <c r="BV93" s="403" t="s">
        <v>431</v>
      </c>
      <c r="BW93" s="402" t="str">
        <f>IF(BV93="a",1,IF(BV93="b",0.75,IF(BV93="c",0.5,IF(BV93="d",0.25,IF(BV93="e",0,IF(BV93="a/b/c/d/e","Belum diisi","Error"))))))</f>
        <v>Belum diisi</v>
      </c>
      <c r="BX93" s="318" t="str">
        <f>IF(BW93&gt;BW$90,"SALAH, Laporan Kinerja tidak ada",IF(BW93&gt;BW$63,"SALAH, IKU tidak ada","OK"))</f>
        <v>OK</v>
      </c>
      <c r="BY93" s="403" t="s">
        <v>431</v>
      </c>
      <c r="BZ93" s="402" t="str">
        <f>IF(BY93="a",1,IF(BY93="b",0.75,IF(BY93="c",0.5,IF(BY93="d",0.25,IF(BY93="e",0,IF(BY93="a/b/c/d/e","Belum diisi","Error"))))))</f>
        <v>Belum diisi</v>
      </c>
      <c r="CA93" s="318" t="str">
        <f>IF(BZ93&gt;BZ$90,"SALAH, Laporan Kinerja tidak ada",IF(BZ93&gt;BZ$63,"SALAH, IKU tidak ada","OK"))</f>
        <v>OK</v>
      </c>
      <c r="CB93" s="403" t="s">
        <v>431</v>
      </c>
      <c r="CC93" s="402" t="str">
        <f>IF(CB93="a",1,IF(CB93="b",0.75,IF(CB93="c",0.5,IF(CB93="d",0.25,IF(CB93="e",0,IF(CB93="a/b/c/d/e","Belum diisi","Error"))))))</f>
        <v>Belum diisi</v>
      </c>
      <c r="CD93" s="318" t="str">
        <f>IF(CC93&gt;CC$90,"SALAH, Laporan Kinerja tidak ada",IF(CC93&gt;CC$63,"SALAH, IKU tidak ada","OK"))</f>
        <v>OK</v>
      </c>
      <c r="CE93" s="403" t="s">
        <v>431</v>
      </c>
      <c r="CF93" s="402" t="str">
        <f>IF(CE93="a",1,IF(CE93="b",0.75,IF(CE93="c",0.5,IF(CE93="d",0.25,IF(CE93="e",0,IF(CE93="a/b/c/d/e","Belum diisi","Error"))))))</f>
        <v>Belum diisi</v>
      </c>
      <c r="CG93" s="318" t="str">
        <f>IF(CF93&gt;CF$90,"SALAH, Laporan Kinerja tidak ada",IF(CF93&gt;CF$63,"SALAH, IKU tidak ada","OK"))</f>
        <v>OK</v>
      </c>
      <c r="CH93" s="403" t="s">
        <v>431</v>
      </c>
      <c r="CI93" s="402" t="str">
        <f>IF(CH93="a",1,IF(CH93="b",0.75,IF(CH93="c",0.5,IF(CH93="d",0.25,IF(CH93="e",0,IF(CH93="a/b/c/d/e","Belum diisi","Error"))))))</f>
        <v>Belum diisi</v>
      </c>
      <c r="CJ93" s="318" t="str">
        <f>IF(CI93&gt;CI$90,"SALAH, Laporan Kinerja tidak ada",IF(CI93&gt;CI$63,"SALAH, IKU tidak ada","OK"))</f>
        <v>OK</v>
      </c>
      <c r="CK93" s="403" t="s">
        <v>431</v>
      </c>
      <c r="CL93" s="402" t="str">
        <f>IF(CK93="a",1,IF(CK93="b",0.75,IF(CK93="c",0.5,IF(CK93="d",0.25,IF(CK93="e",0,IF(CK93="a/b/c/d/e","Belum diisi","Error"))))))</f>
        <v>Belum diisi</v>
      </c>
      <c r="CM93" s="318" t="str">
        <f>IF(CL93&gt;CL$90,"SALAH, Laporan Kinerja tidak ada",IF(CL93&gt;CL$63,"SALAH, IKU tidak ada","OK"))</f>
        <v>OK</v>
      </c>
      <c r="CN93" s="403" t="s">
        <v>431</v>
      </c>
      <c r="CO93" s="402" t="str">
        <f>IF(CN93="a",1,IF(CN93="b",0.75,IF(CN93="c",0.5,IF(CN93="d",0.25,IF(CN93="e",0,IF(CN93="a/b/c/d/e","Belum diisi","Error"))))))</f>
        <v>Belum diisi</v>
      </c>
      <c r="CP93" s="318" t="str">
        <f>IF(CO93&gt;CO$90,"SALAH, Laporan Kinerja tidak ada",IF(CO93&gt;CO$63,"SALAH, IKU tidak ada","OK"))</f>
        <v>OK</v>
      </c>
      <c r="CQ93" s="403" t="s">
        <v>431</v>
      </c>
      <c r="CR93" s="402" t="str">
        <f>IF(CQ93="a",1,IF(CQ93="b",0.75,IF(CQ93="c",0.5,IF(CQ93="d",0.25,IF(CQ93="e",0,IF(CQ93="a/b/c/d/e","Belum diisi","Error"))))))</f>
        <v>Belum diisi</v>
      </c>
      <c r="CS93" s="318" t="str">
        <f>IF(CR93&gt;CR$90,"SALAH, Laporan Kinerja tidak ada",IF(CR93&gt;CR$63,"SALAH, IKU tidak ada","OK"))</f>
        <v>OK</v>
      </c>
      <c r="CT93" s="403" t="s">
        <v>431</v>
      </c>
      <c r="CU93" s="402" t="str">
        <f>IF(CT93="a",1,IF(CT93="b",0.75,IF(CT93="c",0.5,IF(CT93="d",0.25,IF(CT93="e",0,IF(CT93="a/b/c/d/e","Belum diisi","Error"))))))</f>
        <v>Belum diisi</v>
      </c>
      <c r="CV93" s="318" t="str">
        <f>IF(CU93&gt;CU$90,"SALAH, Laporan Kinerja tidak ada",IF(CU93&gt;CU$63,"SALAH, IKU tidak ada","OK"))</f>
        <v>OK</v>
      </c>
      <c r="CW93" s="403" t="s">
        <v>431</v>
      </c>
      <c r="CX93" s="402" t="str">
        <f>IF(CW93="a",1,IF(CW93="b",0.75,IF(CW93="c",0.5,IF(CW93="d",0.25,IF(CW93="e",0,IF(CW93="a/b/c/d/e","Belum diisi","Error"))))))</f>
        <v>Belum diisi</v>
      </c>
      <c r="CY93" s="318" t="str">
        <f>IF(CX93&gt;CX$90,"SALAH, Laporan Kinerja tidak ada",IF(CX93&gt;CX$63,"SALAH, IKU tidak ada","OK"))</f>
        <v>OK</v>
      </c>
      <c r="CZ93" s="403" t="s">
        <v>431</v>
      </c>
      <c r="DA93" s="402" t="str">
        <f>IF(CZ93="a",1,IF(CZ93="b",0.75,IF(CZ93="c",0.5,IF(CZ93="d",0.25,IF(CZ93="e",0,IF(CZ93="a/b/c/d/e","Belum diisi","Error"))))))</f>
        <v>Belum diisi</v>
      </c>
      <c r="DB93" s="318" t="str">
        <f>IF(DA93&gt;DA$90,"SALAH, Laporan Kinerja tidak ada",IF(DA93&gt;DA$63,"SALAH, IKU tidak ada","OK"))</f>
        <v>OK</v>
      </c>
      <c r="DC93" s="403" t="s">
        <v>431</v>
      </c>
      <c r="DD93" s="402" t="str">
        <f>IF(DC93="a",1,IF(DC93="b",0.75,IF(DC93="c",0.5,IF(DC93="d",0.25,IF(DC93="e",0,IF(DC93="a/b/c/d/e","Belum diisi","Error"))))))</f>
        <v>Belum diisi</v>
      </c>
      <c r="DE93" s="318" t="str">
        <f>IF(DD93&gt;DD$90,"SALAH, Laporan Kinerja tidak ada",IF(DD93&gt;DD$63,"SALAH, IKU tidak ada","OK"))</f>
        <v>OK</v>
      </c>
      <c r="DF93" s="403" t="s">
        <v>431</v>
      </c>
      <c r="DG93" s="402" t="str">
        <f>IF(DF93="a",1,IF(DF93="b",0.75,IF(DF93="c",0.5,IF(DF93="d",0.25,IF(DF93="e",0,IF(DF93="a/b/c/d/e","Belum diisi","Error"))))))</f>
        <v>Belum diisi</v>
      </c>
      <c r="DH93" s="318" t="str">
        <f>IF(DG93&gt;DG$90,"SALAH, Laporan Kinerja tidak ada",IF(DG93&gt;DG$63,"SALAH, IKU tidak ada","OK"))</f>
        <v>OK</v>
      </c>
      <c r="DI93" s="403" t="s">
        <v>431</v>
      </c>
      <c r="DJ93" s="402" t="str">
        <f>IF(DI93="a",1,IF(DI93="b",0.75,IF(DI93="c",0.5,IF(DI93="d",0.25,IF(DI93="e",0,IF(DI93="a/b/c/d/e","Belum diisi","Error"))))))</f>
        <v>Belum diisi</v>
      </c>
      <c r="DK93" s="318" t="str">
        <f>IF(DJ93&gt;DJ$90,"SALAH, Laporan Kinerja tidak ada",IF(DJ93&gt;DJ$63,"SALAH, IKU tidak ada","OK"))</f>
        <v>OK</v>
      </c>
      <c r="DL93" s="403" t="s">
        <v>431</v>
      </c>
      <c r="DM93" s="402" t="str">
        <f>IF(DL93="a",1,IF(DL93="b",0.75,IF(DL93="c",0.5,IF(DL93="d",0.25,IF(DL93="e",0,IF(DL93="a/b/c/d/e","Belum diisi","Error"))))))</f>
        <v>Belum diisi</v>
      </c>
      <c r="DN93" s="318" t="str">
        <f>IF(DM93&gt;DM$90,"SALAH, Laporan Kinerja tidak ada",IF(DM93&gt;DM$63,"SALAH, IKU tidak ada","OK"))</f>
        <v>OK</v>
      </c>
      <c r="DO93" s="403" t="s">
        <v>431</v>
      </c>
      <c r="DP93" s="402" t="str">
        <f>IF(DO93="a",1,IF(DO93="b",0.75,IF(DO93="c",0.5,IF(DO93="d",0.25,IF(DO93="e",0,IF(DO93="a/b/c/d/e","Belum diisi","Error"))))))</f>
        <v>Belum diisi</v>
      </c>
      <c r="DQ93" s="318" t="str">
        <f>IF(DP93&gt;DP$90,"SALAH, Laporan Kinerja tidak ada",IF(DP93&gt;DP$63,"SALAH, IKU tidak ada","OK"))</f>
        <v>OK</v>
      </c>
      <c r="DR93" s="403" t="s">
        <v>431</v>
      </c>
      <c r="DS93" s="402" t="str">
        <f>IF(DR93="a",1,IF(DR93="b",0.75,IF(DR93="c",0.5,IF(DR93="d",0.25,IF(DR93="e",0,IF(DR93="a/b/c/d/e","Belum diisi","Error"))))))</f>
        <v>Belum diisi</v>
      </c>
      <c r="DT93" s="318" t="str">
        <f>IF(DS93&gt;DS$90,"SALAH, Laporan Kinerja tidak ada",IF(DS93&gt;DS$63,"SALAH, IKU tidak ada","OK"))</f>
        <v>OK</v>
      </c>
      <c r="DU93" s="403" t="s">
        <v>431</v>
      </c>
      <c r="DV93" s="402" t="str">
        <f>IF(DU93="a",1,IF(DU93="b",0.75,IF(DU93="c",0.5,IF(DU93="d",0.25,IF(DU93="e",0,IF(DU93="a/b/c/d/e","Belum diisi","Error"))))))</f>
        <v>Belum diisi</v>
      </c>
      <c r="DW93" s="318" t="str">
        <f>IF(DV93&gt;DV$90,"SALAH, Laporan Kinerja tidak ada",IF(DV93&gt;DV$63,"SALAH, IKU tidak ada","OK"))</f>
        <v>OK</v>
      </c>
      <c r="DX93" s="403" t="s">
        <v>431</v>
      </c>
      <c r="DY93" s="402" t="str">
        <f>IF(DX93="a",1,IF(DX93="b",0.75,IF(DX93="c",0.5,IF(DX93="d",0.25,IF(DX93="e",0,IF(DX93="a/b/c/d/e","Belum diisi","Error"))))))</f>
        <v>Belum diisi</v>
      </c>
      <c r="DZ93" s="318" t="str">
        <f>IF(DY93&gt;DY$90,"SALAH, Laporan Kinerja tidak ada",IF(DY93&gt;DY$63,"SALAH, IKU tidak ada","OK"))</f>
        <v>OK</v>
      </c>
      <c r="EA93" s="403" t="s">
        <v>431</v>
      </c>
      <c r="EB93" s="402" t="str">
        <f>IF(EA93="a",1,IF(EA93="b",0.75,IF(EA93="c",0.5,IF(EA93="d",0.25,IF(EA93="e",0,IF(EA93="a/b/c/d/e","Belum diisi","Error"))))))</f>
        <v>Belum diisi</v>
      </c>
      <c r="EC93" s="318" t="str">
        <f>IF(EB93&gt;EB$90,"SALAH, Laporan Kinerja tidak ada",IF(EB93&gt;EB$63,"SALAH, IKU tidak ada","OK"))</f>
        <v>OK</v>
      </c>
      <c r="ED93" s="403" t="s">
        <v>431</v>
      </c>
      <c r="EE93" s="402" t="str">
        <f>IF(ED93="a",1,IF(ED93="b",0.75,IF(ED93="c",0.5,IF(ED93="d",0.25,IF(ED93="e",0,IF(ED93="a/b/c/d/e","Belum diisi","Error"))))))</f>
        <v>Belum diisi</v>
      </c>
      <c r="EF93" s="318" t="str">
        <f>IF(EE93&gt;EE$90,"SALAH, Laporan Kinerja tidak ada",IF(EE93&gt;EE$63,"SALAH, IKU tidak ada","OK"))</f>
        <v>OK</v>
      </c>
      <c r="EG93" s="403" t="s">
        <v>431</v>
      </c>
      <c r="EH93" s="402" t="str">
        <f>IF(EG93="a",1,IF(EG93="b",0.75,IF(EG93="c",0.5,IF(EG93="d",0.25,IF(EG93="e",0,IF(EG93="a/b/c/d/e","Belum diisi","Error"))))))</f>
        <v>Belum diisi</v>
      </c>
      <c r="EI93" s="318" t="str">
        <f>IF(EH93&gt;EH$90,"SALAH, Laporan Kinerja tidak ada",IF(EH93&gt;EH$63,"SALAH, IKU tidak ada","OK"))</f>
        <v>OK</v>
      </c>
      <c r="EJ93" s="403" t="s">
        <v>431</v>
      </c>
      <c r="EK93" s="402" t="str">
        <f>IF(EJ93="a",1,IF(EJ93="b",0.75,IF(EJ93="c",0.5,IF(EJ93="d",0.25,IF(EJ93="e",0,IF(EJ93="a/b/c/d/e","Belum diisi","Error"))))))</f>
        <v>Belum diisi</v>
      </c>
      <c r="EL93" s="318" t="str">
        <f>IF(EK93&gt;EK$90,"SALAH, Laporan Kinerja tidak ada",IF(EK93&gt;EK$63,"SALAH, IKU tidak ada","OK"))</f>
        <v>OK</v>
      </c>
      <c r="EM93" s="401" t="s">
        <v>431</v>
      </c>
      <c r="EN93" s="402" t="str">
        <f>IF(EM93="a",1,IF(EM93="b",0.75,IF(EM93="c",0.5,IF(EM93="d",0.25,IF(EM93="e",0,IF(EM93="a/b/c/d/e","Belum diisi","Error"))))))</f>
        <v>Belum diisi</v>
      </c>
      <c r="EO93" s="318" t="str">
        <f>IF(EN93&gt;EN$90,"SALAH, Laporan Kinerja tidak ada",IF(EN93&gt;EN$63,"SALAH, IKU tidak ada","OK"))</f>
        <v>OK</v>
      </c>
    </row>
    <row r="94" spans="1:145" ht="15">
      <c r="A94" s="56">
        <v>98</v>
      </c>
      <c r="B94" s="310"/>
      <c r="C94" s="316"/>
      <c r="D94" s="324"/>
      <c r="E94" s="323"/>
      <c r="F94" s="323"/>
      <c r="H94" s="408"/>
      <c r="J94" s="323"/>
      <c r="K94" s="323"/>
      <c r="L94" s="323"/>
      <c r="M94" s="326"/>
      <c r="N94" s="323"/>
      <c r="O94" s="323"/>
      <c r="P94" s="326"/>
      <c r="Q94" s="323"/>
      <c r="R94" s="323"/>
      <c r="S94" s="326"/>
      <c r="T94" s="323"/>
      <c r="U94" s="323"/>
      <c r="V94" s="326"/>
      <c r="W94" s="323"/>
      <c r="X94" s="323"/>
      <c r="Y94" s="326"/>
      <c r="Z94" s="323"/>
      <c r="AA94" s="323"/>
      <c r="AB94" s="326"/>
      <c r="AC94" s="323"/>
      <c r="AD94" s="323"/>
      <c r="AE94" s="326"/>
      <c r="AF94" s="323"/>
      <c r="AG94" s="323"/>
      <c r="AH94" s="326"/>
      <c r="AI94" s="323"/>
      <c r="AJ94" s="323"/>
      <c r="AK94" s="326"/>
      <c r="AL94" s="323"/>
      <c r="AM94" s="323"/>
      <c r="AN94" s="326"/>
      <c r="AO94" s="323"/>
      <c r="AP94" s="323"/>
      <c r="AQ94" s="326"/>
      <c r="AR94" s="323"/>
      <c r="AS94" s="323"/>
      <c r="AT94" s="326"/>
      <c r="AU94" s="323"/>
      <c r="AV94" s="323"/>
      <c r="AW94" s="326"/>
      <c r="AX94" s="323"/>
      <c r="AY94" s="323"/>
      <c r="AZ94" s="326"/>
      <c r="BA94" s="323"/>
      <c r="BB94" s="323"/>
      <c r="BC94" s="326"/>
      <c r="BD94" s="323"/>
      <c r="BE94" s="323"/>
      <c r="BF94" s="326"/>
      <c r="BG94" s="323"/>
      <c r="BH94" s="323"/>
      <c r="BI94" s="326"/>
      <c r="BJ94" s="323"/>
      <c r="BK94" s="323"/>
      <c r="BL94" s="326"/>
      <c r="BM94" s="323"/>
      <c r="BN94" s="323"/>
      <c r="BO94" s="326"/>
      <c r="BP94" s="323"/>
      <c r="BQ94" s="323"/>
      <c r="BR94" s="326"/>
      <c r="BS94" s="323"/>
      <c r="BT94" s="323"/>
      <c r="BU94" s="326"/>
      <c r="BV94" s="323"/>
      <c r="BW94" s="323"/>
      <c r="BX94" s="326"/>
      <c r="BY94" s="323"/>
      <c r="BZ94" s="323"/>
      <c r="CA94" s="326"/>
      <c r="CB94" s="323"/>
      <c r="CC94" s="323"/>
      <c r="CD94" s="326"/>
      <c r="CE94" s="323"/>
      <c r="CF94" s="323"/>
      <c r="CG94" s="326"/>
      <c r="CH94" s="323"/>
      <c r="CI94" s="323"/>
      <c r="CJ94" s="326"/>
      <c r="CK94" s="323"/>
      <c r="CL94" s="323"/>
      <c r="CM94" s="326"/>
      <c r="CN94" s="323"/>
      <c r="CO94" s="323"/>
      <c r="CP94" s="326"/>
      <c r="CQ94" s="323"/>
      <c r="CR94" s="323"/>
      <c r="CS94" s="326"/>
      <c r="CT94" s="323"/>
      <c r="CU94" s="323"/>
      <c r="CV94" s="326"/>
      <c r="CW94" s="323"/>
      <c r="CX94" s="323"/>
      <c r="CY94" s="326"/>
      <c r="CZ94" s="323"/>
      <c r="DA94" s="323"/>
      <c r="DB94" s="326"/>
      <c r="DC94" s="323"/>
      <c r="DD94" s="323"/>
      <c r="DE94" s="326"/>
      <c r="DF94" s="323"/>
      <c r="DG94" s="323"/>
      <c r="DH94" s="326"/>
      <c r="DI94" s="323"/>
      <c r="DJ94" s="323"/>
      <c r="DK94" s="326"/>
      <c r="DL94" s="323"/>
      <c r="DM94" s="323"/>
      <c r="DN94" s="326"/>
      <c r="DO94" s="323"/>
      <c r="DP94" s="323"/>
      <c r="DQ94" s="326"/>
      <c r="DR94" s="323"/>
      <c r="DS94" s="323"/>
      <c r="DT94" s="326"/>
      <c r="DU94" s="323"/>
      <c r="DV94" s="323"/>
      <c r="DW94" s="326"/>
      <c r="DX94" s="323"/>
      <c r="DY94" s="323"/>
      <c r="DZ94" s="326"/>
      <c r="EA94" s="323"/>
      <c r="EB94" s="323"/>
      <c r="EC94" s="326"/>
      <c r="ED94" s="323"/>
      <c r="EE94" s="323"/>
      <c r="EF94" s="326"/>
      <c r="EG94" s="323"/>
      <c r="EH94" s="323"/>
      <c r="EI94" s="326"/>
      <c r="EJ94" s="323"/>
      <c r="EK94" s="323"/>
      <c r="EL94" s="326"/>
      <c r="EM94" s="323"/>
      <c r="EN94" s="323"/>
      <c r="EO94" s="326"/>
    </row>
    <row r="95" spans="1:145" ht="15.75">
      <c r="A95" s="278">
        <v>99</v>
      </c>
      <c r="B95" s="300" t="s">
        <v>28</v>
      </c>
      <c r="C95" s="390" t="s">
        <v>539</v>
      </c>
      <c r="D95" s="391">
        <v>3.75</v>
      </c>
      <c r="E95" s="392">
        <f>SUM(F96:F102)/COUNT(F96:F102)</f>
        <v>1</v>
      </c>
      <c r="F95" s="393">
        <f>E95*$D95</f>
        <v>3.75</v>
      </c>
      <c r="H95" s="387"/>
      <c r="J95" s="295"/>
      <c r="K95" s="398">
        <f>SUM(L96:L102)/COUNTA(L96:L102)</f>
        <v>1</v>
      </c>
      <c r="L95" s="389">
        <f>K95*$D95</f>
        <v>3.75</v>
      </c>
      <c r="M95" s="298"/>
      <c r="N95" s="398">
        <f>SUM(O96:O102)/COUNTA(O96:O102)</f>
        <v>0</v>
      </c>
      <c r="O95" s="389">
        <f>N95*$D95</f>
        <v>0</v>
      </c>
      <c r="P95" s="298"/>
      <c r="Q95" s="398">
        <f>SUM(R96:R102)/COUNTA(R96:R102)</f>
        <v>0</v>
      </c>
      <c r="R95" s="389">
        <f>Q95*$D95</f>
        <v>0</v>
      </c>
      <c r="S95" s="298"/>
      <c r="T95" s="398">
        <f>SUM(U96:U102)/COUNTA(U96:U102)</f>
        <v>0</v>
      </c>
      <c r="U95" s="389">
        <f>T95*$D95</f>
        <v>0</v>
      </c>
      <c r="V95" s="298"/>
      <c r="W95" s="398">
        <f>SUM(X96:X102)/COUNTA(X96:X102)</f>
        <v>0</v>
      </c>
      <c r="X95" s="389">
        <f>W95*$D95</f>
        <v>0</v>
      </c>
      <c r="Y95" s="298"/>
      <c r="Z95" s="398">
        <f>SUM(AA96:AA102)/COUNTA(AA96:AA102)</f>
        <v>0</v>
      </c>
      <c r="AA95" s="389">
        <f>Z95*$D95</f>
        <v>0</v>
      </c>
      <c r="AB95" s="298"/>
      <c r="AC95" s="398">
        <f>SUM(AD96:AD102)/COUNTA(AD96:AD102)</f>
        <v>0</v>
      </c>
      <c r="AD95" s="389">
        <f>AC95*$D95</f>
        <v>0</v>
      </c>
      <c r="AE95" s="298"/>
      <c r="AF95" s="398">
        <f>SUM(AG96:AG102)/COUNTA(AG96:AG102)</f>
        <v>0</v>
      </c>
      <c r="AG95" s="389">
        <f>AF95*$D95</f>
        <v>0</v>
      </c>
      <c r="AH95" s="298"/>
      <c r="AI95" s="398">
        <f>SUM(AJ96:AJ102)/COUNTA(AJ96:AJ102)</f>
        <v>0</v>
      </c>
      <c r="AJ95" s="389">
        <f>AI95*$D95</f>
        <v>0</v>
      </c>
      <c r="AK95" s="298"/>
      <c r="AL95" s="398">
        <f>SUM(AM96:AM102)/COUNTA(AM96:AM102)</f>
        <v>0</v>
      </c>
      <c r="AM95" s="389">
        <f>AL95*$D95</f>
        <v>0</v>
      </c>
      <c r="AN95" s="298"/>
      <c r="AO95" s="398">
        <f>SUM(AP96:AP102)/COUNTA(AP96:AP102)</f>
        <v>0</v>
      </c>
      <c r="AP95" s="389">
        <f>AO95*$D95</f>
        <v>0</v>
      </c>
      <c r="AQ95" s="298"/>
      <c r="AR95" s="398">
        <f>SUM(AS96:AS102)/COUNTA(AS96:AS102)</f>
        <v>0</v>
      </c>
      <c r="AS95" s="389">
        <f>AR95*$D95</f>
        <v>0</v>
      </c>
      <c r="AT95" s="298"/>
      <c r="AU95" s="398">
        <f>SUM(AV96:AV102)/COUNTA(AV96:AV102)</f>
        <v>0</v>
      </c>
      <c r="AV95" s="389">
        <f>AU95*$D95</f>
        <v>0</v>
      </c>
      <c r="AW95" s="298"/>
      <c r="AX95" s="398">
        <f>SUM(AY96:AY102)/COUNTA(AY96:AY102)</f>
        <v>0</v>
      </c>
      <c r="AY95" s="389">
        <f>AX95*$D95</f>
        <v>0</v>
      </c>
      <c r="AZ95" s="298"/>
      <c r="BA95" s="398">
        <f>SUM(BB96:BB102)/COUNTA(BB96:BB102)</f>
        <v>0</v>
      </c>
      <c r="BB95" s="389">
        <f>BA95*$D95</f>
        <v>0</v>
      </c>
      <c r="BC95" s="298"/>
      <c r="BD95" s="398">
        <f>SUM(BE96:BE102)/COUNTA(BE96:BE102)</f>
        <v>0</v>
      </c>
      <c r="BE95" s="389">
        <f>BD95*$D95</f>
        <v>0</v>
      </c>
      <c r="BF95" s="298"/>
      <c r="BG95" s="398">
        <f>SUM(BH96:BH102)/COUNTA(BH96:BH102)</f>
        <v>0</v>
      </c>
      <c r="BH95" s="389">
        <f>BG95*$D95</f>
        <v>0</v>
      </c>
      <c r="BI95" s="298"/>
      <c r="BJ95" s="398">
        <f>SUM(BK96:BK102)/COUNTA(BK96:BK102)</f>
        <v>0</v>
      </c>
      <c r="BK95" s="389">
        <f>BJ95*$D95</f>
        <v>0</v>
      </c>
      <c r="BL95" s="298"/>
      <c r="BM95" s="398">
        <f>SUM(BN96:BN102)/COUNTA(BN96:BN102)</f>
        <v>0</v>
      </c>
      <c r="BN95" s="389">
        <f>BM95*$D95</f>
        <v>0</v>
      </c>
      <c r="BO95" s="298"/>
      <c r="BP95" s="398">
        <f>SUM(BQ96:BQ102)/COUNTA(BQ96:BQ102)</f>
        <v>0</v>
      </c>
      <c r="BQ95" s="389">
        <f>BP95*$D95</f>
        <v>0</v>
      </c>
      <c r="BR95" s="298"/>
      <c r="BS95" s="398">
        <f>SUM(BT96:BT102)/COUNTA(BT96:BT102)</f>
        <v>0</v>
      </c>
      <c r="BT95" s="389">
        <f>BS95*$D95</f>
        <v>0</v>
      </c>
      <c r="BU95" s="298"/>
      <c r="BV95" s="398">
        <f>SUM(BW96:BW102)/COUNTA(BW96:BW102)</f>
        <v>0</v>
      </c>
      <c r="BW95" s="389">
        <f>BV95*$D95</f>
        <v>0</v>
      </c>
      <c r="BX95" s="298"/>
      <c r="BY95" s="398">
        <f>SUM(BZ96:BZ102)/COUNTA(BZ96:BZ102)</f>
        <v>0</v>
      </c>
      <c r="BZ95" s="389">
        <f>BY95*$D95</f>
        <v>0</v>
      </c>
      <c r="CA95" s="298"/>
      <c r="CB95" s="398">
        <f>SUM(CC96:CC102)/COUNTA(CC96:CC102)</f>
        <v>0</v>
      </c>
      <c r="CC95" s="389">
        <f>CB95*$D95</f>
        <v>0</v>
      </c>
      <c r="CD95" s="298"/>
      <c r="CE95" s="398">
        <f>SUM(CF96:CF102)/COUNTA(CF96:CF102)</f>
        <v>0</v>
      </c>
      <c r="CF95" s="389">
        <f>CE95*$D95</f>
        <v>0</v>
      </c>
      <c r="CG95" s="298"/>
      <c r="CH95" s="398">
        <f>SUM(CI96:CI102)/COUNTA(CI96:CI102)</f>
        <v>0</v>
      </c>
      <c r="CI95" s="389">
        <f>CH95*$D95</f>
        <v>0</v>
      </c>
      <c r="CJ95" s="298"/>
      <c r="CK95" s="398">
        <f>SUM(CL96:CL102)/COUNTA(CL96:CL102)</f>
        <v>0</v>
      </c>
      <c r="CL95" s="389">
        <f>CK95*$D95</f>
        <v>0</v>
      </c>
      <c r="CM95" s="298"/>
      <c r="CN95" s="398">
        <f>SUM(CO96:CO102)/COUNTA(CO96:CO102)</f>
        <v>0</v>
      </c>
      <c r="CO95" s="389">
        <f>CN95*$D95</f>
        <v>0</v>
      </c>
      <c r="CP95" s="298"/>
      <c r="CQ95" s="398">
        <f>SUM(CR96:CR102)/COUNTA(CR96:CR102)</f>
        <v>0</v>
      </c>
      <c r="CR95" s="389">
        <f>CQ95*$D95</f>
        <v>0</v>
      </c>
      <c r="CS95" s="298"/>
      <c r="CT95" s="398">
        <f>SUM(CU96:CU102)/COUNTA(CU96:CU102)</f>
        <v>0</v>
      </c>
      <c r="CU95" s="389">
        <f>CT95*$D95</f>
        <v>0</v>
      </c>
      <c r="CV95" s="298"/>
      <c r="CW95" s="398">
        <f>SUM(CX96:CX102)/COUNTA(CX96:CX102)</f>
        <v>0</v>
      </c>
      <c r="CX95" s="389">
        <f>CW95*$D95</f>
        <v>0</v>
      </c>
      <c r="CY95" s="298"/>
      <c r="CZ95" s="398">
        <f>SUM(DA96:DA102)/COUNTA(DA96:DA102)</f>
        <v>0</v>
      </c>
      <c r="DA95" s="389">
        <f>CZ95*$D95</f>
        <v>0</v>
      </c>
      <c r="DB95" s="298"/>
      <c r="DC95" s="398">
        <f>SUM(DD96:DD102)/COUNTA(DD96:DD102)</f>
        <v>0</v>
      </c>
      <c r="DD95" s="389">
        <f>DC95*$D95</f>
        <v>0</v>
      </c>
      <c r="DE95" s="298"/>
      <c r="DF95" s="398">
        <f>SUM(DG96:DG102)/COUNTA(DG96:DG102)</f>
        <v>0</v>
      </c>
      <c r="DG95" s="389">
        <f>DF95*$D95</f>
        <v>0</v>
      </c>
      <c r="DH95" s="298"/>
      <c r="DI95" s="398">
        <f>SUM(DJ96:DJ102)/COUNTA(DJ96:DJ102)</f>
        <v>0</v>
      </c>
      <c r="DJ95" s="389">
        <f>DI95*$D95</f>
        <v>0</v>
      </c>
      <c r="DK95" s="298"/>
      <c r="DL95" s="398">
        <f>SUM(DM96:DM102)/COUNTA(DM96:DM102)</f>
        <v>0</v>
      </c>
      <c r="DM95" s="389">
        <f>DL95*$D95</f>
        <v>0</v>
      </c>
      <c r="DN95" s="298"/>
      <c r="DO95" s="398">
        <f>SUM(DP96:DP102)/COUNTA(DP96:DP102)</f>
        <v>0</v>
      </c>
      <c r="DP95" s="389">
        <f>DO95*$D95</f>
        <v>0</v>
      </c>
      <c r="DQ95" s="298"/>
      <c r="DR95" s="398">
        <f>SUM(DS96:DS102)/COUNTA(DS96:DS102)</f>
        <v>0</v>
      </c>
      <c r="DS95" s="389">
        <f>DR95*$D95</f>
        <v>0</v>
      </c>
      <c r="DT95" s="298"/>
      <c r="DU95" s="398">
        <f>SUM(DV96:DV102)/COUNTA(DV96:DV102)</f>
        <v>0</v>
      </c>
      <c r="DV95" s="389">
        <f>DU95*$D95</f>
        <v>0</v>
      </c>
      <c r="DW95" s="298"/>
      <c r="DX95" s="398">
        <f>SUM(DY96:DY102)/COUNTA(DY96:DY102)</f>
        <v>0</v>
      </c>
      <c r="DY95" s="389">
        <f>DX95*$D95</f>
        <v>0</v>
      </c>
      <c r="DZ95" s="298"/>
      <c r="EA95" s="398">
        <f>SUM(EB96:EB102)/COUNTA(EB96:EB102)</f>
        <v>0</v>
      </c>
      <c r="EB95" s="389">
        <f>EA95*$D95</f>
        <v>0</v>
      </c>
      <c r="EC95" s="298"/>
      <c r="ED95" s="398">
        <f>SUM(EE96:EE102)/COUNTA(EE96:EE102)</f>
        <v>0</v>
      </c>
      <c r="EE95" s="389">
        <f>ED95*$D95</f>
        <v>0</v>
      </c>
      <c r="EF95" s="298"/>
      <c r="EG95" s="398">
        <f>SUM(EH96:EH102)/COUNTA(EH96:EH102)</f>
        <v>0</v>
      </c>
      <c r="EH95" s="389">
        <f>EG95*$D95</f>
        <v>0</v>
      </c>
      <c r="EI95" s="298"/>
      <c r="EJ95" s="398">
        <f>SUM(EK96:EK102)/COUNTA(EK96:EK102)</f>
        <v>0</v>
      </c>
      <c r="EK95" s="389">
        <f>EJ95*$D95</f>
        <v>0</v>
      </c>
      <c r="EL95" s="298"/>
      <c r="EM95" s="398">
        <f>SUM(EN96:EN102)/COUNTA(EN96:EN102)</f>
        <v>0</v>
      </c>
      <c r="EN95" s="389">
        <f>EM95*$D95</f>
        <v>0</v>
      </c>
      <c r="EO95" s="298"/>
    </row>
    <row r="96" spans="1:145" ht="30">
      <c r="A96" s="56">
        <v>100</v>
      </c>
      <c r="B96" s="310">
        <v>5</v>
      </c>
      <c r="C96" s="410" t="s">
        <v>312</v>
      </c>
      <c r="D96" s="407"/>
      <c r="E96" s="399" t="str">
        <f t="shared" ref="E96:E102" si="196">IF(F96&gt;0.875,"a",IF(F96&gt;0.625,"b",IF(F96&gt;0.375,"c",IF(F96&gt;0.125,"d",IF(F96&lt;=0.125,"e","Error")))))</f>
        <v>a</v>
      </c>
      <c r="F96" s="405">
        <f t="shared" ref="F96:F102" si="197">AVERAGEIF(K96:EO96,"&gt;=0",K96:EO96)</f>
        <v>1</v>
      </c>
      <c r="H96" s="387"/>
      <c r="J96" s="313" t="s">
        <v>431</v>
      </c>
      <c r="K96" s="400" t="s">
        <v>1365</v>
      </c>
      <c r="L96" s="399">
        <f t="shared" ref="L96:L102" si="198">IF(K96="a",1,IF(K96="b",0.75,IF(K96="c",0.5,IF(K96="d",0.25,IF(K96="e",0,IF(K96="a/b/c/d/e","Belum diisi","Error"))))))</f>
        <v>1</v>
      </c>
      <c r="M96" s="318" t="str">
        <f>IF(L96&gt;L$90,"SALAH, Laporan Kinerja tidak ada",IF(L96&gt;AVERAGE(L$44,L$45,L$46),"SALAH, Laporan Kinerja belum berorientasi outcome","OK"))</f>
        <v>OK</v>
      </c>
      <c r="N96" s="401" t="s">
        <v>431</v>
      </c>
      <c r="O96" s="402" t="str">
        <f t="shared" ref="O96:O102" si="199">IF(N96="a",1,IF(N96="b",0.75,IF(N96="c",0.5,IF(N96="d",0.25,IF(N96="e",0,IF(N96="a/b/c/d/e","Belum diisi","Error"))))))</f>
        <v>Belum diisi</v>
      </c>
      <c r="P96" s="318" t="e">
        <f>IF(O96&gt;O$90,"SALAH, Laporan Kinerja tidak ada",IF(O96&gt;AVERAGE(O$44,O$45,O$46),"SALAH, Laporan Kinerja belum berorientasi outcome","OK"))</f>
        <v>#DIV/0!</v>
      </c>
      <c r="Q96" s="401" t="s">
        <v>431</v>
      </c>
      <c r="R96" s="402" t="str">
        <f t="shared" ref="R96:R102" si="200">IF(Q96="a",1,IF(Q96="b",0.75,IF(Q96="c",0.5,IF(Q96="d",0.25,IF(Q96="e",0,IF(Q96="a/b/c/d/e","Belum diisi","Error"))))))</f>
        <v>Belum diisi</v>
      </c>
      <c r="S96" s="318" t="e">
        <f>IF(R96&gt;R$90,"SALAH, Laporan Kinerja tidak ada",IF(R96&gt;AVERAGE(R$44,R$45,R$46),"SALAH, Laporan Kinerja belum berorientasi outcome","OK"))</f>
        <v>#DIV/0!</v>
      </c>
      <c r="T96" s="401" t="s">
        <v>431</v>
      </c>
      <c r="U96" s="402" t="str">
        <f t="shared" ref="U96:U102" si="201">IF(T96="a",1,IF(T96="b",0.75,IF(T96="c",0.5,IF(T96="d",0.25,IF(T96="e",0,IF(T96="a/b/c/d/e","Belum diisi","Error"))))))</f>
        <v>Belum diisi</v>
      </c>
      <c r="V96" s="318" t="e">
        <f>IF(U96&gt;U$90,"SALAH, Laporan Kinerja tidak ada",IF(U96&gt;AVERAGE(U$44,U$45,U$46),"SALAH, Laporan Kinerja belum berorientasi outcome","OK"))</f>
        <v>#DIV/0!</v>
      </c>
      <c r="W96" s="401" t="s">
        <v>431</v>
      </c>
      <c r="X96" s="402" t="str">
        <f t="shared" ref="X96:X102" si="202">IF(W96="a",1,IF(W96="b",0.75,IF(W96="c",0.5,IF(W96="d",0.25,IF(W96="e",0,IF(W96="a/b/c/d/e","Belum diisi","Error"))))))</f>
        <v>Belum diisi</v>
      </c>
      <c r="Y96" s="318" t="e">
        <f>IF(X96&gt;X$90,"SALAH, Laporan Kinerja tidak ada",IF(X96&gt;AVERAGE(X$44,X$45,X$46),"SALAH, Laporan Kinerja belum berorientasi outcome","OK"))</f>
        <v>#DIV/0!</v>
      </c>
      <c r="Z96" s="403" t="s">
        <v>431</v>
      </c>
      <c r="AA96" s="402" t="str">
        <f t="shared" ref="AA96:AA102" si="203">IF(Z96="a",1,IF(Z96="b",0.75,IF(Z96="c",0.5,IF(Z96="d",0.25,IF(Z96="e",0,IF(Z96="a/b/c/d/e","Belum diisi","Error"))))))</f>
        <v>Belum diisi</v>
      </c>
      <c r="AB96" s="318" t="e">
        <f>IF(AA96&gt;AA$90,"SALAH, Laporan Kinerja tidak ada",IF(AA96&gt;AVERAGE(AA$44,AA$45,AA$46),"SALAH, Laporan Kinerja belum berorientasi outcome","OK"))</f>
        <v>#DIV/0!</v>
      </c>
      <c r="AC96" s="403" t="s">
        <v>431</v>
      </c>
      <c r="AD96" s="402" t="str">
        <f t="shared" ref="AD96:AD102" si="204">IF(AC96="a",1,IF(AC96="b",0.75,IF(AC96="c",0.5,IF(AC96="d",0.25,IF(AC96="e",0,IF(AC96="a/b/c/d/e","Belum diisi","Error"))))))</f>
        <v>Belum diisi</v>
      </c>
      <c r="AE96" s="318" t="e">
        <f>IF(AD96&gt;AD$90,"SALAH, Laporan Kinerja tidak ada",IF(AD96&gt;AVERAGE(AD$44,AD$45,AD$46),"SALAH, Laporan Kinerja belum berorientasi outcome","OK"))</f>
        <v>#DIV/0!</v>
      </c>
      <c r="AF96" s="403" t="s">
        <v>431</v>
      </c>
      <c r="AG96" s="402" t="str">
        <f t="shared" ref="AG96:AG102" si="205">IF(AF96="a",1,IF(AF96="b",0.75,IF(AF96="c",0.5,IF(AF96="d",0.25,IF(AF96="e",0,IF(AF96="a/b/c/d/e","Belum diisi","Error"))))))</f>
        <v>Belum diisi</v>
      </c>
      <c r="AH96" s="318" t="e">
        <f>IF(AG96&gt;AG$90,"SALAH, Laporan Kinerja tidak ada",IF(AG96&gt;AVERAGE(AG$44,AG$45,AG$46),"SALAH, Laporan Kinerja belum berorientasi outcome","OK"))</f>
        <v>#DIV/0!</v>
      </c>
      <c r="AI96" s="403" t="s">
        <v>431</v>
      </c>
      <c r="AJ96" s="402" t="str">
        <f t="shared" ref="AJ96:AJ102" si="206">IF(AI96="a",1,IF(AI96="b",0.75,IF(AI96="c",0.5,IF(AI96="d",0.25,IF(AI96="e",0,IF(AI96="a/b/c/d/e","Belum diisi","Error"))))))</f>
        <v>Belum diisi</v>
      </c>
      <c r="AK96" s="318" t="e">
        <f>IF(AJ96&gt;AJ$90,"SALAH, Laporan Kinerja tidak ada",IF(AJ96&gt;AVERAGE(AJ$44,AJ$45,AJ$46),"SALAH, Laporan Kinerja belum berorientasi outcome","OK"))</f>
        <v>#DIV/0!</v>
      </c>
      <c r="AL96" s="403" t="s">
        <v>431</v>
      </c>
      <c r="AM96" s="402" t="str">
        <f t="shared" ref="AM96:AM102" si="207">IF(AL96="a",1,IF(AL96="b",0.75,IF(AL96="c",0.5,IF(AL96="d",0.25,IF(AL96="e",0,IF(AL96="a/b/c/d/e","Belum diisi","Error"))))))</f>
        <v>Belum diisi</v>
      </c>
      <c r="AN96" s="318" t="e">
        <f>IF(AM96&gt;AM$90,"SALAH, Laporan Kinerja tidak ada",IF(AM96&gt;AVERAGE(AM$44,AM$45,AM$46),"SALAH, Laporan Kinerja belum berorientasi outcome","OK"))</f>
        <v>#DIV/0!</v>
      </c>
      <c r="AO96" s="401" t="s">
        <v>431</v>
      </c>
      <c r="AP96" s="402" t="str">
        <f t="shared" ref="AP96:AP102" si="208">IF(AO96="a",1,IF(AO96="b",0.75,IF(AO96="c",0.5,IF(AO96="d",0.25,IF(AO96="e",0,IF(AO96="a/b/c/d/e","Belum diisi","Error"))))))</f>
        <v>Belum diisi</v>
      </c>
      <c r="AQ96" s="318" t="e">
        <f>IF(AP96&gt;AP$90,"SALAH, Laporan Kinerja tidak ada",IF(AP96&gt;AVERAGE(AP$44,AP$45,AP$46),"SALAH, Laporan Kinerja belum berorientasi outcome","OK"))</f>
        <v>#DIV/0!</v>
      </c>
      <c r="AR96" s="401" t="s">
        <v>431</v>
      </c>
      <c r="AS96" s="402" t="str">
        <f t="shared" ref="AS96:AS102" si="209">IF(AR96="a",1,IF(AR96="b",0.75,IF(AR96="c",0.5,IF(AR96="d",0.25,IF(AR96="e",0,IF(AR96="a/b/c/d/e","Belum diisi","Error"))))))</f>
        <v>Belum diisi</v>
      </c>
      <c r="AT96" s="318" t="e">
        <f>IF(AS96&gt;AS$90,"SALAH, Laporan Kinerja tidak ada",IF(AS96&gt;AVERAGE(AS$44,AS$45,AS$46),"SALAH, Laporan Kinerja belum berorientasi outcome","OK"))</f>
        <v>#DIV/0!</v>
      </c>
      <c r="AU96" s="401" t="s">
        <v>431</v>
      </c>
      <c r="AV96" s="402" t="str">
        <f t="shared" ref="AV96:AV102" si="210">IF(AU96="a",1,IF(AU96="b",0.75,IF(AU96="c",0.5,IF(AU96="d",0.25,IF(AU96="e",0,IF(AU96="a/b/c/d/e","Belum diisi","Error"))))))</f>
        <v>Belum diisi</v>
      </c>
      <c r="AW96" s="318" t="e">
        <f>IF(AV96&gt;AV$90,"SALAH, Laporan Kinerja tidak ada",IF(AV96&gt;AVERAGE(AV$44,AV$45,AV$46),"SALAH, Laporan Kinerja belum berorientasi outcome","OK"))</f>
        <v>#DIV/0!</v>
      </c>
      <c r="AX96" s="401" t="s">
        <v>431</v>
      </c>
      <c r="AY96" s="402" t="str">
        <f t="shared" ref="AY96:AY102" si="211">IF(AX96="a",1,IF(AX96="b",0.75,IF(AX96="c",0.5,IF(AX96="d",0.25,IF(AX96="e",0,IF(AX96="a/b/c/d/e","Belum diisi","Error"))))))</f>
        <v>Belum diisi</v>
      </c>
      <c r="AZ96" s="318" t="e">
        <f>IF(AY96&gt;AY$90,"SALAH, Laporan Kinerja tidak ada",IF(AY96&gt;AVERAGE(AY$44,AY$45,AY$46),"SALAH, Laporan Kinerja belum berorientasi outcome","OK"))</f>
        <v>#DIV/0!</v>
      </c>
      <c r="BA96" s="403" t="s">
        <v>431</v>
      </c>
      <c r="BB96" s="402" t="str">
        <f t="shared" ref="BB96:BB102" si="212">IF(BA96="a",1,IF(BA96="b",0.75,IF(BA96="c",0.5,IF(BA96="d",0.25,IF(BA96="e",0,IF(BA96="a/b/c/d/e","Belum diisi","Error"))))))</f>
        <v>Belum diisi</v>
      </c>
      <c r="BC96" s="318" t="e">
        <f>IF(BB96&gt;BB$90,"SALAH, Laporan Kinerja tidak ada",IF(BB96&gt;AVERAGE(BB$44,BB$45,BB$46),"SALAH, Laporan Kinerja belum berorientasi outcome","OK"))</f>
        <v>#DIV/0!</v>
      </c>
      <c r="BD96" s="403" t="s">
        <v>431</v>
      </c>
      <c r="BE96" s="402" t="str">
        <f t="shared" ref="BE96:BE102" si="213">IF(BD96="a",1,IF(BD96="b",0.75,IF(BD96="c",0.5,IF(BD96="d",0.25,IF(BD96="e",0,IF(BD96="a/b/c/d/e","Belum diisi","Error"))))))</f>
        <v>Belum diisi</v>
      </c>
      <c r="BF96" s="318" t="e">
        <f>IF(BE96&gt;BE$90,"SALAH, Laporan Kinerja tidak ada",IF(BE96&gt;AVERAGE(BE$44,BE$45,BE$46),"SALAH, Laporan Kinerja belum berorientasi outcome","OK"))</f>
        <v>#DIV/0!</v>
      </c>
      <c r="BG96" s="403" t="s">
        <v>431</v>
      </c>
      <c r="BH96" s="402" t="str">
        <f t="shared" ref="BH96:BH102" si="214">IF(BG96="a",1,IF(BG96="b",0.75,IF(BG96="c",0.5,IF(BG96="d",0.25,IF(BG96="e",0,IF(BG96="a/b/c/d/e","Belum diisi","Error"))))))</f>
        <v>Belum diisi</v>
      </c>
      <c r="BI96" s="318" t="e">
        <f>IF(BH96&gt;BH$90,"SALAH, Laporan Kinerja tidak ada",IF(BH96&gt;AVERAGE(BH$44,BH$45,BH$46),"SALAH, Laporan Kinerja belum berorientasi outcome","OK"))</f>
        <v>#DIV/0!</v>
      </c>
      <c r="BJ96" s="403" t="s">
        <v>431</v>
      </c>
      <c r="BK96" s="402" t="str">
        <f t="shared" ref="BK96:BK102" si="215">IF(BJ96="a",1,IF(BJ96="b",0.75,IF(BJ96="c",0.5,IF(BJ96="d",0.25,IF(BJ96="e",0,IF(BJ96="a/b/c/d/e","Belum diisi","Error"))))))</f>
        <v>Belum diisi</v>
      </c>
      <c r="BL96" s="318" t="e">
        <f>IF(BK96&gt;BK$90,"SALAH, Laporan Kinerja tidak ada",IF(BK96&gt;AVERAGE(BK$44,BK$45,BK$46),"SALAH, Laporan Kinerja belum berorientasi outcome","OK"))</f>
        <v>#DIV/0!</v>
      </c>
      <c r="BM96" s="403" t="s">
        <v>431</v>
      </c>
      <c r="BN96" s="402" t="str">
        <f t="shared" ref="BN96:BN102" si="216">IF(BM96="a",1,IF(BM96="b",0.75,IF(BM96="c",0.5,IF(BM96="d",0.25,IF(BM96="e",0,IF(BM96="a/b/c/d/e","Belum diisi","Error"))))))</f>
        <v>Belum diisi</v>
      </c>
      <c r="BO96" s="318" t="e">
        <f>IF(BN96&gt;BN$90,"SALAH, Laporan Kinerja tidak ada",IF(BN96&gt;AVERAGE(BN$44,BN$45,BN$46),"SALAH, Laporan Kinerja belum berorientasi outcome","OK"))</f>
        <v>#DIV/0!</v>
      </c>
      <c r="BP96" s="403" t="s">
        <v>431</v>
      </c>
      <c r="BQ96" s="402" t="str">
        <f t="shared" ref="BQ96:BQ102" si="217">IF(BP96="a",1,IF(BP96="b",0.75,IF(BP96="c",0.5,IF(BP96="d",0.25,IF(BP96="e",0,IF(BP96="a/b/c/d/e","Belum diisi","Error"))))))</f>
        <v>Belum diisi</v>
      </c>
      <c r="BR96" s="318" t="e">
        <f>IF(BQ96&gt;BQ$90,"SALAH, Laporan Kinerja tidak ada",IF(BQ96&gt;AVERAGE(BQ$44,BQ$45,BQ$46),"SALAH, Laporan Kinerja belum berorientasi outcome","OK"))</f>
        <v>#DIV/0!</v>
      </c>
      <c r="BS96" s="403" t="s">
        <v>431</v>
      </c>
      <c r="BT96" s="402" t="str">
        <f t="shared" ref="BT96:BT102" si="218">IF(BS96="a",1,IF(BS96="b",0.75,IF(BS96="c",0.5,IF(BS96="d",0.25,IF(BS96="e",0,IF(BS96="a/b/c/d/e","Belum diisi","Error"))))))</f>
        <v>Belum diisi</v>
      </c>
      <c r="BU96" s="318" t="e">
        <f>IF(BT96&gt;BT$90,"SALAH, Laporan Kinerja tidak ada",IF(BT96&gt;AVERAGE(BT$44,BT$45,BT$46),"SALAH, Laporan Kinerja belum berorientasi outcome","OK"))</f>
        <v>#DIV/0!</v>
      </c>
      <c r="BV96" s="403" t="s">
        <v>431</v>
      </c>
      <c r="BW96" s="402" t="str">
        <f t="shared" ref="BW96:BW102" si="219">IF(BV96="a",1,IF(BV96="b",0.75,IF(BV96="c",0.5,IF(BV96="d",0.25,IF(BV96="e",0,IF(BV96="a/b/c/d/e","Belum diisi","Error"))))))</f>
        <v>Belum diisi</v>
      </c>
      <c r="BX96" s="318" t="e">
        <f>IF(BW96&gt;BW$90,"SALAH, Laporan Kinerja tidak ada",IF(BW96&gt;AVERAGE(BW$44,BW$45,BW$46),"SALAH, Laporan Kinerja belum berorientasi outcome","OK"))</f>
        <v>#DIV/0!</v>
      </c>
      <c r="BY96" s="403" t="s">
        <v>431</v>
      </c>
      <c r="BZ96" s="402" t="str">
        <f t="shared" ref="BZ96:BZ102" si="220">IF(BY96="a",1,IF(BY96="b",0.75,IF(BY96="c",0.5,IF(BY96="d",0.25,IF(BY96="e",0,IF(BY96="a/b/c/d/e","Belum diisi","Error"))))))</f>
        <v>Belum diisi</v>
      </c>
      <c r="CA96" s="318" t="e">
        <f>IF(BZ96&gt;BZ$90,"SALAH, Laporan Kinerja tidak ada",IF(BZ96&gt;AVERAGE(BZ$44,BZ$45,BZ$46),"SALAH, Laporan Kinerja belum berorientasi outcome","OK"))</f>
        <v>#DIV/0!</v>
      </c>
      <c r="CB96" s="403" t="s">
        <v>431</v>
      </c>
      <c r="CC96" s="402" t="str">
        <f t="shared" ref="CC96:CC102" si="221">IF(CB96="a",1,IF(CB96="b",0.75,IF(CB96="c",0.5,IF(CB96="d",0.25,IF(CB96="e",0,IF(CB96="a/b/c/d/e","Belum diisi","Error"))))))</f>
        <v>Belum diisi</v>
      </c>
      <c r="CD96" s="318" t="e">
        <f>IF(CC96&gt;CC$90,"SALAH, Laporan Kinerja tidak ada",IF(CC96&gt;AVERAGE(CC$44,CC$45,CC$46),"SALAH, Laporan Kinerja belum berorientasi outcome","OK"))</f>
        <v>#DIV/0!</v>
      </c>
      <c r="CE96" s="403" t="s">
        <v>431</v>
      </c>
      <c r="CF96" s="402" t="str">
        <f t="shared" ref="CF96:CF102" si="222">IF(CE96="a",1,IF(CE96="b",0.75,IF(CE96="c",0.5,IF(CE96="d",0.25,IF(CE96="e",0,IF(CE96="a/b/c/d/e","Belum diisi","Error"))))))</f>
        <v>Belum diisi</v>
      </c>
      <c r="CG96" s="318" t="e">
        <f>IF(CF96&gt;CF$90,"SALAH, Laporan Kinerja tidak ada",IF(CF96&gt;AVERAGE(CF$44,CF$45,CF$46),"SALAH, Laporan Kinerja belum berorientasi outcome","OK"))</f>
        <v>#DIV/0!</v>
      </c>
      <c r="CH96" s="403" t="s">
        <v>431</v>
      </c>
      <c r="CI96" s="402" t="str">
        <f t="shared" ref="CI96:CI102" si="223">IF(CH96="a",1,IF(CH96="b",0.75,IF(CH96="c",0.5,IF(CH96="d",0.25,IF(CH96="e",0,IF(CH96="a/b/c/d/e","Belum diisi","Error"))))))</f>
        <v>Belum diisi</v>
      </c>
      <c r="CJ96" s="318" t="e">
        <f>IF(CI96&gt;CI$90,"SALAH, Laporan Kinerja tidak ada",IF(CI96&gt;AVERAGE(CI$44,CI$45,CI$46),"SALAH, Laporan Kinerja belum berorientasi outcome","OK"))</f>
        <v>#DIV/0!</v>
      </c>
      <c r="CK96" s="403" t="s">
        <v>431</v>
      </c>
      <c r="CL96" s="402" t="str">
        <f t="shared" ref="CL96:CL102" si="224">IF(CK96="a",1,IF(CK96="b",0.75,IF(CK96="c",0.5,IF(CK96="d",0.25,IF(CK96="e",0,IF(CK96="a/b/c/d/e","Belum diisi","Error"))))))</f>
        <v>Belum diisi</v>
      </c>
      <c r="CM96" s="318" t="e">
        <f>IF(CL96&gt;CL$90,"SALAH, Laporan Kinerja tidak ada",IF(CL96&gt;AVERAGE(CL$44,CL$45,CL$46),"SALAH, Laporan Kinerja belum berorientasi outcome","OK"))</f>
        <v>#DIV/0!</v>
      </c>
      <c r="CN96" s="403" t="s">
        <v>431</v>
      </c>
      <c r="CO96" s="402" t="str">
        <f t="shared" ref="CO96:CO102" si="225">IF(CN96="a",1,IF(CN96="b",0.75,IF(CN96="c",0.5,IF(CN96="d",0.25,IF(CN96="e",0,IF(CN96="a/b/c/d/e","Belum diisi","Error"))))))</f>
        <v>Belum diisi</v>
      </c>
      <c r="CP96" s="318" t="e">
        <f>IF(CO96&gt;CO$90,"SALAH, Laporan Kinerja tidak ada",IF(CO96&gt;AVERAGE(CO$44,CO$45,CO$46),"SALAH, Laporan Kinerja belum berorientasi outcome","OK"))</f>
        <v>#DIV/0!</v>
      </c>
      <c r="CQ96" s="403" t="s">
        <v>431</v>
      </c>
      <c r="CR96" s="402" t="str">
        <f t="shared" ref="CR96:CR102" si="226">IF(CQ96="a",1,IF(CQ96="b",0.75,IF(CQ96="c",0.5,IF(CQ96="d",0.25,IF(CQ96="e",0,IF(CQ96="a/b/c/d/e","Belum diisi","Error"))))))</f>
        <v>Belum diisi</v>
      </c>
      <c r="CS96" s="318" t="e">
        <f>IF(CR96&gt;CR$90,"SALAH, Laporan Kinerja tidak ada",IF(CR96&gt;AVERAGE(CR$44,CR$45,CR$46),"SALAH, Laporan Kinerja belum berorientasi outcome","OK"))</f>
        <v>#DIV/0!</v>
      </c>
      <c r="CT96" s="403" t="s">
        <v>431</v>
      </c>
      <c r="CU96" s="402" t="str">
        <f t="shared" ref="CU96:CU102" si="227">IF(CT96="a",1,IF(CT96="b",0.75,IF(CT96="c",0.5,IF(CT96="d",0.25,IF(CT96="e",0,IF(CT96="a/b/c/d/e","Belum diisi","Error"))))))</f>
        <v>Belum diisi</v>
      </c>
      <c r="CV96" s="318" t="e">
        <f>IF(CU96&gt;CU$90,"SALAH, Laporan Kinerja tidak ada",IF(CU96&gt;AVERAGE(CU$44,CU$45,CU$46),"SALAH, Laporan Kinerja belum berorientasi outcome","OK"))</f>
        <v>#DIV/0!</v>
      </c>
      <c r="CW96" s="403" t="s">
        <v>431</v>
      </c>
      <c r="CX96" s="402" t="str">
        <f t="shared" ref="CX96:CX102" si="228">IF(CW96="a",1,IF(CW96="b",0.75,IF(CW96="c",0.5,IF(CW96="d",0.25,IF(CW96="e",0,IF(CW96="a/b/c/d/e","Belum diisi","Error"))))))</f>
        <v>Belum diisi</v>
      </c>
      <c r="CY96" s="318" t="e">
        <f>IF(CX96&gt;CX$90,"SALAH, Laporan Kinerja tidak ada",IF(CX96&gt;AVERAGE(CX$44,CX$45,CX$46),"SALAH, Laporan Kinerja belum berorientasi outcome","OK"))</f>
        <v>#DIV/0!</v>
      </c>
      <c r="CZ96" s="403" t="s">
        <v>431</v>
      </c>
      <c r="DA96" s="402" t="str">
        <f t="shared" ref="DA96:DA102" si="229">IF(CZ96="a",1,IF(CZ96="b",0.75,IF(CZ96="c",0.5,IF(CZ96="d",0.25,IF(CZ96="e",0,IF(CZ96="a/b/c/d/e","Belum diisi","Error"))))))</f>
        <v>Belum diisi</v>
      </c>
      <c r="DB96" s="318" t="e">
        <f>IF(DA96&gt;DA$90,"SALAH, Laporan Kinerja tidak ada",IF(DA96&gt;AVERAGE(DA$44,DA$45,DA$46),"SALAH, Laporan Kinerja belum berorientasi outcome","OK"))</f>
        <v>#DIV/0!</v>
      </c>
      <c r="DC96" s="403" t="s">
        <v>431</v>
      </c>
      <c r="DD96" s="402" t="str">
        <f t="shared" ref="DD96:DD102" si="230">IF(DC96="a",1,IF(DC96="b",0.75,IF(DC96="c",0.5,IF(DC96="d",0.25,IF(DC96="e",0,IF(DC96="a/b/c/d/e","Belum diisi","Error"))))))</f>
        <v>Belum diisi</v>
      </c>
      <c r="DE96" s="318" t="e">
        <f>IF(DD96&gt;DD$90,"SALAH, Laporan Kinerja tidak ada",IF(DD96&gt;AVERAGE(DD$44,DD$45,DD$46),"SALAH, Laporan Kinerja belum berorientasi outcome","OK"))</f>
        <v>#DIV/0!</v>
      </c>
      <c r="DF96" s="403" t="s">
        <v>431</v>
      </c>
      <c r="DG96" s="402" t="str">
        <f t="shared" ref="DG96:DG102" si="231">IF(DF96="a",1,IF(DF96="b",0.75,IF(DF96="c",0.5,IF(DF96="d",0.25,IF(DF96="e",0,IF(DF96="a/b/c/d/e","Belum diisi","Error"))))))</f>
        <v>Belum diisi</v>
      </c>
      <c r="DH96" s="318" t="e">
        <f>IF(DG96&gt;DG$90,"SALAH, Laporan Kinerja tidak ada",IF(DG96&gt;AVERAGE(DG$44,DG$45,DG$46),"SALAH, Laporan Kinerja belum berorientasi outcome","OK"))</f>
        <v>#DIV/0!</v>
      </c>
      <c r="DI96" s="403" t="s">
        <v>431</v>
      </c>
      <c r="DJ96" s="402" t="str">
        <f t="shared" ref="DJ96:DJ102" si="232">IF(DI96="a",1,IF(DI96="b",0.75,IF(DI96="c",0.5,IF(DI96="d",0.25,IF(DI96="e",0,IF(DI96="a/b/c/d/e","Belum diisi","Error"))))))</f>
        <v>Belum diisi</v>
      </c>
      <c r="DK96" s="318" t="e">
        <f>IF(DJ96&gt;DJ$90,"SALAH, Laporan Kinerja tidak ada",IF(DJ96&gt;AVERAGE(DJ$44,DJ$45,DJ$46),"SALAH, Laporan Kinerja belum berorientasi outcome","OK"))</f>
        <v>#DIV/0!</v>
      </c>
      <c r="DL96" s="403" t="s">
        <v>431</v>
      </c>
      <c r="DM96" s="402" t="str">
        <f t="shared" ref="DM96:DM102" si="233">IF(DL96="a",1,IF(DL96="b",0.75,IF(DL96="c",0.5,IF(DL96="d",0.25,IF(DL96="e",0,IF(DL96="a/b/c/d/e","Belum diisi","Error"))))))</f>
        <v>Belum diisi</v>
      </c>
      <c r="DN96" s="318" t="e">
        <f>IF(DM96&gt;DM$90,"SALAH, Laporan Kinerja tidak ada",IF(DM96&gt;AVERAGE(DM$44,DM$45,DM$46),"SALAH, Laporan Kinerja belum berorientasi outcome","OK"))</f>
        <v>#DIV/0!</v>
      </c>
      <c r="DO96" s="403" t="s">
        <v>431</v>
      </c>
      <c r="DP96" s="402" t="str">
        <f t="shared" ref="DP96:DP102" si="234">IF(DO96="a",1,IF(DO96="b",0.75,IF(DO96="c",0.5,IF(DO96="d",0.25,IF(DO96="e",0,IF(DO96="a/b/c/d/e","Belum diisi","Error"))))))</f>
        <v>Belum diisi</v>
      </c>
      <c r="DQ96" s="318" t="e">
        <f>IF(DP96&gt;DP$90,"SALAH, Laporan Kinerja tidak ada",IF(DP96&gt;AVERAGE(DP$44,DP$45,DP$46),"SALAH, Laporan Kinerja belum berorientasi outcome","OK"))</f>
        <v>#DIV/0!</v>
      </c>
      <c r="DR96" s="403" t="s">
        <v>431</v>
      </c>
      <c r="DS96" s="402" t="str">
        <f t="shared" ref="DS96:DS102" si="235">IF(DR96="a",1,IF(DR96="b",0.75,IF(DR96="c",0.5,IF(DR96="d",0.25,IF(DR96="e",0,IF(DR96="a/b/c/d/e","Belum diisi","Error"))))))</f>
        <v>Belum diisi</v>
      </c>
      <c r="DT96" s="318" t="e">
        <f>IF(DS96&gt;DS$90,"SALAH, Laporan Kinerja tidak ada",IF(DS96&gt;AVERAGE(DS$44,DS$45,DS$46),"SALAH, Laporan Kinerja belum berorientasi outcome","OK"))</f>
        <v>#DIV/0!</v>
      </c>
      <c r="DU96" s="403" t="s">
        <v>431</v>
      </c>
      <c r="DV96" s="402" t="str">
        <f t="shared" ref="DV96:DV102" si="236">IF(DU96="a",1,IF(DU96="b",0.75,IF(DU96="c",0.5,IF(DU96="d",0.25,IF(DU96="e",0,IF(DU96="a/b/c/d/e","Belum diisi","Error"))))))</f>
        <v>Belum diisi</v>
      </c>
      <c r="DW96" s="318" t="e">
        <f>IF(DV96&gt;DV$90,"SALAH, Laporan Kinerja tidak ada",IF(DV96&gt;AVERAGE(DV$44,DV$45,DV$46),"SALAH, Laporan Kinerja belum berorientasi outcome","OK"))</f>
        <v>#DIV/0!</v>
      </c>
      <c r="DX96" s="403" t="s">
        <v>431</v>
      </c>
      <c r="DY96" s="402" t="str">
        <f t="shared" ref="DY96:DY102" si="237">IF(DX96="a",1,IF(DX96="b",0.75,IF(DX96="c",0.5,IF(DX96="d",0.25,IF(DX96="e",0,IF(DX96="a/b/c/d/e","Belum diisi","Error"))))))</f>
        <v>Belum diisi</v>
      </c>
      <c r="DZ96" s="318" t="e">
        <f>IF(DY96&gt;DY$90,"SALAH, Laporan Kinerja tidak ada",IF(DY96&gt;AVERAGE(DY$44,DY$45,DY$46),"SALAH, Laporan Kinerja belum berorientasi outcome","OK"))</f>
        <v>#DIV/0!</v>
      </c>
      <c r="EA96" s="403" t="s">
        <v>431</v>
      </c>
      <c r="EB96" s="402" t="str">
        <f t="shared" ref="EB96:EB102" si="238">IF(EA96="a",1,IF(EA96="b",0.75,IF(EA96="c",0.5,IF(EA96="d",0.25,IF(EA96="e",0,IF(EA96="a/b/c/d/e","Belum diisi","Error"))))))</f>
        <v>Belum diisi</v>
      </c>
      <c r="EC96" s="318" t="e">
        <f>IF(EB96&gt;EB$90,"SALAH, Laporan Kinerja tidak ada",IF(EB96&gt;AVERAGE(EB$44,EB$45,EB$46),"SALAH, Laporan Kinerja belum berorientasi outcome","OK"))</f>
        <v>#DIV/0!</v>
      </c>
      <c r="ED96" s="403" t="s">
        <v>431</v>
      </c>
      <c r="EE96" s="402" t="str">
        <f t="shared" ref="EE96:EE102" si="239">IF(ED96="a",1,IF(ED96="b",0.75,IF(ED96="c",0.5,IF(ED96="d",0.25,IF(ED96="e",0,IF(ED96="a/b/c/d/e","Belum diisi","Error"))))))</f>
        <v>Belum diisi</v>
      </c>
      <c r="EF96" s="318" t="e">
        <f>IF(EE96&gt;EE$90,"SALAH, Laporan Kinerja tidak ada",IF(EE96&gt;AVERAGE(EE$44,EE$45,EE$46),"SALAH, Laporan Kinerja belum berorientasi outcome","OK"))</f>
        <v>#DIV/0!</v>
      </c>
      <c r="EG96" s="403" t="s">
        <v>431</v>
      </c>
      <c r="EH96" s="402" t="str">
        <f t="shared" ref="EH96:EH102" si="240">IF(EG96="a",1,IF(EG96="b",0.75,IF(EG96="c",0.5,IF(EG96="d",0.25,IF(EG96="e",0,IF(EG96="a/b/c/d/e","Belum diisi","Error"))))))</f>
        <v>Belum diisi</v>
      </c>
      <c r="EI96" s="318" t="e">
        <f>IF(EH96&gt;EH$90,"SALAH, Laporan Kinerja tidak ada",IF(EH96&gt;AVERAGE(EH$44,EH$45,EH$46),"SALAH, Laporan Kinerja belum berorientasi outcome","OK"))</f>
        <v>#DIV/0!</v>
      </c>
      <c r="EJ96" s="403" t="s">
        <v>431</v>
      </c>
      <c r="EK96" s="402" t="str">
        <f t="shared" ref="EK96:EK102" si="241">IF(EJ96="a",1,IF(EJ96="b",0.75,IF(EJ96="c",0.5,IF(EJ96="d",0.25,IF(EJ96="e",0,IF(EJ96="a/b/c/d/e","Belum diisi","Error"))))))</f>
        <v>Belum diisi</v>
      </c>
      <c r="EL96" s="318" t="e">
        <f>IF(EK96&gt;EK$90,"SALAH, Laporan Kinerja tidak ada",IF(EK96&gt;AVERAGE(EK$44,EK$45,EK$46),"SALAH, Laporan Kinerja belum berorientasi outcome","OK"))</f>
        <v>#DIV/0!</v>
      </c>
      <c r="EM96" s="401" t="s">
        <v>431</v>
      </c>
      <c r="EN96" s="402" t="str">
        <f t="shared" ref="EN96:EN102" si="242">IF(EM96="a",1,IF(EM96="b",0.75,IF(EM96="c",0.5,IF(EM96="d",0.25,IF(EM96="e",0,IF(EM96="a/b/c/d/e","Belum diisi","Error"))))))</f>
        <v>Belum diisi</v>
      </c>
      <c r="EO96" s="318" t="e">
        <f>IF(EN96&gt;EN$90,"SALAH, Laporan Kinerja tidak ada",IF(EN96&gt;AVERAGE(EN$44,EN$45,EN$46),"SALAH, Laporan Kinerja belum berorientasi outcome","OK"))</f>
        <v>#DIV/0!</v>
      </c>
    </row>
    <row r="97" spans="1:145" ht="30">
      <c r="A97" s="278">
        <v>101</v>
      </c>
      <c r="B97" s="310">
        <v>6</v>
      </c>
      <c r="C97" s="316" t="s">
        <v>178</v>
      </c>
      <c r="D97" s="404"/>
      <c r="E97" s="399" t="str">
        <f t="shared" si="196"/>
        <v>a</v>
      </c>
      <c r="F97" s="405">
        <f t="shared" si="197"/>
        <v>1</v>
      </c>
      <c r="H97" s="387"/>
      <c r="J97" s="313" t="s">
        <v>431</v>
      </c>
      <c r="K97" s="400" t="s">
        <v>1365</v>
      </c>
      <c r="L97" s="399">
        <f t="shared" si="198"/>
        <v>1</v>
      </c>
      <c r="M97" s="318" t="str">
        <f t="shared" ref="M97:M102" si="243">IF(L97&gt;L$90,"SALAH, Laporan Kinerja tidak ada",IF(L97&gt;L$96,"SALAH, Lebih tinggi dari Nilai Pencapaian Outcome Laporan Kinerja","OK"))</f>
        <v>OK</v>
      </c>
      <c r="N97" s="401" t="s">
        <v>431</v>
      </c>
      <c r="O97" s="402" t="str">
        <f t="shared" si="199"/>
        <v>Belum diisi</v>
      </c>
      <c r="P97" s="318" t="str">
        <f t="shared" ref="P97:P102" si="244">IF(O97&gt;O$90,"SALAH, Laporan Kinerja tidak ada",IF(O97&gt;O$96,"SALAH, Lebih tinggi dari Nilai Pencapaian Outcome Laporan Kinerja","OK"))</f>
        <v>OK</v>
      </c>
      <c r="Q97" s="401" t="s">
        <v>431</v>
      </c>
      <c r="R97" s="402" t="str">
        <f t="shared" si="200"/>
        <v>Belum diisi</v>
      </c>
      <c r="S97" s="318" t="str">
        <f t="shared" ref="S97:S102" si="245">IF(R97&gt;R$90,"SALAH, Laporan Kinerja tidak ada",IF(R97&gt;R$96,"SALAH, Lebih tinggi dari Nilai Pencapaian Outcome Laporan Kinerja","OK"))</f>
        <v>OK</v>
      </c>
      <c r="T97" s="401" t="s">
        <v>431</v>
      </c>
      <c r="U97" s="402" t="str">
        <f t="shared" si="201"/>
        <v>Belum diisi</v>
      </c>
      <c r="V97" s="318" t="str">
        <f t="shared" ref="V97:V102" si="246">IF(U97&gt;U$90,"SALAH, Laporan Kinerja tidak ada",IF(U97&gt;U$96,"SALAH, Lebih tinggi dari Nilai Pencapaian Outcome Laporan Kinerja","OK"))</f>
        <v>OK</v>
      </c>
      <c r="W97" s="401" t="s">
        <v>431</v>
      </c>
      <c r="X97" s="402" t="str">
        <f t="shared" si="202"/>
        <v>Belum diisi</v>
      </c>
      <c r="Y97" s="318" t="str">
        <f t="shared" ref="Y97:Y102" si="247">IF(X97&gt;X$90,"SALAH, Laporan Kinerja tidak ada",IF(X97&gt;X$96,"SALAH, Lebih tinggi dari Nilai Pencapaian Outcome Laporan Kinerja","OK"))</f>
        <v>OK</v>
      </c>
      <c r="Z97" s="403" t="s">
        <v>431</v>
      </c>
      <c r="AA97" s="402" t="str">
        <f t="shared" si="203"/>
        <v>Belum diisi</v>
      </c>
      <c r="AB97" s="318" t="str">
        <f t="shared" ref="AB97:AB102" si="248">IF(AA97&gt;AA$90,"SALAH, Laporan Kinerja tidak ada",IF(AA97&gt;AA$96,"SALAH, Lebih tinggi dari Nilai Pencapaian Outcome Laporan Kinerja","OK"))</f>
        <v>OK</v>
      </c>
      <c r="AC97" s="403" t="s">
        <v>431</v>
      </c>
      <c r="AD97" s="402" t="str">
        <f t="shared" si="204"/>
        <v>Belum diisi</v>
      </c>
      <c r="AE97" s="318" t="str">
        <f t="shared" ref="AE97:AE102" si="249">IF(AD97&gt;AD$90,"SALAH, Laporan Kinerja tidak ada",IF(AD97&gt;AD$96,"SALAH, Lebih tinggi dari Nilai Pencapaian Outcome Laporan Kinerja","OK"))</f>
        <v>OK</v>
      </c>
      <c r="AF97" s="403" t="s">
        <v>431</v>
      </c>
      <c r="AG97" s="402" t="str">
        <f t="shared" si="205"/>
        <v>Belum diisi</v>
      </c>
      <c r="AH97" s="318" t="str">
        <f t="shared" ref="AH97:AH102" si="250">IF(AG97&gt;AG$90,"SALAH, Laporan Kinerja tidak ada",IF(AG97&gt;AG$96,"SALAH, Lebih tinggi dari Nilai Pencapaian Outcome Laporan Kinerja","OK"))</f>
        <v>OK</v>
      </c>
      <c r="AI97" s="403" t="s">
        <v>431</v>
      </c>
      <c r="AJ97" s="402" t="str">
        <f t="shared" si="206"/>
        <v>Belum diisi</v>
      </c>
      <c r="AK97" s="318" t="str">
        <f t="shared" ref="AK97:AK102" si="251">IF(AJ97&gt;AJ$90,"SALAH, Laporan Kinerja tidak ada",IF(AJ97&gt;AJ$96,"SALAH, Lebih tinggi dari Nilai Pencapaian Outcome Laporan Kinerja","OK"))</f>
        <v>OK</v>
      </c>
      <c r="AL97" s="403" t="s">
        <v>431</v>
      </c>
      <c r="AM97" s="402" t="str">
        <f t="shared" si="207"/>
        <v>Belum diisi</v>
      </c>
      <c r="AN97" s="318" t="str">
        <f t="shared" ref="AN97:AN102" si="252">IF(AM97&gt;AM$90,"SALAH, Laporan Kinerja tidak ada",IF(AM97&gt;AM$96,"SALAH, Lebih tinggi dari Nilai Pencapaian Outcome Laporan Kinerja","OK"))</f>
        <v>OK</v>
      </c>
      <c r="AO97" s="401" t="s">
        <v>431</v>
      </c>
      <c r="AP97" s="402" t="str">
        <f t="shared" si="208"/>
        <v>Belum diisi</v>
      </c>
      <c r="AQ97" s="318" t="str">
        <f t="shared" ref="AQ97:AQ102" si="253">IF(AP97&gt;AP$90,"SALAH, Laporan Kinerja tidak ada",IF(AP97&gt;AP$96,"SALAH, Lebih tinggi dari Nilai Pencapaian Outcome Laporan Kinerja","OK"))</f>
        <v>OK</v>
      </c>
      <c r="AR97" s="401" t="s">
        <v>431</v>
      </c>
      <c r="AS97" s="402" t="str">
        <f t="shared" si="209"/>
        <v>Belum diisi</v>
      </c>
      <c r="AT97" s="318" t="str">
        <f t="shared" ref="AT97:AT102" si="254">IF(AS97&gt;AS$90,"SALAH, Laporan Kinerja tidak ada",IF(AS97&gt;AS$96,"SALAH, Lebih tinggi dari Nilai Pencapaian Outcome Laporan Kinerja","OK"))</f>
        <v>OK</v>
      </c>
      <c r="AU97" s="401" t="s">
        <v>431</v>
      </c>
      <c r="AV97" s="402" t="str">
        <f t="shared" si="210"/>
        <v>Belum diisi</v>
      </c>
      <c r="AW97" s="318" t="str">
        <f t="shared" ref="AW97:AW102" si="255">IF(AV97&gt;AV$90,"SALAH, Laporan Kinerja tidak ada",IF(AV97&gt;AV$96,"SALAH, Lebih tinggi dari Nilai Pencapaian Outcome Laporan Kinerja","OK"))</f>
        <v>OK</v>
      </c>
      <c r="AX97" s="401" t="s">
        <v>431</v>
      </c>
      <c r="AY97" s="402" t="str">
        <f t="shared" si="211"/>
        <v>Belum diisi</v>
      </c>
      <c r="AZ97" s="318" t="str">
        <f t="shared" ref="AZ97:AZ102" si="256">IF(AY97&gt;AY$90,"SALAH, Laporan Kinerja tidak ada",IF(AY97&gt;AY$96,"SALAH, Lebih tinggi dari Nilai Pencapaian Outcome Laporan Kinerja","OK"))</f>
        <v>OK</v>
      </c>
      <c r="BA97" s="403" t="s">
        <v>431</v>
      </c>
      <c r="BB97" s="402" t="str">
        <f t="shared" si="212"/>
        <v>Belum diisi</v>
      </c>
      <c r="BC97" s="318" t="str">
        <f t="shared" ref="BC97:BC102" si="257">IF(BB97&gt;BB$90,"SALAH, Laporan Kinerja tidak ada",IF(BB97&gt;BB$96,"SALAH, Lebih tinggi dari Nilai Pencapaian Outcome Laporan Kinerja","OK"))</f>
        <v>OK</v>
      </c>
      <c r="BD97" s="403" t="s">
        <v>431</v>
      </c>
      <c r="BE97" s="402" t="str">
        <f t="shared" si="213"/>
        <v>Belum diisi</v>
      </c>
      <c r="BF97" s="318" t="str">
        <f t="shared" ref="BF97:BF102" si="258">IF(BE97&gt;BE$90,"SALAH, Laporan Kinerja tidak ada",IF(BE97&gt;BE$96,"SALAH, Lebih tinggi dari Nilai Pencapaian Outcome Laporan Kinerja","OK"))</f>
        <v>OK</v>
      </c>
      <c r="BG97" s="403" t="s">
        <v>431</v>
      </c>
      <c r="BH97" s="402" t="str">
        <f t="shared" si="214"/>
        <v>Belum diisi</v>
      </c>
      <c r="BI97" s="318" t="str">
        <f t="shared" ref="BI97:BI102" si="259">IF(BH97&gt;BH$90,"SALAH, Laporan Kinerja tidak ada",IF(BH97&gt;BH$96,"SALAH, Lebih tinggi dari Nilai Pencapaian Outcome Laporan Kinerja","OK"))</f>
        <v>OK</v>
      </c>
      <c r="BJ97" s="403" t="s">
        <v>431</v>
      </c>
      <c r="BK97" s="402" t="str">
        <f t="shared" si="215"/>
        <v>Belum diisi</v>
      </c>
      <c r="BL97" s="318" t="str">
        <f t="shared" ref="BL97:BL102" si="260">IF(BK97&gt;BK$90,"SALAH, Laporan Kinerja tidak ada",IF(BK97&gt;BK$96,"SALAH, Lebih tinggi dari Nilai Pencapaian Outcome Laporan Kinerja","OK"))</f>
        <v>OK</v>
      </c>
      <c r="BM97" s="403" t="s">
        <v>431</v>
      </c>
      <c r="BN97" s="402" t="str">
        <f t="shared" si="216"/>
        <v>Belum diisi</v>
      </c>
      <c r="BO97" s="318" t="str">
        <f t="shared" ref="BO97:BO102" si="261">IF(BN97&gt;BN$90,"SALAH, Laporan Kinerja tidak ada",IF(BN97&gt;BN$96,"SALAH, Lebih tinggi dari Nilai Pencapaian Outcome Laporan Kinerja","OK"))</f>
        <v>OK</v>
      </c>
      <c r="BP97" s="403" t="s">
        <v>431</v>
      </c>
      <c r="BQ97" s="402" t="str">
        <f t="shared" si="217"/>
        <v>Belum diisi</v>
      </c>
      <c r="BR97" s="318" t="str">
        <f t="shared" ref="BR97:BR102" si="262">IF(BQ97&gt;BQ$90,"SALAH, Laporan Kinerja tidak ada",IF(BQ97&gt;BQ$96,"SALAH, Lebih tinggi dari Nilai Pencapaian Outcome Laporan Kinerja","OK"))</f>
        <v>OK</v>
      </c>
      <c r="BS97" s="403" t="s">
        <v>431</v>
      </c>
      <c r="BT97" s="402" t="str">
        <f t="shared" si="218"/>
        <v>Belum diisi</v>
      </c>
      <c r="BU97" s="318" t="str">
        <f t="shared" ref="BU97:BU102" si="263">IF(BT97&gt;BT$90,"SALAH, Laporan Kinerja tidak ada",IF(BT97&gt;BT$96,"SALAH, Lebih tinggi dari Nilai Pencapaian Outcome Laporan Kinerja","OK"))</f>
        <v>OK</v>
      </c>
      <c r="BV97" s="403" t="s">
        <v>431</v>
      </c>
      <c r="BW97" s="402" t="str">
        <f t="shared" si="219"/>
        <v>Belum diisi</v>
      </c>
      <c r="BX97" s="318" t="str">
        <f t="shared" ref="BX97:BX102" si="264">IF(BW97&gt;BW$90,"SALAH, Laporan Kinerja tidak ada",IF(BW97&gt;BW$96,"SALAH, Lebih tinggi dari Nilai Pencapaian Outcome Laporan Kinerja","OK"))</f>
        <v>OK</v>
      </c>
      <c r="BY97" s="403" t="s">
        <v>431</v>
      </c>
      <c r="BZ97" s="402" t="str">
        <f t="shared" si="220"/>
        <v>Belum diisi</v>
      </c>
      <c r="CA97" s="318" t="str">
        <f t="shared" ref="CA97:CA102" si="265">IF(BZ97&gt;BZ$90,"SALAH, Laporan Kinerja tidak ada",IF(BZ97&gt;BZ$96,"SALAH, Lebih tinggi dari Nilai Pencapaian Outcome Laporan Kinerja","OK"))</f>
        <v>OK</v>
      </c>
      <c r="CB97" s="403" t="s">
        <v>431</v>
      </c>
      <c r="CC97" s="402" t="str">
        <f t="shared" si="221"/>
        <v>Belum diisi</v>
      </c>
      <c r="CD97" s="318" t="str">
        <f t="shared" ref="CD97:CD102" si="266">IF(CC97&gt;CC$90,"SALAH, Laporan Kinerja tidak ada",IF(CC97&gt;CC$96,"SALAH, Lebih tinggi dari Nilai Pencapaian Outcome Laporan Kinerja","OK"))</f>
        <v>OK</v>
      </c>
      <c r="CE97" s="403" t="s">
        <v>431</v>
      </c>
      <c r="CF97" s="402" t="str">
        <f t="shared" si="222"/>
        <v>Belum diisi</v>
      </c>
      <c r="CG97" s="318" t="str">
        <f t="shared" ref="CG97:CG102" si="267">IF(CF97&gt;CF$90,"SALAH, Laporan Kinerja tidak ada",IF(CF97&gt;CF$96,"SALAH, Lebih tinggi dari Nilai Pencapaian Outcome Laporan Kinerja","OK"))</f>
        <v>OK</v>
      </c>
      <c r="CH97" s="403" t="s">
        <v>431</v>
      </c>
      <c r="CI97" s="402" t="str">
        <f t="shared" si="223"/>
        <v>Belum diisi</v>
      </c>
      <c r="CJ97" s="318" t="str">
        <f t="shared" ref="CJ97:CJ102" si="268">IF(CI97&gt;CI$90,"SALAH, Laporan Kinerja tidak ada",IF(CI97&gt;CI$96,"SALAH, Lebih tinggi dari Nilai Pencapaian Outcome Laporan Kinerja","OK"))</f>
        <v>OK</v>
      </c>
      <c r="CK97" s="403" t="s">
        <v>431</v>
      </c>
      <c r="CL97" s="402" t="str">
        <f t="shared" si="224"/>
        <v>Belum diisi</v>
      </c>
      <c r="CM97" s="318" t="str">
        <f t="shared" ref="CM97:CM102" si="269">IF(CL97&gt;CL$90,"SALAH, Laporan Kinerja tidak ada",IF(CL97&gt;CL$96,"SALAH, Lebih tinggi dari Nilai Pencapaian Outcome Laporan Kinerja","OK"))</f>
        <v>OK</v>
      </c>
      <c r="CN97" s="403" t="s">
        <v>431</v>
      </c>
      <c r="CO97" s="402" t="str">
        <f t="shared" si="225"/>
        <v>Belum diisi</v>
      </c>
      <c r="CP97" s="318" t="str">
        <f t="shared" ref="CP97:CP102" si="270">IF(CO97&gt;CO$90,"SALAH, Laporan Kinerja tidak ada",IF(CO97&gt;CO$96,"SALAH, Lebih tinggi dari Nilai Pencapaian Outcome Laporan Kinerja","OK"))</f>
        <v>OK</v>
      </c>
      <c r="CQ97" s="403" t="s">
        <v>431</v>
      </c>
      <c r="CR97" s="402" t="str">
        <f t="shared" si="226"/>
        <v>Belum diisi</v>
      </c>
      <c r="CS97" s="318" t="str">
        <f t="shared" ref="CS97:CS102" si="271">IF(CR97&gt;CR$90,"SALAH, Laporan Kinerja tidak ada",IF(CR97&gt;CR$96,"SALAH, Lebih tinggi dari Nilai Pencapaian Outcome Laporan Kinerja","OK"))</f>
        <v>OK</v>
      </c>
      <c r="CT97" s="403" t="s">
        <v>431</v>
      </c>
      <c r="CU97" s="402" t="str">
        <f t="shared" si="227"/>
        <v>Belum diisi</v>
      </c>
      <c r="CV97" s="318" t="str">
        <f t="shared" ref="CV97:CV102" si="272">IF(CU97&gt;CU$90,"SALAH, Laporan Kinerja tidak ada",IF(CU97&gt;CU$96,"SALAH, Lebih tinggi dari Nilai Pencapaian Outcome Laporan Kinerja","OK"))</f>
        <v>OK</v>
      </c>
      <c r="CW97" s="403" t="s">
        <v>431</v>
      </c>
      <c r="CX97" s="402" t="str">
        <f t="shared" si="228"/>
        <v>Belum diisi</v>
      </c>
      <c r="CY97" s="318" t="str">
        <f t="shared" ref="CY97:CY102" si="273">IF(CX97&gt;CX$90,"SALAH, Laporan Kinerja tidak ada",IF(CX97&gt;CX$96,"SALAH, Lebih tinggi dari Nilai Pencapaian Outcome Laporan Kinerja","OK"))</f>
        <v>OK</v>
      </c>
      <c r="CZ97" s="403" t="s">
        <v>431</v>
      </c>
      <c r="DA97" s="402" t="str">
        <f t="shared" si="229"/>
        <v>Belum diisi</v>
      </c>
      <c r="DB97" s="318" t="str">
        <f t="shared" ref="DB97:DB102" si="274">IF(DA97&gt;DA$90,"SALAH, Laporan Kinerja tidak ada",IF(DA97&gt;DA$96,"SALAH, Lebih tinggi dari Nilai Pencapaian Outcome Laporan Kinerja","OK"))</f>
        <v>OK</v>
      </c>
      <c r="DC97" s="403" t="s">
        <v>431</v>
      </c>
      <c r="DD97" s="402" t="str">
        <f t="shared" si="230"/>
        <v>Belum diisi</v>
      </c>
      <c r="DE97" s="318" t="str">
        <f t="shared" ref="DE97:DE102" si="275">IF(DD97&gt;DD$90,"SALAH, Laporan Kinerja tidak ada",IF(DD97&gt;DD$96,"SALAH, Lebih tinggi dari Nilai Pencapaian Outcome Laporan Kinerja","OK"))</f>
        <v>OK</v>
      </c>
      <c r="DF97" s="403" t="s">
        <v>431</v>
      </c>
      <c r="DG97" s="402" t="str">
        <f t="shared" si="231"/>
        <v>Belum diisi</v>
      </c>
      <c r="DH97" s="318" t="str">
        <f t="shared" ref="DH97:DH102" si="276">IF(DG97&gt;DG$90,"SALAH, Laporan Kinerja tidak ada",IF(DG97&gt;DG$96,"SALAH, Lebih tinggi dari Nilai Pencapaian Outcome Laporan Kinerja","OK"))</f>
        <v>OK</v>
      </c>
      <c r="DI97" s="403" t="s">
        <v>431</v>
      </c>
      <c r="DJ97" s="402" t="str">
        <f t="shared" si="232"/>
        <v>Belum diisi</v>
      </c>
      <c r="DK97" s="318" t="str">
        <f t="shared" ref="DK97:DK102" si="277">IF(DJ97&gt;DJ$90,"SALAH, Laporan Kinerja tidak ada",IF(DJ97&gt;DJ$96,"SALAH, Lebih tinggi dari Nilai Pencapaian Outcome Laporan Kinerja","OK"))</f>
        <v>OK</v>
      </c>
      <c r="DL97" s="403" t="s">
        <v>431</v>
      </c>
      <c r="DM97" s="402" t="str">
        <f t="shared" si="233"/>
        <v>Belum diisi</v>
      </c>
      <c r="DN97" s="318" t="str">
        <f t="shared" ref="DN97:DN102" si="278">IF(DM97&gt;DM$90,"SALAH, Laporan Kinerja tidak ada",IF(DM97&gt;DM$96,"SALAH, Lebih tinggi dari Nilai Pencapaian Outcome Laporan Kinerja","OK"))</f>
        <v>OK</v>
      </c>
      <c r="DO97" s="403" t="s">
        <v>431</v>
      </c>
      <c r="DP97" s="402" t="str">
        <f t="shared" si="234"/>
        <v>Belum diisi</v>
      </c>
      <c r="DQ97" s="318" t="str">
        <f t="shared" ref="DQ97:DQ102" si="279">IF(DP97&gt;DP$90,"SALAH, Laporan Kinerja tidak ada",IF(DP97&gt;DP$96,"SALAH, Lebih tinggi dari Nilai Pencapaian Outcome Laporan Kinerja","OK"))</f>
        <v>OK</v>
      </c>
      <c r="DR97" s="403" t="s">
        <v>431</v>
      </c>
      <c r="DS97" s="402" t="str">
        <f t="shared" si="235"/>
        <v>Belum diisi</v>
      </c>
      <c r="DT97" s="318" t="str">
        <f t="shared" ref="DT97:DT102" si="280">IF(DS97&gt;DS$90,"SALAH, Laporan Kinerja tidak ada",IF(DS97&gt;DS$96,"SALAH, Lebih tinggi dari Nilai Pencapaian Outcome Laporan Kinerja","OK"))</f>
        <v>OK</v>
      </c>
      <c r="DU97" s="403" t="s">
        <v>431</v>
      </c>
      <c r="DV97" s="402" t="str">
        <f t="shared" si="236"/>
        <v>Belum diisi</v>
      </c>
      <c r="DW97" s="318" t="str">
        <f t="shared" ref="DW97:DW102" si="281">IF(DV97&gt;DV$90,"SALAH, Laporan Kinerja tidak ada",IF(DV97&gt;DV$96,"SALAH, Lebih tinggi dari Nilai Pencapaian Outcome Laporan Kinerja","OK"))</f>
        <v>OK</v>
      </c>
      <c r="DX97" s="403" t="s">
        <v>431</v>
      </c>
      <c r="DY97" s="402" t="str">
        <f t="shared" si="237"/>
        <v>Belum diisi</v>
      </c>
      <c r="DZ97" s="318" t="str">
        <f t="shared" ref="DZ97:DZ102" si="282">IF(DY97&gt;DY$90,"SALAH, Laporan Kinerja tidak ada",IF(DY97&gt;DY$96,"SALAH, Lebih tinggi dari Nilai Pencapaian Outcome Laporan Kinerja","OK"))</f>
        <v>OK</v>
      </c>
      <c r="EA97" s="403" t="s">
        <v>431</v>
      </c>
      <c r="EB97" s="402" t="str">
        <f t="shared" si="238"/>
        <v>Belum diisi</v>
      </c>
      <c r="EC97" s="318" t="str">
        <f t="shared" ref="EC97:EC102" si="283">IF(EB97&gt;EB$90,"SALAH, Laporan Kinerja tidak ada",IF(EB97&gt;EB$96,"SALAH, Lebih tinggi dari Nilai Pencapaian Outcome Laporan Kinerja","OK"))</f>
        <v>OK</v>
      </c>
      <c r="ED97" s="403" t="s">
        <v>431</v>
      </c>
      <c r="EE97" s="402" t="str">
        <f t="shared" si="239"/>
        <v>Belum diisi</v>
      </c>
      <c r="EF97" s="318" t="str">
        <f t="shared" ref="EF97:EF102" si="284">IF(EE97&gt;EE$90,"SALAH, Laporan Kinerja tidak ada",IF(EE97&gt;EE$96,"SALAH, Lebih tinggi dari Nilai Pencapaian Outcome Laporan Kinerja","OK"))</f>
        <v>OK</v>
      </c>
      <c r="EG97" s="403" t="s">
        <v>431</v>
      </c>
      <c r="EH97" s="402" t="str">
        <f t="shared" si="240"/>
        <v>Belum diisi</v>
      </c>
      <c r="EI97" s="318" t="str">
        <f t="shared" ref="EI97:EI102" si="285">IF(EH97&gt;EH$90,"SALAH, Laporan Kinerja tidak ada",IF(EH97&gt;EH$96,"SALAH, Lebih tinggi dari Nilai Pencapaian Outcome Laporan Kinerja","OK"))</f>
        <v>OK</v>
      </c>
      <c r="EJ97" s="403" t="s">
        <v>431</v>
      </c>
      <c r="EK97" s="402" t="str">
        <f t="shared" si="241"/>
        <v>Belum diisi</v>
      </c>
      <c r="EL97" s="318" t="str">
        <f t="shared" ref="EL97:EL102" si="286">IF(EK97&gt;EK$90,"SALAH, Laporan Kinerja tidak ada",IF(EK97&gt;EK$96,"SALAH, Lebih tinggi dari Nilai Pencapaian Outcome Laporan Kinerja","OK"))</f>
        <v>OK</v>
      </c>
      <c r="EM97" s="401" t="s">
        <v>431</v>
      </c>
      <c r="EN97" s="402" t="str">
        <f t="shared" si="242"/>
        <v>Belum diisi</v>
      </c>
      <c r="EO97" s="318" t="str">
        <f t="shared" ref="EO97:EO102" si="287">IF(EN97&gt;EN$90,"SALAH, Laporan Kinerja tidak ada",IF(EN97&gt;EN$96,"SALAH, Lebih tinggi dari Nilai Pencapaian Outcome Laporan Kinerja","OK"))</f>
        <v>OK</v>
      </c>
    </row>
    <row r="98" spans="1:145" ht="30">
      <c r="A98" s="56">
        <v>102</v>
      </c>
      <c r="B98" s="310">
        <v>7</v>
      </c>
      <c r="C98" s="410" t="s">
        <v>179</v>
      </c>
      <c r="D98" s="407"/>
      <c r="E98" s="399" t="str">
        <f t="shared" si="196"/>
        <v>a</v>
      </c>
      <c r="F98" s="405">
        <f t="shared" si="197"/>
        <v>1</v>
      </c>
      <c r="H98" s="387"/>
      <c r="J98" s="313" t="s">
        <v>431</v>
      </c>
      <c r="K98" s="400" t="s">
        <v>1365</v>
      </c>
      <c r="L98" s="399">
        <f t="shared" si="198"/>
        <v>1</v>
      </c>
      <c r="M98" s="318" t="str">
        <f t="shared" si="243"/>
        <v>OK</v>
      </c>
      <c r="N98" s="401" t="s">
        <v>431</v>
      </c>
      <c r="O98" s="402" t="str">
        <f t="shared" si="199"/>
        <v>Belum diisi</v>
      </c>
      <c r="P98" s="318" t="str">
        <f t="shared" si="244"/>
        <v>OK</v>
      </c>
      <c r="Q98" s="401" t="s">
        <v>431</v>
      </c>
      <c r="R98" s="402" t="str">
        <f t="shared" si="200"/>
        <v>Belum diisi</v>
      </c>
      <c r="S98" s="318" t="str">
        <f t="shared" si="245"/>
        <v>OK</v>
      </c>
      <c r="T98" s="401" t="s">
        <v>431</v>
      </c>
      <c r="U98" s="402" t="str">
        <f t="shared" si="201"/>
        <v>Belum diisi</v>
      </c>
      <c r="V98" s="318" t="str">
        <f t="shared" si="246"/>
        <v>OK</v>
      </c>
      <c r="W98" s="401" t="s">
        <v>431</v>
      </c>
      <c r="X98" s="402" t="str">
        <f t="shared" si="202"/>
        <v>Belum diisi</v>
      </c>
      <c r="Y98" s="318" t="str">
        <f t="shared" si="247"/>
        <v>OK</v>
      </c>
      <c r="Z98" s="403" t="s">
        <v>431</v>
      </c>
      <c r="AA98" s="402" t="str">
        <f t="shared" si="203"/>
        <v>Belum diisi</v>
      </c>
      <c r="AB98" s="318" t="str">
        <f t="shared" si="248"/>
        <v>OK</v>
      </c>
      <c r="AC98" s="403" t="s">
        <v>431</v>
      </c>
      <c r="AD98" s="402" t="str">
        <f t="shared" si="204"/>
        <v>Belum diisi</v>
      </c>
      <c r="AE98" s="318" t="str">
        <f t="shared" si="249"/>
        <v>OK</v>
      </c>
      <c r="AF98" s="403" t="s">
        <v>431</v>
      </c>
      <c r="AG98" s="402" t="str">
        <f t="shared" si="205"/>
        <v>Belum diisi</v>
      </c>
      <c r="AH98" s="318" t="str">
        <f t="shared" si="250"/>
        <v>OK</v>
      </c>
      <c r="AI98" s="403" t="s">
        <v>431</v>
      </c>
      <c r="AJ98" s="402" t="str">
        <f t="shared" si="206"/>
        <v>Belum diisi</v>
      </c>
      <c r="AK98" s="318" t="str">
        <f t="shared" si="251"/>
        <v>OK</v>
      </c>
      <c r="AL98" s="403" t="s">
        <v>431</v>
      </c>
      <c r="AM98" s="402" t="str">
        <f t="shared" si="207"/>
        <v>Belum diisi</v>
      </c>
      <c r="AN98" s="318" t="str">
        <f t="shared" si="252"/>
        <v>OK</v>
      </c>
      <c r="AO98" s="401" t="s">
        <v>431</v>
      </c>
      <c r="AP98" s="402" t="str">
        <f t="shared" si="208"/>
        <v>Belum diisi</v>
      </c>
      <c r="AQ98" s="318" t="str">
        <f t="shared" si="253"/>
        <v>OK</v>
      </c>
      <c r="AR98" s="401" t="s">
        <v>431</v>
      </c>
      <c r="AS98" s="402" t="str">
        <f t="shared" si="209"/>
        <v>Belum diisi</v>
      </c>
      <c r="AT98" s="318" t="str">
        <f t="shared" si="254"/>
        <v>OK</v>
      </c>
      <c r="AU98" s="401" t="s">
        <v>431</v>
      </c>
      <c r="AV98" s="402" t="str">
        <f t="shared" si="210"/>
        <v>Belum diisi</v>
      </c>
      <c r="AW98" s="318" t="str">
        <f t="shared" si="255"/>
        <v>OK</v>
      </c>
      <c r="AX98" s="401" t="s">
        <v>431</v>
      </c>
      <c r="AY98" s="402" t="str">
        <f t="shared" si="211"/>
        <v>Belum diisi</v>
      </c>
      <c r="AZ98" s="318" t="str">
        <f t="shared" si="256"/>
        <v>OK</v>
      </c>
      <c r="BA98" s="403" t="s">
        <v>431</v>
      </c>
      <c r="BB98" s="402" t="str">
        <f t="shared" si="212"/>
        <v>Belum diisi</v>
      </c>
      <c r="BC98" s="318" t="str">
        <f t="shared" si="257"/>
        <v>OK</v>
      </c>
      <c r="BD98" s="403" t="s">
        <v>431</v>
      </c>
      <c r="BE98" s="402" t="str">
        <f t="shared" si="213"/>
        <v>Belum diisi</v>
      </c>
      <c r="BF98" s="318" t="str">
        <f t="shared" si="258"/>
        <v>OK</v>
      </c>
      <c r="BG98" s="403" t="s">
        <v>431</v>
      </c>
      <c r="BH98" s="402" t="str">
        <f t="shared" si="214"/>
        <v>Belum diisi</v>
      </c>
      <c r="BI98" s="318" t="str">
        <f t="shared" si="259"/>
        <v>OK</v>
      </c>
      <c r="BJ98" s="403" t="s">
        <v>431</v>
      </c>
      <c r="BK98" s="402" t="str">
        <f t="shared" si="215"/>
        <v>Belum diisi</v>
      </c>
      <c r="BL98" s="318" t="str">
        <f t="shared" si="260"/>
        <v>OK</v>
      </c>
      <c r="BM98" s="403" t="s">
        <v>431</v>
      </c>
      <c r="BN98" s="402" t="str">
        <f t="shared" si="216"/>
        <v>Belum diisi</v>
      </c>
      <c r="BO98" s="318" t="str">
        <f t="shared" si="261"/>
        <v>OK</v>
      </c>
      <c r="BP98" s="403" t="s">
        <v>431</v>
      </c>
      <c r="BQ98" s="402" t="str">
        <f t="shared" si="217"/>
        <v>Belum diisi</v>
      </c>
      <c r="BR98" s="318" t="str">
        <f t="shared" si="262"/>
        <v>OK</v>
      </c>
      <c r="BS98" s="403" t="s">
        <v>431</v>
      </c>
      <c r="BT98" s="402" t="str">
        <f t="shared" si="218"/>
        <v>Belum diisi</v>
      </c>
      <c r="BU98" s="318" t="str">
        <f t="shared" si="263"/>
        <v>OK</v>
      </c>
      <c r="BV98" s="403" t="s">
        <v>431</v>
      </c>
      <c r="BW98" s="402" t="str">
        <f t="shared" si="219"/>
        <v>Belum diisi</v>
      </c>
      <c r="BX98" s="318" t="str">
        <f t="shared" si="264"/>
        <v>OK</v>
      </c>
      <c r="BY98" s="403" t="s">
        <v>431</v>
      </c>
      <c r="BZ98" s="402" t="str">
        <f t="shared" si="220"/>
        <v>Belum diisi</v>
      </c>
      <c r="CA98" s="318" t="str">
        <f t="shared" si="265"/>
        <v>OK</v>
      </c>
      <c r="CB98" s="403" t="s">
        <v>431</v>
      </c>
      <c r="CC98" s="402" t="str">
        <f t="shared" si="221"/>
        <v>Belum diisi</v>
      </c>
      <c r="CD98" s="318" t="str">
        <f t="shared" si="266"/>
        <v>OK</v>
      </c>
      <c r="CE98" s="403" t="s">
        <v>431</v>
      </c>
      <c r="CF98" s="402" t="str">
        <f t="shared" si="222"/>
        <v>Belum diisi</v>
      </c>
      <c r="CG98" s="318" t="str">
        <f t="shared" si="267"/>
        <v>OK</v>
      </c>
      <c r="CH98" s="403" t="s">
        <v>431</v>
      </c>
      <c r="CI98" s="402" t="str">
        <f t="shared" si="223"/>
        <v>Belum diisi</v>
      </c>
      <c r="CJ98" s="318" t="str">
        <f t="shared" si="268"/>
        <v>OK</v>
      </c>
      <c r="CK98" s="403" t="s">
        <v>431</v>
      </c>
      <c r="CL98" s="402" t="str">
        <f t="shared" si="224"/>
        <v>Belum diisi</v>
      </c>
      <c r="CM98" s="318" t="str">
        <f t="shared" si="269"/>
        <v>OK</v>
      </c>
      <c r="CN98" s="403" t="s">
        <v>431</v>
      </c>
      <c r="CO98" s="402" t="str">
        <f t="shared" si="225"/>
        <v>Belum diisi</v>
      </c>
      <c r="CP98" s="318" t="str">
        <f t="shared" si="270"/>
        <v>OK</v>
      </c>
      <c r="CQ98" s="403" t="s">
        <v>431</v>
      </c>
      <c r="CR98" s="402" t="str">
        <f t="shared" si="226"/>
        <v>Belum diisi</v>
      </c>
      <c r="CS98" s="318" t="str">
        <f t="shared" si="271"/>
        <v>OK</v>
      </c>
      <c r="CT98" s="403" t="s">
        <v>431</v>
      </c>
      <c r="CU98" s="402" t="str">
        <f t="shared" si="227"/>
        <v>Belum diisi</v>
      </c>
      <c r="CV98" s="318" t="str">
        <f t="shared" si="272"/>
        <v>OK</v>
      </c>
      <c r="CW98" s="403" t="s">
        <v>431</v>
      </c>
      <c r="CX98" s="402" t="str">
        <f t="shared" si="228"/>
        <v>Belum diisi</v>
      </c>
      <c r="CY98" s="318" t="str">
        <f t="shared" si="273"/>
        <v>OK</v>
      </c>
      <c r="CZ98" s="403" t="s">
        <v>431</v>
      </c>
      <c r="DA98" s="402" t="str">
        <f t="shared" si="229"/>
        <v>Belum diisi</v>
      </c>
      <c r="DB98" s="318" t="str">
        <f t="shared" si="274"/>
        <v>OK</v>
      </c>
      <c r="DC98" s="403" t="s">
        <v>431</v>
      </c>
      <c r="DD98" s="402" t="str">
        <f t="shared" si="230"/>
        <v>Belum diisi</v>
      </c>
      <c r="DE98" s="318" t="str">
        <f t="shared" si="275"/>
        <v>OK</v>
      </c>
      <c r="DF98" s="403" t="s">
        <v>431</v>
      </c>
      <c r="DG98" s="402" t="str">
        <f t="shared" si="231"/>
        <v>Belum diisi</v>
      </c>
      <c r="DH98" s="318" t="str">
        <f t="shared" si="276"/>
        <v>OK</v>
      </c>
      <c r="DI98" s="403" t="s">
        <v>431</v>
      </c>
      <c r="DJ98" s="402" t="str">
        <f t="shared" si="232"/>
        <v>Belum diisi</v>
      </c>
      <c r="DK98" s="318" t="str">
        <f t="shared" si="277"/>
        <v>OK</v>
      </c>
      <c r="DL98" s="403" t="s">
        <v>431</v>
      </c>
      <c r="DM98" s="402" t="str">
        <f t="shared" si="233"/>
        <v>Belum diisi</v>
      </c>
      <c r="DN98" s="318" t="str">
        <f t="shared" si="278"/>
        <v>OK</v>
      </c>
      <c r="DO98" s="403" t="s">
        <v>431</v>
      </c>
      <c r="DP98" s="402" t="str">
        <f t="shared" si="234"/>
        <v>Belum diisi</v>
      </c>
      <c r="DQ98" s="318" t="str">
        <f t="shared" si="279"/>
        <v>OK</v>
      </c>
      <c r="DR98" s="403" t="s">
        <v>431</v>
      </c>
      <c r="DS98" s="402" t="str">
        <f t="shared" si="235"/>
        <v>Belum diisi</v>
      </c>
      <c r="DT98" s="318" t="str">
        <f t="shared" si="280"/>
        <v>OK</v>
      </c>
      <c r="DU98" s="403" t="s">
        <v>431</v>
      </c>
      <c r="DV98" s="402" t="str">
        <f t="shared" si="236"/>
        <v>Belum diisi</v>
      </c>
      <c r="DW98" s="318" t="str">
        <f t="shared" si="281"/>
        <v>OK</v>
      </c>
      <c r="DX98" s="403" t="s">
        <v>431</v>
      </c>
      <c r="DY98" s="402" t="str">
        <f t="shared" si="237"/>
        <v>Belum diisi</v>
      </c>
      <c r="DZ98" s="318" t="str">
        <f t="shared" si="282"/>
        <v>OK</v>
      </c>
      <c r="EA98" s="403" t="s">
        <v>431</v>
      </c>
      <c r="EB98" s="402" t="str">
        <f t="shared" si="238"/>
        <v>Belum diisi</v>
      </c>
      <c r="EC98" s="318" t="str">
        <f t="shared" si="283"/>
        <v>OK</v>
      </c>
      <c r="ED98" s="403" t="s">
        <v>431</v>
      </c>
      <c r="EE98" s="402" t="str">
        <f t="shared" si="239"/>
        <v>Belum diisi</v>
      </c>
      <c r="EF98" s="318" t="str">
        <f t="shared" si="284"/>
        <v>OK</v>
      </c>
      <c r="EG98" s="403" t="s">
        <v>431</v>
      </c>
      <c r="EH98" s="402" t="str">
        <f t="shared" si="240"/>
        <v>Belum diisi</v>
      </c>
      <c r="EI98" s="318" t="str">
        <f t="shared" si="285"/>
        <v>OK</v>
      </c>
      <c r="EJ98" s="403" t="s">
        <v>431</v>
      </c>
      <c r="EK98" s="402" t="str">
        <f t="shared" si="241"/>
        <v>Belum diisi</v>
      </c>
      <c r="EL98" s="318" t="str">
        <f t="shared" si="286"/>
        <v>OK</v>
      </c>
      <c r="EM98" s="401" t="s">
        <v>431</v>
      </c>
      <c r="EN98" s="402" t="str">
        <f t="shared" si="242"/>
        <v>Belum diisi</v>
      </c>
      <c r="EO98" s="318" t="str">
        <f t="shared" si="287"/>
        <v>OK</v>
      </c>
    </row>
    <row r="99" spans="1:145" ht="45">
      <c r="A99" s="278">
        <v>103</v>
      </c>
      <c r="B99" s="310">
        <v>8</v>
      </c>
      <c r="C99" s="330" t="s">
        <v>180</v>
      </c>
      <c r="D99" s="404"/>
      <c r="E99" s="399" t="str">
        <f t="shared" si="196"/>
        <v>a</v>
      </c>
      <c r="F99" s="405">
        <f t="shared" si="197"/>
        <v>1</v>
      </c>
      <c r="H99" s="387"/>
      <c r="J99" s="313" t="s">
        <v>431</v>
      </c>
      <c r="K99" s="400" t="s">
        <v>1365</v>
      </c>
      <c r="L99" s="399">
        <f t="shared" si="198"/>
        <v>1</v>
      </c>
      <c r="M99" s="318" t="str">
        <f t="shared" si="243"/>
        <v>OK</v>
      </c>
      <c r="N99" s="401" t="s">
        <v>431</v>
      </c>
      <c r="O99" s="402" t="str">
        <f t="shared" si="199"/>
        <v>Belum diisi</v>
      </c>
      <c r="P99" s="318" t="str">
        <f t="shared" si="244"/>
        <v>OK</v>
      </c>
      <c r="Q99" s="401" t="s">
        <v>431</v>
      </c>
      <c r="R99" s="402" t="str">
        <f t="shared" si="200"/>
        <v>Belum diisi</v>
      </c>
      <c r="S99" s="318" t="str">
        <f t="shared" si="245"/>
        <v>OK</v>
      </c>
      <c r="T99" s="401" t="s">
        <v>431</v>
      </c>
      <c r="U99" s="402" t="str">
        <f t="shared" si="201"/>
        <v>Belum diisi</v>
      </c>
      <c r="V99" s="318" t="str">
        <f t="shared" si="246"/>
        <v>OK</v>
      </c>
      <c r="W99" s="401" t="s">
        <v>431</v>
      </c>
      <c r="X99" s="402" t="str">
        <f t="shared" si="202"/>
        <v>Belum diisi</v>
      </c>
      <c r="Y99" s="318" t="str">
        <f t="shared" si="247"/>
        <v>OK</v>
      </c>
      <c r="Z99" s="403" t="s">
        <v>431</v>
      </c>
      <c r="AA99" s="402" t="str">
        <f t="shared" si="203"/>
        <v>Belum diisi</v>
      </c>
      <c r="AB99" s="318" t="str">
        <f t="shared" si="248"/>
        <v>OK</v>
      </c>
      <c r="AC99" s="403" t="s">
        <v>431</v>
      </c>
      <c r="AD99" s="402" t="str">
        <f t="shared" si="204"/>
        <v>Belum diisi</v>
      </c>
      <c r="AE99" s="318" t="str">
        <f t="shared" si="249"/>
        <v>OK</v>
      </c>
      <c r="AF99" s="403" t="s">
        <v>431</v>
      </c>
      <c r="AG99" s="402" t="str">
        <f t="shared" si="205"/>
        <v>Belum diisi</v>
      </c>
      <c r="AH99" s="318" t="str">
        <f t="shared" si="250"/>
        <v>OK</v>
      </c>
      <c r="AI99" s="403" t="s">
        <v>431</v>
      </c>
      <c r="AJ99" s="402" t="str">
        <f t="shared" si="206"/>
        <v>Belum diisi</v>
      </c>
      <c r="AK99" s="318" t="str">
        <f t="shared" si="251"/>
        <v>OK</v>
      </c>
      <c r="AL99" s="403" t="s">
        <v>431</v>
      </c>
      <c r="AM99" s="402" t="str">
        <f t="shared" si="207"/>
        <v>Belum diisi</v>
      </c>
      <c r="AN99" s="318" t="str">
        <f t="shared" si="252"/>
        <v>OK</v>
      </c>
      <c r="AO99" s="401" t="s">
        <v>431</v>
      </c>
      <c r="AP99" s="402" t="str">
        <f t="shared" si="208"/>
        <v>Belum diisi</v>
      </c>
      <c r="AQ99" s="318" t="str">
        <f t="shared" si="253"/>
        <v>OK</v>
      </c>
      <c r="AR99" s="401" t="s">
        <v>431</v>
      </c>
      <c r="AS99" s="402" t="str">
        <f t="shared" si="209"/>
        <v>Belum diisi</v>
      </c>
      <c r="AT99" s="318" t="str">
        <f t="shared" si="254"/>
        <v>OK</v>
      </c>
      <c r="AU99" s="401" t="s">
        <v>431</v>
      </c>
      <c r="AV99" s="402" t="str">
        <f t="shared" si="210"/>
        <v>Belum diisi</v>
      </c>
      <c r="AW99" s="318" t="str">
        <f t="shared" si="255"/>
        <v>OK</v>
      </c>
      <c r="AX99" s="401" t="s">
        <v>431</v>
      </c>
      <c r="AY99" s="402" t="str">
        <f t="shared" si="211"/>
        <v>Belum diisi</v>
      </c>
      <c r="AZ99" s="318" t="str">
        <f t="shared" si="256"/>
        <v>OK</v>
      </c>
      <c r="BA99" s="403" t="s">
        <v>431</v>
      </c>
      <c r="BB99" s="402" t="str">
        <f t="shared" si="212"/>
        <v>Belum diisi</v>
      </c>
      <c r="BC99" s="318" t="str">
        <f t="shared" si="257"/>
        <v>OK</v>
      </c>
      <c r="BD99" s="403" t="s">
        <v>431</v>
      </c>
      <c r="BE99" s="402" t="str">
        <f t="shared" si="213"/>
        <v>Belum diisi</v>
      </c>
      <c r="BF99" s="318" t="str">
        <f t="shared" si="258"/>
        <v>OK</v>
      </c>
      <c r="BG99" s="403" t="s">
        <v>431</v>
      </c>
      <c r="BH99" s="402" t="str">
        <f t="shared" si="214"/>
        <v>Belum diisi</v>
      </c>
      <c r="BI99" s="318" t="str">
        <f t="shared" si="259"/>
        <v>OK</v>
      </c>
      <c r="BJ99" s="403" t="s">
        <v>431</v>
      </c>
      <c r="BK99" s="402" t="str">
        <f t="shared" si="215"/>
        <v>Belum diisi</v>
      </c>
      <c r="BL99" s="318" t="str">
        <f t="shared" si="260"/>
        <v>OK</v>
      </c>
      <c r="BM99" s="403" t="s">
        <v>431</v>
      </c>
      <c r="BN99" s="402" t="str">
        <f t="shared" si="216"/>
        <v>Belum diisi</v>
      </c>
      <c r="BO99" s="318" t="str">
        <f t="shared" si="261"/>
        <v>OK</v>
      </c>
      <c r="BP99" s="403" t="s">
        <v>431</v>
      </c>
      <c r="BQ99" s="402" t="str">
        <f t="shared" si="217"/>
        <v>Belum diisi</v>
      </c>
      <c r="BR99" s="318" t="str">
        <f t="shared" si="262"/>
        <v>OK</v>
      </c>
      <c r="BS99" s="403" t="s">
        <v>431</v>
      </c>
      <c r="BT99" s="402" t="str">
        <f t="shared" si="218"/>
        <v>Belum diisi</v>
      </c>
      <c r="BU99" s="318" t="str">
        <f t="shared" si="263"/>
        <v>OK</v>
      </c>
      <c r="BV99" s="403" t="s">
        <v>431</v>
      </c>
      <c r="BW99" s="402" t="str">
        <f t="shared" si="219"/>
        <v>Belum diisi</v>
      </c>
      <c r="BX99" s="318" t="str">
        <f t="shared" si="264"/>
        <v>OK</v>
      </c>
      <c r="BY99" s="403" t="s">
        <v>431</v>
      </c>
      <c r="BZ99" s="402" t="str">
        <f t="shared" si="220"/>
        <v>Belum diisi</v>
      </c>
      <c r="CA99" s="318" t="str">
        <f t="shared" si="265"/>
        <v>OK</v>
      </c>
      <c r="CB99" s="403" t="s">
        <v>431</v>
      </c>
      <c r="CC99" s="402" t="str">
        <f t="shared" si="221"/>
        <v>Belum diisi</v>
      </c>
      <c r="CD99" s="318" t="str">
        <f t="shared" si="266"/>
        <v>OK</v>
      </c>
      <c r="CE99" s="403" t="s">
        <v>431</v>
      </c>
      <c r="CF99" s="402" t="str">
        <f t="shared" si="222"/>
        <v>Belum diisi</v>
      </c>
      <c r="CG99" s="318" t="str">
        <f t="shared" si="267"/>
        <v>OK</v>
      </c>
      <c r="CH99" s="403" t="s">
        <v>431</v>
      </c>
      <c r="CI99" s="402" t="str">
        <f t="shared" si="223"/>
        <v>Belum diisi</v>
      </c>
      <c r="CJ99" s="318" t="str">
        <f t="shared" si="268"/>
        <v>OK</v>
      </c>
      <c r="CK99" s="403" t="s">
        <v>431</v>
      </c>
      <c r="CL99" s="402" t="str">
        <f t="shared" si="224"/>
        <v>Belum diisi</v>
      </c>
      <c r="CM99" s="318" t="str">
        <f t="shared" si="269"/>
        <v>OK</v>
      </c>
      <c r="CN99" s="403" t="s">
        <v>431</v>
      </c>
      <c r="CO99" s="402" t="str">
        <f t="shared" si="225"/>
        <v>Belum diisi</v>
      </c>
      <c r="CP99" s="318" t="str">
        <f t="shared" si="270"/>
        <v>OK</v>
      </c>
      <c r="CQ99" s="403" t="s">
        <v>431</v>
      </c>
      <c r="CR99" s="402" t="str">
        <f t="shared" si="226"/>
        <v>Belum diisi</v>
      </c>
      <c r="CS99" s="318" t="str">
        <f t="shared" si="271"/>
        <v>OK</v>
      </c>
      <c r="CT99" s="403" t="s">
        <v>431</v>
      </c>
      <c r="CU99" s="402" t="str">
        <f t="shared" si="227"/>
        <v>Belum diisi</v>
      </c>
      <c r="CV99" s="318" t="str">
        <f t="shared" si="272"/>
        <v>OK</v>
      </c>
      <c r="CW99" s="403" t="s">
        <v>431</v>
      </c>
      <c r="CX99" s="402" t="str">
        <f t="shared" si="228"/>
        <v>Belum diisi</v>
      </c>
      <c r="CY99" s="318" t="str">
        <f t="shared" si="273"/>
        <v>OK</v>
      </c>
      <c r="CZ99" s="403" t="s">
        <v>431</v>
      </c>
      <c r="DA99" s="402" t="str">
        <f t="shared" si="229"/>
        <v>Belum diisi</v>
      </c>
      <c r="DB99" s="318" t="str">
        <f t="shared" si="274"/>
        <v>OK</v>
      </c>
      <c r="DC99" s="403" t="s">
        <v>431</v>
      </c>
      <c r="DD99" s="402" t="str">
        <f t="shared" si="230"/>
        <v>Belum diisi</v>
      </c>
      <c r="DE99" s="318" t="str">
        <f t="shared" si="275"/>
        <v>OK</v>
      </c>
      <c r="DF99" s="403" t="s">
        <v>431</v>
      </c>
      <c r="DG99" s="402" t="str">
        <f t="shared" si="231"/>
        <v>Belum diisi</v>
      </c>
      <c r="DH99" s="318" t="str">
        <f t="shared" si="276"/>
        <v>OK</v>
      </c>
      <c r="DI99" s="403" t="s">
        <v>431</v>
      </c>
      <c r="DJ99" s="402" t="str">
        <f t="shared" si="232"/>
        <v>Belum diisi</v>
      </c>
      <c r="DK99" s="318" t="str">
        <f t="shared" si="277"/>
        <v>OK</v>
      </c>
      <c r="DL99" s="403" t="s">
        <v>431</v>
      </c>
      <c r="DM99" s="402" t="str">
        <f t="shared" si="233"/>
        <v>Belum diisi</v>
      </c>
      <c r="DN99" s="318" t="str">
        <f t="shared" si="278"/>
        <v>OK</v>
      </c>
      <c r="DO99" s="403" t="s">
        <v>431</v>
      </c>
      <c r="DP99" s="402" t="str">
        <f t="shared" si="234"/>
        <v>Belum diisi</v>
      </c>
      <c r="DQ99" s="318" t="str">
        <f t="shared" si="279"/>
        <v>OK</v>
      </c>
      <c r="DR99" s="403" t="s">
        <v>431</v>
      </c>
      <c r="DS99" s="402" t="str">
        <f t="shared" si="235"/>
        <v>Belum diisi</v>
      </c>
      <c r="DT99" s="318" t="str">
        <f t="shared" si="280"/>
        <v>OK</v>
      </c>
      <c r="DU99" s="403" t="s">
        <v>431</v>
      </c>
      <c r="DV99" s="402" t="str">
        <f t="shared" si="236"/>
        <v>Belum diisi</v>
      </c>
      <c r="DW99" s="318" t="str">
        <f t="shared" si="281"/>
        <v>OK</v>
      </c>
      <c r="DX99" s="403" t="s">
        <v>431</v>
      </c>
      <c r="DY99" s="402" t="str">
        <f t="shared" si="237"/>
        <v>Belum diisi</v>
      </c>
      <c r="DZ99" s="318" t="str">
        <f t="shared" si="282"/>
        <v>OK</v>
      </c>
      <c r="EA99" s="403" t="s">
        <v>431</v>
      </c>
      <c r="EB99" s="402" t="str">
        <f t="shared" si="238"/>
        <v>Belum diisi</v>
      </c>
      <c r="EC99" s="318" t="str">
        <f t="shared" si="283"/>
        <v>OK</v>
      </c>
      <c r="ED99" s="403" t="s">
        <v>431</v>
      </c>
      <c r="EE99" s="402" t="str">
        <f t="shared" si="239"/>
        <v>Belum diisi</v>
      </c>
      <c r="EF99" s="318" t="str">
        <f t="shared" si="284"/>
        <v>OK</v>
      </c>
      <c r="EG99" s="403" t="s">
        <v>431</v>
      </c>
      <c r="EH99" s="402" t="str">
        <f t="shared" si="240"/>
        <v>Belum diisi</v>
      </c>
      <c r="EI99" s="318" t="str">
        <f t="shared" si="285"/>
        <v>OK</v>
      </c>
      <c r="EJ99" s="403" t="s">
        <v>431</v>
      </c>
      <c r="EK99" s="402" t="str">
        <f t="shared" si="241"/>
        <v>Belum diisi</v>
      </c>
      <c r="EL99" s="318" t="str">
        <f t="shared" si="286"/>
        <v>OK</v>
      </c>
      <c r="EM99" s="401" t="s">
        <v>431</v>
      </c>
      <c r="EN99" s="402" t="str">
        <f t="shared" si="242"/>
        <v>Belum diisi</v>
      </c>
      <c r="EO99" s="318" t="str">
        <f t="shared" si="287"/>
        <v>OK</v>
      </c>
    </row>
    <row r="100" spans="1:145" ht="30">
      <c r="A100" s="56">
        <v>104</v>
      </c>
      <c r="B100" s="310">
        <v>9</v>
      </c>
      <c r="C100" s="336" t="s">
        <v>331</v>
      </c>
      <c r="D100" s="312"/>
      <c r="E100" s="399" t="str">
        <f>IF(F100&gt;0.875,"a",IF(F100&gt;0.625,"b",IF(F100&gt;0.375,"c",IF(F100&gt;0.125,"d",IF(F100&lt;=0.125,"e","Error")))))</f>
        <v>a</v>
      </c>
      <c r="F100" s="405">
        <f t="shared" si="197"/>
        <v>1</v>
      </c>
      <c r="H100" s="387"/>
      <c r="J100" s="313" t="s">
        <v>433</v>
      </c>
      <c r="K100" s="401" t="s">
        <v>1365</v>
      </c>
      <c r="L100" s="424">
        <f t="shared" si="198"/>
        <v>1</v>
      </c>
      <c r="M100" s="318" t="str">
        <f t="shared" si="243"/>
        <v>OK</v>
      </c>
      <c r="N100" s="401" t="s">
        <v>431</v>
      </c>
      <c r="O100" s="402" t="str">
        <f t="shared" si="199"/>
        <v>Belum diisi</v>
      </c>
      <c r="P100" s="318" t="str">
        <f t="shared" si="244"/>
        <v>OK</v>
      </c>
      <c r="Q100" s="401" t="s">
        <v>431</v>
      </c>
      <c r="R100" s="402" t="str">
        <f t="shared" si="200"/>
        <v>Belum diisi</v>
      </c>
      <c r="S100" s="318" t="str">
        <f t="shared" si="245"/>
        <v>OK</v>
      </c>
      <c r="T100" s="401" t="s">
        <v>431</v>
      </c>
      <c r="U100" s="402" t="str">
        <f t="shared" si="201"/>
        <v>Belum diisi</v>
      </c>
      <c r="V100" s="318" t="str">
        <f t="shared" si="246"/>
        <v>OK</v>
      </c>
      <c r="W100" s="401" t="s">
        <v>431</v>
      </c>
      <c r="X100" s="402" t="str">
        <f t="shared" si="202"/>
        <v>Belum diisi</v>
      </c>
      <c r="Y100" s="318" t="str">
        <f t="shared" si="247"/>
        <v>OK</v>
      </c>
      <c r="Z100" s="403" t="s">
        <v>431</v>
      </c>
      <c r="AA100" s="402" t="str">
        <f t="shared" si="203"/>
        <v>Belum diisi</v>
      </c>
      <c r="AB100" s="318" t="str">
        <f t="shared" si="248"/>
        <v>OK</v>
      </c>
      <c r="AC100" s="403" t="s">
        <v>431</v>
      </c>
      <c r="AD100" s="402" t="str">
        <f t="shared" si="204"/>
        <v>Belum diisi</v>
      </c>
      <c r="AE100" s="318" t="str">
        <f t="shared" si="249"/>
        <v>OK</v>
      </c>
      <c r="AF100" s="403" t="s">
        <v>431</v>
      </c>
      <c r="AG100" s="402" t="str">
        <f t="shared" si="205"/>
        <v>Belum diisi</v>
      </c>
      <c r="AH100" s="318" t="str">
        <f t="shared" si="250"/>
        <v>OK</v>
      </c>
      <c r="AI100" s="403" t="s">
        <v>431</v>
      </c>
      <c r="AJ100" s="402" t="str">
        <f t="shared" si="206"/>
        <v>Belum diisi</v>
      </c>
      <c r="AK100" s="318" t="str">
        <f t="shared" si="251"/>
        <v>OK</v>
      </c>
      <c r="AL100" s="403" t="s">
        <v>431</v>
      </c>
      <c r="AM100" s="402" t="str">
        <f t="shared" si="207"/>
        <v>Belum diisi</v>
      </c>
      <c r="AN100" s="318" t="str">
        <f t="shared" si="252"/>
        <v>OK</v>
      </c>
      <c r="AO100" s="401" t="s">
        <v>431</v>
      </c>
      <c r="AP100" s="402" t="str">
        <f t="shared" si="208"/>
        <v>Belum diisi</v>
      </c>
      <c r="AQ100" s="318" t="str">
        <f t="shared" si="253"/>
        <v>OK</v>
      </c>
      <c r="AR100" s="401" t="s">
        <v>431</v>
      </c>
      <c r="AS100" s="402" t="str">
        <f t="shared" si="209"/>
        <v>Belum diisi</v>
      </c>
      <c r="AT100" s="318" t="str">
        <f t="shared" si="254"/>
        <v>OK</v>
      </c>
      <c r="AU100" s="401" t="s">
        <v>431</v>
      </c>
      <c r="AV100" s="402" t="str">
        <f t="shared" si="210"/>
        <v>Belum diisi</v>
      </c>
      <c r="AW100" s="318" t="str">
        <f t="shared" si="255"/>
        <v>OK</v>
      </c>
      <c r="AX100" s="401" t="s">
        <v>431</v>
      </c>
      <c r="AY100" s="402" t="str">
        <f t="shared" si="211"/>
        <v>Belum diisi</v>
      </c>
      <c r="AZ100" s="318" t="str">
        <f t="shared" si="256"/>
        <v>OK</v>
      </c>
      <c r="BA100" s="403" t="s">
        <v>431</v>
      </c>
      <c r="BB100" s="402" t="str">
        <f t="shared" si="212"/>
        <v>Belum diisi</v>
      </c>
      <c r="BC100" s="318" t="str">
        <f t="shared" si="257"/>
        <v>OK</v>
      </c>
      <c r="BD100" s="403" t="s">
        <v>431</v>
      </c>
      <c r="BE100" s="402" t="str">
        <f t="shared" si="213"/>
        <v>Belum diisi</v>
      </c>
      <c r="BF100" s="318" t="str">
        <f t="shared" si="258"/>
        <v>OK</v>
      </c>
      <c r="BG100" s="403" t="s">
        <v>431</v>
      </c>
      <c r="BH100" s="402" t="str">
        <f t="shared" si="214"/>
        <v>Belum diisi</v>
      </c>
      <c r="BI100" s="318" t="str">
        <f t="shared" si="259"/>
        <v>OK</v>
      </c>
      <c r="BJ100" s="403" t="s">
        <v>431</v>
      </c>
      <c r="BK100" s="402" t="str">
        <f t="shared" si="215"/>
        <v>Belum diisi</v>
      </c>
      <c r="BL100" s="318" t="str">
        <f t="shared" si="260"/>
        <v>OK</v>
      </c>
      <c r="BM100" s="403" t="s">
        <v>431</v>
      </c>
      <c r="BN100" s="402" t="str">
        <f t="shared" si="216"/>
        <v>Belum diisi</v>
      </c>
      <c r="BO100" s="318" t="str">
        <f t="shared" si="261"/>
        <v>OK</v>
      </c>
      <c r="BP100" s="403" t="s">
        <v>431</v>
      </c>
      <c r="BQ100" s="402" t="str">
        <f t="shared" si="217"/>
        <v>Belum diisi</v>
      </c>
      <c r="BR100" s="318" t="str">
        <f t="shared" si="262"/>
        <v>OK</v>
      </c>
      <c r="BS100" s="403" t="s">
        <v>431</v>
      </c>
      <c r="BT100" s="402" t="str">
        <f t="shared" si="218"/>
        <v>Belum diisi</v>
      </c>
      <c r="BU100" s="318" t="str">
        <f t="shared" si="263"/>
        <v>OK</v>
      </c>
      <c r="BV100" s="403" t="s">
        <v>431</v>
      </c>
      <c r="BW100" s="402" t="str">
        <f t="shared" si="219"/>
        <v>Belum diisi</v>
      </c>
      <c r="BX100" s="318" t="str">
        <f t="shared" si="264"/>
        <v>OK</v>
      </c>
      <c r="BY100" s="403" t="s">
        <v>431</v>
      </c>
      <c r="BZ100" s="402" t="str">
        <f t="shared" si="220"/>
        <v>Belum diisi</v>
      </c>
      <c r="CA100" s="318" t="str">
        <f t="shared" si="265"/>
        <v>OK</v>
      </c>
      <c r="CB100" s="403" t="s">
        <v>431</v>
      </c>
      <c r="CC100" s="402" t="str">
        <f t="shared" si="221"/>
        <v>Belum diisi</v>
      </c>
      <c r="CD100" s="318" t="str">
        <f t="shared" si="266"/>
        <v>OK</v>
      </c>
      <c r="CE100" s="403" t="s">
        <v>431</v>
      </c>
      <c r="CF100" s="402" t="str">
        <f t="shared" si="222"/>
        <v>Belum diisi</v>
      </c>
      <c r="CG100" s="318" t="str">
        <f t="shared" si="267"/>
        <v>OK</v>
      </c>
      <c r="CH100" s="403" t="s">
        <v>431</v>
      </c>
      <c r="CI100" s="402" t="str">
        <f t="shared" si="223"/>
        <v>Belum diisi</v>
      </c>
      <c r="CJ100" s="318" t="str">
        <f t="shared" si="268"/>
        <v>OK</v>
      </c>
      <c r="CK100" s="403" t="s">
        <v>431</v>
      </c>
      <c r="CL100" s="402" t="str">
        <f t="shared" si="224"/>
        <v>Belum diisi</v>
      </c>
      <c r="CM100" s="318" t="str">
        <f t="shared" si="269"/>
        <v>OK</v>
      </c>
      <c r="CN100" s="403" t="s">
        <v>431</v>
      </c>
      <c r="CO100" s="402" t="str">
        <f t="shared" si="225"/>
        <v>Belum diisi</v>
      </c>
      <c r="CP100" s="318" t="str">
        <f t="shared" si="270"/>
        <v>OK</v>
      </c>
      <c r="CQ100" s="403" t="s">
        <v>431</v>
      </c>
      <c r="CR100" s="402" t="str">
        <f t="shared" si="226"/>
        <v>Belum diisi</v>
      </c>
      <c r="CS100" s="318" t="str">
        <f t="shared" si="271"/>
        <v>OK</v>
      </c>
      <c r="CT100" s="403" t="s">
        <v>431</v>
      </c>
      <c r="CU100" s="402" t="str">
        <f t="shared" si="227"/>
        <v>Belum diisi</v>
      </c>
      <c r="CV100" s="318" t="str">
        <f t="shared" si="272"/>
        <v>OK</v>
      </c>
      <c r="CW100" s="403" t="s">
        <v>431</v>
      </c>
      <c r="CX100" s="402" t="str">
        <f t="shared" si="228"/>
        <v>Belum diisi</v>
      </c>
      <c r="CY100" s="318" t="str">
        <f t="shared" si="273"/>
        <v>OK</v>
      </c>
      <c r="CZ100" s="403" t="s">
        <v>431</v>
      </c>
      <c r="DA100" s="402" t="str">
        <f t="shared" si="229"/>
        <v>Belum diisi</v>
      </c>
      <c r="DB100" s="318" t="str">
        <f t="shared" si="274"/>
        <v>OK</v>
      </c>
      <c r="DC100" s="403" t="s">
        <v>431</v>
      </c>
      <c r="DD100" s="402" t="str">
        <f t="shared" si="230"/>
        <v>Belum diisi</v>
      </c>
      <c r="DE100" s="318" t="str">
        <f t="shared" si="275"/>
        <v>OK</v>
      </c>
      <c r="DF100" s="403" t="s">
        <v>431</v>
      </c>
      <c r="DG100" s="402" t="str">
        <f t="shared" si="231"/>
        <v>Belum diisi</v>
      </c>
      <c r="DH100" s="318" t="str">
        <f t="shared" si="276"/>
        <v>OK</v>
      </c>
      <c r="DI100" s="403" t="s">
        <v>431</v>
      </c>
      <c r="DJ100" s="402" t="str">
        <f t="shared" si="232"/>
        <v>Belum diisi</v>
      </c>
      <c r="DK100" s="318" t="str">
        <f t="shared" si="277"/>
        <v>OK</v>
      </c>
      <c r="DL100" s="403" t="s">
        <v>431</v>
      </c>
      <c r="DM100" s="402" t="str">
        <f t="shared" si="233"/>
        <v>Belum diisi</v>
      </c>
      <c r="DN100" s="318" t="str">
        <f t="shared" si="278"/>
        <v>OK</v>
      </c>
      <c r="DO100" s="403" t="s">
        <v>431</v>
      </c>
      <c r="DP100" s="402" t="str">
        <f t="shared" si="234"/>
        <v>Belum diisi</v>
      </c>
      <c r="DQ100" s="318" t="str">
        <f t="shared" si="279"/>
        <v>OK</v>
      </c>
      <c r="DR100" s="403" t="s">
        <v>431</v>
      </c>
      <c r="DS100" s="402" t="str">
        <f t="shared" si="235"/>
        <v>Belum diisi</v>
      </c>
      <c r="DT100" s="318" t="str">
        <f t="shared" si="280"/>
        <v>OK</v>
      </c>
      <c r="DU100" s="403" t="s">
        <v>431</v>
      </c>
      <c r="DV100" s="402" t="str">
        <f t="shared" si="236"/>
        <v>Belum diisi</v>
      </c>
      <c r="DW100" s="318" t="str">
        <f t="shared" si="281"/>
        <v>OK</v>
      </c>
      <c r="DX100" s="403" t="s">
        <v>431</v>
      </c>
      <c r="DY100" s="402" t="str">
        <f t="shared" si="237"/>
        <v>Belum diisi</v>
      </c>
      <c r="DZ100" s="318" t="str">
        <f t="shared" si="282"/>
        <v>OK</v>
      </c>
      <c r="EA100" s="403" t="s">
        <v>431</v>
      </c>
      <c r="EB100" s="402" t="str">
        <f t="shared" si="238"/>
        <v>Belum diisi</v>
      </c>
      <c r="EC100" s="318" t="str">
        <f t="shared" si="283"/>
        <v>OK</v>
      </c>
      <c r="ED100" s="403" t="s">
        <v>431</v>
      </c>
      <c r="EE100" s="402" t="str">
        <f t="shared" si="239"/>
        <v>Belum diisi</v>
      </c>
      <c r="EF100" s="318" t="str">
        <f t="shared" si="284"/>
        <v>OK</v>
      </c>
      <c r="EG100" s="403" t="s">
        <v>431</v>
      </c>
      <c r="EH100" s="402" t="str">
        <f t="shared" si="240"/>
        <v>Belum diisi</v>
      </c>
      <c r="EI100" s="318" t="str">
        <f t="shared" si="285"/>
        <v>OK</v>
      </c>
      <c r="EJ100" s="403" t="s">
        <v>431</v>
      </c>
      <c r="EK100" s="402" t="str">
        <f t="shared" si="241"/>
        <v>Belum diisi</v>
      </c>
      <c r="EL100" s="318" t="str">
        <f t="shared" si="286"/>
        <v>OK</v>
      </c>
      <c r="EM100" s="401" t="s">
        <v>431</v>
      </c>
      <c r="EN100" s="402" t="str">
        <f t="shared" si="242"/>
        <v>Belum diisi</v>
      </c>
      <c r="EO100" s="318" t="str">
        <f t="shared" si="287"/>
        <v>OK</v>
      </c>
    </row>
    <row r="101" spans="1:145" ht="30">
      <c r="A101" s="278">
        <v>105</v>
      </c>
      <c r="B101" s="310">
        <v>10</v>
      </c>
      <c r="C101" s="341" t="s">
        <v>333</v>
      </c>
      <c r="D101" s="343"/>
      <c r="E101" s="399" t="str">
        <f t="shared" si="196"/>
        <v>a</v>
      </c>
      <c r="F101" s="405">
        <f t="shared" si="197"/>
        <v>1</v>
      </c>
      <c r="H101" s="387"/>
      <c r="J101" s="313" t="s">
        <v>431</v>
      </c>
      <c r="K101" s="400" t="s">
        <v>1365</v>
      </c>
      <c r="L101" s="399">
        <f t="shared" si="198"/>
        <v>1</v>
      </c>
      <c r="M101" s="318" t="str">
        <f t="shared" si="243"/>
        <v>OK</v>
      </c>
      <c r="N101" s="401" t="s">
        <v>431</v>
      </c>
      <c r="O101" s="402" t="str">
        <f t="shared" si="199"/>
        <v>Belum diisi</v>
      </c>
      <c r="P101" s="318" t="str">
        <f t="shared" si="244"/>
        <v>OK</v>
      </c>
      <c r="Q101" s="401" t="s">
        <v>431</v>
      </c>
      <c r="R101" s="402" t="str">
        <f t="shared" si="200"/>
        <v>Belum diisi</v>
      </c>
      <c r="S101" s="318" t="str">
        <f t="shared" si="245"/>
        <v>OK</v>
      </c>
      <c r="T101" s="401" t="s">
        <v>431</v>
      </c>
      <c r="U101" s="402" t="str">
        <f t="shared" si="201"/>
        <v>Belum diisi</v>
      </c>
      <c r="V101" s="318" t="str">
        <f t="shared" si="246"/>
        <v>OK</v>
      </c>
      <c r="W101" s="401" t="s">
        <v>431</v>
      </c>
      <c r="X101" s="402" t="str">
        <f t="shared" si="202"/>
        <v>Belum diisi</v>
      </c>
      <c r="Y101" s="318" t="str">
        <f t="shared" si="247"/>
        <v>OK</v>
      </c>
      <c r="Z101" s="403" t="s">
        <v>431</v>
      </c>
      <c r="AA101" s="402" t="str">
        <f t="shared" si="203"/>
        <v>Belum diisi</v>
      </c>
      <c r="AB101" s="318" t="str">
        <f t="shared" si="248"/>
        <v>OK</v>
      </c>
      <c r="AC101" s="403" t="s">
        <v>431</v>
      </c>
      <c r="AD101" s="402" t="str">
        <f t="shared" si="204"/>
        <v>Belum diisi</v>
      </c>
      <c r="AE101" s="318" t="str">
        <f t="shared" si="249"/>
        <v>OK</v>
      </c>
      <c r="AF101" s="403" t="s">
        <v>431</v>
      </c>
      <c r="AG101" s="402" t="str">
        <f t="shared" si="205"/>
        <v>Belum diisi</v>
      </c>
      <c r="AH101" s="318" t="str">
        <f t="shared" si="250"/>
        <v>OK</v>
      </c>
      <c r="AI101" s="403" t="s">
        <v>431</v>
      </c>
      <c r="AJ101" s="402" t="str">
        <f t="shared" si="206"/>
        <v>Belum diisi</v>
      </c>
      <c r="AK101" s="318" t="str">
        <f t="shared" si="251"/>
        <v>OK</v>
      </c>
      <c r="AL101" s="403" t="s">
        <v>431</v>
      </c>
      <c r="AM101" s="402" t="str">
        <f t="shared" si="207"/>
        <v>Belum diisi</v>
      </c>
      <c r="AN101" s="318" t="str">
        <f t="shared" si="252"/>
        <v>OK</v>
      </c>
      <c r="AO101" s="401" t="s">
        <v>431</v>
      </c>
      <c r="AP101" s="402" t="str">
        <f t="shared" si="208"/>
        <v>Belum diisi</v>
      </c>
      <c r="AQ101" s="318" t="str">
        <f t="shared" si="253"/>
        <v>OK</v>
      </c>
      <c r="AR101" s="401" t="s">
        <v>431</v>
      </c>
      <c r="AS101" s="402" t="str">
        <f t="shared" si="209"/>
        <v>Belum diisi</v>
      </c>
      <c r="AT101" s="318" t="str">
        <f t="shared" si="254"/>
        <v>OK</v>
      </c>
      <c r="AU101" s="401" t="s">
        <v>431</v>
      </c>
      <c r="AV101" s="402" t="str">
        <f t="shared" si="210"/>
        <v>Belum diisi</v>
      </c>
      <c r="AW101" s="318" t="str">
        <f t="shared" si="255"/>
        <v>OK</v>
      </c>
      <c r="AX101" s="401" t="s">
        <v>431</v>
      </c>
      <c r="AY101" s="402" t="str">
        <f t="shared" si="211"/>
        <v>Belum diisi</v>
      </c>
      <c r="AZ101" s="318" t="str">
        <f t="shared" si="256"/>
        <v>OK</v>
      </c>
      <c r="BA101" s="403" t="s">
        <v>431</v>
      </c>
      <c r="BB101" s="402" t="str">
        <f t="shared" si="212"/>
        <v>Belum diisi</v>
      </c>
      <c r="BC101" s="318" t="str">
        <f t="shared" si="257"/>
        <v>OK</v>
      </c>
      <c r="BD101" s="403" t="s">
        <v>431</v>
      </c>
      <c r="BE101" s="402" t="str">
        <f t="shared" si="213"/>
        <v>Belum diisi</v>
      </c>
      <c r="BF101" s="318" t="str">
        <f t="shared" si="258"/>
        <v>OK</v>
      </c>
      <c r="BG101" s="403" t="s">
        <v>431</v>
      </c>
      <c r="BH101" s="402" t="str">
        <f t="shared" si="214"/>
        <v>Belum diisi</v>
      </c>
      <c r="BI101" s="318" t="str">
        <f t="shared" si="259"/>
        <v>OK</v>
      </c>
      <c r="BJ101" s="403" t="s">
        <v>431</v>
      </c>
      <c r="BK101" s="402" t="str">
        <f t="shared" si="215"/>
        <v>Belum diisi</v>
      </c>
      <c r="BL101" s="318" t="str">
        <f t="shared" si="260"/>
        <v>OK</v>
      </c>
      <c r="BM101" s="403" t="s">
        <v>431</v>
      </c>
      <c r="BN101" s="402" t="str">
        <f t="shared" si="216"/>
        <v>Belum diisi</v>
      </c>
      <c r="BO101" s="318" t="str">
        <f t="shared" si="261"/>
        <v>OK</v>
      </c>
      <c r="BP101" s="403" t="s">
        <v>431</v>
      </c>
      <c r="BQ101" s="402" t="str">
        <f t="shared" si="217"/>
        <v>Belum diisi</v>
      </c>
      <c r="BR101" s="318" t="str">
        <f t="shared" si="262"/>
        <v>OK</v>
      </c>
      <c r="BS101" s="403" t="s">
        <v>431</v>
      </c>
      <c r="BT101" s="402" t="str">
        <f t="shared" si="218"/>
        <v>Belum diisi</v>
      </c>
      <c r="BU101" s="318" t="str">
        <f t="shared" si="263"/>
        <v>OK</v>
      </c>
      <c r="BV101" s="403" t="s">
        <v>431</v>
      </c>
      <c r="BW101" s="402" t="str">
        <f t="shared" si="219"/>
        <v>Belum diisi</v>
      </c>
      <c r="BX101" s="318" t="str">
        <f t="shared" si="264"/>
        <v>OK</v>
      </c>
      <c r="BY101" s="403" t="s">
        <v>431</v>
      </c>
      <c r="BZ101" s="402" t="str">
        <f t="shared" si="220"/>
        <v>Belum diisi</v>
      </c>
      <c r="CA101" s="318" t="str">
        <f t="shared" si="265"/>
        <v>OK</v>
      </c>
      <c r="CB101" s="403" t="s">
        <v>431</v>
      </c>
      <c r="CC101" s="402" t="str">
        <f t="shared" si="221"/>
        <v>Belum diisi</v>
      </c>
      <c r="CD101" s="318" t="str">
        <f t="shared" si="266"/>
        <v>OK</v>
      </c>
      <c r="CE101" s="403" t="s">
        <v>431</v>
      </c>
      <c r="CF101" s="402" t="str">
        <f t="shared" si="222"/>
        <v>Belum diisi</v>
      </c>
      <c r="CG101" s="318" t="str">
        <f t="shared" si="267"/>
        <v>OK</v>
      </c>
      <c r="CH101" s="403" t="s">
        <v>431</v>
      </c>
      <c r="CI101" s="402" t="str">
        <f t="shared" si="223"/>
        <v>Belum diisi</v>
      </c>
      <c r="CJ101" s="318" t="str">
        <f t="shared" si="268"/>
        <v>OK</v>
      </c>
      <c r="CK101" s="403" t="s">
        <v>431</v>
      </c>
      <c r="CL101" s="402" t="str">
        <f t="shared" si="224"/>
        <v>Belum diisi</v>
      </c>
      <c r="CM101" s="318" t="str">
        <f t="shared" si="269"/>
        <v>OK</v>
      </c>
      <c r="CN101" s="403" t="s">
        <v>431</v>
      </c>
      <c r="CO101" s="402" t="str">
        <f t="shared" si="225"/>
        <v>Belum diisi</v>
      </c>
      <c r="CP101" s="318" t="str">
        <f t="shared" si="270"/>
        <v>OK</v>
      </c>
      <c r="CQ101" s="403" t="s">
        <v>431</v>
      </c>
      <c r="CR101" s="402" t="str">
        <f t="shared" si="226"/>
        <v>Belum diisi</v>
      </c>
      <c r="CS101" s="318" t="str">
        <f t="shared" si="271"/>
        <v>OK</v>
      </c>
      <c r="CT101" s="403" t="s">
        <v>431</v>
      </c>
      <c r="CU101" s="402" t="str">
        <f t="shared" si="227"/>
        <v>Belum diisi</v>
      </c>
      <c r="CV101" s="318" t="str">
        <f t="shared" si="272"/>
        <v>OK</v>
      </c>
      <c r="CW101" s="403" t="s">
        <v>431</v>
      </c>
      <c r="CX101" s="402" t="str">
        <f t="shared" si="228"/>
        <v>Belum diisi</v>
      </c>
      <c r="CY101" s="318" t="str">
        <f t="shared" si="273"/>
        <v>OK</v>
      </c>
      <c r="CZ101" s="403" t="s">
        <v>431</v>
      </c>
      <c r="DA101" s="402" t="str">
        <f t="shared" si="229"/>
        <v>Belum diisi</v>
      </c>
      <c r="DB101" s="318" t="str">
        <f t="shared" si="274"/>
        <v>OK</v>
      </c>
      <c r="DC101" s="403" t="s">
        <v>431</v>
      </c>
      <c r="DD101" s="402" t="str">
        <f t="shared" si="230"/>
        <v>Belum diisi</v>
      </c>
      <c r="DE101" s="318" t="str">
        <f t="shared" si="275"/>
        <v>OK</v>
      </c>
      <c r="DF101" s="403" t="s">
        <v>431</v>
      </c>
      <c r="DG101" s="402" t="str">
        <f t="shared" si="231"/>
        <v>Belum diisi</v>
      </c>
      <c r="DH101" s="318" t="str">
        <f t="shared" si="276"/>
        <v>OK</v>
      </c>
      <c r="DI101" s="403" t="s">
        <v>431</v>
      </c>
      <c r="DJ101" s="402" t="str">
        <f t="shared" si="232"/>
        <v>Belum diisi</v>
      </c>
      <c r="DK101" s="318" t="str">
        <f t="shared" si="277"/>
        <v>OK</v>
      </c>
      <c r="DL101" s="403" t="s">
        <v>431</v>
      </c>
      <c r="DM101" s="402" t="str">
        <f t="shared" si="233"/>
        <v>Belum diisi</v>
      </c>
      <c r="DN101" s="318" t="str">
        <f t="shared" si="278"/>
        <v>OK</v>
      </c>
      <c r="DO101" s="403" t="s">
        <v>431</v>
      </c>
      <c r="DP101" s="402" t="str">
        <f t="shared" si="234"/>
        <v>Belum diisi</v>
      </c>
      <c r="DQ101" s="318" t="str">
        <f t="shared" si="279"/>
        <v>OK</v>
      </c>
      <c r="DR101" s="403" t="s">
        <v>431</v>
      </c>
      <c r="DS101" s="402" t="str">
        <f t="shared" si="235"/>
        <v>Belum diisi</v>
      </c>
      <c r="DT101" s="318" t="str">
        <f t="shared" si="280"/>
        <v>OK</v>
      </c>
      <c r="DU101" s="403" t="s">
        <v>431</v>
      </c>
      <c r="DV101" s="402" t="str">
        <f t="shared" si="236"/>
        <v>Belum diisi</v>
      </c>
      <c r="DW101" s="318" t="str">
        <f t="shared" si="281"/>
        <v>OK</v>
      </c>
      <c r="DX101" s="403" t="s">
        <v>431</v>
      </c>
      <c r="DY101" s="402" t="str">
        <f t="shared" si="237"/>
        <v>Belum diisi</v>
      </c>
      <c r="DZ101" s="318" t="str">
        <f t="shared" si="282"/>
        <v>OK</v>
      </c>
      <c r="EA101" s="403" t="s">
        <v>431</v>
      </c>
      <c r="EB101" s="402" t="str">
        <f t="shared" si="238"/>
        <v>Belum diisi</v>
      </c>
      <c r="EC101" s="318" t="str">
        <f t="shared" si="283"/>
        <v>OK</v>
      </c>
      <c r="ED101" s="403" t="s">
        <v>431</v>
      </c>
      <c r="EE101" s="402" t="str">
        <f t="shared" si="239"/>
        <v>Belum diisi</v>
      </c>
      <c r="EF101" s="318" t="str">
        <f t="shared" si="284"/>
        <v>OK</v>
      </c>
      <c r="EG101" s="403" t="s">
        <v>431</v>
      </c>
      <c r="EH101" s="402" t="str">
        <f t="shared" si="240"/>
        <v>Belum diisi</v>
      </c>
      <c r="EI101" s="318" t="str">
        <f t="shared" si="285"/>
        <v>OK</v>
      </c>
      <c r="EJ101" s="403" t="s">
        <v>431</v>
      </c>
      <c r="EK101" s="402" t="str">
        <f t="shared" si="241"/>
        <v>Belum diisi</v>
      </c>
      <c r="EL101" s="318" t="str">
        <f t="shared" si="286"/>
        <v>OK</v>
      </c>
      <c r="EM101" s="401" t="s">
        <v>431</v>
      </c>
      <c r="EN101" s="402" t="str">
        <f t="shared" si="242"/>
        <v>Belum diisi</v>
      </c>
      <c r="EO101" s="318" t="str">
        <f t="shared" si="287"/>
        <v>OK</v>
      </c>
    </row>
    <row r="102" spans="1:145" ht="15">
      <c r="A102" s="56">
        <v>106</v>
      </c>
      <c r="B102" s="310">
        <v>11</v>
      </c>
      <c r="C102" s="425" t="s">
        <v>181</v>
      </c>
      <c r="D102" s="342"/>
      <c r="E102" s="399" t="str">
        <f t="shared" si="196"/>
        <v>a</v>
      </c>
      <c r="F102" s="405">
        <f t="shared" si="197"/>
        <v>1</v>
      </c>
      <c r="H102" s="387"/>
      <c r="J102" s="313" t="s">
        <v>431</v>
      </c>
      <c r="K102" s="400" t="s">
        <v>1365</v>
      </c>
      <c r="L102" s="399">
        <f t="shared" si="198"/>
        <v>1</v>
      </c>
      <c r="M102" s="318" t="str">
        <f t="shared" si="243"/>
        <v>OK</v>
      </c>
      <c r="N102" s="401" t="s">
        <v>431</v>
      </c>
      <c r="O102" s="402" t="str">
        <f t="shared" si="199"/>
        <v>Belum diisi</v>
      </c>
      <c r="P102" s="318" t="str">
        <f t="shared" si="244"/>
        <v>OK</v>
      </c>
      <c r="Q102" s="401" t="s">
        <v>431</v>
      </c>
      <c r="R102" s="402" t="str">
        <f t="shared" si="200"/>
        <v>Belum diisi</v>
      </c>
      <c r="S102" s="318" t="str">
        <f t="shared" si="245"/>
        <v>OK</v>
      </c>
      <c r="T102" s="401" t="s">
        <v>431</v>
      </c>
      <c r="U102" s="402" t="str">
        <f t="shared" si="201"/>
        <v>Belum diisi</v>
      </c>
      <c r="V102" s="318" t="str">
        <f t="shared" si="246"/>
        <v>OK</v>
      </c>
      <c r="W102" s="401" t="s">
        <v>431</v>
      </c>
      <c r="X102" s="402" t="str">
        <f t="shared" si="202"/>
        <v>Belum diisi</v>
      </c>
      <c r="Y102" s="318" t="str">
        <f t="shared" si="247"/>
        <v>OK</v>
      </c>
      <c r="Z102" s="403" t="s">
        <v>431</v>
      </c>
      <c r="AA102" s="402" t="str">
        <f t="shared" si="203"/>
        <v>Belum diisi</v>
      </c>
      <c r="AB102" s="318" t="str">
        <f t="shared" si="248"/>
        <v>OK</v>
      </c>
      <c r="AC102" s="403" t="s">
        <v>431</v>
      </c>
      <c r="AD102" s="402" t="str">
        <f t="shared" si="204"/>
        <v>Belum diisi</v>
      </c>
      <c r="AE102" s="318" t="str">
        <f t="shared" si="249"/>
        <v>OK</v>
      </c>
      <c r="AF102" s="403" t="s">
        <v>431</v>
      </c>
      <c r="AG102" s="402" t="str">
        <f t="shared" si="205"/>
        <v>Belum diisi</v>
      </c>
      <c r="AH102" s="318" t="str">
        <f t="shared" si="250"/>
        <v>OK</v>
      </c>
      <c r="AI102" s="403" t="s">
        <v>431</v>
      </c>
      <c r="AJ102" s="402" t="str">
        <f t="shared" si="206"/>
        <v>Belum diisi</v>
      </c>
      <c r="AK102" s="318" t="str">
        <f t="shared" si="251"/>
        <v>OK</v>
      </c>
      <c r="AL102" s="403" t="s">
        <v>431</v>
      </c>
      <c r="AM102" s="402" t="str">
        <f t="shared" si="207"/>
        <v>Belum diisi</v>
      </c>
      <c r="AN102" s="318" t="str">
        <f t="shared" si="252"/>
        <v>OK</v>
      </c>
      <c r="AO102" s="401" t="s">
        <v>431</v>
      </c>
      <c r="AP102" s="402" t="str">
        <f t="shared" si="208"/>
        <v>Belum diisi</v>
      </c>
      <c r="AQ102" s="318" t="str">
        <f t="shared" si="253"/>
        <v>OK</v>
      </c>
      <c r="AR102" s="401" t="s">
        <v>431</v>
      </c>
      <c r="AS102" s="402" t="str">
        <f t="shared" si="209"/>
        <v>Belum diisi</v>
      </c>
      <c r="AT102" s="318" t="str">
        <f t="shared" si="254"/>
        <v>OK</v>
      </c>
      <c r="AU102" s="401" t="s">
        <v>431</v>
      </c>
      <c r="AV102" s="402" t="str">
        <f t="shared" si="210"/>
        <v>Belum diisi</v>
      </c>
      <c r="AW102" s="318" t="str">
        <f t="shared" si="255"/>
        <v>OK</v>
      </c>
      <c r="AX102" s="401" t="s">
        <v>431</v>
      </c>
      <c r="AY102" s="402" t="str">
        <f t="shared" si="211"/>
        <v>Belum diisi</v>
      </c>
      <c r="AZ102" s="318" t="str">
        <f t="shared" si="256"/>
        <v>OK</v>
      </c>
      <c r="BA102" s="403" t="s">
        <v>431</v>
      </c>
      <c r="BB102" s="402" t="str">
        <f t="shared" si="212"/>
        <v>Belum diisi</v>
      </c>
      <c r="BC102" s="318" t="str">
        <f t="shared" si="257"/>
        <v>OK</v>
      </c>
      <c r="BD102" s="403" t="s">
        <v>431</v>
      </c>
      <c r="BE102" s="402" t="str">
        <f t="shared" si="213"/>
        <v>Belum diisi</v>
      </c>
      <c r="BF102" s="318" t="str">
        <f t="shared" si="258"/>
        <v>OK</v>
      </c>
      <c r="BG102" s="403" t="s">
        <v>431</v>
      </c>
      <c r="BH102" s="402" t="str">
        <f t="shared" si="214"/>
        <v>Belum diisi</v>
      </c>
      <c r="BI102" s="318" t="str">
        <f t="shared" si="259"/>
        <v>OK</v>
      </c>
      <c r="BJ102" s="403" t="s">
        <v>431</v>
      </c>
      <c r="BK102" s="402" t="str">
        <f t="shared" si="215"/>
        <v>Belum diisi</v>
      </c>
      <c r="BL102" s="318" t="str">
        <f t="shared" si="260"/>
        <v>OK</v>
      </c>
      <c r="BM102" s="403" t="s">
        <v>431</v>
      </c>
      <c r="BN102" s="402" t="str">
        <f t="shared" si="216"/>
        <v>Belum diisi</v>
      </c>
      <c r="BO102" s="318" t="str">
        <f t="shared" si="261"/>
        <v>OK</v>
      </c>
      <c r="BP102" s="403" t="s">
        <v>431</v>
      </c>
      <c r="BQ102" s="402" t="str">
        <f t="shared" si="217"/>
        <v>Belum diisi</v>
      </c>
      <c r="BR102" s="318" t="str">
        <f t="shared" si="262"/>
        <v>OK</v>
      </c>
      <c r="BS102" s="403" t="s">
        <v>431</v>
      </c>
      <c r="BT102" s="402" t="str">
        <f t="shared" si="218"/>
        <v>Belum diisi</v>
      </c>
      <c r="BU102" s="318" t="str">
        <f t="shared" si="263"/>
        <v>OK</v>
      </c>
      <c r="BV102" s="403" t="s">
        <v>431</v>
      </c>
      <c r="BW102" s="402" t="str">
        <f t="shared" si="219"/>
        <v>Belum diisi</v>
      </c>
      <c r="BX102" s="318" t="str">
        <f t="shared" si="264"/>
        <v>OK</v>
      </c>
      <c r="BY102" s="403" t="s">
        <v>431</v>
      </c>
      <c r="BZ102" s="402" t="str">
        <f t="shared" si="220"/>
        <v>Belum diisi</v>
      </c>
      <c r="CA102" s="318" t="str">
        <f t="shared" si="265"/>
        <v>OK</v>
      </c>
      <c r="CB102" s="403" t="s">
        <v>431</v>
      </c>
      <c r="CC102" s="402" t="str">
        <f t="shared" si="221"/>
        <v>Belum diisi</v>
      </c>
      <c r="CD102" s="318" t="str">
        <f t="shared" si="266"/>
        <v>OK</v>
      </c>
      <c r="CE102" s="403" t="s">
        <v>431</v>
      </c>
      <c r="CF102" s="402" t="str">
        <f t="shared" si="222"/>
        <v>Belum diisi</v>
      </c>
      <c r="CG102" s="318" t="str">
        <f t="shared" si="267"/>
        <v>OK</v>
      </c>
      <c r="CH102" s="403" t="s">
        <v>431</v>
      </c>
      <c r="CI102" s="402" t="str">
        <f t="shared" si="223"/>
        <v>Belum diisi</v>
      </c>
      <c r="CJ102" s="318" t="str">
        <f t="shared" si="268"/>
        <v>OK</v>
      </c>
      <c r="CK102" s="403" t="s">
        <v>431</v>
      </c>
      <c r="CL102" s="402" t="str">
        <f t="shared" si="224"/>
        <v>Belum diisi</v>
      </c>
      <c r="CM102" s="318" t="str">
        <f t="shared" si="269"/>
        <v>OK</v>
      </c>
      <c r="CN102" s="403" t="s">
        <v>431</v>
      </c>
      <c r="CO102" s="402" t="str">
        <f t="shared" si="225"/>
        <v>Belum diisi</v>
      </c>
      <c r="CP102" s="318" t="str">
        <f t="shared" si="270"/>
        <v>OK</v>
      </c>
      <c r="CQ102" s="403" t="s">
        <v>431</v>
      </c>
      <c r="CR102" s="402" t="str">
        <f t="shared" si="226"/>
        <v>Belum diisi</v>
      </c>
      <c r="CS102" s="318" t="str">
        <f t="shared" si="271"/>
        <v>OK</v>
      </c>
      <c r="CT102" s="403" t="s">
        <v>431</v>
      </c>
      <c r="CU102" s="402" t="str">
        <f t="shared" si="227"/>
        <v>Belum diisi</v>
      </c>
      <c r="CV102" s="318" t="str">
        <f t="shared" si="272"/>
        <v>OK</v>
      </c>
      <c r="CW102" s="403" t="s">
        <v>431</v>
      </c>
      <c r="CX102" s="402" t="str">
        <f t="shared" si="228"/>
        <v>Belum diisi</v>
      </c>
      <c r="CY102" s="318" t="str">
        <f t="shared" si="273"/>
        <v>OK</v>
      </c>
      <c r="CZ102" s="403" t="s">
        <v>431</v>
      </c>
      <c r="DA102" s="402" t="str">
        <f t="shared" si="229"/>
        <v>Belum diisi</v>
      </c>
      <c r="DB102" s="318" t="str">
        <f t="shared" si="274"/>
        <v>OK</v>
      </c>
      <c r="DC102" s="403" t="s">
        <v>431</v>
      </c>
      <c r="DD102" s="402" t="str">
        <f t="shared" si="230"/>
        <v>Belum diisi</v>
      </c>
      <c r="DE102" s="318" t="str">
        <f t="shared" si="275"/>
        <v>OK</v>
      </c>
      <c r="DF102" s="403" t="s">
        <v>431</v>
      </c>
      <c r="DG102" s="402" t="str">
        <f t="shared" si="231"/>
        <v>Belum diisi</v>
      </c>
      <c r="DH102" s="318" t="str">
        <f t="shared" si="276"/>
        <v>OK</v>
      </c>
      <c r="DI102" s="403" t="s">
        <v>431</v>
      </c>
      <c r="DJ102" s="402" t="str">
        <f t="shared" si="232"/>
        <v>Belum diisi</v>
      </c>
      <c r="DK102" s="318" t="str">
        <f t="shared" si="277"/>
        <v>OK</v>
      </c>
      <c r="DL102" s="403" t="s">
        <v>431</v>
      </c>
      <c r="DM102" s="402" t="str">
        <f t="shared" si="233"/>
        <v>Belum diisi</v>
      </c>
      <c r="DN102" s="318" t="str">
        <f t="shared" si="278"/>
        <v>OK</v>
      </c>
      <c r="DO102" s="403" t="s">
        <v>431</v>
      </c>
      <c r="DP102" s="402" t="str">
        <f t="shared" si="234"/>
        <v>Belum diisi</v>
      </c>
      <c r="DQ102" s="318" t="str">
        <f t="shared" si="279"/>
        <v>OK</v>
      </c>
      <c r="DR102" s="403" t="s">
        <v>431</v>
      </c>
      <c r="DS102" s="402" t="str">
        <f t="shared" si="235"/>
        <v>Belum diisi</v>
      </c>
      <c r="DT102" s="318" t="str">
        <f t="shared" si="280"/>
        <v>OK</v>
      </c>
      <c r="DU102" s="403" t="s">
        <v>431</v>
      </c>
      <c r="DV102" s="402" t="str">
        <f t="shared" si="236"/>
        <v>Belum diisi</v>
      </c>
      <c r="DW102" s="318" t="str">
        <f t="shared" si="281"/>
        <v>OK</v>
      </c>
      <c r="DX102" s="403" t="s">
        <v>431</v>
      </c>
      <c r="DY102" s="402" t="str">
        <f t="shared" si="237"/>
        <v>Belum diisi</v>
      </c>
      <c r="DZ102" s="318" t="str">
        <f t="shared" si="282"/>
        <v>OK</v>
      </c>
      <c r="EA102" s="403" t="s">
        <v>431</v>
      </c>
      <c r="EB102" s="402" t="str">
        <f t="shared" si="238"/>
        <v>Belum diisi</v>
      </c>
      <c r="EC102" s="318" t="str">
        <f t="shared" si="283"/>
        <v>OK</v>
      </c>
      <c r="ED102" s="403" t="s">
        <v>431</v>
      </c>
      <c r="EE102" s="402" t="str">
        <f t="shared" si="239"/>
        <v>Belum diisi</v>
      </c>
      <c r="EF102" s="318" t="str">
        <f t="shared" si="284"/>
        <v>OK</v>
      </c>
      <c r="EG102" s="403" t="s">
        <v>431</v>
      </c>
      <c r="EH102" s="402" t="str">
        <f t="shared" si="240"/>
        <v>Belum diisi</v>
      </c>
      <c r="EI102" s="318" t="str">
        <f t="shared" si="285"/>
        <v>OK</v>
      </c>
      <c r="EJ102" s="403" t="s">
        <v>431</v>
      </c>
      <c r="EK102" s="402" t="str">
        <f t="shared" si="241"/>
        <v>Belum diisi</v>
      </c>
      <c r="EL102" s="318" t="str">
        <f t="shared" si="286"/>
        <v>OK</v>
      </c>
      <c r="EM102" s="401" t="s">
        <v>431</v>
      </c>
      <c r="EN102" s="402" t="str">
        <f t="shared" si="242"/>
        <v>Belum diisi</v>
      </c>
      <c r="EO102" s="318" t="str">
        <f t="shared" si="287"/>
        <v>OK</v>
      </c>
    </row>
    <row r="103" spans="1:145" ht="15">
      <c r="A103" s="278">
        <v>107</v>
      </c>
      <c r="B103" s="310"/>
      <c r="C103" s="316"/>
      <c r="D103" s="324"/>
      <c r="E103" s="323"/>
      <c r="F103" s="323"/>
      <c r="H103" s="408"/>
      <c r="J103" s="323"/>
      <c r="K103" s="323"/>
      <c r="L103" s="323"/>
      <c r="M103" s="326"/>
      <c r="N103" s="323"/>
      <c r="O103" s="323"/>
      <c r="P103" s="326"/>
      <c r="Q103" s="323"/>
      <c r="R103" s="323"/>
      <c r="S103" s="326"/>
      <c r="T103" s="323"/>
      <c r="U103" s="323"/>
      <c r="V103" s="326"/>
      <c r="W103" s="323"/>
      <c r="X103" s="323"/>
      <c r="Y103" s="326"/>
      <c r="Z103" s="323"/>
      <c r="AA103" s="323"/>
      <c r="AB103" s="326"/>
      <c r="AC103" s="323"/>
      <c r="AD103" s="323"/>
      <c r="AE103" s="326"/>
      <c r="AF103" s="323"/>
      <c r="AG103" s="323"/>
      <c r="AH103" s="326"/>
      <c r="AI103" s="323"/>
      <c r="AJ103" s="323"/>
      <c r="AK103" s="326"/>
      <c r="AL103" s="323"/>
      <c r="AM103" s="323"/>
      <c r="AN103" s="326"/>
      <c r="AO103" s="323"/>
      <c r="AP103" s="323"/>
      <c r="AQ103" s="326"/>
      <c r="AR103" s="323"/>
      <c r="AS103" s="323"/>
      <c r="AT103" s="326"/>
      <c r="AU103" s="323"/>
      <c r="AV103" s="323"/>
      <c r="AW103" s="326"/>
      <c r="AX103" s="323"/>
      <c r="AY103" s="323"/>
      <c r="AZ103" s="326"/>
      <c r="BA103" s="323"/>
      <c r="BB103" s="323"/>
      <c r="BC103" s="326"/>
      <c r="BD103" s="323"/>
      <c r="BE103" s="323"/>
      <c r="BF103" s="326"/>
      <c r="BG103" s="323"/>
      <c r="BH103" s="323"/>
      <c r="BI103" s="326"/>
      <c r="BJ103" s="323"/>
      <c r="BK103" s="323"/>
      <c r="BL103" s="326"/>
      <c r="BM103" s="323"/>
      <c r="BN103" s="323"/>
      <c r="BO103" s="326"/>
      <c r="BP103" s="323"/>
      <c r="BQ103" s="323"/>
      <c r="BR103" s="326"/>
      <c r="BS103" s="323"/>
      <c r="BT103" s="323"/>
      <c r="BU103" s="326"/>
      <c r="BV103" s="323"/>
      <c r="BW103" s="323"/>
      <c r="BX103" s="326"/>
      <c r="BY103" s="323"/>
      <c r="BZ103" s="323"/>
      <c r="CA103" s="326"/>
      <c r="CB103" s="323"/>
      <c r="CC103" s="323"/>
      <c r="CD103" s="326"/>
      <c r="CE103" s="323"/>
      <c r="CF103" s="323"/>
      <c r="CG103" s="326"/>
      <c r="CH103" s="323"/>
      <c r="CI103" s="323"/>
      <c r="CJ103" s="326"/>
      <c r="CK103" s="323"/>
      <c r="CL103" s="323"/>
      <c r="CM103" s="326"/>
      <c r="CN103" s="323"/>
      <c r="CO103" s="323"/>
      <c r="CP103" s="326"/>
      <c r="CQ103" s="323"/>
      <c r="CR103" s="323"/>
      <c r="CS103" s="326"/>
      <c r="CT103" s="323"/>
      <c r="CU103" s="323"/>
      <c r="CV103" s="326"/>
      <c r="CW103" s="323"/>
      <c r="CX103" s="323"/>
      <c r="CY103" s="326"/>
      <c r="CZ103" s="323"/>
      <c r="DA103" s="323"/>
      <c r="DB103" s="326"/>
      <c r="DC103" s="323"/>
      <c r="DD103" s="323"/>
      <c r="DE103" s="326"/>
      <c r="DF103" s="323"/>
      <c r="DG103" s="323"/>
      <c r="DH103" s="326"/>
      <c r="DI103" s="323"/>
      <c r="DJ103" s="323"/>
      <c r="DK103" s="326"/>
      <c r="DL103" s="323"/>
      <c r="DM103" s="323"/>
      <c r="DN103" s="326"/>
      <c r="DO103" s="323"/>
      <c r="DP103" s="323"/>
      <c r="DQ103" s="326"/>
      <c r="DR103" s="323"/>
      <c r="DS103" s="323"/>
      <c r="DT103" s="326"/>
      <c r="DU103" s="323"/>
      <c r="DV103" s="323"/>
      <c r="DW103" s="326"/>
      <c r="DX103" s="323"/>
      <c r="DY103" s="323"/>
      <c r="DZ103" s="326"/>
      <c r="EA103" s="323"/>
      <c r="EB103" s="323"/>
      <c r="EC103" s="326"/>
      <c r="ED103" s="323"/>
      <c r="EE103" s="323"/>
      <c r="EF103" s="326"/>
      <c r="EG103" s="323"/>
      <c r="EH103" s="323"/>
      <c r="EI103" s="326"/>
      <c r="EJ103" s="323"/>
      <c r="EK103" s="323"/>
      <c r="EL103" s="326"/>
      <c r="EM103" s="323"/>
      <c r="EN103" s="323"/>
      <c r="EO103" s="326"/>
    </row>
    <row r="104" spans="1:145" ht="15.75">
      <c r="A104" s="56">
        <v>108</v>
      </c>
      <c r="B104" s="300" t="s">
        <v>29</v>
      </c>
      <c r="C104" s="390" t="s">
        <v>540</v>
      </c>
      <c r="D104" s="391">
        <v>2.25</v>
      </c>
      <c r="E104" s="392">
        <f>SUM(F105:F108)/COUNT(F105:F108)</f>
        <v>1</v>
      </c>
      <c r="F104" s="393">
        <f>E104*$D104</f>
        <v>2.25</v>
      </c>
      <c r="H104" s="387"/>
      <c r="J104" s="295"/>
      <c r="K104" s="398">
        <f>SUM(L105:L108)/COUNTA(L105:L108)</f>
        <v>1</v>
      </c>
      <c r="L104" s="389">
        <f>K104*$D104</f>
        <v>2.25</v>
      </c>
      <c r="M104" s="298"/>
      <c r="N104" s="398">
        <f>SUM(O105:O108)/COUNTA(O105:O108)</f>
        <v>0</v>
      </c>
      <c r="O104" s="389">
        <f>N104*$D104</f>
        <v>0</v>
      </c>
      <c r="P104" s="298"/>
      <c r="Q104" s="398">
        <f>SUM(R105:R108)/COUNTA(R105:R108)</f>
        <v>0</v>
      </c>
      <c r="R104" s="389">
        <f>Q104*$D104</f>
        <v>0</v>
      </c>
      <c r="S104" s="298"/>
      <c r="T104" s="398">
        <f>SUM(U105:U108)/COUNTA(U105:U108)</f>
        <v>0</v>
      </c>
      <c r="U104" s="389">
        <f>T104*$D104</f>
        <v>0</v>
      </c>
      <c r="V104" s="298"/>
      <c r="W104" s="398">
        <f>SUM(X105:X108)/COUNTA(X105:X108)</f>
        <v>0</v>
      </c>
      <c r="X104" s="389">
        <f>W104*$D104</f>
        <v>0</v>
      </c>
      <c r="Y104" s="298"/>
      <c r="Z104" s="398">
        <f>SUM(AA105:AA108)/COUNTA(AA105:AA108)</f>
        <v>0</v>
      </c>
      <c r="AA104" s="389">
        <f>Z104*$D104</f>
        <v>0</v>
      </c>
      <c r="AB104" s="298"/>
      <c r="AC104" s="398">
        <f>SUM(AD105:AD108)/COUNTA(AD105:AD108)</f>
        <v>0</v>
      </c>
      <c r="AD104" s="389">
        <f>AC104*$D104</f>
        <v>0</v>
      </c>
      <c r="AE104" s="298"/>
      <c r="AF104" s="398">
        <f>SUM(AG105:AG108)/COUNTA(AG105:AG108)</f>
        <v>0</v>
      </c>
      <c r="AG104" s="389">
        <f>AF104*$D104</f>
        <v>0</v>
      </c>
      <c r="AH104" s="298"/>
      <c r="AI104" s="398">
        <f>SUM(AJ105:AJ108)/COUNTA(AJ105:AJ108)</f>
        <v>0</v>
      </c>
      <c r="AJ104" s="389">
        <f>AI104*$D104</f>
        <v>0</v>
      </c>
      <c r="AK104" s="298"/>
      <c r="AL104" s="398">
        <f>SUM(AM105:AM108)/COUNTA(AM105:AM108)</f>
        <v>0</v>
      </c>
      <c r="AM104" s="389">
        <f>AL104*$D104</f>
        <v>0</v>
      </c>
      <c r="AN104" s="298"/>
      <c r="AO104" s="398">
        <f>SUM(AP105:AP108)/COUNTA(AP105:AP108)</f>
        <v>0</v>
      </c>
      <c r="AP104" s="389">
        <f>AO104*$D104</f>
        <v>0</v>
      </c>
      <c r="AQ104" s="298"/>
      <c r="AR104" s="398">
        <f>SUM(AS105:AS108)/COUNTA(AS105:AS108)</f>
        <v>0</v>
      </c>
      <c r="AS104" s="389">
        <f>AR104*$D104</f>
        <v>0</v>
      </c>
      <c r="AT104" s="298"/>
      <c r="AU104" s="398">
        <f>SUM(AV105:AV108)/COUNTA(AV105:AV108)</f>
        <v>0</v>
      </c>
      <c r="AV104" s="389">
        <f>AU104*$D104</f>
        <v>0</v>
      </c>
      <c r="AW104" s="298"/>
      <c r="AX104" s="398">
        <f>SUM(AY105:AY108)/COUNTA(AY105:AY108)</f>
        <v>0</v>
      </c>
      <c r="AY104" s="389">
        <f>AX104*$D104</f>
        <v>0</v>
      </c>
      <c r="AZ104" s="298"/>
      <c r="BA104" s="398">
        <f>SUM(BB105:BB108)/COUNTA(BB105:BB108)</f>
        <v>0</v>
      </c>
      <c r="BB104" s="389">
        <f>BA104*$D104</f>
        <v>0</v>
      </c>
      <c r="BC104" s="298"/>
      <c r="BD104" s="398">
        <f>SUM(BE105:BE108)/COUNTA(BE105:BE108)</f>
        <v>0</v>
      </c>
      <c r="BE104" s="389">
        <f>BD104*$D104</f>
        <v>0</v>
      </c>
      <c r="BF104" s="298"/>
      <c r="BG104" s="398">
        <f>SUM(BH105:BH108)/COUNTA(BH105:BH108)</f>
        <v>0</v>
      </c>
      <c r="BH104" s="389">
        <f>BG104*$D104</f>
        <v>0</v>
      </c>
      <c r="BI104" s="298"/>
      <c r="BJ104" s="398">
        <f>SUM(BK105:BK108)/COUNTA(BK105:BK108)</f>
        <v>0</v>
      </c>
      <c r="BK104" s="389">
        <f>BJ104*$D104</f>
        <v>0</v>
      </c>
      <c r="BL104" s="298"/>
      <c r="BM104" s="398">
        <f>SUM(BN105:BN108)/COUNTA(BN105:BN108)</f>
        <v>0</v>
      </c>
      <c r="BN104" s="389">
        <f>BM104*$D104</f>
        <v>0</v>
      </c>
      <c r="BO104" s="298"/>
      <c r="BP104" s="398">
        <f>SUM(BQ105:BQ108)/COUNTA(BQ105:BQ108)</f>
        <v>0</v>
      </c>
      <c r="BQ104" s="389">
        <f>BP104*$D104</f>
        <v>0</v>
      </c>
      <c r="BR104" s="298"/>
      <c r="BS104" s="398">
        <f>SUM(BT105:BT108)/COUNTA(BT105:BT108)</f>
        <v>0</v>
      </c>
      <c r="BT104" s="389">
        <f>BS104*$D104</f>
        <v>0</v>
      </c>
      <c r="BU104" s="298"/>
      <c r="BV104" s="398">
        <f>SUM(BW105:BW108)/COUNTA(BW105:BW108)</f>
        <v>0</v>
      </c>
      <c r="BW104" s="389">
        <f>BV104*$D104</f>
        <v>0</v>
      </c>
      <c r="BX104" s="298"/>
      <c r="BY104" s="398">
        <f>SUM(BZ105:BZ108)/COUNTA(BZ105:BZ108)</f>
        <v>0</v>
      </c>
      <c r="BZ104" s="389">
        <f>BY104*$D104</f>
        <v>0</v>
      </c>
      <c r="CA104" s="298"/>
      <c r="CB104" s="398">
        <f>SUM(CC105:CC108)/COUNTA(CC105:CC108)</f>
        <v>0</v>
      </c>
      <c r="CC104" s="389">
        <f>CB104*$D104</f>
        <v>0</v>
      </c>
      <c r="CD104" s="298"/>
      <c r="CE104" s="398">
        <f>SUM(CF105:CF108)/COUNTA(CF105:CF108)</f>
        <v>0</v>
      </c>
      <c r="CF104" s="389">
        <f>CE104*$D104</f>
        <v>0</v>
      </c>
      <c r="CG104" s="298"/>
      <c r="CH104" s="398">
        <f>SUM(CI105:CI108)/COUNTA(CI105:CI108)</f>
        <v>0</v>
      </c>
      <c r="CI104" s="389">
        <f>CH104*$D104</f>
        <v>0</v>
      </c>
      <c r="CJ104" s="298"/>
      <c r="CK104" s="398">
        <f>SUM(CL105:CL108)/COUNTA(CL105:CL108)</f>
        <v>0</v>
      </c>
      <c r="CL104" s="389">
        <f>CK104*$D104</f>
        <v>0</v>
      </c>
      <c r="CM104" s="298"/>
      <c r="CN104" s="398">
        <f>SUM(CO105:CO108)/COUNTA(CO105:CO108)</f>
        <v>0</v>
      </c>
      <c r="CO104" s="389">
        <f>CN104*$D104</f>
        <v>0</v>
      </c>
      <c r="CP104" s="298"/>
      <c r="CQ104" s="398">
        <f>SUM(CR105:CR108)/COUNTA(CR105:CR108)</f>
        <v>0</v>
      </c>
      <c r="CR104" s="389">
        <f>CQ104*$D104</f>
        <v>0</v>
      </c>
      <c r="CS104" s="298"/>
      <c r="CT104" s="398">
        <f>SUM(CU105:CU108)/COUNTA(CU105:CU108)</f>
        <v>0</v>
      </c>
      <c r="CU104" s="389">
        <f>CT104*$D104</f>
        <v>0</v>
      </c>
      <c r="CV104" s="298"/>
      <c r="CW104" s="398">
        <f>SUM(CX105:CX108)/COUNTA(CX105:CX108)</f>
        <v>0</v>
      </c>
      <c r="CX104" s="389">
        <f>CW104*$D104</f>
        <v>0</v>
      </c>
      <c r="CY104" s="298"/>
      <c r="CZ104" s="398">
        <f>SUM(DA105:DA108)/COUNTA(DA105:DA108)</f>
        <v>0</v>
      </c>
      <c r="DA104" s="389">
        <f>CZ104*$D104</f>
        <v>0</v>
      </c>
      <c r="DB104" s="298"/>
      <c r="DC104" s="398">
        <f>SUM(DD105:DD108)/COUNTA(DD105:DD108)</f>
        <v>0</v>
      </c>
      <c r="DD104" s="389">
        <f>DC104*$D104</f>
        <v>0</v>
      </c>
      <c r="DE104" s="298"/>
      <c r="DF104" s="398">
        <f>SUM(DG105:DG108)/COUNTA(DG105:DG108)</f>
        <v>0</v>
      </c>
      <c r="DG104" s="389">
        <f>DF104*$D104</f>
        <v>0</v>
      </c>
      <c r="DH104" s="298"/>
      <c r="DI104" s="398">
        <f>SUM(DJ105:DJ108)/COUNTA(DJ105:DJ108)</f>
        <v>0</v>
      </c>
      <c r="DJ104" s="389">
        <f>DI104*$D104</f>
        <v>0</v>
      </c>
      <c r="DK104" s="298"/>
      <c r="DL104" s="398">
        <f>SUM(DM105:DM108)/COUNTA(DM105:DM108)</f>
        <v>0</v>
      </c>
      <c r="DM104" s="389">
        <f>DL104*$D104</f>
        <v>0</v>
      </c>
      <c r="DN104" s="298"/>
      <c r="DO104" s="398">
        <f>SUM(DP105:DP108)/COUNTA(DP105:DP108)</f>
        <v>0</v>
      </c>
      <c r="DP104" s="389">
        <f>DO104*$D104</f>
        <v>0</v>
      </c>
      <c r="DQ104" s="298"/>
      <c r="DR104" s="398">
        <f>SUM(DS105:DS108)/COUNTA(DS105:DS108)</f>
        <v>0</v>
      </c>
      <c r="DS104" s="389">
        <f>DR104*$D104</f>
        <v>0</v>
      </c>
      <c r="DT104" s="298"/>
      <c r="DU104" s="398">
        <f>SUM(DV105:DV108)/COUNTA(DV105:DV108)</f>
        <v>0</v>
      </c>
      <c r="DV104" s="389">
        <f>DU104*$D104</f>
        <v>0</v>
      </c>
      <c r="DW104" s="298"/>
      <c r="DX104" s="398">
        <f>SUM(DY105:DY108)/COUNTA(DY105:DY108)</f>
        <v>0</v>
      </c>
      <c r="DY104" s="389">
        <f>DX104*$D104</f>
        <v>0</v>
      </c>
      <c r="DZ104" s="298"/>
      <c r="EA104" s="398">
        <f>SUM(EB105:EB108)/COUNTA(EB105:EB108)</f>
        <v>0</v>
      </c>
      <c r="EB104" s="389">
        <f>EA104*$D104</f>
        <v>0</v>
      </c>
      <c r="EC104" s="298"/>
      <c r="ED104" s="398">
        <f>SUM(EE105:EE108)/COUNTA(EE105:EE108)</f>
        <v>0</v>
      </c>
      <c r="EE104" s="389">
        <f>ED104*$D104</f>
        <v>0</v>
      </c>
      <c r="EF104" s="298"/>
      <c r="EG104" s="398">
        <f>SUM(EH105:EH108)/COUNTA(EH105:EH108)</f>
        <v>0</v>
      </c>
      <c r="EH104" s="389">
        <f>EG104*$D104</f>
        <v>0</v>
      </c>
      <c r="EI104" s="298"/>
      <c r="EJ104" s="398">
        <f>SUM(EK105:EK108)/COUNTA(EK105:EK108)</f>
        <v>0</v>
      </c>
      <c r="EK104" s="389">
        <f>EJ104*$D104</f>
        <v>0</v>
      </c>
      <c r="EL104" s="298"/>
      <c r="EM104" s="398">
        <f>SUM(EN105:EN108)/COUNTA(EN105:EN108)</f>
        <v>0</v>
      </c>
      <c r="EN104" s="389">
        <f>EM104*$D104</f>
        <v>0</v>
      </c>
      <c r="EO104" s="298"/>
    </row>
    <row r="105" spans="1:145" ht="30">
      <c r="A105" s="278">
        <v>109</v>
      </c>
      <c r="B105" s="310">
        <v>12</v>
      </c>
      <c r="C105" s="410" t="s">
        <v>252</v>
      </c>
      <c r="D105" s="407"/>
      <c r="E105" s="399" t="str">
        <f>IF(F105&gt;0.875,"a",IF(F105&gt;0.625,"b",IF(F105&gt;0.375,"c",IF(F105&gt;0.125,"d",IF(F105&lt;=0.125,"e","Error")))))</f>
        <v>a</v>
      </c>
      <c r="F105" s="405">
        <f t="shared" ref="F105:F108" si="288">AVERAGEIF(K105:EO105,"&gt;=0",K105:EO105)</f>
        <v>1</v>
      </c>
      <c r="H105" s="387"/>
      <c r="J105" s="313" t="s">
        <v>26</v>
      </c>
      <c r="K105" s="400" t="s">
        <v>1363</v>
      </c>
      <c r="L105" s="399">
        <f>IF(K105="Y",1,IF(K105="T",0,IF(K105="Y/T","Belum diisi","Error")))</f>
        <v>1</v>
      </c>
      <c r="M105" s="318" t="str">
        <f>IF(L105&gt;L$90,"SALAH, Laporan Kinerja tidak ada","OK")</f>
        <v>OK</v>
      </c>
      <c r="N105" s="401" t="s">
        <v>26</v>
      </c>
      <c r="O105" s="402" t="str">
        <f>IF(N105="Y",1,IF(N105="T",0,IF(N105="Y/T","Belum diisi","Error")))</f>
        <v>Belum diisi</v>
      </c>
      <c r="P105" s="318" t="str">
        <f>IF(O105&gt;O$90,"SALAH, Laporan Kinerja tidak ada","OK")</f>
        <v>OK</v>
      </c>
      <c r="Q105" s="401" t="s">
        <v>26</v>
      </c>
      <c r="R105" s="402" t="str">
        <f>IF(Q105="Y",1,IF(Q105="T",0,IF(Q105="Y/T","Belum diisi","Error")))</f>
        <v>Belum diisi</v>
      </c>
      <c r="S105" s="318" t="str">
        <f>IF(R105&gt;R$90,"SALAH, Laporan Kinerja tidak ada","OK")</f>
        <v>OK</v>
      </c>
      <c r="T105" s="401" t="s">
        <v>26</v>
      </c>
      <c r="U105" s="402" t="str">
        <f>IF(T105="Y",1,IF(T105="T",0,IF(T105="Y/T","Belum diisi","Error")))</f>
        <v>Belum diisi</v>
      </c>
      <c r="V105" s="318" t="str">
        <f>IF(U105&gt;U$90,"SALAH, Laporan Kinerja tidak ada","OK")</f>
        <v>OK</v>
      </c>
      <c r="W105" s="401" t="s">
        <v>26</v>
      </c>
      <c r="X105" s="402" t="str">
        <f>IF(W105="Y",1,IF(W105="T",0,IF(W105="Y/T","Belum diisi","Error")))</f>
        <v>Belum diisi</v>
      </c>
      <c r="Y105" s="318" t="str">
        <f>IF(X105&gt;X$90,"SALAH, Laporan Kinerja tidak ada","OK")</f>
        <v>OK</v>
      </c>
      <c r="Z105" s="403" t="s">
        <v>26</v>
      </c>
      <c r="AA105" s="402" t="str">
        <f>IF(Z105="Y",1,IF(Z105="T",0,IF(Z105="Y/T","Belum diisi","Error")))</f>
        <v>Belum diisi</v>
      </c>
      <c r="AB105" s="318" t="str">
        <f>IF(AA105&gt;AA$90,"SALAH, Laporan Kinerja tidak ada","OK")</f>
        <v>OK</v>
      </c>
      <c r="AC105" s="403" t="s">
        <v>26</v>
      </c>
      <c r="AD105" s="402" t="str">
        <f>IF(AC105="Y",1,IF(AC105="T",0,IF(AC105="Y/T","Belum diisi","Error")))</f>
        <v>Belum diisi</v>
      </c>
      <c r="AE105" s="318" t="str">
        <f>IF(AD105&gt;AD$90,"SALAH, Laporan Kinerja tidak ada","OK")</f>
        <v>OK</v>
      </c>
      <c r="AF105" s="403" t="s">
        <v>26</v>
      </c>
      <c r="AG105" s="402" t="str">
        <f>IF(AF105="Y",1,IF(AF105="T",0,IF(AF105="Y/T","Belum diisi","Error")))</f>
        <v>Belum diisi</v>
      </c>
      <c r="AH105" s="318" t="str">
        <f>IF(AG105&gt;AG$90,"SALAH, Laporan Kinerja tidak ada","OK")</f>
        <v>OK</v>
      </c>
      <c r="AI105" s="403" t="s">
        <v>26</v>
      </c>
      <c r="AJ105" s="402" t="str">
        <f>IF(AI105="Y",1,IF(AI105="T",0,IF(AI105="Y/T","Belum diisi","Error")))</f>
        <v>Belum diisi</v>
      </c>
      <c r="AK105" s="318" t="str">
        <f>IF(AJ105&gt;AJ$90,"SALAH, Laporan Kinerja tidak ada","OK")</f>
        <v>OK</v>
      </c>
      <c r="AL105" s="403" t="s">
        <v>26</v>
      </c>
      <c r="AM105" s="402" t="str">
        <f>IF(AL105="Y",1,IF(AL105="T",0,IF(AL105="Y/T","Belum diisi","Error")))</f>
        <v>Belum diisi</v>
      </c>
      <c r="AN105" s="318" t="str">
        <f>IF(AM105&gt;AM$90,"SALAH, Laporan Kinerja tidak ada","OK")</f>
        <v>OK</v>
      </c>
      <c r="AO105" s="401" t="s">
        <v>26</v>
      </c>
      <c r="AP105" s="402" t="str">
        <f>IF(AO105="Y",1,IF(AO105="T",0,IF(AO105="Y/T","Belum diisi","Error")))</f>
        <v>Belum diisi</v>
      </c>
      <c r="AQ105" s="318" t="str">
        <f>IF(AP105&gt;AP$90,"SALAH, Laporan Kinerja tidak ada","OK")</f>
        <v>OK</v>
      </c>
      <c r="AR105" s="401" t="s">
        <v>26</v>
      </c>
      <c r="AS105" s="402" t="str">
        <f>IF(AR105="Y",1,IF(AR105="T",0,IF(AR105="Y/T","Belum diisi","Error")))</f>
        <v>Belum diisi</v>
      </c>
      <c r="AT105" s="318" t="str">
        <f>IF(AS105&gt;AS$90,"SALAH, Laporan Kinerja tidak ada","OK")</f>
        <v>OK</v>
      </c>
      <c r="AU105" s="401" t="s">
        <v>26</v>
      </c>
      <c r="AV105" s="402" t="str">
        <f>IF(AU105="Y",1,IF(AU105="T",0,IF(AU105="Y/T","Belum diisi","Error")))</f>
        <v>Belum diisi</v>
      </c>
      <c r="AW105" s="318" t="str">
        <f>IF(AV105&gt;AV$90,"SALAH, Laporan Kinerja tidak ada","OK")</f>
        <v>OK</v>
      </c>
      <c r="AX105" s="401" t="s">
        <v>26</v>
      </c>
      <c r="AY105" s="402" t="str">
        <f>IF(AX105="Y",1,IF(AX105="T",0,IF(AX105="Y/T","Belum diisi","Error")))</f>
        <v>Belum diisi</v>
      </c>
      <c r="AZ105" s="318" t="str">
        <f>IF(AY105&gt;AY$90,"SALAH, Laporan Kinerja tidak ada","OK")</f>
        <v>OK</v>
      </c>
      <c r="BA105" s="403" t="s">
        <v>26</v>
      </c>
      <c r="BB105" s="402" t="str">
        <f>IF(BA105="Y",1,IF(BA105="T",0,IF(BA105="Y/T","Belum diisi","Error")))</f>
        <v>Belum diisi</v>
      </c>
      <c r="BC105" s="318" t="str">
        <f>IF(BB105&gt;BB$90,"SALAH, Laporan Kinerja tidak ada","OK")</f>
        <v>OK</v>
      </c>
      <c r="BD105" s="403" t="s">
        <v>26</v>
      </c>
      <c r="BE105" s="402" t="str">
        <f>IF(BD105="Y",1,IF(BD105="T",0,IF(BD105="Y/T","Belum diisi","Error")))</f>
        <v>Belum diisi</v>
      </c>
      <c r="BF105" s="318" t="str">
        <f>IF(BE105&gt;BE$90,"SALAH, Laporan Kinerja tidak ada","OK")</f>
        <v>OK</v>
      </c>
      <c r="BG105" s="403" t="s">
        <v>26</v>
      </c>
      <c r="BH105" s="402" t="str">
        <f>IF(BG105="Y",1,IF(BG105="T",0,IF(BG105="Y/T","Belum diisi","Error")))</f>
        <v>Belum diisi</v>
      </c>
      <c r="BI105" s="318" t="str">
        <f>IF(BH105&gt;BH$90,"SALAH, Laporan Kinerja tidak ada","OK")</f>
        <v>OK</v>
      </c>
      <c r="BJ105" s="403" t="s">
        <v>26</v>
      </c>
      <c r="BK105" s="402" t="str">
        <f>IF(BJ105="Y",1,IF(BJ105="T",0,IF(BJ105="Y/T","Belum diisi","Error")))</f>
        <v>Belum diisi</v>
      </c>
      <c r="BL105" s="318" t="str">
        <f>IF(BK105&gt;BK$90,"SALAH, Laporan Kinerja tidak ada","OK")</f>
        <v>OK</v>
      </c>
      <c r="BM105" s="403" t="s">
        <v>26</v>
      </c>
      <c r="BN105" s="402" t="str">
        <f>IF(BM105="Y",1,IF(BM105="T",0,IF(BM105="Y/T","Belum diisi","Error")))</f>
        <v>Belum diisi</v>
      </c>
      <c r="BO105" s="318" t="str">
        <f>IF(BN105&gt;BN$90,"SALAH, Laporan Kinerja tidak ada","OK")</f>
        <v>OK</v>
      </c>
      <c r="BP105" s="403" t="s">
        <v>26</v>
      </c>
      <c r="BQ105" s="402" t="str">
        <f>IF(BP105="Y",1,IF(BP105="T",0,IF(BP105="Y/T","Belum diisi","Error")))</f>
        <v>Belum diisi</v>
      </c>
      <c r="BR105" s="318" t="str">
        <f>IF(BQ105&gt;BQ$90,"SALAH, Laporan Kinerja tidak ada","OK")</f>
        <v>OK</v>
      </c>
      <c r="BS105" s="403" t="s">
        <v>26</v>
      </c>
      <c r="BT105" s="402" t="str">
        <f>IF(BS105="Y",1,IF(BS105="T",0,IF(BS105="Y/T","Belum diisi","Error")))</f>
        <v>Belum diisi</v>
      </c>
      <c r="BU105" s="318" t="str">
        <f>IF(BT105&gt;BT$90,"SALAH, Laporan Kinerja tidak ada","OK")</f>
        <v>OK</v>
      </c>
      <c r="BV105" s="403" t="s">
        <v>26</v>
      </c>
      <c r="BW105" s="402" t="str">
        <f>IF(BV105="Y",1,IF(BV105="T",0,IF(BV105="Y/T","Belum diisi","Error")))</f>
        <v>Belum diisi</v>
      </c>
      <c r="BX105" s="318" t="str">
        <f>IF(BW105&gt;BW$90,"SALAH, Laporan Kinerja tidak ada","OK")</f>
        <v>OK</v>
      </c>
      <c r="BY105" s="403" t="s">
        <v>26</v>
      </c>
      <c r="BZ105" s="402" t="str">
        <f>IF(BY105="Y",1,IF(BY105="T",0,IF(BY105="Y/T","Belum diisi","Error")))</f>
        <v>Belum diisi</v>
      </c>
      <c r="CA105" s="318" t="str">
        <f>IF(BZ105&gt;BZ$90,"SALAH, Laporan Kinerja tidak ada","OK")</f>
        <v>OK</v>
      </c>
      <c r="CB105" s="403" t="s">
        <v>26</v>
      </c>
      <c r="CC105" s="402" t="str">
        <f>IF(CB105="Y",1,IF(CB105="T",0,IF(CB105="Y/T","Belum diisi","Error")))</f>
        <v>Belum diisi</v>
      </c>
      <c r="CD105" s="318" t="str">
        <f>IF(CC105&gt;CC$90,"SALAH, Laporan Kinerja tidak ada","OK")</f>
        <v>OK</v>
      </c>
      <c r="CE105" s="403" t="s">
        <v>26</v>
      </c>
      <c r="CF105" s="402" t="str">
        <f>IF(CE105="Y",1,IF(CE105="T",0,IF(CE105="Y/T","Belum diisi","Error")))</f>
        <v>Belum diisi</v>
      </c>
      <c r="CG105" s="318" t="str">
        <f>IF(CF105&gt;CF$90,"SALAH, Laporan Kinerja tidak ada","OK")</f>
        <v>OK</v>
      </c>
      <c r="CH105" s="403" t="s">
        <v>26</v>
      </c>
      <c r="CI105" s="402" t="str">
        <f>IF(CH105="Y",1,IF(CH105="T",0,IF(CH105="Y/T","Belum diisi","Error")))</f>
        <v>Belum diisi</v>
      </c>
      <c r="CJ105" s="318" t="str">
        <f>IF(CI105&gt;CI$90,"SALAH, Laporan Kinerja tidak ada","OK")</f>
        <v>OK</v>
      </c>
      <c r="CK105" s="403" t="s">
        <v>26</v>
      </c>
      <c r="CL105" s="402" t="str">
        <f>IF(CK105="Y",1,IF(CK105="T",0,IF(CK105="Y/T","Belum diisi","Error")))</f>
        <v>Belum diisi</v>
      </c>
      <c r="CM105" s="318" t="str">
        <f>IF(CL105&gt;CL$90,"SALAH, Laporan Kinerja tidak ada","OK")</f>
        <v>OK</v>
      </c>
      <c r="CN105" s="403" t="s">
        <v>26</v>
      </c>
      <c r="CO105" s="402" t="str">
        <f>IF(CN105="Y",1,IF(CN105="T",0,IF(CN105="Y/T","Belum diisi","Error")))</f>
        <v>Belum diisi</v>
      </c>
      <c r="CP105" s="318" t="str">
        <f>IF(CO105&gt;CO$90,"SALAH, Laporan Kinerja tidak ada","OK")</f>
        <v>OK</v>
      </c>
      <c r="CQ105" s="403" t="s">
        <v>26</v>
      </c>
      <c r="CR105" s="402" t="str">
        <f>IF(CQ105="Y",1,IF(CQ105="T",0,IF(CQ105="Y/T","Belum diisi","Error")))</f>
        <v>Belum diisi</v>
      </c>
      <c r="CS105" s="318" t="str">
        <f>IF(CR105&gt;CR$90,"SALAH, Laporan Kinerja tidak ada","OK")</f>
        <v>OK</v>
      </c>
      <c r="CT105" s="403" t="s">
        <v>26</v>
      </c>
      <c r="CU105" s="402" t="str">
        <f>IF(CT105="Y",1,IF(CT105="T",0,IF(CT105="Y/T","Belum diisi","Error")))</f>
        <v>Belum diisi</v>
      </c>
      <c r="CV105" s="318" t="str">
        <f>IF(CU105&gt;CU$90,"SALAH, Laporan Kinerja tidak ada","OK")</f>
        <v>OK</v>
      </c>
      <c r="CW105" s="403" t="s">
        <v>26</v>
      </c>
      <c r="CX105" s="402" t="str">
        <f>IF(CW105="Y",1,IF(CW105="T",0,IF(CW105="Y/T","Belum diisi","Error")))</f>
        <v>Belum diisi</v>
      </c>
      <c r="CY105" s="318" t="str">
        <f>IF(CX105&gt;CX$90,"SALAH, Laporan Kinerja tidak ada","OK")</f>
        <v>OK</v>
      </c>
      <c r="CZ105" s="403" t="s">
        <v>26</v>
      </c>
      <c r="DA105" s="402" t="str">
        <f>IF(CZ105="Y",1,IF(CZ105="T",0,IF(CZ105="Y/T","Belum diisi","Error")))</f>
        <v>Belum diisi</v>
      </c>
      <c r="DB105" s="318" t="str">
        <f>IF(DA105&gt;DA$90,"SALAH, Laporan Kinerja tidak ada","OK")</f>
        <v>OK</v>
      </c>
      <c r="DC105" s="403" t="s">
        <v>26</v>
      </c>
      <c r="DD105" s="402" t="str">
        <f>IF(DC105="Y",1,IF(DC105="T",0,IF(DC105="Y/T","Belum diisi","Error")))</f>
        <v>Belum diisi</v>
      </c>
      <c r="DE105" s="318" t="str">
        <f>IF(DD105&gt;DD$90,"SALAH, Laporan Kinerja tidak ada","OK")</f>
        <v>OK</v>
      </c>
      <c r="DF105" s="403" t="s">
        <v>26</v>
      </c>
      <c r="DG105" s="402" t="str">
        <f>IF(DF105="Y",1,IF(DF105="T",0,IF(DF105="Y/T","Belum diisi","Error")))</f>
        <v>Belum diisi</v>
      </c>
      <c r="DH105" s="318" t="str">
        <f>IF(DG105&gt;DG$90,"SALAH, Laporan Kinerja tidak ada","OK")</f>
        <v>OK</v>
      </c>
      <c r="DI105" s="403" t="s">
        <v>26</v>
      </c>
      <c r="DJ105" s="402" t="str">
        <f>IF(DI105="Y",1,IF(DI105="T",0,IF(DI105="Y/T","Belum diisi","Error")))</f>
        <v>Belum diisi</v>
      </c>
      <c r="DK105" s="318" t="str">
        <f>IF(DJ105&gt;DJ$90,"SALAH, Laporan Kinerja tidak ada","OK")</f>
        <v>OK</v>
      </c>
      <c r="DL105" s="403" t="s">
        <v>26</v>
      </c>
      <c r="DM105" s="402" t="str">
        <f>IF(DL105="Y",1,IF(DL105="T",0,IF(DL105="Y/T","Belum diisi","Error")))</f>
        <v>Belum diisi</v>
      </c>
      <c r="DN105" s="318" t="str">
        <f>IF(DM105&gt;DM$90,"SALAH, Laporan Kinerja tidak ada","OK")</f>
        <v>OK</v>
      </c>
      <c r="DO105" s="403" t="s">
        <v>26</v>
      </c>
      <c r="DP105" s="402" t="str">
        <f>IF(DO105="Y",1,IF(DO105="T",0,IF(DO105="Y/T","Belum diisi","Error")))</f>
        <v>Belum diisi</v>
      </c>
      <c r="DQ105" s="318" t="str">
        <f>IF(DP105&gt;DP$90,"SALAH, Laporan Kinerja tidak ada","OK")</f>
        <v>OK</v>
      </c>
      <c r="DR105" s="403" t="s">
        <v>26</v>
      </c>
      <c r="DS105" s="402" t="str">
        <f>IF(DR105="Y",1,IF(DR105="T",0,IF(DR105="Y/T","Belum diisi","Error")))</f>
        <v>Belum diisi</v>
      </c>
      <c r="DT105" s="318" t="str">
        <f>IF(DS105&gt;DS$90,"SALAH, Laporan Kinerja tidak ada","OK")</f>
        <v>OK</v>
      </c>
      <c r="DU105" s="403" t="s">
        <v>26</v>
      </c>
      <c r="DV105" s="402" t="str">
        <f>IF(DU105="Y",1,IF(DU105="T",0,IF(DU105="Y/T","Belum diisi","Error")))</f>
        <v>Belum diisi</v>
      </c>
      <c r="DW105" s="318" t="str">
        <f>IF(DV105&gt;DV$90,"SALAH, Laporan Kinerja tidak ada","OK")</f>
        <v>OK</v>
      </c>
      <c r="DX105" s="403" t="s">
        <v>26</v>
      </c>
      <c r="DY105" s="402" t="str">
        <f>IF(DX105="Y",1,IF(DX105="T",0,IF(DX105="Y/T","Belum diisi","Error")))</f>
        <v>Belum diisi</v>
      </c>
      <c r="DZ105" s="318" t="str">
        <f>IF(DY105&gt;DY$90,"SALAH, Laporan Kinerja tidak ada","OK")</f>
        <v>OK</v>
      </c>
      <c r="EA105" s="403" t="s">
        <v>26</v>
      </c>
      <c r="EB105" s="402" t="str">
        <f>IF(EA105="Y",1,IF(EA105="T",0,IF(EA105="Y/T","Belum diisi","Error")))</f>
        <v>Belum diisi</v>
      </c>
      <c r="EC105" s="318" t="str">
        <f>IF(EB105&gt;EB$90,"SALAH, Laporan Kinerja tidak ada","OK")</f>
        <v>OK</v>
      </c>
      <c r="ED105" s="403" t="s">
        <v>26</v>
      </c>
      <c r="EE105" s="402" t="str">
        <f>IF(ED105="Y",1,IF(ED105="T",0,IF(ED105="Y/T","Belum diisi","Error")))</f>
        <v>Belum diisi</v>
      </c>
      <c r="EF105" s="318" t="str">
        <f>IF(EE105&gt;EE$90,"SALAH, Laporan Kinerja tidak ada","OK")</f>
        <v>OK</v>
      </c>
      <c r="EG105" s="403" t="s">
        <v>26</v>
      </c>
      <c r="EH105" s="402" t="str">
        <f>IF(EG105="Y",1,IF(EG105="T",0,IF(EG105="Y/T","Belum diisi","Error")))</f>
        <v>Belum diisi</v>
      </c>
      <c r="EI105" s="318" t="str">
        <f>IF(EH105&gt;EH$90,"SALAH, Laporan Kinerja tidak ada","OK")</f>
        <v>OK</v>
      </c>
      <c r="EJ105" s="403" t="s">
        <v>26</v>
      </c>
      <c r="EK105" s="402" t="str">
        <f>IF(EJ105="Y",1,IF(EJ105="T",0,IF(EJ105="Y/T","Belum diisi","Error")))</f>
        <v>Belum diisi</v>
      </c>
      <c r="EL105" s="318" t="str">
        <f>IF(EK105&gt;EK$90,"SALAH, Laporan Kinerja tidak ada","OK")</f>
        <v>OK</v>
      </c>
      <c r="EM105" s="401" t="s">
        <v>26</v>
      </c>
      <c r="EN105" s="402" t="str">
        <f>IF(EM105="Y",1,IF(EM105="T",0,IF(EM105="Y/T","Belum diisi","Error")))</f>
        <v>Belum diisi</v>
      </c>
      <c r="EO105" s="318" t="str">
        <f>IF(EN105&gt;EN$90,"SALAH, Laporan Kinerja tidak ada","OK")</f>
        <v>OK</v>
      </c>
    </row>
    <row r="106" spans="1:145" ht="30">
      <c r="A106" s="56">
        <v>110</v>
      </c>
      <c r="B106" s="310">
        <v>13</v>
      </c>
      <c r="C106" s="410" t="s">
        <v>542</v>
      </c>
      <c r="D106" s="407"/>
      <c r="E106" s="399" t="str">
        <f>IF(F106&gt;0.875,"a",IF(F106&gt;0.625,"b",IF(F106&gt;0.375,"c",IF(F106&gt;0.125,"d",IF(F106&lt;=0.125,"e","Error")))))</f>
        <v>a</v>
      </c>
      <c r="F106" s="405">
        <f t="shared" si="288"/>
        <v>1</v>
      </c>
      <c r="H106" s="387"/>
      <c r="J106" s="313" t="s">
        <v>431</v>
      </c>
      <c r="K106" s="400" t="s">
        <v>1365</v>
      </c>
      <c r="L106" s="399">
        <f>IF(K106="a",1,IF(K106="b",0.75,IF(K106="c",0.5,IF(K106="d",0.25,IF(K106="e",0,IF(K106="a/b/c/d/e","Belum diisi","Error"))))))</f>
        <v>1</v>
      </c>
      <c r="M106" s="318" t="str">
        <f>IF(L106&gt;L$90,"SALAH, Laporan Kinerja tidak ada",IF(L106&gt;AVERAGE(L$96:L$102),"SALAH, Lebih tinggi dari Nilai Kualitas laporan Kinerja","OK"))</f>
        <v>OK</v>
      </c>
      <c r="N106" s="401" t="s">
        <v>431</v>
      </c>
      <c r="O106" s="402" t="str">
        <f>IF(N106="a",1,IF(N106="b",0.75,IF(N106="c",0.5,IF(N106="d",0.25,IF(N106="e",0,IF(N106="a/b/c/d/e","Belum diisi","Error"))))))</f>
        <v>Belum diisi</v>
      </c>
      <c r="P106" s="318" t="e">
        <f>IF(O106&gt;O$90,"SALAH, Laporan Kinerja tidak ada",IF(O106&gt;AVERAGE(O$96:O$102),"SALAH, Lebih tinggi dari Nilai Kualitas laporan Kinerja","OK"))</f>
        <v>#DIV/0!</v>
      </c>
      <c r="Q106" s="401" t="s">
        <v>431</v>
      </c>
      <c r="R106" s="402" t="str">
        <f>IF(Q106="a",1,IF(Q106="b",0.75,IF(Q106="c",0.5,IF(Q106="d",0.25,IF(Q106="e",0,IF(Q106="a/b/c/d/e","Belum diisi","Error"))))))</f>
        <v>Belum diisi</v>
      </c>
      <c r="S106" s="318" t="e">
        <f>IF(R106&gt;R$90,"SALAH, Laporan Kinerja tidak ada",IF(R106&gt;AVERAGE(R$96:R$102),"SALAH, Lebih tinggi dari Nilai Kualitas laporan Kinerja","OK"))</f>
        <v>#DIV/0!</v>
      </c>
      <c r="T106" s="401" t="s">
        <v>431</v>
      </c>
      <c r="U106" s="402" t="str">
        <f>IF(T106="a",1,IF(T106="b",0.75,IF(T106="c",0.5,IF(T106="d",0.25,IF(T106="e",0,IF(T106="a/b/c/d/e","Belum diisi","Error"))))))</f>
        <v>Belum diisi</v>
      </c>
      <c r="V106" s="318" t="e">
        <f>IF(U106&gt;U$90,"SALAH, Laporan Kinerja tidak ada",IF(U106&gt;AVERAGE(U$96:U$102),"SALAH, Lebih tinggi dari Nilai Kualitas laporan Kinerja","OK"))</f>
        <v>#DIV/0!</v>
      </c>
      <c r="W106" s="401" t="s">
        <v>431</v>
      </c>
      <c r="X106" s="402" t="str">
        <f>IF(W106="a",1,IF(W106="b",0.75,IF(W106="c",0.5,IF(W106="d",0.25,IF(W106="e",0,IF(W106="a/b/c/d/e","Belum diisi","Error"))))))</f>
        <v>Belum diisi</v>
      </c>
      <c r="Y106" s="318" t="e">
        <f>IF(X106&gt;X$90,"SALAH, Laporan Kinerja tidak ada",IF(X106&gt;AVERAGE(X$96:X$102),"SALAH, Lebih tinggi dari Nilai Kualitas laporan Kinerja","OK"))</f>
        <v>#DIV/0!</v>
      </c>
      <c r="Z106" s="403" t="s">
        <v>431</v>
      </c>
      <c r="AA106" s="402" t="str">
        <f>IF(Z106="a",1,IF(Z106="b",0.75,IF(Z106="c",0.5,IF(Z106="d",0.25,IF(Z106="e",0,IF(Z106="a/b/c/d/e","Belum diisi","Error"))))))</f>
        <v>Belum diisi</v>
      </c>
      <c r="AB106" s="318" t="e">
        <f>IF(AA106&gt;AA$90,"SALAH, Laporan Kinerja tidak ada",IF(AA106&gt;AVERAGE(AA$96:AA$102),"SALAH, Lebih tinggi dari Nilai Kualitas laporan Kinerja","OK"))</f>
        <v>#DIV/0!</v>
      </c>
      <c r="AC106" s="403" t="s">
        <v>431</v>
      </c>
      <c r="AD106" s="402" t="str">
        <f>IF(AC106="a",1,IF(AC106="b",0.75,IF(AC106="c",0.5,IF(AC106="d",0.25,IF(AC106="e",0,IF(AC106="a/b/c/d/e","Belum diisi","Error"))))))</f>
        <v>Belum diisi</v>
      </c>
      <c r="AE106" s="318" t="e">
        <f>IF(AD106&gt;AD$90,"SALAH, Laporan Kinerja tidak ada",IF(AD106&gt;AVERAGE(AD$96:AD$102),"SALAH, Lebih tinggi dari Nilai Kualitas laporan Kinerja","OK"))</f>
        <v>#DIV/0!</v>
      </c>
      <c r="AF106" s="403" t="s">
        <v>431</v>
      </c>
      <c r="AG106" s="402" t="str">
        <f>IF(AF106="a",1,IF(AF106="b",0.75,IF(AF106="c",0.5,IF(AF106="d",0.25,IF(AF106="e",0,IF(AF106="a/b/c/d/e","Belum diisi","Error"))))))</f>
        <v>Belum diisi</v>
      </c>
      <c r="AH106" s="318" t="e">
        <f>IF(AG106&gt;AG$90,"SALAH, Laporan Kinerja tidak ada",IF(AG106&gt;AVERAGE(AG$96:AG$102),"SALAH, Lebih tinggi dari Nilai Kualitas laporan Kinerja","OK"))</f>
        <v>#DIV/0!</v>
      </c>
      <c r="AI106" s="403" t="s">
        <v>431</v>
      </c>
      <c r="AJ106" s="402" t="str">
        <f>IF(AI106="a",1,IF(AI106="b",0.75,IF(AI106="c",0.5,IF(AI106="d",0.25,IF(AI106="e",0,IF(AI106="a/b/c/d/e","Belum diisi","Error"))))))</f>
        <v>Belum diisi</v>
      </c>
      <c r="AK106" s="318" t="e">
        <f>IF(AJ106&gt;AJ$90,"SALAH, Laporan Kinerja tidak ada",IF(AJ106&gt;AVERAGE(AJ$96:AJ$102),"SALAH, Lebih tinggi dari Nilai Kualitas laporan Kinerja","OK"))</f>
        <v>#DIV/0!</v>
      </c>
      <c r="AL106" s="403" t="s">
        <v>431</v>
      </c>
      <c r="AM106" s="402" t="str">
        <f>IF(AL106="a",1,IF(AL106="b",0.75,IF(AL106="c",0.5,IF(AL106="d",0.25,IF(AL106="e",0,IF(AL106="a/b/c/d/e","Belum diisi","Error"))))))</f>
        <v>Belum diisi</v>
      </c>
      <c r="AN106" s="318" t="e">
        <f>IF(AM106&gt;AM$90,"SALAH, Laporan Kinerja tidak ada",IF(AM106&gt;AVERAGE(AM$96:AM$102),"SALAH, Lebih tinggi dari Nilai Kualitas laporan Kinerja","OK"))</f>
        <v>#DIV/0!</v>
      </c>
      <c r="AO106" s="401" t="s">
        <v>431</v>
      </c>
      <c r="AP106" s="402" t="str">
        <f>IF(AO106="a",1,IF(AO106="b",0.75,IF(AO106="c",0.5,IF(AO106="d",0.25,IF(AO106="e",0,IF(AO106="a/b/c/d/e","Belum diisi","Error"))))))</f>
        <v>Belum diisi</v>
      </c>
      <c r="AQ106" s="318" t="e">
        <f>IF(AP106&gt;AP$90,"SALAH, Laporan Kinerja tidak ada",IF(AP106&gt;AVERAGE(AP$96:AP$102),"SALAH, Lebih tinggi dari Nilai Kualitas laporan Kinerja","OK"))</f>
        <v>#DIV/0!</v>
      </c>
      <c r="AR106" s="401" t="s">
        <v>431</v>
      </c>
      <c r="AS106" s="402" t="str">
        <f>IF(AR106="a",1,IF(AR106="b",0.75,IF(AR106="c",0.5,IF(AR106="d",0.25,IF(AR106="e",0,IF(AR106="a/b/c/d/e","Belum diisi","Error"))))))</f>
        <v>Belum diisi</v>
      </c>
      <c r="AT106" s="318" t="e">
        <f>IF(AS106&gt;AS$90,"SALAH, Laporan Kinerja tidak ada",IF(AS106&gt;AVERAGE(AS$96:AS$102),"SALAH, Lebih tinggi dari Nilai Kualitas laporan Kinerja","OK"))</f>
        <v>#DIV/0!</v>
      </c>
      <c r="AU106" s="401" t="s">
        <v>431</v>
      </c>
      <c r="AV106" s="402" t="str">
        <f>IF(AU106="a",1,IF(AU106="b",0.75,IF(AU106="c",0.5,IF(AU106="d",0.25,IF(AU106="e",0,IF(AU106="a/b/c/d/e","Belum diisi","Error"))))))</f>
        <v>Belum diisi</v>
      </c>
      <c r="AW106" s="318" t="e">
        <f>IF(AV106&gt;AV$90,"SALAH, Laporan Kinerja tidak ada",IF(AV106&gt;AVERAGE(AV$96:AV$102),"SALAH, Lebih tinggi dari Nilai Kualitas laporan Kinerja","OK"))</f>
        <v>#DIV/0!</v>
      </c>
      <c r="AX106" s="401" t="s">
        <v>431</v>
      </c>
      <c r="AY106" s="402" t="str">
        <f>IF(AX106="a",1,IF(AX106="b",0.75,IF(AX106="c",0.5,IF(AX106="d",0.25,IF(AX106="e",0,IF(AX106="a/b/c/d/e","Belum diisi","Error"))))))</f>
        <v>Belum diisi</v>
      </c>
      <c r="AZ106" s="318" t="e">
        <f>IF(AY106&gt;AY$90,"SALAH, Laporan Kinerja tidak ada",IF(AY106&gt;AVERAGE(AY$96:AY$102),"SALAH, Lebih tinggi dari Nilai Kualitas laporan Kinerja","OK"))</f>
        <v>#DIV/0!</v>
      </c>
      <c r="BA106" s="403" t="s">
        <v>431</v>
      </c>
      <c r="BB106" s="402" t="str">
        <f>IF(BA106="a",1,IF(BA106="b",0.75,IF(BA106="c",0.5,IF(BA106="d",0.25,IF(BA106="e",0,IF(BA106="a/b/c/d/e","Belum diisi","Error"))))))</f>
        <v>Belum diisi</v>
      </c>
      <c r="BC106" s="318" t="e">
        <f>IF(BB106&gt;BB$90,"SALAH, Laporan Kinerja tidak ada",IF(BB106&gt;AVERAGE(BB$96:BB$102),"SALAH, Lebih tinggi dari Nilai Kualitas laporan Kinerja","OK"))</f>
        <v>#DIV/0!</v>
      </c>
      <c r="BD106" s="403" t="s">
        <v>431</v>
      </c>
      <c r="BE106" s="402" t="str">
        <f>IF(BD106="a",1,IF(BD106="b",0.75,IF(BD106="c",0.5,IF(BD106="d",0.25,IF(BD106="e",0,IF(BD106="a/b/c/d/e","Belum diisi","Error"))))))</f>
        <v>Belum diisi</v>
      </c>
      <c r="BF106" s="318" t="e">
        <f>IF(BE106&gt;BE$90,"SALAH, Laporan Kinerja tidak ada",IF(BE106&gt;AVERAGE(BE$96:BE$102),"SALAH, Lebih tinggi dari Nilai Kualitas laporan Kinerja","OK"))</f>
        <v>#DIV/0!</v>
      </c>
      <c r="BG106" s="403" t="s">
        <v>431</v>
      </c>
      <c r="BH106" s="402" t="str">
        <f>IF(BG106="a",1,IF(BG106="b",0.75,IF(BG106="c",0.5,IF(BG106="d",0.25,IF(BG106="e",0,IF(BG106="a/b/c/d/e","Belum diisi","Error"))))))</f>
        <v>Belum diisi</v>
      </c>
      <c r="BI106" s="318" t="e">
        <f>IF(BH106&gt;BH$90,"SALAH, Laporan Kinerja tidak ada",IF(BH106&gt;AVERAGE(BH$96:BH$102),"SALAH, Lebih tinggi dari Nilai Kualitas laporan Kinerja","OK"))</f>
        <v>#DIV/0!</v>
      </c>
      <c r="BJ106" s="403" t="s">
        <v>431</v>
      </c>
      <c r="BK106" s="402" t="str">
        <f>IF(BJ106="a",1,IF(BJ106="b",0.75,IF(BJ106="c",0.5,IF(BJ106="d",0.25,IF(BJ106="e",0,IF(BJ106="a/b/c/d/e","Belum diisi","Error"))))))</f>
        <v>Belum diisi</v>
      </c>
      <c r="BL106" s="318" t="e">
        <f>IF(BK106&gt;BK$90,"SALAH, Laporan Kinerja tidak ada",IF(BK106&gt;AVERAGE(BK$96:BK$102),"SALAH, Lebih tinggi dari Nilai Kualitas laporan Kinerja","OK"))</f>
        <v>#DIV/0!</v>
      </c>
      <c r="BM106" s="403" t="s">
        <v>431</v>
      </c>
      <c r="BN106" s="402" t="str">
        <f>IF(BM106="a",1,IF(BM106="b",0.75,IF(BM106="c",0.5,IF(BM106="d",0.25,IF(BM106="e",0,IF(BM106="a/b/c/d/e","Belum diisi","Error"))))))</f>
        <v>Belum diisi</v>
      </c>
      <c r="BO106" s="318" t="e">
        <f>IF(BN106&gt;BN$90,"SALAH, Laporan Kinerja tidak ada",IF(BN106&gt;AVERAGE(BN$96:BN$102),"SALAH, Lebih tinggi dari Nilai Kualitas laporan Kinerja","OK"))</f>
        <v>#DIV/0!</v>
      </c>
      <c r="BP106" s="403" t="s">
        <v>431</v>
      </c>
      <c r="BQ106" s="402" t="str">
        <f>IF(BP106="a",1,IF(BP106="b",0.75,IF(BP106="c",0.5,IF(BP106="d",0.25,IF(BP106="e",0,IF(BP106="a/b/c/d/e","Belum diisi","Error"))))))</f>
        <v>Belum diisi</v>
      </c>
      <c r="BR106" s="318" t="e">
        <f>IF(BQ106&gt;BQ$90,"SALAH, Laporan Kinerja tidak ada",IF(BQ106&gt;AVERAGE(BQ$96:BQ$102),"SALAH, Lebih tinggi dari Nilai Kualitas laporan Kinerja","OK"))</f>
        <v>#DIV/0!</v>
      </c>
      <c r="BS106" s="403" t="s">
        <v>431</v>
      </c>
      <c r="BT106" s="402" t="str">
        <f>IF(BS106="a",1,IF(BS106="b",0.75,IF(BS106="c",0.5,IF(BS106="d",0.25,IF(BS106="e",0,IF(BS106="a/b/c/d/e","Belum diisi","Error"))))))</f>
        <v>Belum diisi</v>
      </c>
      <c r="BU106" s="318" t="e">
        <f>IF(BT106&gt;BT$90,"SALAH, Laporan Kinerja tidak ada",IF(BT106&gt;AVERAGE(BT$96:BT$102),"SALAH, Lebih tinggi dari Nilai Kualitas laporan Kinerja","OK"))</f>
        <v>#DIV/0!</v>
      </c>
      <c r="BV106" s="403" t="s">
        <v>431</v>
      </c>
      <c r="BW106" s="402" t="str">
        <f>IF(BV106="a",1,IF(BV106="b",0.75,IF(BV106="c",0.5,IF(BV106="d",0.25,IF(BV106="e",0,IF(BV106="a/b/c/d/e","Belum diisi","Error"))))))</f>
        <v>Belum diisi</v>
      </c>
      <c r="BX106" s="318" t="e">
        <f>IF(BW106&gt;BW$90,"SALAH, Laporan Kinerja tidak ada",IF(BW106&gt;AVERAGE(BW$96:BW$102),"SALAH, Lebih tinggi dari Nilai Kualitas laporan Kinerja","OK"))</f>
        <v>#DIV/0!</v>
      </c>
      <c r="BY106" s="403" t="s">
        <v>431</v>
      </c>
      <c r="BZ106" s="402" t="str">
        <f>IF(BY106="a",1,IF(BY106="b",0.75,IF(BY106="c",0.5,IF(BY106="d",0.25,IF(BY106="e",0,IF(BY106="a/b/c/d/e","Belum diisi","Error"))))))</f>
        <v>Belum diisi</v>
      </c>
      <c r="CA106" s="318" t="e">
        <f>IF(BZ106&gt;BZ$90,"SALAH, Laporan Kinerja tidak ada",IF(BZ106&gt;AVERAGE(BZ$96:BZ$102),"SALAH, Lebih tinggi dari Nilai Kualitas laporan Kinerja","OK"))</f>
        <v>#DIV/0!</v>
      </c>
      <c r="CB106" s="403" t="s">
        <v>431</v>
      </c>
      <c r="CC106" s="402" t="str">
        <f>IF(CB106="a",1,IF(CB106="b",0.75,IF(CB106="c",0.5,IF(CB106="d",0.25,IF(CB106="e",0,IF(CB106="a/b/c/d/e","Belum diisi","Error"))))))</f>
        <v>Belum diisi</v>
      </c>
      <c r="CD106" s="318" t="e">
        <f>IF(CC106&gt;CC$90,"SALAH, Laporan Kinerja tidak ada",IF(CC106&gt;AVERAGE(CC$96:CC$102),"SALAH, Lebih tinggi dari Nilai Kualitas laporan Kinerja","OK"))</f>
        <v>#DIV/0!</v>
      </c>
      <c r="CE106" s="403" t="s">
        <v>431</v>
      </c>
      <c r="CF106" s="402" t="str">
        <f>IF(CE106="a",1,IF(CE106="b",0.75,IF(CE106="c",0.5,IF(CE106="d",0.25,IF(CE106="e",0,IF(CE106="a/b/c/d/e","Belum diisi","Error"))))))</f>
        <v>Belum diisi</v>
      </c>
      <c r="CG106" s="318" t="e">
        <f>IF(CF106&gt;CF$90,"SALAH, Laporan Kinerja tidak ada",IF(CF106&gt;AVERAGE(CF$96:CF$102),"SALAH, Lebih tinggi dari Nilai Kualitas laporan Kinerja","OK"))</f>
        <v>#DIV/0!</v>
      </c>
      <c r="CH106" s="403" t="s">
        <v>431</v>
      </c>
      <c r="CI106" s="402" t="str">
        <f>IF(CH106="a",1,IF(CH106="b",0.75,IF(CH106="c",0.5,IF(CH106="d",0.25,IF(CH106="e",0,IF(CH106="a/b/c/d/e","Belum diisi","Error"))))))</f>
        <v>Belum diisi</v>
      </c>
      <c r="CJ106" s="318" t="e">
        <f>IF(CI106&gt;CI$90,"SALAH, Laporan Kinerja tidak ada",IF(CI106&gt;AVERAGE(CI$96:CI$102),"SALAH, Lebih tinggi dari Nilai Kualitas laporan Kinerja","OK"))</f>
        <v>#DIV/0!</v>
      </c>
      <c r="CK106" s="403" t="s">
        <v>431</v>
      </c>
      <c r="CL106" s="402" t="str">
        <f>IF(CK106="a",1,IF(CK106="b",0.75,IF(CK106="c",0.5,IF(CK106="d",0.25,IF(CK106="e",0,IF(CK106="a/b/c/d/e","Belum diisi","Error"))))))</f>
        <v>Belum diisi</v>
      </c>
      <c r="CM106" s="318" t="e">
        <f>IF(CL106&gt;CL$90,"SALAH, Laporan Kinerja tidak ada",IF(CL106&gt;AVERAGE(CL$96:CL$102),"SALAH, Lebih tinggi dari Nilai Kualitas laporan Kinerja","OK"))</f>
        <v>#DIV/0!</v>
      </c>
      <c r="CN106" s="403" t="s">
        <v>431</v>
      </c>
      <c r="CO106" s="402" t="str">
        <f>IF(CN106="a",1,IF(CN106="b",0.75,IF(CN106="c",0.5,IF(CN106="d",0.25,IF(CN106="e",0,IF(CN106="a/b/c/d/e","Belum diisi","Error"))))))</f>
        <v>Belum diisi</v>
      </c>
      <c r="CP106" s="318" t="e">
        <f>IF(CO106&gt;CO$90,"SALAH, Laporan Kinerja tidak ada",IF(CO106&gt;AVERAGE(CO$96:CO$102),"SALAH, Lebih tinggi dari Nilai Kualitas laporan Kinerja","OK"))</f>
        <v>#DIV/0!</v>
      </c>
      <c r="CQ106" s="403" t="s">
        <v>431</v>
      </c>
      <c r="CR106" s="402" t="str">
        <f>IF(CQ106="a",1,IF(CQ106="b",0.75,IF(CQ106="c",0.5,IF(CQ106="d",0.25,IF(CQ106="e",0,IF(CQ106="a/b/c/d/e","Belum diisi","Error"))))))</f>
        <v>Belum diisi</v>
      </c>
      <c r="CS106" s="318" t="e">
        <f>IF(CR106&gt;CR$90,"SALAH, Laporan Kinerja tidak ada",IF(CR106&gt;AVERAGE(CR$96:CR$102),"SALAH, Lebih tinggi dari Nilai Kualitas laporan Kinerja","OK"))</f>
        <v>#DIV/0!</v>
      </c>
      <c r="CT106" s="403" t="s">
        <v>431</v>
      </c>
      <c r="CU106" s="402" t="str">
        <f>IF(CT106="a",1,IF(CT106="b",0.75,IF(CT106="c",0.5,IF(CT106="d",0.25,IF(CT106="e",0,IF(CT106="a/b/c/d/e","Belum diisi","Error"))))))</f>
        <v>Belum diisi</v>
      </c>
      <c r="CV106" s="318" t="e">
        <f>IF(CU106&gt;CU$90,"SALAH, Laporan Kinerja tidak ada",IF(CU106&gt;AVERAGE(CU$96:CU$102),"SALAH, Lebih tinggi dari Nilai Kualitas laporan Kinerja","OK"))</f>
        <v>#DIV/0!</v>
      </c>
      <c r="CW106" s="403" t="s">
        <v>431</v>
      </c>
      <c r="CX106" s="402" t="str">
        <f>IF(CW106="a",1,IF(CW106="b",0.75,IF(CW106="c",0.5,IF(CW106="d",0.25,IF(CW106="e",0,IF(CW106="a/b/c/d/e","Belum diisi","Error"))))))</f>
        <v>Belum diisi</v>
      </c>
      <c r="CY106" s="318" t="e">
        <f>IF(CX106&gt;CX$90,"SALAH, Laporan Kinerja tidak ada",IF(CX106&gt;AVERAGE(CX$96:CX$102),"SALAH, Lebih tinggi dari Nilai Kualitas laporan Kinerja","OK"))</f>
        <v>#DIV/0!</v>
      </c>
      <c r="CZ106" s="403" t="s">
        <v>431</v>
      </c>
      <c r="DA106" s="402" t="str">
        <f>IF(CZ106="a",1,IF(CZ106="b",0.75,IF(CZ106="c",0.5,IF(CZ106="d",0.25,IF(CZ106="e",0,IF(CZ106="a/b/c/d/e","Belum diisi","Error"))))))</f>
        <v>Belum diisi</v>
      </c>
      <c r="DB106" s="318" t="e">
        <f>IF(DA106&gt;DA$90,"SALAH, Laporan Kinerja tidak ada",IF(DA106&gt;AVERAGE(DA$96:DA$102),"SALAH, Lebih tinggi dari Nilai Kualitas laporan Kinerja","OK"))</f>
        <v>#DIV/0!</v>
      </c>
      <c r="DC106" s="403" t="s">
        <v>431</v>
      </c>
      <c r="DD106" s="402" t="str">
        <f>IF(DC106="a",1,IF(DC106="b",0.75,IF(DC106="c",0.5,IF(DC106="d",0.25,IF(DC106="e",0,IF(DC106="a/b/c/d/e","Belum diisi","Error"))))))</f>
        <v>Belum diisi</v>
      </c>
      <c r="DE106" s="318" t="e">
        <f>IF(DD106&gt;DD$90,"SALAH, Laporan Kinerja tidak ada",IF(DD106&gt;AVERAGE(DD$96:DD$102),"SALAH, Lebih tinggi dari Nilai Kualitas laporan Kinerja","OK"))</f>
        <v>#DIV/0!</v>
      </c>
      <c r="DF106" s="403" t="s">
        <v>431</v>
      </c>
      <c r="DG106" s="402" t="str">
        <f>IF(DF106="a",1,IF(DF106="b",0.75,IF(DF106="c",0.5,IF(DF106="d",0.25,IF(DF106="e",0,IF(DF106="a/b/c/d/e","Belum diisi","Error"))))))</f>
        <v>Belum diisi</v>
      </c>
      <c r="DH106" s="318" t="e">
        <f>IF(DG106&gt;DG$90,"SALAH, Laporan Kinerja tidak ada",IF(DG106&gt;AVERAGE(DG$96:DG$102),"SALAH, Lebih tinggi dari Nilai Kualitas laporan Kinerja","OK"))</f>
        <v>#DIV/0!</v>
      </c>
      <c r="DI106" s="403" t="s">
        <v>431</v>
      </c>
      <c r="DJ106" s="402" t="str">
        <f>IF(DI106="a",1,IF(DI106="b",0.75,IF(DI106="c",0.5,IF(DI106="d",0.25,IF(DI106="e",0,IF(DI106="a/b/c/d/e","Belum diisi","Error"))))))</f>
        <v>Belum diisi</v>
      </c>
      <c r="DK106" s="318" t="e">
        <f>IF(DJ106&gt;DJ$90,"SALAH, Laporan Kinerja tidak ada",IF(DJ106&gt;AVERAGE(DJ$96:DJ$102),"SALAH, Lebih tinggi dari Nilai Kualitas laporan Kinerja","OK"))</f>
        <v>#DIV/0!</v>
      </c>
      <c r="DL106" s="403" t="s">
        <v>431</v>
      </c>
      <c r="DM106" s="402" t="str">
        <f>IF(DL106="a",1,IF(DL106="b",0.75,IF(DL106="c",0.5,IF(DL106="d",0.25,IF(DL106="e",0,IF(DL106="a/b/c/d/e","Belum diisi","Error"))))))</f>
        <v>Belum diisi</v>
      </c>
      <c r="DN106" s="318" t="e">
        <f>IF(DM106&gt;DM$90,"SALAH, Laporan Kinerja tidak ada",IF(DM106&gt;AVERAGE(DM$96:DM$102),"SALAH, Lebih tinggi dari Nilai Kualitas laporan Kinerja","OK"))</f>
        <v>#DIV/0!</v>
      </c>
      <c r="DO106" s="403" t="s">
        <v>431</v>
      </c>
      <c r="DP106" s="402" t="str">
        <f>IF(DO106="a",1,IF(DO106="b",0.75,IF(DO106="c",0.5,IF(DO106="d",0.25,IF(DO106="e",0,IF(DO106="a/b/c/d/e","Belum diisi","Error"))))))</f>
        <v>Belum diisi</v>
      </c>
      <c r="DQ106" s="318" t="e">
        <f>IF(DP106&gt;DP$90,"SALAH, Laporan Kinerja tidak ada",IF(DP106&gt;AVERAGE(DP$96:DP$102),"SALAH, Lebih tinggi dari Nilai Kualitas laporan Kinerja","OK"))</f>
        <v>#DIV/0!</v>
      </c>
      <c r="DR106" s="403" t="s">
        <v>431</v>
      </c>
      <c r="DS106" s="402" t="str">
        <f>IF(DR106="a",1,IF(DR106="b",0.75,IF(DR106="c",0.5,IF(DR106="d",0.25,IF(DR106="e",0,IF(DR106="a/b/c/d/e","Belum diisi","Error"))))))</f>
        <v>Belum diisi</v>
      </c>
      <c r="DT106" s="318" t="e">
        <f>IF(DS106&gt;DS$90,"SALAH, Laporan Kinerja tidak ada",IF(DS106&gt;AVERAGE(DS$96:DS$102),"SALAH, Lebih tinggi dari Nilai Kualitas laporan Kinerja","OK"))</f>
        <v>#DIV/0!</v>
      </c>
      <c r="DU106" s="403" t="s">
        <v>431</v>
      </c>
      <c r="DV106" s="402" t="str">
        <f>IF(DU106="a",1,IF(DU106="b",0.75,IF(DU106="c",0.5,IF(DU106="d",0.25,IF(DU106="e",0,IF(DU106="a/b/c/d/e","Belum diisi","Error"))))))</f>
        <v>Belum diisi</v>
      </c>
      <c r="DW106" s="318" t="e">
        <f>IF(DV106&gt;DV$90,"SALAH, Laporan Kinerja tidak ada",IF(DV106&gt;AVERAGE(DV$96:DV$102),"SALAH, Lebih tinggi dari Nilai Kualitas laporan Kinerja","OK"))</f>
        <v>#DIV/0!</v>
      </c>
      <c r="DX106" s="403" t="s">
        <v>431</v>
      </c>
      <c r="DY106" s="402" t="str">
        <f>IF(DX106="a",1,IF(DX106="b",0.75,IF(DX106="c",0.5,IF(DX106="d",0.25,IF(DX106="e",0,IF(DX106="a/b/c/d/e","Belum diisi","Error"))))))</f>
        <v>Belum diisi</v>
      </c>
      <c r="DZ106" s="318" t="e">
        <f>IF(DY106&gt;DY$90,"SALAH, Laporan Kinerja tidak ada",IF(DY106&gt;AVERAGE(DY$96:DY$102),"SALAH, Lebih tinggi dari Nilai Kualitas laporan Kinerja","OK"))</f>
        <v>#DIV/0!</v>
      </c>
      <c r="EA106" s="403" t="s">
        <v>431</v>
      </c>
      <c r="EB106" s="402" t="str">
        <f>IF(EA106="a",1,IF(EA106="b",0.75,IF(EA106="c",0.5,IF(EA106="d",0.25,IF(EA106="e",0,IF(EA106="a/b/c/d/e","Belum diisi","Error"))))))</f>
        <v>Belum diisi</v>
      </c>
      <c r="EC106" s="318" t="e">
        <f>IF(EB106&gt;EB$90,"SALAH, Laporan Kinerja tidak ada",IF(EB106&gt;AVERAGE(EB$96:EB$102),"SALAH, Lebih tinggi dari Nilai Kualitas laporan Kinerja","OK"))</f>
        <v>#DIV/0!</v>
      </c>
      <c r="ED106" s="403" t="s">
        <v>431</v>
      </c>
      <c r="EE106" s="402" t="str">
        <f>IF(ED106="a",1,IF(ED106="b",0.75,IF(ED106="c",0.5,IF(ED106="d",0.25,IF(ED106="e",0,IF(ED106="a/b/c/d/e","Belum diisi","Error"))))))</f>
        <v>Belum diisi</v>
      </c>
      <c r="EF106" s="318" t="e">
        <f>IF(EE106&gt;EE$90,"SALAH, Laporan Kinerja tidak ada",IF(EE106&gt;AVERAGE(EE$96:EE$102),"SALAH, Lebih tinggi dari Nilai Kualitas laporan Kinerja","OK"))</f>
        <v>#DIV/0!</v>
      </c>
      <c r="EG106" s="403" t="s">
        <v>431</v>
      </c>
      <c r="EH106" s="402" t="str">
        <f>IF(EG106="a",1,IF(EG106="b",0.75,IF(EG106="c",0.5,IF(EG106="d",0.25,IF(EG106="e",0,IF(EG106="a/b/c/d/e","Belum diisi","Error"))))))</f>
        <v>Belum diisi</v>
      </c>
      <c r="EI106" s="318" t="e">
        <f>IF(EH106&gt;EH$90,"SALAH, Laporan Kinerja tidak ada",IF(EH106&gt;AVERAGE(EH$96:EH$102),"SALAH, Lebih tinggi dari Nilai Kualitas laporan Kinerja","OK"))</f>
        <v>#DIV/0!</v>
      </c>
      <c r="EJ106" s="403" t="s">
        <v>431</v>
      </c>
      <c r="EK106" s="402" t="str">
        <f>IF(EJ106="a",1,IF(EJ106="b",0.75,IF(EJ106="c",0.5,IF(EJ106="d",0.25,IF(EJ106="e",0,IF(EJ106="a/b/c/d/e","Belum diisi","Error"))))))</f>
        <v>Belum diisi</v>
      </c>
      <c r="EL106" s="318" t="e">
        <f>IF(EK106&gt;EK$90,"SALAH, Laporan Kinerja tidak ada",IF(EK106&gt;AVERAGE(EK$96:EK$102),"SALAH, Lebih tinggi dari Nilai Kualitas laporan Kinerja","OK"))</f>
        <v>#DIV/0!</v>
      </c>
      <c r="EM106" s="401" t="s">
        <v>431</v>
      </c>
      <c r="EN106" s="402" t="str">
        <f>IF(EM106="a",1,IF(EM106="b",0.75,IF(EM106="c",0.5,IF(EM106="d",0.25,IF(EM106="e",0,IF(EM106="a/b/c/d/e","Belum diisi","Error"))))))</f>
        <v>Belum diisi</v>
      </c>
      <c r="EO106" s="318" t="e">
        <f>IF(EN106&gt;EN$90,"SALAH, Laporan Kinerja tidak ada",IF(EN106&gt;AVERAGE(EN$96:EN$102),"SALAH, Lebih tinggi dari Nilai Kualitas laporan Kinerja","OK"))</f>
        <v>#DIV/0!</v>
      </c>
    </row>
    <row r="107" spans="1:145" ht="30">
      <c r="A107" s="278">
        <v>111</v>
      </c>
      <c r="B107" s="310">
        <v>14</v>
      </c>
      <c r="C107" s="410" t="s">
        <v>74</v>
      </c>
      <c r="D107" s="407"/>
      <c r="E107" s="399" t="str">
        <f>IF(F107&gt;0.875,"a",IF(F107&gt;0.625,"b",IF(F107&gt;0.375,"c",IF(F107&gt;0.125,"d",IF(F107&lt;=0.125,"e","Error")))))</f>
        <v>a</v>
      </c>
      <c r="F107" s="405">
        <f t="shared" si="288"/>
        <v>1</v>
      </c>
      <c r="H107" s="387"/>
      <c r="J107" s="313" t="s">
        <v>431</v>
      </c>
      <c r="K107" s="400" t="s">
        <v>1365</v>
      </c>
      <c r="L107" s="399">
        <f>IF(K107="a",1,IF(K107="b",0.75,IF(K107="c",0.5,IF(K107="d",0.25,IF(K107="e",0,IF(K107="a/b/c/d/e","Belum diisi","Error"))))))</f>
        <v>1</v>
      </c>
      <c r="M107" s="318" t="str">
        <f>IF(L107&gt;L$90,"SALAH, Laporan Kinerja tidak ada",IF(L107&gt;AVERAGE(L$96:L$102),"SALAH, Lebih tinggi dari Nilai Kualitas laporan Kinerja","OK"))</f>
        <v>OK</v>
      </c>
      <c r="N107" s="401" t="s">
        <v>431</v>
      </c>
      <c r="O107" s="402" t="str">
        <f>IF(N107="a",1,IF(N107="b",0.75,IF(N107="c",0.5,IF(N107="d",0.25,IF(N107="e",0,IF(N107="a/b/c/d/e","Belum diisi","Error"))))))</f>
        <v>Belum diisi</v>
      </c>
      <c r="P107" s="318" t="e">
        <f>IF(O107&gt;O$90,"SALAH, Laporan Kinerja tidak ada",IF(O107&gt;AVERAGE(O$96:O$102),"SALAH, Lebih tinggi dari Nilai Kualitas laporan Kinerja","OK"))</f>
        <v>#DIV/0!</v>
      </c>
      <c r="Q107" s="401" t="s">
        <v>431</v>
      </c>
      <c r="R107" s="402" t="str">
        <f>IF(Q107="a",1,IF(Q107="b",0.75,IF(Q107="c",0.5,IF(Q107="d",0.25,IF(Q107="e",0,IF(Q107="a/b/c/d/e","Belum diisi","Error"))))))</f>
        <v>Belum diisi</v>
      </c>
      <c r="S107" s="318" t="e">
        <f>IF(R107&gt;R$90,"SALAH, Laporan Kinerja tidak ada",IF(R107&gt;AVERAGE(R$96:R$102),"SALAH, Lebih tinggi dari Nilai Kualitas laporan Kinerja","OK"))</f>
        <v>#DIV/0!</v>
      </c>
      <c r="T107" s="401" t="s">
        <v>431</v>
      </c>
      <c r="U107" s="402" t="str">
        <f>IF(T107="a",1,IF(T107="b",0.75,IF(T107="c",0.5,IF(T107="d",0.25,IF(T107="e",0,IF(T107="a/b/c/d/e","Belum diisi","Error"))))))</f>
        <v>Belum diisi</v>
      </c>
      <c r="V107" s="318" t="e">
        <f>IF(U107&gt;U$90,"SALAH, Laporan Kinerja tidak ada",IF(U107&gt;AVERAGE(U$96:U$102),"SALAH, Lebih tinggi dari Nilai Kualitas laporan Kinerja","OK"))</f>
        <v>#DIV/0!</v>
      </c>
      <c r="W107" s="401" t="s">
        <v>431</v>
      </c>
      <c r="X107" s="402" t="str">
        <f>IF(W107="a",1,IF(W107="b",0.75,IF(W107="c",0.5,IF(W107="d",0.25,IF(W107="e",0,IF(W107="a/b/c/d/e","Belum diisi","Error"))))))</f>
        <v>Belum diisi</v>
      </c>
      <c r="Y107" s="318" t="e">
        <f>IF(X107&gt;X$90,"SALAH, Laporan Kinerja tidak ada",IF(X107&gt;AVERAGE(X$96:X$102),"SALAH, Lebih tinggi dari Nilai Kualitas laporan Kinerja","OK"))</f>
        <v>#DIV/0!</v>
      </c>
      <c r="Z107" s="403" t="s">
        <v>431</v>
      </c>
      <c r="AA107" s="402" t="str">
        <f>IF(Z107="a",1,IF(Z107="b",0.75,IF(Z107="c",0.5,IF(Z107="d",0.25,IF(Z107="e",0,IF(Z107="a/b/c/d/e","Belum diisi","Error"))))))</f>
        <v>Belum diisi</v>
      </c>
      <c r="AB107" s="318" t="e">
        <f>IF(AA107&gt;AA$90,"SALAH, Laporan Kinerja tidak ada",IF(AA107&gt;AVERAGE(AA$96:AA$102),"SALAH, Lebih tinggi dari Nilai Kualitas laporan Kinerja","OK"))</f>
        <v>#DIV/0!</v>
      </c>
      <c r="AC107" s="403" t="s">
        <v>431</v>
      </c>
      <c r="AD107" s="402" t="str">
        <f>IF(AC107="a",1,IF(AC107="b",0.75,IF(AC107="c",0.5,IF(AC107="d",0.25,IF(AC107="e",0,IF(AC107="a/b/c/d/e","Belum diisi","Error"))))))</f>
        <v>Belum diisi</v>
      </c>
      <c r="AE107" s="318" t="e">
        <f>IF(AD107&gt;AD$90,"SALAH, Laporan Kinerja tidak ada",IF(AD107&gt;AVERAGE(AD$96:AD$102),"SALAH, Lebih tinggi dari Nilai Kualitas laporan Kinerja","OK"))</f>
        <v>#DIV/0!</v>
      </c>
      <c r="AF107" s="403" t="s">
        <v>431</v>
      </c>
      <c r="AG107" s="402" t="str">
        <f>IF(AF107="a",1,IF(AF107="b",0.75,IF(AF107="c",0.5,IF(AF107="d",0.25,IF(AF107="e",0,IF(AF107="a/b/c/d/e","Belum diisi","Error"))))))</f>
        <v>Belum diisi</v>
      </c>
      <c r="AH107" s="318" t="e">
        <f>IF(AG107&gt;AG$90,"SALAH, Laporan Kinerja tidak ada",IF(AG107&gt;AVERAGE(AG$96:AG$102),"SALAH, Lebih tinggi dari Nilai Kualitas laporan Kinerja","OK"))</f>
        <v>#DIV/0!</v>
      </c>
      <c r="AI107" s="403" t="s">
        <v>431</v>
      </c>
      <c r="AJ107" s="402" t="str">
        <f>IF(AI107="a",1,IF(AI107="b",0.75,IF(AI107="c",0.5,IF(AI107="d",0.25,IF(AI107="e",0,IF(AI107="a/b/c/d/e","Belum diisi","Error"))))))</f>
        <v>Belum diisi</v>
      </c>
      <c r="AK107" s="318" t="e">
        <f>IF(AJ107&gt;AJ$90,"SALAH, Laporan Kinerja tidak ada",IF(AJ107&gt;AVERAGE(AJ$96:AJ$102),"SALAH, Lebih tinggi dari Nilai Kualitas laporan Kinerja","OK"))</f>
        <v>#DIV/0!</v>
      </c>
      <c r="AL107" s="403" t="s">
        <v>431</v>
      </c>
      <c r="AM107" s="402" t="str">
        <f>IF(AL107="a",1,IF(AL107="b",0.75,IF(AL107="c",0.5,IF(AL107="d",0.25,IF(AL107="e",0,IF(AL107="a/b/c/d/e","Belum diisi","Error"))))))</f>
        <v>Belum diisi</v>
      </c>
      <c r="AN107" s="318" t="e">
        <f>IF(AM107&gt;AM$90,"SALAH, Laporan Kinerja tidak ada",IF(AM107&gt;AVERAGE(AM$96:AM$102),"SALAH, Lebih tinggi dari Nilai Kualitas laporan Kinerja","OK"))</f>
        <v>#DIV/0!</v>
      </c>
      <c r="AO107" s="401" t="s">
        <v>431</v>
      </c>
      <c r="AP107" s="402" t="str">
        <f>IF(AO107="a",1,IF(AO107="b",0.75,IF(AO107="c",0.5,IF(AO107="d",0.25,IF(AO107="e",0,IF(AO107="a/b/c/d/e","Belum diisi","Error"))))))</f>
        <v>Belum diisi</v>
      </c>
      <c r="AQ107" s="318" t="e">
        <f>IF(AP107&gt;AP$90,"SALAH, Laporan Kinerja tidak ada",IF(AP107&gt;AVERAGE(AP$96:AP$102),"SALAH, Lebih tinggi dari Nilai Kualitas laporan Kinerja","OK"))</f>
        <v>#DIV/0!</v>
      </c>
      <c r="AR107" s="401" t="s">
        <v>431</v>
      </c>
      <c r="AS107" s="402" t="str">
        <f>IF(AR107="a",1,IF(AR107="b",0.75,IF(AR107="c",0.5,IF(AR107="d",0.25,IF(AR107="e",0,IF(AR107="a/b/c/d/e","Belum diisi","Error"))))))</f>
        <v>Belum diisi</v>
      </c>
      <c r="AT107" s="318" t="e">
        <f>IF(AS107&gt;AS$90,"SALAH, Laporan Kinerja tidak ada",IF(AS107&gt;AVERAGE(AS$96:AS$102),"SALAH, Lebih tinggi dari Nilai Kualitas laporan Kinerja","OK"))</f>
        <v>#DIV/0!</v>
      </c>
      <c r="AU107" s="401" t="s">
        <v>431</v>
      </c>
      <c r="AV107" s="402" t="str">
        <f>IF(AU107="a",1,IF(AU107="b",0.75,IF(AU107="c",0.5,IF(AU107="d",0.25,IF(AU107="e",0,IF(AU107="a/b/c/d/e","Belum diisi","Error"))))))</f>
        <v>Belum diisi</v>
      </c>
      <c r="AW107" s="318" t="e">
        <f>IF(AV107&gt;AV$90,"SALAH, Laporan Kinerja tidak ada",IF(AV107&gt;AVERAGE(AV$96:AV$102),"SALAH, Lebih tinggi dari Nilai Kualitas laporan Kinerja","OK"))</f>
        <v>#DIV/0!</v>
      </c>
      <c r="AX107" s="401" t="s">
        <v>431</v>
      </c>
      <c r="AY107" s="402" t="str">
        <f>IF(AX107="a",1,IF(AX107="b",0.75,IF(AX107="c",0.5,IF(AX107="d",0.25,IF(AX107="e",0,IF(AX107="a/b/c/d/e","Belum diisi","Error"))))))</f>
        <v>Belum diisi</v>
      </c>
      <c r="AZ107" s="318" t="e">
        <f>IF(AY107&gt;AY$90,"SALAH, Laporan Kinerja tidak ada",IF(AY107&gt;AVERAGE(AY$96:AY$102),"SALAH, Lebih tinggi dari Nilai Kualitas laporan Kinerja","OK"))</f>
        <v>#DIV/0!</v>
      </c>
      <c r="BA107" s="403" t="s">
        <v>431</v>
      </c>
      <c r="BB107" s="402" t="str">
        <f>IF(BA107="a",1,IF(BA107="b",0.75,IF(BA107="c",0.5,IF(BA107="d",0.25,IF(BA107="e",0,IF(BA107="a/b/c/d/e","Belum diisi","Error"))))))</f>
        <v>Belum diisi</v>
      </c>
      <c r="BC107" s="318" t="e">
        <f>IF(BB107&gt;BB$90,"SALAH, Laporan Kinerja tidak ada",IF(BB107&gt;AVERAGE(BB$96:BB$102),"SALAH, Lebih tinggi dari Nilai Kualitas laporan Kinerja","OK"))</f>
        <v>#DIV/0!</v>
      </c>
      <c r="BD107" s="403" t="s">
        <v>431</v>
      </c>
      <c r="BE107" s="402" t="str">
        <f>IF(BD107="a",1,IF(BD107="b",0.75,IF(BD107="c",0.5,IF(BD107="d",0.25,IF(BD107="e",0,IF(BD107="a/b/c/d/e","Belum diisi","Error"))))))</f>
        <v>Belum diisi</v>
      </c>
      <c r="BF107" s="318" t="e">
        <f>IF(BE107&gt;BE$90,"SALAH, Laporan Kinerja tidak ada",IF(BE107&gt;AVERAGE(BE$96:BE$102),"SALAH, Lebih tinggi dari Nilai Kualitas laporan Kinerja","OK"))</f>
        <v>#DIV/0!</v>
      </c>
      <c r="BG107" s="403" t="s">
        <v>431</v>
      </c>
      <c r="BH107" s="402" t="str">
        <f>IF(BG107="a",1,IF(BG107="b",0.75,IF(BG107="c",0.5,IF(BG107="d",0.25,IF(BG107="e",0,IF(BG107="a/b/c/d/e","Belum diisi","Error"))))))</f>
        <v>Belum diisi</v>
      </c>
      <c r="BI107" s="318" t="e">
        <f>IF(BH107&gt;BH$90,"SALAH, Laporan Kinerja tidak ada",IF(BH107&gt;AVERAGE(BH$96:BH$102),"SALAH, Lebih tinggi dari Nilai Kualitas laporan Kinerja","OK"))</f>
        <v>#DIV/0!</v>
      </c>
      <c r="BJ107" s="403" t="s">
        <v>431</v>
      </c>
      <c r="BK107" s="402" t="str">
        <f>IF(BJ107="a",1,IF(BJ107="b",0.75,IF(BJ107="c",0.5,IF(BJ107="d",0.25,IF(BJ107="e",0,IF(BJ107="a/b/c/d/e","Belum diisi","Error"))))))</f>
        <v>Belum diisi</v>
      </c>
      <c r="BL107" s="318" t="e">
        <f>IF(BK107&gt;BK$90,"SALAH, Laporan Kinerja tidak ada",IF(BK107&gt;AVERAGE(BK$96:BK$102),"SALAH, Lebih tinggi dari Nilai Kualitas laporan Kinerja","OK"))</f>
        <v>#DIV/0!</v>
      </c>
      <c r="BM107" s="403" t="s">
        <v>431</v>
      </c>
      <c r="BN107" s="402" t="str">
        <f>IF(BM107="a",1,IF(BM107="b",0.75,IF(BM107="c",0.5,IF(BM107="d",0.25,IF(BM107="e",0,IF(BM107="a/b/c/d/e","Belum diisi","Error"))))))</f>
        <v>Belum diisi</v>
      </c>
      <c r="BO107" s="318" t="e">
        <f>IF(BN107&gt;BN$90,"SALAH, Laporan Kinerja tidak ada",IF(BN107&gt;AVERAGE(BN$96:BN$102),"SALAH, Lebih tinggi dari Nilai Kualitas laporan Kinerja","OK"))</f>
        <v>#DIV/0!</v>
      </c>
      <c r="BP107" s="403" t="s">
        <v>431</v>
      </c>
      <c r="BQ107" s="402" t="str">
        <f>IF(BP107="a",1,IF(BP107="b",0.75,IF(BP107="c",0.5,IF(BP107="d",0.25,IF(BP107="e",0,IF(BP107="a/b/c/d/e","Belum diisi","Error"))))))</f>
        <v>Belum diisi</v>
      </c>
      <c r="BR107" s="318" t="e">
        <f>IF(BQ107&gt;BQ$90,"SALAH, Laporan Kinerja tidak ada",IF(BQ107&gt;AVERAGE(BQ$96:BQ$102),"SALAH, Lebih tinggi dari Nilai Kualitas laporan Kinerja","OK"))</f>
        <v>#DIV/0!</v>
      </c>
      <c r="BS107" s="403" t="s">
        <v>431</v>
      </c>
      <c r="BT107" s="402" t="str">
        <f>IF(BS107="a",1,IF(BS107="b",0.75,IF(BS107="c",0.5,IF(BS107="d",0.25,IF(BS107="e",0,IF(BS107="a/b/c/d/e","Belum diisi","Error"))))))</f>
        <v>Belum diisi</v>
      </c>
      <c r="BU107" s="318" t="e">
        <f>IF(BT107&gt;BT$90,"SALAH, Laporan Kinerja tidak ada",IF(BT107&gt;AVERAGE(BT$96:BT$102),"SALAH, Lebih tinggi dari Nilai Kualitas laporan Kinerja","OK"))</f>
        <v>#DIV/0!</v>
      </c>
      <c r="BV107" s="403" t="s">
        <v>431</v>
      </c>
      <c r="BW107" s="402" t="str">
        <f>IF(BV107="a",1,IF(BV107="b",0.75,IF(BV107="c",0.5,IF(BV107="d",0.25,IF(BV107="e",0,IF(BV107="a/b/c/d/e","Belum diisi","Error"))))))</f>
        <v>Belum diisi</v>
      </c>
      <c r="BX107" s="318" t="e">
        <f>IF(BW107&gt;BW$90,"SALAH, Laporan Kinerja tidak ada",IF(BW107&gt;AVERAGE(BW$96:BW$102),"SALAH, Lebih tinggi dari Nilai Kualitas laporan Kinerja","OK"))</f>
        <v>#DIV/0!</v>
      </c>
      <c r="BY107" s="403" t="s">
        <v>431</v>
      </c>
      <c r="BZ107" s="402" t="str">
        <f>IF(BY107="a",1,IF(BY107="b",0.75,IF(BY107="c",0.5,IF(BY107="d",0.25,IF(BY107="e",0,IF(BY107="a/b/c/d/e","Belum diisi","Error"))))))</f>
        <v>Belum diisi</v>
      </c>
      <c r="CA107" s="318" t="e">
        <f>IF(BZ107&gt;BZ$90,"SALAH, Laporan Kinerja tidak ada",IF(BZ107&gt;AVERAGE(BZ$96:BZ$102),"SALAH, Lebih tinggi dari Nilai Kualitas laporan Kinerja","OK"))</f>
        <v>#DIV/0!</v>
      </c>
      <c r="CB107" s="403" t="s">
        <v>431</v>
      </c>
      <c r="CC107" s="402" t="str">
        <f>IF(CB107="a",1,IF(CB107="b",0.75,IF(CB107="c",0.5,IF(CB107="d",0.25,IF(CB107="e",0,IF(CB107="a/b/c/d/e","Belum diisi","Error"))))))</f>
        <v>Belum diisi</v>
      </c>
      <c r="CD107" s="318" t="e">
        <f>IF(CC107&gt;CC$90,"SALAH, Laporan Kinerja tidak ada",IF(CC107&gt;AVERAGE(CC$96:CC$102),"SALAH, Lebih tinggi dari Nilai Kualitas laporan Kinerja","OK"))</f>
        <v>#DIV/0!</v>
      </c>
      <c r="CE107" s="403" t="s">
        <v>431</v>
      </c>
      <c r="CF107" s="402" t="str">
        <f>IF(CE107="a",1,IF(CE107="b",0.75,IF(CE107="c",0.5,IF(CE107="d",0.25,IF(CE107="e",0,IF(CE107="a/b/c/d/e","Belum diisi","Error"))))))</f>
        <v>Belum diisi</v>
      </c>
      <c r="CG107" s="318" t="e">
        <f>IF(CF107&gt;CF$90,"SALAH, Laporan Kinerja tidak ada",IF(CF107&gt;AVERAGE(CF$96:CF$102),"SALAH, Lebih tinggi dari Nilai Kualitas laporan Kinerja","OK"))</f>
        <v>#DIV/0!</v>
      </c>
      <c r="CH107" s="403" t="s">
        <v>431</v>
      </c>
      <c r="CI107" s="402" t="str">
        <f>IF(CH107="a",1,IF(CH107="b",0.75,IF(CH107="c",0.5,IF(CH107="d",0.25,IF(CH107="e",0,IF(CH107="a/b/c/d/e","Belum diisi","Error"))))))</f>
        <v>Belum diisi</v>
      </c>
      <c r="CJ107" s="318" t="e">
        <f>IF(CI107&gt;CI$90,"SALAH, Laporan Kinerja tidak ada",IF(CI107&gt;AVERAGE(CI$96:CI$102),"SALAH, Lebih tinggi dari Nilai Kualitas laporan Kinerja","OK"))</f>
        <v>#DIV/0!</v>
      </c>
      <c r="CK107" s="403" t="s">
        <v>431</v>
      </c>
      <c r="CL107" s="402" t="str">
        <f>IF(CK107="a",1,IF(CK107="b",0.75,IF(CK107="c",0.5,IF(CK107="d",0.25,IF(CK107="e",0,IF(CK107="a/b/c/d/e","Belum diisi","Error"))))))</f>
        <v>Belum diisi</v>
      </c>
      <c r="CM107" s="318" t="e">
        <f>IF(CL107&gt;CL$90,"SALAH, Laporan Kinerja tidak ada",IF(CL107&gt;AVERAGE(CL$96:CL$102),"SALAH, Lebih tinggi dari Nilai Kualitas laporan Kinerja","OK"))</f>
        <v>#DIV/0!</v>
      </c>
      <c r="CN107" s="403" t="s">
        <v>431</v>
      </c>
      <c r="CO107" s="402" t="str">
        <f>IF(CN107="a",1,IF(CN107="b",0.75,IF(CN107="c",0.5,IF(CN107="d",0.25,IF(CN107="e",0,IF(CN107="a/b/c/d/e","Belum diisi","Error"))))))</f>
        <v>Belum diisi</v>
      </c>
      <c r="CP107" s="318" t="e">
        <f>IF(CO107&gt;CO$90,"SALAH, Laporan Kinerja tidak ada",IF(CO107&gt;AVERAGE(CO$96:CO$102),"SALAH, Lebih tinggi dari Nilai Kualitas laporan Kinerja","OK"))</f>
        <v>#DIV/0!</v>
      </c>
      <c r="CQ107" s="403" t="s">
        <v>431</v>
      </c>
      <c r="CR107" s="402" t="str">
        <f>IF(CQ107="a",1,IF(CQ107="b",0.75,IF(CQ107="c",0.5,IF(CQ107="d",0.25,IF(CQ107="e",0,IF(CQ107="a/b/c/d/e","Belum diisi","Error"))))))</f>
        <v>Belum diisi</v>
      </c>
      <c r="CS107" s="318" t="e">
        <f>IF(CR107&gt;CR$90,"SALAH, Laporan Kinerja tidak ada",IF(CR107&gt;AVERAGE(CR$96:CR$102),"SALAH, Lebih tinggi dari Nilai Kualitas laporan Kinerja","OK"))</f>
        <v>#DIV/0!</v>
      </c>
      <c r="CT107" s="403" t="s">
        <v>431</v>
      </c>
      <c r="CU107" s="402" t="str">
        <f>IF(CT107="a",1,IF(CT107="b",0.75,IF(CT107="c",0.5,IF(CT107="d",0.25,IF(CT107="e",0,IF(CT107="a/b/c/d/e","Belum diisi","Error"))))))</f>
        <v>Belum diisi</v>
      </c>
      <c r="CV107" s="318" t="e">
        <f>IF(CU107&gt;CU$90,"SALAH, Laporan Kinerja tidak ada",IF(CU107&gt;AVERAGE(CU$96:CU$102),"SALAH, Lebih tinggi dari Nilai Kualitas laporan Kinerja","OK"))</f>
        <v>#DIV/0!</v>
      </c>
      <c r="CW107" s="403" t="s">
        <v>431</v>
      </c>
      <c r="CX107" s="402" t="str">
        <f>IF(CW107="a",1,IF(CW107="b",0.75,IF(CW107="c",0.5,IF(CW107="d",0.25,IF(CW107="e",0,IF(CW107="a/b/c/d/e","Belum diisi","Error"))))))</f>
        <v>Belum diisi</v>
      </c>
      <c r="CY107" s="318" t="e">
        <f>IF(CX107&gt;CX$90,"SALAH, Laporan Kinerja tidak ada",IF(CX107&gt;AVERAGE(CX$96:CX$102),"SALAH, Lebih tinggi dari Nilai Kualitas laporan Kinerja","OK"))</f>
        <v>#DIV/0!</v>
      </c>
      <c r="CZ107" s="403" t="s">
        <v>431</v>
      </c>
      <c r="DA107" s="402" t="str">
        <f>IF(CZ107="a",1,IF(CZ107="b",0.75,IF(CZ107="c",0.5,IF(CZ107="d",0.25,IF(CZ107="e",0,IF(CZ107="a/b/c/d/e","Belum diisi","Error"))))))</f>
        <v>Belum diisi</v>
      </c>
      <c r="DB107" s="318" t="e">
        <f>IF(DA107&gt;DA$90,"SALAH, Laporan Kinerja tidak ada",IF(DA107&gt;AVERAGE(DA$96:DA$102),"SALAH, Lebih tinggi dari Nilai Kualitas laporan Kinerja","OK"))</f>
        <v>#DIV/0!</v>
      </c>
      <c r="DC107" s="403" t="s">
        <v>431</v>
      </c>
      <c r="DD107" s="402" t="str">
        <f>IF(DC107="a",1,IF(DC107="b",0.75,IF(DC107="c",0.5,IF(DC107="d",0.25,IF(DC107="e",0,IF(DC107="a/b/c/d/e","Belum diisi","Error"))))))</f>
        <v>Belum diisi</v>
      </c>
      <c r="DE107" s="318" t="e">
        <f>IF(DD107&gt;DD$90,"SALAH, Laporan Kinerja tidak ada",IF(DD107&gt;AVERAGE(DD$96:DD$102),"SALAH, Lebih tinggi dari Nilai Kualitas laporan Kinerja","OK"))</f>
        <v>#DIV/0!</v>
      </c>
      <c r="DF107" s="403" t="s">
        <v>431</v>
      </c>
      <c r="DG107" s="402" t="str">
        <f>IF(DF107="a",1,IF(DF107="b",0.75,IF(DF107="c",0.5,IF(DF107="d",0.25,IF(DF107="e",0,IF(DF107="a/b/c/d/e","Belum diisi","Error"))))))</f>
        <v>Belum diisi</v>
      </c>
      <c r="DH107" s="318" t="e">
        <f>IF(DG107&gt;DG$90,"SALAH, Laporan Kinerja tidak ada",IF(DG107&gt;AVERAGE(DG$96:DG$102),"SALAH, Lebih tinggi dari Nilai Kualitas laporan Kinerja","OK"))</f>
        <v>#DIV/0!</v>
      </c>
      <c r="DI107" s="403" t="s">
        <v>431</v>
      </c>
      <c r="DJ107" s="402" t="str">
        <f>IF(DI107="a",1,IF(DI107="b",0.75,IF(DI107="c",0.5,IF(DI107="d",0.25,IF(DI107="e",0,IF(DI107="a/b/c/d/e","Belum diisi","Error"))))))</f>
        <v>Belum diisi</v>
      </c>
      <c r="DK107" s="318" t="e">
        <f>IF(DJ107&gt;DJ$90,"SALAH, Laporan Kinerja tidak ada",IF(DJ107&gt;AVERAGE(DJ$96:DJ$102),"SALAH, Lebih tinggi dari Nilai Kualitas laporan Kinerja","OK"))</f>
        <v>#DIV/0!</v>
      </c>
      <c r="DL107" s="403" t="s">
        <v>431</v>
      </c>
      <c r="DM107" s="402" t="str">
        <f>IF(DL107="a",1,IF(DL107="b",0.75,IF(DL107="c",0.5,IF(DL107="d",0.25,IF(DL107="e",0,IF(DL107="a/b/c/d/e","Belum diisi","Error"))))))</f>
        <v>Belum diisi</v>
      </c>
      <c r="DN107" s="318" t="e">
        <f>IF(DM107&gt;DM$90,"SALAH, Laporan Kinerja tidak ada",IF(DM107&gt;AVERAGE(DM$96:DM$102),"SALAH, Lebih tinggi dari Nilai Kualitas laporan Kinerja","OK"))</f>
        <v>#DIV/0!</v>
      </c>
      <c r="DO107" s="403" t="s">
        <v>431</v>
      </c>
      <c r="DP107" s="402" t="str">
        <f>IF(DO107="a",1,IF(DO107="b",0.75,IF(DO107="c",0.5,IF(DO107="d",0.25,IF(DO107="e",0,IF(DO107="a/b/c/d/e","Belum diisi","Error"))))))</f>
        <v>Belum diisi</v>
      </c>
      <c r="DQ107" s="318" t="e">
        <f>IF(DP107&gt;DP$90,"SALAH, Laporan Kinerja tidak ada",IF(DP107&gt;AVERAGE(DP$96:DP$102),"SALAH, Lebih tinggi dari Nilai Kualitas laporan Kinerja","OK"))</f>
        <v>#DIV/0!</v>
      </c>
      <c r="DR107" s="403" t="s">
        <v>431</v>
      </c>
      <c r="DS107" s="402" t="str">
        <f>IF(DR107="a",1,IF(DR107="b",0.75,IF(DR107="c",0.5,IF(DR107="d",0.25,IF(DR107="e",0,IF(DR107="a/b/c/d/e","Belum diisi","Error"))))))</f>
        <v>Belum diisi</v>
      </c>
      <c r="DT107" s="318" t="e">
        <f>IF(DS107&gt;DS$90,"SALAH, Laporan Kinerja tidak ada",IF(DS107&gt;AVERAGE(DS$96:DS$102),"SALAH, Lebih tinggi dari Nilai Kualitas laporan Kinerja","OK"))</f>
        <v>#DIV/0!</v>
      </c>
      <c r="DU107" s="403" t="s">
        <v>431</v>
      </c>
      <c r="DV107" s="402" t="str">
        <f>IF(DU107="a",1,IF(DU107="b",0.75,IF(DU107="c",0.5,IF(DU107="d",0.25,IF(DU107="e",0,IF(DU107="a/b/c/d/e","Belum diisi","Error"))))))</f>
        <v>Belum diisi</v>
      </c>
      <c r="DW107" s="318" t="e">
        <f>IF(DV107&gt;DV$90,"SALAH, Laporan Kinerja tidak ada",IF(DV107&gt;AVERAGE(DV$96:DV$102),"SALAH, Lebih tinggi dari Nilai Kualitas laporan Kinerja","OK"))</f>
        <v>#DIV/0!</v>
      </c>
      <c r="DX107" s="403" t="s">
        <v>431</v>
      </c>
      <c r="DY107" s="402" t="str">
        <f>IF(DX107="a",1,IF(DX107="b",0.75,IF(DX107="c",0.5,IF(DX107="d",0.25,IF(DX107="e",0,IF(DX107="a/b/c/d/e","Belum diisi","Error"))))))</f>
        <v>Belum diisi</v>
      </c>
      <c r="DZ107" s="318" t="e">
        <f>IF(DY107&gt;DY$90,"SALAH, Laporan Kinerja tidak ada",IF(DY107&gt;AVERAGE(DY$96:DY$102),"SALAH, Lebih tinggi dari Nilai Kualitas laporan Kinerja","OK"))</f>
        <v>#DIV/0!</v>
      </c>
      <c r="EA107" s="403" t="s">
        <v>431</v>
      </c>
      <c r="EB107" s="402" t="str">
        <f>IF(EA107="a",1,IF(EA107="b",0.75,IF(EA107="c",0.5,IF(EA107="d",0.25,IF(EA107="e",0,IF(EA107="a/b/c/d/e","Belum diisi","Error"))))))</f>
        <v>Belum diisi</v>
      </c>
      <c r="EC107" s="318" t="e">
        <f>IF(EB107&gt;EB$90,"SALAH, Laporan Kinerja tidak ada",IF(EB107&gt;AVERAGE(EB$96:EB$102),"SALAH, Lebih tinggi dari Nilai Kualitas laporan Kinerja","OK"))</f>
        <v>#DIV/0!</v>
      </c>
      <c r="ED107" s="403" t="s">
        <v>431</v>
      </c>
      <c r="EE107" s="402" t="str">
        <f>IF(ED107="a",1,IF(ED107="b",0.75,IF(ED107="c",0.5,IF(ED107="d",0.25,IF(ED107="e",0,IF(ED107="a/b/c/d/e","Belum diisi","Error"))))))</f>
        <v>Belum diisi</v>
      </c>
      <c r="EF107" s="318" t="e">
        <f>IF(EE107&gt;EE$90,"SALAH, Laporan Kinerja tidak ada",IF(EE107&gt;AVERAGE(EE$96:EE$102),"SALAH, Lebih tinggi dari Nilai Kualitas laporan Kinerja","OK"))</f>
        <v>#DIV/0!</v>
      </c>
      <c r="EG107" s="403" t="s">
        <v>431</v>
      </c>
      <c r="EH107" s="402" t="str">
        <f>IF(EG107="a",1,IF(EG107="b",0.75,IF(EG107="c",0.5,IF(EG107="d",0.25,IF(EG107="e",0,IF(EG107="a/b/c/d/e","Belum diisi","Error"))))))</f>
        <v>Belum diisi</v>
      </c>
      <c r="EI107" s="318" t="e">
        <f>IF(EH107&gt;EH$90,"SALAH, Laporan Kinerja tidak ada",IF(EH107&gt;AVERAGE(EH$96:EH$102),"SALAH, Lebih tinggi dari Nilai Kualitas laporan Kinerja","OK"))</f>
        <v>#DIV/0!</v>
      </c>
      <c r="EJ107" s="403" t="s">
        <v>431</v>
      </c>
      <c r="EK107" s="402" t="str">
        <f>IF(EJ107="a",1,IF(EJ107="b",0.75,IF(EJ107="c",0.5,IF(EJ107="d",0.25,IF(EJ107="e",0,IF(EJ107="a/b/c/d/e","Belum diisi","Error"))))))</f>
        <v>Belum diisi</v>
      </c>
      <c r="EL107" s="318" t="e">
        <f>IF(EK107&gt;EK$90,"SALAH, Laporan Kinerja tidak ada",IF(EK107&gt;AVERAGE(EK$96:EK$102),"SALAH, Lebih tinggi dari Nilai Kualitas laporan Kinerja","OK"))</f>
        <v>#DIV/0!</v>
      </c>
      <c r="EM107" s="401" t="s">
        <v>431</v>
      </c>
      <c r="EN107" s="402" t="str">
        <f>IF(EM107="a",1,IF(EM107="b",0.75,IF(EM107="c",0.5,IF(EM107="d",0.25,IF(EM107="e",0,IF(EM107="a/b/c/d/e","Belum diisi","Error"))))))</f>
        <v>Belum diisi</v>
      </c>
      <c r="EO107" s="318" t="e">
        <f>IF(EN107&gt;EN$90,"SALAH, Laporan Kinerja tidak ada",IF(EN107&gt;AVERAGE(EN$96:EN$102),"SALAH, Lebih tinggi dari Nilai Kualitas laporan Kinerja","OK"))</f>
        <v>#DIV/0!</v>
      </c>
    </row>
    <row r="108" spans="1:145" ht="30">
      <c r="A108" s="56">
        <v>112</v>
      </c>
      <c r="B108" s="310">
        <v>15</v>
      </c>
      <c r="C108" s="330" t="s">
        <v>75</v>
      </c>
      <c r="D108" s="404"/>
      <c r="E108" s="399" t="str">
        <f>IF(F108&gt;0.875,"a",IF(F108&gt;0.625,"b",IF(F108&gt;0.375,"c",IF(F108&gt;0.125,"d",IF(F108&lt;=0.125,"e","Error")))))</f>
        <v>a</v>
      </c>
      <c r="F108" s="405">
        <f t="shared" si="288"/>
        <v>1</v>
      </c>
      <c r="H108" s="387"/>
      <c r="J108" s="313" t="s">
        <v>431</v>
      </c>
      <c r="K108" s="400" t="s">
        <v>1365</v>
      </c>
      <c r="L108" s="399">
        <f>IF(K108="a",1,IF(K108="b",0.75,IF(K108="c",0.5,IF(K108="d",0.25,IF(K108="e",0,IF(K108="a/b/c/d/e","Belum diisi","Error"))))))</f>
        <v>1</v>
      </c>
      <c r="M108" s="318" t="str">
        <f>IF(L108&gt;L$90,"SALAH, Laporan Kinerja tidak ada",IF(L108&gt;AVERAGE(L$96:L$102),"SALAH, Lebih tinggi dari Nilai Kualitas laporan Kinerja","OK"))</f>
        <v>OK</v>
      </c>
      <c r="N108" s="401" t="s">
        <v>431</v>
      </c>
      <c r="O108" s="402" t="str">
        <f>IF(N108="a",1,IF(N108="b",0.75,IF(N108="c",0.5,IF(N108="d",0.25,IF(N108="e",0,IF(N108="a/b/c/d/e","Belum diisi","Error"))))))</f>
        <v>Belum diisi</v>
      </c>
      <c r="P108" s="318" t="e">
        <f>IF(O108&gt;O$90,"SALAH, Laporan Kinerja tidak ada",IF(O108&gt;AVERAGE(O$96:O$102),"SALAH, Lebih tinggi dari Nilai Kualitas laporan Kinerja","OK"))</f>
        <v>#DIV/0!</v>
      </c>
      <c r="Q108" s="401" t="s">
        <v>431</v>
      </c>
      <c r="R108" s="402" t="str">
        <f>IF(Q108="a",1,IF(Q108="b",0.75,IF(Q108="c",0.5,IF(Q108="d",0.25,IF(Q108="e",0,IF(Q108="a/b/c/d/e","Belum diisi","Error"))))))</f>
        <v>Belum diisi</v>
      </c>
      <c r="S108" s="318" t="e">
        <f>IF(R108&gt;R$90,"SALAH, Laporan Kinerja tidak ada",IF(R108&gt;AVERAGE(R$96:R$102),"SALAH, Lebih tinggi dari Nilai Kualitas laporan Kinerja","OK"))</f>
        <v>#DIV/0!</v>
      </c>
      <c r="T108" s="401" t="s">
        <v>431</v>
      </c>
      <c r="U108" s="402" t="str">
        <f>IF(T108="a",1,IF(T108="b",0.75,IF(T108="c",0.5,IF(T108="d",0.25,IF(T108="e",0,IF(T108="a/b/c/d/e","Belum diisi","Error"))))))</f>
        <v>Belum diisi</v>
      </c>
      <c r="V108" s="318" t="e">
        <f>IF(U108&gt;U$90,"SALAH, Laporan Kinerja tidak ada",IF(U108&gt;AVERAGE(U$96:U$102),"SALAH, Lebih tinggi dari Nilai Kualitas laporan Kinerja","OK"))</f>
        <v>#DIV/0!</v>
      </c>
      <c r="W108" s="401" t="s">
        <v>431</v>
      </c>
      <c r="X108" s="402" t="str">
        <f>IF(W108="a",1,IF(W108="b",0.75,IF(W108="c",0.5,IF(W108="d",0.25,IF(W108="e",0,IF(W108="a/b/c/d/e","Belum diisi","Error"))))))</f>
        <v>Belum diisi</v>
      </c>
      <c r="Y108" s="318" t="e">
        <f>IF(X108&gt;X$90,"SALAH, Laporan Kinerja tidak ada",IF(X108&gt;AVERAGE(X$96:X$102),"SALAH, Lebih tinggi dari Nilai Kualitas laporan Kinerja","OK"))</f>
        <v>#DIV/0!</v>
      </c>
      <c r="Z108" s="403" t="s">
        <v>431</v>
      </c>
      <c r="AA108" s="402" t="str">
        <f>IF(Z108="a",1,IF(Z108="b",0.75,IF(Z108="c",0.5,IF(Z108="d",0.25,IF(Z108="e",0,IF(Z108="a/b/c/d/e","Belum diisi","Error"))))))</f>
        <v>Belum diisi</v>
      </c>
      <c r="AB108" s="318" t="e">
        <f>IF(AA108&gt;AA$90,"SALAH, Laporan Kinerja tidak ada",IF(AA108&gt;AVERAGE(AA$96:AA$102),"SALAH, Lebih tinggi dari Nilai Kualitas laporan Kinerja","OK"))</f>
        <v>#DIV/0!</v>
      </c>
      <c r="AC108" s="403" t="s">
        <v>431</v>
      </c>
      <c r="AD108" s="402" t="str">
        <f>IF(AC108="a",1,IF(AC108="b",0.75,IF(AC108="c",0.5,IF(AC108="d",0.25,IF(AC108="e",0,IF(AC108="a/b/c/d/e","Belum diisi","Error"))))))</f>
        <v>Belum diisi</v>
      </c>
      <c r="AE108" s="318" t="e">
        <f>IF(AD108&gt;AD$90,"SALAH, Laporan Kinerja tidak ada",IF(AD108&gt;AVERAGE(AD$96:AD$102),"SALAH, Lebih tinggi dari Nilai Kualitas laporan Kinerja","OK"))</f>
        <v>#DIV/0!</v>
      </c>
      <c r="AF108" s="403" t="s">
        <v>431</v>
      </c>
      <c r="AG108" s="402" t="str">
        <f>IF(AF108="a",1,IF(AF108="b",0.75,IF(AF108="c",0.5,IF(AF108="d",0.25,IF(AF108="e",0,IF(AF108="a/b/c/d/e","Belum diisi","Error"))))))</f>
        <v>Belum diisi</v>
      </c>
      <c r="AH108" s="318" t="e">
        <f>IF(AG108&gt;AG$90,"SALAH, Laporan Kinerja tidak ada",IF(AG108&gt;AVERAGE(AG$96:AG$102),"SALAH, Lebih tinggi dari Nilai Kualitas laporan Kinerja","OK"))</f>
        <v>#DIV/0!</v>
      </c>
      <c r="AI108" s="403" t="s">
        <v>431</v>
      </c>
      <c r="AJ108" s="402" t="str">
        <f>IF(AI108="a",1,IF(AI108="b",0.75,IF(AI108="c",0.5,IF(AI108="d",0.25,IF(AI108="e",0,IF(AI108="a/b/c/d/e","Belum diisi","Error"))))))</f>
        <v>Belum diisi</v>
      </c>
      <c r="AK108" s="318" t="e">
        <f>IF(AJ108&gt;AJ$90,"SALAH, Laporan Kinerja tidak ada",IF(AJ108&gt;AVERAGE(AJ$96:AJ$102),"SALAH, Lebih tinggi dari Nilai Kualitas laporan Kinerja","OK"))</f>
        <v>#DIV/0!</v>
      </c>
      <c r="AL108" s="403" t="s">
        <v>431</v>
      </c>
      <c r="AM108" s="402" t="str">
        <f>IF(AL108="a",1,IF(AL108="b",0.75,IF(AL108="c",0.5,IF(AL108="d",0.25,IF(AL108="e",0,IF(AL108="a/b/c/d/e","Belum diisi","Error"))))))</f>
        <v>Belum diisi</v>
      </c>
      <c r="AN108" s="318" t="e">
        <f>IF(AM108&gt;AM$90,"SALAH, Laporan Kinerja tidak ada",IF(AM108&gt;AVERAGE(AM$96:AM$102),"SALAH, Lebih tinggi dari Nilai Kualitas laporan Kinerja","OK"))</f>
        <v>#DIV/0!</v>
      </c>
      <c r="AO108" s="401" t="s">
        <v>431</v>
      </c>
      <c r="AP108" s="402" t="str">
        <f>IF(AO108="a",1,IF(AO108="b",0.75,IF(AO108="c",0.5,IF(AO108="d",0.25,IF(AO108="e",0,IF(AO108="a/b/c/d/e","Belum diisi","Error"))))))</f>
        <v>Belum diisi</v>
      </c>
      <c r="AQ108" s="318" t="e">
        <f>IF(AP108&gt;AP$90,"SALAH, Laporan Kinerja tidak ada",IF(AP108&gt;AVERAGE(AP$96:AP$102),"SALAH, Lebih tinggi dari Nilai Kualitas laporan Kinerja","OK"))</f>
        <v>#DIV/0!</v>
      </c>
      <c r="AR108" s="401" t="s">
        <v>431</v>
      </c>
      <c r="AS108" s="402" t="str">
        <f>IF(AR108="a",1,IF(AR108="b",0.75,IF(AR108="c",0.5,IF(AR108="d",0.25,IF(AR108="e",0,IF(AR108="a/b/c/d/e","Belum diisi","Error"))))))</f>
        <v>Belum diisi</v>
      </c>
      <c r="AT108" s="318" t="e">
        <f>IF(AS108&gt;AS$90,"SALAH, Laporan Kinerja tidak ada",IF(AS108&gt;AVERAGE(AS$96:AS$102),"SALAH, Lebih tinggi dari Nilai Kualitas laporan Kinerja","OK"))</f>
        <v>#DIV/0!</v>
      </c>
      <c r="AU108" s="401" t="s">
        <v>431</v>
      </c>
      <c r="AV108" s="402" t="str">
        <f>IF(AU108="a",1,IF(AU108="b",0.75,IF(AU108="c",0.5,IF(AU108="d",0.25,IF(AU108="e",0,IF(AU108="a/b/c/d/e","Belum diisi","Error"))))))</f>
        <v>Belum diisi</v>
      </c>
      <c r="AW108" s="318" t="e">
        <f>IF(AV108&gt;AV$90,"SALAH, Laporan Kinerja tidak ada",IF(AV108&gt;AVERAGE(AV$96:AV$102),"SALAH, Lebih tinggi dari Nilai Kualitas laporan Kinerja","OK"))</f>
        <v>#DIV/0!</v>
      </c>
      <c r="AX108" s="401" t="s">
        <v>431</v>
      </c>
      <c r="AY108" s="402" t="str">
        <f>IF(AX108="a",1,IF(AX108="b",0.75,IF(AX108="c",0.5,IF(AX108="d",0.25,IF(AX108="e",0,IF(AX108="a/b/c/d/e","Belum diisi","Error"))))))</f>
        <v>Belum diisi</v>
      </c>
      <c r="AZ108" s="318" t="e">
        <f>IF(AY108&gt;AY$90,"SALAH, Laporan Kinerja tidak ada",IF(AY108&gt;AVERAGE(AY$96:AY$102),"SALAH, Lebih tinggi dari Nilai Kualitas laporan Kinerja","OK"))</f>
        <v>#DIV/0!</v>
      </c>
      <c r="BA108" s="403" t="s">
        <v>431</v>
      </c>
      <c r="BB108" s="402" t="str">
        <f>IF(BA108="a",1,IF(BA108="b",0.75,IF(BA108="c",0.5,IF(BA108="d",0.25,IF(BA108="e",0,IF(BA108="a/b/c/d/e","Belum diisi","Error"))))))</f>
        <v>Belum diisi</v>
      </c>
      <c r="BC108" s="318" t="e">
        <f>IF(BB108&gt;BB$90,"SALAH, Laporan Kinerja tidak ada",IF(BB108&gt;AVERAGE(BB$96:BB$102),"SALAH, Lebih tinggi dari Nilai Kualitas laporan Kinerja","OK"))</f>
        <v>#DIV/0!</v>
      </c>
      <c r="BD108" s="403" t="s">
        <v>431</v>
      </c>
      <c r="BE108" s="402" t="str">
        <f>IF(BD108="a",1,IF(BD108="b",0.75,IF(BD108="c",0.5,IF(BD108="d",0.25,IF(BD108="e",0,IF(BD108="a/b/c/d/e","Belum diisi","Error"))))))</f>
        <v>Belum diisi</v>
      </c>
      <c r="BF108" s="318" t="e">
        <f>IF(BE108&gt;BE$90,"SALAH, Laporan Kinerja tidak ada",IF(BE108&gt;AVERAGE(BE$96:BE$102),"SALAH, Lebih tinggi dari Nilai Kualitas laporan Kinerja","OK"))</f>
        <v>#DIV/0!</v>
      </c>
      <c r="BG108" s="403" t="s">
        <v>431</v>
      </c>
      <c r="BH108" s="402" t="str">
        <f>IF(BG108="a",1,IF(BG108="b",0.75,IF(BG108="c",0.5,IF(BG108="d",0.25,IF(BG108="e",0,IF(BG108="a/b/c/d/e","Belum diisi","Error"))))))</f>
        <v>Belum diisi</v>
      </c>
      <c r="BI108" s="318" t="e">
        <f>IF(BH108&gt;BH$90,"SALAH, Laporan Kinerja tidak ada",IF(BH108&gt;AVERAGE(BH$96:BH$102),"SALAH, Lebih tinggi dari Nilai Kualitas laporan Kinerja","OK"))</f>
        <v>#DIV/0!</v>
      </c>
      <c r="BJ108" s="403" t="s">
        <v>431</v>
      </c>
      <c r="BK108" s="402" t="str">
        <f>IF(BJ108="a",1,IF(BJ108="b",0.75,IF(BJ108="c",0.5,IF(BJ108="d",0.25,IF(BJ108="e",0,IF(BJ108="a/b/c/d/e","Belum diisi","Error"))))))</f>
        <v>Belum diisi</v>
      </c>
      <c r="BL108" s="318" t="e">
        <f>IF(BK108&gt;BK$90,"SALAH, Laporan Kinerja tidak ada",IF(BK108&gt;AVERAGE(BK$96:BK$102),"SALAH, Lebih tinggi dari Nilai Kualitas laporan Kinerja","OK"))</f>
        <v>#DIV/0!</v>
      </c>
      <c r="BM108" s="403" t="s">
        <v>431</v>
      </c>
      <c r="BN108" s="402" t="str">
        <f>IF(BM108="a",1,IF(BM108="b",0.75,IF(BM108="c",0.5,IF(BM108="d",0.25,IF(BM108="e",0,IF(BM108="a/b/c/d/e","Belum diisi","Error"))))))</f>
        <v>Belum diisi</v>
      </c>
      <c r="BO108" s="318" t="e">
        <f>IF(BN108&gt;BN$90,"SALAH, Laporan Kinerja tidak ada",IF(BN108&gt;AVERAGE(BN$96:BN$102),"SALAH, Lebih tinggi dari Nilai Kualitas laporan Kinerja","OK"))</f>
        <v>#DIV/0!</v>
      </c>
      <c r="BP108" s="403" t="s">
        <v>431</v>
      </c>
      <c r="BQ108" s="402" t="str">
        <f>IF(BP108="a",1,IF(BP108="b",0.75,IF(BP108="c",0.5,IF(BP108="d",0.25,IF(BP108="e",0,IF(BP108="a/b/c/d/e","Belum diisi","Error"))))))</f>
        <v>Belum diisi</v>
      </c>
      <c r="BR108" s="318" t="e">
        <f>IF(BQ108&gt;BQ$90,"SALAH, Laporan Kinerja tidak ada",IF(BQ108&gt;AVERAGE(BQ$96:BQ$102),"SALAH, Lebih tinggi dari Nilai Kualitas laporan Kinerja","OK"))</f>
        <v>#DIV/0!</v>
      </c>
      <c r="BS108" s="403" t="s">
        <v>431</v>
      </c>
      <c r="BT108" s="402" t="str">
        <f>IF(BS108="a",1,IF(BS108="b",0.75,IF(BS108="c",0.5,IF(BS108="d",0.25,IF(BS108="e",0,IF(BS108="a/b/c/d/e","Belum diisi","Error"))))))</f>
        <v>Belum diisi</v>
      </c>
      <c r="BU108" s="318" t="e">
        <f>IF(BT108&gt;BT$90,"SALAH, Laporan Kinerja tidak ada",IF(BT108&gt;AVERAGE(BT$96:BT$102),"SALAH, Lebih tinggi dari Nilai Kualitas laporan Kinerja","OK"))</f>
        <v>#DIV/0!</v>
      </c>
      <c r="BV108" s="403" t="s">
        <v>431</v>
      </c>
      <c r="BW108" s="402" t="str">
        <f>IF(BV108="a",1,IF(BV108="b",0.75,IF(BV108="c",0.5,IF(BV108="d",0.25,IF(BV108="e",0,IF(BV108="a/b/c/d/e","Belum diisi","Error"))))))</f>
        <v>Belum diisi</v>
      </c>
      <c r="BX108" s="318" t="e">
        <f>IF(BW108&gt;BW$90,"SALAH, Laporan Kinerja tidak ada",IF(BW108&gt;AVERAGE(BW$96:BW$102),"SALAH, Lebih tinggi dari Nilai Kualitas laporan Kinerja","OK"))</f>
        <v>#DIV/0!</v>
      </c>
      <c r="BY108" s="403" t="s">
        <v>431</v>
      </c>
      <c r="BZ108" s="402" t="str">
        <f>IF(BY108="a",1,IF(BY108="b",0.75,IF(BY108="c",0.5,IF(BY108="d",0.25,IF(BY108="e",0,IF(BY108="a/b/c/d/e","Belum diisi","Error"))))))</f>
        <v>Belum diisi</v>
      </c>
      <c r="CA108" s="318" t="e">
        <f>IF(BZ108&gt;BZ$90,"SALAH, Laporan Kinerja tidak ada",IF(BZ108&gt;AVERAGE(BZ$96:BZ$102),"SALAH, Lebih tinggi dari Nilai Kualitas laporan Kinerja","OK"))</f>
        <v>#DIV/0!</v>
      </c>
      <c r="CB108" s="403" t="s">
        <v>431</v>
      </c>
      <c r="CC108" s="402" t="str">
        <f>IF(CB108="a",1,IF(CB108="b",0.75,IF(CB108="c",0.5,IF(CB108="d",0.25,IF(CB108="e",0,IF(CB108="a/b/c/d/e","Belum diisi","Error"))))))</f>
        <v>Belum diisi</v>
      </c>
      <c r="CD108" s="318" t="e">
        <f>IF(CC108&gt;CC$90,"SALAH, Laporan Kinerja tidak ada",IF(CC108&gt;AVERAGE(CC$96:CC$102),"SALAH, Lebih tinggi dari Nilai Kualitas laporan Kinerja","OK"))</f>
        <v>#DIV/0!</v>
      </c>
      <c r="CE108" s="403" t="s">
        <v>431</v>
      </c>
      <c r="CF108" s="402" t="str">
        <f>IF(CE108="a",1,IF(CE108="b",0.75,IF(CE108="c",0.5,IF(CE108="d",0.25,IF(CE108="e",0,IF(CE108="a/b/c/d/e","Belum diisi","Error"))))))</f>
        <v>Belum diisi</v>
      </c>
      <c r="CG108" s="318" t="e">
        <f>IF(CF108&gt;CF$90,"SALAH, Laporan Kinerja tidak ada",IF(CF108&gt;AVERAGE(CF$96:CF$102),"SALAH, Lebih tinggi dari Nilai Kualitas laporan Kinerja","OK"))</f>
        <v>#DIV/0!</v>
      </c>
      <c r="CH108" s="403" t="s">
        <v>431</v>
      </c>
      <c r="CI108" s="402" t="str">
        <f>IF(CH108="a",1,IF(CH108="b",0.75,IF(CH108="c",0.5,IF(CH108="d",0.25,IF(CH108="e",0,IF(CH108="a/b/c/d/e","Belum diisi","Error"))))))</f>
        <v>Belum diisi</v>
      </c>
      <c r="CJ108" s="318" t="e">
        <f>IF(CI108&gt;CI$90,"SALAH, Laporan Kinerja tidak ada",IF(CI108&gt;AVERAGE(CI$96:CI$102),"SALAH, Lebih tinggi dari Nilai Kualitas laporan Kinerja","OK"))</f>
        <v>#DIV/0!</v>
      </c>
      <c r="CK108" s="403" t="s">
        <v>431</v>
      </c>
      <c r="CL108" s="402" t="str">
        <f>IF(CK108="a",1,IF(CK108="b",0.75,IF(CK108="c",0.5,IF(CK108="d",0.25,IF(CK108="e",0,IF(CK108="a/b/c/d/e","Belum diisi","Error"))))))</f>
        <v>Belum diisi</v>
      </c>
      <c r="CM108" s="318" t="e">
        <f>IF(CL108&gt;CL$90,"SALAH, Laporan Kinerja tidak ada",IF(CL108&gt;AVERAGE(CL$96:CL$102),"SALAH, Lebih tinggi dari Nilai Kualitas laporan Kinerja","OK"))</f>
        <v>#DIV/0!</v>
      </c>
      <c r="CN108" s="403" t="s">
        <v>431</v>
      </c>
      <c r="CO108" s="402" t="str">
        <f>IF(CN108="a",1,IF(CN108="b",0.75,IF(CN108="c",0.5,IF(CN108="d",0.25,IF(CN108="e",0,IF(CN108="a/b/c/d/e","Belum diisi","Error"))))))</f>
        <v>Belum diisi</v>
      </c>
      <c r="CP108" s="318" t="e">
        <f>IF(CO108&gt;CO$90,"SALAH, Laporan Kinerja tidak ada",IF(CO108&gt;AVERAGE(CO$96:CO$102),"SALAH, Lebih tinggi dari Nilai Kualitas laporan Kinerja","OK"))</f>
        <v>#DIV/0!</v>
      </c>
      <c r="CQ108" s="403" t="s">
        <v>431</v>
      </c>
      <c r="CR108" s="402" t="str">
        <f>IF(CQ108="a",1,IF(CQ108="b",0.75,IF(CQ108="c",0.5,IF(CQ108="d",0.25,IF(CQ108="e",0,IF(CQ108="a/b/c/d/e","Belum diisi","Error"))))))</f>
        <v>Belum diisi</v>
      </c>
      <c r="CS108" s="318" t="e">
        <f>IF(CR108&gt;CR$90,"SALAH, Laporan Kinerja tidak ada",IF(CR108&gt;AVERAGE(CR$96:CR$102),"SALAH, Lebih tinggi dari Nilai Kualitas laporan Kinerja","OK"))</f>
        <v>#DIV/0!</v>
      </c>
      <c r="CT108" s="403" t="s">
        <v>431</v>
      </c>
      <c r="CU108" s="402" t="str">
        <f>IF(CT108="a",1,IF(CT108="b",0.75,IF(CT108="c",0.5,IF(CT108="d",0.25,IF(CT108="e",0,IF(CT108="a/b/c/d/e","Belum diisi","Error"))))))</f>
        <v>Belum diisi</v>
      </c>
      <c r="CV108" s="318" t="e">
        <f>IF(CU108&gt;CU$90,"SALAH, Laporan Kinerja tidak ada",IF(CU108&gt;AVERAGE(CU$96:CU$102),"SALAH, Lebih tinggi dari Nilai Kualitas laporan Kinerja","OK"))</f>
        <v>#DIV/0!</v>
      </c>
      <c r="CW108" s="403" t="s">
        <v>431</v>
      </c>
      <c r="CX108" s="402" t="str">
        <f>IF(CW108="a",1,IF(CW108="b",0.75,IF(CW108="c",0.5,IF(CW108="d",0.25,IF(CW108="e",0,IF(CW108="a/b/c/d/e","Belum diisi","Error"))))))</f>
        <v>Belum diisi</v>
      </c>
      <c r="CY108" s="318" t="e">
        <f>IF(CX108&gt;CX$90,"SALAH, Laporan Kinerja tidak ada",IF(CX108&gt;AVERAGE(CX$96:CX$102),"SALAH, Lebih tinggi dari Nilai Kualitas laporan Kinerja","OK"))</f>
        <v>#DIV/0!</v>
      </c>
      <c r="CZ108" s="403" t="s">
        <v>431</v>
      </c>
      <c r="DA108" s="402" t="str">
        <f>IF(CZ108="a",1,IF(CZ108="b",0.75,IF(CZ108="c",0.5,IF(CZ108="d",0.25,IF(CZ108="e",0,IF(CZ108="a/b/c/d/e","Belum diisi","Error"))))))</f>
        <v>Belum diisi</v>
      </c>
      <c r="DB108" s="318" t="e">
        <f>IF(DA108&gt;DA$90,"SALAH, Laporan Kinerja tidak ada",IF(DA108&gt;AVERAGE(DA$96:DA$102),"SALAH, Lebih tinggi dari Nilai Kualitas laporan Kinerja","OK"))</f>
        <v>#DIV/0!</v>
      </c>
      <c r="DC108" s="403" t="s">
        <v>431</v>
      </c>
      <c r="DD108" s="402" t="str">
        <f>IF(DC108="a",1,IF(DC108="b",0.75,IF(DC108="c",0.5,IF(DC108="d",0.25,IF(DC108="e",0,IF(DC108="a/b/c/d/e","Belum diisi","Error"))))))</f>
        <v>Belum diisi</v>
      </c>
      <c r="DE108" s="318" t="e">
        <f>IF(DD108&gt;DD$90,"SALAH, Laporan Kinerja tidak ada",IF(DD108&gt;AVERAGE(DD$96:DD$102),"SALAH, Lebih tinggi dari Nilai Kualitas laporan Kinerja","OK"))</f>
        <v>#DIV/0!</v>
      </c>
      <c r="DF108" s="403" t="s">
        <v>431</v>
      </c>
      <c r="DG108" s="402" t="str">
        <f>IF(DF108="a",1,IF(DF108="b",0.75,IF(DF108="c",0.5,IF(DF108="d",0.25,IF(DF108="e",0,IF(DF108="a/b/c/d/e","Belum diisi","Error"))))))</f>
        <v>Belum diisi</v>
      </c>
      <c r="DH108" s="318" t="e">
        <f>IF(DG108&gt;DG$90,"SALAH, Laporan Kinerja tidak ada",IF(DG108&gt;AVERAGE(DG$96:DG$102),"SALAH, Lebih tinggi dari Nilai Kualitas laporan Kinerja","OK"))</f>
        <v>#DIV/0!</v>
      </c>
      <c r="DI108" s="403" t="s">
        <v>431</v>
      </c>
      <c r="DJ108" s="402" t="str">
        <f>IF(DI108="a",1,IF(DI108="b",0.75,IF(DI108="c",0.5,IF(DI108="d",0.25,IF(DI108="e",0,IF(DI108="a/b/c/d/e","Belum diisi","Error"))))))</f>
        <v>Belum diisi</v>
      </c>
      <c r="DK108" s="318" t="e">
        <f>IF(DJ108&gt;DJ$90,"SALAH, Laporan Kinerja tidak ada",IF(DJ108&gt;AVERAGE(DJ$96:DJ$102),"SALAH, Lebih tinggi dari Nilai Kualitas laporan Kinerja","OK"))</f>
        <v>#DIV/0!</v>
      </c>
      <c r="DL108" s="403" t="s">
        <v>431</v>
      </c>
      <c r="DM108" s="402" t="str">
        <f>IF(DL108="a",1,IF(DL108="b",0.75,IF(DL108="c",0.5,IF(DL108="d",0.25,IF(DL108="e",0,IF(DL108="a/b/c/d/e","Belum diisi","Error"))))))</f>
        <v>Belum diisi</v>
      </c>
      <c r="DN108" s="318" t="e">
        <f>IF(DM108&gt;DM$90,"SALAH, Laporan Kinerja tidak ada",IF(DM108&gt;AVERAGE(DM$96:DM$102),"SALAH, Lebih tinggi dari Nilai Kualitas laporan Kinerja","OK"))</f>
        <v>#DIV/0!</v>
      </c>
      <c r="DO108" s="403" t="s">
        <v>431</v>
      </c>
      <c r="DP108" s="402" t="str">
        <f>IF(DO108="a",1,IF(DO108="b",0.75,IF(DO108="c",0.5,IF(DO108="d",0.25,IF(DO108="e",0,IF(DO108="a/b/c/d/e","Belum diisi","Error"))))))</f>
        <v>Belum diisi</v>
      </c>
      <c r="DQ108" s="318" t="e">
        <f>IF(DP108&gt;DP$90,"SALAH, Laporan Kinerja tidak ada",IF(DP108&gt;AVERAGE(DP$96:DP$102),"SALAH, Lebih tinggi dari Nilai Kualitas laporan Kinerja","OK"))</f>
        <v>#DIV/0!</v>
      </c>
      <c r="DR108" s="403" t="s">
        <v>431</v>
      </c>
      <c r="DS108" s="402" t="str">
        <f>IF(DR108="a",1,IF(DR108="b",0.75,IF(DR108="c",0.5,IF(DR108="d",0.25,IF(DR108="e",0,IF(DR108="a/b/c/d/e","Belum diisi","Error"))))))</f>
        <v>Belum diisi</v>
      </c>
      <c r="DT108" s="318" t="e">
        <f>IF(DS108&gt;DS$90,"SALAH, Laporan Kinerja tidak ada",IF(DS108&gt;AVERAGE(DS$96:DS$102),"SALAH, Lebih tinggi dari Nilai Kualitas laporan Kinerja","OK"))</f>
        <v>#DIV/0!</v>
      </c>
      <c r="DU108" s="403" t="s">
        <v>431</v>
      </c>
      <c r="DV108" s="402" t="str">
        <f>IF(DU108="a",1,IF(DU108="b",0.75,IF(DU108="c",0.5,IF(DU108="d",0.25,IF(DU108="e",0,IF(DU108="a/b/c/d/e","Belum diisi","Error"))))))</f>
        <v>Belum diisi</v>
      </c>
      <c r="DW108" s="318" t="e">
        <f>IF(DV108&gt;DV$90,"SALAH, Laporan Kinerja tidak ada",IF(DV108&gt;AVERAGE(DV$96:DV$102),"SALAH, Lebih tinggi dari Nilai Kualitas laporan Kinerja","OK"))</f>
        <v>#DIV/0!</v>
      </c>
      <c r="DX108" s="403" t="s">
        <v>431</v>
      </c>
      <c r="DY108" s="402" t="str">
        <f>IF(DX108="a",1,IF(DX108="b",0.75,IF(DX108="c",0.5,IF(DX108="d",0.25,IF(DX108="e",0,IF(DX108="a/b/c/d/e","Belum diisi","Error"))))))</f>
        <v>Belum diisi</v>
      </c>
      <c r="DZ108" s="318" t="e">
        <f>IF(DY108&gt;DY$90,"SALAH, Laporan Kinerja tidak ada",IF(DY108&gt;AVERAGE(DY$96:DY$102),"SALAH, Lebih tinggi dari Nilai Kualitas laporan Kinerja","OK"))</f>
        <v>#DIV/0!</v>
      </c>
      <c r="EA108" s="403" t="s">
        <v>431</v>
      </c>
      <c r="EB108" s="402" t="str">
        <f>IF(EA108="a",1,IF(EA108="b",0.75,IF(EA108="c",0.5,IF(EA108="d",0.25,IF(EA108="e",0,IF(EA108="a/b/c/d/e","Belum diisi","Error"))))))</f>
        <v>Belum diisi</v>
      </c>
      <c r="EC108" s="318" t="e">
        <f>IF(EB108&gt;EB$90,"SALAH, Laporan Kinerja tidak ada",IF(EB108&gt;AVERAGE(EB$96:EB$102),"SALAH, Lebih tinggi dari Nilai Kualitas laporan Kinerja","OK"))</f>
        <v>#DIV/0!</v>
      </c>
      <c r="ED108" s="403" t="s">
        <v>431</v>
      </c>
      <c r="EE108" s="402" t="str">
        <f>IF(ED108="a",1,IF(ED108="b",0.75,IF(ED108="c",0.5,IF(ED108="d",0.25,IF(ED108="e",0,IF(ED108="a/b/c/d/e","Belum diisi","Error"))))))</f>
        <v>Belum diisi</v>
      </c>
      <c r="EF108" s="318" t="e">
        <f>IF(EE108&gt;EE$90,"SALAH, Laporan Kinerja tidak ada",IF(EE108&gt;AVERAGE(EE$96:EE$102),"SALAH, Lebih tinggi dari Nilai Kualitas laporan Kinerja","OK"))</f>
        <v>#DIV/0!</v>
      </c>
      <c r="EG108" s="403" t="s">
        <v>431</v>
      </c>
      <c r="EH108" s="402" t="str">
        <f>IF(EG108="a",1,IF(EG108="b",0.75,IF(EG108="c",0.5,IF(EG108="d",0.25,IF(EG108="e",0,IF(EG108="a/b/c/d/e","Belum diisi","Error"))))))</f>
        <v>Belum diisi</v>
      </c>
      <c r="EI108" s="318" t="e">
        <f>IF(EH108&gt;EH$90,"SALAH, Laporan Kinerja tidak ada",IF(EH108&gt;AVERAGE(EH$96:EH$102),"SALAH, Lebih tinggi dari Nilai Kualitas laporan Kinerja","OK"))</f>
        <v>#DIV/0!</v>
      </c>
      <c r="EJ108" s="403" t="s">
        <v>431</v>
      </c>
      <c r="EK108" s="402" t="str">
        <f>IF(EJ108="a",1,IF(EJ108="b",0.75,IF(EJ108="c",0.5,IF(EJ108="d",0.25,IF(EJ108="e",0,IF(EJ108="a/b/c/d/e","Belum diisi","Error"))))))</f>
        <v>Belum diisi</v>
      </c>
      <c r="EL108" s="318" t="e">
        <f>IF(EK108&gt;EK$90,"SALAH, Laporan Kinerja tidak ada",IF(EK108&gt;AVERAGE(EK$96:EK$102),"SALAH, Lebih tinggi dari Nilai Kualitas laporan Kinerja","OK"))</f>
        <v>#DIV/0!</v>
      </c>
      <c r="EM108" s="401" t="s">
        <v>431</v>
      </c>
      <c r="EN108" s="402" t="str">
        <f>IF(EM108="a",1,IF(EM108="b",0.75,IF(EM108="c",0.5,IF(EM108="d",0.25,IF(EM108="e",0,IF(EM108="a/b/c/d/e","Belum diisi","Error"))))))</f>
        <v>Belum diisi</v>
      </c>
      <c r="EO108" s="318" t="e">
        <f>IF(EN108&gt;EN$90,"SALAH, Laporan Kinerja tidak ada",IF(EN108&gt;AVERAGE(EN$96:EN$102),"SALAH, Lebih tinggi dari Nilai Kualitas laporan Kinerja","OK"))</f>
        <v>#DIV/0!</v>
      </c>
    </row>
    <row r="109" spans="1:145" ht="15">
      <c r="A109" s="278"/>
      <c r="B109" s="310"/>
      <c r="C109" s="316"/>
      <c r="D109" s="324"/>
      <c r="E109" s="323"/>
      <c r="F109" s="323"/>
      <c r="H109" s="408"/>
      <c r="J109" s="323"/>
      <c r="K109" s="323"/>
      <c r="L109" s="323"/>
      <c r="M109" s="326"/>
      <c r="N109" s="323"/>
      <c r="O109" s="323"/>
      <c r="P109" s="326"/>
      <c r="Q109" s="323"/>
      <c r="R109" s="323"/>
      <c r="S109" s="326"/>
      <c r="T109" s="323"/>
      <c r="U109" s="323"/>
      <c r="V109" s="326"/>
      <c r="W109" s="323"/>
      <c r="X109" s="323"/>
      <c r="Y109" s="326"/>
      <c r="Z109" s="323"/>
      <c r="AA109" s="323"/>
      <c r="AB109" s="326"/>
      <c r="AC109" s="323"/>
      <c r="AD109" s="323"/>
      <c r="AE109" s="326"/>
      <c r="AF109" s="323"/>
      <c r="AG109" s="323"/>
      <c r="AH109" s="326"/>
      <c r="AI109" s="323"/>
      <c r="AJ109" s="323"/>
      <c r="AK109" s="326"/>
      <c r="AL109" s="323"/>
      <c r="AM109" s="323"/>
      <c r="AN109" s="326"/>
      <c r="AO109" s="323"/>
      <c r="AP109" s="323"/>
      <c r="AQ109" s="326"/>
      <c r="AR109" s="323"/>
      <c r="AS109" s="323"/>
      <c r="AT109" s="326"/>
      <c r="AU109" s="323"/>
      <c r="AV109" s="323"/>
      <c r="AW109" s="326"/>
      <c r="AX109" s="323"/>
      <c r="AY109" s="323"/>
      <c r="AZ109" s="326"/>
      <c r="BA109" s="323"/>
      <c r="BB109" s="323"/>
      <c r="BC109" s="326"/>
      <c r="BD109" s="323"/>
      <c r="BE109" s="323"/>
      <c r="BF109" s="326"/>
      <c r="BG109" s="323"/>
      <c r="BH109" s="323"/>
      <c r="BI109" s="326"/>
      <c r="BJ109" s="323"/>
      <c r="BK109" s="323"/>
      <c r="BL109" s="326"/>
      <c r="BM109" s="323"/>
      <c r="BN109" s="323"/>
      <c r="BO109" s="326"/>
      <c r="BP109" s="323"/>
      <c r="BQ109" s="323"/>
      <c r="BR109" s="326"/>
      <c r="BS109" s="323"/>
      <c r="BT109" s="323"/>
      <c r="BU109" s="326"/>
      <c r="BV109" s="323"/>
      <c r="BW109" s="323"/>
      <c r="BX109" s="326"/>
      <c r="BY109" s="323"/>
      <c r="BZ109" s="323"/>
      <c r="CA109" s="326"/>
      <c r="CB109" s="323"/>
      <c r="CC109" s="323"/>
      <c r="CD109" s="326"/>
      <c r="CE109" s="323"/>
      <c r="CF109" s="323"/>
      <c r="CG109" s="326"/>
      <c r="CH109" s="323"/>
      <c r="CI109" s="323"/>
      <c r="CJ109" s="326"/>
      <c r="CK109" s="323"/>
      <c r="CL109" s="323"/>
      <c r="CM109" s="326"/>
      <c r="CN109" s="323"/>
      <c r="CO109" s="323"/>
      <c r="CP109" s="326"/>
      <c r="CQ109" s="323"/>
      <c r="CR109" s="323"/>
      <c r="CS109" s="326"/>
      <c r="CT109" s="323"/>
      <c r="CU109" s="323"/>
      <c r="CV109" s="326"/>
      <c r="CW109" s="323"/>
      <c r="CX109" s="323"/>
      <c r="CY109" s="326"/>
      <c r="CZ109" s="323"/>
      <c r="DA109" s="323"/>
      <c r="DB109" s="326"/>
      <c r="DC109" s="323"/>
      <c r="DD109" s="323"/>
      <c r="DE109" s="326"/>
      <c r="DF109" s="323"/>
      <c r="DG109" s="323"/>
      <c r="DH109" s="326"/>
      <c r="DI109" s="323"/>
      <c r="DJ109" s="323"/>
      <c r="DK109" s="326"/>
      <c r="DL109" s="323"/>
      <c r="DM109" s="323"/>
      <c r="DN109" s="326"/>
      <c r="DO109" s="323"/>
      <c r="DP109" s="323"/>
      <c r="DQ109" s="326"/>
      <c r="DR109" s="323"/>
      <c r="DS109" s="323"/>
      <c r="DT109" s="326"/>
      <c r="DU109" s="323"/>
      <c r="DV109" s="323"/>
      <c r="DW109" s="326"/>
      <c r="DX109" s="323"/>
      <c r="DY109" s="323"/>
      <c r="DZ109" s="326"/>
      <c r="EA109" s="323"/>
      <c r="EB109" s="323"/>
      <c r="EC109" s="326"/>
      <c r="ED109" s="323"/>
      <c r="EE109" s="323"/>
      <c r="EF109" s="326"/>
      <c r="EG109" s="323"/>
      <c r="EH109" s="323"/>
      <c r="EI109" s="326"/>
      <c r="EJ109" s="323"/>
      <c r="EK109" s="323"/>
      <c r="EL109" s="326"/>
      <c r="EM109" s="323"/>
      <c r="EN109" s="323"/>
      <c r="EO109" s="326"/>
    </row>
    <row r="110" spans="1:145" ht="15.75">
      <c r="A110" s="56">
        <v>160</v>
      </c>
      <c r="B110" s="417" t="s">
        <v>543</v>
      </c>
      <c r="C110" s="418"/>
      <c r="D110" s="419">
        <v>35</v>
      </c>
      <c r="E110" s="426">
        <f>+F110/35</f>
        <v>1</v>
      </c>
      <c r="F110" s="386">
        <f>+F7+F61+F88</f>
        <v>35</v>
      </c>
      <c r="H110" s="387"/>
      <c r="J110" s="366"/>
      <c r="K110" s="366">
        <f>+L110/35</f>
        <v>1</v>
      </c>
      <c r="L110" s="389">
        <f>+L7+L61+L88</f>
        <v>35</v>
      </c>
      <c r="M110" s="326"/>
      <c r="N110" s="366" t="e">
        <f>+O110/35</f>
        <v>#DIV/0!</v>
      </c>
      <c r="O110" s="389" t="e">
        <f>+O7+O61+O88</f>
        <v>#DIV/0!</v>
      </c>
      <c r="P110" s="326"/>
      <c r="Q110" s="366" t="e">
        <f>+R110/35</f>
        <v>#DIV/0!</v>
      </c>
      <c r="R110" s="389" t="e">
        <f>+R7+R61+R88</f>
        <v>#DIV/0!</v>
      </c>
      <c r="S110" s="326"/>
      <c r="T110" s="366" t="e">
        <f>+U110/35</f>
        <v>#DIV/0!</v>
      </c>
      <c r="U110" s="389" t="e">
        <f>+U7+U61+U88</f>
        <v>#DIV/0!</v>
      </c>
      <c r="V110" s="326"/>
      <c r="W110" s="366" t="e">
        <f>+X110/35</f>
        <v>#DIV/0!</v>
      </c>
      <c r="X110" s="389" t="e">
        <f>+X7+X61+X88</f>
        <v>#DIV/0!</v>
      </c>
      <c r="Y110" s="326"/>
      <c r="Z110" s="366" t="e">
        <f>+AA110/35</f>
        <v>#DIV/0!</v>
      </c>
      <c r="AA110" s="389" t="e">
        <f>+AA7+AA61+AA88</f>
        <v>#DIV/0!</v>
      </c>
      <c r="AB110" s="326"/>
      <c r="AC110" s="366" t="e">
        <f>+AD110/35</f>
        <v>#DIV/0!</v>
      </c>
      <c r="AD110" s="389" t="e">
        <f>+AD7+AD61+AD88</f>
        <v>#DIV/0!</v>
      </c>
      <c r="AE110" s="326"/>
      <c r="AF110" s="366" t="e">
        <f>+AG110/35</f>
        <v>#DIV/0!</v>
      </c>
      <c r="AG110" s="389" t="e">
        <f>+AG7+AG61+AG88</f>
        <v>#DIV/0!</v>
      </c>
      <c r="AH110" s="326"/>
      <c r="AI110" s="366" t="e">
        <f>+AJ110/35</f>
        <v>#DIV/0!</v>
      </c>
      <c r="AJ110" s="389" t="e">
        <f>+AJ7+AJ61+AJ88</f>
        <v>#DIV/0!</v>
      </c>
      <c r="AK110" s="326"/>
      <c r="AL110" s="366" t="e">
        <f>+AM110/35</f>
        <v>#DIV/0!</v>
      </c>
      <c r="AM110" s="389" t="e">
        <f>+AM7+AM61+AM88</f>
        <v>#DIV/0!</v>
      </c>
      <c r="AN110" s="326"/>
      <c r="AO110" s="366" t="e">
        <f>+AP110/35</f>
        <v>#DIV/0!</v>
      </c>
      <c r="AP110" s="389" t="e">
        <f>+AP7+AP61+AP88</f>
        <v>#DIV/0!</v>
      </c>
      <c r="AQ110" s="326"/>
      <c r="AR110" s="366" t="e">
        <f>+AS110/35</f>
        <v>#DIV/0!</v>
      </c>
      <c r="AS110" s="389" t="e">
        <f>+AS7+AS61+AS88</f>
        <v>#DIV/0!</v>
      </c>
      <c r="AT110" s="326"/>
      <c r="AU110" s="366" t="e">
        <f>+AV110/35</f>
        <v>#DIV/0!</v>
      </c>
      <c r="AV110" s="389" t="e">
        <f>+AV7+AV61+AV88</f>
        <v>#DIV/0!</v>
      </c>
      <c r="AW110" s="326"/>
      <c r="AX110" s="366" t="e">
        <f>+AY110/35</f>
        <v>#DIV/0!</v>
      </c>
      <c r="AY110" s="389" t="e">
        <f>+AY7+AY61+AY88</f>
        <v>#DIV/0!</v>
      </c>
      <c r="AZ110" s="326"/>
      <c r="BA110" s="366" t="e">
        <f>+BB110/35</f>
        <v>#DIV/0!</v>
      </c>
      <c r="BB110" s="389" t="e">
        <f>+BB7+BB61+BB88</f>
        <v>#DIV/0!</v>
      </c>
      <c r="BC110" s="326"/>
      <c r="BD110" s="366" t="e">
        <f>+BE110/35</f>
        <v>#DIV/0!</v>
      </c>
      <c r="BE110" s="389" t="e">
        <f>+BE7+BE61+BE88</f>
        <v>#DIV/0!</v>
      </c>
      <c r="BF110" s="326"/>
      <c r="BG110" s="366" t="e">
        <f>+BH110/35</f>
        <v>#DIV/0!</v>
      </c>
      <c r="BH110" s="389" t="e">
        <f>+BH7+BH61+BH88</f>
        <v>#DIV/0!</v>
      </c>
      <c r="BI110" s="326"/>
      <c r="BJ110" s="366" t="e">
        <f>+BK110/35</f>
        <v>#DIV/0!</v>
      </c>
      <c r="BK110" s="389" t="e">
        <f>+BK7+BK61+BK88</f>
        <v>#DIV/0!</v>
      </c>
      <c r="BL110" s="326"/>
      <c r="BM110" s="366" t="e">
        <f>+BN110/35</f>
        <v>#DIV/0!</v>
      </c>
      <c r="BN110" s="389" t="e">
        <f>+BN7+BN61+BN88</f>
        <v>#DIV/0!</v>
      </c>
      <c r="BO110" s="326"/>
      <c r="BP110" s="366" t="e">
        <f>+BQ110/35</f>
        <v>#DIV/0!</v>
      </c>
      <c r="BQ110" s="389" t="e">
        <f>+BQ7+BQ61+BQ88</f>
        <v>#DIV/0!</v>
      </c>
      <c r="BR110" s="326"/>
      <c r="BS110" s="366" t="e">
        <f>+BT110/35</f>
        <v>#DIV/0!</v>
      </c>
      <c r="BT110" s="389" t="e">
        <f>+BT7+BT61+BT88</f>
        <v>#DIV/0!</v>
      </c>
      <c r="BU110" s="326"/>
      <c r="BV110" s="366" t="e">
        <f>+BW110/35</f>
        <v>#DIV/0!</v>
      </c>
      <c r="BW110" s="389" t="e">
        <f>+BW7+BW61+BW88</f>
        <v>#DIV/0!</v>
      </c>
      <c r="BX110" s="326"/>
      <c r="BY110" s="366" t="e">
        <f>+BZ110/35</f>
        <v>#DIV/0!</v>
      </c>
      <c r="BZ110" s="389" t="e">
        <f>+BZ7+BZ61+BZ88</f>
        <v>#DIV/0!</v>
      </c>
      <c r="CA110" s="326"/>
      <c r="CB110" s="366" t="e">
        <f>+CC110/35</f>
        <v>#DIV/0!</v>
      </c>
      <c r="CC110" s="389" t="e">
        <f>+CC7+CC61+CC88</f>
        <v>#DIV/0!</v>
      </c>
      <c r="CD110" s="326"/>
      <c r="CE110" s="366" t="e">
        <f>+CF110/35</f>
        <v>#DIV/0!</v>
      </c>
      <c r="CF110" s="389" t="e">
        <f>+CF7+CF61+CF88</f>
        <v>#DIV/0!</v>
      </c>
      <c r="CG110" s="326"/>
      <c r="CH110" s="366" t="e">
        <f>+CI110/35</f>
        <v>#DIV/0!</v>
      </c>
      <c r="CI110" s="389" t="e">
        <f>+CI7+CI61+CI88</f>
        <v>#DIV/0!</v>
      </c>
      <c r="CJ110" s="326"/>
      <c r="CK110" s="366" t="e">
        <f>+CL110/35</f>
        <v>#DIV/0!</v>
      </c>
      <c r="CL110" s="389" t="e">
        <f>+CL7+CL61+CL88</f>
        <v>#DIV/0!</v>
      </c>
      <c r="CM110" s="326"/>
      <c r="CN110" s="366" t="e">
        <f>+CO110/35</f>
        <v>#DIV/0!</v>
      </c>
      <c r="CO110" s="389" t="e">
        <f>+CO7+CO61+CO88</f>
        <v>#DIV/0!</v>
      </c>
      <c r="CP110" s="326"/>
      <c r="CQ110" s="366" t="e">
        <f>+CR110/35</f>
        <v>#DIV/0!</v>
      </c>
      <c r="CR110" s="389" t="e">
        <f>+CR7+CR61+CR88</f>
        <v>#DIV/0!</v>
      </c>
      <c r="CS110" s="326"/>
      <c r="CT110" s="366" t="e">
        <f>+CU110/35</f>
        <v>#DIV/0!</v>
      </c>
      <c r="CU110" s="389" t="e">
        <f>+CU7+CU61+CU88</f>
        <v>#DIV/0!</v>
      </c>
      <c r="CV110" s="326"/>
      <c r="CW110" s="366" t="e">
        <f>+CX110/35</f>
        <v>#DIV/0!</v>
      </c>
      <c r="CX110" s="389" t="e">
        <f>+CX7+CX61+CX88</f>
        <v>#DIV/0!</v>
      </c>
      <c r="CY110" s="326"/>
      <c r="CZ110" s="366" t="e">
        <f>+DA110/35</f>
        <v>#DIV/0!</v>
      </c>
      <c r="DA110" s="389" t="e">
        <f>+DA7+DA61+DA88</f>
        <v>#DIV/0!</v>
      </c>
      <c r="DB110" s="326"/>
      <c r="DC110" s="366" t="e">
        <f>+DD110/35</f>
        <v>#DIV/0!</v>
      </c>
      <c r="DD110" s="389" t="e">
        <f>+DD7+DD61+DD88</f>
        <v>#DIV/0!</v>
      </c>
      <c r="DE110" s="326"/>
      <c r="DF110" s="366" t="e">
        <f>+DG110/35</f>
        <v>#DIV/0!</v>
      </c>
      <c r="DG110" s="389" t="e">
        <f>+DG7+DG61+DG88</f>
        <v>#DIV/0!</v>
      </c>
      <c r="DH110" s="326"/>
      <c r="DI110" s="366" t="e">
        <f>+DJ110/35</f>
        <v>#DIV/0!</v>
      </c>
      <c r="DJ110" s="389" t="e">
        <f>+DJ7+DJ61+DJ88</f>
        <v>#DIV/0!</v>
      </c>
      <c r="DK110" s="326"/>
      <c r="DL110" s="366" t="e">
        <f>+DM110/35</f>
        <v>#DIV/0!</v>
      </c>
      <c r="DM110" s="389" t="e">
        <f>+DM7+DM61+DM88</f>
        <v>#DIV/0!</v>
      </c>
      <c r="DN110" s="326"/>
      <c r="DO110" s="366" t="e">
        <f>+DP110/35</f>
        <v>#DIV/0!</v>
      </c>
      <c r="DP110" s="389" t="e">
        <f>+DP7+DP61+DP88</f>
        <v>#DIV/0!</v>
      </c>
      <c r="DQ110" s="326"/>
      <c r="DR110" s="366" t="e">
        <f>+DS110/35</f>
        <v>#DIV/0!</v>
      </c>
      <c r="DS110" s="389" t="e">
        <f>+DS7+DS61+DS88</f>
        <v>#DIV/0!</v>
      </c>
      <c r="DT110" s="326"/>
      <c r="DU110" s="366" t="e">
        <f>+DV110/35</f>
        <v>#DIV/0!</v>
      </c>
      <c r="DV110" s="389" t="e">
        <f>+DV7+DV61+DV88</f>
        <v>#DIV/0!</v>
      </c>
      <c r="DW110" s="326"/>
      <c r="DX110" s="366" t="e">
        <f>+DY110/35</f>
        <v>#DIV/0!</v>
      </c>
      <c r="DY110" s="389" t="e">
        <f>+DY7+DY61+DY88</f>
        <v>#DIV/0!</v>
      </c>
      <c r="DZ110" s="326"/>
      <c r="EA110" s="366" t="e">
        <f>+EB110/35</f>
        <v>#DIV/0!</v>
      </c>
      <c r="EB110" s="389" t="e">
        <f>+EB7+EB61+EB88</f>
        <v>#DIV/0!</v>
      </c>
      <c r="EC110" s="326"/>
      <c r="ED110" s="366" t="e">
        <f>+EE110/35</f>
        <v>#DIV/0!</v>
      </c>
      <c r="EE110" s="389" t="e">
        <f>+EE7+EE61+EE88</f>
        <v>#DIV/0!</v>
      </c>
      <c r="EF110" s="326"/>
      <c r="EG110" s="366" t="e">
        <f>+EH110/35</f>
        <v>#DIV/0!</v>
      </c>
      <c r="EH110" s="389" t="e">
        <f>+EH7+EH61+EH88</f>
        <v>#DIV/0!</v>
      </c>
      <c r="EI110" s="326"/>
      <c r="EJ110" s="366" t="e">
        <f>+EK110/35</f>
        <v>#DIV/0!</v>
      </c>
      <c r="EK110" s="389" t="e">
        <f>+EK7+EK61+EK88</f>
        <v>#DIV/0!</v>
      </c>
      <c r="EL110" s="326"/>
      <c r="EM110" s="366" t="e">
        <f>+EN110/35</f>
        <v>#DIV/0!</v>
      </c>
      <c r="EN110" s="389" t="e">
        <f>+EN7+EN61+EN88</f>
        <v>#DIV/0!</v>
      </c>
      <c r="EO110" s="326"/>
    </row>
    <row r="111" spans="1:145" ht="15">
      <c r="A111" s="278">
        <v>161</v>
      </c>
      <c r="B111" s="369"/>
      <c r="C111" s="369"/>
      <c r="D111" s="370"/>
      <c r="J111" s="369"/>
      <c r="M111" s="369"/>
      <c r="P111" s="369"/>
      <c r="S111" s="369"/>
      <c r="V111" s="369"/>
      <c r="Y111" s="369"/>
      <c r="AB111" s="369"/>
      <c r="AE111" s="369"/>
      <c r="AH111" s="369"/>
      <c r="AK111" s="369"/>
      <c r="AN111" s="369"/>
      <c r="AQ111" s="369"/>
      <c r="AT111" s="369"/>
      <c r="AW111" s="369"/>
      <c r="AZ111" s="369"/>
      <c r="BC111" s="369"/>
      <c r="BF111" s="369"/>
      <c r="BI111" s="369"/>
      <c r="BL111" s="369"/>
      <c r="BO111" s="369"/>
      <c r="BR111" s="369"/>
      <c r="BU111" s="369"/>
      <c r="BX111" s="369"/>
      <c r="CA111" s="369"/>
      <c r="CD111" s="369"/>
      <c r="CG111" s="369"/>
      <c r="CJ111" s="369"/>
      <c r="CM111" s="369"/>
      <c r="CP111" s="369"/>
      <c r="CS111" s="369"/>
      <c r="CV111" s="369"/>
      <c r="CY111" s="369"/>
      <c r="DB111" s="369"/>
      <c r="DE111" s="369"/>
      <c r="DH111" s="369"/>
      <c r="DK111" s="369"/>
      <c r="DN111" s="369"/>
      <c r="DQ111" s="369"/>
      <c r="DT111" s="369"/>
      <c r="DW111" s="369"/>
      <c r="DZ111" s="369"/>
      <c r="EC111" s="369"/>
      <c r="EF111" s="369"/>
      <c r="EI111" s="369"/>
      <c r="EL111" s="369"/>
      <c r="EO111" s="369"/>
    </row>
    <row r="112" spans="1:145" ht="15">
      <c r="B112" s="369"/>
      <c r="J112" s="369"/>
      <c r="M112" s="369"/>
      <c r="P112" s="369"/>
      <c r="S112" s="369"/>
      <c r="V112" s="369"/>
      <c r="Y112" s="369"/>
      <c r="AB112" s="369"/>
      <c r="AE112" s="369"/>
      <c r="AH112" s="369"/>
      <c r="AK112" s="369"/>
      <c r="AN112" s="369"/>
      <c r="AQ112" s="369"/>
      <c r="AT112" s="369"/>
      <c r="AW112" s="369"/>
      <c r="AZ112" s="369"/>
      <c r="BC112" s="369"/>
      <c r="BF112" s="369"/>
      <c r="BI112" s="369"/>
      <c r="BL112" s="369"/>
      <c r="BO112" s="369"/>
      <c r="BR112" s="369"/>
      <c r="BU112" s="369"/>
      <c r="BX112" s="369"/>
      <c r="CA112" s="369"/>
      <c r="CD112" s="369"/>
      <c r="CG112" s="369"/>
      <c r="CJ112" s="369"/>
      <c r="CM112" s="369"/>
      <c r="CP112" s="369"/>
      <c r="CS112" s="369"/>
      <c r="CV112" s="369"/>
      <c r="CY112" s="369"/>
      <c r="DB112" s="369"/>
      <c r="DE112" s="369"/>
      <c r="DH112" s="369"/>
      <c r="DK112" s="369"/>
      <c r="DN112" s="369"/>
      <c r="DQ112" s="369"/>
      <c r="DT112" s="369"/>
      <c r="DW112" s="369"/>
      <c r="DZ112" s="369"/>
      <c r="EC112" s="369"/>
      <c r="EF112" s="369"/>
      <c r="EI112" s="369"/>
      <c r="EL112" s="369"/>
      <c r="EO112" s="369"/>
    </row>
    <row r="113" spans="1:145" ht="15">
      <c r="A113" s="278"/>
      <c r="B113" s="369"/>
      <c r="C113" s="369"/>
      <c r="D113" s="370"/>
      <c r="J113" s="369"/>
      <c r="M113" s="369"/>
      <c r="P113" s="369"/>
      <c r="S113" s="369"/>
      <c r="V113" s="369"/>
      <c r="Y113" s="369"/>
      <c r="AB113" s="369"/>
      <c r="AE113" s="369"/>
      <c r="AH113" s="369"/>
      <c r="AK113" s="369"/>
      <c r="AN113" s="369"/>
      <c r="AQ113" s="369"/>
      <c r="AT113" s="369"/>
      <c r="AW113" s="369"/>
      <c r="AZ113" s="369"/>
      <c r="BC113" s="369"/>
      <c r="BF113" s="369"/>
      <c r="BI113" s="369"/>
      <c r="BL113" s="369"/>
      <c r="BO113" s="369"/>
      <c r="BR113" s="369"/>
      <c r="BU113" s="369"/>
      <c r="BX113" s="369"/>
      <c r="CA113" s="369"/>
      <c r="CD113" s="369"/>
      <c r="CG113" s="369"/>
      <c r="CJ113" s="369"/>
      <c r="CM113" s="369"/>
      <c r="CP113" s="369"/>
      <c r="CS113" s="369"/>
      <c r="CV113" s="369"/>
      <c r="CY113" s="369"/>
      <c r="DB113" s="369"/>
      <c r="DE113" s="369"/>
      <c r="DH113" s="369"/>
      <c r="DK113" s="369"/>
      <c r="DN113" s="369"/>
      <c r="DQ113" s="369"/>
      <c r="DT113" s="369"/>
      <c r="DW113" s="369"/>
      <c r="DZ113" s="369"/>
      <c r="EC113" s="369"/>
      <c r="EF113" s="369"/>
      <c r="EI113" s="369"/>
      <c r="EL113" s="369"/>
      <c r="EO113" s="369"/>
    </row>
    <row r="114" spans="1:145" ht="15.75">
      <c r="B114" s="274"/>
      <c r="C114" s="427"/>
      <c r="D114" s="428"/>
      <c r="J114" s="429"/>
      <c r="M114" s="427"/>
      <c r="P114" s="427"/>
      <c r="S114" s="427"/>
      <c r="V114" s="427"/>
      <c r="Y114" s="427"/>
      <c r="AB114" s="427"/>
      <c r="AE114" s="427"/>
      <c r="AH114" s="427"/>
      <c r="AK114" s="427"/>
      <c r="AN114" s="427"/>
      <c r="AQ114" s="427"/>
      <c r="AT114" s="427"/>
      <c r="AW114" s="427"/>
      <c r="AZ114" s="427"/>
      <c r="BC114" s="427"/>
      <c r="BF114" s="427"/>
      <c r="BI114" s="427"/>
      <c r="BL114" s="427"/>
      <c r="BO114" s="427"/>
      <c r="BR114" s="427"/>
      <c r="BU114" s="427"/>
      <c r="BX114" s="427"/>
      <c r="CA114" s="427"/>
      <c r="CD114" s="427"/>
      <c r="CG114" s="427"/>
      <c r="CJ114" s="427"/>
      <c r="CM114" s="427"/>
      <c r="CP114" s="427"/>
      <c r="CS114" s="427"/>
      <c r="CV114" s="427"/>
      <c r="CY114" s="427"/>
      <c r="DB114" s="427"/>
      <c r="DE114" s="427"/>
      <c r="DH114" s="427"/>
      <c r="DK114" s="427"/>
      <c r="DN114" s="427"/>
      <c r="DQ114" s="427"/>
      <c r="DT114" s="427"/>
      <c r="DW114" s="427"/>
      <c r="DZ114" s="427"/>
      <c r="EC114" s="427"/>
      <c r="EF114" s="427"/>
      <c r="EI114" s="427"/>
      <c r="EL114" s="427"/>
      <c r="EO114" s="427"/>
    </row>
    <row r="115" spans="1:145" ht="15">
      <c r="A115" s="278"/>
      <c r="B115" s="369"/>
      <c r="C115" s="427"/>
      <c r="D115" s="428"/>
      <c r="J115" s="429"/>
      <c r="M115" s="427"/>
      <c r="P115" s="427"/>
      <c r="S115" s="427"/>
      <c r="V115" s="427"/>
      <c r="Y115" s="427"/>
      <c r="AB115" s="427"/>
      <c r="AE115" s="427"/>
      <c r="AH115" s="427"/>
      <c r="AK115" s="427"/>
      <c r="AN115" s="427"/>
      <c r="AQ115" s="427"/>
      <c r="AT115" s="427"/>
      <c r="AW115" s="427"/>
      <c r="AZ115" s="427"/>
      <c r="BC115" s="427"/>
      <c r="BF115" s="427"/>
      <c r="BI115" s="427"/>
      <c r="BL115" s="427"/>
      <c r="BO115" s="427"/>
      <c r="BR115" s="427"/>
      <c r="BU115" s="427"/>
      <c r="BX115" s="427"/>
      <c r="CA115" s="427"/>
      <c r="CD115" s="427"/>
      <c r="CG115" s="427"/>
      <c r="CJ115" s="427"/>
      <c r="CM115" s="427"/>
      <c r="CP115" s="427"/>
      <c r="CS115" s="427"/>
      <c r="CV115" s="427"/>
      <c r="CY115" s="427"/>
      <c r="DB115" s="427"/>
      <c r="DE115" s="427"/>
      <c r="DH115" s="427"/>
      <c r="DK115" s="427"/>
      <c r="DN115" s="427"/>
      <c r="DQ115" s="427"/>
      <c r="DT115" s="427"/>
      <c r="DW115" s="427"/>
      <c r="DZ115" s="427"/>
      <c r="EC115" s="427"/>
      <c r="EF115" s="427"/>
      <c r="EI115" s="427"/>
      <c r="EL115" s="427"/>
      <c r="EO115" s="427"/>
    </row>
    <row r="116" spans="1:145" ht="15">
      <c r="B116" s="430"/>
      <c r="C116" s="427"/>
      <c r="D116" s="428"/>
      <c r="J116" s="429"/>
      <c r="M116" s="427"/>
      <c r="P116" s="427"/>
      <c r="S116" s="427"/>
      <c r="V116" s="427"/>
      <c r="Y116" s="427"/>
      <c r="AB116" s="427"/>
      <c r="AE116" s="427"/>
      <c r="AH116" s="427"/>
      <c r="AK116" s="427"/>
      <c r="AN116" s="427"/>
      <c r="AQ116" s="427"/>
      <c r="AT116" s="427"/>
      <c r="AW116" s="427"/>
      <c r="AZ116" s="427"/>
      <c r="BC116" s="427"/>
      <c r="BF116" s="427"/>
      <c r="BI116" s="427"/>
      <c r="BL116" s="427"/>
      <c r="BO116" s="427"/>
      <c r="BR116" s="427"/>
      <c r="BU116" s="427"/>
      <c r="BX116" s="427"/>
      <c r="CA116" s="427"/>
      <c r="CD116" s="427"/>
      <c r="CG116" s="427"/>
      <c r="CJ116" s="427"/>
      <c r="CM116" s="427"/>
      <c r="CP116" s="427"/>
      <c r="CS116" s="427"/>
      <c r="CV116" s="427"/>
      <c r="CY116" s="427"/>
      <c r="DB116" s="427"/>
      <c r="DE116" s="427"/>
      <c r="DH116" s="427"/>
      <c r="DK116" s="427"/>
      <c r="DN116" s="427"/>
      <c r="DQ116" s="427"/>
      <c r="DT116" s="427"/>
      <c r="DW116" s="427"/>
      <c r="DZ116" s="427"/>
      <c r="EC116" s="427"/>
      <c r="EF116" s="427"/>
      <c r="EI116" s="427"/>
      <c r="EL116" s="427"/>
      <c r="EO116" s="427"/>
    </row>
    <row r="117" spans="1:145" ht="15">
      <c r="A117" s="278"/>
      <c r="B117" s="430"/>
    </row>
    <row r="118" spans="1:145" ht="15">
      <c r="B118" s="369"/>
    </row>
  </sheetData>
  <autoFilter ref="A6:EO108"/>
  <mergeCells count="96">
    <mergeCell ref="EL4:EL5"/>
    <mergeCell ref="DR4:DS4"/>
    <mergeCell ref="EO4:EO5"/>
    <mergeCell ref="EM4:EN4"/>
    <mergeCell ref="BA4:BB4"/>
    <mergeCell ref="CN4:CO4"/>
    <mergeCell ref="EC4:EC5"/>
    <mergeCell ref="CQ4:CR4"/>
    <mergeCell ref="DK4:DK5"/>
    <mergeCell ref="DU4:DV4"/>
    <mergeCell ref="CP4:CP5"/>
    <mergeCell ref="CE4:CF4"/>
    <mergeCell ref="DC4:DD4"/>
    <mergeCell ref="BR4:BR5"/>
    <mergeCell ref="BO4:BO5"/>
    <mergeCell ref="BG4:BH4"/>
    <mergeCell ref="DO4:DP4"/>
    <mergeCell ref="EI4:EI5"/>
    <mergeCell ref="DL4:DM4"/>
    <mergeCell ref="CH4:CI4"/>
    <mergeCell ref="AH4:AH5"/>
    <mergeCell ref="CM4:CM5"/>
    <mergeCell ref="CZ4:DA4"/>
    <mergeCell ref="EA4:EB4"/>
    <mergeCell ref="DT4:DT5"/>
    <mergeCell ref="CS4:CS5"/>
    <mergeCell ref="BC4:BC5"/>
    <mergeCell ref="BD4:BE4"/>
    <mergeCell ref="AO4:AP4"/>
    <mergeCell ref="AN4:AN5"/>
    <mergeCell ref="AT4:AT5"/>
    <mergeCell ref="AR4:AS4"/>
    <mergeCell ref="DW4:DW5"/>
    <mergeCell ref="EJ4:EK4"/>
    <mergeCell ref="DZ4:DZ5"/>
    <mergeCell ref="EG4:EH4"/>
    <mergeCell ref="ED4:EE4"/>
    <mergeCell ref="CD4:CD5"/>
    <mergeCell ref="C4:C5"/>
    <mergeCell ref="DH4:DH5"/>
    <mergeCell ref="EF4:EF5"/>
    <mergeCell ref="DI4:DJ4"/>
    <mergeCell ref="DE4:DE5"/>
    <mergeCell ref="DF4:DG4"/>
    <mergeCell ref="DB4:DB5"/>
    <mergeCell ref="AB4:AB5"/>
    <mergeCell ref="CT4:CU4"/>
    <mergeCell ref="DQ4:DQ5"/>
    <mergeCell ref="DX4:DY4"/>
    <mergeCell ref="CV4:CV5"/>
    <mergeCell ref="CW4:CX4"/>
    <mergeCell ref="CK4:CL4"/>
    <mergeCell ref="S4:S5"/>
    <mergeCell ref="BJ4:BK4"/>
    <mergeCell ref="BX4:BX5"/>
    <mergeCell ref="D4:D5"/>
    <mergeCell ref="Z4:AA4"/>
    <mergeCell ref="BV4:BW4"/>
    <mergeCell ref="AF4:AG4"/>
    <mergeCell ref="M4:M5"/>
    <mergeCell ref="AL4:AM4"/>
    <mergeCell ref="P4:P5"/>
    <mergeCell ref="E4:F4"/>
    <mergeCell ref="J4:J5"/>
    <mergeCell ref="AI4:AJ4"/>
    <mergeCell ref="N4:O4"/>
    <mergeCell ref="W4:X4"/>
    <mergeCell ref="Q4:R4"/>
    <mergeCell ref="AE4:AE5"/>
    <mergeCell ref="B4:B5"/>
    <mergeCell ref="Y4:Y5"/>
    <mergeCell ref="T4:U4"/>
    <mergeCell ref="AC4:AD4"/>
    <mergeCell ref="AX4:AY4"/>
    <mergeCell ref="AU4:AV4"/>
    <mergeCell ref="V4:V5"/>
    <mergeCell ref="H4:H5"/>
    <mergeCell ref="AK4:AK5"/>
    <mergeCell ref="AW4:AW5"/>
    <mergeCell ref="K4:L4"/>
    <mergeCell ref="BF4:BF5"/>
    <mergeCell ref="AQ4:AQ5"/>
    <mergeCell ref="BL4:BL5"/>
    <mergeCell ref="BS4:BT4"/>
    <mergeCell ref="DN4:DN5"/>
    <mergeCell ref="BY4:BZ4"/>
    <mergeCell ref="CB4:CC4"/>
    <mergeCell ref="CA4:CA5"/>
    <mergeCell ref="CJ4:CJ5"/>
    <mergeCell ref="CG4:CG5"/>
    <mergeCell ref="CY4:CY5"/>
    <mergeCell ref="BU4:BU5"/>
    <mergeCell ref="BM4:BN4"/>
    <mergeCell ref="AZ4:AZ5"/>
    <mergeCell ref="BI4:BI5"/>
    <mergeCell ref="BP4:BQ4"/>
  </mergeCells>
  <conditionalFormatting sqref="BU69:BU70">
    <cfRule type="notContainsText" dxfId="2384" priority="1042" operator="notContains" text="OK">
      <formula>ISERROR(SEARCH("OK",BU69))</formula>
    </cfRule>
    <cfRule type="notContainsText" dxfId="2383" priority="1041" operator="notContains" text="OK">
      <formula>ISERROR(SEARCH("OK",BU69))</formula>
    </cfRule>
  </conditionalFormatting>
  <conditionalFormatting sqref="CV13:CV18">
    <cfRule type="notContainsText" dxfId="2382" priority="791" operator="notContains" text="OK">
      <formula>ISERROR(SEARCH("OK",CV13))</formula>
    </cfRule>
    <cfRule type="notContainsText" dxfId="2381" priority="790" operator="notContains" text="OK">
      <formula>ISERROR(SEARCH("OK",CV13))</formula>
    </cfRule>
  </conditionalFormatting>
  <conditionalFormatting sqref="BO96">
    <cfRule type="notContainsText" dxfId="2380" priority="1191" operator="notContains" text="OK">
      <formula>ISERROR(SEARCH("OK",BO96))</formula>
    </cfRule>
  </conditionalFormatting>
  <conditionalFormatting sqref="CY44:CY45 CY48:CY52">
    <cfRule type="notContainsText" dxfId="2379" priority="731" operator="notContains" text="OK">
      <formula>ISERROR(SEARCH("OK",CY44))</formula>
    </cfRule>
    <cfRule type="notContainsText" dxfId="2378" priority="730" operator="notContains" text="OK">
      <formula>ISERROR(SEARCH("OK",CY44))</formula>
    </cfRule>
  </conditionalFormatting>
  <conditionalFormatting sqref="EF100">
    <cfRule type="notContainsText" dxfId="2377" priority="120" operator="notContains" text="OK">
      <formula>ISERROR(SEARCH("OK",EF100))</formula>
    </cfRule>
    <cfRule type="notContainsText" dxfId="2376" priority="121" operator="notContains" text="OK">
      <formula>ISERROR(SEARCH("OK",EF100))</formula>
    </cfRule>
  </conditionalFormatting>
  <conditionalFormatting sqref="BC72">
    <cfRule type="notContainsText" dxfId="2375" priority="1566" operator="notContains" text="OK">
      <formula>ISERROR(SEARCH("OK",BC72))</formula>
    </cfRule>
  </conditionalFormatting>
  <conditionalFormatting sqref="V72">
    <cfRule type="notContainsText" dxfId="2374" priority="3226" operator="notContains" text="OK">
      <formula>ISERROR(SEARCH("OK",V72))</formula>
    </cfRule>
  </conditionalFormatting>
  <conditionalFormatting sqref="EL44:EL45 EL48:EL52">
    <cfRule type="notContainsText" dxfId="2373" priority="95" operator="notContains" text="OK">
      <formula>ISERROR(SEARCH("OK",EL44))</formula>
    </cfRule>
    <cfRule type="notContainsText" dxfId="2372" priority="96" operator="notContains" text="OK">
      <formula>ISERROR(SEARCH("OK",EL44))</formula>
    </cfRule>
  </conditionalFormatting>
  <conditionalFormatting sqref="AQ76">
    <cfRule type="notContainsText" dxfId="2371" priority="3328" operator="notContains" text="OK">
      <formula>ISERROR(SEARCH("OK",AQ76))</formula>
    </cfRule>
  </conditionalFormatting>
  <conditionalFormatting sqref="DZ55:DZ59">
    <cfRule type="notContainsText" dxfId="2370" priority="250" operator="notContains" text="OK">
      <formula>ISERROR(SEARCH("OK",DZ55))</formula>
    </cfRule>
    <cfRule type="notContainsText" dxfId="2369" priority="251" operator="notContains" text="OK">
      <formula>ISERROR(SEARCH("OK",DZ55))</formula>
    </cfRule>
  </conditionalFormatting>
  <conditionalFormatting sqref="EF44:EF45 EF48:EF52">
    <cfRule type="notContainsText" dxfId="2368" priority="148" operator="notContains" text="OK">
      <formula>ISERROR(SEARCH("OK",EF44))</formula>
    </cfRule>
    <cfRule type="notContainsText" dxfId="2367" priority="147" operator="notContains" text="OK">
      <formula>ISERROR(SEARCH("OK",EF44))</formula>
    </cfRule>
  </conditionalFormatting>
  <conditionalFormatting sqref="P101">
    <cfRule type="notContainsText" dxfId="2366" priority="3624" operator="notContains" text="OK">
      <formula>ISERROR(SEARCH("OK",P101))</formula>
    </cfRule>
    <cfRule type="notContainsText" dxfId="2365" priority="3625" operator="notContains" text="OK">
      <formula>ISERROR(SEARCH("OK",P101))</formula>
    </cfRule>
  </conditionalFormatting>
  <conditionalFormatting sqref="CY74">
    <cfRule type="notContainsText" dxfId="2364" priority="718" operator="notContains" text="OK">
      <formula>ISERROR(SEARCH("OK",CY74))</formula>
    </cfRule>
  </conditionalFormatting>
  <conditionalFormatting sqref="AH65">
    <cfRule type="notContainsText" dxfId="2363" priority="1727" operator="notContains" text="OK">
      <formula>ISERROR(SEARCH("OK",AH65))</formula>
    </cfRule>
  </conditionalFormatting>
  <conditionalFormatting sqref="AH12">
    <cfRule type="notContainsText" dxfId="2362" priority="1747" operator="notContains" text="OK">
      <formula>ISERROR(SEARCH("OK",AH12))</formula>
    </cfRule>
    <cfRule type="notContainsText" dxfId="2361" priority="1748" operator="notContains" text="OK">
      <formula>ISERROR(SEARCH("OK",AH12))</formula>
    </cfRule>
  </conditionalFormatting>
  <conditionalFormatting sqref="AT82">
    <cfRule type="notContainsText" dxfId="2360" priority="3357" operator="notContains" text="OK">
      <formula>ISERROR(SEARCH("OK",AT82))</formula>
    </cfRule>
  </conditionalFormatting>
  <conditionalFormatting sqref="DK82">
    <cfRule type="notContainsText" dxfId="2359" priority="480" operator="notContains" text="OK">
      <formula>ISERROR(SEARCH("OK",DK82))</formula>
    </cfRule>
  </conditionalFormatting>
  <conditionalFormatting sqref="AW69:AW70">
    <cfRule type="notContainsText" dxfId="2358" priority="3440" operator="notContains" text="OK">
      <formula>ISERROR(SEARCH("OK",AW69))</formula>
    </cfRule>
    <cfRule type="notContainsText" dxfId="2357" priority="3439" operator="notContains" text="OK">
      <formula>ISERROR(SEARCH("OK",AW69))</formula>
    </cfRule>
  </conditionalFormatting>
  <conditionalFormatting sqref="EL31:EL33">
    <cfRule type="notContainsText" dxfId="2356" priority="99" operator="notContains" text="OK">
      <formula>ISERROR(SEARCH("OK",EL31))</formula>
    </cfRule>
    <cfRule type="notContainsText" dxfId="2355" priority="100" operator="notContains" text="OK">
      <formula>ISERROR(SEARCH("OK",EL31))</formula>
    </cfRule>
  </conditionalFormatting>
  <conditionalFormatting sqref="S13:S18">
    <cfRule type="notContainsText" dxfId="2354" priority="3610" operator="notContains" text="OK">
      <formula>ISERROR(SEARCH("OK",S13))</formula>
    </cfRule>
    <cfRule type="notContainsText" dxfId="2353" priority="3609" operator="notContains" text="OK">
      <formula>ISERROR(SEARCH("OK",S13))</formula>
    </cfRule>
  </conditionalFormatting>
  <conditionalFormatting sqref="EO73">
    <cfRule type="notContainsText" dxfId="2352" priority="2820" operator="notContains" text="OK">
      <formula>ISERROR(SEARCH("OK",EO73))</formula>
    </cfRule>
  </conditionalFormatting>
  <conditionalFormatting sqref="AE96:AE99">
    <cfRule type="notContainsText" dxfId="2351" priority="1766" operator="notContains" text="OK">
      <formula>ISERROR(SEARCH("OK",AE96))</formula>
    </cfRule>
  </conditionalFormatting>
  <conditionalFormatting sqref="CY31:CY33">
    <cfRule type="notContainsText" dxfId="2350" priority="734" operator="notContains" text="OK">
      <formula>ISERROR(SEARCH("OK",CY31))</formula>
    </cfRule>
    <cfRule type="notContainsText" dxfId="2349" priority="735" operator="notContains" text="OK">
      <formula>ISERROR(SEARCH("OK",CY31))</formula>
    </cfRule>
  </conditionalFormatting>
  <conditionalFormatting sqref="S12">
    <cfRule type="notContainsText" dxfId="2348" priority="3611" operator="notContains" text="OK">
      <formula>ISERROR(SEARCH("OK",S12))</formula>
    </cfRule>
    <cfRule type="notContainsText" dxfId="2347" priority="3612" operator="notContains" text="OK">
      <formula>ISERROR(SEARCH("OK",S12))</formula>
    </cfRule>
  </conditionalFormatting>
  <conditionalFormatting sqref="BC11">
    <cfRule type="notContainsText" dxfId="2346" priority="1589" operator="notContains" text="OK">
      <formula>ISERROR(SEARCH("OK",BC11))</formula>
    </cfRule>
    <cfRule type="notContainsText" dxfId="2345" priority="1590" operator="notContains" text="OK">
      <formula>ISERROR(SEARCH("OK",BC11))</formula>
    </cfRule>
  </conditionalFormatting>
  <conditionalFormatting sqref="DH11">
    <cfRule type="notContainsText" dxfId="2344" priority="583" operator="notContains" text="OK">
      <formula>ISERROR(SEARCH("OK",DH11))</formula>
    </cfRule>
    <cfRule type="notContainsText" dxfId="2343" priority="582" operator="notContains" text="OK">
      <formula>ISERROR(SEARCH("OK",DH11))</formula>
    </cfRule>
  </conditionalFormatting>
  <conditionalFormatting sqref="AH86">
    <cfRule type="notContainsText" dxfId="2342" priority="1718" operator="notContains" text="OK">
      <formula>ISERROR(SEARCH("OK",AH86))</formula>
    </cfRule>
  </conditionalFormatting>
  <conditionalFormatting sqref="CG12">
    <cfRule type="notContainsText" dxfId="2341" priority="1274" operator="notContains" text="OK">
      <formula>ISERROR(SEARCH("OK",CG12))</formula>
    </cfRule>
    <cfRule type="notContainsText" dxfId="2340" priority="1275" operator="notContains" text="OK">
      <formula>ISERROR(SEARCH("OK",CG12))</formula>
    </cfRule>
  </conditionalFormatting>
  <conditionalFormatting sqref="BR13:BR18">
    <cfRule type="notContainsText" dxfId="2339" priority="1108" operator="notContains" text="OK">
      <formula>ISERROR(SEARCH("OK",BR13))</formula>
    </cfRule>
    <cfRule type="notContainsText" dxfId="2338" priority="1109" operator="notContains" text="OK">
      <formula>ISERROR(SEARCH("OK",BR13))</formula>
    </cfRule>
  </conditionalFormatting>
  <conditionalFormatting sqref="BF31:BF33">
    <cfRule type="notContainsText" dxfId="2337" priority="1528" operator="notContains" text="OK">
      <formula>ISERROR(SEARCH("OK",BF31))</formula>
    </cfRule>
    <cfRule type="notContainsText" dxfId="2336" priority="1529" operator="notContains" text="OK">
      <formula>ISERROR(SEARCH("OK",BF31))</formula>
    </cfRule>
  </conditionalFormatting>
  <conditionalFormatting sqref="DK66">
    <cfRule type="notContainsText" dxfId="2335" priority="513" operator="notContains" text="OK">
      <formula>ISERROR(SEARCH("OK",DK66))</formula>
    </cfRule>
    <cfRule type="notContainsText" dxfId="2334" priority="514" operator="notContains" text="OK">
      <formula>ISERROR(SEARCH("OK",DK66))</formula>
    </cfRule>
  </conditionalFormatting>
  <conditionalFormatting sqref="DQ106">
    <cfRule type="notContainsText" dxfId="2333" priority="380" operator="notContains" text="OK">
      <formula>ISERROR(SEARCH("OK",DQ106))</formula>
    </cfRule>
  </conditionalFormatting>
  <conditionalFormatting sqref="S83">
    <cfRule type="notContainsText" dxfId="2332" priority="3566" operator="notContains" text="OK">
      <formula>ISERROR(SEARCH("OK",S83))</formula>
    </cfRule>
  </conditionalFormatting>
  <conditionalFormatting sqref="CA102">
    <cfRule type="notContainsText" dxfId="2331" priority="861" operator="notContains" text="OK">
      <formula>ISERROR(SEARCH("OK",CA102))</formula>
    </cfRule>
    <cfRule type="notContainsText" dxfId="2330" priority="860" operator="notContains" text="OK">
      <formula>ISERROR(SEARCH("OK",CA102))</formula>
    </cfRule>
  </conditionalFormatting>
  <conditionalFormatting sqref="Y44:Y45 Y48:Y52">
    <cfRule type="notContainsText" dxfId="2329" priority="3289" operator="notContains" text="OK">
      <formula>ISERROR(SEARCH("OK",Y44))</formula>
    </cfRule>
    <cfRule type="notContainsText" dxfId="2328" priority="3290" operator="notContains" text="OK">
      <formula>ISERROR(SEARCH("OK",Y44))</formula>
    </cfRule>
  </conditionalFormatting>
  <conditionalFormatting sqref="EI69:EI70">
    <cfRule type="notContainsText" dxfId="2327" priority="37" operator="notContains" text="OK">
      <formula>ISERROR(SEARCH("OK",EI69))</formula>
    </cfRule>
    <cfRule type="notContainsText" dxfId="2326" priority="38" operator="notContains" text="OK">
      <formula>ISERROR(SEARCH("OK",EI69))</formula>
    </cfRule>
  </conditionalFormatting>
  <conditionalFormatting sqref="DW64">
    <cfRule type="notContainsText" dxfId="2325" priority="351" operator="notContains" text="OK">
      <formula>ISERROR(SEARCH("OK",DW64))</formula>
    </cfRule>
  </conditionalFormatting>
  <conditionalFormatting sqref="S76">
    <cfRule type="notContainsText" dxfId="2324" priority="3588" operator="notContains" text="OK">
      <formula>ISERROR(SEARCH("OK",S76))</formula>
    </cfRule>
  </conditionalFormatting>
  <conditionalFormatting sqref="CA76">
    <cfRule type="notContainsText" dxfId="2323" priority="878" operator="notContains" text="OK">
      <formula>ISERROR(SEARCH("OK",CA76))</formula>
    </cfRule>
  </conditionalFormatting>
  <conditionalFormatting sqref="DB39:DB41">
    <cfRule type="notContainsText" dxfId="2322" priority="629" operator="notContains" text="OK">
      <formula>ISERROR(SEARCH("OK",DB39))</formula>
    </cfRule>
    <cfRule type="notContainsText" dxfId="2321" priority="628" operator="notContains" text="OK">
      <formula>ISERROR(SEARCH("OK",DB39))</formula>
    </cfRule>
  </conditionalFormatting>
  <conditionalFormatting sqref="EC47">
    <cfRule type="notContainsText" dxfId="2320" priority="191" operator="notContains" text="OK">
      <formula>ISERROR(SEARCH("OK",EC47))</formula>
    </cfRule>
  </conditionalFormatting>
  <conditionalFormatting sqref="AT108">
    <cfRule type="notContainsText" dxfId="2319" priority="3359" operator="notContains" text="OK">
      <formula>ISERROR(SEARCH("OK",AT108))</formula>
    </cfRule>
  </conditionalFormatting>
  <conditionalFormatting sqref="BR31:BR33">
    <cfRule type="notContainsText" dxfId="2318" priority="1105" operator="notContains" text="OK">
      <formula>ISERROR(SEARCH("OK",BR31))</formula>
    </cfRule>
    <cfRule type="notContainsText" dxfId="2317" priority="1104" operator="notContains" text="OK">
      <formula>ISERROR(SEARCH("OK",BR31))</formula>
    </cfRule>
  </conditionalFormatting>
  <conditionalFormatting sqref="CJ108">
    <cfRule type="notContainsText" dxfId="2316" priority="1282" operator="notContains" text="OK">
      <formula>ISERROR(SEARCH("OK",CJ108))</formula>
    </cfRule>
  </conditionalFormatting>
  <conditionalFormatting sqref="DW72">
    <cfRule type="notContainsText" dxfId="2315" priority="349" operator="notContains" text="OK">
      <formula>ISERROR(SEARCH("OK",DW72))</formula>
    </cfRule>
  </conditionalFormatting>
  <conditionalFormatting sqref="BR75">
    <cfRule type="notContainsText" dxfId="2314" priority="1085" operator="notContains" text="OK">
      <formula>ISERROR(SEARCH("OK",BR75))</formula>
    </cfRule>
  </conditionalFormatting>
  <conditionalFormatting sqref="CA96">
    <cfRule type="notContainsText" dxfId="2313" priority="870" operator="notContains" text="OK">
      <formula>ISERROR(SEARCH("OK",CA96))</formula>
    </cfRule>
  </conditionalFormatting>
  <conditionalFormatting sqref="S77">
    <cfRule type="notContainsText" dxfId="2312" priority="3587" operator="notContains" text="OK">
      <formula>ISERROR(SEARCH("OK",S77))</formula>
    </cfRule>
  </conditionalFormatting>
  <conditionalFormatting sqref="CD71">
    <cfRule type="notContainsText" dxfId="2311" priority="906" operator="notContains" text="OK">
      <formula>ISERROR(SEARCH("OK",CD71))</formula>
    </cfRule>
  </conditionalFormatting>
  <conditionalFormatting sqref="BL13:BL18">
    <cfRule type="notContainsText" dxfId="2310" priority="1168" operator="notContains" text="OK">
      <formula>ISERROR(SEARCH("OK",BL13))</formula>
    </cfRule>
    <cfRule type="notContainsText" dxfId="2309" priority="1169" operator="notContains" text="OK">
      <formula>ISERROR(SEARCH("OK",BL13))</formula>
    </cfRule>
  </conditionalFormatting>
  <conditionalFormatting sqref="AH47">
    <cfRule type="notContainsText" dxfId="2308" priority="1729" operator="notContains" text="OK">
      <formula>ISERROR(SEARCH("OK",AH47))</formula>
    </cfRule>
  </conditionalFormatting>
  <conditionalFormatting sqref="AN100">
    <cfRule type="notContainsText" dxfId="2307" priority="1658" operator="notContains" text="OK">
      <formula>ISERROR(SEARCH("OK",AN100))</formula>
    </cfRule>
    <cfRule type="notContainsText" dxfId="2306" priority="1659" operator="notContains" text="OK">
      <formula>ISERROR(SEARCH("OK",AN100))</formula>
    </cfRule>
  </conditionalFormatting>
  <conditionalFormatting sqref="EF21:EF28">
    <cfRule type="notContainsText" dxfId="2305" priority="153" operator="notContains" text="OK">
      <formula>ISERROR(SEARCH("OK",EF21))</formula>
    </cfRule>
    <cfRule type="notContainsText" dxfId="2304" priority="154" operator="notContains" text="OK">
      <formula>ISERROR(SEARCH("OK",EF21))</formula>
    </cfRule>
  </conditionalFormatting>
  <conditionalFormatting sqref="AK101">
    <cfRule type="notContainsText" dxfId="2303" priority="1604" operator="notContains" text="OK">
      <formula>ISERROR(SEARCH("OK",AK101))</formula>
    </cfRule>
    <cfRule type="notContainsText" dxfId="2302" priority="1605" operator="notContains" text="OK">
      <formula>ISERROR(SEARCH("OK",AK101))</formula>
    </cfRule>
  </conditionalFormatting>
  <conditionalFormatting sqref="DZ46">
    <cfRule type="notContainsText" dxfId="2301" priority="245" operator="notContains" text="OK">
      <formula>ISERROR(SEARCH("OK",DZ46))</formula>
    </cfRule>
  </conditionalFormatting>
  <conditionalFormatting sqref="CA55:CA59">
    <cfRule type="notContainsText" dxfId="2300" priority="890" operator="notContains" text="OK">
      <formula>ISERROR(SEARCH("OK",CA55))</formula>
    </cfRule>
    <cfRule type="notContainsText" dxfId="2299" priority="889" operator="notContains" text="OK">
      <formula>ISERROR(SEARCH("OK",CA55))</formula>
    </cfRule>
  </conditionalFormatting>
  <conditionalFormatting sqref="CS69:CS70">
    <cfRule type="notContainsText" dxfId="2298" priority="829" operator="notContains" text="OK">
      <formula>ISERROR(SEARCH("OK",CS69))</formula>
    </cfRule>
    <cfRule type="notContainsText" dxfId="2297" priority="830" operator="notContains" text="OK">
      <formula>ISERROR(SEARCH("OK",CS69))</formula>
    </cfRule>
  </conditionalFormatting>
  <conditionalFormatting sqref="DZ13:DZ18">
    <cfRule type="notContainsText" dxfId="2296" priority="261" operator="notContains" text="OK">
      <formula>ISERROR(SEARCH("OK",DZ13))</formula>
    </cfRule>
    <cfRule type="notContainsText" dxfId="2295" priority="260" operator="notContains" text="OK">
      <formula>ISERROR(SEARCH("OK",DZ13))</formula>
    </cfRule>
  </conditionalFormatting>
  <conditionalFormatting sqref="AW44:AW45 AW48:AW52">
    <cfRule type="notContainsText" dxfId="2294" priority="3446" operator="notContains" text="OK">
      <formula>ISERROR(SEARCH("OK",AW44))</formula>
    </cfRule>
    <cfRule type="notContainsText" dxfId="2293" priority="3445" operator="notContains" text="OK">
      <formula>ISERROR(SEARCH("OK",AW44))</formula>
    </cfRule>
  </conditionalFormatting>
  <conditionalFormatting sqref="CG39:CG41">
    <cfRule type="notContainsText" dxfId="2292" priority="1266" operator="notContains" text="OK">
      <formula>ISERROR(SEARCH("OK",CG39))</formula>
    </cfRule>
    <cfRule type="notContainsText" dxfId="2291" priority="1267" operator="notContains" text="OK">
      <formula>ISERROR(SEARCH("OK",CG39))</formula>
    </cfRule>
  </conditionalFormatting>
  <conditionalFormatting sqref="P47">
    <cfRule type="notContainsText" dxfId="2290" priority="3645" operator="notContains" text="OK">
      <formula>ISERROR(SEARCH("OK",P47))</formula>
    </cfRule>
  </conditionalFormatting>
  <conditionalFormatting sqref="EC96:EC99">
    <cfRule type="notContainsText" dxfId="2289" priority="176" operator="notContains" text="OK">
      <formula>ISERROR(SEARCH("OK",EC96))</formula>
    </cfRule>
  </conditionalFormatting>
  <conditionalFormatting sqref="DN96">
    <cfRule type="notContainsText" dxfId="2288" priority="443" operator="notContains" text="OK">
      <formula>ISERROR(SEARCH("OK",DN96))</formula>
    </cfRule>
  </conditionalFormatting>
  <conditionalFormatting sqref="DQ101">
    <cfRule type="notContainsText" dxfId="2287" priority="384" operator="notContains" text="OK">
      <formula>ISERROR(SEARCH("OK",DQ101))</formula>
    </cfRule>
    <cfRule type="notContainsText" dxfId="2286" priority="383" operator="notContains" text="OK">
      <formula>ISERROR(SEARCH("OK",DQ101))</formula>
    </cfRule>
  </conditionalFormatting>
  <conditionalFormatting sqref="DB69:DB70">
    <cfRule type="notContainsText" dxfId="2285" priority="621" operator="notContains" text="OK">
      <formula>ISERROR(SEARCH("OK",DB69))</formula>
    </cfRule>
    <cfRule type="notContainsText" dxfId="2284" priority="620" operator="notContains" text="OK">
      <formula>ISERROR(SEARCH("OK",DB69))</formula>
    </cfRule>
  </conditionalFormatting>
  <conditionalFormatting sqref="CA12">
    <cfRule type="notContainsText" dxfId="2283" priority="901" operator="notContains" text="OK">
      <formula>ISERROR(SEARCH("OK",CA12))</formula>
    </cfRule>
    <cfRule type="notContainsText" dxfId="2282" priority="902" operator="notContains" text="OK">
      <formula>ISERROR(SEARCH("OK",CA12))</formula>
    </cfRule>
  </conditionalFormatting>
  <conditionalFormatting sqref="AQ12">
    <cfRule type="notContainsText" dxfId="2281" priority="3352" operator="notContains" text="OK">
      <formula>ISERROR(SEARCH("OK",AQ12))</formula>
    </cfRule>
    <cfRule type="notContainsText" dxfId="2280" priority="3351" operator="notContains" text="OK">
      <formula>ISERROR(SEARCH("OK",AQ12))</formula>
    </cfRule>
  </conditionalFormatting>
  <conditionalFormatting sqref="AE81">
    <cfRule type="notContainsText" dxfId="2279" priority="1773" operator="notContains" text="OK">
      <formula>ISERROR(SEARCH("OK",AE81))</formula>
    </cfRule>
  </conditionalFormatting>
  <conditionalFormatting sqref="AQ96">
    <cfRule type="notContainsText" dxfId="2278" priority="3320" operator="notContains" text="OK">
      <formula>ISERROR(SEARCH("OK",AQ96))</formula>
    </cfRule>
  </conditionalFormatting>
  <conditionalFormatting sqref="AW108">
    <cfRule type="notContainsText" dxfId="2277" priority="3411" operator="notContains" text="OK">
      <formula>ISERROR(SEARCH("OK",AW108))</formula>
    </cfRule>
  </conditionalFormatting>
  <conditionalFormatting sqref="DK100">
    <cfRule type="notContainsText" dxfId="2276" priority="491" operator="notContains" text="OK">
      <formula>ISERROR(SEARCH("OK",DK100))</formula>
    </cfRule>
    <cfRule type="notContainsText" dxfId="2275" priority="490" operator="notContains" text="OK">
      <formula>ISERROR(SEARCH("OK",DK100))</formula>
    </cfRule>
  </conditionalFormatting>
  <conditionalFormatting sqref="DE86">
    <cfRule type="notContainsText" dxfId="2274" priority="659" operator="notContains" text="OK">
      <formula>ISERROR(SEARCH("OK",DE86))</formula>
    </cfRule>
  </conditionalFormatting>
  <conditionalFormatting sqref="BU83">
    <cfRule type="notContainsText" dxfId="2273" priority="1012" operator="notContains" text="OK">
      <formula>ISERROR(SEARCH("OK",BU83))</formula>
    </cfRule>
  </conditionalFormatting>
  <conditionalFormatting sqref="DK71">
    <cfRule type="notContainsText" dxfId="2272" priority="479" operator="notContains" text="OK">
      <formula>ISERROR(SEARCH("OK",DK71))</formula>
    </cfRule>
  </conditionalFormatting>
  <conditionalFormatting sqref="AT65">
    <cfRule type="notContainsText" dxfId="2271" priority="3383" operator="notContains" text="OK">
      <formula>ISERROR(SEARCH("OK",AT65))</formula>
    </cfRule>
  </conditionalFormatting>
  <conditionalFormatting sqref="P31:P33">
    <cfRule type="notContainsText" dxfId="2270" priority="3657" operator="notContains" text="OK">
      <formula>ISERROR(SEARCH("OK",P31))</formula>
    </cfRule>
    <cfRule type="notContainsText" dxfId="2269" priority="3658" operator="notContains" text="OK">
      <formula>ISERROR(SEARCH("OK",P31))</formula>
    </cfRule>
  </conditionalFormatting>
  <conditionalFormatting sqref="BR83">
    <cfRule type="notContainsText" dxfId="2268" priority="1064" operator="notContains" text="OK">
      <formula>ISERROR(SEARCH("OK",BR83))</formula>
    </cfRule>
  </conditionalFormatting>
  <conditionalFormatting sqref="Y82">
    <cfRule type="notContainsText" dxfId="2267" priority="3253" operator="notContains" text="OK">
      <formula>ISERROR(SEARCH("OK",Y82))</formula>
    </cfRule>
  </conditionalFormatting>
  <conditionalFormatting sqref="V21:V28">
    <cfRule type="notContainsText" dxfId="2266" priority="3243" operator="notContains" text="OK">
      <formula>ISERROR(SEARCH("OK",V21))</formula>
    </cfRule>
    <cfRule type="notContainsText" dxfId="2265" priority="3244" operator="notContains" text="OK">
      <formula>ISERROR(SEARCH("OK",V21))</formula>
    </cfRule>
  </conditionalFormatting>
  <conditionalFormatting sqref="CM71">
    <cfRule type="notContainsText" dxfId="2264" priority="1331" operator="notContains" text="OK">
      <formula>ISERROR(SEARCH("OK",CM71))</formula>
    </cfRule>
  </conditionalFormatting>
  <conditionalFormatting sqref="AW83">
    <cfRule type="notContainsText" dxfId="2263" priority="3410" operator="notContains" text="OK">
      <formula>ISERROR(SEARCH("OK",AW83))</formula>
    </cfRule>
  </conditionalFormatting>
  <conditionalFormatting sqref="CJ86">
    <cfRule type="notContainsText" dxfId="2262" priority="1297" operator="notContains" text="OK">
      <formula>ISERROR(SEARCH("OK",CJ86))</formula>
    </cfRule>
  </conditionalFormatting>
  <conditionalFormatting sqref="DN100">
    <cfRule type="notContainsText" dxfId="2261" priority="438" operator="notContains" text="OK">
      <formula>ISERROR(SEARCH("OK",DN100))</formula>
    </cfRule>
    <cfRule type="notContainsText" dxfId="2260" priority="437" operator="notContains" text="OK">
      <formula>ISERROR(SEARCH("OK",DN100))</formula>
    </cfRule>
  </conditionalFormatting>
  <conditionalFormatting sqref="CS31:CS33">
    <cfRule type="notContainsText" dxfId="2259" priority="839" operator="notContains" text="OK">
      <formula>ISERROR(SEARCH("OK",CS31))</formula>
    </cfRule>
    <cfRule type="notContainsText" dxfId="2258" priority="840" operator="notContains" text="OK">
      <formula>ISERROR(SEARCH("OK",CS31))</formula>
    </cfRule>
  </conditionalFormatting>
  <conditionalFormatting sqref="V98">
    <cfRule type="notContainsText" dxfId="2257" priority="3213" operator="notContains" text="OK">
      <formula>ISERROR(SEARCH("OK",V98))</formula>
    </cfRule>
  </conditionalFormatting>
  <conditionalFormatting sqref="CA75">
    <cfRule type="notContainsText" dxfId="2256" priority="876" operator="notContains" text="OK">
      <formula>ISERROR(SEARCH("OK",CA75))</formula>
    </cfRule>
  </conditionalFormatting>
  <conditionalFormatting sqref="AZ69:AZ70">
    <cfRule type="notContainsText" dxfId="2255" priority="3492" operator="notContains" text="OK">
      <formula>ISERROR(SEARCH("OK",AZ69))</formula>
    </cfRule>
    <cfRule type="notContainsText" dxfId="2254" priority="3491" operator="notContains" text="OK">
      <formula>ISERROR(SEARCH("OK",AZ69))</formula>
    </cfRule>
  </conditionalFormatting>
  <conditionalFormatting sqref="CP107">
    <cfRule type="notContainsText" dxfId="2253" priority="1387" operator="notContains" text="OK">
      <formula>ISERROR(SEARCH("OK",CP107))</formula>
    </cfRule>
  </conditionalFormatting>
  <conditionalFormatting sqref="BC77">
    <cfRule type="notContainsText" dxfId="2252" priority="1563" operator="notContains" text="OK">
      <formula>ISERROR(SEARCH("OK",BC77))</formula>
    </cfRule>
  </conditionalFormatting>
  <conditionalFormatting sqref="BC31:BC33">
    <cfRule type="notContainsText" dxfId="2251" priority="1581" operator="notContains" text="OK">
      <formula>ISERROR(SEARCH("OK",BC31))</formula>
    </cfRule>
    <cfRule type="notContainsText" dxfId="2250" priority="1582" operator="notContains" text="OK">
      <formula>ISERROR(SEARCH("OK",BC31))</formula>
    </cfRule>
  </conditionalFormatting>
  <conditionalFormatting sqref="AT76">
    <cfRule type="notContainsText" dxfId="2249" priority="3380" operator="notContains" text="OK">
      <formula>ISERROR(SEARCH("OK",AT76))</formula>
    </cfRule>
  </conditionalFormatting>
  <conditionalFormatting sqref="V12">
    <cfRule type="notContainsText" dxfId="2248" priority="3247" operator="notContains" text="OK">
      <formula>ISERROR(SEARCH("OK",V12))</formula>
    </cfRule>
    <cfRule type="notContainsText" dxfId="2247" priority="3248" operator="notContains" text="OK">
      <formula>ISERROR(SEARCH("OK",V12))</formula>
    </cfRule>
  </conditionalFormatting>
  <conditionalFormatting sqref="DE107">
    <cfRule type="notContainsText" dxfId="2246" priority="645" operator="notContains" text="OK">
      <formula>ISERROR(SEARCH("OK",DE107))</formula>
    </cfRule>
  </conditionalFormatting>
  <conditionalFormatting sqref="EO107">
    <cfRule type="notContainsText" dxfId="2245" priority="2825" operator="notContains" text="OK">
      <formula>ISERROR(SEARCH("OK",EO107))</formula>
    </cfRule>
  </conditionalFormatting>
  <conditionalFormatting sqref="DZ97">
    <cfRule type="notContainsText" dxfId="2244" priority="230" operator="notContains" text="OK">
      <formula>ISERROR(SEARCH("OK",DZ97))</formula>
    </cfRule>
  </conditionalFormatting>
  <conditionalFormatting sqref="CS55:CS59">
    <cfRule type="notContainsText" dxfId="2243" priority="834" operator="notContains" text="OK">
      <formula>ISERROR(SEARCH("OK",CS55))</formula>
    </cfRule>
    <cfRule type="notContainsText" dxfId="2242" priority="833" operator="notContains" text="OK">
      <formula>ISERROR(SEARCH("OK",CS55))</formula>
    </cfRule>
  </conditionalFormatting>
  <conditionalFormatting sqref="V13:V18">
    <cfRule type="notContainsText" dxfId="2241" priority="3246" operator="notContains" text="OK">
      <formula>ISERROR(SEARCH("OK",V13))</formula>
    </cfRule>
    <cfRule type="notContainsText" dxfId="2240" priority="3245" operator="notContains" text="OK">
      <formula>ISERROR(SEARCH("OK",V13))</formula>
    </cfRule>
  </conditionalFormatting>
  <conditionalFormatting sqref="DE97">
    <cfRule type="notContainsText" dxfId="2239" priority="656" operator="notContains" text="OK">
      <formula>ISERROR(SEARCH("OK",DE97))</formula>
    </cfRule>
  </conditionalFormatting>
  <conditionalFormatting sqref="AN74">
    <cfRule type="notContainsText" dxfId="2238" priority="1673" operator="notContains" text="OK">
      <formula>ISERROR(SEARCH("OK",AN74))</formula>
    </cfRule>
  </conditionalFormatting>
  <conditionalFormatting sqref="EO84">
    <cfRule type="notContainsText" dxfId="2237" priority="2841" operator="notContains" text="OK">
      <formula>ISERROR(SEARCH("OK",EO84))</formula>
    </cfRule>
  </conditionalFormatting>
  <conditionalFormatting sqref="CP13:CP18">
    <cfRule type="notContainsText" dxfId="2236" priority="1428" operator="notContains" text="OK">
      <formula>ISERROR(SEARCH("OK",CP13))</formula>
    </cfRule>
    <cfRule type="notContainsText" dxfId="2235" priority="1429" operator="notContains" text="OK">
      <formula>ISERROR(SEARCH("OK",CP13))</formula>
    </cfRule>
  </conditionalFormatting>
  <conditionalFormatting sqref="AT74">
    <cfRule type="notContainsText" dxfId="2234" priority="3381" operator="notContains" text="OK">
      <formula>ISERROR(SEARCH("OK",AT74))</formula>
    </cfRule>
  </conditionalFormatting>
  <conditionalFormatting sqref="AE100">
    <cfRule type="notContainsText" dxfId="2233" priority="1762" operator="notContains" text="OK">
      <formula>ISERROR(SEARCH("OK",AE100))</formula>
    </cfRule>
    <cfRule type="notContainsText" dxfId="2232" priority="1763" operator="notContains" text="OK">
      <formula>ISERROR(SEARCH("OK",AE100))</formula>
    </cfRule>
  </conditionalFormatting>
  <conditionalFormatting sqref="DE82">
    <cfRule type="notContainsText" dxfId="2231" priority="642" operator="notContains" text="OK">
      <formula>ISERROR(SEARCH("OK",DE82))</formula>
    </cfRule>
  </conditionalFormatting>
  <conditionalFormatting sqref="BO108">
    <cfRule type="notContainsText" dxfId="2230" priority="1178" operator="notContains" text="OK">
      <formula>ISERROR(SEARCH("OK",BO108))</formula>
    </cfRule>
  </conditionalFormatting>
  <conditionalFormatting sqref="CS101">
    <cfRule type="notContainsText" dxfId="2229" priority="807" operator="notContains" text="OK">
      <formula>ISERROR(SEARCH("OK",CS101))</formula>
    </cfRule>
    <cfRule type="notContainsText" dxfId="2228" priority="806" operator="notContains" text="OK">
      <formula>ISERROR(SEARCH("OK",CS101))</formula>
    </cfRule>
  </conditionalFormatting>
  <conditionalFormatting sqref="V96:V99">
    <cfRule type="notContainsText" dxfId="2227" priority="3214" operator="notContains" text="OK">
      <formula>ISERROR(SEARCH("OK",V96))</formula>
    </cfRule>
  </conditionalFormatting>
  <conditionalFormatting sqref="BC84">
    <cfRule type="notContainsText" dxfId="2226" priority="1560" operator="notContains" text="OK">
      <formula>ISERROR(SEARCH("OK",BC84))</formula>
    </cfRule>
  </conditionalFormatting>
  <conditionalFormatting sqref="DH73">
    <cfRule type="notContainsText" dxfId="2225" priority="531" operator="notContains" text="OK">
      <formula>ISERROR(SEARCH("OK",DH73))</formula>
    </cfRule>
  </conditionalFormatting>
  <conditionalFormatting sqref="AH64">
    <cfRule type="notContainsText" dxfId="2224" priority="1728" operator="notContains" text="OK">
      <formula>ISERROR(SEARCH("OK",AH64))</formula>
    </cfRule>
  </conditionalFormatting>
  <conditionalFormatting sqref="DQ74">
    <cfRule type="notContainsText" dxfId="2223" priority="400" operator="notContains" text="OK">
      <formula>ISERROR(SEARCH("OK",DQ74))</formula>
    </cfRule>
  </conditionalFormatting>
  <conditionalFormatting sqref="BF46">
    <cfRule type="notContainsText" dxfId="2222" priority="1517" operator="notContains" text="OK">
      <formula>ISERROR(SEARCH("OK",BF46))</formula>
    </cfRule>
  </conditionalFormatting>
  <conditionalFormatting sqref="DE12">
    <cfRule type="notContainsText" dxfId="2221" priority="688" operator="notContains" text="OK">
      <formula>ISERROR(SEARCH("OK",DE12))</formula>
    </cfRule>
    <cfRule type="notContainsText" dxfId="2220" priority="689" operator="notContains" text="OK">
      <formula>ISERROR(SEARCH("OK",DE12))</formula>
    </cfRule>
  </conditionalFormatting>
  <conditionalFormatting sqref="Y55:Y59">
    <cfRule type="notContainsText" dxfId="2219" priority="3287" operator="notContains" text="OK">
      <formula>ISERROR(SEARCH("OK",Y55))</formula>
    </cfRule>
    <cfRule type="notContainsText" dxfId="2218" priority="3288" operator="notContains" text="OK">
      <formula>ISERROR(SEARCH("OK",Y55))</formula>
    </cfRule>
  </conditionalFormatting>
  <conditionalFormatting sqref="AB96">
    <cfRule type="notContainsText" dxfId="2217" priority="1821" operator="notContains" text="OK">
      <formula>ISERROR(SEARCH("OK",AB96))</formula>
    </cfRule>
  </conditionalFormatting>
  <conditionalFormatting sqref="BR98">
    <cfRule type="notContainsText" dxfId="2216" priority="1076" operator="notContains" text="OK">
      <formula>ISERROR(SEARCH("OK",BR98))</formula>
    </cfRule>
  </conditionalFormatting>
  <conditionalFormatting sqref="AW98">
    <cfRule type="notContainsText" dxfId="2215" priority="3421" operator="notContains" text="OK">
      <formula>ISERROR(SEARCH("OK",AW98))</formula>
    </cfRule>
  </conditionalFormatting>
  <conditionalFormatting sqref="AW65">
    <cfRule type="notContainsText" dxfId="2214" priority="3435" operator="notContains" text="OK">
      <formula>ISERROR(SEARCH("OK",AW65))</formula>
    </cfRule>
  </conditionalFormatting>
  <conditionalFormatting sqref="CV11">
    <cfRule type="notContainsText" dxfId="2213" priority="794" operator="notContains" text="OK">
      <formula>ISERROR(SEARCH("OK",CV11))</formula>
    </cfRule>
    <cfRule type="notContainsText" dxfId="2212" priority="795" operator="notContains" text="OK">
      <formula>ISERROR(SEARCH("OK",CV11))</formula>
    </cfRule>
  </conditionalFormatting>
  <conditionalFormatting sqref="CS11">
    <cfRule type="notContainsText" dxfId="2211" priority="848" operator="notContains" text="OK">
      <formula>ISERROR(SEARCH("OK",CS11))</formula>
    </cfRule>
    <cfRule type="notContainsText" dxfId="2210" priority="847" operator="notContains" text="OK">
      <formula>ISERROR(SEARCH("OK",CS11))</formula>
    </cfRule>
  </conditionalFormatting>
  <conditionalFormatting sqref="DB96:DB99">
    <cfRule type="notContainsText" dxfId="2209" priority="603" operator="notContains" text="OK">
      <formula>ISERROR(SEARCH("OK",DB96))</formula>
    </cfRule>
  </conditionalFormatting>
  <conditionalFormatting sqref="EC100">
    <cfRule type="notContainsText" dxfId="2208" priority="173" operator="notContains" text="OK">
      <formula>ISERROR(SEARCH("OK",EC100))</formula>
    </cfRule>
    <cfRule type="notContainsText" dxfId="2207" priority="172" operator="notContains" text="OK">
      <formula>ISERROR(SEARCH("OK",EC100))</formula>
    </cfRule>
  </conditionalFormatting>
  <conditionalFormatting sqref="Y74">
    <cfRule type="notContainsText" dxfId="2206" priority="3277" operator="notContains" text="OK">
      <formula>ISERROR(SEARCH("OK",Y74))</formula>
    </cfRule>
  </conditionalFormatting>
  <conditionalFormatting sqref="CA39:CA41">
    <cfRule type="notContainsText" dxfId="2205" priority="893" operator="notContains" text="OK">
      <formula>ISERROR(SEARCH("OK",CA39))</formula>
    </cfRule>
    <cfRule type="notContainsText" dxfId="2204" priority="894" operator="notContains" text="OK">
      <formula>ISERROR(SEARCH("OK",CA39))</formula>
    </cfRule>
  </conditionalFormatting>
  <conditionalFormatting sqref="EF98">
    <cfRule type="notContainsText" dxfId="2203" priority="123" operator="notContains" text="OK">
      <formula>ISERROR(SEARCH("OK",EF98))</formula>
    </cfRule>
  </conditionalFormatting>
  <conditionalFormatting sqref="EL101">
    <cfRule type="notContainsText" dxfId="2202" priority="66" operator="notContains" text="OK">
      <formula>ISERROR(SEARCH("OK",EL101))</formula>
    </cfRule>
    <cfRule type="notContainsText" dxfId="2201" priority="67" operator="notContains" text="OK">
      <formula>ISERROR(SEARCH("OK",EL101))</formula>
    </cfRule>
  </conditionalFormatting>
  <conditionalFormatting sqref="DK12">
    <cfRule type="notContainsText" dxfId="2200" priority="527" operator="notContains" text="OK">
      <formula>ISERROR(SEARCH("OK",DK12))</formula>
    </cfRule>
    <cfRule type="notContainsText" dxfId="2199" priority="528" operator="notContains" text="OK">
      <formula>ISERROR(SEARCH("OK",DK12))</formula>
    </cfRule>
  </conditionalFormatting>
  <conditionalFormatting sqref="BL69:BL70">
    <cfRule type="notContainsText" dxfId="2198" priority="1154" operator="notContains" text="OK">
      <formula>ISERROR(SEARCH("OK",BL69))</formula>
    </cfRule>
    <cfRule type="notContainsText" dxfId="2197" priority="1155" operator="notContains" text="OK">
      <formula>ISERROR(SEARCH("OK",BL69))</formula>
    </cfRule>
  </conditionalFormatting>
  <conditionalFormatting sqref="AT105">
    <cfRule type="notContainsText" dxfId="2196" priority="1859" operator="notContains" text="OK">
      <formula>ISERROR(SEARCH("OK",AT105))</formula>
    </cfRule>
  </conditionalFormatting>
  <conditionalFormatting sqref="DT100">
    <cfRule type="notContainsText" dxfId="2195" priority="281" operator="notContains" text="OK">
      <formula>ISERROR(SEARCH("OK",DT100))</formula>
    </cfRule>
    <cfRule type="notContainsText" dxfId="2194" priority="282" operator="notContains" text="OK">
      <formula>ISERROR(SEARCH("OK",DT100))</formula>
    </cfRule>
  </conditionalFormatting>
  <conditionalFormatting sqref="DT77">
    <cfRule type="notContainsText" dxfId="2193" priority="294" operator="notContains" text="OK">
      <formula>ISERROR(SEARCH("OK",DT77))</formula>
    </cfRule>
  </conditionalFormatting>
  <conditionalFormatting sqref="EC76">
    <cfRule type="notContainsText" dxfId="2192" priority="186" operator="notContains" text="OK">
      <formula>ISERROR(SEARCH("OK",EC76))</formula>
    </cfRule>
  </conditionalFormatting>
  <conditionalFormatting sqref="BX105">
    <cfRule type="notContainsText" dxfId="2191" priority="851" operator="notContains" text="OK">
      <formula>ISERROR(SEARCH("OK",BX105))</formula>
    </cfRule>
  </conditionalFormatting>
  <conditionalFormatting sqref="AB96:AB99">
    <cfRule type="notContainsText" dxfId="2190" priority="1819" operator="notContains" text="OK">
      <formula>ISERROR(SEARCH("OK",AB96))</formula>
    </cfRule>
  </conditionalFormatting>
  <conditionalFormatting sqref="DN55:DN59">
    <cfRule type="notContainsText" dxfId="2189" priority="463" operator="notContains" text="OK">
      <formula>ISERROR(SEARCH("OK",DN55))</formula>
    </cfRule>
    <cfRule type="notContainsText" dxfId="2188" priority="462" operator="notContains" text="OK">
      <formula>ISERROR(SEARCH("OK",DN55))</formula>
    </cfRule>
  </conditionalFormatting>
  <conditionalFormatting sqref="AE101">
    <cfRule type="notContainsText" dxfId="2187" priority="1760" operator="notContains" text="OK">
      <formula>ISERROR(SEARCH("OK",AE101))</formula>
    </cfRule>
    <cfRule type="notContainsText" dxfId="2186" priority="1761" operator="notContains" text="OK">
      <formula>ISERROR(SEARCH("OK",AE101))</formula>
    </cfRule>
  </conditionalFormatting>
  <conditionalFormatting sqref="BI31:BI33">
    <cfRule type="notContainsText" dxfId="2185" priority="1476" operator="notContains" text="OK">
      <formula>ISERROR(SEARCH("OK",BI31))</formula>
    </cfRule>
    <cfRule type="notContainsText" dxfId="2184" priority="1477" operator="notContains" text="OK">
      <formula>ISERROR(SEARCH("OK",BI31))</formula>
    </cfRule>
  </conditionalFormatting>
  <conditionalFormatting sqref="BX102">
    <cfRule type="notContainsText" dxfId="2183" priority="964" operator="notContains" text="OK">
      <formula>ISERROR(SEARCH("OK",BX102))</formula>
    </cfRule>
    <cfRule type="notContainsText" dxfId="2182" priority="965" operator="notContains" text="OK">
      <formula>ISERROR(SEARCH("OK",BX102))</formula>
    </cfRule>
  </conditionalFormatting>
  <conditionalFormatting sqref="BO75">
    <cfRule type="notContainsText" dxfId="2181" priority="1197" operator="notContains" text="OK">
      <formula>ISERROR(SEARCH("OK",BO75))</formula>
    </cfRule>
  </conditionalFormatting>
  <conditionalFormatting sqref="CJ31:CJ33">
    <cfRule type="notContainsText" dxfId="2180" priority="1320" operator="notContains" text="OK">
      <formula>ISERROR(SEARCH("OK",CJ31))</formula>
    </cfRule>
    <cfRule type="notContainsText" dxfId="2179" priority="1321" operator="notContains" text="OK">
      <formula>ISERROR(SEARCH("OK",CJ31))</formula>
    </cfRule>
  </conditionalFormatting>
  <conditionalFormatting sqref="DZ82">
    <cfRule type="notContainsText" dxfId="2178" priority="215" operator="notContains" text="OK">
      <formula>ISERROR(SEARCH("OK",DZ82))</formula>
    </cfRule>
  </conditionalFormatting>
  <conditionalFormatting sqref="DH39:DH41">
    <cfRule type="notContainsText" dxfId="2177" priority="573" operator="notContains" text="OK">
      <formula>ISERROR(SEARCH("OK",DH39))</formula>
    </cfRule>
    <cfRule type="notContainsText" dxfId="2176" priority="572" operator="notContains" text="OK">
      <formula>ISERROR(SEARCH("OK",DH39))</formula>
    </cfRule>
  </conditionalFormatting>
  <conditionalFormatting sqref="CM107">
    <cfRule type="notContainsText" dxfId="2175" priority="1335" operator="notContains" text="OK">
      <formula>ISERROR(SEARCH("OK",CM107))</formula>
    </cfRule>
  </conditionalFormatting>
  <conditionalFormatting sqref="DK55:DK59">
    <cfRule type="notContainsText" dxfId="2174" priority="515" operator="notContains" text="OK">
      <formula>ISERROR(SEARCH("OK",DK55))</formula>
    </cfRule>
    <cfRule type="notContainsText" dxfId="2173" priority="516" operator="notContains" text="OK">
      <formula>ISERROR(SEARCH("OK",DK55))</formula>
    </cfRule>
  </conditionalFormatting>
  <conditionalFormatting sqref="P100">
    <cfRule type="notContainsText" dxfId="2172" priority="3627" operator="notContains" text="OK">
      <formula>ISERROR(SEARCH("OK",P100))</formula>
    </cfRule>
    <cfRule type="notContainsText" dxfId="2171" priority="3626" operator="notContains" text="OK">
      <formula>ISERROR(SEARCH("OK",P100))</formula>
    </cfRule>
  </conditionalFormatting>
  <conditionalFormatting sqref="BL55:BL59">
    <cfRule type="notContainsText" dxfId="2170" priority="1158" operator="notContains" text="OK">
      <formula>ISERROR(SEARCH("OK",BL55))</formula>
    </cfRule>
    <cfRule type="notContainsText" dxfId="2169" priority="1159" operator="notContains" text="OK">
      <formula>ISERROR(SEARCH("OK",BL55))</formula>
    </cfRule>
  </conditionalFormatting>
  <conditionalFormatting sqref="EI81">
    <cfRule type="notContainsText" dxfId="2168" priority="27" operator="notContains" text="OK">
      <formula>ISERROR(SEARCH("OK",EI81))</formula>
    </cfRule>
  </conditionalFormatting>
  <conditionalFormatting sqref="CY12">
    <cfRule type="notContainsText" dxfId="2167" priority="741" operator="notContains" text="OK">
      <formula>ISERROR(SEARCH("OK",CY12))</formula>
    </cfRule>
    <cfRule type="notContainsText" dxfId="2166" priority="740" operator="notContains" text="OK">
      <formula>ISERROR(SEARCH("OK",CY12))</formula>
    </cfRule>
  </conditionalFormatting>
  <conditionalFormatting sqref="M74">
    <cfRule type="notContainsText" dxfId="2165" priority="3694" operator="notContains" text="OK">
      <formula>ISERROR(SEARCH("OK",M74))</formula>
    </cfRule>
  </conditionalFormatting>
  <conditionalFormatting sqref="EF46">
    <cfRule type="notContainsText" dxfId="2164" priority="140" operator="notContains" text="OK">
      <formula>ISERROR(SEARCH("OK",EF46))</formula>
    </cfRule>
  </conditionalFormatting>
  <conditionalFormatting sqref="CY100">
    <cfRule type="notContainsText" dxfId="2163" priority="703" operator="notContains" text="OK">
      <formula>ISERROR(SEARCH("OK",CY100))</formula>
    </cfRule>
    <cfRule type="notContainsText" dxfId="2162" priority="704" operator="notContains" text="OK">
      <formula>ISERROR(SEARCH("OK",CY100))</formula>
    </cfRule>
  </conditionalFormatting>
  <conditionalFormatting sqref="EO99">
    <cfRule type="notContainsText" dxfId="2161" priority="2833" operator="notContains" text="OK">
      <formula>ISERROR(SEARCH("OK",EO99))</formula>
    </cfRule>
  </conditionalFormatting>
  <conditionalFormatting sqref="AZ12">
    <cfRule type="notContainsText" dxfId="2160" priority="3508" operator="notContains" text="OK">
      <formula>ISERROR(SEARCH("OK",AZ12))</formula>
    </cfRule>
    <cfRule type="notContainsText" dxfId="2159" priority="3507" operator="notContains" text="OK">
      <formula>ISERROR(SEARCH("OK",AZ12))</formula>
    </cfRule>
  </conditionalFormatting>
  <conditionalFormatting sqref="AB69:AB70">
    <cfRule type="notContainsText" dxfId="2158" priority="1836" operator="notContains" text="OK">
      <formula>ISERROR(SEARCH("OK",AB69))</formula>
    </cfRule>
    <cfRule type="notContainsText" dxfId="2157" priority="1837" operator="notContains" text="OK">
      <formula>ISERROR(SEARCH("OK",AB69))</formula>
    </cfRule>
  </conditionalFormatting>
  <conditionalFormatting sqref="AT85">
    <cfRule type="notContainsText" dxfId="2156" priority="3375" operator="notContains" text="OK">
      <formula>ISERROR(SEARCH("OK",AT85))</formula>
    </cfRule>
  </conditionalFormatting>
  <conditionalFormatting sqref="CD100">
    <cfRule type="notContainsText" dxfId="2155" priority="916" operator="notContains" text="OK">
      <formula>ISERROR(SEARCH("OK",CD100))</formula>
    </cfRule>
    <cfRule type="notContainsText" dxfId="2154" priority="917" operator="notContains" text="OK">
      <formula>ISERROR(SEARCH("OK",CD100))</formula>
    </cfRule>
  </conditionalFormatting>
  <conditionalFormatting sqref="BI72">
    <cfRule type="notContainsText" dxfId="2153" priority="1461" operator="notContains" text="OK">
      <formula>ISERROR(SEARCH("OK",BI72))</formula>
    </cfRule>
  </conditionalFormatting>
  <conditionalFormatting sqref="DE73">
    <cfRule type="notContainsText" dxfId="2152" priority="640" operator="notContains" text="OK">
      <formula>ISERROR(SEARCH("OK",DE73))</formula>
    </cfRule>
  </conditionalFormatting>
  <conditionalFormatting sqref="EC73">
    <cfRule type="notContainsText" dxfId="2151" priority="161" operator="notContains" text="OK">
      <formula>ISERROR(SEARCH("OK",EC73))</formula>
    </cfRule>
  </conditionalFormatting>
  <conditionalFormatting sqref="AZ11">
    <cfRule type="notContainsText" dxfId="2150" priority="3509" operator="notContains" text="OK">
      <formula>ISERROR(SEARCH("OK",AZ11))</formula>
    </cfRule>
    <cfRule type="notContainsText" dxfId="2149" priority="3510" operator="notContains" text="OK">
      <formula>ISERROR(SEARCH("OK",AZ11))</formula>
    </cfRule>
  </conditionalFormatting>
  <conditionalFormatting sqref="DB102">
    <cfRule type="notContainsText" dxfId="2148" priority="595" operator="notContains" text="OK">
      <formula>ISERROR(SEARCH("OK",DB102))</formula>
    </cfRule>
    <cfRule type="notContainsText" dxfId="2147" priority="596" operator="notContains" text="OK">
      <formula>ISERROR(SEARCH("OK",DB102))</formula>
    </cfRule>
  </conditionalFormatting>
  <conditionalFormatting sqref="M96">
    <cfRule type="notContainsText" dxfId="2146" priority="3685" operator="notContains" text="OK">
      <formula>ISERROR(SEARCH("OK",M96))</formula>
    </cfRule>
  </conditionalFormatting>
  <conditionalFormatting sqref="BC13:BC18">
    <cfRule type="notContainsText" dxfId="2145" priority="1585" operator="notContains" text="OK">
      <formula>ISERROR(SEARCH("OK",BC13))</formula>
    </cfRule>
    <cfRule type="notContainsText" dxfId="2144" priority="1586" operator="notContains" text="OK">
      <formula>ISERROR(SEARCH("OK",BC13))</formula>
    </cfRule>
  </conditionalFormatting>
  <conditionalFormatting sqref="CP86">
    <cfRule type="notContainsText" dxfId="2143" priority="1401" operator="notContains" text="OK">
      <formula>ISERROR(SEARCH("OK",CP86))</formula>
    </cfRule>
  </conditionalFormatting>
  <conditionalFormatting sqref="BF73">
    <cfRule type="notContainsText" dxfId="2142" priority="1486" operator="notContains" text="OK">
      <formula>ISERROR(SEARCH("OK",BF73))</formula>
    </cfRule>
  </conditionalFormatting>
  <conditionalFormatting sqref="EF102">
    <cfRule type="notContainsText" dxfId="2141" priority="116" operator="notContains" text="OK">
      <formula>ISERROR(SEARCH("OK",EF102))</formula>
    </cfRule>
    <cfRule type="notContainsText" dxfId="2140" priority="117" operator="notContains" text="OK">
      <formula>ISERROR(SEARCH("OK",EF102))</formula>
    </cfRule>
  </conditionalFormatting>
  <conditionalFormatting sqref="CS74">
    <cfRule type="notContainsText" dxfId="2139" priority="823" operator="notContains" text="OK">
      <formula>ISERROR(SEARCH("OK",CS74))</formula>
    </cfRule>
  </conditionalFormatting>
  <conditionalFormatting sqref="DH12">
    <cfRule type="notContainsText" dxfId="2138" priority="580" operator="notContains" text="OK">
      <formula>ISERROR(SEARCH("OK",DH12))</formula>
    </cfRule>
    <cfRule type="notContainsText" dxfId="2137" priority="581" operator="notContains" text="OK">
      <formula>ISERROR(SEARCH("OK",DH12))</formula>
    </cfRule>
  </conditionalFormatting>
  <conditionalFormatting sqref="DW66">
    <cfRule type="notContainsText" dxfId="2136" priority="357" operator="notContains" text="OK">
      <formula>ISERROR(SEARCH("OK",DW66))</formula>
    </cfRule>
    <cfRule type="notContainsText" dxfId="2135" priority="356" operator="notContains" text="OK">
      <formula>ISERROR(SEARCH("OK",DW66))</formula>
    </cfRule>
  </conditionalFormatting>
  <conditionalFormatting sqref="DT96:DT99">
    <cfRule type="notContainsText" dxfId="2134" priority="285" operator="notContains" text="OK">
      <formula>ISERROR(SEARCH("OK",DT96))</formula>
    </cfRule>
  </conditionalFormatting>
  <conditionalFormatting sqref="BU96">
    <cfRule type="notContainsText" dxfId="2133" priority="1026" operator="notContains" text="OK">
      <formula>ISERROR(SEARCH("OK",BU96))</formula>
    </cfRule>
  </conditionalFormatting>
  <conditionalFormatting sqref="CJ66">
    <cfRule type="notContainsText" dxfId="2132" priority="1313" operator="notContains" text="OK">
      <formula>ISERROR(SEARCH("OK",CJ66))</formula>
    </cfRule>
    <cfRule type="notContainsText" dxfId="2131" priority="1312" operator="notContains" text="OK">
      <formula>ISERROR(SEARCH("OK",CJ66))</formula>
    </cfRule>
  </conditionalFormatting>
  <conditionalFormatting sqref="BF11">
    <cfRule type="notContainsText" dxfId="2130" priority="1537" operator="notContains" text="OK">
      <formula>ISERROR(SEARCH("OK",BF11))</formula>
    </cfRule>
    <cfRule type="notContainsText" dxfId="2129" priority="1536" operator="notContains" text="OK">
      <formula>ISERROR(SEARCH("OK",BF11))</formula>
    </cfRule>
  </conditionalFormatting>
  <conditionalFormatting sqref="DH77">
    <cfRule type="notContainsText" dxfId="2128" priority="556" operator="notContains" text="OK">
      <formula>ISERROR(SEARCH("OK",DH77))</formula>
    </cfRule>
  </conditionalFormatting>
  <conditionalFormatting sqref="DT102">
    <cfRule type="notContainsText" dxfId="2127" priority="277" operator="notContains" text="OK">
      <formula>ISERROR(SEARCH("OK",DT102))</formula>
    </cfRule>
    <cfRule type="notContainsText" dxfId="2126" priority="278" operator="notContains" text="OK">
      <formula>ISERROR(SEARCH("OK",DT102))</formula>
    </cfRule>
  </conditionalFormatting>
  <conditionalFormatting sqref="CV102">
    <cfRule type="notContainsText" dxfId="2125" priority="751" operator="notContains" text="OK">
      <formula>ISERROR(SEARCH("OK",CV102))</formula>
    </cfRule>
    <cfRule type="notContainsText" dxfId="2124" priority="752" operator="notContains" text="OK">
      <formula>ISERROR(SEARCH("OK",CV102))</formula>
    </cfRule>
  </conditionalFormatting>
  <conditionalFormatting sqref="BC99">
    <cfRule type="notContainsText" dxfId="2123" priority="1552" operator="notContains" text="OK">
      <formula>ISERROR(SEARCH("OK",BC99))</formula>
    </cfRule>
  </conditionalFormatting>
  <conditionalFormatting sqref="BX98">
    <cfRule type="notContainsText" dxfId="2122" priority="971" operator="notContains" text="OK">
      <formula>ISERROR(SEARCH("OK",BX98))</formula>
    </cfRule>
  </conditionalFormatting>
  <conditionalFormatting sqref="AT39:AT41">
    <cfRule type="notContainsText" dxfId="2121" priority="3396" operator="notContains" text="OK">
      <formula>ISERROR(SEARCH("OK",AT39))</formula>
    </cfRule>
    <cfRule type="notContainsText" dxfId="2120" priority="3395" operator="notContains" text="OK">
      <formula>ISERROR(SEARCH("OK",AT39))</formula>
    </cfRule>
  </conditionalFormatting>
  <conditionalFormatting sqref="BO55:BO59">
    <cfRule type="notContainsText" dxfId="2119" priority="1211" operator="notContains" text="OK">
      <formula>ISERROR(SEARCH("OK",BO55))</formula>
    </cfRule>
    <cfRule type="notContainsText" dxfId="2118" priority="1210" operator="notContains" text="OK">
      <formula>ISERROR(SEARCH("OK",BO55))</formula>
    </cfRule>
  </conditionalFormatting>
  <conditionalFormatting sqref="DW69:DW70">
    <cfRule type="notContainsText" dxfId="2117" priority="355" operator="notContains" text="OK">
      <formula>ISERROR(SEARCH("OK",DW69))</formula>
    </cfRule>
    <cfRule type="notContainsText" dxfId="2116" priority="354" operator="notContains" text="OK">
      <formula>ISERROR(SEARCH("OK",DW69))</formula>
    </cfRule>
  </conditionalFormatting>
  <conditionalFormatting sqref="BX69:BX70">
    <cfRule type="notContainsText" dxfId="2115" priority="989" operator="notContains" text="OK">
      <formula>ISERROR(SEARCH("OK",BX69))</formula>
    </cfRule>
    <cfRule type="notContainsText" dxfId="2114" priority="990" operator="notContains" text="OK">
      <formula>ISERROR(SEARCH("OK",BX69))</formula>
    </cfRule>
  </conditionalFormatting>
  <conditionalFormatting sqref="DZ76">
    <cfRule type="notContainsText" dxfId="2113" priority="239" operator="notContains" text="OK">
      <formula>ISERROR(SEARCH("OK",DZ76))</formula>
    </cfRule>
  </conditionalFormatting>
  <conditionalFormatting sqref="AB77">
    <cfRule type="notContainsText" dxfId="2112" priority="1828" operator="notContains" text="OK">
      <formula>ISERROR(SEARCH("OK",AB77))</formula>
    </cfRule>
  </conditionalFormatting>
  <conditionalFormatting sqref="AN12">
    <cfRule type="notContainsText" dxfId="2111" priority="1695" operator="notContains" text="OK">
      <formula>ISERROR(SEARCH("OK",AN12))</formula>
    </cfRule>
    <cfRule type="notContainsText" dxfId="2110" priority="1696" operator="notContains" text="OK">
      <formula>ISERROR(SEARCH("OK",AN12))</formula>
    </cfRule>
  </conditionalFormatting>
  <conditionalFormatting sqref="M107">
    <cfRule type="notContainsText" dxfId="2109" priority="3672" operator="notContains" text="OK">
      <formula>ISERROR(SEARCH("OK",M107))</formula>
    </cfRule>
  </conditionalFormatting>
  <conditionalFormatting sqref="AT102">
    <cfRule type="notContainsText" dxfId="2108" priority="3363" operator="notContains" text="OK">
      <formula>ISERROR(SEARCH("OK",AT102))</formula>
    </cfRule>
    <cfRule type="notContainsText" dxfId="2107" priority="3362" operator="notContains" text="OK">
      <formula>ISERROR(SEARCH("OK",AT102))</formula>
    </cfRule>
  </conditionalFormatting>
  <conditionalFormatting sqref="DK86">
    <cfRule type="notContainsText" dxfId="2106" priority="498" operator="notContains" text="OK">
      <formula>ISERROR(SEARCH("OK",DK86))</formula>
    </cfRule>
  </conditionalFormatting>
  <conditionalFormatting sqref="BC46">
    <cfRule type="notContainsText" dxfId="2105" priority="1570" operator="notContains" text="OK">
      <formula>ISERROR(SEARCH("OK",BC46))</formula>
    </cfRule>
  </conditionalFormatting>
  <conditionalFormatting sqref="BI47">
    <cfRule type="notContainsText" dxfId="2104" priority="1464" operator="notContains" text="OK">
      <formula>ISERROR(SEARCH("OK",BI47))</formula>
    </cfRule>
  </conditionalFormatting>
  <conditionalFormatting sqref="DE96">
    <cfRule type="notContainsText" dxfId="2103" priority="657" operator="notContains" text="OK">
      <formula>ISERROR(SEARCH("OK",DE96))</formula>
    </cfRule>
  </conditionalFormatting>
  <conditionalFormatting sqref="BU100">
    <cfRule type="notContainsText" dxfId="2102" priority="1021" operator="notContains" text="OK">
      <formula>ISERROR(SEARCH("OK",BU100))</formula>
    </cfRule>
    <cfRule type="notContainsText" dxfId="2101" priority="1020" operator="notContains" text="OK">
      <formula>ISERROR(SEARCH("OK",BU100))</formula>
    </cfRule>
  </conditionalFormatting>
  <conditionalFormatting sqref="BC12">
    <cfRule type="notContainsText" dxfId="2100" priority="1588" operator="notContains" text="OK">
      <formula>ISERROR(SEARCH("OK",BC12))</formula>
    </cfRule>
    <cfRule type="notContainsText" dxfId="2099" priority="1587" operator="notContains" text="OK">
      <formula>ISERROR(SEARCH("OK",BC12))</formula>
    </cfRule>
  </conditionalFormatting>
  <conditionalFormatting sqref="BU97">
    <cfRule type="notContainsText" dxfId="2098" priority="1025" operator="notContains" text="OK">
      <formula>ISERROR(SEARCH("OK",BU97))</formula>
    </cfRule>
  </conditionalFormatting>
  <conditionalFormatting sqref="BL74">
    <cfRule type="notContainsText" dxfId="2097" priority="1148" operator="notContains" text="OK">
      <formula>ISERROR(SEARCH("OK",BL74))</formula>
    </cfRule>
  </conditionalFormatting>
  <conditionalFormatting sqref="CG71">
    <cfRule type="notContainsText" dxfId="2096" priority="1227" operator="notContains" text="OK">
      <formula>ISERROR(SEARCH("OK",CG71))</formula>
    </cfRule>
  </conditionalFormatting>
  <conditionalFormatting sqref="CA73">
    <cfRule type="notContainsText" dxfId="2095" priority="853" operator="notContains" text="OK">
      <formula>ISERROR(SEARCH("OK",CA73))</formula>
    </cfRule>
  </conditionalFormatting>
  <conditionalFormatting sqref="CS96">
    <cfRule type="notContainsText" dxfId="2094" priority="814" operator="notContains" text="OK">
      <formula>ISERROR(SEARCH("OK",CS96))</formula>
    </cfRule>
  </conditionalFormatting>
  <conditionalFormatting sqref="DZ86">
    <cfRule type="notContainsText" dxfId="2093" priority="233" operator="notContains" text="OK">
      <formula>ISERROR(SEARCH("OK",DZ86))</formula>
    </cfRule>
  </conditionalFormatting>
  <conditionalFormatting sqref="CP82">
    <cfRule type="notContainsText" dxfId="2092" priority="1384" operator="notContains" text="OK">
      <formula>ISERROR(SEARCH("OK",CP82))</formula>
    </cfRule>
  </conditionalFormatting>
  <conditionalFormatting sqref="CM96:CM99">
    <cfRule type="notContainsText" dxfId="2091" priority="1345" operator="notContains" text="OK">
      <formula>ISERROR(SEARCH("OK",CM96))</formula>
    </cfRule>
  </conditionalFormatting>
  <conditionalFormatting sqref="AB64">
    <cfRule type="notContainsText" dxfId="2090" priority="1833" operator="notContains" text="OK">
      <formula>ISERROR(SEARCH("OK",AB64))</formula>
    </cfRule>
  </conditionalFormatting>
  <conditionalFormatting sqref="BI12">
    <cfRule type="notContainsText" dxfId="2089" priority="1483" operator="notContains" text="OK">
      <formula>ISERROR(SEARCH("OK",BI12))</formula>
    </cfRule>
    <cfRule type="notContainsText" dxfId="2088" priority="1482" operator="notContains" text="OK">
      <formula>ISERROR(SEARCH("OK",BI12))</formula>
    </cfRule>
  </conditionalFormatting>
  <conditionalFormatting sqref="CD81">
    <cfRule type="notContainsText" dxfId="2087" priority="927" operator="notContains" text="OK">
      <formula>ISERROR(SEARCH("OK",CD81))</formula>
    </cfRule>
  </conditionalFormatting>
  <conditionalFormatting sqref="CV64">
    <cfRule type="notContainsText" dxfId="2086" priority="773" operator="notContains" text="OK">
      <formula>ISERROR(SEARCH("OK",CV64))</formula>
    </cfRule>
  </conditionalFormatting>
  <conditionalFormatting sqref="BX12">
    <cfRule type="notContainsText" dxfId="2085" priority="1005" operator="notContains" text="OK">
      <formula>ISERROR(SEARCH("OK",BX12))</formula>
    </cfRule>
    <cfRule type="notContainsText" dxfId="2084" priority="1006" operator="notContains" text="OK">
      <formula>ISERROR(SEARCH("OK",BX12))</formula>
    </cfRule>
  </conditionalFormatting>
  <conditionalFormatting sqref="P75">
    <cfRule type="notContainsText" dxfId="2083" priority="3638" operator="notContains" text="OK">
      <formula>ISERROR(SEARCH("OK",P75))</formula>
    </cfRule>
  </conditionalFormatting>
  <conditionalFormatting sqref="CG74">
    <cfRule type="notContainsText" dxfId="2082" priority="1252" operator="notContains" text="OK">
      <formula>ISERROR(SEARCH("OK",CG74))</formula>
    </cfRule>
  </conditionalFormatting>
  <conditionalFormatting sqref="CS100">
    <cfRule type="notContainsText" dxfId="2081" priority="808" operator="notContains" text="OK">
      <formula>ISERROR(SEARCH("OK",CS100))</formula>
    </cfRule>
    <cfRule type="notContainsText" dxfId="2080" priority="809" operator="notContains" text="OK">
      <formula>ISERROR(SEARCH("OK",CS100))</formula>
    </cfRule>
  </conditionalFormatting>
  <conditionalFormatting sqref="AB71">
    <cfRule type="notContainsText" dxfId="2079" priority="1804" operator="notContains" text="OK">
      <formula>ISERROR(SEARCH("OK",AB71))</formula>
    </cfRule>
  </conditionalFormatting>
  <conditionalFormatting sqref="CJ81">
    <cfRule type="notContainsText" dxfId="2078" priority="1300" operator="notContains" text="OK">
      <formula>ISERROR(SEARCH("OK",CJ81))</formula>
    </cfRule>
  </conditionalFormatting>
  <conditionalFormatting sqref="EO46">
    <cfRule type="notContainsText" dxfId="2077" priority="2851" operator="notContains" text="OK">
      <formula>ISERROR(SEARCH("OK",EO46))</formula>
    </cfRule>
  </conditionalFormatting>
  <conditionalFormatting sqref="DZ39:DZ41">
    <cfRule type="notContainsText" dxfId="2076" priority="255" operator="notContains" text="OK">
      <formula>ISERROR(SEARCH("OK",DZ39))</formula>
    </cfRule>
    <cfRule type="notContainsText" dxfId="2075" priority="254" operator="notContains" text="OK">
      <formula>ISERROR(SEARCH("OK",DZ39))</formula>
    </cfRule>
  </conditionalFormatting>
  <conditionalFormatting sqref="BR12">
    <cfRule type="notContainsText" dxfId="2074" priority="1111" operator="notContains" text="OK">
      <formula>ISERROR(SEARCH("OK",BR12))</formula>
    </cfRule>
    <cfRule type="notContainsText" dxfId="2073" priority="1110" operator="notContains" text="OK">
      <formula>ISERROR(SEARCH("OK",BR12))</formula>
    </cfRule>
  </conditionalFormatting>
  <conditionalFormatting sqref="AH85">
    <cfRule type="notContainsText" dxfId="2072" priority="1719" operator="notContains" text="OK">
      <formula>ISERROR(SEARCH("OK",AH85))</formula>
    </cfRule>
  </conditionalFormatting>
  <conditionalFormatting sqref="CA72">
    <cfRule type="notContainsText" dxfId="2071" priority="880" operator="notContains" text="OK">
      <formula>ISERROR(SEARCH("OK",CA72))</formula>
    </cfRule>
  </conditionalFormatting>
  <conditionalFormatting sqref="BU81">
    <cfRule type="notContainsText" dxfId="2070" priority="1031" operator="notContains" text="OK">
      <formula>ISERROR(SEARCH("OK",BU81))</formula>
    </cfRule>
  </conditionalFormatting>
  <conditionalFormatting sqref="DN64">
    <cfRule type="notContainsText" dxfId="2069" priority="455" operator="notContains" text="OK">
      <formula>ISERROR(SEARCH("OK",DN64))</formula>
    </cfRule>
  </conditionalFormatting>
  <conditionalFormatting sqref="AK39:AK41">
    <cfRule type="notContainsText" dxfId="2068" priority="1636" operator="notContains" text="OK">
      <formula>ISERROR(SEARCH("OK",AK39))</formula>
    </cfRule>
    <cfRule type="notContainsText" dxfId="2067" priority="1635" operator="notContains" text="OK">
      <formula>ISERROR(SEARCH("OK",AK39))</formula>
    </cfRule>
  </conditionalFormatting>
  <conditionalFormatting sqref="AK84">
    <cfRule type="notContainsText" dxfId="2066" priority="1616" operator="notContains" text="OK">
      <formula>ISERROR(SEARCH("OK",AK84))</formula>
    </cfRule>
  </conditionalFormatting>
  <conditionalFormatting sqref="CS47">
    <cfRule type="notContainsText" dxfId="2065" priority="827" operator="notContains" text="OK">
      <formula>ISERROR(SEARCH("OK",CS47))</formula>
    </cfRule>
  </conditionalFormatting>
  <conditionalFormatting sqref="AB39:AB41">
    <cfRule type="notContainsText" dxfId="2064" priority="1844" operator="notContains" text="OK">
      <formula>ISERROR(SEARCH("OK",AB39))</formula>
    </cfRule>
    <cfRule type="notContainsText" dxfId="2063" priority="1845" operator="notContains" text="OK">
      <formula>ISERROR(SEARCH("OK",AB39))</formula>
    </cfRule>
  </conditionalFormatting>
  <conditionalFormatting sqref="BU13:BU18">
    <cfRule type="notContainsText" dxfId="2062" priority="1056" operator="notContains" text="OK">
      <formula>ISERROR(SEARCH("OK",BU13))</formula>
    </cfRule>
    <cfRule type="notContainsText" dxfId="2061" priority="1055" operator="notContains" text="OK">
      <formula>ISERROR(SEARCH("OK",BU13))</formula>
    </cfRule>
  </conditionalFormatting>
  <conditionalFormatting sqref="AB66">
    <cfRule type="notContainsText" dxfId="2060" priority="1838" operator="notContains" text="OK">
      <formula>ISERROR(SEARCH("OK",AB66))</formula>
    </cfRule>
    <cfRule type="notContainsText" dxfId="2059" priority="1839" operator="notContains" text="OK">
      <formula>ISERROR(SEARCH("OK",AB66))</formula>
    </cfRule>
  </conditionalFormatting>
  <conditionalFormatting sqref="CY102">
    <cfRule type="notContainsText" dxfId="2058" priority="699" operator="notContains" text="OK">
      <formula>ISERROR(SEARCH("OK",CY102))</formula>
    </cfRule>
    <cfRule type="notContainsText" dxfId="2057" priority="700" operator="notContains" text="OK">
      <formula>ISERROR(SEARCH("OK",CY102))</formula>
    </cfRule>
  </conditionalFormatting>
  <conditionalFormatting sqref="AZ83">
    <cfRule type="notContainsText" dxfId="2056" priority="3462" operator="notContains" text="OK">
      <formula>ISERROR(SEARCH("OK",AZ83))</formula>
    </cfRule>
  </conditionalFormatting>
  <conditionalFormatting sqref="AN96:AN99">
    <cfRule type="notContainsText" dxfId="2055" priority="1662" operator="notContains" text="OK">
      <formula>ISERROR(SEARCH("OK",AN96))</formula>
    </cfRule>
  </conditionalFormatting>
  <conditionalFormatting sqref="DB72">
    <cfRule type="notContainsText" dxfId="2054" priority="615" operator="notContains" text="OK">
      <formula>ISERROR(SEARCH("OK",DB72))</formula>
    </cfRule>
  </conditionalFormatting>
  <conditionalFormatting sqref="EC97">
    <cfRule type="notContainsText" dxfId="2053" priority="177" operator="notContains" text="OK">
      <formula>ISERROR(SEARCH("OK",EC97))</formula>
    </cfRule>
  </conditionalFormatting>
  <conditionalFormatting sqref="EO55:EO59">
    <cfRule type="notContainsText" dxfId="2052" priority="2857" operator="notContains" text="OK">
      <formula>ISERROR(SEARCH("OK",EO55))</formula>
    </cfRule>
    <cfRule type="notContainsText" dxfId="2051" priority="2856" operator="notContains" text="OK">
      <formula>ISERROR(SEARCH("OK",EO55))</formula>
    </cfRule>
  </conditionalFormatting>
  <conditionalFormatting sqref="S108">
    <cfRule type="notContainsText" dxfId="2050" priority="3567" operator="notContains" text="OK">
      <formula>ISERROR(SEARCH("OK",S108))</formula>
    </cfRule>
  </conditionalFormatting>
  <conditionalFormatting sqref="BR65">
    <cfRule type="notContainsText" dxfId="2049" priority="1090" operator="notContains" text="OK">
      <formula>ISERROR(SEARCH("OK",BR65))</formula>
    </cfRule>
  </conditionalFormatting>
  <conditionalFormatting sqref="CV98">
    <cfRule type="notContainsText" dxfId="2048" priority="758" operator="notContains" text="OK">
      <formula>ISERROR(SEARCH("OK",CV98))</formula>
    </cfRule>
  </conditionalFormatting>
  <conditionalFormatting sqref="CG105">
    <cfRule type="notContainsText" dxfId="2047" priority="1117" operator="notContains" text="OK">
      <formula>ISERROR(SEARCH("OK",CG105))</formula>
    </cfRule>
  </conditionalFormatting>
  <conditionalFormatting sqref="M71">
    <cfRule type="notContainsText" dxfId="2046" priority="3668" operator="notContains" text="OK">
      <formula>ISERROR(SEARCH("OK",M71))</formula>
    </cfRule>
  </conditionalFormatting>
  <conditionalFormatting sqref="V39:V41">
    <cfRule type="notContainsText" dxfId="2045" priority="3240" operator="notContains" text="OK">
      <formula>ISERROR(SEARCH("OK",V39))</formula>
    </cfRule>
    <cfRule type="notContainsText" dxfId="2044" priority="3239" operator="notContains" text="OK">
      <formula>ISERROR(SEARCH("OK",V39))</formula>
    </cfRule>
  </conditionalFormatting>
  <conditionalFormatting sqref="V86">
    <cfRule type="notContainsText" dxfId="2043" priority="3218" operator="notContains" text="OK">
      <formula>ISERROR(SEARCH("OK",V86))</formula>
    </cfRule>
  </conditionalFormatting>
  <conditionalFormatting sqref="S84">
    <cfRule type="notContainsText" dxfId="2042" priority="3584" operator="notContains" text="OK">
      <formula>ISERROR(SEARCH("OK",S84))</formula>
    </cfRule>
  </conditionalFormatting>
  <conditionalFormatting sqref="BF102">
    <cfRule type="notContainsText" dxfId="2041" priority="1494" operator="notContains" text="OK">
      <formula>ISERROR(SEARCH("OK",BF102))</formula>
    </cfRule>
    <cfRule type="notContainsText" dxfId="2040" priority="1493" operator="notContains" text="OK">
      <formula>ISERROR(SEARCH("OK",BF102))</formula>
    </cfRule>
  </conditionalFormatting>
  <conditionalFormatting sqref="AH11">
    <cfRule type="notContainsText" dxfId="2039" priority="1749" operator="notContains" text="OK">
      <formula>ISERROR(SEARCH("OK",AH11))</formula>
    </cfRule>
    <cfRule type="notContainsText" dxfId="2038" priority="1750" operator="notContains" text="OK">
      <formula>ISERROR(SEARCH("OK",AH11))</formula>
    </cfRule>
  </conditionalFormatting>
  <conditionalFormatting sqref="S44:S45 S48:S52">
    <cfRule type="notContainsText" dxfId="2037" priority="3601" operator="notContains" text="OK">
      <formula>ISERROR(SEARCH("OK",S44))</formula>
    </cfRule>
    <cfRule type="notContainsText" dxfId="2036" priority="3602" operator="notContains" text="OK">
      <formula>ISERROR(SEARCH("OK",S44))</formula>
    </cfRule>
  </conditionalFormatting>
  <conditionalFormatting sqref="P72">
    <cfRule type="notContainsText" dxfId="2035" priority="3642" operator="notContains" text="OK">
      <formula>ISERROR(SEARCH("OK",P72))</formula>
    </cfRule>
  </conditionalFormatting>
  <conditionalFormatting sqref="DZ31:DZ33">
    <cfRule type="notContainsText" dxfId="2034" priority="257" operator="notContains" text="OK">
      <formula>ISERROR(SEARCH("OK",DZ31))</formula>
    </cfRule>
    <cfRule type="notContainsText" dxfId="2033" priority="256" operator="notContains" text="OK">
      <formula>ISERROR(SEARCH("OK",DZ31))</formula>
    </cfRule>
  </conditionalFormatting>
  <conditionalFormatting sqref="DT83">
    <cfRule type="notContainsText" dxfId="2032" priority="273" operator="notContains" text="OK">
      <formula>ISERROR(SEARCH("OK",DT83))</formula>
    </cfRule>
  </conditionalFormatting>
  <conditionalFormatting sqref="DE102">
    <cfRule type="notContainsText" dxfId="2031" priority="647" operator="notContains" text="OK">
      <formula>ISERROR(SEARCH("OK",DE102))</formula>
    </cfRule>
    <cfRule type="notContainsText" dxfId="2030" priority="648" operator="notContains" text="OK">
      <formula>ISERROR(SEARCH("OK",DE102))</formula>
    </cfRule>
  </conditionalFormatting>
  <conditionalFormatting sqref="CD65">
    <cfRule type="notContainsText" dxfId="2029" priority="933" operator="notContains" text="OK">
      <formula>ISERROR(SEARCH("OK",CD65))</formula>
    </cfRule>
  </conditionalFormatting>
  <conditionalFormatting sqref="BC108">
    <cfRule type="notContainsText" dxfId="2028" priority="1542" operator="notContains" text="OK">
      <formula>ISERROR(SEARCH("OK",BC108))</formula>
    </cfRule>
  </conditionalFormatting>
  <conditionalFormatting sqref="CA69:CA70">
    <cfRule type="notContainsText" dxfId="2027" priority="885" operator="notContains" text="OK">
      <formula>ISERROR(SEARCH("OK",CA69))</formula>
    </cfRule>
    <cfRule type="notContainsText" dxfId="2026" priority="886" operator="notContains" text="OK">
      <formula>ISERROR(SEARCH("OK",CA69))</formula>
    </cfRule>
  </conditionalFormatting>
  <conditionalFormatting sqref="AK108">
    <cfRule type="notContainsText" dxfId="2025" priority="1599" operator="notContains" text="OK">
      <formula>ISERROR(SEARCH("OK",AK108))</formula>
    </cfRule>
  </conditionalFormatting>
  <conditionalFormatting sqref="EI82">
    <cfRule type="notContainsText" dxfId="2024" priority="7" operator="notContains" text="OK">
      <formula>ISERROR(SEARCH("OK",EI82))</formula>
    </cfRule>
  </conditionalFormatting>
  <conditionalFormatting sqref="DN13:DN18">
    <cfRule type="notContainsText" dxfId="2023" priority="472" operator="notContains" text="OK">
      <formula>ISERROR(SEARCH("OK",DN13))</formula>
    </cfRule>
    <cfRule type="notContainsText" dxfId="2022" priority="473" operator="notContains" text="OK">
      <formula>ISERROR(SEARCH("OK",DN13))</formula>
    </cfRule>
  </conditionalFormatting>
  <conditionalFormatting sqref="DQ82">
    <cfRule type="notContainsText" dxfId="2021" priority="376" operator="notContains" text="OK">
      <formula>ISERROR(SEARCH("OK",DQ82))</formula>
    </cfRule>
  </conditionalFormatting>
  <conditionalFormatting sqref="AW13:AW18">
    <cfRule type="notContainsText" dxfId="2020" priority="3454" operator="notContains" text="OK">
      <formula>ISERROR(SEARCH("OK",AW13))</formula>
    </cfRule>
    <cfRule type="notContainsText" dxfId="2019" priority="3453" operator="notContains" text="OK">
      <formula>ISERROR(SEARCH("OK",AW13))</formula>
    </cfRule>
  </conditionalFormatting>
  <conditionalFormatting sqref="DW99">
    <cfRule type="notContainsText" dxfId="2018" priority="335" operator="notContains" text="OK">
      <formula>ISERROR(SEARCH("OK",DW99))</formula>
    </cfRule>
  </conditionalFormatting>
  <conditionalFormatting sqref="AB81">
    <cfRule type="notContainsText" dxfId="2017" priority="1826" operator="notContains" text="OK">
      <formula>ISERROR(SEARCH("OK",AB81))</formula>
    </cfRule>
  </conditionalFormatting>
  <conditionalFormatting sqref="CM106">
    <cfRule type="notContainsText" dxfId="2016" priority="1336" operator="notContains" text="OK">
      <formula>ISERROR(SEARCH("OK",CM106))</formula>
    </cfRule>
  </conditionalFormatting>
  <conditionalFormatting sqref="CP39:CP41">
    <cfRule type="notContainsText" dxfId="2015" priority="1422" operator="notContains" text="OK">
      <formula>ISERROR(SEARCH("OK",CP39))</formula>
    </cfRule>
    <cfRule type="notContainsText" dxfId="2014" priority="1423" operator="notContains" text="OK">
      <formula>ISERROR(SEARCH("OK",CP39))</formula>
    </cfRule>
  </conditionalFormatting>
  <conditionalFormatting sqref="DW101">
    <cfRule type="notContainsText" dxfId="2013" priority="332" operator="notContains" text="OK">
      <formula>ISERROR(SEARCH("OK",DW101))</formula>
    </cfRule>
    <cfRule type="notContainsText" dxfId="2012" priority="331" operator="notContains" text="OK">
      <formula>ISERROR(SEARCH("OK",DW101))</formula>
    </cfRule>
  </conditionalFormatting>
  <conditionalFormatting sqref="DT99">
    <cfRule type="notContainsText" dxfId="2011" priority="283" operator="notContains" text="OK">
      <formula>ISERROR(SEARCH("OK",DT99))</formula>
    </cfRule>
  </conditionalFormatting>
  <conditionalFormatting sqref="CP55:CP59">
    <cfRule type="notContainsText" dxfId="2010" priority="1419" operator="notContains" text="OK">
      <formula>ISERROR(SEARCH("OK",CP55))</formula>
    </cfRule>
    <cfRule type="notContainsText" dxfId="2009" priority="1418" operator="notContains" text="OK">
      <formula>ISERROR(SEARCH("OK",CP55))</formula>
    </cfRule>
  </conditionalFormatting>
  <conditionalFormatting sqref="EI47">
    <cfRule type="notContainsText" dxfId="2008" priority="35" operator="notContains" text="OK">
      <formula>ISERROR(SEARCH("OK",EI47))</formula>
    </cfRule>
  </conditionalFormatting>
  <conditionalFormatting sqref="EC66">
    <cfRule type="notContainsText" dxfId="2007" priority="196" operator="notContains" text="OK">
      <formula>ISERROR(SEARCH("OK",EC66))</formula>
    </cfRule>
    <cfRule type="notContainsText" dxfId="2006" priority="195" operator="notContains" text="OK">
      <formula>ISERROR(SEARCH("OK",EC66))</formula>
    </cfRule>
  </conditionalFormatting>
  <conditionalFormatting sqref="CG98">
    <cfRule type="notContainsText" dxfId="2005" priority="1240" operator="notContains" text="OK">
      <formula>ISERROR(SEARCH("OK",CG98))</formula>
    </cfRule>
  </conditionalFormatting>
  <conditionalFormatting sqref="BC55:BC59">
    <cfRule type="notContainsText" dxfId="2004" priority="1575" operator="notContains" text="OK">
      <formula>ISERROR(SEARCH("OK",BC55))</formula>
    </cfRule>
    <cfRule type="notContainsText" dxfId="2003" priority="1576" operator="notContains" text="OK">
      <formula>ISERROR(SEARCH("OK",BC55))</formula>
    </cfRule>
  </conditionalFormatting>
  <conditionalFormatting sqref="CA71">
    <cfRule type="notContainsText" dxfId="2002" priority="854" operator="notContains" text="OK">
      <formula>ISERROR(SEARCH("OK",CA71))</formula>
    </cfRule>
  </conditionalFormatting>
  <conditionalFormatting sqref="DH69:DH70">
    <cfRule type="notContainsText" dxfId="2001" priority="565" operator="notContains" text="OK">
      <formula>ISERROR(SEARCH("OK",DH69))</formula>
    </cfRule>
    <cfRule type="notContainsText" dxfId="2000" priority="564" operator="notContains" text="OK">
      <formula>ISERROR(SEARCH("OK",DH69))</formula>
    </cfRule>
  </conditionalFormatting>
  <conditionalFormatting sqref="AB72">
    <cfRule type="notContainsText" dxfId="1999" priority="1831" operator="notContains" text="OK">
      <formula>ISERROR(SEARCH("OK",AB72))</formula>
    </cfRule>
  </conditionalFormatting>
  <conditionalFormatting sqref="DH31:DH33">
    <cfRule type="notContainsText" dxfId="1998" priority="574" operator="notContains" text="OK">
      <formula>ISERROR(SEARCH("OK",DH31))</formula>
    </cfRule>
    <cfRule type="notContainsText" dxfId="1997" priority="575" operator="notContains" text="OK">
      <formula>ISERROR(SEARCH("OK",DH31))</formula>
    </cfRule>
  </conditionalFormatting>
  <conditionalFormatting sqref="AN69:AN70">
    <cfRule type="notContainsText" dxfId="1996" priority="1680" operator="notContains" text="OK">
      <formula>ISERROR(SEARCH("OK",AN69))</formula>
    </cfRule>
    <cfRule type="notContainsText" dxfId="1995" priority="1679" operator="notContains" text="OK">
      <formula>ISERROR(SEARCH("OK",AN69))</formula>
    </cfRule>
  </conditionalFormatting>
  <conditionalFormatting sqref="AB55:AB59">
    <cfRule type="notContainsText" dxfId="1994" priority="1840" operator="notContains" text="OK">
      <formula>ISERROR(SEARCH("OK",AB55))</formula>
    </cfRule>
    <cfRule type="notContainsText" dxfId="1993" priority="1841" operator="notContains" text="OK">
      <formula>ISERROR(SEARCH("OK",AB55))</formula>
    </cfRule>
  </conditionalFormatting>
  <conditionalFormatting sqref="CA13:CA18">
    <cfRule type="notContainsText" dxfId="1992" priority="900" operator="notContains" text="OK">
      <formula>ISERROR(SEARCH("OK",CA13))</formula>
    </cfRule>
    <cfRule type="notContainsText" dxfId="1991" priority="899" operator="notContains" text="OK">
      <formula>ISERROR(SEARCH("OK",CA13))</formula>
    </cfRule>
  </conditionalFormatting>
  <conditionalFormatting sqref="BU21:BU28">
    <cfRule type="notContainsText" dxfId="1990" priority="1053" operator="notContains" text="OK">
      <formula>ISERROR(SEARCH("OK",BU21))</formula>
    </cfRule>
    <cfRule type="notContainsText" dxfId="1989" priority="1054" operator="notContains" text="OK">
      <formula>ISERROR(SEARCH("OK",BU21))</formula>
    </cfRule>
  </conditionalFormatting>
  <conditionalFormatting sqref="DB73">
    <cfRule type="notContainsText" dxfId="1988" priority="588" operator="notContains" text="OK">
      <formula>ISERROR(SEARCH("OK",DB73))</formula>
    </cfRule>
  </conditionalFormatting>
  <conditionalFormatting sqref="BR55:BR59">
    <cfRule type="notContainsText" dxfId="1987" priority="1099" operator="notContains" text="OK">
      <formula>ISERROR(SEARCH("OK",BR55))</formula>
    </cfRule>
    <cfRule type="notContainsText" dxfId="1986" priority="1098" operator="notContains" text="OK">
      <formula>ISERROR(SEARCH("OK",BR55))</formula>
    </cfRule>
  </conditionalFormatting>
  <conditionalFormatting sqref="BI55:BI59">
    <cfRule type="notContainsText" dxfId="1985" priority="1470" operator="notContains" text="OK">
      <formula>ISERROR(SEARCH("OK",BI55))</formula>
    </cfRule>
    <cfRule type="notContainsText" dxfId="1984" priority="1471" operator="notContains" text="OK">
      <formula>ISERROR(SEARCH("OK",BI55))</formula>
    </cfRule>
  </conditionalFormatting>
  <conditionalFormatting sqref="CY75">
    <cfRule type="notContainsText" dxfId="1983" priority="715" operator="notContains" text="OK">
      <formula>ISERROR(SEARCH("OK",CY75))</formula>
    </cfRule>
  </conditionalFormatting>
  <conditionalFormatting sqref="CS106">
    <cfRule type="notContainsText" dxfId="1982" priority="802" operator="notContains" text="OK">
      <formula>ISERROR(SEARCH("OK",CS106))</formula>
    </cfRule>
  </conditionalFormatting>
  <conditionalFormatting sqref="DH85">
    <cfRule type="notContainsText" dxfId="1981" priority="552" operator="notContains" text="OK">
      <formula>ISERROR(SEARCH("OK",DH85))</formula>
    </cfRule>
  </conditionalFormatting>
  <conditionalFormatting sqref="CY106">
    <cfRule type="notContainsText" dxfId="1980" priority="698" operator="notContains" text="OK">
      <formula>ISERROR(SEARCH("OK",CY106))</formula>
    </cfRule>
  </conditionalFormatting>
  <conditionalFormatting sqref="CA108">
    <cfRule type="notContainsText" dxfId="1979" priority="857" operator="notContains" text="OK">
      <formula>ISERROR(SEARCH("OK",CA108))</formula>
    </cfRule>
  </conditionalFormatting>
  <conditionalFormatting sqref="BU76">
    <cfRule type="notContainsText" dxfId="1978" priority="1034" operator="notContains" text="OK">
      <formula>ISERROR(SEARCH("OK",BU76))</formula>
    </cfRule>
  </conditionalFormatting>
  <conditionalFormatting sqref="V106">
    <cfRule type="notContainsText" dxfId="1977" priority="3205" operator="notContains" text="OK">
      <formula>ISERROR(SEARCH("OK",V106))</formula>
    </cfRule>
  </conditionalFormatting>
  <conditionalFormatting sqref="CA46">
    <cfRule type="notContainsText" dxfId="1976" priority="884" operator="notContains" text="OK">
      <formula>ISERROR(SEARCH("OK",CA46))</formula>
    </cfRule>
  </conditionalFormatting>
  <conditionalFormatting sqref="AN55:AN59">
    <cfRule type="notContainsText" dxfId="1975" priority="1683" operator="notContains" text="OK">
      <formula>ISERROR(SEARCH("OK",AN55))</formula>
    </cfRule>
    <cfRule type="notContainsText" dxfId="1974" priority="1684" operator="notContains" text="OK">
      <formula>ISERROR(SEARCH("OK",AN55))</formula>
    </cfRule>
  </conditionalFormatting>
  <conditionalFormatting sqref="DZ66">
    <cfRule type="notContainsText" dxfId="1973" priority="249" operator="notContains" text="OK">
      <formula>ISERROR(SEARCH("OK",DZ66))</formula>
    </cfRule>
    <cfRule type="notContainsText" dxfId="1972" priority="248" operator="notContains" text="OK">
      <formula>ISERROR(SEARCH("OK",DZ66))</formula>
    </cfRule>
  </conditionalFormatting>
  <conditionalFormatting sqref="DN46">
    <cfRule type="notContainsText" dxfId="1971" priority="457" operator="notContains" text="OK">
      <formula>ISERROR(SEARCH("OK",DN46))</formula>
    </cfRule>
  </conditionalFormatting>
  <conditionalFormatting sqref="AW39:AW41">
    <cfRule type="notContainsText" dxfId="1970" priority="3448" operator="notContains" text="OK">
      <formula>ISERROR(SEARCH("OK",AW39))</formula>
    </cfRule>
    <cfRule type="notContainsText" dxfId="1969" priority="3447" operator="notContains" text="OK">
      <formula>ISERROR(SEARCH("OK",AW39))</formula>
    </cfRule>
  </conditionalFormatting>
  <conditionalFormatting sqref="EF97">
    <cfRule type="notContainsText" dxfId="1968" priority="125" operator="notContains" text="OK">
      <formula>ISERROR(SEARCH("OK",EF97))</formula>
    </cfRule>
  </conditionalFormatting>
  <conditionalFormatting sqref="AB101">
    <cfRule type="notContainsText" dxfId="1967" priority="1813" operator="notContains" text="OK">
      <formula>ISERROR(SEARCH("OK",AB101))</formula>
    </cfRule>
    <cfRule type="notContainsText" dxfId="1966" priority="1814" operator="notContains" text="OK">
      <formula>ISERROR(SEARCH("OK",AB101))</formula>
    </cfRule>
  </conditionalFormatting>
  <conditionalFormatting sqref="CA65">
    <cfRule type="notContainsText" dxfId="1965" priority="881" operator="notContains" text="OK">
      <formula>ISERROR(SEARCH("OK",CA65))</formula>
    </cfRule>
  </conditionalFormatting>
  <conditionalFormatting sqref="EF66">
    <cfRule type="notContainsText" dxfId="1964" priority="144" operator="notContains" text="OK">
      <formula>ISERROR(SEARCH("OK",EF66))</formula>
    </cfRule>
    <cfRule type="notContainsText" dxfId="1963" priority="143" operator="notContains" text="OK">
      <formula>ISERROR(SEARCH("OK",EF66))</formula>
    </cfRule>
  </conditionalFormatting>
  <conditionalFormatting sqref="CG69:CG70">
    <cfRule type="notContainsText" dxfId="1962" priority="1258" operator="notContains" text="OK">
      <formula>ISERROR(SEARCH("OK",CG69))</formula>
    </cfRule>
    <cfRule type="notContainsText" dxfId="1961" priority="1259" operator="notContains" text="OK">
      <formula>ISERROR(SEARCH("OK",CG69))</formula>
    </cfRule>
  </conditionalFormatting>
  <conditionalFormatting sqref="Y81">
    <cfRule type="notContainsText" dxfId="1960" priority="3273" operator="notContains" text="OK">
      <formula>ISERROR(SEARCH("OK",Y81))</formula>
    </cfRule>
  </conditionalFormatting>
  <conditionalFormatting sqref="DN86">
    <cfRule type="notContainsText" dxfId="1959" priority="445" operator="notContains" text="OK">
      <formula>ISERROR(SEARCH("OK",DN86))</formula>
    </cfRule>
  </conditionalFormatting>
  <conditionalFormatting sqref="BX46">
    <cfRule type="notContainsText" dxfId="1958" priority="988" operator="notContains" text="OK">
      <formula>ISERROR(SEARCH("OK",BX46))</formula>
    </cfRule>
  </conditionalFormatting>
  <conditionalFormatting sqref="EO91:EO93">
    <cfRule type="notContainsText" dxfId="1957" priority="2838" operator="notContains" text="OK">
      <formula>ISERROR(SEARCH("OK",EO91))</formula>
    </cfRule>
  </conditionalFormatting>
  <conditionalFormatting sqref="DN91:DN93">
    <cfRule type="notContainsText" dxfId="1956" priority="444" operator="notContains" text="OK">
      <formula>ISERROR(SEARCH("OK",DN91))</formula>
    </cfRule>
  </conditionalFormatting>
  <conditionalFormatting sqref="AN83">
    <cfRule type="notContainsText" dxfId="1955" priority="1650" operator="notContains" text="OK">
      <formula>ISERROR(SEARCH("OK",AN83))</formula>
    </cfRule>
  </conditionalFormatting>
  <conditionalFormatting sqref="Y100">
    <cfRule type="notContainsText" dxfId="1954" priority="3263" operator="notContains" text="OK">
      <formula>ISERROR(SEARCH("OK",Y100))</formula>
    </cfRule>
    <cfRule type="notContainsText" dxfId="1953" priority="3262" operator="notContains" text="OK">
      <formula>ISERROR(SEARCH("OK",Y100))</formula>
    </cfRule>
  </conditionalFormatting>
  <conditionalFormatting sqref="P74">
    <cfRule type="notContainsText" dxfId="1952" priority="3641" operator="notContains" text="OK">
      <formula>ISERROR(SEARCH("OK",P74))</formula>
    </cfRule>
  </conditionalFormatting>
  <conditionalFormatting sqref="CV66">
    <cfRule type="notContainsText" dxfId="1951" priority="779" operator="notContains" text="OK">
      <formula>ISERROR(SEARCH("OK",CV66))</formula>
    </cfRule>
    <cfRule type="notContainsText" dxfId="1950" priority="778" operator="notContains" text="OK">
      <formula>ISERROR(SEARCH("OK",CV66))</formula>
    </cfRule>
  </conditionalFormatting>
  <conditionalFormatting sqref="EL73">
    <cfRule type="notContainsText" dxfId="1949" priority="57" operator="notContains" text="OK">
      <formula>ISERROR(SEARCH("OK",EL73))</formula>
    </cfRule>
  </conditionalFormatting>
  <conditionalFormatting sqref="EI11">
    <cfRule type="notContainsText" dxfId="1948" priority="56" operator="notContains" text="OK">
      <formula>ISERROR(SEARCH("OK",EI11))</formula>
    </cfRule>
    <cfRule type="notContainsText" dxfId="1947" priority="55" operator="notContains" text="OK">
      <formula>ISERROR(SEARCH("OK",EI11))</formula>
    </cfRule>
  </conditionalFormatting>
  <conditionalFormatting sqref="DT31:DT33">
    <cfRule type="notContainsText" dxfId="1946" priority="312" operator="notContains" text="OK">
      <formula>ISERROR(SEARCH("OK",DT31))</formula>
    </cfRule>
    <cfRule type="notContainsText" dxfId="1945" priority="313" operator="notContains" text="OK">
      <formula>ISERROR(SEARCH("OK",DT31))</formula>
    </cfRule>
  </conditionalFormatting>
  <conditionalFormatting sqref="AT86">
    <cfRule type="notContainsText" dxfId="1944" priority="3374" operator="notContains" text="OK">
      <formula>ISERROR(SEARCH("OK",AT86))</formula>
    </cfRule>
  </conditionalFormatting>
  <conditionalFormatting sqref="AN75">
    <cfRule type="notContainsText" dxfId="1943" priority="1670" operator="notContains" text="OK">
      <formula>ISERROR(SEARCH("OK",AN75))</formula>
    </cfRule>
  </conditionalFormatting>
  <conditionalFormatting sqref="DB84">
    <cfRule type="notContainsText" dxfId="1942" priority="609" operator="notContains" text="OK">
      <formula>ISERROR(SEARCH("OK",DB84))</formula>
    </cfRule>
  </conditionalFormatting>
  <conditionalFormatting sqref="DN69:DN70">
    <cfRule type="notContainsText" dxfId="1941" priority="458" operator="notContains" text="OK">
      <formula>ISERROR(SEARCH("OK",DN69))</formula>
    </cfRule>
    <cfRule type="notContainsText" dxfId="1940" priority="459" operator="notContains" text="OK">
      <formula>ISERROR(SEARCH("OK",DN69))</formula>
    </cfRule>
  </conditionalFormatting>
  <conditionalFormatting sqref="AZ21:AZ28">
    <cfRule type="notContainsText" dxfId="1939" priority="3504" operator="notContains" text="OK">
      <formula>ISERROR(SEARCH("OK",AZ21))</formula>
    </cfRule>
    <cfRule type="notContainsText" dxfId="1938" priority="3503" operator="notContains" text="OK">
      <formula>ISERROR(SEARCH("OK",AZ21))</formula>
    </cfRule>
  </conditionalFormatting>
  <conditionalFormatting sqref="AQ77">
    <cfRule type="notContainsText" dxfId="1937" priority="3327" operator="notContains" text="OK">
      <formula>ISERROR(SEARCH("OK",AQ77))</formula>
    </cfRule>
  </conditionalFormatting>
  <conditionalFormatting sqref="BI96:BI99">
    <cfRule type="notContainsText" dxfId="1936" priority="1449" operator="notContains" text="OK">
      <formula>ISERROR(SEARCH("OK",BI96))</formula>
    </cfRule>
  </conditionalFormatting>
  <conditionalFormatting sqref="DH71">
    <cfRule type="notContainsText" dxfId="1935" priority="532" operator="notContains" text="OK">
      <formula>ISERROR(SEARCH("OK",DH71))</formula>
    </cfRule>
  </conditionalFormatting>
  <conditionalFormatting sqref="DK99">
    <cfRule type="notContainsText" dxfId="1934" priority="492" operator="notContains" text="OK">
      <formula>ISERROR(SEARCH("OK",DK99))</formula>
    </cfRule>
  </conditionalFormatting>
  <conditionalFormatting sqref="AZ76">
    <cfRule type="notContainsText" dxfId="1933" priority="3484" operator="notContains" text="OK">
      <formula>ISERROR(SEARCH("OK",AZ76))</formula>
    </cfRule>
  </conditionalFormatting>
  <conditionalFormatting sqref="AT64">
    <cfRule type="notContainsText" dxfId="1932" priority="3384" operator="notContains" text="OK">
      <formula>ISERROR(SEARCH("OK",AT64))</formula>
    </cfRule>
  </conditionalFormatting>
  <conditionalFormatting sqref="CA44:CA45 CA48:CA52">
    <cfRule type="notContainsText" dxfId="1931" priority="891" operator="notContains" text="OK">
      <formula>ISERROR(SEARCH("OK",CA44))</formula>
    </cfRule>
    <cfRule type="notContainsText" dxfId="1930" priority="892" operator="notContains" text="OK">
      <formula>ISERROR(SEARCH("OK",CA44))</formula>
    </cfRule>
  </conditionalFormatting>
  <conditionalFormatting sqref="BI13:BI18">
    <cfRule type="notContainsText" dxfId="1929" priority="1481" operator="notContains" text="OK">
      <formula>ISERROR(SEARCH("OK",BI13))</formula>
    </cfRule>
    <cfRule type="notContainsText" dxfId="1928" priority="1480" operator="notContains" text="OK">
      <formula>ISERROR(SEARCH("OK",BI13))</formula>
    </cfRule>
  </conditionalFormatting>
  <conditionalFormatting sqref="AZ46">
    <cfRule type="notContainsText" dxfId="1927" priority="3490" operator="notContains" text="OK">
      <formula>ISERROR(SEARCH("OK",AZ46))</formula>
    </cfRule>
  </conditionalFormatting>
  <conditionalFormatting sqref="AB13:AB18">
    <cfRule type="notContainsText" dxfId="1926" priority="1851" operator="notContains" text="OK">
      <formula>ISERROR(SEARCH("OK",AB13))</formula>
    </cfRule>
    <cfRule type="notContainsText" dxfId="1925" priority="1850" operator="notContains" text="OK">
      <formula>ISERROR(SEARCH("OK",AB13))</formula>
    </cfRule>
  </conditionalFormatting>
  <conditionalFormatting sqref="DT39:DT41">
    <cfRule type="notContainsText" dxfId="1924" priority="311" operator="notContains" text="OK">
      <formula>ISERROR(SEARCH("OK",DT39))</formula>
    </cfRule>
    <cfRule type="notContainsText" dxfId="1923" priority="310" operator="notContains" text="OK">
      <formula>ISERROR(SEARCH("OK",DT39))</formula>
    </cfRule>
  </conditionalFormatting>
  <conditionalFormatting sqref="S31:S33">
    <cfRule type="notContainsText" dxfId="1922" priority="3605" operator="notContains" text="OK">
      <formula>ISERROR(SEARCH("OK",S31))</formula>
    </cfRule>
    <cfRule type="notContainsText" dxfId="1921" priority="3606" operator="notContains" text="OK">
      <formula>ISERROR(SEARCH("OK",S31))</formula>
    </cfRule>
  </conditionalFormatting>
  <conditionalFormatting sqref="CG77">
    <cfRule type="notContainsText" dxfId="1920" priority="1250" operator="notContains" text="OK">
      <formula>ISERROR(SEARCH("OK",CG77))</formula>
    </cfRule>
  </conditionalFormatting>
  <conditionalFormatting sqref="DQ98">
    <cfRule type="notContainsText" dxfId="1919" priority="388" operator="notContains" text="OK">
      <formula>ISERROR(SEARCH("OK",DQ98))</formula>
    </cfRule>
  </conditionalFormatting>
  <conditionalFormatting sqref="DB31:DB33">
    <cfRule type="notContainsText" dxfId="1918" priority="630" operator="notContains" text="OK">
      <formula>ISERROR(SEARCH("OK",DB31))</formula>
    </cfRule>
    <cfRule type="notContainsText" dxfId="1917" priority="631" operator="notContains" text="OK">
      <formula>ISERROR(SEARCH("OK",DB31))</formula>
    </cfRule>
  </conditionalFormatting>
  <conditionalFormatting sqref="BU72">
    <cfRule type="notContainsText" dxfId="1916" priority="1036" operator="notContains" text="OK">
      <formula>ISERROR(SEARCH("OK",BU72))</formula>
    </cfRule>
  </conditionalFormatting>
  <conditionalFormatting sqref="CG72">
    <cfRule type="notContainsText" dxfId="1915" priority="1253" operator="notContains" text="OK">
      <formula>ISERROR(SEARCH("OK",CG72))</formula>
    </cfRule>
  </conditionalFormatting>
  <conditionalFormatting sqref="CA99">
    <cfRule type="notContainsText" dxfId="1914" priority="866" operator="notContains" text="OK">
      <formula>ISERROR(SEARCH("OK",CA99))</formula>
    </cfRule>
  </conditionalFormatting>
  <conditionalFormatting sqref="DW100">
    <cfRule type="notContainsText" dxfId="1913" priority="334" operator="notContains" text="OK">
      <formula>ISERROR(SEARCH("OK",DW100))</formula>
    </cfRule>
    <cfRule type="notContainsText" dxfId="1912" priority="333" operator="notContains" text="OK">
      <formula>ISERROR(SEARCH("OK",DW100))</formula>
    </cfRule>
  </conditionalFormatting>
  <conditionalFormatting sqref="DN102">
    <cfRule type="notContainsText" dxfId="1911" priority="434" operator="notContains" text="OK">
      <formula>ISERROR(SEARCH("OK",DN102))</formula>
    </cfRule>
    <cfRule type="notContainsText" dxfId="1910" priority="433" operator="notContains" text="OK">
      <formula>ISERROR(SEARCH("OK",DN102))</formula>
    </cfRule>
  </conditionalFormatting>
  <conditionalFormatting sqref="EL77">
    <cfRule type="notContainsText" dxfId="1909" priority="81" operator="notContains" text="OK">
      <formula>ISERROR(SEARCH("OK",EL77))</formula>
    </cfRule>
  </conditionalFormatting>
  <conditionalFormatting sqref="S100">
    <cfRule type="notContainsText" dxfId="1908" priority="3574" operator="notContains" text="OK">
      <formula>ISERROR(SEARCH("OK",S100))</formula>
    </cfRule>
    <cfRule type="notContainsText" dxfId="1907" priority="3575" operator="notContains" text="OK">
      <formula>ISERROR(SEARCH("OK",S100))</formula>
    </cfRule>
  </conditionalFormatting>
  <conditionalFormatting sqref="BI91:BI93">
    <cfRule type="notContainsText" dxfId="1906" priority="1452" operator="notContains" text="OK">
      <formula>ISERROR(SEARCH("OK",BI91))</formula>
    </cfRule>
  </conditionalFormatting>
  <conditionalFormatting sqref="AH39:AH41">
    <cfRule type="notContainsText" dxfId="1905" priority="1740" operator="notContains" text="OK">
      <formula>ISERROR(SEARCH("OK",AH39))</formula>
    </cfRule>
    <cfRule type="notContainsText" dxfId="1904" priority="1739" operator="notContains" text="OK">
      <formula>ISERROR(SEARCH("OK",AH39))</formula>
    </cfRule>
  </conditionalFormatting>
  <conditionalFormatting sqref="BF99">
    <cfRule type="notContainsText" dxfId="1903" priority="1499" operator="notContains" text="OK">
      <formula>ISERROR(SEARCH("OK",BF99))</formula>
    </cfRule>
  </conditionalFormatting>
  <conditionalFormatting sqref="AB86">
    <cfRule type="notContainsText" dxfId="1902" priority="1823" operator="notContains" text="OK">
      <formula>ISERROR(SEARCH("OK",AB86))</formula>
    </cfRule>
  </conditionalFormatting>
  <conditionalFormatting sqref="EL85">
    <cfRule type="notContainsText" dxfId="1901" priority="77" operator="notContains" text="OK">
      <formula>ISERROR(SEARCH("OK",EL85))</formula>
    </cfRule>
  </conditionalFormatting>
  <conditionalFormatting sqref="AB11">
    <cfRule type="notContainsText" dxfId="1900" priority="1854" operator="notContains" text="OK">
      <formula>ISERROR(SEARCH("OK",AB11))</formula>
    </cfRule>
    <cfRule type="notContainsText" dxfId="1899" priority="1855" operator="notContains" text="OK">
      <formula>ISERROR(SEARCH("OK",AB11))</formula>
    </cfRule>
  </conditionalFormatting>
  <conditionalFormatting sqref="BF55:BF59">
    <cfRule type="notContainsText" dxfId="1898" priority="1522" operator="notContains" text="OK">
      <formula>ISERROR(SEARCH("OK",BF55))</formula>
    </cfRule>
    <cfRule type="notContainsText" dxfId="1897" priority="1523" operator="notContains" text="OK">
      <formula>ISERROR(SEARCH("OK",BF55))</formula>
    </cfRule>
  </conditionalFormatting>
  <conditionalFormatting sqref="CM72">
    <cfRule type="notContainsText" dxfId="1896" priority="1357" operator="notContains" text="OK">
      <formula>ISERROR(SEARCH("OK",CM72))</formula>
    </cfRule>
  </conditionalFormatting>
  <conditionalFormatting sqref="BF97">
    <cfRule type="notContainsText" dxfId="1895" priority="1502" operator="notContains" text="OK">
      <formula>ISERROR(SEARCH("OK",BF97))</formula>
    </cfRule>
  </conditionalFormatting>
  <conditionalFormatting sqref="BU65">
    <cfRule type="notContainsText" dxfId="1894" priority="1037" operator="notContains" text="OK">
      <formula>ISERROR(SEARCH("OK",BU65))</formula>
    </cfRule>
  </conditionalFormatting>
  <conditionalFormatting sqref="BC66">
    <cfRule type="notContainsText" dxfId="1893" priority="1573" operator="notContains" text="OK">
      <formula>ISERROR(SEARCH("OK",BC66))</formula>
    </cfRule>
    <cfRule type="notContainsText" dxfId="1892" priority="1574" operator="notContains" text="OK">
      <formula>ISERROR(SEARCH("OK",BC66))</formula>
    </cfRule>
  </conditionalFormatting>
  <conditionalFormatting sqref="CP31:CP33">
    <cfRule type="notContainsText" dxfId="1891" priority="1425" operator="notContains" text="OK">
      <formula>ISERROR(SEARCH("OK",CP31))</formula>
    </cfRule>
    <cfRule type="notContainsText" dxfId="1890" priority="1424" operator="notContains" text="OK">
      <formula>ISERROR(SEARCH("OK",CP31))</formula>
    </cfRule>
  </conditionalFormatting>
  <conditionalFormatting sqref="BI73">
    <cfRule type="notContainsText" dxfId="1889" priority="1434" operator="notContains" text="OK">
      <formula>ISERROR(SEARCH("OK",BI73))</formula>
    </cfRule>
  </conditionalFormatting>
  <conditionalFormatting sqref="DW102">
    <cfRule type="notContainsText" dxfId="1888" priority="330" operator="notContains" text="OK">
      <formula>ISERROR(SEARCH("OK",DW102))</formula>
    </cfRule>
    <cfRule type="notContainsText" dxfId="1887" priority="329" operator="notContains" text="OK">
      <formula>ISERROR(SEARCH("OK",DW102))</formula>
    </cfRule>
  </conditionalFormatting>
  <conditionalFormatting sqref="DT21:DT28">
    <cfRule type="notContainsText" dxfId="1886" priority="315" operator="notContains" text="OK">
      <formula>ISERROR(SEARCH("OK",DT21))</formula>
    </cfRule>
    <cfRule type="notContainsText" dxfId="1885" priority="314" operator="notContains" text="OK">
      <formula>ISERROR(SEARCH("OK",DT21))</formula>
    </cfRule>
  </conditionalFormatting>
  <conditionalFormatting sqref="CV96:CV99">
    <cfRule type="notContainsText" dxfId="1884" priority="759" operator="notContains" text="OK">
      <formula>ISERROR(SEARCH("OK",CV96))</formula>
    </cfRule>
  </conditionalFormatting>
  <conditionalFormatting sqref="AT73">
    <cfRule type="notContainsText" dxfId="1883" priority="3355" operator="notContains" text="OK">
      <formula>ISERROR(SEARCH("OK",AT73))</formula>
    </cfRule>
  </conditionalFormatting>
  <conditionalFormatting sqref="BO44:BO45 BO48:BO52">
    <cfRule type="notContainsText" dxfId="1882" priority="1212" operator="notContains" text="OK">
      <formula>ISERROR(SEARCH("OK",BO44))</formula>
    </cfRule>
    <cfRule type="notContainsText" dxfId="1881" priority="1213" operator="notContains" text="OK">
      <formula>ISERROR(SEARCH("OK",BO44))</formula>
    </cfRule>
  </conditionalFormatting>
  <conditionalFormatting sqref="DT106">
    <cfRule type="notContainsText" dxfId="1880" priority="276" operator="notContains" text="OK">
      <formula>ISERROR(SEARCH("OK",DT106))</formula>
    </cfRule>
  </conditionalFormatting>
  <conditionalFormatting sqref="BO86">
    <cfRule type="notContainsText" dxfId="1879" priority="1193" operator="notContains" text="OK">
      <formula>ISERROR(SEARCH("OK",BO86))</formula>
    </cfRule>
  </conditionalFormatting>
  <conditionalFormatting sqref="DN75">
    <cfRule type="notContainsText" dxfId="1878" priority="449" operator="notContains" text="OK">
      <formula>ISERROR(SEARCH("OK",DN75))</formula>
    </cfRule>
  </conditionalFormatting>
  <conditionalFormatting sqref="CD47">
    <cfRule type="notContainsText" dxfId="1877" priority="935" operator="notContains" text="OK">
      <formula>ISERROR(SEARCH("OK",CD47))</formula>
    </cfRule>
  </conditionalFormatting>
  <conditionalFormatting sqref="V69:V70">
    <cfRule type="notContainsText" dxfId="1876" priority="3232" operator="notContains" text="OK">
      <formula>ISERROR(SEARCH("OK",V69))</formula>
    </cfRule>
    <cfRule type="notContainsText" dxfId="1875" priority="3231" operator="notContains" text="OK">
      <formula>ISERROR(SEARCH("OK",V69))</formula>
    </cfRule>
  </conditionalFormatting>
  <conditionalFormatting sqref="Y101">
    <cfRule type="notContainsText" dxfId="1874" priority="3260" operator="notContains" text="OK">
      <formula>ISERROR(SEARCH("OK",Y101))</formula>
    </cfRule>
    <cfRule type="notContainsText" dxfId="1873" priority="3261" operator="notContains" text="OK">
      <formula>ISERROR(SEARCH("OK",Y101))</formula>
    </cfRule>
  </conditionalFormatting>
  <conditionalFormatting sqref="EI74">
    <cfRule type="notContainsText" dxfId="1872" priority="31" operator="notContains" text="OK">
      <formula>ISERROR(SEARCH("OK",EI74))</formula>
    </cfRule>
  </conditionalFormatting>
  <conditionalFormatting sqref="CS66">
    <cfRule type="notContainsText" dxfId="1871" priority="832" operator="notContains" text="OK">
      <formula>ISERROR(SEARCH("OK",CS66))</formula>
    </cfRule>
    <cfRule type="notContainsText" dxfId="1870" priority="831" operator="notContains" text="OK">
      <formula>ISERROR(SEARCH("OK",CS66))</formula>
    </cfRule>
  </conditionalFormatting>
  <conditionalFormatting sqref="DN47">
    <cfRule type="notContainsText" dxfId="1869" priority="456" operator="notContains" text="OK">
      <formula>ISERROR(SEARCH("OK",DN47))</formula>
    </cfRule>
  </conditionalFormatting>
  <conditionalFormatting sqref="EF99">
    <cfRule type="notContainsText" dxfId="1868" priority="122" operator="notContains" text="OK">
      <formula>ISERROR(SEARCH("OK",EF99))</formula>
    </cfRule>
  </conditionalFormatting>
  <conditionalFormatting sqref="AT101">
    <cfRule type="notContainsText" dxfId="1867" priority="3365" operator="notContains" text="OK">
      <formula>ISERROR(SEARCH("OK",AT101))</formula>
    </cfRule>
    <cfRule type="notContainsText" dxfId="1866" priority="3364" operator="notContains" text="OK">
      <formula>ISERROR(SEARCH("OK",AT101))</formula>
    </cfRule>
  </conditionalFormatting>
  <conditionalFormatting sqref="CG13:CG18">
    <cfRule type="notContainsText" dxfId="1865" priority="1272" operator="notContains" text="OK">
      <formula>ISERROR(SEARCH("OK",CG13))</formula>
    </cfRule>
    <cfRule type="notContainsText" dxfId="1864" priority="1273" operator="notContains" text="OK">
      <formula>ISERROR(SEARCH("OK",CG13))</formula>
    </cfRule>
  </conditionalFormatting>
  <conditionalFormatting sqref="DT98">
    <cfRule type="notContainsText" dxfId="1863" priority="284" operator="notContains" text="OK">
      <formula>ISERROR(SEARCH("OK",DT98))</formula>
    </cfRule>
  </conditionalFormatting>
  <conditionalFormatting sqref="CA21:CA28">
    <cfRule type="notContainsText" dxfId="1862" priority="897" operator="notContains" text="OK">
      <formula>ISERROR(SEARCH("OK",CA21))</formula>
    </cfRule>
    <cfRule type="notContainsText" dxfId="1861" priority="898" operator="notContains" text="OK">
      <formula>ISERROR(SEARCH("OK",CA21))</formula>
    </cfRule>
  </conditionalFormatting>
  <conditionalFormatting sqref="BC100">
    <cfRule type="notContainsText" dxfId="1860" priority="1551" operator="notContains" text="OK">
      <formula>ISERROR(SEARCH("OK",BC100))</formula>
    </cfRule>
    <cfRule type="notContainsText" dxfId="1859" priority="1550" operator="notContains" text="OK">
      <formula>ISERROR(SEARCH("OK",BC100))</formula>
    </cfRule>
  </conditionalFormatting>
  <conditionalFormatting sqref="AK74">
    <cfRule type="notContainsText" dxfId="1858" priority="1621" operator="notContains" text="OK">
      <formula>ISERROR(SEARCH("OK",AK74))</formula>
    </cfRule>
  </conditionalFormatting>
  <conditionalFormatting sqref="M108">
    <cfRule type="notContainsText" dxfId="1857" priority="3671" operator="notContains" text="OK">
      <formula>ISERROR(SEARCH("OK",M108))</formula>
    </cfRule>
  </conditionalFormatting>
  <conditionalFormatting sqref="BL96:BL99">
    <cfRule type="notContainsText" dxfId="1856" priority="1137" operator="notContains" text="OK">
      <formula>ISERROR(SEARCH("OK",BL96))</formula>
    </cfRule>
  </conditionalFormatting>
  <conditionalFormatting sqref="AK82">
    <cfRule type="notContainsText" dxfId="1855" priority="1597" operator="notContains" text="OK">
      <formula>ISERROR(SEARCH("OK",AK82))</formula>
    </cfRule>
  </conditionalFormatting>
  <conditionalFormatting sqref="EO39:EO41">
    <cfRule type="notContainsText" dxfId="1854" priority="2861" operator="notContains" text="OK">
      <formula>ISERROR(SEARCH("OK",EO39))</formula>
    </cfRule>
    <cfRule type="notContainsText" dxfId="1853" priority="2860" operator="notContains" text="OK">
      <formula>ISERROR(SEARCH("OK",EO39))</formula>
    </cfRule>
  </conditionalFormatting>
  <conditionalFormatting sqref="EO11">
    <cfRule type="notContainsText" dxfId="1852" priority="2870" operator="notContains" text="OK">
      <formula>ISERROR(SEARCH("OK",EO11))</formula>
    </cfRule>
    <cfRule type="notContainsText" dxfId="1851" priority="2871" operator="notContains" text="OK">
      <formula>ISERROR(SEARCH("OK",EO11))</formula>
    </cfRule>
  </conditionalFormatting>
  <conditionalFormatting sqref="EC84">
    <cfRule type="notContainsText" dxfId="1850" priority="182" operator="notContains" text="OK">
      <formula>ISERROR(SEARCH("OK",EC84))</formula>
    </cfRule>
  </conditionalFormatting>
  <conditionalFormatting sqref="EO102">
    <cfRule type="notContainsText" dxfId="1849" priority="2828" operator="notContains" text="OK">
      <formula>ISERROR(SEARCH("OK",EO102))</formula>
    </cfRule>
    <cfRule type="notContainsText" dxfId="1848" priority="2827" operator="notContains" text="OK">
      <formula>ISERROR(SEARCH("OK",EO102))</formula>
    </cfRule>
  </conditionalFormatting>
  <conditionalFormatting sqref="DH106">
    <cfRule type="notContainsText" dxfId="1847" priority="537" operator="notContains" text="OK">
      <formula>ISERROR(SEARCH("OK",DH106))</formula>
    </cfRule>
  </conditionalFormatting>
  <conditionalFormatting sqref="EL96:EL99">
    <cfRule type="notContainsText" dxfId="1846" priority="72" operator="notContains" text="OK">
      <formula>ISERROR(SEARCH("OK",EL96))</formula>
    </cfRule>
  </conditionalFormatting>
  <conditionalFormatting sqref="P21:P28">
    <cfRule type="notContainsText" dxfId="1845" priority="3659" operator="notContains" text="OK">
      <formula>ISERROR(SEARCH("OK",P21))</formula>
    </cfRule>
    <cfRule type="notContainsText" dxfId="1844" priority="3660" operator="notContains" text="OK">
      <formula>ISERROR(SEARCH("OK",P21))</formula>
    </cfRule>
  </conditionalFormatting>
  <conditionalFormatting sqref="EI101">
    <cfRule type="notContainsText" dxfId="1843" priority="15" operator="notContains" text="OK">
      <formula>ISERROR(SEARCH("OK",EI101))</formula>
    </cfRule>
    <cfRule type="notContainsText" dxfId="1842" priority="14" operator="notContains" text="OK">
      <formula>ISERROR(SEARCH("OK",EI101))</formula>
    </cfRule>
  </conditionalFormatting>
  <conditionalFormatting sqref="AE108">
    <cfRule type="notContainsText" dxfId="1841" priority="1755" operator="notContains" text="OK">
      <formula>ISERROR(SEARCH("OK",AE108))</formula>
    </cfRule>
  </conditionalFormatting>
  <conditionalFormatting sqref="DE96:DE99">
    <cfRule type="notContainsText" dxfId="1840" priority="655" operator="notContains" text="OK">
      <formula>ISERROR(SEARCH("OK",DE96))</formula>
    </cfRule>
  </conditionalFormatting>
  <conditionalFormatting sqref="DH86">
    <cfRule type="notContainsText" dxfId="1839" priority="551" operator="notContains" text="OK">
      <formula>ISERROR(SEARCH("OK",DH86))</formula>
    </cfRule>
  </conditionalFormatting>
  <conditionalFormatting sqref="S106">
    <cfRule type="notContainsText" dxfId="1838" priority="3569" operator="notContains" text="OK">
      <formula>ISERROR(SEARCH("OK",S106))</formula>
    </cfRule>
  </conditionalFormatting>
  <conditionalFormatting sqref="Y31:Y33">
    <cfRule type="notContainsText" dxfId="1837" priority="3293" operator="notContains" text="OK">
      <formula>ISERROR(SEARCH("OK",Y31))</formula>
    </cfRule>
    <cfRule type="notContainsText" dxfId="1836" priority="3294" operator="notContains" text="OK">
      <formula>ISERROR(SEARCH("OK",Y31))</formula>
    </cfRule>
  </conditionalFormatting>
  <conditionalFormatting sqref="BF77">
    <cfRule type="notContainsText" dxfId="1835" priority="1510" operator="notContains" text="OK">
      <formula>ISERROR(SEARCH("OK",BF77))</formula>
    </cfRule>
  </conditionalFormatting>
  <conditionalFormatting sqref="CV65">
    <cfRule type="notContainsText" dxfId="1834" priority="772" operator="notContains" text="OK">
      <formula>ISERROR(SEARCH("OK",CV65))</formula>
    </cfRule>
  </conditionalFormatting>
  <conditionalFormatting sqref="CD98">
    <cfRule type="notContainsText" dxfId="1833" priority="919" operator="notContains" text="OK">
      <formula>ISERROR(SEARCH("OK",CD98))</formula>
    </cfRule>
  </conditionalFormatting>
  <conditionalFormatting sqref="S66">
    <cfRule type="notContainsText" dxfId="1832" priority="3598" operator="notContains" text="OK">
      <formula>ISERROR(SEARCH("OK",S66))</formula>
    </cfRule>
    <cfRule type="notContainsText" dxfId="1831" priority="3597" operator="notContains" text="OK">
      <formula>ISERROR(SEARCH("OK",S66))</formula>
    </cfRule>
  </conditionalFormatting>
  <conditionalFormatting sqref="DT73">
    <cfRule type="notContainsText" dxfId="1830" priority="270" operator="notContains" text="OK">
      <formula>ISERROR(SEARCH("OK",DT73))</formula>
    </cfRule>
  </conditionalFormatting>
  <conditionalFormatting sqref="BO82">
    <cfRule type="notContainsText" dxfId="1829" priority="1176" operator="notContains" text="OK">
      <formula>ISERROR(SEARCH("OK",BO82))</formula>
    </cfRule>
  </conditionalFormatting>
  <conditionalFormatting sqref="BL108">
    <cfRule type="notContainsText" dxfId="1828" priority="1126" operator="notContains" text="OK">
      <formula>ISERROR(SEARCH("OK",BL108))</formula>
    </cfRule>
  </conditionalFormatting>
  <conditionalFormatting sqref="AB99">
    <cfRule type="notContainsText" dxfId="1827" priority="1817" operator="notContains" text="OK">
      <formula>ISERROR(SEARCH("OK",AB99))</formula>
    </cfRule>
  </conditionalFormatting>
  <conditionalFormatting sqref="BX31:BX33">
    <cfRule type="notContainsText" dxfId="1826" priority="999" operator="notContains" text="OK">
      <formula>ISERROR(SEARCH("OK",BX31))</formula>
    </cfRule>
    <cfRule type="notContainsText" dxfId="1825" priority="1000" operator="notContains" text="OK">
      <formula>ISERROR(SEARCH("OK",BX31))</formula>
    </cfRule>
  </conditionalFormatting>
  <conditionalFormatting sqref="CY85">
    <cfRule type="notContainsText" dxfId="1824" priority="712" operator="notContains" text="OK">
      <formula>ISERROR(SEARCH("OK",CY85))</formula>
    </cfRule>
  </conditionalFormatting>
  <conditionalFormatting sqref="CG44:CG45 CG48:CG52">
    <cfRule type="notContainsText" dxfId="1823" priority="1264" operator="notContains" text="OK">
      <formula>ISERROR(SEARCH("OK",CG44))</formula>
    </cfRule>
    <cfRule type="notContainsText" dxfId="1822" priority="1265" operator="notContains" text="OK">
      <formula>ISERROR(SEARCH("OK",CG44))</formula>
    </cfRule>
  </conditionalFormatting>
  <conditionalFormatting sqref="DE47">
    <cfRule type="notContainsText" dxfId="1821" priority="670" operator="notContains" text="OK">
      <formula>ISERROR(SEARCH("OK",DE47))</formula>
    </cfRule>
  </conditionalFormatting>
  <conditionalFormatting sqref="CY82">
    <cfRule type="notContainsText" dxfId="1820" priority="694" operator="notContains" text="OK">
      <formula>ISERROR(SEARCH("OK",CY82))</formula>
    </cfRule>
  </conditionalFormatting>
  <conditionalFormatting sqref="M77">
    <cfRule type="notContainsText" dxfId="1819" priority="3692" operator="notContains" text="OK">
      <formula>ISERROR(SEARCH("OK",M77))</formula>
    </cfRule>
  </conditionalFormatting>
  <conditionalFormatting sqref="AN98">
    <cfRule type="notContainsText" dxfId="1818" priority="1661" operator="notContains" text="OK">
      <formula>ISERROR(SEARCH("OK",AN98))</formula>
    </cfRule>
  </conditionalFormatting>
  <conditionalFormatting sqref="BO107">
    <cfRule type="notContainsText" dxfId="1817" priority="1179" operator="notContains" text="OK">
      <formula>ISERROR(SEARCH("OK",BO107))</formula>
    </cfRule>
  </conditionalFormatting>
  <conditionalFormatting sqref="EF31:EF33">
    <cfRule type="notContainsText" dxfId="1816" priority="151" operator="notContains" text="OK">
      <formula>ISERROR(SEARCH("OK",EF31))</formula>
    </cfRule>
    <cfRule type="notContainsText" dxfId="1815" priority="152" operator="notContains" text="OK">
      <formula>ISERROR(SEARCH("OK",EF31))</formula>
    </cfRule>
  </conditionalFormatting>
  <conditionalFormatting sqref="AQ83">
    <cfRule type="notContainsText" dxfId="1814" priority="3306" operator="notContains" text="OK">
      <formula>ISERROR(SEARCH("OK",AQ83))</formula>
    </cfRule>
  </conditionalFormatting>
  <conditionalFormatting sqref="AE39:AE41">
    <cfRule type="notContainsText" dxfId="1813" priority="1791" operator="notContains" text="OK">
      <formula>ISERROR(SEARCH("OK",AE39))</formula>
    </cfRule>
    <cfRule type="notContainsText" dxfId="1812" priority="1792" operator="notContains" text="OK">
      <formula>ISERROR(SEARCH("OK",AE39))</formula>
    </cfRule>
  </conditionalFormatting>
  <conditionalFormatting sqref="AE106">
    <cfRule type="notContainsText" dxfId="1811" priority="1757" operator="notContains" text="OK">
      <formula>ISERROR(SEARCH("OK",AE106))</formula>
    </cfRule>
  </conditionalFormatting>
  <conditionalFormatting sqref="AB21:AB28">
    <cfRule type="notContainsText" dxfId="1810" priority="1848" operator="notContains" text="OK">
      <formula>ISERROR(SEARCH("OK",AB21))</formula>
    </cfRule>
    <cfRule type="notContainsText" dxfId="1809" priority="1849" operator="notContains" text="OK">
      <formula>ISERROR(SEARCH("OK",AB21))</formula>
    </cfRule>
  </conditionalFormatting>
  <conditionalFormatting sqref="DW77">
    <cfRule type="notContainsText" dxfId="1808" priority="346" operator="notContains" text="OK">
      <formula>ISERROR(SEARCH("OK",DW77))</formula>
    </cfRule>
  </conditionalFormatting>
  <conditionalFormatting sqref="EL76">
    <cfRule type="notContainsText" dxfId="1807" priority="82" operator="notContains" text="OK">
      <formula>ISERROR(SEARCH("OK",EL76))</formula>
    </cfRule>
  </conditionalFormatting>
  <conditionalFormatting sqref="DB12">
    <cfRule type="notContainsText" dxfId="1806" priority="637" operator="notContains" text="OK">
      <formula>ISERROR(SEARCH("OK",DB12))</formula>
    </cfRule>
    <cfRule type="notContainsText" dxfId="1805" priority="636" operator="notContains" text="OK">
      <formula>ISERROR(SEARCH("OK",DB12))</formula>
    </cfRule>
  </conditionalFormatting>
  <conditionalFormatting sqref="EO86">
    <cfRule type="notContainsText" dxfId="1804" priority="2839" operator="notContains" text="OK">
      <formula>ISERROR(SEARCH("OK",EO86))</formula>
    </cfRule>
  </conditionalFormatting>
  <conditionalFormatting sqref="AB100">
    <cfRule type="notContainsText" dxfId="1803" priority="1816" operator="notContains" text="OK">
      <formula>ISERROR(SEARCH("OK",AB100))</formula>
    </cfRule>
    <cfRule type="notContainsText" dxfId="1802" priority="1815" operator="notContains" text="OK">
      <formula>ISERROR(SEARCH("OK",AB100))</formula>
    </cfRule>
  </conditionalFormatting>
  <conditionalFormatting sqref="AK86">
    <cfRule type="notContainsText" dxfId="1801" priority="1614" operator="notContains" text="OK">
      <formula>ISERROR(SEARCH("OK",AK86))</formula>
    </cfRule>
  </conditionalFormatting>
  <conditionalFormatting sqref="BR74">
    <cfRule type="notContainsText" dxfId="1800" priority="1088" operator="notContains" text="OK">
      <formula>ISERROR(SEARCH("OK",BR74))</formula>
    </cfRule>
  </conditionalFormatting>
  <conditionalFormatting sqref="DB91:DB93">
    <cfRule type="notContainsText" dxfId="1799" priority="606" operator="notContains" text="OK">
      <formula>ISERROR(SEARCH("OK",DB91))</formula>
    </cfRule>
  </conditionalFormatting>
  <conditionalFormatting sqref="Y64">
    <cfRule type="notContainsText" dxfId="1798" priority="3280" operator="notContains" text="OK">
      <formula>ISERROR(SEARCH("OK",Y64))</formula>
    </cfRule>
  </conditionalFormatting>
  <conditionalFormatting sqref="BO12">
    <cfRule type="notContainsText" dxfId="1797" priority="1223" operator="notContains" text="OK">
      <formula>ISERROR(SEARCH("OK",BO12))</formula>
    </cfRule>
    <cfRule type="notContainsText" dxfId="1796" priority="1222" operator="notContains" text="OK">
      <formula>ISERROR(SEARCH("OK",BO12))</formula>
    </cfRule>
  </conditionalFormatting>
  <conditionalFormatting sqref="DH13:DH18">
    <cfRule type="notContainsText" dxfId="1795" priority="578" operator="notContains" text="OK">
      <formula>ISERROR(SEARCH("OK",DH13))</formula>
    </cfRule>
    <cfRule type="notContainsText" dxfId="1794" priority="579" operator="notContains" text="OK">
      <formula>ISERROR(SEARCH("OK",DH13))</formula>
    </cfRule>
  </conditionalFormatting>
  <conditionalFormatting sqref="BU44:BU45 BU48:BU52">
    <cfRule type="notContainsText" dxfId="1793" priority="1048" operator="notContains" text="OK">
      <formula>ISERROR(SEARCH("OK",BU44))</formula>
    </cfRule>
    <cfRule type="notContainsText" dxfId="1792" priority="1047" operator="notContains" text="OK">
      <formula>ISERROR(SEARCH("OK",BU44))</formula>
    </cfRule>
  </conditionalFormatting>
  <conditionalFormatting sqref="AK96:AK99">
    <cfRule type="notContainsText" dxfId="1791" priority="1610" operator="notContains" text="OK">
      <formula>ISERROR(SEARCH("OK",AK96))</formula>
    </cfRule>
  </conditionalFormatting>
  <conditionalFormatting sqref="BR76">
    <cfRule type="notContainsText" dxfId="1790" priority="1087" operator="notContains" text="OK">
      <formula>ISERROR(SEARCH("OK",BR76))</formula>
    </cfRule>
  </conditionalFormatting>
  <conditionalFormatting sqref="CM85">
    <cfRule type="notContainsText" dxfId="1789" priority="1350" operator="notContains" text="OK">
      <formula>ISERROR(SEARCH("OK",CM85))</formula>
    </cfRule>
  </conditionalFormatting>
  <conditionalFormatting sqref="AE55:AE59">
    <cfRule type="notContainsText" dxfId="1788" priority="1787" operator="notContains" text="OK">
      <formula>ISERROR(SEARCH("OK",AE55))</formula>
    </cfRule>
    <cfRule type="notContainsText" dxfId="1787" priority="1788" operator="notContains" text="OK">
      <formula>ISERROR(SEARCH("OK",AE55))</formula>
    </cfRule>
  </conditionalFormatting>
  <conditionalFormatting sqref="EI98">
    <cfRule type="notContainsText" dxfId="1786" priority="19" operator="notContains" text="OK">
      <formula>ISERROR(SEARCH("OK",EI98))</formula>
    </cfRule>
  </conditionalFormatting>
  <conditionalFormatting sqref="M44:M45 M48:M52">
    <cfRule type="notContainsText" dxfId="1785" priority="3706" operator="notContains" text="OK">
      <formula>ISERROR(SEARCH("OK",M44))</formula>
    </cfRule>
    <cfRule type="notContainsText" dxfId="1784" priority="3707" operator="notContains" text="OK">
      <formula>ISERROR(SEARCH("OK",M44))</formula>
    </cfRule>
  </conditionalFormatting>
  <conditionalFormatting sqref="AZ66">
    <cfRule type="notContainsText" dxfId="1783" priority="3493" operator="notContains" text="OK">
      <formula>ISERROR(SEARCH("OK",AZ66))</formula>
    </cfRule>
    <cfRule type="notContainsText" dxfId="1782" priority="3494" operator="notContains" text="OK">
      <formula>ISERROR(SEARCH("OK",AZ66))</formula>
    </cfRule>
  </conditionalFormatting>
  <conditionalFormatting sqref="DE55:DE59">
    <cfRule type="notContainsText" dxfId="1781" priority="676" operator="notContains" text="OK">
      <formula>ISERROR(SEARCH("OK",DE55))</formula>
    </cfRule>
    <cfRule type="notContainsText" dxfId="1780" priority="677" operator="notContains" text="OK">
      <formula>ISERROR(SEARCH("OK",DE55))</formula>
    </cfRule>
  </conditionalFormatting>
  <conditionalFormatting sqref="DK76">
    <cfRule type="notContainsText" dxfId="1779" priority="504" operator="notContains" text="OK">
      <formula>ISERROR(SEARCH("OK",DK76))</formula>
    </cfRule>
  </conditionalFormatting>
  <conditionalFormatting sqref="AW55:AW59">
    <cfRule type="notContainsText" dxfId="1778" priority="3443" operator="notContains" text="OK">
      <formula>ISERROR(SEARCH("OK",AW55))</formula>
    </cfRule>
    <cfRule type="notContainsText" dxfId="1777" priority="3444" operator="notContains" text="OK">
      <formula>ISERROR(SEARCH("OK",AW55))</formula>
    </cfRule>
  </conditionalFormatting>
  <conditionalFormatting sqref="DQ75">
    <cfRule type="notContainsText" dxfId="1776" priority="397" operator="notContains" text="OK">
      <formula>ISERROR(SEARCH("OK",DQ75))</formula>
    </cfRule>
  </conditionalFormatting>
  <conditionalFormatting sqref="P96">
    <cfRule type="notContainsText" dxfId="1775" priority="3632" operator="notContains" text="OK">
      <formula>ISERROR(SEARCH("OK",P96))</formula>
    </cfRule>
  </conditionalFormatting>
  <conditionalFormatting sqref="CY21:CY28">
    <cfRule type="notContainsText" dxfId="1774" priority="736" operator="notContains" text="OK">
      <formula>ISERROR(SEARCH("OK",CY21))</formula>
    </cfRule>
    <cfRule type="notContainsText" dxfId="1773" priority="737" operator="notContains" text="OK">
      <formula>ISERROR(SEARCH("OK",CY21))</formula>
    </cfRule>
  </conditionalFormatting>
  <conditionalFormatting sqref="AH75">
    <cfRule type="notContainsText" dxfId="1772" priority="1722" operator="notContains" text="OK">
      <formula>ISERROR(SEARCH("OK",AH75))</formula>
    </cfRule>
  </conditionalFormatting>
  <conditionalFormatting sqref="DE77">
    <cfRule type="notContainsText" dxfId="1771" priority="664" operator="notContains" text="OK">
      <formula>ISERROR(SEARCH("OK",DE77))</formula>
    </cfRule>
  </conditionalFormatting>
  <conditionalFormatting sqref="CJ44:CJ45 CJ48:CJ52">
    <cfRule type="notContainsText" dxfId="1770" priority="1316" operator="notContains" text="OK">
      <formula>ISERROR(SEARCH("OK",CJ44))</formula>
    </cfRule>
    <cfRule type="notContainsText" dxfId="1769" priority="1317" operator="notContains" text="OK">
      <formula>ISERROR(SEARCH("OK",CJ44))</formula>
    </cfRule>
  </conditionalFormatting>
  <conditionalFormatting sqref="CV100">
    <cfRule type="notContainsText" dxfId="1768" priority="755" operator="notContains" text="OK">
      <formula>ISERROR(SEARCH("OK",CV100))</formula>
    </cfRule>
    <cfRule type="notContainsText" dxfId="1767" priority="756" operator="notContains" text="OK">
      <formula>ISERROR(SEARCH("OK",CV100))</formula>
    </cfRule>
  </conditionalFormatting>
  <conditionalFormatting sqref="DN99">
    <cfRule type="notContainsText" dxfId="1766" priority="439" operator="notContains" text="OK">
      <formula>ISERROR(SEARCH("OK",DN99))</formula>
    </cfRule>
  </conditionalFormatting>
  <conditionalFormatting sqref="AQ55:AQ59">
    <cfRule type="notContainsText" dxfId="1765" priority="3339" operator="notContains" text="OK">
      <formula>ISERROR(SEARCH("OK",AQ55))</formula>
    </cfRule>
    <cfRule type="notContainsText" dxfId="1764" priority="3340" operator="notContains" text="OK">
      <formula>ISERROR(SEARCH("OK",AQ55))</formula>
    </cfRule>
  </conditionalFormatting>
  <conditionalFormatting sqref="CD75">
    <cfRule type="notContainsText" dxfId="1763" priority="928" operator="notContains" text="OK">
      <formula>ISERROR(SEARCH("OK",CD75))</formula>
    </cfRule>
  </conditionalFormatting>
  <conditionalFormatting sqref="CP46">
    <cfRule type="notContainsText" dxfId="1762" priority="1413" operator="notContains" text="OK">
      <formula>ISERROR(SEARCH("OK",CP46))</formula>
    </cfRule>
  </conditionalFormatting>
  <conditionalFormatting sqref="BI77">
    <cfRule type="notContainsText" dxfId="1761" priority="1458" operator="notContains" text="OK">
      <formula>ISERROR(SEARCH("OK",BI77))</formula>
    </cfRule>
  </conditionalFormatting>
  <conditionalFormatting sqref="DZ101">
    <cfRule type="notContainsText" dxfId="1760" priority="224" operator="notContains" text="OK">
      <formula>ISERROR(SEARCH("OK",DZ101))</formula>
    </cfRule>
    <cfRule type="notContainsText" dxfId="1759" priority="223" operator="notContains" text="OK">
      <formula>ISERROR(SEARCH("OK",DZ101))</formula>
    </cfRule>
  </conditionalFormatting>
  <conditionalFormatting sqref="EC55:EC59">
    <cfRule type="notContainsText" dxfId="1758" priority="198" operator="notContains" text="OK">
      <formula>ISERROR(SEARCH("OK",EC55))</formula>
    </cfRule>
    <cfRule type="notContainsText" dxfId="1757" priority="197" operator="notContains" text="OK">
      <formula>ISERROR(SEARCH("OK",EC55))</formula>
    </cfRule>
  </conditionalFormatting>
  <conditionalFormatting sqref="CP108">
    <cfRule type="notContainsText" dxfId="1756" priority="1386" operator="notContains" text="OK">
      <formula>ISERROR(SEARCH("OK",CP108))</formula>
    </cfRule>
  </conditionalFormatting>
  <conditionalFormatting sqref="CA11">
    <cfRule type="notContainsText" dxfId="1755" priority="903" operator="notContains" text="OK">
      <formula>ISERROR(SEARCH("OK",CA11))</formula>
    </cfRule>
    <cfRule type="notContainsText" dxfId="1754" priority="904" operator="notContains" text="OK">
      <formula>ISERROR(SEARCH("OK",CA11))</formula>
    </cfRule>
  </conditionalFormatting>
  <conditionalFormatting sqref="BI99">
    <cfRule type="notContainsText" dxfId="1753" priority="1447" operator="notContains" text="OK">
      <formula>ISERROR(SEARCH("OK",BI99))</formula>
    </cfRule>
  </conditionalFormatting>
  <conditionalFormatting sqref="Y12">
    <cfRule type="notContainsText" dxfId="1752" priority="3300" operator="notContains" text="OK">
      <formula>ISERROR(SEARCH("OK",Y12))</formula>
    </cfRule>
    <cfRule type="notContainsText" dxfId="1751" priority="3299" operator="notContains" text="OK">
      <formula>ISERROR(SEARCH("OK",Y12))</formula>
    </cfRule>
  </conditionalFormatting>
  <conditionalFormatting sqref="M65">
    <cfRule type="notContainsText" dxfId="1750" priority="3696" operator="notContains" text="OK">
      <formula>ISERROR(SEARCH("OK",M65))</formula>
    </cfRule>
  </conditionalFormatting>
  <conditionalFormatting sqref="AW46">
    <cfRule type="notContainsText" dxfId="1749" priority="3438" operator="notContains" text="OK">
      <formula>ISERROR(SEARCH("OK",AW46))</formula>
    </cfRule>
  </conditionalFormatting>
  <conditionalFormatting sqref="AE84">
    <cfRule type="notContainsText" dxfId="1748" priority="1772" operator="notContains" text="OK">
      <formula>ISERROR(SEARCH("OK",AE84))</formula>
    </cfRule>
  </conditionalFormatting>
  <conditionalFormatting sqref="AT12">
    <cfRule type="notContainsText" dxfId="1747" priority="3404" operator="notContains" text="OK">
      <formula>ISERROR(SEARCH("OK",AT12))</formula>
    </cfRule>
    <cfRule type="notContainsText" dxfId="1746" priority="3403" operator="notContains" text="OK">
      <formula>ISERROR(SEARCH("OK",AT12))</formula>
    </cfRule>
  </conditionalFormatting>
  <conditionalFormatting sqref="P39:P41">
    <cfRule type="notContainsText" dxfId="1745" priority="3656" operator="notContains" text="OK">
      <formula>ISERROR(SEARCH("OK",P39))</formula>
    </cfRule>
    <cfRule type="notContainsText" dxfId="1744" priority="3655" operator="notContains" text="OK">
      <formula>ISERROR(SEARCH("OK",P39))</formula>
    </cfRule>
  </conditionalFormatting>
  <conditionalFormatting sqref="AN64">
    <cfRule type="notContainsText" dxfId="1743" priority="1676" operator="notContains" text="OK">
      <formula>ISERROR(SEARCH("OK",AN64))</formula>
    </cfRule>
  </conditionalFormatting>
  <conditionalFormatting sqref="AN44:AN45 AN48:AN52">
    <cfRule type="notContainsText" dxfId="1742" priority="1686" operator="notContains" text="OK">
      <formula>ISERROR(SEARCH("OK",AN44))</formula>
    </cfRule>
    <cfRule type="notContainsText" dxfId="1741" priority="1685" operator="notContains" text="OK">
      <formula>ISERROR(SEARCH("OK",AN44))</formula>
    </cfRule>
  </conditionalFormatting>
  <conditionalFormatting sqref="CM86">
    <cfRule type="notContainsText" dxfId="1740" priority="1349" operator="notContains" text="OK">
      <formula>ISERROR(SEARCH("OK",CM86))</formula>
    </cfRule>
  </conditionalFormatting>
  <conditionalFormatting sqref="P108">
    <cfRule type="notContainsText" dxfId="1739" priority="3619" operator="notContains" text="OK">
      <formula>ISERROR(SEARCH("OK",P108))</formula>
    </cfRule>
  </conditionalFormatting>
  <conditionalFormatting sqref="AZ100">
    <cfRule type="notContainsText" dxfId="1738" priority="3471" operator="notContains" text="OK">
      <formula>ISERROR(SEARCH("OK",AZ100))</formula>
    </cfRule>
    <cfRule type="notContainsText" dxfId="1737" priority="3470" operator="notContains" text="OK">
      <formula>ISERROR(SEARCH("OK",AZ100))</formula>
    </cfRule>
  </conditionalFormatting>
  <conditionalFormatting sqref="CV73">
    <cfRule type="notContainsText" dxfId="1736" priority="744" operator="notContains" text="OK">
      <formula>ISERROR(SEARCH("OK",CV73))</formula>
    </cfRule>
  </conditionalFormatting>
  <conditionalFormatting sqref="DE44:DE45 DE48:DE52">
    <cfRule type="notContainsText" dxfId="1735" priority="679" operator="notContains" text="OK">
      <formula>ISERROR(SEARCH("OK",DE44))</formula>
    </cfRule>
    <cfRule type="notContainsText" dxfId="1734" priority="678" operator="notContains" text="OK">
      <formula>ISERROR(SEARCH("OK",DE44))</formula>
    </cfRule>
  </conditionalFormatting>
  <conditionalFormatting sqref="AB12">
    <cfRule type="notContainsText" dxfId="1733" priority="1852" operator="notContains" text="OK">
      <formula>ISERROR(SEARCH("OK",AB12))</formula>
    </cfRule>
    <cfRule type="notContainsText" dxfId="1732" priority="1853" operator="notContains" text="OK">
      <formula>ISERROR(SEARCH("OK",AB12))</formula>
    </cfRule>
  </conditionalFormatting>
  <conditionalFormatting sqref="CG75">
    <cfRule type="notContainsText" dxfId="1731" priority="1249" operator="notContains" text="OK">
      <formula>ISERROR(SEARCH("OK",CG75))</formula>
    </cfRule>
  </conditionalFormatting>
  <conditionalFormatting sqref="DH99">
    <cfRule type="notContainsText" dxfId="1730" priority="545" operator="notContains" text="OK">
      <formula>ISERROR(SEARCH("OK",DH99))</formula>
    </cfRule>
  </conditionalFormatting>
  <conditionalFormatting sqref="DE11">
    <cfRule type="notContainsText" dxfId="1729" priority="691" operator="notContains" text="OK">
      <formula>ISERROR(SEARCH("OK",DE11))</formula>
    </cfRule>
    <cfRule type="notContainsText" dxfId="1728" priority="690" operator="notContains" text="OK">
      <formula>ISERROR(SEARCH("OK",DE11))</formula>
    </cfRule>
  </conditionalFormatting>
  <conditionalFormatting sqref="BO31:BO33">
    <cfRule type="notContainsText" dxfId="1727" priority="1217" operator="notContains" text="OK">
      <formula>ISERROR(SEARCH("OK",BO31))</formula>
    </cfRule>
    <cfRule type="notContainsText" dxfId="1726" priority="1216" operator="notContains" text="OK">
      <formula>ISERROR(SEARCH("OK",BO31))</formula>
    </cfRule>
  </conditionalFormatting>
  <conditionalFormatting sqref="CA100">
    <cfRule type="notContainsText" dxfId="1725" priority="864" operator="notContains" text="OK">
      <formula>ISERROR(SEARCH("OK",CA100))</formula>
    </cfRule>
    <cfRule type="notContainsText" dxfId="1724" priority="865" operator="notContains" text="OK">
      <formula>ISERROR(SEARCH("OK",CA100))</formula>
    </cfRule>
  </conditionalFormatting>
  <conditionalFormatting sqref="CY96">
    <cfRule type="notContainsText" dxfId="1723" priority="709" operator="notContains" text="OK">
      <formula>ISERROR(SEARCH("OK",CY96))</formula>
    </cfRule>
  </conditionalFormatting>
  <conditionalFormatting sqref="DQ96">
    <cfRule type="notContainsText" dxfId="1722" priority="391" operator="notContains" text="OK">
      <formula>ISERROR(SEARCH("OK",DQ96))</formula>
    </cfRule>
  </conditionalFormatting>
  <conditionalFormatting sqref="AW12">
    <cfRule type="notContainsText" dxfId="1721" priority="3456" operator="notContains" text="OK">
      <formula>ISERROR(SEARCH("OK",AW12))</formula>
    </cfRule>
    <cfRule type="notContainsText" dxfId="1720" priority="3455" operator="notContains" text="OK">
      <formula>ISERROR(SEARCH("OK",AW12))</formula>
    </cfRule>
  </conditionalFormatting>
  <conditionalFormatting sqref="DN39:DN41">
    <cfRule type="notContainsText" dxfId="1719" priority="466" operator="notContains" text="OK">
      <formula>ISERROR(SEARCH("OK",DN39))</formula>
    </cfRule>
    <cfRule type="notContainsText" dxfId="1718" priority="467" operator="notContains" text="OK">
      <formula>ISERROR(SEARCH("OK",DN39))</formula>
    </cfRule>
  </conditionalFormatting>
  <conditionalFormatting sqref="EL55:EL59">
    <cfRule type="notContainsText" dxfId="1717" priority="94" operator="notContains" text="OK">
      <formula>ISERROR(SEARCH("OK",EL55))</formula>
    </cfRule>
    <cfRule type="notContainsText" dxfId="1716" priority="93" operator="notContains" text="OK">
      <formula>ISERROR(SEARCH("OK",EL55))</formula>
    </cfRule>
  </conditionalFormatting>
  <conditionalFormatting sqref="CJ13:CJ18">
    <cfRule type="notContainsText" dxfId="1715" priority="1324" operator="notContains" text="OK">
      <formula>ISERROR(SEARCH("OK",CJ13))</formula>
    </cfRule>
    <cfRule type="notContainsText" dxfId="1714" priority="1325" operator="notContains" text="OK">
      <formula>ISERROR(SEARCH("OK",CJ13))</formula>
    </cfRule>
  </conditionalFormatting>
  <conditionalFormatting sqref="V31:V33">
    <cfRule type="notContainsText" dxfId="1713" priority="3242" operator="notContains" text="OK">
      <formula>ISERROR(SEARCH("OK",V31))</formula>
    </cfRule>
    <cfRule type="notContainsText" dxfId="1712" priority="3241" operator="notContains" text="OK">
      <formula>ISERROR(SEARCH("OK",V31))</formula>
    </cfRule>
  </conditionalFormatting>
  <conditionalFormatting sqref="AK96">
    <cfRule type="notContainsText" dxfId="1711" priority="1612" operator="notContains" text="OK">
      <formula>ISERROR(SEARCH("OK",AK96))</formula>
    </cfRule>
  </conditionalFormatting>
  <conditionalFormatting sqref="AN46">
    <cfRule type="notContainsText" dxfId="1710" priority="1678" operator="notContains" text="OK">
      <formula>ISERROR(SEARCH("OK",AN46))</formula>
    </cfRule>
  </conditionalFormatting>
  <conditionalFormatting sqref="BL100">
    <cfRule type="notContainsText" dxfId="1709" priority="1134" operator="notContains" text="OK">
      <formula>ISERROR(SEARCH("OK",BL100))</formula>
    </cfRule>
    <cfRule type="notContainsText" dxfId="1708" priority="1133" operator="notContains" text="OK">
      <formula>ISERROR(SEARCH("OK",BL100))</formula>
    </cfRule>
  </conditionalFormatting>
  <conditionalFormatting sqref="EI91:EI93">
    <cfRule type="notContainsText" dxfId="1707" priority="23" operator="notContains" text="OK">
      <formula>ISERROR(SEARCH("OK",EI91))</formula>
    </cfRule>
  </conditionalFormatting>
  <conditionalFormatting sqref="EF96:EF99">
    <cfRule type="notContainsText" dxfId="1706" priority="124" operator="notContains" text="OK">
      <formula>ISERROR(SEARCH("OK",EF96))</formula>
    </cfRule>
  </conditionalFormatting>
  <conditionalFormatting sqref="P73">
    <cfRule type="notContainsText" dxfId="1705" priority="3615" operator="notContains" text="OK">
      <formula>ISERROR(SEARCH("OK",P73))</formula>
    </cfRule>
  </conditionalFormatting>
  <conditionalFormatting sqref="AH101">
    <cfRule type="notContainsText" dxfId="1704" priority="1709" operator="notContains" text="OK">
      <formula>ISERROR(SEARCH("OK",AH101))</formula>
    </cfRule>
    <cfRule type="notContainsText" dxfId="1703" priority="1708" operator="notContains" text="OK">
      <formula>ISERROR(SEARCH("OK",AH101))</formula>
    </cfRule>
  </conditionalFormatting>
  <conditionalFormatting sqref="CJ106">
    <cfRule type="notContainsText" dxfId="1702" priority="1284" operator="notContains" text="OK">
      <formula>ISERROR(SEARCH("OK",CJ106))</formula>
    </cfRule>
  </conditionalFormatting>
  <conditionalFormatting sqref="AB31:AB33">
    <cfRule type="notContainsText" dxfId="1701" priority="1846" operator="notContains" text="OK">
      <formula>ISERROR(SEARCH("OK",AB31))</formula>
    </cfRule>
    <cfRule type="notContainsText" dxfId="1700" priority="1847" operator="notContains" text="OK">
      <formula>ISERROR(SEARCH("OK",AB31))</formula>
    </cfRule>
  </conditionalFormatting>
  <conditionalFormatting sqref="AT44:AT45 AT48:AT52">
    <cfRule type="notContainsText" dxfId="1699" priority="3393" operator="notContains" text="OK">
      <formula>ISERROR(SEARCH("OK",AT44))</formula>
    </cfRule>
    <cfRule type="notContainsText" dxfId="1698" priority="3394" operator="notContains" text="OK">
      <formula>ISERROR(SEARCH("OK",AT44))</formula>
    </cfRule>
  </conditionalFormatting>
  <conditionalFormatting sqref="EL84">
    <cfRule type="notContainsText" dxfId="1697" priority="78" operator="notContains" text="OK">
      <formula>ISERROR(SEARCH("OK",EL84))</formula>
    </cfRule>
  </conditionalFormatting>
  <conditionalFormatting sqref="CD66">
    <cfRule type="notContainsText" dxfId="1696" priority="940" operator="notContains" text="OK">
      <formula>ISERROR(SEARCH("OK",CD66))</formula>
    </cfRule>
    <cfRule type="notContainsText" dxfId="1695" priority="939" operator="notContains" text="OK">
      <formula>ISERROR(SEARCH("OK",CD66))</formula>
    </cfRule>
  </conditionalFormatting>
  <conditionalFormatting sqref="BU107">
    <cfRule type="notContainsText" dxfId="1694" priority="1014" operator="notContains" text="OK">
      <formula>ISERROR(SEARCH("OK",BU107))</formula>
    </cfRule>
  </conditionalFormatting>
  <conditionalFormatting sqref="EF84">
    <cfRule type="notContainsText" dxfId="1693" priority="130" operator="notContains" text="OK">
      <formula>ISERROR(SEARCH("OK",EF84))</formula>
    </cfRule>
  </conditionalFormatting>
  <conditionalFormatting sqref="AT11">
    <cfRule type="notContainsText" dxfId="1692" priority="3406" operator="notContains" text="OK">
      <formula>ISERROR(SEARCH("OK",AT11))</formula>
    </cfRule>
    <cfRule type="notContainsText" dxfId="1691" priority="3405" operator="notContains" text="OK">
      <formula>ISERROR(SEARCH("OK",AT11))</formula>
    </cfRule>
  </conditionalFormatting>
  <conditionalFormatting sqref="S47">
    <cfRule type="notContainsText" dxfId="1690" priority="3593" operator="notContains" text="OK">
      <formula>ISERROR(SEARCH("OK",S47))</formula>
    </cfRule>
  </conditionalFormatting>
  <conditionalFormatting sqref="AQ44:AQ45 AQ48:AQ52">
    <cfRule type="notContainsText" dxfId="1689" priority="3342" operator="notContains" text="OK">
      <formula>ISERROR(SEARCH("OK",AQ44))</formula>
    </cfRule>
    <cfRule type="notContainsText" dxfId="1688" priority="3341" operator="notContains" text="OK">
      <formula>ISERROR(SEARCH("OK",AQ44))</formula>
    </cfRule>
  </conditionalFormatting>
  <conditionalFormatting sqref="AN13:AN18">
    <cfRule type="notContainsText" dxfId="1687" priority="1694" operator="notContains" text="OK">
      <formula>ISERROR(SEARCH("OK",AN13))</formula>
    </cfRule>
    <cfRule type="notContainsText" dxfId="1686" priority="1693" operator="notContains" text="OK">
      <formula>ISERROR(SEARCH("OK",AN13))</formula>
    </cfRule>
  </conditionalFormatting>
  <conditionalFormatting sqref="Y85">
    <cfRule type="notContainsText" dxfId="1685" priority="3271" operator="notContains" text="OK">
      <formula>ISERROR(SEARCH("OK",Y85))</formula>
    </cfRule>
  </conditionalFormatting>
  <conditionalFormatting sqref="AB106">
    <cfRule type="notContainsText" dxfId="1684" priority="1809" operator="notContains" text="OK">
      <formula>ISERROR(SEARCH("OK",AB106))</formula>
    </cfRule>
  </conditionalFormatting>
  <conditionalFormatting sqref="BR39:BR41">
    <cfRule type="notContainsText" dxfId="1683" priority="1102" operator="notContains" text="OK">
      <formula>ISERROR(SEARCH("OK",BR39))</formula>
    </cfRule>
    <cfRule type="notContainsText" dxfId="1682" priority="1103" operator="notContains" text="OK">
      <formula>ISERROR(SEARCH("OK",BR39))</formula>
    </cfRule>
  </conditionalFormatting>
  <conditionalFormatting sqref="CY107">
    <cfRule type="notContainsText" dxfId="1681" priority="697" operator="notContains" text="OK">
      <formula>ISERROR(SEARCH("OK",CY107))</formula>
    </cfRule>
  </conditionalFormatting>
  <conditionalFormatting sqref="CM108">
    <cfRule type="notContainsText" dxfId="1680" priority="1334" operator="notContains" text="OK">
      <formula>ISERROR(SEARCH("OK",CM108))</formula>
    </cfRule>
  </conditionalFormatting>
  <conditionalFormatting sqref="BX97">
    <cfRule type="notContainsText" dxfId="1679" priority="973" operator="notContains" text="OK">
      <formula>ISERROR(SEARCH("OK",BX97))</formula>
    </cfRule>
  </conditionalFormatting>
  <conditionalFormatting sqref="EI66">
    <cfRule type="notContainsText" dxfId="1678" priority="39" operator="notContains" text="OK">
      <formula>ISERROR(SEARCH("OK",EI66))</formula>
    </cfRule>
    <cfRule type="notContainsText" dxfId="1677" priority="40" operator="notContains" text="OK">
      <formula>ISERROR(SEARCH("OK",EI66))</formula>
    </cfRule>
  </conditionalFormatting>
  <conditionalFormatting sqref="AH31:AH33">
    <cfRule type="notContainsText" dxfId="1676" priority="1741" operator="notContains" text="OK">
      <formula>ISERROR(SEARCH("OK",AH31))</formula>
    </cfRule>
    <cfRule type="notContainsText" dxfId="1675" priority="1742" operator="notContains" text="OK">
      <formula>ISERROR(SEARCH("OK",AH31))</formula>
    </cfRule>
  </conditionalFormatting>
  <conditionalFormatting sqref="CD91:CD93">
    <cfRule type="notContainsText" dxfId="1674" priority="923" operator="notContains" text="OK">
      <formula>ISERROR(SEARCH("OK",CD91))</formula>
    </cfRule>
  </conditionalFormatting>
  <conditionalFormatting sqref="EO82">
    <cfRule type="notContainsText" dxfId="1673" priority="2822" operator="notContains" text="OK">
      <formula>ISERROR(SEARCH("OK",EO82))</formula>
    </cfRule>
  </conditionalFormatting>
  <conditionalFormatting sqref="CV77">
    <cfRule type="notContainsText" dxfId="1672" priority="768" operator="notContains" text="OK">
      <formula>ISERROR(SEARCH("OK",CV77))</formula>
    </cfRule>
  </conditionalFormatting>
  <conditionalFormatting sqref="BL75">
    <cfRule type="notContainsText" dxfId="1671" priority="1145" operator="notContains" text="OK">
      <formula>ISERROR(SEARCH("OK",BL75))</formula>
    </cfRule>
  </conditionalFormatting>
  <conditionalFormatting sqref="DK106">
    <cfRule type="notContainsText" dxfId="1670" priority="484" operator="notContains" text="OK">
      <formula>ISERROR(SEARCH("OK",DK106))</formula>
    </cfRule>
  </conditionalFormatting>
  <conditionalFormatting sqref="S86">
    <cfRule type="notContainsText" dxfId="1669" priority="3582" operator="notContains" text="OK">
      <formula>ISERROR(SEARCH("OK",S86))</formula>
    </cfRule>
  </conditionalFormatting>
  <conditionalFormatting sqref="CG106">
    <cfRule type="notContainsText" dxfId="1668" priority="1232" operator="notContains" text="OK">
      <formula>ISERROR(SEARCH("OK",CG106))</formula>
    </cfRule>
  </conditionalFormatting>
  <conditionalFormatting sqref="EC74">
    <cfRule type="notContainsText" dxfId="1667" priority="187" operator="notContains" text="OK">
      <formula>ISERROR(SEARCH("OK",EC74))</formula>
    </cfRule>
  </conditionalFormatting>
  <conditionalFormatting sqref="CM21:CM28">
    <cfRule type="notContainsText" dxfId="1666" priority="1374" operator="notContains" text="OK">
      <formula>ISERROR(SEARCH("OK",CM21))</formula>
    </cfRule>
    <cfRule type="notContainsText" dxfId="1665" priority="1375" operator="notContains" text="OK">
      <formula>ISERROR(SEARCH("OK",CM21))</formula>
    </cfRule>
  </conditionalFormatting>
  <conditionalFormatting sqref="DZ12">
    <cfRule type="notContainsText" dxfId="1664" priority="262" operator="notContains" text="OK">
      <formula>ISERROR(SEARCH("OK",DZ12))</formula>
    </cfRule>
    <cfRule type="notContainsText" dxfId="1663" priority="263" operator="notContains" text="OK">
      <formula>ISERROR(SEARCH("OK",DZ12))</formula>
    </cfRule>
  </conditionalFormatting>
  <conditionalFormatting sqref="BX100">
    <cfRule type="notContainsText" dxfId="1662" priority="968" operator="notContains" text="OK">
      <formula>ISERROR(SEARCH("OK",BX100))</formula>
    </cfRule>
    <cfRule type="notContainsText" dxfId="1661" priority="969" operator="notContains" text="OK">
      <formula>ISERROR(SEARCH("OK",BX100))</formula>
    </cfRule>
  </conditionalFormatting>
  <conditionalFormatting sqref="DK105">
    <cfRule type="notContainsText" dxfId="1660" priority="485" operator="notContains" text="OK">
      <formula>ISERROR(SEARCH("OK",DK105))</formula>
    </cfRule>
  </conditionalFormatting>
  <conditionalFormatting sqref="DT55:DT59">
    <cfRule type="notContainsText" dxfId="1659" priority="307" operator="notContains" text="OK">
      <formula>ISERROR(SEARCH("OK",DT55))</formula>
    </cfRule>
    <cfRule type="notContainsText" dxfId="1658" priority="306" operator="notContains" text="OK">
      <formula>ISERROR(SEARCH("OK",DT55))</formula>
    </cfRule>
  </conditionalFormatting>
  <conditionalFormatting sqref="CY96:CY99">
    <cfRule type="notContainsText" dxfId="1657" priority="707" operator="notContains" text="OK">
      <formula>ISERROR(SEARCH("OK",CY96))</formula>
    </cfRule>
  </conditionalFormatting>
  <conditionalFormatting sqref="AN81">
    <cfRule type="notContainsText" dxfId="1656" priority="1669" operator="notContains" text="OK">
      <formula>ISERROR(SEARCH("OK",AN81))</formula>
    </cfRule>
  </conditionalFormatting>
  <conditionalFormatting sqref="CV39:CV41">
    <cfRule type="notContainsText" dxfId="1655" priority="785" operator="notContains" text="OK">
      <formula>ISERROR(SEARCH("OK",CV39))</formula>
    </cfRule>
    <cfRule type="notContainsText" dxfId="1654" priority="784" operator="notContains" text="OK">
      <formula>ISERROR(SEARCH("OK",CV39))</formula>
    </cfRule>
  </conditionalFormatting>
  <conditionalFormatting sqref="BI102">
    <cfRule type="notContainsText" dxfId="1653" priority="1441" operator="notContains" text="OK">
      <formula>ISERROR(SEARCH("OK",BI102))</formula>
    </cfRule>
    <cfRule type="notContainsText" dxfId="1652" priority="1442" operator="notContains" text="OK">
      <formula>ISERROR(SEARCH("OK",BI102))</formula>
    </cfRule>
  </conditionalFormatting>
  <conditionalFormatting sqref="DZ72">
    <cfRule type="notContainsText" dxfId="1651" priority="241" operator="notContains" text="OK">
      <formula>ISERROR(SEARCH("OK",DZ72))</formula>
    </cfRule>
  </conditionalFormatting>
  <conditionalFormatting sqref="CJ100">
    <cfRule type="notContainsText" dxfId="1650" priority="1289" operator="notContains" text="OK">
      <formula>ISERROR(SEARCH("OK",CJ100))</formula>
    </cfRule>
    <cfRule type="notContainsText" dxfId="1649" priority="1290" operator="notContains" text="OK">
      <formula>ISERROR(SEARCH("OK",CJ100))</formula>
    </cfRule>
  </conditionalFormatting>
  <conditionalFormatting sqref="CP12">
    <cfRule type="notContainsText" dxfId="1648" priority="1430" operator="notContains" text="OK">
      <formula>ISERROR(SEARCH("OK",CP12))</formula>
    </cfRule>
    <cfRule type="notContainsText" dxfId="1647" priority="1431" operator="notContains" text="OK">
      <formula>ISERROR(SEARCH("OK",CP12))</formula>
    </cfRule>
  </conditionalFormatting>
  <conditionalFormatting sqref="AT46">
    <cfRule type="notContainsText" dxfId="1646" priority="3386" operator="notContains" text="OK">
      <formula>ISERROR(SEARCH("OK",AT46))</formula>
    </cfRule>
  </conditionalFormatting>
  <conditionalFormatting sqref="BU71">
    <cfRule type="notContainsText" dxfId="1645" priority="1010" operator="notContains" text="OK">
      <formula>ISERROR(SEARCH("OK",BU71))</formula>
    </cfRule>
  </conditionalFormatting>
  <conditionalFormatting sqref="EL46">
    <cfRule type="notContainsText" dxfId="1644" priority="88" operator="notContains" text="OK">
      <formula>ISERROR(SEARCH("OK",EL46))</formula>
    </cfRule>
  </conditionalFormatting>
  <conditionalFormatting sqref="CJ107">
    <cfRule type="notContainsText" dxfId="1643" priority="1283" operator="notContains" text="OK">
      <formula>ISERROR(SEARCH("OK",CJ107))</formula>
    </cfRule>
  </conditionalFormatting>
  <conditionalFormatting sqref="DN77">
    <cfRule type="notContainsText" dxfId="1642" priority="450" operator="notContains" text="OK">
      <formula>ISERROR(SEARCH("OK",DN77))</formula>
    </cfRule>
  </conditionalFormatting>
  <conditionalFormatting sqref="CD101">
    <cfRule type="notContainsText" dxfId="1641" priority="914" operator="notContains" text="OK">
      <formula>ISERROR(SEARCH("OK",CD101))</formula>
    </cfRule>
    <cfRule type="notContainsText" dxfId="1640" priority="915" operator="notContains" text="OK">
      <formula>ISERROR(SEARCH("OK",CD101))</formula>
    </cfRule>
  </conditionalFormatting>
  <conditionalFormatting sqref="AQ69:AQ70">
    <cfRule type="notContainsText" dxfId="1639" priority="3336" operator="notContains" text="OK">
      <formula>ISERROR(SEARCH("OK",AQ69))</formula>
    </cfRule>
    <cfRule type="notContainsText" dxfId="1638" priority="3335" operator="notContains" text="OK">
      <formula>ISERROR(SEARCH("OK",AQ69))</formula>
    </cfRule>
  </conditionalFormatting>
  <conditionalFormatting sqref="CD108">
    <cfRule type="notContainsText" dxfId="1637" priority="909" operator="notContains" text="OK">
      <formula>ISERROR(SEARCH("OK",CD108))</formula>
    </cfRule>
  </conditionalFormatting>
  <conditionalFormatting sqref="BI69:BI70">
    <cfRule type="notContainsText" dxfId="1636" priority="1467" operator="notContains" text="OK">
      <formula>ISERROR(SEARCH("OK",BI69))</formula>
    </cfRule>
    <cfRule type="notContainsText" dxfId="1635" priority="1466" operator="notContains" text="OK">
      <formula>ISERROR(SEARCH("OK",BI69))</formula>
    </cfRule>
  </conditionalFormatting>
  <conditionalFormatting sqref="CG84">
    <cfRule type="notContainsText" dxfId="1634" priority="1247" operator="notContains" text="OK">
      <formula>ISERROR(SEARCH("OK",CG84))</formula>
    </cfRule>
  </conditionalFormatting>
  <conditionalFormatting sqref="DN105">
    <cfRule type="notContainsText" dxfId="1633" priority="269" operator="notContains" text="OK">
      <formula>ISERROR(SEARCH("OK",DN105))</formula>
    </cfRule>
  </conditionalFormatting>
  <conditionalFormatting sqref="DE101">
    <cfRule type="notContainsText" dxfId="1632" priority="649" operator="notContains" text="OK">
      <formula>ISERROR(SEARCH("OK",DE101))</formula>
    </cfRule>
    <cfRule type="notContainsText" dxfId="1631" priority="650" operator="notContains" text="OK">
      <formula>ISERROR(SEARCH("OK",DE101))</formula>
    </cfRule>
  </conditionalFormatting>
  <conditionalFormatting sqref="DZ11">
    <cfRule type="notContainsText" dxfId="1630" priority="264" operator="notContains" text="OK">
      <formula>ISERROR(SEARCH("OK",DZ11))</formula>
    </cfRule>
    <cfRule type="notContainsText" dxfId="1629" priority="265" operator="notContains" text="OK">
      <formula>ISERROR(SEARCH("OK",DZ11))</formula>
    </cfRule>
  </conditionalFormatting>
  <conditionalFormatting sqref="V55:V59">
    <cfRule type="notContainsText" dxfId="1628" priority="3236" operator="notContains" text="OK">
      <formula>ISERROR(SEARCH("OK",V55))</formula>
    </cfRule>
    <cfRule type="notContainsText" dxfId="1627" priority="3235" operator="notContains" text="OK">
      <formula>ISERROR(SEARCH("OK",V55))</formula>
    </cfRule>
  </conditionalFormatting>
  <conditionalFormatting sqref="EL74">
    <cfRule type="notContainsText" dxfId="1626" priority="83" operator="notContains" text="OK">
      <formula>ISERROR(SEARCH("OK",EL74))</formula>
    </cfRule>
  </conditionalFormatting>
  <conditionalFormatting sqref="EL11">
    <cfRule type="notContainsText" dxfId="1625" priority="108" operator="notContains" text="OK">
      <formula>ISERROR(SEARCH("OK",EL11))</formula>
    </cfRule>
    <cfRule type="notContainsText" dxfId="1624" priority="107" operator="notContains" text="OK">
      <formula>ISERROR(SEARCH("OK",EL11))</formula>
    </cfRule>
  </conditionalFormatting>
  <conditionalFormatting sqref="AK44:AK45 AK48:AK52">
    <cfRule type="notContainsText" dxfId="1623" priority="1633" operator="notContains" text="OK">
      <formula>ISERROR(SEARCH("OK",AK44))</formula>
    </cfRule>
    <cfRule type="notContainsText" dxfId="1622" priority="1634" operator="notContains" text="OK">
      <formula>ISERROR(SEARCH("OK",AK44))</formula>
    </cfRule>
  </conditionalFormatting>
  <conditionalFormatting sqref="BI76">
    <cfRule type="notContainsText" dxfId="1621" priority="1459" operator="notContains" text="OK">
      <formula>ISERROR(SEARCH("OK",BI76))</formula>
    </cfRule>
  </conditionalFormatting>
  <conditionalFormatting sqref="EC65">
    <cfRule type="notContainsText" dxfId="1620" priority="189" operator="notContains" text="OK">
      <formula>ISERROR(SEARCH("OK",EC65))</formula>
    </cfRule>
  </conditionalFormatting>
  <conditionalFormatting sqref="CS102">
    <cfRule type="notContainsText" dxfId="1619" priority="804" operator="notContains" text="OK">
      <formula>ISERROR(SEARCH("OK",CS102))</formula>
    </cfRule>
    <cfRule type="notContainsText" dxfId="1618" priority="805" operator="notContains" text="OK">
      <formula>ISERROR(SEARCH("OK",CS102))</formula>
    </cfRule>
  </conditionalFormatting>
  <conditionalFormatting sqref="CS97">
    <cfRule type="notContainsText" dxfId="1617" priority="813" operator="notContains" text="OK">
      <formula>ISERROR(SEARCH("OK",CS97))</formula>
    </cfRule>
  </conditionalFormatting>
  <conditionalFormatting sqref="AQ11">
    <cfRule type="notContainsText" dxfId="1616" priority="3354" operator="notContains" text="OK">
      <formula>ISERROR(SEARCH("OK",AQ11))</formula>
    </cfRule>
    <cfRule type="notContainsText" dxfId="1615" priority="3353" operator="notContains" text="OK">
      <formula>ISERROR(SEARCH("OK",AQ11))</formula>
    </cfRule>
  </conditionalFormatting>
  <conditionalFormatting sqref="S11">
    <cfRule type="notContainsText" dxfId="1614" priority="3614" operator="notContains" text="OK">
      <formula>ISERROR(SEARCH("OK",S11))</formula>
    </cfRule>
    <cfRule type="notContainsText" dxfId="1613" priority="3613" operator="notContains" text="OK">
      <formula>ISERROR(SEARCH("OK",S11))</formula>
    </cfRule>
  </conditionalFormatting>
  <conditionalFormatting sqref="BX99">
    <cfRule type="notContainsText" dxfId="1612" priority="970" operator="notContains" text="OK">
      <formula>ISERROR(SEARCH("OK",BX99))</formula>
    </cfRule>
  </conditionalFormatting>
  <conditionalFormatting sqref="S98">
    <cfRule type="notContainsText" dxfId="1611" priority="3577" operator="notContains" text="OK">
      <formula>ISERROR(SEARCH("OK",S98))</formula>
    </cfRule>
  </conditionalFormatting>
  <conditionalFormatting sqref="AN106">
    <cfRule type="notContainsText" dxfId="1610" priority="1653" operator="notContains" text="OK">
      <formula>ISERROR(SEARCH("OK",AN106))</formula>
    </cfRule>
  </conditionalFormatting>
  <conditionalFormatting sqref="CG47">
    <cfRule type="notContainsText" dxfId="1609" priority="1256" operator="notContains" text="OK">
      <formula>ISERROR(SEARCH("OK",CG47))</formula>
    </cfRule>
  </conditionalFormatting>
  <conditionalFormatting sqref="DB100">
    <cfRule type="notContainsText" dxfId="1608" priority="600" operator="notContains" text="OK">
      <formula>ISERROR(SEARCH("OK",DB100))</formula>
    </cfRule>
    <cfRule type="notContainsText" dxfId="1607" priority="599" operator="notContains" text="OK">
      <formula>ISERROR(SEARCH("OK",DB100))</formula>
    </cfRule>
  </conditionalFormatting>
  <conditionalFormatting sqref="BL96">
    <cfRule type="notContainsText" dxfId="1606" priority="1139" operator="notContains" text="OK">
      <formula>ISERROR(SEARCH("OK",BL96))</formula>
    </cfRule>
  </conditionalFormatting>
  <conditionalFormatting sqref="BF98">
    <cfRule type="notContainsText" dxfId="1605" priority="1500" operator="notContains" text="OK">
      <formula>ISERROR(SEARCH("OK",BF98))</formula>
    </cfRule>
  </conditionalFormatting>
  <conditionalFormatting sqref="BL66">
    <cfRule type="notContainsText" dxfId="1604" priority="1156" operator="notContains" text="OK">
      <formula>ISERROR(SEARCH("OK",BL66))</formula>
    </cfRule>
    <cfRule type="notContainsText" dxfId="1603" priority="1157" operator="notContains" text="OK">
      <formula>ISERROR(SEARCH("OK",BL66))</formula>
    </cfRule>
  </conditionalFormatting>
  <conditionalFormatting sqref="BL105">
    <cfRule type="notContainsText" dxfId="1602" priority="1119" operator="notContains" text="OK">
      <formula>ISERROR(SEARCH("OK",BL105))</formula>
    </cfRule>
  </conditionalFormatting>
  <conditionalFormatting sqref="BU106">
    <cfRule type="notContainsText" dxfId="1601" priority="1015" operator="notContains" text="OK">
      <formula>ISERROR(SEARCH("OK",BU106))</formula>
    </cfRule>
  </conditionalFormatting>
  <conditionalFormatting sqref="DN65">
    <cfRule type="notContainsText" dxfId="1600" priority="454" operator="notContains" text="OK">
      <formula>ISERROR(SEARCH("OK",DN65))</formula>
    </cfRule>
  </conditionalFormatting>
  <conditionalFormatting sqref="M101">
    <cfRule type="notContainsText" dxfId="1599" priority="3677" operator="notContains" text="OK">
      <formula>ISERROR(SEARCH("OK",M101))</formula>
    </cfRule>
    <cfRule type="notContainsText" dxfId="1598" priority="3678" operator="notContains" text="OK">
      <formula>ISERROR(SEARCH("OK",M101))</formula>
    </cfRule>
  </conditionalFormatting>
  <conditionalFormatting sqref="AT69:AT70">
    <cfRule type="notContainsText" dxfId="1597" priority="3387" operator="notContains" text="OK">
      <formula>ISERROR(SEARCH("OK",AT69))</formula>
    </cfRule>
    <cfRule type="notContainsText" dxfId="1596" priority="3388" operator="notContains" text="OK">
      <formula>ISERROR(SEARCH("OK",AT69))</formula>
    </cfRule>
  </conditionalFormatting>
  <conditionalFormatting sqref="DH102">
    <cfRule type="notContainsText" dxfId="1595" priority="540" operator="notContains" text="OK">
      <formula>ISERROR(SEARCH("OK",DH102))</formula>
    </cfRule>
    <cfRule type="notContainsText" dxfId="1594" priority="539" operator="notContains" text="OK">
      <formula>ISERROR(SEARCH("OK",DH102))</formula>
    </cfRule>
  </conditionalFormatting>
  <conditionalFormatting sqref="Y77">
    <cfRule type="notContainsText" dxfId="1593" priority="3275" operator="notContains" text="OK">
      <formula>ISERROR(SEARCH("OK",Y77))</formula>
    </cfRule>
  </conditionalFormatting>
  <conditionalFormatting sqref="EI73">
    <cfRule type="notContainsText" dxfId="1592" priority="5" operator="notContains" text="OK">
      <formula>ISERROR(SEARCH("OK",EI73))</formula>
    </cfRule>
  </conditionalFormatting>
  <conditionalFormatting sqref="BC47">
    <cfRule type="notContainsText" dxfId="1591" priority="1569" operator="notContains" text="OK">
      <formula>ISERROR(SEARCH("OK",BC47))</formula>
    </cfRule>
  </conditionalFormatting>
  <conditionalFormatting sqref="AW31:AW33">
    <cfRule type="notContainsText" dxfId="1590" priority="3449" operator="notContains" text="OK">
      <formula>ISERROR(SEARCH("OK",AW31))</formula>
    </cfRule>
    <cfRule type="notContainsText" dxfId="1589" priority="3450" operator="notContains" text="OK">
      <formula>ISERROR(SEARCH("OK",AW31))</formula>
    </cfRule>
  </conditionalFormatting>
  <conditionalFormatting sqref="DQ76">
    <cfRule type="notContainsText" dxfId="1588" priority="399" operator="notContains" text="OK">
      <formula>ISERROR(SEARCH("OK",DQ76))</formula>
    </cfRule>
  </conditionalFormatting>
  <conditionalFormatting sqref="CJ101">
    <cfRule type="notContainsText" dxfId="1587" priority="1288" operator="notContains" text="OK">
      <formula>ISERROR(SEARCH("OK",CJ101))</formula>
    </cfRule>
    <cfRule type="notContainsText" dxfId="1586" priority="1287" operator="notContains" text="OK">
      <formula>ISERROR(SEARCH("OK",CJ101))</formula>
    </cfRule>
  </conditionalFormatting>
  <conditionalFormatting sqref="Y83">
    <cfRule type="notContainsText" dxfId="1585" priority="3254" operator="notContains" text="OK">
      <formula>ISERROR(SEARCH("OK",Y83))</formula>
    </cfRule>
  </conditionalFormatting>
  <conditionalFormatting sqref="BL86">
    <cfRule type="notContainsText" dxfId="1584" priority="1141" operator="notContains" text="OK">
      <formula>ISERROR(SEARCH("OK",BL86))</formula>
    </cfRule>
  </conditionalFormatting>
  <conditionalFormatting sqref="Y84">
    <cfRule type="notContainsText" dxfId="1583" priority="3272" operator="notContains" text="OK">
      <formula>ISERROR(SEARCH("OK",Y84))</formula>
    </cfRule>
  </conditionalFormatting>
  <conditionalFormatting sqref="CP83">
    <cfRule type="notContainsText" dxfId="1582" priority="1385" operator="notContains" text="OK">
      <formula>ISERROR(SEARCH("OK",CP83))</formula>
    </cfRule>
  </conditionalFormatting>
  <conditionalFormatting sqref="BR11">
    <cfRule type="notContainsText" dxfId="1581" priority="1112" operator="notContains" text="OK">
      <formula>ISERROR(SEARCH("OK",BR11))</formula>
    </cfRule>
    <cfRule type="notContainsText" dxfId="1580" priority="1113" operator="notContains" text="OK">
      <formula>ISERROR(SEARCH("OK",BR11))</formula>
    </cfRule>
  </conditionalFormatting>
  <conditionalFormatting sqref="EF55:EF59">
    <cfRule type="notContainsText" dxfId="1579" priority="146" operator="notContains" text="OK">
      <formula>ISERROR(SEARCH("OK",EF55))</formula>
    </cfRule>
    <cfRule type="notContainsText" dxfId="1578" priority="145" operator="notContains" text="OK">
      <formula>ISERROR(SEARCH("OK",EF55))</formula>
    </cfRule>
  </conditionalFormatting>
  <conditionalFormatting sqref="DK31:DK33">
    <cfRule type="notContainsText" dxfId="1577" priority="521" operator="notContains" text="OK">
      <formula>ISERROR(SEARCH("OK",DK31))</formula>
    </cfRule>
    <cfRule type="notContainsText" dxfId="1576" priority="522" operator="notContains" text="OK">
      <formula>ISERROR(SEARCH("OK",DK31))</formula>
    </cfRule>
  </conditionalFormatting>
  <conditionalFormatting sqref="AZ55:AZ59">
    <cfRule type="notContainsText" dxfId="1575" priority="3496" operator="notContains" text="OK">
      <formula>ISERROR(SEARCH("OK",AZ55))</formula>
    </cfRule>
    <cfRule type="notContainsText" dxfId="1574" priority="3495" operator="notContains" text="OK">
      <formula>ISERROR(SEARCH("OK",AZ55))</formula>
    </cfRule>
  </conditionalFormatting>
  <conditionalFormatting sqref="Y75">
    <cfRule type="notContainsText" dxfId="1573" priority="3274" operator="notContains" text="OK">
      <formula>ISERROR(SEARCH("OK",Y75))</formula>
    </cfRule>
  </conditionalFormatting>
  <conditionalFormatting sqref="AE44:AE45 AE48:AE52">
    <cfRule type="notContainsText" dxfId="1572" priority="1790" operator="notContains" text="OK">
      <formula>ISERROR(SEARCH("OK",AE44))</formula>
    </cfRule>
    <cfRule type="notContainsText" dxfId="1571" priority="1789" operator="notContains" text="OK">
      <formula>ISERROR(SEARCH("OK",AE44))</formula>
    </cfRule>
  </conditionalFormatting>
  <conditionalFormatting sqref="DW76">
    <cfRule type="notContainsText" dxfId="1570" priority="347" operator="notContains" text="OK">
      <formula>ISERROR(SEARCH("OK",DW76))</formula>
    </cfRule>
  </conditionalFormatting>
  <conditionalFormatting sqref="AH46">
    <cfRule type="notContainsText" dxfId="1569" priority="1730" operator="notContains" text="OK">
      <formula>ISERROR(SEARCH("OK",AH46))</formula>
    </cfRule>
  </conditionalFormatting>
  <conditionalFormatting sqref="CV108">
    <cfRule type="notContainsText" dxfId="1568" priority="748" operator="notContains" text="OK">
      <formula>ISERROR(SEARCH("OK",CV108))</formula>
    </cfRule>
  </conditionalFormatting>
  <conditionalFormatting sqref="CS21:CS28">
    <cfRule type="notContainsText" dxfId="1567" priority="841" operator="notContains" text="OK">
      <formula>ISERROR(SEARCH("OK",CS21))</formula>
    </cfRule>
    <cfRule type="notContainsText" dxfId="1566" priority="842" operator="notContains" text="OK">
      <formula>ISERROR(SEARCH("OK",CS21))</formula>
    </cfRule>
  </conditionalFormatting>
  <conditionalFormatting sqref="AB65">
    <cfRule type="notContainsText" dxfId="1565" priority="1832" operator="notContains" text="OK">
      <formula>ISERROR(SEARCH("OK",AB65))</formula>
    </cfRule>
  </conditionalFormatting>
  <conditionalFormatting sqref="BO105">
    <cfRule type="notContainsText" dxfId="1564" priority="1118" operator="notContains" text="OK">
      <formula>ISERROR(SEARCH("OK",BO105))</formula>
    </cfRule>
  </conditionalFormatting>
  <conditionalFormatting sqref="EI108">
    <cfRule type="notContainsText" dxfId="1563" priority="9" operator="notContains" text="OK">
      <formula>ISERROR(SEARCH("OK",EI108))</formula>
    </cfRule>
  </conditionalFormatting>
  <conditionalFormatting sqref="AE77">
    <cfRule type="notContainsText" dxfId="1562" priority="1775" operator="notContains" text="OK">
      <formula>ISERROR(SEARCH("OK",AE77))</formula>
    </cfRule>
  </conditionalFormatting>
  <conditionalFormatting sqref="DW73">
    <cfRule type="notContainsText" dxfId="1561" priority="322" operator="notContains" text="OK">
      <formula>ISERROR(SEARCH("OK",DW73))</formula>
    </cfRule>
  </conditionalFormatting>
  <conditionalFormatting sqref="BX39:BX41">
    <cfRule type="notContainsText" dxfId="1560" priority="997" operator="notContains" text="OK">
      <formula>ISERROR(SEARCH("OK",BX39))</formula>
    </cfRule>
    <cfRule type="notContainsText" dxfId="1559" priority="998" operator="notContains" text="OK">
      <formula>ISERROR(SEARCH("OK",BX39))</formula>
    </cfRule>
  </conditionalFormatting>
  <conditionalFormatting sqref="CA97">
    <cfRule type="notContainsText" dxfId="1558" priority="869" operator="notContains" text="OK">
      <formula>ISERROR(SEARCH("OK",CA97))</formula>
    </cfRule>
  </conditionalFormatting>
  <conditionalFormatting sqref="Y47">
    <cfRule type="notContainsText" dxfId="1557" priority="3281" operator="notContains" text="OK">
      <formula>ISERROR(SEARCH("OK",Y47))</formula>
    </cfRule>
  </conditionalFormatting>
  <conditionalFormatting sqref="S72">
    <cfRule type="notContainsText" dxfId="1556" priority="3590" operator="notContains" text="OK">
      <formula>ISERROR(SEARCH("OK",S72))</formula>
    </cfRule>
  </conditionalFormatting>
  <conditionalFormatting sqref="CD99">
    <cfRule type="notContainsText" dxfId="1555" priority="918" operator="notContains" text="OK">
      <formula>ISERROR(SEARCH("OK",CD99))</formula>
    </cfRule>
  </conditionalFormatting>
  <conditionalFormatting sqref="EO21:EO28">
    <cfRule type="notContainsText" dxfId="1554" priority="2865" operator="notContains" text="OK">
      <formula>ISERROR(SEARCH("OK",EO21))</formula>
    </cfRule>
    <cfRule type="notContainsText" dxfId="1553" priority="2864" operator="notContains" text="OK">
      <formula>ISERROR(SEARCH("OK",EO21))</formula>
    </cfRule>
  </conditionalFormatting>
  <conditionalFormatting sqref="AH97">
    <cfRule type="notContainsText" dxfId="1552" priority="1715" operator="notContains" text="OK">
      <formula>ISERROR(SEARCH("OK",AH97))</formula>
    </cfRule>
  </conditionalFormatting>
  <conditionalFormatting sqref="BL21:BL28">
    <cfRule type="notContainsText" dxfId="1551" priority="1167" operator="notContains" text="OK">
      <formula>ISERROR(SEARCH("OK",BL21))</formula>
    </cfRule>
    <cfRule type="notContainsText" dxfId="1550" priority="1166" operator="notContains" text="OK">
      <formula>ISERROR(SEARCH("OK",BL21))</formula>
    </cfRule>
  </conditionalFormatting>
  <conditionalFormatting sqref="DE98">
    <cfRule type="notContainsText" dxfId="1549" priority="654" operator="notContains" text="OK">
      <formula>ISERROR(SEARCH("OK",DE98))</formula>
    </cfRule>
  </conditionalFormatting>
  <conditionalFormatting sqref="AQ66">
    <cfRule type="notContainsText" dxfId="1548" priority="3337" operator="notContains" text="OK">
      <formula>ISERROR(SEARCH("OK",AQ66))</formula>
    </cfRule>
    <cfRule type="notContainsText" dxfId="1547" priority="3338" operator="notContains" text="OK">
      <formula>ISERROR(SEARCH("OK",AQ66))</formula>
    </cfRule>
  </conditionalFormatting>
  <conditionalFormatting sqref="DB82">
    <cfRule type="notContainsText" dxfId="1546" priority="590" operator="notContains" text="OK">
      <formula>ISERROR(SEARCH("OK",DB82))</formula>
    </cfRule>
  </conditionalFormatting>
  <conditionalFormatting sqref="DT96">
    <cfRule type="notContainsText" dxfId="1545" priority="287" operator="notContains" text="OK">
      <formula>ISERROR(SEARCH("OK",DT96))</formula>
    </cfRule>
  </conditionalFormatting>
  <conditionalFormatting sqref="EC105">
    <cfRule type="notContainsText" dxfId="1544" priority="4" operator="notContains" text="OK">
      <formula>ISERROR(SEARCH("OK",EC105))</formula>
    </cfRule>
  </conditionalFormatting>
  <conditionalFormatting sqref="M86">
    <cfRule type="notContainsText" dxfId="1543" priority="3687" operator="notContains" text="OK">
      <formula>ISERROR(SEARCH("OK",M86))</formula>
    </cfRule>
  </conditionalFormatting>
  <conditionalFormatting sqref="M106">
    <cfRule type="notContainsText" dxfId="1542" priority="3673" operator="notContains" text="OK">
      <formula>ISERROR(SEARCH("OK",M106))</formula>
    </cfRule>
  </conditionalFormatting>
  <conditionalFormatting sqref="CM69:CM70">
    <cfRule type="notContainsText" dxfId="1541" priority="1362" operator="notContains" text="OK">
      <formula>ISERROR(SEARCH("OK",CM69))</formula>
    </cfRule>
    <cfRule type="notContainsText" dxfId="1540" priority="1363" operator="notContains" text="OK">
      <formula>ISERROR(SEARCH("OK",CM69))</formula>
    </cfRule>
  </conditionalFormatting>
  <conditionalFormatting sqref="CY84">
    <cfRule type="notContainsText" dxfId="1539" priority="713" operator="notContains" text="OK">
      <formula>ISERROR(SEARCH("OK",CY84))</formula>
    </cfRule>
  </conditionalFormatting>
  <conditionalFormatting sqref="CD73">
    <cfRule type="notContainsText" dxfId="1538" priority="905" operator="notContains" text="OK">
      <formula>ISERROR(SEARCH("OK",CD73))</formula>
    </cfRule>
  </conditionalFormatting>
  <conditionalFormatting sqref="CA47">
    <cfRule type="notContainsText" dxfId="1537" priority="883" operator="notContains" text="OK">
      <formula>ISERROR(SEARCH("OK",CA47))</formula>
    </cfRule>
  </conditionalFormatting>
  <conditionalFormatting sqref="BO102">
    <cfRule type="notContainsText" dxfId="1536" priority="1181" operator="notContains" text="OK">
      <formula>ISERROR(SEARCH("OK",BO102))</formula>
    </cfRule>
    <cfRule type="notContainsText" dxfId="1535" priority="1182" operator="notContains" text="OK">
      <formula>ISERROR(SEARCH("OK",BO102))</formula>
    </cfRule>
  </conditionalFormatting>
  <conditionalFormatting sqref="BL91:BL93">
    <cfRule type="notContainsText" dxfId="1534" priority="1140" operator="notContains" text="OK">
      <formula>ISERROR(SEARCH("OK",BL91))</formula>
    </cfRule>
  </conditionalFormatting>
  <conditionalFormatting sqref="DH96">
    <cfRule type="notContainsText" dxfId="1533" priority="549" operator="notContains" text="OK">
      <formula>ISERROR(SEARCH("OK",DH96))</formula>
    </cfRule>
  </conditionalFormatting>
  <conditionalFormatting sqref="BU99">
    <cfRule type="notContainsText" dxfId="1532" priority="1022" operator="notContains" text="OK">
      <formula>ISERROR(SEARCH("OK",BU99))</formula>
    </cfRule>
  </conditionalFormatting>
  <conditionalFormatting sqref="CY101">
    <cfRule type="notContainsText" dxfId="1531" priority="702" operator="notContains" text="OK">
      <formula>ISERROR(SEARCH("OK",CY101))</formula>
    </cfRule>
    <cfRule type="notContainsText" dxfId="1530" priority="701" operator="notContains" text="OK">
      <formula>ISERROR(SEARCH("OK",CY101))</formula>
    </cfRule>
  </conditionalFormatting>
  <conditionalFormatting sqref="EC81">
    <cfRule type="notContainsText" dxfId="1529" priority="183" operator="notContains" text="OK">
      <formula>ISERROR(SEARCH("OK",EC81))</formula>
    </cfRule>
  </conditionalFormatting>
  <conditionalFormatting sqref="V102">
    <cfRule type="notContainsText" dxfId="1528" priority="3207" operator="notContains" text="OK">
      <formula>ISERROR(SEARCH("OK",V102))</formula>
    </cfRule>
    <cfRule type="notContainsText" dxfId="1527" priority="3206" operator="notContains" text="OK">
      <formula>ISERROR(SEARCH("OK",V102))</formula>
    </cfRule>
  </conditionalFormatting>
  <conditionalFormatting sqref="AQ65">
    <cfRule type="notContainsText" dxfId="1526" priority="3331" operator="notContains" text="OK">
      <formula>ISERROR(SEARCH("OK",AQ65))</formula>
    </cfRule>
  </conditionalFormatting>
  <conditionalFormatting sqref="EI100">
    <cfRule type="notContainsText" dxfId="1525" priority="17" operator="notContains" text="OK">
      <formula>ISERROR(SEARCH("OK",EI100))</formula>
    </cfRule>
    <cfRule type="notContainsText" dxfId="1524" priority="16" operator="notContains" text="OK">
      <formula>ISERROR(SEARCH("OK",EI100))</formula>
    </cfRule>
  </conditionalFormatting>
  <conditionalFormatting sqref="P77">
    <cfRule type="notContainsText" dxfId="1523" priority="3639" operator="notContains" text="OK">
      <formula>ISERROR(SEARCH("OK",P77))</formula>
    </cfRule>
  </conditionalFormatting>
  <conditionalFormatting sqref="DE21:DE28">
    <cfRule type="notContainsText" dxfId="1522" priority="684" operator="notContains" text="OK">
      <formula>ISERROR(SEARCH("OK",DE21))</formula>
    </cfRule>
    <cfRule type="notContainsText" dxfId="1521" priority="685" operator="notContains" text="OK">
      <formula>ISERROR(SEARCH("OK",DE21))</formula>
    </cfRule>
  </conditionalFormatting>
  <conditionalFormatting sqref="CV96">
    <cfRule type="notContainsText" dxfId="1520" priority="761" operator="notContains" text="OK">
      <formula>ISERROR(SEARCH("OK",CV96))</formula>
    </cfRule>
  </conditionalFormatting>
  <conditionalFormatting sqref="DT75">
    <cfRule type="notContainsText" dxfId="1519" priority="293" operator="notContains" text="OK">
      <formula>ISERROR(SEARCH("OK",DT75))</formula>
    </cfRule>
  </conditionalFormatting>
  <conditionalFormatting sqref="BI65">
    <cfRule type="notContainsText" dxfId="1518" priority="1462" operator="notContains" text="OK">
      <formula>ISERROR(SEARCH("OK",BI65))</formula>
    </cfRule>
  </conditionalFormatting>
  <conditionalFormatting sqref="CM82">
    <cfRule type="notContainsText" dxfId="1517" priority="1332" operator="notContains" text="OK">
      <formula>ISERROR(SEARCH("OK",CM82))</formula>
    </cfRule>
  </conditionalFormatting>
  <conditionalFormatting sqref="DB83">
    <cfRule type="notContainsText" dxfId="1516" priority="591" operator="notContains" text="OK">
      <formula>ISERROR(SEARCH("OK",DB83))</formula>
    </cfRule>
  </conditionalFormatting>
  <conditionalFormatting sqref="AH100">
    <cfRule type="notContainsText" dxfId="1515" priority="1710" operator="notContains" text="OK">
      <formula>ISERROR(SEARCH("OK",AH100))</formula>
    </cfRule>
    <cfRule type="notContainsText" dxfId="1514" priority="1711" operator="notContains" text="OK">
      <formula>ISERROR(SEARCH("OK",AH100))</formula>
    </cfRule>
  </conditionalFormatting>
  <conditionalFormatting sqref="DB96">
    <cfRule type="notContainsText" dxfId="1513" priority="605" operator="notContains" text="OK">
      <formula>ISERROR(SEARCH("OK",DB96))</formula>
    </cfRule>
  </conditionalFormatting>
  <conditionalFormatting sqref="DT47">
    <cfRule type="notContainsText" dxfId="1512" priority="300" operator="notContains" text="OK">
      <formula>ISERROR(SEARCH("OK",DT47))</formula>
    </cfRule>
  </conditionalFormatting>
  <conditionalFormatting sqref="CA31:CA33">
    <cfRule type="notContainsText" dxfId="1511" priority="896" operator="notContains" text="OK">
      <formula>ISERROR(SEARCH("OK",CA31))</formula>
    </cfRule>
    <cfRule type="notContainsText" dxfId="1510" priority="895" operator="notContains" text="OK">
      <formula>ISERROR(SEARCH("OK",CA31))</formula>
    </cfRule>
  </conditionalFormatting>
  <conditionalFormatting sqref="DT108">
    <cfRule type="notContainsText" dxfId="1509" priority="274" operator="notContains" text="OK">
      <formula>ISERROR(SEARCH("OK",DT108))</formula>
    </cfRule>
  </conditionalFormatting>
  <conditionalFormatting sqref="CJ65">
    <cfRule type="notContainsText" dxfId="1508" priority="1306" operator="notContains" text="OK">
      <formula>ISERROR(SEARCH("OK",CJ65))</formula>
    </cfRule>
  </conditionalFormatting>
  <conditionalFormatting sqref="BX66">
    <cfRule type="notContainsText" dxfId="1507" priority="992" operator="notContains" text="OK">
      <formula>ISERROR(SEARCH("OK",BX66))</formula>
    </cfRule>
    <cfRule type="notContainsText" dxfId="1506" priority="991" operator="notContains" text="OK">
      <formula>ISERROR(SEARCH("OK",BX66))</formula>
    </cfRule>
  </conditionalFormatting>
  <conditionalFormatting sqref="BX83">
    <cfRule type="notContainsText" dxfId="1505" priority="960" operator="notContains" text="OK">
      <formula>ISERROR(SEARCH("OK",BX83))</formula>
    </cfRule>
  </conditionalFormatting>
  <conditionalFormatting sqref="DE75">
    <cfRule type="notContainsText" dxfId="1504" priority="663" operator="notContains" text="OK">
      <formula>ISERROR(SEARCH("OK",DE75))</formula>
    </cfRule>
  </conditionalFormatting>
  <conditionalFormatting sqref="AH55:AH59">
    <cfRule type="notContainsText" dxfId="1503" priority="1736" operator="notContains" text="OK">
      <formula>ISERROR(SEARCH("OK",AH55))</formula>
    </cfRule>
    <cfRule type="notContainsText" dxfId="1502" priority="1735" operator="notContains" text="OK">
      <formula>ISERROR(SEARCH("OK",AH55))</formula>
    </cfRule>
  </conditionalFormatting>
  <conditionalFormatting sqref="DK69:DK70">
    <cfRule type="notContainsText" dxfId="1501" priority="512" operator="notContains" text="OK">
      <formula>ISERROR(SEARCH("OK",DK69))</formula>
    </cfRule>
    <cfRule type="notContainsText" dxfId="1500" priority="511" operator="notContains" text="OK">
      <formula>ISERROR(SEARCH("OK",DK69))</formula>
    </cfRule>
  </conditionalFormatting>
  <conditionalFormatting sqref="CM12">
    <cfRule type="notContainsText" dxfId="1499" priority="1378" operator="notContains" text="OK">
      <formula>ISERROR(SEARCH("OK",CM12))</formula>
    </cfRule>
    <cfRule type="notContainsText" dxfId="1498" priority="1379" operator="notContains" text="OK">
      <formula>ISERROR(SEARCH("OK",CM12))</formula>
    </cfRule>
  </conditionalFormatting>
  <conditionalFormatting sqref="AE91:AE93">
    <cfRule type="notContainsText" dxfId="1497" priority="1769" operator="notContains" text="OK">
      <formula>ISERROR(SEARCH("OK",AE91))</formula>
    </cfRule>
  </conditionalFormatting>
  <conditionalFormatting sqref="AK72">
    <cfRule type="notContainsText" dxfId="1496" priority="1622" operator="notContains" text="OK">
      <formula>ISERROR(SEARCH("OK",AK72))</formula>
    </cfRule>
  </conditionalFormatting>
  <conditionalFormatting sqref="DE31:DE33">
    <cfRule type="notContainsText" dxfId="1495" priority="682" operator="notContains" text="OK">
      <formula>ISERROR(SEARCH("OK",DE31))</formula>
    </cfRule>
    <cfRule type="notContainsText" dxfId="1494" priority="683" operator="notContains" text="OK">
      <formula>ISERROR(SEARCH("OK",DE31))</formula>
    </cfRule>
  </conditionalFormatting>
  <conditionalFormatting sqref="DN101">
    <cfRule type="notContainsText" dxfId="1493" priority="436" operator="notContains" text="OK">
      <formula>ISERROR(SEARCH("OK",DN101))</formula>
    </cfRule>
    <cfRule type="notContainsText" dxfId="1492" priority="435" operator="notContains" text="OK">
      <formula>ISERROR(SEARCH("OK",DN101))</formula>
    </cfRule>
  </conditionalFormatting>
  <conditionalFormatting sqref="BX73">
    <cfRule type="notContainsText" dxfId="1491" priority="957" operator="notContains" text="OK">
      <formula>ISERROR(SEARCH("OK",BX73))</formula>
    </cfRule>
  </conditionalFormatting>
  <conditionalFormatting sqref="EL86">
    <cfRule type="notContainsText" dxfId="1490" priority="76" operator="notContains" text="OK">
      <formula>ISERROR(SEARCH("OK",EL86))</formula>
    </cfRule>
  </conditionalFormatting>
  <conditionalFormatting sqref="CG55:CG59">
    <cfRule type="notContainsText" dxfId="1489" priority="1262" operator="notContains" text="OK">
      <formula>ISERROR(SEARCH("OK",CG55))</formula>
    </cfRule>
    <cfRule type="notContainsText" dxfId="1488" priority="1263" operator="notContains" text="OK">
      <formula>ISERROR(SEARCH("OK",CG55))</formula>
    </cfRule>
  </conditionalFormatting>
  <conditionalFormatting sqref="BO73">
    <cfRule type="notContainsText" dxfId="1487" priority="1174" operator="notContains" text="OK">
      <formula>ISERROR(SEARCH("OK",BO73))</formula>
    </cfRule>
  </conditionalFormatting>
  <conditionalFormatting sqref="EL107">
    <cfRule type="notContainsText" dxfId="1486" priority="62" operator="notContains" text="OK">
      <formula>ISERROR(SEARCH("OK",EL107))</formula>
    </cfRule>
  </conditionalFormatting>
  <conditionalFormatting sqref="CG107">
    <cfRule type="notContainsText" dxfId="1485" priority="1231" operator="notContains" text="OK">
      <formula>ISERROR(SEARCH("OK",CG107))</formula>
    </cfRule>
  </conditionalFormatting>
  <conditionalFormatting sqref="EF72">
    <cfRule type="notContainsText" dxfId="1484" priority="136" operator="notContains" text="OK">
      <formula>ISERROR(SEARCH("OK",EF72))</formula>
    </cfRule>
  </conditionalFormatting>
  <conditionalFormatting sqref="DQ64">
    <cfRule type="notContainsText" dxfId="1483" priority="403" operator="notContains" text="OK">
      <formula>ISERROR(SEARCH("OK",DQ64))</formula>
    </cfRule>
  </conditionalFormatting>
  <conditionalFormatting sqref="EL100">
    <cfRule type="notContainsText" dxfId="1482" priority="68" operator="notContains" text="OK">
      <formula>ISERROR(SEARCH("OK",EL100))</formula>
    </cfRule>
    <cfRule type="notContainsText" dxfId="1481" priority="69" operator="notContains" text="OK">
      <formula>ISERROR(SEARCH("OK",EL100))</formula>
    </cfRule>
  </conditionalFormatting>
  <conditionalFormatting sqref="CM66">
    <cfRule type="notContainsText" dxfId="1480" priority="1365" operator="notContains" text="OK">
      <formula>ISERROR(SEARCH("OK",CM66))</formula>
    </cfRule>
    <cfRule type="notContainsText" dxfId="1479" priority="1364" operator="notContains" text="OK">
      <formula>ISERROR(SEARCH("OK",CM66))</formula>
    </cfRule>
  </conditionalFormatting>
  <conditionalFormatting sqref="BC102">
    <cfRule type="notContainsText" dxfId="1478" priority="1547" operator="notContains" text="OK">
      <formula>ISERROR(SEARCH("OK",BC102))</formula>
    </cfRule>
    <cfRule type="notContainsText" dxfId="1477" priority="1546" operator="notContains" text="OK">
      <formula>ISERROR(SEARCH("OK",BC102))</formula>
    </cfRule>
  </conditionalFormatting>
  <conditionalFormatting sqref="BO71">
    <cfRule type="notContainsText" dxfId="1476" priority="1175" operator="notContains" text="OK">
      <formula>ISERROR(SEARCH("OK",BO71))</formula>
    </cfRule>
  </conditionalFormatting>
  <conditionalFormatting sqref="AT84">
    <cfRule type="notContainsText" dxfId="1475" priority="3376" operator="notContains" text="OK">
      <formula>ISERROR(SEARCH("OK",AT84))</formula>
    </cfRule>
  </conditionalFormatting>
  <conditionalFormatting sqref="CM39:CM41">
    <cfRule type="notContainsText" dxfId="1474" priority="1371" operator="notContains" text="OK">
      <formula>ISERROR(SEARCH("OK",CM39))</formula>
    </cfRule>
    <cfRule type="notContainsText" dxfId="1473" priority="1370" operator="notContains" text="OK">
      <formula>ISERROR(SEARCH("OK",CM39))</formula>
    </cfRule>
  </conditionalFormatting>
  <conditionalFormatting sqref="AW66">
    <cfRule type="notContainsText" dxfId="1472" priority="3442" operator="notContains" text="OK">
      <formula>ISERROR(SEARCH("OK",AW66))</formula>
    </cfRule>
    <cfRule type="notContainsText" dxfId="1471" priority="3441" operator="notContains" text="OK">
      <formula>ISERROR(SEARCH("OK",AW66))</formula>
    </cfRule>
  </conditionalFormatting>
  <conditionalFormatting sqref="BU108">
    <cfRule type="notContainsText" dxfId="1470" priority="1013" operator="notContains" text="OK">
      <formula>ISERROR(SEARCH("OK",BU108))</formula>
    </cfRule>
  </conditionalFormatting>
  <conditionalFormatting sqref="DZ102">
    <cfRule type="notContainsText" dxfId="1469" priority="222" operator="notContains" text="OK">
      <formula>ISERROR(SEARCH("OK",DZ102))</formula>
    </cfRule>
    <cfRule type="notContainsText" dxfId="1468" priority="221" operator="notContains" text="OK">
      <formula>ISERROR(SEARCH("OK",DZ102))</formula>
    </cfRule>
  </conditionalFormatting>
  <conditionalFormatting sqref="DE46">
    <cfRule type="notContainsText" dxfId="1467" priority="671" operator="notContains" text="OK">
      <formula>ISERROR(SEARCH("OK",DE46))</formula>
    </cfRule>
  </conditionalFormatting>
  <conditionalFormatting sqref="Y69:Y70">
    <cfRule type="notContainsText" dxfId="1466" priority="3283" operator="notContains" text="OK">
      <formula>ISERROR(SEARCH("OK",Y69))</formula>
    </cfRule>
    <cfRule type="notContainsText" dxfId="1465" priority="3284" operator="notContains" text="OK">
      <formula>ISERROR(SEARCH("OK",Y69))</formula>
    </cfRule>
  </conditionalFormatting>
  <conditionalFormatting sqref="DK21:DK28">
    <cfRule type="notContainsText" dxfId="1464" priority="524" operator="notContains" text="OK">
      <formula>ISERROR(SEARCH("OK",DK21))</formula>
    </cfRule>
    <cfRule type="notContainsText" dxfId="1463" priority="523" operator="notContains" text="OK">
      <formula>ISERROR(SEARCH("OK",DK21))</formula>
    </cfRule>
  </conditionalFormatting>
  <conditionalFormatting sqref="BO11">
    <cfRule type="notContainsText" dxfId="1462" priority="1225" operator="notContains" text="OK">
      <formula>ISERROR(SEARCH("OK",BO11))</formula>
    </cfRule>
    <cfRule type="notContainsText" dxfId="1461" priority="1224" operator="notContains" text="OK">
      <formula>ISERROR(SEARCH("OK",BO11))</formula>
    </cfRule>
  </conditionalFormatting>
  <conditionalFormatting sqref="CM91:CM93">
    <cfRule type="notContainsText" dxfId="1460" priority="1348" operator="notContains" text="OK">
      <formula>ISERROR(SEARCH("OK",CM91))</formula>
    </cfRule>
  </conditionalFormatting>
  <conditionalFormatting sqref="AQ21:AQ28">
    <cfRule type="notContainsText" dxfId="1459" priority="3348" operator="notContains" text="OK">
      <formula>ISERROR(SEARCH("OK",AQ21))</formula>
    </cfRule>
    <cfRule type="notContainsText" dxfId="1458" priority="3347" operator="notContains" text="OK">
      <formula>ISERROR(SEARCH("OK",AQ21))</formula>
    </cfRule>
  </conditionalFormatting>
  <conditionalFormatting sqref="CM75">
    <cfRule type="notContainsText" dxfId="1457" priority="1353" operator="notContains" text="OK">
      <formula>ISERROR(SEARCH("OK",CM75))</formula>
    </cfRule>
  </conditionalFormatting>
  <conditionalFormatting sqref="M73">
    <cfRule type="notContainsText" dxfId="1456" priority="3667" operator="notContains" text="OK">
      <formula>ISERROR(SEARCH("OK",M73))</formula>
    </cfRule>
  </conditionalFormatting>
  <conditionalFormatting sqref="CP100">
    <cfRule type="notContainsText" dxfId="1455" priority="1393" operator="notContains" text="OK">
      <formula>ISERROR(SEARCH("OK",CP100))</formula>
    </cfRule>
    <cfRule type="notContainsText" dxfId="1454" priority="1394" operator="notContains" text="OK">
      <formula>ISERROR(SEARCH("OK",CP100))</formula>
    </cfRule>
  </conditionalFormatting>
  <conditionalFormatting sqref="CA98">
    <cfRule type="notContainsText" dxfId="1453" priority="867" operator="notContains" text="OK">
      <formula>ISERROR(SEARCH("OK",CA98))</formula>
    </cfRule>
  </conditionalFormatting>
  <conditionalFormatting sqref="V83">
    <cfRule type="notContainsText" dxfId="1452" priority="3202" operator="notContains" text="OK">
      <formula>ISERROR(SEARCH("OK",V83))</formula>
    </cfRule>
  </conditionalFormatting>
  <conditionalFormatting sqref="CS105">
    <cfRule type="notContainsText" dxfId="1451" priority="803" operator="notContains" text="OK">
      <formula>ISERROR(SEARCH("OK",CS105))</formula>
    </cfRule>
  </conditionalFormatting>
  <conditionalFormatting sqref="CP102">
    <cfRule type="notContainsText" dxfId="1450" priority="1390" operator="notContains" text="OK">
      <formula>ISERROR(SEARCH("OK",CP102))</formula>
    </cfRule>
    <cfRule type="notContainsText" dxfId="1449" priority="1389" operator="notContains" text="OK">
      <formula>ISERROR(SEARCH("OK",CP102))</formula>
    </cfRule>
  </conditionalFormatting>
  <conditionalFormatting sqref="CV21:CV28">
    <cfRule type="notContainsText" dxfId="1448" priority="788" operator="notContains" text="OK">
      <formula>ISERROR(SEARCH("OK",CV21))</formula>
    </cfRule>
    <cfRule type="notContainsText" dxfId="1447" priority="789" operator="notContains" text="OK">
      <formula>ISERROR(SEARCH("OK",CV21))</formula>
    </cfRule>
  </conditionalFormatting>
  <conditionalFormatting sqref="CD11">
    <cfRule type="notContainsText" dxfId="1446" priority="955" operator="notContains" text="OK">
      <formula>ISERROR(SEARCH("OK",CD11))</formula>
    </cfRule>
    <cfRule type="notContainsText" dxfId="1445" priority="956" operator="notContains" text="OK">
      <formula>ISERROR(SEARCH("OK",CD11))</formula>
    </cfRule>
  </conditionalFormatting>
  <conditionalFormatting sqref="BI100">
    <cfRule type="notContainsText" dxfId="1444" priority="1445" operator="notContains" text="OK">
      <formula>ISERROR(SEARCH("OK",BI100))</formula>
    </cfRule>
    <cfRule type="notContainsText" dxfId="1443" priority="1446" operator="notContains" text="OK">
      <formula>ISERROR(SEARCH("OK",BI100))</formula>
    </cfRule>
  </conditionalFormatting>
  <conditionalFormatting sqref="EL21:EL28">
    <cfRule type="notContainsText" dxfId="1442" priority="102" operator="notContains" text="OK">
      <formula>ISERROR(SEARCH("OK",EL21))</formula>
    </cfRule>
    <cfRule type="notContainsText" dxfId="1441" priority="101" operator="notContains" text="OK">
      <formula>ISERROR(SEARCH("OK",EL21))</formula>
    </cfRule>
  </conditionalFormatting>
  <conditionalFormatting sqref="DK39:DK41">
    <cfRule type="notContainsText" dxfId="1440" priority="520" operator="notContains" text="OK">
      <formula>ISERROR(SEARCH("OK",DK39))</formula>
    </cfRule>
    <cfRule type="notContainsText" dxfId="1439" priority="519" operator="notContains" text="OK">
      <formula>ISERROR(SEARCH("OK",DK39))</formula>
    </cfRule>
  </conditionalFormatting>
  <conditionalFormatting sqref="BX81">
    <cfRule type="notContainsText" dxfId="1438" priority="979" operator="notContains" text="OK">
      <formula>ISERROR(SEARCH("OK",BX81))</formula>
    </cfRule>
  </conditionalFormatting>
  <conditionalFormatting sqref="CP75">
    <cfRule type="notContainsText" dxfId="1437" priority="1405" operator="notContains" text="OK">
      <formula>ISERROR(SEARCH("OK",CP75))</formula>
    </cfRule>
  </conditionalFormatting>
  <conditionalFormatting sqref="AW11">
    <cfRule type="notContainsText" dxfId="1436" priority="3458" operator="notContains" text="OK">
      <formula>ISERROR(SEARCH("OK",AW11))</formula>
    </cfRule>
    <cfRule type="notContainsText" dxfId="1435" priority="3457" operator="notContains" text="OK">
      <formula>ISERROR(SEARCH("OK",AW11))</formula>
    </cfRule>
  </conditionalFormatting>
  <conditionalFormatting sqref="AN86">
    <cfRule type="notContainsText" dxfId="1434" priority="1666" operator="notContains" text="OK">
      <formula>ISERROR(SEARCH("OK",AN86))</formula>
    </cfRule>
  </conditionalFormatting>
  <conditionalFormatting sqref="CG100">
    <cfRule type="notContainsText" dxfId="1433" priority="1238" operator="notContains" text="OK">
      <formula>ISERROR(SEARCH("OK",CG100))</formula>
    </cfRule>
    <cfRule type="notContainsText" dxfId="1432" priority="1237" operator="notContains" text="OK">
      <formula>ISERROR(SEARCH("OK",CG100))</formula>
    </cfRule>
  </conditionalFormatting>
  <conditionalFormatting sqref="AN96">
    <cfRule type="notContainsText" dxfId="1431" priority="1664" operator="notContains" text="OK">
      <formula>ISERROR(SEARCH("OK",AN96))</formula>
    </cfRule>
  </conditionalFormatting>
  <conditionalFormatting sqref="M76">
    <cfRule type="notContainsText" dxfId="1430" priority="3693" operator="notContains" text="OK">
      <formula>ISERROR(SEARCH("OK",M76))</formula>
    </cfRule>
  </conditionalFormatting>
  <conditionalFormatting sqref="EI13:EI18">
    <cfRule type="notContainsText" dxfId="1429" priority="52" operator="notContains" text="OK">
      <formula>ISERROR(SEARCH("OK",EI13))</formula>
    </cfRule>
    <cfRule type="notContainsText" dxfId="1428" priority="51" operator="notContains" text="OK">
      <formula>ISERROR(SEARCH("OK",EI13))</formula>
    </cfRule>
  </conditionalFormatting>
  <conditionalFormatting sqref="DZ85">
    <cfRule type="notContainsText" dxfId="1427" priority="234" operator="notContains" text="OK">
      <formula>ISERROR(SEARCH("OK",DZ85))</formula>
    </cfRule>
  </conditionalFormatting>
  <conditionalFormatting sqref="V101">
    <cfRule type="notContainsText" dxfId="1426" priority="3209" operator="notContains" text="OK">
      <formula>ISERROR(SEARCH("OK",V101))</formula>
    </cfRule>
    <cfRule type="notContainsText" dxfId="1425" priority="3208" operator="notContains" text="OK">
      <formula>ISERROR(SEARCH("OK",V101))</formula>
    </cfRule>
  </conditionalFormatting>
  <conditionalFormatting sqref="AE98">
    <cfRule type="notContainsText" dxfId="1424" priority="1765" operator="notContains" text="OK">
      <formula>ISERROR(SEARCH("OK",AE98))</formula>
    </cfRule>
  </conditionalFormatting>
  <conditionalFormatting sqref="BX44:BX45 BX48:BX52">
    <cfRule type="notContainsText" dxfId="1423" priority="995" operator="notContains" text="OK">
      <formula>ISERROR(SEARCH("OK",BX44))</formula>
    </cfRule>
    <cfRule type="notContainsText" dxfId="1422" priority="996" operator="notContains" text="OK">
      <formula>ISERROR(SEARCH("OK",BX44))</formula>
    </cfRule>
  </conditionalFormatting>
  <conditionalFormatting sqref="DK102">
    <cfRule type="notContainsText" dxfId="1421" priority="487" operator="notContains" text="OK">
      <formula>ISERROR(SEARCH("OK",DK102))</formula>
    </cfRule>
    <cfRule type="notContainsText" dxfId="1420" priority="486" operator="notContains" text="OK">
      <formula>ISERROR(SEARCH("OK",DK102))</formula>
    </cfRule>
  </conditionalFormatting>
  <conditionalFormatting sqref="M97">
    <cfRule type="notContainsText" dxfId="1419" priority="3684" operator="notContains" text="OK">
      <formula>ISERROR(SEARCH("OK",M97))</formula>
    </cfRule>
  </conditionalFormatting>
  <conditionalFormatting sqref="CG64">
    <cfRule type="notContainsText" dxfId="1418" priority="1255" operator="notContains" text="OK">
      <formula>ISERROR(SEARCH("OK",CG64))</formula>
    </cfRule>
  </conditionalFormatting>
  <conditionalFormatting sqref="EI107">
    <cfRule type="notContainsText" dxfId="1417" priority="10" operator="notContains" text="OK">
      <formula>ISERROR(SEARCH("OK",EI107))</formula>
    </cfRule>
  </conditionalFormatting>
  <conditionalFormatting sqref="BX65">
    <cfRule type="notContainsText" dxfId="1416" priority="985" operator="notContains" text="OK">
      <formula>ISERROR(SEARCH("OK",BX65))</formula>
    </cfRule>
  </conditionalFormatting>
  <conditionalFormatting sqref="EO98">
    <cfRule type="notContainsText" dxfId="1415" priority="2834" operator="notContains" text="OK">
      <formula>ISERROR(SEARCH("OK",EO98))</formula>
    </cfRule>
  </conditionalFormatting>
  <conditionalFormatting sqref="DN66">
    <cfRule type="notContainsText" dxfId="1414" priority="460" operator="notContains" text="OK">
      <formula>ISERROR(SEARCH("OK",DN66))</formula>
    </cfRule>
    <cfRule type="notContainsText" dxfId="1413" priority="461" operator="notContains" text="OK">
      <formula>ISERROR(SEARCH("OK",DN66))</formula>
    </cfRule>
  </conditionalFormatting>
  <conditionalFormatting sqref="AQ96:AQ99">
    <cfRule type="notContainsText" dxfId="1412" priority="3318" operator="notContains" text="OK">
      <formula>ISERROR(SEARCH("OK",AQ96))</formula>
    </cfRule>
  </conditionalFormatting>
  <conditionalFormatting sqref="EO71">
    <cfRule type="notContainsText" dxfId="1411" priority="2821" operator="notContains" text="OK">
      <formula>ISERROR(SEARCH("OK",EO71))</formula>
    </cfRule>
  </conditionalFormatting>
  <conditionalFormatting sqref="AK73">
    <cfRule type="notContainsText" dxfId="1410" priority="1595" operator="notContains" text="OK">
      <formula>ISERROR(SEARCH("OK",AK73))</formula>
    </cfRule>
  </conditionalFormatting>
  <conditionalFormatting sqref="DT12">
    <cfRule type="notContainsText" dxfId="1409" priority="319" operator="notContains" text="OK">
      <formula>ISERROR(SEARCH("OK",DT12))</formula>
    </cfRule>
    <cfRule type="notContainsText" dxfId="1408" priority="318" operator="notContains" text="OK">
      <formula>ISERROR(SEARCH("OK",DT12))</formula>
    </cfRule>
  </conditionalFormatting>
  <conditionalFormatting sqref="BO83">
    <cfRule type="notContainsText" dxfId="1407" priority="1177" operator="notContains" text="OK">
      <formula>ISERROR(SEARCH("OK",BO83))</formula>
    </cfRule>
  </conditionalFormatting>
  <conditionalFormatting sqref="BI64">
    <cfRule type="notContainsText" dxfId="1406" priority="1463" operator="notContains" text="OK">
      <formula>ISERROR(SEARCH("OK",BI64))</formula>
    </cfRule>
  </conditionalFormatting>
  <conditionalFormatting sqref="BL81">
    <cfRule type="notContainsText" dxfId="1405" priority="1144" operator="notContains" text="OK">
      <formula>ISERROR(SEARCH("OK",BL81))</formula>
    </cfRule>
  </conditionalFormatting>
  <conditionalFormatting sqref="BO106">
    <cfRule type="notContainsText" dxfId="1404" priority="1180" operator="notContains" text="OK">
      <formula>ISERROR(SEARCH("OK",BO106))</formula>
    </cfRule>
  </conditionalFormatting>
  <conditionalFormatting sqref="CM11">
    <cfRule type="notContainsText" dxfId="1403" priority="1381" operator="notContains" text="OK">
      <formula>ISERROR(SEARCH("OK",CM11))</formula>
    </cfRule>
    <cfRule type="notContainsText" dxfId="1402" priority="1380" operator="notContains" text="OK">
      <formula>ISERROR(SEARCH("OK",CM11))</formula>
    </cfRule>
  </conditionalFormatting>
  <conditionalFormatting sqref="AN65">
    <cfRule type="notContainsText" dxfId="1401" priority="1675" operator="notContains" text="OK">
      <formula>ISERROR(SEARCH("OK",AN65))</formula>
    </cfRule>
  </conditionalFormatting>
  <conditionalFormatting sqref="DE66">
    <cfRule type="notContainsText" dxfId="1400" priority="675" operator="notContains" text="OK">
      <formula>ISERROR(SEARCH("OK",DE66))</formula>
    </cfRule>
    <cfRule type="notContainsText" dxfId="1399" priority="674" operator="notContains" text="OK">
      <formula>ISERROR(SEARCH("OK",DE66))</formula>
    </cfRule>
  </conditionalFormatting>
  <conditionalFormatting sqref="CJ11">
    <cfRule type="notContainsText" dxfId="1398" priority="1328" operator="notContains" text="OK">
      <formula>ISERROR(SEARCH("OK",CJ11))</formula>
    </cfRule>
    <cfRule type="notContainsText" dxfId="1397" priority="1329" operator="notContains" text="OK">
      <formula>ISERROR(SEARCH("OK",CJ11))</formula>
    </cfRule>
  </conditionalFormatting>
  <conditionalFormatting sqref="AT91:AT93">
    <cfRule type="notContainsText" dxfId="1396" priority="3373" operator="notContains" text="OK">
      <formula>ISERROR(SEARCH("OK",AT91))</formula>
    </cfRule>
  </conditionalFormatting>
  <conditionalFormatting sqref="EI55:EI59">
    <cfRule type="notContainsText" dxfId="1395" priority="41" operator="notContains" text="OK">
      <formula>ISERROR(SEARCH("OK",EI55))</formula>
    </cfRule>
    <cfRule type="notContainsText" dxfId="1394" priority="42" operator="notContains" text="OK">
      <formula>ISERROR(SEARCH("OK",EI55))</formula>
    </cfRule>
  </conditionalFormatting>
  <conditionalFormatting sqref="S105">
    <cfRule type="notContainsText" dxfId="1393" priority="1863" operator="notContains" text="OK">
      <formula>ISERROR(SEARCH("OK",S105))</formula>
    </cfRule>
  </conditionalFormatting>
  <conditionalFormatting sqref="AT66">
    <cfRule type="notContainsText" dxfId="1392" priority="3389" operator="notContains" text="OK">
      <formula>ISERROR(SEARCH("OK",AT66))</formula>
    </cfRule>
    <cfRule type="notContainsText" dxfId="1391" priority="3390" operator="notContains" text="OK">
      <formula>ISERROR(SEARCH("OK",AT66))</formula>
    </cfRule>
  </conditionalFormatting>
  <conditionalFormatting sqref="DT11">
    <cfRule type="notContainsText" dxfId="1390" priority="321" operator="notContains" text="OK">
      <formula>ISERROR(SEARCH("OK",DT11))</formula>
    </cfRule>
    <cfRule type="notContainsText" dxfId="1389" priority="320" operator="notContains" text="OK">
      <formula>ISERROR(SEARCH("OK",DT11))</formula>
    </cfRule>
  </conditionalFormatting>
  <conditionalFormatting sqref="AW106">
    <cfRule type="notContainsText" dxfId="1388" priority="3413" operator="notContains" text="OK">
      <formula>ISERROR(SEARCH("OK",AW106))</formula>
    </cfRule>
  </conditionalFormatting>
  <conditionalFormatting sqref="AQ97">
    <cfRule type="notContainsText" dxfId="1387" priority="3319" operator="notContains" text="OK">
      <formula>ISERROR(SEARCH("OK",AQ97))</formula>
    </cfRule>
  </conditionalFormatting>
  <conditionalFormatting sqref="AE97">
    <cfRule type="notContainsText" dxfId="1386" priority="1767" operator="notContains" text="OK">
      <formula>ISERROR(SEARCH("OK",AE97))</formula>
    </cfRule>
  </conditionalFormatting>
  <conditionalFormatting sqref="AK11">
    <cfRule type="notContainsText" dxfId="1385" priority="1646" operator="notContains" text="OK">
      <formula>ISERROR(SEARCH("OK",AK11))</formula>
    </cfRule>
    <cfRule type="notContainsText" dxfId="1384" priority="1645" operator="notContains" text="OK">
      <formula>ISERROR(SEARCH("OK",AK11))</formula>
    </cfRule>
  </conditionalFormatting>
  <conditionalFormatting sqref="BC64">
    <cfRule type="notContainsText" dxfId="1383" priority="1568" operator="notContains" text="OK">
      <formula>ISERROR(SEARCH("OK",BC64))</formula>
    </cfRule>
  </conditionalFormatting>
  <conditionalFormatting sqref="DN73">
    <cfRule type="notContainsText" dxfId="1382" priority="426" operator="notContains" text="OK">
      <formula>ISERROR(SEARCH("OK",DN73))</formula>
    </cfRule>
  </conditionalFormatting>
  <conditionalFormatting sqref="CJ55:CJ59">
    <cfRule type="notContainsText" dxfId="1381" priority="1315" operator="notContains" text="OK">
      <formula>ISERROR(SEARCH("OK",CJ55))</formula>
    </cfRule>
    <cfRule type="notContainsText" dxfId="1380" priority="1314" operator="notContains" text="OK">
      <formula>ISERROR(SEARCH("OK",CJ55))</formula>
    </cfRule>
  </conditionalFormatting>
  <conditionalFormatting sqref="BU85">
    <cfRule type="notContainsText" dxfId="1379" priority="1029" operator="notContains" text="OK">
      <formula>ISERROR(SEARCH("OK",BU85))</formula>
    </cfRule>
  </conditionalFormatting>
  <conditionalFormatting sqref="AZ72">
    <cfRule type="notContainsText" dxfId="1378" priority="3486" operator="notContains" text="OK">
      <formula>ISERROR(SEARCH("OK",AZ72))</formula>
    </cfRule>
  </conditionalFormatting>
  <conditionalFormatting sqref="BO100">
    <cfRule type="notContainsText" dxfId="1377" priority="1186" operator="notContains" text="OK">
      <formula>ISERROR(SEARCH("OK",BO100))</formula>
    </cfRule>
    <cfRule type="notContainsText" dxfId="1376" priority="1185" operator="notContains" text="OK">
      <formula>ISERROR(SEARCH("OK",BO100))</formula>
    </cfRule>
  </conditionalFormatting>
  <conditionalFormatting sqref="BL97">
    <cfRule type="notContainsText" dxfId="1375" priority="1138" operator="notContains" text="OK">
      <formula>ISERROR(SEARCH("OK",BL97))</formula>
    </cfRule>
  </conditionalFormatting>
  <conditionalFormatting sqref="DK81">
    <cfRule type="notContainsText" dxfId="1374" priority="501" operator="notContains" text="OK">
      <formula>ISERROR(SEARCH("OK",DK81))</formula>
    </cfRule>
  </conditionalFormatting>
  <conditionalFormatting sqref="DE83">
    <cfRule type="notContainsText" dxfId="1373" priority="643" operator="notContains" text="OK">
      <formula>ISERROR(SEARCH("OK",DE83))</formula>
    </cfRule>
  </conditionalFormatting>
  <conditionalFormatting sqref="AW105">
    <cfRule type="notContainsText" dxfId="1372" priority="1858" operator="notContains" text="OK">
      <formula>ISERROR(SEARCH("OK",AW105))</formula>
    </cfRule>
  </conditionalFormatting>
  <conditionalFormatting sqref="BC96:BC99">
    <cfRule type="notContainsText" dxfId="1371" priority="1554" operator="notContains" text="OK">
      <formula>ISERROR(SEARCH("OK",BC96))</formula>
    </cfRule>
  </conditionalFormatting>
  <conditionalFormatting sqref="DH82">
    <cfRule type="notContainsText" dxfId="1370" priority="533" operator="notContains" text="OK">
      <formula>ISERROR(SEARCH("OK",DH82))</formula>
    </cfRule>
  </conditionalFormatting>
  <conditionalFormatting sqref="CP105">
    <cfRule type="notContainsText" dxfId="1369" priority="1114" operator="notContains" text="OK">
      <formula>ISERROR(SEARCH("OK",CP105))</formula>
    </cfRule>
  </conditionalFormatting>
  <conditionalFormatting sqref="DZ77">
    <cfRule type="notContainsText" dxfId="1368" priority="238" operator="notContains" text="OK">
      <formula>ISERROR(SEARCH("OK",DZ77))</formula>
    </cfRule>
  </conditionalFormatting>
  <conditionalFormatting sqref="BO39:BO41">
    <cfRule type="notContainsText" dxfId="1367" priority="1215" operator="notContains" text="OK">
      <formula>ISERROR(SEARCH("OK",BO39))</formula>
    </cfRule>
    <cfRule type="notContainsText" dxfId="1366" priority="1214" operator="notContains" text="OK">
      <formula>ISERROR(SEARCH("OK",BO39))</formula>
    </cfRule>
  </conditionalFormatting>
  <conditionalFormatting sqref="Y105">
    <cfRule type="notContainsText" dxfId="1365" priority="1861" operator="notContains" text="OK">
      <formula>ISERROR(SEARCH("OK",Y105))</formula>
    </cfRule>
  </conditionalFormatting>
  <conditionalFormatting sqref="AK106">
    <cfRule type="notContainsText" dxfId="1364" priority="1601" operator="notContains" text="OK">
      <formula>ISERROR(SEARCH("OK",AK106))</formula>
    </cfRule>
  </conditionalFormatting>
  <conditionalFormatting sqref="BR66">
    <cfRule type="notContainsText" dxfId="1363" priority="1096" operator="notContains" text="OK">
      <formula>ISERROR(SEARCH("OK",BR66))</formula>
    </cfRule>
    <cfRule type="notContainsText" dxfId="1362" priority="1097" operator="notContains" text="OK">
      <formula>ISERROR(SEARCH("OK",BR66))</formula>
    </cfRule>
  </conditionalFormatting>
  <conditionalFormatting sqref="BF75">
    <cfRule type="notContainsText" dxfId="1361" priority="1509" operator="notContains" text="OK">
      <formula>ISERROR(SEARCH("OK",BF75))</formula>
    </cfRule>
  </conditionalFormatting>
  <conditionalFormatting sqref="AH102">
    <cfRule type="notContainsText" dxfId="1360" priority="1706" operator="notContains" text="OK">
      <formula>ISERROR(SEARCH("OK",AH102))</formula>
    </cfRule>
    <cfRule type="notContainsText" dxfId="1359" priority="1707" operator="notContains" text="OK">
      <formula>ISERROR(SEARCH("OK",AH102))</formula>
    </cfRule>
  </conditionalFormatting>
  <conditionalFormatting sqref="AK76">
    <cfRule type="notContainsText" dxfId="1358" priority="1620" operator="notContains" text="OK">
      <formula>ISERROR(SEARCH("OK",AK76))</formula>
    </cfRule>
  </conditionalFormatting>
  <conditionalFormatting sqref="P13:P18">
    <cfRule type="notContainsText" dxfId="1357" priority="3662" operator="notContains" text="OK">
      <formula>ISERROR(SEARCH("OK",P13))</formula>
    </cfRule>
    <cfRule type="notContainsText" dxfId="1356" priority="3661" operator="notContains" text="OK">
      <formula>ISERROR(SEARCH("OK",P13))</formula>
    </cfRule>
  </conditionalFormatting>
  <conditionalFormatting sqref="V100">
    <cfRule type="notContainsText" dxfId="1355" priority="3210" operator="notContains" text="OK">
      <formula>ISERROR(SEARCH("OK",V100))</formula>
    </cfRule>
    <cfRule type="notContainsText" dxfId="1354" priority="3211" operator="notContains" text="OK">
      <formula>ISERROR(SEARCH("OK",V100))</formula>
    </cfRule>
  </conditionalFormatting>
  <conditionalFormatting sqref="DH105">
    <cfRule type="notContainsText" dxfId="1353" priority="538" operator="notContains" text="OK">
      <formula>ISERROR(SEARCH("OK",DH105))</formula>
    </cfRule>
  </conditionalFormatting>
  <conditionalFormatting sqref="AH81">
    <cfRule type="notContainsText" dxfId="1352" priority="1721" operator="notContains" text="OK">
      <formula>ISERROR(SEARCH("OK",AH81))</formula>
    </cfRule>
  </conditionalFormatting>
  <conditionalFormatting sqref="EF13:EF18">
    <cfRule type="notContainsText" dxfId="1351" priority="155" operator="notContains" text="OK">
      <formula>ISERROR(SEARCH("OK",EF13))</formula>
    </cfRule>
    <cfRule type="notContainsText" dxfId="1350" priority="156" operator="notContains" text="OK">
      <formula>ISERROR(SEARCH("OK",EF13))</formula>
    </cfRule>
  </conditionalFormatting>
  <conditionalFormatting sqref="EI44:EI45 EI48:EI52">
    <cfRule type="notContainsText" dxfId="1349" priority="43" operator="notContains" text="OK">
      <formula>ISERROR(SEARCH("OK",EI44))</formula>
    </cfRule>
    <cfRule type="notContainsText" dxfId="1348" priority="44" operator="notContains" text="OK">
      <formula>ISERROR(SEARCH("OK",EI44))</formula>
    </cfRule>
  </conditionalFormatting>
  <conditionalFormatting sqref="DT84">
    <cfRule type="notContainsText" dxfId="1347" priority="291" operator="notContains" text="OK">
      <formula>ISERROR(SEARCH("OK",DT84))</formula>
    </cfRule>
  </conditionalFormatting>
  <conditionalFormatting sqref="AQ39:AQ41">
    <cfRule type="notContainsText" dxfId="1346" priority="3344" operator="notContains" text="OK">
      <formula>ISERROR(SEARCH("OK",AQ39))</formula>
    </cfRule>
    <cfRule type="notContainsText" dxfId="1345" priority="3343" operator="notContains" text="OK">
      <formula>ISERROR(SEARCH("OK",AQ39))</formula>
    </cfRule>
  </conditionalFormatting>
  <conditionalFormatting sqref="AN82">
    <cfRule type="notContainsText" dxfId="1344" priority="1649" operator="notContains" text="OK">
      <formula>ISERROR(SEARCH("OK",AN82))</formula>
    </cfRule>
  </conditionalFormatting>
  <conditionalFormatting sqref="AK85">
    <cfRule type="notContainsText" dxfId="1343" priority="1615" operator="notContains" text="OK">
      <formula>ISERROR(SEARCH("OK",AK85))</formula>
    </cfRule>
  </conditionalFormatting>
  <conditionalFormatting sqref="EC21:EC28">
    <cfRule type="notContainsText" dxfId="1342" priority="205" operator="notContains" text="OK">
      <formula>ISERROR(SEARCH("OK",EC21))</formula>
    </cfRule>
    <cfRule type="notContainsText" dxfId="1341" priority="206" operator="notContains" text="OK">
      <formula>ISERROR(SEARCH("OK",EC21))</formula>
    </cfRule>
  </conditionalFormatting>
  <conditionalFormatting sqref="CM55:CM59">
    <cfRule type="notContainsText" dxfId="1340" priority="1366" operator="notContains" text="OK">
      <formula>ISERROR(SEARCH("OK",CM55))</formula>
    </cfRule>
    <cfRule type="notContainsText" dxfId="1339" priority="1367" operator="notContains" text="OK">
      <formula>ISERROR(SEARCH("OK",CM55))</formula>
    </cfRule>
  </conditionalFormatting>
  <conditionalFormatting sqref="CP11">
    <cfRule type="notContainsText" dxfId="1338" priority="1432" operator="notContains" text="OK">
      <formula>ISERROR(SEARCH("OK",CP11))</formula>
    </cfRule>
    <cfRule type="notContainsText" dxfId="1337" priority="1433" operator="notContains" text="OK">
      <formula>ISERROR(SEARCH("OK",CP11))</formula>
    </cfRule>
  </conditionalFormatting>
  <conditionalFormatting sqref="BU31:BU33">
    <cfRule type="notContainsText" dxfId="1336" priority="1052" operator="notContains" text="OK">
      <formula>ISERROR(SEARCH("OK",BU31))</formula>
    </cfRule>
    <cfRule type="notContainsText" dxfId="1335" priority="1051" operator="notContains" text="OK">
      <formula>ISERROR(SEARCH("OK",BU31))</formula>
    </cfRule>
  </conditionalFormatting>
  <conditionalFormatting sqref="AK69:AK70">
    <cfRule type="notContainsText" dxfId="1334" priority="1627" operator="notContains" text="OK">
      <formula>ISERROR(SEARCH("OK",AK69))</formula>
    </cfRule>
    <cfRule type="notContainsText" dxfId="1333" priority="1628" operator="notContains" text="OK">
      <formula>ISERROR(SEARCH("OK",AK69))</formula>
    </cfRule>
  </conditionalFormatting>
  <conditionalFormatting sqref="DQ47">
    <cfRule type="notContainsText" dxfId="1332" priority="404" operator="notContains" text="OK">
      <formula>ISERROR(SEARCH("OK",DQ47))</formula>
    </cfRule>
  </conditionalFormatting>
  <conditionalFormatting sqref="CV105">
    <cfRule type="notContainsText" dxfId="1331" priority="587" operator="notContains" text="OK">
      <formula>ISERROR(SEARCH("OK",CV105))</formula>
    </cfRule>
  </conditionalFormatting>
  <conditionalFormatting sqref="DN31:DN33">
    <cfRule type="notContainsText" dxfId="1330" priority="468" operator="notContains" text="OK">
      <formula>ISERROR(SEARCH("OK",DN31))</formula>
    </cfRule>
    <cfRule type="notContainsText" dxfId="1329" priority="469" operator="notContains" text="OK">
      <formula>ISERROR(SEARCH("OK",DN31))</formula>
    </cfRule>
  </conditionalFormatting>
  <conditionalFormatting sqref="AH69:AH70">
    <cfRule type="notContainsText" dxfId="1328" priority="1732" operator="notContains" text="OK">
      <formula>ISERROR(SEARCH("OK",AH69))</formula>
    </cfRule>
    <cfRule type="notContainsText" dxfId="1327" priority="1731" operator="notContains" text="OK">
      <formula>ISERROR(SEARCH("OK",AH69))</formula>
    </cfRule>
  </conditionalFormatting>
  <conditionalFormatting sqref="AE83">
    <cfRule type="notContainsText" dxfId="1326" priority="1754" operator="notContains" text="OK">
      <formula>ISERROR(SEARCH("OK",AE83))</formula>
    </cfRule>
  </conditionalFormatting>
  <conditionalFormatting sqref="M81">
    <cfRule type="notContainsText" dxfId="1325" priority="3690" operator="notContains" text="OK">
      <formula>ISERROR(SEARCH("OK",M81))</formula>
    </cfRule>
  </conditionalFormatting>
  <conditionalFormatting sqref="CP66">
    <cfRule type="notContainsText" dxfId="1324" priority="1417" operator="notContains" text="OK">
      <formula>ISERROR(SEARCH("OK",CP66))</formula>
    </cfRule>
    <cfRule type="notContainsText" dxfId="1323" priority="1416" operator="notContains" text="OK">
      <formula>ISERROR(SEARCH("OK",CP66))</formula>
    </cfRule>
  </conditionalFormatting>
  <conditionalFormatting sqref="DQ108">
    <cfRule type="notContainsText" dxfId="1322" priority="378" operator="notContains" text="OK">
      <formula>ISERROR(SEARCH("OK",DQ108))</formula>
    </cfRule>
  </conditionalFormatting>
  <conditionalFormatting sqref="DK44:DK45 DK48:DK52">
    <cfRule type="notContainsText" dxfId="1321" priority="518" operator="notContains" text="OK">
      <formula>ISERROR(SEARCH("OK",DK44))</formula>
    </cfRule>
    <cfRule type="notContainsText" dxfId="1320" priority="517" operator="notContains" text="OK">
      <formula>ISERROR(SEARCH("OK",DK44))</formula>
    </cfRule>
  </conditionalFormatting>
  <conditionalFormatting sqref="BI98">
    <cfRule type="notContainsText" dxfId="1319" priority="1448" operator="notContains" text="OK">
      <formula>ISERROR(SEARCH("OK",BI98))</formula>
    </cfRule>
  </conditionalFormatting>
  <conditionalFormatting sqref="DB66">
    <cfRule type="notContainsText" dxfId="1318" priority="622" operator="notContains" text="OK">
      <formula>ISERROR(SEARCH("OK",DB66))</formula>
    </cfRule>
    <cfRule type="notContainsText" dxfId="1317" priority="623" operator="notContains" text="OK">
      <formula>ISERROR(SEARCH("OK",DB66))</formula>
    </cfRule>
  </conditionalFormatting>
  <conditionalFormatting sqref="AH72">
    <cfRule type="notContainsText" dxfId="1316" priority="1726" operator="notContains" text="OK">
      <formula>ISERROR(SEARCH("OK",AH72))</formula>
    </cfRule>
  </conditionalFormatting>
  <conditionalFormatting sqref="Y11">
    <cfRule type="notContainsText" dxfId="1315" priority="3301" operator="notContains" text="OK">
      <formula>ISERROR(SEARCH("OK",Y11))</formula>
    </cfRule>
    <cfRule type="notContainsText" dxfId="1314" priority="3302" operator="notContains" text="OK">
      <formula>ISERROR(SEARCH("OK",Y11))</formula>
    </cfRule>
  </conditionalFormatting>
  <conditionalFormatting sqref="AH66">
    <cfRule type="notContainsText" dxfId="1313" priority="1733" operator="notContains" text="OK">
      <formula>ISERROR(SEARCH("OK",AH66))</formula>
    </cfRule>
    <cfRule type="notContainsText" dxfId="1312" priority="1734" operator="notContains" text="OK">
      <formula>ISERROR(SEARCH("OK",AH66))</formula>
    </cfRule>
  </conditionalFormatting>
  <conditionalFormatting sqref="EL105">
    <cfRule type="notContainsText" dxfId="1311" priority="1" operator="notContains" text="OK">
      <formula>ISERROR(SEARCH("OK",EL105))</formula>
    </cfRule>
  </conditionalFormatting>
  <conditionalFormatting sqref="AE31:AE33">
    <cfRule type="notContainsText" dxfId="1310" priority="1794" operator="notContains" text="OK">
      <formula>ISERROR(SEARCH("OK",AE31))</formula>
    </cfRule>
    <cfRule type="notContainsText" dxfId="1309" priority="1793" operator="notContains" text="OK">
      <formula>ISERROR(SEARCH("OK",AE31))</formula>
    </cfRule>
  </conditionalFormatting>
  <conditionalFormatting sqref="M102">
    <cfRule type="notContainsText" dxfId="1308" priority="3675" operator="notContains" text="OK">
      <formula>ISERROR(SEARCH("OK",M102))</formula>
    </cfRule>
    <cfRule type="notContainsText" dxfId="1307" priority="3676" operator="notContains" text="OK">
      <formula>ISERROR(SEARCH("OK",M102))</formula>
    </cfRule>
  </conditionalFormatting>
  <conditionalFormatting sqref="BX13:BX18">
    <cfRule type="notContainsText" dxfId="1306" priority="1004" operator="notContains" text="OK">
      <formula>ISERROR(SEARCH("OK",BX13))</formula>
    </cfRule>
    <cfRule type="notContainsText" dxfId="1305" priority="1003" operator="notContains" text="OK">
      <formula>ISERROR(SEARCH("OK",BX13))</formula>
    </cfRule>
  </conditionalFormatting>
  <conditionalFormatting sqref="DN82">
    <cfRule type="notContainsText" dxfId="1304" priority="428" operator="notContains" text="OK">
      <formula>ISERROR(SEARCH("OK",DN82))</formula>
    </cfRule>
  </conditionalFormatting>
  <conditionalFormatting sqref="BL44:BL45 BL48:BL52">
    <cfRule type="notContainsText" dxfId="1303" priority="1161" operator="notContains" text="OK">
      <formula>ISERROR(SEARCH("OK",BL44))</formula>
    </cfRule>
    <cfRule type="notContainsText" dxfId="1302" priority="1160" operator="notContains" text="OK">
      <formula>ISERROR(SEARCH("OK",BL44))</formula>
    </cfRule>
  </conditionalFormatting>
  <conditionalFormatting sqref="V77">
    <cfRule type="notContainsText" dxfId="1301" priority="3223" operator="notContains" text="OK">
      <formula>ISERROR(SEARCH("OK",V77))</formula>
    </cfRule>
  </conditionalFormatting>
  <conditionalFormatting sqref="DE91:DE93">
    <cfRule type="notContainsText" dxfId="1300" priority="658" operator="notContains" text="OK">
      <formula>ISERROR(SEARCH("OK",DE91))</formula>
    </cfRule>
  </conditionalFormatting>
  <conditionalFormatting sqref="DW82">
    <cfRule type="notContainsText" dxfId="1299" priority="324" operator="notContains" text="OK">
      <formula>ISERROR(SEARCH("OK",DW82))</formula>
    </cfRule>
  </conditionalFormatting>
  <conditionalFormatting sqref="CD69:CD70">
    <cfRule type="notContainsText" dxfId="1298" priority="938" operator="notContains" text="OK">
      <formula>ISERROR(SEARCH("OK",CD69))</formula>
    </cfRule>
    <cfRule type="notContainsText" dxfId="1297" priority="937" operator="notContains" text="OK">
      <formula>ISERROR(SEARCH("OK",CD69))</formula>
    </cfRule>
  </conditionalFormatting>
  <conditionalFormatting sqref="BX76">
    <cfRule type="notContainsText" dxfId="1296" priority="982" operator="notContains" text="OK">
      <formula>ISERROR(SEARCH("OK",BX76))</formula>
    </cfRule>
  </conditionalFormatting>
  <conditionalFormatting sqref="DW31:DW33">
    <cfRule type="notContainsText" dxfId="1295" priority="364" operator="notContains" text="OK">
      <formula>ISERROR(SEARCH("OK",DW31))</formula>
    </cfRule>
    <cfRule type="notContainsText" dxfId="1294" priority="365" operator="notContains" text="OK">
      <formula>ISERROR(SEARCH("OK",DW31))</formula>
    </cfRule>
  </conditionalFormatting>
  <conditionalFormatting sqref="EC85">
    <cfRule type="notContainsText" dxfId="1293" priority="181" operator="notContains" text="OK">
      <formula>ISERROR(SEARCH("OK",EC85))</formula>
    </cfRule>
  </conditionalFormatting>
  <conditionalFormatting sqref="CD96">
    <cfRule type="notContainsText" dxfId="1292" priority="922" operator="notContains" text="OK">
      <formula>ISERROR(SEARCH("OK",CD96))</formula>
    </cfRule>
  </conditionalFormatting>
  <conditionalFormatting sqref="AZ75">
    <cfRule type="notContainsText" dxfId="1291" priority="3482" operator="notContains" text="OK">
      <formula>ISERROR(SEARCH("OK",AZ75))</formula>
    </cfRule>
  </conditionalFormatting>
  <conditionalFormatting sqref="DK107">
    <cfRule type="notContainsText" dxfId="1290" priority="483" operator="notContains" text="OK">
      <formula>ISERROR(SEARCH("OK",DK107))</formula>
    </cfRule>
  </conditionalFormatting>
  <conditionalFormatting sqref="EI99">
    <cfRule type="notContainsText" dxfId="1289" priority="18" operator="notContains" text="OK">
      <formula>ISERROR(SEARCH("OK",EI99))</formula>
    </cfRule>
  </conditionalFormatting>
  <conditionalFormatting sqref="CD96:CD99">
    <cfRule type="notContainsText" dxfId="1288" priority="920" operator="notContains" text="OK">
      <formula>ISERROR(SEARCH("OK",CD96))</formula>
    </cfRule>
  </conditionalFormatting>
  <conditionalFormatting sqref="BF86">
    <cfRule type="notContainsText" dxfId="1287" priority="1505" operator="notContains" text="OK">
      <formula>ISERROR(SEARCH("OK",BF86))</formula>
    </cfRule>
  </conditionalFormatting>
  <conditionalFormatting sqref="EO31:EO33">
    <cfRule type="notContainsText" dxfId="1286" priority="2863" operator="notContains" text="OK">
      <formula>ISERROR(SEARCH("OK",EO31))</formula>
    </cfRule>
    <cfRule type="notContainsText" dxfId="1285" priority="2862" operator="notContains" text="OK">
      <formula>ISERROR(SEARCH("OK",EO31))</formula>
    </cfRule>
  </conditionalFormatting>
  <conditionalFormatting sqref="BF81">
    <cfRule type="notContainsText" dxfId="1284" priority="1508" operator="notContains" text="OK">
      <formula>ISERROR(SEARCH("OK",BF81))</formula>
    </cfRule>
  </conditionalFormatting>
  <conditionalFormatting sqref="CJ71">
    <cfRule type="notContainsText" dxfId="1283" priority="1279" operator="notContains" text="OK">
      <formula>ISERROR(SEARCH("OK",CJ71))</formula>
    </cfRule>
  </conditionalFormatting>
  <conditionalFormatting sqref="EF77">
    <cfRule type="notContainsText" dxfId="1282" priority="133" operator="notContains" text="OK">
      <formula>ISERROR(SEARCH("OK",EF77))</formula>
    </cfRule>
  </conditionalFormatting>
  <conditionalFormatting sqref="AN97">
    <cfRule type="notContainsText" dxfId="1281" priority="1663" operator="notContains" text="OK">
      <formula>ISERROR(SEARCH("OK",AN97))</formula>
    </cfRule>
  </conditionalFormatting>
  <conditionalFormatting sqref="DW106">
    <cfRule type="notContainsText" dxfId="1280" priority="328" operator="notContains" text="OK">
      <formula>ISERROR(SEARCH("OK",DW106))</formula>
    </cfRule>
  </conditionalFormatting>
  <conditionalFormatting sqref="V66">
    <cfRule type="notContainsText" dxfId="1279" priority="3233" operator="notContains" text="OK">
      <formula>ISERROR(SEARCH("OK",V66))</formula>
    </cfRule>
    <cfRule type="notContainsText" dxfId="1278" priority="3234" operator="notContains" text="OK">
      <formula>ISERROR(SEARCH("OK",V66))</formula>
    </cfRule>
  </conditionalFormatting>
  <conditionalFormatting sqref="P12">
    <cfRule type="notContainsText" dxfId="1277" priority="3664" operator="notContains" text="OK">
      <formula>ISERROR(SEARCH("OK",P12))</formula>
    </cfRule>
    <cfRule type="notContainsText" dxfId="1276" priority="3663" operator="notContains" text="OK">
      <formula>ISERROR(SEARCH("OK",P12))</formula>
    </cfRule>
  </conditionalFormatting>
  <conditionalFormatting sqref="Y99">
    <cfRule type="notContainsText" dxfId="1275" priority="3264" operator="notContains" text="OK">
      <formula>ISERROR(SEARCH("OK",Y99))</formula>
    </cfRule>
  </conditionalFormatting>
  <conditionalFormatting sqref="CY77">
    <cfRule type="notContainsText" dxfId="1274" priority="716" operator="notContains" text="OK">
      <formula>ISERROR(SEARCH("OK",CY77))</formula>
    </cfRule>
  </conditionalFormatting>
  <conditionalFormatting sqref="P86">
    <cfRule type="notContainsText" dxfId="1273" priority="3634" operator="notContains" text="OK">
      <formula>ISERROR(SEARCH("OK",P86))</formula>
    </cfRule>
  </conditionalFormatting>
  <conditionalFormatting sqref="AT106">
    <cfRule type="notContainsText" dxfId="1272" priority="3361" operator="notContains" text="OK">
      <formula>ISERROR(SEARCH("OK",AT106))</formula>
    </cfRule>
  </conditionalFormatting>
  <conditionalFormatting sqref="M46">
    <cfRule type="notContainsText" dxfId="1271" priority="3699" operator="notContains" text="OK">
      <formula>ISERROR(SEARCH("OK",M46))</formula>
    </cfRule>
  </conditionalFormatting>
  <conditionalFormatting sqref="CG65">
    <cfRule type="notContainsText" dxfId="1270" priority="1254" operator="notContains" text="OK">
      <formula>ISERROR(SEARCH("OK",CG65))</formula>
    </cfRule>
  </conditionalFormatting>
  <conditionalFormatting sqref="AE21:AE28">
    <cfRule type="notContainsText" dxfId="1269" priority="1795" operator="notContains" text="OK">
      <formula>ISERROR(SEARCH("OK",AE21))</formula>
    </cfRule>
    <cfRule type="notContainsText" dxfId="1268" priority="1796" operator="notContains" text="OK">
      <formula>ISERROR(SEARCH("OK",AE21))</formula>
    </cfRule>
  </conditionalFormatting>
  <conditionalFormatting sqref="DB44:DB45 DB48:DB52">
    <cfRule type="notContainsText" dxfId="1267" priority="627" operator="notContains" text="OK">
      <formula>ISERROR(SEARCH("OK",DB44))</formula>
    </cfRule>
    <cfRule type="notContainsText" dxfId="1266" priority="626" operator="notContains" text="OK">
      <formula>ISERROR(SEARCH("OK",DB44))</formula>
    </cfRule>
  </conditionalFormatting>
  <conditionalFormatting sqref="CM101">
    <cfRule type="notContainsText" dxfId="1265" priority="1339" operator="notContains" text="OK">
      <formula>ISERROR(SEARCH("OK",CM101))</formula>
    </cfRule>
    <cfRule type="notContainsText" dxfId="1264" priority="1340" operator="notContains" text="OK">
      <formula>ISERROR(SEARCH("OK",CM101))</formula>
    </cfRule>
  </conditionalFormatting>
  <conditionalFormatting sqref="CG86">
    <cfRule type="notContainsText" dxfId="1263" priority="1245" operator="notContains" text="OK">
      <formula>ISERROR(SEARCH("OK",CG86))</formula>
    </cfRule>
  </conditionalFormatting>
  <conditionalFormatting sqref="EF107">
    <cfRule type="notContainsText" dxfId="1262" priority="114" operator="notContains" text="OK">
      <formula>ISERROR(SEARCH("OK",EF107))</formula>
    </cfRule>
  </conditionalFormatting>
  <conditionalFormatting sqref="CV31:CV33">
    <cfRule type="notContainsText" dxfId="1261" priority="787" operator="notContains" text="OK">
      <formula>ISERROR(SEARCH("OK",CV31))</formula>
    </cfRule>
    <cfRule type="notContainsText" dxfId="1260" priority="786" operator="notContains" text="OK">
      <formula>ISERROR(SEARCH("OK",CV31))</formula>
    </cfRule>
  </conditionalFormatting>
  <conditionalFormatting sqref="CA74">
    <cfRule type="notContainsText" dxfId="1259" priority="879" operator="notContains" text="OK">
      <formula>ISERROR(SEARCH("OK",CA74))</formula>
    </cfRule>
  </conditionalFormatting>
  <conditionalFormatting sqref="DK84">
    <cfRule type="notContainsText" dxfId="1258" priority="500" operator="notContains" text="OK">
      <formula>ISERROR(SEARCH("OK",DK84))</formula>
    </cfRule>
  </conditionalFormatting>
  <conditionalFormatting sqref="DE69:DE70">
    <cfRule type="notContainsText" dxfId="1257" priority="673" operator="notContains" text="OK">
      <formula>ISERROR(SEARCH("OK",DE69))</formula>
    </cfRule>
    <cfRule type="notContainsText" dxfId="1256" priority="672" operator="notContains" text="OK">
      <formula>ISERROR(SEARCH("OK",DE69))</formula>
    </cfRule>
  </conditionalFormatting>
  <conditionalFormatting sqref="AT100">
    <cfRule type="notContainsText" dxfId="1255" priority="3367" operator="notContains" text="OK">
      <formula>ISERROR(SEARCH("OK",AT100))</formula>
    </cfRule>
    <cfRule type="notContainsText" dxfId="1254" priority="3366" operator="notContains" text="OK">
      <formula>ISERROR(SEARCH("OK",AT100))</formula>
    </cfRule>
  </conditionalFormatting>
  <conditionalFormatting sqref="DB21:DB28">
    <cfRule type="notContainsText" dxfId="1253" priority="632" operator="notContains" text="OK">
      <formula>ISERROR(SEARCH("OK",DB21))</formula>
    </cfRule>
    <cfRule type="notContainsText" dxfId="1252" priority="633" operator="notContains" text="OK">
      <formula>ISERROR(SEARCH("OK",DB21))</formula>
    </cfRule>
  </conditionalFormatting>
  <conditionalFormatting sqref="CJ77">
    <cfRule type="notContainsText" dxfId="1251" priority="1302" operator="notContains" text="OK">
      <formula>ISERROR(SEARCH("OK",CJ77))</formula>
    </cfRule>
  </conditionalFormatting>
  <conditionalFormatting sqref="BF101">
    <cfRule type="notContainsText" dxfId="1250" priority="1496" operator="notContains" text="OK">
      <formula>ISERROR(SEARCH("OK",BF101))</formula>
    </cfRule>
    <cfRule type="notContainsText" dxfId="1249" priority="1495" operator="notContains" text="OK">
      <formula>ISERROR(SEARCH("OK",BF101))</formula>
    </cfRule>
  </conditionalFormatting>
  <conditionalFormatting sqref="EC72">
    <cfRule type="notContainsText" dxfId="1248" priority="188" operator="notContains" text="OK">
      <formula>ISERROR(SEARCH("OK",EC72))</formula>
    </cfRule>
  </conditionalFormatting>
  <conditionalFormatting sqref="CV55:CV59">
    <cfRule type="notContainsText" dxfId="1247" priority="781" operator="notContains" text="OK">
      <formula>ISERROR(SEARCH("OK",CV55))</formula>
    </cfRule>
    <cfRule type="notContainsText" dxfId="1246" priority="780" operator="notContains" text="OK">
      <formula>ISERROR(SEARCH("OK",CV55))</formula>
    </cfRule>
  </conditionalFormatting>
  <conditionalFormatting sqref="S55:S59">
    <cfRule type="notContainsText" dxfId="1245" priority="3599" operator="notContains" text="OK">
      <formula>ISERROR(SEARCH("OK",S55))</formula>
    </cfRule>
    <cfRule type="notContainsText" dxfId="1244" priority="3600" operator="notContains" text="OK">
      <formula>ISERROR(SEARCH("OK",S55))</formula>
    </cfRule>
  </conditionalFormatting>
  <conditionalFormatting sqref="CM64">
    <cfRule type="notContainsText" dxfId="1243" priority="1359" operator="notContains" text="OK">
      <formula>ISERROR(SEARCH("OK",CM64))</formula>
    </cfRule>
  </conditionalFormatting>
  <conditionalFormatting sqref="Y91:Y93">
    <cfRule type="notContainsText" dxfId="1242" priority="3269" operator="notContains" text="OK">
      <formula>ISERROR(SEARCH("OK",Y91))</formula>
    </cfRule>
  </conditionalFormatting>
  <conditionalFormatting sqref="P82">
    <cfRule type="notContainsText" dxfId="1241" priority="3617" operator="notContains" text="OK">
      <formula>ISERROR(SEARCH("OK",P82))</formula>
    </cfRule>
  </conditionalFormatting>
  <conditionalFormatting sqref="BR69:BR70">
    <cfRule type="notContainsText" dxfId="1240" priority="1094" operator="notContains" text="OK">
      <formula>ISERROR(SEARCH("OK",BR69))</formula>
    </cfRule>
    <cfRule type="notContainsText" dxfId="1239" priority="1095" operator="notContains" text="OK">
      <formula>ISERROR(SEARCH("OK",BR69))</formula>
    </cfRule>
  </conditionalFormatting>
  <conditionalFormatting sqref="P76">
    <cfRule type="notContainsText" dxfId="1238" priority="3640" operator="notContains" text="OK">
      <formula>ISERROR(SEARCH("OK",P76))</formula>
    </cfRule>
  </conditionalFormatting>
  <conditionalFormatting sqref="BI105">
    <cfRule type="notContainsText" dxfId="1237" priority="1120" operator="notContains" text="OK">
      <formula>ISERROR(SEARCH("OK",BI105))</formula>
    </cfRule>
  </conditionalFormatting>
  <conditionalFormatting sqref="CA101">
    <cfRule type="notContainsText" dxfId="1236" priority="863" operator="notContains" text="OK">
      <formula>ISERROR(SEARCH("OK",CA101))</formula>
    </cfRule>
    <cfRule type="notContainsText" dxfId="1235" priority="862" operator="notContains" text="OK">
      <formula>ISERROR(SEARCH("OK",CA101))</formula>
    </cfRule>
  </conditionalFormatting>
  <conditionalFormatting sqref="V47">
    <cfRule type="notContainsText" dxfId="1234" priority="3229" operator="notContains" text="OK">
      <formula>ISERROR(SEARCH("OK",V47))</formula>
    </cfRule>
  </conditionalFormatting>
  <conditionalFormatting sqref="EF85">
    <cfRule type="notContainsText" dxfId="1233" priority="129" operator="notContains" text="OK">
      <formula>ISERROR(SEARCH("OK",EF85))</formula>
    </cfRule>
  </conditionalFormatting>
  <conditionalFormatting sqref="AK66">
    <cfRule type="notContainsText" dxfId="1232" priority="1629" operator="notContains" text="OK">
      <formula>ISERROR(SEARCH("OK",AK66))</formula>
    </cfRule>
    <cfRule type="notContainsText" dxfId="1231" priority="1630" operator="notContains" text="OK">
      <formula>ISERROR(SEARCH("OK",AK66))</formula>
    </cfRule>
  </conditionalFormatting>
  <conditionalFormatting sqref="P83">
    <cfRule type="notContainsText" dxfId="1230" priority="3618" operator="notContains" text="OK">
      <formula>ISERROR(SEARCH("OK",P83))</formula>
    </cfRule>
  </conditionalFormatting>
  <conditionalFormatting sqref="BR82">
    <cfRule type="notContainsText" dxfId="1229" priority="1063" operator="notContains" text="OK">
      <formula>ISERROR(SEARCH("OK",BR82))</formula>
    </cfRule>
  </conditionalFormatting>
  <conditionalFormatting sqref="EC83">
    <cfRule type="notContainsText" dxfId="1228" priority="164" operator="notContains" text="OK">
      <formula>ISERROR(SEARCH("OK",EC83))</formula>
    </cfRule>
  </conditionalFormatting>
  <conditionalFormatting sqref="AK21:AK28">
    <cfRule type="notContainsText" dxfId="1227" priority="1639" operator="notContains" text="OK">
      <formula>ISERROR(SEARCH("OK",AK21))</formula>
    </cfRule>
    <cfRule type="notContainsText" dxfId="1226" priority="1640" operator="notContains" text="OK">
      <formula>ISERROR(SEARCH("OK",AK21))</formula>
    </cfRule>
  </conditionalFormatting>
  <conditionalFormatting sqref="CJ12">
    <cfRule type="notContainsText" dxfId="1225" priority="1326" operator="notContains" text="OK">
      <formula>ISERROR(SEARCH("OK",CJ12))</formula>
    </cfRule>
    <cfRule type="notContainsText" dxfId="1224" priority="1327" operator="notContains" text="OK">
      <formula>ISERROR(SEARCH("OK",CJ12))</formula>
    </cfRule>
  </conditionalFormatting>
  <conditionalFormatting sqref="BC101">
    <cfRule type="notContainsText" dxfId="1223" priority="1549" operator="notContains" text="OK">
      <formula>ISERROR(SEARCH("OK",BC101))</formula>
    </cfRule>
    <cfRule type="notContainsText" dxfId="1222" priority="1548" operator="notContains" text="OK">
      <formula>ISERROR(SEARCH("OK",BC101))</formula>
    </cfRule>
  </conditionalFormatting>
  <conditionalFormatting sqref="AT21:AT28">
    <cfRule type="notContainsText" dxfId="1221" priority="3399" operator="notContains" text="OK">
      <formula>ISERROR(SEARCH("OK",AT21))</formula>
    </cfRule>
    <cfRule type="notContainsText" dxfId="1220" priority="3400" operator="notContains" text="OK">
      <formula>ISERROR(SEARCH("OK",AT21))</formula>
    </cfRule>
  </conditionalFormatting>
  <conditionalFormatting sqref="AQ107">
    <cfRule type="notContainsText" dxfId="1219" priority="3308" operator="notContains" text="OK">
      <formula>ISERROR(SEARCH("OK",AQ107))</formula>
    </cfRule>
  </conditionalFormatting>
  <conditionalFormatting sqref="Y66">
    <cfRule type="notContainsText" dxfId="1218" priority="3286" operator="notContains" text="OK">
      <formula>ISERROR(SEARCH("OK",Y66))</formula>
    </cfRule>
    <cfRule type="notContainsText" dxfId="1217" priority="3285" operator="notContains" text="OK">
      <formula>ISERROR(SEARCH("OK",Y66))</formula>
    </cfRule>
  </conditionalFormatting>
  <conditionalFormatting sqref="EO65">
    <cfRule type="notContainsText" dxfId="1216" priority="2848" operator="notContains" text="OK">
      <formula>ISERROR(SEARCH("OK",EO65))</formula>
    </cfRule>
  </conditionalFormatting>
  <conditionalFormatting sqref="AZ44:AZ45 AZ48:AZ52">
    <cfRule type="notContainsText" dxfId="1215" priority="3497" operator="notContains" text="OK">
      <formula>ISERROR(SEARCH("OK",AZ44))</formula>
    </cfRule>
    <cfRule type="notContainsText" dxfId="1214" priority="3498" operator="notContains" text="OK">
      <formula>ISERROR(SEARCH("OK",AZ44))</formula>
    </cfRule>
  </conditionalFormatting>
  <conditionalFormatting sqref="DZ44:DZ45 DZ48:DZ52">
    <cfRule type="notContainsText" dxfId="1213" priority="252" operator="notContains" text="OK">
      <formula>ISERROR(SEARCH("OK",DZ44))</formula>
    </cfRule>
    <cfRule type="notContainsText" dxfId="1212" priority="253" operator="notContains" text="OK">
      <formula>ISERROR(SEARCH("OK",DZ44))</formula>
    </cfRule>
  </conditionalFormatting>
  <conditionalFormatting sqref="DN21:DN28">
    <cfRule type="notContainsText" dxfId="1211" priority="471" operator="notContains" text="OK">
      <formula>ISERROR(SEARCH("OK",DN21))</formula>
    </cfRule>
    <cfRule type="notContainsText" dxfId="1210" priority="470" operator="notContains" text="OK">
      <formula>ISERROR(SEARCH("OK",DN21))</formula>
    </cfRule>
  </conditionalFormatting>
  <conditionalFormatting sqref="EI64">
    <cfRule type="notContainsText" dxfId="1209" priority="34" operator="notContains" text="OK">
      <formula>ISERROR(SEARCH("OK",EI64))</formula>
    </cfRule>
  </conditionalFormatting>
  <conditionalFormatting sqref="DH108">
    <cfRule type="notContainsText" dxfId="1208" priority="535" operator="notContains" text="OK">
      <formula>ISERROR(SEARCH("OK",DH108))</formula>
    </cfRule>
  </conditionalFormatting>
  <conditionalFormatting sqref="CD76">
    <cfRule type="notContainsText" dxfId="1207" priority="930" operator="notContains" text="OK">
      <formula>ISERROR(SEARCH("OK",CD76))</formula>
    </cfRule>
  </conditionalFormatting>
  <conditionalFormatting sqref="BX101">
    <cfRule type="notContainsText" dxfId="1206" priority="967" operator="notContains" text="OK">
      <formula>ISERROR(SEARCH("OK",BX101))</formula>
    </cfRule>
    <cfRule type="notContainsText" dxfId="1205" priority="966" operator="notContains" text="OK">
      <formula>ISERROR(SEARCH("OK",BX101))</formula>
    </cfRule>
  </conditionalFormatting>
  <conditionalFormatting sqref="AZ39:AZ41">
    <cfRule type="notContainsText" dxfId="1204" priority="3499" operator="notContains" text="OK">
      <formula>ISERROR(SEARCH("OK",AZ39))</formula>
    </cfRule>
    <cfRule type="notContainsText" dxfId="1203" priority="3500" operator="notContains" text="OK">
      <formula>ISERROR(SEARCH("OK",AZ39))</formula>
    </cfRule>
  </conditionalFormatting>
  <conditionalFormatting sqref="Y46">
    <cfRule type="notContainsText" dxfId="1202" priority="3282" operator="notContains" text="OK">
      <formula>ISERROR(SEARCH("OK",Y46))</formula>
    </cfRule>
  </conditionalFormatting>
  <conditionalFormatting sqref="AE99">
    <cfRule type="notContainsText" dxfId="1201" priority="1764" operator="notContains" text="OK">
      <formula>ISERROR(SEARCH("OK",AE99))</formula>
    </cfRule>
  </conditionalFormatting>
  <conditionalFormatting sqref="BC69:BC70">
    <cfRule type="notContainsText" dxfId="1200" priority="1572" operator="notContains" text="OK">
      <formula>ISERROR(SEARCH("OK",BC69))</formula>
    </cfRule>
    <cfRule type="notContainsText" dxfId="1199" priority="1571" operator="notContains" text="OK">
      <formula>ISERROR(SEARCH("OK",BC69))</formula>
    </cfRule>
  </conditionalFormatting>
  <conditionalFormatting sqref="AH107">
    <cfRule type="notContainsText" dxfId="1198" priority="1704" operator="notContains" text="OK">
      <formula>ISERROR(SEARCH("OK",AH107))</formula>
    </cfRule>
  </conditionalFormatting>
  <conditionalFormatting sqref="AZ86">
    <cfRule type="notContainsText" dxfId="1197" priority="3478" operator="notContains" text="OK">
      <formula>ISERROR(SEARCH("OK",AZ86))</formula>
    </cfRule>
  </conditionalFormatting>
  <conditionalFormatting sqref="BF74">
    <cfRule type="notContainsText" dxfId="1196" priority="1512" operator="notContains" text="OK">
      <formula>ISERROR(SEARCH("OK",BF74))</formula>
    </cfRule>
  </conditionalFormatting>
  <conditionalFormatting sqref="CM13:CM18">
    <cfRule type="notContainsText" dxfId="1195" priority="1377" operator="notContains" text="OK">
      <formula>ISERROR(SEARCH("OK",CM13))</formula>
    </cfRule>
    <cfRule type="notContainsText" dxfId="1194" priority="1376" operator="notContains" text="OK">
      <formula>ISERROR(SEARCH("OK",CM13))</formula>
    </cfRule>
  </conditionalFormatting>
  <conditionalFormatting sqref="BR21:BR28">
    <cfRule type="notContainsText" dxfId="1193" priority="1107" operator="notContains" text="OK">
      <formula>ISERROR(SEARCH("OK",BR21))</formula>
    </cfRule>
    <cfRule type="notContainsText" dxfId="1192" priority="1106" operator="notContains" text="OK">
      <formula>ISERROR(SEARCH("OK",BR21))</formula>
    </cfRule>
  </conditionalFormatting>
  <conditionalFormatting sqref="AH21:AH28">
    <cfRule type="notContainsText" dxfId="1191" priority="1743" operator="notContains" text="OK">
      <formula>ISERROR(SEARCH("OK",AH21))</formula>
    </cfRule>
    <cfRule type="notContainsText" dxfId="1190" priority="1744" operator="notContains" text="OK">
      <formula>ISERROR(SEARCH("OK",AH21))</formula>
    </cfRule>
  </conditionalFormatting>
  <conditionalFormatting sqref="BU86">
    <cfRule type="notContainsText" dxfId="1189" priority="1028" operator="notContains" text="OK">
      <formula>ISERROR(SEARCH("OK",BU86))</formula>
    </cfRule>
  </conditionalFormatting>
  <conditionalFormatting sqref="CJ46">
    <cfRule type="notContainsText" dxfId="1188" priority="1309" operator="notContains" text="OK">
      <formula>ISERROR(SEARCH("OK",CJ46))</formula>
    </cfRule>
  </conditionalFormatting>
  <conditionalFormatting sqref="BC83">
    <cfRule type="notContainsText" dxfId="1187" priority="1541" operator="notContains" text="OK">
      <formula>ISERROR(SEARCH("OK",BC83))</formula>
    </cfRule>
  </conditionalFormatting>
  <conditionalFormatting sqref="V76">
    <cfRule type="notContainsText" dxfId="1186" priority="3224" operator="notContains" text="OK">
      <formula>ISERROR(SEARCH("OK",V76))</formula>
    </cfRule>
  </conditionalFormatting>
  <conditionalFormatting sqref="AN66">
    <cfRule type="notContainsText" dxfId="1185" priority="1681" operator="notContains" text="OK">
      <formula>ISERROR(SEARCH("OK",AN66))</formula>
    </cfRule>
    <cfRule type="notContainsText" dxfId="1184" priority="1682" operator="notContains" text="OK">
      <formula>ISERROR(SEARCH("OK",AN66))</formula>
    </cfRule>
  </conditionalFormatting>
  <conditionalFormatting sqref="EC101">
    <cfRule type="notContainsText" dxfId="1183" priority="170" operator="notContains" text="OK">
      <formula>ISERROR(SEARCH("OK",EC101))</formula>
    </cfRule>
    <cfRule type="notContainsText" dxfId="1182" priority="171" operator="notContains" text="OK">
      <formula>ISERROR(SEARCH("OK",EC101))</formula>
    </cfRule>
  </conditionalFormatting>
  <conditionalFormatting sqref="EF11">
    <cfRule type="notContainsText" dxfId="1181" priority="159" operator="notContains" text="OK">
      <formula>ISERROR(SEARCH("OK",EF11))</formula>
    </cfRule>
    <cfRule type="notContainsText" dxfId="1180" priority="160" operator="notContains" text="OK">
      <formula>ISERROR(SEARCH("OK",EF11))</formula>
    </cfRule>
  </conditionalFormatting>
  <conditionalFormatting sqref="EC11">
    <cfRule type="notContainsText" dxfId="1179" priority="212" operator="notContains" text="OK">
      <formula>ISERROR(SEARCH("OK",EC11))</formula>
    </cfRule>
    <cfRule type="notContainsText" dxfId="1178" priority="211" operator="notContains" text="OK">
      <formula>ISERROR(SEARCH("OK",EC11))</formula>
    </cfRule>
  </conditionalFormatting>
  <conditionalFormatting sqref="DQ31:DQ33">
    <cfRule type="notContainsText" dxfId="1177" priority="417" operator="notContains" text="OK">
      <formula>ISERROR(SEARCH("OK",DQ31))</formula>
    </cfRule>
    <cfRule type="notContainsText" dxfId="1176" priority="416" operator="notContains" text="OK">
      <formula>ISERROR(SEARCH("OK",DQ31))</formula>
    </cfRule>
  </conditionalFormatting>
  <conditionalFormatting sqref="DB75">
    <cfRule type="notContainsText" dxfId="1175" priority="611" operator="notContains" text="OK">
      <formula>ISERROR(SEARCH("OK",DB75))</formula>
    </cfRule>
  </conditionalFormatting>
  <conditionalFormatting sqref="DE106">
    <cfRule type="notContainsText" dxfId="1174" priority="646" operator="notContains" text="OK">
      <formula>ISERROR(SEARCH("OK",DE106))</formula>
    </cfRule>
  </conditionalFormatting>
  <conditionalFormatting sqref="BO91:BO93">
    <cfRule type="notContainsText" dxfId="1173" priority="1192" operator="notContains" text="OK">
      <formula>ISERROR(SEARCH("OK",BO91))</formula>
    </cfRule>
  </conditionalFormatting>
  <conditionalFormatting sqref="EI102">
    <cfRule type="notContainsText" dxfId="1172" priority="13" operator="notContains" text="OK">
      <formula>ISERROR(SEARCH("OK",EI102))</formula>
    </cfRule>
    <cfRule type="notContainsText" dxfId="1171" priority="12" operator="notContains" text="OK">
      <formula>ISERROR(SEARCH("OK",EI102))</formula>
    </cfRule>
  </conditionalFormatting>
  <conditionalFormatting sqref="CS13:CS18">
    <cfRule type="notContainsText" dxfId="1170" priority="844" operator="notContains" text="OK">
      <formula>ISERROR(SEARCH("OK",CS13))</formula>
    </cfRule>
    <cfRule type="notContainsText" dxfId="1169" priority="843" operator="notContains" text="OK">
      <formula>ISERROR(SEARCH("OK",CS13))</formula>
    </cfRule>
  </conditionalFormatting>
  <conditionalFormatting sqref="BF91:BF93">
    <cfRule type="notContainsText" dxfId="1168" priority="1504" operator="notContains" text="OK">
      <formula>ISERROR(SEARCH("OK",BF91))</formula>
    </cfRule>
  </conditionalFormatting>
  <conditionalFormatting sqref="DT107">
    <cfRule type="notContainsText" dxfId="1167" priority="275" operator="notContains" text="OK">
      <formula>ISERROR(SEARCH("OK",DT107))</formula>
    </cfRule>
  </conditionalFormatting>
  <conditionalFormatting sqref="AN101">
    <cfRule type="notContainsText" dxfId="1166" priority="1657" operator="notContains" text="OK">
      <formula>ISERROR(SEARCH("OK",AN101))</formula>
    </cfRule>
    <cfRule type="notContainsText" dxfId="1165" priority="1656" operator="notContains" text="OK">
      <formula>ISERROR(SEARCH("OK",AN101))</formula>
    </cfRule>
  </conditionalFormatting>
  <conditionalFormatting sqref="BL85">
    <cfRule type="notContainsText" dxfId="1164" priority="1142" operator="notContains" text="OK">
      <formula>ISERROR(SEARCH("OK",BL85))</formula>
    </cfRule>
  </conditionalFormatting>
  <conditionalFormatting sqref="DH66">
    <cfRule type="notContainsText" dxfId="1163" priority="567" operator="notContains" text="OK">
      <formula>ISERROR(SEARCH("OK",DH66))</formula>
    </cfRule>
    <cfRule type="notContainsText" dxfId="1162" priority="566" operator="notContains" text="OK">
      <formula>ISERROR(SEARCH("OK",DH66))</formula>
    </cfRule>
  </conditionalFormatting>
  <conditionalFormatting sqref="DE13:DE18">
    <cfRule type="notContainsText" dxfId="1161" priority="687" operator="notContains" text="OK">
      <formula>ISERROR(SEARCH("OK",DE13))</formula>
    </cfRule>
    <cfRule type="notContainsText" dxfId="1160" priority="686" operator="notContains" text="OK">
      <formula>ISERROR(SEARCH("OK",DE13))</formula>
    </cfRule>
  </conditionalFormatting>
  <conditionalFormatting sqref="BU77">
    <cfRule type="notContainsText" dxfId="1159" priority="1033" operator="notContains" text="OK">
      <formula>ISERROR(SEARCH("OK",BU77))</formula>
    </cfRule>
  </conditionalFormatting>
  <conditionalFormatting sqref="BX108">
    <cfRule type="notContainsText" dxfId="1158" priority="961" operator="notContains" text="OK">
      <formula>ISERROR(SEARCH("OK",BX108))</formula>
    </cfRule>
  </conditionalFormatting>
  <conditionalFormatting sqref="AK102">
    <cfRule type="notContainsText" dxfId="1157" priority="1602" operator="notContains" text="OK">
      <formula>ISERROR(SEARCH("OK",AK102))</formula>
    </cfRule>
    <cfRule type="notContainsText" dxfId="1156" priority="1603" operator="notContains" text="OK">
      <formula>ISERROR(SEARCH("OK",AK102))</formula>
    </cfRule>
  </conditionalFormatting>
  <conditionalFormatting sqref="EL39:EL41">
    <cfRule type="notContainsText" dxfId="1155" priority="98" operator="notContains" text="OK">
      <formula>ISERROR(SEARCH("OK",EL39))</formula>
    </cfRule>
    <cfRule type="notContainsText" dxfId="1154" priority="97" operator="notContains" text="OK">
      <formula>ISERROR(SEARCH("OK",EL39))</formula>
    </cfRule>
  </conditionalFormatting>
  <conditionalFormatting sqref="S96">
    <cfRule type="notContainsText" dxfId="1153" priority="3580" operator="notContains" text="OK">
      <formula>ISERROR(SEARCH("OK",S96))</formula>
    </cfRule>
  </conditionalFormatting>
  <conditionalFormatting sqref="DZ99">
    <cfRule type="notContainsText" dxfId="1152" priority="227" operator="notContains" text="OK">
      <formula>ISERROR(SEARCH("OK",DZ99))</formula>
    </cfRule>
  </conditionalFormatting>
  <conditionalFormatting sqref="S74">
    <cfRule type="notContainsText" dxfId="1151" priority="3589" operator="notContains" text="OK">
      <formula>ISERROR(SEARCH("OK",S74))</formula>
    </cfRule>
  </conditionalFormatting>
  <conditionalFormatting sqref="BO85">
    <cfRule type="notContainsText" dxfId="1150" priority="1194" operator="notContains" text="OK">
      <formula>ISERROR(SEARCH("OK",BO85))</formula>
    </cfRule>
  </conditionalFormatting>
  <conditionalFormatting sqref="BF100">
    <cfRule type="notContainsText" dxfId="1149" priority="1497" operator="notContains" text="OK">
      <formula>ISERROR(SEARCH("OK",BF100))</formula>
    </cfRule>
    <cfRule type="notContainsText" dxfId="1148" priority="1498" operator="notContains" text="OK">
      <formula>ISERROR(SEARCH("OK",BF100))</formula>
    </cfRule>
  </conditionalFormatting>
  <conditionalFormatting sqref="DB55:DB59">
    <cfRule type="notContainsText" dxfId="1147" priority="625" operator="notContains" text="OK">
      <formula>ISERROR(SEARCH("OK",DB55))</formula>
    </cfRule>
    <cfRule type="notContainsText" dxfId="1146" priority="624" operator="notContains" text="OK">
      <formula>ISERROR(SEARCH("OK",DB55))</formula>
    </cfRule>
  </conditionalFormatting>
  <conditionalFormatting sqref="AZ31:AZ33">
    <cfRule type="notContainsText" dxfId="1145" priority="3502" operator="notContains" text="OK">
      <formula>ISERROR(SEARCH("OK",AZ31))</formula>
    </cfRule>
    <cfRule type="notContainsText" dxfId="1144" priority="3501" operator="notContains" text="OK">
      <formula>ISERROR(SEARCH("OK",AZ31))</formula>
    </cfRule>
  </conditionalFormatting>
  <conditionalFormatting sqref="Y76">
    <cfRule type="notContainsText" dxfId="1143" priority="3276" operator="notContains" text="OK">
      <formula>ISERROR(SEARCH("OK",Y76))</formula>
    </cfRule>
  </conditionalFormatting>
  <conditionalFormatting sqref="DZ106">
    <cfRule type="notContainsText" dxfId="1142" priority="219" operator="notContains" text="OK">
      <formula>ISERROR(SEARCH("OK",DZ106))</formula>
    </cfRule>
  </conditionalFormatting>
  <conditionalFormatting sqref="DT46">
    <cfRule type="notContainsText" dxfId="1141" priority="301" operator="notContains" text="OK">
      <formula>ISERROR(SEARCH("OK",DT46))</formula>
    </cfRule>
  </conditionalFormatting>
  <conditionalFormatting sqref="V44:V45 V48:V52">
    <cfRule type="notContainsText" dxfId="1140" priority="3237" operator="notContains" text="OK">
      <formula>ISERROR(SEARCH("OK",V44))</formula>
    </cfRule>
    <cfRule type="notContainsText" dxfId="1139" priority="3238" operator="notContains" text="OK">
      <formula>ISERROR(SEARCH("OK",V44))</formula>
    </cfRule>
  </conditionalFormatting>
  <conditionalFormatting sqref="CD12">
    <cfRule type="notContainsText" dxfId="1138" priority="954" operator="notContains" text="OK">
      <formula>ISERROR(SEARCH("OK",CD12))</formula>
    </cfRule>
    <cfRule type="notContainsText" dxfId="1137" priority="953" operator="notContains" text="OK">
      <formula>ISERROR(SEARCH("OK",CD12))</formula>
    </cfRule>
  </conditionalFormatting>
  <conditionalFormatting sqref="DN83">
    <cfRule type="notContainsText" dxfId="1136" priority="429" operator="notContains" text="OK">
      <formula>ISERROR(SEARCH("OK",DN83))</formula>
    </cfRule>
  </conditionalFormatting>
  <conditionalFormatting sqref="AZ101">
    <cfRule type="notContainsText" dxfId="1135" priority="3468" operator="notContains" text="OK">
      <formula>ISERROR(SEARCH("OK",AZ101))</formula>
    </cfRule>
    <cfRule type="notContainsText" dxfId="1134" priority="3469" operator="notContains" text="OK">
      <formula>ISERROR(SEARCH("OK",AZ101))</formula>
    </cfRule>
  </conditionalFormatting>
  <conditionalFormatting sqref="AK83">
    <cfRule type="notContainsText" dxfId="1133" priority="1598" operator="notContains" text="OK">
      <formula>ISERROR(SEARCH("OK",AK83))</formula>
    </cfRule>
  </conditionalFormatting>
  <conditionalFormatting sqref="EL12">
    <cfRule type="notContainsText" dxfId="1132" priority="105" operator="notContains" text="OK">
      <formula>ISERROR(SEARCH("OK",EL12))</formula>
    </cfRule>
    <cfRule type="notContainsText" dxfId="1131" priority="106" operator="notContains" text="OK">
      <formula>ISERROR(SEARCH("OK",EL12))</formula>
    </cfRule>
  </conditionalFormatting>
  <conditionalFormatting sqref="AZ107">
    <cfRule type="notContainsText" dxfId="1130" priority="3464" operator="notContains" text="OK">
      <formula>ISERROR(SEARCH("OK",AZ107))</formula>
    </cfRule>
  </conditionalFormatting>
  <conditionalFormatting sqref="CA84">
    <cfRule type="notContainsText" dxfId="1129" priority="874" operator="notContains" text="OK">
      <formula>ISERROR(SEARCH("OK",CA84))</formula>
    </cfRule>
  </conditionalFormatting>
  <conditionalFormatting sqref="DB76">
    <cfRule type="notContainsText" dxfId="1128" priority="613" operator="notContains" text="OK">
      <formula>ISERROR(SEARCH("OK",DB76))</formula>
    </cfRule>
  </conditionalFormatting>
  <conditionalFormatting sqref="DT72">
    <cfRule type="notContainsText" dxfId="1127" priority="297" operator="notContains" text="OK">
      <formula>ISERROR(SEARCH("OK",DT72))</formula>
    </cfRule>
  </conditionalFormatting>
  <conditionalFormatting sqref="EO64">
    <cfRule type="notContainsText" dxfId="1126" priority="2849" operator="notContains" text="OK">
      <formula>ISERROR(SEARCH("OK",EO64))</formula>
    </cfRule>
  </conditionalFormatting>
  <conditionalFormatting sqref="AZ81">
    <cfRule type="notContainsText" dxfId="1125" priority="3481" operator="notContains" text="OK">
      <formula>ISERROR(SEARCH("OK",AZ81))</formula>
    </cfRule>
  </conditionalFormatting>
  <conditionalFormatting sqref="S21:S28">
    <cfRule type="notContainsText" dxfId="1124" priority="3608" operator="notContains" text="OK">
      <formula>ISERROR(SEARCH("OK",S21))</formula>
    </cfRule>
    <cfRule type="notContainsText" dxfId="1123" priority="3607" operator="notContains" text="OK">
      <formula>ISERROR(SEARCH("OK",S21))</formula>
    </cfRule>
  </conditionalFormatting>
  <conditionalFormatting sqref="BI86">
    <cfRule type="notContainsText" dxfId="1122" priority="1453" operator="notContains" text="OK">
      <formula>ISERROR(SEARCH("OK",BI86))</formula>
    </cfRule>
  </conditionalFormatting>
  <conditionalFormatting sqref="DK97">
    <cfRule type="notContainsText" dxfId="1121" priority="495" operator="notContains" text="OK">
      <formula>ISERROR(SEARCH("OK",DK97))</formula>
    </cfRule>
  </conditionalFormatting>
  <conditionalFormatting sqref="AB74">
    <cfRule type="notContainsText" dxfId="1120" priority="1830" operator="notContains" text="OK">
      <formula>ISERROR(SEARCH("OK",AB74))</formula>
    </cfRule>
  </conditionalFormatting>
  <conditionalFormatting sqref="CG21:CG28">
    <cfRule type="notContainsText" dxfId="1119" priority="1270" operator="notContains" text="OK">
      <formula>ISERROR(SEARCH("OK",CG21))</formula>
    </cfRule>
    <cfRule type="notContainsText" dxfId="1118" priority="1271" operator="notContains" text="OK">
      <formula>ISERROR(SEARCH("OK",CG21))</formula>
    </cfRule>
  </conditionalFormatting>
  <conditionalFormatting sqref="AK55:AK59">
    <cfRule type="notContainsText" dxfId="1117" priority="1631" operator="notContains" text="OK">
      <formula>ISERROR(SEARCH("OK",AK55))</formula>
    </cfRule>
    <cfRule type="notContainsText" dxfId="1116" priority="1632" operator="notContains" text="OK">
      <formula>ISERROR(SEARCH("OK",AK55))</formula>
    </cfRule>
  </conditionalFormatting>
  <conditionalFormatting sqref="AB46">
    <cfRule type="notContainsText" dxfId="1115" priority="1835" operator="notContains" text="OK">
      <formula>ISERROR(SEARCH("OK",AB46))</formula>
    </cfRule>
  </conditionalFormatting>
  <conditionalFormatting sqref="AB91:AB93">
    <cfRule type="notContainsText" dxfId="1114" priority="1822" operator="notContains" text="OK">
      <formula>ISERROR(SEARCH("OK",AB91))</formula>
    </cfRule>
  </conditionalFormatting>
  <conditionalFormatting sqref="BI83">
    <cfRule type="notContainsText" dxfId="1113" priority="1437" operator="notContains" text="OK">
      <formula>ISERROR(SEARCH("OK",BI83))</formula>
    </cfRule>
  </conditionalFormatting>
  <conditionalFormatting sqref="EC102">
    <cfRule type="notContainsText" dxfId="1112" priority="168" operator="notContains" text="OK">
      <formula>ISERROR(SEARCH("OK",EC102))</formula>
    </cfRule>
    <cfRule type="notContainsText" dxfId="1111" priority="169" operator="notContains" text="OK">
      <formula>ISERROR(SEARCH("OK",EC102))</formula>
    </cfRule>
  </conditionalFormatting>
  <conditionalFormatting sqref="DW46">
    <cfRule type="notContainsText" dxfId="1110" priority="353" operator="notContains" text="OK">
      <formula>ISERROR(SEARCH("OK",DW46))</formula>
    </cfRule>
  </conditionalFormatting>
  <conditionalFormatting sqref="BF84">
    <cfRule type="notContainsText" dxfId="1109" priority="1507" operator="notContains" text="OK">
      <formula>ISERROR(SEARCH("OK",BF84))</formula>
    </cfRule>
  </conditionalFormatting>
  <conditionalFormatting sqref="CJ97">
    <cfRule type="notContainsText" dxfId="1108" priority="1294" operator="notContains" text="OK">
      <formula>ISERROR(SEARCH("OK",CJ97))</formula>
    </cfRule>
  </conditionalFormatting>
  <conditionalFormatting sqref="AB73">
    <cfRule type="notContainsText" dxfId="1107" priority="1803" operator="notContains" text="OK">
      <formula>ISERROR(SEARCH("OK",AB73))</formula>
    </cfRule>
  </conditionalFormatting>
  <conditionalFormatting sqref="CS85">
    <cfRule type="notContainsText" dxfId="1106" priority="817" operator="notContains" text="OK">
      <formula>ISERROR(SEARCH("OK",CS85))</formula>
    </cfRule>
  </conditionalFormatting>
  <conditionalFormatting sqref="DQ21:DQ28">
    <cfRule type="notContainsText" dxfId="1105" priority="418" operator="notContains" text="OK">
      <formula>ISERROR(SEARCH("OK",DQ21))</formula>
    </cfRule>
    <cfRule type="notContainsText" dxfId="1104" priority="419" operator="notContains" text="OK">
      <formula>ISERROR(SEARCH("OK",DQ21))</formula>
    </cfRule>
  </conditionalFormatting>
  <conditionalFormatting sqref="BL102">
    <cfRule type="notContainsText" dxfId="1103" priority="1129" operator="notContains" text="OK">
      <formula>ISERROR(SEARCH("OK",BL102))</formula>
    </cfRule>
    <cfRule type="notContainsText" dxfId="1102" priority="1130" operator="notContains" text="OK">
      <formula>ISERROR(SEARCH("OK",BL102))</formula>
    </cfRule>
  </conditionalFormatting>
  <conditionalFormatting sqref="CM73">
    <cfRule type="notContainsText" dxfId="1101" priority="1330" operator="notContains" text="OK">
      <formula>ISERROR(SEARCH("OK",CM73))</formula>
    </cfRule>
  </conditionalFormatting>
  <conditionalFormatting sqref="AE66">
    <cfRule type="notContainsText" dxfId="1100" priority="1785" operator="notContains" text="OK">
      <formula>ISERROR(SEARCH("OK",AE66))</formula>
    </cfRule>
    <cfRule type="notContainsText" dxfId="1099" priority="1786" operator="notContains" text="OK">
      <formula>ISERROR(SEARCH("OK",AE66))</formula>
    </cfRule>
  </conditionalFormatting>
  <conditionalFormatting sqref="M66">
    <cfRule type="notContainsText" dxfId="1098" priority="3702" operator="notContains" text="OK">
      <formula>ISERROR(SEARCH("OK",M66))</formula>
    </cfRule>
    <cfRule type="notContainsText" dxfId="1097" priority="3703" operator="notContains" text="OK">
      <formula>ISERROR(SEARCH("OK",M66))</formula>
    </cfRule>
  </conditionalFormatting>
  <conditionalFormatting sqref="DB98">
    <cfRule type="notContainsText" dxfId="1096" priority="602" operator="notContains" text="OK">
      <formula>ISERROR(SEARCH("OK",DB98))</formula>
    </cfRule>
  </conditionalFormatting>
  <conditionalFormatting sqref="EI21:EI28">
    <cfRule type="notContainsText" dxfId="1095" priority="50" operator="notContains" text="OK">
      <formula>ISERROR(SEARCH("OK",EI21))</formula>
    </cfRule>
    <cfRule type="notContainsText" dxfId="1094" priority="49" operator="notContains" text="OK">
      <formula>ISERROR(SEARCH("OK",EI21))</formula>
    </cfRule>
  </conditionalFormatting>
  <conditionalFormatting sqref="DH74">
    <cfRule type="notContainsText" dxfId="1093" priority="558" operator="notContains" text="OK">
      <formula>ISERROR(SEARCH("OK",DH74))</formula>
    </cfRule>
  </conditionalFormatting>
  <conditionalFormatting sqref="CS86">
    <cfRule type="notContainsText" dxfId="1092" priority="816" operator="notContains" text="OK">
      <formula>ISERROR(SEARCH("OK",CS86))</formula>
    </cfRule>
  </conditionalFormatting>
  <conditionalFormatting sqref="AN108">
    <cfRule type="notContainsText" dxfId="1091" priority="1651" operator="notContains" text="OK">
      <formula>ISERROR(SEARCH("OK",AN108))</formula>
    </cfRule>
  </conditionalFormatting>
  <conditionalFormatting sqref="BI106">
    <cfRule type="notContainsText" dxfId="1090" priority="1440" operator="notContains" text="OK">
      <formula>ISERROR(SEARCH("OK",BI106))</formula>
    </cfRule>
  </conditionalFormatting>
  <conditionalFormatting sqref="AZ96:AZ99">
    <cfRule type="notContainsText" dxfId="1089" priority="3474" operator="notContains" text="OK">
      <formula>ISERROR(SEARCH("OK",AZ96))</formula>
    </cfRule>
  </conditionalFormatting>
  <conditionalFormatting sqref="CM46">
    <cfRule type="notContainsText" dxfId="1088" priority="1361" operator="notContains" text="OK">
      <formula>ISERROR(SEARCH("OK",CM46))</formula>
    </cfRule>
  </conditionalFormatting>
  <conditionalFormatting sqref="BL65">
    <cfRule type="notContainsText" dxfId="1087" priority="1150" operator="notContains" text="OK">
      <formula>ISERROR(SEARCH("OK",BL65))</formula>
    </cfRule>
  </conditionalFormatting>
  <conditionalFormatting sqref="AH108">
    <cfRule type="notContainsText" dxfId="1086" priority="1703" operator="notContains" text="OK">
      <formula>ISERROR(SEARCH("OK",AH108))</formula>
    </cfRule>
  </conditionalFormatting>
  <conditionalFormatting sqref="DT66">
    <cfRule type="notContainsText" dxfId="1085" priority="305" operator="notContains" text="OK">
      <formula>ISERROR(SEARCH("OK",DT66))</formula>
    </cfRule>
    <cfRule type="notContainsText" dxfId="1084" priority="304" operator="notContains" text="OK">
      <formula>ISERROR(SEARCH("OK",DT66))</formula>
    </cfRule>
  </conditionalFormatting>
  <conditionalFormatting sqref="M31:M33">
    <cfRule type="notContainsText" dxfId="1083" priority="3710" operator="notContains" text="OK">
      <formula>ISERROR(SEARCH("OK",M31))</formula>
    </cfRule>
    <cfRule type="notContainsText" dxfId="1082" priority="3711" operator="notContains" text="OK">
      <formula>ISERROR(SEARCH("OK",M31))</formula>
    </cfRule>
  </conditionalFormatting>
  <conditionalFormatting sqref="CG102">
    <cfRule type="notContainsText" dxfId="1081" priority="1234" operator="notContains" text="OK">
      <formula>ISERROR(SEARCH("OK",CG102))</formula>
    </cfRule>
    <cfRule type="notContainsText" dxfId="1080" priority="1233" operator="notContains" text="OK">
      <formula>ISERROR(SEARCH("OK",CG102))</formula>
    </cfRule>
  </conditionalFormatting>
  <conditionalFormatting sqref="Y72">
    <cfRule type="notContainsText" dxfId="1079" priority="3278" operator="notContains" text="OK">
      <formula>ISERROR(SEARCH("OK",Y72))</formula>
    </cfRule>
  </conditionalFormatting>
  <conditionalFormatting sqref="AB82">
    <cfRule type="notContainsText" dxfId="1078" priority="1805" operator="notContains" text="OK">
      <formula>ISERROR(SEARCH("OK",AB82))</formula>
    </cfRule>
  </conditionalFormatting>
  <conditionalFormatting sqref="AQ81">
    <cfRule type="notContainsText" dxfId="1077" priority="3325" operator="notContains" text="OK">
      <formula>ISERROR(SEARCH("OK",AQ81))</formula>
    </cfRule>
  </conditionalFormatting>
  <conditionalFormatting sqref="BL83">
    <cfRule type="notContainsText" dxfId="1076" priority="1125" operator="notContains" text="OK">
      <formula>ISERROR(SEARCH("OK",BL83))</formula>
    </cfRule>
  </conditionalFormatting>
  <conditionalFormatting sqref="BU75">
    <cfRule type="notContainsText" dxfId="1075" priority="1032" operator="notContains" text="OK">
      <formula>ISERROR(SEARCH("OK",BU75))</formula>
    </cfRule>
  </conditionalFormatting>
  <conditionalFormatting sqref="CP99">
    <cfRule type="notContainsText" dxfId="1074" priority="1395" operator="notContains" text="OK">
      <formula>ISERROR(SEARCH("OK",CP99))</formula>
    </cfRule>
  </conditionalFormatting>
  <conditionalFormatting sqref="P55:P59">
    <cfRule type="notContainsText" dxfId="1073" priority="3652" operator="notContains" text="OK">
      <formula>ISERROR(SEARCH("OK",P55))</formula>
    </cfRule>
    <cfRule type="notContainsText" dxfId="1072" priority="3651" operator="notContains" text="OK">
      <formula>ISERROR(SEARCH("OK",P55))</formula>
    </cfRule>
  </conditionalFormatting>
  <conditionalFormatting sqref="DW13:DW18">
    <cfRule type="notContainsText" dxfId="1071" priority="368" operator="notContains" text="OK">
      <formula>ISERROR(SEARCH("OK",DW13))</formula>
    </cfRule>
    <cfRule type="notContainsText" dxfId="1070" priority="369" operator="notContains" text="OK">
      <formula>ISERROR(SEARCH("OK",DW13))</formula>
    </cfRule>
  </conditionalFormatting>
  <conditionalFormatting sqref="DT97">
    <cfRule type="notContainsText" dxfId="1069" priority="286" operator="notContains" text="OK">
      <formula>ISERROR(SEARCH("OK",DT97))</formula>
    </cfRule>
  </conditionalFormatting>
  <conditionalFormatting sqref="BO66">
    <cfRule type="notContainsText" dxfId="1068" priority="1208" operator="notContains" text="OK">
      <formula>ISERROR(SEARCH("OK",BO66))</formula>
    </cfRule>
    <cfRule type="notContainsText" dxfId="1067" priority="1209" operator="notContains" text="OK">
      <formula>ISERROR(SEARCH("OK",BO66))</formula>
    </cfRule>
  </conditionalFormatting>
  <conditionalFormatting sqref="DE81">
    <cfRule type="notContainsText" dxfId="1066" priority="662" operator="notContains" text="OK">
      <formula>ISERROR(SEARCH("OK",DE81))</formula>
    </cfRule>
  </conditionalFormatting>
  <conditionalFormatting sqref="DW11">
    <cfRule type="notContainsText" dxfId="1065" priority="373" operator="notContains" text="OK">
      <formula>ISERROR(SEARCH("OK",DW11))</formula>
    </cfRule>
    <cfRule type="notContainsText" dxfId="1064" priority="372" operator="notContains" text="OK">
      <formula>ISERROR(SEARCH("OK",DW11))</formula>
    </cfRule>
  </conditionalFormatting>
  <conditionalFormatting sqref="DW71">
    <cfRule type="notContainsText" dxfId="1063" priority="323" operator="notContains" text="OK">
      <formula>ISERROR(SEARCH("OK",DW71))</formula>
    </cfRule>
  </conditionalFormatting>
  <conditionalFormatting sqref="BL64">
    <cfRule type="notContainsText" dxfId="1062" priority="1151" operator="notContains" text="OK">
      <formula>ISERROR(SEARCH("OK",BL64))</formula>
    </cfRule>
  </conditionalFormatting>
  <conditionalFormatting sqref="AZ73">
    <cfRule type="notContainsText" dxfId="1061" priority="3459" operator="notContains" text="OK">
      <formula>ISERROR(SEARCH("OK",AZ73))</formula>
    </cfRule>
  </conditionalFormatting>
  <conditionalFormatting sqref="AT55:AT59">
    <cfRule type="notContainsText" dxfId="1060" priority="3392" operator="notContains" text="OK">
      <formula>ISERROR(SEARCH("OK",AT55))</formula>
    </cfRule>
    <cfRule type="notContainsText" dxfId="1059" priority="3391" operator="notContains" text="OK">
      <formula>ISERROR(SEARCH("OK",AT55))</formula>
    </cfRule>
  </conditionalFormatting>
  <conditionalFormatting sqref="BR107">
    <cfRule type="notContainsText" dxfId="1058" priority="1066" operator="notContains" text="OK">
      <formula>ISERROR(SEARCH("OK",BR107))</formula>
    </cfRule>
  </conditionalFormatting>
  <conditionalFormatting sqref="EI12">
    <cfRule type="notContainsText" dxfId="1057" priority="53" operator="notContains" text="OK">
      <formula>ISERROR(SEARCH("OK",EI12))</formula>
    </cfRule>
    <cfRule type="notContainsText" dxfId="1056" priority="54" operator="notContains" text="OK">
      <formula>ISERROR(SEARCH("OK",EI12))</formula>
    </cfRule>
  </conditionalFormatting>
  <conditionalFormatting sqref="P105">
    <cfRule type="notContainsText" dxfId="1055" priority="1864" operator="notContains" text="OK">
      <formula>ISERROR(SEARCH("OK",P105))</formula>
    </cfRule>
  </conditionalFormatting>
  <conditionalFormatting sqref="CP91:CP93">
    <cfRule type="notContainsText" dxfId="1054" priority="1400" operator="notContains" text="OK">
      <formula>ISERROR(SEARCH("OK",CP91))</formula>
    </cfRule>
  </conditionalFormatting>
  <conditionalFormatting sqref="BO77">
    <cfRule type="notContainsText" dxfId="1053" priority="1198" operator="notContains" text="OK">
      <formula>ISERROR(SEARCH("OK",BO77))</formula>
    </cfRule>
  </conditionalFormatting>
  <conditionalFormatting sqref="P91:P93">
    <cfRule type="notContainsText" dxfId="1052" priority="3633" operator="notContains" text="OK">
      <formula>ISERROR(SEARCH("OK",P91))</formula>
    </cfRule>
  </conditionalFormatting>
  <conditionalFormatting sqref="BX47">
    <cfRule type="notContainsText" dxfId="1051" priority="987" operator="notContains" text="OK">
      <formula>ISERROR(SEARCH("OK",BX47))</formula>
    </cfRule>
  </conditionalFormatting>
  <conditionalFormatting sqref="BX55:BX59">
    <cfRule type="notContainsText" dxfId="1050" priority="994" operator="notContains" text="OK">
      <formula>ISERROR(SEARCH("OK",BX55))</formula>
    </cfRule>
    <cfRule type="notContainsText" dxfId="1049" priority="993" operator="notContains" text="OK">
      <formula>ISERROR(SEARCH("OK",BX55))</formula>
    </cfRule>
  </conditionalFormatting>
  <conditionalFormatting sqref="AK12">
    <cfRule type="notContainsText" dxfId="1048" priority="1643" operator="notContains" text="OK">
      <formula>ISERROR(SEARCH("OK",AK12))</formula>
    </cfRule>
    <cfRule type="notContainsText" dxfId="1047" priority="1644" operator="notContains" text="OK">
      <formula>ISERROR(SEARCH("OK",AK12))</formula>
    </cfRule>
  </conditionalFormatting>
  <conditionalFormatting sqref="CP76">
    <cfRule type="notContainsText" dxfId="1046" priority="1407" operator="notContains" text="OK">
      <formula>ISERROR(SEARCH("OK",CP76))</formula>
    </cfRule>
  </conditionalFormatting>
  <conditionalFormatting sqref="EC69:EC70">
    <cfRule type="notContainsText" dxfId="1045" priority="194" operator="notContains" text="OK">
      <formula>ISERROR(SEARCH("OK",EC69))</formula>
    </cfRule>
    <cfRule type="notContainsText" dxfId="1044" priority="193" operator="notContains" text="OK">
      <formula>ISERROR(SEARCH("OK",EC69))</formula>
    </cfRule>
  </conditionalFormatting>
  <conditionalFormatting sqref="AN107">
    <cfRule type="notContainsText" dxfId="1043" priority="1652" operator="notContains" text="OK">
      <formula>ISERROR(SEARCH("OK",AN107))</formula>
    </cfRule>
  </conditionalFormatting>
  <conditionalFormatting sqref="DT65">
    <cfRule type="notContainsText" dxfId="1042" priority="298" operator="notContains" text="OK">
      <formula>ISERROR(SEARCH("OK",DT65))</formula>
    </cfRule>
  </conditionalFormatting>
  <conditionalFormatting sqref="CA91:CA93">
    <cfRule type="notContainsText" dxfId="1041" priority="871" operator="notContains" text="OK">
      <formula>ISERROR(SEARCH("OK",CA91))</formula>
    </cfRule>
  </conditionalFormatting>
  <conditionalFormatting sqref="P107">
    <cfRule type="notContainsText" dxfId="1040" priority="3620" operator="notContains" text="OK">
      <formula>ISERROR(SEARCH("OK",P107))</formula>
    </cfRule>
  </conditionalFormatting>
  <conditionalFormatting sqref="AN31:AN33">
    <cfRule type="notContainsText" dxfId="1039" priority="1690" operator="notContains" text="OK">
      <formula>ISERROR(SEARCH("OK",AN31))</formula>
    </cfRule>
    <cfRule type="notContainsText" dxfId="1038" priority="1689" operator="notContains" text="OK">
      <formula>ISERROR(SEARCH("OK",AN31))</formula>
    </cfRule>
  </conditionalFormatting>
  <conditionalFormatting sqref="DW83">
    <cfRule type="notContainsText" dxfId="1037" priority="325" operator="notContains" text="OK">
      <formula>ISERROR(SEARCH("OK",DW83))</formula>
    </cfRule>
  </conditionalFormatting>
  <conditionalFormatting sqref="EO83">
    <cfRule type="notContainsText" dxfId="1036" priority="2823" operator="notContains" text="OK">
      <formula>ISERROR(SEARCH("OK",EO83))</formula>
    </cfRule>
  </conditionalFormatting>
  <conditionalFormatting sqref="BL82">
    <cfRule type="notContainsText" dxfId="1035" priority="1124" operator="notContains" text="OK">
      <formula>ISERROR(SEARCH("OK",BL82))</formula>
    </cfRule>
  </conditionalFormatting>
  <conditionalFormatting sqref="BI96">
    <cfRule type="notContainsText" dxfId="1034" priority="1451" operator="notContains" text="OK">
      <formula>ISERROR(SEARCH("OK",BI96))</formula>
    </cfRule>
  </conditionalFormatting>
  <conditionalFormatting sqref="DW84">
    <cfRule type="notContainsText" dxfId="1033" priority="343" operator="notContains" text="OK">
      <formula>ISERROR(SEARCH("OK",DW84))</formula>
    </cfRule>
  </conditionalFormatting>
  <conditionalFormatting sqref="AZ102">
    <cfRule type="notContainsText" dxfId="1032" priority="3466" operator="notContains" text="OK">
      <formula>ISERROR(SEARCH("OK",AZ102))</formula>
    </cfRule>
    <cfRule type="notContainsText" dxfId="1031" priority="3467" operator="notContains" text="OK">
      <formula>ISERROR(SEARCH("OK",AZ102))</formula>
    </cfRule>
  </conditionalFormatting>
  <conditionalFormatting sqref="CA107">
    <cfRule type="notContainsText" dxfId="1030" priority="858" operator="notContains" text="OK">
      <formula>ISERROR(SEARCH("OK",CA107))</formula>
    </cfRule>
  </conditionalFormatting>
  <conditionalFormatting sqref="DQ13:DQ18">
    <cfRule type="notContainsText" dxfId="1029" priority="421" operator="notContains" text="OK">
      <formula>ISERROR(SEARCH("OK",DQ13))</formula>
    </cfRule>
    <cfRule type="notContainsText" dxfId="1028" priority="420" operator="notContains" text="OK">
      <formula>ISERROR(SEARCH("OK",DQ13))</formula>
    </cfRule>
  </conditionalFormatting>
  <conditionalFormatting sqref="P11">
    <cfRule type="notContainsText" dxfId="1027" priority="3666" operator="notContains" text="OK">
      <formula>ISERROR(SEARCH("OK",P11))</formula>
    </cfRule>
    <cfRule type="notContainsText" dxfId="1026" priority="3665" operator="notContains" text="OK">
      <formula>ISERROR(SEARCH("OK",P11))</formula>
    </cfRule>
  </conditionalFormatting>
  <conditionalFormatting sqref="DT86">
    <cfRule type="notContainsText" dxfId="1025" priority="289" operator="notContains" text="OK">
      <formula>ISERROR(SEARCH("OK",DT86))</formula>
    </cfRule>
  </conditionalFormatting>
  <conditionalFormatting sqref="P64">
    <cfRule type="notContainsText" dxfId="1024" priority="3644" operator="notContains" text="OK">
      <formula>ISERROR(SEARCH("OK",P64))</formula>
    </cfRule>
  </conditionalFormatting>
  <conditionalFormatting sqref="DK101">
    <cfRule type="notContainsText" dxfId="1023" priority="489" operator="notContains" text="OK">
      <formula>ISERROR(SEARCH("OK",DK101))</formula>
    </cfRule>
    <cfRule type="notContainsText" dxfId="1022" priority="488" operator="notContains" text="OK">
      <formula>ISERROR(SEARCH("OK",DK101))</formula>
    </cfRule>
  </conditionalFormatting>
  <conditionalFormatting sqref="AQ99">
    <cfRule type="notContainsText" dxfId="1021" priority="3316" operator="notContains" text="OK">
      <formula>ISERROR(SEARCH("OK",AQ99))</formula>
    </cfRule>
  </conditionalFormatting>
  <conditionalFormatting sqref="BR101">
    <cfRule type="notContainsText" dxfId="1020" priority="1072" operator="notContains" text="OK">
      <formula>ISERROR(SEARCH("OK",BR101))</formula>
    </cfRule>
    <cfRule type="notContainsText" dxfId="1019" priority="1071" operator="notContains" text="OK">
      <formula>ISERROR(SEARCH("OK",BR101))</formula>
    </cfRule>
  </conditionalFormatting>
  <conditionalFormatting sqref="P46">
    <cfRule type="notContainsText" dxfId="1018" priority="3646" operator="notContains" text="OK">
      <formula>ISERROR(SEARCH("OK",P46))</formula>
    </cfRule>
  </conditionalFormatting>
  <conditionalFormatting sqref="CJ39:CJ41">
    <cfRule type="notContainsText" dxfId="1017" priority="1318" operator="notContains" text="OK">
      <formula>ISERROR(SEARCH("OK",CJ39))</formula>
    </cfRule>
    <cfRule type="notContainsText" dxfId="1016" priority="1319" operator="notContains" text="OK">
      <formula>ISERROR(SEARCH("OK",CJ39))</formula>
    </cfRule>
  </conditionalFormatting>
  <conditionalFormatting sqref="CS98">
    <cfRule type="notContainsText" dxfId="1015" priority="811" operator="notContains" text="OK">
      <formula>ISERROR(SEARCH("OK",CS98))</formula>
    </cfRule>
  </conditionalFormatting>
  <conditionalFormatting sqref="Y13:Y18">
    <cfRule type="notContainsText" dxfId="1014" priority="3297" operator="notContains" text="OK">
      <formula>ISERROR(SEARCH("OK",Y13))</formula>
    </cfRule>
    <cfRule type="notContainsText" dxfId="1013" priority="3298" operator="notContains" text="OK">
      <formula>ISERROR(SEARCH("OK",Y13))</formula>
    </cfRule>
  </conditionalFormatting>
  <conditionalFormatting sqref="DQ99">
    <cfRule type="notContainsText" dxfId="1012" priority="387" operator="notContains" text="OK">
      <formula>ISERROR(SEARCH("OK",DQ99))</formula>
    </cfRule>
  </conditionalFormatting>
  <conditionalFormatting sqref="AQ84">
    <cfRule type="notContainsText" dxfId="1011" priority="3324" operator="notContains" text="OK">
      <formula>ISERROR(SEARCH("OK",AQ84))</formula>
    </cfRule>
  </conditionalFormatting>
  <conditionalFormatting sqref="AB102">
    <cfRule type="notContainsText" dxfId="1010" priority="1811" operator="notContains" text="OK">
      <formula>ISERROR(SEARCH("OK",AB102))</formula>
    </cfRule>
    <cfRule type="notContainsText" dxfId="1009" priority="1812" operator="notContains" text="OK">
      <formula>ISERROR(SEARCH("OK",AB102))</formula>
    </cfRule>
  </conditionalFormatting>
  <conditionalFormatting sqref="BR44:BR45 BR48:BR52">
    <cfRule type="notContainsText" dxfId="1008" priority="1101" operator="notContains" text="OK">
      <formula>ISERROR(SEARCH("OK",BR44))</formula>
    </cfRule>
    <cfRule type="notContainsText" dxfId="1007" priority="1100" operator="notContains" text="OK">
      <formula>ISERROR(SEARCH("OK",BR44))</formula>
    </cfRule>
  </conditionalFormatting>
  <conditionalFormatting sqref="S69:S70">
    <cfRule type="notContainsText" dxfId="1006" priority="3595" operator="notContains" text="OK">
      <formula>ISERROR(SEARCH("OK",S69))</formula>
    </cfRule>
    <cfRule type="notContainsText" dxfId="1005" priority="3596" operator="notContains" text="OK">
      <formula>ISERROR(SEARCH("OK",S69))</formula>
    </cfRule>
  </conditionalFormatting>
  <conditionalFormatting sqref="Y106">
    <cfRule type="notContainsText" dxfId="1004" priority="3257" operator="notContains" text="OK">
      <formula>ISERROR(SEARCH("OK",Y106))</formula>
    </cfRule>
  </conditionalFormatting>
  <conditionalFormatting sqref="EO101">
    <cfRule type="notContainsText" dxfId="1003" priority="2829" operator="notContains" text="OK">
      <formula>ISERROR(SEARCH("OK",EO101))</formula>
    </cfRule>
    <cfRule type="notContainsText" dxfId="1002" priority="2830" operator="notContains" text="OK">
      <formula>ISERROR(SEARCH("OK",EO101))</formula>
    </cfRule>
  </conditionalFormatting>
  <conditionalFormatting sqref="AT97">
    <cfRule type="notContainsText" dxfId="1001" priority="3371" operator="notContains" text="OK">
      <formula>ISERROR(SEARCH("OK",AT97))</formula>
    </cfRule>
  </conditionalFormatting>
  <conditionalFormatting sqref="CM100">
    <cfRule type="notContainsText" dxfId="1000" priority="1341" operator="notContains" text="OK">
      <formula>ISERROR(SEARCH("OK",CM100))</formula>
    </cfRule>
    <cfRule type="notContainsText" dxfId="999" priority="1342" operator="notContains" text="OK">
      <formula>ISERROR(SEARCH("OK",CM100))</formula>
    </cfRule>
  </conditionalFormatting>
  <conditionalFormatting sqref="EO96">
    <cfRule type="notContainsText" dxfId="998" priority="2837" operator="notContains" text="OK">
      <formula>ISERROR(SEARCH("OK",EO96))</formula>
    </cfRule>
  </conditionalFormatting>
  <conditionalFormatting sqref="AH44:AH45 AH48:AH52">
    <cfRule type="notContainsText" dxfId="997" priority="1737" operator="notContains" text="OK">
      <formula>ISERROR(SEARCH("OK",AH44))</formula>
    </cfRule>
    <cfRule type="notContainsText" dxfId="996" priority="1738" operator="notContains" text="OK">
      <formula>ISERROR(SEARCH("OK",AH44))</formula>
    </cfRule>
  </conditionalFormatting>
  <conditionalFormatting sqref="DK72">
    <cfRule type="notContainsText" dxfId="995" priority="506" operator="notContains" text="OK">
      <formula>ISERROR(SEARCH("OK",DK72))</formula>
    </cfRule>
  </conditionalFormatting>
  <conditionalFormatting sqref="AE96">
    <cfRule type="notContainsText" dxfId="994" priority="1768" operator="notContains" text="OK">
      <formula>ISERROR(SEARCH("OK",AE96))</formula>
    </cfRule>
  </conditionalFormatting>
  <conditionalFormatting sqref="BO76">
    <cfRule type="notContainsText" dxfId="993" priority="1199" operator="notContains" text="OK">
      <formula>ISERROR(SEARCH("OK",BO76))</formula>
    </cfRule>
  </conditionalFormatting>
  <conditionalFormatting sqref="AE11">
    <cfRule type="notContainsText" dxfId="992" priority="1802" operator="notContains" text="OK">
      <formula>ISERROR(SEARCH("OK",AE11))</formula>
    </cfRule>
    <cfRule type="notContainsText" dxfId="991" priority="1801" operator="notContains" text="OK">
      <formula>ISERROR(SEARCH("OK",AE11))</formula>
    </cfRule>
  </conditionalFormatting>
  <conditionalFormatting sqref="CS72">
    <cfRule type="notContainsText" dxfId="990" priority="824" operator="notContains" text="OK">
      <formula>ISERROR(SEARCH("OK",CS72))</formula>
    </cfRule>
  </conditionalFormatting>
  <conditionalFormatting sqref="BU101">
    <cfRule type="notContainsText" dxfId="989" priority="1018" operator="notContains" text="OK">
      <formula>ISERROR(SEARCH("OK",BU101))</formula>
    </cfRule>
    <cfRule type="notContainsText" dxfId="988" priority="1019" operator="notContains" text="OK">
      <formula>ISERROR(SEARCH("OK",BU101))</formula>
    </cfRule>
  </conditionalFormatting>
  <conditionalFormatting sqref="EC12">
    <cfRule type="notContainsText" dxfId="987" priority="209" operator="notContains" text="OK">
      <formula>ISERROR(SEARCH("OK",EC12))</formula>
    </cfRule>
    <cfRule type="notContainsText" dxfId="986" priority="210" operator="notContains" text="OK">
      <formula>ISERROR(SEARCH("OK",EC12))</formula>
    </cfRule>
  </conditionalFormatting>
  <conditionalFormatting sqref="EC39:EC41">
    <cfRule type="notContainsText" dxfId="985" priority="201" operator="notContains" text="OK">
      <formula>ISERROR(SEARCH("OK",EC39))</formula>
    </cfRule>
    <cfRule type="notContainsText" dxfId="984" priority="202" operator="notContains" text="OK">
      <formula>ISERROR(SEARCH("OK",EC39))</formula>
    </cfRule>
  </conditionalFormatting>
  <conditionalFormatting sqref="AW96">
    <cfRule type="notContainsText" dxfId="983" priority="3424" operator="notContains" text="OK">
      <formula>ISERROR(SEARCH("OK",AW96))</formula>
    </cfRule>
  </conditionalFormatting>
  <conditionalFormatting sqref="BU82">
    <cfRule type="notContainsText" dxfId="982" priority="1011" operator="notContains" text="OK">
      <formula>ISERROR(SEARCH("OK",BU82))</formula>
    </cfRule>
  </conditionalFormatting>
  <conditionalFormatting sqref="CD102">
    <cfRule type="notContainsText" dxfId="981" priority="912" operator="notContains" text="OK">
      <formula>ISERROR(SEARCH("OK",CD102))</formula>
    </cfRule>
    <cfRule type="notContainsText" dxfId="980" priority="913" operator="notContains" text="OK">
      <formula>ISERROR(SEARCH("OK",CD102))</formula>
    </cfRule>
  </conditionalFormatting>
  <conditionalFormatting sqref="BL77">
    <cfRule type="notContainsText" dxfId="979" priority="1146" operator="notContains" text="OK">
      <formula>ISERROR(SEARCH("OK",BL77))</formula>
    </cfRule>
  </conditionalFormatting>
  <conditionalFormatting sqref="BF47">
    <cfRule type="notContainsText" dxfId="978" priority="1516" operator="notContains" text="OK">
      <formula>ISERROR(SEARCH("OK",BF47))</formula>
    </cfRule>
  </conditionalFormatting>
  <conditionalFormatting sqref="DZ65">
    <cfRule type="notContainsText" dxfId="977" priority="242" operator="notContains" text="OK">
      <formula>ISERROR(SEARCH("OK",DZ65))</formula>
    </cfRule>
  </conditionalFormatting>
  <conditionalFormatting sqref="EF65">
    <cfRule type="notContainsText" dxfId="976" priority="137" operator="notContains" text="OK">
      <formula>ISERROR(SEARCH("OK",EF65))</formula>
    </cfRule>
  </conditionalFormatting>
  <conditionalFormatting sqref="EF82">
    <cfRule type="notContainsText" dxfId="975" priority="111" operator="notContains" text="OK">
      <formula>ISERROR(SEARCH("OK",EF82))</formula>
    </cfRule>
  </conditionalFormatting>
  <conditionalFormatting sqref="Y39:Y41">
    <cfRule type="notContainsText" dxfId="974" priority="3292" operator="notContains" text="OK">
      <formula>ISERROR(SEARCH("OK",Y39))</formula>
    </cfRule>
    <cfRule type="notContainsText" dxfId="973" priority="3291" operator="notContains" text="OK">
      <formula>ISERROR(SEARCH("OK",Y39))</formula>
    </cfRule>
  </conditionalFormatting>
  <conditionalFormatting sqref="BL39:BL41">
    <cfRule type="notContainsText" dxfId="972" priority="1162" operator="notContains" text="OK">
      <formula>ISERROR(SEARCH("OK",BL39))</formula>
    </cfRule>
    <cfRule type="notContainsText" dxfId="971" priority="1163" operator="notContains" text="OK">
      <formula>ISERROR(SEARCH("OK",BL39))</formula>
    </cfRule>
  </conditionalFormatting>
  <conditionalFormatting sqref="EL13:EL18">
    <cfRule type="notContainsText" dxfId="970" priority="103" operator="notContains" text="OK">
      <formula>ISERROR(SEARCH("OK",EL13))</formula>
    </cfRule>
    <cfRule type="notContainsText" dxfId="969" priority="104" operator="notContains" text="OK">
      <formula>ISERROR(SEARCH("OK",EL13))</formula>
    </cfRule>
  </conditionalFormatting>
  <conditionalFormatting sqref="AT77">
    <cfRule type="notContainsText" dxfId="968" priority="3379" operator="notContains" text="OK">
      <formula>ISERROR(SEARCH("OK",AT77))</formula>
    </cfRule>
  </conditionalFormatting>
  <conditionalFormatting sqref="BC65">
    <cfRule type="notContainsText" dxfId="967" priority="1567" operator="notContains" text="OK">
      <formula>ISERROR(SEARCH("OK",BC65))</formula>
    </cfRule>
  </conditionalFormatting>
  <conditionalFormatting sqref="CM77">
    <cfRule type="notContainsText" dxfId="966" priority="1354" operator="notContains" text="OK">
      <formula>ISERROR(SEARCH("OK",CM77))</formula>
    </cfRule>
  </conditionalFormatting>
  <conditionalFormatting sqref="DZ84">
    <cfRule type="notContainsText" dxfId="965" priority="235" operator="notContains" text="OK">
      <formula>ISERROR(SEARCH("OK",DZ84))</formula>
    </cfRule>
  </conditionalFormatting>
  <conditionalFormatting sqref="BC86">
    <cfRule type="notContainsText" dxfId="964" priority="1558" operator="notContains" text="OK">
      <formula>ISERROR(SEARCH("OK",BC86))</formula>
    </cfRule>
  </conditionalFormatting>
  <conditionalFormatting sqref="EI97">
    <cfRule type="notContainsText" dxfId="963" priority="21" operator="notContains" text="OK">
      <formula>ISERROR(SEARCH("OK",EI97))</formula>
    </cfRule>
  </conditionalFormatting>
  <conditionalFormatting sqref="AK107">
    <cfRule type="notContainsText" dxfId="962" priority="1600" operator="notContains" text="OK">
      <formula>ISERROR(SEARCH("OK",AK107))</formula>
    </cfRule>
  </conditionalFormatting>
  <conditionalFormatting sqref="V107">
    <cfRule type="notContainsText" dxfId="961" priority="3204" operator="notContains" text="OK">
      <formula>ISERROR(SEARCH("OK",V107))</formula>
    </cfRule>
  </conditionalFormatting>
  <conditionalFormatting sqref="BR96:BR99">
    <cfRule type="notContainsText" dxfId="960" priority="1077" operator="notContains" text="OK">
      <formula>ISERROR(SEARCH("OK",BR96))</formula>
    </cfRule>
  </conditionalFormatting>
  <conditionalFormatting sqref="EL106">
    <cfRule type="notContainsText" dxfId="959" priority="63" operator="notContains" text="OK">
      <formula>ISERROR(SEARCH("OK",EL106))</formula>
    </cfRule>
  </conditionalFormatting>
  <conditionalFormatting sqref="AT99">
    <cfRule type="notContainsText" dxfId="958" priority="3368" operator="notContains" text="OK">
      <formula>ISERROR(SEARCH("OK",AT99))</formula>
    </cfRule>
  </conditionalFormatting>
  <conditionalFormatting sqref="AQ101">
    <cfRule type="notContainsText" dxfId="957" priority="3313" operator="notContains" text="OK">
      <formula>ISERROR(SEARCH("OK",AQ101))</formula>
    </cfRule>
    <cfRule type="notContainsText" dxfId="956" priority="3312" operator="notContains" text="OK">
      <formula>ISERROR(SEARCH("OK",AQ101))</formula>
    </cfRule>
  </conditionalFormatting>
  <conditionalFormatting sqref="DH97">
    <cfRule type="notContainsText" dxfId="955" priority="548" operator="notContains" text="OK">
      <formula>ISERROR(SEARCH("OK",DH97))</formula>
    </cfRule>
  </conditionalFormatting>
  <conditionalFormatting sqref="M64">
    <cfRule type="notContainsText" dxfId="954" priority="3697" operator="notContains" text="OK">
      <formula>ISERROR(SEARCH("OK",M64))</formula>
    </cfRule>
  </conditionalFormatting>
  <conditionalFormatting sqref="CV44:CV45 CV48:CV52">
    <cfRule type="notContainsText" dxfId="953" priority="783" operator="notContains" text="OK">
      <formula>ISERROR(SEARCH("OK",CV44))</formula>
    </cfRule>
    <cfRule type="notContainsText" dxfId="952" priority="782" operator="notContains" text="OK">
      <formula>ISERROR(SEARCH("OK",CV44))</formula>
    </cfRule>
  </conditionalFormatting>
  <conditionalFormatting sqref="AQ64">
    <cfRule type="notContainsText" dxfId="951" priority="3332" operator="notContains" text="OK">
      <formula>ISERROR(SEARCH("OK",AQ64))</formula>
    </cfRule>
  </conditionalFormatting>
  <conditionalFormatting sqref="M84">
    <cfRule type="notContainsText" dxfId="950" priority="3689" operator="notContains" text="OK">
      <formula>ISERROR(SEARCH("OK",M84))</formula>
    </cfRule>
  </conditionalFormatting>
  <conditionalFormatting sqref="CD44:CD45 CD48:CD52">
    <cfRule type="notContainsText" dxfId="949" priority="943" operator="notContains" text="OK">
      <formula>ISERROR(SEARCH("OK",CD44))</formula>
    </cfRule>
    <cfRule type="notContainsText" dxfId="948" priority="944" operator="notContains" text="OK">
      <formula>ISERROR(SEARCH("OK",CD44))</formula>
    </cfRule>
  </conditionalFormatting>
  <conditionalFormatting sqref="EL83">
    <cfRule type="notContainsText" dxfId="947" priority="60" operator="notContains" text="OK">
      <formula>ISERROR(SEARCH("OK",EL83))</formula>
    </cfRule>
  </conditionalFormatting>
  <conditionalFormatting sqref="BU102">
    <cfRule type="notContainsText" dxfId="946" priority="1016" operator="notContains" text="OK">
      <formula>ISERROR(SEARCH("OK",BU102))</formula>
    </cfRule>
    <cfRule type="notContainsText" dxfId="945" priority="1017" operator="notContains" text="OK">
      <formula>ISERROR(SEARCH("OK",BU102))</formula>
    </cfRule>
  </conditionalFormatting>
  <conditionalFormatting sqref="BL101">
    <cfRule type="notContainsText" dxfId="944" priority="1131" operator="notContains" text="OK">
      <formula>ISERROR(SEARCH("OK",BL101))</formula>
    </cfRule>
    <cfRule type="notContainsText" dxfId="943" priority="1132" operator="notContains" text="OK">
      <formula>ISERROR(SEARCH("OK",BL101))</formula>
    </cfRule>
  </conditionalFormatting>
  <conditionalFormatting sqref="DB101">
    <cfRule type="notContainsText" dxfId="942" priority="597" operator="notContains" text="OK">
      <formula>ISERROR(SEARCH("OK",DB101))</formula>
    </cfRule>
    <cfRule type="notContainsText" dxfId="941" priority="598" operator="notContains" text="OK">
      <formula>ISERROR(SEARCH("OK",DB101))</formula>
    </cfRule>
  </conditionalFormatting>
  <conditionalFormatting sqref="CV76">
    <cfRule type="notContainsText" dxfId="940" priority="769" operator="notContains" text="OK">
      <formula>ISERROR(SEARCH("OK",CV76))</formula>
    </cfRule>
  </conditionalFormatting>
  <conditionalFormatting sqref="DQ69:DQ70">
    <cfRule type="notContainsText" dxfId="939" priority="406" operator="notContains" text="OK">
      <formula>ISERROR(SEARCH("OK",DQ69))</formula>
    </cfRule>
    <cfRule type="notContainsText" dxfId="938" priority="407" operator="notContains" text="OK">
      <formula>ISERROR(SEARCH("OK",DQ69))</formula>
    </cfRule>
  </conditionalFormatting>
  <conditionalFormatting sqref="Y102">
    <cfRule type="notContainsText" dxfId="937" priority="3258" operator="notContains" text="OK">
      <formula>ISERROR(SEARCH("OK",Y102))</formula>
    </cfRule>
    <cfRule type="notContainsText" dxfId="936" priority="3259" operator="notContains" text="OK">
      <formula>ISERROR(SEARCH("OK",Y102))</formula>
    </cfRule>
  </conditionalFormatting>
  <conditionalFormatting sqref="BR86">
    <cfRule type="notContainsText" dxfId="935" priority="1081" operator="notContains" text="OK">
      <formula>ISERROR(SEARCH("OK",BR86))</formula>
    </cfRule>
  </conditionalFormatting>
  <conditionalFormatting sqref="DQ55:DQ59">
    <cfRule type="notContainsText" dxfId="934" priority="411" operator="notContains" text="OK">
      <formula>ISERROR(SEARCH("OK",DQ55))</formula>
    </cfRule>
    <cfRule type="notContainsText" dxfId="933" priority="410" operator="notContains" text="OK">
      <formula>ISERROR(SEARCH("OK",DQ55))</formula>
    </cfRule>
  </conditionalFormatting>
  <conditionalFormatting sqref="BR96">
    <cfRule type="notContainsText" dxfId="932" priority="1079" operator="notContains" text="OK">
      <formula>ISERROR(SEARCH("OK",BR96))</formula>
    </cfRule>
  </conditionalFormatting>
  <conditionalFormatting sqref="DN97">
    <cfRule type="notContainsText" dxfId="931" priority="442" operator="notContains" text="OK">
      <formula>ISERROR(SEARCH("OK",DN97))</formula>
    </cfRule>
  </conditionalFormatting>
  <conditionalFormatting sqref="AT13:AT18">
    <cfRule type="notContainsText" dxfId="930" priority="3402" operator="notContains" text="OK">
      <formula>ISERROR(SEARCH("OK",AT13))</formula>
    </cfRule>
    <cfRule type="notContainsText" dxfId="929" priority="3401" operator="notContains" text="OK">
      <formula>ISERROR(SEARCH("OK",AT13))</formula>
    </cfRule>
  </conditionalFormatting>
  <conditionalFormatting sqref="CS44:CS45 CS48:CS52">
    <cfRule type="notContainsText" dxfId="928" priority="835" operator="notContains" text="OK">
      <formula>ISERROR(SEARCH("OK",CS44))</formula>
    </cfRule>
    <cfRule type="notContainsText" dxfId="927" priority="836" operator="notContains" text="OK">
      <formula>ISERROR(SEARCH("OK",CS44))</formula>
    </cfRule>
  </conditionalFormatting>
  <conditionalFormatting sqref="AQ13:AQ18">
    <cfRule type="notContainsText" dxfId="926" priority="3349" operator="notContains" text="OK">
      <formula>ISERROR(SEARCH("OK",AQ13))</formula>
    </cfRule>
    <cfRule type="notContainsText" dxfId="925" priority="3350" operator="notContains" text="OK">
      <formula>ISERROR(SEARCH("OK",AQ13))</formula>
    </cfRule>
  </conditionalFormatting>
  <conditionalFormatting sqref="CG73">
    <cfRule type="notContainsText" dxfId="924" priority="1226" operator="notContains" text="OK">
      <formula>ISERROR(SEARCH("OK",CG73))</formula>
    </cfRule>
  </conditionalFormatting>
  <conditionalFormatting sqref="BO96:BO99">
    <cfRule type="notContainsText" dxfId="923" priority="1189" operator="notContains" text="OK">
      <formula>ISERROR(SEARCH("OK",BO96))</formula>
    </cfRule>
  </conditionalFormatting>
  <conditionalFormatting sqref="DT44:DT45 DT48:DT52">
    <cfRule type="notContainsText" dxfId="922" priority="309" operator="notContains" text="OK">
      <formula>ISERROR(SEARCH("OK",DT44))</formula>
    </cfRule>
    <cfRule type="notContainsText" dxfId="921" priority="308" operator="notContains" text="OK">
      <formula>ISERROR(SEARCH("OK",DT44))</formula>
    </cfRule>
  </conditionalFormatting>
  <conditionalFormatting sqref="CY69:CY70">
    <cfRule type="notContainsText" dxfId="920" priority="724" operator="notContains" text="OK">
      <formula>ISERROR(SEARCH("OK",CY69))</formula>
    </cfRule>
    <cfRule type="notContainsText" dxfId="919" priority="725" operator="notContains" text="OK">
      <formula>ISERROR(SEARCH("OK",CY69))</formula>
    </cfRule>
  </conditionalFormatting>
  <conditionalFormatting sqref="CG82">
    <cfRule type="notContainsText" dxfId="918" priority="1228" operator="notContains" text="OK">
      <formula>ISERROR(SEARCH("OK",CG82))</formula>
    </cfRule>
  </conditionalFormatting>
  <conditionalFormatting sqref="CP64">
    <cfRule type="notContainsText" dxfId="917" priority="1411" operator="notContains" text="OK">
      <formula>ISERROR(SEARCH("OK",CP64))</formula>
    </cfRule>
  </conditionalFormatting>
  <conditionalFormatting sqref="Y108">
    <cfRule type="notContainsText" dxfId="916" priority="3255" operator="notContains" text="OK">
      <formula>ISERROR(SEARCH("OK",Y108))</formula>
    </cfRule>
  </conditionalFormatting>
  <conditionalFormatting sqref="BC91:BC93">
    <cfRule type="notContainsText" dxfId="915" priority="1557" operator="notContains" text="OK">
      <formula>ISERROR(SEARCH("OK",BC91))</formula>
    </cfRule>
  </conditionalFormatting>
  <conditionalFormatting sqref="DB97">
    <cfRule type="notContainsText" dxfId="914" priority="604" operator="notContains" text="OK">
      <formula>ISERROR(SEARCH("OK",DB97))</formula>
    </cfRule>
  </conditionalFormatting>
  <conditionalFormatting sqref="CP96">
    <cfRule type="notContainsText" dxfId="913" priority="1399" operator="notContains" text="OK">
      <formula>ISERROR(SEARCH("OK",CP96))</formula>
    </cfRule>
  </conditionalFormatting>
  <conditionalFormatting sqref="DB11">
    <cfRule type="notContainsText" dxfId="912" priority="638" operator="notContains" text="OK">
      <formula>ISERROR(SEARCH("OK",DB11))</formula>
    </cfRule>
    <cfRule type="notContainsText" dxfId="911" priority="639" operator="notContains" text="OK">
      <formula>ISERROR(SEARCH("OK",DB11))</formula>
    </cfRule>
  </conditionalFormatting>
  <conditionalFormatting sqref="V73">
    <cfRule type="notContainsText" dxfId="910" priority="3199" operator="notContains" text="OK">
      <formula>ISERROR(SEARCH("OK",V73))</formula>
    </cfRule>
  </conditionalFormatting>
  <conditionalFormatting sqref="BL11">
    <cfRule type="notContainsText" dxfId="909" priority="1172" operator="notContains" text="OK">
      <formula>ISERROR(SEARCH("OK",BL11))</formula>
    </cfRule>
    <cfRule type="notContainsText" dxfId="908" priority="1173" operator="notContains" text="OK">
      <formula>ISERROR(SEARCH("OK",BL11))</formula>
    </cfRule>
  </conditionalFormatting>
  <conditionalFormatting sqref="BR64">
    <cfRule type="notContainsText" dxfId="907" priority="1091" operator="notContains" text="OK">
      <formula>ISERROR(SEARCH("OK",BR64))</formula>
    </cfRule>
  </conditionalFormatting>
  <conditionalFormatting sqref="BO72">
    <cfRule type="notContainsText" dxfId="906" priority="1201" operator="notContains" text="OK">
      <formula>ISERROR(SEARCH("OK",BO72))</formula>
    </cfRule>
  </conditionalFormatting>
  <conditionalFormatting sqref="CM97">
    <cfRule type="notContainsText" dxfId="905" priority="1346" operator="notContains" text="OK">
      <formula>ISERROR(SEARCH("OK",CM97))</formula>
    </cfRule>
  </conditionalFormatting>
  <conditionalFormatting sqref="CS84">
    <cfRule type="notContainsText" dxfId="904" priority="818" operator="notContains" text="OK">
      <formula>ISERROR(SEARCH("OK",CS84))</formula>
    </cfRule>
  </conditionalFormatting>
  <conditionalFormatting sqref="AN102">
    <cfRule type="notContainsText" dxfId="903" priority="1654" operator="notContains" text="OK">
      <formula>ISERROR(SEARCH("OK",AN102))</formula>
    </cfRule>
    <cfRule type="notContainsText" dxfId="902" priority="1655" operator="notContains" text="OK">
      <formula>ISERROR(SEARCH("OK",AN102))</formula>
    </cfRule>
  </conditionalFormatting>
  <conditionalFormatting sqref="BR71">
    <cfRule type="notContainsText" dxfId="901" priority="1062" operator="notContains" text="OK">
      <formula>ISERROR(SEARCH("OK",BR71))</formula>
    </cfRule>
  </conditionalFormatting>
  <conditionalFormatting sqref="BO47">
    <cfRule type="notContainsText" dxfId="900" priority="1204" operator="notContains" text="OK">
      <formula>ISERROR(SEARCH("OK",BO47))</formula>
    </cfRule>
  </conditionalFormatting>
  <conditionalFormatting sqref="DH44:DH45 DH48:DH52">
    <cfRule type="notContainsText" dxfId="899" priority="571" operator="notContains" text="OK">
      <formula>ISERROR(SEARCH("OK",DH44))</formula>
    </cfRule>
    <cfRule type="notContainsText" dxfId="898" priority="570" operator="notContains" text="OK">
      <formula>ISERROR(SEARCH("OK",DH44))</formula>
    </cfRule>
  </conditionalFormatting>
  <conditionalFormatting sqref="M47">
    <cfRule type="notContainsText" dxfId="897" priority="3698" operator="notContains" text="OK">
      <formula>ISERROR(SEARCH("OK",M47))</formula>
    </cfRule>
  </conditionalFormatting>
  <conditionalFormatting sqref="AB83">
    <cfRule type="notContainsText" dxfId="896" priority="1806" operator="notContains" text="OK">
      <formula>ISERROR(SEARCH("OK",AB83))</formula>
    </cfRule>
  </conditionalFormatting>
  <conditionalFormatting sqref="EC106">
    <cfRule type="notContainsText" dxfId="895" priority="167" operator="notContains" text="OK">
      <formula>ISERROR(SEARCH("OK",EC106))</formula>
    </cfRule>
  </conditionalFormatting>
  <conditionalFormatting sqref="V64">
    <cfRule type="notContainsText" dxfId="894" priority="3228" operator="notContains" text="OK">
      <formula>ISERROR(SEARCH("OK",V64))</formula>
    </cfRule>
  </conditionalFormatting>
  <conditionalFormatting sqref="DZ83">
    <cfRule type="notContainsText" dxfId="893" priority="216" operator="notContains" text="OK">
      <formula>ISERROR(SEARCH("OK",DZ83))</formula>
    </cfRule>
  </conditionalFormatting>
  <conditionalFormatting sqref="AN11">
    <cfRule type="notContainsText" dxfId="892" priority="1697" operator="notContains" text="OK">
      <formula>ISERROR(SEARCH("OK",AN11))</formula>
    </cfRule>
    <cfRule type="notContainsText" dxfId="891" priority="1698" operator="notContains" text="OK">
      <formula>ISERROR(SEARCH("OK",AN11))</formula>
    </cfRule>
  </conditionalFormatting>
  <conditionalFormatting sqref="BI101">
    <cfRule type="notContainsText" dxfId="890" priority="1443" operator="notContains" text="OK">
      <formula>ISERROR(SEARCH("OK",BI101))</formula>
    </cfRule>
    <cfRule type="notContainsText" dxfId="889" priority="1444" operator="notContains" text="OK">
      <formula>ISERROR(SEARCH("OK",BI101))</formula>
    </cfRule>
  </conditionalFormatting>
  <conditionalFormatting sqref="DT76">
    <cfRule type="notContainsText" dxfId="888" priority="295" operator="notContains" text="OK">
      <formula>ISERROR(SEARCH("OK",DT76))</formula>
    </cfRule>
  </conditionalFormatting>
  <conditionalFormatting sqref="AQ71">
    <cfRule type="notContainsText" dxfId="887" priority="3304" operator="notContains" text="OK">
      <formula>ISERROR(SEARCH("OK",AQ71))</formula>
    </cfRule>
  </conditionalFormatting>
  <conditionalFormatting sqref="M21:M28">
    <cfRule type="notContainsText" dxfId="886" priority="3712" operator="notContains" text="OK">
      <formula>ISERROR(SEARCH("OK",M21))</formula>
    </cfRule>
    <cfRule type="notContainsText" dxfId="885" priority="3713" operator="notContains" text="OK">
      <formula>ISERROR(SEARCH("OK",M21))</formula>
    </cfRule>
  </conditionalFormatting>
  <conditionalFormatting sqref="DN81">
    <cfRule type="notContainsText" dxfId="884" priority="448" operator="notContains" text="OK">
      <formula>ISERROR(SEARCH("OK",DN81))</formula>
    </cfRule>
  </conditionalFormatting>
  <conditionalFormatting sqref="EF39:EF41">
    <cfRule type="notContainsText" dxfId="883" priority="150" operator="notContains" text="OK">
      <formula>ISERROR(SEARCH("OK",EF39))</formula>
    </cfRule>
    <cfRule type="notContainsText" dxfId="882" priority="149" operator="notContains" text="OK">
      <formula>ISERROR(SEARCH("OK",EF39))</formula>
    </cfRule>
  </conditionalFormatting>
  <conditionalFormatting sqref="AK64">
    <cfRule type="notContainsText" dxfId="881" priority="1624" operator="notContains" text="OK">
      <formula>ISERROR(SEARCH("OK",AK64))</formula>
    </cfRule>
  </conditionalFormatting>
  <conditionalFormatting sqref="DQ65">
    <cfRule type="notContainsText" dxfId="880" priority="402" operator="notContains" text="OK">
      <formula>ISERROR(SEARCH("OK",DQ65))</formula>
    </cfRule>
  </conditionalFormatting>
  <conditionalFormatting sqref="BX86">
    <cfRule type="notContainsText" dxfId="879" priority="976" operator="notContains" text="OK">
      <formula>ISERROR(SEARCH("OK",BX86))</formula>
    </cfRule>
  </conditionalFormatting>
  <conditionalFormatting sqref="DE85">
    <cfRule type="notContainsText" dxfId="878" priority="660" operator="notContains" text="OK">
      <formula>ISERROR(SEARCH("OK",DE85))</formula>
    </cfRule>
  </conditionalFormatting>
  <conditionalFormatting sqref="DH91:DH93">
    <cfRule type="notContainsText" dxfId="877" priority="550" operator="notContains" text="OK">
      <formula>ISERROR(SEARCH("OK",DH91))</formula>
    </cfRule>
  </conditionalFormatting>
  <conditionalFormatting sqref="CD31:CD33">
    <cfRule type="notContainsText" dxfId="876" priority="948" operator="notContains" text="OK">
      <formula>ISERROR(SEARCH("OK",CD31))</formula>
    </cfRule>
    <cfRule type="notContainsText" dxfId="875" priority="947" operator="notContains" text="OK">
      <formula>ISERROR(SEARCH("OK",CD31))</formula>
    </cfRule>
  </conditionalFormatting>
  <conditionalFormatting sqref="CY11">
    <cfRule type="notContainsText" dxfId="874" priority="743" operator="notContains" text="OK">
      <formula>ISERROR(SEARCH("OK",CY11))</formula>
    </cfRule>
    <cfRule type="notContainsText" dxfId="873" priority="742" operator="notContains" text="OK">
      <formula>ISERROR(SEARCH("OK",CY11))</formula>
    </cfRule>
  </conditionalFormatting>
  <conditionalFormatting sqref="DW12">
    <cfRule type="notContainsText" dxfId="872" priority="371" operator="notContains" text="OK">
      <formula>ISERROR(SEARCH("OK",DW12))</formula>
    </cfRule>
    <cfRule type="notContainsText" dxfId="871" priority="370" operator="notContains" text="OK">
      <formula>ISERROR(SEARCH("OK",DW12))</formula>
    </cfRule>
  </conditionalFormatting>
  <conditionalFormatting sqref="AN91:AN93">
    <cfRule type="notContainsText" dxfId="870" priority="1665" operator="notContains" text="OK">
      <formula>ISERROR(SEARCH("OK",AN91))</formula>
    </cfRule>
  </conditionalFormatting>
  <conditionalFormatting sqref="DE100">
    <cfRule type="notContainsText" dxfId="869" priority="651" operator="notContains" text="OK">
      <formula>ISERROR(SEARCH("OK",DE100))</formula>
    </cfRule>
    <cfRule type="notContainsText" dxfId="868" priority="652" operator="notContains" text="OK">
      <formula>ISERROR(SEARCH("OK",DE100))</formula>
    </cfRule>
  </conditionalFormatting>
  <conditionalFormatting sqref="BC21:BC28">
    <cfRule type="notContainsText" dxfId="867" priority="1583" operator="notContains" text="OK">
      <formula>ISERROR(SEARCH("OK",BC21))</formula>
    </cfRule>
    <cfRule type="notContainsText" dxfId="866" priority="1584" operator="notContains" text="OK">
      <formula>ISERROR(SEARCH("OK",BC21))</formula>
    </cfRule>
  </conditionalFormatting>
  <conditionalFormatting sqref="DQ46">
    <cfRule type="notContainsText" dxfId="865" priority="405" operator="notContains" text="OK">
      <formula>ISERROR(SEARCH("OK",DQ46))</formula>
    </cfRule>
  </conditionalFormatting>
  <conditionalFormatting sqref="BO65">
    <cfRule type="notContainsText" dxfId="864" priority="1202" operator="notContains" text="OK">
      <formula>ISERROR(SEARCH("OK",BO65))</formula>
    </cfRule>
  </conditionalFormatting>
  <conditionalFormatting sqref="BI81">
    <cfRule type="notContainsText" dxfId="863" priority="1456" operator="notContains" text="OK">
      <formula>ISERROR(SEARCH("OK",BI81))</formula>
    </cfRule>
  </conditionalFormatting>
  <conditionalFormatting sqref="CP73">
    <cfRule type="notContainsText" dxfId="862" priority="1382" operator="notContains" text="OK">
      <formula>ISERROR(SEARCH("OK",CP73))</formula>
    </cfRule>
  </conditionalFormatting>
  <conditionalFormatting sqref="DZ71">
    <cfRule type="notContainsText" dxfId="861" priority="214" operator="notContains" text="OK">
      <formula>ISERROR(SEARCH("OK",DZ71))</formula>
    </cfRule>
  </conditionalFormatting>
  <conditionalFormatting sqref="CV46">
    <cfRule type="notContainsText" dxfId="860" priority="775" operator="notContains" text="OK">
      <formula>ISERROR(SEARCH("OK",CV46))</formula>
    </cfRule>
  </conditionalFormatting>
  <conditionalFormatting sqref="AB76">
    <cfRule type="notContainsText" dxfId="859" priority="1829" operator="notContains" text="OK">
      <formula>ISERROR(SEARCH("OK",AB76))</formula>
    </cfRule>
  </conditionalFormatting>
  <conditionalFormatting sqref="CS46">
    <cfRule type="notContainsText" dxfId="858" priority="828" operator="notContains" text="OK">
      <formula>ISERROR(SEARCH("OK",CS46))</formula>
    </cfRule>
  </conditionalFormatting>
  <conditionalFormatting sqref="CJ69:CJ70">
    <cfRule type="notContainsText" dxfId="857" priority="1311" operator="notContains" text="OK">
      <formula>ISERROR(SEARCH("OK",CJ69))</formula>
    </cfRule>
    <cfRule type="notContainsText" dxfId="856" priority="1310" operator="notContains" text="OK">
      <formula>ISERROR(SEARCH("OK",CJ69))</formula>
    </cfRule>
  </conditionalFormatting>
  <conditionalFormatting sqref="DZ21:DZ28">
    <cfRule type="notContainsText" dxfId="855" priority="258" operator="notContains" text="OK">
      <formula>ISERROR(SEARCH("OK",DZ21))</formula>
    </cfRule>
    <cfRule type="notContainsText" dxfId="854" priority="259" operator="notContains" text="OK">
      <formula>ISERROR(SEARCH("OK",DZ21))</formula>
    </cfRule>
  </conditionalFormatting>
  <conditionalFormatting sqref="CG66">
    <cfRule type="notContainsText" dxfId="853" priority="1260" operator="notContains" text="OK">
      <formula>ISERROR(SEARCH("OK",CG66))</formula>
    </cfRule>
    <cfRule type="notContainsText" dxfId="852" priority="1261" operator="notContains" text="OK">
      <formula>ISERROR(SEARCH("OK",CG66))</formula>
    </cfRule>
  </conditionalFormatting>
  <conditionalFormatting sqref="AZ71">
    <cfRule type="notContainsText" dxfId="851" priority="3460" operator="notContains" text="OK">
      <formula>ISERROR(SEARCH("OK",AZ71))</formula>
    </cfRule>
  </conditionalFormatting>
  <conditionalFormatting sqref="CV81">
    <cfRule type="notContainsText" dxfId="850" priority="766" operator="notContains" text="OK">
      <formula>ISERROR(SEARCH("OK",CV81))</formula>
    </cfRule>
  </conditionalFormatting>
  <conditionalFormatting sqref="EI71">
    <cfRule type="notContainsText" dxfId="849" priority="6" operator="notContains" text="OK">
      <formula>ISERROR(SEARCH("OK",EI71))</formula>
    </cfRule>
  </conditionalFormatting>
  <conditionalFormatting sqref="S102">
    <cfRule type="notContainsText" dxfId="848" priority="3571" operator="notContains" text="OK">
      <formula>ISERROR(SEARCH("OK",S102))</formula>
    </cfRule>
    <cfRule type="notContainsText" dxfId="847" priority="3570" operator="notContains" text="OK">
      <formula>ISERROR(SEARCH("OK",S102))</formula>
    </cfRule>
  </conditionalFormatting>
  <conditionalFormatting sqref="EO81">
    <cfRule type="notContainsText" dxfId="846" priority="2842" operator="notContains" text="OK">
      <formula>ISERROR(SEARCH("OK",EO81))</formula>
    </cfRule>
  </conditionalFormatting>
  <conditionalFormatting sqref="AK100">
    <cfRule type="notContainsText" dxfId="845" priority="1606" operator="notContains" text="OK">
      <formula>ISERROR(SEARCH("OK",AK100))</formula>
    </cfRule>
    <cfRule type="notContainsText" dxfId="844" priority="1607" operator="notContains" text="OK">
      <formula>ISERROR(SEARCH("OK",AK100))</formula>
    </cfRule>
  </conditionalFormatting>
  <conditionalFormatting sqref="BF96">
    <cfRule type="notContainsText" dxfId="843" priority="1503" operator="notContains" text="OK">
      <formula>ISERROR(SEARCH("OK",BF96))</formula>
    </cfRule>
  </conditionalFormatting>
  <conditionalFormatting sqref="DW39:DW41">
    <cfRule type="notContainsText" dxfId="842" priority="362" operator="notContains" text="OK">
      <formula>ISERROR(SEARCH("OK",DW39))</formula>
    </cfRule>
    <cfRule type="notContainsText" dxfId="841" priority="363" operator="notContains" text="OK">
      <formula>ISERROR(SEARCH("OK",DW39))</formula>
    </cfRule>
  </conditionalFormatting>
  <conditionalFormatting sqref="CY86">
    <cfRule type="notContainsText" dxfId="840" priority="711" operator="notContains" text="OK">
      <formula>ISERROR(SEARCH("OK",CY86))</formula>
    </cfRule>
  </conditionalFormatting>
  <conditionalFormatting sqref="CG97">
    <cfRule type="notContainsText" dxfId="839" priority="1242" operator="notContains" text="OK">
      <formula>ISERROR(SEARCH("OK",CG97))</formula>
    </cfRule>
  </conditionalFormatting>
  <conditionalFormatting sqref="CS83">
    <cfRule type="notContainsText" dxfId="838" priority="799" operator="notContains" text="OK">
      <formula>ISERROR(SEARCH("OK",CS83))</formula>
    </cfRule>
  </conditionalFormatting>
  <conditionalFormatting sqref="DQ44:DQ45 DQ48:DQ52">
    <cfRule type="notContainsText" dxfId="837" priority="413" operator="notContains" text="OK">
      <formula>ISERROR(SEARCH("OK",DQ44))</formula>
    </cfRule>
    <cfRule type="notContainsText" dxfId="836" priority="412" operator="notContains" text="OK">
      <formula>ISERROR(SEARCH("OK",DQ44))</formula>
    </cfRule>
  </conditionalFormatting>
  <conditionalFormatting sqref="AQ86">
    <cfRule type="notContainsText" dxfId="835" priority="3322" operator="notContains" text="OK">
      <formula>ISERROR(SEARCH("OK",AQ86))</formula>
    </cfRule>
  </conditionalFormatting>
  <conditionalFormatting sqref="BU39:BU41">
    <cfRule type="notContainsText" dxfId="834" priority="1049" operator="notContains" text="OK">
      <formula>ISERROR(SEARCH("OK",BU39))</formula>
    </cfRule>
    <cfRule type="notContainsText" dxfId="833" priority="1050" operator="notContains" text="OK">
      <formula>ISERROR(SEARCH("OK",BU39))</formula>
    </cfRule>
  </conditionalFormatting>
  <conditionalFormatting sqref="CV75">
    <cfRule type="notContainsText" dxfId="832" priority="767" operator="notContains" text="OK">
      <formula>ISERROR(SEARCH("OK",CV75))</formula>
    </cfRule>
  </conditionalFormatting>
  <conditionalFormatting sqref="AZ82">
    <cfRule type="notContainsText" dxfId="831" priority="3461" operator="notContains" text="OK">
      <formula>ISERROR(SEARCH("OK",AZ82))</formula>
    </cfRule>
  </conditionalFormatting>
  <conditionalFormatting sqref="DW97">
    <cfRule type="notContainsText" dxfId="830" priority="338" operator="notContains" text="OK">
      <formula>ISERROR(SEARCH("OK",DW97))</formula>
    </cfRule>
  </conditionalFormatting>
  <conditionalFormatting sqref="AZ98">
    <cfRule type="notContainsText" dxfId="829" priority="3473" operator="notContains" text="OK">
      <formula>ISERROR(SEARCH("OK",AZ98))</formula>
    </cfRule>
  </conditionalFormatting>
  <conditionalFormatting sqref="BO74">
    <cfRule type="notContainsText" dxfId="828" priority="1200" operator="notContains" text="OK">
      <formula>ISERROR(SEARCH("OK",BO74))</formula>
    </cfRule>
  </conditionalFormatting>
  <conditionalFormatting sqref="CJ83">
    <cfRule type="notContainsText" dxfId="827" priority="1281" operator="notContains" text="OK">
      <formula>ISERROR(SEARCH("OK",CJ83))</formula>
    </cfRule>
  </conditionalFormatting>
  <conditionalFormatting sqref="DW85">
    <cfRule type="notContainsText" dxfId="826" priority="342" operator="notContains" text="OK">
      <formula>ISERROR(SEARCH("OK",DW85))</formula>
    </cfRule>
  </conditionalFormatting>
  <conditionalFormatting sqref="CY98">
    <cfRule type="notContainsText" dxfId="825" priority="706" operator="notContains" text="OK">
      <formula>ISERROR(SEARCH("OK",CY98))</formula>
    </cfRule>
  </conditionalFormatting>
  <conditionalFormatting sqref="AZ47">
    <cfRule type="notContainsText" dxfId="824" priority="3489" operator="notContains" text="OK">
      <formula>ISERROR(SEARCH("OK",AZ47))</formula>
    </cfRule>
  </conditionalFormatting>
  <conditionalFormatting sqref="AH74">
    <cfRule type="notContainsText" dxfId="823" priority="1725" operator="notContains" text="OK">
      <formula>ISERROR(SEARCH("OK",AH74))</formula>
    </cfRule>
  </conditionalFormatting>
  <conditionalFormatting sqref="EI72">
    <cfRule type="notContainsText" dxfId="822" priority="32" operator="notContains" text="OK">
      <formula>ISERROR(SEARCH("OK",EI72))</formula>
    </cfRule>
  </conditionalFormatting>
  <conditionalFormatting sqref="M13:M18">
    <cfRule type="notContainsText" dxfId="821" priority="3714" operator="notContains" text="OK">
      <formula>ISERROR(SEARCH("OK",M13))</formula>
    </cfRule>
    <cfRule type="notContainsText" dxfId="820" priority="3715" operator="notContains" text="OK">
      <formula>ISERROR(SEARCH("OK",M13))</formula>
    </cfRule>
  </conditionalFormatting>
  <conditionalFormatting sqref="AQ91:AQ93">
    <cfRule type="notContainsText" dxfId="819" priority="3321" operator="notContains" text="OK">
      <formula>ISERROR(SEARCH("OK",AQ91))</formula>
    </cfRule>
  </conditionalFormatting>
  <conditionalFormatting sqref="DH55:DH59">
    <cfRule type="notContainsText" dxfId="818" priority="568" operator="notContains" text="OK">
      <formula>ISERROR(SEARCH("OK",DH55))</formula>
    </cfRule>
    <cfRule type="notContainsText" dxfId="817" priority="569" operator="notContains" text="OK">
      <formula>ISERROR(SEARCH("OK",DH55))</formula>
    </cfRule>
  </conditionalFormatting>
  <conditionalFormatting sqref="CG96:CG99">
    <cfRule type="notContainsText" dxfId="816" priority="1241" operator="notContains" text="OK">
      <formula>ISERROR(SEARCH("OK",CG96))</formula>
    </cfRule>
  </conditionalFormatting>
  <conditionalFormatting sqref="BL73">
    <cfRule type="notContainsText" dxfId="815" priority="1122" operator="notContains" text="OK">
      <formula>ISERROR(SEARCH("OK",BL73))</formula>
    </cfRule>
  </conditionalFormatting>
  <conditionalFormatting sqref="DQ96:DQ99">
    <cfRule type="notContainsText" dxfId="814" priority="389" operator="notContains" text="OK">
      <formula>ISERROR(SEARCH("OK",DQ96))</formula>
    </cfRule>
  </conditionalFormatting>
  <conditionalFormatting sqref="EO100">
    <cfRule type="notContainsText" dxfId="813" priority="2831" operator="notContains" text="OK">
      <formula>ISERROR(SEARCH("OK",EO100))</formula>
    </cfRule>
    <cfRule type="notContainsText" dxfId="812" priority="2832" operator="notContains" text="OK">
      <formula>ISERROR(SEARCH("OK",EO100))</formula>
    </cfRule>
  </conditionalFormatting>
  <conditionalFormatting sqref="DN107">
    <cfRule type="notContainsText" dxfId="811" priority="431" operator="notContains" text="OK">
      <formula>ISERROR(SEARCH("OK",DN107))</formula>
    </cfRule>
  </conditionalFormatting>
  <conditionalFormatting sqref="BF12">
    <cfRule type="notContainsText" dxfId="810" priority="1535" operator="notContains" text="OK">
      <formula>ISERROR(SEARCH("OK",BF12))</formula>
    </cfRule>
    <cfRule type="notContainsText" dxfId="809" priority="1534" operator="notContains" text="OK">
      <formula>ISERROR(SEARCH("OK",BF12))</formula>
    </cfRule>
  </conditionalFormatting>
  <conditionalFormatting sqref="BX82">
    <cfRule type="notContainsText" dxfId="808" priority="959" operator="notContains" text="OK">
      <formula>ISERROR(SEARCH("OK",BX82))</formula>
    </cfRule>
  </conditionalFormatting>
  <conditionalFormatting sqref="DK74">
    <cfRule type="notContainsText" dxfId="807" priority="505" operator="notContains" text="OK">
      <formula>ISERROR(SEARCH("OK",DK74))</formula>
    </cfRule>
  </conditionalFormatting>
  <conditionalFormatting sqref="EC77">
    <cfRule type="notContainsText" dxfId="806" priority="185" operator="notContains" text="OK">
      <formula>ISERROR(SEARCH("OK",EC77))</formula>
    </cfRule>
  </conditionalFormatting>
  <conditionalFormatting sqref="EC82">
    <cfRule type="notContainsText" dxfId="805" priority="163" operator="notContains" text="OK">
      <formula>ISERROR(SEARCH("OK",EC82))</formula>
    </cfRule>
  </conditionalFormatting>
  <conditionalFormatting sqref="AT31:AT33">
    <cfRule type="notContainsText" dxfId="804" priority="3397" operator="notContains" text="OK">
      <formula>ISERROR(SEARCH("OK",AT31))</formula>
    </cfRule>
    <cfRule type="notContainsText" dxfId="803" priority="3398" operator="notContains" text="OK">
      <formula>ISERROR(SEARCH("OK",AT31))</formula>
    </cfRule>
  </conditionalFormatting>
  <conditionalFormatting sqref="BR99">
    <cfRule type="notContainsText" dxfId="802" priority="1075" operator="notContains" text="OK">
      <formula>ISERROR(SEARCH("OK",BR99))</formula>
    </cfRule>
  </conditionalFormatting>
  <conditionalFormatting sqref="DW55:DW59">
    <cfRule type="notContainsText" dxfId="801" priority="358" operator="notContains" text="OK">
      <formula>ISERROR(SEARCH("OK",DW55))</formula>
    </cfRule>
    <cfRule type="notContainsText" dxfId="800" priority="359" operator="notContains" text="OK">
      <formula>ISERROR(SEARCH("OK",DW55))</formula>
    </cfRule>
  </conditionalFormatting>
  <conditionalFormatting sqref="CM84">
    <cfRule type="notContainsText" dxfId="799" priority="1351" operator="notContains" text="OK">
      <formula>ISERROR(SEARCH("OK",CM84))</formula>
    </cfRule>
  </conditionalFormatting>
  <conditionalFormatting sqref="BC44:BC45 BC48:BC52">
    <cfRule type="notContainsText" dxfId="798" priority="1578" operator="notContains" text="OK">
      <formula>ISERROR(SEARCH("OK",BC44))</formula>
    </cfRule>
    <cfRule type="notContainsText" dxfId="797" priority="1577" operator="notContains" text="OK">
      <formula>ISERROR(SEARCH("OK",BC44))</formula>
    </cfRule>
  </conditionalFormatting>
  <conditionalFormatting sqref="P106">
    <cfRule type="notContainsText" dxfId="796" priority="3621" operator="notContains" text="OK">
      <formula>ISERROR(SEARCH("OK",P106))</formula>
    </cfRule>
  </conditionalFormatting>
  <conditionalFormatting sqref="AN77">
    <cfRule type="notContainsText" dxfId="795" priority="1671" operator="notContains" text="OK">
      <formula>ISERROR(SEARCH("OK",AN77))</formula>
    </cfRule>
  </conditionalFormatting>
  <conditionalFormatting sqref="BL47">
    <cfRule type="notContainsText" dxfId="794" priority="1152" operator="notContains" text="OK">
      <formula>ISERROR(SEARCH("OK",BL47))</formula>
    </cfRule>
  </conditionalFormatting>
  <conditionalFormatting sqref="CD55:CD59">
    <cfRule type="notContainsText" dxfId="793" priority="942" operator="notContains" text="OK">
      <formula>ISERROR(SEARCH("OK",CD55))</formula>
    </cfRule>
    <cfRule type="notContainsText" dxfId="792" priority="941" operator="notContains" text="OK">
      <formula>ISERROR(SEARCH("OK",CD55))</formula>
    </cfRule>
  </conditionalFormatting>
  <conditionalFormatting sqref="CM47">
    <cfRule type="notContainsText" dxfId="791" priority="1360" operator="notContains" text="OK">
      <formula>ISERROR(SEARCH("OK",CM47))</formula>
    </cfRule>
  </conditionalFormatting>
  <conditionalFormatting sqref="CA64">
    <cfRule type="notContainsText" dxfId="790" priority="882" operator="notContains" text="OK">
      <formula>ISERROR(SEARCH("OK",CA64))</formula>
    </cfRule>
  </conditionalFormatting>
  <conditionalFormatting sqref="CA81">
    <cfRule type="notContainsText" dxfId="789" priority="875" operator="notContains" text="OK">
      <formula>ISERROR(SEARCH("OK",CA81))</formula>
    </cfRule>
  </conditionalFormatting>
  <conditionalFormatting sqref="AZ74">
    <cfRule type="notContainsText" dxfId="788" priority="3485" operator="notContains" text="OK">
      <formula>ISERROR(SEARCH("OK",AZ74))</formula>
    </cfRule>
  </conditionalFormatting>
  <conditionalFormatting sqref="CA83">
    <cfRule type="notContainsText" dxfId="787" priority="856" operator="notContains" text="OK">
      <formula>ISERROR(SEARCH("OK",CA83))</formula>
    </cfRule>
  </conditionalFormatting>
  <conditionalFormatting sqref="CD64">
    <cfRule type="notContainsText" dxfId="786" priority="934" operator="notContains" text="OK">
      <formula>ISERROR(SEARCH("OK",CD64))</formula>
    </cfRule>
  </conditionalFormatting>
  <conditionalFormatting sqref="AH96">
    <cfRule type="notContainsText" dxfId="785" priority="1716" operator="notContains" text="OK">
      <formula>ISERROR(SEARCH("OK",AH96))</formula>
    </cfRule>
  </conditionalFormatting>
  <conditionalFormatting sqref="AN39:AN41">
    <cfRule type="notContainsText" dxfId="784" priority="1687" operator="notContains" text="OK">
      <formula>ISERROR(SEARCH("OK",AN39))</formula>
    </cfRule>
    <cfRule type="notContainsText" dxfId="783" priority="1688" operator="notContains" text="OK">
      <formula>ISERROR(SEARCH("OK",AN39))</formula>
    </cfRule>
  </conditionalFormatting>
  <conditionalFormatting sqref="AE46">
    <cfRule type="notContainsText" dxfId="782" priority="1782" operator="notContains" text="OK">
      <formula>ISERROR(SEARCH("OK",AE46))</formula>
    </cfRule>
  </conditionalFormatting>
  <conditionalFormatting sqref="CA66">
    <cfRule type="notContainsText" dxfId="781" priority="888" operator="notContains" text="OK">
      <formula>ISERROR(SEARCH("OK",CA66))</formula>
    </cfRule>
    <cfRule type="notContainsText" dxfId="780" priority="887" operator="notContains" text="OK">
      <formula>ISERROR(SEARCH("OK",CA66))</formula>
    </cfRule>
  </conditionalFormatting>
  <conditionalFormatting sqref="P97">
    <cfRule type="notContainsText" dxfId="779" priority="3631" operator="notContains" text="OK">
      <formula>ISERROR(SEARCH("OK",P97))</formula>
    </cfRule>
  </conditionalFormatting>
  <conditionalFormatting sqref="BR102">
    <cfRule type="notContainsText" dxfId="778" priority="1069" operator="notContains" text="OK">
      <formula>ISERROR(SEARCH("OK",BR102))</formula>
    </cfRule>
    <cfRule type="notContainsText" dxfId="777" priority="1070" operator="notContains" text="OK">
      <formula>ISERROR(SEARCH("OK",BR102))</formula>
    </cfRule>
  </conditionalFormatting>
  <conditionalFormatting sqref="EO76">
    <cfRule type="notContainsText" dxfId="776" priority="2845" operator="notContains" text="OK">
      <formula>ISERROR(SEARCH("OK",EO76))</formula>
    </cfRule>
  </conditionalFormatting>
  <conditionalFormatting sqref="CP101">
    <cfRule type="notContainsText" dxfId="775" priority="1391" operator="notContains" text="OK">
      <formula>ISERROR(SEARCH("OK",CP101))</formula>
    </cfRule>
    <cfRule type="notContainsText" dxfId="774" priority="1392" operator="notContains" text="OK">
      <formula>ISERROR(SEARCH("OK",CP101))</formula>
    </cfRule>
  </conditionalFormatting>
  <conditionalFormatting sqref="CJ102">
    <cfRule type="notContainsText" dxfId="773" priority="1286" operator="notContains" text="OK">
      <formula>ISERROR(SEARCH("OK",CJ102))</formula>
    </cfRule>
    <cfRule type="notContainsText" dxfId="772" priority="1285" operator="notContains" text="OK">
      <formula>ISERROR(SEARCH("OK",CJ102))</formula>
    </cfRule>
  </conditionalFormatting>
  <conditionalFormatting sqref="EL66">
    <cfRule type="notContainsText" dxfId="771" priority="91" operator="notContains" text="OK">
      <formula>ISERROR(SEARCH("OK",EL66))</formula>
    </cfRule>
    <cfRule type="notContainsText" dxfId="770" priority="92" operator="notContains" text="OK">
      <formula>ISERROR(SEARCH("OK",EL66))</formula>
    </cfRule>
  </conditionalFormatting>
  <conditionalFormatting sqref="BF13:BF18">
    <cfRule type="notContainsText" dxfId="769" priority="1533" operator="notContains" text="OK">
      <formula>ISERROR(SEARCH("OK",BF13))</formula>
    </cfRule>
    <cfRule type="notContainsText" dxfId="768" priority="1532" operator="notContains" text="OK">
      <formula>ISERROR(SEARCH("OK",BF13))</formula>
    </cfRule>
  </conditionalFormatting>
  <conditionalFormatting sqref="DK96:DK99">
    <cfRule type="notContainsText" dxfId="767" priority="494" operator="notContains" text="OK">
      <formula>ISERROR(SEARCH("OK",DK96))</formula>
    </cfRule>
  </conditionalFormatting>
  <conditionalFormatting sqref="AW75">
    <cfRule type="notContainsText" dxfId="766" priority="3430" operator="notContains" text="OK">
      <formula>ISERROR(SEARCH("OK",AW75))</formula>
    </cfRule>
  </conditionalFormatting>
  <conditionalFormatting sqref="BX84">
    <cfRule type="notContainsText" dxfId="765" priority="978" operator="notContains" text="OK">
      <formula>ISERROR(SEARCH("OK",BX84))</formula>
    </cfRule>
  </conditionalFormatting>
  <conditionalFormatting sqref="CD105">
    <cfRule type="notContainsText" dxfId="764" priority="849" operator="notContains" text="OK">
      <formula>ISERROR(SEARCH("OK",CD105))</formula>
    </cfRule>
  </conditionalFormatting>
  <conditionalFormatting sqref="DQ91:DQ93">
    <cfRule type="notContainsText" dxfId="763" priority="392" operator="notContains" text="OK">
      <formula>ISERROR(SEARCH("OK",DQ91))</formula>
    </cfRule>
  </conditionalFormatting>
  <conditionalFormatting sqref="DB47">
    <cfRule type="notContainsText" dxfId="762" priority="618" operator="notContains" text="OK">
      <formula>ISERROR(SEARCH("OK",DB47))</formula>
    </cfRule>
  </conditionalFormatting>
  <conditionalFormatting sqref="DW96:DW99">
    <cfRule type="notContainsText" dxfId="761" priority="337" operator="notContains" text="OK">
      <formula>ISERROR(SEARCH("OK",DW96))</formula>
    </cfRule>
  </conditionalFormatting>
  <conditionalFormatting sqref="BO21:BO28">
    <cfRule type="notContainsText" dxfId="760" priority="1219" operator="notContains" text="OK">
      <formula>ISERROR(SEARCH("OK",BO21))</formula>
    </cfRule>
    <cfRule type="notContainsText" dxfId="759" priority="1218" operator="notContains" text="OK">
      <formula>ISERROR(SEARCH("OK",BO21))</formula>
    </cfRule>
  </conditionalFormatting>
  <conditionalFormatting sqref="AB84">
    <cfRule type="notContainsText" dxfId="758" priority="1825" operator="notContains" text="OK">
      <formula>ISERROR(SEARCH("OK",AB84))</formula>
    </cfRule>
  </conditionalFormatting>
  <conditionalFormatting sqref="CY64">
    <cfRule type="notContainsText" dxfId="757" priority="721" operator="notContains" text="OK">
      <formula>ISERROR(SEARCH("OK",CY64))</formula>
    </cfRule>
  </conditionalFormatting>
  <conditionalFormatting sqref="AW100">
    <cfRule type="notContainsText" dxfId="756" priority="3418" operator="notContains" text="OK">
      <formula>ISERROR(SEARCH("OK",AW100))</formula>
    </cfRule>
    <cfRule type="notContainsText" dxfId="755" priority="3419" operator="notContains" text="OK">
      <formula>ISERROR(SEARCH("OK",AW100))</formula>
    </cfRule>
  </conditionalFormatting>
  <conditionalFormatting sqref="DT91:DT93">
    <cfRule type="notContainsText" dxfId="754" priority="288" operator="notContains" text="OK">
      <formula>ISERROR(SEARCH("OK",DT91))</formula>
    </cfRule>
  </conditionalFormatting>
  <conditionalFormatting sqref="DN74">
    <cfRule type="notContainsText" dxfId="753" priority="452" operator="notContains" text="OK">
      <formula>ISERROR(SEARCH("OK",DN74))</formula>
    </cfRule>
  </conditionalFormatting>
  <conditionalFormatting sqref="CP84">
    <cfRule type="notContainsText" dxfId="752" priority="1403" operator="notContains" text="OK">
      <formula>ISERROR(SEARCH("OK",CP84))</formula>
    </cfRule>
  </conditionalFormatting>
  <conditionalFormatting sqref="CV47">
    <cfRule type="notContainsText" dxfId="751" priority="774" operator="notContains" text="OK">
      <formula>ISERROR(SEARCH("OK",CV47))</formula>
    </cfRule>
  </conditionalFormatting>
  <conditionalFormatting sqref="EL47">
    <cfRule type="notContainsText" dxfId="750" priority="87" operator="notContains" text="OK">
      <formula>ISERROR(SEARCH("OK",EL47))</formula>
    </cfRule>
  </conditionalFormatting>
  <conditionalFormatting sqref="EC108">
    <cfRule type="notContainsText" dxfId="749" priority="165" operator="notContains" text="OK">
      <formula>ISERROR(SEARCH("OK",EC108))</formula>
    </cfRule>
  </conditionalFormatting>
  <conditionalFormatting sqref="DZ96:DZ99">
    <cfRule type="notContainsText" dxfId="748" priority="229" operator="notContains" text="OK">
      <formula>ISERROR(SEARCH("OK",DZ96))</formula>
    </cfRule>
  </conditionalFormatting>
  <conditionalFormatting sqref="CY13:CY18">
    <cfRule type="notContainsText" dxfId="747" priority="738" operator="notContains" text="OK">
      <formula>ISERROR(SEARCH("OK",CY13))</formula>
    </cfRule>
    <cfRule type="notContainsText" dxfId="746" priority="739" operator="notContains" text="OK">
      <formula>ISERROR(SEARCH("OK",CY13))</formula>
    </cfRule>
  </conditionalFormatting>
  <conditionalFormatting sqref="CD82">
    <cfRule type="notContainsText" dxfId="745" priority="907" operator="notContains" text="OK">
      <formula>ISERROR(SEARCH("OK",CD82))</formula>
    </cfRule>
  </conditionalFormatting>
  <conditionalFormatting sqref="AQ75">
    <cfRule type="notContainsText" dxfId="744" priority="3326" operator="notContains" text="OK">
      <formula>ISERROR(SEARCH("OK",AQ75))</formula>
    </cfRule>
  </conditionalFormatting>
  <conditionalFormatting sqref="CS91:CS93">
    <cfRule type="notContainsText" dxfId="743" priority="815" operator="notContains" text="OK">
      <formula>ISERROR(SEARCH("OK",CS91))</formula>
    </cfRule>
  </conditionalFormatting>
  <conditionalFormatting sqref="BR100">
    <cfRule type="notContainsText" dxfId="742" priority="1073" operator="notContains" text="OK">
      <formula>ISERROR(SEARCH("OK",BR100))</formula>
    </cfRule>
    <cfRule type="notContainsText" dxfId="741" priority="1074" operator="notContains" text="OK">
      <formula>ISERROR(SEARCH("OK",BR100))</formula>
    </cfRule>
  </conditionalFormatting>
  <conditionalFormatting sqref="BF105">
    <cfRule type="notContainsText" dxfId="740" priority="1121" operator="notContains" text="OK">
      <formula>ISERROR(SEARCH("OK",BF105))</formula>
    </cfRule>
  </conditionalFormatting>
  <conditionalFormatting sqref="DH100">
    <cfRule type="notContainsText" dxfId="739" priority="544" operator="notContains" text="OK">
      <formula>ISERROR(SEARCH("OK",DH100))</formula>
    </cfRule>
    <cfRule type="notContainsText" dxfId="738" priority="543" operator="notContains" text="OK">
      <formula>ISERROR(SEARCH("OK",DH100))</formula>
    </cfRule>
  </conditionalFormatting>
  <conditionalFormatting sqref="AZ106">
    <cfRule type="notContainsText" dxfId="737" priority="3465" operator="notContains" text="OK">
      <formula>ISERROR(SEARCH("OK",AZ106))</formula>
    </cfRule>
  </conditionalFormatting>
  <conditionalFormatting sqref="CP106">
    <cfRule type="notContainsText" dxfId="736" priority="1388" operator="notContains" text="OK">
      <formula>ISERROR(SEARCH("OK",CP106))</formula>
    </cfRule>
  </conditionalFormatting>
  <conditionalFormatting sqref="CP44:CP45 CP48:CP52">
    <cfRule type="notContainsText" dxfId="735" priority="1421" operator="notContains" text="OK">
      <formula>ISERROR(SEARCH("OK",CP44))</formula>
    </cfRule>
    <cfRule type="notContainsText" dxfId="734" priority="1420" operator="notContains" text="OK">
      <formula>ISERROR(SEARCH("OK",CP44))</formula>
    </cfRule>
  </conditionalFormatting>
  <conditionalFormatting sqref="V108">
    <cfRule type="notContainsText" dxfId="733" priority="3203" operator="notContains" text="OK">
      <formula>ISERROR(SEARCH("OK",V108))</formula>
    </cfRule>
  </conditionalFormatting>
  <conditionalFormatting sqref="CP98">
    <cfRule type="notContainsText" dxfId="732" priority="1396" operator="notContains" text="OK">
      <formula>ISERROR(SEARCH("OK",CP98))</formula>
    </cfRule>
  </conditionalFormatting>
  <conditionalFormatting sqref="BL31:BL33">
    <cfRule type="notContainsText" dxfId="731" priority="1164" operator="notContains" text="OK">
      <formula>ISERROR(SEARCH("OK",BL31))</formula>
    </cfRule>
    <cfRule type="notContainsText" dxfId="730" priority="1165" operator="notContains" text="OK">
      <formula>ISERROR(SEARCH("OK",BL31))</formula>
    </cfRule>
  </conditionalFormatting>
  <conditionalFormatting sqref="EC44:EC45 EC48:EC52">
    <cfRule type="notContainsText" dxfId="729" priority="200" operator="notContains" text="OK">
      <formula>ISERROR(SEARCH("OK",EC44))</formula>
    </cfRule>
    <cfRule type="notContainsText" dxfId="728" priority="199" operator="notContains" text="OK">
      <formula>ISERROR(SEARCH("OK",EC44))</formula>
    </cfRule>
  </conditionalFormatting>
  <conditionalFormatting sqref="M75">
    <cfRule type="notContainsText" dxfId="727" priority="3691" operator="notContains" text="OK">
      <formula>ISERROR(SEARCH("OK",M75))</formula>
    </cfRule>
  </conditionalFormatting>
  <conditionalFormatting sqref="CM31:CM33">
    <cfRule type="notContainsText" dxfId="726" priority="1372" operator="notContains" text="OK">
      <formula>ISERROR(SEARCH("OK",CM31))</formula>
    </cfRule>
    <cfRule type="notContainsText" dxfId="725" priority="1373" operator="notContains" text="OK">
      <formula>ISERROR(SEARCH("OK",CM31))</formula>
    </cfRule>
  </conditionalFormatting>
  <conditionalFormatting sqref="CS76">
    <cfRule type="notContainsText" dxfId="724" priority="822" operator="notContains" text="OK">
      <formula>ISERROR(SEARCH("OK",CS76))</formula>
    </cfRule>
  </conditionalFormatting>
  <conditionalFormatting sqref="AE74">
    <cfRule type="notContainsText" dxfId="723" priority="1777" operator="notContains" text="OK">
      <formula>ISERROR(SEARCH("OK",AE74))</formula>
    </cfRule>
  </conditionalFormatting>
  <conditionalFormatting sqref="EF81">
    <cfRule type="notContainsText" dxfId="722" priority="131" operator="notContains" text="OK">
      <formula>ISERROR(SEARCH("OK",EF81))</formula>
    </cfRule>
  </conditionalFormatting>
  <conditionalFormatting sqref="BU66">
    <cfRule type="notContainsText" dxfId="721" priority="1043" operator="notContains" text="OK">
      <formula>ISERROR(SEARCH("OK",BU66))</formula>
    </cfRule>
    <cfRule type="notContainsText" dxfId="720" priority="1044" operator="notContains" text="OK">
      <formula>ISERROR(SEARCH("OK",BU66))</formula>
    </cfRule>
  </conditionalFormatting>
  <conditionalFormatting sqref="BX91:BX93">
    <cfRule type="notContainsText" dxfId="719" priority="975" operator="notContains" text="OK">
      <formula>ISERROR(SEARCH("OK",BX91))</formula>
    </cfRule>
  </conditionalFormatting>
  <conditionalFormatting sqref="M85">
    <cfRule type="notContainsText" dxfId="718" priority="3688" operator="notContains" text="OK">
      <formula>ISERROR(SEARCH("OK",M85))</formula>
    </cfRule>
  </conditionalFormatting>
  <conditionalFormatting sqref="AQ105">
    <cfRule type="notContainsText" dxfId="717" priority="1860" operator="notContains" text="OK">
      <formula>ISERROR(SEARCH("OK",AQ105))</formula>
    </cfRule>
  </conditionalFormatting>
  <conditionalFormatting sqref="EC98">
    <cfRule type="notContainsText" dxfId="716" priority="175" operator="notContains" text="OK">
      <formula>ISERROR(SEARCH("OK",EC98))</formula>
    </cfRule>
  </conditionalFormatting>
  <conditionalFormatting sqref="BI11">
    <cfRule type="notContainsText" dxfId="715" priority="1485" operator="notContains" text="OK">
      <formula>ISERROR(SEARCH("OK",BI11))</formula>
    </cfRule>
    <cfRule type="notContainsText" dxfId="714" priority="1484" operator="notContains" text="OK">
      <formula>ISERROR(SEARCH("OK",BI11))</formula>
    </cfRule>
  </conditionalFormatting>
  <conditionalFormatting sqref="DB81">
    <cfRule type="notContainsText" dxfId="713" priority="610" operator="notContains" text="OK">
      <formula>ISERROR(SEARCH("OK",DB81))</formula>
    </cfRule>
  </conditionalFormatting>
  <conditionalFormatting sqref="BI46">
    <cfRule type="notContainsText" dxfId="712" priority="1465" operator="notContains" text="OK">
      <formula>ISERROR(SEARCH("OK",BI46))</formula>
    </cfRule>
  </conditionalFormatting>
  <conditionalFormatting sqref="EF86">
    <cfRule type="notContainsText" dxfId="711" priority="128" operator="notContains" text="OK">
      <formula>ISERROR(SEARCH("OK",EF86))</formula>
    </cfRule>
  </conditionalFormatting>
  <conditionalFormatting sqref="EO74">
    <cfRule type="notContainsText" dxfId="710" priority="2846" operator="notContains" text="OK">
      <formula>ISERROR(SEARCH("OK",EO74))</formula>
    </cfRule>
  </conditionalFormatting>
  <conditionalFormatting sqref="BR84">
    <cfRule type="notContainsText" dxfId="709" priority="1083" operator="notContains" text="OK">
      <formula>ISERROR(SEARCH("OK",BR84))</formula>
    </cfRule>
  </conditionalFormatting>
  <conditionalFormatting sqref="DK47">
    <cfRule type="notContainsText" dxfId="708" priority="509" operator="notContains" text="OK">
      <formula>ISERROR(SEARCH("OK",DK47))</formula>
    </cfRule>
  </conditionalFormatting>
  <conditionalFormatting sqref="AH91:AH93">
    <cfRule type="notContainsText" dxfId="707" priority="1717" operator="notContains" text="OK">
      <formula>ISERROR(SEARCH("OK",AH91))</formula>
    </cfRule>
  </conditionalFormatting>
  <conditionalFormatting sqref="EO13:EO18">
    <cfRule type="notContainsText" dxfId="706" priority="2866" operator="notContains" text="OK">
      <formula>ISERROR(SEARCH("OK",EO13))</formula>
    </cfRule>
    <cfRule type="notContainsText" dxfId="705" priority="2867" operator="notContains" text="OK">
      <formula>ISERROR(SEARCH("OK",EO13))</formula>
    </cfRule>
  </conditionalFormatting>
  <conditionalFormatting sqref="BF69:BF70">
    <cfRule type="notContainsText" dxfId="704" priority="1518" operator="notContains" text="OK">
      <formula>ISERROR(SEARCH("OK",BF69))</formula>
    </cfRule>
    <cfRule type="notContainsText" dxfId="703" priority="1519" operator="notContains" text="OK">
      <formula>ISERROR(SEARCH("OK",BF69))</formula>
    </cfRule>
  </conditionalFormatting>
  <conditionalFormatting sqref="EF106">
    <cfRule type="notContainsText" dxfId="702" priority="115" operator="notContains" text="OK">
      <formula>ISERROR(SEARCH("OK",EF106))</formula>
    </cfRule>
  </conditionalFormatting>
  <conditionalFormatting sqref="EO96:EO99">
    <cfRule type="notContainsText" dxfId="701" priority="2835" operator="notContains" text="OK">
      <formula>ISERROR(SEARCH("OK",EO96))</formula>
    </cfRule>
  </conditionalFormatting>
  <conditionalFormatting sqref="BI39:BI41">
    <cfRule type="notContainsText" dxfId="700" priority="1474" operator="notContains" text="OK">
      <formula>ISERROR(SEARCH("OK",BI39))</formula>
    </cfRule>
    <cfRule type="notContainsText" dxfId="699" priority="1475" operator="notContains" text="OK">
      <formula>ISERROR(SEARCH("OK",BI39))</formula>
    </cfRule>
  </conditionalFormatting>
  <conditionalFormatting sqref="BO97">
    <cfRule type="notContainsText" dxfId="698" priority="1190" operator="notContains" text="OK">
      <formula>ISERROR(SEARCH("OK",BO97))</formula>
    </cfRule>
  </conditionalFormatting>
  <conditionalFormatting sqref="AW73">
    <cfRule type="notContainsText" dxfId="697" priority="3407" operator="notContains" text="OK">
      <formula>ISERROR(SEARCH("OK",AW73))</formula>
    </cfRule>
  </conditionalFormatting>
  <conditionalFormatting sqref="DT101">
    <cfRule type="notContainsText" dxfId="696" priority="279" operator="notContains" text="OK">
      <formula>ISERROR(SEARCH("OK",DT101))</formula>
    </cfRule>
    <cfRule type="notContainsText" dxfId="695" priority="280" operator="notContains" text="OK">
      <formula>ISERROR(SEARCH("OK",DT101))</formula>
    </cfRule>
  </conditionalFormatting>
  <conditionalFormatting sqref="Y73">
    <cfRule type="notContainsText" dxfId="694" priority="3251" operator="notContains" text="OK">
      <formula>ISERROR(SEARCH("OK",Y73))</formula>
    </cfRule>
  </conditionalFormatting>
  <conditionalFormatting sqref="DE99">
    <cfRule type="notContainsText" dxfId="693" priority="653" operator="notContains" text="OK">
      <formula>ISERROR(SEARCH("OK",DE99))</formula>
    </cfRule>
  </conditionalFormatting>
  <conditionalFormatting sqref="CP21:CP28">
    <cfRule type="notContainsText" dxfId="692" priority="1427" operator="notContains" text="OK">
      <formula>ISERROR(SEARCH("OK",CP21))</formula>
    </cfRule>
    <cfRule type="notContainsText" dxfId="691" priority="1426" operator="notContains" text="OK">
      <formula>ISERROR(SEARCH("OK",CP21))</formula>
    </cfRule>
  </conditionalFormatting>
  <conditionalFormatting sqref="CG85">
    <cfRule type="notContainsText" dxfId="690" priority="1246" operator="notContains" text="OK">
      <formula>ISERROR(SEARCH("OK",CG85))</formula>
    </cfRule>
  </conditionalFormatting>
  <conditionalFormatting sqref="CA96:CA99">
    <cfRule type="notContainsText" dxfId="689" priority="868" operator="notContains" text="OK">
      <formula>ISERROR(SEARCH("OK",CA96))</formula>
    </cfRule>
  </conditionalFormatting>
  <conditionalFormatting sqref="DQ72">
    <cfRule type="notContainsText" dxfId="688" priority="401" operator="notContains" text="OK">
      <formula>ISERROR(SEARCH("OK",DQ72))</formula>
    </cfRule>
  </conditionalFormatting>
  <conditionalFormatting sqref="CD84">
    <cfRule type="notContainsText" dxfId="687" priority="926" operator="notContains" text="OK">
      <formula>ISERROR(SEARCH("OK",CD84))</formula>
    </cfRule>
  </conditionalFormatting>
  <conditionalFormatting sqref="AB107">
    <cfRule type="notContainsText" dxfId="686" priority="1808" operator="notContains" text="OK">
      <formula>ISERROR(SEARCH("OK",AB107))</formula>
    </cfRule>
  </conditionalFormatting>
  <conditionalFormatting sqref="AW76">
    <cfRule type="notContainsText" dxfId="685" priority="3432" operator="notContains" text="OK">
      <formula>ISERROR(SEARCH("OK",AW76))</formula>
    </cfRule>
  </conditionalFormatting>
  <conditionalFormatting sqref="AB85">
    <cfRule type="notContainsText" dxfId="684" priority="1824" operator="notContains" text="OK">
      <formula>ISERROR(SEARCH("OK",AB85))</formula>
    </cfRule>
  </conditionalFormatting>
  <conditionalFormatting sqref="EO72">
    <cfRule type="notContainsText" dxfId="683" priority="2847" operator="notContains" text="OK">
      <formula>ISERROR(SEARCH("OK",EO72))</formula>
    </cfRule>
  </conditionalFormatting>
  <conditionalFormatting sqref="AK71">
    <cfRule type="notContainsText" dxfId="682" priority="1596" operator="notContains" text="OK">
      <formula>ISERROR(SEARCH("OK",AK71))</formula>
    </cfRule>
  </conditionalFormatting>
  <conditionalFormatting sqref="AT98">
    <cfRule type="notContainsText" dxfId="681" priority="3369" operator="notContains" text="OK">
      <formula>ISERROR(SEARCH("OK",AT98))</formula>
    </cfRule>
  </conditionalFormatting>
  <conditionalFormatting sqref="EI105">
    <cfRule type="notContainsText" dxfId="680" priority="2" operator="notContains" text="OK">
      <formula>ISERROR(SEARCH("OK",EI105))</formula>
    </cfRule>
  </conditionalFormatting>
  <conditionalFormatting sqref="BC97">
    <cfRule type="notContainsText" dxfId="679" priority="1555" operator="notContains" text="OK">
      <formula>ISERROR(SEARCH("OK",BC97))</formula>
    </cfRule>
  </conditionalFormatting>
  <conditionalFormatting sqref="BF76">
    <cfRule type="notContainsText" dxfId="678" priority="1511" operator="notContains" text="OK">
      <formula>ISERROR(SEARCH("OK",BF76))</formula>
    </cfRule>
  </conditionalFormatting>
  <conditionalFormatting sqref="DQ100">
    <cfRule type="notContainsText" dxfId="677" priority="386" operator="notContains" text="OK">
      <formula>ISERROR(SEARCH("OK",DQ100))</formula>
    </cfRule>
    <cfRule type="notContainsText" dxfId="676" priority="385" operator="notContains" text="OK">
      <formula>ISERROR(SEARCH("OK",DQ100))</formula>
    </cfRule>
  </conditionalFormatting>
  <conditionalFormatting sqref="DQ12">
    <cfRule type="notContainsText" dxfId="675" priority="422" operator="notContains" text="OK">
      <formula>ISERROR(SEARCH("OK",DQ12))</formula>
    </cfRule>
    <cfRule type="notContainsText" dxfId="674" priority="423" operator="notContains" text="OK">
      <formula>ISERROR(SEARCH("OK",DQ12))</formula>
    </cfRule>
  </conditionalFormatting>
  <conditionalFormatting sqref="BR85">
    <cfRule type="notContainsText" dxfId="673" priority="1082" operator="notContains" text="OK">
      <formula>ISERROR(SEARCH("OK",BR85))</formula>
    </cfRule>
  </conditionalFormatting>
  <conditionalFormatting sqref="BL76">
    <cfRule type="notContainsText" dxfId="672" priority="1147" operator="notContains" text="OK">
      <formula>ISERROR(SEARCH("OK",BL76))</formula>
    </cfRule>
  </conditionalFormatting>
  <conditionalFormatting sqref="CS12">
    <cfRule type="notContainsText" dxfId="671" priority="845" operator="notContains" text="OK">
      <formula>ISERROR(SEARCH("OK",CS12))</formula>
    </cfRule>
    <cfRule type="notContainsText" dxfId="670" priority="846" operator="notContains" text="OK">
      <formula>ISERROR(SEARCH("OK",CS12))</formula>
    </cfRule>
  </conditionalFormatting>
  <conditionalFormatting sqref="CD97">
    <cfRule type="notContainsText" dxfId="669" priority="921" operator="notContains" text="OK">
      <formula>ISERROR(SEARCH("OK",CD97))</formula>
    </cfRule>
  </conditionalFormatting>
  <conditionalFormatting sqref="DE71">
    <cfRule type="notContainsText" dxfId="668" priority="641" operator="notContains" text="OK">
      <formula>ISERROR(SEARCH("OK",DE71))</formula>
    </cfRule>
  </conditionalFormatting>
  <conditionalFormatting sqref="CD86">
    <cfRule type="notContainsText" dxfId="667" priority="924" operator="notContains" text="OK">
      <formula>ISERROR(SEARCH("OK",CD86))</formula>
    </cfRule>
  </conditionalFormatting>
  <conditionalFormatting sqref="V91:V93">
    <cfRule type="notContainsText" dxfId="666" priority="3217" operator="notContains" text="OK">
      <formula>ISERROR(SEARCH("OK",V91))</formula>
    </cfRule>
  </conditionalFormatting>
  <conditionalFormatting sqref="BF85">
    <cfRule type="notContainsText" dxfId="665" priority="1506" operator="notContains" text="OK">
      <formula>ISERROR(SEARCH("OK",BF85))</formula>
    </cfRule>
  </conditionalFormatting>
  <conditionalFormatting sqref="CM74">
    <cfRule type="notContainsText" dxfId="664" priority="1356" operator="notContains" text="OK">
      <formula>ISERROR(SEARCH("OK",CM74))</formula>
    </cfRule>
  </conditionalFormatting>
  <conditionalFormatting sqref="AW85">
    <cfRule type="notContainsText" dxfId="663" priority="3427" operator="notContains" text="OK">
      <formula>ISERROR(SEARCH("OK",AW85))</formula>
    </cfRule>
  </conditionalFormatting>
  <conditionalFormatting sqref="EC13:EC18">
    <cfRule type="notContainsText" dxfId="662" priority="207" operator="notContains" text="OK">
      <formula>ISERROR(SEARCH("OK",EC13))</formula>
    </cfRule>
    <cfRule type="notContainsText" dxfId="661" priority="208" operator="notContains" text="OK">
      <formula>ISERROR(SEARCH("OK",EC13))</formula>
    </cfRule>
  </conditionalFormatting>
  <conditionalFormatting sqref="P99">
    <cfRule type="notContainsText" dxfId="660" priority="3628" operator="notContains" text="OK">
      <formula>ISERROR(SEARCH("OK",P99))</formula>
    </cfRule>
  </conditionalFormatting>
  <conditionalFormatting sqref="DH101">
    <cfRule type="notContainsText" dxfId="659" priority="541" operator="notContains" text="OK">
      <formula>ISERROR(SEARCH("OK",DH101))</formula>
    </cfRule>
    <cfRule type="notContainsText" dxfId="658" priority="542" operator="notContains" text="OK">
      <formula>ISERROR(SEARCH("OK",DH101))</formula>
    </cfRule>
  </conditionalFormatting>
  <conditionalFormatting sqref="CY39:CY41">
    <cfRule type="notContainsText" dxfId="657" priority="733" operator="notContains" text="OK">
      <formula>ISERROR(SEARCH("OK",CY39))</formula>
    </cfRule>
    <cfRule type="notContainsText" dxfId="656" priority="732" operator="notContains" text="OK">
      <formula>ISERROR(SEARCH("OK",CY39))</formula>
    </cfRule>
  </conditionalFormatting>
  <conditionalFormatting sqref="DZ81">
    <cfRule type="notContainsText" dxfId="655" priority="236" operator="notContains" text="OK">
      <formula>ISERROR(SEARCH("OK",DZ81))</formula>
    </cfRule>
  </conditionalFormatting>
  <conditionalFormatting sqref="CM83">
    <cfRule type="notContainsText" dxfId="654" priority="1333" operator="notContains" text="OK">
      <formula>ISERROR(SEARCH("OK",CM83))</formula>
    </cfRule>
  </conditionalFormatting>
  <conditionalFormatting sqref="S101">
    <cfRule type="notContainsText" dxfId="653" priority="3573" operator="notContains" text="OK">
      <formula>ISERROR(SEARCH("OK",S101))</formula>
    </cfRule>
    <cfRule type="notContainsText" dxfId="652" priority="3572" operator="notContains" text="OK">
      <formula>ISERROR(SEARCH("OK",S101))</formula>
    </cfRule>
  </conditionalFormatting>
  <conditionalFormatting sqref="S65">
    <cfRule type="notContainsText" dxfId="651" priority="3591" operator="notContains" text="OK">
      <formula>ISERROR(SEARCH("OK",S65))</formula>
    </cfRule>
  </conditionalFormatting>
  <conditionalFormatting sqref="DN76">
    <cfRule type="notContainsText" dxfId="650" priority="451" operator="notContains" text="OK">
      <formula>ISERROR(SEARCH("OK",DN76))</formula>
    </cfRule>
  </conditionalFormatting>
  <conditionalFormatting sqref="CY97">
    <cfRule type="notContainsText" dxfId="649" priority="708" operator="notContains" text="OK">
      <formula>ISERROR(SEARCH("OK",CY97))</formula>
    </cfRule>
  </conditionalFormatting>
  <conditionalFormatting sqref="CG96">
    <cfRule type="notContainsText" dxfId="648" priority="1243" operator="notContains" text="OK">
      <formula>ISERROR(SEARCH("OK",CG96))</formula>
    </cfRule>
  </conditionalFormatting>
  <conditionalFormatting sqref="DW21:DW28">
    <cfRule type="notContainsText" dxfId="647" priority="366" operator="notContains" text="OK">
      <formula>ISERROR(SEARCH("OK",DW21))</formula>
    </cfRule>
    <cfRule type="notContainsText" dxfId="646" priority="367" operator="notContains" text="OK">
      <formula>ISERROR(SEARCH("OK",DW21))</formula>
    </cfRule>
  </conditionalFormatting>
  <conditionalFormatting sqref="DZ100">
    <cfRule type="notContainsText" dxfId="645" priority="226" operator="notContains" text="OK">
      <formula>ISERROR(SEARCH("OK",DZ100))</formula>
    </cfRule>
    <cfRule type="notContainsText" dxfId="644" priority="225" operator="notContains" text="OK">
      <formula>ISERROR(SEARCH("OK",DZ100))</formula>
    </cfRule>
  </conditionalFormatting>
  <conditionalFormatting sqref="EI31:EI33">
    <cfRule type="notContainsText" dxfId="643" priority="48" operator="notContains" text="OK">
      <formula>ISERROR(SEARCH("OK",EI31))</formula>
    </cfRule>
    <cfRule type="notContainsText" dxfId="642" priority="47" operator="notContains" text="OK">
      <formula>ISERROR(SEARCH("OK",EI31))</formula>
    </cfRule>
  </conditionalFormatting>
  <conditionalFormatting sqref="AZ105">
    <cfRule type="notContainsText" dxfId="641" priority="1857" operator="notContains" text="OK">
      <formula>ISERROR(SEARCH("OK",AZ105))</formula>
    </cfRule>
  </conditionalFormatting>
  <conditionalFormatting sqref="CM65">
    <cfRule type="notContainsText" dxfId="640" priority="1358" operator="notContains" text="OK">
      <formula>ISERROR(SEARCH("OK",CM65))</formula>
    </cfRule>
  </conditionalFormatting>
  <conditionalFormatting sqref="EO66">
    <cfRule type="notContainsText" dxfId="639" priority="2854" operator="notContains" text="OK">
      <formula>ISERROR(SEARCH("OK",EO66))</formula>
    </cfRule>
    <cfRule type="notContainsText" dxfId="638" priority="2855" operator="notContains" text="OK">
      <formula>ISERROR(SEARCH("OK",EO66))</formula>
    </cfRule>
  </conditionalFormatting>
  <conditionalFormatting sqref="AW102">
    <cfRule type="notContainsText" dxfId="637" priority="3415" operator="notContains" text="OK">
      <formula>ISERROR(SEARCH("OK",AW102))</formula>
    </cfRule>
    <cfRule type="notContainsText" dxfId="636" priority="3414" operator="notContains" text="OK">
      <formula>ISERROR(SEARCH("OK",AW102))</formula>
    </cfRule>
  </conditionalFormatting>
  <conditionalFormatting sqref="EF91:EF93">
    <cfRule type="notContainsText" dxfId="635" priority="127" operator="notContains" text="OK">
      <formula>ISERROR(SEARCH("OK",EF91))</formula>
    </cfRule>
  </conditionalFormatting>
  <conditionalFormatting sqref="AE65">
    <cfRule type="notContainsText" dxfId="634" priority="1779" operator="notContains" text="OK">
      <formula>ISERROR(SEARCH("OK",AE65))</formula>
    </cfRule>
  </conditionalFormatting>
  <conditionalFormatting sqref="BU84">
    <cfRule type="notContainsText" dxfId="633" priority="1030" operator="notContains" text="OK">
      <formula>ISERROR(SEARCH("OK",BU84))</formula>
    </cfRule>
  </conditionalFormatting>
  <conditionalFormatting sqref="AE12">
    <cfRule type="notContainsText" dxfId="632" priority="1799" operator="notContains" text="OK">
      <formula>ISERROR(SEARCH("OK",AE12))</formula>
    </cfRule>
    <cfRule type="notContainsText" dxfId="631" priority="1800" operator="notContains" text="OK">
      <formula>ISERROR(SEARCH("OK",AE12))</formula>
    </cfRule>
  </conditionalFormatting>
  <conditionalFormatting sqref="AQ106">
    <cfRule type="notContainsText" dxfId="630" priority="3309" operator="notContains" text="OK">
      <formula>ISERROR(SEARCH("OK",AQ106))</formula>
    </cfRule>
  </conditionalFormatting>
  <conditionalFormatting sqref="EI75">
    <cfRule type="notContainsText" dxfId="629" priority="28" operator="notContains" text="OK">
      <formula>ISERROR(SEARCH("OK",EI75))</formula>
    </cfRule>
  </conditionalFormatting>
  <conditionalFormatting sqref="DN84">
    <cfRule type="notContainsText" dxfId="628" priority="447" operator="notContains" text="OK">
      <formula>ISERROR(SEARCH("OK",DN84))</formula>
    </cfRule>
  </conditionalFormatting>
  <conditionalFormatting sqref="BU91:BU93">
    <cfRule type="notContainsText" dxfId="627" priority="1027" operator="notContains" text="OK">
      <formula>ISERROR(SEARCH("OK",BU91))</formula>
    </cfRule>
  </conditionalFormatting>
  <conditionalFormatting sqref="DT69:DT70">
    <cfRule type="notContainsText" dxfId="626" priority="303" operator="notContains" text="OK">
      <formula>ISERROR(SEARCH("OK",DT69))</formula>
    </cfRule>
    <cfRule type="notContainsText" dxfId="625" priority="302" operator="notContains" text="OK">
      <formula>ISERROR(SEARCH("OK",DT69))</formula>
    </cfRule>
  </conditionalFormatting>
  <conditionalFormatting sqref="CY66">
    <cfRule type="notContainsText" dxfId="624" priority="726" operator="notContains" text="OK">
      <formula>ISERROR(SEARCH("OK",CY66))</formula>
    </cfRule>
    <cfRule type="notContainsText" dxfId="623" priority="727" operator="notContains" text="OK">
      <formula>ISERROR(SEARCH("OK",CY66))</formula>
    </cfRule>
  </conditionalFormatting>
  <conditionalFormatting sqref="BI21:BI28">
    <cfRule type="notContainsText" dxfId="622" priority="1479" operator="notContains" text="OK">
      <formula>ISERROR(SEARCH("OK",BI21))</formula>
    </cfRule>
    <cfRule type="notContainsText" dxfId="621" priority="1478" operator="notContains" text="OK">
      <formula>ISERROR(SEARCH("OK",BI21))</formula>
    </cfRule>
  </conditionalFormatting>
  <conditionalFormatting sqref="AQ98">
    <cfRule type="notContainsText" dxfId="620" priority="3317" operator="notContains" text="OK">
      <formula>ISERROR(SEARCH("OK",AQ98))</formula>
    </cfRule>
  </conditionalFormatting>
  <conditionalFormatting sqref="CJ21:CJ28">
    <cfRule type="notContainsText" dxfId="619" priority="1322" operator="notContains" text="OK">
      <formula>ISERROR(SEARCH("OK",CJ21))</formula>
    </cfRule>
    <cfRule type="notContainsText" dxfId="618" priority="1323" operator="notContains" text="OK">
      <formula>ISERROR(SEARCH("OK",CJ21))</formula>
    </cfRule>
  </conditionalFormatting>
  <conditionalFormatting sqref="DQ66">
    <cfRule type="notContainsText" dxfId="617" priority="409" operator="notContains" text="OK">
      <formula>ISERROR(SEARCH("OK",DQ66))</formula>
    </cfRule>
    <cfRule type="notContainsText" dxfId="616" priority="408" operator="notContains" text="OK">
      <formula>ISERROR(SEARCH("OK",DQ66))</formula>
    </cfRule>
  </conditionalFormatting>
  <conditionalFormatting sqref="EO75">
    <cfRule type="notContainsText" dxfId="615" priority="2843" operator="notContains" text="OK">
      <formula>ISERROR(SEARCH("OK",EO75))</formula>
    </cfRule>
  </conditionalFormatting>
  <conditionalFormatting sqref="AK13:AK18">
    <cfRule type="notContainsText" dxfId="614" priority="1642" operator="notContains" text="OK">
      <formula>ISERROR(SEARCH("OK",AK13))</formula>
    </cfRule>
    <cfRule type="notContainsText" dxfId="613" priority="1641" operator="notContains" text="OK">
      <formula>ISERROR(SEARCH("OK",AK13))</formula>
    </cfRule>
  </conditionalFormatting>
  <conditionalFormatting sqref="M72">
    <cfRule type="notContainsText" dxfId="612" priority="3695" operator="notContains" text="OK">
      <formula>ISERROR(SEARCH("OK",M72))</formula>
    </cfRule>
  </conditionalFormatting>
  <conditionalFormatting sqref="BX74">
    <cfRule type="notContainsText" dxfId="611" priority="983" operator="notContains" text="OK">
      <formula>ISERROR(SEARCH("OK",BX74))</formula>
    </cfRule>
  </conditionalFormatting>
  <conditionalFormatting sqref="BC76">
    <cfRule type="notContainsText" dxfId="610" priority="1564" operator="notContains" text="OK">
      <formula>ISERROR(SEARCH("OK",BC76))</formula>
    </cfRule>
  </conditionalFormatting>
  <conditionalFormatting sqref="CM44:CM45 CM48:CM52">
    <cfRule type="notContainsText" dxfId="609" priority="1368" operator="notContains" text="OK">
      <formula>ISERROR(SEARCH("OK",CM44))</formula>
    </cfRule>
    <cfRule type="notContainsText" dxfId="608" priority="1369" operator="notContains" text="OK">
      <formula>ISERROR(SEARCH("OK",CM44))</formula>
    </cfRule>
  </conditionalFormatting>
  <conditionalFormatting sqref="EO69:EO70">
    <cfRule type="notContainsText" dxfId="607" priority="2852" operator="notContains" text="OK">
      <formula>ISERROR(SEARCH("OK",EO69))</formula>
    </cfRule>
    <cfRule type="notContainsText" dxfId="606" priority="2853" operator="notContains" text="OK">
      <formula>ISERROR(SEARCH("OK",EO69))</formula>
    </cfRule>
  </conditionalFormatting>
  <conditionalFormatting sqref="CA86">
    <cfRule type="notContainsText" dxfId="605" priority="872" operator="notContains" text="OK">
      <formula>ISERROR(SEARCH("OK",CA86))</formula>
    </cfRule>
  </conditionalFormatting>
  <conditionalFormatting sqref="DH96:DH99">
    <cfRule type="notContainsText" dxfId="604" priority="547" operator="notContains" text="OK">
      <formula>ISERROR(SEARCH("OK",DH96))</formula>
    </cfRule>
  </conditionalFormatting>
  <conditionalFormatting sqref="BF108">
    <cfRule type="notContainsText" dxfId="603" priority="1490" operator="notContains" text="OK">
      <formula>ISERROR(SEARCH("OK",BF108))</formula>
    </cfRule>
  </conditionalFormatting>
  <conditionalFormatting sqref="EL91:EL93">
    <cfRule type="notContainsText" dxfId="602" priority="75" operator="notContains" text="OK">
      <formula>ISERROR(SEARCH("OK",EL91))</formula>
    </cfRule>
  </conditionalFormatting>
  <conditionalFormatting sqref="AT71">
    <cfRule type="notContainsText" dxfId="601" priority="3356" operator="notContains" text="OK">
      <formula>ISERROR(SEARCH("OK",AT71))</formula>
    </cfRule>
  </conditionalFormatting>
  <conditionalFormatting sqref="BL12">
    <cfRule type="notContainsText" dxfId="600" priority="1170" operator="notContains" text="OK">
      <formula>ISERROR(SEARCH("OK",BL12))</formula>
    </cfRule>
    <cfRule type="notContainsText" dxfId="599" priority="1171" operator="notContains" text="OK">
      <formula>ISERROR(SEARCH("OK",BL12))</formula>
    </cfRule>
  </conditionalFormatting>
  <conditionalFormatting sqref="CM102">
    <cfRule type="notContainsText" dxfId="598" priority="1338" operator="notContains" text="OK">
      <formula>ISERROR(SEARCH("OK",CM102))</formula>
    </cfRule>
    <cfRule type="notContainsText" dxfId="597" priority="1337" operator="notContains" text="OK">
      <formula>ISERROR(SEARCH("OK",CM102))</formula>
    </cfRule>
  </conditionalFormatting>
  <conditionalFormatting sqref="S91:S93">
    <cfRule type="notContainsText" dxfId="596" priority="3581" operator="notContains" text="OK">
      <formula>ISERROR(SEARCH("OK",S91))</formula>
    </cfRule>
  </conditionalFormatting>
  <conditionalFormatting sqref="DN72">
    <cfRule type="notContainsText" dxfId="595" priority="453" operator="notContains" text="OK">
      <formula>ISERROR(SEARCH("OK",DN72))</formula>
    </cfRule>
  </conditionalFormatting>
  <conditionalFormatting sqref="EL75">
    <cfRule type="notContainsText" dxfId="594" priority="80" operator="notContains" text="OK">
      <formula>ISERROR(SEARCH("OK",EL75))</formula>
    </cfRule>
  </conditionalFormatting>
  <conditionalFormatting sqref="CJ64">
    <cfRule type="notContainsText" dxfId="593" priority="1307" operator="notContains" text="OK">
      <formula>ISERROR(SEARCH("OK",CJ64))</formula>
    </cfRule>
  </conditionalFormatting>
  <conditionalFormatting sqref="AK75">
    <cfRule type="notContainsText" dxfId="592" priority="1618" operator="notContains" text="OK">
      <formula>ISERROR(SEARCH("OK",AK75))</formula>
    </cfRule>
  </conditionalFormatting>
  <conditionalFormatting sqref="CD39:CD41">
    <cfRule type="notContainsText" dxfId="591" priority="946" operator="notContains" text="OK">
      <formula>ISERROR(SEARCH("OK",CD39))</formula>
    </cfRule>
    <cfRule type="notContainsText" dxfId="590" priority="945" operator="notContains" text="OK">
      <formula>ISERROR(SEARCH("OK",CD39))</formula>
    </cfRule>
  </conditionalFormatting>
  <conditionalFormatting sqref="EI76">
    <cfRule type="notContainsText" dxfId="589" priority="30" operator="notContains" text="OK">
      <formula>ISERROR(SEARCH("OK",EI76))</formula>
    </cfRule>
  </conditionalFormatting>
  <conditionalFormatting sqref="AW71">
    <cfRule type="notContainsText" dxfId="588" priority="3408" operator="notContains" text="OK">
      <formula>ISERROR(SEARCH("OK",AW71))</formula>
    </cfRule>
  </conditionalFormatting>
  <conditionalFormatting sqref="AN21:AN28">
    <cfRule type="notContainsText" dxfId="587" priority="1691" operator="notContains" text="OK">
      <formula>ISERROR(SEARCH("OK",AN21))</formula>
    </cfRule>
    <cfRule type="notContainsText" dxfId="586" priority="1692" operator="notContains" text="OK">
      <formula>ISERROR(SEARCH("OK",AN21))</formula>
    </cfRule>
  </conditionalFormatting>
  <conditionalFormatting sqref="AH106">
    <cfRule type="notContainsText" dxfId="585" priority="1705" operator="notContains" text="OK">
      <formula>ISERROR(SEARCH("OK",AH106))</formula>
    </cfRule>
  </conditionalFormatting>
  <conditionalFormatting sqref="CP71">
    <cfRule type="notContainsText" dxfId="584" priority="1383" operator="notContains" text="OK">
      <formula>ISERROR(SEARCH("OK",CP71))</formula>
    </cfRule>
  </conditionalFormatting>
  <conditionalFormatting sqref="DQ73">
    <cfRule type="notContainsText" dxfId="583" priority="374" operator="notContains" text="OK">
      <formula>ISERROR(SEARCH("OK",DQ73))</formula>
    </cfRule>
  </conditionalFormatting>
  <conditionalFormatting sqref="AQ100">
    <cfRule type="notContainsText" dxfId="582" priority="3314" operator="notContains" text="OK">
      <formula>ISERROR(SEARCH("OK",AQ100))</formula>
    </cfRule>
    <cfRule type="notContainsText" dxfId="581" priority="3315" operator="notContains" text="OK">
      <formula>ISERROR(SEARCH("OK",AQ100))</formula>
    </cfRule>
  </conditionalFormatting>
  <conditionalFormatting sqref="P71">
    <cfRule type="notContainsText" dxfId="580" priority="3616" operator="notContains" text="OK">
      <formula>ISERROR(SEARCH("OK",P71))</formula>
    </cfRule>
  </conditionalFormatting>
  <conditionalFormatting sqref="BO64">
    <cfRule type="notContainsText" dxfId="579" priority="1203" operator="notContains" text="OK">
      <formula>ISERROR(SEARCH("OK",BO64))</formula>
    </cfRule>
  </conditionalFormatting>
  <conditionalFormatting sqref="EI85">
    <cfRule type="notContainsText" dxfId="578" priority="25" operator="notContains" text="OK">
      <formula>ISERROR(SEARCH("OK",EI85))</formula>
    </cfRule>
  </conditionalFormatting>
  <conditionalFormatting sqref="V65">
    <cfRule type="notContainsText" dxfId="577" priority="3227" operator="notContains" text="OK">
      <formula>ISERROR(SEARCH("OK",V65))</formula>
    </cfRule>
  </conditionalFormatting>
  <conditionalFormatting sqref="BU55:BU59">
    <cfRule type="notContainsText" dxfId="576" priority="1046" operator="notContains" text="OK">
      <formula>ISERROR(SEARCH("OK",BU55))</formula>
    </cfRule>
    <cfRule type="notContainsText" dxfId="575" priority="1045" operator="notContains" text="OK">
      <formula>ISERROR(SEARCH("OK",BU55))</formula>
    </cfRule>
  </conditionalFormatting>
  <conditionalFormatting sqref="BR91:BR93">
    <cfRule type="notContainsText" dxfId="574" priority="1080" operator="notContains" text="OK">
      <formula>ISERROR(SEARCH("OK",BR91))</formula>
    </cfRule>
  </conditionalFormatting>
  <conditionalFormatting sqref="DQ11">
    <cfRule type="notContainsText" dxfId="573" priority="424" operator="notContains" text="OK">
      <formula>ISERROR(SEARCH("OK",DQ11))</formula>
    </cfRule>
    <cfRule type="notContainsText" dxfId="572" priority="425" operator="notContains" text="OK">
      <formula>ISERROR(SEARCH("OK",DQ11))</formula>
    </cfRule>
  </conditionalFormatting>
  <conditionalFormatting sqref="DZ98">
    <cfRule type="notContainsText" dxfId="571" priority="228" operator="notContains" text="OK">
      <formula>ISERROR(SEARCH("OK",DZ98))</formula>
    </cfRule>
  </conditionalFormatting>
  <conditionalFormatting sqref="P85">
    <cfRule type="notContainsText" dxfId="570" priority="3635" operator="notContains" text="OK">
      <formula>ISERROR(SEARCH("OK",P85))</formula>
    </cfRule>
  </conditionalFormatting>
  <conditionalFormatting sqref="DT85">
    <cfRule type="notContainsText" dxfId="569" priority="290" operator="notContains" text="OK">
      <formula>ISERROR(SEARCH("OK",DT85))</formula>
    </cfRule>
  </conditionalFormatting>
  <conditionalFormatting sqref="P69:P70">
    <cfRule type="notContainsText" dxfId="568" priority="3647" operator="notContains" text="OK">
      <formula>ISERROR(SEARCH("OK",P69))</formula>
    </cfRule>
    <cfRule type="notContainsText" dxfId="567" priority="3648" operator="notContains" text="OK">
      <formula>ISERROR(SEARCH("OK",P69))</formula>
    </cfRule>
  </conditionalFormatting>
  <conditionalFormatting sqref="EC75">
    <cfRule type="notContainsText" dxfId="566" priority="184" operator="notContains" text="OK">
      <formula>ISERROR(SEARCH("OK",EC75))</formula>
    </cfRule>
  </conditionalFormatting>
  <conditionalFormatting sqref="DH84">
    <cfRule type="notContainsText" dxfId="565" priority="553" operator="notContains" text="OK">
      <formula>ISERROR(SEARCH("OK",DH84))</formula>
    </cfRule>
  </conditionalFormatting>
  <conditionalFormatting sqref="BL46">
    <cfRule type="notContainsText" dxfId="564" priority="1153" operator="notContains" text="OK">
      <formula>ISERROR(SEARCH("OK",BL46))</formula>
    </cfRule>
  </conditionalFormatting>
  <conditionalFormatting sqref="EL64">
    <cfRule type="notContainsText" dxfId="563" priority="86" operator="notContains" text="OK">
      <formula>ISERROR(SEARCH("OK",EL64))</formula>
    </cfRule>
  </conditionalFormatting>
  <conditionalFormatting sqref="P84">
    <cfRule type="notContainsText" dxfId="562" priority="3636" operator="notContains" text="OK">
      <formula>ISERROR(SEARCH("OK",P84))</formula>
    </cfRule>
  </conditionalFormatting>
  <conditionalFormatting sqref="AZ99">
    <cfRule type="notContainsText" dxfId="561" priority="3472" operator="notContains" text="OK">
      <formula>ISERROR(SEARCH("OK",AZ99))</formula>
    </cfRule>
  </conditionalFormatting>
  <conditionalFormatting sqref="BU46">
    <cfRule type="notContainsText" dxfId="560" priority="1040" operator="notContains" text="OK">
      <formula>ISERROR(SEARCH("OK",BU46))</formula>
    </cfRule>
  </conditionalFormatting>
  <conditionalFormatting sqref="AN71">
    <cfRule type="notContainsText" dxfId="559" priority="1648" operator="notContains" text="OK">
      <formula>ISERROR(SEARCH("OK",AN71))</formula>
    </cfRule>
  </conditionalFormatting>
  <conditionalFormatting sqref="BI66">
    <cfRule type="notContainsText" dxfId="558" priority="1469" operator="notContains" text="OK">
      <formula>ISERROR(SEARCH("OK",BI66))</formula>
    </cfRule>
    <cfRule type="notContainsText" dxfId="557" priority="1468" operator="notContains" text="OK">
      <formula>ISERROR(SEARCH("OK",BI66))</formula>
    </cfRule>
  </conditionalFormatting>
  <conditionalFormatting sqref="DQ102">
    <cfRule type="notContainsText" dxfId="556" priority="381" operator="notContains" text="OK">
      <formula>ISERROR(SEARCH("OK",DQ102))</formula>
    </cfRule>
    <cfRule type="notContainsText" dxfId="555" priority="382" operator="notContains" text="OK">
      <formula>ISERROR(SEARCH("OK",DQ102))</formula>
    </cfRule>
  </conditionalFormatting>
  <conditionalFormatting sqref="DK11">
    <cfRule type="notContainsText" dxfId="554" priority="530" operator="notContains" text="OK">
      <formula>ISERROR(SEARCH("OK",DK11))</formula>
    </cfRule>
    <cfRule type="notContainsText" dxfId="553" priority="529" operator="notContains" text="OK">
      <formula>ISERROR(SEARCH("OK",DK11))</formula>
    </cfRule>
  </conditionalFormatting>
  <conditionalFormatting sqref="DB85">
    <cfRule type="notContainsText" dxfId="552" priority="608" operator="notContains" text="OK">
      <formula>ISERROR(SEARCH("OK",DB85))</formula>
    </cfRule>
  </conditionalFormatting>
  <conditionalFormatting sqref="AK105">
    <cfRule type="notContainsText" dxfId="551" priority="1592" operator="notContains" text="OK">
      <formula>ISERROR(SEARCH("OK",AK105))</formula>
    </cfRule>
  </conditionalFormatting>
  <conditionalFormatting sqref="V71">
    <cfRule type="notContainsText" dxfId="550" priority="3200" operator="notContains" text="OK">
      <formula>ISERROR(SEARCH("OK",V71))</formula>
    </cfRule>
  </conditionalFormatting>
  <conditionalFormatting sqref="AZ108">
    <cfRule type="notContainsText" dxfId="549" priority="3463" operator="notContains" text="OK">
      <formula>ISERROR(SEARCH("OK",AZ108))</formula>
    </cfRule>
  </conditionalFormatting>
  <conditionalFormatting sqref="EO47">
    <cfRule type="notContainsText" dxfId="548" priority="2850" operator="notContains" text="OK">
      <formula>ISERROR(SEARCH("OK",EO47))</formula>
    </cfRule>
  </conditionalFormatting>
  <conditionalFormatting sqref="CG76">
    <cfRule type="notContainsText" dxfId="547" priority="1251" operator="notContains" text="OK">
      <formula>ISERROR(SEARCH("OK",CG76))</formula>
    </cfRule>
  </conditionalFormatting>
  <conditionalFormatting sqref="DK46">
    <cfRule type="notContainsText" dxfId="546" priority="510" operator="notContains" text="OK">
      <formula>ISERROR(SEARCH("OK",DK46))</formula>
    </cfRule>
  </conditionalFormatting>
  <conditionalFormatting sqref="DQ39:DQ41">
    <cfRule type="notContainsText" dxfId="545" priority="415" operator="notContains" text="OK">
      <formula>ISERROR(SEARCH("OK",DQ39))</formula>
    </cfRule>
    <cfRule type="notContainsText" dxfId="544" priority="414" operator="notContains" text="OK">
      <formula>ISERROR(SEARCH("OK",DQ39))</formula>
    </cfRule>
  </conditionalFormatting>
  <conditionalFormatting sqref="EO97">
    <cfRule type="notContainsText" dxfId="543" priority="2836" operator="notContains" text="OK">
      <formula>ISERROR(SEARCH("OK",EO97))</formula>
    </cfRule>
  </conditionalFormatting>
  <conditionalFormatting sqref="CV97">
    <cfRule type="notContainsText" dxfId="542" priority="760" operator="notContains" text="OK">
      <formula>ISERROR(SEARCH("OK",CV97))</formula>
    </cfRule>
  </conditionalFormatting>
  <conditionalFormatting sqref="DZ73">
    <cfRule type="notContainsText" dxfId="541" priority="213" operator="notContains" text="OK">
      <formula>ISERROR(SEARCH("OK",DZ73))</formula>
    </cfRule>
  </conditionalFormatting>
  <conditionalFormatting sqref="AH99">
    <cfRule type="notContainsText" dxfId="540" priority="1712" operator="notContains" text="OK">
      <formula>ISERROR(SEARCH("OK",AH99))</formula>
    </cfRule>
  </conditionalFormatting>
  <conditionalFormatting sqref="AW72">
    <cfRule type="notContainsText" dxfId="539" priority="3434" operator="notContains" text="OK">
      <formula>ISERROR(SEARCH("OK",AW72))</formula>
    </cfRule>
  </conditionalFormatting>
  <conditionalFormatting sqref="AE47">
    <cfRule type="notContainsText" dxfId="538" priority="1781" operator="notContains" text="OK">
      <formula>ISERROR(SEARCH("OK",AE47))</formula>
    </cfRule>
  </conditionalFormatting>
  <conditionalFormatting sqref="AB98">
    <cfRule type="notContainsText" dxfId="537" priority="1818" operator="notContains" text="OK">
      <formula>ISERROR(SEARCH("OK",AB98))</formula>
    </cfRule>
  </conditionalFormatting>
  <conditionalFormatting sqref="BC82">
    <cfRule type="notContainsText" dxfId="536" priority="1540" operator="notContains" text="OK">
      <formula>ISERROR(SEARCH("OK",BC82))</formula>
    </cfRule>
  </conditionalFormatting>
  <conditionalFormatting sqref="DN12">
    <cfRule type="notContainsText" dxfId="535" priority="474" operator="notContains" text="OK">
      <formula>ISERROR(SEARCH("OK",DN12))</formula>
    </cfRule>
    <cfRule type="notContainsText" dxfId="534" priority="475" operator="notContains" text="OK">
      <formula>ISERROR(SEARCH("OK",DN12))</formula>
    </cfRule>
  </conditionalFormatting>
  <conditionalFormatting sqref="CD107">
    <cfRule type="notContainsText" dxfId="533" priority="910" operator="notContains" text="OK">
      <formula>ISERROR(SEARCH("OK",CD107))</formula>
    </cfRule>
  </conditionalFormatting>
  <conditionalFormatting sqref="AB108">
    <cfRule type="notContainsText" dxfId="532" priority="1807" operator="notContains" text="OK">
      <formula>ISERROR(SEARCH("OK",AB108))</formula>
    </cfRule>
  </conditionalFormatting>
  <conditionalFormatting sqref="BU96:BU99">
    <cfRule type="notContainsText" dxfId="531" priority="1024" operator="notContains" text="OK">
      <formula>ISERROR(SEARCH("OK",BU96))</formula>
    </cfRule>
  </conditionalFormatting>
  <conditionalFormatting sqref="AW74">
    <cfRule type="notContainsText" dxfId="530" priority="3433" operator="notContains" text="OK">
      <formula>ISERROR(SEARCH("OK",AW74))</formula>
    </cfRule>
  </conditionalFormatting>
  <conditionalFormatting sqref="DW91:DW93">
    <cfRule type="notContainsText" dxfId="529" priority="340" operator="notContains" text="OK">
      <formula>ISERROR(SEARCH("OK",DW91))</formula>
    </cfRule>
  </conditionalFormatting>
  <conditionalFormatting sqref="CS77">
    <cfRule type="notContainsText" dxfId="528" priority="821" operator="notContains" text="OK">
      <formula>ISERROR(SEARCH("OK",CS77))</formula>
    </cfRule>
  </conditionalFormatting>
  <conditionalFormatting sqref="AE13:AE18">
    <cfRule type="notContainsText" dxfId="527" priority="1798" operator="notContains" text="OK">
      <formula>ISERROR(SEARCH("OK",AE13))</formula>
    </cfRule>
    <cfRule type="notContainsText" dxfId="526" priority="1797" operator="notContains" text="OK">
      <formula>ISERROR(SEARCH("OK",AE13))</formula>
    </cfRule>
  </conditionalFormatting>
  <conditionalFormatting sqref="M91:M93">
    <cfRule type="notContainsText" dxfId="525" priority="3686" operator="notContains" text="OK">
      <formula>ISERROR(SEARCH("OK",M91))</formula>
    </cfRule>
  </conditionalFormatting>
  <conditionalFormatting sqref="BL71">
    <cfRule type="notContainsText" dxfId="524" priority="1123" operator="notContains" text="OK">
      <formula>ISERROR(SEARCH("OK",BL71))</formula>
    </cfRule>
  </conditionalFormatting>
  <conditionalFormatting sqref="Y96">
    <cfRule type="notContainsText" dxfId="523" priority="3268" operator="notContains" text="OK">
      <formula>ISERROR(SEARCH("OK",Y96))</formula>
    </cfRule>
  </conditionalFormatting>
  <conditionalFormatting sqref="BL72">
    <cfRule type="notContainsText" dxfId="522" priority="1149" operator="notContains" text="OK">
      <formula>ISERROR(SEARCH("OK",BL72))</formula>
    </cfRule>
  </conditionalFormatting>
  <conditionalFormatting sqref="AH98">
    <cfRule type="notContainsText" dxfId="521" priority="1713" operator="notContains" text="OK">
      <formula>ISERROR(SEARCH("OK",AH98))</formula>
    </cfRule>
  </conditionalFormatting>
  <conditionalFormatting sqref="DZ47">
    <cfRule type="notContainsText" dxfId="520" priority="244" operator="notContains" text="OK">
      <formula>ISERROR(SEARCH("OK",DZ47))</formula>
    </cfRule>
  </conditionalFormatting>
  <conditionalFormatting sqref="AW86">
    <cfRule type="notContainsText" dxfId="519" priority="3426" operator="notContains" text="OK">
      <formula>ISERROR(SEARCH("OK",AW86))</formula>
    </cfRule>
  </conditionalFormatting>
  <conditionalFormatting sqref="BC73">
    <cfRule type="notContainsText" dxfId="518" priority="1538" operator="notContains" text="OK">
      <formula>ISERROR(SEARCH("OK",BC73))</formula>
    </cfRule>
  </conditionalFormatting>
  <conditionalFormatting sqref="EI96:EI99">
    <cfRule type="notContainsText" dxfId="517" priority="20" operator="notContains" text="OK">
      <formula>ISERROR(SEARCH("OK",EI96))</formula>
    </cfRule>
  </conditionalFormatting>
  <conditionalFormatting sqref="BF72">
    <cfRule type="notContainsText" dxfId="516" priority="1513" operator="notContains" text="OK">
      <formula>ISERROR(SEARCH("OK",BF72))</formula>
    </cfRule>
  </conditionalFormatting>
  <conditionalFormatting sqref="DH47">
    <cfRule type="notContainsText" dxfId="515" priority="562" operator="notContains" text="OK">
      <formula>ISERROR(SEARCH("OK",DH47))</formula>
    </cfRule>
  </conditionalFormatting>
  <conditionalFormatting sqref="CG91:CG93">
    <cfRule type="notContainsText" dxfId="514" priority="1244" operator="notContains" text="OK">
      <formula>ISERROR(SEARCH("OK",CG91))</formula>
    </cfRule>
  </conditionalFormatting>
  <conditionalFormatting sqref="DT74">
    <cfRule type="notContainsText" dxfId="513" priority="296" operator="notContains" text="OK">
      <formula>ISERROR(SEARCH("OK",DT74))</formula>
    </cfRule>
  </conditionalFormatting>
  <conditionalFormatting sqref="EF69:EF70">
    <cfRule type="notContainsText" dxfId="512" priority="141" operator="notContains" text="OK">
      <formula>ISERROR(SEARCH("OK",EF69))</formula>
    </cfRule>
    <cfRule type="notContainsText" dxfId="511" priority="142" operator="notContains" text="OK">
      <formula>ISERROR(SEARCH("OK",EF69))</formula>
    </cfRule>
  </conditionalFormatting>
  <conditionalFormatting sqref="Y96:Y99">
    <cfRule type="notContainsText" dxfId="510" priority="3266" operator="notContains" text="OK">
      <formula>ISERROR(SEARCH("OK",Y96))</formula>
    </cfRule>
  </conditionalFormatting>
  <conditionalFormatting sqref="DB13:DB18">
    <cfRule type="notContainsText" dxfId="509" priority="635" operator="notContains" text="OK">
      <formula>ISERROR(SEARCH("OK",DB13))</formula>
    </cfRule>
    <cfRule type="notContainsText" dxfId="508" priority="634" operator="notContains" text="OK">
      <formula>ISERROR(SEARCH("OK",DB13))</formula>
    </cfRule>
  </conditionalFormatting>
  <conditionalFormatting sqref="Y86">
    <cfRule type="notContainsText" dxfId="507" priority="3270" operator="notContains" text="OK">
      <formula>ISERROR(SEARCH("OK",Y86))</formula>
    </cfRule>
  </conditionalFormatting>
  <conditionalFormatting sqref="AT72">
    <cfRule type="notContainsText" dxfId="506" priority="3382" operator="notContains" text="OK">
      <formula>ISERROR(SEARCH("OK",AT72))</formula>
    </cfRule>
  </conditionalFormatting>
  <conditionalFormatting sqref="BR72">
    <cfRule type="notContainsText" dxfId="505" priority="1089" operator="notContains" text="OK">
      <formula>ISERROR(SEARCH("OK",BR72))</formula>
    </cfRule>
  </conditionalFormatting>
  <conditionalFormatting sqref="DN71">
    <cfRule type="notContainsText" dxfId="504" priority="427" operator="notContains" text="OK">
      <formula>ISERROR(SEARCH("OK",DN71))</formula>
    </cfRule>
  </conditionalFormatting>
  <conditionalFormatting sqref="AW82">
    <cfRule type="notContainsText" dxfId="503" priority="3409" operator="notContains" text="OK">
      <formula>ISERROR(SEARCH("OK",AW82))</formula>
    </cfRule>
  </conditionalFormatting>
  <conditionalFormatting sqref="AH96:AH99">
    <cfRule type="notContainsText" dxfId="502" priority="1714" operator="notContains" text="OK">
      <formula>ISERROR(SEARCH("OK",AH96))</formula>
    </cfRule>
  </conditionalFormatting>
  <conditionalFormatting sqref="DB71">
    <cfRule type="notContainsText" dxfId="501" priority="589" operator="notContains" text="OK">
      <formula>ISERROR(SEARCH("OK",DB71))</formula>
    </cfRule>
  </conditionalFormatting>
  <conditionalFormatting sqref="BX71">
    <cfRule type="notContainsText" dxfId="500" priority="958" operator="notContains" text="OK">
      <formula>ISERROR(SEARCH("OK",BX71))</formula>
    </cfRule>
  </conditionalFormatting>
  <conditionalFormatting sqref="AN85">
    <cfRule type="notContainsText" dxfId="499" priority="1667" operator="notContains" text="OK">
      <formula>ISERROR(SEARCH("OK",AN85))</formula>
    </cfRule>
  </conditionalFormatting>
  <conditionalFormatting sqref="AK65">
    <cfRule type="notContainsText" dxfId="498" priority="1623" operator="notContains" text="OK">
      <formula>ISERROR(SEARCH("OK",AK65))</formula>
    </cfRule>
  </conditionalFormatting>
  <conditionalFormatting sqref="AB44:AB45 AB48:AB52">
    <cfRule type="notContainsText" dxfId="497" priority="1843" operator="notContains" text="OK">
      <formula>ISERROR(SEARCH("OK",AB44))</formula>
    </cfRule>
    <cfRule type="notContainsText" dxfId="496" priority="1842" operator="notContains" text="OK">
      <formula>ISERROR(SEARCH("OK",AB44))</formula>
    </cfRule>
  </conditionalFormatting>
  <conditionalFormatting sqref="AN76">
    <cfRule type="notContainsText" dxfId="495" priority="1672" operator="notContains" text="OK">
      <formula>ISERROR(SEARCH("OK",AN76))</formula>
    </cfRule>
  </conditionalFormatting>
  <conditionalFormatting sqref="AW96:AW99">
    <cfRule type="notContainsText" dxfId="494" priority="3422" operator="notContains" text="OK">
      <formula>ISERROR(SEARCH("OK",AW96))</formula>
    </cfRule>
  </conditionalFormatting>
  <conditionalFormatting sqref="S97">
    <cfRule type="notContainsText" dxfId="493" priority="3579" operator="notContains" text="OK">
      <formula>ISERROR(SEARCH("OK",S97))</formula>
    </cfRule>
  </conditionalFormatting>
  <conditionalFormatting sqref="BR106">
    <cfRule type="notContainsText" dxfId="492" priority="1067" operator="notContains" text="OK">
      <formula>ISERROR(SEARCH("OK",BR106))</formula>
    </cfRule>
  </conditionalFormatting>
  <conditionalFormatting sqref="BX106">
    <cfRule type="notContainsText" dxfId="491" priority="963" operator="notContains" text="OK">
      <formula>ISERROR(SEARCH("OK",BX106))</formula>
    </cfRule>
  </conditionalFormatting>
  <conditionalFormatting sqref="AW107">
    <cfRule type="notContainsText" dxfId="490" priority="3412" operator="notContains" text="OK">
      <formula>ISERROR(SEARCH("OK",AW107))</formula>
    </cfRule>
  </conditionalFormatting>
  <conditionalFormatting sqref="BC96">
    <cfRule type="notContainsText" dxfId="489" priority="1556" operator="notContains" text="OK">
      <formula>ISERROR(SEARCH("OK",BC96))</formula>
    </cfRule>
  </conditionalFormatting>
  <conditionalFormatting sqref="AK91:AK93">
    <cfRule type="notContainsText" dxfId="488" priority="1613" operator="notContains" text="OK">
      <formula>ISERROR(SEARCH("OK",AK91))</formula>
    </cfRule>
  </conditionalFormatting>
  <conditionalFormatting sqref="DE84">
    <cfRule type="notContainsText" dxfId="487" priority="661" operator="notContains" text="OK">
      <formula>ISERROR(SEARCH("OK",DE84))</formula>
    </cfRule>
  </conditionalFormatting>
  <conditionalFormatting sqref="CY47">
    <cfRule type="notContainsText" dxfId="486" priority="722" operator="notContains" text="OK">
      <formula>ISERROR(SEARCH("OK",CY47))</formula>
    </cfRule>
  </conditionalFormatting>
  <conditionalFormatting sqref="EF101">
    <cfRule type="notContainsText" dxfId="485" priority="118" operator="notContains" text="OK">
      <formula>ISERROR(SEARCH("OK",EF101))</formula>
    </cfRule>
    <cfRule type="notContainsText" dxfId="484" priority="119" operator="notContains" text="OK">
      <formula>ISERROR(SEARCH("OK",EF101))</formula>
    </cfRule>
  </conditionalFormatting>
  <conditionalFormatting sqref="EC99">
    <cfRule type="notContainsText" dxfId="483" priority="174" operator="notContains" text="OK">
      <formula>ISERROR(SEARCH("OK",EC99))</formula>
    </cfRule>
  </conditionalFormatting>
  <conditionalFormatting sqref="EF64">
    <cfRule type="notContainsText" dxfId="482" priority="138" operator="notContains" text="OK">
      <formula>ISERROR(SEARCH("OK",EF64))</formula>
    </cfRule>
  </conditionalFormatting>
  <conditionalFormatting sqref="DN44:DN45 DN48:DN52">
    <cfRule type="notContainsText" dxfId="481" priority="465" operator="notContains" text="OK">
      <formula>ISERROR(SEARCH("OK",DN44))</formula>
    </cfRule>
    <cfRule type="notContainsText" dxfId="480" priority="464" operator="notContains" text="OK">
      <formula>ISERROR(SEARCH("OK",DN44))</formula>
    </cfRule>
  </conditionalFormatting>
  <conditionalFormatting sqref="DE72">
    <cfRule type="notContainsText" dxfId="479" priority="667" operator="notContains" text="OK">
      <formula>ISERROR(SEARCH("OK",DE72))</formula>
    </cfRule>
  </conditionalFormatting>
  <conditionalFormatting sqref="AN84">
    <cfRule type="notContainsText" dxfId="478" priority="1668" operator="notContains" text="OK">
      <formula>ISERROR(SEARCH("OK",AN84))</formula>
    </cfRule>
  </conditionalFormatting>
  <conditionalFormatting sqref="DH64">
    <cfRule type="notContainsText" dxfId="477" priority="561" operator="notContains" text="OK">
      <formula>ISERROR(SEARCH("OK",DH64))</formula>
    </cfRule>
  </conditionalFormatting>
  <conditionalFormatting sqref="CV74">
    <cfRule type="notContainsText" dxfId="476" priority="770" operator="notContains" text="OK">
      <formula>ISERROR(SEARCH("OK",CV74))</formula>
    </cfRule>
  </conditionalFormatting>
  <conditionalFormatting sqref="CV99">
    <cfRule type="notContainsText" dxfId="475" priority="757" operator="notContains" text="OK">
      <formula>ISERROR(SEARCH("OK",CV99))</formula>
    </cfRule>
  </conditionalFormatting>
  <conditionalFormatting sqref="AW91:AW93">
    <cfRule type="notContainsText" dxfId="474" priority="3425" operator="notContains" text="OK">
      <formula>ISERROR(SEARCH("OK",AW91))</formula>
    </cfRule>
  </conditionalFormatting>
  <conditionalFormatting sqref="DE108">
    <cfRule type="notContainsText" dxfId="473" priority="644" operator="notContains" text="OK">
      <formula>ISERROR(SEARCH("OK",DE108))</formula>
    </cfRule>
  </conditionalFormatting>
  <conditionalFormatting sqref="EC96">
    <cfRule type="notContainsText" dxfId="472" priority="178" operator="notContains" text="OK">
      <formula>ISERROR(SEARCH("OK",EC96))</formula>
    </cfRule>
  </conditionalFormatting>
  <conditionalFormatting sqref="Y97">
    <cfRule type="notContainsText" dxfId="471" priority="3267" operator="notContains" text="OK">
      <formula>ISERROR(SEARCH("OK",Y97))</formula>
    </cfRule>
  </conditionalFormatting>
  <conditionalFormatting sqref="AT75">
    <cfRule type="notContainsText" dxfId="470" priority="3378" operator="notContains" text="OK">
      <formula>ISERROR(SEARCH("OK",AT75))</formula>
    </cfRule>
  </conditionalFormatting>
  <conditionalFormatting sqref="M105">
    <cfRule type="notContainsText" dxfId="469" priority="3674" operator="notContains" text="OK">
      <formula>ISERROR(SEARCH("OK",M105))</formula>
    </cfRule>
  </conditionalFormatting>
  <conditionalFormatting sqref="EC71">
    <cfRule type="notContainsText" dxfId="468" priority="162" operator="notContains" text="OK">
      <formula>ISERROR(SEARCH("OK",EC71))</formula>
    </cfRule>
  </conditionalFormatting>
  <conditionalFormatting sqref="P66">
    <cfRule type="notContainsText" dxfId="467" priority="3650" operator="notContains" text="OK">
      <formula>ISERROR(SEARCH("OK",P66))</formula>
    </cfRule>
    <cfRule type="notContainsText" dxfId="466" priority="3649" operator="notContains" text="OK">
      <formula>ISERROR(SEARCH("OK",P66))</formula>
    </cfRule>
  </conditionalFormatting>
  <conditionalFormatting sqref="CD77">
    <cfRule type="notContainsText" dxfId="465" priority="929" operator="notContains" text="OK">
      <formula>ISERROR(SEARCH("OK",CD77))</formula>
    </cfRule>
  </conditionalFormatting>
  <conditionalFormatting sqref="AK97">
    <cfRule type="notContainsText" dxfId="464" priority="1611" operator="notContains" text="OK">
      <formula>ISERROR(SEARCH("OK",AK97))</formula>
    </cfRule>
  </conditionalFormatting>
  <conditionalFormatting sqref="BL106">
    <cfRule type="notContainsText" dxfId="463" priority="1128" operator="notContains" text="OK">
      <formula>ISERROR(SEARCH("OK",BL106))</formula>
    </cfRule>
  </conditionalFormatting>
  <conditionalFormatting sqref="BR77">
    <cfRule type="notContainsText" dxfId="462" priority="1086" operator="notContains" text="OK">
      <formula>ISERROR(SEARCH("OK",BR77))</formula>
    </cfRule>
  </conditionalFormatting>
  <conditionalFormatting sqref="CM105">
    <cfRule type="notContainsText" dxfId="461" priority="1115" operator="notContains" text="OK">
      <formula>ISERROR(SEARCH("OK",CM105))</formula>
    </cfRule>
  </conditionalFormatting>
  <conditionalFormatting sqref="AQ73">
    <cfRule type="notContainsText" dxfId="460" priority="3303" operator="notContains" text="OK">
      <formula>ISERROR(SEARCH("OK",AQ73))</formula>
    </cfRule>
  </conditionalFormatting>
  <conditionalFormatting sqref="DT13:DT18">
    <cfRule type="notContainsText" dxfId="459" priority="317" operator="notContains" text="OK">
      <formula>ISERROR(SEARCH("OK",DT13))</formula>
    </cfRule>
    <cfRule type="notContainsText" dxfId="458" priority="316" operator="notContains" text="OK">
      <formula>ISERROR(SEARCH("OK",DT13))</formula>
    </cfRule>
  </conditionalFormatting>
  <conditionalFormatting sqref="AZ97">
    <cfRule type="notContainsText" dxfId="457" priority="3475" operator="notContains" text="OK">
      <formula>ISERROR(SEARCH("OK",AZ97))</formula>
    </cfRule>
  </conditionalFormatting>
  <conditionalFormatting sqref="AT81">
    <cfRule type="notContainsText" dxfId="456" priority="3377" operator="notContains" text="OK">
      <formula>ISERROR(SEARCH("OK",AT81))</formula>
    </cfRule>
  </conditionalFormatting>
  <conditionalFormatting sqref="AQ108">
    <cfRule type="notContainsText" dxfId="455" priority="3307" operator="notContains" text="OK">
      <formula>ISERROR(SEARCH("OK",AQ108))</formula>
    </cfRule>
  </conditionalFormatting>
  <conditionalFormatting sqref="BX21:BX28">
    <cfRule type="notContainsText" dxfId="454" priority="1002" operator="notContains" text="OK">
      <formula>ISERROR(SEARCH("OK",BX21))</formula>
    </cfRule>
    <cfRule type="notContainsText" dxfId="453" priority="1001" operator="notContains" text="OK">
      <formula>ISERROR(SEARCH("OK",BX21))</formula>
    </cfRule>
  </conditionalFormatting>
  <conditionalFormatting sqref="CV106">
    <cfRule type="notContainsText" dxfId="452" priority="750" operator="notContains" text="OK">
      <formula>ISERROR(SEARCH("OK",CV106))</formula>
    </cfRule>
  </conditionalFormatting>
  <conditionalFormatting sqref="BF21:BF28">
    <cfRule type="notContainsText" dxfId="451" priority="1530" operator="notContains" text="OK">
      <formula>ISERROR(SEARCH("OK",BF21))</formula>
    </cfRule>
    <cfRule type="notContainsText" dxfId="450" priority="1531" operator="notContains" text="OK">
      <formula>ISERROR(SEARCH("OK",BF21))</formula>
    </cfRule>
  </conditionalFormatting>
  <conditionalFormatting sqref="DE105">
    <cfRule type="notContainsText" dxfId="449" priority="584" operator="notContains" text="OK">
      <formula>ISERROR(SEARCH("OK",DE105))</formula>
    </cfRule>
  </conditionalFormatting>
  <conditionalFormatting sqref="DH65">
    <cfRule type="notContainsText" dxfId="448" priority="560" operator="notContains" text="OK">
      <formula>ISERROR(SEARCH("OK",DH65))</formula>
    </cfRule>
  </conditionalFormatting>
  <conditionalFormatting sqref="EO105">
    <cfRule type="notContainsText" dxfId="447" priority="1856" operator="notContains" text="OK">
      <formula>ISERROR(SEARCH("OK",EO105))</formula>
    </cfRule>
  </conditionalFormatting>
  <conditionalFormatting sqref="DB108">
    <cfRule type="notContainsText" dxfId="446" priority="592" operator="notContains" text="OK">
      <formula>ISERROR(SEARCH("OK",DB108))</formula>
    </cfRule>
  </conditionalFormatting>
  <conditionalFormatting sqref="DE65">
    <cfRule type="notContainsText" dxfId="445" priority="668" operator="notContains" text="OK">
      <formula>ISERROR(SEARCH("OK",DE65))</formula>
    </cfRule>
  </conditionalFormatting>
  <conditionalFormatting sqref="BC98">
    <cfRule type="notContainsText" dxfId="444" priority="1553" operator="notContains" text="OK">
      <formula>ISERROR(SEARCH("OK",BC98))</formula>
    </cfRule>
  </conditionalFormatting>
  <conditionalFormatting sqref="V82">
    <cfRule type="notContainsText" dxfId="443" priority="3201" operator="notContains" text="OK">
      <formula>ISERROR(SEARCH("OK",V82))</formula>
    </cfRule>
  </conditionalFormatting>
  <conditionalFormatting sqref="P102">
    <cfRule type="notContainsText" dxfId="442" priority="3623" operator="notContains" text="OK">
      <formula>ISERROR(SEARCH("OK",P102))</formula>
    </cfRule>
    <cfRule type="notContainsText" dxfId="441" priority="3622" operator="notContains" text="OK">
      <formula>ISERROR(SEARCH("OK",P102))</formula>
    </cfRule>
  </conditionalFormatting>
  <conditionalFormatting sqref="AE72">
    <cfRule type="notContainsText" dxfId="440" priority="1778" operator="notContains" text="OK">
      <formula>ISERROR(SEARCH("OK",AE72))</formula>
    </cfRule>
  </conditionalFormatting>
  <conditionalFormatting sqref="BI97">
    <cfRule type="notContainsText" dxfId="439" priority="1450" operator="notContains" text="OK">
      <formula>ISERROR(SEARCH("OK",BI97))</formula>
    </cfRule>
  </conditionalFormatting>
  <conditionalFormatting sqref="AZ77">
    <cfRule type="notContainsText" dxfId="438" priority="3483" operator="notContains" text="OK">
      <formula>ISERROR(SEARCH("OK",AZ77))</formula>
    </cfRule>
  </conditionalFormatting>
  <conditionalFormatting sqref="BF106">
    <cfRule type="notContainsText" dxfId="437" priority="1492" operator="notContains" text="OK">
      <formula>ISERROR(SEARCH("OK",BF106))</formula>
    </cfRule>
  </conditionalFormatting>
  <conditionalFormatting sqref="V46">
    <cfRule type="notContainsText" dxfId="436" priority="3230" operator="notContains" text="OK">
      <formula>ISERROR(SEARCH("OK",V46))</formula>
    </cfRule>
  </conditionalFormatting>
  <conditionalFormatting sqref="AK31:AK33">
    <cfRule type="notContainsText" dxfId="435" priority="1637" operator="notContains" text="OK">
      <formula>ISERROR(SEARCH("OK",AK31))</formula>
    </cfRule>
    <cfRule type="notContainsText" dxfId="434" priority="1638" operator="notContains" text="OK">
      <formula>ISERROR(SEARCH("OK",AK31))</formula>
    </cfRule>
  </conditionalFormatting>
  <conditionalFormatting sqref="M96:M99">
    <cfRule type="notContainsText" dxfId="433" priority="3683" operator="notContains" text="OK">
      <formula>ISERROR(SEARCH("OK",M96))</formula>
    </cfRule>
  </conditionalFormatting>
  <conditionalFormatting sqref="EF96">
    <cfRule type="notContainsText" dxfId="432" priority="126" operator="notContains" text="OK">
      <formula>ISERROR(SEARCH("OK",EF96))</formula>
    </cfRule>
  </conditionalFormatting>
  <conditionalFormatting sqref="DK13:DK18">
    <cfRule type="notContainsText" dxfId="431" priority="526" operator="notContains" text="OK">
      <formula>ISERROR(SEARCH("OK",DK13))</formula>
    </cfRule>
    <cfRule type="notContainsText" dxfId="430" priority="525" operator="notContains" text="OK">
      <formula>ISERROR(SEARCH("OK",DK13))</formula>
    </cfRule>
  </conditionalFormatting>
  <conditionalFormatting sqref="AQ74">
    <cfRule type="notContainsText" dxfId="429" priority="3329" operator="notContains" text="OK">
      <formula>ISERROR(SEARCH("OK",AQ74))</formula>
    </cfRule>
  </conditionalFormatting>
  <conditionalFormatting sqref="CJ105">
    <cfRule type="notContainsText" dxfId="428" priority="1116" operator="notContains" text="OK">
      <formula>ISERROR(SEARCH("OK",CJ105))</formula>
    </cfRule>
  </conditionalFormatting>
  <conditionalFormatting sqref="CS73">
    <cfRule type="notContainsText" dxfId="427" priority="796" operator="notContains" text="OK">
      <formula>ISERROR(SEARCH("OK",CS73))</formula>
    </cfRule>
  </conditionalFormatting>
  <conditionalFormatting sqref="AN99">
    <cfRule type="notContainsText" dxfId="426" priority="1660" operator="notContains" text="OK">
      <formula>ISERROR(SEARCH("OK",AN99))</formula>
    </cfRule>
  </conditionalFormatting>
  <conditionalFormatting sqref="DZ105">
    <cfRule type="notContainsText" dxfId="425" priority="220" operator="notContains" text="OK">
      <formula>ISERROR(SEARCH("OK",DZ105))</formula>
    </cfRule>
  </conditionalFormatting>
  <conditionalFormatting sqref="V99">
    <cfRule type="notContainsText" dxfId="424" priority="3212" operator="notContains" text="OK">
      <formula>ISERROR(SEARCH("OK",V99))</formula>
    </cfRule>
  </conditionalFormatting>
  <conditionalFormatting sqref="M83">
    <cfRule type="notContainsText" dxfId="423" priority="3670" operator="notContains" text="OK">
      <formula>ISERROR(SEARCH("OK",M83))</formula>
    </cfRule>
  </conditionalFormatting>
  <conditionalFormatting sqref="M12">
    <cfRule type="notContainsText" dxfId="422" priority="3717" operator="notContains" text="OK">
      <formula>ISERROR(SEARCH("OK",M12))</formula>
    </cfRule>
    <cfRule type="notContainsText" dxfId="421" priority="3716" operator="notContains" text="OK">
      <formula>ISERROR(SEARCH("OK",M12))</formula>
    </cfRule>
  </conditionalFormatting>
  <conditionalFormatting sqref="BC81">
    <cfRule type="notContainsText" dxfId="420" priority="1561" operator="notContains" text="OK">
      <formula>ISERROR(SEARCH("OK",BC81))</formula>
    </cfRule>
  </conditionalFormatting>
  <conditionalFormatting sqref="BR81">
    <cfRule type="notContainsText" dxfId="419" priority="1084" operator="notContains" text="OK">
      <formula>ISERROR(SEARCH("OK",BR81))</formula>
    </cfRule>
  </conditionalFormatting>
  <conditionalFormatting sqref="CJ73">
    <cfRule type="notContainsText" dxfId="418" priority="1278" operator="notContains" text="OK">
      <formula>ISERROR(SEARCH("OK",CJ73))</formula>
    </cfRule>
  </conditionalFormatting>
  <conditionalFormatting sqref="AE105">
    <cfRule type="notContainsText" dxfId="417" priority="1594" operator="notContains" text="OK">
      <formula>ISERROR(SEARCH("OK",AE105))</formula>
    </cfRule>
  </conditionalFormatting>
  <conditionalFormatting sqref="DQ97">
    <cfRule type="notContainsText" dxfId="416" priority="390" operator="notContains" text="OK">
      <formula>ISERROR(SEARCH("OK",DQ97))</formula>
    </cfRule>
  </conditionalFormatting>
  <conditionalFormatting sqref="BX11">
    <cfRule type="notContainsText" dxfId="415" priority="1008" operator="notContains" text="OK">
      <formula>ISERROR(SEARCH("OK",BX11))</formula>
    </cfRule>
    <cfRule type="notContainsText" dxfId="414" priority="1007" operator="notContains" text="OK">
      <formula>ISERROR(SEARCH("OK",BX11))</formula>
    </cfRule>
  </conditionalFormatting>
  <conditionalFormatting sqref="BC107">
    <cfRule type="notContainsText" dxfId="413" priority="1543" operator="notContains" text="OK">
      <formula>ISERROR(SEARCH("OK",BC107))</formula>
    </cfRule>
  </conditionalFormatting>
  <conditionalFormatting sqref="DE39:DE41">
    <cfRule type="notContainsText" dxfId="412" priority="681" operator="notContains" text="OK">
      <formula>ISERROR(SEARCH("OK",DE39))</formula>
    </cfRule>
    <cfRule type="notContainsText" dxfId="411" priority="680" operator="notContains" text="OK">
      <formula>ISERROR(SEARCH("OK",DE39))</formula>
    </cfRule>
  </conditionalFormatting>
  <conditionalFormatting sqref="EC31:EC33">
    <cfRule type="notContainsText" dxfId="410" priority="203" operator="notContains" text="OK">
      <formula>ISERROR(SEARCH("OK",EC31))</formula>
    </cfRule>
    <cfRule type="notContainsText" dxfId="409" priority="204" operator="notContains" text="OK">
      <formula>ISERROR(SEARCH("OK",EC31))</formula>
    </cfRule>
  </conditionalFormatting>
  <conditionalFormatting sqref="CV12">
    <cfRule type="notContainsText" dxfId="408" priority="793" operator="notContains" text="OK">
      <formula>ISERROR(SEARCH("OK",CV12))</formula>
    </cfRule>
    <cfRule type="notContainsText" dxfId="407" priority="792" operator="notContains" text="OK">
      <formula>ISERROR(SEARCH("OK",CV12))</formula>
    </cfRule>
  </conditionalFormatting>
  <conditionalFormatting sqref="AN47">
    <cfRule type="notContainsText" dxfId="406" priority="1677" operator="notContains" text="OK">
      <formula>ISERROR(SEARCH("OK",AN47))</formula>
    </cfRule>
  </conditionalFormatting>
  <conditionalFormatting sqref="AE73">
    <cfRule type="notContainsText" dxfId="405" priority="1751" operator="notContains" text="OK">
      <formula>ISERROR(SEARCH("OK",AE73))</formula>
    </cfRule>
  </conditionalFormatting>
  <conditionalFormatting sqref="CS75">
    <cfRule type="notContainsText" dxfId="404" priority="820" operator="notContains" text="OK">
      <formula>ISERROR(SEARCH("OK",CS75))</formula>
    </cfRule>
  </conditionalFormatting>
  <conditionalFormatting sqref="AT47">
    <cfRule type="notContainsText" dxfId="403" priority="3385" operator="notContains" text="OK">
      <formula>ISERROR(SEARCH("OK",AT47))</formula>
    </cfRule>
  </conditionalFormatting>
  <conditionalFormatting sqref="V105">
    <cfRule type="notContainsText" dxfId="402" priority="1862" operator="notContains" text="OK">
      <formula>ISERROR(SEARCH("OK",V105))</formula>
    </cfRule>
  </conditionalFormatting>
  <conditionalFormatting sqref="M39:M41">
    <cfRule type="notContainsText" dxfId="401" priority="3709" operator="notContains" text="OK">
      <formula>ISERROR(SEARCH("OK",M39))</formula>
    </cfRule>
    <cfRule type="notContainsText" dxfId="400" priority="3708" operator="notContains" text="OK">
      <formula>ISERROR(SEARCH("OK",M39))</formula>
    </cfRule>
  </conditionalFormatting>
  <conditionalFormatting sqref="CP81">
    <cfRule type="notContainsText" dxfId="399" priority="1404" operator="notContains" text="OK">
      <formula>ISERROR(SEARCH("OK",CP81))</formula>
    </cfRule>
  </conditionalFormatting>
  <conditionalFormatting sqref="CY72">
    <cfRule type="notContainsText" dxfId="398" priority="719" operator="notContains" text="OK">
      <formula>ISERROR(SEARCH("OK",CY72))</formula>
    </cfRule>
  </conditionalFormatting>
  <conditionalFormatting sqref="BI108">
    <cfRule type="notContainsText" dxfId="397" priority="1438" operator="notContains" text="OK">
      <formula>ISERROR(SEARCH("OK",BI108))</formula>
    </cfRule>
  </conditionalFormatting>
  <conditionalFormatting sqref="AE69:AE70">
    <cfRule type="notContainsText" dxfId="396" priority="1784" operator="notContains" text="OK">
      <formula>ISERROR(SEARCH("OK",AE69))</formula>
    </cfRule>
    <cfRule type="notContainsText" dxfId="395" priority="1783" operator="notContains" text="OK">
      <formula>ISERROR(SEARCH("OK",AE69))</formula>
    </cfRule>
  </conditionalFormatting>
  <conditionalFormatting sqref="AT96">
    <cfRule type="notContainsText" dxfId="394" priority="3372" operator="notContains" text="OK">
      <formula>ISERROR(SEARCH("OK",AT96))</formula>
    </cfRule>
  </conditionalFormatting>
  <conditionalFormatting sqref="DW74">
    <cfRule type="notContainsText" dxfId="393" priority="348" operator="notContains" text="OK">
      <formula>ISERROR(SEARCH("OK",DW74))</formula>
    </cfRule>
  </conditionalFormatting>
  <conditionalFormatting sqref="AH77">
    <cfRule type="notContainsText" dxfId="392" priority="1723" operator="notContains" text="OK">
      <formula>ISERROR(SEARCH("OK",AH77))</formula>
    </cfRule>
  </conditionalFormatting>
  <conditionalFormatting sqref="BX107">
    <cfRule type="notContainsText" dxfId="391" priority="962" operator="notContains" text="OK">
      <formula>ISERROR(SEARCH("OK",BX107))</formula>
    </cfRule>
  </conditionalFormatting>
  <conditionalFormatting sqref="BX64">
    <cfRule type="notContainsText" dxfId="390" priority="986" operator="notContains" text="OK">
      <formula>ISERROR(SEARCH("OK",BX64))</formula>
    </cfRule>
  </conditionalFormatting>
  <conditionalFormatting sqref="DZ96">
    <cfRule type="notContainsText" dxfId="389" priority="231" operator="notContains" text="OK">
      <formula>ISERROR(SEARCH("OK",DZ96))</formula>
    </cfRule>
  </conditionalFormatting>
  <conditionalFormatting sqref="BO101">
    <cfRule type="notContainsText" dxfId="388" priority="1184" operator="notContains" text="OK">
      <formula>ISERROR(SEARCH("OK",BO101))</formula>
    </cfRule>
    <cfRule type="notContainsText" dxfId="387" priority="1183" operator="notContains" text="OK">
      <formula>ISERROR(SEARCH("OK",BO101))</formula>
    </cfRule>
  </conditionalFormatting>
  <conditionalFormatting sqref="EC86">
    <cfRule type="notContainsText" dxfId="386" priority="180" operator="notContains" text="OK">
      <formula>ISERROR(SEARCH("OK",EC86))</formula>
    </cfRule>
  </conditionalFormatting>
  <conditionalFormatting sqref="DW75">
    <cfRule type="notContainsText" dxfId="385" priority="345" operator="notContains" text="OK">
      <formula>ISERROR(SEARCH("OK",DW75))</formula>
    </cfRule>
  </conditionalFormatting>
  <conditionalFormatting sqref="DT71">
    <cfRule type="notContainsText" dxfId="384" priority="271" operator="notContains" text="OK">
      <formula>ISERROR(SEARCH("OK",DT71))</formula>
    </cfRule>
  </conditionalFormatting>
  <conditionalFormatting sqref="M55:M59">
    <cfRule type="notContainsText" dxfId="383" priority="3704" operator="notContains" text="OK">
      <formula>ISERROR(SEARCH("OK",M55))</formula>
    </cfRule>
    <cfRule type="notContainsText" dxfId="382" priority="3705" operator="notContains" text="OK">
      <formula>ISERROR(SEARCH("OK",M55))</formula>
    </cfRule>
  </conditionalFormatting>
  <conditionalFormatting sqref="CM98">
    <cfRule type="notContainsText" dxfId="381" priority="1344" operator="notContains" text="OK">
      <formula>ISERROR(SEARCH("OK",CM98))</formula>
    </cfRule>
  </conditionalFormatting>
  <conditionalFormatting sqref="CD85">
    <cfRule type="notContainsText" dxfId="380" priority="925" operator="notContains" text="OK">
      <formula>ISERROR(SEARCH("OK",CD85))</formula>
    </cfRule>
  </conditionalFormatting>
  <conditionalFormatting sqref="S107">
    <cfRule type="notContainsText" dxfId="379" priority="3568" operator="notContains" text="OK">
      <formula>ISERROR(SEARCH("OK",S107))</formula>
    </cfRule>
  </conditionalFormatting>
  <conditionalFormatting sqref="EL81">
    <cfRule type="notContainsText" dxfId="378" priority="79" operator="notContains" text="OK">
      <formula>ISERROR(SEARCH("OK",EL81))</formula>
    </cfRule>
  </conditionalFormatting>
  <conditionalFormatting sqref="BL84">
    <cfRule type="notContainsText" dxfId="377" priority="1143" operator="notContains" text="OK">
      <formula>ISERROR(SEARCH("OK",BL84))</formula>
    </cfRule>
  </conditionalFormatting>
  <conditionalFormatting sqref="S71">
    <cfRule type="notContainsText" dxfId="376" priority="3564" operator="notContains" text="OK">
      <formula>ISERROR(SEARCH("OK",S71))</formula>
    </cfRule>
  </conditionalFormatting>
  <conditionalFormatting sqref="DZ107">
    <cfRule type="notContainsText" dxfId="375" priority="218" operator="notContains" text="OK">
      <formula>ISERROR(SEARCH("OK",DZ107))</formula>
    </cfRule>
  </conditionalFormatting>
  <conditionalFormatting sqref="V97">
    <cfRule type="notContainsText" dxfId="374" priority="3215" operator="notContains" text="OK">
      <formula>ISERROR(SEARCH("OK",V97))</formula>
    </cfRule>
  </conditionalFormatting>
  <conditionalFormatting sqref="AQ31:AQ33">
    <cfRule type="notContainsText" dxfId="373" priority="3346" operator="notContains" text="OK">
      <formula>ISERROR(SEARCH("OK",AQ31))</formula>
    </cfRule>
    <cfRule type="notContainsText" dxfId="372" priority="3345" operator="notContains" text="OK">
      <formula>ISERROR(SEARCH("OK",AQ31))</formula>
    </cfRule>
  </conditionalFormatting>
  <conditionalFormatting sqref="CS71">
    <cfRule type="notContainsText" dxfId="371" priority="797" operator="notContains" text="OK">
      <formula>ISERROR(SEARCH("OK",CS71))</formula>
    </cfRule>
  </conditionalFormatting>
  <conditionalFormatting sqref="CD106">
    <cfRule type="notContainsText" dxfId="370" priority="911" operator="notContains" text="OK">
      <formula>ISERROR(SEARCH("OK",CD106))</formula>
    </cfRule>
  </conditionalFormatting>
  <conditionalFormatting sqref="AW99">
    <cfRule type="notContainsText" dxfId="369" priority="3420" operator="notContains" text="OK">
      <formula>ISERROR(SEARCH("OK",AW99))</formula>
    </cfRule>
  </conditionalFormatting>
  <conditionalFormatting sqref="DW96">
    <cfRule type="notContainsText" dxfId="368" priority="339" operator="notContains" text="OK">
      <formula>ISERROR(SEARCH("OK",DW96))</formula>
    </cfRule>
  </conditionalFormatting>
  <conditionalFormatting sqref="BX77">
    <cfRule type="notContainsText" dxfId="367" priority="981" operator="notContains" text="OK">
      <formula>ISERROR(SEARCH("OK",BX77))</formula>
    </cfRule>
  </conditionalFormatting>
  <conditionalFormatting sqref="EI39:EI41">
    <cfRule type="notContainsText" dxfId="366" priority="46" operator="notContains" text="OK">
      <formula>ISERROR(SEARCH("OK",EI39))</formula>
    </cfRule>
    <cfRule type="notContainsText" dxfId="365" priority="45" operator="notContains" text="OK">
      <formula>ISERROR(SEARCH("OK",EI39))</formula>
    </cfRule>
  </conditionalFormatting>
  <conditionalFormatting sqref="AB105">
    <cfRule type="notContainsText" dxfId="364" priority="1810" operator="notContains" text="OK">
      <formula>ISERROR(SEARCH("OK",AB105))</formula>
    </cfRule>
  </conditionalFormatting>
  <conditionalFormatting sqref="CP69:CP70">
    <cfRule type="notContainsText" dxfId="363" priority="1415" operator="notContains" text="OK">
      <formula>ISERROR(SEARCH("OK",CP69))</formula>
    </cfRule>
    <cfRule type="notContainsText" dxfId="362" priority="1414" operator="notContains" text="OK">
      <formula>ISERROR(SEARCH("OK",CP69))</formula>
    </cfRule>
  </conditionalFormatting>
  <conditionalFormatting sqref="V11">
    <cfRule type="notContainsText" dxfId="361" priority="3249" operator="notContains" text="OK">
      <formula>ISERROR(SEARCH("OK",V11))</formula>
    </cfRule>
    <cfRule type="notContainsText" dxfId="360" priority="3250" operator="notContains" text="OK">
      <formula>ISERROR(SEARCH("OK",V11))</formula>
    </cfRule>
  </conditionalFormatting>
  <conditionalFormatting sqref="P65">
    <cfRule type="notContainsText" dxfId="359" priority="3643" operator="notContains" text="OK">
      <formula>ISERROR(SEARCH("OK",P65))</formula>
    </cfRule>
  </conditionalFormatting>
  <conditionalFormatting sqref="BF71">
    <cfRule type="notContainsText" dxfId="358" priority="1487" operator="notContains" text="OK">
      <formula>ISERROR(SEARCH("OK",BF71))</formula>
    </cfRule>
  </conditionalFormatting>
  <conditionalFormatting sqref="BU73">
    <cfRule type="notContainsText" dxfId="357" priority="1009" operator="notContains" text="OK">
      <formula>ISERROR(SEARCH("OK",BU73))</formula>
    </cfRule>
  </conditionalFormatting>
  <conditionalFormatting sqref="AQ85">
    <cfRule type="notContainsText" dxfId="356" priority="3323" operator="notContains" text="OK">
      <formula>ISERROR(SEARCH("OK",AQ85))</formula>
    </cfRule>
  </conditionalFormatting>
  <conditionalFormatting sqref="CG99">
    <cfRule type="notContainsText" dxfId="355" priority="1239" operator="notContains" text="OK">
      <formula>ISERROR(SEARCH("OK",CG99))</formula>
    </cfRule>
  </conditionalFormatting>
  <conditionalFormatting sqref="M100">
    <cfRule type="notContainsText" dxfId="354" priority="3680" operator="notContains" text="OK">
      <formula>ISERROR(SEARCH("OK",M100))</formula>
    </cfRule>
    <cfRule type="notContainsText" dxfId="353" priority="3679" operator="notContains" text="OK">
      <formula>ISERROR(SEARCH("OK",M100))</formula>
    </cfRule>
  </conditionalFormatting>
  <conditionalFormatting sqref="AZ13:AZ18">
    <cfRule type="notContainsText" dxfId="352" priority="3505" operator="notContains" text="OK">
      <formula>ISERROR(SEARCH("OK",AZ13))</formula>
    </cfRule>
    <cfRule type="notContainsText" dxfId="351" priority="3506" operator="notContains" text="OK">
      <formula>ISERROR(SEARCH("OK",AZ13))</formula>
    </cfRule>
  </conditionalFormatting>
  <conditionalFormatting sqref="BI107">
    <cfRule type="notContainsText" dxfId="350" priority="1439" operator="notContains" text="OK">
      <formula>ISERROR(SEARCH("OK",BI107))</formula>
    </cfRule>
  </conditionalFormatting>
  <conditionalFormatting sqref="BX75">
    <cfRule type="notContainsText" dxfId="349" priority="980" operator="notContains" text="OK">
      <formula>ISERROR(SEARCH("OK",BX75))</formula>
    </cfRule>
  </conditionalFormatting>
  <conditionalFormatting sqref="DH21:DH28">
    <cfRule type="notContainsText" dxfId="348" priority="576" operator="notContains" text="OK">
      <formula>ISERROR(SEARCH("OK",DH21))</formula>
    </cfRule>
    <cfRule type="notContainsText" dxfId="347" priority="577" operator="notContains" text="OK">
      <formula>ISERROR(SEARCH("OK",DH21))</formula>
    </cfRule>
  </conditionalFormatting>
  <conditionalFormatting sqref="DB86">
    <cfRule type="notContainsText" dxfId="346" priority="607" operator="notContains" text="OK">
      <formula>ISERROR(SEARCH("OK",DB86))</formula>
    </cfRule>
  </conditionalFormatting>
  <conditionalFormatting sqref="CV69:CV70">
    <cfRule type="notContainsText" dxfId="345" priority="776" operator="notContains" text="OK">
      <formula>ISERROR(SEARCH("OK",CV69))</formula>
    </cfRule>
    <cfRule type="notContainsText" dxfId="344" priority="777" operator="notContains" text="OK">
      <formula>ISERROR(SEARCH("OK",CV69))</formula>
    </cfRule>
  </conditionalFormatting>
  <conditionalFormatting sqref="P44:P45 P48:P52">
    <cfRule type="notContainsText" dxfId="343" priority="3653" operator="notContains" text="OK">
      <formula>ISERROR(SEARCH("OK",P44))</formula>
    </cfRule>
    <cfRule type="notContainsText" dxfId="342" priority="3654" operator="notContains" text="OK">
      <formula>ISERROR(SEARCH("OK",P44))</formula>
    </cfRule>
  </conditionalFormatting>
  <conditionalFormatting sqref="CY99">
    <cfRule type="notContainsText" dxfId="341" priority="705" operator="notContains" text="OK">
      <formula>ISERROR(SEARCH("OK",CY99))</formula>
    </cfRule>
  </conditionalFormatting>
  <conditionalFormatting sqref="BR108">
    <cfRule type="notContainsText" dxfId="340" priority="1065" operator="notContains" text="OK">
      <formula>ISERROR(SEARCH("OK",BR108))</formula>
    </cfRule>
  </conditionalFormatting>
  <conditionalFormatting sqref="CP65">
    <cfRule type="notContainsText" dxfId="339" priority="1410" operator="notContains" text="OK">
      <formula>ISERROR(SEARCH("OK",CP65))</formula>
    </cfRule>
  </conditionalFormatting>
  <conditionalFormatting sqref="BC39:BC41">
    <cfRule type="notContainsText" dxfId="338" priority="1580" operator="notContains" text="OK">
      <formula>ISERROR(SEARCH("OK",BC39))</formula>
    </cfRule>
    <cfRule type="notContainsText" dxfId="337" priority="1579" operator="notContains" text="OK">
      <formula>ISERROR(SEARCH("OK",BC39))</formula>
    </cfRule>
  </conditionalFormatting>
  <conditionalFormatting sqref="EC107">
    <cfRule type="notContainsText" dxfId="336" priority="166" operator="notContains" text="OK">
      <formula>ISERROR(SEARCH("OK",EC107))</formula>
    </cfRule>
  </conditionalFormatting>
  <conditionalFormatting sqref="CS99">
    <cfRule type="notContainsText" dxfId="335" priority="810" operator="notContains" text="OK">
      <formula>ISERROR(SEARCH("OK",CS99))</formula>
    </cfRule>
  </conditionalFormatting>
  <conditionalFormatting sqref="BU74">
    <cfRule type="notContainsText" dxfId="334" priority="1035" operator="notContains" text="OK">
      <formula>ISERROR(SEARCH("OK",BU74))</formula>
    </cfRule>
  </conditionalFormatting>
  <conditionalFormatting sqref="DT82">
    <cfRule type="notContainsText" dxfId="333" priority="272" operator="notContains" text="OK">
      <formula>ISERROR(SEARCH("OK",DT82))</formula>
    </cfRule>
  </conditionalFormatting>
  <conditionalFormatting sqref="AB97">
    <cfRule type="notContainsText" dxfId="332" priority="1820" operator="notContains" text="OK">
      <formula>ISERROR(SEARCH("OK",AB97))</formula>
    </cfRule>
  </conditionalFormatting>
  <conditionalFormatting sqref="AZ91:AZ93">
    <cfRule type="notContainsText" dxfId="331" priority="3477" operator="notContains" text="OK">
      <formula>ISERROR(SEARCH("OK",AZ91))</formula>
    </cfRule>
  </conditionalFormatting>
  <conditionalFormatting sqref="CD83">
    <cfRule type="notContainsText" dxfId="330" priority="908" operator="notContains" text="OK">
      <formula>ISERROR(SEARCH("OK",CD83))</formula>
    </cfRule>
  </conditionalFormatting>
  <conditionalFormatting sqref="BR46">
    <cfRule type="notContainsText" dxfId="329" priority="1093" operator="notContains" text="OK">
      <formula>ISERROR(SEARCH("OK",BR46))</formula>
    </cfRule>
  </conditionalFormatting>
  <conditionalFormatting sqref="DQ81">
    <cfRule type="notContainsText" dxfId="328" priority="396" operator="notContains" text="OK">
      <formula>ISERROR(SEARCH("OK",DQ81))</formula>
    </cfRule>
  </conditionalFormatting>
  <conditionalFormatting sqref="DQ84">
    <cfRule type="notContainsText" dxfId="327" priority="395" operator="notContains" text="OK">
      <formula>ISERROR(SEARCH("OK",DQ84))</formula>
    </cfRule>
  </conditionalFormatting>
  <conditionalFormatting sqref="DH75">
    <cfRule type="notContainsText" dxfId="326" priority="555" operator="notContains" text="OK">
      <formula>ISERROR(SEARCH("OK",DH75))</formula>
    </cfRule>
  </conditionalFormatting>
  <conditionalFormatting sqref="DZ69:DZ70">
    <cfRule type="notContainsText" dxfId="325" priority="247" operator="notContains" text="OK">
      <formula>ISERROR(SEARCH("OK",DZ69))</formula>
    </cfRule>
    <cfRule type="notContainsText" dxfId="324" priority="246" operator="notContains" text="OK">
      <formula>ISERROR(SEARCH("OK",DZ69))</formula>
    </cfRule>
  </conditionalFormatting>
  <conditionalFormatting sqref="DE76">
    <cfRule type="notContainsText" dxfId="323" priority="665" operator="notContains" text="OK">
      <formula>ISERROR(SEARCH("OK",DE76))</formula>
    </cfRule>
  </conditionalFormatting>
  <conditionalFormatting sqref="DB77">
    <cfRule type="notContainsText" dxfId="322" priority="612" operator="notContains" text="OK">
      <formula>ISERROR(SEARCH("OK",DB77))</formula>
    </cfRule>
  </conditionalFormatting>
  <conditionalFormatting sqref="M11">
    <cfRule type="notContainsText" dxfId="321" priority="3719" operator="notContains" text="OK">
      <formula>ISERROR(SEARCH("OK",M11))</formula>
    </cfRule>
    <cfRule type="notContainsText" dxfId="320" priority="3718" operator="notContains" text="OK">
      <formula>ISERROR(SEARCH("OK",M11))</formula>
    </cfRule>
  </conditionalFormatting>
  <conditionalFormatting sqref="AE76">
    <cfRule type="notContainsText" dxfId="319" priority="1776" operator="notContains" text="OK">
      <formula>ISERROR(SEARCH("OK",AE76))</formula>
    </cfRule>
  </conditionalFormatting>
  <conditionalFormatting sqref="DW86">
    <cfRule type="notContainsText" dxfId="318" priority="341" operator="notContains" text="OK">
      <formula>ISERROR(SEARCH("OK",DW86))</formula>
    </cfRule>
  </conditionalFormatting>
  <conditionalFormatting sqref="CD72">
    <cfRule type="notContainsText" dxfId="317" priority="932" operator="notContains" text="OK">
      <formula>ISERROR(SEARCH("OK",CD72))</formula>
    </cfRule>
  </conditionalFormatting>
  <conditionalFormatting sqref="CD74">
    <cfRule type="notContainsText" dxfId="316" priority="931" operator="notContains" text="OK">
      <formula>ISERROR(SEARCH("OK",CD74))</formula>
    </cfRule>
  </conditionalFormatting>
  <conditionalFormatting sqref="EL65">
    <cfRule type="notContainsText" dxfId="315" priority="85" operator="notContains" text="OK">
      <formula>ISERROR(SEARCH("OK",EL65))</formula>
    </cfRule>
  </conditionalFormatting>
  <conditionalFormatting sqref="CM76">
    <cfRule type="notContainsText" dxfId="314" priority="1355" operator="notContains" text="OK">
      <formula>ISERROR(SEARCH("OK",CM76))</formula>
    </cfRule>
  </conditionalFormatting>
  <conditionalFormatting sqref="CJ75">
    <cfRule type="notContainsText" dxfId="313" priority="1301" operator="notContains" text="OK">
      <formula>ISERROR(SEARCH("OK",CJ75))</formula>
    </cfRule>
  </conditionalFormatting>
  <conditionalFormatting sqref="EF12">
    <cfRule type="notContainsText" dxfId="312" priority="158" operator="notContains" text="OK">
      <formula>ISERROR(SEARCH("OK",EF12))</formula>
    </cfRule>
    <cfRule type="notContainsText" dxfId="311" priority="157" operator="notContains" text="OK">
      <formula>ISERROR(SEARCH("OK",EF12))</formula>
    </cfRule>
  </conditionalFormatting>
  <conditionalFormatting sqref="V96">
    <cfRule type="notContainsText" dxfId="310" priority="3216" operator="notContains" text="OK">
      <formula>ISERROR(SEARCH("OK",V96))</formula>
    </cfRule>
  </conditionalFormatting>
  <conditionalFormatting sqref="CA82">
    <cfRule type="notContainsText" dxfId="309" priority="855" operator="notContains" text="OK">
      <formula>ISERROR(SEARCH("OK",CA82))</formula>
    </cfRule>
  </conditionalFormatting>
  <conditionalFormatting sqref="AE71">
    <cfRule type="notContainsText" dxfId="308" priority="1752" operator="notContains" text="OK">
      <formula>ISERROR(SEARCH("OK",AE71))</formula>
    </cfRule>
  </conditionalFormatting>
  <conditionalFormatting sqref="BX96:BX99">
    <cfRule type="notContainsText" dxfId="307" priority="972" operator="notContains" text="OK">
      <formula>ISERROR(SEARCH("OK",BX96))</formula>
    </cfRule>
  </conditionalFormatting>
  <conditionalFormatting sqref="DH72">
    <cfRule type="notContainsText" dxfId="306" priority="559" operator="notContains" text="OK">
      <formula>ISERROR(SEARCH("OK",DH72))</formula>
    </cfRule>
  </conditionalFormatting>
  <conditionalFormatting sqref="BX96">
    <cfRule type="notContainsText" dxfId="305" priority="974" operator="notContains" text="OK">
      <formula>ISERROR(SEARCH("OK",BX96))</formula>
    </cfRule>
  </conditionalFormatting>
  <conditionalFormatting sqref="S73">
    <cfRule type="notContainsText" dxfId="304" priority="3563" operator="notContains" text="OK">
      <formula>ISERROR(SEARCH("OK",S73))</formula>
    </cfRule>
  </conditionalFormatting>
  <conditionalFormatting sqref="S64">
    <cfRule type="notContainsText" dxfId="303" priority="3592" operator="notContains" text="OK">
      <formula>ISERROR(SEARCH("OK",S64))</formula>
    </cfRule>
  </conditionalFormatting>
  <conditionalFormatting sqref="EF75">
    <cfRule type="notContainsText" dxfId="302" priority="132" operator="notContains" text="OK">
      <formula>ISERROR(SEARCH("OK",EF75))</formula>
    </cfRule>
  </conditionalFormatting>
  <conditionalFormatting sqref="CG101">
    <cfRule type="notContainsText" dxfId="301" priority="1235" operator="notContains" text="OK">
      <formula>ISERROR(SEARCH("OK",CG101))</formula>
    </cfRule>
    <cfRule type="notContainsText" dxfId="300" priority="1236" operator="notContains" text="OK">
      <formula>ISERROR(SEARCH("OK",CG101))</formula>
    </cfRule>
  </conditionalFormatting>
  <conditionalFormatting sqref="BO84">
    <cfRule type="notContainsText" dxfId="299" priority="1195" operator="notContains" text="OK">
      <formula>ISERROR(SEARCH("OK",BO84))</formula>
    </cfRule>
  </conditionalFormatting>
  <conditionalFormatting sqref="AK46">
    <cfRule type="notContainsText" dxfId="298" priority="1626" operator="notContains" text="OK">
      <formula>ISERROR(SEARCH("OK",AK46))</formula>
    </cfRule>
  </conditionalFormatting>
  <conditionalFormatting sqref="EL69:EL70">
    <cfRule type="notContainsText" dxfId="297" priority="90" operator="notContains" text="OK">
      <formula>ISERROR(SEARCH("OK",EL69))</formula>
    </cfRule>
    <cfRule type="notContainsText" dxfId="296" priority="89" operator="notContains" text="OK">
      <formula>ISERROR(SEARCH("OK",EL69))</formula>
    </cfRule>
  </conditionalFormatting>
  <conditionalFormatting sqref="AZ96">
    <cfRule type="notContainsText" dxfId="295" priority="3476" operator="notContains" text="OK">
      <formula>ISERROR(SEARCH("OK",AZ96))</formula>
    </cfRule>
  </conditionalFormatting>
  <conditionalFormatting sqref="BF107">
    <cfRule type="notContainsText" dxfId="294" priority="1491" operator="notContains" text="OK">
      <formula>ISERROR(SEARCH("OK",BF107))</formula>
    </cfRule>
  </conditionalFormatting>
  <conditionalFormatting sqref="AE102">
    <cfRule type="notContainsText" dxfId="293" priority="1758" operator="notContains" text="OK">
      <formula>ISERROR(SEARCH("OK",AE102))</formula>
    </cfRule>
    <cfRule type="notContainsText" dxfId="292" priority="1759" operator="notContains" text="OK">
      <formula>ISERROR(SEARCH("OK",AE102))</formula>
    </cfRule>
  </conditionalFormatting>
  <conditionalFormatting sqref="AK99">
    <cfRule type="notContainsText" dxfId="291" priority="1608" operator="notContains" text="OK">
      <formula>ISERROR(SEARCH("OK",AK99))</formula>
    </cfRule>
  </conditionalFormatting>
  <conditionalFormatting sqref="EI65">
    <cfRule type="notContainsText" dxfId="290" priority="33" operator="notContains" text="OK">
      <formula>ISERROR(SEARCH("OK",EI65))</formula>
    </cfRule>
  </conditionalFormatting>
  <conditionalFormatting sqref="EO108">
    <cfRule type="notContainsText" dxfId="289" priority="2824" operator="notContains" text="OK">
      <formula>ISERROR(SEARCH("OK",EO108))</formula>
    </cfRule>
  </conditionalFormatting>
  <conditionalFormatting sqref="AT96:AT99">
    <cfRule type="notContainsText" dxfId="288" priority="3370" operator="notContains" text="OK">
      <formula>ISERROR(SEARCH("OK",AT96))</formula>
    </cfRule>
  </conditionalFormatting>
  <conditionalFormatting sqref="DB106">
    <cfRule type="notContainsText" dxfId="287" priority="594" operator="notContains" text="OK">
      <formula>ISERROR(SEARCH("OK",DB106))</formula>
    </cfRule>
  </conditionalFormatting>
  <conditionalFormatting sqref="CM81">
    <cfRule type="notContainsText" dxfId="286" priority="1352" operator="notContains" text="OK">
      <formula>ISERROR(SEARCH("OK",CM81))</formula>
    </cfRule>
  </conditionalFormatting>
  <conditionalFormatting sqref="AE85">
    <cfRule type="notContainsText" dxfId="285" priority="1771" operator="notContains" text="OK">
      <formula>ISERROR(SEARCH("OK",AE85))</formula>
    </cfRule>
  </conditionalFormatting>
  <conditionalFormatting sqref="DW81">
    <cfRule type="notContainsText" dxfId="284" priority="344" operator="notContains" text="OK">
      <formula>ISERROR(SEARCH("OK",DW81))</formula>
    </cfRule>
  </conditionalFormatting>
  <conditionalFormatting sqref="DE74">
    <cfRule type="notContainsText" dxfId="283" priority="666" operator="notContains" text="OK">
      <formula>ISERROR(SEARCH("OK",DE74))</formula>
    </cfRule>
  </conditionalFormatting>
  <conditionalFormatting sqref="BX85">
    <cfRule type="notContainsText" dxfId="282" priority="977" operator="notContains" text="OK">
      <formula>ISERROR(SEARCH("OK",BX85))</formula>
    </cfRule>
  </conditionalFormatting>
  <conditionalFormatting sqref="EI86">
    <cfRule type="notContainsText" dxfId="281" priority="24" operator="notContains" text="OK">
      <formula>ISERROR(SEARCH("OK",EI86))</formula>
    </cfRule>
  </conditionalFormatting>
  <conditionalFormatting sqref="AW84">
    <cfRule type="notContainsText" dxfId="280" priority="3428" operator="notContains" text="OK">
      <formula>ISERROR(SEARCH("OK",AW84))</formula>
    </cfRule>
  </conditionalFormatting>
  <conditionalFormatting sqref="AB75">
    <cfRule type="notContainsText" dxfId="279" priority="1827" operator="notContains" text="OK">
      <formula>ISERROR(SEARCH("OK",AB75))</formula>
    </cfRule>
  </conditionalFormatting>
  <conditionalFormatting sqref="DN98">
    <cfRule type="notContainsText" dxfId="278" priority="440" operator="notContains" text="OK">
      <formula>ISERROR(SEARCH("OK",DN98))</formula>
    </cfRule>
  </conditionalFormatting>
  <conditionalFormatting sqref="AH13:AH18">
    <cfRule type="notContainsText" dxfId="277" priority="1745" operator="notContains" text="OK">
      <formula>ISERROR(SEARCH("OK",AH13))</formula>
    </cfRule>
    <cfRule type="notContainsText" dxfId="276" priority="1746" operator="notContains" text="OK">
      <formula>ISERROR(SEARCH("OK",AH13))</formula>
    </cfRule>
  </conditionalFormatting>
  <conditionalFormatting sqref="BL99">
    <cfRule type="notContainsText" dxfId="275" priority="1135" operator="notContains" text="OK">
      <formula>ISERROR(SEARCH("OK",BL99))</formula>
    </cfRule>
  </conditionalFormatting>
  <conditionalFormatting sqref="CA105">
    <cfRule type="notContainsText" dxfId="274" priority="850" operator="notContains" text="OK">
      <formula>ISERROR(SEARCH("OK",CA105))</formula>
    </cfRule>
  </conditionalFormatting>
  <conditionalFormatting sqref="P98">
    <cfRule type="notContainsText" dxfId="273" priority="3629" operator="notContains" text="OK">
      <formula>ISERROR(SEARCH("OK",P98))</formula>
    </cfRule>
  </conditionalFormatting>
  <conditionalFormatting sqref="AK77">
    <cfRule type="notContainsText" dxfId="272" priority="1619" operator="notContains" text="OK">
      <formula>ISERROR(SEARCH("OK",AK77))</formula>
    </cfRule>
  </conditionalFormatting>
  <conditionalFormatting sqref="CV101">
    <cfRule type="notContainsText" dxfId="271" priority="754" operator="notContains" text="OK">
      <formula>ISERROR(SEARCH("OK",CV101))</formula>
    </cfRule>
    <cfRule type="notContainsText" dxfId="270" priority="753" operator="notContains" text="OK">
      <formula>ISERROR(SEARCH("OK",CV101))</formula>
    </cfRule>
  </conditionalFormatting>
  <conditionalFormatting sqref="CV86">
    <cfRule type="notContainsText" dxfId="269" priority="763" operator="notContains" text="OK">
      <formula>ISERROR(SEARCH("OK",CV86))</formula>
    </cfRule>
  </conditionalFormatting>
  <conditionalFormatting sqref="BI85">
    <cfRule type="notContainsText" dxfId="268" priority="1454" operator="notContains" text="OK">
      <formula>ISERROR(SEARCH("OK",BI85))</formula>
    </cfRule>
  </conditionalFormatting>
  <conditionalFormatting sqref="CP85">
    <cfRule type="notContainsText" dxfId="267" priority="1402" operator="notContains" text="OK">
      <formula>ISERROR(SEARCH("OK",CP85))</formula>
    </cfRule>
  </conditionalFormatting>
  <conditionalFormatting sqref="BF82">
    <cfRule type="notContainsText" dxfId="266" priority="1488" operator="notContains" text="OK">
      <formula>ISERROR(SEARCH("OK",BF82))</formula>
    </cfRule>
  </conditionalFormatting>
  <conditionalFormatting sqref="DZ108">
    <cfRule type="notContainsText" dxfId="265" priority="217" operator="notContains" text="OK">
      <formula>ISERROR(SEARCH("OK",DZ108))</formula>
    </cfRule>
  </conditionalFormatting>
  <conditionalFormatting sqref="BR47">
    <cfRule type="notContainsText" dxfId="264" priority="1092" operator="notContains" text="OK">
      <formula>ISERROR(SEARCH("OK",BR47))</formula>
    </cfRule>
  </conditionalFormatting>
  <conditionalFormatting sqref="BO98">
    <cfRule type="notContainsText" dxfId="263" priority="1188" operator="notContains" text="OK">
      <formula>ISERROR(SEARCH("OK",BO98))</formula>
    </cfRule>
  </conditionalFormatting>
  <conditionalFormatting sqref="BL98">
    <cfRule type="notContainsText" dxfId="262" priority="1136" operator="notContains" text="OK">
      <formula>ISERROR(SEARCH("OK",BL98))</formula>
    </cfRule>
  </conditionalFormatting>
  <conditionalFormatting sqref="V81">
    <cfRule type="notContainsText" dxfId="261" priority="3221" operator="notContains" text="OK">
      <formula>ISERROR(SEARCH("OK",V81))</formula>
    </cfRule>
  </conditionalFormatting>
  <conditionalFormatting sqref="DH46">
    <cfRule type="notContainsText" dxfId="260" priority="563" operator="notContains" text="OK">
      <formula>ISERROR(SEARCH("OK",DH46))</formula>
    </cfRule>
  </conditionalFormatting>
  <conditionalFormatting sqref="BF96:BF99">
    <cfRule type="notContainsText" dxfId="259" priority="1501" operator="notContains" text="OK">
      <formula>ISERROR(SEARCH("OK",BF96))</formula>
    </cfRule>
  </conditionalFormatting>
  <conditionalFormatting sqref="EL82">
    <cfRule type="notContainsText" dxfId="258" priority="59" operator="notContains" text="OK">
      <formula>ISERROR(SEARCH("OK",EL82))</formula>
    </cfRule>
  </conditionalFormatting>
  <conditionalFormatting sqref="EL99">
    <cfRule type="notContainsText" dxfId="257" priority="70" operator="notContains" text="OK">
      <formula>ISERROR(SEARCH("OK",EL99))</formula>
    </cfRule>
  </conditionalFormatting>
  <conditionalFormatting sqref="CY55:CY59">
    <cfRule type="notContainsText" dxfId="256" priority="729" operator="notContains" text="OK">
      <formula>ISERROR(SEARCH("OK",CY55))</formula>
    </cfRule>
    <cfRule type="notContainsText" dxfId="255" priority="728" operator="notContains" text="OK">
      <formula>ISERROR(SEARCH("OK",CY55))</formula>
    </cfRule>
  </conditionalFormatting>
  <conditionalFormatting sqref="AE107">
    <cfRule type="notContainsText" dxfId="254" priority="1756" operator="notContains" text="OK">
      <formula>ISERROR(SEARCH("OK",AE107))</formula>
    </cfRule>
  </conditionalFormatting>
  <conditionalFormatting sqref="CD46">
    <cfRule type="notContainsText" dxfId="253" priority="936" operator="notContains" text="OK">
      <formula>ISERROR(SEARCH("OK",CD46))</formula>
    </cfRule>
  </conditionalFormatting>
  <conditionalFormatting sqref="DK77">
    <cfRule type="notContainsText" dxfId="252" priority="503" operator="notContains" text="OK">
      <formula>ISERROR(SEARCH("OK",DK77))</formula>
    </cfRule>
  </conditionalFormatting>
  <conditionalFormatting sqref="S46">
    <cfRule type="notContainsText" dxfId="251" priority="3594" operator="notContains" text="OK">
      <formula>ISERROR(SEARCH("OK",S46))</formula>
    </cfRule>
  </conditionalFormatting>
  <conditionalFormatting sqref="CJ72">
    <cfRule type="notContainsText" dxfId="250" priority="1305" operator="notContains" text="OK">
      <formula>ISERROR(SEARCH("OK",CJ72))</formula>
    </cfRule>
  </conditionalFormatting>
  <conditionalFormatting sqref="CS81">
    <cfRule type="notContainsText" dxfId="249" priority="819" operator="notContains" text="OK">
      <formula>ISERROR(SEARCH("OK",CS81))</formula>
    </cfRule>
  </conditionalFormatting>
  <conditionalFormatting sqref="AH83">
    <cfRule type="notContainsText" dxfId="248" priority="1702" operator="notContains" text="OK">
      <formula>ISERROR(SEARCH("OK",AH83))</formula>
    </cfRule>
  </conditionalFormatting>
  <conditionalFormatting sqref="EL72">
    <cfRule type="notContainsText" dxfId="247" priority="84" operator="notContains" text="OK">
      <formula>ISERROR(SEARCH("OK",EL72))</formula>
    </cfRule>
  </conditionalFormatting>
  <conditionalFormatting sqref="CD21:CD28">
    <cfRule type="notContainsText" dxfId="246" priority="949" operator="notContains" text="OK">
      <formula>ISERROR(SEARCH("OK",CD21))</formula>
    </cfRule>
    <cfRule type="notContainsText" dxfId="245" priority="950" operator="notContains" text="OK">
      <formula>ISERROR(SEARCH("OK",CD21))</formula>
    </cfRule>
  </conditionalFormatting>
  <conditionalFormatting sqref="DE64">
    <cfRule type="notContainsText" dxfId="244" priority="669" operator="notContains" text="OK">
      <formula>ISERROR(SEARCH("OK",DE64))</formula>
    </cfRule>
  </conditionalFormatting>
  <conditionalFormatting sqref="CJ96:CJ99">
    <cfRule type="notContainsText" dxfId="243" priority="1293" operator="notContains" text="OK">
      <formula>ISERROR(SEARCH("OK",CJ96))</formula>
    </cfRule>
  </conditionalFormatting>
  <conditionalFormatting sqref="BF65">
    <cfRule type="notContainsText" dxfId="242" priority="1514" operator="notContains" text="OK">
      <formula>ISERROR(SEARCH("OK",BF65))</formula>
    </cfRule>
  </conditionalFormatting>
  <conditionalFormatting sqref="CS108">
    <cfRule type="notContainsText" dxfId="241" priority="800" operator="notContains" text="OK">
      <formula>ISERROR(SEARCH("OK",CS108))</formula>
    </cfRule>
  </conditionalFormatting>
  <conditionalFormatting sqref="BF39:BF41">
    <cfRule type="notContainsText" dxfId="240" priority="1527" operator="notContains" text="OK">
      <formula>ISERROR(SEARCH("OK",BF39))</formula>
    </cfRule>
    <cfRule type="notContainsText" dxfId="239" priority="1526" operator="notContains" text="OK">
      <formula>ISERROR(SEARCH("OK",BF39))</formula>
    </cfRule>
  </conditionalFormatting>
  <conditionalFormatting sqref="BR73">
    <cfRule type="notContainsText" dxfId="238" priority="1061" operator="notContains" text="OK">
      <formula>ISERROR(SEARCH("OK",BR73))</formula>
    </cfRule>
  </conditionalFormatting>
  <conditionalFormatting sqref="AZ64">
    <cfRule type="notContainsText" dxfId="237" priority="3488" operator="notContains" text="OK">
      <formula>ISERROR(SEARCH("OK",AZ64))</formula>
    </cfRule>
  </conditionalFormatting>
  <conditionalFormatting sqref="EI84">
    <cfRule type="notContainsText" dxfId="236" priority="26" operator="notContains" text="OK">
      <formula>ISERROR(SEARCH("OK",EI84))</formula>
    </cfRule>
  </conditionalFormatting>
  <conditionalFormatting sqref="EC91:EC93">
    <cfRule type="notContainsText" dxfId="235" priority="179" operator="notContains" text="OK">
      <formula>ISERROR(SEARCH("OK",EC91))</formula>
    </cfRule>
  </conditionalFormatting>
  <conditionalFormatting sqref="DW47">
    <cfRule type="notContainsText" dxfId="234" priority="352" operator="notContains" text="OK">
      <formula>ISERROR(SEARCH("OK",DW47))</formula>
    </cfRule>
  </conditionalFormatting>
  <conditionalFormatting sqref="M69:M70">
    <cfRule type="notContainsText" dxfId="233" priority="3700" operator="notContains" text="OK">
      <formula>ISERROR(SEARCH("OK",M69))</formula>
    </cfRule>
    <cfRule type="notContainsText" dxfId="232" priority="3701" operator="notContains" text="OK">
      <formula>ISERROR(SEARCH("OK",M69))</formula>
    </cfRule>
  </conditionalFormatting>
  <conditionalFormatting sqref="DW98">
    <cfRule type="notContainsText" dxfId="231" priority="336" operator="notContains" text="OK">
      <formula>ISERROR(SEARCH("OK",DW98))</formula>
    </cfRule>
  </conditionalFormatting>
  <conditionalFormatting sqref="CP72">
    <cfRule type="notContainsText" dxfId="230" priority="1409" operator="notContains" text="OK">
      <formula>ISERROR(SEARCH("OK",CP72))</formula>
    </cfRule>
  </conditionalFormatting>
  <conditionalFormatting sqref="DQ83">
    <cfRule type="notContainsText" dxfId="229" priority="377" operator="notContains" text="OK">
      <formula>ISERROR(SEARCH("OK",DQ83))</formula>
    </cfRule>
  </conditionalFormatting>
  <conditionalFormatting sqref="BC71">
    <cfRule type="notContainsText" dxfId="228" priority="1539" operator="notContains" text="OK">
      <formula>ISERROR(SEARCH("OK",BC71))</formula>
    </cfRule>
  </conditionalFormatting>
  <conditionalFormatting sqref="CG108">
    <cfRule type="notContainsText" dxfId="227" priority="1230" operator="notContains" text="OK">
      <formula>ISERROR(SEARCH("OK",CG108))</formula>
    </cfRule>
  </conditionalFormatting>
  <conditionalFormatting sqref="BU11">
    <cfRule type="notContainsText" dxfId="226" priority="1059" operator="notContains" text="OK">
      <formula>ISERROR(SEARCH("OK",BU11))</formula>
    </cfRule>
    <cfRule type="notContainsText" dxfId="225" priority="1060" operator="notContains" text="OK">
      <formula>ISERROR(SEARCH("OK",BU11))</formula>
    </cfRule>
  </conditionalFormatting>
  <conditionalFormatting sqref="CA85">
    <cfRule type="notContainsText" dxfId="224" priority="873" operator="notContains" text="OK">
      <formula>ISERROR(SEARCH("OK",CA85))</formula>
    </cfRule>
  </conditionalFormatting>
  <conditionalFormatting sqref="DW107">
    <cfRule type="notContainsText" dxfId="223" priority="327" operator="notContains" text="OK">
      <formula>ISERROR(SEARCH("OK",DW107))</formula>
    </cfRule>
  </conditionalFormatting>
  <conditionalFormatting sqref="CY76">
    <cfRule type="notContainsText" dxfId="222" priority="717" operator="notContains" text="OK">
      <formula>ISERROR(SEARCH("OK",CY76))</formula>
    </cfRule>
  </conditionalFormatting>
  <conditionalFormatting sqref="AB47">
    <cfRule type="notContainsText" dxfId="221" priority="1834" operator="notContains" text="OK">
      <formula>ISERROR(SEARCH("OK",AB47))</formula>
    </cfRule>
  </conditionalFormatting>
  <conditionalFormatting sqref="Y98">
    <cfRule type="notContainsText" dxfId="220" priority="3265" operator="notContains" text="OK">
      <formula>ISERROR(SEARCH("OK",Y98))</formula>
    </cfRule>
  </conditionalFormatting>
  <conditionalFormatting sqref="BI44:BI45 BI48:BI52">
    <cfRule type="notContainsText" dxfId="219" priority="1473" operator="notContains" text="OK">
      <formula>ISERROR(SEARCH("OK",BI44))</formula>
    </cfRule>
    <cfRule type="notContainsText" dxfId="218" priority="1472" operator="notContains" text="OK">
      <formula>ISERROR(SEARCH("OK",BI44))</formula>
    </cfRule>
  </conditionalFormatting>
  <conditionalFormatting sqref="DK85">
    <cfRule type="notContainsText" dxfId="217" priority="499" operator="notContains" text="OK">
      <formula>ISERROR(SEARCH("OK",DK85))</formula>
    </cfRule>
  </conditionalFormatting>
  <conditionalFormatting sqref="M98">
    <cfRule type="notContainsText" dxfId="216" priority="3682" operator="notContains" text="OK">
      <formula>ISERROR(SEARCH("OK",M98))</formula>
    </cfRule>
  </conditionalFormatting>
  <conditionalFormatting sqref="DB105">
    <cfRule type="notContainsText" dxfId="215" priority="585" operator="notContains" text="OK">
      <formula>ISERROR(SEARCH("OK",DB105))</formula>
    </cfRule>
  </conditionalFormatting>
  <conditionalFormatting sqref="CV83">
    <cfRule type="notContainsText" dxfId="214" priority="747" operator="notContains" text="OK">
      <formula>ISERROR(SEARCH("OK",CV83))</formula>
    </cfRule>
  </conditionalFormatting>
  <conditionalFormatting sqref="DK75">
    <cfRule type="notContainsText" dxfId="213" priority="502" operator="notContains" text="OK">
      <formula>ISERROR(SEARCH("OK",DK75))</formula>
    </cfRule>
  </conditionalFormatting>
  <conditionalFormatting sqref="BF64">
    <cfRule type="notContainsText" dxfId="212" priority="1515" operator="notContains" text="OK">
      <formula>ISERROR(SEARCH("OK",BF64))</formula>
    </cfRule>
  </conditionalFormatting>
  <conditionalFormatting sqref="CP97">
    <cfRule type="notContainsText" dxfId="211" priority="1398" operator="notContains" text="OK">
      <formula>ISERROR(SEARCH("OK",CP97))</formula>
    </cfRule>
  </conditionalFormatting>
  <conditionalFormatting sqref="BO13:BO18">
    <cfRule type="notContainsText" dxfId="210" priority="1221" operator="notContains" text="OK">
      <formula>ISERROR(SEARCH("OK",BO13))</formula>
    </cfRule>
    <cfRule type="notContainsText" dxfId="209" priority="1220" operator="notContains" text="OK">
      <formula>ISERROR(SEARCH("OK",BO13))</formula>
    </cfRule>
  </conditionalFormatting>
  <conditionalFormatting sqref="DK108">
    <cfRule type="notContainsText" dxfId="208" priority="482" operator="notContains" text="OK">
      <formula>ISERROR(SEARCH("OK",DK108))</formula>
    </cfRule>
  </conditionalFormatting>
  <conditionalFormatting sqref="EO44:EO45 EO48:EO52">
    <cfRule type="notContainsText" dxfId="207" priority="2859" operator="notContains" text="OK">
      <formula>ISERROR(SEARCH("OK",EO44))</formula>
    </cfRule>
    <cfRule type="notContainsText" dxfId="206" priority="2858" operator="notContains" text="OK">
      <formula>ISERROR(SEARCH("OK",EO44))</formula>
    </cfRule>
  </conditionalFormatting>
  <conditionalFormatting sqref="BF44:BF45 BF48:BF52">
    <cfRule type="notContainsText" dxfId="205" priority="1524" operator="notContains" text="OK">
      <formula>ISERROR(SEARCH("OK",BF44))</formula>
    </cfRule>
    <cfRule type="notContainsText" dxfId="204" priority="1525" operator="notContains" text="OK">
      <formula>ISERROR(SEARCH("OK",BF44))</formula>
    </cfRule>
  </conditionalFormatting>
  <conditionalFormatting sqref="AT83">
    <cfRule type="notContainsText" dxfId="203" priority="3358" operator="notContains" text="OK">
      <formula>ISERROR(SEARCH("OK",AT83))</formula>
    </cfRule>
  </conditionalFormatting>
  <conditionalFormatting sqref="V85">
    <cfRule type="notContainsText" dxfId="202" priority="3219" operator="notContains" text="OK">
      <formula>ISERROR(SEARCH("OK",V85))</formula>
    </cfRule>
  </conditionalFormatting>
  <conditionalFormatting sqref="DZ74">
    <cfRule type="notContainsText" dxfId="201" priority="240" operator="notContains" text="OK">
      <formula>ISERROR(SEARCH("OK",DZ74))</formula>
    </cfRule>
  </conditionalFormatting>
  <conditionalFormatting sqref="CJ98">
    <cfRule type="notContainsText" dxfId="200" priority="1292" operator="notContains" text="OK">
      <formula>ISERROR(SEARCH("OK",CJ98))</formula>
    </cfRule>
  </conditionalFormatting>
  <conditionalFormatting sqref="DT64">
    <cfRule type="notContainsText" dxfId="199" priority="299" operator="notContains" text="OK">
      <formula>ISERROR(SEARCH("OK",DT64))</formula>
    </cfRule>
  </conditionalFormatting>
  <conditionalFormatting sqref="EL108">
    <cfRule type="notContainsText" dxfId="198" priority="61" operator="notContains" text="OK">
      <formula>ISERROR(SEARCH("OK",EL108))</formula>
    </cfRule>
  </conditionalFormatting>
  <conditionalFormatting sqref="DB99">
    <cfRule type="notContainsText" dxfId="197" priority="601" operator="notContains" text="OK">
      <formula>ISERROR(SEARCH("OK",DB99))</formula>
    </cfRule>
  </conditionalFormatting>
  <conditionalFormatting sqref="BX72">
    <cfRule type="notContainsText" dxfId="196" priority="984" operator="notContains" text="OK">
      <formula>ISERROR(SEARCH("OK",BX72))</formula>
    </cfRule>
  </conditionalFormatting>
  <conditionalFormatting sqref="Y65">
    <cfRule type="notContainsText" dxfId="195" priority="3279" operator="notContains" text="OK">
      <formula>ISERROR(SEARCH("OK",Y65))</formula>
    </cfRule>
  </conditionalFormatting>
  <conditionalFormatting sqref="CG11">
    <cfRule type="notContainsText" dxfId="194" priority="1276" operator="notContains" text="OK">
      <formula>ISERROR(SEARCH("OK",CG11))</formula>
    </cfRule>
    <cfRule type="notContainsText" dxfId="193" priority="1277" operator="notContains" text="OK">
      <formula>ISERROR(SEARCH("OK",CG11))</formula>
    </cfRule>
  </conditionalFormatting>
  <conditionalFormatting sqref="BC85">
    <cfRule type="notContainsText" dxfId="192" priority="1559" operator="notContains" text="OK">
      <formula>ISERROR(SEARCH("OK",BC85))</formula>
    </cfRule>
  </conditionalFormatting>
  <conditionalFormatting sqref="CG46">
    <cfRule type="notContainsText" dxfId="191" priority="1257" operator="notContains" text="OK">
      <formula>ISERROR(SEARCH("OK",CG46))</formula>
    </cfRule>
  </conditionalFormatting>
  <conditionalFormatting sqref="BF83">
    <cfRule type="notContainsText" dxfId="190" priority="1489" operator="notContains" text="OK">
      <formula>ISERROR(SEARCH("OK",BF83))</formula>
    </cfRule>
  </conditionalFormatting>
  <conditionalFormatting sqref="DN85">
    <cfRule type="notContainsText" dxfId="189" priority="446" operator="notContains" text="OK">
      <formula>ISERROR(SEARCH("OK",DN85))</formula>
    </cfRule>
  </conditionalFormatting>
  <conditionalFormatting sqref="AN105">
    <cfRule type="notContainsText" dxfId="188" priority="1591" operator="notContains" text="OK">
      <formula>ISERROR(SEARCH("OK",AN105))</formula>
    </cfRule>
  </conditionalFormatting>
  <conditionalFormatting sqref="BU12">
    <cfRule type="notContainsText" dxfId="187" priority="1058" operator="notContains" text="OK">
      <formula>ISERROR(SEARCH("OK",BU12))</formula>
    </cfRule>
    <cfRule type="notContainsText" dxfId="186" priority="1057" operator="notContains" text="OK">
      <formula>ISERROR(SEARCH("OK",BU12))</formula>
    </cfRule>
  </conditionalFormatting>
  <conditionalFormatting sqref="DT105">
    <cfRule type="notContainsText" dxfId="185" priority="267" operator="notContains" text="OK">
      <formula>ISERROR(SEARCH("OK",DT105))</formula>
    </cfRule>
  </conditionalFormatting>
  <conditionalFormatting sqref="CP47">
    <cfRule type="notContainsText" dxfId="184" priority="1412" operator="notContains" text="OK">
      <formula>ISERROR(SEARCH("OK",CP47))</formula>
    </cfRule>
  </conditionalFormatting>
  <conditionalFormatting sqref="AW21:AW28">
    <cfRule type="notContainsText" dxfId="183" priority="3451" operator="notContains" text="OK">
      <formula>ISERROR(SEARCH("OK",AW21))</formula>
    </cfRule>
    <cfRule type="notContainsText" dxfId="182" priority="3452" operator="notContains" text="OK">
      <formula>ISERROR(SEARCH("OK",AW21))</formula>
    </cfRule>
  </conditionalFormatting>
  <conditionalFormatting sqref="CG83">
    <cfRule type="notContainsText" dxfId="181" priority="1229" operator="notContains" text="OK">
      <formula>ISERROR(SEARCH("OK",CG83))</formula>
    </cfRule>
  </conditionalFormatting>
  <conditionalFormatting sqref="CV84">
    <cfRule type="notContainsText" dxfId="180" priority="765" operator="notContains" text="OK">
      <formula>ISERROR(SEARCH("OK",CV84))</formula>
    </cfRule>
  </conditionalFormatting>
  <conditionalFormatting sqref="DB74">
    <cfRule type="notContainsText" dxfId="179" priority="614" operator="notContains" text="OK">
      <formula>ISERROR(SEARCH("OK",DB74))</formula>
    </cfRule>
  </conditionalFormatting>
  <conditionalFormatting sqref="CY71">
    <cfRule type="notContainsText" dxfId="178" priority="693" operator="notContains" text="OK">
      <formula>ISERROR(SEARCH("OK",CY71))</formula>
    </cfRule>
  </conditionalFormatting>
  <conditionalFormatting sqref="Y21:Y28">
    <cfRule type="notContainsText" dxfId="177" priority="3295" operator="notContains" text="OK">
      <formula>ISERROR(SEARCH("OK",Y21))</formula>
    </cfRule>
    <cfRule type="notContainsText" dxfId="176" priority="3296" operator="notContains" text="OK">
      <formula>ISERROR(SEARCH("OK",Y21))</formula>
    </cfRule>
  </conditionalFormatting>
  <conditionalFormatting sqref="S96:S99">
    <cfRule type="notContainsText" dxfId="175" priority="3578" operator="notContains" text="OK">
      <formula>ISERROR(SEARCH("OK",S96))</formula>
    </cfRule>
  </conditionalFormatting>
  <conditionalFormatting sqref="AQ82">
    <cfRule type="notContainsText" dxfId="174" priority="3305" operator="notContains" text="OK">
      <formula>ISERROR(SEARCH("OK",AQ82))</formula>
    </cfRule>
  </conditionalFormatting>
  <conditionalFormatting sqref="CP77">
    <cfRule type="notContainsText" dxfId="173" priority="1406" operator="notContains" text="OK">
      <formula>ISERROR(SEARCH("OK",CP77))</formula>
    </cfRule>
  </conditionalFormatting>
  <conditionalFormatting sqref="EL96">
    <cfRule type="notContainsText" dxfId="172" priority="74" operator="notContains" text="OK">
      <formula>ISERROR(SEARCH("OK",EL96))</formula>
    </cfRule>
  </conditionalFormatting>
  <conditionalFormatting sqref="DQ107">
    <cfRule type="notContainsText" dxfId="171" priority="379" operator="notContains" text="OK">
      <formula>ISERROR(SEARCH("OK",DQ107))</formula>
    </cfRule>
  </conditionalFormatting>
  <conditionalFormatting sqref="DN96:DN99">
    <cfRule type="notContainsText" dxfId="170" priority="441" operator="notContains" text="OK">
      <formula>ISERROR(SEARCH("OK",DN96))</formula>
    </cfRule>
  </conditionalFormatting>
  <conditionalFormatting sqref="BO69:BO70">
    <cfRule type="notContainsText" dxfId="169" priority="1207" operator="notContains" text="OK">
      <formula>ISERROR(SEARCH("OK",BO69))</formula>
    </cfRule>
    <cfRule type="notContainsText" dxfId="168" priority="1206" operator="notContains" text="OK">
      <formula>ISERROR(SEARCH("OK",BO69))</formula>
    </cfRule>
  </conditionalFormatting>
  <conditionalFormatting sqref="CD13:CD18">
    <cfRule type="notContainsText" dxfId="167" priority="952" operator="notContains" text="OK">
      <formula>ISERROR(SEARCH("OK",CD13))</formula>
    </cfRule>
    <cfRule type="notContainsText" dxfId="166" priority="951" operator="notContains" text="OK">
      <formula>ISERROR(SEARCH("OK",CD13))</formula>
    </cfRule>
  </conditionalFormatting>
  <conditionalFormatting sqref="BO99">
    <cfRule type="notContainsText" dxfId="165" priority="1187" operator="notContains" text="OK">
      <formula>ISERROR(SEARCH("OK",BO99))</formula>
    </cfRule>
  </conditionalFormatting>
  <conditionalFormatting sqref="EL102">
    <cfRule type="notContainsText" dxfId="164" priority="64" operator="notContains" text="OK">
      <formula>ISERROR(SEARCH("OK",EL102))</formula>
    </cfRule>
    <cfRule type="notContainsText" dxfId="163" priority="65" operator="notContains" text="OK">
      <formula>ISERROR(SEARCH("OK",EL102))</formula>
    </cfRule>
  </conditionalFormatting>
  <conditionalFormatting sqref="AQ72">
    <cfRule type="notContainsText" dxfId="162" priority="3330" operator="notContains" text="OK">
      <formula>ISERROR(SEARCH("OK",AQ72))</formula>
    </cfRule>
  </conditionalFormatting>
  <conditionalFormatting sqref="BO46">
    <cfRule type="notContainsText" dxfId="161" priority="1205" operator="notContains" text="OK">
      <formula>ISERROR(SEARCH("OK",BO46))</formula>
    </cfRule>
  </conditionalFormatting>
  <conditionalFormatting sqref="CY83">
    <cfRule type="notContainsText" dxfId="160" priority="695" operator="notContains" text="OK">
      <formula>ISERROR(SEARCH("OK",CY83))</formula>
    </cfRule>
  </conditionalFormatting>
  <conditionalFormatting sqref="M82">
    <cfRule type="notContainsText" dxfId="159" priority="3669" operator="notContains" text="OK">
      <formula>ISERROR(SEARCH("OK",M82))</formula>
    </cfRule>
  </conditionalFormatting>
  <conditionalFormatting sqref="DN11">
    <cfRule type="notContainsText" dxfId="158" priority="477" operator="notContains" text="OK">
      <formula>ISERROR(SEARCH("OK",DN11))</formula>
    </cfRule>
    <cfRule type="notContainsText" dxfId="157" priority="476" operator="notContains" text="OK">
      <formula>ISERROR(SEARCH("OK",DN11))</formula>
    </cfRule>
  </conditionalFormatting>
  <conditionalFormatting sqref="DH98">
    <cfRule type="notContainsText" dxfId="156" priority="546" operator="notContains" text="OK">
      <formula>ISERROR(SEARCH("OK",DH98))</formula>
    </cfRule>
  </conditionalFormatting>
  <conditionalFormatting sqref="CY81">
    <cfRule type="notContainsText" dxfId="155" priority="714" operator="notContains" text="OK">
      <formula>ISERROR(SEARCH("OK",CY81))</formula>
    </cfRule>
  </conditionalFormatting>
  <conditionalFormatting sqref="AK98">
    <cfRule type="notContainsText" dxfId="154" priority="1609" operator="notContains" text="OK">
      <formula>ISERROR(SEARCH("OK",AK98))</formula>
    </cfRule>
  </conditionalFormatting>
  <conditionalFormatting sqref="BF66">
    <cfRule type="notContainsText" dxfId="153" priority="1520" operator="notContains" text="OK">
      <formula>ISERROR(SEARCH("OK",BF66))</formula>
    </cfRule>
    <cfRule type="notContainsText" dxfId="152" priority="1521" operator="notContains" text="OK">
      <formula>ISERROR(SEARCH("OK",BF66))</formula>
    </cfRule>
  </conditionalFormatting>
  <conditionalFormatting sqref="DT81">
    <cfRule type="notContainsText" dxfId="151" priority="292" operator="notContains" text="OK">
      <formula>ISERROR(SEARCH("OK",DT81))</formula>
    </cfRule>
  </conditionalFormatting>
  <conditionalFormatting sqref="CJ96">
    <cfRule type="notContainsText" dxfId="150" priority="1295" operator="notContains" text="OK">
      <formula>ISERROR(SEARCH("OK",CJ96))</formula>
    </cfRule>
  </conditionalFormatting>
  <conditionalFormatting sqref="CS96:CS99">
    <cfRule type="notContainsText" dxfId="149" priority="812" operator="notContains" text="OK">
      <formula>ISERROR(SEARCH("OK",CS96))</formula>
    </cfRule>
  </conditionalFormatting>
  <conditionalFormatting sqref="CJ91:CJ93">
    <cfRule type="notContainsText" dxfId="148" priority="1296" operator="notContains" text="OK">
      <formula>ISERROR(SEARCH("OK",CJ91))</formula>
    </cfRule>
  </conditionalFormatting>
  <conditionalFormatting sqref="DK83">
    <cfRule type="notContainsText" dxfId="147" priority="481" operator="notContains" text="OK">
      <formula>ISERROR(SEARCH("OK",DK83))</formula>
    </cfRule>
  </conditionalFormatting>
  <conditionalFormatting sqref="P96:P99">
    <cfRule type="notContainsText" dxfId="146" priority="3630" operator="notContains" text="OK">
      <formula>ISERROR(SEARCH("OK",P96))</formula>
    </cfRule>
  </conditionalFormatting>
  <conditionalFormatting sqref="EF76">
    <cfRule type="notContainsText" dxfId="145" priority="134" operator="notContains" text="OK">
      <formula>ISERROR(SEARCH("OK",EF76))</formula>
    </cfRule>
  </conditionalFormatting>
  <conditionalFormatting sqref="AW97">
    <cfRule type="notContainsText" dxfId="144" priority="3423" operator="notContains" text="OK">
      <formula>ISERROR(SEARCH("OK",AW97))</formula>
    </cfRule>
  </conditionalFormatting>
  <conditionalFormatting sqref="EO12">
    <cfRule type="notContainsText" dxfId="143" priority="2868" operator="notContains" text="OK">
      <formula>ISERROR(SEARCH("OK",EO12))</formula>
    </cfRule>
    <cfRule type="notContainsText" dxfId="142" priority="2869" operator="notContains" text="OK">
      <formula>ISERROR(SEARCH("OK",EO12))</formula>
    </cfRule>
  </conditionalFormatting>
  <conditionalFormatting sqref="Y71">
    <cfRule type="notContainsText" dxfId="141" priority="3252" operator="notContains" text="OK">
      <formula>ISERROR(SEARCH("OK",Y71))</formula>
    </cfRule>
  </conditionalFormatting>
  <conditionalFormatting sqref="CS107">
    <cfRule type="notContainsText" dxfId="140" priority="801" operator="notContains" text="OK">
      <formula>ISERROR(SEARCH("OK",CS107))</formula>
    </cfRule>
  </conditionalFormatting>
  <conditionalFormatting sqref="EF105">
    <cfRule type="notContainsText" dxfId="139" priority="3" operator="notContains" text="OK">
      <formula>ISERROR(SEARCH("OK",EF105))</formula>
    </cfRule>
  </conditionalFormatting>
  <conditionalFormatting sqref="AE64">
    <cfRule type="notContainsText" dxfId="138" priority="1780" operator="notContains" text="OK">
      <formula>ISERROR(SEARCH("OK",AE64))</formula>
    </cfRule>
  </conditionalFormatting>
  <conditionalFormatting sqref="CG81">
    <cfRule type="notContainsText" dxfId="137" priority="1248" operator="notContains" text="OK">
      <formula>ISERROR(SEARCH("OK",CG81))</formula>
    </cfRule>
  </conditionalFormatting>
  <conditionalFormatting sqref="AE86">
    <cfRule type="notContainsText" dxfId="136" priority="1770" operator="notContains" text="OK">
      <formula>ISERROR(SEARCH("OK",AE86))</formula>
    </cfRule>
  </conditionalFormatting>
  <conditionalFormatting sqref="CV72">
    <cfRule type="notContainsText" dxfId="135" priority="771" operator="notContains" text="OK">
      <formula>ISERROR(SEARCH("OK",CV72))</formula>
    </cfRule>
  </conditionalFormatting>
  <conditionalFormatting sqref="EI106">
    <cfRule type="notContainsText" dxfId="134" priority="11" operator="notContains" text="OK">
      <formula>ISERROR(SEARCH("OK",EI106))</formula>
    </cfRule>
  </conditionalFormatting>
  <conditionalFormatting sqref="CS82">
    <cfRule type="notContainsText" dxfId="133" priority="798" operator="notContains" text="OK">
      <formula>ISERROR(SEARCH("OK",CS82))</formula>
    </cfRule>
  </conditionalFormatting>
  <conditionalFormatting sqref="BR105">
    <cfRule type="notContainsText" dxfId="132" priority="1068" operator="notContains" text="OK">
      <formula>ISERROR(SEARCH("OK",BR105))</formula>
    </cfRule>
  </conditionalFormatting>
  <conditionalFormatting sqref="AN72">
    <cfRule type="notContainsText" dxfId="131" priority="1674" operator="notContains" text="OK">
      <formula>ISERROR(SEARCH("OK",AN72))</formula>
    </cfRule>
  </conditionalFormatting>
  <conditionalFormatting sqref="EF71">
    <cfRule type="notContainsText" dxfId="130" priority="110" operator="notContains" text="OK">
      <formula>ISERROR(SEARCH("OK",EF71))</formula>
    </cfRule>
  </conditionalFormatting>
  <conditionalFormatting sqref="CY108">
    <cfRule type="notContainsText" dxfId="129" priority="696" operator="notContains" text="OK">
      <formula>ISERROR(SEARCH("OK",CY108))</formula>
    </cfRule>
  </conditionalFormatting>
  <conditionalFormatting sqref="AQ46">
    <cfRule type="notContainsText" dxfId="128" priority="3334" operator="notContains" text="OK">
      <formula>ISERROR(SEARCH("OK",AQ46))</formula>
    </cfRule>
  </conditionalFormatting>
  <conditionalFormatting sqref="AW47">
    <cfRule type="notContainsText" dxfId="127" priority="3437" operator="notContains" text="OK">
      <formula>ISERROR(SEARCH("OK",AW47))</formula>
    </cfRule>
  </conditionalFormatting>
  <conditionalFormatting sqref="S82">
    <cfRule type="notContainsText" dxfId="126" priority="3565" operator="notContains" text="OK">
      <formula>ISERROR(SEARCH("OK",S82))</formula>
    </cfRule>
  </conditionalFormatting>
  <conditionalFormatting sqref="M99">
    <cfRule type="notContainsText" dxfId="125" priority="3681" operator="notContains" text="OK">
      <formula>ISERROR(SEARCH("OK",M99))</formula>
    </cfRule>
  </conditionalFormatting>
  <conditionalFormatting sqref="DW108">
    <cfRule type="notContainsText" dxfId="124" priority="326" operator="notContains" text="OK">
      <formula>ISERROR(SEARCH("OK",DW108))</formula>
    </cfRule>
  </conditionalFormatting>
  <conditionalFormatting sqref="AH76">
    <cfRule type="notContainsText" dxfId="123" priority="1724" operator="notContains" text="OK">
      <formula>ISERROR(SEARCH("OK",AH76))</formula>
    </cfRule>
  </conditionalFormatting>
  <conditionalFormatting sqref="BI84">
    <cfRule type="notContainsText" dxfId="122" priority="1455" operator="notContains" text="OK">
      <formula>ISERROR(SEARCH("OK",BI84))</formula>
    </cfRule>
  </conditionalFormatting>
  <conditionalFormatting sqref="DW65">
    <cfRule type="notContainsText" dxfId="121" priority="350" operator="notContains" text="OK">
      <formula>ISERROR(SEARCH("OK",DW65))</formula>
    </cfRule>
  </conditionalFormatting>
  <conditionalFormatting sqref="EI46">
    <cfRule type="notContainsText" dxfId="120" priority="36" operator="notContains" text="OK">
      <formula>ISERROR(SEARCH("OK",EI46))</formula>
    </cfRule>
  </conditionalFormatting>
  <conditionalFormatting sqref="BU47">
    <cfRule type="notContainsText" dxfId="119" priority="1039" operator="notContains" text="OK">
      <formula>ISERROR(SEARCH("OK",BU47))</formula>
    </cfRule>
  </conditionalFormatting>
  <conditionalFormatting sqref="AQ102">
    <cfRule type="notContainsText" dxfId="118" priority="3310" operator="notContains" text="OK">
      <formula>ISERROR(SEARCH("OK",AQ102))</formula>
    </cfRule>
    <cfRule type="notContainsText" dxfId="117" priority="3311" operator="notContains" text="OK">
      <formula>ISERROR(SEARCH("OK",AQ102))</formula>
    </cfRule>
  </conditionalFormatting>
  <conditionalFormatting sqref="CV82">
    <cfRule type="notContainsText" dxfId="116" priority="746" operator="notContains" text="OK">
      <formula>ISERROR(SEARCH("OK",CV82))</formula>
    </cfRule>
  </conditionalFormatting>
  <conditionalFormatting sqref="CJ74">
    <cfRule type="notContainsText" dxfId="115" priority="1304" operator="notContains" text="OK">
      <formula>ISERROR(SEARCH("OK",CJ74))</formula>
    </cfRule>
  </conditionalFormatting>
  <conditionalFormatting sqref="CY105">
    <cfRule type="notContainsText" dxfId="114" priority="586" operator="notContains" text="OK">
      <formula>ISERROR(SEARCH("OK",CY105))</formula>
    </cfRule>
  </conditionalFormatting>
  <conditionalFormatting sqref="DH83">
    <cfRule type="notContainsText" dxfId="113" priority="534" operator="notContains" text="OK">
      <formula>ISERROR(SEARCH("OK",DH83))</formula>
    </cfRule>
  </conditionalFormatting>
  <conditionalFormatting sqref="CV91:CV93">
    <cfRule type="notContainsText" dxfId="112" priority="762" operator="notContains" text="OK">
      <formula>ISERROR(SEARCH("OK",CV91))</formula>
    </cfRule>
  </conditionalFormatting>
  <conditionalFormatting sqref="DW105">
    <cfRule type="notContainsText" dxfId="111" priority="266" operator="notContains" text="OK">
      <formula>ISERROR(SEARCH("OK",DW105))</formula>
    </cfRule>
  </conditionalFormatting>
  <conditionalFormatting sqref="EI96">
    <cfRule type="notContainsText" dxfId="110" priority="22" operator="notContains" text="OK">
      <formula>ISERROR(SEARCH("OK",EI96))</formula>
    </cfRule>
  </conditionalFormatting>
  <conditionalFormatting sqref="DW44:DW45 DW48:DW52">
    <cfRule type="notContainsText" dxfId="109" priority="361" operator="notContains" text="OK">
      <formula>ISERROR(SEARCH("OK",DW44))</formula>
    </cfRule>
    <cfRule type="notContainsText" dxfId="108" priority="360" operator="notContains" text="OK">
      <formula>ISERROR(SEARCH("OK",DW44))</formula>
    </cfRule>
  </conditionalFormatting>
  <conditionalFormatting sqref="DQ105">
    <cfRule type="notContainsText" dxfId="107" priority="268" operator="notContains" text="OK">
      <formula>ISERROR(SEARCH("OK",DQ105))</formula>
    </cfRule>
  </conditionalFormatting>
  <conditionalFormatting sqref="EF108">
    <cfRule type="notContainsText" dxfId="106" priority="113" operator="notContains" text="OK">
      <formula>ISERROR(SEARCH("OK",EF108))</formula>
    </cfRule>
  </conditionalFormatting>
  <conditionalFormatting sqref="AN73">
    <cfRule type="notContainsText" dxfId="105" priority="1647" operator="notContains" text="OK">
      <formula>ISERROR(SEARCH("OK",AN73))</formula>
    </cfRule>
  </conditionalFormatting>
  <conditionalFormatting sqref="AH84">
    <cfRule type="notContainsText" dxfId="104" priority="1720" operator="notContains" text="OK">
      <formula>ISERROR(SEARCH("OK",AH84))</formula>
    </cfRule>
  </conditionalFormatting>
  <conditionalFormatting sqref="DB65">
    <cfRule type="notContainsText" dxfId="103" priority="616" operator="notContains" text="OK">
      <formula>ISERROR(SEARCH("OK",DB65))</formula>
    </cfRule>
  </conditionalFormatting>
  <conditionalFormatting sqref="EI83">
    <cfRule type="notContainsText" dxfId="102" priority="8" operator="notContains" text="OK">
      <formula>ISERROR(SEARCH("OK",EI83))</formula>
    </cfRule>
  </conditionalFormatting>
  <conditionalFormatting sqref="BC74">
    <cfRule type="notContainsText" dxfId="101" priority="1565" operator="notContains" text="OK">
      <formula>ISERROR(SEARCH("OK",BC74))</formula>
    </cfRule>
  </conditionalFormatting>
  <conditionalFormatting sqref="CJ76">
    <cfRule type="notContainsText" dxfId="100" priority="1303" operator="notContains" text="OK">
      <formula>ISERROR(SEARCH("OK",CJ76))</formula>
    </cfRule>
  </conditionalFormatting>
  <conditionalFormatting sqref="S75">
    <cfRule type="notContainsText" dxfId="99" priority="3586" operator="notContains" text="OK">
      <formula>ISERROR(SEARCH("OK",S75))</formula>
    </cfRule>
  </conditionalFormatting>
  <conditionalFormatting sqref="DK98">
    <cfRule type="notContainsText" dxfId="98" priority="493" operator="notContains" text="OK">
      <formula>ISERROR(SEARCH("OK",DK98))</formula>
    </cfRule>
  </conditionalFormatting>
  <conditionalFormatting sqref="AE75">
    <cfRule type="notContainsText" dxfId="97" priority="1774" operator="notContains" text="OK">
      <formula>ISERROR(SEARCH("OK",AE75))</formula>
    </cfRule>
  </conditionalFormatting>
  <conditionalFormatting sqref="CP74">
    <cfRule type="notContainsText" dxfId="96" priority="1408" operator="notContains" text="OK">
      <formula>ISERROR(SEARCH("OK",CP74))</formula>
    </cfRule>
  </conditionalFormatting>
  <conditionalFormatting sqref="CA106">
    <cfRule type="notContainsText" dxfId="95" priority="859" operator="notContains" text="OK">
      <formula>ISERROR(SEARCH("OK",CA106))</formula>
    </cfRule>
  </conditionalFormatting>
  <conditionalFormatting sqref="BO81">
    <cfRule type="notContainsText" dxfId="94" priority="1196" operator="notContains" text="OK">
      <formula>ISERROR(SEARCH("OK",BO81))</formula>
    </cfRule>
  </conditionalFormatting>
  <conditionalFormatting sqref="V84">
    <cfRule type="notContainsText" dxfId="93" priority="3220" operator="notContains" text="OK">
      <formula>ISERROR(SEARCH("OK",V84))</formula>
    </cfRule>
  </conditionalFormatting>
  <conditionalFormatting sqref="DK73">
    <cfRule type="notContainsText" dxfId="92" priority="478" operator="notContains" text="OK">
      <formula>ISERROR(SEARCH("OK",DK73))</formula>
    </cfRule>
  </conditionalFormatting>
  <conditionalFormatting sqref="CV71">
    <cfRule type="notContainsText" dxfId="91" priority="745" operator="notContains" text="OK">
      <formula>ISERROR(SEARCH("OK",CV71))</formula>
    </cfRule>
  </conditionalFormatting>
  <conditionalFormatting sqref="DB64">
    <cfRule type="notContainsText" dxfId="90" priority="617" operator="notContains" text="OK">
      <formula>ISERROR(SEARCH("OK",DB64))</formula>
    </cfRule>
  </conditionalFormatting>
  <conditionalFormatting sqref="BL107">
    <cfRule type="notContainsText" dxfId="89" priority="1127" operator="notContains" text="OK">
      <formula>ISERROR(SEARCH("OK",BL107))</formula>
    </cfRule>
  </conditionalFormatting>
  <conditionalFormatting sqref="CJ99">
    <cfRule type="notContainsText" dxfId="88" priority="1291" operator="notContains" text="OK">
      <formula>ISERROR(SEARCH("OK",CJ99))</formula>
    </cfRule>
  </conditionalFormatting>
  <conditionalFormatting sqref="EC64">
    <cfRule type="notContainsText" dxfId="87" priority="190" operator="notContains" text="OK">
      <formula>ISERROR(SEARCH("OK",EC64))</formula>
    </cfRule>
  </conditionalFormatting>
  <conditionalFormatting sqref="DQ86">
    <cfRule type="notContainsText" dxfId="86" priority="393" operator="notContains" text="OK">
      <formula>ISERROR(SEARCH("OK",DQ86))</formula>
    </cfRule>
  </conditionalFormatting>
  <conditionalFormatting sqref="EO106">
    <cfRule type="notContainsText" dxfId="85" priority="2826" operator="notContains" text="OK">
      <formula>ISERROR(SEARCH("OK",EO106))</formula>
    </cfRule>
  </conditionalFormatting>
  <conditionalFormatting sqref="CG31:CG33">
    <cfRule type="notContainsText" dxfId="84" priority="1269" operator="notContains" text="OK">
      <formula>ISERROR(SEARCH("OK",CG31))</formula>
    </cfRule>
    <cfRule type="notContainsText" dxfId="83" priority="1268" operator="notContains" text="OK">
      <formula>ISERROR(SEARCH("OK",CG31))</formula>
    </cfRule>
  </conditionalFormatting>
  <conditionalFormatting sqref="EF73">
    <cfRule type="notContainsText" dxfId="82" priority="109" operator="notContains" text="OK">
      <formula>ISERROR(SEARCH("OK",EF73))</formula>
    </cfRule>
  </conditionalFormatting>
  <conditionalFormatting sqref="DK65">
    <cfRule type="notContainsText" dxfId="81" priority="507" operator="notContains" text="OK">
      <formula>ISERROR(SEARCH("OK",DK65))</formula>
    </cfRule>
  </conditionalFormatting>
  <conditionalFormatting sqref="BI82">
    <cfRule type="notContainsText" dxfId="80" priority="1436" operator="notContains" text="OK">
      <formula>ISERROR(SEARCH("OK",BI82))</formula>
    </cfRule>
  </conditionalFormatting>
  <conditionalFormatting sqref="BC105">
    <cfRule type="notContainsText" dxfId="79" priority="1545" operator="notContains" text="OK">
      <formula>ISERROR(SEARCH("OK",BC105))</formula>
    </cfRule>
  </conditionalFormatting>
  <conditionalFormatting sqref="AE82">
    <cfRule type="notContainsText" dxfId="78" priority="1753" operator="notContains" text="OK">
      <formula>ISERROR(SEARCH("OK",AE82))</formula>
    </cfRule>
  </conditionalFormatting>
  <conditionalFormatting sqref="AW81">
    <cfRule type="notContainsText" dxfId="77" priority="3429" operator="notContains" text="OK">
      <formula>ISERROR(SEARCH("OK",AW81))</formula>
    </cfRule>
  </conditionalFormatting>
  <conditionalFormatting sqref="BI75">
    <cfRule type="notContainsText" dxfId="76" priority="1457" operator="notContains" text="OK">
      <formula>ISERROR(SEARCH("OK",BI75))</formula>
    </cfRule>
  </conditionalFormatting>
  <conditionalFormatting sqref="CJ85">
    <cfRule type="notContainsText" dxfId="75" priority="1298" operator="notContains" text="OK">
      <formula>ISERROR(SEARCH("OK",CJ85))</formula>
    </cfRule>
  </conditionalFormatting>
  <conditionalFormatting sqref="AH82">
    <cfRule type="notContainsText" dxfId="74" priority="1701" operator="notContains" text="OK">
      <formula>ISERROR(SEARCH("OK",AH82))</formula>
    </cfRule>
  </conditionalFormatting>
  <conditionalFormatting sqref="CV85">
    <cfRule type="notContainsText" dxfId="73" priority="764" operator="notContains" text="OK">
      <formula>ISERROR(SEARCH("OK",CV85))</formula>
    </cfRule>
  </conditionalFormatting>
  <conditionalFormatting sqref="DZ75">
    <cfRule type="notContainsText" dxfId="72" priority="237" operator="notContains" text="OK">
      <formula>ISERROR(SEARCH("OK",DZ75))</formula>
    </cfRule>
  </conditionalFormatting>
  <conditionalFormatting sqref="BU64">
    <cfRule type="notContainsText" dxfId="71" priority="1038" operator="notContains" text="OK">
      <formula>ISERROR(SEARCH("OK",BU64))</formula>
    </cfRule>
  </conditionalFormatting>
  <conditionalFormatting sqref="DQ85">
    <cfRule type="notContainsText" dxfId="70" priority="394" operator="notContains" text="OK">
      <formula>ISERROR(SEARCH("OK",DQ85))</formula>
    </cfRule>
  </conditionalFormatting>
  <conditionalFormatting sqref="CA77">
    <cfRule type="notContainsText" dxfId="69" priority="877" operator="notContains" text="OK">
      <formula>ISERROR(SEARCH("OK",CA77))</formula>
    </cfRule>
  </conditionalFormatting>
  <conditionalFormatting sqref="AW101">
    <cfRule type="notContainsText" dxfId="68" priority="3416" operator="notContains" text="OK">
      <formula>ISERROR(SEARCH("OK",AW101))</formula>
    </cfRule>
    <cfRule type="notContainsText" dxfId="67" priority="3417" operator="notContains" text="OK">
      <formula>ISERROR(SEARCH("OK",AW101))</formula>
    </cfRule>
  </conditionalFormatting>
  <conditionalFormatting sqref="BC106">
    <cfRule type="notContainsText" dxfId="66" priority="1544" operator="notContains" text="OK">
      <formula>ISERROR(SEARCH("OK",BC106))</formula>
    </cfRule>
  </conditionalFormatting>
  <conditionalFormatting sqref="EI77">
    <cfRule type="notContainsText" dxfId="65" priority="29" operator="notContains" text="OK">
      <formula>ISERROR(SEARCH("OK",EI77))</formula>
    </cfRule>
  </conditionalFormatting>
  <conditionalFormatting sqref="S39:S41">
    <cfRule type="notContainsText" dxfId="64" priority="3603" operator="notContains" text="OK">
      <formula>ISERROR(SEARCH("OK",S39))</formula>
    </cfRule>
    <cfRule type="notContainsText" dxfId="63" priority="3604" operator="notContains" text="OK">
      <formula>ISERROR(SEARCH("OK",S39))</formula>
    </cfRule>
  </conditionalFormatting>
  <conditionalFormatting sqref="BI71">
    <cfRule type="notContainsText" dxfId="62" priority="1435" operator="notContains" text="OK">
      <formula>ISERROR(SEARCH("OK",BI71))</formula>
    </cfRule>
  </conditionalFormatting>
  <conditionalFormatting sqref="DH81">
    <cfRule type="notContainsText" dxfId="61" priority="554" operator="notContains" text="OK">
      <formula>ISERROR(SEARCH("OK",DH81))</formula>
    </cfRule>
  </conditionalFormatting>
  <conditionalFormatting sqref="BU105">
    <cfRule type="notContainsText" dxfId="60" priority="852" operator="notContains" text="OK">
      <formula>ISERROR(SEARCH("OK",BU105))</formula>
    </cfRule>
  </conditionalFormatting>
  <conditionalFormatting sqref="DK64">
    <cfRule type="notContainsText" dxfId="59" priority="508" operator="notContains" text="OK">
      <formula>ISERROR(SEARCH("OK",DK64))</formula>
    </cfRule>
  </conditionalFormatting>
  <conditionalFormatting sqref="DN108">
    <cfRule type="notContainsText" dxfId="58" priority="430" operator="notContains" text="OK">
      <formula>ISERROR(SEARCH("OK",DN108))</formula>
    </cfRule>
  </conditionalFormatting>
  <conditionalFormatting sqref="DN106">
    <cfRule type="notContainsText" dxfId="57" priority="432" operator="notContains" text="OK">
      <formula>ISERROR(SEARCH("OK",DN106))</formula>
    </cfRule>
  </conditionalFormatting>
  <conditionalFormatting sqref="AZ85">
    <cfRule type="notContainsText" dxfId="56" priority="3479" operator="notContains" text="OK">
      <formula>ISERROR(SEARCH("OK",AZ85))</formula>
    </cfRule>
  </conditionalFormatting>
  <conditionalFormatting sqref="V75">
    <cfRule type="notContainsText" dxfId="55" priority="3222" operator="notContains" text="OK">
      <formula>ISERROR(SEARCH("OK",V75))</formula>
    </cfRule>
  </conditionalFormatting>
  <conditionalFormatting sqref="DK96">
    <cfRule type="notContainsText" dxfId="54" priority="496" operator="notContains" text="OK">
      <formula>ISERROR(SEARCH("OK",DK96))</formula>
    </cfRule>
  </conditionalFormatting>
  <conditionalFormatting sqref="CS39:CS41">
    <cfRule type="notContainsText" dxfId="53" priority="838" operator="notContains" text="OK">
      <formula>ISERROR(SEARCH("OK",CS39))</formula>
    </cfRule>
    <cfRule type="notContainsText" dxfId="52" priority="837" operator="notContains" text="OK">
      <formula>ISERROR(SEARCH("OK",CS39))</formula>
    </cfRule>
  </conditionalFormatting>
  <conditionalFormatting sqref="EF83">
    <cfRule type="notContainsText" dxfId="51" priority="112" operator="notContains" text="OK">
      <formula>ISERROR(SEARCH("OK",EF83))</formula>
    </cfRule>
  </conditionalFormatting>
  <conditionalFormatting sqref="AH73">
    <cfRule type="notContainsText" dxfId="50" priority="1699" operator="notContains" text="OK">
      <formula>ISERROR(SEARCH("OK",AH73))</formula>
    </cfRule>
  </conditionalFormatting>
  <conditionalFormatting sqref="EF47">
    <cfRule type="notContainsText" dxfId="49" priority="139" operator="notContains" text="OK">
      <formula>ISERROR(SEARCH("OK",EF47))</formula>
    </cfRule>
  </conditionalFormatting>
  <conditionalFormatting sqref="S99">
    <cfRule type="notContainsText" dxfId="48" priority="3576" operator="notContains" text="OK">
      <formula>ISERROR(SEARCH("OK",S99))</formula>
    </cfRule>
  </conditionalFormatting>
  <conditionalFormatting sqref="AT107">
    <cfRule type="notContainsText" dxfId="47" priority="3360" operator="notContains" text="OK">
      <formula>ISERROR(SEARCH("OK",AT107))</formula>
    </cfRule>
  </conditionalFormatting>
  <conditionalFormatting sqref="DZ91:DZ93">
    <cfRule type="notContainsText" dxfId="46" priority="232" operator="notContains" text="OK">
      <formula>ISERROR(SEARCH("OK",DZ91))</formula>
    </cfRule>
  </conditionalFormatting>
  <conditionalFormatting sqref="CV107">
    <cfRule type="notContainsText" dxfId="45" priority="749" operator="notContains" text="OK">
      <formula>ISERROR(SEARCH("OK",CV107))</formula>
    </cfRule>
  </conditionalFormatting>
  <conditionalFormatting sqref="AZ84">
    <cfRule type="notContainsText" dxfId="44" priority="3480" operator="notContains" text="OK">
      <formula>ISERROR(SEARCH("OK",AZ84))</formula>
    </cfRule>
  </conditionalFormatting>
  <conditionalFormatting sqref="S85">
    <cfRule type="notContainsText" dxfId="43" priority="3583" operator="notContains" text="OK">
      <formula>ISERROR(SEARCH("OK",S85))</formula>
    </cfRule>
  </conditionalFormatting>
  <conditionalFormatting sqref="BI74">
    <cfRule type="notContainsText" dxfId="42" priority="1460" operator="notContains" text="OK">
      <formula>ISERROR(SEARCH("OK",BI74))</formula>
    </cfRule>
  </conditionalFormatting>
  <conditionalFormatting sqref="CY65">
    <cfRule type="notContainsText" dxfId="41" priority="720" operator="notContains" text="OK">
      <formula>ISERROR(SEARCH("OK",CY65))</formula>
    </cfRule>
  </conditionalFormatting>
  <conditionalFormatting sqref="CJ84">
    <cfRule type="notContainsText" dxfId="40" priority="1299" operator="notContains" text="OK">
      <formula>ISERROR(SEARCH("OK",CJ84))</formula>
    </cfRule>
  </conditionalFormatting>
  <conditionalFormatting sqref="EO77">
    <cfRule type="notContainsText" dxfId="39" priority="2844" operator="notContains" text="OK">
      <formula>ISERROR(SEARCH("OK",EO77))</formula>
    </cfRule>
  </conditionalFormatting>
  <conditionalFormatting sqref="AK47">
    <cfRule type="notContainsText" dxfId="38" priority="1625" operator="notContains" text="OK">
      <formula>ISERROR(SEARCH("OK",AK47))</formula>
    </cfRule>
  </conditionalFormatting>
  <conditionalFormatting sqref="S81">
    <cfRule type="notContainsText" dxfId="37" priority="3585" operator="notContains" text="OK">
      <formula>ISERROR(SEARCH("OK",S81))</formula>
    </cfRule>
  </conditionalFormatting>
  <conditionalFormatting sqref="P81">
    <cfRule type="notContainsText" dxfId="36" priority="3637" operator="notContains" text="OK">
      <formula>ISERROR(SEARCH("OK",P81))</formula>
    </cfRule>
  </conditionalFormatting>
  <conditionalFormatting sqref="Y107">
    <cfRule type="notContainsText" dxfId="35" priority="3256" operator="notContains" text="OK">
      <formula>ISERROR(SEARCH("OK",Y107))</formula>
    </cfRule>
  </conditionalFormatting>
  <conditionalFormatting sqref="CJ47">
    <cfRule type="notContainsText" dxfId="34" priority="1308" operator="notContains" text="OK">
      <formula>ISERROR(SEARCH("OK",CJ47))</formula>
    </cfRule>
  </conditionalFormatting>
  <conditionalFormatting sqref="AH71">
    <cfRule type="notContainsText" dxfId="33" priority="1700" operator="notContains" text="OK">
      <formula>ISERROR(SEARCH("OK",AH71))</formula>
    </cfRule>
  </conditionalFormatting>
  <conditionalFormatting sqref="BU98">
    <cfRule type="notContainsText" dxfId="32" priority="1023" operator="notContains" text="OK">
      <formula>ISERROR(SEARCH("OK",BU98))</formula>
    </cfRule>
  </conditionalFormatting>
  <conditionalFormatting sqref="AK81">
    <cfRule type="notContainsText" dxfId="31" priority="1617" operator="notContains" text="OK">
      <formula>ISERROR(SEARCH("OK",AK81))</formula>
    </cfRule>
  </conditionalFormatting>
  <conditionalFormatting sqref="CM99">
    <cfRule type="notContainsText" dxfId="30" priority="1343" operator="notContains" text="OK">
      <formula>ISERROR(SEARCH("OK",CM99))</formula>
    </cfRule>
  </conditionalFormatting>
  <conditionalFormatting sqref="CS65">
    <cfRule type="notContainsText" dxfId="29" priority="825" operator="notContains" text="OK">
      <formula>ISERROR(SEARCH("OK",CS65))</formula>
    </cfRule>
  </conditionalFormatting>
  <conditionalFormatting sqref="EL98">
    <cfRule type="notContainsText" dxfId="28" priority="71" operator="notContains" text="OK">
      <formula>ISERROR(SEARCH("OK",EL98))</formula>
    </cfRule>
  </conditionalFormatting>
  <conditionalFormatting sqref="CP96:CP99">
    <cfRule type="notContainsText" dxfId="27" priority="1397" operator="notContains" text="OK">
      <formula>ISERROR(SEARCH("OK",CP96))</formula>
    </cfRule>
  </conditionalFormatting>
  <conditionalFormatting sqref="DH107">
    <cfRule type="notContainsText" dxfId="26" priority="536" operator="notContains" text="OK">
      <formula>ISERROR(SEARCH("OK",DH107))</formula>
    </cfRule>
  </conditionalFormatting>
  <conditionalFormatting sqref="V74">
    <cfRule type="notContainsText" dxfId="25" priority="3225" operator="notContains" text="OK">
      <formula>ISERROR(SEARCH("OK",V74))</formula>
    </cfRule>
  </conditionalFormatting>
  <conditionalFormatting sqref="EL97">
    <cfRule type="notContainsText" dxfId="24" priority="73" operator="notContains" text="OK">
      <formula>ISERROR(SEARCH("OK",EL97))</formula>
    </cfRule>
  </conditionalFormatting>
  <conditionalFormatting sqref="AW77">
    <cfRule type="notContainsText" dxfId="23" priority="3431" operator="notContains" text="OK">
      <formula>ISERROR(SEARCH("OK",AW77))</formula>
    </cfRule>
  </conditionalFormatting>
  <conditionalFormatting sqref="CM96">
    <cfRule type="notContainsText" dxfId="22" priority="1347" operator="notContains" text="OK">
      <formula>ISERROR(SEARCH("OK",CM96))</formula>
    </cfRule>
  </conditionalFormatting>
  <conditionalFormatting sqref="BC75">
    <cfRule type="notContainsText" dxfId="21" priority="1562" operator="notContains" text="OK">
      <formula>ISERROR(SEARCH("OK",BC75))</formula>
    </cfRule>
  </conditionalFormatting>
  <conditionalFormatting sqref="AZ65">
    <cfRule type="notContainsText" dxfId="20" priority="3487" operator="notContains" text="OK">
      <formula>ISERROR(SEARCH("OK",AZ65))</formula>
    </cfRule>
  </conditionalFormatting>
  <conditionalFormatting sqref="AQ47">
    <cfRule type="notContainsText" dxfId="19" priority="3333" operator="notContains" text="OK">
      <formula>ISERROR(SEARCH("OK",AQ47))</formula>
    </cfRule>
  </conditionalFormatting>
  <conditionalFormatting sqref="AW64">
    <cfRule type="notContainsText" dxfId="18" priority="3436" operator="notContains" text="OK">
      <formula>ISERROR(SEARCH("OK",AW64))</formula>
    </cfRule>
  </conditionalFormatting>
  <conditionalFormatting sqref="DQ71">
    <cfRule type="notContainsText" dxfId="17" priority="375" operator="notContains" text="OK">
      <formula>ISERROR(SEARCH("OK",DQ71))</formula>
    </cfRule>
  </conditionalFormatting>
  <conditionalFormatting sqref="CJ82">
    <cfRule type="notContainsText" dxfId="16" priority="1280" operator="notContains" text="OK">
      <formula>ISERROR(SEARCH("OK",CJ82))</formula>
    </cfRule>
  </conditionalFormatting>
  <conditionalFormatting sqref="EO85">
    <cfRule type="notContainsText" dxfId="15" priority="2840" operator="notContains" text="OK">
      <formula>ISERROR(SEARCH("OK",EO85))</formula>
    </cfRule>
  </conditionalFormatting>
  <conditionalFormatting sqref="CY46">
    <cfRule type="notContainsText" dxfId="14" priority="723" operator="notContains" text="OK">
      <formula>ISERROR(SEARCH("OK",CY46))</formula>
    </cfRule>
  </conditionalFormatting>
  <conditionalFormatting sqref="DH76">
    <cfRule type="notContainsText" dxfId="13" priority="557" operator="notContains" text="OK">
      <formula>ISERROR(SEARCH("OK",DH76))</formula>
    </cfRule>
  </conditionalFormatting>
  <conditionalFormatting sqref="BR97">
    <cfRule type="notContainsText" dxfId="12" priority="1078" operator="notContains" text="OK">
      <formula>ISERROR(SEARCH("OK",BR97))</formula>
    </cfRule>
  </conditionalFormatting>
  <conditionalFormatting sqref="CY91:CY93">
    <cfRule type="notContainsText" dxfId="11" priority="710" operator="notContains" text="OK">
      <formula>ISERROR(SEARCH("OK",CY91))</formula>
    </cfRule>
  </conditionalFormatting>
  <conditionalFormatting sqref="DZ64">
    <cfRule type="notContainsText" dxfId="10" priority="243" operator="notContains" text="OK">
      <formula>ISERROR(SEARCH("OK",DZ64))</formula>
    </cfRule>
  </conditionalFormatting>
  <conditionalFormatting sqref="CY73">
    <cfRule type="notContainsText" dxfId="9" priority="692" operator="notContains" text="OK">
      <formula>ISERROR(SEARCH("OK",CY73))</formula>
    </cfRule>
  </conditionalFormatting>
  <conditionalFormatting sqref="DK91:DK93">
    <cfRule type="notContainsText" dxfId="8" priority="497" operator="notContains" text="OK">
      <formula>ISERROR(SEARCH("OK",DK91))</formula>
    </cfRule>
  </conditionalFormatting>
  <conditionalFormatting sqref="DQ77">
    <cfRule type="notContainsText" dxfId="7" priority="398" operator="notContains" text="OK">
      <formula>ISERROR(SEARCH("OK",DQ77))</formula>
    </cfRule>
  </conditionalFormatting>
  <conditionalFormatting sqref="EF74">
    <cfRule type="notContainsText" dxfId="6" priority="135" operator="notContains" text="OK">
      <formula>ISERROR(SEARCH("OK",EF74))</formula>
    </cfRule>
  </conditionalFormatting>
  <conditionalFormatting sqref="CS64">
    <cfRule type="notContainsText" dxfId="5" priority="826" operator="notContains" text="OK">
      <formula>ISERROR(SEARCH("OK",CS64))</formula>
    </cfRule>
  </conditionalFormatting>
  <conditionalFormatting sqref="DB107">
    <cfRule type="notContainsText" dxfId="4" priority="593" operator="notContains" text="OK">
      <formula>ISERROR(SEARCH("OK",DB107))</formula>
    </cfRule>
  </conditionalFormatting>
  <conditionalFormatting sqref="DB46">
    <cfRule type="notContainsText" dxfId="3" priority="619" operator="notContains" text="OK">
      <formula>ISERROR(SEARCH("OK",DB46))</formula>
    </cfRule>
  </conditionalFormatting>
  <conditionalFormatting sqref="EC46">
    <cfRule type="notContainsText" dxfId="2" priority="192" operator="notContains" text="OK">
      <formula>ISERROR(SEARCH("OK",EC46))</formula>
    </cfRule>
  </conditionalFormatting>
  <conditionalFormatting sqref="AH105">
    <cfRule type="notContainsText" dxfId="1" priority="1593" operator="notContains" text="OK">
      <formula>ISERROR(SEARCH("OK",AH105))</formula>
    </cfRule>
  </conditionalFormatting>
  <conditionalFormatting sqref="EL71">
    <cfRule type="notContainsText" dxfId="0" priority="58" operator="notContains" text="OK">
      <formula>ISERROR(SEARCH("OK",EL71))</formula>
    </cfRule>
  </conditionalFormatting>
  <dataValidations count="1080">
    <dataValidation type="list" allowBlank="1" showInputMessage="1" showErrorMessage="1" sqref="CN55:CN59">
      <formula1>"A,B,C,D,E,A/B/C/D/E"</formula1>
    </dataValidation>
    <dataValidation type="list" allowBlank="1" showInputMessage="1" showErrorMessage="1" sqref="CT93">
      <formula1>"A,B,C,D,E,A/B/C/D/E"</formula1>
    </dataValidation>
    <dataValidation type="list" allowBlank="1" showInputMessage="1" showErrorMessage="1" sqref="CT31:CT33">
      <formula1>"A,B,C,D,E,A/B/C/D/E"</formula1>
    </dataValidation>
    <dataValidation type="list" allowBlank="1" showInputMessage="1" showErrorMessage="1" sqref="CT25:CT28">
      <formula1>"A,B,C,D,E,A/B/C/D/E"</formula1>
    </dataValidation>
    <dataValidation type="list" allowBlank="1" showInputMessage="1" showErrorMessage="1" sqref="ED81:ED86">
      <formula1>"A,B,C,D,E,A/B/C/D/E"</formula1>
    </dataValidation>
    <dataValidation type="list" allowBlank="1" showInputMessage="1" showErrorMessage="1" sqref="EG39">
      <formula1>"A,B,C,D,E,A/B/C/D/E"</formula1>
    </dataValidation>
    <dataValidation type="list" allowBlank="1" showInputMessage="1" showErrorMessage="1" sqref="EG106:EG108">
      <formula1>"A,B,C,D,E,A/B/C/D/E"</formula1>
    </dataValidation>
    <dataValidation type="list" allowBlank="1" showInputMessage="1" showErrorMessage="1" sqref="DR31:DR33">
      <formula1>"A,B,C,D,E,A/B/C/D/E"</formula1>
    </dataValidation>
    <dataValidation type="list" allowBlank="1" showInputMessage="1" showErrorMessage="1" sqref="DX93">
      <formula1>"A,B,C,D,E,A/B/C/D/E"</formula1>
    </dataValidation>
    <dataValidation type="list" allowBlank="1" showInputMessage="1" showErrorMessage="1" sqref="DX96:DX102">
      <formula1>"A,B,C,D,E,A/B/C/D/E"</formula1>
    </dataValidation>
    <dataValidation type="list" allowBlank="1" showInputMessage="1" showErrorMessage="1" sqref="DR46:DR52">
      <formula1>"A,B,C,D,E,A/B/C/D/E"</formula1>
    </dataValidation>
    <dataValidation type="list" allowBlank="1" showInputMessage="1" showErrorMessage="1" sqref="DR55:DR59">
      <formula1>"A,B,C,D,E,A/B/C/D/E"</formula1>
    </dataValidation>
    <dataValidation type="list" allowBlank="1" showInputMessage="1" showErrorMessage="1" sqref="DR64:DR65">
      <formula1>"A,B,C,D,E,A/B/C/D/E"</formula1>
    </dataValidation>
    <dataValidation type="list" allowBlank="1" showInputMessage="1" showErrorMessage="1" sqref="EG12:EG13">
      <formula1>"A,B,C,D,E,A/B/C/D/E"</formula1>
    </dataValidation>
    <dataValidation type="list" allowBlank="1" showInputMessage="1" showErrorMessage="1" sqref="EG15:EG17">
      <formula1>"A,B,C,D,E,A/B/C/D/E"</formula1>
    </dataValidation>
    <dataValidation type="list" allowBlank="1" showInputMessage="1" showErrorMessage="1" sqref="AL15:AL17">
      <formula1>"A,B,C,D,E,A/B/C/D/E"</formula1>
    </dataValidation>
    <dataValidation type="list" allowBlank="1" showInputMessage="1" showErrorMessage="1" sqref="AX25:AX28">
      <formula1>"A,B,C,D,E,A/B/C/D/E"</formula1>
    </dataValidation>
    <dataValidation type="list" allowBlank="1" showInputMessage="1" showErrorMessage="1" sqref="AL93">
      <formula1>"A,B,C,D,E,A/B/C/D/E"</formula1>
    </dataValidation>
    <dataValidation type="list" allowBlank="1" showInputMessage="1" showErrorMessage="1" sqref="AL55:AL59">
      <formula1>"A,B,C,D,E,A/B/C/D/E"</formula1>
    </dataValidation>
    <dataValidation type="list" allowBlank="1" showInputMessage="1" showErrorMessage="1" sqref="AL39">
      <formula1>"A,B,C,D,E,A/B/C/D/E"</formula1>
    </dataValidation>
    <dataValidation type="list" allowBlank="1" showInputMessage="1" showErrorMessage="1" sqref="AL64:AL65">
      <formula1>"A,B,C,D,E,A/B/C/D/E"</formula1>
    </dataValidation>
    <dataValidation type="list" allowBlank="1" showInputMessage="1" showErrorMessage="1" sqref="AC55:AC59">
      <formula1>"A,B,C,D,E,A/B/C/D/E"</formula1>
    </dataValidation>
    <dataValidation type="list" allowBlank="1" showInputMessage="1" showErrorMessage="1" sqref="Z15:Z17">
      <formula1>"A,B,C,D,E,A/B/C/D/E"</formula1>
    </dataValidation>
    <dataValidation type="list" allowBlank="1" showInputMessage="1" showErrorMessage="1" sqref="AC12:AC13">
      <formula1>"A,B,C,D,E,A/B/C/D/E"</formula1>
    </dataValidation>
    <dataValidation type="list" allowBlank="1" showInputMessage="1" showErrorMessage="1" sqref="CN12:CN13">
      <formula1>"A,B,C,D,E,A/B/C/D/E"</formula1>
    </dataValidation>
    <dataValidation type="list" allowBlank="1" showInputMessage="1" showErrorMessage="1" sqref="CN15:CN17">
      <formula1>"A,B,C,D,E,A/B/C/D/E"</formula1>
    </dataValidation>
    <dataValidation type="list" allowBlank="1" showInputMessage="1" showErrorMessage="1" sqref="BA81:BA86">
      <formula1>"A,B,C,D,E,A/B/C/D/E"</formula1>
    </dataValidation>
    <dataValidation type="list" allowBlank="1" showInputMessage="1" showErrorMessage="1" sqref="AL31:AL33">
      <formula1>"A,B,C,D,E,A/B/C/D/E"</formula1>
    </dataValidation>
    <dataValidation type="list" allowBlank="1" showInputMessage="1" showErrorMessage="1" sqref="AL96:AL102">
      <formula1>"A,B,C,D,E,A/B/C/D/E"</formula1>
    </dataValidation>
    <dataValidation type="list" allowBlank="1" showInputMessage="1" showErrorMessage="1" sqref="BM81:BM86">
      <formula1>"A,B,C,D,E,A/B/C/D/E"</formula1>
    </dataValidation>
    <dataValidation type="list" allowBlank="1" showInputMessage="1" showErrorMessage="1" sqref="CN81:CN86">
      <formula1>"A,B,C,D,E,A/B/C/D/E"</formula1>
    </dataValidation>
    <dataValidation type="list" allowBlank="1" showInputMessage="1" showErrorMessage="1" sqref="CK81:CK86">
      <formula1>"A,B,C,D,E,A/B/C/D/E"</formula1>
    </dataValidation>
    <dataValidation type="list" allowBlank="1" showInputMessage="1" showErrorMessage="1" sqref="CN106:CN108">
      <formula1>"A,B,C,D,E,A/B/C/D/E"</formula1>
    </dataValidation>
    <dataValidation type="list" allowBlank="1" showInputMessage="1" showErrorMessage="1" sqref="BD96:BD102">
      <formula1>"A,B,C,D,E,A/B/C/D/E"</formula1>
    </dataValidation>
    <dataValidation type="list" allowBlank="1" showInputMessage="1" showErrorMessage="1" sqref="BA12:BA13">
      <formula1>"A,B,C,D,E,A/B/C/D/E"</formula1>
    </dataValidation>
    <dataValidation type="list" allowBlank="1" showInputMessage="1" showErrorMessage="1" sqref="BA15:BA17">
      <formula1>"A,B,C,D,E,A/B/C/D/E"</formula1>
    </dataValidation>
    <dataValidation type="list" allowBlank="1" showInputMessage="1" showErrorMessage="1" sqref="BD39">
      <formula1>"A,B,C,D,E,A/B/C/D/E"</formula1>
    </dataValidation>
    <dataValidation type="list" allowBlank="1" showInputMessage="1" showErrorMessage="1" sqref="BA46:BA52">
      <formula1>"A,B,C,D,E,A/B/C/D/E"</formula1>
    </dataValidation>
    <dataValidation type="list" allowBlank="1" showInputMessage="1" showErrorMessage="1" sqref="BA39">
      <formula1>"A,B,C,D,E,A/B/C/D/E"</formula1>
    </dataValidation>
    <dataValidation type="list" allowBlank="1" showInputMessage="1" showErrorMessage="1" sqref="BA31:BA33">
      <formula1>"A,B,C,D,E,A/B/C/D/E"</formula1>
    </dataValidation>
    <dataValidation type="list" allowBlank="1" showInputMessage="1" showErrorMessage="1" sqref="BD25:BD28">
      <formula1>"A,B,C,D,E,A/B/C/D/E"</formula1>
    </dataValidation>
    <dataValidation type="list" allowBlank="1" showInputMessage="1" showErrorMessage="1" sqref="BD71:BD76">
      <formula1>"A,B,C,D,E,A/B/C/D/E"</formula1>
    </dataValidation>
    <dataValidation type="list" allowBlank="1" showInputMessage="1" showErrorMessage="1" sqref="BD64:BD65">
      <formula1>"A,B,C,D,E,A/B/C/D/E"</formula1>
    </dataValidation>
    <dataValidation type="list" allowBlank="1" showInputMessage="1" showErrorMessage="1" sqref="BD55:BD59">
      <formula1>"A,B,C,D,E,A/B/C/D/E"</formula1>
    </dataValidation>
    <dataValidation type="list" allowBlank="1" showInputMessage="1" showErrorMessage="1" sqref="BD46:BD52">
      <formula1>"A,B,C,D,E,A/B/C/D/E"</formula1>
    </dataValidation>
    <dataValidation type="list" allowBlank="1" showInputMessage="1" showErrorMessage="1" sqref="CH25:CH28">
      <formula1>"A,B,C,D,E,A/B/C/D/E"</formula1>
    </dataValidation>
    <dataValidation type="list" allowBlank="1" showInputMessage="1" showErrorMessage="1" sqref="CH71:CH76">
      <formula1>"A,B,C,D,E,A/B/C/D/E"</formula1>
    </dataValidation>
    <dataValidation type="list" allowBlank="1" showInputMessage="1" showErrorMessage="1" sqref="CK71:CK76">
      <formula1>"A,B,C,D,E,A/B/C/D/E"</formula1>
    </dataValidation>
    <dataValidation type="list" allowBlank="1" showInputMessage="1" showErrorMessage="1" sqref="CK93">
      <formula1>"A,B,C,D,E,A/B/C/D/E"</formula1>
    </dataValidation>
    <dataValidation type="list" allowBlank="1" showInputMessage="1" showErrorMessage="1" sqref="BG39">
      <formula1>"A,B,C,D,E,A/B/C/D/E"</formula1>
    </dataValidation>
    <dataValidation type="list" allowBlank="1" showInputMessage="1" showErrorMessage="1" sqref="CN25:CN28">
      <formula1>"A,B,C,D,E,A/B/C/D/E"</formula1>
    </dataValidation>
    <dataValidation type="list" allowBlank="1" showInputMessage="1" showErrorMessage="1" sqref="BG93">
      <formula1>"A,B,C,D,E,A/B/C/D/E"</formula1>
    </dataValidation>
    <dataValidation type="list" allowBlank="1" showInputMessage="1" showErrorMessage="1" sqref="BJ46:BJ52">
      <formula1>"A,B,C,D,E,A/B/C/D/E"</formula1>
    </dataValidation>
    <dataValidation type="list" allowBlank="1" showInputMessage="1" showErrorMessage="1" sqref="BG31:BG33">
      <formula1>"A,B,C,D,E,A/B/C/D/E"</formula1>
    </dataValidation>
    <dataValidation type="list" allowBlank="1" showInputMessage="1" showErrorMessage="1" sqref="BG96:BG102">
      <formula1>"A,B,C,D,E,A/B/C/D/E"</formula1>
    </dataValidation>
    <dataValidation type="list" allowBlank="1" showInputMessage="1" showErrorMessage="1" sqref="CK96:CK102">
      <formula1>"A,B,C,D,E,A/B/C/D/E"</formula1>
    </dataValidation>
    <dataValidation type="list" allowBlank="1" showInputMessage="1" showErrorMessage="1" sqref="CN96:CN102">
      <formula1>"A,B,C,D,E,A/B/C/D/E"</formula1>
    </dataValidation>
    <dataValidation type="list" allowBlank="1" showInputMessage="1" showErrorMessage="1" sqref="DI96:DI102">
      <formula1>"A,B,C,D,E,A/B/C/D/E"</formula1>
    </dataValidation>
    <dataValidation type="list" allowBlank="1" showInputMessage="1" showErrorMessage="1" sqref="BJ25:BJ28">
      <formula1>"A,B,C,D,E,A/B/C/D/E"</formula1>
    </dataValidation>
    <dataValidation type="list" allowBlank="1" showInputMessage="1" showErrorMessage="1" sqref="BD93">
      <formula1>"A,B,C,D,E,A/B/C/D/E"</formula1>
    </dataValidation>
    <dataValidation type="list" allowBlank="1" showInputMessage="1" showErrorMessage="1" sqref="CB12:CB13">
      <formula1>"A,B,C,D,E,A/B/C/D/E"</formula1>
    </dataValidation>
    <dataValidation type="list" allowBlank="1" showInputMessage="1" showErrorMessage="1" sqref="CB15:CB17">
      <formula1>"A,B,C,D,E,A/B/C/D/E"</formula1>
    </dataValidation>
    <dataValidation type="list" allowBlank="1" showInputMessage="1" showErrorMessage="1" sqref="BY12:BY13">
      <formula1>"A,B,C,D,E,A/B/C/D/E"</formula1>
    </dataValidation>
    <dataValidation type="list" allowBlank="1" showInputMessage="1" showErrorMessage="1" sqref="BY15:BY17">
      <formula1>"A,B,C,D,E,A/B/C/D/E"</formula1>
    </dataValidation>
    <dataValidation type="list" allowBlank="1" showInputMessage="1" showErrorMessage="1" sqref="BD81:BD86">
      <formula1>"A,B,C,D,E,A/B/C/D/E"</formula1>
    </dataValidation>
    <dataValidation type="list" allowBlank="1" showInputMessage="1" showErrorMessage="1" sqref="CN39">
      <formula1>"A,B,C,D,E,A/B/C/D/E"</formula1>
    </dataValidation>
    <dataValidation type="list" allowBlank="1" showInputMessage="1" showErrorMessage="1" sqref="BJ31:BJ33">
      <formula1>"A,B,C,D,E,A/B/C/D/E"</formula1>
    </dataValidation>
    <dataValidation type="list" allowBlank="1" showInputMessage="1" showErrorMessage="1" sqref="CN93">
      <formula1>"A,B,C,D,E,A/B/C/D/E"</formula1>
    </dataValidation>
    <dataValidation type="list" allowBlank="1" showInputMessage="1" showErrorMessage="1" sqref="CN46:CN52">
      <formula1>"A,B,C,D,E,A/B/C/D/E"</formula1>
    </dataValidation>
    <dataValidation type="list" allowBlank="1" showInputMessage="1" showErrorMessage="1" sqref="BV12:BV13">
      <formula1>"A,B,C,D,E,A/B/C/D/E"</formula1>
    </dataValidation>
    <dataValidation type="list" allowBlank="1" showInputMessage="1" showErrorMessage="1" sqref="BA55:BA59">
      <formula1>"A,B,C,D,E,A/B/C/D/E"</formula1>
    </dataValidation>
    <dataValidation type="list" allowBlank="1" showInputMessage="1" showErrorMessage="1" sqref="BV15:BV17">
      <formula1>"A,B,C,D,E,A/B/C/D/E"</formula1>
    </dataValidation>
    <dataValidation type="list" allowBlank="1" showInputMessage="1" showErrorMessage="1" sqref="BS12:BS13">
      <formula1>"A,B,C,D,E,A/B/C/D/E"</formula1>
    </dataValidation>
    <dataValidation type="list" allowBlank="1" showInputMessage="1" showErrorMessage="1" sqref="DC12:DC13">
      <formula1>"A,B,C,D,E,A/B/C/D/E"</formula1>
    </dataValidation>
    <dataValidation type="list" allowBlank="1" showInputMessage="1" showErrorMessage="1" sqref="CZ12:CZ13">
      <formula1>"A,B,C,D,E,A/B/C/D/E"</formula1>
    </dataValidation>
    <dataValidation type="list" allowBlank="1" showInputMessage="1" showErrorMessage="1" sqref="BJ71:BJ76">
      <formula1>"A,B,C,D,E,A/B/C/D/E"</formula1>
    </dataValidation>
    <dataValidation type="list" allowBlank="1" showInputMessage="1" showErrorMessage="1" sqref="BV39">
      <formula1>"A,B,C,D,E,A/B/C/D/E"</formula1>
    </dataValidation>
    <dataValidation type="list" allowBlank="1" showInputMessage="1" showErrorMessage="1" sqref="BP106:BP108">
      <formula1>"A,B,C,D,E,A/B/C/D/E"</formula1>
    </dataValidation>
    <dataValidation type="list" allowBlank="1" showInputMessage="1" showErrorMessage="1" sqref="BP71:BP76">
      <formula1>"A,B,C,D,E,A/B/C/D/E"</formula1>
    </dataValidation>
    <dataValidation type="list" allowBlank="1" showInputMessage="1" showErrorMessage="1" sqref="BS46:BS52">
      <formula1>"A,B,C,D,E,A/B/C/D/E"</formula1>
    </dataValidation>
    <dataValidation type="list" allowBlank="1" showInputMessage="1" showErrorMessage="1" sqref="BP25:BP28">
      <formula1>"A,B,C,D,E,A/B/C/D/E"</formula1>
    </dataValidation>
    <dataValidation type="list" allowBlank="1" showInputMessage="1" showErrorMessage="1" sqref="BP46:BP52">
      <formula1>"A,B,C,D,E,A/B/C/D/E"</formula1>
    </dataValidation>
    <dataValidation type="list" allowBlank="1" showInputMessage="1" showErrorMessage="1" sqref="BS55:BS59">
      <formula1>"A,B,C,D,E,A/B/C/D/E"</formula1>
    </dataValidation>
    <dataValidation type="list" allowBlank="1" showInputMessage="1" showErrorMessage="1" sqref="CQ64:CQ65">
      <formula1>"A,B,C,D,E,A/B/C/D/E"</formula1>
    </dataValidation>
    <dataValidation type="list" allowBlank="1" showInputMessage="1" showErrorMessage="1" sqref="CQ93">
      <formula1>"A,B,C,D,E,A/B/C/D/E"</formula1>
    </dataValidation>
    <dataValidation type="list" allowBlank="1" showInputMessage="1" showErrorMessage="1" sqref="CW81:CW86">
      <formula1>"A,B,C,D,E,A/B/C/D/E"</formula1>
    </dataValidation>
    <dataValidation type="list" allowBlank="1" showInputMessage="1" showErrorMessage="1" sqref="BS71:BS76">
      <formula1>"A,B,C,D,E,A/B/C/D/E"</formula1>
    </dataValidation>
    <dataValidation type="list" allowBlank="1" showInputMessage="1" showErrorMessage="1" sqref="BP12:BP13">
      <formula1>"A,B,C,D,E,A/B/C/D/E"</formula1>
    </dataValidation>
    <dataValidation type="list" allowBlank="1" showInputMessage="1" showErrorMessage="1" sqref="BP31:BP33">
      <formula1>"A,B,C,D,E,A/B/C/D/E"</formula1>
    </dataValidation>
    <dataValidation type="list" allowBlank="1" showInputMessage="1" showErrorMessage="1" sqref="BP39">
      <formula1>"A,B,C,D,E,A/B/C/D/E"</formula1>
    </dataValidation>
    <dataValidation type="list" allowBlank="1" showInputMessage="1" showErrorMessage="1" sqref="BP55:BP59">
      <formula1>"A,B,C,D,E,A/B/C/D/E"</formula1>
    </dataValidation>
    <dataValidation type="list" allowBlank="1" showInputMessage="1" showErrorMessage="1" sqref="BS25:BS28">
      <formula1>"A,B,C,D,E,A/B/C/D/E"</formula1>
    </dataValidation>
    <dataValidation type="list" allowBlank="1" showInputMessage="1" showErrorMessage="1" sqref="BA25:BA28">
      <formula1>"A,B,C,D,E,A/B/C/D/E"</formula1>
    </dataValidation>
    <dataValidation type="list" allowBlank="1" showInputMessage="1" showErrorMessage="1" sqref="BG64:BG65">
      <formula1>"A,B,C,D,E,A/B/C/D/E"</formula1>
    </dataValidation>
    <dataValidation type="list" allowBlank="1" showInputMessage="1" showErrorMessage="1" sqref="BA71:BA76">
      <formula1>"A,B,C,D,E,A/B/C/D/E"</formula1>
    </dataValidation>
    <dataValidation type="list" allowBlank="1" showInputMessage="1" showErrorMessage="1" sqref="BP81:BP86">
      <formula1>"A,B,C,D,E,A/B/C/D/E"</formula1>
    </dataValidation>
    <dataValidation type="list" allowBlank="1" showInputMessage="1" showErrorMessage="1" sqref="CB81:CB86">
      <formula1>"A,B,C,D,E,A/B/C/D/E"</formula1>
    </dataValidation>
    <dataValidation type="list" allowBlank="1" showInputMessage="1" showErrorMessage="1" sqref="CB31:CB33">
      <formula1>"A,B,C,D,E,A/B/C/D/E"</formula1>
    </dataValidation>
    <dataValidation type="list" allowBlank="1" showInputMessage="1" showErrorMessage="1" sqref="CB39">
      <formula1>"A,B,C,D,E,A/B/C/D/E"</formula1>
    </dataValidation>
    <dataValidation type="list" allowBlank="1" showInputMessage="1" showErrorMessage="1" sqref="CB25:CB28">
      <formula1>"A,B,C,D,E,A/B/C/D/E"</formula1>
    </dataValidation>
    <dataValidation type="list" allowBlank="1" showInputMessage="1" showErrorMessage="1" sqref="BJ93">
      <formula1>"A,B,C,D,E,A/B/C/D/E"</formula1>
    </dataValidation>
    <dataValidation type="list" allowBlank="1" showInputMessage="1" showErrorMessage="1" sqref="CT39">
      <formula1>"A,B,C,D,E,A/B/C/D/E"</formula1>
    </dataValidation>
    <dataValidation type="list" allowBlank="1" showInputMessage="1" showErrorMessage="1" sqref="CN31:CN33">
      <formula1>"A,B,C,D,E,A/B/C/D/E"</formula1>
    </dataValidation>
    <dataValidation type="list" allowBlank="1" showInputMessage="1" showErrorMessage="1" sqref="CT64:CT65">
      <formula1>"A,B,C,D,E,A/B/C/D/E"</formula1>
    </dataValidation>
    <dataValidation type="list" allowBlank="1" showInputMessage="1" showErrorMessage="1" sqref="DR15:DR17">
      <formula1>"A,B,C,D,E,A/B/C/D/E"</formula1>
    </dataValidation>
    <dataValidation type="list" allowBlank="1" showInputMessage="1" showErrorMessage="1" sqref="DU31:DU33">
      <formula1>"A,B,C,D,E,A/B/C/D/E"</formula1>
    </dataValidation>
    <dataValidation type="list" allowBlank="1" showInputMessage="1" showErrorMessage="1" sqref="CT96:CT102">
      <formula1>"A,B,C,D,E,A/B/C/D/E"</formula1>
    </dataValidation>
    <dataValidation type="list" allowBlank="1" showInputMessage="1" showErrorMessage="1" sqref="CQ39">
      <formula1>"A,B,C,D,E,A/B/C/D/E"</formula1>
    </dataValidation>
    <dataValidation type="list" allowBlank="1" showInputMessage="1" showErrorMessage="1" sqref="DF106:DF108">
      <formula1>"A,B,C,D,E,A/B/C/D/E"</formula1>
    </dataValidation>
    <dataValidation type="list" allowBlank="1" showInputMessage="1" showErrorMessage="1" sqref="DF15:DF17">
      <formula1>"A,B,C,D,E,A/B/C/D/E"</formula1>
    </dataValidation>
    <dataValidation type="list" allowBlank="1" showInputMessage="1" showErrorMessage="1" sqref="DU46:DU52">
      <formula1>"A,B,C,D,E,A/B/C/D/E"</formula1>
    </dataValidation>
    <dataValidation type="list" allowBlank="1" showInputMessage="1" showErrorMessage="1" sqref="DU25:DU28">
      <formula1>"A,B,C,D,E,A/B/C/D/E"</formula1>
    </dataValidation>
    <dataValidation type="list" allowBlank="1" showInputMessage="1" showErrorMessage="1" sqref="DF31:DF33">
      <formula1>"A,B,C,D,E,A/B/C/D/E"</formula1>
    </dataValidation>
    <dataValidation type="list" allowBlank="1" showInputMessage="1" showErrorMessage="1" sqref="DF39">
      <formula1>"A,B,C,D,E,A/B/C/D/E"</formula1>
    </dataValidation>
    <dataValidation type="list" allowBlank="1" showInputMessage="1" showErrorMessage="1" sqref="DF46:DF52">
      <formula1>"A,B,C,D,E,A/B/C/D/E"</formula1>
    </dataValidation>
    <dataValidation type="list" allowBlank="1" showInputMessage="1" showErrorMessage="1" sqref="DO81:DO86">
      <formula1>"A,B,C,D,E,A/B/C/D/E"</formula1>
    </dataValidation>
    <dataValidation type="list" allowBlank="1" showInputMessage="1" showErrorMessage="1" sqref="DR106:DR108">
      <formula1>"A,B,C,D,E,A/B/C/D/E"</formula1>
    </dataValidation>
    <dataValidation type="list" allowBlank="1" showInputMessage="1" showErrorMessage="1" sqref="EG93">
      <formula1>"A,B,C,D,E,A/B/C/D/E"</formula1>
    </dataValidation>
    <dataValidation type="list" allowBlank="1" showInputMessage="1" showErrorMessage="1" sqref="EA15:EA17">
      <formula1>"A,B,C,D,E,A/B/C/D/E"</formula1>
    </dataValidation>
    <dataValidation type="list" allowBlank="1" showInputMessage="1" showErrorMessage="1" sqref="DX12:DX13">
      <formula1>"A,B,C,D,E,A/B/C/D/E"</formula1>
    </dataValidation>
    <dataValidation type="list" allowBlank="1" showInputMessage="1" showErrorMessage="1" sqref="EA25:EA28">
      <formula1>"A,B,C,D,E,A/B/C/D/E"</formula1>
    </dataValidation>
    <dataValidation type="list" allowBlank="1" showInputMessage="1" showErrorMessage="1" sqref="DX55:DX59">
      <formula1>"A,B,C,D,E,A/B/C/D/E"</formula1>
    </dataValidation>
    <dataValidation type="list" allowBlank="1" showInputMessage="1" showErrorMessage="1" sqref="DX31:DX33">
      <formula1>"A,B,C,D,E,A/B/C/D/E"</formula1>
    </dataValidation>
    <dataValidation type="list" allowBlank="1" showInputMessage="1" showErrorMessage="1" sqref="DX39">
      <formula1>"A,B,C,D,E,A/B/C/D/E"</formula1>
    </dataValidation>
    <dataValidation type="list" allowBlank="1" showInputMessage="1" showErrorMessage="1" sqref="DX25:DX28">
      <formula1>"A,B,C,D,E,A/B/C/D/E"</formula1>
    </dataValidation>
    <dataValidation type="list" allowBlank="1" showInputMessage="1" showErrorMessage="1" sqref="DX46:DX52">
      <formula1>"A,B,C,D,E,A/B/C/D/E"</formula1>
    </dataValidation>
    <dataValidation type="list" allowBlank="1" showInputMessage="1" showErrorMessage="1" sqref="CT46:CT52">
      <formula1>"A,B,C,D,E,A/B/C/D/E"</formula1>
    </dataValidation>
    <dataValidation type="list" allowBlank="1" showInputMessage="1" showErrorMessage="1" sqref="DI81:DI86">
      <formula1>"A,B,C,D,E,A/B/C/D/E"</formula1>
    </dataValidation>
    <dataValidation type="list" allowBlank="1" showInputMessage="1" showErrorMessage="1" sqref="DU64:DU65">
      <formula1>"A,B,C,D,E,A/B/C/D/E"</formula1>
    </dataValidation>
    <dataValidation type="list" allowBlank="1" showInputMessage="1" showErrorMessage="1" sqref="DU39">
      <formula1>"A,B,C,D,E,A/B/C/D/E"</formula1>
    </dataValidation>
    <dataValidation type="list" allowBlank="1" showInputMessage="1" showErrorMessage="1" sqref="ED96:ED102">
      <formula1>"A,B,C,D,E,A/B/C/D/E"</formula1>
    </dataValidation>
    <dataValidation type="list" allowBlank="1" showInputMessage="1" showErrorMessage="1" sqref="ED25:ED28">
      <formula1>"A,B,C,D,E,A/B/C/D/E"</formula1>
    </dataValidation>
    <dataValidation type="list" allowBlank="1" showInputMessage="1" showErrorMessage="1" sqref="ED71:ED76">
      <formula1>"A,B,C,D,E,A/B/C/D/E"</formula1>
    </dataValidation>
    <dataValidation type="list" allowBlank="1" showInputMessage="1" showErrorMessage="1" sqref="ED46:ED52">
      <formula1>"A,B,C,D,E,A/B/C/D/E"</formula1>
    </dataValidation>
    <dataValidation type="list" allowBlank="1" showInputMessage="1" showErrorMessage="1" sqref="ED55:ED59">
      <formula1>"A,B,C,D,E,A/B/C/D/E"</formula1>
    </dataValidation>
    <dataValidation type="list" allowBlank="1" showInputMessage="1" showErrorMessage="1" sqref="ED64:ED65">
      <formula1>"A,B,C,D,E,A/B/C/D/E"</formula1>
    </dataValidation>
    <dataValidation type="list" allowBlank="1" showInputMessage="1" showErrorMessage="1" sqref="ED39">
      <formula1>"A,B,C,D,E,A/B/C/D/E"</formula1>
    </dataValidation>
    <dataValidation type="list" allowBlank="1" showInputMessage="1" showErrorMessage="1" sqref="DO12:DO13">
      <formula1>"A,B,C,D,E,A/B/C/D/E"</formula1>
    </dataValidation>
    <dataValidation type="list" allowBlank="1" showInputMessage="1" showErrorMessage="1" sqref="DX64:DX65">
      <formula1>"A,B,C,D,E,A/B/C/D/E"</formula1>
    </dataValidation>
    <dataValidation type="list" allowBlank="1" showInputMessage="1" showErrorMessage="1" sqref="DR93">
      <formula1>"A,B,C,D,E,A/B/C/D/E"</formula1>
    </dataValidation>
    <dataValidation type="list" allowBlank="1" showInputMessage="1" showErrorMessage="1" sqref="ED12:ED13">
      <formula1>"A,B,C,D,E,A/B/C/D/E"</formula1>
    </dataValidation>
    <dataValidation type="list" allowBlank="1" showInputMessage="1" showErrorMessage="1" sqref="EG96:EG102">
      <formula1>"A,B,C,D,E,A/B/C/D/E"</formula1>
    </dataValidation>
    <dataValidation type="list" allowBlank="1" showInputMessage="1" showErrorMessage="1" sqref="ED31:ED33">
      <formula1>"A,B,C,D,E,A/B/C/D/E"</formula1>
    </dataValidation>
    <dataValidation type="list" allowBlank="1" showInputMessage="1" showErrorMessage="1" sqref="ED106:ED108">
      <formula1>"A,B,C,D,E,A/B/C/D/E"</formula1>
    </dataValidation>
    <dataValidation type="list" allowBlank="1" showInputMessage="1" showErrorMessage="1" sqref="EA12:EA13">
      <formula1>"A,B,C,D,E,A/B/C/D/E"</formula1>
    </dataValidation>
    <dataValidation type="list" allowBlank="1" showInputMessage="1" showErrorMessage="1" sqref="EG71:EG76">
      <formula1>"A,B,C,D,E,A/B/C/D/E"</formula1>
    </dataValidation>
    <dataValidation type="list" allowBlank="1" showInputMessage="1" showErrorMessage="1" sqref="EA81:EA86">
      <formula1>"A,B,C,D,E,A/B/C/D/E"</formula1>
    </dataValidation>
    <dataValidation type="list" allowBlank="1" showInputMessage="1" showErrorMessage="1" sqref="EG46:EG52">
      <formula1>"A,B,C,D,E,A/B/C/D/E"</formula1>
    </dataValidation>
    <dataValidation type="list" allowBlank="1" showInputMessage="1" showErrorMessage="1" sqref="EG55:EG59">
      <formula1>"A,B,C,D,E,A/B/C/D/E"</formula1>
    </dataValidation>
    <dataValidation type="list" allowBlank="1" showInputMessage="1" showErrorMessage="1" sqref="EG64:EG65">
      <formula1>"A,B,C,D,E,A/B/C/D/E"</formula1>
    </dataValidation>
    <dataValidation type="list" allowBlank="1" showInputMessage="1" showErrorMessage="1" sqref="EG25:EG28">
      <formula1>"A,B,C,D,E,A/B/C/D/E"</formula1>
    </dataValidation>
    <dataValidation type="list" allowBlank="1" showInputMessage="1" showErrorMessage="1" sqref="EM14">
      <formula1>"Y,T,Y/T"</formula1>
    </dataValidation>
    <dataValidation type="list" allowBlank="1" showInputMessage="1" showErrorMessage="1" sqref="DR39">
      <formula1>"A,B,C,D,E,A/B/C/D/E"</formula1>
    </dataValidation>
    <dataValidation type="list" allowBlank="1" showInputMessage="1" showErrorMessage="1" sqref="EG81:EG86">
      <formula1>"A,B,C,D,E,A/B/C/D/E"</formula1>
    </dataValidation>
    <dataValidation type="list" allowBlank="1" showInputMessage="1" showErrorMessage="1" sqref="DX106:DX108">
      <formula1>"A,B,C,D,E,A/B/C/D/E"</formula1>
    </dataValidation>
    <dataValidation type="list" allowBlank="1" showInputMessage="1" showErrorMessage="1" sqref="EG31:EG33">
      <formula1>"A,B,C,D,E,A/B/C/D/E"</formula1>
    </dataValidation>
    <dataValidation type="list" allowBlank="1" showInputMessage="1" showErrorMessage="1" sqref="EA93">
      <formula1>"A,B,C,D,E,A/B/C/D/E"</formula1>
    </dataValidation>
    <dataValidation type="list" allowBlank="1" showInputMessage="1" showErrorMessage="1" sqref="EM63">
      <formula1>"Y,T,Y/T"</formula1>
    </dataValidation>
    <dataValidation type="list" allowBlank="1" showInputMessage="1" showErrorMessage="1" sqref="EA39">
      <formula1>"A,B,C,D,E,A/B/C/D/E"</formula1>
    </dataValidation>
    <dataValidation type="list" allowBlank="1" showInputMessage="1" showErrorMessage="1" sqref="EA71:EA76">
      <formula1>"A,B,C,D,E,A/B/C/D/E"</formula1>
    </dataValidation>
    <dataValidation type="list" allowBlank="1" showInputMessage="1" showErrorMessage="1" sqref="DX15:DX17">
      <formula1>"A,B,C,D,E,A/B/C/D/E"</formula1>
    </dataValidation>
    <dataValidation type="list" allowBlank="1" showInputMessage="1" showErrorMessage="1" sqref="ED93">
      <formula1>"A,B,C,D,E,A/B/C/D/E"</formula1>
    </dataValidation>
    <dataValidation type="list" allowBlank="1" showInputMessage="1" showErrorMessage="1" sqref="EA31:EA33">
      <formula1>"A,B,C,D,E,A/B/C/D/E"</formula1>
    </dataValidation>
    <dataValidation type="list" allowBlank="1" showInputMessage="1" showErrorMessage="1" sqref="EA106:EA108">
      <formula1>"A,B,C,D,E,A/B/C/D/E"</formula1>
    </dataValidation>
    <dataValidation type="list" allowBlank="1" showInputMessage="1" showErrorMessage="1" sqref="ED15:ED17">
      <formula1>"A,B,C,D,E,A/B/C/D/E"</formula1>
    </dataValidation>
    <dataValidation type="list" allowBlank="1" showInputMessage="1" showErrorMessage="1" sqref="EA96:EA102">
      <formula1>"A,B,C,D,E,A/B/C/D/E"</formula1>
    </dataValidation>
    <dataValidation type="list" allowBlank="1" showInputMessage="1" showErrorMessage="1" sqref="EM40:EM41">
      <formula1>"Y,T,Y/T"</formula1>
    </dataValidation>
    <dataValidation type="list" allowBlank="1" showInputMessage="1" showErrorMessage="1" sqref="DX71:DX76">
      <formula1>"A,B,C,D,E,A/B/C/D/E"</formula1>
    </dataValidation>
    <dataValidation type="list" allowBlank="1" showInputMessage="1" showErrorMessage="1" sqref="EM66">
      <formula1>"Y,T,Y/T"</formula1>
    </dataValidation>
    <dataValidation type="list" allowBlank="1" showInputMessage="1" showErrorMessage="1" sqref="EA46:EA52">
      <formula1>"A,B,C,D,E,A/B/C/D/E"</formula1>
    </dataValidation>
    <dataValidation type="list" allowBlank="1" showInputMessage="1" showErrorMessage="1" sqref="EA55:EA59">
      <formula1>"A,B,C,D,E,A/B/C/D/E"</formula1>
    </dataValidation>
    <dataValidation type="list" allowBlank="1" showInputMessage="1" showErrorMessage="1" sqref="EA64:EA65">
      <formula1>"A,B,C,D,E,A/B/C/D/E"</formula1>
    </dataValidation>
    <dataValidation type="list" allowBlank="1" showInputMessage="1" showErrorMessage="1" sqref="EM77:EM78">
      <formula1>"Y,T,Y/T"</formula1>
    </dataValidation>
    <dataValidation type="list" allowBlank="1" showInputMessage="1" showErrorMessage="1" sqref="EM37:EM38">
      <formula1>"Y,T,Y/T"</formula1>
    </dataValidation>
    <dataValidation type="list" allowBlank="1" showInputMessage="1" showErrorMessage="1" sqref="N39">
      <formula1>"A,B,C,D,E,A/B/C/D/E"</formula1>
    </dataValidation>
    <dataValidation type="list" allowBlank="1" showInputMessage="1" showErrorMessage="1" sqref="K105">
      <formula1>"Y,T,Y/T"</formula1>
    </dataValidation>
    <dataValidation type="list" allowBlank="1" showInputMessage="1" showErrorMessage="1" sqref="N106:N108">
      <formula1>"A,B,C,D,E,A/B/C/D/E"</formula1>
    </dataValidation>
    <dataValidation type="list" allowBlank="1" showInputMessage="1" showErrorMessage="1" sqref="K90:K92">
      <formula1>"Y,T,Y/T"</formula1>
    </dataValidation>
    <dataValidation type="list" allowBlank="1" showInputMessage="1" showErrorMessage="1" sqref="K77:K78">
      <formula1>"Y,T,Y/T"</formula1>
    </dataValidation>
    <dataValidation type="list" allowBlank="1" showInputMessage="1" showErrorMessage="1" sqref="K71:K76">
      <formula1>"A,B,C,D,E,A/B/C/D/E"</formula1>
    </dataValidation>
    <dataValidation type="list" allowBlank="1" showInputMessage="1" showErrorMessage="1" sqref="K11">
      <formula1>"Y,T,Y/T"</formula1>
    </dataValidation>
    <dataValidation type="list" allowBlank="1" showInputMessage="1" showErrorMessage="1" sqref="BJ90:BJ92">
      <formula1>"Y,T,Y/T"</formula1>
    </dataValidation>
    <dataValidation type="list" allowBlank="1" showInputMessage="1" showErrorMessage="1" sqref="BJ14">
      <formula1>"Y,T,Y/T"</formula1>
    </dataValidation>
    <dataValidation type="list" allowBlank="1" showInputMessage="1" showErrorMessage="1" sqref="BM77:BM78">
      <formula1>"Y,T,Y/T"</formula1>
    </dataValidation>
    <dataValidation type="list" allowBlank="1" showInputMessage="1" showErrorMessage="1" sqref="DF90:DF92">
      <formula1>"Y,T,Y/T"</formula1>
    </dataValidation>
    <dataValidation type="list" allowBlank="1" showInputMessage="1" showErrorMessage="1" sqref="CQ66">
      <formula1>"Y,T,Y/T"</formula1>
    </dataValidation>
    <dataValidation type="list" allowBlank="1" showInputMessage="1" showErrorMessage="1" sqref="DC37:DC38">
      <formula1>"Y,T,Y/T"</formula1>
    </dataValidation>
    <dataValidation type="list" allowBlank="1" showInputMessage="1" showErrorMessage="1" sqref="DF66">
      <formula1>"Y,T,Y/T"</formula1>
    </dataValidation>
    <dataValidation type="list" allowBlank="1" showInputMessage="1" showErrorMessage="1" sqref="DC66">
      <formula1>"Y,T,Y/T"</formula1>
    </dataValidation>
    <dataValidation type="list" allowBlank="1" showInputMessage="1" showErrorMessage="1" sqref="DC63">
      <formula1>"Y,T,Y/T"</formula1>
    </dataValidation>
    <dataValidation type="list" allowBlank="1" showInputMessage="1" showErrorMessage="1" sqref="CB90:CB92">
      <formula1>"Y,T,Y/T"</formula1>
    </dataValidation>
    <dataValidation type="list" allowBlank="1" showInputMessage="1" showErrorMessage="1" sqref="BG77:BG78">
      <formula1>"Y,T,Y/T"</formula1>
    </dataValidation>
    <dataValidation type="list" allowBlank="1" showInputMessage="1" showErrorMessage="1" sqref="CB14">
      <formula1>"Y,T,Y/T"</formula1>
    </dataValidation>
    <dataValidation type="list" allowBlank="1" showInputMessage="1" showErrorMessage="1" sqref="CB66">
      <formula1>"Y,T,Y/T"</formula1>
    </dataValidation>
    <dataValidation type="list" allowBlank="1" showInputMessage="1" showErrorMessage="1" sqref="CQ11">
      <formula1>"Y,T,Y/T"</formula1>
    </dataValidation>
    <dataValidation type="list" allowBlank="1" showInputMessage="1" showErrorMessage="1" sqref="DC77:DC78">
      <formula1>"Y,T,Y/T"</formula1>
    </dataValidation>
    <dataValidation type="list" allowBlank="1" showInputMessage="1" showErrorMessage="1" sqref="DC11">
      <formula1>"Y,T,Y/T"</formula1>
    </dataValidation>
    <dataValidation type="list" allowBlank="1" showInputMessage="1" showErrorMessage="1" sqref="DC40:DC41">
      <formula1>"Y,T,Y/T"</formula1>
    </dataValidation>
    <dataValidation type="list" allowBlank="1" showInputMessage="1" showErrorMessage="1" sqref="DF105">
      <formula1>"Y,T,Y/T"</formula1>
    </dataValidation>
    <dataValidation type="list" allowBlank="1" showInputMessage="1" showErrorMessage="1" sqref="CB40:CB41">
      <formula1>"Y,T,Y/T"</formula1>
    </dataValidation>
    <dataValidation type="list" allowBlank="1" showInputMessage="1" showErrorMessage="1" sqref="DC18">
      <formula1>"Y,T,Y/T"</formula1>
    </dataValidation>
    <dataValidation type="list" allowBlank="1" showInputMessage="1" showErrorMessage="1" sqref="T96:T102">
      <formula1>"A,B,C,D,E,A/B/C/D/E"</formula1>
    </dataValidation>
    <dataValidation type="list" allowBlank="1" showInputMessage="1" showErrorMessage="1" sqref="AX39">
      <formula1>"A,B,C,D,E,A/B/C/D/E"</formula1>
    </dataValidation>
    <dataValidation type="list" allowBlank="1" showInputMessage="1" showErrorMessage="1" sqref="AO31:AO33">
      <formula1>"A,B,C,D,E,A/B/C/D/E"</formula1>
    </dataValidation>
    <dataValidation type="list" allowBlank="1" showInputMessage="1" showErrorMessage="1" sqref="BD12:BD13">
      <formula1>"A,B,C,D,E,A/B/C/D/E"</formula1>
    </dataValidation>
    <dataValidation type="list" allowBlank="1" showInputMessage="1" showErrorMessage="1" sqref="BJ64:BJ65">
      <formula1>"A,B,C,D,E,A/B/C/D/E"</formula1>
    </dataValidation>
    <dataValidation type="list" allowBlank="1" showInputMessage="1" showErrorMessage="1" sqref="BD15:BD17">
      <formula1>"A,B,C,D,E,A/B/C/D/E"</formula1>
    </dataValidation>
    <dataValidation type="list" allowBlank="1" showInputMessage="1" showErrorMessage="1" sqref="AX96:AX102">
      <formula1>"A,B,C,D,E,A/B/C/D/E"</formula1>
    </dataValidation>
    <dataValidation type="list" allowBlank="1" showInputMessage="1" showErrorMessage="1" sqref="BM46:BM52">
      <formula1>"A,B,C,D,E,A/B/C/D/E"</formula1>
    </dataValidation>
    <dataValidation type="list" allowBlank="1" showInputMessage="1" showErrorMessage="1" sqref="BJ39">
      <formula1>"A,B,C,D,E,A/B/C/D/E"</formula1>
    </dataValidation>
    <dataValidation type="list" allowBlank="1" showInputMessage="1" showErrorMessage="1" sqref="K106:K108">
      <formula1>"A,B,C,D,E,A/B/C/D/E"</formula1>
    </dataValidation>
    <dataValidation type="list" allowBlank="1" showInputMessage="1" showErrorMessage="1" sqref="BG10">
      <formula1>"A,B,C,A/B/C"</formula1>
    </dataValidation>
    <dataValidation type="list" allowBlank="1" showInputMessage="1" showErrorMessage="1" sqref="EG10">
      <formula1>"A,B,C,A/B/C"</formula1>
    </dataValidation>
    <dataValidation type="list" allowBlank="1" showInputMessage="1" showErrorMessage="1" sqref="CE10">
      <formula1>"A,B,C,A/B/C"</formula1>
    </dataValidation>
    <dataValidation type="list" allowBlank="1" showInputMessage="1" showErrorMessage="1" sqref="DO10">
      <formula1>"A,B,C,A/B/C"</formula1>
    </dataValidation>
    <dataValidation type="list" allowBlank="1" showInputMessage="1" showErrorMessage="1" sqref="DR10">
      <formula1>"A,B,C,A/B/C"</formula1>
    </dataValidation>
    <dataValidation type="list" allowBlank="1" showInputMessage="1" showErrorMessage="1" sqref="CZ10">
      <formula1>"A,B,C,A/B/C"</formula1>
    </dataValidation>
    <dataValidation type="list" allowBlank="1" showInputMessage="1" showErrorMessage="1" sqref="DC10">
      <formula1>"A,B,C,A/B/C"</formula1>
    </dataValidation>
    <dataValidation type="list" allowBlank="1" showInputMessage="1" showErrorMessage="1" sqref="CQ10">
      <formula1>"A,B,C,A/B/C"</formula1>
    </dataValidation>
    <dataValidation type="list" allowBlank="1" showInputMessage="1" showErrorMessage="1" sqref="EA10">
      <formula1>"A,B,C,A/B/C"</formula1>
    </dataValidation>
    <dataValidation type="list" allowBlank="1" showInputMessage="1" showErrorMessage="1" sqref="T10">
      <formula1>"A,B,C,A/B/C"</formula1>
    </dataValidation>
    <dataValidation type="list" allowBlank="1" showInputMessage="1" showErrorMessage="1" sqref="CB10">
      <formula1>"A,B,C,A/B/C"</formula1>
    </dataValidation>
    <dataValidation type="list" allowBlank="1" showInputMessage="1" showErrorMessage="1" sqref="CH10">
      <formula1>"A,B,C,A/B/C"</formula1>
    </dataValidation>
    <dataValidation type="list" allowBlank="1" showInputMessage="1" showErrorMessage="1" sqref="Z10">
      <formula1>"A,B,C,A/B/C"</formula1>
    </dataValidation>
    <dataValidation type="list" allowBlank="1" showInputMessage="1" showErrorMessage="1" sqref="CK10">
      <formula1>"A,B,C,A/B/C"</formula1>
    </dataValidation>
    <dataValidation type="list" allowBlank="1" showInputMessage="1" showErrorMessage="1" sqref="CN10">
      <formula1>"A,B,C,A/B/C"</formula1>
    </dataValidation>
    <dataValidation type="list" allowBlank="1" showInputMessage="1" showErrorMessage="1" sqref="AF10">
      <formula1>"A,B,C,A/B/C"</formula1>
    </dataValidation>
    <dataValidation type="list" allowBlank="1" showInputMessage="1" showErrorMessage="1" sqref="ED10">
      <formula1>"A,B,C,A/B/C"</formula1>
    </dataValidation>
    <dataValidation type="list" allowBlank="1" showInputMessage="1" showErrorMessage="1" sqref="AC10">
      <formula1>"A,B,C,A/B/C"</formula1>
    </dataValidation>
    <dataValidation type="list" allowBlank="1" showInputMessage="1" showErrorMessage="1" sqref="BY10">
      <formula1>"A,B,C,A/B/C"</formula1>
    </dataValidation>
    <dataValidation type="list" allowBlank="1" showInputMessage="1" showErrorMessage="1" sqref="BS10">
      <formula1>"A,B,C,A/B/C"</formula1>
    </dataValidation>
    <dataValidation type="list" allowBlank="1" showInputMessage="1" showErrorMessage="1" sqref="AU10">
      <formula1>"A,B,C,A/B/C"</formula1>
    </dataValidation>
    <dataValidation type="list" allowBlank="1" showInputMessage="1" showErrorMessage="1" sqref="AL10">
      <formula1>"A,B,C,A/B/C"</formula1>
    </dataValidation>
    <dataValidation type="list" allowBlank="1" showInputMessage="1" showErrorMessage="1" sqref="BA10">
      <formula1>"A,B,C,A/B/C"</formula1>
    </dataValidation>
    <dataValidation type="list" allowBlank="1" showInputMessage="1" showErrorMessage="1" sqref="BV10">
      <formula1>"A,B,C,A/B/C"</formula1>
    </dataValidation>
    <dataValidation type="list" allowBlank="1" showInputMessage="1" showErrorMessage="1" sqref="DL10">
      <formula1>"A,B,C,A/B/C"</formula1>
    </dataValidation>
    <dataValidation type="list" allowBlank="1" showInputMessage="1" showErrorMessage="1" sqref="BP10">
      <formula1>"A,B,C,A/B/C"</formula1>
    </dataValidation>
    <dataValidation type="list" allowBlank="1" showInputMessage="1" showErrorMessage="1" sqref="W81:W86">
      <formula1>"A,B,C,D,E,A/B/C/D/E"</formula1>
    </dataValidation>
    <dataValidation type="list" allowBlank="1" showInputMessage="1" showErrorMessage="1" sqref="K10">
      <formula1>"A,B,C,A/B/C"</formula1>
    </dataValidation>
    <dataValidation type="list" allowBlank="1" showInputMessage="1" showErrorMessage="1" sqref="BJ10">
      <formula1>"A,B,C,A/B/C"</formula1>
    </dataValidation>
    <dataValidation type="list" allowBlank="1" showInputMessage="1" showErrorMessage="1" sqref="AO106:AO108">
      <formula1>"A,B,C,D,E,A/B/C/D/E"</formula1>
    </dataValidation>
    <dataValidation type="list" allowBlank="1" showInputMessage="1" showErrorMessage="1" sqref="AX106:AX108">
      <formula1>"A,B,C,D,E,A/B/C/D/E"</formula1>
    </dataValidation>
    <dataValidation type="list" allowBlank="1" showInputMessage="1" showErrorMessage="1" sqref="AU106:AU108">
      <formula1>"A,B,C,D,E,A/B/C/D/E"</formula1>
    </dataValidation>
    <dataValidation type="list" allowBlank="1" showInputMessage="1" showErrorMessage="1" sqref="BD10">
      <formula1>"A,B,C,A/B/C"</formula1>
    </dataValidation>
    <dataValidation type="list" allowBlank="1" showInputMessage="1" showErrorMessage="1" sqref="AO10">
      <formula1>"A,B,C,A/B/C"</formula1>
    </dataValidation>
    <dataValidation type="list" allowBlank="1" showInputMessage="1" showErrorMessage="1" sqref="AX81:AX86">
      <formula1>"A,B,C,D,E,A/B/C/D/E"</formula1>
    </dataValidation>
    <dataValidation type="list" allowBlank="1" showInputMessage="1" showErrorMessage="1" sqref="AR55:AR59">
      <formula1>"A,B,C,D,E,A/B/C/D/E"</formula1>
    </dataValidation>
    <dataValidation type="list" allowBlank="1" showInputMessage="1" showErrorMessage="1" sqref="N15:N17">
      <formula1>"A,B,C,D,E,A/B/C/D/E"</formula1>
    </dataValidation>
    <dataValidation type="list" allowBlank="1" showInputMessage="1" showErrorMessage="1" sqref="Q71:Q76">
      <formula1>"A,B,C,D,E,A/B/C/D/E"</formula1>
    </dataValidation>
    <dataValidation type="list" allowBlank="1" showInputMessage="1" showErrorMessage="1" sqref="AU46:AU52">
      <formula1>"A,B,C,D,E,A/B/C/D/E"</formula1>
    </dataValidation>
    <dataValidation type="list" allowBlank="1" showInputMessage="1" showErrorMessage="1" sqref="AU25:AU28">
      <formula1>"A,B,C,D,E,A/B/C/D/E"</formula1>
    </dataValidation>
    <dataValidation type="list" allowBlank="1" showInputMessage="1" showErrorMessage="1" sqref="BM31:BM33">
      <formula1>"A,B,C,D,E,A/B/C/D/E"</formula1>
    </dataValidation>
    <dataValidation type="list" allowBlank="1" showInputMessage="1" showErrorMessage="1" sqref="BA96:BA102">
      <formula1>"A,B,C,D,E,A/B/C/D/E"</formula1>
    </dataValidation>
    <dataValidation type="list" allowBlank="1" showInputMessage="1" showErrorMessage="1" sqref="AX71:AX76">
      <formula1>"A,B,C,D,E,A/B/C/D/E"</formula1>
    </dataValidation>
    <dataValidation type="list" allowBlank="1" showInputMessage="1" showErrorMessage="1" sqref="BM55:BM59">
      <formula1>"A,B,C,D,E,A/B/C/D/E"</formula1>
    </dataValidation>
    <dataValidation type="list" allowBlank="1" showInputMessage="1" showErrorMessage="1" sqref="BM93">
      <formula1>"A,B,C,D,E,A/B/C/D/E"</formula1>
    </dataValidation>
    <dataValidation type="list" allowBlank="1" showInputMessage="1" showErrorMessage="1" sqref="BJ15:BJ17">
      <formula1>"A,B,C,D,E,A/B/C/D/E"</formula1>
    </dataValidation>
    <dataValidation type="list" allowBlank="1" showInputMessage="1" showErrorMessage="1" sqref="BG12:BG13">
      <formula1>"A,B,C,D,E,A/B/C/D/E"</formula1>
    </dataValidation>
    <dataValidation type="list" allowBlank="1" showInputMessage="1" showErrorMessage="1" sqref="AI106:AI108">
      <formula1>"A,B,C,D,E,A/B/C/D/E"</formula1>
    </dataValidation>
    <dataValidation type="list" allowBlank="1" showInputMessage="1" showErrorMessage="1" sqref="AX46:AX52">
      <formula1>"A,B,C,D,E,A/B/C/D/E"</formula1>
    </dataValidation>
    <dataValidation type="list" allowBlank="1" showInputMessage="1" showErrorMessage="1" sqref="BJ81:BJ86">
      <formula1>"A,B,C,D,E,A/B/C/D/E"</formula1>
    </dataValidation>
    <dataValidation type="list" allowBlank="1" showInputMessage="1" showErrorMessage="1" sqref="BG15:BG17">
      <formula1>"A,B,C,D,E,A/B/C/D/E"</formula1>
    </dataValidation>
    <dataValidation type="list" allowBlank="1" showInputMessage="1" showErrorMessage="1" sqref="BM64:BM65">
      <formula1>"A,B,C,D,E,A/B/C/D/E"</formula1>
    </dataValidation>
    <dataValidation type="list" allowBlank="1" showInputMessage="1" showErrorMessage="1" sqref="BJ96:BJ102">
      <formula1>"A,B,C,D,E,A/B/C/D/E"</formula1>
    </dataValidation>
    <dataValidation type="list" allowBlank="1" showInputMessage="1" showErrorMessage="1" sqref="BG106:BG108">
      <formula1>"A,B,C,D,E,A/B/C/D/E"</formula1>
    </dataValidation>
    <dataValidation type="list" allowBlank="1" showInputMessage="1" showErrorMessage="1" sqref="CQ12:CQ13">
      <formula1>"A,B,C,D,E,A/B/C/D/E"</formula1>
    </dataValidation>
    <dataValidation type="list" allowBlank="1" showInputMessage="1" showErrorMessage="1" sqref="DF55:DF59">
      <formula1>"A,B,C,D,E,A/B/C/D/E"</formula1>
    </dataValidation>
    <dataValidation type="list" allowBlank="1" showInputMessage="1" showErrorMessage="1" sqref="CQ71:CQ76">
      <formula1>"A,B,C,D,E,A/B/C/D/E"</formula1>
    </dataValidation>
    <dataValidation type="list" allowBlank="1" showInputMessage="1" showErrorMessage="1" sqref="DF12:DF13">
      <formula1>"A,B,C,D,E,A/B/C/D/E"</formula1>
    </dataValidation>
    <dataValidation type="list" allowBlank="1" showInputMessage="1" showErrorMessage="1" sqref="DU12:DU13">
      <formula1>"A,B,C,D,E,A/B/C/D/E"</formula1>
    </dataValidation>
    <dataValidation type="list" allowBlank="1" showInputMessage="1" showErrorMessage="1" sqref="BJ11">
      <formula1>"Y,T,Y/T"</formula1>
    </dataValidation>
    <dataValidation type="list" allowBlank="1" showInputMessage="1" showErrorMessage="1" sqref="CB77:CB78">
      <formula1>"Y,T,Y/T"</formula1>
    </dataValidation>
    <dataValidation type="list" allowBlank="1" showInputMessage="1" showErrorMessage="1" sqref="DU105">
      <formula1>"Y,T,Y/T"</formula1>
    </dataValidation>
    <dataValidation type="list" allowBlank="1" showInputMessage="1" showErrorMessage="1" sqref="DI11">
      <formula1>"Y,T,Y/T"</formula1>
    </dataValidation>
    <dataValidation type="list" allowBlank="1" showInputMessage="1" showErrorMessage="1" sqref="DF37:DF38">
      <formula1>"Y,T,Y/T"</formula1>
    </dataValidation>
    <dataValidation type="list" allowBlank="1" showInputMessage="1" showErrorMessage="1" sqref="DO105">
      <formula1>"Y,T,Y/T"</formula1>
    </dataValidation>
    <dataValidation type="list" allowBlank="1" showInputMessage="1" showErrorMessage="1" sqref="DR37:DR38">
      <formula1>"Y,T,Y/T"</formula1>
    </dataValidation>
    <dataValidation type="list" allowBlank="1" showInputMessage="1" showErrorMessage="1" sqref="DO14">
      <formula1>"Y,T,Y/T"</formula1>
    </dataValidation>
    <dataValidation type="list" allowBlank="1" showInputMessage="1" showErrorMessage="1" sqref="DU90:DU92">
      <formula1>"Y,T,Y/T"</formula1>
    </dataValidation>
    <dataValidation type="list" allowBlank="1" showInputMessage="1" showErrorMessage="1" sqref="DO18">
      <formula1>"Y,T,Y/T"</formula1>
    </dataValidation>
    <dataValidation type="list" allowBlank="1" showInputMessage="1" showErrorMessage="1" sqref="AC77:AC78">
      <formula1>"Y,T,Y/T"</formula1>
    </dataValidation>
    <dataValidation type="list" allowBlank="1" showInputMessage="1" showErrorMessage="1" sqref="CK14">
      <formula1>"Y,T,Y/T"</formula1>
    </dataValidation>
    <dataValidation type="list" allowBlank="1" showInputMessage="1" showErrorMessage="1" sqref="AI105">
      <formula1>"Y,T,Y/T"</formula1>
    </dataValidation>
    <dataValidation type="list" allowBlank="1" showInputMessage="1" showErrorMessage="1" sqref="CK63">
      <formula1>"Y,T,Y/T"</formula1>
    </dataValidation>
    <dataValidation type="list" allowBlank="1" showInputMessage="1" showErrorMessage="1" sqref="AX37:AX38">
      <formula1>"Y,T,Y/T"</formula1>
    </dataValidation>
    <dataValidation type="list" allowBlank="1" showInputMessage="1" showErrorMessage="1" sqref="AF90:AF92">
      <formula1>"Y,T,Y/T"</formula1>
    </dataValidation>
    <dataValidation type="list" allowBlank="1" showInputMessage="1" showErrorMessage="1" sqref="AI37:AI38">
      <formula1>"Y,T,Y/T"</formula1>
    </dataValidation>
    <dataValidation type="list" allowBlank="1" showInputMessage="1" showErrorMessage="1" sqref="AF11">
      <formula1>"Y,T,Y/T"</formula1>
    </dataValidation>
    <dataValidation type="list" allowBlank="1" showInputMessage="1" showErrorMessage="1" sqref="CK11">
      <formula1>"Y,T,Y/T"</formula1>
    </dataValidation>
    <dataValidation type="list" allowBlank="1" showInputMessage="1" showErrorMessage="1" sqref="AC66">
      <formula1>"Y,T,Y/T"</formula1>
    </dataValidation>
    <dataValidation type="list" allowBlank="1" showInputMessage="1" showErrorMessage="1" sqref="CK18">
      <formula1>"Y,T,Y/T"</formula1>
    </dataValidation>
    <dataValidation type="list" allowBlank="1" showInputMessage="1" showErrorMessage="1" sqref="AF63">
      <formula1>"Y,T,Y/T"</formula1>
    </dataValidation>
    <dataValidation type="list" allowBlank="1" showInputMessage="1" showErrorMessage="1" sqref="AC63">
      <formula1>"Y,T,Y/T"</formula1>
    </dataValidation>
    <dataValidation type="list" allowBlank="1" showInputMessage="1" showErrorMessage="1" sqref="AC37:AC38">
      <formula1>"Y,T,Y/T"</formula1>
    </dataValidation>
    <dataValidation type="list" allowBlank="1" showInputMessage="1" showErrorMessage="1" sqref="AI18">
      <formula1>"Y,T,Y/T"</formula1>
    </dataValidation>
    <dataValidation type="list" allowBlank="1" showInputMessage="1" showErrorMessage="1" sqref="CK40:CK41">
      <formula1>"Y,T,Y/T"</formula1>
    </dataValidation>
    <dataValidation type="list" allowBlank="1" showInputMessage="1" showErrorMessage="1" sqref="CE105">
      <formula1>"Y,T,Y/T"</formula1>
    </dataValidation>
    <dataValidation type="list" allowBlank="1" showInputMessage="1" showErrorMessage="1" sqref="CK66">
      <formula1>"Y,T,Y/T"</formula1>
    </dataValidation>
    <dataValidation type="list" allowBlank="1" showInputMessage="1" showErrorMessage="1" sqref="CE37:CE38">
      <formula1>"Y,T,Y/T"</formula1>
    </dataValidation>
    <dataValidation type="list" allowBlank="1" showInputMessage="1" showErrorMessage="1" sqref="CE40:CE41">
      <formula1>"Y,T,Y/T"</formula1>
    </dataValidation>
    <dataValidation type="list" allowBlank="1" showInputMessage="1" showErrorMessage="1" sqref="CN14">
      <formula1>"Y,T,Y/T"</formula1>
    </dataValidation>
    <dataValidation type="list" allowBlank="1" showInputMessage="1" showErrorMessage="1" sqref="CE66">
      <formula1>"Y,T,Y/T"</formula1>
    </dataValidation>
    <dataValidation type="list" allowBlank="1" showInputMessage="1" showErrorMessage="1" sqref="CK105">
      <formula1>"Y,T,Y/T"</formula1>
    </dataValidation>
    <dataValidation type="list" allowBlank="1" showInputMessage="1" showErrorMessage="1" sqref="CK37:CK38">
      <formula1>"Y,T,Y/T"</formula1>
    </dataValidation>
    <dataValidation type="list" allowBlank="1" showInputMessage="1" showErrorMessage="1" sqref="CE90:CE92">
      <formula1>"Y,T,Y/T"</formula1>
    </dataValidation>
    <dataValidation type="list" allowBlank="1" showInputMessage="1" showErrorMessage="1" sqref="CE77:CE78">
      <formula1>"Y,T,Y/T"</formula1>
    </dataValidation>
    <dataValidation type="list" allowBlank="1" showInputMessage="1" showErrorMessage="1" sqref="CK90:CK92">
      <formula1>"Y,T,Y/T"</formula1>
    </dataValidation>
    <dataValidation type="list" allowBlank="1" showInputMessage="1" showErrorMessage="1" sqref="CK77:CK78">
      <formula1>"Y,T,Y/T"</formula1>
    </dataValidation>
    <dataValidation type="list" allowBlank="1" showInputMessage="1" showErrorMessage="1" sqref="CE63">
      <formula1>"Y,T,Y/T"</formula1>
    </dataValidation>
    <dataValidation type="list" allowBlank="1" showInputMessage="1" showErrorMessage="1" sqref="CE11">
      <formula1>"Y,T,Y/T"</formula1>
    </dataValidation>
    <dataValidation type="list" allowBlank="1" showInputMessage="1" showErrorMessage="1" sqref="BP90:BP92">
      <formula1>"Y,T,Y/T"</formula1>
    </dataValidation>
    <dataValidation type="list" allowBlank="1" showInputMessage="1" showErrorMessage="1" sqref="BV37:BV38">
      <formula1>"Y,T,Y/T"</formula1>
    </dataValidation>
    <dataValidation type="list" allowBlank="1" showInputMessage="1" showErrorMessage="1" sqref="BY105">
      <formula1>"Y,T,Y/T"</formula1>
    </dataValidation>
    <dataValidation type="list" allowBlank="1" showInputMessage="1" showErrorMessage="1" sqref="AR11">
      <formula1>"Y,T,Y/T"</formula1>
    </dataValidation>
    <dataValidation type="list" allowBlank="1" showInputMessage="1" showErrorMessage="1" sqref="BM105">
      <formula1>"Y,T,Y/T"</formula1>
    </dataValidation>
    <dataValidation type="list" allowBlank="1" showInputMessage="1" showErrorMessage="1" sqref="BM106:BM108">
      <formula1>"A,B,C,D,E,A/B/C/D/E"</formula1>
    </dataValidation>
    <dataValidation type="list" allowBlank="1" showInputMessage="1" showErrorMessage="1" sqref="BY18">
      <formula1>"Y,T,Y/T"</formula1>
    </dataValidation>
    <dataValidation type="list" allowBlank="1" showInputMessage="1" showErrorMessage="1" sqref="BP11">
      <formula1>"Y,T,Y/T"</formula1>
    </dataValidation>
    <dataValidation type="list" allowBlank="1" showInputMessage="1" showErrorMessage="1" sqref="DF18">
      <formula1>"Y,T,Y/T"</formula1>
    </dataValidation>
    <dataValidation type="list" allowBlank="1" showInputMessage="1" showErrorMessage="1" sqref="DU66">
      <formula1>"Y,T,Y/T"</formula1>
    </dataValidation>
    <dataValidation type="list" allowBlank="1" showInputMessage="1" showErrorMessage="1" sqref="DI90:DI92">
      <formula1>"Y,T,Y/T"</formula1>
    </dataValidation>
    <dataValidation type="list" allowBlank="1" showInputMessage="1" showErrorMessage="1" sqref="DU11">
      <formula1>"Y,T,Y/T"</formula1>
    </dataValidation>
    <dataValidation type="list" allowBlank="1" showInputMessage="1" showErrorMessage="1" sqref="DR40:DR41">
      <formula1>"Y,T,Y/T"</formula1>
    </dataValidation>
    <dataValidation type="list" allowBlank="1" showInputMessage="1" showErrorMessage="1" sqref="EJ66">
      <formula1>"Y,T,Y/T"</formula1>
    </dataValidation>
    <dataValidation type="list" allowBlank="1" showInputMessage="1" showErrorMessage="1" sqref="EG11">
      <formula1>"Y,T,Y/T"</formula1>
    </dataValidation>
    <dataValidation type="list" allowBlank="1" showInputMessage="1" showErrorMessage="1" sqref="DR14">
      <formula1>"Y,T,Y/T"</formula1>
    </dataValidation>
    <dataValidation type="list" allowBlank="1" showInputMessage="1" showErrorMessage="1" sqref="DU40:DU41">
      <formula1>"Y,T,Y/T"</formula1>
    </dataValidation>
    <dataValidation type="list" allowBlank="1" showInputMessage="1" showErrorMessage="1" sqref="DR105">
      <formula1>"Y,T,Y/T"</formula1>
    </dataValidation>
    <dataValidation type="list" allowBlank="1" showInputMessage="1" showErrorMessage="1" sqref="DX105">
      <formula1>"Y,T,Y/T"</formula1>
    </dataValidation>
    <dataValidation type="list" allowBlank="1" showInputMessage="1" showErrorMessage="1" sqref="EG105">
      <formula1>"Y,T,Y/T"</formula1>
    </dataValidation>
    <dataValidation type="list" allowBlank="1" showInputMessage="1" showErrorMessage="1" sqref="DO77:DO78">
      <formula1>"Y,T,Y/T"</formula1>
    </dataValidation>
    <dataValidation type="list" allowBlank="1" showInputMessage="1" showErrorMessage="1" sqref="EG37:EG38">
      <formula1>"Y,T,Y/T"</formula1>
    </dataValidation>
    <dataValidation type="list" allowBlank="1" showInputMessage="1" showErrorMessage="1" sqref="EJ63">
      <formula1>"Y,T,Y/T"</formula1>
    </dataValidation>
    <dataValidation type="list" allowBlank="1" showInputMessage="1" showErrorMessage="1" sqref="EG40:EG41">
      <formula1>"Y,T,Y/T"</formula1>
    </dataValidation>
    <dataValidation type="list" allowBlank="1" showInputMessage="1" showErrorMessage="1" sqref="EA11">
      <formula1>"Y,T,Y/T"</formula1>
    </dataValidation>
    <dataValidation type="list" allowBlank="1" showInputMessage="1" showErrorMessage="1" sqref="ED63">
      <formula1>"Y,T,Y/T"</formula1>
    </dataValidation>
    <dataValidation type="list" allowBlank="1" showInputMessage="1" showErrorMessage="1" sqref="EA90:EA92">
      <formula1>"Y,T,Y/T"</formula1>
    </dataValidation>
    <dataValidation type="list" allowBlank="1" showInputMessage="1" showErrorMessage="1" sqref="EJ37:EJ38">
      <formula1>"Y,T,Y/T"</formula1>
    </dataValidation>
    <dataValidation type="list" allowBlank="1" showInputMessage="1" showErrorMessage="1" sqref="ED66">
      <formula1>"Y,T,Y/T"</formula1>
    </dataValidation>
    <dataValidation type="list" allowBlank="1" showInputMessage="1" showErrorMessage="1" sqref="EG77:EG78">
      <formula1>"Y,T,Y/T"</formula1>
    </dataValidation>
    <dataValidation type="list" allowBlank="1" showInputMessage="1" showErrorMessage="1" sqref="ED14">
      <formula1>"Y,T,Y/T"</formula1>
    </dataValidation>
    <dataValidation type="list" allowBlank="1" showInputMessage="1" showErrorMessage="1" sqref="EJ90:EJ92">
      <formula1>"Y,T,Y/T"</formula1>
    </dataValidation>
    <dataValidation type="list" allowBlank="1" showInputMessage="1" showErrorMessage="1" sqref="DR63">
      <formula1>"Y,T,Y/T"</formula1>
    </dataValidation>
    <dataValidation type="list" allowBlank="1" showInputMessage="1" showErrorMessage="1" sqref="EJ40:EJ41">
      <formula1>"Y,T,Y/T"</formula1>
    </dataValidation>
    <dataValidation type="list" allowBlank="1" showInputMessage="1" showErrorMessage="1" sqref="EG90:EG92">
      <formula1>"Y,T,Y/T"</formula1>
    </dataValidation>
    <dataValidation type="list" allowBlank="1" showInputMessage="1" showErrorMessage="1" sqref="ED77:ED78">
      <formula1>"Y,T,Y/T"</formula1>
    </dataValidation>
    <dataValidation type="list" allowBlank="1" showInputMessage="1" showErrorMessage="1" sqref="EA40:EA41">
      <formula1>"Y,T,Y/T"</formula1>
    </dataValidation>
    <dataValidation type="list" allowBlank="1" showInputMessage="1" showErrorMessage="1" sqref="DX63">
      <formula1>"Y,T,Y/T"</formula1>
    </dataValidation>
    <dataValidation type="list" allowBlank="1" showInputMessage="1" showErrorMessage="1" sqref="EA37:EA38">
      <formula1>"Y,T,Y/T"</formula1>
    </dataValidation>
    <dataValidation type="list" allowBlank="1" showInputMessage="1" showErrorMessage="1" sqref="DX37:DX38">
      <formula1>"Y,T,Y/T"</formula1>
    </dataValidation>
    <dataValidation type="list" allowBlank="1" showInputMessage="1" showErrorMessage="1" sqref="DX18">
      <formula1>"Y,T,Y/T"</formula1>
    </dataValidation>
    <dataValidation type="list" allowBlank="1" showInputMessage="1" showErrorMessage="1" sqref="DX14">
      <formula1>"Y,T,Y/T"</formula1>
    </dataValidation>
    <dataValidation type="list" allowBlank="1" showInputMessage="1" showErrorMessage="1" sqref="EG63">
      <formula1>"Y,T,Y/T"</formula1>
    </dataValidation>
    <dataValidation type="list" allowBlank="1" showInputMessage="1" showErrorMessage="1" sqref="EA18">
      <formula1>"Y,T,Y/T"</formula1>
    </dataValidation>
    <dataValidation type="list" allowBlank="1" showInputMessage="1" showErrorMessage="1" sqref="ED90:ED92">
      <formula1>"Y,T,Y/T"</formula1>
    </dataValidation>
    <dataValidation type="list" allowBlank="1" showInputMessage="1" showErrorMessage="1" sqref="ED11">
      <formula1>"Y,T,Y/T"</formula1>
    </dataValidation>
    <dataValidation type="list" allowBlank="1" showInputMessage="1" showErrorMessage="1" sqref="DX40:DX41">
      <formula1>"Y,T,Y/T"</formula1>
    </dataValidation>
    <dataValidation type="list" allowBlank="1" showInputMessage="1" showErrorMessage="1" sqref="EA77:EA78">
      <formula1>"Y,T,Y/T"</formula1>
    </dataValidation>
    <dataValidation type="list" allowBlank="1" showInputMessage="1" showErrorMessage="1" sqref="ED37:ED38">
      <formula1>"Y,T,Y/T"</formula1>
    </dataValidation>
    <dataValidation type="list" allowBlank="1" showInputMessage="1" showErrorMessage="1" sqref="EA66">
      <formula1>"Y,T,Y/T"</formula1>
    </dataValidation>
    <dataValidation type="list" allowBlank="1" showInputMessage="1" showErrorMessage="1" sqref="EA63">
      <formula1>"Y,T,Y/T"</formula1>
    </dataValidation>
    <dataValidation type="list" allowBlank="1" showInputMessage="1" showErrorMessage="1" sqref="BA37:BA38">
      <formula1>"Y,T,Y/T"</formula1>
    </dataValidation>
    <dataValidation type="list" allowBlank="1" showInputMessage="1" showErrorMessage="1" sqref="BD77:BD78">
      <formula1>"Y,T,Y/T"</formula1>
    </dataValidation>
    <dataValidation type="list" allowBlank="1" showInputMessage="1" showErrorMessage="1" sqref="BA63">
      <formula1>"Y,T,Y/T"</formula1>
    </dataValidation>
    <dataValidation type="list" allowBlank="1" showInputMessage="1" showErrorMessage="1" sqref="BD63">
      <formula1>"Y,T,Y/T"</formula1>
    </dataValidation>
    <dataValidation type="list" allowBlank="1" showInputMessage="1" showErrorMessage="1" sqref="BD66">
      <formula1>"Y,T,Y/T"</formula1>
    </dataValidation>
    <dataValidation type="list" allowBlank="1" showInputMessage="1" showErrorMessage="1" sqref="BD37:BD38">
      <formula1>"Y,T,Y/T"</formula1>
    </dataValidation>
    <dataValidation type="list" allowBlank="1" showInputMessage="1" showErrorMessage="1" sqref="BA18">
      <formula1>"Y,T,Y/T"</formula1>
    </dataValidation>
    <dataValidation type="list" allowBlank="1" showInputMessage="1" showErrorMessage="1" sqref="BA14">
      <formula1>"Y,T,Y/T"</formula1>
    </dataValidation>
    <dataValidation type="list" allowBlank="1" showInputMessage="1" showErrorMessage="1" sqref="BS105">
      <formula1>"Y,T,Y/T"</formula1>
    </dataValidation>
    <dataValidation type="list" allowBlank="1" showInputMessage="1" showErrorMessage="1" sqref="BV40:BV41">
      <formula1>"Y,T,Y/T"</formula1>
    </dataValidation>
    <dataValidation type="list" allowBlank="1" showInputMessage="1" showErrorMessage="1" sqref="BY77:BY78">
      <formula1>"Y,T,Y/T"</formula1>
    </dataValidation>
    <dataValidation type="list" allowBlank="1" showInputMessage="1" showErrorMessage="1" sqref="BS14">
      <formula1>"Y,T,Y/T"</formula1>
    </dataValidation>
    <dataValidation type="list" allowBlank="1" showInputMessage="1" showErrorMessage="1" sqref="CW105">
      <formula1>"Y,T,Y/T"</formula1>
    </dataValidation>
    <dataValidation type="list" allowBlank="1" showInputMessage="1" showErrorMessage="1" sqref="BP77:BP78">
      <formula1>"Y,T,Y/T"</formula1>
    </dataValidation>
    <dataValidation type="list" allowBlank="1" showInputMessage="1" showErrorMessage="1" sqref="BY14">
      <formula1>"Y,T,Y/T"</formula1>
    </dataValidation>
    <dataValidation type="list" allowBlank="1" showInputMessage="1" showErrorMessage="1" sqref="BP14">
      <formula1>"Y,T,Y/T"</formula1>
    </dataValidation>
    <dataValidation type="list" allowBlank="1" showInputMessage="1" showErrorMessage="1" sqref="BP18">
      <formula1>"Y,T,Y/T"</formula1>
    </dataValidation>
    <dataValidation type="list" allowBlank="1" showInputMessage="1" showErrorMessage="1" sqref="BV14">
      <formula1>"Y,T,Y/T"</formula1>
    </dataValidation>
    <dataValidation type="list" allowBlank="1" showInputMessage="1" showErrorMessage="1" sqref="BV18">
      <formula1>"Y,T,Y/T"</formula1>
    </dataValidation>
    <dataValidation type="list" allowBlank="1" showInputMessage="1" showErrorMessage="1" sqref="BP37:BP38">
      <formula1>"Y,T,Y/T"</formula1>
    </dataValidation>
    <dataValidation type="list" allowBlank="1" showInputMessage="1" showErrorMessage="1" sqref="CW77:CW78">
      <formula1>"Y,T,Y/T"</formula1>
    </dataValidation>
    <dataValidation type="list" allowBlank="1" showInputMessage="1" showErrorMessage="1" sqref="BY40:BY41">
      <formula1>"Y,T,Y/T"</formula1>
    </dataValidation>
    <dataValidation type="list" allowBlank="1" showInputMessage="1" showErrorMessage="1" sqref="BS66">
      <formula1>"Y,T,Y/T"</formula1>
    </dataValidation>
    <dataValidation type="list" allowBlank="1" showInputMessage="1" showErrorMessage="1" sqref="BS18">
      <formula1>"Y,T,Y/T"</formula1>
    </dataValidation>
    <dataValidation type="list" allowBlank="1" showInputMessage="1" showErrorMessage="1" sqref="BV77:BV78">
      <formula1>"Y,T,Y/T"</formula1>
    </dataValidation>
    <dataValidation type="list" allowBlank="1" showInputMessage="1" showErrorMessage="1" sqref="BS90:BS92">
      <formula1>"Y,T,Y/T"</formula1>
    </dataValidation>
    <dataValidation type="list" allowBlank="1" showInputMessage="1" showErrorMessage="1" sqref="BS11">
      <formula1>"Y,T,Y/T"</formula1>
    </dataValidation>
    <dataValidation type="list" allowBlank="1" showInputMessage="1" showErrorMessage="1" sqref="BS40:BS41">
      <formula1>"Y,T,Y/T"</formula1>
    </dataValidation>
    <dataValidation type="list" allowBlank="1" showInputMessage="1" showErrorMessage="1" sqref="CW90:CW92">
      <formula1>"Y,T,Y/T"</formula1>
    </dataValidation>
    <dataValidation type="list" allowBlank="1" showInputMessage="1" showErrorMessage="1" sqref="BY11">
      <formula1>"Y,T,Y/T"</formula1>
    </dataValidation>
    <dataValidation type="list" allowBlank="1" showInputMessage="1" showErrorMessage="1" sqref="BP63">
      <formula1>"Y,T,Y/T"</formula1>
    </dataValidation>
    <dataValidation type="list" allowBlank="1" showInputMessage="1" showErrorMessage="1" sqref="BY90:BY92">
      <formula1>"Y,T,Y/T"</formula1>
    </dataValidation>
    <dataValidation type="list" allowBlank="1" showInputMessage="1" showErrorMessage="1" sqref="CW14">
      <formula1>"Y,T,Y/T"</formula1>
    </dataValidation>
    <dataValidation type="list" allowBlank="1" showInputMessage="1" showErrorMessage="1" sqref="BP40:BP41">
      <formula1>"Y,T,Y/T"</formula1>
    </dataValidation>
    <dataValidation type="list" allowBlank="1" showInputMessage="1" showErrorMessage="1" sqref="CW18">
      <formula1>"Y,T,Y/T"</formula1>
    </dataValidation>
    <dataValidation type="list" allowBlank="1" showInputMessage="1" showErrorMessage="1" sqref="CW63">
      <formula1>"Y,T,Y/T"</formula1>
    </dataValidation>
    <dataValidation type="list" allowBlank="1" showInputMessage="1" showErrorMessage="1" sqref="CW66">
      <formula1>"Y,T,Y/T"</formula1>
    </dataValidation>
    <dataValidation type="list" allowBlank="1" showInputMessage="1" showErrorMessage="1" sqref="CW37:CW38">
      <formula1>"Y,T,Y/T"</formula1>
    </dataValidation>
    <dataValidation type="list" allowBlank="1" showInputMessage="1" showErrorMessage="1" sqref="CW11">
      <formula1>"Y,T,Y/T"</formula1>
    </dataValidation>
    <dataValidation type="list" allowBlank="1" showInputMessage="1" showErrorMessage="1" sqref="CW40:CW41">
      <formula1>"Y,T,Y/T"</formula1>
    </dataValidation>
    <dataValidation type="list" allowBlank="1" showInputMessage="1" showErrorMessage="1" sqref="DU77:DU78">
      <formula1>"Y,T,Y/T"</formula1>
    </dataValidation>
    <dataValidation type="list" allowBlank="1" showInputMessage="1" showErrorMessage="1" sqref="DF40:DF41">
      <formula1>"Y,T,Y/T"</formula1>
    </dataValidation>
    <dataValidation type="list" allowBlank="1" showInputMessage="1" showErrorMessage="1" sqref="DI105">
      <formula1>"Y,T,Y/T"</formula1>
    </dataValidation>
    <dataValidation type="list" allowBlank="1" showInputMessage="1" showErrorMessage="1" sqref="DU63">
      <formula1>"Y,T,Y/T"</formula1>
    </dataValidation>
    <dataValidation type="list" allowBlank="1" showInputMessage="1" showErrorMessage="1" sqref="DI66">
      <formula1>"Y,T,Y/T"</formula1>
    </dataValidation>
    <dataValidation type="list" allowBlank="1" showInputMessage="1" showErrorMessage="1" sqref="DF63">
      <formula1>"Y,T,Y/T"</formula1>
    </dataValidation>
    <dataValidation type="list" allowBlank="1" showInputMessage="1" showErrorMessage="1" sqref="BM18">
      <formula1>"Y,T,Y/T"</formula1>
    </dataValidation>
    <dataValidation type="list" allowBlank="1" showInputMessage="1" showErrorMessage="1" sqref="CN105">
      <formula1>"Y,T,Y/T"</formula1>
    </dataValidation>
    <dataValidation type="list" allowBlank="1" showInputMessage="1" showErrorMessage="1" sqref="BJ105">
      <formula1>"Y,T,Y/T"</formula1>
    </dataValidation>
    <dataValidation type="list" allowBlank="1" showInputMessage="1" showErrorMessage="1" sqref="CB37:CB38">
      <formula1>"Y,T,Y/T"</formula1>
    </dataValidation>
    <dataValidation type="list" allowBlank="1" showInputMessage="1" showErrorMessage="1" sqref="DF77:DF78">
      <formula1>"Y,T,Y/T"</formula1>
    </dataValidation>
    <dataValidation type="list" allowBlank="1" showInputMessage="1" showErrorMessage="1" sqref="DF11">
      <formula1>"Y,T,Y/T"</formula1>
    </dataValidation>
    <dataValidation type="list" allowBlank="1" showInputMessage="1" showErrorMessage="1" sqref="DF14">
      <formula1>"Y,T,Y/T"</formula1>
    </dataValidation>
    <dataValidation type="list" allowBlank="1" showInputMessage="1" showErrorMessage="1" sqref="DI77:DI78">
      <formula1>"Y,T,Y/T"</formula1>
    </dataValidation>
    <dataValidation type="list" allowBlank="1" showInputMessage="1" showErrorMessage="1" sqref="DC90:DC92">
      <formula1>"Y,T,Y/T"</formula1>
    </dataValidation>
    <dataValidation type="list" allowBlank="1" showInputMessage="1" showErrorMessage="1" sqref="DU14">
      <formula1>"Y,T,Y/T"</formula1>
    </dataValidation>
    <dataValidation type="list" allowBlank="1" showInputMessage="1" showErrorMessage="1" sqref="DU18">
      <formula1>"Y,T,Y/T"</formula1>
    </dataValidation>
    <dataValidation type="list" allowBlank="1" showInputMessage="1" showErrorMessage="1" sqref="CQ90:CQ92">
      <formula1>"Y,T,Y/T"</formula1>
    </dataValidation>
    <dataValidation type="list" allowBlank="1" showInputMessage="1" showErrorMessage="1" sqref="CB18">
      <formula1>"Y,T,Y/T"</formula1>
    </dataValidation>
    <dataValidation type="list" allowBlank="1" showInputMessage="1" showErrorMessage="1" sqref="DC105">
      <formula1>"Y,T,Y/T"</formula1>
    </dataValidation>
    <dataValidation type="list" allowBlank="1" showInputMessage="1" showErrorMessage="1" sqref="BJ66">
      <formula1>"Y,T,Y/T"</formula1>
    </dataValidation>
    <dataValidation type="list" allowBlank="1" showInputMessage="1" showErrorMessage="1" sqref="CZ18">
      <formula1>"Y,T,Y/T"</formula1>
    </dataValidation>
    <dataValidation type="list" allowBlank="1" showInputMessage="1" showErrorMessage="1" sqref="CN11">
      <formula1>"Y,T,Y/T"</formula1>
    </dataValidation>
    <dataValidation type="list" allowBlank="1" showInputMessage="1" showErrorMessage="1" sqref="DI37:DI38">
      <formula1>"Y,T,Y/T"</formula1>
    </dataValidation>
    <dataValidation type="list" allowBlank="1" showInputMessage="1" showErrorMessage="1" sqref="BG105">
      <formula1>"Y,T,Y/T"</formula1>
    </dataValidation>
    <dataValidation type="list" allowBlank="1" showInputMessage="1" showErrorMessage="1" sqref="BJ77:BJ78">
      <formula1>"Y,T,Y/T"</formula1>
    </dataValidation>
    <dataValidation type="list" allowBlank="1" showInputMessage="1" showErrorMessage="1" sqref="BG14">
      <formula1>"Y,T,Y/T"</formula1>
    </dataValidation>
    <dataValidation type="list" allowBlank="1" showInputMessage="1" showErrorMessage="1" sqref="CB105">
      <formula1>"Y,T,Y/T"</formula1>
    </dataValidation>
    <dataValidation type="list" allowBlank="1" showInputMessage="1" showErrorMessage="1" sqref="BD11">
      <formula1>"Y,T,Y/T"</formula1>
    </dataValidation>
    <dataValidation type="list" allowBlank="1" showInputMessage="1" showErrorMessage="1" sqref="BD90:BD92">
      <formula1>"Y,T,Y/T"</formula1>
    </dataValidation>
    <dataValidation type="list" allowBlank="1" showInputMessage="1" showErrorMessage="1" sqref="BG11">
      <formula1>"Y,T,Y/T"</formula1>
    </dataValidation>
    <dataValidation type="list" allowBlank="1" showInputMessage="1" showErrorMessage="1" sqref="BD40:BD41">
      <formula1>"Y,T,Y/T"</formula1>
    </dataValidation>
    <dataValidation type="list" allowBlank="1" showInputMessage="1" showErrorMessage="1" sqref="CQ105">
      <formula1>"Y,T,Y/T"</formula1>
    </dataValidation>
    <dataValidation type="list" allowBlank="1" showInputMessage="1" showErrorMessage="1" sqref="BM37:BM38">
      <formula1>"Y,T,Y/T"</formula1>
    </dataValidation>
    <dataValidation type="list" allowBlank="1" showInputMessage="1" showErrorMessage="1" sqref="BM63">
      <formula1>"Y,T,Y/T"</formula1>
    </dataValidation>
    <dataValidation type="list" allowBlank="1" showInputMessage="1" showErrorMessage="1" sqref="BM66">
      <formula1>"Y,T,Y/T"</formula1>
    </dataValidation>
    <dataValidation type="list" allowBlank="1" showInputMessage="1" showErrorMessage="1" sqref="BM40:BM41">
      <formula1>"Y,T,Y/T"</formula1>
    </dataValidation>
    <dataValidation type="list" allowBlank="1" showInputMessage="1" showErrorMessage="1" sqref="BM90:BM92">
      <formula1>"Y,T,Y/T"</formula1>
    </dataValidation>
    <dataValidation type="list" allowBlank="1" showInputMessage="1" showErrorMessage="1" sqref="CZ105">
      <formula1>"Y,T,Y/T"</formula1>
    </dataValidation>
    <dataValidation type="list" allowBlank="1" showInputMessage="1" showErrorMessage="1" sqref="CZ90:CZ92">
      <formula1>"Y,T,Y/T"</formula1>
    </dataValidation>
    <dataValidation type="list" allowBlank="1" showInputMessage="1" showErrorMessage="1" sqref="CZ14">
      <formula1>"Y,T,Y/T"</formula1>
    </dataValidation>
    <dataValidation type="list" allowBlank="1" showInputMessage="1" showErrorMessage="1" sqref="CN63">
      <formula1>"Y,T,Y/T"</formula1>
    </dataValidation>
    <dataValidation type="list" allowBlank="1" showInputMessage="1" showErrorMessage="1" sqref="BM11">
      <formula1>"Y,T,Y/T"</formula1>
    </dataValidation>
    <dataValidation type="list" allowBlank="1" showInputMessage="1" showErrorMessage="1" sqref="CZ63">
      <formula1>"Y,T,Y/T"</formula1>
    </dataValidation>
    <dataValidation type="list" allowBlank="1" showInputMessage="1" showErrorMessage="1" sqref="CN40:CN41">
      <formula1>"Y,T,Y/T"</formula1>
    </dataValidation>
    <dataValidation type="list" allowBlank="1" showInputMessage="1" showErrorMessage="1" sqref="CN37:CN38">
      <formula1>"Y,T,Y/T"</formula1>
    </dataValidation>
    <dataValidation type="list" allowBlank="1" showInputMessage="1" showErrorMessage="1" sqref="CZ66">
      <formula1>"Y,T,Y/T"</formula1>
    </dataValidation>
    <dataValidation type="list" allowBlank="1" showInputMessage="1" showErrorMessage="1" sqref="CZ77:CZ78">
      <formula1>"Y,T,Y/T"</formula1>
    </dataValidation>
    <dataValidation type="list" allowBlank="1" showInputMessage="1" showErrorMessage="1" sqref="CZ11">
      <formula1>"Y,T,Y/T"</formula1>
    </dataValidation>
    <dataValidation type="list" allowBlank="1" showInputMessage="1" showErrorMessage="1" sqref="DI63">
      <formula1>"Y,T,Y/T"</formula1>
    </dataValidation>
    <dataValidation type="list" allowBlank="1" showInputMessage="1" showErrorMessage="1" sqref="DI40:DI41">
      <formula1>"Y,T,Y/T"</formula1>
    </dataValidation>
    <dataValidation type="list" allowBlank="1" showInputMessage="1" showErrorMessage="1" sqref="CZ40:CZ41">
      <formula1>"Y,T,Y/T"</formula1>
    </dataValidation>
    <dataValidation type="list" allowBlank="1" showInputMessage="1" showErrorMessage="1" sqref="CZ37:CZ38">
      <formula1>"Y,T,Y/T"</formula1>
    </dataValidation>
    <dataValidation type="list" allowBlank="1" showInputMessage="1" showErrorMessage="1" sqref="DI18">
      <formula1>"Y,T,Y/T"</formula1>
    </dataValidation>
    <dataValidation type="list" allowBlank="1" showInputMessage="1" showErrorMessage="1" sqref="DI14">
      <formula1>"Y,T,Y/T"</formula1>
    </dataValidation>
    <dataValidation type="list" allowBlank="1" showInputMessage="1" showErrorMessage="1" sqref="BV11">
      <formula1>"Y,T,Y/T"</formula1>
    </dataValidation>
    <dataValidation type="list" allowBlank="1" showInputMessage="1" showErrorMessage="1" sqref="BY63">
      <formula1>"Y,T,Y/T"</formula1>
    </dataValidation>
    <dataValidation type="list" allowBlank="1" showInputMessage="1" showErrorMessage="1" sqref="BV90:BV92">
      <formula1>"Y,T,Y/T"</formula1>
    </dataValidation>
    <dataValidation type="list" allowBlank="1" showInputMessage="1" showErrorMessage="1" sqref="CT90:CT92">
      <formula1>"Y,T,Y/T"</formula1>
    </dataValidation>
    <dataValidation type="list" allowBlank="1" showInputMessage="1" showErrorMessage="1" sqref="BG90:BG92">
      <formula1>"Y,T,Y/T"</formula1>
    </dataValidation>
    <dataValidation type="list" allowBlank="1" showInputMessage="1" showErrorMessage="1" sqref="BA40:BA41">
      <formula1>"Y,T,Y/T"</formula1>
    </dataValidation>
    <dataValidation type="list" allowBlank="1" showInputMessage="1" showErrorMessage="1" sqref="BD18">
      <formula1>"Y,T,Y/T"</formula1>
    </dataValidation>
    <dataValidation type="list" allowBlank="1" showInputMessage="1" showErrorMessage="1" sqref="BM14">
      <formula1>"Y,T,Y/T"</formula1>
    </dataValidation>
    <dataValidation type="list" allowBlank="1" showInputMessage="1" showErrorMessage="1" sqref="BY66">
      <formula1>"Y,T,Y/T"</formula1>
    </dataValidation>
    <dataValidation type="list" allowBlank="1" showInputMessage="1" showErrorMessage="1" sqref="BP105">
      <formula1>"Y,T,Y/T"</formula1>
    </dataValidation>
    <dataValidation type="list" allowBlank="1" showInputMessage="1" showErrorMessage="1" sqref="BS77:BS78">
      <formula1>"Y,T,Y/T"</formula1>
    </dataValidation>
    <dataValidation type="list" allowBlank="1" showInputMessage="1" showErrorMessage="1" sqref="CT18">
      <formula1>"Y,T,Y/T"</formula1>
    </dataValidation>
    <dataValidation type="list" allowBlank="1" showInputMessage="1" showErrorMessage="1" sqref="CT77:CT78">
      <formula1>"Y,T,Y/T"</formula1>
    </dataValidation>
    <dataValidation type="list" allowBlank="1" showInputMessage="1" showErrorMessage="1" sqref="BY37:BY38">
      <formula1>"Y,T,Y/T"</formula1>
    </dataValidation>
    <dataValidation type="list" allowBlank="1" showInputMessage="1" showErrorMessage="1" sqref="BP66">
      <formula1>"Y,T,Y/T"</formula1>
    </dataValidation>
    <dataValidation type="list" allowBlank="1" showInputMessage="1" showErrorMessage="1" sqref="BV105">
      <formula1>"Y,T,Y/T"</formula1>
    </dataValidation>
    <dataValidation type="list" allowBlank="1" showInputMessage="1" showErrorMessage="1" sqref="CT105">
      <formula1>"Y,T,Y/T"</formula1>
    </dataValidation>
    <dataValidation type="list" allowBlank="1" showInputMessage="1" showErrorMessage="1" sqref="BS63">
      <formula1>"Y,T,Y/T"</formula1>
    </dataValidation>
    <dataValidation type="list" allowBlank="1" showInputMessage="1" showErrorMessage="1" sqref="CT37:CT38">
      <formula1>"Y,T,Y/T"</formula1>
    </dataValidation>
    <dataValidation type="list" allowBlank="1" showInputMessage="1" showErrorMessage="1" sqref="CQ37:CQ38">
      <formula1>"Y,T,Y/T"</formula1>
    </dataValidation>
    <dataValidation type="list" allowBlank="1" showInputMessage="1" showErrorMessage="1" sqref="CQ40:CQ41">
      <formula1>"Y,T,Y/T"</formula1>
    </dataValidation>
    <dataValidation type="list" allowBlank="1" showInputMessage="1" showErrorMessage="1" sqref="CQ63">
      <formula1>"Y,T,Y/T"</formula1>
    </dataValidation>
    <dataValidation type="list" allowBlank="1" showInputMessage="1" showErrorMessage="1" sqref="CT40:CT41">
      <formula1>"Y,T,Y/T"</formula1>
    </dataValidation>
    <dataValidation type="list" allowBlank="1" showInputMessage="1" showErrorMessage="1" sqref="CT63">
      <formula1>"Y,T,Y/T"</formula1>
    </dataValidation>
    <dataValidation type="list" allowBlank="1" showInputMessage="1" showErrorMessage="1" sqref="CQ18">
      <formula1>"Y,T,Y/T"</formula1>
    </dataValidation>
    <dataValidation type="list" allowBlank="1" showInputMessage="1" showErrorMessage="1" sqref="CT11">
      <formula1>"Y,T,Y/T"</formula1>
    </dataValidation>
    <dataValidation type="list" allowBlank="1" showInputMessage="1" showErrorMessage="1" sqref="BV63">
      <formula1>"Y,T,Y/T"</formula1>
    </dataValidation>
    <dataValidation type="list" allowBlank="1" showInputMessage="1" showErrorMessage="1" sqref="BS37:BS38">
      <formula1>"Y,T,Y/T"</formula1>
    </dataValidation>
    <dataValidation type="list" allowBlank="1" showInputMessage="1" showErrorMessage="1" sqref="CT66">
      <formula1>"Y,T,Y/T"</formula1>
    </dataValidation>
    <dataValidation type="list" allowBlank="1" showInputMessage="1" showErrorMessage="1" sqref="CT14">
      <formula1>"Y,T,Y/T"</formula1>
    </dataValidation>
    <dataValidation type="list" allowBlank="1" showInputMessage="1" showErrorMessage="1" sqref="BV66">
      <formula1>"Y,T,Y/T"</formula1>
    </dataValidation>
    <dataValidation type="list" allowBlank="1" showInputMessage="1" showErrorMessage="1" sqref="CQ14">
      <formula1>"Y,T,Y/T"</formula1>
    </dataValidation>
    <dataValidation type="list" allowBlank="1" showInputMessage="1" showErrorMessage="1" sqref="EA105">
      <formula1>"Y,T,Y/T"</formula1>
    </dataValidation>
    <dataValidation type="list" allowBlank="1" showInputMessage="1" showErrorMessage="1" sqref="ED40:ED41">
      <formula1>"Y,T,Y/T"</formula1>
    </dataValidation>
    <dataValidation type="list" allowBlank="1" showInputMessage="1" showErrorMessage="1" sqref="EA14">
      <formula1>"Y,T,Y/T"</formula1>
    </dataValidation>
    <dataValidation type="list" allowBlank="1" showInputMessage="1" showErrorMessage="1" sqref="EJ14">
      <formula1>"Y,T,Y/T"</formula1>
    </dataValidation>
    <dataValidation type="list" allowBlank="1" showInputMessage="1" showErrorMessage="1" sqref="DO63">
      <formula1>"Y,T,Y/T"</formula1>
    </dataValidation>
    <dataValidation type="list" allowBlank="1" showInputMessage="1" showErrorMessage="1" sqref="DX77:DX78">
      <formula1>"Y,T,Y/T"</formula1>
    </dataValidation>
    <dataValidation type="list" allowBlank="1" showInputMessage="1" showErrorMessage="1" sqref="DR11">
      <formula1>"Y,T,Y/T"</formula1>
    </dataValidation>
    <dataValidation type="list" allowBlank="1" showInputMessage="1" showErrorMessage="1" sqref="DU37:DU38">
      <formula1>"Y,T,Y/T"</formula1>
    </dataValidation>
    <dataValidation type="list" allowBlank="1" showInputMessage="1" showErrorMessage="1" sqref="DR90:DR92">
      <formula1>"Y,T,Y/T"</formula1>
    </dataValidation>
    <dataValidation type="list" allowBlank="1" showInputMessage="1" showErrorMessage="1" sqref="DX11">
      <formula1>"Y,T,Y/T"</formula1>
    </dataValidation>
    <dataValidation type="list" allowBlank="1" showInputMessage="1" showErrorMessage="1" sqref="EG14">
      <formula1>"Y,T,Y/T"</formula1>
    </dataValidation>
    <dataValidation type="list" allowBlank="1" showInputMessage="1" showErrorMessage="1" sqref="EG18">
      <formula1>"Y,T,Y/T"</formula1>
    </dataValidation>
    <dataValidation type="list" allowBlank="1" showInputMessage="1" showErrorMessage="1" sqref="EG66">
      <formula1>"Y,T,Y/T"</formula1>
    </dataValidation>
    <dataValidation type="list" allowBlank="1" showInputMessage="1" showErrorMessage="1" sqref="ED18">
      <formula1>"Y,T,Y/T"</formula1>
    </dataValidation>
    <dataValidation type="list" allowBlank="1" showInputMessage="1" showErrorMessage="1" sqref="ED105">
      <formula1>"Y,T,Y/T"</formula1>
    </dataValidation>
    <dataValidation type="list" allowBlank="1" showInputMessage="1" showErrorMessage="1" sqref="EJ18">
      <formula1>"Y,T,Y/T"</formula1>
    </dataValidation>
    <dataValidation type="list" allowBlank="1" showInputMessage="1" showErrorMessage="1" sqref="DR66">
      <formula1>"Y,T,Y/T"</formula1>
    </dataValidation>
    <dataValidation type="list" allowBlank="1" showInputMessage="1" showErrorMessage="1" sqref="EJ77:EJ78">
      <formula1>"Y,T,Y/T"</formula1>
    </dataValidation>
    <dataValidation type="list" allowBlank="1" showInputMessage="1" showErrorMessage="1" sqref="DO37:DO38">
      <formula1>"Y,T,Y/T"</formula1>
    </dataValidation>
    <dataValidation type="list" allowBlank="1" showInputMessage="1" showErrorMessage="1" sqref="EJ11">
      <formula1>"Y,T,Y/T"</formula1>
    </dataValidation>
    <dataValidation type="list" allowBlank="1" showInputMessage="1" showErrorMessage="1" sqref="BD14">
      <formula1>"Y,T,Y/T"</formula1>
    </dataValidation>
    <dataValidation type="list" allowBlank="1" showInputMessage="1" showErrorMessage="1" sqref="BG66">
      <formula1>"Y,T,Y/T"</formula1>
    </dataValidation>
    <dataValidation type="list" allowBlank="1" showInputMessage="1" showErrorMessage="1" sqref="BG37:BG38">
      <formula1>"Y,T,Y/T"</formula1>
    </dataValidation>
    <dataValidation type="list" allowBlank="1" showInputMessage="1" showErrorMessage="1" sqref="BG63">
      <formula1>"Y,T,Y/T"</formula1>
    </dataValidation>
    <dataValidation type="list" allowBlank="1" showInputMessage="1" showErrorMessage="1" sqref="BG18">
      <formula1>"Y,T,Y/T"</formula1>
    </dataValidation>
    <dataValidation type="list" allowBlank="1" showInputMessage="1" showErrorMessage="1" sqref="BG40:BG41">
      <formula1>"Y,T,Y/T"</formula1>
    </dataValidation>
    <dataValidation type="list" allowBlank="1" showInputMessage="1" showErrorMessage="1" sqref="BD105">
      <formula1>"Y,T,Y/T"</formula1>
    </dataValidation>
    <dataValidation type="list" allowBlank="1" showInputMessage="1" showErrorMessage="1" sqref="CB11">
      <formula1>"Y,T,Y/T"</formula1>
    </dataValidation>
    <dataValidation type="list" allowBlank="1" showInputMessage="1" showErrorMessage="1" sqref="DL77:DL78">
      <formula1>"Y,T,Y/T"</formula1>
    </dataValidation>
    <dataValidation type="list" allowBlank="1" showInputMessage="1" showErrorMessage="1" sqref="DL105">
      <formula1>"Y,T,Y/T"</formula1>
    </dataValidation>
    <dataValidation type="list" allowBlank="1" showInputMessage="1" showErrorMessage="1" sqref="CB63">
      <formula1>"Y,T,Y/T"</formula1>
    </dataValidation>
    <dataValidation type="list" allowBlank="1" showInputMessage="1" showErrorMessage="1" sqref="DL14">
      <formula1>"Y,T,Y/T"</formula1>
    </dataValidation>
    <dataValidation type="list" allowBlank="1" showInputMessage="1" showErrorMessage="1" sqref="CQ77:CQ78">
      <formula1>"Y,T,Y/T"</formula1>
    </dataValidation>
    <dataValidation type="list" allowBlank="1" showInputMessage="1" showErrorMessage="1" sqref="DL18">
      <formula1>"Y,T,Y/T"</formula1>
    </dataValidation>
    <dataValidation type="list" allowBlank="1" showInputMessage="1" showErrorMessage="1" sqref="DL90:DL92">
      <formula1>"Y,T,Y/T"</formula1>
    </dataValidation>
    <dataValidation type="list" allowBlank="1" showInputMessage="1" showErrorMessage="1" sqref="DL11">
      <formula1>"Y,T,Y/T"</formula1>
    </dataValidation>
    <dataValidation type="list" allowBlank="1" showInputMessage="1" showErrorMessage="1" sqref="DL66">
      <formula1>"Y,T,Y/T"</formula1>
    </dataValidation>
    <dataValidation type="list" allowBlank="1" showInputMessage="1" showErrorMessage="1" sqref="DC14">
      <formula1>"Y,T,Y/T"</formula1>
    </dataValidation>
    <dataValidation type="list" allowBlank="1" showInputMessage="1" showErrorMessage="1" sqref="DL40:DL41">
      <formula1>"Y,T,Y/T"</formula1>
    </dataValidation>
    <dataValidation type="list" allowBlank="1" showInputMessage="1" showErrorMessage="1" sqref="DL63">
      <formula1>"Y,T,Y/T"</formula1>
    </dataValidation>
    <dataValidation type="list" allowBlank="1" showInputMessage="1" showErrorMessage="1" sqref="DL37:DL38">
      <formula1>"Y,T,Y/T"</formula1>
    </dataValidation>
    <dataValidation type="list" allowBlank="1" showInputMessage="1" showErrorMessage="1" sqref="CN66">
      <formula1>"Y,T,Y/T"</formula1>
    </dataValidation>
    <dataValidation type="list" allowBlank="1" showInputMessage="1" showErrorMessage="1" sqref="BJ18">
      <formula1>"Y,T,Y/T"</formula1>
    </dataValidation>
    <dataValidation type="list" allowBlank="1" showInputMessage="1" showErrorMessage="1" sqref="CN18">
      <formula1>"Y,T,Y/T"</formula1>
    </dataValidation>
    <dataValidation type="list" allowBlank="1" showInputMessage="1" showErrorMessage="1" sqref="BJ37:BJ38">
      <formula1>"Y,T,Y/T"</formula1>
    </dataValidation>
    <dataValidation type="list" allowBlank="1" showInputMessage="1" showErrorMessage="1" sqref="BJ63">
      <formula1>"Y,T,Y/T"</formula1>
    </dataValidation>
    <dataValidation type="list" allowBlank="1" showInputMessage="1" showErrorMessage="1" sqref="BJ40:BJ41">
      <formula1>"Y,T,Y/T"</formula1>
    </dataValidation>
    <dataValidation type="list" allowBlank="1" showInputMessage="1" showErrorMessage="1" sqref="CN77:CN78">
      <formula1>"Y,T,Y/T"</formula1>
    </dataValidation>
    <dataValidation type="list" allowBlank="1" showInputMessage="1" showErrorMessage="1" sqref="CN90:CN92">
      <formula1>"Y,T,Y/T"</formula1>
    </dataValidation>
    <dataValidation type="list" allowBlank="1" showInputMessage="1" showErrorMessage="1" sqref="DX66">
      <formula1>"Y,T,Y/T"</formula1>
    </dataValidation>
    <dataValidation type="list" allowBlank="1" showInputMessage="1" showErrorMessage="1" sqref="DO40:DO41">
      <formula1>"Y,T,Y/T"</formula1>
    </dataValidation>
    <dataValidation type="list" allowBlank="1" showInputMessage="1" showErrorMessage="1" sqref="DO90:DO92">
      <formula1>"Y,T,Y/T"</formula1>
    </dataValidation>
    <dataValidation type="list" allowBlank="1" showInputMessage="1" showErrorMessage="1" sqref="DX90:DX92">
      <formula1>"Y,T,Y/T"</formula1>
    </dataValidation>
    <dataValidation type="list" allowBlank="1" showInputMessage="1" showErrorMessage="1" sqref="EJ105">
      <formula1>"Y,T,Y/T"</formula1>
    </dataValidation>
    <dataValidation type="list" allowBlank="1" showInputMessage="1" showErrorMessage="1" sqref="DR18">
      <formula1>"Y,T,Y/T"</formula1>
    </dataValidation>
    <dataValidation type="list" allowBlank="1" showInputMessage="1" showErrorMessage="1" sqref="DO66">
      <formula1>"Y,T,Y/T"</formula1>
    </dataValidation>
    <dataValidation type="list" allowBlank="1" showInputMessage="1" showErrorMessage="1" sqref="DR77:DR78">
      <formula1>"Y,T,Y/T"</formula1>
    </dataValidation>
    <dataValidation type="list" allowBlank="1" showInputMessage="1" showErrorMessage="1" sqref="DO11">
      <formula1>"Y,T,Y/T"</formula1>
    </dataValidation>
    <dataValidation type="list" allowBlank="1" showInputMessage="1" showErrorMessage="1" sqref="T63">
      <formula1>"Y,T,Y/T"</formula1>
    </dataValidation>
    <dataValidation type="list" allowBlank="1" showInputMessage="1" showErrorMessage="1" sqref="K37:K38">
      <formula1>"Y,T,Y/T"</formula1>
    </dataValidation>
    <dataValidation type="list" allowBlank="1" showInputMessage="1" showErrorMessage="1" sqref="Q66">
      <formula1>"Y,T,Y/T"</formula1>
    </dataValidation>
    <dataValidation type="list" allowBlank="1" showInputMessage="1" showErrorMessage="1" sqref="K40:K41">
      <formula1>"Y,T,Y/T"</formula1>
    </dataValidation>
    <dataValidation type="list" allowBlank="1" showInputMessage="1" showErrorMessage="1" sqref="K63">
      <formula1>"Y,T,Y/T"</formula1>
    </dataValidation>
    <dataValidation type="list" allowBlank="1" showInputMessage="1" showErrorMessage="1" sqref="N63">
      <formula1>"Y,T,Y/T"</formula1>
    </dataValidation>
    <dataValidation type="list" allowBlank="1" showInputMessage="1" showErrorMessage="1" sqref="Q37:Q38">
      <formula1>"Y,T,Y/T"</formula1>
    </dataValidation>
    <dataValidation type="list" allowBlank="1" showInputMessage="1" showErrorMessage="1" sqref="AO11">
      <formula1>"Y,T,Y/T"</formula1>
    </dataValidation>
    <dataValidation type="list" allowBlank="1" showInputMessage="1" showErrorMessage="1" sqref="AO90:AO92">
      <formula1>"Y,T,Y/T"</formula1>
    </dataValidation>
    <dataValidation type="list" allowBlank="1" showInputMessage="1" showErrorMessage="1" sqref="AU11">
      <formula1>"Y,T,Y/T"</formula1>
    </dataValidation>
    <dataValidation type="list" allowBlank="1" showInputMessage="1" showErrorMessage="1" sqref="Q14">
      <formula1>"Y,T,Y/T"</formula1>
    </dataValidation>
    <dataValidation type="list" allowBlank="1" showInputMessage="1" showErrorMessage="1" sqref="W63">
      <formula1>"Y,T,Y/T"</formula1>
    </dataValidation>
    <dataValidation type="list" allowBlank="1" showInputMessage="1" showErrorMessage="1" sqref="Q105">
      <formula1>"Y,T,Y/T"</formula1>
    </dataValidation>
    <dataValidation type="list" allowBlank="1" showInputMessage="1" showErrorMessage="1" sqref="AU90:AU92">
      <formula1>"Y,T,Y/T"</formula1>
    </dataValidation>
    <dataValidation type="list" allowBlank="1" showInputMessage="1" showErrorMessage="1" sqref="W18">
      <formula1>"Y,T,Y/T"</formula1>
    </dataValidation>
    <dataValidation type="list" allowBlank="1" showInputMessage="1" showErrorMessage="1" sqref="AO40:AO41">
      <formula1>"Y,T,Y/T"</formula1>
    </dataValidation>
    <dataValidation type="list" allowBlank="1" showInputMessage="1" showErrorMessage="1" sqref="T77:T78">
      <formula1>"Y,T,Y/T"</formula1>
    </dataValidation>
    <dataValidation type="list" allowBlank="1" showInputMessage="1" showErrorMessage="1" sqref="T11">
      <formula1>"Y,T,Y/T"</formula1>
    </dataValidation>
    <dataValidation type="list" allowBlank="1" showInputMessage="1" showErrorMessage="1" sqref="K18">
      <formula1>"Y,T,Y/T"</formula1>
    </dataValidation>
    <dataValidation type="list" allowBlank="1" showInputMessage="1" showErrorMessage="1" sqref="Q77:Q78">
      <formula1>"Y,T,Y/T"</formula1>
    </dataValidation>
    <dataValidation type="list" allowBlank="1" showInputMessage="1" showErrorMessage="1" sqref="K14">
      <formula1>"Y,T,Y/T"</formula1>
    </dataValidation>
    <dataValidation type="list" allowBlank="1" showInputMessage="1" showErrorMessage="1" sqref="CH66">
      <formula1>"Y,T,Y/T"</formula1>
    </dataValidation>
    <dataValidation type="list" allowBlank="1" showInputMessage="1" showErrorMessage="1" sqref="CE14">
      <formula1>"Y,T,Y/T"</formula1>
    </dataValidation>
    <dataValidation type="list" allowBlank="1" showInputMessage="1" showErrorMessage="1" sqref="CE18">
      <formula1>"Y,T,Y/T"</formula1>
    </dataValidation>
    <dataValidation type="list" allowBlank="1" showInputMessage="1" showErrorMessage="1" sqref="CH40:CH41">
      <formula1>"Y,T,Y/T"</formula1>
    </dataValidation>
    <dataValidation type="list" allowBlank="1" showInputMessage="1" showErrorMessage="1" sqref="CH37:CH38">
      <formula1>"Y,T,Y/T"</formula1>
    </dataValidation>
    <dataValidation type="list" allowBlank="1" showInputMessage="1" showErrorMessage="1" sqref="CH18">
      <formula1>"Y,T,Y/T"</formula1>
    </dataValidation>
    <dataValidation type="list" allowBlank="1" showInputMessage="1" showErrorMessage="1" sqref="AI77:AI78">
      <formula1>"Y,T,Y/T"</formula1>
    </dataValidation>
    <dataValidation type="list" allowBlank="1" showInputMessage="1" showErrorMessage="1" sqref="AF18">
      <formula1>"Y,T,Y/T"</formula1>
    </dataValidation>
    <dataValidation type="list" allowBlank="1" showInputMessage="1" showErrorMessage="1" sqref="AL37:AL38">
      <formula1>"Y,T,Y/T"</formula1>
    </dataValidation>
    <dataValidation type="list" allowBlank="1" showInputMessage="1" showErrorMessage="1" sqref="AF105">
      <formula1>"Y,T,Y/T"</formula1>
    </dataValidation>
    <dataValidation type="list" allowBlank="1" showInputMessage="1" showErrorMessage="1" sqref="AI40:AI41">
      <formula1>"Y,T,Y/T"</formula1>
    </dataValidation>
    <dataValidation type="list" allowBlank="1" showInputMessage="1" showErrorMessage="1" sqref="Z63">
      <formula1>"Y,T,Y/T"</formula1>
    </dataValidation>
    <dataValidation type="list" allowBlank="1" showInputMessage="1" showErrorMessage="1" sqref="AC11">
      <formula1>"Y,T,Y/T"</formula1>
    </dataValidation>
    <dataValidation type="list" allowBlank="1" showInputMessage="1" showErrorMessage="1" sqref="CH77:CH78">
      <formula1>"Y,T,Y/T"</formula1>
    </dataValidation>
    <dataValidation type="list" allowBlank="1" showInputMessage="1" showErrorMessage="1" sqref="AX40:AX41">
      <formula1>"Y,T,Y/T"</formula1>
    </dataValidation>
    <dataValidation type="list" allowBlank="1" showInputMessage="1" showErrorMessage="1" sqref="CH14">
      <formula1>"Y,T,Y/T"</formula1>
    </dataValidation>
    <dataValidation type="list" allowBlank="1" showInputMessage="1" showErrorMessage="1" sqref="AI66">
      <formula1>"Y,T,Y/T"</formula1>
    </dataValidation>
    <dataValidation type="list" allowBlank="1" showInputMessage="1" showErrorMessage="1" sqref="AX105">
      <formula1>"Y,T,Y/T"</formula1>
    </dataValidation>
    <dataValidation type="list" allowBlank="1" showInputMessage="1" showErrorMessage="1" sqref="AU18">
      <formula1>"Y,T,Y/T"</formula1>
    </dataValidation>
    <dataValidation type="list" allowBlank="1" showInputMessage="1" showErrorMessage="1" sqref="AO105">
      <formula1>"Y,T,Y/T"</formula1>
    </dataValidation>
    <dataValidation type="list" allowBlank="1" showInputMessage="1" showErrorMessage="1" sqref="BA105">
      <formula1>"Y,T,Y/T"</formula1>
    </dataValidation>
    <dataValidation type="list" allowBlank="1" showInputMessage="1" showErrorMessage="1" sqref="CH105">
      <formula1>"Y,T,Y/T"</formula1>
    </dataValidation>
    <dataValidation type="list" allowBlank="1" showInputMessage="1" showErrorMessage="1" sqref="CH90:CH92">
      <formula1>"Y,T,Y/T"</formula1>
    </dataValidation>
    <dataValidation type="list" allowBlank="1" showInputMessage="1" showErrorMessage="1" sqref="BJ12:BJ13">
      <formula1>"A,B,C,D,E,A/B/C/D/E"</formula1>
    </dataValidation>
    <dataValidation type="list" allowBlank="1" showInputMessage="1" showErrorMessage="1" sqref="AU63">
      <formula1>"Y,T,Y/T"</formula1>
    </dataValidation>
    <dataValidation type="list" allowBlank="1" showInputMessage="1" showErrorMessage="1" sqref="AR14">
      <formula1>"Y,T,Y/T"</formula1>
    </dataValidation>
    <dataValidation type="list" allowBlank="1" showInputMessage="1" showErrorMessage="1" sqref="N81:N86">
      <formula1>"A,B,C,D,E,A/B/C/D/E"</formula1>
    </dataValidation>
    <dataValidation type="list" allowBlank="1" showInputMessage="1" showErrorMessage="1" sqref="W25:W28">
      <formula1>"A,B,C,D,E,A/B/C/D/E"</formula1>
    </dataValidation>
    <dataValidation type="list" allowBlank="1" showInputMessage="1" showErrorMessage="1" sqref="AU64:AU65">
      <formula1>"A,B,C,D,E,A/B/C/D/E"</formula1>
    </dataValidation>
    <dataValidation type="list" allowBlank="1" showInputMessage="1" showErrorMessage="1" sqref="Q93">
      <formula1>"A,B,C,D,E,A/B/C/D/E"</formula1>
    </dataValidation>
    <dataValidation type="list" allowBlank="1" showInputMessage="1" showErrorMessage="1" sqref="AU93">
      <formula1>"A,B,C,D,E,A/B/C/D/E"</formula1>
    </dataValidation>
    <dataValidation type="list" allowBlank="1" showInputMessage="1" showErrorMessage="1" sqref="AR37:AR38">
      <formula1>"Y,T,Y/T"</formula1>
    </dataValidation>
    <dataValidation type="list" allowBlank="1" showInputMessage="1" showErrorMessage="1" sqref="AR40:AR41">
      <formula1>"Y,T,Y/T"</formula1>
    </dataValidation>
    <dataValidation type="list" allowBlank="1" showInputMessage="1" showErrorMessage="1" sqref="W105">
      <formula1>"Y,T,Y/T"</formula1>
    </dataValidation>
    <dataValidation type="list" allowBlank="1" showInputMessage="1" showErrorMessage="1" sqref="AO37:AO38">
      <formula1>"Y,T,Y/T"</formula1>
    </dataValidation>
    <dataValidation type="list" allowBlank="1" showInputMessage="1" showErrorMessage="1" sqref="W14">
      <formula1>"Y,T,Y/T"</formula1>
    </dataValidation>
    <dataValidation type="list" allowBlank="1" showInputMessage="1" showErrorMessage="1" sqref="N105">
      <formula1>"Y,T,Y/T"</formula1>
    </dataValidation>
    <dataValidation type="list" allowBlank="1" showInputMessage="1" showErrorMessage="1" sqref="Q11">
      <formula1>"Y,T,Y/T"</formula1>
    </dataValidation>
    <dataValidation type="list" allowBlank="1" showInputMessage="1" showErrorMessage="1" sqref="T90:T92">
      <formula1>"Y,T,Y/T"</formula1>
    </dataValidation>
    <dataValidation type="list" allowBlank="1" showInputMessage="1" showErrorMessage="1" sqref="N18">
      <formula1>"Y,T,Y/T"</formula1>
    </dataValidation>
    <dataValidation type="list" allowBlank="1" showInputMessage="1" showErrorMessage="1" sqref="N14">
      <formula1>"Y,T,Y/T"</formula1>
    </dataValidation>
    <dataValidation type="list" allowBlank="1" showInputMessage="1" showErrorMessage="1" sqref="Q18">
      <formula1>"Y,T,Y/T"</formula1>
    </dataValidation>
    <dataValidation type="list" allowBlank="1" showInputMessage="1" showErrorMessage="1" sqref="AX11">
      <formula1>"Y,T,Y/T"</formula1>
    </dataValidation>
    <dataValidation type="list" allowBlank="1" showInputMessage="1" showErrorMessage="1" sqref="AU40:AU41">
      <formula1>"Y,T,Y/T"</formula1>
    </dataValidation>
    <dataValidation type="list" allowBlank="1" showInputMessage="1" showErrorMessage="1" sqref="AX90:AX92">
      <formula1>"Y,T,Y/T"</formula1>
    </dataValidation>
    <dataValidation type="list" allowBlank="1" showInputMessage="1" showErrorMessage="1" sqref="AL11">
      <formula1>"Y,T,Y/T"</formula1>
    </dataValidation>
    <dataValidation type="list" allowBlank="1" showInputMessage="1" showErrorMessage="1" sqref="AI11">
      <formula1>"Y,T,Y/T"</formula1>
    </dataValidation>
    <dataValidation type="list" allowBlank="1" showInputMessage="1" showErrorMessage="1" sqref="Z11">
      <formula1>"Y,T,Y/T"</formula1>
    </dataValidation>
    <dataValidation type="list" allowBlank="1" showInputMessage="1" showErrorMessage="1" sqref="Q90:Q92">
      <formula1>"Y,T,Y/T"</formula1>
    </dataValidation>
    <dataValidation type="list" allowBlank="1" showInputMessage="1" showErrorMessage="1" sqref="N11">
      <formula1>"Y,T,Y/T"</formula1>
    </dataValidation>
    <dataValidation type="list" allowBlank="1" showInputMessage="1" showErrorMessage="1" sqref="W77:W78">
      <formula1>"Y,T,Y/T"</formula1>
    </dataValidation>
    <dataValidation type="list" allowBlank="1" showInputMessage="1" showErrorMessage="1" sqref="N40:N41">
      <formula1>"Y,T,Y/T"</formula1>
    </dataValidation>
    <dataValidation type="list" allowBlank="1" showInputMessage="1" showErrorMessage="1" sqref="N90:N92">
      <formula1>"Y,T,Y/T"</formula1>
    </dataValidation>
    <dataValidation type="list" allowBlank="1" showInputMessage="1" showErrorMessage="1" sqref="Z105">
      <formula1>"Y,T,Y/T"</formula1>
    </dataValidation>
    <dataValidation type="list" allowBlank="1" showInputMessage="1" showErrorMessage="1" sqref="AX18">
      <formula1>"Y,T,Y/T"</formula1>
    </dataValidation>
    <dataValidation type="list" allowBlank="1" showInputMessage="1" showErrorMessage="1" sqref="AL90:AL92">
      <formula1>"Y,T,Y/T"</formula1>
    </dataValidation>
    <dataValidation type="list" allowBlank="1" showInputMessage="1" showErrorMessage="1" sqref="AL77:AL78">
      <formula1>"Y,T,Y/T"</formula1>
    </dataValidation>
    <dataValidation type="list" allowBlank="1" showInputMessage="1" showErrorMessage="1" sqref="AL63">
      <formula1>"Y,T,Y/T"</formula1>
    </dataValidation>
    <dataValidation type="list" allowBlank="1" showInputMessage="1" showErrorMessage="1" sqref="AL66">
      <formula1>"Y,T,Y/T"</formula1>
    </dataValidation>
    <dataValidation type="list" allowBlank="1" showInputMessage="1" showErrorMessage="1" sqref="AU37:AU38">
      <formula1>"Y,T,Y/T"</formula1>
    </dataValidation>
    <dataValidation type="list" allowBlank="1" showInputMessage="1" showErrorMessage="1" sqref="AX63">
      <formula1>"Y,T,Y/T"</formula1>
    </dataValidation>
    <dataValidation type="list" allowBlank="1" showInputMessage="1" showErrorMessage="1" sqref="AL40:AL41">
      <formula1>"Y,T,Y/T"</formula1>
    </dataValidation>
    <dataValidation type="list" allowBlank="1" showInputMessage="1" showErrorMessage="1" sqref="AF66">
      <formula1>"Y,T,Y/T"</formula1>
    </dataValidation>
    <dataValidation type="list" allowBlank="1" showInputMessage="1" showErrorMessage="1" sqref="AF14">
      <formula1>"Y,T,Y/T"</formula1>
    </dataValidation>
    <dataValidation type="list" allowBlank="1" showInputMessage="1" showErrorMessage="1" sqref="AO14">
      <formula1>"Y,T,Y/T"</formula1>
    </dataValidation>
    <dataValidation type="list" allowBlank="1" showInputMessage="1" showErrorMessage="1" sqref="AX66">
      <formula1>"Y,T,Y/T"</formula1>
    </dataValidation>
    <dataValidation type="list" allowBlank="1" showInputMessage="1" showErrorMessage="1" sqref="AU77:AU78">
      <formula1>"Y,T,Y/T"</formula1>
    </dataValidation>
    <dataValidation type="list" allowBlank="1" showInputMessage="1" showErrorMessage="1" sqref="BA66">
      <formula1>"Y,T,Y/T"</formula1>
    </dataValidation>
    <dataValidation type="list" allowBlank="1" showInputMessage="1" showErrorMessage="1" sqref="BA77:BA78">
      <formula1>"Y,T,Y/T"</formula1>
    </dataValidation>
    <dataValidation type="list" allowBlank="1" showInputMessage="1" showErrorMessage="1" sqref="BA90:BA92">
      <formula1>"Y,T,Y/T"</formula1>
    </dataValidation>
    <dataValidation type="list" allowBlank="1" showInputMessage="1" showErrorMessage="1" sqref="BA11">
      <formula1>"Y,T,Y/T"</formula1>
    </dataValidation>
    <dataValidation type="list" allowBlank="1" showInputMessage="1" showErrorMessage="1" sqref="Z90:Z92">
      <formula1>"Y,T,Y/T"</formula1>
    </dataValidation>
    <dataValidation type="list" allowBlank="1" showInputMessage="1" showErrorMessage="1" sqref="Q40:Q41">
      <formula1>"Y,T,Y/T"</formula1>
    </dataValidation>
    <dataValidation type="list" allowBlank="1" showInputMessage="1" showErrorMessage="1" sqref="N66">
      <formula1>"Y,T,Y/T"</formula1>
    </dataValidation>
    <dataValidation type="list" allowBlank="1" showInputMessage="1" showErrorMessage="1" sqref="T37:T38">
      <formula1>"Y,T,Y/T"</formula1>
    </dataValidation>
    <dataValidation type="list" allowBlank="1" showInputMessage="1" showErrorMessage="1" sqref="T105">
      <formula1>"Y,T,Y/T"</formula1>
    </dataValidation>
    <dataValidation type="list" allowBlank="1" showInputMessage="1" showErrorMessage="1" sqref="AO63">
      <formula1>"Y,T,Y/T"</formula1>
    </dataValidation>
    <dataValidation type="list" allowBlank="1" showInputMessage="1" showErrorMessage="1" sqref="W37:W38">
      <formula1>"Y,T,Y/T"</formula1>
    </dataValidation>
    <dataValidation type="list" allowBlank="1" showInputMessage="1" showErrorMessage="1" sqref="T40:T41">
      <formula1>"Y,T,Y/T"</formula1>
    </dataValidation>
    <dataValidation type="list" allowBlank="1" showInputMessage="1" showErrorMessage="1" sqref="N37:N38">
      <formula1>"Y,T,Y/T"</formula1>
    </dataValidation>
    <dataValidation type="list" allowBlank="1" showInputMessage="1" showErrorMessage="1" sqref="Z77:Z78">
      <formula1>"Y,T,Y/T"</formula1>
    </dataValidation>
    <dataValidation type="list" allowBlank="1" showInputMessage="1" showErrorMessage="1" sqref="Z66">
      <formula1>"Y,T,Y/T"</formula1>
    </dataValidation>
    <dataValidation type="list" allowBlank="1" showInputMessage="1" showErrorMessage="1" sqref="N77:N78">
      <formula1>"Y,T,Y/T"</formula1>
    </dataValidation>
    <dataValidation type="list" allowBlank="1" showInputMessage="1" showErrorMessage="1" sqref="Q63">
      <formula1>"Y,T,Y/T"</formula1>
    </dataValidation>
    <dataValidation type="list" allowBlank="1" showInputMessage="1" showErrorMessage="1" sqref="AX77:AX78">
      <formula1>"Y,T,Y/T"</formula1>
    </dataValidation>
    <dataValidation type="list" allowBlank="1" showInputMessage="1" showErrorMessage="1" sqref="AL18">
      <formula1>"Y,T,Y/T"</formula1>
    </dataValidation>
    <dataValidation type="list" allowBlank="1" showInputMessage="1" showErrorMessage="1" sqref="AL105">
      <formula1>"Y,T,Y/T"</formula1>
    </dataValidation>
    <dataValidation type="list" allowBlank="1" showInputMessage="1" showErrorMessage="1" sqref="AI63">
      <formula1>"Y,T,Y/T"</formula1>
    </dataValidation>
    <dataValidation type="list" allowBlank="1" showInputMessage="1" showErrorMessage="1" sqref="AC18">
      <formula1>"Y,T,Y/T"</formula1>
    </dataValidation>
    <dataValidation type="list" allowBlank="1" showInputMessage="1" showErrorMessage="1" sqref="AF40:AF41">
      <formula1>"Y,T,Y/T"</formula1>
    </dataValidation>
    <dataValidation type="list" allowBlank="1" showInputMessage="1" showErrorMessage="1" sqref="AF37:AF38">
      <formula1>"Y,T,Y/T"</formula1>
    </dataValidation>
    <dataValidation type="list" allowBlank="1" showInputMessage="1" showErrorMessage="1" sqref="AF77:AF78">
      <formula1>"Y,T,Y/T"</formula1>
    </dataValidation>
    <dataValidation type="list" allowBlank="1" showInputMessage="1" showErrorMessage="1" sqref="AC105">
      <formula1>"Y,T,Y/T"</formula1>
    </dataValidation>
    <dataValidation type="list" allowBlank="1" showInputMessage="1" showErrorMessage="1" sqref="AI14">
      <formula1>"Y,T,Y/T"</formula1>
    </dataValidation>
    <dataValidation type="list" allowBlank="1" showInputMessage="1" showErrorMessage="1" sqref="CH63">
      <formula1>"Y,T,Y/T"</formula1>
    </dataValidation>
    <dataValidation type="list" allowBlank="1" showInputMessage="1" showErrorMessage="1" sqref="CH11">
      <formula1>"Y,T,Y/T"</formula1>
    </dataValidation>
    <dataValidation type="list" allowBlank="1" showInputMessage="1" showErrorMessage="1" sqref="AC90:AC92">
      <formula1>"Y,T,Y/T"</formula1>
    </dataValidation>
    <dataValidation type="list" allowBlank="1" showInputMessage="1" showErrorMessage="1" sqref="Z40:Z41">
      <formula1>"Y,T,Y/T"</formula1>
    </dataValidation>
    <dataValidation type="list" allowBlank="1" showInputMessage="1" showErrorMessage="1" sqref="AC14">
      <formula1>"Y,T,Y/T"</formula1>
    </dataValidation>
    <dataValidation type="list" allowBlank="1" showInputMessage="1" showErrorMessage="1" sqref="Z18">
      <formula1>"Y,T,Y/T"</formula1>
    </dataValidation>
    <dataValidation type="list" allowBlank="1" showInputMessage="1" showErrorMessage="1" sqref="Z37:Z38">
      <formula1>"Y,T,Y/T"</formula1>
    </dataValidation>
    <dataValidation type="list" allowBlank="1" showInputMessage="1" showErrorMessage="1" sqref="AC40:AC41">
      <formula1>"Y,T,Y/T"</formula1>
    </dataValidation>
    <dataValidation type="list" allowBlank="1" showInputMessage="1" showErrorMessage="1" sqref="Z14">
      <formula1>"Y,T,Y/T"</formula1>
    </dataValidation>
    <dataValidation type="list" allowBlank="1" showInputMessage="1" showErrorMessage="1" sqref="AU66">
      <formula1>"Y,T,Y/T"</formula1>
    </dataValidation>
    <dataValidation type="list" allowBlank="1" showInputMessage="1" showErrorMessage="1" sqref="AL14">
      <formula1>"Y,T,Y/T"</formula1>
    </dataValidation>
    <dataValidation type="list" allowBlank="1" showInputMessage="1" showErrorMessage="1" sqref="AI90:AI92">
      <formula1>"Y,T,Y/T"</formula1>
    </dataValidation>
    <dataValidation type="list" allowBlank="1" showInputMessage="1" showErrorMessage="1" sqref="AI31:AI33">
      <formula1>"A,B,C,D,E,A/B/C/D/E"</formula1>
    </dataValidation>
    <dataValidation type="list" allowBlank="1" showInputMessage="1" showErrorMessage="1" sqref="AC64:AC65">
      <formula1>"A,B,C,D,E,A/B/C/D/E"</formula1>
    </dataValidation>
    <dataValidation type="list" allowBlank="1" showInputMessage="1" showErrorMessage="1" sqref="AC39">
      <formula1>"A,B,C,D,E,A/B/C/D/E"</formula1>
    </dataValidation>
    <dataValidation type="list" allowBlank="1" showInputMessage="1" showErrorMessage="1" sqref="AF46:AF52">
      <formula1>"A,B,C,D,E,A/B/C/D/E"</formula1>
    </dataValidation>
    <dataValidation type="list" allowBlank="1" showInputMessage="1" showErrorMessage="1" sqref="AC31:AC33">
      <formula1>"A,B,C,D,E,A/B/C/D/E"</formula1>
    </dataValidation>
    <dataValidation type="list" allowBlank="1" showInputMessage="1" showErrorMessage="1" sqref="AI55:AI59">
      <formula1>"A,B,C,D,E,A/B/C/D/E"</formula1>
    </dataValidation>
    <dataValidation type="list" allowBlank="1" showInputMessage="1" showErrorMessage="1" sqref="AC96:AC102">
      <formula1>"A,B,C,D,E,A/B/C/D/E"</formula1>
    </dataValidation>
    <dataValidation type="list" allowBlank="1" showInputMessage="1" showErrorMessage="1" sqref="AC25:AC28">
      <formula1>"A,B,C,D,E,A/B/C/D/E"</formula1>
    </dataValidation>
    <dataValidation type="list" allowBlank="1" showInputMessage="1" showErrorMessage="1" sqref="CE64:CE65">
      <formula1>"A,B,C,D,E,A/B/C/D/E"</formula1>
    </dataValidation>
    <dataValidation type="list" allowBlank="1" showInputMessage="1" showErrorMessage="1" sqref="CK12:CK13">
      <formula1>"A,B,C,D,E,A/B/C/D/E"</formula1>
    </dataValidation>
    <dataValidation type="list" allowBlank="1" showInputMessage="1" showErrorMessage="1" sqref="AI46:AI52">
      <formula1>"A,B,C,D,E,A/B/C/D/E"</formula1>
    </dataValidation>
    <dataValidation type="list" allowBlank="1" showInputMessage="1" showErrorMessage="1" sqref="Z25:Z28">
      <formula1>"A,B,C,D,E,A/B/C/D/E"</formula1>
    </dataValidation>
    <dataValidation type="list" allowBlank="1" showInputMessage="1" showErrorMessage="1" sqref="Z55:Z59">
      <formula1>"A,B,C,D,E,A/B/C/D/E"</formula1>
    </dataValidation>
    <dataValidation type="list" allowBlank="1" showInputMessage="1" showErrorMessage="1" sqref="BA64:BA65">
      <formula1>"A,B,C,D,E,A/B/C/D/E"</formula1>
    </dataValidation>
    <dataValidation type="list" allowBlank="1" showInputMessage="1" showErrorMessage="1" sqref="CH81:CH86">
      <formula1>"A,B,C,D,E,A/B/C/D/E"</formula1>
    </dataValidation>
    <dataValidation type="list" allowBlank="1" showInputMessage="1" showErrorMessage="1" sqref="AF81:AF86">
      <formula1>"A,B,C,D,E,A/B/C/D/E"</formula1>
    </dataValidation>
    <dataValidation type="list" allowBlank="1" showInputMessage="1" showErrorMessage="1" sqref="AL46:AL52">
      <formula1>"A,B,C,D,E,A/B/C/D/E"</formula1>
    </dataValidation>
    <dataValidation type="list" allowBlank="1" showInputMessage="1" showErrorMessage="1" sqref="AI12:AI13">
      <formula1>"A,B,C,D,E,A/B/C/D/E"</formula1>
    </dataValidation>
    <dataValidation type="list" allowBlank="1" showInputMessage="1" showErrorMessage="1" sqref="AF15:AF17">
      <formula1>"A,B,C,D,E,A/B/C/D/E"</formula1>
    </dataValidation>
    <dataValidation type="list" allowBlank="1" showInputMessage="1" showErrorMessage="1" sqref="CK64:CK65">
      <formula1>"A,B,C,D,E,A/B/C/D/E"</formula1>
    </dataValidation>
    <dataValidation type="list" allowBlank="1" showInputMessage="1" showErrorMessage="1" sqref="Z39">
      <formula1>"A,B,C,D,E,A/B/C/D/E"</formula1>
    </dataValidation>
    <dataValidation type="list" allowBlank="1" showInputMessage="1" showErrorMessage="1" sqref="CE12:CE13">
      <formula1>"A,B,C,D,E,A/B/C/D/E"</formula1>
    </dataValidation>
    <dataValidation type="list" allowBlank="1" showInputMessage="1" showErrorMessage="1" sqref="CK15:CK17">
      <formula1>"A,B,C,D,E,A/B/C/D/E"</formula1>
    </dataValidation>
    <dataValidation type="list" allowBlank="1" showInputMessage="1" showErrorMessage="1" sqref="CE46:CE52">
      <formula1>"A,B,C,D,E,A/B/C/D/E"</formula1>
    </dataValidation>
    <dataValidation type="list" allowBlank="1" showInputMessage="1" showErrorMessage="1" sqref="CK55:CK59">
      <formula1>"A,B,C,D,E,A/B/C/D/E"</formula1>
    </dataValidation>
    <dataValidation type="list" allowBlank="1" showInputMessage="1" showErrorMessage="1" sqref="CH46:CH52">
      <formula1>"A,B,C,D,E,A/B/C/D/E"</formula1>
    </dataValidation>
    <dataValidation type="list" allowBlank="1" showInputMessage="1" showErrorMessage="1" sqref="CE93">
      <formula1>"A,B,C,D,E,A/B/C/D/E"</formula1>
    </dataValidation>
    <dataValidation type="list" allowBlank="1" showInputMessage="1" showErrorMessage="1" sqref="CK31:CK33">
      <formula1>"A,B,C,D,E,A/B/C/D/E"</formula1>
    </dataValidation>
    <dataValidation type="list" allowBlank="1" showInputMessage="1" showErrorMessage="1" sqref="CE96:CE102">
      <formula1>"A,B,C,D,E,A/B/C/D/E"</formula1>
    </dataValidation>
    <dataValidation type="list" allowBlank="1" showInputMessage="1" showErrorMessage="1" sqref="CE55:CE59">
      <formula1>"A,B,C,D,E,A/B/C/D/E"</formula1>
    </dataValidation>
    <dataValidation type="list" allowBlank="1" showInputMessage="1" showErrorMessage="1" sqref="CK39">
      <formula1>"A,B,C,D,E,A/B/C/D/E"</formula1>
    </dataValidation>
    <dataValidation type="list" allowBlank="1" showInputMessage="1" showErrorMessage="1" sqref="CE25:CE28">
      <formula1>"A,B,C,D,E,A/B/C/D/E"</formula1>
    </dataValidation>
    <dataValidation type="list" allowBlank="1" showInputMessage="1" showErrorMessage="1" sqref="CE31:CE33">
      <formula1>"A,B,C,D,E,A/B/C/D/E"</formula1>
    </dataValidation>
    <dataValidation type="list" allowBlank="1" showInputMessage="1" showErrorMessage="1" sqref="CE39">
      <formula1>"A,B,C,D,E,A/B/C/D/E"</formula1>
    </dataValidation>
    <dataValidation type="list" allowBlank="1" showInputMessage="1" showErrorMessage="1" sqref="CH64:CH65">
      <formula1>"A,B,C,D,E,A/B/C/D/E"</formula1>
    </dataValidation>
    <dataValidation type="list" allowBlank="1" showInputMessage="1" showErrorMessage="1" sqref="CE71:CE76">
      <formula1>"A,B,C,D,E,A/B/C/D/E"</formula1>
    </dataValidation>
    <dataValidation type="list" allowBlank="1" showInputMessage="1" showErrorMessage="1" sqref="DU81:DU86">
      <formula1>"A,B,C,D,E,A/B/C/D/E"</formula1>
    </dataValidation>
    <dataValidation type="list" allowBlank="1" showInputMessage="1" showErrorMessage="1" sqref="CN64:CN65">
      <formula1>"A,B,C,D,E,A/B/C/D/E"</formula1>
    </dataValidation>
    <dataValidation type="list" allowBlank="1" showInputMessage="1" showErrorMessage="1" sqref="DF96:DF102">
      <formula1>"A,B,C,D,E,A/B/C/D/E"</formula1>
    </dataValidation>
    <dataValidation type="list" allowBlank="1" showInputMessage="1" showErrorMessage="1" sqref="DU106:DU108">
      <formula1>"A,B,C,D,E,A/B/C/D/E"</formula1>
    </dataValidation>
    <dataValidation type="list" allowBlank="1" showInputMessage="1" showErrorMessage="1" sqref="DF25:DF28">
      <formula1>"A,B,C,D,E,A/B/C/D/E"</formula1>
    </dataValidation>
    <dataValidation type="list" allowBlank="1" showInputMessage="1" showErrorMessage="1" sqref="DU71:DU76">
      <formula1>"A,B,C,D,E,A/B/C/D/E"</formula1>
    </dataValidation>
    <dataValidation type="list" allowBlank="1" showInputMessage="1" showErrorMessage="1" sqref="DR12:DR13">
      <formula1>"A,B,C,D,E,A/B/C/D/E"</formula1>
    </dataValidation>
    <dataValidation type="list" allowBlank="1" showInputMessage="1" showErrorMessage="1" sqref="BP15:BP17">
      <formula1>"A,B,C,D,E,A/B/C/D/E"</formula1>
    </dataValidation>
    <dataValidation type="list" allowBlank="1" showInputMessage="1" showErrorMessage="1" sqref="CZ55:CZ59">
      <formula1>"A,B,C,D,E,A/B/C/D/E"</formula1>
    </dataValidation>
    <dataValidation type="list" allowBlank="1" showInputMessage="1" showErrorMessage="1" sqref="CW12:CW13">
      <formula1>"A,B,C,D,E,A/B/C/D/E"</formula1>
    </dataValidation>
    <dataValidation type="list" allowBlank="1" showInputMessage="1" showErrorMessage="1" sqref="CT12:CT13">
      <formula1>"A,B,C,D,E,A/B/C/D/E"</formula1>
    </dataValidation>
    <dataValidation type="list" allowBlank="1" showInputMessage="1" showErrorMessage="1" sqref="CW31:CW33">
      <formula1>"A,B,C,D,E,A/B/C/D/E"</formula1>
    </dataValidation>
    <dataValidation type="list" allowBlank="1" showInputMessage="1" showErrorMessage="1" sqref="CW39">
      <formula1>"A,B,C,D,E,A/B/C/D/E"</formula1>
    </dataValidation>
    <dataValidation type="list" allowBlank="1" showInputMessage="1" showErrorMessage="1" sqref="CW46:CW52">
      <formula1>"A,B,C,D,E,A/B/C/D/E"</formula1>
    </dataValidation>
    <dataValidation type="list" allowBlank="1" showInputMessage="1" showErrorMessage="1" sqref="CW25:CW28">
      <formula1>"A,B,C,D,E,A/B/C/D/E"</formula1>
    </dataValidation>
    <dataValidation type="list" allowBlank="1" showInputMessage="1" showErrorMessage="1" sqref="BD31:BD33">
      <formula1>"A,B,C,D,E,A/B/C/D/E"</formula1>
    </dataValidation>
    <dataValidation type="list" allowBlank="1" showInputMessage="1" showErrorMessage="1" sqref="BP96:BP102">
      <formula1>"A,B,C,D,E,A/B/C/D/E"</formula1>
    </dataValidation>
    <dataValidation type="list" allowBlank="1" showInputMessage="1" showErrorMessage="1" sqref="BV64:BV65">
      <formula1>"A,B,C,D,E,A/B/C/D/E"</formula1>
    </dataValidation>
    <dataValidation type="list" allowBlank="1" showInputMessage="1" showErrorMessage="1" sqref="BV25:BV28">
      <formula1>"A,B,C,D,E,A/B/C/D/E"</formula1>
    </dataValidation>
    <dataValidation type="list" allowBlank="1" showInputMessage="1" showErrorMessage="1" sqref="BS106:BS108">
      <formula1>"A,B,C,D,E,A/B/C/D/E"</formula1>
    </dataValidation>
    <dataValidation type="list" allowBlank="1" showInputMessage="1" showErrorMessage="1" sqref="BP64:BP65">
      <formula1>"A,B,C,D,E,A/B/C/D/E"</formula1>
    </dataValidation>
    <dataValidation type="list" allowBlank="1" showInputMessage="1" showErrorMessage="1" sqref="BV96:BV102">
      <formula1>"A,B,C,D,E,A/B/C/D/E"</formula1>
    </dataValidation>
    <dataValidation type="list" allowBlank="1" showInputMessage="1" showErrorMessage="1" sqref="BV71:BV76">
      <formula1>"A,B,C,D,E,A/B/C/D/E"</formula1>
    </dataValidation>
    <dataValidation type="list" allowBlank="1" showInputMessage="1" showErrorMessage="1" sqref="BV93">
      <formula1>"A,B,C,D,E,A/B/C/D/E"</formula1>
    </dataValidation>
    <dataValidation type="list" allowBlank="1" showInputMessage="1" showErrorMessage="1" sqref="BV46:BV52">
      <formula1>"A,B,C,D,E,A/B/C/D/E"</formula1>
    </dataValidation>
    <dataValidation type="list" allowBlank="1" showInputMessage="1" showErrorMessage="1" sqref="BS93">
      <formula1>"A,B,C,D,E,A/B/C/D/E"</formula1>
    </dataValidation>
    <dataValidation type="list" allowBlank="1" showInputMessage="1" showErrorMessage="1" sqref="BS39">
      <formula1>"A,B,C,D,E,A/B/C/D/E"</formula1>
    </dataValidation>
    <dataValidation type="list" allowBlank="1" showInputMessage="1" showErrorMessage="1" sqref="BS15:BS17">
      <formula1>"A,B,C,D,E,A/B/C/D/E"</formula1>
    </dataValidation>
    <dataValidation type="list" allowBlank="1" showInputMessage="1" showErrorMessage="1" sqref="CZ93">
      <formula1>"A,B,C,D,E,A/B/C/D/E"</formula1>
    </dataValidation>
    <dataValidation type="list" allowBlank="1" showInputMessage="1" showErrorMessage="1" sqref="BP93">
      <formula1>"A,B,C,D,E,A/B/C/D/E"</formula1>
    </dataValidation>
    <dataValidation type="list" allowBlank="1" showInputMessage="1" showErrorMessage="1" sqref="BS31:BS33">
      <formula1>"A,B,C,D,E,A/B/C/D/E"</formula1>
    </dataValidation>
    <dataValidation type="list" allowBlank="1" showInputMessage="1" showErrorMessage="1" sqref="CQ106:CQ108">
      <formula1>"A,B,C,D,E,A/B/C/D/E"</formula1>
    </dataValidation>
    <dataValidation type="list" allowBlank="1" showInputMessage="1" showErrorMessage="1" sqref="CQ96:CQ102">
      <formula1>"A,B,C,D,E,A/B/C/D/E"</formula1>
    </dataValidation>
    <dataValidation type="list" allowBlank="1" showInputMessage="1" showErrorMessage="1" sqref="CZ106:CZ108">
      <formula1>"A,B,C,D,E,A/B/C/D/E"</formula1>
    </dataValidation>
    <dataValidation type="list" allowBlank="1" showInputMessage="1" showErrorMessage="1" sqref="CZ96:CZ102">
      <formula1>"A,B,C,D,E,A/B/C/D/E"</formula1>
    </dataValidation>
    <dataValidation type="list" allowBlank="1" showInputMessage="1" showErrorMessage="1" sqref="CZ64:CZ65">
      <formula1>"A,B,C,D,E,A/B/C/D/E"</formula1>
    </dataValidation>
    <dataValidation type="list" allowBlank="1" showInputMessage="1" showErrorMessage="1" sqref="CW15:CW17">
      <formula1>"A,B,C,D,E,A/B/C/D/E"</formula1>
    </dataValidation>
    <dataValidation type="list" allowBlank="1" showInputMessage="1" showErrorMessage="1" sqref="BS64:BS65">
      <formula1>"A,B,C,D,E,A/B/C/D/E"</formula1>
    </dataValidation>
    <dataValidation type="list" allowBlank="1" showInputMessage="1" showErrorMessage="1" sqref="CZ46:CZ52">
      <formula1>"A,B,C,D,E,A/B/C/D/E"</formula1>
    </dataValidation>
    <dataValidation type="list" allowBlank="1" showInputMessage="1" showErrorMessage="1" sqref="CZ39">
      <formula1>"A,B,C,D,E,A/B/C/D/E"</formula1>
    </dataValidation>
    <dataValidation type="list" allowBlank="1" showInputMessage="1" showErrorMessage="1" sqref="CZ31:CZ33">
      <formula1>"A,B,C,D,E,A/B/C/D/E"</formula1>
    </dataValidation>
    <dataValidation type="list" allowBlank="1" showInputMessage="1" showErrorMessage="1" sqref="CZ25:CZ28">
      <formula1>"A,B,C,D,E,A/B/C/D/E"</formula1>
    </dataValidation>
    <dataValidation type="list" allowBlank="1" showInputMessage="1" showErrorMessage="1" sqref="CZ71:CZ76">
      <formula1>"A,B,C,D,E,A/B/C/D/E"</formula1>
    </dataValidation>
    <dataValidation type="list" allowBlank="1" showInputMessage="1" showErrorMessage="1" sqref="CW106:CW108">
      <formula1>"A,B,C,D,E,A/B/C/D/E"</formula1>
    </dataValidation>
    <dataValidation type="list" allowBlank="1" showInputMessage="1" showErrorMessage="1" sqref="BV55:BV59">
      <formula1>"A,B,C,D,E,A/B/C/D/E"</formula1>
    </dataValidation>
    <dataValidation type="list" allowBlank="1" showInputMessage="1" showErrorMessage="1" sqref="BS96:BS102">
      <formula1>"A,B,C,D,E,A/B/C/D/E"</formula1>
    </dataValidation>
    <dataValidation type="list" allowBlank="1" showInputMessage="1" showErrorMessage="1" sqref="CW55:CW59">
      <formula1>"A,B,C,D,E,A/B/C/D/E"</formula1>
    </dataValidation>
    <dataValidation type="list" allowBlank="1" showInputMessage="1" showErrorMessage="1" sqref="CW64:CW65">
      <formula1>"A,B,C,D,E,A/B/C/D/E"</formula1>
    </dataValidation>
    <dataValidation type="list" allowBlank="1" showInputMessage="1" showErrorMessage="1" sqref="CW93">
      <formula1>"A,B,C,D,E,A/B/C/D/E"</formula1>
    </dataValidation>
    <dataValidation type="list" allowBlank="1" showInputMessage="1" showErrorMessage="1" sqref="CW96:CW102">
      <formula1>"A,B,C,D,E,A/B/C/D/E"</formula1>
    </dataValidation>
    <dataValidation type="list" allowBlank="1" showInputMessage="1" showErrorMessage="1" sqref="CW71:CW76">
      <formula1>"A,B,C,D,E,A/B/C/D/E"</formula1>
    </dataValidation>
    <dataValidation type="list" allowBlank="1" showInputMessage="1" showErrorMessage="1" sqref="CT71:CT76">
      <formula1>"A,B,C,D,E,A/B/C/D/E"</formula1>
    </dataValidation>
    <dataValidation type="list" allowBlank="1" showInputMessage="1" showErrorMessage="1" sqref="CQ25:CQ28">
      <formula1>"A,B,C,D,E,A/B/C/D/E"</formula1>
    </dataValidation>
    <dataValidation type="list" allowBlank="1" showInputMessage="1" showErrorMessage="1" sqref="CQ31:CQ33">
      <formula1>"A,B,C,D,E,A/B/C/D/E"</formula1>
    </dataValidation>
    <dataValidation type="list" allowBlank="1" showInputMessage="1" showErrorMessage="1" sqref="CQ55:CQ59">
      <formula1>"A,B,C,D,E,A/B/C/D/E"</formula1>
    </dataValidation>
    <dataValidation type="list" allowBlank="1" showInputMessage="1" showErrorMessage="1" sqref="CT55:CT59">
      <formula1>"A,B,C,D,E,A/B/C/D/E"</formula1>
    </dataValidation>
    <dataValidation type="list" allowBlank="1" showInputMessage="1" showErrorMessage="1" sqref="CQ46:CQ52">
      <formula1>"A,B,C,D,E,A/B/C/D/E"</formula1>
    </dataValidation>
    <dataValidation type="list" allowBlank="1" showInputMessage="1" showErrorMessage="1" sqref="CT15:CT17">
      <formula1>"A,B,C,D,E,A/B/C/D/E"</formula1>
    </dataValidation>
    <dataValidation type="list" allowBlank="1" showInputMessage="1" showErrorMessage="1" sqref="BM71:BM76">
      <formula1>"A,B,C,D,E,A/B/C/D/E"</formula1>
    </dataValidation>
    <dataValidation type="list" allowBlank="1" showInputMessage="1" showErrorMessage="1" sqref="CT106:CT108">
      <formula1>"A,B,C,D,E,A/B/C/D/E"</formula1>
    </dataValidation>
    <dataValidation type="list" allowBlank="1" showInputMessage="1" showErrorMessage="1" sqref="BM25:BM28">
      <formula1>"A,B,C,D,E,A/B/C/D/E"</formula1>
    </dataValidation>
    <dataValidation type="list" allowBlank="1" showInputMessage="1" showErrorMessage="1" sqref="AX64:AX65">
      <formula1>"A,B,C,D,E,A/B/C/D/E"</formula1>
    </dataValidation>
    <dataValidation type="list" allowBlank="1" showInputMessage="1" showErrorMessage="1" sqref="BM96:BM102">
      <formula1>"A,B,C,D,E,A/B/C/D/E"</formula1>
    </dataValidation>
    <dataValidation type="list" allowBlank="1" showInputMessage="1" showErrorMessage="1" sqref="DR81:DR86">
      <formula1>"A,B,C,D,E,A/B/C/D/E"</formula1>
    </dataValidation>
    <dataValidation type="list" allowBlank="1" showInputMessage="1" showErrorMessage="1" sqref="DF64:DF65">
      <formula1>"A,B,C,D,E,A/B/C/D/E"</formula1>
    </dataValidation>
    <dataValidation type="list" allowBlank="1" showInputMessage="1" showErrorMessage="1" sqref="CT81:CT86">
      <formula1>"A,B,C,D,E,A/B/C/D/E"</formula1>
    </dataValidation>
    <dataValidation type="list" allowBlank="1" showInputMessage="1" showErrorMessage="1" sqref="DU55:DU59">
      <formula1>"A,B,C,D,E,A/B/C/D/E"</formula1>
    </dataValidation>
    <dataValidation type="list" allowBlank="1" showInputMessage="1" showErrorMessage="1" sqref="DF81:DF86">
      <formula1>"A,B,C,D,E,A/B/C/D/E"</formula1>
    </dataValidation>
    <dataValidation type="list" allowBlank="1" showInputMessage="1" showErrorMessage="1" sqref="DF93">
      <formula1>"A,B,C,D,E,A/B/C/D/E"</formula1>
    </dataValidation>
    <dataValidation type="list" allowBlank="1" showInputMessage="1" showErrorMessage="1" sqref="DU93">
      <formula1>"A,B,C,D,E,A/B/C/D/E"</formula1>
    </dataValidation>
    <dataValidation type="list" allowBlank="1" showInputMessage="1" showErrorMessage="1" sqref="DU96:DU102">
      <formula1>"A,B,C,D,E,A/B/C/D/E"</formula1>
    </dataValidation>
    <dataValidation type="list" allowBlank="1" showInputMessage="1" showErrorMessage="1" sqref="DI25:DI28">
      <formula1>"A,B,C,D,E,A/B/C/D/E"</formula1>
    </dataValidation>
    <dataValidation type="list" allowBlank="1" showInputMessage="1" showErrorMessage="1" sqref="DL71:DL76">
      <formula1>"A,B,C,D,E,A/B/C/D/E"</formula1>
    </dataValidation>
    <dataValidation type="list" allowBlank="1" showInputMessage="1" showErrorMessage="1" sqref="DO39">
      <formula1>"A,B,C,D,E,A/B/C/D/E"</formula1>
    </dataValidation>
    <dataValidation type="list" allowBlank="1" showInputMessage="1" showErrorMessage="1" sqref="DL12:DL13">
      <formula1>"A,B,C,D,E,A/B/C/D/E"</formula1>
    </dataValidation>
    <dataValidation type="list" allowBlank="1" showInputMessage="1" showErrorMessage="1" sqref="DR71:DR76">
      <formula1>"A,B,C,D,E,A/B/C/D/E"</formula1>
    </dataValidation>
    <dataValidation type="list" allowBlank="1" showInputMessage="1" showErrorMessage="1" sqref="DO106:DO108">
      <formula1>"A,B,C,D,E,A/B/C/D/E"</formula1>
    </dataValidation>
    <dataValidation type="list" allowBlank="1" showInputMessage="1" showErrorMessage="1" sqref="DL15:DL17">
      <formula1>"A,B,C,D,E,A/B/C/D/E"</formula1>
    </dataValidation>
    <dataValidation type="list" allowBlank="1" showInputMessage="1" showErrorMessage="1" sqref="DO55:DO59">
      <formula1>"A,B,C,D,E,A/B/C/D/E"</formula1>
    </dataValidation>
    <dataValidation type="list" allowBlank="1" showInputMessage="1" showErrorMessage="1" sqref="DL64:DL65">
      <formula1>"A,B,C,D,E,A/B/C/D/E"</formula1>
    </dataValidation>
    <dataValidation type="list" allowBlank="1" showInputMessage="1" showErrorMessage="1" sqref="DU15:DU17">
      <formula1>"A,B,C,D,E,A/B/C/D/E"</formula1>
    </dataValidation>
    <dataValidation type="list" allowBlank="1" showInputMessage="1" showErrorMessage="1" sqref="DF71:DF76">
      <formula1>"A,B,C,D,E,A/B/C/D/E"</formula1>
    </dataValidation>
    <dataValidation type="list" allowBlank="1" showInputMessage="1" showErrorMessage="1" sqref="CQ15:CQ17">
      <formula1>"A,B,C,D,E,A/B/C/D/E"</formula1>
    </dataValidation>
    <dataValidation type="list" allowBlank="1" showInputMessage="1" showErrorMessage="1" sqref="DL106:DL108">
      <formula1>"A,B,C,D,E,A/B/C/D/E"</formula1>
    </dataValidation>
    <dataValidation type="list" allowBlank="1" showInputMessage="1" showErrorMessage="1" sqref="DO31:DO33">
      <formula1>"A,B,C,D,E,A/B/C/D/E"</formula1>
    </dataValidation>
    <dataValidation type="list" allowBlank="1" showInputMessage="1" showErrorMessage="1" sqref="DI55:DI59">
      <formula1>"A,B,C,D,E,A/B/C/D/E"</formula1>
    </dataValidation>
    <dataValidation type="list" allowBlank="1" showInputMessage="1" showErrorMessage="1" sqref="EJ25:EJ28">
      <formula1>"A,B,C,D,E,A/B/C/D/E"</formula1>
    </dataValidation>
    <dataValidation type="list" allowBlank="1" showInputMessage="1" showErrorMessage="1" sqref="DI15:DI17">
      <formula1>"A,B,C,D,E,A/B/C/D/E"</formula1>
    </dataValidation>
    <dataValidation type="list" allowBlank="1" showInputMessage="1" showErrorMessage="1" sqref="DO93">
      <formula1>"A,B,C,D,E,A/B/C/D/E"</formula1>
    </dataValidation>
    <dataValidation type="list" allowBlank="1" showInputMessage="1" showErrorMessage="1" sqref="DR25:DR28">
      <formula1>"A,B,C,D,E,A/B/C/D/E"</formula1>
    </dataValidation>
    <dataValidation type="list" allowBlank="1" showInputMessage="1" showErrorMessage="1" sqref="DX81:DX86">
      <formula1>"A,B,C,D,E,A/B/C/D/E"</formula1>
    </dataValidation>
    <dataValidation type="list" allowBlank="1" showInputMessage="1" showErrorMessage="1" sqref="EJ81:EJ86">
      <formula1>"A,B,C,D,E,A/B/C/D/E"</formula1>
    </dataValidation>
    <dataValidation type="list" allowBlank="1" showInputMessage="1" showErrorMessage="1" sqref="EJ106:EJ108">
      <formula1>"A,B,C,D,E,A/B/C/D/E"</formula1>
    </dataValidation>
    <dataValidation type="list" allowBlank="1" showInputMessage="1" showErrorMessage="1" sqref="EJ96:EJ102">
      <formula1>"A,B,C,D,E,A/B/C/D/E"</formula1>
    </dataValidation>
    <dataValidation type="list" allowBlank="1" showInputMessage="1" showErrorMessage="1" sqref="EM105">
      <formula1>"Y,T,Y/T"</formula1>
    </dataValidation>
    <dataValidation type="list" allowBlank="1" showInputMessage="1" showErrorMessage="1" sqref="DO71:DO76">
      <formula1>"A,B,C,D,E,A/B/C/D/E"</formula1>
    </dataValidation>
    <dataValidation type="list" allowBlank="1" showInputMessage="1" showErrorMessage="1" sqref="DL31:DL33">
      <formula1>"A,B,C,D,E,A/B/C/D/E"</formula1>
    </dataValidation>
    <dataValidation type="list" allowBlank="1" showInputMessage="1" showErrorMessage="1" sqref="DO25:DO28">
      <formula1>"A,B,C,D,E,A/B/C/D/E"</formula1>
    </dataValidation>
    <dataValidation type="list" allowBlank="1" showInputMessage="1" showErrorMessage="1" sqref="DL93">
      <formula1>"A,B,C,D,E,A/B/C/D/E"</formula1>
    </dataValidation>
    <dataValidation type="list" allowBlank="1" showInputMessage="1" showErrorMessage="1" sqref="DL96:DL102">
      <formula1>"A,B,C,D,E,A/B/C/D/E"</formula1>
    </dataValidation>
    <dataValidation type="list" allowBlank="1" showInputMessage="1" showErrorMessage="1" sqref="DI71:DI76">
      <formula1>"A,B,C,D,E,A/B/C/D/E"</formula1>
    </dataValidation>
    <dataValidation type="list" allowBlank="1" showInputMessage="1" showErrorMessage="1" sqref="DO46:DO52">
      <formula1>"A,B,C,D,E,A/B/C/D/E"</formula1>
    </dataValidation>
    <dataValidation type="list" allowBlank="1" showInputMessage="1" showErrorMessage="1" sqref="DL25:DL28">
      <formula1>"A,B,C,D,E,A/B/C/D/E"</formula1>
    </dataValidation>
    <dataValidation type="list" allowBlank="1" showInputMessage="1" showErrorMessage="1" sqref="EJ71:EJ76">
      <formula1>"A,B,C,D,E,A/B/C/D/E"</formula1>
    </dataValidation>
    <dataValidation type="list" allowBlank="1" showInputMessage="1" showErrorMessage="1" sqref="DL81:DL86">
      <formula1>"A,B,C,D,E,A/B/C/D/E"</formula1>
    </dataValidation>
    <dataValidation type="list" allowBlank="1" showInputMessage="1" showErrorMessage="1" sqref="DO15:DO17">
      <formula1>"A,B,C,D,E,A/B/C/D/E"</formula1>
    </dataValidation>
    <dataValidation type="list" allowBlank="1" showInputMessage="1" showErrorMessage="1" sqref="DR96:DR102">
      <formula1>"A,B,C,D,E,A/B/C/D/E"</formula1>
    </dataValidation>
    <dataValidation type="list" allowBlank="1" showInputMessage="1" showErrorMessage="1" sqref="DO96:DO102">
      <formula1>"A,B,C,D,E,A/B/C/D/E"</formula1>
    </dataValidation>
    <dataValidation type="list" allowBlank="1" showInputMessage="1" showErrorMessage="1" sqref="DO64:DO65">
      <formula1>"A,B,C,D,E,A/B/C/D/E"</formula1>
    </dataValidation>
    <dataValidation type="list" allowBlank="1" showInputMessage="1" showErrorMessage="1" sqref="DI31:DI33">
      <formula1>"A,B,C,D,E,A/B/C/D/E"</formula1>
    </dataValidation>
    <dataValidation type="list" allowBlank="1" showInputMessage="1" showErrorMessage="1" sqref="EJ31:EJ33">
      <formula1>"A,B,C,D,E,A/B/C/D/E"</formula1>
    </dataValidation>
    <dataValidation type="list" allowBlank="1" showInputMessage="1" showErrorMessage="1" sqref="EJ55:EJ59">
      <formula1>"A,B,C,D,E,A/B/C/D/E"</formula1>
    </dataValidation>
    <dataValidation type="list" allowBlank="1" showInputMessage="1" showErrorMessage="1" sqref="EJ64:EJ65">
      <formula1>"A,B,C,D,E,A/B/C/D/E"</formula1>
    </dataValidation>
    <dataValidation type="list" allowBlank="1" showInputMessage="1" showErrorMessage="1" sqref="EJ39">
      <formula1>"A,B,C,D,E,A/B/C/D/E"</formula1>
    </dataValidation>
    <dataValidation type="list" allowBlank="1" showInputMessage="1" showErrorMessage="1" sqref="EJ93">
      <formula1>"A,B,C,D,E,A/B/C/D/E"</formula1>
    </dataValidation>
    <dataValidation type="list" allowBlank="1" showInputMessage="1" showErrorMessage="1" sqref="EM90:EM92">
      <formula1>"Y,T,Y/T"</formula1>
    </dataValidation>
    <dataValidation type="list" allowBlank="1" showInputMessage="1" showErrorMessage="1" sqref="EJ12:EJ13">
      <formula1>"A,B,C,D,E,A/B/C/D/E"</formula1>
    </dataValidation>
    <dataValidation type="list" allowBlank="1" showInputMessage="1" showErrorMessage="1" sqref="DL55:DL59">
      <formula1>"A,B,C,D,E,A/B/C/D/E"</formula1>
    </dataValidation>
    <dataValidation type="list" allowBlank="1" showInputMessage="1" showErrorMessage="1" sqref="DI46:DI52">
      <formula1>"A,B,C,D,E,A/B/C/D/E"</formula1>
    </dataValidation>
    <dataValidation type="list" allowBlank="1" showInputMessage="1" showErrorMessage="1" sqref="EJ15:EJ17">
      <formula1>"A,B,C,D,E,A/B/C/D/E"</formula1>
    </dataValidation>
    <dataValidation type="list" allowBlank="1" showInputMessage="1" showErrorMessage="1" sqref="DL46:DL52">
      <formula1>"A,B,C,D,E,A/B/C/D/E"</formula1>
    </dataValidation>
    <dataValidation type="list" allowBlank="1" showInputMessage="1" showErrorMessage="1" sqref="DI39">
      <formula1>"A,B,C,D,E,A/B/C/D/E"</formula1>
    </dataValidation>
    <dataValidation type="list" allowBlank="1" showInputMessage="1" showErrorMessage="1" sqref="EJ46:EJ52">
      <formula1>"A,B,C,D,E,A/B/C/D/E"</formula1>
    </dataValidation>
    <dataValidation type="list" allowBlank="1" showInputMessage="1" showErrorMessage="1" sqref="DI12:DI13">
      <formula1>"A,B,C,D,E,A/B/C/D/E"</formula1>
    </dataValidation>
    <dataValidation type="list" allowBlank="1" showInputMessage="1" showErrorMessage="1" sqref="DL39">
      <formula1>"A,B,C,D,E,A/B/C/D/E"</formula1>
    </dataValidation>
    <dataValidation type="list" allowBlank="1" showInputMessage="1" showErrorMessage="1" sqref="EM18">
      <formula1>"Y,T,Y/T"</formula1>
    </dataValidation>
    <dataValidation type="list" allowBlank="1" showInputMessage="1" showErrorMessage="1" sqref="EM11">
      <formula1>"Y,T,Y/T"</formula1>
    </dataValidation>
    <dataValidation type="list" allowBlank="1" showInputMessage="1" showErrorMessage="1" sqref="CB96:CB102">
      <formula1>"A,B,C,D,E,A/B/C/D/E"</formula1>
    </dataValidation>
    <dataValidation type="list" allowBlank="1" showInputMessage="1" showErrorMessage="1" sqref="BY25:BY28">
      <formula1>"A,B,C,D,E,A/B/C/D/E"</formula1>
    </dataValidation>
    <dataValidation type="list" allowBlank="1" showInputMessage="1" showErrorMessage="1" sqref="BY46:BY52">
      <formula1>"A,B,C,D,E,A/B/C/D/E"</formula1>
    </dataValidation>
    <dataValidation type="list" allowBlank="1" showInputMessage="1" showErrorMessage="1" sqref="BY81:BY86">
      <formula1>"A,B,C,D,E,A/B/C/D/E"</formula1>
    </dataValidation>
    <dataValidation type="list" allowBlank="1" showInputMessage="1" showErrorMessage="1" sqref="BY64:BY65">
      <formula1>"A,B,C,D,E,A/B/C/D/E"</formula1>
    </dataValidation>
    <dataValidation type="list" allowBlank="1" showInputMessage="1" showErrorMessage="1" sqref="BY55:BY59">
      <formula1>"A,B,C,D,E,A/B/C/D/E"</formula1>
    </dataValidation>
    <dataValidation type="list" allowBlank="1" showInputMessage="1" showErrorMessage="1" sqref="DC31:DC33">
      <formula1>"A,B,C,D,E,A/B/C/D/E"</formula1>
    </dataValidation>
    <dataValidation type="list" allowBlank="1" showInputMessage="1" showErrorMessage="1" sqref="BD106:BD108">
      <formula1>"A,B,C,D,E,A/B/C/D/E"</formula1>
    </dataValidation>
    <dataValidation type="list" allowBlank="1" showInputMessage="1" showErrorMessage="1" sqref="CB64:CB65">
      <formula1>"A,B,C,D,E,A/B/C/D/E"</formula1>
    </dataValidation>
    <dataValidation type="list" allowBlank="1" showInputMessage="1" showErrorMessage="1" sqref="DC106:DC108">
      <formula1>"A,B,C,D,E,A/B/C/D/E"</formula1>
    </dataValidation>
    <dataValidation type="list" allowBlank="1" showInputMessage="1" showErrorMessage="1" sqref="DC64:DC65">
      <formula1>"A,B,C,D,E,A/B/C/D/E"</formula1>
    </dataValidation>
    <dataValidation type="list" allowBlank="1" showInputMessage="1" showErrorMessage="1" sqref="DC93">
      <formula1>"A,B,C,D,E,A/B/C/D/E"</formula1>
    </dataValidation>
    <dataValidation type="list" allowBlank="1" showInputMessage="1" showErrorMessage="1" sqref="DC96:DC102">
      <formula1>"A,B,C,D,E,A/B/C/D/E"</formula1>
    </dataValidation>
    <dataValidation type="list" allowBlank="1" showInputMessage="1" showErrorMessage="1" sqref="BV31:BV33">
      <formula1>"A,B,C,D,E,A/B/C/D/E"</formula1>
    </dataValidation>
    <dataValidation type="list" allowBlank="1" showInputMessage="1" showErrorMessage="1" sqref="BY93">
      <formula1>"A,B,C,D,E,A/B/C/D/E"</formula1>
    </dataValidation>
    <dataValidation type="list" allowBlank="1" showInputMessage="1" showErrorMessage="1" sqref="CB55:CB59">
      <formula1>"A,B,C,D,E,A/B/C/D/E"</formula1>
    </dataValidation>
    <dataValidation type="list" allowBlank="1" showInputMessage="1" showErrorMessage="1" sqref="CQ81:CQ86">
      <formula1>"A,B,C,D,E,A/B/C/D/E"</formula1>
    </dataValidation>
    <dataValidation type="list" allowBlank="1" showInputMessage="1" showErrorMessage="1" sqref="DC81:DC86">
      <formula1>"A,B,C,D,E,A/B/C/D/E"</formula1>
    </dataValidation>
    <dataValidation type="list" allowBlank="1" showInputMessage="1" showErrorMessage="1" sqref="DC15:DC17">
      <formula1>"A,B,C,D,E,A/B/C/D/E"</formula1>
    </dataValidation>
    <dataValidation type="list" allowBlank="1" showInputMessage="1" showErrorMessage="1" sqref="CZ15:CZ17">
      <formula1>"A,B,C,D,E,A/B/C/D/E"</formula1>
    </dataValidation>
    <dataValidation type="list" allowBlank="1" showInputMessage="1" showErrorMessage="1" sqref="BY96:BY102">
      <formula1>"A,B,C,D,E,A/B/C/D/E"</formula1>
    </dataValidation>
    <dataValidation type="list" allowBlank="1" showInputMessage="1" showErrorMessage="1" sqref="DC46:DC52">
      <formula1>"A,B,C,D,E,A/B/C/D/E"</formula1>
    </dataValidation>
    <dataValidation type="list" allowBlank="1" showInputMessage="1" showErrorMessage="1" sqref="BY39">
      <formula1>"A,B,C,D,E,A/B/C/D/E"</formula1>
    </dataValidation>
    <dataValidation type="list" allowBlank="1" showInputMessage="1" showErrorMessage="1" sqref="DC71:DC76">
      <formula1>"A,B,C,D,E,A/B/C/D/E"</formula1>
    </dataValidation>
    <dataValidation type="list" allowBlank="1" showInputMessage="1" showErrorMessage="1" sqref="DI106:DI108">
      <formula1>"A,B,C,D,E,A/B/C/D/E"</formula1>
    </dataValidation>
    <dataValidation type="list" allowBlank="1" showInputMessage="1" showErrorMessage="1" sqref="DI64:DI65">
      <formula1>"A,B,C,D,E,A/B/C/D/E"</formula1>
    </dataValidation>
    <dataValidation type="list" allowBlank="1" showInputMessage="1" showErrorMessage="1" sqref="DI93">
      <formula1>"A,B,C,D,E,A/B/C/D/E"</formula1>
    </dataValidation>
    <dataValidation type="list" allowBlank="1" showInputMessage="1" showErrorMessage="1" sqref="BY31:BY33">
      <formula1>"A,B,C,D,E,A/B/C/D/E"</formula1>
    </dataValidation>
    <dataValidation type="list" allowBlank="1" showInputMessage="1" showErrorMessage="1" sqref="CB93">
      <formula1>"A,B,C,D,E,A/B/C/D/E"</formula1>
    </dataValidation>
    <dataValidation type="list" allowBlank="1" showInputMessage="1" showErrorMessage="1" sqref="BV81:BV86">
      <formula1>"A,B,C,D,E,A/B/C/D/E"</formula1>
    </dataValidation>
    <dataValidation type="list" allowBlank="1" showInputMessage="1" showErrorMessage="1" sqref="BY106:BY108">
      <formula1>"A,B,C,D,E,A/B/C/D/E"</formula1>
    </dataValidation>
    <dataValidation type="list" allowBlank="1" showInputMessage="1" showErrorMessage="1" sqref="BV106:BV108">
      <formula1>"A,B,C,D,E,A/B/C/D/E"</formula1>
    </dataValidation>
    <dataValidation type="list" allowBlank="1" showInputMessage="1" showErrorMessage="1" sqref="CB46:CB52">
      <formula1>"A,B,C,D,E,A/B/C/D/E"</formula1>
    </dataValidation>
    <dataValidation type="list" allowBlank="1" showInputMessage="1" showErrorMessage="1" sqref="BG55:BG59">
      <formula1>"A,B,C,D,E,A/B/C/D/E"</formula1>
    </dataValidation>
    <dataValidation type="list" allowBlank="1" showInputMessage="1" showErrorMessage="1" sqref="CB106:CB108">
      <formula1>"A,B,C,D,E,A/B/C/D/E"</formula1>
    </dataValidation>
    <dataValidation type="list" allowBlank="1" showInputMessage="1" showErrorMessage="1" sqref="BG25:BG28">
      <formula1>"A,B,C,D,E,A/B/C/D/E"</formula1>
    </dataValidation>
    <dataValidation type="list" allowBlank="1" showInputMessage="1" showErrorMessage="1" sqref="CK46:CK52">
      <formula1>"A,B,C,D,E,A/B/C/D/E"</formula1>
    </dataValidation>
    <dataValidation type="list" allowBlank="1" showInputMessage="1" showErrorMessage="1" sqref="BG71:BG76">
      <formula1>"A,B,C,D,E,A/B/C/D/E"</formula1>
    </dataValidation>
    <dataValidation type="list" allowBlank="1" showInputMessage="1" showErrorMessage="1" sqref="CK25:CK28">
      <formula1>"A,B,C,D,E,A/B/C/D/E"</formula1>
    </dataValidation>
    <dataValidation type="list" allowBlank="1" showInputMessage="1" showErrorMessage="1" sqref="BG46:BG52">
      <formula1>"A,B,C,D,E,A/B/C/D/E"</formula1>
    </dataValidation>
    <dataValidation type="list" allowBlank="1" showInputMessage="1" showErrorMessage="1" sqref="BJ55:BJ59">
      <formula1>"A,B,C,D,E,A/B/C/D/E"</formula1>
    </dataValidation>
    <dataValidation type="list" allowBlank="1" showInputMessage="1" showErrorMessage="1" sqref="CN71:CN76">
      <formula1>"A,B,C,D,E,A/B/C/D/E"</formula1>
    </dataValidation>
    <dataValidation type="list" allowBlank="1" showInputMessage="1" showErrorMessage="1" sqref="DC39">
      <formula1>"A,B,C,D,E,A/B/C/D/E"</formula1>
    </dataValidation>
    <dataValidation type="list" allowBlank="1" showInputMessage="1" showErrorMessage="1" sqref="BS81:BS86">
      <formula1>"A,B,C,D,E,A/B/C/D/E"</formula1>
    </dataValidation>
    <dataValidation type="list" allowBlank="1" showInputMessage="1" showErrorMessage="1" sqref="DC55:DC59">
      <formula1>"A,B,C,D,E,A/B/C/D/E"</formula1>
    </dataValidation>
    <dataValidation type="list" allowBlank="1" showInputMessage="1" showErrorMessage="1" sqref="CZ81:CZ86">
      <formula1>"A,B,C,D,E,A/B/C/D/E"</formula1>
    </dataValidation>
    <dataValidation type="list" allowBlank="1" showInputMessage="1" showErrorMessage="1" sqref="BY71:BY76">
      <formula1>"A,B,C,D,E,A/B/C/D/E"</formula1>
    </dataValidation>
    <dataValidation type="list" allowBlank="1" showInputMessage="1" showErrorMessage="1" sqref="CB71:CB76">
      <formula1>"A,B,C,D,E,A/B/C/D/E"</formula1>
    </dataValidation>
    <dataValidation type="list" allowBlank="1" showInputMessage="1" showErrorMessage="1" sqref="DC25:DC28">
      <formula1>"A,B,C,D,E,A/B/C/D/E"</formula1>
    </dataValidation>
    <dataValidation type="list" allowBlank="1" showInputMessage="1" showErrorMessage="1" sqref="AU105">
      <formula1>"Y,T,Y/T"</formula1>
    </dataValidation>
    <dataValidation type="list" allowBlank="1" showInputMessage="1" showErrorMessage="1" sqref="AR18">
      <formula1>"Y,T,Y/T"</formula1>
    </dataValidation>
    <dataValidation type="list" allowBlank="1" showInputMessage="1" showErrorMessage="1" sqref="AX55:AX59">
      <formula1>"A,B,C,D,E,A/B/C/D/E"</formula1>
    </dataValidation>
    <dataValidation type="list" allowBlank="1" showInputMessage="1" showErrorMessage="1" sqref="AU14">
      <formula1>"Y,T,Y/T"</formula1>
    </dataValidation>
    <dataValidation type="list" allowBlank="1" showInputMessage="1" showErrorMessage="1" sqref="AX14">
      <formula1>"Y,T,Y/T"</formula1>
    </dataValidation>
    <dataValidation type="list" allowBlank="1" showInputMessage="1" showErrorMessage="1" sqref="W90:W92">
      <formula1>"Y,T,Y/T"</formula1>
    </dataValidation>
    <dataValidation type="list" allowBlank="1" showInputMessage="1" showErrorMessage="1" sqref="AO66">
      <formula1>"Y,T,Y/T"</formula1>
    </dataValidation>
    <dataValidation type="list" allowBlank="1" showInputMessage="1" showErrorMessage="1" sqref="W40:W41">
      <formula1>"Y,T,Y/T"</formula1>
    </dataValidation>
    <dataValidation type="list" allowBlank="1" showInputMessage="1" showErrorMessage="1" sqref="T66">
      <formula1>"Y,T,Y/T"</formula1>
    </dataValidation>
    <dataValidation type="list" allowBlank="1" showInputMessage="1" showErrorMessage="1" sqref="AO18">
      <formula1>"Y,T,Y/T"</formula1>
    </dataValidation>
    <dataValidation type="list" allowBlank="1" showInputMessage="1" showErrorMessage="1" sqref="W66">
      <formula1>"Y,T,Y/T"</formula1>
    </dataValidation>
    <dataValidation type="list" allowBlank="1" showInputMessage="1" showErrorMessage="1" sqref="AO77:AO78">
      <formula1>"Y,T,Y/T"</formula1>
    </dataValidation>
    <dataValidation type="list" allowBlank="1" showInputMessage="1" showErrorMessage="1" sqref="W11">
      <formula1>"Y,T,Y/T"</formula1>
    </dataValidation>
    <dataValidation type="list" allowBlank="1" showInputMessage="1" showErrorMessage="1" sqref="T14">
      <formula1>"Y,T,Y/T"</formula1>
    </dataValidation>
    <dataValidation type="list" allowBlank="1" showInputMessage="1" showErrorMessage="1" sqref="T18">
      <formula1>"Y,T,Y/T"</formula1>
    </dataValidation>
    <dataValidation type="list" allowBlank="1" showInputMessage="1" showErrorMessage="1" sqref="Z106:Z108">
      <formula1>"A,B,C,D,E,A/B/C/D/E"</formula1>
    </dataValidation>
    <dataValidation type="list" allowBlank="1" showInputMessage="1" showErrorMessage="1" sqref="N46:N52">
      <formula1>"A,B,C,D,E,A/B/C/D/E"</formula1>
    </dataValidation>
    <dataValidation type="list" allowBlank="1" showInputMessage="1" showErrorMessage="1" sqref="K66">
      <formula1>"Y,T,Y/T"</formula1>
    </dataValidation>
    <dataValidation type="list" allowBlank="1" showInputMessage="1" showErrorMessage="1" sqref="AR105">
      <formula1>"Y,T,Y/T"</formula1>
    </dataValidation>
    <dataValidation type="list" allowBlank="1" showInputMessage="1" showErrorMessage="1" sqref="AR63">
      <formula1>"Y,T,Y/T"</formula1>
    </dataValidation>
    <dataValidation type="list" allowBlank="1" showInputMessage="1" showErrorMessage="1" sqref="AR66">
      <formula1>"Y,T,Y/T"</formula1>
    </dataValidation>
    <dataValidation type="list" allowBlank="1" showInputMessage="1" showErrorMessage="1" sqref="AR77:AR78">
      <formula1>"Y,T,Y/T"</formula1>
    </dataValidation>
    <dataValidation type="list" allowBlank="1" showInputMessage="1" showErrorMessage="1" sqref="AR90:AR92">
      <formula1>"Y,T,Y/T"</formula1>
    </dataValidation>
    <dataValidation type="list" allowBlank="1" showInputMessage="1" showErrorMessage="1" sqref="Q31:Q33">
      <formula1>"A,B,C,D,E,A/B/C/D/E"</formula1>
    </dataValidation>
    <dataValidation type="list" allowBlank="1" showInputMessage="1" showErrorMessage="1" sqref="N96:N102">
      <formula1>"A,B,C,D,E,A/B/C/D/E"</formula1>
    </dataValidation>
    <dataValidation type="list" allowBlank="1" showInputMessage="1" showErrorMessage="1" sqref="N12:N13">
      <formula1>"A,B,C,D,E,A/B/C/D/E"</formula1>
    </dataValidation>
    <dataValidation type="list" allowBlank="1" showInputMessage="1" showErrorMessage="1" sqref="Z81:Z86">
      <formula1>"A,B,C,D,E,A/B/C/D/E"</formula1>
    </dataValidation>
    <dataValidation type="list" allowBlank="1" showInputMessage="1" showErrorMessage="1" sqref="Z64:Z65">
      <formula1>"A,B,C,D,E,A/B/C/D/E"</formula1>
    </dataValidation>
    <dataValidation type="list" allowBlank="1" showInputMessage="1" showErrorMessage="1" sqref="Z93">
      <formula1>"A,B,C,D,E,A/B/C/D/E"</formula1>
    </dataValidation>
    <dataValidation type="list" allowBlank="1" showInputMessage="1" showErrorMessage="1" sqref="Z96:Z102">
      <formula1>"A,B,C,D,E,A/B/C/D/E"</formula1>
    </dataValidation>
    <dataValidation type="list" allowBlank="1" showInputMessage="1" showErrorMessage="1" sqref="AU39">
      <formula1>"A,B,C,D,E,A/B/C/D/E"</formula1>
    </dataValidation>
    <dataValidation type="list" allowBlank="1" showInputMessage="1" showErrorMessage="1" sqref="AL81:AL86">
      <formula1>"A,B,C,D,E,A/B/C/D/E"</formula1>
    </dataValidation>
    <dataValidation type="list" allowBlank="1" showInputMessage="1" showErrorMessage="1" sqref="AF12:AF13">
      <formula1>"A,B,C,D,E,A/B/C/D/E"</formula1>
    </dataValidation>
    <dataValidation type="list" allowBlank="1" showInputMessage="1" showErrorMessage="1" sqref="AI93">
      <formula1>"A,B,C,D,E,A/B/C/D/E"</formula1>
    </dataValidation>
    <dataValidation type="list" allowBlank="1" showInputMessage="1" showErrorMessage="1" sqref="AI25:AI28">
      <formula1>"A,B,C,D,E,A/B/C/D/E"</formula1>
    </dataValidation>
    <dataValidation type="list" allowBlank="1" showInputMessage="1" showErrorMessage="1" sqref="AC81:AC86">
      <formula1>"A,B,C,D,E,A/B/C/D/E"</formula1>
    </dataValidation>
    <dataValidation type="list" allowBlank="1" showInputMessage="1" showErrorMessage="1" sqref="AF106:AF108">
      <formula1>"A,B,C,D,E,A/B/C/D/E"</formula1>
    </dataValidation>
    <dataValidation type="list" allowBlank="1" showInputMessage="1" showErrorMessage="1" sqref="AC106:AC108">
      <formula1>"A,B,C,D,E,A/B/C/D/E"</formula1>
    </dataValidation>
    <dataValidation type="list" allowBlank="1" showInputMessage="1" showErrorMessage="1" sqref="N93">
      <formula1>"A,B,C,D,E,A/B/C/D/E"</formula1>
    </dataValidation>
    <dataValidation type="list" allowBlank="1" showInputMessage="1" showErrorMessage="1" sqref="K31:K33">
      <formula1>"A,B,C,D,E,A/B/C/D/E"</formula1>
    </dataValidation>
    <dataValidation type="list" allowBlank="1" showInputMessage="1" showErrorMessage="1" sqref="N25:N28">
      <formula1>"A,B,C,D,E,A/B/C/D/E"</formula1>
    </dataValidation>
    <dataValidation type="list" allowBlank="1" showInputMessage="1" showErrorMessage="1" sqref="K15:K17">
      <formula1>"A,B,C,D,E,A/B/C/D/E"</formula1>
    </dataValidation>
    <dataValidation type="list" allowBlank="1" showInputMessage="1" showErrorMessage="1" sqref="K12:K13">
      <formula1>"A,B,C,D,E,A/B/C/D/E"</formula1>
    </dataValidation>
    <dataValidation type="list" allowBlank="1" showInputMessage="1" showErrorMessage="1" sqref="AX93">
      <formula1>"A,B,C,D,E,A/B/C/D/E"</formula1>
    </dataValidation>
    <dataValidation type="list" allowBlank="1" showInputMessage="1" showErrorMessage="1" sqref="AL12:AL13">
      <formula1>"A,B,C,D,E,A/B/C/D/E"</formula1>
    </dataValidation>
    <dataValidation type="list" allowBlank="1" showInputMessage="1" showErrorMessage="1" sqref="AI81:AI86">
      <formula1>"A,B,C,D,E,A/B/C/D/E"</formula1>
    </dataValidation>
    <dataValidation type="list" allowBlank="1" showInputMessage="1" showErrorMessage="1" sqref="AI96:AI102">
      <formula1>"A,B,C,D,E,A/B/C/D/E"</formula1>
    </dataValidation>
    <dataValidation type="list" allowBlank="1" showInputMessage="1" showErrorMessage="1" sqref="AL71:AL76">
      <formula1>"A,B,C,D,E,A/B/C/D/E"</formula1>
    </dataValidation>
    <dataValidation type="list" allowBlank="1" showInputMessage="1" showErrorMessage="1" sqref="AI15:AI17">
      <formula1>"A,B,C,D,E,A/B/C/D/E"</formula1>
    </dataValidation>
    <dataValidation type="list" allowBlank="1" showInputMessage="1" showErrorMessage="1" sqref="T55:T59">
      <formula1>"A,B,C,D,E,A/B/C/D/E"</formula1>
    </dataValidation>
    <dataValidation type="list" allowBlank="1" showInputMessage="1" showErrorMessage="1" sqref="AR39">
      <formula1>"A,B,C,D,E,A/B/C/D/E"</formula1>
    </dataValidation>
    <dataValidation type="list" allowBlank="1" showInputMessage="1" showErrorMessage="1" sqref="Q12:Q13">
      <formula1>"A,B,C,D,E,A/B/C/D/E"</formula1>
    </dataValidation>
    <dataValidation type="list" allowBlank="1" showInputMessage="1" showErrorMessage="1" sqref="T39">
      <formula1>"A,B,C,D,E,A/B/C/D/E"</formula1>
    </dataValidation>
    <dataValidation type="list" allowBlank="1" showInputMessage="1" showErrorMessage="1" sqref="T31:T33">
      <formula1>"A,B,C,D,E,A/B/C/D/E"</formula1>
    </dataValidation>
    <dataValidation type="list" allowBlank="1" showInputMessage="1" showErrorMessage="1" sqref="T15:T17">
      <formula1>"A,B,C,D,E,A/B/C/D/E"</formula1>
    </dataValidation>
    <dataValidation type="list" allowBlank="1" showInputMessage="1" showErrorMessage="1" sqref="T81:T86">
      <formula1>"A,B,C,D,E,A/B/C/D/E"</formula1>
    </dataValidation>
    <dataValidation type="list" allowBlank="1" showInputMessage="1" showErrorMessage="1" sqref="AO25:AO28">
      <formula1>"A,B,C,D,E,A/B/C/D/E"</formula1>
    </dataValidation>
    <dataValidation type="list" allowBlank="1" showInputMessage="1" showErrorMessage="1" sqref="AR46:AR52">
      <formula1>"A,B,C,D,E,A/B/C/D/E"</formula1>
    </dataValidation>
    <dataValidation type="list" allowBlank="1" showInputMessage="1" showErrorMessage="1" sqref="W106:W108">
      <formula1>"A,B,C,D,E,A/B/C/D/E"</formula1>
    </dataValidation>
    <dataValidation type="list" allowBlank="1" showInputMessage="1" showErrorMessage="1" sqref="W93">
      <formula1>"A,B,C,D,E,A/B/C/D/E"</formula1>
    </dataValidation>
    <dataValidation type="list" allowBlank="1" showInputMessage="1" showErrorMessage="1" sqref="W96:W102">
      <formula1>"A,B,C,D,E,A/B/C/D/E"</formula1>
    </dataValidation>
    <dataValidation type="list" allowBlank="1" showInputMessage="1" showErrorMessage="1" sqref="T106:T108">
      <formula1>"A,B,C,D,E,A/B/C/D/E"</formula1>
    </dataValidation>
    <dataValidation type="list" allowBlank="1" showInputMessage="1" showErrorMessage="1" sqref="T93">
      <formula1>"A,B,C,D,E,A/B/C/D/E"</formula1>
    </dataValidation>
    <dataValidation type="list" allowBlank="1" showInputMessage="1" showErrorMessage="1" sqref="W64:W65">
      <formula1>"A,B,C,D,E,A/B/C/D/E"</formula1>
    </dataValidation>
    <dataValidation type="list" allowBlank="1" showInputMessage="1" showErrorMessage="1" sqref="AX15:AX17">
      <formula1>"A,B,C,D,E,A/B/C/D/E"</formula1>
    </dataValidation>
    <dataValidation type="list" allowBlank="1" showInputMessage="1" showErrorMessage="1" sqref="T12:T13">
      <formula1>"A,B,C,D,E,A/B/C/D/E"</formula1>
    </dataValidation>
    <dataValidation type="list" allowBlank="1" showInputMessage="1" showErrorMessage="1" sqref="T64:T65">
      <formula1>"A,B,C,D,E,A/B/C/D/E"</formula1>
    </dataValidation>
    <dataValidation type="list" allowBlank="1" showInputMessage="1" showErrorMessage="1" sqref="W12:W13">
      <formula1>"A,B,C,D,E,A/B/C/D/E"</formula1>
    </dataValidation>
    <dataValidation type="list" allowBlank="1" showInputMessage="1" showErrorMessage="1" sqref="AU81:AU86">
      <formula1>"A,B,C,D,E,A/B/C/D/E"</formula1>
    </dataValidation>
    <dataValidation type="list" allowBlank="1" showInputMessage="1" showErrorMessage="1" sqref="K64:K65">
      <formula1>"A,B,C,D,E,A/B/C/D/E"</formula1>
    </dataValidation>
    <dataValidation type="list" allowBlank="1" showInputMessage="1" showErrorMessage="1" sqref="K93">
      <formula1>"A,B,C,D,E,A/B/C/D/E"</formula1>
    </dataValidation>
    <dataValidation type="list" allowBlank="1" showInputMessage="1" showErrorMessage="1" sqref="AR81:AR86">
      <formula1>"A,B,C,D,E,A/B/C/D/E"</formula1>
    </dataValidation>
    <dataValidation type="list" allowBlank="1" showInputMessage="1" showErrorMessage="1" sqref="AR10">
      <formula1>"A,B,C,A/B/C"</formula1>
    </dataValidation>
    <dataValidation type="list" allowBlank="1" showInputMessage="1" showErrorMessage="1" sqref="AO71:AO76">
      <formula1>"A,B,C,D,E,A/B/C/D/E"</formula1>
    </dataValidation>
    <dataValidation type="list" allowBlank="1" showInputMessage="1" showErrorMessage="1" sqref="AU55:AU59">
      <formula1>"A,B,C,D,E,A/B/C/D/E"</formula1>
    </dataValidation>
    <dataValidation type="list" allowBlank="1" showInputMessage="1" showErrorMessage="1" sqref="AO46:AO52">
      <formula1>"A,B,C,D,E,A/B/C/D/E"</formula1>
    </dataValidation>
    <dataValidation type="list" allowBlank="1" showInputMessage="1" showErrorMessage="1" sqref="AR64:AR65">
      <formula1>"A,B,C,D,E,A/B/C/D/E"</formula1>
    </dataValidation>
    <dataValidation type="list" allowBlank="1" showInputMessage="1" showErrorMessage="1" sqref="AO55:AO59">
      <formula1>"A,B,C,D,E,A/B/C/D/E"</formula1>
    </dataValidation>
    <dataValidation type="list" allowBlank="1" showInputMessage="1" showErrorMessage="1" sqref="Q10">
      <formula1>"A,B,C,A/B/C"</formula1>
    </dataValidation>
    <dataValidation type="list" allowBlank="1" showInputMessage="1" showErrorMessage="1" sqref="EM12:EM13">
      <formula1>"A,B,C,D,E,A/B/C/D/E"</formula1>
    </dataValidation>
    <dataValidation type="list" allowBlank="1" showInputMessage="1" showErrorMessage="1" sqref="AU15:AU17">
      <formula1>"A,B,C,D,E,A/B/C/D/E"</formula1>
    </dataValidation>
    <dataValidation type="list" allowBlank="1" showInputMessage="1" showErrorMessage="1" sqref="EM39">
      <formula1>"A,B,C,D,E,A/B/C/D/E"</formula1>
    </dataValidation>
    <dataValidation type="list" allowBlank="1" showInputMessage="1" showErrorMessage="1" sqref="EM46:EM52">
      <formula1>"A,B,C,D,E,A/B/C/D/E"</formula1>
    </dataValidation>
    <dataValidation type="list" allowBlank="1" showInputMessage="1" showErrorMessage="1" sqref="EM25:EM28">
      <formula1>"A,B,C,D,E,A/B/C/D/E"</formula1>
    </dataValidation>
    <dataValidation type="list" allowBlank="1" showInputMessage="1" showErrorMessage="1" sqref="AO81:AO86">
      <formula1>"A,B,C,D,E,A/B/C/D/E"</formula1>
    </dataValidation>
    <dataValidation type="list" allowBlank="1" showInputMessage="1" showErrorMessage="1" sqref="W10">
      <formula1>"A,B,C,A/B/C"</formula1>
    </dataValidation>
    <dataValidation type="list" allowBlank="1" showInputMessage="1" showErrorMessage="1" sqref="AX10">
      <formula1>"A,B,C,A/B/C"</formula1>
    </dataValidation>
    <dataValidation type="list" allowBlank="1" showInputMessage="1" showErrorMessage="1" sqref="AR93">
      <formula1>"A,B,C,D,E,A/B/C/D/E"</formula1>
    </dataValidation>
    <dataValidation type="list" allowBlank="1" showInputMessage="1" showErrorMessage="1" sqref="AR96:AR102">
      <formula1>"A,B,C,D,E,A/B/C/D/E"</formula1>
    </dataValidation>
    <dataValidation type="list" allowBlank="1" showInputMessage="1" showErrorMessage="1" sqref="K96:K102">
      <formula1>"A,B,C,D,E,A/B/C/D/E"</formula1>
    </dataValidation>
    <dataValidation type="list" allowBlank="1" showInputMessage="1" showErrorMessage="1" sqref="AR31:AR33">
      <formula1>"A,B,C,D,E,A/B/C/D/E"</formula1>
    </dataValidation>
    <dataValidation type="list" allowBlank="1" showInputMessage="1" showErrorMessage="1" sqref="EM81:EM86">
      <formula1>"A,B,C,D,E,A/B/C/D/E"</formula1>
    </dataValidation>
    <dataValidation type="list" allowBlank="1" showInputMessage="1" showErrorMessage="1" sqref="W15:W17">
      <formula1>"A,B,C,D,E,A/B/C/D/E"</formula1>
    </dataValidation>
    <dataValidation type="list" allowBlank="1" showInputMessage="1" showErrorMessage="1" sqref="EM55:EM59">
      <formula1>"A,B,C,D,E,A/B/C/D/E"</formula1>
    </dataValidation>
    <dataValidation type="list" allowBlank="1" showInputMessage="1" showErrorMessage="1" sqref="EM10">
      <formula1>"A,B,C,A/B/C"</formula1>
    </dataValidation>
    <dataValidation type="list" allowBlank="1" showInputMessage="1" showErrorMessage="1" sqref="EM71:EM76">
      <formula1>"A,B,C,D,E,A/B/C/D/E"</formula1>
    </dataValidation>
    <dataValidation type="list" allowBlank="1" showInputMessage="1" showErrorMessage="1" sqref="EM64:EM65">
      <formula1>"A,B,C,D,E,A/B/C/D/E"</formula1>
    </dataValidation>
    <dataValidation type="list" allowBlank="1" showInputMessage="1" showErrorMessage="1" sqref="AO12:AO13">
      <formula1>"A,B,C,D,E,A/B/C/D/E"</formula1>
    </dataValidation>
    <dataValidation type="list" allowBlank="1" showInputMessage="1" showErrorMessage="1" sqref="EM31:EM33">
      <formula1>"A,B,C,D,E,A/B/C/D/E"</formula1>
    </dataValidation>
    <dataValidation type="list" allowBlank="1" showInputMessage="1" showErrorMessage="1" sqref="AR12:AR13">
      <formula1>"A,B,C,D,E,A/B/C/D/E"</formula1>
    </dataValidation>
    <dataValidation type="list" allowBlank="1" showInputMessage="1" showErrorMessage="1" sqref="AU12:AU13">
      <formula1>"A,B,C,D,E,A/B/C/D/E"</formula1>
    </dataValidation>
    <dataValidation type="list" allowBlank="1" showInputMessage="1" showErrorMessage="1" sqref="EM15:EM17">
      <formula1>"A,B,C,D,E,A/B/C/D/E"</formula1>
    </dataValidation>
    <dataValidation type="list" allowBlank="1" showInputMessage="1" showErrorMessage="1" sqref="EM93">
      <formula1>"A,B,C,D,E,A/B/C/D/E"</formula1>
    </dataValidation>
    <dataValidation type="list" allowBlank="1" showInputMessage="1" showErrorMessage="1" sqref="EM96:EM102">
      <formula1>"A,B,C,D,E,A/B/C/D/E"</formula1>
    </dataValidation>
    <dataValidation type="list" allowBlank="1" showInputMessage="1" showErrorMessage="1" sqref="CW10">
      <formula1>"A,B,C,A/B/C"</formula1>
    </dataValidation>
    <dataValidation type="list" allowBlank="1" showInputMessage="1" showErrorMessage="1" sqref="AI10">
      <formula1>"A,B,C,A/B/C"</formula1>
    </dataValidation>
    <dataValidation type="list" allowBlank="1" showInputMessage="1" showErrorMessage="1" sqref="CT10">
      <formula1>"A,B,C,A/B/C"</formula1>
    </dataValidation>
    <dataValidation type="list" allowBlank="1" showInputMessage="1" showErrorMessage="1" sqref="DF10">
      <formula1>"A,B,C,A/B/C"</formula1>
    </dataValidation>
    <dataValidation type="list" allowBlank="1" showInputMessage="1" showErrorMessage="1" sqref="DI10">
      <formula1>"A,B,C,A/B/C"</formula1>
    </dataValidation>
    <dataValidation type="list" allowBlank="1" showInputMessage="1" showErrorMessage="1" sqref="DU10">
      <formula1>"A,B,C,A/B/C"</formula1>
    </dataValidation>
    <dataValidation type="list" allowBlank="1" showInputMessage="1" showErrorMessage="1" sqref="DX10">
      <formula1>"A,B,C,A/B/C"</formula1>
    </dataValidation>
    <dataValidation type="list" allowBlank="1" showInputMessage="1" showErrorMessage="1" sqref="EJ10">
      <formula1>"A,B,C,A/B/C"</formula1>
    </dataValidation>
    <dataValidation type="list" allowBlank="1" showInputMessage="1" showErrorMessage="1" sqref="BM10">
      <formula1>"A,B,C,A/B/C"</formula1>
    </dataValidation>
    <dataValidation type="list" allowBlank="1" showInputMessage="1" showErrorMessage="1" sqref="K81:K86">
      <formula1>"A,B,C,D,E,A/B/C/D/E"</formula1>
    </dataValidation>
    <dataValidation type="list" allowBlank="1" showInputMessage="1" showErrorMessage="1" sqref="AR106:AR108">
      <formula1>"A,B,C,D,E,A/B/C/D/E"</formula1>
    </dataValidation>
    <dataValidation type="list" allowBlank="1" showInputMessage="1" showErrorMessage="1" sqref="K25:K28">
      <formula1>"A,B,C,D,E,A/B/C/D/E"</formula1>
    </dataValidation>
    <dataValidation type="list" allowBlank="1" showInputMessage="1" showErrorMessage="1" sqref="N71:N76">
      <formula1>"A,B,C,D,E,A/B/C/D/E"</formula1>
    </dataValidation>
    <dataValidation type="list" allowBlank="1" showInputMessage="1" showErrorMessage="1" sqref="K39">
      <formula1>"A,B,C,D,E,A/B/C/D/E"</formula1>
    </dataValidation>
    <dataValidation type="list" allowBlank="1" showInputMessage="1" showErrorMessage="1" sqref="K46:K52">
      <formula1>"A,B,C,D,E,A/B/C/D/E"</formula1>
    </dataValidation>
    <dataValidation type="list" allowBlank="1" showInputMessage="1" showErrorMessage="1" sqref="N64:N65">
      <formula1>"A,B,C,D,E,A/B/C/D/E"</formula1>
    </dataValidation>
    <dataValidation type="list" allowBlank="1" showInputMessage="1" showErrorMessage="1" sqref="K55:K59">
      <formula1>"A,B,C,D,E,A/B/C/D/E"</formula1>
    </dataValidation>
    <dataValidation type="list" allowBlank="1" showInputMessage="1" showErrorMessage="1" sqref="BM39">
      <formula1>"A,B,C,D,E,A/B/C/D/E"</formula1>
    </dataValidation>
    <dataValidation type="list" allowBlank="1" showInputMessage="1" showErrorMessage="1" sqref="BG81:BG86">
      <formula1>"A,B,C,D,E,A/B/C/D/E"</formula1>
    </dataValidation>
    <dataValidation type="list" allowBlank="1" showInputMessage="1" showErrorMessage="1" sqref="AX31:AX33">
      <formula1>"A,B,C,D,E,A/B/C/D/E"</formula1>
    </dataValidation>
    <dataValidation type="list" allowBlank="1" showInputMessage="1" showErrorMessage="1" sqref="BJ106:BJ108">
      <formula1>"A,B,C,D,E,A/B/C/D/E"</formula1>
    </dataValidation>
    <dataValidation type="list" allowBlank="1" showInputMessage="1" showErrorMessage="1" sqref="BM15:BM17">
      <formula1>"A,B,C,D,E,A/B/C/D/E"</formula1>
    </dataValidation>
    <dataValidation type="list" allowBlank="1" showInputMessage="1" showErrorMessage="1" sqref="AL106:AL108">
      <formula1>"A,B,C,D,E,A/B/C/D/E"</formula1>
    </dataValidation>
    <dataValidation type="list" allowBlank="1" showInputMessage="1" showErrorMessage="1" sqref="Z46:Z52">
      <formula1>"A,B,C,D,E,A/B/C/D/E"</formula1>
    </dataValidation>
    <dataValidation type="list" allowBlank="1" showInputMessage="1" showErrorMessage="1" sqref="CH15:CH17">
      <formula1>"A,B,C,D,E,A/B/C/D/E"</formula1>
    </dataValidation>
    <dataValidation type="list" allowBlank="1" showInputMessage="1" showErrorMessage="1" sqref="BM12:BM13">
      <formula1>"A,B,C,D,E,A/B/C/D/E"</formula1>
    </dataValidation>
    <dataValidation type="list" allowBlank="1" showInputMessage="1" showErrorMessage="1" sqref="Z31:Z33">
      <formula1>"A,B,C,D,E,A/B/C/D/E"</formula1>
    </dataValidation>
    <dataValidation type="list" allowBlank="1" showInputMessage="1" showErrorMessage="1" sqref="BA106:BA108">
      <formula1>"A,B,C,D,E,A/B/C/D/E"</formula1>
    </dataValidation>
    <dataValidation type="list" allowBlank="1" showInputMessage="1" showErrorMessage="1" sqref="AF39">
      <formula1>"A,B,C,D,E,A/B/C/D/E"</formula1>
    </dataValidation>
    <dataValidation type="list" allowBlank="1" showInputMessage="1" showErrorMessage="1" sqref="AL25:AL28">
      <formula1>"A,B,C,D,E,A/B/C/D/E"</formula1>
    </dataValidation>
    <dataValidation type="list" allowBlank="1" showInputMessage="1" showErrorMessage="1" sqref="CH106:CH108">
      <formula1>"A,B,C,D,E,A/B/C/D/E"</formula1>
    </dataValidation>
    <dataValidation type="list" allowBlank="1" showInputMessage="1" showErrorMessage="1" sqref="CK106:CK108">
      <formula1>"A,B,C,D,E,A/B/C/D/E"</formula1>
    </dataValidation>
    <dataValidation type="list" allowBlank="1" showInputMessage="1" showErrorMessage="1" sqref="Z12:Z13">
      <formula1>"A,B,C,D,E,A/B/C/D/E"</formula1>
    </dataValidation>
    <dataValidation type="list" allowBlank="1" showInputMessage="1" showErrorMessage="1" sqref="CH55:CH59">
      <formula1>"A,B,C,D,E,A/B/C/D/E"</formula1>
    </dataValidation>
    <dataValidation type="list" allowBlank="1" showInputMessage="1" showErrorMessage="1" sqref="CH31:CH33">
      <formula1>"A,B,C,D,E,A/B/C/D/E"</formula1>
    </dataValidation>
    <dataValidation type="list" allowBlank="1" showInputMessage="1" showErrorMessage="1" sqref="AC46:AC52">
      <formula1>"A,B,C,D,E,A/B/C/D/E"</formula1>
    </dataValidation>
    <dataValidation type="list" allowBlank="1" showInputMessage="1" showErrorMessage="1" sqref="CH12:CH13">
      <formula1>"A,B,C,D,E,A/B/C/D/E"</formula1>
    </dataValidation>
    <dataValidation type="list" allowBlank="1" showInputMessage="1" showErrorMessage="1" sqref="CH39">
      <formula1>"A,B,C,D,E,A/B/C/D/E"</formula1>
    </dataValidation>
    <dataValidation type="list" allowBlank="1" showInputMessage="1" showErrorMessage="1" sqref="CE15:CE17">
      <formula1>"A,B,C,D,E,A/B/C/D/E"</formula1>
    </dataValidation>
    <dataValidation type="list" allowBlank="1" showInputMessage="1" showErrorMessage="1" sqref="CH93">
      <formula1>"A,B,C,D,E,A/B/C/D/E"</formula1>
    </dataValidation>
    <dataValidation type="list" allowBlank="1" showInputMessage="1" showErrorMessage="1" sqref="AF55:AF59">
      <formula1>"A,B,C,D,E,A/B/C/D/E"</formula1>
    </dataValidation>
    <dataValidation type="list" allowBlank="1" showInputMessage="1" showErrorMessage="1" sqref="AF96:AF102">
      <formula1>"A,B,C,D,E,A/B/C/D/E"</formula1>
    </dataValidation>
    <dataValidation type="list" allowBlank="1" showInputMessage="1" showErrorMessage="1" sqref="AF64:AF65">
      <formula1>"A,B,C,D,E,A/B/C/D/E"</formula1>
    </dataValidation>
    <dataValidation type="list" allowBlank="1" showInputMessage="1" showErrorMessage="1" sqref="AF93">
      <formula1>"A,B,C,D,E,A/B/C/D/E"</formula1>
    </dataValidation>
    <dataValidation type="list" allowBlank="1" showInputMessage="1" showErrorMessage="1" sqref="AI71:AI76">
      <formula1>"A,B,C,D,E,A/B/C/D/E"</formula1>
    </dataValidation>
    <dataValidation type="list" allowBlank="1" showInputMessage="1" showErrorMessage="1" sqref="CH96:CH102">
      <formula1>"A,B,C,D,E,A/B/C/D/E"</formula1>
    </dataValidation>
    <dataValidation type="list" allowBlank="1" showInputMessage="1" showErrorMessage="1" sqref="CE106:CE108">
      <formula1>"A,B,C,D,E,A/B/C/D/E"</formula1>
    </dataValidation>
    <dataValidation type="list" allowBlank="1" showInputMessage="1" showErrorMessage="1" sqref="AF31:AF33">
      <formula1>"A,B,C,D,E,A/B/C/D/E"</formula1>
    </dataValidation>
    <dataValidation type="list" allowBlank="1" showInputMessage="1" showErrorMessage="1" sqref="CE81:CE86">
      <formula1>"A,B,C,D,E,A/B/C/D/E"</formula1>
    </dataValidation>
    <dataValidation type="list" allowBlank="1" showInputMessage="1" showErrorMessage="1" sqref="BA93">
      <formula1>"A,B,C,D,E,A/B/C/D/E"</formula1>
    </dataValidation>
    <dataValidation type="list" allowBlank="1" showInputMessage="1" showErrorMessage="1" sqref="AC93">
      <formula1>"A,B,C,D,E,A/B/C/D/E"</formula1>
    </dataValidation>
    <dataValidation type="list" allowBlank="1" showInputMessage="1" showErrorMessage="1" sqref="AI39">
      <formula1>"A,B,C,D,E,A/B/C/D/E"</formula1>
    </dataValidation>
    <dataValidation type="list" allowBlank="1" showInputMessage="1" showErrorMessage="1" sqref="AF25:AF28">
      <formula1>"A,B,C,D,E,A/B/C/D/E"</formula1>
    </dataValidation>
    <dataValidation type="list" allowBlank="1" showInputMessage="1" showErrorMessage="1" sqref="AI64:AI65">
      <formula1>"A,B,C,D,E,A/B/C/D/E"</formula1>
    </dataValidation>
    <dataValidation type="list" allowBlank="1" showInputMessage="1" showErrorMessage="1" sqref="AC15:AC17">
      <formula1>"A,B,C,D,E,A/B/C/D/E"</formula1>
    </dataValidation>
    <dataValidation type="list" allowBlank="1" showInputMessage="1" showErrorMessage="1" sqref="AF71:AF76">
      <formula1>"A,B,C,D,E,A/B/C/D/E"</formula1>
    </dataValidation>
    <dataValidation type="list" allowBlank="1" showInputMessage="1" showErrorMessage="1" sqref="AC71:AC76">
      <formula1>"A,B,C,D,E,A/B/C/D/E"</formula1>
    </dataValidation>
    <dataValidation type="list" allowBlank="1" showInputMessage="1" showErrorMessage="1" sqref="Z71:Z76">
      <formula1>"A,B,C,D,E,A/B/C/D/E"</formula1>
    </dataValidation>
    <dataValidation type="list" allowBlank="1" showInputMessage="1" showErrorMessage="1" sqref="AU96:AU102">
      <formula1>"A,B,C,D,E,A/B/C/D/E"</formula1>
    </dataValidation>
    <dataValidation type="list" allowBlank="1" showInputMessage="1" showErrorMessage="1" sqref="AR25:AR28">
      <formula1>"A,B,C,D,E,A/B/C/D/E"</formula1>
    </dataValidation>
    <dataValidation type="list" allowBlank="1" showInputMessage="1" showErrorMessage="1" sqref="AO64:AO65">
      <formula1>"A,B,C,D,E,A/B/C/D/E"</formula1>
    </dataValidation>
    <dataValidation type="list" allowBlank="1" showInputMessage="1" showErrorMessage="1" sqref="AR71:AR76">
      <formula1>"A,B,C,D,E,A/B/C/D/E"</formula1>
    </dataValidation>
    <dataValidation type="list" allowBlank="1" showInputMessage="1" showErrorMessage="1" sqref="AO93">
      <formula1>"A,B,C,D,E,A/B/C/D/E"</formula1>
    </dataValidation>
    <dataValidation type="list" allowBlank="1" showInputMessage="1" showErrorMessage="1" sqref="EM106:EM108">
      <formula1>"A,B,C,D,E,A/B/C/D/E"</formula1>
    </dataValidation>
    <dataValidation type="list" allowBlank="1" showInputMessage="1" showErrorMessage="1" sqref="Q25:Q28">
      <formula1>"A,B,C,D,E,A/B/C/D/E"</formula1>
    </dataValidation>
    <dataValidation type="list" allowBlank="1" showInputMessage="1" showErrorMessage="1" sqref="N55:N59">
      <formula1>"A,B,C,D,E,A/B/C/D/E"</formula1>
    </dataValidation>
    <dataValidation type="list" allowBlank="1" showInputMessage="1" showErrorMessage="1" sqref="N31:N33">
      <formula1>"A,B,C,D,E,A/B/C/D/E"</formula1>
    </dataValidation>
    <dataValidation type="list" allowBlank="1" showInputMessage="1" showErrorMessage="1" sqref="Q39">
      <formula1>"A,B,C,D,E,A/B/C/D/E"</formula1>
    </dataValidation>
    <dataValidation type="list" allowBlank="1" showInputMessage="1" showErrorMessage="1" sqref="Q46:Q52">
      <formula1>"A,B,C,D,E,A/B/C/D/E"</formula1>
    </dataValidation>
    <dataValidation type="list" allowBlank="1" showInputMessage="1" showErrorMessage="1" sqref="Q55:Q59">
      <formula1>"A,B,C,D,E,A/B/C/D/E"</formula1>
    </dataValidation>
    <dataValidation type="list" allowBlank="1" showInputMessage="1" showErrorMessage="1" sqref="AO15:AO17">
      <formula1>"A,B,C,D,E,A/B/C/D/E"</formula1>
    </dataValidation>
    <dataValidation type="list" allowBlank="1" showInputMessage="1" showErrorMessage="1" sqref="Q81:Q86">
      <formula1>"A,B,C,D,E,A/B/C/D/E"</formula1>
    </dataValidation>
    <dataValidation type="list" allowBlank="1" showInputMessage="1" showErrorMessage="1" sqref="W71:W76">
      <formula1>"A,B,C,D,E,A/B/C/D/E"</formula1>
    </dataValidation>
    <dataValidation type="list" allowBlank="1" showInputMessage="1" showErrorMessage="1" sqref="W39">
      <formula1>"A,B,C,D,E,A/B/C/D/E"</formula1>
    </dataValidation>
    <dataValidation type="list" allowBlank="1" showInputMessage="1" showErrorMessage="1" sqref="W46:W52">
      <formula1>"A,B,C,D,E,A/B/C/D/E"</formula1>
    </dataValidation>
    <dataValidation type="list" allowBlank="1" showInputMessage="1" showErrorMessage="1" sqref="W31:W33">
      <formula1>"A,B,C,D,E,A/B/C/D/E"</formula1>
    </dataValidation>
    <dataValidation type="list" allowBlank="1" showInputMessage="1" showErrorMessage="1" sqref="Q106:Q108">
      <formula1>"A,B,C,D,E,A/B/C/D/E"</formula1>
    </dataValidation>
    <dataValidation type="list" allowBlank="1" showInputMessage="1" showErrorMessage="1" sqref="Q96:Q102">
      <formula1>"A,B,C,D,E,A/B/C/D/E"</formula1>
    </dataValidation>
    <dataValidation type="list" allowBlank="1" showInputMessage="1" showErrorMessage="1" sqref="N10">
      <formula1>"A,B,C,A/B/C"</formula1>
    </dataValidation>
    <dataValidation type="list" allowBlank="1" showInputMessage="1" showErrorMessage="1" sqref="AU31:AU33">
      <formula1>"A,B,C,D,E,A/B/C/D/E"</formula1>
    </dataValidation>
    <dataValidation type="list" allowBlank="1" showInputMessage="1" showErrorMessage="1" sqref="Q64:Q65">
      <formula1>"A,B,C,D,E,A/B/C/D/E"</formula1>
    </dataValidation>
    <dataValidation type="list" allowBlank="1" showInputMessage="1" showErrorMessage="1" sqref="AX12:AX13">
      <formula1>"A,B,C,D,E,A/B/C/D/E"</formula1>
    </dataValidation>
    <dataValidation type="list" allowBlank="1" showInputMessage="1" showErrorMessage="1" sqref="W55:W59">
      <formula1>"A,B,C,D,E,A/B/C/D/E"</formula1>
    </dataValidation>
    <dataValidation type="list" allowBlank="1" showInputMessage="1" showErrorMessage="1" sqref="Q15:Q17">
      <formula1>"A,B,C,D,E,A/B/C/D/E"</formula1>
    </dataValidation>
    <dataValidation type="list" allowBlank="1" showInputMessage="1" showErrorMessage="1" sqref="T46:T52">
      <formula1>"A,B,C,D,E,A/B/C/D/E"</formula1>
    </dataValidation>
    <dataValidation type="list" allowBlank="1" showInputMessage="1" showErrorMessage="1" sqref="T25:T28">
      <formula1>"A,B,C,D,E,A/B/C/D/E"</formula1>
    </dataValidation>
    <dataValidation type="list" allowBlank="1" showInputMessage="1" showErrorMessage="1" sqref="T71:T76">
      <formula1>"A,B,C,D,E,A/B/C/D/E"</formula1>
    </dataValidation>
    <dataValidation type="list" allowBlank="1" showInputMessage="1" showErrorMessage="1" sqref="AO39">
      <formula1>"A,B,C,D,E,A/B/C/D/E"</formula1>
    </dataValidation>
    <dataValidation type="list" allowBlank="1" showInputMessage="1" showErrorMessage="1" sqref="AU71:AU76">
      <formula1>"A,B,C,D,E,A/B/C/D/E"</formula1>
    </dataValidation>
    <dataValidation type="list" allowBlank="1" showInputMessage="1" showErrorMessage="1" sqref="AO96:AO102">
      <formula1>"A,B,C,D,E,A/B/C/D/E"</formula1>
    </dataValidation>
    <dataValidation type="list" allowBlank="1" showInputMessage="1" showErrorMessage="1" sqref="AR15:AR17">
      <formula1>"A,B,C,D,E,A/B/C/D/E"</formula1>
    </dataValidation>
  </dataValidations>
  <pageMargins left="0.7" right="0.7" top="0.75" bottom="0.75" header="0.3" footer="0.3"/>
  <pageSetup paperSize="125" scale="2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60</vt:i4>
      </vt:variant>
      <vt:variant>
        <vt:lpstr>Named Ranges</vt:lpstr>
      </vt:variant>
      <vt:variant>
        <vt:i4>105</vt:i4>
      </vt:variant>
    </vt:vector>
  </HeadingPairs>
  <TitlesOfParts>
    <vt:vector size="165" baseType="lpstr">
      <vt:lpstr>Daftar</vt:lpstr>
      <vt:lpstr>Provinsi</vt:lpstr>
      <vt:lpstr>Kab-Kot</vt:lpstr>
      <vt:lpstr>min-max</vt:lpstr>
      <vt:lpstr>Formula Text</vt:lpstr>
      <vt:lpstr>Penjelasan</vt:lpstr>
      <vt:lpstr>LKE Utama</vt:lpstr>
      <vt:lpstr>LKE Pemkab-kot</vt:lpstr>
      <vt:lpstr>LKE OPD</vt:lpstr>
      <vt:lpstr>Benchmark</vt:lpstr>
      <vt:lpstr>Capaian Kinerja</vt:lpstr>
      <vt:lpstr>Kinerja Lain</vt:lpstr>
      <vt:lpstr>Keselarasan</vt:lpstr>
      <vt:lpstr>XCutting</vt:lpstr>
      <vt:lpstr>Pemkab-kot</vt:lpstr>
      <vt:lpstr>DISDUKCAPIL</vt:lpstr>
      <vt:lpstr>2.3 (pariwisata)</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'min-max'!data</vt:lpstr>
      <vt:lpstr>'min-max'!databaru</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'2.3 (pariwisata)'!Print_Area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'5'!Print_Area</vt:lpstr>
      <vt:lpstr>'6'!Print_Area</vt:lpstr>
      <vt:lpstr>'7'!Print_Area</vt:lpstr>
      <vt:lpstr>'8'!Print_Area</vt:lpstr>
      <vt:lpstr>'9'!Print_Area</vt:lpstr>
      <vt:lpstr>Benchmark!Print_Area</vt:lpstr>
      <vt:lpstr>'Capaian Kinerja'!Print_Area</vt:lpstr>
      <vt:lpstr>DISDUKCAPIL!Print_Area</vt:lpstr>
      <vt:lpstr>Keselarasan!Print_Area</vt:lpstr>
      <vt:lpstr>'Kinerja Lain'!Print_Area</vt:lpstr>
      <vt:lpstr>'LKE OPD'!Print_Area</vt:lpstr>
      <vt:lpstr>'Pemkab-kot'!Print_Area</vt:lpstr>
      <vt:lpstr>Penjelasan!Print_Area</vt:lpstr>
      <vt:lpstr>'10'!Print_Titles</vt:lpstr>
      <vt:lpstr>'11'!Print_Titles</vt:lpstr>
      <vt:lpstr>'12'!Print_Titles</vt:lpstr>
      <vt:lpstr>'13'!Print_Titles</vt:lpstr>
      <vt:lpstr>'14'!Print_Titles</vt:lpstr>
      <vt:lpstr>'15'!Print_Titles</vt:lpstr>
      <vt:lpstr>'16'!Print_Titles</vt:lpstr>
      <vt:lpstr>'17'!Print_Titles</vt:lpstr>
      <vt:lpstr>'18'!Print_Titles</vt:lpstr>
      <vt:lpstr>'19'!Print_Titles</vt:lpstr>
      <vt:lpstr>'2.3 (pariwisata)'!Print_Titles</vt:lpstr>
      <vt:lpstr>'20'!Print_Titles</vt:lpstr>
      <vt:lpstr>'21'!Print_Titles</vt:lpstr>
      <vt:lpstr>'22'!Print_Titles</vt:lpstr>
      <vt:lpstr>'23'!Print_Titles</vt:lpstr>
      <vt:lpstr>'24'!Print_Titles</vt:lpstr>
      <vt:lpstr>'25'!Print_Titles</vt:lpstr>
      <vt:lpstr>'26'!Print_Titles</vt:lpstr>
      <vt:lpstr>'27'!Print_Titles</vt:lpstr>
      <vt:lpstr>'28'!Print_Titles</vt:lpstr>
      <vt:lpstr>'29'!Print_Titles</vt:lpstr>
      <vt:lpstr>'3'!Print_Titles</vt:lpstr>
      <vt:lpstr>'30'!Print_Titles</vt:lpstr>
      <vt:lpstr>'31'!Print_Titles</vt:lpstr>
      <vt:lpstr>'32'!Print_Titles</vt:lpstr>
      <vt:lpstr>'33'!Print_Titles</vt:lpstr>
      <vt:lpstr>'34'!Print_Titles</vt:lpstr>
      <vt:lpstr>'35'!Print_Titles</vt:lpstr>
      <vt:lpstr>'36'!Print_Titles</vt:lpstr>
      <vt:lpstr>'37'!Print_Titles</vt:lpstr>
      <vt:lpstr>'38'!Print_Titles</vt:lpstr>
      <vt:lpstr>'39'!Print_Titles</vt:lpstr>
      <vt:lpstr>'4'!Print_Titles</vt:lpstr>
      <vt:lpstr>'40'!Print_Titles</vt:lpstr>
      <vt:lpstr>'41'!Print_Titles</vt:lpstr>
      <vt:lpstr>'42'!Print_Titles</vt:lpstr>
      <vt:lpstr>'43'!Print_Titles</vt:lpstr>
      <vt:lpstr>'44'!Print_Titles</vt:lpstr>
      <vt:lpstr>'45'!Print_Titles</vt:lpstr>
      <vt:lpstr>'5'!Print_Titles</vt:lpstr>
      <vt:lpstr>'6'!Print_Titles</vt:lpstr>
      <vt:lpstr>'7'!Print_Titles</vt:lpstr>
      <vt:lpstr>'8'!Print_Titles</vt:lpstr>
      <vt:lpstr>'9'!Print_Titles</vt:lpstr>
      <vt:lpstr>'Capaian Kinerja'!Print_Titles</vt:lpstr>
      <vt:lpstr>DISDUKCAPIL!Print_Titles</vt:lpstr>
      <vt:lpstr>Keselarasan!Print_Titles</vt:lpstr>
      <vt:lpstr>'Kinerja Lain'!Print_Titles</vt:lpstr>
      <vt:lpstr>'LKE OPD'!Print_Titles</vt:lpstr>
      <vt:lpstr>'Pemkab-kot'!Print_Titles</vt:lpstr>
      <vt:lpstr>Penjelasan!Print_Titles</vt:lpstr>
    </vt:vector>
  </TitlesOfParts>
  <Company>Deputi Bidang Akuntabilitas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Lembar Kriteria Evaluasi</dc:title>
  <dc:creator>Canggih Hangga</dc:creator>
  <cp:lastModifiedBy>toshiba-pc</cp:lastModifiedBy>
  <cp:lastPrinted>2023-03-27T03:38:02Z</cp:lastPrinted>
  <dcterms:created xsi:type="dcterms:W3CDTF">2005-08-17T17:21:54Z</dcterms:created>
  <dcterms:modified xsi:type="dcterms:W3CDTF">2024-02-01T17:49:00Z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09616e43eaca4a50a3a2f3dcbf6da731</vt:lpwstr>
  </property>
</Properties>
</file>